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DieseArbeitsmappe" defaultThemeVersion="124226"/>
  <mc:AlternateContent xmlns:mc="http://schemas.openxmlformats.org/markup-compatibility/2006">
    <mc:Choice Requires="x15">
      <x15ac:absPath xmlns:x15ac="http://schemas.microsoft.com/office/spreadsheetml/2010/11/ac" url="C:\Users\Carl\Documents\Firma\Kunden\Krankenhäuser\Bad Rappenau\Ausschreibung 2020\Versand\"/>
    </mc:Choice>
  </mc:AlternateContent>
  <xr:revisionPtr revIDLastSave="0" documentId="13_ncr:1_{14BE978D-9585-46EF-8054-24AC7AFC99D8}" xr6:coauthVersionLast="45" xr6:coauthVersionMax="45" xr10:uidLastSave="{00000000-0000-0000-0000-000000000000}"/>
  <bookViews>
    <workbookView xWindow="-120" yWindow="-120" windowWidth="29040" windowHeight="15840" tabRatio="901" xr2:uid="{00000000-000D-0000-FFFF-FFFF00000000}"/>
  </bookViews>
  <sheets>
    <sheet name="INFO" sheetId="24" r:id="rId1"/>
    <sheet name="Besonderheiten" sheetId="29" r:id="rId2"/>
    <sheet name="Objektaustattung" sheetId="34" r:id="rId3"/>
    <sheet name="Jahresfaktoren" sheetId="5" r:id="rId4"/>
    <sheet name="Stundensätze" sheetId="6" r:id="rId5"/>
    <sheet name="Leistungszahlen" sheetId="4" r:id="rId6"/>
    <sheet name="UR Flächenkalk" sheetId="1" r:id="rId7"/>
    <sheet name="Vorarbeiter OL" sheetId="8" r:id="rId8"/>
    <sheet name="Zusatzleistungen " sheetId="11" r:id="rId9"/>
    <sheet name="Regiearbeiten" sheetId="14" r:id="rId10"/>
    <sheet name="Summenblatt B11" sheetId="9" r:id="rId11"/>
    <sheet name="Kostenstellen" sheetId="30" r:id="rId12"/>
  </sheets>
  <externalReferences>
    <externalReference r:id="rId13"/>
    <externalReference r:id="rId14"/>
    <externalReference r:id="rId15"/>
    <externalReference r:id="rId16"/>
    <externalReference r:id="rId17"/>
  </externalReferences>
  <definedNames>
    <definedName name="_xlnm._FilterDatabase" localSheetId="11" hidden="1">Kostenstellen!$A$1:$C$1698</definedName>
    <definedName name="_xlnm._FilterDatabase" localSheetId="2" hidden="1">Objektaustattung!$A$1:$C$5</definedName>
    <definedName name="_xlnm._FilterDatabase" localSheetId="6" hidden="1">'UR Flächenkalk'!$A$9:$BA$2919</definedName>
    <definedName name="_xlnm._FilterDatabase" localSheetId="8" hidden="1">'Zusatzleistungen '!$A$10:$O$71</definedName>
    <definedName name="Aufmaß">#REF!</definedName>
    <definedName name="DB_Kundenliste">[1]Kunden!$A$4:$G$17</definedName>
    <definedName name="drei">[2]!drei</definedName>
    <definedName name="_xlnm.Print_Area" localSheetId="1">Besonderheiten!$A$1:$C$178</definedName>
    <definedName name="_xlnm.Print_Area" localSheetId="0">INFO!$A$1:$E$48</definedName>
    <definedName name="_xlnm.Print_Area" localSheetId="11">Kostenstellen!$A$1:$J$87</definedName>
    <definedName name="_xlnm.Print_Area" localSheetId="5">Leistungszahlen!$A$1:$H$44</definedName>
    <definedName name="_xlnm.Print_Area" localSheetId="2">Objektaustattung!$A$1:$H$56</definedName>
    <definedName name="_xlnm.Print_Area" localSheetId="9">Regiearbeiten!$A$1:$K$65</definedName>
    <definedName name="_xlnm.Print_Area" localSheetId="4">Stundensätze!$A$1:$H$63</definedName>
    <definedName name="_xlnm.Print_Area" localSheetId="10">'Summenblatt B11'!$A$1:$G$40</definedName>
    <definedName name="_xlnm.Print_Area" localSheetId="6">'UR Flächenkalk'!$A$1:$AT$2922</definedName>
    <definedName name="_xlnm.Print_Area" localSheetId="7">'Vorarbeiter OL'!$A$1:$I$49</definedName>
    <definedName name="_xlnm.Print_Area" localSheetId="8">'Zusatzleistungen '!$A$1:$N$141</definedName>
    <definedName name="_xlnm.Print_Titles" localSheetId="1">Besonderheiten!$1:$3</definedName>
    <definedName name="_xlnm.Print_Titles" localSheetId="11">Kostenstellen!$1:$9</definedName>
    <definedName name="_xlnm.Print_Titles" localSheetId="5">Leistungszahlen!$1:$10</definedName>
    <definedName name="_xlnm.Print_Titles" localSheetId="2">Objektaustattung!$1:$4</definedName>
    <definedName name="_xlnm.Print_Titles" localSheetId="9">Regiearbeiten!$1:$10</definedName>
    <definedName name="_xlnm.Print_Titles" localSheetId="10">'Summenblatt B11'!$1:$11</definedName>
    <definedName name="_xlnm.Print_Titles" localSheetId="6">'UR Flächenkalk'!$1:$9</definedName>
    <definedName name="_xlnm.Print_Titles" localSheetId="7">'Vorarbeiter OL'!$1:$10</definedName>
    <definedName name="_xlnm.Print_Titles" localSheetId="8">'Zusatzleistungen '!$1:$8</definedName>
    <definedName name="_xlnm.Print_Titles">[3]Flächenverzeichnis!$A$1:$F$65536,[3]Flächenverzeichnis!$A$3:$IV$3</definedName>
    <definedName name="E_Leistg">#REF!</definedName>
    <definedName name="E_Turnus">'[4]Raumdatei 2010'!#REF!</definedName>
    <definedName name="eins">[2]!eins</definedName>
    <definedName name="Faktor_Sa1">#REF!</definedName>
    <definedName name="Faktor_So1">#REF!</definedName>
    <definedName name="Flächen">[5]Tabelle1!$A$1:$M$335</definedName>
    <definedName name="R_Fläche">#REF!</definedName>
    <definedName name="RG">#REF!</definedName>
    <definedName name="RT">#REF!</definedName>
    <definedName name="SUMME">#REF!</definedName>
    <definedName name="V_Leistg">#REF!</definedName>
    <definedName name="vier">[2]!vier</definedName>
    <definedName name="zwei">[2]!zwei</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5" i="4" l="1"/>
  <c r="J15" i="4"/>
  <c r="I16" i="4"/>
  <c r="J16" i="4"/>
  <c r="I17" i="4"/>
  <c r="J17" i="4"/>
  <c r="I18" i="4"/>
  <c r="J18" i="4"/>
  <c r="I19" i="4"/>
  <c r="J19" i="4"/>
  <c r="I20" i="4"/>
  <c r="J20" i="4"/>
  <c r="I21" i="4"/>
  <c r="J21" i="4"/>
  <c r="I22" i="4"/>
  <c r="J22" i="4"/>
  <c r="I23" i="4"/>
  <c r="J23" i="4"/>
  <c r="I24" i="4"/>
  <c r="J24" i="4"/>
  <c r="I25" i="4"/>
  <c r="J25" i="4"/>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E9" i="9"/>
  <c r="A9" i="9"/>
  <c r="C6" i="1"/>
  <c r="C7" i="1"/>
  <c r="C5" i="1"/>
  <c r="B6" i="4"/>
  <c r="B7" i="4"/>
  <c r="B5" i="4"/>
  <c r="H21" i="6"/>
  <c r="H13" i="6"/>
  <c r="C24" i="11" l="1"/>
  <c r="C25" i="11" s="1"/>
  <c r="C22" i="11"/>
  <c r="C23" i="11" s="1"/>
  <c r="C20" i="11"/>
  <c r="C21" i="11" s="1"/>
  <c r="C18" i="11"/>
  <c r="C19" i="11" s="1"/>
  <c r="B12" i="11" l="1"/>
  <c r="B13" i="11"/>
  <c r="B14" i="11"/>
  <c r="B15" i="11"/>
  <c r="B16" i="11"/>
  <c r="B17" i="11"/>
  <c r="B18" i="11"/>
  <c r="B19" i="11"/>
  <c r="B20" i="11"/>
  <c r="B21" i="11"/>
  <c r="B22" i="11"/>
  <c r="B23" i="11"/>
  <c r="B24" i="11"/>
  <c r="B25" i="11"/>
  <c r="B11" i="11"/>
  <c r="A22" i="11"/>
  <c r="A23" i="11"/>
  <c r="A24" i="11"/>
  <c r="A25" i="11"/>
  <c r="A12" i="11"/>
  <c r="A13" i="11"/>
  <c r="A14" i="11"/>
  <c r="A15" i="11"/>
  <c r="A16" i="11"/>
  <c r="A17" i="11"/>
  <c r="A18" i="11"/>
  <c r="A19" i="11"/>
  <c r="A20" i="11"/>
  <c r="A21" i="11"/>
  <c r="A44" i="34" l="1"/>
  <c r="A42" i="34"/>
  <c r="A40" i="34"/>
  <c r="A35" i="34"/>
  <c r="A168" i="29"/>
  <c r="A167" i="29"/>
  <c r="A11" i="11" l="1"/>
  <c r="A1" i="29"/>
  <c r="L25" i="4"/>
  <c r="L15" i="4"/>
  <c r="L14" i="4"/>
  <c r="L75" i="11" l="1"/>
  <c r="G18" i="11" l="1"/>
  <c r="I18" i="11" s="1"/>
  <c r="G20" i="11"/>
  <c r="I20" i="11" s="1"/>
  <c r="N20" i="11" s="1"/>
  <c r="T171" i="1"/>
  <c r="S171" i="1"/>
  <c r="AJ171" i="1" s="1"/>
  <c r="R171" i="1"/>
  <c r="AI171" i="1" s="1"/>
  <c r="Q171" i="1"/>
  <c r="AF171" i="1" s="1"/>
  <c r="T170" i="1"/>
  <c r="AK170" i="1" s="1"/>
  <c r="S170" i="1"/>
  <c r="AJ170" i="1" s="1"/>
  <c r="R170" i="1"/>
  <c r="AI170" i="1" s="1"/>
  <c r="Q170" i="1"/>
  <c r="AF170" i="1" s="1"/>
  <c r="T169" i="1"/>
  <c r="S169" i="1"/>
  <c r="AJ169" i="1" s="1"/>
  <c r="R169" i="1"/>
  <c r="AI169" i="1" s="1"/>
  <c r="Q169" i="1"/>
  <c r="AF169" i="1" s="1"/>
  <c r="T168" i="1"/>
  <c r="AK168" i="1" s="1"/>
  <c r="S168" i="1"/>
  <c r="AJ168" i="1" s="1"/>
  <c r="R168" i="1"/>
  <c r="AI168" i="1" s="1"/>
  <c r="Q168" i="1"/>
  <c r="AF168" i="1" s="1"/>
  <c r="T175" i="1"/>
  <c r="AK175" i="1" s="1"/>
  <c r="S175" i="1"/>
  <c r="R175" i="1"/>
  <c r="AI175" i="1" s="1"/>
  <c r="Q175" i="1"/>
  <c r="AF175" i="1" s="1"/>
  <c r="T174" i="1"/>
  <c r="AK174" i="1" s="1"/>
  <c r="S174" i="1"/>
  <c r="AJ174" i="1" s="1"/>
  <c r="R174" i="1"/>
  <c r="AI174" i="1" s="1"/>
  <c r="Q174" i="1"/>
  <c r="AF174" i="1" s="1"/>
  <c r="T173" i="1"/>
  <c r="AK173" i="1" s="1"/>
  <c r="S173" i="1"/>
  <c r="R173" i="1"/>
  <c r="AI173" i="1" s="1"/>
  <c r="Q173" i="1"/>
  <c r="T172" i="1"/>
  <c r="AK172" i="1" s="1"/>
  <c r="S172" i="1"/>
  <c r="AJ172" i="1" s="1"/>
  <c r="R172" i="1"/>
  <c r="AI172" i="1" s="1"/>
  <c r="Q172" i="1"/>
  <c r="V172" i="1" s="1"/>
  <c r="AA172" i="1" s="1"/>
  <c r="T672" i="1"/>
  <c r="AK672" i="1" s="1"/>
  <c r="S672" i="1"/>
  <c r="R672" i="1"/>
  <c r="Q672" i="1"/>
  <c r="V672" i="1" s="1"/>
  <c r="AD169" i="1" l="1"/>
  <c r="AK169" i="1"/>
  <c r="AC672" i="1"/>
  <c r="AJ672" i="1"/>
  <c r="X175" i="1"/>
  <c r="AJ175" i="1"/>
  <c r="AD171" i="1"/>
  <c r="AK171" i="1"/>
  <c r="X173" i="1"/>
  <c r="AJ173" i="1"/>
  <c r="AX169" i="1"/>
  <c r="AX174" i="1"/>
  <c r="AX171" i="1"/>
  <c r="AG169" i="1"/>
  <c r="AY169" i="1" s="1"/>
  <c r="AD672" i="1"/>
  <c r="AG672" i="1"/>
  <c r="AY672" i="1" s="1"/>
  <c r="AV173" i="1"/>
  <c r="U168" i="1"/>
  <c r="AG174" i="1"/>
  <c r="AY174" i="1" s="1"/>
  <c r="X168" i="1"/>
  <c r="AD172" i="1"/>
  <c r="AD170" i="1"/>
  <c r="AC168" i="1"/>
  <c r="U170" i="1"/>
  <c r="AG171" i="1"/>
  <c r="AY171" i="1" s="1"/>
  <c r="AC170" i="1"/>
  <c r="AF672" i="1"/>
  <c r="AD168" i="1"/>
  <c r="X170" i="1"/>
  <c r="W169" i="1"/>
  <c r="W171" i="1"/>
  <c r="AV168" i="1"/>
  <c r="AG168" i="1"/>
  <c r="AY168" i="1" s="1"/>
  <c r="AV170" i="1"/>
  <c r="AG170" i="1"/>
  <c r="AY170" i="1" s="1"/>
  <c r="Y168" i="1"/>
  <c r="AB169" i="1"/>
  <c r="Y170" i="1"/>
  <c r="AB171" i="1"/>
  <c r="V169" i="1"/>
  <c r="AA169" i="1" s="1"/>
  <c r="AH169" i="1" s="1"/>
  <c r="V171" i="1"/>
  <c r="AA171" i="1" s="1"/>
  <c r="AH171" i="1" s="1"/>
  <c r="AW168" i="1"/>
  <c r="AX168" i="1"/>
  <c r="AX170" i="1"/>
  <c r="AW170" i="1"/>
  <c r="V168" i="1"/>
  <c r="AA168" i="1" s="1"/>
  <c r="AH168" i="1" s="1"/>
  <c r="X169" i="1"/>
  <c r="AV169" i="1"/>
  <c r="V170" i="1"/>
  <c r="X171" i="1"/>
  <c r="AV171" i="1"/>
  <c r="W168" i="1"/>
  <c r="U169" i="1"/>
  <c r="AL169" i="1" s="1"/>
  <c r="Y169" i="1"/>
  <c r="AC169" i="1"/>
  <c r="AW169" i="1"/>
  <c r="W170" i="1"/>
  <c r="U171" i="1"/>
  <c r="AL171" i="1" s="1"/>
  <c r="Y171" i="1"/>
  <c r="AC171" i="1"/>
  <c r="AW171" i="1"/>
  <c r="AB168" i="1"/>
  <c r="AB170" i="1"/>
  <c r="AF172" i="1"/>
  <c r="Y173" i="1"/>
  <c r="AB173" i="1"/>
  <c r="AV175" i="1"/>
  <c r="AB175" i="1"/>
  <c r="U175" i="1"/>
  <c r="AE175" i="1" s="1"/>
  <c r="AC175" i="1"/>
  <c r="AG175" i="1"/>
  <c r="AY175" i="1" s="1"/>
  <c r="Y175" i="1"/>
  <c r="W174" i="1"/>
  <c r="AD174" i="1"/>
  <c r="V174" i="1"/>
  <c r="AA174" i="1" s="1"/>
  <c r="AH174" i="1" s="1"/>
  <c r="U173" i="1"/>
  <c r="AC173" i="1"/>
  <c r="AG173" i="1"/>
  <c r="AY173" i="1" s="1"/>
  <c r="AF173" i="1"/>
  <c r="V173" i="1"/>
  <c r="AA173" i="1" s="1"/>
  <c r="AX175" i="1"/>
  <c r="AW175" i="1"/>
  <c r="AG172" i="1"/>
  <c r="AY172" i="1" s="1"/>
  <c r="AV172" i="1"/>
  <c r="AB172" i="1"/>
  <c r="W172" i="1"/>
  <c r="AC172" i="1"/>
  <c r="X172" i="1"/>
  <c r="X174" i="1"/>
  <c r="AD173" i="1"/>
  <c r="AB174" i="1"/>
  <c r="AV174" i="1"/>
  <c r="V175" i="1"/>
  <c r="AD175" i="1"/>
  <c r="U172" i="1"/>
  <c r="AL172" i="1" s="1"/>
  <c r="Y172" i="1"/>
  <c r="W173" i="1"/>
  <c r="U174" i="1"/>
  <c r="AL174" i="1" s="1"/>
  <c r="Y174" i="1"/>
  <c r="AW174" i="1"/>
  <c r="W175" i="1"/>
  <c r="W672" i="1"/>
  <c r="AB672" i="1" s="1"/>
  <c r="AA672" i="1"/>
  <c r="X672" i="1"/>
  <c r="AV672" i="1"/>
  <c r="U672" i="1"/>
  <c r="AL672" i="1" s="1"/>
  <c r="Y672" i="1"/>
  <c r="AI672" i="1" l="1"/>
  <c r="AP168" i="1"/>
  <c r="AL168" i="1"/>
  <c r="AP175" i="1"/>
  <c r="AL175" i="1"/>
  <c r="Z173" i="1"/>
  <c r="AE173" i="1" s="1"/>
  <c r="AP173" i="1" s="1"/>
  <c r="AL173" i="1"/>
  <c r="AE170" i="1"/>
  <c r="AL170" i="1"/>
  <c r="AH173" i="1"/>
  <c r="AZ175" i="1"/>
  <c r="BA169" i="1"/>
  <c r="BC169" i="1" s="1"/>
  <c r="AZ169" i="1"/>
  <c r="AX672" i="1"/>
  <c r="BA672" i="1" s="1"/>
  <c r="BC672" i="1" s="1"/>
  <c r="AH672" i="1"/>
  <c r="AX172" i="1"/>
  <c r="AZ172" i="1" s="1"/>
  <c r="AH172" i="1"/>
  <c r="AZ170" i="1"/>
  <c r="AW672" i="1"/>
  <c r="AZ174" i="1"/>
  <c r="Z170" i="1"/>
  <c r="AU170" i="1" s="1"/>
  <c r="Z168" i="1"/>
  <c r="AU168" i="1" s="1"/>
  <c r="AS168" i="1"/>
  <c r="AE168" i="1"/>
  <c r="Z175" i="1"/>
  <c r="AU175" i="1" s="1"/>
  <c r="BA174" i="1"/>
  <c r="BC174" i="1" s="1"/>
  <c r="AZ171" i="1"/>
  <c r="BA171" i="1"/>
  <c r="BC171" i="1" s="1"/>
  <c r="AP170" i="1"/>
  <c r="AP169" i="1"/>
  <c r="AZ168" i="1"/>
  <c r="BA170" i="1"/>
  <c r="BC170" i="1" s="1"/>
  <c r="Z171" i="1"/>
  <c r="AU171" i="1" s="1"/>
  <c r="AE171" i="1"/>
  <c r="AA170" i="1"/>
  <c r="AH170" i="1" s="1"/>
  <c r="AS169" i="1"/>
  <c r="Z169" i="1"/>
  <c r="AU169" i="1" s="1"/>
  <c r="AE169" i="1"/>
  <c r="BA168" i="1"/>
  <c r="BC168" i="1" s="1"/>
  <c r="AS171" i="1"/>
  <c r="AP171" i="1"/>
  <c r="AW172" i="1"/>
  <c r="Z174" i="1"/>
  <c r="AU174" i="1" s="1"/>
  <c r="AC174" i="1"/>
  <c r="BA175" i="1"/>
  <c r="BC175" i="1" s="1"/>
  <c r="AA175" i="1"/>
  <c r="AH175" i="1" s="1"/>
  <c r="Z172" i="1"/>
  <c r="AE172" i="1" s="1"/>
  <c r="AP172" i="1" s="1"/>
  <c r="AX173" i="1"/>
  <c r="AZ173" i="1" s="1"/>
  <c r="AW173" i="1"/>
  <c r="AE672" i="1"/>
  <c r="AP672" i="1"/>
  <c r="Z672" i="1"/>
  <c r="AU672" i="1" s="1"/>
  <c r="AS173" i="1" l="1"/>
  <c r="AU173" i="1"/>
  <c r="AZ672" i="1"/>
  <c r="BA172" i="1"/>
  <c r="BC172" i="1" s="1"/>
  <c r="AS672" i="1"/>
  <c r="AS170" i="1"/>
  <c r="AU172" i="1"/>
  <c r="AS172" i="1"/>
  <c r="AS175" i="1"/>
  <c r="AP174" i="1"/>
  <c r="BA173" i="1"/>
  <c r="BC173" i="1" s="1"/>
  <c r="AE174" i="1"/>
  <c r="AS174" i="1" s="1"/>
  <c r="T177" i="1" l="1"/>
  <c r="AK177" i="1" s="1"/>
  <c r="S177" i="1"/>
  <c r="AJ177" i="1" s="1"/>
  <c r="R177" i="1"/>
  <c r="AI177" i="1" s="1"/>
  <c r="Q177" i="1"/>
  <c r="AF177" i="1" s="1"/>
  <c r="T176" i="1"/>
  <c r="AK176" i="1" s="1"/>
  <c r="S176" i="1"/>
  <c r="R176" i="1"/>
  <c r="AI176" i="1" s="1"/>
  <c r="Q176" i="1"/>
  <c r="AF176" i="1" s="1"/>
  <c r="X176" i="1" l="1"/>
  <c r="AJ176" i="1"/>
  <c r="AX177" i="1"/>
  <c r="AG177" i="1"/>
  <c r="AY177" i="1" s="1"/>
  <c r="AV176" i="1"/>
  <c r="AC176" i="1"/>
  <c r="AB176" i="1"/>
  <c r="AD177" i="1"/>
  <c r="W177" i="1"/>
  <c r="V177" i="1"/>
  <c r="AA177" i="1" s="1"/>
  <c r="AH177" i="1" s="1"/>
  <c r="AX176" i="1"/>
  <c r="AW176" i="1"/>
  <c r="U176" i="1"/>
  <c r="AL176" i="1" s="1"/>
  <c r="Y176" i="1"/>
  <c r="AG176" i="1"/>
  <c r="AY176" i="1" s="1"/>
  <c r="V176" i="1"/>
  <c r="AD176" i="1"/>
  <c r="X177" i="1"/>
  <c r="AC177" i="1" s="1"/>
  <c r="AB177" i="1"/>
  <c r="AV177" i="1"/>
  <c r="W176" i="1"/>
  <c r="U177" i="1"/>
  <c r="AL177" i="1" s="1"/>
  <c r="Y177" i="1"/>
  <c r="AW177" i="1"/>
  <c r="AZ177" i="1" l="1"/>
  <c r="BA177" i="1"/>
  <c r="BC177" i="1" s="1"/>
  <c r="BA176" i="1"/>
  <c r="BC176" i="1" s="1"/>
  <c r="Z177" i="1"/>
  <c r="AE177" i="1" s="1"/>
  <c r="AP177" i="1" s="1"/>
  <c r="Z176" i="1"/>
  <c r="AU176" i="1" s="1"/>
  <c r="AZ176" i="1"/>
  <c r="AA176" i="1"/>
  <c r="AH176" i="1" s="1"/>
  <c r="AS177" i="1" l="1"/>
  <c r="AU177" i="1"/>
  <c r="AE176" i="1"/>
  <c r="AP176" i="1" s="1"/>
  <c r="AS176" i="1" l="1"/>
  <c r="T59" i="1"/>
  <c r="S59" i="1"/>
  <c r="AJ59" i="1" s="1"/>
  <c r="R59" i="1"/>
  <c r="AI59" i="1" s="1"/>
  <c r="Q59" i="1"/>
  <c r="AF59" i="1" s="1"/>
  <c r="T58" i="1"/>
  <c r="AK58" i="1" s="1"/>
  <c r="S58" i="1"/>
  <c r="R58" i="1"/>
  <c r="AI58" i="1" s="1"/>
  <c r="Q58" i="1"/>
  <c r="AF58" i="1" s="1"/>
  <c r="T57" i="1"/>
  <c r="S57" i="1"/>
  <c r="AJ57" i="1" s="1"/>
  <c r="R57" i="1"/>
  <c r="Q57" i="1"/>
  <c r="AF57" i="1" s="1"/>
  <c r="AB57" i="1" l="1"/>
  <c r="AI57" i="1"/>
  <c r="AD59" i="1"/>
  <c r="AK59" i="1"/>
  <c r="AD57" i="1"/>
  <c r="AK57" i="1"/>
  <c r="AC58" i="1"/>
  <c r="AJ58" i="1"/>
  <c r="AX57" i="1"/>
  <c r="AX59" i="1"/>
  <c r="AD58" i="1"/>
  <c r="AG59" i="1"/>
  <c r="AY59" i="1" s="1"/>
  <c r="AV58" i="1"/>
  <c r="U58" i="1"/>
  <c r="AB59" i="1"/>
  <c r="W59" i="1"/>
  <c r="V59" i="1"/>
  <c r="AA59" i="1" s="1"/>
  <c r="AH59" i="1" s="1"/>
  <c r="Y58" i="1"/>
  <c r="X58" i="1"/>
  <c r="AG58" i="1"/>
  <c r="AY58" i="1" s="1"/>
  <c r="V57" i="1"/>
  <c r="AA57" i="1" s="1"/>
  <c r="AH57" i="1" s="1"/>
  <c r="AG57" i="1"/>
  <c r="AY57" i="1" s="1"/>
  <c r="W57" i="1"/>
  <c r="AX58" i="1"/>
  <c r="AW58" i="1"/>
  <c r="X57" i="1"/>
  <c r="X59" i="1"/>
  <c r="AV59" i="1"/>
  <c r="U57" i="1"/>
  <c r="AL57" i="1" s="1"/>
  <c r="Y57" i="1"/>
  <c r="AC57" i="1"/>
  <c r="AW57" i="1"/>
  <c r="W58" i="1"/>
  <c r="U59" i="1"/>
  <c r="AL59" i="1" s="1"/>
  <c r="Y59" i="1"/>
  <c r="AC59" i="1"/>
  <c r="AW59" i="1"/>
  <c r="AV57" i="1"/>
  <c r="V58" i="1"/>
  <c r="AB58" i="1"/>
  <c r="AP58" i="1" l="1"/>
  <c r="AL58" i="1"/>
  <c r="BA59" i="1"/>
  <c r="BC59" i="1" s="1"/>
  <c r="AZ59" i="1"/>
  <c r="AE58" i="1"/>
  <c r="Z58" i="1"/>
  <c r="AU58" i="1" s="1"/>
  <c r="BA57" i="1"/>
  <c r="BC57" i="1" s="1"/>
  <c r="AZ58" i="1"/>
  <c r="AZ57" i="1"/>
  <c r="BA58" i="1"/>
  <c r="BC58" i="1" s="1"/>
  <c r="AA58" i="1"/>
  <c r="AH58" i="1" s="1"/>
  <c r="Z57" i="1"/>
  <c r="AU57" i="1" s="1"/>
  <c r="AE57" i="1"/>
  <c r="AP57" i="1"/>
  <c r="AS57" i="1"/>
  <c r="Z59" i="1"/>
  <c r="AU59" i="1" s="1"/>
  <c r="AE59" i="1"/>
  <c r="AP59" i="1"/>
  <c r="AS59" i="1"/>
  <c r="L42" i="4"/>
  <c r="AS58" i="1" l="1"/>
  <c r="A1" i="34"/>
  <c r="Q11" i="1" l="1"/>
  <c r="R11" i="1"/>
  <c r="S11" i="1"/>
  <c r="T11" i="1"/>
  <c r="AK11" i="1" s="1"/>
  <c r="Q12" i="1"/>
  <c r="R12" i="1"/>
  <c r="S12" i="1"/>
  <c r="AJ12" i="1" s="1"/>
  <c r="T12" i="1"/>
  <c r="AK12" i="1" s="1"/>
  <c r="Q13" i="1"/>
  <c r="R13" i="1"/>
  <c r="S13" i="1"/>
  <c r="AJ13" i="1" s="1"/>
  <c r="T13" i="1"/>
  <c r="AK13" i="1" s="1"/>
  <c r="Q14" i="1"/>
  <c r="R14" i="1"/>
  <c r="S14" i="1"/>
  <c r="AJ14" i="1" s="1"/>
  <c r="T14" i="1"/>
  <c r="AK14" i="1" s="1"/>
  <c r="Q15" i="1"/>
  <c r="R15" i="1"/>
  <c r="S15" i="1"/>
  <c r="AJ15" i="1" s="1"/>
  <c r="T15" i="1"/>
  <c r="AK15" i="1" s="1"/>
  <c r="Q16" i="1"/>
  <c r="R16" i="1"/>
  <c r="S16" i="1"/>
  <c r="AJ16" i="1" s="1"/>
  <c r="T16" i="1"/>
  <c r="AK16" i="1" s="1"/>
  <c r="Q17" i="1"/>
  <c r="R17" i="1"/>
  <c r="S17" i="1"/>
  <c r="AJ17" i="1" s="1"/>
  <c r="T17" i="1"/>
  <c r="AK17" i="1" s="1"/>
  <c r="Q18" i="1"/>
  <c r="R18" i="1"/>
  <c r="S18" i="1"/>
  <c r="AJ18" i="1" s="1"/>
  <c r="T18" i="1"/>
  <c r="AK18" i="1" s="1"/>
  <c r="Q19" i="1"/>
  <c r="R19" i="1"/>
  <c r="S19" i="1"/>
  <c r="AJ19" i="1" s="1"/>
  <c r="T19" i="1"/>
  <c r="AK19" i="1" s="1"/>
  <c r="Q20" i="1"/>
  <c r="R20" i="1"/>
  <c r="S20" i="1"/>
  <c r="AJ20" i="1" s="1"/>
  <c r="T20" i="1"/>
  <c r="AK20" i="1" s="1"/>
  <c r="Q21" i="1"/>
  <c r="R21" i="1"/>
  <c r="S21" i="1"/>
  <c r="AJ21" i="1" s="1"/>
  <c r="T21" i="1"/>
  <c r="AK21" i="1" s="1"/>
  <c r="Q22" i="1"/>
  <c r="R22" i="1"/>
  <c r="AI22" i="1" s="1"/>
  <c r="S22" i="1"/>
  <c r="T22" i="1"/>
  <c r="AK22" i="1" s="1"/>
  <c r="Q23" i="1"/>
  <c r="R23" i="1"/>
  <c r="AI23" i="1" s="1"/>
  <c r="S23" i="1"/>
  <c r="T23" i="1"/>
  <c r="AK23" i="1" s="1"/>
  <c r="Q24" i="1"/>
  <c r="R24" i="1"/>
  <c r="AI24" i="1" s="1"/>
  <c r="S24" i="1"/>
  <c r="T24" i="1"/>
  <c r="AK24" i="1" s="1"/>
  <c r="Q25" i="1"/>
  <c r="R25" i="1"/>
  <c r="AI25" i="1" s="1"/>
  <c r="S25" i="1"/>
  <c r="T25" i="1"/>
  <c r="AK25" i="1" s="1"/>
  <c r="Q26" i="1"/>
  <c r="R26" i="1"/>
  <c r="S26" i="1"/>
  <c r="T26" i="1"/>
  <c r="AK26" i="1" s="1"/>
  <c r="Q27" i="1"/>
  <c r="R27" i="1"/>
  <c r="S27" i="1"/>
  <c r="T27" i="1"/>
  <c r="AK27" i="1" s="1"/>
  <c r="Q28" i="1"/>
  <c r="R28" i="1"/>
  <c r="S28" i="1"/>
  <c r="T28" i="1"/>
  <c r="AK28" i="1" s="1"/>
  <c r="Q29" i="1"/>
  <c r="R29" i="1"/>
  <c r="S29" i="1"/>
  <c r="T29" i="1"/>
  <c r="AK29" i="1" s="1"/>
  <c r="Q30" i="1"/>
  <c r="R30" i="1"/>
  <c r="S30" i="1"/>
  <c r="T30" i="1"/>
  <c r="AK30" i="1" s="1"/>
  <c r="Q31" i="1"/>
  <c r="R31" i="1"/>
  <c r="S31" i="1"/>
  <c r="AJ31" i="1" s="1"/>
  <c r="T31" i="1"/>
  <c r="AK31" i="1" s="1"/>
  <c r="Q32" i="1"/>
  <c r="R32" i="1"/>
  <c r="S32" i="1"/>
  <c r="AJ32" i="1" s="1"/>
  <c r="T32" i="1"/>
  <c r="AK32" i="1" s="1"/>
  <c r="Q33" i="1"/>
  <c r="R33" i="1"/>
  <c r="S33" i="1"/>
  <c r="AJ33" i="1" s="1"/>
  <c r="T33" i="1"/>
  <c r="AK33" i="1" s="1"/>
  <c r="Q34" i="1"/>
  <c r="R34" i="1"/>
  <c r="S34" i="1"/>
  <c r="AJ34" i="1" s="1"/>
  <c r="T34" i="1"/>
  <c r="AK34" i="1" s="1"/>
  <c r="Q35" i="1"/>
  <c r="R35" i="1"/>
  <c r="S35" i="1"/>
  <c r="AJ35" i="1" s="1"/>
  <c r="T35" i="1"/>
  <c r="AK35" i="1" s="1"/>
  <c r="Q36" i="1"/>
  <c r="R36" i="1"/>
  <c r="S36" i="1"/>
  <c r="AJ36" i="1" s="1"/>
  <c r="T36" i="1"/>
  <c r="AK36" i="1" s="1"/>
  <c r="Q37" i="1"/>
  <c r="R37" i="1"/>
  <c r="S37" i="1"/>
  <c r="AJ37" i="1" s="1"/>
  <c r="T37" i="1"/>
  <c r="AK37" i="1" s="1"/>
  <c r="Q38" i="1"/>
  <c r="R38" i="1"/>
  <c r="S38" i="1"/>
  <c r="AJ38" i="1" s="1"/>
  <c r="T38" i="1"/>
  <c r="AK38" i="1" s="1"/>
  <c r="Q39" i="1"/>
  <c r="R39" i="1"/>
  <c r="S39" i="1"/>
  <c r="AJ39" i="1" s="1"/>
  <c r="T39" i="1"/>
  <c r="AK39" i="1" s="1"/>
  <c r="Q40" i="1"/>
  <c r="R40" i="1"/>
  <c r="S40" i="1"/>
  <c r="AJ40" i="1" s="1"/>
  <c r="T40" i="1"/>
  <c r="AK40" i="1" s="1"/>
  <c r="Q41" i="1"/>
  <c r="R41" i="1"/>
  <c r="S41" i="1"/>
  <c r="AJ41" i="1" s="1"/>
  <c r="T41" i="1"/>
  <c r="AK41" i="1" s="1"/>
  <c r="Q42" i="1"/>
  <c r="R42" i="1"/>
  <c r="S42" i="1"/>
  <c r="AJ42" i="1" s="1"/>
  <c r="T42" i="1"/>
  <c r="AK42" i="1" s="1"/>
  <c r="Q43" i="1"/>
  <c r="R43" i="1"/>
  <c r="S43" i="1"/>
  <c r="AJ43" i="1" s="1"/>
  <c r="T43" i="1"/>
  <c r="AK43" i="1" s="1"/>
  <c r="Q44" i="1"/>
  <c r="R44" i="1"/>
  <c r="S44" i="1"/>
  <c r="AJ44" i="1" s="1"/>
  <c r="T44" i="1"/>
  <c r="AK44" i="1" s="1"/>
  <c r="Q45" i="1"/>
  <c r="R45" i="1"/>
  <c r="S45" i="1"/>
  <c r="AJ45" i="1" s="1"/>
  <c r="T45" i="1"/>
  <c r="AK45" i="1" s="1"/>
  <c r="Q46" i="1"/>
  <c r="R46" i="1"/>
  <c r="S46" i="1"/>
  <c r="AJ46" i="1" s="1"/>
  <c r="T46" i="1"/>
  <c r="AK46" i="1" s="1"/>
  <c r="Q47" i="1"/>
  <c r="R47" i="1"/>
  <c r="S47" i="1"/>
  <c r="AJ47" i="1" s="1"/>
  <c r="T47" i="1"/>
  <c r="AK47" i="1" s="1"/>
  <c r="Q48" i="1"/>
  <c r="R48" i="1"/>
  <c r="S48" i="1"/>
  <c r="AJ48" i="1" s="1"/>
  <c r="T48" i="1"/>
  <c r="AK48" i="1" s="1"/>
  <c r="Q49" i="1"/>
  <c r="R49" i="1"/>
  <c r="S49" i="1"/>
  <c r="AJ49" i="1" s="1"/>
  <c r="T49" i="1"/>
  <c r="AK49" i="1" s="1"/>
  <c r="Q50" i="1"/>
  <c r="R50" i="1"/>
  <c r="S50" i="1"/>
  <c r="AJ50" i="1" s="1"/>
  <c r="T50" i="1"/>
  <c r="AK50" i="1" s="1"/>
  <c r="Q51" i="1"/>
  <c r="R51" i="1"/>
  <c r="AI51" i="1" s="1"/>
  <c r="S51" i="1"/>
  <c r="AJ51" i="1" s="1"/>
  <c r="T51" i="1"/>
  <c r="AK51" i="1" s="1"/>
  <c r="Q52" i="1"/>
  <c r="R52" i="1"/>
  <c r="S52" i="1"/>
  <c r="AJ52" i="1" s="1"/>
  <c r="T52" i="1"/>
  <c r="AK52" i="1" s="1"/>
  <c r="Q53" i="1"/>
  <c r="R53" i="1"/>
  <c r="S53" i="1"/>
  <c r="AJ53" i="1" s="1"/>
  <c r="T53" i="1"/>
  <c r="AK53" i="1" s="1"/>
  <c r="Q54" i="1"/>
  <c r="R54" i="1"/>
  <c r="S54" i="1"/>
  <c r="AJ54" i="1" s="1"/>
  <c r="T54" i="1"/>
  <c r="AK54" i="1" s="1"/>
  <c r="Q55" i="1"/>
  <c r="R55" i="1"/>
  <c r="S55" i="1"/>
  <c r="AJ55" i="1" s="1"/>
  <c r="T55" i="1"/>
  <c r="AK55" i="1" s="1"/>
  <c r="Q56" i="1"/>
  <c r="R56" i="1"/>
  <c r="S56" i="1"/>
  <c r="AJ56" i="1" s="1"/>
  <c r="T56" i="1"/>
  <c r="AK56" i="1" s="1"/>
  <c r="Q60" i="1"/>
  <c r="R60" i="1"/>
  <c r="AI60" i="1" s="1"/>
  <c r="S60" i="1"/>
  <c r="AJ60" i="1" s="1"/>
  <c r="T60" i="1"/>
  <c r="AK60" i="1" s="1"/>
  <c r="Q61" i="1"/>
  <c r="R61" i="1"/>
  <c r="AI61" i="1" s="1"/>
  <c r="S61" i="1"/>
  <c r="AJ61" i="1" s="1"/>
  <c r="T61" i="1"/>
  <c r="AK61" i="1" s="1"/>
  <c r="Q62" i="1"/>
  <c r="R62" i="1"/>
  <c r="AI62" i="1" s="1"/>
  <c r="S62" i="1"/>
  <c r="AJ62" i="1" s="1"/>
  <c r="T62" i="1"/>
  <c r="AK62" i="1" s="1"/>
  <c r="Q63" i="1"/>
  <c r="R63" i="1"/>
  <c r="S63" i="1"/>
  <c r="AJ63" i="1" s="1"/>
  <c r="T63" i="1"/>
  <c r="AK63" i="1" s="1"/>
  <c r="Q64" i="1"/>
  <c r="R64" i="1"/>
  <c r="S64" i="1"/>
  <c r="AJ64" i="1" s="1"/>
  <c r="T64" i="1"/>
  <c r="AK64" i="1" s="1"/>
  <c r="Q65" i="1"/>
  <c r="R65" i="1"/>
  <c r="S65" i="1"/>
  <c r="AJ65" i="1" s="1"/>
  <c r="T65" i="1"/>
  <c r="AK65" i="1" s="1"/>
  <c r="Q66" i="1"/>
  <c r="R66" i="1"/>
  <c r="S66" i="1"/>
  <c r="AJ66" i="1" s="1"/>
  <c r="T66" i="1"/>
  <c r="AK66" i="1" s="1"/>
  <c r="Q67" i="1"/>
  <c r="R67" i="1"/>
  <c r="S67" i="1"/>
  <c r="AJ67" i="1" s="1"/>
  <c r="T67" i="1"/>
  <c r="AK67" i="1" s="1"/>
  <c r="Q68" i="1"/>
  <c r="R68" i="1"/>
  <c r="AI68" i="1" s="1"/>
  <c r="S68" i="1"/>
  <c r="AJ68" i="1" s="1"/>
  <c r="T68" i="1"/>
  <c r="AK68" i="1" s="1"/>
  <c r="Q69" i="1"/>
  <c r="R69" i="1"/>
  <c r="AI69" i="1" s="1"/>
  <c r="S69" i="1"/>
  <c r="AJ69" i="1" s="1"/>
  <c r="T69" i="1"/>
  <c r="AK69" i="1" s="1"/>
  <c r="Q70" i="1"/>
  <c r="R70" i="1"/>
  <c r="AI70" i="1" s="1"/>
  <c r="S70" i="1"/>
  <c r="AJ70" i="1" s="1"/>
  <c r="T70" i="1"/>
  <c r="AK70" i="1" s="1"/>
  <c r="Q71" i="1"/>
  <c r="R71" i="1"/>
  <c r="AI71" i="1" s="1"/>
  <c r="S71" i="1"/>
  <c r="AJ71" i="1" s="1"/>
  <c r="T71" i="1"/>
  <c r="AK71" i="1" s="1"/>
  <c r="Q72" i="1"/>
  <c r="R72" i="1"/>
  <c r="S72" i="1"/>
  <c r="AJ72" i="1" s="1"/>
  <c r="T72" i="1"/>
  <c r="AK72" i="1" s="1"/>
  <c r="Q73" i="1"/>
  <c r="R73" i="1"/>
  <c r="S73" i="1"/>
  <c r="AJ73" i="1" s="1"/>
  <c r="T73" i="1"/>
  <c r="AK73" i="1" s="1"/>
  <c r="Q74" i="1"/>
  <c r="R74" i="1"/>
  <c r="AI74" i="1" s="1"/>
  <c r="S74" i="1"/>
  <c r="AJ74" i="1" s="1"/>
  <c r="T74" i="1"/>
  <c r="AK74" i="1" s="1"/>
  <c r="Q75" i="1"/>
  <c r="R75" i="1"/>
  <c r="AI75" i="1" s="1"/>
  <c r="S75" i="1"/>
  <c r="AJ75" i="1" s="1"/>
  <c r="T75" i="1"/>
  <c r="AK75" i="1" s="1"/>
  <c r="Q76" i="1"/>
  <c r="R76" i="1"/>
  <c r="AI76" i="1" s="1"/>
  <c r="S76" i="1"/>
  <c r="AJ76" i="1" s="1"/>
  <c r="T76" i="1"/>
  <c r="AK76" i="1" s="1"/>
  <c r="Q77" i="1"/>
  <c r="R77" i="1"/>
  <c r="AI77" i="1" s="1"/>
  <c r="S77" i="1"/>
  <c r="AJ77" i="1" s="1"/>
  <c r="T77" i="1"/>
  <c r="AK77" i="1" s="1"/>
  <c r="Q78" i="1"/>
  <c r="R78" i="1"/>
  <c r="AI78" i="1" s="1"/>
  <c r="S78" i="1"/>
  <c r="AJ78" i="1" s="1"/>
  <c r="T78" i="1"/>
  <c r="AK78" i="1" s="1"/>
  <c r="Q79" i="1"/>
  <c r="R79" i="1"/>
  <c r="AI79" i="1" s="1"/>
  <c r="S79" i="1"/>
  <c r="AJ79" i="1" s="1"/>
  <c r="T79" i="1"/>
  <c r="AK79" i="1" s="1"/>
  <c r="Q80" i="1"/>
  <c r="R80" i="1"/>
  <c r="AI80" i="1" s="1"/>
  <c r="S80" i="1"/>
  <c r="AJ80" i="1" s="1"/>
  <c r="T80" i="1"/>
  <c r="AK80" i="1" s="1"/>
  <c r="Q81" i="1"/>
  <c r="R81" i="1"/>
  <c r="AI81" i="1" s="1"/>
  <c r="S81" i="1"/>
  <c r="AJ81" i="1" s="1"/>
  <c r="T81" i="1"/>
  <c r="AK81" i="1" s="1"/>
  <c r="Q82" i="1"/>
  <c r="R82" i="1"/>
  <c r="AI82" i="1" s="1"/>
  <c r="S82" i="1"/>
  <c r="AJ82" i="1" s="1"/>
  <c r="T82" i="1"/>
  <c r="AK82" i="1" s="1"/>
  <c r="Q83" i="1"/>
  <c r="R83" i="1"/>
  <c r="AI83" i="1" s="1"/>
  <c r="S83" i="1"/>
  <c r="AJ83" i="1" s="1"/>
  <c r="T83" i="1"/>
  <c r="AK83" i="1" s="1"/>
  <c r="Q84" i="1"/>
  <c r="R84" i="1"/>
  <c r="AI84" i="1" s="1"/>
  <c r="S84" i="1"/>
  <c r="T84" i="1"/>
  <c r="AK84" i="1" s="1"/>
  <c r="Q85" i="1"/>
  <c r="R85" i="1"/>
  <c r="S85" i="1"/>
  <c r="T85" i="1"/>
  <c r="AK85" i="1" s="1"/>
  <c r="Q86" i="1"/>
  <c r="R86" i="1"/>
  <c r="AI86" i="1" s="1"/>
  <c r="S86" i="1"/>
  <c r="T86" i="1"/>
  <c r="AK86" i="1" s="1"/>
  <c r="Q87" i="1"/>
  <c r="R87" i="1"/>
  <c r="AI87" i="1" s="1"/>
  <c r="S87" i="1"/>
  <c r="T87" i="1"/>
  <c r="AK87" i="1" s="1"/>
  <c r="Q88" i="1"/>
  <c r="R88" i="1"/>
  <c r="AI88" i="1" s="1"/>
  <c r="S88" i="1"/>
  <c r="T88" i="1"/>
  <c r="AK88" i="1" s="1"/>
  <c r="Q89" i="1"/>
  <c r="R89" i="1"/>
  <c r="AI89" i="1" s="1"/>
  <c r="S89" i="1"/>
  <c r="T89" i="1"/>
  <c r="AK89" i="1" s="1"/>
  <c r="Q90" i="1"/>
  <c r="R90" i="1"/>
  <c r="AI90" i="1" s="1"/>
  <c r="S90" i="1"/>
  <c r="T90" i="1"/>
  <c r="AK90" i="1" s="1"/>
  <c r="Q91" i="1"/>
  <c r="R91" i="1"/>
  <c r="AI91" i="1" s="1"/>
  <c r="S91" i="1"/>
  <c r="T91" i="1"/>
  <c r="AK91" i="1" s="1"/>
  <c r="Q92" i="1"/>
  <c r="R92" i="1"/>
  <c r="AI92" i="1" s="1"/>
  <c r="S92" i="1"/>
  <c r="T92" i="1"/>
  <c r="AK92" i="1" s="1"/>
  <c r="Q93" i="1"/>
  <c r="R93" i="1"/>
  <c r="AI93" i="1" s="1"/>
  <c r="S93" i="1"/>
  <c r="T93" i="1"/>
  <c r="AK93" i="1" s="1"/>
  <c r="Q94" i="1"/>
  <c r="R94" i="1"/>
  <c r="AI94" i="1" s="1"/>
  <c r="S94" i="1"/>
  <c r="T94" i="1"/>
  <c r="AK94" i="1" s="1"/>
  <c r="Q95" i="1"/>
  <c r="R95" i="1"/>
  <c r="AI95" i="1" s="1"/>
  <c r="S95" i="1"/>
  <c r="T95" i="1"/>
  <c r="AK95" i="1" s="1"/>
  <c r="Q96" i="1"/>
  <c r="R96" i="1"/>
  <c r="AI96" i="1" s="1"/>
  <c r="S96" i="1"/>
  <c r="AJ96" i="1" s="1"/>
  <c r="T96" i="1"/>
  <c r="AK96" i="1" s="1"/>
  <c r="Q97" i="1"/>
  <c r="R97" i="1"/>
  <c r="AI97" i="1" s="1"/>
  <c r="S97" i="1"/>
  <c r="AJ97" i="1" s="1"/>
  <c r="T97" i="1"/>
  <c r="AK97" i="1" s="1"/>
  <c r="Q98" i="1"/>
  <c r="R98" i="1"/>
  <c r="S98" i="1"/>
  <c r="T98" i="1"/>
  <c r="AK98" i="1" s="1"/>
  <c r="Q99" i="1"/>
  <c r="R99" i="1"/>
  <c r="AI99" i="1" s="1"/>
  <c r="S99" i="1"/>
  <c r="T99" i="1"/>
  <c r="AK99" i="1" s="1"/>
  <c r="Q100" i="1"/>
  <c r="R100" i="1"/>
  <c r="AI100" i="1" s="1"/>
  <c r="S100" i="1"/>
  <c r="T100" i="1"/>
  <c r="AK100" i="1" s="1"/>
  <c r="Q101" i="1"/>
  <c r="R101" i="1"/>
  <c r="AI101" i="1" s="1"/>
  <c r="S101" i="1"/>
  <c r="AJ101" i="1" s="1"/>
  <c r="T101" i="1"/>
  <c r="AK101" i="1" s="1"/>
  <c r="Q102" i="1"/>
  <c r="R102" i="1"/>
  <c r="AI102" i="1" s="1"/>
  <c r="S102" i="1"/>
  <c r="AJ102" i="1" s="1"/>
  <c r="T102" i="1"/>
  <c r="AK102" i="1" s="1"/>
  <c r="Q103" i="1"/>
  <c r="R103" i="1"/>
  <c r="AI103" i="1" s="1"/>
  <c r="S103" i="1"/>
  <c r="T103" i="1"/>
  <c r="AK103" i="1" s="1"/>
  <c r="Q104" i="1"/>
  <c r="R104" i="1"/>
  <c r="AI104" i="1" s="1"/>
  <c r="S104" i="1"/>
  <c r="AJ104" i="1" s="1"/>
  <c r="T104" i="1"/>
  <c r="AK104" i="1" s="1"/>
  <c r="Q105" i="1"/>
  <c r="R105" i="1"/>
  <c r="AI105" i="1" s="1"/>
  <c r="S105" i="1"/>
  <c r="T105" i="1"/>
  <c r="AK105" i="1" s="1"/>
  <c r="Q106" i="1"/>
  <c r="R106" i="1"/>
  <c r="AI106" i="1" s="1"/>
  <c r="S106" i="1"/>
  <c r="AJ106" i="1" s="1"/>
  <c r="T106" i="1"/>
  <c r="AK106" i="1" s="1"/>
  <c r="Q107" i="1"/>
  <c r="R107" i="1"/>
  <c r="S107" i="1"/>
  <c r="AJ107" i="1" s="1"/>
  <c r="T107" i="1"/>
  <c r="AK107" i="1" s="1"/>
  <c r="Q108" i="1"/>
  <c r="R108" i="1"/>
  <c r="AI108" i="1" s="1"/>
  <c r="S108" i="1"/>
  <c r="AJ108" i="1" s="1"/>
  <c r="T108" i="1"/>
  <c r="AK108" i="1" s="1"/>
  <c r="Q109" i="1"/>
  <c r="R109" i="1"/>
  <c r="AI109" i="1" s="1"/>
  <c r="S109" i="1"/>
  <c r="AJ109" i="1" s="1"/>
  <c r="T109" i="1"/>
  <c r="AK109" i="1" s="1"/>
  <c r="Q110" i="1"/>
  <c r="R110" i="1"/>
  <c r="AI110" i="1" s="1"/>
  <c r="S110" i="1"/>
  <c r="AJ110" i="1" s="1"/>
  <c r="T110" i="1"/>
  <c r="AK110" i="1" s="1"/>
  <c r="Q111" i="1"/>
  <c r="R111" i="1"/>
  <c r="AI111" i="1" s="1"/>
  <c r="S111" i="1"/>
  <c r="AJ111" i="1" s="1"/>
  <c r="T111" i="1"/>
  <c r="AK111" i="1" s="1"/>
  <c r="Q112" i="1"/>
  <c r="R112" i="1"/>
  <c r="AI112" i="1" s="1"/>
  <c r="S112" i="1"/>
  <c r="AJ112" i="1" s="1"/>
  <c r="T112" i="1"/>
  <c r="AK112" i="1" s="1"/>
  <c r="Q113" i="1"/>
  <c r="R113" i="1"/>
  <c r="AI113" i="1" s="1"/>
  <c r="S113" i="1"/>
  <c r="AJ113" i="1" s="1"/>
  <c r="T113" i="1"/>
  <c r="AK113" i="1" s="1"/>
  <c r="Q114" i="1"/>
  <c r="R114" i="1"/>
  <c r="S114" i="1"/>
  <c r="AJ114" i="1" s="1"/>
  <c r="T114" i="1"/>
  <c r="AK114" i="1" s="1"/>
  <c r="Q115" i="1"/>
  <c r="R115" i="1"/>
  <c r="AI115" i="1" s="1"/>
  <c r="S115" i="1"/>
  <c r="AJ115" i="1" s="1"/>
  <c r="T115" i="1"/>
  <c r="AK115" i="1" s="1"/>
  <c r="Q116" i="1"/>
  <c r="R116" i="1"/>
  <c r="AI116" i="1" s="1"/>
  <c r="S116" i="1"/>
  <c r="AJ116" i="1" s="1"/>
  <c r="T116" i="1"/>
  <c r="AK116" i="1" s="1"/>
  <c r="Q117" i="1"/>
  <c r="R117" i="1"/>
  <c r="AI117" i="1" s="1"/>
  <c r="S117" i="1"/>
  <c r="AJ117" i="1" s="1"/>
  <c r="T117" i="1"/>
  <c r="AK117" i="1" s="1"/>
  <c r="Q118" i="1"/>
  <c r="R118" i="1"/>
  <c r="S118" i="1"/>
  <c r="AJ118" i="1" s="1"/>
  <c r="T118" i="1"/>
  <c r="AK118" i="1" s="1"/>
  <c r="Q119" i="1"/>
  <c r="R119" i="1"/>
  <c r="AI119" i="1" s="1"/>
  <c r="S119" i="1"/>
  <c r="AJ119" i="1" s="1"/>
  <c r="T119" i="1"/>
  <c r="AK119" i="1" s="1"/>
  <c r="Q120" i="1"/>
  <c r="R120" i="1"/>
  <c r="AI120" i="1" s="1"/>
  <c r="S120" i="1"/>
  <c r="AJ120" i="1" s="1"/>
  <c r="T120" i="1"/>
  <c r="AK120" i="1" s="1"/>
  <c r="Q121" i="1"/>
  <c r="R121" i="1"/>
  <c r="AI121" i="1" s="1"/>
  <c r="S121" i="1"/>
  <c r="AJ121" i="1" s="1"/>
  <c r="T121" i="1"/>
  <c r="AK121" i="1" s="1"/>
  <c r="Q122" i="1"/>
  <c r="R122" i="1"/>
  <c r="AI122" i="1" s="1"/>
  <c r="S122" i="1"/>
  <c r="AJ122" i="1" s="1"/>
  <c r="T122" i="1"/>
  <c r="AK122" i="1" s="1"/>
  <c r="Q123" i="1"/>
  <c r="R123" i="1"/>
  <c r="AI123" i="1" s="1"/>
  <c r="S123" i="1"/>
  <c r="AJ123" i="1" s="1"/>
  <c r="T123" i="1"/>
  <c r="AK123" i="1" s="1"/>
  <c r="Q124" i="1"/>
  <c r="R124" i="1"/>
  <c r="AI124" i="1" s="1"/>
  <c r="S124" i="1"/>
  <c r="AJ124" i="1" s="1"/>
  <c r="T124" i="1"/>
  <c r="AK124" i="1" s="1"/>
  <c r="Q125" i="1"/>
  <c r="R125" i="1"/>
  <c r="AI125" i="1" s="1"/>
  <c r="S125" i="1"/>
  <c r="T125" i="1"/>
  <c r="AK125" i="1" s="1"/>
  <c r="Q126" i="1"/>
  <c r="R126" i="1"/>
  <c r="AI126" i="1" s="1"/>
  <c r="S126" i="1"/>
  <c r="T126" i="1"/>
  <c r="AK126" i="1" s="1"/>
  <c r="Q127" i="1"/>
  <c r="R127" i="1"/>
  <c r="AI127" i="1" s="1"/>
  <c r="S127" i="1"/>
  <c r="T127" i="1"/>
  <c r="AK127" i="1" s="1"/>
  <c r="Q128" i="1"/>
  <c r="R128" i="1"/>
  <c r="AI128" i="1" s="1"/>
  <c r="S128" i="1"/>
  <c r="T128" i="1"/>
  <c r="AK128" i="1" s="1"/>
  <c r="Q129" i="1"/>
  <c r="R129" i="1"/>
  <c r="AI129" i="1" s="1"/>
  <c r="S129" i="1"/>
  <c r="T129" i="1"/>
  <c r="AK129" i="1" s="1"/>
  <c r="Q130" i="1"/>
  <c r="R130" i="1"/>
  <c r="AI130" i="1" s="1"/>
  <c r="S130" i="1"/>
  <c r="T130" i="1"/>
  <c r="AK130" i="1" s="1"/>
  <c r="Q131" i="1"/>
  <c r="R131" i="1"/>
  <c r="AI131" i="1" s="1"/>
  <c r="S131" i="1"/>
  <c r="T131" i="1"/>
  <c r="AK131" i="1" s="1"/>
  <c r="Q132" i="1"/>
  <c r="R132" i="1"/>
  <c r="AI132" i="1" s="1"/>
  <c r="S132" i="1"/>
  <c r="T132" i="1"/>
  <c r="AK132" i="1" s="1"/>
  <c r="Q133" i="1"/>
  <c r="R133" i="1"/>
  <c r="AI133" i="1" s="1"/>
  <c r="S133" i="1"/>
  <c r="T133" i="1"/>
  <c r="AK133" i="1" s="1"/>
  <c r="Q134" i="1"/>
  <c r="R134" i="1"/>
  <c r="AI134" i="1" s="1"/>
  <c r="S134" i="1"/>
  <c r="T134" i="1"/>
  <c r="AK134" i="1" s="1"/>
  <c r="Q135" i="1"/>
  <c r="R135" i="1"/>
  <c r="AI135" i="1" s="1"/>
  <c r="S135" i="1"/>
  <c r="T135" i="1"/>
  <c r="AK135" i="1" s="1"/>
  <c r="Q136" i="1"/>
  <c r="R136" i="1"/>
  <c r="AI136" i="1" s="1"/>
  <c r="S136" i="1"/>
  <c r="AJ136" i="1" s="1"/>
  <c r="T136" i="1"/>
  <c r="AK136" i="1" s="1"/>
  <c r="Q137" i="1"/>
  <c r="R137" i="1"/>
  <c r="AI137" i="1" s="1"/>
  <c r="S137" i="1"/>
  <c r="T137" i="1"/>
  <c r="AK137" i="1" s="1"/>
  <c r="Q138" i="1"/>
  <c r="R138" i="1"/>
  <c r="AI138" i="1" s="1"/>
  <c r="S138" i="1"/>
  <c r="T138" i="1"/>
  <c r="AK138" i="1" s="1"/>
  <c r="Q139" i="1"/>
  <c r="R139" i="1"/>
  <c r="AI139" i="1" s="1"/>
  <c r="S139" i="1"/>
  <c r="T139" i="1"/>
  <c r="AK139" i="1" s="1"/>
  <c r="Q140" i="1"/>
  <c r="R140" i="1"/>
  <c r="AI140" i="1" s="1"/>
  <c r="S140" i="1"/>
  <c r="T140" i="1"/>
  <c r="AK140" i="1" s="1"/>
  <c r="Q141" i="1"/>
  <c r="R141" i="1"/>
  <c r="AI141" i="1" s="1"/>
  <c r="S141" i="1"/>
  <c r="T141" i="1"/>
  <c r="AK141" i="1" s="1"/>
  <c r="Q142" i="1"/>
  <c r="R142" i="1"/>
  <c r="AI142" i="1" s="1"/>
  <c r="S142" i="1"/>
  <c r="T142" i="1"/>
  <c r="AK142" i="1" s="1"/>
  <c r="Q143" i="1"/>
  <c r="R143" i="1"/>
  <c r="AI143" i="1" s="1"/>
  <c r="S143" i="1"/>
  <c r="AJ143" i="1" s="1"/>
  <c r="T143" i="1"/>
  <c r="AK143" i="1" s="1"/>
  <c r="Q144" i="1"/>
  <c r="R144" i="1"/>
  <c r="AI144" i="1" s="1"/>
  <c r="S144" i="1"/>
  <c r="AJ144" i="1" s="1"/>
  <c r="T144" i="1"/>
  <c r="AK144" i="1" s="1"/>
  <c r="Q145" i="1"/>
  <c r="R145" i="1"/>
  <c r="AI145" i="1" s="1"/>
  <c r="S145" i="1"/>
  <c r="AJ145" i="1" s="1"/>
  <c r="T145" i="1"/>
  <c r="AK145" i="1" s="1"/>
  <c r="Q146" i="1"/>
  <c r="R146" i="1"/>
  <c r="AI146" i="1" s="1"/>
  <c r="S146" i="1"/>
  <c r="AJ146" i="1" s="1"/>
  <c r="T146" i="1"/>
  <c r="AK146" i="1" s="1"/>
  <c r="Q147" i="1"/>
  <c r="R147" i="1"/>
  <c r="AI147" i="1" s="1"/>
  <c r="S147" i="1"/>
  <c r="AJ147" i="1" s="1"/>
  <c r="T147" i="1"/>
  <c r="AK147" i="1" s="1"/>
  <c r="Q148" i="1"/>
  <c r="R148" i="1"/>
  <c r="AI148" i="1" s="1"/>
  <c r="S148" i="1"/>
  <c r="AJ148" i="1" s="1"/>
  <c r="T148" i="1"/>
  <c r="AK148" i="1" s="1"/>
  <c r="Q149" i="1"/>
  <c r="R149" i="1"/>
  <c r="AI149" i="1" s="1"/>
  <c r="S149" i="1"/>
  <c r="T149" i="1"/>
  <c r="AK149" i="1" s="1"/>
  <c r="Q150" i="1"/>
  <c r="R150" i="1"/>
  <c r="AI150" i="1" s="1"/>
  <c r="S150" i="1"/>
  <c r="T150" i="1"/>
  <c r="AK150" i="1" s="1"/>
  <c r="Q151" i="1"/>
  <c r="R151" i="1"/>
  <c r="AI151" i="1" s="1"/>
  <c r="S151" i="1"/>
  <c r="T151" i="1"/>
  <c r="AK151" i="1" s="1"/>
  <c r="Q152" i="1"/>
  <c r="R152" i="1"/>
  <c r="AI152" i="1" s="1"/>
  <c r="S152" i="1"/>
  <c r="T152" i="1"/>
  <c r="AK152" i="1" s="1"/>
  <c r="Q153" i="1"/>
  <c r="R153" i="1"/>
  <c r="AI153" i="1" s="1"/>
  <c r="S153" i="1"/>
  <c r="T153" i="1"/>
  <c r="AK153" i="1" s="1"/>
  <c r="Q154" i="1"/>
  <c r="R154" i="1"/>
  <c r="AI154" i="1" s="1"/>
  <c r="S154" i="1"/>
  <c r="T154" i="1"/>
  <c r="AK154" i="1" s="1"/>
  <c r="Q155" i="1"/>
  <c r="R155" i="1"/>
  <c r="AI155" i="1" s="1"/>
  <c r="S155" i="1"/>
  <c r="T155" i="1"/>
  <c r="AK155" i="1" s="1"/>
  <c r="Q156" i="1"/>
  <c r="R156" i="1"/>
  <c r="AI156" i="1" s="1"/>
  <c r="S156" i="1"/>
  <c r="T156" i="1"/>
  <c r="AK156" i="1" s="1"/>
  <c r="Q157" i="1"/>
  <c r="R157" i="1"/>
  <c r="AI157" i="1" s="1"/>
  <c r="S157" i="1"/>
  <c r="T157" i="1"/>
  <c r="AK157" i="1" s="1"/>
  <c r="Q158" i="1"/>
  <c r="R158" i="1"/>
  <c r="AI158" i="1" s="1"/>
  <c r="S158" i="1"/>
  <c r="T158" i="1"/>
  <c r="AK158" i="1" s="1"/>
  <c r="Q159" i="1"/>
  <c r="R159" i="1"/>
  <c r="AI159" i="1" s="1"/>
  <c r="S159" i="1"/>
  <c r="T159" i="1"/>
  <c r="AK159" i="1" s="1"/>
  <c r="Q160" i="1"/>
  <c r="R160" i="1"/>
  <c r="AI160" i="1" s="1"/>
  <c r="S160" i="1"/>
  <c r="T160" i="1"/>
  <c r="AK160" i="1" s="1"/>
  <c r="Q161" i="1"/>
  <c r="R161" i="1"/>
  <c r="AI161" i="1" s="1"/>
  <c r="S161" i="1"/>
  <c r="T161" i="1"/>
  <c r="AK161" i="1" s="1"/>
  <c r="Q162" i="1"/>
  <c r="R162" i="1"/>
  <c r="AI162" i="1" s="1"/>
  <c r="S162" i="1"/>
  <c r="T162" i="1"/>
  <c r="AK162" i="1" s="1"/>
  <c r="Q163" i="1"/>
  <c r="R163" i="1"/>
  <c r="AI163" i="1" s="1"/>
  <c r="S163" i="1"/>
  <c r="T163" i="1"/>
  <c r="AK163" i="1" s="1"/>
  <c r="Q164" i="1"/>
  <c r="R164" i="1"/>
  <c r="AI164" i="1" s="1"/>
  <c r="S164" i="1"/>
  <c r="T164" i="1"/>
  <c r="AK164" i="1" s="1"/>
  <c r="Q165" i="1"/>
  <c r="R165" i="1"/>
  <c r="AI165" i="1" s="1"/>
  <c r="S165" i="1"/>
  <c r="T165" i="1"/>
  <c r="AK165" i="1" s="1"/>
  <c r="Q166" i="1"/>
  <c r="R166" i="1"/>
  <c r="AI166" i="1" s="1"/>
  <c r="S166" i="1"/>
  <c r="T166" i="1"/>
  <c r="AK166" i="1" s="1"/>
  <c r="Q167" i="1"/>
  <c r="R167" i="1"/>
  <c r="AI167" i="1" s="1"/>
  <c r="S167" i="1"/>
  <c r="AJ167" i="1" s="1"/>
  <c r="T167" i="1"/>
  <c r="AK167" i="1" s="1"/>
  <c r="Q178" i="1"/>
  <c r="R178" i="1"/>
  <c r="AI178" i="1" s="1"/>
  <c r="S178" i="1"/>
  <c r="AJ178" i="1" s="1"/>
  <c r="T178" i="1"/>
  <c r="AK178" i="1" s="1"/>
  <c r="Q179" i="1"/>
  <c r="R179" i="1"/>
  <c r="AI179" i="1" s="1"/>
  <c r="S179" i="1"/>
  <c r="AJ179" i="1" s="1"/>
  <c r="T179" i="1"/>
  <c r="AK179" i="1" s="1"/>
  <c r="Q180" i="1"/>
  <c r="R180" i="1"/>
  <c r="AI180" i="1" s="1"/>
  <c r="S180" i="1"/>
  <c r="AJ180" i="1" s="1"/>
  <c r="T180" i="1"/>
  <c r="AK180" i="1" s="1"/>
  <c r="Q181" i="1"/>
  <c r="R181" i="1"/>
  <c r="AI181" i="1" s="1"/>
  <c r="S181" i="1"/>
  <c r="AJ181" i="1" s="1"/>
  <c r="T181" i="1"/>
  <c r="AK181" i="1" s="1"/>
  <c r="Q182" i="1"/>
  <c r="R182" i="1"/>
  <c r="AI182" i="1" s="1"/>
  <c r="S182" i="1"/>
  <c r="AJ182" i="1" s="1"/>
  <c r="T182" i="1"/>
  <c r="AK182" i="1" s="1"/>
  <c r="Q183" i="1"/>
  <c r="R183" i="1"/>
  <c r="AI183" i="1" s="1"/>
  <c r="S183" i="1"/>
  <c r="AJ183" i="1" s="1"/>
  <c r="T183" i="1"/>
  <c r="AK183" i="1" s="1"/>
  <c r="Q184" i="1"/>
  <c r="R184" i="1"/>
  <c r="AI184" i="1" s="1"/>
  <c r="S184" i="1"/>
  <c r="AJ184" i="1" s="1"/>
  <c r="T184" i="1"/>
  <c r="AK184" i="1" s="1"/>
  <c r="Q185" i="1"/>
  <c r="R185" i="1"/>
  <c r="AI185" i="1" s="1"/>
  <c r="S185" i="1"/>
  <c r="T185" i="1"/>
  <c r="AK185" i="1" s="1"/>
  <c r="Q186" i="1"/>
  <c r="R186" i="1"/>
  <c r="AI186" i="1" s="1"/>
  <c r="S186" i="1"/>
  <c r="T186" i="1"/>
  <c r="AK186" i="1" s="1"/>
  <c r="Q187" i="1"/>
  <c r="R187" i="1"/>
  <c r="AI187" i="1" s="1"/>
  <c r="S187" i="1"/>
  <c r="AJ187" i="1" s="1"/>
  <c r="T187" i="1"/>
  <c r="AK187" i="1" s="1"/>
  <c r="Q188" i="1"/>
  <c r="R188" i="1"/>
  <c r="S188" i="1"/>
  <c r="AJ188" i="1" s="1"/>
  <c r="T188" i="1"/>
  <c r="AK188" i="1" s="1"/>
  <c r="Q189" i="1"/>
  <c r="R189" i="1"/>
  <c r="AI189" i="1" s="1"/>
  <c r="S189" i="1"/>
  <c r="AJ189" i="1" s="1"/>
  <c r="T189" i="1"/>
  <c r="AK189" i="1" s="1"/>
  <c r="Q190" i="1"/>
  <c r="R190" i="1"/>
  <c r="AI190" i="1" s="1"/>
  <c r="S190" i="1"/>
  <c r="AJ190" i="1" s="1"/>
  <c r="T190" i="1"/>
  <c r="AK190" i="1" s="1"/>
  <c r="Q191" i="1"/>
  <c r="R191" i="1"/>
  <c r="S191" i="1"/>
  <c r="AJ191" i="1" s="1"/>
  <c r="T191" i="1"/>
  <c r="AK191" i="1" s="1"/>
  <c r="Q192" i="1"/>
  <c r="R192" i="1"/>
  <c r="S192" i="1"/>
  <c r="AJ192" i="1" s="1"/>
  <c r="T192" i="1"/>
  <c r="AK192" i="1" s="1"/>
  <c r="Q193" i="1"/>
  <c r="R193" i="1"/>
  <c r="S193" i="1"/>
  <c r="T193" i="1"/>
  <c r="AK193" i="1" s="1"/>
  <c r="Q194" i="1"/>
  <c r="R194" i="1"/>
  <c r="S194" i="1"/>
  <c r="T194" i="1"/>
  <c r="AK194" i="1" s="1"/>
  <c r="Q195" i="1"/>
  <c r="R195" i="1"/>
  <c r="AI195" i="1" s="1"/>
  <c r="S195" i="1"/>
  <c r="AJ195" i="1" s="1"/>
  <c r="T195" i="1"/>
  <c r="AK195" i="1" s="1"/>
  <c r="Q196" i="1"/>
  <c r="R196" i="1"/>
  <c r="S196" i="1"/>
  <c r="AJ196" i="1" s="1"/>
  <c r="T196" i="1"/>
  <c r="AK196" i="1" s="1"/>
  <c r="Q197" i="1"/>
  <c r="R197" i="1"/>
  <c r="AI197" i="1" s="1"/>
  <c r="S197" i="1"/>
  <c r="AJ197" i="1" s="1"/>
  <c r="T197" i="1"/>
  <c r="AK197" i="1" s="1"/>
  <c r="Q198" i="1"/>
  <c r="R198" i="1"/>
  <c r="AI198" i="1" s="1"/>
  <c r="S198" i="1"/>
  <c r="T198" i="1"/>
  <c r="AK198" i="1" s="1"/>
  <c r="Q199" i="1"/>
  <c r="R199" i="1"/>
  <c r="AI199" i="1" s="1"/>
  <c r="S199" i="1"/>
  <c r="T199" i="1"/>
  <c r="AK199" i="1" s="1"/>
  <c r="Q200" i="1"/>
  <c r="R200" i="1"/>
  <c r="AI200" i="1" s="1"/>
  <c r="S200" i="1"/>
  <c r="T200" i="1"/>
  <c r="AK200" i="1" s="1"/>
  <c r="Q201" i="1"/>
  <c r="R201" i="1"/>
  <c r="AI201" i="1" s="1"/>
  <c r="S201" i="1"/>
  <c r="AJ201" i="1" s="1"/>
  <c r="T201" i="1"/>
  <c r="AK201" i="1" s="1"/>
  <c r="Q202" i="1"/>
  <c r="R202" i="1"/>
  <c r="AI202" i="1" s="1"/>
  <c r="S202" i="1"/>
  <c r="AJ202" i="1" s="1"/>
  <c r="T202" i="1"/>
  <c r="AK202" i="1" s="1"/>
  <c r="Q203" i="1"/>
  <c r="R203" i="1"/>
  <c r="AI203" i="1" s="1"/>
  <c r="S203" i="1"/>
  <c r="T203" i="1"/>
  <c r="AK203" i="1" s="1"/>
  <c r="Q204" i="1"/>
  <c r="R204" i="1"/>
  <c r="AI204" i="1" s="1"/>
  <c r="S204" i="1"/>
  <c r="T204" i="1"/>
  <c r="AK204" i="1" s="1"/>
  <c r="Q205" i="1"/>
  <c r="R205" i="1"/>
  <c r="AI205" i="1" s="1"/>
  <c r="S205" i="1"/>
  <c r="T205" i="1"/>
  <c r="AK205" i="1" s="1"/>
  <c r="Q206" i="1"/>
  <c r="R206" i="1"/>
  <c r="AI206" i="1" s="1"/>
  <c r="S206" i="1"/>
  <c r="T206" i="1"/>
  <c r="AK206" i="1" s="1"/>
  <c r="Q207" i="1"/>
  <c r="R207" i="1"/>
  <c r="AI207" i="1" s="1"/>
  <c r="S207" i="1"/>
  <c r="T207" i="1"/>
  <c r="AK207" i="1" s="1"/>
  <c r="Q208" i="1"/>
  <c r="R208" i="1"/>
  <c r="AI208" i="1" s="1"/>
  <c r="S208" i="1"/>
  <c r="T208" i="1"/>
  <c r="AK208" i="1" s="1"/>
  <c r="Q209" i="1"/>
  <c r="R209" i="1"/>
  <c r="AI209" i="1" s="1"/>
  <c r="S209" i="1"/>
  <c r="AJ209" i="1" s="1"/>
  <c r="T209" i="1"/>
  <c r="AK209" i="1" s="1"/>
  <c r="Q210" i="1"/>
  <c r="R210" i="1"/>
  <c r="AI210" i="1" s="1"/>
  <c r="S210" i="1"/>
  <c r="AJ210" i="1" s="1"/>
  <c r="T210" i="1"/>
  <c r="AK210" i="1" s="1"/>
  <c r="Q211" i="1"/>
  <c r="R211" i="1"/>
  <c r="AI211" i="1" s="1"/>
  <c r="S211" i="1"/>
  <c r="AJ211" i="1" s="1"/>
  <c r="T211" i="1"/>
  <c r="AK211" i="1" s="1"/>
  <c r="Q212" i="1"/>
  <c r="R212" i="1"/>
  <c r="AI212" i="1" s="1"/>
  <c r="S212" i="1"/>
  <c r="AJ212" i="1" s="1"/>
  <c r="T212" i="1"/>
  <c r="AK212" i="1" s="1"/>
  <c r="Q213" i="1"/>
  <c r="R213" i="1"/>
  <c r="AI213" i="1" s="1"/>
  <c r="S213" i="1"/>
  <c r="AJ213" i="1" s="1"/>
  <c r="T213" i="1"/>
  <c r="AK213" i="1" s="1"/>
  <c r="Q214" i="1"/>
  <c r="R214" i="1"/>
  <c r="AI214" i="1" s="1"/>
  <c r="S214" i="1"/>
  <c r="AJ214" i="1" s="1"/>
  <c r="T214" i="1"/>
  <c r="AK214" i="1" s="1"/>
  <c r="Q215" i="1"/>
  <c r="R215" i="1"/>
  <c r="AI215" i="1" s="1"/>
  <c r="S215" i="1"/>
  <c r="AJ215" i="1" s="1"/>
  <c r="T215" i="1"/>
  <c r="AK215" i="1" s="1"/>
  <c r="Q216" i="1"/>
  <c r="R216" i="1"/>
  <c r="AI216" i="1" s="1"/>
  <c r="S216" i="1"/>
  <c r="AJ216" i="1" s="1"/>
  <c r="T216" i="1"/>
  <c r="AK216" i="1" s="1"/>
  <c r="Q217" i="1"/>
  <c r="R217" i="1"/>
  <c r="AI217" i="1" s="1"/>
  <c r="S217" i="1"/>
  <c r="AJ217" i="1" s="1"/>
  <c r="T217" i="1"/>
  <c r="AK217" i="1" s="1"/>
  <c r="Q218" i="1"/>
  <c r="R218" i="1"/>
  <c r="AI218" i="1" s="1"/>
  <c r="S218" i="1"/>
  <c r="AJ218" i="1" s="1"/>
  <c r="T218" i="1"/>
  <c r="AK218" i="1" s="1"/>
  <c r="Q219" i="1"/>
  <c r="R219" i="1"/>
  <c r="AI219" i="1" s="1"/>
  <c r="S219" i="1"/>
  <c r="T219" i="1"/>
  <c r="AK219" i="1" s="1"/>
  <c r="Q220" i="1"/>
  <c r="R220" i="1"/>
  <c r="AI220" i="1" s="1"/>
  <c r="S220" i="1"/>
  <c r="T220" i="1"/>
  <c r="AK220" i="1" s="1"/>
  <c r="Q221" i="1"/>
  <c r="R221" i="1"/>
  <c r="S221" i="1"/>
  <c r="AJ221" i="1" s="1"/>
  <c r="T221" i="1"/>
  <c r="AK221" i="1" s="1"/>
  <c r="Q222" i="1"/>
  <c r="R222" i="1"/>
  <c r="S222" i="1"/>
  <c r="AJ222" i="1" s="1"/>
  <c r="T222" i="1"/>
  <c r="AK222" i="1" s="1"/>
  <c r="Q223" i="1"/>
  <c r="R223" i="1"/>
  <c r="S223" i="1"/>
  <c r="AJ223" i="1" s="1"/>
  <c r="T223" i="1"/>
  <c r="AK223" i="1" s="1"/>
  <c r="Q224" i="1"/>
  <c r="R224" i="1"/>
  <c r="AI224" i="1" s="1"/>
  <c r="S224" i="1"/>
  <c r="T224" i="1"/>
  <c r="AK224" i="1" s="1"/>
  <c r="Q225" i="1"/>
  <c r="R225" i="1"/>
  <c r="S225" i="1"/>
  <c r="AJ225" i="1" s="1"/>
  <c r="T225" i="1"/>
  <c r="AK225" i="1" s="1"/>
  <c r="Q226" i="1"/>
  <c r="R226" i="1"/>
  <c r="AI226" i="1" s="1"/>
  <c r="S226" i="1"/>
  <c r="AJ226" i="1" s="1"/>
  <c r="T226" i="1"/>
  <c r="AK226" i="1" s="1"/>
  <c r="Q227" i="1"/>
  <c r="R227" i="1"/>
  <c r="AI227" i="1" s="1"/>
  <c r="S227" i="1"/>
  <c r="AJ227" i="1" s="1"/>
  <c r="T227" i="1"/>
  <c r="AK227" i="1" s="1"/>
  <c r="Q228" i="1"/>
  <c r="R228" i="1"/>
  <c r="AI228" i="1" s="1"/>
  <c r="S228" i="1"/>
  <c r="T228" i="1"/>
  <c r="AK228" i="1" s="1"/>
  <c r="Q229" i="1"/>
  <c r="R229" i="1"/>
  <c r="AI229" i="1" s="1"/>
  <c r="S229" i="1"/>
  <c r="T229" i="1"/>
  <c r="AK229" i="1" s="1"/>
  <c r="Q230" i="1"/>
  <c r="R230" i="1"/>
  <c r="S230" i="1"/>
  <c r="T230" i="1"/>
  <c r="AK230" i="1" s="1"/>
  <c r="Q231" i="1"/>
  <c r="R231" i="1"/>
  <c r="AI231" i="1" s="1"/>
  <c r="S231" i="1"/>
  <c r="T231" i="1"/>
  <c r="AK231" i="1" s="1"/>
  <c r="Q232" i="1"/>
  <c r="R232" i="1"/>
  <c r="S232" i="1"/>
  <c r="T232" i="1"/>
  <c r="AK232" i="1" s="1"/>
  <c r="Q233" i="1"/>
  <c r="R233" i="1"/>
  <c r="AI233" i="1" s="1"/>
  <c r="S233" i="1"/>
  <c r="T233" i="1"/>
  <c r="AK233" i="1" s="1"/>
  <c r="Q234" i="1"/>
  <c r="R234" i="1"/>
  <c r="S234" i="1"/>
  <c r="AJ234" i="1" s="1"/>
  <c r="T234" i="1"/>
  <c r="AK234" i="1" s="1"/>
  <c r="Q235" i="1"/>
  <c r="R235" i="1"/>
  <c r="S235" i="1"/>
  <c r="AJ235" i="1" s="1"/>
  <c r="T235" i="1"/>
  <c r="AK235" i="1" s="1"/>
  <c r="Q236" i="1"/>
  <c r="R236" i="1"/>
  <c r="S236" i="1"/>
  <c r="AJ236" i="1" s="1"/>
  <c r="T236" i="1"/>
  <c r="AK236" i="1" s="1"/>
  <c r="Q237" i="1"/>
  <c r="R237" i="1"/>
  <c r="AI237" i="1" s="1"/>
  <c r="S237" i="1"/>
  <c r="T237" i="1"/>
  <c r="AK237" i="1" s="1"/>
  <c r="Q238" i="1"/>
  <c r="R238" i="1"/>
  <c r="S238" i="1"/>
  <c r="T238" i="1"/>
  <c r="AK238" i="1" s="1"/>
  <c r="Q239" i="1"/>
  <c r="R239" i="1"/>
  <c r="AI239" i="1" s="1"/>
  <c r="S239" i="1"/>
  <c r="AJ239" i="1" s="1"/>
  <c r="T239" i="1"/>
  <c r="AK239" i="1" s="1"/>
  <c r="Q240" i="1"/>
  <c r="R240" i="1"/>
  <c r="S240" i="1"/>
  <c r="AJ240" i="1" s="1"/>
  <c r="T240" i="1"/>
  <c r="AK240" i="1" s="1"/>
  <c r="Q241" i="1"/>
  <c r="R241" i="1"/>
  <c r="AI241" i="1" s="1"/>
  <c r="S241" i="1"/>
  <c r="AJ241" i="1" s="1"/>
  <c r="T241" i="1"/>
  <c r="AK241" i="1" s="1"/>
  <c r="Q242" i="1"/>
  <c r="R242" i="1"/>
  <c r="S242" i="1"/>
  <c r="AJ242" i="1" s="1"/>
  <c r="T242" i="1"/>
  <c r="AK242" i="1" s="1"/>
  <c r="Q243" i="1"/>
  <c r="R243" i="1"/>
  <c r="AI243" i="1" s="1"/>
  <c r="S243" i="1"/>
  <c r="AJ243" i="1" s="1"/>
  <c r="T243" i="1"/>
  <c r="AK243" i="1" s="1"/>
  <c r="Q244" i="1"/>
  <c r="R244" i="1"/>
  <c r="S244" i="1"/>
  <c r="AJ244" i="1" s="1"/>
  <c r="T244" i="1"/>
  <c r="AK244" i="1" s="1"/>
  <c r="Q245" i="1"/>
  <c r="R245" i="1"/>
  <c r="AI245" i="1" s="1"/>
  <c r="S245" i="1"/>
  <c r="AJ245" i="1" s="1"/>
  <c r="T245" i="1"/>
  <c r="AK245" i="1" s="1"/>
  <c r="Q246" i="1"/>
  <c r="R246" i="1"/>
  <c r="S246" i="1"/>
  <c r="AJ246" i="1" s="1"/>
  <c r="T246" i="1"/>
  <c r="AK246" i="1" s="1"/>
  <c r="Q247" i="1"/>
  <c r="R247" i="1"/>
  <c r="AI247" i="1" s="1"/>
  <c r="S247" i="1"/>
  <c r="AJ247" i="1" s="1"/>
  <c r="T247" i="1"/>
  <c r="AK247" i="1" s="1"/>
  <c r="Q248" i="1"/>
  <c r="R248" i="1"/>
  <c r="S248" i="1"/>
  <c r="AJ248" i="1" s="1"/>
  <c r="T248" i="1"/>
  <c r="AK248" i="1" s="1"/>
  <c r="Q249" i="1"/>
  <c r="R249" i="1"/>
  <c r="S249" i="1"/>
  <c r="AJ249" i="1" s="1"/>
  <c r="T249" i="1"/>
  <c r="AK249" i="1" s="1"/>
  <c r="Q250" i="1"/>
  <c r="R250" i="1"/>
  <c r="AI250" i="1" s="1"/>
  <c r="S250" i="1"/>
  <c r="AJ250" i="1" s="1"/>
  <c r="T250" i="1"/>
  <c r="AK250" i="1" s="1"/>
  <c r="Q251" i="1"/>
  <c r="R251" i="1"/>
  <c r="S251" i="1"/>
  <c r="AJ251" i="1" s="1"/>
  <c r="T251" i="1"/>
  <c r="AK251" i="1" s="1"/>
  <c r="Q252" i="1"/>
  <c r="R252" i="1"/>
  <c r="AI252" i="1" s="1"/>
  <c r="S252" i="1"/>
  <c r="AJ252" i="1" s="1"/>
  <c r="T252" i="1"/>
  <c r="AK252" i="1" s="1"/>
  <c r="Q253" i="1"/>
  <c r="R253" i="1"/>
  <c r="S253" i="1"/>
  <c r="AJ253" i="1" s="1"/>
  <c r="T253" i="1"/>
  <c r="AK253" i="1" s="1"/>
  <c r="Q254" i="1"/>
  <c r="R254" i="1"/>
  <c r="S254" i="1"/>
  <c r="AJ254" i="1" s="1"/>
  <c r="T254" i="1"/>
  <c r="AK254" i="1" s="1"/>
  <c r="Q255" i="1"/>
  <c r="R255" i="1"/>
  <c r="S255" i="1"/>
  <c r="AJ255" i="1" s="1"/>
  <c r="T255" i="1"/>
  <c r="AK255" i="1" s="1"/>
  <c r="Q256" i="1"/>
  <c r="R256" i="1"/>
  <c r="S256" i="1"/>
  <c r="AJ256" i="1" s="1"/>
  <c r="T256" i="1"/>
  <c r="AK256" i="1" s="1"/>
  <c r="Q257" i="1"/>
  <c r="R257" i="1"/>
  <c r="S257" i="1"/>
  <c r="AJ257" i="1" s="1"/>
  <c r="T257" i="1"/>
  <c r="AK257" i="1" s="1"/>
  <c r="Q258" i="1"/>
  <c r="R258" i="1"/>
  <c r="S258" i="1"/>
  <c r="AJ258" i="1" s="1"/>
  <c r="T258" i="1"/>
  <c r="AK258" i="1" s="1"/>
  <c r="Q259" i="1"/>
  <c r="R259" i="1"/>
  <c r="S259" i="1"/>
  <c r="AJ259" i="1" s="1"/>
  <c r="T259" i="1"/>
  <c r="AK259" i="1" s="1"/>
  <c r="Q260" i="1"/>
  <c r="R260" i="1"/>
  <c r="S260" i="1"/>
  <c r="AJ260" i="1" s="1"/>
  <c r="T260" i="1"/>
  <c r="AK260" i="1" s="1"/>
  <c r="Q261" i="1"/>
  <c r="R261" i="1"/>
  <c r="AI261" i="1" s="1"/>
  <c r="S261" i="1"/>
  <c r="AJ261" i="1" s="1"/>
  <c r="T261" i="1"/>
  <c r="AK261" i="1" s="1"/>
  <c r="Q262" i="1"/>
  <c r="R262" i="1"/>
  <c r="S262" i="1"/>
  <c r="AJ262" i="1" s="1"/>
  <c r="T262" i="1"/>
  <c r="AK262" i="1" s="1"/>
  <c r="Q263" i="1"/>
  <c r="R263" i="1"/>
  <c r="AI263" i="1" s="1"/>
  <c r="S263" i="1"/>
  <c r="AJ263" i="1" s="1"/>
  <c r="T263" i="1"/>
  <c r="AK263" i="1" s="1"/>
  <c r="Q264" i="1"/>
  <c r="R264" i="1"/>
  <c r="AI264" i="1" s="1"/>
  <c r="S264" i="1"/>
  <c r="AJ264" i="1" s="1"/>
  <c r="T264" i="1"/>
  <c r="AK264" i="1" s="1"/>
  <c r="Q265" i="1"/>
  <c r="R265" i="1"/>
  <c r="AI265" i="1" s="1"/>
  <c r="S265" i="1"/>
  <c r="AJ265" i="1" s="1"/>
  <c r="T265" i="1"/>
  <c r="AK265" i="1" s="1"/>
  <c r="Q266" i="1"/>
  <c r="R266" i="1"/>
  <c r="S266" i="1"/>
  <c r="AJ266" i="1" s="1"/>
  <c r="T266" i="1"/>
  <c r="AK266" i="1" s="1"/>
  <c r="Q267" i="1"/>
  <c r="R267" i="1"/>
  <c r="S267" i="1"/>
  <c r="AJ267" i="1" s="1"/>
  <c r="T267" i="1"/>
  <c r="AK267" i="1" s="1"/>
  <c r="Q268" i="1"/>
  <c r="R268" i="1"/>
  <c r="S268" i="1"/>
  <c r="AJ268" i="1" s="1"/>
  <c r="T268" i="1"/>
  <c r="AK268" i="1" s="1"/>
  <c r="Q269" i="1"/>
  <c r="R269" i="1"/>
  <c r="AI269" i="1" s="1"/>
  <c r="S269" i="1"/>
  <c r="AJ269" i="1" s="1"/>
  <c r="T269" i="1"/>
  <c r="AK269" i="1" s="1"/>
  <c r="Q270" i="1"/>
  <c r="R270" i="1"/>
  <c r="S270" i="1"/>
  <c r="AJ270" i="1" s="1"/>
  <c r="T270" i="1"/>
  <c r="AK270" i="1" s="1"/>
  <c r="Q271" i="1"/>
  <c r="R271" i="1"/>
  <c r="AI271" i="1" s="1"/>
  <c r="S271" i="1"/>
  <c r="AJ271" i="1" s="1"/>
  <c r="T271" i="1"/>
  <c r="AK271" i="1" s="1"/>
  <c r="Q272" i="1"/>
  <c r="R272" i="1"/>
  <c r="S272" i="1"/>
  <c r="AJ272" i="1" s="1"/>
  <c r="T272" i="1"/>
  <c r="AK272" i="1" s="1"/>
  <c r="Q273" i="1"/>
  <c r="R273" i="1"/>
  <c r="AI273" i="1" s="1"/>
  <c r="S273" i="1"/>
  <c r="AJ273" i="1" s="1"/>
  <c r="T273" i="1"/>
  <c r="AK273" i="1" s="1"/>
  <c r="Q274" i="1"/>
  <c r="R274" i="1"/>
  <c r="S274" i="1"/>
  <c r="AJ274" i="1" s="1"/>
  <c r="T274" i="1"/>
  <c r="AK274" i="1" s="1"/>
  <c r="Q275" i="1"/>
  <c r="R275" i="1"/>
  <c r="AI275" i="1" s="1"/>
  <c r="S275" i="1"/>
  <c r="AJ275" i="1" s="1"/>
  <c r="T275" i="1"/>
  <c r="AK275" i="1" s="1"/>
  <c r="Q276" i="1"/>
  <c r="R276" i="1"/>
  <c r="S276" i="1"/>
  <c r="AJ276" i="1" s="1"/>
  <c r="T276" i="1"/>
  <c r="AK276" i="1" s="1"/>
  <c r="Q277" i="1"/>
  <c r="R277" i="1"/>
  <c r="AI277" i="1" s="1"/>
  <c r="S277" i="1"/>
  <c r="AJ277" i="1" s="1"/>
  <c r="T277" i="1"/>
  <c r="AK277" i="1" s="1"/>
  <c r="Q278" i="1"/>
  <c r="R278" i="1"/>
  <c r="AI278" i="1" s="1"/>
  <c r="S278" i="1"/>
  <c r="AJ278" i="1" s="1"/>
  <c r="T278" i="1"/>
  <c r="AK278" i="1" s="1"/>
  <c r="Q279" i="1"/>
  <c r="R279" i="1"/>
  <c r="S279" i="1"/>
  <c r="AJ279" i="1" s="1"/>
  <c r="T279" i="1"/>
  <c r="AK279" i="1" s="1"/>
  <c r="Q280" i="1"/>
  <c r="R280" i="1"/>
  <c r="AI280" i="1" s="1"/>
  <c r="S280" i="1"/>
  <c r="AJ280" i="1" s="1"/>
  <c r="T280" i="1"/>
  <c r="AK280" i="1" s="1"/>
  <c r="Q281" i="1"/>
  <c r="R281" i="1"/>
  <c r="AI281" i="1" s="1"/>
  <c r="S281" i="1"/>
  <c r="AJ281" i="1" s="1"/>
  <c r="T281" i="1"/>
  <c r="AK281" i="1" s="1"/>
  <c r="Q282" i="1"/>
  <c r="R282" i="1"/>
  <c r="S282" i="1"/>
  <c r="T282" i="1"/>
  <c r="AK282" i="1" s="1"/>
  <c r="Q283" i="1"/>
  <c r="R283" i="1"/>
  <c r="AI283" i="1" s="1"/>
  <c r="S283" i="1"/>
  <c r="T283" i="1"/>
  <c r="AK283" i="1" s="1"/>
  <c r="Q284" i="1"/>
  <c r="R284" i="1"/>
  <c r="S284" i="1"/>
  <c r="AJ284" i="1" s="1"/>
  <c r="T284" i="1"/>
  <c r="AK284" i="1" s="1"/>
  <c r="Q285" i="1"/>
  <c r="R285" i="1"/>
  <c r="AI285" i="1" s="1"/>
  <c r="S285" i="1"/>
  <c r="AJ285" i="1" s="1"/>
  <c r="T285" i="1"/>
  <c r="AK285" i="1" s="1"/>
  <c r="Q286" i="1"/>
  <c r="R286" i="1"/>
  <c r="S286" i="1"/>
  <c r="AJ286" i="1" s="1"/>
  <c r="T286" i="1"/>
  <c r="AK286" i="1" s="1"/>
  <c r="Q287" i="1"/>
  <c r="R287" i="1"/>
  <c r="AI287" i="1" s="1"/>
  <c r="S287" i="1"/>
  <c r="AJ287" i="1" s="1"/>
  <c r="T287" i="1"/>
  <c r="AK287" i="1" s="1"/>
  <c r="Q288" i="1"/>
  <c r="R288" i="1"/>
  <c r="S288" i="1"/>
  <c r="AJ288" i="1" s="1"/>
  <c r="T288" i="1"/>
  <c r="AK288" i="1" s="1"/>
  <c r="Q289" i="1"/>
  <c r="R289" i="1"/>
  <c r="AI289" i="1" s="1"/>
  <c r="S289" i="1"/>
  <c r="AJ289" i="1" s="1"/>
  <c r="T289" i="1"/>
  <c r="AK289" i="1" s="1"/>
  <c r="Q290" i="1"/>
  <c r="R290" i="1"/>
  <c r="S290" i="1"/>
  <c r="AJ290" i="1" s="1"/>
  <c r="T290" i="1"/>
  <c r="AK290" i="1" s="1"/>
  <c r="Q291" i="1"/>
  <c r="R291" i="1"/>
  <c r="S291" i="1"/>
  <c r="T291" i="1"/>
  <c r="AK291" i="1" s="1"/>
  <c r="Q292" i="1"/>
  <c r="R292" i="1"/>
  <c r="AI292" i="1" s="1"/>
  <c r="S292" i="1"/>
  <c r="AJ292" i="1" s="1"/>
  <c r="T292" i="1"/>
  <c r="AK292" i="1" s="1"/>
  <c r="Q293" i="1"/>
  <c r="R293" i="1"/>
  <c r="S293" i="1"/>
  <c r="AJ293" i="1" s="1"/>
  <c r="T293" i="1"/>
  <c r="AK293" i="1" s="1"/>
  <c r="Q294" i="1"/>
  <c r="R294" i="1"/>
  <c r="AI294" i="1" s="1"/>
  <c r="S294" i="1"/>
  <c r="AJ294" i="1" s="1"/>
  <c r="T294" i="1"/>
  <c r="AK294" i="1" s="1"/>
  <c r="Q295" i="1"/>
  <c r="R295" i="1"/>
  <c r="S295" i="1"/>
  <c r="AJ295" i="1" s="1"/>
  <c r="T295" i="1"/>
  <c r="AK295" i="1" s="1"/>
  <c r="Q296" i="1"/>
  <c r="R296" i="1"/>
  <c r="AI296" i="1" s="1"/>
  <c r="S296" i="1"/>
  <c r="AJ296" i="1" s="1"/>
  <c r="T296" i="1"/>
  <c r="AK296" i="1" s="1"/>
  <c r="Q297" i="1"/>
  <c r="R297" i="1"/>
  <c r="S297" i="1"/>
  <c r="AJ297" i="1" s="1"/>
  <c r="T297" i="1"/>
  <c r="AK297" i="1" s="1"/>
  <c r="Q298" i="1"/>
  <c r="R298" i="1"/>
  <c r="S298" i="1"/>
  <c r="AJ298" i="1" s="1"/>
  <c r="T298" i="1"/>
  <c r="AK298" i="1" s="1"/>
  <c r="Q299" i="1"/>
  <c r="R299" i="1"/>
  <c r="S299" i="1"/>
  <c r="AJ299" i="1" s="1"/>
  <c r="T299" i="1"/>
  <c r="AK299" i="1" s="1"/>
  <c r="Q300" i="1"/>
  <c r="R300" i="1"/>
  <c r="AI300" i="1" s="1"/>
  <c r="S300" i="1"/>
  <c r="AJ300" i="1" s="1"/>
  <c r="T300" i="1"/>
  <c r="AK300" i="1" s="1"/>
  <c r="Q301" i="1"/>
  <c r="R301" i="1"/>
  <c r="S301" i="1"/>
  <c r="AJ301" i="1" s="1"/>
  <c r="T301" i="1"/>
  <c r="AK301" i="1" s="1"/>
  <c r="Q302" i="1"/>
  <c r="R302" i="1"/>
  <c r="AI302" i="1" s="1"/>
  <c r="S302" i="1"/>
  <c r="AJ302" i="1" s="1"/>
  <c r="T302" i="1"/>
  <c r="AK302" i="1" s="1"/>
  <c r="Q303" i="1"/>
  <c r="R303" i="1"/>
  <c r="S303" i="1"/>
  <c r="AJ303" i="1" s="1"/>
  <c r="T303" i="1"/>
  <c r="AK303" i="1" s="1"/>
  <c r="Q304" i="1"/>
  <c r="R304" i="1"/>
  <c r="AI304" i="1" s="1"/>
  <c r="S304" i="1"/>
  <c r="AJ304" i="1" s="1"/>
  <c r="T304" i="1"/>
  <c r="AK304" i="1" s="1"/>
  <c r="Q305" i="1"/>
  <c r="R305" i="1"/>
  <c r="S305" i="1"/>
  <c r="AJ305" i="1" s="1"/>
  <c r="T305" i="1"/>
  <c r="AK305" i="1" s="1"/>
  <c r="Q306" i="1"/>
  <c r="R306" i="1"/>
  <c r="AI306" i="1" s="1"/>
  <c r="S306" i="1"/>
  <c r="AJ306" i="1" s="1"/>
  <c r="T306" i="1"/>
  <c r="AK306" i="1" s="1"/>
  <c r="Q307" i="1"/>
  <c r="R307" i="1"/>
  <c r="S307" i="1"/>
  <c r="AJ307" i="1" s="1"/>
  <c r="T307" i="1"/>
  <c r="AK307" i="1" s="1"/>
  <c r="Q308" i="1"/>
  <c r="R308" i="1"/>
  <c r="AI308" i="1" s="1"/>
  <c r="S308" i="1"/>
  <c r="AJ308" i="1" s="1"/>
  <c r="T308" i="1"/>
  <c r="AK308" i="1" s="1"/>
  <c r="Q309" i="1"/>
  <c r="R309" i="1"/>
  <c r="AI309" i="1" s="1"/>
  <c r="S309" i="1"/>
  <c r="AJ309" i="1" s="1"/>
  <c r="T309" i="1"/>
  <c r="AK309" i="1" s="1"/>
  <c r="Q310" i="1"/>
  <c r="R310" i="1"/>
  <c r="S310" i="1"/>
  <c r="AJ310" i="1" s="1"/>
  <c r="T310" i="1"/>
  <c r="AK310" i="1" s="1"/>
  <c r="Q311" i="1"/>
  <c r="R311" i="1"/>
  <c r="AI311" i="1" s="1"/>
  <c r="S311" i="1"/>
  <c r="AJ311" i="1" s="1"/>
  <c r="T311" i="1"/>
  <c r="AK311" i="1" s="1"/>
  <c r="Q312" i="1"/>
  <c r="R312" i="1"/>
  <c r="S312" i="1"/>
  <c r="AJ312" i="1" s="1"/>
  <c r="T312" i="1"/>
  <c r="AK312" i="1" s="1"/>
  <c r="Q313" i="1"/>
  <c r="R313" i="1"/>
  <c r="S313" i="1"/>
  <c r="AJ313" i="1" s="1"/>
  <c r="T313" i="1"/>
  <c r="AK313" i="1" s="1"/>
  <c r="Q314" i="1"/>
  <c r="R314" i="1"/>
  <c r="S314" i="1"/>
  <c r="AJ314" i="1" s="1"/>
  <c r="T314" i="1"/>
  <c r="AK314" i="1" s="1"/>
  <c r="Q315" i="1"/>
  <c r="R315" i="1"/>
  <c r="S315" i="1"/>
  <c r="AJ315" i="1" s="1"/>
  <c r="T315" i="1"/>
  <c r="AK315" i="1" s="1"/>
  <c r="Q316" i="1"/>
  <c r="AF316" i="1" s="1"/>
  <c r="R316" i="1"/>
  <c r="S316" i="1"/>
  <c r="AJ316" i="1" s="1"/>
  <c r="T316" i="1"/>
  <c r="AK316" i="1" s="1"/>
  <c r="Q317" i="1"/>
  <c r="R317" i="1"/>
  <c r="S317" i="1"/>
  <c r="AJ317" i="1" s="1"/>
  <c r="T317" i="1"/>
  <c r="AK317" i="1" s="1"/>
  <c r="Q318" i="1"/>
  <c r="R318" i="1"/>
  <c r="S318" i="1"/>
  <c r="AJ318" i="1" s="1"/>
  <c r="T318" i="1"/>
  <c r="AK318" i="1" s="1"/>
  <c r="Q319" i="1"/>
  <c r="R319" i="1"/>
  <c r="S319" i="1"/>
  <c r="AJ319" i="1" s="1"/>
  <c r="T319" i="1"/>
  <c r="AK319" i="1" s="1"/>
  <c r="Q320" i="1"/>
  <c r="R320" i="1"/>
  <c r="S320" i="1"/>
  <c r="AJ320" i="1" s="1"/>
  <c r="T320" i="1"/>
  <c r="AK320" i="1" s="1"/>
  <c r="Q321" i="1"/>
  <c r="R321" i="1"/>
  <c r="S321" i="1"/>
  <c r="AJ321" i="1" s="1"/>
  <c r="T321" i="1"/>
  <c r="AK321" i="1" s="1"/>
  <c r="Q322" i="1"/>
  <c r="R322" i="1"/>
  <c r="S322" i="1"/>
  <c r="AJ322" i="1" s="1"/>
  <c r="T322" i="1"/>
  <c r="AK322" i="1" s="1"/>
  <c r="Q323" i="1"/>
  <c r="R323" i="1"/>
  <c r="AI323" i="1" s="1"/>
  <c r="S323" i="1"/>
  <c r="AJ323" i="1" s="1"/>
  <c r="T323" i="1"/>
  <c r="AK323" i="1" s="1"/>
  <c r="Q324" i="1"/>
  <c r="R324" i="1"/>
  <c r="S324" i="1"/>
  <c r="AJ324" i="1" s="1"/>
  <c r="T324" i="1"/>
  <c r="AK324" i="1" s="1"/>
  <c r="Q325" i="1"/>
  <c r="R325" i="1"/>
  <c r="AI325" i="1" s="1"/>
  <c r="S325" i="1"/>
  <c r="AJ325" i="1" s="1"/>
  <c r="T325" i="1"/>
  <c r="AK325" i="1" s="1"/>
  <c r="Q326" i="1"/>
  <c r="R326" i="1"/>
  <c r="AI326" i="1" s="1"/>
  <c r="S326" i="1"/>
  <c r="AJ326" i="1" s="1"/>
  <c r="T326" i="1"/>
  <c r="AK326" i="1" s="1"/>
  <c r="Q327" i="1"/>
  <c r="R327" i="1"/>
  <c r="AI327" i="1" s="1"/>
  <c r="S327" i="1"/>
  <c r="AJ327" i="1" s="1"/>
  <c r="T327" i="1"/>
  <c r="AK327" i="1" s="1"/>
  <c r="Q328" i="1"/>
  <c r="R328" i="1"/>
  <c r="S328" i="1"/>
  <c r="AJ328" i="1" s="1"/>
  <c r="T328" i="1"/>
  <c r="AK328" i="1" s="1"/>
  <c r="Q329" i="1"/>
  <c r="R329" i="1"/>
  <c r="S329" i="1"/>
  <c r="AJ329" i="1" s="1"/>
  <c r="T329" i="1"/>
  <c r="AK329" i="1" s="1"/>
  <c r="Q330" i="1"/>
  <c r="R330" i="1"/>
  <c r="S330" i="1"/>
  <c r="AJ330" i="1" s="1"/>
  <c r="T330" i="1"/>
  <c r="AK330" i="1" s="1"/>
  <c r="Q331" i="1"/>
  <c r="R331" i="1"/>
  <c r="AI331" i="1" s="1"/>
  <c r="S331" i="1"/>
  <c r="AJ331" i="1" s="1"/>
  <c r="T331" i="1"/>
  <c r="AK331" i="1" s="1"/>
  <c r="Q332" i="1"/>
  <c r="R332" i="1"/>
  <c r="S332" i="1"/>
  <c r="AJ332" i="1" s="1"/>
  <c r="T332" i="1"/>
  <c r="AK332" i="1" s="1"/>
  <c r="Q333" i="1"/>
  <c r="R333" i="1"/>
  <c r="S333" i="1"/>
  <c r="AJ333" i="1" s="1"/>
  <c r="T333" i="1"/>
  <c r="AK333" i="1" s="1"/>
  <c r="Q334" i="1"/>
  <c r="R334" i="1"/>
  <c r="S334" i="1"/>
  <c r="AJ334" i="1" s="1"/>
  <c r="T334" i="1"/>
  <c r="AK334" i="1" s="1"/>
  <c r="Q335" i="1"/>
  <c r="R335" i="1"/>
  <c r="S335" i="1"/>
  <c r="AJ335" i="1" s="1"/>
  <c r="T335" i="1"/>
  <c r="AK335" i="1" s="1"/>
  <c r="Q336" i="1"/>
  <c r="R336" i="1"/>
  <c r="S336" i="1"/>
  <c r="AJ336" i="1" s="1"/>
  <c r="T336" i="1"/>
  <c r="AK336" i="1" s="1"/>
  <c r="Q337" i="1"/>
  <c r="R337" i="1"/>
  <c r="S337" i="1"/>
  <c r="AJ337" i="1" s="1"/>
  <c r="T337" i="1"/>
  <c r="AK337" i="1" s="1"/>
  <c r="Q338" i="1"/>
  <c r="R338" i="1"/>
  <c r="S338" i="1"/>
  <c r="AJ338" i="1" s="1"/>
  <c r="T338" i="1"/>
  <c r="AK338" i="1" s="1"/>
  <c r="Q339" i="1"/>
  <c r="R339" i="1"/>
  <c r="S339" i="1"/>
  <c r="AJ339" i="1" s="1"/>
  <c r="T339" i="1"/>
  <c r="AK339" i="1" s="1"/>
  <c r="Q340" i="1"/>
  <c r="R340" i="1"/>
  <c r="AI340" i="1" s="1"/>
  <c r="S340" i="1"/>
  <c r="AJ340" i="1" s="1"/>
  <c r="T340" i="1"/>
  <c r="AK340" i="1" s="1"/>
  <c r="Q341" i="1"/>
  <c r="R341" i="1"/>
  <c r="S341" i="1"/>
  <c r="AJ341" i="1" s="1"/>
  <c r="T341" i="1"/>
  <c r="AK341" i="1" s="1"/>
  <c r="Q342" i="1"/>
  <c r="R342" i="1"/>
  <c r="AI342" i="1" s="1"/>
  <c r="S342" i="1"/>
  <c r="AJ342" i="1" s="1"/>
  <c r="T342" i="1"/>
  <c r="AK342" i="1" s="1"/>
  <c r="Q343" i="1"/>
  <c r="R343" i="1"/>
  <c r="AI343" i="1" s="1"/>
  <c r="S343" i="1"/>
  <c r="AJ343" i="1" s="1"/>
  <c r="T343" i="1"/>
  <c r="AK343" i="1" s="1"/>
  <c r="Q344" i="1"/>
  <c r="R344" i="1"/>
  <c r="S344" i="1"/>
  <c r="AJ344" i="1" s="1"/>
  <c r="T344" i="1"/>
  <c r="AK344" i="1" s="1"/>
  <c r="Q345" i="1"/>
  <c r="R345" i="1"/>
  <c r="AI345" i="1" s="1"/>
  <c r="S345" i="1"/>
  <c r="AJ345" i="1" s="1"/>
  <c r="T345" i="1"/>
  <c r="AK345" i="1" s="1"/>
  <c r="Q346" i="1"/>
  <c r="R346" i="1"/>
  <c r="S346" i="1"/>
  <c r="AJ346" i="1" s="1"/>
  <c r="T346" i="1"/>
  <c r="AK346" i="1" s="1"/>
  <c r="Q347" i="1"/>
  <c r="R347" i="1"/>
  <c r="AI347" i="1" s="1"/>
  <c r="S347" i="1"/>
  <c r="AJ347" i="1" s="1"/>
  <c r="T347" i="1"/>
  <c r="AK347" i="1" s="1"/>
  <c r="Q348" i="1"/>
  <c r="R348" i="1"/>
  <c r="S348" i="1"/>
  <c r="AJ348" i="1" s="1"/>
  <c r="T348" i="1"/>
  <c r="AK348" i="1" s="1"/>
  <c r="Q349" i="1"/>
  <c r="R349" i="1"/>
  <c r="AI349" i="1" s="1"/>
  <c r="S349" i="1"/>
  <c r="AJ349" i="1" s="1"/>
  <c r="T349" i="1"/>
  <c r="AK349" i="1" s="1"/>
  <c r="Q350" i="1"/>
  <c r="R350" i="1"/>
  <c r="S350" i="1"/>
  <c r="AJ350" i="1" s="1"/>
  <c r="T350" i="1"/>
  <c r="AK350" i="1" s="1"/>
  <c r="Q351" i="1"/>
  <c r="R351" i="1"/>
  <c r="AI351" i="1" s="1"/>
  <c r="S351" i="1"/>
  <c r="AJ351" i="1" s="1"/>
  <c r="T351" i="1"/>
  <c r="AK351" i="1" s="1"/>
  <c r="Q352" i="1"/>
  <c r="R352" i="1"/>
  <c r="S352" i="1"/>
  <c r="AJ352" i="1" s="1"/>
  <c r="T352" i="1"/>
  <c r="AK352" i="1" s="1"/>
  <c r="Q353" i="1"/>
  <c r="R353" i="1"/>
  <c r="S353" i="1"/>
  <c r="AJ353" i="1" s="1"/>
  <c r="T353" i="1"/>
  <c r="AK353" i="1" s="1"/>
  <c r="Q354" i="1"/>
  <c r="R354" i="1"/>
  <c r="AI354" i="1" s="1"/>
  <c r="S354" i="1"/>
  <c r="AJ354" i="1" s="1"/>
  <c r="T354" i="1"/>
  <c r="AK354" i="1" s="1"/>
  <c r="Q355" i="1"/>
  <c r="R355" i="1"/>
  <c r="S355" i="1"/>
  <c r="AJ355" i="1" s="1"/>
  <c r="T355" i="1"/>
  <c r="AK355" i="1" s="1"/>
  <c r="Q356" i="1"/>
  <c r="R356" i="1"/>
  <c r="AI356" i="1" s="1"/>
  <c r="S356" i="1"/>
  <c r="AJ356" i="1" s="1"/>
  <c r="T356" i="1"/>
  <c r="AK356" i="1" s="1"/>
  <c r="Q357" i="1"/>
  <c r="R357" i="1"/>
  <c r="AI357" i="1" s="1"/>
  <c r="S357" i="1"/>
  <c r="AJ357" i="1" s="1"/>
  <c r="T357" i="1"/>
  <c r="AK357" i="1" s="1"/>
  <c r="Q358" i="1"/>
  <c r="R358" i="1"/>
  <c r="AI358" i="1" s="1"/>
  <c r="S358" i="1"/>
  <c r="AJ358" i="1" s="1"/>
  <c r="T358" i="1"/>
  <c r="AK358" i="1" s="1"/>
  <c r="Q359" i="1"/>
  <c r="R359" i="1"/>
  <c r="S359" i="1"/>
  <c r="AJ359" i="1" s="1"/>
  <c r="T359" i="1"/>
  <c r="AK359" i="1" s="1"/>
  <c r="Q360" i="1"/>
  <c r="R360" i="1"/>
  <c r="S360" i="1"/>
  <c r="AJ360" i="1" s="1"/>
  <c r="T360" i="1"/>
  <c r="AK360" i="1" s="1"/>
  <c r="Q361" i="1"/>
  <c r="R361" i="1"/>
  <c r="S361" i="1"/>
  <c r="AJ361" i="1" s="1"/>
  <c r="T361" i="1"/>
  <c r="AK361" i="1" s="1"/>
  <c r="Q362" i="1"/>
  <c r="R362" i="1"/>
  <c r="AI362" i="1" s="1"/>
  <c r="S362" i="1"/>
  <c r="AJ362" i="1" s="1"/>
  <c r="T362" i="1"/>
  <c r="AK362" i="1" s="1"/>
  <c r="Q363" i="1"/>
  <c r="R363" i="1"/>
  <c r="S363" i="1"/>
  <c r="AJ363" i="1" s="1"/>
  <c r="T363" i="1"/>
  <c r="AK363" i="1" s="1"/>
  <c r="Q364" i="1"/>
  <c r="R364" i="1"/>
  <c r="AI364" i="1" s="1"/>
  <c r="S364" i="1"/>
  <c r="AJ364" i="1" s="1"/>
  <c r="T364" i="1"/>
  <c r="AK364" i="1" s="1"/>
  <c r="Q365" i="1"/>
  <c r="R365" i="1"/>
  <c r="S365" i="1"/>
  <c r="AJ365" i="1" s="1"/>
  <c r="T365" i="1"/>
  <c r="AK365" i="1" s="1"/>
  <c r="Q366" i="1"/>
  <c r="R366" i="1"/>
  <c r="AI366" i="1" s="1"/>
  <c r="S366" i="1"/>
  <c r="AJ366" i="1" s="1"/>
  <c r="T366" i="1"/>
  <c r="AK366" i="1" s="1"/>
  <c r="Q367" i="1"/>
  <c r="R367" i="1"/>
  <c r="S367" i="1"/>
  <c r="AJ367" i="1" s="1"/>
  <c r="T367" i="1"/>
  <c r="AK367" i="1" s="1"/>
  <c r="Q368" i="1"/>
  <c r="R368" i="1"/>
  <c r="AI368" i="1" s="1"/>
  <c r="S368" i="1"/>
  <c r="AJ368" i="1" s="1"/>
  <c r="T368" i="1"/>
  <c r="AK368" i="1" s="1"/>
  <c r="Q369" i="1"/>
  <c r="R369" i="1"/>
  <c r="S369" i="1"/>
  <c r="AJ369" i="1" s="1"/>
  <c r="T369" i="1"/>
  <c r="AK369" i="1" s="1"/>
  <c r="Q370" i="1"/>
  <c r="R370" i="1"/>
  <c r="S370" i="1"/>
  <c r="AJ370" i="1" s="1"/>
  <c r="T370" i="1"/>
  <c r="AK370" i="1" s="1"/>
  <c r="Q371" i="1"/>
  <c r="R371" i="1"/>
  <c r="AI371" i="1" s="1"/>
  <c r="S371" i="1"/>
  <c r="AJ371" i="1" s="1"/>
  <c r="T371" i="1"/>
  <c r="AK371" i="1" s="1"/>
  <c r="Q372" i="1"/>
  <c r="R372" i="1"/>
  <c r="S372" i="1"/>
  <c r="AJ372" i="1" s="1"/>
  <c r="T372" i="1"/>
  <c r="AK372" i="1" s="1"/>
  <c r="Q373" i="1"/>
  <c r="R373" i="1"/>
  <c r="AI373" i="1" s="1"/>
  <c r="S373" i="1"/>
  <c r="AJ373" i="1" s="1"/>
  <c r="T373" i="1"/>
  <c r="AK373" i="1" s="1"/>
  <c r="Q374" i="1"/>
  <c r="R374" i="1"/>
  <c r="AI374" i="1" s="1"/>
  <c r="S374" i="1"/>
  <c r="AJ374" i="1" s="1"/>
  <c r="T374" i="1"/>
  <c r="AK374" i="1" s="1"/>
  <c r="Q375" i="1"/>
  <c r="R375" i="1"/>
  <c r="S375" i="1"/>
  <c r="AJ375" i="1" s="1"/>
  <c r="T375" i="1"/>
  <c r="AK375" i="1" s="1"/>
  <c r="Q376" i="1"/>
  <c r="R376" i="1"/>
  <c r="AI376" i="1" s="1"/>
  <c r="S376" i="1"/>
  <c r="AJ376" i="1" s="1"/>
  <c r="T376" i="1"/>
  <c r="AK376" i="1" s="1"/>
  <c r="Q377" i="1"/>
  <c r="R377" i="1"/>
  <c r="S377" i="1"/>
  <c r="AJ377" i="1" s="1"/>
  <c r="T377" i="1"/>
  <c r="AK377" i="1" s="1"/>
  <c r="Q378" i="1"/>
  <c r="R378" i="1"/>
  <c r="AI378" i="1" s="1"/>
  <c r="S378" i="1"/>
  <c r="AJ378" i="1" s="1"/>
  <c r="T378" i="1"/>
  <c r="AK378" i="1" s="1"/>
  <c r="Q379" i="1"/>
  <c r="R379" i="1"/>
  <c r="S379" i="1"/>
  <c r="AJ379" i="1" s="1"/>
  <c r="T379" i="1"/>
  <c r="AK379" i="1" s="1"/>
  <c r="Q380" i="1"/>
  <c r="R380" i="1"/>
  <c r="AI380" i="1" s="1"/>
  <c r="S380" i="1"/>
  <c r="AJ380" i="1" s="1"/>
  <c r="T380" i="1"/>
  <c r="AK380" i="1" s="1"/>
  <c r="Q381" i="1"/>
  <c r="R381" i="1"/>
  <c r="S381" i="1"/>
  <c r="AJ381" i="1" s="1"/>
  <c r="T381" i="1"/>
  <c r="AK381" i="1" s="1"/>
  <c r="Q382" i="1"/>
  <c r="R382" i="1"/>
  <c r="AI382" i="1" s="1"/>
  <c r="S382" i="1"/>
  <c r="AJ382" i="1" s="1"/>
  <c r="T382" i="1"/>
  <c r="AK382" i="1" s="1"/>
  <c r="Q383" i="1"/>
  <c r="R383" i="1"/>
  <c r="S383" i="1"/>
  <c r="AJ383" i="1" s="1"/>
  <c r="T383" i="1"/>
  <c r="AK383" i="1" s="1"/>
  <c r="Q384" i="1"/>
  <c r="R384" i="1"/>
  <c r="S384" i="1"/>
  <c r="AJ384" i="1" s="1"/>
  <c r="T384" i="1"/>
  <c r="AK384" i="1" s="1"/>
  <c r="Q385" i="1"/>
  <c r="R385" i="1"/>
  <c r="AI385" i="1" s="1"/>
  <c r="S385" i="1"/>
  <c r="AJ385" i="1" s="1"/>
  <c r="T385" i="1"/>
  <c r="AK385" i="1" s="1"/>
  <c r="Q386" i="1"/>
  <c r="R386" i="1"/>
  <c r="S386" i="1"/>
  <c r="AJ386" i="1" s="1"/>
  <c r="T386" i="1"/>
  <c r="AK386" i="1" s="1"/>
  <c r="Q387" i="1"/>
  <c r="R387" i="1"/>
  <c r="S387" i="1"/>
  <c r="AJ387" i="1" s="1"/>
  <c r="T387" i="1"/>
  <c r="AK387" i="1" s="1"/>
  <c r="Q388" i="1"/>
  <c r="R388" i="1"/>
  <c r="AI388" i="1" s="1"/>
  <c r="S388" i="1"/>
  <c r="T388" i="1"/>
  <c r="AK388" i="1" s="1"/>
  <c r="Q389" i="1"/>
  <c r="R389" i="1"/>
  <c r="AI389" i="1" s="1"/>
  <c r="S389" i="1"/>
  <c r="AJ389" i="1" s="1"/>
  <c r="T389" i="1"/>
  <c r="AK389" i="1" s="1"/>
  <c r="Q390" i="1"/>
  <c r="R390" i="1"/>
  <c r="S390" i="1"/>
  <c r="T390" i="1"/>
  <c r="AK390" i="1" s="1"/>
  <c r="Q391" i="1"/>
  <c r="R391" i="1"/>
  <c r="S391" i="1"/>
  <c r="T391" i="1"/>
  <c r="AK391" i="1" s="1"/>
  <c r="Q392" i="1"/>
  <c r="R392" i="1"/>
  <c r="S392" i="1"/>
  <c r="T392" i="1"/>
  <c r="AK392" i="1" s="1"/>
  <c r="Q393" i="1"/>
  <c r="R393" i="1"/>
  <c r="AI393" i="1" s="1"/>
  <c r="S393" i="1"/>
  <c r="T393" i="1"/>
  <c r="AK393" i="1" s="1"/>
  <c r="Q394" i="1"/>
  <c r="R394" i="1"/>
  <c r="S394" i="1"/>
  <c r="T394" i="1"/>
  <c r="AK394" i="1" s="1"/>
  <c r="Q395" i="1"/>
  <c r="R395" i="1"/>
  <c r="AI395" i="1" s="1"/>
  <c r="S395" i="1"/>
  <c r="T395" i="1"/>
  <c r="AK395" i="1" s="1"/>
  <c r="Q396" i="1"/>
  <c r="R396" i="1"/>
  <c r="S396" i="1"/>
  <c r="T396" i="1"/>
  <c r="AK396" i="1" s="1"/>
  <c r="Q397" i="1"/>
  <c r="R397" i="1"/>
  <c r="AI397" i="1" s="1"/>
  <c r="S397" i="1"/>
  <c r="T397" i="1"/>
  <c r="AK397" i="1" s="1"/>
  <c r="Q398" i="1"/>
  <c r="R398" i="1"/>
  <c r="S398" i="1"/>
  <c r="AJ398" i="1" s="1"/>
  <c r="T398" i="1"/>
  <c r="AK398" i="1" s="1"/>
  <c r="Q399" i="1"/>
  <c r="R399" i="1"/>
  <c r="AI399" i="1" s="1"/>
  <c r="S399" i="1"/>
  <c r="AJ399" i="1" s="1"/>
  <c r="T399" i="1"/>
  <c r="AK399" i="1" s="1"/>
  <c r="Q400" i="1"/>
  <c r="R400" i="1"/>
  <c r="S400" i="1"/>
  <c r="AJ400" i="1" s="1"/>
  <c r="T400" i="1"/>
  <c r="AK400" i="1" s="1"/>
  <c r="Q401" i="1"/>
  <c r="R401" i="1"/>
  <c r="S401" i="1"/>
  <c r="AJ401" i="1" s="1"/>
  <c r="T401" i="1"/>
  <c r="AK401" i="1" s="1"/>
  <c r="Q402" i="1"/>
  <c r="R402" i="1"/>
  <c r="AI402" i="1" s="1"/>
  <c r="S402" i="1"/>
  <c r="AJ402" i="1" s="1"/>
  <c r="T402" i="1"/>
  <c r="AK402" i="1" s="1"/>
  <c r="Q403" i="1"/>
  <c r="R403" i="1"/>
  <c r="S403" i="1"/>
  <c r="AJ403" i="1" s="1"/>
  <c r="T403" i="1"/>
  <c r="AK403" i="1" s="1"/>
  <c r="Q404" i="1"/>
  <c r="R404" i="1"/>
  <c r="S404" i="1"/>
  <c r="T404" i="1"/>
  <c r="AK404" i="1" s="1"/>
  <c r="Q405" i="1"/>
  <c r="R405" i="1"/>
  <c r="S405" i="1"/>
  <c r="T405" i="1"/>
  <c r="AK405" i="1" s="1"/>
  <c r="Q406" i="1"/>
  <c r="R406" i="1"/>
  <c r="S406" i="1"/>
  <c r="AJ406" i="1" s="1"/>
  <c r="T406" i="1"/>
  <c r="AK406" i="1" s="1"/>
  <c r="Q407" i="1"/>
  <c r="R407" i="1"/>
  <c r="AI407" i="1" s="1"/>
  <c r="S407" i="1"/>
  <c r="T407" i="1"/>
  <c r="AK407" i="1" s="1"/>
  <c r="Q408" i="1"/>
  <c r="R408" i="1"/>
  <c r="S408" i="1"/>
  <c r="T408" i="1"/>
  <c r="AK408" i="1" s="1"/>
  <c r="Q409" i="1"/>
  <c r="R409" i="1"/>
  <c r="AI409" i="1" s="1"/>
  <c r="S409" i="1"/>
  <c r="AJ409" i="1" s="1"/>
  <c r="T409" i="1"/>
  <c r="AK409" i="1" s="1"/>
  <c r="Q410" i="1"/>
  <c r="R410" i="1"/>
  <c r="S410" i="1"/>
  <c r="AJ410" i="1" s="1"/>
  <c r="T410" i="1"/>
  <c r="AK410" i="1" s="1"/>
  <c r="Q411" i="1"/>
  <c r="R411" i="1"/>
  <c r="AI411" i="1" s="1"/>
  <c r="S411" i="1"/>
  <c r="AJ411" i="1" s="1"/>
  <c r="T411" i="1"/>
  <c r="AK411" i="1" s="1"/>
  <c r="Q412" i="1"/>
  <c r="R412" i="1"/>
  <c r="S412" i="1"/>
  <c r="AJ412" i="1" s="1"/>
  <c r="T412" i="1"/>
  <c r="AK412" i="1" s="1"/>
  <c r="Q413" i="1"/>
  <c r="R413" i="1"/>
  <c r="AI413" i="1" s="1"/>
  <c r="S413" i="1"/>
  <c r="AJ413" i="1" s="1"/>
  <c r="T413" i="1"/>
  <c r="AK413" i="1" s="1"/>
  <c r="Q414" i="1"/>
  <c r="R414" i="1"/>
  <c r="S414" i="1"/>
  <c r="AJ414" i="1" s="1"/>
  <c r="T414" i="1"/>
  <c r="AK414" i="1" s="1"/>
  <c r="Q415" i="1"/>
  <c r="R415" i="1"/>
  <c r="AI415" i="1" s="1"/>
  <c r="S415" i="1"/>
  <c r="AJ415" i="1" s="1"/>
  <c r="T415" i="1"/>
  <c r="AK415" i="1" s="1"/>
  <c r="Q416" i="1"/>
  <c r="R416" i="1"/>
  <c r="S416" i="1"/>
  <c r="AJ416" i="1" s="1"/>
  <c r="T416" i="1"/>
  <c r="AK416" i="1" s="1"/>
  <c r="Q417" i="1"/>
  <c r="R417" i="1"/>
  <c r="S417" i="1"/>
  <c r="AJ417" i="1" s="1"/>
  <c r="T417" i="1"/>
  <c r="AK417" i="1" s="1"/>
  <c r="Q418" i="1"/>
  <c r="R418" i="1"/>
  <c r="S418" i="1"/>
  <c r="AJ418" i="1" s="1"/>
  <c r="T418" i="1"/>
  <c r="AK418" i="1" s="1"/>
  <c r="Q419" i="1"/>
  <c r="R419" i="1"/>
  <c r="S419" i="1"/>
  <c r="AJ419" i="1" s="1"/>
  <c r="T419" i="1"/>
  <c r="AK419" i="1" s="1"/>
  <c r="Q420" i="1"/>
  <c r="R420" i="1"/>
  <c r="AI420" i="1" s="1"/>
  <c r="S420" i="1"/>
  <c r="AJ420" i="1" s="1"/>
  <c r="T420" i="1"/>
  <c r="AK420" i="1" s="1"/>
  <c r="Q421" i="1"/>
  <c r="R421" i="1"/>
  <c r="S421" i="1"/>
  <c r="AJ421" i="1" s="1"/>
  <c r="T421" i="1"/>
  <c r="AK421" i="1" s="1"/>
  <c r="Q422" i="1"/>
  <c r="R422" i="1"/>
  <c r="AI422" i="1" s="1"/>
  <c r="S422" i="1"/>
  <c r="AJ422" i="1" s="1"/>
  <c r="T422" i="1"/>
  <c r="AK422" i="1" s="1"/>
  <c r="Q423" i="1"/>
  <c r="R423" i="1"/>
  <c r="AI423" i="1" s="1"/>
  <c r="S423" i="1"/>
  <c r="AJ423" i="1" s="1"/>
  <c r="T423" i="1"/>
  <c r="AK423" i="1" s="1"/>
  <c r="Q424" i="1"/>
  <c r="R424" i="1"/>
  <c r="S424" i="1"/>
  <c r="AJ424" i="1" s="1"/>
  <c r="T424" i="1"/>
  <c r="AK424" i="1" s="1"/>
  <c r="Q425" i="1"/>
  <c r="R425" i="1"/>
  <c r="AI425" i="1" s="1"/>
  <c r="S425" i="1"/>
  <c r="AJ425" i="1" s="1"/>
  <c r="T425" i="1"/>
  <c r="AK425" i="1" s="1"/>
  <c r="Q426" i="1"/>
  <c r="R426" i="1"/>
  <c r="S426" i="1"/>
  <c r="AJ426" i="1" s="1"/>
  <c r="T426" i="1"/>
  <c r="AK426" i="1" s="1"/>
  <c r="Q427" i="1"/>
  <c r="R427" i="1"/>
  <c r="AI427" i="1" s="1"/>
  <c r="S427" i="1"/>
  <c r="AJ427" i="1" s="1"/>
  <c r="T427" i="1"/>
  <c r="AK427" i="1" s="1"/>
  <c r="Q428" i="1"/>
  <c r="R428" i="1"/>
  <c r="S428" i="1"/>
  <c r="AJ428" i="1" s="1"/>
  <c r="T428" i="1"/>
  <c r="AK428" i="1" s="1"/>
  <c r="Q429" i="1"/>
  <c r="R429" i="1"/>
  <c r="AI429" i="1" s="1"/>
  <c r="S429" i="1"/>
  <c r="AJ429" i="1" s="1"/>
  <c r="T429" i="1"/>
  <c r="AK429" i="1" s="1"/>
  <c r="Q430" i="1"/>
  <c r="R430" i="1"/>
  <c r="S430" i="1"/>
  <c r="AJ430" i="1" s="1"/>
  <c r="T430" i="1"/>
  <c r="AK430" i="1" s="1"/>
  <c r="Q431" i="1"/>
  <c r="R431" i="1"/>
  <c r="AI431" i="1" s="1"/>
  <c r="S431" i="1"/>
  <c r="T431" i="1"/>
  <c r="AK431" i="1" s="1"/>
  <c r="Q432" i="1"/>
  <c r="R432" i="1"/>
  <c r="S432" i="1"/>
  <c r="AJ432" i="1" s="1"/>
  <c r="T432" i="1"/>
  <c r="AK432" i="1" s="1"/>
  <c r="Q433" i="1"/>
  <c r="R433" i="1"/>
  <c r="AI433" i="1" s="1"/>
  <c r="S433" i="1"/>
  <c r="AJ433" i="1" s="1"/>
  <c r="T433" i="1"/>
  <c r="AK433" i="1" s="1"/>
  <c r="Q434" i="1"/>
  <c r="R434" i="1"/>
  <c r="AI434" i="1" s="1"/>
  <c r="S434" i="1"/>
  <c r="AJ434" i="1" s="1"/>
  <c r="T434" i="1"/>
  <c r="AK434" i="1" s="1"/>
  <c r="Q435" i="1"/>
  <c r="R435" i="1"/>
  <c r="AI435" i="1" s="1"/>
  <c r="S435" i="1"/>
  <c r="AJ435" i="1" s="1"/>
  <c r="T435" i="1"/>
  <c r="AK435" i="1" s="1"/>
  <c r="Q436" i="1"/>
  <c r="R436" i="1"/>
  <c r="S436" i="1"/>
  <c r="T436" i="1"/>
  <c r="AK436" i="1" s="1"/>
  <c r="Q437" i="1"/>
  <c r="R437" i="1"/>
  <c r="AI437" i="1" s="1"/>
  <c r="S437" i="1"/>
  <c r="AJ437" i="1" s="1"/>
  <c r="T437" i="1"/>
  <c r="AK437" i="1" s="1"/>
  <c r="Q438" i="1"/>
  <c r="R438" i="1"/>
  <c r="S438" i="1"/>
  <c r="AJ438" i="1" s="1"/>
  <c r="T438" i="1"/>
  <c r="AK438" i="1" s="1"/>
  <c r="Q439" i="1"/>
  <c r="R439" i="1"/>
  <c r="S439" i="1"/>
  <c r="AJ439" i="1" s="1"/>
  <c r="T439" i="1"/>
  <c r="AK439" i="1" s="1"/>
  <c r="Q440" i="1"/>
  <c r="R440" i="1"/>
  <c r="S440" i="1"/>
  <c r="AJ440" i="1" s="1"/>
  <c r="T440" i="1"/>
  <c r="AK440" i="1" s="1"/>
  <c r="Q441" i="1"/>
  <c r="R441" i="1"/>
  <c r="AI441" i="1" s="1"/>
  <c r="S441" i="1"/>
  <c r="AJ441" i="1" s="1"/>
  <c r="T441" i="1"/>
  <c r="AK441" i="1" s="1"/>
  <c r="Q442" i="1"/>
  <c r="R442" i="1"/>
  <c r="S442" i="1"/>
  <c r="AJ442" i="1" s="1"/>
  <c r="T442" i="1"/>
  <c r="AK442" i="1" s="1"/>
  <c r="Q443" i="1"/>
  <c r="R443" i="1"/>
  <c r="AI443" i="1" s="1"/>
  <c r="S443" i="1"/>
  <c r="AJ443" i="1" s="1"/>
  <c r="T443" i="1"/>
  <c r="AK443" i="1" s="1"/>
  <c r="Q444" i="1"/>
  <c r="R444" i="1"/>
  <c r="S444" i="1"/>
  <c r="T444" i="1"/>
  <c r="AK444" i="1" s="1"/>
  <c r="Q445" i="1"/>
  <c r="R445" i="1"/>
  <c r="AI445" i="1" s="1"/>
  <c r="S445" i="1"/>
  <c r="AJ445" i="1" s="1"/>
  <c r="T445" i="1"/>
  <c r="AK445" i="1" s="1"/>
  <c r="Q446" i="1"/>
  <c r="R446" i="1"/>
  <c r="AI446" i="1" s="1"/>
  <c r="S446" i="1"/>
  <c r="AJ446" i="1" s="1"/>
  <c r="T446" i="1"/>
  <c r="AK446" i="1" s="1"/>
  <c r="Q447" i="1"/>
  <c r="R447" i="1"/>
  <c r="S447" i="1"/>
  <c r="AJ447" i="1" s="1"/>
  <c r="T447" i="1"/>
  <c r="AK447" i="1" s="1"/>
  <c r="Q448" i="1"/>
  <c r="R448" i="1"/>
  <c r="AI448" i="1" s="1"/>
  <c r="S448" i="1"/>
  <c r="AJ448" i="1" s="1"/>
  <c r="T448" i="1"/>
  <c r="AK448" i="1" s="1"/>
  <c r="Q449" i="1"/>
  <c r="R449" i="1"/>
  <c r="AI449" i="1" s="1"/>
  <c r="S449" i="1"/>
  <c r="AJ449" i="1" s="1"/>
  <c r="T449" i="1"/>
  <c r="AK449" i="1" s="1"/>
  <c r="Q450" i="1"/>
  <c r="R450" i="1"/>
  <c r="S450" i="1"/>
  <c r="AJ450" i="1" s="1"/>
  <c r="T450" i="1"/>
  <c r="AK450" i="1" s="1"/>
  <c r="Q451" i="1"/>
  <c r="R451" i="1"/>
  <c r="AI451" i="1" s="1"/>
  <c r="S451" i="1"/>
  <c r="AJ451" i="1" s="1"/>
  <c r="T451" i="1"/>
  <c r="AK451" i="1" s="1"/>
  <c r="Q452" i="1"/>
  <c r="R452" i="1"/>
  <c r="S452" i="1"/>
  <c r="AJ452" i="1" s="1"/>
  <c r="T452" i="1"/>
  <c r="AK452" i="1" s="1"/>
  <c r="Q453" i="1"/>
  <c r="R453" i="1"/>
  <c r="AI453" i="1" s="1"/>
  <c r="S453" i="1"/>
  <c r="AJ453" i="1" s="1"/>
  <c r="T453" i="1"/>
  <c r="AK453" i="1" s="1"/>
  <c r="Q454" i="1"/>
  <c r="R454" i="1"/>
  <c r="S454" i="1"/>
  <c r="AJ454" i="1" s="1"/>
  <c r="T454" i="1"/>
  <c r="AK454" i="1" s="1"/>
  <c r="Q455" i="1"/>
  <c r="R455" i="1"/>
  <c r="S455" i="1"/>
  <c r="AJ455" i="1" s="1"/>
  <c r="T455" i="1"/>
  <c r="AK455" i="1" s="1"/>
  <c r="Q456" i="1"/>
  <c r="R456" i="1"/>
  <c r="S456" i="1"/>
  <c r="AJ456" i="1" s="1"/>
  <c r="T456" i="1"/>
  <c r="AK456" i="1" s="1"/>
  <c r="Q457" i="1"/>
  <c r="R457" i="1"/>
  <c r="S457" i="1"/>
  <c r="AJ457" i="1" s="1"/>
  <c r="T457" i="1"/>
  <c r="AK457" i="1" s="1"/>
  <c r="Q458" i="1"/>
  <c r="R458" i="1"/>
  <c r="S458" i="1"/>
  <c r="AJ458" i="1" s="1"/>
  <c r="T458" i="1"/>
  <c r="AK458" i="1" s="1"/>
  <c r="Q459" i="1"/>
  <c r="R459" i="1"/>
  <c r="S459" i="1"/>
  <c r="AJ459" i="1" s="1"/>
  <c r="T459" i="1"/>
  <c r="AK459" i="1" s="1"/>
  <c r="Q460" i="1"/>
  <c r="R460" i="1"/>
  <c r="S460" i="1"/>
  <c r="AJ460" i="1" s="1"/>
  <c r="T460" i="1"/>
  <c r="AK460" i="1" s="1"/>
  <c r="Q461" i="1"/>
  <c r="R461" i="1"/>
  <c r="S461" i="1"/>
  <c r="AJ461" i="1" s="1"/>
  <c r="T461" i="1"/>
  <c r="AK461" i="1" s="1"/>
  <c r="Q462" i="1"/>
  <c r="R462" i="1"/>
  <c r="AI462" i="1" s="1"/>
  <c r="S462" i="1"/>
  <c r="AJ462" i="1" s="1"/>
  <c r="T462" i="1"/>
  <c r="AK462" i="1" s="1"/>
  <c r="Q463" i="1"/>
  <c r="R463" i="1"/>
  <c r="S463" i="1"/>
  <c r="AJ463" i="1" s="1"/>
  <c r="T463" i="1"/>
  <c r="AK463" i="1" s="1"/>
  <c r="Q464" i="1"/>
  <c r="R464" i="1"/>
  <c r="S464" i="1"/>
  <c r="AJ464" i="1" s="1"/>
  <c r="T464" i="1"/>
  <c r="AK464" i="1" s="1"/>
  <c r="Q465" i="1"/>
  <c r="R465" i="1"/>
  <c r="S465" i="1"/>
  <c r="AJ465" i="1" s="1"/>
  <c r="T465" i="1"/>
  <c r="AK465" i="1" s="1"/>
  <c r="Q466" i="1"/>
  <c r="R466" i="1"/>
  <c r="S466" i="1"/>
  <c r="AJ466" i="1" s="1"/>
  <c r="T466" i="1"/>
  <c r="AK466" i="1" s="1"/>
  <c r="Q467" i="1"/>
  <c r="R467" i="1"/>
  <c r="S467" i="1"/>
  <c r="AJ467" i="1" s="1"/>
  <c r="T467" i="1"/>
  <c r="AK467" i="1" s="1"/>
  <c r="Q468" i="1"/>
  <c r="R468" i="1"/>
  <c r="S468" i="1"/>
  <c r="AJ468" i="1" s="1"/>
  <c r="T468" i="1"/>
  <c r="AK468" i="1" s="1"/>
  <c r="Q469" i="1"/>
  <c r="R469" i="1"/>
  <c r="S469" i="1"/>
  <c r="AJ469" i="1" s="1"/>
  <c r="T469" i="1"/>
  <c r="AK469" i="1" s="1"/>
  <c r="Q470" i="1"/>
  <c r="R470" i="1"/>
  <c r="S470" i="1"/>
  <c r="AJ470" i="1" s="1"/>
  <c r="T470" i="1"/>
  <c r="AK470" i="1" s="1"/>
  <c r="Q471" i="1"/>
  <c r="R471" i="1"/>
  <c r="S471" i="1"/>
  <c r="AJ471" i="1" s="1"/>
  <c r="T471" i="1"/>
  <c r="AK471" i="1" s="1"/>
  <c r="Q472" i="1"/>
  <c r="R472" i="1"/>
  <c r="S472" i="1"/>
  <c r="AJ472" i="1" s="1"/>
  <c r="T472" i="1"/>
  <c r="AK472" i="1" s="1"/>
  <c r="Q473" i="1"/>
  <c r="R473" i="1"/>
  <c r="S473" i="1"/>
  <c r="AJ473" i="1" s="1"/>
  <c r="T473" i="1"/>
  <c r="AK473" i="1" s="1"/>
  <c r="Q474" i="1"/>
  <c r="R474" i="1"/>
  <c r="AI474" i="1" s="1"/>
  <c r="S474" i="1"/>
  <c r="AJ474" i="1" s="1"/>
  <c r="T474" i="1"/>
  <c r="AK474" i="1" s="1"/>
  <c r="Q475" i="1"/>
  <c r="R475" i="1"/>
  <c r="S475" i="1"/>
  <c r="AJ475" i="1" s="1"/>
  <c r="T475" i="1"/>
  <c r="AK475" i="1" s="1"/>
  <c r="Q476" i="1"/>
  <c r="R476" i="1"/>
  <c r="AI476" i="1" s="1"/>
  <c r="S476" i="1"/>
  <c r="AJ476" i="1" s="1"/>
  <c r="T476" i="1"/>
  <c r="AK476" i="1" s="1"/>
  <c r="Q477" i="1"/>
  <c r="R477" i="1"/>
  <c r="AI477" i="1" s="1"/>
  <c r="S477" i="1"/>
  <c r="AJ477" i="1" s="1"/>
  <c r="T477" i="1"/>
  <c r="AK477" i="1" s="1"/>
  <c r="Q478" i="1"/>
  <c r="R478" i="1"/>
  <c r="S478" i="1"/>
  <c r="AJ478" i="1" s="1"/>
  <c r="T478" i="1"/>
  <c r="AK478" i="1" s="1"/>
  <c r="Q479" i="1"/>
  <c r="R479" i="1"/>
  <c r="AI479" i="1" s="1"/>
  <c r="S479" i="1"/>
  <c r="AJ479" i="1" s="1"/>
  <c r="T479" i="1"/>
  <c r="AK479" i="1" s="1"/>
  <c r="Q480" i="1"/>
  <c r="R480" i="1"/>
  <c r="S480" i="1"/>
  <c r="AJ480" i="1" s="1"/>
  <c r="T480" i="1"/>
  <c r="AK480" i="1" s="1"/>
  <c r="Q481" i="1"/>
  <c r="R481" i="1"/>
  <c r="AI481" i="1" s="1"/>
  <c r="S481" i="1"/>
  <c r="AJ481" i="1" s="1"/>
  <c r="T481" i="1"/>
  <c r="AK481" i="1" s="1"/>
  <c r="Q482" i="1"/>
  <c r="R482" i="1"/>
  <c r="S482" i="1"/>
  <c r="AJ482" i="1" s="1"/>
  <c r="T482" i="1"/>
  <c r="AK482" i="1" s="1"/>
  <c r="Q483" i="1"/>
  <c r="R483" i="1"/>
  <c r="AI483" i="1" s="1"/>
  <c r="S483" i="1"/>
  <c r="AJ483" i="1" s="1"/>
  <c r="T483" i="1"/>
  <c r="AK483" i="1" s="1"/>
  <c r="Q484" i="1"/>
  <c r="R484" i="1"/>
  <c r="S484" i="1"/>
  <c r="AJ484" i="1" s="1"/>
  <c r="T484" i="1"/>
  <c r="AK484" i="1" s="1"/>
  <c r="Q485" i="1"/>
  <c r="R485" i="1"/>
  <c r="AI485" i="1" s="1"/>
  <c r="S485" i="1"/>
  <c r="AJ485" i="1" s="1"/>
  <c r="T485" i="1"/>
  <c r="AK485" i="1" s="1"/>
  <c r="Q486" i="1"/>
  <c r="R486" i="1"/>
  <c r="S486" i="1"/>
  <c r="AJ486" i="1" s="1"/>
  <c r="T486" i="1"/>
  <c r="AK486" i="1" s="1"/>
  <c r="Q487" i="1"/>
  <c r="R487" i="1"/>
  <c r="AI487" i="1" s="1"/>
  <c r="S487" i="1"/>
  <c r="AJ487" i="1" s="1"/>
  <c r="T487" i="1"/>
  <c r="AK487" i="1" s="1"/>
  <c r="Q488" i="1"/>
  <c r="R488" i="1"/>
  <c r="S488" i="1"/>
  <c r="AJ488" i="1" s="1"/>
  <c r="T488" i="1"/>
  <c r="AK488" i="1" s="1"/>
  <c r="Q489" i="1"/>
  <c r="R489" i="1"/>
  <c r="AI489" i="1" s="1"/>
  <c r="S489" i="1"/>
  <c r="AJ489" i="1" s="1"/>
  <c r="T489" i="1"/>
  <c r="AK489" i="1" s="1"/>
  <c r="Q490" i="1"/>
  <c r="R490" i="1"/>
  <c r="AI490" i="1" s="1"/>
  <c r="S490" i="1"/>
  <c r="AJ490" i="1" s="1"/>
  <c r="T490" i="1"/>
  <c r="AK490" i="1" s="1"/>
  <c r="Q491" i="1"/>
  <c r="R491" i="1"/>
  <c r="AI491" i="1" s="1"/>
  <c r="S491" i="1"/>
  <c r="AJ491" i="1" s="1"/>
  <c r="T491" i="1"/>
  <c r="AK491" i="1" s="1"/>
  <c r="Q492" i="1"/>
  <c r="R492" i="1"/>
  <c r="S492" i="1"/>
  <c r="AJ492" i="1" s="1"/>
  <c r="T492" i="1"/>
  <c r="AK492" i="1" s="1"/>
  <c r="Q493" i="1"/>
  <c r="R493" i="1"/>
  <c r="AI493" i="1" s="1"/>
  <c r="S493" i="1"/>
  <c r="AJ493" i="1" s="1"/>
  <c r="T493" i="1"/>
  <c r="AK493" i="1" s="1"/>
  <c r="Q494" i="1"/>
  <c r="R494" i="1"/>
  <c r="S494" i="1"/>
  <c r="AJ494" i="1" s="1"/>
  <c r="T494" i="1"/>
  <c r="AK494" i="1" s="1"/>
  <c r="Q495" i="1"/>
  <c r="R495" i="1"/>
  <c r="AI495" i="1" s="1"/>
  <c r="S495" i="1"/>
  <c r="AJ495" i="1" s="1"/>
  <c r="T495" i="1"/>
  <c r="AK495" i="1" s="1"/>
  <c r="Q496" i="1"/>
  <c r="R496" i="1"/>
  <c r="S496" i="1"/>
  <c r="AJ496" i="1" s="1"/>
  <c r="T496" i="1"/>
  <c r="AK496" i="1" s="1"/>
  <c r="Q497" i="1"/>
  <c r="R497" i="1"/>
  <c r="AI497" i="1" s="1"/>
  <c r="S497" i="1"/>
  <c r="AJ497" i="1" s="1"/>
  <c r="T497" i="1"/>
  <c r="AK497" i="1" s="1"/>
  <c r="Q498" i="1"/>
  <c r="R498" i="1"/>
  <c r="S498" i="1"/>
  <c r="AJ498" i="1" s="1"/>
  <c r="T498" i="1"/>
  <c r="AK498" i="1" s="1"/>
  <c r="Q499" i="1"/>
  <c r="R499" i="1"/>
  <c r="AI499" i="1" s="1"/>
  <c r="S499" i="1"/>
  <c r="AJ499" i="1" s="1"/>
  <c r="T499" i="1"/>
  <c r="AK499" i="1" s="1"/>
  <c r="Q500" i="1"/>
  <c r="R500" i="1"/>
  <c r="S500" i="1"/>
  <c r="AJ500" i="1" s="1"/>
  <c r="T500" i="1"/>
  <c r="AK500" i="1" s="1"/>
  <c r="Q501" i="1"/>
  <c r="R501" i="1"/>
  <c r="AI501" i="1" s="1"/>
  <c r="S501" i="1"/>
  <c r="AJ501" i="1" s="1"/>
  <c r="T501" i="1"/>
  <c r="AK501" i="1" s="1"/>
  <c r="Q502" i="1"/>
  <c r="R502" i="1"/>
  <c r="S502" i="1"/>
  <c r="AJ502" i="1" s="1"/>
  <c r="T502" i="1"/>
  <c r="AK502" i="1" s="1"/>
  <c r="Q503" i="1"/>
  <c r="R503" i="1"/>
  <c r="S503" i="1"/>
  <c r="AJ503" i="1" s="1"/>
  <c r="T503" i="1"/>
  <c r="AK503" i="1" s="1"/>
  <c r="Q504" i="1"/>
  <c r="R504" i="1"/>
  <c r="S504" i="1"/>
  <c r="AJ504" i="1" s="1"/>
  <c r="T504" i="1"/>
  <c r="AK504" i="1" s="1"/>
  <c r="Q505" i="1"/>
  <c r="R505" i="1"/>
  <c r="S505" i="1"/>
  <c r="AJ505" i="1" s="1"/>
  <c r="T505" i="1"/>
  <c r="AK505" i="1" s="1"/>
  <c r="Q506" i="1"/>
  <c r="R506" i="1"/>
  <c r="S506" i="1"/>
  <c r="AJ506" i="1" s="1"/>
  <c r="T506" i="1"/>
  <c r="AK506" i="1" s="1"/>
  <c r="Q507" i="1"/>
  <c r="R507" i="1"/>
  <c r="S507" i="1"/>
  <c r="AJ507" i="1" s="1"/>
  <c r="T507" i="1"/>
  <c r="AK507" i="1" s="1"/>
  <c r="Q508" i="1"/>
  <c r="R508" i="1"/>
  <c r="S508" i="1"/>
  <c r="AJ508" i="1" s="1"/>
  <c r="T508" i="1"/>
  <c r="AK508" i="1" s="1"/>
  <c r="Q509" i="1"/>
  <c r="R509" i="1"/>
  <c r="S509" i="1"/>
  <c r="AJ509" i="1" s="1"/>
  <c r="T509" i="1"/>
  <c r="AK509" i="1" s="1"/>
  <c r="Q510" i="1"/>
  <c r="R510" i="1"/>
  <c r="S510" i="1"/>
  <c r="AJ510" i="1" s="1"/>
  <c r="T510" i="1"/>
  <c r="AK510" i="1" s="1"/>
  <c r="Q511" i="1"/>
  <c r="R511" i="1"/>
  <c r="S511" i="1"/>
  <c r="AJ511" i="1" s="1"/>
  <c r="T511" i="1"/>
  <c r="AK511" i="1" s="1"/>
  <c r="Q512" i="1"/>
  <c r="R512" i="1"/>
  <c r="S512" i="1"/>
  <c r="AJ512" i="1" s="1"/>
  <c r="T512" i="1"/>
  <c r="AK512" i="1" s="1"/>
  <c r="Q513" i="1"/>
  <c r="R513" i="1"/>
  <c r="S513" i="1"/>
  <c r="AJ513" i="1" s="1"/>
  <c r="T513" i="1"/>
  <c r="AK513" i="1" s="1"/>
  <c r="Q514" i="1"/>
  <c r="R514" i="1"/>
  <c r="S514" i="1"/>
  <c r="AJ514" i="1" s="1"/>
  <c r="T514" i="1"/>
  <c r="AK514" i="1" s="1"/>
  <c r="Q515" i="1"/>
  <c r="R515" i="1"/>
  <c r="S515" i="1"/>
  <c r="AJ515" i="1" s="1"/>
  <c r="T515" i="1"/>
  <c r="AK515" i="1" s="1"/>
  <c r="Q516" i="1"/>
  <c r="R516" i="1"/>
  <c r="S516" i="1"/>
  <c r="AJ516" i="1" s="1"/>
  <c r="T516" i="1"/>
  <c r="AK516" i="1" s="1"/>
  <c r="Q517" i="1"/>
  <c r="R517" i="1"/>
  <c r="S517" i="1"/>
  <c r="AJ517" i="1" s="1"/>
  <c r="T517" i="1"/>
  <c r="AK517" i="1" s="1"/>
  <c r="Q518" i="1"/>
  <c r="R518" i="1"/>
  <c r="AI518" i="1" s="1"/>
  <c r="S518" i="1"/>
  <c r="AJ518" i="1" s="1"/>
  <c r="T518" i="1"/>
  <c r="AK518" i="1" s="1"/>
  <c r="Q519" i="1"/>
  <c r="R519" i="1"/>
  <c r="S519" i="1"/>
  <c r="AJ519" i="1" s="1"/>
  <c r="T519" i="1"/>
  <c r="AK519" i="1" s="1"/>
  <c r="Q520" i="1"/>
  <c r="R520" i="1"/>
  <c r="S520" i="1"/>
  <c r="AJ520" i="1" s="1"/>
  <c r="T520" i="1"/>
  <c r="AK520" i="1" s="1"/>
  <c r="Q521" i="1"/>
  <c r="R521" i="1"/>
  <c r="S521" i="1"/>
  <c r="AJ521" i="1" s="1"/>
  <c r="T521" i="1"/>
  <c r="AK521" i="1" s="1"/>
  <c r="Q522" i="1"/>
  <c r="R522" i="1"/>
  <c r="S522" i="1"/>
  <c r="AJ522" i="1" s="1"/>
  <c r="T522" i="1"/>
  <c r="AK522" i="1" s="1"/>
  <c r="Q523" i="1"/>
  <c r="R523" i="1"/>
  <c r="S523" i="1"/>
  <c r="AJ523" i="1" s="1"/>
  <c r="T523" i="1"/>
  <c r="AK523" i="1" s="1"/>
  <c r="Q524" i="1"/>
  <c r="R524" i="1"/>
  <c r="S524" i="1"/>
  <c r="AJ524" i="1" s="1"/>
  <c r="T524" i="1"/>
  <c r="AK524" i="1" s="1"/>
  <c r="Q525" i="1"/>
  <c r="R525" i="1"/>
  <c r="AI525" i="1" s="1"/>
  <c r="S525" i="1"/>
  <c r="T525" i="1"/>
  <c r="AK525" i="1" s="1"/>
  <c r="Q526" i="1"/>
  <c r="R526" i="1"/>
  <c r="S526" i="1"/>
  <c r="T526" i="1"/>
  <c r="AK526" i="1" s="1"/>
  <c r="Q527" i="1"/>
  <c r="R527" i="1"/>
  <c r="AI527" i="1" s="1"/>
  <c r="S527" i="1"/>
  <c r="T527" i="1"/>
  <c r="AK527" i="1" s="1"/>
  <c r="Q528" i="1"/>
  <c r="R528" i="1"/>
  <c r="S528" i="1"/>
  <c r="AJ528" i="1" s="1"/>
  <c r="T528" i="1"/>
  <c r="AK528" i="1" s="1"/>
  <c r="Q529" i="1"/>
  <c r="R529" i="1"/>
  <c r="AI529" i="1" s="1"/>
  <c r="S529" i="1"/>
  <c r="AJ529" i="1" s="1"/>
  <c r="T529" i="1"/>
  <c r="AK529" i="1" s="1"/>
  <c r="Q530" i="1"/>
  <c r="R530" i="1"/>
  <c r="AI530" i="1" s="1"/>
  <c r="S530" i="1"/>
  <c r="AJ530" i="1" s="1"/>
  <c r="T530" i="1"/>
  <c r="AK530" i="1" s="1"/>
  <c r="Q531" i="1"/>
  <c r="R531" i="1"/>
  <c r="S531" i="1"/>
  <c r="AJ531" i="1" s="1"/>
  <c r="T531" i="1"/>
  <c r="AK531" i="1" s="1"/>
  <c r="Q532" i="1"/>
  <c r="R532" i="1"/>
  <c r="S532" i="1"/>
  <c r="AJ532" i="1" s="1"/>
  <c r="T532" i="1"/>
  <c r="AK532" i="1" s="1"/>
  <c r="Q533" i="1"/>
  <c r="R533" i="1"/>
  <c r="AI533" i="1" s="1"/>
  <c r="S533" i="1"/>
  <c r="AJ533" i="1" s="1"/>
  <c r="T533" i="1"/>
  <c r="AK533" i="1" s="1"/>
  <c r="Q534" i="1"/>
  <c r="R534" i="1"/>
  <c r="S534" i="1"/>
  <c r="AJ534" i="1" s="1"/>
  <c r="T534" i="1"/>
  <c r="AK534" i="1" s="1"/>
  <c r="Q535" i="1"/>
  <c r="R535" i="1"/>
  <c r="AI535" i="1" s="1"/>
  <c r="S535" i="1"/>
  <c r="AJ535" i="1" s="1"/>
  <c r="T535" i="1"/>
  <c r="AK535" i="1" s="1"/>
  <c r="Q536" i="1"/>
  <c r="R536" i="1"/>
  <c r="S536" i="1"/>
  <c r="AJ536" i="1" s="1"/>
  <c r="T536" i="1"/>
  <c r="AK536" i="1" s="1"/>
  <c r="Q537" i="1"/>
  <c r="R537" i="1"/>
  <c r="AI537" i="1" s="1"/>
  <c r="S537" i="1"/>
  <c r="AJ537" i="1" s="1"/>
  <c r="T537" i="1"/>
  <c r="AK537" i="1" s="1"/>
  <c r="Q538" i="1"/>
  <c r="R538" i="1"/>
  <c r="S538" i="1"/>
  <c r="AJ538" i="1" s="1"/>
  <c r="T538" i="1"/>
  <c r="AK538" i="1" s="1"/>
  <c r="Q539" i="1"/>
  <c r="R539" i="1"/>
  <c r="AI539" i="1" s="1"/>
  <c r="S539" i="1"/>
  <c r="AJ539" i="1" s="1"/>
  <c r="T539" i="1"/>
  <c r="AK539" i="1" s="1"/>
  <c r="Q540" i="1"/>
  <c r="R540" i="1"/>
  <c r="S540" i="1"/>
  <c r="AJ540" i="1" s="1"/>
  <c r="T540" i="1"/>
  <c r="AK540" i="1" s="1"/>
  <c r="Q541" i="1"/>
  <c r="R541" i="1"/>
  <c r="AI541" i="1" s="1"/>
  <c r="S541" i="1"/>
  <c r="AJ541" i="1" s="1"/>
  <c r="T541" i="1"/>
  <c r="AK541" i="1" s="1"/>
  <c r="Q542" i="1"/>
  <c r="R542" i="1"/>
  <c r="S542" i="1"/>
  <c r="AJ542" i="1" s="1"/>
  <c r="T542" i="1"/>
  <c r="AK542" i="1" s="1"/>
  <c r="Q543" i="1"/>
  <c r="R543" i="1"/>
  <c r="AI543" i="1" s="1"/>
  <c r="S543" i="1"/>
  <c r="AJ543" i="1" s="1"/>
  <c r="T543" i="1"/>
  <c r="AK543" i="1" s="1"/>
  <c r="Q544" i="1"/>
  <c r="R544" i="1"/>
  <c r="S544" i="1"/>
  <c r="AJ544" i="1" s="1"/>
  <c r="T544" i="1"/>
  <c r="AK544" i="1" s="1"/>
  <c r="Q545" i="1"/>
  <c r="R545" i="1"/>
  <c r="AI545" i="1" s="1"/>
  <c r="S545" i="1"/>
  <c r="AJ545" i="1" s="1"/>
  <c r="T545" i="1"/>
  <c r="AK545" i="1" s="1"/>
  <c r="Q546" i="1"/>
  <c r="R546" i="1"/>
  <c r="S546" i="1"/>
  <c r="AJ546" i="1" s="1"/>
  <c r="T546" i="1"/>
  <c r="AK546" i="1" s="1"/>
  <c r="Q547" i="1"/>
  <c r="R547" i="1"/>
  <c r="AI547" i="1" s="1"/>
  <c r="S547" i="1"/>
  <c r="AJ547" i="1" s="1"/>
  <c r="T547" i="1"/>
  <c r="AK547" i="1" s="1"/>
  <c r="Q548" i="1"/>
  <c r="R548" i="1"/>
  <c r="S548" i="1"/>
  <c r="AJ548" i="1" s="1"/>
  <c r="T548" i="1"/>
  <c r="AK548" i="1" s="1"/>
  <c r="Q549" i="1"/>
  <c r="R549" i="1"/>
  <c r="AI549" i="1" s="1"/>
  <c r="S549" i="1"/>
  <c r="AJ549" i="1" s="1"/>
  <c r="T549" i="1"/>
  <c r="AK549" i="1" s="1"/>
  <c r="Q550" i="1"/>
  <c r="R550" i="1"/>
  <c r="S550" i="1"/>
  <c r="AJ550" i="1" s="1"/>
  <c r="T550" i="1"/>
  <c r="AK550" i="1" s="1"/>
  <c r="Q551" i="1"/>
  <c r="R551" i="1"/>
  <c r="AI551" i="1" s="1"/>
  <c r="S551" i="1"/>
  <c r="AJ551" i="1" s="1"/>
  <c r="T551" i="1"/>
  <c r="AK551" i="1" s="1"/>
  <c r="Q552" i="1"/>
  <c r="R552" i="1"/>
  <c r="S552" i="1"/>
  <c r="AJ552" i="1" s="1"/>
  <c r="T552" i="1"/>
  <c r="AK552" i="1" s="1"/>
  <c r="Q553" i="1"/>
  <c r="R553" i="1"/>
  <c r="AI553" i="1" s="1"/>
  <c r="S553" i="1"/>
  <c r="AJ553" i="1" s="1"/>
  <c r="T553" i="1"/>
  <c r="AK553" i="1" s="1"/>
  <c r="Q554" i="1"/>
  <c r="R554" i="1"/>
  <c r="S554" i="1"/>
  <c r="AJ554" i="1" s="1"/>
  <c r="T554" i="1"/>
  <c r="AK554" i="1" s="1"/>
  <c r="Q555" i="1"/>
  <c r="R555" i="1"/>
  <c r="AI555" i="1" s="1"/>
  <c r="S555" i="1"/>
  <c r="AJ555" i="1" s="1"/>
  <c r="T555" i="1"/>
  <c r="AK555" i="1" s="1"/>
  <c r="Q556" i="1"/>
  <c r="R556" i="1"/>
  <c r="S556" i="1"/>
  <c r="AJ556" i="1" s="1"/>
  <c r="T556" i="1"/>
  <c r="AK556" i="1" s="1"/>
  <c r="Q557" i="1"/>
  <c r="R557" i="1"/>
  <c r="S557" i="1"/>
  <c r="AJ557" i="1" s="1"/>
  <c r="T557" i="1"/>
  <c r="AK557" i="1" s="1"/>
  <c r="Q558" i="1"/>
  <c r="R558" i="1"/>
  <c r="AI558" i="1" s="1"/>
  <c r="S558" i="1"/>
  <c r="AJ558" i="1" s="1"/>
  <c r="T558" i="1"/>
  <c r="AK558" i="1" s="1"/>
  <c r="Q559" i="1"/>
  <c r="R559" i="1"/>
  <c r="S559" i="1"/>
  <c r="AJ559" i="1" s="1"/>
  <c r="T559" i="1"/>
  <c r="AK559" i="1" s="1"/>
  <c r="Q560" i="1"/>
  <c r="R560" i="1"/>
  <c r="AI560" i="1" s="1"/>
  <c r="S560" i="1"/>
  <c r="AJ560" i="1" s="1"/>
  <c r="T560" i="1"/>
  <c r="AK560" i="1" s="1"/>
  <c r="Q561" i="1"/>
  <c r="R561" i="1"/>
  <c r="S561" i="1"/>
  <c r="AJ561" i="1" s="1"/>
  <c r="T561" i="1"/>
  <c r="AK561" i="1" s="1"/>
  <c r="Q562" i="1"/>
  <c r="R562" i="1"/>
  <c r="S562" i="1"/>
  <c r="AJ562" i="1" s="1"/>
  <c r="T562" i="1"/>
  <c r="AK562" i="1" s="1"/>
  <c r="Q563" i="1"/>
  <c r="R563" i="1"/>
  <c r="S563" i="1"/>
  <c r="AJ563" i="1" s="1"/>
  <c r="T563" i="1"/>
  <c r="AK563" i="1" s="1"/>
  <c r="Q564" i="1"/>
  <c r="R564" i="1"/>
  <c r="S564" i="1"/>
  <c r="AJ564" i="1" s="1"/>
  <c r="T564" i="1"/>
  <c r="AK564" i="1" s="1"/>
  <c r="Q565" i="1"/>
  <c r="R565" i="1"/>
  <c r="S565" i="1"/>
  <c r="AJ565" i="1" s="1"/>
  <c r="T565" i="1"/>
  <c r="AK565" i="1" s="1"/>
  <c r="Q566" i="1"/>
  <c r="R566" i="1"/>
  <c r="S566" i="1"/>
  <c r="AJ566" i="1" s="1"/>
  <c r="T566" i="1"/>
  <c r="AK566" i="1" s="1"/>
  <c r="Q567" i="1"/>
  <c r="R567" i="1"/>
  <c r="S567" i="1"/>
  <c r="AJ567" i="1" s="1"/>
  <c r="T567" i="1"/>
  <c r="AK567" i="1" s="1"/>
  <c r="Q568" i="1"/>
  <c r="R568" i="1"/>
  <c r="S568" i="1"/>
  <c r="AJ568" i="1" s="1"/>
  <c r="T568" i="1"/>
  <c r="AK568" i="1" s="1"/>
  <c r="Q569" i="1"/>
  <c r="R569" i="1"/>
  <c r="S569" i="1"/>
  <c r="AJ569" i="1" s="1"/>
  <c r="T569" i="1"/>
  <c r="AK569" i="1" s="1"/>
  <c r="Q570" i="1"/>
  <c r="R570" i="1"/>
  <c r="S570" i="1"/>
  <c r="AJ570" i="1" s="1"/>
  <c r="T570" i="1"/>
  <c r="AK570" i="1" s="1"/>
  <c r="Q571" i="1"/>
  <c r="R571" i="1"/>
  <c r="S571" i="1"/>
  <c r="AJ571" i="1" s="1"/>
  <c r="T571" i="1"/>
  <c r="AK571" i="1" s="1"/>
  <c r="Q572" i="1"/>
  <c r="R572" i="1"/>
  <c r="S572" i="1"/>
  <c r="AJ572" i="1" s="1"/>
  <c r="T572" i="1"/>
  <c r="AK572" i="1" s="1"/>
  <c r="Q573" i="1"/>
  <c r="R573" i="1"/>
  <c r="S573" i="1"/>
  <c r="AJ573" i="1" s="1"/>
  <c r="T573" i="1"/>
  <c r="AK573" i="1" s="1"/>
  <c r="Q574" i="1"/>
  <c r="R574" i="1"/>
  <c r="AI574" i="1" s="1"/>
  <c r="S574" i="1"/>
  <c r="AJ574" i="1" s="1"/>
  <c r="T574" i="1"/>
  <c r="AK574" i="1" s="1"/>
  <c r="Q575" i="1"/>
  <c r="R575" i="1"/>
  <c r="S575" i="1"/>
  <c r="AJ575" i="1" s="1"/>
  <c r="T575" i="1"/>
  <c r="AK575" i="1" s="1"/>
  <c r="Q576" i="1"/>
  <c r="R576" i="1"/>
  <c r="AI576" i="1" s="1"/>
  <c r="S576" i="1"/>
  <c r="AJ576" i="1" s="1"/>
  <c r="T576" i="1"/>
  <c r="AK576" i="1" s="1"/>
  <c r="Q577" i="1"/>
  <c r="R577" i="1"/>
  <c r="S577" i="1"/>
  <c r="AJ577" i="1" s="1"/>
  <c r="T577" i="1"/>
  <c r="AK577" i="1" s="1"/>
  <c r="Q578" i="1"/>
  <c r="R578" i="1"/>
  <c r="AI578" i="1" s="1"/>
  <c r="S578" i="1"/>
  <c r="AJ578" i="1" s="1"/>
  <c r="T578" i="1"/>
  <c r="AK578" i="1" s="1"/>
  <c r="Q579" i="1"/>
  <c r="R579" i="1"/>
  <c r="S579" i="1"/>
  <c r="AJ579" i="1" s="1"/>
  <c r="T579" i="1"/>
  <c r="AK579" i="1" s="1"/>
  <c r="Q580" i="1"/>
  <c r="R580" i="1"/>
  <c r="AI580" i="1" s="1"/>
  <c r="S580" i="1"/>
  <c r="AJ580" i="1" s="1"/>
  <c r="T580" i="1"/>
  <c r="AK580" i="1" s="1"/>
  <c r="Q581" i="1"/>
  <c r="R581" i="1"/>
  <c r="S581" i="1"/>
  <c r="AJ581" i="1" s="1"/>
  <c r="T581" i="1"/>
  <c r="AK581" i="1" s="1"/>
  <c r="Q582" i="1"/>
  <c r="R582" i="1"/>
  <c r="AI582" i="1" s="1"/>
  <c r="S582" i="1"/>
  <c r="AJ582" i="1" s="1"/>
  <c r="T582" i="1"/>
  <c r="AK582" i="1" s="1"/>
  <c r="Q583" i="1"/>
  <c r="R583" i="1"/>
  <c r="S583" i="1"/>
  <c r="AJ583" i="1" s="1"/>
  <c r="T583" i="1"/>
  <c r="AK583" i="1" s="1"/>
  <c r="Q584" i="1"/>
  <c r="R584" i="1"/>
  <c r="AI584" i="1" s="1"/>
  <c r="S584" i="1"/>
  <c r="T584" i="1"/>
  <c r="AK584" i="1" s="1"/>
  <c r="Q585" i="1"/>
  <c r="R585" i="1"/>
  <c r="S585" i="1"/>
  <c r="AJ585" i="1" s="1"/>
  <c r="T585" i="1"/>
  <c r="AK585" i="1" s="1"/>
  <c r="Q586" i="1"/>
  <c r="R586" i="1"/>
  <c r="S586" i="1"/>
  <c r="AJ586" i="1" s="1"/>
  <c r="T586" i="1"/>
  <c r="AK586" i="1" s="1"/>
  <c r="Q587" i="1"/>
  <c r="R587" i="1"/>
  <c r="S587" i="1"/>
  <c r="AJ587" i="1" s="1"/>
  <c r="T587" i="1"/>
  <c r="AK587" i="1" s="1"/>
  <c r="Q588" i="1"/>
  <c r="R588" i="1"/>
  <c r="S588" i="1"/>
  <c r="T588" i="1"/>
  <c r="AK588" i="1" s="1"/>
  <c r="Q589" i="1"/>
  <c r="R589" i="1"/>
  <c r="AI589" i="1" s="1"/>
  <c r="S589" i="1"/>
  <c r="AJ589" i="1" s="1"/>
  <c r="T589" i="1"/>
  <c r="AK589" i="1" s="1"/>
  <c r="Q590" i="1"/>
  <c r="R590" i="1"/>
  <c r="AI590" i="1" s="1"/>
  <c r="S590" i="1"/>
  <c r="AJ590" i="1" s="1"/>
  <c r="T590" i="1"/>
  <c r="AK590" i="1" s="1"/>
  <c r="Q591" i="1"/>
  <c r="R591" i="1"/>
  <c r="S591" i="1"/>
  <c r="AJ591" i="1" s="1"/>
  <c r="T591" i="1"/>
  <c r="AK591" i="1" s="1"/>
  <c r="Q592" i="1"/>
  <c r="R592" i="1"/>
  <c r="S592" i="1"/>
  <c r="AJ592" i="1" s="1"/>
  <c r="T592" i="1"/>
  <c r="AK592" i="1" s="1"/>
  <c r="Q593" i="1"/>
  <c r="R593" i="1"/>
  <c r="S593" i="1"/>
  <c r="AJ593" i="1" s="1"/>
  <c r="T593" i="1"/>
  <c r="AK593" i="1" s="1"/>
  <c r="Q594" i="1"/>
  <c r="R594" i="1"/>
  <c r="S594" i="1"/>
  <c r="AJ594" i="1" s="1"/>
  <c r="T594" i="1"/>
  <c r="AK594" i="1" s="1"/>
  <c r="Q595" i="1"/>
  <c r="R595" i="1"/>
  <c r="AI595" i="1" s="1"/>
  <c r="S595" i="1"/>
  <c r="T595" i="1"/>
  <c r="AK595" i="1" s="1"/>
  <c r="Q596" i="1"/>
  <c r="R596" i="1"/>
  <c r="S596" i="1"/>
  <c r="T596" i="1"/>
  <c r="AK596" i="1" s="1"/>
  <c r="Q597" i="1"/>
  <c r="R597" i="1"/>
  <c r="AI597" i="1" s="1"/>
  <c r="S597" i="1"/>
  <c r="AJ597" i="1" s="1"/>
  <c r="T597" i="1"/>
  <c r="AK597" i="1" s="1"/>
  <c r="Q598" i="1"/>
  <c r="R598" i="1"/>
  <c r="S598" i="1"/>
  <c r="AJ598" i="1" s="1"/>
  <c r="T598" i="1"/>
  <c r="AK598" i="1" s="1"/>
  <c r="Q599" i="1"/>
  <c r="R599" i="1"/>
  <c r="AI599" i="1" s="1"/>
  <c r="S599" i="1"/>
  <c r="AJ599" i="1" s="1"/>
  <c r="T599" i="1"/>
  <c r="AK599" i="1" s="1"/>
  <c r="Q600" i="1"/>
  <c r="R600" i="1"/>
  <c r="S600" i="1"/>
  <c r="AJ600" i="1" s="1"/>
  <c r="T600" i="1"/>
  <c r="AK600" i="1" s="1"/>
  <c r="Q601" i="1"/>
  <c r="R601" i="1"/>
  <c r="AI601" i="1" s="1"/>
  <c r="S601" i="1"/>
  <c r="AJ601" i="1" s="1"/>
  <c r="T601" i="1"/>
  <c r="AK601" i="1" s="1"/>
  <c r="Q602" i="1"/>
  <c r="R602" i="1"/>
  <c r="S602" i="1"/>
  <c r="AJ602" i="1" s="1"/>
  <c r="T602" i="1"/>
  <c r="AK602" i="1" s="1"/>
  <c r="Q603" i="1"/>
  <c r="R603" i="1"/>
  <c r="AI603" i="1" s="1"/>
  <c r="S603" i="1"/>
  <c r="AJ603" i="1" s="1"/>
  <c r="T603" i="1"/>
  <c r="AK603" i="1" s="1"/>
  <c r="Q604" i="1"/>
  <c r="R604" i="1"/>
  <c r="S604" i="1"/>
  <c r="AJ604" i="1" s="1"/>
  <c r="T604" i="1"/>
  <c r="AK604" i="1" s="1"/>
  <c r="Q605" i="1"/>
  <c r="R605" i="1"/>
  <c r="AI605" i="1" s="1"/>
  <c r="S605" i="1"/>
  <c r="AJ605" i="1" s="1"/>
  <c r="T605" i="1"/>
  <c r="AK605" i="1" s="1"/>
  <c r="Q606" i="1"/>
  <c r="R606" i="1"/>
  <c r="S606" i="1"/>
  <c r="AJ606" i="1" s="1"/>
  <c r="T606" i="1"/>
  <c r="AK606" i="1" s="1"/>
  <c r="Q607" i="1"/>
  <c r="R607" i="1"/>
  <c r="S607" i="1"/>
  <c r="AJ607" i="1" s="1"/>
  <c r="T607" i="1"/>
  <c r="AK607" i="1" s="1"/>
  <c r="Q608" i="1"/>
  <c r="R608" i="1"/>
  <c r="S608" i="1"/>
  <c r="AJ608" i="1" s="1"/>
  <c r="T608" i="1"/>
  <c r="AK608" i="1" s="1"/>
  <c r="Q609" i="1"/>
  <c r="R609" i="1"/>
  <c r="S609" i="1"/>
  <c r="AJ609" i="1" s="1"/>
  <c r="T609" i="1"/>
  <c r="AK609" i="1" s="1"/>
  <c r="Q610" i="1"/>
  <c r="R610" i="1"/>
  <c r="S610" i="1"/>
  <c r="AJ610" i="1" s="1"/>
  <c r="T610" i="1"/>
  <c r="AK610" i="1" s="1"/>
  <c r="Q611" i="1"/>
  <c r="R611" i="1"/>
  <c r="S611" i="1"/>
  <c r="AJ611" i="1" s="1"/>
  <c r="T611" i="1"/>
  <c r="AK611" i="1" s="1"/>
  <c r="Q612" i="1"/>
  <c r="R612" i="1"/>
  <c r="S612" i="1"/>
  <c r="AJ612" i="1" s="1"/>
  <c r="T612" i="1"/>
  <c r="AK612" i="1" s="1"/>
  <c r="Q613" i="1"/>
  <c r="R613" i="1"/>
  <c r="S613" i="1"/>
  <c r="AJ613" i="1" s="1"/>
  <c r="T613" i="1"/>
  <c r="AK613" i="1" s="1"/>
  <c r="Q614" i="1"/>
  <c r="R614" i="1"/>
  <c r="S614" i="1"/>
  <c r="AJ614" i="1" s="1"/>
  <c r="T614" i="1"/>
  <c r="AK614" i="1" s="1"/>
  <c r="Q615" i="1"/>
  <c r="R615" i="1"/>
  <c r="S615" i="1"/>
  <c r="AJ615" i="1" s="1"/>
  <c r="T615" i="1"/>
  <c r="AK615" i="1" s="1"/>
  <c r="Q616" i="1"/>
  <c r="R616" i="1"/>
  <c r="S616" i="1"/>
  <c r="AJ616" i="1" s="1"/>
  <c r="T616" i="1"/>
  <c r="AK616" i="1" s="1"/>
  <c r="Q617" i="1"/>
  <c r="R617" i="1"/>
  <c r="S617" i="1"/>
  <c r="AJ617" i="1" s="1"/>
  <c r="T617" i="1"/>
  <c r="AK617" i="1" s="1"/>
  <c r="Q618" i="1"/>
  <c r="R618" i="1"/>
  <c r="S618" i="1"/>
  <c r="AJ618" i="1" s="1"/>
  <c r="T618" i="1"/>
  <c r="AK618" i="1" s="1"/>
  <c r="Q619" i="1"/>
  <c r="R619" i="1"/>
  <c r="S619" i="1"/>
  <c r="AJ619" i="1" s="1"/>
  <c r="T619" i="1"/>
  <c r="AK619" i="1" s="1"/>
  <c r="Q620" i="1"/>
  <c r="R620" i="1"/>
  <c r="AI620" i="1" s="1"/>
  <c r="S620" i="1"/>
  <c r="AJ620" i="1" s="1"/>
  <c r="T620" i="1"/>
  <c r="AK620" i="1" s="1"/>
  <c r="Q621" i="1"/>
  <c r="R621" i="1"/>
  <c r="S621" i="1"/>
  <c r="AJ621" i="1" s="1"/>
  <c r="T621" i="1"/>
  <c r="AK621" i="1" s="1"/>
  <c r="Q622" i="1"/>
  <c r="R622" i="1"/>
  <c r="S622" i="1"/>
  <c r="AJ622" i="1" s="1"/>
  <c r="T622" i="1"/>
  <c r="AK622" i="1" s="1"/>
  <c r="Q623" i="1"/>
  <c r="R623" i="1"/>
  <c r="S623" i="1"/>
  <c r="AJ623" i="1" s="1"/>
  <c r="T623" i="1"/>
  <c r="AK623" i="1" s="1"/>
  <c r="Q624" i="1"/>
  <c r="R624" i="1"/>
  <c r="S624" i="1"/>
  <c r="AJ624" i="1" s="1"/>
  <c r="T624" i="1"/>
  <c r="AK624" i="1" s="1"/>
  <c r="Q625" i="1"/>
  <c r="R625" i="1"/>
  <c r="S625" i="1"/>
  <c r="AJ625" i="1" s="1"/>
  <c r="T625" i="1"/>
  <c r="AK625" i="1" s="1"/>
  <c r="Q626" i="1"/>
  <c r="R626" i="1"/>
  <c r="S626" i="1"/>
  <c r="AJ626" i="1" s="1"/>
  <c r="T626" i="1"/>
  <c r="AK626" i="1" s="1"/>
  <c r="Q627" i="1"/>
  <c r="R627" i="1"/>
  <c r="S627" i="1"/>
  <c r="AJ627" i="1" s="1"/>
  <c r="T627" i="1"/>
  <c r="AK627" i="1" s="1"/>
  <c r="Q628" i="1"/>
  <c r="R628" i="1"/>
  <c r="S628" i="1"/>
  <c r="AJ628" i="1" s="1"/>
  <c r="T628" i="1"/>
  <c r="AK628" i="1" s="1"/>
  <c r="Q629" i="1"/>
  <c r="R629" i="1"/>
  <c r="AI629" i="1" s="1"/>
  <c r="S629" i="1"/>
  <c r="AJ629" i="1" s="1"/>
  <c r="T629" i="1"/>
  <c r="AK629" i="1" s="1"/>
  <c r="Q630" i="1"/>
  <c r="R630" i="1"/>
  <c r="S630" i="1"/>
  <c r="AJ630" i="1" s="1"/>
  <c r="T630" i="1"/>
  <c r="AK630" i="1" s="1"/>
  <c r="Q631" i="1"/>
  <c r="R631" i="1"/>
  <c r="AI631" i="1" s="1"/>
  <c r="S631" i="1"/>
  <c r="AJ631" i="1" s="1"/>
  <c r="T631" i="1"/>
  <c r="AK631" i="1" s="1"/>
  <c r="Q632" i="1"/>
  <c r="R632" i="1"/>
  <c r="S632" i="1"/>
  <c r="AJ632" i="1" s="1"/>
  <c r="T632" i="1"/>
  <c r="AK632" i="1" s="1"/>
  <c r="Q633" i="1"/>
  <c r="R633" i="1"/>
  <c r="S633" i="1"/>
  <c r="AJ633" i="1" s="1"/>
  <c r="T633" i="1"/>
  <c r="AK633" i="1" s="1"/>
  <c r="Q634" i="1"/>
  <c r="R634" i="1"/>
  <c r="AI634" i="1" s="1"/>
  <c r="S634" i="1"/>
  <c r="AJ634" i="1" s="1"/>
  <c r="T634" i="1"/>
  <c r="AK634" i="1" s="1"/>
  <c r="Q635" i="1"/>
  <c r="R635" i="1"/>
  <c r="S635" i="1"/>
  <c r="AJ635" i="1" s="1"/>
  <c r="T635" i="1"/>
  <c r="AK635" i="1" s="1"/>
  <c r="Q636" i="1"/>
  <c r="R636" i="1"/>
  <c r="AI636" i="1" s="1"/>
  <c r="S636" i="1"/>
  <c r="AJ636" i="1" s="1"/>
  <c r="T636" i="1"/>
  <c r="AK636" i="1" s="1"/>
  <c r="Q637" i="1"/>
  <c r="R637" i="1"/>
  <c r="S637" i="1"/>
  <c r="AJ637" i="1" s="1"/>
  <c r="T637" i="1"/>
  <c r="AK637" i="1" s="1"/>
  <c r="Q638" i="1"/>
  <c r="R638" i="1"/>
  <c r="AI638" i="1" s="1"/>
  <c r="S638" i="1"/>
  <c r="AJ638" i="1" s="1"/>
  <c r="T638" i="1"/>
  <c r="AK638" i="1" s="1"/>
  <c r="Q639" i="1"/>
  <c r="R639" i="1"/>
  <c r="S639" i="1"/>
  <c r="AJ639" i="1" s="1"/>
  <c r="T639" i="1"/>
  <c r="AK639" i="1" s="1"/>
  <c r="Q640" i="1"/>
  <c r="R640" i="1"/>
  <c r="S640" i="1"/>
  <c r="AJ640" i="1" s="1"/>
  <c r="T640" i="1"/>
  <c r="AK640" i="1" s="1"/>
  <c r="Q641" i="1"/>
  <c r="R641" i="1"/>
  <c r="S641" i="1"/>
  <c r="AJ641" i="1" s="1"/>
  <c r="T641" i="1"/>
  <c r="AK641" i="1" s="1"/>
  <c r="Q642" i="1"/>
  <c r="R642" i="1"/>
  <c r="S642" i="1"/>
  <c r="AJ642" i="1" s="1"/>
  <c r="T642" i="1"/>
  <c r="AK642" i="1" s="1"/>
  <c r="Q643" i="1"/>
  <c r="R643" i="1"/>
  <c r="S643" i="1"/>
  <c r="AJ643" i="1" s="1"/>
  <c r="T643" i="1"/>
  <c r="AK643" i="1" s="1"/>
  <c r="Q644" i="1"/>
  <c r="R644" i="1"/>
  <c r="S644" i="1"/>
  <c r="AJ644" i="1" s="1"/>
  <c r="T644" i="1"/>
  <c r="AK644" i="1" s="1"/>
  <c r="Q645" i="1"/>
  <c r="R645" i="1"/>
  <c r="S645" i="1"/>
  <c r="AJ645" i="1" s="1"/>
  <c r="T645" i="1"/>
  <c r="AK645" i="1" s="1"/>
  <c r="Q646" i="1"/>
  <c r="R646" i="1"/>
  <c r="S646" i="1"/>
  <c r="AJ646" i="1" s="1"/>
  <c r="T646" i="1"/>
  <c r="AK646" i="1" s="1"/>
  <c r="Q647" i="1"/>
  <c r="R647" i="1"/>
  <c r="AI647" i="1" s="1"/>
  <c r="S647" i="1"/>
  <c r="AJ647" i="1" s="1"/>
  <c r="T647" i="1"/>
  <c r="AK647" i="1" s="1"/>
  <c r="Q648" i="1"/>
  <c r="R648" i="1"/>
  <c r="S648" i="1"/>
  <c r="AJ648" i="1" s="1"/>
  <c r="T648" i="1"/>
  <c r="AK648" i="1" s="1"/>
  <c r="Q649" i="1"/>
  <c r="R649" i="1"/>
  <c r="S649" i="1"/>
  <c r="AJ649" i="1" s="1"/>
  <c r="T649" i="1"/>
  <c r="AK649" i="1" s="1"/>
  <c r="Q650" i="1"/>
  <c r="R650" i="1"/>
  <c r="S650" i="1"/>
  <c r="AJ650" i="1" s="1"/>
  <c r="T650" i="1"/>
  <c r="AK650" i="1" s="1"/>
  <c r="Q651" i="1"/>
  <c r="R651" i="1"/>
  <c r="AI651" i="1" s="1"/>
  <c r="S651" i="1"/>
  <c r="AJ651" i="1" s="1"/>
  <c r="T651" i="1"/>
  <c r="AK651" i="1" s="1"/>
  <c r="Q652" i="1"/>
  <c r="R652" i="1"/>
  <c r="S652" i="1"/>
  <c r="AJ652" i="1" s="1"/>
  <c r="T652" i="1"/>
  <c r="AK652" i="1" s="1"/>
  <c r="Q653" i="1"/>
  <c r="R653" i="1"/>
  <c r="AI653" i="1" s="1"/>
  <c r="S653" i="1"/>
  <c r="AJ653" i="1" s="1"/>
  <c r="T653" i="1"/>
  <c r="AK653" i="1" s="1"/>
  <c r="Q654" i="1"/>
  <c r="R654" i="1"/>
  <c r="S654" i="1"/>
  <c r="AJ654" i="1" s="1"/>
  <c r="T654" i="1"/>
  <c r="AK654" i="1" s="1"/>
  <c r="Q655" i="1"/>
  <c r="R655" i="1"/>
  <c r="AI655" i="1" s="1"/>
  <c r="S655" i="1"/>
  <c r="AJ655" i="1" s="1"/>
  <c r="T655" i="1"/>
  <c r="AK655" i="1" s="1"/>
  <c r="Q656" i="1"/>
  <c r="R656" i="1"/>
  <c r="S656" i="1"/>
  <c r="AJ656" i="1" s="1"/>
  <c r="T656" i="1"/>
  <c r="AK656" i="1" s="1"/>
  <c r="Q657" i="1"/>
  <c r="R657" i="1"/>
  <c r="AI657" i="1" s="1"/>
  <c r="S657" i="1"/>
  <c r="AJ657" i="1" s="1"/>
  <c r="T657" i="1"/>
  <c r="AK657" i="1" s="1"/>
  <c r="Q658" i="1"/>
  <c r="R658" i="1"/>
  <c r="S658" i="1"/>
  <c r="AJ658" i="1" s="1"/>
  <c r="T658" i="1"/>
  <c r="AK658" i="1" s="1"/>
  <c r="Q659" i="1"/>
  <c r="R659" i="1"/>
  <c r="AI659" i="1" s="1"/>
  <c r="S659" i="1"/>
  <c r="AJ659" i="1" s="1"/>
  <c r="T659" i="1"/>
  <c r="AK659" i="1" s="1"/>
  <c r="Q660" i="1"/>
  <c r="R660" i="1"/>
  <c r="S660" i="1"/>
  <c r="AJ660" i="1" s="1"/>
  <c r="T660" i="1"/>
  <c r="AK660" i="1" s="1"/>
  <c r="Q661" i="1"/>
  <c r="R661" i="1"/>
  <c r="AI661" i="1" s="1"/>
  <c r="S661" i="1"/>
  <c r="AJ661" i="1" s="1"/>
  <c r="T661" i="1"/>
  <c r="AK661" i="1" s="1"/>
  <c r="Q662" i="1"/>
  <c r="R662" i="1"/>
  <c r="AI662" i="1" s="1"/>
  <c r="S662" i="1"/>
  <c r="AJ662" i="1" s="1"/>
  <c r="T662" i="1"/>
  <c r="AK662" i="1" s="1"/>
  <c r="Q663" i="1"/>
  <c r="R663" i="1"/>
  <c r="AI663" i="1" s="1"/>
  <c r="S663" i="1"/>
  <c r="AJ663" i="1" s="1"/>
  <c r="T663" i="1"/>
  <c r="AK663" i="1" s="1"/>
  <c r="Q664" i="1"/>
  <c r="R664" i="1"/>
  <c r="AI664" i="1" s="1"/>
  <c r="S664" i="1"/>
  <c r="AJ664" i="1" s="1"/>
  <c r="T664" i="1"/>
  <c r="AK664" i="1" s="1"/>
  <c r="Q665" i="1"/>
  <c r="R665" i="1"/>
  <c r="AI665" i="1" s="1"/>
  <c r="S665" i="1"/>
  <c r="AJ665" i="1" s="1"/>
  <c r="T665" i="1"/>
  <c r="AK665" i="1" s="1"/>
  <c r="Q666" i="1"/>
  <c r="R666" i="1"/>
  <c r="AI666" i="1" s="1"/>
  <c r="S666" i="1"/>
  <c r="AJ666" i="1" s="1"/>
  <c r="T666" i="1"/>
  <c r="AK666" i="1" s="1"/>
  <c r="Q667" i="1"/>
  <c r="R667" i="1"/>
  <c r="AI667" i="1" s="1"/>
  <c r="S667" i="1"/>
  <c r="AJ667" i="1" s="1"/>
  <c r="T667" i="1"/>
  <c r="AK667" i="1" s="1"/>
  <c r="Q668" i="1"/>
  <c r="R668" i="1"/>
  <c r="AI668" i="1" s="1"/>
  <c r="S668" i="1"/>
  <c r="AJ668" i="1" s="1"/>
  <c r="T668" i="1"/>
  <c r="AK668" i="1" s="1"/>
  <c r="Q669" i="1"/>
  <c r="R669" i="1"/>
  <c r="AI669" i="1" s="1"/>
  <c r="S669" i="1"/>
  <c r="AJ669" i="1" s="1"/>
  <c r="T669" i="1"/>
  <c r="AK669" i="1" s="1"/>
  <c r="Q670" i="1"/>
  <c r="R670" i="1"/>
  <c r="S670" i="1"/>
  <c r="AJ670" i="1" s="1"/>
  <c r="T670" i="1"/>
  <c r="AK670" i="1" s="1"/>
  <c r="Q671" i="1"/>
  <c r="R671" i="1"/>
  <c r="S671" i="1"/>
  <c r="AJ671" i="1" s="1"/>
  <c r="T671" i="1"/>
  <c r="AK671" i="1" s="1"/>
  <c r="Q673" i="1"/>
  <c r="R673" i="1"/>
  <c r="S673" i="1"/>
  <c r="AJ673" i="1" s="1"/>
  <c r="T673" i="1"/>
  <c r="AK673" i="1" s="1"/>
  <c r="Q674" i="1"/>
  <c r="R674" i="1"/>
  <c r="AI674" i="1" s="1"/>
  <c r="S674" i="1"/>
  <c r="AJ674" i="1" s="1"/>
  <c r="T674" i="1"/>
  <c r="AK674" i="1" s="1"/>
  <c r="Q675" i="1"/>
  <c r="R675" i="1"/>
  <c r="S675" i="1"/>
  <c r="AJ675" i="1" s="1"/>
  <c r="T675" i="1"/>
  <c r="AK675" i="1" s="1"/>
  <c r="Q676" i="1"/>
  <c r="R676" i="1"/>
  <c r="AI676" i="1" s="1"/>
  <c r="S676" i="1"/>
  <c r="AJ676" i="1" s="1"/>
  <c r="T676" i="1"/>
  <c r="AK676" i="1" s="1"/>
  <c r="Q677" i="1"/>
  <c r="R677" i="1"/>
  <c r="S677" i="1"/>
  <c r="AJ677" i="1" s="1"/>
  <c r="T677" i="1"/>
  <c r="AK677" i="1" s="1"/>
  <c r="Q678" i="1"/>
  <c r="R678" i="1"/>
  <c r="AI678" i="1" s="1"/>
  <c r="S678" i="1"/>
  <c r="AJ678" i="1" s="1"/>
  <c r="T678" i="1"/>
  <c r="AK678" i="1" s="1"/>
  <c r="Q679" i="1"/>
  <c r="R679" i="1"/>
  <c r="S679" i="1"/>
  <c r="AJ679" i="1" s="1"/>
  <c r="T679" i="1"/>
  <c r="AK679" i="1" s="1"/>
  <c r="Q680" i="1"/>
  <c r="R680" i="1"/>
  <c r="AI680" i="1" s="1"/>
  <c r="S680" i="1"/>
  <c r="AJ680" i="1" s="1"/>
  <c r="T680" i="1"/>
  <c r="AK680" i="1" s="1"/>
  <c r="Q681" i="1"/>
  <c r="R681" i="1"/>
  <c r="S681" i="1"/>
  <c r="AJ681" i="1" s="1"/>
  <c r="T681" i="1"/>
  <c r="AK681" i="1" s="1"/>
  <c r="Q682" i="1"/>
  <c r="R682" i="1"/>
  <c r="AI682" i="1" s="1"/>
  <c r="S682" i="1"/>
  <c r="AJ682" i="1" s="1"/>
  <c r="T682" i="1"/>
  <c r="AK682" i="1" s="1"/>
  <c r="Q683" i="1"/>
  <c r="R683" i="1"/>
  <c r="S683" i="1"/>
  <c r="AJ683" i="1" s="1"/>
  <c r="T683" i="1"/>
  <c r="AK683" i="1" s="1"/>
  <c r="Q684" i="1"/>
  <c r="R684" i="1"/>
  <c r="AI684" i="1" s="1"/>
  <c r="S684" i="1"/>
  <c r="AJ684" i="1" s="1"/>
  <c r="T684" i="1"/>
  <c r="AK684" i="1" s="1"/>
  <c r="Q685" i="1"/>
  <c r="R685" i="1"/>
  <c r="S685" i="1"/>
  <c r="AJ685" i="1" s="1"/>
  <c r="T685" i="1"/>
  <c r="AK685" i="1" s="1"/>
  <c r="Q686" i="1"/>
  <c r="R686" i="1"/>
  <c r="AI686" i="1" s="1"/>
  <c r="S686" i="1"/>
  <c r="AJ686" i="1" s="1"/>
  <c r="T686" i="1"/>
  <c r="AK686" i="1" s="1"/>
  <c r="Q687" i="1"/>
  <c r="R687" i="1"/>
  <c r="S687" i="1"/>
  <c r="AJ687" i="1" s="1"/>
  <c r="T687" i="1"/>
  <c r="AK687" i="1" s="1"/>
  <c r="Q688" i="1"/>
  <c r="R688" i="1"/>
  <c r="AI688" i="1" s="1"/>
  <c r="S688" i="1"/>
  <c r="AJ688" i="1" s="1"/>
  <c r="T688" i="1"/>
  <c r="AK688" i="1" s="1"/>
  <c r="Q689" i="1"/>
  <c r="R689" i="1"/>
  <c r="S689" i="1"/>
  <c r="AJ689" i="1" s="1"/>
  <c r="T689" i="1"/>
  <c r="AK689" i="1" s="1"/>
  <c r="Q690" i="1"/>
  <c r="R690" i="1"/>
  <c r="AI690" i="1" s="1"/>
  <c r="S690" i="1"/>
  <c r="AJ690" i="1" s="1"/>
  <c r="T690" i="1"/>
  <c r="AK690" i="1" s="1"/>
  <c r="Q691" i="1"/>
  <c r="R691" i="1"/>
  <c r="S691" i="1"/>
  <c r="AJ691" i="1" s="1"/>
  <c r="T691" i="1"/>
  <c r="AK691" i="1" s="1"/>
  <c r="Q692" i="1"/>
  <c r="R692" i="1"/>
  <c r="AI692" i="1" s="1"/>
  <c r="S692" i="1"/>
  <c r="AJ692" i="1" s="1"/>
  <c r="T692" i="1"/>
  <c r="AK692" i="1" s="1"/>
  <c r="Q693" i="1"/>
  <c r="R693" i="1"/>
  <c r="AI693" i="1" s="1"/>
  <c r="S693" i="1"/>
  <c r="T693" i="1"/>
  <c r="AK693" i="1" s="1"/>
  <c r="Q694" i="1"/>
  <c r="R694" i="1"/>
  <c r="S694" i="1"/>
  <c r="T694" i="1"/>
  <c r="AK694" i="1" s="1"/>
  <c r="Q695" i="1"/>
  <c r="R695" i="1"/>
  <c r="S695" i="1"/>
  <c r="T695" i="1"/>
  <c r="AK695" i="1" s="1"/>
  <c r="Q696" i="1"/>
  <c r="R696" i="1"/>
  <c r="S696" i="1"/>
  <c r="AJ696" i="1" s="1"/>
  <c r="T696" i="1"/>
  <c r="AK696" i="1" s="1"/>
  <c r="Q697" i="1"/>
  <c r="R697" i="1"/>
  <c r="AI697" i="1" s="1"/>
  <c r="S697" i="1"/>
  <c r="AJ697" i="1" s="1"/>
  <c r="T697" i="1"/>
  <c r="AK697" i="1" s="1"/>
  <c r="Q698" i="1"/>
  <c r="R698" i="1"/>
  <c r="AI698" i="1" s="1"/>
  <c r="S698" i="1"/>
  <c r="AJ698" i="1" s="1"/>
  <c r="T698" i="1"/>
  <c r="AK698" i="1" s="1"/>
  <c r="Q699" i="1"/>
  <c r="R699" i="1"/>
  <c r="AI699" i="1" s="1"/>
  <c r="S699" i="1"/>
  <c r="AJ699" i="1" s="1"/>
  <c r="T699" i="1"/>
  <c r="AK699" i="1" s="1"/>
  <c r="Q700" i="1"/>
  <c r="R700" i="1"/>
  <c r="S700" i="1"/>
  <c r="AJ700" i="1" s="1"/>
  <c r="T700" i="1"/>
  <c r="AK700" i="1" s="1"/>
  <c r="Q701" i="1"/>
  <c r="R701" i="1"/>
  <c r="S701" i="1"/>
  <c r="AJ701" i="1" s="1"/>
  <c r="T701" i="1"/>
  <c r="AK701" i="1" s="1"/>
  <c r="Q702" i="1"/>
  <c r="R702" i="1"/>
  <c r="S702" i="1"/>
  <c r="AJ702" i="1" s="1"/>
  <c r="T702" i="1"/>
  <c r="AK702" i="1" s="1"/>
  <c r="Q703" i="1"/>
  <c r="R703" i="1"/>
  <c r="AI703" i="1" s="1"/>
  <c r="S703" i="1"/>
  <c r="AJ703" i="1" s="1"/>
  <c r="T703" i="1"/>
  <c r="AK703" i="1" s="1"/>
  <c r="Q704" i="1"/>
  <c r="R704" i="1"/>
  <c r="S704" i="1"/>
  <c r="AJ704" i="1" s="1"/>
  <c r="T704" i="1"/>
  <c r="AK704" i="1" s="1"/>
  <c r="Q705" i="1"/>
  <c r="R705" i="1"/>
  <c r="AI705" i="1" s="1"/>
  <c r="S705" i="1"/>
  <c r="AJ705" i="1" s="1"/>
  <c r="T705" i="1"/>
  <c r="AK705" i="1" s="1"/>
  <c r="Q706" i="1"/>
  <c r="R706" i="1"/>
  <c r="S706" i="1"/>
  <c r="AJ706" i="1" s="1"/>
  <c r="T706" i="1"/>
  <c r="AK706" i="1" s="1"/>
  <c r="Q707" i="1"/>
  <c r="R707" i="1"/>
  <c r="S707" i="1"/>
  <c r="AJ707" i="1" s="1"/>
  <c r="T707" i="1"/>
  <c r="AK707" i="1" s="1"/>
  <c r="Q708" i="1"/>
  <c r="R708" i="1"/>
  <c r="S708" i="1"/>
  <c r="AJ708" i="1" s="1"/>
  <c r="T708" i="1"/>
  <c r="AK708" i="1" s="1"/>
  <c r="Q709" i="1"/>
  <c r="R709" i="1"/>
  <c r="S709" i="1"/>
  <c r="AJ709" i="1" s="1"/>
  <c r="T709" i="1"/>
  <c r="AK709" i="1" s="1"/>
  <c r="Q710" i="1"/>
  <c r="R710" i="1"/>
  <c r="S710" i="1"/>
  <c r="AJ710" i="1" s="1"/>
  <c r="T710" i="1"/>
  <c r="AK710" i="1" s="1"/>
  <c r="Q711" i="1"/>
  <c r="R711" i="1"/>
  <c r="S711" i="1"/>
  <c r="AJ711" i="1" s="1"/>
  <c r="T711" i="1"/>
  <c r="AK711" i="1" s="1"/>
  <c r="Q712" i="1"/>
  <c r="R712" i="1"/>
  <c r="S712" i="1"/>
  <c r="AJ712" i="1" s="1"/>
  <c r="T712" i="1"/>
  <c r="AK712" i="1" s="1"/>
  <c r="Q713" i="1"/>
  <c r="R713" i="1"/>
  <c r="AI713" i="1" s="1"/>
  <c r="S713" i="1"/>
  <c r="AJ713" i="1" s="1"/>
  <c r="T713" i="1"/>
  <c r="AK713" i="1" s="1"/>
  <c r="Q714" i="1"/>
  <c r="R714" i="1"/>
  <c r="S714" i="1"/>
  <c r="AJ714" i="1" s="1"/>
  <c r="T714" i="1"/>
  <c r="AK714" i="1" s="1"/>
  <c r="Q715" i="1"/>
  <c r="R715" i="1"/>
  <c r="AI715" i="1" s="1"/>
  <c r="S715" i="1"/>
  <c r="T715" i="1"/>
  <c r="AK715" i="1" s="1"/>
  <c r="Q716" i="1"/>
  <c r="R716" i="1"/>
  <c r="S716" i="1"/>
  <c r="AJ716" i="1" s="1"/>
  <c r="T716" i="1"/>
  <c r="AK716" i="1" s="1"/>
  <c r="Q717" i="1"/>
  <c r="R717" i="1"/>
  <c r="AI717" i="1" s="1"/>
  <c r="S717" i="1"/>
  <c r="AJ717" i="1" s="1"/>
  <c r="T717" i="1"/>
  <c r="AK717" i="1" s="1"/>
  <c r="Q718" i="1"/>
  <c r="R718" i="1"/>
  <c r="S718" i="1"/>
  <c r="AJ718" i="1" s="1"/>
  <c r="T718" i="1"/>
  <c r="AK718" i="1" s="1"/>
  <c r="Q719" i="1"/>
  <c r="R719" i="1"/>
  <c r="AI719" i="1" s="1"/>
  <c r="S719" i="1"/>
  <c r="T719" i="1"/>
  <c r="AK719" i="1" s="1"/>
  <c r="Q720" i="1"/>
  <c r="R720" i="1"/>
  <c r="S720" i="1"/>
  <c r="AJ720" i="1" s="1"/>
  <c r="T720" i="1"/>
  <c r="AK720" i="1" s="1"/>
  <c r="Q721" i="1"/>
  <c r="R721" i="1"/>
  <c r="S721" i="1"/>
  <c r="AJ721" i="1" s="1"/>
  <c r="T721" i="1"/>
  <c r="AK721" i="1" s="1"/>
  <c r="Q722" i="1"/>
  <c r="R722" i="1"/>
  <c r="S722" i="1"/>
  <c r="AJ722" i="1" s="1"/>
  <c r="T722" i="1"/>
  <c r="AK722" i="1" s="1"/>
  <c r="Q723" i="1"/>
  <c r="R723" i="1"/>
  <c r="AI723" i="1" s="1"/>
  <c r="S723" i="1"/>
  <c r="AJ723" i="1" s="1"/>
  <c r="T723" i="1"/>
  <c r="AK723" i="1" s="1"/>
  <c r="Q724" i="1"/>
  <c r="R724" i="1"/>
  <c r="S724" i="1"/>
  <c r="AJ724" i="1" s="1"/>
  <c r="T724" i="1"/>
  <c r="AK724" i="1" s="1"/>
  <c r="Q725" i="1"/>
  <c r="R725" i="1"/>
  <c r="S725" i="1"/>
  <c r="AJ725" i="1" s="1"/>
  <c r="T725" i="1"/>
  <c r="AK725" i="1" s="1"/>
  <c r="Q726" i="1"/>
  <c r="R726" i="1"/>
  <c r="AI726" i="1" s="1"/>
  <c r="S726" i="1"/>
  <c r="AJ726" i="1" s="1"/>
  <c r="T726" i="1"/>
  <c r="AK726" i="1" s="1"/>
  <c r="Q727" i="1"/>
  <c r="R727" i="1"/>
  <c r="S727" i="1"/>
  <c r="AJ727" i="1" s="1"/>
  <c r="T727" i="1"/>
  <c r="AK727" i="1" s="1"/>
  <c r="Q728" i="1"/>
  <c r="R728" i="1"/>
  <c r="S728" i="1"/>
  <c r="AJ728" i="1" s="1"/>
  <c r="T728" i="1"/>
  <c r="AK728" i="1" s="1"/>
  <c r="Q729" i="1"/>
  <c r="R729" i="1"/>
  <c r="S729" i="1"/>
  <c r="AJ729" i="1" s="1"/>
  <c r="T729" i="1"/>
  <c r="AK729" i="1" s="1"/>
  <c r="Q730" i="1"/>
  <c r="R730" i="1"/>
  <c r="S730" i="1"/>
  <c r="AJ730" i="1" s="1"/>
  <c r="T730" i="1"/>
  <c r="AK730" i="1" s="1"/>
  <c r="Q731" i="1"/>
  <c r="R731" i="1"/>
  <c r="S731" i="1"/>
  <c r="AJ731" i="1" s="1"/>
  <c r="T731" i="1"/>
  <c r="AK731" i="1" s="1"/>
  <c r="Q732" i="1"/>
  <c r="R732" i="1"/>
  <c r="AI732" i="1" s="1"/>
  <c r="S732" i="1"/>
  <c r="AJ732" i="1" s="1"/>
  <c r="T732" i="1"/>
  <c r="AK732" i="1" s="1"/>
  <c r="Q733" i="1"/>
  <c r="R733" i="1"/>
  <c r="S733" i="1"/>
  <c r="AJ733" i="1" s="1"/>
  <c r="T733" i="1"/>
  <c r="AK733" i="1" s="1"/>
  <c r="Q734" i="1"/>
  <c r="R734" i="1"/>
  <c r="AI734" i="1" s="1"/>
  <c r="S734" i="1"/>
  <c r="AJ734" i="1" s="1"/>
  <c r="T734" i="1"/>
  <c r="AK734" i="1" s="1"/>
  <c r="Q735" i="1"/>
  <c r="R735" i="1"/>
  <c r="S735" i="1"/>
  <c r="AJ735" i="1" s="1"/>
  <c r="T735" i="1"/>
  <c r="AK735" i="1" s="1"/>
  <c r="Q736" i="1"/>
  <c r="R736" i="1"/>
  <c r="S736" i="1"/>
  <c r="AJ736" i="1" s="1"/>
  <c r="T736" i="1"/>
  <c r="AK736" i="1" s="1"/>
  <c r="Q737" i="1"/>
  <c r="R737" i="1"/>
  <c r="S737" i="1"/>
  <c r="AJ737" i="1" s="1"/>
  <c r="T737" i="1"/>
  <c r="AK737" i="1" s="1"/>
  <c r="Q738" i="1"/>
  <c r="R738" i="1"/>
  <c r="AI738" i="1" s="1"/>
  <c r="S738" i="1"/>
  <c r="AJ738" i="1" s="1"/>
  <c r="T738" i="1"/>
  <c r="AK738" i="1" s="1"/>
  <c r="Q739" i="1"/>
  <c r="R739" i="1"/>
  <c r="S739" i="1"/>
  <c r="AJ739" i="1" s="1"/>
  <c r="T739" i="1"/>
  <c r="AK739" i="1" s="1"/>
  <c r="Q740" i="1"/>
  <c r="R740" i="1"/>
  <c r="AI740" i="1" s="1"/>
  <c r="S740" i="1"/>
  <c r="AJ740" i="1" s="1"/>
  <c r="T740" i="1"/>
  <c r="AK740" i="1" s="1"/>
  <c r="Q741" i="1"/>
  <c r="R741" i="1"/>
  <c r="S741" i="1"/>
  <c r="AJ741" i="1" s="1"/>
  <c r="T741" i="1"/>
  <c r="AK741" i="1" s="1"/>
  <c r="Q742" i="1"/>
  <c r="R742" i="1"/>
  <c r="S742" i="1"/>
  <c r="AJ742" i="1" s="1"/>
  <c r="T742" i="1"/>
  <c r="AK742" i="1" s="1"/>
  <c r="Q743" i="1"/>
  <c r="R743" i="1"/>
  <c r="S743" i="1"/>
  <c r="AJ743" i="1" s="1"/>
  <c r="T743" i="1"/>
  <c r="AK743" i="1" s="1"/>
  <c r="Q744" i="1"/>
  <c r="R744" i="1"/>
  <c r="AI744" i="1" s="1"/>
  <c r="S744" i="1"/>
  <c r="AJ744" i="1" s="1"/>
  <c r="T744" i="1"/>
  <c r="AK744" i="1" s="1"/>
  <c r="Q745" i="1"/>
  <c r="R745" i="1"/>
  <c r="S745" i="1"/>
  <c r="AJ745" i="1" s="1"/>
  <c r="T745" i="1"/>
  <c r="AK745" i="1" s="1"/>
  <c r="Q746" i="1"/>
  <c r="R746" i="1"/>
  <c r="AI746" i="1" s="1"/>
  <c r="S746" i="1"/>
  <c r="AJ746" i="1" s="1"/>
  <c r="T746" i="1"/>
  <c r="AK746" i="1" s="1"/>
  <c r="Q747" i="1"/>
  <c r="R747" i="1"/>
  <c r="S747" i="1"/>
  <c r="AJ747" i="1" s="1"/>
  <c r="T747" i="1"/>
  <c r="AK747" i="1" s="1"/>
  <c r="Q748" i="1"/>
  <c r="R748" i="1"/>
  <c r="S748" i="1"/>
  <c r="AJ748" i="1" s="1"/>
  <c r="T748" i="1"/>
  <c r="AK748" i="1" s="1"/>
  <c r="Q749" i="1"/>
  <c r="R749" i="1"/>
  <c r="S749" i="1"/>
  <c r="AJ749" i="1" s="1"/>
  <c r="T749" i="1"/>
  <c r="AK749" i="1" s="1"/>
  <c r="Q750" i="1"/>
  <c r="R750" i="1"/>
  <c r="AI750" i="1" s="1"/>
  <c r="S750" i="1"/>
  <c r="AJ750" i="1" s="1"/>
  <c r="T750" i="1"/>
  <c r="AK750" i="1" s="1"/>
  <c r="Q751" i="1"/>
  <c r="R751" i="1"/>
  <c r="S751" i="1"/>
  <c r="AJ751" i="1" s="1"/>
  <c r="T751" i="1"/>
  <c r="AK751" i="1" s="1"/>
  <c r="Q752" i="1"/>
  <c r="R752" i="1"/>
  <c r="AI752" i="1" s="1"/>
  <c r="S752" i="1"/>
  <c r="AJ752" i="1" s="1"/>
  <c r="T752" i="1"/>
  <c r="AK752" i="1" s="1"/>
  <c r="Q753" i="1"/>
  <c r="R753" i="1"/>
  <c r="S753" i="1"/>
  <c r="AJ753" i="1" s="1"/>
  <c r="T753" i="1"/>
  <c r="AK753" i="1" s="1"/>
  <c r="Q754" i="1"/>
  <c r="R754" i="1"/>
  <c r="S754" i="1"/>
  <c r="AJ754" i="1" s="1"/>
  <c r="T754" i="1"/>
  <c r="AK754" i="1" s="1"/>
  <c r="Q755" i="1"/>
  <c r="R755" i="1"/>
  <c r="S755" i="1"/>
  <c r="AJ755" i="1" s="1"/>
  <c r="T755" i="1"/>
  <c r="AK755" i="1" s="1"/>
  <c r="Q756" i="1"/>
  <c r="R756" i="1"/>
  <c r="S756" i="1"/>
  <c r="AJ756" i="1" s="1"/>
  <c r="T756" i="1"/>
  <c r="AK756" i="1" s="1"/>
  <c r="Q757" i="1"/>
  <c r="R757" i="1"/>
  <c r="S757" i="1"/>
  <c r="AJ757" i="1" s="1"/>
  <c r="T757" i="1"/>
  <c r="AK757" i="1" s="1"/>
  <c r="Q758" i="1"/>
  <c r="R758" i="1"/>
  <c r="AI758" i="1" s="1"/>
  <c r="S758" i="1"/>
  <c r="AJ758" i="1" s="1"/>
  <c r="T758" i="1"/>
  <c r="AK758" i="1" s="1"/>
  <c r="Q759" i="1"/>
  <c r="R759" i="1"/>
  <c r="AI759" i="1" s="1"/>
  <c r="S759" i="1"/>
  <c r="AJ759" i="1" s="1"/>
  <c r="T759" i="1"/>
  <c r="AK759" i="1" s="1"/>
  <c r="Q760" i="1"/>
  <c r="R760" i="1"/>
  <c r="S760" i="1"/>
  <c r="AJ760" i="1" s="1"/>
  <c r="T760" i="1"/>
  <c r="AK760" i="1" s="1"/>
  <c r="Q761" i="1"/>
  <c r="R761" i="1"/>
  <c r="AI761" i="1" s="1"/>
  <c r="S761" i="1"/>
  <c r="AJ761" i="1" s="1"/>
  <c r="T761" i="1"/>
  <c r="AK761" i="1" s="1"/>
  <c r="Q762" i="1"/>
  <c r="R762" i="1"/>
  <c r="S762" i="1"/>
  <c r="AJ762" i="1" s="1"/>
  <c r="T762" i="1"/>
  <c r="AK762" i="1" s="1"/>
  <c r="Q763" i="1"/>
  <c r="R763" i="1"/>
  <c r="S763" i="1"/>
  <c r="AJ763" i="1" s="1"/>
  <c r="T763" i="1"/>
  <c r="AK763" i="1" s="1"/>
  <c r="Q764" i="1"/>
  <c r="R764" i="1"/>
  <c r="S764" i="1"/>
  <c r="AJ764" i="1" s="1"/>
  <c r="T764" i="1"/>
  <c r="AK764" i="1" s="1"/>
  <c r="Q765" i="1"/>
  <c r="R765" i="1"/>
  <c r="AI765" i="1" s="1"/>
  <c r="S765" i="1"/>
  <c r="AJ765" i="1" s="1"/>
  <c r="T765" i="1"/>
  <c r="AK765" i="1" s="1"/>
  <c r="Q766" i="1"/>
  <c r="R766" i="1"/>
  <c r="S766" i="1"/>
  <c r="AJ766" i="1" s="1"/>
  <c r="T766" i="1"/>
  <c r="AK766" i="1" s="1"/>
  <c r="Q767" i="1"/>
  <c r="R767" i="1"/>
  <c r="AI767" i="1" s="1"/>
  <c r="S767" i="1"/>
  <c r="AJ767" i="1" s="1"/>
  <c r="T767" i="1"/>
  <c r="AK767" i="1" s="1"/>
  <c r="Q768" i="1"/>
  <c r="R768" i="1"/>
  <c r="S768" i="1"/>
  <c r="AJ768" i="1" s="1"/>
  <c r="T768" i="1"/>
  <c r="AK768" i="1" s="1"/>
  <c r="Q769" i="1"/>
  <c r="R769" i="1"/>
  <c r="AI769" i="1" s="1"/>
  <c r="S769" i="1"/>
  <c r="AJ769" i="1" s="1"/>
  <c r="T769" i="1"/>
  <c r="AK769" i="1" s="1"/>
  <c r="Q770" i="1"/>
  <c r="R770" i="1"/>
  <c r="S770" i="1"/>
  <c r="AJ770" i="1" s="1"/>
  <c r="T770" i="1"/>
  <c r="AK770" i="1" s="1"/>
  <c r="Q771" i="1"/>
  <c r="R771" i="1"/>
  <c r="S771" i="1"/>
  <c r="AJ771" i="1" s="1"/>
  <c r="T771" i="1"/>
  <c r="AK771" i="1" s="1"/>
  <c r="Q772" i="1"/>
  <c r="R772" i="1"/>
  <c r="S772" i="1"/>
  <c r="AJ772" i="1" s="1"/>
  <c r="T772" i="1"/>
  <c r="AK772" i="1" s="1"/>
  <c r="Q773" i="1"/>
  <c r="R773" i="1"/>
  <c r="AI773" i="1" s="1"/>
  <c r="S773" i="1"/>
  <c r="AJ773" i="1" s="1"/>
  <c r="T773" i="1"/>
  <c r="AK773" i="1" s="1"/>
  <c r="Q774" i="1"/>
  <c r="R774" i="1"/>
  <c r="S774" i="1"/>
  <c r="AJ774" i="1" s="1"/>
  <c r="T774" i="1"/>
  <c r="AK774" i="1" s="1"/>
  <c r="Q775" i="1"/>
  <c r="R775" i="1"/>
  <c r="AI775" i="1" s="1"/>
  <c r="S775" i="1"/>
  <c r="AJ775" i="1" s="1"/>
  <c r="T775" i="1"/>
  <c r="AK775" i="1" s="1"/>
  <c r="Q776" i="1"/>
  <c r="R776" i="1"/>
  <c r="S776" i="1"/>
  <c r="AJ776" i="1" s="1"/>
  <c r="T776" i="1"/>
  <c r="AK776" i="1" s="1"/>
  <c r="Q777" i="1"/>
  <c r="R777" i="1"/>
  <c r="S777" i="1"/>
  <c r="AJ777" i="1" s="1"/>
  <c r="T777" i="1"/>
  <c r="AK777" i="1" s="1"/>
  <c r="Q778" i="1"/>
  <c r="R778" i="1"/>
  <c r="S778" i="1"/>
  <c r="AJ778" i="1" s="1"/>
  <c r="T778" i="1"/>
  <c r="AK778" i="1" s="1"/>
  <c r="Q779" i="1"/>
  <c r="R779" i="1"/>
  <c r="AI779" i="1" s="1"/>
  <c r="S779" i="1"/>
  <c r="AJ779" i="1" s="1"/>
  <c r="T779" i="1"/>
  <c r="AK779" i="1" s="1"/>
  <c r="Q780" i="1"/>
  <c r="R780" i="1"/>
  <c r="S780" i="1"/>
  <c r="AJ780" i="1" s="1"/>
  <c r="T780" i="1"/>
  <c r="AK780" i="1" s="1"/>
  <c r="Q781" i="1"/>
  <c r="R781" i="1"/>
  <c r="AI781" i="1" s="1"/>
  <c r="S781" i="1"/>
  <c r="AJ781" i="1" s="1"/>
  <c r="T781" i="1"/>
  <c r="AK781" i="1" s="1"/>
  <c r="Q782" i="1"/>
  <c r="R782" i="1"/>
  <c r="S782" i="1"/>
  <c r="AJ782" i="1" s="1"/>
  <c r="T782" i="1"/>
  <c r="AK782" i="1" s="1"/>
  <c r="Q783" i="1"/>
  <c r="R783" i="1"/>
  <c r="S783" i="1"/>
  <c r="AJ783" i="1" s="1"/>
  <c r="T783" i="1"/>
  <c r="AK783" i="1" s="1"/>
  <c r="Q784" i="1"/>
  <c r="R784" i="1"/>
  <c r="S784" i="1"/>
  <c r="AJ784" i="1" s="1"/>
  <c r="T784" i="1"/>
  <c r="AK784" i="1" s="1"/>
  <c r="Q785" i="1"/>
  <c r="R785" i="1"/>
  <c r="AI785" i="1" s="1"/>
  <c r="S785" i="1"/>
  <c r="AJ785" i="1" s="1"/>
  <c r="T785" i="1"/>
  <c r="AK785" i="1" s="1"/>
  <c r="Q786" i="1"/>
  <c r="R786" i="1"/>
  <c r="S786" i="1"/>
  <c r="AJ786" i="1" s="1"/>
  <c r="T786" i="1"/>
  <c r="AK786" i="1" s="1"/>
  <c r="Q787" i="1"/>
  <c r="R787" i="1"/>
  <c r="S787" i="1"/>
  <c r="AJ787" i="1" s="1"/>
  <c r="T787" i="1"/>
  <c r="AK787" i="1" s="1"/>
  <c r="Q788" i="1"/>
  <c r="R788" i="1"/>
  <c r="S788" i="1"/>
  <c r="AJ788" i="1" s="1"/>
  <c r="T788" i="1"/>
  <c r="AK788" i="1" s="1"/>
  <c r="Q789" i="1"/>
  <c r="R789" i="1"/>
  <c r="S789" i="1"/>
  <c r="AJ789" i="1" s="1"/>
  <c r="T789" i="1"/>
  <c r="AK789" i="1" s="1"/>
  <c r="Q790" i="1"/>
  <c r="R790" i="1"/>
  <c r="S790" i="1"/>
  <c r="AJ790" i="1" s="1"/>
  <c r="T790" i="1"/>
  <c r="AK790" i="1" s="1"/>
  <c r="Q791" i="1"/>
  <c r="R791" i="1"/>
  <c r="AI791" i="1" s="1"/>
  <c r="S791" i="1"/>
  <c r="AJ791" i="1" s="1"/>
  <c r="T791" i="1"/>
  <c r="AK791" i="1" s="1"/>
  <c r="Q792" i="1"/>
  <c r="R792" i="1"/>
  <c r="S792" i="1"/>
  <c r="AJ792" i="1" s="1"/>
  <c r="T792" i="1"/>
  <c r="AK792" i="1" s="1"/>
  <c r="Q793" i="1"/>
  <c r="R793" i="1"/>
  <c r="AI793" i="1" s="1"/>
  <c r="S793" i="1"/>
  <c r="AJ793" i="1" s="1"/>
  <c r="T793" i="1"/>
  <c r="AK793" i="1" s="1"/>
  <c r="Q794" i="1"/>
  <c r="R794" i="1"/>
  <c r="S794" i="1"/>
  <c r="AJ794" i="1" s="1"/>
  <c r="T794" i="1"/>
  <c r="AK794" i="1" s="1"/>
  <c r="Q795" i="1"/>
  <c r="R795" i="1"/>
  <c r="S795" i="1"/>
  <c r="AJ795" i="1" s="1"/>
  <c r="T795" i="1"/>
  <c r="AK795" i="1" s="1"/>
  <c r="Q796" i="1"/>
  <c r="R796" i="1"/>
  <c r="S796" i="1"/>
  <c r="AJ796" i="1" s="1"/>
  <c r="T796" i="1"/>
  <c r="AK796" i="1" s="1"/>
  <c r="Q797" i="1"/>
  <c r="R797" i="1"/>
  <c r="AI797" i="1" s="1"/>
  <c r="S797" i="1"/>
  <c r="AJ797" i="1" s="1"/>
  <c r="T797" i="1"/>
  <c r="AK797" i="1" s="1"/>
  <c r="Q798" i="1"/>
  <c r="R798" i="1"/>
  <c r="S798" i="1"/>
  <c r="AJ798" i="1" s="1"/>
  <c r="T798" i="1"/>
  <c r="AK798" i="1" s="1"/>
  <c r="Q799" i="1"/>
  <c r="R799" i="1"/>
  <c r="AI799" i="1" s="1"/>
  <c r="S799" i="1"/>
  <c r="AJ799" i="1" s="1"/>
  <c r="T799" i="1"/>
  <c r="AK799" i="1" s="1"/>
  <c r="Q800" i="1"/>
  <c r="R800" i="1"/>
  <c r="S800" i="1"/>
  <c r="AJ800" i="1" s="1"/>
  <c r="T800" i="1"/>
  <c r="AK800" i="1" s="1"/>
  <c r="Q801" i="1"/>
  <c r="R801" i="1"/>
  <c r="S801" i="1"/>
  <c r="AJ801" i="1" s="1"/>
  <c r="T801" i="1"/>
  <c r="AK801" i="1" s="1"/>
  <c r="Q802" i="1"/>
  <c r="R802" i="1"/>
  <c r="AI802" i="1" s="1"/>
  <c r="S802" i="1"/>
  <c r="AJ802" i="1" s="1"/>
  <c r="T802" i="1"/>
  <c r="AK802" i="1" s="1"/>
  <c r="Q803" i="1"/>
  <c r="R803" i="1"/>
  <c r="S803" i="1"/>
  <c r="AJ803" i="1" s="1"/>
  <c r="T803" i="1"/>
  <c r="AK803" i="1" s="1"/>
  <c r="Q804" i="1"/>
  <c r="R804" i="1"/>
  <c r="S804" i="1"/>
  <c r="AJ804" i="1" s="1"/>
  <c r="T804" i="1"/>
  <c r="AK804" i="1" s="1"/>
  <c r="Q805" i="1"/>
  <c r="R805" i="1"/>
  <c r="S805" i="1"/>
  <c r="AJ805" i="1" s="1"/>
  <c r="T805" i="1"/>
  <c r="AK805" i="1" s="1"/>
  <c r="Q806" i="1"/>
  <c r="R806" i="1"/>
  <c r="AI806" i="1" s="1"/>
  <c r="S806" i="1"/>
  <c r="AJ806" i="1" s="1"/>
  <c r="T806" i="1"/>
  <c r="AK806" i="1" s="1"/>
  <c r="Q807" i="1"/>
  <c r="R807" i="1"/>
  <c r="S807" i="1"/>
  <c r="AJ807" i="1" s="1"/>
  <c r="T807" i="1"/>
  <c r="AK807" i="1" s="1"/>
  <c r="Q808" i="1"/>
  <c r="R808" i="1"/>
  <c r="AI808" i="1" s="1"/>
  <c r="S808" i="1"/>
  <c r="AJ808" i="1" s="1"/>
  <c r="T808" i="1"/>
  <c r="AK808" i="1" s="1"/>
  <c r="Q809" i="1"/>
  <c r="R809" i="1"/>
  <c r="S809" i="1"/>
  <c r="AJ809" i="1" s="1"/>
  <c r="T809" i="1"/>
  <c r="AK809" i="1" s="1"/>
  <c r="Q810" i="1"/>
  <c r="R810" i="1"/>
  <c r="S810" i="1"/>
  <c r="AJ810" i="1" s="1"/>
  <c r="T810" i="1"/>
  <c r="AK810" i="1" s="1"/>
  <c r="Q811" i="1"/>
  <c r="R811" i="1"/>
  <c r="S811" i="1"/>
  <c r="AJ811" i="1" s="1"/>
  <c r="T811" i="1"/>
  <c r="AK811" i="1" s="1"/>
  <c r="Q812" i="1"/>
  <c r="R812" i="1"/>
  <c r="AI812" i="1" s="1"/>
  <c r="S812" i="1"/>
  <c r="AJ812" i="1" s="1"/>
  <c r="T812" i="1"/>
  <c r="AK812" i="1" s="1"/>
  <c r="Q813" i="1"/>
  <c r="R813" i="1"/>
  <c r="S813" i="1"/>
  <c r="AJ813" i="1" s="1"/>
  <c r="T813" i="1"/>
  <c r="AK813" i="1" s="1"/>
  <c r="Q814" i="1"/>
  <c r="R814" i="1"/>
  <c r="AI814" i="1" s="1"/>
  <c r="S814" i="1"/>
  <c r="AJ814" i="1" s="1"/>
  <c r="T814" i="1"/>
  <c r="AK814" i="1" s="1"/>
  <c r="Q815" i="1"/>
  <c r="R815" i="1"/>
  <c r="S815" i="1"/>
  <c r="AJ815" i="1" s="1"/>
  <c r="T815" i="1"/>
  <c r="AK815" i="1" s="1"/>
  <c r="Q816" i="1"/>
  <c r="R816" i="1"/>
  <c r="S816" i="1"/>
  <c r="AJ816" i="1" s="1"/>
  <c r="T816" i="1"/>
  <c r="AK816" i="1" s="1"/>
  <c r="Q817" i="1"/>
  <c r="R817" i="1"/>
  <c r="S817" i="1"/>
  <c r="AJ817" i="1" s="1"/>
  <c r="T817" i="1"/>
  <c r="AK817" i="1" s="1"/>
  <c r="Q818" i="1"/>
  <c r="R818" i="1"/>
  <c r="AI818" i="1" s="1"/>
  <c r="S818" i="1"/>
  <c r="AJ818" i="1" s="1"/>
  <c r="T818" i="1"/>
  <c r="AK818" i="1" s="1"/>
  <c r="Q819" i="1"/>
  <c r="R819" i="1"/>
  <c r="S819" i="1"/>
  <c r="AJ819" i="1" s="1"/>
  <c r="T819" i="1"/>
  <c r="AK819" i="1" s="1"/>
  <c r="Q820" i="1"/>
  <c r="R820" i="1"/>
  <c r="AI820" i="1" s="1"/>
  <c r="S820" i="1"/>
  <c r="AJ820" i="1" s="1"/>
  <c r="T820" i="1"/>
  <c r="AK820" i="1" s="1"/>
  <c r="Q821" i="1"/>
  <c r="R821" i="1"/>
  <c r="AI821" i="1" s="1"/>
  <c r="S821" i="1"/>
  <c r="AJ821" i="1" s="1"/>
  <c r="T821" i="1"/>
  <c r="AK821" i="1" s="1"/>
  <c r="Q822" i="1"/>
  <c r="R822" i="1"/>
  <c r="S822" i="1"/>
  <c r="AJ822" i="1" s="1"/>
  <c r="T822" i="1"/>
  <c r="AK822" i="1" s="1"/>
  <c r="Q823" i="1"/>
  <c r="R823" i="1"/>
  <c r="AI823" i="1" s="1"/>
  <c r="S823" i="1"/>
  <c r="AJ823" i="1" s="1"/>
  <c r="T823" i="1"/>
  <c r="AK823" i="1" s="1"/>
  <c r="Q824" i="1"/>
  <c r="R824" i="1"/>
  <c r="AI824" i="1" s="1"/>
  <c r="S824" i="1"/>
  <c r="AJ824" i="1" s="1"/>
  <c r="T824" i="1"/>
  <c r="AK824" i="1" s="1"/>
  <c r="Q825" i="1"/>
  <c r="R825" i="1"/>
  <c r="S825" i="1"/>
  <c r="AJ825" i="1" s="1"/>
  <c r="T825" i="1"/>
  <c r="AK825" i="1" s="1"/>
  <c r="Q826" i="1"/>
  <c r="R826" i="1"/>
  <c r="AI826" i="1" s="1"/>
  <c r="S826" i="1"/>
  <c r="AJ826" i="1" s="1"/>
  <c r="T826" i="1"/>
  <c r="AK826" i="1" s="1"/>
  <c r="Q827" i="1"/>
  <c r="R827" i="1"/>
  <c r="AI827" i="1" s="1"/>
  <c r="S827" i="1"/>
  <c r="AJ827" i="1" s="1"/>
  <c r="T827" i="1"/>
  <c r="AK827" i="1" s="1"/>
  <c r="Q828" i="1"/>
  <c r="R828" i="1"/>
  <c r="AI828" i="1" s="1"/>
  <c r="S828" i="1"/>
  <c r="AJ828" i="1" s="1"/>
  <c r="T828" i="1"/>
  <c r="AK828" i="1" s="1"/>
  <c r="Q829" i="1"/>
  <c r="R829" i="1"/>
  <c r="S829" i="1"/>
  <c r="AJ829" i="1" s="1"/>
  <c r="T829" i="1"/>
  <c r="AK829" i="1" s="1"/>
  <c r="Q830" i="1"/>
  <c r="R830" i="1"/>
  <c r="AI830" i="1" s="1"/>
  <c r="S830" i="1"/>
  <c r="AJ830" i="1" s="1"/>
  <c r="T830" i="1"/>
  <c r="AK830" i="1" s="1"/>
  <c r="Q831" i="1"/>
  <c r="R831" i="1"/>
  <c r="AI831" i="1" s="1"/>
  <c r="S831" i="1"/>
  <c r="AJ831" i="1" s="1"/>
  <c r="T831" i="1"/>
  <c r="AK831" i="1" s="1"/>
  <c r="Q832" i="1"/>
  <c r="R832" i="1"/>
  <c r="S832" i="1"/>
  <c r="AJ832" i="1" s="1"/>
  <c r="T832" i="1"/>
  <c r="AK832" i="1" s="1"/>
  <c r="Q833" i="1"/>
  <c r="R833" i="1"/>
  <c r="AI833" i="1" s="1"/>
  <c r="S833" i="1"/>
  <c r="AJ833" i="1" s="1"/>
  <c r="T833" i="1"/>
  <c r="AK833" i="1" s="1"/>
  <c r="Q834" i="1"/>
  <c r="R834" i="1"/>
  <c r="AI834" i="1" s="1"/>
  <c r="S834" i="1"/>
  <c r="AJ834" i="1" s="1"/>
  <c r="T834" i="1"/>
  <c r="AK834" i="1" s="1"/>
  <c r="Q835" i="1"/>
  <c r="R835" i="1"/>
  <c r="S835" i="1"/>
  <c r="AJ835" i="1" s="1"/>
  <c r="T835" i="1"/>
  <c r="AK835" i="1" s="1"/>
  <c r="Q836" i="1"/>
  <c r="R836" i="1"/>
  <c r="AI836" i="1" s="1"/>
  <c r="S836" i="1"/>
  <c r="AJ836" i="1" s="1"/>
  <c r="T836" i="1"/>
  <c r="AK836" i="1" s="1"/>
  <c r="Q837" i="1"/>
  <c r="R837" i="1"/>
  <c r="AI837" i="1" s="1"/>
  <c r="S837" i="1"/>
  <c r="AJ837" i="1" s="1"/>
  <c r="T837" i="1"/>
  <c r="AK837" i="1" s="1"/>
  <c r="Q838" i="1"/>
  <c r="R838" i="1"/>
  <c r="S838" i="1"/>
  <c r="AJ838" i="1" s="1"/>
  <c r="T838" i="1"/>
  <c r="AK838" i="1" s="1"/>
  <c r="Q839" i="1"/>
  <c r="R839" i="1"/>
  <c r="AI839" i="1" s="1"/>
  <c r="S839" i="1"/>
  <c r="AJ839" i="1" s="1"/>
  <c r="T839" i="1"/>
  <c r="AK839" i="1" s="1"/>
  <c r="Q840" i="1"/>
  <c r="R840" i="1"/>
  <c r="AI840" i="1" s="1"/>
  <c r="S840" i="1"/>
  <c r="AJ840" i="1" s="1"/>
  <c r="T840" i="1"/>
  <c r="AK840" i="1" s="1"/>
  <c r="Q841" i="1"/>
  <c r="R841" i="1"/>
  <c r="S841" i="1"/>
  <c r="AJ841" i="1" s="1"/>
  <c r="T841" i="1"/>
  <c r="AK841" i="1" s="1"/>
  <c r="Q842" i="1"/>
  <c r="R842" i="1"/>
  <c r="AI842" i="1" s="1"/>
  <c r="S842" i="1"/>
  <c r="AJ842" i="1" s="1"/>
  <c r="T842" i="1"/>
  <c r="AK842" i="1" s="1"/>
  <c r="Q843" i="1"/>
  <c r="R843" i="1"/>
  <c r="AI843" i="1" s="1"/>
  <c r="S843" i="1"/>
  <c r="AJ843" i="1" s="1"/>
  <c r="T843" i="1"/>
  <c r="AK843" i="1" s="1"/>
  <c r="Q844" i="1"/>
  <c r="R844" i="1"/>
  <c r="S844" i="1"/>
  <c r="AJ844" i="1" s="1"/>
  <c r="T844" i="1"/>
  <c r="AK844" i="1" s="1"/>
  <c r="Q845" i="1"/>
  <c r="R845" i="1"/>
  <c r="AI845" i="1" s="1"/>
  <c r="S845" i="1"/>
  <c r="AJ845" i="1" s="1"/>
  <c r="T845" i="1"/>
  <c r="AK845" i="1" s="1"/>
  <c r="Q846" i="1"/>
  <c r="R846" i="1"/>
  <c r="AI846" i="1" s="1"/>
  <c r="S846" i="1"/>
  <c r="AJ846" i="1" s="1"/>
  <c r="T846" i="1"/>
  <c r="AK846" i="1" s="1"/>
  <c r="Q847" i="1"/>
  <c r="R847" i="1"/>
  <c r="S847" i="1"/>
  <c r="AJ847" i="1" s="1"/>
  <c r="T847" i="1"/>
  <c r="AK847" i="1" s="1"/>
  <c r="Q848" i="1"/>
  <c r="R848" i="1"/>
  <c r="AI848" i="1" s="1"/>
  <c r="S848" i="1"/>
  <c r="AJ848" i="1" s="1"/>
  <c r="T848" i="1"/>
  <c r="AK848" i="1" s="1"/>
  <c r="Q849" i="1"/>
  <c r="R849" i="1"/>
  <c r="AI849" i="1" s="1"/>
  <c r="S849" i="1"/>
  <c r="AJ849" i="1" s="1"/>
  <c r="T849" i="1"/>
  <c r="AK849" i="1" s="1"/>
  <c r="Q850" i="1"/>
  <c r="R850" i="1"/>
  <c r="S850" i="1"/>
  <c r="AJ850" i="1" s="1"/>
  <c r="T850" i="1"/>
  <c r="AK850" i="1" s="1"/>
  <c r="Q851" i="1"/>
  <c r="R851" i="1"/>
  <c r="AI851" i="1" s="1"/>
  <c r="S851" i="1"/>
  <c r="AJ851" i="1" s="1"/>
  <c r="T851" i="1"/>
  <c r="AK851" i="1" s="1"/>
  <c r="Q852" i="1"/>
  <c r="R852" i="1"/>
  <c r="AI852" i="1" s="1"/>
  <c r="S852" i="1"/>
  <c r="AJ852" i="1" s="1"/>
  <c r="T852" i="1"/>
  <c r="AK852" i="1" s="1"/>
  <c r="Q853" i="1"/>
  <c r="R853" i="1"/>
  <c r="S853" i="1"/>
  <c r="AJ853" i="1" s="1"/>
  <c r="T853" i="1"/>
  <c r="AK853" i="1" s="1"/>
  <c r="Q854" i="1"/>
  <c r="R854" i="1"/>
  <c r="AI854" i="1" s="1"/>
  <c r="S854" i="1"/>
  <c r="AJ854" i="1" s="1"/>
  <c r="T854" i="1"/>
  <c r="AK854" i="1" s="1"/>
  <c r="Q855" i="1"/>
  <c r="R855" i="1"/>
  <c r="AI855" i="1" s="1"/>
  <c r="S855" i="1"/>
  <c r="AJ855" i="1" s="1"/>
  <c r="T855" i="1"/>
  <c r="AK855" i="1" s="1"/>
  <c r="Q856" i="1"/>
  <c r="R856" i="1"/>
  <c r="S856" i="1"/>
  <c r="AJ856" i="1" s="1"/>
  <c r="T856" i="1"/>
  <c r="AK856" i="1" s="1"/>
  <c r="Q857" i="1"/>
  <c r="R857" i="1"/>
  <c r="AI857" i="1" s="1"/>
  <c r="S857" i="1"/>
  <c r="AJ857" i="1" s="1"/>
  <c r="T857" i="1"/>
  <c r="AK857" i="1" s="1"/>
  <c r="Q858" i="1"/>
  <c r="R858" i="1"/>
  <c r="AI858" i="1" s="1"/>
  <c r="S858" i="1"/>
  <c r="AJ858" i="1" s="1"/>
  <c r="T858" i="1"/>
  <c r="AK858" i="1" s="1"/>
  <c r="Q859" i="1"/>
  <c r="R859" i="1"/>
  <c r="S859" i="1"/>
  <c r="AJ859" i="1" s="1"/>
  <c r="T859" i="1"/>
  <c r="AK859" i="1" s="1"/>
  <c r="Q860" i="1"/>
  <c r="R860" i="1"/>
  <c r="AI860" i="1" s="1"/>
  <c r="S860" i="1"/>
  <c r="AJ860" i="1" s="1"/>
  <c r="T860" i="1"/>
  <c r="AK860" i="1" s="1"/>
  <c r="Q861" i="1"/>
  <c r="R861" i="1"/>
  <c r="AI861" i="1" s="1"/>
  <c r="S861" i="1"/>
  <c r="AJ861" i="1" s="1"/>
  <c r="T861" i="1"/>
  <c r="AK861" i="1" s="1"/>
  <c r="Q862" i="1"/>
  <c r="R862" i="1"/>
  <c r="S862" i="1"/>
  <c r="AJ862" i="1" s="1"/>
  <c r="T862" i="1"/>
  <c r="AK862" i="1" s="1"/>
  <c r="Q863" i="1"/>
  <c r="R863" i="1"/>
  <c r="AI863" i="1" s="1"/>
  <c r="S863" i="1"/>
  <c r="AJ863" i="1" s="1"/>
  <c r="T863" i="1"/>
  <c r="AK863" i="1" s="1"/>
  <c r="Q864" i="1"/>
  <c r="R864" i="1"/>
  <c r="AI864" i="1" s="1"/>
  <c r="S864" i="1"/>
  <c r="AJ864" i="1" s="1"/>
  <c r="T864" i="1"/>
  <c r="AK864" i="1" s="1"/>
  <c r="Q865" i="1"/>
  <c r="R865" i="1"/>
  <c r="S865" i="1"/>
  <c r="AJ865" i="1" s="1"/>
  <c r="T865" i="1"/>
  <c r="AK865" i="1" s="1"/>
  <c r="Q866" i="1"/>
  <c r="R866" i="1"/>
  <c r="AI866" i="1" s="1"/>
  <c r="S866" i="1"/>
  <c r="AJ866" i="1" s="1"/>
  <c r="T866" i="1"/>
  <c r="AK866" i="1" s="1"/>
  <c r="Q867" i="1"/>
  <c r="R867" i="1"/>
  <c r="AI867" i="1" s="1"/>
  <c r="S867" i="1"/>
  <c r="AJ867" i="1" s="1"/>
  <c r="T867" i="1"/>
  <c r="AK867" i="1" s="1"/>
  <c r="Q868" i="1"/>
  <c r="R868" i="1"/>
  <c r="S868" i="1"/>
  <c r="AJ868" i="1" s="1"/>
  <c r="T868" i="1"/>
  <c r="AK868" i="1" s="1"/>
  <c r="Q869" i="1"/>
  <c r="R869" i="1"/>
  <c r="S869" i="1"/>
  <c r="AJ869" i="1" s="1"/>
  <c r="T869" i="1"/>
  <c r="AK869" i="1" s="1"/>
  <c r="Q870" i="1"/>
  <c r="R870" i="1"/>
  <c r="AI870" i="1" s="1"/>
  <c r="S870" i="1"/>
  <c r="AJ870" i="1" s="1"/>
  <c r="T870" i="1"/>
  <c r="AK870" i="1" s="1"/>
  <c r="Q871" i="1"/>
  <c r="R871" i="1"/>
  <c r="S871" i="1"/>
  <c r="AJ871" i="1" s="1"/>
  <c r="T871" i="1"/>
  <c r="AK871" i="1" s="1"/>
  <c r="Q872" i="1"/>
  <c r="R872" i="1"/>
  <c r="AI872" i="1" s="1"/>
  <c r="S872" i="1"/>
  <c r="AJ872" i="1" s="1"/>
  <c r="T872" i="1"/>
  <c r="AK872" i="1" s="1"/>
  <c r="Q873" i="1"/>
  <c r="R873" i="1"/>
  <c r="AI873" i="1" s="1"/>
  <c r="S873" i="1"/>
  <c r="AJ873" i="1" s="1"/>
  <c r="T873" i="1"/>
  <c r="AK873" i="1" s="1"/>
  <c r="Q874" i="1"/>
  <c r="R874" i="1"/>
  <c r="S874" i="1"/>
  <c r="AJ874" i="1" s="1"/>
  <c r="T874" i="1"/>
  <c r="AK874" i="1" s="1"/>
  <c r="Q875" i="1"/>
  <c r="R875" i="1"/>
  <c r="AI875" i="1" s="1"/>
  <c r="S875" i="1"/>
  <c r="AJ875" i="1" s="1"/>
  <c r="T875" i="1"/>
  <c r="AK875" i="1" s="1"/>
  <c r="Q876" i="1"/>
  <c r="R876" i="1"/>
  <c r="AI876" i="1" s="1"/>
  <c r="S876" i="1"/>
  <c r="AJ876" i="1" s="1"/>
  <c r="T876" i="1"/>
  <c r="AK876" i="1" s="1"/>
  <c r="Q877" i="1"/>
  <c r="R877" i="1"/>
  <c r="S877" i="1"/>
  <c r="AJ877" i="1" s="1"/>
  <c r="T877" i="1"/>
  <c r="AK877" i="1" s="1"/>
  <c r="Q878" i="1"/>
  <c r="R878" i="1"/>
  <c r="AI878" i="1" s="1"/>
  <c r="S878" i="1"/>
  <c r="AJ878" i="1" s="1"/>
  <c r="T878" i="1"/>
  <c r="AK878" i="1" s="1"/>
  <c r="Q879" i="1"/>
  <c r="R879" i="1"/>
  <c r="AI879" i="1" s="1"/>
  <c r="S879" i="1"/>
  <c r="AJ879" i="1" s="1"/>
  <c r="T879" i="1"/>
  <c r="AK879" i="1" s="1"/>
  <c r="Q880" i="1"/>
  <c r="R880" i="1"/>
  <c r="S880" i="1"/>
  <c r="AJ880" i="1" s="1"/>
  <c r="T880" i="1"/>
  <c r="AK880" i="1" s="1"/>
  <c r="Q881" i="1"/>
  <c r="R881" i="1"/>
  <c r="AI881" i="1" s="1"/>
  <c r="S881" i="1"/>
  <c r="AJ881" i="1" s="1"/>
  <c r="T881" i="1"/>
  <c r="AK881" i="1" s="1"/>
  <c r="Q882" i="1"/>
  <c r="R882" i="1"/>
  <c r="AI882" i="1" s="1"/>
  <c r="S882" i="1"/>
  <c r="AJ882" i="1" s="1"/>
  <c r="T882" i="1"/>
  <c r="AK882" i="1" s="1"/>
  <c r="Q883" i="1"/>
  <c r="R883" i="1"/>
  <c r="AI883" i="1" s="1"/>
  <c r="S883" i="1"/>
  <c r="AJ883" i="1" s="1"/>
  <c r="T883" i="1"/>
  <c r="AK883" i="1" s="1"/>
  <c r="Q884" i="1"/>
  <c r="R884" i="1"/>
  <c r="AI884" i="1" s="1"/>
  <c r="S884" i="1"/>
  <c r="AJ884" i="1" s="1"/>
  <c r="T884" i="1"/>
  <c r="AK884" i="1" s="1"/>
  <c r="Q885" i="1"/>
  <c r="R885" i="1"/>
  <c r="S885" i="1"/>
  <c r="AJ885" i="1" s="1"/>
  <c r="T885" i="1"/>
  <c r="AK885" i="1" s="1"/>
  <c r="Q886" i="1"/>
  <c r="R886" i="1"/>
  <c r="AI886" i="1" s="1"/>
  <c r="S886" i="1"/>
  <c r="AJ886" i="1" s="1"/>
  <c r="T886" i="1"/>
  <c r="AK886" i="1" s="1"/>
  <c r="Q887" i="1"/>
  <c r="R887" i="1"/>
  <c r="AI887" i="1" s="1"/>
  <c r="S887" i="1"/>
  <c r="AJ887" i="1" s="1"/>
  <c r="T887" i="1"/>
  <c r="AK887" i="1" s="1"/>
  <c r="Q888" i="1"/>
  <c r="R888" i="1"/>
  <c r="AI888" i="1" s="1"/>
  <c r="S888" i="1"/>
  <c r="AJ888" i="1" s="1"/>
  <c r="T888" i="1"/>
  <c r="AK888" i="1" s="1"/>
  <c r="Q889" i="1"/>
  <c r="R889" i="1"/>
  <c r="AI889" i="1" s="1"/>
  <c r="S889" i="1"/>
  <c r="AJ889" i="1" s="1"/>
  <c r="T889" i="1"/>
  <c r="AK889" i="1" s="1"/>
  <c r="Q890" i="1"/>
  <c r="R890" i="1"/>
  <c r="AI890" i="1" s="1"/>
  <c r="S890" i="1"/>
  <c r="AJ890" i="1" s="1"/>
  <c r="T890" i="1"/>
  <c r="AK890" i="1" s="1"/>
  <c r="Q891" i="1"/>
  <c r="R891" i="1"/>
  <c r="S891" i="1"/>
  <c r="AJ891" i="1" s="1"/>
  <c r="T891" i="1"/>
  <c r="AK891" i="1" s="1"/>
  <c r="Q892" i="1"/>
  <c r="R892" i="1"/>
  <c r="S892" i="1"/>
  <c r="AJ892" i="1" s="1"/>
  <c r="T892" i="1"/>
  <c r="AK892" i="1" s="1"/>
  <c r="Q893" i="1"/>
  <c r="R893" i="1"/>
  <c r="AI893" i="1" s="1"/>
  <c r="S893" i="1"/>
  <c r="AJ893" i="1" s="1"/>
  <c r="T893" i="1"/>
  <c r="AK893" i="1" s="1"/>
  <c r="Q894" i="1"/>
  <c r="R894" i="1"/>
  <c r="AI894" i="1" s="1"/>
  <c r="S894" i="1"/>
  <c r="AJ894" i="1" s="1"/>
  <c r="T894" i="1"/>
  <c r="AK894" i="1" s="1"/>
  <c r="Q895" i="1"/>
  <c r="R895" i="1"/>
  <c r="AI895" i="1" s="1"/>
  <c r="S895" i="1"/>
  <c r="AJ895" i="1" s="1"/>
  <c r="T895" i="1"/>
  <c r="AK895" i="1" s="1"/>
  <c r="Q896" i="1"/>
  <c r="R896" i="1"/>
  <c r="AI896" i="1" s="1"/>
  <c r="S896" i="1"/>
  <c r="AJ896" i="1" s="1"/>
  <c r="T896" i="1"/>
  <c r="AK896" i="1" s="1"/>
  <c r="Q897" i="1"/>
  <c r="R897" i="1"/>
  <c r="S897" i="1"/>
  <c r="AJ897" i="1" s="1"/>
  <c r="T897" i="1"/>
  <c r="AK897" i="1" s="1"/>
  <c r="Q898" i="1"/>
  <c r="R898" i="1"/>
  <c r="AI898" i="1" s="1"/>
  <c r="S898" i="1"/>
  <c r="AJ898" i="1" s="1"/>
  <c r="T898" i="1"/>
  <c r="AK898" i="1" s="1"/>
  <c r="Q899" i="1"/>
  <c r="R899" i="1"/>
  <c r="AI899" i="1" s="1"/>
  <c r="S899" i="1"/>
  <c r="AJ899" i="1" s="1"/>
  <c r="T899" i="1"/>
  <c r="AK899" i="1" s="1"/>
  <c r="Q900" i="1"/>
  <c r="R900" i="1"/>
  <c r="AI900" i="1" s="1"/>
  <c r="S900" i="1"/>
  <c r="AJ900" i="1" s="1"/>
  <c r="T900" i="1"/>
  <c r="AK900" i="1" s="1"/>
  <c r="Q901" i="1"/>
  <c r="R901" i="1"/>
  <c r="AI901" i="1" s="1"/>
  <c r="S901" i="1"/>
  <c r="AJ901" i="1" s="1"/>
  <c r="T901" i="1"/>
  <c r="AK901" i="1" s="1"/>
  <c r="Q902" i="1"/>
  <c r="R902" i="1"/>
  <c r="AI902" i="1" s="1"/>
  <c r="S902" i="1"/>
  <c r="AJ902" i="1" s="1"/>
  <c r="T902" i="1"/>
  <c r="AK902" i="1" s="1"/>
  <c r="Q903" i="1"/>
  <c r="R903" i="1"/>
  <c r="S903" i="1"/>
  <c r="AJ903" i="1" s="1"/>
  <c r="T903" i="1"/>
  <c r="AK903" i="1" s="1"/>
  <c r="Q904" i="1"/>
  <c r="R904" i="1"/>
  <c r="S904" i="1"/>
  <c r="AJ904" i="1" s="1"/>
  <c r="T904" i="1"/>
  <c r="AK904" i="1" s="1"/>
  <c r="Q905" i="1"/>
  <c r="R905" i="1"/>
  <c r="S905" i="1"/>
  <c r="AJ905" i="1" s="1"/>
  <c r="T905" i="1"/>
  <c r="AK905" i="1" s="1"/>
  <c r="Q906" i="1"/>
  <c r="R906" i="1"/>
  <c r="S906" i="1"/>
  <c r="AJ906" i="1" s="1"/>
  <c r="T906" i="1"/>
  <c r="AK906" i="1" s="1"/>
  <c r="Q907" i="1"/>
  <c r="R907" i="1"/>
  <c r="AI907" i="1" s="1"/>
  <c r="S907" i="1"/>
  <c r="AJ907" i="1" s="1"/>
  <c r="T907" i="1"/>
  <c r="AK907" i="1" s="1"/>
  <c r="Q908" i="1"/>
  <c r="R908" i="1"/>
  <c r="AI908" i="1" s="1"/>
  <c r="S908" i="1"/>
  <c r="AJ908" i="1" s="1"/>
  <c r="T908" i="1"/>
  <c r="AK908" i="1" s="1"/>
  <c r="Q909" i="1"/>
  <c r="R909" i="1"/>
  <c r="AI909" i="1" s="1"/>
  <c r="S909" i="1"/>
  <c r="AJ909" i="1" s="1"/>
  <c r="T909" i="1"/>
  <c r="AK909" i="1" s="1"/>
  <c r="Q910" i="1"/>
  <c r="R910" i="1"/>
  <c r="AI910" i="1" s="1"/>
  <c r="S910" i="1"/>
  <c r="T910" i="1"/>
  <c r="AK910" i="1" s="1"/>
  <c r="Q911" i="1"/>
  <c r="R911" i="1"/>
  <c r="AI911" i="1" s="1"/>
  <c r="S911" i="1"/>
  <c r="AJ911" i="1" s="1"/>
  <c r="T911" i="1"/>
  <c r="AK911" i="1" s="1"/>
  <c r="Q912" i="1"/>
  <c r="R912" i="1"/>
  <c r="AI912" i="1" s="1"/>
  <c r="S912" i="1"/>
  <c r="AJ912" i="1" s="1"/>
  <c r="T912" i="1"/>
  <c r="AK912" i="1" s="1"/>
  <c r="Q913" i="1"/>
  <c r="R913" i="1"/>
  <c r="S913" i="1"/>
  <c r="AJ913" i="1" s="1"/>
  <c r="T913" i="1"/>
  <c r="AK913" i="1" s="1"/>
  <c r="Q914" i="1"/>
  <c r="R914" i="1"/>
  <c r="AI914" i="1" s="1"/>
  <c r="S914" i="1"/>
  <c r="T914" i="1"/>
  <c r="AK914" i="1" s="1"/>
  <c r="Q915" i="1"/>
  <c r="R915" i="1"/>
  <c r="AI915" i="1" s="1"/>
  <c r="S915" i="1"/>
  <c r="AJ915" i="1" s="1"/>
  <c r="T915" i="1"/>
  <c r="AK915" i="1" s="1"/>
  <c r="Q916" i="1"/>
  <c r="R916" i="1"/>
  <c r="S916" i="1"/>
  <c r="AJ916" i="1" s="1"/>
  <c r="T916" i="1"/>
  <c r="AK916" i="1" s="1"/>
  <c r="Q917" i="1"/>
  <c r="R917" i="1"/>
  <c r="S917" i="1"/>
  <c r="AJ917" i="1" s="1"/>
  <c r="T917" i="1"/>
  <c r="AK917" i="1" s="1"/>
  <c r="Q918" i="1"/>
  <c r="R918" i="1"/>
  <c r="AI918" i="1" s="1"/>
  <c r="S918" i="1"/>
  <c r="AJ918" i="1" s="1"/>
  <c r="T918" i="1"/>
  <c r="AK918" i="1" s="1"/>
  <c r="Q919" i="1"/>
  <c r="R919" i="1"/>
  <c r="S919" i="1"/>
  <c r="AJ919" i="1" s="1"/>
  <c r="T919" i="1"/>
  <c r="AK919" i="1" s="1"/>
  <c r="Q920" i="1"/>
  <c r="R920" i="1"/>
  <c r="AI920" i="1" s="1"/>
  <c r="S920" i="1"/>
  <c r="AJ920" i="1" s="1"/>
  <c r="T920" i="1"/>
  <c r="AK920" i="1" s="1"/>
  <c r="Q921" i="1"/>
  <c r="R921" i="1"/>
  <c r="AI921" i="1" s="1"/>
  <c r="S921" i="1"/>
  <c r="AJ921" i="1" s="1"/>
  <c r="T921" i="1"/>
  <c r="AK921" i="1" s="1"/>
  <c r="Q922" i="1"/>
  <c r="R922" i="1"/>
  <c r="AI922" i="1" s="1"/>
  <c r="S922" i="1"/>
  <c r="AJ922" i="1" s="1"/>
  <c r="T922" i="1"/>
  <c r="AK922" i="1" s="1"/>
  <c r="Q923" i="1"/>
  <c r="R923" i="1"/>
  <c r="S923" i="1"/>
  <c r="AJ923" i="1" s="1"/>
  <c r="T923" i="1"/>
  <c r="AK923" i="1" s="1"/>
  <c r="Q924" i="1"/>
  <c r="R924" i="1"/>
  <c r="AI924" i="1" s="1"/>
  <c r="S924" i="1"/>
  <c r="AJ924" i="1" s="1"/>
  <c r="T924" i="1"/>
  <c r="AK924" i="1" s="1"/>
  <c r="Q925" i="1"/>
  <c r="R925" i="1"/>
  <c r="S925" i="1"/>
  <c r="AJ925" i="1" s="1"/>
  <c r="T925" i="1"/>
  <c r="AK925" i="1" s="1"/>
  <c r="Q926" i="1"/>
  <c r="R926" i="1"/>
  <c r="AI926" i="1" s="1"/>
  <c r="S926" i="1"/>
  <c r="AJ926" i="1" s="1"/>
  <c r="T926" i="1"/>
  <c r="AK926" i="1" s="1"/>
  <c r="Q927" i="1"/>
  <c r="R927" i="1"/>
  <c r="AI927" i="1" s="1"/>
  <c r="S927" i="1"/>
  <c r="AJ927" i="1" s="1"/>
  <c r="T927" i="1"/>
  <c r="AK927" i="1" s="1"/>
  <c r="Q928" i="1"/>
  <c r="R928" i="1"/>
  <c r="S928" i="1"/>
  <c r="AJ928" i="1" s="1"/>
  <c r="T928" i="1"/>
  <c r="AK928" i="1" s="1"/>
  <c r="Q929" i="1"/>
  <c r="R929" i="1"/>
  <c r="AI929" i="1" s="1"/>
  <c r="S929" i="1"/>
  <c r="AJ929" i="1" s="1"/>
  <c r="T929" i="1"/>
  <c r="AK929" i="1" s="1"/>
  <c r="Q930" i="1"/>
  <c r="R930" i="1"/>
  <c r="S930" i="1"/>
  <c r="AJ930" i="1" s="1"/>
  <c r="T930" i="1"/>
  <c r="AK930" i="1" s="1"/>
  <c r="Q931" i="1"/>
  <c r="R931" i="1"/>
  <c r="S931" i="1"/>
  <c r="AJ931" i="1" s="1"/>
  <c r="T931" i="1"/>
  <c r="AK931" i="1" s="1"/>
  <c r="Q932" i="1"/>
  <c r="R932" i="1"/>
  <c r="S932" i="1"/>
  <c r="AJ932" i="1" s="1"/>
  <c r="T932" i="1"/>
  <c r="AK932" i="1" s="1"/>
  <c r="Q933" i="1"/>
  <c r="R933" i="1"/>
  <c r="AI933" i="1" s="1"/>
  <c r="S933" i="1"/>
  <c r="AJ933" i="1" s="1"/>
  <c r="T933" i="1"/>
  <c r="AK933" i="1" s="1"/>
  <c r="Q934" i="1"/>
  <c r="R934" i="1"/>
  <c r="S934" i="1"/>
  <c r="AJ934" i="1" s="1"/>
  <c r="T934" i="1"/>
  <c r="AK934" i="1" s="1"/>
  <c r="Q935" i="1"/>
  <c r="R935" i="1"/>
  <c r="AI935" i="1" s="1"/>
  <c r="S935" i="1"/>
  <c r="AJ935" i="1" s="1"/>
  <c r="T935" i="1"/>
  <c r="AK935" i="1" s="1"/>
  <c r="Q936" i="1"/>
  <c r="R936" i="1"/>
  <c r="S936" i="1"/>
  <c r="AJ936" i="1" s="1"/>
  <c r="T936" i="1"/>
  <c r="AK936" i="1" s="1"/>
  <c r="Q937" i="1"/>
  <c r="R937" i="1"/>
  <c r="S937" i="1"/>
  <c r="AJ937" i="1" s="1"/>
  <c r="T937" i="1"/>
  <c r="AK937" i="1" s="1"/>
  <c r="Q938" i="1"/>
  <c r="R938" i="1"/>
  <c r="S938" i="1"/>
  <c r="AJ938" i="1" s="1"/>
  <c r="T938" i="1"/>
  <c r="AK938" i="1" s="1"/>
  <c r="Q939" i="1"/>
  <c r="R939" i="1"/>
  <c r="AI939" i="1" s="1"/>
  <c r="S939" i="1"/>
  <c r="AJ939" i="1" s="1"/>
  <c r="T939" i="1"/>
  <c r="AK939" i="1" s="1"/>
  <c r="Q940" i="1"/>
  <c r="R940" i="1"/>
  <c r="S940" i="1"/>
  <c r="AJ940" i="1" s="1"/>
  <c r="T940" i="1"/>
  <c r="AK940" i="1" s="1"/>
  <c r="Q941" i="1"/>
  <c r="R941" i="1"/>
  <c r="AI941" i="1" s="1"/>
  <c r="S941" i="1"/>
  <c r="AJ941" i="1" s="1"/>
  <c r="T941" i="1"/>
  <c r="AK941" i="1" s="1"/>
  <c r="Q942" i="1"/>
  <c r="R942" i="1"/>
  <c r="S942" i="1"/>
  <c r="AJ942" i="1" s="1"/>
  <c r="T942" i="1"/>
  <c r="AK942" i="1" s="1"/>
  <c r="Q943" i="1"/>
  <c r="R943" i="1"/>
  <c r="S943" i="1"/>
  <c r="AJ943" i="1" s="1"/>
  <c r="T943" i="1"/>
  <c r="AK943" i="1" s="1"/>
  <c r="Q944" i="1"/>
  <c r="R944" i="1"/>
  <c r="S944" i="1"/>
  <c r="AJ944" i="1" s="1"/>
  <c r="T944" i="1"/>
  <c r="AK944" i="1" s="1"/>
  <c r="Q945" i="1"/>
  <c r="R945" i="1"/>
  <c r="AI945" i="1" s="1"/>
  <c r="S945" i="1"/>
  <c r="AJ945" i="1" s="1"/>
  <c r="T945" i="1"/>
  <c r="AK945" i="1" s="1"/>
  <c r="Q946" i="1"/>
  <c r="R946" i="1"/>
  <c r="S946" i="1"/>
  <c r="AJ946" i="1" s="1"/>
  <c r="T946" i="1"/>
  <c r="AK946" i="1" s="1"/>
  <c r="Q947" i="1"/>
  <c r="R947" i="1"/>
  <c r="AI947" i="1" s="1"/>
  <c r="S947" i="1"/>
  <c r="AJ947" i="1" s="1"/>
  <c r="T947" i="1"/>
  <c r="AK947" i="1" s="1"/>
  <c r="Q948" i="1"/>
  <c r="R948" i="1"/>
  <c r="S948" i="1"/>
  <c r="AJ948" i="1" s="1"/>
  <c r="T948" i="1"/>
  <c r="AK948" i="1" s="1"/>
  <c r="Q949" i="1"/>
  <c r="R949" i="1"/>
  <c r="S949" i="1"/>
  <c r="AJ949" i="1" s="1"/>
  <c r="T949" i="1"/>
  <c r="AK949" i="1" s="1"/>
  <c r="Q950" i="1"/>
  <c r="R950" i="1"/>
  <c r="S950" i="1"/>
  <c r="AJ950" i="1" s="1"/>
  <c r="T950" i="1"/>
  <c r="AK950" i="1" s="1"/>
  <c r="Q951" i="1"/>
  <c r="R951" i="1"/>
  <c r="AI951" i="1" s="1"/>
  <c r="S951" i="1"/>
  <c r="AJ951" i="1" s="1"/>
  <c r="T951" i="1"/>
  <c r="AK951" i="1" s="1"/>
  <c r="Q952" i="1"/>
  <c r="R952" i="1"/>
  <c r="S952" i="1"/>
  <c r="AJ952" i="1" s="1"/>
  <c r="T952" i="1"/>
  <c r="AK952" i="1" s="1"/>
  <c r="Q953" i="1"/>
  <c r="R953" i="1"/>
  <c r="AI953" i="1" s="1"/>
  <c r="S953" i="1"/>
  <c r="AJ953" i="1" s="1"/>
  <c r="T953" i="1"/>
  <c r="AK953" i="1" s="1"/>
  <c r="Q954" i="1"/>
  <c r="R954" i="1"/>
  <c r="S954" i="1"/>
  <c r="AJ954" i="1" s="1"/>
  <c r="T954" i="1"/>
  <c r="AK954" i="1" s="1"/>
  <c r="Q955" i="1"/>
  <c r="R955" i="1"/>
  <c r="S955" i="1"/>
  <c r="AJ955" i="1" s="1"/>
  <c r="T955" i="1"/>
  <c r="AK955" i="1" s="1"/>
  <c r="Q956" i="1"/>
  <c r="R956" i="1"/>
  <c r="S956" i="1"/>
  <c r="AJ956" i="1" s="1"/>
  <c r="T956" i="1"/>
  <c r="AK956" i="1" s="1"/>
  <c r="Q957" i="1"/>
  <c r="R957" i="1"/>
  <c r="AI957" i="1" s="1"/>
  <c r="S957" i="1"/>
  <c r="AJ957" i="1" s="1"/>
  <c r="T957" i="1"/>
  <c r="AK957" i="1" s="1"/>
  <c r="Q958" i="1"/>
  <c r="R958" i="1"/>
  <c r="S958" i="1"/>
  <c r="AJ958" i="1" s="1"/>
  <c r="T958" i="1"/>
  <c r="AK958" i="1" s="1"/>
  <c r="Q959" i="1"/>
  <c r="R959" i="1"/>
  <c r="AI959" i="1" s="1"/>
  <c r="S959" i="1"/>
  <c r="AJ959" i="1" s="1"/>
  <c r="T959" i="1"/>
  <c r="AK959" i="1" s="1"/>
  <c r="Q960" i="1"/>
  <c r="R960" i="1"/>
  <c r="S960" i="1"/>
  <c r="AJ960" i="1" s="1"/>
  <c r="T960" i="1"/>
  <c r="AK960" i="1" s="1"/>
  <c r="Q961" i="1"/>
  <c r="R961" i="1"/>
  <c r="S961" i="1"/>
  <c r="AJ961" i="1" s="1"/>
  <c r="T961" i="1"/>
  <c r="AK961" i="1" s="1"/>
  <c r="Q962" i="1"/>
  <c r="R962" i="1"/>
  <c r="S962" i="1"/>
  <c r="AJ962" i="1" s="1"/>
  <c r="T962" i="1"/>
  <c r="AK962" i="1" s="1"/>
  <c r="Q963" i="1"/>
  <c r="R963" i="1"/>
  <c r="S963" i="1"/>
  <c r="AJ963" i="1" s="1"/>
  <c r="T963" i="1"/>
  <c r="AK963" i="1" s="1"/>
  <c r="Q964" i="1"/>
  <c r="R964" i="1"/>
  <c r="S964" i="1"/>
  <c r="AJ964" i="1" s="1"/>
  <c r="T964" i="1"/>
  <c r="AK964" i="1" s="1"/>
  <c r="Q965" i="1"/>
  <c r="R965" i="1"/>
  <c r="AI965" i="1" s="1"/>
  <c r="S965" i="1"/>
  <c r="AJ965" i="1" s="1"/>
  <c r="T965" i="1"/>
  <c r="AK965" i="1" s="1"/>
  <c r="Q966" i="1"/>
  <c r="R966" i="1"/>
  <c r="S966" i="1"/>
  <c r="AJ966" i="1" s="1"/>
  <c r="T966" i="1"/>
  <c r="AK966" i="1" s="1"/>
  <c r="Q967" i="1"/>
  <c r="R967" i="1"/>
  <c r="AI967" i="1" s="1"/>
  <c r="S967" i="1"/>
  <c r="AJ967" i="1" s="1"/>
  <c r="T967" i="1"/>
  <c r="AK967" i="1" s="1"/>
  <c r="Q968" i="1"/>
  <c r="R968" i="1"/>
  <c r="AI968" i="1" s="1"/>
  <c r="S968" i="1"/>
  <c r="AJ968" i="1" s="1"/>
  <c r="T968" i="1"/>
  <c r="AK968" i="1" s="1"/>
  <c r="Q969" i="1"/>
  <c r="R969" i="1"/>
  <c r="S969" i="1"/>
  <c r="AJ969" i="1" s="1"/>
  <c r="T969" i="1"/>
  <c r="AK969" i="1" s="1"/>
  <c r="Q970" i="1"/>
  <c r="R970" i="1"/>
  <c r="AI970" i="1" s="1"/>
  <c r="S970" i="1"/>
  <c r="AJ970" i="1" s="1"/>
  <c r="T970" i="1"/>
  <c r="AK970" i="1" s="1"/>
  <c r="Q971" i="1"/>
  <c r="R971" i="1"/>
  <c r="AI971" i="1" s="1"/>
  <c r="S971" i="1"/>
  <c r="AJ971" i="1" s="1"/>
  <c r="T971" i="1"/>
  <c r="AK971" i="1" s="1"/>
  <c r="Q972" i="1"/>
  <c r="R972" i="1"/>
  <c r="S972" i="1"/>
  <c r="AJ972" i="1" s="1"/>
  <c r="T972" i="1"/>
  <c r="AK972" i="1" s="1"/>
  <c r="Q973" i="1"/>
  <c r="R973" i="1"/>
  <c r="S973" i="1"/>
  <c r="AJ973" i="1" s="1"/>
  <c r="T973" i="1"/>
  <c r="AK973" i="1" s="1"/>
  <c r="Q974" i="1"/>
  <c r="R974" i="1"/>
  <c r="AI974" i="1" s="1"/>
  <c r="S974" i="1"/>
  <c r="AJ974" i="1" s="1"/>
  <c r="T974" i="1"/>
  <c r="AK974" i="1" s="1"/>
  <c r="Q975" i="1"/>
  <c r="R975" i="1"/>
  <c r="S975" i="1"/>
  <c r="AJ975" i="1" s="1"/>
  <c r="T975" i="1"/>
  <c r="AK975" i="1" s="1"/>
  <c r="Q976" i="1"/>
  <c r="R976" i="1"/>
  <c r="AI976" i="1" s="1"/>
  <c r="S976" i="1"/>
  <c r="AJ976" i="1" s="1"/>
  <c r="T976" i="1"/>
  <c r="AK976" i="1" s="1"/>
  <c r="Q977" i="1"/>
  <c r="R977" i="1"/>
  <c r="S977" i="1"/>
  <c r="AJ977" i="1" s="1"/>
  <c r="T977" i="1"/>
  <c r="AK977" i="1" s="1"/>
  <c r="Q978" i="1"/>
  <c r="R978" i="1"/>
  <c r="S978" i="1"/>
  <c r="AJ978" i="1" s="1"/>
  <c r="T978" i="1"/>
  <c r="AK978" i="1" s="1"/>
  <c r="Q979" i="1"/>
  <c r="R979" i="1"/>
  <c r="S979" i="1"/>
  <c r="AJ979" i="1" s="1"/>
  <c r="T979" i="1"/>
  <c r="AK979" i="1" s="1"/>
  <c r="Q980" i="1"/>
  <c r="R980" i="1"/>
  <c r="AI980" i="1" s="1"/>
  <c r="S980" i="1"/>
  <c r="AJ980" i="1" s="1"/>
  <c r="T980" i="1"/>
  <c r="AK980" i="1" s="1"/>
  <c r="Q981" i="1"/>
  <c r="R981" i="1"/>
  <c r="S981" i="1"/>
  <c r="AJ981" i="1" s="1"/>
  <c r="T981" i="1"/>
  <c r="AK981" i="1" s="1"/>
  <c r="Q982" i="1"/>
  <c r="R982" i="1"/>
  <c r="AI982" i="1" s="1"/>
  <c r="S982" i="1"/>
  <c r="AJ982" i="1" s="1"/>
  <c r="T982" i="1"/>
  <c r="AK982" i="1" s="1"/>
  <c r="Q983" i="1"/>
  <c r="R983" i="1"/>
  <c r="S983" i="1"/>
  <c r="AJ983" i="1" s="1"/>
  <c r="T983" i="1"/>
  <c r="AK983" i="1" s="1"/>
  <c r="Q984" i="1"/>
  <c r="R984" i="1"/>
  <c r="S984" i="1"/>
  <c r="AJ984" i="1" s="1"/>
  <c r="T984" i="1"/>
  <c r="AK984" i="1" s="1"/>
  <c r="Q985" i="1"/>
  <c r="R985" i="1"/>
  <c r="S985" i="1"/>
  <c r="AJ985" i="1" s="1"/>
  <c r="T985" i="1"/>
  <c r="AK985" i="1" s="1"/>
  <c r="Q986" i="1"/>
  <c r="R986" i="1"/>
  <c r="AI986" i="1" s="1"/>
  <c r="S986" i="1"/>
  <c r="AJ986" i="1" s="1"/>
  <c r="T986" i="1"/>
  <c r="AK986" i="1" s="1"/>
  <c r="Q987" i="1"/>
  <c r="R987" i="1"/>
  <c r="S987" i="1"/>
  <c r="AJ987" i="1" s="1"/>
  <c r="T987" i="1"/>
  <c r="AK987" i="1" s="1"/>
  <c r="Q988" i="1"/>
  <c r="R988" i="1"/>
  <c r="AI988" i="1" s="1"/>
  <c r="S988" i="1"/>
  <c r="AJ988" i="1" s="1"/>
  <c r="T988" i="1"/>
  <c r="AK988" i="1" s="1"/>
  <c r="Q989" i="1"/>
  <c r="R989" i="1"/>
  <c r="S989" i="1"/>
  <c r="AJ989" i="1" s="1"/>
  <c r="T989" i="1"/>
  <c r="AK989" i="1" s="1"/>
  <c r="Q990" i="1"/>
  <c r="R990" i="1"/>
  <c r="S990" i="1"/>
  <c r="AJ990" i="1" s="1"/>
  <c r="T990" i="1"/>
  <c r="AK990" i="1" s="1"/>
  <c r="Q991" i="1"/>
  <c r="R991" i="1"/>
  <c r="S991" i="1"/>
  <c r="AJ991" i="1" s="1"/>
  <c r="T991" i="1"/>
  <c r="AK991" i="1" s="1"/>
  <c r="Q992" i="1"/>
  <c r="R992" i="1"/>
  <c r="AI992" i="1" s="1"/>
  <c r="S992" i="1"/>
  <c r="AJ992" i="1" s="1"/>
  <c r="T992" i="1"/>
  <c r="AK992" i="1" s="1"/>
  <c r="Q993" i="1"/>
  <c r="R993" i="1"/>
  <c r="S993" i="1"/>
  <c r="AJ993" i="1" s="1"/>
  <c r="T993" i="1"/>
  <c r="AK993" i="1" s="1"/>
  <c r="Q994" i="1"/>
  <c r="R994" i="1"/>
  <c r="AI994" i="1" s="1"/>
  <c r="S994" i="1"/>
  <c r="AJ994" i="1" s="1"/>
  <c r="T994" i="1"/>
  <c r="AK994" i="1" s="1"/>
  <c r="Q995" i="1"/>
  <c r="R995" i="1"/>
  <c r="S995" i="1"/>
  <c r="AJ995" i="1" s="1"/>
  <c r="T995" i="1"/>
  <c r="AK995" i="1" s="1"/>
  <c r="Q996" i="1"/>
  <c r="R996" i="1"/>
  <c r="S996" i="1"/>
  <c r="AJ996" i="1" s="1"/>
  <c r="T996" i="1"/>
  <c r="AK996" i="1" s="1"/>
  <c r="Q997" i="1"/>
  <c r="R997" i="1"/>
  <c r="S997" i="1"/>
  <c r="AJ997" i="1" s="1"/>
  <c r="T997" i="1"/>
  <c r="AK997" i="1" s="1"/>
  <c r="Q998" i="1"/>
  <c r="R998" i="1"/>
  <c r="AI998" i="1" s="1"/>
  <c r="S998" i="1"/>
  <c r="AJ998" i="1" s="1"/>
  <c r="T998" i="1"/>
  <c r="AK998" i="1" s="1"/>
  <c r="Q999" i="1"/>
  <c r="R999" i="1"/>
  <c r="S999" i="1"/>
  <c r="AJ999" i="1" s="1"/>
  <c r="T999" i="1"/>
  <c r="AK999" i="1" s="1"/>
  <c r="Q1000" i="1"/>
  <c r="R1000" i="1"/>
  <c r="AI1000" i="1" s="1"/>
  <c r="S1000" i="1"/>
  <c r="AJ1000" i="1" s="1"/>
  <c r="T1000" i="1"/>
  <c r="AK1000" i="1" s="1"/>
  <c r="Q1001" i="1"/>
  <c r="R1001" i="1"/>
  <c r="S1001" i="1"/>
  <c r="AJ1001" i="1" s="1"/>
  <c r="T1001" i="1"/>
  <c r="AK1001" i="1" s="1"/>
  <c r="Q1002" i="1"/>
  <c r="R1002" i="1"/>
  <c r="S1002" i="1"/>
  <c r="AJ1002" i="1" s="1"/>
  <c r="T1002" i="1"/>
  <c r="AK1002" i="1" s="1"/>
  <c r="Q1003" i="1"/>
  <c r="R1003" i="1"/>
  <c r="S1003" i="1"/>
  <c r="AJ1003" i="1" s="1"/>
  <c r="T1003" i="1"/>
  <c r="AK1003" i="1" s="1"/>
  <c r="Q1004" i="1"/>
  <c r="R1004" i="1"/>
  <c r="AI1004" i="1" s="1"/>
  <c r="S1004" i="1"/>
  <c r="AJ1004" i="1" s="1"/>
  <c r="T1004" i="1"/>
  <c r="AK1004" i="1" s="1"/>
  <c r="Q1005" i="1"/>
  <c r="R1005" i="1"/>
  <c r="S1005" i="1"/>
  <c r="AJ1005" i="1" s="1"/>
  <c r="T1005" i="1"/>
  <c r="AK1005" i="1" s="1"/>
  <c r="Q1006" i="1"/>
  <c r="R1006" i="1"/>
  <c r="AI1006" i="1" s="1"/>
  <c r="S1006" i="1"/>
  <c r="AJ1006" i="1" s="1"/>
  <c r="T1006" i="1"/>
  <c r="AK1006" i="1" s="1"/>
  <c r="Q1007" i="1"/>
  <c r="R1007" i="1"/>
  <c r="S1007" i="1"/>
  <c r="AJ1007" i="1" s="1"/>
  <c r="T1007" i="1"/>
  <c r="AK1007" i="1" s="1"/>
  <c r="Q1008" i="1"/>
  <c r="R1008" i="1"/>
  <c r="S1008" i="1"/>
  <c r="AJ1008" i="1" s="1"/>
  <c r="T1008" i="1"/>
  <c r="AK1008" i="1" s="1"/>
  <c r="Q1009" i="1"/>
  <c r="R1009" i="1"/>
  <c r="S1009" i="1"/>
  <c r="AJ1009" i="1" s="1"/>
  <c r="T1009" i="1"/>
  <c r="AK1009" i="1" s="1"/>
  <c r="Q1010" i="1"/>
  <c r="R1010" i="1"/>
  <c r="AI1010" i="1" s="1"/>
  <c r="S1010" i="1"/>
  <c r="AJ1010" i="1" s="1"/>
  <c r="T1010" i="1"/>
  <c r="AK1010" i="1" s="1"/>
  <c r="Q1011" i="1"/>
  <c r="R1011" i="1"/>
  <c r="S1011" i="1"/>
  <c r="AJ1011" i="1" s="1"/>
  <c r="T1011" i="1"/>
  <c r="AK1011" i="1" s="1"/>
  <c r="Q1012" i="1"/>
  <c r="R1012" i="1"/>
  <c r="AI1012" i="1" s="1"/>
  <c r="S1012" i="1"/>
  <c r="AJ1012" i="1" s="1"/>
  <c r="T1012" i="1"/>
  <c r="AK1012" i="1" s="1"/>
  <c r="Q1013" i="1"/>
  <c r="R1013" i="1"/>
  <c r="S1013" i="1"/>
  <c r="AJ1013" i="1" s="1"/>
  <c r="T1013" i="1"/>
  <c r="AK1013" i="1" s="1"/>
  <c r="Q1014" i="1"/>
  <c r="R1014" i="1"/>
  <c r="S1014" i="1"/>
  <c r="AJ1014" i="1" s="1"/>
  <c r="T1014" i="1"/>
  <c r="AK1014" i="1" s="1"/>
  <c r="Q1015" i="1"/>
  <c r="R1015" i="1"/>
  <c r="S1015" i="1"/>
  <c r="AJ1015" i="1" s="1"/>
  <c r="T1015" i="1"/>
  <c r="AK1015" i="1" s="1"/>
  <c r="Q1016" i="1"/>
  <c r="R1016" i="1"/>
  <c r="AI1016" i="1" s="1"/>
  <c r="S1016" i="1"/>
  <c r="AJ1016" i="1" s="1"/>
  <c r="T1016" i="1"/>
  <c r="AK1016" i="1" s="1"/>
  <c r="Q1017" i="1"/>
  <c r="R1017" i="1"/>
  <c r="S1017" i="1"/>
  <c r="AJ1017" i="1" s="1"/>
  <c r="T1017" i="1"/>
  <c r="AK1017" i="1" s="1"/>
  <c r="Q1018" i="1"/>
  <c r="R1018" i="1"/>
  <c r="AI1018" i="1" s="1"/>
  <c r="S1018" i="1"/>
  <c r="AJ1018" i="1" s="1"/>
  <c r="T1018" i="1"/>
  <c r="AK1018" i="1" s="1"/>
  <c r="Q1019" i="1"/>
  <c r="R1019" i="1"/>
  <c r="S1019" i="1"/>
  <c r="AJ1019" i="1" s="1"/>
  <c r="T1019" i="1"/>
  <c r="AK1019" i="1" s="1"/>
  <c r="Q1020" i="1"/>
  <c r="R1020" i="1"/>
  <c r="S1020" i="1"/>
  <c r="AJ1020" i="1" s="1"/>
  <c r="T1020" i="1"/>
  <c r="AK1020" i="1" s="1"/>
  <c r="Q1021" i="1"/>
  <c r="R1021" i="1"/>
  <c r="S1021" i="1"/>
  <c r="AJ1021" i="1" s="1"/>
  <c r="T1021" i="1"/>
  <c r="AK1021" i="1" s="1"/>
  <c r="Q1022" i="1"/>
  <c r="R1022" i="1"/>
  <c r="AI1022" i="1" s="1"/>
  <c r="S1022" i="1"/>
  <c r="AJ1022" i="1" s="1"/>
  <c r="T1022" i="1"/>
  <c r="AK1022" i="1" s="1"/>
  <c r="Q1023" i="1"/>
  <c r="R1023" i="1"/>
  <c r="S1023" i="1"/>
  <c r="AJ1023" i="1" s="1"/>
  <c r="T1023" i="1"/>
  <c r="AK1023" i="1" s="1"/>
  <c r="Q1024" i="1"/>
  <c r="R1024" i="1"/>
  <c r="S1024" i="1"/>
  <c r="AJ1024" i="1" s="1"/>
  <c r="T1024" i="1"/>
  <c r="AK1024" i="1" s="1"/>
  <c r="Q1025" i="1"/>
  <c r="R1025" i="1"/>
  <c r="S1025" i="1"/>
  <c r="AJ1025" i="1" s="1"/>
  <c r="T1025" i="1"/>
  <c r="AK1025" i="1" s="1"/>
  <c r="Q1026" i="1"/>
  <c r="R1026" i="1"/>
  <c r="AI1026" i="1" s="1"/>
  <c r="S1026" i="1"/>
  <c r="AJ1026" i="1" s="1"/>
  <c r="T1026" i="1"/>
  <c r="AK1026" i="1" s="1"/>
  <c r="Q1027" i="1"/>
  <c r="R1027" i="1"/>
  <c r="AI1027" i="1" s="1"/>
  <c r="S1027" i="1"/>
  <c r="AJ1027" i="1" s="1"/>
  <c r="T1027" i="1"/>
  <c r="AK1027" i="1" s="1"/>
  <c r="Q1028" i="1"/>
  <c r="R1028" i="1"/>
  <c r="S1028" i="1"/>
  <c r="T1028" i="1"/>
  <c r="AK1028" i="1" s="1"/>
  <c r="Q1029" i="1"/>
  <c r="R1029" i="1"/>
  <c r="S1029" i="1"/>
  <c r="AJ1029" i="1" s="1"/>
  <c r="T1029" i="1"/>
  <c r="AK1029" i="1" s="1"/>
  <c r="Q1030" i="1"/>
  <c r="R1030" i="1"/>
  <c r="AI1030" i="1" s="1"/>
  <c r="S1030" i="1"/>
  <c r="AJ1030" i="1" s="1"/>
  <c r="T1030" i="1"/>
  <c r="AK1030" i="1" s="1"/>
  <c r="Q1031" i="1"/>
  <c r="R1031" i="1"/>
  <c r="S1031" i="1"/>
  <c r="T1031" i="1"/>
  <c r="AK1031" i="1" s="1"/>
  <c r="Q1032" i="1"/>
  <c r="R1032" i="1"/>
  <c r="AI1032" i="1" s="1"/>
  <c r="S1032" i="1"/>
  <c r="T1032" i="1"/>
  <c r="AK1032" i="1" s="1"/>
  <c r="Q1033" i="1"/>
  <c r="R1033" i="1"/>
  <c r="AI1033" i="1" s="1"/>
  <c r="S1033" i="1"/>
  <c r="AJ1033" i="1" s="1"/>
  <c r="T1033" i="1"/>
  <c r="AK1033" i="1" s="1"/>
  <c r="Q1034" i="1"/>
  <c r="R1034" i="1"/>
  <c r="S1034" i="1"/>
  <c r="AJ1034" i="1" s="1"/>
  <c r="T1034" i="1"/>
  <c r="AK1034" i="1" s="1"/>
  <c r="Q1035" i="1"/>
  <c r="R1035" i="1"/>
  <c r="S1035" i="1"/>
  <c r="AJ1035" i="1" s="1"/>
  <c r="T1035" i="1"/>
  <c r="AK1035" i="1" s="1"/>
  <c r="Q1036" i="1"/>
  <c r="R1036" i="1"/>
  <c r="AI1036" i="1" s="1"/>
  <c r="S1036" i="1"/>
  <c r="AJ1036" i="1" s="1"/>
  <c r="T1036" i="1"/>
  <c r="AK1036" i="1" s="1"/>
  <c r="Q1037" i="1"/>
  <c r="R1037" i="1"/>
  <c r="S1037" i="1"/>
  <c r="AJ1037" i="1" s="1"/>
  <c r="T1037" i="1"/>
  <c r="AK1037" i="1" s="1"/>
  <c r="Q1038" i="1"/>
  <c r="R1038" i="1"/>
  <c r="AI1038" i="1" s="1"/>
  <c r="S1038" i="1"/>
  <c r="AJ1038" i="1" s="1"/>
  <c r="T1038" i="1"/>
  <c r="AK1038" i="1" s="1"/>
  <c r="Q1039" i="1"/>
  <c r="R1039" i="1"/>
  <c r="S1039" i="1"/>
  <c r="AJ1039" i="1" s="1"/>
  <c r="T1039" i="1"/>
  <c r="AK1039" i="1" s="1"/>
  <c r="Q1040" i="1"/>
  <c r="R1040" i="1"/>
  <c r="S1040" i="1"/>
  <c r="AJ1040" i="1" s="1"/>
  <c r="T1040" i="1"/>
  <c r="AK1040" i="1" s="1"/>
  <c r="Q1041" i="1"/>
  <c r="R1041" i="1"/>
  <c r="S1041" i="1"/>
  <c r="AJ1041" i="1" s="1"/>
  <c r="T1041" i="1"/>
  <c r="AK1041" i="1" s="1"/>
  <c r="Q1042" i="1"/>
  <c r="R1042" i="1"/>
  <c r="AI1042" i="1" s="1"/>
  <c r="S1042" i="1"/>
  <c r="AJ1042" i="1" s="1"/>
  <c r="T1042" i="1"/>
  <c r="AK1042" i="1" s="1"/>
  <c r="Q1043" i="1"/>
  <c r="R1043" i="1"/>
  <c r="S1043" i="1"/>
  <c r="AJ1043" i="1" s="1"/>
  <c r="T1043" i="1"/>
  <c r="AK1043" i="1" s="1"/>
  <c r="Q1044" i="1"/>
  <c r="R1044" i="1"/>
  <c r="AI1044" i="1" s="1"/>
  <c r="S1044" i="1"/>
  <c r="AJ1044" i="1" s="1"/>
  <c r="T1044" i="1"/>
  <c r="AK1044" i="1" s="1"/>
  <c r="Q1045" i="1"/>
  <c r="R1045" i="1"/>
  <c r="S1045" i="1"/>
  <c r="AJ1045" i="1" s="1"/>
  <c r="T1045" i="1"/>
  <c r="AK1045" i="1" s="1"/>
  <c r="Q1046" i="1"/>
  <c r="R1046" i="1"/>
  <c r="S1046" i="1"/>
  <c r="AJ1046" i="1" s="1"/>
  <c r="T1046" i="1"/>
  <c r="AK1046" i="1" s="1"/>
  <c r="Q1047" i="1"/>
  <c r="R1047" i="1"/>
  <c r="S1047" i="1"/>
  <c r="AJ1047" i="1" s="1"/>
  <c r="T1047" i="1"/>
  <c r="AK1047" i="1" s="1"/>
  <c r="Q1048" i="1"/>
  <c r="R1048" i="1"/>
  <c r="AI1048" i="1" s="1"/>
  <c r="S1048" i="1"/>
  <c r="AJ1048" i="1" s="1"/>
  <c r="T1048" i="1"/>
  <c r="AK1048" i="1" s="1"/>
  <c r="Q1049" i="1"/>
  <c r="R1049" i="1"/>
  <c r="S1049" i="1"/>
  <c r="AJ1049" i="1" s="1"/>
  <c r="T1049" i="1"/>
  <c r="AK1049" i="1" s="1"/>
  <c r="Q1050" i="1"/>
  <c r="R1050" i="1"/>
  <c r="S1050" i="1"/>
  <c r="AJ1050" i="1" s="1"/>
  <c r="T1050" i="1"/>
  <c r="AK1050" i="1" s="1"/>
  <c r="Q1051" i="1"/>
  <c r="R1051" i="1"/>
  <c r="S1051" i="1"/>
  <c r="AJ1051" i="1" s="1"/>
  <c r="T1051" i="1"/>
  <c r="AK1051" i="1" s="1"/>
  <c r="Q1052" i="1"/>
  <c r="R1052" i="1"/>
  <c r="AI1052" i="1" s="1"/>
  <c r="S1052" i="1"/>
  <c r="AJ1052" i="1" s="1"/>
  <c r="T1052" i="1"/>
  <c r="AK1052" i="1" s="1"/>
  <c r="Q1053" i="1"/>
  <c r="R1053" i="1"/>
  <c r="S1053" i="1"/>
  <c r="AJ1053" i="1" s="1"/>
  <c r="T1053" i="1"/>
  <c r="AK1053" i="1" s="1"/>
  <c r="Q1054" i="1"/>
  <c r="R1054" i="1"/>
  <c r="S1054" i="1"/>
  <c r="AJ1054" i="1" s="1"/>
  <c r="T1054" i="1"/>
  <c r="AK1054" i="1" s="1"/>
  <c r="Q1055" i="1"/>
  <c r="R1055" i="1"/>
  <c r="S1055" i="1"/>
  <c r="AJ1055" i="1" s="1"/>
  <c r="T1055" i="1"/>
  <c r="AK1055" i="1" s="1"/>
  <c r="Q1056" i="1"/>
  <c r="R1056" i="1"/>
  <c r="AI1056" i="1" s="1"/>
  <c r="S1056" i="1"/>
  <c r="AJ1056" i="1" s="1"/>
  <c r="T1056" i="1"/>
  <c r="AK1056" i="1" s="1"/>
  <c r="Q1057" i="1"/>
  <c r="R1057" i="1"/>
  <c r="S1057" i="1"/>
  <c r="AJ1057" i="1" s="1"/>
  <c r="T1057" i="1"/>
  <c r="AK1057" i="1" s="1"/>
  <c r="Q1058" i="1"/>
  <c r="R1058" i="1"/>
  <c r="AI1058" i="1" s="1"/>
  <c r="S1058" i="1"/>
  <c r="AJ1058" i="1" s="1"/>
  <c r="T1058" i="1"/>
  <c r="AK1058" i="1" s="1"/>
  <c r="Q1059" i="1"/>
  <c r="R1059" i="1"/>
  <c r="S1059" i="1"/>
  <c r="AJ1059" i="1" s="1"/>
  <c r="T1059" i="1"/>
  <c r="AK1059" i="1" s="1"/>
  <c r="Q1060" i="1"/>
  <c r="R1060" i="1"/>
  <c r="S1060" i="1"/>
  <c r="AJ1060" i="1" s="1"/>
  <c r="T1060" i="1"/>
  <c r="AK1060" i="1" s="1"/>
  <c r="Q1061" i="1"/>
  <c r="R1061" i="1"/>
  <c r="S1061" i="1"/>
  <c r="AJ1061" i="1" s="1"/>
  <c r="T1061" i="1"/>
  <c r="AK1061" i="1" s="1"/>
  <c r="Q1062" i="1"/>
  <c r="R1062" i="1"/>
  <c r="AI1062" i="1" s="1"/>
  <c r="S1062" i="1"/>
  <c r="AJ1062" i="1" s="1"/>
  <c r="T1062" i="1"/>
  <c r="AK1062" i="1" s="1"/>
  <c r="Q1063" i="1"/>
  <c r="R1063" i="1"/>
  <c r="S1063" i="1"/>
  <c r="AJ1063" i="1" s="1"/>
  <c r="T1063" i="1"/>
  <c r="AK1063" i="1" s="1"/>
  <c r="Q1064" i="1"/>
  <c r="R1064" i="1"/>
  <c r="AI1064" i="1" s="1"/>
  <c r="S1064" i="1"/>
  <c r="AJ1064" i="1" s="1"/>
  <c r="T1064" i="1"/>
  <c r="AK1064" i="1" s="1"/>
  <c r="Q1065" i="1"/>
  <c r="R1065" i="1"/>
  <c r="S1065" i="1"/>
  <c r="AJ1065" i="1" s="1"/>
  <c r="T1065" i="1"/>
  <c r="AK1065" i="1" s="1"/>
  <c r="Q1066" i="1"/>
  <c r="R1066" i="1"/>
  <c r="S1066" i="1"/>
  <c r="AJ1066" i="1" s="1"/>
  <c r="T1066" i="1"/>
  <c r="AK1066" i="1" s="1"/>
  <c r="Q1067" i="1"/>
  <c r="R1067" i="1"/>
  <c r="S1067" i="1"/>
  <c r="AJ1067" i="1" s="1"/>
  <c r="T1067" i="1"/>
  <c r="AK1067" i="1" s="1"/>
  <c r="Q1068" i="1"/>
  <c r="R1068" i="1"/>
  <c r="AI1068" i="1" s="1"/>
  <c r="S1068" i="1"/>
  <c r="AJ1068" i="1" s="1"/>
  <c r="T1068" i="1"/>
  <c r="AK1068" i="1" s="1"/>
  <c r="Q1069" i="1"/>
  <c r="R1069" i="1"/>
  <c r="S1069" i="1"/>
  <c r="AJ1069" i="1" s="1"/>
  <c r="T1069" i="1"/>
  <c r="AK1069" i="1" s="1"/>
  <c r="Q1070" i="1"/>
  <c r="R1070" i="1"/>
  <c r="AI1070" i="1" s="1"/>
  <c r="S1070" i="1"/>
  <c r="AJ1070" i="1" s="1"/>
  <c r="T1070" i="1"/>
  <c r="AK1070" i="1" s="1"/>
  <c r="Q1071" i="1"/>
  <c r="R1071" i="1"/>
  <c r="S1071" i="1"/>
  <c r="AJ1071" i="1" s="1"/>
  <c r="T1071" i="1"/>
  <c r="AK1071" i="1" s="1"/>
  <c r="Q1072" i="1"/>
  <c r="R1072" i="1"/>
  <c r="S1072" i="1"/>
  <c r="AJ1072" i="1" s="1"/>
  <c r="T1072" i="1"/>
  <c r="AK1072" i="1" s="1"/>
  <c r="Q1073" i="1"/>
  <c r="R1073" i="1"/>
  <c r="S1073" i="1"/>
  <c r="AJ1073" i="1" s="1"/>
  <c r="T1073" i="1"/>
  <c r="AK1073" i="1" s="1"/>
  <c r="Q1074" i="1"/>
  <c r="R1074" i="1"/>
  <c r="AI1074" i="1" s="1"/>
  <c r="S1074" i="1"/>
  <c r="AJ1074" i="1" s="1"/>
  <c r="T1074" i="1"/>
  <c r="AK1074" i="1" s="1"/>
  <c r="Q1075" i="1"/>
  <c r="R1075" i="1"/>
  <c r="S1075" i="1"/>
  <c r="AJ1075" i="1" s="1"/>
  <c r="T1075" i="1"/>
  <c r="AK1075" i="1" s="1"/>
  <c r="Q1076" i="1"/>
  <c r="R1076" i="1"/>
  <c r="AI1076" i="1" s="1"/>
  <c r="S1076" i="1"/>
  <c r="AJ1076" i="1" s="1"/>
  <c r="T1076" i="1"/>
  <c r="AK1076" i="1" s="1"/>
  <c r="Q1077" i="1"/>
  <c r="R1077" i="1"/>
  <c r="S1077" i="1"/>
  <c r="AJ1077" i="1" s="1"/>
  <c r="T1077" i="1"/>
  <c r="AK1077" i="1" s="1"/>
  <c r="Q1078" i="1"/>
  <c r="R1078" i="1"/>
  <c r="S1078" i="1"/>
  <c r="AJ1078" i="1" s="1"/>
  <c r="T1078" i="1"/>
  <c r="AK1078" i="1" s="1"/>
  <c r="Q1079" i="1"/>
  <c r="R1079" i="1"/>
  <c r="S1079" i="1"/>
  <c r="AJ1079" i="1" s="1"/>
  <c r="T1079" i="1"/>
  <c r="AK1079" i="1" s="1"/>
  <c r="Q1080" i="1"/>
  <c r="R1080" i="1"/>
  <c r="AI1080" i="1" s="1"/>
  <c r="S1080" i="1"/>
  <c r="AJ1080" i="1" s="1"/>
  <c r="T1080" i="1"/>
  <c r="AK1080" i="1" s="1"/>
  <c r="Q1081" i="1"/>
  <c r="R1081" i="1"/>
  <c r="S1081" i="1"/>
  <c r="AJ1081" i="1" s="1"/>
  <c r="T1081" i="1"/>
  <c r="AK1081" i="1" s="1"/>
  <c r="Q1082" i="1"/>
  <c r="R1082" i="1"/>
  <c r="AI1082" i="1" s="1"/>
  <c r="S1082" i="1"/>
  <c r="AJ1082" i="1" s="1"/>
  <c r="T1082" i="1"/>
  <c r="AK1082" i="1" s="1"/>
  <c r="Q1083" i="1"/>
  <c r="R1083" i="1"/>
  <c r="S1083" i="1"/>
  <c r="AJ1083" i="1" s="1"/>
  <c r="T1083" i="1"/>
  <c r="AK1083" i="1" s="1"/>
  <c r="Q1084" i="1"/>
  <c r="R1084" i="1"/>
  <c r="AI1084" i="1" s="1"/>
  <c r="S1084" i="1"/>
  <c r="AJ1084" i="1" s="1"/>
  <c r="T1084" i="1"/>
  <c r="AK1084" i="1" s="1"/>
  <c r="Q1085" i="1"/>
  <c r="R1085" i="1"/>
  <c r="S1085" i="1"/>
  <c r="AJ1085" i="1" s="1"/>
  <c r="T1085" i="1"/>
  <c r="AK1085" i="1" s="1"/>
  <c r="Q1086" i="1"/>
  <c r="R1086" i="1"/>
  <c r="S1086" i="1"/>
  <c r="AJ1086" i="1" s="1"/>
  <c r="T1086" i="1"/>
  <c r="AK1086" i="1" s="1"/>
  <c r="Q1087" i="1"/>
  <c r="R1087" i="1"/>
  <c r="S1087" i="1"/>
  <c r="AJ1087" i="1" s="1"/>
  <c r="T1087" i="1"/>
  <c r="AK1087" i="1" s="1"/>
  <c r="Q1088" i="1"/>
  <c r="R1088" i="1"/>
  <c r="AI1088" i="1" s="1"/>
  <c r="S1088" i="1"/>
  <c r="AJ1088" i="1" s="1"/>
  <c r="T1088" i="1"/>
  <c r="AK1088" i="1" s="1"/>
  <c r="Q1089" i="1"/>
  <c r="R1089" i="1"/>
  <c r="S1089" i="1"/>
  <c r="AJ1089" i="1" s="1"/>
  <c r="T1089" i="1"/>
  <c r="AK1089" i="1" s="1"/>
  <c r="Q1090" i="1"/>
  <c r="R1090" i="1"/>
  <c r="AI1090" i="1" s="1"/>
  <c r="S1090" i="1"/>
  <c r="AJ1090" i="1" s="1"/>
  <c r="T1090" i="1"/>
  <c r="AK1090" i="1" s="1"/>
  <c r="Q1091" i="1"/>
  <c r="R1091" i="1"/>
  <c r="S1091" i="1"/>
  <c r="AJ1091" i="1" s="1"/>
  <c r="T1091" i="1"/>
  <c r="AK1091" i="1" s="1"/>
  <c r="Q1092" i="1"/>
  <c r="R1092" i="1"/>
  <c r="AI1092" i="1" s="1"/>
  <c r="S1092" i="1"/>
  <c r="AJ1092" i="1" s="1"/>
  <c r="T1092" i="1"/>
  <c r="AK1092" i="1" s="1"/>
  <c r="Q1093" i="1"/>
  <c r="R1093" i="1"/>
  <c r="S1093" i="1"/>
  <c r="AJ1093" i="1" s="1"/>
  <c r="T1093" i="1"/>
  <c r="AK1093" i="1" s="1"/>
  <c r="Q1094" i="1"/>
  <c r="R1094" i="1"/>
  <c r="AI1094" i="1" s="1"/>
  <c r="S1094" i="1"/>
  <c r="AJ1094" i="1" s="1"/>
  <c r="T1094" i="1"/>
  <c r="AK1094" i="1" s="1"/>
  <c r="Q1095" i="1"/>
  <c r="R1095" i="1"/>
  <c r="S1095" i="1"/>
  <c r="AJ1095" i="1" s="1"/>
  <c r="T1095" i="1"/>
  <c r="AK1095" i="1" s="1"/>
  <c r="Q1096" i="1"/>
  <c r="R1096" i="1"/>
  <c r="AI1096" i="1" s="1"/>
  <c r="S1096" i="1"/>
  <c r="AJ1096" i="1" s="1"/>
  <c r="T1096" i="1"/>
  <c r="AK1096" i="1" s="1"/>
  <c r="Q1097" i="1"/>
  <c r="R1097" i="1"/>
  <c r="S1097" i="1"/>
  <c r="AJ1097" i="1" s="1"/>
  <c r="T1097" i="1"/>
  <c r="AK1097" i="1" s="1"/>
  <c r="Q1098" i="1"/>
  <c r="R1098" i="1"/>
  <c r="AI1098" i="1" s="1"/>
  <c r="S1098" i="1"/>
  <c r="AJ1098" i="1" s="1"/>
  <c r="T1098" i="1"/>
  <c r="AK1098" i="1" s="1"/>
  <c r="Q1099" i="1"/>
  <c r="R1099" i="1"/>
  <c r="S1099" i="1"/>
  <c r="AJ1099" i="1" s="1"/>
  <c r="T1099" i="1"/>
  <c r="AK1099" i="1" s="1"/>
  <c r="Q1100" i="1"/>
  <c r="R1100" i="1"/>
  <c r="AI1100" i="1" s="1"/>
  <c r="S1100" i="1"/>
  <c r="AJ1100" i="1" s="1"/>
  <c r="T1100" i="1"/>
  <c r="AK1100" i="1" s="1"/>
  <c r="Q1101" i="1"/>
  <c r="R1101" i="1"/>
  <c r="S1101" i="1"/>
  <c r="AJ1101" i="1" s="1"/>
  <c r="T1101" i="1"/>
  <c r="AK1101" i="1" s="1"/>
  <c r="Q1102" i="1"/>
  <c r="R1102" i="1"/>
  <c r="AI1102" i="1" s="1"/>
  <c r="S1102" i="1"/>
  <c r="AJ1102" i="1" s="1"/>
  <c r="T1102" i="1"/>
  <c r="AK1102" i="1" s="1"/>
  <c r="Q1103" i="1"/>
  <c r="R1103" i="1"/>
  <c r="S1103" i="1"/>
  <c r="AJ1103" i="1" s="1"/>
  <c r="T1103" i="1"/>
  <c r="AK1103" i="1" s="1"/>
  <c r="Q1104" i="1"/>
  <c r="R1104" i="1"/>
  <c r="AI1104" i="1" s="1"/>
  <c r="S1104" i="1"/>
  <c r="AJ1104" i="1" s="1"/>
  <c r="T1104" i="1"/>
  <c r="AK1104" i="1" s="1"/>
  <c r="Q1105" i="1"/>
  <c r="R1105" i="1"/>
  <c r="S1105" i="1"/>
  <c r="AJ1105" i="1" s="1"/>
  <c r="T1105" i="1"/>
  <c r="AK1105" i="1" s="1"/>
  <c r="Q1106" i="1"/>
  <c r="R1106" i="1"/>
  <c r="AI1106" i="1" s="1"/>
  <c r="S1106" i="1"/>
  <c r="AJ1106" i="1" s="1"/>
  <c r="T1106" i="1"/>
  <c r="AK1106" i="1" s="1"/>
  <c r="Q1107" i="1"/>
  <c r="R1107" i="1"/>
  <c r="S1107" i="1"/>
  <c r="AJ1107" i="1" s="1"/>
  <c r="T1107" i="1"/>
  <c r="AK1107" i="1" s="1"/>
  <c r="Q1108" i="1"/>
  <c r="R1108" i="1"/>
  <c r="AI1108" i="1" s="1"/>
  <c r="S1108" i="1"/>
  <c r="AJ1108" i="1" s="1"/>
  <c r="T1108" i="1"/>
  <c r="AK1108" i="1" s="1"/>
  <c r="Q1109" i="1"/>
  <c r="R1109" i="1"/>
  <c r="S1109" i="1"/>
  <c r="AJ1109" i="1" s="1"/>
  <c r="T1109" i="1"/>
  <c r="AK1109" i="1" s="1"/>
  <c r="Q1110" i="1"/>
  <c r="R1110" i="1"/>
  <c r="AI1110" i="1" s="1"/>
  <c r="S1110" i="1"/>
  <c r="AJ1110" i="1" s="1"/>
  <c r="T1110" i="1"/>
  <c r="AK1110" i="1" s="1"/>
  <c r="Q1111" i="1"/>
  <c r="R1111" i="1"/>
  <c r="S1111" i="1"/>
  <c r="AJ1111" i="1" s="1"/>
  <c r="T1111" i="1"/>
  <c r="AK1111" i="1" s="1"/>
  <c r="Q1112" i="1"/>
  <c r="R1112" i="1"/>
  <c r="AI1112" i="1" s="1"/>
  <c r="S1112" i="1"/>
  <c r="AJ1112" i="1" s="1"/>
  <c r="T1112" i="1"/>
  <c r="AK1112" i="1" s="1"/>
  <c r="Q1113" i="1"/>
  <c r="R1113" i="1"/>
  <c r="S1113" i="1"/>
  <c r="AJ1113" i="1" s="1"/>
  <c r="T1113" i="1"/>
  <c r="AK1113" i="1" s="1"/>
  <c r="Q1114" i="1"/>
  <c r="R1114" i="1"/>
  <c r="AI1114" i="1" s="1"/>
  <c r="S1114" i="1"/>
  <c r="AJ1114" i="1" s="1"/>
  <c r="T1114" i="1"/>
  <c r="AK1114" i="1" s="1"/>
  <c r="Q1115" i="1"/>
  <c r="R1115" i="1"/>
  <c r="S1115" i="1"/>
  <c r="AJ1115" i="1" s="1"/>
  <c r="T1115" i="1"/>
  <c r="AK1115" i="1" s="1"/>
  <c r="Q1116" i="1"/>
  <c r="R1116" i="1"/>
  <c r="AI1116" i="1" s="1"/>
  <c r="S1116" i="1"/>
  <c r="AJ1116" i="1" s="1"/>
  <c r="T1116" i="1"/>
  <c r="AK1116" i="1" s="1"/>
  <c r="Q1117" i="1"/>
  <c r="R1117" i="1"/>
  <c r="S1117" i="1"/>
  <c r="AJ1117" i="1" s="1"/>
  <c r="T1117" i="1"/>
  <c r="AK1117" i="1" s="1"/>
  <c r="Q1118" i="1"/>
  <c r="R1118" i="1"/>
  <c r="AI1118" i="1" s="1"/>
  <c r="S1118" i="1"/>
  <c r="AJ1118" i="1" s="1"/>
  <c r="T1118" i="1"/>
  <c r="AK1118" i="1" s="1"/>
  <c r="Q1119" i="1"/>
  <c r="R1119" i="1"/>
  <c r="S1119" i="1"/>
  <c r="AJ1119" i="1" s="1"/>
  <c r="T1119" i="1"/>
  <c r="AK1119" i="1" s="1"/>
  <c r="Q1120" i="1"/>
  <c r="R1120" i="1"/>
  <c r="AI1120" i="1" s="1"/>
  <c r="S1120" i="1"/>
  <c r="AJ1120" i="1" s="1"/>
  <c r="T1120" i="1"/>
  <c r="AK1120" i="1" s="1"/>
  <c r="Q1121" i="1"/>
  <c r="R1121" i="1"/>
  <c r="S1121" i="1"/>
  <c r="AJ1121" i="1" s="1"/>
  <c r="T1121" i="1"/>
  <c r="AK1121" i="1" s="1"/>
  <c r="Q1122" i="1"/>
  <c r="R1122" i="1"/>
  <c r="AI1122" i="1" s="1"/>
  <c r="S1122" i="1"/>
  <c r="AJ1122" i="1" s="1"/>
  <c r="T1122" i="1"/>
  <c r="AK1122" i="1" s="1"/>
  <c r="Q1123" i="1"/>
  <c r="R1123" i="1"/>
  <c r="S1123" i="1"/>
  <c r="AJ1123" i="1" s="1"/>
  <c r="T1123" i="1"/>
  <c r="AK1123" i="1" s="1"/>
  <c r="Q1124" i="1"/>
  <c r="R1124" i="1"/>
  <c r="AI1124" i="1" s="1"/>
  <c r="S1124" i="1"/>
  <c r="AJ1124" i="1" s="1"/>
  <c r="T1124" i="1"/>
  <c r="AK1124" i="1" s="1"/>
  <c r="Q1125" i="1"/>
  <c r="R1125" i="1"/>
  <c r="S1125" i="1"/>
  <c r="AJ1125" i="1" s="1"/>
  <c r="T1125" i="1"/>
  <c r="AK1125" i="1" s="1"/>
  <c r="Q1126" i="1"/>
  <c r="R1126" i="1"/>
  <c r="AI1126" i="1" s="1"/>
  <c r="S1126" i="1"/>
  <c r="AJ1126" i="1" s="1"/>
  <c r="T1126" i="1"/>
  <c r="AK1126" i="1" s="1"/>
  <c r="Q1127" i="1"/>
  <c r="R1127" i="1"/>
  <c r="S1127" i="1"/>
  <c r="AJ1127" i="1" s="1"/>
  <c r="T1127" i="1"/>
  <c r="AK1127" i="1" s="1"/>
  <c r="Q1128" i="1"/>
  <c r="R1128" i="1"/>
  <c r="AI1128" i="1" s="1"/>
  <c r="S1128" i="1"/>
  <c r="AJ1128" i="1" s="1"/>
  <c r="T1128" i="1"/>
  <c r="AK1128" i="1" s="1"/>
  <c r="Q1129" i="1"/>
  <c r="R1129" i="1"/>
  <c r="S1129" i="1"/>
  <c r="AJ1129" i="1" s="1"/>
  <c r="T1129" i="1"/>
  <c r="AK1129" i="1" s="1"/>
  <c r="Q1130" i="1"/>
  <c r="R1130" i="1"/>
  <c r="AI1130" i="1" s="1"/>
  <c r="S1130" i="1"/>
  <c r="AJ1130" i="1" s="1"/>
  <c r="T1130" i="1"/>
  <c r="AK1130" i="1" s="1"/>
  <c r="Q1131" i="1"/>
  <c r="R1131" i="1"/>
  <c r="S1131" i="1"/>
  <c r="AJ1131" i="1" s="1"/>
  <c r="T1131" i="1"/>
  <c r="AK1131" i="1" s="1"/>
  <c r="Q1132" i="1"/>
  <c r="R1132" i="1"/>
  <c r="S1132" i="1"/>
  <c r="AJ1132" i="1" s="1"/>
  <c r="T1132" i="1"/>
  <c r="AK1132" i="1" s="1"/>
  <c r="Q1133" i="1"/>
  <c r="R1133" i="1"/>
  <c r="S1133" i="1"/>
  <c r="AJ1133" i="1" s="1"/>
  <c r="T1133" i="1"/>
  <c r="AK1133" i="1" s="1"/>
  <c r="Q1134" i="1"/>
  <c r="R1134" i="1"/>
  <c r="AI1134" i="1" s="1"/>
  <c r="S1134" i="1"/>
  <c r="AJ1134" i="1" s="1"/>
  <c r="T1134" i="1"/>
  <c r="AK1134" i="1" s="1"/>
  <c r="Q1135" i="1"/>
  <c r="R1135" i="1"/>
  <c r="S1135" i="1"/>
  <c r="AJ1135" i="1" s="1"/>
  <c r="T1135" i="1"/>
  <c r="AK1135" i="1" s="1"/>
  <c r="Q1136" i="1"/>
  <c r="R1136" i="1"/>
  <c r="AI1136" i="1" s="1"/>
  <c r="S1136" i="1"/>
  <c r="AJ1136" i="1" s="1"/>
  <c r="T1136" i="1"/>
  <c r="AK1136" i="1" s="1"/>
  <c r="Q1137" i="1"/>
  <c r="R1137" i="1"/>
  <c r="S1137" i="1"/>
  <c r="AJ1137" i="1" s="1"/>
  <c r="T1137" i="1"/>
  <c r="AK1137" i="1" s="1"/>
  <c r="Q1138" i="1"/>
  <c r="R1138" i="1"/>
  <c r="S1138" i="1"/>
  <c r="AJ1138" i="1" s="1"/>
  <c r="T1138" i="1"/>
  <c r="AK1138" i="1" s="1"/>
  <c r="Q1139" i="1"/>
  <c r="R1139" i="1"/>
  <c r="S1139" i="1"/>
  <c r="AJ1139" i="1" s="1"/>
  <c r="T1139" i="1"/>
  <c r="AK1139" i="1" s="1"/>
  <c r="Q1140" i="1"/>
  <c r="R1140" i="1"/>
  <c r="S1140" i="1"/>
  <c r="AJ1140" i="1" s="1"/>
  <c r="T1140" i="1"/>
  <c r="AK1140" i="1" s="1"/>
  <c r="Q1141" i="1"/>
  <c r="R1141" i="1"/>
  <c r="AI1141" i="1" s="1"/>
  <c r="S1141" i="1"/>
  <c r="AJ1141" i="1" s="1"/>
  <c r="T1141" i="1"/>
  <c r="AK1141" i="1" s="1"/>
  <c r="Q1142" i="1"/>
  <c r="R1142" i="1"/>
  <c r="AI1142" i="1" s="1"/>
  <c r="S1142" i="1"/>
  <c r="AJ1142" i="1" s="1"/>
  <c r="T1142" i="1"/>
  <c r="AK1142" i="1" s="1"/>
  <c r="Q1143" i="1"/>
  <c r="R1143" i="1"/>
  <c r="S1143" i="1"/>
  <c r="AJ1143" i="1" s="1"/>
  <c r="T1143" i="1"/>
  <c r="AK1143" i="1" s="1"/>
  <c r="Q1144" i="1"/>
  <c r="R1144" i="1"/>
  <c r="AI1144" i="1" s="1"/>
  <c r="S1144" i="1"/>
  <c r="AJ1144" i="1" s="1"/>
  <c r="T1144" i="1"/>
  <c r="AK1144" i="1" s="1"/>
  <c r="Q1145" i="1"/>
  <c r="R1145" i="1"/>
  <c r="S1145" i="1"/>
  <c r="AJ1145" i="1" s="1"/>
  <c r="T1145" i="1"/>
  <c r="AK1145" i="1" s="1"/>
  <c r="Q1146" i="1"/>
  <c r="R1146" i="1"/>
  <c r="S1146" i="1"/>
  <c r="AJ1146" i="1" s="1"/>
  <c r="T1146" i="1"/>
  <c r="AK1146" i="1" s="1"/>
  <c r="Q1147" i="1"/>
  <c r="R1147" i="1"/>
  <c r="S1147" i="1"/>
  <c r="AJ1147" i="1" s="1"/>
  <c r="T1147" i="1"/>
  <c r="AK1147" i="1" s="1"/>
  <c r="Q1148" i="1"/>
  <c r="R1148" i="1"/>
  <c r="AI1148" i="1" s="1"/>
  <c r="S1148" i="1"/>
  <c r="AJ1148" i="1" s="1"/>
  <c r="T1148" i="1"/>
  <c r="AK1148" i="1" s="1"/>
  <c r="Q1149" i="1"/>
  <c r="R1149" i="1"/>
  <c r="S1149" i="1"/>
  <c r="AJ1149" i="1" s="1"/>
  <c r="T1149" i="1"/>
  <c r="AK1149" i="1" s="1"/>
  <c r="Q1150" i="1"/>
  <c r="R1150" i="1"/>
  <c r="AI1150" i="1" s="1"/>
  <c r="S1150" i="1"/>
  <c r="AJ1150" i="1" s="1"/>
  <c r="T1150" i="1"/>
  <c r="AK1150" i="1" s="1"/>
  <c r="Q1151" i="1"/>
  <c r="R1151" i="1"/>
  <c r="S1151" i="1"/>
  <c r="AJ1151" i="1" s="1"/>
  <c r="T1151" i="1"/>
  <c r="AK1151" i="1" s="1"/>
  <c r="Q1152" i="1"/>
  <c r="R1152" i="1"/>
  <c r="S1152" i="1"/>
  <c r="AJ1152" i="1" s="1"/>
  <c r="T1152" i="1"/>
  <c r="AK1152" i="1" s="1"/>
  <c r="Q1153" i="1"/>
  <c r="R1153" i="1"/>
  <c r="S1153" i="1"/>
  <c r="AJ1153" i="1" s="1"/>
  <c r="T1153" i="1"/>
  <c r="AK1153" i="1" s="1"/>
  <c r="Q1154" i="1"/>
  <c r="R1154" i="1"/>
  <c r="AI1154" i="1" s="1"/>
  <c r="S1154" i="1"/>
  <c r="AJ1154" i="1" s="1"/>
  <c r="T1154" i="1"/>
  <c r="AK1154" i="1" s="1"/>
  <c r="Q1155" i="1"/>
  <c r="R1155" i="1"/>
  <c r="S1155" i="1"/>
  <c r="AJ1155" i="1" s="1"/>
  <c r="T1155" i="1"/>
  <c r="AK1155" i="1" s="1"/>
  <c r="Q1156" i="1"/>
  <c r="R1156" i="1"/>
  <c r="AI1156" i="1" s="1"/>
  <c r="S1156" i="1"/>
  <c r="AJ1156" i="1" s="1"/>
  <c r="T1156" i="1"/>
  <c r="AK1156" i="1" s="1"/>
  <c r="Q1157" i="1"/>
  <c r="R1157" i="1"/>
  <c r="S1157" i="1"/>
  <c r="AJ1157" i="1" s="1"/>
  <c r="T1157" i="1"/>
  <c r="AK1157" i="1" s="1"/>
  <c r="Q1158" i="1"/>
  <c r="R1158" i="1"/>
  <c r="S1158" i="1"/>
  <c r="AJ1158" i="1" s="1"/>
  <c r="T1158" i="1"/>
  <c r="AK1158" i="1" s="1"/>
  <c r="Q1159" i="1"/>
  <c r="R1159" i="1"/>
  <c r="S1159" i="1"/>
  <c r="AJ1159" i="1" s="1"/>
  <c r="T1159" i="1"/>
  <c r="AK1159" i="1" s="1"/>
  <c r="Q1160" i="1"/>
  <c r="R1160" i="1"/>
  <c r="AI1160" i="1" s="1"/>
  <c r="S1160" i="1"/>
  <c r="AJ1160" i="1" s="1"/>
  <c r="T1160" i="1"/>
  <c r="AK1160" i="1" s="1"/>
  <c r="Q1161" i="1"/>
  <c r="R1161" i="1"/>
  <c r="S1161" i="1"/>
  <c r="AJ1161" i="1" s="1"/>
  <c r="T1161" i="1"/>
  <c r="AK1161" i="1" s="1"/>
  <c r="Q1162" i="1"/>
  <c r="R1162" i="1"/>
  <c r="AI1162" i="1" s="1"/>
  <c r="S1162" i="1"/>
  <c r="AJ1162" i="1" s="1"/>
  <c r="T1162" i="1"/>
  <c r="AK1162" i="1" s="1"/>
  <c r="Q1163" i="1"/>
  <c r="R1163" i="1"/>
  <c r="S1163" i="1"/>
  <c r="AJ1163" i="1" s="1"/>
  <c r="T1163" i="1"/>
  <c r="AK1163" i="1" s="1"/>
  <c r="Q1164" i="1"/>
  <c r="R1164" i="1"/>
  <c r="S1164" i="1"/>
  <c r="AJ1164" i="1" s="1"/>
  <c r="T1164" i="1"/>
  <c r="AK1164" i="1" s="1"/>
  <c r="Q1165" i="1"/>
  <c r="R1165" i="1"/>
  <c r="S1165" i="1"/>
  <c r="AJ1165" i="1" s="1"/>
  <c r="T1165" i="1"/>
  <c r="AK1165" i="1" s="1"/>
  <c r="Q1166" i="1"/>
  <c r="R1166" i="1"/>
  <c r="AI1166" i="1" s="1"/>
  <c r="S1166" i="1"/>
  <c r="AJ1166" i="1" s="1"/>
  <c r="T1166" i="1"/>
  <c r="AK1166" i="1" s="1"/>
  <c r="Q1167" i="1"/>
  <c r="R1167" i="1"/>
  <c r="S1167" i="1"/>
  <c r="AJ1167" i="1" s="1"/>
  <c r="T1167" i="1"/>
  <c r="AK1167" i="1" s="1"/>
  <c r="Q1168" i="1"/>
  <c r="R1168" i="1"/>
  <c r="AI1168" i="1" s="1"/>
  <c r="S1168" i="1"/>
  <c r="AJ1168" i="1" s="1"/>
  <c r="T1168" i="1"/>
  <c r="AK1168" i="1" s="1"/>
  <c r="Q1169" i="1"/>
  <c r="R1169" i="1"/>
  <c r="S1169" i="1"/>
  <c r="AJ1169" i="1" s="1"/>
  <c r="T1169" i="1"/>
  <c r="AK1169" i="1" s="1"/>
  <c r="Q1170" i="1"/>
  <c r="R1170" i="1"/>
  <c r="S1170" i="1"/>
  <c r="AJ1170" i="1" s="1"/>
  <c r="T1170" i="1"/>
  <c r="AK1170" i="1" s="1"/>
  <c r="Q1171" i="1"/>
  <c r="R1171" i="1"/>
  <c r="S1171" i="1"/>
  <c r="AJ1171" i="1" s="1"/>
  <c r="T1171" i="1"/>
  <c r="AK1171" i="1" s="1"/>
  <c r="Q1172" i="1"/>
  <c r="R1172" i="1"/>
  <c r="AI1172" i="1" s="1"/>
  <c r="S1172" i="1"/>
  <c r="AJ1172" i="1" s="1"/>
  <c r="T1172" i="1"/>
  <c r="AK1172" i="1" s="1"/>
  <c r="Q1173" i="1"/>
  <c r="R1173" i="1"/>
  <c r="S1173" i="1"/>
  <c r="AJ1173" i="1" s="1"/>
  <c r="T1173" i="1"/>
  <c r="AK1173" i="1" s="1"/>
  <c r="Q1174" i="1"/>
  <c r="R1174" i="1"/>
  <c r="AI1174" i="1" s="1"/>
  <c r="S1174" i="1"/>
  <c r="AJ1174" i="1" s="1"/>
  <c r="T1174" i="1"/>
  <c r="AK1174" i="1" s="1"/>
  <c r="Q1175" i="1"/>
  <c r="R1175" i="1"/>
  <c r="S1175" i="1"/>
  <c r="AJ1175" i="1" s="1"/>
  <c r="T1175" i="1"/>
  <c r="AK1175" i="1" s="1"/>
  <c r="Q1176" i="1"/>
  <c r="R1176" i="1"/>
  <c r="S1176" i="1"/>
  <c r="AJ1176" i="1" s="1"/>
  <c r="T1176" i="1"/>
  <c r="AK1176" i="1" s="1"/>
  <c r="Q1177" i="1"/>
  <c r="R1177" i="1"/>
  <c r="S1177" i="1"/>
  <c r="AJ1177" i="1" s="1"/>
  <c r="T1177" i="1"/>
  <c r="AK1177" i="1" s="1"/>
  <c r="Q1178" i="1"/>
  <c r="R1178" i="1"/>
  <c r="S1178" i="1"/>
  <c r="AJ1178" i="1" s="1"/>
  <c r="T1178" i="1"/>
  <c r="AK1178" i="1" s="1"/>
  <c r="Q1179" i="1"/>
  <c r="R1179" i="1"/>
  <c r="S1179" i="1"/>
  <c r="AJ1179" i="1" s="1"/>
  <c r="T1179" i="1"/>
  <c r="AK1179" i="1" s="1"/>
  <c r="Q1180" i="1"/>
  <c r="R1180" i="1"/>
  <c r="AI1180" i="1" s="1"/>
  <c r="S1180" i="1"/>
  <c r="AJ1180" i="1" s="1"/>
  <c r="T1180" i="1"/>
  <c r="AK1180" i="1" s="1"/>
  <c r="Q1181" i="1"/>
  <c r="R1181" i="1"/>
  <c r="AI1181" i="1" s="1"/>
  <c r="S1181" i="1"/>
  <c r="AJ1181" i="1" s="1"/>
  <c r="T1181" i="1"/>
  <c r="AK1181" i="1" s="1"/>
  <c r="Q1182" i="1"/>
  <c r="R1182" i="1"/>
  <c r="S1182" i="1"/>
  <c r="AJ1182" i="1" s="1"/>
  <c r="T1182" i="1"/>
  <c r="AK1182" i="1" s="1"/>
  <c r="Q1183" i="1"/>
  <c r="R1183" i="1"/>
  <c r="AI1183" i="1" s="1"/>
  <c r="S1183" i="1"/>
  <c r="AJ1183" i="1" s="1"/>
  <c r="T1183" i="1"/>
  <c r="AK1183" i="1" s="1"/>
  <c r="Q1184" i="1"/>
  <c r="R1184" i="1"/>
  <c r="S1184" i="1"/>
  <c r="AJ1184" i="1" s="1"/>
  <c r="T1184" i="1"/>
  <c r="AK1184" i="1" s="1"/>
  <c r="Q1185" i="1"/>
  <c r="R1185" i="1"/>
  <c r="S1185" i="1"/>
  <c r="AJ1185" i="1" s="1"/>
  <c r="T1185" i="1"/>
  <c r="AK1185" i="1" s="1"/>
  <c r="Q1186" i="1"/>
  <c r="R1186" i="1"/>
  <c r="AI1186" i="1" s="1"/>
  <c r="S1186" i="1"/>
  <c r="AJ1186" i="1" s="1"/>
  <c r="T1186" i="1"/>
  <c r="AK1186" i="1" s="1"/>
  <c r="Q1187" i="1"/>
  <c r="R1187" i="1"/>
  <c r="S1187" i="1"/>
  <c r="AJ1187" i="1" s="1"/>
  <c r="T1187" i="1"/>
  <c r="AK1187" i="1" s="1"/>
  <c r="Q1188" i="1"/>
  <c r="R1188" i="1"/>
  <c r="S1188" i="1"/>
  <c r="AJ1188" i="1" s="1"/>
  <c r="T1188" i="1"/>
  <c r="AK1188" i="1" s="1"/>
  <c r="Q1189" i="1"/>
  <c r="R1189" i="1"/>
  <c r="S1189" i="1"/>
  <c r="AJ1189" i="1" s="1"/>
  <c r="T1189" i="1"/>
  <c r="AK1189" i="1" s="1"/>
  <c r="Q1190" i="1"/>
  <c r="R1190" i="1"/>
  <c r="S1190" i="1"/>
  <c r="AJ1190" i="1" s="1"/>
  <c r="T1190" i="1"/>
  <c r="AK1190" i="1" s="1"/>
  <c r="Q1191" i="1"/>
  <c r="R1191" i="1"/>
  <c r="AI1191" i="1" s="1"/>
  <c r="S1191" i="1"/>
  <c r="AJ1191" i="1" s="1"/>
  <c r="T1191" i="1"/>
  <c r="AK1191" i="1" s="1"/>
  <c r="Q1192" i="1"/>
  <c r="R1192" i="1"/>
  <c r="S1192" i="1"/>
  <c r="AJ1192" i="1" s="1"/>
  <c r="T1192" i="1"/>
  <c r="AK1192" i="1" s="1"/>
  <c r="Q1193" i="1"/>
  <c r="R1193" i="1"/>
  <c r="AI1193" i="1" s="1"/>
  <c r="S1193" i="1"/>
  <c r="AJ1193" i="1" s="1"/>
  <c r="T1193" i="1"/>
  <c r="AK1193" i="1" s="1"/>
  <c r="Q1194" i="1"/>
  <c r="R1194" i="1"/>
  <c r="S1194" i="1"/>
  <c r="AJ1194" i="1" s="1"/>
  <c r="T1194" i="1"/>
  <c r="AK1194" i="1" s="1"/>
  <c r="Q1195" i="1"/>
  <c r="R1195" i="1"/>
  <c r="AI1195" i="1" s="1"/>
  <c r="S1195" i="1"/>
  <c r="AJ1195" i="1" s="1"/>
  <c r="T1195" i="1"/>
  <c r="AK1195" i="1" s="1"/>
  <c r="Q1196" i="1"/>
  <c r="R1196" i="1"/>
  <c r="S1196" i="1"/>
  <c r="AJ1196" i="1" s="1"/>
  <c r="T1196" i="1"/>
  <c r="AK1196" i="1" s="1"/>
  <c r="Q1197" i="1"/>
  <c r="R1197" i="1"/>
  <c r="S1197" i="1"/>
  <c r="AJ1197" i="1" s="1"/>
  <c r="T1197" i="1"/>
  <c r="AK1197" i="1" s="1"/>
  <c r="Q1198" i="1"/>
  <c r="R1198" i="1"/>
  <c r="S1198" i="1"/>
  <c r="AJ1198" i="1" s="1"/>
  <c r="T1198" i="1"/>
  <c r="AK1198" i="1" s="1"/>
  <c r="Q1199" i="1"/>
  <c r="R1199" i="1"/>
  <c r="S1199" i="1"/>
  <c r="AJ1199" i="1" s="1"/>
  <c r="T1199" i="1"/>
  <c r="AK1199" i="1" s="1"/>
  <c r="Q1200" i="1"/>
  <c r="R1200" i="1"/>
  <c r="S1200" i="1"/>
  <c r="AJ1200" i="1" s="1"/>
  <c r="T1200" i="1"/>
  <c r="AK1200" i="1" s="1"/>
  <c r="Q1201" i="1"/>
  <c r="R1201" i="1"/>
  <c r="AI1201" i="1" s="1"/>
  <c r="S1201" i="1"/>
  <c r="AJ1201" i="1" s="1"/>
  <c r="T1201" i="1"/>
  <c r="AK1201" i="1" s="1"/>
  <c r="Q1202" i="1"/>
  <c r="R1202" i="1"/>
  <c r="S1202" i="1"/>
  <c r="AJ1202" i="1" s="1"/>
  <c r="T1202" i="1"/>
  <c r="AK1202" i="1" s="1"/>
  <c r="Q1203" i="1"/>
  <c r="R1203" i="1"/>
  <c r="AI1203" i="1" s="1"/>
  <c r="S1203" i="1"/>
  <c r="AJ1203" i="1" s="1"/>
  <c r="T1203" i="1"/>
  <c r="AK1203" i="1" s="1"/>
  <c r="Q1204" i="1"/>
  <c r="R1204" i="1"/>
  <c r="S1204" i="1"/>
  <c r="AJ1204" i="1" s="1"/>
  <c r="T1204" i="1"/>
  <c r="AK1204" i="1" s="1"/>
  <c r="Q1205" i="1"/>
  <c r="R1205" i="1"/>
  <c r="AI1205" i="1" s="1"/>
  <c r="S1205" i="1"/>
  <c r="AJ1205" i="1" s="1"/>
  <c r="T1205" i="1"/>
  <c r="AK1205" i="1" s="1"/>
  <c r="Q1206" i="1"/>
  <c r="R1206" i="1"/>
  <c r="S1206" i="1"/>
  <c r="AJ1206" i="1" s="1"/>
  <c r="T1206" i="1"/>
  <c r="AK1206" i="1" s="1"/>
  <c r="Q1207" i="1"/>
  <c r="R1207" i="1"/>
  <c r="AI1207" i="1" s="1"/>
  <c r="S1207" i="1"/>
  <c r="AJ1207" i="1" s="1"/>
  <c r="T1207" i="1"/>
  <c r="AK1207" i="1" s="1"/>
  <c r="Q1208" i="1"/>
  <c r="R1208" i="1"/>
  <c r="S1208" i="1"/>
  <c r="AJ1208" i="1" s="1"/>
  <c r="T1208" i="1"/>
  <c r="AK1208" i="1" s="1"/>
  <c r="Q1209" i="1"/>
  <c r="R1209" i="1"/>
  <c r="AI1209" i="1" s="1"/>
  <c r="S1209" i="1"/>
  <c r="AJ1209" i="1" s="1"/>
  <c r="T1209" i="1"/>
  <c r="AK1209" i="1" s="1"/>
  <c r="Q1210" i="1"/>
  <c r="R1210" i="1"/>
  <c r="S1210" i="1"/>
  <c r="AJ1210" i="1" s="1"/>
  <c r="T1210" i="1"/>
  <c r="AK1210" i="1" s="1"/>
  <c r="Q1211" i="1"/>
  <c r="R1211" i="1"/>
  <c r="AI1211" i="1" s="1"/>
  <c r="S1211" i="1"/>
  <c r="AJ1211" i="1" s="1"/>
  <c r="T1211" i="1"/>
  <c r="AK1211" i="1" s="1"/>
  <c r="Q1212" i="1"/>
  <c r="R1212" i="1"/>
  <c r="S1212" i="1"/>
  <c r="AJ1212" i="1" s="1"/>
  <c r="T1212" i="1"/>
  <c r="AK1212" i="1" s="1"/>
  <c r="Q1213" i="1"/>
  <c r="R1213" i="1"/>
  <c r="AI1213" i="1" s="1"/>
  <c r="S1213" i="1"/>
  <c r="AJ1213" i="1" s="1"/>
  <c r="T1213" i="1"/>
  <c r="AK1213" i="1" s="1"/>
  <c r="Q1214" i="1"/>
  <c r="R1214" i="1"/>
  <c r="S1214" i="1"/>
  <c r="AJ1214" i="1" s="1"/>
  <c r="T1214" i="1"/>
  <c r="AK1214" i="1" s="1"/>
  <c r="Q1215" i="1"/>
  <c r="R1215" i="1"/>
  <c r="AI1215" i="1" s="1"/>
  <c r="S1215" i="1"/>
  <c r="AJ1215" i="1" s="1"/>
  <c r="T1215" i="1"/>
  <c r="AK1215" i="1" s="1"/>
  <c r="Q1216" i="1"/>
  <c r="R1216" i="1"/>
  <c r="S1216" i="1"/>
  <c r="AJ1216" i="1" s="1"/>
  <c r="T1216" i="1"/>
  <c r="AK1216" i="1" s="1"/>
  <c r="Q1217" i="1"/>
  <c r="R1217" i="1"/>
  <c r="AI1217" i="1" s="1"/>
  <c r="S1217" i="1"/>
  <c r="AJ1217" i="1" s="1"/>
  <c r="T1217" i="1"/>
  <c r="AK1217" i="1" s="1"/>
  <c r="Q1218" i="1"/>
  <c r="R1218" i="1"/>
  <c r="S1218" i="1"/>
  <c r="AJ1218" i="1" s="1"/>
  <c r="T1218" i="1"/>
  <c r="AK1218" i="1" s="1"/>
  <c r="Q1219" i="1"/>
  <c r="R1219" i="1"/>
  <c r="AI1219" i="1" s="1"/>
  <c r="S1219" i="1"/>
  <c r="AJ1219" i="1" s="1"/>
  <c r="T1219" i="1"/>
  <c r="AK1219" i="1" s="1"/>
  <c r="Q1220" i="1"/>
  <c r="R1220" i="1"/>
  <c r="S1220" i="1"/>
  <c r="AJ1220" i="1" s="1"/>
  <c r="T1220" i="1"/>
  <c r="AK1220" i="1" s="1"/>
  <c r="Q1221" i="1"/>
  <c r="R1221" i="1"/>
  <c r="AI1221" i="1" s="1"/>
  <c r="S1221" i="1"/>
  <c r="AJ1221" i="1" s="1"/>
  <c r="T1221" i="1"/>
  <c r="AK1221" i="1" s="1"/>
  <c r="Q1222" i="1"/>
  <c r="R1222" i="1"/>
  <c r="S1222" i="1"/>
  <c r="AJ1222" i="1" s="1"/>
  <c r="T1222" i="1"/>
  <c r="AK1222" i="1" s="1"/>
  <c r="Q1223" i="1"/>
  <c r="R1223" i="1"/>
  <c r="AI1223" i="1" s="1"/>
  <c r="S1223" i="1"/>
  <c r="AJ1223" i="1" s="1"/>
  <c r="T1223" i="1"/>
  <c r="AK1223" i="1" s="1"/>
  <c r="Q1224" i="1"/>
  <c r="R1224" i="1"/>
  <c r="S1224" i="1"/>
  <c r="AJ1224" i="1" s="1"/>
  <c r="T1224" i="1"/>
  <c r="AK1224" i="1" s="1"/>
  <c r="Q1225" i="1"/>
  <c r="R1225" i="1"/>
  <c r="AI1225" i="1" s="1"/>
  <c r="S1225" i="1"/>
  <c r="AJ1225" i="1" s="1"/>
  <c r="T1225" i="1"/>
  <c r="AK1225" i="1" s="1"/>
  <c r="Q1226" i="1"/>
  <c r="R1226" i="1"/>
  <c r="S1226" i="1"/>
  <c r="AJ1226" i="1" s="1"/>
  <c r="T1226" i="1"/>
  <c r="AK1226" i="1" s="1"/>
  <c r="Q1227" i="1"/>
  <c r="R1227" i="1"/>
  <c r="AI1227" i="1" s="1"/>
  <c r="S1227" i="1"/>
  <c r="AJ1227" i="1" s="1"/>
  <c r="T1227" i="1"/>
  <c r="AK1227" i="1" s="1"/>
  <c r="Q1228" i="1"/>
  <c r="R1228" i="1"/>
  <c r="S1228" i="1"/>
  <c r="AJ1228" i="1" s="1"/>
  <c r="T1228" i="1"/>
  <c r="AK1228" i="1" s="1"/>
  <c r="Q1229" i="1"/>
  <c r="R1229" i="1"/>
  <c r="AI1229" i="1" s="1"/>
  <c r="S1229" i="1"/>
  <c r="AJ1229" i="1" s="1"/>
  <c r="T1229" i="1"/>
  <c r="AK1229" i="1" s="1"/>
  <c r="Q1230" i="1"/>
  <c r="R1230" i="1"/>
  <c r="S1230" i="1"/>
  <c r="AJ1230" i="1" s="1"/>
  <c r="T1230" i="1"/>
  <c r="AK1230" i="1" s="1"/>
  <c r="Q1231" i="1"/>
  <c r="R1231" i="1"/>
  <c r="AI1231" i="1" s="1"/>
  <c r="S1231" i="1"/>
  <c r="AJ1231" i="1" s="1"/>
  <c r="T1231" i="1"/>
  <c r="AK1231" i="1" s="1"/>
  <c r="Q1232" i="1"/>
  <c r="R1232" i="1"/>
  <c r="S1232" i="1"/>
  <c r="AJ1232" i="1" s="1"/>
  <c r="T1232" i="1"/>
  <c r="AK1232" i="1" s="1"/>
  <c r="Q1233" i="1"/>
  <c r="R1233" i="1"/>
  <c r="AI1233" i="1" s="1"/>
  <c r="S1233" i="1"/>
  <c r="AJ1233" i="1" s="1"/>
  <c r="T1233" i="1"/>
  <c r="AK1233" i="1" s="1"/>
  <c r="Q1234" i="1"/>
  <c r="R1234" i="1"/>
  <c r="S1234" i="1"/>
  <c r="AJ1234" i="1" s="1"/>
  <c r="T1234" i="1"/>
  <c r="AK1234" i="1" s="1"/>
  <c r="Q1235" i="1"/>
  <c r="R1235" i="1"/>
  <c r="AI1235" i="1" s="1"/>
  <c r="S1235" i="1"/>
  <c r="AJ1235" i="1" s="1"/>
  <c r="T1235" i="1"/>
  <c r="AK1235" i="1" s="1"/>
  <c r="Q1236" i="1"/>
  <c r="R1236" i="1"/>
  <c r="S1236" i="1"/>
  <c r="AJ1236" i="1" s="1"/>
  <c r="T1236" i="1"/>
  <c r="AK1236" i="1" s="1"/>
  <c r="Q1237" i="1"/>
  <c r="R1237" i="1"/>
  <c r="AI1237" i="1" s="1"/>
  <c r="S1237" i="1"/>
  <c r="AJ1237" i="1" s="1"/>
  <c r="T1237" i="1"/>
  <c r="AK1237" i="1" s="1"/>
  <c r="Q1238" i="1"/>
  <c r="R1238" i="1"/>
  <c r="S1238" i="1"/>
  <c r="AJ1238" i="1" s="1"/>
  <c r="T1238" i="1"/>
  <c r="AK1238" i="1" s="1"/>
  <c r="Q1239" i="1"/>
  <c r="R1239" i="1"/>
  <c r="S1239" i="1"/>
  <c r="AJ1239" i="1" s="1"/>
  <c r="T1239" i="1"/>
  <c r="AK1239" i="1" s="1"/>
  <c r="Q1240" i="1"/>
  <c r="R1240" i="1"/>
  <c r="S1240" i="1"/>
  <c r="AJ1240" i="1" s="1"/>
  <c r="T1240" i="1"/>
  <c r="AK1240" i="1" s="1"/>
  <c r="Q1241" i="1"/>
  <c r="R1241" i="1"/>
  <c r="AI1241" i="1" s="1"/>
  <c r="S1241" i="1"/>
  <c r="AJ1241" i="1" s="1"/>
  <c r="T1241" i="1"/>
  <c r="AK1241" i="1" s="1"/>
  <c r="Q1242" i="1"/>
  <c r="R1242" i="1"/>
  <c r="S1242" i="1"/>
  <c r="AJ1242" i="1" s="1"/>
  <c r="T1242" i="1"/>
  <c r="AK1242" i="1" s="1"/>
  <c r="Q1243" i="1"/>
  <c r="R1243" i="1"/>
  <c r="S1243" i="1"/>
  <c r="AJ1243" i="1" s="1"/>
  <c r="T1243" i="1"/>
  <c r="AK1243" i="1" s="1"/>
  <c r="Q1244" i="1"/>
  <c r="R1244" i="1"/>
  <c r="S1244" i="1"/>
  <c r="AJ1244" i="1" s="1"/>
  <c r="T1244" i="1"/>
  <c r="AK1244" i="1" s="1"/>
  <c r="Q1245" i="1"/>
  <c r="R1245" i="1"/>
  <c r="AI1245" i="1" s="1"/>
  <c r="S1245" i="1"/>
  <c r="AJ1245" i="1" s="1"/>
  <c r="T1245" i="1"/>
  <c r="AK1245" i="1" s="1"/>
  <c r="Q1246" i="1"/>
  <c r="R1246" i="1"/>
  <c r="S1246" i="1"/>
  <c r="AJ1246" i="1" s="1"/>
  <c r="T1246" i="1"/>
  <c r="AK1246" i="1" s="1"/>
  <c r="Q1247" i="1"/>
  <c r="R1247" i="1"/>
  <c r="AI1247" i="1" s="1"/>
  <c r="S1247" i="1"/>
  <c r="AJ1247" i="1" s="1"/>
  <c r="T1247" i="1"/>
  <c r="AK1247" i="1" s="1"/>
  <c r="Q1248" i="1"/>
  <c r="R1248" i="1"/>
  <c r="S1248" i="1"/>
  <c r="AJ1248" i="1" s="1"/>
  <c r="T1248" i="1"/>
  <c r="AK1248" i="1" s="1"/>
  <c r="Q1249" i="1"/>
  <c r="R1249" i="1"/>
  <c r="AI1249" i="1" s="1"/>
  <c r="S1249" i="1"/>
  <c r="AJ1249" i="1" s="1"/>
  <c r="T1249" i="1"/>
  <c r="AK1249" i="1" s="1"/>
  <c r="Q1250" i="1"/>
  <c r="R1250" i="1"/>
  <c r="S1250" i="1"/>
  <c r="AJ1250" i="1" s="1"/>
  <c r="T1250" i="1"/>
  <c r="AK1250" i="1" s="1"/>
  <c r="Q1251" i="1"/>
  <c r="R1251" i="1"/>
  <c r="AI1251" i="1" s="1"/>
  <c r="S1251" i="1"/>
  <c r="AJ1251" i="1" s="1"/>
  <c r="T1251" i="1"/>
  <c r="AK1251" i="1" s="1"/>
  <c r="Q1252" i="1"/>
  <c r="R1252" i="1"/>
  <c r="S1252" i="1"/>
  <c r="AJ1252" i="1" s="1"/>
  <c r="T1252" i="1"/>
  <c r="AK1252" i="1" s="1"/>
  <c r="Q1253" i="1"/>
  <c r="R1253" i="1"/>
  <c r="AI1253" i="1" s="1"/>
  <c r="S1253" i="1"/>
  <c r="AJ1253" i="1" s="1"/>
  <c r="T1253" i="1"/>
  <c r="AK1253" i="1" s="1"/>
  <c r="Q1254" i="1"/>
  <c r="R1254" i="1"/>
  <c r="S1254" i="1"/>
  <c r="AJ1254" i="1" s="1"/>
  <c r="T1254" i="1"/>
  <c r="AK1254" i="1" s="1"/>
  <c r="Q1255" i="1"/>
  <c r="R1255" i="1"/>
  <c r="AI1255" i="1" s="1"/>
  <c r="S1255" i="1"/>
  <c r="AJ1255" i="1" s="1"/>
  <c r="T1255" i="1"/>
  <c r="AK1255" i="1" s="1"/>
  <c r="Q1256" i="1"/>
  <c r="R1256" i="1"/>
  <c r="S1256" i="1"/>
  <c r="AJ1256" i="1" s="1"/>
  <c r="T1256" i="1"/>
  <c r="AK1256" i="1" s="1"/>
  <c r="Q1257" i="1"/>
  <c r="R1257" i="1"/>
  <c r="AI1257" i="1" s="1"/>
  <c r="S1257" i="1"/>
  <c r="AJ1257" i="1" s="1"/>
  <c r="T1257" i="1"/>
  <c r="AK1257" i="1" s="1"/>
  <c r="Q1258" i="1"/>
  <c r="R1258" i="1"/>
  <c r="S1258" i="1"/>
  <c r="AJ1258" i="1" s="1"/>
  <c r="T1258" i="1"/>
  <c r="AK1258" i="1" s="1"/>
  <c r="Q1259" i="1"/>
  <c r="R1259" i="1"/>
  <c r="AI1259" i="1" s="1"/>
  <c r="S1259" i="1"/>
  <c r="AJ1259" i="1" s="1"/>
  <c r="T1259" i="1"/>
  <c r="AK1259" i="1" s="1"/>
  <c r="Q1260" i="1"/>
  <c r="R1260" i="1"/>
  <c r="S1260" i="1"/>
  <c r="T1260" i="1"/>
  <c r="AK1260" i="1" s="1"/>
  <c r="Q1261" i="1"/>
  <c r="R1261" i="1"/>
  <c r="AI1261" i="1" s="1"/>
  <c r="S1261" i="1"/>
  <c r="T1261" i="1"/>
  <c r="AK1261" i="1" s="1"/>
  <c r="Q1262" i="1"/>
  <c r="R1262" i="1"/>
  <c r="S1262" i="1"/>
  <c r="T1262" i="1"/>
  <c r="AK1262" i="1" s="1"/>
  <c r="Q1263" i="1"/>
  <c r="R1263" i="1"/>
  <c r="AI1263" i="1" s="1"/>
  <c r="S1263" i="1"/>
  <c r="AJ1263" i="1" s="1"/>
  <c r="T1263" i="1"/>
  <c r="AK1263" i="1" s="1"/>
  <c r="Q1264" i="1"/>
  <c r="R1264" i="1"/>
  <c r="S1264" i="1"/>
  <c r="AJ1264" i="1" s="1"/>
  <c r="T1264" i="1"/>
  <c r="AK1264" i="1" s="1"/>
  <c r="Q1265" i="1"/>
  <c r="R1265" i="1"/>
  <c r="S1265" i="1"/>
  <c r="AJ1265" i="1" s="1"/>
  <c r="T1265" i="1"/>
  <c r="AK1265" i="1" s="1"/>
  <c r="Q1266" i="1"/>
  <c r="R1266" i="1"/>
  <c r="S1266" i="1"/>
  <c r="AJ1266" i="1" s="1"/>
  <c r="T1266" i="1"/>
  <c r="AK1266" i="1" s="1"/>
  <c r="Q1267" i="1"/>
  <c r="R1267" i="1"/>
  <c r="AI1267" i="1" s="1"/>
  <c r="S1267" i="1"/>
  <c r="AJ1267" i="1" s="1"/>
  <c r="T1267" i="1"/>
  <c r="AK1267" i="1" s="1"/>
  <c r="Q1268" i="1"/>
  <c r="R1268" i="1"/>
  <c r="S1268" i="1"/>
  <c r="AJ1268" i="1" s="1"/>
  <c r="T1268" i="1"/>
  <c r="AK1268" i="1" s="1"/>
  <c r="Q1269" i="1"/>
  <c r="R1269" i="1"/>
  <c r="AI1269" i="1" s="1"/>
  <c r="S1269" i="1"/>
  <c r="AJ1269" i="1" s="1"/>
  <c r="T1269" i="1"/>
  <c r="AK1269" i="1" s="1"/>
  <c r="Q1270" i="1"/>
  <c r="R1270" i="1"/>
  <c r="S1270" i="1"/>
  <c r="AJ1270" i="1" s="1"/>
  <c r="T1270" i="1"/>
  <c r="AK1270" i="1" s="1"/>
  <c r="Q1271" i="1"/>
  <c r="R1271" i="1"/>
  <c r="AI1271" i="1" s="1"/>
  <c r="S1271" i="1"/>
  <c r="AJ1271" i="1" s="1"/>
  <c r="T1271" i="1"/>
  <c r="AK1271" i="1" s="1"/>
  <c r="Q1272" i="1"/>
  <c r="R1272" i="1"/>
  <c r="S1272" i="1"/>
  <c r="AJ1272" i="1" s="1"/>
  <c r="T1272" i="1"/>
  <c r="AK1272" i="1" s="1"/>
  <c r="Q1273" i="1"/>
  <c r="R1273" i="1"/>
  <c r="S1273" i="1"/>
  <c r="AJ1273" i="1" s="1"/>
  <c r="T1273" i="1"/>
  <c r="AK1273" i="1" s="1"/>
  <c r="Q1274" i="1"/>
  <c r="R1274" i="1"/>
  <c r="S1274" i="1"/>
  <c r="AJ1274" i="1" s="1"/>
  <c r="T1274" i="1"/>
  <c r="AK1274" i="1" s="1"/>
  <c r="Q1275" i="1"/>
  <c r="R1275" i="1"/>
  <c r="AI1275" i="1" s="1"/>
  <c r="S1275" i="1"/>
  <c r="AJ1275" i="1" s="1"/>
  <c r="T1275" i="1"/>
  <c r="AK1275" i="1" s="1"/>
  <c r="Q1276" i="1"/>
  <c r="R1276" i="1"/>
  <c r="S1276" i="1"/>
  <c r="AJ1276" i="1" s="1"/>
  <c r="T1276" i="1"/>
  <c r="AK1276" i="1" s="1"/>
  <c r="Q1277" i="1"/>
  <c r="R1277" i="1"/>
  <c r="AI1277" i="1" s="1"/>
  <c r="S1277" i="1"/>
  <c r="AJ1277" i="1" s="1"/>
  <c r="T1277" i="1"/>
  <c r="AK1277" i="1" s="1"/>
  <c r="Q1278" i="1"/>
  <c r="R1278" i="1"/>
  <c r="S1278" i="1"/>
  <c r="AJ1278" i="1" s="1"/>
  <c r="T1278" i="1"/>
  <c r="AK1278" i="1" s="1"/>
  <c r="Q1279" i="1"/>
  <c r="R1279" i="1"/>
  <c r="S1279" i="1"/>
  <c r="AJ1279" i="1" s="1"/>
  <c r="T1279" i="1"/>
  <c r="AK1279" i="1" s="1"/>
  <c r="Q1280" i="1"/>
  <c r="R1280" i="1"/>
  <c r="S1280" i="1"/>
  <c r="AJ1280" i="1" s="1"/>
  <c r="T1280" i="1"/>
  <c r="AK1280" i="1" s="1"/>
  <c r="Q1281" i="1"/>
  <c r="R1281" i="1"/>
  <c r="AI1281" i="1" s="1"/>
  <c r="S1281" i="1"/>
  <c r="AJ1281" i="1" s="1"/>
  <c r="T1281" i="1"/>
  <c r="AK1281" i="1" s="1"/>
  <c r="Q1282" i="1"/>
  <c r="R1282" i="1"/>
  <c r="S1282" i="1"/>
  <c r="AJ1282" i="1" s="1"/>
  <c r="T1282" i="1"/>
  <c r="AK1282" i="1" s="1"/>
  <c r="Q1283" i="1"/>
  <c r="R1283" i="1"/>
  <c r="AI1283" i="1" s="1"/>
  <c r="S1283" i="1"/>
  <c r="AJ1283" i="1" s="1"/>
  <c r="T1283" i="1"/>
  <c r="AK1283" i="1" s="1"/>
  <c r="Q1284" i="1"/>
  <c r="R1284" i="1"/>
  <c r="S1284" i="1"/>
  <c r="AJ1284" i="1" s="1"/>
  <c r="T1284" i="1"/>
  <c r="AK1284" i="1" s="1"/>
  <c r="Q1285" i="1"/>
  <c r="R1285" i="1"/>
  <c r="S1285" i="1"/>
  <c r="AJ1285" i="1" s="1"/>
  <c r="T1285" i="1"/>
  <c r="AK1285" i="1" s="1"/>
  <c r="Q1286" i="1"/>
  <c r="R1286" i="1"/>
  <c r="S1286" i="1"/>
  <c r="AJ1286" i="1" s="1"/>
  <c r="T1286" i="1"/>
  <c r="AK1286" i="1" s="1"/>
  <c r="Q1287" i="1"/>
  <c r="R1287" i="1"/>
  <c r="AI1287" i="1" s="1"/>
  <c r="S1287" i="1"/>
  <c r="AJ1287" i="1" s="1"/>
  <c r="T1287" i="1"/>
  <c r="AK1287" i="1" s="1"/>
  <c r="Q1288" i="1"/>
  <c r="R1288" i="1"/>
  <c r="S1288" i="1"/>
  <c r="AJ1288" i="1" s="1"/>
  <c r="T1288" i="1"/>
  <c r="AK1288" i="1" s="1"/>
  <c r="Q1289" i="1"/>
  <c r="R1289" i="1"/>
  <c r="AI1289" i="1" s="1"/>
  <c r="S1289" i="1"/>
  <c r="AJ1289" i="1" s="1"/>
  <c r="T1289" i="1"/>
  <c r="AK1289" i="1" s="1"/>
  <c r="Q1290" i="1"/>
  <c r="R1290" i="1"/>
  <c r="S1290" i="1"/>
  <c r="AJ1290" i="1" s="1"/>
  <c r="T1290" i="1"/>
  <c r="AK1290" i="1" s="1"/>
  <c r="Q1291" i="1"/>
  <c r="R1291" i="1"/>
  <c r="S1291" i="1"/>
  <c r="AJ1291" i="1" s="1"/>
  <c r="T1291" i="1"/>
  <c r="AK1291" i="1" s="1"/>
  <c r="Q1292" i="1"/>
  <c r="R1292" i="1"/>
  <c r="S1292" i="1"/>
  <c r="AJ1292" i="1" s="1"/>
  <c r="T1292" i="1"/>
  <c r="AK1292" i="1" s="1"/>
  <c r="Q1293" i="1"/>
  <c r="R1293" i="1"/>
  <c r="AI1293" i="1" s="1"/>
  <c r="S1293" i="1"/>
  <c r="AJ1293" i="1" s="1"/>
  <c r="T1293" i="1"/>
  <c r="AK1293" i="1" s="1"/>
  <c r="Q1294" i="1"/>
  <c r="R1294" i="1"/>
  <c r="S1294" i="1"/>
  <c r="AJ1294" i="1" s="1"/>
  <c r="T1294" i="1"/>
  <c r="AK1294" i="1" s="1"/>
  <c r="Q1295" i="1"/>
  <c r="R1295" i="1"/>
  <c r="AI1295" i="1" s="1"/>
  <c r="S1295" i="1"/>
  <c r="AJ1295" i="1" s="1"/>
  <c r="T1295" i="1"/>
  <c r="AK1295" i="1" s="1"/>
  <c r="Q1296" i="1"/>
  <c r="R1296" i="1"/>
  <c r="S1296" i="1"/>
  <c r="AJ1296" i="1" s="1"/>
  <c r="T1296" i="1"/>
  <c r="AK1296" i="1" s="1"/>
  <c r="Q1297" i="1"/>
  <c r="R1297" i="1"/>
  <c r="S1297" i="1"/>
  <c r="AJ1297" i="1" s="1"/>
  <c r="T1297" i="1"/>
  <c r="AK1297" i="1" s="1"/>
  <c r="Q1298" i="1"/>
  <c r="R1298" i="1"/>
  <c r="S1298" i="1"/>
  <c r="AJ1298" i="1" s="1"/>
  <c r="T1298" i="1"/>
  <c r="AK1298" i="1" s="1"/>
  <c r="Q1299" i="1"/>
  <c r="R1299" i="1"/>
  <c r="AI1299" i="1" s="1"/>
  <c r="S1299" i="1"/>
  <c r="AJ1299" i="1" s="1"/>
  <c r="T1299" i="1"/>
  <c r="AK1299" i="1" s="1"/>
  <c r="Q1300" i="1"/>
  <c r="R1300" i="1"/>
  <c r="S1300" i="1"/>
  <c r="AJ1300" i="1" s="1"/>
  <c r="T1300" i="1"/>
  <c r="AK1300" i="1" s="1"/>
  <c r="Q1301" i="1"/>
  <c r="R1301" i="1"/>
  <c r="AI1301" i="1" s="1"/>
  <c r="S1301" i="1"/>
  <c r="AJ1301" i="1" s="1"/>
  <c r="T1301" i="1"/>
  <c r="AK1301" i="1" s="1"/>
  <c r="Q1302" i="1"/>
  <c r="R1302" i="1"/>
  <c r="S1302" i="1"/>
  <c r="AJ1302" i="1" s="1"/>
  <c r="T1302" i="1"/>
  <c r="AK1302" i="1" s="1"/>
  <c r="Q1303" i="1"/>
  <c r="R1303" i="1"/>
  <c r="S1303" i="1"/>
  <c r="AJ1303" i="1" s="1"/>
  <c r="T1303" i="1"/>
  <c r="AK1303" i="1" s="1"/>
  <c r="Q1304" i="1"/>
  <c r="R1304" i="1"/>
  <c r="S1304" i="1"/>
  <c r="AJ1304" i="1" s="1"/>
  <c r="T1304" i="1"/>
  <c r="AK1304" i="1" s="1"/>
  <c r="Q1305" i="1"/>
  <c r="R1305" i="1"/>
  <c r="S1305" i="1"/>
  <c r="AJ1305" i="1" s="1"/>
  <c r="T1305" i="1"/>
  <c r="AK1305" i="1" s="1"/>
  <c r="Q1306" i="1"/>
  <c r="R1306" i="1"/>
  <c r="S1306" i="1"/>
  <c r="AJ1306" i="1" s="1"/>
  <c r="T1306" i="1"/>
  <c r="AK1306" i="1" s="1"/>
  <c r="Q1307" i="1"/>
  <c r="R1307" i="1"/>
  <c r="S1307" i="1"/>
  <c r="AJ1307" i="1" s="1"/>
  <c r="T1307" i="1"/>
  <c r="AK1307" i="1" s="1"/>
  <c r="Q1308" i="1"/>
  <c r="R1308" i="1"/>
  <c r="S1308" i="1"/>
  <c r="AJ1308" i="1" s="1"/>
  <c r="T1308" i="1"/>
  <c r="AK1308" i="1" s="1"/>
  <c r="Q1309" i="1"/>
  <c r="R1309" i="1"/>
  <c r="S1309" i="1"/>
  <c r="AJ1309" i="1" s="1"/>
  <c r="T1309" i="1"/>
  <c r="AK1309" i="1" s="1"/>
  <c r="Q1310" i="1"/>
  <c r="R1310" i="1"/>
  <c r="S1310" i="1"/>
  <c r="AJ1310" i="1" s="1"/>
  <c r="T1310" i="1"/>
  <c r="AK1310" i="1" s="1"/>
  <c r="Q1311" i="1"/>
  <c r="R1311" i="1"/>
  <c r="S1311" i="1"/>
  <c r="AJ1311" i="1" s="1"/>
  <c r="T1311" i="1"/>
  <c r="AK1311" i="1" s="1"/>
  <c r="Q1312" i="1"/>
  <c r="R1312" i="1"/>
  <c r="S1312" i="1"/>
  <c r="AJ1312" i="1" s="1"/>
  <c r="T1312" i="1"/>
  <c r="AK1312" i="1" s="1"/>
  <c r="Q1313" i="1"/>
  <c r="R1313" i="1"/>
  <c r="S1313" i="1"/>
  <c r="AJ1313" i="1" s="1"/>
  <c r="T1313" i="1"/>
  <c r="AK1313" i="1" s="1"/>
  <c r="Q1314" i="1"/>
  <c r="R1314" i="1"/>
  <c r="S1314" i="1"/>
  <c r="AJ1314" i="1" s="1"/>
  <c r="T1314" i="1"/>
  <c r="AK1314" i="1" s="1"/>
  <c r="Q1315" i="1"/>
  <c r="R1315" i="1"/>
  <c r="S1315" i="1"/>
  <c r="AJ1315" i="1" s="1"/>
  <c r="T1315" i="1"/>
  <c r="AK1315" i="1" s="1"/>
  <c r="Q1316" i="1"/>
  <c r="R1316" i="1"/>
  <c r="S1316" i="1"/>
  <c r="AJ1316" i="1" s="1"/>
  <c r="T1316" i="1"/>
  <c r="AK1316" i="1" s="1"/>
  <c r="Q1317" i="1"/>
  <c r="R1317" i="1"/>
  <c r="S1317" i="1"/>
  <c r="AJ1317" i="1" s="1"/>
  <c r="T1317" i="1"/>
  <c r="AK1317" i="1" s="1"/>
  <c r="Q1318" i="1"/>
  <c r="R1318" i="1"/>
  <c r="S1318" i="1"/>
  <c r="AJ1318" i="1" s="1"/>
  <c r="T1318" i="1"/>
  <c r="AK1318" i="1" s="1"/>
  <c r="Q1319" i="1"/>
  <c r="R1319" i="1"/>
  <c r="S1319" i="1"/>
  <c r="AJ1319" i="1" s="1"/>
  <c r="T1319" i="1"/>
  <c r="AK1319" i="1" s="1"/>
  <c r="Q1320" i="1"/>
  <c r="R1320" i="1"/>
  <c r="S1320" i="1"/>
  <c r="AJ1320" i="1" s="1"/>
  <c r="T1320" i="1"/>
  <c r="AK1320" i="1" s="1"/>
  <c r="Q1321" i="1"/>
  <c r="R1321" i="1"/>
  <c r="AI1321" i="1" s="1"/>
  <c r="S1321" i="1"/>
  <c r="AJ1321" i="1" s="1"/>
  <c r="T1321" i="1"/>
  <c r="AK1321" i="1" s="1"/>
  <c r="Q1322" i="1"/>
  <c r="R1322" i="1"/>
  <c r="S1322" i="1"/>
  <c r="AJ1322" i="1" s="1"/>
  <c r="T1322" i="1"/>
  <c r="AK1322" i="1" s="1"/>
  <c r="Q1323" i="1"/>
  <c r="R1323" i="1"/>
  <c r="AI1323" i="1" s="1"/>
  <c r="S1323" i="1"/>
  <c r="AJ1323" i="1" s="1"/>
  <c r="T1323" i="1"/>
  <c r="AK1323" i="1" s="1"/>
  <c r="Q1324" i="1"/>
  <c r="R1324" i="1"/>
  <c r="S1324" i="1"/>
  <c r="AJ1324" i="1" s="1"/>
  <c r="T1324" i="1"/>
  <c r="AK1324" i="1" s="1"/>
  <c r="Q1325" i="1"/>
  <c r="R1325" i="1"/>
  <c r="AI1325" i="1" s="1"/>
  <c r="S1325" i="1"/>
  <c r="AJ1325" i="1" s="1"/>
  <c r="T1325" i="1"/>
  <c r="AK1325" i="1" s="1"/>
  <c r="Q1326" i="1"/>
  <c r="R1326" i="1"/>
  <c r="S1326" i="1"/>
  <c r="AJ1326" i="1" s="1"/>
  <c r="T1326" i="1"/>
  <c r="AK1326" i="1" s="1"/>
  <c r="Q1327" i="1"/>
  <c r="R1327" i="1"/>
  <c r="S1327" i="1"/>
  <c r="AJ1327" i="1" s="1"/>
  <c r="T1327" i="1"/>
  <c r="AK1327" i="1" s="1"/>
  <c r="Q1328" i="1"/>
  <c r="R1328" i="1"/>
  <c r="S1328" i="1"/>
  <c r="AJ1328" i="1" s="1"/>
  <c r="T1328" i="1"/>
  <c r="AK1328" i="1" s="1"/>
  <c r="Q1329" i="1"/>
  <c r="R1329" i="1"/>
  <c r="AI1329" i="1" s="1"/>
  <c r="S1329" i="1"/>
  <c r="AJ1329" i="1" s="1"/>
  <c r="T1329" i="1"/>
  <c r="AK1329" i="1" s="1"/>
  <c r="Q1330" i="1"/>
  <c r="R1330" i="1"/>
  <c r="S1330" i="1"/>
  <c r="AJ1330" i="1" s="1"/>
  <c r="T1330" i="1"/>
  <c r="AK1330" i="1" s="1"/>
  <c r="Q1331" i="1"/>
  <c r="R1331" i="1"/>
  <c r="AI1331" i="1" s="1"/>
  <c r="S1331" i="1"/>
  <c r="AJ1331" i="1" s="1"/>
  <c r="T1331" i="1"/>
  <c r="AK1331" i="1" s="1"/>
  <c r="Q1332" i="1"/>
  <c r="R1332" i="1"/>
  <c r="S1332" i="1"/>
  <c r="AJ1332" i="1" s="1"/>
  <c r="T1332" i="1"/>
  <c r="AK1332" i="1" s="1"/>
  <c r="Q1333" i="1"/>
  <c r="R1333" i="1"/>
  <c r="S1333" i="1"/>
  <c r="AJ1333" i="1" s="1"/>
  <c r="T1333" i="1"/>
  <c r="AK1333" i="1" s="1"/>
  <c r="Q1334" i="1"/>
  <c r="R1334" i="1"/>
  <c r="S1334" i="1"/>
  <c r="AJ1334" i="1" s="1"/>
  <c r="T1334" i="1"/>
  <c r="AK1334" i="1" s="1"/>
  <c r="Q1335" i="1"/>
  <c r="R1335" i="1"/>
  <c r="AI1335" i="1" s="1"/>
  <c r="S1335" i="1"/>
  <c r="AJ1335" i="1" s="1"/>
  <c r="T1335" i="1"/>
  <c r="AK1335" i="1" s="1"/>
  <c r="Q1336" i="1"/>
  <c r="R1336" i="1"/>
  <c r="S1336" i="1"/>
  <c r="AJ1336" i="1" s="1"/>
  <c r="T1336" i="1"/>
  <c r="AK1336" i="1" s="1"/>
  <c r="Q1337" i="1"/>
  <c r="R1337" i="1"/>
  <c r="AI1337" i="1" s="1"/>
  <c r="S1337" i="1"/>
  <c r="AJ1337" i="1" s="1"/>
  <c r="T1337" i="1"/>
  <c r="AK1337" i="1" s="1"/>
  <c r="Q1338" i="1"/>
  <c r="R1338" i="1"/>
  <c r="S1338" i="1"/>
  <c r="AJ1338" i="1" s="1"/>
  <c r="T1338" i="1"/>
  <c r="AK1338" i="1" s="1"/>
  <c r="Q1339" i="1"/>
  <c r="R1339" i="1"/>
  <c r="S1339" i="1"/>
  <c r="AJ1339" i="1" s="1"/>
  <c r="T1339" i="1"/>
  <c r="AK1339" i="1" s="1"/>
  <c r="Q1340" i="1"/>
  <c r="R1340" i="1"/>
  <c r="S1340" i="1"/>
  <c r="AJ1340" i="1" s="1"/>
  <c r="T1340" i="1"/>
  <c r="AK1340" i="1" s="1"/>
  <c r="Q1341" i="1"/>
  <c r="R1341" i="1"/>
  <c r="AI1341" i="1" s="1"/>
  <c r="S1341" i="1"/>
  <c r="AJ1341" i="1" s="1"/>
  <c r="T1341" i="1"/>
  <c r="AK1341" i="1" s="1"/>
  <c r="Q1342" i="1"/>
  <c r="R1342" i="1"/>
  <c r="S1342" i="1"/>
  <c r="AJ1342" i="1" s="1"/>
  <c r="T1342" i="1"/>
  <c r="AK1342" i="1" s="1"/>
  <c r="Q1343" i="1"/>
  <c r="R1343" i="1"/>
  <c r="S1343" i="1"/>
  <c r="AJ1343" i="1" s="1"/>
  <c r="T1343" i="1"/>
  <c r="AK1343" i="1" s="1"/>
  <c r="Q1344" i="1"/>
  <c r="R1344" i="1"/>
  <c r="S1344" i="1"/>
  <c r="AJ1344" i="1" s="1"/>
  <c r="T1344" i="1"/>
  <c r="AK1344" i="1" s="1"/>
  <c r="Q1345" i="1"/>
  <c r="R1345" i="1"/>
  <c r="S1345" i="1"/>
  <c r="AJ1345" i="1" s="1"/>
  <c r="T1345" i="1"/>
  <c r="AK1345" i="1" s="1"/>
  <c r="Q1346" i="1"/>
  <c r="R1346" i="1"/>
  <c r="AI1346" i="1" s="1"/>
  <c r="S1346" i="1"/>
  <c r="AJ1346" i="1" s="1"/>
  <c r="T1346" i="1"/>
  <c r="AK1346" i="1" s="1"/>
  <c r="Q1347" i="1"/>
  <c r="R1347" i="1"/>
  <c r="S1347" i="1"/>
  <c r="AJ1347" i="1" s="1"/>
  <c r="T1347" i="1"/>
  <c r="AK1347" i="1" s="1"/>
  <c r="Q1348" i="1"/>
  <c r="R1348" i="1"/>
  <c r="S1348" i="1"/>
  <c r="AJ1348" i="1" s="1"/>
  <c r="T1348" i="1"/>
  <c r="AK1348" i="1" s="1"/>
  <c r="Q1349" i="1"/>
  <c r="R1349" i="1"/>
  <c r="AI1349" i="1" s="1"/>
  <c r="S1349" i="1"/>
  <c r="AJ1349" i="1" s="1"/>
  <c r="T1349" i="1"/>
  <c r="AK1349" i="1" s="1"/>
  <c r="Q1350" i="1"/>
  <c r="R1350" i="1"/>
  <c r="S1350" i="1"/>
  <c r="AJ1350" i="1" s="1"/>
  <c r="T1350" i="1"/>
  <c r="AK1350" i="1" s="1"/>
  <c r="Q1351" i="1"/>
  <c r="R1351" i="1"/>
  <c r="S1351" i="1"/>
  <c r="AJ1351" i="1" s="1"/>
  <c r="T1351" i="1"/>
  <c r="AK1351" i="1" s="1"/>
  <c r="Q1352" i="1"/>
  <c r="R1352" i="1"/>
  <c r="AI1352" i="1" s="1"/>
  <c r="S1352" i="1"/>
  <c r="AJ1352" i="1" s="1"/>
  <c r="T1352" i="1"/>
  <c r="AK1352" i="1" s="1"/>
  <c r="Q1353" i="1"/>
  <c r="R1353" i="1"/>
  <c r="S1353" i="1"/>
  <c r="AJ1353" i="1" s="1"/>
  <c r="T1353" i="1"/>
  <c r="AK1353" i="1" s="1"/>
  <c r="Q1354" i="1"/>
  <c r="R1354" i="1"/>
  <c r="S1354" i="1"/>
  <c r="AJ1354" i="1" s="1"/>
  <c r="T1354" i="1"/>
  <c r="AK1354" i="1" s="1"/>
  <c r="Q1355" i="1"/>
  <c r="R1355" i="1"/>
  <c r="AI1355" i="1" s="1"/>
  <c r="S1355" i="1"/>
  <c r="AJ1355" i="1" s="1"/>
  <c r="T1355" i="1"/>
  <c r="AK1355" i="1" s="1"/>
  <c r="Q1356" i="1"/>
  <c r="R1356" i="1"/>
  <c r="S1356" i="1"/>
  <c r="AJ1356" i="1" s="1"/>
  <c r="T1356" i="1"/>
  <c r="AK1356" i="1" s="1"/>
  <c r="Q1357" i="1"/>
  <c r="R1357" i="1"/>
  <c r="S1357" i="1"/>
  <c r="AJ1357" i="1" s="1"/>
  <c r="T1357" i="1"/>
  <c r="AK1357" i="1" s="1"/>
  <c r="Q1358" i="1"/>
  <c r="R1358" i="1"/>
  <c r="AI1358" i="1" s="1"/>
  <c r="S1358" i="1"/>
  <c r="AJ1358" i="1" s="1"/>
  <c r="T1358" i="1"/>
  <c r="AK1358" i="1" s="1"/>
  <c r="Q1359" i="1"/>
  <c r="R1359" i="1"/>
  <c r="S1359" i="1"/>
  <c r="AJ1359" i="1" s="1"/>
  <c r="T1359" i="1"/>
  <c r="AK1359" i="1" s="1"/>
  <c r="Q1360" i="1"/>
  <c r="R1360" i="1"/>
  <c r="S1360" i="1"/>
  <c r="AJ1360" i="1" s="1"/>
  <c r="T1360" i="1"/>
  <c r="AK1360" i="1" s="1"/>
  <c r="Q1361" i="1"/>
  <c r="R1361" i="1"/>
  <c r="AI1361" i="1" s="1"/>
  <c r="S1361" i="1"/>
  <c r="AJ1361" i="1" s="1"/>
  <c r="T1361" i="1"/>
  <c r="AK1361" i="1" s="1"/>
  <c r="Q1362" i="1"/>
  <c r="R1362" i="1"/>
  <c r="S1362" i="1"/>
  <c r="AJ1362" i="1" s="1"/>
  <c r="T1362" i="1"/>
  <c r="AK1362" i="1" s="1"/>
  <c r="Q1363" i="1"/>
  <c r="R1363" i="1"/>
  <c r="S1363" i="1"/>
  <c r="AJ1363" i="1" s="1"/>
  <c r="T1363" i="1"/>
  <c r="AK1363" i="1" s="1"/>
  <c r="Q1364" i="1"/>
  <c r="R1364" i="1"/>
  <c r="AI1364" i="1" s="1"/>
  <c r="S1364" i="1"/>
  <c r="AJ1364" i="1" s="1"/>
  <c r="T1364" i="1"/>
  <c r="AK1364" i="1" s="1"/>
  <c r="Q1365" i="1"/>
  <c r="R1365" i="1"/>
  <c r="S1365" i="1"/>
  <c r="AJ1365" i="1" s="1"/>
  <c r="T1365" i="1"/>
  <c r="AK1365" i="1" s="1"/>
  <c r="Q1366" i="1"/>
  <c r="R1366" i="1"/>
  <c r="S1366" i="1"/>
  <c r="AJ1366" i="1" s="1"/>
  <c r="T1366" i="1"/>
  <c r="AK1366" i="1" s="1"/>
  <c r="Q1367" i="1"/>
  <c r="R1367" i="1"/>
  <c r="AI1367" i="1" s="1"/>
  <c r="S1367" i="1"/>
  <c r="AJ1367" i="1" s="1"/>
  <c r="T1367" i="1"/>
  <c r="AK1367" i="1" s="1"/>
  <c r="Q1368" i="1"/>
  <c r="R1368" i="1"/>
  <c r="S1368" i="1"/>
  <c r="AJ1368" i="1" s="1"/>
  <c r="T1368" i="1"/>
  <c r="AK1368" i="1" s="1"/>
  <c r="Q1369" i="1"/>
  <c r="R1369" i="1"/>
  <c r="S1369" i="1"/>
  <c r="AJ1369" i="1" s="1"/>
  <c r="T1369" i="1"/>
  <c r="AK1369" i="1" s="1"/>
  <c r="Q1370" i="1"/>
  <c r="R1370" i="1"/>
  <c r="AI1370" i="1" s="1"/>
  <c r="S1370" i="1"/>
  <c r="AJ1370" i="1" s="1"/>
  <c r="T1370" i="1"/>
  <c r="AK1370" i="1" s="1"/>
  <c r="Q1371" i="1"/>
  <c r="R1371" i="1"/>
  <c r="S1371" i="1"/>
  <c r="AJ1371" i="1" s="1"/>
  <c r="T1371" i="1"/>
  <c r="AK1371" i="1" s="1"/>
  <c r="Q1372" i="1"/>
  <c r="R1372" i="1"/>
  <c r="AI1372" i="1" s="1"/>
  <c r="S1372" i="1"/>
  <c r="AJ1372" i="1" s="1"/>
  <c r="T1372" i="1"/>
  <c r="AK1372" i="1" s="1"/>
  <c r="Q1373" i="1"/>
  <c r="R1373" i="1"/>
  <c r="S1373" i="1"/>
  <c r="AJ1373" i="1" s="1"/>
  <c r="T1373" i="1"/>
  <c r="AK1373" i="1" s="1"/>
  <c r="Q1374" i="1"/>
  <c r="R1374" i="1"/>
  <c r="S1374" i="1"/>
  <c r="AJ1374" i="1" s="1"/>
  <c r="T1374" i="1"/>
  <c r="AK1374" i="1" s="1"/>
  <c r="Q1375" i="1"/>
  <c r="R1375" i="1"/>
  <c r="S1375" i="1"/>
  <c r="AJ1375" i="1" s="1"/>
  <c r="T1375" i="1"/>
  <c r="AK1375" i="1" s="1"/>
  <c r="Q1376" i="1"/>
  <c r="R1376" i="1"/>
  <c r="AI1376" i="1" s="1"/>
  <c r="S1376" i="1"/>
  <c r="AJ1376" i="1" s="1"/>
  <c r="T1376" i="1"/>
  <c r="AK1376" i="1" s="1"/>
  <c r="Q1377" i="1"/>
  <c r="R1377" i="1"/>
  <c r="S1377" i="1"/>
  <c r="AJ1377" i="1" s="1"/>
  <c r="T1377" i="1"/>
  <c r="AK1377" i="1" s="1"/>
  <c r="Q1378" i="1"/>
  <c r="R1378" i="1"/>
  <c r="AI1378" i="1" s="1"/>
  <c r="S1378" i="1"/>
  <c r="AJ1378" i="1" s="1"/>
  <c r="T1378" i="1"/>
  <c r="AK1378" i="1" s="1"/>
  <c r="Q1379" i="1"/>
  <c r="R1379" i="1"/>
  <c r="AI1379" i="1" s="1"/>
  <c r="S1379" i="1"/>
  <c r="AJ1379" i="1" s="1"/>
  <c r="T1379" i="1"/>
  <c r="AK1379" i="1" s="1"/>
  <c r="Q1380" i="1"/>
  <c r="R1380" i="1"/>
  <c r="S1380" i="1"/>
  <c r="AJ1380" i="1" s="1"/>
  <c r="T1380" i="1"/>
  <c r="AK1380" i="1" s="1"/>
  <c r="Q1381" i="1"/>
  <c r="R1381" i="1"/>
  <c r="AI1381" i="1" s="1"/>
  <c r="S1381" i="1"/>
  <c r="AJ1381" i="1" s="1"/>
  <c r="T1381" i="1"/>
  <c r="AK1381" i="1" s="1"/>
  <c r="Q1382" i="1"/>
  <c r="R1382" i="1"/>
  <c r="AI1382" i="1" s="1"/>
  <c r="S1382" i="1"/>
  <c r="AJ1382" i="1" s="1"/>
  <c r="T1382" i="1"/>
  <c r="AK1382" i="1" s="1"/>
  <c r="Q1383" i="1"/>
  <c r="R1383" i="1"/>
  <c r="S1383" i="1"/>
  <c r="AJ1383" i="1" s="1"/>
  <c r="T1383" i="1"/>
  <c r="AK1383" i="1" s="1"/>
  <c r="Q1384" i="1"/>
  <c r="R1384" i="1"/>
  <c r="AI1384" i="1" s="1"/>
  <c r="S1384" i="1"/>
  <c r="AJ1384" i="1" s="1"/>
  <c r="T1384" i="1"/>
  <c r="AK1384" i="1" s="1"/>
  <c r="Q1385" i="1"/>
  <c r="R1385" i="1"/>
  <c r="AI1385" i="1" s="1"/>
  <c r="S1385" i="1"/>
  <c r="AJ1385" i="1" s="1"/>
  <c r="T1385" i="1"/>
  <c r="AK1385" i="1" s="1"/>
  <c r="Q1386" i="1"/>
  <c r="R1386" i="1"/>
  <c r="S1386" i="1"/>
  <c r="AJ1386" i="1" s="1"/>
  <c r="T1386" i="1"/>
  <c r="AK1386" i="1" s="1"/>
  <c r="Q1387" i="1"/>
  <c r="R1387" i="1"/>
  <c r="AI1387" i="1" s="1"/>
  <c r="S1387" i="1"/>
  <c r="AJ1387" i="1" s="1"/>
  <c r="T1387" i="1"/>
  <c r="AK1387" i="1" s="1"/>
  <c r="Q1388" i="1"/>
  <c r="R1388" i="1"/>
  <c r="AI1388" i="1" s="1"/>
  <c r="S1388" i="1"/>
  <c r="AJ1388" i="1" s="1"/>
  <c r="T1388" i="1"/>
  <c r="AK1388" i="1" s="1"/>
  <c r="Q1389" i="1"/>
  <c r="R1389" i="1"/>
  <c r="S1389" i="1"/>
  <c r="AJ1389" i="1" s="1"/>
  <c r="T1389" i="1"/>
  <c r="AK1389" i="1" s="1"/>
  <c r="Q1390" i="1"/>
  <c r="R1390" i="1"/>
  <c r="AI1390" i="1" s="1"/>
  <c r="S1390" i="1"/>
  <c r="AJ1390" i="1" s="1"/>
  <c r="T1390" i="1"/>
  <c r="AK1390" i="1" s="1"/>
  <c r="Q1391" i="1"/>
  <c r="R1391" i="1"/>
  <c r="S1391" i="1"/>
  <c r="AJ1391" i="1" s="1"/>
  <c r="T1391" i="1"/>
  <c r="AK1391" i="1" s="1"/>
  <c r="Q1392" i="1"/>
  <c r="R1392" i="1"/>
  <c r="S1392" i="1"/>
  <c r="AJ1392" i="1" s="1"/>
  <c r="T1392" i="1"/>
  <c r="AK1392" i="1" s="1"/>
  <c r="Q1393" i="1"/>
  <c r="R1393" i="1"/>
  <c r="S1393" i="1"/>
  <c r="AJ1393" i="1" s="1"/>
  <c r="T1393" i="1"/>
  <c r="AK1393" i="1" s="1"/>
  <c r="Q1394" i="1"/>
  <c r="R1394" i="1"/>
  <c r="AI1394" i="1" s="1"/>
  <c r="S1394" i="1"/>
  <c r="AJ1394" i="1" s="1"/>
  <c r="T1394" i="1"/>
  <c r="AK1394" i="1" s="1"/>
  <c r="Q1395" i="1"/>
  <c r="R1395" i="1"/>
  <c r="S1395" i="1"/>
  <c r="AJ1395" i="1" s="1"/>
  <c r="T1395" i="1"/>
  <c r="AK1395" i="1" s="1"/>
  <c r="Q1396" i="1"/>
  <c r="R1396" i="1"/>
  <c r="AI1396" i="1" s="1"/>
  <c r="S1396" i="1"/>
  <c r="AJ1396" i="1" s="1"/>
  <c r="T1396" i="1"/>
  <c r="AK1396" i="1" s="1"/>
  <c r="Q1397" i="1"/>
  <c r="R1397" i="1"/>
  <c r="AI1397" i="1" s="1"/>
  <c r="S1397" i="1"/>
  <c r="AJ1397" i="1" s="1"/>
  <c r="T1397" i="1"/>
  <c r="AK1397" i="1" s="1"/>
  <c r="Q1398" i="1"/>
  <c r="R1398" i="1"/>
  <c r="S1398" i="1"/>
  <c r="AJ1398" i="1" s="1"/>
  <c r="T1398" i="1"/>
  <c r="AK1398" i="1" s="1"/>
  <c r="Q1399" i="1"/>
  <c r="R1399" i="1"/>
  <c r="AI1399" i="1" s="1"/>
  <c r="S1399" i="1"/>
  <c r="AJ1399" i="1" s="1"/>
  <c r="T1399" i="1"/>
  <c r="AK1399" i="1" s="1"/>
  <c r="Q1400" i="1"/>
  <c r="R1400" i="1"/>
  <c r="AI1400" i="1" s="1"/>
  <c r="S1400" i="1"/>
  <c r="AJ1400" i="1" s="1"/>
  <c r="T1400" i="1"/>
  <c r="AK1400" i="1" s="1"/>
  <c r="Q1401" i="1"/>
  <c r="R1401" i="1"/>
  <c r="S1401" i="1"/>
  <c r="AJ1401" i="1" s="1"/>
  <c r="T1401" i="1"/>
  <c r="AK1401" i="1" s="1"/>
  <c r="Q1402" i="1"/>
  <c r="R1402" i="1"/>
  <c r="S1402" i="1"/>
  <c r="AJ1402" i="1" s="1"/>
  <c r="T1402" i="1"/>
  <c r="AK1402" i="1" s="1"/>
  <c r="Q1403" i="1"/>
  <c r="R1403" i="1"/>
  <c r="S1403" i="1"/>
  <c r="AJ1403" i="1" s="1"/>
  <c r="T1403" i="1"/>
  <c r="AK1403" i="1" s="1"/>
  <c r="Q1404" i="1"/>
  <c r="R1404" i="1"/>
  <c r="S1404" i="1"/>
  <c r="AJ1404" i="1" s="1"/>
  <c r="T1404" i="1"/>
  <c r="AK1404" i="1" s="1"/>
  <c r="Q1405" i="1"/>
  <c r="R1405" i="1"/>
  <c r="AI1405" i="1" s="1"/>
  <c r="S1405" i="1"/>
  <c r="AJ1405" i="1" s="1"/>
  <c r="T1405" i="1"/>
  <c r="AK1405" i="1" s="1"/>
  <c r="Q1406" i="1"/>
  <c r="R1406" i="1"/>
  <c r="AI1406" i="1" s="1"/>
  <c r="S1406" i="1"/>
  <c r="AJ1406" i="1" s="1"/>
  <c r="T1406" i="1"/>
  <c r="AK1406" i="1" s="1"/>
  <c r="Q1407" i="1"/>
  <c r="R1407" i="1"/>
  <c r="S1407" i="1"/>
  <c r="AJ1407" i="1" s="1"/>
  <c r="T1407" i="1"/>
  <c r="AK1407" i="1" s="1"/>
  <c r="Q1408" i="1"/>
  <c r="R1408" i="1"/>
  <c r="S1408" i="1"/>
  <c r="AJ1408" i="1" s="1"/>
  <c r="T1408" i="1"/>
  <c r="AK1408" i="1" s="1"/>
  <c r="Q1409" i="1"/>
  <c r="R1409" i="1"/>
  <c r="AI1409" i="1" s="1"/>
  <c r="S1409" i="1"/>
  <c r="AJ1409" i="1" s="1"/>
  <c r="T1409" i="1"/>
  <c r="AK1409" i="1" s="1"/>
  <c r="Q1410" i="1"/>
  <c r="R1410" i="1"/>
  <c r="S1410" i="1"/>
  <c r="AJ1410" i="1" s="1"/>
  <c r="T1410" i="1"/>
  <c r="AK1410" i="1" s="1"/>
  <c r="Q1411" i="1"/>
  <c r="R1411" i="1"/>
  <c r="AI1411" i="1" s="1"/>
  <c r="S1411" i="1"/>
  <c r="AJ1411" i="1" s="1"/>
  <c r="T1411" i="1"/>
  <c r="AK1411" i="1" s="1"/>
  <c r="Q1412" i="1"/>
  <c r="R1412" i="1"/>
  <c r="S1412" i="1"/>
  <c r="AJ1412" i="1" s="1"/>
  <c r="T1412" i="1"/>
  <c r="AK1412" i="1" s="1"/>
  <c r="Q1413" i="1"/>
  <c r="R1413" i="1"/>
  <c r="S1413" i="1"/>
  <c r="AJ1413" i="1" s="1"/>
  <c r="T1413" i="1"/>
  <c r="AK1413" i="1" s="1"/>
  <c r="Q1414" i="1"/>
  <c r="R1414" i="1"/>
  <c r="AI1414" i="1" s="1"/>
  <c r="S1414" i="1"/>
  <c r="AJ1414" i="1" s="1"/>
  <c r="T1414" i="1"/>
  <c r="AK1414" i="1" s="1"/>
  <c r="Q1415" i="1"/>
  <c r="R1415" i="1"/>
  <c r="AI1415" i="1" s="1"/>
  <c r="S1415" i="1"/>
  <c r="AJ1415" i="1" s="1"/>
  <c r="T1415" i="1"/>
  <c r="AK1415" i="1" s="1"/>
  <c r="Q1416" i="1"/>
  <c r="R1416" i="1"/>
  <c r="S1416" i="1"/>
  <c r="AJ1416" i="1" s="1"/>
  <c r="T1416" i="1"/>
  <c r="AK1416" i="1" s="1"/>
  <c r="Q1417" i="1"/>
  <c r="R1417" i="1"/>
  <c r="AI1417" i="1" s="1"/>
  <c r="S1417" i="1"/>
  <c r="AJ1417" i="1" s="1"/>
  <c r="T1417" i="1"/>
  <c r="AK1417" i="1" s="1"/>
  <c r="Q1418" i="1"/>
  <c r="R1418" i="1"/>
  <c r="AI1418" i="1" s="1"/>
  <c r="S1418" i="1"/>
  <c r="AJ1418" i="1" s="1"/>
  <c r="T1418" i="1"/>
  <c r="AK1418" i="1" s="1"/>
  <c r="Q1419" i="1"/>
  <c r="R1419" i="1"/>
  <c r="AI1419" i="1" s="1"/>
  <c r="S1419" i="1"/>
  <c r="AJ1419" i="1" s="1"/>
  <c r="T1419" i="1"/>
  <c r="AK1419" i="1" s="1"/>
  <c r="Q1420" i="1"/>
  <c r="R1420" i="1"/>
  <c r="S1420" i="1"/>
  <c r="AJ1420" i="1" s="1"/>
  <c r="T1420" i="1"/>
  <c r="AK1420" i="1" s="1"/>
  <c r="Q1421" i="1"/>
  <c r="R1421" i="1"/>
  <c r="S1421" i="1"/>
  <c r="AJ1421" i="1" s="1"/>
  <c r="T1421" i="1"/>
  <c r="AK1421" i="1" s="1"/>
  <c r="Q1422" i="1"/>
  <c r="R1422" i="1"/>
  <c r="S1422" i="1"/>
  <c r="AJ1422" i="1" s="1"/>
  <c r="T1422" i="1"/>
  <c r="AK1422" i="1" s="1"/>
  <c r="Q1423" i="1"/>
  <c r="R1423" i="1"/>
  <c r="AI1423" i="1" s="1"/>
  <c r="S1423" i="1"/>
  <c r="AJ1423" i="1" s="1"/>
  <c r="T1423" i="1"/>
  <c r="AK1423" i="1" s="1"/>
  <c r="Q1424" i="1"/>
  <c r="R1424" i="1"/>
  <c r="S1424" i="1"/>
  <c r="AJ1424" i="1" s="1"/>
  <c r="T1424" i="1"/>
  <c r="AK1424" i="1" s="1"/>
  <c r="Q1425" i="1"/>
  <c r="R1425" i="1"/>
  <c r="AI1425" i="1" s="1"/>
  <c r="S1425" i="1"/>
  <c r="AJ1425" i="1" s="1"/>
  <c r="T1425" i="1"/>
  <c r="AK1425" i="1" s="1"/>
  <c r="Q1426" i="1"/>
  <c r="R1426" i="1"/>
  <c r="AI1426" i="1" s="1"/>
  <c r="S1426" i="1"/>
  <c r="AJ1426" i="1" s="1"/>
  <c r="T1426" i="1"/>
  <c r="AK1426" i="1" s="1"/>
  <c r="Q1427" i="1"/>
  <c r="R1427" i="1"/>
  <c r="S1427" i="1"/>
  <c r="AJ1427" i="1" s="1"/>
  <c r="T1427" i="1"/>
  <c r="AK1427" i="1" s="1"/>
  <c r="Q1428" i="1"/>
  <c r="R1428" i="1"/>
  <c r="AI1428" i="1" s="1"/>
  <c r="S1428" i="1"/>
  <c r="AJ1428" i="1" s="1"/>
  <c r="T1428" i="1"/>
  <c r="AK1428" i="1" s="1"/>
  <c r="Q1429" i="1"/>
  <c r="R1429" i="1"/>
  <c r="AI1429" i="1" s="1"/>
  <c r="S1429" i="1"/>
  <c r="AJ1429" i="1" s="1"/>
  <c r="T1429" i="1"/>
  <c r="AK1429" i="1" s="1"/>
  <c r="Q1430" i="1"/>
  <c r="R1430" i="1"/>
  <c r="S1430" i="1"/>
  <c r="AJ1430" i="1" s="1"/>
  <c r="T1430" i="1"/>
  <c r="AK1430" i="1" s="1"/>
  <c r="Q1431" i="1"/>
  <c r="R1431" i="1"/>
  <c r="AI1431" i="1" s="1"/>
  <c r="S1431" i="1"/>
  <c r="AJ1431" i="1" s="1"/>
  <c r="T1431" i="1"/>
  <c r="AK1431" i="1" s="1"/>
  <c r="Q1432" i="1"/>
  <c r="R1432" i="1"/>
  <c r="AI1432" i="1" s="1"/>
  <c r="S1432" i="1"/>
  <c r="AJ1432" i="1" s="1"/>
  <c r="T1432" i="1"/>
  <c r="AK1432" i="1" s="1"/>
  <c r="Q1433" i="1"/>
  <c r="R1433" i="1"/>
  <c r="S1433" i="1"/>
  <c r="AJ1433" i="1" s="1"/>
  <c r="T1433" i="1"/>
  <c r="AK1433" i="1" s="1"/>
  <c r="Q1434" i="1"/>
  <c r="R1434" i="1"/>
  <c r="AI1434" i="1" s="1"/>
  <c r="S1434" i="1"/>
  <c r="AJ1434" i="1" s="1"/>
  <c r="T1434" i="1"/>
  <c r="AK1434" i="1" s="1"/>
  <c r="Q1435" i="1"/>
  <c r="R1435" i="1"/>
  <c r="AI1435" i="1" s="1"/>
  <c r="S1435" i="1"/>
  <c r="AJ1435" i="1" s="1"/>
  <c r="T1435" i="1"/>
  <c r="AK1435" i="1" s="1"/>
  <c r="Q1436" i="1"/>
  <c r="R1436" i="1"/>
  <c r="S1436" i="1"/>
  <c r="AJ1436" i="1" s="1"/>
  <c r="T1436" i="1"/>
  <c r="AK1436" i="1" s="1"/>
  <c r="Q1437" i="1"/>
  <c r="R1437" i="1"/>
  <c r="AI1437" i="1" s="1"/>
  <c r="S1437" i="1"/>
  <c r="AJ1437" i="1" s="1"/>
  <c r="T1437" i="1"/>
  <c r="AK1437" i="1" s="1"/>
  <c r="Q1438" i="1"/>
  <c r="R1438" i="1"/>
  <c r="AI1438" i="1" s="1"/>
  <c r="S1438" i="1"/>
  <c r="AJ1438" i="1" s="1"/>
  <c r="T1438" i="1"/>
  <c r="AK1438" i="1" s="1"/>
  <c r="Q1439" i="1"/>
  <c r="R1439" i="1"/>
  <c r="S1439" i="1"/>
  <c r="AJ1439" i="1" s="1"/>
  <c r="T1439" i="1"/>
  <c r="AK1439" i="1" s="1"/>
  <c r="Q1440" i="1"/>
  <c r="R1440" i="1"/>
  <c r="AI1440" i="1" s="1"/>
  <c r="S1440" i="1"/>
  <c r="AJ1440" i="1" s="1"/>
  <c r="T1440" i="1"/>
  <c r="AK1440" i="1" s="1"/>
  <c r="Q1441" i="1"/>
  <c r="R1441" i="1"/>
  <c r="AI1441" i="1" s="1"/>
  <c r="S1441" i="1"/>
  <c r="AJ1441" i="1" s="1"/>
  <c r="T1441" i="1"/>
  <c r="AK1441" i="1" s="1"/>
  <c r="Q1442" i="1"/>
  <c r="R1442" i="1"/>
  <c r="S1442" i="1"/>
  <c r="AJ1442" i="1" s="1"/>
  <c r="T1442" i="1"/>
  <c r="AK1442" i="1" s="1"/>
  <c r="Q1443" i="1"/>
  <c r="R1443" i="1"/>
  <c r="AI1443" i="1" s="1"/>
  <c r="S1443" i="1"/>
  <c r="AJ1443" i="1" s="1"/>
  <c r="T1443" i="1"/>
  <c r="AK1443" i="1" s="1"/>
  <c r="Q1444" i="1"/>
  <c r="R1444" i="1"/>
  <c r="AI1444" i="1" s="1"/>
  <c r="S1444" i="1"/>
  <c r="AJ1444" i="1" s="1"/>
  <c r="T1444" i="1"/>
  <c r="AK1444" i="1" s="1"/>
  <c r="Q1445" i="1"/>
  <c r="R1445" i="1"/>
  <c r="S1445" i="1"/>
  <c r="AJ1445" i="1" s="1"/>
  <c r="T1445" i="1"/>
  <c r="AK1445" i="1" s="1"/>
  <c r="Q1446" i="1"/>
  <c r="R1446" i="1"/>
  <c r="AI1446" i="1" s="1"/>
  <c r="S1446" i="1"/>
  <c r="AJ1446" i="1" s="1"/>
  <c r="T1446" i="1"/>
  <c r="AK1446" i="1" s="1"/>
  <c r="Q1447" i="1"/>
  <c r="R1447" i="1"/>
  <c r="AI1447" i="1" s="1"/>
  <c r="S1447" i="1"/>
  <c r="AJ1447" i="1" s="1"/>
  <c r="T1447" i="1"/>
  <c r="AK1447" i="1" s="1"/>
  <c r="Q1448" i="1"/>
  <c r="R1448" i="1"/>
  <c r="S1448" i="1"/>
  <c r="AJ1448" i="1" s="1"/>
  <c r="T1448" i="1"/>
  <c r="AK1448" i="1" s="1"/>
  <c r="Q1449" i="1"/>
  <c r="R1449" i="1"/>
  <c r="AI1449" i="1" s="1"/>
  <c r="S1449" i="1"/>
  <c r="AJ1449" i="1" s="1"/>
  <c r="T1449" i="1"/>
  <c r="AK1449" i="1" s="1"/>
  <c r="Q1450" i="1"/>
  <c r="R1450" i="1"/>
  <c r="AI1450" i="1" s="1"/>
  <c r="S1450" i="1"/>
  <c r="AJ1450" i="1" s="1"/>
  <c r="T1450" i="1"/>
  <c r="AK1450" i="1" s="1"/>
  <c r="Q1451" i="1"/>
  <c r="R1451" i="1"/>
  <c r="S1451" i="1"/>
  <c r="AJ1451" i="1" s="1"/>
  <c r="T1451" i="1"/>
  <c r="AK1451" i="1" s="1"/>
  <c r="Q1452" i="1"/>
  <c r="R1452" i="1"/>
  <c r="AI1452" i="1" s="1"/>
  <c r="S1452" i="1"/>
  <c r="AJ1452" i="1" s="1"/>
  <c r="T1452" i="1"/>
  <c r="AK1452" i="1" s="1"/>
  <c r="Q1453" i="1"/>
  <c r="R1453" i="1"/>
  <c r="AI1453" i="1" s="1"/>
  <c r="S1453" i="1"/>
  <c r="AJ1453" i="1" s="1"/>
  <c r="T1453" i="1"/>
  <c r="AK1453" i="1" s="1"/>
  <c r="Q1454" i="1"/>
  <c r="R1454" i="1"/>
  <c r="S1454" i="1"/>
  <c r="AJ1454" i="1" s="1"/>
  <c r="T1454" i="1"/>
  <c r="AK1454" i="1" s="1"/>
  <c r="Q1455" i="1"/>
  <c r="R1455" i="1"/>
  <c r="AI1455" i="1" s="1"/>
  <c r="S1455" i="1"/>
  <c r="AJ1455" i="1" s="1"/>
  <c r="T1455" i="1"/>
  <c r="AK1455" i="1" s="1"/>
  <c r="Q1456" i="1"/>
  <c r="R1456" i="1"/>
  <c r="AI1456" i="1" s="1"/>
  <c r="S1456" i="1"/>
  <c r="AJ1456" i="1" s="1"/>
  <c r="T1456" i="1"/>
  <c r="AK1456" i="1" s="1"/>
  <c r="Q1457" i="1"/>
  <c r="R1457" i="1"/>
  <c r="S1457" i="1"/>
  <c r="AJ1457" i="1" s="1"/>
  <c r="T1457" i="1"/>
  <c r="AK1457" i="1" s="1"/>
  <c r="Q1458" i="1"/>
  <c r="R1458" i="1"/>
  <c r="AI1458" i="1" s="1"/>
  <c r="S1458" i="1"/>
  <c r="AJ1458" i="1" s="1"/>
  <c r="T1458" i="1"/>
  <c r="AK1458" i="1" s="1"/>
  <c r="Q1459" i="1"/>
  <c r="R1459" i="1"/>
  <c r="AI1459" i="1" s="1"/>
  <c r="S1459" i="1"/>
  <c r="AJ1459" i="1" s="1"/>
  <c r="T1459" i="1"/>
  <c r="AK1459" i="1" s="1"/>
  <c r="Q1460" i="1"/>
  <c r="R1460" i="1"/>
  <c r="S1460" i="1"/>
  <c r="AJ1460" i="1" s="1"/>
  <c r="T1460" i="1"/>
  <c r="AK1460" i="1" s="1"/>
  <c r="Q1461" i="1"/>
  <c r="R1461" i="1"/>
  <c r="AI1461" i="1" s="1"/>
  <c r="S1461" i="1"/>
  <c r="AJ1461" i="1" s="1"/>
  <c r="T1461" i="1"/>
  <c r="AK1461" i="1" s="1"/>
  <c r="Q1462" i="1"/>
  <c r="R1462" i="1"/>
  <c r="AI1462" i="1" s="1"/>
  <c r="S1462" i="1"/>
  <c r="AJ1462" i="1" s="1"/>
  <c r="T1462" i="1"/>
  <c r="AK1462" i="1" s="1"/>
  <c r="Q1463" i="1"/>
  <c r="R1463" i="1"/>
  <c r="S1463" i="1"/>
  <c r="AJ1463" i="1" s="1"/>
  <c r="T1463" i="1"/>
  <c r="AK1463" i="1" s="1"/>
  <c r="Q1464" i="1"/>
  <c r="R1464" i="1"/>
  <c r="AI1464" i="1" s="1"/>
  <c r="S1464" i="1"/>
  <c r="AJ1464" i="1" s="1"/>
  <c r="T1464" i="1"/>
  <c r="AK1464" i="1" s="1"/>
  <c r="Q1465" i="1"/>
  <c r="R1465" i="1"/>
  <c r="AI1465" i="1" s="1"/>
  <c r="S1465" i="1"/>
  <c r="AJ1465" i="1" s="1"/>
  <c r="T1465" i="1"/>
  <c r="AK1465" i="1" s="1"/>
  <c r="Q1466" i="1"/>
  <c r="R1466" i="1"/>
  <c r="AI1466" i="1" s="1"/>
  <c r="S1466" i="1"/>
  <c r="AJ1466" i="1" s="1"/>
  <c r="T1466" i="1"/>
  <c r="AK1466" i="1" s="1"/>
  <c r="Q1467" i="1"/>
  <c r="R1467" i="1"/>
  <c r="S1467" i="1"/>
  <c r="AJ1467" i="1" s="1"/>
  <c r="T1467" i="1"/>
  <c r="AK1467" i="1" s="1"/>
  <c r="Q1468" i="1"/>
  <c r="R1468" i="1"/>
  <c r="S1468" i="1"/>
  <c r="AJ1468" i="1" s="1"/>
  <c r="T1468" i="1"/>
  <c r="AK1468" i="1" s="1"/>
  <c r="Q1469" i="1"/>
  <c r="R1469" i="1"/>
  <c r="S1469" i="1"/>
  <c r="AJ1469" i="1" s="1"/>
  <c r="T1469" i="1"/>
  <c r="AK1469" i="1" s="1"/>
  <c r="Q1470" i="1"/>
  <c r="R1470" i="1"/>
  <c r="S1470" i="1"/>
  <c r="AJ1470" i="1" s="1"/>
  <c r="T1470" i="1"/>
  <c r="AK1470" i="1" s="1"/>
  <c r="Q1471" i="1"/>
  <c r="R1471" i="1"/>
  <c r="AI1471" i="1" s="1"/>
  <c r="S1471" i="1"/>
  <c r="AJ1471" i="1" s="1"/>
  <c r="T1471" i="1"/>
  <c r="AK1471" i="1" s="1"/>
  <c r="Q1472" i="1"/>
  <c r="R1472" i="1"/>
  <c r="AI1472" i="1" s="1"/>
  <c r="S1472" i="1"/>
  <c r="AJ1472" i="1" s="1"/>
  <c r="T1472" i="1"/>
  <c r="AK1472" i="1" s="1"/>
  <c r="Q1473" i="1"/>
  <c r="R1473" i="1"/>
  <c r="S1473" i="1"/>
  <c r="AJ1473" i="1" s="1"/>
  <c r="T1473" i="1"/>
  <c r="AK1473" i="1" s="1"/>
  <c r="Q1474" i="1"/>
  <c r="R1474" i="1"/>
  <c r="AI1474" i="1" s="1"/>
  <c r="S1474" i="1"/>
  <c r="AJ1474" i="1" s="1"/>
  <c r="T1474" i="1"/>
  <c r="AK1474" i="1" s="1"/>
  <c r="Q1475" i="1"/>
  <c r="R1475" i="1"/>
  <c r="AI1475" i="1" s="1"/>
  <c r="S1475" i="1"/>
  <c r="AJ1475" i="1" s="1"/>
  <c r="T1475" i="1"/>
  <c r="AK1475" i="1" s="1"/>
  <c r="Q1476" i="1"/>
  <c r="R1476" i="1"/>
  <c r="AI1476" i="1" s="1"/>
  <c r="S1476" i="1"/>
  <c r="AJ1476" i="1" s="1"/>
  <c r="T1476" i="1"/>
  <c r="AK1476" i="1" s="1"/>
  <c r="Q1477" i="1"/>
  <c r="R1477" i="1"/>
  <c r="AI1477" i="1" s="1"/>
  <c r="S1477" i="1"/>
  <c r="AJ1477" i="1" s="1"/>
  <c r="T1477" i="1"/>
  <c r="AK1477" i="1" s="1"/>
  <c r="Q1478" i="1"/>
  <c r="R1478" i="1"/>
  <c r="AI1478" i="1" s="1"/>
  <c r="S1478" i="1"/>
  <c r="AJ1478" i="1" s="1"/>
  <c r="T1478" i="1"/>
  <c r="AK1478" i="1" s="1"/>
  <c r="Q1479" i="1"/>
  <c r="R1479" i="1"/>
  <c r="AI1479" i="1" s="1"/>
  <c r="S1479" i="1"/>
  <c r="AJ1479" i="1" s="1"/>
  <c r="T1479" i="1"/>
  <c r="AK1479" i="1" s="1"/>
  <c r="Q1480" i="1"/>
  <c r="R1480" i="1"/>
  <c r="AI1480" i="1" s="1"/>
  <c r="S1480" i="1"/>
  <c r="AJ1480" i="1" s="1"/>
  <c r="T1480" i="1"/>
  <c r="AK1480" i="1" s="1"/>
  <c r="Q1481" i="1"/>
  <c r="R1481" i="1"/>
  <c r="AI1481" i="1" s="1"/>
  <c r="S1481" i="1"/>
  <c r="AJ1481" i="1" s="1"/>
  <c r="T1481" i="1"/>
  <c r="AK1481" i="1" s="1"/>
  <c r="Q1482" i="1"/>
  <c r="R1482" i="1"/>
  <c r="AI1482" i="1" s="1"/>
  <c r="S1482" i="1"/>
  <c r="AJ1482" i="1" s="1"/>
  <c r="T1482" i="1"/>
  <c r="AK1482" i="1" s="1"/>
  <c r="Q1483" i="1"/>
  <c r="R1483" i="1"/>
  <c r="S1483" i="1"/>
  <c r="AJ1483" i="1" s="1"/>
  <c r="T1483" i="1"/>
  <c r="AK1483" i="1" s="1"/>
  <c r="Q1484" i="1"/>
  <c r="R1484" i="1"/>
  <c r="AI1484" i="1" s="1"/>
  <c r="S1484" i="1"/>
  <c r="AJ1484" i="1" s="1"/>
  <c r="T1484" i="1"/>
  <c r="AK1484" i="1" s="1"/>
  <c r="Q1485" i="1"/>
  <c r="R1485" i="1"/>
  <c r="AI1485" i="1" s="1"/>
  <c r="S1485" i="1"/>
  <c r="AJ1485" i="1" s="1"/>
  <c r="T1485" i="1"/>
  <c r="AK1485" i="1" s="1"/>
  <c r="Q1486" i="1"/>
  <c r="R1486" i="1"/>
  <c r="AI1486" i="1" s="1"/>
  <c r="S1486" i="1"/>
  <c r="T1486" i="1"/>
  <c r="AK1486" i="1" s="1"/>
  <c r="Q1487" i="1"/>
  <c r="R1487" i="1"/>
  <c r="S1487" i="1"/>
  <c r="AJ1487" i="1" s="1"/>
  <c r="T1487" i="1"/>
  <c r="AK1487" i="1" s="1"/>
  <c r="Q1488" i="1"/>
  <c r="R1488" i="1"/>
  <c r="AI1488" i="1" s="1"/>
  <c r="S1488" i="1"/>
  <c r="T1488" i="1"/>
  <c r="AK1488" i="1" s="1"/>
  <c r="Q1489" i="1"/>
  <c r="R1489" i="1"/>
  <c r="AI1489" i="1" s="1"/>
  <c r="S1489" i="1"/>
  <c r="T1489" i="1"/>
  <c r="AK1489" i="1" s="1"/>
  <c r="Q1490" i="1"/>
  <c r="R1490" i="1"/>
  <c r="AI1490" i="1" s="1"/>
  <c r="S1490" i="1"/>
  <c r="T1490" i="1"/>
  <c r="AK1490" i="1" s="1"/>
  <c r="Q1491" i="1"/>
  <c r="R1491" i="1"/>
  <c r="AI1491" i="1" s="1"/>
  <c r="S1491" i="1"/>
  <c r="AJ1491" i="1" s="1"/>
  <c r="T1491" i="1"/>
  <c r="AK1491" i="1" s="1"/>
  <c r="Q1492" i="1"/>
  <c r="R1492" i="1"/>
  <c r="S1492" i="1"/>
  <c r="AJ1492" i="1" s="1"/>
  <c r="T1492" i="1"/>
  <c r="AK1492" i="1" s="1"/>
  <c r="Q1493" i="1"/>
  <c r="R1493" i="1"/>
  <c r="S1493" i="1"/>
  <c r="AJ1493" i="1" s="1"/>
  <c r="T1493" i="1"/>
  <c r="AK1493" i="1" s="1"/>
  <c r="Q1494" i="1"/>
  <c r="R1494" i="1"/>
  <c r="AI1494" i="1" s="1"/>
  <c r="S1494" i="1"/>
  <c r="AJ1494" i="1" s="1"/>
  <c r="T1494" i="1"/>
  <c r="AK1494" i="1" s="1"/>
  <c r="Q1495" i="1"/>
  <c r="R1495" i="1"/>
  <c r="S1495" i="1"/>
  <c r="AJ1495" i="1" s="1"/>
  <c r="T1495" i="1"/>
  <c r="AK1495" i="1" s="1"/>
  <c r="Q1496" i="1"/>
  <c r="R1496" i="1"/>
  <c r="S1496" i="1"/>
  <c r="AJ1496" i="1" s="1"/>
  <c r="T1496" i="1"/>
  <c r="AK1496" i="1" s="1"/>
  <c r="Q1497" i="1"/>
  <c r="R1497" i="1"/>
  <c r="S1497" i="1"/>
  <c r="AJ1497" i="1" s="1"/>
  <c r="T1497" i="1"/>
  <c r="AK1497" i="1" s="1"/>
  <c r="Q1498" i="1"/>
  <c r="R1498" i="1"/>
  <c r="S1498" i="1"/>
  <c r="AJ1498" i="1" s="1"/>
  <c r="T1498" i="1"/>
  <c r="AK1498" i="1" s="1"/>
  <c r="Q1499" i="1"/>
  <c r="R1499" i="1"/>
  <c r="S1499" i="1"/>
  <c r="AJ1499" i="1" s="1"/>
  <c r="T1499" i="1"/>
  <c r="AK1499" i="1" s="1"/>
  <c r="Q1500" i="1"/>
  <c r="R1500" i="1"/>
  <c r="S1500" i="1"/>
  <c r="AJ1500" i="1" s="1"/>
  <c r="T1500" i="1"/>
  <c r="AK1500" i="1" s="1"/>
  <c r="Q1501" i="1"/>
  <c r="R1501" i="1"/>
  <c r="S1501" i="1"/>
  <c r="AJ1501" i="1" s="1"/>
  <c r="T1501" i="1"/>
  <c r="AK1501" i="1" s="1"/>
  <c r="Q1502" i="1"/>
  <c r="R1502" i="1"/>
  <c r="AI1502" i="1" s="1"/>
  <c r="S1502" i="1"/>
  <c r="AJ1502" i="1" s="1"/>
  <c r="T1502" i="1"/>
  <c r="AK1502" i="1" s="1"/>
  <c r="Q1503" i="1"/>
  <c r="R1503" i="1"/>
  <c r="AI1503" i="1" s="1"/>
  <c r="S1503" i="1"/>
  <c r="AJ1503" i="1" s="1"/>
  <c r="T1503" i="1"/>
  <c r="AK1503" i="1" s="1"/>
  <c r="Q1504" i="1"/>
  <c r="R1504" i="1"/>
  <c r="S1504" i="1"/>
  <c r="AJ1504" i="1" s="1"/>
  <c r="T1504" i="1"/>
  <c r="AK1504" i="1" s="1"/>
  <c r="Q1505" i="1"/>
  <c r="R1505" i="1"/>
  <c r="S1505" i="1"/>
  <c r="AJ1505" i="1" s="1"/>
  <c r="T1505" i="1"/>
  <c r="AK1505" i="1" s="1"/>
  <c r="Q1506" i="1"/>
  <c r="R1506" i="1"/>
  <c r="S1506" i="1"/>
  <c r="AJ1506" i="1" s="1"/>
  <c r="T1506" i="1"/>
  <c r="AK1506" i="1" s="1"/>
  <c r="Q1507" i="1"/>
  <c r="R1507" i="1"/>
  <c r="AI1507" i="1" s="1"/>
  <c r="S1507" i="1"/>
  <c r="AJ1507" i="1" s="1"/>
  <c r="T1507" i="1"/>
  <c r="AK1507" i="1" s="1"/>
  <c r="Q1508" i="1"/>
  <c r="R1508" i="1"/>
  <c r="AI1508" i="1" s="1"/>
  <c r="S1508" i="1"/>
  <c r="AJ1508" i="1" s="1"/>
  <c r="T1508" i="1"/>
  <c r="AK1508" i="1" s="1"/>
  <c r="Q1509" i="1"/>
  <c r="R1509" i="1"/>
  <c r="S1509" i="1"/>
  <c r="T1509" i="1"/>
  <c r="AK1509" i="1" s="1"/>
  <c r="Q1510" i="1"/>
  <c r="R1510" i="1"/>
  <c r="S1510" i="1"/>
  <c r="T1510" i="1"/>
  <c r="AK1510" i="1" s="1"/>
  <c r="Q1511" i="1"/>
  <c r="R1511" i="1"/>
  <c r="S1511" i="1"/>
  <c r="AJ1511" i="1" s="1"/>
  <c r="T1511" i="1"/>
  <c r="AK1511" i="1" s="1"/>
  <c r="Q1512" i="1"/>
  <c r="R1512" i="1"/>
  <c r="S1512" i="1"/>
  <c r="AJ1512" i="1" s="1"/>
  <c r="T1512" i="1"/>
  <c r="AK1512" i="1" s="1"/>
  <c r="Q1513" i="1"/>
  <c r="R1513" i="1"/>
  <c r="AI1513" i="1" s="1"/>
  <c r="S1513" i="1"/>
  <c r="T1513" i="1"/>
  <c r="AK1513" i="1" s="1"/>
  <c r="Q1514" i="1"/>
  <c r="R1514" i="1"/>
  <c r="S1514" i="1"/>
  <c r="T1514" i="1"/>
  <c r="AK1514" i="1" s="1"/>
  <c r="Q1515" i="1"/>
  <c r="R1515" i="1"/>
  <c r="S1515" i="1"/>
  <c r="AJ1515" i="1" s="1"/>
  <c r="T1515" i="1"/>
  <c r="AK1515" i="1" s="1"/>
  <c r="Q1516" i="1"/>
  <c r="R1516" i="1"/>
  <c r="AI1516" i="1" s="1"/>
  <c r="S1516" i="1"/>
  <c r="AJ1516" i="1" s="1"/>
  <c r="T1516" i="1"/>
  <c r="AK1516" i="1" s="1"/>
  <c r="Q1517" i="1"/>
  <c r="R1517" i="1"/>
  <c r="S1517" i="1"/>
  <c r="AJ1517" i="1" s="1"/>
  <c r="T1517" i="1"/>
  <c r="AK1517" i="1" s="1"/>
  <c r="Q1518" i="1"/>
  <c r="R1518" i="1"/>
  <c r="S1518" i="1"/>
  <c r="T1518" i="1"/>
  <c r="AK1518" i="1" s="1"/>
  <c r="Q1519" i="1"/>
  <c r="R1519" i="1"/>
  <c r="S1519" i="1"/>
  <c r="T1519" i="1"/>
  <c r="AK1519" i="1" s="1"/>
  <c r="Q1520" i="1"/>
  <c r="R1520" i="1"/>
  <c r="AI1520" i="1" s="1"/>
  <c r="S1520" i="1"/>
  <c r="T1520" i="1"/>
  <c r="AK1520" i="1" s="1"/>
  <c r="Q1521" i="1"/>
  <c r="R1521" i="1"/>
  <c r="AI1521" i="1" s="1"/>
  <c r="S1521" i="1"/>
  <c r="T1521" i="1"/>
  <c r="AK1521" i="1" s="1"/>
  <c r="Q1522" i="1"/>
  <c r="R1522" i="1"/>
  <c r="S1522" i="1"/>
  <c r="T1522" i="1"/>
  <c r="AK1522" i="1" s="1"/>
  <c r="Q1523" i="1"/>
  <c r="R1523" i="1"/>
  <c r="S1523" i="1"/>
  <c r="T1523" i="1"/>
  <c r="AK1523" i="1" s="1"/>
  <c r="Q1524" i="1"/>
  <c r="R1524" i="1"/>
  <c r="S1524" i="1"/>
  <c r="T1524" i="1"/>
  <c r="AK1524" i="1" s="1"/>
  <c r="Q1525" i="1"/>
  <c r="R1525" i="1"/>
  <c r="AI1525" i="1" s="1"/>
  <c r="S1525" i="1"/>
  <c r="T1525" i="1"/>
  <c r="AK1525" i="1" s="1"/>
  <c r="Q1526" i="1"/>
  <c r="R1526" i="1"/>
  <c r="AI1526" i="1" s="1"/>
  <c r="S1526" i="1"/>
  <c r="T1526" i="1"/>
  <c r="AK1526" i="1" s="1"/>
  <c r="Q1527" i="1"/>
  <c r="R1527" i="1"/>
  <c r="AI1527" i="1" s="1"/>
  <c r="S1527" i="1"/>
  <c r="T1527" i="1"/>
  <c r="AK1527" i="1" s="1"/>
  <c r="Q1528" i="1"/>
  <c r="R1528" i="1"/>
  <c r="AI1528" i="1" s="1"/>
  <c r="S1528" i="1"/>
  <c r="T1528" i="1"/>
  <c r="AK1528" i="1" s="1"/>
  <c r="Q1529" i="1"/>
  <c r="R1529" i="1"/>
  <c r="AI1529" i="1" s="1"/>
  <c r="S1529" i="1"/>
  <c r="T1529" i="1"/>
  <c r="AK1529" i="1" s="1"/>
  <c r="Q1530" i="1"/>
  <c r="R1530" i="1"/>
  <c r="S1530" i="1"/>
  <c r="AJ1530" i="1" s="1"/>
  <c r="T1530" i="1"/>
  <c r="AK1530" i="1" s="1"/>
  <c r="Q1531" i="1"/>
  <c r="R1531" i="1"/>
  <c r="S1531" i="1"/>
  <c r="AJ1531" i="1" s="1"/>
  <c r="T1531" i="1"/>
  <c r="AK1531" i="1" s="1"/>
  <c r="Q1532" i="1"/>
  <c r="R1532" i="1"/>
  <c r="S1532" i="1"/>
  <c r="AJ1532" i="1" s="1"/>
  <c r="T1532" i="1"/>
  <c r="AK1532" i="1" s="1"/>
  <c r="Q1533" i="1"/>
  <c r="R1533" i="1"/>
  <c r="AI1533" i="1" s="1"/>
  <c r="S1533" i="1"/>
  <c r="AJ1533" i="1" s="1"/>
  <c r="T1533" i="1"/>
  <c r="AK1533" i="1" s="1"/>
  <c r="Q1534" i="1"/>
  <c r="R1534" i="1"/>
  <c r="AI1534" i="1" s="1"/>
  <c r="S1534" i="1"/>
  <c r="AJ1534" i="1" s="1"/>
  <c r="T1534" i="1"/>
  <c r="AK1534" i="1" s="1"/>
  <c r="Q1535" i="1"/>
  <c r="R1535" i="1"/>
  <c r="AI1535" i="1" s="1"/>
  <c r="S1535" i="1"/>
  <c r="AJ1535" i="1" s="1"/>
  <c r="T1535" i="1"/>
  <c r="AK1535" i="1" s="1"/>
  <c r="Q1536" i="1"/>
  <c r="R1536" i="1"/>
  <c r="AI1536" i="1" s="1"/>
  <c r="S1536" i="1"/>
  <c r="AJ1536" i="1" s="1"/>
  <c r="T1536" i="1"/>
  <c r="AK1536" i="1" s="1"/>
  <c r="Q1537" i="1"/>
  <c r="R1537" i="1"/>
  <c r="AI1537" i="1" s="1"/>
  <c r="S1537" i="1"/>
  <c r="T1537" i="1"/>
  <c r="AK1537" i="1" s="1"/>
  <c r="Q1538" i="1"/>
  <c r="R1538" i="1"/>
  <c r="AI1538" i="1" s="1"/>
  <c r="S1538" i="1"/>
  <c r="T1538" i="1"/>
  <c r="AK1538" i="1" s="1"/>
  <c r="Q1539" i="1"/>
  <c r="R1539" i="1"/>
  <c r="AI1539" i="1" s="1"/>
  <c r="S1539" i="1"/>
  <c r="T1539" i="1"/>
  <c r="AK1539" i="1" s="1"/>
  <c r="Q1540" i="1"/>
  <c r="R1540" i="1"/>
  <c r="AI1540" i="1" s="1"/>
  <c r="S1540" i="1"/>
  <c r="T1540" i="1"/>
  <c r="AK1540" i="1" s="1"/>
  <c r="Q1541" i="1"/>
  <c r="R1541" i="1"/>
  <c r="AI1541" i="1" s="1"/>
  <c r="S1541" i="1"/>
  <c r="AJ1541" i="1" s="1"/>
  <c r="T1541" i="1"/>
  <c r="AK1541" i="1" s="1"/>
  <c r="Q1542" i="1"/>
  <c r="R1542" i="1"/>
  <c r="AI1542" i="1" s="1"/>
  <c r="S1542" i="1"/>
  <c r="AJ1542" i="1" s="1"/>
  <c r="T1542" i="1"/>
  <c r="AK1542" i="1" s="1"/>
  <c r="Q1543" i="1"/>
  <c r="R1543" i="1"/>
  <c r="AI1543" i="1" s="1"/>
  <c r="S1543" i="1"/>
  <c r="AJ1543" i="1" s="1"/>
  <c r="T1543" i="1"/>
  <c r="AK1543" i="1" s="1"/>
  <c r="Q1544" i="1"/>
  <c r="R1544" i="1"/>
  <c r="AI1544" i="1" s="1"/>
  <c r="S1544" i="1"/>
  <c r="AJ1544" i="1" s="1"/>
  <c r="T1544" i="1"/>
  <c r="AK1544" i="1" s="1"/>
  <c r="Q1545" i="1"/>
  <c r="R1545" i="1"/>
  <c r="AI1545" i="1" s="1"/>
  <c r="S1545" i="1"/>
  <c r="AJ1545" i="1" s="1"/>
  <c r="T1545" i="1"/>
  <c r="AK1545" i="1" s="1"/>
  <c r="Q1546" i="1"/>
  <c r="R1546" i="1"/>
  <c r="AI1546" i="1" s="1"/>
  <c r="S1546" i="1"/>
  <c r="AJ1546" i="1" s="1"/>
  <c r="T1546" i="1"/>
  <c r="AK1546" i="1" s="1"/>
  <c r="Q1547" i="1"/>
  <c r="R1547" i="1"/>
  <c r="AI1547" i="1" s="1"/>
  <c r="S1547" i="1"/>
  <c r="AJ1547" i="1" s="1"/>
  <c r="T1547" i="1"/>
  <c r="AK1547" i="1" s="1"/>
  <c r="Q1548" i="1"/>
  <c r="R1548" i="1"/>
  <c r="S1548" i="1"/>
  <c r="AJ1548" i="1" s="1"/>
  <c r="T1548" i="1"/>
  <c r="AK1548" i="1" s="1"/>
  <c r="Q1549" i="1"/>
  <c r="R1549" i="1"/>
  <c r="S1549" i="1"/>
  <c r="AJ1549" i="1" s="1"/>
  <c r="T1549" i="1"/>
  <c r="AK1549" i="1" s="1"/>
  <c r="Q1550" i="1"/>
  <c r="R1550" i="1"/>
  <c r="S1550" i="1"/>
  <c r="AJ1550" i="1" s="1"/>
  <c r="T1550" i="1"/>
  <c r="AK1550" i="1" s="1"/>
  <c r="Q1551" i="1"/>
  <c r="R1551" i="1"/>
  <c r="S1551" i="1"/>
  <c r="AJ1551" i="1" s="1"/>
  <c r="T1551" i="1"/>
  <c r="AK1551" i="1" s="1"/>
  <c r="Q1552" i="1"/>
  <c r="R1552" i="1"/>
  <c r="S1552" i="1"/>
  <c r="AJ1552" i="1" s="1"/>
  <c r="T1552" i="1"/>
  <c r="AK1552" i="1" s="1"/>
  <c r="Q1553" i="1"/>
  <c r="R1553" i="1"/>
  <c r="AI1553" i="1" s="1"/>
  <c r="S1553" i="1"/>
  <c r="AJ1553" i="1" s="1"/>
  <c r="T1553" i="1"/>
  <c r="AK1553" i="1" s="1"/>
  <c r="Q1554" i="1"/>
  <c r="R1554" i="1"/>
  <c r="AI1554" i="1" s="1"/>
  <c r="S1554" i="1"/>
  <c r="AJ1554" i="1" s="1"/>
  <c r="T1554" i="1"/>
  <c r="AK1554" i="1" s="1"/>
  <c r="Q1555" i="1"/>
  <c r="R1555" i="1"/>
  <c r="S1555" i="1"/>
  <c r="AJ1555" i="1" s="1"/>
  <c r="T1555" i="1"/>
  <c r="AK1555" i="1" s="1"/>
  <c r="Q1556" i="1"/>
  <c r="R1556" i="1"/>
  <c r="AI1556" i="1" s="1"/>
  <c r="S1556" i="1"/>
  <c r="AJ1556" i="1" s="1"/>
  <c r="T1556" i="1"/>
  <c r="AK1556" i="1" s="1"/>
  <c r="Q1557" i="1"/>
  <c r="R1557" i="1"/>
  <c r="AI1557" i="1" s="1"/>
  <c r="S1557" i="1"/>
  <c r="AJ1557" i="1" s="1"/>
  <c r="T1557" i="1"/>
  <c r="AK1557" i="1" s="1"/>
  <c r="Q1558" i="1"/>
  <c r="R1558" i="1"/>
  <c r="S1558" i="1"/>
  <c r="AJ1558" i="1" s="1"/>
  <c r="T1558" i="1"/>
  <c r="AK1558" i="1" s="1"/>
  <c r="Q1559" i="1"/>
  <c r="R1559" i="1"/>
  <c r="AI1559" i="1" s="1"/>
  <c r="S1559" i="1"/>
  <c r="AJ1559" i="1" s="1"/>
  <c r="T1559" i="1"/>
  <c r="AK1559" i="1" s="1"/>
  <c r="Q1560" i="1"/>
  <c r="R1560" i="1"/>
  <c r="S1560" i="1"/>
  <c r="AJ1560" i="1" s="1"/>
  <c r="T1560" i="1"/>
  <c r="AK1560" i="1" s="1"/>
  <c r="Q1561" i="1"/>
  <c r="AF1561" i="1" s="1"/>
  <c r="R1561" i="1"/>
  <c r="AI1561" i="1" s="1"/>
  <c r="S1561" i="1"/>
  <c r="AJ1561" i="1" s="1"/>
  <c r="T1561" i="1"/>
  <c r="AK1561" i="1" s="1"/>
  <c r="Q1562" i="1"/>
  <c r="R1562" i="1"/>
  <c r="AI1562" i="1" s="1"/>
  <c r="S1562" i="1"/>
  <c r="AJ1562" i="1" s="1"/>
  <c r="T1562" i="1"/>
  <c r="AK1562" i="1" s="1"/>
  <c r="Q1563" i="1"/>
  <c r="R1563" i="1"/>
  <c r="S1563" i="1"/>
  <c r="AJ1563" i="1" s="1"/>
  <c r="T1563" i="1"/>
  <c r="AK1563" i="1" s="1"/>
  <c r="Q1564" i="1"/>
  <c r="R1564" i="1"/>
  <c r="AI1564" i="1" s="1"/>
  <c r="S1564" i="1"/>
  <c r="AJ1564" i="1" s="1"/>
  <c r="T1564" i="1"/>
  <c r="AK1564" i="1" s="1"/>
  <c r="Q1565" i="1"/>
  <c r="R1565" i="1"/>
  <c r="AI1565" i="1" s="1"/>
  <c r="S1565" i="1"/>
  <c r="AJ1565" i="1" s="1"/>
  <c r="T1565" i="1"/>
  <c r="AK1565" i="1" s="1"/>
  <c r="Q1566" i="1"/>
  <c r="R1566" i="1"/>
  <c r="S1566" i="1"/>
  <c r="AJ1566" i="1" s="1"/>
  <c r="T1566" i="1"/>
  <c r="AK1566" i="1" s="1"/>
  <c r="Q1567" i="1"/>
  <c r="R1567" i="1"/>
  <c r="AI1567" i="1" s="1"/>
  <c r="S1567" i="1"/>
  <c r="AJ1567" i="1" s="1"/>
  <c r="T1567" i="1"/>
  <c r="AK1567" i="1" s="1"/>
  <c r="Q1568" i="1"/>
  <c r="R1568" i="1"/>
  <c r="AI1568" i="1" s="1"/>
  <c r="S1568" i="1"/>
  <c r="AJ1568" i="1" s="1"/>
  <c r="T1568" i="1"/>
  <c r="AK1568" i="1" s="1"/>
  <c r="Q1569" i="1"/>
  <c r="R1569" i="1"/>
  <c r="S1569" i="1"/>
  <c r="AJ1569" i="1" s="1"/>
  <c r="T1569" i="1"/>
  <c r="AK1569" i="1" s="1"/>
  <c r="Q1570" i="1"/>
  <c r="R1570" i="1"/>
  <c r="AI1570" i="1" s="1"/>
  <c r="S1570" i="1"/>
  <c r="AJ1570" i="1" s="1"/>
  <c r="T1570" i="1"/>
  <c r="AK1570" i="1" s="1"/>
  <c r="Q1571" i="1"/>
  <c r="R1571" i="1"/>
  <c r="AI1571" i="1" s="1"/>
  <c r="S1571" i="1"/>
  <c r="AJ1571" i="1" s="1"/>
  <c r="T1571" i="1"/>
  <c r="AK1571" i="1" s="1"/>
  <c r="Q1572" i="1"/>
  <c r="R1572" i="1"/>
  <c r="S1572" i="1"/>
  <c r="AJ1572" i="1" s="1"/>
  <c r="T1572" i="1"/>
  <c r="AK1572" i="1" s="1"/>
  <c r="Q1573" i="1"/>
  <c r="R1573" i="1"/>
  <c r="AI1573" i="1" s="1"/>
  <c r="S1573" i="1"/>
  <c r="AJ1573" i="1" s="1"/>
  <c r="T1573" i="1"/>
  <c r="AK1573" i="1" s="1"/>
  <c r="Q1574" i="1"/>
  <c r="R1574" i="1"/>
  <c r="AI1574" i="1" s="1"/>
  <c r="S1574" i="1"/>
  <c r="T1574" i="1"/>
  <c r="AK1574" i="1" s="1"/>
  <c r="Q1575" i="1"/>
  <c r="R1575" i="1"/>
  <c r="S1575" i="1"/>
  <c r="T1575" i="1"/>
  <c r="AK1575" i="1" s="1"/>
  <c r="Q1576" i="1"/>
  <c r="R1576" i="1"/>
  <c r="AI1576" i="1" s="1"/>
  <c r="S1576" i="1"/>
  <c r="T1576" i="1"/>
  <c r="AK1576" i="1" s="1"/>
  <c r="Q1577" i="1"/>
  <c r="R1577" i="1"/>
  <c r="AI1577" i="1" s="1"/>
  <c r="S1577" i="1"/>
  <c r="T1577" i="1"/>
  <c r="AK1577" i="1" s="1"/>
  <c r="Q1578" i="1"/>
  <c r="R1578" i="1"/>
  <c r="S1578" i="1"/>
  <c r="T1578" i="1"/>
  <c r="AK1578" i="1" s="1"/>
  <c r="Q1579" i="1"/>
  <c r="R1579" i="1"/>
  <c r="AI1579" i="1" s="1"/>
  <c r="S1579" i="1"/>
  <c r="T1579" i="1"/>
  <c r="AK1579" i="1" s="1"/>
  <c r="Q1580" i="1"/>
  <c r="R1580" i="1"/>
  <c r="AI1580" i="1" s="1"/>
  <c r="S1580" i="1"/>
  <c r="T1580" i="1"/>
  <c r="AK1580" i="1" s="1"/>
  <c r="Q1581" i="1"/>
  <c r="R1581" i="1"/>
  <c r="S1581" i="1"/>
  <c r="T1581" i="1"/>
  <c r="AK1581" i="1" s="1"/>
  <c r="Q1582" i="1"/>
  <c r="R1582" i="1"/>
  <c r="AI1582" i="1" s="1"/>
  <c r="S1582" i="1"/>
  <c r="T1582" i="1"/>
  <c r="AK1582" i="1" s="1"/>
  <c r="Q1583" i="1"/>
  <c r="R1583" i="1"/>
  <c r="AI1583" i="1" s="1"/>
  <c r="S1583" i="1"/>
  <c r="AJ1583" i="1" s="1"/>
  <c r="T1583" i="1"/>
  <c r="AK1583" i="1" s="1"/>
  <c r="Q1584" i="1"/>
  <c r="R1584" i="1"/>
  <c r="S1584" i="1"/>
  <c r="AJ1584" i="1" s="1"/>
  <c r="T1584" i="1"/>
  <c r="AK1584" i="1" s="1"/>
  <c r="Q1585" i="1"/>
  <c r="R1585" i="1"/>
  <c r="AI1585" i="1" s="1"/>
  <c r="S1585" i="1"/>
  <c r="AJ1585" i="1" s="1"/>
  <c r="T1585" i="1"/>
  <c r="AK1585" i="1" s="1"/>
  <c r="Q1586" i="1"/>
  <c r="R1586" i="1"/>
  <c r="AI1586" i="1" s="1"/>
  <c r="S1586" i="1"/>
  <c r="AJ1586" i="1" s="1"/>
  <c r="T1586" i="1"/>
  <c r="AK1586" i="1" s="1"/>
  <c r="Q1587" i="1"/>
  <c r="R1587" i="1"/>
  <c r="S1587" i="1"/>
  <c r="T1587" i="1"/>
  <c r="AK1587" i="1" s="1"/>
  <c r="Q1588" i="1"/>
  <c r="R1588" i="1"/>
  <c r="AI1588" i="1" s="1"/>
  <c r="S1588" i="1"/>
  <c r="T1588" i="1"/>
  <c r="AK1588" i="1" s="1"/>
  <c r="Q1589" i="1"/>
  <c r="R1589" i="1"/>
  <c r="AI1589" i="1" s="1"/>
  <c r="S1589" i="1"/>
  <c r="T1589" i="1"/>
  <c r="AK1589" i="1" s="1"/>
  <c r="Q1590" i="1"/>
  <c r="R1590" i="1"/>
  <c r="S1590" i="1"/>
  <c r="T1590" i="1"/>
  <c r="AK1590" i="1" s="1"/>
  <c r="Q1591" i="1"/>
  <c r="R1591" i="1"/>
  <c r="AI1591" i="1" s="1"/>
  <c r="S1591" i="1"/>
  <c r="T1591" i="1"/>
  <c r="AK1591" i="1" s="1"/>
  <c r="Q1592" i="1"/>
  <c r="R1592" i="1"/>
  <c r="AI1592" i="1" s="1"/>
  <c r="S1592" i="1"/>
  <c r="T1592" i="1"/>
  <c r="AK1592" i="1" s="1"/>
  <c r="Q1593" i="1"/>
  <c r="R1593" i="1"/>
  <c r="AI1593" i="1" s="1"/>
  <c r="S1593" i="1"/>
  <c r="T1593" i="1"/>
  <c r="AK1593" i="1" s="1"/>
  <c r="Q1594" i="1"/>
  <c r="R1594" i="1"/>
  <c r="AI1594" i="1" s="1"/>
  <c r="S1594" i="1"/>
  <c r="T1594" i="1"/>
  <c r="AK1594" i="1" s="1"/>
  <c r="Q1595" i="1"/>
  <c r="R1595" i="1"/>
  <c r="S1595" i="1"/>
  <c r="T1595" i="1"/>
  <c r="AK1595" i="1" s="1"/>
  <c r="Q1596" i="1"/>
  <c r="R1596" i="1"/>
  <c r="AI1596" i="1" s="1"/>
  <c r="S1596" i="1"/>
  <c r="T1596" i="1"/>
  <c r="AK1596" i="1" s="1"/>
  <c r="Q1597" i="1"/>
  <c r="R1597" i="1"/>
  <c r="S1597" i="1"/>
  <c r="AJ1597" i="1" s="1"/>
  <c r="T1597" i="1"/>
  <c r="AK1597" i="1" s="1"/>
  <c r="Q1598" i="1"/>
  <c r="R1598" i="1"/>
  <c r="AI1598" i="1" s="1"/>
  <c r="S1598" i="1"/>
  <c r="AJ1598" i="1" s="1"/>
  <c r="T1598" i="1"/>
  <c r="AK1598" i="1" s="1"/>
  <c r="Q1599" i="1"/>
  <c r="R1599" i="1"/>
  <c r="S1599" i="1"/>
  <c r="T1599" i="1"/>
  <c r="AK1599" i="1" s="1"/>
  <c r="Q1600" i="1"/>
  <c r="R1600" i="1"/>
  <c r="AI1600" i="1" s="1"/>
  <c r="S1600" i="1"/>
  <c r="T1600" i="1"/>
  <c r="AK1600" i="1" s="1"/>
  <c r="Q1601" i="1"/>
  <c r="R1601" i="1"/>
  <c r="S1601" i="1"/>
  <c r="AJ1601" i="1" s="1"/>
  <c r="T1601" i="1"/>
  <c r="AK1601" i="1" s="1"/>
  <c r="Q1602" i="1"/>
  <c r="R1602" i="1"/>
  <c r="AI1602" i="1" s="1"/>
  <c r="S1602" i="1"/>
  <c r="AJ1602" i="1" s="1"/>
  <c r="T1602" i="1"/>
  <c r="AK1602" i="1" s="1"/>
  <c r="Q1603" i="1"/>
  <c r="R1603" i="1"/>
  <c r="S1603" i="1"/>
  <c r="AJ1603" i="1" s="1"/>
  <c r="T1603" i="1"/>
  <c r="AK1603" i="1" s="1"/>
  <c r="Q1604" i="1"/>
  <c r="R1604" i="1"/>
  <c r="AI1604" i="1" s="1"/>
  <c r="S1604" i="1"/>
  <c r="AJ1604" i="1" s="1"/>
  <c r="T1604" i="1"/>
  <c r="AK1604" i="1" s="1"/>
  <c r="Q1605" i="1"/>
  <c r="R1605" i="1"/>
  <c r="S1605" i="1"/>
  <c r="AJ1605" i="1" s="1"/>
  <c r="T1605" i="1"/>
  <c r="AK1605" i="1" s="1"/>
  <c r="Q1606" i="1"/>
  <c r="R1606" i="1"/>
  <c r="AI1606" i="1" s="1"/>
  <c r="S1606" i="1"/>
  <c r="AJ1606" i="1" s="1"/>
  <c r="T1606" i="1"/>
  <c r="AK1606" i="1" s="1"/>
  <c r="Q1607" i="1"/>
  <c r="R1607" i="1"/>
  <c r="S1607" i="1"/>
  <c r="AJ1607" i="1" s="1"/>
  <c r="T1607" i="1"/>
  <c r="AK1607" i="1" s="1"/>
  <c r="Q1608" i="1"/>
  <c r="R1608" i="1"/>
  <c r="AI1608" i="1" s="1"/>
  <c r="S1608" i="1"/>
  <c r="AJ1608" i="1" s="1"/>
  <c r="T1608" i="1"/>
  <c r="AK1608" i="1" s="1"/>
  <c r="Q1609" i="1"/>
  <c r="R1609" i="1"/>
  <c r="S1609" i="1"/>
  <c r="AJ1609" i="1" s="1"/>
  <c r="T1609" i="1"/>
  <c r="AK1609" i="1" s="1"/>
  <c r="Q1610" i="1"/>
  <c r="R1610" i="1"/>
  <c r="AI1610" i="1" s="1"/>
  <c r="S1610" i="1"/>
  <c r="AJ1610" i="1" s="1"/>
  <c r="T1610" i="1"/>
  <c r="AK1610" i="1" s="1"/>
  <c r="Q1611" i="1"/>
  <c r="AH1611" i="1" s="1"/>
  <c r="R1611" i="1"/>
  <c r="AI1611" i="1" s="1"/>
  <c r="S1611" i="1"/>
  <c r="AJ1611" i="1" s="1"/>
  <c r="T1611" i="1"/>
  <c r="AK1611" i="1" s="1"/>
  <c r="Q1612" i="1"/>
  <c r="R1612" i="1"/>
  <c r="S1612" i="1"/>
  <c r="AJ1612" i="1" s="1"/>
  <c r="T1612" i="1"/>
  <c r="AK1612" i="1" s="1"/>
  <c r="Q1613" i="1"/>
  <c r="R1613" i="1"/>
  <c r="AI1613" i="1" s="1"/>
  <c r="S1613" i="1"/>
  <c r="AJ1613" i="1" s="1"/>
  <c r="T1613" i="1"/>
  <c r="AK1613" i="1" s="1"/>
  <c r="Q1614" i="1"/>
  <c r="AH1614" i="1" s="1"/>
  <c r="R1614" i="1"/>
  <c r="AI1614" i="1" s="1"/>
  <c r="S1614" i="1"/>
  <c r="AJ1614" i="1" s="1"/>
  <c r="T1614" i="1"/>
  <c r="AK1614" i="1" s="1"/>
  <c r="Q1615" i="1"/>
  <c r="AH1615" i="1" s="1"/>
  <c r="R1615" i="1"/>
  <c r="AI1615" i="1" s="1"/>
  <c r="S1615" i="1"/>
  <c r="AJ1615" i="1" s="1"/>
  <c r="T1615" i="1"/>
  <c r="AK1615" i="1" s="1"/>
  <c r="Q1616" i="1"/>
  <c r="R1616" i="1"/>
  <c r="S1616" i="1"/>
  <c r="AJ1616" i="1" s="1"/>
  <c r="T1616" i="1"/>
  <c r="AK1616" i="1" s="1"/>
  <c r="Q1617" i="1"/>
  <c r="R1617" i="1"/>
  <c r="S1617" i="1"/>
  <c r="AJ1617" i="1" s="1"/>
  <c r="T1617" i="1"/>
  <c r="AK1617" i="1" s="1"/>
  <c r="Q1618" i="1"/>
  <c r="R1618" i="1"/>
  <c r="S1618" i="1"/>
  <c r="AJ1618" i="1" s="1"/>
  <c r="T1618" i="1"/>
  <c r="AK1618" i="1" s="1"/>
  <c r="Q1619" i="1"/>
  <c r="R1619" i="1"/>
  <c r="AI1619" i="1" s="1"/>
  <c r="S1619" i="1"/>
  <c r="AJ1619" i="1" s="1"/>
  <c r="T1619" i="1"/>
  <c r="AK1619" i="1" s="1"/>
  <c r="Q1620" i="1"/>
  <c r="R1620" i="1"/>
  <c r="S1620" i="1"/>
  <c r="AJ1620" i="1" s="1"/>
  <c r="T1620" i="1"/>
  <c r="AK1620" i="1" s="1"/>
  <c r="Q1621" i="1"/>
  <c r="R1621" i="1"/>
  <c r="AI1621" i="1" s="1"/>
  <c r="S1621" i="1"/>
  <c r="AJ1621" i="1" s="1"/>
  <c r="T1621" i="1"/>
  <c r="AK1621" i="1" s="1"/>
  <c r="Q1622" i="1"/>
  <c r="R1622" i="1"/>
  <c r="AI1622" i="1" s="1"/>
  <c r="S1622" i="1"/>
  <c r="AJ1622" i="1" s="1"/>
  <c r="T1622" i="1"/>
  <c r="AK1622" i="1" s="1"/>
  <c r="Q1623" i="1"/>
  <c r="R1623" i="1"/>
  <c r="S1623" i="1"/>
  <c r="AJ1623" i="1" s="1"/>
  <c r="T1623" i="1"/>
  <c r="AK1623" i="1" s="1"/>
  <c r="Q1624" i="1"/>
  <c r="R1624" i="1"/>
  <c r="AI1624" i="1" s="1"/>
  <c r="S1624" i="1"/>
  <c r="AJ1624" i="1" s="1"/>
  <c r="T1624" i="1"/>
  <c r="AK1624" i="1" s="1"/>
  <c r="Q1625" i="1"/>
  <c r="R1625" i="1"/>
  <c r="AI1625" i="1" s="1"/>
  <c r="S1625" i="1"/>
  <c r="AJ1625" i="1" s="1"/>
  <c r="T1625" i="1"/>
  <c r="AK1625" i="1" s="1"/>
  <c r="Q1626" i="1"/>
  <c r="R1626" i="1"/>
  <c r="S1626" i="1"/>
  <c r="AJ1626" i="1" s="1"/>
  <c r="T1626" i="1"/>
  <c r="AK1626" i="1" s="1"/>
  <c r="Q1627" i="1"/>
  <c r="R1627" i="1"/>
  <c r="AI1627" i="1" s="1"/>
  <c r="S1627" i="1"/>
  <c r="AJ1627" i="1" s="1"/>
  <c r="T1627" i="1"/>
  <c r="AK1627" i="1" s="1"/>
  <c r="Q1628" i="1"/>
  <c r="R1628" i="1"/>
  <c r="AI1628" i="1" s="1"/>
  <c r="S1628" i="1"/>
  <c r="AJ1628" i="1" s="1"/>
  <c r="T1628" i="1"/>
  <c r="AK1628" i="1" s="1"/>
  <c r="Q1629" i="1"/>
  <c r="R1629" i="1"/>
  <c r="S1629" i="1"/>
  <c r="AJ1629" i="1" s="1"/>
  <c r="T1629" i="1"/>
  <c r="AK1629" i="1" s="1"/>
  <c r="Q1630" i="1"/>
  <c r="R1630" i="1"/>
  <c r="AI1630" i="1" s="1"/>
  <c r="S1630" i="1"/>
  <c r="AJ1630" i="1" s="1"/>
  <c r="T1630" i="1"/>
  <c r="AK1630" i="1" s="1"/>
  <c r="Q1631" i="1"/>
  <c r="R1631" i="1"/>
  <c r="AI1631" i="1" s="1"/>
  <c r="S1631" i="1"/>
  <c r="AJ1631" i="1" s="1"/>
  <c r="T1631" i="1"/>
  <c r="AK1631" i="1" s="1"/>
  <c r="Q1632" i="1"/>
  <c r="R1632" i="1"/>
  <c r="S1632" i="1"/>
  <c r="AJ1632" i="1" s="1"/>
  <c r="T1632" i="1"/>
  <c r="AK1632" i="1" s="1"/>
  <c r="Q1633" i="1"/>
  <c r="R1633" i="1"/>
  <c r="AI1633" i="1" s="1"/>
  <c r="S1633" i="1"/>
  <c r="AJ1633" i="1" s="1"/>
  <c r="T1633" i="1"/>
  <c r="AK1633" i="1" s="1"/>
  <c r="Q1634" i="1"/>
  <c r="R1634" i="1"/>
  <c r="AI1634" i="1" s="1"/>
  <c r="S1634" i="1"/>
  <c r="AJ1634" i="1" s="1"/>
  <c r="T1634" i="1"/>
  <c r="AK1634" i="1" s="1"/>
  <c r="Q1635" i="1"/>
  <c r="R1635" i="1"/>
  <c r="S1635" i="1"/>
  <c r="AJ1635" i="1" s="1"/>
  <c r="T1635" i="1"/>
  <c r="AK1635" i="1" s="1"/>
  <c r="Q1636" i="1"/>
  <c r="R1636" i="1"/>
  <c r="AI1636" i="1" s="1"/>
  <c r="S1636" i="1"/>
  <c r="AJ1636" i="1" s="1"/>
  <c r="T1636" i="1"/>
  <c r="AK1636" i="1" s="1"/>
  <c r="Q1637" i="1"/>
  <c r="R1637" i="1"/>
  <c r="AI1637" i="1" s="1"/>
  <c r="S1637" i="1"/>
  <c r="AJ1637" i="1" s="1"/>
  <c r="T1637" i="1"/>
  <c r="AK1637" i="1" s="1"/>
  <c r="Q1638" i="1"/>
  <c r="R1638" i="1"/>
  <c r="S1638" i="1"/>
  <c r="T1638" i="1"/>
  <c r="AK1638" i="1" s="1"/>
  <c r="Q1639" i="1"/>
  <c r="R1639" i="1"/>
  <c r="AI1639" i="1" s="1"/>
  <c r="S1639" i="1"/>
  <c r="AJ1639" i="1" s="1"/>
  <c r="T1639" i="1"/>
  <c r="AK1639" i="1" s="1"/>
  <c r="Q1640" i="1"/>
  <c r="R1640" i="1"/>
  <c r="AI1640" i="1" s="1"/>
  <c r="S1640" i="1"/>
  <c r="T1640" i="1"/>
  <c r="AK1640" i="1" s="1"/>
  <c r="Q1641" i="1"/>
  <c r="R1641" i="1"/>
  <c r="S1641" i="1"/>
  <c r="T1641" i="1"/>
  <c r="AK1641" i="1" s="1"/>
  <c r="Q1642" i="1"/>
  <c r="R1642" i="1"/>
  <c r="AI1642" i="1" s="1"/>
  <c r="S1642" i="1"/>
  <c r="T1642" i="1"/>
  <c r="AK1642" i="1" s="1"/>
  <c r="Q1643" i="1"/>
  <c r="R1643" i="1"/>
  <c r="AI1643" i="1" s="1"/>
  <c r="S1643" i="1"/>
  <c r="T1643" i="1"/>
  <c r="AK1643" i="1" s="1"/>
  <c r="Q1644" i="1"/>
  <c r="R1644" i="1"/>
  <c r="S1644" i="1"/>
  <c r="T1644" i="1"/>
  <c r="AK1644" i="1" s="1"/>
  <c r="Q1645" i="1"/>
  <c r="R1645" i="1"/>
  <c r="AI1645" i="1" s="1"/>
  <c r="S1645" i="1"/>
  <c r="T1645" i="1"/>
  <c r="AK1645" i="1" s="1"/>
  <c r="Q1646" i="1"/>
  <c r="R1646" i="1"/>
  <c r="AI1646" i="1" s="1"/>
  <c r="S1646" i="1"/>
  <c r="T1646" i="1"/>
  <c r="AK1646" i="1" s="1"/>
  <c r="Q1647" i="1"/>
  <c r="R1647" i="1"/>
  <c r="S1647" i="1"/>
  <c r="AJ1647" i="1" s="1"/>
  <c r="T1647" i="1"/>
  <c r="AK1647" i="1" s="1"/>
  <c r="Q1648" i="1"/>
  <c r="R1648" i="1"/>
  <c r="AI1648" i="1" s="1"/>
  <c r="S1648" i="1"/>
  <c r="AJ1648" i="1" s="1"/>
  <c r="T1648" i="1"/>
  <c r="AK1648" i="1" s="1"/>
  <c r="Q1649" i="1"/>
  <c r="R1649" i="1"/>
  <c r="AI1649" i="1" s="1"/>
  <c r="S1649" i="1"/>
  <c r="AJ1649" i="1" s="1"/>
  <c r="T1649" i="1"/>
  <c r="AK1649" i="1" s="1"/>
  <c r="Q1650" i="1"/>
  <c r="R1650" i="1"/>
  <c r="S1650" i="1"/>
  <c r="AJ1650" i="1" s="1"/>
  <c r="T1650" i="1"/>
  <c r="AK1650" i="1" s="1"/>
  <c r="Q1651" i="1"/>
  <c r="R1651" i="1"/>
  <c r="AI1651" i="1" s="1"/>
  <c r="S1651" i="1"/>
  <c r="AJ1651" i="1" s="1"/>
  <c r="T1651" i="1"/>
  <c r="AK1651" i="1" s="1"/>
  <c r="Q1652" i="1"/>
  <c r="R1652" i="1"/>
  <c r="AI1652" i="1" s="1"/>
  <c r="S1652" i="1"/>
  <c r="AJ1652" i="1" s="1"/>
  <c r="T1652" i="1"/>
  <c r="AK1652" i="1" s="1"/>
  <c r="Q1653" i="1"/>
  <c r="R1653" i="1"/>
  <c r="S1653" i="1"/>
  <c r="AJ1653" i="1" s="1"/>
  <c r="T1653" i="1"/>
  <c r="AK1653" i="1" s="1"/>
  <c r="Q1654" i="1"/>
  <c r="R1654" i="1"/>
  <c r="S1654" i="1"/>
  <c r="AJ1654" i="1" s="1"/>
  <c r="T1654" i="1"/>
  <c r="AK1654" i="1" s="1"/>
  <c r="Q1655" i="1"/>
  <c r="R1655" i="1"/>
  <c r="AI1655" i="1" s="1"/>
  <c r="S1655" i="1"/>
  <c r="AJ1655" i="1" s="1"/>
  <c r="T1655" i="1"/>
  <c r="AK1655" i="1" s="1"/>
  <c r="Q1656" i="1"/>
  <c r="R1656" i="1"/>
  <c r="S1656" i="1"/>
  <c r="AJ1656" i="1" s="1"/>
  <c r="T1656" i="1"/>
  <c r="AK1656" i="1" s="1"/>
  <c r="Q1657" i="1"/>
  <c r="R1657" i="1"/>
  <c r="AI1657" i="1" s="1"/>
  <c r="S1657" i="1"/>
  <c r="AJ1657" i="1" s="1"/>
  <c r="T1657" i="1"/>
  <c r="AK1657" i="1" s="1"/>
  <c r="Q1658" i="1"/>
  <c r="R1658" i="1"/>
  <c r="S1658" i="1"/>
  <c r="AJ1658" i="1" s="1"/>
  <c r="T1658" i="1"/>
  <c r="AK1658" i="1" s="1"/>
  <c r="Q1659" i="1"/>
  <c r="R1659" i="1"/>
  <c r="S1659" i="1"/>
  <c r="AJ1659" i="1" s="1"/>
  <c r="T1659" i="1"/>
  <c r="AK1659" i="1" s="1"/>
  <c r="Q1660" i="1"/>
  <c r="R1660" i="1"/>
  <c r="AI1660" i="1" s="1"/>
  <c r="S1660" i="1"/>
  <c r="AJ1660" i="1" s="1"/>
  <c r="T1660" i="1"/>
  <c r="AK1660" i="1" s="1"/>
  <c r="Q1661" i="1"/>
  <c r="AH1661" i="1" s="1"/>
  <c r="R1661" i="1"/>
  <c r="AI1661" i="1" s="1"/>
  <c r="S1661" i="1"/>
  <c r="AJ1661" i="1" s="1"/>
  <c r="T1661" i="1"/>
  <c r="AK1661" i="1" s="1"/>
  <c r="Q1662" i="1"/>
  <c r="AH1662" i="1" s="1"/>
  <c r="R1662" i="1"/>
  <c r="AI1662" i="1" s="1"/>
  <c r="S1662" i="1"/>
  <c r="AJ1662" i="1" s="1"/>
  <c r="T1662" i="1"/>
  <c r="AK1662" i="1" s="1"/>
  <c r="Q1663" i="1"/>
  <c r="R1663" i="1"/>
  <c r="S1663" i="1"/>
  <c r="AJ1663" i="1" s="1"/>
  <c r="T1663" i="1"/>
  <c r="AK1663" i="1" s="1"/>
  <c r="Q1664" i="1"/>
  <c r="R1664" i="1"/>
  <c r="S1664" i="1"/>
  <c r="T1664" i="1"/>
  <c r="AK1664" i="1" s="1"/>
  <c r="Q1665" i="1"/>
  <c r="R1665" i="1"/>
  <c r="S1665" i="1"/>
  <c r="AJ1665" i="1" s="1"/>
  <c r="T1665" i="1"/>
  <c r="AK1665" i="1" s="1"/>
  <c r="Q1666" i="1"/>
  <c r="R1666" i="1"/>
  <c r="S1666" i="1"/>
  <c r="AJ1666" i="1" s="1"/>
  <c r="T1666" i="1"/>
  <c r="AK1666" i="1" s="1"/>
  <c r="Q1667" i="1"/>
  <c r="R1667" i="1"/>
  <c r="S1667" i="1"/>
  <c r="AJ1667" i="1" s="1"/>
  <c r="T1667" i="1"/>
  <c r="AK1667" i="1" s="1"/>
  <c r="Q1668" i="1"/>
  <c r="R1668" i="1"/>
  <c r="AI1668" i="1" s="1"/>
  <c r="S1668" i="1"/>
  <c r="AJ1668" i="1" s="1"/>
  <c r="T1668" i="1"/>
  <c r="AK1668" i="1" s="1"/>
  <c r="Q1669" i="1"/>
  <c r="R1669" i="1"/>
  <c r="AI1669" i="1" s="1"/>
  <c r="S1669" i="1"/>
  <c r="AJ1669" i="1" s="1"/>
  <c r="T1669" i="1"/>
  <c r="AK1669" i="1" s="1"/>
  <c r="Q1670" i="1"/>
  <c r="R1670" i="1"/>
  <c r="S1670" i="1"/>
  <c r="AJ1670" i="1" s="1"/>
  <c r="T1670" i="1"/>
  <c r="AK1670" i="1" s="1"/>
  <c r="Q1671" i="1"/>
  <c r="R1671" i="1"/>
  <c r="AI1671" i="1" s="1"/>
  <c r="S1671" i="1"/>
  <c r="AJ1671" i="1" s="1"/>
  <c r="T1671" i="1"/>
  <c r="AK1671" i="1" s="1"/>
  <c r="Q1672" i="1"/>
  <c r="R1672" i="1"/>
  <c r="AI1672" i="1" s="1"/>
  <c r="S1672" i="1"/>
  <c r="AJ1672" i="1" s="1"/>
  <c r="T1672" i="1"/>
  <c r="AK1672" i="1" s="1"/>
  <c r="Q1673" i="1"/>
  <c r="R1673" i="1"/>
  <c r="S1673" i="1"/>
  <c r="AJ1673" i="1" s="1"/>
  <c r="T1673" i="1"/>
  <c r="AK1673" i="1" s="1"/>
  <c r="Q1674" i="1"/>
  <c r="R1674" i="1"/>
  <c r="AI1674" i="1" s="1"/>
  <c r="S1674" i="1"/>
  <c r="AJ1674" i="1" s="1"/>
  <c r="T1674" i="1"/>
  <c r="AK1674" i="1" s="1"/>
  <c r="Q1675" i="1"/>
  <c r="R1675" i="1"/>
  <c r="AI1675" i="1" s="1"/>
  <c r="S1675" i="1"/>
  <c r="AJ1675" i="1" s="1"/>
  <c r="T1675" i="1"/>
  <c r="AK1675" i="1" s="1"/>
  <c r="Q1676" i="1"/>
  <c r="R1676" i="1"/>
  <c r="S1676" i="1"/>
  <c r="AJ1676" i="1" s="1"/>
  <c r="T1676" i="1"/>
  <c r="AK1676" i="1" s="1"/>
  <c r="Q1677" i="1"/>
  <c r="R1677" i="1"/>
  <c r="AI1677" i="1" s="1"/>
  <c r="S1677" i="1"/>
  <c r="AJ1677" i="1" s="1"/>
  <c r="T1677" i="1"/>
  <c r="AK1677" i="1" s="1"/>
  <c r="Q1678" i="1"/>
  <c r="R1678" i="1"/>
  <c r="AI1678" i="1" s="1"/>
  <c r="S1678" i="1"/>
  <c r="AJ1678" i="1" s="1"/>
  <c r="T1678" i="1"/>
  <c r="AK1678" i="1" s="1"/>
  <c r="Q1679" i="1"/>
  <c r="R1679" i="1"/>
  <c r="S1679" i="1"/>
  <c r="AJ1679" i="1" s="1"/>
  <c r="T1679" i="1"/>
  <c r="AK1679" i="1" s="1"/>
  <c r="Q1680" i="1"/>
  <c r="R1680" i="1"/>
  <c r="AI1680" i="1" s="1"/>
  <c r="S1680" i="1"/>
  <c r="AJ1680" i="1" s="1"/>
  <c r="T1680" i="1"/>
  <c r="AK1680" i="1" s="1"/>
  <c r="Q1681" i="1"/>
  <c r="R1681" i="1"/>
  <c r="AI1681" i="1" s="1"/>
  <c r="S1681" i="1"/>
  <c r="AJ1681" i="1" s="1"/>
  <c r="T1681" i="1"/>
  <c r="AK1681" i="1" s="1"/>
  <c r="Q1682" i="1"/>
  <c r="R1682" i="1"/>
  <c r="S1682" i="1"/>
  <c r="AJ1682" i="1" s="1"/>
  <c r="T1682" i="1"/>
  <c r="AK1682" i="1" s="1"/>
  <c r="Q1683" i="1"/>
  <c r="R1683" i="1"/>
  <c r="AI1683" i="1" s="1"/>
  <c r="S1683" i="1"/>
  <c r="AJ1683" i="1" s="1"/>
  <c r="T1683" i="1"/>
  <c r="AK1683" i="1" s="1"/>
  <c r="Q1684" i="1"/>
  <c r="R1684" i="1"/>
  <c r="AI1684" i="1" s="1"/>
  <c r="S1684" i="1"/>
  <c r="AJ1684" i="1" s="1"/>
  <c r="T1684" i="1"/>
  <c r="AK1684" i="1" s="1"/>
  <c r="Q1685" i="1"/>
  <c r="R1685" i="1"/>
  <c r="S1685" i="1"/>
  <c r="AJ1685" i="1" s="1"/>
  <c r="T1685" i="1"/>
  <c r="AK1685" i="1" s="1"/>
  <c r="Q1686" i="1"/>
  <c r="R1686" i="1"/>
  <c r="AI1686" i="1" s="1"/>
  <c r="S1686" i="1"/>
  <c r="AJ1686" i="1" s="1"/>
  <c r="T1686" i="1"/>
  <c r="AK1686" i="1" s="1"/>
  <c r="Q1687" i="1"/>
  <c r="R1687" i="1"/>
  <c r="AI1687" i="1" s="1"/>
  <c r="S1687" i="1"/>
  <c r="T1687" i="1"/>
  <c r="AK1687" i="1" s="1"/>
  <c r="Q1688" i="1"/>
  <c r="R1688" i="1"/>
  <c r="S1688" i="1"/>
  <c r="T1688" i="1"/>
  <c r="AK1688" i="1" s="1"/>
  <c r="Q1689" i="1"/>
  <c r="R1689" i="1"/>
  <c r="AI1689" i="1" s="1"/>
  <c r="S1689" i="1"/>
  <c r="T1689" i="1"/>
  <c r="AK1689" i="1" s="1"/>
  <c r="Q1690" i="1"/>
  <c r="R1690" i="1"/>
  <c r="AI1690" i="1" s="1"/>
  <c r="S1690" i="1"/>
  <c r="T1690" i="1"/>
  <c r="AK1690" i="1" s="1"/>
  <c r="Q1691" i="1"/>
  <c r="R1691" i="1"/>
  <c r="S1691" i="1"/>
  <c r="AJ1691" i="1" s="1"/>
  <c r="T1691" i="1"/>
  <c r="AK1691" i="1" s="1"/>
  <c r="Q1692" i="1"/>
  <c r="R1692" i="1"/>
  <c r="AI1692" i="1" s="1"/>
  <c r="S1692" i="1"/>
  <c r="T1692" i="1"/>
  <c r="AK1692" i="1" s="1"/>
  <c r="Q1693" i="1"/>
  <c r="R1693" i="1"/>
  <c r="AI1693" i="1" s="1"/>
  <c r="S1693" i="1"/>
  <c r="T1693" i="1"/>
  <c r="AK1693" i="1" s="1"/>
  <c r="Q1694" i="1"/>
  <c r="R1694" i="1"/>
  <c r="S1694" i="1"/>
  <c r="T1694" i="1"/>
  <c r="AK1694" i="1" s="1"/>
  <c r="Q1695" i="1"/>
  <c r="R1695" i="1"/>
  <c r="AI1695" i="1" s="1"/>
  <c r="S1695" i="1"/>
  <c r="AJ1695" i="1" s="1"/>
  <c r="T1695" i="1"/>
  <c r="AK1695" i="1" s="1"/>
  <c r="Q1696" i="1"/>
  <c r="R1696" i="1"/>
  <c r="AI1696" i="1" s="1"/>
  <c r="S1696" i="1"/>
  <c r="AJ1696" i="1" s="1"/>
  <c r="T1696" i="1"/>
  <c r="AK1696" i="1" s="1"/>
  <c r="Q1697" i="1"/>
  <c r="R1697" i="1"/>
  <c r="S1697" i="1"/>
  <c r="AJ1697" i="1" s="1"/>
  <c r="T1697" i="1"/>
  <c r="AK1697" i="1" s="1"/>
  <c r="Q1698" i="1"/>
  <c r="R1698" i="1"/>
  <c r="AI1698" i="1" s="1"/>
  <c r="S1698" i="1"/>
  <c r="AJ1698" i="1" s="1"/>
  <c r="T1698" i="1"/>
  <c r="AK1698" i="1" s="1"/>
  <c r="Q1699" i="1"/>
  <c r="R1699" i="1"/>
  <c r="AI1699" i="1" s="1"/>
  <c r="S1699" i="1"/>
  <c r="AJ1699" i="1" s="1"/>
  <c r="T1699" i="1"/>
  <c r="AK1699" i="1" s="1"/>
  <c r="Q1700" i="1"/>
  <c r="R1700" i="1"/>
  <c r="S1700" i="1"/>
  <c r="AJ1700" i="1" s="1"/>
  <c r="T1700" i="1"/>
  <c r="AK1700" i="1" s="1"/>
  <c r="Q1701" i="1"/>
  <c r="R1701" i="1"/>
  <c r="AI1701" i="1" s="1"/>
  <c r="S1701" i="1"/>
  <c r="AJ1701" i="1" s="1"/>
  <c r="T1701" i="1"/>
  <c r="AK1701" i="1" s="1"/>
  <c r="Q1702" i="1"/>
  <c r="R1702" i="1"/>
  <c r="AI1702" i="1" s="1"/>
  <c r="S1702" i="1"/>
  <c r="AJ1702" i="1" s="1"/>
  <c r="T1702" i="1"/>
  <c r="AK1702" i="1" s="1"/>
  <c r="Q1703" i="1"/>
  <c r="R1703" i="1"/>
  <c r="S1703" i="1"/>
  <c r="AJ1703" i="1" s="1"/>
  <c r="T1703" i="1"/>
  <c r="AK1703" i="1" s="1"/>
  <c r="Q1704" i="1"/>
  <c r="R1704" i="1"/>
  <c r="AI1704" i="1" s="1"/>
  <c r="S1704" i="1"/>
  <c r="AJ1704" i="1" s="1"/>
  <c r="T1704" i="1"/>
  <c r="AK1704" i="1" s="1"/>
  <c r="Q1705" i="1"/>
  <c r="R1705" i="1"/>
  <c r="AI1705" i="1" s="1"/>
  <c r="S1705" i="1"/>
  <c r="AJ1705" i="1" s="1"/>
  <c r="T1705" i="1"/>
  <c r="AK1705" i="1" s="1"/>
  <c r="Q1706" i="1"/>
  <c r="R1706" i="1"/>
  <c r="S1706" i="1"/>
  <c r="AJ1706" i="1" s="1"/>
  <c r="T1706" i="1"/>
  <c r="AK1706" i="1" s="1"/>
  <c r="Q1707" i="1"/>
  <c r="R1707" i="1"/>
  <c r="S1707" i="1"/>
  <c r="AJ1707" i="1" s="1"/>
  <c r="T1707" i="1"/>
  <c r="AK1707" i="1" s="1"/>
  <c r="Q1708" i="1"/>
  <c r="R1708" i="1"/>
  <c r="AI1708" i="1" s="1"/>
  <c r="S1708" i="1"/>
  <c r="AJ1708" i="1" s="1"/>
  <c r="T1708" i="1"/>
  <c r="AK1708" i="1" s="1"/>
  <c r="Q1709" i="1"/>
  <c r="R1709" i="1"/>
  <c r="S1709" i="1"/>
  <c r="AJ1709" i="1" s="1"/>
  <c r="T1709" i="1"/>
  <c r="AK1709" i="1" s="1"/>
  <c r="Q1710" i="1"/>
  <c r="R1710" i="1"/>
  <c r="S1710" i="1"/>
  <c r="AJ1710" i="1" s="1"/>
  <c r="T1710" i="1"/>
  <c r="AK1710" i="1" s="1"/>
  <c r="Q1711" i="1"/>
  <c r="R1711" i="1"/>
  <c r="S1711" i="1"/>
  <c r="AJ1711" i="1" s="1"/>
  <c r="T1711" i="1"/>
  <c r="AK1711" i="1" s="1"/>
  <c r="Q1712" i="1"/>
  <c r="R1712" i="1"/>
  <c r="S1712" i="1"/>
  <c r="AJ1712" i="1" s="1"/>
  <c r="T1712" i="1"/>
  <c r="AK1712" i="1" s="1"/>
  <c r="Q1713" i="1"/>
  <c r="R1713" i="1"/>
  <c r="AI1713" i="1" s="1"/>
  <c r="S1713" i="1"/>
  <c r="AJ1713" i="1" s="1"/>
  <c r="T1713" i="1"/>
  <c r="AK1713" i="1" s="1"/>
  <c r="Q1714" i="1"/>
  <c r="R1714" i="1"/>
  <c r="S1714" i="1"/>
  <c r="AJ1714" i="1" s="1"/>
  <c r="T1714" i="1"/>
  <c r="AK1714" i="1" s="1"/>
  <c r="Q1715" i="1"/>
  <c r="R1715" i="1"/>
  <c r="AI1715" i="1" s="1"/>
  <c r="S1715" i="1"/>
  <c r="AJ1715" i="1" s="1"/>
  <c r="T1715" i="1"/>
  <c r="AK1715" i="1" s="1"/>
  <c r="Q1716" i="1"/>
  <c r="R1716" i="1"/>
  <c r="S1716" i="1"/>
  <c r="AJ1716" i="1" s="1"/>
  <c r="T1716" i="1"/>
  <c r="AK1716" i="1" s="1"/>
  <c r="Q1717" i="1"/>
  <c r="R1717" i="1"/>
  <c r="S1717" i="1"/>
  <c r="AJ1717" i="1" s="1"/>
  <c r="T1717" i="1"/>
  <c r="AK1717" i="1" s="1"/>
  <c r="Q1718" i="1"/>
  <c r="R1718" i="1"/>
  <c r="S1718" i="1"/>
  <c r="AJ1718" i="1" s="1"/>
  <c r="T1718" i="1"/>
  <c r="AK1718" i="1" s="1"/>
  <c r="Q1719" i="1"/>
  <c r="R1719" i="1"/>
  <c r="AI1719" i="1" s="1"/>
  <c r="S1719" i="1"/>
  <c r="AJ1719" i="1" s="1"/>
  <c r="T1719" i="1"/>
  <c r="AK1719" i="1" s="1"/>
  <c r="Q1720" i="1"/>
  <c r="R1720" i="1"/>
  <c r="S1720" i="1"/>
  <c r="AJ1720" i="1" s="1"/>
  <c r="T1720" i="1"/>
  <c r="AK1720" i="1" s="1"/>
  <c r="Q1721" i="1"/>
  <c r="R1721" i="1"/>
  <c r="AI1721" i="1" s="1"/>
  <c r="S1721" i="1"/>
  <c r="AJ1721" i="1" s="1"/>
  <c r="T1721" i="1"/>
  <c r="AK1721" i="1" s="1"/>
  <c r="Q1722" i="1"/>
  <c r="R1722" i="1"/>
  <c r="S1722" i="1"/>
  <c r="AJ1722" i="1" s="1"/>
  <c r="T1722" i="1"/>
  <c r="AK1722" i="1" s="1"/>
  <c r="Q1723" i="1"/>
  <c r="R1723" i="1"/>
  <c r="S1723" i="1"/>
  <c r="AJ1723" i="1" s="1"/>
  <c r="T1723" i="1"/>
  <c r="AK1723" i="1" s="1"/>
  <c r="Q1724" i="1"/>
  <c r="R1724" i="1"/>
  <c r="S1724" i="1"/>
  <c r="AJ1724" i="1" s="1"/>
  <c r="T1724" i="1"/>
  <c r="AK1724" i="1" s="1"/>
  <c r="Q1725" i="1"/>
  <c r="R1725" i="1"/>
  <c r="AI1725" i="1" s="1"/>
  <c r="S1725" i="1"/>
  <c r="AJ1725" i="1" s="1"/>
  <c r="T1725" i="1"/>
  <c r="AK1725" i="1" s="1"/>
  <c r="Q1726" i="1"/>
  <c r="R1726" i="1"/>
  <c r="S1726" i="1"/>
  <c r="AJ1726" i="1" s="1"/>
  <c r="T1726" i="1"/>
  <c r="AK1726" i="1" s="1"/>
  <c r="Q1727" i="1"/>
  <c r="R1727" i="1"/>
  <c r="AI1727" i="1" s="1"/>
  <c r="S1727" i="1"/>
  <c r="AJ1727" i="1" s="1"/>
  <c r="T1727" i="1"/>
  <c r="AK1727" i="1" s="1"/>
  <c r="Q1728" i="1"/>
  <c r="R1728" i="1"/>
  <c r="S1728" i="1"/>
  <c r="AJ1728" i="1" s="1"/>
  <c r="T1728" i="1"/>
  <c r="AK1728" i="1" s="1"/>
  <c r="Q1729" i="1"/>
  <c r="R1729" i="1"/>
  <c r="S1729" i="1"/>
  <c r="AJ1729" i="1" s="1"/>
  <c r="T1729" i="1"/>
  <c r="AK1729" i="1" s="1"/>
  <c r="Q1730" i="1"/>
  <c r="R1730" i="1"/>
  <c r="S1730" i="1"/>
  <c r="AJ1730" i="1" s="1"/>
  <c r="T1730" i="1"/>
  <c r="AK1730" i="1" s="1"/>
  <c r="Q1731" i="1"/>
  <c r="R1731" i="1"/>
  <c r="AI1731" i="1" s="1"/>
  <c r="S1731" i="1"/>
  <c r="AJ1731" i="1" s="1"/>
  <c r="T1731" i="1"/>
  <c r="AK1731" i="1" s="1"/>
  <c r="Q1732" i="1"/>
  <c r="R1732" i="1"/>
  <c r="S1732" i="1"/>
  <c r="AJ1732" i="1" s="1"/>
  <c r="T1732" i="1"/>
  <c r="AK1732" i="1" s="1"/>
  <c r="Q1733" i="1"/>
  <c r="R1733" i="1"/>
  <c r="AI1733" i="1" s="1"/>
  <c r="S1733" i="1"/>
  <c r="AJ1733" i="1" s="1"/>
  <c r="T1733" i="1"/>
  <c r="AK1733" i="1" s="1"/>
  <c r="Q1734" i="1"/>
  <c r="R1734" i="1"/>
  <c r="AI1734" i="1" s="1"/>
  <c r="S1734" i="1"/>
  <c r="AJ1734" i="1" s="1"/>
  <c r="T1734" i="1"/>
  <c r="AK1734" i="1" s="1"/>
  <c r="Q1735" i="1"/>
  <c r="R1735" i="1"/>
  <c r="S1735" i="1"/>
  <c r="AJ1735" i="1" s="1"/>
  <c r="T1735" i="1"/>
  <c r="AK1735" i="1" s="1"/>
  <c r="Q1736" i="1"/>
  <c r="R1736" i="1"/>
  <c r="AI1736" i="1" s="1"/>
  <c r="S1736" i="1"/>
  <c r="AJ1736" i="1" s="1"/>
  <c r="T1736" i="1"/>
  <c r="AK1736" i="1" s="1"/>
  <c r="Q1737" i="1"/>
  <c r="R1737" i="1"/>
  <c r="S1737" i="1"/>
  <c r="AJ1737" i="1" s="1"/>
  <c r="T1737" i="1"/>
  <c r="AK1737" i="1" s="1"/>
  <c r="Q1738" i="1"/>
  <c r="R1738" i="1"/>
  <c r="S1738" i="1"/>
  <c r="AJ1738" i="1" s="1"/>
  <c r="T1738" i="1"/>
  <c r="AK1738" i="1" s="1"/>
  <c r="Q1739" i="1"/>
  <c r="R1739" i="1"/>
  <c r="S1739" i="1"/>
  <c r="AJ1739" i="1" s="1"/>
  <c r="T1739" i="1"/>
  <c r="AK1739" i="1" s="1"/>
  <c r="Q1740" i="1"/>
  <c r="R1740" i="1"/>
  <c r="AI1740" i="1" s="1"/>
  <c r="S1740" i="1"/>
  <c r="AJ1740" i="1" s="1"/>
  <c r="T1740" i="1"/>
  <c r="AK1740" i="1" s="1"/>
  <c r="Q1741" i="1"/>
  <c r="R1741" i="1"/>
  <c r="S1741" i="1"/>
  <c r="AJ1741" i="1" s="1"/>
  <c r="T1741" i="1"/>
  <c r="AK1741" i="1" s="1"/>
  <c r="Q1742" i="1"/>
  <c r="R1742" i="1"/>
  <c r="AI1742" i="1" s="1"/>
  <c r="S1742" i="1"/>
  <c r="AJ1742" i="1" s="1"/>
  <c r="T1742" i="1"/>
  <c r="AK1742" i="1" s="1"/>
  <c r="Q1743" i="1"/>
  <c r="R1743" i="1"/>
  <c r="S1743" i="1"/>
  <c r="AJ1743" i="1" s="1"/>
  <c r="T1743" i="1"/>
  <c r="AK1743" i="1" s="1"/>
  <c r="Q1744" i="1"/>
  <c r="R1744" i="1"/>
  <c r="S1744" i="1"/>
  <c r="AJ1744" i="1" s="1"/>
  <c r="T1744" i="1"/>
  <c r="AK1744" i="1" s="1"/>
  <c r="Q1745" i="1"/>
  <c r="R1745" i="1"/>
  <c r="S1745" i="1"/>
  <c r="AJ1745" i="1" s="1"/>
  <c r="T1745" i="1"/>
  <c r="AK1745" i="1" s="1"/>
  <c r="Q1746" i="1"/>
  <c r="R1746" i="1"/>
  <c r="AI1746" i="1" s="1"/>
  <c r="S1746" i="1"/>
  <c r="AJ1746" i="1" s="1"/>
  <c r="T1746" i="1"/>
  <c r="AK1746" i="1" s="1"/>
  <c r="Q1747" i="1"/>
  <c r="R1747" i="1"/>
  <c r="S1747" i="1"/>
  <c r="AJ1747" i="1" s="1"/>
  <c r="T1747" i="1"/>
  <c r="AK1747" i="1" s="1"/>
  <c r="Q1748" i="1"/>
  <c r="R1748" i="1"/>
  <c r="AI1748" i="1" s="1"/>
  <c r="S1748" i="1"/>
  <c r="AJ1748" i="1" s="1"/>
  <c r="T1748" i="1"/>
  <c r="AK1748" i="1" s="1"/>
  <c r="Q1749" i="1"/>
  <c r="R1749" i="1"/>
  <c r="AI1749" i="1" s="1"/>
  <c r="S1749" i="1"/>
  <c r="AJ1749" i="1" s="1"/>
  <c r="T1749" i="1"/>
  <c r="AK1749" i="1" s="1"/>
  <c r="Q1750" i="1"/>
  <c r="R1750" i="1"/>
  <c r="S1750" i="1"/>
  <c r="AJ1750" i="1" s="1"/>
  <c r="T1750" i="1"/>
  <c r="AK1750" i="1" s="1"/>
  <c r="Q1751" i="1"/>
  <c r="R1751" i="1"/>
  <c r="AI1751" i="1" s="1"/>
  <c r="S1751" i="1"/>
  <c r="AJ1751" i="1" s="1"/>
  <c r="T1751" i="1"/>
  <c r="AK1751" i="1" s="1"/>
  <c r="Q1752" i="1"/>
  <c r="R1752" i="1"/>
  <c r="AI1752" i="1" s="1"/>
  <c r="S1752" i="1"/>
  <c r="AJ1752" i="1" s="1"/>
  <c r="T1752" i="1"/>
  <c r="AK1752" i="1" s="1"/>
  <c r="Q1753" i="1"/>
  <c r="R1753" i="1"/>
  <c r="S1753" i="1"/>
  <c r="AJ1753" i="1" s="1"/>
  <c r="T1753" i="1"/>
  <c r="AK1753" i="1" s="1"/>
  <c r="Q1754" i="1"/>
  <c r="R1754" i="1"/>
  <c r="AI1754" i="1" s="1"/>
  <c r="S1754" i="1"/>
  <c r="AJ1754" i="1" s="1"/>
  <c r="T1754" i="1"/>
  <c r="AK1754" i="1" s="1"/>
  <c r="Q1755" i="1"/>
  <c r="R1755" i="1"/>
  <c r="AI1755" i="1" s="1"/>
  <c r="S1755" i="1"/>
  <c r="AJ1755" i="1" s="1"/>
  <c r="T1755" i="1"/>
  <c r="AK1755" i="1" s="1"/>
  <c r="Q1756" i="1"/>
  <c r="R1756" i="1"/>
  <c r="S1756" i="1"/>
  <c r="AJ1756" i="1" s="1"/>
  <c r="T1756" i="1"/>
  <c r="AK1756" i="1" s="1"/>
  <c r="Q1757" i="1"/>
  <c r="R1757" i="1"/>
  <c r="S1757" i="1"/>
  <c r="AJ1757" i="1" s="1"/>
  <c r="T1757" i="1"/>
  <c r="AK1757" i="1" s="1"/>
  <c r="Q1758" i="1"/>
  <c r="R1758" i="1"/>
  <c r="S1758" i="1"/>
  <c r="AJ1758" i="1" s="1"/>
  <c r="T1758" i="1"/>
  <c r="AK1758" i="1" s="1"/>
  <c r="Q1759" i="1"/>
  <c r="R1759" i="1"/>
  <c r="S1759" i="1"/>
  <c r="AJ1759" i="1" s="1"/>
  <c r="T1759" i="1"/>
  <c r="AK1759" i="1" s="1"/>
  <c r="Q1760" i="1"/>
  <c r="R1760" i="1"/>
  <c r="S1760" i="1"/>
  <c r="AJ1760" i="1" s="1"/>
  <c r="T1760" i="1"/>
  <c r="AK1760" i="1" s="1"/>
  <c r="Q1761" i="1"/>
  <c r="R1761" i="1"/>
  <c r="AI1761" i="1" s="1"/>
  <c r="S1761" i="1"/>
  <c r="AJ1761" i="1" s="1"/>
  <c r="T1761" i="1"/>
  <c r="AK1761" i="1" s="1"/>
  <c r="Q1762" i="1"/>
  <c r="R1762" i="1"/>
  <c r="AI1762" i="1" s="1"/>
  <c r="S1762" i="1"/>
  <c r="AJ1762" i="1" s="1"/>
  <c r="T1762" i="1"/>
  <c r="AK1762" i="1" s="1"/>
  <c r="Q1763" i="1"/>
  <c r="R1763" i="1"/>
  <c r="S1763" i="1"/>
  <c r="AJ1763" i="1" s="1"/>
  <c r="T1763" i="1"/>
  <c r="AK1763" i="1" s="1"/>
  <c r="Q1764" i="1"/>
  <c r="R1764" i="1"/>
  <c r="AI1764" i="1" s="1"/>
  <c r="S1764" i="1"/>
  <c r="AJ1764" i="1" s="1"/>
  <c r="T1764" i="1"/>
  <c r="AK1764" i="1" s="1"/>
  <c r="Q1765" i="1"/>
  <c r="R1765" i="1"/>
  <c r="AI1765" i="1" s="1"/>
  <c r="S1765" i="1"/>
  <c r="AJ1765" i="1" s="1"/>
  <c r="T1765" i="1"/>
  <c r="AK1765" i="1" s="1"/>
  <c r="Q1766" i="1"/>
  <c r="R1766" i="1"/>
  <c r="AI1766" i="1" s="1"/>
  <c r="S1766" i="1"/>
  <c r="AJ1766" i="1" s="1"/>
  <c r="T1766" i="1"/>
  <c r="AK1766" i="1" s="1"/>
  <c r="Q1767" i="1"/>
  <c r="R1767" i="1"/>
  <c r="AI1767" i="1" s="1"/>
  <c r="S1767" i="1"/>
  <c r="AJ1767" i="1" s="1"/>
  <c r="T1767" i="1"/>
  <c r="AK1767" i="1" s="1"/>
  <c r="Q1768" i="1"/>
  <c r="R1768" i="1"/>
  <c r="AI1768" i="1" s="1"/>
  <c r="S1768" i="1"/>
  <c r="AJ1768" i="1" s="1"/>
  <c r="T1768" i="1"/>
  <c r="AK1768" i="1" s="1"/>
  <c r="Q1769" i="1"/>
  <c r="R1769" i="1"/>
  <c r="AI1769" i="1" s="1"/>
  <c r="S1769" i="1"/>
  <c r="AJ1769" i="1" s="1"/>
  <c r="T1769" i="1"/>
  <c r="AK1769" i="1" s="1"/>
  <c r="Q1770" i="1"/>
  <c r="R1770" i="1"/>
  <c r="S1770" i="1"/>
  <c r="AJ1770" i="1" s="1"/>
  <c r="T1770" i="1"/>
  <c r="AK1770" i="1" s="1"/>
  <c r="Q1771" i="1"/>
  <c r="R1771" i="1"/>
  <c r="AI1771" i="1" s="1"/>
  <c r="S1771" i="1"/>
  <c r="AJ1771" i="1" s="1"/>
  <c r="T1771" i="1"/>
  <c r="AK1771" i="1" s="1"/>
  <c r="Q1772" i="1"/>
  <c r="R1772" i="1"/>
  <c r="S1772" i="1"/>
  <c r="AJ1772" i="1" s="1"/>
  <c r="T1772" i="1"/>
  <c r="AK1772" i="1" s="1"/>
  <c r="Q1773" i="1"/>
  <c r="R1773" i="1"/>
  <c r="S1773" i="1"/>
  <c r="AJ1773" i="1" s="1"/>
  <c r="T1773" i="1"/>
  <c r="AK1773" i="1" s="1"/>
  <c r="Q1774" i="1"/>
  <c r="R1774" i="1"/>
  <c r="S1774" i="1"/>
  <c r="AJ1774" i="1" s="1"/>
  <c r="T1774" i="1"/>
  <c r="AK1774" i="1" s="1"/>
  <c r="Q1775" i="1"/>
  <c r="R1775" i="1"/>
  <c r="AI1775" i="1" s="1"/>
  <c r="S1775" i="1"/>
  <c r="AJ1775" i="1" s="1"/>
  <c r="T1775" i="1"/>
  <c r="AK1775" i="1" s="1"/>
  <c r="Q1776" i="1"/>
  <c r="R1776" i="1"/>
  <c r="S1776" i="1"/>
  <c r="AJ1776" i="1" s="1"/>
  <c r="T1776" i="1"/>
  <c r="AK1776" i="1" s="1"/>
  <c r="Q1777" i="1"/>
  <c r="R1777" i="1"/>
  <c r="AI1777" i="1" s="1"/>
  <c r="S1777" i="1"/>
  <c r="T1777" i="1"/>
  <c r="AK1777" i="1" s="1"/>
  <c r="Q1778" i="1"/>
  <c r="R1778" i="1"/>
  <c r="AI1778" i="1" s="1"/>
  <c r="S1778" i="1"/>
  <c r="AJ1778" i="1" s="1"/>
  <c r="T1778" i="1"/>
  <c r="AK1778" i="1" s="1"/>
  <c r="Q1779" i="1"/>
  <c r="R1779" i="1"/>
  <c r="S1779" i="1"/>
  <c r="AJ1779" i="1" s="1"/>
  <c r="T1779" i="1"/>
  <c r="AK1779" i="1" s="1"/>
  <c r="Q1780" i="1"/>
  <c r="R1780" i="1"/>
  <c r="AI1780" i="1" s="1"/>
  <c r="S1780" i="1"/>
  <c r="AJ1780" i="1" s="1"/>
  <c r="T1780" i="1"/>
  <c r="AK1780" i="1" s="1"/>
  <c r="Q1781" i="1"/>
  <c r="R1781" i="1"/>
  <c r="S1781" i="1"/>
  <c r="AJ1781" i="1" s="1"/>
  <c r="T1781" i="1"/>
  <c r="AK1781" i="1" s="1"/>
  <c r="Q1782" i="1"/>
  <c r="R1782" i="1"/>
  <c r="S1782" i="1"/>
  <c r="AJ1782" i="1" s="1"/>
  <c r="T1782" i="1"/>
  <c r="AK1782" i="1" s="1"/>
  <c r="Q1783" i="1"/>
  <c r="R1783" i="1"/>
  <c r="S1783" i="1"/>
  <c r="AJ1783" i="1" s="1"/>
  <c r="T1783" i="1"/>
  <c r="AK1783" i="1" s="1"/>
  <c r="Q1784" i="1"/>
  <c r="R1784" i="1"/>
  <c r="AI1784" i="1" s="1"/>
  <c r="S1784" i="1"/>
  <c r="AJ1784" i="1" s="1"/>
  <c r="T1784" i="1"/>
  <c r="AK1784" i="1" s="1"/>
  <c r="Q1785" i="1"/>
  <c r="R1785" i="1"/>
  <c r="S1785" i="1"/>
  <c r="AJ1785" i="1" s="1"/>
  <c r="T1785" i="1"/>
  <c r="AK1785" i="1" s="1"/>
  <c r="Q1786" i="1"/>
  <c r="R1786" i="1"/>
  <c r="AI1786" i="1" s="1"/>
  <c r="S1786" i="1"/>
  <c r="AJ1786" i="1" s="1"/>
  <c r="T1786" i="1"/>
  <c r="AK1786" i="1" s="1"/>
  <c r="Q1787" i="1"/>
  <c r="R1787" i="1"/>
  <c r="S1787" i="1"/>
  <c r="AJ1787" i="1" s="1"/>
  <c r="T1787" i="1"/>
  <c r="AK1787" i="1" s="1"/>
  <c r="Q1788" i="1"/>
  <c r="R1788" i="1"/>
  <c r="S1788" i="1"/>
  <c r="AJ1788" i="1" s="1"/>
  <c r="T1788" i="1"/>
  <c r="AK1788" i="1" s="1"/>
  <c r="Q1789" i="1"/>
  <c r="R1789" i="1"/>
  <c r="S1789" i="1"/>
  <c r="AJ1789" i="1" s="1"/>
  <c r="T1789" i="1"/>
  <c r="AK1789" i="1" s="1"/>
  <c r="Q1790" i="1"/>
  <c r="R1790" i="1"/>
  <c r="AI1790" i="1" s="1"/>
  <c r="S1790" i="1"/>
  <c r="AJ1790" i="1" s="1"/>
  <c r="T1790" i="1"/>
  <c r="AK1790" i="1" s="1"/>
  <c r="Q1791" i="1"/>
  <c r="R1791" i="1"/>
  <c r="S1791" i="1"/>
  <c r="AJ1791" i="1" s="1"/>
  <c r="T1791" i="1"/>
  <c r="AK1791" i="1" s="1"/>
  <c r="Q1792" i="1"/>
  <c r="R1792" i="1"/>
  <c r="AI1792" i="1" s="1"/>
  <c r="S1792" i="1"/>
  <c r="AJ1792" i="1" s="1"/>
  <c r="T1792" i="1"/>
  <c r="AK1792" i="1" s="1"/>
  <c r="Q1793" i="1"/>
  <c r="R1793" i="1"/>
  <c r="S1793" i="1"/>
  <c r="AJ1793" i="1" s="1"/>
  <c r="T1793" i="1"/>
  <c r="AK1793" i="1" s="1"/>
  <c r="Q1794" i="1"/>
  <c r="R1794" i="1"/>
  <c r="AI1794" i="1" s="1"/>
  <c r="S1794" i="1"/>
  <c r="AJ1794" i="1" s="1"/>
  <c r="T1794" i="1"/>
  <c r="AK1794" i="1" s="1"/>
  <c r="Q1795" i="1"/>
  <c r="R1795" i="1"/>
  <c r="S1795" i="1"/>
  <c r="AJ1795" i="1" s="1"/>
  <c r="T1795" i="1"/>
  <c r="AK1795" i="1" s="1"/>
  <c r="Q1796" i="1"/>
  <c r="R1796" i="1"/>
  <c r="S1796" i="1"/>
  <c r="AJ1796" i="1" s="1"/>
  <c r="T1796" i="1"/>
  <c r="AK1796" i="1" s="1"/>
  <c r="Q1797" i="1"/>
  <c r="R1797" i="1"/>
  <c r="AI1797" i="1" s="1"/>
  <c r="S1797" i="1"/>
  <c r="AJ1797" i="1" s="1"/>
  <c r="T1797" i="1"/>
  <c r="AK1797" i="1" s="1"/>
  <c r="Q1798" i="1"/>
  <c r="R1798" i="1"/>
  <c r="S1798" i="1"/>
  <c r="AJ1798" i="1" s="1"/>
  <c r="T1798" i="1"/>
  <c r="AK1798" i="1" s="1"/>
  <c r="Q1799" i="1"/>
  <c r="R1799" i="1"/>
  <c r="AI1799" i="1" s="1"/>
  <c r="S1799" i="1"/>
  <c r="AJ1799" i="1" s="1"/>
  <c r="T1799" i="1"/>
  <c r="AK1799" i="1" s="1"/>
  <c r="Q1800" i="1"/>
  <c r="R1800" i="1"/>
  <c r="S1800" i="1"/>
  <c r="AJ1800" i="1" s="1"/>
  <c r="T1800" i="1"/>
  <c r="AK1800" i="1" s="1"/>
  <c r="Q1801" i="1"/>
  <c r="R1801" i="1"/>
  <c r="AI1801" i="1" s="1"/>
  <c r="S1801" i="1"/>
  <c r="T1801" i="1"/>
  <c r="AK1801" i="1" s="1"/>
  <c r="Q1802" i="1"/>
  <c r="R1802" i="1"/>
  <c r="S1802" i="1"/>
  <c r="T1802" i="1"/>
  <c r="AK1802" i="1" s="1"/>
  <c r="Q1803" i="1"/>
  <c r="R1803" i="1"/>
  <c r="AI1803" i="1" s="1"/>
  <c r="S1803" i="1"/>
  <c r="T1803" i="1"/>
  <c r="AK1803" i="1" s="1"/>
  <c r="Q1804" i="1"/>
  <c r="R1804" i="1"/>
  <c r="S1804" i="1"/>
  <c r="T1804" i="1"/>
  <c r="AK1804" i="1" s="1"/>
  <c r="Q1805" i="1"/>
  <c r="R1805" i="1"/>
  <c r="AI1805" i="1" s="1"/>
  <c r="S1805" i="1"/>
  <c r="AJ1805" i="1" s="1"/>
  <c r="T1805" i="1"/>
  <c r="AK1805" i="1" s="1"/>
  <c r="Q1806" i="1"/>
  <c r="R1806" i="1"/>
  <c r="S1806" i="1"/>
  <c r="AJ1806" i="1" s="1"/>
  <c r="T1806" i="1"/>
  <c r="AK1806" i="1" s="1"/>
  <c r="Q1807" i="1"/>
  <c r="R1807" i="1"/>
  <c r="AI1807" i="1" s="1"/>
  <c r="S1807" i="1"/>
  <c r="AJ1807" i="1" s="1"/>
  <c r="T1807" i="1"/>
  <c r="AK1807" i="1" s="1"/>
  <c r="Q1808" i="1"/>
  <c r="R1808" i="1"/>
  <c r="S1808" i="1"/>
  <c r="AJ1808" i="1" s="1"/>
  <c r="T1808" i="1"/>
  <c r="AK1808" i="1" s="1"/>
  <c r="Q1809" i="1"/>
  <c r="R1809" i="1"/>
  <c r="AI1809" i="1" s="1"/>
  <c r="S1809" i="1"/>
  <c r="AJ1809" i="1" s="1"/>
  <c r="T1809" i="1"/>
  <c r="AK1809" i="1" s="1"/>
  <c r="Q1810" i="1"/>
  <c r="R1810" i="1"/>
  <c r="AI1810" i="1" s="1"/>
  <c r="S1810" i="1"/>
  <c r="AJ1810" i="1" s="1"/>
  <c r="T1810" i="1"/>
  <c r="AK1810" i="1" s="1"/>
  <c r="Q1811" i="1"/>
  <c r="R1811" i="1"/>
  <c r="AI1811" i="1" s="1"/>
  <c r="S1811" i="1"/>
  <c r="AJ1811" i="1" s="1"/>
  <c r="T1811" i="1"/>
  <c r="AK1811" i="1" s="1"/>
  <c r="Q1812" i="1"/>
  <c r="R1812" i="1"/>
  <c r="AI1812" i="1" s="1"/>
  <c r="S1812" i="1"/>
  <c r="AJ1812" i="1" s="1"/>
  <c r="T1812" i="1"/>
  <c r="AK1812" i="1" s="1"/>
  <c r="Q1813" i="1"/>
  <c r="R1813" i="1"/>
  <c r="AI1813" i="1" s="1"/>
  <c r="S1813" i="1"/>
  <c r="AJ1813" i="1" s="1"/>
  <c r="T1813" i="1"/>
  <c r="AK1813" i="1" s="1"/>
  <c r="Q1814" i="1"/>
  <c r="R1814" i="1"/>
  <c r="AI1814" i="1" s="1"/>
  <c r="S1814" i="1"/>
  <c r="AJ1814" i="1" s="1"/>
  <c r="T1814" i="1"/>
  <c r="AK1814" i="1" s="1"/>
  <c r="Q1815" i="1"/>
  <c r="R1815" i="1"/>
  <c r="AI1815" i="1" s="1"/>
  <c r="S1815" i="1"/>
  <c r="AJ1815" i="1" s="1"/>
  <c r="T1815" i="1"/>
  <c r="AK1815" i="1" s="1"/>
  <c r="Q1816" i="1"/>
  <c r="R1816" i="1"/>
  <c r="AI1816" i="1" s="1"/>
  <c r="S1816" i="1"/>
  <c r="AJ1816" i="1" s="1"/>
  <c r="T1816" i="1"/>
  <c r="AK1816" i="1" s="1"/>
  <c r="Q1817" i="1"/>
  <c r="R1817" i="1"/>
  <c r="AI1817" i="1" s="1"/>
  <c r="S1817" i="1"/>
  <c r="AJ1817" i="1" s="1"/>
  <c r="T1817" i="1"/>
  <c r="AK1817" i="1" s="1"/>
  <c r="Q1818" i="1"/>
  <c r="R1818" i="1"/>
  <c r="AI1818" i="1" s="1"/>
  <c r="S1818" i="1"/>
  <c r="AJ1818" i="1" s="1"/>
  <c r="T1818" i="1"/>
  <c r="AK1818" i="1" s="1"/>
  <c r="Q1819" i="1"/>
  <c r="R1819" i="1"/>
  <c r="S1819" i="1"/>
  <c r="AJ1819" i="1" s="1"/>
  <c r="T1819" i="1"/>
  <c r="AK1819" i="1" s="1"/>
  <c r="Q1820" i="1"/>
  <c r="R1820" i="1"/>
  <c r="AI1820" i="1" s="1"/>
  <c r="S1820" i="1"/>
  <c r="AJ1820" i="1" s="1"/>
  <c r="T1820" i="1"/>
  <c r="AK1820" i="1" s="1"/>
  <c r="Q1821" i="1"/>
  <c r="R1821" i="1"/>
  <c r="S1821" i="1"/>
  <c r="AJ1821" i="1" s="1"/>
  <c r="T1821" i="1"/>
  <c r="AK1821" i="1" s="1"/>
  <c r="Q1822" i="1"/>
  <c r="R1822" i="1"/>
  <c r="AI1822" i="1" s="1"/>
  <c r="S1822" i="1"/>
  <c r="AJ1822" i="1" s="1"/>
  <c r="T1822" i="1"/>
  <c r="AK1822" i="1" s="1"/>
  <c r="Q1823" i="1"/>
  <c r="R1823" i="1"/>
  <c r="S1823" i="1"/>
  <c r="AJ1823" i="1" s="1"/>
  <c r="T1823" i="1"/>
  <c r="AK1823" i="1" s="1"/>
  <c r="Q1824" i="1"/>
  <c r="R1824" i="1"/>
  <c r="AI1824" i="1" s="1"/>
  <c r="S1824" i="1"/>
  <c r="AJ1824" i="1" s="1"/>
  <c r="T1824" i="1"/>
  <c r="AK1824" i="1" s="1"/>
  <c r="Q1825" i="1"/>
  <c r="R1825" i="1"/>
  <c r="AI1825" i="1" s="1"/>
  <c r="S1825" i="1"/>
  <c r="AJ1825" i="1" s="1"/>
  <c r="T1825" i="1"/>
  <c r="AK1825" i="1" s="1"/>
  <c r="Q1826" i="1"/>
  <c r="R1826" i="1"/>
  <c r="AI1826" i="1" s="1"/>
  <c r="S1826" i="1"/>
  <c r="AJ1826" i="1" s="1"/>
  <c r="T1826" i="1"/>
  <c r="AK1826" i="1" s="1"/>
  <c r="Q1827" i="1"/>
  <c r="R1827" i="1"/>
  <c r="AI1827" i="1" s="1"/>
  <c r="S1827" i="1"/>
  <c r="AJ1827" i="1" s="1"/>
  <c r="T1827" i="1"/>
  <c r="AK1827" i="1" s="1"/>
  <c r="Q1828" i="1"/>
  <c r="R1828" i="1"/>
  <c r="AI1828" i="1" s="1"/>
  <c r="S1828" i="1"/>
  <c r="AJ1828" i="1" s="1"/>
  <c r="T1828" i="1"/>
  <c r="AK1828" i="1" s="1"/>
  <c r="Q1829" i="1"/>
  <c r="R1829" i="1"/>
  <c r="AI1829" i="1" s="1"/>
  <c r="S1829" i="1"/>
  <c r="AJ1829" i="1" s="1"/>
  <c r="T1829" i="1"/>
  <c r="AK1829" i="1" s="1"/>
  <c r="Q1830" i="1"/>
  <c r="R1830" i="1"/>
  <c r="AI1830" i="1" s="1"/>
  <c r="S1830" i="1"/>
  <c r="AJ1830" i="1" s="1"/>
  <c r="T1830" i="1"/>
  <c r="AK1830" i="1" s="1"/>
  <c r="Q1831" i="1"/>
  <c r="R1831" i="1"/>
  <c r="AI1831" i="1" s="1"/>
  <c r="S1831" i="1"/>
  <c r="AJ1831" i="1" s="1"/>
  <c r="T1831" i="1"/>
  <c r="AK1831" i="1" s="1"/>
  <c r="Q1832" i="1"/>
  <c r="R1832" i="1"/>
  <c r="AI1832" i="1" s="1"/>
  <c r="S1832" i="1"/>
  <c r="AJ1832" i="1" s="1"/>
  <c r="T1832" i="1"/>
  <c r="AK1832" i="1" s="1"/>
  <c r="Q1833" i="1"/>
  <c r="R1833" i="1"/>
  <c r="AI1833" i="1" s="1"/>
  <c r="S1833" i="1"/>
  <c r="AJ1833" i="1" s="1"/>
  <c r="T1833" i="1"/>
  <c r="AK1833" i="1" s="1"/>
  <c r="Q1834" i="1"/>
  <c r="R1834" i="1"/>
  <c r="AI1834" i="1" s="1"/>
  <c r="S1834" i="1"/>
  <c r="AJ1834" i="1" s="1"/>
  <c r="T1834" i="1"/>
  <c r="AK1834" i="1" s="1"/>
  <c r="Q1835" i="1"/>
  <c r="R1835" i="1"/>
  <c r="AI1835" i="1" s="1"/>
  <c r="S1835" i="1"/>
  <c r="AJ1835" i="1" s="1"/>
  <c r="T1835" i="1"/>
  <c r="AK1835" i="1" s="1"/>
  <c r="Q1836" i="1"/>
  <c r="R1836" i="1"/>
  <c r="AI1836" i="1" s="1"/>
  <c r="S1836" i="1"/>
  <c r="AJ1836" i="1" s="1"/>
  <c r="T1836" i="1"/>
  <c r="AK1836" i="1" s="1"/>
  <c r="Q1837" i="1"/>
  <c r="R1837" i="1"/>
  <c r="AI1837" i="1" s="1"/>
  <c r="S1837" i="1"/>
  <c r="AJ1837" i="1" s="1"/>
  <c r="T1837" i="1"/>
  <c r="AK1837" i="1" s="1"/>
  <c r="Q1838" i="1"/>
  <c r="R1838" i="1"/>
  <c r="AI1838" i="1" s="1"/>
  <c r="S1838" i="1"/>
  <c r="AJ1838" i="1" s="1"/>
  <c r="T1838" i="1"/>
  <c r="AK1838" i="1" s="1"/>
  <c r="Q1839" i="1"/>
  <c r="R1839" i="1"/>
  <c r="S1839" i="1"/>
  <c r="AJ1839" i="1" s="1"/>
  <c r="T1839" i="1"/>
  <c r="AK1839" i="1" s="1"/>
  <c r="Q1840" i="1"/>
  <c r="R1840" i="1"/>
  <c r="AI1840" i="1" s="1"/>
  <c r="S1840" i="1"/>
  <c r="AJ1840" i="1" s="1"/>
  <c r="T1840" i="1"/>
  <c r="AK1840" i="1" s="1"/>
  <c r="Q1841" i="1"/>
  <c r="R1841" i="1"/>
  <c r="S1841" i="1"/>
  <c r="AJ1841" i="1" s="1"/>
  <c r="T1841" i="1"/>
  <c r="AK1841" i="1" s="1"/>
  <c r="Q1842" i="1"/>
  <c r="R1842" i="1"/>
  <c r="AI1842" i="1" s="1"/>
  <c r="S1842" i="1"/>
  <c r="AJ1842" i="1" s="1"/>
  <c r="T1842" i="1"/>
  <c r="AK1842" i="1" s="1"/>
  <c r="Q1843" i="1"/>
  <c r="R1843" i="1"/>
  <c r="S1843" i="1"/>
  <c r="AJ1843" i="1" s="1"/>
  <c r="T1843" i="1"/>
  <c r="AK1843" i="1" s="1"/>
  <c r="Q1844" i="1"/>
  <c r="R1844" i="1"/>
  <c r="AI1844" i="1" s="1"/>
  <c r="S1844" i="1"/>
  <c r="AJ1844" i="1" s="1"/>
  <c r="T1844" i="1"/>
  <c r="AK1844" i="1" s="1"/>
  <c r="Q1845" i="1"/>
  <c r="R1845" i="1"/>
  <c r="S1845" i="1"/>
  <c r="AJ1845" i="1" s="1"/>
  <c r="T1845" i="1"/>
  <c r="AK1845" i="1" s="1"/>
  <c r="Q1846" i="1"/>
  <c r="R1846" i="1"/>
  <c r="S1846" i="1"/>
  <c r="AJ1846" i="1" s="1"/>
  <c r="T1846" i="1"/>
  <c r="AK1846" i="1" s="1"/>
  <c r="Q1847" i="1"/>
  <c r="R1847" i="1"/>
  <c r="S1847" i="1"/>
  <c r="AJ1847" i="1" s="1"/>
  <c r="T1847" i="1"/>
  <c r="AK1847" i="1" s="1"/>
  <c r="Q1848" i="1"/>
  <c r="R1848" i="1"/>
  <c r="S1848" i="1"/>
  <c r="AJ1848" i="1" s="1"/>
  <c r="T1848" i="1"/>
  <c r="AK1848" i="1" s="1"/>
  <c r="Q1849" i="1"/>
  <c r="R1849" i="1"/>
  <c r="S1849" i="1"/>
  <c r="AJ1849" i="1" s="1"/>
  <c r="T1849" i="1"/>
  <c r="AK1849" i="1" s="1"/>
  <c r="Q1850" i="1"/>
  <c r="R1850" i="1"/>
  <c r="AI1850" i="1" s="1"/>
  <c r="S1850" i="1"/>
  <c r="AJ1850" i="1" s="1"/>
  <c r="T1850" i="1"/>
  <c r="AK1850" i="1" s="1"/>
  <c r="Q1851" i="1"/>
  <c r="R1851" i="1"/>
  <c r="S1851" i="1"/>
  <c r="AJ1851" i="1" s="1"/>
  <c r="T1851" i="1"/>
  <c r="AK1851" i="1" s="1"/>
  <c r="Q1852" i="1"/>
  <c r="R1852" i="1"/>
  <c r="AI1852" i="1" s="1"/>
  <c r="S1852" i="1"/>
  <c r="AJ1852" i="1" s="1"/>
  <c r="T1852" i="1"/>
  <c r="AK1852" i="1" s="1"/>
  <c r="Q1853" i="1"/>
  <c r="R1853" i="1"/>
  <c r="S1853" i="1"/>
  <c r="AJ1853" i="1" s="1"/>
  <c r="T1853" i="1"/>
  <c r="AK1853" i="1" s="1"/>
  <c r="Q1854" i="1"/>
  <c r="R1854" i="1"/>
  <c r="AI1854" i="1" s="1"/>
  <c r="S1854" i="1"/>
  <c r="AJ1854" i="1" s="1"/>
  <c r="T1854" i="1"/>
  <c r="AK1854" i="1" s="1"/>
  <c r="Q1855" i="1"/>
  <c r="R1855" i="1"/>
  <c r="S1855" i="1"/>
  <c r="T1855" i="1"/>
  <c r="AK1855" i="1" s="1"/>
  <c r="Q1856" i="1"/>
  <c r="R1856" i="1"/>
  <c r="AI1856" i="1" s="1"/>
  <c r="S1856" i="1"/>
  <c r="AJ1856" i="1" s="1"/>
  <c r="T1856" i="1"/>
  <c r="AK1856" i="1" s="1"/>
  <c r="Q1857" i="1"/>
  <c r="R1857" i="1"/>
  <c r="S1857" i="1"/>
  <c r="AJ1857" i="1" s="1"/>
  <c r="T1857" i="1"/>
  <c r="AK1857" i="1" s="1"/>
  <c r="Q1858" i="1"/>
  <c r="R1858" i="1"/>
  <c r="AI1858" i="1" s="1"/>
  <c r="S1858" i="1"/>
  <c r="AJ1858" i="1" s="1"/>
  <c r="T1858" i="1"/>
  <c r="AK1858" i="1" s="1"/>
  <c r="Q1859" i="1"/>
  <c r="R1859" i="1"/>
  <c r="S1859" i="1"/>
  <c r="AJ1859" i="1" s="1"/>
  <c r="T1859" i="1"/>
  <c r="AK1859" i="1" s="1"/>
  <c r="Q1860" i="1"/>
  <c r="R1860" i="1"/>
  <c r="AI1860" i="1" s="1"/>
  <c r="S1860" i="1"/>
  <c r="AJ1860" i="1" s="1"/>
  <c r="T1860" i="1"/>
  <c r="AK1860" i="1" s="1"/>
  <c r="Q1861" i="1"/>
  <c r="R1861" i="1"/>
  <c r="S1861" i="1"/>
  <c r="AJ1861" i="1" s="1"/>
  <c r="T1861" i="1"/>
  <c r="AK1861" i="1" s="1"/>
  <c r="Q1862" i="1"/>
  <c r="R1862" i="1"/>
  <c r="AI1862" i="1" s="1"/>
  <c r="S1862" i="1"/>
  <c r="AJ1862" i="1" s="1"/>
  <c r="T1862" i="1"/>
  <c r="AK1862" i="1" s="1"/>
  <c r="Q1863" i="1"/>
  <c r="R1863" i="1"/>
  <c r="S1863" i="1"/>
  <c r="AJ1863" i="1" s="1"/>
  <c r="T1863" i="1"/>
  <c r="AK1863" i="1" s="1"/>
  <c r="Q1864" i="1"/>
  <c r="R1864" i="1"/>
  <c r="S1864" i="1"/>
  <c r="AJ1864" i="1" s="1"/>
  <c r="T1864" i="1"/>
  <c r="AK1864" i="1" s="1"/>
  <c r="Q1865" i="1"/>
  <c r="R1865" i="1"/>
  <c r="S1865" i="1"/>
  <c r="AJ1865" i="1" s="1"/>
  <c r="T1865" i="1"/>
  <c r="AK1865" i="1" s="1"/>
  <c r="Q1866" i="1"/>
  <c r="R1866" i="1"/>
  <c r="AI1866" i="1" s="1"/>
  <c r="S1866" i="1"/>
  <c r="AJ1866" i="1" s="1"/>
  <c r="T1866" i="1"/>
  <c r="AK1866" i="1" s="1"/>
  <c r="Q1867" i="1"/>
  <c r="R1867" i="1"/>
  <c r="S1867" i="1"/>
  <c r="T1867" i="1"/>
  <c r="AK1867" i="1" s="1"/>
  <c r="Q1868" i="1"/>
  <c r="R1868" i="1"/>
  <c r="AI1868" i="1" s="1"/>
  <c r="S1868" i="1"/>
  <c r="T1868" i="1"/>
  <c r="AK1868" i="1" s="1"/>
  <c r="Q1869" i="1"/>
  <c r="R1869" i="1"/>
  <c r="S1869" i="1"/>
  <c r="T1869" i="1"/>
  <c r="AK1869" i="1" s="1"/>
  <c r="Q1870" i="1"/>
  <c r="R1870" i="1"/>
  <c r="AI1870" i="1" s="1"/>
  <c r="S1870" i="1"/>
  <c r="T1870" i="1"/>
  <c r="AK1870" i="1" s="1"/>
  <c r="Q1871" i="1"/>
  <c r="R1871" i="1"/>
  <c r="AI1871" i="1" s="1"/>
  <c r="S1871" i="1"/>
  <c r="AJ1871" i="1" s="1"/>
  <c r="T1871" i="1"/>
  <c r="AK1871" i="1" s="1"/>
  <c r="Q1872" i="1"/>
  <c r="R1872" i="1"/>
  <c r="S1872" i="1"/>
  <c r="AJ1872" i="1" s="1"/>
  <c r="T1872" i="1"/>
  <c r="AK1872" i="1" s="1"/>
  <c r="Q1873" i="1"/>
  <c r="R1873" i="1"/>
  <c r="AI1873" i="1" s="1"/>
  <c r="S1873" i="1"/>
  <c r="AJ1873" i="1" s="1"/>
  <c r="T1873" i="1"/>
  <c r="AK1873" i="1" s="1"/>
  <c r="Q1874" i="1"/>
  <c r="R1874" i="1"/>
  <c r="AI1874" i="1" s="1"/>
  <c r="S1874" i="1"/>
  <c r="AJ1874" i="1" s="1"/>
  <c r="T1874" i="1"/>
  <c r="AK1874" i="1" s="1"/>
  <c r="Q1875" i="1"/>
  <c r="R1875" i="1"/>
  <c r="AI1875" i="1" s="1"/>
  <c r="S1875" i="1"/>
  <c r="AJ1875" i="1" s="1"/>
  <c r="T1875" i="1"/>
  <c r="AK1875" i="1" s="1"/>
  <c r="Q1876" i="1"/>
  <c r="R1876" i="1"/>
  <c r="S1876" i="1"/>
  <c r="AJ1876" i="1" s="1"/>
  <c r="T1876" i="1"/>
  <c r="AK1876" i="1" s="1"/>
  <c r="Q1877" i="1"/>
  <c r="R1877" i="1"/>
  <c r="AI1877" i="1" s="1"/>
  <c r="S1877" i="1"/>
  <c r="AJ1877" i="1" s="1"/>
  <c r="T1877" i="1"/>
  <c r="AK1877" i="1" s="1"/>
  <c r="Q1878" i="1"/>
  <c r="R1878" i="1"/>
  <c r="S1878" i="1"/>
  <c r="AJ1878" i="1" s="1"/>
  <c r="T1878" i="1"/>
  <c r="AK1878" i="1" s="1"/>
  <c r="Q1879" i="1"/>
  <c r="R1879" i="1"/>
  <c r="S1879" i="1"/>
  <c r="T1879" i="1"/>
  <c r="AK1879" i="1" s="1"/>
  <c r="Q1880" i="1"/>
  <c r="R1880" i="1"/>
  <c r="S1880" i="1"/>
  <c r="AJ1880" i="1" s="1"/>
  <c r="T1880" i="1"/>
  <c r="AK1880" i="1" s="1"/>
  <c r="Q1881" i="1"/>
  <c r="R1881" i="1"/>
  <c r="S1881" i="1"/>
  <c r="AJ1881" i="1" s="1"/>
  <c r="T1881" i="1"/>
  <c r="AK1881" i="1" s="1"/>
  <c r="Q1882" i="1"/>
  <c r="R1882" i="1"/>
  <c r="S1882" i="1"/>
  <c r="AJ1882" i="1" s="1"/>
  <c r="T1882" i="1"/>
  <c r="AK1882" i="1" s="1"/>
  <c r="Q1883" i="1"/>
  <c r="R1883" i="1"/>
  <c r="S1883" i="1"/>
  <c r="AJ1883" i="1" s="1"/>
  <c r="T1883" i="1"/>
  <c r="AK1883" i="1" s="1"/>
  <c r="Q1884" i="1"/>
  <c r="R1884" i="1"/>
  <c r="AI1884" i="1" s="1"/>
  <c r="S1884" i="1"/>
  <c r="AJ1884" i="1" s="1"/>
  <c r="T1884" i="1"/>
  <c r="AK1884" i="1" s="1"/>
  <c r="Q1885" i="1"/>
  <c r="R1885" i="1"/>
  <c r="AI1885" i="1" s="1"/>
  <c r="S1885" i="1"/>
  <c r="AJ1885" i="1" s="1"/>
  <c r="T1885" i="1"/>
  <c r="AK1885" i="1" s="1"/>
  <c r="Q1886" i="1"/>
  <c r="R1886" i="1"/>
  <c r="AI1886" i="1" s="1"/>
  <c r="S1886" i="1"/>
  <c r="AJ1886" i="1" s="1"/>
  <c r="T1886" i="1"/>
  <c r="AK1886" i="1" s="1"/>
  <c r="Q1887" i="1"/>
  <c r="R1887" i="1"/>
  <c r="S1887" i="1"/>
  <c r="AJ1887" i="1" s="1"/>
  <c r="T1887" i="1"/>
  <c r="AK1887" i="1" s="1"/>
  <c r="Q1888" i="1"/>
  <c r="R1888" i="1"/>
  <c r="AI1888" i="1" s="1"/>
  <c r="S1888" i="1"/>
  <c r="AJ1888" i="1" s="1"/>
  <c r="T1888" i="1"/>
  <c r="AK1888" i="1" s="1"/>
  <c r="Q1889" i="1"/>
  <c r="R1889" i="1"/>
  <c r="S1889" i="1"/>
  <c r="AJ1889" i="1" s="1"/>
  <c r="T1889" i="1"/>
  <c r="AK1889" i="1" s="1"/>
  <c r="Q1890" i="1"/>
  <c r="R1890" i="1"/>
  <c r="AI1890" i="1" s="1"/>
  <c r="S1890" i="1"/>
  <c r="AJ1890" i="1" s="1"/>
  <c r="T1890" i="1"/>
  <c r="AK1890" i="1" s="1"/>
  <c r="Q1891" i="1"/>
  <c r="R1891" i="1"/>
  <c r="AI1891" i="1" s="1"/>
  <c r="S1891" i="1"/>
  <c r="AJ1891" i="1" s="1"/>
  <c r="T1891" i="1"/>
  <c r="AK1891" i="1" s="1"/>
  <c r="Q1892" i="1"/>
  <c r="R1892" i="1"/>
  <c r="S1892" i="1"/>
  <c r="AJ1892" i="1" s="1"/>
  <c r="T1892" i="1"/>
  <c r="AK1892" i="1" s="1"/>
  <c r="Q1893" i="1"/>
  <c r="R1893" i="1"/>
  <c r="S1893" i="1"/>
  <c r="AJ1893" i="1" s="1"/>
  <c r="T1893" i="1"/>
  <c r="AK1893" i="1" s="1"/>
  <c r="Q1894" i="1"/>
  <c r="R1894" i="1"/>
  <c r="S1894" i="1"/>
  <c r="AJ1894" i="1" s="1"/>
  <c r="T1894" i="1"/>
  <c r="AK1894" i="1" s="1"/>
  <c r="Q1895" i="1"/>
  <c r="R1895" i="1"/>
  <c r="S1895" i="1"/>
  <c r="AJ1895" i="1" s="1"/>
  <c r="T1895" i="1"/>
  <c r="AK1895" i="1" s="1"/>
  <c r="Q1896" i="1"/>
  <c r="R1896" i="1"/>
  <c r="S1896" i="1"/>
  <c r="AJ1896" i="1" s="1"/>
  <c r="T1896" i="1"/>
  <c r="AK1896" i="1" s="1"/>
  <c r="Q1897" i="1"/>
  <c r="R1897" i="1"/>
  <c r="AI1897" i="1" s="1"/>
  <c r="S1897" i="1"/>
  <c r="AJ1897" i="1" s="1"/>
  <c r="T1897" i="1"/>
  <c r="AK1897" i="1" s="1"/>
  <c r="Q1898" i="1"/>
  <c r="R1898" i="1"/>
  <c r="S1898" i="1"/>
  <c r="AJ1898" i="1" s="1"/>
  <c r="T1898" i="1"/>
  <c r="AK1898" i="1" s="1"/>
  <c r="Q1899" i="1"/>
  <c r="R1899" i="1"/>
  <c r="S1899" i="1"/>
  <c r="AJ1899" i="1" s="1"/>
  <c r="T1899" i="1"/>
  <c r="AK1899" i="1" s="1"/>
  <c r="Q1900" i="1"/>
  <c r="R1900" i="1"/>
  <c r="S1900" i="1"/>
  <c r="AJ1900" i="1" s="1"/>
  <c r="T1900" i="1"/>
  <c r="AK1900" i="1" s="1"/>
  <c r="Q1901" i="1"/>
  <c r="R1901" i="1"/>
  <c r="S1901" i="1"/>
  <c r="AJ1901" i="1" s="1"/>
  <c r="T1901" i="1"/>
  <c r="AK1901" i="1" s="1"/>
  <c r="Q1902" i="1"/>
  <c r="R1902" i="1"/>
  <c r="S1902" i="1"/>
  <c r="AJ1902" i="1" s="1"/>
  <c r="T1902" i="1"/>
  <c r="AK1902" i="1" s="1"/>
  <c r="Q1903" i="1"/>
  <c r="R1903" i="1"/>
  <c r="S1903" i="1"/>
  <c r="AJ1903" i="1" s="1"/>
  <c r="T1903" i="1"/>
  <c r="AK1903" i="1" s="1"/>
  <c r="Q1904" i="1"/>
  <c r="R1904" i="1"/>
  <c r="S1904" i="1"/>
  <c r="AJ1904" i="1" s="1"/>
  <c r="T1904" i="1"/>
  <c r="AK1904" i="1" s="1"/>
  <c r="Q1905" i="1"/>
  <c r="R1905" i="1"/>
  <c r="AI1905" i="1" s="1"/>
  <c r="S1905" i="1"/>
  <c r="AJ1905" i="1" s="1"/>
  <c r="T1905" i="1"/>
  <c r="AK1905" i="1" s="1"/>
  <c r="Q1906" i="1"/>
  <c r="R1906" i="1"/>
  <c r="AI1906" i="1" s="1"/>
  <c r="S1906" i="1"/>
  <c r="AJ1906" i="1" s="1"/>
  <c r="T1906" i="1"/>
  <c r="AK1906" i="1" s="1"/>
  <c r="Q1907" i="1"/>
  <c r="R1907" i="1"/>
  <c r="S1907" i="1"/>
  <c r="AJ1907" i="1" s="1"/>
  <c r="T1907" i="1"/>
  <c r="AK1907" i="1" s="1"/>
  <c r="Q1908" i="1"/>
  <c r="R1908" i="1"/>
  <c r="AI1908" i="1" s="1"/>
  <c r="S1908" i="1"/>
  <c r="AJ1908" i="1" s="1"/>
  <c r="T1908" i="1"/>
  <c r="AK1908" i="1" s="1"/>
  <c r="Q1909" i="1"/>
  <c r="R1909" i="1"/>
  <c r="S1909" i="1"/>
  <c r="AJ1909" i="1" s="1"/>
  <c r="T1909" i="1"/>
  <c r="AK1909" i="1" s="1"/>
  <c r="Q1910" i="1"/>
  <c r="R1910" i="1"/>
  <c r="S1910" i="1"/>
  <c r="AJ1910" i="1" s="1"/>
  <c r="T1910" i="1"/>
  <c r="AK1910" i="1" s="1"/>
  <c r="Q1911" i="1"/>
  <c r="R1911" i="1"/>
  <c r="S1911" i="1"/>
  <c r="AJ1911" i="1" s="1"/>
  <c r="T1911" i="1"/>
  <c r="AK1911" i="1" s="1"/>
  <c r="Q1912" i="1"/>
  <c r="R1912" i="1"/>
  <c r="S1912" i="1"/>
  <c r="AJ1912" i="1" s="1"/>
  <c r="T1912" i="1"/>
  <c r="AK1912" i="1" s="1"/>
  <c r="Q1913" i="1"/>
  <c r="R1913" i="1"/>
  <c r="S1913" i="1"/>
  <c r="AJ1913" i="1" s="1"/>
  <c r="T1913" i="1"/>
  <c r="AK1913" i="1" s="1"/>
  <c r="Q1914" i="1"/>
  <c r="R1914" i="1"/>
  <c r="S1914" i="1"/>
  <c r="AJ1914" i="1" s="1"/>
  <c r="T1914" i="1"/>
  <c r="AK1914" i="1" s="1"/>
  <c r="Q1915" i="1"/>
  <c r="R1915" i="1"/>
  <c r="S1915" i="1"/>
  <c r="AJ1915" i="1" s="1"/>
  <c r="T1915" i="1"/>
  <c r="AK1915" i="1" s="1"/>
  <c r="Q1916" i="1"/>
  <c r="R1916" i="1"/>
  <c r="S1916" i="1"/>
  <c r="AJ1916" i="1" s="1"/>
  <c r="T1916" i="1"/>
  <c r="AK1916" i="1" s="1"/>
  <c r="Q1917" i="1"/>
  <c r="R1917" i="1"/>
  <c r="S1917" i="1"/>
  <c r="AJ1917" i="1" s="1"/>
  <c r="T1917" i="1"/>
  <c r="AK1917" i="1" s="1"/>
  <c r="Q1918" i="1"/>
  <c r="R1918" i="1"/>
  <c r="S1918" i="1"/>
  <c r="AJ1918" i="1" s="1"/>
  <c r="T1918" i="1"/>
  <c r="AK1918" i="1" s="1"/>
  <c r="Q1919" i="1"/>
  <c r="R1919" i="1"/>
  <c r="S1919" i="1"/>
  <c r="AJ1919" i="1" s="1"/>
  <c r="T1919" i="1"/>
  <c r="AK1919" i="1" s="1"/>
  <c r="Q1920" i="1"/>
  <c r="R1920" i="1"/>
  <c r="S1920" i="1"/>
  <c r="AJ1920" i="1" s="1"/>
  <c r="T1920" i="1"/>
  <c r="AK1920" i="1" s="1"/>
  <c r="Q1921" i="1"/>
  <c r="R1921" i="1"/>
  <c r="S1921" i="1"/>
  <c r="AJ1921" i="1" s="1"/>
  <c r="T1921" i="1"/>
  <c r="AK1921" i="1" s="1"/>
  <c r="Q1922" i="1"/>
  <c r="R1922" i="1"/>
  <c r="S1922" i="1"/>
  <c r="AJ1922" i="1" s="1"/>
  <c r="T1922" i="1"/>
  <c r="AK1922" i="1" s="1"/>
  <c r="Q1923" i="1"/>
  <c r="R1923" i="1"/>
  <c r="S1923" i="1"/>
  <c r="AJ1923" i="1" s="1"/>
  <c r="T1923" i="1"/>
  <c r="AK1923" i="1" s="1"/>
  <c r="Q1924" i="1"/>
  <c r="R1924" i="1"/>
  <c r="S1924" i="1"/>
  <c r="AJ1924" i="1" s="1"/>
  <c r="T1924" i="1"/>
  <c r="AK1924" i="1" s="1"/>
  <c r="Q1925" i="1"/>
  <c r="R1925" i="1"/>
  <c r="S1925" i="1"/>
  <c r="AJ1925" i="1" s="1"/>
  <c r="T1925" i="1"/>
  <c r="AK1925" i="1" s="1"/>
  <c r="Q1926" i="1"/>
  <c r="R1926" i="1"/>
  <c r="S1926" i="1"/>
  <c r="AJ1926" i="1" s="1"/>
  <c r="T1926" i="1"/>
  <c r="AK1926" i="1" s="1"/>
  <c r="Q1927" i="1"/>
  <c r="R1927" i="1"/>
  <c r="S1927" i="1"/>
  <c r="AJ1927" i="1" s="1"/>
  <c r="T1927" i="1"/>
  <c r="AK1927" i="1" s="1"/>
  <c r="Q1928" i="1"/>
  <c r="R1928" i="1"/>
  <c r="S1928" i="1"/>
  <c r="AJ1928" i="1" s="1"/>
  <c r="T1928" i="1"/>
  <c r="AK1928" i="1" s="1"/>
  <c r="Q1929" i="1"/>
  <c r="R1929" i="1"/>
  <c r="AI1929" i="1" s="1"/>
  <c r="S1929" i="1"/>
  <c r="AJ1929" i="1" s="1"/>
  <c r="T1929" i="1"/>
  <c r="AK1929" i="1" s="1"/>
  <c r="Q1930" i="1"/>
  <c r="R1930" i="1"/>
  <c r="AI1930" i="1" s="1"/>
  <c r="S1930" i="1"/>
  <c r="AJ1930" i="1" s="1"/>
  <c r="T1930" i="1"/>
  <c r="AK1930" i="1" s="1"/>
  <c r="Q1931" i="1"/>
  <c r="R1931" i="1"/>
  <c r="AI1931" i="1" s="1"/>
  <c r="S1931" i="1"/>
  <c r="AJ1931" i="1" s="1"/>
  <c r="T1931" i="1"/>
  <c r="AK1931" i="1" s="1"/>
  <c r="Q1932" i="1"/>
  <c r="R1932" i="1"/>
  <c r="AI1932" i="1" s="1"/>
  <c r="S1932" i="1"/>
  <c r="AJ1932" i="1" s="1"/>
  <c r="T1932" i="1"/>
  <c r="AK1932" i="1" s="1"/>
  <c r="Q1933" i="1"/>
  <c r="R1933" i="1"/>
  <c r="AI1933" i="1" s="1"/>
  <c r="S1933" i="1"/>
  <c r="AJ1933" i="1" s="1"/>
  <c r="T1933" i="1"/>
  <c r="AK1933" i="1" s="1"/>
  <c r="Q1934" i="1"/>
  <c r="R1934" i="1"/>
  <c r="AI1934" i="1" s="1"/>
  <c r="S1934" i="1"/>
  <c r="AJ1934" i="1" s="1"/>
  <c r="T1934" i="1"/>
  <c r="AK1934" i="1" s="1"/>
  <c r="Q1935" i="1"/>
  <c r="R1935" i="1"/>
  <c r="AI1935" i="1" s="1"/>
  <c r="S1935" i="1"/>
  <c r="AJ1935" i="1" s="1"/>
  <c r="T1935" i="1"/>
  <c r="AK1935" i="1" s="1"/>
  <c r="Q1936" i="1"/>
  <c r="R1936" i="1"/>
  <c r="AI1936" i="1" s="1"/>
  <c r="S1936" i="1"/>
  <c r="AJ1936" i="1" s="1"/>
  <c r="T1936" i="1"/>
  <c r="AK1936" i="1" s="1"/>
  <c r="Q1937" i="1"/>
  <c r="R1937" i="1"/>
  <c r="AI1937" i="1" s="1"/>
  <c r="S1937" i="1"/>
  <c r="AJ1937" i="1" s="1"/>
  <c r="T1937" i="1"/>
  <c r="AK1937" i="1" s="1"/>
  <c r="Q1938" i="1"/>
  <c r="R1938" i="1"/>
  <c r="AI1938" i="1" s="1"/>
  <c r="S1938" i="1"/>
  <c r="AJ1938" i="1" s="1"/>
  <c r="T1938" i="1"/>
  <c r="AK1938" i="1" s="1"/>
  <c r="Q1939" i="1"/>
  <c r="R1939" i="1"/>
  <c r="AI1939" i="1" s="1"/>
  <c r="S1939" i="1"/>
  <c r="AJ1939" i="1" s="1"/>
  <c r="T1939" i="1"/>
  <c r="AK1939" i="1" s="1"/>
  <c r="Q1940" i="1"/>
  <c r="R1940" i="1"/>
  <c r="AI1940" i="1" s="1"/>
  <c r="S1940" i="1"/>
  <c r="AJ1940" i="1" s="1"/>
  <c r="T1940" i="1"/>
  <c r="AK1940" i="1" s="1"/>
  <c r="Q1941" i="1"/>
  <c r="R1941" i="1"/>
  <c r="S1941" i="1"/>
  <c r="AJ1941" i="1" s="1"/>
  <c r="T1941" i="1"/>
  <c r="AK1941" i="1" s="1"/>
  <c r="Q1942" i="1"/>
  <c r="R1942" i="1"/>
  <c r="AI1942" i="1" s="1"/>
  <c r="S1942" i="1"/>
  <c r="AJ1942" i="1" s="1"/>
  <c r="T1942" i="1"/>
  <c r="AK1942" i="1" s="1"/>
  <c r="Q1943" i="1"/>
  <c r="R1943" i="1"/>
  <c r="AI1943" i="1" s="1"/>
  <c r="S1943" i="1"/>
  <c r="AJ1943" i="1" s="1"/>
  <c r="T1943" i="1"/>
  <c r="AK1943" i="1" s="1"/>
  <c r="Q1944" i="1"/>
  <c r="R1944" i="1"/>
  <c r="AI1944" i="1" s="1"/>
  <c r="S1944" i="1"/>
  <c r="AJ1944" i="1" s="1"/>
  <c r="T1944" i="1"/>
  <c r="AK1944" i="1" s="1"/>
  <c r="Q1945" i="1"/>
  <c r="R1945" i="1"/>
  <c r="AI1945" i="1" s="1"/>
  <c r="S1945" i="1"/>
  <c r="AJ1945" i="1" s="1"/>
  <c r="T1945" i="1"/>
  <c r="AK1945" i="1" s="1"/>
  <c r="Q1946" i="1"/>
  <c r="R1946" i="1"/>
  <c r="S1946" i="1"/>
  <c r="AJ1946" i="1" s="1"/>
  <c r="T1946" i="1"/>
  <c r="AK1946" i="1" s="1"/>
  <c r="Q1947" i="1"/>
  <c r="R1947" i="1"/>
  <c r="AI1947" i="1" s="1"/>
  <c r="S1947" i="1"/>
  <c r="AJ1947" i="1" s="1"/>
  <c r="T1947" i="1"/>
  <c r="AK1947" i="1" s="1"/>
  <c r="Q1948" i="1"/>
  <c r="R1948" i="1"/>
  <c r="AI1948" i="1" s="1"/>
  <c r="S1948" i="1"/>
  <c r="AJ1948" i="1" s="1"/>
  <c r="T1948" i="1"/>
  <c r="AK1948" i="1" s="1"/>
  <c r="Q1949" i="1"/>
  <c r="R1949" i="1"/>
  <c r="S1949" i="1"/>
  <c r="AJ1949" i="1" s="1"/>
  <c r="T1949" i="1"/>
  <c r="AK1949" i="1" s="1"/>
  <c r="Q1950" i="1"/>
  <c r="R1950" i="1"/>
  <c r="AI1950" i="1" s="1"/>
  <c r="S1950" i="1"/>
  <c r="AJ1950" i="1" s="1"/>
  <c r="T1950" i="1"/>
  <c r="AK1950" i="1" s="1"/>
  <c r="Q1951" i="1"/>
  <c r="R1951" i="1"/>
  <c r="AI1951" i="1" s="1"/>
  <c r="S1951" i="1"/>
  <c r="AJ1951" i="1" s="1"/>
  <c r="T1951" i="1"/>
  <c r="AK1951" i="1" s="1"/>
  <c r="Q1952" i="1"/>
  <c r="R1952" i="1"/>
  <c r="S1952" i="1"/>
  <c r="AJ1952" i="1" s="1"/>
  <c r="T1952" i="1"/>
  <c r="AK1952" i="1" s="1"/>
  <c r="Q1953" i="1"/>
  <c r="R1953" i="1"/>
  <c r="AI1953" i="1" s="1"/>
  <c r="S1953" i="1"/>
  <c r="AJ1953" i="1" s="1"/>
  <c r="T1953" i="1"/>
  <c r="AK1953" i="1" s="1"/>
  <c r="Q1954" i="1"/>
  <c r="R1954" i="1"/>
  <c r="AI1954" i="1" s="1"/>
  <c r="S1954" i="1"/>
  <c r="AJ1954" i="1" s="1"/>
  <c r="T1954" i="1"/>
  <c r="AK1954" i="1" s="1"/>
  <c r="Q1955" i="1"/>
  <c r="R1955" i="1"/>
  <c r="S1955" i="1"/>
  <c r="AJ1955" i="1" s="1"/>
  <c r="T1955" i="1"/>
  <c r="AK1955" i="1" s="1"/>
  <c r="Q1956" i="1"/>
  <c r="R1956" i="1"/>
  <c r="AI1956" i="1" s="1"/>
  <c r="S1956" i="1"/>
  <c r="AJ1956" i="1" s="1"/>
  <c r="T1956" i="1"/>
  <c r="AK1956" i="1" s="1"/>
  <c r="Q1957" i="1"/>
  <c r="R1957" i="1"/>
  <c r="AI1957" i="1" s="1"/>
  <c r="S1957" i="1"/>
  <c r="AJ1957" i="1" s="1"/>
  <c r="T1957" i="1"/>
  <c r="AK1957" i="1" s="1"/>
  <c r="Q1958" i="1"/>
  <c r="R1958" i="1"/>
  <c r="S1958" i="1"/>
  <c r="AJ1958" i="1" s="1"/>
  <c r="T1958" i="1"/>
  <c r="AK1958" i="1" s="1"/>
  <c r="Q1959" i="1"/>
  <c r="R1959" i="1"/>
  <c r="AI1959" i="1" s="1"/>
  <c r="S1959" i="1"/>
  <c r="AJ1959" i="1" s="1"/>
  <c r="T1959" i="1"/>
  <c r="AK1959" i="1" s="1"/>
  <c r="Q1960" i="1"/>
  <c r="R1960" i="1"/>
  <c r="S1960" i="1"/>
  <c r="AJ1960" i="1" s="1"/>
  <c r="T1960" i="1"/>
  <c r="AK1960" i="1" s="1"/>
  <c r="Q1961" i="1"/>
  <c r="R1961" i="1"/>
  <c r="AI1961" i="1" s="1"/>
  <c r="S1961" i="1"/>
  <c r="AJ1961" i="1" s="1"/>
  <c r="T1961" i="1"/>
  <c r="AK1961" i="1" s="1"/>
  <c r="Q1962" i="1"/>
  <c r="R1962" i="1"/>
  <c r="AI1962" i="1" s="1"/>
  <c r="S1962" i="1"/>
  <c r="AJ1962" i="1" s="1"/>
  <c r="T1962" i="1"/>
  <c r="AK1962" i="1" s="1"/>
  <c r="Q1963" i="1"/>
  <c r="R1963" i="1"/>
  <c r="S1963" i="1"/>
  <c r="AJ1963" i="1" s="1"/>
  <c r="T1963" i="1"/>
  <c r="AK1963" i="1" s="1"/>
  <c r="Q1964" i="1"/>
  <c r="R1964" i="1"/>
  <c r="AI1964" i="1" s="1"/>
  <c r="S1964" i="1"/>
  <c r="AJ1964" i="1" s="1"/>
  <c r="T1964" i="1"/>
  <c r="AK1964" i="1" s="1"/>
  <c r="Q1965" i="1"/>
  <c r="R1965" i="1"/>
  <c r="AI1965" i="1" s="1"/>
  <c r="S1965" i="1"/>
  <c r="AJ1965" i="1" s="1"/>
  <c r="T1965" i="1"/>
  <c r="AK1965" i="1" s="1"/>
  <c r="Q1966" i="1"/>
  <c r="R1966" i="1"/>
  <c r="AI1966" i="1" s="1"/>
  <c r="S1966" i="1"/>
  <c r="AJ1966" i="1" s="1"/>
  <c r="T1966" i="1"/>
  <c r="AK1966" i="1" s="1"/>
  <c r="Q1967" i="1"/>
  <c r="R1967" i="1"/>
  <c r="S1967" i="1"/>
  <c r="AJ1967" i="1" s="1"/>
  <c r="T1967" i="1"/>
  <c r="AK1967" i="1" s="1"/>
  <c r="Q1968" i="1"/>
  <c r="R1968" i="1"/>
  <c r="AI1968" i="1" s="1"/>
  <c r="S1968" i="1"/>
  <c r="AJ1968" i="1" s="1"/>
  <c r="T1968" i="1"/>
  <c r="AK1968" i="1" s="1"/>
  <c r="Q1969" i="1"/>
  <c r="R1969" i="1"/>
  <c r="AI1969" i="1" s="1"/>
  <c r="S1969" i="1"/>
  <c r="AJ1969" i="1" s="1"/>
  <c r="T1969" i="1"/>
  <c r="AK1969" i="1" s="1"/>
  <c r="Q1970" i="1"/>
  <c r="R1970" i="1"/>
  <c r="AI1970" i="1" s="1"/>
  <c r="S1970" i="1"/>
  <c r="AJ1970" i="1" s="1"/>
  <c r="T1970" i="1"/>
  <c r="AK1970" i="1" s="1"/>
  <c r="Q1971" i="1"/>
  <c r="R1971" i="1"/>
  <c r="S1971" i="1"/>
  <c r="AJ1971" i="1" s="1"/>
  <c r="T1971" i="1"/>
  <c r="AK1971" i="1" s="1"/>
  <c r="Q1972" i="1"/>
  <c r="R1972" i="1"/>
  <c r="AI1972" i="1" s="1"/>
  <c r="S1972" i="1"/>
  <c r="AJ1972" i="1" s="1"/>
  <c r="T1972" i="1"/>
  <c r="AK1972" i="1" s="1"/>
  <c r="Q1973" i="1"/>
  <c r="R1973" i="1"/>
  <c r="AI1973" i="1" s="1"/>
  <c r="S1973" i="1"/>
  <c r="AJ1973" i="1" s="1"/>
  <c r="T1973" i="1"/>
  <c r="AK1973" i="1" s="1"/>
  <c r="Q1974" i="1"/>
  <c r="R1974" i="1"/>
  <c r="S1974" i="1"/>
  <c r="AJ1974" i="1" s="1"/>
  <c r="T1974" i="1"/>
  <c r="AK1974" i="1" s="1"/>
  <c r="Q1975" i="1"/>
  <c r="R1975" i="1"/>
  <c r="AI1975" i="1" s="1"/>
  <c r="S1975" i="1"/>
  <c r="AJ1975" i="1" s="1"/>
  <c r="T1975" i="1"/>
  <c r="AK1975" i="1" s="1"/>
  <c r="Q1976" i="1"/>
  <c r="R1976" i="1"/>
  <c r="AI1976" i="1" s="1"/>
  <c r="S1976" i="1"/>
  <c r="AJ1976" i="1" s="1"/>
  <c r="T1976" i="1"/>
  <c r="AK1976" i="1" s="1"/>
  <c r="Q1977" i="1"/>
  <c r="R1977" i="1"/>
  <c r="AI1977" i="1" s="1"/>
  <c r="S1977" i="1"/>
  <c r="AJ1977" i="1" s="1"/>
  <c r="T1977" i="1"/>
  <c r="AK1977" i="1" s="1"/>
  <c r="Q1978" i="1"/>
  <c r="R1978" i="1"/>
  <c r="AI1978" i="1" s="1"/>
  <c r="S1978" i="1"/>
  <c r="AJ1978" i="1" s="1"/>
  <c r="T1978" i="1"/>
  <c r="AK1978" i="1" s="1"/>
  <c r="Q1979" i="1"/>
  <c r="R1979" i="1"/>
  <c r="S1979" i="1"/>
  <c r="AJ1979" i="1" s="1"/>
  <c r="T1979" i="1"/>
  <c r="AK1979" i="1" s="1"/>
  <c r="Q1980" i="1"/>
  <c r="R1980" i="1"/>
  <c r="AI1980" i="1" s="1"/>
  <c r="S1980" i="1"/>
  <c r="AJ1980" i="1" s="1"/>
  <c r="T1980" i="1"/>
  <c r="AK1980" i="1" s="1"/>
  <c r="Q1981" i="1"/>
  <c r="R1981" i="1"/>
  <c r="AI1981" i="1" s="1"/>
  <c r="S1981" i="1"/>
  <c r="T1981" i="1"/>
  <c r="AK1981" i="1" s="1"/>
  <c r="Q1982" i="1"/>
  <c r="R1982" i="1"/>
  <c r="AI1982" i="1" s="1"/>
  <c r="S1982" i="1"/>
  <c r="AJ1982" i="1" s="1"/>
  <c r="T1982" i="1"/>
  <c r="AK1982" i="1" s="1"/>
  <c r="Q1983" i="1"/>
  <c r="R1983" i="1"/>
  <c r="AI1983" i="1" s="1"/>
  <c r="S1983" i="1"/>
  <c r="AJ1983" i="1" s="1"/>
  <c r="T1983" i="1"/>
  <c r="AK1983" i="1" s="1"/>
  <c r="Q1984" i="1"/>
  <c r="R1984" i="1"/>
  <c r="AI1984" i="1" s="1"/>
  <c r="S1984" i="1"/>
  <c r="AJ1984" i="1" s="1"/>
  <c r="T1984" i="1"/>
  <c r="AK1984" i="1" s="1"/>
  <c r="Q1985" i="1"/>
  <c r="R1985" i="1"/>
  <c r="AI1985" i="1" s="1"/>
  <c r="S1985" i="1"/>
  <c r="AJ1985" i="1" s="1"/>
  <c r="T1985" i="1"/>
  <c r="AK1985" i="1" s="1"/>
  <c r="Q1986" i="1"/>
  <c r="R1986" i="1"/>
  <c r="AI1986" i="1" s="1"/>
  <c r="S1986" i="1"/>
  <c r="AJ1986" i="1" s="1"/>
  <c r="T1986" i="1"/>
  <c r="AK1986" i="1" s="1"/>
  <c r="Q1987" i="1"/>
  <c r="R1987" i="1"/>
  <c r="AI1987" i="1" s="1"/>
  <c r="S1987" i="1"/>
  <c r="AJ1987" i="1" s="1"/>
  <c r="T1987" i="1"/>
  <c r="AK1987" i="1" s="1"/>
  <c r="Q1988" i="1"/>
  <c r="R1988" i="1"/>
  <c r="S1988" i="1"/>
  <c r="AJ1988" i="1" s="1"/>
  <c r="T1988" i="1"/>
  <c r="AK1988" i="1" s="1"/>
  <c r="Q1989" i="1"/>
  <c r="R1989" i="1"/>
  <c r="AI1989" i="1" s="1"/>
  <c r="S1989" i="1"/>
  <c r="AJ1989" i="1" s="1"/>
  <c r="T1989" i="1"/>
  <c r="AK1989" i="1" s="1"/>
  <c r="Q1990" i="1"/>
  <c r="R1990" i="1"/>
  <c r="AI1990" i="1" s="1"/>
  <c r="S1990" i="1"/>
  <c r="AJ1990" i="1" s="1"/>
  <c r="T1990" i="1"/>
  <c r="AK1990" i="1" s="1"/>
  <c r="Q1991" i="1"/>
  <c r="R1991" i="1"/>
  <c r="AI1991" i="1" s="1"/>
  <c r="S1991" i="1"/>
  <c r="AJ1991" i="1" s="1"/>
  <c r="T1991" i="1"/>
  <c r="AK1991" i="1" s="1"/>
  <c r="Q1992" i="1"/>
  <c r="R1992" i="1"/>
  <c r="AI1992" i="1" s="1"/>
  <c r="S1992" i="1"/>
  <c r="AJ1992" i="1" s="1"/>
  <c r="T1992" i="1"/>
  <c r="AK1992" i="1" s="1"/>
  <c r="Q1993" i="1"/>
  <c r="R1993" i="1"/>
  <c r="S1993" i="1"/>
  <c r="AJ1993" i="1" s="1"/>
  <c r="T1993" i="1"/>
  <c r="AK1993" i="1" s="1"/>
  <c r="Q1994" i="1"/>
  <c r="R1994" i="1"/>
  <c r="AI1994" i="1" s="1"/>
  <c r="S1994" i="1"/>
  <c r="AJ1994" i="1" s="1"/>
  <c r="T1994" i="1"/>
  <c r="AK1994" i="1" s="1"/>
  <c r="Q1995" i="1"/>
  <c r="R1995" i="1"/>
  <c r="AI1995" i="1" s="1"/>
  <c r="S1995" i="1"/>
  <c r="AJ1995" i="1" s="1"/>
  <c r="T1995" i="1"/>
  <c r="AK1995" i="1" s="1"/>
  <c r="Q1996" i="1"/>
  <c r="R1996" i="1"/>
  <c r="S1996" i="1"/>
  <c r="AJ1996" i="1" s="1"/>
  <c r="T1996" i="1"/>
  <c r="AK1996" i="1" s="1"/>
  <c r="Q1997" i="1"/>
  <c r="R1997" i="1"/>
  <c r="AI1997" i="1" s="1"/>
  <c r="S1997" i="1"/>
  <c r="AJ1997" i="1" s="1"/>
  <c r="T1997" i="1"/>
  <c r="AK1997" i="1" s="1"/>
  <c r="Q1998" i="1"/>
  <c r="R1998" i="1"/>
  <c r="AI1998" i="1" s="1"/>
  <c r="S1998" i="1"/>
  <c r="AJ1998" i="1" s="1"/>
  <c r="T1998" i="1"/>
  <c r="AK1998" i="1" s="1"/>
  <c r="Q1999" i="1"/>
  <c r="R1999" i="1"/>
  <c r="S1999" i="1"/>
  <c r="AJ1999" i="1" s="1"/>
  <c r="T1999" i="1"/>
  <c r="AK1999" i="1" s="1"/>
  <c r="Q2000" i="1"/>
  <c r="R2000" i="1"/>
  <c r="AI2000" i="1" s="1"/>
  <c r="S2000" i="1"/>
  <c r="AJ2000" i="1" s="1"/>
  <c r="T2000" i="1"/>
  <c r="AK2000" i="1" s="1"/>
  <c r="Q2001" i="1"/>
  <c r="R2001" i="1"/>
  <c r="AI2001" i="1" s="1"/>
  <c r="S2001" i="1"/>
  <c r="AJ2001" i="1" s="1"/>
  <c r="T2001" i="1"/>
  <c r="AK2001" i="1" s="1"/>
  <c r="Q2002" i="1"/>
  <c r="R2002" i="1"/>
  <c r="AI2002" i="1" s="1"/>
  <c r="S2002" i="1"/>
  <c r="AJ2002" i="1" s="1"/>
  <c r="T2002" i="1"/>
  <c r="AK2002" i="1" s="1"/>
  <c r="Q2003" i="1"/>
  <c r="R2003" i="1"/>
  <c r="S2003" i="1"/>
  <c r="AJ2003" i="1" s="1"/>
  <c r="T2003" i="1"/>
  <c r="AK2003" i="1" s="1"/>
  <c r="Q2004" i="1"/>
  <c r="R2004" i="1"/>
  <c r="AI2004" i="1" s="1"/>
  <c r="S2004" i="1"/>
  <c r="AJ2004" i="1" s="1"/>
  <c r="T2004" i="1"/>
  <c r="AK2004" i="1" s="1"/>
  <c r="Q2005" i="1"/>
  <c r="R2005" i="1"/>
  <c r="AI2005" i="1" s="1"/>
  <c r="S2005" i="1"/>
  <c r="AJ2005" i="1" s="1"/>
  <c r="T2005" i="1"/>
  <c r="AK2005" i="1" s="1"/>
  <c r="Q2006" i="1"/>
  <c r="R2006" i="1"/>
  <c r="AI2006" i="1" s="1"/>
  <c r="S2006" i="1"/>
  <c r="AJ2006" i="1" s="1"/>
  <c r="T2006" i="1"/>
  <c r="AK2006" i="1" s="1"/>
  <c r="Q2007" i="1"/>
  <c r="R2007" i="1"/>
  <c r="S2007" i="1"/>
  <c r="AJ2007" i="1" s="1"/>
  <c r="T2007" i="1"/>
  <c r="AK2007" i="1" s="1"/>
  <c r="Q2008" i="1"/>
  <c r="R2008" i="1"/>
  <c r="AI2008" i="1" s="1"/>
  <c r="S2008" i="1"/>
  <c r="AJ2008" i="1" s="1"/>
  <c r="T2008" i="1"/>
  <c r="AK2008" i="1" s="1"/>
  <c r="Q2009" i="1"/>
  <c r="R2009" i="1"/>
  <c r="AI2009" i="1" s="1"/>
  <c r="S2009" i="1"/>
  <c r="AJ2009" i="1" s="1"/>
  <c r="T2009" i="1"/>
  <c r="AK2009" i="1" s="1"/>
  <c r="Q2010" i="1"/>
  <c r="R2010" i="1"/>
  <c r="S2010" i="1"/>
  <c r="AJ2010" i="1" s="1"/>
  <c r="T2010" i="1"/>
  <c r="AK2010" i="1" s="1"/>
  <c r="Q2011" i="1"/>
  <c r="R2011" i="1"/>
  <c r="AI2011" i="1" s="1"/>
  <c r="S2011" i="1"/>
  <c r="AJ2011" i="1" s="1"/>
  <c r="T2011" i="1"/>
  <c r="AK2011" i="1" s="1"/>
  <c r="Q2012" i="1"/>
  <c r="R2012" i="1"/>
  <c r="AI2012" i="1" s="1"/>
  <c r="S2012" i="1"/>
  <c r="AJ2012" i="1" s="1"/>
  <c r="T2012" i="1"/>
  <c r="AK2012" i="1" s="1"/>
  <c r="Q2013" i="1"/>
  <c r="R2013" i="1"/>
  <c r="S2013" i="1"/>
  <c r="AJ2013" i="1" s="1"/>
  <c r="T2013" i="1"/>
  <c r="AK2013" i="1" s="1"/>
  <c r="Q2014" i="1"/>
  <c r="R2014" i="1"/>
  <c r="AI2014" i="1" s="1"/>
  <c r="S2014" i="1"/>
  <c r="AJ2014" i="1" s="1"/>
  <c r="T2014" i="1"/>
  <c r="AK2014" i="1" s="1"/>
  <c r="Q2015" i="1"/>
  <c r="R2015" i="1"/>
  <c r="AI2015" i="1" s="1"/>
  <c r="S2015" i="1"/>
  <c r="AJ2015" i="1" s="1"/>
  <c r="T2015" i="1"/>
  <c r="AK2015" i="1" s="1"/>
  <c r="Q2016" i="1"/>
  <c r="R2016" i="1"/>
  <c r="AI2016" i="1" s="1"/>
  <c r="S2016" i="1"/>
  <c r="AJ2016" i="1" s="1"/>
  <c r="T2016" i="1"/>
  <c r="AK2016" i="1" s="1"/>
  <c r="Q2017" i="1"/>
  <c r="R2017" i="1"/>
  <c r="S2017" i="1"/>
  <c r="AJ2017" i="1" s="1"/>
  <c r="T2017" i="1"/>
  <c r="AK2017" i="1" s="1"/>
  <c r="Q2018" i="1"/>
  <c r="R2018" i="1"/>
  <c r="AI2018" i="1" s="1"/>
  <c r="S2018" i="1"/>
  <c r="AJ2018" i="1" s="1"/>
  <c r="T2018" i="1"/>
  <c r="AK2018" i="1" s="1"/>
  <c r="Q2019" i="1"/>
  <c r="R2019" i="1"/>
  <c r="AI2019" i="1" s="1"/>
  <c r="S2019" i="1"/>
  <c r="AJ2019" i="1" s="1"/>
  <c r="T2019" i="1"/>
  <c r="AK2019" i="1" s="1"/>
  <c r="Q2020" i="1"/>
  <c r="R2020" i="1"/>
  <c r="AI2020" i="1" s="1"/>
  <c r="S2020" i="1"/>
  <c r="AJ2020" i="1" s="1"/>
  <c r="T2020" i="1"/>
  <c r="AK2020" i="1" s="1"/>
  <c r="Q2021" i="1"/>
  <c r="R2021" i="1"/>
  <c r="S2021" i="1"/>
  <c r="AJ2021" i="1" s="1"/>
  <c r="T2021" i="1"/>
  <c r="AK2021" i="1" s="1"/>
  <c r="Q2022" i="1"/>
  <c r="R2022" i="1"/>
  <c r="AI2022" i="1" s="1"/>
  <c r="S2022" i="1"/>
  <c r="AJ2022" i="1" s="1"/>
  <c r="T2022" i="1"/>
  <c r="AK2022" i="1" s="1"/>
  <c r="Q2023" i="1"/>
  <c r="R2023" i="1"/>
  <c r="AI2023" i="1" s="1"/>
  <c r="S2023" i="1"/>
  <c r="AJ2023" i="1" s="1"/>
  <c r="T2023" i="1"/>
  <c r="AK2023" i="1" s="1"/>
  <c r="Q2024" i="1"/>
  <c r="R2024" i="1"/>
  <c r="S2024" i="1"/>
  <c r="AJ2024" i="1" s="1"/>
  <c r="T2024" i="1"/>
  <c r="AK2024" i="1" s="1"/>
  <c r="Q2025" i="1"/>
  <c r="R2025" i="1"/>
  <c r="AI2025" i="1" s="1"/>
  <c r="S2025" i="1"/>
  <c r="AJ2025" i="1" s="1"/>
  <c r="T2025" i="1"/>
  <c r="AK2025" i="1" s="1"/>
  <c r="Q2026" i="1"/>
  <c r="R2026" i="1"/>
  <c r="AI2026" i="1" s="1"/>
  <c r="S2026" i="1"/>
  <c r="AJ2026" i="1" s="1"/>
  <c r="T2026" i="1"/>
  <c r="AK2026" i="1" s="1"/>
  <c r="Q2027" i="1"/>
  <c r="R2027" i="1"/>
  <c r="AI2027" i="1" s="1"/>
  <c r="S2027" i="1"/>
  <c r="AJ2027" i="1" s="1"/>
  <c r="T2027" i="1"/>
  <c r="AK2027" i="1" s="1"/>
  <c r="Q2028" i="1"/>
  <c r="R2028" i="1"/>
  <c r="AI2028" i="1" s="1"/>
  <c r="S2028" i="1"/>
  <c r="AJ2028" i="1" s="1"/>
  <c r="T2028" i="1"/>
  <c r="AK2028" i="1" s="1"/>
  <c r="Q2029" i="1"/>
  <c r="R2029" i="1"/>
  <c r="AI2029" i="1" s="1"/>
  <c r="S2029" i="1"/>
  <c r="AJ2029" i="1" s="1"/>
  <c r="T2029" i="1"/>
  <c r="AK2029" i="1" s="1"/>
  <c r="Q2030" i="1"/>
  <c r="R2030" i="1"/>
  <c r="AI2030" i="1" s="1"/>
  <c r="S2030" i="1"/>
  <c r="AJ2030" i="1" s="1"/>
  <c r="T2030" i="1"/>
  <c r="AK2030" i="1" s="1"/>
  <c r="Q2031" i="1"/>
  <c r="R2031" i="1"/>
  <c r="S2031" i="1"/>
  <c r="AJ2031" i="1" s="1"/>
  <c r="T2031" i="1"/>
  <c r="AK2031" i="1" s="1"/>
  <c r="Q2032" i="1"/>
  <c r="R2032" i="1"/>
  <c r="AI2032" i="1" s="1"/>
  <c r="S2032" i="1"/>
  <c r="AJ2032" i="1" s="1"/>
  <c r="T2032" i="1"/>
  <c r="AK2032" i="1" s="1"/>
  <c r="Q2033" i="1"/>
  <c r="R2033" i="1"/>
  <c r="AI2033" i="1" s="1"/>
  <c r="S2033" i="1"/>
  <c r="T2033" i="1"/>
  <c r="AK2033" i="1" s="1"/>
  <c r="Q2034" i="1"/>
  <c r="R2034" i="1"/>
  <c r="AI2034" i="1" s="1"/>
  <c r="S2034" i="1"/>
  <c r="AJ2034" i="1" s="1"/>
  <c r="T2034" i="1"/>
  <c r="AK2034" i="1" s="1"/>
  <c r="Q2035" i="1"/>
  <c r="R2035" i="1"/>
  <c r="AI2035" i="1" s="1"/>
  <c r="S2035" i="1"/>
  <c r="AJ2035" i="1" s="1"/>
  <c r="T2035" i="1"/>
  <c r="AK2035" i="1" s="1"/>
  <c r="Q2036" i="1"/>
  <c r="R2036" i="1"/>
  <c r="AI2036" i="1" s="1"/>
  <c r="S2036" i="1"/>
  <c r="AJ2036" i="1" s="1"/>
  <c r="T2036" i="1"/>
  <c r="AK2036" i="1" s="1"/>
  <c r="Q2037" i="1"/>
  <c r="R2037" i="1"/>
  <c r="AI2037" i="1" s="1"/>
  <c r="S2037" i="1"/>
  <c r="AJ2037" i="1" s="1"/>
  <c r="T2037" i="1"/>
  <c r="AK2037" i="1" s="1"/>
  <c r="Q2038" i="1"/>
  <c r="R2038" i="1"/>
  <c r="AI2038" i="1" s="1"/>
  <c r="S2038" i="1"/>
  <c r="AJ2038" i="1" s="1"/>
  <c r="T2038" i="1"/>
  <c r="AK2038" i="1" s="1"/>
  <c r="Q2039" i="1"/>
  <c r="R2039" i="1"/>
  <c r="AI2039" i="1" s="1"/>
  <c r="S2039" i="1"/>
  <c r="AJ2039" i="1" s="1"/>
  <c r="T2039" i="1"/>
  <c r="AK2039" i="1" s="1"/>
  <c r="Q2040" i="1"/>
  <c r="R2040" i="1"/>
  <c r="S2040" i="1"/>
  <c r="AJ2040" i="1" s="1"/>
  <c r="T2040" i="1"/>
  <c r="AK2040" i="1" s="1"/>
  <c r="Q2041" i="1"/>
  <c r="R2041" i="1"/>
  <c r="AI2041" i="1" s="1"/>
  <c r="S2041" i="1"/>
  <c r="AJ2041" i="1" s="1"/>
  <c r="T2041" i="1"/>
  <c r="AK2041" i="1" s="1"/>
  <c r="Q2042" i="1"/>
  <c r="R2042" i="1"/>
  <c r="AI2042" i="1" s="1"/>
  <c r="S2042" i="1"/>
  <c r="AJ2042" i="1" s="1"/>
  <c r="T2042" i="1"/>
  <c r="AK2042" i="1" s="1"/>
  <c r="Q2043" i="1"/>
  <c r="R2043" i="1"/>
  <c r="AI2043" i="1" s="1"/>
  <c r="S2043" i="1"/>
  <c r="AJ2043" i="1" s="1"/>
  <c r="T2043" i="1"/>
  <c r="AK2043" i="1" s="1"/>
  <c r="Q2044" i="1"/>
  <c r="R2044" i="1"/>
  <c r="S2044" i="1"/>
  <c r="AJ2044" i="1" s="1"/>
  <c r="T2044" i="1"/>
  <c r="AK2044" i="1" s="1"/>
  <c r="Q2045" i="1"/>
  <c r="R2045" i="1"/>
  <c r="AI2045" i="1" s="1"/>
  <c r="S2045" i="1"/>
  <c r="AJ2045" i="1" s="1"/>
  <c r="T2045" i="1"/>
  <c r="AK2045" i="1" s="1"/>
  <c r="Q2046" i="1"/>
  <c r="R2046" i="1"/>
  <c r="AI2046" i="1" s="1"/>
  <c r="S2046" i="1"/>
  <c r="AJ2046" i="1" s="1"/>
  <c r="T2046" i="1"/>
  <c r="AK2046" i="1" s="1"/>
  <c r="Q2047" i="1"/>
  <c r="R2047" i="1"/>
  <c r="S2047" i="1"/>
  <c r="AJ2047" i="1" s="1"/>
  <c r="T2047" i="1"/>
  <c r="AK2047" i="1" s="1"/>
  <c r="Q2048" i="1"/>
  <c r="R2048" i="1"/>
  <c r="AI2048" i="1" s="1"/>
  <c r="S2048" i="1"/>
  <c r="AJ2048" i="1" s="1"/>
  <c r="T2048" i="1"/>
  <c r="AK2048" i="1" s="1"/>
  <c r="Q2049" i="1"/>
  <c r="R2049" i="1"/>
  <c r="AI2049" i="1" s="1"/>
  <c r="S2049" i="1"/>
  <c r="AJ2049" i="1" s="1"/>
  <c r="T2049" i="1"/>
  <c r="AK2049" i="1" s="1"/>
  <c r="Q2050" i="1"/>
  <c r="R2050" i="1"/>
  <c r="S2050" i="1"/>
  <c r="AJ2050" i="1" s="1"/>
  <c r="T2050" i="1"/>
  <c r="AK2050" i="1" s="1"/>
  <c r="Q2051" i="1"/>
  <c r="R2051" i="1"/>
  <c r="AI2051" i="1" s="1"/>
  <c r="S2051" i="1"/>
  <c r="AJ2051" i="1" s="1"/>
  <c r="T2051" i="1"/>
  <c r="AK2051" i="1" s="1"/>
  <c r="Q2052" i="1"/>
  <c r="R2052" i="1"/>
  <c r="AI2052" i="1" s="1"/>
  <c r="S2052" i="1"/>
  <c r="AJ2052" i="1" s="1"/>
  <c r="T2052" i="1"/>
  <c r="AK2052" i="1" s="1"/>
  <c r="Q2053" i="1"/>
  <c r="R2053" i="1"/>
  <c r="AI2053" i="1" s="1"/>
  <c r="S2053" i="1"/>
  <c r="AJ2053" i="1" s="1"/>
  <c r="T2053" i="1"/>
  <c r="AK2053" i="1" s="1"/>
  <c r="Q2054" i="1"/>
  <c r="R2054" i="1"/>
  <c r="S2054" i="1"/>
  <c r="AJ2054" i="1" s="1"/>
  <c r="T2054" i="1"/>
  <c r="AK2054" i="1" s="1"/>
  <c r="Q2055" i="1"/>
  <c r="R2055" i="1"/>
  <c r="AI2055" i="1" s="1"/>
  <c r="S2055" i="1"/>
  <c r="AJ2055" i="1" s="1"/>
  <c r="T2055" i="1"/>
  <c r="AK2055" i="1" s="1"/>
  <c r="Q2056" i="1"/>
  <c r="R2056" i="1"/>
  <c r="AI2056" i="1" s="1"/>
  <c r="S2056" i="1"/>
  <c r="AJ2056" i="1" s="1"/>
  <c r="T2056" i="1"/>
  <c r="AK2056" i="1" s="1"/>
  <c r="Q2057" i="1"/>
  <c r="R2057" i="1"/>
  <c r="AI2057" i="1" s="1"/>
  <c r="S2057" i="1"/>
  <c r="AJ2057" i="1" s="1"/>
  <c r="T2057" i="1"/>
  <c r="AK2057" i="1" s="1"/>
  <c r="Q2058" i="1"/>
  <c r="R2058" i="1"/>
  <c r="S2058" i="1"/>
  <c r="AJ2058" i="1" s="1"/>
  <c r="T2058" i="1"/>
  <c r="AK2058" i="1" s="1"/>
  <c r="Q2059" i="1"/>
  <c r="R2059" i="1"/>
  <c r="AI2059" i="1" s="1"/>
  <c r="S2059" i="1"/>
  <c r="AJ2059" i="1" s="1"/>
  <c r="T2059" i="1"/>
  <c r="AK2059" i="1" s="1"/>
  <c r="Q2060" i="1"/>
  <c r="R2060" i="1"/>
  <c r="AI2060" i="1" s="1"/>
  <c r="S2060" i="1"/>
  <c r="AJ2060" i="1" s="1"/>
  <c r="T2060" i="1"/>
  <c r="AK2060" i="1" s="1"/>
  <c r="Q2061" i="1"/>
  <c r="R2061" i="1"/>
  <c r="S2061" i="1"/>
  <c r="AJ2061" i="1" s="1"/>
  <c r="T2061" i="1"/>
  <c r="AK2061" i="1" s="1"/>
  <c r="Q2062" i="1"/>
  <c r="R2062" i="1"/>
  <c r="AI2062" i="1" s="1"/>
  <c r="S2062" i="1"/>
  <c r="AJ2062" i="1" s="1"/>
  <c r="T2062" i="1"/>
  <c r="AK2062" i="1" s="1"/>
  <c r="Q2063" i="1"/>
  <c r="R2063" i="1"/>
  <c r="AI2063" i="1" s="1"/>
  <c r="S2063" i="1"/>
  <c r="AJ2063" i="1" s="1"/>
  <c r="T2063" i="1"/>
  <c r="AK2063" i="1" s="1"/>
  <c r="Q2064" i="1"/>
  <c r="R2064" i="1"/>
  <c r="S2064" i="1"/>
  <c r="AJ2064" i="1" s="1"/>
  <c r="T2064" i="1"/>
  <c r="AK2064" i="1" s="1"/>
  <c r="Q2065" i="1"/>
  <c r="R2065" i="1"/>
  <c r="AI2065" i="1" s="1"/>
  <c r="S2065" i="1"/>
  <c r="AJ2065" i="1" s="1"/>
  <c r="T2065" i="1"/>
  <c r="AK2065" i="1" s="1"/>
  <c r="Q2066" i="1"/>
  <c r="R2066" i="1"/>
  <c r="AI2066" i="1" s="1"/>
  <c r="S2066" i="1"/>
  <c r="AJ2066" i="1" s="1"/>
  <c r="T2066" i="1"/>
  <c r="AK2066" i="1" s="1"/>
  <c r="Q2067" i="1"/>
  <c r="R2067" i="1"/>
  <c r="AI2067" i="1" s="1"/>
  <c r="S2067" i="1"/>
  <c r="AJ2067" i="1" s="1"/>
  <c r="T2067" i="1"/>
  <c r="AK2067" i="1" s="1"/>
  <c r="Q2068" i="1"/>
  <c r="R2068" i="1"/>
  <c r="S2068" i="1"/>
  <c r="AJ2068" i="1" s="1"/>
  <c r="T2068" i="1"/>
  <c r="AK2068" i="1" s="1"/>
  <c r="Q2069" i="1"/>
  <c r="R2069" i="1"/>
  <c r="AI2069" i="1" s="1"/>
  <c r="S2069" i="1"/>
  <c r="AJ2069" i="1" s="1"/>
  <c r="T2069" i="1"/>
  <c r="AK2069" i="1" s="1"/>
  <c r="Q2070" i="1"/>
  <c r="R2070" i="1"/>
  <c r="AI2070" i="1" s="1"/>
  <c r="S2070" i="1"/>
  <c r="AJ2070" i="1" s="1"/>
  <c r="T2070" i="1"/>
  <c r="AK2070" i="1" s="1"/>
  <c r="Q2071" i="1"/>
  <c r="R2071" i="1"/>
  <c r="AI2071" i="1" s="1"/>
  <c r="S2071" i="1"/>
  <c r="AJ2071" i="1" s="1"/>
  <c r="T2071" i="1"/>
  <c r="AK2071" i="1" s="1"/>
  <c r="Q2072" i="1"/>
  <c r="R2072" i="1"/>
  <c r="S2072" i="1"/>
  <c r="AJ2072" i="1" s="1"/>
  <c r="T2072" i="1"/>
  <c r="AK2072" i="1" s="1"/>
  <c r="Q2073" i="1"/>
  <c r="R2073" i="1"/>
  <c r="AI2073" i="1" s="1"/>
  <c r="S2073" i="1"/>
  <c r="AJ2073" i="1" s="1"/>
  <c r="T2073" i="1"/>
  <c r="AK2073" i="1" s="1"/>
  <c r="Q2074" i="1"/>
  <c r="R2074" i="1"/>
  <c r="AI2074" i="1" s="1"/>
  <c r="S2074" i="1"/>
  <c r="AJ2074" i="1" s="1"/>
  <c r="T2074" i="1"/>
  <c r="AK2074" i="1" s="1"/>
  <c r="Q2075" i="1"/>
  <c r="R2075" i="1"/>
  <c r="S2075" i="1"/>
  <c r="AJ2075" i="1" s="1"/>
  <c r="T2075" i="1"/>
  <c r="AK2075" i="1" s="1"/>
  <c r="Q2076" i="1"/>
  <c r="R2076" i="1"/>
  <c r="AI2076" i="1" s="1"/>
  <c r="S2076" i="1"/>
  <c r="AJ2076" i="1" s="1"/>
  <c r="T2076" i="1"/>
  <c r="AK2076" i="1" s="1"/>
  <c r="Q2077" i="1"/>
  <c r="R2077" i="1"/>
  <c r="AI2077" i="1" s="1"/>
  <c r="S2077" i="1"/>
  <c r="AJ2077" i="1" s="1"/>
  <c r="T2077" i="1"/>
  <c r="AK2077" i="1" s="1"/>
  <c r="Q2078" i="1"/>
  <c r="R2078" i="1"/>
  <c r="AI2078" i="1" s="1"/>
  <c r="S2078" i="1"/>
  <c r="AJ2078" i="1" s="1"/>
  <c r="T2078" i="1"/>
  <c r="AK2078" i="1" s="1"/>
  <c r="Q2079" i="1"/>
  <c r="R2079" i="1"/>
  <c r="AI2079" i="1" s="1"/>
  <c r="S2079" i="1"/>
  <c r="AJ2079" i="1" s="1"/>
  <c r="T2079" i="1"/>
  <c r="AK2079" i="1" s="1"/>
  <c r="Q2080" i="1"/>
  <c r="R2080" i="1"/>
  <c r="AI2080" i="1" s="1"/>
  <c r="S2080" i="1"/>
  <c r="AJ2080" i="1" s="1"/>
  <c r="T2080" i="1"/>
  <c r="AK2080" i="1" s="1"/>
  <c r="Q2081" i="1"/>
  <c r="R2081" i="1"/>
  <c r="AI2081" i="1" s="1"/>
  <c r="S2081" i="1"/>
  <c r="AJ2081" i="1" s="1"/>
  <c r="T2081" i="1"/>
  <c r="AK2081" i="1" s="1"/>
  <c r="Q2082" i="1"/>
  <c r="R2082" i="1"/>
  <c r="S2082" i="1"/>
  <c r="AJ2082" i="1" s="1"/>
  <c r="T2082" i="1"/>
  <c r="AK2082" i="1" s="1"/>
  <c r="Q2083" i="1"/>
  <c r="R2083" i="1"/>
  <c r="AI2083" i="1" s="1"/>
  <c r="S2083" i="1"/>
  <c r="AJ2083" i="1" s="1"/>
  <c r="T2083" i="1"/>
  <c r="AK2083" i="1" s="1"/>
  <c r="Q2084" i="1"/>
  <c r="R2084" i="1"/>
  <c r="AI2084" i="1" s="1"/>
  <c r="S2084" i="1"/>
  <c r="T2084" i="1"/>
  <c r="AK2084" i="1" s="1"/>
  <c r="Q2085" i="1"/>
  <c r="R2085" i="1"/>
  <c r="AI2085" i="1" s="1"/>
  <c r="S2085" i="1"/>
  <c r="AJ2085" i="1" s="1"/>
  <c r="T2085" i="1"/>
  <c r="AK2085" i="1" s="1"/>
  <c r="Q2086" i="1"/>
  <c r="R2086" i="1"/>
  <c r="AI2086" i="1" s="1"/>
  <c r="S2086" i="1"/>
  <c r="AJ2086" i="1" s="1"/>
  <c r="T2086" i="1"/>
  <c r="AK2086" i="1" s="1"/>
  <c r="Q2087" i="1"/>
  <c r="R2087" i="1"/>
  <c r="AI2087" i="1" s="1"/>
  <c r="S2087" i="1"/>
  <c r="AJ2087" i="1" s="1"/>
  <c r="T2087" i="1"/>
  <c r="AK2087" i="1" s="1"/>
  <c r="Q2088" i="1"/>
  <c r="R2088" i="1"/>
  <c r="AI2088" i="1" s="1"/>
  <c r="S2088" i="1"/>
  <c r="AJ2088" i="1" s="1"/>
  <c r="T2088" i="1"/>
  <c r="AK2088" i="1" s="1"/>
  <c r="Q2089" i="1"/>
  <c r="R2089" i="1"/>
  <c r="AI2089" i="1" s="1"/>
  <c r="S2089" i="1"/>
  <c r="AJ2089" i="1" s="1"/>
  <c r="T2089" i="1"/>
  <c r="AK2089" i="1" s="1"/>
  <c r="Q2090" i="1"/>
  <c r="R2090" i="1"/>
  <c r="AI2090" i="1" s="1"/>
  <c r="S2090" i="1"/>
  <c r="AJ2090" i="1" s="1"/>
  <c r="T2090" i="1"/>
  <c r="AK2090" i="1" s="1"/>
  <c r="Q2091" i="1"/>
  <c r="R2091" i="1"/>
  <c r="AI2091" i="1" s="1"/>
  <c r="S2091" i="1"/>
  <c r="AJ2091" i="1" s="1"/>
  <c r="T2091" i="1"/>
  <c r="AK2091" i="1" s="1"/>
  <c r="Q2092" i="1"/>
  <c r="R2092" i="1"/>
  <c r="AI2092" i="1" s="1"/>
  <c r="S2092" i="1"/>
  <c r="AJ2092" i="1" s="1"/>
  <c r="T2092" i="1"/>
  <c r="AK2092" i="1" s="1"/>
  <c r="Q2093" i="1"/>
  <c r="R2093" i="1"/>
  <c r="AI2093" i="1" s="1"/>
  <c r="S2093" i="1"/>
  <c r="AJ2093" i="1" s="1"/>
  <c r="T2093" i="1"/>
  <c r="AK2093" i="1" s="1"/>
  <c r="Q2094" i="1"/>
  <c r="R2094" i="1"/>
  <c r="AI2094" i="1" s="1"/>
  <c r="S2094" i="1"/>
  <c r="AJ2094" i="1" s="1"/>
  <c r="T2094" i="1"/>
  <c r="AK2094" i="1" s="1"/>
  <c r="Q2095" i="1"/>
  <c r="R2095" i="1"/>
  <c r="AI2095" i="1" s="1"/>
  <c r="S2095" i="1"/>
  <c r="AJ2095" i="1" s="1"/>
  <c r="T2095" i="1"/>
  <c r="AK2095" i="1" s="1"/>
  <c r="Q2096" i="1"/>
  <c r="R2096" i="1"/>
  <c r="AI2096" i="1" s="1"/>
  <c r="S2096" i="1"/>
  <c r="AJ2096" i="1" s="1"/>
  <c r="T2096" i="1"/>
  <c r="AK2096" i="1" s="1"/>
  <c r="Q2097" i="1"/>
  <c r="AH2097" i="1" s="1"/>
  <c r="R2097" i="1"/>
  <c r="AI2097" i="1" s="1"/>
  <c r="S2097" i="1"/>
  <c r="AJ2097" i="1" s="1"/>
  <c r="T2097" i="1"/>
  <c r="AK2097" i="1" s="1"/>
  <c r="Q2098" i="1"/>
  <c r="AH2098" i="1" s="1"/>
  <c r="R2098" i="1"/>
  <c r="AI2098" i="1" s="1"/>
  <c r="S2098" i="1"/>
  <c r="AJ2098" i="1" s="1"/>
  <c r="T2098" i="1"/>
  <c r="AK2098" i="1" s="1"/>
  <c r="Q2099" i="1"/>
  <c r="AH2099" i="1" s="1"/>
  <c r="R2099" i="1"/>
  <c r="AI2099" i="1" s="1"/>
  <c r="S2099" i="1"/>
  <c r="AJ2099" i="1" s="1"/>
  <c r="T2099" i="1"/>
  <c r="AK2099" i="1" s="1"/>
  <c r="Q2100" i="1"/>
  <c r="AH2100" i="1" s="1"/>
  <c r="R2100" i="1"/>
  <c r="AI2100" i="1" s="1"/>
  <c r="S2100" i="1"/>
  <c r="AJ2100" i="1" s="1"/>
  <c r="T2100" i="1"/>
  <c r="AK2100" i="1" s="1"/>
  <c r="Q2101" i="1"/>
  <c r="AH2101" i="1" s="1"/>
  <c r="R2101" i="1"/>
  <c r="AI2101" i="1" s="1"/>
  <c r="S2101" i="1"/>
  <c r="AJ2101" i="1" s="1"/>
  <c r="T2101" i="1"/>
  <c r="AK2101" i="1" s="1"/>
  <c r="Q2102" i="1"/>
  <c r="AH2102" i="1" s="1"/>
  <c r="R2102" i="1"/>
  <c r="AI2102" i="1" s="1"/>
  <c r="S2102" i="1"/>
  <c r="AJ2102" i="1" s="1"/>
  <c r="T2102" i="1"/>
  <c r="AK2102" i="1" s="1"/>
  <c r="Q2103" i="1"/>
  <c r="AH2103" i="1" s="1"/>
  <c r="R2103" i="1"/>
  <c r="AI2103" i="1" s="1"/>
  <c r="S2103" i="1"/>
  <c r="AJ2103" i="1" s="1"/>
  <c r="T2103" i="1"/>
  <c r="AK2103" i="1" s="1"/>
  <c r="Q2104" i="1"/>
  <c r="AH2104" i="1" s="1"/>
  <c r="R2104" i="1"/>
  <c r="AI2104" i="1" s="1"/>
  <c r="S2104" i="1"/>
  <c r="AJ2104" i="1" s="1"/>
  <c r="T2104" i="1"/>
  <c r="AK2104" i="1" s="1"/>
  <c r="Q2105" i="1"/>
  <c r="AH2105" i="1" s="1"/>
  <c r="R2105" i="1"/>
  <c r="AI2105" i="1" s="1"/>
  <c r="S2105" i="1"/>
  <c r="AJ2105" i="1" s="1"/>
  <c r="T2105" i="1"/>
  <c r="AK2105" i="1" s="1"/>
  <c r="Q2106" i="1"/>
  <c r="AH2106" i="1" s="1"/>
  <c r="R2106" i="1"/>
  <c r="AI2106" i="1" s="1"/>
  <c r="S2106" i="1"/>
  <c r="AJ2106" i="1" s="1"/>
  <c r="T2106" i="1"/>
  <c r="AK2106" i="1" s="1"/>
  <c r="Q2107" i="1"/>
  <c r="AH2107" i="1" s="1"/>
  <c r="R2107" i="1"/>
  <c r="AI2107" i="1" s="1"/>
  <c r="S2107" i="1"/>
  <c r="AJ2107" i="1" s="1"/>
  <c r="T2107" i="1"/>
  <c r="AK2107" i="1" s="1"/>
  <c r="Q2108" i="1"/>
  <c r="AH2108" i="1" s="1"/>
  <c r="R2108" i="1"/>
  <c r="AI2108" i="1" s="1"/>
  <c r="S2108" i="1"/>
  <c r="AJ2108" i="1" s="1"/>
  <c r="T2108" i="1"/>
  <c r="AK2108" i="1" s="1"/>
  <c r="Q2109" i="1"/>
  <c r="AH2109" i="1" s="1"/>
  <c r="R2109" i="1"/>
  <c r="AI2109" i="1" s="1"/>
  <c r="S2109" i="1"/>
  <c r="AJ2109" i="1" s="1"/>
  <c r="T2109" i="1"/>
  <c r="AK2109" i="1" s="1"/>
  <c r="Q2110" i="1"/>
  <c r="AH2110" i="1" s="1"/>
  <c r="R2110" i="1"/>
  <c r="AI2110" i="1" s="1"/>
  <c r="S2110" i="1"/>
  <c r="AJ2110" i="1" s="1"/>
  <c r="T2110" i="1"/>
  <c r="AK2110" i="1" s="1"/>
  <c r="Q2111" i="1"/>
  <c r="AH2111" i="1" s="1"/>
  <c r="R2111" i="1"/>
  <c r="AI2111" i="1" s="1"/>
  <c r="S2111" i="1"/>
  <c r="AJ2111" i="1" s="1"/>
  <c r="T2111" i="1"/>
  <c r="AK2111" i="1" s="1"/>
  <c r="Q2112" i="1"/>
  <c r="AH2112" i="1" s="1"/>
  <c r="R2112" i="1"/>
  <c r="AI2112" i="1" s="1"/>
  <c r="S2112" i="1"/>
  <c r="AJ2112" i="1" s="1"/>
  <c r="T2112" i="1"/>
  <c r="AK2112" i="1" s="1"/>
  <c r="Q2113" i="1"/>
  <c r="AH2113" i="1" s="1"/>
  <c r="R2113" i="1"/>
  <c r="AI2113" i="1" s="1"/>
  <c r="S2113" i="1"/>
  <c r="AJ2113" i="1" s="1"/>
  <c r="T2113" i="1"/>
  <c r="AK2113" i="1" s="1"/>
  <c r="Q2114" i="1"/>
  <c r="AH2114" i="1" s="1"/>
  <c r="R2114" i="1"/>
  <c r="AI2114" i="1" s="1"/>
  <c r="S2114" i="1"/>
  <c r="AJ2114" i="1" s="1"/>
  <c r="T2114" i="1"/>
  <c r="AK2114" i="1" s="1"/>
  <c r="Q2115" i="1"/>
  <c r="AH2115" i="1" s="1"/>
  <c r="R2115" i="1"/>
  <c r="AI2115" i="1" s="1"/>
  <c r="S2115" i="1"/>
  <c r="AJ2115" i="1" s="1"/>
  <c r="T2115" i="1"/>
  <c r="AK2115" i="1" s="1"/>
  <c r="Q2116" i="1"/>
  <c r="AH2116" i="1" s="1"/>
  <c r="R2116" i="1"/>
  <c r="AI2116" i="1" s="1"/>
  <c r="S2116" i="1"/>
  <c r="AJ2116" i="1" s="1"/>
  <c r="T2116" i="1"/>
  <c r="AK2116" i="1" s="1"/>
  <c r="Q2117" i="1"/>
  <c r="AH2117" i="1" s="1"/>
  <c r="R2117" i="1"/>
  <c r="AI2117" i="1" s="1"/>
  <c r="S2117" i="1"/>
  <c r="AJ2117" i="1" s="1"/>
  <c r="T2117" i="1"/>
  <c r="AK2117" i="1" s="1"/>
  <c r="Q2118" i="1"/>
  <c r="AH2118" i="1" s="1"/>
  <c r="R2118" i="1"/>
  <c r="AI2118" i="1" s="1"/>
  <c r="S2118" i="1"/>
  <c r="AJ2118" i="1" s="1"/>
  <c r="T2118" i="1"/>
  <c r="AK2118" i="1" s="1"/>
  <c r="Q2119" i="1"/>
  <c r="AH2119" i="1" s="1"/>
  <c r="R2119" i="1"/>
  <c r="AI2119" i="1" s="1"/>
  <c r="S2119" i="1"/>
  <c r="AJ2119" i="1" s="1"/>
  <c r="T2119" i="1"/>
  <c r="AK2119" i="1" s="1"/>
  <c r="Q2120" i="1"/>
  <c r="AH2120" i="1" s="1"/>
  <c r="R2120" i="1"/>
  <c r="AI2120" i="1" s="1"/>
  <c r="S2120" i="1"/>
  <c r="AJ2120" i="1" s="1"/>
  <c r="T2120" i="1"/>
  <c r="AK2120" i="1" s="1"/>
  <c r="Q2121" i="1"/>
  <c r="AH2121" i="1" s="1"/>
  <c r="R2121" i="1"/>
  <c r="AI2121" i="1" s="1"/>
  <c r="S2121" i="1"/>
  <c r="AJ2121" i="1" s="1"/>
  <c r="T2121" i="1"/>
  <c r="AK2121" i="1" s="1"/>
  <c r="Q2122" i="1"/>
  <c r="AH2122" i="1" s="1"/>
  <c r="R2122" i="1"/>
  <c r="AI2122" i="1" s="1"/>
  <c r="S2122" i="1"/>
  <c r="AJ2122" i="1" s="1"/>
  <c r="T2122" i="1"/>
  <c r="AK2122" i="1" s="1"/>
  <c r="Q2123" i="1"/>
  <c r="AH2123" i="1" s="1"/>
  <c r="R2123" i="1"/>
  <c r="AI2123" i="1" s="1"/>
  <c r="S2123" i="1"/>
  <c r="AJ2123" i="1" s="1"/>
  <c r="T2123" i="1"/>
  <c r="AK2123" i="1" s="1"/>
  <c r="Q2124" i="1"/>
  <c r="AH2124" i="1" s="1"/>
  <c r="R2124" i="1"/>
  <c r="AI2124" i="1" s="1"/>
  <c r="S2124" i="1"/>
  <c r="AJ2124" i="1" s="1"/>
  <c r="T2124" i="1"/>
  <c r="AK2124" i="1" s="1"/>
  <c r="Q2125" i="1"/>
  <c r="AH2125" i="1" s="1"/>
  <c r="R2125" i="1"/>
  <c r="AI2125" i="1" s="1"/>
  <c r="S2125" i="1"/>
  <c r="AJ2125" i="1" s="1"/>
  <c r="T2125" i="1"/>
  <c r="AK2125" i="1" s="1"/>
  <c r="Q2126" i="1"/>
  <c r="AH2126" i="1" s="1"/>
  <c r="R2126" i="1"/>
  <c r="AI2126" i="1" s="1"/>
  <c r="S2126" i="1"/>
  <c r="AJ2126" i="1" s="1"/>
  <c r="T2126" i="1"/>
  <c r="AK2126" i="1" s="1"/>
  <c r="Q2127" i="1"/>
  <c r="AH2127" i="1" s="1"/>
  <c r="R2127" i="1"/>
  <c r="AI2127" i="1" s="1"/>
  <c r="S2127" i="1"/>
  <c r="AJ2127" i="1" s="1"/>
  <c r="T2127" i="1"/>
  <c r="AK2127" i="1" s="1"/>
  <c r="Q2128" i="1"/>
  <c r="AH2128" i="1" s="1"/>
  <c r="R2128" i="1"/>
  <c r="AI2128" i="1" s="1"/>
  <c r="S2128" i="1"/>
  <c r="AJ2128" i="1" s="1"/>
  <c r="T2128" i="1"/>
  <c r="AK2128" i="1" s="1"/>
  <c r="Q2129" i="1"/>
  <c r="AH2129" i="1" s="1"/>
  <c r="R2129" i="1"/>
  <c r="AI2129" i="1" s="1"/>
  <c r="S2129" i="1"/>
  <c r="AJ2129" i="1" s="1"/>
  <c r="T2129" i="1"/>
  <c r="AK2129" i="1" s="1"/>
  <c r="Q2130" i="1"/>
  <c r="AH2130" i="1" s="1"/>
  <c r="R2130" i="1"/>
  <c r="AI2130" i="1" s="1"/>
  <c r="S2130" i="1"/>
  <c r="AJ2130" i="1" s="1"/>
  <c r="T2130" i="1"/>
  <c r="AK2130" i="1" s="1"/>
  <c r="Q2131" i="1"/>
  <c r="AH2131" i="1" s="1"/>
  <c r="R2131" i="1"/>
  <c r="AI2131" i="1" s="1"/>
  <c r="S2131" i="1"/>
  <c r="AJ2131" i="1" s="1"/>
  <c r="T2131" i="1"/>
  <c r="AK2131" i="1" s="1"/>
  <c r="Q2132" i="1"/>
  <c r="AH2132" i="1" s="1"/>
  <c r="R2132" i="1"/>
  <c r="AI2132" i="1" s="1"/>
  <c r="S2132" i="1"/>
  <c r="AJ2132" i="1" s="1"/>
  <c r="T2132" i="1"/>
  <c r="AK2132" i="1" s="1"/>
  <c r="Q2133" i="1"/>
  <c r="AH2133" i="1" s="1"/>
  <c r="R2133" i="1"/>
  <c r="AI2133" i="1" s="1"/>
  <c r="S2133" i="1"/>
  <c r="AJ2133" i="1" s="1"/>
  <c r="T2133" i="1"/>
  <c r="AK2133" i="1" s="1"/>
  <c r="Q2134" i="1"/>
  <c r="AH2134" i="1" s="1"/>
  <c r="R2134" i="1"/>
  <c r="AI2134" i="1" s="1"/>
  <c r="S2134" i="1"/>
  <c r="AJ2134" i="1" s="1"/>
  <c r="T2134" i="1"/>
  <c r="AK2134" i="1" s="1"/>
  <c r="Q2135" i="1"/>
  <c r="AH2135" i="1" s="1"/>
  <c r="R2135" i="1"/>
  <c r="AI2135" i="1" s="1"/>
  <c r="S2135" i="1"/>
  <c r="AJ2135" i="1" s="1"/>
  <c r="T2135" i="1"/>
  <c r="AK2135" i="1" s="1"/>
  <c r="Q2136" i="1"/>
  <c r="AH2136" i="1" s="1"/>
  <c r="R2136" i="1"/>
  <c r="AI2136" i="1" s="1"/>
  <c r="S2136" i="1"/>
  <c r="AJ2136" i="1" s="1"/>
  <c r="T2136" i="1"/>
  <c r="AK2136" i="1" s="1"/>
  <c r="Q2137" i="1"/>
  <c r="AH2137" i="1" s="1"/>
  <c r="R2137" i="1"/>
  <c r="AI2137" i="1" s="1"/>
  <c r="S2137" i="1"/>
  <c r="AJ2137" i="1" s="1"/>
  <c r="T2137" i="1"/>
  <c r="AK2137" i="1" s="1"/>
  <c r="Q2138" i="1"/>
  <c r="AH2138" i="1" s="1"/>
  <c r="R2138" i="1"/>
  <c r="AI2138" i="1" s="1"/>
  <c r="S2138" i="1"/>
  <c r="AJ2138" i="1" s="1"/>
  <c r="T2138" i="1"/>
  <c r="AK2138" i="1" s="1"/>
  <c r="Q2139" i="1"/>
  <c r="AH2139" i="1" s="1"/>
  <c r="R2139" i="1"/>
  <c r="AI2139" i="1" s="1"/>
  <c r="S2139" i="1"/>
  <c r="AJ2139" i="1" s="1"/>
  <c r="T2139" i="1"/>
  <c r="AK2139" i="1" s="1"/>
  <c r="Q2140" i="1"/>
  <c r="AH2140" i="1" s="1"/>
  <c r="R2140" i="1"/>
  <c r="AI2140" i="1" s="1"/>
  <c r="S2140" i="1"/>
  <c r="AJ2140" i="1" s="1"/>
  <c r="T2140" i="1"/>
  <c r="AK2140" i="1" s="1"/>
  <c r="Q2141" i="1"/>
  <c r="AH2141" i="1" s="1"/>
  <c r="R2141" i="1"/>
  <c r="AI2141" i="1" s="1"/>
  <c r="S2141" i="1"/>
  <c r="AJ2141" i="1" s="1"/>
  <c r="T2141" i="1"/>
  <c r="AK2141" i="1" s="1"/>
  <c r="Q2142" i="1"/>
  <c r="AH2142" i="1" s="1"/>
  <c r="R2142" i="1"/>
  <c r="AI2142" i="1" s="1"/>
  <c r="S2142" i="1"/>
  <c r="AJ2142" i="1" s="1"/>
  <c r="T2142" i="1"/>
  <c r="AK2142" i="1" s="1"/>
  <c r="Q2143" i="1"/>
  <c r="R2143" i="1"/>
  <c r="S2143" i="1"/>
  <c r="T2143" i="1"/>
  <c r="Q2144" i="1"/>
  <c r="R2144" i="1"/>
  <c r="S2144" i="1"/>
  <c r="T2144" i="1"/>
  <c r="Q2145" i="1"/>
  <c r="R2145" i="1"/>
  <c r="S2145" i="1"/>
  <c r="T2145" i="1"/>
  <c r="Q2146" i="1"/>
  <c r="R2146" i="1"/>
  <c r="S2146" i="1"/>
  <c r="T2146" i="1"/>
  <c r="Q2147" i="1"/>
  <c r="R2147" i="1"/>
  <c r="S2147" i="1"/>
  <c r="T2147" i="1"/>
  <c r="Q2148" i="1"/>
  <c r="R2148" i="1"/>
  <c r="S2148" i="1"/>
  <c r="T2148" i="1"/>
  <c r="Q2149" i="1"/>
  <c r="R2149" i="1"/>
  <c r="S2149" i="1"/>
  <c r="T2149" i="1"/>
  <c r="Q2150" i="1"/>
  <c r="R2150" i="1"/>
  <c r="S2150" i="1"/>
  <c r="T2150" i="1"/>
  <c r="Q2151" i="1"/>
  <c r="R2151" i="1"/>
  <c r="S2151" i="1"/>
  <c r="T2151" i="1"/>
  <c r="Q2152" i="1"/>
  <c r="R2152" i="1"/>
  <c r="S2152" i="1"/>
  <c r="T2152" i="1"/>
  <c r="Q2153" i="1"/>
  <c r="R2153" i="1"/>
  <c r="S2153" i="1"/>
  <c r="T2153" i="1"/>
  <c r="Q2154" i="1"/>
  <c r="R2154" i="1"/>
  <c r="S2154" i="1"/>
  <c r="T2154" i="1"/>
  <c r="Q2155" i="1"/>
  <c r="R2155" i="1"/>
  <c r="S2155" i="1"/>
  <c r="T2155" i="1"/>
  <c r="Q2156" i="1"/>
  <c r="R2156" i="1"/>
  <c r="S2156" i="1"/>
  <c r="T2156" i="1"/>
  <c r="Q2157" i="1"/>
  <c r="R2157" i="1"/>
  <c r="S2157" i="1"/>
  <c r="T2157" i="1"/>
  <c r="Q2158" i="1"/>
  <c r="R2158" i="1"/>
  <c r="S2158" i="1"/>
  <c r="T2158" i="1"/>
  <c r="Q2159" i="1"/>
  <c r="R2159" i="1"/>
  <c r="S2159" i="1"/>
  <c r="T2159" i="1"/>
  <c r="Q2160" i="1"/>
  <c r="R2160" i="1"/>
  <c r="S2160" i="1"/>
  <c r="T2160" i="1"/>
  <c r="Q2161" i="1"/>
  <c r="R2161" i="1"/>
  <c r="S2161" i="1"/>
  <c r="T2161" i="1"/>
  <c r="Q2162" i="1"/>
  <c r="R2162" i="1"/>
  <c r="S2162" i="1"/>
  <c r="T2162" i="1"/>
  <c r="Q2163" i="1"/>
  <c r="R2163" i="1"/>
  <c r="S2163" i="1"/>
  <c r="T2163" i="1"/>
  <c r="Q2164" i="1"/>
  <c r="R2164" i="1"/>
  <c r="S2164" i="1"/>
  <c r="T2164" i="1"/>
  <c r="Q2165" i="1"/>
  <c r="R2165" i="1"/>
  <c r="S2165" i="1"/>
  <c r="T2165" i="1"/>
  <c r="Q2166" i="1"/>
  <c r="R2166" i="1"/>
  <c r="S2166" i="1"/>
  <c r="T2166" i="1"/>
  <c r="Q2167" i="1"/>
  <c r="R2167" i="1"/>
  <c r="S2167" i="1"/>
  <c r="T2167" i="1"/>
  <c r="Q2168" i="1"/>
  <c r="R2168" i="1"/>
  <c r="S2168" i="1"/>
  <c r="T2168" i="1"/>
  <c r="Q2169" i="1"/>
  <c r="R2169" i="1"/>
  <c r="S2169" i="1"/>
  <c r="T2169" i="1"/>
  <c r="Q2170" i="1"/>
  <c r="R2170" i="1"/>
  <c r="S2170" i="1"/>
  <c r="T2170" i="1"/>
  <c r="Q2171" i="1"/>
  <c r="R2171" i="1"/>
  <c r="S2171" i="1"/>
  <c r="T2171" i="1"/>
  <c r="Q2172" i="1"/>
  <c r="R2172" i="1"/>
  <c r="S2172" i="1"/>
  <c r="T2172" i="1"/>
  <c r="Q2173" i="1"/>
  <c r="R2173" i="1"/>
  <c r="S2173" i="1"/>
  <c r="T2173" i="1"/>
  <c r="Q2174" i="1"/>
  <c r="R2174" i="1"/>
  <c r="S2174" i="1"/>
  <c r="T2174" i="1"/>
  <c r="Q2175" i="1"/>
  <c r="R2175" i="1"/>
  <c r="S2175" i="1"/>
  <c r="T2175" i="1"/>
  <c r="Q2176" i="1"/>
  <c r="R2176" i="1"/>
  <c r="S2176" i="1"/>
  <c r="T2176" i="1"/>
  <c r="Q2177" i="1"/>
  <c r="R2177" i="1"/>
  <c r="S2177" i="1"/>
  <c r="T2177" i="1"/>
  <c r="Q2178" i="1"/>
  <c r="R2178" i="1"/>
  <c r="S2178" i="1"/>
  <c r="T2178" i="1"/>
  <c r="Q2179" i="1"/>
  <c r="R2179" i="1"/>
  <c r="S2179" i="1"/>
  <c r="T2179" i="1"/>
  <c r="Q2180" i="1"/>
  <c r="R2180" i="1"/>
  <c r="S2180" i="1"/>
  <c r="T2180" i="1"/>
  <c r="Q2181" i="1"/>
  <c r="R2181" i="1"/>
  <c r="S2181" i="1"/>
  <c r="T2181" i="1"/>
  <c r="Q2182" i="1"/>
  <c r="R2182" i="1"/>
  <c r="S2182" i="1"/>
  <c r="T2182" i="1"/>
  <c r="Q2183" i="1"/>
  <c r="R2183" i="1"/>
  <c r="S2183" i="1"/>
  <c r="T2183" i="1"/>
  <c r="Q2184" i="1"/>
  <c r="R2184" i="1"/>
  <c r="S2184" i="1"/>
  <c r="T2184" i="1"/>
  <c r="Q2185" i="1"/>
  <c r="R2185" i="1"/>
  <c r="S2185" i="1"/>
  <c r="T2185" i="1"/>
  <c r="Q2186" i="1"/>
  <c r="R2186" i="1"/>
  <c r="S2186" i="1"/>
  <c r="T2186" i="1"/>
  <c r="Q2187" i="1"/>
  <c r="R2187" i="1"/>
  <c r="S2187" i="1"/>
  <c r="T2187" i="1"/>
  <c r="Q2188" i="1"/>
  <c r="R2188" i="1"/>
  <c r="S2188" i="1"/>
  <c r="T2188" i="1"/>
  <c r="Q2189" i="1"/>
  <c r="R2189" i="1"/>
  <c r="S2189" i="1"/>
  <c r="T2189" i="1"/>
  <c r="Q2190" i="1"/>
  <c r="R2190" i="1"/>
  <c r="S2190" i="1"/>
  <c r="T2190" i="1"/>
  <c r="Q2191" i="1"/>
  <c r="R2191" i="1"/>
  <c r="S2191" i="1"/>
  <c r="T2191" i="1"/>
  <c r="Q2192" i="1"/>
  <c r="R2192" i="1"/>
  <c r="S2192" i="1"/>
  <c r="T2192" i="1"/>
  <c r="Q2193" i="1"/>
  <c r="R2193" i="1"/>
  <c r="S2193" i="1"/>
  <c r="T2193" i="1"/>
  <c r="Q2194" i="1"/>
  <c r="R2194" i="1"/>
  <c r="S2194" i="1"/>
  <c r="T2194" i="1"/>
  <c r="Q2195" i="1"/>
  <c r="R2195" i="1"/>
  <c r="S2195" i="1"/>
  <c r="T2195" i="1"/>
  <c r="Q2196" i="1"/>
  <c r="R2196" i="1"/>
  <c r="S2196" i="1"/>
  <c r="T2196" i="1"/>
  <c r="Q2197" i="1"/>
  <c r="R2197" i="1"/>
  <c r="S2197" i="1"/>
  <c r="T2197" i="1"/>
  <c r="Q2198" i="1"/>
  <c r="R2198" i="1"/>
  <c r="S2198" i="1"/>
  <c r="T2198" i="1"/>
  <c r="Q2199" i="1"/>
  <c r="R2199" i="1"/>
  <c r="S2199" i="1"/>
  <c r="T2199" i="1"/>
  <c r="Q2200" i="1"/>
  <c r="R2200" i="1"/>
  <c r="S2200" i="1"/>
  <c r="T2200" i="1"/>
  <c r="Q2201" i="1"/>
  <c r="R2201" i="1"/>
  <c r="S2201" i="1"/>
  <c r="T2201" i="1"/>
  <c r="Q2202" i="1"/>
  <c r="R2202" i="1"/>
  <c r="S2202" i="1"/>
  <c r="T2202" i="1"/>
  <c r="Q2203" i="1"/>
  <c r="R2203" i="1"/>
  <c r="S2203" i="1"/>
  <c r="T2203" i="1"/>
  <c r="Q2204" i="1"/>
  <c r="R2204" i="1"/>
  <c r="S2204" i="1"/>
  <c r="T2204" i="1"/>
  <c r="Q2205" i="1"/>
  <c r="R2205" i="1"/>
  <c r="S2205" i="1"/>
  <c r="T2205" i="1"/>
  <c r="Q2206" i="1"/>
  <c r="R2206" i="1"/>
  <c r="S2206" i="1"/>
  <c r="T2206" i="1"/>
  <c r="Q2207" i="1"/>
  <c r="R2207" i="1"/>
  <c r="S2207" i="1"/>
  <c r="T2207" i="1"/>
  <c r="Q2208" i="1"/>
  <c r="R2208" i="1"/>
  <c r="S2208" i="1"/>
  <c r="T2208" i="1"/>
  <c r="Q2209" i="1"/>
  <c r="R2209" i="1"/>
  <c r="S2209" i="1"/>
  <c r="T2209" i="1"/>
  <c r="Q2210" i="1"/>
  <c r="R2210" i="1"/>
  <c r="S2210" i="1"/>
  <c r="T2210" i="1"/>
  <c r="Q2211" i="1"/>
  <c r="R2211" i="1"/>
  <c r="S2211" i="1"/>
  <c r="T2211" i="1"/>
  <c r="Q2212" i="1"/>
  <c r="R2212" i="1"/>
  <c r="S2212" i="1"/>
  <c r="T2212" i="1"/>
  <c r="Q2213" i="1"/>
  <c r="R2213" i="1"/>
  <c r="S2213" i="1"/>
  <c r="T2213" i="1"/>
  <c r="Q2214" i="1"/>
  <c r="R2214" i="1"/>
  <c r="S2214" i="1"/>
  <c r="T2214" i="1"/>
  <c r="Q2215" i="1"/>
  <c r="R2215" i="1"/>
  <c r="S2215" i="1"/>
  <c r="T2215" i="1"/>
  <c r="Q2216" i="1"/>
  <c r="R2216" i="1"/>
  <c r="S2216" i="1"/>
  <c r="T2216" i="1"/>
  <c r="Q2217" i="1"/>
  <c r="R2217" i="1"/>
  <c r="S2217" i="1"/>
  <c r="T2217" i="1"/>
  <c r="Q2218" i="1"/>
  <c r="R2218" i="1"/>
  <c r="S2218" i="1"/>
  <c r="T2218" i="1"/>
  <c r="Q2219" i="1"/>
  <c r="R2219" i="1"/>
  <c r="S2219" i="1"/>
  <c r="T2219" i="1"/>
  <c r="Q2220" i="1"/>
  <c r="R2220" i="1"/>
  <c r="S2220" i="1"/>
  <c r="T2220" i="1"/>
  <c r="Q2221" i="1"/>
  <c r="R2221" i="1"/>
  <c r="S2221" i="1"/>
  <c r="T2221" i="1"/>
  <c r="Q2222" i="1"/>
  <c r="R2222" i="1"/>
  <c r="S2222" i="1"/>
  <c r="T2222" i="1"/>
  <c r="Q2223" i="1"/>
  <c r="R2223" i="1"/>
  <c r="S2223" i="1"/>
  <c r="T2223" i="1"/>
  <c r="Q2224" i="1"/>
  <c r="R2224" i="1"/>
  <c r="S2224" i="1"/>
  <c r="T2224" i="1"/>
  <c r="Q2225" i="1"/>
  <c r="R2225" i="1"/>
  <c r="S2225" i="1"/>
  <c r="T2225" i="1"/>
  <c r="Q2226" i="1"/>
  <c r="R2226" i="1"/>
  <c r="S2226" i="1"/>
  <c r="T2226" i="1"/>
  <c r="Q2227" i="1"/>
  <c r="R2227" i="1"/>
  <c r="S2227" i="1"/>
  <c r="T2227" i="1"/>
  <c r="Q2228" i="1"/>
  <c r="R2228" i="1"/>
  <c r="S2228" i="1"/>
  <c r="T2228" i="1"/>
  <c r="Q2229" i="1"/>
  <c r="R2229" i="1"/>
  <c r="S2229" i="1"/>
  <c r="T2229" i="1"/>
  <c r="Q2230" i="1"/>
  <c r="R2230" i="1"/>
  <c r="S2230" i="1"/>
  <c r="T2230" i="1"/>
  <c r="Q2231" i="1"/>
  <c r="R2231" i="1"/>
  <c r="S2231" i="1"/>
  <c r="T2231" i="1"/>
  <c r="Q2232" i="1"/>
  <c r="R2232" i="1"/>
  <c r="S2232" i="1"/>
  <c r="T2232" i="1"/>
  <c r="Q2233" i="1"/>
  <c r="R2233" i="1"/>
  <c r="S2233" i="1"/>
  <c r="T2233" i="1"/>
  <c r="Q2234" i="1"/>
  <c r="R2234" i="1"/>
  <c r="S2234" i="1"/>
  <c r="T2234" i="1"/>
  <c r="Q2235" i="1"/>
  <c r="R2235" i="1"/>
  <c r="S2235" i="1"/>
  <c r="T2235" i="1"/>
  <c r="Q2236" i="1"/>
  <c r="R2236" i="1"/>
  <c r="S2236" i="1"/>
  <c r="T2236" i="1"/>
  <c r="Q2237" i="1"/>
  <c r="R2237" i="1"/>
  <c r="S2237" i="1"/>
  <c r="T2237" i="1"/>
  <c r="Q2238" i="1"/>
  <c r="R2238" i="1"/>
  <c r="S2238" i="1"/>
  <c r="T2238" i="1"/>
  <c r="Q2239" i="1"/>
  <c r="R2239" i="1"/>
  <c r="S2239" i="1"/>
  <c r="T2239" i="1"/>
  <c r="Q2240" i="1"/>
  <c r="R2240" i="1"/>
  <c r="S2240" i="1"/>
  <c r="T2240" i="1"/>
  <c r="Q2241" i="1"/>
  <c r="R2241" i="1"/>
  <c r="S2241" i="1"/>
  <c r="T2241" i="1"/>
  <c r="Q2242" i="1"/>
  <c r="R2242" i="1"/>
  <c r="S2242" i="1"/>
  <c r="T2242" i="1"/>
  <c r="Q2243" i="1"/>
  <c r="R2243" i="1"/>
  <c r="S2243" i="1"/>
  <c r="T2243" i="1"/>
  <c r="Q2244" i="1"/>
  <c r="R2244" i="1"/>
  <c r="S2244" i="1"/>
  <c r="T2244" i="1"/>
  <c r="Q2245" i="1"/>
  <c r="R2245" i="1"/>
  <c r="S2245" i="1"/>
  <c r="T2245" i="1"/>
  <c r="Q2246" i="1"/>
  <c r="R2246" i="1"/>
  <c r="S2246" i="1"/>
  <c r="T2246" i="1"/>
  <c r="Q2247" i="1"/>
  <c r="R2247" i="1"/>
  <c r="S2247" i="1"/>
  <c r="T2247" i="1"/>
  <c r="Q2248" i="1"/>
  <c r="R2248" i="1"/>
  <c r="S2248" i="1"/>
  <c r="T2248" i="1"/>
  <c r="Q2249" i="1"/>
  <c r="R2249" i="1"/>
  <c r="S2249" i="1"/>
  <c r="T2249" i="1"/>
  <c r="Q2250" i="1"/>
  <c r="R2250" i="1"/>
  <c r="S2250" i="1"/>
  <c r="T2250" i="1"/>
  <c r="Q2251" i="1"/>
  <c r="R2251" i="1"/>
  <c r="S2251" i="1"/>
  <c r="T2251" i="1"/>
  <c r="Q2252" i="1"/>
  <c r="R2252" i="1"/>
  <c r="S2252" i="1"/>
  <c r="T2252" i="1"/>
  <c r="Q2253" i="1"/>
  <c r="R2253" i="1"/>
  <c r="S2253" i="1"/>
  <c r="T2253" i="1"/>
  <c r="Q2254" i="1"/>
  <c r="R2254" i="1"/>
  <c r="S2254" i="1"/>
  <c r="T2254" i="1"/>
  <c r="Q2255" i="1"/>
  <c r="R2255" i="1"/>
  <c r="S2255" i="1"/>
  <c r="T2255" i="1"/>
  <c r="Q2256" i="1"/>
  <c r="R2256" i="1"/>
  <c r="S2256" i="1"/>
  <c r="T2256" i="1"/>
  <c r="Q2257" i="1"/>
  <c r="R2257" i="1"/>
  <c r="S2257" i="1"/>
  <c r="T2257" i="1"/>
  <c r="Q2258" i="1"/>
  <c r="R2258" i="1"/>
  <c r="S2258" i="1"/>
  <c r="T2258" i="1"/>
  <c r="Q2259" i="1"/>
  <c r="R2259" i="1"/>
  <c r="S2259" i="1"/>
  <c r="T2259" i="1"/>
  <c r="Q2260" i="1"/>
  <c r="R2260" i="1"/>
  <c r="S2260" i="1"/>
  <c r="T2260" i="1"/>
  <c r="Q2261" i="1"/>
  <c r="R2261" i="1"/>
  <c r="S2261" i="1"/>
  <c r="T2261" i="1"/>
  <c r="Q2262" i="1"/>
  <c r="R2262" i="1"/>
  <c r="S2262" i="1"/>
  <c r="T2262" i="1"/>
  <c r="Q2263" i="1"/>
  <c r="R2263" i="1"/>
  <c r="S2263" i="1"/>
  <c r="T2263" i="1"/>
  <c r="Q2264" i="1"/>
  <c r="R2264" i="1"/>
  <c r="S2264" i="1"/>
  <c r="T2264" i="1"/>
  <c r="Q2265" i="1"/>
  <c r="R2265" i="1"/>
  <c r="S2265" i="1"/>
  <c r="T2265" i="1"/>
  <c r="Q2266" i="1"/>
  <c r="R2266" i="1"/>
  <c r="S2266" i="1"/>
  <c r="T2266" i="1"/>
  <c r="Q2267" i="1"/>
  <c r="R2267" i="1"/>
  <c r="S2267" i="1"/>
  <c r="T2267" i="1"/>
  <c r="Q2268" i="1"/>
  <c r="R2268" i="1"/>
  <c r="S2268" i="1"/>
  <c r="T2268" i="1"/>
  <c r="Q2269" i="1"/>
  <c r="R2269" i="1"/>
  <c r="S2269" i="1"/>
  <c r="T2269" i="1"/>
  <c r="Q2270" i="1"/>
  <c r="R2270" i="1"/>
  <c r="S2270" i="1"/>
  <c r="T2270" i="1"/>
  <c r="Q2271" i="1"/>
  <c r="R2271" i="1"/>
  <c r="S2271" i="1"/>
  <c r="T2271" i="1"/>
  <c r="Q2272" i="1"/>
  <c r="R2272" i="1"/>
  <c r="S2272" i="1"/>
  <c r="T2272" i="1"/>
  <c r="Q2273" i="1"/>
  <c r="R2273" i="1"/>
  <c r="S2273" i="1"/>
  <c r="T2273" i="1"/>
  <c r="Q2274" i="1"/>
  <c r="R2274" i="1"/>
  <c r="S2274" i="1"/>
  <c r="T2274" i="1"/>
  <c r="Q2275" i="1"/>
  <c r="R2275" i="1"/>
  <c r="S2275" i="1"/>
  <c r="T2275" i="1"/>
  <c r="Q2276" i="1"/>
  <c r="R2276" i="1"/>
  <c r="S2276" i="1"/>
  <c r="T2276" i="1"/>
  <c r="Q2277" i="1"/>
  <c r="R2277" i="1"/>
  <c r="S2277" i="1"/>
  <c r="T2277" i="1"/>
  <c r="Q2278" i="1"/>
  <c r="R2278" i="1"/>
  <c r="S2278" i="1"/>
  <c r="T2278" i="1"/>
  <c r="Q2279" i="1"/>
  <c r="R2279" i="1"/>
  <c r="S2279" i="1"/>
  <c r="T2279" i="1"/>
  <c r="Q2280" i="1"/>
  <c r="R2280" i="1"/>
  <c r="S2280" i="1"/>
  <c r="T2280" i="1"/>
  <c r="Q2281" i="1"/>
  <c r="R2281" i="1"/>
  <c r="S2281" i="1"/>
  <c r="T2281" i="1"/>
  <c r="Q2282" i="1"/>
  <c r="R2282" i="1"/>
  <c r="S2282" i="1"/>
  <c r="T2282" i="1"/>
  <c r="Q2283" i="1"/>
  <c r="R2283" i="1"/>
  <c r="S2283" i="1"/>
  <c r="T2283" i="1"/>
  <c r="Q2284" i="1"/>
  <c r="R2284" i="1"/>
  <c r="S2284" i="1"/>
  <c r="T2284" i="1"/>
  <c r="Q2285" i="1"/>
  <c r="R2285" i="1"/>
  <c r="S2285" i="1"/>
  <c r="T2285" i="1"/>
  <c r="Q2286" i="1"/>
  <c r="R2286" i="1"/>
  <c r="S2286" i="1"/>
  <c r="T2286" i="1"/>
  <c r="Q2287" i="1"/>
  <c r="R2287" i="1"/>
  <c r="S2287" i="1"/>
  <c r="T2287" i="1"/>
  <c r="Q2288" i="1"/>
  <c r="R2288" i="1"/>
  <c r="S2288" i="1"/>
  <c r="T2288" i="1"/>
  <c r="Q2289" i="1"/>
  <c r="R2289" i="1"/>
  <c r="S2289" i="1"/>
  <c r="T2289" i="1"/>
  <c r="Q2290" i="1"/>
  <c r="R2290" i="1"/>
  <c r="S2290" i="1"/>
  <c r="T2290" i="1"/>
  <c r="Q2291" i="1"/>
  <c r="R2291" i="1"/>
  <c r="S2291" i="1"/>
  <c r="T2291" i="1"/>
  <c r="Q2292" i="1"/>
  <c r="R2292" i="1"/>
  <c r="S2292" i="1"/>
  <c r="T2292" i="1"/>
  <c r="Q2293" i="1"/>
  <c r="R2293" i="1"/>
  <c r="S2293" i="1"/>
  <c r="T2293" i="1"/>
  <c r="Q2294" i="1"/>
  <c r="R2294" i="1"/>
  <c r="S2294" i="1"/>
  <c r="T2294" i="1"/>
  <c r="Q2295" i="1"/>
  <c r="R2295" i="1"/>
  <c r="S2295" i="1"/>
  <c r="T2295" i="1"/>
  <c r="Q2296" i="1"/>
  <c r="R2296" i="1"/>
  <c r="S2296" i="1"/>
  <c r="T2296" i="1"/>
  <c r="Q2297" i="1"/>
  <c r="R2297" i="1"/>
  <c r="S2297" i="1"/>
  <c r="T2297" i="1"/>
  <c r="Q2298" i="1"/>
  <c r="R2298" i="1"/>
  <c r="S2298" i="1"/>
  <c r="T2298" i="1"/>
  <c r="Q2299" i="1"/>
  <c r="R2299" i="1"/>
  <c r="S2299" i="1"/>
  <c r="T2299" i="1"/>
  <c r="Q2300" i="1"/>
  <c r="R2300" i="1"/>
  <c r="S2300" i="1"/>
  <c r="T2300" i="1"/>
  <c r="Q2301" i="1"/>
  <c r="R2301" i="1"/>
  <c r="S2301" i="1"/>
  <c r="T2301" i="1"/>
  <c r="Q2302" i="1"/>
  <c r="R2302" i="1"/>
  <c r="S2302" i="1"/>
  <c r="T2302" i="1"/>
  <c r="Q2303" i="1"/>
  <c r="R2303" i="1"/>
  <c r="S2303" i="1"/>
  <c r="T2303" i="1"/>
  <c r="Q2304" i="1"/>
  <c r="R2304" i="1"/>
  <c r="S2304" i="1"/>
  <c r="T2304" i="1"/>
  <c r="Q2305" i="1"/>
  <c r="R2305" i="1"/>
  <c r="S2305" i="1"/>
  <c r="T2305" i="1"/>
  <c r="Q2306" i="1"/>
  <c r="R2306" i="1"/>
  <c r="S2306" i="1"/>
  <c r="T2306" i="1"/>
  <c r="Q2307" i="1"/>
  <c r="R2307" i="1"/>
  <c r="S2307" i="1"/>
  <c r="T2307" i="1"/>
  <c r="Q2308" i="1"/>
  <c r="R2308" i="1"/>
  <c r="S2308" i="1"/>
  <c r="T2308" i="1"/>
  <c r="Q2309" i="1"/>
  <c r="R2309" i="1"/>
  <c r="S2309" i="1"/>
  <c r="T2309" i="1"/>
  <c r="Q2310" i="1"/>
  <c r="R2310" i="1"/>
  <c r="S2310" i="1"/>
  <c r="T2310" i="1"/>
  <c r="Q2311" i="1"/>
  <c r="R2311" i="1"/>
  <c r="S2311" i="1"/>
  <c r="T2311" i="1"/>
  <c r="Q2312" i="1"/>
  <c r="R2312" i="1"/>
  <c r="S2312" i="1"/>
  <c r="T2312" i="1"/>
  <c r="Q2313" i="1"/>
  <c r="R2313" i="1"/>
  <c r="S2313" i="1"/>
  <c r="T2313" i="1"/>
  <c r="Q2314" i="1"/>
  <c r="R2314" i="1"/>
  <c r="S2314" i="1"/>
  <c r="T2314" i="1"/>
  <c r="Q2315" i="1"/>
  <c r="R2315" i="1"/>
  <c r="S2315" i="1"/>
  <c r="T2315" i="1"/>
  <c r="Q2316" i="1"/>
  <c r="R2316" i="1"/>
  <c r="S2316" i="1"/>
  <c r="T2316" i="1"/>
  <c r="Q2317" i="1"/>
  <c r="R2317" i="1"/>
  <c r="S2317" i="1"/>
  <c r="T2317" i="1"/>
  <c r="Q2318" i="1"/>
  <c r="R2318" i="1"/>
  <c r="S2318" i="1"/>
  <c r="T2318" i="1"/>
  <c r="Q2319" i="1"/>
  <c r="R2319" i="1"/>
  <c r="S2319" i="1"/>
  <c r="T2319" i="1"/>
  <c r="Q2320" i="1"/>
  <c r="R2320" i="1"/>
  <c r="S2320" i="1"/>
  <c r="T2320" i="1"/>
  <c r="Q2321" i="1"/>
  <c r="R2321" i="1"/>
  <c r="S2321" i="1"/>
  <c r="T2321" i="1"/>
  <c r="Q2322" i="1"/>
  <c r="R2322" i="1"/>
  <c r="S2322" i="1"/>
  <c r="T2322" i="1"/>
  <c r="Q2323" i="1"/>
  <c r="R2323" i="1"/>
  <c r="S2323" i="1"/>
  <c r="T2323" i="1"/>
  <c r="Q2324" i="1"/>
  <c r="R2324" i="1"/>
  <c r="S2324" i="1"/>
  <c r="T2324" i="1"/>
  <c r="Q2325" i="1"/>
  <c r="R2325" i="1"/>
  <c r="S2325" i="1"/>
  <c r="T2325" i="1"/>
  <c r="Q2326" i="1"/>
  <c r="R2326" i="1"/>
  <c r="S2326" i="1"/>
  <c r="T2326" i="1"/>
  <c r="Q2327" i="1"/>
  <c r="R2327" i="1"/>
  <c r="S2327" i="1"/>
  <c r="T2327" i="1"/>
  <c r="Q2328" i="1"/>
  <c r="R2328" i="1"/>
  <c r="S2328" i="1"/>
  <c r="T2328" i="1"/>
  <c r="Q2329" i="1"/>
  <c r="R2329" i="1"/>
  <c r="S2329" i="1"/>
  <c r="T2329" i="1"/>
  <c r="Q2330" i="1"/>
  <c r="R2330" i="1"/>
  <c r="S2330" i="1"/>
  <c r="T2330" i="1"/>
  <c r="Q2331" i="1"/>
  <c r="R2331" i="1"/>
  <c r="S2331" i="1"/>
  <c r="T2331" i="1"/>
  <c r="Q2332" i="1"/>
  <c r="R2332" i="1"/>
  <c r="S2332" i="1"/>
  <c r="T2332" i="1"/>
  <c r="Q2333" i="1"/>
  <c r="R2333" i="1"/>
  <c r="S2333" i="1"/>
  <c r="T2333" i="1"/>
  <c r="Q2334" i="1"/>
  <c r="R2334" i="1"/>
  <c r="S2334" i="1"/>
  <c r="T2334" i="1"/>
  <c r="Q2335" i="1"/>
  <c r="R2335" i="1"/>
  <c r="S2335" i="1"/>
  <c r="T2335" i="1"/>
  <c r="Q2336" i="1"/>
  <c r="R2336" i="1"/>
  <c r="S2336" i="1"/>
  <c r="T2336" i="1"/>
  <c r="Q2337" i="1"/>
  <c r="R2337" i="1"/>
  <c r="S2337" i="1"/>
  <c r="T2337" i="1"/>
  <c r="Q2338" i="1"/>
  <c r="R2338" i="1"/>
  <c r="S2338" i="1"/>
  <c r="T2338" i="1"/>
  <c r="Q2339" i="1"/>
  <c r="R2339" i="1"/>
  <c r="S2339" i="1"/>
  <c r="T2339" i="1"/>
  <c r="Q2340" i="1"/>
  <c r="R2340" i="1"/>
  <c r="S2340" i="1"/>
  <c r="T2340" i="1"/>
  <c r="Q2341" i="1"/>
  <c r="R2341" i="1"/>
  <c r="S2341" i="1"/>
  <c r="T2341" i="1"/>
  <c r="Q2342" i="1"/>
  <c r="R2342" i="1"/>
  <c r="S2342" i="1"/>
  <c r="T2342" i="1"/>
  <c r="Q2343" i="1"/>
  <c r="R2343" i="1"/>
  <c r="S2343" i="1"/>
  <c r="T2343" i="1"/>
  <c r="Q2344" i="1"/>
  <c r="R2344" i="1"/>
  <c r="S2344" i="1"/>
  <c r="T2344" i="1"/>
  <c r="Q2345" i="1"/>
  <c r="R2345" i="1"/>
  <c r="S2345" i="1"/>
  <c r="T2345" i="1"/>
  <c r="Q2346" i="1"/>
  <c r="R2346" i="1"/>
  <c r="S2346" i="1"/>
  <c r="T2346" i="1"/>
  <c r="Q2347" i="1"/>
  <c r="R2347" i="1"/>
  <c r="S2347" i="1"/>
  <c r="T2347" i="1"/>
  <c r="Q2348" i="1"/>
  <c r="R2348" i="1"/>
  <c r="S2348" i="1"/>
  <c r="T2348" i="1"/>
  <c r="Q2349" i="1"/>
  <c r="R2349" i="1"/>
  <c r="S2349" i="1"/>
  <c r="T2349" i="1"/>
  <c r="Q2350" i="1"/>
  <c r="R2350" i="1"/>
  <c r="S2350" i="1"/>
  <c r="T2350" i="1"/>
  <c r="Q2351" i="1"/>
  <c r="R2351" i="1"/>
  <c r="S2351" i="1"/>
  <c r="T2351" i="1"/>
  <c r="Q2352" i="1"/>
  <c r="R2352" i="1"/>
  <c r="S2352" i="1"/>
  <c r="T2352" i="1"/>
  <c r="Q2353" i="1"/>
  <c r="R2353" i="1"/>
  <c r="S2353" i="1"/>
  <c r="T2353" i="1"/>
  <c r="Q2354" i="1"/>
  <c r="R2354" i="1"/>
  <c r="S2354" i="1"/>
  <c r="T2354" i="1"/>
  <c r="Q2355" i="1"/>
  <c r="R2355" i="1"/>
  <c r="S2355" i="1"/>
  <c r="T2355" i="1"/>
  <c r="Q2356" i="1"/>
  <c r="R2356" i="1"/>
  <c r="S2356" i="1"/>
  <c r="T2356" i="1"/>
  <c r="Q2357" i="1"/>
  <c r="R2357" i="1"/>
  <c r="S2357" i="1"/>
  <c r="T2357" i="1"/>
  <c r="Q2358" i="1"/>
  <c r="R2358" i="1"/>
  <c r="S2358" i="1"/>
  <c r="T2358" i="1"/>
  <c r="Q2359" i="1"/>
  <c r="R2359" i="1"/>
  <c r="S2359" i="1"/>
  <c r="T2359" i="1"/>
  <c r="Q2360" i="1"/>
  <c r="R2360" i="1"/>
  <c r="S2360" i="1"/>
  <c r="T2360" i="1"/>
  <c r="Q2361" i="1"/>
  <c r="R2361" i="1"/>
  <c r="S2361" i="1"/>
  <c r="T2361" i="1"/>
  <c r="Q2362" i="1"/>
  <c r="R2362" i="1"/>
  <c r="S2362" i="1"/>
  <c r="T2362" i="1"/>
  <c r="Q2363" i="1"/>
  <c r="R2363" i="1"/>
  <c r="S2363" i="1"/>
  <c r="T2363" i="1"/>
  <c r="Q2364" i="1"/>
  <c r="R2364" i="1"/>
  <c r="S2364" i="1"/>
  <c r="T2364" i="1"/>
  <c r="Q2365" i="1"/>
  <c r="R2365" i="1"/>
  <c r="S2365" i="1"/>
  <c r="T2365" i="1"/>
  <c r="Q2366" i="1"/>
  <c r="R2366" i="1"/>
  <c r="S2366" i="1"/>
  <c r="T2366" i="1"/>
  <c r="Q2367" i="1"/>
  <c r="R2367" i="1"/>
  <c r="S2367" i="1"/>
  <c r="T2367" i="1"/>
  <c r="Q2368" i="1"/>
  <c r="R2368" i="1"/>
  <c r="S2368" i="1"/>
  <c r="T2368" i="1"/>
  <c r="Q2369" i="1"/>
  <c r="R2369" i="1"/>
  <c r="S2369" i="1"/>
  <c r="T2369" i="1"/>
  <c r="Q2370" i="1"/>
  <c r="R2370" i="1"/>
  <c r="S2370" i="1"/>
  <c r="T2370" i="1"/>
  <c r="Q2371" i="1"/>
  <c r="R2371" i="1"/>
  <c r="S2371" i="1"/>
  <c r="T2371" i="1"/>
  <c r="Q2372" i="1"/>
  <c r="R2372" i="1"/>
  <c r="S2372" i="1"/>
  <c r="T2372" i="1"/>
  <c r="Q2373" i="1"/>
  <c r="R2373" i="1"/>
  <c r="S2373" i="1"/>
  <c r="T2373" i="1"/>
  <c r="Q2374" i="1"/>
  <c r="R2374" i="1"/>
  <c r="S2374" i="1"/>
  <c r="T2374" i="1"/>
  <c r="Q2375" i="1"/>
  <c r="R2375" i="1"/>
  <c r="S2375" i="1"/>
  <c r="T2375" i="1"/>
  <c r="Q2376" i="1"/>
  <c r="R2376" i="1"/>
  <c r="S2376" i="1"/>
  <c r="T2376" i="1"/>
  <c r="Q2377" i="1"/>
  <c r="R2377" i="1"/>
  <c r="S2377" i="1"/>
  <c r="T2377" i="1"/>
  <c r="Q2378" i="1"/>
  <c r="R2378" i="1"/>
  <c r="S2378" i="1"/>
  <c r="T2378" i="1"/>
  <c r="Q2379" i="1"/>
  <c r="R2379" i="1"/>
  <c r="S2379" i="1"/>
  <c r="T2379" i="1"/>
  <c r="Q2380" i="1"/>
  <c r="R2380" i="1"/>
  <c r="S2380" i="1"/>
  <c r="T2380" i="1"/>
  <c r="Q2381" i="1"/>
  <c r="R2381" i="1"/>
  <c r="S2381" i="1"/>
  <c r="T2381" i="1"/>
  <c r="Q2382" i="1"/>
  <c r="R2382" i="1"/>
  <c r="S2382" i="1"/>
  <c r="T2382" i="1"/>
  <c r="Q2383" i="1"/>
  <c r="R2383" i="1"/>
  <c r="S2383" i="1"/>
  <c r="T2383" i="1"/>
  <c r="Q2384" i="1"/>
  <c r="R2384" i="1"/>
  <c r="S2384" i="1"/>
  <c r="T2384" i="1"/>
  <c r="Q2385" i="1"/>
  <c r="R2385" i="1"/>
  <c r="S2385" i="1"/>
  <c r="T2385" i="1"/>
  <c r="Q2386" i="1"/>
  <c r="R2386" i="1"/>
  <c r="S2386" i="1"/>
  <c r="T2386" i="1"/>
  <c r="Q2387" i="1"/>
  <c r="R2387" i="1"/>
  <c r="S2387" i="1"/>
  <c r="T2387" i="1"/>
  <c r="Q2388" i="1"/>
  <c r="R2388" i="1"/>
  <c r="S2388" i="1"/>
  <c r="T2388" i="1"/>
  <c r="Q2389" i="1"/>
  <c r="R2389" i="1"/>
  <c r="S2389" i="1"/>
  <c r="T2389" i="1"/>
  <c r="Q2390" i="1"/>
  <c r="R2390" i="1"/>
  <c r="S2390" i="1"/>
  <c r="T2390" i="1"/>
  <c r="Q2391" i="1"/>
  <c r="R2391" i="1"/>
  <c r="S2391" i="1"/>
  <c r="T2391" i="1"/>
  <c r="Q2392" i="1"/>
  <c r="R2392" i="1"/>
  <c r="S2392" i="1"/>
  <c r="T2392" i="1"/>
  <c r="Q2393" i="1"/>
  <c r="R2393" i="1"/>
  <c r="S2393" i="1"/>
  <c r="T2393" i="1"/>
  <c r="Q2394" i="1"/>
  <c r="R2394" i="1"/>
  <c r="S2394" i="1"/>
  <c r="T2394" i="1"/>
  <c r="Q2395" i="1"/>
  <c r="R2395" i="1"/>
  <c r="S2395" i="1"/>
  <c r="T2395" i="1"/>
  <c r="Q2396" i="1"/>
  <c r="R2396" i="1"/>
  <c r="S2396" i="1"/>
  <c r="T2396" i="1"/>
  <c r="Q2397" i="1"/>
  <c r="R2397" i="1"/>
  <c r="S2397" i="1"/>
  <c r="T2397" i="1"/>
  <c r="Q2398" i="1"/>
  <c r="R2398" i="1"/>
  <c r="S2398" i="1"/>
  <c r="T2398" i="1"/>
  <c r="Q2399" i="1"/>
  <c r="R2399" i="1"/>
  <c r="S2399" i="1"/>
  <c r="T2399" i="1"/>
  <c r="Q2400" i="1"/>
  <c r="R2400" i="1"/>
  <c r="S2400" i="1"/>
  <c r="T2400" i="1"/>
  <c r="Q2401" i="1"/>
  <c r="R2401" i="1"/>
  <c r="S2401" i="1"/>
  <c r="T2401" i="1"/>
  <c r="Q2402" i="1"/>
  <c r="R2402" i="1"/>
  <c r="S2402" i="1"/>
  <c r="T2402" i="1"/>
  <c r="Q2403" i="1"/>
  <c r="R2403" i="1"/>
  <c r="S2403" i="1"/>
  <c r="T2403" i="1"/>
  <c r="Q2404" i="1"/>
  <c r="R2404" i="1"/>
  <c r="S2404" i="1"/>
  <c r="T2404" i="1"/>
  <c r="Q2405" i="1"/>
  <c r="R2405" i="1"/>
  <c r="S2405" i="1"/>
  <c r="T2405" i="1"/>
  <c r="Q2406" i="1"/>
  <c r="R2406" i="1"/>
  <c r="S2406" i="1"/>
  <c r="T2406" i="1"/>
  <c r="Q2407" i="1"/>
  <c r="R2407" i="1"/>
  <c r="S2407" i="1"/>
  <c r="T2407" i="1"/>
  <c r="Q2408" i="1"/>
  <c r="R2408" i="1"/>
  <c r="S2408" i="1"/>
  <c r="T2408" i="1"/>
  <c r="Q2409" i="1"/>
  <c r="R2409" i="1"/>
  <c r="S2409" i="1"/>
  <c r="T2409" i="1"/>
  <c r="Q2410" i="1"/>
  <c r="R2410" i="1"/>
  <c r="S2410" i="1"/>
  <c r="T2410" i="1"/>
  <c r="Q2411" i="1"/>
  <c r="R2411" i="1"/>
  <c r="S2411" i="1"/>
  <c r="T2411" i="1"/>
  <c r="Q2412" i="1"/>
  <c r="R2412" i="1"/>
  <c r="S2412" i="1"/>
  <c r="T2412" i="1"/>
  <c r="Q2413" i="1"/>
  <c r="R2413" i="1"/>
  <c r="S2413" i="1"/>
  <c r="T2413" i="1"/>
  <c r="Q2414" i="1"/>
  <c r="R2414" i="1"/>
  <c r="S2414" i="1"/>
  <c r="T2414" i="1"/>
  <c r="Q2415" i="1"/>
  <c r="R2415" i="1"/>
  <c r="S2415" i="1"/>
  <c r="T2415" i="1"/>
  <c r="Q2416" i="1"/>
  <c r="R2416" i="1"/>
  <c r="S2416" i="1"/>
  <c r="T2416" i="1"/>
  <c r="Q2417" i="1"/>
  <c r="R2417" i="1"/>
  <c r="S2417" i="1"/>
  <c r="T2417" i="1"/>
  <c r="Q2418" i="1"/>
  <c r="R2418" i="1"/>
  <c r="S2418" i="1"/>
  <c r="T2418" i="1"/>
  <c r="Q2419" i="1"/>
  <c r="R2419" i="1"/>
  <c r="S2419" i="1"/>
  <c r="T2419" i="1"/>
  <c r="Q2420" i="1"/>
  <c r="R2420" i="1"/>
  <c r="S2420" i="1"/>
  <c r="T2420" i="1"/>
  <c r="Q2421" i="1"/>
  <c r="R2421" i="1"/>
  <c r="S2421" i="1"/>
  <c r="T2421" i="1"/>
  <c r="Q2422" i="1"/>
  <c r="R2422" i="1"/>
  <c r="S2422" i="1"/>
  <c r="T2422" i="1"/>
  <c r="Q2423" i="1"/>
  <c r="R2423" i="1"/>
  <c r="S2423" i="1"/>
  <c r="T2423" i="1"/>
  <c r="Q2424" i="1"/>
  <c r="R2424" i="1"/>
  <c r="S2424" i="1"/>
  <c r="T2424" i="1"/>
  <c r="Q2425" i="1"/>
  <c r="R2425" i="1"/>
  <c r="S2425" i="1"/>
  <c r="T2425" i="1"/>
  <c r="Q2426" i="1"/>
  <c r="R2426" i="1"/>
  <c r="S2426" i="1"/>
  <c r="T2426" i="1"/>
  <c r="Q2427" i="1"/>
  <c r="R2427" i="1"/>
  <c r="S2427" i="1"/>
  <c r="T2427" i="1"/>
  <c r="Q2428" i="1"/>
  <c r="R2428" i="1"/>
  <c r="S2428" i="1"/>
  <c r="T2428" i="1"/>
  <c r="Q2429" i="1"/>
  <c r="R2429" i="1"/>
  <c r="S2429" i="1"/>
  <c r="T2429" i="1"/>
  <c r="Q2430" i="1"/>
  <c r="R2430" i="1"/>
  <c r="S2430" i="1"/>
  <c r="T2430" i="1"/>
  <c r="Q2431" i="1"/>
  <c r="R2431" i="1"/>
  <c r="S2431" i="1"/>
  <c r="T2431" i="1"/>
  <c r="Q2432" i="1"/>
  <c r="R2432" i="1"/>
  <c r="S2432" i="1"/>
  <c r="T2432" i="1"/>
  <c r="Q2433" i="1"/>
  <c r="R2433" i="1"/>
  <c r="S2433" i="1"/>
  <c r="T2433" i="1"/>
  <c r="Q2434" i="1"/>
  <c r="R2434" i="1"/>
  <c r="S2434" i="1"/>
  <c r="T2434" i="1"/>
  <c r="Q2435" i="1"/>
  <c r="R2435" i="1"/>
  <c r="S2435" i="1"/>
  <c r="T2435" i="1"/>
  <c r="Q2436" i="1"/>
  <c r="R2436" i="1"/>
  <c r="S2436" i="1"/>
  <c r="T2436" i="1"/>
  <c r="Q2437" i="1"/>
  <c r="R2437" i="1"/>
  <c r="S2437" i="1"/>
  <c r="T2437" i="1"/>
  <c r="Q2438" i="1"/>
  <c r="R2438" i="1"/>
  <c r="S2438" i="1"/>
  <c r="T2438" i="1"/>
  <c r="Q2439" i="1"/>
  <c r="R2439" i="1"/>
  <c r="S2439" i="1"/>
  <c r="T2439" i="1"/>
  <c r="Q2440" i="1"/>
  <c r="R2440" i="1"/>
  <c r="S2440" i="1"/>
  <c r="T2440" i="1"/>
  <c r="Q2441" i="1"/>
  <c r="R2441" i="1"/>
  <c r="S2441" i="1"/>
  <c r="T2441" i="1"/>
  <c r="Q2442" i="1"/>
  <c r="R2442" i="1"/>
  <c r="S2442" i="1"/>
  <c r="T2442" i="1"/>
  <c r="Q2443" i="1"/>
  <c r="R2443" i="1"/>
  <c r="S2443" i="1"/>
  <c r="T2443" i="1"/>
  <c r="Q2444" i="1"/>
  <c r="R2444" i="1"/>
  <c r="S2444" i="1"/>
  <c r="T2444" i="1"/>
  <c r="Q2445" i="1"/>
  <c r="R2445" i="1"/>
  <c r="S2445" i="1"/>
  <c r="T2445" i="1"/>
  <c r="Q2446" i="1"/>
  <c r="R2446" i="1"/>
  <c r="S2446" i="1"/>
  <c r="T2446" i="1"/>
  <c r="Q2447" i="1"/>
  <c r="R2447" i="1"/>
  <c r="S2447" i="1"/>
  <c r="T2447" i="1"/>
  <c r="Q2448" i="1"/>
  <c r="R2448" i="1"/>
  <c r="S2448" i="1"/>
  <c r="T2448" i="1"/>
  <c r="Q2449" i="1"/>
  <c r="R2449" i="1"/>
  <c r="S2449" i="1"/>
  <c r="T2449" i="1"/>
  <c r="Q2450" i="1"/>
  <c r="R2450" i="1"/>
  <c r="S2450" i="1"/>
  <c r="T2450" i="1"/>
  <c r="Q2451" i="1"/>
  <c r="R2451" i="1"/>
  <c r="S2451" i="1"/>
  <c r="T2451" i="1"/>
  <c r="Q2452" i="1"/>
  <c r="R2452" i="1"/>
  <c r="S2452" i="1"/>
  <c r="T2452" i="1"/>
  <c r="Q2453" i="1"/>
  <c r="R2453" i="1"/>
  <c r="S2453" i="1"/>
  <c r="T2453" i="1"/>
  <c r="Q2454" i="1"/>
  <c r="R2454" i="1"/>
  <c r="S2454" i="1"/>
  <c r="T2454" i="1"/>
  <c r="Q2455" i="1"/>
  <c r="R2455" i="1"/>
  <c r="S2455" i="1"/>
  <c r="T2455" i="1"/>
  <c r="Q2456" i="1"/>
  <c r="R2456" i="1"/>
  <c r="S2456" i="1"/>
  <c r="T2456" i="1"/>
  <c r="Q2457" i="1"/>
  <c r="R2457" i="1"/>
  <c r="S2457" i="1"/>
  <c r="T2457" i="1"/>
  <c r="Q2458" i="1"/>
  <c r="R2458" i="1"/>
  <c r="S2458" i="1"/>
  <c r="T2458" i="1"/>
  <c r="Q2459" i="1"/>
  <c r="R2459" i="1"/>
  <c r="S2459" i="1"/>
  <c r="T2459" i="1"/>
  <c r="Q2460" i="1"/>
  <c r="R2460" i="1"/>
  <c r="S2460" i="1"/>
  <c r="T2460" i="1"/>
  <c r="Q2461" i="1"/>
  <c r="R2461" i="1"/>
  <c r="S2461" i="1"/>
  <c r="T2461" i="1"/>
  <c r="Q2462" i="1"/>
  <c r="R2462" i="1"/>
  <c r="S2462" i="1"/>
  <c r="T2462" i="1"/>
  <c r="Q2463" i="1"/>
  <c r="R2463" i="1"/>
  <c r="S2463" i="1"/>
  <c r="T2463" i="1"/>
  <c r="Q2464" i="1"/>
  <c r="R2464" i="1"/>
  <c r="S2464" i="1"/>
  <c r="T2464" i="1"/>
  <c r="Q2465" i="1"/>
  <c r="R2465" i="1"/>
  <c r="S2465" i="1"/>
  <c r="T2465" i="1"/>
  <c r="Q2466" i="1"/>
  <c r="R2466" i="1"/>
  <c r="S2466" i="1"/>
  <c r="T2466" i="1"/>
  <c r="Q2467" i="1"/>
  <c r="R2467" i="1"/>
  <c r="S2467" i="1"/>
  <c r="T2467" i="1"/>
  <c r="Q2468" i="1"/>
  <c r="R2468" i="1"/>
  <c r="S2468" i="1"/>
  <c r="T2468" i="1"/>
  <c r="Q2469" i="1"/>
  <c r="R2469" i="1"/>
  <c r="S2469" i="1"/>
  <c r="T2469" i="1"/>
  <c r="Q2470" i="1"/>
  <c r="R2470" i="1"/>
  <c r="S2470" i="1"/>
  <c r="T2470" i="1"/>
  <c r="Q2471" i="1"/>
  <c r="R2471" i="1"/>
  <c r="S2471" i="1"/>
  <c r="T2471" i="1"/>
  <c r="Q2472" i="1"/>
  <c r="R2472" i="1"/>
  <c r="S2472" i="1"/>
  <c r="T2472" i="1"/>
  <c r="Q2473" i="1"/>
  <c r="R2473" i="1"/>
  <c r="S2473" i="1"/>
  <c r="T2473" i="1"/>
  <c r="Q2474" i="1"/>
  <c r="R2474" i="1"/>
  <c r="S2474" i="1"/>
  <c r="T2474" i="1"/>
  <c r="Q2475" i="1"/>
  <c r="R2475" i="1"/>
  <c r="S2475" i="1"/>
  <c r="T2475" i="1"/>
  <c r="Q2476" i="1"/>
  <c r="R2476" i="1"/>
  <c r="S2476" i="1"/>
  <c r="T2476" i="1"/>
  <c r="Q2477" i="1"/>
  <c r="R2477" i="1"/>
  <c r="S2477" i="1"/>
  <c r="T2477" i="1"/>
  <c r="Q2478" i="1"/>
  <c r="R2478" i="1"/>
  <c r="S2478" i="1"/>
  <c r="T2478" i="1"/>
  <c r="Q2479" i="1"/>
  <c r="R2479" i="1"/>
  <c r="S2479" i="1"/>
  <c r="T2479" i="1"/>
  <c r="Q2480" i="1"/>
  <c r="R2480" i="1"/>
  <c r="S2480" i="1"/>
  <c r="T2480" i="1"/>
  <c r="Q2481" i="1"/>
  <c r="R2481" i="1"/>
  <c r="S2481" i="1"/>
  <c r="T2481" i="1"/>
  <c r="Q2482" i="1"/>
  <c r="R2482" i="1"/>
  <c r="S2482" i="1"/>
  <c r="T2482" i="1"/>
  <c r="Q2483" i="1"/>
  <c r="R2483" i="1"/>
  <c r="S2483" i="1"/>
  <c r="T2483" i="1"/>
  <c r="Q2484" i="1"/>
  <c r="R2484" i="1"/>
  <c r="S2484" i="1"/>
  <c r="T2484" i="1"/>
  <c r="Q2485" i="1"/>
  <c r="R2485" i="1"/>
  <c r="S2485" i="1"/>
  <c r="T2485" i="1"/>
  <c r="Q2486" i="1"/>
  <c r="R2486" i="1"/>
  <c r="S2486" i="1"/>
  <c r="T2486" i="1"/>
  <c r="Q2487" i="1"/>
  <c r="R2487" i="1"/>
  <c r="S2487" i="1"/>
  <c r="T2487" i="1"/>
  <c r="Q2488" i="1"/>
  <c r="R2488" i="1"/>
  <c r="S2488" i="1"/>
  <c r="T2488" i="1"/>
  <c r="Q2489" i="1"/>
  <c r="R2489" i="1"/>
  <c r="S2489" i="1"/>
  <c r="T2489" i="1"/>
  <c r="Q2490" i="1"/>
  <c r="R2490" i="1"/>
  <c r="S2490" i="1"/>
  <c r="T2490" i="1"/>
  <c r="Q2491" i="1"/>
  <c r="R2491" i="1"/>
  <c r="S2491" i="1"/>
  <c r="T2491" i="1"/>
  <c r="Q2492" i="1"/>
  <c r="R2492" i="1"/>
  <c r="S2492" i="1"/>
  <c r="T2492" i="1"/>
  <c r="Q2493" i="1"/>
  <c r="R2493" i="1"/>
  <c r="S2493" i="1"/>
  <c r="T2493" i="1"/>
  <c r="Q2494" i="1"/>
  <c r="R2494" i="1"/>
  <c r="S2494" i="1"/>
  <c r="T2494" i="1"/>
  <c r="Q2495" i="1"/>
  <c r="R2495" i="1"/>
  <c r="S2495" i="1"/>
  <c r="T2495" i="1"/>
  <c r="Q2496" i="1"/>
  <c r="R2496" i="1"/>
  <c r="S2496" i="1"/>
  <c r="T2496" i="1"/>
  <c r="Q2497" i="1"/>
  <c r="R2497" i="1"/>
  <c r="S2497" i="1"/>
  <c r="T2497" i="1"/>
  <c r="Q2498" i="1"/>
  <c r="R2498" i="1"/>
  <c r="S2498" i="1"/>
  <c r="T2498" i="1"/>
  <c r="Q2499" i="1"/>
  <c r="R2499" i="1"/>
  <c r="S2499" i="1"/>
  <c r="T2499" i="1"/>
  <c r="Q2500" i="1"/>
  <c r="R2500" i="1"/>
  <c r="S2500" i="1"/>
  <c r="T2500" i="1"/>
  <c r="Q2501" i="1"/>
  <c r="R2501" i="1"/>
  <c r="S2501" i="1"/>
  <c r="T2501" i="1"/>
  <c r="Q2502" i="1"/>
  <c r="R2502" i="1"/>
  <c r="S2502" i="1"/>
  <c r="T2502" i="1"/>
  <c r="Q2503" i="1"/>
  <c r="R2503" i="1"/>
  <c r="S2503" i="1"/>
  <c r="T2503" i="1"/>
  <c r="Q2504" i="1"/>
  <c r="R2504" i="1"/>
  <c r="S2504" i="1"/>
  <c r="T2504" i="1"/>
  <c r="Q2505" i="1"/>
  <c r="R2505" i="1"/>
  <c r="S2505" i="1"/>
  <c r="T2505" i="1"/>
  <c r="Q2506" i="1"/>
  <c r="R2506" i="1"/>
  <c r="S2506" i="1"/>
  <c r="T2506" i="1"/>
  <c r="Q2507" i="1"/>
  <c r="R2507" i="1"/>
  <c r="S2507" i="1"/>
  <c r="T2507" i="1"/>
  <c r="Q2508" i="1"/>
  <c r="R2508" i="1"/>
  <c r="S2508" i="1"/>
  <c r="T2508" i="1"/>
  <c r="Q2509" i="1"/>
  <c r="R2509" i="1"/>
  <c r="S2509" i="1"/>
  <c r="T2509" i="1"/>
  <c r="Q2510" i="1"/>
  <c r="R2510" i="1"/>
  <c r="S2510" i="1"/>
  <c r="T2510" i="1"/>
  <c r="Q2511" i="1"/>
  <c r="R2511" i="1"/>
  <c r="S2511" i="1"/>
  <c r="T2511" i="1"/>
  <c r="Q2512" i="1"/>
  <c r="R2512" i="1"/>
  <c r="S2512" i="1"/>
  <c r="T2512" i="1"/>
  <c r="Q2513" i="1"/>
  <c r="R2513" i="1"/>
  <c r="S2513" i="1"/>
  <c r="T2513" i="1"/>
  <c r="Q2514" i="1"/>
  <c r="R2514" i="1"/>
  <c r="S2514" i="1"/>
  <c r="T2514" i="1"/>
  <c r="Q2515" i="1"/>
  <c r="R2515" i="1"/>
  <c r="S2515" i="1"/>
  <c r="T2515" i="1"/>
  <c r="Q2516" i="1"/>
  <c r="R2516" i="1"/>
  <c r="S2516" i="1"/>
  <c r="T2516" i="1"/>
  <c r="Q2517" i="1"/>
  <c r="R2517" i="1"/>
  <c r="S2517" i="1"/>
  <c r="T2517" i="1"/>
  <c r="Q2518" i="1"/>
  <c r="R2518" i="1"/>
  <c r="S2518" i="1"/>
  <c r="T2518" i="1"/>
  <c r="Q2519" i="1"/>
  <c r="R2519" i="1"/>
  <c r="S2519" i="1"/>
  <c r="T2519" i="1"/>
  <c r="Q2520" i="1"/>
  <c r="R2520" i="1"/>
  <c r="S2520" i="1"/>
  <c r="T2520" i="1"/>
  <c r="Q2521" i="1"/>
  <c r="R2521" i="1"/>
  <c r="S2521" i="1"/>
  <c r="T2521" i="1"/>
  <c r="Q2522" i="1"/>
  <c r="R2522" i="1"/>
  <c r="S2522" i="1"/>
  <c r="T2522" i="1"/>
  <c r="Q2523" i="1"/>
  <c r="R2523" i="1"/>
  <c r="S2523" i="1"/>
  <c r="T2523" i="1"/>
  <c r="Q2524" i="1"/>
  <c r="R2524" i="1"/>
  <c r="S2524" i="1"/>
  <c r="T2524" i="1"/>
  <c r="Q2525" i="1"/>
  <c r="R2525" i="1"/>
  <c r="S2525" i="1"/>
  <c r="T2525" i="1"/>
  <c r="Q2526" i="1"/>
  <c r="R2526" i="1"/>
  <c r="S2526" i="1"/>
  <c r="T2526" i="1"/>
  <c r="Q2527" i="1"/>
  <c r="R2527" i="1"/>
  <c r="S2527" i="1"/>
  <c r="T2527" i="1"/>
  <c r="Q2528" i="1"/>
  <c r="R2528" i="1"/>
  <c r="S2528" i="1"/>
  <c r="T2528" i="1"/>
  <c r="Q2529" i="1"/>
  <c r="R2529" i="1"/>
  <c r="S2529" i="1"/>
  <c r="T2529" i="1"/>
  <c r="Q2530" i="1"/>
  <c r="R2530" i="1"/>
  <c r="S2530" i="1"/>
  <c r="T2530" i="1"/>
  <c r="Q2531" i="1"/>
  <c r="R2531" i="1"/>
  <c r="S2531" i="1"/>
  <c r="T2531" i="1"/>
  <c r="Q2532" i="1"/>
  <c r="R2532" i="1"/>
  <c r="S2532" i="1"/>
  <c r="T2532" i="1"/>
  <c r="Q2533" i="1"/>
  <c r="R2533" i="1"/>
  <c r="S2533" i="1"/>
  <c r="T2533" i="1"/>
  <c r="Q2534" i="1"/>
  <c r="R2534" i="1"/>
  <c r="S2534" i="1"/>
  <c r="T2534" i="1"/>
  <c r="Q2535" i="1"/>
  <c r="R2535" i="1"/>
  <c r="S2535" i="1"/>
  <c r="T2535" i="1"/>
  <c r="Q2536" i="1"/>
  <c r="R2536" i="1"/>
  <c r="S2536" i="1"/>
  <c r="T2536" i="1"/>
  <c r="Q2537" i="1"/>
  <c r="R2537" i="1"/>
  <c r="S2537" i="1"/>
  <c r="T2537" i="1"/>
  <c r="Q2538" i="1"/>
  <c r="R2538" i="1"/>
  <c r="S2538" i="1"/>
  <c r="T2538" i="1"/>
  <c r="Q2539" i="1"/>
  <c r="R2539" i="1"/>
  <c r="S2539" i="1"/>
  <c r="T2539" i="1"/>
  <c r="Q2540" i="1"/>
  <c r="R2540" i="1"/>
  <c r="S2540" i="1"/>
  <c r="T2540" i="1"/>
  <c r="Q2541" i="1"/>
  <c r="R2541" i="1"/>
  <c r="S2541" i="1"/>
  <c r="T2541" i="1"/>
  <c r="Q2542" i="1"/>
  <c r="R2542" i="1"/>
  <c r="S2542" i="1"/>
  <c r="T2542" i="1"/>
  <c r="Q2543" i="1"/>
  <c r="R2543" i="1"/>
  <c r="S2543" i="1"/>
  <c r="T2543" i="1"/>
  <c r="Q2544" i="1"/>
  <c r="R2544" i="1"/>
  <c r="S2544" i="1"/>
  <c r="T2544" i="1"/>
  <c r="Q2545" i="1"/>
  <c r="R2545" i="1"/>
  <c r="S2545" i="1"/>
  <c r="T2545" i="1"/>
  <c r="Q2546" i="1"/>
  <c r="R2546" i="1"/>
  <c r="S2546" i="1"/>
  <c r="T2546" i="1"/>
  <c r="Q2547" i="1"/>
  <c r="R2547" i="1"/>
  <c r="S2547" i="1"/>
  <c r="T2547" i="1"/>
  <c r="Q2548" i="1"/>
  <c r="R2548" i="1"/>
  <c r="S2548" i="1"/>
  <c r="T2548" i="1"/>
  <c r="Q2549" i="1"/>
  <c r="R2549" i="1"/>
  <c r="S2549" i="1"/>
  <c r="T2549" i="1"/>
  <c r="Q2550" i="1"/>
  <c r="R2550" i="1"/>
  <c r="S2550" i="1"/>
  <c r="T2550" i="1"/>
  <c r="Q2551" i="1"/>
  <c r="R2551" i="1"/>
  <c r="S2551" i="1"/>
  <c r="T2551" i="1"/>
  <c r="Q2552" i="1"/>
  <c r="R2552" i="1"/>
  <c r="S2552" i="1"/>
  <c r="T2552" i="1"/>
  <c r="Q2553" i="1"/>
  <c r="R2553" i="1"/>
  <c r="S2553" i="1"/>
  <c r="T2553" i="1"/>
  <c r="Q2554" i="1"/>
  <c r="R2554" i="1"/>
  <c r="S2554" i="1"/>
  <c r="T2554" i="1"/>
  <c r="Q2555" i="1"/>
  <c r="R2555" i="1"/>
  <c r="S2555" i="1"/>
  <c r="T2555" i="1"/>
  <c r="Q2556" i="1"/>
  <c r="R2556" i="1"/>
  <c r="S2556" i="1"/>
  <c r="T2556" i="1"/>
  <c r="Q2557" i="1"/>
  <c r="R2557" i="1"/>
  <c r="S2557" i="1"/>
  <c r="T2557" i="1"/>
  <c r="Q2558" i="1"/>
  <c r="R2558" i="1"/>
  <c r="S2558" i="1"/>
  <c r="T2558" i="1"/>
  <c r="Q2559" i="1"/>
  <c r="R2559" i="1"/>
  <c r="S2559" i="1"/>
  <c r="T2559" i="1"/>
  <c r="Q2560" i="1"/>
  <c r="R2560" i="1"/>
  <c r="S2560" i="1"/>
  <c r="T2560" i="1"/>
  <c r="Q2561" i="1"/>
  <c r="R2561" i="1"/>
  <c r="S2561" i="1"/>
  <c r="T2561" i="1"/>
  <c r="Q2562" i="1"/>
  <c r="R2562" i="1"/>
  <c r="S2562" i="1"/>
  <c r="T2562" i="1"/>
  <c r="Q2563" i="1"/>
  <c r="R2563" i="1"/>
  <c r="S2563" i="1"/>
  <c r="T2563" i="1"/>
  <c r="Q2564" i="1"/>
  <c r="R2564" i="1"/>
  <c r="S2564" i="1"/>
  <c r="T2564" i="1"/>
  <c r="Q2565" i="1"/>
  <c r="R2565" i="1"/>
  <c r="S2565" i="1"/>
  <c r="T2565" i="1"/>
  <c r="Q2566" i="1"/>
  <c r="R2566" i="1"/>
  <c r="S2566" i="1"/>
  <c r="T2566" i="1"/>
  <c r="Q2567" i="1"/>
  <c r="R2567" i="1"/>
  <c r="S2567" i="1"/>
  <c r="T2567" i="1"/>
  <c r="Q2568" i="1"/>
  <c r="R2568" i="1"/>
  <c r="S2568" i="1"/>
  <c r="T2568" i="1"/>
  <c r="Q2569" i="1"/>
  <c r="R2569" i="1"/>
  <c r="S2569" i="1"/>
  <c r="T2569" i="1"/>
  <c r="Q2570" i="1"/>
  <c r="R2570" i="1"/>
  <c r="S2570" i="1"/>
  <c r="T2570" i="1"/>
  <c r="Q2571" i="1"/>
  <c r="R2571" i="1"/>
  <c r="S2571" i="1"/>
  <c r="T2571" i="1"/>
  <c r="Q2572" i="1"/>
  <c r="R2572" i="1"/>
  <c r="S2572" i="1"/>
  <c r="T2572" i="1"/>
  <c r="Q2573" i="1"/>
  <c r="R2573" i="1"/>
  <c r="S2573" i="1"/>
  <c r="T2573" i="1"/>
  <c r="Q2574" i="1"/>
  <c r="R2574" i="1"/>
  <c r="S2574" i="1"/>
  <c r="T2574" i="1"/>
  <c r="Q2575" i="1"/>
  <c r="R2575" i="1"/>
  <c r="S2575" i="1"/>
  <c r="T2575" i="1"/>
  <c r="Q2576" i="1"/>
  <c r="R2576" i="1"/>
  <c r="S2576" i="1"/>
  <c r="T2576" i="1"/>
  <c r="Q2577" i="1"/>
  <c r="R2577" i="1"/>
  <c r="S2577" i="1"/>
  <c r="T2577" i="1"/>
  <c r="Q2578" i="1"/>
  <c r="R2578" i="1"/>
  <c r="S2578" i="1"/>
  <c r="T2578" i="1"/>
  <c r="Q2579" i="1"/>
  <c r="R2579" i="1"/>
  <c r="S2579" i="1"/>
  <c r="T2579" i="1"/>
  <c r="Q2580" i="1"/>
  <c r="R2580" i="1"/>
  <c r="S2580" i="1"/>
  <c r="T2580" i="1"/>
  <c r="Q2581" i="1"/>
  <c r="R2581" i="1"/>
  <c r="S2581" i="1"/>
  <c r="T2581" i="1"/>
  <c r="Q2582" i="1"/>
  <c r="R2582" i="1"/>
  <c r="S2582" i="1"/>
  <c r="T2582" i="1"/>
  <c r="Q2583" i="1"/>
  <c r="R2583" i="1"/>
  <c r="S2583" i="1"/>
  <c r="T2583" i="1"/>
  <c r="Q2584" i="1"/>
  <c r="R2584" i="1"/>
  <c r="S2584" i="1"/>
  <c r="T2584" i="1"/>
  <c r="Q2585" i="1"/>
  <c r="R2585" i="1"/>
  <c r="S2585" i="1"/>
  <c r="T2585" i="1"/>
  <c r="Q2586" i="1"/>
  <c r="R2586" i="1"/>
  <c r="S2586" i="1"/>
  <c r="T2586" i="1"/>
  <c r="Q2587" i="1"/>
  <c r="R2587" i="1"/>
  <c r="S2587" i="1"/>
  <c r="T2587" i="1"/>
  <c r="Q2588" i="1"/>
  <c r="R2588" i="1"/>
  <c r="S2588" i="1"/>
  <c r="T2588" i="1"/>
  <c r="Q2589" i="1"/>
  <c r="R2589" i="1"/>
  <c r="S2589" i="1"/>
  <c r="T2589" i="1"/>
  <c r="Q2590" i="1"/>
  <c r="R2590" i="1"/>
  <c r="S2590" i="1"/>
  <c r="T2590" i="1"/>
  <c r="Q2591" i="1"/>
  <c r="R2591" i="1"/>
  <c r="S2591" i="1"/>
  <c r="T2591" i="1"/>
  <c r="Q2592" i="1"/>
  <c r="R2592" i="1"/>
  <c r="S2592" i="1"/>
  <c r="T2592" i="1"/>
  <c r="Q2593" i="1"/>
  <c r="R2593" i="1"/>
  <c r="S2593" i="1"/>
  <c r="T2593" i="1"/>
  <c r="Q2594" i="1"/>
  <c r="R2594" i="1"/>
  <c r="S2594" i="1"/>
  <c r="T2594" i="1"/>
  <c r="Q2595" i="1"/>
  <c r="R2595" i="1"/>
  <c r="S2595" i="1"/>
  <c r="T2595" i="1"/>
  <c r="Q2596" i="1"/>
  <c r="R2596" i="1"/>
  <c r="S2596" i="1"/>
  <c r="T2596" i="1"/>
  <c r="Q2597" i="1"/>
  <c r="R2597" i="1"/>
  <c r="S2597" i="1"/>
  <c r="T2597" i="1"/>
  <c r="Q2598" i="1"/>
  <c r="R2598" i="1"/>
  <c r="S2598" i="1"/>
  <c r="T2598" i="1"/>
  <c r="Q2599" i="1"/>
  <c r="R2599" i="1"/>
  <c r="S2599" i="1"/>
  <c r="T2599" i="1"/>
  <c r="Q2600" i="1"/>
  <c r="R2600" i="1"/>
  <c r="S2600" i="1"/>
  <c r="T2600" i="1"/>
  <c r="Q2601" i="1"/>
  <c r="R2601" i="1"/>
  <c r="S2601" i="1"/>
  <c r="T2601" i="1"/>
  <c r="Q2602" i="1"/>
  <c r="R2602" i="1"/>
  <c r="S2602" i="1"/>
  <c r="T2602" i="1"/>
  <c r="Q2603" i="1"/>
  <c r="R2603" i="1"/>
  <c r="S2603" i="1"/>
  <c r="T2603" i="1"/>
  <c r="Q2604" i="1"/>
  <c r="R2604" i="1"/>
  <c r="S2604" i="1"/>
  <c r="T2604" i="1"/>
  <c r="Q2605" i="1"/>
  <c r="R2605" i="1"/>
  <c r="S2605" i="1"/>
  <c r="T2605" i="1"/>
  <c r="Q2606" i="1"/>
  <c r="R2606" i="1"/>
  <c r="S2606" i="1"/>
  <c r="T2606" i="1"/>
  <c r="Q2607" i="1"/>
  <c r="R2607" i="1"/>
  <c r="S2607" i="1"/>
  <c r="T2607" i="1"/>
  <c r="Q2608" i="1"/>
  <c r="R2608" i="1"/>
  <c r="S2608" i="1"/>
  <c r="T2608" i="1"/>
  <c r="Q2609" i="1"/>
  <c r="R2609" i="1"/>
  <c r="S2609" i="1"/>
  <c r="T2609" i="1"/>
  <c r="Q2610" i="1"/>
  <c r="R2610" i="1"/>
  <c r="S2610" i="1"/>
  <c r="T2610" i="1"/>
  <c r="Q2611" i="1"/>
  <c r="R2611" i="1"/>
  <c r="S2611" i="1"/>
  <c r="T2611" i="1"/>
  <c r="Q2612" i="1"/>
  <c r="R2612" i="1"/>
  <c r="S2612" i="1"/>
  <c r="T2612" i="1"/>
  <c r="Q2613" i="1"/>
  <c r="R2613" i="1"/>
  <c r="S2613" i="1"/>
  <c r="T2613" i="1"/>
  <c r="Q2614" i="1"/>
  <c r="R2614" i="1"/>
  <c r="S2614" i="1"/>
  <c r="T2614" i="1"/>
  <c r="Q2615" i="1"/>
  <c r="R2615" i="1"/>
  <c r="S2615" i="1"/>
  <c r="T2615" i="1"/>
  <c r="Q2616" i="1"/>
  <c r="R2616" i="1"/>
  <c r="S2616" i="1"/>
  <c r="T2616" i="1"/>
  <c r="Q2617" i="1"/>
  <c r="R2617" i="1"/>
  <c r="S2617" i="1"/>
  <c r="T2617" i="1"/>
  <c r="Q2618" i="1"/>
  <c r="R2618" i="1"/>
  <c r="S2618" i="1"/>
  <c r="T2618" i="1"/>
  <c r="Q2619" i="1"/>
  <c r="R2619" i="1"/>
  <c r="S2619" i="1"/>
  <c r="T2619" i="1"/>
  <c r="Q2620" i="1"/>
  <c r="R2620" i="1"/>
  <c r="S2620" i="1"/>
  <c r="T2620" i="1"/>
  <c r="Q2621" i="1"/>
  <c r="R2621" i="1"/>
  <c r="S2621" i="1"/>
  <c r="T2621" i="1"/>
  <c r="Q2622" i="1"/>
  <c r="R2622" i="1"/>
  <c r="S2622" i="1"/>
  <c r="T2622" i="1"/>
  <c r="Q2623" i="1"/>
  <c r="R2623" i="1"/>
  <c r="S2623" i="1"/>
  <c r="T2623" i="1"/>
  <c r="Q2624" i="1"/>
  <c r="R2624" i="1"/>
  <c r="S2624" i="1"/>
  <c r="T2624" i="1"/>
  <c r="Q2625" i="1"/>
  <c r="R2625" i="1"/>
  <c r="S2625" i="1"/>
  <c r="T2625" i="1"/>
  <c r="Q2626" i="1"/>
  <c r="R2626" i="1"/>
  <c r="S2626" i="1"/>
  <c r="T2626" i="1"/>
  <c r="Q2627" i="1"/>
  <c r="R2627" i="1"/>
  <c r="S2627" i="1"/>
  <c r="T2627" i="1"/>
  <c r="Q2628" i="1"/>
  <c r="R2628" i="1"/>
  <c r="S2628" i="1"/>
  <c r="T2628" i="1"/>
  <c r="Q2629" i="1"/>
  <c r="R2629" i="1"/>
  <c r="S2629" i="1"/>
  <c r="T2629" i="1"/>
  <c r="Q2630" i="1"/>
  <c r="R2630" i="1"/>
  <c r="S2630" i="1"/>
  <c r="T2630" i="1"/>
  <c r="Q2631" i="1"/>
  <c r="R2631" i="1"/>
  <c r="S2631" i="1"/>
  <c r="T2631" i="1"/>
  <c r="Q2632" i="1"/>
  <c r="R2632" i="1"/>
  <c r="S2632" i="1"/>
  <c r="T2632" i="1"/>
  <c r="Q2633" i="1"/>
  <c r="R2633" i="1"/>
  <c r="S2633" i="1"/>
  <c r="T2633" i="1"/>
  <c r="Q2634" i="1"/>
  <c r="R2634" i="1"/>
  <c r="S2634" i="1"/>
  <c r="T2634" i="1"/>
  <c r="Q2635" i="1"/>
  <c r="R2635" i="1"/>
  <c r="S2635" i="1"/>
  <c r="T2635" i="1"/>
  <c r="Q2636" i="1"/>
  <c r="R2636" i="1"/>
  <c r="S2636" i="1"/>
  <c r="T2636" i="1"/>
  <c r="Q2637" i="1"/>
  <c r="R2637" i="1"/>
  <c r="S2637" i="1"/>
  <c r="T2637" i="1"/>
  <c r="Q2638" i="1"/>
  <c r="R2638" i="1"/>
  <c r="S2638" i="1"/>
  <c r="T2638" i="1"/>
  <c r="Q2639" i="1"/>
  <c r="R2639" i="1"/>
  <c r="S2639" i="1"/>
  <c r="T2639" i="1"/>
  <c r="Q2640" i="1"/>
  <c r="R2640" i="1"/>
  <c r="S2640" i="1"/>
  <c r="T2640" i="1"/>
  <c r="Q2641" i="1"/>
  <c r="R2641" i="1"/>
  <c r="S2641" i="1"/>
  <c r="T2641" i="1"/>
  <c r="Q2642" i="1"/>
  <c r="R2642" i="1"/>
  <c r="S2642" i="1"/>
  <c r="T2642" i="1"/>
  <c r="Q2643" i="1"/>
  <c r="R2643" i="1"/>
  <c r="S2643" i="1"/>
  <c r="T2643" i="1"/>
  <c r="Q2644" i="1"/>
  <c r="R2644" i="1"/>
  <c r="S2644" i="1"/>
  <c r="T2644" i="1"/>
  <c r="Q2645" i="1"/>
  <c r="R2645" i="1"/>
  <c r="S2645" i="1"/>
  <c r="T2645" i="1"/>
  <c r="Q2646" i="1"/>
  <c r="R2646" i="1"/>
  <c r="S2646" i="1"/>
  <c r="T2646" i="1"/>
  <c r="Q2647" i="1"/>
  <c r="R2647" i="1"/>
  <c r="S2647" i="1"/>
  <c r="T2647" i="1"/>
  <c r="Q2648" i="1"/>
  <c r="R2648" i="1"/>
  <c r="S2648" i="1"/>
  <c r="T2648" i="1"/>
  <c r="Q2649" i="1"/>
  <c r="R2649" i="1"/>
  <c r="S2649" i="1"/>
  <c r="T2649" i="1"/>
  <c r="Q2650" i="1"/>
  <c r="R2650" i="1"/>
  <c r="S2650" i="1"/>
  <c r="T2650" i="1"/>
  <c r="Q2651" i="1"/>
  <c r="R2651" i="1"/>
  <c r="S2651" i="1"/>
  <c r="T2651" i="1"/>
  <c r="Q2652" i="1"/>
  <c r="R2652" i="1"/>
  <c r="S2652" i="1"/>
  <c r="T2652" i="1"/>
  <c r="Q2653" i="1"/>
  <c r="R2653" i="1"/>
  <c r="S2653" i="1"/>
  <c r="T2653" i="1"/>
  <c r="Q2654" i="1"/>
  <c r="R2654" i="1"/>
  <c r="S2654" i="1"/>
  <c r="T2654" i="1"/>
  <c r="Q2655" i="1"/>
  <c r="R2655" i="1"/>
  <c r="S2655" i="1"/>
  <c r="T2655" i="1"/>
  <c r="Q2656" i="1"/>
  <c r="R2656" i="1"/>
  <c r="S2656" i="1"/>
  <c r="T2656" i="1"/>
  <c r="Q2657" i="1"/>
  <c r="R2657" i="1"/>
  <c r="S2657" i="1"/>
  <c r="T2657" i="1"/>
  <c r="Q2658" i="1"/>
  <c r="R2658" i="1"/>
  <c r="S2658" i="1"/>
  <c r="T2658" i="1"/>
  <c r="Q2659" i="1"/>
  <c r="R2659" i="1"/>
  <c r="S2659" i="1"/>
  <c r="T2659" i="1"/>
  <c r="Q2660" i="1"/>
  <c r="R2660" i="1"/>
  <c r="S2660" i="1"/>
  <c r="T2660" i="1"/>
  <c r="Q2661" i="1"/>
  <c r="R2661" i="1"/>
  <c r="S2661" i="1"/>
  <c r="T2661" i="1"/>
  <c r="Q2662" i="1"/>
  <c r="R2662" i="1"/>
  <c r="S2662" i="1"/>
  <c r="T2662" i="1"/>
  <c r="Q2663" i="1"/>
  <c r="R2663" i="1"/>
  <c r="S2663" i="1"/>
  <c r="T2663" i="1"/>
  <c r="Q2664" i="1"/>
  <c r="R2664" i="1"/>
  <c r="S2664" i="1"/>
  <c r="T2664" i="1"/>
  <c r="Q2665" i="1"/>
  <c r="R2665" i="1"/>
  <c r="S2665" i="1"/>
  <c r="T2665" i="1"/>
  <c r="Q2666" i="1"/>
  <c r="R2666" i="1"/>
  <c r="S2666" i="1"/>
  <c r="T2666" i="1"/>
  <c r="Q2667" i="1"/>
  <c r="R2667" i="1"/>
  <c r="S2667" i="1"/>
  <c r="T2667" i="1"/>
  <c r="Q2668" i="1"/>
  <c r="R2668" i="1"/>
  <c r="S2668" i="1"/>
  <c r="T2668" i="1"/>
  <c r="Q2669" i="1"/>
  <c r="R2669" i="1"/>
  <c r="S2669" i="1"/>
  <c r="T2669" i="1"/>
  <c r="Q2670" i="1"/>
  <c r="R2670" i="1"/>
  <c r="S2670" i="1"/>
  <c r="T2670" i="1"/>
  <c r="Q2671" i="1"/>
  <c r="R2671" i="1"/>
  <c r="S2671" i="1"/>
  <c r="T2671" i="1"/>
  <c r="Q2672" i="1"/>
  <c r="R2672" i="1"/>
  <c r="S2672" i="1"/>
  <c r="T2672" i="1"/>
  <c r="Q2673" i="1"/>
  <c r="R2673" i="1"/>
  <c r="S2673" i="1"/>
  <c r="T2673" i="1"/>
  <c r="Q2674" i="1"/>
  <c r="R2674" i="1"/>
  <c r="S2674" i="1"/>
  <c r="T2674" i="1"/>
  <c r="Q2675" i="1"/>
  <c r="R2675" i="1"/>
  <c r="S2675" i="1"/>
  <c r="T2675" i="1"/>
  <c r="Q2676" i="1"/>
  <c r="R2676" i="1"/>
  <c r="S2676" i="1"/>
  <c r="T2676" i="1"/>
  <c r="Q2677" i="1"/>
  <c r="R2677" i="1"/>
  <c r="S2677" i="1"/>
  <c r="T2677" i="1"/>
  <c r="Q2678" i="1"/>
  <c r="R2678" i="1"/>
  <c r="S2678" i="1"/>
  <c r="T2678" i="1"/>
  <c r="Q2679" i="1"/>
  <c r="R2679" i="1"/>
  <c r="S2679" i="1"/>
  <c r="T2679" i="1"/>
  <c r="Q2680" i="1"/>
  <c r="R2680" i="1"/>
  <c r="S2680" i="1"/>
  <c r="T2680" i="1"/>
  <c r="Q2681" i="1"/>
  <c r="R2681" i="1"/>
  <c r="S2681" i="1"/>
  <c r="T2681" i="1"/>
  <c r="Q2682" i="1"/>
  <c r="R2682" i="1"/>
  <c r="S2682" i="1"/>
  <c r="T2682" i="1"/>
  <c r="Q2683" i="1"/>
  <c r="R2683" i="1"/>
  <c r="S2683" i="1"/>
  <c r="T2683" i="1"/>
  <c r="Q2684" i="1"/>
  <c r="R2684" i="1"/>
  <c r="S2684" i="1"/>
  <c r="T2684" i="1"/>
  <c r="Q2685" i="1"/>
  <c r="R2685" i="1"/>
  <c r="S2685" i="1"/>
  <c r="T2685" i="1"/>
  <c r="Q2686" i="1"/>
  <c r="R2686" i="1"/>
  <c r="S2686" i="1"/>
  <c r="T2686" i="1"/>
  <c r="Q2687" i="1"/>
  <c r="R2687" i="1"/>
  <c r="S2687" i="1"/>
  <c r="T2687" i="1"/>
  <c r="Q2688" i="1"/>
  <c r="R2688" i="1"/>
  <c r="S2688" i="1"/>
  <c r="T2688" i="1"/>
  <c r="Q2689" i="1"/>
  <c r="R2689" i="1"/>
  <c r="S2689" i="1"/>
  <c r="T2689" i="1"/>
  <c r="Q2690" i="1"/>
  <c r="R2690" i="1"/>
  <c r="S2690" i="1"/>
  <c r="T2690" i="1"/>
  <c r="Q2691" i="1"/>
  <c r="R2691" i="1"/>
  <c r="S2691" i="1"/>
  <c r="T2691" i="1"/>
  <c r="Q2692" i="1"/>
  <c r="R2692" i="1"/>
  <c r="S2692" i="1"/>
  <c r="T2692" i="1"/>
  <c r="Q2693" i="1"/>
  <c r="R2693" i="1"/>
  <c r="S2693" i="1"/>
  <c r="T2693" i="1"/>
  <c r="Q2694" i="1"/>
  <c r="R2694" i="1"/>
  <c r="S2694" i="1"/>
  <c r="T2694" i="1"/>
  <c r="Q2695" i="1"/>
  <c r="R2695" i="1"/>
  <c r="S2695" i="1"/>
  <c r="T2695" i="1"/>
  <c r="Q2696" i="1"/>
  <c r="R2696" i="1"/>
  <c r="S2696" i="1"/>
  <c r="T2696" i="1"/>
  <c r="Q2697" i="1"/>
  <c r="R2697" i="1"/>
  <c r="S2697" i="1"/>
  <c r="T2697" i="1"/>
  <c r="Q2698" i="1"/>
  <c r="R2698" i="1"/>
  <c r="S2698" i="1"/>
  <c r="T2698" i="1"/>
  <c r="Q2699" i="1"/>
  <c r="R2699" i="1"/>
  <c r="S2699" i="1"/>
  <c r="T2699" i="1"/>
  <c r="Q2700" i="1"/>
  <c r="R2700" i="1"/>
  <c r="S2700" i="1"/>
  <c r="T2700" i="1"/>
  <c r="Q2701" i="1"/>
  <c r="R2701" i="1"/>
  <c r="S2701" i="1"/>
  <c r="T2701" i="1"/>
  <c r="Q2702" i="1"/>
  <c r="R2702" i="1"/>
  <c r="S2702" i="1"/>
  <c r="T2702" i="1"/>
  <c r="Q2703" i="1"/>
  <c r="R2703" i="1"/>
  <c r="S2703" i="1"/>
  <c r="T2703" i="1"/>
  <c r="Q2704" i="1"/>
  <c r="R2704" i="1"/>
  <c r="S2704" i="1"/>
  <c r="T2704" i="1"/>
  <c r="Q2705" i="1"/>
  <c r="R2705" i="1"/>
  <c r="S2705" i="1"/>
  <c r="T2705" i="1"/>
  <c r="Q2706" i="1"/>
  <c r="R2706" i="1"/>
  <c r="S2706" i="1"/>
  <c r="T2706" i="1"/>
  <c r="Q2707" i="1"/>
  <c r="R2707" i="1"/>
  <c r="S2707" i="1"/>
  <c r="T2707" i="1"/>
  <c r="Q2708" i="1"/>
  <c r="R2708" i="1"/>
  <c r="S2708" i="1"/>
  <c r="T2708" i="1"/>
  <c r="Q2709" i="1"/>
  <c r="R2709" i="1"/>
  <c r="S2709" i="1"/>
  <c r="T2709" i="1"/>
  <c r="Q2710" i="1"/>
  <c r="R2710" i="1"/>
  <c r="S2710" i="1"/>
  <c r="T2710" i="1"/>
  <c r="Q2711" i="1"/>
  <c r="R2711" i="1"/>
  <c r="S2711" i="1"/>
  <c r="T2711" i="1"/>
  <c r="Q2712" i="1"/>
  <c r="R2712" i="1"/>
  <c r="S2712" i="1"/>
  <c r="T2712" i="1"/>
  <c r="Q2713" i="1"/>
  <c r="R2713" i="1"/>
  <c r="S2713" i="1"/>
  <c r="T2713" i="1"/>
  <c r="Q2714" i="1"/>
  <c r="R2714" i="1"/>
  <c r="S2714" i="1"/>
  <c r="T2714" i="1"/>
  <c r="Q2715" i="1"/>
  <c r="R2715" i="1"/>
  <c r="S2715" i="1"/>
  <c r="T2715" i="1"/>
  <c r="Q2716" i="1"/>
  <c r="R2716" i="1"/>
  <c r="S2716" i="1"/>
  <c r="T2716" i="1"/>
  <c r="Q2717" i="1"/>
  <c r="R2717" i="1"/>
  <c r="S2717" i="1"/>
  <c r="T2717" i="1"/>
  <c r="Q2718" i="1"/>
  <c r="R2718" i="1"/>
  <c r="S2718" i="1"/>
  <c r="T2718" i="1"/>
  <c r="Q2719" i="1"/>
  <c r="R2719" i="1"/>
  <c r="S2719" i="1"/>
  <c r="T2719" i="1"/>
  <c r="Q2720" i="1"/>
  <c r="R2720" i="1"/>
  <c r="S2720" i="1"/>
  <c r="T2720" i="1"/>
  <c r="Q2721" i="1"/>
  <c r="R2721" i="1"/>
  <c r="S2721" i="1"/>
  <c r="T2721" i="1"/>
  <c r="Q2722" i="1"/>
  <c r="R2722" i="1"/>
  <c r="S2722" i="1"/>
  <c r="T2722" i="1"/>
  <c r="Q2723" i="1"/>
  <c r="R2723" i="1"/>
  <c r="S2723" i="1"/>
  <c r="T2723" i="1"/>
  <c r="Q2724" i="1"/>
  <c r="R2724" i="1"/>
  <c r="S2724" i="1"/>
  <c r="T2724" i="1"/>
  <c r="Q2725" i="1"/>
  <c r="R2725" i="1"/>
  <c r="S2725" i="1"/>
  <c r="T2725" i="1"/>
  <c r="Q2726" i="1"/>
  <c r="R2726" i="1"/>
  <c r="S2726" i="1"/>
  <c r="T2726" i="1"/>
  <c r="Q2727" i="1"/>
  <c r="R2727" i="1"/>
  <c r="S2727" i="1"/>
  <c r="T2727" i="1"/>
  <c r="Q2728" i="1"/>
  <c r="R2728" i="1"/>
  <c r="S2728" i="1"/>
  <c r="T2728" i="1"/>
  <c r="Q2729" i="1"/>
  <c r="R2729" i="1"/>
  <c r="S2729" i="1"/>
  <c r="T2729" i="1"/>
  <c r="Q2730" i="1"/>
  <c r="R2730" i="1"/>
  <c r="S2730" i="1"/>
  <c r="T2730" i="1"/>
  <c r="Q2731" i="1"/>
  <c r="R2731" i="1"/>
  <c r="S2731" i="1"/>
  <c r="T2731" i="1"/>
  <c r="Q2732" i="1"/>
  <c r="R2732" i="1"/>
  <c r="S2732" i="1"/>
  <c r="T2732" i="1"/>
  <c r="Q2733" i="1"/>
  <c r="R2733" i="1"/>
  <c r="S2733" i="1"/>
  <c r="T2733" i="1"/>
  <c r="Q2734" i="1"/>
  <c r="R2734" i="1"/>
  <c r="S2734" i="1"/>
  <c r="T2734" i="1"/>
  <c r="Q2735" i="1"/>
  <c r="R2735" i="1"/>
  <c r="S2735" i="1"/>
  <c r="T2735" i="1"/>
  <c r="Q2736" i="1"/>
  <c r="R2736" i="1"/>
  <c r="S2736" i="1"/>
  <c r="T2736" i="1"/>
  <c r="Q2737" i="1"/>
  <c r="R2737" i="1"/>
  <c r="S2737" i="1"/>
  <c r="T2737" i="1"/>
  <c r="Q2738" i="1"/>
  <c r="R2738" i="1"/>
  <c r="S2738" i="1"/>
  <c r="T2738" i="1"/>
  <c r="Q2739" i="1"/>
  <c r="R2739" i="1"/>
  <c r="S2739" i="1"/>
  <c r="T2739" i="1"/>
  <c r="Q2740" i="1"/>
  <c r="R2740" i="1"/>
  <c r="S2740" i="1"/>
  <c r="T2740" i="1"/>
  <c r="Q2741" i="1"/>
  <c r="R2741" i="1"/>
  <c r="S2741" i="1"/>
  <c r="T2741" i="1"/>
  <c r="Q2742" i="1"/>
  <c r="R2742" i="1"/>
  <c r="S2742" i="1"/>
  <c r="T2742" i="1"/>
  <c r="Q2743" i="1"/>
  <c r="R2743" i="1"/>
  <c r="S2743" i="1"/>
  <c r="T2743" i="1"/>
  <c r="Q2744" i="1"/>
  <c r="R2744" i="1"/>
  <c r="S2744" i="1"/>
  <c r="T2744" i="1"/>
  <c r="Q2745" i="1"/>
  <c r="R2745" i="1"/>
  <c r="S2745" i="1"/>
  <c r="T2745" i="1"/>
  <c r="Q2746" i="1"/>
  <c r="R2746" i="1"/>
  <c r="S2746" i="1"/>
  <c r="T2746" i="1"/>
  <c r="Q2747" i="1"/>
  <c r="R2747" i="1"/>
  <c r="S2747" i="1"/>
  <c r="T2747" i="1"/>
  <c r="Q2748" i="1"/>
  <c r="R2748" i="1"/>
  <c r="S2748" i="1"/>
  <c r="T2748" i="1"/>
  <c r="Q2749" i="1"/>
  <c r="R2749" i="1"/>
  <c r="S2749" i="1"/>
  <c r="T2749" i="1"/>
  <c r="Q2750" i="1"/>
  <c r="R2750" i="1"/>
  <c r="S2750" i="1"/>
  <c r="T2750" i="1"/>
  <c r="Q2751" i="1"/>
  <c r="R2751" i="1"/>
  <c r="S2751" i="1"/>
  <c r="T2751" i="1"/>
  <c r="Q2752" i="1"/>
  <c r="R2752" i="1"/>
  <c r="S2752" i="1"/>
  <c r="T2752" i="1"/>
  <c r="Q2753" i="1"/>
  <c r="R2753" i="1"/>
  <c r="S2753" i="1"/>
  <c r="T2753" i="1"/>
  <c r="Q2754" i="1"/>
  <c r="R2754" i="1"/>
  <c r="S2754" i="1"/>
  <c r="T2754" i="1"/>
  <c r="Q2755" i="1"/>
  <c r="R2755" i="1"/>
  <c r="S2755" i="1"/>
  <c r="T2755" i="1"/>
  <c r="Q2756" i="1"/>
  <c r="R2756" i="1"/>
  <c r="S2756" i="1"/>
  <c r="T2756" i="1"/>
  <c r="Q2757" i="1"/>
  <c r="R2757" i="1"/>
  <c r="S2757" i="1"/>
  <c r="T2757" i="1"/>
  <c r="Q2758" i="1"/>
  <c r="R2758" i="1"/>
  <c r="S2758" i="1"/>
  <c r="T2758" i="1"/>
  <c r="Q2759" i="1"/>
  <c r="R2759" i="1"/>
  <c r="S2759" i="1"/>
  <c r="T2759" i="1"/>
  <c r="Q2760" i="1"/>
  <c r="R2760" i="1"/>
  <c r="S2760" i="1"/>
  <c r="T2760" i="1"/>
  <c r="Q2761" i="1"/>
  <c r="R2761" i="1"/>
  <c r="S2761" i="1"/>
  <c r="T2761" i="1"/>
  <c r="Q2762" i="1"/>
  <c r="R2762" i="1"/>
  <c r="S2762" i="1"/>
  <c r="T2762" i="1"/>
  <c r="Q2763" i="1"/>
  <c r="R2763" i="1"/>
  <c r="S2763" i="1"/>
  <c r="T2763" i="1"/>
  <c r="Q2764" i="1"/>
  <c r="R2764" i="1"/>
  <c r="S2764" i="1"/>
  <c r="T2764" i="1"/>
  <c r="Q2765" i="1"/>
  <c r="R2765" i="1"/>
  <c r="S2765" i="1"/>
  <c r="T2765" i="1"/>
  <c r="Q2766" i="1"/>
  <c r="R2766" i="1"/>
  <c r="S2766" i="1"/>
  <c r="T2766" i="1"/>
  <c r="Q2767" i="1"/>
  <c r="R2767" i="1"/>
  <c r="S2767" i="1"/>
  <c r="T2767" i="1"/>
  <c r="Q2768" i="1"/>
  <c r="R2768" i="1"/>
  <c r="S2768" i="1"/>
  <c r="T2768" i="1"/>
  <c r="Q2769" i="1"/>
  <c r="R2769" i="1"/>
  <c r="S2769" i="1"/>
  <c r="T2769" i="1"/>
  <c r="Q2770" i="1"/>
  <c r="R2770" i="1"/>
  <c r="S2770" i="1"/>
  <c r="T2770" i="1"/>
  <c r="Q2771" i="1"/>
  <c r="R2771" i="1"/>
  <c r="S2771" i="1"/>
  <c r="T2771" i="1"/>
  <c r="Q2772" i="1"/>
  <c r="R2772" i="1"/>
  <c r="S2772" i="1"/>
  <c r="T2772" i="1"/>
  <c r="Q2773" i="1"/>
  <c r="R2773" i="1"/>
  <c r="S2773" i="1"/>
  <c r="T2773" i="1"/>
  <c r="Q2774" i="1"/>
  <c r="R2774" i="1"/>
  <c r="S2774" i="1"/>
  <c r="T2774" i="1"/>
  <c r="Q2775" i="1"/>
  <c r="R2775" i="1"/>
  <c r="S2775" i="1"/>
  <c r="T2775" i="1"/>
  <c r="Q2776" i="1"/>
  <c r="R2776" i="1"/>
  <c r="S2776" i="1"/>
  <c r="T2776" i="1"/>
  <c r="Q2777" i="1"/>
  <c r="R2777" i="1"/>
  <c r="S2777" i="1"/>
  <c r="T2777" i="1"/>
  <c r="Q2778" i="1"/>
  <c r="R2778" i="1"/>
  <c r="S2778" i="1"/>
  <c r="T2778" i="1"/>
  <c r="Q2779" i="1"/>
  <c r="R2779" i="1"/>
  <c r="S2779" i="1"/>
  <c r="T2779" i="1"/>
  <c r="Q2780" i="1"/>
  <c r="R2780" i="1"/>
  <c r="S2780" i="1"/>
  <c r="T2780" i="1"/>
  <c r="Q2781" i="1"/>
  <c r="R2781" i="1"/>
  <c r="S2781" i="1"/>
  <c r="T2781" i="1"/>
  <c r="Q2782" i="1"/>
  <c r="R2782" i="1"/>
  <c r="S2782" i="1"/>
  <c r="T2782" i="1"/>
  <c r="Q2783" i="1"/>
  <c r="R2783" i="1"/>
  <c r="S2783" i="1"/>
  <c r="T2783" i="1"/>
  <c r="Q2784" i="1"/>
  <c r="R2784" i="1"/>
  <c r="S2784" i="1"/>
  <c r="T2784" i="1"/>
  <c r="Q2785" i="1"/>
  <c r="R2785" i="1"/>
  <c r="S2785" i="1"/>
  <c r="T2785" i="1"/>
  <c r="Q2786" i="1"/>
  <c r="R2786" i="1"/>
  <c r="S2786" i="1"/>
  <c r="T2786" i="1"/>
  <c r="Q2787" i="1"/>
  <c r="R2787" i="1"/>
  <c r="S2787" i="1"/>
  <c r="T2787" i="1"/>
  <c r="Q2788" i="1"/>
  <c r="R2788" i="1"/>
  <c r="S2788" i="1"/>
  <c r="T2788" i="1"/>
  <c r="Q2789" i="1"/>
  <c r="R2789" i="1"/>
  <c r="S2789" i="1"/>
  <c r="T2789" i="1"/>
  <c r="Q2790" i="1"/>
  <c r="R2790" i="1"/>
  <c r="S2790" i="1"/>
  <c r="T2790" i="1"/>
  <c r="Q2791" i="1"/>
  <c r="R2791" i="1"/>
  <c r="S2791" i="1"/>
  <c r="T2791" i="1"/>
  <c r="Q2792" i="1"/>
  <c r="R2792" i="1"/>
  <c r="S2792" i="1"/>
  <c r="T2792" i="1"/>
  <c r="Q2793" i="1"/>
  <c r="R2793" i="1"/>
  <c r="S2793" i="1"/>
  <c r="T2793" i="1"/>
  <c r="Q2794" i="1"/>
  <c r="R2794" i="1"/>
  <c r="S2794" i="1"/>
  <c r="T2794" i="1"/>
  <c r="Q2795" i="1"/>
  <c r="R2795" i="1"/>
  <c r="S2795" i="1"/>
  <c r="T2795" i="1"/>
  <c r="Q2796" i="1"/>
  <c r="R2796" i="1"/>
  <c r="S2796" i="1"/>
  <c r="T2796" i="1"/>
  <c r="Q2797" i="1"/>
  <c r="R2797" i="1"/>
  <c r="S2797" i="1"/>
  <c r="T2797" i="1"/>
  <c r="Q2798" i="1"/>
  <c r="R2798" i="1"/>
  <c r="S2798" i="1"/>
  <c r="T2798" i="1"/>
  <c r="Q2799" i="1"/>
  <c r="R2799" i="1"/>
  <c r="S2799" i="1"/>
  <c r="T2799" i="1"/>
  <c r="Q2800" i="1"/>
  <c r="R2800" i="1"/>
  <c r="S2800" i="1"/>
  <c r="T2800" i="1"/>
  <c r="Q2801" i="1"/>
  <c r="R2801" i="1"/>
  <c r="S2801" i="1"/>
  <c r="T2801" i="1"/>
  <c r="Q2802" i="1"/>
  <c r="R2802" i="1"/>
  <c r="S2802" i="1"/>
  <c r="T2802" i="1"/>
  <c r="Q2803" i="1"/>
  <c r="R2803" i="1"/>
  <c r="S2803" i="1"/>
  <c r="T2803" i="1"/>
  <c r="Q2804" i="1"/>
  <c r="R2804" i="1"/>
  <c r="S2804" i="1"/>
  <c r="T2804" i="1"/>
  <c r="Q2805" i="1"/>
  <c r="R2805" i="1"/>
  <c r="S2805" i="1"/>
  <c r="T2805" i="1"/>
  <c r="Q2806" i="1"/>
  <c r="R2806" i="1"/>
  <c r="S2806" i="1"/>
  <c r="T2806" i="1"/>
  <c r="Q2807" i="1"/>
  <c r="R2807" i="1"/>
  <c r="S2807" i="1"/>
  <c r="T2807" i="1"/>
  <c r="Q2808" i="1"/>
  <c r="R2808" i="1"/>
  <c r="S2808" i="1"/>
  <c r="T2808" i="1"/>
  <c r="Q2809" i="1"/>
  <c r="R2809" i="1"/>
  <c r="S2809" i="1"/>
  <c r="T2809" i="1"/>
  <c r="Q2810" i="1"/>
  <c r="R2810" i="1"/>
  <c r="S2810" i="1"/>
  <c r="T2810" i="1"/>
  <c r="Q2811" i="1"/>
  <c r="R2811" i="1"/>
  <c r="S2811" i="1"/>
  <c r="T2811" i="1"/>
  <c r="Q2812" i="1"/>
  <c r="R2812" i="1"/>
  <c r="S2812" i="1"/>
  <c r="T2812" i="1"/>
  <c r="Q2813" i="1"/>
  <c r="R2813" i="1"/>
  <c r="S2813" i="1"/>
  <c r="T2813" i="1"/>
  <c r="Q2814" i="1"/>
  <c r="R2814" i="1"/>
  <c r="S2814" i="1"/>
  <c r="T2814" i="1"/>
  <c r="Q2815" i="1"/>
  <c r="R2815" i="1"/>
  <c r="S2815" i="1"/>
  <c r="T2815" i="1"/>
  <c r="Q2816" i="1"/>
  <c r="R2816" i="1"/>
  <c r="S2816" i="1"/>
  <c r="T2816" i="1"/>
  <c r="Q2817" i="1"/>
  <c r="R2817" i="1"/>
  <c r="S2817" i="1"/>
  <c r="T2817" i="1"/>
  <c r="Q2818" i="1"/>
  <c r="R2818" i="1"/>
  <c r="S2818" i="1"/>
  <c r="T2818" i="1"/>
  <c r="Q2819" i="1"/>
  <c r="R2819" i="1"/>
  <c r="S2819" i="1"/>
  <c r="T2819" i="1"/>
  <c r="Q2820" i="1"/>
  <c r="R2820" i="1"/>
  <c r="S2820" i="1"/>
  <c r="T2820" i="1"/>
  <c r="Q2821" i="1"/>
  <c r="R2821" i="1"/>
  <c r="S2821" i="1"/>
  <c r="T2821" i="1"/>
  <c r="Q2822" i="1"/>
  <c r="R2822" i="1"/>
  <c r="S2822" i="1"/>
  <c r="T2822" i="1"/>
  <c r="Q2823" i="1"/>
  <c r="R2823" i="1"/>
  <c r="S2823" i="1"/>
  <c r="T2823" i="1"/>
  <c r="Q2824" i="1"/>
  <c r="R2824" i="1"/>
  <c r="S2824" i="1"/>
  <c r="T2824" i="1"/>
  <c r="Q2825" i="1"/>
  <c r="R2825" i="1"/>
  <c r="S2825" i="1"/>
  <c r="T2825" i="1"/>
  <c r="Q2826" i="1"/>
  <c r="R2826" i="1"/>
  <c r="S2826" i="1"/>
  <c r="T2826" i="1"/>
  <c r="Q2827" i="1"/>
  <c r="R2827" i="1"/>
  <c r="S2827" i="1"/>
  <c r="T2827" i="1"/>
  <c r="Q2828" i="1"/>
  <c r="R2828" i="1"/>
  <c r="S2828" i="1"/>
  <c r="T2828" i="1"/>
  <c r="Q2829" i="1"/>
  <c r="R2829" i="1"/>
  <c r="S2829" i="1"/>
  <c r="T2829" i="1"/>
  <c r="Q2830" i="1"/>
  <c r="R2830" i="1"/>
  <c r="S2830" i="1"/>
  <c r="T2830" i="1"/>
  <c r="Q2831" i="1"/>
  <c r="R2831" i="1"/>
  <c r="S2831" i="1"/>
  <c r="T2831" i="1"/>
  <c r="Q2832" i="1"/>
  <c r="R2832" i="1"/>
  <c r="S2832" i="1"/>
  <c r="T2832" i="1"/>
  <c r="Q2833" i="1"/>
  <c r="R2833" i="1"/>
  <c r="S2833" i="1"/>
  <c r="T2833" i="1"/>
  <c r="Q2834" i="1"/>
  <c r="R2834" i="1"/>
  <c r="S2834" i="1"/>
  <c r="T2834" i="1"/>
  <c r="Q2835" i="1"/>
  <c r="R2835" i="1"/>
  <c r="S2835" i="1"/>
  <c r="T2835" i="1"/>
  <c r="Q2836" i="1"/>
  <c r="R2836" i="1"/>
  <c r="S2836" i="1"/>
  <c r="T2836" i="1"/>
  <c r="Q2837" i="1"/>
  <c r="R2837" i="1"/>
  <c r="S2837" i="1"/>
  <c r="T2837" i="1"/>
  <c r="Q2838" i="1"/>
  <c r="R2838" i="1"/>
  <c r="S2838" i="1"/>
  <c r="T2838" i="1"/>
  <c r="Q2839" i="1"/>
  <c r="R2839" i="1"/>
  <c r="S2839" i="1"/>
  <c r="T2839" i="1"/>
  <c r="Q2840" i="1"/>
  <c r="R2840" i="1"/>
  <c r="S2840" i="1"/>
  <c r="T2840" i="1"/>
  <c r="Q2841" i="1"/>
  <c r="R2841" i="1"/>
  <c r="S2841" i="1"/>
  <c r="T2841" i="1"/>
  <c r="Q2842" i="1"/>
  <c r="R2842" i="1"/>
  <c r="S2842" i="1"/>
  <c r="T2842" i="1"/>
  <c r="Q2843" i="1"/>
  <c r="R2843" i="1"/>
  <c r="S2843" i="1"/>
  <c r="T2843" i="1"/>
  <c r="Q2844" i="1"/>
  <c r="R2844" i="1"/>
  <c r="S2844" i="1"/>
  <c r="T2844" i="1"/>
  <c r="Q2845" i="1"/>
  <c r="R2845" i="1"/>
  <c r="S2845" i="1"/>
  <c r="T2845" i="1"/>
  <c r="Q2846" i="1"/>
  <c r="R2846" i="1"/>
  <c r="S2846" i="1"/>
  <c r="T2846" i="1"/>
  <c r="Q2847" i="1"/>
  <c r="R2847" i="1"/>
  <c r="S2847" i="1"/>
  <c r="T2847" i="1"/>
  <c r="Q2848" i="1"/>
  <c r="R2848" i="1"/>
  <c r="S2848" i="1"/>
  <c r="T2848" i="1"/>
  <c r="Q2849" i="1"/>
  <c r="R2849" i="1"/>
  <c r="S2849" i="1"/>
  <c r="T2849" i="1"/>
  <c r="Q2850" i="1"/>
  <c r="R2850" i="1"/>
  <c r="S2850" i="1"/>
  <c r="T2850" i="1"/>
  <c r="Q2851" i="1"/>
  <c r="R2851" i="1"/>
  <c r="S2851" i="1"/>
  <c r="T2851" i="1"/>
  <c r="Q2852" i="1"/>
  <c r="R2852" i="1"/>
  <c r="S2852" i="1"/>
  <c r="T2852" i="1"/>
  <c r="Q2853" i="1"/>
  <c r="R2853" i="1"/>
  <c r="S2853" i="1"/>
  <c r="T2853" i="1"/>
  <c r="Q2854" i="1"/>
  <c r="R2854" i="1"/>
  <c r="S2854" i="1"/>
  <c r="T2854" i="1"/>
  <c r="Q2855" i="1"/>
  <c r="R2855" i="1"/>
  <c r="S2855" i="1"/>
  <c r="T2855" i="1"/>
  <c r="Q2856" i="1"/>
  <c r="R2856" i="1"/>
  <c r="S2856" i="1"/>
  <c r="T2856" i="1"/>
  <c r="Q2857" i="1"/>
  <c r="R2857" i="1"/>
  <c r="S2857" i="1"/>
  <c r="T2857" i="1"/>
  <c r="Q2858" i="1"/>
  <c r="R2858" i="1"/>
  <c r="S2858" i="1"/>
  <c r="T2858" i="1"/>
  <c r="Q2859" i="1"/>
  <c r="R2859" i="1"/>
  <c r="S2859" i="1"/>
  <c r="T2859" i="1"/>
  <c r="Q2860" i="1"/>
  <c r="R2860" i="1"/>
  <c r="S2860" i="1"/>
  <c r="T2860" i="1"/>
  <c r="Q2861" i="1"/>
  <c r="R2861" i="1"/>
  <c r="S2861" i="1"/>
  <c r="T2861" i="1"/>
  <c r="Q2862" i="1"/>
  <c r="R2862" i="1"/>
  <c r="S2862" i="1"/>
  <c r="T2862" i="1"/>
  <c r="Q2863" i="1"/>
  <c r="R2863" i="1"/>
  <c r="S2863" i="1"/>
  <c r="T2863" i="1"/>
  <c r="Q2864" i="1"/>
  <c r="R2864" i="1"/>
  <c r="S2864" i="1"/>
  <c r="T2864" i="1"/>
  <c r="Q2865" i="1"/>
  <c r="R2865" i="1"/>
  <c r="S2865" i="1"/>
  <c r="T2865" i="1"/>
  <c r="Q2866" i="1"/>
  <c r="R2866" i="1"/>
  <c r="S2866" i="1"/>
  <c r="T2866" i="1"/>
  <c r="Q2867" i="1"/>
  <c r="R2867" i="1"/>
  <c r="S2867" i="1"/>
  <c r="T2867" i="1"/>
  <c r="Q2868" i="1"/>
  <c r="R2868" i="1"/>
  <c r="S2868" i="1"/>
  <c r="T2868" i="1"/>
  <c r="Q2869" i="1"/>
  <c r="R2869" i="1"/>
  <c r="S2869" i="1"/>
  <c r="T2869" i="1"/>
  <c r="Q2870" i="1"/>
  <c r="R2870" i="1"/>
  <c r="S2870" i="1"/>
  <c r="T2870" i="1"/>
  <c r="Q2871" i="1"/>
  <c r="R2871" i="1"/>
  <c r="S2871" i="1"/>
  <c r="T2871" i="1"/>
  <c r="Q2872" i="1"/>
  <c r="R2872" i="1"/>
  <c r="S2872" i="1"/>
  <c r="T2872" i="1"/>
  <c r="Q2873" i="1"/>
  <c r="R2873" i="1"/>
  <c r="S2873" i="1"/>
  <c r="T2873" i="1"/>
  <c r="Q2874" i="1"/>
  <c r="R2874" i="1"/>
  <c r="S2874" i="1"/>
  <c r="T2874" i="1"/>
  <c r="Q2875" i="1"/>
  <c r="R2875" i="1"/>
  <c r="S2875" i="1"/>
  <c r="T2875" i="1"/>
  <c r="Q2876" i="1"/>
  <c r="R2876" i="1"/>
  <c r="S2876" i="1"/>
  <c r="T2876" i="1"/>
  <c r="Q2877" i="1"/>
  <c r="R2877" i="1"/>
  <c r="S2877" i="1"/>
  <c r="T2877" i="1"/>
  <c r="Q2878" i="1"/>
  <c r="R2878" i="1"/>
  <c r="S2878" i="1"/>
  <c r="T2878" i="1"/>
  <c r="Q2879" i="1"/>
  <c r="R2879" i="1"/>
  <c r="S2879" i="1"/>
  <c r="T2879" i="1"/>
  <c r="Q2880" i="1"/>
  <c r="R2880" i="1"/>
  <c r="S2880" i="1"/>
  <c r="T2880" i="1"/>
  <c r="Q2881" i="1"/>
  <c r="R2881" i="1"/>
  <c r="S2881" i="1"/>
  <c r="T2881" i="1"/>
  <c r="Q2882" i="1"/>
  <c r="R2882" i="1"/>
  <c r="S2882" i="1"/>
  <c r="T2882" i="1"/>
  <c r="Q2883" i="1"/>
  <c r="R2883" i="1"/>
  <c r="S2883" i="1"/>
  <c r="T2883" i="1"/>
  <c r="Q2884" i="1"/>
  <c r="R2884" i="1"/>
  <c r="S2884" i="1"/>
  <c r="T2884" i="1"/>
  <c r="Q2885" i="1"/>
  <c r="R2885" i="1"/>
  <c r="S2885" i="1"/>
  <c r="T2885" i="1"/>
  <c r="Q2886" i="1"/>
  <c r="R2886" i="1"/>
  <c r="S2886" i="1"/>
  <c r="T2886" i="1"/>
  <c r="Q2887" i="1"/>
  <c r="R2887" i="1"/>
  <c r="S2887" i="1"/>
  <c r="T2887" i="1"/>
  <c r="Q2888" i="1"/>
  <c r="R2888" i="1"/>
  <c r="S2888" i="1"/>
  <c r="T2888" i="1"/>
  <c r="Q2889" i="1"/>
  <c r="R2889" i="1"/>
  <c r="S2889" i="1"/>
  <c r="T2889" i="1"/>
  <c r="Q2890" i="1"/>
  <c r="R2890" i="1"/>
  <c r="S2890" i="1"/>
  <c r="T2890" i="1"/>
  <c r="Q2891" i="1"/>
  <c r="R2891" i="1"/>
  <c r="S2891" i="1"/>
  <c r="T2891" i="1"/>
  <c r="Q2892" i="1"/>
  <c r="R2892" i="1"/>
  <c r="S2892" i="1"/>
  <c r="T2892" i="1"/>
  <c r="Q2893" i="1"/>
  <c r="R2893" i="1"/>
  <c r="S2893" i="1"/>
  <c r="T2893" i="1"/>
  <c r="Q2894" i="1"/>
  <c r="R2894" i="1"/>
  <c r="S2894" i="1"/>
  <c r="T2894" i="1"/>
  <c r="Q2895" i="1"/>
  <c r="R2895" i="1"/>
  <c r="S2895" i="1"/>
  <c r="T2895" i="1"/>
  <c r="Q2896" i="1"/>
  <c r="R2896" i="1"/>
  <c r="S2896" i="1"/>
  <c r="T2896" i="1"/>
  <c r="Q2897" i="1"/>
  <c r="R2897" i="1"/>
  <c r="S2897" i="1"/>
  <c r="T2897" i="1"/>
  <c r="Q2898" i="1"/>
  <c r="R2898" i="1"/>
  <c r="S2898" i="1"/>
  <c r="T2898" i="1"/>
  <c r="Q2899" i="1"/>
  <c r="R2899" i="1"/>
  <c r="S2899" i="1"/>
  <c r="T2899" i="1"/>
  <c r="Q2900" i="1"/>
  <c r="R2900" i="1"/>
  <c r="S2900" i="1"/>
  <c r="T2900" i="1"/>
  <c r="Q2901" i="1"/>
  <c r="R2901" i="1"/>
  <c r="S2901" i="1"/>
  <c r="T2901" i="1"/>
  <c r="Q2902" i="1"/>
  <c r="R2902" i="1"/>
  <c r="S2902" i="1"/>
  <c r="T2902" i="1"/>
  <c r="Q2903" i="1"/>
  <c r="R2903" i="1"/>
  <c r="S2903" i="1"/>
  <c r="T2903" i="1"/>
  <c r="Q2904" i="1"/>
  <c r="R2904" i="1"/>
  <c r="S2904" i="1"/>
  <c r="T2904" i="1"/>
  <c r="Q2905" i="1"/>
  <c r="R2905" i="1"/>
  <c r="S2905" i="1"/>
  <c r="T2905" i="1"/>
  <c r="Q2906" i="1"/>
  <c r="R2906" i="1"/>
  <c r="S2906" i="1"/>
  <c r="T2906" i="1"/>
  <c r="Q2907" i="1"/>
  <c r="R2907" i="1"/>
  <c r="S2907" i="1"/>
  <c r="T2907" i="1"/>
  <c r="Q2908" i="1"/>
  <c r="R2908" i="1"/>
  <c r="S2908" i="1"/>
  <c r="T2908" i="1"/>
  <c r="Q2909" i="1"/>
  <c r="R2909" i="1"/>
  <c r="S2909" i="1"/>
  <c r="T2909" i="1"/>
  <c r="Q2910" i="1"/>
  <c r="R2910" i="1"/>
  <c r="S2910" i="1"/>
  <c r="T2910" i="1"/>
  <c r="Q2911" i="1"/>
  <c r="R2911" i="1"/>
  <c r="S2911" i="1"/>
  <c r="T2911" i="1"/>
  <c r="Q2912" i="1"/>
  <c r="R2912" i="1"/>
  <c r="S2912" i="1"/>
  <c r="T2912" i="1"/>
  <c r="Q2913" i="1"/>
  <c r="R2913" i="1"/>
  <c r="S2913" i="1"/>
  <c r="T2913" i="1"/>
  <c r="Q2914" i="1"/>
  <c r="R2914" i="1"/>
  <c r="S2914" i="1"/>
  <c r="T2914" i="1"/>
  <c r="Q2915" i="1"/>
  <c r="R2915" i="1"/>
  <c r="S2915" i="1"/>
  <c r="T2915" i="1"/>
  <c r="Q2916" i="1"/>
  <c r="R2916" i="1"/>
  <c r="S2916" i="1"/>
  <c r="T2916" i="1"/>
  <c r="Q2917" i="1"/>
  <c r="R2917" i="1"/>
  <c r="S2917" i="1"/>
  <c r="T2917" i="1"/>
  <c r="Q2918" i="1"/>
  <c r="R2918" i="1"/>
  <c r="S2918" i="1"/>
  <c r="T2918" i="1"/>
  <c r="T10" i="1"/>
  <c r="AK10" i="1" s="1"/>
  <c r="S10" i="1"/>
  <c r="R10" i="1"/>
  <c r="Q10" i="1"/>
  <c r="L38" i="4"/>
  <c r="L37" i="4"/>
  <c r="L35" i="4"/>
  <c r="L34" i="4"/>
  <c r="L31" i="4"/>
  <c r="L30" i="4"/>
  <c r="L27" i="4"/>
  <c r="L26" i="4"/>
  <c r="L22" i="4"/>
  <c r="L21" i="4"/>
  <c r="L17" i="4"/>
  <c r="L11" i="4"/>
  <c r="L12" i="4" l="1"/>
  <c r="AF2210" i="1"/>
  <c r="L41" i="4"/>
  <c r="L23" i="4"/>
  <c r="L32" i="4"/>
  <c r="L36" i="4"/>
  <c r="L16" i="4"/>
  <c r="L19" i="4"/>
  <c r="L24" i="4"/>
  <c r="L33" i="4"/>
  <c r="U2882" i="1"/>
  <c r="U2492" i="1"/>
  <c r="U702" i="1"/>
  <c r="AL702" i="1" s="1"/>
  <c r="U660" i="1"/>
  <c r="AL660" i="1" s="1"/>
  <c r="U637" i="1"/>
  <c r="AL637" i="1" s="1"/>
  <c r="U469" i="1"/>
  <c r="AL469" i="1" s="1"/>
  <c r="U397" i="1"/>
  <c r="U302" i="1"/>
  <c r="AL302" i="1" s="1"/>
  <c r="U298" i="1"/>
  <c r="AL298" i="1" s="1"/>
  <c r="U297" i="1"/>
  <c r="AL297" i="1" s="1"/>
  <c r="U282" i="1"/>
  <c r="U275" i="1"/>
  <c r="AL275" i="1" s="1"/>
  <c r="U273" i="1"/>
  <c r="AL273" i="1" s="1"/>
  <c r="U227" i="1"/>
  <c r="AL227" i="1" s="1"/>
  <c r="U221" i="1"/>
  <c r="AL221" i="1" s="1"/>
  <c r="U192" i="1"/>
  <c r="AL192" i="1" s="1"/>
  <c r="U155" i="1"/>
  <c r="U152" i="1"/>
  <c r="U150" i="1"/>
  <c r="U143" i="1"/>
  <c r="AL143" i="1" s="1"/>
  <c r="U142" i="1"/>
  <c r="U123" i="1"/>
  <c r="AL123" i="1" s="1"/>
  <c r="U121" i="1"/>
  <c r="AL121" i="1" s="1"/>
  <c r="AV648" i="1"/>
  <c r="AV647" i="1"/>
  <c r="AV646" i="1"/>
  <c r="AV645" i="1"/>
  <c r="AV461" i="1"/>
  <c r="U2918" i="1"/>
  <c r="U2917" i="1"/>
  <c r="U2916" i="1"/>
  <c r="U2914" i="1"/>
  <c r="U2883" i="1"/>
  <c r="U1128" i="1"/>
  <c r="AL1128" i="1" s="1"/>
  <c r="U1884" i="1"/>
  <c r="AL1884" i="1" s="1"/>
  <c r="U1552" i="1"/>
  <c r="AL1552" i="1" s="1"/>
  <c r="U1468" i="1"/>
  <c r="AL1468" i="1" s="1"/>
  <c r="U1453" i="1"/>
  <c r="AL1453" i="1" s="1"/>
  <c r="U1452" i="1"/>
  <c r="AL1452" i="1" s="1"/>
  <c r="U1450" i="1"/>
  <c r="AL1450" i="1" s="1"/>
  <c r="U1448" i="1"/>
  <c r="AL1448" i="1" s="1"/>
  <c r="U1446" i="1"/>
  <c r="AL1446" i="1" s="1"/>
  <c r="U1436" i="1"/>
  <c r="AL1436" i="1" s="1"/>
  <c r="U1434" i="1"/>
  <c r="AL1434" i="1" s="1"/>
  <c r="U1432" i="1"/>
  <c r="AL1432" i="1" s="1"/>
  <c r="U1430" i="1"/>
  <c r="AL1430" i="1" s="1"/>
  <c r="U1405" i="1"/>
  <c r="AL1405" i="1" s="1"/>
  <c r="U1349" i="1"/>
  <c r="AL1349" i="1" s="1"/>
  <c r="U1341" i="1"/>
  <c r="AL1341" i="1" s="1"/>
  <c r="U1324" i="1"/>
  <c r="AL1324" i="1" s="1"/>
  <c r="U1322" i="1"/>
  <c r="AL1322" i="1" s="1"/>
  <c r="U1320" i="1"/>
  <c r="AL1320" i="1" s="1"/>
  <c r="U1318" i="1"/>
  <c r="AL1318" i="1" s="1"/>
  <c r="U1149" i="1"/>
  <c r="AL1149" i="1" s="1"/>
  <c r="U1148" i="1"/>
  <c r="AL1148" i="1" s="1"/>
  <c r="U1146" i="1"/>
  <c r="AL1146" i="1" s="1"/>
  <c r="U1145" i="1"/>
  <c r="AL1145" i="1" s="1"/>
  <c r="U1143" i="1"/>
  <c r="AL1143" i="1" s="1"/>
  <c r="U1140" i="1"/>
  <c r="AL1140" i="1" s="1"/>
  <c r="U1131" i="1"/>
  <c r="AL1131" i="1" s="1"/>
  <c r="U1129" i="1"/>
  <c r="AL1129" i="1" s="1"/>
  <c r="U956" i="1"/>
  <c r="AL956" i="1" s="1"/>
  <c r="U948" i="1"/>
  <c r="AL948" i="1" s="1"/>
  <c r="U935" i="1"/>
  <c r="AL935" i="1" s="1"/>
  <c r="U933" i="1"/>
  <c r="AL933" i="1" s="1"/>
  <c r="U931" i="1"/>
  <c r="AL931" i="1" s="1"/>
  <c r="U928" i="1"/>
  <c r="AL928" i="1" s="1"/>
  <c r="U915" i="1"/>
  <c r="AL915" i="1" s="1"/>
  <c r="U912" i="1"/>
  <c r="AL912" i="1" s="1"/>
  <c r="U845" i="1"/>
  <c r="AL845" i="1" s="1"/>
  <c r="U766" i="1"/>
  <c r="AL766" i="1" s="1"/>
  <c r="U745" i="1"/>
  <c r="AL745" i="1" s="1"/>
  <c r="U743" i="1"/>
  <c r="AL743" i="1" s="1"/>
  <c r="U741" i="1"/>
  <c r="AL741" i="1" s="1"/>
  <c r="U738" i="1"/>
  <c r="AL738" i="1" s="1"/>
  <c r="U734" i="1"/>
  <c r="AL734" i="1" s="1"/>
  <c r="U726" i="1"/>
  <c r="AL726" i="1" s="1"/>
  <c r="U717" i="1"/>
  <c r="AL717" i="1" s="1"/>
  <c r="U705" i="1"/>
  <c r="AL705" i="1" s="1"/>
  <c r="U703" i="1"/>
  <c r="AL703" i="1" s="1"/>
  <c r="U2757" i="1"/>
  <c r="U2748" i="1"/>
  <c r="U2737" i="1"/>
  <c r="U2736" i="1"/>
  <c r="U2732" i="1"/>
  <c r="U2731" i="1"/>
  <c r="U2729" i="1"/>
  <c r="U2728" i="1"/>
  <c r="U2593" i="1"/>
  <c r="U2515" i="1"/>
  <c r="U2513" i="1"/>
  <c r="U2512" i="1"/>
  <c r="U2508" i="1"/>
  <c r="U2505" i="1"/>
  <c r="U2504" i="1"/>
  <c r="U2499" i="1"/>
  <c r="U2497" i="1"/>
  <c r="U2496" i="1"/>
  <c r="U2493" i="1"/>
  <c r="U2380" i="1"/>
  <c r="U2304" i="1"/>
  <c r="U2100" i="1"/>
  <c r="AL2100" i="1" s="1"/>
  <c r="U1941" i="1"/>
  <c r="AL1941" i="1" s="1"/>
  <c r="U1928" i="1"/>
  <c r="AL1928" i="1" s="1"/>
  <c r="U1912" i="1"/>
  <c r="AL1912" i="1" s="1"/>
  <c r="U1909" i="1"/>
  <c r="AL1909" i="1" s="1"/>
  <c r="U1908" i="1"/>
  <c r="AL1908" i="1" s="1"/>
  <c r="U1905" i="1"/>
  <c r="AL1905" i="1" s="1"/>
  <c r="U1892" i="1"/>
  <c r="AL1892" i="1" s="1"/>
  <c r="U1888" i="1"/>
  <c r="AL1888" i="1" s="1"/>
  <c r="U1885" i="1"/>
  <c r="AL1885" i="1" s="1"/>
  <c r="U2875" i="1"/>
  <c r="U2874" i="1"/>
  <c r="U2871" i="1"/>
  <c r="U2869" i="1"/>
  <c r="U2868" i="1"/>
  <c r="U2866" i="1"/>
  <c r="U2859" i="1"/>
  <c r="U2858" i="1"/>
  <c r="U2855" i="1"/>
  <c r="U2854" i="1"/>
  <c r="U2853" i="1"/>
  <c r="U2852" i="1"/>
  <c r="U2850" i="1"/>
  <c r="U479" i="1"/>
  <c r="AL479" i="1" s="1"/>
  <c r="U477" i="1"/>
  <c r="AL477" i="1" s="1"/>
  <c r="U470" i="1"/>
  <c r="AL470" i="1" s="1"/>
  <c r="U2428" i="1"/>
  <c r="U2384" i="1"/>
  <c r="U2381" i="1"/>
  <c r="U2256" i="1"/>
  <c r="U2239" i="1"/>
  <c r="U2216" i="1"/>
  <c r="AV2255" i="1"/>
  <c r="AV2254" i="1"/>
  <c r="AV2253" i="1"/>
  <c r="AV2252" i="1"/>
  <c r="AV2247" i="1"/>
  <c r="AV2246" i="1"/>
  <c r="AV2245" i="1"/>
  <c r="AV2244" i="1"/>
  <c r="AV2231" i="1"/>
  <c r="AV2230" i="1"/>
  <c r="AV2229" i="1"/>
  <c r="AV2228" i="1"/>
  <c r="AV2215" i="1"/>
  <c r="AV2214" i="1"/>
  <c r="AV2213" i="1"/>
  <c r="AV2212" i="1"/>
  <c r="U1811" i="1"/>
  <c r="AL1811" i="1" s="1"/>
  <c r="U1805" i="1"/>
  <c r="AL1805" i="1" s="1"/>
  <c r="U1785" i="1"/>
  <c r="AL1785" i="1" s="1"/>
  <c r="U1779" i="1"/>
  <c r="AL1779" i="1" s="1"/>
  <c r="U1777" i="1"/>
  <c r="U1710" i="1"/>
  <c r="AL1710" i="1" s="1"/>
  <c r="U1701" i="1"/>
  <c r="AL1701" i="1" s="1"/>
  <c r="U1678" i="1"/>
  <c r="AL1678" i="1" s="1"/>
  <c r="U1677" i="1"/>
  <c r="AL1677" i="1" s="1"/>
  <c r="U1638" i="1"/>
  <c r="U1548" i="1"/>
  <c r="AL1548" i="1" s="1"/>
  <c r="U1547" i="1"/>
  <c r="AL1547" i="1" s="1"/>
  <c r="U1540" i="1"/>
  <c r="U1536" i="1"/>
  <c r="AL1536" i="1" s="1"/>
  <c r="U1535" i="1"/>
  <c r="AL1535" i="1" s="1"/>
  <c r="U1516" i="1"/>
  <c r="AL1516" i="1" s="1"/>
  <c r="U1317" i="1"/>
  <c r="AL1317" i="1" s="1"/>
  <c r="U1313" i="1"/>
  <c r="AL1313" i="1" s="1"/>
  <c r="U1293" i="1"/>
  <c r="AL1293" i="1" s="1"/>
  <c r="U1237" i="1"/>
  <c r="AL1237" i="1" s="1"/>
  <c r="U1229" i="1"/>
  <c r="AL1229" i="1" s="1"/>
  <c r="U398" i="1"/>
  <c r="AL398" i="1" s="1"/>
  <c r="U2090" i="1"/>
  <c r="AL2090" i="1" s="1"/>
  <c r="U2085" i="1"/>
  <c r="AL2085" i="1" s="1"/>
  <c r="U2082" i="1"/>
  <c r="AL2082" i="1" s="1"/>
  <c r="U1996" i="1"/>
  <c r="AL1996" i="1" s="1"/>
  <c r="U1984" i="1"/>
  <c r="AL1984" i="1" s="1"/>
  <c r="U1980" i="1"/>
  <c r="AL1980" i="1" s="1"/>
  <c r="U1978" i="1"/>
  <c r="AL1978" i="1" s="1"/>
  <c r="U1977" i="1"/>
  <c r="AL1977" i="1" s="1"/>
  <c r="U1975" i="1"/>
  <c r="AL1975" i="1" s="1"/>
  <c r="U1953" i="1"/>
  <c r="AL1953" i="1" s="1"/>
  <c r="U1952" i="1"/>
  <c r="AL1952" i="1" s="1"/>
  <c r="U1942" i="1"/>
  <c r="AL1942" i="1" s="1"/>
  <c r="AV1880" i="1"/>
  <c r="AV1879" i="1"/>
  <c r="AV1878" i="1"/>
  <c r="AV1877" i="1"/>
  <c r="AV1859" i="1"/>
  <c r="AV1858" i="1"/>
  <c r="AV1857" i="1"/>
  <c r="AV1856" i="1"/>
  <c r="AV1855" i="1"/>
  <c r="AV1854" i="1"/>
  <c r="AV1853" i="1"/>
  <c r="AV1852" i="1"/>
  <c r="AV1851" i="1"/>
  <c r="AV1807" i="1"/>
  <c r="AV1806" i="1"/>
  <c r="AV1805" i="1"/>
  <c r="AV1804" i="1"/>
  <c r="AV1803" i="1"/>
  <c r="AV1802" i="1"/>
  <c r="AV1731" i="1"/>
  <c r="AV1730" i="1"/>
  <c r="AV1729" i="1"/>
  <c r="AV1728" i="1"/>
  <c r="AV1727" i="1"/>
  <c r="AV1726" i="1"/>
  <c r="AV1725" i="1"/>
  <c r="AV1724" i="1"/>
  <c r="AV1723" i="1"/>
  <c r="AV1702" i="1"/>
  <c r="AV1701" i="1"/>
  <c r="AV1700" i="1"/>
  <c r="AV1540" i="1"/>
  <c r="AV1539" i="1"/>
  <c r="AV1538" i="1"/>
  <c r="AV1537" i="1"/>
  <c r="AV1536" i="1"/>
  <c r="AV1535" i="1"/>
  <c r="AV1534" i="1"/>
  <c r="AV1468" i="1"/>
  <c r="AV1467" i="1"/>
  <c r="AV1466" i="1"/>
  <c r="AV1465" i="1"/>
  <c r="AV1452" i="1"/>
  <c r="AV1451" i="1"/>
  <c r="AV1450" i="1"/>
  <c r="AV1449" i="1"/>
  <c r="AV1444" i="1"/>
  <c r="AV1443" i="1"/>
  <c r="AV1442" i="1"/>
  <c r="AV1441" i="1"/>
  <c r="AV1316" i="1"/>
  <c r="AV1315" i="1"/>
  <c r="AV1314" i="1"/>
  <c r="AV1313" i="1"/>
  <c r="AV1252" i="1"/>
  <c r="AV1251" i="1"/>
  <c r="AV1250" i="1"/>
  <c r="AV1249" i="1"/>
  <c r="U694" i="1"/>
  <c r="U693" i="1"/>
  <c r="U685" i="1"/>
  <c r="AL685" i="1" s="1"/>
  <c r="U682" i="1"/>
  <c r="AL682" i="1" s="1"/>
  <c r="U673" i="1"/>
  <c r="AL673" i="1" s="1"/>
  <c r="U661" i="1"/>
  <c r="AL661" i="1" s="1"/>
  <c r="U545" i="1"/>
  <c r="AL545" i="1" s="1"/>
  <c r="U522" i="1"/>
  <c r="AL522" i="1" s="1"/>
  <c r="U480" i="1"/>
  <c r="AL480" i="1" s="1"/>
  <c r="L28" i="4"/>
  <c r="L29" i="4"/>
  <c r="L13" i="4"/>
  <c r="U2915" i="1"/>
  <c r="U2727" i="1"/>
  <c r="U2695" i="1"/>
  <c r="U2631" i="1"/>
  <c r="U2060" i="1"/>
  <c r="AL2060" i="1" s="1"/>
  <c r="AV2882" i="1"/>
  <c r="AV2881" i="1"/>
  <c r="AV2880" i="1"/>
  <c r="AV2879" i="1"/>
  <c r="AV2877" i="1"/>
  <c r="U2812" i="1"/>
  <c r="U2811" i="1"/>
  <c r="U2807" i="1"/>
  <c r="U2805" i="1"/>
  <c r="U2804" i="1"/>
  <c r="U2802" i="1"/>
  <c r="U2779" i="1"/>
  <c r="U2775" i="1"/>
  <c r="U2773" i="1"/>
  <c r="U2772" i="1"/>
  <c r="U2770" i="1"/>
  <c r="U2759" i="1"/>
  <c r="U2758" i="1"/>
  <c r="AV2487" i="1"/>
  <c r="AV2486" i="1"/>
  <c r="AV2485" i="1"/>
  <c r="AV2484" i="1"/>
  <c r="AV2483" i="1"/>
  <c r="AV2482" i="1"/>
  <c r="AV2480" i="1"/>
  <c r="AV2476" i="1"/>
  <c r="AV2475" i="1"/>
  <c r="AV2474" i="1"/>
  <c r="AV2473" i="1"/>
  <c r="AV2472" i="1"/>
  <c r="AV2471" i="1"/>
  <c r="AV2470" i="1"/>
  <c r="AV2469" i="1"/>
  <c r="AV2468" i="1"/>
  <c r="U2288" i="1"/>
  <c r="U2284" i="1"/>
  <c r="U2280" i="1"/>
  <c r="U2276" i="1"/>
  <c r="U2274" i="1"/>
  <c r="U2273" i="1"/>
  <c r="U2268" i="1"/>
  <c r="U2264" i="1"/>
  <c r="U2260" i="1"/>
  <c r="U2258" i="1"/>
  <c r="U2257" i="1"/>
  <c r="U2175" i="1"/>
  <c r="U2168" i="1"/>
  <c r="U2159" i="1"/>
  <c r="U2156" i="1"/>
  <c r="U2154" i="1"/>
  <c r="U2153" i="1"/>
  <c r="U2142" i="1"/>
  <c r="AL2142" i="1" s="1"/>
  <c r="U2138" i="1"/>
  <c r="AL2138" i="1" s="1"/>
  <c r="U2137" i="1"/>
  <c r="AL2137" i="1" s="1"/>
  <c r="U2134" i="1"/>
  <c r="AL2134" i="1" s="1"/>
  <c r="U2112" i="1"/>
  <c r="AL2112" i="1" s="1"/>
  <c r="U2110" i="1"/>
  <c r="AL2110" i="1" s="1"/>
  <c r="U2101" i="1"/>
  <c r="AL2101" i="1" s="1"/>
  <c r="U314" i="1"/>
  <c r="AL314" i="1" s="1"/>
  <c r="U2899" i="1"/>
  <c r="U2684" i="1"/>
  <c r="U2677" i="1"/>
  <c r="U2563" i="1"/>
  <c r="U2549" i="1"/>
  <c r="U2081" i="1"/>
  <c r="AL2081" i="1" s="1"/>
  <c r="U2056" i="1"/>
  <c r="AL2056" i="1" s="1"/>
  <c r="U2026" i="1"/>
  <c r="AL2026" i="1" s="1"/>
  <c r="U2851" i="1"/>
  <c r="U2834" i="1"/>
  <c r="AV2715" i="1"/>
  <c r="AV2714" i="1"/>
  <c r="AV2713" i="1"/>
  <c r="AV2712" i="1"/>
  <c r="AV2711" i="1"/>
  <c r="AV2710" i="1"/>
  <c r="AV2656" i="1"/>
  <c r="AV2655" i="1"/>
  <c r="AV2654" i="1"/>
  <c r="AV2653" i="1"/>
  <c r="AV2652" i="1"/>
  <c r="AV2651" i="1"/>
  <c r="AV2650" i="1"/>
  <c r="AV2649" i="1"/>
  <c r="AV2648" i="1"/>
  <c r="AV2646" i="1"/>
  <c r="AV2629" i="1"/>
  <c r="U2464" i="1"/>
  <c r="U2376" i="1"/>
  <c r="U2372" i="1"/>
  <c r="U2370" i="1"/>
  <c r="U2369" i="1"/>
  <c r="U2352" i="1"/>
  <c r="U2349" i="1"/>
  <c r="U2336" i="1"/>
  <c r="U2320" i="1"/>
  <c r="U2316" i="1"/>
  <c r="U2312" i="1"/>
  <c r="U2308" i="1"/>
  <c r="U2306" i="1"/>
  <c r="U2305" i="1"/>
  <c r="AV2058" i="1"/>
  <c r="AV2057" i="1"/>
  <c r="AV2056" i="1"/>
  <c r="AV2055" i="1"/>
  <c r="AV2054" i="1"/>
  <c r="AV2037" i="1"/>
  <c r="AV2036" i="1"/>
  <c r="AV2035" i="1"/>
  <c r="AV2034" i="1"/>
  <c r="AV2033" i="1"/>
  <c r="U1861" i="1"/>
  <c r="AL1861" i="1" s="1"/>
  <c r="U1859" i="1"/>
  <c r="AL1859" i="1" s="1"/>
  <c r="U1849" i="1"/>
  <c r="AL1849" i="1" s="1"/>
  <c r="U1846" i="1"/>
  <c r="AL1846" i="1" s="1"/>
  <c r="U1838" i="1"/>
  <c r="AL1838" i="1" s="1"/>
  <c r="U1818" i="1"/>
  <c r="AL1818" i="1" s="1"/>
  <c r="U1817" i="1"/>
  <c r="AL1817" i="1" s="1"/>
  <c r="U1813" i="1"/>
  <c r="AL1813" i="1" s="1"/>
  <c r="U1812" i="1"/>
  <c r="AL1812" i="1" s="1"/>
  <c r="U1603" i="1"/>
  <c r="AL1603" i="1" s="1"/>
  <c r="U1592" i="1"/>
  <c r="U1589" i="1"/>
  <c r="U1584" i="1"/>
  <c r="AL1584" i="1" s="1"/>
  <c r="U1581" i="1"/>
  <c r="U1565" i="1"/>
  <c r="AL1565" i="1" s="1"/>
  <c r="U1556" i="1"/>
  <c r="AL1556" i="1" s="1"/>
  <c r="U1553" i="1"/>
  <c r="AL1553" i="1" s="1"/>
  <c r="U1118" i="1"/>
  <c r="AL1118" i="1" s="1"/>
  <c r="U1115" i="1"/>
  <c r="AL1115" i="1" s="1"/>
  <c r="U1114" i="1"/>
  <c r="AL1114" i="1" s="1"/>
  <c r="U1099" i="1"/>
  <c r="AL1099" i="1" s="1"/>
  <c r="U1087" i="1"/>
  <c r="AL1087" i="1" s="1"/>
  <c r="U1067" i="1"/>
  <c r="AL1067" i="1" s="1"/>
  <c r="U566" i="1"/>
  <c r="AL566" i="1" s="1"/>
  <c r="U549" i="1"/>
  <c r="AL549" i="1" s="1"/>
  <c r="U546" i="1"/>
  <c r="AL546" i="1" s="1"/>
  <c r="U290" i="1"/>
  <c r="AL290" i="1" s="1"/>
  <c r="U258" i="1"/>
  <c r="AL258" i="1" s="1"/>
  <c r="U255" i="1"/>
  <c r="AL255" i="1" s="1"/>
  <c r="U254" i="1"/>
  <c r="AL254" i="1" s="1"/>
  <c r="U72" i="1"/>
  <c r="AL72" i="1" s="1"/>
  <c r="U48" i="1"/>
  <c r="AL48" i="1" s="1"/>
  <c r="U46" i="1"/>
  <c r="AL46" i="1" s="1"/>
  <c r="U45" i="1"/>
  <c r="AL45" i="1" s="1"/>
  <c r="U13" i="1"/>
  <c r="AL13" i="1" s="1"/>
  <c r="U12" i="1"/>
  <c r="AL12" i="1" s="1"/>
  <c r="U1007" i="1"/>
  <c r="AL1007" i="1" s="1"/>
  <c r="U1006" i="1"/>
  <c r="AL1006" i="1" s="1"/>
  <c r="U991" i="1"/>
  <c r="AL991" i="1" s="1"/>
  <c r="U987" i="1"/>
  <c r="AL987" i="1" s="1"/>
  <c r="U986" i="1"/>
  <c r="AL986" i="1" s="1"/>
  <c r="U902" i="1"/>
  <c r="AL902" i="1" s="1"/>
  <c r="U873" i="1"/>
  <c r="AL873" i="1" s="1"/>
  <c r="U838" i="1"/>
  <c r="AL838" i="1" s="1"/>
  <c r="U809" i="1"/>
  <c r="AL809" i="1" s="1"/>
  <c r="U801" i="1"/>
  <c r="AL801" i="1" s="1"/>
  <c r="U797" i="1"/>
  <c r="AL797" i="1" s="1"/>
  <c r="U796" i="1"/>
  <c r="AL796" i="1" s="1"/>
  <c r="U506" i="1"/>
  <c r="AL506" i="1" s="1"/>
  <c r="U466" i="1"/>
  <c r="AL466" i="1" s="1"/>
  <c r="U465" i="1"/>
  <c r="AL465" i="1" s="1"/>
  <c r="U463" i="1"/>
  <c r="AL463" i="1" s="1"/>
  <c r="U445" i="1"/>
  <c r="AL445" i="1" s="1"/>
  <c r="U438" i="1"/>
  <c r="AL438" i="1" s="1"/>
  <c r="U430" i="1"/>
  <c r="AL430" i="1" s="1"/>
  <c r="U421" i="1"/>
  <c r="AL421" i="1" s="1"/>
  <c r="U417" i="1"/>
  <c r="AL417" i="1" s="1"/>
  <c r="U415" i="1"/>
  <c r="AL415" i="1" s="1"/>
  <c r="U405" i="1"/>
  <c r="U401" i="1"/>
  <c r="AL401" i="1" s="1"/>
  <c r="AV302" i="1"/>
  <c r="AV301" i="1"/>
  <c r="AV300" i="1"/>
  <c r="AV299" i="1"/>
  <c r="AV298" i="1"/>
  <c r="AV297" i="1"/>
  <c r="AV296" i="1"/>
  <c r="AV230" i="1"/>
  <c r="AV229" i="1"/>
  <c r="AV228" i="1"/>
  <c r="AV227" i="1"/>
  <c r="AV222" i="1"/>
  <c r="AV221" i="1"/>
  <c r="AV220" i="1"/>
  <c r="AV219" i="1"/>
  <c r="AV218" i="1"/>
  <c r="U1512" i="1"/>
  <c r="AL1512" i="1" s="1"/>
  <c r="U1509" i="1"/>
  <c r="U1500" i="1"/>
  <c r="AL1500" i="1" s="1"/>
  <c r="U1499" i="1"/>
  <c r="AL1499" i="1" s="1"/>
  <c r="U1404" i="1"/>
  <c r="AL1404" i="1" s="1"/>
  <c r="U1397" i="1"/>
  <c r="AL1397" i="1" s="1"/>
  <c r="U1393" i="1"/>
  <c r="AL1393" i="1" s="1"/>
  <c r="U1372" i="1"/>
  <c r="AL1372" i="1" s="1"/>
  <c r="U1276" i="1"/>
  <c r="AL1276" i="1" s="1"/>
  <c r="U1260" i="1"/>
  <c r="U1258" i="1"/>
  <c r="AL1258" i="1" s="1"/>
  <c r="U1256" i="1"/>
  <c r="AL1256" i="1" s="1"/>
  <c r="U1212" i="1"/>
  <c r="AL1212" i="1" s="1"/>
  <c r="U1210" i="1"/>
  <c r="AL1210" i="1" s="1"/>
  <c r="U1208" i="1"/>
  <c r="AL1208" i="1" s="1"/>
  <c r="U1206" i="1"/>
  <c r="AL1206" i="1" s="1"/>
  <c r="U1197" i="1"/>
  <c r="AL1197" i="1" s="1"/>
  <c r="U1180" i="1"/>
  <c r="AL1180" i="1" s="1"/>
  <c r="U1178" i="1"/>
  <c r="AL1178" i="1" s="1"/>
  <c r="U1176" i="1"/>
  <c r="AL1176" i="1" s="1"/>
  <c r="U1174" i="1"/>
  <c r="AL1174" i="1" s="1"/>
  <c r="U1157" i="1"/>
  <c r="AL1157" i="1" s="1"/>
  <c r="U1156" i="1"/>
  <c r="AL1156" i="1" s="1"/>
  <c r="U1154" i="1"/>
  <c r="AL1154" i="1" s="1"/>
  <c r="U1152" i="1"/>
  <c r="AL1152" i="1" s="1"/>
  <c r="U1150" i="1"/>
  <c r="AL1150" i="1" s="1"/>
  <c r="AV1128" i="1"/>
  <c r="AV1127" i="1"/>
  <c r="AV1126" i="1"/>
  <c r="AV1125" i="1"/>
  <c r="AV1124" i="1"/>
  <c r="AV1123" i="1"/>
  <c r="AV1116" i="1"/>
  <c r="AV1115" i="1"/>
  <c r="AV1114" i="1"/>
  <c r="AV1113" i="1"/>
  <c r="AV1112" i="1"/>
  <c r="AV947" i="1"/>
  <c r="AV946" i="1"/>
  <c r="AV945" i="1"/>
  <c r="AV944" i="1"/>
  <c r="AV943" i="1"/>
  <c r="AV942" i="1"/>
  <c r="AV941" i="1"/>
  <c r="AV924" i="1"/>
  <c r="AV923" i="1"/>
  <c r="AV922" i="1"/>
  <c r="AV921" i="1"/>
  <c r="AV920" i="1"/>
  <c r="AV885" i="1"/>
  <c r="AV884" i="1"/>
  <c r="AV883" i="1"/>
  <c r="AV882" i="1"/>
  <c r="AV881" i="1"/>
  <c r="AV880" i="1"/>
  <c r="AV879" i="1"/>
  <c r="AV809" i="1"/>
  <c r="AV808" i="1"/>
  <c r="AV807" i="1"/>
  <c r="AV806" i="1"/>
  <c r="U617" i="1"/>
  <c r="AL617" i="1" s="1"/>
  <c r="U609" i="1"/>
  <c r="AL609" i="1" s="1"/>
  <c r="U606" i="1"/>
  <c r="AL606" i="1" s="1"/>
  <c r="U597" i="1"/>
  <c r="AL597" i="1" s="1"/>
  <c r="U593" i="1"/>
  <c r="AL593" i="1" s="1"/>
  <c r="U591" i="1"/>
  <c r="AL591" i="1" s="1"/>
  <c r="U589" i="1"/>
  <c r="AL589" i="1" s="1"/>
  <c r="U577" i="1"/>
  <c r="AL577" i="1" s="1"/>
  <c r="U575" i="1"/>
  <c r="AL575" i="1" s="1"/>
  <c r="U569" i="1"/>
  <c r="AL569" i="1" s="1"/>
  <c r="U567" i="1"/>
  <c r="AL567" i="1" s="1"/>
  <c r="AV522" i="1"/>
  <c r="AV521" i="1"/>
  <c r="AV520" i="1"/>
  <c r="U376" i="1"/>
  <c r="AL376" i="1" s="1"/>
  <c r="U373" i="1"/>
  <c r="AL373" i="1" s="1"/>
  <c r="U338" i="1"/>
  <c r="AL338" i="1" s="1"/>
  <c r="U335" i="1"/>
  <c r="AL335" i="1" s="1"/>
  <c r="U330" i="1"/>
  <c r="AL330" i="1" s="1"/>
  <c r="U327" i="1"/>
  <c r="AL327" i="1" s="1"/>
  <c r="U323" i="1"/>
  <c r="AL323" i="1" s="1"/>
  <c r="U315" i="1"/>
  <c r="AL315" i="1" s="1"/>
  <c r="U2907" i="1"/>
  <c r="U2906" i="1"/>
  <c r="U2903" i="1"/>
  <c r="U2902" i="1"/>
  <c r="U2901" i="1"/>
  <c r="U2900" i="1"/>
  <c r="U2898" i="1"/>
  <c r="U2891" i="1"/>
  <c r="U2890" i="1"/>
  <c r="U2887" i="1"/>
  <c r="U2886" i="1"/>
  <c r="U2885" i="1"/>
  <c r="U2884" i="1"/>
  <c r="U2843" i="1"/>
  <c r="U2842" i="1"/>
  <c r="U2839" i="1"/>
  <c r="U2838" i="1"/>
  <c r="U2837" i="1"/>
  <c r="U2836" i="1"/>
  <c r="U2835" i="1"/>
  <c r="U2592" i="1"/>
  <c r="U2588" i="1"/>
  <c r="U2583" i="1"/>
  <c r="U2582" i="1"/>
  <c r="U2580" i="1"/>
  <c r="U2567" i="1"/>
  <c r="U2566" i="1"/>
  <c r="U2564" i="1"/>
  <c r="U2529" i="1"/>
  <c r="U2528" i="1"/>
  <c r="U2524" i="1"/>
  <c r="U2519" i="1"/>
  <c r="U2518" i="1"/>
  <c r="U2516" i="1"/>
  <c r="U2200" i="1"/>
  <c r="U2184" i="1"/>
  <c r="U2183" i="1"/>
  <c r="U2176" i="1"/>
  <c r="U1683" i="1"/>
  <c r="AL1683" i="1" s="1"/>
  <c r="U1657" i="1"/>
  <c r="AL1657" i="1" s="1"/>
  <c r="U1654" i="1"/>
  <c r="AL1654" i="1" s="1"/>
  <c r="U1642" i="1"/>
  <c r="U1639" i="1"/>
  <c r="AL1639" i="1" s="1"/>
  <c r="U1630" i="1"/>
  <c r="AL1630" i="1" s="1"/>
  <c r="U1614" i="1"/>
  <c r="AL1614" i="1" s="1"/>
  <c r="U1611" i="1"/>
  <c r="AL1611" i="1" s="1"/>
  <c r="U1606" i="1"/>
  <c r="AL1606" i="1" s="1"/>
  <c r="U1604" i="1"/>
  <c r="AL1604" i="1" s="1"/>
  <c r="AV2914" i="1"/>
  <c r="AV2913" i="1"/>
  <c r="AV2912" i="1"/>
  <c r="AV2911" i="1"/>
  <c r="AV2850" i="1"/>
  <c r="AV2849" i="1"/>
  <c r="AV2848" i="1"/>
  <c r="AV2847" i="1"/>
  <c r="U2801" i="1"/>
  <c r="U2791" i="1"/>
  <c r="AV10" i="1"/>
  <c r="U2867" i="1"/>
  <c r="AV2800" i="1"/>
  <c r="AV2799" i="1"/>
  <c r="AV2798" i="1"/>
  <c r="AV2797" i="1"/>
  <c r="AV2796" i="1"/>
  <c r="AV2791" i="1"/>
  <c r="U2716" i="1"/>
  <c r="U2657" i="1"/>
  <c r="U2643" i="1"/>
  <c r="U2641" i="1"/>
  <c r="U2640" i="1"/>
  <c r="U2636" i="1"/>
  <c r="U2633" i="1"/>
  <c r="U2632" i="1"/>
  <c r="U2620" i="1"/>
  <c r="U2615" i="1"/>
  <c r="U2611" i="1"/>
  <c r="U2609" i="1"/>
  <c r="U2604" i="1"/>
  <c r="U2599" i="1"/>
  <c r="U2595" i="1"/>
  <c r="U2594" i="1"/>
  <c r="U2400" i="1"/>
  <c r="U1992" i="1"/>
  <c r="AL1992" i="1" s="1"/>
  <c r="U1974" i="1"/>
  <c r="AL1974" i="1" s="1"/>
  <c r="U1972" i="1"/>
  <c r="AL1972" i="1" s="1"/>
  <c r="U2715" i="1"/>
  <c r="U2711" i="1"/>
  <c r="U2709" i="1"/>
  <c r="U2708" i="1"/>
  <c r="U2706" i="1"/>
  <c r="U2704" i="1"/>
  <c r="U2700" i="1"/>
  <c r="U2699" i="1"/>
  <c r="U2697" i="1"/>
  <c r="U2696" i="1"/>
  <c r="U2668" i="1"/>
  <c r="U2663" i="1"/>
  <c r="U2659" i="1"/>
  <c r="U2658" i="1"/>
  <c r="AV2592" i="1"/>
  <c r="AV2591" i="1"/>
  <c r="AV2590" i="1"/>
  <c r="AV2589" i="1"/>
  <c r="AV2588" i="1"/>
  <c r="AV2587" i="1"/>
  <c r="AV2586" i="1"/>
  <c r="AV2585" i="1"/>
  <c r="AV2584" i="1"/>
  <c r="AV2582" i="1"/>
  <c r="AV2577" i="1"/>
  <c r="AV2576" i="1"/>
  <c r="AV2575" i="1"/>
  <c r="AV2574" i="1"/>
  <c r="AV2573" i="1"/>
  <c r="AV2551" i="1"/>
  <c r="AV2550" i="1"/>
  <c r="AV2549" i="1"/>
  <c r="AV2548" i="1"/>
  <c r="AV2547" i="1"/>
  <c r="AV2546" i="1"/>
  <c r="U2487" i="1"/>
  <c r="U2483" i="1"/>
  <c r="U2481" i="1"/>
  <c r="U2465" i="1"/>
  <c r="U2451" i="1"/>
  <c r="U2439" i="1"/>
  <c r="U2435" i="1"/>
  <c r="U2433" i="1"/>
  <c r="U2432" i="1"/>
  <c r="U2429" i="1"/>
  <c r="AV2380" i="1"/>
  <c r="AV2379" i="1"/>
  <c r="AV2378" i="1"/>
  <c r="AV2377" i="1"/>
  <c r="AV2376" i="1"/>
  <c r="AV2375" i="1"/>
  <c r="AV2374" i="1"/>
  <c r="AV2373" i="1"/>
  <c r="AV2369" i="1"/>
  <c r="AV2364" i="1"/>
  <c r="AV2363" i="1"/>
  <c r="AV2362" i="1"/>
  <c r="AV2361" i="1"/>
  <c r="AV2360" i="1"/>
  <c r="AV2359" i="1"/>
  <c r="AV2358" i="1"/>
  <c r="AV2357" i="1"/>
  <c r="U2255" i="1"/>
  <c r="U2252" i="1"/>
  <c r="U2251" i="1"/>
  <c r="U2250" i="1"/>
  <c r="U2249" i="1"/>
  <c r="U2240" i="1"/>
  <c r="U2232" i="1"/>
  <c r="U2224" i="1"/>
  <c r="U2223" i="1"/>
  <c r="U2220" i="1"/>
  <c r="U2219" i="1"/>
  <c r="U2218" i="1"/>
  <c r="U2217" i="1"/>
  <c r="U2207" i="1"/>
  <c r="U2204" i="1"/>
  <c r="U2203" i="1"/>
  <c r="U2202" i="1"/>
  <c r="U2201" i="1"/>
  <c r="AV2167" i="1"/>
  <c r="AV2166" i="1"/>
  <c r="AV2165" i="1"/>
  <c r="AV2164" i="1"/>
  <c r="AV2161" i="1"/>
  <c r="AV2151" i="1"/>
  <c r="AV2150" i="1"/>
  <c r="AV2149" i="1"/>
  <c r="AV2148" i="1"/>
  <c r="U2069" i="1"/>
  <c r="AL2069" i="1" s="1"/>
  <c r="U2065" i="1"/>
  <c r="AL2065" i="1" s="1"/>
  <c r="U2064" i="1"/>
  <c r="AL2064" i="1" s="1"/>
  <c r="U2062" i="1"/>
  <c r="AL2062" i="1" s="1"/>
  <c r="U2061" i="1"/>
  <c r="AL2061" i="1" s="1"/>
  <c r="U2038" i="1"/>
  <c r="AL2038" i="1" s="1"/>
  <c r="U2037" i="1"/>
  <c r="AL2037" i="1" s="1"/>
  <c r="U2028" i="1"/>
  <c r="AL2028" i="1" s="1"/>
  <c r="U2027" i="1"/>
  <c r="AL2027" i="1" s="1"/>
  <c r="U2017" i="1"/>
  <c r="AL2017" i="1" s="1"/>
  <c r="U2005" i="1"/>
  <c r="AL2005" i="1" s="1"/>
  <c r="U2001" i="1"/>
  <c r="AL2001" i="1" s="1"/>
  <c r="U2000" i="1"/>
  <c r="AL2000" i="1" s="1"/>
  <c r="U1997" i="1"/>
  <c r="AL1997" i="1" s="1"/>
  <c r="AV1926" i="1"/>
  <c r="AV1925" i="1"/>
  <c r="AV1924" i="1"/>
  <c r="AV1923" i="1"/>
  <c r="AV1922" i="1"/>
  <c r="U1845" i="1"/>
  <c r="AL1845" i="1" s="1"/>
  <c r="U1743" i="1"/>
  <c r="AL1743" i="1" s="1"/>
  <c r="U1733" i="1"/>
  <c r="AL1733" i="1" s="1"/>
  <c r="U1717" i="1"/>
  <c r="AL1717" i="1" s="1"/>
  <c r="U1716" i="1"/>
  <c r="AL1716" i="1" s="1"/>
  <c r="U1711" i="1"/>
  <c r="AL1711" i="1" s="1"/>
  <c r="U1690" i="1"/>
  <c r="U1685" i="1"/>
  <c r="AL1685" i="1" s="1"/>
  <c r="U1684" i="1"/>
  <c r="AL1684" i="1" s="1"/>
  <c r="AV1602" i="1"/>
  <c r="AV1601" i="1"/>
  <c r="AV1600" i="1"/>
  <c r="AV1599" i="1"/>
  <c r="AV1598" i="1"/>
  <c r="U1465" i="1"/>
  <c r="AL1465" i="1" s="1"/>
  <c r="U1461" i="1"/>
  <c r="AL1461" i="1" s="1"/>
  <c r="U1429" i="1"/>
  <c r="AL1429" i="1" s="1"/>
  <c r="U1421" i="1"/>
  <c r="AL1421" i="1" s="1"/>
  <c r="U1413" i="1"/>
  <c r="AL1413" i="1" s="1"/>
  <c r="U1381" i="1"/>
  <c r="AL1381" i="1" s="1"/>
  <c r="U1373" i="1"/>
  <c r="AL1373" i="1" s="1"/>
  <c r="U1365" i="1"/>
  <c r="AL1365" i="1" s="1"/>
  <c r="U1364" i="1"/>
  <c r="AL1364" i="1" s="1"/>
  <c r="U1362" i="1"/>
  <c r="AL1362" i="1" s="1"/>
  <c r="U1360" i="1"/>
  <c r="AL1360" i="1" s="1"/>
  <c r="U1358" i="1"/>
  <c r="AL1358" i="1" s="1"/>
  <c r="U1356" i="1"/>
  <c r="AL1356" i="1" s="1"/>
  <c r="U1354" i="1"/>
  <c r="AL1354" i="1" s="1"/>
  <c r="U1352" i="1"/>
  <c r="AL1352" i="1" s="1"/>
  <c r="U1350" i="1"/>
  <c r="AL1350" i="1" s="1"/>
  <c r="AV1276" i="1"/>
  <c r="AV1275" i="1"/>
  <c r="AV1274" i="1"/>
  <c r="AV1273" i="1"/>
  <c r="AV1260" i="1"/>
  <c r="AV1259" i="1"/>
  <c r="AV1258" i="1"/>
  <c r="AV1257" i="1"/>
  <c r="U1044" i="1"/>
  <c r="AL1044" i="1" s="1"/>
  <c r="U1012" i="1"/>
  <c r="AL1012" i="1" s="1"/>
  <c r="U999" i="1"/>
  <c r="AL999" i="1" s="1"/>
  <c r="U997" i="1"/>
  <c r="AL997" i="1" s="1"/>
  <c r="U995" i="1"/>
  <c r="AL995" i="1" s="1"/>
  <c r="U992" i="1"/>
  <c r="AL992" i="1" s="1"/>
  <c r="U971" i="1"/>
  <c r="AL971" i="1" s="1"/>
  <c r="U967" i="1"/>
  <c r="AL967" i="1" s="1"/>
  <c r="U959" i="1"/>
  <c r="AL959" i="1" s="1"/>
  <c r="U957" i="1"/>
  <c r="AL957" i="1" s="1"/>
  <c r="U2348" i="1"/>
  <c r="U2152" i="1"/>
  <c r="U2133" i="1"/>
  <c r="AL2133" i="1" s="1"/>
  <c r="AV1994" i="1"/>
  <c r="AV1993" i="1"/>
  <c r="AV1992" i="1"/>
  <c r="AV1991" i="1"/>
  <c r="AV1990" i="1"/>
  <c r="U1904" i="1"/>
  <c r="AL1904" i="1" s="1"/>
  <c r="U1269" i="1"/>
  <c r="AL1269" i="1" s="1"/>
  <c r="U1265" i="1"/>
  <c r="AL1265" i="1" s="1"/>
  <c r="U1196" i="1"/>
  <c r="AL1196" i="1" s="1"/>
  <c r="U1189" i="1"/>
  <c r="AL1189" i="1" s="1"/>
  <c r="U1185" i="1"/>
  <c r="AL1185" i="1" s="1"/>
  <c r="U1173" i="1"/>
  <c r="AL1173" i="1" s="1"/>
  <c r="U1165" i="1"/>
  <c r="AL1165" i="1" s="1"/>
  <c r="U1254" i="1"/>
  <c r="AL1254" i="1" s="1"/>
  <c r="U1244" i="1"/>
  <c r="AL1244" i="1" s="1"/>
  <c r="U1242" i="1"/>
  <c r="AL1242" i="1" s="1"/>
  <c r="U1240" i="1"/>
  <c r="AL1240" i="1" s="1"/>
  <c r="U1238" i="1"/>
  <c r="AL1238" i="1" s="1"/>
  <c r="U1213" i="1"/>
  <c r="AL1213" i="1" s="1"/>
  <c r="U1043" i="1"/>
  <c r="AL1043" i="1" s="1"/>
  <c r="U1040" i="1"/>
  <c r="AL1040" i="1" s="1"/>
  <c r="U1036" i="1"/>
  <c r="AL1036" i="1" s="1"/>
  <c r="U1020" i="1"/>
  <c r="AL1020" i="1" s="1"/>
  <c r="U1015" i="1"/>
  <c r="AL1015" i="1" s="1"/>
  <c r="U1013" i="1"/>
  <c r="AL1013" i="1" s="1"/>
  <c r="U830" i="1"/>
  <c r="AL830" i="1" s="1"/>
  <c r="U825" i="1"/>
  <c r="AL825" i="1" s="1"/>
  <c r="U823" i="1"/>
  <c r="AL823" i="1" s="1"/>
  <c r="U821" i="1"/>
  <c r="AL821" i="1" s="1"/>
  <c r="U813" i="1"/>
  <c r="AL813" i="1" s="1"/>
  <c r="U810" i="1"/>
  <c r="AL810" i="1" s="1"/>
  <c r="U789" i="1"/>
  <c r="AL789" i="1" s="1"/>
  <c r="U786" i="1"/>
  <c r="AL786" i="1" s="1"/>
  <c r="U782" i="1"/>
  <c r="AL782" i="1" s="1"/>
  <c r="U769" i="1"/>
  <c r="AL769" i="1" s="1"/>
  <c r="U767" i="1"/>
  <c r="AL767" i="1" s="1"/>
  <c r="AV693" i="1"/>
  <c r="AV692" i="1"/>
  <c r="AV691" i="1"/>
  <c r="AV690" i="1"/>
  <c r="AV689" i="1"/>
  <c r="AV688" i="1"/>
  <c r="AV687" i="1"/>
  <c r="U613" i="1"/>
  <c r="AL613" i="1" s="1"/>
  <c r="U610" i="1"/>
  <c r="AL610" i="1" s="1"/>
  <c r="AV565" i="1"/>
  <c r="AV564" i="1"/>
  <c r="AV563" i="1"/>
  <c r="AV562" i="1"/>
  <c r="AV561" i="1"/>
  <c r="AV560" i="1"/>
  <c r="AV559" i="1"/>
  <c r="U519" i="1"/>
  <c r="AL519" i="1" s="1"/>
  <c r="U514" i="1"/>
  <c r="AL514" i="1" s="1"/>
  <c r="U512" i="1"/>
  <c r="AL512" i="1" s="1"/>
  <c r="U510" i="1"/>
  <c r="AL510" i="1" s="1"/>
  <c r="U507" i="1"/>
  <c r="AL507" i="1" s="1"/>
  <c r="U502" i="1"/>
  <c r="AL502" i="1" s="1"/>
  <c r="U496" i="1"/>
  <c r="AL496" i="1" s="1"/>
  <c r="U494" i="1"/>
  <c r="AL494" i="1" s="1"/>
  <c r="U488" i="1"/>
  <c r="AL488" i="1" s="1"/>
  <c r="U481" i="1"/>
  <c r="AL481" i="1" s="1"/>
  <c r="U234" i="1"/>
  <c r="AL234" i="1" s="1"/>
  <c r="U133" i="1"/>
  <c r="U102" i="1"/>
  <c r="AL102" i="1" s="1"/>
  <c r="U96" i="1"/>
  <c r="AL96" i="1" s="1"/>
  <c r="U80" i="1"/>
  <c r="AL80" i="1" s="1"/>
  <c r="U75" i="1"/>
  <c r="AL75" i="1" s="1"/>
  <c r="U73" i="1"/>
  <c r="AL73" i="1" s="1"/>
  <c r="AV830" i="1"/>
  <c r="AV829" i="1"/>
  <c r="AV828" i="1"/>
  <c r="AV827" i="1"/>
  <c r="AV826" i="1"/>
  <c r="U758" i="1"/>
  <c r="AL758" i="1" s="1"/>
  <c r="U753" i="1"/>
  <c r="AL753" i="1" s="1"/>
  <c r="U752" i="1"/>
  <c r="AL752" i="1" s="1"/>
  <c r="U725" i="1"/>
  <c r="AL725" i="1" s="1"/>
  <c r="U590" i="1"/>
  <c r="AL590" i="1" s="1"/>
  <c r="U1795" i="1"/>
  <c r="AL1795" i="1" s="1"/>
  <c r="U1790" i="1"/>
  <c r="AL1790" i="1" s="1"/>
  <c r="U1786" i="1"/>
  <c r="AL1786" i="1" s="1"/>
  <c r="U1758" i="1"/>
  <c r="AL1758" i="1" s="1"/>
  <c r="U1754" i="1"/>
  <c r="AL1754" i="1" s="1"/>
  <c r="U1747" i="1"/>
  <c r="AL1747" i="1" s="1"/>
  <c r="U1746" i="1"/>
  <c r="AL1746" i="1" s="1"/>
  <c r="U1744" i="1"/>
  <c r="AL1744" i="1" s="1"/>
  <c r="AV1654" i="1"/>
  <c r="AV1653" i="1"/>
  <c r="AV1652" i="1"/>
  <c r="AV1651" i="1"/>
  <c r="AV1650" i="1"/>
  <c r="AV1649" i="1"/>
  <c r="AV1648" i="1"/>
  <c r="AV1647" i="1"/>
  <c r="U1580" i="1"/>
  <c r="U1573" i="1"/>
  <c r="AL1573" i="1" s="1"/>
  <c r="U1528" i="1"/>
  <c r="U1525" i="1"/>
  <c r="U1520" i="1"/>
  <c r="U1517" i="1"/>
  <c r="AL1517" i="1" s="1"/>
  <c r="U1488" i="1"/>
  <c r="U1476" i="1"/>
  <c r="AL1476" i="1" s="1"/>
  <c r="U1469" i="1"/>
  <c r="AL1469" i="1" s="1"/>
  <c r="AV1404" i="1"/>
  <c r="AV1403" i="1"/>
  <c r="AV1402" i="1"/>
  <c r="AV1401" i="1"/>
  <c r="AV1396" i="1"/>
  <c r="AV1395" i="1"/>
  <c r="AV1394" i="1"/>
  <c r="AV1393" i="1"/>
  <c r="AV1380" i="1"/>
  <c r="AV1379" i="1"/>
  <c r="AV1378" i="1"/>
  <c r="AV1377" i="1"/>
  <c r="U1340" i="1"/>
  <c r="AL1340" i="1" s="1"/>
  <c r="U1333" i="1"/>
  <c r="AL1333" i="1" s="1"/>
  <c r="U1329" i="1"/>
  <c r="AL1329" i="1" s="1"/>
  <c r="U1301" i="1"/>
  <c r="AL1301" i="1" s="1"/>
  <c r="U1300" i="1"/>
  <c r="AL1300" i="1" s="1"/>
  <c r="U1298" i="1"/>
  <c r="AL1298" i="1" s="1"/>
  <c r="U1296" i="1"/>
  <c r="AL1296" i="1" s="1"/>
  <c r="U1294" i="1"/>
  <c r="AL1294" i="1" s="1"/>
  <c r="U1285" i="1"/>
  <c r="AL1285" i="1" s="1"/>
  <c r="U1277" i="1"/>
  <c r="AL1277" i="1" s="1"/>
  <c r="AV1212" i="1"/>
  <c r="AV1211" i="1"/>
  <c r="AV1210" i="1"/>
  <c r="AV1209" i="1"/>
  <c r="AV1196" i="1"/>
  <c r="AV1195" i="1"/>
  <c r="AV1194" i="1"/>
  <c r="AV1193" i="1"/>
  <c r="AV1188" i="1"/>
  <c r="AV1187" i="1"/>
  <c r="AV1186" i="1"/>
  <c r="AV1185" i="1"/>
  <c r="U1107" i="1"/>
  <c r="AL1107" i="1" s="1"/>
  <c r="U1104" i="1"/>
  <c r="AL1104" i="1" s="1"/>
  <c r="U1100" i="1"/>
  <c r="AL1100" i="1" s="1"/>
  <c r="U1076" i="1"/>
  <c r="AL1076" i="1" s="1"/>
  <c r="U1075" i="1"/>
  <c r="AL1075" i="1" s="1"/>
  <c r="U1072" i="1"/>
  <c r="AL1072" i="1" s="1"/>
  <c r="U1068" i="1"/>
  <c r="AL1068" i="1" s="1"/>
  <c r="U1063" i="1"/>
  <c r="AL1063" i="1" s="1"/>
  <c r="U1061" i="1"/>
  <c r="AL1061" i="1" s="1"/>
  <c r="U1059" i="1"/>
  <c r="AL1059" i="1" s="1"/>
  <c r="U1056" i="1"/>
  <c r="AL1056" i="1" s="1"/>
  <c r="U1052" i="1"/>
  <c r="AL1052" i="1" s="1"/>
  <c r="U1047" i="1"/>
  <c r="AL1047" i="1" s="1"/>
  <c r="U1045" i="1"/>
  <c r="AL1045" i="1" s="1"/>
  <c r="AV1011" i="1"/>
  <c r="AV1010" i="1"/>
  <c r="AV1009" i="1"/>
  <c r="AV1008" i="1"/>
  <c r="AV1007" i="1"/>
  <c r="AV1006" i="1"/>
  <c r="AV1005" i="1"/>
  <c r="AV967" i="1"/>
  <c r="AV966" i="1"/>
  <c r="AV965" i="1"/>
  <c r="AV964" i="1"/>
  <c r="U927" i="1"/>
  <c r="AL927" i="1" s="1"/>
  <c r="U923" i="1"/>
  <c r="AL923" i="1" s="1"/>
  <c r="U922" i="1"/>
  <c r="AL922" i="1" s="1"/>
  <c r="U886" i="1"/>
  <c r="AL886" i="1" s="1"/>
  <c r="U885" i="1"/>
  <c r="AL885" i="1" s="1"/>
  <c r="U877" i="1"/>
  <c r="AL877" i="1" s="1"/>
  <c r="U874" i="1"/>
  <c r="AL874" i="1" s="1"/>
  <c r="U865" i="1"/>
  <c r="AL865" i="1" s="1"/>
  <c r="U853" i="1"/>
  <c r="AL853" i="1" s="1"/>
  <c r="U850" i="1"/>
  <c r="AL850" i="1" s="1"/>
  <c r="U846" i="1"/>
  <c r="AL846" i="1" s="1"/>
  <c r="AV745" i="1"/>
  <c r="AV744" i="1"/>
  <c r="AV743" i="1"/>
  <c r="AV742" i="1"/>
  <c r="AV734" i="1"/>
  <c r="AV733" i="1"/>
  <c r="AV732" i="1"/>
  <c r="AV731" i="1"/>
  <c r="AV730" i="1"/>
  <c r="U681" i="1"/>
  <c r="AL681" i="1" s="1"/>
  <c r="U652" i="1"/>
  <c r="AL652" i="1" s="1"/>
  <c r="U648" i="1"/>
  <c r="AL648" i="1" s="1"/>
  <c r="U640" i="1"/>
  <c r="AL640" i="1" s="1"/>
  <c r="U638" i="1"/>
  <c r="AL638" i="1" s="1"/>
  <c r="U629" i="1"/>
  <c r="AL629" i="1" s="1"/>
  <c r="U618" i="1"/>
  <c r="AL618" i="1" s="1"/>
  <c r="AV606" i="1"/>
  <c r="AV605" i="1"/>
  <c r="AV604" i="1"/>
  <c r="AV603" i="1"/>
  <c r="AV602" i="1"/>
  <c r="U565" i="1"/>
  <c r="AL565" i="1" s="1"/>
  <c r="U564" i="1"/>
  <c r="AL564" i="1" s="1"/>
  <c r="U558" i="1"/>
  <c r="AL558" i="1" s="1"/>
  <c r="U543" i="1"/>
  <c r="AL543" i="1" s="1"/>
  <c r="U541" i="1"/>
  <c r="AL541" i="1" s="1"/>
  <c r="U538" i="1"/>
  <c r="AL538" i="1" s="1"/>
  <c r="U526" i="1"/>
  <c r="U523" i="1"/>
  <c r="AL523" i="1" s="1"/>
  <c r="U462" i="1"/>
  <c r="AL462" i="1" s="1"/>
  <c r="U461" i="1"/>
  <c r="AL461" i="1" s="1"/>
  <c r="U460" i="1"/>
  <c r="AL460" i="1" s="1"/>
  <c r="U456" i="1"/>
  <c r="AL456" i="1" s="1"/>
  <c r="U452" i="1"/>
  <c r="AL452" i="1" s="1"/>
  <c r="U429" i="1"/>
  <c r="AL429" i="1" s="1"/>
  <c r="AV396" i="1"/>
  <c r="AV395" i="1"/>
  <c r="AV394" i="1"/>
  <c r="AV393" i="1"/>
  <c r="AV392" i="1"/>
  <c r="AV391" i="1"/>
  <c r="AV390" i="1"/>
  <c r="U230" i="1"/>
  <c r="U197" i="1"/>
  <c r="AL197" i="1" s="1"/>
  <c r="U166" i="1"/>
  <c r="U163" i="1"/>
  <c r="U162" i="1"/>
  <c r="U159" i="1"/>
  <c r="AV71" i="1"/>
  <c r="AV70" i="1"/>
  <c r="AV69" i="1"/>
  <c r="AV68" i="1"/>
  <c r="AV67" i="1"/>
  <c r="AV66" i="1"/>
  <c r="AV65" i="1"/>
  <c r="AV460" i="1"/>
  <c r="AV459" i="1"/>
  <c r="AV458" i="1"/>
  <c r="AV445" i="1"/>
  <c r="AV444" i="1"/>
  <c r="AV443" i="1"/>
  <c r="AV442" i="1"/>
  <c r="AV437" i="1"/>
  <c r="AV436" i="1"/>
  <c r="AV435" i="1"/>
  <c r="AV434" i="1"/>
  <c r="U396" i="1"/>
  <c r="U394" i="1"/>
  <c r="U364" i="1"/>
  <c r="AL364" i="1" s="1"/>
  <c r="U360" i="1"/>
  <c r="AL360" i="1" s="1"/>
  <c r="U306" i="1"/>
  <c r="AL306" i="1" s="1"/>
  <c r="U243" i="1"/>
  <c r="AL243" i="1" s="1"/>
  <c r="U238" i="1"/>
  <c r="U235" i="1"/>
  <c r="AL235" i="1" s="1"/>
  <c r="AV155" i="1"/>
  <c r="AV154" i="1"/>
  <c r="AV153" i="1"/>
  <c r="AV152" i="1"/>
  <c r="AV133" i="1"/>
  <c r="AV132" i="1"/>
  <c r="AV131" i="1"/>
  <c r="AV130" i="1"/>
  <c r="AV123" i="1"/>
  <c r="AV122" i="1"/>
  <c r="AV121" i="1"/>
  <c r="AV120" i="1"/>
  <c r="AV119" i="1"/>
  <c r="U71" i="1"/>
  <c r="AL71" i="1" s="1"/>
  <c r="U67" i="1"/>
  <c r="AL67" i="1" s="1"/>
  <c r="U66" i="1"/>
  <c r="AL66" i="1" s="1"/>
  <c r="U36" i="1"/>
  <c r="AL36" i="1" s="1"/>
  <c r="U35" i="1"/>
  <c r="AL35" i="1" s="1"/>
  <c r="U31" i="1"/>
  <c r="AL31" i="1" s="1"/>
  <c r="U2821" i="1"/>
  <c r="U2817" i="1"/>
  <c r="U2816" i="1"/>
  <c r="U2813" i="1"/>
  <c r="U2769" i="1"/>
  <c r="U2767" i="1"/>
  <c r="AV2898" i="1"/>
  <c r="AV2895" i="1"/>
  <c r="AV2892" i="1"/>
  <c r="AV2864" i="1"/>
  <c r="AV2859" i="1"/>
  <c r="AV2897" i="1"/>
  <c r="AV2896" i="1"/>
  <c r="AV2891" i="1"/>
  <c r="AV2870" i="1"/>
  <c r="AV2866" i="1"/>
  <c r="AV2865" i="1"/>
  <c r="AV2863" i="1"/>
  <c r="AV2860" i="1"/>
  <c r="U2827" i="1"/>
  <c r="U2826" i="1"/>
  <c r="U2823" i="1"/>
  <c r="U2780" i="1"/>
  <c r="AV2747" i="1"/>
  <c r="AV2746" i="1"/>
  <c r="AV2745" i="1"/>
  <c r="AV2744" i="1"/>
  <c r="AV2743" i="1"/>
  <c r="AV2742" i="1"/>
  <c r="AV2741" i="1"/>
  <c r="U2693" i="1"/>
  <c r="U2689" i="1"/>
  <c r="U2688" i="1"/>
  <c r="U2685" i="1"/>
  <c r="U2672" i="1"/>
  <c r="U2669" i="1"/>
  <c r="AV2615" i="1"/>
  <c r="AV2614" i="1"/>
  <c r="AV2613" i="1"/>
  <c r="AV2612" i="1"/>
  <c r="AV2611" i="1"/>
  <c r="AV2610" i="1"/>
  <c r="AV2608" i="1"/>
  <c r="U2608" i="1"/>
  <c r="U2413" i="1"/>
  <c r="U2412" i="1"/>
  <c r="U2408" i="1"/>
  <c r="U2404" i="1"/>
  <c r="U2402" i="1"/>
  <c r="U2401" i="1"/>
  <c r="U2396" i="1"/>
  <c r="U2392" i="1"/>
  <c r="U2388" i="1"/>
  <c r="U2386" i="1"/>
  <c r="U2385" i="1"/>
  <c r="U2331" i="1"/>
  <c r="U2327" i="1"/>
  <c r="U2300" i="1"/>
  <c r="U2296" i="1"/>
  <c r="AV2449" i="1"/>
  <c r="AV2448" i="1"/>
  <c r="AV2447" i="1"/>
  <c r="AV2446" i="1"/>
  <c r="AV2445" i="1"/>
  <c r="AV2332" i="1"/>
  <c r="AV2331" i="1"/>
  <c r="AV2330" i="1"/>
  <c r="AV2329" i="1"/>
  <c r="AV2328" i="1"/>
  <c r="AV2327" i="1"/>
  <c r="AV2326" i="1"/>
  <c r="AV2325" i="1"/>
  <c r="AV2155" i="1"/>
  <c r="AV2110" i="1"/>
  <c r="AV2109" i="1"/>
  <c r="AV2108" i="1"/>
  <c r="AV2107" i="1"/>
  <c r="AV2106" i="1"/>
  <c r="AV2016" i="1"/>
  <c r="AV2015" i="1"/>
  <c r="AV2014" i="1"/>
  <c r="AV2013" i="1"/>
  <c r="AV2012" i="1"/>
  <c r="AV2011" i="1"/>
  <c r="AV2834" i="1"/>
  <c r="AV2833" i="1"/>
  <c r="AV2832" i="1"/>
  <c r="AV2831" i="1"/>
  <c r="AV2828" i="1"/>
  <c r="U2800" i="1"/>
  <c r="U2796" i="1"/>
  <c r="U2795" i="1"/>
  <c r="U2793" i="1"/>
  <c r="U2792" i="1"/>
  <c r="U2789" i="1"/>
  <c r="U2785" i="1"/>
  <c r="U2784" i="1"/>
  <c r="U2781" i="1"/>
  <c r="AV2779" i="1"/>
  <c r="AV2778" i="1"/>
  <c r="AV2777" i="1"/>
  <c r="AV2776" i="1"/>
  <c r="AV2775" i="1"/>
  <c r="AV2774" i="1"/>
  <c r="AV2768" i="1"/>
  <c r="AV2767" i="1"/>
  <c r="AV2766" i="1"/>
  <c r="AV2765" i="1"/>
  <c r="AV2764" i="1"/>
  <c r="U2725" i="1"/>
  <c r="U2721" i="1"/>
  <c r="U2720" i="1"/>
  <c r="U2717" i="1"/>
  <c r="AV2693" i="1"/>
  <c r="AV2692" i="1"/>
  <c r="AV2691" i="1"/>
  <c r="AV2690" i="1"/>
  <c r="AV2689" i="1"/>
  <c r="AV2688" i="1"/>
  <c r="AV2679" i="1"/>
  <c r="AV2678" i="1"/>
  <c r="AV2677" i="1"/>
  <c r="AV2676" i="1"/>
  <c r="AV2675" i="1"/>
  <c r="AV2674" i="1"/>
  <c r="U2556" i="1"/>
  <c r="U2544" i="1"/>
  <c r="U2540" i="1"/>
  <c r="U2535" i="1"/>
  <c r="U2531" i="1"/>
  <c r="U2530" i="1"/>
  <c r="AV2513" i="1"/>
  <c r="AV2512" i="1"/>
  <c r="AV2511" i="1"/>
  <c r="AV2510" i="1"/>
  <c r="AV2509" i="1"/>
  <c r="AV2501" i="1"/>
  <c r="U2480" i="1"/>
  <c r="U2475" i="1"/>
  <c r="U2469" i="1"/>
  <c r="U2460" i="1"/>
  <c r="U2455" i="1"/>
  <c r="U2454" i="1"/>
  <c r="U2452" i="1"/>
  <c r="AV2412" i="1"/>
  <c r="AV2411" i="1"/>
  <c r="AV2410" i="1"/>
  <c r="AV2409" i="1"/>
  <c r="AV2408" i="1"/>
  <c r="AV2407" i="1"/>
  <c r="AV2406" i="1"/>
  <c r="AV2405" i="1"/>
  <c r="AV2399" i="1"/>
  <c r="AV2284" i="1"/>
  <c r="AV2283" i="1"/>
  <c r="AV2282" i="1"/>
  <c r="AV2281" i="1"/>
  <c r="AV2280" i="1"/>
  <c r="AV2279" i="1"/>
  <c r="AV2278" i="1"/>
  <c r="AV2277" i="1"/>
  <c r="AV2183" i="1"/>
  <c r="AV2182" i="1"/>
  <c r="AV2181" i="1"/>
  <c r="AV2180" i="1"/>
  <c r="AV2089" i="1"/>
  <c r="AV2088" i="1"/>
  <c r="AV2087" i="1"/>
  <c r="AV2086" i="1"/>
  <c r="U2292" i="1"/>
  <c r="U2290" i="1"/>
  <c r="U2289" i="1"/>
  <c r="U2248" i="1"/>
  <c r="U2236" i="1"/>
  <c r="U2235" i="1"/>
  <c r="U2234" i="1"/>
  <c r="U2233" i="1"/>
  <c r="U2191" i="1"/>
  <c r="U2188" i="1"/>
  <c r="U2187" i="1"/>
  <c r="U2186" i="1"/>
  <c r="U2185" i="1"/>
  <c r="U2151" i="1"/>
  <c r="U2144" i="1"/>
  <c r="U2143" i="1"/>
  <c r="AV2132" i="1"/>
  <c r="AV2131" i="1"/>
  <c r="AV2130" i="1"/>
  <c r="AV2129" i="1"/>
  <c r="AV2128" i="1"/>
  <c r="AV2127" i="1"/>
  <c r="U2108" i="1"/>
  <c r="AL2108" i="1" s="1"/>
  <c r="U2096" i="1"/>
  <c r="AL2096" i="1" s="1"/>
  <c r="U2094" i="1"/>
  <c r="AL2094" i="1" s="1"/>
  <c r="U2093" i="1"/>
  <c r="AL2093" i="1" s="1"/>
  <c r="U2091" i="1"/>
  <c r="AL2091" i="1" s="1"/>
  <c r="AV2080" i="1"/>
  <c r="AV2079" i="1"/>
  <c r="AV2078" i="1"/>
  <c r="AV2077" i="1"/>
  <c r="AV2076" i="1"/>
  <c r="AV2075" i="1"/>
  <c r="U2048" i="1"/>
  <c r="AL2048" i="1" s="1"/>
  <c r="U2044" i="1"/>
  <c r="AL2044" i="1" s="1"/>
  <c r="U2042" i="1"/>
  <c r="AL2042" i="1" s="1"/>
  <c r="U2041" i="1"/>
  <c r="AL2041" i="1" s="1"/>
  <c r="U2039" i="1"/>
  <c r="AL2039" i="1" s="1"/>
  <c r="U1994" i="1"/>
  <c r="AL1994" i="1" s="1"/>
  <c r="U1985" i="1"/>
  <c r="AL1985" i="1" s="1"/>
  <c r="AV1973" i="1"/>
  <c r="AV1972" i="1"/>
  <c r="AV1971" i="1"/>
  <c r="AV1970" i="1"/>
  <c r="AV1969" i="1"/>
  <c r="U1946" i="1"/>
  <c r="AL1946" i="1" s="1"/>
  <c r="U1937" i="1"/>
  <c r="AL1937" i="1" s="1"/>
  <c r="U1932" i="1"/>
  <c r="AL1932" i="1" s="1"/>
  <c r="U1931" i="1"/>
  <c r="AL1931" i="1" s="1"/>
  <c r="U1929" i="1"/>
  <c r="AL1929" i="1" s="1"/>
  <c r="AV1901" i="1"/>
  <c r="AV1900" i="1"/>
  <c r="AV1899" i="1"/>
  <c r="AV1898" i="1"/>
  <c r="AV1897" i="1"/>
  <c r="U1869" i="1"/>
  <c r="U1868" i="1"/>
  <c r="U1864" i="1"/>
  <c r="AL1864" i="1" s="1"/>
  <c r="U1863" i="1"/>
  <c r="AL1863" i="1" s="1"/>
  <c r="U1862" i="1"/>
  <c r="AL1862" i="1" s="1"/>
  <c r="U1807" i="1"/>
  <c r="AL1807" i="1" s="1"/>
  <c r="U1797" i="1"/>
  <c r="AL1797" i="1" s="1"/>
  <c r="U1796" i="1"/>
  <c r="AL1796" i="1" s="1"/>
  <c r="AV1781" i="1"/>
  <c r="AV1780" i="1"/>
  <c r="AV1779" i="1"/>
  <c r="AV1778" i="1"/>
  <c r="AV1777" i="1"/>
  <c r="AV1776" i="1"/>
  <c r="U1753" i="1"/>
  <c r="AL1753" i="1" s="1"/>
  <c r="U1737" i="1"/>
  <c r="AL1737" i="1" s="1"/>
  <c r="U1735" i="1"/>
  <c r="AL1735" i="1" s="1"/>
  <c r="U1734" i="1"/>
  <c r="AL1734" i="1" s="1"/>
  <c r="AV1705" i="1"/>
  <c r="AV1704" i="1"/>
  <c r="AV1703" i="1"/>
  <c r="U1667" i="1"/>
  <c r="AL1667" i="1" s="1"/>
  <c r="U1666" i="1"/>
  <c r="AL1666" i="1" s="1"/>
  <c r="U1663" i="1"/>
  <c r="AL1663" i="1" s="1"/>
  <c r="U1658" i="1"/>
  <c r="AL1658" i="1" s="1"/>
  <c r="U1626" i="1"/>
  <c r="AL1626" i="1" s="1"/>
  <c r="U1625" i="1"/>
  <c r="AL1625" i="1" s="1"/>
  <c r="U1602" i="1"/>
  <c r="AL1602" i="1" s="1"/>
  <c r="U1596" i="1"/>
  <c r="U1593" i="1"/>
  <c r="AV1576" i="1"/>
  <c r="U1564" i="1"/>
  <c r="AL1564" i="1" s="1"/>
  <c r="U1563" i="1"/>
  <c r="AL1563" i="1" s="1"/>
  <c r="U1541" i="1"/>
  <c r="AL1541" i="1" s="1"/>
  <c r="U1532" i="1"/>
  <c r="AL1532" i="1" s="1"/>
  <c r="U1529" i="1"/>
  <c r="AV1512" i="1"/>
  <c r="AV1511" i="1"/>
  <c r="AV1510" i="1"/>
  <c r="AV1509" i="1"/>
  <c r="U1484" i="1"/>
  <c r="AL1484" i="1" s="1"/>
  <c r="U1483" i="1"/>
  <c r="AL1483" i="1" s="1"/>
  <c r="U1473" i="1"/>
  <c r="AL1473" i="1" s="1"/>
  <c r="U1462" i="1"/>
  <c r="AL1462" i="1" s="1"/>
  <c r="U1460" i="1"/>
  <c r="AL1460" i="1" s="1"/>
  <c r="U1458" i="1"/>
  <c r="AL1458" i="1" s="1"/>
  <c r="U1456" i="1"/>
  <c r="AL1456" i="1" s="1"/>
  <c r="U1454" i="1"/>
  <c r="AL1454" i="1" s="1"/>
  <c r="AV1428" i="1"/>
  <c r="AV1427" i="1"/>
  <c r="AV1426" i="1"/>
  <c r="AV1425" i="1"/>
  <c r="AV1420" i="1"/>
  <c r="AV1419" i="1"/>
  <c r="AV1418" i="1"/>
  <c r="AV1417" i="1"/>
  <c r="U1402" i="1"/>
  <c r="AL1402" i="1" s="1"/>
  <c r="U1400" i="1"/>
  <c r="AL1400" i="1" s="1"/>
  <c r="U1398" i="1"/>
  <c r="AL1398" i="1" s="1"/>
  <c r="U1388" i="1"/>
  <c r="AL1388" i="1" s="1"/>
  <c r="U1386" i="1"/>
  <c r="AL1386" i="1" s="1"/>
  <c r="U1384" i="1"/>
  <c r="AL1384" i="1" s="1"/>
  <c r="U1382" i="1"/>
  <c r="AL1382" i="1" s="1"/>
  <c r="U1357" i="1"/>
  <c r="AL1357" i="1" s="1"/>
  <c r="U1348" i="1"/>
  <c r="AL1348" i="1" s="1"/>
  <c r="U1346" i="1"/>
  <c r="AL1346" i="1" s="1"/>
  <c r="U1344" i="1"/>
  <c r="AL1344" i="1" s="1"/>
  <c r="U1342" i="1"/>
  <c r="AL1342" i="1" s="1"/>
  <c r="AV1340" i="1"/>
  <c r="AV1339" i="1"/>
  <c r="AV1338" i="1"/>
  <c r="AV1337" i="1"/>
  <c r="AV1332" i="1"/>
  <c r="AV1331" i="1"/>
  <c r="AV1330" i="1"/>
  <c r="AV1329" i="1"/>
  <c r="U1308" i="1"/>
  <c r="AL1308" i="1" s="1"/>
  <c r="U1306" i="1"/>
  <c r="AL1306" i="1" s="1"/>
  <c r="U1304" i="1"/>
  <c r="AL1304" i="1" s="1"/>
  <c r="U1302" i="1"/>
  <c r="AL1302" i="1" s="1"/>
  <c r="U1281" i="1"/>
  <c r="AL1281" i="1" s="1"/>
  <c r="U1274" i="1"/>
  <c r="AL1274" i="1" s="1"/>
  <c r="U1272" i="1"/>
  <c r="AL1272" i="1" s="1"/>
  <c r="U1270" i="1"/>
  <c r="AL1270" i="1" s="1"/>
  <c r="U1261" i="1"/>
  <c r="AV1236" i="1"/>
  <c r="AV1235" i="1"/>
  <c r="AV1234" i="1"/>
  <c r="AV1233" i="1"/>
  <c r="AV1063" i="1"/>
  <c r="AV1062" i="1"/>
  <c r="AV1061" i="1"/>
  <c r="AV1060" i="1"/>
  <c r="AV1952" i="1"/>
  <c r="AV1951" i="1"/>
  <c r="AV1950" i="1"/>
  <c r="AV1949" i="1"/>
  <c r="AV1948" i="1"/>
  <c r="AV1947" i="1"/>
  <c r="AV1946" i="1"/>
  <c r="AV1945" i="1"/>
  <c r="AV1833" i="1"/>
  <c r="AV1832" i="1"/>
  <c r="AV1831" i="1"/>
  <c r="AV1830" i="1"/>
  <c r="AV1829" i="1"/>
  <c r="AV1828" i="1"/>
  <c r="AV1754" i="1"/>
  <c r="AV1753" i="1"/>
  <c r="AV1752" i="1"/>
  <c r="AV1751" i="1"/>
  <c r="AV1750" i="1"/>
  <c r="AV1719" i="1"/>
  <c r="AV1627" i="1"/>
  <c r="AV1626" i="1"/>
  <c r="AV1625" i="1"/>
  <c r="AV1624" i="1"/>
  <c r="AV1623" i="1"/>
  <c r="AV1565" i="1"/>
  <c r="AV1564" i="1"/>
  <c r="AV1563" i="1"/>
  <c r="AV1562" i="1"/>
  <c r="AV1561" i="1"/>
  <c r="AV1488" i="1"/>
  <c r="AV1487" i="1"/>
  <c r="AV1486" i="1"/>
  <c r="AV1485" i="1"/>
  <c r="AV1484" i="1"/>
  <c r="AV1483" i="1"/>
  <c r="AV1482" i="1"/>
  <c r="AV1481" i="1"/>
  <c r="AV1364" i="1"/>
  <c r="AV1363" i="1"/>
  <c r="AV1362" i="1"/>
  <c r="AV1361" i="1"/>
  <c r="AV1148" i="1"/>
  <c r="AV1147" i="1"/>
  <c r="AV1146" i="1"/>
  <c r="AV1145" i="1"/>
  <c r="AV1144" i="1"/>
  <c r="AV1043" i="1"/>
  <c r="AV1042" i="1"/>
  <c r="AV1041" i="1"/>
  <c r="AV1040" i="1"/>
  <c r="AV1039" i="1"/>
  <c r="AV1038" i="1"/>
  <c r="AV1037" i="1"/>
  <c r="AV1031" i="1"/>
  <c r="AV1030" i="1"/>
  <c r="AV1029" i="1"/>
  <c r="AV1028" i="1"/>
  <c r="U2753" i="1"/>
  <c r="U2752" i="1"/>
  <c r="U2749" i="1"/>
  <c r="AV2727" i="1"/>
  <c r="U2705" i="1"/>
  <c r="U2694" i="1"/>
  <c r="U2655" i="1"/>
  <c r="U2651" i="1"/>
  <c r="U2627" i="1"/>
  <c r="U2625" i="1"/>
  <c r="U2624" i="1"/>
  <c r="U2621" i="1"/>
  <c r="U2579" i="1"/>
  <c r="U2575" i="1"/>
  <c r="U2561" i="1"/>
  <c r="U2560" i="1"/>
  <c r="U2557" i="1"/>
  <c r="U2503" i="1"/>
  <c r="U2489" i="1"/>
  <c r="U2488" i="1"/>
  <c r="U2447" i="1"/>
  <c r="U2423" i="1"/>
  <c r="U2420" i="1"/>
  <c r="U2416" i="1"/>
  <c r="U2414" i="1"/>
  <c r="U2368" i="1"/>
  <c r="U2363" i="1"/>
  <c r="U2359" i="1"/>
  <c r="U2344" i="1"/>
  <c r="U2340" i="1"/>
  <c r="U2338" i="1"/>
  <c r="U2337" i="1"/>
  <c r="U2272" i="1"/>
  <c r="U2215" i="1"/>
  <c r="U2208" i="1"/>
  <c r="AV2199" i="1"/>
  <c r="AV2198" i="1"/>
  <c r="AV2197" i="1"/>
  <c r="AV2196" i="1"/>
  <c r="U2172" i="1"/>
  <c r="U2171" i="1"/>
  <c r="U2170" i="1"/>
  <c r="U2169" i="1"/>
  <c r="U2121" i="1"/>
  <c r="AL2121" i="1" s="1"/>
  <c r="U2117" i="1"/>
  <c r="AL2117" i="1" s="1"/>
  <c r="U2116" i="1"/>
  <c r="AL2116" i="1" s="1"/>
  <c r="U2114" i="1"/>
  <c r="AL2114" i="1" s="1"/>
  <c r="U2113" i="1"/>
  <c r="AL2113" i="1" s="1"/>
  <c r="U2088" i="1"/>
  <c r="AL2088" i="1" s="1"/>
  <c r="U2080" i="1"/>
  <c r="AL2080" i="1" s="1"/>
  <c r="U2070" i="1"/>
  <c r="AL2070" i="1" s="1"/>
  <c r="U2036" i="1"/>
  <c r="AL2036" i="1" s="1"/>
  <c r="U2022" i="1"/>
  <c r="AL2022" i="1" s="1"/>
  <c r="U2021" i="1"/>
  <c r="AL2021" i="1" s="1"/>
  <c r="U2018" i="1"/>
  <c r="AL2018" i="1" s="1"/>
  <c r="U1962" i="1"/>
  <c r="AL1962" i="1" s="1"/>
  <c r="U1958" i="1"/>
  <c r="AL1958" i="1" s="1"/>
  <c r="U1957" i="1"/>
  <c r="AL1957" i="1" s="1"/>
  <c r="U1954" i="1"/>
  <c r="AL1954" i="1" s="1"/>
  <c r="U1924" i="1"/>
  <c r="AL1924" i="1" s="1"/>
  <c r="U1901" i="1"/>
  <c r="AL1901" i="1" s="1"/>
  <c r="U1893" i="1"/>
  <c r="AL1893" i="1" s="1"/>
  <c r="U1857" i="1"/>
  <c r="AL1857" i="1" s="1"/>
  <c r="U1853" i="1"/>
  <c r="AL1853" i="1" s="1"/>
  <c r="U1843" i="1"/>
  <c r="AL1843" i="1" s="1"/>
  <c r="U1839" i="1"/>
  <c r="AL1839" i="1" s="1"/>
  <c r="U1769" i="1"/>
  <c r="AL1769" i="1" s="1"/>
  <c r="U1767" i="1"/>
  <c r="AL1767" i="1" s="1"/>
  <c r="U1766" i="1"/>
  <c r="AL1766" i="1" s="1"/>
  <c r="U1763" i="1"/>
  <c r="AL1763" i="1" s="1"/>
  <c r="U1762" i="1"/>
  <c r="AL1762" i="1" s="1"/>
  <c r="U1759" i="1"/>
  <c r="AL1759" i="1" s="1"/>
  <c r="U1726" i="1"/>
  <c r="AL1726" i="1" s="1"/>
  <c r="U1725" i="1"/>
  <c r="AL1725" i="1" s="1"/>
  <c r="U1705" i="1"/>
  <c r="AL1705" i="1" s="1"/>
  <c r="U1694" i="1"/>
  <c r="U1691" i="1"/>
  <c r="AL1691" i="1" s="1"/>
  <c r="AV1679" i="1"/>
  <c r="AV1678" i="1"/>
  <c r="AV1677" i="1"/>
  <c r="AV1676" i="1"/>
  <c r="AV1675" i="1"/>
  <c r="AV1674" i="1"/>
  <c r="U1650" i="1"/>
  <c r="AL1650" i="1" s="1"/>
  <c r="U1649" i="1"/>
  <c r="AL1649" i="1" s="1"/>
  <c r="U1636" i="1"/>
  <c r="AL1636" i="1" s="1"/>
  <c r="U1634" i="1"/>
  <c r="AL1634" i="1" s="1"/>
  <c r="U1631" i="1"/>
  <c r="AL1631" i="1" s="1"/>
  <c r="U1568" i="1"/>
  <c r="AL1568" i="1" s="1"/>
  <c r="U1566" i="1"/>
  <c r="AL1566" i="1" s="1"/>
  <c r="U1513" i="1"/>
  <c r="U1492" i="1"/>
  <c r="AL1492" i="1" s="1"/>
  <c r="U1489" i="1"/>
  <c r="U1445" i="1"/>
  <c r="AL1445" i="1" s="1"/>
  <c r="U1441" i="1"/>
  <c r="AL1441" i="1" s="1"/>
  <c r="U1428" i="1"/>
  <c r="AL1428" i="1" s="1"/>
  <c r="U1426" i="1"/>
  <c r="AL1426" i="1" s="1"/>
  <c r="U1424" i="1"/>
  <c r="AL1424" i="1" s="1"/>
  <c r="U1422" i="1"/>
  <c r="AL1422" i="1" s="1"/>
  <c r="U1420" i="1"/>
  <c r="AL1420" i="1" s="1"/>
  <c r="U1418" i="1"/>
  <c r="AL1418" i="1" s="1"/>
  <c r="U1416" i="1"/>
  <c r="AL1416" i="1" s="1"/>
  <c r="U1414" i="1"/>
  <c r="AL1414" i="1" s="1"/>
  <c r="U1412" i="1"/>
  <c r="AL1412" i="1" s="1"/>
  <c r="U1410" i="1"/>
  <c r="AL1410" i="1" s="1"/>
  <c r="U1408" i="1"/>
  <c r="AL1408" i="1" s="1"/>
  <c r="U1406" i="1"/>
  <c r="AL1406" i="1" s="1"/>
  <c r="U1377" i="1"/>
  <c r="AL1377" i="1" s="1"/>
  <c r="U1370" i="1"/>
  <c r="AL1370" i="1" s="1"/>
  <c r="U1368" i="1"/>
  <c r="AL1368" i="1" s="1"/>
  <c r="U1366" i="1"/>
  <c r="AL1366" i="1" s="1"/>
  <c r="U1338" i="1"/>
  <c r="AL1338" i="1" s="1"/>
  <c r="U1336" i="1"/>
  <c r="AL1336" i="1" s="1"/>
  <c r="U1334" i="1"/>
  <c r="AL1334" i="1" s="1"/>
  <c r="U1325" i="1"/>
  <c r="AL1325" i="1" s="1"/>
  <c r="U1292" i="1"/>
  <c r="AL1292" i="1" s="1"/>
  <c r="U1290" i="1"/>
  <c r="AL1290" i="1" s="1"/>
  <c r="U1288" i="1"/>
  <c r="AL1288" i="1" s="1"/>
  <c r="U1286" i="1"/>
  <c r="AL1286" i="1" s="1"/>
  <c r="U1253" i="1"/>
  <c r="AL1253" i="1" s="1"/>
  <c r="U1249" i="1"/>
  <c r="AL1249" i="1" s="1"/>
  <c r="U1236" i="1"/>
  <c r="AL1236" i="1" s="1"/>
  <c r="U1234" i="1"/>
  <c r="AL1234" i="1" s="1"/>
  <c r="U1232" i="1"/>
  <c r="AL1232" i="1" s="1"/>
  <c r="U1221" i="1"/>
  <c r="AL1221" i="1" s="1"/>
  <c r="U1220" i="1"/>
  <c r="AL1220" i="1" s="1"/>
  <c r="U1218" i="1"/>
  <c r="AL1218" i="1" s="1"/>
  <c r="U1216" i="1"/>
  <c r="AL1216" i="1" s="1"/>
  <c r="U1214" i="1"/>
  <c r="AL1214" i="1" s="1"/>
  <c r="U1172" i="1"/>
  <c r="AL1172" i="1" s="1"/>
  <c r="U1170" i="1"/>
  <c r="AL1170" i="1" s="1"/>
  <c r="U1168" i="1"/>
  <c r="AL1168" i="1" s="1"/>
  <c r="U1166" i="1"/>
  <c r="AL1166" i="1" s="1"/>
  <c r="U1164" i="1"/>
  <c r="AL1164" i="1" s="1"/>
  <c r="U1162" i="1"/>
  <c r="AL1162" i="1" s="1"/>
  <c r="U1160" i="1"/>
  <c r="AL1160" i="1" s="1"/>
  <c r="U1158" i="1"/>
  <c r="AL1158" i="1" s="1"/>
  <c r="U1139" i="1"/>
  <c r="AL1139" i="1" s="1"/>
  <c r="U1134" i="1"/>
  <c r="AL1134" i="1" s="1"/>
  <c r="U1122" i="1"/>
  <c r="AL1122" i="1" s="1"/>
  <c r="U1121" i="1"/>
  <c r="AL1121" i="1" s="1"/>
  <c r="U1119" i="1"/>
  <c r="AL1119" i="1" s="1"/>
  <c r="U1108" i="1"/>
  <c r="AL1108" i="1" s="1"/>
  <c r="AV1095" i="1"/>
  <c r="AV1094" i="1"/>
  <c r="AV1093" i="1"/>
  <c r="AV1092" i="1"/>
  <c r="U1064" i="1"/>
  <c r="AL1064" i="1" s="1"/>
  <c r="U1035" i="1"/>
  <c r="AL1035" i="1" s="1"/>
  <c r="U1028" i="1"/>
  <c r="U1011" i="1"/>
  <c r="AL1011" i="1" s="1"/>
  <c r="U1003" i="1"/>
  <c r="AL1003" i="1" s="1"/>
  <c r="U1000" i="1"/>
  <c r="AL1000" i="1" s="1"/>
  <c r="AV988" i="1"/>
  <c r="AV987" i="1"/>
  <c r="AV986" i="1"/>
  <c r="AV985" i="1"/>
  <c r="AV984" i="1"/>
  <c r="U964" i="1"/>
  <c r="AL964" i="1" s="1"/>
  <c r="U951" i="1"/>
  <c r="AL951" i="1" s="1"/>
  <c r="U949" i="1"/>
  <c r="AL949" i="1" s="1"/>
  <c r="U894" i="1"/>
  <c r="AL894" i="1" s="1"/>
  <c r="U889" i="1"/>
  <c r="AL889" i="1" s="1"/>
  <c r="U887" i="1"/>
  <c r="AL887" i="1" s="1"/>
  <c r="U861" i="1"/>
  <c r="AL861" i="1" s="1"/>
  <c r="U860" i="1"/>
  <c r="AL860" i="1" s="1"/>
  <c r="U841" i="1"/>
  <c r="AL841" i="1" s="1"/>
  <c r="U833" i="1"/>
  <c r="AL833" i="1" s="1"/>
  <c r="U831" i="1"/>
  <c r="AL831" i="1" s="1"/>
  <c r="U781" i="1"/>
  <c r="AL781" i="1" s="1"/>
  <c r="U774" i="1"/>
  <c r="AL774" i="1" s="1"/>
  <c r="U761" i="1"/>
  <c r="AL761" i="1" s="1"/>
  <c r="U759" i="1"/>
  <c r="AL759" i="1" s="1"/>
  <c r="U757" i="1"/>
  <c r="AL757" i="1" s="1"/>
  <c r="U749" i="1"/>
  <c r="AL749" i="1" s="1"/>
  <c r="U746" i="1"/>
  <c r="AL746" i="1" s="1"/>
  <c r="U710" i="1"/>
  <c r="AL710" i="1" s="1"/>
  <c r="U697" i="1"/>
  <c r="AL697" i="1" s="1"/>
  <c r="U695" i="1"/>
  <c r="U668" i="1"/>
  <c r="AL668" i="1" s="1"/>
  <c r="U667" i="1"/>
  <c r="AL667" i="1" s="1"/>
  <c r="U657" i="1"/>
  <c r="AL657" i="1" s="1"/>
  <c r="U653" i="1"/>
  <c r="AL653" i="1" s="1"/>
  <c r="U624" i="1"/>
  <c r="AL624" i="1" s="1"/>
  <c r="U623" i="1"/>
  <c r="AL623" i="1" s="1"/>
  <c r="U615" i="1"/>
  <c r="AL615" i="1" s="1"/>
  <c r="U493" i="1"/>
  <c r="AL493" i="1" s="1"/>
  <c r="AV862" i="1"/>
  <c r="AV861" i="1"/>
  <c r="AV860" i="1"/>
  <c r="AV859" i="1"/>
  <c r="AV858" i="1"/>
  <c r="AV789" i="1"/>
  <c r="AV788" i="1"/>
  <c r="AV787" i="1"/>
  <c r="AV786" i="1"/>
  <c r="AV785" i="1"/>
  <c r="AV784" i="1"/>
  <c r="AV783" i="1"/>
  <c r="AV713" i="1"/>
  <c r="AV712" i="1"/>
  <c r="AV711" i="1"/>
  <c r="AV710" i="1"/>
  <c r="AV669" i="1"/>
  <c r="AV668" i="1"/>
  <c r="AV667" i="1"/>
  <c r="AV666" i="1"/>
  <c r="AV665" i="1"/>
  <c r="AV628" i="1"/>
  <c r="AV627" i="1"/>
  <c r="AV626" i="1"/>
  <c r="AV625" i="1"/>
  <c r="AV624" i="1"/>
  <c r="AV623" i="1"/>
  <c r="AV622" i="1"/>
  <c r="AV589" i="1"/>
  <c r="AV588" i="1"/>
  <c r="AV587" i="1"/>
  <c r="AV586" i="1"/>
  <c r="AV585" i="1"/>
  <c r="AV584" i="1"/>
  <c r="AV583" i="1"/>
  <c r="AV502" i="1"/>
  <c r="AV501" i="1"/>
  <c r="AV500" i="1"/>
  <c r="AV499" i="1"/>
  <c r="AV498" i="1"/>
  <c r="AV493" i="1"/>
  <c r="U478" i="1"/>
  <c r="AL478" i="1" s="1"/>
  <c r="U1230" i="1"/>
  <c r="AL1230" i="1" s="1"/>
  <c r="U1228" i="1"/>
  <c r="AL1228" i="1" s="1"/>
  <c r="U1226" i="1"/>
  <c r="AL1226" i="1" s="1"/>
  <c r="U1224" i="1"/>
  <c r="AL1224" i="1" s="1"/>
  <c r="U1222" i="1"/>
  <c r="AL1222" i="1" s="1"/>
  <c r="U1205" i="1"/>
  <c r="AL1205" i="1" s="1"/>
  <c r="U1201" i="1"/>
  <c r="AL1201" i="1" s="1"/>
  <c r="U1194" i="1"/>
  <c r="AL1194" i="1" s="1"/>
  <c r="U1192" i="1"/>
  <c r="AL1192" i="1" s="1"/>
  <c r="U1190" i="1"/>
  <c r="AL1190" i="1" s="1"/>
  <c r="U1181" i="1"/>
  <c r="AL1181" i="1" s="1"/>
  <c r="AV1172" i="1"/>
  <c r="AV1171" i="1"/>
  <c r="AV1170" i="1"/>
  <c r="AV1169" i="1"/>
  <c r="U1095" i="1"/>
  <c r="AL1095" i="1" s="1"/>
  <c r="U1093" i="1"/>
  <c r="AL1093" i="1" s="1"/>
  <c r="U1091" i="1"/>
  <c r="AL1091" i="1" s="1"/>
  <c r="U1088" i="1"/>
  <c r="AL1088" i="1" s="1"/>
  <c r="U1084" i="1"/>
  <c r="AL1084" i="1" s="1"/>
  <c r="U1079" i="1"/>
  <c r="AL1079" i="1" s="1"/>
  <c r="U1077" i="1"/>
  <c r="AL1077" i="1" s="1"/>
  <c r="U1055" i="1"/>
  <c r="AL1055" i="1" s="1"/>
  <c r="U979" i="1"/>
  <c r="AL979" i="1" s="1"/>
  <c r="U976" i="1"/>
  <c r="AL976" i="1" s="1"/>
  <c r="U972" i="1"/>
  <c r="AL972" i="1" s="1"/>
  <c r="U943" i="1"/>
  <c r="AL943" i="1" s="1"/>
  <c r="U942" i="1"/>
  <c r="AL942" i="1" s="1"/>
  <c r="U924" i="1"/>
  <c r="AL924" i="1" s="1"/>
  <c r="U916" i="1"/>
  <c r="AL916" i="1" s="1"/>
  <c r="AV905" i="1"/>
  <c r="AV904" i="1"/>
  <c r="AV903" i="1"/>
  <c r="AV902" i="1"/>
  <c r="U881" i="1"/>
  <c r="AL881" i="1" s="1"/>
  <c r="U880" i="1"/>
  <c r="AL880" i="1" s="1"/>
  <c r="U871" i="1"/>
  <c r="AL871" i="1" s="1"/>
  <c r="U869" i="1"/>
  <c r="AL869" i="1" s="1"/>
  <c r="U866" i="1"/>
  <c r="AL866" i="1" s="1"/>
  <c r="U822" i="1"/>
  <c r="AL822" i="1" s="1"/>
  <c r="U817" i="1"/>
  <c r="AL817" i="1" s="1"/>
  <c r="U816" i="1"/>
  <c r="AL816" i="1" s="1"/>
  <c r="U807" i="1"/>
  <c r="AL807" i="1" s="1"/>
  <c r="U805" i="1"/>
  <c r="AL805" i="1" s="1"/>
  <c r="U802" i="1"/>
  <c r="AL802" i="1" s="1"/>
  <c r="U790" i="1"/>
  <c r="AL790" i="1" s="1"/>
  <c r="AV766" i="1"/>
  <c r="AV765" i="1"/>
  <c r="AV764" i="1"/>
  <c r="AV763" i="1"/>
  <c r="AV762" i="1"/>
  <c r="U737" i="1"/>
  <c r="AL737" i="1" s="1"/>
  <c r="U733" i="1"/>
  <c r="AL733" i="1" s="1"/>
  <c r="U732" i="1"/>
  <c r="AL732" i="1" s="1"/>
  <c r="U722" i="1"/>
  <c r="AL722" i="1" s="1"/>
  <c r="U718" i="1"/>
  <c r="AL718" i="1" s="1"/>
  <c r="U689" i="1"/>
  <c r="AL689" i="1" s="1"/>
  <c r="U688" i="1"/>
  <c r="AL688" i="1" s="1"/>
  <c r="U679" i="1"/>
  <c r="AL679" i="1" s="1"/>
  <c r="U677" i="1"/>
  <c r="AL677" i="1" s="1"/>
  <c r="U674" i="1"/>
  <c r="AL674" i="1" s="1"/>
  <c r="U645" i="1"/>
  <c r="AL645" i="1" s="1"/>
  <c r="U632" i="1"/>
  <c r="AL632" i="1" s="1"/>
  <c r="U630" i="1"/>
  <c r="AL630" i="1" s="1"/>
  <c r="U601" i="1"/>
  <c r="AL601" i="1" s="1"/>
  <c r="U600" i="1"/>
  <c r="AL600" i="1" s="1"/>
  <c r="U537" i="1"/>
  <c r="AL537" i="1" s="1"/>
  <c r="U533" i="1"/>
  <c r="AL533" i="1" s="1"/>
  <c r="U532" i="1"/>
  <c r="AL532" i="1" s="1"/>
  <c r="U529" i="1"/>
  <c r="AL529" i="1" s="1"/>
  <c r="U114" i="1"/>
  <c r="AL114" i="1" s="1"/>
  <c r="U585" i="1"/>
  <c r="AL585" i="1" s="1"/>
  <c r="U584" i="1"/>
  <c r="U553" i="1"/>
  <c r="AL553" i="1" s="1"/>
  <c r="U550" i="1"/>
  <c r="AL550" i="1" s="1"/>
  <c r="AV545" i="1"/>
  <c r="AV544" i="1"/>
  <c r="AV543" i="1"/>
  <c r="AV542" i="1"/>
  <c r="U518" i="1"/>
  <c r="AL518" i="1" s="1"/>
  <c r="U503" i="1"/>
  <c r="AL503" i="1" s="1"/>
  <c r="AV480" i="1"/>
  <c r="U446" i="1"/>
  <c r="AL446" i="1" s="1"/>
  <c r="U414" i="1"/>
  <c r="AL414" i="1" s="1"/>
  <c r="U412" i="1"/>
  <c r="AL412" i="1" s="1"/>
  <c r="U410" i="1"/>
  <c r="AL410" i="1" s="1"/>
  <c r="U408" i="1"/>
  <c r="U384" i="1"/>
  <c r="AL384" i="1" s="1"/>
  <c r="U383" i="1"/>
  <c r="AL383" i="1" s="1"/>
  <c r="U382" i="1"/>
  <c r="AL382" i="1" s="1"/>
  <c r="U380" i="1"/>
  <c r="AL380" i="1" s="1"/>
  <c r="U377" i="1"/>
  <c r="AL377" i="1" s="1"/>
  <c r="AV373" i="1"/>
  <c r="AV372" i="1"/>
  <c r="AV371" i="1"/>
  <c r="AV370" i="1"/>
  <c r="AV369" i="1"/>
  <c r="AV364" i="1"/>
  <c r="AV363" i="1"/>
  <c r="AV362" i="1"/>
  <c r="AV361" i="1"/>
  <c r="AV360" i="1"/>
  <c r="AV359" i="1"/>
  <c r="AV358" i="1"/>
  <c r="U326" i="1"/>
  <c r="AL326" i="1" s="1"/>
  <c r="U310" i="1"/>
  <c r="AL310" i="1" s="1"/>
  <c r="U307" i="1"/>
  <c r="AL307" i="1" s="1"/>
  <c r="AV290" i="1"/>
  <c r="AV289" i="1"/>
  <c r="AV288" i="1"/>
  <c r="AV287" i="1"/>
  <c r="AV286" i="1"/>
  <c r="AV285" i="1"/>
  <c r="AV284" i="1"/>
  <c r="U251" i="1"/>
  <c r="AL251" i="1" s="1"/>
  <c r="U231" i="1"/>
  <c r="AV197" i="1"/>
  <c r="AV196" i="1"/>
  <c r="AV195" i="1"/>
  <c r="AV194" i="1"/>
  <c r="U156" i="1"/>
  <c r="U137" i="1"/>
  <c r="U134" i="1"/>
  <c r="U95" i="1"/>
  <c r="U88" i="1"/>
  <c r="U86" i="1"/>
  <c r="U56" i="1"/>
  <c r="AL56" i="1" s="1"/>
  <c r="U54" i="1"/>
  <c r="AL54" i="1" s="1"/>
  <c r="U52" i="1"/>
  <c r="AL52" i="1" s="1"/>
  <c r="U49" i="1"/>
  <c r="AL49" i="1" s="1"/>
  <c r="AV45" i="1"/>
  <c r="AV44" i="1"/>
  <c r="AV43" i="1"/>
  <c r="AV42" i="1"/>
  <c r="AV41" i="1"/>
  <c r="AV36" i="1"/>
  <c r="AV35" i="1"/>
  <c r="AV34" i="1"/>
  <c r="AV33" i="1"/>
  <c r="AV32" i="1"/>
  <c r="AV31" i="1"/>
  <c r="AV30" i="1"/>
  <c r="AV421" i="1"/>
  <c r="AV420" i="1"/>
  <c r="AV419" i="1"/>
  <c r="AV418" i="1"/>
  <c r="U375" i="1"/>
  <c r="AL375" i="1" s="1"/>
  <c r="U374" i="1"/>
  <c r="AL374" i="1" s="1"/>
  <c r="AV338" i="1"/>
  <c r="AV337" i="1"/>
  <c r="AV336" i="1"/>
  <c r="AV335" i="1"/>
  <c r="AV334" i="1"/>
  <c r="AV333" i="1"/>
  <c r="AV332" i="1"/>
  <c r="AV331" i="1"/>
  <c r="U303" i="1"/>
  <c r="AL303" i="1" s="1"/>
  <c r="U291" i="1"/>
  <c r="AV254" i="1"/>
  <c r="AV253" i="1"/>
  <c r="AV252" i="1"/>
  <c r="AV251" i="1"/>
  <c r="U229" i="1"/>
  <c r="U228" i="1"/>
  <c r="U224" i="1"/>
  <c r="U209" i="1"/>
  <c r="AL209" i="1" s="1"/>
  <c r="U206" i="1"/>
  <c r="U198" i="1"/>
  <c r="U125" i="1"/>
  <c r="U115" i="1"/>
  <c r="AL115" i="1" s="1"/>
  <c r="AV102" i="1"/>
  <c r="AV101" i="1"/>
  <c r="AV100" i="1"/>
  <c r="AV99" i="1"/>
  <c r="AV98" i="1"/>
  <c r="AV97" i="1"/>
  <c r="AV13" i="1"/>
  <c r="AV12" i="1"/>
  <c r="AV11" i="1"/>
  <c r="U437" i="1"/>
  <c r="AL437" i="1" s="1"/>
  <c r="U436" i="1"/>
  <c r="U427" i="1"/>
  <c r="AL427" i="1" s="1"/>
  <c r="U422" i="1"/>
  <c r="AL422" i="1" s="1"/>
  <c r="U365" i="1"/>
  <c r="AL365" i="1" s="1"/>
  <c r="U352" i="1"/>
  <c r="AL352" i="1" s="1"/>
  <c r="U351" i="1"/>
  <c r="AL351" i="1" s="1"/>
  <c r="U350" i="1"/>
  <c r="AL350" i="1" s="1"/>
  <c r="U349" i="1"/>
  <c r="AL349" i="1" s="1"/>
  <c r="U348" i="1"/>
  <c r="AL348" i="1" s="1"/>
  <c r="U342" i="1"/>
  <c r="AL342" i="1" s="1"/>
  <c r="U339" i="1"/>
  <c r="AL339" i="1" s="1"/>
  <c r="U287" i="1"/>
  <c r="AL287" i="1" s="1"/>
  <c r="U286" i="1"/>
  <c r="AL286" i="1" s="1"/>
  <c r="U283" i="1"/>
  <c r="U266" i="1"/>
  <c r="AL266" i="1" s="1"/>
  <c r="U263" i="1"/>
  <c r="AL263" i="1" s="1"/>
  <c r="U259" i="1"/>
  <c r="AL259" i="1" s="1"/>
  <c r="U193" i="1"/>
  <c r="U188" i="1"/>
  <c r="AL188" i="1" s="1"/>
  <c r="U186" i="1"/>
  <c r="U180" i="1"/>
  <c r="AL180" i="1" s="1"/>
  <c r="U167" i="1"/>
  <c r="AL167" i="1" s="1"/>
  <c r="U103" i="1"/>
  <c r="U37" i="1"/>
  <c r="AL37" i="1" s="1"/>
  <c r="U24" i="1"/>
  <c r="U22" i="1"/>
  <c r="U16" i="1"/>
  <c r="AL16" i="1" s="1"/>
  <c r="U14" i="1"/>
  <c r="AL14" i="1" s="1"/>
  <c r="U2603" i="1"/>
  <c r="U2597" i="1"/>
  <c r="U2395" i="1"/>
  <c r="AV2835" i="1"/>
  <c r="U2822" i="1"/>
  <c r="AV2811" i="1"/>
  <c r="AV2810" i="1"/>
  <c r="AV2809" i="1"/>
  <c r="AV2808" i="1"/>
  <c r="AV2807" i="1"/>
  <c r="AV2806" i="1"/>
  <c r="AV2802" i="1"/>
  <c r="U2768" i="1"/>
  <c r="U2764" i="1"/>
  <c r="U2763" i="1"/>
  <c r="U2761" i="1"/>
  <c r="U2760" i="1"/>
  <c r="AV2757" i="1"/>
  <c r="AV2756" i="1"/>
  <c r="AV2755" i="1"/>
  <c r="AV2754" i="1"/>
  <c r="AV2753" i="1"/>
  <c r="AV2752" i="1"/>
  <c r="AV2749" i="1"/>
  <c r="AV2725" i="1"/>
  <c r="AV2724" i="1"/>
  <c r="AV2723" i="1"/>
  <c r="AV2722" i="1"/>
  <c r="AV2721" i="1"/>
  <c r="AV2719" i="1"/>
  <c r="U2679" i="1"/>
  <c r="U2675" i="1"/>
  <c r="U2673" i="1"/>
  <c r="AV2668" i="1"/>
  <c r="AV2667" i="1"/>
  <c r="AV2666" i="1"/>
  <c r="AV2665" i="1"/>
  <c r="AV2664" i="1"/>
  <c r="AV2663" i="1"/>
  <c r="AV2662" i="1"/>
  <c r="AV2661" i="1"/>
  <c r="AV2660" i="1"/>
  <c r="U2642" i="1"/>
  <c r="AV2627" i="1"/>
  <c r="AV2626" i="1"/>
  <c r="AV2625" i="1"/>
  <c r="AV2623" i="1"/>
  <c r="U2577" i="1"/>
  <c r="U2576" i="1"/>
  <c r="U2572" i="1"/>
  <c r="U2569" i="1"/>
  <c r="U2568" i="1"/>
  <c r="AV2563" i="1"/>
  <c r="AV2562" i="1"/>
  <c r="AV2561" i="1"/>
  <c r="AV2559" i="1"/>
  <c r="U2541" i="1"/>
  <c r="AV2528" i="1"/>
  <c r="AV2527" i="1"/>
  <c r="AV2526" i="1"/>
  <c r="AV2525" i="1"/>
  <c r="AV2524" i="1"/>
  <c r="AV2523" i="1"/>
  <c r="AV2522" i="1"/>
  <c r="AV2521" i="1"/>
  <c r="AV2520" i="1"/>
  <c r="AV2518" i="1"/>
  <c r="U2476" i="1"/>
  <c r="U2471" i="1"/>
  <c r="U2467" i="1"/>
  <c r="U2466" i="1"/>
  <c r="AV2464" i="1"/>
  <c r="AV2463" i="1"/>
  <c r="AV2462" i="1"/>
  <c r="AV2461" i="1"/>
  <c r="AV2460" i="1"/>
  <c r="AV2459" i="1"/>
  <c r="AV2458" i="1"/>
  <c r="AV2457" i="1"/>
  <c r="AV2456" i="1"/>
  <c r="AV2454" i="1"/>
  <c r="U2438" i="1"/>
  <c r="U2436" i="1"/>
  <c r="AV2423" i="1"/>
  <c r="AV2422" i="1"/>
  <c r="AV2421" i="1"/>
  <c r="AV2420" i="1"/>
  <c r="AV2419" i="1"/>
  <c r="AV2418" i="1"/>
  <c r="AV2417" i="1"/>
  <c r="AV2416" i="1"/>
  <c r="U2364" i="1"/>
  <c r="U2360" i="1"/>
  <c r="U2356" i="1"/>
  <c r="U2354" i="1"/>
  <c r="U2353" i="1"/>
  <c r="AV2348" i="1"/>
  <c r="AV2347" i="1"/>
  <c r="AV2346" i="1"/>
  <c r="AV2345" i="1"/>
  <c r="AV2344" i="1"/>
  <c r="AV2343" i="1"/>
  <c r="AV2342" i="1"/>
  <c r="AV2341" i="1"/>
  <c r="U2317" i="1"/>
  <c r="AV2300" i="1"/>
  <c r="AV2299" i="1"/>
  <c r="AV2298" i="1"/>
  <c r="AV2297" i="1"/>
  <c r="AV2296" i="1"/>
  <c r="AV2295" i="1"/>
  <c r="AV2294" i="1"/>
  <c r="AV2293" i="1"/>
  <c r="U2247" i="1"/>
  <c r="U2244" i="1"/>
  <c r="U2243" i="1"/>
  <c r="U2242" i="1"/>
  <c r="U2241" i="1"/>
  <c r="AV2239" i="1"/>
  <c r="AV2238" i="1"/>
  <c r="AV2237" i="1"/>
  <c r="AV2236" i="1"/>
  <c r="U2199" i="1"/>
  <c r="U2192" i="1"/>
  <c r="U2167" i="1"/>
  <c r="U2160" i="1"/>
  <c r="U2132" i="1"/>
  <c r="AL2132" i="1" s="1"/>
  <c r="U2122" i="1"/>
  <c r="AL2122" i="1" s="1"/>
  <c r="U2089" i="1"/>
  <c r="AL2089" i="1" s="1"/>
  <c r="U2058" i="1"/>
  <c r="AL2058" i="1" s="1"/>
  <c r="U2049" i="1"/>
  <c r="AL2049" i="1" s="1"/>
  <c r="U2016" i="1"/>
  <c r="AL2016" i="1" s="1"/>
  <c r="U2006" i="1"/>
  <c r="AL2006" i="1" s="1"/>
  <c r="U1973" i="1"/>
  <c r="AL1973" i="1" s="1"/>
  <c r="U1964" i="1"/>
  <c r="AL1964" i="1" s="1"/>
  <c r="U1963" i="1"/>
  <c r="AL1963" i="1" s="1"/>
  <c r="U1926" i="1"/>
  <c r="AL1926" i="1" s="1"/>
  <c r="U1916" i="1"/>
  <c r="AL1916" i="1" s="1"/>
  <c r="U1915" i="1"/>
  <c r="AL1915" i="1" s="1"/>
  <c r="U1913" i="1"/>
  <c r="AL1913" i="1" s="1"/>
  <c r="U1880" i="1"/>
  <c r="AL1880" i="1" s="1"/>
  <c r="U1872" i="1"/>
  <c r="AL1872" i="1" s="1"/>
  <c r="U1871" i="1"/>
  <c r="AL1871" i="1" s="1"/>
  <c r="U1870" i="1"/>
  <c r="U1833" i="1"/>
  <c r="AL1833" i="1" s="1"/>
  <c r="U1822" i="1"/>
  <c r="AL1822" i="1" s="1"/>
  <c r="U1819" i="1"/>
  <c r="AL1819" i="1" s="1"/>
  <c r="U1781" i="1"/>
  <c r="AL1781" i="1" s="1"/>
  <c r="U1774" i="1"/>
  <c r="AL1774" i="1" s="1"/>
  <c r="U1770" i="1"/>
  <c r="AL1770" i="1" s="1"/>
  <c r="U1731" i="1"/>
  <c r="AL1731" i="1" s="1"/>
  <c r="U1721" i="1"/>
  <c r="AL1721" i="1" s="1"/>
  <c r="U1718" i="1"/>
  <c r="AL1718" i="1" s="1"/>
  <c r="U1679" i="1"/>
  <c r="AL1679" i="1" s="1"/>
  <c r="U1669" i="1"/>
  <c r="AL1669" i="1" s="1"/>
  <c r="U1668" i="1"/>
  <c r="AL1668" i="1" s="1"/>
  <c r="U1627" i="1"/>
  <c r="AL1627" i="1" s="1"/>
  <c r="U1618" i="1"/>
  <c r="AL1618" i="1" s="1"/>
  <c r="U1615" i="1"/>
  <c r="AL1615" i="1" s="1"/>
  <c r="U1576" i="1"/>
  <c r="U1501" i="1"/>
  <c r="AL1501" i="1" s="1"/>
  <c r="U1496" i="1"/>
  <c r="AL1496" i="1" s="1"/>
  <c r="U1493" i="1"/>
  <c r="AL1493" i="1" s="1"/>
  <c r="U1437" i="1"/>
  <c r="AL1437" i="1" s="1"/>
  <c r="U1389" i="1"/>
  <c r="AL1389" i="1" s="1"/>
  <c r="U1268" i="1"/>
  <c r="AL1268" i="1" s="1"/>
  <c r="U1266" i="1"/>
  <c r="AL1266" i="1" s="1"/>
  <c r="U1264" i="1"/>
  <c r="AL1264" i="1" s="1"/>
  <c r="U1262" i="1"/>
  <c r="U2787" i="1"/>
  <c r="U2703" i="1"/>
  <c r="U2391" i="1"/>
  <c r="U2267" i="1"/>
  <c r="U2263" i="1"/>
  <c r="U2911" i="1"/>
  <c r="U2910" i="1"/>
  <c r="U2909" i="1"/>
  <c r="U2908" i="1"/>
  <c r="AV2906" i="1"/>
  <c r="AV2905" i="1"/>
  <c r="AV2904" i="1"/>
  <c r="AV2903" i="1"/>
  <c r="AV2902" i="1"/>
  <c r="U2895" i="1"/>
  <c r="U2894" i="1"/>
  <c r="U2893" i="1"/>
  <c r="U2892" i="1"/>
  <c r="AV2890" i="1"/>
  <c r="AV2889" i="1"/>
  <c r="AV2888" i="1"/>
  <c r="AV2887" i="1"/>
  <c r="U2879" i="1"/>
  <c r="U2878" i="1"/>
  <c r="U2877" i="1"/>
  <c r="U2876" i="1"/>
  <c r="AV2874" i="1"/>
  <c r="AV2873" i="1"/>
  <c r="AV2872" i="1"/>
  <c r="AV2871" i="1"/>
  <c r="U2863" i="1"/>
  <c r="U2862" i="1"/>
  <c r="U2861" i="1"/>
  <c r="U2860" i="1"/>
  <c r="AV2858" i="1"/>
  <c r="AV2857" i="1"/>
  <c r="AV2856" i="1"/>
  <c r="AV2855" i="1"/>
  <c r="U2847" i="1"/>
  <c r="U2846" i="1"/>
  <c r="U2845" i="1"/>
  <c r="U2844" i="1"/>
  <c r="AV2842" i="1"/>
  <c r="AV2841" i="1"/>
  <c r="AV2840" i="1"/>
  <c r="AV2839" i="1"/>
  <c r="U2831" i="1"/>
  <c r="U2830" i="1"/>
  <c r="U2829" i="1"/>
  <c r="U2828" i="1"/>
  <c r="AV2826" i="1"/>
  <c r="AV2825" i="1"/>
  <c r="AV2824" i="1"/>
  <c r="AV2823" i="1"/>
  <c r="AV2821" i="1"/>
  <c r="AV2820" i="1"/>
  <c r="AV2819" i="1"/>
  <c r="AV2818" i="1"/>
  <c r="AV2817" i="1"/>
  <c r="AV2813" i="1"/>
  <c r="AV2789" i="1"/>
  <c r="AV2788" i="1"/>
  <c r="AV2787" i="1"/>
  <c r="AV2786" i="1"/>
  <c r="AV2785" i="1"/>
  <c r="U2747" i="1"/>
  <c r="U2743" i="1"/>
  <c r="U2741" i="1"/>
  <c r="U2740" i="1"/>
  <c r="U2738" i="1"/>
  <c r="AV2736" i="1"/>
  <c r="AV2735" i="1"/>
  <c r="AV2734" i="1"/>
  <c r="AV2733" i="1"/>
  <c r="AV2732" i="1"/>
  <c r="U2723" i="1"/>
  <c r="AV2704" i="1"/>
  <c r="AV2703" i="1"/>
  <c r="AV2702" i="1"/>
  <c r="AV2701" i="1"/>
  <c r="AV2700" i="1"/>
  <c r="U2656" i="1"/>
  <c r="U2652" i="1"/>
  <c r="U2647" i="1"/>
  <c r="U2646" i="1"/>
  <c r="U2644" i="1"/>
  <c r="AV2641" i="1"/>
  <c r="AV2640" i="1"/>
  <c r="AV2639" i="1"/>
  <c r="AV2638" i="1"/>
  <c r="AV2637" i="1"/>
  <c r="U2617" i="1"/>
  <c r="U2616" i="1"/>
  <c r="AV2604" i="1"/>
  <c r="AV2603" i="1"/>
  <c r="AV2602" i="1"/>
  <c r="AV2601" i="1"/>
  <c r="AV2600" i="1"/>
  <c r="AV2599" i="1"/>
  <c r="AV2598" i="1"/>
  <c r="AV2597" i="1"/>
  <c r="AV2596" i="1"/>
  <c r="U2551" i="1"/>
  <c r="U2547" i="1"/>
  <c r="U2545" i="1"/>
  <c r="AV2540" i="1"/>
  <c r="AV2539" i="1"/>
  <c r="AV2538" i="1"/>
  <c r="AV2537" i="1"/>
  <c r="AV2536" i="1"/>
  <c r="AV2535" i="1"/>
  <c r="AV2534" i="1"/>
  <c r="AV2533" i="1"/>
  <c r="AV2532" i="1"/>
  <c r="U2527" i="1"/>
  <c r="U2523" i="1"/>
  <c r="U2514" i="1"/>
  <c r="AV2499" i="1"/>
  <c r="AV2498" i="1"/>
  <c r="AV2497" i="1"/>
  <c r="AV2495" i="1"/>
  <c r="U2449" i="1"/>
  <c r="U2448" i="1"/>
  <c r="U2444" i="1"/>
  <c r="U2441" i="1"/>
  <c r="U2440" i="1"/>
  <c r="AV2435" i="1"/>
  <c r="AV2434" i="1"/>
  <c r="AV2433" i="1"/>
  <c r="AV2431" i="1"/>
  <c r="U2421" i="1"/>
  <c r="U2419" i="1"/>
  <c r="AV2396" i="1"/>
  <c r="AV2395" i="1"/>
  <c r="AV2394" i="1"/>
  <c r="AV2393" i="1"/>
  <c r="AV2392" i="1"/>
  <c r="AV2391" i="1"/>
  <c r="AV2390" i="1"/>
  <c r="AV2389" i="1"/>
  <c r="U2332" i="1"/>
  <c r="U2328" i="1"/>
  <c r="U2324" i="1"/>
  <c r="U2322" i="1"/>
  <c r="U2321" i="1"/>
  <c r="AV2316" i="1"/>
  <c r="AV2315" i="1"/>
  <c r="AV2314" i="1"/>
  <c r="AV2313" i="1"/>
  <c r="AV2312" i="1"/>
  <c r="AV2311" i="1"/>
  <c r="AV2310" i="1"/>
  <c r="AV2309" i="1"/>
  <c r="AV2305" i="1"/>
  <c r="U2299" i="1"/>
  <c r="U2295" i="1"/>
  <c r="U2285" i="1"/>
  <c r="AV2268" i="1"/>
  <c r="AV2267" i="1"/>
  <c r="AV2266" i="1"/>
  <c r="AV2265" i="1"/>
  <c r="AV2264" i="1"/>
  <c r="AV2263" i="1"/>
  <c r="AV2262" i="1"/>
  <c r="AV2261" i="1"/>
  <c r="U2231" i="1"/>
  <c r="U2228" i="1"/>
  <c r="U2227" i="1"/>
  <c r="U2226" i="1"/>
  <c r="U2225" i="1"/>
  <c r="AV2223" i="1"/>
  <c r="AV2222" i="1"/>
  <c r="AV2221" i="1"/>
  <c r="AV2220" i="1"/>
  <c r="U1409" i="1"/>
  <c r="AL1409" i="1" s="1"/>
  <c r="AV2219" i="1"/>
  <c r="AV2218" i="1"/>
  <c r="U2212" i="1"/>
  <c r="U2211" i="1"/>
  <c r="U2210" i="1"/>
  <c r="U2209" i="1"/>
  <c r="AV2207" i="1"/>
  <c r="AV2206" i="1"/>
  <c r="AV2205" i="1"/>
  <c r="AV2204" i="1"/>
  <c r="U2196" i="1"/>
  <c r="U2195" i="1"/>
  <c r="U2194" i="1"/>
  <c r="U2193" i="1"/>
  <c r="AV2191" i="1"/>
  <c r="AV2190" i="1"/>
  <c r="AV2189" i="1"/>
  <c r="AV2188" i="1"/>
  <c r="U2180" i="1"/>
  <c r="U2179" i="1"/>
  <c r="U2178" i="1"/>
  <c r="U2177" i="1"/>
  <c r="AV2175" i="1"/>
  <c r="AV2174" i="1"/>
  <c r="AV2173" i="1"/>
  <c r="AV2172" i="1"/>
  <c r="U2164" i="1"/>
  <c r="U2163" i="1"/>
  <c r="U2162" i="1"/>
  <c r="U2161" i="1"/>
  <c r="AV2159" i="1"/>
  <c r="AV2158" i="1"/>
  <c r="AV2157" i="1"/>
  <c r="AV2156" i="1"/>
  <c r="AV2154" i="1"/>
  <c r="U2148" i="1"/>
  <c r="U2147" i="1"/>
  <c r="U2146" i="1"/>
  <c r="U2145" i="1"/>
  <c r="AV2142" i="1"/>
  <c r="AV2141" i="1"/>
  <c r="AV2140" i="1"/>
  <c r="AV2139" i="1"/>
  <c r="AV2138" i="1"/>
  <c r="U2128" i="1"/>
  <c r="AL2128" i="1" s="1"/>
  <c r="U2126" i="1"/>
  <c r="AL2126" i="1" s="1"/>
  <c r="U2125" i="1"/>
  <c r="AL2125" i="1" s="1"/>
  <c r="U2123" i="1"/>
  <c r="AL2123" i="1" s="1"/>
  <c r="AV2121" i="1"/>
  <c r="AV2120" i="1"/>
  <c r="AV2119" i="1"/>
  <c r="AV2118" i="1"/>
  <c r="AV2117" i="1"/>
  <c r="U2106" i="1"/>
  <c r="AL2106" i="1" s="1"/>
  <c r="U2105" i="1"/>
  <c r="AL2105" i="1" s="1"/>
  <c r="U2102" i="1"/>
  <c r="AL2102" i="1" s="1"/>
  <c r="AV2100" i="1"/>
  <c r="AV2099" i="1"/>
  <c r="AV2098" i="1"/>
  <c r="AV2097" i="1"/>
  <c r="AV2096" i="1"/>
  <c r="AV2095" i="1"/>
  <c r="U2076" i="1"/>
  <c r="AL2076" i="1" s="1"/>
  <c r="U2074" i="1"/>
  <c r="AL2074" i="1" s="1"/>
  <c r="U2073" i="1"/>
  <c r="AL2073" i="1" s="1"/>
  <c r="U2071" i="1"/>
  <c r="AL2071" i="1" s="1"/>
  <c r="AV2069" i="1"/>
  <c r="AV2068" i="1"/>
  <c r="AV2067" i="1"/>
  <c r="AV2066" i="1"/>
  <c r="AV2065" i="1"/>
  <c r="AV2063" i="1"/>
  <c r="U2054" i="1"/>
  <c r="AL2054" i="1" s="1"/>
  <c r="U2053" i="1"/>
  <c r="AL2053" i="1" s="1"/>
  <c r="U2050" i="1"/>
  <c r="AL2050" i="1" s="1"/>
  <c r="AV2048" i="1"/>
  <c r="AV2047" i="1"/>
  <c r="AV2046" i="1"/>
  <c r="AV2045" i="1"/>
  <c r="AV2044" i="1"/>
  <c r="AV2043" i="1"/>
  <c r="U2033" i="1"/>
  <c r="U2032" i="1"/>
  <c r="AL2032" i="1" s="1"/>
  <c r="U2030" i="1"/>
  <c r="AL2030" i="1" s="1"/>
  <c r="U2029" i="1"/>
  <c r="AL2029" i="1" s="1"/>
  <c r="AV2026" i="1"/>
  <c r="AV2025" i="1"/>
  <c r="AV2024" i="1"/>
  <c r="AV2023" i="1"/>
  <c r="AV2022" i="1"/>
  <c r="AV2018" i="1"/>
  <c r="U2012" i="1"/>
  <c r="AL2012" i="1" s="1"/>
  <c r="U2010" i="1"/>
  <c r="AL2010" i="1" s="1"/>
  <c r="U2009" i="1"/>
  <c r="AL2009" i="1" s="1"/>
  <c r="U2007" i="1"/>
  <c r="AL2007" i="1" s="1"/>
  <c r="AV2005" i="1"/>
  <c r="AV2004" i="1"/>
  <c r="AV2003" i="1"/>
  <c r="AV2002" i="1"/>
  <c r="AV2001" i="1"/>
  <c r="U1990" i="1"/>
  <c r="AL1990" i="1" s="1"/>
  <c r="U1989" i="1"/>
  <c r="AL1989" i="1" s="1"/>
  <c r="U1986" i="1"/>
  <c r="AL1986" i="1" s="1"/>
  <c r="AV1984" i="1"/>
  <c r="AV1983" i="1"/>
  <c r="AV1982" i="1"/>
  <c r="AV1981" i="1"/>
  <c r="AV1980" i="1"/>
  <c r="AV1979" i="1"/>
  <c r="U1969" i="1"/>
  <c r="AL1969" i="1" s="1"/>
  <c r="U1968" i="1"/>
  <c r="AL1968" i="1" s="1"/>
  <c r="U1965" i="1"/>
  <c r="AL1965" i="1" s="1"/>
  <c r="AV1962" i="1"/>
  <c r="AV1961" i="1"/>
  <c r="AV1960" i="1"/>
  <c r="AV1959" i="1"/>
  <c r="AV1958" i="1"/>
  <c r="U1948" i="1"/>
  <c r="AL1948" i="1" s="1"/>
  <c r="U1944" i="1"/>
  <c r="AL1944" i="1" s="1"/>
  <c r="U1943" i="1"/>
  <c r="AL1943" i="1" s="1"/>
  <c r="AV1941" i="1"/>
  <c r="AV1940" i="1"/>
  <c r="AV1939" i="1"/>
  <c r="AV1938" i="1"/>
  <c r="AV1937" i="1"/>
  <c r="AV1936" i="1"/>
  <c r="AV1935" i="1"/>
  <c r="AV1934" i="1"/>
  <c r="AV1933" i="1"/>
  <c r="U1925" i="1"/>
  <c r="AL1925" i="1" s="1"/>
  <c r="U1921" i="1"/>
  <c r="AL1921" i="1" s="1"/>
  <c r="U1917" i="1"/>
  <c r="AL1917" i="1" s="1"/>
  <c r="AV1912" i="1"/>
  <c r="AV1911" i="1"/>
  <c r="AV1910" i="1"/>
  <c r="AV1909" i="1"/>
  <c r="AV1905" i="1"/>
  <c r="U1900" i="1"/>
  <c r="AL1900" i="1" s="1"/>
  <c r="U1896" i="1"/>
  <c r="AL1896" i="1" s="1"/>
  <c r="U1895" i="1"/>
  <c r="AL1895" i="1" s="1"/>
  <c r="U1894" i="1"/>
  <c r="AL1894" i="1" s="1"/>
  <c r="AV1892" i="1"/>
  <c r="AV1891" i="1"/>
  <c r="AV1890" i="1"/>
  <c r="AV1889" i="1"/>
  <c r="AV1888" i="1"/>
  <c r="AV1887" i="1"/>
  <c r="AV1886" i="1"/>
  <c r="U1877" i="1"/>
  <c r="AL1877" i="1" s="1"/>
  <c r="U1876" i="1"/>
  <c r="AL1876" i="1" s="1"/>
  <c r="U1873" i="1"/>
  <c r="AL1873" i="1" s="1"/>
  <c r="AV1869" i="1"/>
  <c r="AV1868" i="1"/>
  <c r="AV1867" i="1"/>
  <c r="AV1866" i="1"/>
  <c r="AV1865" i="1"/>
  <c r="U1854" i="1"/>
  <c r="AL1854" i="1" s="1"/>
  <c r="U1850" i="1"/>
  <c r="AL1850" i="1" s="1"/>
  <c r="AV1845" i="1"/>
  <c r="AV1844" i="1"/>
  <c r="AV1843" i="1"/>
  <c r="AV1842" i="1"/>
  <c r="AV1841" i="1"/>
  <c r="AV1840" i="1"/>
  <c r="U1829" i="1"/>
  <c r="AL1829" i="1" s="1"/>
  <c r="U1827" i="1"/>
  <c r="AL1827" i="1" s="1"/>
  <c r="U1826" i="1"/>
  <c r="AL1826" i="1" s="1"/>
  <c r="U1823" i="1"/>
  <c r="AL1823" i="1" s="1"/>
  <c r="AV1818" i="1"/>
  <c r="AV1817" i="1"/>
  <c r="AV1816" i="1"/>
  <c r="AV1815" i="1"/>
  <c r="AV1814" i="1"/>
  <c r="U1806" i="1"/>
  <c r="AL1806" i="1" s="1"/>
  <c r="U1801" i="1"/>
  <c r="U1799" i="1"/>
  <c r="AL1799" i="1" s="1"/>
  <c r="U1798" i="1"/>
  <c r="AL1798" i="1" s="1"/>
  <c r="AV1795" i="1"/>
  <c r="AV1794" i="1"/>
  <c r="AV1793" i="1"/>
  <c r="AV1792" i="1"/>
  <c r="AV1791" i="1"/>
  <c r="AV1790" i="1"/>
  <c r="AV1789" i="1"/>
  <c r="AV1788" i="1"/>
  <c r="AV1787" i="1"/>
  <c r="U1780" i="1"/>
  <c r="AL1780" i="1" s="1"/>
  <c r="U1775" i="1"/>
  <c r="AL1775" i="1" s="1"/>
  <c r="AV1769" i="1"/>
  <c r="AV1768" i="1"/>
  <c r="AV1767" i="1"/>
  <c r="AV1766" i="1"/>
  <c r="AV1765" i="1"/>
  <c r="AV1764" i="1"/>
  <c r="U1749" i="1"/>
  <c r="AL1749" i="1" s="1"/>
  <c r="U1748" i="1"/>
  <c r="AL1748" i="1" s="1"/>
  <c r="AV1743" i="1"/>
  <c r="AV1742" i="1"/>
  <c r="AV1741" i="1"/>
  <c r="AV1740" i="1"/>
  <c r="AV1739" i="1"/>
  <c r="AV1738" i="1"/>
  <c r="U1730" i="1"/>
  <c r="AL1730" i="1" s="1"/>
  <c r="U1727" i="1"/>
  <c r="AL1727" i="1" s="1"/>
  <c r="U1722" i="1"/>
  <c r="AL1722" i="1" s="1"/>
  <c r="AV1717" i="1"/>
  <c r="AV1716" i="1"/>
  <c r="AV1715" i="1"/>
  <c r="AV1714" i="1"/>
  <c r="AV1713" i="1"/>
  <c r="AV1712" i="1"/>
  <c r="U1703" i="1"/>
  <c r="AL1703" i="1" s="1"/>
  <c r="U1702" i="1"/>
  <c r="AL1702" i="1" s="1"/>
  <c r="U1699" i="1"/>
  <c r="AL1699" i="1" s="1"/>
  <c r="U1698" i="1"/>
  <c r="AL1698" i="1" s="1"/>
  <c r="U1695" i="1"/>
  <c r="AL1695" i="1" s="1"/>
  <c r="AV1690" i="1"/>
  <c r="AV1689" i="1"/>
  <c r="AV1688" i="1"/>
  <c r="AV1687" i="1"/>
  <c r="AV1686" i="1"/>
  <c r="U1673" i="1"/>
  <c r="AL1673" i="1" s="1"/>
  <c r="U1671" i="1"/>
  <c r="AL1671" i="1" s="1"/>
  <c r="U1670" i="1"/>
  <c r="AL1670" i="1" s="1"/>
  <c r="AV1667" i="1"/>
  <c r="AV1666" i="1"/>
  <c r="AV1665" i="1"/>
  <c r="AV1664" i="1"/>
  <c r="AV1663" i="1"/>
  <c r="AV1662" i="1"/>
  <c r="AV1661" i="1"/>
  <c r="AV1660" i="1"/>
  <c r="AV1659" i="1"/>
  <c r="U1651" i="1"/>
  <c r="AL1651" i="1" s="1"/>
  <c r="U1646" i="1"/>
  <c r="U1643" i="1"/>
  <c r="AV1638" i="1"/>
  <c r="AV1637" i="1"/>
  <c r="AV1636" i="1"/>
  <c r="AV1635" i="1"/>
  <c r="U1622" i="1"/>
  <c r="AL1622" i="1" s="1"/>
  <c r="U1619" i="1"/>
  <c r="AL1619" i="1" s="1"/>
  <c r="AV1614" i="1"/>
  <c r="AV1613" i="1"/>
  <c r="AV1612" i="1"/>
  <c r="AV1611" i="1"/>
  <c r="AV1610" i="1"/>
  <c r="AV1609" i="1"/>
  <c r="AV1608" i="1"/>
  <c r="AV1607" i="1"/>
  <c r="U1599" i="1"/>
  <c r="U1597" i="1"/>
  <c r="AL1597" i="1" s="1"/>
  <c r="AV1592" i="1"/>
  <c r="AV1591" i="1"/>
  <c r="AV1590" i="1"/>
  <c r="AV1589" i="1"/>
  <c r="AV1588" i="1"/>
  <c r="AV1587" i="1"/>
  <c r="AV1586" i="1"/>
  <c r="AV1585" i="1"/>
  <c r="U1574" i="1"/>
  <c r="U1572" i="1"/>
  <c r="AL1572" i="1" s="1"/>
  <c r="U1569" i="1"/>
  <c r="AL1569" i="1" s="1"/>
  <c r="U1504" i="1"/>
  <c r="AL1504" i="1" s="1"/>
  <c r="U1502" i="1"/>
  <c r="AL1502" i="1" s="1"/>
  <c r="AV1491" i="1"/>
  <c r="U1474" i="1"/>
  <c r="AL1474" i="1" s="1"/>
  <c r="U1472" i="1"/>
  <c r="AL1472" i="1" s="1"/>
  <c r="U1470" i="1"/>
  <c r="AL1470" i="1" s="1"/>
  <c r="AV1460" i="1"/>
  <c r="AV1459" i="1"/>
  <c r="AV1458" i="1"/>
  <c r="AV1457" i="1"/>
  <c r="U1332" i="1"/>
  <c r="AL1332" i="1" s="1"/>
  <c r="U1330" i="1"/>
  <c r="AL1330" i="1" s="1"/>
  <c r="U1328" i="1"/>
  <c r="AL1328" i="1" s="1"/>
  <c r="U1326" i="1"/>
  <c r="AL1326" i="1" s="1"/>
  <c r="AV1324" i="1"/>
  <c r="AV1323" i="1"/>
  <c r="AV1322" i="1"/>
  <c r="AV1321" i="1"/>
  <c r="AV1292" i="1"/>
  <c r="AV1291" i="1"/>
  <c r="AV1290" i="1"/>
  <c r="AV1289" i="1"/>
  <c r="U1204" i="1"/>
  <c r="AL1204" i="1" s="1"/>
  <c r="U1202" i="1"/>
  <c r="AL1202" i="1" s="1"/>
  <c r="U1200" i="1"/>
  <c r="AL1200" i="1" s="1"/>
  <c r="U1198" i="1"/>
  <c r="AL1198" i="1" s="1"/>
  <c r="U777" i="1"/>
  <c r="AL777" i="1" s="1"/>
  <c r="U713" i="1"/>
  <c r="AL713" i="1" s="1"/>
  <c r="U669" i="1"/>
  <c r="AL669" i="1" s="1"/>
  <c r="U628" i="1"/>
  <c r="AL628" i="1" s="1"/>
  <c r="U2819" i="1"/>
  <c r="U2799" i="1"/>
  <c r="U2790" i="1"/>
  <c r="AV2758" i="1"/>
  <c r="U2755" i="1"/>
  <c r="U2735" i="1"/>
  <c r="U2726" i="1"/>
  <c r="AV2694" i="1"/>
  <c r="U2691" i="1"/>
  <c r="U2681" i="1"/>
  <c r="U2680" i="1"/>
  <c r="AV2671" i="1"/>
  <c r="AV2669" i="1"/>
  <c r="U2667" i="1"/>
  <c r="U2661" i="1"/>
  <c r="U2639" i="1"/>
  <c r="U2630" i="1"/>
  <c r="U2628" i="1"/>
  <c r="U2613" i="1"/>
  <c r="U2605" i="1"/>
  <c r="U2591" i="1"/>
  <c r="U2587" i="1"/>
  <c r="U2578" i="1"/>
  <c r="AV2565" i="1"/>
  <c r="U2553" i="1"/>
  <c r="U2552" i="1"/>
  <c r="AV2544" i="1"/>
  <c r="U2539" i="1"/>
  <c r="U2533" i="1"/>
  <c r="U2511" i="1"/>
  <c r="U2502" i="1"/>
  <c r="U2500" i="1"/>
  <c r="U2485" i="1"/>
  <c r="U2477" i="1"/>
  <c r="U2463" i="1"/>
  <c r="U2459" i="1"/>
  <c r="U2450" i="1"/>
  <c r="AV2437" i="1"/>
  <c r="U2425" i="1"/>
  <c r="U2424" i="1"/>
  <c r="U2411" i="1"/>
  <c r="U2407" i="1"/>
  <c r="U2397" i="1"/>
  <c r="AV2382" i="1"/>
  <c r="U2379" i="1"/>
  <c r="U2375" i="1"/>
  <c r="U2365" i="1"/>
  <c r="U2347" i="1"/>
  <c r="U2343" i="1"/>
  <c r="U2333" i="1"/>
  <c r="AV2318" i="1"/>
  <c r="U2315" i="1"/>
  <c r="U2311" i="1"/>
  <c r="U2301" i="1"/>
  <c r="U2283" i="1"/>
  <c r="U2279" i="1"/>
  <c r="U2269" i="1"/>
  <c r="U2140" i="1"/>
  <c r="AL2140" i="1" s="1"/>
  <c r="U2120" i="1"/>
  <c r="AL2120" i="1" s="1"/>
  <c r="U2111" i="1"/>
  <c r="AL2111" i="1" s="1"/>
  <c r="U2068" i="1"/>
  <c r="AL2068" i="1" s="1"/>
  <c r="U2059" i="1"/>
  <c r="AL2059" i="1" s="1"/>
  <c r="U2024" i="1"/>
  <c r="AL2024" i="1" s="1"/>
  <c r="U2004" i="1"/>
  <c r="AL2004" i="1" s="1"/>
  <c r="U1995" i="1"/>
  <c r="AL1995" i="1" s="1"/>
  <c r="U1960" i="1"/>
  <c r="AL1960" i="1" s="1"/>
  <c r="U1940" i="1"/>
  <c r="AL1940" i="1" s="1"/>
  <c r="U1936" i="1"/>
  <c r="AL1936" i="1" s="1"/>
  <c r="U1927" i="1"/>
  <c r="AL1927" i="1" s="1"/>
  <c r="U1903" i="1"/>
  <c r="AL1903" i="1" s="1"/>
  <c r="U1902" i="1"/>
  <c r="AL1902" i="1" s="1"/>
  <c r="U1881" i="1"/>
  <c r="AL1881" i="1" s="1"/>
  <c r="U1860" i="1"/>
  <c r="AL1860" i="1" s="1"/>
  <c r="U1841" i="1"/>
  <c r="AL1841" i="1" s="1"/>
  <c r="U1834" i="1"/>
  <c r="AL1834" i="1" s="1"/>
  <c r="U1810" i="1"/>
  <c r="AL1810" i="1" s="1"/>
  <c r="U1808" i="1"/>
  <c r="AL1808" i="1" s="1"/>
  <c r="U1793" i="1"/>
  <c r="AL1793" i="1" s="1"/>
  <c r="U1789" i="1"/>
  <c r="AL1789" i="1" s="1"/>
  <c r="U1782" i="1"/>
  <c r="AL1782" i="1" s="1"/>
  <c r="U1765" i="1"/>
  <c r="AL1765" i="1" s="1"/>
  <c r="U1755" i="1"/>
  <c r="AL1755" i="1" s="1"/>
  <c r="U1742" i="1"/>
  <c r="AL1742" i="1" s="1"/>
  <c r="U1741" i="1"/>
  <c r="AL1741" i="1" s="1"/>
  <c r="U1732" i="1"/>
  <c r="AL1732" i="1" s="1"/>
  <c r="U1715" i="1"/>
  <c r="AL1715" i="1" s="1"/>
  <c r="U1713" i="1"/>
  <c r="AL1713" i="1" s="1"/>
  <c r="U1706" i="1"/>
  <c r="AL1706" i="1" s="1"/>
  <c r="U1689" i="1"/>
  <c r="U1682" i="1"/>
  <c r="AL1682" i="1" s="1"/>
  <c r="U1680" i="1"/>
  <c r="AL1680" i="1" s="1"/>
  <c r="U1662" i="1"/>
  <c r="AL1662" i="1" s="1"/>
  <c r="U1661" i="1"/>
  <c r="AL1661" i="1" s="1"/>
  <c r="U1655" i="1"/>
  <c r="AL1655" i="1" s="1"/>
  <c r="U1635" i="1"/>
  <c r="AL1635" i="1" s="1"/>
  <c r="U1628" i="1"/>
  <c r="AL1628" i="1" s="1"/>
  <c r="U1610" i="1"/>
  <c r="AL1610" i="1" s="1"/>
  <c r="U1609" i="1"/>
  <c r="AL1609" i="1" s="1"/>
  <c r="U1588" i="1"/>
  <c r="U1587" i="1"/>
  <c r="U1577" i="1"/>
  <c r="U1549" i="1"/>
  <c r="AL1549" i="1" s="1"/>
  <c r="U1544" i="1"/>
  <c r="AL1544" i="1" s="1"/>
  <c r="U1542" i="1"/>
  <c r="AL1542" i="1" s="1"/>
  <c r="U1524" i="1"/>
  <c r="U1523" i="1"/>
  <c r="U1477" i="1"/>
  <c r="AL1477" i="1" s="1"/>
  <c r="U1457" i="1"/>
  <c r="AL1457" i="1" s="1"/>
  <c r="U1396" i="1"/>
  <c r="AL1396" i="1" s="1"/>
  <c r="U1394" i="1"/>
  <c r="AL1394" i="1" s="1"/>
  <c r="U1392" i="1"/>
  <c r="AL1392" i="1" s="1"/>
  <c r="U1390" i="1"/>
  <c r="AL1390" i="1" s="1"/>
  <c r="AV1388" i="1"/>
  <c r="AV1387" i="1"/>
  <c r="AV1386" i="1"/>
  <c r="AV1385" i="1"/>
  <c r="AV1356" i="1"/>
  <c r="AV1355" i="1"/>
  <c r="AV1354" i="1"/>
  <c r="AV1353" i="1"/>
  <c r="U1345" i="1"/>
  <c r="AL1345" i="1" s="1"/>
  <c r="U1309" i="1"/>
  <c r="AL1309" i="1" s="1"/>
  <c r="AV1300" i="1"/>
  <c r="AV1299" i="1"/>
  <c r="AV1298" i="1"/>
  <c r="AV1297" i="1"/>
  <c r="U1284" i="1"/>
  <c r="AL1284" i="1" s="1"/>
  <c r="U1282" i="1"/>
  <c r="AL1282" i="1" s="1"/>
  <c r="U1280" i="1"/>
  <c r="AL1280" i="1" s="1"/>
  <c r="U1278" i="1"/>
  <c r="AL1278" i="1" s="1"/>
  <c r="AV1268" i="1"/>
  <c r="AV1267" i="1"/>
  <c r="U1245" i="1"/>
  <c r="AL1245" i="1" s="1"/>
  <c r="U1138" i="1"/>
  <c r="AL1138" i="1" s="1"/>
  <c r="U1137" i="1"/>
  <c r="AL1137" i="1" s="1"/>
  <c r="U1135" i="1"/>
  <c r="AL1135" i="1" s="1"/>
  <c r="U1132" i="1"/>
  <c r="AL1132" i="1" s="1"/>
  <c r="U1051" i="1"/>
  <c r="AL1051" i="1" s="1"/>
  <c r="U1050" i="1"/>
  <c r="AL1050" i="1" s="1"/>
  <c r="AV1266" i="1"/>
  <c r="AV1265" i="1"/>
  <c r="AV1228" i="1"/>
  <c r="AV1227" i="1"/>
  <c r="AV1226" i="1"/>
  <c r="AV1225" i="1"/>
  <c r="U1217" i="1"/>
  <c r="AL1217" i="1" s="1"/>
  <c r="AV1204" i="1"/>
  <c r="AV1203" i="1"/>
  <c r="AV1202" i="1"/>
  <c r="AV1201" i="1"/>
  <c r="AV1164" i="1"/>
  <c r="AV1163" i="1"/>
  <c r="AV1162" i="1"/>
  <c r="AV1161" i="1"/>
  <c r="U1153" i="1"/>
  <c r="AL1153" i="1" s="1"/>
  <c r="AV1138" i="1"/>
  <c r="AV1137" i="1"/>
  <c r="AV1136" i="1"/>
  <c r="AV1135" i="1"/>
  <c r="AV1134" i="1"/>
  <c r="AV1133" i="1"/>
  <c r="AV1084" i="1"/>
  <c r="AV1083" i="1"/>
  <c r="AV1082" i="1"/>
  <c r="AV1081" i="1"/>
  <c r="AV1080" i="1"/>
  <c r="U1071" i="1"/>
  <c r="AL1071" i="1" s="1"/>
  <c r="U1070" i="1"/>
  <c r="AL1070" i="1" s="1"/>
  <c r="AV1052" i="1"/>
  <c r="AV1051" i="1"/>
  <c r="AV1050" i="1"/>
  <c r="AV1049" i="1"/>
  <c r="AV1048" i="1"/>
  <c r="AV1575" i="1"/>
  <c r="AV1574" i="1"/>
  <c r="AV1573" i="1"/>
  <c r="U1560" i="1"/>
  <c r="AL1560" i="1" s="1"/>
  <c r="U1557" i="1"/>
  <c r="AL1557" i="1" s="1"/>
  <c r="AV1552" i="1"/>
  <c r="AV1551" i="1"/>
  <c r="AV1550" i="1"/>
  <c r="AV1549" i="1"/>
  <c r="AV1548" i="1"/>
  <c r="AV1547" i="1"/>
  <c r="AV1546" i="1"/>
  <c r="AV1545" i="1"/>
  <c r="U1537" i="1"/>
  <c r="U1533" i="1"/>
  <c r="AL1533" i="1" s="1"/>
  <c r="AV1528" i="1"/>
  <c r="AV1527" i="1"/>
  <c r="AV1526" i="1"/>
  <c r="AV1525" i="1"/>
  <c r="AV1524" i="1"/>
  <c r="AV1523" i="1"/>
  <c r="AV1522" i="1"/>
  <c r="AV1521" i="1"/>
  <c r="U1510" i="1"/>
  <c r="U1508" i="1"/>
  <c r="AL1508" i="1" s="1"/>
  <c r="U1505" i="1"/>
  <c r="AL1505" i="1" s="1"/>
  <c r="AV1501" i="1"/>
  <c r="AV1500" i="1"/>
  <c r="AV1499" i="1"/>
  <c r="AV1498" i="1"/>
  <c r="AV1497" i="1"/>
  <c r="U1485" i="1"/>
  <c r="AL1485" i="1" s="1"/>
  <c r="U1480" i="1"/>
  <c r="AL1480" i="1" s="1"/>
  <c r="U1478" i="1"/>
  <c r="AL1478" i="1" s="1"/>
  <c r="AV1476" i="1"/>
  <c r="AV1475" i="1"/>
  <c r="AV1474" i="1"/>
  <c r="AV1473" i="1"/>
  <c r="U1466" i="1"/>
  <c r="AL1466" i="1" s="1"/>
  <c r="U1464" i="1"/>
  <c r="AL1464" i="1" s="1"/>
  <c r="U1444" i="1"/>
  <c r="AL1444" i="1" s="1"/>
  <c r="U1442" i="1"/>
  <c r="AL1442" i="1" s="1"/>
  <c r="U1440" i="1"/>
  <c r="AL1440" i="1" s="1"/>
  <c r="U1438" i="1"/>
  <c r="AL1438" i="1" s="1"/>
  <c r="AV1436" i="1"/>
  <c r="AV1435" i="1"/>
  <c r="AV1434" i="1"/>
  <c r="AV1433" i="1"/>
  <c r="U1425" i="1"/>
  <c r="AL1425" i="1" s="1"/>
  <c r="AV1412" i="1"/>
  <c r="AV1411" i="1"/>
  <c r="AV1410" i="1"/>
  <c r="AV1409" i="1"/>
  <c r="U1380" i="1"/>
  <c r="AL1380" i="1" s="1"/>
  <c r="U1378" i="1"/>
  <c r="AL1378" i="1" s="1"/>
  <c r="U1376" i="1"/>
  <c r="AL1376" i="1" s="1"/>
  <c r="U1374" i="1"/>
  <c r="AL1374" i="1" s="1"/>
  <c r="AV1372" i="1"/>
  <c r="AV1371" i="1"/>
  <c r="AV1370" i="1"/>
  <c r="AV1369" i="1"/>
  <c r="U1361" i="1"/>
  <c r="AL1361" i="1" s="1"/>
  <c r="AV1348" i="1"/>
  <c r="AV1347" i="1"/>
  <c r="AV1346" i="1"/>
  <c r="AV1345" i="1"/>
  <c r="U1316" i="1"/>
  <c r="AL1316" i="1" s="1"/>
  <c r="U1314" i="1"/>
  <c r="AL1314" i="1" s="1"/>
  <c r="U1312" i="1"/>
  <c r="AL1312" i="1" s="1"/>
  <c r="U1310" i="1"/>
  <c r="AL1310" i="1" s="1"/>
  <c r="AV1308" i="1"/>
  <c r="AV1307" i="1"/>
  <c r="AV1306" i="1"/>
  <c r="AV1305" i="1"/>
  <c r="U1297" i="1"/>
  <c r="AL1297" i="1" s="1"/>
  <c r="AV1284" i="1"/>
  <c r="AV1283" i="1"/>
  <c r="AV1282" i="1"/>
  <c r="AV1281" i="1"/>
  <c r="U1252" i="1"/>
  <c r="AL1252" i="1" s="1"/>
  <c r="U1250" i="1"/>
  <c r="AL1250" i="1" s="1"/>
  <c r="U1248" i="1"/>
  <c r="AL1248" i="1" s="1"/>
  <c r="U1246" i="1"/>
  <c r="AL1246" i="1" s="1"/>
  <c r="AV1244" i="1"/>
  <c r="AV1243" i="1"/>
  <c r="AV1242" i="1"/>
  <c r="AV1241" i="1"/>
  <c r="AV1238" i="1"/>
  <c r="U1233" i="1"/>
  <c r="AL1233" i="1" s="1"/>
  <c r="AV1220" i="1"/>
  <c r="AV1219" i="1"/>
  <c r="AV1218" i="1"/>
  <c r="AV1217" i="1"/>
  <c r="U1188" i="1"/>
  <c r="AL1188" i="1" s="1"/>
  <c r="U1186" i="1"/>
  <c r="AL1186" i="1" s="1"/>
  <c r="U1184" i="1"/>
  <c r="AL1184" i="1" s="1"/>
  <c r="U1182" i="1"/>
  <c r="AL1182" i="1" s="1"/>
  <c r="AV1180" i="1"/>
  <c r="AV1179" i="1"/>
  <c r="AV1178" i="1"/>
  <c r="AV1177" i="1"/>
  <c r="U1169" i="1"/>
  <c r="AL1169" i="1" s="1"/>
  <c r="AV1156" i="1"/>
  <c r="AV1155" i="1"/>
  <c r="AV1154" i="1"/>
  <c r="AV1153" i="1"/>
  <c r="U1116" i="1"/>
  <c r="AL1116" i="1" s="1"/>
  <c r="U1111" i="1"/>
  <c r="AL1111" i="1" s="1"/>
  <c r="U1109" i="1"/>
  <c r="AL1109" i="1" s="1"/>
  <c r="AV1107" i="1"/>
  <c r="AV1106" i="1"/>
  <c r="AV1105" i="1"/>
  <c r="AV1104" i="1"/>
  <c r="AV1103" i="1"/>
  <c r="AV1102" i="1"/>
  <c r="AV1101" i="1"/>
  <c r="U1092" i="1"/>
  <c r="AL1092" i="1" s="1"/>
  <c r="U1085" i="1"/>
  <c r="AL1085" i="1" s="1"/>
  <c r="AV1075" i="1"/>
  <c r="AV1074" i="1"/>
  <c r="AV1073" i="1"/>
  <c r="AV1072" i="1"/>
  <c r="AV1071" i="1"/>
  <c r="AV1070" i="1"/>
  <c r="AV1069" i="1"/>
  <c r="U1031" i="1"/>
  <c r="U1029" i="1"/>
  <c r="AL1029" i="1" s="1"/>
  <c r="U1027" i="1"/>
  <c r="AL1027" i="1" s="1"/>
  <c r="U1024" i="1"/>
  <c r="AL1024" i="1" s="1"/>
  <c r="U1023" i="1"/>
  <c r="AL1023" i="1" s="1"/>
  <c r="U1021" i="1"/>
  <c r="AL1021" i="1" s="1"/>
  <c r="U988" i="1"/>
  <c r="AL988" i="1" s="1"/>
  <c r="U980" i="1"/>
  <c r="AL980" i="1" s="1"/>
  <c r="U947" i="1"/>
  <c r="AL947" i="1" s="1"/>
  <c r="U939" i="1"/>
  <c r="AL939" i="1" s="1"/>
  <c r="U936" i="1"/>
  <c r="AL936" i="1" s="1"/>
  <c r="U905" i="1"/>
  <c r="AL905" i="1" s="1"/>
  <c r="U897" i="1"/>
  <c r="AL897" i="1" s="1"/>
  <c r="U895" i="1"/>
  <c r="AL895" i="1" s="1"/>
  <c r="U862" i="1"/>
  <c r="AL862" i="1" s="1"/>
  <c r="U854" i="1"/>
  <c r="AL854" i="1" s="1"/>
  <c r="U798" i="1"/>
  <c r="AL798" i="1" s="1"/>
  <c r="AV1020" i="1"/>
  <c r="AV1019" i="1"/>
  <c r="AV1018" i="1"/>
  <c r="AV1017" i="1"/>
  <c r="AV1016" i="1"/>
  <c r="U1008" i="1"/>
  <c r="AL1008" i="1" s="1"/>
  <c r="U1004" i="1"/>
  <c r="AL1004" i="1" s="1"/>
  <c r="AV999" i="1"/>
  <c r="AV998" i="1"/>
  <c r="AV997" i="1"/>
  <c r="AV996" i="1"/>
  <c r="U983" i="1"/>
  <c r="AL983" i="1" s="1"/>
  <c r="U981" i="1"/>
  <c r="AL981" i="1" s="1"/>
  <c r="AV979" i="1"/>
  <c r="AV978" i="1"/>
  <c r="AV977" i="1"/>
  <c r="AV976" i="1"/>
  <c r="AV975" i="1"/>
  <c r="AV974" i="1"/>
  <c r="AV973" i="1"/>
  <c r="U965" i="1"/>
  <c r="AL965" i="1" s="1"/>
  <c r="U963" i="1"/>
  <c r="AL963" i="1" s="1"/>
  <c r="U960" i="1"/>
  <c r="AL960" i="1" s="1"/>
  <c r="AV956" i="1"/>
  <c r="AV955" i="1"/>
  <c r="AV954" i="1"/>
  <c r="AV953" i="1"/>
  <c r="AV952" i="1"/>
  <c r="U944" i="1"/>
  <c r="AL944" i="1" s="1"/>
  <c r="U940" i="1"/>
  <c r="AL940" i="1" s="1"/>
  <c r="AV935" i="1"/>
  <c r="AV934" i="1"/>
  <c r="AV933" i="1"/>
  <c r="AV932" i="1"/>
  <c r="U919" i="1"/>
  <c r="AL919" i="1" s="1"/>
  <c r="U917" i="1"/>
  <c r="AL917" i="1" s="1"/>
  <c r="AV915" i="1"/>
  <c r="AV914" i="1"/>
  <c r="AV913" i="1"/>
  <c r="AV912" i="1"/>
  <c r="AV911" i="1"/>
  <c r="AV910" i="1"/>
  <c r="AV909" i="1"/>
  <c r="U903" i="1"/>
  <c r="AL903" i="1" s="1"/>
  <c r="U901" i="1"/>
  <c r="AL901" i="1" s="1"/>
  <c r="U898" i="1"/>
  <c r="AL898" i="1" s="1"/>
  <c r="AV894" i="1"/>
  <c r="AV893" i="1"/>
  <c r="AV892" i="1"/>
  <c r="AV891" i="1"/>
  <c r="AV890" i="1"/>
  <c r="U882" i="1"/>
  <c r="AL882" i="1" s="1"/>
  <c r="U878" i="1"/>
  <c r="AL878" i="1" s="1"/>
  <c r="AV873" i="1"/>
  <c r="AV872" i="1"/>
  <c r="AV871" i="1"/>
  <c r="AV870" i="1"/>
  <c r="U857" i="1"/>
  <c r="AL857" i="1" s="1"/>
  <c r="U855" i="1"/>
  <c r="AL855" i="1" s="1"/>
  <c r="AV853" i="1"/>
  <c r="AV852" i="1"/>
  <c r="AV851" i="1"/>
  <c r="AV850" i="1"/>
  <c r="AV849" i="1"/>
  <c r="AV848" i="1"/>
  <c r="AV847" i="1"/>
  <c r="U839" i="1"/>
  <c r="AL839" i="1" s="1"/>
  <c r="U837" i="1"/>
  <c r="AL837" i="1" s="1"/>
  <c r="U834" i="1"/>
  <c r="AL834" i="1" s="1"/>
  <c r="U818" i="1"/>
  <c r="AL818" i="1" s="1"/>
  <c r="U814" i="1"/>
  <c r="AL814" i="1" s="1"/>
  <c r="U793" i="1"/>
  <c r="AL793" i="1" s="1"/>
  <c r="U791" i="1"/>
  <c r="AL791" i="1" s="1"/>
  <c r="U775" i="1"/>
  <c r="AL775" i="1" s="1"/>
  <c r="U773" i="1"/>
  <c r="AL773" i="1" s="1"/>
  <c r="U770" i="1"/>
  <c r="AL770" i="1" s="1"/>
  <c r="U754" i="1"/>
  <c r="AL754" i="1" s="1"/>
  <c r="U750" i="1"/>
  <c r="AL750" i="1" s="1"/>
  <c r="U729" i="1"/>
  <c r="AL729" i="1" s="1"/>
  <c r="U727" i="1"/>
  <c r="AL727" i="1" s="1"/>
  <c r="AV725" i="1"/>
  <c r="AV724" i="1"/>
  <c r="AV723" i="1"/>
  <c r="AV722" i="1"/>
  <c r="AV721" i="1"/>
  <c r="AV720" i="1"/>
  <c r="AV719" i="1"/>
  <c r="U711" i="1"/>
  <c r="AL711" i="1" s="1"/>
  <c r="U709" i="1"/>
  <c r="AL709" i="1" s="1"/>
  <c r="U706" i="1"/>
  <c r="AL706" i="1" s="1"/>
  <c r="AV702" i="1"/>
  <c r="AV701" i="1"/>
  <c r="AV700" i="1"/>
  <c r="AV699" i="1"/>
  <c r="AV698" i="1"/>
  <c r="U690" i="1"/>
  <c r="AL690" i="1" s="1"/>
  <c r="U686" i="1"/>
  <c r="AL686" i="1" s="1"/>
  <c r="AV681" i="1"/>
  <c r="AV680" i="1"/>
  <c r="AV679" i="1"/>
  <c r="AV678" i="1"/>
  <c r="U664" i="1"/>
  <c r="AL664" i="1" s="1"/>
  <c r="U662" i="1"/>
  <c r="AL662" i="1" s="1"/>
  <c r="AV660" i="1"/>
  <c r="AV659" i="1"/>
  <c r="AV658" i="1"/>
  <c r="AV657" i="1"/>
  <c r="AV656" i="1"/>
  <c r="AV655" i="1"/>
  <c r="AV654" i="1"/>
  <c r="U646" i="1"/>
  <c r="AL646" i="1" s="1"/>
  <c r="U644" i="1"/>
  <c r="AL644" i="1" s="1"/>
  <c r="U641" i="1"/>
  <c r="AL641" i="1" s="1"/>
  <c r="AV637" i="1"/>
  <c r="AV636" i="1"/>
  <c r="AV635" i="1"/>
  <c r="AV634" i="1"/>
  <c r="AV633" i="1"/>
  <c r="U625" i="1"/>
  <c r="AL625" i="1" s="1"/>
  <c r="U621" i="1"/>
  <c r="AL621" i="1" s="1"/>
  <c r="AV617" i="1"/>
  <c r="AV616" i="1"/>
  <c r="AV615" i="1"/>
  <c r="AV614" i="1"/>
  <c r="U605" i="1"/>
  <c r="AL605" i="1" s="1"/>
  <c r="U602" i="1"/>
  <c r="AL602" i="1" s="1"/>
  <c r="U598" i="1"/>
  <c r="AL598" i="1" s="1"/>
  <c r="U278" i="1"/>
  <c r="AL278" i="1" s="1"/>
  <c r="U277" i="1"/>
  <c r="AL277" i="1" s="1"/>
  <c r="U276" i="1"/>
  <c r="AL276" i="1" s="1"/>
  <c r="U270" i="1"/>
  <c r="AL270" i="1" s="1"/>
  <c r="U267" i="1"/>
  <c r="AL267" i="1" s="1"/>
  <c r="U222" i="1"/>
  <c r="AL222" i="1" s="1"/>
  <c r="U213" i="1"/>
  <c r="AL213" i="1" s="1"/>
  <c r="U210" i="1"/>
  <c r="AL210" i="1" s="1"/>
  <c r="U144" i="1"/>
  <c r="AL144" i="1" s="1"/>
  <c r="U141" i="1"/>
  <c r="U138" i="1"/>
  <c r="U91" i="1"/>
  <c r="U89" i="1"/>
  <c r="U83" i="1"/>
  <c r="AL83" i="1" s="1"/>
  <c r="U81" i="1"/>
  <c r="AL81" i="1" s="1"/>
  <c r="U28" i="1"/>
  <c r="U25" i="1"/>
  <c r="AV841" i="1"/>
  <c r="AV840" i="1"/>
  <c r="AV839" i="1"/>
  <c r="AV838" i="1"/>
  <c r="AV821" i="1"/>
  <c r="AV820" i="1"/>
  <c r="AV819" i="1"/>
  <c r="AV818" i="1"/>
  <c r="AV817" i="1"/>
  <c r="AV816" i="1"/>
  <c r="AV815" i="1"/>
  <c r="AV798" i="1"/>
  <c r="AV797" i="1"/>
  <c r="AV796" i="1"/>
  <c r="AV795" i="1"/>
  <c r="AV794" i="1"/>
  <c r="AV777" i="1"/>
  <c r="AV776" i="1"/>
  <c r="AV775" i="1"/>
  <c r="AV774" i="1"/>
  <c r="AV757" i="1"/>
  <c r="AV756" i="1"/>
  <c r="AV755" i="1"/>
  <c r="AV754" i="1"/>
  <c r="AV753" i="1"/>
  <c r="AV752" i="1"/>
  <c r="AV751" i="1"/>
  <c r="U596" i="1"/>
  <c r="U552" i="1"/>
  <c r="AL552" i="1" s="1"/>
  <c r="U511" i="1"/>
  <c r="AL511" i="1" s="1"/>
  <c r="U476" i="1"/>
  <c r="AL476" i="1" s="1"/>
  <c r="U472" i="1"/>
  <c r="AL472" i="1" s="1"/>
  <c r="U381" i="1"/>
  <c r="AL381" i="1" s="1"/>
  <c r="U322" i="1"/>
  <c r="AL322" i="1" s="1"/>
  <c r="U321" i="1"/>
  <c r="AL321" i="1" s="1"/>
  <c r="U317" i="1"/>
  <c r="AL317" i="1" s="1"/>
  <c r="U1449" i="1"/>
  <c r="AL1449" i="1" s="1"/>
  <c r="U1433" i="1"/>
  <c r="AL1433" i="1" s="1"/>
  <c r="U1417" i="1"/>
  <c r="AL1417" i="1" s="1"/>
  <c r="U1401" i="1"/>
  <c r="AL1401" i="1" s="1"/>
  <c r="U1385" i="1"/>
  <c r="AL1385" i="1" s="1"/>
  <c r="U1369" i="1"/>
  <c r="AL1369" i="1" s="1"/>
  <c r="U1353" i="1"/>
  <c r="AL1353" i="1" s="1"/>
  <c r="U1337" i="1"/>
  <c r="AL1337" i="1" s="1"/>
  <c r="U1321" i="1"/>
  <c r="AL1321" i="1" s="1"/>
  <c r="U1305" i="1"/>
  <c r="AL1305" i="1" s="1"/>
  <c r="U1289" i="1"/>
  <c r="AL1289" i="1" s="1"/>
  <c r="U1273" i="1"/>
  <c r="AL1273" i="1" s="1"/>
  <c r="U1257" i="1"/>
  <c r="AL1257" i="1" s="1"/>
  <c r="U1241" i="1"/>
  <c r="AL1241" i="1" s="1"/>
  <c r="U1225" i="1"/>
  <c r="AL1225" i="1" s="1"/>
  <c r="U1209" i="1"/>
  <c r="AL1209" i="1" s="1"/>
  <c r="U1193" i="1"/>
  <c r="AL1193" i="1" s="1"/>
  <c r="U1177" i="1"/>
  <c r="AL1177" i="1" s="1"/>
  <c r="U1161" i="1"/>
  <c r="AL1161" i="1" s="1"/>
  <c r="AV1149" i="1"/>
  <c r="U1144" i="1"/>
  <c r="AL1144" i="1" s="1"/>
  <c r="U1127" i="1"/>
  <c r="AL1127" i="1" s="1"/>
  <c r="U1126" i="1"/>
  <c r="AL1126" i="1" s="1"/>
  <c r="U1117" i="1"/>
  <c r="AL1117" i="1" s="1"/>
  <c r="U1103" i="1"/>
  <c r="AL1103" i="1" s="1"/>
  <c r="U1102" i="1"/>
  <c r="AL1102" i="1" s="1"/>
  <c r="U1096" i="1"/>
  <c r="AL1096" i="1" s="1"/>
  <c r="U1083" i="1"/>
  <c r="AL1083" i="1" s="1"/>
  <c r="U1082" i="1"/>
  <c r="AL1082" i="1" s="1"/>
  <c r="U1060" i="1"/>
  <c r="AL1060" i="1" s="1"/>
  <c r="U1053" i="1"/>
  <c r="AL1053" i="1" s="1"/>
  <c r="U1039" i="1"/>
  <c r="AL1039" i="1" s="1"/>
  <c r="U1038" i="1"/>
  <c r="AL1038" i="1" s="1"/>
  <c r="U1032" i="1"/>
  <c r="U1019" i="1"/>
  <c r="AL1019" i="1" s="1"/>
  <c r="U1018" i="1"/>
  <c r="AL1018" i="1" s="1"/>
  <c r="U996" i="1"/>
  <c r="AL996" i="1" s="1"/>
  <c r="U989" i="1"/>
  <c r="AL989" i="1" s="1"/>
  <c r="U975" i="1"/>
  <c r="AL975" i="1" s="1"/>
  <c r="U974" i="1"/>
  <c r="AL974" i="1" s="1"/>
  <c r="U968" i="1"/>
  <c r="AL968" i="1" s="1"/>
  <c r="U955" i="1"/>
  <c r="AL955" i="1" s="1"/>
  <c r="U954" i="1"/>
  <c r="AL954" i="1" s="1"/>
  <c r="U932" i="1"/>
  <c r="AL932" i="1" s="1"/>
  <c r="U925" i="1"/>
  <c r="AL925" i="1" s="1"/>
  <c r="U911" i="1"/>
  <c r="AL911" i="1" s="1"/>
  <c r="U910" i="1"/>
  <c r="U906" i="1"/>
  <c r="AL906" i="1" s="1"/>
  <c r="U893" i="1"/>
  <c r="AL893" i="1" s="1"/>
  <c r="U892" i="1"/>
  <c r="AL892" i="1" s="1"/>
  <c r="U870" i="1"/>
  <c r="AL870" i="1" s="1"/>
  <c r="U863" i="1"/>
  <c r="AL863" i="1" s="1"/>
  <c r="U849" i="1"/>
  <c r="AL849" i="1" s="1"/>
  <c r="U848" i="1"/>
  <c r="AL848" i="1" s="1"/>
  <c r="U842" i="1"/>
  <c r="AL842" i="1" s="1"/>
  <c r="U829" i="1"/>
  <c r="AL829" i="1" s="1"/>
  <c r="U828" i="1"/>
  <c r="AL828" i="1" s="1"/>
  <c r="U806" i="1"/>
  <c r="AL806" i="1" s="1"/>
  <c r="U799" i="1"/>
  <c r="AL799" i="1" s="1"/>
  <c r="U785" i="1"/>
  <c r="AL785" i="1" s="1"/>
  <c r="U784" i="1"/>
  <c r="AL784" i="1" s="1"/>
  <c r="U778" i="1"/>
  <c r="AL778" i="1" s="1"/>
  <c r="U765" i="1"/>
  <c r="AL765" i="1" s="1"/>
  <c r="U764" i="1"/>
  <c r="AL764" i="1" s="1"/>
  <c r="U742" i="1"/>
  <c r="AL742" i="1" s="1"/>
  <c r="U735" i="1"/>
  <c r="AL735" i="1" s="1"/>
  <c r="U721" i="1"/>
  <c r="AL721" i="1" s="1"/>
  <c r="U720" i="1"/>
  <c r="AL720" i="1" s="1"/>
  <c r="U714" i="1"/>
  <c r="AL714" i="1" s="1"/>
  <c r="U701" i="1"/>
  <c r="AL701" i="1" s="1"/>
  <c r="U700" i="1"/>
  <c r="AL700" i="1" s="1"/>
  <c r="U678" i="1"/>
  <c r="AL678" i="1" s="1"/>
  <c r="U670" i="1"/>
  <c r="AL670" i="1" s="1"/>
  <c r="U656" i="1"/>
  <c r="AL656" i="1" s="1"/>
  <c r="U655" i="1"/>
  <c r="AL655" i="1" s="1"/>
  <c r="U649" i="1"/>
  <c r="AL649" i="1" s="1"/>
  <c r="U636" i="1"/>
  <c r="AL636" i="1" s="1"/>
  <c r="U635" i="1"/>
  <c r="AL635" i="1" s="1"/>
  <c r="U614" i="1"/>
  <c r="AL614" i="1" s="1"/>
  <c r="U607" i="1"/>
  <c r="AL607" i="1" s="1"/>
  <c r="AV597" i="1"/>
  <c r="AV596" i="1"/>
  <c r="AV595" i="1"/>
  <c r="AV594" i="1"/>
  <c r="U586" i="1"/>
  <c r="AL586" i="1" s="1"/>
  <c r="U582" i="1"/>
  <c r="AL582" i="1" s="1"/>
  <c r="U581" i="1"/>
  <c r="AL581" i="1" s="1"/>
  <c r="U578" i="1"/>
  <c r="AL578" i="1" s="1"/>
  <c r="U534" i="1"/>
  <c r="AL534" i="1" s="1"/>
  <c r="U527" i="1"/>
  <c r="U489" i="1"/>
  <c r="AL489" i="1" s="1"/>
  <c r="U453" i="1"/>
  <c r="AL453" i="1" s="1"/>
  <c r="U450" i="1"/>
  <c r="AL450" i="1" s="1"/>
  <c r="U449" i="1"/>
  <c r="AL449" i="1" s="1"/>
  <c r="U447" i="1"/>
  <c r="AL447" i="1" s="1"/>
  <c r="U413" i="1"/>
  <c r="AL413" i="1" s="1"/>
  <c r="U411" i="1"/>
  <c r="AL411" i="1" s="1"/>
  <c r="U406" i="1"/>
  <c r="AL406" i="1" s="1"/>
  <c r="U356" i="1"/>
  <c r="AL356" i="1" s="1"/>
  <c r="U353" i="1"/>
  <c r="AL353" i="1" s="1"/>
  <c r="U574" i="1"/>
  <c r="AL574" i="1" s="1"/>
  <c r="U572" i="1"/>
  <c r="AL572" i="1" s="1"/>
  <c r="AV553" i="1"/>
  <c r="AV552" i="1"/>
  <c r="AV551" i="1"/>
  <c r="AV534" i="1"/>
  <c r="AV533" i="1"/>
  <c r="AV532" i="1"/>
  <c r="AV531" i="1"/>
  <c r="AV530" i="1"/>
  <c r="AV529" i="1"/>
  <c r="AV528" i="1"/>
  <c r="AV514" i="1"/>
  <c r="AV513" i="1"/>
  <c r="AV512" i="1"/>
  <c r="AV511" i="1"/>
  <c r="U487" i="1"/>
  <c r="AL487" i="1" s="1"/>
  <c r="U483" i="1"/>
  <c r="AL483" i="1" s="1"/>
  <c r="AV477" i="1"/>
  <c r="AV476" i="1"/>
  <c r="AV475" i="1"/>
  <c r="AV474" i="1"/>
  <c r="U468" i="1"/>
  <c r="AL468" i="1" s="1"/>
  <c r="AV453" i="1"/>
  <c r="AV452" i="1"/>
  <c r="AV451" i="1"/>
  <c r="AV450" i="1"/>
  <c r="U428" i="1"/>
  <c r="AL428" i="1" s="1"/>
  <c r="U426" i="1"/>
  <c r="AL426" i="1" s="1"/>
  <c r="U424" i="1"/>
  <c r="AL424" i="1" s="1"/>
  <c r="AV413" i="1"/>
  <c r="AV412" i="1"/>
  <c r="AV411" i="1"/>
  <c r="AV410" i="1"/>
  <c r="U404" i="1"/>
  <c r="U402" i="1"/>
  <c r="AL402" i="1" s="1"/>
  <c r="AV384" i="1"/>
  <c r="AV383" i="1"/>
  <c r="AV382" i="1"/>
  <c r="AV381" i="1"/>
  <c r="U347" i="1"/>
  <c r="AL347" i="1" s="1"/>
  <c r="AV323" i="1"/>
  <c r="AV322" i="1"/>
  <c r="AV321" i="1"/>
  <c r="AV320" i="1"/>
  <c r="AV319" i="1"/>
  <c r="AV577" i="1"/>
  <c r="AV576" i="1"/>
  <c r="AV575" i="1"/>
  <c r="AV574" i="1"/>
  <c r="AV573" i="1"/>
  <c r="AV572" i="1"/>
  <c r="AV571" i="1"/>
  <c r="AV570" i="1"/>
  <c r="U561" i="1"/>
  <c r="AL561" i="1" s="1"/>
  <c r="U559" i="1"/>
  <c r="AL559" i="1" s="1"/>
  <c r="U557" i="1"/>
  <c r="AL557" i="1" s="1"/>
  <c r="U554" i="1"/>
  <c r="AL554" i="1" s="1"/>
  <c r="U542" i="1"/>
  <c r="AL542" i="1" s="1"/>
  <c r="U535" i="1"/>
  <c r="AL535" i="1" s="1"/>
  <c r="U521" i="1"/>
  <c r="AL521" i="1" s="1"/>
  <c r="U515" i="1"/>
  <c r="AL515" i="1" s="1"/>
  <c r="U501" i="1"/>
  <c r="AL501" i="1" s="1"/>
  <c r="U492" i="1"/>
  <c r="AL492" i="1" s="1"/>
  <c r="U490" i="1"/>
  <c r="AL490" i="1" s="1"/>
  <c r="AV488" i="1"/>
  <c r="AV487" i="1"/>
  <c r="AV486" i="1"/>
  <c r="AV485" i="1"/>
  <c r="AV469" i="1"/>
  <c r="AV468" i="1"/>
  <c r="AV467" i="1"/>
  <c r="AV466" i="1"/>
  <c r="U454" i="1"/>
  <c r="AL454" i="1" s="1"/>
  <c r="U444" i="1"/>
  <c r="U440" i="1"/>
  <c r="AL440" i="1" s="1"/>
  <c r="U434" i="1"/>
  <c r="AL434" i="1" s="1"/>
  <c r="U433" i="1"/>
  <c r="AL433" i="1" s="1"/>
  <c r="U431" i="1"/>
  <c r="AV429" i="1"/>
  <c r="AV428" i="1"/>
  <c r="AV427" i="1"/>
  <c r="AV426" i="1"/>
  <c r="U420" i="1"/>
  <c r="AL420" i="1" s="1"/>
  <c r="U418" i="1"/>
  <c r="AL418" i="1" s="1"/>
  <c r="AV405" i="1"/>
  <c r="AV404" i="1"/>
  <c r="AV403" i="1"/>
  <c r="AV402" i="1"/>
  <c r="U388" i="1"/>
  <c r="U385" i="1"/>
  <c r="AL385" i="1" s="1"/>
  <c r="U372" i="1"/>
  <c r="AL372" i="1" s="1"/>
  <c r="U361" i="1"/>
  <c r="AL361" i="1" s="1"/>
  <c r="U357" i="1"/>
  <c r="AL357" i="1" s="1"/>
  <c r="AV352" i="1"/>
  <c r="AV351" i="1"/>
  <c r="AV350" i="1"/>
  <c r="AV349" i="1"/>
  <c r="AV348" i="1"/>
  <c r="AV347" i="1"/>
  <c r="U334" i="1"/>
  <c r="AL334" i="1" s="1"/>
  <c r="U333" i="1"/>
  <c r="AL333" i="1" s="1"/>
  <c r="U324" i="1"/>
  <c r="AL324" i="1" s="1"/>
  <c r="AV314" i="1"/>
  <c r="AV313" i="1"/>
  <c r="AV312" i="1"/>
  <c r="AV311" i="1"/>
  <c r="AV310" i="1"/>
  <c r="AV309" i="1"/>
  <c r="AV308" i="1"/>
  <c r="U299" i="1"/>
  <c r="AL299" i="1" s="1"/>
  <c r="U242" i="1"/>
  <c r="AL242" i="1" s="1"/>
  <c r="U185" i="1"/>
  <c r="U183" i="1"/>
  <c r="AL183" i="1" s="1"/>
  <c r="U53" i="1"/>
  <c r="AL53" i="1" s="1"/>
  <c r="AV295" i="1"/>
  <c r="U279" i="1"/>
  <c r="AL279" i="1" s="1"/>
  <c r="AV266" i="1"/>
  <c r="AV265" i="1"/>
  <c r="AV264" i="1"/>
  <c r="AV263" i="1"/>
  <c r="AV262" i="1"/>
  <c r="AV261" i="1"/>
  <c r="AV260" i="1"/>
  <c r="U253" i="1"/>
  <c r="AL253" i="1" s="1"/>
  <c r="U252" i="1"/>
  <c r="AL252" i="1" s="1"/>
  <c r="U246" i="1"/>
  <c r="AL246" i="1" s="1"/>
  <c r="U245" i="1"/>
  <c r="AL245" i="1" s="1"/>
  <c r="U244" i="1"/>
  <c r="AL244" i="1" s="1"/>
  <c r="U225" i="1"/>
  <c r="AL225" i="1" s="1"/>
  <c r="U217" i="1"/>
  <c r="AL217" i="1" s="1"/>
  <c r="U214" i="1"/>
  <c r="AL214" i="1" s="1"/>
  <c r="AV209" i="1"/>
  <c r="AV208" i="1"/>
  <c r="AV207" i="1"/>
  <c r="AV206" i="1"/>
  <c r="AV205" i="1"/>
  <c r="AV204" i="1"/>
  <c r="AV203" i="1"/>
  <c r="AV202" i="1"/>
  <c r="U196" i="1"/>
  <c r="AL196" i="1" s="1"/>
  <c r="U189" i="1"/>
  <c r="AL189" i="1" s="1"/>
  <c r="AV166" i="1"/>
  <c r="AV165" i="1"/>
  <c r="AV164" i="1"/>
  <c r="AV163" i="1"/>
  <c r="AV162" i="1"/>
  <c r="AV161" i="1"/>
  <c r="AV160" i="1"/>
  <c r="U153" i="1"/>
  <c r="U147" i="1"/>
  <c r="AL147" i="1" s="1"/>
  <c r="U145" i="1"/>
  <c r="AL145" i="1" s="1"/>
  <c r="U132" i="1"/>
  <c r="U128" i="1"/>
  <c r="U122" i="1"/>
  <c r="AL122" i="1" s="1"/>
  <c r="U118" i="1"/>
  <c r="AL118" i="1" s="1"/>
  <c r="U116" i="1"/>
  <c r="AL116" i="1" s="1"/>
  <c r="AV114" i="1"/>
  <c r="AV113" i="1"/>
  <c r="AV112" i="1"/>
  <c r="AV111" i="1"/>
  <c r="AV110" i="1"/>
  <c r="AV109" i="1"/>
  <c r="AV108" i="1"/>
  <c r="AV107" i="1"/>
  <c r="U101" i="1"/>
  <c r="AL101" i="1" s="1"/>
  <c r="U98" i="1"/>
  <c r="U92" i="1"/>
  <c r="AV80" i="1"/>
  <c r="AV79" i="1"/>
  <c r="AV78" i="1"/>
  <c r="AV77" i="1"/>
  <c r="AV76" i="1"/>
  <c r="U68" i="1"/>
  <c r="AL68" i="1" s="1"/>
  <c r="U63" i="1"/>
  <c r="AL63" i="1" s="1"/>
  <c r="U60" i="1"/>
  <c r="AL60" i="1" s="1"/>
  <c r="U44" i="1"/>
  <c r="AL44" i="1" s="1"/>
  <c r="U43" i="1"/>
  <c r="AL43" i="1" s="1"/>
  <c r="U39" i="1"/>
  <c r="AL39" i="1" s="1"/>
  <c r="U33" i="1"/>
  <c r="AL33" i="1" s="1"/>
  <c r="U32" i="1"/>
  <c r="AL32" i="1" s="1"/>
  <c r="U29" i="1"/>
  <c r="AV24" i="1"/>
  <c r="AV23" i="1"/>
  <c r="AV22" i="1"/>
  <c r="AV21" i="1"/>
  <c r="U11" i="1"/>
  <c r="U293" i="1"/>
  <c r="AL293" i="1" s="1"/>
  <c r="AV278" i="1"/>
  <c r="AV277" i="1"/>
  <c r="AV276" i="1"/>
  <c r="AV275" i="1"/>
  <c r="U262" i="1"/>
  <c r="AL262" i="1" s="1"/>
  <c r="AV243" i="1"/>
  <c r="AV242" i="1"/>
  <c r="AV241" i="1"/>
  <c r="AV240" i="1"/>
  <c r="AV239" i="1"/>
  <c r="U223" i="1"/>
  <c r="AL223" i="1" s="1"/>
  <c r="U205" i="1"/>
  <c r="AV188" i="1"/>
  <c r="AV187" i="1"/>
  <c r="AV186" i="1"/>
  <c r="AV185" i="1"/>
  <c r="U161" i="1"/>
  <c r="AV144" i="1"/>
  <c r="AV143" i="1"/>
  <c r="AV142" i="1"/>
  <c r="U113" i="1"/>
  <c r="AL113" i="1" s="1"/>
  <c r="U109" i="1"/>
  <c r="AL109" i="1" s="1"/>
  <c r="U105" i="1"/>
  <c r="AV91" i="1"/>
  <c r="AV90" i="1"/>
  <c r="AV89" i="1"/>
  <c r="AV88" i="1"/>
  <c r="U79" i="1"/>
  <c r="AL79" i="1" s="1"/>
  <c r="U78" i="1"/>
  <c r="AL78" i="1" s="1"/>
  <c r="AV56" i="1"/>
  <c r="AV55" i="1"/>
  <c r="AV54" i="1"/>
  <c r="AV53" i="1"/>
  <c r="U19" i="1"/>
  <c r="AL19" i="1" s="1"/>
  <c r="AV2915" i="1"/>
  <c r="AV2907" i="1"/>
  <c r="AV2899" i="1"/>
  <c r="AV2883" i="1"/>
  <c r="AV2875" i="1"/>
  <c r="U2870" i="1"/>
  <c r="AV2867" i="1"/>
  <c r="AV2851" i="1"/>
  <c r="AV2843" i="1"/>
  <c r="AV2827" i="1"/>
  <c r="AV2822" i="1"/>
  <c r="AV2812" i="1"/>
  <c r="U2806" i="1"/>
  <c r="AV2801" i="1"/>
  <c r="AV2790" i="1"/>
  <c r="AV2780" i="1"/>
  <c r="U2774" i="1"/>
  <c r="AV2769" i="1"/>
  <c r="AV2759" i="1"/>
  <c r="AV2748" i="1"/>
  <c r="U2742" i="1"/>
  <c r="AV2737" i="1"/>
  <c r="AV2726" i="1"/>
  <c r="AV2716" i="1"/>
  <c r="U2710" i="1"/>
  <c r="AV2705" i="1"/>
  <c r="AV2695" i="1"/>
  <c r="AV2684" i="1"/>
  <c r="AV2683" i="1"/>
  <c r="AV2682" i="1"/>
  <c r="AV2681" i="1"/>
  <c r="AV2680" i="1"/>
  <c r="U2674" i="1"/>
  <c r="AV2672" i="1"/>
  <c r="AV2670" i="1"/>
  <c r="U2662" i="1"/>
  <c r="U2660" i="1"/>
  <c r="AV2657" i="1"/>
  <c r="U2649" i="1"/>
  <c r="U2648" i="1"/>
  <c r="AV2643" i="1"/>
  <c r="AV2642" i="1"/>
  <c r="U2637" i="1"/>
  <c r="AV2631" i="1"/>
  <c r="AV2630" i="1"/>
  <c r="AV2628" i="1"/>
  <c r="AV2620" i="1"/>
  <c r="AV2619" i="1"/>
  <c r="AV2618" i="1"/>
  <c r="AV2617" i="1"/>
  <c r="AV2616" i="1"/>
  <c r="U2610" i="1"/>
  <c r="AV2607" i="1"/>
  <c r="AV2606" i="1"/>
  <c r="AV2605" i="1"/>
  <c r="U2598" i="1"/>
  <c r="U2596" i="1"/>
  <c r="AV2593" i="1"/>
  <c r="U2585" i="1"/>
  <c r="U2584" i="1"/>
  <c r="AV2579" i="1"/>
  <c r="AV2578" i="1"/>
  <c r="U2573" i="1"/>
  <c r="AV2567" i="1"/>
  <c r="AV2566" i="1"/>
  <c r="AV2564" i="1"/>
  <c r="AV2556" i="1"/>
  <c r="AV2555" i="1"/>
  <c r="AV2554" i="1"/>
  <c r="AV2553" i="1"/>
  <c r="AV2552" i="1"/>
  <c r="U2546" i="1"/>
  <c r="AV2543" i="1"/>
  <c r="AV2542" i="1"/>
  <c r="AV2541" i="1"/>
  <c r="U2534" i="1"/>
  <c r="U2532" i="1"/>
  <c r="AV2529" i="1"/>
  <c r="U2521" i="1"/>
  <c r="U2520" i="1"/>
  <c r="AV2515" i="1"/>
  <c r="AV2514" i="1"/>
  <c r="U2509" i="1"/>
  <c r="AV2503" i="1"/>
  <c r="AV2502" i="1"/>
  <c r="AV2500" i="1"/>
  <c r="AV2492" i="1"/>
  <c r="AV2491" i="1"/>
  <c r="AV2490" i="1"/>
  <c r="AV2489" i="1"/>
  <c r="AV2488" i="1"/>
  <c r="U2482" i="1"/>
  <c r="AV2479" i="1"/>
  <c r="AV2478" i="1"/>
  <c r="AV2477" i="1"/>
  <c r="U2470" i="1"/>
  <c r="U2468" i="1"/>
  <c r="AV2465" i="1"/>
  <c r="U2457" i="1"/>
  <c r="U2456" i="1"/>
  <c r="AV2451" i="1"/>
  <c r="AV2450" i="1"/>
  <c r="U2445" i="1"/>
  <c r="AV2439" i="1"/>
  <c r="AV2438" i="1"/>
  <c r="AV2436" i="1"/>
  <c r="AV2428" i="1"/>
  <c r="AV2427" i="1"/>
  <c r="AV2426" i="1"/>
  <c r="AV2425" i="1"/>
  <c r="AV2424" i="1"/>
  <c r="U2417" i="1"/>
  <c r="AV2413" i="1"/>
  <c r="U2406" i="1"/>
  <c r="U2405" i="1"/>
  <c r="AV2400" i="1"/>
  <c r="AV2398" i="1"/>
  <c r="AV2397" i="1"/>
  <c r="U2390" i="1"/>
  <c r="U2389" i="1"/>
  <c r="AV2384" i="1"/>
  <c r="AV2383" i="1"/>
  <c r="AV2381" i="1"/>
  <c r="U2374" i="1"/>
  <c r="U2373" i="1"/>
  <c r="AV2368" i="1"/>
  <c r="AV2367" i="1"/>
  <c r="AV2366" i="1"/>
  <c r="AV2365" i="1"/>
  <c r="U2358" i="1"/>
  <c r="U2357" i="1"/>
  <c r="AV2352" i="1"/>
  <c r="AV2351" i="1"/>
  <c r="AV2350" i="1"/>
  <c r="AV2349" i="1"/>
  <c r="U2342" i="1"/>
  <c r="U2341" i="1"/>
  <c r="AV2336" i="1"/>
  <c r="AV2335" i="1"/>
  <c r="AV2334" i="1"/>
  <c r="AV2333" i="1"/>
  <c r="U2326" i="1"/>
  <c r="U2325" i="1"/>
  <c r="AV2320" i="1"/>
  <c r="AV2319" i="1"/>
  <c r="AV2317" i="1"/>
  <c r="U2310" i="1"/>
  <c r="U2309" i="1"/>
  <c r="AV2304" i="1"/>
  <c r="AV2303" i="1"/>
  <c r="AV2302" i="1"/>
  <c r="AV2301" i="1"/>
  <c r="U2294" i="1"/>
  <c r="U2293" i="1"/>
  <c r="AV2288" i="1"/>
  <c r="AV2287" i="1"/>
  <c r="AV2286" i="1"/>
  <c r="AV2285" i="1"/>
  <c r="U2278" i="1"/>
  <c r="U2277" i="1"/>
  <c r="AV2272" i="1"/>
  <c r="AV2271" i="1"/>
  <c r="AV2270" i="1"/>
  <c r="AV2269" i="1"/>
  <c r="U2262" i="1"/>
  <c r="U2261" i="1"/>
  <c r="AV2256" i="1"/>
  <c r="AV2248" i="1"/>
  <c r="AV2240" i="1"/>
  <c r="AV2232" i="1"/>
  <c r="AV2224" i="1"/>
  <c r="AV2216" i="1"/>
  <c r="AV2208" i="1"/>
  <c r="AV2200" i="1"/>
  <c r="AV2192" i="1"/>
  <c r="AV2184" i="1"/>
  <c r="AV2176" i="1"/>
  <c r="AV2168" i="1"/>
  <c r="AV2160" i="1"/>
  <c r="U2155" i="1"/>
  <c r="AV2152" i="1"/>
  <c r="AV2144" i="1"/>
  <c r="AV2143" i="1"/>
  <c r="AV2133" i="1"/>
  <c r="U2127" i="1"/>
  <c r="AL2127" i="1" s="1"/>
  <c r="AV2122" i="1"/>
  <c r="AV2112" i="1"/>
  <c r="AV2111" i="1"/>
  <c r="AV2101" i="1"/>
  <c r="U2095" i="1"/>
  <c r="AL2095" i="1" s="1"/>
  <c r="AV2090" i="1"/>
  <c r="AV2081" i="1"/>
  <c r="U2075" i="1"/>
  <c r="AL2075" i="1" s="1"/>
  <c r="AV2070" i="1"/>
  <c r="AV2060" i="1"/>
  <c r="AV2059" i="1"/>
  <c r="AV2049" i="1"/>
  <c r="U2043" i="1"/>
  <c r="AL2043" i="1" s="1"/>
  <c r="AV2038" i="1"/>
  <c r="AV2028" i="1"/>
  <c r="AV2027" i="1"/>
  <c r="AV2017" i="1"/>
  <c r="U2011" i="1"/>
  <c r="AL2011" i="1" s="1"/>
  <c r="AV2006" i="1"/>
  <c r="AV1996" i="1"/>
  <c r="AV1995" i="1"/>
  <c r="AV1985" i="1"/>
  <c r="U1979" i="1"/>
  <c r="AL1979" i="1" s="1"/>
  <c r="AV1974" i="1"/>
  <c r="AV1964" i="1"/>
  <c r="AV1963" i="1"/>
  <c r="AV1953" i="1"/>
  <c r="U1947" i="1"/>
  <c r="AL1947" i="1" s="1"/>
  <c r="U1945" i="1"/>
  <c r="AL1945" i="1" s="1"/>
  <c r="AV1942" i="1"/>
  <c r="U1934" i="1"/>
  <c r="AL1934" i="1" s="1"/>
  <c r="U1933" i="1"/>
  <c r="AL1933" i="1" s="1"/>
  <c r="AV1928" i="1"/>
  <c r="AV1927" i="1"/>
  <c r="U1922" i="1"/>
  <c r="AL1922" i="1" s="1"/>
  <c r="AV1916" i="1"/>
  <c r="AV1915" i="1"/>
  <c r="AV1914" i="1"/>
  <c r="AV1913" i="1"/>
  <c r="AV1904" i="1"/>
  <c r="AV1903" i="1"/>
  <c r="AV1902" i="1"/>
  <c r="U1897" i="1"/>
  <c r="AL1897" i="1" s="1"/>
  <c r="AV1893" i="1"/>
  <c r="U1887" i="1"/>
  <c r="AL1887" i="1" s="1"/>
  <c r="U1886" i="1"/>
  <c r="AL1886" i="1" s="1"/>
  <c r="AV1884" i="1"/>
  <c r="AV1883" i="1"/>
  <c r="AV1882" i="1"/>
  <c r="AV1881" i="1"/>
  <c r="AV1872" i="1"/>
  <c r="AV1871" i="1"/>
  <c r="AV1870" i="1"/>
  <c r="U1865" i="1"/>
  <c r="AL1865" i="1" s="1"/>
  <c r="AV1861" i="1"/>
  <c r="AV1860" i="1"/>
  <c r="U1851" i="1"/>
  <c r="AL1851" i="1" s="1"/>
  <c r="AV1849" i="1"/>
  <c r="AV1848" i="1"/>
  <c r="AV1847" i="1"/>
  <c r="AV1846" i="1"/>
  <c r="U1842" i="1"/>
  <c r="AL1842" i="1" s="1"/>
  <c r="U1840" i="1"/>
  <c r="AL1840" i="1" s="1"/>
  <c r="AV1838" i="1"/>
  <c r="AV1837" i="1"/>
  <c r="AV1836" i="1"/>
  <c r="AV1835" i="1"/>
  <c r="AV1834" i="1"/>
  <c r="U1828" i="1"/>
  <c r="AL1828" i="1" s="1"/>
  <c r="AV1822" i="1"/>
  <c r="AV1821" i="1"/>
  <c r="AV1820" i="1"/>
  <c r="AV1819" i="1"/>
  <c r="U1814" i="1"/>
  <c r="AL1814" i="1" s="1"/>
  <c r="AV1811" i="1"/>
  <c r="AV1810" i="1"/>
  <c r="AV1809" i="1"/>
  <c r="AV1808" i="1"/>
  <c r="U1802" i="1"/>
  <c r="AV1797" i="1"/>
  <c r="AV1796" i="1"/>
  <c r="U1787" i="1"/>
  <c r="AL1787" i="1" s="1"/>
  <c r="AV1785" i="1"/>
  <c r="AV1784" i="1"/>
  <c r="AV1783" i="1"/>
  <c r="AV1782" i="1"/>
  <c r="U1778" i="1"/>
  <c r="AL1778" i="1" s="1"/>
  <c r="U1776" i="1"/>
  <c r="AL1776" i="1" s="1"/>
  <c r="AV1774" i="1"/>
  <c r="AV1773" i="1"/>
  <c r="AV1772" i="1"/>
  <c r="AV1771" i="1"/>
  <c r="AV1770" i="1"/>
  <c r="U1764" i="1"/>
  <c r="AL1764" i="1" s="1"/>
  <c r="AV1758" i="1"/>
  <c r="AV1757" i="1"/>
  <c r="AV1756" i="1"/>
  <c r="AV1755" i="1"/>
  <c r="U1750" i="1"/>
  <c r="AL1750" i="1" s="1"/>
  <c r="AV1747" i="1"/>
  <c r="AV1746" i="1"/>
  <c r="AV1745" i="1"/>
  <c r="AV1744" i="1"/>
  <c r="U1738" i="1"/>
  <c r="AL1738" i="1" s="1"/>
  <c r="AV1733" i="1"/>
  <c r="AV1732" i="1"/>
  <c r="U1729" i="1"/>
  <c r="AL1729" i="1" s="1"/>
  <c r="U1723" i="1"/>
  <c r="AL1723" i="1" s="1"/>
  <c r="AV1721" i="1"/>
  <c r="AV1720" i="1"/>
  <c r="AV1718" i="1"/>
  <c r="U1714" i="1"/>
  <c r="AL1714" i="1" s="1"/>
  <c r="U1712" i="1"/>
  <c r="AL1712" i="1" s="1"/>
  <c r="AV1710" i="1"/>
  <c r="AV1709" i="1"/>
  <c r="AV1708" i="1"/>
  <c r="AV1707" i="1"/>
  <c r="AV1706" i="1"/>
  <c r="U1700" i="1"/>
  <c r="AL1700" i="1" s="1"/>
  <c r="AV1694" i="1"/>
  <c r="AV1693" i="1"/>
  <c r="AV1692" i="1"/>
  <c r="AV1691" i="1"/>
  <c r="U1686" i="1"/>
  <c r="AL1686" i="1" s="1"/>
  <c r="AV1683" i="1"/>
  <c r="AV1682" i="1"/>
  <c r="AV1681" i="1"/>
  <c r="AV1680" i="1"/>
  <c r="U1674" i="1"/>
  <c r="AL1674" i="1" s="1"/>
  <c r="AV1669" i="1"/>
  <c r="AV1668" i="1"/>
  <c r="U1665" i="1"/>
  <c r="AL1665" i="1" s="1"/>
  <c r="U1659" i="1"/>
  <c r="AL1659" i="1" s="1"/>
  <c r="AV1657" i="1"/>
  <c r="AV1656" i="1"/>
  <c r="AV1655" i="1"/>
  <c r="U1653" i="1"/>
  <c r="AL1653" i="1" s="1"/>
  <c r="U1647" i="1"/>
  <c r="AL1647" i="1" s="1"/>
  <c r="AV1642" i="1"/>
  <c r="AV1641" i="1"/>
  <c r="AV1640" i="1"/>
  <c r="AV1639" i="1"/>
  <c r="U1637" i="1"/>
  <c r="AL1637" i="1" s="1"/>
  <c r="AV1630" i="1"/>
  <c r="AV1629" i="1"/>
  <c r="AV1628" i="1"/>
  <c r="U1623" i="1"/>
  <c r="AL1623" i="1" s="1"/>
  <c r="AV1618" i="1"/>
  <c r="AV1617" i="1"/>
  <c r="AV1616" i="1"/>
  <c r="AV1615" i="1"/>
  <c r="U1613" i="1"/>
  <c r="AL1613" i="1" s="1"/>
  <c r="U1607" i="1"/>
  <c r="AL1607" i="1" s="1"/>
  <c r="AV1603" i="1"/>
  <c r="U1601" i="1"/>
  <c r="AL1601" i="1" s="1"/>
  <c r="U1598" i="1"/>
  <c r="AL1598" i="1" s="1"/>
  <c r="AV1596" i="1"/>
  <c r="AV1595" i="1"/>
  <c r="AV1594" i="1"/>
  <c r="AV1593" i="1"/>
  <c r="U1591" i="1"/>
  <c r="U1585" i="1"/>
  <c r="AL1585" i="1" s="1"/>
  <c r="AV1580" i="1"/>
  <c r="AV1579" i="1"/>
  <c r="AV1578" i="1"/>
  <c r="AV1577" i="1"/>
  <c r="U1575" i="1"/>
  <c r="AV1568" i="1"/>
  <c r="AV1567" i="1"/>
  <c r="AV1566" i="1"/>
  <c r="U1561" i="1"/>
  <c r="AL1561" i="1" s="1"/>
  <c r="AV1556" i="1"/>
  <c r="AV1555" i="1"/>
  <c r="AV1554" i="1"/>
  <c r="AV1553" i="1"/>
  <c r="U1551" i="1"/>
  <c r="AL1551" i="1" s="1"/>
  <c r="U1545" i="1"/>
  <c r="AL1545" i="1" s="1"/>
  <c r="AV1541" i="1"/>
  <c r="U1539" i="1"/>
  <c r="U1534" i="1"/>
  <c r="AL1534" i="1" s="1"/>
  <c r="AV1532" i="1"/>
  <c r="AV1531" i="1"/>
  <c r="AV1530" i="1"/>
  <c r="AV1529" i="1"/>
  <c r="U1527" i="1"/>
  <c r="U1521" i="1"/>
  <c r="AV1516" i="1"/>
  <c r="AV1515" i="1"/>
  <c r="AV1514" i="1"/>
  <c r="AV1513" i="1"/>
  <c r="U1511" i="1"/>
  <c r="AL1511" i="1" s="1"/>
  <c r="AV1504" i="1"/>
  <c r="AV1503" i="1"/>
  <c r="AV1502" i="1"/>
  <c r="U1497" i="1"/>
  <c r="AL1497" i="1" s="1"/>
  <c r="AV1492" i="1"/>
  <c r="AV1490" i="1"/>
  <c r="AV1489" i="1"/>
  <c r="U1487" i="1"/>
  <c r="AL1487" i="1" s="1"/>
  <c r="U1481" i="1"/>
  <c r="AL1481" i="1" s="1"/>
  <c r="AV1477" i="1"/>
  <c r="U1475" i="1"/>
  <c r="AL1475" i="1" s="1"/>
  <c r="AV1469" i="1"/>
  <c r="U1467" i="1"/>
  <c r="AL1467" i="1" s="1"/>
  <c r="AV1461" i="1"/>
  <c r="U1459" i="1"/>
  <c r="AL1459" i="1" s="1"/>
  <c r="AV1453" i="1"/>
  <c r="U1451" i="1"/>
  <c r="AL1451" i="1" s="1"/>
  <c r="AV1445" i="1"/>
  <c r="U1443" i="1"/>
  <c r="AL1443" i="1" s="1"/>
  <c r="AV1437" i="1"/>
  <c r="U1435" i="1"/>
  <c r="AL1435" i="1" s="1"/>
  <c r="AV1429" i="1"/>
  <c r="U1427" i="1"/>
  <c r="AL1427" i="1" s="1"/>
  <c r="AV1421" i="1"/>
  <c r="U1419" i="1"/>
  <c r="AL1419" i="1" s="1"/>
  <c r="AV1413" i="1"/>
  <c r="U1411" i="1"/>
  <c r="AL1411" i="1" s="1"/>
  <c r="AV1405" i="1"/>
  <c r="U1403" i="1"/>
  <c r="AL1403" i="1" s="1"/>
  <c r="AV1397" i="1"/>
  <c r="U1395" i="1"/>
  <c r="AL1395" i="1" s="1"/>
  <c r="AV1389" i="1"/>
  <c r="U1387" i="1"/>
  <c r="AL1387" i="1" s="1"/>
  <c r="AV1381" i="1"/>
  <c r="U1379" i="1"/>
  <c r="AL1379" i="1" s="1"/>
  <c r="AV1373" i="1"/>
  <c r="U1371" i="1"/>
  <c r="AL1371" i="1" s="1"/>
  <c r="AV1365" i="1"/>
  <c r="U1363" i="1"/>
  <c r="AL1363" i="1" s="1"/>
  <c r="AV1357" i="1"/>
  <c r="U1355" i="1"/>
  <c r="AL1355" i="1" s="1"/>
  <c r="AV1349" i="1"/>
  <c r="U1347" i="1"/>
  <c r="AL1347" i="1" s="1"/>
  <c r="AV1341" i="1"/>
  <c r="U1339" i="1"/>
  <c r="AL1339" i="1" s="1"/>
  <c r="AV1333" i="1"/>
  <c r="U1331" i="1"/>
  <c r="AL1331" i="1" s="1"/>
  <c r="AV1325" i="1"/>
  <c r="U1323" i="1"/>
  <c r="AL1323" i="1" s="1"/>
  <c r="AV1317" i="1"/>
  <c r="U1315" i="1"/>
  <c r="AL1315" i="1" s="1"/>
  <c r="AV1309" i="1"/>
  <c r="U1307" i="1"/>
  <c r="AL1307" i="1" s="1"/>
  <c r="AV1301" i="1"/>
  <c r="U1299" i="1"/>
  <c r="AL1299" i="1" s="1"/>
  <c r="AV1293" i="1"/>
  <c r="U1291" i="1"/>
  <c r="AL1291" i="1" s="1"/>
  <c r="AV1285" i="1"/>
  <c r="U1283" i="1"/>
  <c r="AL1283" i="1" s="1"/>
  <c r="AV1277" i="1"/>
  <c r="U1275" i="1"/>
  <c r="AL1275" i="1" s="1"/>
  <c r="AV1269" i="1"/>
  <c r="U1267" i="1"/>
  <c r="AL1267" i="1" s="1"/>
  <c r="AV1261" i="1"/>
  <c r="U1259" i="1"/>
  <c r="AL1259" i="1" s="1"/>
  <c r="AV1253" i="1"/>
  <c r="U1251" i="1"/>
  <c r="AL1251" i="1" s="1"/>
  <c r="AV1245" i="1"/>
  <c r="U1243" i="1"/>
  <c r="AL1243" i="1" s="1"/>
  <c r="AV1237" i="1"/>
  <c r="U1235" i="1"/>
  <c r="AL1235" i="1" s="1"/>
  <c r="AV1229" i="1"/>
  <c r="U1227" i="1"/>
  <c r="AL1227" i="1" s="1"/>
  <c r="AV1221" i="1"/>
  <c r="U1219" i="1"/>
  <c r="AL1219" i="1" s="1"/>
  <c r="AV1213" i="1"/>
  <c r="U1211" i="1"/>
  <c r="AL1211" i="1" s="1"/>
  <c r="AV1205" i="1"/>
  <c r="U1203" i="1"/>
  <c r="AL1203" i="1" s="1"/>
  <c r="AV1197" i="1"/>
  <c r="U1195" i="1"/>
  <c r="AL1195" i="1" s="1"/>
  <c r="AV1189" i="1"/>
  <c r="U1187" i="1"/>
  <c r="AL1187" i="1" s="1"/>
  <c r="AV1181" i="1"/>
  <c r="U1179" i="1"/>
  <c r="AL1179" i="1" s="1"/>
  <c r="AV1173" i="1"/>
  <c r="U1171" i="1"/>
  <c r="AL1171" i="1" s="1"/>
  <c r="AV1165" i="1"/>
  <c r="U1163" i="1"/>
  <c r="AL1163" i="1" s="1"/>
  <c r="AV1157" i="1"/>
  <c r="U1155" i="1"/>
  <c r="AL1155" i="1" s="1"/>
  <c r="U1147" i="1"/>
  <c r="AL1147" i="1" s="1"/>
  <c r="AV1139" i="1"/>
  <c r="U1136" i="1"/>
  <c r="AL1136" i="1" s="1"/>
  <c r="U1133" i="1"/>
  <c r="AL1133" i="1" s="1"/>
  <c r="AV1131" i="1"/>
  <c r="AV1130" i="1"/>
  <c r="AV1129" i="1"/>
  <c r="U1123" i="1"/>
  <c r="AL1123" i="1" s="1"/>
  <c r="AV1118" i="1"/>
  <c r="AV1117" i="1"/>
  <c r="U1112" i="1"/>
  <c r="AL1112" i="1" s="1"/>
  <c r="AV1108" i="1"/>
  <c r="U1106" i="1"/>
  <c r="AL1106" i="1" s="1"/>
  <c r="U1101" i="1"/>
  <c r="AL1101" i="1" s="1"/>
  <c r="AV1099" i="1"/>
  <c r="AV1098" i="1"/>
  <c r="AV1097" i="1"/>
  <c r="AV1096" i="1"/>
  <c r="U1094" i="1"/>
  <c r="AL1094" i="1" s="1"/>
  <c r="AV1087" i="1"/>
  <c r="AV1086" i="1"/>
  <c r="AV1085" i="1"/>
  <c r="U1080" i="1"/>
  <c r="AL1080" i="1" s="1"/>
  <c r="AV1076" i="1"/>
  <c r="U1074" i="1"/>
  <c r="AL1074" i="1" s="1"/>
  <c r="U1069" i="1"/>
  <c r="AL1069" i="1" s="1"/>
  <c r="AV1067" i="1"/>
  <c r="AV1066" i="1"/>
  <c r="AV1065" i="1"/>
  <c r="AV1064" i="1"/>
  <c r="U1062" i="1"/>
  <c r="AL1062" i="1" s="1"/>
  <c r="AV1055" i="1"/>
  <c r="AV1054" i="1"/>
  <c r="AV1053" i="1"/>
  <c r="U1048" i="1"/>
  <c r="AL1048" i="1" s="1"/>
  <c r="AV1044" i="1"/>
  <c r="U1042" i="1"/>
  <c r="AL1042" i="1" s="1"/>
  <c r="U1037" i="1"/>
  <c r="AL1037" i="1" s="1"/>
  <c r="AV1035" i="1"/>
  <c r="AV1034" i="1"/>
  <c r="AV1033" i="1"/>
  <c r="AV1032" i="1"/>
  <c r="U1030" i="1"/>
  <c r="AL1030" i="1" s="1"/>
  <c r="AV1023" i="1"/>
  <c r="AV1022" i="1"/>
  <c r="AV1021" i="1"/>
  <c r="U1016" i="1"/>
  <c r="AL1016" i="1" s="1"/>
  <c r="AV1012" i="1"/>
  <c r="U1010" i="1"/>
  <c r="AL1010" i="1" s="1"/>
  <c r="U1005" i="1"/>
  <c r="AL1005" i="1" s="1"/>
  <c r="AV1003" i="1"/>
  <c r="AV1002" i="1"/>
  <c r="AV1001" i="1"/>
  <c r="AV1000" i="1"/>
  <c r="U998" i="1"/>
  <c r="AL998" i="1" s="1"/>
  <c r="AV991" i="1"/>
  <c r="AV990" i="1"/>
  <c r="AV989" i="1"/>
  <c r="U984" i="1"/>
  <c r="AL984" i="1" s="1"/>
  <c r="AV980" i="1"/>
  <c r="U978" i="1"/>
  <c r="AL978" i="1" s="1"/>
  <c r="U973" i="1"/>
  <c r="AL973" i="1" s="1"/>
  <c r="AV971" i="1"/>
  <c r="AV970" i="1"/>
  <c r="AV969" i="1"/>
  <c r="AV968" i="1"/>
  <c r="U966" i="1"/>
  <c r="AL966" i="1" s="1"/>
  <c r="AV959" i="1"/>
  <c r="AV958" i="1"/>
  <c r="AV957" i="1"/>
  <c r="U952" i="1"/>
  <c r="AL952" i="1" s="1"/>
  <c r="AV948" i="1"/>
  <c r="U946" i="1"/>
  <c r="AL946" i="1" s="1"/>
  <c r="U941" i="1"/>
  <c r="AL941" i="1" s="1"/>
  <c r="AV939" i="1"/>
  <c r="AV938" i="1"/>
  <c r="AV937" i="1"/>
  <c r="AV936" i="1"/>
  <c r="U934" i="1"/>
  <c r="AL934" i="1" s="1"/>
  <c r="AV927" i="1"/>
  <c r="AV926" i="1"/>
  <c r="AV925" i="1"/>
  <c r="U920" i="1"/>
  <c r="AL920" i="1" s="1"/>
  <c r="AV916" i="1"/>
  <c r="U914" i="1"/>
  <c r="U909" i="1"/>
  <c r="AL909" i="1" s="1"/>
  <c r="AV908" i="1"/>
  <c r="AV907" i="1"/>
  <c r="AV906" i="1"/>
  <c r="U904" i="1"/>
  <c r="AL904" i="1" s="1"/>
  <c r="AV897" i="1"/>
  <c r="AV896" i="1"/>
  <c r="AV895" i="1"/>
  <c r="U890" i="1"/>
  <c r="AL890" i="1" s="1"/>
  <c r="AV886" i="1"/>
  <c r="U884" i="1"/>
  <c r="AL884" i="1" s="1"/>
  <c r="U879" i="1"/>
  <c r="AL879" i="1" s="1"/>
  <c r="AV877" i="1"/>
  <c r="AV876" i="1"/>
  <c r="AV875" i="1"/>
  <c r="AV874" i="1"/>
  <c r="U872" i="1"/>
  <c r="AL872" i="1" s="1"/>
  <c r="AV865" i="1"/>
  <c r="AV864" i="1"/>
  <c r="AV863" i="1"/>
  <c r="U858" i="1"/>
  <c r="AL858" i="1" s="1"/>
  <c r="AV854" i="1"/>
  <c r="U852" i="1"/>
  <c r="AL852" i="1" s="1"/>
  <c r="U847" i="1"/>
  <c r="AL847" i="1" s="1"/>
  <c r="AV845" i="1"/>
  <c r="AV844" i="1"/>
  <c r="AV843" i="1"/>
  <c r="AV842" i="1"/>
  <c r="U840" i="1"/>
  <c r="AL840" i="1" s="1"/>
  <c r="AV833" i="1"/>
  <c r="AV832" i="1"/>
  <c r="AV831" i="1"/>
  <c r="U826" i="1"/>
  <c r="AL826" i="1" s="1"/>
  <c r="AV822" i="1"/>
  <c r="U820" i="1"/>
  <c r="AL820" i="1" s="1"/>
  <c r="U815" i="1"/>
  <c r="AL815" i="1" s="1"/>
  <c r="AV813" i="1"/>
  <c r="AV812" i="1"/>
  <c r="AV811" i="1"/>
  <c r="AV810" i="1"/>
  <c r="U808" i="1"/>
  <c r="AL808" i="1" s="1"/>
  <c r="AV801" i="1"/>
  <c r="AV800" i="1"/>
  <c r="AV799" i="1"/>
  <c r="U794" i="1"/>
  <c r="AL794" i="1" s="1"/>
  <c r="AV790" i="1"/>
  <c r="U788" i="1"/>
  <c r="AL788" i="1" s="1"/>
  <c r="U783" i="1"/>
  <c r="AL783" i="1" s="1"/>
  <c r="AV781" i="1"/>
  <c r="AV780" i="1"/>
  <c r="AV779" i="1"/>
  <c r="AV778" i="1"/>
  <c r="U776" i="1"/>
  <c r="AL776" i="1" s="1"/>
  <c r="AV769" i="1"/>
  <c r="AV768" i="1"/>
  <c r="AV767" i="1"/>
  <c r="U762" i="1"/>
  <c r="AL762" i="1" s="1"/>
  <c r="AV758" i="1"/>
  <c r="U756" i="1"/>
  <c r="AL756" i="1" s="1"/>
  <c r="U751" i="1"/>
  <c r="AL751" i="1" s="1"/>
  <c r="AV749" i="1"/>
  <c r="AV748" i="1"/>
  <c r="AV747" i="1"/>
  <c r="AV746" i="1"/>
  <c r="U744" i="1"/>
  <c r="AL744" i="1" s="1"/>
  <c r="AV737" i="1"/>
  <c r="AV736" i="1"/>
  <c r="AV735" i="1"/>
  <c r="U730" i="1"/>
  <c r="AL730" i="1" s="1"/>
  <c r="AV726" i="1"/>
  <c r="U724" i="1"/>
  <c r="AL724" i="1" s="1"/>
  <c r="U719" i="1"/>
  <c r="AV717" i="1"/>
  <c r="AV716" i="1"/>
  <c r="AV715" i="1"/>
  <c r="AV714" i="1"/>
  <c r="U712" i="1"/>
  <c r="AL712" i="1" s="1"/>
  <c r="AV705" i="1"/>
  <c r="AV704" i="1"/>
  <c r="AV703" i="1"/>
  <c r="U698" i="1"/>
  <c r="AL698" i="1" s="1"/>
  <c r="AV694" i="1"/>
  <c r="U692" i="1"/>
  <c r="AL692" i="1" s="1"/>
  <c r="U687" i="1"/>
  <c r="AL687" i="1" s="1"/>
  <c r="AV685" i="1"/>
  <c r="AV684" i="1"/>
  <c r="AV683" i="1"/>
  <c r="AV682" i="1"/>
  <c r="U680" i="1"/>
  <c r="AL680" i="1" s="1"/>
  <c r="AV673" i="1"/>
  <c r="AV671" i="1"/>
  <c r="AV670" i="1"/>
  <c r="U665" i="1"/>
  <c r="AL665" i="1" s="1"/>
  <c r="AV661" i="1"/>
  <c r="U659" i="1"/>
  <c r="AL659" i="1" s="1"/>
  <c r="U654" i="1"/>
  <c r="AL654" i="1" s="1"/>
  <c r="AV652" i="1"/>
  <c r="AV651" i="1"/>
  <c r="AV650" i="1"/>
  <c r="AV649" i="1"/>
  <c r="U647" i="1"/>
  <c r="AL647" i="1" s="1"/>
  <c r="AV640" i="1"/>
  <c r="AV639" i="1"/>
  <c r="AV638" i="1"/>
  <c r="U633" i="1"/>
  <c r="AL633" i="1" s="1"/>
  <c r="AV629" i="1"/>
  <c r="U627" i="1"/>
  <c r="AL627" i="1" s="1"/>
  <c r="U622" i="1"/>
  <c r="AL622" i="1" s="1"/>
  <c r="AV620" i="1"/>
  <c r="AV619" i="1"/>
  <c r="AV618" i="1"/>
  <c r="U616" i="1"/>
  <c r="AL616" i="1" s="1"/>
  <c r="AV609" i="1"/>
  <c r="AV608" i="1"/>
  <c r="AV607" i="1"/>
  <c r="U604" i="1"/>
  <c r="AL604" i="1" s="1"/>
  <c r="U599" i="1"/>
  <c r="AL599" i="1" s="1"/>
  <c r="AV593" i="1"/>
  <c r="AV592" i="1"/>
  <c r="AV591" i="1"/>
  <c r="AV581" i="1"/>
  <c r="U573" i="1"/>
  <c r="AL573" i="1" s="1"/>
  <c r="U570" i="1"/>
  <c r="AL570" i="1" s="1"/>
  <c r="AV566" i="1"/>
  <c r="U560" i="1"/>
  <c r="AL560" i="1" s="1"/>
  <c r="AV550" i="1"/>
  <c r="U548" i="1"/>
  <c r="AL548" i="1" s="1"/>
  <c r="U528" i="1"/>
  <c r="AL528" i="1" s="1"/>
  <c r="AV526" i="1"/>
  <c r="AV525" i="1"/>
  <c r="AV524" i="1"/>
  <c r="AV523" i="1"/>
  <c r="U497" i="1"/>
  <c r="AL497" i="1" s="1"/>
  <c r="AV2845" i="1"/>
  <c r="AV2804" i="1"/>
  <c r="AV2685" i="1"/>
  <c r="U2355" i="1"/>
  <c r="U2339" i="1"/>
  <c r="U2323" i="1"/>
  <c r="U2124" i="1"/>
  <c r="AL2124" i="1" s="1"/>
  <c r="U2104" i="1"/>
  <c r="AL2104" i="1" s="1"/>
  <c r="U2092" i="1"/>
  <c r="AL2092" i="1" s="1"/>
  <c r="U2084" i="1"/>
  <c r="U2072" i="1"/>
  <c r="AL2072" i="1" s="1"/>
  <c r="U2040" i="1"/>
  <c r="AL2040" i="1" s="1"/>
  <c r="U2020" i="1"/>
  <c r="AL2020" i="1" s="1"/>
  <c r="U2008" i="1"/>
  <c r="AL2008" i="1" s="1"/>
  <c r="U1956" i="1"/>
  <c r="AL1956" i="1" s="1"/>
  <c r="U1930" i="1"/>
  <c r="AL1930" i="1" s="1"/>
  <c r="U1271" i="1"/>
  <c r="AL1271" i="1" s="1"/>
  <c r="U1263" i="1"/>
  <c r="AL1263" i="1" s="1"/>
  <c r="U1255" i="1"/>
  <c r="AL1255" i="1" s="1"/>
  <c r="U1247" i="1"/>
  <c r="AL1247" i="1" s="1"/>
  <c r="U1239" i="1"/>
  <c r="AL1239" i="1" s="1"/>
  <c r="U1215" i="1"/>
  <c r="AL1215" i="1" s="1"/>
  <c r="U1199" i="1"/>
  <c r="AL1199" i="1" s="1"/>
  <c r="U1191" i="1"/>
  <c r="AL1191" i="1" s="1"/>
  <c r="U1183" i="1"/>
  <c r="AL1183" i="1" s="1"/>
  <c r="U1142" i="1"/>
  <c r="AL1142" i="1" s="1"/>
  <c r="U1058" i="1"/>
  <c r="AL1058" i="1" s="1"/>
  <c r="U1014" i="1"/>
  <c r="AL1014" i="1" s="1"/>
  <c r="U918" i="1"/>
  <c r="AL918" i="1" s="1"/>
  <c r="U900" i="1"/>
  <c r="AL900" i="1" s="1"/>
  <c r="U868" i="1"/>
  <c r="AL868" i="1" s="1"/>
  <c r="U836" i="1"/>
  <c r="AL836" i="1" s="1"/>
  <c r="U824" i="1"/>
  <c r="AL824" i="1" s="1"/>
  <c r="U804" i="1"/>
  <c r="AL804" i="1" s="1"/>
  <c r="U792" i="1"/>
  <c r="AL792" i="1" s="1"/>
  <c r="U772" i="1"/>
  <c r="AL772" i="1" s="1"/>
  <c r="U760" i="1"/>
  <c r="AL760" i="1" s="1"/>
  <c r="U740" i="1"/>
  <c r="AL740" i="1" s="1"/>
  <c r="U728" i="1"/>
  <c r="AL728" i="1" s="1"/>
  <c r="U708" i="1"/>
  <c r="AL708" i="1" s="1"/>
  <c r="U696" i="1"/>
  <c r="AL696" i="1" s="1"/>
  <c r="U676" i="1"/>
  <c r="AL676" i="1" s="1"/>
  <c r="U663" i="1"/>
  <c r="AL663" i="1" s="1"/>
  <c r="U643" i="1"/>
  <c r="AL643" i="1" s="1"/>
  <c r="U631" i="1"/>
  <c r="AL631" i="1" s="1"/>
  <c r="U612" i="1"/>
  <c r="AL612" i="1" s="1"/>
  <c r="U568" i="1"/>
  <c r="AL568" i="1" s="1"/>
  <c r="U540" i="1"/>
  <c r="AL540" i="1" s="1"/>
  <c r="U509" i="1"/>
  <c r="AL509" i="1" s="1"/>
  <c r="AV2909" i="1"/>
  <c r="AV2837" i="1"/>
  <c r="AV2793" i="1"/>
  <c r="AV2225" i="1"/>
  <c r="AV2091" i="1"/>
  <c r="U2815" i="1"/>
  <c r="U2803" i="1"/>
  <c r="U2783" i="1"/>
  <c r="U2771" i="1"/>
  <c r="U2751" i="1"/>
  <c r="U2739" i="1"/>
  <c r="U2719" i="1"/>
  <c r="U2707" i="1"/>
  <c r="U2687" i="1"/>
  <c r="U2645" i="1"/>
  <c r="U2635" i="1"/>
  <c r="U2623" i="1"/>
  <c r="U2581" i="1"/>
  <c r="U2571" i="1"/>
  <c r="U2559" i="1"/>
  <c r="U2517" i="1"/>
  <c r="U2507" i="1"/>
  <c r="U2495" i="1"/>
  <c r="U2453" i="1"/>
  <c r="U2443" i="1"/>
  <c r="U2431" i="1"/>
  <c r="U2415" i="1"/>
  <c r="U2403" i="1"/>
  <c r="U2387" i="1"/>
  <c r="U2371" i="1"/>
  <c r="U2307" i="1"/>
  <c r="U2291" i="1"/>
  <c r="U2275" i="1"/>
  <c r="U2259" i="1"/>
  <c r="U2136" i="1"/>
  <c r="AL2136" i="1" s="1"/>
  <c r="U2052" i="1"/>
  <c r="AL2052" i="1" s="1"/>
  <c r="U1988" i="1"/>
  <c r="AL1988" i="1" s="1"/>
  <c r="U1976" i="1"/>
  <c r="AL1976" i="1" s="1"/>
  <c r="U1920" i="1"/>
  <c r="AL1920" i="1" s="1"/>
  <c r="U1825" i="1"/>
  <c r="AL1825" i="1" s="1"/>
  <c r="U1761" i="1"/>
  <c r="AL1761" i="1" s="1"/>
  <c r="U1697" i="1"/>
  <c r="AL1697" i="1" s="1"/>
  <c r="U1645" i="1"/>
  <c r="U1633" i="1"/>
  <c r="AL1633" i="1" s="1"/>
  <c r="U1621" i="1"/>
  <c r="AL1621" i="1" s="1"/>
  <c r="U1605" i="1"/>
  <c r="AL1605" i="1" s="1"/>
  <c r="U1583" i="1"/>
  <c r="AL1583" i="1" s="1"/>
  <c r="U1571" i="1"/>
  <c r="AL1571" i="1" s="1"/>
  <c r="U1559" i="1"/>
  <c r="AL1559" i="1" s="1"/>
  <c r="U1543" i="1"/>
  <c r="AL1543" i="1" s="1"/>
  <c r="U1519" i="1"/>
  <c r="U1507" i="1"/>
  <c r="AL1507" i="1" s="1"/>
  <c r="U1495" i="1"/>
  <c r="AL1495" i="1" s="1"/>
  <c r="U1479" i="1"/>
  <c r="AL1479" i="1" s="1"/>
  <c r="U1471" i="1"/>
  <c r="AL1471" i="1" s="1"/>
  <c r="U1463" i="1"/>
  <c r="AL1463" i="1" s="1"/>
  <c r="U1455" i="1"/>
  <c r="AL1455" i="1" s="1"/>
  <c r="U1447" i="1"/>
  <c r="AL1447" i="1" s="1"/>
  <c r="U1439" i="1"/>
  <c r="AL1439" i="1" s="1"/>
  <c r="U1431" i="1"/>
  <c r="AL1431" i="1" s="1"/>
  <c r="U1423" i="1"/>
  <c r="AL1423" i="1" s="1"/>
  <c r="U1415" i="1"/>
  <c r="AL1415" i="1" s="1"/>
  <c r="U1407" i="1"/>
  <c r="AL1407" i="1" s="1"/>
  <c r="U1399" i="1"/>
  <c r="AL1399" i="1" s="1"/>
  <c r="U1391" i="1"/>
  <c r="AL1391" i="1" s="1"/>
  <c r="U1383" i="1"/>
  <c r="AL1383" i="1" s="1"/>
  <c r="U1375" i="1"/>
  <c r="AL1375" i="1" s="1"/>
  <c r="U1367" i="1"/>
  <c r="AL1367" i="1" s="1"/>
  <c r="U1359" i="1"/>
  <c r="AL1359" i="1" s="1"/>
  <c r="U1351" i="1"/>
  <c r="AL1351" i="1" s="1"/>
  <c r="U1343" i="1"/>
  <c r="AL1343" i="1" s="1"/>
  <c r="U1335" i="1"/>
  <c r="AL1335" i="1" s="1"/>
  <c r="U1327" i="1"/>
  <c r="AL1327" i="1" s="1"/>
  <c r="U1319" i="1"/>
  <c r="AL1319" i="1" s="1"/>
  <c r="U1311" i="1"/>
  <c r="AL1311" i="1" s="1"/>
  <c r="U1303" i="1"/>
  <c r="AL1303" i="1" s="1"/>
  <c r="U1295" i="1"/>
  <c r="AL1295" i="1" s="1"/>
  <c r="U1287" i="1"/>
  <c r="AL1287" i="1" s="1"/>
  <c r="U1279" i="1"/>
  <c r="AL1279" i="1" s="1"/>
  <c r="U1231" i="1"/>
  <c r="AL1231" i="1" s="1"/>
  <c r="U1223" i="1"/>
  <c r="AL1223" i="1" s="1"/>
  <c r="U1207" i="1"/>
  <c r="AL1207" i="1" s="1"/>
  <c r="U1175" i="1"/>
  <c r="AL1175" i="1" s="1"/>
  <c r="U1167" i="1"/>
  <c r="AL1167" i="1" s="1"/>
  <c r="U1159" i="1"/>
  <c r="AL1159" i="1" s="1"/>
  <c r="U1151" i="1"/>
  <c r="AL1151" i="1" s="1"/>
  <c r="U1120" i="1"/>
  <c r="AL1120" i="1" s="1"/>
  <c r="U1110" i="1"/>
  <c r="AL1110" i="1" s="1"/>
  <c r="U1090" i="1"/>
  <c r="AL1090" i="1" s="1"/>
  <c r="U1078" i="1"/>
  <c r="AL1078" i="1" s="1"/>
  <c r="U1046" i="1"/>
  <c r="AL1046" i="1" s="1"/>
  <c r="U1026" i="1"/>
  <c r="AL1026" i="1" s="1"/>
  <c r="U994" i="1"/>
  <c r="AL994" i="1" s="1"/>
  <c r="U982" i="1"/>
  <c r="AL982" i="1" s="1"/>
  <c r="U962" i="1"/>
  <c r="AL962" i="1" s="1"/>
  <c r="U950" i="1"/>
  <c r="AL950" i="1" s="1"/>
  <c r="U930" i="1"/>
  <c r="AL930" i="1" s="1"/>
  <c r="U888" i="1"/>
  <c r="AL888" i="1" s="1"/>
  <c r="U856" i="1"/>
  <c r="AL856" i="1" s="1"/>
  <c r="U10" i="1"/>
  <c r="AV2918" i="1"/>
  <c r="AV2917" i="1"/>
  <c r="AV2916" i="1"/>
  <c r="U2913" i="1"/>
  <c r="U2912" i="1"/>
  <c r="AV2910" i="1"/>
  <c r="AV2908" i="1"/>
  <c r="U2905" i="1"/>
  <c r="U2904" i="1"/>
  <c r="AV2901" i="1"/>
  <c r="AV2900" i="1"/>
  <c r="U2897" i="1"/>
  <c r="U2896" i="1"/>
  <c r="AV2894" i="1"/>
  <c r="AV2893" i="1"/>
  <c r="U2889" i="1"/>
  <c r="U2888" i="1"/>
  <c r="AV2886" i="1"/>
  <c r="AV2885" i="1"/>
  <c r="AV2884" i="1"/>
  <c r="U2881" i="1"/>
  <c r="U2880" i="1"/>
  <c r="AV2878" i="1"/>
  <c r="AV2876" i="1"/>
  <c r="U2873" i="1"/>
  <c r="U2872" i="1"/>
  <c r="AV2869" i="1"/>
  <c r="AV2868" i="1"/>
  <c r="U2865" i="1"/>
  <c r="U2864" i="1"/>
  <c r="AV2862" i="1"/>
  <c r="AV2861" i="1"/>
  <c r="U2857" i="1"/>
  <c r="U2856" i="1"/>
  <c r="AV2854" i="1"/>
  <c r="AV2853" i="1"/>
  <c r="AV2852" i="1"/>
  <c r="U2849" i="1"/>
  <c r="U2848" i="1"/>
  <c r="AV2846" i="1"/>
  <c r="AV2844" i="1"/>
  <c r="U2841" i="1"/>
  <c r="U2840" i="1"/>
  <c r="AV2838" i="1"/>
  <c r="AV2836" i="1"/>
  <c r="U2833" i="1"/>
  <c r="U2832" i="1"/>
  <c r="AV2830" i="1"/>
  <c r="AV2829" i="1"/>
  <c r="U2825" i="1"/>
  <c r="U2824" i="1"/>
  <c r="U2820" i="1"/>
  <c r="U2818" i="1"/>
  <c r="AV2816" i="1"/>
  <c r="AV2815" i="1"/>
  <c r="AV2814" i="1"/>
  <c r="U2809" i="1"/>
  <c r="U2808" i="1"/>
  <c r="AV2805" i="1"/>
  <c r="AV2803" i="1"/>
  <c r="U2797" i="1"/>
  <c r="AV2795" i="1"/>
  <c r="AV2794" i="1"/>
  <c r="AV2792" i="1"/>
  <c r="U2788" i="1"/>
  <c r="U2786" i="1"/>
  <c r="AV2784" i="1"/>
  <c r="AV2783" i="1"/>
  <c r="AV2782" i="1"/>
  <c r="AV2781" i="1"/>
  <c r="U2777" i="1"/>
  <c r="U2776" i="1"/>
  <c r="AV2773" i="1"/>
  <c r="AV2772" i="1"/>
  <c r="AV2771" i="1"/>
  <c r="AV2770" i="1"/>
  <c r="U2765" i="1"/>
  <c r="AV2763" i="1"/>
  <c r="AV2762" i="1"/>
  <c r="AV2761" i="1"/>
  <c r="AV2760" i="1"/>
  <c r="U2756" i="1"/>
  <c r="U2754" i="1"/>
  <c r="AV2751" i="1"/>
  <c r="AV2750" i="1"/>
  <c r="U2745" i="1"/>
  <c r="U2744" i="1"/>
  <c r="AV2740" i="1"/>
  <c r="AV2739" i="1"/>
  <c r="AV2738" i="1"/>
  <c r="U2733" i="1"/>
  <c r="AV2731" i="1"/>
  <c r="AV2730" i="1"/>
  <c r="AV2729" i="1"/>
  <c r="AV2728" i="1"/>
  <c r="U2724" i="1"/>
  <c r="U2722" i="1"/>
  <c r="AV2720" i="1"/>
  <c r="AV2718" i="1"/>
  <c r="AV2717" i="1"/>
  <c r="U2713" i="1"/>
  <c r="U2712" i="1"/>
  <c r="AV2709" i="1"/>
  <c r="AV2708" i="1"/>
  <c r="AV2707" i="1"/>
  <c r="AV2706" i="1"/>
  <c r="U2701" i="1"/>
  <c r="AV2699" i="1"/>
  <c r="AV2698" i="1"/>
  <c r="AV2697" i="1"/>
  <c r="AV2696" i="1"/>
  <c r="U2692" i="1"/>
  <c r="U2690" i="1"/>
  <c r="AV2687" i="1"/>
  <c r="AV2686" i="1"/>
  <c r="U2683" i="1"/>
  <c r="U2678" i="1"/>
  <c r="U2676" i="1"/>
  <c r="AV2673" i="1"/>
  <c r="U2671" i="1"/>
  <c r="U2665" i="1"/>
  <c r="U2664" i="1"/>
  <c r="AV2659" i="1"/>
  <c r="AV2658" i="1"/>
  <c r="U2653" i="1"/>
  <c r="AV2647" i="1"/>
  <c r="AV2645" i="1"/>
  <c r="AV2644" i="1"/>
  <c r="AV2636" i="1"/>
  <c r="AV2635" i="1"/>
  <c r="AV2634" i="1"/>
  <c r="AV2633" i="1"/>
  <c r="AV2632" i="1"/>
  <c r="U2629" i="1"/>
  <c r="U2626" i="1"/>
  <c r="AV2624" i="1"/>
  <c r="AV2622" i="1"/>
  <c r="AV2621" i="1"/>
  <c r="U2619" i="1"/>
  <c r="U2614" i="1"/>
  <c r="U2612" i="1"/>
  <c r="AV2609" i="1"/>
  <c r="U2607" i="1"/>
  <c r="U2601" i="1"/>
  <c r="U2600" i="1"/>
  <c r="AV2595" i="1"/>
  <c r="AV2594" i="1"/>
  <c r="U2589" i="1"/>
  <c r="AV2583" i="1"/>
  <c r="AV2581" i="1"/>
  <c r="AV2580" i="1"/>
  <c r="AV2572" i="1"/>
  <c r="AV2571" i="1"/>
  <c r="AV2570" i="1"/>
  <c r="AV2569" i="1"/>
  <c r="AV2568" i="1"/>
  <c r="U2565" i="1"/>
  <c r="U2562" i="1"/>
  <c r="AV2560" i="1"/>
  <c r="AV2558" i="1"/>
  <c r="AV2557" i="1"/>
  <c r="U2555" i="1"/>
  <c r="U2550" i="1"/>
  <c r="U2548" i="1"/>
  <c r="AV2545" i="1"/>
  <c r="U2543" i="1"/>
  <c r="U2537" i="1"/>
  <c r="U2536" i="1"/>
  <c r="AV2531" i="1"/>
  <c r="AV2530" i="1"/>
  <c r="U2525" i="1"/>
  <c r="AV2519" i="1"/>
  <c r="AV2517" i="1"/>
  <c r="AV2516" i="1"/>
  <c r="AV2508" i="1"/>
  <c r="AV2507" i="1"/>
  <c r="AV2506" i="1"/>
  <c r="AV2505" i="1"/>
  <c r="AV2504" i="1"/>
  <c r="U2501" i="1"/>
  <c r="U2498" i="1"/>
  <c r="AV2496" i="1"/>
  <c r="AV2494" i="1"/>
  <c r="AV2493" i="1"/>
  <c r="U2491" i="1"/>
  <c r="U2486" i="1"/>
  <c r="U2484" i="1"/>
  <c r="AV2481" i="1"/>
  <c r="U2479" i="1"/>
  <c r="U2473" i="1"/>
  <c r="U2472" i="1"/>
  <c r="AV2467" i="1"/>
  <c r="AV2466" i="1"/>
  <c r="U2461" i="1"/>
  <c r="AV2455" i="1"/>
  <c r="AV2453" i="1"/>
  <c r="AV2452" i="1"/>
  <c r="AV2444" i="1"/>
  <c r="AV2443" i="1"/>
  <c r="AV2442" i="1"/>
  <c r="AV2441" i="1"/>
  <c r="AV2440" i="1"/>
  <c r="U2437" i="1"/>
  <c r="U2434" i="1"/>
  <c r="AV2432" i="1"/>
  <c r="AV2430" i="1"/>
  <c r="AV2429" i="1"/>
  <c r="U2427" i="1"/>
  <c r="U2422" i="1"/>
  <c r="AV2415" i="1"/>
  <c r="AV2414" i="1"/>
  <c r="U2409" i="1"/>
  <c r="AV2404" i="1"/>
  <c r="AV2403" i="1"/>
  <c r="AV2402" i="1"/>
  <c r="AV2401" i="1"/>
  <c r="U2399" i="1"/>
  <c r="U2393" i="1"/>
  <c r="AV2388" i="1"/>
  <c r="AV2387" i="1"/>
  <c r="AV2386" i="1"/>
  <c r="AV2385" i="1"/>
  <c r="U2383" i="1"/>
  <c r="U2377" i="1"/>
  <c r="AV2372" i="1"/>
  <c r="AV2371" i="1"/>
  <c r="AV2370" i="1"/>
  <c r="U2367" i="1"/>
  <c r="U2361" i="1"/>
  <c r="AV2356" i="1"/>
  <c r="AV2355" i="1"/>
  <c r="AV2354" i="1"/>
  <c r="AV2353" i="1"/>
  <c r="U2351" i="1"/>
  <c r="U2345" i="1"/>
  <c r="AV2340" i="1"/>
  <c r="AV2339" i="1"/>
  <c r="AV2338" i="1"/>
  <c r="AV2337" i="1"/>
  <c r="U2335" i="1"/>
  <c r="U2329" i="1"/>
  <c r="AV2324" i="1"/>
  <c r="AV2323" i="1"/>
  <c r="AV2322" i="1"/>
  <c r="AV2321" i="1"/>
  <c r="U2319" i="1"/>
  <c r="U2313" i="1"/>
  <c r="AV2308" i="1"/>
  <c r="AV2307" i="1"/>
  <c r="AV2306" i="1"/>
  <c r="U2303" i="1"/>
  <c r="U2297" i="1"/>
  <c r="AV2292" i="1"/>
  <c r="AV2291" i="1"/>
  <c r="AV2290" i="1"/>
  <c r="AV2289" i="1"/>
  <c r="U2287" i="1"/>
  <c r="U2281" i="1"/>
  <c r="AV2276" i="1"/>
  <c r="AV2275" i="1"/>
  <c r="AV2274" i="1"/>
  <c r="AV2273" i="1"/>
  <c r="U2271" i="1"/>
  <c r="U2265" i="1"/>
  <c r="AV2260" i="1"/>
  <c r="AV2259" i="1"/>
  <c r="AV2258" i="1"/>
  <c r="AV2257" i="1"/>
  <c r="U2253" i="1"/>
  <c r="AV2251" i="1"/>
  <c r="AV2250" i="1"/>
  <c r="AV2249" i="1"/>
  <c r="U2245" i="1"/>
  <c r="AV2243" i="1"/>
  <c r="AV2242" i="1"/>
  <c r="AV2241" i="1"/>
  <c r="U2237" i="1"/>
  <c r="AV2235" i="1"/>
  <c r="AV2234" i="1"/>
  <c r="AV2233" i="1"/>
  <c r="U2229" i="1"/>
  <c r="AV2227" i="1"/>
  <c r="AV2226" i="1"/>
  <c r="U2221" i="1"/>
  <c r="AV2217" i="1"/>
  <c r="U2213" i="1"/>
  <c r="AV2211" i="1"/>
  <c r="AV2210" i="1"/>
  <c r="AV2209" i="1"/>
  <c r="U2205" i="1"/>
  <c r="AV2203" i="1"/>
  <c r="AV2202" i="1"/>
  <c r="AV2201" i="1"/>
  <c r="U2197" i="1"/>
  <c r="AV2195" i="1"/>
  <c r="AV2194" i="1"/>
  <c r="AV2193" i="1"/>
  <c r="U2189" i="1"/>
  <c r="AV2187" i="1"/>
  <c r="AV2186" i="1"/>
  <c r="AV2185" i="1"/>
  <c r="U2181" i="1"/>
  <c r="AV2179" i="1"/>
  <c r="AV2178" i="1"/>
  <c r="AV2177" i="1"/>
  <c r="U2173" i="1"/>
  <c r="AV2171" i="1"/>
  <c r="AV2170" i="1"/>
  <c r="AV2169" i="1"/>
  <c r="U2165" i="1"/>
  <c r="AV2163" i="1"/>
  <c r="AV2162" i="1"/>
  <c r="U2157" i="1"/>
  <c r="AV2153" i="1"/>
  <c r="U2149" i="1"/>
  <c r="AV2147" i="1"/>
  <c r="AV2146" i="1"/>
  <c r="AV2145" i="1"/>
  <c r="U2141" i="1"/>
  <c r="AL2141" i="1" s="1"/>
  <c r="U2139" i="1"/>
  <c r="AL2139" i="1" s="1"/>
  <c r="AV2137" i="1"/>
  <c r="AV2136" i="1"/>
  <c r="AV2135" i="1"/>
  <c r="AV2134" i="1"/>
  <c r="U2129" i="1"/>
  <c r="AL2129" i="1" s="1"/>
  <c r="AV2126" i="1"/>
  <c r="AV2125" i="1"/>
  <c r="AV2124" i="1"/>
  <c r="AV2123" i="1"/>
  <c r="U2118" i="1"/>
  <c r="AL2118" i="1" s="1"/>
  <c r="AV2116" i="1"/>
  <c r="AV2115" i="1"/>
  <c r="AV2114" i="1"/>
  <c r="AV2113" i="1"/>
  <c r="U2109" i="1"/>
  <c r="AL2109" i="1" s="1"/>
  <c r="U2107" i="1"/>
  <c r="AL2107" i="1" s="1"/>
  <c r="AV2105" i="1"/>
  <c r="AV2104" i="1"/>
  <c r="AV2103" i="1"/>
  <c r="AV2102" i="1"/>
  <c r="U2097" i="1"/>
  <c r="AL2097" i="1" s="1"/>
  <c r="AV2094" i="1"/>
  <c r="AV2093" i="1"/>
  <c r="AV2092" i="1"/>
  <c r="U2086" i="1"/>
  <c r="AL2086" i="1" s="1"/>
  <c r="AV2085" i="1"/>
  <c r="AV2084" i="1"/>
  <c r="AV2083" i="1"/>
  <c r="AV2082" i="1"/>
  <c r="U2077" i="1"/>
  <c r="AL2077" i="1" s="1"/>
  <c r="AV2074" i="1"/>
  <c r="AV2073" i="1"/>
  <c r="AV2072" i="1"/>
  <c r="AV2071" i="1"/>
  <c r="U2066" i="1"/>
  <c r="AL2066" i="1" s="1"/>
  <c r="AV2064" i="1"/>
  <c r="AV2062" i="1"/>
  <c r="AV2061" i="1"/>
  <c r="U2057" i="1"/>
  <c r="AL2057" i="1" s="1"/>
  <c r="U2055" i="1"/>
  <c r="AL2055" i="1" s="1"/>
  <c r="AV2053" i="1"/>
  <c r="AV2052" i="1"/>
  <c r="AV2051" i="1"/>
  <c r="AV2050" i="1"/>
  <c r="U2045" i="1"/>
  <c r="AL2045" i="1" s="1"/>
  <c r="AV2042" i="1"/>
  <c r="AV2041" i="1"/>
  <c r="AV2040" i="1"/>
  <c r="AV2039" i="1"/>
  <c r="U2034" i="1"/>
  <c r="AL2034" i="1" s="1"/>
  <c r="AV2032" i="1"/>
  <c r="AV2031" i="1"/>
  <c r="AV2030" i="1"/>
  <c r="AV2029" i="1"/>
  <c r="U2025" i="1"/>
  <c r="AL2025" i="1" s="1"/>
  <c r="U2023" i="1"/>
  <c r="AL2023" i="1" s="1"/>
  <c r="AV2021" i="1"/>
  <c r="AV2020" i="1"/>
  <c r="AV2019" i="1"/>
  <c r="U2013" i="1"/>
  <c r="AL2013" i="1" s="1"/>
  <c r="AV2010" i="1"/>
  <c r="AV2009" i="1"/>
  <c r="AV2008" i="1"/>
  <c r="AV2007" i="1"/>
  <c r="U2002" i="1"/>
  <c r="AL2002" i="1" s="1"/>
  <c r="AV2000" i="1"/>
  <c r="AV1999" i="1"/>
  <c r="AV1998" i="1"/>
  <c r="AV1997" i="1"/>
  <c r="U1993" i="1"/>
  <c r="AL1993" i="1" s="1"/>
  <c r="U1991" i="1"/>
  <c r="AL1991" i="1" s="1"/>
  <c r="AV1989" i="1"/>
  <c r="AV1988" i="1"/>
  <c r="AV1987" i="1"/>
  <c r="AV1986" i="1"/>
  <c r="U1981" i="1"/>
  <c r="AV1978" i="1"/>
  <c r="AV1977" i="1"/>
  <c r="AV1976" i="1"/>
  <c r="AV1975" i="1"/>
  <c r="U1970" i="1"/>
  <c r="AL1970" i="1" s="1"/>
  <c r="AV1968" i="1"/>
  <c r="AV1967" i="1"/>
  <c r="AV1966" i="1"/>
  <c r="AV1965" i="1"/>
  <c r="U1961" i="1"/>
  <c r="AL1961" i="1" s="1"/>
  <c r="U1959" i="1"/>
  <c r="AL1959" i="1" s="1"/>
  <c r="AV1957" i="1"/>
  <c r="AV1956" i="1"/>
  <c r="AV1955" i="1"/>
  <c r="AV1954" i="1"/>
  <c r="U1949" i="1"/>
  <c r="AL1949" i="1" s="1"/>
  <c r="AV1944" i="1"/>
  <c r="AV1943" i="1"/>
  <c r="U1938" i="1"/>
  <c r="AL1938" i="1" s="1"/>
  <c r="AV1932" i="1"/>
  <c r="AV1931" i="1"/>
  <c r="AV1930" i="1"/>
  <c r="AV1929" i="1"/>
  <c r="AV1921" i="1"/>
  <c r="AV1920" i="1"/>
  <c r="AV1919" i="1"/>
  <c r="AV1918" i="1"/>
  <c r="AV1917" i="1"/>
  <c r="U1914" i="1"/>
  <c r="AL1914" i="1" s="1"/>
  <c r="U1911" i="1"/>
  <c r="AL1911" i="1" s="1"/>
  <c r="U1910" i="1"/>
  <c r="AL1910" i="1" s="1"/>
  <c r="AV1908" i="1"/>
  <c r="AV1907" i="1"/>
  <c r="AV1906" i="1"/>
  <c r="AV1896" i="1"/>
  <c r="AV1895" i="1"/>
  <c r="AV1894" i="1"/>
  <c r="U1889" i="1"/>
  <c r="AL1889" i="1" s="1"/>
  <c r="AV1885" i="1"/>
  <c r="U1879" i="1"/>
  <c r="U1878" i="1"/>
  <c r="AL1878" i="1" s="1"/>
  <c r="AV1876" i="1"/>
  <c r="AV1875" i="1"/>
  <c r="AV1874" i="1"/>
  <c r="AV1873" i="1"/>
  <c r="AV1864" i="1"/>
  <c r="AV1863" i="1"/>
  <c r="AV1862" i="1"/>
  <c r="U1858" i="1"/>
  <c r="AL1858" i="1" s="1"/>
  <c r="U1855" i="1"/>
  <c r="AV1850" i="1"/>
  <c r="U1844" i="1"/>
  <c r="AL1844" i="1" s="1"/>
  <c r="AV1839" i="1"/>
  <c r="U1837" i="1"/>
  <c r="AL1837" i="1" s="1"/>
  <c r="U1831" i="1"/>
  <c r="AL1831" i="1" s="1"/>
  <c r="U1830" i="1"/>
  <c r="AL1830" i="1" s="1"/>
  <c r="AV1827" i="1"/>
  <c r="AV1826" i="1"/>
  <c r="AV1825" i="1"/>
  <c r="AV1824" i="1"/>
  <c r="AV1823" i="1"/>
  <c r="U1821" i="1"/>
  <c r="AL1821" i="1" s="1"/>
  <c r="AV1813" i="1"/>
  <c r="AV1812" i="1"/>
  <c r="U1809" i="1"/>
  <c r="AL1809" i="1" s="1"/>
  <c r="AV1801" i="1"/>
  <c r="AV1800" i="1"/>
  <c r="AV1799" i="1"/>
  <c r="AV1798" i="1"/>
  <c r="U1794" i="1"/>
  <c r="AL1794" i="1" s="1"/>
  <c r="U1791" i="1"/>
  <c r="AL1791" i="1" s="1"/>
  <c r="AV1786" i="1"/>
  <c r="AV1775" i="1"/>
  <c r="U1773" i="1"/>
  <c r="AL1773" i="1" s="1"/>
  <c r="AV1763" i="1"/>
  <c r="AV1762" i="1"/>
  <c r="AV1761" i="1"/>
  <c r="AV1760" i="1"/>
  <c r="AV1759" i="1"/>
  <c r="U1757" i="1"/>
  <c r="AL1757" i="1" s="1"/>
  <c r="AV1749" i="1"/>
  <c r="AV1748" i="1"/>
  <c r="U1745" i="1"/>
  <c r="AL1745" i="1" s="1"/>
  <c r="AV1737" i="1"/>
  <c r="AV1736" i="1"/>
  <c r="AV1735" i="1"/>
  <c r="AV1734" i="1"/>
  <c r="AV1722" i="1"/>
  <c r="AV1711" i="1"/>
  <c r="U1709" i="1"/>
  <c r="AL1709" i="1" s="1"/>
  <c r="AV1699" i="1"/>
  <c r="AV1698" i="1"/>
  <c r="AV1697" i="1"/>
  <c r="AV1696" i="1"/>
  <c r="AV1695" i="1"/>
  <c r="U1693" i="1"/>
  <c r="AV1685" i="1"/>
  <c r="AV1684" i="1"/>
  <c r="U1681" i="1"/>
  <c r="AL1681" i="1" s="1"/>
  <c r="AV1673" i="1"/>
  <c r="AV1672" i="1"/>
  <c r="AV1671" i="1"/>
  <c r="AV1670" i="1"/>
  <c r="AV1658" i="1"/>
  <c r="AV1646" i="1"/>
  <c r="AV1645" i="1"/>
  <c r="AV1644" i="1"/>
  <c r="AV1643" i="1"/>
  <c r="U1641" i="1"/>
  <c r="AV1634" i="1"/>
  <c r="AV1633" i="1"/>
  <c r="AV1632" i="1"/>
  <c r="AV1631" i="1"/>
  <c r="U1629" i="1"/>
  <c r="AL1629" i="1" s="1"/>
  <c r="AV1622" i="1"/>
  <c r="AV1621" i="1"/>
  <c r="AV1620" i="1"/>
  <c r="AV1619" i="1"/>
  <c r="U1617" i="1"/>
  <c r="AL1617" i="1" s="1"/>
  <c r="AV1606" i="1"/>
  <c r="AV1605" i="1"/>
  <c r="AV1604" i="1"/>
  <c r="AV1597" i="1"/>
  <c r="U1595" i="1"/>
  <c r="AV1584" i="1"/>
  <c r="AV1583" i="1"/>
  <c r="AV1582" i="1"/>
  <c r="AV1581" i="1"/>
  <c r="U1579" i="1"/>
  <c r="AV1572" i="1"/>
  <c r="AV1571" i="1"/>
  <c r="AV1570" i="1"/>
  <c r="AV1569" i="1"/>
  <c r="U1567" i="1"/>
  <c r="AL1567" i="1" s="1"/>
  <c r="AV1560" i="1"/>
  <c r="AV1559" i="1"/>
  <c r="AV1558" i="1"/>
  <c r="AV1557" i="1"/>
  <c r="U1555" i="1"/>
  <c r="AL1555" i="1" s="1"/>
  <c r="AV1544" i="1"/>
  <c r="AV1543" i="1"/>
  <c r="AV1542" i="1"/>
  <c r="AV1533" i="1"/>
  <c r="U1531" i="1"/>
  <c r="AL1531" i="1" s="1"/>
  <c r="AV1520" i="1"/>
  <c r="AV1519" i="1"/>
  <c r="AV1518" i="1"/>
  <c r="AV1517" i="1"/>
  <c r="U1515" i="1"/>
  <c r="AL1515" i="1" s="1"/>
  <c r="AV1508" i="1"/>
  <c r="AV1507" i="1"/>
  <c r="AV1506" i="1"/>
  <c r="AV1505" i="1"/>
  <c r="U1503" i="1"/>
  <c r="AL1503" i="1" s="1"/>
  <c r="AV1496" i="1"/>
  <c r="AV1495" i="1"/>
  <c r="AV1494" i="1"/>
  <c r="AV1493" i="1"/>
  <c r="U1491" i="1"/>
  <c r="AL1491" i="1" s="1"/>
  <c r="AV1480" i="1"/>
  <c r="AV1479" i="1"/>
  <c r="AV1478" i="1"/>
  <c r="AV1472" i="1"/>
  <c r="AV1471" i="1"/>
  <c r="AV1470" i="1"/>
  <c r="AV1464" i="1"/>
  <c r="AV1463" i="1"/>
  <c r="AV1462" i="1"/>
  <c r="AV1456" i="1"/>
  <c r="AV1455" i="1"/>
  <c r="AV1454" i="1"/>
  <c r="AV1448" i="1"/>
  <c r="AV1447" i="1"/>
  <c r="AV1446" i="1"/>
  <c r="AV1440" i="1"/>
  <c r="AV1439" i="1"/>
  <c r="AV1438" i="1"/>
  <c r="AV1432" i="1"/>
  <c r="AV1431" i="1"/>
  <c r="AV1430" i="1"/>
  <c r="AV1424" i="1"/>
  <c r="AV1423" i="1"/>
  <c r="AV1422" i="1"/>
  <c r="AV1416" i="1"/>
  <c r="AV1415" i="1"/>
  <c r="AV1414" i="1"/>
  <c r="AV1408" i="1"/>
  <c r="AV1407" i="1"/>
  <c r="AV1406" i="1"/>
  <c r="AV1400" i="1"/>
  <c r="AV1399" i="1"/>
  <c r="AV1398" i="1"/>
  <c r="AV1392" i="1"/>
  <c r="AV1391" i="1"/>
  <c r="AV1390" i="1"/>
  <c r="AV1384" i="1"/>
  <c r="AV1383" i="1"/>
  <c r="AV1382" i="1"/>
  <c r="AV1376" i="1"/>
  <c r="AV1375" i="1"/>
  <c r="AV1374" i="1"/>
  <c r="AV1368" i="1"/>
  <c r="AV1367" i="1"/>
  <c r="AV1366" i="1"/>
  <c r="AV1360" i="1"/>
  <c r="AV1359" i="1"/>
  <c r="AV1358" i="1"/>
  <c r="AV1352" i="1"/>
  <c r="AV1351" i="1"/>
  <c r="AV1350" i="1"/>
  <c r="AV1344" i="1"/>
  <c r="AV1343" i="1"/>
  <c r="AV1342" i="1"/>
  <c r="AV1336" i="1"/>
  <c r="AV1335" i="1"/>
  <c r="AV1334" i="1"/>
  <c r="AV1328" i="1"/>
  <c r="AV1327" i="1"/>
  <c r="AV1326" i="1"/>
  <c r="AV1320" i="1"/>
  <c r="AV1319" i="1"/>
  <c r="AV1318" i="1"/>
  <c r="AV1312" i="1"/>
  <c r="AV1311" i="1"/>
  <c r="AV1310" i="1"/>
  <c r="AV1304" i="1"/>
  <c r="AV1303" i="1"/>
  <c r="AV1302" i="1"/>
  <c r="AV1296" i="1"/>
  <c r="AV1295" i="1"/>
  <c r="AV1294" i="1"/>
  <c r="AV1288" i="1"/>
  <c r="AV1287" i="1"/>
  <c r="AV1286" i="1"/>
  <c r="AV1280" i="1"/>
  <c r="AV1279" i="1"/>
  <c r="AV1278" i="1"/>
  <c r="AV1272" i="1"/>
  <c r="AV1271" i="1"/>
  <c r="AV1270" i="1"/>
  <c r="AV1264" i="1"/>
  <c r="AV1263" i="1"/>
  <c r="AV1262" i="1"/>
  <c r="AV1256" i="1"/>
  <c r="AV1255" i="1"/>
  <c r="AV1254" i="1"/>
  <c r="AV1248" i="1"/>
  <c r="AV1247" i="1"/>
  <c r="AV1246" i="1"/>
  <c r="AV1240" i="1"/>
  <c r="AV1239" i="1"/>
  <c r="AV1232" i="1"/>
  <c r="AV1231" i="1"/>
  <c r="AV1230" i="1"/>
  <c r="AV1224" i="1"/>
  <c r="AV1223" i="1"/>
  <c r="AV1222" i="1"/>
  <c r="AV1216" i="1"/>
  <c r="AV1215" i="1"/>
  <c r="AV1214" i="1"/>
  <c r="AV1208" i="1"/>
  <c r="AV1207" i="1"/>
  <c r="AV1206" i="1"/>
  <c r="AV1200" i="1"/>
  <c r="AV1199" i="1"/>
  <c r="AV1198" i="1"/>
  <c r="AV1192" i="1"/>
  <c r="AV1191" i="1"/>
  <c r="AV1190" i="1"/>
  <c r="AV1184" i="1"/>
  <c r="AV1183" i="1"/>
  <c r="AV1182" i="1"/>
  <c r="AV1176" i="1"/>
  <c r="AV1175" i="1"/>
  <c r="AV1174" i="1"/>
  <c r="AV1168" i="1"/>
  <c r="AV1167" i="1"/>
  <c r="AV1166" i="1"/>
  <c r="AV1160" i="1"/>
  <c r="AV1159" i="1"/>
  <c r="AV1158" i="1"/>
  <c r="AV1152" i="1"/>
  <c r="AV1151" i="1"/>
  <c r="AV1150" i="1"/>
  <c r="AV1143" i="1"/>
  <c r="AV1142" i="1"/>
  <c r="AV1141" i="1"/>
  <c r="AV1140" i="1"/>
  <c r="AV1132" i="1"/>
  <c r="U1130" i="1"/>
  <c r="AL1130" i="1" s="1"/>
  <c r="AV1122" i="1"/>
  <c r="AV1121" i="1"/>
  <c r="AV1120" i="1"/>
  <c r="AV1119" i="1"/>
  <c r="AV1111" i="1"/>
  <c r="AV1110" i="1"/>
  <c r="AV1109" i="1"/>
  <c r="AV1100" i="1"/>
  <c r="U1098" i="1"/>
  <c r="AL1098" i="1" s="1"/>
  <c r="AV1091" i="1"/>
  <c r="AV1090" i="1"/>
  <c r="AV1089" i="1"/>
  <c r="AV1088" i="1"/>
  <c r="U1086" i="1"/>
  <c r="AL1086" i="1" s="1"/>
  <c r="AV1079" i="1"/>
  <c r="AV1078" i="1"/>
  <c r="AV1077" i="1"/>
  <c r="AV1068" i="1"/>
  <c r="U1066" i="1"/>
  <c r="AL1066" i="1" s="1"/>
  <c r="AV1059" i="1"/>
  <c r="AV1058" i="1"/>
  <c r="AV1057" i="1"/>
  <c r="AV1056" i="1"/>
  <c r="U1054" i="1"/>
  <c r="AL1054" i="1" s="1"/>
  <c r="AV1047" i="1"/>
  <c r="AV1046" i="1"/>
  <c r="AV1045" i="1"/>
  <c r="AV1036" i="1"/>
  <c r="U1034" i="1"/>
  <c r="AL1034" i="1" s="1"/>
  <c r="AV1027" i="1"/>
  <c r="AV1026" i="1"/>
  <c r="AV1025" i="1"/>
  <c r="AV1024" i="1"/>
  <c r="U1022" i="1"/>
  <c r="AL1022" i="1" s="1"/>
  <c r="AV1015" i="1"/>
  <c r="AV1014" i="1"/>
  <c r="AV1013" i="1"/>
  <c r="AV1004" i="1"/>
  <c r="U1002" i="1"/>
  <c r="AL1002" i="1" s="1"/>
  <c r="AV995" i="1"/>
  <c r="AV994" i="1"/>
  <c r="AV993" i="1"/>
  <c r="AV992" i="1"/>
  <c r="U990" i="1"/>
  <c r="AL990" i="1" s="1"/>
  <c r="AV983" i="1"/>
  <c r="AV982" i="1"/>
  <c r="AV981" i="1"/>
  <c r="AV972" i="1"/>
  <c r="U970" i="1"/>
  <c r="AL970" i="1" s="1"/>
  <c r="AV963" i="1"/>
  <c r="AV962" i="1"/>
  <c r="AV961" i="1"/>
  <c r="AV960" i="1"/>
  <c r="U958" i="1"/>
  <c r="AL958" i="1" s="1"/>
  <c r="AV951" i="1"/>
  <c r="AV950" i="1"/>
  <c r="AV949" i="1"/>
  <c r="AV940" i="1"/>
  <c r="U938" i="1"/>
  <c r="AL938" i="1" s="1"/>
  <c r="AV931" i="1"/>
  <c r="AV930" i="1"/>
  <c r="AV929" i="1"/>
  <c r="AV928" i="1"/>
  <c r="U926" i="1"/>
  <c r="AL926" i="1" s="1"/>
  <c r="AV919" i="1"/>
  <c r="AV918" i="1"/>
  <c r="AV917" i="1"/>
  <c r="U908" i="1"/>
  <c r="AL908" i="1" s="1"/>
  <c r="AV901" i="1"/>
  <c r="AV900" i="1"/>
  <c r="AV899" i="1"/>
  <c r="AV898" i="1"/>
  <c r="U896" i="1"/>
  <c r="AL896" i="1" s="1"/>
  <c r="AV889" i="1"/>
  <c r="AV888" i="1"/>
  <c r="AV887" i="1"/>
  <c r="AV878" i="1"/>
  <c r="U876" i="1"/>
  <c r="AL876" i="1" s="1"/>
  <c r="AV869" i="1"/>
  <c r="AV868" i="1"/>
  <c r="AV867" i="1"/>
  <c r="AV866" i="1"/>
  <c r="U864" i="1"/>
  <c r="AL864" i="1" s="1"/>
  <c r="AV857" i="1"/>
  <c r="AV856" i="1"/>
  <c r="AV855" i="1"/>
  <c r="AV846" i="1"/>
  <c r="U844" i="1"/>
  <c r="AL844" i="1" s="1"/>
  <c r="AV837" i="1"/>
  <c r="AV836" i="1"/>
  <c r="AV835" i="1"/>
  <c r="AV834" i="1"/>
  <c r="U832" i="1"/>
  <c r="AL832" i="1" s="1"/>
  <c r="AV825" i="1"/>
  <c r="AV824" i="1"/>
  <c r="AV823" i="1"/>
  <c r="AV814" i="1"/>
  <c r="U812" i="1"/>
  <c r="AL812" i="1" s="1"/>
  <c r="AV805" i="1"/>
  <c r="AV804" i="1"/>
  <c r="AV803" i="1"/>
  <c r="AV802" i="1"/>
  <c r="U800" i="1"/>
  <c r="AL800" i="1" s="1"/>
  <c r="AV793" i="1"/>
  <c r="AV792" i="1"/>
  <c r="AV791" i="1"/>
  <c r="AV782" i="1"/>
  <c r="U780" i="1"/>
  <c r="AL780" i="1" s="1"/>
  <c r="AV773" i="1"/>
  <c r="AV772" i="1"/>
  <c r="AV771" i="1"/>
  <c r="AV770" i="1"/>
  <c r="U768" i="1"/>
  <c r="AL768" i="1" s="1"/>
  <c r="AV761" i="1"/>
  <c r="AV760" i="1"/>
  <c r="AV759" i="1"/>
  <c r="AV750" i="1"/>
  <c r="U748" i="1"/>
  <c r="AL748" i="1" s="1"/>
  <c r="AV741" i="1"/>
  <c r="AV740" i="1"/>
  <c r="AV739" i="1"/>
  <c r="AV738" i="1"/>
  <c r="U736" i="1"/>
  <c r="AL736" i="1" s="1"/>
  <c r="AV729" i="1"/>
  <c r="AV728" i="1"/>
  <c r="AV727" i="1"/>
  <c r="AV718" i="1"/>
  <c r="U716" i="1"/>
  <c r="AL716" i="1" s="1"/>
  <c r="AV709" i="1"/>
  <c r="AV708" i="1"/>
  <c r="AV707" i="1"/>
  <c r="AV706" i="1"/>
  <c r="U704" i="1"/>
  <c r="AL704" i="1" s="1"/>
  <c r="AV697" i="1"/>
  <c r="AV696" i="1"/>
  <c r="AV695" i="1"/>
  <c r="AV686" i="1"/>
  <c r="U684" i="1"/>
  <c r="AL684" i="1" s="1"/>
  <c r="AV677" i="1"/>
  <c r="AV676" i="1"/>
  <c r="AV675" i="1"/>
  <c r="AV674" i="1"/>
  <c r="U671" i="1"/>
  <c r="AL671" i="1" s="1"/>
  <c r="AV664" i="1"/>
  <c r="AV663" i="1"/>
  <c r="AV662" i="1"/>
  <c r="AV653" i="1"/>
  <c r="U651" i="1"/>
  <c r="AL651" i="1" s="1"/>
  <c r="AV644" i="1"/>
  <c r="AV643" i="1"/>
  <c r="AV642" i="1"/>
  <c r="AV641" i="1"/>
  <c r="U639" i="1"/>
  <c r="AL639" i="1" s="1"/>
  <c r="AV632" i="1"/>
  <c r="AV631" i="1"/>
  <c r="AV630" i="1"/>
  <c r="AV621" i="1"/>
  <c r="U620" i="1"/>
  <c r="AL620" i="1" s="1"/>
  <c r="AV613" i="1"/>
  <c r="AV612" i="1"/>
  <c r="AV611" i="1"/>
  <c r="AV610" i="1"/>
  <c r="U608" i="1"/>
  <c r="AL608" i="1" s="1"/>
  <c r="AV598" i="1"/>
  <c r="U592" i="1"/>
  <c r="AL592" i="1" s="1"/>
  <c r="AV582" i="1"/>
  <c r="U580" i="1"/>
  <c r="AL580" i="1" s="1"/>
  <c r="AV557" i="1"/>
  <c r="AV556" i="1"/>
  <c r="AV555" i="1"/>
  <c r="AV554" i="1"/>
  <c r="AV541" i="1"/>
  <c r="AV540" i="1"/>
  <c r="AV539" i="1"/>
  <c r="AV538" i="1"/>
  <c r="U536" i="1"/>
  <c r="AL536" i="1" s="1"/>
  <c r="AV510" i="1"/>
  <c r="AV509" i="1"/>
  <c r="AV508" i="1"/>
  <c r="AV507" i="1"/>
  <c r="U505" i="1"/>
  <c r="AL505" i="1" s="1"/>
  <c r="AV519" i="1"/>
  <c r="U517" i="1"/>
  <c r="AL517" i="1" s="1"/>
  <c r="U499" i="1"/>
  <c r="AL499" i="1" s="1"/>
  <c r="U498" i="1"/>
  <c r="AL498" i="1" s="1"/>
  <c r="AV496" i="1"/>
  <c r="AV495" i="1"/>
  <c r="AV494" i="1"/>
  <c r="U491" i="1"/>
  <c r="AL491" i="1" s="1"/>
  <c r="U464" i="1"/>
  <c r="AL464" i="1" s="1"/>
  <c r="U448" i="1"/>
  <c r="AL448" i="1" s="1"/>
  <c r="U432" i="1"/>
  <c r="AL432" i="1" s="1"/>
  <c r="AV422" i="1"/>
  <c r="U416" i="1"/>
  <c r="AL416" i="1" s="1"/>
  <c r="U400" i="1"/>
  <c r="AL400" i="1" s="1"/>
  <c r="U237" i="1"/>
  <c r="U140" i="1"/>
  <c r="U117" i="1"/>
  <c r="AL117" i="1" s="1"/>
  <c r="U74" i="1"/>
  <c r="AL74" i="1" s="1"/>
  <c r="U51" i="1"/>
  <c r="AL51" i="1" s="1"/>
  <c r="AV492" i="1"/>
  <c r="AV491" i="1"/>
  <c r="U485" i="1"/>
  <c r="AL485" i="1" s="1"/>
  <c r="U484" i="1"/>
  <c r="AL484" i="1" s="1"/>
  <c r="U482" i="1"/>
  <c r="AL482" i="1" s="1"/>
  <c r="U474" i="1"/>
  <c r="AL474" i="1" s="1"/>
  <c r="U473" i="1"/>
  <c r="AL473" i="1" s="1"/>
  <c r="U471" i="1"/>
  <c r="AL471" i="1" s="1"/>
  <c r="U458" i="1"/>
  <c r="AL458" i="1" s="1"/>
  <c r="U457" i="1"/>
  <c r="AL457" i="1" s="1"/>
  <c r="U455" i="1"/>
  <c r="AL455" i="1" s="1"/>
  <c r="U442" i="1"/>
  <c r="AL442" i="1" s="1"/>
  <c r="U441" i="1"/>
  <c r="AL441" i="1" s="1"/>
  <c r="U439" i="1"/>
  <c r="AL439" i="1" s="1"/>
  <c r="U425" i="1"/>
  <c r="AL425" i="1" s="1"/>
  <c r="U423" i="1"/>
  <c r="AL423" i="1" s="1"/>
  <c r="U409" i="1"/>
  <c r="AL409" i="1" s="1"/>
  <c r="U407" i="1"/>
  <c r="U392" i="1"/>
  <c r="U389" i="1"/>
  <c r="AL389" i="1" s="1"/>
  <c r="U368" i="1"/>
  <c r="AL368" i="1" s="1"/>
  <c r="U367" i="1"/>
  <c r="AL367" i="1" s="1"/>
  <c r="U366" i="1"/>
  <c r="AL366" i="1" s="1"/>
  <c r="U346" i="1"/>
  <c r="AL346" i="1" s="1"/>
  <c r="U343" i="1"/>
  <c r="AL343" i="1" s="1"/>
  <c r="U318" i="1"/>
  <c r="AL318" i="1" s="1"/>
  <c r="U316" i="1"/>
  <c r="AL316" i="1" s="1"/>
  <c r="U294" i="1"/>
  <c r="AL294" i="1" s="1"/>
  <c r="U292" i="1"/>
  <c r="AL292" i="1" s="1"/>
  <c r="U274" i="1"/>
  <c r="AL274" i="1" s="1"/>
  <c r="U271" i="1"/>
  <c r="AL271" i="1" s="1"/>
  <c r="U250" i="1"/>
  <c r="AL250" i="1" s="1"/>
  <c r="U247" i="1"/>
  <c r="AL247" i="1" s="1"/>
  <c r="U226" i="1"/>
  <c r="AL226" i="1" s="1"/>
  <c r="U201" i="1"/>
  <c r="AL201" i="1" s="1"/>
  <c r="U200" i="1"/>
  <c r="U199" i="1"/>
  <c r="U184" i="1"/>
  <c r="AL184" i="1" s="1"/>
  <c r="U181" i="1"/>
  <c r="AL181" i="1" s="1"/>
  <c r="U151" i="1"/>
  <c r="U148" i="1"/>
  <c r="AL148" i="1" s="1"/>
  <c r="U130" i="1"/>
  <c r="U129" i="1"/>
  <c r="U126" i="1"/>
  <c r="U110" i="1"/>
  <c r="AL110" i="1" s="1"/>
  <c r="U106" i="1"/>
  <c r="AL106" i="1" s="1"/>
  <c r="U87" i="1"/>
  <c r="U84" i="1"/>
  <c r="U64" i="1"/>
  <c r="AL64" i="1" s="1"/>
  <c r="U40" i="1"/>
  <c r="AL40" i="1" s="1"/>
  <c r="U38" i="1"/>
  <c r="AL38" i="1" s="1"/>
  <c r="U21" i="1"/>
  <c r="AL21" i="1" s="1"/>
  <c r="U20" i="1"/>
  <c r="AL20" i="1" s="1"/>
  <c r="U17" i="1"/>
  <c r="AL17" i="1" s="1"/>
  <c r="AV490" i="1"/>
  <c r="U486" i="1"/>
  <c r="AL486" i="1" s="1"/>
  <c r="AV484" i="1"/>
  <c r="AV483" i="1"/>
  <c r="AV482" i="1"/>
  <c r="AV479" i="1"/>
  <c r="U475" i="1"/>
  <c r="AL475" i="1" s="1"/>
  <c r="AV473" i="1"/>
  <c r="AV472" i="1"/>
  <c r="AV471" i="1"/>
  <c r="U467" i="1"/>
  <c r="AL467" i="1" s="1"/>
  <c r="AV465" i="1"/>
  <c r="AV464" i="1"/>
  <c r="AV463" i="1"/>
  <c r="U459" i="1"/>
  <c r="AL459" i="1" s="1"/>
  <c r="AV457" i="1"/>
  <c r="AV456" i="1"/>
  <c r="AV455" i="1"/>
  <c r="U451" i="1"/>
  <c r="AL451" i="1" s="1"/>
  <c r="AV449" i="1"/>
  <c r="AV448" i="1"/>
  <c r="AV447" i="1"/>
  <c r="U443" i="1"/>
  <c r="AL443" i="1" s="1"/>
  <c r="AV441" i="1"/>
  <c r="AV440" i="1"/>
  <c r="AV439" i="1"/>
  <c r="U435" i="1"/>
  <c r="AL435" i="1" s="1"/>
  <c r="AV433" i="1"/>
  <c r="AV432" i="1"/>
  <c r="AV431" i="1"/>
  <c r="AV425" i="1"/>
  <c r="AV424" i="1"/>
  <c r="AV423" i="1"/>
  <c r="U419" i="1"/>
  <c r="AL419" i="1" s="1"/>
  <c r="AV417" i="1"/>
  <c r="AV416" i="1"/>
  <c r="AV415" i="1"/>
  <c r="AV409" i="1"/>
  <c r="AV408" i="1"/>
  <c r="AV407" i="1"/>
  <c r="U403" i="1"/>
  <c r="AL403" i="1" s="1"/>
  <c r="AV401" i="1"/>
  <c r="AV400" i="1"/>
  <c r="AV399" i="1"/>
  <c r="AV398" i="1"/>
  <c r="U395" i="1"/>
  <c r="U393" i="1"/>
  <c r="AV389" i="1"/>
  <c r="AV380" i="1"/>
  <c r="AV379" i="1"/>
  <c r="AV378" i="1"/>
  <c r="AV377" i="1"/>
  <c r="AV368" i="1"/>
  <c r="AV367" i="1"/>
  <c r="AV366" i="1"/>
  <c r="AV357" i="1"/>
  <c r="AV346" i="1"/>
  <c r="AV345" i="1"/>
  <c r="AV344" i="1"/>
  <c r="AV343" i="1"/>
  <c r="U341" i="1"/>
  <c r="AL341" i="1" s="1"/>
  <c r="AV330" i="1"/>
  <c r="AV329" i="1"/>
  <c r="AV328" i="1"/>
  <c r="AV327" i="1"/>
  <c r="U325" i="1"/>
  <c r="AL325" i="1" s="1"/>
  <c r="AV318" i="1"/>
  <c r="AV317" i="1"/>
  <c r="AV316" i="1"/>
  <c r="U311" i="1"/>
  <c r="AL311" i="1" s="1"/>
  <c r="AV307" i="1"/>
  <c r="AV294" i="1"/>
  <c r="AV293" i="1"/>
  <c r="AV292" i="1"/>
  <c r="AV283" i="1"/>
  <c r="AV274" i="1"/>
  <c r="AV273" i="1"/>
  <c r="AV272" i="1"/>
  <c r="AV271" i="1"/>
  <c r="U269" i="1"/>
  <c r="AL269" i="1" s="1"/>
  <c r="AV259" i="1"/>
  <c r="U257" i="1"/>
  <c r="AL257" i="1" s="1"/>
  <c r="AV250" i="1"/>
  <c r="AV249" i="1"/>
  <c r="AV248" i="1"/>
  <c r="AV247" i="1"/>
  <c r="AV238" i="1"/>
  <c r="AV237" i="1"/>
  <c r="AV236" i="1"/>
  <c r="AV235" i="1"/>
  <c r="AV226" i="1"/>
  <c r="AV225" i="1"/>
  <c r="AV217" i="1"/>
  <c r="AV216" i="1"/>
  <c r="AV215" i="1"/>
  <c r="AV214" i="1"/>
  <c r="AV201" i="1"/>
  <c r="AV200" i="1"/>
  <c r="AV199" i="1"/>
  <c r="AV193" i="1"/>
  <c r="U191" i="1"/>
  <c r="AL191" i="1" s="1"/>
  <c r="AV184" i="1"/>
  <c r="AV183" i="1"/>
  <c r="AV182" i="1"/>
  <c r="AV181" i="1"/>
  <c r="U179" i="1"/>
  <c r="AL179" i="1" s="1"/>
  <c r="AV159" i="1"/>
  <c r="U158" i="1"/>
  <c r="AV151" i="1"/>
  <c r="AV150" i="1"/>
  <c r="AV149" i="1"/>
  <c r="AV148" i="1"/>
  <c r="U146" i="1"/>
  <c r="AL146" i="1" s="1"/>
  <c r="AV141" i="1"/>
  <c r="AV140" i="1"/>
  <c r="AV139" i="1"/>
  <c r="AV138" i="1"/>
  <c r="U136" i="1"/>
  <c r="AL136" i="1" s="1"/>
  <c r="U131" i="1"/>
  <c r="AV129" i="1"/>
  <c r="AV128" i="1"/>
  <c r="AV127" i="1"/>
  <c r="AV126" i="1"/>
  <c r="U124" i="1"/>
  <c r="AL124" i="1" s="1"/>
  <c r="AV118" i="1"/>
  <c r="AV117" i="1"/>
  <c r="AV116" i="1"/>
  <c r="U111" i="1"/>
  <c r="AL111" i="1" s="1"/>
  <c r="AV106" i="1"/>
  <c r="AV105" i="1"/>
  <c r="AV104" i="1"/>
  <c r="U99" i="1"/>
  <c r="AV96" i="1"/>
  <c r="U94" i="1"/>
  <c r="AV87" i="1"/>
  <c r="AV86" i="1"/>
  <c r="AV85" i="1"/>
  <c r="AV84" i="1"/>
  <c r="U82" i="1"/>
  <c r="AL82" i="1" s="1"/>
  <c r="AV75" i="1"/>
  <c r="AV74" i="1"/>
  <c r="AV73" i="1"/>
  <c r="AV64" i="1"/>
  <c r="U62" i="1"/>
  <c r="AL62" i="1" s="1"/>
  <c r="AV52" i="1"/>
  <c r="AV51" i="1"/>
  <c r="AV50" i="1"/>
  <c r="AV49" i="1"/>
  <c r="U47" i="1"/>
  <c r="AL47" i="1" s="1"/>
  <c r="AV40" i="1"/>
  <c r="AV39" i="1"/>
  <c r="AV38" i="1"/>
  <c r="AV29" i="1"/>
  <c r="U27" i="1"/>
  <c r="AV20" i="1"/>
  <c r="AV19" i="1"/>
  <c r="AV18" i="1"/>
  <c r="AV17" i="1"/>
  <c r="U15" i="1"/>
  <c r="AL15" i="1" s="1"/>
  <c r="AV601" i="1"/>
  <c r="AV600" i="1"/>
  <c r="AV599" i="1"/>
  <c r="U594" i="1"/>
  <c r="AL594" i="1" s="1"/>
  <c r="AV590" i="1"/>
  <c r="U588" i="1"/>
  <c r="U583" i="1"/>
  <c r="AL583" i="1" s="1"/>
  <c r="AV580" i="1"/>
  <c r="AV579" i="1"/>
  <c r="AV578" i="1"/>
  <c r="U576" i="1"/>
  <c r="AL576" i="1" s="1"/>
  <c r="AV569" i="1"/>
  <c r="AV568" i="1"/>
  <c r="AV567" i="1"/>
  <c r="U562" i="1"/>
  <c r="AL562" i="1" s="1"/>
  <c r="AV558" i="1"/>
  <c r="U556" i="1"/>
  <c r="AL556" i="1" s="1"/>
  <c r="U551" i="1"/>
  <c r="AL551" i="1" s="1"/>
  <c r="AV549" i="1"/>
  <c r="AV548" i="1"/>
  <c r="AV547" i="1"/>
  <c r="AV546" i="1"/>
  <c r="U544" i="1"/>
  <c r="AL544" i="1" s="1"/>
  <c r="AV537" i="1"/>
  <c r="AV536" i="1"/>
  <c r="AV535" i="1"/>
  <c r="U530" i="1"/>
  <c r="AL530" i="1" s="1"/>
  <c r="AV527" i="1"/>
  <c r="U525" i="1"/>
  <c r="U520" i="1"/>
  <c r="AL520" i="1" s="1"/>
  <c r="AV518" i="1"/>
  <c r="AV517" i="1"/>
  <c r="AV516" i="1"/>
  <c r="AV515" i="1"/>
  <c r="U513" i="1"/>
  <c r="AL513" i="1" s="1"/>
  <c r="AV506" i="1"/>
  <c r="AV505" i="1"/>
  <c r="AV504" i="1"/>
  <c r="AV503" i="1"/>
  <c r="U500" i="1"/>
  <c r="AL500" i="1" s="1"/>
  <c r="AV497" i="1"/>
  <c r="U495" i="1"/>
  <c r="AL495" i="1" s="1"/>
  <c r="AV489" i="1"/>
  <c r="AV481" i="1"/>
  <c r="AV478" i="1"/>
  <c r="AV470" i="1"/>
  <c r="AV462" i="1"/>
  <c r="AV454" i="1"/>
  <c r="AV446" i="1"/>
  <c r="AV438" i="1"/>
  <c r="AV430" i="1"/>
  <c r="AV414" i="1"/>
  <c r="AV406" i="1"/>
  <c r="AV397" i="1"/>
  <c r="U391" i="1"/>
  <c r="U390" i="1"/>
  <c r="AV388" i="1"/>
  <c r="AV387" i="1"/>
  <c r="AV386" i="1"/>
  <c r="AV385" i="1"/>
  <c r="AV376" i="1"/>
  <c r="AV375" i="1"/>
  <c r="AV374" i="1"/>
  <c r="U369" i="1"/>
  <c r="AL369" i="1" s="1"/>
  <c r="AV365" i="1"/>
  <c r="U359" i="1"/>
  <c r="AL359" i="1" s="1"/>
  <c r="U358" i="1"/>
  <c r="AL358" i="1" s="1"/>
  <c r="AV356" i="1"/>
  <c r="AV355" i="1"/>
  <c r="AV354" i="1"/>
  <c r="AV353" i="1"/>
  <c r="AV342" i="1"/>
  <c r="AV341" i="1"/>
  <c r="AV340" i="1"/>
  <c r="AV339" i="1"/>
  <c r="U337" i="1"/>
  <c r="AL337" i="1" s="1"/>
  <c r="U331" i="1"/>
  <c r="AL331" i="1" s="1"/>
  <c r="AV326" i="1"/>
  <c r="AV325" i="1"/>
  <c r="AV324" i="1"/>
  <c r="U319" i="1"/>
  <c r="AL319" i="1" s="1"/>
  <c r="AV315" i="1"/>
  <c r="U309" i="1"/>
  <c r="AL309" i="1" s="1"/>
  <c r="U308" i="1"/>
  <c r="AL308" i="1" s="1"/>
  <c r="AV306" i="1"/>
  <c r="AV305" i="1"/>
  <c r="AV304" i="1"/>
  <c r="AV303" i="1"/>
  <c r="U301" i="1"/>
  <c r="AL301" i="1" s="1"/>
  <c r="U295" i="1"/>
  <c r="AL295" i="1" s="1"/>
  <c r="AV291" i="1"/>
  <c r="U289" i="1"/>
  <c r="AL289" i="1" s="1"/>
  <c r="U285" i="1"/>
  <c r="AL285" i="1" s="1"/>
  <c r="U284" i="1"/>
  <c r="AL284" i="1" s="1"/>
  <c r="AV282" i="1"/>
  <c r="AV281" i="1"/>
  <c r="AV280" i="1"/>
  <c r="AV279" i="1"/>
  <c r="AV270" i="1"/>
  <c r="AV269" i="1"/>
  <c r="AV268" i="1"/>
  <c r="AV267" i="1"/>
  <c r="U265" i="1"/>
  <c r="AL265" i="1" s="1"/>
  <c r="U261" i="1"/>
  <c r="AL261" i="1" s="1"/>
  <c r="U260" i="1"/>
  <c r="AL260" i="1" s="1"/>
  <c r="AV258" i="1"/>
  <c r="AV257" i="1"/>
  <c r="AV256" i="1"/>
  <c r="AV255" i="1"/>
  <c r="AV246" i="1"/>
  <c r="AV245" i="1"/>
  <c r="AV244" i="1"/>
  <c r="U239" i="1"/>
  <c r="AL239" i="1" s="1"/>
  <c r="AV234" i="1"/>
  <c r="AV233" i="1"/>
  <c r="AV232" i="1"/>
  <c r="AV231" i="1"/>
  <c r="AV224" i="1"/>
  <c r="AV223" i="1"/>
  <c r="U218" i="1"/>
  <c r="AL218" i="1" s="1"/>
  <c r="AV213" i="1"/>
  <c r="AV212" i="1"/>
  <c r="AV211" i="1"/>
  <c r="AV210" i="1"/>
  <c r="U202" i="1"/>
  <c r="AL202" i="1" s="1"/>
  <c r="AV198" i="1"/>
  <c r="U194" i="1"/>
  <c r="AV192" i="1"/>
  <c r="AV191" i="1"/>
  <c r="AV190" i="1"/>
  <c r="AV189" i="1"/>
  <c r="U187" i="1"/>
  <c r="AL187" i="1" s="1"/>
  <c r="AV180" i="1"/>
  <c r="AV179" i="1"/>
  <c r="AV178" i="1"/>
  <c r="AV167" i="1"/>
  <c r="U165" i="1"/>
  <c r="U160" i="1"/>
  <c r="AV158" i="1"/>
  <c r="AV157" i="1"/>
  <c r="AV156" i="1"/>
  <c r="U154" i="1"/>
  <c r="AV147" i="1"/>
  <c r="AV146" i="1"/>
  <c r="AV145" i="1"/>
  <c r="AV137" i="1"/>
  <c r="AV136" i="1"/>
  <c r="AV135" i="1"/>
  <c r="AV134" i="1"/>
  <c r="AV125" i="1"/>
  <c r="AV124" i="1"/>
  <c r="U119" i="1"/>
  <c r="AL119" i="1" s="1"/>
  <c r="AV115" i="1"/>
  <c r="U107" i="1"/>
  <c r="AL107" i="1" s="1"/>
  <c r="AV103" i="1"/>
  <c r="U97" i="1"/>
  <c r="AL97" i="1" s="1"/>
  <c r="AV95" i="1"/>
  <c r="AV94" i="1"/>
  <c r="AV93" i="1"/>
  <c r="AV92" i="1"/>
  <c r="U90" i="1"/>
  <c r="AV83" i="1"/>
  <c r="AV82" i="1"/>
  <c r="AV81" i="1"/>
  <c r="U76" i="1"/>
  <c r="AL76" i="1" s="1"/>
  <c r="AV72" i="1"/>
  <c r="U70" i="1"/>
  <c r="AL70" i="1" s="1"/>
  <c r="U65" i="1"/>
  <c r="AL65" i="1" s="1"/>
  <c r="AV63" i="1"/>
  <c r="AV62" i="1"/>
  <c r="AV61" i="1"/>
  <c r="AV60" i="1"/>
  <c r="U55" i="1"/>
  <c r="AL55" i="1" s="1"/>
  <c r="AV48" i="1"/>
  <c r="AV47" i="1"/>
  <c r="AV46" i="1"/>
  <c r="U41" i="1"/>
  <c r="AL41" i="1" s="1"/>
  <c r="AV37" i="1"/>
  <c r="U30" i="1"/>
  <c r="AV28" i="1"/>
  <c r="AV27" i="1"/>
  <c r="AV26" i="1"/>
  <c r="AV25" i="1"/>
  <c r="U23" i="1"/>
  <c r="AV16" i="1"/>
  <c r="AV15" i="1"/>
  <c r="AV14" i="1"/>
  <c r="U2814" i="1"/>
  <c r="U2798" i="1"/>
  <c r="U2782" i="1"/>
  <c r="U2766" i="1"/>
  <c r="U2750" i="1"/>
  <c r="U2734" i="1"/>
  <c r="U2718" i="1"/>
  <c r="U2702" i="1"/>
  <c r="U2686" i="1"/>
  <c r="U2670" i="1"/>
  <c r="U2654" i="1"/>
  <c r="U2638" i="1"/>
  <c r="U2622" i="1"/>
  <c r="U2606" i="1"/>
  <c r="U2590" i="1"/>
  <c r="U2574" i="1"/>
  <c r="U2558" i="1"/>
  <c r="U2542" i="1"/>
  <c r="U2526" i="1"/>
  <c r="U2510" i="1"/>
  <c r="U2494" i="1"/>
  <c r="U2478" i="1"/>
  <c r="U2462" i="1"/>
  <c r="U2446" i="1"/>
  <c r="U2430" i="1"/>
  <c r="U2418" i="1"/>
  <c r="U2410" i="1"/>
  <c r="U2394" i="1"/>
  <c r="U2378" i="1"/>
  <c r="U2362" i="1"/>
  <c r="U2346" i="1"/>
  <c r="U2330" i="1"/>
  <c r="U2314" i="1"/>
  <c r="U2298" i="1"/>
  <c r="U2282" i="1"/>
  <c r="U2266" i="1"/>
  <c r="U2254" i="1"/>
  <c r="U2246" i="1"/>
  <c r="U2238" i="1"/>
  <c r="U2230" i="1"/>
  <c r="U2222" i="1"/>
  <c r="U2214" i="1"/>
  <c r="U2206" i="1"/>
  <c r="U2198" i="1"/>
  <c r="U2190" i="1"/>
  <c r="U2182" i="1"/>
  <c r="U2174" i="1"/>
  <c r="U2166" i="1"/>
  <c r="U2158" i="1"/>
  <c r="U2150" i="1"/>
  <c r="U2130" i="1"/>
  <c r="AL2130" i="1" s="1"/>
  <c r="U2098" i="1"/>
  <c r="AL2098" i="1" s="1"/>
  <c r="U2078" i="1"/>
  <c r="AL2078" i="1" s="1"/>
  <c r="U2046" i="1"/>
  <c r="AL2046" i="1" s="1"/>
  <c r="U2014" i="1"/>
  <c r="AL2014" i="1" s="1"/>
  <c r="U1982" i="1"/>
  <c r="AL1982" i="1" s="1"/>
  <c r="U1950" i="1"/>
  <c r="AL1950" i="1" s="1"/>
  <c r="U1998" i="1"/>
  <c r="AL1998" i="1" s="1"/>
  <c r="U1966" i="1"/>
  <c r="AL1966" i="1" s="1"/>
  <c r="U1918" i="1"/>
  <c r="AL1918" i="1" s="1"/>
  <c r="U2810" i="1"/>
  <c r="U2794" i="1"/>
  <c r="U2778" i="1"/>
  <c r="U2762" i="1"/>
  <c r="U2746" i="1"/>
  <c r="U2730" i="1"/>
  <c r="U2714" i="1"/>
  <c r="U2698" i="1"/>
  <c r="U2682" i="1"/>
  <c r="U2666" i="1"/>
  <c r="U2650" i="1"/>
  <c r="U2634" i="1"/>
  <c r="U2618" i="1"/>
  <c r="U2602" i="1"/>
  <c r="U2586" i="1"/>
  <c r="U2570" i="1"/>
  <c r="U2554" i="1"/>
  <c r="U2538" i="1"/>
  <c r="U2522" i="1"/>
  <c r="U2506" i="1"/>
  <c r="U2490" i="1"/>
  <c r="U2474" i="1"/>
  <c r="U2458" i="1"/>
  <c r="U2442" i="1"/>
  <c r="U2426" i="1"/>
  <c r="U2398" i="1"/>
  <c r="U2382" i="1"/>
  <c r="U2366" i="1"/>
  <c r="U2350" i="1"/>
  <c r="U2334" i="1"/>
  <c r="U2318" i="1"/>
  <c r="U2302" i="1"/>
  <c r="U2286" i="1"/>
  <c r="U2270" i="1"/>
  <c r="U2135" i="1"/>
  <c r="AL2135" i="1" s="1"/>
  <c r="U2119" i="1"/>
  <c r="AL2119" i="1" s="1"/>
  <c r="U2103" i="1"/>
  <c r="AL2103" i="1" s="1"/>
  <c r="U2087" i="1"/>
  <c r="AL2087" i="1" s="1"/>
  <c r="U2083" i="1"/>
  <c r="AL2083" i="1" s="1"/>
  <c r="U2067" i="1"/>
  <c r="AL2067" i="1" s="1"/>
  <c r="U2051" i="1"/>
  <c r="AL2051" i="1" s="1"/>
  <c r="U2035" i="1"/>
  <c r="AL2035" i="1" s="1"/>
  <c r="U2019" i="1"/>
  <c r="AL2019" i="1" s="1"/>
  <c r="U2003" i="1"/>
  <c r="AL2003" i="1" s="1"/>
  <c r="U1987" i="1"/>
  <c r="AL1987" i="1" s="1"/>
  <c r="U1971" i="1"/>
  <c r="AL1971" i="1" s="1"/>
  <c r="U1955" i="1"/>
  <c r="AL1955" i="1" s="1"/>
  <c r="U1939" i="1"/>
  <c r="AL1939" i="1" s="1"/>
  <c r="U1923" i="1"/>
  <c r="AL1923" i="1" s="1"/>
  <c r="U1652" i="1"/>
  <c r="AL1652" i="1" s="1"/>
  <c r="U1620" i="1"/>
  <c r="AL1620" i="1" s="1"/>
  <c r="U1590" i="1"/>
  <c r="U1558" i="1"/>
  <c r="AL1558" i="1" s="1"/>
  <c r="U1526" i="1"/>
  <c r="U1494" i="1"/>
  <c r="AL1494" i="1" s="1"/>
  <c r="U2131" i="1"/>
  <c r="AL2131" i="1" s="1"/>
  <c r="U2115" i="1"/>
  <c r="AL2115" i="1" s="1"/>
  <c r="U2099" i="1"/>
  <c r="AL2099" i="1" s="1"/>
  <c r="U2079" i="1"/>
  <c r="AL2079" i="1" s="1"/>
  <c r="U2063" i="1"/>
  <c r="AL2063" i="1" s="1"/>
  <c r="U2047" i="1"/>
  <c r="AL2047" i="1" s="1"/>
  <c r="U2031" i="1"/>
  <c r="AL2031" i="1" s="1"/>
  <c r="U2015" i="1"/>
  <c r="AL2015" i="1" s="1"/>
  <c r="U1999" i="1"/>
  <c r="AL1999" i="1" s="1"/>
  <c r="U1983" i="1"/>
  <c r="AL1983" i="1" s="1"/>
  <c r="U1967" i="1"/>
  <c r="AL1967" i="1" s="1"/>
  <c r="U1951" i="1"/>
  <c r="AL1951" i="1" s="1"/>
  <c r="U1935" i="1"/>
  <c r="AL1935" i="1" s="1"/>
  <c r="U1919" i="1"/>
  <c r="AL1919" i="1" s="1"/>
  <c r="U1907" i="1"/>
  <c r="AL1907" i="1" s="1"/>
  <c r="U1906" i="1"/>
  <c r="AL1906" i="1" s="1"/>
  <c r="U1899" i="1"/>
  <c r="AL1899" i="1" s="1"/>
  <c r="U1898" i="1"/>
  <c r="AL1898" i="1" s="1"/>
  <c r="U1891" i="1"/>
  <c r="AL1891" i="1" s="1"/>
  <c r="U1890" i="1"/>
  <c r="AL1890" i="1" s="1"/>
  <c r="U1883" i="1"/>
  <c r="AL1883" i="1" s="1"/>
  <c r="U1882" i="1"/>
  <c r="AL1882" i="1" s="1"/>
  <c r="U1875" i="1"/>
  <c r="AL1875" i="1" s="1"/>
  <c r="U1874" i="1"/>
  <c r="AL1874" i="1" s="1"/>
  <c r="U1867" i="1"/>
  <c r="U1866" i="1"/>
  <c r="AL1866" i="1" s="1"/>
  <c r="U1856" i="1"/>
  <c r="AL1856" i="1" s="1"/>
  <c r="U1847" i="1"/>
  <c r="AL1847" i="1" s="1"/>
  <c r="U1835" i="1"/>
  <c r="AL1835" i="1" s="1"/>
  <c r="U1824" i="1"/>
  <c r="AL1824" i="1" s="1"/>
  <c r="U1815" i="1"/>
  <c r="AL1815" i="1" s="1"/>
  <c r="U1803" i="1"/>
  <c r="U1792" i="1"/>
  <c r="AL1792" i="1" s="1"/>
  <c r="U1783" i="1"/>
  <c r="AL1783" i="1" s="1"/>
  <c r="U1771" i="1"/>
  <c r="AL1771" i="1" s="1"/>
  <c r="U1760" i="1"/>
  <c r="AL1760" i="1" s="1"/>
  <c r="U1751" i="1"/>
  <c r="AL1751" i="1" s="1"/>
  <c r="U1739" i="1"/>
  <c r="AL1739" i="1" s="1"/>
  <c r="U1728" i="1"/>
  <c r="AL1728" i="1" s="1"/>
  <c r="U1719" i="1"/>
  <c r="AL1719" i="1" s="1"/>
  <c r="U1707" i="1"/>
  <c r="AL1707" i="1" s="1"/>
  <c r="U1696" i="1"/>
  <c r="AL1696" i="1" s="1"/>
  <c r="U1687" i="1"/>
  <c r="U1675" i="1"/>
  <c r="AL1675" i="1" s="1"/>
  <c r="U1664" i="1"/>
  <c r="U1644" i="1"/>
  <c r="U1612" i="1"/>
  <c r="AL1612" i="1" s="1"/>
  <c r="U1582" i="1"/>
  <c r="U1550" i="1"/>
  <c r="AL1550" i="1" s="1"/>
  <c r="U1518" i="1"/>
  <c r="U1486" i="1"/>
  <c r="U1852" i="1"/>
  <c r="AL1852" i="1" s="1"/>
  <c r="U1836" i="1"/>
  <c r="AL1836" i="1" s="1"/>
  <c r="U1820" i="1"/>
  <c r="AL1820" i="1" s="1"/>
  <c r="U1804" i="1"/>
  <c r="U1788" i="1"/>
  <c r="AL1788" i="1" s="1"/>
  <c r="U1772" i="1"/>
  <c r="AL1772" i="1" s="1"/>
  <c r="U1756" i="1"/>
  <c r="AL1756" i="1" s="1"/>
  <c r="U1740" i="1"/>
  <c r="AL1740" i="1" s="1"/>
  <c r="U1724" i="1"/>
  <c r="AL1724" i="1" s="1"/>
  <c r="U1708" i="1"/>
  <c r="AL1708" i="1" s="1"/>
  <c r="U1692" i="1"/>
  <c r="U1676" i="1"/>
  <c r="AL1676" i="1" s="1"/>
  <c r="U1660" i="1"/>
  <c r="AL1660" i="1" s="1"/>
  <c r="U1124" i="1"/>
  <c r="AL1124" i="1" s="1"/>
  <c r="U1848" i="1"/>
  <c r="AL1848" i="1" s="1"/>
  <c r="U1832" i="1"/>
  <c r="AL1832" i="1" s="1"/>
  <c r="U1816" i="1"/>
  <c r="AL1816" i="1" s="1"/>
  <c r="U1800" i="1"/>
  <c r="AL1800" i="1" s="1"/>
  <c r="U1784" i="1"/>
  <c r="AL1784" i="1" s="1"/>
  <c r="U1768" i="1"/>
  <c r="AL1768" i="1" s="1"/>
  <c r="U1752" i="1"/>
  <c r="AL1752" i="1" s="1"/>
  <c r="U1736" i="1"/>
  <c r="AL1736" i="1" s="1"/>
  <c r="U1720" i="1"/>
  <c r="AL1720" i="1" s="1"/>
  <c r="U1704" i="1"/>
  <c r="AL1704" i="1" s="1"/>
  <c r="U1688" i="1"/>
  <c r="U1672" i="1"/>
  <c r="AL1672" i="1" s="1"/>
  <c r="U1656" i="1"/>
  <c r="AL1656" i="1" s="1"/>
  <c r="U1648" i="1"/>
  <c r="AL1648" i="1" s="1"/>
  <c r="U1640" i="1"/>
  <c r="U1632" i="1"/>
  <c r="AL1632" i="1" s="1"/>
  <c r="U1624" i="1"/>
  <c r="AL1624" i="1" s="1"/>
  <c r="U1616" i="1"/>
  <c r="AL1616" i="1" s="1"/>
  <c r="U1608" i="1"/>
  <c r="AL1608" i="1" s="1"/>
  <c r="U1600" i="1"/>
  <c r="U1594" i="1"/>
  <c r="U1586" i="1"/>
  <c r="AL1586" i="1" s="1"/>
  <c r="U1578" i="1"/>
  <c r="U1570" i="1"/>
  <c r="AL1570" i="1" s="1"/>
  <c r="U1562" i="1"/>
  <c r="AL1562" i="1" s="1"/>
  <c r="U1554" i="1"/>
  <c r="AL1554" i="1" s="1"/>
  <c r="U1546" i="1"/>
  <c r="AL1546" i="1" s="1"/>
  <c r="U1538" i="1"/>
  <c r="U1530" i="1"/>
  <c r="AL1530" i="1" s="1"/>
  <c r="U1522" i="1"/>
  <c r="U1514" i="1"/>
  <c r="U1506" i="1"/>
  <c r="AL1506" i="1" s="1"/>
  <c r="U1498" i="1"/>
  <c r="AL1498" i="1" s="1"/>
  <c r="U1490" i="1"/>
  <c r="U1482" i="1"/>
  <c r="AL1482" i="1" s="1"/>
  <c r="U1141" i="1"/>
  <c r="AL1141" i="1" s="1"/>
  <c r="U1125" i="1"/>
  <c r="AL1125" i="1" s="1"/>
  <c r="U1113" i="1"/>
  <c r="AL1113" i="1" s="1"/>
  <c r="U1105" i="1"/>
  <c r="AL1105" i="1" s="1"/>
  <c r="U1097" i="1"/>
  <c r="AL1097" i="1" s="1"/>
  <c r="U1089" i="1"/>
  <c r="AL1089" i="1" s="1"/>
  <c r="U1081" i="1"/>
  <c r="AL1081" i="1" s="1"/>
  <c r="U1073" i="1"/>
  <c r="AL1073" i="1" s="1"/>
  <c r="U1065" i="1"/>
  <c r="AL1065" i="1" s="1"/>
  <c r="U1057" i="1"/>
  <c r="AL1057" i="1" s="1"/>
  <c r="U1049" i="1"/>
  <c r="AL1049" i="1" s="1"/>
  <c r="U1041" i="1"/>
  <c r="AL1041" i="1" s="1"/>
  <c r="U1033" i="1"/>
  <c r="AL1033" i="1" s="1"/>
  <c r="U1025" i="1"/>
  <c r="AL1025" i="1" s="1"/>
  <c r="U1017" i="1"/>
  <c r="AL1017" i="1" s="1"/>
  <c r="U1009" i="1"/>
  <c r="AL1009" i="1" s="1"/>
  <c r="U1001" i="1"/>
  <c r="AL1001" i="1" s="1"/>
  <c r="U993" i="1"/>
  <c r="AL993" i="1" s="1"/>
  <c r="U985" i="1"/>
  <c r="AL985" i="1" s="1"/>
  <c r="U977" i="1"/>
  <c r="AL977" i="1" s="1"/>
  <c r="U969" i="1"/>
  <c r="AL969" i="1" s="1"/>
  <c r="U961" i="1"/>
  <c r="AL961" i="1" s="1"/>
  <c r="U953" i="1"/>
  <c r="AL953" i="1" s="1"/>
  <c r="U945" i="1"/>
  <c r="AL945" i="1" s="1"/>
  <c r="U937" i="1"/>
  <c r="AL937" i="1" s="1"/>
  <c r="U929" i="1"/>
  <c r="AL929" i="1" s="1"/>
  <c r="U921" i="1"/>
  <c r="AL921" i="1" s="1"/>
  <c r="U913" i="1"/>
  <c r="AL913" i="1" s="1"/>
  <c r="U907" i="1"/>
  <c r="AL907" i="1" s="1"/>
  <c r="U899" i="1"/>
  <c r="AL899" i="1" s="1"/>
  <c r="U891" i="1"/>
  <c r="AL891" i="1" s="1"/>
  <c r="U883" i="1"/>
  <c r="AL883" i="1" s="1"/>
  <c r="U875" i="1"/>
  <c r="AL875" i="1" s="1"/>
  <c r="U867" i="1"/>
  <c r="AL867" i="1" s="1"/>
  <c r="U859" i="1"/>
  <c r="AL859" i="1" s="1"/>
  <c r="U851" i="1"/>
  <c r="AL851" i="1" s="1"/>
  <c r="U843" i="1"/>
  <c r="AL843" i="1" s="1"/>
  <c r="U835" i="1"/>
  <c r="AL835" i="1" s="1"/>
  <c r="U827" i="1"/>
  <c r="AL827" i="1" s="1"/>
  <c r="U819" i="1"/>
  <c r="AL819" i="1" s="1"/>
  <c r="U811" i="1"/>
  <c r="AL811" i="1" s="1"/>
  <c r="U803" i="1"/>
  <c r="AL803" i="1" s="1"/>
  <c r="U795" i="1"/>
  <c r="AL795" i="1" s="1"/>
  <c r="U787" i="1"/>
  <c r="AL787" i="1" s="1"/>
  <c r="U779" i="1"/>
  <c r="AL779" i="1" s="1"/>
  <c r="U771" i="1"/>
  <c r="AL771" i="1" s="1"/>
  <c r="U763" i="1"/>
  <c r="AL763" i="1" s="1"/>
  <c r="U755" i="1"/>
  <c r="AL755" i="1" s="1"/>
  <c r="U747" i="1"/>
  <c r="AL747" i="1" s="1"/>
  <c r="U739" i="1"/>
  <c r="AL739" i="1" s="1"/>
  <c r="U731" i="1"/>
  <c r="AL731" i="1" s="1"/>
  <c r="U723" i="1"/>
  <c r="AL723" i="1" s="1"/>
  <c r="U715" i="1"/>
  <c r="U707" i="1"/>
  <c r="AL707" i="1" s="1"/>
  <c r="U699" i="1"/>
  <c r="AL699" i="1" s="1"/>
  <c r="U691" i="1"/>
  <c r="AL691" i="1" s="1"/>
  <c r="U683" i="1"/>
  <c r="AL683" i="1" s="1"/>
  <c r="U675" i="1"/>
  <c r="AL675" i="1" s="1"/>
  <c r="U666" i="1"/>
  <c r="AL666" i="1" s="1"/>
  <c r="U658" i="1"/>
  <c r="AL658" i="1" s="1"/>
  <c r="U650" i="1"/>
  <c r="AL650" i="1" s="1"/>
  <c r="U642" i="1"/>
  <c r="AL642" i="1" s="1"/>
  <c r="U634" i="1"/>
  <c r="AL634" i="1" s="1"/>
  <c r="U626" i="1"/>
  <c r="AL626" i="1" s="1"/>
  <c r="U619" i="1"/>
  <c r="AL619" i="1" s="1"/>
  <c r="U611" i="1"/>
  <c r="AL611" i="1" s="1"/>
  <c r="U603" i="1"/>
  <c r="AL603" i="1" s="1"/>
  <c r="U595" i="1"/>
  <c r="U587" i="1"/>
  <c r="AL587" i="1" s="1"/>
  <c r="U579" i="1"/>
  <c r="AL579" i="1" s="1"/>
  <c r="U571" i="1"/>
  <c r="AL571" i="1" s="1"/>
  <c r="U563" i="1"/>
  <c r="AL563" i="1" s="1"/>
  <c r="U555" i="1"/>
  <c r="AL555" i="1" s="1"/>
  <c r="U547" i="1"/>
  <c r="AL547" i="1" s="1"/>
  <c r="U539" i="1"/>
  <c r="AL539" i="1" s="1"/>
  <c r="U531" i="1"/>
  <c r="AL531" i="1" s="1"/>
  <c r="U524" i="1"/>
  <c r="AL524" i="1" s="1"/>
  <c r="U516" i="1"/>
  <c r="AL516" i="1" s="1"/>
  <c r="U508" i="1"/>
  <c r="AL508" i="1" s="1"/>
  <c r="U504" i="1"/>
  <c r="AL504" i="1" s="1"/>
  <c r="U340" i="1"/>
  <c r="AL340" i="1" s="1"/>
  <c r="U216" i="1"/>
  <c r="AL216" i="1" s="1"/>
  <c r="U215" i="1"/>
  <c r="AL215" i="1" s="1"/>
  <c r="U399" i="1"/>
  <c r="AL399" i="1" s="1"/>
  <c r="U387" i="1"/>
  <c r="AL387" i="1" s="1"/>
  <c r="U386" i="1"/>
  <c r="AL386" i="1" s="1"/>
  <c r="U379" i="1"/>
  <c r="AL379" i="1" s="1"/>
  <c r="U378" i="1"/>
  <c r="AL378" i="1" s="1"/>
  <c r="U371" i="1"/>
  <c r="AL371" i="1" s="1"/>
  <c r="U370" i="1"/>
  <c r="AL370" i="1" s="1"/>
  <c r="U363" i="1"/>
  <c r="AL363" i="1" s="1"/>
  <c r="U362" i="1"/>
  <c r="AL362" i="1" s="1"/>
  <c r="U355" i="1"/>
  <c r="AL355" i="1" s="1"/>
  <c r="U354" i="1"/>
  <c r="AL354" i="1" s="1"/>
  <c r="U332" i="1"/>
  <c r="AL332" i="1" s="1"/>
  <c r="U300" i="1"/>
  <c r="AL300" i="1" s="1"/>
  <c r="U268" i="1"/>
  <c r="AL268" i="1" s="1"/>
  <c r="U236" i="1"/>
  <c r="AL236" i="1" s="1"/>
  <c r="U208" i="1"/>
  <c r="U207" i="1"/>
  <c r="U178" i="1"/>
  <c r="AL178" i="1" s="1"/>
  <c r="U139" i="1"/>
  <c r="U108" i="1"/>
  <c r="AL108" i="1" s="1"/>
  <c r="U100" i="1"/>
  <c r="U93" i="1"/>
  <c r="U85" i="1"/>
  <c r="U77" i="1"/>
  <c r="AL77" i="1" s="1"/>
  <c r="U69" i="1"/>
  <c r="AL69" i="1" s="1"/>
  <c r="U61" i="1"/>
  <c r="AL61" i="1" s="1"/>
  <c r="U50" i="1"/>
  <c r="AL50" i="1" s="1"/>
  <c r="U42" i="1"/>
  <c r="AL42" i="1" s="1"/>
  <c r="U34" i="1"/>
  <c r="AL34" i="1" s="1"/>
  <c r="U26" i="1"/>
  <c r="U18" i="1"/>
  <c r="AL18" i="1" s="1"/>
  <c r="U345" i="1"/>
  <c r="AL345" i="1" s="1"/>
  <c r="U344" i="1"/>
  <c r="AL344" i="1" s="1"/>
  <c r="U336" i="1"/>
  <c r="AL336" i="1" s="1"/>
  <c r="U329" i="1"/>
  <c r="AL329" i="1" s="1"/>
  <c r="U328" i="1"/>
  <c r="AL328" i="1" s="1"/>
  <c r="U320" i="1"/>
  <c r="AL320" i="1" s="1"/>
  <c r="U313" i="1"/>
  <c r="AL313" i="1" s="1"/>
  <c r="U312" i="1"/>
  <c r="AL312" i="1" s="1"/>
  <c r="U305" i="1"/>
  <c r="AL305" i="1" s="1"/>
  <c r="U304" i="1"/>
  <c r="AL304" i="1" s="1"/>
  <c r="U296" i="1"/>
  <c r="AL296" i="1" s="1"/>
  <c r="U288" i="1"/>
  <c r="AL288" i="1" s="1"/>
  <c r="U281" i="1"/>
  <c r="AL281" i="1" s="1"/>
  <c r="U280" i="1"/>
  <c r="AL280" i="1" s="1"/>
  <c r="U272" i="1"/>
  <c r="AL272" i="1" s="1"/>
  <c r="U264" i="1"/>
  <c r="AL264" i="1" s="1"/>
  <c r="U256" i="1"/>
  <c r="AL256" i="1" s="1"/>
  <c r="U249" i="1"/>
  <c r="AL249" i="1" s="1"/>
  <c r="U248" i="1"/>
  <c r="AL248" i="1" s="1"/>
  <c r="U241" i="1"/>
  <c r="AL241" i="1" s="1"/>
  <c r="U240" i="1"/>
  <c r="AL240" i="1" s="1"/>
  <c r="U233" i="1"/>
  <c r="U232" i="1"/>
  <c r="U220" i="1"/>
  <c r="U219" i="1"/>
  <c r="U212" i="1"/>
  <c r="AL212" i="1" s="1"/>
  <c r="U211" i="1"/>
  <c r="AL211" i="1" s="1"/>
  <c r="U204" i="1"/>
  <c r="U203" i="1"/>
  <c r="U195" i="1"/>
  <c r="AL195" i="1" s="1"/>
  <c r="U190" i="1"/>
  <c r="AL190" i="1" s="1"/>
  <c r="U182" i="1"/>
  <c r="AL182" i="1" s="1"/>
  <c r="U164" i="1"/>
  <c r="U157" i="1"/>
  <c r="U149" i="1"/>
  <c r="U135" i="1"/>
  <c r="U127" i="1"/>
  <c r="U120" i="1"/>
  <c r="AL120" i="1" s="1"/>
  <c r="U112" i="1"/>
  <c r="AL112" i="1" s="1"/>
  <c r="U104" i="1"/>
  <c r="AL104" i="1" s="1"/>
  <c r="J14" i="4" l="1"/>
  <c r="J103" i="4"/>
  <c r="J107" i="4"/>
  <c r="J111" i="4"/>
  <c r="J115" i="4"/>
  <c r="J119" i="4"/>
  <c r="J123" i="4"/>
  <c r="J127" i="4"/>
  <c r="J131" i="4"/>
  <c r="J135" i="4"/>
  <c r="J139" i="4"/>
  <c r="J143" i="4"/>
  <c r="J147" i="4"/>
  <c r="J151" i="4"/>
  <c r="J155" i="4"/>
  <c r="J11" i="4"/>
  <c r="J13" i="4"/>
  <c r="J102" i="4"/>
  <c r="J106" i="4"/>
  <c r="J110" i="4"/>
  <c r="J114" i="4"/>
  <c r="J118" i="4"/>
  <c r="J122" i="4"/>
  <c r="J126" i="4"/>
  <c r="J130" i="4"/>
  <c r="J134" i="4"/>
  <c r="J138" i="4"/>
  <c r="J142" i="4"/>
  <c r="J146" i="4"/>
  <c r="J150" i="4"/>
  <c r="J154" i="4"/>
  <c r="J158" i="4"/>
  <c r="J108" i="4"/>
  <c r="J116" i="4"/>
  <c r="J124" i="4"/>
  <c r="J132" i="4"/>
  <c r="J140" i="4"/>
  <c r="J148" i="4"/>
  <c r="J156" i="4"/>
  <c r="J12" i="4"/>
  <c r="J109" i="4"/>
  <c r="J117" i="4"/>
  <c r="J125" i="4"/>
  <c r="J133" i="4"/>
  <c r="J141" i="4"/>
  <c r="J149" i="4"/>
  <c r="J157" i="4"/>
  <c r="J105" i="4"/>
  <c r="J113" i="4"/>
  <c r="J121" i="4"/>
  <c r="J129" i="4"/>
  <c r="J137" i="4"/>
  <c r="J145" i="4"/>
  <c r="J153" i="4"/>
  <c r="J104" i="4"/>
  <c r="J136" i="4"/>
  <c r="J128" i="4"/>
  <c r="J112" i="4"/>
  <c r="J120" i="4"/>
  <c r="J144" i="4"/>
  <c r="J152" i="4"/>
  <c r="AT2918" i="1" l="1"/>
  <c r="AR2918" i="1"/>
  <c r="AQ2918" i="1"/>
  <c r="AN2918" i="1"/>
  <c r="AM2918" i="1"/>
  <c r="AF2918" i="1"/>
  <c r="AT2917" i="1"/>
  <c r="AR2917" i="1"/>
  <c r="AQ2917" i="1"/>
  <c r="AN2917" i="1"/>
  <c r="AM2917" i="1"/>
  <c r="AJ2917" i="1"/>
  <c r="AI2917" i="1"/>
  <c r="AT2916" i="1"/>
  <c r="AR2916" i="1"/>
  <c r="AQ2916" i="1"/>
  <c r="AN2916" i="1"/>
  <c r="AM2916" i="1"/>
  <c r="AT2915" i="1"/>
  <c r="AR2915" i="1"/>
  <c r="AQ2915" i="1"/>
  <c r="AN2915" i="1"/>
  <c r="AM2915" i="1"/>
  <c r="AJ2915" i="1"/>
  <c r="V2915" i="1"/>
  <c r="AT2914" i="1"/>
  <c r="AR2914" i="1"/>
  <c r="AQ2914" i="1"/>
  <c r="AN2914" i="1"/>
  <c r="AM2914" i="1"/>
  <c r="AI2914" i="1"/>
  <c r="AT2913" i="1"/>
  <c r="AR2913" i="1"/>
  <c r="AQ2913" i="1"/>
  <c r="AN2913" i="1"/>
  <c r="AM2913" i="1"/>
  <c r="W2913" i="1"/>
  <c r="AT2912" i="1"/>
  <c r="AR2912" i="1"/>
  <c r="AQ2912" i="1"/>
  <c r="AN2912" i="1"/>
  <c r="AM2912" i="1"/>
  <c r="AT2911" i="1"/>
  <c r="AR2911" i="1"/>
  <c r="AQ2911" i="1"/>
  <c r="AN2911" i="1"/>
  <c r="AM2911" i="1"/>
  <c r="AD2911" i="1"/>
  <c r="AT2910" i="1"/>
  <c r="AR2910" i="1"/>
  <c r="AQ2910" i="1"/>
  <c r="AN2910" i="1"/>
  <c r="AM2910" i="1"/>
  <c r="X2910" i="1"/>
  <c r="AI2910" i="1"/>
  <c r="AT2909" i="1"/>
  <c r="AR2909" i="1"/>
  <c r="AQ2909" i="1"/>
  <c r="AN2909" i="1"/>
  <c r="AM2909" i="1"/>
  <c r="X2909" i="1"/>
  <c r="AT2908" i="1"/>
  <c r="AR2908" i="1"/>
  <c r="AQ2908" i="1"/>
  <c r="AN2908" i="1"/>
  <c r="AM2908" i="1"/>
  <c r="AK2908" i="1"/>
  <c r="AT2907" i="1"/>
  <c r="AR2907" i="1"/>
  <c r="AQ2907" i="1"/>
  <c r="AN2907" i="1"/>
  <c r="AM2907" i="1"/>
  <c r="AD2907" i="1"/>
  <c r="AB2907" i="1"/>
  <c r="AT2906" i="1"/>
  <c r="AR2906" i="1"/>
  <c r="AQ2906" i="1"/>
  <c r="AN2906" i="1"/>
  <c r="AM2906" i="1"/>
  <c r="AJ2906" i="1"/>
  <c r="AB2906" i="1"/>
  <c r="AH2906" i="1"/>
  <c r="AT2905" i="1"/>
  <c r="AR2905" i="1"/>
  <c r="AQ2905" i="1"/>
  <c r="AN2905" i="1"/>
  <c r="AM2905" i="1"/>
  <c r="AD2905" i="1"/>
  <c r="AF2905" i="1"/>
  <c r="AT2904" i="1"/>
  <c r="AR2904" i="1"/>
  <c r="AQ2904" i="1"/>
  <c r="AN2904" i="1"/>
  <c r="AM2904" i="1"/>
  <c r="AK2904" i="1"/>
  <c r="AJ2904" i="1"/>
  <c r="V2904" i="1"/>
  <c r="AT2903" i="1"/>
  <c r="AR2903" i="1"/>
  <c r="AQ2903" i="1"/>
  <c r="AN2903" i="1"/>
  <c r="AM2903" i="1"/>
  <c r="AD2903" i="1"/>
  <c r="X2903" i="1"/>
  <c r="AT2902" i="1"/>
  <c r="AR2902" i="1"/>
  <c r="AQ2902" i="1"/>
  <c r="AN2902" i="1"/>
  <c r="AM2902" i="1"/>
  <c r="AJ2902" i="1"/>
  <c r="AB2902" i="1"/>
  <c r="AF2902" i="1"/>
  <c r="AT2901" i="1"/>
  <c r="AR2901" i="1"/>
  <c r="AQ2901" i="1"/>
  <c r="AN2901" i="1"/>
  <c r="AM2901" i="1"/>
  <c r="AH2901" i="1"/>
  <c r="AT2900" i="1"/>
  <c r="AR2900" i="1"/>
  <c r="AQ2900" i="1"/>
  <c r="AN2900" i="1"/>
  <c r="AM2900" i="1"/>
  <c r="AK2900" i="1"/>
  <c r="V2900" i="1"/>
  <c r="AT2899" i="1"/>
  <c r="AR2899" i="1"/>
  <c r="AQ2899" i="1"/>
  <c r="AN2899" i="1"/>
  <c r="AM2899" i="1"/>
  <c r="AD2899" i="1"/>
  <c r="X2899" i="1"/>
  <c r="AT2898" i="1"/>
  <c r="AR2898" i="1"/>
  <c r="AQ2898" i="1"/>
  <c r="AN2898" i="1"/>
  <c r="AM2898" i="1"/>
  <c r="AJ2898" i="1"/>
  <c r="AB2898" i="1"/>
  <c r="AT2897" i="1"/>
  <c r="AR2897" i="1"/>
  <c r="AQ2897" i="1"/>
  <c r="AN2897" i="1"/>
  <c r="AM2897" i="1"/>
  <c r="AT2896" i="1"/>
  <c r="AR2896" i="1"/>
  <c r="AQ2896" i="1"/>
  <c r="AN2896" i="1"/>
  <c r="AM2896" i="1"/>
  <c r="Y2896" i="1"/>
  <c r="X2896" i="1"/>
  <c r="AH2896" i="1"/>
  <c r="AT2895" i="1"/>
  <c r="AR2895" i="1"/>
  <c r="AQ2895" i="1"/>
  <c r="AN2895" i="1"/>
  <c r="AM2895" i="1"/>
  <c r="AD2895" i="1"/>
  <c r="AC2895" i="1"/>
  <c r="AT2894" i="1"/>
  <c r="AR2894" i="1"/>
  <c r="AQ2894" i="1"/>
  <c r="AN2894" i="1"/>
  <c r="AM2894" i="1"/>
  <c r="AJ2894" i="1"/>
  <c r="AI2894" i="1"/>
  <c r="AH2894" i="1"/>
  <c r="AT2893" i="1"/>
  <c r="AR2893" i="1"/>
  <c r="AQ2893" i="1"/>
  <c r="AN2893" i="1"/>
  <c r="AM2893" i="1"/>
  <c r="AI2893" i="1"/>
  <c r="AF2893" i="1"/>
  <c r="AT2892" i="1"/>
  <c r="AR2892" i="1"/>
  <c r="AQ2892" i="1"/>
  <c r="AN2892" i="1"/>
  <c r="AM2892" i="1"/>
  <c r="AH2892" i="1"/>
  <c r="AT2891" i="1"/>
  <c r="AR2891" i="1"/>
  <c r="AQ2891" i="1"/>
  <c r="AN2891" i="1"/>
  <c r="AM2891" i="1"/>
  <c r="X2891" i="1"/>
  <c r="AF2891" i="1"/>
  <c r="AT2890" i="1"/>
  <c r="AR2890" i="1"/>
  <c r="AQ2890" i="1"/>
  <c r="AN2890" i="1"/>
  <c r="AM2890" i="1"/>
  <c r="AJ2890" i="1"/>
  <c r="AT2889" i="1"/>
  <c r="AR2889" i="1"/>
  <c r="AQ2889" i="1"/>
  <c r="AN2889" i="1"/>
  <c r="AM2889" i="1"/>
  <c r="AI2889" i="1"/>
  <c r="AH2889" i="1"/>
  <c r="AT2888" i="1"/>
  <c r="AR2888" i="1"/>
  <c r="AQ2888" i="1"/>
  <c r="AN2888" i="1"/>
  <c r="AM2888" i="1"/>
  <c r="AK2888" i="1"/>
  <c r="AT2887" i="1"/>
  <c r="AR2887" i="1"/>
  <c r="AQ2887" i="1"/>
  <c r="AN2887" i="1"/>
  <c r="AM2887" i="1"/>
  <c r="AD2887" i="1"/>
  <c r="AI2887" i="1"/>
  <c r="AT2886" i="1"/>
  <c r="AR2886" i="1"/>
  <c r="AQ2886" i="1"/>
  <c r="AN2886" i="1"/>
  <c r="AM2886" i="1"/>
  <c r="AB2886" i="1"/>
  <c r="AF2886" i="1"/>
  <c r="AT2885" i="1"/>
  <c r="AR2885" i="1"/>
  <c r="AQ2885" i="1"/>
  <c r="AN2885" i="1"/>
  <c r="AM2885" i="1"/>
  <c r="AD2885" i="1"/>
  <c r="AI2885" i="1"/>
  <c r="AT2884" i="1"/>
  <c r="AR2884" i="1"/>
  <c r="AQ2884" i="1"/>
  <c r="AN2884" i="1"/>
  <c r="AM2884" i="1"/>
  <c r="AD2884" i="1"/>
  <c r="AT2883" i="1"/>
  <c r="AR2883" i="1"/>
  <c r="AQ2883" i="1"/>
  <c r="AN2883" i="1"/>
  <c r="AM2883" i="1"/>
  <c r="Y2883" i="1"/>
  <c r="AJ2883" i="1"/>
  <c r="AI2883" i="1"/>
  <c r="AT2882" i="1"/>
  <c r="AR2882" i="1"/>
  <c r="AQ2882" i="1"/>
  <c r="AN2882" i="1"/>
  <c r="AM2882" i="1"/>
  <c r="AD2882" i="1"/>
  <c r="AH2882" i="1"/>
  <c r="AT2881" i="1"/>
  <c r="AR2881" i="1"/>
  <c r="AQ2881" i="1"/>
  <c r="AN2881" i="1"/>
  <c r="AM2881" i="1"/>
  <c r="AH2881" i="1"/>
  <c r="AT2880" i="1"/>
  <c r="AR2880" i="1"/>
  <c r="AQ2880" i="1"/>
  <c r="AN2880" i="1"/>
  <c r="AM2880" i="1"/>
  <c r="AH2880" i="1"/>
  <c r="AT2879" i="1"/>
  <c r="AR2879" i="1"/>
  <c r="AQ2879" i="1"/>
  <c r="AN2879" i="1"/>
  <c r="AM2879" i="1"/>
  <c r="AA2879" i="1"/>
  <c r="AT2878" i="1"/>
  <c r="AR2878" i="1"/>
  <c r="AQ2878" i="1"/>
  <c r="AN2878" i="1"/>
  <c r="AM2878" i="1"/>
  <c r="AK2878" i="1"/>
  <c r="AT2877" i="1"/>
  <c r="AR2877" i="1"/>
  <c r="AQ2877" i="1"/>
  <c r="AN2877" i="1"/>
  <c r="AM2877" i="1"/>
  <c r="X2877" i="1"/>
  <c r="AF2877" i="1"/>
  <c r="AT2876" i="1"/>
  <c r="AR2876" i="1"/>
  <c r="AQ2876" i="1"/>
  <c r="AN2876" i="1"/>
  <c r="AM2876" i="1"/>
  <c r="AI2876" i="1"/>
  <c r="AT2875" i="1"/>
  <c r="AR2875" i="1"/>
  <c r="AQ2875" i="1"/>
  <c r="AN2875" i="1"/>
  <c r="AM2875" i="1"/>
  <c r="AI2875" i="1"/>
  <c r="AT2874" i="1"/>
  <c r="AR2874" i="1"/>
  <c r="AQ2874" i="1"/>
  <c r="AN2874" i="1"/>
  <c r="AM2874" i="1"/>
  <c r="AD2874" i="1"/>
  <c r="AT2873" i="1"/>
  <c r="AR2873" i="1"/>
  <c r="AQ2873" i="1"/>
  <c r="AN2873" i="1"/>
  <c r="AM2873" i="1"/>
  <c r="Y2873" i="1"/>
  <c r="AJ2873" i="1"/>
  <c r="AF2873" i="1"/>
  <c r="AT2872" i="1"/>
  <c r="AR2872" i="1"/>
  <c r="AQ2872" i="1"/>
  <c r="AN2872" i="1"/>
  <c r="AM2872" i="1"/>
  <c r="AA2872" i="1"/>
  <c r="AT2871" i="1"/>
  <c r="AR2871" i="1"/>
  <c r="AQ2871" i="1"/>
  <c r="AN2871" i="1"/>
  <c r="AM2871" i="1"/>
  <c r="AT2870" i="1"/>
  <c r="AR2870" i="1"/>
  <c r="AQ2870" i="1"/>
  <c r="AN2870" i="1"/>
  <c r="AM2870" i="1"/>
  <c r="AJ2870" i="1"/>
  <c r="AT2869" i="1"/>
  <c r="AR2869" i="1"/>
  <c r="AQ2869" i="1"/>
  <c r="AN2869" i="1"/>
  <c r="AM2869" i="1"/>
  <c r="Y2869" i="1"/>
  <c r="AF2869" i="1"/>
  <c r="AT2868" i="1"/>
  <c r="AR2868" i="1"/>
  <c r="AQ2868" i="1"/>
  <c r="AN2868" i="1"/>
  <c r="AM2868" i="1"/>
  <c r="AJ2868" i="1"/>
  <c r="AF2868" i="1"/>
  <c r="AT2867" i="1"/>
  <c r="AR2867" i="1"/>
  <c r="AQ2867" i="1"/>
  <c r="AN2867" i="1"/>
  <c r="AM2867" i="1"/>
  <c r="AT2866" i="1"/>
  <c r="AR2866" i="1"/>
  <c r="AQ2866" i="1"/>
  <c r="AN2866" i="1"/>
  <c r="AM2866" i="1"/>
  <c r="AJ2866" i="1"/>
  <c r="AT2865" i="1"/>
  <c r="AR2865" i="1"/>
  <c r="AQ2865" i="1"/>
  <c r="AN2865" i="1"/>
  <c r="AM2865" i="1"/>
  <c r="Y2865" i="1"/>
  <c r="AJ2865" i="1"/>
  <c r="AF2865" i="1"/>
  <c r="AT2864" i="1"/>
  <c r="AR2864" i="1"/>
  <c r="AQ2864" i="1"/>
  <c r="AN2864" i="1"/>
  <c r="AM2864" i="1"/>
  <c r="AA2864" i="1"/>
  <c r="AT2863" i="1"/>
  <c r="AR2863" i="1"/>
  <c r="AQ2863" i="1"/>
  <c r="AN2863" i="1"/>
  <c r="AM2863" i="1"/>
  <c r="AK2863" i="1"/>
  <c r="AT2862" i="1"/>
  <c r="AR2862" i="1"/>
  <c r="AQ2862" i="1"/>
  <c r="AN2862" i="1"/>
  <c r="AM2862" i="1"/>
  <c r="Y2862" i="1"/>
  <c r="AJ2862" i="1"/>
  <c r="AT2861" i="1"/>
  <c r="AR2861" i="1"/>
  <c r="AQ2861" i="1"/>
  <c r="AN2861" i="1"/>
  <c r="AM2861" i="1"/>
  <c r="AJ2861" i="1"/>
  <c r="AB2861" i="1"/>
  <c r="AT2860" i="1"/>
  <c r="AR2860" i="1"/>
  <c r="AQ2860" i="1"/>
  <c r="AN2860" i="1"/>
  <c r="AM2860" i="1"/>
  <c r="AD2860" i="1"/>
  <c r="AI2860" i="1"/>
  <c r="AT2859" i="1"/>
  <c r="AR2859" i="1"/>
  <c r="AQ2859" i="1"/>
  <c r="AN2859" i="1"/>
  <c r="AM2859" i="1"/>
  <c r="AJ2859" i="1"/>
  <c r="W2859" i="1"/>
  <c r="AT2858" i="1"/>
  <c r="AR2858" i="1"/>
  <c r="AQ2858" i="1"/>
  <c r="AN2858" i="1"/>
  <c r="AM2858" i="1"/>
  <c r="Y2858" i="1"/>
  <c r="AI2858" i="1"/>
  <c r="AH2858" i="1"/>
  <c r="AT2857" i="1"/>
  <c r="AR2857" i="1"/>
  <c r="AQ2857" i="1"/>
  <c r="AN2857" i="1"/>
  <c r="AM2857" i="1"/>
  <c r="AK2857" i="1"/>
  <c r="AC2857" i="1"/>
  <c r="AH2857" i="1"/>
  <c r="AT2856" i="1"/>
  <c r="AR2856" i="1"/>
  <c r="AQ2856" i="1"/>
  <c r="AN2856" i="1"/>
  <c r="AM2856" i="1"/>
  <c r="AD2856" i="1"/>
  <c r="X2856" i="1"/>
  <c r="AI2856" i="1"/>
  <c r="AT2855" i="1"/>
  <c r="AR2855" i="1"/>
  <c r="AQ2855" i="1"/>
  <c r="AN2855" i="1"/>
  <c r="AM2855" i="1"/>
  <c r="AJ2855" i="1"/>
  <c r="AI2855" i="1"/>
  <c r="AT2854" i="1"/>
  <c r="AR2854" i="1"/>
  <c r="AQ2854" i="1"/>
  <c r="AN2854" i="1"/>
  <c r="AM2854" i="1"/>
  <c r="AD2854" i="1"/>
  <c r="AI2854" i="1"/>
  <c r="AT2853" i="1"/>
  <c r="AR2853" i="1"/>
  <c r="AQ2853" i="1"/>
  <c r="AN2853" i="1"/>
  <c r="AM2853" i="1"/>
  <c r="AH2853" i="1"/>
  <c r="AT2852" i="1"/>
  <c r="AR2852" i="1"/>
  <c r="AQ2852" i="1"/>
  <c r="AN2852" i="1"/>
  <c r="AM2852" i="1"/>
  <c r="AD2852" i="1"/>
  <c r="X2852" i="1"/>
  <c r="AT2851" i="1"/>
  <c r="AR2851" i="1"/>
  <c r="AQ2851" i="1"/>
  <c r="AN2851" i="1"/>
  <c r="AM2851" i="1"/>
  <c r="AJ2851" i="1"/>
  <c r="W2851" i="1"/>
  <c r="AF2851" i="1"/>
  <c r="AT2850" i="1"/>
  <c r="AR2850" i="1"/>
  <c r="AQ2850" i="1"/>
  <c r="AN2850" i="1"/>
  <c r="AM2850" i="1"/>
  <c r="AK2850" i="1"/>
  <c r="AA2850" i="1"/>
  <c r="AT2849" i="1"/>
  <c r="AR2849" i="1"/>
  <c r="AQ2849" i="1"/>
  <c r="AN2849" i="1"/>
  <c r="AM2849" i="1"/>
  <c r="AD2849" i="1"/>
  <c r="AT2848" i="1"/>
  <c r="AR2848" i="1"/>
  <c r="AQ2848" i="1"/>
  <c r="AN2848" i="1"/>
  <c r="AM2848" i="1"/>
  <c r="X2848" i="1"/>
  <c r="AI2848" i="1"/>
  <c r="AT2847" i="1"/>
  <c r="AR2847" i="1"/>
  <c r="AQ2847" i="1"/>
  <c r="AN2847" i="1"/>
  <c r="AM2847" i="1"/>
  <c r="AK2847" i="1"/>
  <c r="AJ2847" i="1"/>
  <c r="AI2847" i="1"/>
  <c r="AF2847" i="1"/>
  <c r="AT2846" i="1"/>
  <c r="AR2846" i="1"/>
  <c r="AQ2846" i="1"/>
  <c r="AN2846" i="1"/>
  <c r="AM2846" i="1"/>
  <c r="AI2846" i="1"/>
  <c r="AA2846" i="1"/>
  <c r="AT2845" i="1"/>
  <c r="AR2845" i="1"/>
  <c r="AQ2845" i="1"/>
  <c r="AN2845" i="1"/>
  <c r="AM2845" i="1"/>
  <c r="AD2845" i="1"/>
  <c r="AT2844" i="1"/>
  <c r="AR2844" i="1"/>
  <c r="AQ2844" i="1"/>
  <c r="AN2844" i="1"/>
  <c r="AM2844" i="1"/>
  <c r="AK2844" i="1"/>
  <c r="AJ2844" i="1"/>
  <c r="AB2844" i="1"/>
  <c r="AT2843" i="1"/>
  <c r="AR2843" i="1"/>
  <c r="AQ2843" i="1"/>
  <c r="AN2843" i="1"/>
  <c r="AM2843" i="1"/>
  <c r="X2843" i="1"/>
  <c r="W2843" i="1"/>
  <c r="AT2842" i="1"/>
  <c r="AR2842" i="1"/>
  <c r="AQ2842" i="1"/>
  <c r="AN2842" i="1"/>
  <c r="AM2842" i="1"/>
  <c r="AI2842" i="1"/>
  <c r="AF2842" i="1"/>
  <c r="AT2841" i="1"/>
  <c r="AR2841" i="1"/>
  <c r="AQ2841" i="1"/>
  <c r="AN2841" i="1"/>
  <c r="AM2841" i="1"/>
  <c r="AD2841" i="1"/>
  <c r="AT2840" i="1"/>
  <c r="AR2840" i="1"/>
  <c r="AQ2840" i="1"/>
  <c r="AN2840" i="1"/>
  <c r="AM2840" i="1"/>
  <c r="AK2840" i="1"/>
  <c r="AT2839" i="1"/>
  <c r="AR2839" i="1"/>
  <c r="AQ2839" i="1"/>
  <c r="AN2839" i="1"/>
  <c r="AM2839" i="1"/>
  <c r="AJ2839" i="1"/>
  <c r="AI2839" i="1"/>
  <c r="AT2838" i="1"/>
  <c r="AR2838" i="1"/>
  <c r="AQ2838" i="1"/>
  <c r="AN2838" i="1"/>
  <c r="AM2838" i="1"/>
  <c r="AI2838" i="1"/>
  <c r="AT2837" i="1"/>
  <c r="AR2837" i="1"/>
  <c r="AQ2837" i="1"/>
  <c r="AN2837" i="1"/>
  <c r="AM2837" i="1"/>
  <c r="AJ2837" i="1"/>
  <c r="AT2836" i="1"/>
  <c r="AR2836" i="1"/>
  <c r="AQ2836" i="1"/>
  <c r="AN2836" i="1"/>
  <c r="AM2836" i="1"/>
  <c r="Y2836" i="1"/>
  <c r="AT2835" i="1"/>
  <c r="AR2835" i="1"/>
  <c r="AQ2835" i="1"/>
  <c r="AN2835" i="1"/>
  <c r="AM2835" i="1"/>
  <c r="X2835" i="1"/>
  <c r="AF2835" i="1"/>
  <c r="AT2834" i="1"/>
  <c r="AR2834" i="1"/>
  <c r="AQ2834" i="1"/>
  <c r="AN2834" i="1"/>
  <c r="AM2834" i="1"/>
  <c r="AK2834" i="1"/>
  <c r="AI2834" i="1"/>
  <c r="AT2833" i="1"/>
  <c r="AR2833" i="1"/>
  <c r="AQ2833" i="1"/>
  <c r="AN2833" i="1"/>
  <c r="AM2833" i="1"/>
  <c r="AJ2833" i="1"/>
  <c r="AH2833" i="1"/>
  <c r="AT2832" i="1"/>
  <c r="AR2832" i="1"/>
  <c r="AQ2832" i="1"/>
  <c r="AN2832" i="1"/>
  <c r="AM2832" i="1"/>
  <c r="AC2832" i="1"/>
  <c r="AT2831" i="1"/>
  <c r="AR2831" i="1"/>
  <c r="AQ2831" i="1"/>
  <c r="AN2831" i="1"/>
  <c r="AM2831" i="1"/>
  <c r="X2831" i="1"/>
  <c r="AI2831" i="1"/>
  <c r="AF2831" i="1"/>
  <c r="AT2830" i="1"/>
  <c r="AR2830" i="1"/>
  <c r="AQ2830" i="1"/>
  <c r="AN2830" i="1"/>
  <c r="AM2830" i="1"/>
  <c r="AH2830" i="1"/>
  <c r="AT2829" i="1"/>
  <c r="AR2829" i="1"/>
  <c r="AQ2829" i="1"/>
  <c r="AN2829" i="1"/>
  <c r="AM2829" i="1"/>
  <c r="AK2829" i="1"/>
  <c r="AJ2829" i="1"/>
  <c r="AT2828" i="1"/>
  <c r="AR2828" i="1"/>
  <c r="AQ2828" i="1"/>
  <c r="AN2828" i="1"/>
  <c r="AM2828" i="1"/>
  <c r="AJ2828" i="1"/>
  <c r="AI2828" i="1"/>
  <c r="AT2827" i="1"/>
  <c r="AR2827" i="1"/>
  <c r="AQ2827" i="1"/>
  <c r="AN2827" i="1"/>
  <c r="AM2827" i="1"/>
  <c r="X2827" i="1"/>
  <c r="AA2827" i="1"/>
  <c r="AT2826" i="1"/>
  <c r="AR2826" i="1"/>
  <c r="AQ2826" i="1"/>
  <c r="AN2826" i="1"/>
  <c r="AM2826" i="1"/>
  <c r="AK2826" i="1"/>
  <c r="AI2826" i="1"/>
  <c r="AF2826" i="1"/>
  <c r="AT2825" i="1"/>
  <c r="AR2825" i="1"/>
  <c r="AQ2825" i="1"/>
  <c r="AN2825" i="1"/>
  <c r="AM2825" i="1"/>
  <c r="AD2825" i="1"/>
  <c r="V2825" i="1"/>
  <c r="AT2824" i="1"/>
  <c r="AR2824" i="1"/>
  <c r="AQ2824" i="1"/>
  <c r="AN2824" i="1"/>
  <c r="AM2824" i="1"/>
  <c r="AF2824" i="1"/>
  <c r="AT2823" i="1"/>
  <c r="AR2823" i="1"/>
  <c r="AQ2823" i="1"/>
  <c r="AN2823" i="1"/>
  <c r="AM2823" i="1"/>
  <c r="AA2823" i="1"/>
  <c r="AT2822" i="1"/>
  <c r="AR2822" i="1"/>
  <c r="AQ2822" i="1"/>
  <c r="AN2822" i="1"/>
  <c r="AM2822" i="1"/>
  <c r="AI2822" i="1"/>
  <c r="V2822" i="1"/>
  <c r="Y2820" i="1"/>
  <c r="AC2820" i="1"/>
  <c r="AI2820" i="1"/>
  <c r="AB2819" i="1"/>
  <c r="AD2817" i="1"/>
  <c r="AJ2817" i="1"/>
  <c r="AJ2816" i="1"/>
  <c r="AI2816" i="1"/>
  <c r="X2815" i="1"/>
  <c r="AI2815" i="1"/>
  <c r="AF2815" i="1"/>
  <c r="AI2814" i="1"/>
  <c r="AC2813" i="1"/>
  <c r="V2813" i="1"/>
  <c r="AK2812" i="1"/>
  <c r="X2812" i="1"/>
  <c r="AJ2811" i="1"/>
  <c r="W2811" i="1"/>
  <c r="AF2811" i="1"/>
  <c r="AK2810" i="1"/>
  <c r="AI2810" i="1"/>
  <c r="AD2809" i="1"/>
  <c r="AK2808" i="1"/>
  <c r="X2808" i="1"/>
  <c r="AF2808" i="1"/>
  <c r="AF2807" i="1"/>
  <c r="V2805" i="1"/>
  <c r="AC2804" i="1"/>
  <c r="AI2804" i="1"/>
  <c r="AF2804" i="1"/>
  <c r="X2803" i="1"/>
  <c r="AI2803" i="1"/>
  <c r="AF2803" i="1"/>
  <c r="AK2802" i="1"/>
  <c r="AC2801" i="1"/>
  <c r="X2800" i="1"/>
  <c r="AI2800" i="1"/>
  <c r="X2799" i="1"/>
  <c r="AI2799" i="1"/>
  <c r="AF2799" i="1"/>
  <c r="AK2798" i="1"/>
  <c r="AI2798" i="1"/>
  <c r="AJ2797" i="1"/>
  <c r="AJ2796" i="1"/>
  <c r="AI2796" i="1"/>
  <c r="AI2795" i="1"/>
  <c r="AI2794" i="1"/>
  <c r="AJ2793" i="1"/>
  <c r="AJ2792" i="1"/>
  <c r="X2791" i="1"/>
  <c r="Y2789" i="1"/>
  <c r="AC2788" i="1"/>
  <c r="AI2788" i="1"/>
  <c r="AF2787" i="1"/>
  <c r="AD2785" i="1"/>
  <c r="AK2784" i="1"/>
  <c r="AC2784" i="1"/>
  <c r="AI2784" i="1"/>
  <c r="X2783" i="1"/>
  <c r="W2783" i="1"/>
  <c r="AI2782" i="1"/>
  <c r="AJ2781" i="1"/>
  <c r="X2780" i="1"/>
  <c r="AJ2779" i="1"/>
  <c r="AI2779" i="1"/>
  <c r="AI2778" i="1"/>
  <c r="AD2777" i="1"/>
  <c r="AC2776" i="1"/>
  <c r="AI2776" i="1"/>
  <c r="AI2775" i="1"/>
  <c r="AI2774" i="1"/>
  <c r="Y2773" i="1"/>
  <c r="V2773" i="1"/>
  <c r="Y2772" i="1"/>
  <c r="X2772" i="1"/>
  <c r="AI2772" i="1"/>
  <c r="Y2768" i="1"/>
  <c r="AJ2768" i="1"/>
  <c r="AF2767" i="1"/>
  <c r="AJ2765" i="1"/>
  <c r="Y2764" i="1"/>
  <c r="AJ2764" i="1"/>
  <c r="AI2764" i="1"/>
  <c r="AF2764" i="1"/>
  <c r="AJ2763" i="1"/>
  <c r="AI2763" i="1"/>
  <c r="AF2763" i="1"/>
  <c r="AJ2761" i="1"/>
  <c r="V2761" i="1"/>
  <c r="Y2760" i="1"/>
  <c r="AC2760" i="1"/>
  <c r="Y2757" i="1"/>
  <c r="V2757" i="1"/>
  <c r="Y2756" i="1"/>
  <c r="X2756" i="1"/>
  <c r="AI2756" i="1"/>
  <c r="AB2755" i="1"/>
  <c r="AF2755" i="1"/>
  <c r="AD2753" i="1"/>
  <c r="AC2752" i="1"/>
  <c r="AI2752" i="1"/>
  <c r="AB2751" i="1"/>
  <c r="AK2750" i="1"/>
  <c r="AI2750" i="1"/>
  <c r="AF2750" i="1"/>
  <c r="Y2749" i="1"/>
  <c r="AC2749" i="1"/>
  <c r="V2749" i="1"/>
  <c r="AT2748" i="1"/>
  <c r="AR2748" i="1"/>
  <c r="AQ2748" i="1"/>
  <c r="AC2748" i="1"/>
  <c r="AJ2747" i="1"/>
  <c r="AF2747" i="1"/>
  <c r="AI2746" i="1"/>
  <c r="AD2745" i="1"/>
  <c r="AJ2745" i="1"/>
  <c r="V2745" i="1"/>
  <c r="AC2744" i="1"/>
  <c r="AJ2743" i="1"/>
  <c r="AF2743" i="1"/>
  <c r="AI2742" i="1"/>
  <c r="AJ2741" i="1"/>
  <c r="X2740" i="1"/>
  <c r="W2739" i="1"/>
  <c r="AF2739" i="1"/>
  <c r="AI2738" i="1"/>
  <c r="AF2738" i="1"/>
  <c r="AD2737" i="1"/>
  <c r="AC2737" i="1"/>
  <c r="AC2736" i="1"/>
  <c r="AJ2735" i="1"/>
  <c r="AF2735" i="1"/>
  <c r="AK2734" i="1"/>
  <c r="AI2734" i="1"/>
  <c r="AF2734" i="1"/>
  <c r="Y2733" i="1"/>
  <c r="AC2733" i="1"/>
  <c r="AC2732" i="1"/>
  <c r="AF2732" i="1"/>
  <c r="X2731" i="1"/>
  <c r="AI2730" i="1"/>
  <c r="AF2730" i="1"/>
  <c r="Y2729" i="1"/>
  <c r="AC2729" i="1"/>
  <c r="X2728" i="1"/>
  <c r="AI2728" i="1"/>
  <c r="AI2727" i="1"/>
  <c r="AI2726" i="1"/>
  <c r="X2723" i="1"/>
  <c r="AK2722" i="1"/>
  <c r="X2722" i="1"/>
  <c r="W2722" i="1"/>
  <c r="AF2722" i="1"/>
  <c r="AD2720" i="1"/>
  <c r="AI2720" i="1"/>
  <c r="AK2719" i="1"/>
  <c r="AI2718" i="1"/>
  <c r="AF2718" i="1"/>
  <c r="AI2717" i="1"/>
  <c r="AF2717" i="1"/>
  <c r="AI2716" i="1"/>
  <c r="AT2715" i="1"/>
  <c r="AR2715" i="1"/>
  <c r="AQ2715" i="1"/>
  <c r="AD2715" i="1"/>
  <c r="AH2715" i="1"/>
  <c r="Y2714" i="1"/>
  <c r="AJ2714" i="1"/>
  <c r="W2714" i="1"/>
  <c r="AF2714" i="1"/>
  <c r="AD2712" i="1"/>
  <c r="X2711" i="1"/>
  <c r="AJ2710" i="1"/>
  <c r="X2709" i="1"/>
  <c r="AD2708" i="1"/>
  <c r="AI2708" i="1"/>
  <c r="AJ2706" i="1"/>
  <c r="AF2706" i="1"/>
  <c r="AK2705" i="1"/>
  <c r="AK2704" i="1"/>
  <c r="AJ2703" i="1"/>
  <c r="X2702" i="1"/>
  <c r="AF2702" i="1"/>
  <c r="AI2701" i="1"/>
  <c r="V2701" i="1"/>
  <c r="AJ2700" i="1"/>
  <c r="AJ2699" i="1"/>
  <c r="AI2698" i="1"/>
  <c r="AI2697" i="1"/>
  <c r="V2697" i="1"/>
  <c r="AJ2696" i="1"/>
  <c r="V2696" i="1"/>
  <c r="Y2695" i="1"/>
  <c r="AC2695" i="1"/>
  <c r="AJ2694" i="1"/>
  <c r="AB2694" i="1"/>
  <c r="AI2693" i="1"/>
  <c r="AF2693" i="1"/>
  <c r="AK2692" i="1"/>
  <c r="AJ2692" i="1"/>
  <c r="Y2691" i="1"/>
  <c r="AI2691" i="1"/>
  <c r="AJ2688" i="1"/>
  <c r="AH2688" i="1"/>
  <c r="AC2687" i="1"/>
  <c r="AI2687" i="1"/>
  <c r="X2686" i="1"/>
  <c r="AB2686" i="1"/>
  <c r="AI2685" i="1"/>
  <c r="AJ2684" i="1"/>
  <c r="AI2682" i="1"/>
  <c r="AA2682" i="1"/>
  <c r="AI2681" i="1"/>
  <c r="AF2681" i="1"/>
  <c r="Y2679" i="1"/>
  <c r="AC2679" i="1"/>
  <c r="AI2679" i="1"/>
  <c r="AF2679" i="1"/>
  <c r="AI2678" i="1"/>
  <c r="AK2677" i="1"/>
  <c r="AI2677" i="1"/>
  <c r="AJ2676" i="1"/>
  <c r="V2676" i="1"/>
  <c r="Y2675" i="1"/>
  <c r="AJ2675" i="1"/>
  <c r="AF2675" i="1"/>
  <c r="AJ2674" i="1"/>
  <c r="AJ2672" i="1"/>
  <c r="AJ2671" i="1"/>
  <c r="X2670" i="1"/>
  <c r="AI2670" i="1"/>
  <c r="AF2669" i="1"/>
  <c r="AC2668" i="1"/>
  <c r="V2668" i="1"/>
  <c r="AD2667" i="1"/>
  <c r="AJ2667" i="1"/>
  <c r="W2667" i="1"/>
  <c r="AJ2666" i="1"/>
  <c r="AK2665" i="1"/>
  <c r="AI2665" i="1"/>
  <c r="AD2664" i="1"/>
  <c r="X2664" i="1"/>
  <c r="AD2663" i="1"/>
  <c r="X2663" i="1"/>
  <c r="AJ2662" i="1"/>
  <c r="AH2662" i="1"/>
  <c r="AI2661" i="1"/>
  <c r="AD2660" i="1"/>
  <c r="AJ2660" i="1"/>
  <c r="V2660" i="1"/>
  <c r="AC2659" i="1"/>
  <c r="AJ2658" i="1"/>
  <c r="AB2658" i="1"/>
  <c r="AI2657" i="1"/>
  <c r="AA2657" i="1"/>
  <c r="AJ2654" i="1"/>
  <c r="AI2654" i="1"/>
  <c r="AI2653" i="1"/>
  <c r="AK2652" i="1"/>
  <c r="X2652" i="1"/>
  <c r="V2652" i="1"/>
  <c r="AJ2651" i="1"/>
  <c r="AJ2650" i="1"/>
  <c r="AF2650" i="1"/>
  <c r="AI2649" i="1"/>
  <c r="AH2649" i="1"/>
  <c r="Y2648" i="1"/>
  <c r="V2648" i="1"/>
  <c r="AD2647" i="1"/>
  <c r="X2647" i="1"/>
  <c r="AB2647" i="1"/>
  <c r="AJ2646" i="1"/>
  <c r="AI2645" i="1"/>
  <c r="AK2644" i="1"/>
  <c r="V2644" i="1"/>
  <c r="AJ2642" i="1"/>
  <c r="AB2639" i="1"/>
  <c r="AJ2638" i="1"/>
  <c r="AF2638" i="1"/>
  <c r="AJ2636" i="1"/>
  <c r="V2636" i="1"/>
  <c r="AJ2634" i="1"/>
  <c r="AF2634" i="1"/>
  <c r="AJ2630" i="1"/>
  <c r="AF2630" i="1"/>
  <c r="V2628" i="1"/>
  <c r="AJ2627" i="1"/>
  <c r="AJ2626" i="1"/>
  <c r="AF2626" i="1"/>
  <c r="V2624" i="1"/>
  <c r="AJ2623" i="1"/>
  <c r="AF2622" i="1"/>
  <c r="V2620" i="1"/>
  <c r="AJ2618" i="1"/>
  <c r="AF2618" i="1"/>
  <c r="AI2617" i="1"/>
  <c r="AK2616" i="1"/>
  <c r="AB2615" i="1"/>
  <c r="AD2611" i="1"/>
  <c r="AC2611" i="1"/>
  <c r="AJ2610" i="1"/>
  <c r="AF2610" i="1"/>
  <c r="AD2609" i="1"/>
  <c r="AI2609" i="1"/>
  <c r="V2608" i="1"/>
  <c r="AK2607" i="1"/>
  <c r="AJ2607" i="1"/>
  <c r="AB2607" i="1"/>
  <c r="AJ2606" i="1"/>
  <c r="W2606" i="1"/>
  <c r="AI2605" i="1"/>
  <c r="AD2604" i="1"/>
  <c r="V2604" i="1"/>
  <c r="AJ2602" i="1"/>
  <c r="AI2602" i="1"/>
  <c r="AI2601" i="1"/>
  <c r="V2600" i="1"/>
  <c r="AR2599" i="1"/>
  <c r="AQ2599" i="1"/>
  <c r="AJ2599" i="1"/>
  <c r="AJ2598" i="1"/>
  <c r="Y2596" i="1"/>
  <c r="AD2595" i="1"/>
  <c r="X2595" i="1"/>
  <c r="X2592" i="1"/>
  <c r="V2592" i="1"/>
  <c r="AJ2591" i="1"/>
  <c r="AJ2590" i="1"/>
  <c r="AF2590" i="1"/>
  <c r="AJ2586" i="1"/>
  <c r="AD2585" i="1"/>
  <c r="AK2584" i="1"/>
  <c r="V2584" i="1"/>
  <c r="X2583" i="1"/>
  <c r="AF2582" i="1"/>
  <c r="AD2581" i="1"/>
  <c r="Y2580" i="1"/>
  <c r="V2580" i="1"/>
  <c r="AI2579" i="1"/>
  <c r="AJ2578" i="1"/>
  <c r="AD2577" i="1"/>
  <c r="Y2576" i="1"/>
  <c r="V2576" i="1"/>
  <c r="AI2575" i="1"/>
  <c r="AF2574" i="1"/>
  <c r="AJ2570" i="1"/>
  <c r="AI2570" i="1"/>
  <c r="Y2569" i="1"/>
  <c r="W2569" i="1"/>
  <c r="Y2568" i="1"/>
  <c r="X2568" i="1"/>
  <c r="AB2566" i="1"/>
  <c r="W2565" i="1"/>
  <c r="X2564" i="1"/>
  <c r="AF2564" i="1"/>
  <c r="AJ2563" i="1"/>
  <c r="AI2562" i="1"/>
  <c r="W2561" i="1"/>
  <c r="X2560" i="1"/>
  <c r="AR2559" i="1"/>
  <c r="AQ2559" i="1"/>
  <c r="Y2559" i="1"/>
  <c r="AJ2559" i="1"/>
  <c r="AB2559" i="1"/>
  <c r="AD2557" i="1"/>
  <c r="W2557" i="1"/>
  <c r="AK2555" i="1"/>
  <c r="AJ2555" i="1"/>
  <c r="AB2555" i="1"/>
  <c r="AI2554" i="1"/>
  <c r="Y2551" i="1"/>
  <c r="AJ2551" i="1"/>
  <c r="AC2550" i="1"/>
  <c r="AC2549" i="1"/>
  <c r="W2549" i="1"/>
  <c r="AF2549" i="1"/>
  <c r="AD2548" i="1"/>
  <c r="X2548" i="1"/>
  <c r="AJ2547" i="1"/>
  <c r="AC2546" i="1"/>
  <c r="AI2546" i="1"/>
  <c r="V2546" i="1"/>
  <c r="AJ2543" i="1"/>
  <c r="AD2542" i="1"/>
  <c r="AC2542" i="1"/>
  <c r="AF2542" i="1"/>
  <c r="AC2541" i="1"/>
  <c r="W2541" i="1"/>
  <c r="AJ2539" i="1"/>
  <c r="AI2538" i="1"/>
  <c r="AC2536" i="1"/>
  <c r="Y2535" i="1"/>
  <c r="AJ2535" i="1"/>
  <c r="AD2534" i="1"/>
  <c r="AB2534" i="1"/>
  <c r="Y2533" i="1"/>
  <c r="AC2533" i="1"/>
  <c r="W2533" i="1"/>
  <c r="AC2532" i="1"/>
  <c r="W2531" i="1"/>
  <c r="AI2530" i="1"/>
  <c r="W2529" i="1"/>
  <c r="AF2528" i="1"/>
  <c r="Y2527" i="1"/>
  <c r="AJ2527" i="1"/>
  <c r="W2527" i="1"/>
  <c r="W2525" i="1"/>
  <c r="AJ2523" i="1"/>
  <c r="AF2522" i="1"/>
  <c r="AI2521" i="1"/>
  <c r="AK2520" i="1"/>
  <c r="Y2519" i="1"/>
  <c r="AJ2519" i="1"/>
  <c r="AC2518" i="1"/>
  <c r="Y2517" i="1"/>
  <c r="W2517" i="1"/>
  <c r="AF2517" i="1"/>
  <c r="X2516" i="1"/>
  <c r="AJ2515" i="1"/>
  <c r="AC2514" i="1"/>
  <c r="AJ2512" i="1"/>
  <c r="AJ2511" i="1"/>
  <c r="AD2510" i="1"/>
  <c r="AC2510" i="1"/>
  <c r="AD2509" i="1"/>
  <c r="AC2509" i="1"/>
  <c r="W2509" i="1"/>
  <c r="AJ2508" i="1"/>
  <c r="AJ2507" i="1"/>
  <c r="AI2506" i="1"/>
  <c r="AF2506" i="1"/>
  <c r="Y2503" i="1"/>
  <c r="AI2503" i="1"/>
  <c r="AD2502" i="1"/>
  <c r="AB2502" i="1"/>
  <c r="AC2501" i="1"/>
  <c r="W2501" i="1"/>
  <c r="AJ2499" i="1"/>
  <c r="AI2498" i="1"/>
  <c r="AF2498" i="1"/>
  <c r="AC2496" i="1"/>
  <c r="Y2495" i="1"/>
  <c r="X2495" i="1"/>
  <c r="W2495" i="1"/>
  <c r="AD2494" i="1"/>
  <c r="AC2494" i="1"/>
  <c r="AC2493" i="1"/>
  <c r="AD2492" i="1"/>
  <c r="AB2492" i="1"/>
  <c r="AD2490" i="1"/>
  <c r="AC2490" i="1"/>
  <c r="W2489" i="1"/>
  <c r="Y2487" i="1"/>
  <c r="AB2487" i="1"/>
  <c r="Y2485" i="1"/>
  <c r="AF2485" i="1"/>
  <c r="X2484" i="1"/>
  <c r="AD2481" i="1"/>
  <c r="AI2481" i="1"/>
  <c r="AF2480" i="1"/>
  <c r="AD2478" i="1"/>
  <c r="AC2478" i="1"/>
  <c r="AB2478" i="1"/>
  <c r="Y2477" i="1"/>
  <c r="AC2477" i="1"/>
  <c r="AF2477" i="1"/>
  <c r="AK2476" i="1"/>
  <c r="AC2476" i="1"/>
  <c r="W2475" i="1"/>
  <c r="AD2474" i="1"/>
  <c r="AI2474" i="1"/>
  <c r="AJ2472" i="1"/>
  <c r="Y2471" i="1"/>
  <c r="AC2470" i="1"/>
  <c r="AJ2468" i="1"/>
  <c r="W2467" i="1"/>
  <c r="AI2466" i="1"/>
  <c r="Y2465" i="1"/>
  <c r="AI2465" i="1"/>
  <c r="Y2463" i="1"/>
  <c r="AC2463" i="1"/>
  <c r="AD2462" i="1"/>
  <c r="AB2462" i="1"/>
  <c r="AF2462" i="1"/>
  <c r="AF2461" i="1"/>
  <c r="AK2460" i="1"/>
  <c r="X2460" i="1"/>
  <c r="W2459" i="1"/>
  <c r="AI2458" i="1"/>
  <c r="Y2455" i="1"/>
  <c r="AC2454" i="1"/>
  <c r="AC2453" i="1"/>
  <c r="AF2453" i="1"/>
  <c r="AD2450" i="1"/>
  <c r="AI2450" i="1"/>
  <c r="AK2449" i="1"/>
  <c r="AI2449" i="1"/>
  <c r="AC2448" i="1"/>
  <c r="AF2448" i="1"/>
  <c r="X2447" i="1"/>
  <c r="Y2444" i="1"/>
  <c r="AF2444" i="1"/>
  <c r="AJ2443" i="1"/>
  <c r="AF2442" i="1"/>
  <c r="AI2440" i="1"/>
  <c r="X2439" i="1"/>
  <c r="AF2438" i="1"/>
  <c r="Y2437" i="1"/>
  <c r="Y2436" i="1"/>
  <c r="AI2435" i="1"/>
  <c r="AF2434" i="1"/>
  <c r="V2433" i="1"/>
  <c r="Y2432" i="1"/>
  <c r="AJ2432" i="1"/>
  <c r="AI2430" i="1"/>
  <c r="V2430" i="1"/>
  <c r="Y2428" i="1"/>
  <c r="AF2428" i="1"/>
  <c r="AF2426" i="1"/>
  <c r="AJ2425" i="1"/>
  <c r="X2424" i="1"/>
  <c r="X2423" i="1"/>
  <c r="AK2422" i="1"/>
  <c r="AI2422" i="1"/>
  <c r="AJ2421" i="1"/>
  <c r="AK2420" i="1"/>
  <c r="AI2418" i="1"/>
  <c r="V2417" i="1"/>
  <c r="X2416" i="1"/>
  <c r="AF2416" i="1"/>
  <c r="X2415" i="1"/>
  <c r="AI2414" i="1"/>
  <c r="AJ2413" i="1"/>
  <c r="Y2412" i="1"/>
  <c r="AB2412" i="1"/>
  <c r="AJ2408" i="1"/>
  <c r="X2407" i="1"/>
  <c r="AB2407" i="1"/>
  <c r="Y2404" i="1"/>
  <c r="AF2403" i="1"/>
  <c r="AR2402" i="1"/>
  <c r="AQ2402" i="1"/>
  <c r="AK2402" i="1"/>
  <c r="AI2402" i="1"/>
  <c r="AF2402" i="1"/>
  <c r="AK2401" i="1"/>
  <c r="V2401" i="1"/>
  <c r="AI2400" i="1"/>
  <c r="Y2399" i="1"/>
  <c r="AJ2399" i="1"/>
  <c r="AF2399" i="1"/>
  <c r="AB2398" i="1"/>
  <c r="AF2398" i="1"/>
  <c r="AK2396" i="1"/>
  <c r="AJ2396" i="1"/>
  <c r="X2394" i="1"/>
  <c r="AF2394" i="1"/>
  <c r="AI2393" i="1"/>
  <c r="AF2393" i="1"/>
  <c r="Y2392" i="1"/>
  <c r="AJ2392" i="1"/>
  <c r="Y2390" i="1"/>
  <c r="AF2390" i="1"/>
  <c r="AJ2389" i="1"/>
  <c r="AF2389" i="1"/>
  <c r="AK2388" i="1"/>
  <c r="AF2388" i="1"/>
  <c r="X2386" i="1"/>
  <c r="X2385" i="1"/>
  <c r="AF2385" i="1"/>
  <c r="AI2384" i="1"/>
  <c r="AF2384" i="1"/>
  <c r="AJ2383" i="1"/>
  <c r="AJ2382" i="1"/>
  <c r="AF2381" i="1"/>
  <c r="Y2380" i="1"/>
  <c r="AF2380" i="1"/>
  <c r="AB2379" i="1"/>
  <c r="AF2379" i="1"/>
  <c r="AF2378" i="1"/>
  <c r="AC2376" i="1"/>
  <c r="X2375" i="1"/>
  <c r="AB2375" i="1"/>
  <c r="AF2375" i="1"/>
  <c r="AK2374" i="1"/>
  <c r="AI2374" i="1"/>
  <c r="AF2374" i="1"/>
  <c r="AB2372" i="1"/>
  <c r="AF2372" i="1"/>
  <c r="AI2371" i="1"/>
  <c r="AJ2370" i="1"/>
  <c r="AJ2369" i="1"/>
  <c r="AI2369" i="1"/>
  <c r="AK2367" i="1"/>
  <c r="AI2367" i="1"/>
  <c r="AK2364" i="1"/>
  <c r="AI2364" i="1"/>
  <c r="AF2361" i="1"/>
  <c r="AI2360" i="1"/>
  <c r="AJ2359" i="1"/>
  <c r="AJ2355" i="1"/>
  <c r="AD2354" i="1"/>
  <c r="AI2354" i="1"/>
  <c r="Y2352" i="1"/>
  <c r="AI2352" i="1"/>
  <c r="Y2351" i="1"/>
  <c r="AC2351" i="1"/>
  <c r="AD2350" i="1"/>
  <c r="AB2350" i="1"/>
  <c r="AF2350" i="1"/>
  <c r="AF2349" i="1"/>
  <c r="X2346" i="1"/>
  <c r="AF2345" i="1"/>
  <c r="X2343" i="1"/>
  <c r="X2342" i="1"/>
  <c r="AF2342" i="1"/>
  <c r="AC2340" i="1"/>
  <c r="X2339" i="1"/>
  <c r="AI2339" i="1"/>
  <c r="AC2336" i="1"/>
  <c r="AF2334" i="1"/>
  <c r="AI2333" i="1"/>
  <c r="AK2331" i="1"/>
  <c r="AF2331" i="1"/>
  <c r="AF2330" i="1"/>
  <c r="AD2329" i="1"/>
  <c r="AI2329" i="1"/>
  <c r="AD2328" i="1"/>
  <c r="AD2327" i="1"/>
  <c r="X2327" i="1"/>
  <c r="AI2327" i="1"/>
  <c r="AF2327" i="1"/>
  <c r="AF2326" i="1"/>
  <c r="AK2325" i="1"/>
  <c r="AI2325" i="1"/>
  <c r="AD2323" i="1"/>
  <c r="AB2323" i="1"/>
  <c r="AF2323" i="1"/>
  <c r="AF2322" i="1"/>
  <c r="AD2321" i="1"/>
  <c r="AI2321" i="1"/>
  <c r="X2320" i="1"/>
  <c r="AK2319" i="1"/>
  <c r="AB2319" i="1"/>
  <c r="AF2319" i="1"/>
  <c r="AF2318" i="1"/>
  <c r="AI2317" i="1"/>
  <c r="AD2316" i="1"/>
  <c r="AF2316" i="1"/>
  <c r="AJ2315" i="1"/>
  <c r="AI2315" i="1"/>
  <c r="AD2314" i="1"/>
  <c r="AC2314" i="1"/>
  <c r="AF2314" i="1"/>
  <c r="AD2313" i="1"/>
  <c r="AI2313" i="1"/>
  <c r="AK2312" i="1"/>
  <c r="AC2310" i="1"/>
  <c r="AI2310" i="1"/>
  <c r="AK2309" i="1"/>
  <c r="AI2309" i="1"/>
  <c r="AK2308" i="1"/>
  <c r="X2308" i="1"/>
  <c r="AD2307" i="1"/>
  <c r="AC2307" i="1"/>
  <c r="AD2306" i="1"/>
  <c r="AC2306" i="1"/>
  <c r="W2306" i="1"/>
  <c r="AK2305" i="1"/>
  <c r="AI2303" i="1"/>
  <c r="Y2302" i="1"/>
  <c r="AI2302" i="1"/>
  <c r="Y2300" i="1"/>
  <c r="AJ2300" i="1"/>
  <c r="AD2299" i="1"/>
  <c r="AC2299" i="1"/>
  <c r="AB2299" i="1"/>
  <c r="AK2298" i="1"/>
  <c r="AI2296" i="1"/>
  <c r="AI2295" i="1"/>
  <c r="AK2294" i="1"/>
  <c r="AJ2294" i="1"/>
  <c r="AF2294" i="1"/>
  <c r="Y2293" i="1"/>
  <c r="AJ2293" i="1"/>
  <c r="AB2293" i="1"/>
  <c r="AD2292" i="1"/>
  <c r="AC2292" i="1"/>
  <c r="AB2292" i="1"/>
  <c r="AF2292" i="1"/>
  <c r="AC2291" i="1"/>
  <c r="W2291" i="1"/>
  <c r="AK2290" i="1"/>
  <c r="X2290" i="1"/>
  <c r="AB2289" i="1"/>
  <c r="AC2288" i="1"/>
  <c r="AI2288" i="1"/>
  <c r="AI2287" i="1"/>
  <c r="Y2285" i="1"/>
  <c r="AJ2285" i="1"/>
  <c r="AD2284" i="1"/>
  <c r="AC2284" i="1"/>
  <c r="AB2284" i="1"/>
  <c r="AD2283" i="1"/>
  <c r="W2283" i="1"/>
  <c r="AK2282" i="1"/>
  <c r="X2282" i="1"/>
  <c r="AK2280" i="1"/>
  <c r="AC2278" i="1"/>
  <c r="AI2278" i="1"/>
  <c r="AD2277" i="1"/>
  <c r="AI2277" i="1"/>
  <c r="AC2276" i="1"/>
  <c r="Y2275" i="1"/>
  <c r="AJ2275" i="1"/>
  <c r="AD2274" i="1"/>
  <c r="AC2274" i="1"/>
  <c r="AB2274" i="1"/>
  <c r="AF2274" i="1"/>
  <c r="AC2273" i="1"/>
  <c r="W2273" i="1"/>
  <c r="AF2273" i="1"/>
  <c r="AK2272" i="1"/>
  <c r="AD2271" i="1"/>
  <c r="AC2271" i="1"/>
  <c r="AB2271" i="1"/>
  <c r="AD2270" i="1"/>
  <c r="AC2270" i="1"/>
  <c r="W2270" i="1"/>
  <c r="AK2269" i="1"/>
  <c r="X2269" i="1"/>
  <c r="AD2268" i="1"/>
  <c r="AB2268" i="1"/>
  <c r="AI2267" i="1"/>
  <c r="AD2266" i="1"/>
  <c r="AI2266" i="1"/>
  <c r="AK2265" i="1"/>
  <c r="Y2264" i="1"/>
  <c r="AJ2264" i="1"/>
  <c r="AI2264" i="1"/>
  <c r="AD2263" i="1"/>
  <c r="AC2263" i="1"/>
  <c r="AB2263" i="1"/>
  <c r="W2262" i="1"/>
  <c r="AK2261" i="1"/>
  <c r="X2261" i="1"/>
  <c r="W2260" i="1"/>
  <c r="AI2259" i="1"/>
  <c r="Y2258" i="1"/>
  <c r="AI2258" i="1"/>
  <c r="AK2257" i="1"/>
  <c r="AJ2256" i="1"/>
  <c r="AB2256" i="1"/>
  <c r="AD2255" i="1"/>
  <c r="AC2255" i="1"/>
  <c r="AD2254" i="1"/>
  <c r="AC2254" i="1"/>
  <c r="W2254" i="1"/>
  <c r="AK2253" i="1"/>
  <c r="W2252" i="1"/>
  <c r="AI2251" i="1"/>
  <c r="AF2251" i="1"/>
  <c r="AK2250" i="1"/>
  <c r="AI2250" i="1"/>
  <c r="AK2249" i="1"/>
  <c r="Y2248" i="1"/>
  <c r="AJ2248" i="1"/>
  <c r="AD2247" i="1"/>
  <c r="AC2247" i="1"/>
  <c r="AB2247" i="1"/>
  <c r="AK2246" i="1"/>
  <c r="AC2246" i="1"/>
  <c r="W2246" i="1"/>
  <c r="AF2246" i="1"/>
  <c r="AK2245" i="1"/>
  <c r="AB2244" i="1"/>
  <c r="AI2243" i="1"/>
  <c r="V2243" i="1"/>
  <c r="AK2242" i="1"/>
  <c r="AI2242" i="1"/>
  <c r="AF2241" i="1"/>
  <c r="Y2240" i="1"/>
  <c r="AJ2240" i="1"/>
  <c r="AD2239" i="1"/>
  <c r="AC2239" i="1"/>
  <c r="AB2239" i="1"/>
  <c r="AC2238" i="1"/>
  <c r="W2238" i="1"/>
  <c r="AF2238" i="1"/>
  <c r="AK2237" i="1"/>
  <c r="AJ2237" i="1"/>
  <c r="AC2236" i="1"/>
  <c r="AI2236" i="1"/>
  <c r="Y2235" i="1"/>
  <c r="AI2235" i="1"/>
  <c r="AK2234" i="1"/>
  <c r="Y2233" i="1"/>
  <c r="AJ2233" i="1"/>
  <c r="AD2232" i="1"/>
  <c r="AC2232" i="1"/>
  <c r="AB2232" i="1"/>
  <c r="AF2232" i="1"/>
  <c r="W2231" i="1"/>
  <c r="AF2231" i="1"/>
  <c r="AK2230" i="1"/>
  <c r="X2230" i="1"/>
  <c r="AI2229" i="1"/>
  <c r="AC2228" i="1"/>
  <c r="AI2228" i="1"/>
  <c r="V2228" i="1"/>
  <c r="AI2227" i="1"/>
  <c r="AJ2225" i="1"/>
  <c r="AB2225" i="1"/>
  <c r="AD2224" i="1"/>
  <c r="AC2224" i="1"/>
  <c r="AF2224" i="1"/>
  <c r="AC2223" i="1"/>
  <c r="W2223" i="1"/>
  <c r="AF2223" i="1"/>
  <c r="AK2222" i="1"/>
  <c r="X2222" i="1"/>
  <c r="AD2221" i="1"/>
  <c r="AC2220" i="1"/>
  <c r="AI2220" i="1"/>
  <c r="AI2219" i="1"/>
  <c r="Y2217" i="1"/>
  <c r="AJ2217" i="1"/>
  <c r="AD2216" i="1"/>
  <c r="AC2216" i="1"/>
  <c r="AB2216" i="1"/>
  <c r="AF2216" i="1"/>
  <c r="AD2215" i="1"/>
  <c r="AC2215" i="1"/>
  <c r="W2215" i="1"/>
  <c r="AK2214" i="1"/>
  <c r="AC2214" i="1"/>
  <c r="AC2211" i="1"/>
  <c r="Y2210" i="1"/>
  <c r="AJ2210" i="1"/>
  <c r="W2210" i="1"/>
  <c r="AD2209" i="1"/>
  <c r="AC2209" i="1"/>
  <c r="AB2209" i="1"/>
  <c r="AF2209" i="1"/>
  <c r="AC2208" i="1"/>
  <c r="W2208" i="1"/>
  <c r="AJ2207" i="1"/>
  <c r="X2206" i="1"/>
  <c r="AF2203" i="1"/>
  <c r="Y2202" i="1"/>
  <c r="AI2201" i="1"/>
  <c r="AK2199" i="1"/>
  <c r="AJ2197" i="1"/>
  <c r="AF2197" i="1"/>
  <c r="AF2196" i="1"/>
  <c r="AJ2195" i="1"/>
  <c r="Y2194" i="1"/>
  <c r="W2193" i="1"/>
  <c r="AF2192" i="1"/>
  <c r="AD2191" i="1"/>
  <c r="AF2191" i="1"/>
  <c r="AK2190" i="1"/>
  <c r="AK2188" i="1"/>
  <c r="AF2188" i="1"/>
  <c r="Y2187" i="1"/>
  <c r="AF2187" i="1"/>
  <c r="X2186" i="1"/>
  <c r="AF2185" i="1"/>
  <c r="Y2184" i="1"/>
  <c r="AF2184" i="1"/>
  <c r="Y2183" i="1"/>
  <c r="W2182" i="1"/>
  <c r="AF2181" i="1"/>
  <c r="AF2180" i="1"/>
  <c r="AK2179" i="1"/>
  <c r="AF2179" i="1"/>
  <c r="AI2177" i="1"/>
  <c r="AK2176" i="1"/>
  <c r="V2176" i="1"/>
  <c r="AI2175" i="1"/>
  <c r="AF2175" i="1"/>
  <c r="Y2173" i="1"/>
  <c r="AK2171" i="1"/>
  <c r="AI2171" i="1"/>
  <c r="AF2171" i="1"/>
  <c r="Y2170" i="1"/>
  <c r="V2170" i="1"/>
  <c r="Y2169" i="1"/>
  <c r="AF2169" i="1"/>
  <c r="AI2167" i="1"/>
  <c r="Y2165" i="1"/>
  <c r="AF2165" i="1"/>
  <c r="AF2163" i="1"/>
  <c r="X2160" i="1"/>
  <c r="AJ2157" i="1"/>
  <c r="Y2156" i="1"/>
  <c r="AC2156" i="1"/>
  <c r="AF2156" i="1"/>
  <c r="AI2155" i="1"/>
  <c r="AK2153" i="1"/>
  <c r="X2152" i="1"/>
  <c r="X2151" i="1"/>
  <c r="W2151" i="1"/>
  <c r="AF2150" i="1"/>
  <c r="AC2148" i="1"/>
  <c r="AB2147" i="1"/>
  <c r="AK2146" i="1"/>
  <c r="AI2146" i="1"/>
  <c r="V2145" i="1"/>
  <c r="AK2144" i="1"/>
  <c r="AF2144" i="1"/>
  <c r="V2142" i="1"/>
  <c r="Y2141" i="1"/>
  <c r="AF2141" i="1"/>
  <c r="AD2138" i="1"/>
  <c r="X2137" i="1"/>
  <c r="X2136" i="1"/>
  <c r="AB2136" i="1"/>
  <c r="AF2135" i="1"/>
  <c r="AC2133" i="1"/>
  <c r="AB2132" i="1"/>
  <c r="V2130" i="1"/>
  <c r="AF2129" i="1"/>
  <c r="AF2128" i="1"/>
  <c r="AD2126" i="1"/>
  <c r="V2126" i="1"/>
  <c r="X2122" i="1"/>
  <c r="X2121" i="1"/>
  <c r="AB2121" i="1"/>
  <c r="AF2120" i="1"/>
  <c r="AF2117" i="1"/>
  <c r="AF2116" i="1"/>
  <c r="AD2115" i="1"/>
  <c r="V2115" i="1"/>
  <c r="AF2113" i="1"/>
  <c r="AF2112" i="1"/>
  <c r="Y2111" i="1"/>
  <c r="V2111" i="1"/>
  <c r="Y2110" i="1"/>
  <c r="AD2107" i="1"/>
  <c r="X2105" i="1"/>
  <c r="AB2105" i="1"/>
  <c r="AD2103" i="1"/>
  <c r="X2102" i="1"/>
  <c r="AF2101" i="1"/>
  <c r="V2099" i="1"/>
  <c r="AC2098" i="1"/>
  <c r="AF2098" i="1"/>
  <c r="AF2097" i="1"/>
  <c r="AF2096" i="1"/>
  <c r="Y2095" i="1"/>
  <c r="AF2094" i="1"/>
  <c r="X2091" i="1"/>
  <c r="X2090" i="1"/>
  <c r="AF2090" i="1"/>
  <c r="AB2086" i="1"/>
  <c r="AF2086" i="1"/>
  <c r="X2083" i="1"/>
  <c r="AD2080" i="1"/>
  <c r="V2080" i="1"/>
  <c r="AF2078" i="1"/>
  <c r="AD2077" i="1"/>
  <c r="X2075" i="1"/>
  <c r="AF2074" i="1"/>
  <c r="X2072" i="1"/>
  <c r="AB2071" i="1"/>
  <c r="AF2071" i="1"/>
  <c r="AF2070" i="1"/>
  <c r="Y2069" i="1"/>
  <c r="V2069" i="1"/>
  <c r="Y2068" i="1"/>
  <c r="AC2068" i="1"/>
  <c r="AF2067" i="1"/>
  <c r="AF2066" i="1"/>
  <c r="AD2065" i="1"/>
  <c r="Y2064" i="1"/>
  <c r="AF2064" i="1"/>
  <c r="X2063" i="1"/>
  <c r="X2061" i="1"/>
  <c r="X2060" i="1"/>
  <c r="AC2058" i="1"/>
  <c r="V2054" i="1"/>
  <c r="AF2053" i="1"/>
  <c r="W2052" i="1"/>
  <c r="AF2052" i="1"/>
  <c r="Y2050" i="1"/>
  <c r="V2050" i="1"/>
  <c r="X2049" i="1"/>
  <c r="AF2049" i="1"/>
  <c r="X2048" i="1"/>
  <c r="AB2048" i="1"/>
  <c r="AF2047" i="1"/>
  <c r="X2044" i="1"/>
  <c r="AF2044" i="1"/>
  <c r="AF2040" i="1"/>
  <c r="AF2039" i="1"/>
  <c r="AD2038" i="1"/>
  <c r="V2038" i="1"/>
  <c r="Y2037" i="1"/>
  <c r="AC2037" i="1"/>
  <c r="AF2036" i="1"/>
  <c r="AF2035" i="1"/>
  <c r="AD2034" i="1"/>
  <c r="AB2033" i="1"/>
  <c r="AD2032" i="1"/>
  <c r="AF2032" i="1"/>
  <c r="AF2031" i="1"/>
  <c r="X2029" i="1"/>
  <c r="Y2028" i="1"/>
  <c r="AD2027" i="1"/>
  <c r="AC2027" i="1"/>
  <c r="AB2027" i="1"/>
  <c r="AF2026" i="1"/>
  <c r="AC2025" i="1"/>
  <c r="AD2024" i="1"/>
  <c r="AD2023" i="1"/>
  <c r="AC2023" i="1"/>
  <c r="AF2023" i="1"/>
  <c r="AD2022" i="1"/>
  <c r="Y2021" i="1"/>
  <c r="AC2019" i="1"/>
  <c r="AF2019" i="1"/>
  <c r="AC2018" i="1"/>
  <c r="W2017" i="1"/>
  <c r="AD2016" i="1"/>
  <c r="AC2013" i="1"/>
  <c r="AD2012" i="1"/>
  <c r="AC2012" i="1"/>
  <c r="AD2011" i="1"/>
  <c r="AC2011" i="1"/>
  <c r="V2008" i="1"/>
  <c r="Y2005" i="1"/>
  <c r="AD2004" i="1"/>
  <c r="AC2004" i="1"/>
  <c r="AF2004" i="1"/>
  <c r="AD2001" i="1"/>
  <c r="AB2001" i="1"/>
  <c r="AC2000" i="1"/>
  <c r="AF2000" i="1"/>
  <c r="AD1999" i="1"/>
  <c r="Y1997" i="1"/>
  <c r="AD1996" i="1"/>
  <c r="AC1996" i="1"/>
  <c r="AF1995" i="1"/>
  <c r="AC1992" i="1"/>
  <c r="AF1992" i="1"/>
  <c r="Y1991" i="1"/>
  <c r="AC1990" i="1"/>
  <c r="AB1989" i="1"/>
  <c r="AD1988" i="1"/>
  <c r="AC1988" i="1"/>
  <c r="AC1987" i="1"/>
  <c r="X1986" i="1"/>
  <c r="AF1984" i="1"/>
  <c r="X1982" i="1"/>
  <c r="AF1982" i="1"/>
  <c r="AC1980" i="1"/>
  <c r="AF1980" i="1"/>
  <c r="Y1979" i="1"/>
  <c r="AC1979" i="1"/>
  <c r="AF1979" i="1"/>
  <c r="AC1978" i="1"/>
  <c r="W1977" i="1"/>
  <c r="V1976" i="1"/>
  <c r="X1974" i="1"/>
  <c r="AF1974" i="1"/>
  <c r="Y1973" i="1"/>
  <c r="X1973" i="1"/>
  <c r="AC1972" i="1"/>
  <c r="AF1971" i="1"/>
  <c r="X1970" i="1"/>
  <c r="AF1969" i="1"/>
  <c r="AC1968" i="1"/>
  <c r="AF1968" i="1"/>
  <c r="Y1965" i="1"/>
  <c r="AC1964" i="1"/>
  <c r="AF1964" i="1"/>
  <c r="AD1960" i="1"/>
  <c r="AC1960" i="1"/>
  <c r="AD1958" i="1"/>
  <c r="X1958" i="1"/>
  <c r="AB1957" i="1"/>
  <c r="AD1956" i="1"/>
  <c r="AC1956" i="1"/>
  <c r="AB1956" i="1"/>
  <c r="AF1956" i="1"/>
  <c r="AC1955" i="1"/>
  <c r="AF1955" i="1"/>
  <c r="AD1952" i="1"/>
  <c r="AF1952" i="1"/>
  <c r="AD1951" i="1"/>
  <c r="X1950" i="1"/>
  <c r="AF1950" i="1"/>
  <c r="AC1949" i="1"/>
  <c r="AC1948" i="1"/>
  <c r="AF1948" i="1"/>
  <c r="AD1945" i="1"/>
  <c r="AF1945" i="1"/>
  <c r="X1943" i="1"/>
  <c r="AF1943" i="1"/>
  <c r="Y1942" i="1"/>
  <c r="AB1942" i="1"/>
  <c r="AD1941" i="1"/>
  <c r="AC1941" i="1"/>
  <c r="AF1941" i="1"/>
  <c r="AF1940" i="1"/>
  <c r="AD1938" i="1"/>
  <c r="AF1938" i="1"/>
  <c r="AC1937" i="1"/>
  <c r="AF1937" i="1"/>
  <c r="Y1934" i="1"/>
  <c r="AD1933" i="1"/>
  <c r="AC1933" i="1"/>
  <c r="AB1933" i="1"/>
  <c r="AF1933" i="1"/>
  <c r="AF1932" i="1"/>
  <c r="AD1930" i="1"/>
  <c r="AD1929" i="1"/>
  <c r="AC1929" i="1"/>
  <c r="AF1929" i="1"/>
  <c r="X1927" i="1"/>
  <c r="AD1925" i="1"/>
  <c r="AC1925" i="1"/>
  <c r="AC1924" i="1"/>
  <c r="AF1924" i="1"/>
  <c r="AD1922" i="1"/>
  <c r="AD1921" i="1"/>
  <c r="AC1921" i="1"/>
  <c r="AD1920" i="1"/>
  <c r="X1919" i="1"/>
  <c r="AF1919" i="1"/>
  <c r="AC1917" i="1"/>
  <c r="AC1916" i="1"/>
  <c r="X1911" i="1"/>
  <c r="AF1911" i="1"/>
  <c r="Y1910" i="1"/>
  <c r="AC1909" i="1"/>
  <c r="AF1909" i="1"/>
  <c r="AF1908" i="1"/>
  <c r="AC1907" i="1"/>
  <c r="AC1905" i="1"/>
  <c r="V1905" i="1"/>
  <c r="Y1904" i="1"/>
  <c r="AC1903" i="1"/>
  <c r="V1900" i="1"/>
  <c r="AC1899" i="1"/>
  <c r="AF1899" i="1"/>
  <c r="AF1897" i="1"/>
  <c r="V1896" i="1"/>
  <c r="AC1895" i="1"/>
  <c r="X1894" i="1"/>
  <c r="AF1894" i="1"/>
  <c r="AF1891" i="1"/>
  <c r="AF1889" i="1"/>
  <c r="AC1887" i="1"/>
  <c r="AF1885" i="1"/>
  <c r="AD1884" i="1"/>
  <c r="V1884" i="1"/>
  <c r="AF1883" i="1"/>
  <c r="AF1881" i="1"/>
  <c r="V1880" i="1"/>
  <c r="AF1879" i="1"/>
  <c r="W1878" i="1"/>
  <c r="AF1877" i="1"/>
  <c r="V1876" i="1"/>
  <c r="X1875" i="1"/>
  <c r="X1874" i="1"/>
  <c r="AF1874" i="1"/>
  <c r="AF1873" i="1"/>
  <c r="AF1870" i="1"/>
  <c r="AF1869" i="1"/>
  <c r="V1868" i="1"/>
  <c r="AF1867" i="1"/>
  <c r="AF1865" i="1"/>
  <c r="X1864" i="1"/>
  <c r="AF1864" i="1"/>
  <c r="AF1862" i="1"/>
  <c r="V1861" i="1"/>
  <c r="X1860" i="1"/>
  <c r="X1859" i="1"/>
  <c r="X1856" i="1"/>
  <c r="V1853" i="1"/>
  <c r="AF1852" i="1"/>
  <c r="AF1851" i="1"/>
  <c r="AD1849" i="1"/>
  <c r="X1847" i="1"/>
  <c r="AF1847" i="1"/>
  <c r="AF1844" i="1"/>
  <c r="W1843" i="1"/>
  <c r="AF1842" i="1"/>
  <c r="AD1841" i="1"/>
  <c r="AC1840" i="1"/>
  <c r="AF1838" i="1"/>
  <c r="V1837" i="1"/>
  <c r="AF1836" i="1"/>
  <c r="AF1835" i="1"/>
  <c r="X1831" i="1"/>
  <c r="AF1831" i="1"/>
  <c r="AG1829" i="1"/>
  <c r="AY1829" i="1" s="1"/>
  <c r="AF1828" i="1"/>
  <c r="W1827" i="1"/>
  <c r="AF1823" i="1"/>
  <c r="V1821" i="1"/>
  <c r="AB1820" i="1"/>
  <c r="AF1820" i="1"/>
  <c r="AF1819" i="1"/>
  <c r="X1815" i="1"/>
  <c r="AF1815" i="1"/>
  <c r="AF1814" i="1"/>
  <c r="V1813" i="1"/>
  <c r="X1812" i="1"/>
  <c r="X1811" i="1"/>
  <c r="AF1810" i="1"/>
  <c r="AD1809" i="1"/>
  <c r="V1805" i="1"/>
  <c r="AF1804" i="1"/>
  <c r="Y1801" i="1"/>
  <c r="AF1799" i="1"/>
  <c r="X1797" i="1"/>
  <c r="X1796" i="1"/>
  <c r="AF1796" i="1"/>
  <c r="AF1795" i="1"/>
  <c r="AD1794" i="1"/>
  <c r="AD1790" i="1"/>
  <c r="V1790" i="1"/>
  <c r="AF1789" i="1"/>
  <c r="AF1787" i="1"/>
  <c r="V1786" i="1"/>
  <c r="AC1785" i="1"/>
  <c r="AF1785" i="1"/>
  <c r="AB1784" i="1"/>
  <c r="AC1782" i="1"/>
  <c r="AF1781" i="1"/>
  <c r="W1780" i="1"/>
  <c r="AF1779" i="1"/>
  <c r="AF1775" i="1"/>
  <c r="V1774" i="1"/>
  <c r="AF1773" i="1"/>
  <c r="AF1772" i="1"/>
  <c r="Y1769" i="1"/>
  <c r="X1769" i="1"/>
  <c r="AF1769" i="1"/>
  <c r="W1768" i="1"/>
  <c r="AF1767" i="1"/>
  <c r="AD1766" i="1"/>
  <c r="X1765" i="1"/>
  <c r="X1764" i="1"/>
  <c r="AF1760" i="1"/>
  <c r="V1758" i="1"/>
  <c r="AC1757" i="1"/>
  <c r="AF1757" i="1"/>
  <c r="AF1756" i="1"/>
  <c r="Y1753" i="1"/>
  <c r="AF1753" i="1"/>
  <c r="W1752" i="1"/>
  <c r="W1751" i="1"/>
  <c r="AF1751" i="1"/>
  <c r="X1748" i="1"/>
  <c r="AF1747" i="1"/>
  <c r="AD1746" i="1"/>
  <c r="AF1743" i="1"/>
  <c r="AD1742" i="1"/>
  <c r="V1742" i="1"/>
  <c r="AF1741" i="1"/>
  <c r="AF1740" i="1"/>
  <c r="Y1737" i="1"/>
  <c r="X1737" i="1"/>
  <c r="AF1737" i="1"/>
  <c r="W1736" i="1"/>
  <c r="Y1734" i="1"/>
  <c r="AF1732" i="1"/>
  <c r="V1731" i="1"/>
  <c r="AF1730" i="1"/>
  <c r="AF1728" i="1"/>
  <c r="V1727" i="1"/>
  <c r="Y1726" i="1"/>
  <c r="AC1726" i="1"/>
  <c r="AF1726" i="1"/>
  <c r="AF1725" i="1"/>
  <c r="X1722" i="1"/>
  <c r="X1721" i="1"/>
  <c r="AD1719" i="1"/>
  <c r="V1716" i="1"/>
  <c r="AC1715" i="1"/>
  <c r="AF1715" i="1"/>
  <c r="AF1713" i="1"/>
  <c r="AD1712" i="1"/>
  <c r="V1712" i="1"/>
  <c r="Y1711" i="1"/>
  <c r="X1711" i="1"/>
  <c r="AF1711" i="1"/>
  <c r="AF1709" i="1"/>
  <c r="X1707" i="1"/>
  <c r="X1706" i="1"/>
  <c r="W1706" i="1"/>
  <c r="AF1706" i="1"/>
  <c r="Y1704" i="1"/>
  <c r="AF1703" i="1"/>
  <c r="Y1700" i="1"/>
  <c r="AF1700" i="1"/>
  <c r="W1699" i="1"/>
  <c r="AF1698" i="1"/>
  <c r="X1695" i="1"/>
  <c r="AF1694" i="1"/>
  <c r="AF1690" i="1"/>
  <c r="Y1689" i="1"/>
  <c r="V1689" i="1"/>
  <c r="AF1688" i="1"/>
  <c r="AD1686" i="1"/>
  <c r="Y1685" i="1"/>
  <c r="AF1685" i="1"/>
  <c r="AF1683" i="1"/>
  <c r="X1680" i="1"/>
  <c r="AB1680" i="1"/>
  <c r="AF1680" i="1"/>
  <c r="AF1676" i="1"/>
  <c r="V1674" i="1"/>
  <c r="AF1673" i="1"/>
  <c r="AF1672" i="1"/>
  <c r="AD1670" i="1"/>
  <c r="X1669" i="1"/>
  <c r="AB1669" i="1"/>
  <c r="AF1668" i="1"/>
  <c r="AC1666" i="1"/>
  <c r="AF1664" i="1"/>
  <c r="V1663" i="1"/>
  <c r="AF1662" i="1"/>
  <c r="AF1661" i="1"/>
  <c r="Y1660" i="1"/>
  <c r="AF1660" i="1"/>
  <c r="W1659" i="1"/>
  <c r="Y1657" i="1"/>
  <c r="X1656" i="1"/>
  <c r="X1655" i="1"/>
  <c r="AF1654" i="1"/>
  <c r="AF1650" i="1"/>
  <c r="V1649" i="1"/>
  <c r="AC1648" i="1"/>
  <c r="AF1648" i="1"/>
  <c r="AF1646" i="1"/>
  <c r="V1645" i="1"/>
  <c r="Y1644" i="1"/>
  <c r="AF1644" i="1"/>
  <c r="X1643" i="1"/>
  <c r="W1643" i="1"/>
  <c r="AF1643" i="1"/>
  <c r="W1642" i="1"/>
  <c r="Y1641" i="1"/>
  <c r="X1640" i="1"/>
  <c r="X1639" i="1"/>
  <c r="W1639" i="1"/>
  <c r="Y1637" i="1"/>
  <c r="V1635" i="1"/>
  <c r="AF1634" i="1"/>
  <c r="AF1633" i="1"/>
  <c r="Y1630" i="1"/>
  <c r="X1630" i="1"/>
  <c r="AF1630" i="1"/>
  <c r="W1629" i="1"/>
  <c r="AF1628" i="1"/>
  <c r="X1626" i="1"/>
  <c r="X1625" i="1"/>
  <c r="AF1625" i="1"/>
  <c r="AF1621" i="1"/>
  <c r="V1619" i="1"/>
  <c r="AC1618" i="1"/>
  <c r="AB1615" i="1"/>
  <c r="X1614" i="1"/>
  <c r="AF1610" i="1"/>
  <c r="V1608" i="1"/>
  <c r="AF1607" i="1"/>
  <c r="AF1605" i="1"/>
  <c r="V1604" i="1"/>
  <c r="Y1603" i="1"/>
  <c r="AF1603" i="1"/>
  <c r="X1602" i="1"/>
  <c r="AB1602" i="1"/>
  <c r="AF1602" i="1"/>
  <c r="W1601" i="1"/>
  <c r="X1600" i="1"/>
  <c r="X1599" i="1"/>
  <c r="X1598" i="1"/>
  <c r="AF1596" i="1"/>
  <c r="V1595" i="1"/>
  <c r="AF1593" i="1"/>
  <c r="Y1591" i="1"/>
  <c r="Y1590" i="1"/>
  <c r="AF1590" i="1"/>
  <c r="X1586" i="1"/>
  <c r="AD1585" i="1"/>
  <c r="AC1584" i="1"/>
  <c r="V1584" i="1"/>
  <c r="X1582" i="1"/>
  <c r="V1582" i="1"/>
  <c r="AD1581" i="1"/>
  <c r="AD1580" i="1"/>
  <c r="X1580" i="1"/>
  <c r="X1578" i="1"/>
  <c r="X1577" i="1"/>
  <c r="AB1574" i="1"/>
  <c r="V1574" i="1"/>
  <c r="AD1572" i="1"/>
  <c r="X1572" i="1"/>
  <c r="Y1571" i="1"/>
  <c r="AC1570" i="1"/>
  <c r="AC1569" i="1"/>
  <c r="AF1569" i="1"/>
  <c r="AF1568" i="1"/>
  <c r="AB1567" i="1"/>
  <c r="V1567" i="1"/>
  <c r="AD1565" i="1"/>
  <c r="X1565" i="1"/>
  <c r="AF1565" i="1"/>
  <c r="Y1564" i="1"/>
  <c r="Y1563" i="1"/>
  <c r="AD1562" i="1"/>
  <c r="AC1561" i="1"/>
  <c r="X1559" i="1"/>
  <c r="AF1557" i="1"/>
  <c r="Y1556" i="1"/>
  <c r="Y1555" i="1"/>
  <c r="AC1554" i="1"/>
  <c r="AC1553" i="1"/>
  <c r="Y1552" i="1"/>
  <c r="AD1549" i="1"/>
  <c r="X1549" i="1"/>
  <c r="AF1549" i="1"/>
  <c r="W1548" i="1"/>
  <c r="AF1548" i="1"/>
  <c r="X1547" i="1"/>
  <c r="X1546" i="1"/>
  <c r="AF1544" i="1"/>
  <c r="AD1541" i="1"/>
  <c r="X1541" i="1"/>
  <c r="W1540" i="1"/>
  <c r="AF1536" i="1"/>
  <c r="AC1535" i="1"/>
  <c r="V1535" i="1"/>
  <c r="Y1532" i="1"/>
  <c r="AD1531" i="1"/>
  <c r="AF1529" i="1"/>
  <c r="AD1528" i="1"/>
  <c r="V1528" i="1"/>
  <c r="AD1526" i="1"/>
  <c r="X1524" i="1"/>
  <c r="V1524" i="1"/>
  <c r="AD1522" i="1"/>
  <c r="X1522" i="1"/>
  <c r="AD1519" i="1"/>
  <c r="X1519" i="1"/>
  <c r="AF1518" i="1"/>
  <c r="AF1517" i="1"/>
  <c r="AB1516" i="1"/>
  <c r="V1516" i="1"/>
  <c r="AD1514" i="1"/>
  <c r="X1514" i="1"/>
  <c r="AF1513" i="1"/>
  <c r="X1512" i="1"/>
  <c r="AC1511" i="1"/>
  <c r="AC1508" i="1"/>
  <c r="V1508" i="1"/>
  <c r="AD1506" i="1"/>
  <c r="X1506" i="1"/>
  <c r="AF1506" i="1"/>
  <c r="Y1505" i="1"/>
  <c r="Y1504" i="1"/>
  <c r="AD1503" i="1"/>
  <c r="X1503" i="1"/>
  <c r="AB1503" i="1"/>
  <c r="AF1502" i="1"/>
  <c r="AF1501" i="1"/>
  <c r="W1499" i="1"/>
  <c r="AD1498" i="1"/>
  <c r="AF1497" i="1"/>
  <c r="Y1496" i="1"/>
  <c r="AD1495" i="1"/>
  <c r="AF1494" i="1"/>
  <c r="AD1493" i="1"/>
  <c r="V1492" i="1"/>
  <c r="X1490" i="1"/>
  <c r="AF1490" i="1"/>
  <c r="Y1489" i="1"/>
  <c r="AD1487" i="1"/>
  <c r="X1487" i="1"/>
  <c r="AF1485" i="1"/>
  <c r="V1484" i="1"/>
  <c r="X1482" i="1"/>
  <c r="AF1482" i="1"/>
  <c r="AF1481" i="1"/>
  <c r="X1480" i="1"/>
  <c r="X1479" i="1"/>
  <c r="AC1478" i="1"/>
  <c r="AD1476" i="1"/>
  <c r="X1476" i="1"/>
  <c r="AD1474" i="1"/>
  <c r="X1474" i="1"/>
  <c r="AF1474" i="1"/>
  <c r="AD1473" i="1"/>
  <c r="AF1473" i="1"/>
  <c r="Y1472" i="1"/>
  <c r="X1472" i="1"/>
  <c r="AD1471" i="1"/>
  <c r="AF1470" i="1"/>
  <c r="Y1469" i="1"/>
  <c r="W1467" i="1"/>
  <c r="X1466" i="1"/>
  <c r="AF1465" i="1"/>
  <c r="Y1464" i="1"/>
  <c r="AC1463" i="1"/>
  <c r="AC1462" i="1"/>
  <c r="AF1461" i="1"/>
  <c r="AC1460" i="1"/>
  <c r="AD1459" i="1"/>
  <c r="AD1458" i="1"/>
  <c r="AF1458" i="1"/>
  <c r="W1457" i="1"/>
  <c r="AF1457" i="1"/>
  <c r="X1456" i="1"/>
  <c r="X1455" i="1"/>
  <c r="AF1454" i="1"/>
  <c r="AF1453" i="1"/>
  <c r="AD1452" i="1"/>
  <c r="AB1452" i="1"/>
  <c r="AD1451" i="1"/>
  <c r="X1450" i="1"/>
  <c r="AF1450" i="1"/>
  <c r="AD1449" i="1"/>
  <c r="AD1448" i="1"/>
  <c r="X1448" i="1"/>
  <c r="AC1447" i="1"/>
  <c r="AF1446" i="1"/>
  <c r="X1445" i="1"/>
  <c r="AD1443" i="1"/>
  <c r="X1443" i="1"/>
  <c r="AF1443" i="1"/>
  <c r="AF1442" i="1"/>
  <c r="Y1441" i="1"/>
  <c r="AD1440" i="1"/>
  <c r="AC1440" i="1"/>
  <c r="AC1439" i="1"/>
  <c r="AD1438" i="1"/>
  <c r="AF1438" i="1"/>
  <c r="AC1437" i="1"/>
  <c r="V1437" i="1"/>
  <c r="AD1435" i="1"/>
  <c r="X1435" i="1"/>
  <c r="AF1434" i="1"/>
  <c r="Y1433" i="1"/>
  <c r="AD1432" i="1"/>
  <c r="AC1432" i="1"/>
  <c r="AC1431" i="1"/>
  <c r="V1431" i="1"/>
  <c r="AF1430" i="1"/>
  <c r="AD1429" i="1"/>
  <c r="AB1429" i="1"/>
  <c r="W1428" i="1"/>
  <c r="AD1427" i="1"/>
  <c r="AF1426" i="1"/>
  <c r="AC1424" i="1"/>
  <c r="AF1423" i="1"/>
  <c r="AF1422" i="1"/>
  <c r="W1420" i="1"/>
  <c r="AD1419" i="1"/>
  <c r="X1419" i="1"/>
  <c r="W1418" i="1"/>
  <c r="AF1418" i="1"/>
  <c r="X1417" i="1"/>
  <c r="X1416" i="1"/>
  <c r="AF1415" i="1"/>
  <c r="AF1414" i="1"/>
  <c r="X1413" i="1"/>
  <c r="X1411" i="1"/>
  <c r="AF1411" i="1"/>
  <c r="Y1410" i="1"/>
  <c r="AF1410" i="1"/>
  <c r="AF1407" i="1"/>
  <c r="AF1406" i="1"/>
  <c r="AF1405" i="1"/>
  <c r="W1402" i="1"/>
  <c r="AF1402" i="1"/>
  <c r="X1399" i="1"/>
  <c r="AF1397" i="1"/>
  <c r="X1396" i="1"/>
  <c r="AF1395" i="1"/>
  <c r="AF1394" i="1"/>
  <c r="AF1393" i="1"/>
  <c r="Y1392" i="1"/>
  <c r="X1391" i="1"/>
  <c r="W1390" i="1"/>
  <c r="AF1387" i="1"/>
  <c r="AG1386" i="1"/>
  <c r="AF1385" i="1"/>
  <c r="AF1383" i="1"/>
  <c r="W1382" i="1"/>
  <c r="AF1382" i="1"/>
  <c r="AD1381" i="1"/>
  <c r="AF1381" i="1"/>
  <c r="X1379" i="1"/>
  <c r="AF1378" i="1"/>
  <c r="AF1377" i="1"/>
  <c r="X1376" i="1"/>
  <c r="AF1375" i="1"/>
  <c r="AF1374" i="1"/>
  <c r="AF1373" i="1"/>
  <c r="W1371" i="1"/>
  <c r="AF1371" i="1"/>
  <c r="AB1370" i="1"/>
  <c r="AD1369" i="1"/>
  <c r="X1364" i="1"/>
  <c r="W1363" i="1"/>
  <c r="W1359" i="1"/>
  <c r="AD1357" i="1"/>
  <c r="AF1356" i="1"/>
  <c r="AF1355" i="1"/>
  <c r="AF1354" i="1"/>
  <c r="W1351" i="1"/>
  <c r="AF1348" i="1"/>
  <c r="AF1346" i="1"/>
  <c r="Y1345" i="1"/>
  <c r="W1343" i="1"/>
  <c r="AF1343" i="1"/>
  <c r="Y1342" i="1"/>
  <c r="Y1341" i="1"/>
  <c r="X1341" i="1"/>
  <c r="X1337" i="1"/>
  <c r="AC1333" i="1"/>
  <c r="V1333" i="1"/>
  <c r="AF1330" i="1"/>
  <c r="AC1329" i="1"/>
  <c r="AF1327" i="1"/>
  <c r="AF1326" i="1"/>
  <c r="V1325" i="1"/>
  <c r="AC1324" i="1"/>
  <c r="AF1323" i="1"/>
  <c r="AF1322" i="1"/>
  <c r="AC1321" i="1"/>
  <c r="AD1320" i="1"/>
  <c r="AF1318" i="1"/>
  <c r="V1317" i="1"/>
  <c r="AF1315" i="1"/>
  <c r="AF1314" i="1"/>
  <c r="W1311" i="1"/>
  <c r="AF1310" i="1"/>
  <c r="AD1308" i="1"/>
  <c r="AF1307" i="1"/>
  <c r="AF1306" i="1"/>
  <c r="W1303" i="1"/>
  <c r="AF1303" i="1"/>
  <c r="AF1302" i="1"/>
  <c r="AC1301" i="1"/>
  <c r="AD1300" i="1"/>
  <c r="X1300" i="1"/>
  <c r="V1297" i="1"/>
  <c r="Y1293" i="1"/>
  <c r="V1293" i="1"/>
  <c r="AF1290" i="1"/>
  <c r="Y1289" i="1"/>
  <c r="V1289" i="1"/>
  <c r="AC1288" i="1"/>
  <c r="AB1287" i="1"/>
  <c r="AF1287" i="1"/>
  <c r="AF1286" i="1"/>
  <c r="AC1285" i="1"/>
  <c r="AF1284" i="1"/>
  <c r="AF1283" i="1"/>
  <c r="AD1282" i="1"/>
  <c r="AD1281" i="1"/>
  <c r="AC1281" i="1"/>
  <c r="AB1281" i="1"/>
  <c r="AF1280" i="1"/>
  <c r="AF1279" i="1"/>
  <c r="V1278" i="1"/>
  <c r="W1277" i="1"/>
  <c r="AF1275" i="1"/>
  <c r="Y1274" i="1"/>
  <c r="V1274" i="1"/>
  <c r="AC1273" i="1"/>
  <c r="AF1272" i="1"/>
  <c r="AF1271" i="1"/>
  <c r="AC1270" i="1"/>
  <c r="AC1269" i="1"/>
  <c r="AB1269" i="1"/>
  <c r="AF1268" i="1"/>
  <c r="X1266" i="1"/>
  <c r="AC1264" i="1"/>
  <c r="AF1264" i="1"/>
  <c r="Y1263" i="1"/>
  <c r="AF1263" i="1"/>
  <c r="AD1261" i="1"/>
  <c r="AB1261" i="1"/>
  <c r="AD1260" i="1"/>
  <c r="AF1260" i="1"/>
  <c r="W1259" i="1"/>
  <c r="AF1259" i="1"/>
  <c r="X1258" i="1"/>
  <c r="AC1256" i="1"/>
  <c r="V1256" i="1"/>
  <c r="AD1255" i="1"/>
  <c r="AF1255" i="1"/>
  <c r="AD1253" i="1"/>
  <c r="W1253" i="1"/>
  <c r="AC1252" i="1"/>
  <c r="AF1252" i="1"/>
  <c r="W1251" i="1"/>
  <c r="AF1251" i="1"/>
  <c r="AC1250" i="1"/>
  <c r="AD1248" i="1"/>
  <c r="AC1248" i="1"/>
  <c r="AF1248" i="1"/>
  <c r="AD1247" i="1"/>
  <c r="AF1247" i="1"/>
  <c r="AC1246" i="1"/>
  <c r="AD1244" i="1"/>
  <c r="AC1244" i="1"/>
  <c r="AF1244" i="1"/>
  <c r="W1243" i="1"/>
  <c r="AF1243" i="1"/>
  <c r="X1242" i="1"/>
  <c r="AC1240" i="1"/>
  <c r="V1240" i="1"/>
  <c r="Y1239" i="1"/>
  <c r="AF1239" i="1"/>
  <c r="AC1236" i="1"/>
  <c r="W1235" i="1"/>
  <c r="AF1235" i="1"/>
  <c r="X1234" i="1"/>
  <c r="AC1232" i="1"/>
  <c r="V1232" i="1"/>
  <c r="Y1231" i="1"/>
  <c r="AF1231" i="1"/>
  <c r="AC1230" i="1"/>
  <c r="AC1228" i="1"/>
  <c r="AF1228" i="1"/>
  <c r="W1227" i="1"/>
  <c r="AF1227" i="1"/>
  <c r="X1226" i="1"/>
  <c r="AC1224" i="1"/>
  <c r="V1224" i="1"/>
  <c r="Y1223" i="1"/>
  <c r="AF1223" i="1"/>
  <c r="X1222" i="1"/>
  <c r="AC1220" i="1"/>
  <c r="AF1220" i="1"/>
  <c r="W1219" i="1"/>
  <c r="AF1219" i="1"/>
  <c r="X1218" i="1"/>
  <c r="AD1217" i="1"/>
  <c r="AB1217" i="1"/>
  <c r="AD1216" i="1"/>
  <c r="V1216" i="1"/>
  <c r="Y1215" i="1"/>
  <c r="AF1215" i="1"/>
  <c r="AC1214" i="1"/>
  <c r="AD1213" i="1"/>
  <c r="AB1213" i="1"/>
  <c r="AD1212" i="1"/>
  <c r="AF1212" i="1"/>
  <c r="W1211" i="1"/>
  <c r="AF1211" i="1"/>
  <c r="X1210" i="1"/>
  <c r="AC1208" i="1"/>
  <c r="V1208" i="1"/>
  <c r="Y1207" i="1"/>
  <c r="AF1207" i="1"/>
  <c r="AC1206" i="1"/>
  <c r="AC1204" i="1"/>
  <c r="AF1204" i="1"/>
  <c r="W1203" i="1"/>
  <c r="AF1203" i="1"/>
  <c r="X1202" i="1"/>
  <c r="AD1201" i="1"/>
  <c r="AC1200" i="1"/>
  <c r="V1200" i="1"/>
  <c r="Y1199" i="1"/>
  <c r="AF1199" i="1"/>
  <c r="AD1198" i="1"/>
  <c r="AD1197" i="1"/>
  <c r="W1196" i="1"/>
  <c r="AF1196" i="1"/>
  <c r="X1195" i="1"/>
  <c r="AC1193" i="1"/>
  <c r="V1193" i="1"/>
  <c r="Y1192" i="1"/>
  <c r="AF1192" i="1"/>
  <c r="AC1191" i="1"/>
  <c r="AD1190" i="1"/>
  <c r="AD1189" i="1"/>
  <c r="AC1189" i="1"/>
  <c r="AF1189" i="1"/>
  <c r="W1188" i="1"/>
  <c r="AF1188" i="1"/>
  <c r="X1187" i="1"/>
  <c r="AC1185" i="1"/>
  <c r="V1185" i="1"/>
  <c r="AF1184" i="1"/>
  <c r="AC1183" i="1"/>
  <c r="AC1181" i="1"/>
  <c r="AF1181" i="1"/>
  <c r="W1180" i="1"/>
  <c r="AF1180" i="1"/>
  <c r="X1179" i="1"/>
  <c r="AD1178" i="1"/>
  <c r="AD1177" i="1"/>
  <c r="V1177" i="1"/>
  <c r="Y1176" i="1"/>
  <c r="AF1176" i="1"/>
  <c r="AC1175" i="1"/>
  <c r="AC1173" i="1"/>
  <c r="AF1173" i="1"/>
  <c r="W1172" i="1"/>
  <c r="AF1172" i="1"/>
  <c r="X1171" i="1"/>
  <c r="AD1170" i="1"/>
  <c r="AD1169" i="1"/>
  <c r="V1169" i="1"/>
  <c r="AF1168" i="1"/>
  <c r="AD1165" i="1"/>
  <c r="AF1165" i="1"/>
  <c r="AC1164" i="1"/>
  <c r="W1164" i="1"/>
  <c r="AF1164" i="1"/>
  <c r="X1163" i="1"/>
  <c r="AD1162" i="1"/>
  <c r="AB1162" i="1"/>
  <c r="AD1161" i="1"/>
  <c r="V1161" i="1"/>
  <c r="Y1160" i="1"/>
  <c r="AF1160" i="1"/>
  <c r="AC1159" i="1"/>
  <c r="AD1158" i="1"/>
  <c r="AC1157" i="1"/>
  <c r="AF1157" i="1"/>
  <c r="W1156" i="1"/>
  <c r="AF1156" i="1"/>
  <c r="X1155" i="1"/>
  <c r="AC1153" i="1"/>
  <c r="V1153" i="1"/>
  <c r="AF1152" i="1"/>
  <c r="AC1151" i="1"/>
  <c r="AC1149" i="1"/>
  <c r="W1148" i="1"/>
  <c r="AF1148" i="1"/>
  <c r="X1147" i="1"/>
  <c r="AD1145" i="1"/>
  <c r="AC1145" i="1"/>
  <c r="V1145" i="1"/>
  <c r="Y1144" i="1"/>
  <c r="AF1144" i="1"/>
  <c r="AC1141" i="1"/>
  <c r="AF1141" i="1"/>
  <c r="AC1140" i="1"/>
  <c r="W1140" i="1"/>
  <c r="AF1140" i="1"/>
  <c r="X1139" i="1"/>
  <c r="AC1137" i="1"/>
  <c r="V1137" i="1"/>
  <c r="AF1136" i="1"/>
  <c r="AC1135" i="1"/>
  <c r="AC1133" i="1"/>
  <c r="AF1133" i="1"/>
  <c r="AC1132" i="1"/>
  <c r="W1132" i="1"/>
  <c r="AF1132" i="1"/>
  <c r="X1131" i="1"/>
  <c r="AC1129" i="1"/>
  <c r="V1129" i="1"/>
  <c r="Y1128" i="1"/>
  <c r="AF1128" i="1"/>
  <c r="AC1127" i="1"/>
  <c r="AD1126" i="1"/>
  <c r="AB1126" i="1"/>
  <c r="AD1125" i="1"/>
  <c r="AC1125" i="1"/>
  <c r="AF1125" i="1"/>
  <c r="W1124" i="1"/>
  <c r="AF1124" i="1"/>
  <c r="X1123" i="1"/>
  <c r="AD1122" i="1"/>
  <c r="V1121" i="1"/>
  <c r="AF1120" i="1"/>
  <c r="AD1118" i="1"/>
  <c r="AF1117" i="1"/>
  <c r="X1116" i="1"/>
  <c r="AD1115" i="1"/>
  <c r="AD1114" i="1"/>
  <c r="AC1114" i="1"/>
  <c r="V1114" i="1"/>
  <c r="Y1113" i="1"/>
  <c r="AF1113" i="1"/>
  <c r="AC1112" i="1"/>
  <c r="AC1110" i="1"/>
  <c r="AF1110" i="1"/>
  <c r="W1109" i="1"/>
  <c r="AF1109" i="1"/>
  <c r="X1108" i="1"/>
  <c r="AD1107" i="1"/>
  <c r="AD1106" i="1"/>
  <c r="AC1106" i="1"/>
  <c r="V1106" i="1"/>
  <c r="Y1105" i="1"/>
  <c r="AF1105" i="1"/>
  <c r="AC1104" i="1"/>
  <c r="AD1103" i="1"/>
  <c r="AD1102" i="1"/>
  <c r="AC1102" i="1"/>
  <c r="W1101" i="1"/>
  <c r="AF1101" i="1"/>
  <c r="X1100" i="1"/>
  <c r="AD1099" i="1"/>
  <c r="AC1098" i="1"/>
  <c r="V1098" i="1"/>
  <c r="Y1097" i="1"/>
  <c r="AF1097" i="1"/>
  <c r="AC1096" i="1"/>
  <c r="AC1094" i="1"/>
  <c r="AF1094" i="1"/>
  <c r="W1093" i="1"/>
  <c r="AF1093" i="1"/>
  <c r="X1092" i="1"/>
  <c r="AC1090" i="1"/>
  <c r="V1090" i="1"/>
  <c r="Y1089" i="1"/>
  <c r="AF1089" i="1"/>
  <c r="AC1088" i="1"/>
  <c r="AD1087" i="1"/>
  <c r="AC1086" i="1"/>
  <c r="AF1086" i="1"/>
  <c r="W1085" i="1"/>
  <c r="AF1085" i="1"/>
  <c r="X1084" i="1"/>
  <c r="AC1082" i="1"/>
  <c r="V1082" i="1"/>
  <c r="Y1081" i="1"/>
  <c r="AF1081" i="1"/>
  <c r="AC1080" i="1"/>
  <c r="AC1078" i="1"/>
  <c r="AF1078" i="1"/>
  <c r="W1077" i="1"/>
  <c r="AF1077" i="1"/>
  <c r="X1076" i="1"/>
  <c r="AD1075" i="1"/>
  <c r="AC1074" i="1"/>
  <c r="V1074" i="1"/>
  <c r="Y1073" i="1"/>
  <c r="AF1073" i="1"/>
  <c r="AC1072" i="1"/>
  <c r="AD1071" i="1"/>
  <c r="AD1070" i="1"/>
  <c r="AF1070" i="1"/>
  <c r="W1069" i="1"/>
  <c r="AF1069" i="1"/>
  <c r="X1068" i="1"/>
  <c r="AD1067" i="1"/>
  <c r="AD1066" i="1"/>
  <c r="V1066" i="1"/>
  <c r="Y1065" i="1"/>
  <c r="AF1065" i="1"/>
  <c r="AC1064" i="1"/>
  <c r="AD1063" i="1"/>
  <c r="AF1062" i="1"/>
  <c r="W1061" i="1"/>
  <c r="AF1061" i="1"/>
  <c r="X1060" i="1"/>
  <c r="AC1058" i="1"/>
  <c r="V1058" i="1"/>
  <c r="Y1057" i="1"/>
  <c r="AF1057" i="1"/>
  <c r="AC1056" i="1"/>
  <c r="AD1054" i="1"/>
  <c r="AF1054" i="1"/>
  <c r="W1053" i="1"/>
  <c r="AF1053" i="1"/>
  <c r="X1052" i="1"/>
  <c r="AD1050" i="1"/>
  <c r="AC1050" i="1"/>
  <c r="V1050" i="1"/>
  <c r="Y1049" i="1"/>
  <c r="AF1049" i="1"/>
  <c r="AC1048" i="1"/>
  <c r="AD1047" i="1"/>
  <c r="AC1046" i="1"/>
  <c r="AF1046" i="1"/>
  <c r="AC1045" i="1"/>
  <c r="W1045" i="1"/>
  <c r="AF1045" i="1"/>
  <c r="X1044" i="1"/>
  <c r="AC1042" i="1"/>
  <c r="V1042" i="1"/>
  <c r="Y1041" i="1"/>
  <c r="AF1041" i="1"/>
  <c r="AC1038" i="1"/>
  <c r="AF1038" i="1"/>
  <c r="AD1037" i="1"/>
  <c r="AF1037" i="1"/>
  <c r="X1036" i="1"/>
  <c r="AC1035" i="1"/>
  <c r="AF1035" i="1"/>
  <c r="Y1034" i="1"/>
  <c r="AF1034" i="1"/>
  <c r="AD1032" i="1"/>
  <c r="AB1032" i="1"/>
  <c r="AD1031" i="1"/>
  <c r="AF1031" i="1"/>
  <c r="AD1030" i="1"/>
  <c r="AF1030" i="1"/>
  <c r="X1029" i="1"/>
  <c r="AD1028" i="1"/>
  <c r="AD1027" i="1"/>
  <c r="AF1027" i="1"/>
  <c r="Y1026" i="1"/>
  <c r="AF1026" i="1"/>
  <c r="AD1023" i="1"/>
  <c r="AD1022" i="1"/>
  <c r="AC1019" i="1"/>
  <c r="Y1018" i="1"/>
  <c r="AF1018" i="1"/>
  <c r="AC1015" i="1"/>
  <c r="AF1015" i="1"/>
  <c r="AC1014" i="1"/>
  <c r="AF1014" i="1"/>
  <c r="X1013" i="1"/>
  <c r="AC1011" i="1"/>
  <c r="Y1010" i="1"/>
  <c r="AF1010" i="1"/>
  <c r="AC1009" i="1"/>
  <c r="AD1008" i="1"/>
  <c r="AD1006" i="1"/>
  <c r="AF1006" i="1"/>
  <c r="X1005" i="1"/>
  <c r="V1005" i="1"/>
  <c r="AD1004" i="1"/>
  <c r="AD1003" i="1"/>
  <c r="AF1003" i="1"/>
  <c r="Y1002" i="1"/>
  <c r="AF1002" i="1"/>
  <c r="AD1000" i="1"/>
  <c r="AB1000" i="1"/>
  <c r="AD999" i="1"/>
  <c r="AF999" i="1"/>
  <c r="AF998" i="1"/>
  <c r="X997" i="1"/>
  <c r="AC995" i="1"/>
  <c r="Y994" i="1"/>
  <c r="AF994" i="1"/>
  <c r="AF991" i="1"/>
  <c r="AD987" i="1"/>
  <c r="AC987" i="1"/>
  <c r="Y986" i="1"/>
  <c r="AF986" i="1"/>
  <c r="AD983" i="1"/>
  <c r="AC983" i="1"/>
  <c r="AF983" i="1"/>
  <c r="Y982" i="1"/>
  <c r="AF982" i="1"/>
  <c r="AC981" i="1"/>
  <c r="AC979" i="1"/>
  <c r="AF979" i="1"/>
  <c r="Y978" i="1"/>
  <c r="AF978" i="1"/>
  <c r="AC975" i="1"/>
  <c r="AF975" i="1"/>
  <c r="AC974" i="1"/>
  <c r="AF974" i="1"/>
  <c r="X973" i="1"/>
  <c r="AC971" i="1"/>
  <c r="AF971" i="1"/>
  <c r="Y970" i="1"/>
  <c r="AF970" i="1"/>
  <c r="AD967" i="1"/>
  <c r="AC967" i="1"/>
  <c r="AF967" i="1"/>
  <c r="AD966" i="1"/>
  <c r="AD964" i="1"/>
  <c r="AF963" i="1"/>
  <c r="Y962" i="1"/>
  <c r="AF962" i="1"/>
  <c r="AD960" i="1"/>
  <c r="AC959" i="1"/>
  <c r="AF959" i="1"/>
  <c r="AD958" i="1"/>
  <c r="AF958" i="1"/>
  <c r="X957" i="1"/>
  <c r="AD956" i="1"/>
  <c r="AC956" i="1"/>
  <c r="Y955" i="1"/>
  <c r="AF955" i="1"/>
  <c r="AD953" i="1"/>
  <c r="AB953" i="1"/>
  <c r="AC952" i="1"/>
  <c r="AC948" i="1"/>
  <c r="Y947" i="1"/>
  <c r="AF947" i="1"/>
  <c r="AD945" i="1"/>
  <c r="AB945" i="1"/>
  <c r="AD944" i="1"/>
  <c r="AC944" i="1"/>
  <c r="AF944" i="1"/>
  <c r="AF943" i="1"/>
  <c r="AC942" i="1"/>
  <c r="AD941" i="1"/>
  <c r="AC940" i="1"/>
  <c r="Y939" i="1"/>
  <c r="AF939" i="1"/>
  <c r="AD937" i="1"/>
  <c r="AD936" i="1"/>
  <c r="AF935" i="1"/>
  <c r="W933" i="1"/>
  <c r="AC932" i="1"/>
  <c r="AF931" i="1"/>
  <c r="AD929" i="1"/>
  <c r="AC928" i="1"/>
  <c r="AF928" i="1"/>
  <c r="AD927" i="1"/>
  <c r="AF927" i="1"/>
  <c r="X926" i="1"/>
  <c r="W925" i="1"/>
  <c r="AD924" i="1"/>
  <c r="AC924" i="1"/>
  <c r="AF923" i="1"/>
  <c r="AD921" i="1"/>
  <c r="AB921" i="1"/>
  <c r="AC920" i="1"/>
  <c r="AF920" i="1"/>
  <c r="AD919" i="1"/>
  <c r="AF919" i="1"/>
  <c r="AC918" i="1"/>
  <c r="AD917" i="1"/>
  <c r="AC916" i="1"/>
  <c r="AF916" i="1"/>
  <c r="Y915" i="1"/>
  <c r="AF915" i="1"/>
  <c r="AD913" i="1"/>
  <c r="AD912" i="1"/>
  <c r="AC912" i="1"/>
  <c r="AF912" i="1"/>
  <c r="AF911" i="1"/>
  <c r="AC908" i="1"/>
  <c r="AD907" i="1"/>
  <c r="AD906" i="1"/>
  <c r="AF905" i="1"/>
  <c r="AC904" i="1"/>
  <c r="AC902" i="1"/>
  <c r="AF902" i="1"/>
  <c r="Y901" i="1"/>
  <c r="AF901" i="1"/>
  <c r="AD897" i="1"/>
  <c r="AF897" i="1"/>
  <c r="AD895" i="1"/>
  <c r="AC894" i="1"/>
  <c r="AF894" i="1"/>
  <c r="Y893" i="1"/>
  <c r="AF893" i="1"/>
  <c r="AD891" i="1"/>
  <c r="AD890" i="1"/>
  <c r="AC890" i="1"/>
  <c r="V890" i="1"/>
  <c r="AD889" i="1"/>
  <c r="AF889" i="1"/>
  <c r="X888" i="1"/>
  <c r="AD887" i="1"/>
  <c r="AD886" i="1"/>
  <c r="AC886" i="1"/>
  <c r="AF886" i="1"/>
  <c r="Y885" i="1"/>
  <c r="AF885" i="1"/>
  <c r="AD883" i="1"/>
  <c r="AF882" i="1"/>
  <c r="AC881" i="1"/>
  <c r="W880" i="1"/>
  <c r="AD879" i="1"/>
  <c r="AC879" i="1"/>
  <c r="Y878" i="1"/>
  <c r="AF878" i="1"/>
  <c r="AC877" i="1"/>
  <c r="AD876" i="1"/>
  <c r="AB876" i="1"/>
  <c r="AD875" i="1"/>
  <c r="AC875" i="1"/>
  <c r="AF874" i="1"/>
  <c r="AC873" i="1"/>
  <c r="AD872" i="1"/>
  <c r="AD871" i="1"/>
  <c r="AC871" i="1"/>
  <c r="AF870" i="1"/>
  <c r="AC869" i="1"/>
  <c r="AD868" i="1"/>
  <c r="AD867" i="1"/>
  <c r="AC867" i="1"/>
  <c r="AF866" i="1"/>
  <c r="AC865" i="1"/>
  <c r="AD864" i="1"/>
  <c r="AD863" i="1"/>
  <c r="AC863" i="1"/>
  <c r="AF862" i="1"/>
  <c r="AC861" i="1"/>
  <c r="AD860" i="1"/>
  <c r="AB860" i="1"/>
  <c r="AD859" i="1"/>
  <c r="AC859" i="1"/>
  <c r="AD858" i="1"/>
  <c r="AF858" i="1"/>
  <c r="X857" i="1"/>
  <c r="AD856" i="1"/>
  <c r="AD855" i="1"/>
  <c r="AC855" i="1"/>
  <c r="AF855" i="1"/>
  <c r="Y854" i="1"/>
  <c r="AF854" i="1"/>
  <c r="AD852" i="1"/>
  <c r="AB852" i="1"/>
  <c r="AD851" i="1"/>
  <c r="AF851" i="1"/>
  <c r="AF850" i="1"/>
  <c r="AD847" i="1"/>
  <c r="AC847" i="1"/>
  <c r="Y846" i="1"/>
  <c r="AF846" i="1"/>
  <c r="AD844" i="1"/>
  <c r="AD843" i="1"/>
  <c r="AF842" i="1"/>
  <c r="AD840" i="1"/>
  <c r="AD839" i="1"/>
  <c r="AF839" i="1"/>
  <c r="Y838" i="1"/>
  <c r="AF838" i="1"/>
  <c r="AC837" i="1"/>
  <c r="AD835" i="1"/>
  <c r="AF834" i="1"/>
  <c r="AC833" i="1"/>
  <c r="AC831" i="1"/>
  <c r="Y830" i="1"/>
  <c r="AF830" i="1"/>
  <c r="AC827" i="1"/>
  <c r="AD826" i="1"/>
  <c r="V826" i="1"/>
  <c r="AD824" i="1"/>
  <c r="AC823" i="1"/>
  <c r="AF823" i="1"/>
  <c r="AF822" i="1"/>
  <c r="AC821" i="1"/>
  <c r="AD819" i="1"/>
  <c r="AC819" i="1"/>
  <c r="AF818" i="1"/>
  <c r="AD816" i="1"/>
  <c r="AD815" i="1"/>
  <c r="AF814" i="1"/>
  <c r="AC813" i="1"/>
  <c r="AD812" i="1"/>
  <c r="AB812" i="1"/>
  <c r="AC811" i="1"/>
  <c r="AF811" i="1"/>
  <c r="AF810" i="1"/>
  <c r="AC809" i="1"/>
  <c r="AC807" i="1"/>
  <c r="AF806" i="1"/>
  <c r="AC805" i="1"/>
  <c r="AD804" i="1"/>
  <c r="AF803" i="1"/>
  <c r="Y802" i="1"/>
  <c r="AF802" i="1"/>
  <c r="AC801" i="1"/>
  <c r="AD800" i="1"/>
  <c r="AC799" i="1"/>
  <c r="AF798" i="1"/>
  <c r="X797" i="1"/>
  <c r="AF795" i="1"/>
  <c r="Y794" i="1"/>
  <c r="AF794" i="1"/>
  <c r="AD792" i="1"/>
  <c r="AD791" i="1"/>
  <c r="AC791" i="1"/>
  <c r="AF791" i="1"/>
  <c r="AF790" i="1"/>
  <c r="AC789" i="1"/>
  <c r="W788" i="1"/>
  <c r="AC787" i="1"/>
  <c r="Y786" i="1"/>
  <c r="AF786" i="1"/>
  <c r="AD783" i="1"/>
  <c r="AC783" i="1"/>
  <c r="AD782" i="1"/>
  <c r="AF782" i="1"/>
  <c r="AC781" i="1"/>
  <c r="AD780" i="1"/>
  <c r="AC780" i="1"/>
  <c r="AC779" i="1"/>
  <c r="AF779" i="1"/>
  <c r="Y778" i="1"/>
  <c r="AF778" i="1"/>
  <c r="AC777" i="1"/>
  <c r="AD776" i="1"/>
  <c r="AD775" i="1"/>
  <c r="AC775" i="1"/>
  <c r="AF774" i="1"/>
  <c r="AC773" i="1"/>
  <c r="AD772" i="1"/>
  <c r="AC772" i="1"/>
  <c r="AC771" i="1"/>
  <c r="AF771" i="1"/>
  <c r="AF770" i="1"/>
  <c r="AC769" i="1"/>
  <c r="AC767" i="1"/>
  <c r="AF766" i="1"/>
  <c r="X765" i="1"/>
  <c r="W764" i="1"/>
  <c r="AC763" i="1"/>
  <c r="Y762" i="1"/>
  <c r="AF762" i="1"/>
  <c r="AC761" i="1"/>
  <c r="AD760" i="1"/>
  <c r="AD759" i="1"/>
  <c r="AC759" i="1"/>
  <c r="Y758" i="1"/>
  <c r="AF758" i="1"/>
  <c r="AC757" i="1"/>
  <c r="AC756" i="1"/>
  <c r="AD755" i="1"/>
  <c r="AC755" i="1"/>
  <c r="Y754" i="1"/>
  <c r="AF754" i="1"/>
  <c r="AC753" i="1"/>
  <c r="AD752" i="1"/>
  <c r="AD751" i="1"/>
  <c r="AC751" i="1"/>
  <c r="AF750" i="1"/>
  <c r="AC749" i="1"/>
  <c r="W748" i="1"/>
  <c r="AD747" i="1"/>
  <c r="AC747" i="1"/>
  <c r="Y746" i="1"/>
  <c r="AF746" i="1"/>
  <c r="AD744" i="1"/>
  <c r="AB744" i="1"/>
  <c r="AD743" i="1"/>
  <c r="AC743" i="1"/>
  <c r="AF743" i="1"/>
  <c r="AD742" i="1"/>
  <c r="AF742" i="1"/>
  <c r="X741" i="1"/>
  <c r="W740" i="1"/>
  <c r="AD739" i="1"/>
  <c r="AC739" i="1"/>
  <c r="Y738" i="1"/>
  <c r="AF738" i="1"/>
  <c r="AD736" i="1"/>
  <c r="AD735" i="1"/>
  <c r="AC735" i="1"/>
  <c r="AF735" i="1"/>
  <c r="AF734" i="1"/>
  <c r="AD733" i="1"/>
  <c r="AC732" i="1"/>
  <c r="AF732" i="1"/>
  <c r="Y731" i="1"/>
  <c r="AF731" i="1"/>
  <c r="AD729" i="1"/>
  <c r="AD728" i="1"/>
  <c r="AC728" i="1"/>
  <c r="AF728" i="1"/>
  <c r="AF727" i="1"/>
  <c r="AC726" i="1"/>
  <c r="W725" i="1"/>
  <c r="AD724" i="1"/>
  <c r="AC724" i="1"/>
  <c r="AF723" i="1"/>
  <c r="AC722" i="1"/>
  <c r="AD721" i="1"/>
  <c r="AD720" i="1"/>
  <c r="AC720" i="1"/>
  <c r="AF719" i="1"/>
  <c r="AC718" i="1"/>
  <c r="AD717" i="1"/>
  <c r="AC717" i="1"/>
  <c r="AC716" i="1"/>
  <c r="AF715" i="1"/>
  <c r="AC714" i="1"/>
  <c r="AD713" i="1"/>
  <c r="AB713" i="1"/>
  <c r="AC712" i="1"/>
  <c r="AF711" i="1"/>
  <c r="AC710" i="1"/>
  <c r="AC708" i="1"/>
  <c r="AF708" i="1"/>
  <c r="Y707" i="1"/>
  <c r="AF707" i="1"/>
  <c r="AC706" i="1"/>
  <c r="AD705" i="1"/>
  <c r="AB705" i="1"/>
  <c r="AC704" i="1"/>
  <c r="AD703" i="1"/>
  <c r="AF703" i="1"/>
  <c r="X702" i="1"/>
  <c r="AC700" i="1"/>
  <c r="AF700" i="1"/>
  <c r="Y699" i="1"/>
  <c r="AF699" i="1"/>
  <c r="AD697" i="1"/>
  <c r="AD696" i="1"/>
  <c r="AC696" i="1"/>
  <c r="AF696" i="1"/>
  <c r="AD695" i="1"/>
  <c r="AC692" i="1"/>
  <c r="AF691" i="1"/>
  <c r="AC690" i="1"/>
  <c r="AD688" i="1"/>
  <c r="AF687" i="1"/>
  <c r="AC684" i="1"/>
  <c r="AF684" i="1"/>
  <c r="AF683" i="1"/>
  <c r="AC682" i="1"/>
  <c r="AC681" i="1"/>
  <c r="AC680" i="1"/>
  <c r="AF679" i="1"/>
  <c r="X678" i="1"/>
  <c r="X677" i="1"/>
  <c r="AD676" i="1"/>
  <c r="V676" i="1"/>
  <c r="Y675" i="1"/>
  <c r="AF675" i="1"/>
  <c r="AC674" i="1"/>
  <c r="X673" i="1"/>
  <c r="AD671" i="1"/>
  <c r="AC671" i="1"/>
  <c r="AD670" i="1"/>
  <c r="AD668" i="1"/>
  <c r="AD667" i="1"/>
  <c r="AC667" i="1"/>
  <c r="AF667" i="1"/>
  <c r="AF666" i="1"/>
  <c r="AD664" i="1"/>
  <c r="AB664" i="1"/>
  <c r="AD663" i="1"/>
  <c r="AF663" i="1"/>
  <c r="X662" i="1"/>
  <c r="X661" i="1"/>
  <c r="AD660" i="1"/>
  <c r="AC660" i="1"/>
  <c r="AF659" i="1"/>
  <c r="AD657" i="1"/>
  <c r="AC657" i="1"/>
  <c r="AB657" i="1"/>
  <c r="AD656" i="1"/>
  <c r="AC656" i="1"/>
  <c r="AD655" i="1"/>
  <c r="AD652" i="1"/>
  <c r="AC652" i="1"/>
  <c r="Y651" i="1"/>
  <c r="AF651" i="1"/>
  <c r="AD649" i="1"/>
  <c r="AD648" i="1"/>
  <c r="AC648" i="1"/>
  <c r="AD647" i="1"/>
  <c r="AF645" i="1"/>
  <c r="AD644" i="1"/>
  <c r="AC644" i="1"/>
  <c r="Y643" i="1"/>
  <c r="AF643" i="1"/>
  <c r="AD641" i="1"/>
  <c r="AD640" i="1"/>
  <c r="AC640" i="1"/>
  <c r="AD639" i="1"/>
  <c r="AF639" i="1"/>
  <c r="X638" i="1"/>
  <c r="AD636" i="1"/>
  <c r="AC636" i="1"/>
  <c r="AF635" i="1"/>
  <c r="AD633" i="1"/>
  <c r="AD632" i="1"/>
  <c r="AC632" i="1"/>
  <c r="AF632" i="1"/>
  <c r="AD631" i="1"/>
  <c r="AD629" i="1"/>
  <c r="AC629" i="1"/>
  <c r="Y628" i="1"/>
  <c r="AF628" i="1"/>
  <c r="AD626" i="1"/>
  <c r="AD625" i="1"/>
  <c r="AC625" i="1"/>
  <c r="AF625" i="1"/>
  <c r="AF624" i="1"/>
  <c r="AC623" i="1"/>
  <c r="AD622" i="1"/>
  <c r="AD621" i="1"/>
  <c r="AC621" i="1"/>
  <c r="AF621" i="1"/>
  <c r="AB620" i="1"/>
  <c r="AD619" i="1"/>
  <c r="AD618" i="1"/>
  <c r="AC618" i="1"/>
  <c r="AF618" i="1"/>
  <c r="AD617" i="1"/>
  <c r="AF617" i="1"/>
  <c r="X616" i="1"/>
  <c r="AD615" i="1"/>
  <c r="AF615" i="1"/>
  <c r="AD614" i="1"/>
  <c r="AC614" i="1"/>
  <c r="AF614" i="1"/>
  <c r="AF613" i="1"/>
  <c r="AD611" i="1"/>
  <c r="AD610" i="1"/>
  <c r="AC610" i="1"/>
  <c r="AF610" i="1"/>
  <c r="AD609" i="1"/>
  <c r="AD607" i="1"/>
  <c r="X607" i="1"/>
  <c r="AC606" i="1"/>
  <c r="AF606" i="1"/>
  <c r="AD605" i="1"/>
  <c r="AF605" i="1"/>
  <c r="Y604" i="1"/>
  <c r="AC604" i="1"/>
  <c r="AD603" i="1"/>
  <c r="X603" i="1"/>
  <c r="AB603" i="1"/>
  <c r="AD602" i="1"/>
  <c r="AC602" i="1"/>
  <c r="AD601" i="1"/>
  <c r="AF601" i="1"/>
  <c r="AC600" i="1"/>
  <c r="AD599" i="1"/>
  <c r="AD598" i="1"/>
  <c r="AC598" i="1"/>
  <c r="AF598" i="1"/>
  <c r="AD597" i="1"/>
  <c r="AF597" i="1"/>
  <c r="AD595" i="1"/>
  <c r="AB595" i="1"/>
  <c r="AF595" i="1"/>
  <c r="AD594" i="1"/>
  <c r="AC594" i="1"/>
  <c r="AD593" i="1"/>
  <c r="AF593" i="1"/>
  <c r="AC592" i="1"/>
  <c r="AF591" i="1"/>
  <c r="AD590" i="1"/>
  <c r="AC590" i="1"/>
  <c r="V590" i="1"/>
  <c r="AD589" i="1"/>
  <c r="AF589" i="1"/>
  <c r="X588" i="1"/>
  <c r="AD587" i="1"/>
  <c r="X587" i="1"/>
  <c r="AD586" i="1"/>
  <c r="AC586" i="1"/>
  <c r="AD585" i="1"/>
  <c r="AF585" i="1"/>
  <c r="X584" i="1"/>
  <c r="AD583" i="1"/>
  <c r="AD582" i="1"/>
  <c r="AC582" i="1"/>
  <c r="AF582" i="1"/>
  <c r="AF581" i="1"/>
  <c r="AB580" i="1"/>
  <c r="AD579" i="1"/>
  <c r="AF578" i="1"/>
  <c r="AC577" i="1"/>
  <c r="AD576" i="1"/>
  <c r="AB576" i="1"/>
  <c r="AC575" i="1"/>
  <c r="Y574" i="1"/>
  <c r="AF574" i="1"/>
  <c r="AD572" i="1"/>
  <c r="X572" i="1"/>
  <c r="AC571" i="1"/>
  <c r="AF571" i="1"/>
  <c r="AF570" i="1"/>
  <c r="AC569" i="1"/>
  <c r="AD568" i="1"/>
  <c r="AD567" i="1"/>
  <c r="AD566" i="1"/>
  <c r="AF566" i="1"/>
  <c r="X565" i="1"/>
  <c r="AD564" i="1"/>
  <c r="AD563" i="1"/>
  <c r="AF563" i="1"/>
  <c r="Y562" i="1"/>
  <c r="AF562" i="1"/>
  <c r="Y561" i="1"/>
  <c r="X560" i="1"/>
  <c r="W560" i="1"/>
  <c r="AD559" i="1"/>
  <c r="AC559" i="1"/>
  <c r="AF559" i="1"/>
  <c r="AF558" i="1"/>
  <c r="X557" i="1"/>
  <c r="AD556" i="1"/>
  <c r="AF556" i="1"/>
  <c r="AC555" i="1"/>
  <c r="AF555" i="1"/>
  <c r="Y554" i="1"/>
  <c r="AF554" i="1"/>
  <c r="Y553" i="1"/>
  <c r="X552" i="1"/>
  <c r="AC551" i="1"/>
  <c r="AD550" i="1"/>
  <c r="AC548" i="1"/>
  <c r="X547" i="1"/>
  <c r="AF547" i="1"/>
  <c r="Y546" i="1"/>
  <c r="AF546" i="1"/>
  <c r="Y545" i="1"/>
  <c r="AC545" i="1"/>
  <c r="AD544" i="1"/>
  <c r="AC543" i="1"/>
  <c r="AF542" i="1"/>
  <c r="X540" i="1"/>
  <c r="X539" i="1"/>
  <c r="AF539" i="1"/>
  <c r="AF538" i="1"/>
  <c r="Y537" i="1"/>
  <c r="X536" i="1"/>
  <c r="AC535" i="1"/>
  <c r="Y534" i="1"/>
  <c r="AC534" i="1"/>
  <c r="AF534" i="1"/>
  <c r="AC533" i="1"/>
  <c r="AD532" i="1"/>
  <c r="AF531" i="1"/>
  <c r="Y530" i="1"/>
  <c r="AF530" i="1"/>
  <c r="X529" i="1"/>
  <c r="AC528" i="1"/>
  <c r="AF528" i="1"/>
  <c r="AF527" i="1"/>
  <c r="AD525" i="1"/>
  <c r="AD524" i="1"/>
  <c r="X524" i="1"/>
  <c r="AF524" i="1"/>
  <c r="Y523" i="1"/>
  <c r="AF523" i="1"/>
  <c r="Y522" i="1"/>
  <c r="AD521" i="1"/>
  <c r="X521" i="1"/>
  <c r="AC520" i="1"/>
  <c r="AF520" i="1"/>
  <c r="AF519" i="1"/>
  <c r="W517" i="1"/>
  <c r="AD516" i="1"/>
  <c r="X516" i="1"/>
  <c r="AF516" i="1"/>
  <c r="AF514" i="1"/>
  <c r="AF513" i="1"/>
  <c r="X511" i="1"/>
  <c r="AF509" i="1"/>
  <c r="AD508" i="1"/>
  <c r="AC505" i="1"/>
  <c r="AC503" i="1"/>
  <c r="AF503" i="1"/>
  <c r="AD502" i="1"/>
  <c r="AF502" i="1"/>
  <c r="AF501" i="1"/>
  <c r="AD500" i="1"/>
  <c r="AC499" i="1"/>
  <c r="AC497" i="1"/>
  <c r="AF497" i="1"/>
  <c r="AF496" i="1"/>
  <c r="AC495" i="1"/>
  <c r="AF495" i="1"/>
  <c r="X493" i="1"/>
  <c r="AC491" i="1"/>
  <c r="AF489" i="1"/>
  <c r="AF488" i="1"/>
  <c r="AC487" i="1"/>
  <c r="AF487" i="1"/>
  <c r="W484" i="1"/>
  <c r="AC483" i="1"/>
  <c r="AC481" i="1"/>
  <c r="AF481" i="1"/>
  <c r="AF480" i="1"/>
  <c r="AF478" i="1"/>
  <c r="AF477" i="1"/>
  <c r="AC476" i="1"/>
  <c r="AF476" i="1"/>
  <c r="AD475" i="1"/>
  <c r="AD473" i="1"/>
  <c r="W473" i="1"/>
  <c r="AC472" i="1"/>
  <c r="AF470" i="1"/>
  <c r="AF469" i="1"/>
  <c r="AC468" i="1"/>
  <c r="AF468" i="1"/>
  <c r="AD467" i="1"/>
  <c r="X466" i="1"/>
  <c r="AD465" i="1"/>
  <c r="AC464" i="1"/>
  <c r="AF462" i="1"/>
  <c r="AD461" i="1"/>
  <c r="AF461" i="1"/>
  <c r="AF460" i="1"/>
  <c r="AC457" i="1"/>
  <c r="AC455" i="1"/>
  <c r="AF455" i="1"/>
  <c r="AD454" i="1"/>
  <c r="AF454" i="1"/>
  <c r="AF453" i="1"/>
  <c r="AD452" i="1"/>
  <c r="X451" i="1"/>
  <c r="AC449" i="1"/>
  <c r="AC447" i="1"/>
  <c r="AF447" i="1"/>
  <c r="AD446" i="1"/>
  <c r="AF446" i="1"/>
  <c r="AF445" i="1"/>
  <c r="AD444" i="1"/>
  <c r="W442" i="1"/>
  <c r="AC441" i="1"/>
  <c r="V441" i="1"/>
  <c r="AF439" i="1"/>
  <c r="AF438" i="1"/>
  <c r="AC437" i="1"/>
  <c r="AF437" i="1"/>
  <c r="W434" i="1"/>
  <c r="AC433" i="1"/>
  <c r="AF433" i="1"/>
  <c r="AF431" i="1"/>
  <c r="AF430" i="1"/>
  <c r="AC429" i="1"/>
  <c r="AF429" i="1"/>
  <c r="AF426" i="1"/>
  <c r="AC425" i="1"/>
  <c r="AF425" i="1"/>
  <c r="AC423" i="1"/>
  <c r="AF423" i="1"/>
  <c r="AC421" i="1"/>
  <c r="AG420" i="1"/>
  <c r="AY420" i="1" s="1"/>
  <c r="X419" i="1"/>
  <c r="AC417" i="1"/>
  <c r="AF417" i="1"/>
  <c r="AC415" i="1"/>
  <c r="AF415" i="1"/>
  <c r="AF414" i="1"/>
  <c r="AF413" i="1"/>
  <c r="AD412" i="1"/>
  <c r="AF411" i="1"/>
  <c r="AD410" i="1"/>
  <c r="AF410" i="1"/>
  <c r="AF409" i="1"/>
  <c r="AD406" i="1"/>
  <c r="AF406" i="1"/>
  <c r="AF405" i="1"/>
  <c r="AD402" i="1"/>
  <c r="AB402" i="1"/>
  <c r="AC401" i="1"/>
  <c r="AF401" i="1"/>
  <c r="Y400" i="1"/>
  <c r="AF399" i="1"/>
  <c r="AD398" i="1"/>
  <c r="AF398" i="1"/>
  <c r="AF397" i="1"/>
  <c r="AD395" i="1"/>
  <c r="AF394" i="1"/>
  <c r="AD393" i="1"/>
  <c r="AF392" i="1"/>
  <c r="AD391" i="1"/>
  <c r="AF391" i="1"/>
  <c r="AF388" i="1"/>
  <c r="AD387" i="1"/>
  <c r="W387" i="1"/>
  <c r="AF387" i="1"/>
  <c r="AC384" i="1"/>
  <c r="AF384" i="1"/>
  <c r="AD383" i="1"/>
  <c r="AF383" i="1"/>
  <c r="V382" i="1"/>
  <c r="AY1386" i="1" l="1"/>
  <c r="AW489" i="1"/>
  <c r="AX489" i="1"/>
  <c r="AX496" i="1"/>
  <c r="AW496" i="1"/>
  <c r="AW520" i="1"/>
  <c r="AX520" i="1"/>
  <c r="AW534" i="1"/>
  <c r="AX534" i="1"/>
  <c r="AW591" i="1"/>
  <c r="AX591" i="1"/>
  <c r="AX598" i="1"/>
  <c r="AW598" i="1"/>
  <c r="AX684" i="1"/>
  <c r="AW684" i="1"/>
  <c r="AX727" i="1"/>
  <c r="AW727" i="1"/>
  <c r="AW798" i="1"/>
  <c r="AX798" i="1"/>
  <c r="AW802" i="1"/>
  <c r="AX802" i="1"/>
  <c r="AW834" i="1"/>
  <c r="AX834" i="1"/>
  <c r="AW866" i="1"/>
  <c r="AX866" i="1"/>
  <c r="AX978" i="1"/>
  <c r="AW978" i="1"/>
  <c r="AX1027" i="1"/>
  <c r="AW1027" i="1"/>
  <c r="AX1030" i="1"/>
  <c r="AW1030" i="1"/>
  <c r="AA1058" i="1"/>
  <c r="AA1066" i="1"/>
  <c r="AW1081" i="1"/>
  <c r="AX1081" i="1"/>
  <c r="AX1144" i="1"/>
  <c r="AW1144" i="1"/>
  <c r="AA1185" i="1"/>
  <c r="AX1203" i="1"/>
  <c r="AW1203" i="1"/>
  <c r="AW1346" i="1"/>
  <c r="AX1346" i="1"/>
  <c r="AW1378" i="1"/>
  <c r="AX1378" i="1"/>
  <c r="AW1382" i="1"/>
  <c r="AX1382" i="1"/>
  <c r="AX1387" i="1"/>
  <c r="AW1387" i="1"/>
  <c r="AX1393" i="1"/>
  <c r="AW1393" i="1"/>
  <c r="AW1397" i="1"/>
  <c r="AX1397" i="1"/>
  <c r="AW1407" i="1"/>
  <c r="AX1407" i="1"/>
  <c r="AW1410" i="1"/>
  <c r="AX1410" i="1"/>
  <c r="AW1414" i="1"/>
  <c r="AX1414" i="1"/>
  <c r="AW1415" i="1"/>
  <c r="AX1415" i="1"/>
  <c r="AW1418" i="1"/>
  <c r="AX1418" i="1"/>
  <c r="AX1422" i="1"/>
  <c r="AW1422" i="1"/>
  <c r="AW1423" i="1"/>
  <c r="AX1423" i="1"/>
  <c r="AW1426" i="1"/>
  <c r="AX1426" i="1"/>
  <c r="AW1438" i="1"/>
  <c r="AX1438" i="1"/>
  <c r="AW1442" i="1"/>
  <c r="AX1442" i="1"/>
  <c r="AX1443" i="1"/>
  <c r="AW1443" i="1"/>
  <c r="AW1457" i="1"/>
  <c r="AX1457" i="1"/>
  <c r="AW1465" i="1"/>
  <c r="AX1465" i="1"/>
  <c r="AW1490" i="1"/>
  <c r="AX1490" i="1"/>
  <c r="AX1536" i="1"/>
  <c r="AW1536" i="1"/>
  <c r="AX1590" i="1"/>
  <c r="AW1590" i="1"/>
  <c r="AW1602" i="1"/>
  <c r="AX1602" i="1"/>
  <c r="AW1644" i="1"/>
  <c r="AX1644" i="1"/>
  <c r="AW1650" i="1"/>
  <c r="AX1650" i="1"/>
  <c r="AW1668" i="1"/>
  <c r="AX1668" i="1"/>
  <c r="AW1676" i="1"/>
  <c r="AX1676" i="1"/>
  <c r="AW1680" i="1"/>
  <c r="AX1680" i="1"/>
  <c r="AW1694" i="1"/>
  <c r="AX1694" i="1"/>
  <c r="AW1706" i="1"/>
  <c r="AX1706" i="1"/>
  <c r="AW1715" i="1"/>
  <c r="AX1715" i="1"/>
  <c r="AX1725" i="1"/>
  <c r="AW1725" i="1"/>
  <c r="AW1726" i="1"/>
  <c r="AX1726" i="1"/>
  <c r="AW1730" i="1"/>
  <c r="AX1730" i="1"/>
  <c r="AW1732" i="1"/>
  <c r="AX1732" i="1"/>
  <c r="AX1741" i="1"/>
  <c r="AW1741" i="1"/>
  <c r="AX1751" i="1"/>
  <c r="AW1751" i="1"/>
  <c r="AW1756" i="1"/>
  <c r="AX1756" i="1"/>
  <c r="AX1767" i="1"/>
  <c r="AW1767" i="1"/>
  <c r="AX1773" i="1"/>
  <c r="AW1773" i="1"/>
  <c r="AX1775" i="1"/>
  <c r="AW1775" i="1"/>
  <c r="AW1779" i="1"/>
  <c r="AX1779" i="1"/>
  <c r="AX1789" i="1"/>
  <c r="AW1789" i="1"/>
  <c r="AW1804" i="1"/>
  <c r="AX1804" i="1"/>
  <c r="AW1828" i="1"/>
  <c r="AX1828" i="1"/>
  <c r="AW1836" i="1"/>
  <c r="AX1836" i="1"/>
  <c r="AX1838" i="1"/>
  <c r="AW1838" i="1"/>
  <c r="AW1842" i="1"/>
  <c r="AX1842" i="1"/>
  <c r="AW1852" i="1"/>
  <c r="AX1852" i="1"/>
  <c r="AW1864" i="1"/>
  <c r="AX1864" i="1"/>
  <c r="AX1870" i="1"/>
  <c r="AW1870" i="1"/>
  <c r="AW1873" i="1"/>
  <c r="AX1873" i="1"/>
  <c r="AW1874" i="1"/>
  <c r="AX1874" i="1"/>
  <c r="AW1881" i="1"/>
  <c r="AX1881" i="1"/>
  <c r="AW1883" i="1"/>
  <c r="AX1883" i="1"/>
  <c r="AW1889" i="1"/>
  <c r="AX1889" i="1"/>
  <c r="AW1891" i="1"/>
  <c r="AX1891" i="1"/>
  <c r="AW1894" i="1"/>
  <c r="AX1894" i="1"/>
  <c r="AW1911" i="1"/>
  <c r="AX1911" i="1"/>
  <c r="AW1932" i="1"/>
  <c r="AX1932" i="1"/>
  <c r="AX1933" i="1"/>
  <c r="AW1933" i="1"/>
  <c r="AW1938" i="1"/>
  <c r="AX1938" i="1"/>
  <c r="AW1950" i="1"/>
  <c r="AX1950" i="1"/>
  <c r="AW1974" i="1"/>
  <c r="AX1974" i="1"/>
  <c r="AA1976" i="1"/>
  <c r="AW1982" i="1"/>
  <c r="AX1982" i="1"/>
  <c r="AW1984" i="1"/>
  <c r="AX1984" i="1"/>
  <c r="AW2019" i="1"/>
  <c r="AX2019" i="1"/>
  <c r="AW2031" i="1"/>
  <c r="AX2031" i="1"/>
  <c r="AX2035" i="1"/>
  <c r="AW2035" i="1"/>
  <c r="AW2036" i="1"/>
  <c r="AX2036" i="1"/>
  <c r="AX2040" i="1"/>
  <c r="AW2040" i="1"/>
  <c r="AX2044" i="1"/>
  <c r="AW2044" i="1"/>
  <c r="AW2053" i="1"/>
  <c r="AX2053" i="1"/>
  <c r="AX2074" i="1"/>
  <c r="AW2074" i="1"/>
  <c r="AW2135" i="1"/>
  <c r="AX2135" i="1"/>
  <c r="AX2169" i="1"/>
  <c r="AW2169" i="1"/>
  <c r="AX2179" i="1"/>
  <c r="AW2179" i="1"/>
  <c r="AX2187" i="1"/>
  <c r="AW2187" i="1"/>
  <c r="AW2197" i="1"/>
  <c r="AX2197" i="1"/>
  <c r="AW2224" i="1"/>
  <c r="AX2224" i="1"/>
  <c r="AW2246" i="1"/>
  <c r="AX2246" i="1"/>
  <c r="AW2273" i="1"/>
  <c r="AX2273" i="1"/>
  <c r="AW2314" i="1"/>
  <c r="AX2314" i="1"/>
  <c r="AX2318" i="1"/>
  <c r="AW2318" i="1"/>
  <c r="AW2319" i="1"/>
  <c r="AX2319" i="1"/>
  <c r="AW2378" i="1"/>
  <c r="AX2378" i="1"/>
  <c r="AW2379" i="1"/>
  <c r="AX2379" i="1"/>
  <c r="AW2389" i="1"/>
  <c r="AX2389" i="1"/>
  <c r="AX2399" i="1"/>
  <c r="AW2399" i="1"/>
  <c r="AX2517" i="1"/>
  <c r="AW2517" i="1"/>
  <c r="AW2622" i="1"/>
  <c r="AX2622" i="1"/>
  <c r="AX2669" i="1"/>
  <c r="AW2669" i="1"/>
  <c r="AX2679" i="1"/>
  <c r="AW2679" i="1"/>
  <c r="AX2717" i="1"/>
  <c r="AW2717" i="1"/>
  <c r="AX2722" i="1"/>
  <c r="AW2722" i="1"/>
  <c r="AW2730" i="1"/>
  <c r="AX2730" i="1"/>
  <c r="AW2739" i="1"/>
  <c r="AX2739" i="1"/>
  <c r="AW2755" i="1"/>
  <c r="AX2755" i="1"/>
  <c r="AW2807" i="1"/>
  <c r="AX2807" i="1"/>
  <c r="AW2811" i="1"/>
  <c r="AX2811" i="1"/>
  <c r="AX2815" i="1"/>
  <c r="AW2815" i="1"/>
  <c r="AW2868" i="1"/>
  <c r="AX2868" i="1"/>
  <c r="AX2886" i="1"/>
  <c r="AW2886" i="1"/>
  <c r="AX2902" i="1"/>
  <c r="AW2902" i="1"/>
  <c r="AW391" i="1"/>
  <c r="AX391" i="1"/>
  <c r="AW399" i="1"/>
  <c r="AX399" i="1"/>
  <c r="AW409" i="1"/>
  <c r="AX409" i="1"/>
  <c r="AW423" i="1"/>
  <c r="AX423" i="1"/>
  <c r="AW454" i="1"/>
  <c r="AX454" i="1"/>
  <c r="AW470" i="1"/>
  <c r="AX470" i="1"/>
  <c r="AW513" i="1"/>
  <c r="AX513" i="1"/>
  <c r="AX523" i="1"/>
  <c r="AW523" i="1"/>
  <c r="AX556" i="1"/>
  <c r="AW556" i="1"/>
  <c r="AW625" i="1"/>
  <c r="AX625" i="1"/>
  <c r="AX666" i="1"/>
  <c r="AW666" i="1"/>
  <c r="AW687" i="1"/>
  <c r="AX687" i="1"/>
  <c r="AX696" i="1"/>
  <c r="AW696" i="1"/>
  <c r="AW711" i="1"/>
  <c r="AX711" i="1"/>
  <c r="AW715" i="1"/>
  <c r="AX715" i="1"/>
  <c r="AW723" i="1"/>
  <c r="AX723" i="1"/>
  <c r="AW728" i="1"/>
  <c r="AX728" i="1"/>
  <c r="AW750" i="1"/>
  <c r="AX750" i="1"/>
  <c r="AW758" i="1"/>
  <c r="AX758" i="1"/>
  <c r="AW782" i="1"/>
  <c r="AX782" i="1"/>
  <c r="AX1326" i="1"/>
  <c r="AW1326" i="1"/>
  <c r="AW383" i="1"/>
  <c r="AX383" i="1"/>
  <c r="AW401" i="1"/>
  <c r="AX401" i="1"/>
  <c r="AW406" i="1"/>
  <c r="AX406" i="1"/>
  <c r="AW410" i="1"/>
  <c r="AX410" i="1"/>
  <c r="AW417" i="1"/>
  <c r="AX417" i="1"/>
  <c r="AW425" i="1"/>
  <c r="AX425" i="1"/>
  <c r="AW437" i="1"/>
  <c r="AX437" i="1"/>
  <c r="AX445" i="1"/>
  <c r="AW445" i="1"/>
  <c r="AW446" i="1"/>
  <c r="AX446" i="1"/>
  <c r="AW455" i="1"/>
  <c r="AX455" i="1"/>
  <c r="AW460" i="1"/>
  <c r="AX460" i="1"/>
  <c r="AX461" i="1"/>
  <c r="AW461" i="1"/>
  <c r="AW476" i="1"/>
  <c r="AX476" i="1"/>
  <c r="AW524" i="1"/>
  <c r="AX524" i="1"/>
  <c r="AW527" i="1"/>
  <c r="AX527" i="1"/>
  <c r="AW528" i="1"/>
  <c r="AX528" i="1"/>
  <c r="AX558" i="1"/>
  <c r="AW558" i="1"/>
  <c r="AW559" i="1"/>
  <c r="AX559" i="1"/>
  <c r="AX562" i="1"/>
  <c r="AW562" i="1"/>
  <c r="AW581" i="1"/>
  <c r="AX581" i="1"/>
  <c r="AW595" i="1"/>
  <c r="AX595" i="1"/>
  <c r="AW605" i="1"/>
  <c r="AX605" i="1"/>
  <c r="AX617" i="1"/>
  <c r="AW617" i="1"/>
  <c r="AW645" i="1"/>
  <c r="AX645" i="1"/>
  <c r="AW663" i="1"/>
  <c r="AX663" i="1"/>
  <c r="AX667" i="1"/>
  <c r="AW667" i="1"/>
  <c r="AX700" i="1"/>
  <c r="AW700" i="1"/>
  <c r="AW703" i="1"/>
  <c r="AX703" i="1"/>
  <c r="AW707" i="1"/>
  <c r="AX707" i="1"/>
  <c r="AW719" i="1"/>
  <c r="AX719" i="1"/>
  <c r="AX732" i="1"/>
  <c r="AW732" i="1"/>
  <c r="AW778" i="1"/>
  <c r="AX778" i="1"/>
  <c r="AW795" i="1"/>
  <c r="AX795" i="1"/>
  <c r="AW806" i="1"/>
  <c r="AX806" i="1"/>
  <c r="AX811" i="1"/>
  <c r="AW811" i="1"/>
  <c r="AW814" i="1"/>
  <c r="AX814" i="1"/>
  <c r="AW822" i="1"/>
  <c r="AX822" i="1"/>
  <c r="AW830" i="1"/>
  <c r="AX830" i="1"/>
  <c r="AW838" i="1"/>
  <c r="AX838" i="1"/>
  <c r="AW846" i="1"/>
  <c r="AX846" i="1"/>
  <c r="AW854" i="1"/>
  <c r="AX854" i="1"/>
  <c r="AW874" i="1"/>
  <c r="AX874" i="1"/>
  <c r="AW882" i="1"/>
  <c r="AX882" i="1"/>
  <c r="AW886" i="1"/>
  <c r="AX886" i="1"/>
  <c r="AX889" i="1"/>
  <c r="AW889" i="1"/>
  <c r="AX916" i="1"/>
  <c r="AW916" i="1"/>
  <c r="AW920" i="1"/>
  <c r="AX920" i="1"/>
  <c r="AX935" i="1"/>
  <c r="AW935" i="1"/>
  <c r="AW944" i="1"/>
  <c r="AX944" i="1"/>
  <c r="AW947" i="1"/>
  <c r="AX947" i="1"/>
  <c r="AX955" i="1"/>
  <c r="AW955" i="1"/>
  <c r="AW970" i="1"/>
  <c r="AX970" i="1"/>
  <c r="AW983" i="1"/>
  <c r="AX983" i="1"/>
  <c r="AW1015" i="1"/>
  <c r="AX1015" i="1"/>
  <c r="AW1031" i="1"/>
  <c r="AX1031" i="1"/>
  <c r="AW1070" i="1"/>
  <c r="AX1070" i="1"/>
  <c r="AW1073" i="1"/>
  <c r="AX1073" i="1"/>
  <c r="AW1077" i="1"/>
  <c r="AX1077" i="1"/>
  <c r="AX1085" i="1"/>
  <c r="AW1085" i="1"/>
  <c r="AX1089" i="1"/>
  <c r="AW1089" i="1"/>
  <c r="AW1093" i="1"/>
  <c r="AX1093" i="1"/>
  <c r="AW1097" i="1"/>
  <c r="AX1097" i="1"/>
  <c r="AA1114" i="1"/>
  <c r="AX1117" i="1"/>
  <c r="AW1117" i="1"/>
  <c r="AX1133" i="1"/>
  <c r="AW1133" i="1"/>
  <c r="AA1137" i="1"/>
  <c r="AW1141" i="1"/>
  <c r="AX1141" i="1"/>
  <c r="AW1157" i="1"/>
  <c r="AX1157" i="1"/>
  <c r="AW1172" i="1"/>
  <c r="AX1172" i="1"/>
  <c r="AX1176" i="1"/>
  <c r="AW1176" i="1"/>
  <c r="AW1189" i="1"/>
  <c r="AX1189" i="1"/>
  <c r="AX1192" i="1"/>
  <c r="AW1192" i="1"/>
  <c r="AA1200" i="1"/>
  <c r="AW1204" i="1"/>
  <c r="AX1204" i="1"/>
  <c r="AX1207" i="1"/>
  <c r="AW1207" i="1"/>
  <c r="AX1219" i="1"/>
  <c r="AW1219" i="1"/>
  <c r="AA1240" i="1"/>
  <c r="AW1243" i="1"/>
  <c r="AX1243" i="1"/>
  <c r="AW1248" i="1"/>
  <c r="AX1248" i="1"/>
  <c r="AX1251" i="1"/>
  <c r="AW1251" i="1"/>
  <c r="AW1268" i="1"/>
  <c r="AX1268" i="1"/>
  <c r="AX1271" i="1"/>
  <c r="AW1271" i="1"/>
  <c r="AW1279" i="1"/>
  <c r="AX1279" i="1"/>
  <c r="AW1287" i="1"/>
  <c r="AX1287" i="1"/>
  <c r="AW1290" i="1"/>
  <c r="AX1290" i="1"/>
  <c r="AW1302" i="1"/>
  <c r="AX1302" i="1"/>
  <c r="AW1303" i="1"/>
  <c r="AX1303" i="1"/>
  <c r="AW1327" i="1"/>
  <c r="AX1327" i="1"/>
  <c r="AW1356" i="1"/>
  <c r="AX1356" i="1"/>
  <c r="AW1373" i="1"/>
  <c r="AX1373" i="1"/>
  <c r="AW1375" i="1"/>
  <c r="AX1375" i="1"/>
  <c r="AW1383" i="1"/>
  <c r="AX1383" i="1"/>
  <c r="AW1394" i="1"/>
  <c r="AX1394" i="1"/>
  <c r="AW1405" i="1"/>
  <c r="AX1405" i="1"/>
  <c r="AX1411" i="1"/>
  <c r="AW1411" i="1"/>
  <c r="AW1446" i="1"/>
  <c r="AX1446" i="1"/>
  <c r="AW1453" i="1"/>
  <c r="AX1453" i="1"/>
  <c r="AX1454" i="1"/>
  <c r="AW1454" i="1"/>
  <c r="AW1458" i="1"/>
  <c r="AX1458" i="1"/>
  <c r="AW1473" i="1"/>
  <c r="AX1473" i="1"/>
  <c r="AW1497" i="1"/>
  <c r="AX1497" i="1"/>
  <c r="AA1584" i="1"/>
  <c r="AX1605" i="1"/>
  <c r="AW1605" i="1"/>
  <c r="AW1610" i="1"/>
  <c r="AX1610" i="1"/>
  <c r="AX1621" i="1"/>
  <c r="AW1621" i="1"/>
  <c r="AW1625" i="1"/>
  <c r="AX1625" i="1"/>
  <c r="AW1628" i="1"/>
  <c r="AX1628" i="1"/>
  <c r="AW1633" i="1"/>
  <c r="AX1633" i="1"/>
  <c r="AW1660" i="1"/>
  <c r="AX1660" i="1"/>
  <c r="AW1683" i="1"/>
  <c r="AX1683" i="1"/>
  <c r="AX1685" i="1"/>
  <c r="AW1685" i="1"/>
  <c r="AW1688" i="1"/>
  <c r="AX1688" i="1"/>
  <c r="AW1698" i="1"/>
  <c r="AX1698" i="1"/>
  <c r="AW1737" i="1"/>
  <c r="AX1737" i="1"/>
  <c r="AX1743" i="1"/>
  <c r="AW1743" i="1"/>
  <c r="AW1747" i="1"/>
  <c r="AX1747" i="1"/>
  <c r="AW1753" i="1"/>
  <c r="AX1753" i="1"/>
  <c r="AX1757" i="1"/>
  <c r="AW1757" i="1"/>
  <c r="AW1769" i="1"/>
  <c r="AX1769" i="1"/>
  <c r="AX1781" i="1"/>
  <c r="AW1781" i="1"/>
  <c r="AW1785" i="1"/>
  <c r="AX1785" i="1"/>
  <c r="AW1819" i="1"/>
  <c r="AX1819" i="1"/>
  <c r="AX1831" i="1"/>
  <c r="AW1831" i="1"/>
  <c r="AX1844" i="1"/>
  <c r="AW1844" i="1"/>
  <c r="AX1847" i="1"/>
  <c r="AW1847" i="1"/>
  <c r="AW1862" i="1"/>
  <c r="AX1862" i="1"/>
  <c r="AW1865" i="1"/>
  <c r="AX1865" i="1"/>
  <c r="AX1885" i="1"/>
  <c r="AW1885" i="1"/>
  <c r="AW1897" i="1"/>
  <c r="AX1897" i="1"/>
  <c r="AX1919" i="1"/>
  <c r="AW1919" i="1"/>
  <c r="AW1943" i="1"/>
  <c r="AX1943" i="1"/>
  <c r="AX1956" i="1"/>
  <c r="AW1956" i="1"/>
  <c r="AW1968" i="1"/>
  <c r="AX1968" i="1"/>
  <c r="AW1979" i="1"/>
  <c r="AX1979" i="1"/>
  <c r="AW1995" i="1"/>
  <c r="AX1995" i="1"/>
  <c r="AA2008" i="1"/>
  <c r="AX2023" i="1"/>
  <c r="AW2023" i="1"/>
  <c r="AW2066" i="1"/>
  <c r="AX2066" i="1"/>
  <c r="AW2070" i="1"/>
  <c r="AX2070" i="1"/>
  <c r="AW2078" i="1"/>
  <c r="AX2078" i="1"/>
  <c r="AW2086" i="1"/>
  <c r="AX2086" i="1"/>
  <c r="AW2090" i="1"/>
  <c r="AX2090" i="1"/>
  <c r="AW2096" i="1"/>
  <c r="AX2096" i="1"/>
  <c r="AW2098" i="1"/>
  <c r="AX2098" i="1"/>
  <c r="AW2116" i="1"/>
  <c r="AX2116" i="1"/>
  <c r="AX2120" i="1"/>
  <c r="AW2120" i="1"/>
  <c r="AW2144" i="1"/>
  <c r="AX2144" i="1"/>
  <c r="AW2156" i="1"/>
  <c r="AX2156" i="1"/>
  <c r="AW2188" i="1"/>
  <c r="AX2188" i="1"/>
  <c r="AW2191" i="1"/>
  <c r="AX2191" i="1"/>
  <c r="AX2203" i="1"/>
  <c r="AW2203" i="1"/>
  <c r="AX2216" i="1"/>
  <c r="AW2216" i="1"/>
  <c r="AW2231" i="1"/>
  <c r="AX2231" i="1"/>
  <c r="AW2238" i="1"/>
  <c r="AX2238" i="1"/>
  <c r="AW2292" i="1"/>
  <c r="AX2292" i="1"/>
  <c r="AX2326" i="1"/>
  <c r="AW2326" i="1"/>
  <c r="AW2327" i="1"/>
  <c r="AX2327" i="1"/>
  <c r="AW2330" i="1"/>
  <c r="AX2330" i="1"/>
  <c r="AW2331" i="1"/>
  <c r="AX2331" i="1"/>
  <c r="AX2334" i="1"/>
  <c r="AW2334" i="1"/>
  <c r="AX2342" i="1"/>
  <c r="AW2342" i="1"/>
  <c r="AW2349" i="1"/>
  <c r="AX2349" i="1"/>
  <c r="AX2350" i="1"/>
  <c r="AW2350" i="1"/>
  <c r="AW2372" i="1"/>
  <c r="AX2372" i="1"/>
  <c r="AX2374" i="1"/>
  <c r="AW2374" i="1"/>
  <c r="AW2380" i="1"/>
  <c r="AX2380" i="1"/>
  <c r="AX2390" i="1"/>
  <c r="AW2390" i="1"/>
  <c r="AW2416" i="1"/>
  <c r="AX2416" i="1"/>
  <c r="AX2498" i="1"/>
  <c r="AW2498" i="1"/>
  <c r="AW2522" i="1"/>
  <c r="AX2522" i="1"/>
  <c r="AW2528" i="1"/>
  <c r="AX2528" i="1"/>
  <c r="AX2549" i="1"/>
  <c r="AW2549" i="1"/>
  <c r="AW2564" i="1"/>
  <c r="AX2564" i="1"/>
  <c r="AX2610" i="1"/>
  <c r="AW2610" i="1"/>
  <c r="AW2618" i="1"/>
  <c r="AX2618" i="1"/>
  <c r="AX2714" i="1"/>
  <c r="AW2714" i="1"/>
  <c r="AW2734" i="1"/>
  <c r="AX2734" i="1"/>
  <c r="AX2735" i="1"/>
  <c r="AW2735" i="1"/>
  <c r="AX2738" i="1"/>
  <c r="AW2738" i="1"/>
  <c r="AX2743" i="1"/>
  <c r="AW2743" i="1"/>
  <c r="AW2747" i="1"/>
  <c r="AX2747" i="1"/>
  <c r="AW2763" i="1"/>
  <c r="AX2763" i="1"/>
  <c r="AX2764" i="1"/>
  <c r="AW2764" i="1"/>
  <c r="AX2767" i="1"/>
  <c r="AW2767" i="1"/>
  <c r="AW2799" i="1"/>
  <c r="AX2799" i="1"/>
  <c r="AW2803" i="1"/>
  <c r="AX2803" i="1"/>
  <c r="AX2804" i="1"/>
  <c r="AW2804" i="1"/>
  <c r="AW2847" i="1"/>
  <c r="AX2847" i="1"/>
  <c r="AW2865" i="1"/>
  <c r="AX2865" i="1"/>
  <c r="AX2877" i="1"/>
  <c r="AW2877" i="1"/>
  <c r="AX2891" i="1"/>
  <c r="AW2891" i="1"/>
  <c r="AW394" i="1"/>
  <c r="AX394" i="1"/>
  <c r="AW405" i="1"/>
  <c r="AX405" i="1"/>
  <c r="AW415" i="1"/>
  <c r="AX415" i="1"/>
  <c r="AX488" i="1"/>
  <c r="AW488" i="1"/>
  <c r="AW497" i="1"/>
  <c r="AX497" i="1"/>
  <c r="AW509" i="1"/>
  <c r="AX509" i="1"/>
  <c r="AX514" i="1"/>
  <c r="AW514" i="1"/>
  <c r="AW542" i="1"/>
  <c r="AX542" i="1"/>
  <c r="AX574" i="1"/>
  <c r="AW574" i="1"/>
  <c r="AX601" i="1"/>
  <c r="AW601" i="1"/>
  <c r="AX614" i="1"/>
  <c r="AW614" i="1"/>
  <c r="AW643" i="1"/>
  <c r="AX643" i="1"/>
  <c r="AW743" i="1"/>
  <c r="AX743" i="1"/>
  <c r="AW746" i="1"/>
  <c r="AX746" i="1"/>
  <c r="AW770" i="1"/>
  <c r="AX770" i="1"/>
  <c r="AW810" i="1"/>
  <c r="AX810" i="1"/>
  <c r="AW818" i="1"/>
  <c r="AX818" i="1"/>
  <c r="AW893" i="1"/>
  <c r="AX893" i="1"/>
  <c r="AW902" i="1"/>
  <c r="AX902" i="1"/>
  <c r="AW912" i="1"/>
  <c r="AX912" i="1"/>
  <c r="AX931" i="1"/>
  <c r="AW931" i="1"/>
  <c r="AW943" i="1"/>
  <c r="AX943" i="1"/>
  <c r="AW963" i="1"/>
  <c r="AX963" i="1"/>
  <c r="AW982" i="1"/>
  <c r="AX982" i="1"/>
  <c r="AW1003" i="1"/>
  <c r="AX1003" i="1"/>
  <c r="AX1006" i="1"/>
  <c r="AW1006" i="1"/>
  <c r="AX1018" i="1"/>
  <c r="AW1018" i="1"/>
  <c r="AW1035" i="1"/>
  <c r="AX1035" i="1"/>
  <c r="AA1042" i="1"/>
  <c r="AX1069" i="1"/>
  <c r="AW1069" i="1"/>
  <c r="AW1136" i="1"/>
  <c r="AX1136" i="1"/>
  <c r="AX1165" i="1"/>
  <c r="AW1165" i="1"/>
  <c r="AX1181" i="1"/>
  <c r="AW1181" i="1"/>
  <c r="AA1216" i="1"/>
  <c r="AA1224" i="1"/>
  <c r="AA1232" i="1"/>
  <c r="AW1263" i="1"/>
  <c r="AX1263" i="1"/>
  <c r="AW1318" i="1"/>
  <c r="AX1318" i="1"/>
  <c r="AA382" i="1"/>
  <c r="AX384" i="1"/>
  <c r="AW384" i="1"/>
  <c r="AW387" i="1"/>
  <c r="AX387" i="1"/>
  <c r="AW426" i="1"/>
  <c r="AX426" i="1"/>
  <c r="AW439" i="1"/>
  <c r="AX439" i="1"/>
  <c r="AW462" i="1"/>
  <c r="AX462" i="1"/>
  <c r="AX480" i="1"/>
  <c r="AW480" i="1"/>
  <c r="AW501" i="1"/>
  <c r="AX501" i="1"/>
  <c r="AW516" i="1"/>
  <c r="AX516" i="1"/>
  <c r="AX570" i="1"/>
  <c r="AW570" i="1"/>
  <c r="AW571" i="1"/>
  <c r="AX571" i="1"/>
  <c r="AX582" i="1"/>
  <c r="AW582" i="1"/>
  <c r="AX585" i="1"/>
  <c r="AW585" i="1"/>
  <c r="AX606" i="1"/>
  <c r="AW606" i="1"/>
  <c r="AX618" i="1"/>
  <c r="AW618" i="1"/>
  <c r="AX651" i="1"/>
  <c r="AW651" i="1"/>
  <c r="AW679" i="1"/>
  <c r="AX679" i="1"/>
  <c r="AW738" i="1"/>
  <c r="AX738" i="1"/>
  <c r="AW754" i="1"/>
  <c r="AX754" i="1"/>
  <c r="AW762" i="1"/>
  <c r="AX762" i="1"/>
  <c r="AW771" i="1"/>
  <c r="AX771" i="1"/>
  <c r="AW774" i="1"/>
  <c r="AX774" i="1"/>
  <c r="AW786" i="1"/>
  <c r="AX786" i="1"/>
  <c r="AW803" i="1"/>
  <c r="AX803" i="1"/>
  <c r="AW823" i="1"/>
  <c r="AX823" i="1"/>
  <c r="AW850" i="1"/>
  <c r="AX850" i="1"/>
  <c r="AW851" i="1"/>
  <c r="AX851" i="1"/>
  <c r="AW870" i="1"/>
  <c r="AX870" i="1"/>
  <c r="AW878" i="1"/>
  <c r="AX878" i="1"/>
  <c r="AW894" i="1"/>
  <c r="AX894" i="1"/>
  <c r="AX901" i="1"/>
  <c r="AW901" i="1"/>
  <c r="AW905" i="1"/>
  <c r="AX905" i="1"/>
  <c r="AW927" i="1"/>
  <c r="AX927" i="1"/>
  <c r="AW958" i="1"/>
  <c r="AX958" i="1"/>
  <c r="AW962" i="1"/>
  <c r="AX962" i="1"/>
  <c r="AW967" i="1"/>
  <c r="AX967" i="1"/>
  <c r="AX974" i="1"/>
  <c r="AW974" i="1"/>
  <c r="AW979" i="1"/>
  <c r="AX979" i="1"/>
  <c r="AW994" i="1"/>
  <c r="AX994" i="1"/>
  <c r="AW998" i="1"/>
  <c r="AX998" i="1"/>
  <c r="AX1010" i="1"/>
  <c r="AW1010" i="1"/>
  <c r="AW1026" i="1"/>
  <c r="AX1026" i="1"/>
  <c r="AW1034" i="1"/>
  <c r="AX1034" i="1"/>
  <c r="AW1041" i="1"/>
  <c r="AX1041" i="1"/>
  <c r="AX1046" i="1"/>
  <c r="AW1046" i="1"/>
  <c r="AW1049" i="1"/>
  <c r="AX1049" i="1"/>
  <c r="AX1057" i="1"/>
  <c r="AW1057" i="1"/>
  <c r="AW1061" i="1"/>
  <c r="AX1061" i="1"/>
  <c r="AW1065" i="1"/>
  <c r="AX1065" i="1"/>
  <c r="AX1078" i="1"/>
  <c r="AW1078" i="1"/>
  <c r="AA1082" i="1"/>
  <c r="AW1086" i="1"/>
  <c r="AX1086" i="1"/>
  <c r="AX1094" i="1"/>
  <c r="AW1094" i="1"/>
  <c r="AA1106" i="1"/>
  <c r="AW1109" i="1"/>
  <c r="AX1109" i="1"/>
  <c r="AW1125" i="1"/>
  <c r="AX1125" i="1"/>
  <c r="AX1128" i="1"/>
  <c r="AW1128" i="1"/>
  <c r="AA1145" i="1"/>
  <c r="AW1148" i="1"/>
  <c r="AX1148" i="1"/>
  <c r="AW1152" i="1"/>
  <c r="AX1152" i="1"/>
  <c r="AA1153" i="1"/>
  <c r="AA1161" i="1"/>
  <c r="AW1164" i="1"/>
  <c r="AX1164" i="1"/>
  <c r="AW1168" i="1"/>
  <c r="AX1168" i="1"/>
  <c r="AA1169" i="1"/>
  <c r="AW1173" i="1"/>
  <c r="AX1173" i="1"/>
  <c r="AW1211" i="1"/>
  <c r="AX1211" i="1"/>
  <c r="AW1220" i="1"/>
  <c r="AX1220" i="1"/>
  <c r="AW1223" i="1"/>
  <c r="AX1223" i="1"/>
  <c r="AW1227" i="1"/>
  <c r="AX1227" i="1"/>
  <c r="AW1231" i="1"/>
  <c r="AX1231" i="1"/>
  <c r="AX1235" i="1"/>
  <c r="AW1235" i="1"/>
  <c r="AW1244" i="1"/>
  <c r="AX1244" i="1"/>
  <c r="AW1252" i="1"/>
  <c r="AX1252" i="1"/>
  <c r="AW1255" i="1"/>
  <c r="AX1255" i="1"/>
  <c r="AW1264" i="1"/>
  <c r="AX1264" i="1"/>
  <c r="AX1272" i="1"/>
  <c r="AW1272" i="1"/>
  <c r="AW1280" i="1"/>
  <c r="AX1280" i="1"/>
  <c r="AX1283" i="1"/>
  <c r="AW1283" i="1"/>
  <c r="AW1284" i="1"/>
  <c r="AX1284" i="1"/>
  <c r="AW1306" i="1"/>
  <c r="AX1306" i="1"/>
  <c r="AW1310" i="1"/>
  <c r="AX1310" i="1"/>
  <c r="AW1343" i="1"/>
  <c r="AX1343" i="1"/>
  <c r="AW1348" i="1"/>
  <c r="AX1348" i="1"/>
  <c r="AW1354" i="1"/>
  <c r="AX1354" i="1"/>
  <c r="AX1377" i="1"/>
  <c r="AW1377" i="1"/>
  <c r="AW1381" i="1"/>
  <c r="AX1381" i="1"/>
  <c r="AX1385" i="1"/>
  <c r="AW1385" i="1"/>
  <c r="AX1395" i="1"/>
  <c r="AW1395" i="1"/>
  <c r="AW1402" i="1"/>
  <c r="AX1402" i="1"/>
  <c r="AW1450" i="1"/>
  <c r="AX1450" i="1"/>
  <c r="AX1461" i="1"/>
  <c r="AW1461" i="1"/>
  <c r="AW1474" i="1"/>
  <c r="AX1474" i="1"/>
  <c r="AW1501" i="1"/>
  <c r="AX1501" i="1"/>
  <c r="AW1517" i="1"/>
  <c r="AX1517" i="1"/>
  <c r="AW1529" i="1"/>
  <c r="AX1529" i="1"/>
  <c r="AW1548" i="1"/>
  <c r="AX1548" i="1"/>
  <c r="AW1557" i="1"/>
  <c r="AX1557" i="1"/>
  <c r="AW1565" i="1"/>
  <c r="AX1565" i="1"/>
  <c r="AW1568" i="1"/>
  <c r="AX1568" i="1"/>
  <c r="AW1603" i="1"/>
  <c r="AX1603" i="1"/>
  <c r="AW1630" i="1"/>
  <c r="AX1630" i="1"/>
  <c r="AW1634" i="1"/>
  <c r="AX1634" i="1"/>
  <c r="AW1643" i="1"/>
  <c r="AX1643" i="1"/>
  <c r="AX1661" i="1"/>
  <c r="AW1661" i="1"/>
  <c r="AW1672" i="1"/>
  <c r="AX1672" i="1"/>
  <c r="AW1700" i="1"/>
  <c r="AX1700" i="1"/>
  <c r="AX1709" i="1"/>
  <c r="AW1709" i="1"/>
  <c r="AX1711" i="1"/>
  <c r="AW1711" i="1"/>
  <c r="AW1713" i="1"/>
  <c r="AX1713" i="1"/>
  <c r="AW1728" i="1"/>
  <c r="AX1728" i="1"/>
  <c r="AW1787" i="1"/>
  <c r="AX1787" i="1"/>
  <c r="AX1799" i="1"/>
  <c r="AW1799" i="1"/>
  <c r="AW1810" i="1"/>
  <c r="AX1810" i="1"/>
  <c r="AW1820" i="1"/>
  <c r="AX1820" i="1"/>
  <c r="AX1823" i="1"/>
  <c r="AW1823" i="1"/>
  <c r="AW1867" i="1"/>
  <c r="AX1867" i="1"/>
  <c r="AW1899" i="1"/>
  <c r="AX1899" i="1"/>
  <c r="AX1937" i="1"/>
  <c r="AW1937" i="1"/>
  <c r="AX1940" i="1"/>
  <c r="AW1940" i="1"/>
  <c r="AW1941" i="1"/>
  <c r="AX1941" i="1"/>
  <c r="AW1945" i="1"/>
  <c r="AX1945" i="1"/>
  <c r="AX1952" i="1"/>
  <c r="AW1952" i="1"/>
  <c r="AW1964" i="1"/>
  <c r="AX1964" i="1"/>
  <c r="AW1969" i="1"/>
  <c r="AX1969" i="1"/>
  <c r="AW1992" i="1"/>
  <c r="AX1992" i="1"/>
  <c r="AX2004" i="1"/>
  <c r="AW2004" i="1"/>
  <c r="AW2026" i="1"/>
  <c r="AX2026" i="1"/>
  <c r="AX2032" i="1"/>
  <c r="AW2032" i="1"/>
  <c r="AW2047" i="1"/>
  <c r="AX2047" i="1"/>
  <c r="AW2052" i="1"/>
  <c r="AX2052" i="1"/>
  <c r="AW2064" i="1"/>
  <c r="AX2064" i="1"/>
  <c r="AW2067" i="1"/>
  <c r="AX2067" i="1"/>
  <c r="AW2071" i="1"/>
  <c r="AX2071" i="1"/>
  <c r="AW2112" i="1"/>
  <c r="AX2112" i="1"/>
  <c r="AW2117" i="1"/>
  <c r="AX2117" i="1"/>
  <c r="AW2128" i="1"/>
  <c r="AX2128" i="1"/>
  <c r="AW2141" i="1"/>
  <c r="AX2141" i="1"/>
  <c r="AX2171" i="1"/>
  <c r="AW2171" i="1"/>
  <c r="AW2180" i="1"/>
  <c r="AX2180" i="1"/>
  <c r="AW2181" i="1"/>
  <c r="AX2181" i="1"/>
  <c r="AX2184" i="1"/>
  <c r="AW2184" i="1"/>
  <c r="AW2192" i="1"/>
  <c r="AX2192" i="1"/>
  <c r="AW2223" i="1"/>
  <c r="AX2223" i="1"/>
  <c r="AA2228" i="1"/>
  <c r="AW2232" i="1"/>
  <c r="AX2232" i="1"/>
  <c r="AX2241" i="1"/>
  <c r="AW2241" i="1"/>
  <c r="AW2274" i="1"/>
  <c r="AX2274" i="1"/>
  <c r="AX2294" i="1"/>
  <c r="AW2294" i="1"/>
  <c r="AW2345" i="1"/>
  <c r="AX2345" i="1"/>
  <c r="AW2381" i="1"/>
  <c r="AX2381" i="1"/>
  <c r="AX2384" i="1"/>
  <c r="AW2384" i="1"/>
  <c r="AW2393" i="1"/>
  <c r="AX2393" i="1"/>
  <c r="AX2402" i="1"/>
  <c r="AW2402" i="1"/>
  <c r="AW2403" i="1"/>
  <c r="AX2403" i="1"/>
  <c r="AX2434" i="1"/>
  <c r="AW2434" i="1"/>
  <c r="AW2442" i="1"/>
  <c r="AX2442" i="1"/>
  <c r="AX2444" i="1"/>
  <c r="AW2444" i="1"/>
  <c r="AX2453" i="1"/>
  <c r="AW2453" i="1"/>
  <c r="AX2477" i="1"/>
  <c r="AW2477" i="1"/>
  <c r="AX2485" i="1"/>
  <c r="AW2485" i="1"/>
  <c r="AW2542" i="1"/>
  <c r="AX2542" i="1"/>
  <c r="AW2582" i="1"/>
  <c r="AX2582" i="1"/>
  <c r="AW2590" i="1"/>
  <c r="AX2590" i="1"/>
  <c r="AW2638" i="1"/>
  <c r="AX2638" i="1"/>
  <c r="AW2681" i="1"/>
  <c r="AX2681" i="1"/>
  <c r="AX2732" i="1"/>
  <c r="AW2732" i="1"/>
  <c r="AW2750" i="1"/>
  <c r="AX2750" i="1"/>
  <c r="AX2808" i="1"/>
  <c r="AW2808" i="1"/>
  <c r="AW2824" i="1"/>
  <c r="AX2824" i="1"/>
  <c r="AX2831" i="1"/>
  <c r="AW2831" i="1"/>
  <c r="AW2835" i="1"/>
  <c r="AX2835" i="1"/>
  <c r="AX2842" i="1"/>
  <c r="AW2842" i="1"/>
  <c r="AW2851" i="1"/>
  <c r="AX2851" i="1"/>
  <c r="AX2893" i="1"/>
  <c r="AW2893" i="1"/>
  <c r="AX2918" i="1"/>
  <c r="AW2918" i="1"/>
  <c r="AX388" i="1"/>
  <c r="AW388" i="1"/>
  <c r="AW413" i="1"/>
  <c r="AX413" i="1"/>
  <c r="AW414" i="1"/>
  <c r="AX414" i="1"/>
  <c r="AW433" i="1"/>
  <c r="AX433" i="1"/>
  <c r="AX453" i="1"/>
  <c r="AW453" i="1"/>
  <c r="AX469" i="1"/>
  <c r="AW469" i="1"/>
  <c r="AW911" i="1"/>
  <c r="AX911" i="1"/>
  <c r="AX919" i="1"/>
  <c r="AW919" i="1"/>
  <c r="AX991" i="1"/>
  <c r="AW991" i="1"/>
  <c r="AX1014" i="1"/>
  <c r="AW1014" i="1"/>
  <c r="AW1038" i="1"/>
  <c r="AX1038" i="1"/>
  <c r="AW1045" i="1"/>
  <c r="AX1045" i="1"/>
  <c r="AA1050" i="1"/>
  <c r="AW1054" i="1"/>
  <c r="AX1054" i="1"/>
  <c r="AW1105" i="1"/>
  <c r="AX1105" i="1"/>
  <c r="AA1121" i="1"/>
  <c r="AW1124" i="1"/>
  <c r="AX1124" i="1"/>
  <c r="AW1156" i="1"/>
  <c r="AX1156" i="1"/>
  <c r="AX1160" i="1"/>
  <c r="AW1160" i="1"/>
  <c r="AW1188" i="1"/>
  <c r="AX1188" i="1"/>
  <c r="AA1256" i="1"/>
  <c r="AX1260" i="1"/>
  <c r="AW1260" i="1"/>
  <c r="AW1286" i="1"/>
  <c r="AX1286" i="1"/>
  <c r="AX392" i="1"/>
  <c r="AW392" i="1"/>
  <c r="AW411" i="1"/>
  <c r="AX411" i="1"/>
  <c r="AW429" i="1"/>
  <c r="AX429" i="1"/>
  <c r="AW438" i="1"/>
  <c r="AX438" i="1"/>
  <c r="AW447" i="1"/>
  <c r="AX447" i="1"/>
  <c r="AX477" i="1"/>
  <c r="AW477" i="1"/>
  <c r="AW478" i="1"/>
  <c r="AX478" i="1"/>
  <c r="AW481" i="1"/>
  <c r="AX481" i="1"/>
  <c r="AX502" i="1"/>
  <c r="AW502" i="1"/>
  <c r="AW530" i="1"/>
  <c r="AX530" i="1"/>
  <c r="AW546" i="1"/>
  <c r="AX546" i="1"/>
  <c r="AX554" i="1"/>
  <c r="AW554" i="1"/>
  <c r="AW397" i="1"/>
  <c r="AX397" i="1"/>
  <c r="AW398" i="1"/>
  <c r="AX398" i="1"/>
  <c r="AW430" i="1"/>
  <c r="AX430" i="1"/>
  <c r="AW431" i="1"/>
  <c r="AX431" i="1"/>
  <c r="AW468" i="1"/>
  <c r="AX468" i="1"/>
  <c r="AW487" i="1"/>
  <c r="AX487" i="1"/>
  <c r="AW495" i="1"/>
  <c r="AX495" i="1"/>
  <c r="AW503" i="1"/>
  <c r="AX503" i="1"/>
  <c r="AW519" i="1"/>
  <c r="AX519" i="1"/>
  <c r="AW531" i="1"/>
  <c r="AX531" i="1"/>
  <c r="AW538" i="1"/>
  <c r="AX538" i="1"/>
  <c r="AW539" i="1"/>
  <c r="AX539" i="1"/>
  <c r="AW547" i="1"/>
  <c r="AX547" i="1"/>
  <c r="AW555" i="1"/>
  <c r="AX555" i="1"/>
  <c r="AW563" i="1"/>
  <c r="AX563" i="1"/>
  <c r="AX566" i="1"/>
  <c r="AW566" i="1"/>
  <c r="AX578" i="1"/>
  <c r="AW578" i="1"/>
  <c r="AW589" i="1"/>
  <c r="AX589" i="1"/>
  <c r="AW593" i="1"/>
  <c r="AX593" i="1"/>
  <c r="AW597" i="1"/>
  <c r="AX597" i="1"/>
  <c r="AX610" i="1"/>
  <c r="AW610" i="1"/>
  <c r="AW613" i="1"/>
  <c r="AX613" i="1"/>
  <c r="AW615" i="1"/>
  <c r="AX615" i="1"/>
  <c r="AX621" i="1"/>
  <c r="AW621" i="1"/>
  <c r="AX624" i="1"/>
  <c r="AW624" i="1"/>
  <c r="AW628" i="1"/>
  <c r="AX628" i="1"/>
  <c r="AW632" i="1"/>
  <c r="AX632" i="1"/>
  <c r="AX635" i="1"/>
  <c r="AW635" i="1"/>
  <c r="AW639" i="1"/>
  <c r="AX639" i="1"/>
  <c r="AW659" i="1"/>
  <c r="AX659" i="1"/>
  <c r="AW675" i="1"/>
  <c r="AX675" i="1"/>
  <c r="AW683" i="1"/>
  <c r="AX683" i="1"/>
  <c r="AW691" i="1"/>
  <c r="AX691" i="1"/>
  <c r="AW699" i="1"/>
  <c r="AX699" i="1"/>
  <c r="AX708" i="1"/>
  <c r="AW708" i="1"/>
  <c r="AW731" i="1"/>
  <c r="AX731" i="1"/>
  <c r="AX734" i="1"/>
  <c r="AW734" i="1"/>
  <c r="AW735" i="1"/>
  <c r="AX735" i="1"/>
  <c r="AW742" i="1"/>
  <c r="AX742" i="1"/>
  <c r="AW766" i="1"/>
  <c r="AX766" i="1"/>
  <c r="AX779" i="1"/>
  <c r="AW779" i="1"/>
  <c r="AW790" i="1"/>
  <c r="AX790" i="1"/>
  <c r="AW791" i="1"/>
  <c r="AX791" i="1"/>
  <c r="AW794" i="1"/>
  <c r="AX794" i="1"/>
  <c r="AW839" i="1"/>
  <c r="AX839" i="1"/>
  <c r="AW842" i="1"/>
  <c r="AX842" i="1"/>
  <c r="AW855" i="1"/>
  <c r="AX855" i="1"/>
  <c r="AW858" i="1"/>
  <c r="AX858" i="1"/>
  <c r="AW862" i="1"/>
  <c r="AX862" i="1"/>
  <c r="AW885" i="1"/>
  <c r="AX885" i="1"/>
  <c r="AW897" i="1"/>
  <c r="AX897" i="1"/>
  <c r="AW915" i="1"/>
  <c r="AX915" i="1"/>
  <c r="AW923" i="1"/>
  <c r="AX923" i="1"/>
  <c r="AX928" i="1"/>
  <c r="AW928" i="1"/>
  <c r="AW939" i="1"/>
  <c r="AX939" i="1"/>
  <c r="AX959" i="1"/>
  <c r="AW959" i="1"/>
  <c r="AW971" i="1"/>
  <c r="AX971" i="1"/>
  <c r="AW975" i="1"/>
  <c r="AX975" i="1"/>
  <c r="AW986" i="1"/>
  <c r="AX986" i="1"/>
  <c r="AX999" i="1"/>
  <c r="AW999" i="1"/>
  <c r="AW1002" i="1"/>
  <c r="AX1002" i="1"/>
  <c r="AX1037" i="1"/>
  <c r="AW1037" i="1"/>
  <c r="AX1053" i="1"/>
  <c r="AW1053" i="1"/>
  <c r="AX1062" i="1"/>
  <c r="AW1062" i="1"/>
  <c r="AA1074" i="1"/>
  <c r="AA1090" i="1"/>
  <c r="AA1098" i="1"/>
  <c r="AX1101" i="1"/>
  <c r="AW1101" i="1"/>
  <c r="AX1110" i="1"/>
  <c r="AW1110" i="1"/>
  <c r="AW1113" i="1"/>
  <c r="AX1113" i="1"/>
  <c r="AW1120" i="1"/>
  <c r="AX1120" i="1"/>
  <c r="AA1129" i="1"/>
  <c r="AX1132" i="1"/>
  <c r="AW1132" i="1"/>
  <c r="AW1140" i="1"/>
  <c r="AX1140" i="1"/>
  <c r="AA1177" i="1"/>
  <c r="AW1180" i="1"/>
  <c r="AX1180" i="1"/>
  <c r="AW1184" i="1"/>
  <c r="AX1184" i="1"/>
  <c r="AA1193" i="1"/>
  <c r="AX1196" i="1"/>
  <c r="AW1196" i="1"/>
  <c r="AW1199" i="1"/>
  <c r="AX1199" i="1"/>
  <c r="AA1208" i="1"/>
  <c r="AW1212" i="1"/>
  <c r="AX1212" i="1"/>
  <c r="AW1215" i="1"/>
  <c r="AX1215" i="1"/>
  <c r="AW1228" i="1"/>
  <c r="AX1228" i="1"/>
  <c r="AW1239" i="1"/>
  <c r="AX1239" i="1"/>
  <c r="AW1247" i="1"/>
  <c r="AX1247" i="1"/>
  <c r="AW1259" i="1"/>
  <c r="AX1259" i="1"/>
  <c r="AW1275" i="1"/>
  <c r="AX1275" i="1"/>
  <c r="AX1307" i="1"/>
  <c r="AW1307" i="1"/>
  <c r="AW1314" i="1"/>
  <c r="AX1314" i="1"/>
  <c r="AX1315" i="1"/>
  <c r="AW1315" i="1"/>
  <c r="AW1322" i="1"/>
  <c r="AX1322" i="1"/>
  <c r="AX1323" i="1"/>
  <c r="AW1323" i="1"/>
  <c r="AW1330" i="1"/>
  <c r="AX1330" i="1"/>
  <c r="AX1355" i="1"/>
  <c r="AW1355" i="1"/>
  <c r="AX1371" i="1"/>
  <c r="AW1371" i="1"/>
  <c r="AW1374" i="1"/>
  <c r="AX1374" i="1"/>
  <c r="AW1406" i="1"/>
  <c r="AX1406" i="1"/>
  <c r="AW1430" i="1"/>
  <c r="AX1430" i="1"/>
  <c r="AA1431" i="1"/>
  <c r="AW1434" i="1"/>
  <c r="AX1434" i="1"/>
  <c r="AW1470" i="1"/>
  <c r="AX1470" i="1"/>
  <c r="AX1481" i="1"/>
  <c r="AW1481" i="1"/>
  <c r="AW1482" i="1"/>
  <c r="AX1482" i="1"/>
  <c r="AX1485" i="1"/>
  <c r="AW1485" i="1"/>
  <c r="AW1494" i="1"/>
  <c r="AX1494" i="1"/>
  <c r="AW1502" i="1"/>
  <c r="AX1502" i="1"/>
  <c r="AW1506" i="1"/>
  <c r="AX1506" i="1"/>
  <c r="AX1513" i="1"/>
  <c r="AW1513" i="1"/>
  <c r="AX1518" i="1"/>
  <c r="AW1518" i="1"/>
  <c r="AX1544" i="1"/>
  <c r="AW1544" i="1"/>
  <c r="AX1549" i="1"/>
  <c r="AW1549" i="1"/>
  <c r="AW1569" i="1"/>
  <c r="AX1569" i="1"/>
  <c r="AX1593" i="1"/>
  <c r="AW1593" i="1"/>
  <c r="AW1596" i="1"/>
  <c r="AX1596" i="1"/>
  <c r="AX1607" i="1"/>
  <c r="AW1607" i="1"/>
  <c r="AX1646" i="1"/>
  <c r="AW1646" i="1"/>
  <c r="AW1648" i="1"/>
  <c r="AX1648" i="1"/>
  <c r="AW1654" i="1"/>
  <c r="AX1654" i="1"/>
  <c r="AW1662" i="1"/>
  <c r="AX1662" i="1"/>
  <c r="AW1664" i="1"/>
  <c r="AX1664" i="1"/>
  <c r="AW1673" i="1"/>
  <c r="AX1673" i="1"/>
  <c r="AW1690" i="1"/>
  <c r="AX1690" i="1"/>
  <c r="AX1703" i="1"/>
  <c r="AW1703" i="1"/>
  <c r="AW1740" i="1"/>
  <c r="AX1740" i="1"/>
  <c r="AW1760" i="1"/>
  <c r="AX1760" i="1"/>
  <c r="AW1772" i="1"/>
  <c r="AX1772" i="1"/>
  <c r="AW1795" i="1"/>
  <c r="AX1795" i="1"/>
  <c r="AW1796" i="1"/>
  <c r="AX1796" i="1"/>
  <c r="AW1814" i="1"/>
  <c r="AX1814" i="1"/>
  <c r="AX1815" i="1"/>
  <c r="AW1815" i="1"/>
  <c r="AW1835" i="1"/>
  <c r="AX1835" i="1"/>
  <c r="AW1851" i="1"/>
  <c r="AX1851" i="1"/>
  <c r="AX1869" i="1"/>
  <c r="AW1869" i="1"/>
  <c r="AX1877" i="1"/>
  <c r="AW1877" i="1"/>
  <c r="AX1879" i="1"/>
  <c r="AW1879" i="1"/>
  <c r="AA1905" i="1"/>
  <c r="AX1908" i="1"/>
  <c r="AW1908" i="1"/>
  <c r="AW1909" i="1"/>
  <c r="AX1909" i="1"/>
  <c r="AW1924" i="1"/>
  <c r="AX1924" i="1"/>
  <c r="AW1929" i="1"/>
  <c r="AX1929" i="1"/>
  <c r="AW1948" i="1"/>
  <c r="AX1948" i="1"/>
  <c r="AW1955" i="1"/>
  <c r="AX1955" i="1"/>
  <c r="AX1971" i="1"/>
  <c r="AW1971" i="1"/>
  <c r="AX1980" i="1"/>
  <c r="AW1980" i="1"/>
  <c r="AW2000" i="1"/>
  <c r="AX2000" i="1"/>
  <c r="AW2039" i="1"/>
  <c r="AX2039" i="1"/>
  <c r="AW2049" i="1"/>
  <c r="AX2049" i="1"/>
  <c r="AX2094" i="1"/>
  <c r="AW2094" i="1"/>
  <c r="AX2097" i="1"/>
  <c r="AW2097" i="1"/>
  <c r="AW2101" i="1"/>
  <c r="AX2101" i="1"/>
  <c r="AX2113" i="1"/>
  <c r="AW2113" i="1"/>
  <c r="AX2129" i="1"/>
  <c r="AW2129" i="1"/>
  <c r="AW2150" i="1"/>
  <c r="AX2150" i="1"/>
  <c r="AX2163" i="1"/>
  <c r="AW2163" i="1"/>
  <c r="AW2165" i="1"/>
  <c r="AX2165" i="1"/>
  <c r="AW2175" i="1"/>
  <c r="AX2175" i="1"/>
  <c r="AX2185" i="1"/>
  <c r="AW2185" i="1"/>
  <c r="AW2196" i="1"/>
  <c r="AX2196" i="1"/>
  <c r="AX2209" i="1"/>
  <c r="AW2209" i="1"/>
  <c r="AA2243" i="1"/>
  <c r="AX2251" i="1"/>
  <c r="AW2251" i="1"/>
  <c r="AW2316" i="1"/>
  <c r="AX2316" i="1"/>
  <c r="AW2322" i="1"/>
  <c r="AX2322" i="1"/>
  <c r="AW2323" i="1"/>
  <c r="AX2323" i="1"/>
  <c r="AW2361" i="1"/>
  <c r="AX2361" i="1"/>
  <c r="AW2375" i="1"/>
  <c r="AX2375" i="1"/>
  <c r="AW2385" i="1"/>
  <c r="AX2385" i="1"/>
  <c r="AW2388" i="1"/>
  <c r="AX2388" i="1"/>
  <c r="AW2394" i="1"/>
  <c r="AX2394" i="1"/>
  <c r="AX2398" i="1"/>
  <c r="AW2398" i="1"/>
  <c r="AW2426" i="1"/>
  <c r="AX2426" i="1"/>
  <c r="AX2428" i="1"/>
  <c r="AW2428" i="1"/>
  <c r="AW2438" i="1"/>
  <c r="AX2438" i="1"/>
  <c r="AW2448" i="1"/>
  <c r="AX2448" i="1"/>
  <c r="AX2461" i="1"/>
  <c r="AW2461" i="1"/>
  <c r="AW2462" i="1"/>
  <c r="AX2462" i="1"/>
  <c r="AW2480" i="1"/>
  <c r="AX2480" i="1"/>
  <c r="AW2506" i="1"/>
  <c r="AX2506" i="1"/>
  <c r="AW2574" i="1"/>
  <c r="AX2574" i="1"/>
  <c r="AX2626" i="1"/>
  <c r="AW2626" i="1"/>
  <c r="AW2630" i="1"/>
  <c r="AX2630" i="1"/>
  <c r="AW2634" i="1"/>
  <c r="AX2634" i="1"/>
  <c r="AW2650" i="1"/>
  <c r="AX2650" i="1"/>
  <c r="AW2675" i="1"/>
  <c r="AX2675" i="1"/>
  <c r="AX2693" i="1"/>
  <c r="AW2693" i="1"/>
  <c r="AW2702" i="1"/>
  <c r="AX2702" i="1"/>
  <c r="AX2706" i="1"/>
  <c r="AW2706" i="1"/>
  <c r="AW2718" i="1"/>
  <c r="AX2718" i="1"/>
  <c r="AX2787" i="1"/>
  <c r="AW2787" i="1"/>
  <c r="AW2826" i="1"/>
  <c r="AX2826" i="1"/>
  <c r="AW2869" i="1"/>
  <c r="AX2869" i="1"/>
  <c r="AW2873" i="1"/>
  <c r="AX2873" i="1"/>
  <c r="AW2905" i="1"/>
  <c r="AX2905" i="1"/>
  <c r="AG2884" i="1"/>
  <c r="AY2884" i="1" s="1"/>
  <c r="AG2888" i="1"/>
  <c r="AY2888" i="1" s="1"/>
  <c r="AB399" i="1"/>
  <c r="W2411" i="1"/>
  <c r="AB2411" i="1" s="1"/>
  <c r="W2487" i="1"/>
  <c r="AD2888" i="1"/>
  <c r="Z2014" i="1"/>
  <c r="AK2777" i="1"/>
  <c r="AC2780" i="1"/>
  <c r="AL2878" i="1"/>
  <c r="Y1999" i="1"/>
  <c r="AC2660" i="1"/>
  <c r="AC2663" i="1"/>
  <c r="X2674" i="1"/>
  <c r="AB2151" i="1"/>
  <c r="W2339" i="1"/>
  <c r="AC2424" i="1"/>
  <c r="X2427" i="1"/>
  <c r="AC2427" i="1" s="1"/>
  <c r="AC2508" i="1"/>
  <c r="AO2559" i="1"/>
  <c r="W2559" i="1"/>
  <c r="W2686" i="1"/>
  <c r="W2511" i="1"/>
  <c r="AB2511" i="1" s="1"/>
  <c r="W402" i="1"/>
  <c r="AG1770" i="1"/>
  <c r="AG2468" i="1"/>
  <c r="AY2468" i="1" s="1"/>
  <c r="W2503" i="1"/>
  <c r="AB1311" i="1"/>
  <c r="W1316" i="1"/>
  <c r="AB1316" i="1" s="1"/>
  <c r="W1597" i="1"/>
  <c r="AB1597" i="1" s="1"/>
  <c r="W1926" i="1"/>
  <c r="AB1926" i="1" s="1"/>
  <c r="Y2138" i="1"/>
  <c r="Z2309" i="1"/>
  <c r="W2315" i="1"/>
  <c r="AG949" i="1"/>
  <c r="AY949" i="1" s="1"/>
  <c r="X961" i="1"/>
  <c r="AC961" i="1" s="1"/>
  <c r="AG2491" i="1"/>
  <c r="X2496" i="1"/>
  <c r="X2536" i="1"/>
  <c r="AC2714" i="1"/>
  <c r="AC537" i="1"/>
  <c r="X849" i="1"/>
  <c r="AC849" i="1" s="1"/>
  <c r="Z917" i="1"/>
  <c r="X981" i="1"/>
  <c r="AG1953" i="1"/>
  <c r="AY1953" i="1" s="1"/>
  <c r="Z2212" i="1"/>
  <c r="Z2221" i="1"/>
  <c r="AE2445" i="1"/>
  <c r="X2480" i="1"/>
  <c r="AC2480" i="1" s="1"/>
  <c r="AJ2480" i="1" s="1"/>
  <c r="X942" i="1"/>
  <c r="Z1059" i="1"/>
  <c r="Z1217" i="1"/>
  <c r="W2075" i="1"/>
  <c r="AB2075" i="1" s="1"/>
  <c r="AD2081" i="1"/>
  <c r="AJ2536" i="1"/>
  <c r="AC2711" i="1"/>
  <c r="X2714" i="1"/>
  <c r="AL2797" i="1"/>
  <c r="AD2309" i="1"/>
  <c r="AJ2310" i="1"/>
  <c r="Y2321" i="1"/>
  <c r="Y2409" i="1"/>
  <c r="AD2409" i="1" s="1"/>
  <c r="AG2896" i="1"/>
  <c r="AY2896" i="1" s="1"/>
  <c r="AC1516" i="1"/>
  <c r="W587" i="1"/>
  <c r="AB587" i="1" s="1"/>
  <c r="Y597" i="1"/>
  <c r="Z605" i="1"/>
  <c r="W611" i="1"/>
  <c r="AB611" i="1" s="1"/>
  <c r="W649" i="1"/>
  <c r="AB649" i="1" s="1"/>
  <c r="AD1571" i="1"/>
  <c r="W1585" i="1"/>
  <c r="AG1685" i="1"/>
  <c r="W1710" i="1"/>
  <c r="AB1710" i="1" s="1"/>
  <c r="W1811" i="1"/>
  <c r="Y1848" i="1"/>
  <c r="X1907" i="1"/>
  <c r="AB2369" i="1"/>
  <c r="W2379" i="1"/>
  <c r="W2415" i="1"/>
  <c r="AB2415" i="1" s="1"/>
  <c r="AO2914" i="1"/>
  <c r="X1563" i="1"/>
  <c r="Y2153" i="1"/>
  <c r="AB387" i="1"/>
  <c r="AC416" i="1"/>
  <c r="X781" i="1"/>
  <c r="Z870" i="1"/>
  <c r="X908" i="1"/>
  <c r="W992" i="1"/>
  <c r="AB992" i="1" s="1"/>
  <c r="AC1309" i="1"/>
  <c r="W1489" i="1"/>
  <c r="AB1489" i="1" s="1"/>
  <c r="W1495" i="1"/>
  <c r="W1571" i="1"/>
  <c r="X1752" i="1"/>
  <c r="W2471" i="1"/>
  <c r="AB2471" i="1" s="1"/>
  <c r="W2507" i="1"/>
  <c r="AB2507" i="1"/>
  <c r="AK2758" i="1"/>
  <c r="AD2758" i="1"/>
  <c r="AC2528" i="1"/>
  <c r="X2528" i="1"/>
  <c r="AD390" i="1"/>
  <c r="Y2383" i="1"/>
  <c r="AD2383" i="1" s="1"/>
  <c r="W2523" i="1"/>
  <c r="AB2523" i="1"/>
  <c r="AC2552" i="1"/>
  <c r="X2552" i="1"/>
  <c r="W1481" i="1"/>
  <c r="AB1677" i="1"/>
  <c r="AC2226" i="1"/>
  <c r="X2226" i="1"/>
  <c r="X2631" i="1"/>
  <c r="AJ2631" i="1"/>
  <c r="Y436" i="1"/>
  <c r="AD436" i="1" s="1"/>
  <c r="AC1408" i="1"/>
  <c r="AC1939" i="1"/>
  <c r="X1939" i="1"/>
  <c r="AG494" i="1"/>
  <c r="AY494" i="1" s="1"/>
  <c r="AG549" i="1"/>
  <c r="AY549" i="1" s="1"/>
  <c r="AG630" i="1"/>
  <c r="AG654" i="1"/>
  <c r="AY654" i="1" s="1"/>
  <c r="Y670" i="1"/>
  <c r="X761" i="1"/>
  <c r="Z838" i="1"/>
  <c r="W945" i="1"/>
  <c r="X1151" i="1"/>
  <c r="X1206" i="1"/>
  <c r="AB1303" i="1"/>
  <c r="W1505" i="1"/>
  <c r="AB1505" i="1" s="1"/>
  <c r="AC1753" i="1"/>
  <c r="AD1801" i="1"/>
  <c r="W2013" i="1"/>
  <c r="AB2013" i="1" s="1"/>
  <c r="AB2141" i="1"/>
  <c r="AJ2335" i="1"/>
  <c r="X2335" i="1"/>
  <c r="AK2480" i="1"/>
  <c r="Y2480" i="1"/>
  <c r="AK2548" i="1"/>
  <c r="AD2677" i="1"/>
  <c r="AK2765" i="1"/>
  <c r="Y2765" i="1"/>
  <c r="AO2860" i="1"/>
  <c r="W2860" i="1"/>
  <c r="AD2878" i="1"/>
  <c r="AB2894" i="1"/>
  <c r="AG1734" i="1"/>
  <c r="AY1734" i="1" s="1"/>
  <c r="AG1801" i="1"/>
  <c r="AY1801" i="1" s="1"/>
  <c r="X2776" i="1"/>
  <c r="X2816" i="1"/>
  <c r="AP2895" i="1"/>
  <c r="Z1649" i="1"/>
  <c r="AG1701" i="1"/>
  <c r="AY1701" i="1" s="1"/>
  <c r="Y1754" i="1"/>
  <c r="AD1755" i="1"/>
  <c r="AG1809" i="1"/>
  <c r="AY1809" i="1" s="1"/>
  <c r="Y1895" i="1"/>
  <c r="AG2002" i="1"/>
  <c r="AY2002" i="1" s="1"/>
  <c r="AD2014" i="1"/>
  <c r="AG2049" i="1"/>
  <c r="AY2049" i="1" s="1"/>
  <c r="AG2432" i="1"/>
  <c r="AY2432" i="1" s="1"/>
  <c r="Y2489" i="1"/>
  <c r="AD2489" i="1" s="1"/>
  <c r="Y2573" i="1"/>
  <c r="AD2573" i="1" s="1"/>
  <c r="Y2585" i="1"/>
  <c r="AG2636" i="1"/>
  <c r="AY2636" i="1" s="1"/>
  <c r="Y2692" i="1"/>
  <c r="AD2719" i="1"/>
  <c r="AJ2776" i="1"/>
  <c r="AD2834" i="1"/>
  <c r="AC2837" i="1"/>
  <c r="AK2887" i="1"/>
  <c r="AB2543" i="1"/>
  <c r="W2543" i="1"/>
  <c r="AD400" i="1"/>
  <c r="AD401" i="1"/>
  <c r="AD882" i="1"/>
  <c r="Z1308" i="1"/>
  <c r="Y1310" i="1"/>
  <c r="AD1310" i="1" s="1"/>
  <c r="W1803" i="1"/>
  <c r="AB1803" i="1" s="1"/>
  <c r="Y1817" i="1"/>
  <c r="Y1833" i="1"/>
  <c r="AD1833" i="1" s="1"/>
  <c r="AE1922" i="1"/>
  <c r="X1978" i="1"/>
  <c r="Y2038" i="1"/>
  <c r="AB2052" i="1"/>
  <c r="AC2142" i="1"/>
  <c r="AI2221" i="1"/>
  <c r="AJ2226" i="1"/>
  <c r="Y2391" i="1"/>
  <c r="AK2391" i="1"/>
  <c r="AC2416" i="1"/>
  <c r="AJ2416" i="1"/>
  <c r="W2535" i="1"/>
  <c r="AB2535" i="1" s="1"/>
  <c r="AJ2587" i="1"/>
  <c r="AJ2635" i="1"/>
  <c r="AC2635" i="1"/>
  <c r="AI2744" i="1"/>
  <c r="AB2744" i="1"/>
  <c r="AC2243" i="1"/>
  <c r="AJ2243" i="1"/>
  <c r="AD1564" i="1"/>
  <c r="AG452" i="1"/>
  <c r="AY452" i="1" s="1"/>
  <c r="AG467" i="1"/>
  <c r="AD838" i="1"/>
  <c r="AD870" i="1"/>
  <c r="AC1349" i="1"/>
  <c r="X1659" i="1"/>
  <c r="AG1660" i="1"/>
  <c r="AY1660" i="1" s="1"/>
  <c r="AG1670" i="1"/>
  <c r="AY1670" i="1" s="1"/>
  <c r="AC1678" i="1"/>
  <c r="X1696" i="1"/>
  <c r="AG1872" i="1"/>
  <c r="AY1872" i="1" s="1"/>
  <c r="AC1918" i="1"/>
  <c r="AC2006" i="1"/>
  <c r="AG2107" i="1"/>
  <c r="AY2107" i="1" s="1"/>
  <c r="AD2134" i="1"/>
  <c r="AC2261" i="1"/>
  <c r="AJ2261" i="1"/>
  <c r="X2432" i="1"/>
  <c r="AJ2445" i="1"/>
  <c r="AC2445" i="1"/>
  <c r="X2458" i="1"/>
  <c r="AC2458" i="1" s="1"/>
  <c r="AF2594" i="1"/>
  <c r="W2659" i="1"/>
  <c r="AB2659" i="1"/>
  <c r="AK2769" i="1"/>
  <c r="AD2769" i="1"/>
  <c r="Y2769" i="1"/>
  <c r="Y2792" i="1"/>
  <c r="AJ2491" i="1"/>
  <c r="W2513" i="1"/>
  <c r="AI2513" i="1"/>
  <c r="AG444" i="1"/>
  <c r="AY444" i="1" s="1"/>
  <c r="Y605" i="1"/>
  <c r="AC616" i="1"/>
  <c r="AE620" i="1"/>
  <c r="AD409" i="1"/>
  <c r="X518" i="1"/>
  <c r="X553" i="1"/>
  <c r="Y578" i="1"/>
  <c r="AD578" i="1" s="1"/>
  <c r="AD715" i="1"/>
  <c r="AG746" i="1"/>
  <c r="AY746" i="1" s="1"/>
  <c r="X753" i="1"/>
  <c r="AC926" i="1"/>
  <c r="W984" i="1"/>
  <c r="AB984" i="1" s="1"/>
  <c r="X1048" i="1"/>
  <c r="X1143" i="1"/>
  <c r="AC1143" i="1" s="1"/>
  <c r="X1281" i="1"/>
  <c r="AC1296" i="1"/>
  <c r="Y1369" i="1"/>
  <c r="W1387" i="1"/>
  <c r="W1542" i="1"/>
  <c r="AD1638" i="1"/>
  <c r="AG1641" i="1"/>
  <c r="AY1641" i="1" s="1"/>
  <c r="AD1687" i="1"/>
  <c r="AC1696" i="1"/>
  <c r="Y1697" i="1"/>
  <c r="AD1717" i="1"/>
  <c r="Y1719" i="1"/>
  <c r="Y1837" i="1"/>
  <c r="AD1837" i="1" s="1"/>
  <c r="Y1967" i="1"/>
  <c r="AD1991" i="1"/>
  <c r="AE2038" i="1"/>
  <c r="Y2134" i="1"/>
  <c r="AJ2199" i="1"/>
  <c r="AC2199" i="1"/>
  <c r="W2403" i="1"/>
  <c r="AB2403" i="1" s="1"/>
  <c r="Y2405" i="1"/>
  <c r="AD2405" i="1" s="1"/>
  <c r="AK2436" i="1"/>
  <c r="X2576" i="1"/>
  <c r="AC2576" i="1" s="1"/>
  <c r="AD2655" i="1"/>
  <c r="AK2655" i="1"/>
  <c r="AJ2678" i="1"/>
  <c r="X2678" i="1"/>
  <c r="X2718" i="1"/>
  <c r="AJ2718" i="1"/>
  <c r="AI2736" i="1"/>
  <c r="AB2736" i="1"/>
  <c r="AK2774" i="1"/>
  <c r="AD2774" i="1"/>
  <c r="AI2791" i="1"/>
  <c r="W2791" i="1"/>
  <c r="AC2382" i="1"/>
  <c r="AC2413" i="1"/>
  <c r="AD2437" i="1"/>
  <c r="X2443" i="1"/>
  <c r="AJ2496" i="1"/>
  <c r="AB2531" i="1"/>
  <c r="AJ2552" i="1"/>
  <c r="AO2829" i="1"/>
  <c r="AC2829" i="1"/>
  <c r="X2844" i="1"/>
  <c r="AD2863" i="1"/>
  <c r="X2873" i="1"/>
  <c r="AK2895" i="1"/>
  <c r="AI2907" i="1"/>
  <c r="AB2728" i="1"/>
  <c r="AD2750" i="1"/>
  <c r="AG2769" i="1"/>
  <c r="AY2769" i="1" s="1"/>
  <c r="AB2788" i="1"/>
  <c r="AB2796" i="1"/>
  <c r="AD2798" i="1"/>
  <c r="AJ2852" i="1"/>
  <c r="AG2857" i="1"/>
  <c r="AY2857" i="1" s="1"/>
  <c r="AO2869" i="1"/>
  <c r="AG2138" i="1"/>
  <c r="AY2138" i="1" s="1"/>
  <c r="Z2268" i="1"/>
  <c r="Z2456" i="1"/>
  <c r="AE2456" i="1" s="1"/>
  <c r="AI2487" i="1"/>
  <c r="AJ2532" i="1"/>
  <c r="AK2585" i="1"/>
  <c r="AC2599" i="1"/>
  <c r="Y2604" i="1"/>
  <c r="Z2655" i="1"/>
  <c r="AG2666" i="1"/>
  <c r="AY2666" i="1" s="1"/>
  <c r="AC2667" i="1"/>
  <c r="AI2686" i="1"/>
  <c r="AG2692" i="1"/>
  <c r="AY2692" i="1" s="1"/>
  <c r="X2703" i="1"/>
  <c r="AD2705" i="1"/>
  <c r="AD2734" i="1"/>
  <c r="X2760" i="1"/>
  <c r="Y2777" i="1"/>
  <c r="Y2809" i="1"/>
  <c r="AG2820" i="1"/>
  <c r="AY2820" i="1" s="1"/>
  <c r="AS2837" i="1"/>
  <c r="W2887" i="1"/>
  <c r="AK2896" i="1"/>
  <c r="AE2907" i="1"/>
  <c r="W579" i="1"/>
  <c r="AB579" i="1" s="1"/>
  <c r="AD723" i="1"/>
  <c r="Y723" i="1"/>
  <c r="Y1358" i="1"/>
  <c r="AD1358" i="1" s="1"/>
  <c r="AD1442" i="1"/>
  <c r="AC1730" i="1"/>
  <c r="AD1806" i="1"/>
  <c r="AD1946" i="1"/>
  <c r="AC2110" i="1"/>
  <c r="AI2169" i="1"/>
  <c r="AG2169" i="1"/>
  <c r="AY2169" i="1" s="1"/>
  <c r="AD2244" i="1"/>
  <c r="AK2244" i="1"/>
  <c r="AK2387" i="1"/>
  <c r="Y2387" i="1"/>
  <c r="AG2436" i="1"/>
  <c r="AY2436" i="1" s="1"/>
  <c r="AB2571" i="1"/>
  <c r="W2571" i="1"/>
  <c r="V2692" i="1"/>
  <c r="AA2692" i="1" s="1"/>
  <c r="AK2699" i="1"/>
  <c r="Y2699" i="1"/>
  <c r="W2771" i="1"/>
  <c r="AB2771" i="1"/>
  <c r="AF2790" i="1"/>
  <c r="Y585" i="1"/>
  <c r="Y609" i="1"/>
  <c r="AC650" i="1"/>
  <c r="AB697" i="1"/>
  <c r="W697" i="1"/>
  <c r="Y810" i="1"/>
  <c r="AD810" i="1" s="1"/>
  <c r="W1039" i="1"/>
  <c r="AB1039" i="1" s="1"/>
  <c r="AC1332" i="1"/>
  <c r="W1465" i="1"/>
  <c r="AB1465" i="1" s="1"/>
  <c r="AC1619" i="1"/>
  <c r="AD1682" i="1"/>
  <c r="AC1733" i="1"/>
  <c r="AD1759" i="1"/>
  <c r="AD1763" i="1"/>
  <c r="AB1807" i="1"/>
  <c r="W1807" i="1"/>
  <c r="Y1845" i="1"/>
  <c r="W1898" i="1"/>
  <c r="AB1898" i="1" s="1"/>
  <c r="W2094" i="1"/>
  <c r="X2109" i="1"/>
  <c r="X2118" i="1"/>
  <c r="AC2118" i="1" s="1"/>
  <c r="Y2129" i="1"/>
  <c r="Y2198" i="1"/>
  <c r="AD2198" i="1" s="1"/>
  <c r="X2428" i="1"/>
  <c r="AC2428" i="1" s="1"/>
  <c r="AJ2428" i="1" s="1"/>
  <c r="V2570" i="1"/>
  <c r="AA2570" i="1" s="1"/>
  <c r="AF2570" i="1"/>
  <c r="AK2608" i="1"/>
  <c r="Y2608" i="1"/>
  <c r="X873" i="1"/>
  <c r="Y1322" i="1"/>
  <c r="AD1322" i="1" s="1"/>
  <c r="AC1404" i="1"/>
  <c r="Y1418" i="1"/>
  <c r="AD1418" i="1" s="1"/>
  <c r="W1579" i="1"/>
  <c r="AG1773" i="1"/>
  <c r="AY1773" i="1" s="1"/>
  <c r="X1785" i="1"/>
  <c r="AG1861" i="1"/>
  <c r="AY1861" i="1" s="1"/>
  <c r="Y770" i="1"/>
  <c r="AD770" i="1"/>
  <c r="Y1297" i="1"/>
  <c r="AD1297" i="1" s="1"/>
  <c r="AG550" i="1"/>
  <c r="AG687" i="1"/>
  <c r="AY687" i="1" s="1"/>
  <c r="W736" i="1"/>
  <c r="AB736" i="1" s="1"/>
  <c r="AC922" i="1"/>
  <c r="AB1201" i="1"/>
  <c r="X1262" i="1"/>
  <c r="AC1262" i="1" s="1"/>
  <c r="AG1459" i="1"/>
  <c r="AY1459" i="1" s="1"/>
  <c r="AB1459" i="1"/>
  <c r="AG1487" i="1"/>
  <c r="AY1487" i="1" s="1"/>
  <c r="W1515" i="1"/>
  <c r="AB1515" i="1" s="1"/>
  <c r="X1730" i="1"/>
  <c r="W1744" i="1"/>
  <c r="AB1744" i="1" s="1"/>
  <c r="AB1764" i="1"/>
  <c r="W1764" i="1"/>
  <c r="AG1782" i="1"/>
  <c r="AY1782" i="1" s="1"/>
  <c r="AC1864" i="1"/>
  <c r="AC1947" i="1"/>
  <c r="X1947" i="1"/>
  <c r="AC1962" i="1"/>
  <c r="AB1985" i="1"/>
  <c r="AJ2249" i="1"/>
  <c r="AC2249" i="1"/>
  <c r="X2249" i="1"/>
  <c r="AF2447" i="1"/>
  <c r="AJ2488" i="1"/>
  <c r="AC2488" i="1"/>
  <c r="AJ2500" i="1"/>
  <c r="AC2500" i="1"/>
  <c r="W422" i="1"/>
  <c r="AB422" i="1" s="1"/>
  <c r="AC443" i="1"/>
  <c r="W506" i="1"/>
  <c r="AB506" i="1" s="1"/>
  <c r="AG526" i="1"/>
  <c r="AY526" i="1" s="1"/>
  <c r="AC541" i="1"/>
  <c r="W626" i="1"/>
  <c r="AB626" i="1" s="1"/>
  <c r="Y834" i="1"/>
  <c r="AD834" i="1" s="1"/>
  <c r="AD862" i="1"/>
  <c r="Y862" i="1"/>
  <c r="W996" i="1"/>
  <c r="AB996" i="1" s="1"/>
  <c r="AC1222" i="1"/>
  <c r="W1295" i="1"/>
  <c r="AB1295" i="1" s="1"/>
  <c r="W1336" i="1"/>
  <c r="AB1336" i="1" s="1"/>
  <c r="W1348" i="1"/>
  <c r="AB1348" i="1" s="1"/>
  <c r="W1367" i="1"/>
  <c r="AB1367" i="1" s="1"/>
  <c r="AC1376" i="1"/>
  <c r="W1432" i="1"/>
  <c r="AB1471" i="1"/>
  <c r="W1471" i="1"/>
  <c r="AD1617" i="1"/>
  <c r="AC1652" i="1"/>
  <c r="X1733" i="1"/>
  <c r="AG1741" i="1"/>
  <c r="Y1757" i="1"/>
  <c r="AD1774" i="1"/>
  <c r="Y1774" i="1"/>
  <c r="AG1794" i="1"/>
  <c r="AY1794" i="1" s="1"/>
  <c r="AG1841" i="1"/>
  <c r="AY1841" i="1" s="1"/>
  <c r="AG1845" i="1"/>
  <c r="AY1845" i="1" s="1"/>
  <c r="AB1866" i="1"/>
  <c r="W1866" i="1"/>
  <c r="AC1935" i="1"/>
  <c r="Y2054" i="1"/>
  <c r="AD2054" i="1" s="1"/>
  <c r="AJ2145" i="1"/>
  <c r="AC2145" i="1"/>
  <c r="AJ2444" i="1"/>
  <c r="AC2444" i="1"/>
  <c r="X2444" i="1"/>
  <c r="AI2571" i="1"/>
  <c r="AI2594" i="1"/>
  <c r="AB2594" i="1"/>
  <c r="Z693" i="1"/>
  <c r="X1064" i="1"/>
  <c r="AP1201" i="1"/>
  <c r="AG1212" i="1"/>
  <c r="AG1257" i="1"/>
  <c r="AY1257" i="1" s="1"/>
  <c r="AC1292" i="1"/>
  <c r="Z1652" i="1"/>
  <c r="AE1682" i="1"/>
  <c r="AB2053" i="1"/>
  <c r="AB2217" i="1"/>
  <c r="W2217" i="1"/>
  <c r="AI2240" i="1"/>
  <c r="W2240" i="1"/>
  <c r="AC2267" i="1"/>
  <c r="AJ2267" i="1"/>
  <c r="AC2303" i="1"/>
  <c r="AJ2303" i="1"/>
  <c r="AI2349" i="1"/>
  <c r="AB2349" i="1"/>
  <c r="AJ2358" i="1"/>
  <c r="X2358" i="1"/>
  <c r="AG2404" i="1"/>
  <c r="AY2404" i="1" s="1"/>
  <c r="AK2418" i="1"/>
  <c r="AD2418" i="1"/>
  <c r="AJ2431" i="1"/>
  <c r="X2431" i="1"/>
  <c r="W2499" i="1"/>
  <c r="AB2499" i="1" s="1"/>
  <c r="AD2516" i="1"/>
  <c r="AK2516" i="1"/>
  <c r="AD2605" i="1"/>
  <c r="Y2605" i="1"/>
  <c r="AC2624" i="1"/>
  <c r="X2624" i="1"/>
  <c r="AK2640" i="1"/>
  <c r="Y2640" i="1"/>
  <c r="AD2653" i="1"/>
  <c r="AK2653" i="1"/>
  <c r="Y2653" i="1"/>
  <c r="AJ2691" i="1"/>
  <c r="X2691" i="1"/>
  <c r="AF2822" i="1"/>
  <c r="AG2034" i="1"/>
  <c r="AY2034" i="1" s="1"/>
  <c r="AG2129" i="1"/>
  <c r="AY2129" i="1" s="1"/>
  <c r="Y2144" i="1"/>
  <c r="Y2190" i="1"/>
  <c r="Y2191" i="1"/>
  <c r="AK2287" i="1"/>
  <c r="AD2287" i="1"/>
  <c r="AE2287" i="1"/>
  <c r="AJ2312" i="1"/>
  <c r="AC2312" i="1"/>
  <c r="AK2324" i="1"/>
  <c r="Y2324" i="1"/>
  <c r="Y2340" i="1"/>
  <c r="AD2340" i="1" s="1"/>
  <c r="AI2379" i="1"/>
  <c r="AC2417" i="1"/>
  <c r="AI2420" i="1"/>
  <c r="AB2420" i="1"/>
  <c r="AF2439" i="1"/>
  <c r="AD2445" i="1"/>
  <c r="AK2445" i="1"/>
  <c r="AC2452" i="1"/>
  <c r="X2452" i="1"/>
  <c r="Y2457" i="1"/>
  <c r="AD2457" i="1" s="1"/>
  <c r="AC2464" i="1"/>
  <c r="AJ2464" i="1"/>
  <c r="AD2485" i="1"/>
  <c r="AK2485" i="1"/>
  <c r="AD2531" i="1"/>
  <c r="AK2531" i="1"/>
  <c r="W2539" i="1"/>
  <c r="AB2539" i="1" s="1"/>
  <c r="AB2579" i="1"/>
  <c r="W2579" i="1"/>
  <c r="AB2614" i="1"/>
  <c r="AI2614" i="1"/>
  <c r="Y2621" i="1"/>
  <c r="AD2621" i="1" s="1"/>
  <c r="AC2683" i="1"/>
  <c r="X2683" i="1"/>
  <c r="AF2758" i="1"/>
  <c r="AJ2821" i="1"/>
  <c r="AC2821" i="1"/>
  <c r="AG623" i="1"/>
  <c r="AY623" i="1" s="1"/>
  <c r="AC698" i="1"/>
  <c r="AG715" i="1"/>
  <c r="AY715" i="1" s="1"/>
  <c r="AC973" i="1"/>
  <c r="AC997" i="1"/>
  <c r="X1408" i="1"/>
  <c r="AC1479" i="1"/>
  <c r="AD1505" i="1"/>
  <c r="AG1616" i="1"/>
  <c r="AY1616" i="1" s="1"/>
  <c r="X1629" i="1"/>
  <c r="AC1630" i="1"/>
  <c r="AC1704" i="1"/>
  <c r="AG1738" i="1"/>
  <c r="AY1738" i="1" s="1"/>
  <c r="AC1758" i="1"/>
  <c r="AC1943" i="1"/>
  <c r="AG2025" i="1"/>
  <c r="AY2025" i="1" s="1"/>
  <c r="AG2026" i="1"/>
  <c r="AY2026" i="1" s="1"/>
  <c r="AC2062" i="1"/>
  <c r="AG2065" i="1"/>
  <c r="AY2065" i="1" s="1"/>
  <c r="AC2083" i="1"/>
  <c r="AG2144" i="1"/>
  <c r="AY2144" i="1" s="1"/>
  <c r="X2156" i="1"/>
  <c r="AC2157" i="1"/>
  <c r="X2164" i="1"/>
  <c r="AC2164" i="1" s="1"/>
  <c r="AD2171" i="1"/>
  <c r="AG2190" i="1"/>
  <c r="AY2190" i="1" s="1"/>
  <c r="Y2212" i="1"/>
  <c r="AD2212" i="1" s="1"/>
  <c r="AD2262" i="1"/>
  <c r="Y2262" i="1"/>
  <c r="AJ2301" i="1"/>
  <c r="AC2301" i="1"/>
  <c r="AI2304" i="1"/>
  <c r="AB2304" i="1"/>
  <c r="AC2305" i="1"/>
  <c r="AJ2305" i="1"/>
  <c r="AC2316" i="1"/>
  <c r="X2316" i="1"/>
  <c r="AF2419" i="1"/>
  <c r="AC2474" i="1"/>
  <c r="X2474" i="1"/>
  <c r="AD2507" i="1"/>
  <c r="AK2507" i="1"/>
  <c r="W2537" i="1"/>
  <c r="AB2537" i="1" s="1"/>
  <c r="AJ2556" i="1"/>
  <c r="AC2556" i="1"/>
  <c r="W2598" i="1"/>
  <c r="AB2598" i="1" s="1"/>
  <c r="W2643" i="1"/>
  <c r="AB2643" i="1" s="1"/>
  <c r="AH2678" i="1"/>
  <c r="AA2678" i="1"/>
  <c r="AK2730" i="1"/>
  <c r="AD2730" i="1"/>
  <c r="AF2774" i="1"/>
  <c r="Y2781" i="1"/>
  <c r="AD2781" i="1"/>
  <c r="X2639" i="1"/>
  <c r="AJ2639" i="1"/>
  <c r="X2644" i="1"/>
  <c r="AC2644" i="1" s="1"/>
  <c r="AC2651" i="1"/>
  <c r="AK2657" i="1"/>
  <c r="Y2657" i="1"/>
  <c r="Y2680" i="1"/>
  <c r="AD2680" i="1"/>
  <c r="AK2688" i="1"/>
  <c r="Y2688" i="1"/>
  <c r="AK2693" i="1"/>
  <c r="AD2693" i="1"/>
  <c r="AD2740" i="1"/>
  <c r="AK2740" i="1"/>
  <c r="AK2770" i="1"/>
  <c r="AD2770" i="1"/>
  <c r="AF2795" i="1"/>
  <c r="AF2819" i="1"/>
  <c r="Y2870" i="1"/>
  <c r="AK2870" i="1"/>
  <c r="AD2870" i="1"/>
  <c r="Z2870" i="1"/>
  <c r="AL2286" i="1"/>
  <c r="AF2406" i="1"/>
  <c r="AG2413" i="1"/>
  <c r="AY2413" i="1" s="1"/>
  <c r="AB2503" i="1"/>
  <c r="AF2546" i="1"/>
  <c r="AI2559" i="1"/>
  <c r="Y2572" i="1"/>
  <c r="AK2572" i="1"/>
  <c r="AD2601" i="1"/>
  <c r="Y2601" i="1"/>
  <c r="AJ2612" i="1"/>
  <c r="AC2612" i="1"/>
  <c r="AC2628" i="1"/>
  <c r="X2628" i="1"/>
  <c r="AG2640" i="1"/>
  <c r="AY2640" i="1" s="1"/>
  <c r="AG2676" i="1"/>
  <c r="AY2676" i="1" s="1"/>
  <c r="AK2738" i="1"/>
  <c r="AD2738" i="1"/>
  <c r="AK2741" i="1"/>
  <c r="Y2741" i="1"/>
  <c r="AC2792" i="1"/>
  <c r="X2792" i="1"/>
  <c r="AD2801" i="1"/>
  <c r="Y2801" i="1"/>
  <c r="Y2277" i="1"/>
  <c r="Y2309" i="1"/>
  <c r="AG2324" i="1"/>
  <c r="AY2324" i="1" s="1"/>
  <c r="AD2351" i="1"/>
  <c r="AG2377" i="1"/>
  <c r="AY2377" i="1" s="1"/>
  <c r="AG2387" i="1"/>
  <c r="AY2387" i="1" s="1"/>
  <c r="AD2388" i="1"/>
  <c r="AG2390" i="1"/>
  <c r="AY2390" i="1" s="1"/>
  <c r="AF2418" i="1"/>
  <c r="AG2425" i="1"/>
  <c r="AY2425" i="1" s="1"/>
  <c r="AF2430" i="1"/>
  <c r="AG2452" i="1"/>
  <c r="AY2452" i="1" s="1"/>
  <c r="AG2461" i="1"/>
  <c r="Y2472" i="1"/>
  <c r="AD2472" i="1" s="1"/>
  <c r="AF2474" i="1"/>
  <c r="AD2533" i="1"/>
  <c r="Z2548" i="1"/>
  <c r="Y2567" i="1"/>
  <c r="AD2567" i="1" s="1"/>
  <c r="X2600" i="1"/>
  <c r="AC2600" i="1" s="1"/>
  <c r="AK2601" i="1"/>
  <c r="AG2608" i="1"/>
  <c r="AY2608" i="1" s="1"/>
  <c r="AD2648" i="1"/>
  <c r="AK2648" i="1"/>
  <c r="AH2650" i="1"/>
  <c r="Y2652" i="1"/>
  <c r="AF2701" i="1"/>
  <c r="AC2722" i="1"/>
  <c r="AJ2722" i="1"/>
  <c r="AF2727" i="1"/>
  <c r="AF2751" i="1"/>
  <c r="V2782" i="1"/>
  <c r="AA2782" i="1" s="1"/>
  <c r="AF2782" i="1"/>
  <c r="AK2801" i="1"/>
  <c r="Y2824" i="1"/>
  <c r="AK2824" i="1"/>
  <c r="AI2852" i="1"/>
  <c r="W2852" i="1"/>
  <c r="AG2648" i="1"/>
  <c r="AY2648" i="1" s="1"/>
  <c r="AB2655" i="1"/>
  <c r="Z2683" i="1"/>
  <c r="AG2760" i="1"/>
  <c r="AY2760" i="1" s="1"/>
  <c r="X2763" i="1"/>
  <c r="AF2775" i="1"/>
  <c r="AE2793" i="1"/>
  <c r="AJ2800" i="1"/>
  <c r="Z2821" i="1"/>
  <c r="AI2836" i="1"/>
  <c r="AB2836" i="1"/>
  <c r="W2845" i="1"/>
  <c r="AI2845" i="1"/>
  <c r="AA2868" i="1"/>
  <c r="AK2871" i="1"/>
  <c r="AD2871" i="1"/>
  <c r="AB2876" i="1"/>
  <c r="W2876" i="1"/>
  <c r="AJ2911" i="1"/>
  <c r="AC2911" i="1"/>
  <c r="AJ2849" i="1"/>
  <c r="AC2849" i="1"/>
  <c r="AD2866" i="1"/>
  <c r="AG2866" i="1"/>
  <c r="AY2866" i="1" s="1"/>
  <c r="AK2875" i="1"/>
  <c r="AD2875" i="1"/>
  <c r="AA2880" i="1"/>
  <c r="AF2697" i="1"/>
  <c r="AF2731" i="1"/>
  <c r="AB2820" i="1"/>
  <c r="AJ2913" i="1"/>
  <c r="X2913" i="1"/>
  <c r="AH2842" i="1"/>
  <c r="AA2851" i="1"/>
  <c r="AS2897" i="1"/>
  <c r="AH2915" i="1"/>
  <c r="AF2827" i="1"/>
  <c r="AP2840" i="1"/>
  <c r="AB2847" i="1"/>
  <c r="AG2855" i="1"/>
  <c r="AY2855" i="1" s="1"/>
  <c r="Y2857" i="1"/>
  <c r="AF2860" i="1"/>
  <c r="AG2870" i="1"/>
  <c r="AY2870" i="1" s="1"/>
  <c r="Y2874" i="1"/>
  <c r="AF2879" i="1"/>
  <c r="AI2906" i="1"/>
  <c r="AF2823" i="1"/>
  <c r="AK2825" i="1"/>
  <c r="AO2836" i="1"/>
  <c r="AG2840" i="1"/>
  <c r="AY2840" i="1" s="1"/>
  <c r="AK2854" i="1"/>
  <c r="AO2856" i="1"/>
  <c r="AG2862" i="1"/>
  <c r="AY2862" i="1" s="1"/>
  <c r="X2865" i="1"/>
  <c r="AG2874" i="1"/>
  <c r="AY2874" i="1" s="1"/>
  <c r="AK2874" i="1"/>
  <c r="Y2884" i="1"/>
  <c r="Y2888" i="1"/>
  <c r="AD2900" i="1"/>
  <c r="AC2904" i="1"/>
  <c r="AG2911" i="1"/>
  <c r="AY2911" i="1" s="1"/>
  <c r="AC930" i="1"/>
  <c r="AC1582" i="1"/>
  <c r="Y1540" i="1"/>
  <c r="AD1540" i="1" s="1"/>
  <c r="Z1594" i="1"/>
  <c r="Y1963" i="1"/>
  <c r="AD1963" i="1" s="1"/>
  <c r="X533" i="1"/>
  <c r="AB560" i="1"/>
  <c r="AB1499" i="1"/>
  <c r="AC1876" i="1"/>
  <c r="AB1878" i="1"/>
  <c r="AC432" i="1"/>
  <c r="AD530" i="1"/>
  <c r="Y542" i="1"/>
  <c r="Y1389" i="1"/>
  <c r="AD1389" i="1" s="1"/>
  <c r="X1535" i="1"/>
  <c r="W1546" i="1"/>
  <c r="AB1546" i="1" s="1"/>
  <c r="Y1594" i="1"/>
  <c r="Y1908" i="1"/>
  <c r="AD1275" i="1"/>
  <c r="W1383" i="1"/>
  <c r="AB1383" i="1" s="1"/>
  <c r="Y1612" i="1"/>
  <c r="AD1612" i="1" s="1"/>
  <c r="AD1708" i="1"/>
  <c r="AC1745" i="1"/>
  <c r="AD1850" i="1"/>
  <c r="Y1990" i="1"/>
  <c r="AF2158" i="1"/>
  <c r="AF2271" i="1"/>
  <c r="AB2279" i="1"/>
  <c r="AI2326" i="1"/>
  <c r="AB2326" i="1"/>
  <c r="AD2362" i="1"/>
  <c r="Y2362" i="1"/>
  <c r="W426" i="1"/>
  <c r="AB426" i="1" s="1"/>
  <c r="AD457" i="1"/>
  <c r="W458" i="1"/>
  <c r="AB458" i="1" s="1"/>
  <c r="Y463" i="1"/>
  <c r="Y475" i="1"/>
  <c r="Y490" i="1"/>
  <c r="AD490" i="1" s="1"/>
  <c r="Y500" i="1"/>
  <c r="Y570" i="1"/>
  <c r="AD570" i="1" s="1"/>
  <c r="Y593" i="1"/>
  <c r="AF644" i="1"/>
  <c r="Y691" i="1"/>
  <c r="AD691" i="1" s="1"/>
  <c r="Z707" i="1"/>
  <c r="W744" i="1"/>
  <c r="AD754" i="1"/>
  <c r="AD846" i="1"/>
  <c r="AE864" i="1"/>
  <c r="AD874" i="1"/>
  <c r="AC985" i="1"/>
  <c r="Y1267" i="1"/>
  <c r="AD1267" i="1" s="1"/>
  <c r="Y1317" i="1"/>
  <c r="AD1317" i="1" s="1"/>
  <c r="AD1388" i="1"/>
  <c r="W1416" i="1"/>
  <c r="AB1416" i="1" s="1"/>
  <c r="W1448" i="1"/>
  <c r="AB1448" i="1" s="1"/>
  <c r="AD1521" i="1"/>
  <c r="W1564" i="1"/>
  <c r="AB1564" i="1" s="1"/>
  <c r="W1566" i="1"/>
  <c r="X1589" i="1"/>
  <c r="AC1589" i="1" s="1"/>
  <c r="X1590" i="1"/>
  <c r="AC1590" i="1" s="1"/>
  <c r="AJ1590" i="1" s="1"/>
  <c r="W1625" i="1"/>
  <c r="AB1625" i="1" s="1"/>
  <c r="AG1630" i="1"/>
  <c r="AY1630" i="1" s="1"/>
  <c r="AG1631" i="1"/>
  <c r="AY1631" i="1" s="1"/>
  <c r="AC1657" i="1"/>
  <c r="AG1662" i="1"/>
  <c r="AY1662" i="1" s="1"/>
  <c r="AD1671" i="1"/>
  <c r="AD1675" i="1"/>
  <c r="W1691" i="1"/>
  <c r="AB1691" i="1" s="1"/>
  <c r="AD1702" i="1"/>
  <c r="Y1708" i="1"/>
  <c r="X1715" i="1"/>
  <c r="AG1754" i="1"/>
  <c r="AY1754" i="1" s="1"/>
  <c r="AD1762" i="1"/>
  <c r="Y1773" i="1"/>
  <c r="AG1816" i="1"/>
  <c r="AY1816" i="1" s="1"/>
  <c r="X1843" i="1"/>
  <c r="AD1858" i="1"/>
  <c r="AC1880" i="1"/>
  <c r="AC1883" i="1"/>
  <c r="W1910" i="1"/>
  <c r="AB1910" i="1" s="1"/>
  <c r="Y1940" i="1"/>
  <c r="AC1958" i="1"/>
  <c r="W1969" i="1"/>
  <c r="AC1970" i="1"/>
  <c r="Y2065" i="1"/>
  <c r="Y2088" i="1"/>
  <c r="AF2095" i="1"/>
  <c r="AD2124" i="1"/>
  <c r="Y2126" i="1"/>
  <c r="AB2140" i="1"/>
  <c r="W2140" i="1"/>
  <c r="AB2155" i="1"/>
  <c r="W2155" i="1"/>
  <c r="AI2161" i="1"/>
  <c r="AB2161" i="1"/>
  <c r="AK2173" i="1"/>
  <c r="AI2186" i="1"/>
  <c r="W2186" i="1"/>
  <c r="AC2272" i="1"/>
  <c r="AJ2272" i="1"/>
  <c r="AK2286" i="1"/>
  <c r="Y2295" i="1"/>
  <c r="AK2295" i="1"/>
  <c r="AB2297" i="1"/>
  <c r="AI2297" i="1"/>
  <c r="AB2334" i="1"/>
  <c r="W2334" i="1"/>
  <c r="X642" i="1"/>
  <c r="AC662" i="1"/>
  <c r="AC702" i="1"/>
  <c r="AD707" i="1"/>
  <c r="AG775" i="1"/>
  <c r="AY775" i="1" s="1"/>
  <c r="AC1716" i="1"/>
  <c r="W1721" i="1"/>
  <c r="AC1722" i="1"/>
  <c r="Y1731" i="1"/>
  <c r="AD1735" i="1"/>
  <c r="X1745" i="1"/>
  <c r="AC1790" i="1"/>
  <c r="AG1825" i="1"/>
  <c r="AY1825" i="1" s="1"/>
  <c r="AG1849" i="1"/>
  <c r="W1859" i="1"/>
  <c r="Y1912" i="1"/>
  <c r="AD1912" i="1"/>
  <c r="AC1927" i="1"/>
  <c r="AG1994" i="1"/>
  <c r="AY1994" i="1" s="1"/>
  <c r="AD2015" i="1"/>
  <c r="Y2015" i="1"/>
  <c r="X2064" i="1"/>
  <c r="AB2125" i="1"/>
  <c r="W2125" i="1"/>
  <c r="AD2149" i="1"/>
  <c r="Y2149" i="1"/>
  <c r="Y2162" i="1"/>
  <c r="AD2162" i="1" s="1"/>
  <c r="X2168" i="1"/>
  <c r="AC2168" i="1" s="1"/>
  <c r="AI2173" i="1"/>
  <c r="AB2173" i="1"/>
  <c r="AD2180" i="1"/>
  <c r="Y2180" i="1"/>
  <c r="X2197" i="1"/>
  <c r="AB2201" i="1"/>
  <c r="W2201" i="1"/>
  <c r="AJ2236" i="1"/>
  <c r="AB2281" i="1"/>
  <c r="AI2281" i="1"/>
  <c r="AJ2288" i="1"/>
  <c r="AI2300" i="1"/>
  <c r="W2300" i="1"/>
  <c r="AB2311" i="1"/>
  <c r="AI2311" i="1"/>
  <c r="Y2373" i="1"/>
  <c r="AK2373" i="1"/>
  <c r="AD2373" i="1"/>
  <c r="AF716" i="1"/>
  <c r="AB929" i="1"/>
  <c r="W929" i="1"/>
  <c r="AD1343" i="1"/>
  <c r="Y1357" i="1"/>
  <c r="Y1385" i="1"/>
  <c r="AD1385" i="1" s="1"/>
  <c r="AD1475" i="1"/>
  <c r="AG1618" i="1"/>
  <c r="AY1618" i="1" s="1"/>
  <c r="W1647" i="1"/>
  <c r="AB1647" i="1" s="1"/>
  <c r="Z1689" i="1"/>
  <c r="AD1689" i="1"/>
  <c r="AB1761" i="1"/>
  <c r="Y1829" i="1"/>
  <c r="AD1829" i="1" s="1"/>
  <c r="Y1849" i="1"/>
  <c r="AD1868" i="1"/>
  <c r="AG1931" i="1"/>
  <c r="AY1931" i="1" s="1"/>
  <c r="AB1931" i="1"/>
  <c r="X423" i="1"/>
  <c r="X427" i="1"/>
  <c r="AC428" i="1"/>
  <c r="AC435" i="1"/>
  <c r="AD463" i="1"/>
  <c r="AC580" i="1"/>
  <c r="AF586" i="1"/>
  <c r="AC588" i="1"/>
  <c r="X612" i="1"/>
  <c r="AC627" i="1"/>
  <c r="X813" i="1"/>
  <c r="AF831" i="1"/>
  <c r="AF871" i="1"/>
  <c r="AG906" i="1"/>
  <c r="AY906" i="1" s="1"/>
  <c r="AC946" i="1"/>
  <c r="Y974" i="1"/>
  <c r="AD974" i="1" s="1"/>
  <c r="AC993" i="1"/>
  <c r="Y998" i="1"/>
  <c r="AD998" i="1" s="1"/>
  <c r="AC1013" i="1"/>
  <c r="AC1036" i="1"/>
  <c r="AC1068" i="1"/>
  <c r="AC1195" i="1"/>
  <c r="AG1228" i="1"/>
  <c r="AY1228" i="1" s="1"/>
  <c r="AD1304" i="1"/>
  <c r="Y1334" i="1"/>
  <c r="AD1334" i="1" s="1"/>
  <c r="AC1368" i="1"/>
  <c r="AC1391" i="1"/>
  <c r="AG1404" i="1"/>
  <c r="AG1454" i="1"/>
  <c r="AC1456" i="1"/>
  <c r="AG1577" i="1"/>
  <c r="AY1577" i="1" s="1"/>
  <c r="AG1591" i="1"/>
  <c r="AY1591" i="1" s="1"/>
  <c r="Y1595" i="1"/>
  <c r="AD1595" i="1" s="1"/>
  <c r="AB1606" i="1"/>
  <c r="W1606" i="1"/>
  <c r="Y1663" i="1"/>
  <c r="Y1701" i="1"/>
  <c r="AG1708" i="1"/>
  <c r="AY1708" i="1" s="1"/>
  <c r="X384" i="1"/>
  <c r="AF390" i="1"/>
  <c r="W395" i="1"/>
  <c r="X407" i="1"/>
  <c r="AC407" i="1" s="1"/>
  <c r="Y452" i="1"/>
  <c r="Y459" i="1"/>
  <c r="AD459" i="1" s="1"/>
  <c r="AD464" i="1"/>
  <c r="W465" i="1"/>
  <c r="AB465" i="1" s="1"/>
  <c r="AC467" i="1"/>
  <c r="AC485" i="1"/>
  <c r="Y486" i="1"/>
  <c r="AD486" i="1" s="1"/>
  <c r="W492" i="1"/>
  <c r="AB492" i="1" s="1"/>
  <c r="AC494" i="1"/>
  <c r="AG508" i="1"/>
  <c r="AY508" i="1" s="1"/>
  <c r="AC511" i="1"/>
  <c r="W521" i="1"/>
  <c r="AB521" i="1" s="1"/>
  <c r="Y550" i="1"/>
  <c r="X604" i="1"/>
  <c r="AC612" i="1"/>
  <c r="W619" i="1"/>
  <c r="AB619" i="1" s="1"/>
  <c r="AC620" i="1"/>
  <c r="W633" i="1"/>
  <c r="AB633" i="1" s="1"/>
  <c r="AC634" i="1"/>
  <c r="W637" i="1"/>
  <c r="AC638" i="1"/>
  <c r="Y639" i="1"/>
  <c r="X682" i="1"/>
  <c r="X757" i="1"/>
  <c r="AD758" i="1"/>
  <c r="AC797" i="1"/>
  <c r="X821" i="1"/>
  <c r="X833" i="1"/>
  <c r="X841" i="1"/>
  <c r="AC841" i="1" s="1"/>
  <c r="Y842" i="1"/>
  <c r="AD842" i="1" s="1"/>
  <c r="W852" i="1"/>
  <c r="AC857" i="1"/>
  <c r="Y858" i="1"/>
  <c r="X865" i="1"/>
  <c r="AG890" i="1"/>
  <c r="AY890" i="1" s="1"/>
  <c r="X918" i="1"/>
  <c r="X985" i="1"/>
  <c r="AG1007" i="1"/>
  <c r="AG1070" i="1"/>
  <c r="AF1197" i="1"/>
  <c r="AD1269" i="1"/>
  <c r="X1320" i="1"/>
  <c r="AC1320" i="1" s="1"/>
  <c r="W1352" i="1"/>
  <c r="AB1352" i="1" s="1"/>
  <c r="AC1361" i="1"/>
  <c r="W1410" i="1"/>
  <c r="AB1410" i="1" s="1"/>
  <c r="AG1414" i="1"/>
  <c r="X1440" i="1"/>
  <c r="W1442" i="1"/>
  <c r="AB1442" i="1" s="1"/>
  <c r="W1451" i="1"/>
  <c r="AB1451" i="1" s="1"/>
  <c r="Y1457" i="1"/>
  <c r="AD1457" i="1" s="1"/>
  <c r="AD1477" i="1"/>
  <c r="Y1477" i="1"/>
  <c r="Y1583" i="1"/>
  <c r="AC1598" i="1"/>
  <c r="Y1618" i="1"/>
  <c r="AD1618" i="1" s="1"/>
  <c r="AD1620" i="1"/>
  <c r="AG1627" i="1"/>
  <c r="AY1627" i="1" s="1"/>
  <c r="AB1651" i="1"/>
  <c r="W1651" i="1"/>
  <c r="AB1662" i="1"/>
  <c r="AP1686" i="1"/>
  <c r="W1695" i="1"/>
  <c r="AD1705" i="1"/>
  <c r="AD1731" i="1"/>
  <c r="AG1750" i="1"/>
  <c r="AY1750" i="1" s="1"/>
  <c r="AD1754" i="1"/>
  <c r="X1768" i="1"/>
  <c r="AC1769" i="1"/>
  <c r="AG1832" i="1"/>
  <c r="AY1832" i="1" s="1"/>
  <c r="X1883" i="1"/>
  <c r="Y1888" i="1"/>
  <c r="AG1896" i="1"/>
  <c r="AY1896" i="1" s="1"/>
  <c r="Y1995" i="1"/>
  <c r="AD1995" i="1" s="1"/>
  <c r="AG2018" i="1"/>
  <c r="AY2018" i="1" s="1"/>
  <c r="AG2126" i="1"/>
  <c r="AY2126" i="1" s="1"/>
  <c r="AG2198" i="1"/>
  <c r="AY2198" i="1" s="1"/>
  <c r="AK2270" i="1"/>
  <c r="Y2270" i="1"/>
  <c r="X2272" i="1"/>
  <c r="AI2279" i="1"/>
  <c r="AK2313" i="1"/>
  <c r="Y2313" i="1"/>
  <c r="AC2323" i="1"/>
  <c r="AJ2323" i="1"/>
  <c r="W2385" i="1"/>
  <c r="AI2385" i="1"/>
  <c r="X2399" i="1"/>
  <c r="AJ2404" i="1"/>
  <c r="AC2404" i="1"/>
  <c r="X2404" i="1"/>
  <c r="AG2428" i="1"/>
  <c r="AY2428" i="1" s="1"/>
  <c r="AG2429" i="1"/>
  <c r="AY2429" i="1" s="1"/>
  <c r="AB2443" i="1"/>
  <c r="W2443" i="1"/>
  <c r="AI2443" i="1"/>
  <c r="AI2447" i="1"/>
  <c r="W2447" i="1"/>
  <c r="AB2447" i="1"/>
  <c r="W2479" i="1"/>
  <c r="AI2479" i="1"/>
  <c r="X2490" i="1"/>
  <c r="AJ2495" i="1"/>
  <c r="AC2495" i="1"/>
  <c r="AK2517" i="1"/>
  <c r="AC2568" i="1"/>
  <c r="V2581" i="1"/>
  <c r="AA2581" i="1" s="1"/>
  <c r="AJ2583" i="1"/>
  <c r="AJ2584" i="1"/>
  <c r="AC2584" i="1"/>
  <c r="AF2586" i="1"/>
  <c r="V2601" i="1"/>
  <c r="AB2619" i="1"/>
  <c r="AG2624" i="1"/>
  <c r="AY2624" i="1" s="1"/>
  <c r="AJ2632" i="1"/>
  <c r="AC2632" i="1"/>
  <c r="Y2644" i="1"/>
  <c r="AI2662" i="1"/>
  <c r="AB2662" i="1"/>
  <c r="AF2670" i="1"/>
  <c r="AF2705" i="1"/>
  <c r="AF2708" i="1"/>
  <c r="Z2710" i="1"/>
  <c r="Y2710" i="1"/>
  <c r="AG2764" i="1"/>
  <c r="AK2766" i="1"/>
  <c r="AD2766" i="1"/>
  <c r="AK2778" i="1"/>
  <c r="AD2778" i="1"/>
  <c r="AJ2785" i="1"/>
  <c r="AC2785" i="1"/>
  <c r="X2853" i="1"/>
  <c r="AJ2853" i="1"/>
  <c r="W2909" i="1"/>
  <c r="AB2909" i="1"/>
  <c r="AF940" i="1"/>
  <c r="AF1149" i="1"/>
  <c r="Z1333" i="1"/>
  <c r="AG1495" i="1"/>
  <c r="AY1495" i="1" s="1"/>
  <c r="AG1585" i="1"/>
  <c r="AY1585" i="1" s="1"/>
  <c r="AB1634" i="1"/>
  <c r="AE1662" i="1"/>
  <c r="Z1793" i="1"/>
  <c r="AG1895" i="1"/>
  <c r="AG1938" i="1"/>
  <c r="AG2153" i="1"/>
  <c r="AY2153" i="1" s="1"/>
  <c r="AC2195" i="1"/>
  <c r="AC2206" i="1"/>
  <c r="X2207" i="1"/>
  <c r="X2214" i="1"/>
  <c r="AC2230" i="1"/>
  <c r="AB2240" i="1"/>
  <c r="Z2244" i="1"/>
  <c r="AK2262" i="1"/>
  <c r="AK2268" i="1"/>
  <c r="AC2269" i="1"/>
  <c r="AJ2278" i="1"/>
  <c r="Y2287" i="1"/>
  <c r="AC2294" i="1"/>
  <c r="X2301" i="1"/>
  <c r="AG2332" i="1"/>
  <c r="AY2332" i="1" s="1"/>
  <c r="AG2340" i="1"/>
  <c r="AY2340" i="1" s="1"/>
  <c r="W2346" i="1"/>
  <c r="AB2346" i="1" s="1"/>
  <c r="AD2387" i="1"/>
  <c r="AP2387" i="1"/>
  <c r="W2398" i="1"/>
  <c r="AC2399" i="1"/>
  <c r="AB2400" i="1"/>
  <c r="W2407" i="1"/>
  <c r="AI2407" i="1"/>
  <c r="AI2412" i="1"/>
  <c r="AG2412" i="1"/>
  <c r="AY2412" i="1" s="1"/>
  <c r="AF2422" i="1"/>
  <c r="Y2425" i="1"/>
  <c r="AD2425" i="1" s="1"/>
  <c r="W2431" i="1"/>
  <c r="AB2431" i="1" s="1"/>
  <c r="AC2432" i="1"/>
  <c r="AK2442" i="1"/>
  <c r="AD2442" i="1"/>
  <c r="X2463" i="1"/>
  <c r="X2476" i="1"/>
  <c r="AF2490" i="1"/>
  <c r="Y2496" i="1"/>
  <c r="AD2496" i="1" s="1"/>
  <c r="Y2501" i="1"/>
  <c r="AD2501" i="1" s="1"/>
  <c r="V2524" i="1"/>
  <c r="AA2524" i="1" s="1"/>
  <c r="V2540" i="1"/>
  <c r="AA2540" i="1" s="1"/>
  <c r="AJ2546" i="1"/>
  <c r="AG2547" i="1"/>
  <c r="AY2547" i="1" s="1"/>
  <c r="Y2549" i="1"/>
  <c r="AD2549" i="1" s="1"/>
  <c r="AI2574" i="1"/>
  <c r="W2574" i="1"/>
  <c r="AB2574" i="1"/>
  <c r="AG2578" i="1"/>
  <c r="AY2578" i="1" s="1"/>
  <c r="AG2620" i="1"/>
  <c r="AY2620" i="1" s="1"/>
  <c r="AO2648" i="1"/>
  <c r="AA2649" i="1"/>
  <c r="X2655" i="1"/>
  <c r="AC2655" i="1"/>
  <c r="AJ2655" i="1"/>
  <c r="AG2656" i="1"/>
  <c r="AY2656" i="1" s="1"/>
  <c r="AB2663" i="1"/>
  <c r="X2675" i="1"/>
  <c r="AK2333" i="1"/>
  <c r="Y2333" i="1"/>
  <c r="AG2362" i="1"/>
  <c r="AY2362" i="1" s="1"/>
  <c r="AJ2363" i="1"/>
  <c r="AC2363" i="1"/>
  <c r="Y2377" i="1"/>
  <c r="AK2377" i="1"/>
  <c r="AJ2409" i="1"/>
  <c r="AC2409" i="1"/>
  <c r="AF2415" i="1"/>
  <c r="AI2423" i="1"/>
  <c r="AK2429" i="1"/>
  <c r="Y2429" i="1"/>
  <c r="Y2433" i="1"/>
  <c r="AK2433" i="1"/>
  <c r="AF2454" i="1"/>
  <c r="AC2460" i="1"/>
  <c r="AF2469" i="1"/>
  <c r="Y2493" i="1"/>
  <c r="AD2493" i="1" s="1"/>
  <c r="V2510" i="1"/>
  <c r="AA2510" i="1" s="1"/>
  <c r="V2514" i="1"/>
  <c r="AA2514" i="1" s="1"/>
  <c r="AD2525" i="1"/>
  <c r="Y2525" i="1"/>
  <c r="Y2541" i="1"/>
  <c r="AD2541" i="1" s="1"/>
  <c r="AD2564" i="1"/>
  <c r="AK2564" i="1"/>
  <c r="AJ2592" i="1"/>
  <c r="AC2592" i="1"/>
  <c r="AD2617" i="1"/>
  <c r="Y2617" i="1"/>
  <c r="AK2617" i="1"/>
  <c r="AG2618" i="1"/>
  <c r="AD2619" i="1"/>
  <c r="AK2624" i="1"/>
  <c r="AD2624" i="1"/>
  <c r="AL2624" i="1"/>
  <c r="AI2646" i="1"/>
  <c r="AB2646" i="1"/>
  <c r="Y2672" i="1"/>
  <c r="AE2672" i="1"/>
  <c r="AK2672" i="1"/>
  <c r="AF2689" i="1"/>
  <c r="AD2696" i="1"/>
  <c r="V2709" i="1"/>
  <c r="AA2709" i="1" s="1"/>
  <c r="AF2709" i="1"/>
  <c r="Y2813" i="1"/>
  <c r="AK2813" i="1"/>
  <c r="X896" i="1"/>
  <c r="AC896" i="1" s="1"/>
  <c r="X1009" i="1"/>
  <c r="AG1020" i="1"/>
  <c r="AY1020" i="1" s="1"/>
  <c r="AG1086" i="1"/>
  <c r="AF1102" i="1"/>
  <c r="X1135" i="1"/>
  <c r="AG1244" i="1"/>
  <c r="X1344" i="1"/>
  <c r="AG1361" i="1"/>
  <c r="AY1361" i="1" s="1"/>
  <c r="AC1403" i="1"/>
  <c r="X1404" i="1"/>
  <c r="AG1439" i="1"/>
  <c r="AC1441" i="1"/>
  <c r="X1464" i="1"/>
  <c r="AG1469" i="1"/>
  <c r="Z1477" i="1"/>
  <c r="AD1489" i="1"/>
  <c r="AF1522" i="1"/>
  <c r="AC1524" i="1"/>
  <c r="AC1543" i="1"/>
  <c r="AC1567" i="1"/>
  <c r="AG1587" i="1"/>
  <c r="AY1587" i="1" s="1"/>
  <c r="AG1590" i="1"/>
  <c r="AY1590" i="1" s="1"/>
  <c r="AG1634" i="1"/>
  <c r="AC1635" i="1"/>
  <c r="X1652" i="1"/>
  <c r="X1666" i="1"/>
  <c r="AG1686" i="1"/>
  <c r="AY1686" i="1" s="1"/>
  <c r="X1736" i="1"/>
  <c r="AC1737" i="1"/>
  <c r="X1780" i="1"/>
  <c r="X1827" i="1"/>
  <c r="AG1892" i="1"/>
  <c r="AD1904" i="1"/>
  <c r="X1935" i="1"/>
  <c r="AG1963" i="1"/>
  <c r="AG2001" i="1"/>
  <c r="AY2001" i="1" s="1"/>
  <c r="AE2015" i="1"/>
  <c r="AC2092" i="1"/>
  <c r="X2098" i="1"/>
  <c r="X2114" i="1"/>
  <c r="AC2114" i="1" s="1"/>
  <c r="Z2258" i="1"/>
  <c r="AI2289" i="1"/>
  <c r="Y2328" i="1"/>
  <c r="Y2348" i="1"/>
  <c r="AD2348" i="1" s="1"/>
  <c r="W2361" i="1"/>
  <c r="AB2365" i="1"/>
  <c r="W2365" i="1"/>
  <c r="AD2377" i="1"/>
  <c r="AK2384" i="1"/>
  <c r="AD2384" i="1"/>
  <c r="AB2385" i="1"/>
  <c r="AK2392" i="1"/>
  <c r="AE2392" i="1"/>
  <c r="AD2392" i="1"/>
  <c r="AI2408" i="1"/>
  <c r="AB2408" i="1"/>
  <c r="V2410" i="1"/>
  <c r="AF2410" i="1"/>
  <c r="AK2414" i="1"/>
  <c r="AD2414" i="1"/>
  <c r="AD2429" i="1"/>
  <c r="AF2435" i="1"/>
  <c r="Y2441" i="1"/>
  <c r="AK2441" i="1"/>
  <c r="AF2446" i="1"/>
  <c r="X2456" i="1"/>
  <c r="AC2456" i="1" s="1"/>
  <c r="AF2458" i="1"/>
  <c r="V2466" i="1"/>
  <c r="AI2475" i="1"/>
  <c r="AB2479" i="1"/>
  <c r="Y2481" i="1"/>
  <c r="AK2481" i="1"/>
  <c r="Y2497" i="1"/>
  <c r="AD2497" i="1" s="1"/>
  <c r="AK2509" i="1"/>
  <c r="Y2509" i="1"/>
  <c r="AJ2510" i="1"/>
  <c r="AJ2514" i="1"/>
  <c r="AC2524" i="1"/>
  <c r="AJ2524" i="1"/>
  <c r="AK2525" i="1"/>
  <c r="AC2540" i="1"/>
  <c r="AJ2540" i="1"/>
  <c r="W2563" i="1"/>
  <c r="AB2563" i="1" s="1"/>
  <c r="AC2595" i="1"/>
  <c r="AJ2595" i="1"/>
  <c r="AJ2603" i="1"/>
  <c r="AC2603" i="1"/>
  <c r="AD2615" i="1"/>
  <c r="AD2620" i="1"/>
  <c r="Y2620" i="1"/>
  <c r="AK2656" i="1"/>
  <c r="Y2656" i="1"/>
  <c r="AD2656" i="1"/>
  <c r="AD2665" i="1"/>
  <c r="Y2665" i="1"/>
  <c r="AF2666" i="1"/>
  <c r="AB2674" i="1"/>
  <c r="W2674" i="1"/>
  <c r="AI2674" i="1"/>
  <c r="AC2675" i="1"/>
  <c r="AJ2719" i="1"/>
  <c r="X2719" i="1"/>
  <c r="AC2719" i="1"/>
  <c r="Z2719" i="1"/>
  <c r="X2382" i="1"/>
  <c r="AG2396" i="1"/>
  <c r="AY2396" i="1" s="1"/>
  <c r="AG2399" i="1"/>
  <c r="X2400" i="1"/>
  <c r="AC2400" i="1" s="1"/>
  <c r="AG2409" i="1"/>
  <c r="AY2409" i="1" s="1"/>
  <c r="Y2417" i="1"/>
  <c r="AD2417" i="1" s="1"/>
  <c r="Y2421" i="1"/>
  <c r="AD2421" i="1" s="1"/>
  <c r="AF2427" i="1"/>
  <c r="AA2430" i="1"/>
  <c r="X2440" i="1"/>
  <c r="AC2440" i="1" s="1"/>
  <c r="Y2445" i="1"/>
  <c r="AF2496" i="1"/>
  <c r="V2500" i="1"/>
  <c r="AA2500" i="1" s="1"/>
  <c r="X2504" i="1"/>
  <c r="AC2504" i="1" s="1"/>
  <c r="AI2507" i="1"/>
  <c r="V2508" i="1"/>
  <c r="AA2508" i="1" s="1"/>
  <c r="X2520" i="1"/>
  <c r="AC2520" i="1" s="1"/>
  <c r="AD2523" i="1"/>
  <c r="AK2523" i="1"/>
  <c r="W2555" i="1"/>
  <c r="AI2555" i="1"/>
  <c r="Y2557" i="1"/>
  <c r="AK2557" i="1"/>
  <c r="AK2565" i="1"/>
  <c r="Y2565" i="1"/>
  <c r="AD2569" i="1"/>
  <c r="AK2569" i="1"/>
  <c r="AG2572" i="1"/>
  <c r="AY2572" i="1" s="1"/>
  <c r="AB2582" i="1"/>
  <c r="AG2596" i="1"/>
  <c r="AY2596" i="1" s="1"/>
  <c r="AF2598" i="1"/>
  <c r="AG2600" i="1"/>
  <c r="AY2600" i="1" s="1"/>
  <c r="AF2606" i="1"/>
  <c r="AG2612" i="1"/>
  <c r="AY2612" i="1" s="1"/>
  <c r="V2616" i="1"/>
  <c r="AA2616" i="1" s="1"/>
  <c r="W2626" i="1"/>
  <c r="AB2626" i="1" s="1"/>
  <c r="AG2628" i="1"/>
  <c r="AY2628" i="1" s="1"/>
  <c r="X2640" i="1"/>
  <c r="AC2640" i="1" s="1"/>
  <c r="V2645" i="1"/>
  <c r="AA2645" i="1" s="1"/>
  <c r="Y2661" i="1"/>
  <c r="AK2661" i="1"/>
  <c r="Y2668" i="1"/>
  <c r="AD2668" i="1" s="1"/>
  <c r="W2678" i="1"/>
  <c r="AB2678" i="1"/>
  <c r="AJ2680" i="1"/>
  <c r="AC2680" i="1"/>
  <c r="AK2684" i="1"/>
  <c r="Y2684" i="1"/>
  <c r="AI2748" i="1"/>
  <c r="AB2748" i="1"/>
  <c r="AK2761" i="1"/>
  <c r="AI2768" i="1"/>
  <c r="AB2768" i="1"/>
  <c r="AJ2771" i="1"/>
  <c r="X2771" i="1"/>
  <c r="AF2791" i="1"/>
  <c r="X2807" i="1"/>
  <c r="AJ2807" i="1"/>
  <c r="AJ2805" i="1"/>
  <c r="AC2805" i="1"/>
  <c r="AC2425" i="1"/>
  <c r="AG2445" i="1"/>
  <c r="AY2445" i="1" s="1"/>
  <c r="W2521" i="1"/>
  <c r="AI2523" i="1"/>
  <c r="AI2527" i="1"/>
  <c r="AB2527" i="1"/>
  <c r="V2542" i="1"/>
  <c r="AA2542" i="1" s="1"/>
  <c r="AH2542" i="1" s="1"/>
  <c r="AI2543" i="1"/>
  <c r="AD2555" i="1"/>
  <c r="AL2555" i="1"/>
  <c r="AC2560" i="1"/>
  <c r="AI2569" i="1"/>
  <c r="V2585" i="1"/>
  <c r="AA2585" i="1" s="1"/>
  <c r="AC2587" i="1"/>
  <c r="X2587" i="1"/>
  <c r="AK2596" i="1"/>
  <c r="AD2596" i="1"/>
  <c r="AI2599" i="1"/>
  <c r="AB2599" i="1"/>
  <c r="AF2602" i="1"/>
  <c r="AC2608" i="1"/>
  <c r="X2608" i="1"/>
  <c r="AK2612" i="1"/>
  <c r="AD2612" i="1"/>
  <c r="Y2637" i="1"/>
  <c r="AD2637" i="1" s="1"/>
  <c r="AG2638" i="1"/>
  <c r="AY2638" i="1" s="1"/>
  <c r="AD2639" i="1"/>
  <c r="Z2639" i="1"/>
  <c r="AD2651" i="1"/>
  <c r="Z2651" i="1"/>
  <c r="AK2651" i="1"/>
  <c r="AA2658" i="1"/>
  <c r="AF2658" i="1"/>
  <c r="V2664" i="1"/>
  <c r="AA2664" i="1" s="1"/>
  <c r="AF2673" i="1"/>
  <c r="Y2676" i="1"/>
  <c r="AP2676" i="1"/>
  <c r="AK2676" i="1"/>
  <c r="V2680" i="1"/>
  <c r="AA2680" i="1" s="1"/>
  <c r="AP2680" i="1"/>
  <c r="AK2681" i="1"/>
  <c r="AD2681" i="1"/>
  <c r="V2685" i="1"/>
  <c r="AA2685" i="1" s="1"/>
  <c r="AF2685" i="1"/>
  <c r="AI2690" i="1"/>
  <c r="W2690" i="1"/>
  <c r="AB2690" i="1"/>
  <c r="AC2707" i="1"/>
  <c r="AJ2707" i="1"/>
  <c r="X2707" i="1"/>
  <c r="AC2715" i="1"/>
  <c r="X2715" i="1"/>
  <c r="V2723" i="1"/>
  <c r="AA2723" i="1" s="1"/>
  <c r="AD2732" i="1"/>
  <c r="AK2732" i="1"/>
  <c r="AI2735" i="1"/>
  <c r="AB2735" i="1"/>
  <c r="W2767" i="1"/>
  <c r="AB2767" i="1"/>
  <c r="AJ2787" i="1"/>
  <c r="X2787" i="1"/>
  <c r="AC2639" i="1"/>
  <c r="AJ2652" i="1"/>
  <c r="X2660" i="1"/>
  <c r="AK2667" i="1"/>
  <c r="X2671" i="1"/>
  <c r="AF2677" i="1"/>
  <c r="AK2680" i="1"/>
  <c r="AA2681" i="1"/>
  <c r="AB2682" i="1"/>
  <c r="Y2683" i="1"/>
  <c r="X2687" i="1"/>
  <c r="AG2688" i="1"/>
  <c r="AY2688" i="1" s="1"/>
  <c r="AB2691" i="1"/>
  <c r="X2695" i="1"/>
  <c r="AA2697" i="1"/>
  <c r="W2698" i="1"/>
  <c r="AG2699" i="1"/>
  <c r="AY2699" i="1" s="1"/>
  <c r="AC2699" i="1"/>
  <c r="AA2701" i="1"/>
  <c r="AJ2711" i="1"/>
  <c r="AK2715" i="1"/>
  <c r="AP2715" i="1"/>
  <c r="W2718" i="1"/>
  <c r="Y2722" i="1"/>
  <c r="AF2725" i="1"/>
  <c r="AB2727" i="1"/>
  <c r="AC2728" i="1"/>
  <c r="X2732" i="1"/>
  <c r="AI2739" i="1"/>
  <c r="AC2745" i="1"/>
  <c r="X2752" i="1"/>
  <c r="AG2753" i="1"/>
  <c r="AY2753" i="1" s="1"/>
  <c r="AC2765" i="1"/>
  <c r="X2767" i="1"/>
  <c r="AJ2767" i="1"/>
  <c r="W2775" i="1"/>
  <c r="AJ2780" i="1"/>
  <c r="AB2791" i="1"/>
  <c r="AC2793" i="1"/>
  <c r="AB2803" i="1"/>
  <c r="Y2808" i="1"/>
  <c r="AK2809" i="1"/>
  <c r="AF2820" i="1"/>
  <c r="X2820" i="1"/>
  <c r="AJ2683" i="1"/>
  <c r="AJ2687" i="1"/>
  <c r="W2694" i="1"/>
  <c r="AC2696" i="1"/>
  <c r="W2706" i="1"/>
  <c r="AB2706" i="1" s="1"/>
  <c r="AB2710" i="1"/>
  <c r="W2710" i="1"/>
  <c r="AI2710" i="1"/>
  <c r="AB2717" i="1"/>
  <c r="AB2718" i="1"/>
  <c r="AJ2728" i="1"/>
  <c r="AJ2752" i="1"/>
  <c r="AG2757" i="1"/>
  <c r="AY2757" i="1" s="1"/>
  <c r="AG2761" i="1"/>
  <c r="AY2761" i="1" s="1"/>
  <c r="AD2765" i="1"/>
  <c r="V2769" i="1"/>
  <c r="AA2769" i="1" s="1"/>
  <c r="AF2770" i="1"/>
  <c r="AG2773" i="1"/>
  <c r="AY2773" i="1" s="1"/>
  <c r="AB2775" i="1"/>
  <c r="AB2776" i="1"/>
  <c r="AI2783" i="1"/>
  <c r="V2789" i="1"/>
  <c r="AA2789" i="1" s="1"/>
  <c r="AG2808" i="1"/>
  <c r="AY2808" i="1" s="1"/>
  <c r="AJ2824" i="1"/>
  <c r="X2824" i="1"/>
  <c r="AC2824" i="1"/>
  <c r="AL2824" i="1"/>
  <c r="AI2522" i="1"/>
  <c r="AI2531" i="1"/>
  <c r="V2532" i="1"/>
  <c r="AA2532" i="1" s="1"/>
  <c r="AA2546" i="1"/>
  <c r="V2556" i="1"/>
  <c r="AA2556" i="1" s="1"/>
  <c r="AG2588" i="1"/>
  <c r="AY2588" i="1" s="1"/>
  <c r="Y2588" i="1"/>
  <c r="AD2588" i="1" s="1"/>
  <c r="AG2602" i="1"/>
  <c r="AG2604" i="1"/>
  <c r="AY2604" i="1" s="1"/>
  <c r="AD2608" i="1"/>
  <c r="AJ2611" i="1"/>
  <c r="AG2632" i="1"/>
  <c r="AY2632" i="1" s="1"/>
  <c r="AC2636" i="1"/>
  <c r="AD2640" i="1"/>
  <c r="AA2650" i="1"/>
  <c r="AI2659" i="1"/>
  <c r="AA2662" i="1"/>
  <c r="AB2667" i="1"/>
  <c r="AK2683" i="1"/>
  <c r="AI2694" i="1"/>
  <c r="AJ2695" i="1"/>
  <c r="AC2718" i="1"/>
  <c r="AK2723" i="1"/>
  <c r="AD2723" i="1"/>
  <c r="AK2728" i="1"/>
  <c r="AE2728" i="1"/>
  <c r="AB2731" i="1"/>
  <c r="W2731" i="1"/>
  <c r="AI2731" i="1"/>
  <c r="AI2751" i="1"/>
  <c r="AJ2756" i="1"/>
  <c r="AC2756" i="1"/>
  <c r="AJ2759" i="1"/>
  <c r="X2759" i="1"/>
  <c r="V2765" i="1"/>
  <c r="AA2765" i="1" s="1"/>
  <c r="AJ2772" i="1"/>
  <c r="AC2772" i="1"/>
  <c r="AK2792" i="1"/>
  <c r="AF2794" i="1"/>
  <c r="X2796" i="1"/>
  <c r="AC2796" i="1"/>
  <c r="AF2810" i="1"/>
  <c r="AB2799" i="1"/>
  <c r="AK2830" i="1"/>
  <c r="AD2830" i="1"/>
  <c r="AI2832" i="1"/>
  <c r="AB2832" i="1"/>
  <c r="Y2833" i="1"/>
  <c r="AD2833" i="1"/>
  <c r="AJ2864" i="1"/>
  <c r="X2864" i="1"/>
  <c r="AB2882" i="1"/>
  <c r="AI2882" i="1"/>
  <c r="AA2906" i="1"/>
  <c r="AI2835" i="1"/>
  <c r="AB2835" i="1"/>
  <c r="AJ2872" i="1"/>
  <c r="X2872" i="1"/>
  <c r="AC2761" i="1"/>
  <c r="AG2765" i="1"/>
  <c r="AY2765" i="1" s="1"/>
  <c r="V2777" i="1"/>
  <c r="AA2777" i="1" s="1"/>
  <c r="AB2795" i="1"/>
  <c r="AC2800" i="1"/>
  <c r="AD2802" i="1"/>
  <c r="V2809" i="1"/>
  <c r="AA2809" i="1" s="1"/>
  <c r="AA2822" i="1"/>
  <c r="AG2833" i="1"/>
  <c r="AY2833" i="1" s="1"/>
  <c r="AJ2840" i="1"/>
  <c r="X2840" i="1"/>
  <c r="AC2840" i="1"/>
  <c r="AF2859" i="1"/>
  <c r="AH2859" i="1"/>
  <c r="W2891" i="1"/>
  <c r="AI2891" i="1"/>
  <c r="AO2891" i="1"/>
  <c r="AB2891" i="1"/>
  <c r="AJ2856" i="1"/>
  <c r="AC2856" i="1"/>
  <c r="AO2879" i="1"/>
  <c r="AB2879" i="1"/>
  <c r="AD2880" i="1"/>
  <c r="Y2880" i="1"/>
  <c r="AK2880" i="1"/>
  <c r="W2881" i="1"/>
  <c r="AI2881" i="1"/>
  <c r="AC2884" i="1"/>
  <c r="AJ2884" i="1"/>
  <c r="AD2889" i="1"/>
  <c r="Y2889" i="1"/>
  <c r="AJ2896" i="1"/>
  <c r="AC2899" i="1"/>
  <c r="AJ2899" i="1"/>
  <c r="AC2903" i="1"/>
  <c r="AJ2903" i="1"/>
  <c r="AA2905" i="1"/>
  <c r="AI2823" i="1"/>
  <c r="AB2823" i="1"/>
  <c r="AH2826" i="1"/>
  <c r="X2828" i="1"/>
  <c r="AO2832" i="1"/>
  <c r="AA2834" i="1"/>
  <c r="AF2834" i="1"/>
  <c r="AF2852" i="1"/>
  <c r="AO2852" i="1"/>
  <c r="AK2862" i="1"/>
  <c r="AS2862" i="1"/>
  <c r="AD2862" i="1"/>
  <c r="X2869" i="1"/>
  <c r="AC2869" i="1"/>
  <c r="AG2900" i="1"/>
  <c r="AY2900" i="1" s="1"/>
  <c r="AG2904" i="1"/>
  <c r="AY2904" i="1" s="1"/>
  <c r="AO2904" i="1"/>
  <c r="AC2910" i="1"/>
  <c r="AJ2910" i="1"/>
  <c r="AB2917" i="1"/>
  <c r="W2917" i="1"/>
  <c r="AD2918" i="1"/>
  <c r="Y2918" i="1"/>
  <c r="AA2831" i="1"/>
  <c r="X2836" i="1"/>
  <c r="AC2836" i="1"/>
  <c r="AB2839" i="1"/>
  <c r="W2839" i="1"/>
  <c r="AK2842" i="1"/>
  <c r="AD2842" i="1"/>
  <c r="AI2851" i="1"/>
  <c r="AC2865" i="1"/>
  <c r="AK2867" i="1"/>
  <c r="AD2867" i="1"/>
  <c r="AC2873" i="1"/>
  <c r="AJ2877" i="1"/>
  <c r="AC2877" i="1"/>
  <c r="AB2881" i="1"/>
  <c r="AF2883" i="1"/>
  <c r="AA2883" i="1"/>
  <c r="AO2887" i="1"/>
  <c r="AF2887" i="1"/>
  <c r="AA2890" i="1"/>
  <c r="AH2890" i="1"/>
  <c r="AF2890" i="1"/>
  <c r="AC2896" i="1"/>
  <c r="Y2904" i="1"/>
  <c r="AD2904" i="1"/>
  <c r="AJ2907" i="1"/>
  <c r="AC2907" i="1"/>
  <c r="AF2914" i="1"/>
  <c r="AA2830" i="1"/>
  <c r="AB2831" i="1"/>
  <c r="AA2835" i="1"/>
  <c r="AH2850" i="1"/>
  <c r="AH2851" i="1"/>
  <c r="AB2852" i="1"/>
  <c r="AK2866" i="1"/>
  <c r="X2868" i="1"/>
  <c r="AH2879" i="1"/>
  <c r="AA2894" i="1"/>
  <c r="AD2896" i="1"/>
  <c r="AC2915" i="1"/>
  <c r="Y2825" i="1"/>
  <c r="AC2833" i="1"/>
  <c r="AB2860" i="1"/>
  <c r="Y2866" i="1"/>
  <c r="Y2878" i="1"/>
  <c r="AA2881" i="1"/>
  <c r="AA2893" i="1"/>
  <c r="W410" i="1"/>
  <c r="AB410" i="1" s="1"/>
  <c r="AC489" i="1"/>
  <c r="X489" i="1"/>
  <c r="AD404" i="1"/>
  <c r="Y404" i="1"/>
  <c r="W406" i="1"/>
  <c r="AB406" i="1" s="1"/>
  <c r="AC478" i="1"/>
  <c r="X478" i="1"/>
  <c r="W383" i="1"/>
  <c r="AB383" i="1" s="1"/>
  <c r="AD386" i="1"/>
  <c r="AD397" i="1"/>
  <c r="AC411" i="1"/>
  <c r="X411" i="1"/>
  <c r="AC439" i="1"/>
  <c r="X439" i="1"/>
  <c r="AG475" i="1"/>
  <c r="AC389" i="1"/>
  <c r="Y408" i="1"/>
  <c r="AD408" i="1"/>
  <c r="Y448" i="1"/>
  <c r="AD448" i="1" s="1"/>
  <c r="W450" i="1"/>
  <c r="AB450" i="1" s="1"/>
  <c r="X462" i="1"/>
  <c r="AC462" i="1" s="1"/>
  <c r="AD472" i="1"/>
  <c r="W1407" i="1"/>
  <c r="AB1407" i="1" s="1"/>
  <c r="Z1421" i="1"/>
  <c r="W1426" i="1"/>
  <c r="Y1430" i="1"/>
  <c r="V1462" i="1"/>
  <c r="AF1462" i="1"/>
  <c r="W1491" i="1"/>
  <c r="AB1491" i="1" s="1"/>
  <c r="AF1509" i="1"/>
  <c r="V1509" i="1"/>
  <c r="AD1592" i="1"/>
  <c r="AC1612" i="1"/>
  <c r="AD1658" i="1"/>
  <c r="AE1673" i="1"/>
  <c r="AC1674" i="1"/>
  <c r="AC1685" i="1"/>
  <c r="AD1720" i="1"/>
  <c r="AC1853" i="1"/>
  <c r="Y1857" i="1"/>
  <c r="W1863" i="1"/>
  <c r="AB1863" i="1" s="1"/>
  <c r="W1874" i="1"/>
  <c r="W1882" i="1"/>
  <c r="AB1882" i="1" s="1"/>
  <c r="W1886" i="1"/>
  <c r="AB1886" i="1" s="1"/>
  <c r="AC1896" i="1"/>
  <c r="W1902" i="1"/>
  <c r="AB1902" i="1" s="1"/>
  <c r="Y1916" i="1"/>
  <c r="AC1952" i="1"/>
  <c r="AC1954" i="1"/>
  <c r="W1981" i="1"/>
  <c r="AB1981" i="1" s="1"/>
  <c r="Y2003" i="1"/>
  <c r="AF2008" i="1"/>
  <c r="X2021" i="1"/>
  <c r="AC2021" i="1"/>
  <c r="X2057" i="1"/>
  <c r="Y2062" i="1"/>
  <c r="AD2062" i="1" s="1"/>
  <c r="AB2083" i="1"/>
  <c r="AB2101" i="1"/>
  <c r="AE2123" i="1"/>
  <c r="X2125" i="1"/>
  <c r="X2141" i="1"/>
  <c r="AC2141" i="1"/>
  <c r="AF2686" i="1"/>
  <c r="AJ2704" i="1"/>
  <c r="AC2704" i="1"/>
  <c r="AG2711" i="1"/>
  <c r="AY2711" i="1" s="1"/>
  <c r="AG404" i="1"/>
  <c r="AB434" i="1"/>
  <c r="AB442" i="1"/>
  <c r="AB473" i="1"/>
  <c r="AB484" i="1"/>
  <c r="X503" i="1"/>
  <c r="X507" i="1"/>
  <c r="AC507" i="1" s="1"/>
  <c r="Y512" i="1"/>
  <c r="AD512" i="1" s="1"/>
  <c r="AB525" i="1"/>
  <c r="AG534" i="1"/>
  <c r="X573" i="1"/>
  <c r="AC573" i="1" s="1"/>
  <c r="X577" i="1"/>
  <c r="AB599" i="1"/>
  <c r="X658" i="1"/>
  <c r="AG662" i="1"/>
  <c r="AY662" i="1" s="1"/>
  <c r="AC665" i="1"/>
  <c r="AD675" i="1"/>
  <c r="Y683" i="1"/>
  <c r="AD683" i="1" s="1"/>
  <c r="X686" i="1"/>
  <c r="AC686" i="1" s="1"/>
  <c r="X722" i="1"/>
  <c r="X730" i="1"/>
  <c r="AG737" i="1"/>
  <c r="AY737" i="1" s="1"/>
  <c r="X749" i="1"/>
  <c r="AD802" i="1"/>
  <c r="X805" i="1"/>
  <c r="AG820" i="1"/>
  <c r="AY820" i="1" s="1"/>
  <c r="AG827" i="1"/>
  <c r="AY827" i="1" s="1"/>
  <c r="AD830" i="1"/>
  <c r="X837" i="1"/>
  <c r="AB840" i="1"/>
  <c r="AG843" i="1"/>
  <c r="AY843" i="1" s="1"/>
  <c r="AD878" i="1"/>
  <c r="X884" i="1"/>
  <c r="AD901" i="1"/>
  <c r="AC969" i="1"/>
  <c r="X977" i="1"/>
  <c r="AC977" i="1" s="1"/>
  <c r="AD982" i="1"/>
  <c r="AD1026" i="1"/>
  <c r="AC1033" i="1"/>
  <c r="AF1050" i="1"/>
  <c r="AC1052" i="1"/>
  <c r="AF1066" i="1"/>
  <c r="AH1066" i="1" s="1"/>
  <c r="X1080" i="1"/>
  <c r="AF1098" i="1"/>
  <c r="AC1100" i="1"/>
  <c r="X1112" i="1"/>
  <c r="AC1147" i="1"/>
  <c r="AC1179" i="1"/>
  <c r="AF1208" i="1"/>
  <c r="AC1210" i="1"/>
  <c r="AF1224" i="1"/>
  <c r="AH1224" i="1" s="1"/>
  <c r="AC1226" i="1"/>
  <c r="X1238" i="1"/>
  <c r="AC1238" i="1" s="1"/>
  <c r="W1324" i="1"/>
  <c r="AB1324" i="1" s="1"/>
  <c r="Y1350" i="1"/>
  <c r="AD1350" i="1" s="1"/>
  <c r="Y1353" i="1"/>
  <c r="AD1354" i="1"/>
  <c r="Y1354" i="1"/>
  <c r="W1360" i="1"/>
  <c r="AB1360" i="1" s="1"/>
  <c r="AD1384" i="1"/>
  <c r="Z1384" i="1"/>
  <c r="Y1397" i="1"/>
  <c r="AD1397" i="1" s="1"/>
  <c r="AC1727" i="1"/>
  <c r="W1748" i="1"/>
  <c r="AD1782" i="1"/>
  <c r="Y1782" i="1"/>
  <c r="AC1786" i="1"/>
  <c r="X1789" i="1"/>
  <c r="W1796" i="1"/>
  <c r="AB1796" i="1" s="1"/>
  <c r="AP1808" i="1"/>
  <c r="AB1844" i="1"/>
  <c r="AK2167" i="1"/>
  <c r="AD2167" i="1"/>
  <c r="AI2178" i="1"/>
  <c r="W2178" i="1"/>
  <c r="W2189" i="1"/>
  <c r="AB2189" i="1" s="1"/>
  <c r="AD2203" i="1"/>
  <c r="AD2229" i="1"/>
  <c r="AK2229" i="1"/>
  <c r="AC2253" i="1"/>
  <c r="AJ2253" i="1"/>
  <c r="AB2275" i="1"/>
  <c r="W2275" i="1"/>
  <c r="AC2280" i="1"/>
  <c r="AJ2280" i="1"/>
  <c r="AC2296" i="1"/>
  <c r="AJ2296" i="1"/>
  <c r="AC2298" i="1"/>
  <c r="AJ2298" i="1"/>
  <c r="AK2320" i="1"/>
  <c r="Y2320" i="1"/>
  <c r="AI2331" i="1"/>
  <c r="W2331" i="1"/>
  <c r="AK2343" i="1"/>
  <c r="Y2343" i="1"/>
  <c r="Y2344" i="1"/>
  <c r="AD2344" i="1" s="1"/>
  <c r="AC2350" i="1"/>
  <c r="AJ2350" i="1"/>
  <c r="Y2382" i="1"/>
  <c r="AL2382" i="1"/>
  <c r="AC2391" i="1"/>
  <c r="X2391" i="1"/>
  <c r="AJ2391" i="1"/>
  <c r="V2397" i="1"/>
  <c r="AJ2405" i="1"/>
  <c r="AC2405" i="1"/>
  <c r="AJ2411" i="1"/>
  <c r="X2411" i="1"/>
  <c r="V2413" i="1"/>
  <c r="Y2416" i="1"/>
  <c r="AD2416" i="1" s="1"/>
  <c r="X2420" i="1"/>
  <c r="AC2420" i="1" s="1"/>
  <c r="AF2431" i="1"/>
  <c r="AB2439" i="1"/>
  <c r="AI2439" i="1"/>
  <c r="W2439" i="1"/>
  <c r="AB2440" i="1"/>
  <c r="AG2444" i="1"/>
  <c r="AY2444" i="1" s="1"/>
  <c r="V2445" i="1"/>
  <c r="Y2448" i="1"/>
  <c r="AG2451" i="1"/>
  <c r="AY2451" i="1" s="1"/>
  <c r="W2451" i="1"/>
  <c r="AB2451" i="1"/>
  <c r="AI2451" i="1"/>
  <c r="Y2453" i="1"/>
  <c r="AD2453" i="1" s="1"/>
  <c r="W2455" i="1"/>
  <c r="AB2455" i="1" s="1"/>
  <c r="AF2478" i="1"/>
  <c r="V2478" i="1"/>
  <c r="AA2478" i="1" s="1"/>
  <c r="V2482" i="1"/>
  <c r="AA2482" i="1" s="1"/>
  <c r="AC2492" i="1"/>
  <c r="X2492" i="1"/>
  <c r="AJ2492" i="1"/>
  <c r="AI2505" i="1"/>
  <c r="W2505" i="1"/>
  <c r="AD2508" i="1"/>
  <c r="AP2508" i="1"/>
  <c r="AK2508" i="1"/>
  <c r="AI2515" i="1"/>
  <c r="AB2515" i="1"/>
  <c r="W2515" i="1"/>
  <c r="AF2518" i="1"/>
  <c r="V2518" i="1"/>
  <c r="AA2518" i="1" s="1"/>
  <c r="AD2524" i="1"/>
  <c r="AK2524" i="1"/>
  <c r="AF2534" i="1"/>
  <c r="V2534" i="1"/>
  <c r="AA2534" i="1" s="1"/>
  <c r="AC2538" i="1"/>
  <c r="AJ2538" i="1"/>
  <c r="X2544" i="1"/>
  <c r="AC2544" i="1"/>
  <c r="AF2550" i="1"/>
  <c r="V2550" i="1"/>
  <c r="AA2550" i="1" s="1"/>
  <c r="AC2558" i="1"/>
  <c r="AJ2558" i="1"/>
  <c r="AJ2572" i="1"/>
  <c r="X2572" i="1"/>
  <c r="V2573" i="1"/>
  <c r="AA2573" i="1" s="1"/>
  <c r="V2588" i="1"/>
  <c r="AA2588" i="1" s="1"/>
  <c r="Y2589" i="1"/>
  <c r="AD2589" i="1" s="1"/>
  <c r="AG2590" i="1"/>
  <c r="AY2590" i="1" s="1"/>
  <c r="W2590" i="1"/>
  <c r="AB2590" i="1" s="1"/>
  <c r="AD2649" i="1"/>
  <c r="AK2649" i="1"/>
  <c r="Y2649" i="1"/>
  <c r="AF382" i="1"/>
  <c r="Y385" i="1"/>
  <c r="AD385" i="1" s="1"/>
  <c r="Y420" i="1"/>
  <c r="AD420" i="1" s="1"/>
  <c r="Y432" i="1"/>
  <c r="AD432" i="1" s="1"/>
  <c r="X435" i="1"/>
  <c r="X443" i="1"/>
  <c r="X455" i="1"/>
  <c r="X485" i="1"/>
  <c r="Z494" i="1"/>
  <c r="W510" i="1"/>
  <c r="AB510" i="1" s="1"/>
  <c r="AG512" i="1"/>
  <c r="AY512" i="1" s="1"/>
  <c r="W529" i="1"/>
  <c r="AB529" i="1" s="1"/>
  <c r="AG532" i="1"/>
  <c r="AG535" i="1"/>
  <c r="AY535" i="1" s="1"/>
  <c r="X537" i="1"/>
  <c r="X541" i="1"/>
  <c r="AD546" i="1"/>
  <c r="AC557" i="1"/>
  <c r="AC561" i="1"/>
  <c r="AC565" i="1"/>
  <c r="Y566" i="1"/>
  <c r="AG573" i="1"/>
  <c r="AA590" i="1"/>
  <c r="AG597" i="1"/>
  <c r="AY597" i="1" s="1"/>
  <c r="X600" i="1"/>
  <c r="AG605" i="1"/>
  <c r="X623" i="1"/>
  <c r="Y631" i="1"/>
  <c r="AF640" i="1"/>
  <c r="W641" i="1"/>
  <c r="AB641" i="1" s="1"/>
  <c r="AG648" i="1"/>
  <c r="X650" i="1"/>
  <c r="Y655" i="1"/>
  <c r="AC658" i="1"/>
  <c r="W661" i="1"/>
  <c r="AB668" i="1"/>
  <c r="W677" i="1"/>
  <c r="AB677" i="1" s="1"/>
  <c r="AD687" i="1"/>
  <c r="AF692" i="1"/>
  <c r="X698" i="1"/>
  <c r="X700" i="1"/>
  <c r="W701" i="1"/>
  <c r="AB701" i="1" s="1"/>
  <c r="X706" i="1"/>
  <c r="Y715" i="1"/>
  <c r="AP717" i="1"/>
  <c r="AE723" i="1"/>
  <c r="AC730" i="1"/>
  <c r="AC745" i="1"/>
  <c r="Y750" i="1"/>
  <c r="AE754" i="1"/>
  <c r="W756" i="1"/>
  <c r="AD762" i="1"/>
  <c r="AC765" i="1"/>
  <c r="Z778" i="1"/>
  <c r="Y782" i="1"/>
  <c r="Y798" i="1"/>
  <c r="AD798" i="1" s="1"/>
  <c r="Z802" i="1"/>
  <c r="X809" i="1"/>
  <c r="Y818" i="1"/>
  <c r="Z824" i="1"/>
  <c r="AG835" i="1"/>
  <c r="W848" i="1"/>
  <c r="AC853" i="1"/>
  <c r="AB864" i="1"/>
  <c r="Y870" i="1"/>
  <c r="AB872" i="1"/>
  <c r="Y882" i="1"/>
  <c r="AC884" i="1"/>
  <c r="AB887" i="1"/>
  <c r="X892" i="1"/>
  <c r="AC892" i="1" s="1"/>
  <c r="AD893" i="1"/>
  <c r="AB895" i="1"/>
  <c r="AG898" i="1"/>
  <c r="AY898" i="1" s="1"/>
  <c r="X904" i="1"/>
  <c r="Y905" i="1"/>
  <c r="W909" i="1"/>
  <c r="AB909" i="1" s="1"/>
  <c r="W913" i="1"/>
  <c r="AB913" i="1" s="1"/>
  <c r="Y919" i="1"/>
  <c r="AD943" i="1"/>
  <c r="AF952" i="1"/>
  <c r="W953" i="1"/>
  <c r="AG959" i="1"/>
  <c r="AY959" i="1" s="1"/>
  <c r="X993" i="1"/>
  <c r="W1000" i="1"/>
  <c r="AD1011" i="1"/>
  <c r="W1012" i="1"/>
  <c r="AB1012" i="1" s="1"/>
  <c r="W1016" i="1"/>
  <c r="AB1016" i="1" s="1"/>
  <c r="AG1023" i="1"/>
  <c r="X1056" i="1"/>
  <c r="AF1082" i="1"/>
  <c r="AC1084" i="1"/>
  <c r="AP1107" i="1"/>
  <c r="AF1114" i="1"/>
  <c r="AH1114" i="1" s="1"/>
  <c r="AC1116" i="1"/>
  <c r="AB1122" i="1"/>
  <c r="AC1131" i="1"/>
  <c r="AC1163" i="1"/>
  <c r="AE1178" i="1"/>
  <c r="X1183" i="1"/>
  <c r="AF1185" i="1"/>
  <c r="Z1209" i="1"/>
  <c r="X1214" i="1"/>
  <c r="X1230" i="1"/>
  <c r="AF1240" i="1"/>
  <c r="AC1242" i="1"/>
  <c r="AG1252" i="1"/>
  <c r="AY1252" i="1" s="1"/>
  <c r="AB1253" i="1"/>
  <c r="X1270" i="1"/>
  <c r="AB1277" i="1"/>
  <c r="W1296" i="1"/>
  <c r="AB1296" i="1" s="1"/>
  <c r="AC1300" i="1"/>
  <c r="AC1304" i="1"/>
  <c r="X1304" i="1"/>
  <c r="W1315" i="1"/>
  <c r="AB1315" i="1" s="1"/>
  <c r="AD1318" i="1"/>
  <c r="Y1318" i="1"/>
  <c r="AC1325" i="1"/>
  <c r="W1331" i="1"/>
  <c r="AB1331" i="1"/>
  <c r="AD1353" i="1"/>
  <c r="Y1372" i="1"/>
  <c r="AD1372" i="1" s="1"/>
  <c r="W1375" i="1"/>
  <c r="AB1375" i="1" s="1"/>
  <c r="Y1380" i="1"/>
  <c r="AD1380" i="1" s="1"/>
  <c r="Y1384" i="1"/>
  <c r="AD1392" i="1"/>
  <c r="Y1393" i="1"/>
  <c r="AD1393" i="1" s="1"/>
  <c r="AG1408" i="1"/>
  <c r="AY1408" i="1" s="1"/>
  <c r="AG1412" i="1"/>
  <c r="AY1412" i="1" s="1"/>
  <c r="AG1423" i="1"/>
  <c r="AY1423" i="1" s="1"/>
  <c r="AC1425" i="1"/>
  <c r="AD1430" i="1"/>
  <c r="X1433" i="1"/>
  <c r="AD1434" i="1"/>
  <c r="AG1436" i="1"/>
  <c r="W1436" i="1"/>
  <c r="AB1436" i="1" s="1"/>
  <c r="W1463" i="1"/>
  <c r="AB1463" i="1" s="1"/>
  <c r="Z1468" i="1"/>
  <c r="X1471" i="1"/>
  <c r="AC1471" i="1" s="1"/>
  <c r="AF1477" i="1"/>
  <c r="AG1483" i="1"/>
  <c r="AY1483" i="1" s="1"/>
  <c r="Y1497" i="1"/>
  <c r="AD1497" i="1" s="1"/>
  <c r="W1521" i="1"/>
  <c r="Y1533" i="1"/>
  <c r="AD1533" i="1" s="1"/>
  <c r="AD1556" i="1"/>
  <c r="AF1584" i="1"/>
  <c r="AH1584" i="1" s="1"/>
  <c r="AD1601" i="1"/>
  <c r="X1607" i="1"/>
  <c r="AC1607" i="1" s="1"/>
  <c r="X1615" i="1"/>
  <c r="AC1615" i="1" s="1"/>
  <c r="AD1636" i="1"/>
  <c r="X1648" i="1"/>
  <c r="W1669" i="1"/>
  <c r="Y1673" i="1"/>
  <c r="AC1700" i="1"/>
  <c r="X1710" i="1"/>
  <c r="AC1712" i="1"/>
  <c r="W1714" i="1"/>
  <c r="AB1714" i="1" s="1"/>
  <c r="AD1724" i="1"/>
  <c r="AC1734" i="1"/>
  <c r="AG1737" i="1"/>
  <c r="Y1742" i="1"/>
  <c r="AC1749" i="1"/>
  <c r="AG1766" i="1"/>
  <c r="AY1766" i="1" s="1"/>
  <c r="AG1769" i="1"/>
  <c r="AY1769" i="1" s="1"/>
  <c r="X1777" i="1"/>
  <c r="AC1777" i="1" s="1"/>
  <c r="AD1783" i="1"/>
  <c r="AD1787" i="1"/>
  <c r="AG1798" i="1"/>
  <c r="Z1809" i="1"/>
  <c r="AG1817" i="1"/>
  <c r="AY1817" i="1" s="1"/>
  <c r="AG1833" i="1"/>
  <c r="AY1833" i="1" s="1"/>
  <c r="AD1854" i="1"/>
  <c r="X1867" i="1"/>
  <c r="AC1867" i="1" s="1"/>
  <c r="AJ1867" i="1" s="1"/>
  <c r="Y1892" i="1"/>
  <c r="AD1892" i="1" s="1"/>
  <c r="AD1916" i="1"/>
  <c r="W1918" i="1"/>
  <c r="AB1918" i="1" s="1"/>
  <c r="AG1924" i="1"/>
  <c r="W1942" i="1"/>
  <c r="AD1953" i="1"/>
  <c r="AG1962" i="1"/>
  <c r="AY1962" i="1" s="1"/>
  <c r="Y1971" i="1"/>
  <c r="AD1971" i="1" s="1"/>
  <c r="W1973" i="1"/>
  <c r="AB1973" i="1" s="1"/>
  <c r="AC1982" i="1"/>
  <c r="AC1986" i="1"/>
  <c r="AD2003" i="1"/>
  <c r="Y2011" i="1"/>
  <c r="AG2037" i="1"/>
  <c r="AY2037" i="1" s="1"/>
  <c r="AB2037" i="1"/>
  <c r="Z2041" i="1"/>
  <c r="W2048" i="1"/>
  <c r="AC2054" i="1"/>
  <c r="X2068" i="1"/>
  <c r="AG2077" i="1"/>
  <c r="AY2077" i="1" s="1"/>
  <c r="Y2098" i="1"/>
  <c r="AC2106" i="1"/>
  <c r="Y2115" i="1"/>
  <c r="Y2123" i="1"/>
  <c r="AD2145" i="1"/>
  <c r="AI2168" i="1"/>
  <c r="W2168" i="1"/>
  <c r="AB2168" i="1"/>
  <c r="AB2172" i="1"/>
  <c r="AI2172" i="1"/>
  <c r="AJ2173" i="1"/>
  <c r="AC2173" i="1"/>
  <c r="X2173" i="1"/>
  <c r="X2190" i="1"/>
  <c r="AC2190" i="1" s="1"/>
  <c r="W2197" i="1"/>
  <c r="AB2197" i="1" s="1"/>
  <c r="Y2203" i="1"/>
  <c r="AK2215" i="1"/>
  <c r="Y2215" i="1"/>
  <c r="AK2218" i="1"/>
  <c r="AE2218" i="1"/>
  <c r="AD2219" i="1"/>
  <c r="Z2219" i="1"/>
  <c r="AE2235" i="1"/>
  <c r="AD2235" i="1"/>
  <c r="AC2241" i="1"/>
  <c r="AJ2241" i="1"/>
  <c r="Y2254" i="1"/>
  <c r="AK2254" i="1"/>
  <c r="AJ2257" i="1"/>
  <c r="AC2257" i="1"/>
  <c r="Y2266" i="1"/>
  <c r="AL2266" i="1"/>
  <c r="AD2320" i="1"/>
  <c r="AD2325" i="1"/>
  <c r="Y2325" i="1"/>
  <c r="AC2328" i="1"/>
  <c r="X2328" i="1"/>
  <c r="AJ2328" i="1"/>
  <c r="W2335" i="1"/>
  <c r="AB2335" i="1" s="1"/>
  <c r="Y2337" i="1"/>
  <c r="AD2337" i="1" s="1"/>
  <c r="AJ2340" i="1"/>
  <c r="AD2343" i="1"/>
  <c r="AB2345" i="1"/>
  <c r="W2345" i="1"/>
  <c r="AI2345" i="1"/>
  <c r="AC2355" i="1"/>
  <c r="AI2358" i="1"/>
  <c r="AB2358" i="1"/>
  <c r="AC2386" i="1"/>
  <c r="AJ2386" i="1"/>
  <c r="AJ2390" i="1"/>
  <c r="X2390" i="1"/>
  <c r="AC2390" i="1"/>
  <c r="AK2393" i="1"/>
  <c r="AD2393" i="1"/>
  <c r="X2395" i="1"/>
  <c r="AJ2395" i="1"/>
  <c r="AF2397" i="1"/>
  <c r="AF2400" i="1"/>
  <c r="X2408" i="1"/>
  <c r="AC2408" i="1"/>
  <c r="AK2410" i="1"/>
  <c r="AD2410" i="1"/>
  <c r="W2423" i="1"/>
  <c r="AB2423" i="1"/>
  <c r="V2426" i="1"/>
  <c r="AB2427" i="1"/>
  <c r="AI2427" i="1"/>
  <c r="W2427" i="1"/>
  <c r="AI2428" i="1"/>
  <c r="AB2428" i="1"/>
  <c r="AF2432" i="1"/>
  <c r="AD2433" i="1"/>
  <c r="AB2435" i="1"/>
  <c r="W2435" i="1"/>
  <c r="X2450" i="1"/>
  <c r="AC2450" i="1" s="1"/>
  <c r="AB2459" i="1"/>
  <c r="AG2459" i="1"/>
  <c r="AY2459" i="1" s="1"/>
  <c r="AC2472" i="1"/>
  <c r="AF2482" i="1"/>
  <c r="AG2483" i="1"/>
  <c r="W2483" i="1"/>
  <c r="AB2483" i="1" s="1"/>
  <c r="AC2486" i="1"/>
  <c r="AJ2486" i="1"/>
  <c r="AC2487" i="1"/>
  <c r="X2487" i="1"/>
  <c r="AI2495" i="1"/>
  <c r="AD2500" i="1"/>
  <c r="AP2500" i="1"/>
  <c r="AK2500" i="1"/>
  <c r="AJ2518" i="1"/>
  <c r="W2519" i="1"/>
  <c r="AI2519" i="1"/>
  <c r="AB2519" i="1"/>
  <c r="AK2545" i="1"/>
  <c r="Y2545" i="1"/>
  <c r="AD2545" i="1"/>
  <c r="AP2545" i="1"/>
  <c r="AD2547" i="1"/>
  <c r="AK2547" i="1"/>
  <c r="AE2547" i="1"/>
  <c r="AJ2550" i="1"/>
  <c r="AI2551" i="1"/>
  <c r="W2551" i="1"/>
  <c r="AB2551" i="1"/>
  <c r="AD2553" i="1"/>
  <c r="AK2553" i="1"/>
  <c r="Y2553" i="1"/>
  <c r="AH2554" i="1"/>
  <c r="AA2554" i="1"/>
  <c r="AF2554" i="1"/>
  <c r="V2554" i="1"/>
  <c r="AK2560" i="1"/>
  <c r="AF2562" i="1"/>
  <c r="V2562" i="1"/>
  <c r="AA2562" i="1" s="1"/>
  <c r="AC2566" i="1"/>
  <c r="AJ2566" i="1"/>
  <c r="X2575" i="1"/>
  <c r="AC2575" i="1" s="1"/>
  <c r="Y2577" i="1"/>
  <c r="AK2577" i="1"/>
  <c r="AI2582" i="1"/>
  <c r="W2582" i="1"/>
  <c r="W2586" i="1"/>
  <c r="AB2586" i="1" s="1"/>
  <c r="W2591" i="1"/>
  <c r="AB2591" i="1" s="1"/>
  <c r="AG2592" i="1"/>
  <c r="AY2592" i="1" s="1"/>
  <c r="V2593" i="1"/>
  <c r="AA2593" i="1" s="1"/>
  <c r="V2596" i="1"/>
  <c r="AA2596" i="1" s="1"/>
  <c r="Y2597" i="1"/>
  <c r="AD2597" i="1" s="1"/>
  <c r="W2599" i="1"/>
  <c r="V2629" i="1"/>
  <c r="AA2629" i="1" s="1"/>
  <c r="W2635" i="1"/>
  <c r="AB2635" i="1" s="1"/>
  <c r="Y2636" i="1"/>
  <c r="AD2636" i="1" s="1"/>
  <c r="AJ2647" i="1"/>
  <c r="AE2647" i="1"/>
  <c r="AC2647" i="1"/>
  <c r="AO2652" i="1"/>
  <c r="AG2652" i="1"/>
  <c r="AY2652" i="1" s="1"/>
  <c r="AH2653" i="1"/>
  <c r="AA2653" i="1"/>
  <c r="V2653" i="1"/>
  <c r="AK2724" i="1"/>
  <c r="Y2724" i="1"/>
  <c r="AD2724" i="1"/>
  <c r="AD750" i="1"/>
  <c r="AG759" i="1"/>
  <c r="AY759" i="1" s="1"/>
  <c r="AG767" i="1"/>
  <c r="AY767" i="1" s="1"/>
  <c r="X773" i="1"/>
  <c r="AD786" i="1"/>
  <c r="X789" i="1"/>
  <c r="AD818" i="1"/>
  <c r="AB824" i="1"/>
  <c r="AD905" i="1"/>
  <c r="X934" i="1"/>
  <c r="AC934" i="1" s="1"/>
  <c r="AC954" i="1"/>
  <c r="X1001" i="1"/>
  <c r="AC1017" i="1"/>
  <c r="X1088" i="1"/>
  <c r="AG1102" i="1"/>
  <c r="AY1102" i="1" s="1"/>
  <c r="X1104" i="1"/>
  <c r="X1119" i="1"/>
  <c r="AC1119" i="1" s="1"/>
  <c r="AF1121" i="1"/>
  <c r="AF1137" i="1"/>
  <c r="AH1137" i="1" s="1"/>
  <c r="AF1153" i="1"/>
  <c r="AH1153" i="1" s="1"/>
  <c r="X1167" i="1"/>
  <c r="AC1167" i="1" s="1"/>
  <c r="AF1169" i="1"/>
  <c r="X1175" i="1"/>
  <c r="X1191" i="1"/>
  <c r="X1246" i="1"/>
  <c r="X1254" i="1"/>
  <c r="AF1256" i="1"/>
  <c r="AC1258" i="1"/>
  <c r="AC1266" i="1"/>
  <c r="AC1316" i="1"/>
  <c r="X1328" i="1"/>
  <c r="W1332" i="1"/>
  <c r="AB1332" i="1" s="1"/>
  <c r="W1335" i="1"/>
  <c r="AC1337" i="1"/>
  <c r="Y1346" i="1"/>
  <c r="AD1346" i="1" s="1"/>
  <c r="AG1349" i="1"/>
  <c r="AY1349" i="1" s="1"/>
  <c r="W1356" i="1"/>
  <c r="AB1356" i="1" s="1"/>
  <c r="AC1364" i="1"/>
  <c r="AF1367" i="1"/>
  <c r="W1395" i="1"/>
  <c r="AB1395" i="1" s="1"/>
  <c r="AD1413" i="1"/>
  <c r="Y1414" i="1"/>
  <c r="AD1414" i="1" s="1"/>
  <c r="AG1430" i="1"/>
  <c r="W1434" i="1"/>
  <c r="AC1480" i="1"/>
  <c r="AC1484" i="1"/>
  <c r="X1504" i="1"/>
  <c r="AC1504" i="1" s="1"/>
  <c r="X1520" i="1"/>
  <c r="AC1520" i="1" s="1"/>
  <c r="AB1527" i="1"/>
  <c r="W1527" i="1"/>
  <c r="V1529" i="1"/>
  <c r="W1533" i="1"/>
  <c r="AB1533" i="1" s="1"/>
  <c r="AC1551" i="1"/>
  <c r="X1554" i="1"/>
  <c r="W1556" i="1"/>
  <c r="W1558" i="1"/>
  <c r="AB1558" i="1" s="1"/>
  <c r="AF1560" i="1"/>
  <c r="V1560" i="1"/>
  <c r="AF1575" i="1"/>
  <c r="V1575" i="1"/>
  <c r="AC1600" i="1"/>
  <c r="W1602" i="1"/>
  <c r="X1603" i="1"/>
  <c r="AC1603" i="1" s="1"/>
  <c r="Y1623" i="1"/>
  <c r="AD1623" i="1" s="1"/>
  <c r="Y1627" i="1"/>
  <c r="AD1631" i="1"/>
  <c r="AG1657" i="1"/>
  <c r="AY1657" i="1" s="1"/>
  <c r="W1665" i="1"/>
  <c r="AB1665" i="1" s="1"/>
  <c r="AG1673" i="1"/>
  <c r="Y1678" i="1"/>
  <c r="AD1679" i="1"/>
  <c r="X1684" i="1"/>
  <c r="X1685" i="1"/>
  <c r="AC1723" i="1"/>
  <c r="AB1725" i="1"/>
  <c r="W1725" i="1"/>
  <c r="W1729" i="1"/>
  <c r="AB1729" i="1" s="1"/>
  <c r="Y1750" i="1"/>
  <c r="AD1750" i="1" s="1"/>
  <c r="W1776" i="1"/>
  <c r="AB1776" i="1" s="1"/>
  <c r="W1784" i="1"/>
  <c r="AD1791" i="1"/>
  <c r="AC1797" i="1"/>
  <c r="X1800" i="1"/>
  <c r="AC1800" i="1"/>
  <c r="AC1805" i="1"/>
  <c r="AC1813" i="1"/>
  <c r="X1840" i="1"/>
  <c r="W1855" i="1"/>
  <c r="AB1855" i="1" s="1"/>
  <c r="AC1861" i="1"/>
  <c r="AB1871" i="1"/>
  <c r="X1879" i="1"/>
  <c r="AC1879" i="1" s="1"/>
  <c r="AJ1879" i="1" s="1"/>
  <c r="AC1900" i="1"/>
  <c r="X1921" i="1"/>
  <c r="Y1927" i="1"/>
  <c r="AP1927" i="1"/>
  <c r="AB1930" i="1"/>
  <c r="W1949" i="1"/>
  <c r="AB1949" i="1" s="1"/>
  <c r="X1952" i="1"/>
  <c r="X1954" i="1"/>
  <c r="AG1961" i="1"/>
  <c r="AY1961" i="1" s="1"/>
  <c r="W1965" i="1"/>
  <c r="AB1965" i="1" s="1"/>
  <c r="Y1987" i="1"/>
  <c r="AD1987" i="1" s="1"/>
  <c r="AG2003" i="1"/>
  <c r="W2005" i="1"/>
  <c r="AB2005" i="1" s="1"/>
  <c r="AC2042" i="1"/>
  <c r="AG2050" i="1"/>
  <c r="Y2058" i="1"/>
  <c r="AD2058" i="1" s="1"/>
  <c r="AG2062" i="1"/>
  <c r="AY2062" i="1" s="1"/>
  <c r="AC2065" i="1"/>
  <c r="AD2084" i="1"/>
  <c r="Y2084" i="1"/>
  <c r="AG2123" i="1"/>
  <c r="AY2123" i="1" s="1"/>
  <c r="AD2123" i="1"/>
  <c r="AD2130" i="1"/>
  <c r="Z2130" i="1"/>
  <c r="AC2137" i="1"/>
  <c r="AI2147" i="1"/>
  <c r="W2147" i="1"/>
  <c r="AC2152" i="1"/>
  <c r="AJ2152" i="1"/>
  <c r="X2182" i="1"/>
  <c r="AC2182" i="1" s="1"/>
  <c r="X2201" i="1"/>
  <c r="AC2201" i="1" s="1"/>
  <c r="Y2208" i="1"/>
  <c r="AD2208" i="1" s="1"/>
  <c r="V2220" i="1"/>
  <c r="AF2220" i="1"/>
  <c r="AB2229" i="1"/>
  <c r="X2253" i="1"/>
  <c r="X2280" i="1"/>
  <c r="AJ2282" i="1"/>
  <c r="AC2282" i="1"/>
  <c r="AJ2286" i="1"/>
  <c r="X2286" i="1"/>
  <c r="AC2290" i="1"/>
  <c r="AJ2290" i="1"/>
  <c r="X2298" i="1"/>
  <c r="AF2307" i="1"/>
  <c r="AI2319" i="1"/>
  <c r="W2319" i="1"/>
  <c r="AG2320" i="1"/>
  <c r="AY2320" i="1" s="1"/>
  <c r="AD2332" i="1"/>
  <c r="Y2332" i="1"/>
  <c r="AG2343" i="1"/>
  <c r="AY2343" i="1" s="1"/>
  <c r="X2351" i="1"/>
  <c r="AK2366" i="1"/>
  <c r="Y2366" i="1"/>
  <c r="AI2375" i="1"/>
  <c r="W2375" i="1"/>
  <c r="AI2382" i="1"/>
  <c r="AB2382" i="1"/>
  <c r="AG2382" i="1"/>
  <c r="AY2382" i="1" s="1"/>
  <c r="X2389" i="1"/>
  <c r="AD2396" i="1"/>
  <c r="AF2411" i="1"/>
  <c r="AF2412" i="1"/>
  <c r="X2412" i="1"/>
  <c r="AC2412" i="1" s="1"/>
  <c r="Z2420" i="1"/>
  <c r="AI2424" i="1"/>
  <c r="AB2424" i="1"/>
  <c r="V2429" i="1"/>
  <c r="AA2429" i="1" s="1"/>
  <c r="X2436" i="1"/>
  <c r="AC2436" i="1" s="1"/>
  <c r="AI2444" i="1"/>
  <c r="AB2444" i="1"/>
  <c r="AD2451" i="1"/>
  <c r="Z2451" i="1"/>
  <c r="AK2451" i="1"/>
  <c r="AG2453" i="1"/>
  <c r="AY2453" i="1" s="1"/>
  <c r="Y2461" i="1"/>
  <c r="AD2461" i="1" s="1"/>
  <c r="Y2473" i="1"/>
  <c r="AD2473" i="1" s="1"/>
  <c r="AJ2479" i="1"/>
  <c r="X2479" i="1"/>
  <c r="AC2479" i="1"/>
  <c r="AC2482" i="1"/>
  <c r="X2482" i="1"/>
  <c r="AJ2482" i="1"/>
  <c r="V2492" i="1"/>
  <c r="AA2492" i="1" s="1"/>
  <c r="AF2494" i="1"/>
  <c r="V2494" i="1"/>
  <c r="AA2494" i="1" s="1"/>
  <c r="Z2505" i="1"/>
  <c r="Y2505" i="1"/>
  <c r="AK2505" i="1"/>
  <c r="AF2509" i="1"/>
  <c r="V2509" i="1"/>
  <c r="AA2509" i="1" s="1"/>
  <c r="AC2512" i="1"/>
  <c r="X2512" i="1"/>
  <c r="AD2515" i="1"/>
  <c r="AL2515" i="1"/>
  <c r="AK2515" i="1"/>
  <c r="AF2525" i="1"/>
  <c r="V2525" i="1"/>
  <c r="AA2525" i="1" s="1"/>
  <c r="AC2534" i="1"/>
  <c r="AJ2534" i="1"/>
  <c r="AF2538" i="1"/>
  <c r="V2538" i="1"/>
  <c r="AA2538" i="1" s="1"/>
  <c r="AF2558" i="1"/>
  <c r="V2558" i="1"/>
  <c r="AA2558" i="1" s="1"/>
  <c r="V2572" i="1"/>
  <c r="AA2572" i="1" s="1"/>
  <c r="AP2572" i="1"/>
  <c r="Z2580" i="1"/>
  <c r="AK2580" i="1"/>
  <c r="AD2580" i="1"/>
  <c r="W2583" i="1"/>
  <c r="AB2583" i="1" s="1"/>
  <c r="AG2583" i="1"/>
  <c r="X2588" i="1"/>
  <c r="AC2588" i="1"/>
  <c r="AJ2588" i="1"/>
  <c r="V2612" i="1"/>
  <c r="AA2612" i="1" s="1"/>
  <c r="AB2687" i="1"/>
  <c r="AF2691" i="1"/>
  <c r="AO2691" i="1"/>
  <c r="Y2700" i="1"/>
  <c r="AD2700" i="1"/>
  <c r="AK2700" i="1"/>
  <c r="AF2713" i="1"/>
  <c r="V2713" i="1"/>
  <c r="AA2713" i="1" s="1"/>
  <c r="Y2718" i="1"/>
  <c r="AK2718" i="1"/>
  <c r="V2720" i="1"/>
  <c r="AA2720" i="1" s="1"/>
  <c r="AF2766" i="1"/>
  <c r="V2766" i="1"/>
  <c r="AA2766" i="1" s="1"/>
  <c r="AK2794" i="1"/>
  <c r="AD2794" i="1"/>
  <c r="AF2806" i="1"/>
  <c r="V2806" i="1"/>
  <c r="AA2806" i="1" s="1"/>
  <c r="AK2814" i="1"/>
  <c r="AD2814" i="1"/>
  <c r="AB717" i="1"/>
  <c r="AC427" i="1"/>
  <c r="AG436" i="1"/>
  <c r="AY436" i="1" s="1"/>
  <c r="AG459" i="1"/>
  <c r="AG486" i="1"/>
  <c r="AY486" i="1" s="1"/>
  <c r="AG500" i="1"/>
  <c r="AY500" i="1" s="1"/>
  <c r="AC518" i="1"/>
  <c r="AC521" i="1"/>
  <c r="Z532" i="1"/>
  <c r="AD534" i="1"/>
  <c r="AG540" i="1"/>
  <c r="W544" i="1"/>
  <c r="AB544" i="1" s="1"/>
  <c r="W552" i="1"/>
  <c r="AB552" i="1" s="1"/>
  <c r="AE615" i="1"/>
  <c r="X634" i="1"/>
  <c r="AC642" i="1"/>
  <c r="AF656" i="1"/>
  <c r="W657" i="1"/>
  <c r="Y663" i="1"/>
  <c r="W664" i="1"/>
  <c r="X674" i="1"/>
  <c r="AC678" i="1"/>
  <c r="Y679" i="1"/>
  <c r="AD679" i="1" s="1"/>
  <c r="Y695" i="1"/>
  <c r="Y703" i="1"/>
  <c r="X710" i="1"/>
  <c r="X718" i="1"/>
  <c r="X726" i="1"/>
  <c r="W729" i="1"/>
  <c r="AB729" i="1" s="1"/>
  <c r="AC737" i="1"/>
  <c r="AD763" i="1"/>
  <c r="X777" i="1"/>
  <c r="AD778" i="1"/>
  <c r="AG783" i="1"/>
  <c r="W792" i="1"/>
  <c r="AB792" i="1" s="1"/>
  <c r="AF863" i="1"/>
  <c r="X869" i="1"/>
  <c r="AP872" i="1"/>
  <c r="X881" i="1"/>
  <c r="W883" i="1"/>
  <c r="AB883" i="1" s="1"/>
  <c r="Y897" i="1"/>
  <c r="Z901" i="1"/>
  <c r="X910" i="1"/>
  <c r="AC910" i="1" s="1"/>
  <c r="W921" i="1"/>
  <c r="AB941" i="1"/>
  <c r="AD948" i="1"/>
  <c r="Y958" i="1"/>
  <c r="AD962" i="1"/>
  <c r="W968" i="1"/>
  <c r="AB968" i="1" s="1"/>
  <c r="W976" i="1"/>
  <c r="AB976" i="1" s="1"/>
  <c r="Y990" i="1"/>
  <c r="AD990" i="1" s="1"/>
  <c r="AC1001" i="1"/>
  <c r="AB1004" i="1"/>
  <c r="AD1010" i="1"/>
  <c r="W1032" i="1"/>
  <c r="X1072" i="1"/>
  <c r="X1096" i="1"/>
  <c r="X1127" i="1"/>
  <c r="X1159" i="1"/>
  <c r="AF1236" i="1"/>
  <c r="AC1254" i="1"/>
  <c r="AC1274" i="1"/>
  <c r="Y1275" i="1"/>
  <c r="W1284" i="1"/>
  <c r="AB1284" i="1" s="1"/>
  <c r="AC1289" i="1"/>
  <c r="Y1290" i="1"/>
  <c r="AD1290" i="1" s="1"/>
  <c r="AD1293" i="1"/>
  <c r="Y1294" i="1"/>
  <c r="AD1294" i="1" s="1"/>
  <c r="AC1305" i="1"/>
  <c r="X1305" i="1"/>
  <c r="AC1328" i="1"/>
  <c r="X1329" i="1"/>
  <c r="Y1330" i="1"/>
  <c r="AD1330" i="1" s="1"/>
  <c r="AD1342" i="1"/>
  <c r="Z1342" i="1"/>
  <c r="Y1362" i="1"/>
  <c r="AD1362" i="1" s="1"/>
  <c r="AC1379" i="1"/>
  <c r="AG1394" i="1"/>
  <c r="AC1396" i="1"/>
  <c r="AC1399" i="1"/>
  <c r="X1425" i="1"/>
  <c r="Y1426" i="1"/>
  <c r="V1447" i="1"/>
  <c r="AA1447" i="1" s="1"/>
  <c r="AF1447" i="1"/>
  <c r="Y1461" i="1"/>
  <c r="AD1461" i="1" s="1"/>
  <c r="Y1481" i="1"/>
  <c r="X1488" i="1"/>
  <c r="AC1488" i="1" s="1"/>
  <c r="V1501" i="1"/>
  <c r="Y1525" i="1"/>
  <c r="AD1525" i="1" s="1"/>
  <c r="AG1538" i="1"/>
  <c r="AY1538" i="1" s="1"/>
  <c r="X1539" i="1"/>
  <c r="AC1539" i="1" s="1"/>
  <c r="AD1583" i="1"/>
  <c r="Z1583" i="1"/>
  <c r="AD1591" i="1"/>
  <c r="AD1627" i="1"/>
  <c r="Y1631" i="1"/>
  <c r="AD1632" i="1"/>
  <c r="AC1656" i="1"/>
  <c r="X1660" i="1"/>
  <c r="AC1660" i="1"/>
  <c r="AD1663" i="1"/>
  <c r="W1680" i="1"/>
  <c r="X1700" i="1"/>
  <c r="AD1701" i="1"/>
  <c r="AD1738" i="1"/>
  <c r="Y1738" i="1"/>
  <c r="AD1739" i="1"/>
  <c r="AB1748" i="1"/>
  <c r="X1749" i="1"/>
  <c r="AG1757" i="1"/>
  <c r="AY1757" i="1" s="1"/>
  <c r="Y1766" i="1"/>
  <c r="AD1770" i="1"/>
  <c r="Y1770" i="1"/>
  <c r="AD1771" i="1"/>
  <c r="W1788" i="1"/>
  <c r="AB1788" i="1" s="1"/>
  <c r="AC1789" i="1"/>
  <c r="AB1792" i="1"/>
  <c r="W1792" i="1"/>
  <c r="Y1798" i="1"/>
  <c r="AD1798" i="1" s="1"/>
  <c r="AD1802" i="1"/>
  <c r="AG1804" i="1"/>
  <c r="Z1817" i="1"/>
  <c r="AD1817" i="1"/>
  <c r="AC1821" i="1"/>
  <c r="W1839" i="1"/>
  <c r="AB1839" i="1" s="1"/>
  <c r="AD1846" i="1"/>
  <c r="AB1852" i="1"/>
  <c r="AC1856" i="1"/>
  <c r="AD1872" i="1"/>
  <c r="Y1872" i="1"/>
  <c r="AB1874" i="1"/>
  <c r="AC1875" i="1"/>
  <c r="Y1884" i="1"/>
  <c r="X1887" i="1"/>
  <c r="X1899" i="1"/>
  <c r="AD1901" i="1"/>
  <c r="X1903" i="1"/>
  <c r="AC1919" i="1"/>
  <c r="AB1947" i="1"/>
  <c r="AC1950" i="1"/>
  <c r="AB1953" i="1"/>
  <c r="AD1967" i="1"/>
  <c r="Y1975" i="1"/>
  <c r="AD1975" i="1" s="1"/>
  <c r="AB2020" i="1"/>
  <c r="W2020" i="1"/>
  <c r="AC2029" i="1"/>
  <c r="AG2046" i="1"/>
  <c r="AY2046" i="1" s="1"/>
  <c r="AC2057" i="1"/>
  <c r="AC2061" i="1"/>
  <c r="Y2077" i="1"/>
  <c r="Y2080" i="1"/>
  <c r="Z2080" i="1"/>
  <c r="W2082" i="1"/>
  <c r="AB2082" i="1" s="1"/>
  <c r="Y2103" i="1"/>
  <c r="X2106" i="1"/>
  <c r="Y2107" i="1"/>
  <c r="AD2108" i="1"/>
  <c r="X2110" i="1"/>
  <c r="Y2114" i="1"/>
  <c r="AC2122" i="1"/>
  <c r="AB2128" i="1"/>
  <c r="W2132" i="1"/>
  <c r="X2140" i="1"/>
  <c r="AC2140" i="1" s="1"/>
  <c r="AD2153" i="1"/>
  <c r="X2155" i="1"/>
  <c r="AC2155" i="1" s="1"/>
  <c r="AB2164" i="1"/>
  <c r="W2164" i="1"/>
  <c r="AL2173" i="1"/>
  <c r="AB2178" i="1"/>
  <c r="X2179" i="1"/>
  <c r="AC2179" i="1" s="1"/>
  <c r="AJ2179" i="1" s="1"/>
  <c r="X2193" i="1"/>
  <c r="AC2193" i="1" s="1"/>
  <c r="AJ2198" i="1"/>
  <c r="AC2198" i="1"/>
  <c r="X2198" i="1"/>
  <c r="AJ2220" i="1"/>
  <c r="AK2235" i="1"/>
  <c r="V2236" i="1"/>
  <c r="AA2236" i="1" s="1"/>
  <c r="X2241" i="1"/>
  <c r="X2257" i="1"/>
  <c r="AK2266" i="1"/>
  <c r="V2267" i="1"/>
  <c r="AF2267" i="1"/>
  <c r="AI2275" i="1"/>
  <c r="AK2283" i="1"/>
  <c r="Y2283" i="1"/>
  <c r="AI2293" i="1"/>
  <c r="W2293" i="1"/>
  <c r="AD2302" i="1"/>
  <c r="AK2302" i="1"/>
  <c r="AP2302" i="1"/>
  <c r="AI2322" i="1"/>
  <c r="AB2322" i="1"/>
  <c r="AC2324" i="1"/>
  <c r="X2324" i="1"/>
  <c r="AP2328" i="1"/>
  <c r="AB2331" i="1"/>
  <c r="AK2332" i="1"/>
  <c r="AJ2339" i="1"/>
  <c r="X2340" i="1"/>
  <c r="AC2342" i="1"/>
  <c r="AJ2342" i="1" s="1"/>
  <c r="X2347" i="1"/>
  <c r="AC2347" i="1" s="1"/>
  <c r="AK2358" i="1"/>
  <c r="AP2358" i="1"/>
  <c r="Y2370" i="1"/>
  <c r="AK2370" i="1"/>
  <c r="AL2370" i="1"/>
  <c r="AK2382" i="1"/>
  <c r="AC2395" i="1"/>
  <c r="Y2396" i="1"/>
  <c r="AJ2398" i="1"/>
  <c r="X2398" i="1"/>
  <c r="AA2402" i="1"/>
  <c r="AH2402" i="1"/>
  <c r="V2402" i="1"/>
  <c r="W2419" i="1"/>
  <c r="AB2419" i="1" s="1"/>
  <c r="AD2422" i="1"/>
  <c r="AK2430" i="1"/>
  <c r="AD2430" i="1"/>
  <c r="V2434" i="1"/>
  <c r="V2442" i="1"/>
  <c r="AF2443" i="1"/>
  <c r="Z2449" i="1"/>
  <c r="Y2449" i="1"/>
  <c r="AD2449" i="1"/>
  <c r="AF2450" i="1"/>
  <c r="V2450" i="1"/>
  <c r="AI2463" i="1"/>
  <c r="W2463" i="1"/>
  <c r="AB2463" i="1"/>
  <c r="AF2472" i="1"/>
  <c r="X2472" i="1"/>
  <c r="AF2486" i="1"/>
  <c r="V2486" i="1"/>
  <c r="AA2486" i="1" s="1"/>
  <c r="AJ2494" i="1"/>
  <c r="AB2495" i="1"/>
  <c r="AF2501" i="1"/>
  <c r="V2501" i="1"/>
  <c r="AA2501" i="1" s="1"/>
  <c r="AD2505" i="1"/>
  <c r="AG2515" i="1"/>
  <c r="AY2515" i="1" s="1"/>
  <c r="AF2530" i="1"/>
  <c r="V2530" i="1"/>
  <c r="AA2530" i="1" s="1"/>
  <c r="AK2536" i="1"/>
  <c r="Z2536" i="1"/>
  <c r="AJ2544" i="1"/>
  <c r="AI2545" i="1"/>
  <c r="W2545" i="1"/>
  <c r="AB2547" i="1"/>
  <c r="AI2547" i="1"/>
  <c r="W2547" i="1"/>
  <c r="AI2553" i="1"/>
  <c r="W2553" i="1"/>
  <c r="AC2554" i="1"/>
  <c r="AJ2554" i="1"/>
  <c r="AC2562" i="1"/>
  <c r="AJ2562" i="1"/>
  <c r="AF2566" i="1"/>
  <c r="V2566" i="1"/>
  <c r="AA2566" i="1" s="1"/>
  <c r="AC2572" i="1"/>
  <c r="Y2592" i="1"/>
  <c r="AD2592" i="1" s="1"/>
  <c r="X2596" i="1"/>
  <c r="AC2596" i="1" s="1"/>
  <c r="AD2599" i="1"/>
  <c r="Z2599" i="1"/>
  <c r="AK2599" i="1"/>
  <c r="X2604" i="1"/>
  <c r="AC2604" i="1" s="1"/>
  <c r="V2610" i="1"/>
  <c r="AA2610" i="1" s="1"/>
  <c r="AH2610" i="1" s="1"/>
  <c r="AG2622" i="1"/>
  <c r="AY2622" i="1" s="1"/>
  <c r="AB2622" i="1"/>
  <c r="AI2622" i="1"/>
  <c r="W2622" i="1"/>
  <c r="V2632" i="1"/>
  <c r="AA2632" i="1" s="1"/>
  <c r="V2641" i="1"/>
  <c r="AA2641" i="1" s="1"/>
  <c r="AC2643" i="1"/>
  <c r="X2643" i="1"/>
  <c r="AJ2643" i="1"/>
  <c r="X2648" i="1"/>
  <c r="AJ2648" i="1"/>
  <c r="Z2648" i="1"/>
  <c r="AC2648" i="1"/>
  <c r="AG2654" i="1"/>
  <c r="AB2654" i="1"/>
  <c r="W2654" i="1"/>
  <c r="AH2661" i="1"/>
  <c r="AA2661" i="1"/>
  <c r="V2661" i="1"/>
  <c r="X1309" i="1"/>
  <c r="AC1341" i="1"/>
  <c r="Y1365" i="1"/>
  <c r="AD1365" i="1" s="1"/>
  <c r="X1368" i="1"/>
  <c r="AB1371" i="1"/>
  <c r="Y1388" i="1"/>
  <c r="X1400" i="1"/>
  <c r="AC1400" i="1" s="1"/>
  <c r="X1403" i="1"/>
  <c r="AG1406" i="1"/>
  <c r="AY1406" i="1" s="1"/>
  <c r="AP1469" i="1"/>
  <c r="AG1477" i="1"/>
  <c r="AY1477" i="1" s="1"/>
  <c r="V1485" i="1"/>
  <c r="AG1490" i="1"/>
  <c r="AY1490" i="1" s="1"/>
  <c r="Y1493" i="1"/>
  <c r="X1496" i="1"/>
  <c r="AC1496" i="1" s="1"/>
  <c r="AG1506" i="1"/>
  <c r="X1532" i="1"/>
  <c r="AC1532" i="1" s="1"/>
  <c r="AG1546" i="1"/>
  <c r="AY1546" i="1" s="1"/>
  <c r="AG1549" i="1"/>
  <c r="AY1549" i="1" s="1"/>
  <c r="V1568" i="1"/>
  <c r="AC1578" i="1"/>
  <c r="AB1585" i="1"/>
  <c r="AG1594" i="1"/>
  <c r="AY1594" i="1" s="1"/>
  <c r="AC1616" i="1"/>
  <c r="Y1634" i="1"/>
  <c r="AB1643" i="1"/>
  <c r="Y1649" i="1"/>
  <c r="AD1649" i="1" s="1"/>
  <c r="Y1662" i="1"/>
  <c r="Y1670" i="1"/>
  <c r="AG1682" i="1"/>
  <c r="AY1682" i="1" s="1"/>
  <c r="Y1682" i="1"/>
  <c r="Y1686" i="1"/>
  <c r="X1692" i="1"/>
  <c r="AC1692" i="1" s="1"/>
  <c r="AG1697" i="1"/>
  <c r="AY1697" i="1" s="1"/>
  <c r="AD1697" i="1"/>
  <c r="X1699" i="1"/>
  <c r="AB1706" i="1"/>
  <c r="AG1723" i="1"/>
  <c r="AY1723" i="1" s="1"/>
  <c r="Y1741" i="1"/>
  <c r="X1753" i="1"/>
  <c r="Y1762" i="1"/>
  <c r="Z1777" i="1"/>
  <c r="Y1794" i="1"/>
  <c r="AC1798" i="1"/>
  <c r="Y1809" i="1"/>
  <c r="Y1816" i="1"/>
  <c r="AD1816" i="1" s="1"/>
  <c r="Y1832" i="1"/>
  <c r="AD1832" i="1" s="1"/>
  <c r="AD1845" i="1"/>
  <c r="AG1848" i="1"/>
  <c r="Y1868" i="1"/>
  <c r="X1890" i="1"/>
  <c r="AF1905" i="1"/>
  <c r="X1923" i="1"/>
  <c r="AG1940" i="1"/>
  <c r="AY1940" i="1" s="1"/>
  <c r="AD1940" i="1"/>
  <c r="AG1946" i="1"/>
  <c r="X1962" i="1"/>
  <c r="Z1966" i="1"/>
  <c r="Z1975" i="1"/>
  <c r="AF1976" i="1"/>
  <c r="AG1995" i="1"/>
  <c r="AC2002" i="1"/>
  <c r="X2006" i="1"/>
  <c r="Y2014" i="1"/>
  <c r="AG2033" i="1"/>
  <c r="AY2033" i="1" s="1"/>
  <c r="Y2049" i="1"/>
  <c r="AD2049" i="1" s="1"/>
  <c r="AC2064" i="1"/>
  <c r="X2079" i="1"/>
  <c r="AG2092" i="1"/>
  <c r="AY2092" i="1" s="1"/>
  <c r="AB2094" i="1"/>
  <c r="AG2111" i="1"/>
  <c r="AY2111" i="1" s="1"/>
  <c r="AC2123" i="1"/>
  <c r="AK2149" i="1"/>
  <c r="AJ2156" i="1"/>
  <c r="AG2162" i="1"/>
  <c r="Y2179" i="1"/>
  <c r="AB2186" i="1"/>
  <c r="V2191" i="1"/>
  <c r="Y2199" i="1"/>
  <c r="AI2217" i="1"/>
  <c r="AK2221" i="1"/>
  <c r="AC2222" i="1"/>
  <c r="AJ2228" i="1"/>
  <c r="AI2244" i="1"/>
  <c r="AD2258" i="1"/>
  <c r="AI2268" i="1"/>
  <c r="AK2277" i="1"/>
  <c r="X2305" i="1"/>
  <c r="AK2321" i="1"/>
  <c r="AD2324" i="1"/>
  <c r="AG2328" i="1"/>
  <c r="AY2328" i="1" s="1"/>
  <c r="AK2328" i="1"/>
  <c r="AD2333" i="1"/>
  <c r="AC2335" i="1"/>
  <c r="AB2339" i="1"/>
  <c r="AG2351" i="1"/>
  <c r="AY2351" i="1" s="1"/>
  <c r="AD2352" i="1"/>
  <c r="AK2352" i="1"/>
  <c r="AC2358" i="1"/>
  <c r="AB2361" i="1"/>
  <c r="AK2363" i="1"/>
  <c r="Y2363" i="1"/>
  <c r="AL2369" i="1"/>
  <c r="AJ2387" i="1"/>
  <c r="AC2387" i="1"/>
  <c r="AI2389" i="1"/>
  <c r="W2389" i="1"/>
  <c r="AB2389" i="1"/>
  <c r="AI2398" i="1"/>
  <c r="Y2400" i="1"/>
  <c r="Y2401" i="1"/>
  <c r="AD2402" i="1"/>
  <c r="Y2413" i="1"/>
  <c r="AD2413" i="1" s="1"/>
  <c r="AF2414" i="1"/>
  <c r="AJ2415" i="1"/>
  <c r="Y2420" i="1"/>
  <c r="AC2421" i="1"/>
  <c r="AK2437" i="1"/>
  <c r="V2446" i="1"/>
  <c r="X2448" i="1"/>
  <c r="AJ2448" i="1"/>
  <c r="V2452" i="1"/>
  <c r="AJ2452" i="1"/>
  <c r="V2454" i="1"/>
  <c r="V2458" i="1"/>
  <c r="X2464" i="1"/>
  <c r="X2468" i="1"/>
  <c r="AC2468" i="1"/>
  <c r="V2469" i="1"/>
  <c r="AA2469" i="1" s="1"/>
  <c r="AF2470" i="1"/>
  <c r="V2470" i="1"/>
  <c r="AA2470" i="1" s="1"/>
  <c r="AD2475" i="1"/>
  <c r="AK2475" i="1"/>
  <c r="AD2477" i="1"/>
  <c r="AK2477" i="1"/>
  <c r="AC2484" i="1"/>
  <c r="AJ2484" i="1"/>
  <c r="AI2490" i="1"/>
  <c r="V2498" i="1"/>
  <c r="AA2498" i="1" s="1"/>
  <c r="AH2498" i="1" s="1"/>
  <c r="AF2502" i="1"/>
  <c r="V2502" i="1"/>
  <c r="AA2502" i="1" s="1"/>
  <c r="AK2504" i="1"/>
  <c r="V2506" i="1"/>
  <c r="AA2506" i="1" s="1"/>
  <c r="AH2506" i="1" s="1"/>
  <c r="Z2507" i="1"/>
  <c r="AD2513" i="1"/>
  <c r="AK2513" i="1"/>
  <c r="Y2513" i="1"/>
  <c r="AC2516" i="1"/>
  <c r="AD2517" i="1"/>
  <c r="V2522" i="1"/>
  <c r="AA2522" i="1" s="1"/>
  <c r="AH2522" i="1" s="1"/>
  <c r="AL2523" i="1"/>
  <c r="AF2526" i="1"/>
  <c r="V2526" i="1"/>
  <c r="AA2526" i="1" s="1"/>
  <c r="Y2529" i="1"/>
  <c r="AD2529" i="1"/>
  <c r="AP2529" i="1"/>
  <c r="AK2529" i="1"/>
  <c r="AD2540" i="1"/>
  <c r="AK2540" i="1"/>
  <c r="Z2540" i="1"/>
  <c r="AJ2548" i="1"/>
  <c r="AC2548" i="1"/>
  <c r="AF2557" i="1"/>
  <c r="V2557" i="1"/>
  <c r="AA2557" i="1" s="1"/>
  <c r="Y2561" i="1"/>
  <c r="AD2561" i="1"/>
  <c r="AP2561" i="1"/>
  <c r="AK2561" i="1"/>
  <c r="V2564" i="1"/>
  <c r="AA2564" i="1" s="1"/>
  <c r="AH2564" i="1" s="1"/>
  <c r="W2567" i="1"/>
  <c r="AB2567" i="1" s="1"/>
  <c r="AG2567" i="1"/>
  <c r="AG2576" i="1"/>
  <c r="AY2576" i="1" s="1"/>
  <c r="AF2578" i="1"/>
  <c r="Y2584" i="1"/>
  <c r="AA2601" i="1"/>
  <c r="V2602" i="1"/>
  <c r="AA2602" i="1" s="1"/>
  <c r="AG2606" i="1"/>
  <c r="AY2606" i="1" s="1"/>
  <c r="AB2606" i="1"/>
  <c r="AI2606" i="1"/>
  <c r="V2609" i="1"/>
  <c r="AA2609" i="1" s="1"/>
  <c r="X2611" i="1"/>
  <c r="Y2613" i="1"/>
  <c r="AD2613" i="1" s="1"/>
  <c r="AI2615" i="1"/>
  <c r="AG2616" i="1"/>
  <c r="AY2616" i="1" s="1"/>
  <c r="V2630" i="1"/>
  <c r="AA2630" i="1" s="1"/>
  <c r="AH2630" i="1" s="1"/>
  <c r="AC2631" i="1"/>
  <c r="Z2631" i="1"/>
  <c r="AG2650" i="1"/>
  <c r="AY2650" i="1" s="1"/>
  <c r="AI2650" i="1"/>
  <c r="W2650" i="1"/>
  <c r="AB2650" i="1"/>
  <c r="AI2651" i="1"/>
  <c r="AB2651" i="1"/>
  <c r="W2651" i="1"/>
  <c r="AK2664" i="1"/>
  <c r="Y2664" i="1"/>
  <c r="AJ2668" i="1"/>
  <c r="X2668" i="1"/>
  <c r="AI2675" i="1"/>
  <c r="AB2675" i="1"/>
  <c r="AG2675" i="1"/>
  <c r="AY2675" i="1" s="1"/>
  <c r="X2679" i="1"/>
  <c r="AJ2679" i="1"/>
  <c r="AK2685" i="1"/>
  <c r="AD2685" i="1"/>
  <c r="AJ2690" i="1"/>
  <c r="X2690" i="1"/>
  <c r="AK2697" i="1"/>
  <c r="AD2697" i="1"/>
  <c r="AF2710" i="1"/>
  <c r="AF2742" i="1"/>
  <c r="V2742" i="1"/>
  <c r="AA2742" i="1" s="1"/>
  <c r="AK2754" i="1"/>
  <c r="AD2754" i="1"/>
  <c r="AD2776" i="1"/>
  <c r="Y2776" i="1"/>
  <c r="AK2776" i="1"/>
  <c r="AF2778" i="1"/>
  <c r="V2778" i="1"/>
  <c r="AA2778" i="1" s="1"/>
  <c r="AG2780" i="1"/>
  <c r="AY2780" i="1" s="1"/>
  <c r="AK2780" i="1"/>
  <c r="AE2780" i="1"/>
  <c r="AI2792" i="1"/>
  <c r="AB2792" i="1"/>
  <c r="AG2792" i="1"/>
  <c r="AY2792" i="1" s="1"/>
  <c r="AH2698" i="1"/>
  <c r="AF2698" i="1"/>
  <c r="AA2698" i="1"/>
  <c r="V2712" i="1"/>
  <c r="AA2712" i="1" s="1"/>
  <c r="AF2721" i="1"/>
  <c r="V2721" i="1"/>
  <c r="AA2721" i="1" s="1"/>
  <c r="AI2747" i="1"/>
  <c r="W2747" i="1"/>
  <c r="AB2747" i="1"/>
  <c r="AJ2753" i="1"/>
  <c r="AC2753" i="1"/>
  <c r="AG2759" i="1"/>
  <c r="AY2759" i="1" s="1"/>
  <c r="AB2759" i="1"/>
  <c r="W2759" i="1"/>
  <c r="AI2759" i="1"/>
  <c r="AJ2769" i="1"/>
  <c r="AC2769" i="1"/>
  <c r="AJ2777" i="1"/>
  <c r="AC2777" i="1"/>
  <c r="AF2783" i="1"/>
  <c r="AG2801" i="1"/>
  <c r="AY2801" i="1" s="1"/>
  <c r="Z1325" i="1"/>
  <c r="X1336" i="1"/>
  <c r="Y1338" i="1"/>
  <c r="AD1338" i="1" s="1"/>
  <c r="X1340" i="1"/>
  <c r="AE1345" i="1"/>
  <c r="X1349" i="1"/>
  <c r="X1361" i="1"/>
  <c r="AB1387" i="1"/>
  <c r="AF1431" i="1"/>
  <c r="Z1446" i="1"/>
  <c r="AG1475" i="1"/>
  <c r="AY1475" i="1" s="1"/>
  <c r="AB1495" i="1"/>
  <c r="V1517" i="1"/>
  <c r="V1536" i="1"/>
  <c r="AB1542" i="1"/>
  <c r="V1544" i="1"/>
  <c r="AD1579" i="1"/>
  <c r="AB1695" i="1"/>
  <c r="Z1742" i="1"/>
  <c r="AB1811" i="1"/>
  <c r="AB1859" i="1"/>
  <c r="AG1922" i="1"/>
  <c r="AY1922" i="1" s="1"/>
  <c r="AB1938" i="1"/>
  <c r="AE1953" i="1"/>
  <c r="AB2032" i="1"/>
  <c r="AG2095" i="1"/>
  <c r="AY2095" i="1" s="1"/>
  <c r="AC2107" i="1"/>
  <c r="AD2111" i="1"/>
  <c r="AI2151" i="1"/>
  <c r="AG2179" i="1"/>
  <c r="AY2179" i="1" s="1"/>
  <c r="V2180" i="1"/>
  <c r="AD2199" i="1"/>
  <c r="V2203" i="1"/>
  <c r="AB2221" i="1"/>
  <c r="AF2228" i="1"/>
  <c r="Z2229" i="1"/>
  <c r="AF2243" i="1"/>
  <c r="AK2258" i="1"/>
  <c r="AG2279" i="1"/>
  <c r="AY2279" i="1" s="1"/>
  <c r="AG2289" i="1"/>
  <c r="AY2289" i="1" s="1"/>
  <c r="AI2334" i="1"/>
  <c r="AK2351" i="1"/>
  <c r="AP2351" i="1"/>
  <c r="AI2353" i="1"/>
  <c r="AB2353" i="1"/>
  <c r="AK2355" i="1"/>
  <c r="Y2355" i="1"/>
  <c r="AK2360" i="1"/>
  <c r="AD2360" i="1"/>
  <c r="AI2365" i="1"/>
  <c r="AC2369" i="1"/>
  <c r="X2379" i="1"/>
  <c r="AC2379" i="1" s="1"/>
  <c r="AJ2379" i="1" s="1"/>
  <c r="V2388" i="1"/>
  <c r="AI2394" i="1"/>
  <c r="W2394" i="1"/>
  <c r="AB2394" i="1"/>
  <c r="AK2397" i="1"/>
  <c r="AD2397" i="1"/>
  <c r="AI2399" i="1"/>
  <c r="AB2399" i="1"/>
  <c r="AD2401" i="1"/>
  <c r="V2414" i="1"/>
  <c r="AJ2417" i="1"/>
  <c r="AJ2424" i="1"/>
  <c r="AK2426" i="1"/>
  <c r="AD2426" i="1"/>
  <c r="AI2436" i="1"/>
  <c r="AB2436" i="1"/>
  <c r="V2438" i="1"/>
  <c r="AA2438" i="1" s="1"/>
  <c r="AH2438" i="1" s="1"/>
  <c r="AD2441" i="1"/>
  <c r="AK2456" i="1"/>
  <c r="Y2456" i="1"/>
  <c r="AD2456" i="1"/>
  <c r="AG2460" i="1"/>
  <c r="AY2460" i="1" s="1"/>
  <c r="AD2465" i="1"/>
  <c r="AK2465" i="1"/>
  <c r="AB2467" i="1"/>
  <c r="AG2467" i="1"/>
  <c r="AY2467" i="1" s="1"/>
  <c r="V2468" i="1"/>
  <c r="AA2468" i="1" s="1"/>
  <c r="AJ2471" i="1"/>
  <c r="X2471" i="1"/>
  <c r="AC2471" i="1"/>
  <c r="AG2475" i="1"/>
  <c r="AY2475" i="1" s="1"/>
  <c r="AB2475" i="1"/>
  <c r="V2484" i="1"/>
  <c r="AA2484" i="1" s="1"/>
  <c r="AF2493" i="1"/>
  <c r="V2493" i="1"/>
  <c r="AA2493" i="1" s="1"/>
  <c r="AC2502" i="1"/>
  <c r="AJ2502" i="1"/>
  <c r="AC2506" i="1"/>
  <c r="AJ2506" i="1"/>
  <c r="V2516" i="1"/>
  <c r="AA2516" i="1" s="1"/>
  <c r="Z2520" i="1"/>
  <c r="AK2521" i="1"/>
  <c r="Y2521" i="1"/>
  <c r="AD2521" i="1"/>
  <c r="AC2522" i="1"/>
  <c r="AJ2522" i="1"/>
  <c r="AC2526" i="1"/>
  <c r="AJ2526" i="1"/>
  <c r="AI2529" i="1"/>
  <c r="AF2533" i="1"/>
  <c r="V2533" i="1"/>
  <c r="AA2533" i="1" s="1"/>
  <c r="Y2537" i="1"/>
  <c r="AD2537" i="1" s="1"/>
  <c r="Z2537" i="1"/>
  <c r="AF2541" i="1"/>
  <c r="V2541" i="1"/>
  <c r="AA2541" i="1" s="1"/>
  <c r="V2548" i="1"/>
  <c r="AA2548" i="1" s="1"/>
  <c r="Z2552" i="1"/>
  <c r="AD2556" i="1"/>
  <c r="AK2556" i="1"/>
  <c r="AP2556" i="1"/>
  <c r="AI2561" i="1"/>
  <c r="AC2564" i="1"/>
  <c r="AJ2564" i="1" s="1"/>
  <c r="AF2565" i="1"/>
  <c r="V2565" i="1"/>
  <c r="AA2565" i="1" s="1"/>
  <c r="AJ2568" i="1"/>
  <c r="AC2571" i="1"/>
  <c r="AJ2571" i="1"/>
  <c r="X2571" i="1"/>
  <c r="AK2576" i="1"/>
  <c r="AD2576" i="1"/>
  <c r="V2578" i="1"/>
  <c r="AA2578" i="1" s="1"/>
  <c r="AD2584" i="1"/>
  <c r="V2594" i="1"/>
  <c r="AA2594" i="1" s="1"/>
  <c r="AG2598" i="1"/>
  <c r="Y2600" i="1"/>
  <c r="AD2600" i="1"/>
  <c r="AK2600" i="1"/>
  <c r="AD2607" i="1"/>
  <c r="AP2607" i="1"/>
  <c r="W2615" i="1"/>
  <c r="Y2616" i="1"/>
  <c r="AD2616" i="1"/>
  <c r="Z2616" i="1"/>
  <c r="X2620" i="1"/>
  <c r="AC2620" i="1" s="1"/>
  <c r="V2625" i="1"/>
  <c r="AA2625" i="1" s="1"/>
  <c r="AG2626" i="1"/>
  <c r="AY2626" i="1" s="1"/>
  <c r="Y2633" i="1"/>
  <c r="AD2633" i="1" s="1"/>
  <c r="Y2645" i="1"/>
  <c r="AD2645" i="1"/>
  <c r="AK2645" i="1"/>
  <c r="AC2656" i="1"/>
  <c r="AJ2656" i="1"/>
  <c r="X2656" i="1"/>
  <c r="AP2656" i="1"/>
  <c r="AD2659" i="1"/>
  <c r="AS2659" i="1"/>
  <c r="AK2659" i="1"/>
  <c r="Y2660" i="1"/>
  <c r="AK2660" i="1"/>
  <c r="AP2660" i="1"/>
  <c r="AF2674" i="1"/>
  <c r="AI2683" i="1"/>
  <c r="AG2683" i="1"/>
  <c r="AY2683" i="1" s="1"/>
  <c r="AB2683" i="1"/>
  <c r="AK2689" i="1"/>
  <c r="AD2689" i="1"/>
  <c r="AF2694" i="1"/>
  <c r="AI2695" i="1"/>
  <c r="AG2695" i="1"/>
  <c r="AY2695" i="1" s="1"/>
  <c r="AB2695" i="1"/>
  <c r="AK2716" i="1"/>
  <c r="Y2716" i="1"/>
  <c r="AD2716" i="1"/>
  <c r="AF2760" i="1"/>
  <c r="AK2762" i="1"/>
  <c r="AD2762" i="1"/>
  <c r="X2768" i="1"/>
  <c r="AC2768" i="1"/>
  <c r="AB2807" i="1"/>
  <c r="AI2807" i="1"/>
  <c r="W2807" i="1"/>
  <c r="AA2898" i="1"/>
  <c r="AH2898" i="1"/>
  <c r="AF2898" i="1"/>
  <c r="V2898" i="1"/>
  <c r="AC2383" i="1"/>
  <c r="AC2392" i="1"/>
  <c r="AC2396" i="1"/>
  <c r="AG2400" i="1"/>
  <c r="AY2400" i="1" s="1"/>
  <c r="V2406" i="1"/>
  <c r="AF2407" i="1"/>
  <c r="AG2416" i="1"/>
  <c r="AY2416" i="1" s="1"/>
  <c r="V2418" i="1"/>
  <c r="AG2420" i="1"/>
  <c r="AY2420" i="1" s="1"/>
  <c r="V2422" i="1"/>
  <c r="AF2423" i="1"/>
  <c r="AG2441" i="1"/>
  <c r="AY2441" i="1" s="1"/>
  <c r="AG2448" i="1"/>
  <c r="AY2448" i="1" s="1"/>
  <c r="V2453" i="1"/>
  <c r="V2462" i="1"/>
  <c r="AF2466" i="1"/>
  <c r="Y2469" i="1"/>
  <c r="AD2469" i="1" s="1"/>
  <c r="AJ2474" i="1"/>
  <c r="V2476" i="1"/>
  <c r="AA2476" i="1" s="1"/>
  <c r="AJ2476" i="1"/>
  <c r="AD2480" i="1"/>
  <c r="X2488" i="1"/>
  <c r="V2490" i="1"/>
  <c r="AA2490" i="1" s="1"/>
  <c r="AG2499" i="1"/>
  <c r="AY2499" i="1" s="1"/>
  <c r="X2500" i="1"/>
  <c r="AG2507" i="1"/>
  <c r="AY2507" i="1" s="1"/>
  <c r="X2508" i="1"/>
  <c r="AF2510" i="1"/>
  <c r="AF2514" i="1"/>
  <c r="AG2523" i="1"/>
  <c r="AY2523" i="1" s="1"/>
  <c r="X2524" i="1"/>
  <c r="AJ2528" i="1"/>
  <c r="AJ2542" i="1"/>
  <c r="V2549" i="1"/>
  <c r="AA2549" i="1" s="1"/>
  <c r="AH2549" i="1" s="1"/>
  <c r="AD2565" i="1"/>
  <c r="AD2568" i="1"/>
  <c r="AD2572" i="1"/>
  <c r="V2574" i="1"/>
  <c r="AA2574" i="1" s="1"/>
  <c r="AH2574" i="1" s="1"/>
  <c r="AG2575" i="1"/>
  <c r="AY2575" i="1" s="1"/>
  <c r="AB2575" i="1"/>
  <c r="X2579" i="1"/>
  <c r="AC2579" i="1" s="1"/>
  <c r="X2580" i="1"/>
  <c r="AC2580" i="1" s="1"/>
  <c r="Y2581" i="1"/>
  <c r="AK2581" i="1"/>
  <c r="AC2583" i="1"/>
  <c r="X2584" i="1"/>
  <c r="V2586" i="1"/>
  <c r="AA2586" i="1" s="1"/>
  <c r="AC2591" i="1"/>
  <c r="Y2593" i="1"/>
  <c r="AD2593" i="1" s="1"/>
  <c r="AG2594" i="1"/>
  <c r="AY2594" i="1" s="1"/>
  <c r="W2594" i="1"/>
  <c r="AB2595" i="1"/>
  <c r="AK2595" i="1"/>
  <c r="V2597" i="1"/>
  <c r="AA2597" i="1" s="1"/>
  <c r="V2598" i="1"/>
  <c r="AA2598" i="1" s="1"/>
  <c r="X2599" i="1"/>
  <c r="AB2602" i="1"/>
  <c r="W2603" i="1"/>
  <c r="AB2603" i="1" s="1"/>
  <c r="AK2604" i="1"/>
  <c r="AK2605" i="1"/>
  <c r="AC2607" i="1"/>
  <c r="AJ2608" i="1"/>
  <c r="Y2609" i="1"/>
  <c r="AG2610" i="1"/>
  <c r="AY2610" i="1" s="1"/>
  <c r="W2610" i="1"/>
  <c r="AB2610" i="1" s="1"/>
  <c r="AB2611" i="1"/>
  <c r="AK2611" i="1"/>
  <c r="X2612" i="1"/>
  <c r="V2613" i="1"/>
  <c r="AA2613" i="1" s="1"/>
  <c r="V2614" i="1"/>
  <c r="AA2614" i="1" s="1"/>
  <c r="AF2614" i="1"/>
  <c r="X2615" i="1"/>
  <c r="AC2615" i="1" s="1"/>
  <c r="W2619" i="1"/>
  <c r="AI2619" i="1"/>
  <c r="AK2620" i="1"/>
  <c r="AC2623" i="1"/>
  <c r="Y2624" i="1"/>
  <c r="AJ2624" i="1"/>
  <c r="Y2625" i="1"/>
  <c r="AD2625" i="1" s="1"/>
  <c r="AC2627" i="1"/>
  <c r="Y2628" i="1"/>
  <c r="AD2628" i="1" s="1"/>
  <c r="AJ2628" i="1"/>
  <c r="Y2629" i="1"/>
  <c r="AD2629" i="1" s="1"/>
  <c r="AG2630" i="1"/>
  <c r="AY2630" i="1" s="1"/>
  <c r="W2630" i="1"/>
  <c r="AB2630" i="1" s="1"/>
  <c r="X2632" i="1"/>
  <c r="V2633" i="1"/>
  <c r="AA2633" i="1" s="1"/>
  <c r="V2634" i="1"/>
  <c r="AA2634" i="1" s="1"/>
  <c r="AH2634" i="1" s="1"/>
  <c r="X2635" i="1"/>
  <c r="AI2639" i="1"/>
  <c r="W2639" i="1"/>
  <c r="AK2639" i="1"/>
  <c r="Y2641" i="1"/>
  <c r="AD2641" i="1" s="1"/>
  <c r="AF2642" i="1"/>
  <c r="AD2644" i="1"/>
  <c r="AC2652" i="1"/>
  <c r="AD2657" i="1"/>
  <c r="V2658" i="1"/>
  <c r="AH2658" i="1"/>
  <c r="AJ2659" i="1"/>
  <c r="AG2660" i="1"/>
  <c r="AY2660" i="1" s="1"/>
  <c r="AF2662" i="1"/>
  <c r="AI2663" i="1"/>
  <c r="AJ2664" i="1"/>
  <c r="AG2668" i="1"/>
  <c r="W2670" i="1"/>
  <c r="AC2671" i="1"/>
  <c r="AC2676" i="1"/>
  <c r="AG2679" i="1"/>
  <c r="AO2679" i="1"/>
  <c r="AH2682" i="1"/>
  <c r="AF2682" i="1"/>
  <c r="W2682" i="1"/>
  <c r="AD2684" i="1"/>
  <c r="AC2688" i="1"/>
  <c r="AF2690" i="1"/>
  <c r="AC2692" i="1"/>
  <c r="X2694" i="1"/>
  <c r="Y2696" i="1"/>
  <c r="AK2696" i="1"/>
  <c r="AB2698" i="1"/>
  <c r="Z2699" i="1"/>
  <c r="AK2701" i="1"/>
  <c r="AD2701" i="1"/>
  <c r="AH2701" i="1"/>
  <c r="W2702" i="1"/>
  <c r="AB2702" i="1" s="1"/>
  <c r="Y2704" i="1"/>
  <c r="AD2704" i="1"/>
  <c r="AK2708" i="1"/>
  <c r="Y2708" i="1"/>
  <c r="AF2711" i="1"/>
  <c r="W2713" i="1"/>
  <c r="AB2713" i="1" s="1"/>
  <c r="V2716" i="1"/>
  <c r="AA2716" i="1" s="1"/>
  <c r="V2717" i="1"/>
  <c r="AA2717" i="1" s="1"/>
  <c r="AH2717" i="1" s="1"/>
  <c r="AB2721" i="1"/>
  <c r="AI2721" i="1"/>
  <c r="W2721" i="1"/>
  <c r="V2724" i="1"/>
  <c r="AA2724" i="1" s="1"/>
  <c r="V2725" i="1"/>
  <c r="AA2725" i="1" s="1"/>
  <c r="AJ2729" i="1"/>
  <c r="AJ2733" i="1"/>
  <c r="X2736" i="1"/>
  <c r="AJ2736" i="1"/>
  <c r="AJ2737" i="1"/>
  <c r="AI2743" i="1"/>
  <c r="W2743" i="1"/>
  <c r="AB2743" i="1"/>
  <c r="X2748" i="1"/>
  <c r="AJ2748" i="1"/>
  <c r="AJ2749" i="1"/>
  <c r="AK2753" i="1"/>
  <c r="Y2753" i="1"/>
  <c r="AF2754" i="1"/>
  <c r="V2754" i="1"/>
  <c r="AA2754" i="1" s="1"/>
  <c r="AF2756" i="1"/>
  <c r="AJ2757" i="1"/>
  <c r="AC2757" i="1"/>
  <c r="AF2759" i="1"/>
  <c r="AI2760" i="1"/>
  <c r="AB2760" i="1"/>
  <c r="Y2761" i="1"/>
  <c r="AD2761" i="1"/>
  <c r="AF2762" i="1"/>
  <c r="V2762" i="1"/>
  <c r="AA2762" i="1" s="1"/>
  <c r="AG2763" i="1"/>
  <c r="AY2763" i="1" s="1"/>
  <c r="W2763" i="1"/>
  <c r="AB2763" i="1"/>
  <c r="AF2771" i="1"/>
  <c r="AF2772" i="1"/>
  <c r="AJ2773" i="1"/>
  <c r="AC2773" i="1"/>
  <c r="AF2776" i="1"/>
  <c r="AB2783" i="1"/>
  <c r="Y2793" i="1"/>
  <c r="AK2793" i="1"/>
  <c r="AD2793" i="1"/>
  <c r="Y2797" i="1"/>
  <c r="AK2797" i="1"/>
  <c r="AD2797" i="1"/>
  <c r="AG2805" i="1"/>
  <c r="AY2805" i="1" s="1"/>
  <c r="Y2805" i="1"/>
  <c r="AD2805" i="1"/>
  <c r="AK2805" i="1"/>
  <c r="AF2814" i="1"/>
  <c r="V2814" i="1"/>
  <c r="AA2814" i="1" s="1"/>
  <c r="AF2818" i="1"/>
  <c r="V2818" i="1"/>
  <c r="AA2818" i="1" s="1"/>
  <c r="Y2821" i="1"/>
  <c r="AK2821" i="1"/>
  <c r="AD2821" i="1"/>
  <c r="X2603" i="1"/>
  <c r="Z2604" i="1"/>
  <c r="W2607" i="1"/>
  <c r="AI2607" i="1"/>
  <c r="AK2609" i="1"/>
  <c r="Z2611" i="1"/>
  <c r="Y2612" i="1"/>
  <c r="AG2614" i="1"/>
  <c r="AY2614" i="1" s="1"/>
  <c r="W2614" i="1"/>
  <c r="AK2615" i="1"/>
  <c r="X2616" i="1"/>
  <c r="AC2616" i="1" s="1"/>
  <c r="V2617" i="1"/>
  <c r="AA2617" i="1" s="1"/>
  <c r="V2618" i="1"/>
  <c r="AA2618" i="1" s="1"/>
  <c r="AH2618" i="1" s="1"/>
  <c r="X2619" i="1"/>
  <c r="AC2619" i="1" s="1"/>
  <c r="W2623" i="1"/>
  <c r="AB2623" i="1" s="1"/>
  <c r="W2627" i="1"/>
  <c r="AB2627" i="1" s="1"/>
  <c r="Y2632" i="1"/>
  <c r="AD2632" i="1" s="1"/>
  <c r="AG2634" i="1"/>
  <c r="AY2634" i="1" s="1"/>
  <c r="W2634" i="1"/>
  <c r="AB2634" i="1" s="1"/>
  <c r="X2636" i="1"/>
  <c r="V2637" i="1"/>
  <c r="AA2637" i="1" s="1"/>
  <c r="V2638" i="1"/>
  <c r="AA2638" i="1" s="1"/>
  <c r="AH2638" i="1" s="1"/>
  <c r="V2642" i="1"/>
  <c r="AA2642" i="1" s="1"/>
  <c r="AG2644" i="1"/>
  <c r="AY2644" i="1" s="1"/>
  <c r="AF2646" i="1"/>
  <c r="AI2647" i="1"/>
  <c r="AD2652" i="1"/>
  <c r="AS2652" i="1"/>
  <c r="AF2654" i="1"/>
  <c r="V2656" i="1"/>
  <c r="AO2656" i="1"/>
  <c r="AH2657" i="1"/>
  <c r="AG2658" i="1"/>
  <c r="AI2658" i="1"/>
  <c r="W2658" i="1"/>
  <c r="X2659" i="1"/>
  <c r="AD2661" i="1"/>
  <c r="V2662" i="1"/>
  <c r="W2663" i="1"/>
  <c r="AJ2663" i="1"/>
  <c r="AG2664" i="1"/>
  <c r="AY2664" i="1" s="1"/>
  <c r="W2666" i="1"/>
  <c r="AB2666" i="1" s="1"/>
  <c r="AI2667" i="1"/>
  <c r="AB2670" i="1"/>
  <c r="AC2672" i="1"/>
  <c r="V2673" i="1"/>
  <c r="AA2673" i="1" s="1"/>
  <c r="AD2676" i="1"/>
  <c r="AH2681" i="1"/>
  <c r="AD2688" i="1"/>
  <c r="AL2688" i="1"/>
  <c r="AC2691" i="1"/>
  <c r="AD2692" i="1"/>
  <c r="V2693" i="1"/>
  <c r="AA2693" i="1" s="1"/>
  <c r="AH2693" i="1" s="1"/>
  <c r="AF2695" i="1"/>
  <c r="AI2699" i="1"/>
  <c r="AB2699" i="1"/>
  <c r="X2699" i="1"/>
  <c r="AC2700" i="1"/>
  <c r="Y2707" i="1"/>
  <c r="AD2707" i="1" s="1"/>
  <c r="AB2714" i="1"/>
  <c r="AG2714" i="1"/>
  <c r="AY2714" i="1" s="1"/>
  <c r="AG2718" i="1"/>
  <c r="AY2718" i="1" s="1"/>
  <c r="AI2722" i="1"/>
  <c r="AB2722" i="1"/>
  <c r="AG2722" i="1"/>
  <c r="AY2722" i="1" s="1"/>
  <c r="AC2723" i="1"/>
  <c r="AJ2723" i="1"/>
  <c r="AB2725" i="1"/>
  <c r="AI2725" i="1"/>
  <c r="W2725" i="1"/>
  <c r="X2727" i="1"/>
  <c r="AJ2727" i="1"/>
  <c r="AD2728" i="1"/>
  <c r="Y2728" i="1"/>
  <c r="AK2729" i="1"/>
  <c r="AD2729" i="1"/>
  <c r="Z2729" i="1"/>
  <c r="AK2733" i="1"/>
  <c r="AD2733" i="1"/>
  <c r="Z2733" i="1"/>
  <c r="AD2736" i="1"/>
  <c r="AK2736" i="1"/>
  <c r="AL2736" i="1"/>
  <c r="Y2737" i="1"/>
  <c r="AK2737" i="1"/>
  <c r="AE2737" i="1"/>
  <c r="AB2739" i="1"/>
  <c r="AI2740" i="1"/>
  <c r="AB2740" i="1"/>
  <c r="AC2741" i="1"/>
  <c r="X2744" i="1"/>
  <c r="AJ2744" i="1"/>
  <c r="AK2746" i="1"/>
  <c r="AD2746" i="1"/>
  <c r="AD2748" i="1"/>
  <c r="AK2748" i="1"/>
  <c r="AL2748" i="1"/>
  <c r="AK2749" i="1"/>
  <c r="AD2749" i="1"/>
  <c r="AL2749" i="1"/>
  <c r="V2751" i="1"/>
  <c r="AA2751" i="1" s="1"/>
  <c r="AD2757" i="1"/>
  <c r="AK2757" i="1"/>
  <c r="AB2764" i="1"/>
  <c r="AD2773" i="1"/>
  <c r="AK2773" i="1"/>
  <c r="X2775" i="1"/>
  <c r="AJ2775" i="1"/>
  <c r="AF2779" i="1"/>
  <c r="W2779" i="1"/>
  <c r="AJ2784" i="1"/>
  <c r="X2784" i="1"/>
  <c r="AF2786" i="1"/>
  <c r="V2786" i="1"/>
  <c r="AA2786" i="1" s="1"/>
  <c r="W2787" i="1"/>
  <c r="AB2787" i="1"/>
  <c r="AI2787" i="1"/>
  <c r="AK2790" i="1"/>
  <c r="AD2790" i="1"/>
  <c r="V2793" i="1"/>
  <c r="AA2793" i="1" s="1"/>
  <c r="AJ2819" i="1"/>
  <c r="X2819" i="1"/>
  <c r="V2821" i="1"/>
  <c r="AA2821" i="1" s="1"/>
  <c r="V2460" i="1"/>
  <c r="V2461" i="1"/>
  <c r="V2474" i="1"/>
  <c r="AA2474" i="1" s="1"/>
  <c r="V2477" i="1"/>
  <c r="AA2477" i="1" s="1"/>
  <c r="AH2477" i="1" s="1"/>
  <c r="V2485" i="1"/>
  <c r="AA2485" i="1" s="1"/>
  <c r="AH2485" i="1" s="1"/>
  <c r="AJ2490" i="1"/>
  <c r="W2491" i="1"/>
  <c r="AB2491" i="1" s="1"/>
  <c r="AK2492" i="1"/>
  <c r="W2497" i="1"/>
  <c r="AB2497" i="1" s="1"/>
  <c r="V2517" i="1"/>
  <c r="AA2517" i="1" s="1"/>
  <c r="AH2517" i="1" s="1"/>
  <c r="AG2531" i="1"/>
  <c r="AY2531" i="1" s="1"/>
  <c r="X2532" i="1"/>
  <c r="AG2539" i="1"/>
  <c r="AY2539" i="1" s="1"/>
  <c r="X2540" i="1"/>
  <c r="AG2555" i="1"/>
  <c r="AY2555" i="1" s="1"/>
  <c r="X2556" i="1"/>
  <c r="W2575" i="1"/>
  <c r="V2577" i="1"/>
  <c r="AA2577" i="1" s="1"/>
  <c r="W2578" i="1"/>
  <c r="AB2578" i="1" s="1"/>
  <c r="V2582" i="1"/>
  <c r="AA2582" i="1" s="1"/>
  <c r="AH2582" i="1" s="1"/>
  <c r="W2587" i="1"/>
  <c r="AB2587" i="1" s="1"/>
  <c r="V2589" i="1"/>
  <c r="AA2589" i="1" s="1"/>
  <c r="V2590" i="1"/>
  <c r="AA2590" i="1" s="1"/>
  <c r="AH2590" i="1" s="1"/>
  <c r="X2591" i="1"/>
  <c r="W2595" i="1"/>
  <c r="AI2595" i="1"/>
  <c r="W2602" i="1"/>
  <c r="V2605" i="1"/>
  <c r="AA2605" i="1" s="1"/>
  <c r="V2606" i="1"/>
  <c r="AA2606" i="1" s="1"/>
  <c r="X2607" i="1"/>
  <c r="W2611" i="1"/>
  <c r="AI2611" i="1"/>
  <c r="W2618" i="1"/>
  <c r="AB2618" i="1" s="1"/>
  <c r="AK2619" i="1"/>
  <c r="V2621" i="1"/>
  <c r="AA2621" i="1" s="1"/>
  <c r="V2622" i="1"/>
  <c r="AA2622" i="1" s="1"/>
  <c r="AH2622" i="1" s="1"/>
  <c r="X2623" i="1"/>
  <c r="V2626" i="1"/>
  <c r="AA2626" i="1" s="1"/>
  <c r="AH2626" i="1" s="1"/>
  <c r="X2627" i="1"/>
  <c r="W2631" i="1"/>
  <c r="AB2631" i="1" s="1"/>
  <c r="W2638" i="1"/>
  <c r="AB2638" i="1" s="1"/>
  <c r="V2640" i="1"/>
  <c r="AA2640" i="1" s="1"/>
  <c r="AG2642" i="1"/>
  <c r="AY2642" i="1" s="1"/>
  <c r="W2642" i="1"/>
  <c r="AB2642" i="1" s="1"/>
  <c r="V2646" i="1"/>
  <c r="AA2646" i="1" s="1"/>
  <c r="W2647" i="1"/>
  <c r="V2654" i="1"/>
  <c r="AA2654" i="1" s="1"/>
  <c r="V2657" i="1"/>
  <c r="AC2664" i="1"/>
  <c r="V2669" i="1"/>
  <c r="AA2669" i="1" s="1"/>
  <c r="AH2669" i="1" s="1"/>
  <c r="AD2672" i="1"/>
  <c r="AB2679" i="1"/>
  <c r="V2681" i="1"/>
  <c r="AG2691" i="1"/>
  <c r="AY2691" i="1" s="1"/>
  <c r="AK2712" i="1"/>
  <c r="Y2712" i="1"/>
  <c r="AK2720" i="1"/>
  <c r="Y2720" i="1"/>
  <c r="AF2728" i="1"/>
  <c r="AI2732" i="1"/>
  <c r="AB2732" i="1"/>
  <c r="AG2732" i="1"/>
  <c r="AY2732" i="1" s="1"/>
  <c r="AJ2740" i="1"/>
  <c r="AC2740" i="1"/>
  <c r="AK2742" i="1"/>
  <c r="AD2742" i="1"/>
  <c r="AD2744" i="1"/>
  <c r="AK2744" i="1"/>
  <c r="AL2744" i="1"/>
  <c r="Y2745" i="1"/>
  <c r="AK2745" i="1"/>
  <c r="AF2746" i="1"/>
  <c r="V2746" i="1"/>
  <c r="AA2746" i="1" s="1"/>
  <c r="X2764" i="1"/>
  <c r="AC2764" i="1"/>
  <c r="AB2779" i="1"/>
  <c r="AF2792" i="1"/>
  <c r="AB2811" i="1"/>
  <c r="AI2811" i="1"/>
  <c r="AB2816" i="1"/>
  <c r="AG2646" i="1"/>
  <c r="AY2646" i="1" s="1"/>
  <c r="W2646" i="1"/>
  <c r="AK2647" i="1"/>
  <c r="V2649" i="1"/>
  <c r="V2650" i="1"/>
  <c r="X2651" i="1"/>
  <c r="W2655" i="1"/>
  <c r="AI2655" i="1"/>
  <c r="AG2662" i="1"/>
  <c r="W2662" i="1"/>
  <c r="AK2663" i="1"/>
  <c r="V2665" i="1"/>
  <c r="AA2665" i="1" s="1"/>
  <c r="V2666" i="1"/>
  <c r="AA2666" i="1" s="1"/>
  <c r="X2667" i="1"/>
  <c r="AG2672" i="1"/>
  <c r="AY2672" i="1" s="1"/>
  <c r="V2677" i="1"/>
  <c r="AA2677" i="1" s="1"/>
  <c r="AF2678" i="1"/>
  <c r="AC2684" i="1"/>
  <c r="V2689" i="1"/>
  <c r="AA2689" i="1" s="1"/>
  <c r="AC2703" i="1"/>
  <c r="V2705" i="1"/>
  <c r="AA2705" i="1" s="1"/>
  <c r="X2706" i="1"/>
  <c r="W2708" i="1"/>
  <c r="Y2715" i="1"/>
  <c r="AJ2715" i="1"/>
  <c r="W2717" i="1"/>
  <c r="Y2719" i="1"/>
  <c r="Y2723" i="1"/>
  <c r="W2727" i="1"/>
  <c r="AJ2731" i="1"/>
  <c r="Y2732" i="1"/>
  <c r="V2735" i="1"/>
  <c r="AA2735" i="1" s="1"/>
  <c r="AH2735" i="1" s="1"/>
  <c r="V2738" i="1"/>
  <c r="AA2738" i="1" s="1"/>
  <c r="AH2738" i="1" s="1"/>
  <c r="AD2741" i="1"/>
  <c r="W2751" i="1"/>
  <c r="AB2752" i="1"/>
  <c r="V2755" i="1"/>
  <c r="AA2755" i="1" s="1"/>
  <c r="AH2755" i="1" s="1"/>
  <c r="AG2756" i="1"/>
  <c r="AY2756" i="1" s="1"/>
  <c r="V2758" i="1"/>
  <c r="AA2758" i="1" s="1"/>
  <c r="AJ2760" i="1"/>
  <c r="AF2768" i="1"/>
  <c r="AG2771" i="1"/>
  <c r="AY2771" i="1" s="1"/>
  <c r="AI2771" i="1"/>
  <c r="AG2772" i="1"/>
  <c r="AY2772" i="1" s="1"/>
  <c r="V2774" i="1"/>
  <c r="AA2774" i="1" s="1"/>
  <c r="AI2780" i="1"/>
  <c r="AB2780" i="1"/>
  <c r="AK2782" i="1"/>
  <c r="AD2782" i="1"/>
  <c r="AK2785" i="1"/>
  <c r="Y2785" i="1"/>
  <c r="AG2785" i="1"/>
  <c r="AY2785" i="1" s="1"/>
  <c r="AJ2789" i="1"/>
  <c r="AC2789" i="1"/>
  <c r="AG2796" i="1"/>
  <c r="AY2796" i="1" s="1"/>
  <c r="AK2796" i="1"/>
  <c r="AJ2801" i="1"/>
  <c r="AL2801" i="1"/>
  <c r="AI2808" i="1"/>
  <c r="AB2808" i="1"/>
  <c r="AJ2809" i="1"/>
  <c r="AP2809" i="1"/>
  <c r="AC2809" i="1"/>
  <c r="AI2812" i="1"/>
  <c r="AB2812" i="1"/>
  <c r="Y2817" i="1"/>
  <c r="AK2817" i="1"/>
  <c r="V2837" i="1"/>
  <c r="AH2837" i="1"/>
  <c r="AF2863" i="1"/>
  <c r="AH2863" i="1"/>
  <c r="AA2863" i="1"/>
  <c r="V2863" i="1"/>
  <c r="AG2864" i="1"/>
  <c r="AY2864" i="1" s="1"/>
  <c r="W2864" i="1"/>
  <c r="AI2864" i="1"/>
  <c r="AB2864" i="1"/>
  <c r="AG2704" i="1"/>
  <c r="AY2704" i="1" s="1"/>
  <c r="AK2710" i="1"/>
  <c r="Z2723" i="1"/>
  <c r="AG2728" i="1"/>
  <c r="AY2728" i="1" s="1"/>
  <c r="V2729" i="1"/>
  <c r="AA2729" i="1" s="1"/>
  <c r="V2730" i="1"/>
  <c r="AA2730" i="1" s="1"/>
  <c r="AH2730" i="1" s="1"/>
  <c r="AJ2732" i="1"/>
  <c r="V2733" i="1"/>
  <c r="AA2733" i="1" s="1"/>
  <c r="V2734" i="1"/>
  <c r="AA2734" i="1" s="1"/>
  <c r="AH2734" i="1" s="1"/>
  <c r="W2735" i="1"/>
  <c r="Z2740" i="1"/>
  <c r="AL2741" i="1"/>
  <c r="V2750" i="1"/>
  <c r="AA2750" i="1" s="1"/>
  <c r="AH2750" i="1" s="1"/>
  <c r="AG2755" i="1"/>
  <c r="W2755" i="1"/>
  <c r="AI2755" i="1"/>
  <c r="AB2756" i="1"/>
  <c r="AG2767" i="1"/>
  <c r="AY2767" i="1" s="1"/>
  <c r="AI2767" i="1"/>
  <c r="AG2768" i="1"/>
  <c r="AY2768" i="1" s="1"/>
  <c r="AP2769" i="1"/>
  <c r="V2770" i="1"/>
  <c r="AA2770" i="1" s="1"/>
  <c r="AB2772" i="1"/>
  <c r="AG2776" i="1"/>
  <c r="AY2776" i="1" s="1"/>
  <c r="AK2781" i="1"/>
  <c r="AB2784" i="1"/>
  <c r="AE2785" i="1"/>
  <c r="AK2786" i="1"/>
  <c r="AD2786" i="1"/>
  <c r="AJ2788" i="1"/>
  <c r="X2788" i="1"/>
  <c r="AD2789" i="1"/>
  <c r="AK2789" i="1"/>
  <c r="AP2789" i="1"/>
  <c r="AG2789" i="1"/>
  <c r="AY2789" i="1" s="1"/>
  <c r="AJ2803" i="1"/>
  <c r="AJ2804" i="1"/>
  <c r="X2804" i="1"/>
  <c r="AK2806" i="1"/>
  <c r="AD2806" i="1"/>
  <c r="AC2808" i="1"/>
  <c r="Z2808" i="1"/>
  <c r="AJ2808" i="1"/>
  <c r="V2810" i="1"/>
  <c r="AA2810" i="1" s="1"/>
  <c r="AJ2812" i="1"/>
  <c r="Z2812" i="1"/>
  <c r="AC2812" i="1"/>
  <c r="AJ2813" i="1"/>
  <c r="AL2817" i="1"/>
  <c r="AK2818" i="1"/>
  <c r="AD2818" i="1"/>
  <c r="AH2854" i="1"/>
  <c r="AA2854" i="1"/>
  <c r="V2854" i="1"/>
  <c r="AC2781" i="1"/>
  <c r="AF2788" i="1"/>
  <c r="V2790" i="1"/>
  <c r="AA2790" i="1" s="1"/>
  <c r="AJ2791" i="1"/>
  <c r="V2794" i="1"/>
  <c r="AA2794" i="1" s="1"/>
  <c r="W2795" i="1"/>
  <c r="AF2798" i="1"/>
  <c r="W2799" i="1"/>
  <c r="AF2802" i="1"/>
  <c r="W2803" i="1"/>
  <c r="AD2810" i="1"/>
  <c r="AG2812" i="1"/>
  <c r="AY2812" i="1" s="1"/>
  <c r="AD2813" i="1"/>
  <c r="W2815" i="1"/>
  <c r="AC2816" i="1"/>
  <c r="AG2817" i="1"/>
  <c r="AY2817" i="1" s="1"/>
  <c r="W2819" i="1"/>
  <c r="AI2819" i="1"/>
  <c r="AJ2820" i="1"/>
  <c r="AG2821" i="1"/>
  <c r="AY2821" i="1" s="1"/>
  <c r="AK2822" i="1"/>
  <c r="AD2822" i="1"/>
  <c r="AH2822" i="1"/>
  <c r="AB2828" i="1"/>
  <c r="AA2838" i="1"/>
  <c r="AH2838" i="1"/>
  <c r="AF2838" i="1"/>
  <c r="V2838" i="1"/>
  <c r="AC2860" i="1"/>
  <c r="X2860" i="1"/>
  <c r="AJ2860" i="1"/>
  <c r="AC2797" i="1"/>
  <c r="V2798" i="1"/>
  <c r="AA2798" i="1" s="1"/>
  <c r="AB2800" i="1"/>
  <c r="V2802" i="1"/>
  <c r="AA2802" i="1" s="1"/>
  <c r="AB2804" i="1"/>
  <c r="AB2815" i="1"/>
  <c r="AC2817" i="1"/>
  <c r="AA2875" i="1"/>
  <c r="AF2875" i="1"/>
  <c r="AH2875" i="1"/>
  <c r="V2875" i="1"/>
  <c r="AG2890" i="1"/>
  <c r="AY2890" i="1" s="1"/>
  <c r="AB2890" i="1"/>
  <c r="AI2890" i="1"/>
  <c r="W2890" i="1"/>
  <c r="AA2839" i="1"/>
  <c r="AF2839" i="1"/>
  <c r="AH2855" i="1"/>
  <c r="AF2855" i="1"/>
  <c r="AA2855" i="1"/>
  <c r="V2855" i="1"/>
  <c r="AI2865" i="1"/>
  <c r="AB2865" i="1"/>
  <c r="AG2865" i="1"/>
  <c r="AO2865" i="1"/>
  <c r="V2866" i="1"/>
  <c r="AH2866" i="1"/>
  <c r="AK2892" i="1"/>
  <c r="AD2892" i="1"/>
  <c r="AP2892" i="1"/>
  <c r="AG2892" i="1"/>
  <c r="AY2892" i="1" s="1"/>
  <c r="Y2892" i="1"/>
  <c r="AO2828" i="1"/>
  <c r="Y2837" i="1"/>
  <c r="AD2837" i="1"/>
  <c r="AK2837" i="1"/>
  <c r="AJ2841" i="1"/>
  <c r="AC2841" i="1"/>
  <c r="AA2843" i="1"/>
  <c r="AF2843" i="1"/>
  <c r="AK2853" i="1"/>
  <c r="AD2853" i="1"/>
  <c r="Y2853" i="1"/>
  <c r="AG2853" i="1"/>
  <c r="AY2853" i="1" s="1"/>
  <c r="AS2853" i="1"/>
  <c r="AH2870" i="1"/>
  <c r="V2870" i="1"/>
  <c r="AB2827" i="1"/>
  <c r="W2827" i="1"/>
  <c r="AI2827" i="1"/>
  <c r="AJ2832" i="1"/>
  <c r="X2832" i="1"/>
  <c r="AB2843" i="1"/>
  <c r="AI2843" i="1"/>
  <c r="Y2845" i="1"/>
  <c r="AK2845" i="1"/>
  <c r="Z2845" i="1"/>
  <c r="AH2846" i="1"/>
  <c r="AF2846" i="1"/>
  <c r="V2846" i="1"/>
  <c r="AB2848" i="1"/>
  <c r="AK2852" i="1"/>
  <c r="AK2858" i="1"/>
  <c r="AD2858" i="1"/>
  <c r="AD2861" i="1"/>
  <c r="AL2861" i="1"/>
  <c r="AH2862" i="1"/>
  <c r="V2862" i="1"/>
  <c r="AF2871" i="1"/>
  <c r="AH2871" i="1"/>
  <c r="AA2871" i="1"/>
  <c r="V2871" i="1"/>
  <c r="AG2872" i="1"/>
  <c r="AY2872" i="1" s="1"/>
  <c r="W2872" i="1"/>
  <c r="AI2872" i="1"/>
  <c r="AB2872" i="1"/>
  <c r="AJ2874" i="1"/>
  <c r="AS2874" i="1"/>
  <c r="AC2874" i="1"/>
  <c r="AH2878" i="1"/>
  <c r="V2878" i="1"/>
  <c r="AD2879" i="1"/>
  <c r="AK2879" i="1"/>
  <c r="Y2915" i="1"/>
  <c r="AD2915" i="1"/>
  <c r="AK2915" i="1"/>
  <c r="AP2915" i="1"/>
  <c r="AJ2825" i="1"/>
  <c r="AC2825" i="1"/>
  <c r="V2826" i="1"/>
  <c r="Y2829" i="1"/>
  <c r="AD2829" i="1"/>
  <c r="AS2829" i="1"/>
  <c r="AG2832" i="1"/>
  <c r="AY2832" i="1" s="1"/>
  <c r="Y2832" i="1"/>
  <c r="AK2833" i="1"/>
  <c r="AJ2835" i="1"/>
  <c r="AJ2836" i="1"/>
  <c r="AG2837" i="1"/>
  <c r="AY2837" i="1" s="1"/>
  <c r="AI2840" i="1"/>
  <c r="AB2840" i="1"/>
  <c r="Y2841" i="1"/>
  <c r="AK2841" i="1"/>
  <c r="AE2841" i="1"/>
  <c r="V2842" i="1"/>
  <c r="AJ2848" i="1"/>
  <c r="AC2848" i="1"/>
  <c r="AK2849" i="1"/>
  <c r="Y2849" i="1"/>
  <c r="AF2867" i="1"/>
  <c r="AA2867" i="1"/>
  <c r="AH2867" i="1"/>
  <c r="V2867" i="1"/>
  <c r="AG2868" i="1"/>
  <c r="AY2868" i="1" s="1"/>
  <c r="W2868" i="1"/>
  <c r="AI2868" i="1"/>
  <c r="AI2869" i="1"/>
  <c r="AB2869" i="1"/>
  <c r="AG2869" i="1"/>
  <c r="Y2877" i="1"/>
  <c r="AK2877" i="1"/>
  <c r="AP2877" i="1"/>
  <c r="Y2893" i="1"/>
  <c r="AK2893" i="1"/>
  <c r="AD2893" i="1"/>
  <c r="AO2895" i="1"/>
  <c r="AF2895" i="1"/>
  <c r="AH2897" i="1"/>
  <c r="V2897" i="1"/>
  <c r="AK2901" i="1"/>
  <c r="Y2901" i="1"/>
  <c r="AB2903" i="1"/>
  <c r="AI2903" i="1"/>
  <c r="W2903" i="1"/>
  <c r="AH2913" i="1"/>
  <c r="AA2913" i="1"/>
  <c r="AF2913" i="1"/>
  <c r="AH2917" i="1"/>
  <c r="AF2917" i="1"/>
  <c r="AA2917" i="1"/>
  <c r="AI2824" i="1"/>
  <c r="AB2824" i="1"/>
  <c r="AG2824" i="1"/>
  <c r="AY2824" i="1" s="1"/>
  <c r="AA2826" i="1"/>
  <c r="AS2833" i="1"/>
  <c r="AK2838" i="1"/>
  <c r="AD2838" i="1"/>
  <c r="AA2842" i="1"/>
  <c r="AD2847" i="1"/>
  <c r="AG2847" i="1"/>
  <c r="AY2847" i="1" s="1"/>
  <c r="Z2847" i="1"/>
  <c r="AL2848" i="1"/>
  <c r="AO2849" i="1"/>
  <c r="AH2849" i="1"/>
  <c r="AL2849" i="1"/>
  <c r="AD2850" i="1"/>
  <c r="AG2851" i="1"/>
  <c r="AY2851" i="1" s="1"/>
  <c r="AB2851" i="1"/>
  <c r="AC2852" i="1"/>
  <c r="AK2856" i="1"/>
  <c r="X2857" i="1"/>
  <c r="AJ2857" i="1"/>
  <c r="AL2857" i="1"/>
  <c r="AB2868" i="1"/>
  <c r="AI2873" i="1"/>
  <c r="AB2873" i="1"/>
  <c r="AG2873" i="1"/>
  <c r="AY2873" i="1" s="1"/>
  <c r="AO2873" i="1"/>
  <c r="AA2876" i="1"/>
  <c r="AF2876" i="1"/>
  <c r="AK2885" i="1"/>
  <c r="Y2885" i="1"/>
  <c r="AC2887" i="1"/>
  <c r="AP2887" i="1"/>
  <c r="AJ2887" i="1"/>
  <c r="X2887" i="1"/>
  <c r="AL2888" i="1"/>
  <c r="AC2888" i="1"/>
  <c r="X2888" i="1"/>
  <c r="AJ2888" i="1"/>
  <c r="AD2901" i="1"/>
  <c r="W2823" i="1"/>
  <c r="AD2826" i="1"/>
  <c r="AC2828" i="1"/>
  <c r="AF2830" i="1"/>
  <c r="W2831" i="1"/>
  <c r="V2834" i="1"/>
  <c r="AH2834" i="1"/>
  <c r="W2835" i="1"/>
  <c r="AF2836" i="1"/>
  <c r="Y2840" i="1"/>
  <c r="AC2844" i="1"/>
  <c r="AG2849" i="1"/>
  <c r="AY2849" i="1" s="1"/>
  <c r="V2850" i="1"/>
  <c r="AG2859" i="1"/>
  <c r="AY2859" i="1" s="1"/>
  <c r="AI2859" i="1"/>
  <c r="AB2859" i="1"/>
  <c r="AG2861" i="1"/>
  <c r="AY2861" i="1" s="1"/>
  <c r="AC2862" i="1"/>
  <c r="V2874" i="1"/>
  <c r="AH2874" i="1"/>
  <c r="AI2877" i="1"/>
  <c r="AG2877" i="1"/>
  <c r="AB2877" i="1"/>
  <c r="AC2891" i="1"/>
  <c r="AJ2891" i="1"/>
  <c r="AB2899" i="1"/>
  <c r="W2899" i="1"/>
  <c r="AI2899" i="1"/>
  <c r="AC2900" i="1"/>
  <c r="AJ2900" i="1"/>
  <c r="X2900" i="1"/>
  <c r="AK2911" i="1"/>
  <c r="Y2911" i="1"/>
  <c r="AP2911" i="1"/>
  <c r="AA2912" i="1"/>
  <c r="AF2912" i="1"/>
  <c r="V2912" i="1"/>
  <c r="AG2915" i="1"/>
  <c r="AY2915" i="1" s="1"/>
  <c r="AA2916" i="1"/>
  <c r="AF2916" i="1"/>
  <c r="V2916" i="1"/>
  <c r="AI2918" i="1"/>
  <c r="AB2918" i="1"/>
  <c r="AH2829" i="1"/>
  <c r="V2830" i="1"/>
  <c r="AG2836" i="1"/>
  <c r="AY2836" i="1" s="1"/>
  <c r="W2847" i="1"/>
  <c r="V2851" i="1"/>
  <c r="AC2853" i="1"/>
  <c r="AB2856" i="1"/>
  <c r="W2856" i="1"/>
  <c r="AC2866" i="1"/>
  <c r="AC2870" i="1"/>
  <c r="X2876" i="1"/>
  <c r="AJ2876" i="1"/>
  <c r="AJ2878" i="1"/>
  <c r="AC2878" i="1"/>
  <c r="AF2889" i="1"/>
  <c r="AA2889" i="1"/>
  <c r="V2889" i="1"/>
  <c r="AA2902" i="1"/>
  <c r="AH2902" i="1"/>
  <c r="V2902" i="1"/>
  <c r="W2907" i="1"/>
  <c r="AH2908" i="1"/>
  <c r="AA2908" i="1"/>
  <c r="V2908" i="1"/>
  <c r="AH2912" i="1"/>
  <c r="AH2916" i="1"/>
  <c r="AG2918" i="1"/>
  <c r="Y2854" i="1"/>
  <c r="W2855" i="1"/>
  <c r="AF2856" i="1"/>
  <c r="AD2857" i="1"/>
  <c r="AA2858" i="1"/>
  <c r="AA2859" i="1"/>
  <c r="AF2864" i="1"/>
  <c r="AJ2869" i="1"/>
  <c r="AF2872" i="1"/>
  <c r="AO2877" i="1"/>
  <c r="AF2885" i="1"/>
  <c r="AA2885" i="1"/>
  <c r="V2885" i="1"/>
  <c r="AA2886" i="1"/>
  <c r="AH2886" i="1"/>
  <c r="V2886" i="1"/>
  <c r="AD2891" i="1"/>
  <c r="AK2891" i="1"/>
  <c r="AS2891" i="1"/>
  <c r="AB2895" i="1"/>
  <c r="AI2895" i="1"/>
  <c r="W2895" i="1"/>
  <c r="Y2897" i="1"/>
  <c r="AK2897" i="1"/>
  <c r="AO2907" i="1"/>
  <c r="AH2909" i="1"/>
  <c r="AA2909" i="1"/>
  <c r="AG2913" i="1"/>
  <c r="AY2913" i="1" s="1"/>
  <c r="AB2913" i="1"/>
  <c r="AJ2914" i="1"/>
  <c r="X2914" i="1"/>
  <c r="AK2916" i="1"/>
  <c r="AD2916" i="1"/>
  <c r="AC2918" i="1"/>
  <c r="AJ2918" i="1"/>
  <c r="AB2855" i="1"/>
  <c r="V2858" i="1"/>
  <c r="V2859" i="1"/>
  <c r="AK2860" i="1"/>
  <c r="V2879" i="1"/>
  <c r="W2883" i="1"/>
  <c r="AB2883" i="1"/>
  <c r="X2884" i="1"/>
  <c r="AH2885" i="1"/>
  <c r="AB2887" i="1"/>
  <c r="V2890" i="1"/>
  <c r="X2892" i="1"/>
  <c r="AJ2892" i="1"/>
  <c r="AC2892" i="1"/>
  <c r="AD2897" i="1"/>
  <c r="AF2901" i="1"/>
  <c r="AA2901" i="1"/>
  <c r="V2901" i="1"/>
  <c r="AK2905" i="1"/>
  <c r="Y2905" i="1"/>
  <c r="AF2909" i="1"/>
  <c r="AK2912" i="1"/>
  <c r="AD2912" i="1"/>
  <c r="AI2913" i="1"/>
  <c r="AC2914" i="1"/>
  <c r="X2918" i="1"/>
  <c r="V2881" i="1"/>
  <c r="AF2881" i="1"/>
  <c r="V2882" i="1"/>
  <c r="AF2882" i="1"/>
  <c r="AK2884" i="1"/>
  <c r="AG2886" i="1"/>
  <c r="W2886" i="1"/>
  <c r="AK2889" i="1"/>
  <c r="V2893" i="1"/>
  <c r="AH2893" i="1"/>
  <c r="V2894" i="1"/>
  <c r="AF2894" i="1"/>
  <c r="X2895" i="1"/>
  <c r="AG2898" i="1"/>
  <c r="AY2898" i="1" s="1"/>
  <c r="W2898" i="1"/>
  <c r="Y2900" i="1"/>
  <c r="AG2902" i="1"/>
  <c r="AY2902" i="1" s="1"/>
  <c r="W2902" i="1"/>
  <c r="X2904" i="1"/>
  <c r="V2905" i="1"/>
  <c r="AH2905" i="1"/>
  <c r="V2906" i="1"/>
  <c r="AF2906" i="1"/>
  <c r="X2907" i="1"/>
  <c r="AD2908" i="1"/>
  <c r="AG2909" i="1"/>
  <c r="AY2909" i="1" s="1"/>
  <c r="AI2909" i="1"/>
  <c r="AB2910" i="1"/>
  <c r="V2880" i="1"/>
  <c r="AA2882" i="1"/>
  <c r="AI2886" i="1"/>
  <c r="AG2894" i="1"/>
  <c r="AY2894" i="1" s="1"/>
  <c r="W2894" i="1"/>
  <c r="AJ2895" i="1"/>
  <c r="AI2898" i="1"/>
  <c r="AP2899" i="1"/>
  <c r="AS2900" i="1"/>
  <c r="AO2900" i="1"/>
  <c r="AI2902" i="1"/>
  <c r="AS2903" i="1"/>
  <c r="AG2906" i="1"/>
  <c r="AY2906" i="1" s="1"/>
  <c r="W2906" i="1"/>
  <c r="AB2914" i="1"/>
  <c r="W513" i="1"/>
  <c r="AB513" i="1" s="1"/>
  <c r="AD515" i="1"/>
  <c r="AG518" i="1"/>
  <c r="AY518" i="1" s="1"/>
  <c r="X526" i="1"/>
  <c r="AC526" i="1" s="1"/>
  <c r="Y527" i="1"/>
  <c r="AD527" i="1" s="1"/>
  <c r="AG528" i="1"/>
  <c r="AY528" i="1" s="1"/>
  <c r="V535" i="1"/>
  <c r="W536" i="1"/>
  <c r="AB536" i="1" s="1"/>
  <c r="AD538" i="1"/>
  <c r="Z538" i="1"/>
  <c r="V557" i="1"/>
  <c r="AD591" i="1"/>
  <c r="Z591" i="1"/>
  <c r="AG591" i="1"/>
  <c r="AY591" i="1" s="1"/>
  <c r="AD635" i="1"/>
  <c r="Y635" i="1"/>
  <c r="AG640" i="1"/>
  <c r="AY640" i="1" s="1"/>
  <c r="AB653" i="1"/>
  <c r="W653" i="1"/>
  <c r="AF655" i="1"/>
  <c r="V655" i="1"/>
  <c r="V669" i="1"/>
  <c r="V671" i="1"/>
  <c r="W673" i="1"/>
  <c r="AB673" i="1" s="1"/>
  <c r="X694" i="1"/>
  <c r="AC694" i="1" s="1"/>
  <c r="AD725" i="1"/>
  <c r="AD748" i="1"/>
  <c r="AC785" i="1"/>
  <c r="X785" i="1"/>
  <c r="AD790" i="1"/>
  <c r="Y790" i="1"/>
  <c r="AC829" i="1"/>
  <c r="X829" i="1"/>
  <c r="X845" i="1"/>
  <c r="AC845" i="1" s="1"/>
  <c r="AD850" i="1"/>
  <c r="Y850" i="1"/>
  <c r="V888" i="1"/>
  <c r="AG928" i="1"/>
  <c r="X950" i="1"/>
  <c r="AC950" i="1"/>
  <c r="W988" i="1"/>
  <c r="AB988" i="1" s="1"/>
  <c r="AF1007" i="1"/>
  <c r="V1076" i="1"/>
  <c r="Y1136" i="1"/>
  <c r="AD1136" i="1" s="1"/>
  <c r="W1150" i="1"/>
  <c r="AB1150" i="1" s="1"/>
  <c r="V1155" i="1"/>
  <c r="W1182" i="1"/>
  <c r="AB1182" i="1" s="1"/>
  <c r="Y1283" i="1"/>
  <c r="AD1283" i="1"/>
  <c r="Y1302" i="1"/>
  <c r="AD1302" i="1" s="1"/>
  <c r="W1319" i="1"/>
  <c r="AB1319" i="1" s="1"/>
  <c r="AF1369" i="1"/>
  <c r="V1369" i="1"/>
  <c r="W1379" i="1"/>
  <c r="AB1379" i="1" s="1"/>
  <c r="AD1524" i="1"/>
  <c r="Y1648" i="1"/>
  <c r="AD1648" i="1" s="1"/>
  <c r="AD1694" i="1"/>
  <c r="X388" i="1"/>
  <c r="AB395" i="1"/>
  <c r="V405" i="1"/>
  <c r="AG385" i="1"/>
  <c r="AY385" i="1" s="1"/>
  <c r="AC388" i="1"/>
  <c r="AJ388" i="1" s="1"/>
  <c r="W391" i="1"/>
  <c r="AB391" i="1" s="1"/>
  <c r="AG393" i="1"/>
  <c r="AY393" i="1" s="1"/>
  <c r="AF396" i="1"/>
  <c r="X396" i="1"/>
  <c r="AC396" i="1" s="1"/>
  <c r="W398" i="1"/>
  <c r="AB398" i="1" s="1"/>
  <c r="AG400" i="1"/>
  <c r="AF403" i="1"/>
  <c r="X403" i="1"/>
  <c r="V409" i="1"/>
  <c r="Y412" i="1"/>
  <c r="AG412" i="1"/>
  <c r="AF418" i="1"/>
  <c r="W418" i="1"/>
  <c r="AB418" i="1" s="1"/>
  <c r="AC420" i="1"/>
  <c r="AF421" i="1"/>
  <c r="Y424" i="1"/>
  <c r="AD424" i="1" s="1"/>
  <c r="Z432" i="1"/>
  <c r="V433" i="1"/>
  <c r="Y440" i="1"/>
  <c r="AD440" i="1" s="1"/>
  <c r="AF442" i="1"/>
  <c r="Z444" i="1"/>
  <c r="AB446" i="1"/>
  <c r="W446" i="1"/>
  <c r="AC451" i="1"/>
  <c r="AD453" i="1"/>
  <c r="AF457" i="1"/>
  <c r="V457" i="1"/>
  <c r="AC466" i="1"/>
  <c r="AF472" i="1"/>
  <c r="V472" i="1"/>
  <c r="AF474" i="1"/>
  <c r="X474" i="1"/>
  <c r="AC474" i="1" s="1"/>
  <c r="W477" i="1"/>
  <c r="AB477" i="1" s="1"/>
  <c r="AG479" i="1"/>
  <c r="AY479" i="1" s="1"/>
  <c r="Y482" i="1"/>
  <c r="AD482" i="1" s="1"/>
  <c r="AF484" i="1"/>
  <c r="AC493" i="1"/>
  <c r="AF499" i="1"/>
  <c r="V499" i="1"/>
  <c r="W502" i="1"/>
  <c r="AB502" i="1" s="1"/>
  <c r="AG504" i="1"/>
  <c r="AF511" i="1"/>
  <c r="AC512" i="1"/>
  <c r="AG519" i="1"/>
  <c r="AD519" i="1"/>
  <c r="X522" i="1"/>
  <c r="AC522" i="1" s="1"/>
  <c r="V526" i="1"/>
  <c r="AG538" i="1"/>
  <c r="V539" i="1"/>
  <c r="AF543" i="1"/>
  <c r="V543" i="1"/>
  <c r="V547" i="1"/>
  <c r="AC549" i="1"/>
  <c r="X549" i="1"/>
  <c r="AC553" i="1"/>
  <c r="V558" i="1"/>
  <c r="AD574" i="1"/>
  <c r="V584" i="1"/>
  <c r="AA584" i="1" s="1"/>
  <c r="V592" i="1"/>
  <c r="AF609" i="1"/>
  <c r="V609" i="1"/>
  <c r="AA609" i="1" s="1"/>
  <c r="AG618" i="1"/>
  <c r="AF647" i="1"/>
  <c r="V647" i="1"/>
  <c r="AD653" i="1"/>
  <c r="AF660" i="1"/>
  <c r="V660" i="1"/>
  <c r="AA660" i="1" s="1"/>
  <c r="X669" i="1"/>
  <c r="AC669" i="1"/>
  <c r="AF695" i="1"/>
  <c r="V695" i="1"/>
  <c r="W752" i="1"/>
  <c r="AB752" i="1"/>
  <c r="AF755" i="1"/>
  <c r="V755" i="1"/>
  <c r="W760" i="1"/>
  <c r="AB760" i="1" s="1"/>
  <c r="AF763" i="1"/>
  <c r="V763" i="1"/>
  <c r="W776" i="1"/>
  <c r="AB776" i="1" s="1"/>
  <c r="AD779" i="1"/>
  <c r="X825" i="1"/>
  <c r="AC825" i="1" s="1"/>
  <c r="W836" i="1"/>
  <c r="AB836" i="1" s="1"/>
  <c r="AD866" i="1"/>
  <c r="Y866" i="1"/>
  <c r="W907" i="1"/>
  <c r="AB907" i="1"/>
  <c r="AG920" i="1"/>
  <c r="AY920" i="1" s="1"/>
  <c r="AF951" i="1"/>
  <c r="V951" i="1"/>
  <c r="V957" i="1"/>
  <c r="AG975" i="1"/>
  <c r="AF1022" i="1"/>
  <c r="V1022" i="1"/>
  <c r="AA1022" i="1" s="1"/>
  <c r="AC1025" i="1"/>
  <c r="X1025" i="1"/>
  <c r="V1060" i="1"/>
  <c r="V1108" i="1"/>
  <c r="Y1120" i="1"/>
  <c r="AD1120" i="1" s="1"/>
  <c r="W1166" i="1"/>
  <c r="AB1166" i="1" s="1"/>
  <c r="V1171" i="1"/>
  <c r="V1218" i="1"/>
  <c r="V1250" i="1"/>
  <c r="AF1347" i="1"/>
  <c r="V1347" i="1"/>
  <c r="X1348" i="1"/>
  <c r="AC1348" i="1" s="1"/>
  <c r="AF1358" i="1"/>
  <c r="V1358" i="1"/>
  <c r="AG1400" i="1"/>
  <c r="AY1400" i="1" s="1"/>
  <c r="Y1453" i="1"/>
  <c r="AD1453" i="1"/>
  <c r="AF1588" i="1"/>
  <c r="V1588" i="1"/>
  <c r="AC1681" i="1"/>
  <c r="X1681" i="1"/>
  <c r="Y1712" i="1"/>
  <c r="AD1767" i="1"/>
  <c r="X1784" i="1"/>
  <c r="X1804" i="1"/>
  <c r="AC1804" i="1" s="1"/>
  <c r="AJ1804" i="1" s="1"/>
  <c r="AG541" i="1"/>
  <c r="AY541" i="1" s="1"/>
  <c r="AF550" i="1"/>
  <c r="V550" i="1"/>
  <c r="AF551" i="1"/>
  <c r="V551" i="1"/>
  <c r="AC552" i="1"/>
  <c r="V565" i="1"/>
  <c r="AF575" i="1"/>
  <c r="V575" i="1"/>
  <c r="W576" i="1"/>
  <c r="AC584" i="1"/>
  <c r="Y601" i="1"/>
  <c r="X608" i="1"/>
  <c r="AC608" i="1"/>
  <c r="AD613" i="1"/>
  <c r="Y613" i="1"/>
  <c r="AD630" i="1"/>
  <c r="AF631" i="1"/>
  <c r="V631" i="1"/>
  <c r="AA631" i="1" s="1"/>
  <c r="X646" i="1"/>
  <c r="AC646" i="1"/>
  <c r="V648" i="1"/>
  <c r="AG653" i="1"/>
  <c r="AY653" i="1" s="1"/>
  <c r="V654" i="1"/>
  <c r="AD666" i="1"/>
  <c r="Y666" i="1"/>
  <c r="AD727" i="1"/>
  <c r="Y727" i="1"/>
  <c r="X733" i="1"/>
  <c r="AD740" i="1"/>
  <c r="V741" i="1"/>
  <c r="AF751" i="1"/>
  <c r="V751" i="1"/>
  <c r="AF759" i="1"/>
  <c r="V759" i="1"/>
  <c r="AF775" i="1"/>
  <c r="V775" i="1"/>
  <c r="AB820" i="1"/>
  <c r="W820" i="1"/>
  <c r="AF835" i="1"/>
  <c r="V835" i="1"/>
  <c r="W891" i="1"/>
  <c r="AB891" i="1" s="1"/>
  <c r="AF906" i="1"/>
  <c r="V906" i="1"/>
  <c r="Y931" i="1"/>
  <c r="AD931" i="1" s="1"/>
  <c r="AD935" i="1"/>
  <c r="Y935" i="1"/>
  <c r="W949" i="1"/>
  <c r="AB949" i="1" s="1"/>
  <c r="X965" i="1"/>
  <c r="AC965" i="1"/>
  <c r="AG988" i="1"/>
  <c r="AY988" i="1" s="1"/>
  <c r="AF990" i="1"/>
  <c r="V990" i="1"/>
  <c r="W1008" i="1"/>
  <c r="AB1008" i="1" s="1"/>
  <c r="AF1011" i="1"/>
  <c r="V1011" i="1"/>
  <c r="W1020" i="1"/>
  <c r="AB1020" i="1" s="1"/>
  <c r="W1118" i="1"/>
  <c r="AB1118" i="1"/>
  <c r="V1123" i="1"/>
  <c r="Y1152" i="1"/>
  <c r="AD1152" i="1" s="1"/>
  <c r="Z1184" i="1"/>
  <c r="Y1184" i="1"/>
  <c r="AD1184" i="1" s="1"/>
  <c r="V1234" i="1"/>
  <c r="AA1234" i="1" s="1"/>
  <c r="W1285" i="1"/>
  <c r="AB1285" i="1" s="1"/>
  <c r="AF1299" i="1"/>
  <c r="V1299" i="1"/>
  <c r="X1313" i="1"/>
  <c r="AC1313" i="1"/>
  <c r="V1321" i="1"/>
  <c r="Y1376" i="1"/>
  <c r="AD1376" i="1"/>
  <c r="X1429" i="1"/>
  <c r="AP1429" i="1"/>
  <c r="AC1429" i="1"/>
  <c r="AF1505" i="1"/>
  <c r="W1507" i="1"/>
  <c r="AB1507" i="1"/>
  <c r="W1511" i="1"/>
  <c r="AB1511" i="1" s="1"/>
  <c r="AG1511" i="1"/>
  <c r="AE1653" i="1"/>
  <c r="Y1653" i="1"/>
  <c r="AD1653" i="1"/>
  <c r="AD1668" i="1"/>
  <c r="AC1677" i="1"/>
  <c r="X1677" i="1"/>
  <c r="V1754" i="1"/>
  <c r="AF1764" i="1"/>
  <c r="AF1783" i="1"/>
  <c r="V1783" i="1"/>
  <c r="AD1914" i="1"/>
  <c r="Z1914" i="1"/>
  <c r="AF2310" i="1"/>
  <c r="V2310" i="1"/>
  <c r="W2318" i="1"/>
  <c r="AB2318" i="1" s="1"/>
  <c r="AB2330" i="1"/>
  <c r="AI2330" i="1"/>
  <c r="W2330" i="1"/>
  <c r="X431" i="1"/>
  <c r="AC431" i="1" s="1"/>
  <c r="AJ431" i="1" s="1"/>
  <c r="AF505" i="1"/>
  <c r="AD523" i="1"/>
  <c r="Z523" i="1"/>
  <c r="Y416" i="1"/>
  <c r="AD416" i="1" s="1"/>
  <c r="AG424" i="1"/>
  <c r="AY424" i="1" s="1"/>
  <c r="AG432" i="1"/>
  <c r="AY432" i="1" s="1"/>
  <c r="Y456" i="1"/>
  <c r="AD456" i="1" s="1"/>
  <c r="AC486" i="1"/>
  <c r="W488" i="1"/>
  <c r="AB488" i="1" s="1"/>
  <c r="AG490" i="1"/>
  <c r="AY490" i="1" s="1"/>
  <c r="AF510" i="1"/>
  <c r="V386" i="1"/>
  <c r="Y389" i="1"/>
  <c r="AD389" i="1" s="1"/>
  <c r="AG389" i="1"/>
  <c r="AY389" i="1" s="1"/>
  <c r="AF395" i="1"/>
  <c r="AF402" i="1"/>
  <c r="V417" i="1"/>
  <c r="AC419" i="1"/>
  <c r="AF435" i="1"/>
  <c r="W438" i="1"/>
  <c r="AB438" i="1" s="1"/>
  <c r="AG440" i="1"/>
  <c r="AD445" i="1"/>
  <c r="AF450" i="1"/>
  <c r="AF465" i="1"/>
  <c r="W469" i="1"/>
  <c r="AB469" i="1" s="1"/>
  <c r="AG482" i="1"/>
  <c r="AY482" i="1" s="1"/>
  <c r="AF492" i="1"/>
  <c r="W496" i="1"/>
  <c r="AB496" i="1" s="1"/>
  <c r="AD501" i="1"/>
  <c r="V505" i="1"/>
  <c r="AF507" i="1"/>
  <c r="AD517" i="1"/>
  <c r="Z517" i="1"/>
  <c r="V394" i="1"/>
  <c r="V401" i="1"/>
  <c r="AC403" i="1"/>
  <c r="AD405" i="1"/>
  <c r="X415" i="1"/>
  <c r="V421" i="1"/>
  <c r="W430" i="1"/>
  <c r="AB430" i="1" s="1"/>
  <c r="AF441" i="1"/>
  <c r="AA441" i="1"/>
  <c r="AF443" i="1"/>
  <c r="AG448" i="1"/>
  <c r="AY448" i="1" s="1"/>
  <c r="AF458" i="1"/>
  <c r="W461" i="1"/>
  <c r="AB461" i="1" s="1"/>
  <c r="AG463" i="1"/>
  <c r="Y471" i="1"/>
  <c r="AF473" i="1"/>
  <c r="AF483" i="1"/>
  <c r="V483" i="1"/>
  <c r="AF485" i="1"/>
  <c r="Y498" i="1"/>
  <c r="AD498" i="1" s="1"/>
  <c r="AG520" i="1"/>
  <c r="AY520" i="1" s="1"/>
  <c r="AF535" i="1"/>
  <c r="V549" i="1"/>
  <c r="AD581" i="1"/>
  <c r="V585" i="1"/>
  <c r="X592" i="1"/>
  <c r="Y624" i="1"/>
  <c r="AF671" i="1"/>
  <c r="AA676" i="1"/>
  <c r="AF676" i="1"/>
  <c r="AD719" i="1"/>
  <c r="Y719" i="1"/>
  <c r="AF826" i="1"/>
  <c r="AA826" i="1"/>
  <c r="AD880" i="1"/>
  <c r="AA890" i="1"/>
  <c r="AF890" i="1"/>
  <c r="AF995" i="1"/>
  <c r="V995" i="1"/>
  <c r="AA1005" i="1"/>
  <c r="V1007" i="1"/>
  <c r="X1021" i="1"/>
  <c r="AC1021" i="1"/>
  <c r="V1187" i="1"/>
  <c r="AD1259" i="1"/>
  <c r="Y1259" i="1"/>
  <c r="W1292" i="1"/>
  <c r="AB1292" i="1" s="1"/>
  <c r="Y1314" i="1"/>
  <c r="AD1314" i="1"/>
  <c r="AF1352" i="1"/>
  <c r="W1368" i="1"/>
  <c r="AB1368" i="1" s="1"/>
  <c r="W1589" i="1"/>
  <c r="AB1589" i="1" s="1"/>
  <c r="AD1751" i="1"/>
  <c r="AD382" i="1"/>
  <c r="AF386" i="1"/>
  <c r="X392" i="1"/>
  <c r="AC392" i="1" s="1"/>
  <c r="AJ392" i="1" s="1"/>
  <c r="Y393" i="1"/>
  <c r="X399" i="1"/>
  <c r="AC399" i="1" s="1"/>
  <c r="AF407" i="1"/>
  <c r="AG408" i="1"/>
  <c r="W414" i="1"/>
  <c r="AB414" i="1" s="1"/>
  <c r="AG416" i="1"/>
  <c r="AF419" i="1"/>
  <c r="AF422" i="1"/>
  <c r="V425" i="1"/>
  <c r="AF427" i="1"/>
  <c r="Y428" i="1"/>
  <c r="AD428" i="1" s="1"/>
  <c r="AG428" i="1"/>
  <c r="AY428" i="1" s="1"/>
  <c r="AF434" i="1"/>
  <c r="AF449" i="1"/>
  <c r="V449" i="1"/>
  <c r="AF451" i="1"/>
  <c r="W454" i="1"/>
  <c r="AB454" i="1" s="1"/>
  <c r="AG456" i="1"/>
  <c r="AY456" i="1" s="1"/>
  <c r="AD460" i="1"/>
  <c r="AB462" i="1"/>
  <c r="AF464" i="1"/>
  <c r="V464" i="1"/>
  <c r="AF466" i="1"/>
  <c r="AG471" i="1"/>
  <c r="AD471" i="1"/>
  <c r="Y479" i="1"/>
  <c r="AD479" i="1" s="1"/>
  <c r="W480" i="1"/>
  <c r="AB480" i="1" s="1"/>
  <c r="AF491" i="1"/>
  <c r="V491" i="1"/>
  <c r="AF493" i="1"/>
  <c r="AG498" i="1"/>
  <c r="AY498" i="1" s="1"/>
  <c r="Y504" i="1"/>
  <c r="AD504" i="1" s="1"/>
  <c r="AF506" i="1"/>
  <c r="Y515" i="1"/>
  <c r="AB517" i="1"/>
  <c r="AG517" i="1"/>
  <c r="Y519" i="1"/>
  <c r="V524" i="1"/>
  <c r="Y538" i="1"/>
  <c r="AG542" i="1"/>
  <c r="AD542" i="1"/>
  <c r="AF544" i="1"/>
  <c r="AD554" i="1"/>
  <c r="AG559" i="1"/>
  <c r="AD562" i="1"/>
  <c r="Z564" i="1"/>
  <c r="V566" i="1"/>
  <c r="AF567" i="1"/>
  <c r="V567" i="1"/>
  <c r="W568" i="1"/>
  <c r="AB568" i="1" s="1"/>
  <c r="X569" i="1"/>
  <c r="Y581" i="1"/>
  <c r="AG586" i="1"/>
  <c r="V608" i="1"/>
  <c r="AA608" i="1" s="1"/>
  <c r="AD624" i="1"/>
  <c r="W630" i="1"/>
  <c r="AB630" i="1" s="1"/>
  <c r="AF636" i="1"/>
  <c r="V636" i="1"/>
  <c r="V646" i="1"/>
  <c r="AF648" i="1"/>
  <c r="X654" i="1"/>
  <c r="AC654" i="1"/>
  <c r="AD659" i="1"/>
  <c r="Y659" i="1"/>
  <c r="AG666" i="1"/>
  <c r="AF670" i="1"/>
  <c r="V670" i="1"/>
  <c r="AD734" i="1"/>
  <c r="Y734" i="1"/>
  <c r="Y774" i="1"/>
  <c r="AD774" i="1"/>
  <c r="Y806" i="1"/>
  <c r="AD806" i="1" s="1"/>
  <c r="X900" i="1"/>
  <c r="AC900" i="1" s="1"/>
  <c r="Y923" i="1"/>
  <c r="AD923" i="1" s="1"/>
  <c r="W960" i="1"/>
  <c r="AB960" i="1" s="1"/>
  <c r="AD963" i="1"/>
  <c r="AF966" i="1"/>
  <c r="V966" i="1"/>
  <c r="X989" i="1"/>
  <c r="AC989" i="1"/>
  <c r="AG999" i="1"/>
  <c r="V1029" i="1"/>
  <c r="V1044" i="1"/>
  <c r="V1092" i="1"/>
  <c r="W1134" i="1"/>
  <c r="AB1134" i="1" s="1"/>
  <c r="V1139" i="1"/>
  <c r="Y1168" i="1"/>
  <c r="AD1168" i="1" s="1"/>
  <c r="W1198" i="1"/>
  <c r="AB1198" i="1" s="1"/>
  <c r="V1202" i="1"/>
  <c r="W1288" i="1"/>
  <c r="AB1288" i="1" s="1"/>
  <c r="AF1350" i="1"/>
  <c r="V1350" i="1"/>
  <c r="AF1360" i="1"/>
  <c r="AG1378" i="1"/>
  <c r="AY1378" i="1" s="1"/>
  <c r="W1378" i="1"/>
  <c r="AB1378" i="1"/>
  <c r="AF1386" i="1"/>
  <c r="V1386" i="1"/>
  <c r="AG1396" i="1"/>
  <c r="AY1396" i="1" s="1"/>
  <c r="AF1466" i="1"/>
  <c r="V1466" i="1"/>
  <c r="AF1493" i="1"/>
  <c r="V1493" i="1"/>
  <c r="W1513" i="1"/>
  <c r="AB1513" i="1" s="1"/>
  <c r="W1534" i="1"/>
  <c r="AB1534" i="1" s="1"/>
  <c r="X1757" i="1"/>
  <c r="AP1782" i="1"/>
  <c r="AF1807" i="1"/>
  <c r="W1890" i="1"/>
  <c r="AB1890" i="1" s="1"/>
  <c r="X1895" i="1"/>
  <c r="AG2009" i="1"/>
  <c r="AY2009" i="1" s="1"/>
  <c r="W2009" i="1"/>
  <c r="AB2009" i="1"/>
  <c r="W2213" i="1"/>
  <c r="AB2213" i="1" s="1"/>
  <c r="AG2213" i="1"/>
  <c r="AY2213" i="1" s="1"/>
  <c r="AD2252" i="1"/>
  <c r="AK2252" i="1"/>
  <c r="AC385" i="1"/>
  <c r="AB388" i="1"/>
  <c r="V390" i="1"/>
  <c r="AA390" i="1" s="1"/>
  <c r="V397" i="1"/>
  <c r="AB411" i="1"/>
  <c r="V413" i="1"/>
  <c r="AC424" i="1"/>
  <c r="V429" i="1"/>
  <c r="AC440" i="1"/>
  <c r="AB443" i="1"/>
  <c r="Y444" i="1"/>
  <c r="V445" i="1"/>
  <c r="X447" i="1"/>
  <c r="AC456" i="1"/>
  <c r="Y467" i="1"/>
  <c r="V468" i="1"/>
  <c r="X470" i="1"/>
  <c r="AC470" i="1" s="1"/>
  <c r="AC479" i="1"/>
  <c r="X481" i="1"/>
  <c r="AC490" i="1"/>
  <c r="Y494" i="1"/>
  <c r="AD494" i="1" s="1"/>
  <c r="V495" i="1"/>
  <c r="X497" i="1"/>
  <c r="AC504" i="1"/>
  <c r="Y508" i="1"/>
  <c r="V509" i="1"/>
  <c r="X514" i="1"/>
  <c r="AC514" i="1" s="1"/>
  <c r="V516" i="1"/>
  <c r="V518" i="1"/>
  <c r="V520" i="1"/>
  <c r="W525" i="1"/>
  <c r="V528" i="1"/>
  <c r="AG530" i="1"/>
  <c r="V531" i="1"/>
  <c r="V533" i="1"/>
  <c r="V534" i="1"/>
  <c r="W540" i="1"/>
  <c r="AB540" i="1" s="1"/>
  <c r="V542" i="1"/>
  <c r="AG543" i="1"/>
  <c r="AY543" i="1" s="1"/>
  <c r="X545" i="1"/>
  <c r="AG548" i="1"/>
  <c r="AG551" i="1"/>
  <c r="AY551" i="1" s="1"/>
  <c r="V555" i="1"/>
  <c r="AG556" i="1"/>
  <c r="AG557" i="1"/>
  <c r="Y558" i="1"/>
  <c r="AD558" i="1" s="1"/>
  <c r="V559" i="1"/>
  <c r="X561" i="1"/>
  <c r="W564" i="1"/>
  <c r="AB564" i="1" s="1"/>
  <c r="AG567" i="1"/>
  <c r="W572" i="1"/>
  <c r="AB572" i="1" s="1"/>
  <c r="AG575" i="1"/>
  <c r="X580" i="1"/>
  <c r="W583" i="1"/>
  <c r="AB583" i="1" s="1"/>
  <c r="Y589" i="1"/>
  <c r="AF590" i="1"/>
  <c r="AH590" i="1" s="1"/>
  <c r="V593" i="1"/>
  <c r="AF594" i="1"/>
  <c r="V594" i="1"/>
  <c r="W595" i="1"/>
  <c r="X596" i="1"/>
  <c r="AC596" i="1" s="1"/>
  <c r="V617" i="1"/>
  <c r="AG625" i="1"/>
  <c r="AY625" i="1" s="1"/>
  <c r="AF626" i="1"/>
  <c r="Z628" i="1"/>
  <c r="AD628" i="1"/>
  <c r="AG632" i="1"/>
  <c r="AD637" i="1"/>
  <c r="AP637" i="1"/>
  <c r="V638" i="1"/>
  <c r="AA638" i="1" s="1"/>
  <c r="AD643" i="1"/>
  <c r="AF652" i="1"/>
  <c r="V652" i="1"/>
  <c r="AG656" i="1"/>
  <c r="AY656" i="1" s="1"/>
  <c r="AD661" i="1"/>
  <c r="V662" i="1"/>
  <c r="AA662" i="1" s="1"/>
  <c r="AG677" i="1"/>
  <c r="AY677" i="1" s="1"/>
  <c r="V679" i="1"/>
  <c r="AA679" i="1" s="1"/>
  <c r="AH679" i="1" s="1"/>
  <c r="AF680" i="1"/>
  <c r="V680" i="1"/>
  <c r="W681" i="1"/>
  <c r="AB681" i="1" s="1"/>
  <c r="Y687" i="1"/>
  <c r="AG701" i="1"/>
  <c r="V703" i="1"/>
  <c r="AF704" i="1"/>
  <c r="V704" i="1"/>
  <c r="W705" i="1"/>
  <c r="Y711" i="1"/>
  <c r="AD711" i="1" s="1"/>
  <c r="AF720" i="1"/>
  <c r="V720" i="1"/>
  <c r="W721" i="1"/>
  <c r="AB721" i="1" s="1"/>
  <c r="AF724" i="1"/>
  <c r="V724" i="1"/>
  <c r="AD732" i="1"/>
  <c r="AF739" i="1"/>
  <c r="V739" i="1"/>
  <c r="AF747" i="1"/>
  <c r="V747" i="1"/>
  <c r="AB756" i="1"/>
  <c r="AG756" i="1"/>
  <c r="AY756" i="1" s="1"/>
  <c r="AB764" i="1"/>
  <c r="AG764" i="1"/>
  <c r="AY764" i="1" s="1"/>
  <c r="V766" i="1"/>
  <c r="AA766" i="1" s="1"/>
  <c r="AH766" i="1" s="1"/>
  <c r="V797" i="1"/>
  <c r="AF807" i="1"/>
  <c r="V807" i="1"/>
  <c r="W808" i="1"/>
  <c r="AB808" i="1" s="1"/>
  <c r="Y814" i="1"/>
  <c r="AD814" i="1" s="1"/>
  <c r="Y822" i="1"/>
  <c r="AD822" i="1" s="1"/>
  <c r="AG823" i="1"/>
  <c r="AY823" i="1" s="1"/>
  <c r="AD848" i="1"/>
  <c r="V857" i="1"/>
  <c r="AF867" i="1"/>
  <c r="V867" i="1"/>
  <c r="W868" i="1"/>
  <c r="AB868" i="1" s="1"/>
  <c r="Y874" i="1"/>
  <c r="AG909" i="1"/>
  <c r="AY909" i="1" s="1"/>
  <c r="Y911" i="1"/>
  <c r="AD911" i="1" s="1"/>
  <c r="AG912" i="1"/>
  <c r="AY912" i="1" s="1"/>
  <c r="AE915" i="1"/>
  <c r="AD915" i="1"/>
  <c r="Z925" i="1"/>
  <c r="V926" i="1"/>
  <c r="AD933" i="1"/>
  <c r="AF936" i="1"/>
  <c r="V936" i="1"/>
  <c r="W937" i="1"/>
  <c r="AB937" i="1" s="1"/>
  <c r="AD940" i="1"/>
  <c r="Y943" i="1"/>
  <c r="AG944" i="1"/>
  <c r="AD947" i="1"/>
  <c r="AG952" i="1"/>
  <c r="AD955" i="1"/>
  <c r="AG967" i="1"/>
  <c r="Z970" i="1"/>
  <c r="AD970" i="1"/>
  <c r="V974" i="1"/>
  <c r="AD986" i="1"/>
  <c r="AG996" i="1"/>
  <c r="AY996" i="1" s="1"/>
  <c r="V998" i="1"/>
  <c r="AG1012" i="1"/>
  <c r="AY1012" i="1" s="1"/>
  <c r="Y1014" i="1"/>
  <c r="AD1014" i="1" s="1"/>
  <c r="AG1015" i="1"/>
  <c r="AD1018" i="1"/>
  <c r="V1037" i="1"/>
  <c r="W1047" i="1"/>
  <c r="AB1047" i="1" s="1"/>
  <c r="AD1049" i="1"/>
  <c r="V1052" i="1"/>
  <c r="W1063" i="1"/>
  <c r="AB1063" i="1" s="1"/>
  <c r="AD1065" i="1"/>
  <c r="V1068" i="1"/>
  <c r="W1079" i="1"/>
  <c r="AB1079" i="1" s="1"/>
  <c r="AD1081" i="1"/>
  <c r="V1084" i="1"/>
  <c r="W1095" i="1"/>
  <c r="AB1095" i="1" s="1"/>
  <c r="AD1097" i="1"/>
  <c r="V1100" i="1"/>
  <c r="W1111" i="1"/>
  <c r="AB1111" i="1" s="1"/>
  <c r="AD1113" i="1"/>
  <c r="V1116" i="1"/>
  <c r="AA1116" i="1" s="1"/>
  <c r="AG1117" i="1"/>
  <c r="W1126" i="1"/>
  <c r="AD1128" i="1"/>
  <c r="Y1132" i="1"/>
  <c r="AD1132" i="1" s="1"/>
  <c r="AG1133" i="1"/>
  <c r="W1142" i="1"/>
  <c r="AB1142" i="1" s="1"/>
  <c r="AD1144" i="1"/>
  <c r="Y1148" i="1"/>
  <c r="AD1148" i="1" s="1"/>
  <c r="AG1149" i="1"/>
  <c r="W1158" i="1"/>
  <c r="AB1158" i="1" s="1"/>
  <c r="Z1160" i="1"/>
  <c r="AD1160" i="1"/>
  <c r="AD1164" i="1"/>
  <c r="Y1164" i="1"/>
  <c r="AG1165" i="1"/>
  <c r="AY1165" i="1" s="1"/>
  <c r="W1174" i="1"/>
  <c r="AB1174" i="1" s="1"/>
  <c r="AD1176" i="1"/>
  <c r="Y1180" i="1"/>
  <c r="AD1180" i="1" s="1"/>
  <c r="AG1181" i="1"/>
  <c r="AY1181" i="1" s="1"/>
  <c r="W1190" i="1"/>
  <c r="AB1190" i="1" s="1"/>
  <c r="AD1192" i="1"/>
  <c r="AD1196" i="1"/>
  <c r="Y1196" i="1"/>
  <c r="AG1197" i="1"/>
  <c r="W1205" i="1"/>
  <c r="AB1205" i="1" s="1"/>
  <c r="AD1207" i="1"/>
  <c r="V1210" i="1"/>
  <c r="W1221" i="1"/>
  <c r="AB1221" i="1" s="1"/>
  <c r="AD1223" i="1"/>
  <c r="V1226" i="1"/>
  <c r="W1237" i="1"/>
  <c r="AB1237" i="1" s="1"/>
  <c r="AD1239" i="1"/>
  <c r="V1242" i="1"/>
  <c r="AG1260" i="1"/>
  <c r="AY1260" i="1" s="1"/>
  <c r="X1269" i="1"/>
  <c r="W1273" i="1"/>
  <c r="AB1273" i="1" s="1"/>
  <c r="V1280" i="1"/>
  <c r="V1282" i="1"/>
  <c r="AF1298" i="1"/>
  <c r="V1298" i="1"/>
  <c r="V1301" i="1"/>
  <c r="Y1306" i="1"/>
  <c r="AD1306" i="1" s="1"/>
  <c r="X1308" i="1"/>
  <c r="AC1308" i="1" s="1"/>
  <c r="V1323" i="1"/>
  <c r="AF1331" i="1"/>
  <c r="V1331" i="1"/>
  <c r="AC1338" i="1"/>
  <c r="AG1355" i="1"/>
  <c r="W1355" i="1"/>
  <c r="AB1355" i="1" s="1"/>
  <c r="AC1357" i="1"/>
  <c r="X1357" i="1"/>
  <c r="AF1366" i="1"/>
  <c r="V1366" i="1"/>
  <c r="AA1366" i="1" s="1"/>
  <c r="AF1370" i="1"/>
  <c r="V1370" i="1"/>
  <c r="AC1371" i="1"/>
  <c r="X1371" i="1"/>
  <c r="X1383" i="1"/>
  <c r="AC1383" i="1"/>
  <c r="AF1389" i="1"/>
  <c r="V1389" i="1"/>
  <c r="X1392" i="1"/>
  <c r="AC1392" i="1" s="1"/>
  <c r="AF1398" i="1"/>
  <c r="V1398" i="1"/>
  <c r="AB1399" i="1"/>
  <c r="W1399" i="1"/>
  <c r="X1407" i="1"/>
  <c r="AC1407" i="1"/>
  <c r="AF1409" i="1"/>
  <c r="V1409" i="1"/>
  <c r="AC1421" i="1"/>
  <c r="X1421" i="1"/>
  <c r="AF1427" i="1"/>
  <c r="V1427" i="1"/>
  <c r="AC1433" i="1"/>
  <c r="AG1438" i="1"/>
  <c r="AF1439" i="1"/>
  <c r="V1439" i="1"/>
  <c r="AG1444" i="1"/>
  <c r="W1444" i="1"/>
  <c r="AB1444" i="1" s="1"/>
  <c r="AG1447" i="1"/>
  <c r="AY1447" i="1" s="1"/>
  <c r="V1452" i="1"/>
  <c r="V1460" i="1"/>
  <c r="AC1464" i="1"/>
  <c r="V1468" i="1"/>
  <c r="Y1473" i="1"/>
  <c r="AF1478" i="1"/>
  <c r="V1478" i="1"/>
  <c r="Z1485" i="1"/>
  <c r="Y1485" i="1"/>
  <c r="AD1485" i="1" s="1"/>
  <c r="AC1500" i="1"/>
  <c r="X1500" i="1"/>
  <c r="Z1535" i="1"/>
  <c r="AF1545" i="1"/>
  <c r="V1545" i="1"/>
  <c r="X1555" i="1"/>
  <c r="AF1576" i="1"/>
  <c r="V1576" i="1"/>
  <c r="W1593" i="1"/>
  <c r="AB1593" i="1"/>
  <c r="W1610" i="1"/>
  <c r="AB1610" i="1" s="1"/>
  <c r="AF1620" i="1"/>
  <c r="V1620" i="1"/>
  <c r="AC1626" i="1"/>
  <c r="AG1645" i="1"/>
  <c r="AY1645" i="1" s="1"/>
  <c r="AC1663" i="1"/>
  <c r="AF1665" i="1"/>
  <c r="AF1691" i="1"/>
  <c r="AB1692" i="1"/>
  <c r="AC1708" i="1"/>
  <c r="X1741" i="1"/>
  <c r="AC1741" i="1"/>
  <c r="Y1778" i="1"/>
  <c r="AD1778" i="1"/>
  <c r="AF1788" i="1"/>
  <c r="AD1795" i="1"/>
  <c r="AF1812" i="1"/>
  <c r="V1829" i="1"/>
  <c r="AF1858" i="1"/>
  <c r="V1858" i="1"/>
  <c r="AF1860" i="1"/>
  <c r="AD1862" i="1"/>
  <c r="AG1932" i="1"/>
  <c r="AY1932" i="1" s="1"/>
  <c r="V437" i="1"/>
  <c r="AC448" i="1"/>
  <c r="AB451" i="1"/>
  <c r="V453" i="1"/>
  <c r="V460" i="1"/>
  <c r="AB474" i="1"/>
  <c r="V476" i="1"/>
  <c r="AC482" i="1"/>
  <c r="V487" i="1"/>
  <c r="AC498" i="1"/>
  <c r="V501" i="1"/>
  <c r="V519" i="1"/>
  <c r="AG525" i="1"/>
  <c r="AY525" i="1" s="1"/>
  <c r="V527" i="1"/>
  <c r="W532" i="1"/>
  <c r="AB532" i="1" s="1"/>
  <c r="V541" i="1"/>
  <c r="AD547" i="1"/>
  <c r="W548" i="1"/>
  <c r="AB548" i="1" s="1"/>
  <c r="W556" i="1"/>
  <c r="AB556" i="1" s="1"/>
  <c r="V563" i="1"/>
  <c r="AG564" i="1"/>
  <c r="AY564" i="1" s="1"/>
  <c r="V571" i="1"/>
  <c r="AG572" i="1"/>
  <c r="AY572" i="1" s="1"/>
  <c r="V573" i="1"/>
  <c r="V574" i="1"/>
  <c r="V582" i="1"/>
  <c r="AG583" i="1"/>
  <c r="V586" i="1"/>
  <c r="AA586" i="1" s="1"/>
  <c r="AF602" i="1"/>
  <c r="V602" i="1"/>
  <c r="W603" i="1"/>
  <c r="AD606" i="1"/>
  <c r="AG610" i="1"/>
  <c r="AF611" i="1"/>
  <c r="V616" i="1"/>
  <c r="AF629" i="1"/>
  <c r="V629" i="1"/>
  <c r="AB637" i="1"/>
  <c r="AG637" i="1"/>
  <c r="V639" i="1"/>
  <c r="AA639" i="1" s="1"/>
  <c r="AH639" i="1" s="1"/>
  <c r="AD651" i="1"/>
  <c r="AE651" i="1"/>
  <c r="AB661" i="1"/>
  <c r="AG661" i="1"/>
  <c r="AY661" i="1" s="1"/>
  <c r="V663" i="1"/>
  <c r="AD677" i="1"/>
  <c r="Z677" i="1"/>
  <c r="V678" i="1"/>
  <c r="AA678" i="1" s="1"/>
  <c r="AF688" i="1"/>
  <c r="V688" i="1"/>
  <c r="W689" i="1"/>
  <c r="AB689" i="1" s="1"/>
  <c r="X690" i="1"/>
  <c r="AG696" i="1"/>
  <c r="AD701" i="1"/>
  <c r="Z701" i="1"/>
  <c r="V702" i="1"/>
  <c r="AF712" i="1"/>
  <c r="V712" i="1"/>
  <c r="W713" i="1"/>
  <c r="X714" i="1"/>
  <c r="AD716" i="1"/>
  <c r="AG728" i="1"/>
  <c r="AG735" i="1"/>
  <c r="AD738" i="1"/>
  <c r="AC741" i="1"/>
  <c r="AG743" i="1"/>
  <c r="AY743" i="1" s="1"/>
  <c r="AD746" i="1"/>
  <c r="AD756" i="1"/>
  <c r="AP756" i="1"/>
  <c r="AD764" i="1"/>
  <c r="V765" i="1"/>
  <c r="AF767" i="1"/>
  <c r="V767" i="1"/>
  <c r="AA767" i="1" s="1"/>
  <c r="W768" i="1"/>
  <c r="AB768" i="1" s="1"/>
  <c r="X769" i="1"/>
  <c r="AD771" i="1"/>
  <c r="AB788" i="1"/>
  <c r="AG788" i="1"/>
  <c r="AG791" i="1"/>
  <c r="AY791" i="1" s="1"/>
  <c r="AD794" i="1"/>
  <c r="V798" i="1"/>
  <c r="AF799" i="1"/>
  <c r="V799" i="1"/>
  <c r="W800" i="1"/>
  <c r="AB800" i="1" s="1"/>
  <c r="X801" i="1"/>
  <c r="AD803" i="1"/>
  <c r="AF815" i="1"/>
  <c r="V815" i="1"/>
  <c r="W816" i="1"/>
  <c r="AB816" i="1" s="1"/>
  <c r="X817" i="1"/>
  <c r="AC817" i="1" s="1"/>
  <c r="AF819" i="1"/>
  <c r="V819" i="1"/>
  <c r="AB848" i="1"/>
  <c r="AG848" i="1"/>
  <c r="AY848" i="1" s="1"/>
  <c r="AG851" i="1"/>
  <c r="AY851" i="1" s="1"/>
  <c r="AD854" i="1"/>
  <c r="V858" i="1"/>
  <c r="AF859" i="1"/>
  <c r="V859" i="1"/>
  <c r="W860" i="1"/>
  <c r="X861" i="1"/>
  <c r="AF875" i="1"/>
  <c r="V875" i="1"/>
  <c r="AA875" i="1" s="1"/>
  <c r="W876" i="1"/>
  <c r="X877" i="1"/>
  <c r="AF879" i="1"/>
  <c r="V879" i="1"/>
  <c r="AA879" i="1" s="1"/>
  <c r="AD885" i="1"/>
  <c r="AC888" i="1"/>
  <c r="AB925" i="1"/>
  <c r="AG925" i="1"/>
  <c r="AY925" i="1" s="1"/>
  <c r="V927" i="1"/>
  <c r="AB933" i="1"/>
  <c r="AG933" i="1"/>
  <c r="AY933" i="1" s="1"/>
  <c r="AF948" i="1"/>
  <c r="V948" i="1"/>
  <c r="AF956" i="1"/>
  <c r="V956" i="1"/>
  <c r="AC957" i="1"/>
  <c r="V973" i="1"/>
  <c r="AD978" i="1"/>
  <c r="AF987" i="1"/>
  <c r="V987" i="1"/>
  <c r="AG991" i="1"/>
  <c r="V997" i="1"/>
  <c r="AD1002" i="1"/>
  <c r="AC1005" i="1"/>
  <c r="AF1019" i="1"/>
  <c r="V1019" i="1"/>
  <c r="AA1019" i="1" s="1"/>
  <c r="AC1029" i="1"/>
  <c r="AG1031" i="1"/>
  <c r="AD1034" i="1"/>
  <c r="V1036" i="1"/>
  <c r="AC1044" i="1"/>
  <c r="Y1053" i="1"/>
  <c r="AD1053" i="1"/>
  <c r="AG1054" i="1"/>
  <c r="AY1054" i="1" s="1"/>
  <c r="Z1056" i="1"/>
  <c r="AC1060" i="1"/>
  <c r="Y1069" i="1"/>
  <c r="AD1069" i="1"/>
  <c r="AC1076" i="1"/>
  <c r="Y1085" i="1"/>
  <c r="AD1085" i="1" s="1"/>
  <c r="AC1092" i="1"/>
  <c r="Y1101" i="1"/>
  <c r="AD1101" i="1" s="1"/>
  <c r="AC1108" i="1"/>
  <c r="AC1123" i="1"/>
  <c r="V1131" i="1"/>
  <c r="AC1139" i="1"/>
  <c r="V1147" i="1"/>
  <c r="AC1155" i="1"/>
  <c r="V1163" i="1"/>
  <c r="AC1171" i="1"/>
  <c r="V1179" i="1"/>
  <c r="AC1187" i="1"/>
  <c r="V1195" i="1"/>
  <c r="AA1195" i="1" s="1"/>
  <c r="AC1202" i="1"/>
  <c r="Y1211" i="1"/>
  <c r="AD1211" i="1" s="1"/>
  <c r="AC1218" i="1"/>
  <c r="Y1227" i="1"/>
  <c r="AD1227" i="1" s="1"/>
  <c r="AE1230" i="1"/>
  <c r="AC1234" i="1"/>
  <c r="Y1243" i="1"/>
  <c r="AD1243" i="1" s="1"/>
  <c r="V1251" i="1"/>
  <c r="W1272" i="1"/>
  <c r="AB1272" i="1" s="1"/>
  <c r="AD1273" i="1"/>
  <c r="Z1273" i="1"/>
  <c r="Z1274" i="1"/>
  <c r="AD1274" i="1"/>
  <c r="W1276" i="1"/>
  <c r="AB1276" i="1" s="1"/>
  <c r="AD1277" i="1"/>
  <c r="Y1279" i="1"/>
  <c r="AD1279" i="1" s="1"/>
  <c r="X1282" i="1"/>
  <c r="AC1282" i="1" s="1"/>
  <c r="AF1294" i="1"/>
  <c r="V1294" i="1"/>
  <c r="X1301" i="1"/>
  <c r="AD1332" i="1"/>
  <c r="AF1338" i="1"/>
  <c r="V1338" i="1"/>
  <c r="AF1342" i="1"/>
  <c r="V1342" i="1"/>
  <c r="X1345" i="1"/>
  <c r="AC1345" i="1"/>
  <c r="AF1401" i="1"/>
  <c r="V1401" i="1"/>
  <c r="AG1415" i="1"/>
  <c r="V1421" i="1"/>
  <c r="AF1435" i="1"/>
  <c r="V1435" i="1"/>
  <c r="Y1438" i="1"/>
  <c r="X1452" i="1"/>
  <c r="AC1452" i="1" s="1"/>
  <c r="X1460" i="1"/>
  <c r="AC1468" i="1"/>
  <c r="X1468" i="1"/>
  <c r="AG1470" i="1"/>
  <c r="W1473" i="1"/>
  <c r="AB1473" i="1" s="1"/>
  <c r="W1487" i="1"/>
  <c r="AB1487" i="1" s="1"/>
  <c r="AD1492" i="1"/>
  <c r="Z1492" i="1"/>
  <c r="V1500" i="1"/>
  <c r="AF1510" i="1"/>
  <c r="V1510" i="1"/>
  <c r="AC1512" i="1"/>
  <c r="AC1545" i="1"/>
  <c r="AC1555" i="1"/>
  <c r="AG1557" i="1"/>
  <c r="AG1572" i="1"/>
  <c r="AY1572" i="1" s="1"/>
  <c r="AD1574" i="1"/>
  <c r="AF1597" i="1"/>
  <c r="Y1645" i="1"/>
  <c r="AD1645" i="1"/>
  <c r="AP1667" i="1"/>
  <c r="Y1667" i="1"/>
  <c r="AD1667" i="1"/>
  <c r="Y1693" i="1"/>
  <c r="AD1693" i="1"/>
  <c r="AF1739" i="1"/>
  <c r="V1739" i="1"/>
  <c r="AC1774" i="1"/>
  <c r="AF1776" i="1"/>
  <c r="AB1777" i="1"/>
  <c r="X1793" i="1"/>
  <c r="AC1793" i="1"/>
  <c r="AF1811" i="1"/>
  <c r="AC1812" i="1"/>
  <c r="AC1825" i="1"/>
  <c r="AC1829" i="1"/>
  <c r="AF1830" i="1"/>
  <c r="V1830" i="1"/>
  <c r="W1831" i="1"/>
  <c r="AB1831" i="1" s="1"/>
  <c r="AF1859" i="1"/>
  <c r="AC1860" i="1"/>
  <c r="Y1932" i="1"/>
  <c r="AD1932" i="1"/>
  <c r="AD1944" i="1"/>
  <c r="Y1944" i="1"/>
  <c r="AG686" i="1"/>
  <c r="AY686" i="1" s="1"/>
  <c r="V694" i="1"/>
  <c r="AD699" i="1"/>
  <c r="AE699" i="1"/>
  <c r="AB725" i="1"/>
  <c r="AG725" i="1"/>
  <c r="AD731" i="1"/>
  <c r="AB740" i="1"/>
  <c r="AG740" i="1"/>
  <c r="AY740" i="1" s="1"/>
  <c r="V742" i="1"/>
  <c r="AB748" i="1"/>
  <c r="AG748" i="1"/>
  <c r="AF783" i="1"/>
  <c r="V783" i="1"/>
  <c r="W784" i="1"/>
  <c r="AB784" i="1" s="1"/>
  <c r="AF787" i="1"/>
  <c r="V787" i="1"/>
  <c r="AD795" i="1"/>
  <c r="AD820" i="1"/>
  <c r="V825" i="1"/>
  <c r="AA825" i="1" s="1"/>
  <c r="AF827" i="1"/>
  <c r="V827" i="1"/>
  <c r="AA827" i="1" s="1"/>
  <c r="W828" i="1"/>
  <c r="AB828" i="1" s="1"/>
  <c r="AF843" i="1"/>
  <c r="V843" i="1"/>
  <c r="W844" i="1"/>
  <c r="AB844" i="1" s="1"/>
  <c r="AF847" i="1"/>
  <c r="V847" i="1"/>
  <c r="AB880" i="1"/>
  <c r="AG880" i="1"/>
  <c r="V889" i="1"/>
  <c r="AF898" i="1"/>
  <c r="V898" i="1"/>
  <c r="W899" i="1"/>
  <c r="AB899" i="1" s="1"/>
  <c r="AF924" i="1"/>
  <c r="V924" i="1"/>
  <c r="AF932" i="1"/>
  <c r="V932" i="1"/>
  <c r="Z939" i="1"/>
  <c r="AD939" i="1"/>
  <c r="AD949" i="1"/>
  <c r="V950" i="1"/>
  <c r="V958" i="1"/>
  <c r="V965" i="1"/>
  <c r="AG983" i="1"/>
  <c r="Z988" i="1"/>
  <c r="V989" i="1"/>
  <c r="AD994" i="1"/>
  <c r="V1006" i="1"/>
  <c r="V1021" i="1"/>
  <c r="AF1023" i="1"/>
  <c r="V1023" i="1"/>
  <c r="W1024" i="1"/>
  <c r="AB1024" i="1" s="1"/>
  <c r="V1030" i="1"/>
  <c r="AD1035" i="1"/>
  <c r="AG1038" i="1"/>
  <c r="AY1038" i="1" s="1"/>
  <c r="AD1041" i="1"/>
  <c r="Y1045" i="1"/>
  <c r="AD1045" i="1" s="1"/>
  <c r="AG1046" i="1"/>
  <c r="W1055" i="1"/>
  <c r="AB1055" i="1" s="1"/>
  <c r="AD1057" i="1"/>
  <c r="AD1061" i="1"/>
  <c r="Y1061" i="1"/>
  <c r="AG1062" i="1"/>
  <c r="W1071" i="1"/>
  <c r="AB1071" i="1" s="1"/>
  <c r="AD1073" i="1"/>
  <c r="Y1077" i="1"/>
  <c r="AD1077" i="1" s="1"/>
  <c r="AG1078" i="1"/>
  <c r="Z1080" i="1"/>
  <c r="W1087" i="1"/>
  <c r="AB1087" i="1" s="1"/>
  <c r="AD1089" i="1"/>
  <c r="AD1093" i="1"/>
  <c r="Y1093" i="1"/>
  <c r="AG1094" i="1"/>
  <c r="W1103" i="1"/>
  <c r="AB1103" i="1" s="1"/>
  <c r="AD1105" i="1"/>
  <c r="Y1109" i="1"/>
  <c r="AD1109" i="1" s="1"/>
  <c r="AG1110" i="1"/>
  <c r="Y1124" i="1"/>
  <c r="AD1124" i="1"/>
  <c r="AG1125" i="1"/>
  <c r="Y1140" i="1"/>
  <c r="AD1140" i="1" s="1"/>
  <c r="AG1141" i="1"/>
  <c r="AY1141" i="1" s="1"/>
  <c r="Y1156" i="1"/>
  <c r="AD1156" i="1" s="1"/>
  <c r="AG1157" i="1"/>
  <c r="AY1157" i="1" s="1"/>
  <c r="Y1172" i="1"/>
  <c r="AD1172" i="1" s="1"/>
  <c r="AG1173" i="1"/>
  <c r="Y1188" i="1"/>
  <c r="AD1188" i="1" s="1"/>
  <c r="AG1189" i="1"/>
  <c r="Z1191" i="1"/>
  <c r="Z1199" i="1"/>
  <c r="AD1199" i="1"/>
  <c r="Y1203" i="1"/>
  <c r="AD1203" i="1" s="1"/>
  <c r="AG1204" i="1"/>
  <c r="W1213" i="1"/>
  <c r="AD1215" i="1"/>
  <c r="Y1219" i="1"/>
  <c r="AD1219" i="1" s="1"/>
  <c r="AG1220" i="1"/>
  <c r="AY1220" i="1" s="1"/>
  <c r="W1229" i="1"/>
  <c r="AB1229" i="1" s="1"/>
  <c r="AD1231" i="1"/>
  <c r="Y1235" i="1"/>
  <c r="AD1235" i="1" s="1"/>
  <c r="AG1236" i="1"/>
  <c r="AY1236" i="1" s="1"/>
  <c r="W1245" i="1"/>
  <c r="AB1245" i="1" s="1"/>
  <c r="AG1249" i="1"/>
  <c r="AY1249" i="1" s="1"/>
  <c r="X1250" i="1"/>
  <c r="Y1255" i="1"/>
  <c r="AD1285" i="1"/>
  <c r="W1287" i="1"/>
  <c r="AD1289" i="1"/>
  <c r="W1291" i="1"/>
  <c r="AB1291" i="1" s="1"/>
  <c r="AF1311" i="1"/>
  <c r="V1311" i="1"/>
  <c r="AC1312" i="1"/>
  <c r="X1312" i="1"/>
  <c r="V1313" i="1"/>
  <c r="X1321" i="1"/>
  <c r="W1327" i="1"/>
  <c r="AB1327" i="1" s="1"/>
  <c r="AF1334" i="1"/>
  <c r="V1334" i="1"/>
  <c r="AG1339" i="1"/>
  <c r="W1339" i="1"/>
  <c r="AB1339" i="1" s="1"/>
  <c r="W1340" i="1"/>
  <c r="AB1340" i="1" s="1"/>
  <c r="AC1352" i="1"/>
  <c r="X1352" i="1"/>
  <c r="AC1360" i="1"/>
  <c r="X1360" i="1"/>
  <c r="AF1362" i="1"/>
  <c r="V1362" i="1"/>
  <c r="X1365" i="1"/>
  <c r="AC1365" i="1"/>
  <c r="AG1374" i="1"/>
  <c r="W1374" i="1"/>
  <c r="AB1374" i="1" s="1"/>
  <c r="AG1376" i="1"/>
  <c r="AY1376" i="1" s="1"/>
  <c r="Y1381" i="1"/>
  <c r="AC1388" i="1"/>
  <c r="X1388" i="1"/>
  <c r="V1394" i="1"/>
  <c r="Y1396" i="1"/>
  <c r="AD1396" i="1"/>
  <c r="AD1400" i="1"/>
  <c r="Y1400" i="1"/>
  <c r="Y1405" i="1"/>
  <c r="AD1405" i="1" s="1"/>
  <c r="AC1417" i="1"/>
  <c r="AF1419" i="1"/>
  <c r="V1419" i="1"/>
  <c r="Y1422" i="1"/>
  <c r="AD1422" i="1" s="1"/>
  <c r="V1429" i="1"/>
  <c r="AB1440" i="1"/>
  <c r="W1440" i="1"/>
  <c r="AF1469" i="1"/>
  <c r="V1469" i="1"/>
  <c r="AC1472" i="1"/>
  <c r="W1479" i="1"/>
  <c r="AB1479" i="1" s="1"/>
  <c r="AF1486" i="1"/>
  <c r="V1486" i="1"/>
  <c r="AF1489" i="1"/>
  <c r="AF1498" i="1"/>
  <c r="V1498" i="1"/>
  <c r="AD1507" i="1"/>
  <c r="Y1509" i="1"/>
  <c r="AD1509" i="1" s="1"/>
  <c r="Z1509" i="1"/>
  <c r="Y1513" i="1"/>
  <c r="AD1513" i="1" s="1"/>
  <c r="AF1521" i="1"/>
  <c r="AF1526" i="1"/>
  <c r="V1526" i="1"/>
  <c r="Z1534" i="1"/>
  <c r="AF1541" i="1"/>
  <c r="V1541" i="1"/>
  <c r="W1554" i="1"/>
  <c r="AB1554" i="1" s="1"/>
  <c r="AG1554" i="1"/>
  <c r="AY1554" i="1" s="1"/>
  <c r="AD1560" i="1"/>
  <c r="Y1560" i="1"/>
  <c r="W1562" i="1"/>
  <c r="AG1562" i="1"/>
  <c r="AY1562" i="1" s="1"/>
  <c r="AB1562" i="1"/>
  <c r="AG1565" i="1"/>
  <c r="AD1587" i="1"/>
  <c r="Y1587" i="1"/>
  <c r="AG1648" i="1"/>
  <c r="AY1648" i="1" s="1"/>
  <c r="AC1649" i="1"/>
  <c r="AF1651" i="1"/>
  <c r="AB1652" i="1"/>
  <c r="AG1712" i="1"/>
  <c r="AY1712" i="1" s="1"/>
  <c r="AD1716" i="1"/>
  <c r="AP1716" i="1"/>
  <c r="Y1716" i="1"/>
  <c r="AF1748" i="1"/>
  <c r="AC1754" i="1"/>
  <c r="AF1755" i="1"/>
  <c r="V1755" i="1"/>
  <c r="Y1758" i="1"/>
  <c r="AD1758" i="1"/>
  <c r="Z1758" i="1"/>
  <c r="AF1763" i="1"/>
  <c r="V1763" i="1"/>
  <c r="AC1766" i="1"/>
  <c r="AD1779" i="1"/>
  <c r="V1782" i="1"/>
  <c r="AF1784" i="1"/>
  <c r="AF1895" i="1"/>
  <c r="Y1896" i="1"/>
  <c r="AD1896" i="1" s="1"/>
  <c r="AG1914" i="1"/>
  <c r="AY1914" i="1" s="1"/>
  <c r="W1914" i="1"/>
  <c r="AB1914" i="1" s="1"/>
  <c r="AD2009" i="1"/>
  <c r="Z2009" i="1"/>
  <c r="Y2026" i="1"/>
  <c r="AD2026" i="1"/>
  <c r="W2063" i="1"/>
  <c r="AB2063" i="1" s="1"/>
  <c r="AG2196" i="1"/>
  <c r="AY2196" i="1" s="1"/>
  <c r="W2196" i="1"/>
  <c r="AB2196" i="1" s="1"/>
  <c r="AF2255" i="1"/>
  <c r="V2255" i="1"/>
  <c r="AA2255" i="1" s="1"/>
  <c r="AJ2265" i="1"/>
  <c r="X2265" i="1"/>
  <c r="AC2265" i="1"/>
  <c r="AD2297" i="1"/>
  <c r="AK2297" i="1"/>
  <c r="Z2297" i="1"/>
  <c r="AG2297" i="1"/>
  <c r="AY2297" i="1" s="1"/>
  <c r="W591" i="1"/>
  <c r="AB591" i="1" s="1"/>
  <c r="AG594" i="1"/>
  <c r="W599" i="1"/>
  <c r="AG602" i="1"/>
  <c r="W607" i="1"/>
  <c r="AB607" i="1" s="1"/>
  <c r="V614" i="1"/>
  <c r="AG615" i="1"/>
  <c r="AY615" i="1" s="1"/>
  <c r="Y617" i="1"/>
  <c r="V618" i="1"/>
  <c r="X620" i="1"/>
  <c r="W622" i="1"/>
  <c r="AB622" i="1" s="1"/>
  <c r="V625" i="1"/>
  <c r="X627" i="1"/>
  <c r="V644" i="1"/>
  <c r="AA644" i="1" s="1"/>
  <c r="AG645" i="1"/>
  <c r="Y647" i="1"/>
  <c r="X665" i="1"/>
  <c r="W668" i="1"/>
  <c r="AG671" i="1"/>
  <c r="AY671" i="1" s="1"/>
  <c r="AG674" i="1"/>
  <c r="AY674" i="1" s="1"/>
  <c r="AG680" i="1"/>
  <c r="AY680" i="1" s="1"/>
  <c r="AG682" i="1"/>
  <c r="AY682" i="1" s="1"/>
  <c r="W685" i="1"/>
  <c r="AB685" i="1" s="1"/>
  <c r="AG688" i="1"/>
  <c r="AY688" i="1" s="1"/>
  <c r="W693" i="1"/>
  <c r="AB693" i="1" s="1"/>
  <c r="V700" i="1"/>
  <c r="AG704" i="1"/>
  <c r="AY704" i="1" s="1"/>
  <c r="AG706" i="1"/>
  <c r="AY706" i="1" s="1"/>
  <c r="W709" i="1"/>
  <c r="AB709" i="1" s="1"/>
  <c r="AG712" i="1"/>
  <c r="AY712" i="1" s="1"/>
  <c r="W717" i="1"/>
  <c r="AG720" i="1"/>
  <c r="AY720" i="1" s="1"/>
  <c r="V726" i="1"/>
  <c r="V727" i="1"/>
  <c r="V732" i="1"/>
  <c r="AG733" i="1"/>
  <c r="V735" i="1"/>
  <c r="X737" i="1"/>
  <c r="Y742" i="1"/>
  <c r="V743" i="1"/>
  <c r="X745" i="1"/>
  <c r="AG751" i="1"/>
  <c r="V757" i="1"/>
  <c r="V758" i="1"/>
  <c r="Y766" i="1"/>
  <c r="AD766" i="1" s="1"/>
  <c r="V771" i="1"/>
  <c r="AG772" i="1"/>
  <c r="AY772" i="1" s="1"/>
  <c r="V773" i="1"/>
  <c r="V774" i="1"/>
  <c r="AA774" i="1" s="1"/>
  <c r="AH774" i="1" s="1"/>
  <c r="AG778" i="1"/>
  <c r="AY778" i="1" s="1"/>
  <c r="V779" i="1"/>
  <c r="AG780" i="1"/>
  <c r="V781" i="1"/>
  <c r="V782" i="1"/>
  <c r="V791" i="1"/>
  <c r="X793" i="1"/>
  <c r="AC793" i="1" s="1"/>
  <c r="W796" i="1"/>
  <c r="AB796" i="1" s="1"/>
  <c r="AG799" i="1"/>
  <c r="AY799" i="1" s="1"/>
  <c r="W804" i="1"/>
  <c r="AB804" i="1" s="1"/>
  <c r="AG807" i="1"/>
  <c r="W812" i="1"/>
  <c r="AG815" i="1"/>
  <c r="AY815" i="1" s="1"/>
  <c r="V821" i="1"/>
  <c r="V822" i="1"/>
  <c r="AG824" i="1"/>
  <c r="AY824" i="1" s="1"/>
  <c r="Y826" i="1"/>
  <c r="V831" i="1"/>
  <c r="AA831" i="1" s="1"/>
  <c r="AG832" i="1"/>
  <c r="V833" i="1"/>
  <c r="V834" i="1"/>
  <c r="V839" i="1"/>
  <c r="AG840" i="1"/>
  <c r="AY840" i="1" s="1"/>
  <c r="V841" i="1"/>
  <c r="V842" i="1"/>
  <c r="V851" i="1"/>
  <c r="X853" i="1"/>
  <c r="W856" i="1"/>
  <c r="AB856" i="1" s="1"/>
  <c r="AG859" i="1"/>
  <c r="W864" i="1"/>
  <c r="AG867" i="1"/>
  <c r="AY867" i="1" s="1"/>
  <c r="W872" i="1"/>
  <c r="AG875" i="1"/>
  <c r="AY875" i="1" s="1"/>
  <c r="V886" i="1"/>
  <c r="AG887" i="1"/>
  <c r="AY887" i="1" s="1"/>
  <c r="Y889" i="1"/>
  <c r="V894" i="1"/>
  <c r="AG895" i="1"/>
  <c r="AY895" i="1" s="1"/>
  <c r="V896" i="1"/>
  <c r="V897" i="1"/>
  <c r="V902" i="1"/>
  <c r="AG903" i="1"/>
  <c r="AY903" i="1" s="1"/>
  <c r="V904" i="1"/>
  <c r="V905" i="1"/>
  <c r="V912" i="1"/>
  <c r="X914" i="1"/>
  <c r="AC914" i="1" s="1"/>
  <c r="W917" i="1"/>
  <c r="AB917" i="1" s="1"/>
  <c r="V920" i="1"/>
  <c r="X922" i="1"/>
  <c r="Y927" i="1"/>
  <c r="V928" i="1"/>
  <c r="X930" i="1"/>
  <c r="AG936" i="1"/>
  <c r="X938" i="1"/>
  <c r="AC938" i="1" s="1"/>
  <c r="W941" i="1"/>
  <c r="V944" i="1"/>
  <c r="X946" i="1"/>
  <c r="Y951" i="1"/>
  <c r="AD951" i="1" s="1"/>
  <c r="V952" i="1"/>
  <c r="AA952" i="1" s="1"/>
  <c r="X954" i="1"/>
  <c r="V963" i="1"/>
  <c r="AG964" i="1"/>
  <c r="Y966" i="1"/>
  <c r="V967" i="1"/>
  <c r="X969" i="1"/>
  <c r="W972" i="1"/>
  <c r="AB972" i="1" s="1"/>
  <c r="V979" i="1"/>
  <c r="AG980" i="1"/>
  <c r="AY980" i="1" s="1"/>
  <c r="V981" i="1"/>
  <c r="V982" i="1"/>
  <c r="V1003" i="1"/>
  <c r="AG1004" i="1"/>
  <c r="AY1004" i="1" s="1"/>
  <c r="Y1006" i="1"/>
  <c r="V1015" i="1"/>
  <c r="X1017" i="1"/>
  <c r="Y1022" i="1"/>
  <c r="V1027" i="1"/>
  <c r="AG1028" i="1"/>
  <c r="AY1028" i="1" s="1"/>
  <c r="Y1030" i="1"/>
  <c r="V1031" i="1"/>
  <c r="X1033" i="1"/>
  <c r="Y1037" i="1"/>
  <c r="V1038" i="1"/>
  <c r="X1040" i="1"/>
  <c r="AC1040" i="1" s="1"/>
  <c r="AF1042" i="1"/>
  <c r="AH1042" i="1" s="1"/>
  <c r="W1043" i="1"/>
  <c r="AB1043" i="1" s="1"/>
  <c r="V1046" i="1"/>
  <c r="AG1051" i="1"/>
  <c r="V1053" i="1"/>
  <c r="AF1058" i="1"/>
  <c r="AH1058" i="1" s="1"/>
  <c r="W1059" i="1"/>
  <c r="AB1059" i="1" s="1"/>
  <c r="V1062" i="1"/>
  <c r="AG1067" i="1"/>
  <c r="V1069" i="1"/>
  <c r="AA1069" i="1" s="1"/>
  <c r="AH1069" i="1" s="1"/>
  <c r="AF1074" i="1"/>
  <c r="AH1074" i="1" s="1"/>
  <c r="W1075" i="1"/>
  <c r="AB1075" i="1" s="1"/>
  <c r="V1078" i="1"/>
  <c r="AG1083" i="1"/>
  <c r="V1085" i="1"/>
  <c r="AF1090" i="1"/>
  <c r="AH1090" i="1" s="1"/>
  <c r="W1091" i="1"/>
  <c r="AB1091" i="1" s="1"/>
  <c r="V1094" i="1"/>
  <c r="AG1099" i="1"/>
  <c r="V1101" i="1"/>
  <c r="AF1106" i="1"/>
  <c r="AH1106" i="1" s="1"/>
  <c r="W1107" i="1"/>
  <c r="AB1107" i="1" s="1"/>
  <c r="V1110" i="1"/>
  <c r="AG1115" i="1"/>
  <c r="V1117" i="1"/>
  <c r="AG1122" i="1"/>
  <c r="AY1122" i="1" s="1"/>
  <c r="V1124" i="1"/>
  <c r="AF1129" i="1"/>
  <c r="W1130" i="1"/>
  <c r="AB1130" i="1" s="1"/>
  <c r="V1133" i="1"/>
  <c r="AG1138" i="1"/>
  <c r="V1140" i="1"/>
  <c r="AF1145" i="1"/>
  <c r="W1146" i="1"/>
  <c r="AB1146" i="1" s="1"/>
  <c r="V1149" i="1"/>
  <c r="AA1149" i="1" s="1"/>
  <c r="AG1154" i="1"/>
  <c r="AY1154" i="1" s="1"/>
  <c r="V1156" i="1"/>
  <c r="AF1161" i="1"/>
  <c r="W1162" i="1"/>
  <c r="V1165" i="1"/>
  <c r="AG1170" i="1"/>
  <c r="V1172" i="1"/>
  <c r="AF1177" i="1"/>
  <c r="AH1177" i="1" s="1"/>
  <c r="W1178" i="1"/>
  <c r="AB1178" i="1" s="1"/>
  <c r="V1181" i="1"/>
  <c r="AG1186" i="1"/>
  <c r="AY1186" i="1" s="1"/>
  <c r="V1188" i="1"/>
  <c r="AF1193" i="1"/>
  <c r="AH1193" i="1" s="1"/>
  <c r="W1194" i="1"/>
  <c r="AB1194" i="1" s="1"/>
  <c r="V1197" i="1"/>
  <c r="AA1197" i="1" s="1"/>
  <c r="AF1200" i="1"/>
  <c r="W1201" i="1"/>
  <c r="V1204" i="1"/>
  <c r="AG1209" i="1"/>
  <c r="AY1209" i="1" s="1"/>
  <c r="V1211" i="1"/>
  <c r="AF1216" i="1"/>
  <c r="AH1216" i="1" s="1"/>
  <c r="W1217" i="1"/>
  <c r="V1220" i="1"/>
  <c r="AG1225" i="1"/>
  <c r="AY1225" i="1" s="1"/>
  <c r="V1227" i="1"/>
  <c r="AF1232" i="1"/>
  <c r="W1233" i="1"/>
  <c r="AB1233" i="1" s="1"/>
  <c r="V1236" i="1"/>
  <c r="AA1236" i="1" s="1"/>
  <c r="AG1241" i="1"/>
  <c r="AY1241" i="1" s="1"/>
  <c r="V1243" i="1"/>
  <c r="Y1247" i="1"/>
  <c r="Y1251" i="1"/>
  <c r="AD1251" i="1"/>
  <c r="W1261" i="1"/>
  <c r="AD1263" i="1"/>
  <c r="V1270" i="1"/>
  <c r="Z1270" i="1"/>
  <c r="V1275" i="1"/>
  <c r="Y1278" i="1"/>
  <c r="AD1278" i="1" s="1"/>
  <c r="V1286" i="1"/>
  <c r="V1309" i="1"/>
  <c r="Z1309" i="1"/>
  <c r="Y1325" i="1"/>
  <c r="AD1325" i="1" s="1"/>
  <c r="V1326" i="1"/>
  <c r="V1329" i="1"/>
  <c r="Z1329" i="1"/>
  <c r="Y1333" i="1"/>
  <c r="AD1333" i="1" s="1"/>
  <c r="AB1335" i="1"/>
  <c r="Z1341" i="1"/>
  <c r="W1344" i="1"/>
  <c r="AB1344" i="1" s="1"/>
  <c r="AG1351" i="1"/>
  <c r="AB1351" i="1"/>
  <c r="AG1359" i="1"/>
  <c r="AY1359" i="1" s="1"/>
  <c r="AB1359" i="1"/>
  <c r="Y1361" i="1"/>
  <c r="AD1361" i="1" s="1"/>
  <c r="W1364" i="1"/>
  <c r="AB1364" i="1" s="1"/>
  <c r="AG1367" i="1"/>
  <c r="AY1367" i="1" s="1"/>
  <c r="V1373" i="1"/>
  <c r="V1377" i="1"/>
  <c r="AC1380" i="1"/>
  <c r="X1380" i="1"/>
  <c r="AC1384" i="1"/>
  <c r="X1384" i="1"/>
  <c r="X1387" i="1"/>
  <c r="AC1387" i="1" s="1"/>
  <c r="W1391" i="1"/>
  <c r="AB1391" i="1" s="1"/>
  <c r="X1395" i="1"/>
  <c r="AC1395" i="1"/>
  <c r="AG1402" i="1"/>
  <c r="AB1402" i="1"/>
  <c r="V1406" i="1"/>
  <c r="V1411" i="1"/>
  <c r="AC1413" i="1"/>
  <c r="AD1420" i="1"/>
  <c r="AB1428" i="1"/>
  <c r="AG1428" i="1"/>
  <c r="AY1428" i="1" s="1"/>
  <c r="AG1431" i="1"/>
  <c r="AY1431" i="1" s="1"/>
  <c r="Y1434" i="1"/>
  <c r="AD1436" i="1"/>
  <c r="AD1437" i="1"/>
  <c r="X1441" i="1"/>
  <c r="Y1442" i="1"/>
  <c r="AC1445" i="1"/>
  <c r="X1449" i="1"/>
  <c r="AC1449" i="1" s="1"/>
  <c r="AG1461" i="1"/>
  <c r="AG1467" i="1"/>
  <c r="AB1467" i="1"/>
  <c r="V1476" i="1"/>
  <c r="V1477" i="1"/>
  <c r="AA1477" i="1" s="1"/>
  <c r="X1495" i="1"/>
  <c r="AC1495" i="1" s="1"/>
  <c r="AG1514" i="1"/>
  <c r="AD1515" i="1"/>
  <c r="AG1522" i="1"/>
  <c r="AF1525" i="1"/>
  <c r="V1525" i="1"/>
  <c r="AA1525" i="1" s="1"/>
  <c r="Y1529" i="1"/>
  <c r="Y1536" i="1"/>
  <c r="AD1536" i="1" s="1"/>
  <c r="Y1544" i="1"/>
  <c r="AD1544" i="1" s="1"/>
  <c r="Z1544" i="1"/>
  <c r="Y1548" i="1"/>
  <c r="AD1548" i="1" s="1"/>
  <c r="V1551" i="1"/>
  <c r="V1561" i="1"/>
  <c r="AC1563" i="1"/>
  <c r="Y1575" i="1"/>
  <c r="AD1575" i="1" s="1"/>
  <c r="Z1575" i="1"/>
  <c r="AG1604" i="1"/>
  <c r="AY1604" i="1" s="1"/>
  <c r="AG1607" i="1"/>
  <c r="AY1607" i="1" s="1"/>
  <c r="AC1611" i="1"/>
  <c r="X1611" i="1"/>
  <c r="AF1613" i="1"/>
  <c r="V1613" i="1"/>
  <c r="W1614" i="1"/>
  <c r="AB1614" i="1" s="1"/>
  <c r="Y1616" i="1"/>
  <c r="AD1616" i="1" s="1"/>
  <c r="AC1627" i="1"/>
  <c r="X1634" i="1"/>
  <c r="AC1634" i="1"/>
  <c r="AB1640" i="1"/>
  <c r="W1655" i="1"/>
  <c r="AB1655" i="1"/>
  <c r="X1662" i="1"/>
  <c r="AC1662" i="1"/>
  <c r="AF1669" i="1"/>
  <c r="X1673" i="1"/>
  <c r="AC1673" i="1"/>
  <c r="AC1682" i="1"/>
  <c r="W1684" i="1"/>
  <c r="AB1684" i="1"/>
  <c r="W1688" i="1"/>
  <c r="AB1688" i="1" s="1"/>
  <c r="AD1698" i="1"/>
  <c r="V1701" i="1"/>
  <c r="AP1701" i="1"/>
  <c r="AC1707" i="1"/>
  <c r="AC1711" i="1"/>
  <c r="AD1723" i="1"/>
  <c r="Y1723" i="1"/>
  <c r="AD1728" i="1"/>
  <c r="AG1730" i="1"/>
  <c r="AP1746" i="1"/>
  <c r="Y1746" i="1"/>
  <c r="AD1747" i="1"/>
  <c r="AF1759" i="1"/>
  <c r="V1759" i="1"/>
  <c r="AF1771" i="1"/>
  <c r="V1771" i="1"/>
  <c r="AG1786" i="1"/>
  <c r="AY1786" i="1" s="1"/>
  <c r="AG1800" i="1"/>
  <c r="Y1800" i="1"/>
  <c r="AF1802" i="1"/>
  <c r="V1802" i="1"/>
  <c r="X1808" i="1"/>
  <c r="AC1808" i="1"/>
  <c r="W1851" i="1"/>
  <c r="AB1851" i="1" s="1"/>
  <c r="X1871" i="1"/>
  <c r="AC1871" i="1"/>
  <c r="AG1879" i="1"/>
  <c r="Z1880" i="1"/>
  <c r="Y1880" i="1"/>
  <c r="AD1880" i="1" s="1"/>
  <c r="AF1901" i="1"/>
  <c r="V1901" i="1"/>
  <c r="W1906" i="1"/>
  <c r="AB1906" i="1" s="1"/>
  <c r="AG1906" i="1"/>
  <c r="AY1906" i="1" s="1"/>
  <c r="AD1924" i="1"/>
  <c r="Y1924" i="1"/>
  <c r="AP1928" i="1"/>
  <c r="Y1928" i="1"/>
  <c r="AD1928" i="1"/>
  <c r="AG1970" i="1"/>
  <c r="AY1970" i="1" s="1"/>
  <c r="Z1983" i="1"/>
  <c r="Y1983" i="1"/>
  <c r="AD1983" i="1" s="1"/>
  <c r="AC1994" i="1"/>
  <c r="AC1998" i="1"/>
  <c r="V598" i="1"/>
  <c r="AG599" i="1"/>
  <c r="AY599" i="1" s="1"/>
  <c r="V600" i="1"/>
  <c r="V601" i="1"/>
  <c r="V606" i="1"/>
  <c r="AG607" i="1"/>
  <c r="AY607" i="1" s="1"/>
  <c r="V610" i="1"/>
  <c r="W615" i="1"/>
  <c r="AB615" i="1" s="1"/>
  <c r="V621" i="1"/>
  <c r="AG622" i="1"/>
  <c r="V623" i="1"/>
  <c r="V624" i="1"/>
  <c r="AA624" i="1" s="1"/>
  <c r="AH624" i="1" s="1"/>
  <c r="V632" i="1"/>
  <c r="V640" i="1"/>
  <c r="AA640" i="1" s="1"/>
  <c r="W645" i="1"/>
  <c r="AB645" i="1" s="1"/>
  <c r="V656" i="1"/>
  <c r="AA656" i="1" s="1"/>
  <c r="V667" i="1"/>
  <c r="AG668" i="1"/>
  <c r="AY668" i="1" s="1"/>
  <c r="V684" i="1"/>
  <c r="AG685" i="1"/>
  <c r="AY685" i="1" s="1"/>
  <c r="V686" i="1"/>
  <c r="V687" i="1"/>
  <c r="V692" i="1"/>
  <c r="AA692" i="1" s="1"/>
  <c r="AG693" i="1"/>
  <c r="AY693" i="1" s="1"/>
  <c r="V696" i="1"/>
  <c r="V708" i="1"/>
  <c r="AG709" i="1"/>
  <c r="V710" i="1"/>
  <c r="V711" i="1"/>
  <c r="V716" i="1"/>
  <c r="AA716" i="1" s="1"/>
  <c r="AG717" i="1"/>
  <c r="AY717" i="1" s="1"/>
  <c r="V718" i="1"/>
  <c r="V719" i="1"/>
  <c r="V728" i="1"/>
  <c r="W733" i="1"/>
  <c r="AB733" i="1" s="1"/>
  <c r="V734" i="1"/>
  <c r="V749" i="1"/>
  <c r="V750" i="1"/>
  <c r="W772" i="1"/>
  <c r="AB772" i="1" s="1"/>
  <c r="W780" i="1"/>
  <c r="AB780" i="1" s="1"/>
  <c r="V789" i="1"/>
  <c r="V790" i="1"/>
  <c r="V795" i="1"/>
  <c r="AG796" i="1"/>
  <c r="AY796" i="1" s="1"/>
  <c r="V803" i="1"/>
  <c r="AG804" i="1"/>
  <c r="V805" i="1"/>
  <c r="V806" i="1"/>
  <c r="V811" i="1"/>
  <c r="AG812" i="1"/>
  <c r="AY812" i="1" s="1"/>
  <c r="V813" i="1"/>
  <c r="V814" i="1"/>
  <c r="V823" i="1"/>
  <c r="W824" i="1"/>
  <c r="W832" i="1"/>
  <c r="AB832" i="1" s="1"/>
  <c r="W840" i="1"/>
  <c r="V849" i="1"/>
  <c r="V850" i="1"/>
  <c r="V855" i="1"/>
  <c r="AG856" i="1"/>
  <c r="V863" i="1"/>
  <c r="AA863" i="1" s="1"/>
  <c r="AG864" i="1"/>
  <c r="AY864" i="1" s="1"/>
  <c r="V865" i="1"/>
  <c r="V866" i="1"/>
  <c r="V871" i="1"/>
  <c r="AA871" i="1" s="1"/>
  <c r="AG872" i="1"/>
  <c r="AY872" i="1" s="1"/>
  <c r="V873" i="1"/>
  <c r="AA873" i="1" s="1"/>
  <c r="V874" i="1"/>
  <c r="AA874" i="1" s="1"/>
  <c r="AH874" i="1" s="1"/>
  <c r="V881" i="1"/>
  <c r="AA881" i="1" s="1"/>
  <c r="V882" i="1"/>
  <c r="AA882" i="1" s="1"/>
  <c r="AH882" i="1" s="1"/>
  <c r="W887" i="1"/>
  <c r="W895" i="1"/>
  <c r="W903" i="1"/>
  <c r="AB903" i="1" s="1"/>
  <c r="V910" i="1"/>
  <c r="V911" i="1"/>
  <c r="V916" i="1"/>
  <c r="AG917" i="1"/>
  <c r="V918" i="1"/>
  <c r="V919" i="1"/>
  <c r="V934" i="1"/>
  <c r="V935" i="1"/>
  <c r="V940" i="1"/>
  <c r="AA940" i="1" s="1"/>
  <c r="AG941" i="1"/>
  <c r="AY941" i="1" s="1"/>
  <c r="V942" i="1"/>
  <c r="V943" i="1"/>
  <c r="V959" i="1"/>
  <c r="W964" i="1"/>
  <c r="AB964" i="1" s="1"/>
  <c r="V971" i="1"/>
  <c r="AG972" i="1"/>
  <c r="AY972" i="1" s="1"/>
  <c r="V975" i="1"/>
  <c r="W980" i="1"/>
  <c r="AB980" i="1" s="1"/>
  <c r="V983" i="1"/>
  <c r="V991" i="1"/>
  <c r="V999" i="1"/>
  <c r="W1004" i="1"/>
  <c r="V1013" i="1"/>
  <c r="V1014" i="1"/>
  <c r="W1028" i="1"/>
  <c r="AB1028" i="1" s="1"/>
  <c r="V1035" i="1"/>
  <c r="AG1043" i="1"/>
  <c r="V1045" i="1"/>
  <c r="W1051" i="1"/>
  <c r="AB1051" i="1" s="1"/>
  <c r="V1054" i="1"/>
  <c r="AG1059" i="1"/>
  <c r="V1061" i="1"/>
  <c r="W1067" i="1"/>
  <c r="AB1067" i="1" s="1"/>
  <c r="V1070" i="1"/>
  <c r="AG1075" i="1"/>
  <c r="V1077" i="1"/>
  <c r="W1083" i="1"/>
  <c r="AB1083" i="1" s="1"/>
  <c r="V1086" i="1"/>
  <c r="AG1091" i="1"/>
  <c r="V1093" i="1"/>
  <c r="W1099" i="1"/>
  <c r="AB1099" i="1" s="1"/>
  <c r="V1102" i="1"/>
  <c r="AA1102" i="1" s="1"/>
  <c r="AG1107" i="1"/>
  <c r="V1109" i="1"/>
  <c r="W1115" i="1"/>
  <c r="AB1115" i="1" s="1"/>
  <c r="W1122" i="1"/>
  <c r="V1125" i="1"/>
  <c r="AG1130" i="1"/>
  <c r="AY1130" i="1" s="1"/>
  <c r="V1132" i="1"/>
  <c r="W1138" i="1"/>
  <c r="AB1138" i="1" s="1"/>
  <c r="V1141" i="1"/>
  <c r="AG1146" i="1"/>
  <c r="V1148" i="1"/>
  <c r="W1154" i="1"/>
  <c r="AB1154" i="1" s="1"/>
  <c r="V1157" i="1"/>
  <c r="AG1162" i="1"/>
  <c r="AY1162" i="1" s="1"/>
  <c r="V1164" i="1"/>
  <c r="W1170" i="1"/>
  <c r="AB1170" i="1" s="1"/>
  <c r="V1173" i="1"/>
  <c r="AG1178" i="1"/>
  <c r="AY1178" i="1" s="1"/>
  <c r="V1180" i="1"/>
  <c r="W1186" i="1"/>
  <c r="AB1186" i="1" s="1"/>
  <c r="V1189" i="1"/>
  <c r="AG1194" i="1"/>
  <c r="AY1194" i="1" s="1"/>
  <c r="V1196" i="1"/>
  <c r="AA1196" i="1" s="1"/>
  <c r="AH1196" i="1" s="1"/>
  <c r="AG1201" i="1"/>
  <c r="AY1201" i="1" s="1"/>
  <c r="V1203" i="1"/>
  <c r="W1209" i="1"/>
  <c r="AB1209" i="1" s="1"/>
  <c r="V1212" i="1"/>
  <c r="AG1217" i="1"/>
  <c r="AY1217" i="1" s="1"/>
  <c r="V1219" i="1"/>
  <c r="W1225" i="1"/>
  <c r="AB1225" i="1" s="1"/>
  <c r="V1228" i="1"/>
  <c r="AG1233" i="1"/>
  <c r="AY1233" i="1" s="1"/>
  <c r="V1235" i="1"/>
  <c r="W1241" i="1"/>
  <c r="AB1241" i="1" s="1"/>
  <c r="V1244" i="1"/>
  <c r="V1248" i="1"/>
  <c r="W1257" i="1"/>
  <c r="AB1257" i="1" s="1"/>
  <c r="V1258" i="1"/>
  <c r="V1260" i="1"/>
  <c r="V1266" i="1"/>
  <c r="V1268" i="1"/>
  <c r="V1271" i="1"/>
  <c r="V1290" i="1"/>
  <c r="V1303" i="1"/>
  <c r="V1305" i="1"/>
  <c r="V1307" i="1"/>
  <c r="V1315" i="1"/>
  <c r="V1318" i="1"/>
  <c r="Y1337" i="1"/>
  <c r="AG1337" i="1"/>
  <c r="AY1337" i="1" s="1"/>
  <c r="AG1343" i="1"/>
  <c r="AY1343" i="1" s="1"/>
  <c r="AD1349" i="1"/>
  <c r="AE1349" i="1"/>
  <c r="Y1349" i="1"/>
  <c r="X1353" i="1"/>
  <c r="AC1353" i="1" s="1"/>
  <c r="X1356" i="1"/>
  <c r="AC1356" i="1"/>
  <c r="AG1363" i="1"/>
  <c r="AB1363" i="1"/>
  <c r="X1372" i="1"/>
  <c r="AC1372" i="1"/>
  <c r="X1375" i="1"/>
  <c r="AC1375" i="1"/>
  <c r="AG1382" i="1"/>
  <c r="AB1382" i="1"/>
  <c r="AG1390" i="1"/>
  <c r="AY1390" i="1" s="1"/>
  <c r="AB1390" i="1"/>
  <c r="W1403" i="1"/>
  <c r="AB1403" i="1" s="1"/>
  <c r="Y1404" i="1"/>
  <c r="AD1404" i="1" s="1"/>
  <c r="Y1408" i="1"/>
  <c r="AD1408" i="1" s="1"/>
  <c r="V1413" i="1"/>
  <c r="V1414" i="1"/>
  <c r="AB1420" i="1"/>
  <c r="AG1420" i="1"/>
  <c r="V1423" i="1"/>
  <c r="W1424" i="1"/>
  <c r="AB1424" i="1" s="1"/>
  <c r="AD1428" i="1"/>
  <c r="AP1428" i="1"/>
  <c r="V1445" i="1"/>
  <c r="V1446" i="1"/>
  <c r="V1454" i="1"/>
  <c r="W1455" i="1"/>
  <c r="AB1455" i="1" s="1"/>
  <c r="AG1462" i="1"/>
  <c r="AY1462" i="1" s="1"/>
  <c r="Z1465" i="1"/>
  <c r="Y1465" i="1"/>
  <c r="AD1465" i="1" s="1"/>
  <c r="Z1467" i="1"/>
  <c r="V1474" i="1"/>
  <c r="AC1476" i="1"/>
  <c r="W1497" i="1"/>
  <c r="AB1497" i="1" s="1"/>
  <c r="Z1501" i="1"/>
  <c r="Y1501" i="1"/>
  <c r="AD1501" i="1" s="1"/>
  <c r="V1502" i="1"/>
  <c r="W1503" i="1"/>
  <c r="AG1503" i="1"/>
  <c r="AY1503" i="1" s="1"/>
  <c r="AD1516" i="1"/>
  <c r="AP1516" i="1"/>
  <c r="Y1517" i="1"/>
  <c r="AD1517" i="1"/>
  <c r="Z1517" i="1"/>
  <c r="V1518" i="1"/>
  <c r="W1519" i="1"/>
  <c r="AB1519" i="1" s="1"/>
  <c r="AG1519" i="1"/>
  <c r="AD1529" i="1"/>
  <c r="Z1529" i="1"/>
  <c r="AF1530" i="1"/>
  <c r="V1530" i="1"/>
  <c r="AF1533" i="1"/>
  <c r="AF1537" i="1"/>
  <c r="V1537" i="1"/>
  <c r="AF1540" i="1"/>
  <c r="V1543" i="1"/>
  <c r="X1551" i="1"/>
  <c r="AF1552" i="1"/>
  <c r="V1552" i="1"/>
  <c r="W1573" i="1"/>
  <c r="AB1573" i="1" s="1"/>
  <c r="W1577" i="1"/>
  <c r="AB1577" i="1" s="1"/>
  <c r="AF1583" i="1"/>
  <c r="V1583" i="1"/>
  <c r="AC1585" i="1"/>
  <c r="X1585" i="1"/>
  <c r="W1599" i="1"/>
  <c r="AB1599" i="1" s="1"/>
  <c r="Y1604" i="1"/>
  <c r="AD1604" i="1"/>
  <c r="Y1607" i="1"/>
  <c r="AF1617" i="1"/>
  <c r="V1617" i="1"/>
  <c r="Y1619" i="1"/>
  <c r="AD1619" i="1" s="1"/>
  <c r="Z1619" i="1"/>
  <c r="AF1624" i="1"/>
  <c r="V1624" i="1"/>
  <c r="AF1632" i="1"/>
  <c r="V1632" i="1"/>
  <c r="AF1671" i="1"/>
  <c r="V1671" i="1"/>
  <c r="W1676" i="1"/>
  <c r="AB1676" i="1" s="1"/>
  <c r="AF1695" i="1"/>
  <c r="AC1701" i="1"/>
  <c r="AF1702" i="1"/>
  <c r="V1702" i="1"/>
  <c r="AF1714" i="1"/>
  <c r="AF1717" i="1"/>
  <c r="V1717" i="1"/>
  <c r="AF1724" i="1"/>
  <c r="V1724" i="1"/>
  <c r="X1725" i="1"/>
  <c r="Y1730" i="1"/>
  <c r="AC1742" i="1"/>
  <c r="AF1744" i="1"/>
  <c r="AC1765" i="1"/>
  <c r="X1773" i="1"/>
  <c r="AC1773" i="1"/>
  <c r="Y1786" i="1"/>
  <c r="AD1786" i="1"/>
  <c r="AF1792" i="1"/>
  <c r="AB1797" i="1"/>
  <c r="AF1803" i="1"/>
  <c r="AD1810" i="1"/>
  <c r="AD1853" i="1"/>
  <c r="AP1853" i="1"/>
  <c r="Y1853" i="1"/>
  <c r="AC1872" i="1"/>
  <c r="Y1879" i="1"/>
  <c r="AG1880" i="1"/>
  <c r="AY1880" i="1" s="1"/>
  <c r="AF1902" i="1"/>
  <c r="AD1936" i="1"/>
  <c r="Y1936" i="1"/>
  <c r="AF1972" i="1"/>
  <c r="V1972" i="1"/>
  <c r="AC1973" i="1"/>
  <c r="Y1982" i="1"/>
  <c r="AD1982" i="1"/>
  <c r="Z1982" i="1"/>
  <c r="X1994" i="1"/>
  <c r="X1998" i="1"/>
  <c r="V1264" i="1"/>
  <c r="AG1265" i="1"/>
  <c r="W1268" i="1"/>
  <c r="AB1268" i="1" s="1"/>
  <c r="W1269" i="1"/>
  <c r="Y1270" i="1"/>
  <c r="AD1270" i="1" s="1"/>
  <c r="AD1271" i="1"/>
  <c r="X1273" i="1"/>
  <c r="V1276" i="1"/>
  <c r="AF1276" i="1"/>
  <c r="X1278" i="1"/>
  <c r="W1280" i="1"/>
  <c r="AB1280" i="1" s="1"/>
  <c r="W1281" i="1"/>
  <c r="Y1282" i="1"/>
  <c r="V1283" i="1"/>
  <c r="AA1283" i="1" s="1"/>
  <c r="AH1283" i="1" s="1"/>
  <c r="X1285" i="1"/>
  <c r="AD1286" i="1"/>
  <c r="X1288" i="1"/>
  <c r="V1291" i="1"/>
  <c r="AF1291" i="1"/>
  <c r="X1293" i="1"/>
  <c r="V1295" i="1"/>
  <c r="AF1295" i="1"/>
  <c r="X1297" i="1"/>
  <c r="W1299" i="1"/>
  <c r="AB1299" i="1" s="1"/>
  <c r="W1300" i="1"/>
  <c r="AB1300" i="1" s="1"/>
  <c r="Y1301" i="1"/>
  <c r="AD1301" i="1" s="1"/>
  <c r="V1302" i="1"/>
  <c r="W1307" i="1"/>
  <c r="AB1307" i="1" s="1"/>
  <c r="W1308" i="1"/>
  <c r="AB1308" i="1" s="1"/>
  <c r="Y1309" i="1"/>
  <c r="AD1309" i="1" s="1"/>
  <c r="V1310" i="1"/>
  <c r="V1314" i="1"/>
  <c r="X1317" i="1"/>
  <c r="AC1317" i="1" s="1"/>
  <c r="V1319" i="1"/>
  <c r="AF1319" i="1"/>
  <c r="W1320" i="1"/>
  <c r="AB1320" i="1" s="1"/>
  <c r="Y1321" i="1"/>
  <c r="AD1321" i="1" s="1"/>
  <c r="W1323" i="1"/>
  <c r="AB1323" i="1" s="1"/>
  <c r="X1324" i="1"/>
  <c r="V1330" i="1"/>
  <c r="X1333" i="1"/>
  <c r="V1335" i="1"/>
  <c r="AF1335" i="1"/>
  <c r="V1339" i="1"/>
  <c r="AF1339" i="1"/>
  <c r="AF1344" i="1"/>
  <c r="AG1345" i="1"/>
  <c r="V1346" i="1"/>
  <c r="V1351" i="1"/>
  <c r="AF1351" i="1"/>
  <c r="V1354" i="1"/>
  <c r="AG1357" i="1"/>
  <c r="V1359" i="1"/>
  <c r="AF1359" i="1"/>
  <c r="V1363" i="1"/>
  <c r="AF1363" i="1"/>
  <c r="AD1366" i="1"/>
  <c r="AF1368" i="1"/>
  <c r="AF1379" i="1"/>
  <c r="AG1380" i="1"/>
  <c r="V1381" i="1"/>
  <c r="AG1384" i="1"/>
  <c r="AY1384" i="1" s="1"/>
  <c r="W1386" i="1"/>
  <c r="AB1386" i="1" s="1"/>
  <c r="AI1386" i="1" s="1"/>
  <c r="AG1388" i="1"/>
  <c r="AY1388" i="1" s="1"/>
  <c r="V1390" i="1"/>
  <c r="AF1390" i="1"/>
  <c r="W1394" i="1"/>
  <c r="AB1394" i="1" s="1"/>
  <c r="V1397" i="1"/>
  <c r="AF1399" i="1"/>
  <c r="AD1401" i="1"/>
  <c r="AF1403" i="1"/>
  <c r="W1406" i="1"/>
  <c r="AB1406" i="1" s="1"/>
  <c r="W1412" i="1"/>
  <c r="AB1412" i="1" s="1"/>
  <c r="AI1412" i="1" s="1"/>
  <c r="V1415" i="1"/>
  <c r="AD1426" i="1"/>
  <c r="V1430" i="1"/>
  <c r="AB1432" i="1"/>
  <c r="AA1437" i="1"/>
  <c r="V1438" i="1"/>
  <c r="V1450" i="1"/>
  <c r="AG1451" i="1"/>
  <c r="W1459" i="1"/>
  <c r="V1461" i="1"/>
  <c r="AD1469" i="1"/>
  <c r="V1470" i="1"/>
  <c r="W1475" i="1"/>
  <c r="AD1481" i="1"/>
  <c r="W1483" i="1"/>
  <c r="AB1483" i="1" s="1"/>
  <c r="X1484" i="1"/>
  <c r="AC1487" i="1"/>
  <c r="V1490" i="1"/>
  <c r="X1492" i="1"/>
  <c r="AC1492" i="1" s="1"/>
  <c r="V1494" i="1"/>
  <c r="V1506" i="1"/>
  <c r="AA1508" i="1"/>
  <c r="V1514" i="1"/>
  <c r="AF1514" i="1"/>
  <c r="AA1516" i="1"/>
  <c r="W1523" i="1"/>
  <c r="AB1523" i="1" s="1"/>
  <c r="AA1524" i="1"/>
  <c r="AG1526" i="1"/>
  <c r="AY1526" i="1" s="1"/>
  <c r="X1528" i="1"/>
  <c r="AC1528" i="1" s="1"/>
  <c r="AG1541" i="1"/>
  <c r="AY1541" i="1" s="1"/>
  <c r="W1550" i="1"/>
  <c r="AB1550" i="1" s="1"/>
  <c r="V1553" i="1"/>
  <c r="AF1556" i="1"/>
  <c r="V1557" i="1"/>
  <c r="AD1558" i="1"/>
  <c r="AP1558" i="1"/>
  <c r="V1559" i="1"/>
  <c r="AD1566" i="1"/>
  <c r="AE1566" i="1"/>
  <c r="AF1571" i="1"/>
  <c r="Z1581" i="1"/>
  <c r="AF1592" i="1"/>
  <c r="V1592" i="1"/>
  <c r="AF1594" i="1"/>
  <c r="AF1601" i="1"/>
  <c r="V1601" i="1"/>
  <c r="AF1606" i="1"/>
  <c r="AF1618" i="1"/>
  <c r="W1621" i="1"/>
  <c r="AB1621" i="1" s="1"/>
  <c r="AC1623" i="1"/>
  <c r="AB1629" i="1"/>
  <c r="V1631" i="1"/>
  <c r="AB1633" i="1"/>
  <c r="W1633" i="1"/>
  <c r="AD1641" i="1"/>
  <c r="AF1642" i="1"/>
  <c r="V1642" i="1"/>
  <c r="AF1647" i="1"/>
  <c r="AD1657" i="1"/>
  <c r="AF1658" i="1"/>
  <c r="V1658" i="1"/>
  <c r="AB1659" i="1"/>
  <c r="AB1661" i="1"/>
  <c r="W1661" i="1"/>
  <c r="V1670" i="1"/>
  <c r="AB1672" i="1"/>
  <c r="W1672" i="1"/>
  <c r="AD1683" i="1"/>
  <c r="V1686" i="1"/>
  <c r="AD1690" i="1"/>
  <c r="AC1697" i="1"/>
  <c r="AB1699" i="1"/>
  <c r="AG1700" i="1"/>
  <c r="AY1700" i="1" s="1"/>
  <c r="AF1705" i="1"/>
  <c r="V1705" i="1"/>
  <c r="AG1715" i="1"/>
  <c r="AB1715" i="1"/>
  <c r="AC1719" i="1"/>
  <c r="Y1727" i="1"/>
  <c r="AP1727" i="1"/>
  <c r="AD1727" i="1"/>
  <c r="AF1729" i="1"/>
  <c r="AC1731" i="1"/>
  <c r="AD1732" i="1"/>
  <c r="AC1738" i="1"/>
  <c r="AD1743" i="1"/>
  <c r="AC1750" i="1"/>
  <c r="AB1752" i="1"/>
  <c r="AG1753" i="1"/>
  <c r="X1761" i="1"/>
  <c r="AC1761" i="1"/>
  <c r="AB1769" i="1"/>
  <c r="AC1770" i="1"/>
  <c r="AD1775" i="1"/>
  <c r="AG1785" i="1"/>
  <c r="V1801" i="1"/>
  <c r="Y1805" i="1"/>
  <c r="AD1805" i="1" s="1"/>
  <c r="AF1806" i="1"/>
  <c r="V1806" i="1"/>
  <c r="AF1816" i="1"/>
  <c r="V1817" i="1"/>
  <c r="AF1818" i="1"/>
  <c r="V1818" i="1"/>
  <c r="AF1839" i="1"/>
  <c r="AC1845" i="1"/>
  <c r="AF1846" i="1"/>
  <c r="V1846" i="1"/>
  <c r="W1847" i="1"/>
  <c r="AB1847" i="1" s="1"/>
  <c r="AF1855" i="1"/>
  <c r="AB1856" i="1"/>
  <c r="AF1863" i="1"/>
  <c r="AD1865" i="1"/>
  <c r="Y1876" i="1"/>
  <c r="AD1876" i="1" s="1"/>
  <c r="AC1884" i="1"/>
  <c r="AB1891" i="1"/>
  <c r="AD1948" i="1"/>
  <c r="Y1948" i="1"/>
  <c r="AG1955" i="1"/>
  <c r="V1956" i="1"/>
  <c r="W1961" i="1"/>
  <c r="AB1961" i="1" s="1"/>
  <c r="AF1963" i="1"/>
  <c r="V1963" i="1"/>
  <c r="AD1985" i="1"/>
  <c r="AG1985" i="1"/>
  <c r="AY1985" i="1" s="1"/>
  <c r="AF1988" i="1"/>
  <c r="V1988" i="1"/>
  <c r="AG1993" i="1"/>
  <c r="W1993" i="1"/>
  <c r="AB1993" i="1" s="1"/>
  <c r="W1997" i="1"/>
  <c r="AB1997" i="1" s="1"/>
  <c r="AF2003" i="1"/>
  <c r="V2003" i="1"/>
  <c r="AF2043" i="1"/>
  <c r="V2043" i="1"/>
  <c r="AC2045" i="1"/>
  <c r="AF2051" i="1"/>
  <c r="V2051" i="1"/>
  <c r="AB2087" i="1"/>
  <c r="AF2110" i="1"/>
  <c r="W1249" i="1"/>
  <c r="AB1249" i="1" s="1"/>
  <c r="V1252" i="1"/>
  <c r="V1259" i="1"/>
  <c r="W1265" i="1"/>
  <c r="AB1265" i="1" s="1"/>
  <c r="Y1271" i="1"/>
  <c r="V1272" i="1"/>
  <c r="X1274" i="1"/>
  <c r="X1277" i="1"/>
  <c r="AC1277" i="1" s="1"/>
  <c r="AC1278" i="1"/>
  <c r="V1279" i="1"/>
  <c r="AA1279" i="1" s="1"/>
  <c r="AH1279" i="1" s="1"/>
  <c r="V1284" i="1"/>
  <c r="AA1284" i="1" s="1"/>
  <c r="AH1284" i="1" s="1"/>
  <c r="Y1286" i="1"/>
  <c r="V1287" i="1"/>
  <c r="X1289" i="1"/>
  <c r="X1292" i="1"/>
  <c r="AC1293" i="1"/>
  <c r="X1296" i="1"/>
  <c r="AC1297" i="1"/>
  <c r="Y1298" i="1"/>
  <c r="AD1298" i="1" s="1"/>
  <c r="W1304" i="1"/>
  <c r="AB1304" i="1" s="1"/>
  <c r="Y1305" i="1"/>
  <c r="AD1305" i="1" s="1"/>
  <c r="V1306" i="1"/>
  <c r="W1312" i="1"/>
  <c r="AB1312" i="1" s="1"/>
  <c r="Y1313" i="1"/>
  <c r="AD1313" i="1" s="1"/>
  <c r="X1316" i="1"/>
  <c r="V1322" i="1"/>
  <c r="X1325" i="1"/>
  <c r="Y1326" i="1"/>
  <c r="AD1326" i="1" s="1"/>
  <c r="V1327" i="1"/>
  <c r="W1328" i="1"/>
  <c r="AB1328" i="1" s="1"/>
  <c r="Y1329" i="1"/>
  <c r="AD1329" i="1" s="1"/>
  <c r="X1332" i="1"/>
  <c r="AF1336" i="1"/>
  <c r="AF1340" i="1"/>
  <c r="AG1341" i="1"/>
  <c r="AY1341" i="1" s="1"/>
  <c r="V1343" i="1"/>
  <c r="AG1347" i="1"/>
  <c r="AY1347" i="1" s="1"/>
  <c r="W1347" i="1"/>
  <c r="AB1347" i="1" s="1"/>
  <c r="AG1353" i="1"/>
  <c r="AY1353" i="1" s="1"/>
  <c r="V1355" i="1"/>
  <c r="AF1364" i="1"/>
  <c r="AG1365" i="1"/>
  <c r="AY1365" i="1" s="1"/>
  <c r="Y1366" i="1"/>
  <c r="V1367" i="1"/>
  <c r="AA1367" i="1" s="1"/>
  <c r="AG1370" i="1"/>
  <c r="AY1370" i="1" s="1"/>
  <c r="W1370" i="1"/>
  <c r="AG1372" i="1"/>
  <c r="Y1373" i="1"/>
  <c r="AD1373" i="1" s="1"/>
  <c r="V1374" i="1"/>
  <c r="Y1377" i="1"/>
  <c r="AD1377" i="1" s="1"/>
  <c r="V1378" i="1"/>
  <c r="V1382" i="1"/>
  <c r="V1385" i="1"/>
  <c r="AF1391" i="1"/>
  <c r="AG1392" i="1"/>
  <c r="V1393" i="1"/>
  <c r="AG1398" i="1"/>
  <c r="W1398" i="1"/>
  <c r="AB1398" i="1" s="1"/>
  <c r="Y1401" i="1"/>
  <c r="V1402" i="1"/>
  <c r="V1405" i="1"/>
  <c r="Y1409" i="1"/>
  <c r="AD1409" i="1" s="1"/>
  <c r="V1410" i="1"/>
  <c r="V1422" i="1"/>
  <c r="X1437" i="1"/>
  <c r="V1443" i="1"/>
  <c r="AG1446" i="1"/>
  <c r="Y1446" i="1"/>
  <c r="AD1446" i="1" s="1"/>
  <c r="V1453" i="1"/>
  <c r="V1458" i="1"/>
  <c r="AB1475" i="1"/>
  <c r="AG1478" i="1"/>
  <c r="AY1478" i="1" s="1"/>
  <c r="V1482" i="1"/>
  <c r="AA1484" i="1"/>
  <c r="AA1492" i="1"/>
  <c r="AG1498" i="1"/>
  <c r="AY1498" i="1" s="1"/>
  <c r="X1508" i="1"/>
  <c r="X1516" i="1"/>
  <c r="AC1519" i="1"/>
  <c r="Y1521" i="1"/>
  <c r="V1522" i="1"/>
  <c r="AA1522" i="1" s="1"/>
  <c r="AD1527" i="1"/>
  <c r="AA1528" i="1"/>
  <c r="Z1528" i="1"/>
  <c r="W1531" i="1"/>
  <c r="AB1531" i="1" s="1"/>
  <c r="AG1531" i="1"/>
  <c r="W1538" i="1"/>
  <c r="AB1538" i="1" s="1"/>
  <c r="AD1542" i="1"/>
  <c r="AP1542" i="1"/>
  <c r="AC1547" i="1"/>
  <c r="AD1551" i="1"/>
  <c r="AD1552" i="1"/>
  <c r="AF1553" i="1"/>
  <c r="AC1559" i="1"/>
  <c r="AF1564" i="1"/>
  <c r="AB1566" i="1"/>
  <c r="AD1567" i="1"/>
  <c r="AP1567" i="1"/>
  <c r="Y1568" i="1"/>
  <c r="AD1568" i="1" s="1"/>
  <c r="Z1568" i="1"/>
  <c r="V1569" i="1"/>
  <c r="W1570" i="1"/>
  <c r="AB1570" i="1" s="1"/>
  <c r="AG1570" i="1"/>
  <c r="AY1570" i="1" s="1"/>
  <c r="AF1579" i="1"/>
  <c r="AF1580" i="1"/>
  <c r="V1580" i="1"/>
  <c r="Z1582" i="1"/>
  <c r="V1591" i="1"/>
  <c r="X1594" i="1"/>
  <c r="AC1594" i="1" s="1"/>
  <c r="Y1608" i="1"/>
  <c r="AD1608" i="1"/>
  <c r="AF1609" i="1"/>
  <c r="V1609" i="1"/>
  <c r="X1618" i="1"/>
  <c r="X1622" i="1"/>
  <c r="AC1622" i="1" s="1"/>
  <c r="AB1630" i="1"/>
  <c r="AC1631" i="1"/>
  <c r="AD1635" i="1"/>
  <c r="Z1635" i="1"/>
  <c r="Y1635" i="1"/>
  <c r="AF1636" i="1"/>
  <c r="V1636" i="1"/>
  <c r="AF1638" i="1"/>
  <c r="V1638" i="1"/>
  <c r="AB1639" i="1"/>
  <c r="X1644" i="1"/>
  <c r="AC1644" i="1" s="1"/>
  <c r="AJ1644" i="1" s="1"/>
  <c r="AD1654" i="1"/>
  <c r="AB1660" i="1"/>
  <c r="AD1664" i="1"/>
  <c r="AC1670" i="1"/>
  <c r="AD1674" i="1"/>
  <c r="Z1674" i="1"/>
  <c r="Y1674" i="1"/>
  <c r="AF1675" i="1"/>
  <c r="V1675" i="1"/>
  <c r="AF1679" i="1"/>
  <c r="V1679" i="1"/>
  <c r="AC1686" i="1"/>
  <c r="AF1687" i="1"/>
  <c r="V1687" i="1"/>
  <c r="W1703" i="1"/>
  <c r="AB1703" i="1" s="1"/>
  <c r="AD1709" i="1"/>
  <c r="AF1710" i="1"/>
  <c r="AD1713" i="1"/>
  <c r="Y1715" i="1"/>
  <c r="X1718" i="1"/>
  <c r="AC1718" i="1"/>
  <c r="AF1720" i="1"/>
  <c r="V1720" i="1"/>
  <c r="AB1721" i="1"/>
  <c r="X1726" i="1"/>
  <c r="AG1727" i="1"/>
  <c r="AY1727" i="1" s="1"/>
  <c r="AB1733" i="1"/>
  <c r="AD1734" i="1"/>
  <c r="AF1735" i="1"/>
  <c r="V1735" i="1"/>
  <c r="AB1736" i="1"/>
  <c r="V1738" i="1"/>
  <c r="AB1740" i="1"/>
  <c r="W1740" i="1"/>
  <c r="W1756" i="1"/>
  <c r="AB1756" i="1" s="1"/>
  <c r="W1760" i="1"/>
  <c r="AB1760" i="1" s="1"/>
  <c r="AC1762" i="1"/>
  <c r="AB1768" i="1"/>
  <c r="V1770" i="1"/>
  <c r="W1772" i="1"/>
  <c r="AB1772" i="1" s="1"/>
  <c r="AB1780" i="1"/>
  <c r="AP1785" i="1"/>
  <c r="Y1785" i="1"/>
  <c r="Y1790" i="1"/>
  <c r="Z1790" i="1"/>
  <c r="AF1791" i="1"/>
  <c r="V1791" i="1"/>
  <c r="V1798" i="1"/>
  <c r="X1816" i="1"/>
  <c r="AC1816" i="1"/>
  <c r="AC1817" i="1"/>
  <c r="AC1820" i="1"/>
  <c r="X1820" i="1"/>
  <c r="W1835" i="1"/>
  <c r="AB1835" i="1" s="1"/>
  <c r="AE1841" i="1"/>
  <c r="Y1841" i="1"/>
  <c r="V1845" i="1"/>
  <c r="AF1854" i="1"/>
  <c r="V1854" i="1"/>
  <c r="Z1856" i="1"/>
  <c r="X1863" i="1"/>
  <c r="AG1867" i="1"/>
  <c r="AY1867" i="1" s="1"/>
  <c r="AB1870" i="1"/>
  <c r="W1870" i="1"/>
  <c r="AG1876" i="1"/>
  <c r="AF1882" i="1"/>
  <c r="Z1884" i="1"/>
  <c r="AF1898" i="1"/>
  <c r="Y1900" i="1"/>
  <c r="AD1900" i="1"/>
  <c r="Z1900" i="1"/>
  <c r="AG1907" i="1"/>
  <c r="AC1911" i="1"/>
  <c r="Y1920" i="1"/>
  <c r="W1934" i="1"/>
  <c r="AB1934" i="1"/>
  <c r="AG1939" i="1"/>
  <c r="AY1939" i="1" s="1"/>
  <c r="AB1939" i="1"/>
  <c r="AP1951" i="1"/>
  <c r="Y1951" i="1"/>
  <c r="AD1955" i="1"/>
  <c r="Y1955" i="1"/>
  <c r="Y1958" i="1"/>
  <c r="X1966" i="1"/>
  <c r="AC1966" i="1"/>
  <c r="Z2007" i="1"/>
  <c r="AD2007" i="1"/>
  <c r="Y2007" i="1"/>
  <c r="W2028" i="1"/>
  <c r="AB2028" i="1"/>
  <c r="AC2038" i="1"/>
  <c r="W2044" i="1"/>
  <c r="AB2044" i="1" s="1"/>
  <c r="X2045" i="1"/>
  <c r="AF2048" i="1"/>
  <c r="AC2049" i="1"/>
  <c r="AC2050" i="1"/>
  <c r="X2095" i="1"/>
  <c r="AC2095" i="1"/>
  <c r="AF2100" i="1"/>
  <c r="V2100" i="1"/>
  <c r="AF2104" i="1"/>
  <c r="V2104" i="1"/>
  <c r="V1565" i="1"/>
  <c r="AA1567" i="1"/>
  <c r="V1572" i="1"/>
  <c r="AF1572" i="1"/>
  <c r="AA1574" i="1"/>
  <c r="W1581" i="1"/>
  <c r="AB1581" i="1" s="1"/>
  <c r="AA1582" i="1"/>
  <c r="AC1586" i="1"/>
  <c r="V1596" i="1"/>
  <c r="AG1603" i="1"/>
  <c r="V1605" i="1"/>
  <c r="AF1614" i="1"/>
  <c r="V1628" i="1"/>
  <c r="AF1629" i="1"/>
  <c r="AD1637" i="1"/>
  <c r="AF1639" i="1"/>
  <c r="AC1640" i="1"/>
  <c r="AG1644" i="1"/>
  <c r="V1646" i="1"/>
  <c r="AC1653" i="1"/>
  <c r="AF1659" i="1"/>
  <c r="AC1667" i="1"/>
  <c r="V1668" i="1"/>
  <c r="AD1678" i="1"/>
  <c r="AB1681" i="1"/>
  <c r="V1694" i="1"/>
  <c r="AB1696" i="1"/>
  <c r="AD1704" i="1"/>
  <c r="V1732" i="1"/>
  <c r="AF1736" i="1"/>
  <c r="AC1746" i="1"/>
  <c r="V1747" i="1"/>
  <c r="V1767" i="1"/>
  <c r="AF1768" i="1"/>
  <c r="AC1778" i="1"/>
  <c r="V1779" i="1"/>
  <c r="AF1780" i="1"/>
  <c r="AC1781" i="1"/>
  <c r="V1795" i="1"/>
  <c r="AF1797" i="1"/>
  <c r="V1810" i="1"/>
  <c r="Y1813" i="1"/>
  <c r="AD1813" i="1" s="1"/>
  <c r="W1815" i="1"/>
  <c r="AB1815" i="1" s="1"/>
  <c r="W1819" i="1"/>
  <c r="AB1819" i="1" s="1"/>
  <c r="Y1821" i="1"/>
  <c r="AD1821" i="1" s="1"/>
  <c r="AF1822" i="1"/>
  <c r="V1822" i="1"/>
  <c r="W1823" i="1"/>
  <c r="AB1823" i="1" s="1"/>
  <c r="AF1832" i="1"/>
  <c r="V1833" i="1"/>
  <c r="AF1834" i="1"/>
  <c r="V1834" i="1"/>
  <c r="AB1843" i="1"/>
  <c r="X1848" i="1"/>
  <c r="AC1848" i="1"/>
  <c r="AC1849" i="1"/>
  <c r="AC1852" i="1"/>
  <c r="X1852" i="1"/>
  <c r="AG1864" i="1"/>
  <c r="AF1866" i="1"/>
  <c r="AF1875" i="1"/>
  <c r="AF1878" i="1"/>
  <c r="V1892" i="1"/>
  <c r="AF1913" i="1"/>
  <c r="V1913" i="1"/>
  <c r="V1915" i="1"/>
  <c r="V1925" i="1"/>
  <c r="V1931" i="1"/>
  <c r="X1942" i="1"/>
  <c r="AC1942" i="1"/>
  <c r="Y1950" i="1"/>
  <c r="AD1950" i="1"/>
  <c r="AE1950" i="1"/>
  <c r="AF1960" i="1"/>
  <c r="V1960" i="1"/>
  <c r="AB1969" i="1"/>
  <c r="AG1969" i="1"/>
  <c r="AY1969" i="1" s="1"/>
  <c r="AG1977" i="1"/>
  <c r="AY1977" i="1" s="1"/>
  <c r="AB1977" i="1"/>
  <c r="AD1979" i="1"/>
  <c r="AC1984" i="1"/>
  <c r="W1989" i="1"/>
  <c r="AF2014" i="1"/>
  <c r="AF2018" i="1"/>
  <c r="V2018" i="1"/>
  <c r="Y2030" i="1"/>
  <c r="AD2030" i="1" s="1"/>
  <c r="W2036" i="1"/>
  <c r="AB2036" i="1"/>
  <c r="Y2053" i="1"/>
  <c r="AG2053" i="1"/>
  <c r="AY2053" i="1" s="1"/>
  <c r="V2065" i="1"/>
  <c r="AD2078" i="1"/>
  <c r="AF2154" i="1"/>
  <c r="V2154" i="1"/>
  <c r="Y2166" i="1"/>
  <c r="AD2166" i="1"/>
  <c r="AK2166" i="1"/>
  <c r="AF2182" i="1"/>
  <c r="AA1535" i="1"/>
  <c r="X1543" i="1"/>
  <c r="AC1546" i="1"/>
  <c r="V1549" i="1"/>
  <c r="X1567" i="1"/>
  <c r="X1574" i="1"/>
  <c r="AC1574" i="1" s="1"/>
  <c r="AC1577" i="1"/>
  <c r="Y1579" i="1"/>
  <c r="AG1580" i="1"/>
  <c r="AY1580" i="1" s="1"/>
  <c r="AF1589" i="1"/>
  <c r="AF1599" i="1"/>
  <c r="V1650" i="1"/>
  <c r="V1654" i="1"/>
  <c r="AF1655" i="1"/>
  <c r="V1664" i="1"/>
  <c r="V1683" i="1"/>
  <c r="AF1684" i="1"/>
  <c r="V1690" i="1"/>
  <c r="V1698" i="1"/>
  <c r="AF1699" i="1"/>
  <c r="V1709" i="1"/>
  <c r="AG1711" i="1"/>
  <c r="V1713" i="1"/>
  <c r="AF1721" i="1"/>
  <c r="AG1726" i="1"/>
  <c r="V1728" i="1"/>
  <c r="V1743" i="1"/>
  <c r="V1751" i="1"/>
  <c r="AF1752" i="1"/>
  <c r="AB1765" i="1"/>
  <c r="V1775" i="1"/>
  <c r="X1781" i="1"/>
  <c r="AG1789" i="1"/>
  <c r="AC1794" i="1"/>
  <c r="AF1800" i="1"/>
  <c r="AC1809" i="1"/>
  <c r="AG1813" i="1"/>
  <c r="AY1813" i="1" s="1"/>
  <c r="AC1824" i="1"/>
  <c r="X1824" i="1"/>
  <c r="AF1826" i="1"/>
  <c r="V1826" i="1"/>
  <c r="AB1827" i="1"/>
  <c r="X1832" i="1"/>
  <c r="AC1832" i="1"/>
  <c r="AC1833" i="1"/>
  <c r="AC1836" i="1"/>
  <c r="X1836" i="1"/>
  <c r="AC1837" i="1"/>
  <c r="AF1848" i="1"/>
  <c r="V1849" i="1"/>
  <c r="Z1849" i="1"/>
  <c r="AF1850" i="1"/>
  <c r="V1850" i="1"/>
  <c r="AG1857" i="1"/>
  <c r="AY1857" i="1" s="1"/>
  <c r="AD1857" i="1"/>
  <c r="Y1861" i="1"/>
  <c r="AP1861" i="1"/>
  <c r="AD1861" i="1"/>
  <c r="Y1864" i="1"/>
  <c r="AE1864" i="1"/>
  <c r="AD1869" i="1"/>
  <c r="AD1873" i="1"/>
  <c r="X1878" i="1"/>
  <c r="AG1883" i="1"/>
  <c r="AF1886" i="1"/>
  <c r="AG1888" i="1"/>
  <c r="AY1888" i="1" s="1"/>
  <c r="AD1888" i="1"/>
  <c r="AC1892" i="1"/>
  <c r="AF1893" i="1"/>
  <c r="V1893" i="1"/>
  <c r="W1894" i="1"/>
  <c r="AB1894" i="1" s="1"/>
  <c r="AD1897" i="1"/>
  <c r="AG1899" i="1"/>
  <c r="AY1899" i="1" s="1"/>
  <c r="Z1899" i="1"/>
  <c r="AG1908" i="1"/>
  <c r="AD1908" i="1"/>
  <c r="AC1910" i="1"/>
  <c r="X1910" i="1"/>
  <c r="X1915" i="1"/>
  <c r="AC1915" i="1"/>
  <c r="AF1916" i="1"/>
  <c r="V1916" i="1"/>
  <c r="AF1917" i="1"/>
  <c r="V1917" i="1"/>
  <c r="AD1919" i="1"/>
  <c r="Y1919" i="1"/>
  <c r="AF1925" i="1"/>
  <c r="AC1931" i="1"/>
  <c r="X1931" i="1"/>
  <c r="V1933" i="1"/>
  <c r="V1937" i="1"/>
  <c r="W1957" i="1"/>
  <c r="AD1969" i="1"/>
  <c r="Z1969" i="1"/>
  <c r="AG1971" i="1"/>
  <c r="AC1974" i="1"/>
  <c r="X1984" i="1"/>
  <c r="V1986" i="1"/>
  <c r="AG1987" i="1"/>
  <c r="AY1987" i="1" s="1"/>
  <c r="X1990" i="1"/>
  <c r="AF1996" i="1"/>
  <c r="V1996" i="1"/>
  <c r="X2002" i="1"/>
  <c r="AC2005" i="1"/>
  <c r="X2005" i="1"/>
  <c r="X2014" i="1"/>
  <c r="AC2014" i="1"/>
  <c r="Y2022" i="1"/>
  <c r="AD2035" i="1"/>
  <c r="Y2046" i="1"/>
  <c r="AD2046" i="1" s="1"/>
  <c r="Y2073" i="1"/>
  <c r="AD2073" i="1"/>
  <c r="AF2155" i="1"/>
  <c r="AD1825" i="1"/>
  <c r="AF1827" i="1"/>
  <c r="AC1828" i="1"/>
  <c r="AC1841" i="1"/>
  <c r="V1842" i="1"/>
  <c r="AF1843" i="1"/>
  <c r="AC1844" i="1"/>
  <c r="AB1860" i="1"/>
  <c r="V1865" i="1"/>
  <c r="V1869" i="1"/>
  <c r="V1873" i="1"/>
  <c r="AB1875" i="1"/>
  <c r="AC1888" i="1"/>
  <c r="V1889" i="1"/>
  <c r="AF1890" i="1"/>
  <c r="AC1891" i="1"/>
  <c r="V1908" i="1"/>
  <c r="V1921" i="1"/>
  <c r="AF1921" i="1"/>
  <c r="W1922" i="1"/>
  <c r="AB1922" i="1" s="1"/>
  <c r="AC1923" i="1"/>
  <c r="AD1927" i="1"/>
  <c r="V1929" i="1"/>
  <c r="AG1930" i="1"/>
  <c r="AY1930" i="1" s="1"/>
  <c r="V1939" i="1"/>
  <c r="V1941" i="1"/>
  <c r="V1945" i="1"/>
  <c r="V1947" i="1"/>
  <c r="V1954" i="1"/>
  <c r="V1955" i="1"/>
  <c r="AD1959" i="1"/>
  <c r="V1968" i="1"/>
  <c r="V1971" i="1"/>
  <c r="V1979" i="1"/>
  <c r="AF1987" i="1"/>
  <c r="V1987" i="1"/>
  <c r="AB2002" i="1"/>
  <c r="AF2006" i="1"/>
  <c r="V2010" i="1"/>
  <c r="V2016" i="1"/>
  <c r="AG2017" i="1"/>
  <c r="AB2017" i="1"/>
  <c r="V2025" i="1"/>
  <c r="V2027" i="1"/>
  <c r="X2033" i="1"/>
  <c r="AC2033" i="1" s="1"/>
  <c r="AF2034" i="1"/>
  <c r="V2034" i="1"/>
  <c r="AF2037" i="1"/>
  <c r="AC2069" i="1"/>
  <c r="AD2074" i="1"/>
  <c r="AF2082" i="1"/>
  <c r="W2090" i="1"/>
  <c r="AB2090" i="1" s="1"/>
  <c r="AB2122" i="1"/>
  <c r="AG2142" i="1"/>
  <c r="Y2142" i="1"/>
  <c r="AD2142" i="1" s="1"/>
  <c r="Y2174" i="1"/>
  <c r="AD2174" i="1"/>
  <c r="Z2174" i="1"/>
  <c r="AK2174" i="1"/>
  <c r="X2178" i="1"/>
  <c r="AJ2178" i="1"/>
  <c r="AF2193" i="1"/>
  <c r="V1787" i="1"/>
  <c r="V1799" i="1"/>
  <c r="V1814" i="1"/>
  <c r="AG1820" i="1"/>
  <c r="Y1825" i="1"/>
  <c r="X1828" i="1"/>
  <c r="AG1836" i="1"/>
  <c r="AY1836" i="1" s="1"/>
  <c r="V1838" i="1"/>
  <c r="X1844" i="1"/>
  <c r="AG1852" i="1"/>
  <c r="AC1857" i="1"/>
  <c r="V1862" i="1"/>
  <c r="V1877" i="1"/>
  <c r="V1881" i="1"/>
  <c r="V1885" i="1"/>
  <c r="X1891" i="1"/>
  <c r="V1897" i="1"/>
  <c r="V1907" i="1"/>
  <c r="V1909" i="1"/>
  <c r="V1923" i="1"/>
  <c r="V1924" i="1"/>
  <c r="W1930" i="1"/>
  <c r="V1932" i="1"/>
  <c r="W1938" i="1"/>
  <c r="V1940" i="1"/>
  <c r="W1946" i="1"/>
  <c r="AB1946" i="1" s="1"/>
  <c r="V1948" i="1"/>
  <c r="V1952" i="1"/>
  <c r="W1953" i="1"/>
  <c r="Y1959" i="1"/>
  <c r="V1962" i="1"/>
  <c r="V1964" i="1"/>
  <c r="V1970" i="1"/>
  <c r="V1978" i="1"/>
  <c r="V1980" i="1"/>
  <c r="X1992" i="1"/>
  <c r="V1995" i="1"/>
  <c r="V2000" i="1"/>
  <c r="W2001" i="1"/>
  <c r="AC2010" i="1"/>
  <c r="X2010" i="1"/>
  <c r="AF2011" i="1"/>
  <c r="V2011" i="1"/>
  <c r="AF2012" i="1"/>
  <c r="V2012" i="1"/>
  <c r="AC2016" i="1"/>
  <c r="X2016" i="1"/>
  <c r="AF2016" i="1"/>
  <c r="Z2017" i="1"/>
  <c r="X2025" i="1"/>
  <c r="AF2027" i="1"/>
  <c r="AP2029" i="1"/>
  <c r="V2031" i="1"/>
  <c r="V2033" i="1"/>
  <c r="X2037" i="1"/>
  <c r="AC2041" i="1"/>
  <c r="X2041" i="1"/>
  <c r="Y2042" i="1"/>
  <c r="AD2042" i="1" s="1"/>
  <c r="V2047" i="1"/>
  <c r="W2056" i="1"/>
  <c r="AB2056" i="1" s="1"/>
  <c r="AF2068" i="1"/>
  <c r="AF2114" i="1"/>
  <c r="AF2125" i="1"/>
  <c r="AF2127" i="1"/>
  <c r="V2127" i="1"/>
  <c r="AF2177" i="1"/>
  <c r="V2177" i="1"/>
  <c r="AG2204" i="1"/>
  <c r="AY2204" i="1" s="1"/>
  <c r="W2204" i="1"/>
  <c r="AB2204" i="1" s="1"/>
  <c r="Y2206" i="1"/>
  <c r="AD2206" i="1" s="1"/>
  <c r="V1984" i="1"/>
  <c r="W1985" i="1"/>
  <c r="AD1990" i="1"/>
  <c r="V1992" i="1"/>
  <c r="V1994" i="1"/>
  <c r="V2002" i="1"/>
  <c r="V2004" i="1"/>
  <c r="Y2018" i="1"/>
  <c r="AD2018" i="1" s="1"/>
  <c r="W2024" i="1"/>
  <c r="AB2024" i="1" s="1"/>
  <c r="W2032" i="1"/>
  <c r="Y2034" i="1"/>
  <c r="V2039" i="1"/>
  <c r="W2040" i="1"/>
  <c r="AB2040" i="1" s="1"/>
  <c r="AC2046" i="1"/>
  <c r="AD2050" i="1"/>
  <c r="X2053" i="1"/>
  <c r="AC2053" i="1"/>
  <c r="W2060" i="1"/>
  <c r="AB2060" i="1"/>
  <c r="W2067" i="1"/>
  <c r="AB2067" i="1"/>
  <c r="AF2085" i="1"/>
  <c r="V2085" i="1"/>
  <c r="AF2093" i="1"/>
  <c r="V2093" i="1"/>
  <c r="W2097" i="1"/>
  <c r="AB2097" i="1" s="1"/>
  <c r="AG2098" i="1"/>
  <c r="AD2099" i="1"/>
  <c r="AB2118" i="1"/>
  <c r="V2157" i="1"/>
  <c r="AF2168" i="1"/>
  <c r="X2169" i="1"/>
  <c r="AC2169" i="1" s="1"/>
  <c r="AJ2169" i="1" s="1"/>
  <c r="Y2176" i="1"/>
  <c r="AD2176" i="1"/>
  <c r="Y2195" i="1"/>
  <c r="AD2195" i="1" s="1"/>
  <c r="X2205" i="1"/>
  <c r="AC2205" i="1" s="1"/>
  <c r="V2222" i="1"/>
  <c r="Y2238" i="1"/>
  <c r="AD2238" i="1"/>
  <c r="AK2238" i="1"/>
  <c r="AF2247" i="1"/>
  <c r="V2247" i="1"/>
  <c r="AF2259" i="1"/>
  <c r="V2259" i="1"/>
  <c r="AA2259" i="1" s="1"/>
  <c r="V2019" i="1"/>
  <c r="AD2021" i="1"/>
  <c r="V2023" i="1"/>
  <c r="AG2024" i="1"/>
  <c r="V2026" i="1"/>
  <c r="AG2032" i="1"/>
  <c r="AY2032" i="1" s="1"/>
  <c r="V2035" i="1"/>
  <c r="AD2051" i="1"/>
  <c r="AF2056" i="1"/>
  <c r="AD2066" i="1"/>
  <c r="AD2070" i="1"/>
  <c r="AC2072" i="1"/>
  <c r="Y2092" i="1"/>
  <c r="AD2092" i="1" s="1"/>
  <c r="Y2099" i="1"/>
  <c r="AB2102" i="1"/>
  <c r="W2109" i="1"/>
  <c r="AB2109" i="1"/>
  <c r="AD2116" i="1"/>
  <c r="AD2120" i="1"/>
  <c r="AB2129" i="1"/>
  <c r="AF2131" i="1"/>
  <c r="V2131" i="1"/>
  <c r="Z2133" i="1"/>
  <c r="AF2140" i="1"/>
  <c r="AI2144" i="1"/>
  <c r="AB2144" i="1"/>
  <c r="AF2146" i="1"/>
  <c r="V2146" i="1"/>
  <c r="Z2148" i="1"/>
  <c r="AJ2149" i="1"/>
  <c r="Z2149" i="1"/>
  <c r="AC2149" i="1"/>
  <c r="W2160" i="1"/>
  <c r="AB2160" i="1" s="1"/>
  <c r="AI2165" i="1"/>
  <c r="AG2165" i="1"/>
  <c r="AY2165" i="1" s="1"/>
  <c r="AB2165" i="1"/>
  <c r="AG2185" i="1"/>
  <c r="AY2185" i="1" s="1"/>
  <c r="W2185" i="1"/>
  <c r="AB2185" i="1" s="1"/>
  <c r="X2234" i="1"/>
  <c r="AJ2234" i="1"/>
  <c r="Z2234" i="1"/>
  <c r="AC2234" i="1"/>
  <c r="AK2241" i="1"/>
  <c r="X2076" i="1"/>
  <c r="AC2076" i="1" s="1"/>
  <c r="AE2087" i="1"/>
  <c r="AC2087" i="1"/>
  <c r="AB2095" i="1"/>
  <c r="AD2100" i="1"/>
  <c r="AD2104" i="1"/>
  <c r="AB2114" i="1"/>
  <c r="AG2114" i="1"/>
  <c r="AY2114" i="1" s="1"/>
  <c r="W2117" i="1"/>
  <c r="AB2117" i="1"/>
  <c r="Y2119" i="1"/>
  <c r="AC2126" i="1"/>
  <c r="Y2157" i="1"/>
  <c r="AD2157" i="1" s="1"/>
  <c r="AF2160" i="1"/>
  <c r="AF2164" i="1"/>
  <c r="X2165" i="1"/>
  <c r="AC2165" i="1" s="1"/>
  <c r="AJ2165" i="1" s="1"/>
  <c r="V2166" i="1"/>
  <c r="AB2169" i="1"/>
  <c r="AJ2170" i="1"/>
  <c r="AC2170" i="1"/>
  <c r="V2175" i="1"/>
  <c r="AK2177" i="1"/>
  <c r="AD2177" i="1"/>
  <c r="AB2182" i="1"/>
  <c r="AI2182" i="1"/>
  <c r="AG2188" i="1"/>
  <c r="W2188" i="1"/>
  <c r="AI2188" i="1"/>
  <c r="X2194" i="1"/>
  <c r="AC2194" i="1"/>
  <c r="AJ2194" i="1"/>
  <c r="AF2204" i="1"/>
  <c r="V2204" i="1"/>
  <c r="V2251" i="1"/>
  <c r="AK2276" i="1"/>
  <c r="AE2276" i="1"/>
  <c r="V2280" i="1"/>
  <c r="AD2281" i="1"/>
  <c r="AK2281" i="1"/>
  <c r="AP2281" i="1"/>
  <c r="AG2281" i="1"/>
  <c r="AY2281" i="1" s="1"/>
  <c r="AD2304" i="1"/>
  <c r="AK2304" i="1"/>
  <c r="AE2304" i="1"/>
  <c r="AG2304" i="1"/>
  <c r="AY2304" i="1" s="1"/>
  <c r="AG2068" i="1"/>
  <c r="AD2069" i="1"/>
  <c r="V2070" i="1"/>
  <c r="V2074" i="1"/>
  <c r="AF2075" i="1"/>
  <c r="W2079" i="1"/>
  <c r="AB2079" i="1"/>
  <c r="X2087" i="1"/>
  <c r="AD2088" i="1"/>
  <c r="AC2091" i="1"/>
  <c r="AC2102" i="1"/>
  <c r="AB2106" i="1"/>
  <c r="W2113" i="1"/>
  <c r="AB2113" i="1"/>
  <c r="AD2119" i="1"/>
  <c r="AD2127" i="1"/>
  <c r="X2129" i="1"/>
  <c r="AC2129" i="1" s="1"/>
  <c r="Y2130" i="1"/>
  <c r="AF2132" i="1"/>
  <c r="X2133" i="1"/>
  <c r="X2144" i="1"/>
  <c r="AC2144" i="1" s="1"/>
  <c r="AJ2144" i="1" s="1"/>
  <c r="Y2145" i="1"/>
  <c r="AK2145" i="1"/>
  <c r="AF2147" i="1"/>
  <c r="X2148" i="1"/>
  <c r="AJ2148" i="1"/>
  <c r="AF2159" i="1"/>
  <c r="V2159" i="1"/>
  <c r="AJ2162" i="1"/>
  <c r="AC2162" i="1"/>
  <c r="AK2163" i="1"/>
  <c r="AD2163" i="1"/>
  <c r="AF2167" i="1"/>
  <c r="V2167" i="1"/>
  <c r="AJ2176" i="1"/>
  <c r="AC2176" i="1"/>
  <c r="X2183" i="1"/>
  <c r="AC2183" i="1"/>
  <c r="AJ2183" i="1"/>
  <c r="AJ2187" i="1"/>
  <c r="AC2187" i="1"/>
  <c r="X2189" i="1"/>
  <c r="AJ2189" i="1"/>
  <c r="AB2193" i="1"/>
  <c r="AI2193" i="1"/>
  <c r="AF2199" i="1"/>
  <c r="V2199" i="1"/>
  <c r="AF2201" i="1"/>
  <c r="W2205" i="1"/>
  <c r="AB2205" i="1"/>
  <c r="AI2205" i="1"/>
  <c r="AF2208" i="1"/>
  <c r="V2208" i="1"/>
  <c r="X2245" i="1"/>
  <c r="AC2245" i="1"/>
  <c r="AJ2245" i="1"/>
  <c r="AF2263" i="1"/>
  <c r="V2263" i="1"/>
  <c r="AD2273" i="1"/>
  <c r="Y2273" i="1"/>
  <c r="AK2273" i="1"/>
  <c r="AF2338" i="1"/>
  <c r="V2338" i="1"/>
  <c r="AB2045" i="1"/>
  <c r="AF2055" i="1"/>
  <c r="AF2059" i="1"/>
  <c r="AG2064" i="1"/>
  <c r="V2066" i="1"/>
  <c r="W2071" i="1"/>
  <c r="V2078" i="1"/>
  <c r="AF2081" i="1"/>
  <c r="W2086" i="1"/>
  <c r="AF2089" i="1"/>
  <c r="X2094" i="1"/>
  <c r="V2096" i="1"/>
  <c r="W2101" i="1"/>
  <c r="W2105" i="1"/>
  <c r="AF2105" i="1"/>
  <c r="AF2108" i="1"/>
  <c r="AG2110" i="1"/>
  <c r="V2112" i="1"/>
  <c r="V2116" i="1"/>
  <c r="V2120" i="1"/>
  <c r="W2121" i="1"/>
  <c r="AF2121" i="1"/>
  <c r="AF2124" i="1"/>
  <c r="W2128" i="1"/>
  <c r="V2135" i="1"/>
  <c r="W2136" i="1"/>
  <c r="AF2136" i="1"/>
  <c r="AF2139" i="1"/>
  <c r="AF2143" i="1"/>
  <c r="AD2146" i="1"/>
  <c r="V2150" i="1"/>
  <c r="AG2157" i="1"/>
  <c r="AY2157" i="1" s="1"/>
  <c r="V2163" i="1"/>
  <c r="AG2166" i="1"/>
  <c r="AY2166" i="1" s="1"/>
  <c r="AD2170" i="1"/>
  <c r="AK2170" i="1"/>
  <c r="AF2172" i="1"/>
  <c r="W2172" i="1"/>
  <c r="V2181" i="1"/>
  <c r="AD2184" i="1"/>
  <c r="AK2184" i="1"/>
  <c r="AD2187" i="1"/>
  <c r="V2192" i="1"/>
  <c r="AF2195" i="1"/>
  <c r="V2195" i="1"/>
  <c r="X2202" i="1"/>
  <c r="AC2202" i="1"/>
  <c r="AJ2202" i="1"/>
  <c r="AB2210" i="1"/>
  <c r="AJ2211" i="1"/>
  <c r="X2211" i="1"/>
  <c r="AF2215" i="1"/>
  <c r="V2215" i="1"/>
  <c r="AD2227" i="1"/>
  <c r="AK2227" i="1"/>
  <c r="Y2227" i="1"/>
  <c r="V2230" i="1"/>
  <c r="X2237" i="1"/>
  <c r="AC2237" i="1"/>
  <c r="AF2239" i="1"/>
  <c r="V2239" i="1"/>
  <c r="AP2242" i="1"/>
  <c r="AD2242" i="1"/>
  <c r="Y2242" i="1"/>
  <c r="W2264" i="1"/>
  <c r="AB2264" i="1"/>
  <c r="V2269" i="1"/>
  <c r="AF2283" i="1"/>
  <c r="V2283" i="1"/>
  <c r="AF2313" i="1"/>
  <c r="V2313" i="1"/>
  <c r="AD2339" i="1"/>
  <c r="AK2339" i="1"/>
  <c r="V2055" i="1"/>
  <c r="V2059" i="1"/>
  <c r="AF2060" i="1"/>
  <c r="AF2063" i="1"/>
  <c r="AC2073" i="1"/>
  <c r="AF2079" i="1"/>
  <c r="V2081" i="1"/>
  <c r="AC2088" i="1"/>
  <c r="V2089" i="1"/>
  <c r="AC2103" i="1"/>
  <c r="V2108" i="1"/>
  <c r="AF2109" i="1"/>
  <c r="V2124" i="1"/>
  <c r="V2139" i="1"/>
  <c r="AG2141" i="1"/>
  <c r="AY2141" i="1" s="1"/>
  <c r="V2143" i="1"/>
  <c r="X2161" i="1"/>
  <c r="AC2161" i="1" s="1"/>
  <c r="AK2175" i="1"/>
  <c r="AD2175" i="1"/>
  <c r="AG2176" i="1"/>
  <c r="AY2176" i="1" s="1"/>
  <c r="AI2179" i="1"/>
  <c r="AB2179" i="1"/>
  <c r="V2185" i="1"/>
  <c r="AI2190" i="1"/>
  <c r="AB2190" i="1"/>
  <c r="V2207" i="1"/>
  <c r="Y2246" i="1"/>
  <c r="AD2246" i="1"/>
  <c r="AI2248" i="1"/>
  <c r="W2248" i="1"/>
  <c r="AB2248" i="1"/>
  <c r="AD2250" i="1"/>
  <c r="Y2250" i="1"/>
  <c r="AD2260" i="1"/>
  <c r="AK2260" i="1"/>
  <c r="V2292" i="1"/>
  <c r="AF2296" i="1"/>
  <c r="V2296" i="1"/>
  <c r="AA2296" i="1" s="1"/>
  <c r="AF2299" i="1"/>
  <c r="V2299" i="1"/>
  <c r="AA2299" i="1" s="1"/>
  <c r="AF2306" i="1"/>
  <c r="V2306" i="1"/>
  <c r="AA2306" i="1" s="1"/>
  <c r="X2331" i="1"/>
  <c r="AJ2331" i="1"/>
  <c r="AC2331" i="1"/>
  <c r="Y2336" i="1"/>
  <c r="AD2336" i="1" s="1"/>
  <c r="Z2336" i="1"/>
  <c r="AK2347" i="1"/>
  <c r="AD2347" i="1"/>
  <c r="Y2347" i="1"/>
  <c r="AI2164" i="1"/>
  <c r="AG2173" i="1"/>
  <c r="AY2173" i="1" s="1"/>
  <c r="AF2178" i="1"/>
  <c r="AK2180" i="1"/>
  <c r="AG2181" i="1"/>
  <c r="AY2181" i="1" s="1"/>
  <c r="W2181" i="1"/>
  <c r="AB2181" i="1" s="1"/>
  <c r="AF2186" i="1"/>
  <c r="AD2188" i="1"/>
  <c r="AF2189" i="1"/>
  <c r="AK2191" i="1"/>
  <c r="AG2192" i="1"/>
  <c r="W2192" i="1"/>
  <c r="AB2192" i="1" s="1"/>
  <c r="V2200" i="1"/>
  <c r="AF2200" i="1"/>
  <c r="AK2203" i="1"/>
  <c r="W2206" i="1"/>
  <c r="AB2206" i="1" s="1"/>
  <c r="AG2206" i="1"/>
  <c r="AY2206" i="1" s="1"/>
  <c r="AC2207" i="1"/>
  <c r="V2209" i="1"/>
  <c r="X2218" i="1"/>
  <c r="AC2218" i="1"/>
  <c r="AJ2218" i="1"/>
  <c r="AJ2222" i="1"/>
  <c r="AK2223" i="1"/>
  <c r="Y2223" i="1"/>
  <c r="AD2223" i="1"/>
  <c r="AE2226" i="1"/>
  <c r="AK2226" i="1"/>
  <c r="AB2233" i="1"/>
  <c r="W2233" i="1"/>
  <c r="AI2233" i="1"/>
  <c r="V2237" i="1"/>
  <c r="V2245" i="1"/>
  <c r="AC2251" i="1"/>
  <c r="AJ2251" i="1"/>
  <c r="W2256" i="1"/>
  <c r="AI2256" i="1"/>
  <c r="AB2260" i="1"/>
  <c r="AI2260" i="1"/>
  <c r="AG2260" i="1"/>
  <c r="AY2260" i="1" s="1"/>
  <c r="AF2262" i="1"/>
  <c r="V2262" i="1"/>
  <c r="AF2288" i="1"/>
  <c r="V2288" i="1"/>
  <c r="AK2301" i="1"/>
  <c r="AL2301" i="1"/>
  <c r="AD2311" i="1"/>
  <c r="AK2311" i="1"/>
  <c r="AL2311" i="1"/>
  <c r="AB2316" i="1"/>
  <c r="W2316" i="1"/>
  <c r="Y2317" i="1"/>
  <c r="AK2317" i="1"/>
  <c r="W2323" i="1"/>
  <c r="AI2323" i="1"/>
  <c r="AF2335" i="1"/>
  <c r="Y2359" i="1"/>
  <c r="AK2359" i="1"/>
  <c r="AE2359" i="1"/>
  <c r="AD2359" i="1"/>
  <c r="AB2368" i="1"/>
  <c r="AI2368" i="1"/>
  <c r="W2368" i="1"/>
  <c r="AK2378" i="1"/>
  <c r="AD2378" i="1"/>
  <c r="AI2391" i="1"/>
  <c r="AB2391" i="1"/>
  <c r="AG2391" i="1"/>
  <c r="AY2391" i="1" s="1"/>
  <c r="AF2151" i="1"/>
  <c r="AG2156" i="1"/>
  <c r="V2158" i="1"/>
  <c r="V2171" i="1"/>
  <c r="AG2183" i="1"/>
  <c r="AY2183" i="1" s="1"/>
  <c r="V2184" i="1"/>
  <c r="V2187" i="1"/>
  <c r="V2188" i="1"/>
  <c r="AG2194" i="1"/>
  <c r="AY2194" i="1" s="1"/>
  <c r="V2196" i="1"/>
  <c r="AG2200" i="1"/>
  <c r="AY2200" i="1" s="1"/>
  <c r="W2200" i="1"/>
  <c r="AB2200" i="1" s="1"/>
  <c r="AG2202" i="1"/>
  <c r="AY2202" i="1" s="1"/>
  <c r="AF2205" i="1"/>
  <c r="W2225" i="1"/>
  <c r="AI2225" i="1"/>
  <c r="AJ2230" i="1"/>
  <c r="AK2231" i="1"/>
  <c r="Y2231" i="1"/>
  <c r="AD2231" i="1"/>
  <c r="AE2249" i="1"/>
  <c r="AB2252" i="1"/>
  <c r="AI2252" i="1"/>
  <c r="AG2252" i="1"/>
  <c r="AY2252" i="1" s="1"/>
  <c r="AF2254" i="1"/>
  <c r="V2254" i="1"/>
  <c r="AC2259" i="1"/>
  <c r="AJ2259" i="1"/>
  <c r="AJ2269" i="1"/>
  <c r="AF2270" i="1"/>
  <c r="V2270" i="1"/>
  <c r="AD2289" i="1"/>
  <c r="AK2289" i="1"/>
  <c r="AL2289" i="1"/>
  <c r="AF2291" i="1"/>
  <c r="V2291" i="1"/>
  <c r="AF2303" i="1"/>
  <c r="V2303" i="1"/>
  <c r="AA2303" i="1" s="1"/>
  <c r="AG2311" i="1"/>
  <c r="AY2311" i="1" s="1"/>
  <c r="AI2316" i="1"/>
  <c r="AD2317" i="1"/>
  <c r="X2319" i="1"/>
  <c r="AJ2319" i="1"/>
  <c r="AC2319" i="1"/>
  <c r="V2326" i="1"/>
  <c r="AC2327" i="1"/>
  <c r="AJ2327" i="1"/>
  <c r="Y2329" i="1"/>
  <c r="AK2329" i="1"/>
  <c r="AD2342" i="1"/>
  <c r="AK2342" i="1"/>
  <c r="AC2354" i="1"/>
  <c r="AJ2354" i="1"/>
  <c r="X2354" i="1"/>
  <c r="AC2362" i="1"/>
  <c r="AJ2362" i="1"/>
  <c r="X2362" i="1"/>
  <c r="V2364" i="1"/>
  <c r="V2214" i="1"/>
  <c r="AJ2214" i="1"/>
  <c r="V2216" i="1"/>
  <c r="Y2219" i="1"/>
  <c r="AK2219" i="1"/>
  <c r="AG2221" i="1"/>
  <c r="AY2221" i="1" s="1"/>
  <c r="V2223" i="1"/>
  <c r="AG2229" i="1"/>
  <c r="AY2229" i="1" s="1"/>
  <c r="V2231" i="1"/>
  <c r="AF2236" i="1"/>
  <c r="V2238" i="1"/>
  <c r="AG2244" i="1"/>
  <c r="AY2244" i="1" s="1"/>
  <c r="V2246" i="1"/>
  <c r="AG2268" i="1"/>
  <c r="AY2268" i="1" s="1"/>
  <c r="V2271" i="1"/>
  <c r="AA2271" i="1" s="1"/>
  <c r="X2276" i="1"/>
  <c r="AJ2276" i="1"/>
  <c r="AD2279" i="1"/>
  <c r="AK2279" i="1"/>
  <c r="AL2279" i="1"/>
  <c r="V2290" i="1"/>
  <c r="X2294" i="1"/>
  <c r="Z2295" i="1"/>
  <c r="V2298" i="1"/>
  <c r="AA2298" i="1" s="1"/>
  <c r="AK2306" i="1"/>
  <c r="Y2306" i="1"/>
  <c r="AJ2308" i="1"/>
  <c r="AC2308" i="1"/>
  <c r="X2312" i="1"/>
  <c r="AB2315" i="1"/>
  <c r="V2318" i="1"/>
  <c r="X2323" i="1"/>
  <c r="V2330" i="1"/>
  <c r="AF2353" i="1"/>
  <c r="V2353" i="1"/>
  <c r="AB2381" i="1"/>
  <c r="W2381" i="1"/>
  <c r="AI2381" i="1"/>
  <c r="W2221" i="1"/>
  <c r="V2224" i="1"/>
  <c r="W2229" i="1"/>
  <c r="V2232" i="1"/>
  <c r="W2244" i="1"/>
  <c r="V2253" i="1"/>
  <c r="V2261" i="1"/>
  <c r="W2268" i="1"/>
  <c r="V2272" i="1"/>
  <c r="AF2278" i="1"/>
  <c r="V2278" i="1"/>
  <c r="W2285" i="1"/>
  <c r="AI2285" i="1"/>
  <c r="AB2285" i="1"/>
  <c r="Y2291" i="1"/>
  <c r="AD2291" i="1"/>
  <c r="AK2291" i="1"/>
  <c r="V2305" i="1"/>
  <c r="AA2305" i="1" s="1"/>
  <c r="W2313" i="1"/>
  <c r="AD2319" i="1"/>
  <c r="AC2320" i="1"/>
  <c r="AJ2320" i="1"/>
  <c r="V2322" i="1"/>
  <c r="W2327" i="1"/>
  <c r="AB2327" i="1"/>
  <c r="AD2331" i="1"/>
  <c r="X2332" i="1"/>
  <c r="AJ2332" i="1"/>
  <c r="AC2332" i="1"/>
  <c r="V2333" i="1"/>
  <c r="X2336" i="1"/>
  <c r="AJ2336" i="1"/>
  <c r="V2337" i="1"/>
  <c r="W2338" i="1"/>
  <c r="AB2338" i="1" s="1"/>
  <c r="AF2339" i="1"/>
  <c r="AF2346" i="1"/>
  <c r="V2356" i="1"/>
  <c r="AJ2373" i="1"/>
  <c r="Z2373" i="1"/>
  <c r="AC2373" i="1"/>
  <c r="V2273" i="1"/>
  <c r="V2274" i="1"/>
  <c r="W2281" i="1"/>
  <c r="V2284" i="1"/>
  <c r="AF2284" i="1"/>
  <c r="AC2286" i="1"/>
  <c r="AD2295" i="1"/>
  <c r="AB2300" i="1"/>
  <c r="W2311" i="1"/>
  <c r="AJ2316" i="1"/>
  <c r="V2317" i="1"/>
  <c r="W2322" i="1"/>
  <c r="AK2323" i="1"/>
  <c r="AJ2324" i="1"/>
  <c r="W2326" i="1"/>
  <c r="AK2327" i="1"/>
  <c r="V2329" i="1"/>
  <c r="AF2341" i="1"/>
  <c r="V2341" i="1"/>
  <c r="AB2342" i="1"/>
  <c r="W2342" i="1"/>
  <c r="AC2343" i="1"/>
  <c r="AC2346" i="1"/>
  <c r="AG2347" i="1"/>
  <c r="AY2347" i="1" s="1"/>
  <c r="AB2357" i="1"/>
  <c r="AI2357" i="1"/>
  <c r="W2357" i="1"/>
  <c r="AF2365" i="1"/>
  <c r="AJ2366" i="1"/>
  <c r="AC2366" i="1"/>
  <c r="AK2371" i="1"/>
  <c r="AD2371" i="1"/>
  <c r="AI2376" i="1"/>
  <c r="AB2376" i="1"/>
  <c r="AI2380" i="1"/>
  <c r="AG2380" i="1"/>
  <c r="AY2380" i="1" s="1"/>
  <c r="AB2380" i="1"/>
  <c r="W2279" i="1"/>
  <c r="V2282" i="1"/>
  <c r="W2289" i="1"/>
  <c r="Z2294" i="1"/>
  <c r="W2297" i="1"/>
  <c r="W2304" i="1"/>
  <c r="V2307" i="1"/>
  <c r="AA2307" i="1" s="1"/>
  <c r="AL2308" i="1"/>
  <c r="V2312" i="1"/>
  <c r="V2314" i="1"/>
  <c r="AK2316" i="1"/>
  <c r="V2321" i="1"/>
  <c r="V2325" i="1"/>
  <c r="AP2332" i="1"/>
  <c r="AC2339" i="1"/>
  <c r="W2341" i="1"/>
  <c r="AB2341" i="1" s="1"/>
  <c r="AI2342" i="1"/>
  <c r="AJ2346" i="1"/>
  <c r="W2350" i="1"/>
  <c r="AI2350" i="1"/>
  <c r="V2334" i="1"/>
  <c r="AG2336" i="1"/>
  <c r="AY2336" i="1" s="1"/>
  <c r="V2344" i="1"/>
  <c r="X2350" i="1"/>
  <c r="AF2357" i="1"/>
  <c r="AI2362" i="1"/>
  <c r="AB2362" i="1"/>
  <c r="AF2368" i="1"/>
  <c r="AD2370" i="1"/>
  <c r="V2374" i="1"/>
  <c r="X2376" i="1"/>
  <c r="AJ2376" i="1"/>
  <c r="V2378" i="1"/>
  <c r="X2380" i="1"/>
  <c r="AC2380" i="1" s="1"/>
  <c r="AJ2380" i="1" s="1"/>
  <c r="AI2386" i="1"/>
  <c r="AB2386" i="1"/>
  <c r="AI2390" i="1"/>
  <c r="AB2390" i="1"/>
  <c r="V2393" i="1"/>
  <c r="V2345" i="1"/>
  <c r="V2349" i="1"/>
  <c r="W2354" i="1"/>
  <c r="AB2354" i="1"/>
  <c r="AD2358" i="1"/>
  <c r="Y2358" i="1"/>
  <c r="V2367" i="1"/>
  <c r="AD2369" i="1"/>
  <c r="Y2369" i="1"/>
  <c r="AK2369" i="1"/>
  <c r="AJ2377" i="1"/>
  <c r="AL2377" i="1"/>
  <c r="AC2377" i="1"/>
  <c r="V2384" i="1"/>
  <c r="AI2395" i="1"/>
  <c r="AB2395" i="1"/>
  <c r="W2349" i="1"/>
  <c r="AK2350" i="1"/>
  <c r="AJ2351" i="1"/>
  <c r="W2353" i="1"/>
  <c r="AK2354" i="1"/>
  <c r="AD2355" i="1"/>
  <c r="AG2358" i="1"/>
  <c r="AY2358" i="1" s="1"/>
  <c r="V2360" i="1"/>
  <c r="AI2361" i="1"/>
  <c r="AK2362" i="1"/>
  <c r="AD2363" i="1"/>
  <c r="AD2364" i="1"/>
  <c r="AD2366" i="1"/>
  <c r="AD2367" i="1"/>
  <c r="X2369" i="1"/>
  <c r="AG2369" i="1"/>
  <c r="AY2369" i="1" s="1"/>
  <c r="V2371" i="1"/>
  <c r="W2372" i="1"/>
  <c r="AI2372" i="1"/>
  <c r="AD2374" i="1"/>
  <c r="AG2375" i="1"/>
  <c r="V2348" i="1"/>
  <c r="V2352" i="1"/>
  <c r="AF2354" i="1"/>
  <c r="AL2355" i="1"/>
  <c r="AC2359" i="1"/>
  <c r="AE2362" i="1"/>
  <c r="AE2363" i="1"/>
  <c r="Z2366" i="1"/>
  <c r="AC2370" i="1"/>
  <c r="AG386" i="1"/>
  <c r="W386" i="1"/>
  <c r="AB386" i="1" s="1"/>
  <c r="X387" i="1"/>
  <c r="AC387" i="1" s="1"/>
  <c r="AG394" i="1"/>
  <c r="W394" i="1"/>
  <c r="AB394" i="1" s="1"/>
  <c r="X395" i="1"/>
  <c r="AC395" i="1" s="1"/>
  <c r="AJ395" i="1" s="1"/>
  <c r="X406" i="1"/>
  <c r="AC406" i="1"/>
  <c r="AG409" i="1"/>
  <c r="AY409" i="1" s="1"/>
  <c r="AB409" i="1"/>
  <c r="W409" i="1"/>
  <c r="AC410" i="1"/>
  <c r="X410" i="1"/>
  <c r="AG413" i="1"/>
  <c r="W413" i="1"/>
  <c r="AB413" i="1" s="1"/>
  <c r="AC418" i="1"/>
  <c r="X418" i="1"/>
  <c r="AG437" i="1"/>
  <c r="W437" i="1"/>
  <c r="AB437" i="1" s="1"/>
  <c r="X450" i="1"/>
  <c r="AC450" i="1" s="1"/>
  <c r="AF452" i="1"/>
  <c r="V452" i="1"/>
  <c r="AG464" i="1"/>
  <c r="AY464" i="1" s="1"/>
  <c r="W464" i="1"/>
  <c r="AB464" i="1" s="1"/>
  <c r="AC465" i="1"/>
  <c r="X465" i="1"/>
  <c r="AG476" i="1"/>
  <c r="AY476" i="1" s="1"/>
  <c r="W476" i="1"/>
  <c r="AB476" i="1" s="1"/>
  <c r="AC477" i="1"/>
  <c r="X477" i="1"/>
  <c r="AC480" i="1"/>
  <c r="X480" i="1"/>
  <c r="AG491" i="1"/>
  <c r="AY491" i="1" s="1"/>
  <c r="W491" i="1"/>
  <c r="AB491" i="1" s="1"/>
  <c r="AG495" i="1"/>
  <c r="AY495" i="1" s="1"/>
  <c r="W495" i="1"/>
  <c r="AB495" i="1" s="1"/>
  <c r="AC496" i="1"/>
  <c r="X496" i="1"/>
  <c r="AF498" i="1"/>
  <c r="V498" i="1"/>
  <c r="AF500" i="1"/>
  <c r="V500" i="1"/>
  <c r="AG505" i="1"/>
  <c r="W505" i="1"/>
  <c r="AB505" i="1" s="1"/>
  <c r="AG509" i="1"/>
  <c r="W509" i="1"/>
  <c r="AB509" i="1" s="1"/>
  <c r="X510" i="1"/>
  <c r="AC510" i="1"/>
  <c r="X513" i="1"/>
  <c r="AC513" i="1" s="1"/>
  <c r="V525" i="1"/>
  <c r="AF525" i="1"/>
  <c r="W527" i="1"/>
  <c r="AB527" i="1" s="1"/>
  <c r="W533" i="1"/>
  <c r="AB533" i="1" s="1"/>
  <c r="X383" i="1"/>
  <c r="AC383" i="1" s="1"/>
  <c r="X391" i="1"/>
  <c r="AC391" i="1" s="1"/>
  <c r="AJ391" i="1" s="1"/>
  <c r="AG397" i="1"/>
  <c r="AY397" i="1" s="1"/>
  <c r="AB397" i="1"/>
  <c r="W397" i="1"/>
  <c r="X398" i="1"/>
  <c r="AC398" i="1" s="1"/>
  <c r="AG401" i="1"/>
  <c r="W401" i="1"/>
  <c r="AB401" i="1" s="1"/>
  <c r="AG421" i="1"/>
  <c r="AY421" i="1" s="1"/>
  <c r="W421" i="1"/>
  <c r="AB421" i="1" s="1"/>
  <c r="X422" i="1"/>
  <c r="AC422" i="1"/>
  <c r="X426" i="1"/>
  <c r="AC426" i="1"/>
  <c r="AG429" i="1"/>
  <c r="AY429" i="1" s="1"/>
  <c r="W429" i="1"/>
  <c r="AB429" i="1" s="1"/>
  <c r="X438" i="1"/>
  <c r="AC438" i="1"/>
  <c r="AF440" i="1"/>
  <c r="V440" i="1"/>
  <c r="AC442" i="1"/>
  <c r="X442" i="1"/>
  <c r="AG445" i="1"/>
  <c r="AY445" i="1" s="1"/>
  <c r="AB445" i="1"/>
  <c r="W445" i="1"/>
  <c r="AF448" i="1"/>
  <c r="V448" i="1"/>
  <c r="X458" i="1"/>
  <c r="AC458" i="1"/>
  <c r="AG460" i="1"/>
  <c r="AY460" i="1" s="1"/>
  <c r="W460" i="1"/>
  <c r="AB460" i="1" s="1"/>
  <c r="X461" i="1"/>
  <c r="AC461" i="1" s="1"/>
  <c r="AG468" i="1"/>
  <c r="AY468" i="1" s="1"/>
  <c r="W468" i="1"/>
  <c r="AB468" i="1" s="1"/>
  <c r="AG472" i="1"/>
  <c r="AY472" i="1" s="1"/>
  <c r="W472" i="1"/>
  <c r="AB472" i="1" s="1"/>
  <c r="AC484" i="1"/>
  <c r="X484" i="1"/>
  <c r="AG487" i="1"/>
  <c r="AY487" i="1" s="1"/>
  <c r="W487" i="1"/>
  <c r="AB487" i="1" s="1"/>
  <c r="AG499" i="1"/>
  <c r="AY499" i="1" s="1"/>
  <c r="W499" i="1"/>
  <c r="AB499" i="1" s="1"/>
  <c r="AG501" i="1"/>
  <c r="AY501" i="1" s="1"/>
  <c r="AB501" i="1"/>
  <c r="W501" i="1"/>
  <c r="X502" i="1"/>
  <c r="AC502" i="1" s="1"/>
  <c r="AF515" i="1"/>
  <c r="V515" i="1"/>
  <c r="AD537" i="1"/>
  <c r="W519" i="1"/>
  <c r="AB519" i="1" s="1"/>
  <c r="AC524" i="1"/>
  <c r="W526" i="1"/>
  <c r="AB526" i="1" s="1"/>
  <c r="V548" i="1"/>
  <c r="AF548" i="1"/>
  <c r="AC516" i="1"/>
  <c r="W518" i="1"/>
  <c r="AB518" i="1" s="1"/>
  <c r="AD522" i="1"/>
  <c r="AC536" i="1"/>
  <c r="V540" i="1"/>
  <c r="AF540" i="1"/>
  <c r="W542" i="1"/>
  <c r="AB542" i="1" s="1"/>
  <c r="AC547" i="1"/>
  <c r="W549" i="1"/>
  <c r="AB549" i="1" s="1"/>
  <c r="AD553" i="1"/>
  <c r="AG382" i="1"/>
  <c r="AY382" i="1" s="1"/>
  <c r="AB382" i="1"/>
  <c r="W382" i="1"/>
  <c r="AF385" i="1"/>
  <c r="V385" i="1"/>
  <c r="AF389" i="1"/>
  <c r="V389" i="1"/>
  <c r="AG390" i="1"/>
  <c r="W390" i="1"/>
  <c r="AB390" i="1" s="1"/>
  <c r="AF393" i="1"/>
  <c r="V393" i="1"/>
  <c r="AF400" i="1"/>
  <c r="V400" i="1"/>
  <c r="X402" i="1"/>
  <c r="AC402" i="1"/>
  <c r="AF404" i="1"/>
  <c r="V404" i="1"/>
  <c r="AG405" i="1"/>
  <c r="W405" i="1"/>
  <c r="AB405" i="1" s="1"/>
  <c r="AF408" i="1"/>
  <c r="V408" i="1"/>
  <c r="AF412" i="1"/>
  <c r="V412" i="1"/>
  <c r="X414" i="1"/>
  <c r="AC414" i="1"/>
  <c r="AF416" i="1"/>
  <c r="V416" i="1"/>
  <c r="AG417" i="1"/>
  <c r="W417" i="1"/>
  <c r="AB417" i="1" s="1"/>
  <c r="AF420" i="1"/>
  <c r="V420" i="1"/>
  <c r="AF424" i="1"/>
  <c r="V424" i="1"/>
  <c r="AG425" i="1"/>
  <c r="AY425" i="1" s="1"/>
  <c r="W425" i="1"/>
  <c r="AB425" i="1" s="1"/>
  <c r="AF428" i="1"/>
  <c r="V428" i="1"/>
  <c r="AC430" i="1"/>
  <c r="X430" i="1"/>
  <c r="AF432" i="1"/>
  <c r="V432" i="1"/>
  <c r="AG433" i="1"/>
  <c r="AY433" i="1" s="1"/>
  <c r="W433" i="1"/>
  <c r="AB433" i="1" s="1"/>
  <c r="AC434" i="1"/>
  <c r="X434" i="1"/>
  <c r="AF436" i="1"/>
  <c r="V436" i="1"/>
  <c r="AG441" i="1"/>
  <c r="AY441" i="1" s="1"/>
  <c r="W441" i="1"/>
  <c r="AF444" i="1"/>
  <c r="V444" i="1"/>
  <c r="X446" i="1"/>
  <c r="AC446" i="1" s="1"/>
  <c r="AG449" i="1"/>
  <c r="AY449" i="1" s="1"/>
  <c r="W449" i="1"/>
  <c r="AB449" i="1" s="1"/>
  <c r="AG453" i="1"/>
  <c r="AY453" i="1" s="1"/>
  <c r="AB453" i="1"/>
  <c r="W453" i="1"/>
  <c r="X454" i="1"/>
  <c r="AC454" i="1"/>
  <c r="AF456" i="1"/>
  <c r="V456" i="1"/>
  <c r="AG457" i="1"/>
  <c r="W457" i="1"/>
  <c r="AB457" i="1" s="1"/>
  <c r="AF459" i="1"/>
  <c r="V459" i="1"/>
  <c r="AF463" i="1"/>
  <c r="V463" i="1"/>
  <c r="AF467" i="1"/>
  <c r="V467" i="1"/>
  <c r="X469" i="1"/>
  <c r="AC469" i="1" s="1"/>
  <c r="AF471" i="1"/>
  <c r="V471" i="1"/>
  <c r="AC473" i="1"/>
  <c r="X473" i="1"/>
  <c r="AF475" i="1"/>
  <c r="V475" i="1"/>
  <c r="AF479" i="1"/>
  <c r="V479" i="1"/>
  <c r="AF482" i="1"/>
  <c r="V482" i="1"/>
  <c r="AG483" i="1"/>
  <c r="AY483" i="1" s="1"/>
  <c r="W483" i="1"/>
  <c r="AB483" i="1" s="1"/>
  <c r="AF486" i="1"/>
  <c r="V486" i="1"/>
  <c r="AC488" i="1"/>
  <c r="X488" i="1"/>
  <c r="AF490" i="1"/>
  <c r="V490" i="1"/>
  <c r="AC492" i="1"/>
  <c r="X492" i="1"/>
  <c r="AF494" i="1"/>
  <c r="V494" i="1"/>
  <c r="AF504" i="1"/>
  <c r="V504" i="1"/>
  <c r="X506" i="1"/>
  <c r="AC506" i="1" s="1"/>
  <c r="AF508" i="1"/>
  <c r="V508" i="1"/>
  <c r="AF512" i="1"/>
  <c r="V512" i="1"/>
  <c r="AC531" i="1"/>
  <c r="V517" i="1"/>
  <c r="AF517" i="1"/>
  <c r="AC544" i="1"/>
  <c r="W550" i="1"/>
  <c r="AB550" i="1" s="1"/>
  <c r="AG384" i="1"/>
  <c r="Y384" i="1"/>
  <c r="AD384" i="1" s="1"/>
  <c r="AD388" i="1"/>
  <c r="AG388" i="1"/>
  <c r="AY388" i="1" s="1"/>
  <c r="Y388" i="1"/>
  <c r="AD392" i="1"/>
  <c r="AG392" i="1"/>
  <c r="Y392" i="1"/>
  <c r="AG396" i="1"/>
  <c r="Y396" i="1"/>
  <c r="AD396" i="1"/>
  <c r="AD399" i="1"/>
  <c r="AG399" i="1"/>
  <c r="Y399" i="1"/>
  <c r="AG403" i="1"/>
  <c r="AY403" i="1" s="1"/>
  <c r="Y403" i="1"/>
  <c r="AD403" i="1"/>
  <c r="AG407" i="1"/>
  <c r="AY407" i="1" s="1"/>
  <c r="Y407" i="1"/>
  <c r="AD407" i="1"/>
  <c r="AD411" i="1"/>
  <c r="AG411" i="1"/>
  <c r="AY411" i="1" s="1"/>
  <c r="Y411" i="1"/>
  <c r="AG415" i="1"/>
  <c r="Y415" i="1"/>
  <c r="AD415" i="1" s="1"/>
  <c r="AG419" i="1"/>
  <c r="Y419" i="1"/>
  <c r="AD419" i="1" s="1"/>
  <c r="AG423" i="1"/>
  <c r="Y423" i="1"/>
  <c r="AD423" i="1" s="1"/>
  <c r="AG427" i="1"/>
  <c r="AY427" i="1" s="1"/>
  <c r="Y427" i="1"/>
  <c r="AD427" i="1" s="1"/>
  <c r="AG431" i="1"/>
  <c r="AY431" i="1" s="1"/>
  <c r="Y431" i="1"/>
  <c r="AD431" i="1" s="1"/>
  <c r="AG435" i="1"/>
  <c r="AY435" i="1" s="1"/>
  <c r="Y435" i="1"/>
  <c r="AD435" i="1" s="1"/>
  <c r="AG439" i="1"/>
  <c r="Y439" i="1"/>
  <c r="AD439" i="1" s="1"/>
  <c r="AG443" i="1"/>
  <c r="AY443" i="1" s="1"/>
  <c r="Y443" i="1"/>
  <c r="AD443" i="1"/>
  <c r="AG447" i="1"/>
  <c r="AP447" i="1"/>
  <c r="AD447" i="1"/>
  <c r="Y447" i="1"/>
  <c r="AD451" i="1"/>
  <c r="AG451" i="1"/>
  <c r="AY451" i="1" s="1"/>
  <c r="Y451" i="1"/>
  <c r="AG455" i="1"/>
  <c r="Y455" i="1"/>
  <c r="AD455" i="1" s="1"/>
  <c r="AD462" i="1"/>
  <c r="AG462" i="1"/>
  <c r="Y462" i="1"/>
  <c r="AD466" i="1"/>
  <c r="AG466" i="1"/>
  <c r="AY466" i="1" s="1"/>
  <c r="Y466" i="1"/>
  <c r="AD470" i="1"/>
  <c r="AG470" i="1"/>
  <c r="AY470" i="1" s="1"/>
  <c r="Y470" i="1"/>
  <c r="AG474" i="1"/>
  <c r="AY474" i="1" s="1"/>
  <c r="Y474" i="1"/>
  <c r="AD474" i="1"/>
  <c r="AG478" i="1"/>
  <c r="Y478" i="1"/>
  <c r="AD478" i="1" s="1"/>
  <c r="AG481" i="1"/>
  <c r="Y481" i="1"/>
  <c r="AD481" i="1" s="1"/>
  <c r="AG485" i="1"/>
  <c r="AY485" i="1" s="1"/>
  <c r="Y485" i="1"/>
  <c r="AD485" i="1" s="1"/>
  <c r="AG489" i="1"/>
  <c r="AY489" i="1" s="1"/>
  <c r="Y489" i="1"/>
  <c r="AD489" i="1" s="1"/>
  <c r="AG493" i="1"/>
  <c r="AY493" i="1" s="1"/>
  <c r="Y493" i="1"/>
  <c r="AD493" i="1" s="1"/>
  <c r="AG497" i="1"/>
  <c r="Y497" i="1"/>
  <c r="AD497" i="1" s="1"/>
  <c r="AD503" i="1"/>
  <c r="AG503" i="1"/>
  <c r="Y503" i="1"/>
  <c r="AP503" i="1"/>
  <c r="AD507" i="1"/>
  <c r="AG507" i="1"/>
  <c r="Y507" i="1"/>
  <c r="AG511" i="1"/>
  <c r="AP511" i="1"/>
  <c r="AD511" i="1"/>
  <c r="Y511" i="1"/>
  <c r="AD514" i="1"/>
  <c r="Y514" i="1"/>
  <c r="AG514" i="1"/>
  <c r="AY514" i="1" s="1"/>
  <c r="AG527" i="1"/>
  <c r="AC529" i="1"/>
  <c r="X531" i="1"/>
  <c r="V532" i="1"/>
  <c r="AF532" i="1"/>
  <c r="AG533" i="1"/>
  <c r="AY533" i="1" s="1"/>
  <c r="W534" i="1"/>
  <c r="AB534" i="1" s="1"/>
  <c r="AC539" i="1"/>
  <c r="W541" i="1"/>
  <c r="AB541" i="1" s="1"/>
  <c r="X544" i="1"/>
  <c r="AD545" i="1"/>
  <c r="V701" i="1"/>
  <c r="AF701" i="1"/>
  <c r="W702" i="1"/>
  <c r="AB702" i="1" s="1"/>
  <c r="AG702" i="1"/>
  <c r="AY702" i="1" s="1"/>
  <c r="AB703" i="1"/>
  <c r="AG703" i="1"/>
  <c r="X705" i="1"/>
  <c r="AC705" i="1" s="1"/>
  <c r="Y706" i="1"/>
  <c r="AD706" i="1" s="1"/>
  <c r="X708" i="1"/>
  <c r="V709" i="1"/>
  <c r="AF709" i="1"/>
  <c r="W710" i="1"/>
  <c r="AB710" i="1" s="1"/>
  <c r="AG710" i="1"/>
  <c r="AG711" i="1"/>
  <c r="X713" i="1"/>
  <c r="AC713" i="1"/>
  <c r="Y714" i="1"/>
  <c r="AD714" i="1"/>
  <c r="X716" i="1"/>
  <c r="V717" i="1"/>
  <c r="AF717" i="1"/>
  <c r="W718" i="1"/>
  <c r="AB718" i="1" s="1"/>
  <c r="AG718" i="1"/>
  <c r="AY718" i="1" s="1"/>
  <c r="AB719" i="1"/>
  <c r="AG719" i="1"/>
  <c r="AY719" i="1" s="1"/>
  <c r="X721" i="1"/>
  <c r="AC721" i="1"/>
  <c r="Y722" i="1"/>
  <c r="AD722" i="1"/>
  <c r="X724" i="1"/>
  <c r="V725" i="1"/>
  <c r="AF725" i="1"/>
  <c r="W726" i="1"/>
  <c r="AB726" i="1" s="1"/>
  <c r="AG726" i="1"/>
  <c r="AY726" i="1" s="1"/>
  <c r="AG727" i="1"/>
  <c r="X729" i="1"/>
  <c r="AC729" i="1"/>
  <c r="Y730" i="1"/>
  <c r="AD730" i="1"/>
  <c r="X732" i="1"/>
  <c r="V733" i="1"/>
  <c r="AA733" i="1" s="1"/>
  <c r="AF733" i="1"/>
  <c r="AB734" i="1"/>
  <c r="AG734" i="1"/>
  <c r="X736" i="1"/>
  <c r="AC736" i="1"/>
  <c r="Y737" i="1"/>
  <c r="AD737" i="1"/>
  <c r="X739" i="1"/>
  <c r="V740" i="1"/>
  <c r="AF740" i="1"/>
  <c r="W741" i="1"/>
  <c r="AB741" i="1" s="1"/>
  <c r="AG741" i="1"/>
  <c r="AY741" i="1" s="1"/>
  <c r="AG742" i="1"/>
  <c r="X744" i="1"/>
  <c r="AC744" i="1"/>
  <c r="Y745" i="1"/>
  <c r="AD745" i="1"/>
  <c r="X747" i="1"/>
  <c r="V748" i="1"/>
  <c r="AF748" i="1"/>
  <c r="W749" i="1"/>
  <c r="AB749" i="1" s="1"/>
  <c r="AG749" i="1"/>
  <c r="AY749" i="1" s="1"/>
  <c r="AB750" i="1"/>
  <c r="AG750" i="1"/>
  <c r="X752" i="1"/>
  <c r="AC752" i="1"/>
  <c r="Y753" i="1"/>
  <c r="AD753" i="1"/>
  <c r="X755" i="1"/>
  <c r="V756" i="1"/>
  <c r="AF756" i="1"/>
  <c r="W757" i="1"/>
  <c r="AB757" i="1" s="1"/>
  <c r="AG757" i="1"/>
  <c r="AB758" i="1"/>
  <c r="AG758" i="1"/>
  <c r="X760" i="1"/>
  <c r="AC760" i="1"/>
  <c r="Y761" i="1"/>
  <c r="AD761" i="1"/>
  <c r="X763" i="1"/>
  <c r="V764" i="1"/>
  <c r="AA764" i="1" s="1"/>
  <c r="AF764" i="1"/>
  <c r="W765" i="1"/>
  <c r="AB765" i="1"/>
  <c r="AG765" i="1"/>
  <c r="AY765" i="1" s="1"/>
  <c r="AG766" i="1"/>
  <c r="X768" i="1"/>
  <c r="AC768" i="1"/>
  <c r="Y769" i="1"/>
  <c r="AD769" i="1" s="1"/>
  <c r="X771" i="1"/>
  <c r="V772" i="1"/>
  <c r="AF772" i="1"/>
  <c r="W773" i="1"/>
  <c r="AB773" i="1"/>
  <c r="AG773" i="1"/>
  <c r="AY773" i="1" s="1"/>
  <c r="AG774" i="1"/>
  <c r="X776" i="1"/>
  <c r="AC776" i="1"/>
  <c r="Y777" i="1"/>
  <c r="AD777" i="1"/>
  <c r="X779" i="1"/>
  <c r="V780" i="1"/>
  <c r="AF780" i="1"/>
  <c r="W781" i="1"/>
  <c r="AB781" i="1"/>
  <c r="AG781" i="1"/>
  <c r="AY781" i="1" s="1"/>
  <c r="AG782" i="1"/>
  <c r="X784" i="1"/>
  <c r="AC784" i="1"/>
  <c r="Y785" i="1"/>
  <c r="AD785" i="1" s="1"/>
  <c r="X787" i="1"/>
  <c r="V788" i="1"/>
  <c r="AF788" i="1"/>
  <c r="W789" i="1"/>
  <c r="AB789" i="1" s="1"/>
  <c r="AG789" i="1"/>
  <c r="AG790" i="1"/>
  <c r="X792" i="1"/>
  <c r="AC792" i="1" s="1"/>
  <c r="Y793" i="1"/>
  <c r="AD793" i="1"/>
  <c r="X795" i="1"/>
  <c r="AC795" i="1" s="1"/>
  <c r="V796" i="1"/>
  <c r="AF796" i="1"/>
  <c r="W797" i="1"/>
  <c r="AB797" i="1" s="1"/>
  <c r="AG797" i="1"/>
  <c r="AY797" i="1" s="1"/>
  <c r="AG798" i="1"/>
  <c r="X800" i="1"/>
  <c r="AC800" i="1" s="1"/>
  <c r="Y801" i="1"/>
  <c r="AD801" i="1" s="1"/>
  <c r="X803" i="1"/>
  <c r="AC803" i="1" s="1"/>
  <c r="V804" i="1"/>
  <c r="AF804" i="1"/>
  <c r="W805" i="1"/>
  <c r="AB805" i="1" s="1"/>
  <c r="AG805" i="1"/>
  <c r="AY805" i="1" s="1"/>
  <c r="AG806" i="1"/>
  <c r="AY806" i="1" s="1"/>
  <c r="X808" i="1"/>
  <c r="AC808" i="1"/>
  <c r="Y809" i="1"/>
  <c r="AD809" i="1" s="1"/>
  <c r="X811" i="1"/>
  <c r="V812" i="1"/>
  <c r="AF812" i="1"/>
  <c r="W813" i="1"/>
  <c r="AB813" i="1" s="1"/>
  <c r="AG813" i="1"/>
  <c r="AG814" i="1"/>
  <c r="AY814" i="1" s="1"/>
  <c r="X816" i="1"/>
  <c r="AC816" i="1" s="1"/>
  <c r="Y817" i="1"/>
  <c r="AD817" i="1"/>
  <c r="X819" i="1"/>
  <c r="V820" i="1"/>
  <c r="AF820" i="1"/>
  <c r="W821" i="1"/>
  <c r="AB821" i="1"/>
  <c r="AG821" i="1"/>
  <c r="AY821" i="1" s="1"/>
  <c r="AG822" i="1"/>
  <c r="V824" i="1"/>
  <c r="AF824" i="1"/>
  <c r="W825" i="1"/>
  <c r="AB825" i="1" s="1"/>
  <c r="AG825" i="1"/>
  <c r="AB826" i="1"/>
  <c r="AG826" i="1"/>
  <c r="AY826" i="1" s="1"/>
  <c r="X828" i="1"/>
  <c r="AC828" i="1"/>
  <c r="Y829" i="1"/>
  <c r="AD829" i="1" s="1"/>
  <c r="X831" i="1"/>
  <c r="V832" i="1"/>
  <c r="AA832" i="1" s="1"/>
  <c r="AF832" i="1"/>
  <c r="W833" i="1"/>
  <c r="AB833" i="1" s="1"/>
  <c r="AG833" i="1"/>
  <c r="AY833" i="1" s="1"/>
  <c r="AG834" i="1"/>
  <c r="X836" i="1"/>
  <c r="AC836" i="1"/>
  <c r="Y837" i="1"/>
  <c r="AD837" i="1"/>
  <c r="X839" i="1"/>
  <c r="AC839" i="1" s="1"/>
  <c r="V840" i="1"/>
  <c r="AA840" i="1" s="1"/>
  <c r="AF840" i="1"/>
  <c r="W841" i="1"/>
  <c r="AB841" i="1" s="1"/>
  <c r="AG841" i="1"/>
  <c r="AG842" i="1"/>
  <c r="X844" i="1"/>
  <c r="AC844" i="1" s="1"/>
  <c r="Y845" i="1"/>
  <c r="AD845" i="1"/>
  <c r="X847" i="1"/>
  <c r="V848" i="1"/>
  <c r="AF848" i="1"/>
  <c r="W849" i="1"/>
  <c r="AB849" i="1"/>
  <c r="AG849" i="1"/>
  <c r="AY849" i="1" s="1"/>
  <c r="AG850" i="1"/>
  <c r="X852" i="1"/>
  <c r="AC852" i="1"/>
  <c r="Y853" i="1"/>
  <c r="AD853" i="1" s="1"/>
  <c r="X855" i="1"/>
  <c r="V856" i="1"/>
  <c r="AF856" i="1"/>
  <c r="W857" i="1"/>
  <c r="AB857" i="1"/>
  <c r="AG857" i="1"/>
  <c r="AY857" i="1" s="1"/>
  <c r="AB858" i="1"/>
  <c r="AG858" i="1"/>
  <c r="X860" i="1"/>
  <c r="AC860" i="1"/>
  <c r="Y861" i="1"/>
  <c r="AD861" i="1"/>
  <c r="X863" i="1"/>
  <c r="V864" i="1"/>
  <c r="AF864" i="1"/>
  <c r="W865" i="1"/>
  <c r="AB865" i="1" s="1"/>
  <c r="AG865" i="1"/>
  <c r="AB866" i="1"/>
  <c r="AG866" i="1"/>
  <c r="AY866" i="1" s="1"/>
  <c r="X868" i="1"/>
  <c r="AC868" i="1"/>
  <c r="Y869" i="1"/>
  <c r="AD869" i="1"/>
  <c r="X871" i="1"/>
  <c r="V872" i="1"/>
  <c r="AA872" i="1" s="1"/>
  <c r="AF872" i="1"/>
  <c r="W873" i="1"/>
  <c r="AB873" i="1"/>
  <c r="AG873" i="1"/>
  <c r="AY873" i="1" s="1"/>
  <c r="AG874" i="1"/>
  <c r="X876" i="1"/>
  <c r="AC876" i="1"/>
  <c r="Y877" i="1"/>
  <c r="AD877" i="1"/>
  <c r="X879" i="1"/>
  <c r="V880" i="1"/>
  <c r="AA880" i="1" s="1"/>
  <c r="AF880" i="1"/>
  <c r="W881" i="1"/>
  <c r="AB881" i="1"/>
  <c r="AG881" i="1"/>
  <c r="AY881" i="1" s="1"/>
  <c r="AG882" i="1"/>
  <c r="AY882" i="1" s="1"/>
  <c r="X883" i="1"/>
  <c r="AC883" i="1"/>
  <c r="Y884" i="1"/>
  <c r="AD884" i="1"/>
  <c r="X886" i="1"/>
  <c r="V887" i="1"/>
  <c r="AF887" i="1"/>
  <c r="W888" i="1"/>
  <c r="AB888" i="1"/>
  <c r="AG888" i="1"/>
  <c r="AY888" i="1" s="1"/>
  <c r="AB889" i="1"/>
  <c r="AG889" i="1"/>
  <c r="AY889" i="1" s="1"/>
  <c r="X891" i="1"/>
  <c r="AC891" i="1"/>
  <c r="Y892" i="1"/>
  <c r="AD892" i="1"/>
  <c r="X894" i="1"/>
  <c r="V895" i="1"/>
  <c r="AF895" i="1"/>
  <c r="W896" i="1"/>
  <c r="AB896" i="1"/>
  <c r="AG896" i="1"/>
  <c r="AY896" i="1" s="1"/>
  <c r="AG897" i="1"/>
  <c r="AY897" i="1" s="1"/>
  <c r="X899" i="1"/>
  <c r="AC899" i="1" s="1"/>
  <c r="Y900" i="1"/>
  <c r="AD900" i="1"/>
  <c r="X902" i="1"/>
  <c r="V903" i="1"/>
  <c r="AF903" i="1"/>
  <c r="W904" i="1"/>
  <c r="AB904" i="1" s="1"/>
  <c r="AG904" i="1"/>
  <c r="AY904" i="1" s="1"/>
  <c r="AG905" i="1"/>
  <c r="AY905" i="1" s="1"/>
  <c r="X907" i="1"/>
  <c r="AC907" i="1"/>
  <c r="Y908" i="1"/>
  <c r="AD908" i="1"/>
  <c r="V909" i="1"/>
  <c r="AF909" i="1"/>
  <c r="W910" i="1"/>
  <c r="AB910" i="1"/>
  <c r="AG910" i="1"/>
  <c r="AY910" i="1" s="1"/>
  <c r="AG911" i="1"/>
  <c r="AY911" i="1" s="1"/>
  <c r="X913" i="1"/>
  <c r="AC913" i="1"/>
  <c r="Y914" i="1"/>
  <c r="AD914" i="1" s="1"/>
  <c r="X916" i="1"/>
  <c r="V917" i="1"/>
  <c r="AF917" i="1"/>
  <c r="W918" i="1"/>
  <c r="AB918" i="1"/>
  <c r="AG918" i="1"/>
  <c r="AY918" i="1" s="1"/>
  <c r="AG919" i="1"/>
  <c r="AY919" i="1" s="1"/>
  <c r="X921" i="1"/>
  <c r="AC921" i="1"/>
  <c r="Y922" i="1"/>
  <c r="AD922" i="1"/>
  <c r="X924" i="1"/>
  <c r="V925" i="1"/>
  <c r="AF925" i="1"/>
  <c r="W926" i="1"/>
  <c r="AB926" i="1"/>
  <c r="AG926" i="1"/>
  <c r="AY926" i="1" s="1"/>
  <c r="AB927" i="1"/>
  <c r="AG927" i="1"/>
  <c r="X929" i="1"/>
  <c r="AC929" i="1"/>
  <c r="Y930" i="1"/>
  <c r="AD930" i="1" s="1"/>
  <c r="X932" i="1"/>
  <c r="V933" i="1"/>
  <c r="AF933" i="1"/>
  <c r="W934" i="1"/>
  <c r="AB934" i="1" s="1"/>
  <c r="AG934" i="1"/>
  <c r="AB935" i="1"/>
  <c r="AG935" i="1"/>
  <c r="AY935" i="1" s="1"/>
  <c r="X937" i="1"/>
  <c r="AC937" i="1"/>
  <c r="Y938" i="1"/>
  <c r="AD938" i="1"/>
  <c r="X940" i="1"/>
  <c r="V941" i="1"/>
  <c r="AF941" i="1"/>
  <c r="W942" i="1"/>
  <c r="AB942" i="1" s="1"/>
  <c r="AG942" i="1"/>
  <c r="AG943" i="1"/>
  <c r="AY943" i="1" s="1"/>
  <c r="X945" i="1"/>
  <c r="AC945" i="1" s="1"/>
  <c r="Y946" i="1"/>
  <c r="AD946" i="1"/>
  <c r="X948" i="1"/>
  <c r="V949" i="1"/>
  <c r="AF949" i="1"/>
  <c r="W950" i="1"/>
  <c r="AB950" i="1" s="1"/>
  <c r="AG950" i="1"/>
  <c r="AG951" i="1"/>
  <c r="AY951" i="1" s="1"/>
  <c r="X953" i="1"/>
  <c r="AC953" i="1"/>
  <c r="Y954" i="1"/>
  <c r="AD954" i="1" s="1"/>
  <c r="X956" i="1"/>
  <c r="W957" i="1"/>
  <c r="AB957" i="1" s="1"/>
  <c r="AG957" i="1"/>
  <c r="AY957" i="1" s="1"/>
  <c r="AG958" i="1"/>
  <c r="X960" i="1"/>
  <c r="AC960" i="1"/>
  <c r="Y961" i="1"/>
  <c r="AD961" i="1"/>
  <c r="X963" i="1"/>
  <c r="AC963" i="1" s="1"/>
  <c r="V964" i="1"/>
  <c r="AF964" i="1"/>
  <c r="W965" i="1"/>
  <c r="AB965" i="1"/>
  <c r="AG965" i="1"/>
  <c r="AY965" i="1" s="1"/>
  <c r="AG966" i="1"/>
  <c r="X968" i="1"/>
  <c r="AC968" i="1"/>
  <c r="Y969" i="1"/>
  <c r="AD969" i="1" s="1"/>
  <c r="X971" i="1"/>
  <c r="V972" i="1"/>
  <c r="AF972" i="1"/>
  <c r="W973" i="1"/>
  <c r="AB973" i="1" s="1"/>
  <c r="AG973" i="1"/>
  <c r="AG974" i="1"/>
  <c r="AY974" i="1" s="1"/>
  <c r="X976" i="1"/>
  <c r="AC976" i="1"/>
  <c r="Y977" i="1"/>
  <c r="AD977" i="1" s="1"/>
  <c r="X979" i="1"/>
  <c r="V980" i="1"/>
  <c r="AF980" i="1"/>
  <c r="W981" i="1"/>
  <c r="AB981" i="1" s="1"/>
  <c r="AG981" i="1"/>
  <c r="AB982" i="1"/>
  <c r="AG982" i="1"/>
  <c r="AY982" i="1" s="1"/>
  <c r="X984" i="1"/>
  <c r="AC984" i="1"/>
  <c r="Y985" i="1"/>
  <c r="AD985" i="1" s="1"/>
  <c r="X987" i="1"/>
  <c r="V988" i="1"/>
  <c r="AA988" i="1" s="1"/>
  <c r="AF988" i="1"/>
  <c r="W989" i="1"/>
  <c r="AB989" i="1" s="1"/>
  <c r="AG989" i="1"/>
  <c r="AG990" i="1"/>
  <c r="AY990" i="1" s="1"/>
  <c r="X992" i="1"/>
  <c r="AC992" i="1"/>
  <c r="Y993" i="1"/>
  <c r="AD993" i="1" s="1"/>
  <c r="X995" i="1"/>
  <c r="V996" i="1"/>
  <c r="AF996" i="1"/>
  <c r="W997" i="1"/>
  <c r="AB997" i="1" s="1"/>
  <c r="AG997" i="1"/>
  <c r="AG998" i="1"/>
  <c r="X1000" i="1"/>
  <c r="AC1000" i="1"/>
  <c r="Y1001" i="1"/>
  <c r="AD1001" i="1"/>
  <c r="X1003" i="1"/>
  <c r="AC1003" i="1" s="1"/>
  <c r="V1004" i="1"/>
  <c r="AF1004" i="1"/>
  <c r="W1005" i="1"/>
  <c r="AG1005" i="1"/>
  <c r="AB1006" i="1"/>
  <c r="AG1006" i="1"/>
  <c r="X1008" i="1"/>
  <c r="AC1008" i="1" s="1"/>
  <c r="Y1009" i="1"/>
  <c r="AD1009" i="1"/>
  <c r="X1011" i="1"/>
  <c r="V1012" i="1"/>
  <c r="AF1012" i="1"/>
  <c r="W1013" i="1"/>
  <c r="AB1013" i="1" s="1"/>
  <c r="AG1013" i="1"/>
  <c r="AG1014" i="1"/>
  <c r="X1016" i="1"/>
  <c r="AC1016" i="1"/>
  <c r="Y1017" i="1"/>
  <c r="AD1017" i="1" s="1"/>
  <c r="X1019" i="1"/>
  <c r="V1020" i="1"/>
  <c r="AF1020" i="1"/>
  <c r="W1021" i="1"/>
  <c r="AB1021" i="1" s="1"/>
  <c r="AG1021" i="1"/>
  <c r="AB1022" i="1"/>
  <c r="AG1022" i="1"/>
  <c r="AY1022" i="1" s="1"/>
  <c r="X1024" i="1"/>
  <c r="AC1024" i="1"/>
  <c r="Y1025" i="1"/>
  <c r="AD1025" i="1"/>
  <c r="X1027" i="1"/>
  <c r="AC1027" i="1" s="1"/>
  <c r="V1028" i="1"/>
  <c r="AF1028" i="1"/>
  <c r="W1029" i="1"/>
  <c r="AB1029" i="1" s="1"/>
  <c r="AG1029" i="1"/>
  <c r="AB1030" i="1"/>
  <c r="AG1030" i="1"/>
  <c r="AY1030" i="1" s="1"/>
  <c r="X1032" i="1"/>
  <c r="AC1032" i="1" s="1"/>
  <c r="Y1033" i="1"/>
  <c r="AD1033" i="1" s="1"/>
  <c r="X1035" i="1"/>
  <c r="W1036" i="1"/>
  <c r="AB1036" i="1"/>
  <c r="AG1036" i="1"/>
  <c r="AY1036" i="1" s="1"/>
  <c r="AG1037" i="1"/>
  <c r="X1039" i="1"/>
  <c r="AC1039" i="1"/>
  <c r="Y1040" i="1"/>
  <c r="AD1040" i="1"/>
  <c r="X1042" i="1"/>
  <c r="V1043" i="1"/>
  <c r="AF1043" i="1"/>
  <c r="W1044" i="1"/>
  <c r="AB1044" i="1" s="1"/>
  <c r="AG1044" i="1"/>
  <c r="AY1044" i="1" s="1"/>
  <c r="AB1045" i="1"/>
  <c r="AG1045" i="1"/>
  <c r="X1047" i="1"/>
  <c r="AC1047" i="1"/>
  <c r="Y1048" i="1"/>
  <c r="AD1048" i="1"/>
  <c r="X1050" i="1"/>
  <c r="V1051" i="1"/>
  <c r="AF1051" i="1"/>
  <c r="W1052" i="1"/>
  <c r="AB1052" i="1" s="1"/>
  <c r="AG1052" i="1"/>
  <c r="AY1052" i="1" s="1"/>
  <c r="AB1053" i="1"/>
  <c r="AG1053" i="1"/>
  <c r="X1055" i="1"/>
  <c r="AC1055" i="1"/>
  <c r="Y1056" i="1"/>
  <c r="AD1056" i="1" s="1"/>
  <c r="X1058" i="1"/>
  <c r="V1059" i="1"/>
  <c r="AF1059" i="1"/>
  <c r="W1060" i="1"/>
  <c r="AB1060" i="1" s="1"/>
  <c r="AG1060" i="1"/>
  <c r="AY1060" i="1" s="1"/>
  <c r="AB1061" i="1"/>
  <c r="AG1061" i="1"/>
  <c r="X1063" i="1"/>
  <c r="AC1063" i="1"/>
  <c r="Y1064" i="1"/>
  <c r="AD1064" i="1"/>
  <c r="X1066" i="1"/>
  <c r="AC1066" i="1" s="1"/>
  <c r="V1067" i="1"/>
  <c r="AF1067" i="1"/>
  <c r="W1068" i="1"/>
  <c r="AB1068" i="1"/>
  <c r="AG1068" i="1"/>
  <c r="AY1068" i="1" s="1"/>
  <c r="AB1069" i="1"/>
  <c r="AG1069" i="1"/>
  <c r="X1071" i="1"/>
  <c r="AC1071" i="1"/>
  <c r="Y1072" i="1"/>
  <c r="AD1072" i="1" s="1"/>
  <c r="X1074" i="1"/>
  <c r="V1075" i="1"/>
  <c r="AF1075" i="1"/>
  <c r="W1076" i="1"/>
  <c r="AB1076" i="1"/>
  <c r="AG1076" i="1"/>
  <c r="AY1076" i="1" s="1"/>
  <c r="AB1077" i="1"/>
  <c r="AG1077" i="1"/>
  <c r="X1079" i="1"/>
  <c r="AC1079" i="1" s="1"/>
  <c r="Y1080" i="1"/>
  <c r="AD1080" i="1" s="1"/>
  <c r="X1082" i="1"/>
  <c r="V1083" i="1"/>
  <c r="AF1083" i="1"/>
  <c r="W1084" i="1"/>
  <c r="AB1084" i="1" s="1"/>
  <c r="AG1084" i="1"/>
  <c r="AY1084" i="1" s="1"/>
  <c r="AB1085" i="1"/>
  <c r="AG1085" i="1"/>
  <c r="X1087" i="1"/>
  <c r="AC1087" i="1"/>
  <c r="Y1088" i="1"/>
  <c r="AD1088" i="1"/>
  <c r="X1090" i="1"/>
  <c r="V1091" i="1"/>
  <c r="AF1091" i="1"/>
  <c r="W1092" i="1"/>
  <c r="AB1092" i="1"/>
  <c r="AG1092" i="1"/>
  <c r="AY1092" i="1" s="1"/>
  <c r="AB1093" i="1"/>
  <c r="AG1093" i="1"/>
  <c r="X1095" i="1"/>
  <c r="AC1095" i="1"/>
  <c r="Y1096" i="1"/>
  <c r="AD1096" i="1" s="1"/>
  <c r="X1098" i="1"/>
  <c r="V1099" i="1"/>
  <c r="AF1099" i="1"/>
  <c r="W1100" i="1"/>
  <c r="AB1100" i="1" s="1"/>
  <c r="AG1100" i="1"/>
  <c r="AY1100" i="1" s="1"/>
  <c r="AB1101" i="1"/>
  <c r="AG1101" i="1"/>
  <c r="X1103" i="1"/>
  <c r="AC1103" i="1"/>
  <c r="Y1104" i="1"/>
  <c r="AD1104" i="1" s="1"/>
  <c r="X1106" i="1"/>
  <c r="V1107" i="1"/>
  <c r="AF1107" i="1"/>
  <c r="W1108" i="1"/>
  <c r="AB1108" i="1"/>
  <c r="AG1108" i="1"/>
  <c r="AY1108" i="1" s="1"/>
  <c r="AB1109" i="1"/>
  <c r="AG1109" i="1"/>
  <c r="X1111" i="1"/>
  <c r="AC1111" i="1"/>
  <c r="Y1112" i="1"/>
  <c r="AD1112" i="1" s="1"/>
  <c r="X1114" i="1"/>
  <c r="V1115" i="1"/>
  <c r="AA1115" i="1" s="1"/>
  <c r="AF1115" i="1"/>
  <c r="W1116" i="1"/>
  <c r="AB1116" i="1"/>
  <c r="AG1116" i="1"/>
  <c r="AY1116" i="1" s="1"/>
  <c r="X1118" i="1"/>
  <c r="AC1118" i="1"/>
  <c r="Y1119" i="1"/>
  <c r="AD1119" i="1"/>
  <c r="X1121" i="1"/>
  <c r="AC1121" i="1" s="1"/>
  <c r="AD1121" i="1"/>
  <c r="V1122" i="1"/>
  <c r="AF1122" i="1"/>
  <c r="W1123" i="1"/>
  <c r="AB1123" i="1" s="1"/>
  <c r="AG1123" i="1"/>
  <c r="AB1124" i="1"/>
  <c r="AG1124" i="1"/>
  <c r="AY1124" i="1" s="1"/>
  <c r="X1126" i="1"/>
  <c r="AC1126" i="1" s="1"/>
  <c r="Y1127" i="1"/>
  <c r="AD1127" i="1"/>
  <c r="X1129" i="1"/>
  <c r="V1130" i="1"/>
  <c r="AF1130" i="1"/>
  <c r="W1131" i="1"/>
  <c r="AB1131" i="1" s="1"/>
  <c r="AG1131" i="1"/>
  <c r="AB1132" i="1"/>
  <c r="AG1132" i="1"/>
  <c r="AY1132" i="1" s="1"/>
  <c r="X1134" i="1"/>
  <c r="AC1134" i="1"/>
  <c r="Y1135" i="1"/>
  <c r="AD1135" i="1" s="1"/>
  <c r="X1137" i="1"/>
  <c r="V1138" i="1"/>
  <c r="AF1138" i="1"/>
  <c r="W1139" i="1"/>
  <c r="AB1139" i="1" s="1"/>
  <c r="AG1139" i="1"/>
  <c r="AB1140" i="1"/>
  <c r="AG1140" i="1"/>
  <c r="X1142" i="1"/>
  <c r="AC1142" i="1"/>
  <c r="Y1143" i="1"/>
  <c r="AD1143" i="1"/>
  <c r="X1145" i="1"/>
  <c r="V1146" i="1"/>
  <c r="AF1146" i="1"/>
  <c r="W1147" i="1"/>
  <c r="AB1147" i="1" s="1"/>
  <c r="AG1147" i="1"/>
  <c r="AY1147" i="1" s="1"/>
  <c r="AB1148" i="1"/>
  <c r="AG1148" i="1"/>
  <c r="X1150" i="1"/>
  <c r="AC1150" i="1"/>
  <c r="Y1151" i="1"/>
  <c r="AD1151" i="1" s="1"/>
  <c r="X1153" i="1"/>
  <c r="V1154" i="1"/>
  <c r="AF1154" i="1"/>
  <c r="W1155" i="1"/>
  <c r="AB1155" i="1" s="1"/>
  <c r="AG1155" i="1"/>
  <c r="AB1156" i="1"/>
  <c r="AG1156" i="1"/>
  <c r="X1158" i="1"/>
  <c r="AC1158" i="1"/>
  <c r="Y1159" i="1"/>
  <c r="AD1159" i="1" s="1"/>
  <c r="X1161" i="1"/>
  <c r="AC1161" i="1" s="1"/>
  <c r="V1162" i="1"/>
  <c r="AF1162" i="1"/>
  <c r="W1163" i="1"/>
  <c r="AB1163" i="1" s="1"/>
  <c r="AG1163" i="1"/>
  <c r="AY1163" i="1" s="1"/>
  <c r="AB1164" i="1"/>
  <c r="AG1164" i="1"/>
  <c r="X1166" i="1"/>
  <c r="AC1166" i="1" s="1"/>
  <c r="Y1167" i="1"/>
  <c r="AD1167" i="1"/>
  <c r="X1169" i="1"/>
  <c r="AC1169" i="1" s="1"/>
  <c r="V1170" i="1"/>
  <c r="AF1170" i="1"/>
  <c r="W1171" i="1"/>
  <c r="AB1171" i="1" s="1"/>
  <c r="AG1171" i="1"/>
  <c r="AY1171" i="1" s="1"/>
  <c r="AB1172" i="1"/>
  <c r="AG1172" i="1"/>
  <c r="X1174" i="1"/>
  <c r="AC1174" i="1"/>
  <c r="Y1175" i="1"/>
  <c r="AD1175" i="1" s="1"/>
  <c r="X1177" i="1"/>
  <c r="AC1177" i="1" s="1"/>
  <c r="V1178" i="1"/>
  <c r="AF1178" i="1"/>
  <c r="W1179" i="1"/>
  <c r="AB1179" i="1" s="1"/>
  <c r="AG1179" i="1"/>
  <c r="AB1180" i="1"/>
  <c r="AG1180" i="1"/>
  <c r="X1182" i="1"/>
  <c r="AC1182" i="1"/>
  <c r="Y1183" i="1"/>
  <c r="AD1183" i="1" s="1"/>
  <c r="X1185" i="1"/>
  <c r="V1186" i="1"/>
  <c r="AF1186" i="1"/>
  <c r="W1187" i="1"/>
  <c r="AB1187" i="1" s="1"/>
  <c r="AG1187" i="1"/>
  <c r="AB1188" i="1"/>
  <c r="AG1188" i="1"/>
  <c r="X1190" i="1"/>
  <c r="AC1190" i="1" s="1"/>
  <c r="Y1191" i="1"/>
  <c r="AD1191" i="1"/>
  <c r="X1193" i="1"/>
  <c r="V1194" i="1"/>
  <c r="AA1194" i="1" s="1"/>
  <c r="AF1194" i="1"/>
  <c r="W1195" i="1"/>
  <c r="AB1195" i="1"/>
  <c r="AG1195" i="1"/>
  <c r="AY1195" i="1" s="1"/>
  <c r="AB1196" i="1"/>
  <c r="AG1196" i="1"/>
  <c r="AY1196" i="1" s="1"/>
  <c r="X1198" i="1"/>
  <c r="AC1198" i="1" s="1"/>
  <c r="X1200" i="1"/>
  <c r="V1201" i="1"/>
  <c r="AF1201" i="1"/>
  <c r="W1202" i="1"/>
  <c r="AB1202" i="1" s="1"/>
  <c r="AG1202" i="1"/>
  <c r="AY1202" i="1" s="1"/>
  <c r="AB1203" i="1"/>
  <c r="AG1203" i="1"/>
  <c r="X1205" i="1"/>
  <c r="AC1205" i="1"/>
  <c r="Y1206" i="1"/>
  <c r="AD1206" i="1" s="1"/>
  <c r="X1208" i="1"/>
  <c r="V1209" i="1"/>
  <c r="AF1209" i="1"/>
  <c r="W1210" i="1"/>
  <c r="AB1210" i="1" s="1"/>
  <c r="AG1210" i="1"/>
  <c r="AY1210" i="1" s="1"/>
  <c r="AB1211" i="1"/>
  <c r="AG1211" i="1"/>
  <c r="X1213" i="1"/>
  <c r="AC1213" i="1" s="1"/>
  <c r="Y1214" i="1"/>
  <c r="AD1214" i="1" s="1"/>
  <c r="X1216" i="1"/>
  <c r="AC1216" i="1" s="1"/>
  <c r="V1217" i="1"/>
  <c r="AF1217" i="1"/>
  <c r="W1218" i="1"/>
  <c r="AB1218" i="1" s="1"/>
  <c r="AG1218" i="1"/>
  <c r="AY1218" i="1" s="1"/>
  <c r="AB1219" i="1"/>
  <c r="AG1219" i="1"/>
  <c r="X1221" i="1"/>
  <c r="AC1221" i="1"/>
  <c r="Y1222" i="1"/>
  <c r="AD1222" i="1" s="1"/>
  <c r="X1224" i="1"/>
  <c r="V1225" i="1"/>
  <c r="AF1225" i="1"/>
  <c r="W1226" i="1"/>
  <c r="AB1226" i="1" s="1"/>
  <c r="AG1226" i="1"/>
  <c r="AB1227" i="1"/>
  <c r="AG1227" i="1"/>
  <c r="X1229" i="1"/>
  <c r="AC1229" i="1"/>
  <c r="Y1230" i="1"/>
  <c r="AD1230" i="1"/>
  <c r="X1232" i="1"/>
  <c r="V1233" i="1"/>
  <c r="AF1233" i="1"/>
  <c r="W1234" i="1"/>
  <c r="AB1234" i="1" s="1"/>
  <c r="AG1234" i="1"/>
  <c r="AY1234" i="1" s="1"/>
  <c r="AB1235" i="1"/>
  <c r="AG1235" i="1"/>
  <c r="X1237" i="1"/>
  <c r="AC1237" i="1"/>
  <c r="Y1238" i="1"/>
  <c r="AD1238" i="1"/>
  <c r="X1240" i="1"/>
  <c r="V1241" i="1"/>
  <c r="AF1241" i="1"/>
  <c r="W1242" i="1"/>
  <c r="AB1242" i="1" s="1"/>
  <c r="AG1242" i="1"/>
  <c r="AB1243" i="1"/>
  <c r="AG1243" i="1"/>
  <c r="X1245" i="1"/>
  <c r="AC1245" i="1"/>
  <c r="Y1246" i="1"/>
  <c r="AD1246" i="1" s="1"/>
  <c r="X1248" i="1"/>
  <c r="V1249" i="1"/>
  <c r="AF1249" i="1"/>
  <c r="W1250" i="1"/>
  <c r="AB1250" i="1" s="1"/>
  <c r="AG1250" i="1"/>
  <c r="AB1251" i="1"/>
  <c r="AG1251" i="1"/>
  <c r="AY1251" i="1" s="1"/>
  <c r="X1253" i="1"/>
  <c r="AC1253" i="1" s="1"/>
  <c r="Y1254" i="1"/>
  <c r="AD1254" i="1" s="1"/>
  <c r="X1256" i="1"/>
  <c r="V1257" i="1"/>
  <c r="AF1257" i="1"/>
  <c r="W1258" i="1"/>
  <c r="AB1258" i="1" s="1"/>
  <c r="AG1258" i="1"/>
  <c r="AY1258" i="1" s="1"/>
  <c r="AB1259" i="1"/>
  <c r="AG1259" i="1"/>
  <c r="AY1259" i="1" s="1"/>
  <c r="X1261" i="1"/>
  <c r="AC1261" i="1" s="1"/>
  <c r="Y1262" i="1"/>
  <c r="AD1262" i="1"/>
  <c r="X1264" i="1"/>
  <c r="V1265" i="1"/>
  <c r="AF1265" i="1"/>
  <c r="W1266" i="1"/>
  <c r="AB1266" i="1" s="1"/>
  <c r="AG1266" i="1"/>
  <c r="AY1266" i="1" s="1"/>
  <c r="AG1267" i="1"/>
  <c r="AY1267" i="1" s="1"/>
  <c r="W1267" i="1"/>
  <c r="AB1267" i="1" s="1"/>
  <c r="Y1268" i="1"/>
  <c r="AD1268" i="1"/>
  <c r="Y1269" i="1"/>
  <c r="AG1269" i="1"/>
  <c r="AY1269" i="1" s="1"/>
  <c r="W1270" i="1"/>
  <c r="AB1270" i="1" s="1"/>
  <c r="AB1271" i="1"/>
  <c r="AG1271" i="1"/>
  <c r="W1271" i="1"/>
  <c r="Y1272" i="1"/>
  <c r="AD1272" i="1"/>
  <c r="Y1273" i="1"/>
  <c r="AG1273" i="1"/>
  <c r="W1274" i="1"/>
  <c r="AB1274" i="1" s="1"/>
  <c r="AB1275" i="1"/>
  <c r="AG1275" i="1"/>
  <c r="W1275" i="1"/>
  <c r="Y1276" i="1"/>
  <c r="AD1276" i="1"/>
  <c r="Y1277" i="1"/>
  <c r="AG1277" i="1"/>
  <c r="AY1277" i="1" s="1"/>
  <c r="W1278" i="1"/>
  <c r="AB1278" i="1" s="1"/>
  <c r="AG1279" i="1"/>
  <c r="W1279" i="1"/>
  <c r="AB1279" i="1" s="1"/>
  <c r="Y1280" i="1"/>
  <c r="AD1280" i="1"/>
  <c r="Y1281" i="1"/>
  <c r="AG1281" i="1"/>
  <c r="AY1281" i="1" s="1"/>
  <c r="W1282" i="1"/>
  <c r="AB1282" i="1" s="1"/>
  <c r="AB1283" i="1"/>
  <c r="AG1283" i="1"/>
  <c r="W1283" i="1"/>
  <c r="Y1284" i="1"/>
  <c r="AD1284" i="1"/>
  <c r="Y1285" i="1"/>
  <c r="AG1285" i="1"/>
  <c r="AG1286" i="1"/>
  <c r="AY1286" i="1" s="1"/>
  <c r="W1286" i="1"/>
  <c r="AB1286" i="1" s="1"/>
  <c r="Y1287" i="1"/>
  <c r="AD1287" i="1"/>
  <c r="Y1288" i="1"/>
  <c r="AD1288" i="1" s="1"/>
  <c r="AG1288" i="1"/>
  <c r="W1289" i="1"/>
  <c r="AB1289" i="1" s="1"/>
  <c r="AG1290" i="1"/>
  <c r="W1290" i="1"/>
  <c r="AB1290" i="1" s="1"/>
  <c r="Y1291" i="1"/>
  <c r="AD1291" i="1" s="1"/>
  <c r="Y1292" i="1"/>
  <c r="AD1292" i="1" s="1"/>
  <c r="AG1292" i="1"/>
  <c r="AY1292" i="1" s="1"/>
  <c r="W1293" i="1"/>
  <c r="AB1293" i="1" s="1"/>
  <c r="AG1294" i="1"/>
  <c r="W1294" i="1"/>
  <c r="AB1294" i="1" s="1"/>
  <c r="Y1295" i="1"/>
  <c r="AD1295" i="1" s="1"/>
  <c r="Y1296" i="1"/>
  <c r="AD1296" i="1" s="1"/>
  <c r="AG1296" i="1"/>
  <c r="AY1296" i="1" s="1"/>
  <c r="W1297" i="1"/>
  <c r="AB1297" i="1" s="1"/>
  <c r="AG1298" i="1"/>
  <c r="AY1298" i="1" s="1"/>
  <c r="W1298" i="1"/>
  <c r="AB1298" i="1" s="1"/>
  <c r="Y1299" i="1"/>
  <c r="AD1299" i="1" s="1"/>
  <c r="Y1300" i="1"/>
  <c r="AG1300" i="1"/>
  <c r="W1301" i="1"/>
  <c r="AB1301" i="1" s="1"/>
  <c r="AG1302" i="1"/>
  <c r="W1302" i="1"/>
  <c r="AB1302" i="1" s="1"/>
  <c r="Y1303" i="1"/>
  <c r="AD1303" i="1" s="1"/>
  <c r="Y1304" i="1"/>
  <c r="AG1304" i="1"/>
  <c r="AY1304" i="1" s="1"/>
  <c r="W1305" i="1"/>
  <c r="AB1305" i="1" s="1"/>
  <c r="AG1306" i="1"/>
  <c r="W1306" i="1"/>
  <c r="AB1306" i="1" s="1"/>
  <c r="Y1307" i="1"/>
  <c r="AD1307" i="1" s="1"/>
  <c r="Y1308" i="1"/>
  <c r="AG1308" i="1"/>
  <c r="AY1308" i="1" s="1"/>
  <c r="W1309" i="1"/>
  <c r="AB1309" i="1" s="1"/>
  <c r="AG1310" i="1"/>
  <c r="W1310" i="1"/>
  <c r="AB1310" i="1" s="1"/>
  <c r="Y1311" i="1"/>
  <c r="AD1311" i="1" s="1"/>
  <c r="Y1312" i="1"/>
  <c r="AD1312" i="1" s="1"/>
  <c r="AG1312" i="1"/>
  <c r="W1313" i="1"/>
  <c r="AB1313" i="1" s="1"/>
  <c r="AG1314" i="1"/>
  <c r="AY1314" i="1" s="1"/>
  <c r="W1314" i="1"/>
  <c r="AB1314" i="1" s="1"/>
  <c r="Y1315" i="1"/>
  <c r="AD1315" i="1" s="1"/>
  <c r="Y1316" i="1"/>
  <c r="AD1316" i="1" s="1"/>
  <c r="AG1316" i="1"/>
  <c r="AY1316" i="1" s="1"/>
  <c r="W1317" i="1"/>
  <c r="AB1317" i="1" s="1"/>
  <c r="AG1318" i="1"/>
  <c r="AY1318" i="1" s="1"/>
  <c r="W1318" i="1"/>
  <c r="AB1318" i="1" s="1"/>
  <c r="Y1319" i="1"/>
  <c r="AD1319" i="1" s="1"/>
  <c r="Y1320" i="1"/>
  <c r="AG1320" i="1"/>
  <c r="AY1320" i="1" s="1"/>
  <c r="W1321" i="1"/>
  <c r="AB1321" i="1" s="1"/>
  <c r="AG1322" i="1"/>
  <c r="W1322" i="1"/>
  <c r="AB1322" i="1" s="1"/>
  <c r="Y1323" i="1"/>
  <c r="AD1323" i="1" s="1"/>
  <c r="Y1324" i="1"/>
  <c r="AD1324" i="1" s="1"/>
  <c r="AG1324" i="1"/>
  <c r="AY1324" i="1" s="1"/>
  <c r="W1325" i="1"/>
  <c r="AG1326" i="1"/>
  <c r="W1326" i="1"/>
  <c r="AB1326" i="1" s="1"/>
  <c r="Y1327" i="1"/>
  <c r="AD1327" i="1"/>
  <c r="Y1328" i="1"/>
  <c r="AD1328" i="1" s="1"/>
  <c r="AG1328" i="1"/>
  <c r="W1329" i="1"/>
  <c r="AB1329" i="1" s="1"/>
  <c r="AG1330" i="1"/>
  <c r="W1330" i="1"/>
  <c r="AB1330" i="1" s="1"/>
  <c r="Y1331" i="1"/>
  <c r="AD1331" i="1"/>
  <c r="Y1332" i="1"/>
  <c r="AG1332" i="1"/>
  <c r="AY1332" i="1" s="1"/>
  <c r="W1333" i="1"/>
  <c r="AB1333" i="1" s="1"/>
  <c r="AG1334" i="1"/>
  <c r="AY1334" i="1" s="1"/>
  <c r="W1334" i="1"/>
  <c r="AB1334" i="1" s="1"/>
  <c r="Y1335" i="1"/>
  <c r="AD1335" i="1"/>
  <c r="W1342" i="1"/>
  <c r="AB1342" i="1" s="1"/>
  <c r="AG1342" i="1"/>
  <c r="AG1344" i="1"/>
  <c r="AY1344" i="1" s="1"/>
  <c r="Y1344" i="1"/>
  <c r="AD1344" i="1" s="1"/>
  <c r="W1350" i="1"/>
  <c r="AB1350" i="1" s="1"/>
  <c r="AG1350" i="1"/>
  <c r="AC1355" i="1"/>
  <c r="X1355" i="1"/>
  <c r="V1357" i="1"/>
  <c r="AF1357" i="1"/>
  <c r="AG1360" i="1"/>
  <c r="Y1360" i="1"/>
  <c r="AD1360" i="1" s="1"/>
  <c r="W1366" i="1"/>
  <c r="AB1366" i="1" s="1"/>
  <c r="AG1366" i="1"/>
  <c r="X1370" i="1"/>
  <c r="AC1370" i="1" s="1"/>
  <c r="V1372" i="1"/>
  <c r="AF1372" i="1"/>
  <c r="AG1375" i="1"/>
  <c r="Y1375" i="1"/>
  <c r="AD1375" i="1" s="1"/>
  <c r="AB1381" i="1"/>
  <c r="W1381" i="1"/>
  <c r="AG1381" i="1"/>
  <c r="AY1381" i="1" s="1"/>
  <c r="AC1386" i="1"/>
  <c r="X1386" i="1"/>
  <c r="V1388" i="1"/>
  <c r="AF1388" i="1"/>
  <c r="AD1391" i="1"/>
  <c r="AG1391" i="1"/>
  <c r="AY1391" i="1" s="1"/>
  <c r="Y1391" i="1"/>
  <c r="W1397" i="1"/>
  <c r="AB1397" i="1" s="1"/>
  <c r="AG1397" i="1"/>
  <c r="AC1402" i="1"/>
  <c r="X1402" i="1"/>
  <c r="V1404" i="1"/>
  <c r="AA1404" i="1" s="1"/>
  <c r="AF1404" i="1"/>
  <c r="AG1407" i="1"/>
  <c r="Y1407" i="1"/>
  <c r="AD1407" i="1" s="1"/>
  <c r="W1413" i="1"/>
  <c r="AB1413" i="1" s="1"/>
  <c r="AG1413" i="1"/>
  <c r="W1422" i="1"/>
  <c r="AB1422" i="1" s="1"/>
  <c r="X1424" i="1"/>
  <c r="AC1427" i="1"/>
  <c r="V1428" i="1"/>
  <c r="AF1428" i="1"/>
  <c r="W1445" i="1"/>
  <c r="AB1445" i="1" s="1"/>
  <c r="AG1445" i="1"/>
  <c r="AB1453" i="1"/>
  <c r="W1453" i="1"/>
  <c r="AD1456" i="1"/>
  <c r="V1459" i="1"/>
  <c r="AF1459" i="1"/>
  <c r="W1476" i="1"/>
  <c r="AB1476" i="1" s="1"/>
  <c r="AG1476" i="1"/>
  <c r="AY1476" i="1" s="1"/>
  <c r="AC1498" i="1"/>
  <c r="V1499" i="1"/>
  <c r="AF1499" i="1"/>
  <c r="W1500" i="1"/>
  <c r="AB1500" i="1" s="1"/>
  <c r="AG1500" i="1"/>
  <c r="W1501" i="1"/>
  <c r="AB1501" i="1" s="1"/>
  <c r="AG1501" i="1"/>
  <c r="AD1520" i="1"/>
  <c r="V1527" i="1"/>
  <c r="AF1527" i="1"/>
  <c r="W1528" i="1"/>
  <c r="AG1528" i="1"/>
  <c r="AY1528" i="1" s="1"/>
  <c r="AB1529" i="1"/>
  <c r="W1529" i="1"/>
  <c r="AG1529" i="1"/>
  <c r="AY1529" i="1" s="1"/>
  <c r="X1531" i="1"/>
  <c r="AC1531" i="1" s="1"/>
  <c r="AP1547" i="1"/>
  <c r="AD1547" i="1"/>
  <c r="AC1557" i="1"/>
  <c r="V1558" i="1"/>
  <c r="AF1558" i="1"/>
  <c r="W1559" i="1"/>
  <c r="AB1559" i="1" s="1"/>
  <c r="AG1559" i="1"/>
  <c r="AY1559" i="1" s="1"/>
  <c r="W1560" i="1"/>
  <c r="AB1560" i="1" s="1"/>
  <c r="AG1560" i="1"/>
  <c r="AY1560" i="1" s="1"/>
  <c r="X1562" i="1"/>
  <c r="AD1578" i="1"/>
  <c r="AG1617" i="1"/>
  <c r="AY1617" i="1" s="1"/>
  <c r="W1617" i="1"/>
  <c r="AB1617" i="1" s="1"/>
  <c r="W1619" i="1"/>
  <c r="AB1619" i="1" s="1"/>
  <c r="AG1619" i="1"/>
  <c r="AC1621" i="1"/>
  <c r="X1621" i="1"/>
  <c r="AC1624" i="1"/>
  <c r="X1624" i="1"/>
  <c r="AG1626" i="1"/>
  <c r="AY1626" i="1" s="1"/>
  <c r="Y1626" i="1"/>
  <c r="AD1626" i="1" s="1"/>
  <c r="AD1633" i="1"/>
  <c r="AG1633" i="1"/>
  <c r="AY1633" i="1" s="1"/>
  <c r="Y1633" i="1"/>
  <c r="AP1633" i="1"/>
  <c r="W1649" i="1"/>
  <c r="AG1649" i="1"/>
  <c r="AY1649" i="1" s="1"/>
  <c r="AC1651" i="1"/>
  <c r="X1651" i="1"/>
  <c r="AC1654" i="1"/>
  <c r="X1654" i="1"/>
  <c r="AD1656" i="1"/>
  <c r="AG1656" i="1"/>
  <c r="AY1656" i="1" s="1"/>
  <c r="Y1656" i="1"/>
  <c r="AD1661" i="1"/>
  <c r="AG1661" i="1"/>
  <c r="Y1661" i="1"/>
  <c r="AP1661" i="1"/>
  <c r="AB1674" i="1"/>
  <c r="W1674" i="1"/>
  <c r="AG1674" i="1"/>
  <c r="AY1674" i="1" s="1"/>
  <c r="AC1676" i="1"/>
  <c r="X1676" i="1"/>
  <c r="AC1679" i="1"/>
  <c r="X1679" i="1"/>
  <c r="AD1681" i="1"/>
  <c r="AG1681" i="1"/>
  <c r="AY1681" i="1" s="1"/>
  <c r="Y1681" i="1"/>
  <c r="AD1688" i="1"/>
  <c r="AG1688" i="1"/>
  <c r="Y1688" i="1"/>
  <c r="AC1705" i="1"/>
  <c r="X1705" i="1"/>
  <c r="AD1707" i="1"/>
  <c r="AG1707" i="1"/>
  <c r="Y1707" i="1"/>
  <c r="AD1714" i="1"/>
  <c r="AG1714" i="1"/>
  <c r="AY1714" i="1" s="1"/>
  <c r="Y1714" i="1"/>
  <c r="AP1714" i="1"/>
  <c r="AB1731" i="1"/>
  <c r="W1731" i="1"/>
  <c r="AG1731" i="1"/>
  <c r="AY1731" i="1" s="1"/>
  <c r="AD1733" i="1"/>
  <c r="AG1733" i="1"/>
  <c r="AY1733" i="1" s="1"/>
  <c r="Y1733" i="1"/>
  <c r="AD1740" i="1"/>
  <c r="AG1740" i="1"/>
  <c r="Y1740" i="1"/>
  <c r="AP1740" i="1"/>
  <c r="W1758" i="1"/>
  <c r="AB1758" i="1" s="1"/>
  <c r="AG1758" i="1"/>
  <c r="AC1760" i="1"/>
  <c r="X1760" i="1"/>
  <c r="AC1763" i="1"/>
  <c r="X1763" i="1"/>
  <c r="AD1765" i="1"/>
  <c r="AG1765" i="1"/>
  <c r="AY1765" i="1" s="1"/>
  <c r="Y1765" i="1"/>
  <c r="AD1772" i="1"/>
  <c r="AG1772" i="1"/>
  <c r="Y1772" i="1"/>
  <c r="AP1772" i="1"/>
  <c r="AC1792" i="1"/>
  <c r="X1792" i="1"/>
  <c r="AG1799" i="1"/>
  <c r="AY1799" i="1" s="1"/>
  <c r="W1799" i="1"/>
  <c r="AB1799" i="1" s="1"/>
  <c r="AG1803" i="1"/>
  <c r="Y1803" i="1"/>
  <c r="AD1803" i="1" s="1"/>
  <c r="W1805" i="1"/>
  <c r="AB1805" i="1" s="1"/>
  <c r="AG1805" i="1"/>
  <c r="AY1805" i="1" s="1"/>
  <c r="V1808" i="1"/>
  <c r="AF1808" i="1"/>
  <c r="AF1809" i="1"/>
  <c r="V1809" i="1"/>
  <c r="AC1810" i="1"/>
  <c r="X1810" i="1"/>
  <c r="AG1812" i="1"/>
  <c r="AY1812" i="1" s="1"/>
  <c r="Y1812" i="1"/>
  <c r="AD1812" i="1" s="1"/>
  <c r="X1855" i="1"/>
  <c r="AC1855" i="1" s="1"/>
  <c r="AG1862" i="1"/>
  <c r="AY1862" i="1" s="1"/>
  <c r="AB1862" i="1"/>
  <c r="W1862" i="1"/>
  <c r="AD1866" i="1"/>
  <c r="AG1866" i="1"/>
  <c r="AY1866" i="1" s="1"/>
  <c r="Y1866" i="1"/>
  <c r="AP1866" i="1"/>
  <c r="AB1868" i="1"/>
  <c r="W1868" i="1"/>
  <c r="AG1868" i="1"/>
  <c r="AY1868" i="1" s="1"/>
  <c r="V1871" i="1"/>
  <c r="AF1871" i="1"/>
  <c r="AF1872" i="1"/>
  <c r="V1872" i="1"/>
  <c r="AC1873" i="1"/>
  <c r="X1873" i="1"/>
  <c r="AD1875" i="1"/>
  <c r="AG1875" i="1"/>
  <c r="AY1875" i="1" s="1"/>
  <c r="Y1875" i="1"/>
  <c r="V1906" i="1"/>
  <c r="Y1911" i="1"/>
  <c r="AD1911" i="1" s="1"/>
  <c r="AF1912" i="1"/>
  <c r="V1912" i="1"/>
  <c r="Y1937" i="1"/>
  <c r="AP1937" i="1"/>
  <c r="AD1937" i="1"/>
  <c r="AB1948" i="1"/>
  <c r="AG1948" i="1"/>
  <c r="W1948" i="1"/>
  <c r="Y1968" i="1"/>
  <c r="AD1968" i="1"/>
  <c r="AG1979" i="1"/>
  <c r="W1979" i="1"/>
  <c r="AB1979" i="1" s="1"/>
  <c r="V2001" i="1"/>
  <c r="AB2011" i="1"/>
  <c r="AG2011" i="1"/>
  <c r="AY2011" i="1" s="1"/>
  <c r="W2011" i="1"/>
  <c r="Y2031" i="1"/>
  <c r="AD2031" i="1"/>
  <c r="AD2052" i="1"/>
  <c r="AG2052" i="1"/>
  <c r="Y2052" i="1"/>
  <c r="AP2052" i="1"/>
  <c r="AC2089" i="1"/>
  <c r="X2089" i="1"/>
  <c r="AC2147" i="1"/>
  <c r="AJ2147" i="1"/>
  <c r="X2147" i="1"/>
  <c r="AG2152" i="1"/>
  <c r="AY2152" i="1" s="1"/>
  <c r="Y2152" i="1"/>
  <c r="AD2152" i="1" s="1"/>
  <c r="AF2174" i="1"/>
  <c r="V2174" i="1"/>
  <c r="X1188" i="1"/>
  <c r="AC1188" i="1"/>
  <c r="W1189" i="1"/>
  <c r="AB1189" i="1" s="1"/>
  <c r="Y1190" i="1"/>
  <c r="AF1191" i="1"/>
  <c r="Y1193" i="1"/>
  <c r="AD1193" i="1" s="1"/>
  <c r="X1196" i="1"/>
  <c r="AC1196" i="1" s="1"/>
  <c r="W1525" i="1"/>
  <c r="AB1525" i="1" s="1"/>
  <c r="X555" i="1"/>
  <c r="AD561" i="1"/>
  <c r="V564" i="1"/>
  <c r="AG565" i="1"/>
  <c r="AC568" i="1"/>
  <c r="X571" i="1"/>
  <c r="V572" i="1"/>
  <c r="AC576" i="1"/>
  <c r="AC579" i="1"/>
  <c r="AD580" i="1"/>
  <c r="X582" i="1"/>
  <c r="V583" i="1"/>
  <c r="W584" i="1"/>
  <c r="AB584" i="1"/>
  <c r="AD588" i="1"/>
  <c r="X590" i="1"/>
  <c r="Y596" i="1"/>
  <c r="X598" i="1"/>
  <c r="V599" i="1"/>
  <c r="AF599" i="1"/>
  <c r="W600" i="1"/>
  <c r="AB600" i="1" s="1"/>
  <c r="AB601" i="1"/>
  <c r="AD604" i="1"/>
  <c r="AG608" i="1"/>
  <c r="X611" i="1"/>
  <c r="Y612" i="1"/>
  <c r="AD612" i="1"/>
  <c r="X614" i="1"/>
  <c r="W616" i="1"/>
  <c r="AB616" i="1" s="1"/>
  <c r="AG617" i="1"/>
  <c r="AY617" i="1" s="1"/>
  <c r="X619" i="1"/>
  <c r="AF622" i="1"/>
  <c r="AC626" i="1"/>
  <c r="AD627" i="1"/>
  <c r="X629" i="1"/>
  <c r="V630" i="1"/>
  <c r="AG631" i="1"/>
  <c r="AY631" i="1" s="1"/>
  <c r="X633" i="1"/>
  <c r="AC633" i="1"/>
  <c r="AD634" i="1"/>
  <c r="W638" i="1"/>
  <c r="AB638" i="1"/>
  <c r="AG639" i="1"/>
  <c r="X641" i="1"/>
  <c r="AC641" i="1"/>
  <c r="AD642" i="1"/>
  <c r="X644" i="1"/>
  <c r="AB647" i="1"/>
  <c r="AC649" i="1"/>
  <c r="Y650" i="1"/>
  <c r="X652" i="1"/>
  <c r="AF653" i="1"/>
  <c r="X657" i="1"/>
  <c r="AD658" i="1"/>
  <c r="X660" i="1"/>
  <c r="V661" i="1"/>
  <c r="AA661" i="1" s="1"/>
  <c r="AF661" i="1"/>
  <c r="AB663" i="1"/>
  <c r="AC664" i="1"/>
  <c r="AD665" i="1"/>
  <c r="X667" i="1"/>
  <c r="V668" i="1"/>
  <c r="W669" i="1"/>
  <c r="AB669" i="1"/>
  <c r="AG670" i="1"/>
  <c r="AY670" i="1" s="1"/>
  <c r="X676" i="1"/>
  <c r="AC676" i="1" s="1"/>
  <c r="V677" i="1"/>
  <c r="W678" i="1"/>
  <c r="AB678" i="1"/>
  <c r="AG679" i="1"/>
  <c r="X681" i="1"/>
  <c r="X684" i="1"/>
  <c r="V685" i="1"/>
  <c r="AF685" i="1"/>
  <c r="AB686" i="1"/>
  <c r="X689" i="1"/>
  <c r="AC689" i="1"/>
  <c r="Y690" i="1"/>
  <c r="AD690" i="1" s="1"/>
  <c r="X692" i="1"/>
  <c r="V693" i="1"/>
  <c r="AA693" i="1" s="1"/>
  <c r="AF693" i="1"/>
  <c r="W694" i="1"/>
  <c r="AB694" i="1" s="1"/>
  <c r="AG694" i="1"/>
  <c r="AG695" i="1"/>
  <c r="X697" i="1"/>
  <c r="AC697" i="1"/>
  <c r="Y698" i="1"/>
  <c r="AD698" i="1"/>
  <c r="Y524" i="1"/>
  <c r="Z530" i="1"/>
  <c r="AE530" i="1" s="1"/>
  <c r="W535" i="1"/>
  <c r="AB535" i="1" s="1"/>
  <c r="AF537" i="1"/>
  <c r="X542" i="1"/>
  <c r="W543" i="1"/>
  <c r="AB543" i="1" s="1"/>
  <c r="Y544" i="1"/>
  <c r="X550" i="1"/>
  <c r="AC550" i="1"/>
  <c r="Y552" i="1"/>
  <c r="AD552" i="1" s="1"/>
  <c r="AF553" i="1"/>
  <c r="Y555" i="1"/>
  <c r="AD555" i="1" s="1"/>
  <c r="X558" i="1"/>
  <c r="AC558" i="1"/>
  <c r="W559" i="1"/>
  <c r="AB559" i="1" s="1"/>
  <c r="AF561" i="1"/>
  <c r="Y563" i="1"/>
  <c r="Y568" i="1"/>
  <c r="AF569" i="1"/>
  <c r="Y571" i="1"/>
  <c r="AD571" i="1" s="1"/>
  <c r="X574" i="1"/>
  <c r="AC574" i="1" s="1"/>
  <c r="W575" i="1"/>
  <c r="AB575" i="1" s="1"/>
  <c r="AF577" i="1"/>
  <c r="Y579" i="1"/>
  <c r="AP580" i="1"/>
  <c r="AF580" i="1"/>
  <c r="Y582" i="1"/>
  <c r="AP582" i="1"/>
  <c r="X585" i="1"/>
  <c r="AC585" i="1"/>
  <c r="X593" i="1"/>
  <c r="Y595" i="1"/>
  <c r="Y598" i="1"/>
  <c r="X601" i="1"/>
  <c r="AC601" i="1"/>
  <c r="AP604" i="1"/>
  <c r="AF604" i="1"/>
  <c r="AF612" i="1"/>
  <c r="W617" i="1"/>
  <c r="AB617" i="1" s="1"/>
  <c r="Y619" i="1"/>
  <c r="AF620" i="1"/>
  <c r="X624" i="1"/>
  <c r="AC624" i="1"/>
  <c r="W625" i="1"/>
  <c r="AB625" i="1" s="1"/>
  <c r="AI625" i="1" s="1"/>
  <c r="Y626" i="1"/>
  <c r="AF627" i="1"/>
  <c r="Y629" i="1"/>
  <c r="W631" i="1"/>
  <c r="Y633" i="1"/>
  <c r="Y636" i="1"/>
  <c r="X639" i="1"/>
  <c r="W639" i="1"/>
  <c r="AB639" i="1" s="1"/>
  <c r="W640" i="1"/>
  <c r="AB640" i="1" s="1"/>
  <c r="AI640" i="1" s="1"/>
  <c r="Y641" i="1"/>
  <c r="AF642" i="1"/>
  <c r="Y644" i="1"/>
  <c r="X647" i="1"/>
  <c r="W647" i="1"/>
  <c r="AC647" i="1"/>
  <c r="W648" i="1"/>
  <c r="AB648" i="1" s="1"/>
  <c r="AF753" i="1"/>
  <c r="Y755" i="1"/>
  <c r="AP755" i="1"/>
  <c r="X966" i="1"/>
  <c r="AC966" i="1" s="1"/>
  <c r="AB967" i="1"/>
  <c r="Y971" i="1"/>
  <c r="AD971" i="1" s="1"/>
  <c r="W974" i="1"/>
  <c r="AB974" i="1" s="1"/>
  <c r="Y976" i="1"/>
  <c r="AD976" i="1" s="1"/>
  <c r="Y979" i="1"/>
  <c r="AD979" i="1" s="1"/>
  <c r="X982" i="1"/>
  <c r="Y984" i="1"/>
  <c r="AD984" i="1" s="1"/>
  <c r="Y987" i="1"/>
  <c r="AP987" i="1"/>
  <c r="X990" i="1"/>
  <c r="W990" i="1"/>
  <c r="AB990" i="1" s="1"/>
  <c r="AC990" i="1"/>
  <c r="W991" i="1"/>
  <c r="AB991" i="1" s="1"/>
  <c r="AF993" i="1"/>
  <c r="Y995" i="1"/>
  <c r="AD995" i="1" s="1"/>
  <c r="W998" i="1"/>
  <c r="AB998" i="1" s="1"/>
  <c r="AF1001" i="1"/>
  <c r="Y1003" i="1"/>
  <c r="W1006" i="1"/>
  <c r="W1007" i="1"/>
  <c r="AB1007" i="1" s="1"/>
  <c r="W1014" i="1"/>
  <c r="AB1014" i="1" s="1"/>
  <c r="X1022" i="1"/>
  <c r="AC1022" i="1" s="1"/>
  <c r="W1022" i="1"/>
  <c r="W1023" i="1"/>
  <c r="AB1023" i="1" s="1"/>
  <c r="AF1025" i="1"/>
  <c r="Y1027" i="1"/>
  <c r="X1030" i="1"/>
  <c r="AC1030" i="1" s="1"/>
  <c r="W1031" i="1"/>
  <c r="AB1031" i="1" s="1"/>
  <c r="X1037" i="1"/>
  <c r="AC1037" i="1" s="1"/>
  <c r="W1037" i="1"/>
  <c r="AB1037" i="1" s="1"/>
  <c r="W1038" i="1"/>
  <c r="AB1038" i="1" s="1"/>
  <c r="Y1039" i="1"/>
  <c r="AD1039" i="1" s="1"/>
  <c r="AF1040" i="1"/>
  <c r="Y1042" i="1"/>
  <c r="AD1042" i="1" s="1"/>
  <c r="Y1047" i="1"/>
  <c r="AF1048" i="1"/>
  <c r="Y1050" i="1"/>
  <c r="X1053" i="1"/>
  <c r="Y1055" i="1"/>
  <c r="AD1055" i="1" s="1"/>
  <c r="X1061" i="1"/>
  <c r="AC1061" i="1" s="1"/>
  <c r="W1062" i="1"/>
  <c r="AB1062" i="1" s="1"/>
  <c r="Y1063" i="1"/>
  <c r="AF1064" i="1"/>
  <c r="Y1066" i="1"/>
  <c r="Y1074" i="1"/>
  <c r="AD1074" i="1" s="1"/>
  <c r="X1077" i="1"/>
  <c r="W1078" i="1"/>
  <c r="AB1078" i="1" s="1"/>
  <c r="AF1080" i="1"/>
  <c r="Y1082" i="1"/>
  <c r="AD1082" i="1" s="1"/>
  <c r="AF1088" i="1"/>
  <c r="X1093" i="1"/>
  <c r="AC1093" i="1" s="1"/>
  <c r="AF1096" i="1"/>
  <c r="Y1098" i="1"/>
  <c r="AD1098" i="1" s="1"/>
  <c r="X1101" i="1"/>
  <c r="W1102" i="1"/>
  <c r="Y1103" i="1"/>
  <c r="AF1104" i="1"/>
  <c r="Y1106" i="1"/>
  <c r="AP1106" i="1"/>
  <c r="X1109" i="1"/>
  <c r="Y1111" i="1"/>
  <c r="AD1111" i="1" s="1"/>
  <c r="Y1114" i="1"/>
  <c r="AP1114" i="1"/>
  <c r="Y1118" i="1"/>
  <c r="W1125" i="1"/>
  <c r="AB1125" i="1" s="1"/>
  <c r="AF1127" i="1"/>
  <c r="W1133" i="1"/>
  <c r="AB1133" i="1" s="1"/>
  <c r="Y1142" i="1"/>
  <c r="AD1142" i="1" s="1"/>
  <c r="Y1145" i="1"/>
  <c r="AP1145" i="1"/>
  <c r="X1148" i="1"/>
  <c r="AC1148" i="1"/>
  <c r="Y1150" i="1"/>
  <c r="AD1150" i="1" s="1"/>
  <c r="Y1158" i="1"/>
  <c r="Y1161" i="1"/>
  <c r="AF1167" i="1"/>
  <c r="Y1169" i="1"/>
  <c r="X1172" i="1"/>
  <c r="AC1172" i="1"/>
  <c r="W1173" i="1"/>
  <c r="AB1173" i="1" s="1"/>
  <c r="Y1174" i="1"/>
  <c r="AD1174" i="1" s="1"/>
  <c r="AF1175" i="1"/>
  <c r="Y1177" i="1"/>
  <c r="X1180" i="1"/>
  <c r="AC1180" i="1"/>
  <c r="W1181" i="1"/>
  <c r="AB1181" i="1" s="1"/>
  <c r="Y1182" i="1"/>
  <c r="AD1182" i="1" s="1"/>
  <c r="AF1183" i="1"/>
  <c r="Y1185" i="1"/>
  <c r="AD1185" i="1" s="1"/>
  <c r="X1211" i="1"/>
  <c r="AC1211" i="1"/>
  <c r="W1212" i="1"/>
  <c r="AB1212" i="1" s="1"/>
  <c r="Y1213" i="1"/>
  <c r="AF1214" i="1"/>
  <c r="Y1216" i="1"/>
  <c r="X1219" i="1"/>
  <c r="AC1219" i="1"/>
  <c r="W1220" i="1"/>
  <c r="AB1220" i="1" s="1"/>
  <c r="Y1221" i="1"/>
  <c r="AD1221" i="1" s="1"/>
  <c r="AF1222" i="1"/>
  <c r="X1227" i="1"/>
  <c r="AC1227" i="1"/>
  <c r="Y1237" i="1"/>
  <c r="AD1237" i="1" s="1"/>
  <c r="AF1238" i="1"/>
  <c r="Y1240" i="1"/>
  <c r="AD1240" i="1" s="1"/>
  <c r="Y1245" i="1"/>
  <c r="AD1245" i="1" s="1"/>
  <c r="AF1246" i="1"/>
  <c r="Y1248" i="1"/>
  <c r="AF1254" i="1"/>
  <c r="X1259" i="1"/>
  <c r="W1260" i="1"/>
  <c r="AB1260" i="1" s="1"/>
  <c r="AI1260" i="1" s="1"/>
  <c r="Y1261" i="1"/>
  <c r="AF1262" i="1"/>
  <c r="V1269" i="1"/>
  <c r="AA1269" i="1" s="1"/>
  <c r="X1271" i="1"/>
  <c r="AC1271" i="1"/>
  <c r="V1277" i="1"/>
  <c r="V1281" i="1"/>
  <c r="AA1281" i="1" s="1"/>
  <c r="V1285" i="1"/>
  <c r="V1288" i="1"/>
  <c r="V1292" i="1"/>
  <c r="X1294" i="1"/>
  <c r="AC1294" i="1"/>
  <c r="V1300" i="1"/>
  <c r="X1302" i="1"/>
  <c r="AC1302" i="1"/>
  <c r="V1304" i="1"/>
  <c r="X1322" i="1"/>
  <c r="AC1322" i="1"/>
  <c r="X1326" i="1"/>
  <c r="AC1326" i="1"/>
  <c r="X1330" i="1"/>
  <c r="AC1330" i="1" s="1"/>
  <c r="X1339" i="1"/>
  <c r="AC1339" i="1" s="1"/>
  <c r="AC1351" i="1"/>
  <c r="X1351" i="1"/>
  <c r="AG1356" i="1"/>
  <c r="AY1356" i="1" s="1"/>
  <c r="Y1356" i="1"/>
  <c r="AD1356" i="1" s="1"/>
  <c r="W1362" i="1"/>
  <c r="AB1362" i="1" s="1"/>
  <c r="AG1362" i="1"/>
  <c r="AY1362" i="1" s="1"/>
  <c r="AC1367" i="1"/>
  <c r="X1367" i="1"/>
  <c r="AG1371" i="1"/>
  <c r="Y1371" i="1"/>
  <c r="AD1371" i="1" s="1"/>
  <c r="W1377" i="1"/>
  <c r="AB1377" i="1" s="1"/>
  <c r="AG1377" i="1"/>
  <c r="AC1382" i="1"/>
  <c r="X1382" i="1"/>
  <c r="V1384" i="1"/>
  <c r="AF1384" i="1"/>
  <c r="W1393" i="1"/>
  <c r="AB1393" i="1" s="1"/>
  <c r="AG1393" i="1"/>
  <c r="X1398" i="1"/>
  <c r="AC1398" i="1" s="1"/>
  <c r="V1400" i="1"/>
  <c r="AF1400" i="1"/>
  <c r="W1409" i="1"/>
  <c r="AB1409" i="1" s="1"/>
  <c r="AG1409" i="1"/>
  <c r="AY1409" i="1" s="1"/>
  <c r="W1414" i="1"/>
  <c r="AB1414" i="1" s="1"/>
  <c r="V1420" i="1"/>
  <c r="AF1420" i="1"/>
  <c r="W1446" i="1"/>
  <c r="AB1446" i="1" s="1"/>
  <c r="AC1450" i="1"/>
  <c r="W1468" i="1"/>
  <c r="AB1468" i="1" s="1"/>
  <c r="AG1468" i="1"/>
  <c r="V1483" i="1"/>
  <c r="AC1490" i="1"/>
  <c r="AJ1490" i="1" s="1"/>
  <c r="V1491" i="1"/>
  <c r="AF1491" i="1"/>
  <c r="W1493" i="1"/>
  <c r="AB1493" i="1" s="1"/>
  <c r="AG1493" i="1"/>
  <c r="AC1522" i="1"/>
  <c r="V1523" i="1"/>
  <c r="AA1523" i="1" s="1"/>
  <c r="AF1523" i="1"/>
  <c r="W1524" i="1"/>
  <c r="AB1524" i="1" s="1"/>
  <c r="AG1524" i="1"/>
  <c r="AB1608" i="1"/>
  <c r="W1608" i="1"/>
  <c r="AG1608" i="1"/>
  <c r="AY1608" i="1" s="1"/>
  <c r="AF1623" i="1"/>
  <c r="V1623" i="1"/>
  <c r="AF1653" i="1"/>
  <c r="V1653" i="1"/>
  <c r="V1677" i="1"/>
  <c r="AF1677" i="1"/>
  <c r="AF1678" i="1"/>
  <c r="V1678" i="1"/>
  <c r="AG1698" i="1"/>
  <c r="AY1698" i="1" s="1"/>
  <c r="AB1698" i="1"/>
  <c r="AF1704" i="1"/>
  <c r="V1704" i="1"/>
  <c r="AG1724" i="1"/>
  <c r="V1761" i="1"/>
  <c r="AF1761" i="1"/>
  <c r="AB1790" i="1"/>
  <c r="W1790" i="1"/>
  <c r="AG1790" i="1"/>
  <c r="AY1790" i="1" s="1"/>
  <c r="AF1794" i="1"/>
  <c r="V1794" i="1"/>
  <c r="AC1795" i="1"/>
  <c r="X1795" i="1"/>
  <c r="AC1839" i="1"/>
  <c r="X1839" i="1"/>
  <c r="AD1851" i="1"/>
  <c r="AG1851" i="1"/>
  <c r="Y1851" i="1"/>
  <c r="AP1851" i="1"/>
  <c r="W1853" i="1"/>
  <c r="AB1853" i="1" s="1"/>
  <c r="AG1853" i="1"/>
  <c r="AY1853" i="1" s="1"/>
  <c r="V1856" i="1"/>
  <c r="AF1856" i="1"/>
  <c r="AF1857" i="1"/>
  <c r="V1857" i="1"/>
  <c r="AG1917" i="1"/>
  <c r="AY1917" i="1" s="1"/>
  <c r="W1923" i="1"/>
  <c r="AB1923" i="1" s="1"/>
  <c r="AG1923" i="1"/>
  <c r="AY1923" i="1" s="1"/>
  <c r="AD1957" i="1"/>
  <c r="AG1957" i="1"/>
  <c r="AY1957" i="1" s="1"/>
  <c r="AP1957" i="1"/>
  <c r="Y1957" i="1"/>
  <c r="AC2043" i="1"/>
  <c r="X2043" i="1"/>
  <c r="V2102" i="1"/>
  <c r="AF2102" i="1"/>
  <c r="AG2139" i="1"/>
  <c r="AY2139" i="1" s="1"/>
  <c r="AB2145" i="1"/>
  <c r="AI2145" i="1"/>
  <c r="W2145" i="1"/>
  <c r="AG2145" i="1"/>
  <c r="AY2145" i="1" s="1"/>
  <c r="X382" i="1"/>
  <c r="AC382" i="1" s="1"/>
  <c r="Y383" i="1"/>
  <c r="V384" i="1"/>
  <c r="W385" i="1"/>
  <c r="AB385" i="1" s="1"/>
  <c r="X386" i="1"/>
  <c r="AC386" i="1" s="1"/>
  <c r="AG387" i="1"/>
  <c r="AY387" i="1" s="1"/>
  <c r="V388" i="1"/>
  <c r="Y391" i="1"/>
  <c r="Y395" i="1"/>
  <c r="V396" i="1"/>
  <c r="V399" i="1"/>
  <c r="Y402" i="1"/>
  <c r="V403" i="1"/>
  <c r="W404" i="1"/>
  <c r="AB404" i="1" s="1"/>
  <c r="X405" i="1"/>
  <c r="AC405" i="1" s="1"/>
  <c r="AJ405" i="1" s="1"/>
  <c r="Y406" i="1"/>
  <c r="V407" i="1"/>
  <c r="X409" i="1"/>
  <c r="AC409" i="1" s="1"/>
  <c r="Y410" i="1"/>
  <c r="V411" i="1"/>
  <c r="X413" i="1"/>
  <c r="AC413" i="1" s="1"/>
  <c r="Y414" i="1"/>
  <c r="AD414" i="1" s="1"/>
  <c r="V415" i="1"/>
  <c r="W416" i="1"/>
  <c r="AB416" i="1" s="1"/>
  <c r="X417" i="1"/>
  <c r="AG418" i="1"/>
  <c r="AY418" i="1" s="1"/>
  <c r="X421" i="1"/>
  <c r="Y422" i="1"/>
  <c r="AD422" i="1" s="1"/>
  <c r="W424" i="1"/>
  <c r="AB424" i="1" s="1"/>
  <c r="AI424" i="1" s="1"/>
  <c r="Y426" i="1"/>
  <c r="AD426" i="1" s="1"/>
  <c r="W428" i="1"/>
  <c r="AB428" i="1" s="1"/>
  <c r="X429" i="1"/>
  <c r="Y430" i="1"/>
  <c r="AD430" i="1" s="1"/>
  <c r="V431" i="1"/>
  <c r="W432" i="1"/>
  <c r="AB432" i="1" s="1"/>
  <c r="X433" i="1"/>
  <c r="Y434" i="1"/>
  <c r="AD434" i="1" s="1"/>
  <c r="V435" i="1"/>
  <c r="W436" i="1"/>
  <c r="AB436" i="1" s="1"/>
  <c r="AI436" i="1" s="1"/>
  <c r="X437" i="1"/>
  <c r="Y438" i="1"/>
  <c r="AD438" i="1" s="1"/>
  <c r="V439" i="1"/>
  <c r="W440" i="1"/>
  <c r="AB440" i="1" s="1"/>
  <c r="X441" i="1"/>
  <c r="AG442" i="1"/>
  <c r="V443" i="1"/>
  <c r="X445" i="1"/>
  <c r="AC445" i="1" s="1"/>
  <c r="AG446" i="1"/>
  <c r="W448" i="1"/>
  <c r="AB448" i="1" s="1"/>
  <c r="X449" i="1"/>
  <c r="AG450" i="1"/>
  <c r="AY450" i="1" s="1"/>
  <c r="Y454" i="1"/>
  <c r="V455" i="1"/>
  <c r="Y458" i="1"/>
  <c r="AD458" i="1" s="1"/>
  <c r="W459" i="1"/>
  <c r="AB459" i="1" s="1"/>
  <c r="X460" i="1"/>
  <c r="AC460" i="1" s="1"/>
  <c r="AG461" i="1"/>
  <c r="AI461" i="1" s="1"/>
  <c r="V462" i="1"/>
  <c r="X464" i="1"/>
  <c r="AG465" i="1"/>
  <c r="Y473" i="1"/>
  <c r="V474" i="1"/>
  <c r="W475" i="1"/>
  <c r="AB475" i="1" s="1"/>
  <c r="X476" i="1"/>
  <c r="Y477" i="1"/>
  <c r="AD477" i="1" s="1"/>
  <c r="Y480" i="1"/>
  <c r="AD480" i="1" s="1"/>
  <c r="W482" i="1"/>
  <c r="AB482" i="1" s="1"/>
  <c r="X483" i="1"/>
  <c r="AG484" i="1"/>
  <c r="AY484" i="1" s="1"/>
  <c r="V485" i="1"/>
  <c r="AG488" i="1"/>
  <c r="AY488" i="1" s="1"/>
  <c r="W490" i="1"/>
  <c r="AB490" i="1" s="1"/>
  <c r="Y492" i="1"/>
  <c r="AD492" i="1" s="1"/>
  <c r="AG492" i="1"/>
  <c r="AY492" i="1" s="1"/>
  <c r="V493" i="1"/>
  <c r="X495" i="1"/>
  <c r="Y496" i="1"/>
  <c r="AD496" i="1" s="1"/>
  <c r="AG496" i="1"/>
  <c r="AY496" i="1" s="1"/>
  <c r="V497" i="1"/>
  <c r="W500" i="1"/>
  <c r="X501" i="1"/>
  <c r="AC501" i="1" s="1"/>
  <c r="AG502" i="1"/>
  <c r="W504" i="1"/>
  <c r="AB504" i="1" s="1"/>
  <c r="X505" i="1"/>
  <c r="Y506" i="1"/>
  <c r="AD506" i="1" s="1"/>
  <c r="Y510" i="1"/>
  <c r="AD510" i="1" s="1"/>
  <c r="W512" i="1"/>
  <c r="AB512" i="1" s="1"/>
  <c r="AI512" i="1" s="1"/>
  <c r="Y513" i="1"/>
  <c r="AD513" i="1" s="1"/>
  <c r="W515" i="1"/>
  <c r="AB515" i="1" s="1"/>
  <c r="Y518" i="1"/>
  <c r="X520" i="1"/>
  <c r="V522" i="1"/>
  <c r="AG523" i="1"/>
  <c r="X525" i="1"/>
  <c r="AC525" i="1" s="1"/>
  <c r="Y526" i="1"/>
  <c r="AD526" i="1" s="1"/>
  <c r="V529" i="1"/>
  <c r="AF529" i="1"/>
  <c r="V530" i="1"/>
  <c r="AC532" i="1"/>
  <c r="Y533" i="1"/>
  <c r="AD533" i="1" s="1"/>
  <c r="V536" i="1"/>
  <c r="W537" i="1"/>
  <c r="AB537" i="1" s="1"/>
  <c r="AG537" i="1"/>
  <c r="AY537" i="1" s="1"/>
  <c r="V538" i="1"/>
  <c r="W545" i="1"/>
  <c r="AB545" i="1" s="1"/>
  <c r="AG546" i="1"/>
  <c r="X548" i="1"/>
  <c r="X551" i="1"/>
  <c r="V552" i="1"/>
  <c r="W553" i="1"/>
  <c r="AB553" i="1"/>
  <c r="AC556" i="1"/>
  <c r="X559" i="1"/>
  <c r="W561" i="1"/>
  <c r="AB561" i="1" s="1"/>
  <c r="X564" i="1"/>
  <c r="AC564" i="1" s="1"/>
  <c r="X567" i="1"/>
  <c r="AC567" i="1" s="1"/>
  <c r="V568" i="1"/>
  <c r="AF568" i="1"/>
  <c r="W569" i="1"/>
  <c r="AB569" i="1" s="1"/>
  <c r="AD573" i="1"/>
  <c r="X575" i="1"/>
  <c r="V576" i="1"/>
  <c r="W577" i="1"/>
  <c r="AB577" i="1" s="1"/>
  <c r="AG578" i="1"/>
  <c r="V579" i="1"/>
  <c r="AA579" i="1" s="1"/>
  <c r="AF579" i="1"/>
  <c r="V580" i="1"/>
  <c r="AG581" i="1"/>
  <c r="AC583" i="1"/>
  <c r="AD584" i="1"/>
  <c r="AP587" i="1"/>
  <c r="W588" i="1"/>
  <c r="AB588" i="1" s="1"/>
  <c r="AB589" i="1"/>
  <c r="AG589" i="1"/>
  <c r="AC591" i="1"/>
  <c r="Y592" i="1"/>
  <c r="AD592" i="1"/>
  <c r="X594" i="1"/>
  <c r="W596" i="1"/>
  <c r="AB596" i="1" s="1"/>
  <c r="AG596" i="1"/>
  <c r="V597" i="1"/>
  <c r="AD600" i="1"/>
  <c r="X602" i="1"/>
  <c r="AP603" i="1"/>
  <c r="W604" i="1"/>
  <c r="AB604" i="1" s="1"/>
  <c r="AG604" i="1"/>
  <c r="V605" i="1"/>
  <c r="Y608" i="1"/>
  <c r="AD608" i="1"/>
  <c r="AP611" i="1"/>
  <c r="W612" i="1"/>
  <c r="AB612" i="1" s="1"/>
  <c r="AG613" i="1"/>
  <c r="AC615" i="1"/>
  <c r="X618" i="1"/>
  <c r="V620" i="1"/>
  <c r="X622" i="1"/>
  <c r="AC622" i="1"/>
  <c r="Y623" i="1"/>
  <c r="X625" i="1"/>
  <c r="W627" i="1"/>
  <c r="AB627" i="1" s="1"/>
  <c r="V628" i="1"/>
  <c r="X630" i="1"/>
  <c r="X632" i="1"/>
  <c r="V633" i="1"/>
  <c r="W634" i="1"/>
  <c r="AG634" i="1"/>
  <c r="AY634" i="1" s="1"/>
  <c r="AD638" i="1"/>
  <c r="X640" i="1"/>
  <c r="V641" i="1"/>
  <c r="AA641" i="1" s="1"/>
  <c r="AF641" i="1"/>
  <c r="W642" i="1"/>
  <c r="AB642" i="1" s="1"/>
  <c r="AG642" i="1"/>
  <c r="AY642" i="1" s="1"/>
  <c r="V643" i="1"/>
  <c r="AC645" i="1"/>
  <c r="AD646" i="1"/>
  <c r="V649" i="1"/>
  <c r="AF649" i="1"/>
  <c r="W650" i="1"/>
  <c r="AB650" i="1" s="1"/>
  <c r="V651" i="1"/>
  <c r="Y654" i="1"/>
  <c r="AP657" i="1"/>
  <c r="W658" i="1"/>
  <c r="AB658" i="1" s="1"/>
  <c r="AB659" i="1"/>
  <c r="AD662" i="1"/>
  <c r="V664" i="1"/>
  <c r="AF664" i="1"/>
  <c r="W665" i="1"/>
  <c r="AB665" i="1"/>
  <c r="V666" i="1"/>
  <c r="AA666" i="1" s="1"/>
  <c r="AH666" i="1" s="1"/>
  <c r="X668" i="1"/>
  <c r="AC668" i="1"/>
  <c r="Y669" i="1"/>
  <c r="X671" i="1"/>
  <c r="AG675" i="1"/>
  <c r="AD678" i="1"/>
  <c r="X680" i="1"/>
  <c r="V682" i="1"/>
  <c r="V683" i="1"/>
  <c r="V706" i="1"/>
  <c r="V707" i="1"/>
  <c r="AC709" i="1"/>
  <c r="AD710" i="1"/>
  <c r="X712" i="1"/>
  <c r="V713" i="1"/>
  <c r="W714" i="1"/>
  <c r="AB714" i="1" s="1"/>
  <c r="AG714" i="1"/>
  <c r="AY714" i="1" s="1"/>
  <c r="V715" i="1"/>
  <c r="X717" i="1"/>
  <c r="AD718" i="1"/>
  <c r="X720" i="1"/>
  <c r="V721" i="1"/>
  <c r="V722" i="1"/>
  <c r="V723" i="1"/>
  <c r="AA723" i="1" s="1"/>
  <c r="AH723" i="1" s="1"/>
  <c r="AC725" i="1"/>
  <c r="Y726" i="1"/>
  <c r="AD726" i="1" s="1"/>
  <c r="V729" i="1"/>
  <c r="AF729" i="1"/>
  <c r="W730" i="1"/>
  <c r="AB730" i="1" s="1"/>
  <c r="AG731" i="1"/>
  <c r="AY731" i="1" s="1"/>
  <c r="X735" i="1"/>
  <c r="V736" i="1"/>
  <c r="AF736" i="1"/>
  <c r="V737" i="1"/>
  <c r="V738" i="1"/>
  <c r="AC740" i="1"/>
  <c r="Y741" i="1"/>
  <c r="AD741" i="1"/>
  <c r="X743" i="1"/>
  <c r="V744" i="1"/>
  <c r="AF744" i="1"/>
  <c r="W745" i="1"/>
  <c r="AB745" i="1" s="1"/>
  <c r="V745" i="1"/>
  <c r="AG745" i="1"/>
  <c r="V746" i="1"/>
  <c r="X748" i="1"/>
  <c r="AC748" i="1"/>
  <c r="Y749" i="1"/>
  <c r="W753" i="1"/>
  <c r="AB753" i="1" s="1"/>
  <c r="X756" i="1"/>
  <c r="AD757" i="1"/>
  <c r="X759" i="1"/>
  <c r="V760" i="1"/>
  <c r="AF760" i="1"/>
  <c r="W761" i="1"/>
  <c r="AB761" i="1"/>
  <c r="AD765" i="1"/>
  <c r="X767" i="1"/>
  <c r="V768" i="1"/>
  <c r="AA768" i="1" s="1"/>
  <c r="W769" i="1"/>
  <c r="AB769" i="1" s="1"/>
  <c r="AG769" i="1"/>
  <c r="AY769" i="1" s="1"/>
  <c r="AG770" i="1"/>
  <c r="X772" i="1"/>
  <c r="Y773" i="1"/>
  <c r="X775" i="1"/>
  <c r="V776" i="1"/>
  <c r="AF776" i="1"/>
  <c r="W777" i="1"/>
  <c r="AB777" i="1" s="1"/>
  <c r="AG777" i="1"/>
  <c r="V778" i="1"/>
  <c r="X780" i="1"/>
  <c r="AD781" i="1"/>
  <c r="X783" i="1"/>
  <c r="V784" i="1"/>
  <c r="AF784" i="1"/>
  <c r="W785" i="1"/>
  <c r="AB785" i="1" s="1"/>
  <c r="V785" i="1"/>
  <c r="AG785" i="1"/>
  <c r="AY785" i="1" s="1"/>
  <c r="V786" i="1"/>
  <c r="AG786" i="1"/>
  <c r="X788" i="1"/>
  <c r="AC788" i="1"/>
  <c r="Y789" i="1"/>
  <c r="AD789" i="1" s="1"/>
  <c r="X791" i="1"/>
  <c r="V792" i="1"/>
  <c r="AF792" i="1"/>
  <c r="W793" i="1"/>
  <c r="V793" i="1"/>
  <c r="AB793" i="1"/>
  <c r="AG793" i="1"/>
  <c r="AY793" i="1" s="1"/>
  <c r="V794" i="1"/>
  <c r="AG794" i="1"/>
  <c r="X796" i="1"/>
  <c r="AC796" i="1"/>
  <c r="Y797" i="1"/>
  <c r="AD797" i="1" s="1"/>
  <c r="X799" i="1"/>
  <c r="V800" i="1"/>
  <c r="AF800" i="1"/>
  <c r="W801" i="1"/>
  <c r="AB801" i="1" s="1"/>
  <c r="V801" i="1"/>
  <c r="AG801" i="1"/>
  <c r="AB802" i="1"/>
  <c r="V802" i="1"/>
  <c r="AG802" i="1"/>
  <c r="AY802" i="1" s="1"/>
  <c r="X804" i="1"/>
  <c r="AC804" i="1" s="1"/>
  <c r="Y805" i="1"/>
  <c r="AD805" i="1" s="1"/>
  <c r="X807" i="1"/>
  <c r="V808" i="1"/>
  <c r="AF808" i="1"/>
  <c r="W809" i="1"/>
  <c r="AB809" i="1" s="1"/>
  <c r="V809" i="1"/>
  <c r="AG809" i="1"/>
  <c r="AY809" i="1" s="1"/>
  <c r="V810" i="1"/>
  <c r="AG810" i="1"/>
  <c r="X812" i="1"/>
  <c r="AC812" i="1"/>
  <c r="W938" i="1"/>
  <c r="AB938" i="1" s="1"/>
  <c r="V938" i="1"/>
  <c r="AG938" i="1"/>
  <c r="AB939" i="1"/>
  <c r="V939" i="1"/>
  <c r="AG939" i="1"/>
  <c r="AY939" i="1" s="1"/>
  <c r="X941" i="1"/>
  <c r="AC941" i="1" s="1"/>
  <c r="Y942" i="1"/>
  <c r="AD942" i="1"/>
  <c r="X944" i="1"/>
  <c r="V945" i="1"/>
  <c r="AF945" i="1"/>
  <c r="W946" i="1"/>
  <c r="AB946" i="1" s="1"/>
  <c r="V946" i="1"/>
  <c r="AG946" i="1"/>
  <c r="AB947" i="1"/>
  <c r="V947" i="1"/>
  <c r="AG947" i="1"/>
  <c r="AY947" i="1" s="1"/>
  <c r="X949" i="1"/>
  <c r="AC949" i="1"/>
  <c r="Y950" i="1"/>
  <c r="AD950" i="1"/>
  <c r="X952" i="1"/>
  <c r="V953" i="1"/>
  <c r="AA953" i="1" s="1"/>
  <c r="AF953" i="1"/>
  <c r="W954" i="1"/>
  <c r="AB954" i="1" s="1"/>
  <c r="V954" i="1"/>
  <c r="AA954" i="1" s="1"/>
  <c r="AG954" i="1"/>
  <c r="V955" i="1"/>
  <c r="AG955" i="1"/>
  <c r="Y957" i="1"/>
  <c r="AD957" i="1" s="1"/>
  <c r="X959" i="1"/>
  <c r="V960" i="1"/>
  <c r="AF960" i="1"/>
  <c r="W961" i="1"/>
  <c r="AB961" i="1" s="1"/>
  <c r="V961" i="1"/>
  <c r="AG961" i="1"/>
  <c r="AY961" i="1" s="1"/>
  <c r="V962" i="1"/>
  <c r="AG962" i="1"/>
  <c r="X964" i="1"/>
  <c r="AC964" i="1"/>
  <c r="Y965" i="1"/>
  <c r="AD965" i="1"/>
  <c r="X967" i="1"/>
  <c r="V968" i="1"/>
  <c r="AF968" i="1"/>
  <c r="W969" i="1"/>
  <c r="AB969" i="1" s="1"/>
  <c r="V969" i="1"/>
  <c r="AG969" i="1"/>
  <c r="AB970" i="1"/>
  <c r="V970" i="1"/>
  <c r="AG970" i="1"/>
  <c r="AY970" i="1" s="1"/>
  <c r="X972" i="1"/>
  <c r="AC972" i="1"/>
  <c r="Y973" i="1"/>
  <c r="AD973" i="1" s="1"/>
  <c r="X975" i="1"/>
  <c r="V976" i="1"/>
  <c r="AF976" i="1"/>
  <c r="W977" i="1"/>
  <c r="AB977" i="1" s="1"/>
  <c r="V977" i="1"/>
  <c r="AG977" i="1"/>
  <c r="V978" i="1"/>
  <c r="AG978" i="1"/>
  <c r="AY978" i="1" s="1"/>
  <c r="X980" i="1"/>
  <c r="AC980" i="1"/>
  <c r="Y981" i="1"/>
  <c r="AD981" i="1" s="1"/>
  <c r="X983" i="1"/>
  <c r="V984" i="1"/>
  <c r="AF984" i="1"/>
  <c r="W985" i="1"/>
  <c r="AB985" i="1" s="1"/>
  <c r="V985" i="1"/>
  <c r="AG985" i="1"/>
  <c r="AB986" i="1"/>
  <c r="V986" i="1"/>
  <c r="AG986" i="1"/>
  <c r="AY986" i="1" s="1"/>
  <c r="X988" i="1"/>
  <c r="AC988" i="1"/>
  <c r="Y989" i="1"/>
  <c r="AD989" i="1" s="1"/>
  <c r="X991" i="1"/>
  <c r="AC991" i="1" s="1"/>
  <c r="V992" i="1"/>
  <c r="AF992" i="1"/>
  <c r="W993" i="1"/>
  <c r="AB993" i="1" s="1"/>
  <c r="V993" i="1"/>
  <c r="AG993" i="1"/>
  <c r="V994" i="1"/>
  <c r="AG994" i="1"/>
  <c r="X996" i="1"/>
  <c r="AC996" i="1"/>
  <c r="Y997" i="1"/>
  <c r="AD997" i="1"/>
  <c r="X999" i="1"/>
  <c r="AC999" i="1" s="1"/>
  <c r="V1000" i="1"/>
  <c r="AF1000" i="1"/>
  <c r="W1001" i="1"/>
  <c r="AB1001" i="1" s="1"/>
  <c r="V1001" i="1"/>
  <c r="AG1001" i="1"/>
  <c r="V1002" i="1"/>
  <c r="AG1002" i="1"/>
  <c r="AY1002" i="1" s="1"/>
  <c r="X1004" i="1"/>
  <c r="AC1004" i="1"/>
  <c r="Y1005" i="1"/>
  <c r="AD1005" i="1" s="1"/>
  <c r="X1007" i="1"/>
  <c r="AC1007" i="1" s="1"/>
  <c r="V1008" i="1"/>
  <c r="AF1008" i="1"/>
  <c r="W1009" i="1"/>
  <c r="AB1009" i="1" s="1"/>
  <c r="V1009" i="1"/>
  <c r="AG1009" i="1"/>
  <c r="V1010" i="1"/>
  <c r="AG1010" i="1"/>
  <c r="AY1010" i="1" s="1"/>
  <c r="X1012" i="1"/>
  <c r="AC1012" i="1"/>
  <c r="Y1013" i="1"/>
  <c r="AD1013" i="1" s="1"/>
  <c r="X1015" i="1"/>
  <c r="V1016" i="1"/>
  <c r="AF1016" i="1"/>
  <c r="W1017" i="1"/>
  <c r="AB1017" i="1" s="1"/>
  <c r="V1017" i="1"/>
  <c r="AG1017" i="1"/>
  <c r="V1018" i="1"/>
  <c r="AG1018" i="1"/>
  <c r="X1020" i="1"/>
  <c r="AC1020" i="1"/>
  <c r="Y1021" i="1"/>
  <c r="AD1021" i="1" s="1"/>
  <c r="X1023" i="1"/>
  <c r="AC1023" i="1" s="1"/>
  <c r="V1024" i="1"/>
  <c r="AF1024" i="1"/>
  <c r="W1025" i="1"/>
  <c r="AB1025" i="1" s="1"/>
  <c r="V1025" i="1"/>
  <c r="AG1025" i="1"/>
  <c r="AB1026" i="1"/>
  <c r="V1026" i="1"/>
  <c r="AG1026" i="1"/>
  <c r="X1028" i="1"/>
  <c r="AC1028" i="1" s="1"/>
  <c r="Y1029" i="1"/>
  <c r="AD1029" i="1"/>
  <c r="X1031" i="1"/>
  <c r="AC1031" i="1" s="1"/>
  <c r="AJ1031" i="1" s="1"/>
  <c r="V1032" i="1"/>
  <c r="AF1032" i="1"/>
  <c r="W1033" i="1"/>
  <c r="AB1033" i="1" s="1"/>
  <c r="V1033" i="1"/>
  <c r="AA1033" i="1" s="1"/>
  <c r="AG1033" i="1"/>
  <c r="AY1033" i="1" s="1"/>
  <c r="V1034" i="1"/>
  <c r="AA1034" i="1" s="1"/>
  <c r="AH1034" i="1" s="1"/>
  <c r="AG1034" i="1"/>
  <c r="Y1036" i="1"/>
  <c r="AD1036" i="1"/>
  <c r="X1038" i="1"/>
  <c r="V1039" i="1"/>
  <c r="AF1039" i="1"/>
  <c r="W1040" i="1"/>
  <c r="AB1040" i="1" s="1"/>
  <c r="V1040" i="1"/>
  <c r="AG1040" i="1"/>
  <c r="AY1040" i="1" s="1"/>
  <c r="V1041" i="1"/>
  <c r="AG1041" i="1"/>
  <c r="X1043" i="1"/>
  <c r="AC1043" i="1"/>
  <c r="Y1044" i="1"/>
  <c r="AD1044" i="1" s="1"/>
  <c r="X1046" i="1"/>
  <c r="V1047" i="1"/>
  <c r="AF1047" i="1"/>
  <c r="W1048" i="1"/>
  <c r="V1048" i="1"/>
  <c r="AB1048" i="1"/>
  <c r="AG1048" i="1"/>
  <c r="AY1048" i="1" s="1"/>
  <c r="V1049" i="1"/>
  <c r="AG1049" i="1"/>
  <c r="X1051" i="1"/>
  <c r="AC1051" i="1"/>
  <c r="Y1052" i="1"/>
  <c r="AD1052" i="1" s="1"/>
  <c r="X1054" i="1"/>
  <c r="AC1054" i="1" s="1"/>
  <c r="V1055" i="1"/>
  <c r="AF1055" i="1"/>
  <c r="W1056" i="1"/>
  <c r="AB1056" i="1" s="1"/>
  <c r="V1056" i="1"/>
  <c r="AG1056" i="1"/>
  <c r="AY1056" i="1" s="1"/>
  <c r="V1057" i="1"/>
  <c r="AG1057" i="1"/>
  <c r="X1059" i="1"/>
  <c r="AC1059" i="1"/>
  <c r="Y1060" i="1"/>
  <c r="AD1060" i="1" s="1"/>
  <c r="X1062" i="1"/>
  <c r="AC1062" i="1" s="1"/>
  <c r="V1063" i="1"/>
  <c r="AF1063" i="1"/>
  <c r="W1064" i="1"/>
  <c r="V1064" i="1"/>
  <c r="AB1064" i="1"/>
  <c r="AG1064" i="1"/>
  <c r="AY1064" i="1" s="1"/>
  <c r="V1065" i="1"/>
  <c r="AG1065" i="1"/>
  <c r="X1067" i="1"/>
  <c r="AC1067" i="1" s="1"/>
  <c r="Y1068" i="1"/>
  <c r="AD1068" i="1"/>
  <c r="X1070" i="1"/>
  <c r="AC1070" i="1" s="1"/>
  <c r="V1071" i="1"/>
  <c r="AF1071" i="1"/>
  <c r="W1072" i="1"/>
  <c r="AB1072" i="1" s="1"/>
  <c r="V1072" i="1"/>
  <c r="AG1072" i="1"/>
  <c r="AY1072" i="1" s="1"/>
  <c r="V1073" i="1"/>
  <c r="AG1073" i="1"/>
  <c r="X1075" i="1"/>
  <c r="AC1075" i="1" s="1"/>
  <c r="Y1076" i="1"/>
  <c r="AD1076" i="1"/>
  <c r="X1078" i="1"/>
  <c r="V1079" i="1"/>
  <c r="AF1079" i="1"/>
  <c r="W1080" i="1"/>
  <c r="AB1080" i="1" s="1"/>
  <c r="V1080" i="1"/>
  <c r="AG1080" i="1"/>
  <c r="AY1080" i="1" s="1"/>
  <c r="V1081" i="1"/>
  <c r="AG1081" i="1"/>
  <c r="X1083" i="1"/>
  <c r="AC1083" i="1"/>
  <c r="Y1084" i="1"/>
  <c r="AD1084" i="1" s="1"/>
  <c r="X1086" i="1"/>
  <c r="V1087" i="1"/>
  <c r="AF1087" i="1"/>
  <c r="W1088" i="1"/>
  <c r="AB1088" i="1" s="1"/>
  <c r="V1088" i="1"/>
  <c r="AG1088" i="1"/>
  <c r="AY1088" i="1" s="1"/>
  <c r="V1089" i="1"/>
  <c r="AG1089" i="1"/>
  <c r="X1091" i="1"/>
  <c r="AC1091" i="1"/>
  <c r="Y1092" i="1"/>
  <c r="AD1092" i="1"/>
  <c r="X1094" i="1"/>
  <c r="V1095" i="1"/>
  <c r="AF1095" i="1"/>
  <c r="W1096" i="1"/>
  <c r="AB1096" i="1" s="1"/>
  <c r="V1096" i="1"/>
  <c r="AG1096" i="1"/>
  <c r="AY1096" i="1" s="1"/>
  <c r="V1097" i="1"/>
  <c r="AG1097" i="1"/>
  <c r="X1099" i="1"/>
  <c r="AC1099" i="1" s="1"/>
  <c r="Y1100" i="1"/>
  <c r="AD1100" i="1" s="1"/>
  <c r="X1102" i="1"/>
  <c r="V1103" i="1"/>
  <c r="AF1103" i="1"/>
  <c r="W1104" i="1"/>
  <c r="AB1104" i="1" s="1"/>
  <c r="V1104" i="1"/>
  <c r="AG1104" i="1"/>
  <c r="AY1104" i="1" s="1"/>
  <c r="V1105" i="1"/>
  <c r="AG1105" i="1"/>
  <c r="X1107" i="1"/>
  <c r="AC1107" i="1"/>
  <c r="Y1108" i="1"/>
  <c r="AD1108" i="1"/>
  <c r="X1110" i="1"/>
  <c r="V1111" i="1"/>
  <c r="AF1111" i="1"/>
  <c r="W1112" i="1"/>
  <c r="AB1112" i="1" s="1"/>
  <c r="V1112" i="1"/>
  <c r="AG1112" i="1"/>
  <c r="AY1112" i="1" s="1"/>
  <c r="V1113" i="1"/>
  <c r="AA1113" i="1" s="1"/>
  <c r="AH1113" i="1" s="1"/>
  <c r="AG1113" i="1"/>
  <c r="X1115" i="1"/>
  <c r="AC1115" i="1" s="1"/>
  <c r="Y1116" i="1"/>
  <c r="AD1116" i="1"/>
  <c r="X1117" i="1"/>
  <c r="AC1117" i="1" s="1"/>
  <c r="V1118" i="1"/>
  <c r="AF1118" i="1"/>
  <c r="W1119" i="1"/>
  <c r="AB1119" i="1" s="1"/>
  <c r="V1119" i="1"/>
  <c r="AG1119" i="1"/>
  <c r="V1120" i="1"/>
  <c r="AG1120" i="1"/>
  <c r="AY1120" i="1" s="1"/>
  <c r="X1122" i="1"/>
  <c r="AC1122" i="1" s="1"/>
  <c r="Y1123" i="1"/>
  <c r="AD1123" i="1"/>
  <c r="X1125" i="1"/>
  <c r="V1126" i="1"/>
  <c r="AF1126" i="1"/>
  <c r="W1127" i="1"/>
  <c r="AB1127" i="1" s="1"/>
  <c r="V1127" i="1"/>
  <c r="AG1127" i="1"/>
  <c r="V1128" i="1"/>
  <c r="AG1128" i="1"/>
  <c r="AY1128" i="1" s="1"/>
  <c r="X1130" i="1"/>
  <c r="AC1130" i="1"/>
  <c r="Y1131" i="1"/>
  <c r="AD1131" i="1" s="1"/>
  <c r="X1133" i="1"/>
  <c r="V1134" i="1"/>
  <c r="AF1134" i="1"/>
  <c r="W1135" i="1"/>
  <c r="AB1135" i="1" s="1"/>
  <c r="V1135" i="1"/>
  <c r="AG1135" i="1"/>
  <c r="V1136" i="1"/>
  <c r="AG1136" i="1"/>
  <c r="AY1136" i="1" s="1"/>
  <c r="X1138" i="1"/>
  <c r="AC1138" i="1"/>
  <c r="Y1139" i="1"/>
  <c r="AD1139" i="1" s="1"/>
  <c r="X1141" i="1"/>
  <c r="V1142" i="1"/>
  <c r="AF1142" i="1"/>
  <c r="W1143" i="1"/>
  <c r="AB1143" i="1" s="1"/>
  <c r="V1143" i="1"/>
  <c r="AG1143" i="1"/>
  <c r="AB1144" i="1"/>
  <c r="V1144" i="1"/>
  <c r="AG1144" i="1"/>
  <c r="AY1144" i="1" s="1"/>
  <c r="X1146" i="1"/>
  <c r="AC1146" i="1" s="1"/>
  <c r="Y1147" i="1"/>
  <c r="AD1147" i="1" s="1"/>
  <c r="X1149" i="1"/>
  <c r="V1150" i="1"/>
  <c r="AF1150" i="1"/>
  <c r="W1151" i="1"/>
  <c r="AB1151" i="1" s="1"/>
  <c r="V1151" i="1"/>
  <c r="AG1151" i="1"/>
  <c r="AY1151" i="1" s="1"/>
  <c r="V1152" i="1"/>
  <c r="AG1152" i="1"/>
  <c r="X1154" i="1"/>
  <c r="AC1154" i="1"/>
  <c r="Y1155" i="1"/>
  <c r="AD1155" i="1" s="1"/>
  <c r="X1157" i="1"/>
  <c r="V1158" i="1"/>
  <c r="AF1158" i="1"/>
  <c r="W1159" i="1"/>
  <c r="AB1159" i="1" s="1"/>
  <c r="V1159" i="1"/>
  <c r="AG1159" i="1"/>
  <c r="AY1159" i="1" s="1"/>
  <c r="AB1160" i="1"/>
  <c r="V1160" i="1"/>
  <c r="AG1160" i="1"/>
  <c r="AY1160" i="1" s="1"/>
  <c r="X1162" i="1"/>
  <c r="AC1162" i="1" s="1"/>
  <c r="Y1163" i="1"/>
  <c r="AD1163" i="1"/>
  <c r="X1165" i="1"/>
  <c r="AC1165" i="1" s="1"/>
  <c r="V1166" i="1"/>
  <c r="AF1166" i="1"/>
  <c r="W1167" i="1"/>
  <c r="AB1167" i="1" s="1"/>
  <c r="V1167" i="1"/>
  <c r="AG1167" i="1"/>
  <c r="V1168" i="1"/>
  <c r="AG1168" i="1"/>
  <c r="AY1168" i="1" s="1"/>
  <c r="X1170" i="1"/>
  <c r="AC1170" i="1" s="1"/>
  <c r="Y1171" i="1"/>
  <c r="AD1171" i="1" s="1"/>
  <c r="X1173" i="1"/>
  <c r="V1174" i="1"/>
  <c r="AF1174" i="1"/>
  <c r="W1175" i="1"/>
  <c r="AB1175" i="1" s="1"/>
  <c r="V1175" i="1"/>
  <c r="AG1175" i="1"/>
  <c r="V1176" i="1"/>
  <c r="AG1176" i="1"/>
  <c r="X1178" i="1"/>
  <c r="AC1178" i="1"/>
  <c r="Y1179" i="1"/>
  <c r="AD1179" i="1" s="1"/>
  <c r="X1181" i="1"/>
  <c r="V1182" i="1"/>
  <c r="AA1182" i="1" s="1"/>
  <c r="AF1182" i="1"/>
  <c r="W1183" i="1"/>
  <c r="AB1183" i="1" s="1"/>
  <c r="V1183" i="1"/>
  <c r="AG1183" i="1"/>
  <c r="AY1183" i="1" s="1"/>
  <c r="V1184" i="1"/>
  <c r="AG1184" i="1"/>
  <c r="AY1184" i="1" s="1"/>
  <c r="X1186" i="1"/>
  <c r="AC1186" i="1"/>
  <c r="Y1187" i="1"/>
  <c r="AD1187" i="1" s="1"/>
  <c r="X1189" i="1"/>
  <c r="V1190" i="1"/>
  <c r="AF1190" i="1"/>
  <c r="W1191" i="1"/>
  <c r="V1191" i="1"/>
  <c r="AB1191" i="1"/>
  <c r="AG1191" i="1"/>
  <c r="AY1191" i="1" s="1"/>
  <c r="V1192" i="1"/>
  <c r="AG1192" i="1"/>
  <c r="AY1192" i="1" s="1"/>
  <c r="X1194" i="1"/>
  <c r="AC1194" i="1"/>
  <c r="Y1195" i="1"/>
  <c r="AD1195" i="1"/>
  <c r="X1197" i="1"/>
  <c r="AC1197" i="1" s="1"/>
  <c r="V1198" i="1"/>
  <c r="AF1198" i="1"/>
  <c r="V1199" i="1"/>
  <c r="AG1199" i="1"/>
  <c r="X1201" i="1"/>
  <c r="AC1201" i="1"/>
  <c r="Y1202" i="1"/>
  <c r="AD1202" i="1"/>
  <c r="X1204" i="1"/>
  <c r="V1205" i="1"/>
  <c r="AF1205" i="1"/>
  <c r="W1206" i="1"/>
  <c r="AB1206" i="1" s="1"/>
  <c r="V1206" i="1"/>
  <c r="AG1206" i="1"/>
  <c r="AY1206" i="1" s="1"/>
  <c r="V1207" i="1"/>
  <c r="AG1207" i="1"/>
  <c r="X1209" i="1"/>
  <c r="AC1209" i="1"/>
  <c r="Y1210" i="1"/>
  <c r="AD1210" i="1" s="1"/>
  <c r="X1212" i="1"/>
  <c r="AC1212" i="1" s="1"/>
  <c r="V1213" i="1"/>
  <c r="AF1213" i="1"/>
  <c r="W1214" i="1"/>
  <c r="AB1214" i="1" s="1"/>
  <c r="V1214" i="1"/>
  <c r="AG1214" i="1"/>
  <c r="AY1214" i="1" s="1"/>
  <c r="V1215" i="1"/>
  <c r="AG1215" i="1"/>
  <c r="AY1215" i="1" s="1"/>
  <c r="X1217" i="1"/>
  <c r="AC1217" i="1" s="1"/>
  <c r="Y1218" i="1"/>
  <c r="AD1218" i="1" s="1"/>
  <c r="X1220" i="1"/>
  <c r="V1221" i="1"/>
  <c r="AF1221" i="1"/>
  <c r="W1222" i="1"/>
  <c r="AB1222" i="1" s="1"/>
  <c r="V1222" i="1"/>
  <c r="AG1222" i="1"/>
  <c r="AY1222" i="1" s="1"/>
  <c r="V1223" i="1"/>
  <c r="AG1223" i="1"/>
  <c r="X1225" i="1"/>
  <c r="AC1225" i="1"/>
  <c r="Y1226" i="1"/>
  <c r="AD1226" i="1" s="1"/>
  <c r="X1228" i="1"/>
  <c r="V1229" i="1"/>
  <c r="AF1229" i="1"/>
  <c r="W1230" i="1"/>
  <c r="AB1230" i="1" s="1"/>
  <c r="V1230" i="1"/>
  <c r="AG1230" i="1"/>
  <c r="AY1230" i="1" s="1"/>
  <c r="V1231" i="1"/>
  <c r="AG1231" i="1"/>
  <c r="AY1231" i="1" s="1"/>
  <c r="X1233" i="1"/>
  <c r="AC1233" i="1"/>
  <c r="Y1234" i="1"/>
  <c r="AD1234" i="1"/>
  <c r="X1236" i="1"/>
  <c r="V1237" i="1"/>
  <c r="AF1237" i="1"/>
  <c r="W1238" i="1"/>
  <c r="AB1238" i="1" s="1"/>
  <c r="V1238" i="1"/>
  <c r="AG1238" i="1"/>
  <c r="AY1238" i="1" s="1"/>
  <c r="V1239" i="1"/>
  <c r="AG1239" i="1"/>
  <c r="X1241" i="1"/>
  <c r="AC1241" i="1"/>
  <c r="Y1242" i="1"/>
  <c r="AD1242" i="1" s="1"/>
  <c r="X1244" i="1"/>
  <c r="V1245" i="1"/>
  <c r="AF1245" i="1"/>
  <c r="W1246" i="1"/>
  <c r="AB1246" i="1" s="1"/>
  <c r="V1246" i="1"/>
  <c r="AG1246" i="1"/>
  <c r="AB1247" i="1"/>
  <c r="V1247" i="1"/>
  <c r="AG1247" i="1"/>
  <c r="X1249" i="1"/>
  <c r="AC1249" i="1"/>
  <c r="Y1250" i="1"/>
  <c r="AD1250" i="1" s="1"/>
  <c r="X1252" i="1"/>
  <c r="V1253" i="1"/>
  <c r="AF1253" i="1"/>
  <c r="W1254" i="1"/>
  <c r="AB1254" i="1" s="1"/>
  <c r="V1254" i="1"/>
  <c r="AG1254" i="1"/>
  <c r="AY1254" i="1" s="1"/>
  <c r="AB1255" i="1"/>
  <c r="V1255" i="1"/>
  <c r="AG1255" i="1"/>
  <c r="X1257" i="1"/>
  <c r="AC1257" i="1"/>
  <c r="Y1258" i="1"/>
  <c r="AD1258" i="1"/>
  <c r="X1260" i="1"/>
  <c r="AC1260" i="1" s="1"/>
  <c r="AJ1260" i="1" s="1"/>
  <c r="V1261" i="1"/>
  <c r="AF1261" i="1"/>
  <c r="W1262" i="1"/>
  <c r="AB1262" i="1" s="1"/>
  <c r="V1262" i="1"/>
  <c r="AG1262" i="1"/>
  <c r="AY1262" i="1" s="1"/>
  <c r="AB1263" i="1"/>
  <c r="V1263" i="1"/>
  <c r="AG1263" i="1"/>
  <c r="X1265" i="1"/>
  <c r="AC1265" i="1"/>
  <c r="Y1266" i="1"/>
  <c r="AD1266" i="1"/>
  <c r="AG1268" i="1"/>
  <c r="AG1270" i="1"/>
  <c r="AG1272" i="1"/>
  <c r="AY1272" i="1" s="1"/>
  <c r="AG1274" i="1"/>
  <c r="AY1274" i="1" s="1"/>
  <c r="AG1276" i="1"/>
  <c r="AG1278" i="1"/>
  <c r="AG1280" i="1"/>
  <c r="AG1282" i="1"/>
  <c r="AG1284" i="1"/>
  <c r="AG1287" i="1"/>
  <c r="AG1289" i="1"/>
  <c r="AY1289" i="1" s="1"/>
  <c r="AG1291" i="1"/>
  <c r="AG1293" i="1"/>
  <c r="AG1295" i="1"/>
  <c r="AY1295" i="1" s="1"/>
  <c r="AG1297" i="1"/>
  <c r="AG1299" i="1"/>
  <c r="AY1299" i="1" s="1"/>
  <c r="AG1301" i="1"/>
  <c r="AY1301" i="1" s="1"/>
  <c r="AG1303" i="1"/>
  <c r="AG1305" i="1"/>
  <c r="AG1307" i="1"/>
  <c r="AG1309" i="1"/>
  <c r="AG1311" i="1"/>
  <c r="AG1313" i="1"/>
  <c r="AG1315" i="1"/>
  <c r="AI1315" i="1" s="1"/>
  <c r="AG1317" i="1"/>
  <c r="AG1319" i="1"/>
  <c r="AG1321" i="1"/>
  <c r="AG1323" i="1"/>
  <c r="AY1323" i="1" s="1"/>
  <c r="AG1325" i="1"/>
  <c r="AY1325" i="1" s="1"/>
  <c r="AG1327" i="1"/>
  <c r="AG1329" i="1"/>
  <c r="AY1329" i="1" s="1"/>
  <c r="AG1331" i="1"/>
  <c r="AY1331" i="1" s="1"/>
  <c r="AG1333" i="1"/>
  <c r="AI1333" i="1" s="1"/>
  <c r="AG1335" i="1"/>
  <c r="AY1335" i="1" s="1"/>
  <c r="AG1336" i="1"/>
  <c r="Y1336" i="1"/>
  <c r="AD1336" i="1" s="1"/>
  <c r="V1341" i="1"/>
  <c r="AF1341" i="1"/>
  <c r="AC1343" i="1"/>
  <c r="X1343" i="1"/>
  <c r="AC1347" i="1"/>
  <c r="X1347" i="1"/>
  <c r="V1349" i="1"/>
  <c r="AF1349" i="1"/>
  <c r="AG1352" i="1"/>
  <c r="AY1352" i="1" s="1"/>
  <c r="Y1352" i="1"/>
  <c r="AD1352" i="1" s="1"/>
  <c r="W1358" i="1"/>
  <c r="AB1358" i="1" s="1"/>
  <c r="AG1358" i="1"/>
  <c r="AY1358" i="1" s="1"/>
  <c r="AC1363" i="1"/>
  <c r="X1363" i="1"/>
  <c r="V1365" i="1"/>
  <c r="AA1365" i="1" s="1"/>
  <c r="AF1365" i="1"/>
  <c r="AG1368" i="1"/>
  <c r="AY1368" i="1" s="1"/>
  <c r="Y1368" i="1"/>
  <c r="AD1368" i="1" s="1"/>
  <c r="W1373" i="1"/>
  <c r="AB1373" i="1" s="1"/>
  <c r="AG1373" i="1"/>
  <c r="AC1378" i="1"/>
  <c r="X1378" i="1"/>
  <c r="V1380" i="1"/>
  <c r="AF1380" i="1"/>
  <c r="AD1383" i="1"/>
  <c r="AG1383" i="1"/>
  <c r="AI1383" i="1" s="1"/>
  <c r="Y1383" i="1"/>
  <c r="W1389" i="1"/>
  <c r="AB1389" i="1" s="1"/>
  <c r="AG1389" i="1"/>
  <c r="AC1394" i="1"/>
  <c r="X1394" i="1"/>
  <c r="V1396" i="1"/>
  <c r="AF1396" i="1"/>
  <c r="AD1399" i="1"/>
  <c r="AG1399" i="1"/>
  <c r="AY1399" i="1" s="1"/>
  <c r="Y1399" i="1"/>
  <c r="W1405" i="1"/>
  <c r="AB1405" i="1" s="1"/>
  <c r="AG1405" i="1"/>
  <c r="AC1410" i="1"/>
  <c r="X1410" i="1"/>
  <c r="AC1411" i="1"/>
  <c r="V1412" i="1"/>
  <c r="AF1412" i="1"/>
  <c r="Y1425" i="1"/>
  <c r="AD1425" i="1" s="1"/>
  <c r="W1429" i="1"/>
  <c r="AG1429" i="1"/>
  <c r="AY1429" i="1" s="1"/>
  <c r="AB1438" i="1"/>
  <c r="W1438" i="1"/>
  <c r="AD1441" i="1"/>
  <c r="AC1443" i="1"/>
  <c r="V1444" i="1"/>
  <c r="AF1444" i="1"/>
  <c r="AC1455" i="1"/>
  <c r="Y1456" i="1"/>
  <c r="W1460" i="1"/>
  <c r="AB1460" i="1" s="1"/>
  <c r="AG1460" i="1"/>
  <c r="W1469" i="1"/>
  <c r="AB1469" i="1" s="1"/>
  <c r="AD1472" i="1"/>
  <c r="AC1474" i="1"/>
  <c r="V1475" i="1"/>
  <c r="AF1475" i="1"/>
  <c r="W1484" i="1"/>
  <c r="AB1484" i="1" s="1"/>
  <c r="AG1484" i="1"/>
  <c r="AY1484" i="1" s="1"/>
  <c r="W1485" i="1"/>
  <c r="AB1485" i="1" s="1"/>
  <c r="AG1485" i="1"/>
  <c r="AY1485" i="1" s="1"/>
  <c r="Y1488" i="1"/>
  <c r="AD1488" i="1" s="1"/>
  <c r="AC1503" i="1"/>
  <c r="AD1504" i="1"/>
  <c r="AC1514" i="1"/>
  <c r="V1515" i="1"/>
  <c r="AF1515" i="1"/>
  <c r="W1516" i="1"/>
  <c r="AG1516" i="1"/>
  <c r="AY1516" i="1" s="1"/>
  <c r="W1517" i="1"/>
  <c r="AB1517" i="1" s="1"/>
  <c r="AG1517" i="1"/>
  <c r="Y1520" i="1"/>
  <c r="AB1528" i="1"/>
  <c r="AD1532" i="1"/>
  <c r="AC1541" i="1"/>
  <c r="V1542" i="1"/>
  <c r="AF1542" i="1"/>
  <c r="W1543" i="1"/>
  <c r="AB1543" i="1" s="1"/>
  <c r="AG1543" i="1"/>
  <c r="AY1543" i="1" s="1"/>
  <c r="W1544" i="1"/>
  <c r="AB1544" i="1" s="1"/>
  <c r="AG1544" i="1"/>
  <c r="AY1544" i="1" s="1"/>
  <c r="Y1547" i="1"/>
  <c r="AC1562" i="1"/>
  <c r="AP1563" i="1"/>
  <c r="AD1563" i="1"/>
  <c r="AC1572" i="1"/>
  <c r="V1573" i="1"/>
  <c r="AF1573" i="1"/>
  <c r="W1574" i="1"/>
  <c r="AG1574" i="1"/>
  <c r="AY1574" i="1" s="1"/>
  <c r="W1575" i="1"/>
  <c r="AB1575" i="1" s="1"/>
  <c r="AG1575" i="1"/>
  <c r="AY1575" i="1" s="1"/>
  <c r="Y1578" i="1"/>
  <c r="AG1588" i="1"/>
  <c r="AY1588" i="1" s="1"/>
  <c r="W1588" i="1"/>
  <c r="AB1588" i="1" s="1"/>
  <c r="W1595" i="1"/>
  <c r="AB1595" i="1" s="1"/>
  <c r="AG1595" i="1"/>
  <c r="AY1595" i="1" s="1"/>
  <c r="AC1597" i="1"/>
  <c r="X1597" i="1"/>
  <c r="AG1600" i="1"/>
  <c r="AY1600" i="1" s="1"/>
  <c r="Y1600" i="1"/>
  <c r="AD1600" i="1" s="1"/>
  <c r="AD1606" i="1"/>
  <c r="AG1606" i="1"/>
  <c r="AY1606" i="1" s="1"/>
  <c r="Y1606" i="1"/>
  <c r="AP1606" i="1"/>
  <c r="V1611" i="1"/>
  <c r="AF1611" i="1"/>
  <c r="AF1612" i="1"/>
  <c r="V1612" i="1"/>
  <c r="W1635" i="1"/>
  <c r="AB1635" i="1" s="1"/>
  <c r="AG1635" i="1"/>
  <c r="AY1635" i="1" s="1"/>
  <c r="X1638" i="1"/>
  <c r="AC1638" i="1" s="1"/>
  <c r="AD1640" i="1"/>
  <c r="AG1640" i="1"/>
  <c r="AY1640" i="1" s="1"/>
  <c r="Y1640" i="1"/>
  <c r="AG1647" i="1"/>
  <c r="AY1647" i="1" s="1"/>
  <c r="Y1647" i="1"/>
  <c r="AD1647" i="1" s="1"/>
  <c r="AB1663" i="1"/>
  <c r="W1663" i="1"/>
  <c r="AG1663" i="1"/>
  <c r="AY1663" i="1" s="1"/>
  <c r="AC1665" i="1"/>
  <c r="X1665" i="1"/>
  <c r="AC1668" i="1"/>
  <c r="X1668" i="1"/>
  <c r="AD1672" i="1"/>
  <c r="AG1672" i="1"/>
  <c r="Y1672" i="1"/>
  <c r="AP1672" i="1"/>
  <c r="AB1689" i="1"/>
  <c r="W1689" i="1"/>
  <c r="AG1689" i="1"/>
  <c r="AY1689" i="1" s="1"/>
  <c r="AC1691" i="1"/>
  <c r="X1691" i="1"/>
  <c r="X1694" i="1"/>
  <c r="AC1694" i="1" s="1"/>
  <c r="AJ1694" i="1" s="1"/>
  <c r="AD1696" i="1"/>
  <c r="AG1696" i="1"/>
  <c r="AY1696" i="1" s="1"/>
  <c r="Y1696" i="1"/>
  <c r="AD1703" i="1"/>
  <c r="AG1703" i="1"/>
  <c r="AY1703" i="1" s="1"/>
  <c r="Y1703" i="1"/>
  <c r="AP1703" i="1"/>
  <c r="W1716" i="1"/>
  <c r="AB1716" i="1" s="1"/>
  <c r="AG1716" i="1"/>
  <c r="AC1720" i="1"/>
  <c r="X1720" i="1"/>
  <c r="AD1722" i="1"/>
  <c r="AG1722" i="1"/>
  <c r="Y1722" i="1"/>
  <c r="AD1729" i="1"/>
  <c r="AG1729" i="1"/>
  <c r="AY1729" i="1" s="1"/>
  <c r="Y1729" i="1"/>
  <c r="AP1729" i="1"/>
  <c r="AB1742" i="1"/>
  <c r="W1742" i="1"/>
  <c r="AG1742" i="1"/>
  <c r="AY1742" i="1" s="1"/>
  <c r="AC1744" i="1"/>
  <c r="X1744" i="1"/>
  <c r="X1747" i="1"/>
  <c r="AC1747" i="1" s="1"/>
  <c r="AG1749" i="1"/>
  <c r="AY1749" i="1" s="1"/>
  <c r="Y1749" i="1"/>
  <c r="AD1749" i="1" s="1"/>
  <c r="AD1756" i="1"/>
  <c r="AG1756" i="1"/>
  <c r="AI1756" i="1" s="1"/>
  <c r="Y1756" i="1"/>
  <c r="AP1756" i="1"/>
  <c r="W1774" i="1"/>
  <c r="AB1774" i="1" s="1"/>
  <c r="AG1774" i="1"/>
  <c r="AC1776" i="1"/>
  <c r="X1776" i="1"/>
  <c r="AC1779" i="1"/>
  <c r="X1779" i="1"/>
  <c r="AD1781" i="1"/>
  <c r="AG1781" i="1"/>
  <c r="Y1781" i="1"/>
  <c r="AC1823" i="1"/>
  <c r="X1823" i="1"/>
  <c r="AG1830" i="1"/>
  <c r="AY1830" i="1" s="1"/>
  <c r="W1830" i="1"/>
  <c r="AB1830" i="1" s="1"/>
  <c r="AG1835" i="1"/>
  <c r="AY1835" i="1" s="1"/>
  <c r="Y1835" i="1"/>
  <c r="AD1835" i="1" s="1"/>
  <c r="W1837" i="1"/>
  <c r="AG1837" i="1"/>
  <c r="AY1837" i="1" s="1"/>
  <c r="V1840" i="1"/>
  <c r="AF1840" i="1"/>
  <c r="AF1841" i="1"/>
  <c r="V1841" i="1"/>
  <c r="AC1842" i="1"/>
  <c r="X1842" i="1"/>
  <c r="AD1844" i="1"/>
  <c r="AG1844" i="1"/>
  <c r="AY1844" i="1" s="1"/>
  <c r="Y1844" i="1"/>
  <c r="AC1886" i="1"/>
  <c r="X1886" i="1"/>
  <c r="AG1893" i="1"/>
  <c r="AY1893" i="1" s="1"/>
  <c r="W1893" i="1"/>
  <c r="AB1893" i="1" s="1"/>
  <c r="AD1898" i="1"/>
  <c r="AG1898" i="1"/>
  <c r="Y1898" i="1"/>
  <c r="AP1898" i="1"/>
  <c r="W1900" i="1"/>
  <c r="AB1900" i="1" s="1"/>
  <c r="AG1900" i="1"/>
  <c r="AY1900" i="1" s="1"/>
  <c r="V1903" i="1"/>
  <c r="AF1903" i="1"/>
  <c r="AG1916" i="1"/>
  <c r="W1916" i="1"/>
  <c r="AB1916" i="1" s="1"/>
  <c r="AC1934" i="1"/>
  <c r="X1934" i="1"/>
  <c r="V1935" i="1"/>
  <c r="AA1935" i="1" s="1"/>
  <c r="AF1935" i="1"/>
  <c r="X1940" i="1"/>
  <c r="AP1940" i="1"/>
  <c r="AC1940" i="1"/>
  <c r="AD1943" i="1"/>
  <c r="Y1943" i="1"/>
  <c r="AF1944" i="1"/>
  <c r="V1944" i="1"/>
  <c r="AC1965" i="1"/>
  <c r="X1965" i="1"/>
  <c r="V1966" i="1"/>
  <c r="AF1966" i="1"/>
  <c r="X1971" i="1"/>
  <c r="AC1971" i="1"/>
  <c r="AC1976" i="1"/>
  <c r="X1976" i="1"/>
  <c r="AC2008" i="1"/>
  <c r="X2008" i="1"/>
  <c r="AC2028" i="1"/>
  <c r="X2028" i="1"/>
  <c r="V2029" i="1"/>
  <c r="AF2029" i="1"/>
  <c r="X2034" i="1"/>
  <c r="AC2034" i="1" s="1"/>
  <c r="AC2040" i="1"/>
  <c r="X2040" i="1"/>
  <c r="AD2045" i="1"/>
  <c r="AG2045" i="1"/>
  <c r="AY2045" i="1" s="1"/>
  <c r="Y2045" i="1"/>
  <c r="V2057" i="1"/>
  <c r="AF2057" i="1"/>
  <c r="AF2058" i="1"/>
  <c r="V2058" i="1"/>
  <c r="V556" i="1"/>
  <c r="W557" i="1"/>
  <c r="AB557" i="1" s="1"/>
  <c r="AG558" i="1"/>
  <c r="AC560" i="1"/>
  <c r="X563" i="1"/>
  <c r="AC563" i="1" s="1"/>
  <c r="AF564" i="1"/>
  <c r="W565" i="1"/>
  <c r="AB565" i="1" s="1"/>
  <c r="AG566" i="1"/>
  <c r="X568" i="1"/>
  <c r="Y569" i="1"/>
  <c r="AD569" i="1" s="1"/>
  <c r="AF572" i="1"/>
  <c r="W573" i="1"/>
  <c r="AB573" i="1" s="1"/>
  <c r="AB574" i="1"/>
  <c r="AG574" i="1"/>
  <c r="X576" i="1"/>
  <c r="Y577" i="1"/>
  <c r="AD577" i="1"/>
  <c r="X579" i="1"/>
  <c r="Y580" i="1"/>
  <c r="AF583" i="1"/>
  <c r="AG584" i="1"/>
  <c r="AY584" i="1" s="1"/>
  <c r="AG585" i="1"/>
  <c r="AC587" i="1"/>
  <c r="Y588" i="1"/>
  <c r="V591" i="1"/>
  <c r="W592" i="1"/>
  <c r="AB592" i="1" s="1"/>
  <c r="AG592" i="1"/>
  <c r="AG593" i="1"/>
  <c r="X595" i="1"/>
  <c r="AC595" i="1" s="1"/>
  <c r="AJ595" i="1" s="1"/>
  <c r="AD596" i="1"/>
  <c r="AG600" i="1"/>
  <c r="AG601" i="1"/>
  <c r="AC603" i="1"/>
  <c r="X606" i="1"/>
  <c r="V607" i="1"/>
  <c r="AF607" i="1"/>
  <c r="W608" i="1"/>
  <c r="AB608" i="1" s="1"/>
  <c r="AG609" i="1"/>
  <c r="AY609" i="1" s="1"/>
  <c r="AC611" i="1"/>
  <c r="V615" i="1"/>
  <c r="AG616" i="1"/>
  <c r="AC619" i="1"/>
  <c r="Y620" i="1"/>
  <c r="AD620" i="1"/>
  <c r="X621" i="1"/>
  <c r="V622" i="1"/>
  <c r="W623" i="1"/>
  <c r="AB623" i="1" s="1"/>
  <c r="AG624" i="1"/>
  <c r="X626" i="1"/>
  <c r="Y627" i="1"/>
  <c r="AF630" i="1"/>
  <c r="AB631" i="1"/>
  <c r="Y634" i="1"/>
  <c r="X636" i="1"/>
  <c r="V637" i="1"/>
  <c r="AF637" i="1"/>
  <c r="AG638" i="1"/>
  <c r="AY638" i="1" s="1"/>
  <c r="Y642" i="1"/>
  <c r="V645" i="1"/>
  <c r="W646" i="1"/>
  <c r="AB646" i="1" s="1"/>
  <c r="AG646" i="1"/>
  <c r="AY646" i="1" s="1"/>
  <c r="AG647" i="1"/>
  <c r="AY647" i="1" s="1"/>
  <c r="X649" i="1"/>
  <c r="AD650" i="1"/>
  <c r="V653" i="1"/>
  <c r="AA653" i="1" s="1"/>
  <c r="W654" i="1"/>
  <c r="AB654" i="1" s="1"/>
  <c r="AB655" i="1"/>
  <c r="AG655" i="1"/>
  <c r="AY655" i="1" s="1"/>
  <c r="Y658" i="1"/>
  <c r="W662" i="1"/>
  <c r="AB662" i="1"/>
  <c r="AG663" i="1"/>
  <c r="X664" i="1"/>
  <c r="Y665" i="1"/>
  <c r="AF668" i="1"/>
  <c r="AG669" i="1"/>
  <c r="AY669" i="1" s="1"/>
  <c r="AC673" i="1"/>
  <c r="Y674" i="1"/>
  <c r="AD674" i="1" s="1"/>
  <c r="AF677" i="1"/>
  <c r="AG678" i="1"/>
  <c r="AY678" i="1" s="1"/>
  <c r="Y682" i="1"/>
  <c r="AD682" i="1" s="1"/>
  <c r="W686" i="1"/>
  <c r="Y516" i="1"/>
  <c r="X519" i="1"/>
  <c r="AC519" i="1"/>
  <c r="W520" i="1"/>
  <c r="AB520" i="1" s="1"/>
  <c r="AI520" i="1" s="1"/>
  <c r="Y521" i="1"/>
  <c r="AF522" i="1"/>
  <c r="X527" i="1"/>
  <c r="AC527" i="1" s="1"/>
  <c r="AJ527" i="1" s="1"/>
  <c r="W528" i="1"/>
  <c r="AB528" i="1" s="1"/>
  <c r="Y529" i="1"/>
  <c r="AD529" i="1" s="1"/>
  <c r="Y531" i="1"/>
  <c r="AD531" i="1" s="1"/>
  <c r="X534" i="1"/>
  <c r="Y536" i="1"/>
  <c r="AD536" i="1" s="1"/>
  <c r="Y539" i="1"/>
  <c r="AD539" i="1" s="1"/>
  <c r="AC542" i="1"/>
  <c r="AF545" i="1"/>
  <c r="Y547" i="1"/>
  <c r="W551" i="1"/>
  <c r="AB551" i="1" s="1"/>
  <c r="W558" i="1"/>
  <c r="AB558" i="1" s="1"/>
  <c r="Y560" i="1"/>
  <c r="AD560" i="1" s="1"/>
  <c r="X566" i="1"/>
  <c r="AC566" i="1" s="1"/>
  <c r="W566" i="1"/>
  <c r="AB566" i="1" s="1"/>
  <c r="W567" i="1"/>
  <c r="AB567" i="1" s="1"/>
  <c r="W574" i="1"/>
  <c r="Y576" i="1"/>
  <c r="W585" i="1"/>
  <c r="AB585" i="1" s="1"/>
  <c r="W586" i="1"/>
  <c r="AB586" i="1" s="1"/>
  <c r="Y587" i="1"/>
  <c r="AF588" i="1"/>
  <c r="Y590" i="1"/>
  <c r="W593" i="1"/>
  <c r="AB593" i="1" s="1"/>
  <c r="AI593" i="1" s="1"/>
  <c r="AC593" i="1"/>
  <c r="W594" i="1"/>
  <c r="AB594" i="1" s="1"/>
  <c r="AF596" i="1"/>
  <c r="W601" i="1"/>
  <c r="W602" i="1"/>
  <c r="AB602" i="1" s="1"/>
  <c r="Y603" i="1"/>
  <c r="Y606" i="1"/>
  <c r="AP606" i="1"/>
  <c r="X609" i="1"/>
  <c r="W609" i="1"/>
  <c r="AB609" i="1" s="1"/>
  <c r="AC609" i="1"/>
  <c r="W610" i="1"/>
  <c r="AB610" i="1" s="1"/>
  <c r="Y611" i="1"/>
  <c r="Y614" i="1"/>
  <c r="X617" i="1"/>
  <c r="AC617" i="1"/>
  <c r="W618" i="1"/>
  <c r="AB618" i="1" s="1"/>
  <c r="Y621" i="1"/>
  <c r="W624" i="1"/>
  <c r="AB624" i="1" s="1"/>
  <c r="X631" i="1"/>
  <c r="AC631" i="1"/>
  <c r="W632" i="1"/>
  <c r="AB632" i="1" s="1"/>
  <c r="AF634" i="1"/>
  <c r="AC639" i="1"/>
  <c r="Y649" i="1"/>
  <c r="AF650" i="1"/>
  <c r="Y652" i="1"/>
  <c r="X655" i="1"/>
  <c r="W655" i="1"/>
  <c r="AC655" i="1"/>
  <c r="W656" i="1"/>
  <c r="AB656" i="1" s="1"/>
  <c r="Y657" i="1"/>
  <c r="AF658" i="1"/>
  <c r="Y660" i="1"/>
  <c r="X663" i="1"/>
  <c r="W663" i="1"/>
  <c r="AC663" i="1"/>
  <c r="Y664" i="1"/>
  <c r="AF665" i="1"/>
  <c r="Y667" i="1"/>
  <c r="X670" i="1"/>
  <c r="W670" i="1"/>
  <c r="AB670" i="1" s="1"/>
  <c r="AI670" i="1" s="1"/>
  <c r="AC670" i="1"/>
  <c r="W671" i="1"/>
  <c r="AB671" i="1" s="1"/>
  <c r="Y673" i="1"/>
  <c r="AD673" i="1" s="1"/>
  <c r="AF674" i="1"/>
  <c r="Y676" i="1"/>
  <c r="X679" i="1"/>
  <c r="W679" i="1"/>
  <c r="AB679" i="1" s="1"/>
  <c r="AC679" i="1"/>
  <c r="W680" i="1"/>
  <c r="AB680" i="1" s="1"/>
  <c r="Y681" i="1"/>
  <c r="AD681" i="1" s="1"/>
  <c r="AF682" i="1"/>
  <c r="Y684" i="1"/>
  <c r="AD684" i="1" s="1"/>
  <c r="X687" i="1"/>
  <c r="AC687" i="1" s="1"/>
  <c r="W687" i="1"/>
  <c r="AB687" i="1" s="1"/>
  <c r="W688" i="1"/>
  <c r="AB688" i="1"/>
  <c r="Y689" i="1"/>
  <c r="AD689" i="1" s="1"/>
  <c r="AF690" i="1"/>
  <c r="Y692" i="1"/>
  <c r="AD692" i="1" s="1"/>
  <c r="X695" i="1"/>
  <c r="AC695" i="1" s="1"/>
  <c r="W695" i="1"/>
  <c r="AB695" i="1" s="1"/>
  <c r="W696" i="1"/>
  <c r="AB696" i="1" s="1"/>
  <c r="Y697" i="1"/>
  <c r="AF698" i="1"/>
  <c r="Y700" i="1"/>
  <c r="AD700" i="1" s="1"/>
  <c r="X703" i="1"/>
  <c r="W703" i="1"/>
  <c r="AC703" i="1"/>
  <c r="W704" i="1"/>
  <c r="AB704" i="1" s="1"/>
  <c r="Y705" i="1"/>
  <c r="AF706" i="1"/>
  <c r="Y708" i="1"/>
  <c r="AD708" i="1" s="1"/>
  <c r="X711" i="1"/>
  <c r="W711" i="1"/>
  <c r="AB711" i="1" s="1"/>
  <c r="AC711" i="1"/>
  <c r="W712" i="1"/>
  <c r="AB712" i="1" s="1"/>
  <c r="Y713" i="1"/>
  <c r="AF714" i="1"/>
  <c r="Y716" i="1"/>
  <c r="X719" i="1"/>
  <c r="AC719" i="1" s="1"/>
  <c r="AJ719" i="1" s="1"/>
  <c r="W719" i="1"/>
  <c r="W720" i="1"/>
  <c r="AB720" i="1" s="1"/>
  <c r="AI720" i="1" s="1"/>
  <c r="Y721" i="1"/>
  <c r="AF722" i="1"/>
  <c r="Y724" i="1"/>
  <c r="X727" i="1"/>
  <c r="W727" i="1"/>
  <c r="AB727" i="1" s="1"/>
  <c r="AC727" i="1"/>
  <c r="W728" i="1"/>
  <c r="AB728" i="1" s="1"/>
  <c r="Y729" i="1"/>
  <c r="AF730" i="1"/>
  <c r="Y732" i="1"/>
  <c r="X734" i="1"/>
  <c r="W734" i="1"/>
  <c r="AC734" i="1"/>
  <c r="W735" i="1"/>
  <c r="AB735" i="1" s="1"/>
  <c r="Y736" i="1"/>
  <c r="AF737" i="1"/>
  <c r="Y739" i="1"/>
  <c r="X742" i="1"/>
  <c r="W742" i="1"/>
  <c r="AB742" i="1" s="1"/>
  <c r="AC742" i="1"/>
  <c r="W743" i="1"/>
  <c r="AB743" i="1" s="1"/>
  <c r="Y744" i="1"/>
  <c r="AP745" i="1"/>
  <c r="AF745" i="1"/>
  <c r="Y747" i="1"/>
  <c r="X750" i="1"/>
  <c r="W750" i="1"/>
  <c r="AC750" i="1"/>
  <c r="W751" i="1"/>
  <c r="AB751" i="1" s="1"/>
  <c r="Y752" i="1"/>
  <c r="X758" i="1"/>
  <c r="W758" i="1"/>
  <c r="AC758" i="1"/>
  <c r="W759" i="1"/>
  <c r="AB759" i="1"/>
  <c r="Y760" i="1"/>
  <c r="AF761" i="1"/>
  <c r="Y763" i="1"/>
  <c r="AP763" i="1"/>
  <c r="X766" i="1"/>
  <c r="W766" i="1"/>
  <c r="AB766" i="1" s="1"/>
  <c r="AC766" i="1"/>
  <c r="W767" i="1"/>
  <c r="AB767" i="1" s="1"/>
  <c r="Y768" i="1"/>
  <c r="AD768" i="1" s="1"/>
  <c r="AF769" i="1"/>
  <c r="Y771" i="1"/>
  <c r="X774" i="1"/>
  <c r="W774" i="1"/>
  <c r="AB774" i="1" s="1"/>
  <c r="AC774" i="1"/>
  <c r="W775" i="1"/>
  <c r="AB775" i="1"/>
  <c r="Y776" i="1"/>
  <c r="AP777" i="1"/>
  <c r="AF777" i="1"/>
  <c r="Y779" i="1"/>
  <c r="X782" i="1"/>
  <c r="W782" i="1"/>
  <c r="AB782" i="1" s="1"/>
  <c r="AC782" i="1"/>
  <c r="W783" i="1"/>
  <c r="AB783" i="1" s="1"/>
  <c r="Y784" i="1"/>
  <c r="AD784" i="1" s="1"/>
  <c r="AF785" i="1"/>
  <c r="Y787" i="1"/>
  <c r="AD787" i="1" s="1"/>
  <c r="X790" i="1"/>
  <c r="AC790" i="1" s="1"/>
  <c r="W790" i="1"/>
  <c r="AB790" i="1" s="1"/>
  <c r="W791" i="1"/>
  <c r="AB791" i="1"/>
  <c r="Y792" i="1"/>
  <c r="AF793" i="1"/>
  <c r="Y795" i="1"/>
  <c r="X798" i="1"/>
  <c r="W798" i="1"/>
  <c r="AB798" i="1" s="1"/>
  <c r="AC798" i="1"/>
  <c r="W799" i="1"/>
  <c r="AB799" i="1" s="1"/>
  <c r="Y800" i="1"/>
  <c r="AF801" i="1"/>
  <c r="Y803" i="1"/>
  <c r="X806" i="1"/>
  <c r="W806" i="1"/>
  <c r="AB806" i="1" s="1"/>
  <c r="AC806" i="1"/>
  <c r="W807" i="1"/>
  <c r="AB807" i="1" s="1"/>
  <c r="Y808" i="1"/>
  <c r="AD808" i="1" s="1"/>
  <c r="AF809" i="1"/>
  <c r="Y811" i="1"/>
  <c r="AD811" i="1" s="1"/>
  <c r="X814" i="1"/>
  <c r="W814" i="1"/>
  <c r="AB814" i="1" s="1"/>
  <c r="AC814" i="1"/>
  <c r="W815" i="1"/>
  <c r="AB815" i="1" s="1"/>
  <c r="Y816" i="1"/>
  <c r="AF817" i="1"/>
  <c r="Y819" i="1"/>
  <c r="X822" i="1"/>
  <c r="W822" i="1"/>
  <c r="AB822" i="1" s="1"/>
  <c r="AC822" i="1"/>
  <c r="W823" i="1"/>
  <c r="AB823" i="1" s="1"/>
  <c r="X826" i="1"/>
  <c r="AC826" i="1" s="1"/>
  <c r="W826" i="1"/>
  <c r="W827" i="1"/>
  <c r="AB827" i="1" s="1"/>
  <c r="Y828" i="1"/>
  <c r="AD828" i="1" s="1"/>
  <c r="AF829" i="1"/>
  <c r="Y831" i="1"/>
  <c r="AD831" i="1" s="1"/>
  <c r="X834" i="1"/>
  <c r="W834" i="1"/>
  <c r="AB834" i="1" s="1"/>
  <c r="AC834" i="1"/>
  <c r="W835" i="1"/>
  <c r="AB835" i="1" s="1"/>
  <c r="Y836" i="1"/>
  <c r="AD836" i="1" s="1"/>
  <c r="AF837" i="1"/>
  <c r="Y839" i="1"/>
  <c r="X842" i="1"/>
  <c r="W842" i="1"/>
  <c r="AB842" i="1" s="1"/>
  <c r="AC842" i="1"/>
  <c r="W843" i="1"/>
  <c r="AB843" i="1"/>
  <c r="Y844" i="1"/>
  <c r="AF845" i="1"/>
  <c r="Y847" i="1"/>
  <c r="X850" i="1"/>
  <c r="AC850" i="1" s="1"/>
  <c r="W850" i="1"/>
  <c r="AB850" i="1" s="1"/>
  <c r="W851" i="1"/>
  <c r="AB851" i="1"/>
  <c r="Y852" i="1"/>
  <c r="AF853" i="1"/>
  <c r="Y855" i="1"/>
  <c r="X858" i="1"/>
  <c r="W858" i="1"/>
  <c r="AC858" i="1"/>
  <c r="W859" i="1"/>
  <c r="AB859" i="1" s="1"/>
  <c r="Y860" i="1"/>
  <c r="AP861" i="1"/>
  <c r="AF861" i="1"/>
  <c r="Y863" i="1"/>
  <c r="X866" i="1"/>
  <c r="W866" i="1"/>
  <c r="AC866" i="1"/>
  <c r="W867" i="1"/>
  <c r="AB867" i="1"/>
  <c r="Y868" i="1"/>
  <c r="AF869" i="1"/>
  <c r="Y871" i="1"/>
  <c r="X874" i="1"/>
  <c r="W874" i="1"/>
  <c r="AB874" i="1" s="1"/>
  <c r="AC874" i="1"/>
  <c r="W875" i="1"/>
  <c r="AB875" i="1"/>
  <c r="Y876" i="1"/>
  <c r="AF877" i="1"/>
  <c r="Y879" i="1"/>
  <c r="X882" i="1"/>
  <c r="W882" i="1"/>
  <c r="AB882" i="1" s="1"/>
  <c r="AC882" i="1"/>
  <c r="Y883" i="1"/>
  <c r="AF884" i="1"/>
  <c r="Y886" i="1"/>
  <c r="X889" i="1"/>
  <c r="W889" i="1"/>
  <c r="AC889" i="1"/>
  <c r="W890" i="1"/>
  <c r="AB890" i="1"/>
  <c r="Y891" i="1"/>
  <c r="AF892" i="1"/>
  <c r="Y894" i="1"/>
  <c r="AD894" i="1" s="1"/>
  <c r="X897" i="1"/>
  <c r="W897" i="1"/>
  <c r="AB897" i="1" s="1"/>
  <c r="AC897" i="1"/>
  <c r="W898" i="1"/>
  <c r="AB898" i="1" s="1"/>
  <c r="Y899" i="1"/>
  <c r="AD899" i="1" s="1"/>
  <c r="AF900" i="1"/>
  <c r="Y902" i="1"/>
  <c r="AD902" i="1" s="1"/>
  <c r="X905" i="1"/>
  <c r="W905" i="1"/>
  <c r="AB905" i="1" s="1"/>
  <c r="AC905" i="1"/>
  <c r="W906" i="1"/>
  <c r="AB906" i="1" s="1"/>
  <c r="Y907" i="1"/>
  <c r="AF908" i="1"/>
  <c r="X911" i="1"/>
  <c r="W911" i="1"/>
  <c r="AB911" i="1" s="1"/>
  <c r="AC911" i="1"/>
  <c r="W912" i="1"/>
  <c r="AB912" i="1"/>
  <c r="Y913" i="1"/>
  <c r="AF914" i="1"/>
  <c r="Y916" i="1"/>
  <c r="AD916" i="1" s="1"/>
  <c r="X919" i="1"/>
  <c r="W919" i="1"/>
  <c r="AB919" i="1" s="1"/>
  <c r="AC919" i="1"/>
  <c r="W920" i="1"/>
  <c r="AB920" i="1" s="1"/>
  <c r="Y921" i="1"/>
  <c r="AF922" i="1"/>
  <c r="Y924" i="1"/>
  <c r="X927" i="1"/>
  <c r="W927" i="1"/>
  <c r="AC927" i="1"/>
  <c r="W928" i="1"/>
  <c r="AB928" i="1" s="1"/>
  <c r="Y929" i="1"/>
  <c r="AF930" i="1"/>
  <c r="Y932" i="1"/>
  <c r="AD932" i="1" s="1"/>
  <c r="X935" i="1"/>
  <c r="W935" i="1"/>
  <c r="AC935" i="1"/>
  <c r="W936" i="1"/>
  <c r="AB936" i="1" s="1"/>
  <c r="Y937" i="1"/>
  <c r="AF938" i="1"/>
  <c r="Y940" i="1"/>
  <c r="X943" i="1"/>
  <c r="AC943" i="1" s="1"/>
  <c r="W943" i="1"/>
  <c r="AB943" i="1" s="1"/>
  <c r="AI943" i="1" s="1"/>
  <c r="W944" i="1"/>
  <c r="AB944" i="1" s="1"/>
  <c r="Y945" i="1"/>
  <c r="AF946" i="1"/>
  <c r="Y948" i="1"/>
  <c r="X951" i="1"/>
  <c r="W951" i="1"/>
  <c r="AB951" i="1" s="1"/>
  <c r="AC951" i="1"/>
  <c r="W952" i="1"/>
  <c r="AB952" i="1" s="1"/>
  <c r="Y953" i="1"/>
  <c r="AF954" i="1"/>
  <c r="Y956" i="1"/>
  <c r="X958" i="1"/>
  <c r="W958" i="1"/>
  <c r="AB958" i="1" s="1"/>
  <c r="AC958" i="1"/>
  <c r="W959" i="1"/>
  <c r="AB959" i="1" s="1"/>
  <c r="Y960" i="1"/>
  <c r="AF961" i="1"/>
  <c r="Y963" i="1"/>
  <c r="W966" i="1"/>
  <c r="AB966" i="1" s="1"/>
  <c r="W967" i="1"/>
  <c r="Y968" i="1"/>
  <c r="AD968" i="1" s="1"/>
  <c r="AF969" i="1"/>
  <c r="X974" i="1"/>
  <c r="W975" i="1"/>
  <c r="AB975" i="1" s="1"/>
  <c r="AF977" i="1"/>
  <c r="W982" i="1"/>
  <c r="AC982" i="1"/>
  <c r="W983" i="1"/>
  <c r="AB983" i="1" s="1"/>
  <c r="AF985" i="1"/>
  <c r="Y992" i="1"/>
  <c r="AD992" i="1" s="1"/>
  <c r="X998" i="1"/>
  <c r="AC998" i="1" s="1"/>
  <c r="W999" i="1"/>
  <c r="AB999" i="1" s="1"/>
  <c r="Y1000" i="1"/>
  <c r="X1006" i="1"/>
  <c r="AC1006" i="1" s="1"/>
  <c r="Y1008" i="1"/>
  <c r="AF1009" i="1"/>
  <c r="Y1011" i="1"/>
  <c r="AP1011" i="1"/>
  <c r="X1014" i="1"/>
  <c r="W1015" i="1"/>
  <c r="AB1015" i="1" s="1"/>
  <c r="Y1016" i="1"/>
  <c r="AD1016" i="1" s="1"/>
  <c r="AF1017" i="1"/>
  <c r="Y1019" i="1"/>
  <c r="AD1019" i="1" s="1"/>
  <c r="Y1024" i="1"/>
  <c r="AD1024" i="1" s="1"/>
  <c r="W1030" i="1"/>
  <c r="Y1032" i="1"/>
  <c r="AF1033" i="1"/>
  <c r="Y1035" i="1"/>
  <c r="AP1035" i="1"/>
  <c r="X1045" i="1"/>
  <c r="W1046" i="1"/>
  <c r="AB1046" i="1" s="1"/>
  <c r="AC1053" i="1"/>
  <c r="W1054" i="1"/>
  <c r="AB1054" i="1" s="1"/>
  <c r="AF1056" i="1"/>
  <c r="Y1058" i="1"/>
  <c r="AD1058" i="1" s="1"/>
  <c r="X1069" i="1"/>
  <c r="AC1069" i="1" s="1"/>
  <c r="W1070" i="1"/>
  <c r="AB1070" i="1"/>
  <c r="Y1071" i="1"/>
  <c r="AF1072" i="1"/>
  <c r="AC1077" i="1"/>
  <c r="Y1079" i="1"/>
  <c r="AD1079" i="1" s="1"/>
  <c r="X1085" i="1"/>
  <c r="AC1085" i="1"/>
  <c r="W1086" i="1"/>
  <c r="AB1086" i="1" s="1"/>
  <c r="Y1087" i="1"/>
  <c r="Y1090" i="1"/>
  <c r="AD1090" i="1" s="1"/>
  <c r="W1094" i="1"/>
  <c r="AB1094" i="1" s="1"/>
  <c r="Y1095" i="1"/>
  <c r="AD1095" i="1" s="1"/>
  <c r="AC1101" i="1"/>
  <c r="AB1102" i="1"/>
  <c r="AC1109" i="1"/>
  <c r="W1110" i="1"/>
  <c r="AB1110" i="1" s="1"/>
  <c r="AF1112" i="1"/>
  <c r="W1117" i="1"/>
  <c r="AB1117" i="1" s="1"/>
  <c r="AF1119" i="1"/>
  <c r="Y1121" i="1"/>
  <c r="X1124" i="1"/>
  <c r="AC1124" i="1" s="1"/>
  <c r="Y1126" i="1"/>
  <c r="Y1129" i="1"/>
  <c r="AD1129" i="1" s="1"/>
  <c r="X1132" i="1"/>
  <c r="Y1134" i="1"/>
  <c r="AD1134" i="1" s="1"/>
  <c r="AF1135" i="1"/>
  <c r="Y1137" i="1"/>
  <c r="AD1137" i="1" s="1"/>
  <c r="X1140" i="1"/>
  <c r="W1141" i="1"/>
  <c r="AB1141" i="1" s="1"/>
  <c r="AF1143" i="1"/>
  <c r="W1149" i="1"/>
  <c r="AB1149" i="1" s="1"/>
  <c r="AF1151" i="1"/>
  <c r="Y1153" i="1"/>
  <c r="AD1153" i="1" s="1"/>
  <c r="X1156" i="1"/>
  <c r="AC1156" i="1"/>
  <c r="W1157" i="1"/>
  <c r="AB1157" i="1" s="1"/>
  <c r="AF1159" i="1"/>
  <c r="X1164" i="1"/>
  <c r="W1165" i="1"/>
  <c r="AB1165" i="1" s="1"/>
  <c r="Y1166" i="1"/>
  <c r="AD1166" i="1" s="1"/>
  <c r="W1197" i="1"/>
  <c r="AB1197" i="1" s="1"/>
  <c r="Y1198" i="1"/>
  <c r="Y1200" i="1"/>
  <c r="AD1200" i="1" s="1"/>
  <c r="X1203" i="1"/>
  <c r="AC1203" i="1"/>
  <c r="W1204" i="1"/>
  <c r="AB1204" i="1" s="1"/>
  <c r="Y1205" i="1"/>
  <c r="AD1205" i="1" s="1"/>
  <c r="AF1206" i="1"/>
  <c r="Y1208" i="1"/>
  <c r="AD1208" i="1" s="1"/>
  <c r="Y1224" i="1"/>
  <c r="AD1224" i="1" s="1"/>
  <c r="W1228" i="1"/>
  <c r="AB1228" i="1" s="1"/>
  <c r="Y1229" i="1"/>
  <c r="AD1229" i="1" s="1"/>
  <c r="AF1230" i="1"/>
  <c r="Y1232" i="1"/>
  <c r="AD1232" i="1" s="1"/>
  <c r="X1235" i="1"/>
  <c r="AC1235" i="1"/>
  <c r="W1236" i="1"/>
  <c r="AB1236" i="1" s="1"/>
  <c r="X1243" i="1"/>
  <c r="AC1243" i="1"/>
  <c r="W1244" i="1"/>
  <c r="AB1244" i="1" s="1"/>
  <c r="X1251" i="1"/>
  <c r="AC1251" i="1" s="1"/>
  <c r="W1252" i="1"/>
  <c r="AB1252" i="1" s="1"/>
  <c r="Y1253" i="1"/>
  <c r="Y1256" i="1"/>
  <c r="AD1256" i="1" s="1"/>
  <c r="AC1259" i="1"/>
  <c r="Y1264" i="1"/>
  <c r="AD1264" i="1" s="1"/>
  <c r="X1267" i="1"/>
  <c r="AC1267" i="1"/>
  <c r="V1273" i="1"/>
  <c r="X1275" i="1"/>
  <c r="AC1275" i="1" s="1"/>
  <c r="X1279" i="1"/>
  <c r="AC1279" i="1"/>
  <c r="X1283" i="1"/>
  <c r="AC1283" i="1" s="1"/>
  <c r="X1286" i="1"/>
  <c r="AC1286" i="1" s="1"/>
  <c r="X1290" i="1"/>
  <c r="AC1290" i="1"/>
  <c r="V1296" i="1"/>
  <c r="X1298" i="1"/>
  <c r="AC1298" i="1"/>
  <c r="X1306" i="1"/>
  <c r="AC1306" i="1"/>
  <c r="V1308" i="1"/>
  <c r="X1310" i="1"/>
  <c r="AC1310" i="1"/>
  <c r="V1312" i="1"/>
  <c r="X1314" i="1"/>
  <c r="AC1314" i="1" s="1"/>
  <c r="V1316" i="1"/>
  <c r="X1318" i="1"/>
  <c r="AC1318" i="1"/>
  <c r="V1320" i="1"/>
  <c r="AA1320" i="1" s="1"/>
  <c r="V1324" i="1"/>
  <c r="V1328" i="1"/>
  <c r="V1332" i="1"/>
  <c r="X1334" i="1"/>
  <c r="AC1334" i="1" s="1"/>
  <c r="V1337" i="1"/>
  <c r="AF1337" i="1"/>
  <c r="W1346" i="1"/>
  <c r="AB1346" i="1" s="1"/>
  <c r="AG1346" i="1"/>
  <c r="V1353" i="1"/>
  <c r="AA1353" i="1" s="1"/>
  <c r="AF1353" i="1"/>
  <c r="AD1387" i="1"/>
  <c r="AG1387" i="1"/>
  <c r="AY1387" i="1" s="1"/>
  <c r="Y1387" i="1"/>
  <c r="AD1403" i="1"/>
  <c r="AG1403" i="1"/>
  <c r="AY1403" i="1" s="1"/>
  <c r="Y1403" i="1"/>
  <c r="AP1403" i="1"/>
  <c r="AC1419" i="1"/>
  <c r="W1437" i="1"/>
  <c r="AG1437" i="1"/>
  <c r="AY1437" i="1" s="1"/>
  <c r="V1451" i="1"/>
  <c r="AF1451" i="1"/>
  <c r="AB1477" i="1"/>
  <c r="W1477" i="1"/>
  <c r="AC1482" i="1"/>
  <c r="AF1483" i="1"/>
  <c r="W1492" i="1"/>
  <c r="AB1492" i="1" s="1"/>
  <c r="AG1492" i="1"/>
  <c r="AG1525" i="1"/>
  <c r="AY1525" i="1" s="1"/>
  <c r="AC1549" i="1"/>
  <c r="V1550" i="1"/>
  <c r="AF1550" i="1"/>
  <c r="W1551" i="1"/>
  <c r="AB1551" i="1" s="1"/>
  <c r="AG1551" i="1"/>
  <c r="AY1551" i="1" s="1"/>
  <c r="W1552" i="1"/>
  <c r="AB1552" i="1" s="1"/>
  <c r="AG1552" i="1"/>
  <c r="AY1552" i="1" s="1"/>
  <c r="AC1580" i="1"/>
  <c r="V1581" i="1"/>
  <c r="AF1581" i="1"/>
  <c r="W1582" i="1"/>
  <c r="AG1582" i="1"/>
  <c r="AY1582" i="1" s="1"/>
  <c r="AB1583" i="1"/>
  <c r="W1583" i="1"/>
  <c r="AG1583" i="1"/>
  <c r="AY1583" i="1" s="1"/>
  <c r="AG1601" i="1"/>
  <c r="AY1601" i="1" s="1"/>
  <c r="AB1601" i="1"/>
  <c r="AC1610" i="1"/>
  <c r="X1610" i="1"/>
  <c r="AC1613" i="1"/>
  <c r="X1613" i="1"/>
  <c r="AD1615" i="1"/>
  <c r="AG1615" i="1"/>
  <c r="AY1615" i="1" s="1"/>
  <c r="Y1615" i="1"/>
  <c r="V1622" i="1"/>
  <c r="AF1622" i="1"/>
  <c r="AG1642" i="1"/>
  <c r="AY1642" i="1" s="1"/>
  <c r="AB1642" i="1"/>
  <c r="V1652" i="1"/>
  <c r="AF1652" i="1"/>
  <c r="W1698" i="1"/>
  <c r="W1724" i="1"/>
  <c r="AB1724" i="1" s="1"/>
  <c r="AG1751" i="1"/>
  <c r="AB1751" i="1"/>
  <c r="AF1762" i="1"/>
  <c r="V1762" i="1"/>
  <c r="AG1783" i="1"/>
  <c r="W1783" i="1"/>
  <c r="AB1783" i="1" s="1"/>
  <c r="AD1788" i="1"/>
  <c r="AG1788" i="1"/>
  <c r="AY1788" i="1" s="1"/>
  <c r="Y1788" i="1"/>
  <c r="AP1788" i="1"/>
  <c r="V1793" i="1"/>
  <c r="AF1793" i="1"/>
  <c r="AD1797" i="1"/>
  <c r="AG1797" i="1"/>
  <c r="AY1797" i="1" s="1"/>
  <c r="Y1797" i="1"/>
  <c r="AG1846" i="1"/>
  <c r="W1846" i="1"/>
  <c r="AB1846" i="1" s="1"/>
  <c r="AC1858" i="1"/>
  <c r="X1858" i="1"/>
  <c r="AD1860" i="1"/>
  <c r="AG1860" i="1"/>
  <c r="AY1860" i="1" s="1"/>
  <c r="Y1860" i="1"/>
  <c r="AC1902" i="1"/>
  <c r="X1902" i="1"/>
  <c r="Y1905" i="1"/>
  <c r="AD1905" i="1" s="1"/>
  <c r="W1917" i="1"/>
  <c r="AB1917" i="1" s="1"/>
  <c r="AC1945" i="1"/>
  <c r="X1945" i="1"/>
  <c r="AD1989" i="1"/>
  <c r="AG1989" i="1"/>
  <c r="AY1989" i="1" s="1"/>
  <c r="Y1989" i="1"/>
  <c r="Y2000" i="1"/>
  <c r="AP2000" i="1"/>
  <c r="AD2000" i="1"/>
  <c r="AD2020" i="1"/>
  <c r="AG2020" i="1"/>
  <c r="AY2020" i="1" s="1"/>
  <c r="Y2020" i="1"/>
  <c r="AC2086" i="1"/>
  <c r="X2086" i="1"/>
  <c r="AG2091" i="1"/>
  <c r="AY2091" i="1" s="1"/>
  <c r="Y2091" i="1"/>
  <c r="AD2091" i="1" s="1"/>
  <c r="AF2103" i="1"/>
  <c r="V2103" i="1"/>
  <c r="W2139" i="1"/>
  <c r="AB2139" i="1" s="1"/>
  <c r="V2211" i="1"/>
  <c r="AF2211" i="1"/>
  <c r="AG383" i="1"/>
  <c r="AI383" i="1" s="1"/>
  <c r="Y387" i="1"/>
  <c r="W389" i="1"/>
  <c r="AB389" i="1" s="1"/>
  <c r="X390" i="1"/>
  <c r="AC390" i="1" s="1"/>
  <c r="AG391" i="1"/>
  <c r="V392" i="1"/>
  <c r="W393" i="1"/>
  <c r="X394" i="1"/>
  <c r="AC394" i="1" s="1"/>
  <c r="AJ394" i="1" s="1"/>
  <c r="AG395" i="1"/>
  <c r="AY395" i="1" s="1"/>
  <c r="X397" i="1"/>
  <c r="AC397" i="1" s="1"/>
  <c r="AJ397" i="1" s="1"/>
  <c r="Y398" i="1"/>
  <c r="AG398" i="1"/>
  <c r="W400" i="1"/>
  <c r="AB400" i="1" s="1"/>
  <c r="X401" i="1"/>
  <c r="AG402" i="1"/>
  <c r="AY402" i="1" s="1"/>
  <c r="AG406" i="1"/>
  <c r="W408" i="1"/>
  <c r="AB408" i="1" s="1"/>
  <c r="AG410" i="1"/>
  <c r="W412" i="1"/>
  <c r="AB412" i="1" s="1"/>
  <c r="AG414" i="1"/>
  <c r="AI414" i="1" s="1"/>
  <c r="Y418" i="1"/>
  <c r="AD418" i="1" s="1"/>
  <c r="V419" i="1"/>
  <c r="W420" i="1"/>
  <c r="AB420" i="1" s="1"/>
  <c r="AG422" i="1"/>
  <c r="AY422" i="1" s="1"/>
  <c r="V423" i="1"/>
  <c r="X425" i="1"/>
  <c r="AG426" i="1"/>
  <c r="V427" i="1"/>
  <c r="AG430" i="1"/>
  <c r="AG434" i="1"/>
  <c r="AY434" i="1" s="1"/>
  <c r="AG438" i="1"/>
  <c r="AY438" i="1" s="1"/>
  <c r="Y442" i="1"/>
  <c r="AD442" i="1" s="1"/>
  <c r="W444" i="1"/>
  <c r="AB444" i="1" s="1"/>
  <c r="Y446" i="1"/>
  <c r="V447" i="1"/>
  <c r="Y450" i="1"/>
  <c r="AD450" i="1" s="1"/>
  <c r="V451" i="1"/>
  <c r="W452" i="1"/>
  <c r="AB452" i="1" s="1"/>
  <c r="X453" i="1"/>
  <c r="AC453" i="1" s="1"/>
  <c r="AG454" i="1"/>
  <c r="W456" i="1"/>
  <c r="AB456" i="1" s="1"/>
  <c r="AI456" i="1" s="1"/>
  <c r="X457" i="1"/>
  <c r="AG458" i="1"/>
  <c r="AY458" i="1" s="1"/>
  <c r="Y461" i="1"/>
  <c r="W463" i="1"/>
  <c r="AB463" i="1" s="1"/>
  <c r="Y465" i="1"/>
  <c r="V466" i="1"/>
  <c r="W467" i="1"/>
  <c r="AB467" i="1" s="1"/>
  <c r="X468" i="1"/>
  <c r="Y469" i="1"/>
  <c r="AD469" i="1" s="1"/>
  <c r="AG469" i="1"/>
  <c r="AI469" i="1" s="1"/>
  <c r="V470" i="1"/>
  <c r="W471" i="1"/>
  <c r="AB471" i="1" s="1"/>
  <c r="X472" i="1"/>
  <c r="AG473" i="1"/>
  <c r="AG477" i="1"/>
  <c r="V478" i="1"/>
  <c r="W479" i="1"/>
  <c r="AB479" i="1" s="1"/>
  <c r="AG480" i="1"/>
  <c r="V481" i="1"/>
  <c r="Y484" i="1"/>
  <c r="AD484" i="1" s="1"/>
  <c r="W486" i="1"/>
  <c r="AB486" i="1" s="1"/>
  <c r="X487" i="1"/>
  <c r="Y488" i="1"/>
  <c r="AD488" i="1" s="1"/>
  <c r="V489" i="1"/>
  <c r="X491" i="1"/>
  <c r="W494" i="1"/>
  <c r="AB494" i="1" s="1"/>
  <c r="W498" i="1"/>
  <c r="AB498" i="1" s="1"/>
  <c r="X499" i="1"/>
  <c r="Y502" i="1"/>
  <c r="V503" i="1"/>
  <c r="AG506" i="1"/>
  <c r="V507" i="1"/>
  <c r="W508" i="1"/>
  <c r="AB508" i="1" s="1"/>
  <c r="X509" i="1"/>
  <c r="AC509" i="1" s="1"/>
  <c r="AG510" i="1"/>
  <c r="AY510" i="1" s="1"/>
  <c r="V511" i="1"/>
  <c r="AG513" i="1"/>
  <c r="V514" i="1"/>
  <c r="AG515" i="1"/>
  <c r="X517" i="1"/>
  <c r="AC517" i="1"/>
  <c r="AD518" i="1"/>
  <c r="V521" i="1"/>
  <c r="AF521" i="1"/>
  <c r="W522" i="1"/>
  <c r="AB522" i="1" s="1"/>
  <c r="AG522" i="1"/>
  <c r="AY522" i="1" s="1"/>
  <c r="V523" i="1"/>
  <c r="X528" i="1"/>
  <c r="X532" i="1"/>
  <c r="X535" i="1"/>
  <c r="AF536" i="1"/>
  <c r="V537" i="1"/>
  <c r="AC540" i="1"/>
  <c r="Y541" i="1"/>
  <c r="AD541" i="1" s="1"/>
  <c r="X543" i="1"/>
  <c r="V544" i="1"/>
  <c r="V545" i="1"/>
  <c r="AG545" i="1"/>
  <c r="AY545" i="1" s="1"/>
  <c r="V546" i="1"/>
  <c r="Y549" i="1"/>
  <c r="AD549" i="1"/>
  <c r="AF552" i="1"/>
  <c r="V553" i="1"/>
  <c r="AG553" i="1"/>
  <c r="AY553" i="1" s="1"/>
  <c r="V554" i="1"/>
  <c r="AG554" i="1"/>
  <c r="X556" i="1"/>
  <c r="Y557" i="1"/>
  <c r="AD557" i="1" s="1"/>
  <c r="V560" i="1"/>
  <c r="AF560" i="1"/>
  <c r="V561" i="1"/>
  <c r="AG561" i="1"/>
  <c r="V562" i="1"/>
  <c r="AG562" i="1"/>
  <c r="Y565" i="1"/>
  <c r="AD565" i="1"/>
  <c r="V569" i="1"/>
  <c r="AG569" i="1"/>
  <c r="V570" i="1"/>
  <c r="AG570" i="1"/>
  <c r="AY570" i="1" s="1"/>
  <c r="AC572" i="1"/>
  <c r="Y573" i="1"/>
  <c r="AF576" i="1"/>
  <c r="V577" i="1"/>
  <c r="AG577" i="1"/>
  <c r="V578" i="1"/>
  <c r="W580" i="1"/>
  <c r="AG580" i="1"/>
  <c r="AY580" i="1" s="1"/>
  <c r="V581" i="1"/>
  <c r="X583" i="1"/>
  <c r="Y584" i="1"/>
  <c r="X586" i="1"/>
  <c r="V587" i="1"/>
  <c r="AF587" i="1"/>
  <c r="V588" i="1"/>
  <c r="AG588" i="1"/>
  <c r="V589" i="1"/>
  <c r="X591" i="1"/>
  <c r="V595" i="1"/>
  <c r="V596" i="1"/>
  <c r="AB597" i="1"/>
  <c r="X599" i="1"/>
  <c r="AC599" i="1"/>
  <c r="Y600" i="1"/>
  <c r="V603" i="1"/>
  <c r="AF603" i="1"/>
  <c r="V604" i="1"/>
  <c r="AB605" i="1"/>
  <c r="AC607" i="1"/>
  <c r="X610" i="1"/>
  <c r="V611" i="1"/>
  <c r="V612" i="1"/>
  <c r="AG612" i="1"/>
  <c r="V613" i="1"/>
  <c r="X615" i="1"/>
  <c r="Y616" i="1"/>
  <c r="AD616" i="1"/>
  <c r="V619" i="1"/>
  <c r="AF619" i="1"/>
  <c r="W620" i="1"/>
  <c r="AG620" i="1"/>
  <c r="AY620" i="1" s="1"/>
  <c r="AD623" i="1"/>
  <c r="V626" i="1"/>
  <c r="V627" i="1"/>
  <c r="AG627" i="1"/>
  <c r="AY627" i="1" s="1"/>
  <c r="AG628" i="1"/>
  <c r="AC630" i="1"/>
  <c r="AF633" i="1"/>
  <c r="V634" i="1"/>
  <c r="AB634" i="1"/>
  <c r="V635" i="1"/>
  <c r="AG635" i="1"/>
  <c r="X637" i="1"/>
  <c r="AC637" i="1"/>
  <c r="Y638" i="1"/>
  <c r="V642" i="1"/>
  <c r="AG643" i="1"/>
  <c r="X645" i="1"/>
  <c r="Y646" i="1"/>
  <c r="X648" i="1"/>
  <c r="V650" i="1"/>
  <c r="AA650" i="1" s="1"/>
  <c r="AG650" i="1"/>
  <c r="AY650" i="1" s="1"/>
  <c r="AB651" i="1"/>
  <c r="AG651" i="1"/>
  <c r="AY651" i="1" s="1"/>
  <c r="X653" i="1"/>
  <c r="AC653" i="1"/>
  <c r="AD654" i="1"/>
  <c r="X656" i="1"/>
  <c r="V657" i="1"/>
  <c r="AA657" i="1" s="1"/>
  <c r="AF657" i="1"/>
  <c r="V658" i="1"/>
  <c r="AA658" i="1" s="1"/>
  <c r="AG658" i="1"/>
  <c r="AY658" i="1" s="1"/>
  <c r="V659" i="1"/>
  <c r="AA659" i="1" s="1"/>
  <c r="AH659" i="1" s="1"/>
  <c r="AG659" i="1"/>
  <c r="AC661" i="1"/>
  <c r="Y662" i="1"/>
  <c r="V665" i="1"/>
  <c r="AA665" i="1" s="1"/>
  <c r="AG665" i="1"/>
  <c r="AY665" i="1" s="1"/>
  <c r="AB666" i="1"/>
  <c r="AD669" i="1"/>
  <c r="V673" i="1"/>
  <c r="AF673" i="1"/>
  <c r="W674" i="1"/>
  <c r="AB674" i="1" s="1"/>
  <c r="V674" i="1"/>
  <c r="V675" i="1"/>
  <c r="AC677" i="1"/>
  <c r="Y678" i="1"/>
  <c r="V681" i="1"/>
  <c r="AF681" i="1"/>
  <c r="W682" i="1"/>
  <c r="AB682" i="1" s="1"/>
  <c r="AG683" i="1"/>
  <c r="AY683" i="1" s="1"/>
  <c r="X685" i="1"/>
  <c r="AC685" i="1"/>
  <c r="Y686" i="1"/>
  <c r="AD686" i="1"/>
  <c r="X688" i="1"/>
  <c r="AC688" i="1" s="1"/>
  <c r="V689" i="1"/>
  <c r="AF689" i="1"/>
  <c r="W690" i="1"/>
  <c r="AB690" i="1" s="1"/>
  <c r="V690" i="1"/>
  <c r="AG690" i="1"/>
  <c r="V691" i="1"/>
  <c r="AA691" i="1" s="1"/>
  <c r="AH691" i="1" s="1"/>
  <c r="AG691" i="1"/>
  <c r="X693" i="1"/>
  <c r="AC693" i="1" s="1"/>
  <c r="Y694" i="1"/>
  <c r="AD694" i="1" s="1"/>
  <c r="X696" i="1"/>
  <c r="V697" i="1"/>
  <c r="AF697" i="1"/>
  <c r="W698" i="1"/>
  <c r="V698" i="1"/>
  <c r="AA698" i="1" s="1"/>
  <c r="AB698" i="1"/>
  <c r="AG698" i="1"/>
  <c r="AY698" i="1" s="1"/>
  <c r="AB699" i="1"/>
  <c r="V699" i="1"/>
  <c r="AG699" i="1"/>
  <c r="X701" i="1"/>
  <c r="AC701" i="1" s="1"/>
  <c r="Y702" i="1"/>
  <c r="AD702" i="1"/>
  <c r="X704" i="1"/>
  <c r="V705" i="1"/>
  <c r="AF705" i="1"/>
  <c r="W706" i="1"/>
  <c r="AB706" i="1" s="1"/>
  <c r="AG707" i="1"/>
  <c r="X709" i="1"/>
  <c r="Y710" i="1"/>
  <c r="AF713" i="1"/>
  <c r="V714" i="1"/>
  <c r="AB715" i="1"/>
  <c r="Y718" i="1"/>
  <c r="AF721" i="1"/>
  <c r="W722" i="1"/>
  <c r="AB722" i="1" s="1"/>
  <c r="AG722" i="1"/>
  <c r="AY722" i="1" s="1"/>
  <c r="AB723" i="1"/>
  <c r="AG723" i="1"/>
  <c r="X725" i="1"/>
  <c r="X728" i="1"/>
  <c r="V730" i="1"/>
  <c r="AG730" i="1"/>
  <c r="V731" i="1"/>
  <c r="AC733" i="1"/>
  <c r="W737" i="1"/>
  <c r="AB737" i="1" s="1"/>
  <c r="AB738" i="1"/>
  <c r="AG738" i="1"/>
  <c r="X740" i="1"/>
  <c r="AB746" i="1"/>
  <c r="AD749" i="1"/>
  <c r="X751" i="1"/>
  <c r="V752" i="1"/>
  <c r="AF752" i="1"/>
  <c r="V753" i="1"/>
  <c r="AG753" i="1"/>
  <c r="AY753" i="1" s="1"/>
  <c r="V754" i="1"/>
  <c r="AG754" i="1"/>
  <c r="Y757" i="1"/>
  <c r="V761" i="1"/>
  <c r="AG761" i="1"/>
  <c r="AY761" i="1" s="1"/>
  <c r="V762" i="1"/>
  <c r="AG762" i="1"/>
  <c r="X764" i="1"/>
  <c r="AC764" i="1"/>
  <c r="Y765" i="1"/>
  <c r="AF768" i="1"/>
  <c r="V769" i="1"/>
  <c r="AA769" i="1" s="1"/>
  <c r="V770" i="1"/>
  <c r="AD773" i="1"/>
  <c r="V777" i="1"/>
  <c r="Y781" i="1"/>
  <c r="Y813" i="1"/>
  <c r="AD813" i="1" s="1"/>
  <c r="X815" i="1"/>
  <c r="AC815" i="1" s="1"/>
  <c r="V816" i="1"/>
  <c r="AF816" i="1"/>
  <c r="W817" i="1"/>
  <c r="AB817" i="1" s="1"/>
  <c r="V817" i="1"/>
  <c r="AG817" i="1"/>
  <c r="AY817" i="1" s="1"/>
  <c r="AB818" i="1"/>
  <c r="V818" i="1"/>
  <c r="AG818" i="1"/>
  <c r="X820" i="1"/>
  <c r="AC820" i="1" s="1"/>
  <c r="Y821" i="1"/>
  <c r="AD821" i="1"/>
  <c r="X823" i="1"/>
  <c r="X824" i="1"/>
  <c r="AC824" i="1" s="1"/>
  <c r="Y825" i="1"/>
  <c r="AD825" i="1"/>
  <c r="X827" i="1"/>
  <c r="V828" i="1"/>
  <c r="AF828" i="1"/>
  <c r="W829" i="1"/>
  <c r="AB829" i="1" s="1"/>
  <c r="V829" i="1"/>
  <c r="AA829" i="1" s="1"/>
  <c r="AG829" i="1"/>
  <c r="V830" i="1"/>
  <c r="AG830" i="1"/>
  <c r="X832" i="1"/>
  <c r="AC832" i="1"/>
  <c r="Y833" i="1"/>
  <c r="AD833" i="1" s="1"/>
  <c r="X835" i="1"/>
  <c r="AC835" i="1" s="1"/>
  <c r="V836" i="1"/>
  <c r="AF836" i="1"/>
  <c r="W837" i="1"/>
  <c r="V837" i="1"/>
  <c r="AB837" i="1"/>
  <c r="AG837" i="1"/>
  <c r="AY837" i="1" s="1"/>
  <c r="V838" i="1"/>
  <c r="AG838" i="1"/>
  <c r="X840" i="1"/>
  <c r="AC840" i="1" s="1"/>
  <c r="Y841" i="1"/>
  <c r="AD841" i="1"/>
  <c r="X843" i="1"/>
  <c r="AC843" i="1" s="1"/>
  <c r="V844" i="1"/>
  <c r="AF844" i="1"/>
  <c r="W845" i="1"/>
  <c r="V845" i="1"/>
  <c r="AB845" i="1"/>
  <c r="AG845" i="1"/>
  <c r="AY845" i="1" s="1"/>
  <c r="AB846" i="1"/>
  <c r="V846" i="1"/>
  <c r="AG846" i="1"/>
  <c r="X848" i="1"/>
  <c r="AC848" i="1"/>
  <c r="Y849" i="1"/>
  <c r="AD849" i="1"/>
  <c r="X851" i="1"/>
  <c r="AC851" i="1" s="1"/>
  <c r="V852" i="1"/>
  <c r="AF852" i="1"/>
  <c r="W853" i="1"/>
  <c r="AB853" i="1" s="1"/>
  <c r="V853" i="1"/>
  <c r="AG853" i="1"/>
  <c r="V854" i="1"/>
  <c r="AG854" i="1"/>
  <c r="AY854" i="1" s="1"/>
  <c r="X856" i="1"/>
  <c r="AC856" i="1"/>
  <c r="Y857" i="1"/>
  <c r="AD857" i="1"/>
  <c r="X859" i="1"/>
  <c r="V860" i="1"/>
  <c r="AF860" i="1"/>
  <c r="W861" i="1"/>
  <c r="V861" i="1"/>
  <c r="AA861" i="1" s="1"/>
  <c r="AB861" i="1"/>
  <c r="AG861" i="1"/>
  <c r="AY861" i="1" s="1"/>
  <c r="V862" i="1"/>
  <c r="AG862" i="1"/>
  <c r="X864" i="1"/>
  <c r="AC864" i="1"/>
  <c r="Y865" i="1"/>
  <c r="AD865" i="1"/>
  <c r="X867" i="1"/>
  <c r="V868" i="1"/>
  <c r="AF868" i="1"/>
  <c r="W869" i="1"/>
  <c r="AB869" i="1" s="1"/>
  <c r="V869" i="1"/>
  <c r="AG869" i="1"/>
  <c r="AY869" i="1" s="1"/>
  <c r="AB870" i="1"/>
  <c r="V870" i="1"/>
  <c r="AA870" i="1" s="1"/>
  <c r="AH870" i="1" s="1"/>
  <c r="AG870" i="1"/>
  <c r="X872" i="1"/>
  <c r="AC872" i="1"/>
  <c r="Y873" i="1"/>
  <c r="AD873" i="1"/>
  <c r="X875" i="1"/>
  <c r="V876" i="1"/>
  <c r="AA876" i="1" s="1"/>
  <c r="AF876" i="1"/>
  <c r="W877" i="1"/>
  <c r="AB877" i="1" s="1"/>
  <c r="V877" i="1"/>
  <c r="AA877" i="1" s="1"/>
  <c r="AG877" i="1"/>
  <c r="AB878" i="1"/>
  <c r="V878" i="1"/>
  <c r="AA878" i="1" s="1"/>
  <c r="AH878" i="1" s="1"/>
  <c r="AG878" i="1"/>
  <c r="AY878" i="1" s="1"/>
  <c r="X880" i="1"/>
  <c r="AC880" i="1"/>
  <c r="Y881" i="1"/>
  <c r="AD881" i="1"/>
  <c r="V883" i="1"/>
  <c r="AF883" i="1"/>
  <c r="W884" i="1"/>
  <c r="V884" i="1"/>
  <c r="AB884" i="1"/>
  <c r="AG884" i="1"/>
  <c r="AY884" i="1" s="1"/>
  <c r="V885" i="1"/>
  <c r="AG885" i="1"/>
  <c r="X887" i="1"/>
  <c r="AC887" i="1"/>
  <c r="Y888" i="1"/>
  <c r="AD888" i="1"/>
  <c r="X890" i="1"/>
  <c r="V891" i="1"/>
  <c r="AF891" i="1"/>
  <c r="W892" i="1"/>
  <c r="AB892" i="1" s="1"/>
  <c r="V892" i="1"/>
  <c r="AG892" i="1"/>
  <c r="AY892" i="1" s="1"/>
  <c r="AB893" i="1"/>
  <c r="V893" i="1"/>
  <c r="AG893" i="1"/>
  <c r="X895" i="1"/>
  <c r="AC895" i="1" s="1"/>
  <c r="Y896" i="1"/>
  <c r="AD896" i="1"/>
  <c r="X898" i="1"/>
  <c r="AC898" i="1" s="1"/>
  <c r="V899" i="1"/>
  <c r="AF899" i="1"/>
  <c r="W900" i="1"/>
  <c r="V900" i="1"/>
  <c r="AB900" i="1"/>
  <c r="AG900" i="1"/>
  <c r="AY900" i="1" s="1"/>
  <c r="V901" i="1"/>
  <c r="AG901" i="1"/>
  <c r="X903" i="1"/>
  <c r="AC903" i="1"/>
  <c r="Y904" i="1"/>
  <c r="AD904" i="1"/>
  <c r="X906" i="1"/>
  <c r="AC906" i="1" s="1"/>
  <c r="V907" i="1"/>
  <c r="AF907" i="1"/>
  <c r="W908" i="1"/>
  <c r="V908" i="1"/>
  <c r="AA908" i="1" s="1"/>
  <c r="AB908" i="1"/>
  <c r="AG908" i="1"/>
  <c r="AY908" i="1" s="1"/>
  <c r="X909" i="1"/>
  <c r="AC909" i="1"/>
  <c r="Y910" i="1"/>
  <c r="AD910" i="1"/>
  <c r="X912" i="1"/>
  <c r="V913" i="1"/>
  <c r="AF913" i="1"/>
  <c r="W914" i="1"/>
  <c r="AB914" i="1" s="1"/>
  <c r="V914" i="1"/>
  <c r="AG914" i="1"/>
  <c r="AY914" i="1" s="1"/>
  <c r="AB915" i="1"/>
  <c r="V915" i="1"/>
  <c r="AG915" i="1"/>
  <c r="AY915" i="1" s="1"/>
  <c r="X917" i="1"/>
  <c r="AC917" i="1"/>
  <c r="Y918" i="1"/>
  <c r="AD918" i="1"/>
  <c r="X920" i="1"/>
  <c r="V921" i="1"/>
  <c r="AF921" i="1"/>
  <c r="W922" i="1"/>
  <c r="V922" i="1"/>
  <c r="AB922" i="1"/>
  <c r="AG922" i="1"/>
  <c r="AY922" i="1" s="1"/>
  <c r="V923" i="1"/>
  <c r="AG923" i="1"/>
  <c r="X925" i="1"/>
  <c r="AC925" i="1"/>
  <c r="Y926" i="1"/>
  <c r="AD926" i="1"/>
  <c r="X928" i="1"/>
  <c r="V929" i="1"/>
  <c r="AF929" i="1"/>
  <c r="W930" i="1"/>
  <c r="AB930" i="1" s="1"/>
  <c r="V930" i="1"/>
  <c r="AG930" i="1"/>
  <c r="V931" i="1"/>
  <c r="AG931" i="1"/>
  <c r="AY931" i="1" s="1"/>
  <c r="X933" i="1"/>
  <c r="AC933" i="1"/>
  <c r="Y934" i="1"/>
  <c r="AD934" i="1"/>
  <c r="X936" i="1"/>
  <c r="AC936" i="1" s="1"/>
  <c r="V937" i="1"/>
  <c r="AF937" i="1"/>
  <c r="Y382" i="1"/>
  <c r="V383" i="1"/>
  <c r="W384" i="1"/>
  <c r="AB384" i="1" s="1"/>
  <c r="X385" i="1"/>
  <c r="Y386" i="1"/>
  <c r="V387" i="1"/>
  <c r="W388" i="1"/>
  <c r="X389" i="1"/>
  <c r="Y390" i="1"/>
  <c r="V391" i="1"/>
  <c r="W392" i="1"/>
  <c r="AB392" i="1" s="1"/>
  <c r="X393" i="1"/>
  <c r="AC393" i="1" s="1"/>
  <c r="AB393" i="1"/>
  <c r="Y394" i="1"/>
  <c r="AD394" i="1" s="1"/>
  <c r="V395" i="1"/>
  <c r="W396" i="1"/>
  <c r="AB396" i="1" s="1"/>
  <c r="Y397" i="1"/>
  <c r="V398" i="1"/>
  <c r="W399" i="1"/>
  <c r="X400" i="1"/>
  <c r="AC400" i="1" s="1"/>
  <c r="Y401" i="1"/>
  <c r="V402" i="1"/>
  <c r="W403" i="1"/>
  <c r="AB403" i="1" s="1"/>
  <c r="X404" i="1"/>
  <c r="AC404" i="1" s="1"/>
  <c r="Y405" i="1"/>
  <c r="V406" i="1"/>
  <c r="W407" i="1"/>
  <c r="AB407" i="1" s="1"/>
  <c r="X408" i="1"/>
  <c r="AC408" i="1" s="1"/>
  <c r="Y409" i="1"/>
  <c r="V410" i="1"/>
  <c r="W411" i="1"/>
  <c r="X412" i="1"/>
  <c r="AC412" i="1" s="1"/>
  <c r="Y413" i="1"/>
  <c r="AD413" i="1" s="1"/>
  <c r="V414" i="1"/>
  <c r="W415" i="1"/>
  <c r="AB415" i="1" s="1"/>
  <c r="X416" i="1"/>
  <c r="Y417" i="1"/>
  <c r="AD417" i="1" s="1"/>
  <c r="V418" i="1"/>
  <c r="W419" i="1"/>
  <c r="AB419" i="1" s="1"/>
  <c r="X420" i="1"/>
  <c r="Y421" i="1"/>
  <c r="AD421" i="1" s="1"/>
  <c r="V422" i="1"/>
  <c r="W423" i="1"/>
  <c r="AB423" i="1" s="1"/>
  <c r="X424" i="1"/>
  <c r="Y425" i="1"/>
  <c r="AD425" i="1" s="1"/>
  <c r="V426" i="1"/>
  <c r="W427" i="1"/>
  <c r="AB427" i="1" s="1"/>
  <c r="X428" i="1"/>
  <c r="Y429" i="1"/>
  <c r="AD429" i="1" s="1"/>
  <c r="V430" i="1"/>
  <c r="W431" i="1"/>
  <c r="AB431" i="1" s="1"/>
  <c r="X432" i="1"/>
  <c r="Y433" i="1"/>
  <c r="AD433" i="1" s="1"/>
  <c r="V434" i="1"/>
  <c r="W435" i="1"/>
  <c r="AB435" i="1" s="1"/>
  <c r="X436" i="1"/>
  <c r="AC436" i="1" s="1"/>
  <c r="Y437" i="1"/>
  <c r="AD437" i="1" s="1"/>
  <c r="V438" i="1"/>
  <c r="W439" i="1"/>
  <c r="AB439" i="1" s="1"/>
  <c r="X440" i="1"/>
  <c r="Y441" i="1"/>
  <c r="AD441" i="1" s="1"/>
  <c r="V442" i="1"/>
  <c r="W443" i="1"/>
  <c r="X444" i="1"/>
  <c r="AC444" i="1" s="1"/>
  <c r="Y445" i="1"/>
  <c r="V446" i="1"/>
  <c r="W447" i="1"/>
  <c r="AB447" i="1" s="1"/>
  <c r="X448" i="1"/>
  <c r="Y449" i="1"/>
  <c r="AD449" i="1" s="1"/>
  <c r="V450" i="1"/>
  <c r="W451" i="1"/>
  <c r="X452" i="1"/>
  <c r="AC452" i="1" s="1"/>
  <c r="Y453" i="1"/>
  <c r="V454" i="1"/>
  <c r="W455" i="1"/>
  <c r="AB455" i="1" s="1"/>
  <c r="X456" i="1"/>
  <c r="Y457" i="1"/>
  <c r="V458" i="1"/>
  <c r="X459" i="1"/>
  <c r="AC459" i="1" s="1"/>
  <c r="Y460" i="1"/>
  <c r="V461" i="1"/>
  <c r="W462" i="1"/>
  <c r="X463" i="1"/>
  <c r="AC463" i="1" s="1"/>
  <c r="Y464" i="1"/>
  <c r="V465" i="1"/>
  <c r="W466" i="1"/>
  <c r="AB466" i="1" s="1"/>
  <c r="X467" i="1"/>
  <c r="Y468" i="1"/>
  <c r="AD468" i="1" s="1"/>
  <c r="V469" i="1"/>
  <c r="W470" i="1"/>
  <c r="AB470" i="1" s="1"/>
  <c r="X471" i="1"/>
  <c r="AC471" i="1" s="1"/>
  <c r="Y472" i="1"/>
  <c r="V473" i="1"/>
  <c r="W474" i="1"/>
  <c r="X475" i="1"/>
  <c r="AC475" i="1" s="1"/>
  <c r="Y476" i="1"/>
  <c r="AD476" i="1" s="1"/>
  <c r="V477" i="1"/>
  <c r="W478" i="1"/>
  <c r="AB478" i="1" s="1"/>
  <c r="X479" i="1"/>
  <c r="V480" i="1"/>
  <c r="W481" i="1"/>
  <c r="AB481" i="1" s="1"/>
  <c r="X482" i="1"/>
  <c r="Y483" i="1"/>
  <c r="AD483" i="1" s="1"/>
  <c r="V484" i="1"/>
  <c r="W485" i="1"/>
  <c r="AB485" i="1" s="1"/>
  <c r="X486" i="1"/>
  <c r="Y487" i="1"/>
  <c r="AD487" i="1" s="1"/>
  <c r="V488" i="1"/>
  <c r="W489" i="1"/>
  <c r="AB489" i="1" s="1"/>
  <c r="X490" i="1"/>
  <c r="Y491" i="1"/>
  <c r="AD491" i="1" s="1"/>
  <c r="V492" i="1"/>
  <c r="W493" i="1"/>
  <c r="AB493" i="1" s="1"/>
  <c r="X494" i="1"/>
  <c r="Y495" i="1"/>
  <c r="AD495" i="1" s="1"/>
  <c r="V496" i="1"/>
  <c r="W497" i="1"/>
  <c r="AB497" i="1" s="1"/>
  <c r="X498" i="1"/>
  <c r="Y499" i="1"/>
  <c r="AD499" i="1" s="1"/>
  <c r="X500" i="1"/>
  <c r="AC500" i="1" s="1"/>
  <c r="AB500" i="1"/>
  <c r="Y501" i="1"/>
  <c r="V502" i="1"/>
  <c r="W503" i="1"/>
  <c r="AB503" i="1" s="1"/>
  <c r="X504" i="1"/>
  <c r="Y505" i="1"/>
  <c r="AD505" i="1" s="1"/>
  <c r="V506" i="1"/>
  <c r="W507" i="1"/>
  <c r="AB507" i="1" s="1"/>
  <c r="X508" i="1"/>
  <c r="AC508" i="1" s="1"/>
  <c r="Y509" i="1"/>
  <c r="AD509" i="1" s="1"/>
  <c r="V510" i="1"/>
  <c r="W511" i="1"/>
  <c r="AB511" i="1" s="1"/>
  <c r="X512" i="1"/>
  <c r="V513" i="1"/>
  <c r="W514" i="1"/>
  <c r="AB514" i="1" s="1"/>
  <c r="X515" i="1"/>
  <c r="AC515" i="1"/>
  <c r="AG516" i="1"/>
  <c r="W516" i="1"/>
  <c r="AB516" i="1" s="1"/>
  <c r="Y517" i="1"/>
  <c r="AF518" i="1"/>
  <c r="Y520" i="1"/>
  <c r="AD520" i="1" s="1"/>
  <c r="AG521" i="1"/>
  <c r="AI521" i="1" s="1"/>
  <c r="X523" i="1"/>
  <c r="W523" i="1"/>
  <c r="AB523" i="1" s="1"/>
  <c r="AC523" i="1"/>
  <c r="AG524" i="1"/>
  <c r="W524" i="1"/>
  <c r="AB524" i="1" s="1"/>
  <c r="Y525" i="1"/>
  <c r="AF526" i="1"/>
  <c r="Y528" i="1"/>
  <c r="AD528" i="1" s="1"/>
  <c r="AG529" i="1"/>
  <c r="AY529" i="1" s="1"/>
  <c r="X530" i="1"/>
  <c r="W530" i="1"/>
  <c r="AB530" i="1" s="1"/>
  <c r="AC530" i="1"/>
  <c r="AG531" i="1"/>
  <c r="AY531" i="1" s="1"/>
  <c r="W531" i="1"/>
  <c r="AB531" i="1" s="1"/>
  <c r="Y532" i="1"/>
  <c r="AF533" i="1"/>
  <c r="Y535" i="1"/>
  <c r="AD535" i="1" s="1"/>
  <c r="AG536" i="1"/>
  <c r="X538" i="1"/>
  <c r="W538" i="1"/>
  <c r="AB538" i="1" s="1"/>
  <c r="AC538" i="1"/>
  <c r="AG539" i="1"/>
  <c r="AY539" i="1" s="1"/>
  <c r="W539" i="1"/>
  <c r="AB539" i="1" s="1"/>
  <c r="Y540" i="1"/>
  <c r="AD540" i="1" s="1"/>
  <c r="AF541" i="1"/>
  <c r="Y543" i="1"/>
  <c r="AD543" i="1" s="1"/>
  <c r="AG544" i="1"/>
  <c r="X546" i="1"/>
  <c r="W546" i="1"/>
  <c r="AB546" i="1" s="1"/>
  <c r="AC546" i="1"/>
  <c r="AG547" i="1"/>
  <c r="W547" i="1"/>
  <c r="AB547" i="1"/>
  <c r="Y548" i="1"/>
  <c r="AD548" i="1" s="1"/>
  <c r="AF549" i="1"/>
  <c r="Y551" i="1"/>
  <c r="AD551" i="1" s="1"/>
  <c r="AG552" i="1"/>
  <c r="X554" i="1"/>
  <c r="W554" i="1"/>
  <c r="AB554" i="1" s="1"/>
  <c r="AC554" i="1"/>
  <c r="AG555" i="1"/>
  <c r="AY555" i="1" s="1"/>
  <c r="W555" i="1"/>
  <c r="AB555" i="1" s="1"/>
  <c r="Y556" i="1"/>
  <c r="AF557" i="1"/>
  <c r="Y559" i="1"/>
  <c r="AG560" i="1"/>
  <c r="AY560" i="1" s="1"/>
  <c r="X562" i="1"/>
  <c r="W562" i="1"/>
  <c r="AB562" i="1" s="1"/>
  <c r="AC562" i="1"/>
  <c r="AG563" i="1"/>
  <c r="W563" i="1"/>
  <c r="AB563" i="1" s="1"/>
  <c r="Y564" i="1"/>
  <c r="AF565" i="1"/>
  <c r="Y567" i="1"/>
  <c r="AG568" i="1"/>
  <c r="AY568" i="1" s="1"/>
  <c r="X570" i="1"/>
  <c r="W570" i="1"/>
  <c r="AB570" i="1" s="1"/>
  <c r="AC570" i="1"/>
  <c r="AG571" i="1"/>
  <c r="W571" i="1"/>
  <c r="AB571" i="1" s="1"/>
  <c r="Y572" i="1"/>
  <c r="AF573" i="1"/>
  <c r="Y575" i="1"/>
  <c r="AD575" i="1" s="1"/>
  <c r="AG576" i="1"/>
  <c r="AY576" i="1" s="1"/>
  <c r="X578" i="1"/>
  <c r="W578" i="1"/>
  <c r="AB578" i="1" s="1"/>
  <c r="AC578" i="1"/>
  <c r="AG579" i="1"/>
  <c r="X581" i="1"/>
  <c r="W581" i="1"/>
  <c r="AB581" i="1" s="1"/>
  <c r="AC581" i="1"/>
  <c r="AG582" i="1"/>
  <c r="W582" i="1"/>
  <c r="AB582" i="1"/>
  <c r="Y583" i="1"/>
  <c r="AF584" i="1"/>
  <c r="AH584" i="1" s="1"/>
  <c r="Y586" i="1"/>
  <c r="AG587" i="1"/>
  <c r="X589" i="1"/>
  <c r="W589" i="1"/>
  <c r="AC589" i="1"/>
  <c r="AG590" i="1"/>
  <c r="AY590" i="1" s="1"/>
  <c r="W590" i="1"/>
  <c r="AB590" i="1"/>
  <c r="Y591" i="1"/>
  <c r="AF592" i="1"/>
  <c r="Y594" i="1"/>
  <c r="AG595" i="1"/>
  <c r="X597" i="1"/>
  <c r="W597" i="1"/>
  <c r="AC597" i="1"/>
  <c r="AG598" i="1"/>
  <c r="W598" i="1"/>
  <c r="AB598" i="1" s="1"/>
  <c r="Y599" i="1"/>
  <c r="AF600" i="1"/>
  <c r="Y602" i="1"/>
  <c r="AG603" i="1"/>
  <c r="AY603" i="1" s="1"/>
  <c r="X605" i="1"/>
  <c r="W605" i="1"/>
  <c r="AC605" i="1"/>
  <c r="AG606" i="1"/>
  <c r="W606" i="1"/>
  <c r="AB606" i="1" s="1"/>
  <c r="Y607" i="1"/>
  <c r="AF608" i="1"/>
  <c r="AH608" i="1" s="1"/>
  <c r="Y610" i="1"/>
  <c r="AG611" i="1"/>
  <c r="AY611" i="1" s="1"/>
  <c r="X613" i="1"/>
  <c r="W613" i="1"/>
  <c r="AB613" i="1" s="1"/>
  <c r="AC613" i="1"/>
  <c r="AG614" i="1"/>
  <c r="W614" i="1"/>
  <c r="AB614" i="1" s="1"/>
  <c r="Y615" i="1"/>
  <c r="AF616" i="1"/>
  <c r="Y618" i="1"/>
  <c r="AP618" i="1"/>
  <c r="AG619" i="1"/>
  <c r="AI619" i="1" s="1"/>
  <c r="AG621" i="1"/>
  <c r="AY621" i="1" s="1"/>
  <c r="W621" i="1"/>
  <c r="AB621" i="1" s="1"/>
  <c r="Y622" i="1"/>
  <c r="AF623" i="1"/>
  <c r="Y625" i="1"/>
  <c r="AP625" i="1"/>
  <c r="AG626" i="1"/>
  <c r="X628" i="1"/>
  <c r="W628" i="1"/>
  <c r="AB628" i="1" s="1"/>
  <c r="AC628" i="1"/>
  <c r="AG629" i="1"/>
  <c r="AY629" i="1" s="1"/>
  <c r="W629" i="1"/>
  <c r="AB629" i="1"/>
  <c r="Y630" i="1"/>
  <c r="Y632" i="1"/>
  <c r="AG633" i="1"/>
  <c r="AI633" i="1" s="1"/>
  <c r="X635" i="1"/>
  <c r="W635" i="1"/>
  <c r="AB635" i="1" s="1"/>
  <c r="AC635" i="1"/>
  <c r="AG636" i="1"/>
  <c r="AY636" i="1" s="1"/>
  <c r="W636" i="1"/>
  <c r="AB636" i="1"/>
  <c r="Y637" i="1"/>
  <c r="AF638" i="1"/>
  <c r="Y640" i="1"/>
  <c r="AG641" i="1"/>
  <c r="X643" i="1"/>
  <c r="W643" i="1"/>
  <c r="AB643" i="1" s="1"/>
  <c r="AC643" i="1"/>
  <c r="AG644" i="1"/>
  <c r="AY644" i="1" s="1"/>
  <c r="W644" i="1"/>
  <c r="AB644" i="1" s="1"/>
  <c r="Y645" i="1"/>
  <c r="AD645" i="1" s="1"/>
  <c r="AF646" i="1"/>
  <c r="Y648" i="1"/>
  <c r="AP648" i="1"/>
  <c r="AG649" i="1"/>
  <c r="X651" i="1"/>
  <c r="W651" i="1"/>
  <c r="AC651" i="1"/>
  <c r="AG652" i="1"/>
  <c r="AY652" i="1" s="1"/>
  <c r="W652" i="1"/>
  <c r="AB652" i="1" s="1"/>
  <c r="Y653" i="1"/>
  <c r="AF654" i="1"/>
  <c r="Y656" i="1"/>
  <c r="AG657" i="1"/>
  <c r="AY657" i="1" s="1"/>
  <c r="X659" i="1"/>
  <c r="W659" i="1"/>
  <c r="AC659" i="1"/>
  <c r="AG660" i="1"/>
  <c r="AY660" i="1" s="1"/>
  <c r="W660" i="1"/>
  <c r="AB660" i="1" s="1"/>
  <c r="Y661" i="1"/>
  <c r="AF662" i="1"/>
  <c r="AG664" i="1"/>
  <c r="AY664" i="1" s="1"/>
  <c r="X666" i="1"/>
  <c r="W666" i="1"/>
  <c r="AC666" i="1"/>
  <c r="AG667" i="1"/>
  <c r="AY667" i="1" s="1"/>
  <c r="W667" i="1"/>
  <c r="AB667" i="1"/>
  <c r="Y668" i="1"/>
  <c r="AF669" i="1"/>
  <c r="Y671" i="1"/>
  <c r="AG673" i="1"/>
  <c r="X675" i="1"/>
  <c r="W675" i="1"/>
  <c r="AB675" i="1" s="1"/>
  <c r="AC675" i="1"/>
  <c r="AG676" i="1"/>
  <c r="AY676" i="1" s="1"/>
  <c r="W676" i="1"/>
  <c r="AB676" i="1"/>
  <c r="Y677" i="1"/>
  <c r="AF678" i="1"/>
  <c r="AH678" i="1" s="1"/>
  <c r="Y680" i="1"/>
  <c r="AD680" i="1" s="1"/>
  <c r="AG681" i="1"/>
  <c r="X683" i="1"/>
  <c r="W683" i="1"/>
  <c r="AB683" i="1" s="1"/>
  <c r="AC683" i="1"/>
  <c r="AG684" i="1"/>
  <c r="W684" i="1"/>
  <c r="AB684" i="1" s="1"/>
  <c r="Y685" i="1"/>
  <c r="AD685" i="1" s="1"/>
  <c r="AF686" i="1"/>
  <c r="Y688" i="1"/>
  <c r="AG689" i="1"/>
  <c r="AY689" i="1" s="1"/>
  <c r="X691" i="1"/>
  <c r="W691" i="1"/>
  <c r="AB691" i="1" s="1"/>
  <c r="AC691" i="1"/>
  <c r="AG692" i="1"/>
  <c r="AY692" i="1" s="1"/>
  <c r="W692" i="1"/>
  <c r="AB692" i="1" s="1"/>
  <c r="Y693" i="1"/>
  <c r="AD693" i="1" s="1"/>
  <c r="AF694" i="1"/>
  <c r="Y696" i="1"/>
  <c r="AG697" i="1"/>
  <c r="AY697" i="1" s="1"/>
  <c r="X699" i="1"/>
  <c r="W699" i="1"/>
  <c r="AC699" i="1"/>
  <c r="AG700" i="1"/>
  <c r="AY700" i="1" s="1"/>
  <c r="W700" i="1"/>
  <c r="AB700" i="1" s="1"/>
  <c r="Y701" i="1"/>
  <c r="AF702" i="1"/>
  <c r="Y704" i="1"/>
  <c r="AD704" i="1" s="1"/>
  <c r="AG705" i="1"/>
  <c r="AY705" i="1" s="1"/>
  <c r="X707" i="1"/>
  <c r="W707" i="1"/>
  <c r="AB707" i="1" s="1"/>
  <c r="AC707" i="1"/>
  <c r="AG708" i="1"/>
  <c r="W708" i="1"/>
  <c r="AB708" i="1" s="1"/>
  <c r="Y709" i="1"/>
  <c r="AD709" i="1" s="1"/>
  <c r="AF710" i="1"/>
  <c r="Y712" i="1"/>
  <c r="AD712" i="1" s="1"/>
  <c r="AG713" i="1"/>
  <c r="AY713" i="1" s="1"/>
  <c r="X715" i="1"/>
  <c r="AC715" i="1" s="1"/>
  <c r="AJ715" i="1" s="1"/>
  <c r="W715" i="1"/>
  <c r="AG716" i="1"/>
  <c r="AY716" i="1" s="1"/>
  <c r="W716" i="1"/>
  <c r="AB716" i="1" s="1"/>
  <c r="Y717" i="1"/>
  <c r="AF718" i="1"/>
  <c r="Y720" i="1"/>
  <c r="AP720" i="1"/>
  <c r="AG721" i="1"/>
  <c r="X723" i="1"/>
  <c r="W723" i="1"/>
  <c r="AC723" i="1"/>
  <c r="AG724" i="1"/>
  <c r="W724" i="1"/>
  <c r="AB724" i="1" s="1"/>
  <c r="Y725" i="1"/>
  <c r="AF726" i="1"/>
  <c r="Y728" i="1"/>
  <c r="AG729" i="1"/>
  <c r="AY729" i="1" s="1"/>
  <c r="X731" i="1"/>
  <c r="W731" i="1"/>
  <c r="AB731" i="1" s="1"/>
  <c r="AC731" i="1"/>
  <c r="AG732" i="1"/>
  <c r="AY732" i="1" s="1"/>
  <c r="W732" i="1"/>
  <c r="AB732" i="1"/>
  <c r="Y733" i="1"/>
  <c r="Y735" i="1"/>
  <c r="AG736" i="1"/>
  <c r="X738" i="1"/>
  <c r="W738" i="1"/>
  <c r="AC738" i="1"/>
  <c r="AG739" i="1"/>
  <c r="W739" i="1"/>
  <c r="AB739" i="1" s="1"/>
  <c r="Y740" i="1"/>
  <c r="AF741" i="1"/>
  <c r="Y743" i="1"/>
  <c r="AP743" i="1"/>
  <c r="AG744" i="1"/>
  <c r="AY744" i="1" s="1"/>
  <c r="X746" i="1"/>
  <c r="W746" i="1"/>
  <c r="AC746" i="1"/>
  <c r="AG747" i="1"/>
  <c r="AY747" i="1" s="1"/>
  <c r="W747" i="1"/>
  <c r="AB747" i="1" s="1"/>
  <c r="Y748" i="1"/>
  <c r="AF749" i="1"/>
  <c r="Y751" i="1"/>
  <c r="AP751" i="1"/>
  <c r="AG752" i="1"/>
  <c r="AY752" i="1" s="1"/>
  <c r="X754" i="1"/>
  <c r="W754" i="1"/>
  <c r="AB754" i="1" s="1"/>
  <c r="AC754" i="1"/>
  <c r="AG755" i="1"/>
  <c r="AY755" i="1" s="1"/>
  <c r="W755" i="1"/>
  <c r="AB755" i="1" s="1"/>
  <c r="Y756" i="1"/>
  <c r="AF757" i="1"/>
  <c r="Y759" i="1"/>
  <c r="AG760" i="1"/>
  <c r="X762" i="1"/>
  <c r="W762" i="1"/>
  <c r="AB762" i="1" s="1"/>
  <c r="AC762" i="1"/>
  <c r="AG763" i="1"/>
  <c r="W763" i="1"/>
  <c r="AB763" i="1" s="1"/>
  <c r="Y764" i="1"/>
  <c r="AF765" i="1"/>
  <c r="Y767" i="1"/>
  <c r="AD767" i="1" s="1"/>
  <c r="AG768" i="1"/>
  <c r="AY768" i="1" s="1"/>
  <c r="X770" i="1"/>
  <c r="W770" i="1"/>
  <c r="AB770" i="1" s="1"/>
  <c r="AC770" i="1"/>
  <c r="AG771" i="1"/>
  <c r="W771" i="1"/>
  <c r="AB771" i="1" s="1"/>
  <c r="Y772" i="1"/>
  <c r="AF773" i="1"/>
  <c r="Y775" i="1"/>
  <c r="AG776" i="1"/>
  <c r="AY776" i="1" s="1"/>
  <c r="X778" i="1"/>
  <c r="W778" i="1"/>
  <c r="AB778" i="1" s="1"/>
  <c r="AC778" i="1"/>
  <c r="AG779" i="1"/>
  <c r="AY779" i="1" s="1"/>
  <c r="W779" i="1"/>
  <c r="AB779" i="1"/>
  <c r="Y780" i="1"/>
  <c r="AF781" i="1"/>
  <c r="Y783" i="1"/>
  <c r="AP783" i="1"/>
  <c r="AG784" i="1"/>
  <c r="X786" i="1"/>
  <c r="W786" i="1"/>
  <c r="AB786" i="1" s="1"/>
  <c r="AC786" i="1"/>
  <c r="AG787" i="1"/>
  <c r="AY787" i="1" s="1"/>
  <c r="W787" i="1"/>
  <c r="AB787" i="1" s="1"/>
  <c r="Y788" i="1"/>
  <c r="AD788" i="1" s="1"/>
  <c r="AF789" i="1"/>
  <c r="Y791" i="1"/>
  <c r="AG792" i="1"/>
  <c r="X794" i="1"/>
  <c r="W794" i="1"/>
  <c r="AB794" i="1" s="1"/>
  <c r="AC794" i="1"/>
  <c r="AG795" i="1"/>
  <c r="W795" i="1"/>
  <c r="AB795" i="1" s="1"/>
  <c r="Y796" i="1"/>
  <c r="AD796" i="1" s="1"/>
  <c r="AF797" i="1"/>
  <c r="Y799" i="1"/>
  <c r="AD799" i="1" s="1"/>
  <c r="AG800" i="1"/>
  <c r="AY800" i="1" s="1"/>
  <c r="X802" i="1"/>
  <c r="AC802" i="1" s="1"/>
  <c r="W802" i="1"/>
  <c r="AG803" i="1"/>
  <c r="AY803" i="1" s="1"/>
  <c r="W803" i="1"/>
  <c r="AB803" i="1" s="1"/>
  <c r="Y804" i="1"/>
  <c r="AF805" i="1"/>
  <c r="Y807" i="1"/>
  <c r="AD807" i="1" s="1"/>
  <c r="AG808" i="1"/>
  <c r="X810" i="1"/>
  <c r="W810" i="1"/>
  <c r="AB810" i="1" s="1"/>
  <c r="AC810" i="1"/>
  <c r="AG811" i="1"/>
  <c r="W811" i="1"/>
  <c r="AB811" i="1" s="1"/>
  <c r="Y812" i="1"/>
  <c r="AF813" i="1"/>
  <c r="Y815" i="1"/>
  <c r="AG816" i="1"/>
  <c r="X818" i="1"/>
  <c r="AC818" i="1" s="1"/>
  <c r="W818" i="1"/>
  <c r="AG819" i="1"/>
  <c r="W819" i="1"/>
  <c r="AB819" i="1" s="1"/>
  <c r="Y820" i="1"/>
  <c r="AF821" i="1"/>
  <c r="Y823" i="1"/>
  <c r="AD823" i="1" s="1"/>
  <c r="Y824" i="1"/>
  <c r="AF825" i="1"/>
  <c r="Y827" i="1"/>
  <c r="AD827" i="1" s="1"/>
  <c r="AG828" i="1"/>
  <c r="X830" i="1"/>
  <c r="W830" i="1"/>
  <c r="AB830" i="1" s="1"/>
  <c r="AC830" i="1"/>
  <c r="AG831" i="1"/>
  <c r="AY831" i="1" s="1"/>
  <c r="W831" i="1"/>
  <c r="AB831" i="1" s="1"/>
  <c r="Y832" i="1"/>
  <c r="AD832" i="1" s="1"/>
  <c r="AF833" i="1"/>
  <c r="Y835" i="1"/>
  <c r="AG836" i="1"/>
  <c r="X838" i="1"/>
  <c r="W838" i="1"/>
  <c r="AB838" i="1" s="1"/>
  <c r="AC838" i="1"/>
  <c r="AG839" i="1"/>
  <c r="AY839" i="1" s="1"/>
  <c r="W839" i="1"/>
  <c r="AB839" i="1"/>
  <c r="Y840" i="1"/>
  <c r="AF841" i="1"/>
  <c r="Y843" i="1"/>
  <c r="AG844" i="1"/>
  <c r="X846" i="1"/>
  <c r="AC846" i="1" s="1"/>
  <c r="W846" i="1"/>
  <c r="AG847" i="1"/>
  <c r="W847" i="1"/>
  <c r="AB847" i="1" s="1"/>
  <c r="Y848" i="1"/>
  <c r="AF849" i="1"/>
  <c r="Y851" i="1"/>
  <c r="AG852" i="1"/>
  <c r="AY852" i="1" s="1"/>
  <c r="X854" i="1"/>
  <c r="W854" i="1"/>
  <c r="AB854" i="1" s="1"/>
  <c r="AC854" i="1"/>
  <c r="AG855" i="1"/>
  <c r="AY855" i="1" s="1"/>
  <c r="W855" i="1"/>
  <c r="AB855" i="1"/>
  <c r="Y856" i="1"/>
  <c r="AF857" i="1"/>
  <c r="Y859" i="1"/>
  <c r="AG860" i="1"/>
  <c r="AY860" i="1" s="1"/>
  <c r="X862" i="1"/>
  <c r="W862" i="1"/>
  <c r="AB862" i="1" s="1"/>
  <c r="AC862" i="1"/>
  <c r="AG863" i="1"/>
  <c r="AY863" i="1" s="1"/>
  <c r="W863" i="1"/>
  <c r="AB863" i="1"/>
  <c r="Y864" i="1"/>
  <c r="AF865" i="1"/>
  <c r="Y867" i="1"/>
  <c r="AG868" i="1"/>
  <c r="X870" i="1"/>
  <c r="W870" i="1"/>
  <c r="AC870" i="1"/>
  <c r="AG871" i="1"/>
  <c r="W871" i="1"/>
  <c r="AB871" i="1" s="1"/>
  <c r="Y872" i="1"/>
  <c r="AF873" i="1"/>
  <c r="Y875" i="1"/>
  <c r="AP875" i="1"/>
  <c r="AG876" i="1"/>
  <c r="AY876" i="1" s="1"/>
  <c r="X878" i="1"/>
  <c r="W878" i="1"/>
  <c r="AC878" i="1"/>
  <c r="AG879" i="1"/>
  <c r="AY879" i="1" s="1"/>
  <c r="W879" i="1"/>
  <c r="AB879" i="1"/>
  <c r="Y880" i="1"/>
  <c r="AF881" i="1"/>
  <c r="AH881" i="1" s="1"/>
  <c r="AG883" i="1"/>
  <c r="AY883" i="1" s="1"/>
  <c r="X885" i="1"/>
  <c r="W885" i="1"/>
  <c r="AB885" i="1" s="1"/>
  <c r="AC885" i="1"/>
  <c r="AG886" i="1"/>
  <c r="W886" i="1"/>
  <c r="AB886" i="1"/>
  <c r="Y887" i="1"/>
  <c r="AF888" i="1"/>
  <c r="Y890" i="1"/>
  <c r="AG891" i="1"/>
  <c r="AY891" i="1" s="1"/>
  <c r="X893" i="1"/>
  <c r="AC893" i="1" s="1"/>
  <c r="W893" i="1"/>
  <c r="AG894" i="1"/>
  <c r="AY894" i="1" s="1"/>
  <c r="W894" i="1"/>
  <c r="AB894" i="1" s="1"/>
  <c r="Y895" i="1"/>
  <c r="AF896" i="1"/>
  <c r="Y898" i="1"/>
  <c r="AD898" i="1" s="1"/>
  <c r="AG899" i="1"/>
  <c r="X901" i="1"/>
  <c r="W901" i="1"/>
  <c r="AB901" i="1" s="1"/>
  <c r="AC901" i="1"/>
  <c r="AG902" i="1"/>
  <c r="W902" i="1"/>
  <c r="AB902" i="1" s="1"/>
  <c r="Y903" i="1"/>
  <c r="AD903" i="1" s="1"/>
  <c r="AF904" i="1"/>
  <c r="Y906" i="1"/>
  <c r="AG907" i="1"/>
  <c r="AY907" i="1" s="1"/>
  <c r="Y909" i="1"/>
  <c r="AD909" i="1" s="1"/>
  <c r="AF910" i="1"/>
  <c r="Y912" i="1"/>
  <c r="AP912" i="1"/>
  <c r="AG913" i="1"/>
  <c r="X915" i="1"/>
  <c r="W915" i="1"/>
  <c r="AC915" i="1"/>
  <c r="AG916" i="1"/>
  <c r="W916" i="1"/>
  <c r="AB916" i="1" s="1"/>
  <c r="Y917" i="1"/>
  <c r="AF918" i="1"/>
  <c r="Y920" i="1"/>
  <c r="AD920" i="1" s="1"/>
  <c r="AG921" i="1"/>
  <c r="AY921" i="1" s="1"/>
  <c r="X923" i="1"/>
  <c r="W923" i="1"/>
  <c r="AB923" i="1" s="1"/>
  <c r="AC923" i="1"/>
  <c r="AG924" i="1"/>
  <c r="AY924" i="1" s="1"/>
  <c r="W924" i="1"/>
  <c r="AB924" i="1"/>
  <c r="Y925" i="1"/>
  <c r="AD925" i="1" s="1"/>
  <c r="AF926" i="1"/>
  <c r="Y928" i="1"/>
  <c r="AD928" i="1" s="1"/>
  <c r="AG929" i="1"/>
  <c r="AY929" i="1" s="1"/>
  <c r="X931" i="1"/>
  <c r="W931" i="1"/>
  <c r="AB931" i="1" s="1"/>
  <c r="AC931" i="1"/>
  <c r="AG932" i="1"/>
  <c r="W932" i="1"/>
  <c r="AB932" i="1" s="1"/>
  <c r="Y933" i="1"/>
  <c r="AF934" i="1"/>
  <c r="Y936" i="1"/>
  <c r="AG937" i="1"/>
  <c r="AY937" i="1" s="1"/>
  <c r="X939" i="1"/>
  <c r="W939" i="1"/>
  <c r="AC939" i="1"/>
  <c r="AG940" i="1"/>
  <c r="W940" i="1"/>
  <c r="AB940" i="1" s="1"/>
  <c r="Y941" i="1"/>
  <c r="AF942" i="1"/>
  <c r="Y944" i="1"/>
  <c r="AP944" i="1"/>
  <c r="AG945" i="1"/>
  <c r="AY945" i="1" s="1"/>
  <c r="X947" i="1"/>
  <c r="W947" i="1"/>
  <c r="AC947" i="1"/>
  <c r="AG948" i="1"/>
  <c r="W948" i="1"/>
  <c r="AB948" i="1" s="1"/>
  <c r="Y949" i="1"/>
  <c r="AF950" i="1"/>
  <c r="Y952" i="1"/>
  <c r="AD952" i="1" s="1"/>
  <c r="AG953" i="1"/>
  <c r="AY953" i="1" s="1"/>
  <c r="X955" i="1"/>
  <c r="W955" i="1"/>
  <c r="AB955" i="1" s="1"/>
  <c r="AC955" i="1"/>
  <c r="AG956" i="1"/>
  <c r="W956" i="1"/>
  <c r="AB956" i="1" s="1"/>
  <c r="AF957" i="1"/>
  <c r="Y959" i="1"/>
  <c r="AD959" i="1" s="1"/>
  <c r="AG960" i="1"/>
  <c r="X962" i="1"/>
  <c r="W962" i="1"/>
  <c r="AB962" i="1" s="1"/>
  <c r="AC962" i="1"/>
  <c r="AG963" i="1"/>
  <c r="W963" i="1"/>
  <c r="AB963" i="1" s="1"/>
  <c r="Y964" i="1"/>
  <c r="AF965" i="1"/>
  <c r="Y967" i="1"/>
  <c r="AP967" i="1"/>
  <c r="AG968" i="1"/>
  <c r="AY968" i="1" s="1"/>
  <c r="X970" i="1"/>
  <c r="W970" i="1"/>
  <c r="AC970" i="1"/>
  <c r="AG971" i="1"/>
  <c r="AY971" i="1" s="1"/>
  <c r="W971" i="1"/>
  <c r="AB971" i="1" s="1"/>
  <c r="Y972" i="1"/>
  <c r="AD972" i="1" s="1"/>
  <c r="AF973" i="1"/>
  <c r="Y975" i="1"/>
  <c r="AD975" i="1" s="1"/>
  <c r="AG976" i="1"/>
  <c r="AY976" i="1" s="1"/>
  <c r="X978" i="1"/>
  <c r="W978" i="1"/>
  <c r="AB978" i="1" s="1"/>
  <c r="AC978" i="1"/>
  <c r="AG979" i="1"/>
  <c r="W979" i="1"/>
  <c r="AB979" i="1" s="1"/>
  <c r="Y980" i="1"/>
  <c r="AD980" i="1" s="1"/>
  <c r="AF981" i="1"/>
  <c r="Y983" i="1"/>
  <c r="AG984" i="1"/>
  <c r="X986" i="1"/>
  <c r="AC986" i="1" s="1"/>
  <c r="W986" i="1"/>
  <c r="AG987" i="1"/>
  <c r="W987" i="1"/>
  <c r="AB987" i="1" s="1"/>
  <c r="Y988" i="1"/>
  <c r="AD988" i="1" s="1"/>
  <c r="AF989" i="1"/>
  <c r="Y991" i="1"/>
  <c r="AD991" i="1" s="1"/>
  <c r="AG992" i="1"/>
  <c r="X994" i="1"/>
  <c r="W994" i="1"/>
  <c r="AB994" i="1" s="1"/>
  <c r="AC994" i="1"/>
  <c r="AG995" i="1"/>
  <c r="W995" i="1"/>
  <c r="AB995" i="1" s="1"/>
  <c r="Y996" i="1"/>
  <c r="AD996" i="1" s="1"/>
  <c r="AF997" i="1"/>
  <c r="Y999" i="1"/>
  <c r="AG1000" i="1"/>
  <c r="AY1000" i="1" s="1"/>
  <c r="X1002" i="1"/>
  <c r="AC1002" i="1" s="1"/>
  <c r="W1002" i="1"/>
  <c r="AB1002" i="1" s="1"/>
  <c r="AG1003" i="1"/>
  <c r="W1003" i="1"/>
  <c r="AB1003" i="1" s="1"/>
  <c r="Y1004" i="1"/>
  <c r="AF1005" i="1"/>
  <c r="Y1007" i="1"/>
  <c r="AD1007" i="1" s="1"/>
  <c r="AG1008" i="1"/>
  <c r="AY1008" i="1" s="1"/>
  <c r="X1010" i="1"/>
  <c r="AC1010" i="1" s="1"/>
  <c r="W1010" i="1"/>
  <c r="AB1010" i="1" s="1"/>
  <c r="AG1011" i="1"/>
  <c r="W1011" i="1"/>
  <c r="AB1011" i="1" s="1"/>
  <c r="Y1012" i="1"/>
  <c r="AD1012" i="1" s="1"/>
  <c r="AF1013" i="1"/>
  <c r="Y1015" i="1"/>
  <c r="AD1015" i="1" s="1"/>
  <c r="AG1016" i="1"/>
  <c r="X1018" i="1"/>
  <c r="W1018" i="1"/>
  <c r="AB1018" i="1" s="1"/>
  <c r="AC1018" i="1"/>
  <c r="AG1019" i="1"/>
  <c r="W1019" i="1"/>
  <c r="AB1019" i="1" s="1"/>
  <c r="Y1020" i="1"/>
  <c r="AD1020" i="1" s="1"/>
  <c r="AF1021" i="1"/>
  <c r="Y1023" i="1"/>
  <c r="AG1024" i="1"/>
  <c r="X1026" i="1"/>
  <c r="W1026" i="1"/>
  <c r="AC1026" i="1"/>
  <c r="AG1027" i="1"/>
  <c r="AY1027" i="1" s="1"/>
  <c r="W1027" i="1"/>
  <c r="AB1027" i="1"/>
  <c r="Y1028" i="1"/>
  <c r="AF1029" i="1"/>
  <c r="Y1031" i="1"/>
  <c r="AG1032" i="1"/>
  <c r="AY1032" i="1" s="1"/>
  <c r="X1034" i="1"/>
  <c r="W1034" i="1"/>
  <c r="AB1034" i="1" s="1"/>
  <c r="AC1034" i="1"/>
  <c r="AG1035" i="1"/>
  <c r="W1035" i="1"/>
  <c r="AB1035" i="1" s="1"/>
  <c r="AF1036" i="1"/>
  <c r="Y1038" i="1"/>
  <c r="AD1038" i="1" s="1"/>
  <c r="AG1039" i="1"/>
  <c r="X1041" i="1"/>
  <c r="W1041" i="1"/>
  <c r="AB1041" i="1" s="1"/>
  <c r="AC1041" i="1"/>
  <c r="AG1042" i="1"/>
  <c r="AY1042" i="1" s="1"/>
  <c r="W1042" i="1"/>
  <c r="AB1042" i="1" s="1"/>
  <c r="Y1043" i="1"/>
  <c r="AD1043" i="1" s="1"/>
  <c r="AF1044" i="1"/>
  <c r="Y1046" i="1"/>
  <c r="AD1046" i="1" s="1"/>
  <c r="AG1047" i="1"/>
  <c r="X1049" i="1"/>
  <c r="W1049" i="1"/>
  <c r="AB1049" i="1" s="1"/>
  <c r="AC1049" i="1"/>
  <c r="AG1050" i="1"/>
  <c r="AY1050" i="1" s="1"/>
  <c r="W1050" i="1"/>
  <c r="AB1050" i="1" s="1"/>
  <c r="Y1051" i="1"/>
  <c r="AD1051" i="1" s="1"/>
  <c r="AF1052" i="1"/>
  <c r="Y1054" i="1"/>
  <c r="AG1055" i="1"/>
  <c r="X1057" i="1"/>
  <c r="W1057" i="1"/>
  <c r="AB1057" i="1" s="1"/>
  <c r="AC1057" i="1"/>
  <c r="AG1058" i="1"/>
  <c r="W1058" i="1"/>
  <c r="AB1058" i="1" s="1"/>
  <c r="Y1059" i="1"/>
  <c r="AD1059" i="1" s="1"/>
  <c r="AF1060" i="1"/>
  <c r="Y1062" i="1"/>
  <c r="AD1062" i="1" s="1"/>
  <c r="AG1063" i="1"/>
  <c r="X1065" i="1"/>
  <c r="AC1065" i="1" s="1"/>
  <c r="W1065" i="1"/>
  <c r="AB1065" i="1" s="1"/>
  <c r="AG1066" i="1"/>
  <c r="AY1066" i="1" s="1"/>
  <c r="W1066" i="1"/>
  <c r="AB1066" i="1" s="1"/>
  <c r="Y1067" i="1"/>
  <c r="AF1068" i="1"/>
  <c r="Y1070" i="1"/>
  <c r="AG1071" i="1"/>
  <c r="X1073" i="1"/>
  <c r="W1073" i="1"/>
  <c r="AB1073" i="1" s="1"/>
  <c r="AC1073" i="1"/>
  <c r="AG1074" i="1"/>
  <c r="AY1074" i="1" s="1"/>
  <c r="W1074" i="1"/>
  <c r="Y1075" i="1"/>
  <c r="AF1076" i="1"/>
  <c r="Y1078" i="1"/>
  <c r="AD1078" i="1" s="1"/>
  <c r="AG1079" i="1"/>
  <c r="AI1079" i="1" s="1"/>
  <c r="X1081" i="1"/>
  <c r="W1081" i="1"/>
  <c r="AB1081" i="1" s="1"/>
  <c r="AC1081" i="1"/>
  <c r="AG1082" i="1"/>
  <c r="AY1082" i="1" s="1"/>
  <c r="W1082" i="1"/>
  <c r="AB1082" i="1" s="1"/>
  <c r="Y1083" i="1"/>
  <c r="AD1083" i="1" s="1"/>
  <c r="AF1084" i="1"/>
  <c r="Y1086" i="1"/>
  <c r="AD1086" i="1" s="1"/>
  <c r="AG1087" i="1"/>
  <c r="X1089" i="1"/>
  <c r="W1089" i="1"/>
  <c r="AB1089" i="1" s="1"/>
  <c r="AC1089" i="1"/>
  <c r="AG1090" i="1"/>
  <c r="AY1090" i="1" s="1"/>
  <c r="W1090" i="1"/>
  <c r="AB1090" i="1" s="1"/>
  <c r="Y1091" i="1"/>
  <c r="AD1091" i="1" s="1"/>
  <c r="AF1092" i="1"/>
  <c r="Y1094" i="1"/>
  <c r="AD1094" i="1" s="1"/>
  <c r="AG1095" i="1"/>
  <c r="X1097" i="1"/>
  <c r="W1097" i="1"/>
  <c r="AB1097" i="1" s="1"/>
  <c r="AC1097" i="1"/>
  <c r="AG1098" i="1"/>
  <c r="AY1098" i="1" s="1"/>
  <c r="W1098" i="1"/>
  <c r="AB1098" i="1" s="1"/>
  <c r="Y1099" i="1"/>
  <c r="AF1100" i="1"/>
  <c r="Y1102" i="1"/>
  <c r="AP1102" i="1"/>
  <c r="AG1103" i="1"/>
  <c r="X1105" i="1"/>
  <c r="W1105" i="1"/>
  <c r="AB1105" i="1" s="1"/>
  <c r="AC1105" i="1"/>
  <c r="AG1106" i="1"/>
  <c r="AY1106" i="1" s="1"/>
  <c r="W1106" i="1"/>
  <c r="AB1106" i="1"/>
  <c r="Y1107" i="1"/>
  <c r="AF1108" i="1"/>
  <c r="Y1110" i="1"/>
  <c r="AD1110" i="1" s="1"/>
  <c r="AG1111" i="1"/>
  <c r="X1113" i="1"/>
  <c r="AC1113" i="1" s="1"/>
  <c r="W1113" i="1"/>
  <c r="AB1113" i="1" s="1"/>
  <c r="AG1114" i="1"/>
  <c r="AY1114" i="1" s="1"/>
  <c r="W1114" i="1"/>
  <c r="AB1114" i="1"/>
  <c r="Y1115" i="1"/>
  <c r="AF1116" i="1"/>
  <c r="Y1117" i="1"/>
  <c r="AD1117" i="1" s="1"/>
  <c r="AG1118" i="1"/>
  <c r="AY1118" i="1" s="1"/>
  <c r="X1120" i="1"/>
  <c r="W1120" i="1"/>
  <c r="AB1120" i="1" s="1"/>
  <c r="AC1120" i="1"/>
  <c r="AG1121" i="1"/>
  <c r="W1121" i="1"/>
  <c r="AB1121" i="1" s="1"/>
  <c r="Y1122" i="1"/>
  <c r="AF1123" i="1"/>
  <c r="Y1125" i="1"/>
  <c r="AP1125" i="1"/>
  <c r="AG1126" i="1"/>
  <c r="AY1126" i="1" s="1"/>
  <c r="X1128" i="1"/>
  <c r="W1128" i="1"/>
  <c r="AB1128" i="1" s="1"/>
  <c r="AC1128" i="1"/>
  <c r="AG1129" i="1"/>
  <c r="W1129" i="1"/>
  <c r="AB1129" i="1" s="1"/>
  <c r="Y1130" i="1"/>
  <c r="AD1130" i="1" s="1"/>
  <c r="AF1131" i="1"/>
  <c r="Y1133" i="1"/>
  <c r="AD1133" i="1" s="1"/>
  <c r="AG1134" i="1"/>
  <c r="X1136" i="1"/>
  <c r="W1136" i="1"/>
  <c r="AB1136" i="1" s="1"/>
  <c r="AC1136" i="1"/>
  <c r="AG1137" i="1"/>
  <c r="W1137" i="1"/>
  <c r="Y1138" i="1"/>
  <c r="AD1138" i="1" s="1"/>
  <c r="AF1139" i="1"/>
  <c r="Y1141" i="1"/>
  <c r="AD1141" i="1" s="1"/>
  <c r="AG1142" i="1"/>
  <c r="X1144" i="1"/>
  <c r="W1144" i="1"/>
  <c r="AC1144" i="1"/>
  <c r="AG1145" i="1"/>
  <c r="AY1145" i="1" s="1"/>
  <c r="W1145" i="1"/>
  <c r="AB1145" i="1" s="1"/>
  <c r="Y1146" i="1"/>
  <c r="AD1146" i="1" s="1"/>
  <c r="AF1147" i="1"/>
  <c r="Y1149" i="1"/>
  <c r="AD1149" i="1" s="1"/>
  <c r="AG1150" i="1"/>
  <c r="AY1150" i="1" s="1"/>
  <c r="X1152" i="1"/>
  <c r="W1152" i="1"/>
  <c r="AB1152" i="1" s="1"/>
  <c r="AC1152" i="1"/>
  <c r="AG1153" i="1"/>
  <c r="AY1153" i="1" s="1"/>
  <c r="W1153" i="1"/>
  <c r="AB1153" i="1" s="1"/>
  <c r="Y1154" i="1"/>
  <c r="AD1154" i="1" s="1"/>
  <c r="AF1155" i="1"/>
  <c r="Y1157" i="1"/>
  <c r="AD1157" i="1" s="1"/>
  <c r="AG1158" i="1"/>
  <c r="AI1158" i="1" s="1"/>
  <c r="X1160" i="1"/>
  <c r="AC1160" i="1" s="1"/>
  <c r="W1160" i="1"/>
  <c r="AG1161" i="1"/>
  <c r="W1161" i="1"/>
  <c r="AB1161" i="1" s="1"/>
  <c r="Y1162" i="1"/>
  <c r="AF1163" i="1"/>
  <c r="Y1165" i="1"/>
  <c r="AG1166" i="1"/>
  <c r="AY1166" i="1" s="1"/>
  <c r="X1168" i="1"/>
  <c r="AC1168" i="1" s="1"/>
  <c r="W1168" i="1"/>
  <c r="AB1168" i="1" s="1"/>
  <c r="AG1169" i="1"/>
  <c r="AY1169" i="1" s="1"/>
  <c r="W1169" i="1"/>
  <c r="AB1169" i="1" s="1"/>
  <c r="Y1170" i="1"/>
  <c r="AF1171" i="1"/>
  <c r="Y1173" i="1"/>
  <c r="AD1173" i="1" s="1"/>
  <c r="AG1174" i="1"/>
  <c r="AY1174" i="1" s="1"/>
  <c r="X1176" i="1"/>
  <c r="AC1176" i="1" s="1"/>
  <c r="W1176" i="1"/>
  <c r="AB1176" i="1" s="1"/>
  <c r="AG1177" i="1"/>
  <c r="AY1177" i="1" s="1"/>
  <c r="W1177" i="1"/>
  <c r="AB1177" i="1" s="1"/>
  <c r="Y1178" i="1"/>
  <c r="AF1179" i="1"/>
  <c r="Y1181" i="1"/>
  <c r="AD1181" i="1" s="1"/>
  <c r="AG1182" i="1"/>
  <c r="X1184" i="1"/>
  <c r="W1184" i="1"/>
  <c r="AB1184" i="1" s="1"/>
  <c r="AC1184" i="1"/>
  <c r="AG1185" i="1"/>
  <c r="W1185" i="1"/>
  <c r="AB1185" i="1" s="1"/>
  <c r="Y1186" i="1"/>
  <c r="AD1186" i="1" s="1"/>
  <c r="AF1187" i="1"/>
  <c r="Y1189" i="1"/>
  <c r="AP1189" i="1"/>
  <c r="AG1190" i="1"/>
  <c r="AY1190" i="1" s="1"/>
  <c r="X1192" i="1"/>
  <c r="W1192" i="1"/>
  <c r="AB1192" i="1" s="1"/>
  <c r="AC1192" i="1"/>
  <c r="AG1193" i="1"/>
  <c r="W1193" i="1"/>
  <c r="AB1193" i="1" s="1"/>
  <c r="Y1194" i="1"/>
  <c r="AD1194" i="1" s="1"/>
  <c r="AF1195" i="1"/>
  <c r="AH1195" i="1" s="1"/>
  <c r="Y1197" i="1"/>
  <c r="AG1198" i="1"/>
  <c r="X1199" i="1"/>
  <c r="AC1199" i="1" s="1"/>
  <c r="W1199" i="1"/>
  <c r="AB1199" i="1" s="1"/>
  <c r="AG1200" i="1"/>
  <c r="W1200" i="1"/>
  <c r="AB1200" i="1" s="1"/>
  <c r="Y1201" i="1"/>
  <c r="AF1202" i="1"/>
  <c r="Y1204" i="1"/>
  <c r="AD1204" i="1" s="1"/>
  <c r="AG1205" i="1"/>
  <c r="AY1205" i="1" s="1"/>
  <c r="X1207" i="1"/>
  <c r="W1207" i="1"/>
  <c r="AB1207" i="1" s="1"/>
  <c r="AC1207" i="1"/>
  <c r="AG1208" i="1"/>
  <c r="W1208" i="1"/>
  <c r="AB1208" i="1" s="1"/>
  <c r="Y1209" i="1"/>
  <c r="AD1209" i="1" s="1"/>
  <c r="AF1210" i="1"/>
  <c r="Y1212" i="1"/>
  <c r="AG1213" i="1"/>
  <c r="AY1213" i="1" s="1"/>
  <c r="X1215" i="1"/>
  <c r="AC1215" i="1" s="1"/>
  <c r="W1215" i="1"/>
  <c r="AB1215" i="1" s="1"/>
  <c r="AG1216" i="1"/>
  <c r="W1216" i="1"/>
  <c r="AB1216" i="1" s="1"/>
  <c r="Y1217" i="1"/>
  <c r="AF1218" i="1"/>
  <c r="Y1220" i="1"/>
  <c r="AD1220" i="1" s="1"/>
  <c r="AG1221" i="1"/>
  <c r="AY1221" i="1" s="1"/>
  <c r="X1223" i="1"/>
  <c r="W1223" i="1"/>
  <c r="AB1223" i="1" s="1"/>
  <c r="AC1223" i="1"/>
  <c r="AG1224" i="1"/>
  <c r="AY1224" i="1" s="1"/>
  <c r="W1224" i="1"/>
  <c r="Y1225" i="1"/>
  <c r="AD1225" i="1" s="1"/>
  <c r="AF1226" i="1"/>
  <c r="Y1228" i="1"/>
  <c r="AD1228" i="1" s="1"/>
  <c r="AG1229" i="1"/>
  <c r="X1231" i="1"/>
  <c r="W1231" i="1"/>
  <c r="AB1231" i="1" s="1"/>
  <c r="AC1231" i="1"/>
  <c r="AG1232" i="1"/>
  <c r="AY1232" i="1" s="1"/>
  <c r="W1232" i="1"/>
  <c r="AB1232" i="1" s="1"/>
  <c r="Y1233" i="1"/>
  <c r="AD1233" i="1" s="1"/>
  <c r="AF1234" i="1"/>
  <c r="Y1236" i="1"/>
  <c r="AD1236" i="1" s="1"/>
  <c r="AG1237" i="1"/>
  <c r="AY1237" i="1" s="1"/>
  <c r="X1239" i="1"/>
  <c r="W1239" i="1"/>
  <c r="AB1239" i="1" s="1"/>
  <c r="AC1239" i="1"/>
  <c r="AG1240" i="1"/>
  <c r="W1240" i="1"/>
  <c r="AB1240" i="1" s="1"/>
  <c r="Y1241" i="1"/>
  <c r="AD1241" i="1" s="1"/>
  <c r="AF1242" i="1"/>
  <c r="Y1244" i="1"/>
  <c r="AG1245" i="1"/>
  <c r="X1247" i="1"/>
  <c r="W1247" i="1"/>
  <c r="AC1247" i="1"/>
  <c r="AG1248" i="1"/>
  <c r="AY1248" i="1" s="1"/>
  <c r="W1248" i="1"/>
  <c r="AB1248" i="1" s="1"/>
  <c r="Y1249" i="1"/>
  <c r="AD1249" i="1" s="1"/>
  <c r="AF1250" i="1"/>
  <c r="Y1252" i="1"/>
  <c r="AD1252" i="1" s="1"/>
  <c r="AG1253" i="1"/>
  <c r="AY1253" i="1" s="1"/>
  <c r="X1255" i="1"/>
  <c r="W1255" i="1"/>
  <c r="AC1255" i="1"/>
  <c r="AG1256" i="1"/>
  <c r="AY1256" i="1" s="1"/>
  <c r="W1256" i="1"/>
  <c r="AB1256" i="1" s="1"/>
  <c r="Y1257" i="1"/>
  <c r="AD1257" i="1" s="1"/>
  <c r="AF1258" i="1"/>
  <c r="Y1260" i="1"/>
  <c r="AG1261" i="1"/>
  <c r="AY1261" i="1" s="1"/>
  <c r="X1263" i="1"/>
  <c r="W1263" i="1"/>
  <c r="AC1263" i="1"/>
  <c r="AG1264" i="1"/>
  <c r="AY1264" i="1" s="1"/>
  <c r="W1264" i="1"/>
  <c r="AB1264" i="1" s="1"/>
  <c r="Y1265" i="1"/>
  <c r="AD1265" i="1" s="1"/>
  <c r="AF1266" i="1"/>
  <c r="AF1267" i="1"/>
  <c r="V1267" i="1"/>
  <c r="X1268" i="1"/>
  <c r="AC1268" i="1" s="1"/>
  <c r="AF1269" i="1"/>
  <c r="AF1270" i="1"/>
  <c r="AC1272" i="1"/>
  <c r="X1272" i="1"/>
  <c r="AF1273" i="1"/>
  <c r="AA1274" i="1"/>
  <c r="AF1274" i="1"/>
  <c r="X1276" i="1"/>
  <c r="AC1276" i="1" s="1"/>
  <c r="AF1277" i="1"/>
  <c r="AA1278" i="1"/>
  <c r="AF1278" i="1"/>
  <c r="X1280" i="1"/>
  <c r="AC1280" i="1" s="1"/>
  <c r="AF1281" i="1"/>
  <c r="AF1282" i="1"/>
  <c r="X1284" i="1"/>
  <c r="AC1284" i="1" s="1"/>
  <c r="AF1285" i="1"/>
  <c r="X1287" i="1"/>
  <c r="AC1287" i="1" s="1"/>
  <c r="AF1288" i="1"/>
  <c r="AA1289" i="1"/>
  <c r="AF1289" i="1"/>
  <c r="AC1291" i="1"/>
  <c r="X1291" i="1"/>
  <c r="AF1292" i="1"/>
  <c r="AA1293" i="1"/>
  <c r="AF1293" i="1"/>
  <c r="AC1295" i="1"/>
  <c r="X1295" i="1"/>
  <c r="AF1296" i="1"/>
  <c r="AA1297" i="1"/>
  <c r="AF1297" i="1"/>
  <c r="AC1299" i="1"/>
  <c r="X1299" i="1"/>
  <c r="AF1300" i="1"/>
  <c r="AF1301" i="1"/>
  <c r="AC1303" i="1"/>
  <c r="X1303" i="1"/>
  <c r="AF1304" i="1"/>
  <c r="AF1305" i="1"/>
  <c r="AC1307" i="1"/>
  <c r="X1307" i="1"/>
  <c r="AF1308" i="1"/>
  <c r="AF1309" i="1"/>
  <c r="AC1311" i="1"/>
  <c r="X1311" i="1"/>
  <c r="AF1312" i="1"/>
  <c r="AF1313" i="1"/>
  <c r="AC1315" i="1"/>
  <c r="X1315" i="1"/>
  <c r="AF1316" i="1"/>
  <c r="AA1317" i="1"/>
  <c r="AF1317" i="1"/>
  <c r="AC1319" i="1"/>
  <c r="X1319" i="1"/>
  <c r="AF1320" i="1"/>
  <c r="AF1321" i="1"/>
  <c r="AC1323" i="1"/>
  <c r="X1323" i="1"/>
  <c r="AF1324" i="1"/>
  <c r="AA1325" i="1"/>
  <c r="AF1325" i="1"/>
  <c r="X1327" i="1"/>
  <c r="AC1327" i="1" s="1"/>
  <c r="AF1328" i="1"/>
  <c r="AF1329" i="1"/>
  <c r="X1331" i="1"/>
  <c r="AC1331" i="1" s="1"/>
  <c r="AF1332" i="1"/>
  <c r="AA1333" i="1"/>
  <c r="AF1333" i="1"/>
  <c r="X1335" i="1"/>
  <c r="AC1335" i="1" s="1"/>
  <c r="W1338" i="1"/>
  <c r="AB1338" i="1" s="1"/>
  <c r="AG1338" i="1"/>
  <c r="AY1338" i="1" s="1"/>
  <c r="AG1340" i="1"/>
  <c r="Y1340" i="1"/>
  <c r="AD1340" i="1" s="1"/>
  <c r="V1345" i="1"/>
  <c r="AF1345" i="1"/>
  <c r="AD1348" i="1"/>
  <c r="AG1348" i="1"/>
  <c r="AI1348" i="1" s="1"/>
  <c r="Y1348" i="1"/>
  <c r="W1354" i="1"/>
  <c r="AB1354" i="1" s="1"/>
  <c r="AG1354" i="1"/>
  <c r="X1359" i="1"/>
  <c r="AC1359" i="1" s="1"/>
  <c r="V1361" i="1"/>
  <c r="AA1361" i="1" s="1"/>
  <c r="AF1361" i="1"/>
  <c r="AG1364" i="1"/>
  <c r="AY1364" i="1" s="1"/>
  <c r="Y1364" i="1"/>
  <c r="AD1364" i="1" s="1"/>
  <c r="W1369" i="1"/>
  <c r="AB1369" i="1" s="1"/>
  <c r="AG1369" i="1"/>
  <c r="X1374" i="1"/>
  <c r="AC1374" i="1" s="1"/>
  <c r="V1376" i="1"/>
  <c r="AF1376" i="1"/>
  <c r="AG1379" i="1"/>
  <c r="AY1379" i="1" s="1"/>
  <c r="Y1379" i="1"/>
  <c r="AD1379" i="1" s="1"/>
  <c r="W1385" i="1"/>
  <c r="AB1385" i="1" s="1"/>
  <c r="AG1385" i="1"/>
  <c r="AC1390" i="1"/>
  <c r="X1390" i="1"/>
  <c r="V1392" i="1"/>
  <c r="AF1392" i="1"/>
  <c r="AG1395" i="1"/>
  <c r="AI1395" i="1" s="1"/>
  <c r="Y1395" i="1"/>
  <c r="AD1395" i="1" s="1"/>
  <c r="W1401" i="1"/>
  <c r="AB1401" i="1" s="1"/>
  <c r="AG1401" i="1"/>
  <c r="AC1406" i="1"/>
  <c r="X1406" i="1"/>
  <c r="V1408" i="1"/>
  <c r="AF1408" i="1"/>
  <c r="AC1416" i="1"/>
  <c r="Y1417" i="1"/>
  <c r="AD1417" i="1" s="1"/>
  <c r="W1421" i="1"/>
  <c r="AB1421" i="1" s="1"/>
  <c r="AG1421" i="1"/>
  <c r="AG1422" i="1"/>
  <c r="X1427" i="1"/>
  <c r="W1430" i="1"/>
  <c r="AB1430" i="1" s="1"/>
  <c r="X1432" i="1"/>
  <c r="AD1433" i="1"/>
  <c r="AC1435" i="1"/>
  <c r="V1436" i="1"/>
  <c r="AF1436" i="1"/>
  <c r="AB1437" i="1"/>
  <c r="AC1448" i="1"/>
  <c r="Y1449" i="1"/>
  <c r="W1452" i="1"/>
  <c r="AG1452" i="1"/>
  <c r="AY1452" i="1" s="1"/>
  <c r="AG1453" i="1"/>
  <c r="AY1453" i="1" s="1"/>
  <c r="X1458" i="1"/>
  <c r="AC1458" i="1" s="1"/>
  <c r="W1461" i="1"/>
  <c r="AB1461" i="1" s="1"/>
  <c r="X1463" i="1"/>
  <c r="AD1464" i="1"/>
  <c r="AC1466" i="1"/>
  <c r="V1467" i="1"/>
  <c r="AF1467" i="1"/>
  <c r="Y1480" i="1"/>
  <c r="AD1480" i="1" s="1"/>
  <c r="AD1496" i="1"/>
  <c r="X1498" i="1"/>
  <c r="AC1506" i="1"/>
  <c r="V1507" i="1"/>
  <c r="AF1507" i="1"/>
  <c r="W1508" i="1"/>
  <c r="AB1508" i="1" s="1"/>
  <c r="AG1508" i="1"/>
  <c r="W1509" i="1"/>
  <c r="AB1509" i="1" s="1"/>
  <c r="AG1509" i="1"/>
  <c r="X1511" i="1"/>
  <c r="Y1512" i="1"/>
  <c r="AD1512" i="1" s="1"/>
  <c r="X1526" i="1"/>
  <c r="AC1526" i="1" s="1"/>
  <c r="V1534" i="1"/>
  <c r="AF1534" i="1"/>
  <c r="W1535" i="1"/>
  <c r="AG1535" i="1"/>
  <c r="AY1535" i="1" s="1"/>
  <c r="W1536" i="1"/>
  <c r="AB1536" i="1" s="1"/>
  <c r="AG1536" i="1"/>
  <c r="AY1536" i="1" s="1"/>
  <c r="X1538" i="1"/>
  <c r="AC1538" i="1" s="1"/>
  <c r="Y1539" i="1"/>
  <c r="AD1539" i="1" s="1"/>
  <c r="AD1555" i="1"/>
  <c r="X1557" i="1"/>
  <c r="AC1565" i="1"/>
  <c r="V1566" i="1"/>
  <c r="AF1566" i="1"/>
  <c r="W1567" i="1"/>
  <c r="AG1567" i="1"/>
  <c r="AY1567" i="1" s="1"/>
  <c r="W1568" i="1"/>
  <c r="AB1568" i="1" s="1"/>
  <c r="AG1568" i="1"/>
  <c r="AY1568" i="1" s="1"/>
  <c r="X1570" i="1"/>
  <c r="AG1586" i="1"/>
  <c r="AY1586" i="1" s="1"/>
  <c r="Y1586" i="1"/>
  <c r="AD1586" i="1" s="1"/>
  <c r="AD1593" i="1"/>
  <c r="AG1593" i="1"/>
  <c r="Y1593" i="1"/>
  <c r="V1598" i="1"/>
  <c r="AF1598" i="1"/>
  <c r="AG1628" i="1"/>
  <c r="AY1628" i="1" s="1"/>
  <c r="W1628" i="1"/>
  <c r="AB1628" i="1" s="1"/>
  <c r="AF1637" i="1"/>
  <c r="V1637" i="1"/>
  <c r="AG1658" i="1"/>
  <c r="W1658" i="1"/>
  <c r="AB1658" i="1" s="1"/>
  <c r="V1666" i="1"/>
  <c r="AF1666" i="1"/>
  <c r="AF1667" i="1"/>
  <c r="V1667" i="1"/>
  <c r="AG1683" i="1"/>
  <c r="AB1683" i="1"/>
  <c r="W1683" i="1"/>
  <c r="V1692" i="1"/>
  <c r="AF1692" i="1"/>
  <c r="AF1693" i="1"/>
  <c r="V1693" i="1"/>
  <c r="AG1709" i="1"/>
  <c r="W1709" i="1"/>
  <c r="AB1709" i="1" s="1"/>
  <c r="V1718" i="1"/>
  <c r="AF1718" i="1"/>
  <c r="AF1719" i="1"/>
  <c r="V1719" i="1"/>
  <c r="AG1735" i="1"/>
  <c r="W1735" i="1"/>
  <c r="AB1735" i="1" s="1"/>
  <c r="V1745" i="1"/>
  <c r="AF1745" i="1"/>
  <c r="AF1746" i="1"/>
  <c r="V1746" i="1"/>
  <c r="AG1767" i="1"/>
  <c r="AY1767" i="1" s="1"/>
  <c r="AB1767" i="1"/>
  <c r="W1767" i="1"/>
  <c r="V1777" i="1"/>
  <c r="AF1777" i="1"/>
  <c r="AF1778" i="1"/>
  <c r="V1778" i="1"/>
  <c r="AC1807" i="1"/>
  <c r="X1807" i="1"/>
  <c r="AG1814" i="1"/>
  <c r="W1814" i="1"/>
  <c r="AB1814" i="1" s="1"/>
  <c r="AG1819" i="1"/>
  <c r="Y1819" i="1"/>
  <c r="AD1819" i="1" s="1"/>
  <c r="W1821" i="1"/>
  <c r="AG1821" i="1"/>
  <c r="V1824" i="1"/>
  <c r="AF1824" i="1"/>
  <c r="AF1825" i="1"/>
  <c r="V1825" i="1"/>
  <c r="AC1826" i="1"/>
  <c r="X1826" i="1"/>
  <c r="AG1828" i="1"/>
  <c r="Y1828" i="1"/>
  <c r="AD1828" i="1" s="1"/>
  <c r="X1870" i="1"/>
  <c r="AC1870" i="1" s="1"/>
  <c r="AJ1870" i="1" s="1"/>
  <c r="AG1877" i="1"/>
  <c r="AY1877" i="1" s="1"/>
  <c r="W1877" i="1"/>
  <c r="AB1877" i="1" s="1"/>
  <c r="AG1882" i="1"/>
  <c r="AY1882" i="1" s="1"/>
  <c r="Y1882" i="1"/>
  <c r="AD1882" i="1" s="1"/>
  <c r="AB1884" i="1"/>
  <c r="W1884" i="1"/>
  <c r="AG1884" i="1"/>
  <c r="AY1884" i="1" s="1"/>
  <c r="V1887" i="1"/>
  <c r="AF1887" i="1"/>
  <c r="AF1888" i="1"/>
  <c r="V1888" i="1"/>
  <c r="AC1889" i="1"/>
  <c r="X1889" i="1"/>
  <c r="AD1891" i="1"/>
  <c r="AG1891" i="1"/>
  <c r="Y1891" i="1"/>
  <c r="AF1906" i="1"/>
  <c r="X1908" i="1"/>
  <c r="AC1908" i="1"/>
  <c r="AC1913" i="1"/>
  <c r="X1913" i="1"/>
  <c r="AD1926" i="1"/>
  <c r="AG1926" i="1"/>
  <c r="AY1926" i="1" s="1"/>
  <c r="Y1926" i="1"/>
  <c r="V1938" i="1"/>
  <c r="Z1938" i="1"/>
  <c r="AE1938" i="1"/>
  <c r="W1954" i="1"/>
  <c r="AB1954" i="1"/>
  <c r="AG1954" i="1"/>
  <c r="AY1954" i="1" s="1"/>
  <c r="V1969" i="1"/>
  <c r="Y1974" i="1"/>
  <c r="AD1974" i="1" s="1"/>
  <c r="AF1975" i="1"/>
  <c r="V1975" i="1"/>
  <c r="AG1980" i="1"/>
  <c r="W1980" i="1"/>
  <c r="AB1980" i="1" s="1"/>
  <c r="W1986" i="1"/>
  <c r="AB1986" i="1" s="1"/>
  <c r="AG1986" i="1"/>
  <c r="AY1986" i="1" s="1"/>
  <c r="AC1997" i="1"/>
  <c r="X1997" i="1"/>
  <c r="V1998" i="1"/>
  <c r="AF1998" i="1"/>
  <c r="AF2001" i="1"/>
  <c r="X2003" i="1"/>
  <c r="AP2003" i="1"/>
  <c r="AC2003" i="1"/>
  <c r="AD2006" i="1"/>
  <c r="Y2006" i="1"/>
  <c r="AF2007" i="1"/>
  <c r="V2007" i="1"/>
  <c r="AG2012" i="1"/>
  <c r="AY2012" i="1" s="1"/>
  <c r="AB2012" i="1"/>
  <c r="W2012" i="1"/>
  <c r="V2032" i="1"/>
  <c r="AB2038" i="1"/>
  <c r="W2038" i="1"/>
  <c r="AG2038" i="1"/>
  <c r="AY2038" i="1" s="1"/>
  <c r="AG2097" i="1"/>
  <c r="AY2097" i="1" s="1"/>
  <c r="Y2097" i="1"/>
  <c r="AD2097" i="1" s="1"/>
  <c r="AC2150" i="1"/>
  <c r="AJ2150" i="1"/>
  <c r="X2150" i="1"/>
  <c r="AC1346" i="1"/>
  <c r="AB1349" i="1"/>
  <c r="AC1350" i="1"/>
  <c r="AC1354" i="1"/>
  <c r="AD1359" i="1"/>
  <c r="AC1362" i="1"/>
  <c r="AD1370" i="1"/>
  <c r="AC1373" i="1"/>
  <c r="AD1374" i="1"/>
  <c r="AB1376" i="1"/>
  <c r="AC1377" i="1"/>
  <c r="AD1378" i="1"/>
  <c r="AB1384" i="1"/>
  <c r="AC1385" i="1"/>
  <c r="AB1388" i="1"/>
  <c r="AC1389" i="1"/>
  <c r="AD1390" i="1"/>
  <c r="AB1396" i="1"/>
  <c r="AC1397" i="1"/>
  <c r="AD1398" i="1"/>
  <c r="AB1400" i="1"/>
  <c r="AC1405" i="1"/>
  <c r="AC1409" i="1"/>
  <c r="AD1410" i="1"/>
  <c r="AG1411" i="1"/>
  <c r="AY1411" i="1" s="1"/>
  <c r="W1411" i="1"/>
  <c r="AB1411" i="1" s="1"/>
  <c r="Y1412" i="1"/>
  <c r="AD1412" i="1" s="1"/>
  <c r="AF1413" i="1"/>
  <c r="Y1415" i="1"/>
  <c r="AG1416" i="1"/>
  <c r="X1418" i="1"/>
  <c r="AC1418" i="1"/>
  <c r="AG1419" i="1"/>
  <c r="AY1419" i="1" s="1"/>
  <c r="W1419" i="1"/>
  <c r="AB1419" i="1"/>
  <c r="Y1420" i="1"/>
  <c r="AF1421" i="1"/>
  <c r="Y1423" i="1"/>
  <c r="AG1424" i="1"/>
  <c r="X1426" i="1"/>
  <c r="AC1426" i="1"/>
  <c r="AG1427" i="1"/>
  <c r="W1427" i="1"/>
  <c r="AB1427" i="1" s="1"/>
  <c r="Y1428" i="1"/>
  <c r="AF1429" i="1"/>
  <c r="Y1431" i="1"/>
  <c r="AP1431" i="1"/>
  <c r="AG1432" i="1"/>
  <c r="AY1432" i="1" s="1"/>
  <c r="X1434" i="1"/>
  <c r="AC1434" i="1"/>
  <c r="AG1435" i="1"/>
  <c r="AY1435" i="1" s="1"/>
  <c r="W1435" i="1"/>
  <c r="AB1435" i="1"/>
  <c r="Y1436" i="1"/>
  <c r="AF1437" i="1"/>
  <c r="AH1437" i="1" s="1"/>
  <c r="Y1439" i="1"/>
  <c r="AP1439" i="1"/>
  <c r="AG1440" i="1"/>
  <c r="AY1440" i="1" s="1"/>
  <c r="X1442" i="1"/>
  <c r="AC1442" i="1"/>
  <c r="AG1443" i="1"/>
  <c r="W1443" i="1"/>
  <c r="AB1443" i="1"/>
  <c r="Y1444" i="1"/>
  <c r="AD1444" i="1" s="1"/>
  <c r="AF1445" i="1"/>
  <c r="Y1447" i="1"/>
  <c r="AD1447" i="1" s="1"/>
  <c r="AG1448" i="1"/>
  <c r="AG1450" i="1"/>
  <c r="AY1450" i="1" s="1"/>
  <c r="W1450" i="1"/>
  <c r="AB1450" i="1" s="1"/>
  <c r="Y1451" i="1"/>
  <c r="AF1452" i="1"/>
  <c r="Y1454" i="1"/>
  <c r="AG1455" i="1"/>
  <c r="AY1455" i="1" s="1"/>
  <c r="X1457" i="1"/>
  <c r="AC1457" i="1"/>
  <c r="AG1458" i="1"/>
  <c r="AY1458" i="1" s="1"/>
  <c r="W1458" i="1"/>
  <c r="AB1458" i="1"/>
  <c r="Y1459" i="1"/>
  <c r="AF1460" i="1"/>
  <c r="Y1462" i="1"/>
  <c r="AP1462" i="1"/>
  <c r="AG1463" i="1"/>
  <c r="X1465" i="1"/>
  <c r="AC1465" i="1"/>
  <c r="AG1466" i="1"/>
  <c r="AY1466" i="1" s="1"/>
  <c r="W1466" i="1"/>
  <c r="AB1466" i="1" s="1"/>
  <c r="Y1467" i="1"/>
  <c r="AD1467" i="1" s="1"/>
  <c r="AF1468" i="1"/>
  <c r="Y1470" i="1"/>
  <c r="AD1470" i="1" s="1"/>
  <c r="AG1471" i="1"/>
  <c r="AY1471" i="1" s="1"/>
  <c r="X1473" i="1"/>
  <c r="AC1473" i="1" s="1"/>
  <c r="AG1474" i="1"/>
  <c r="W1474" i="1"/>
  <c r="AB1474" i="1"/>
  <c r="Y1475" i="1"/>
  <c r="AF1476" i="1"/>
  <c r="Y1478" i="1"/>
  <c r="AD1478" i="1" s="1"/>
  <c r="AG1479" i="1"/>
  <c r="AY1479" i="1" s="1"/>
  <c r="X1481" i="1"/>
  <c r="AC1481" i="1" s="1"/>
  <c r="AG1482" i="1"/>
  <c r="W1482" i="1"/>
  <c r="AB1482" i="1" s="1"/>
  <c r="Y1483" i="1"/>
  <c r="AD1483" i="1" s="1"/>
  <c r="AF1484" i="1"/>
  <c r="Y1486" i="1"/>
  <c r="AD1486" i="1" s="1"/>
  <c r="X1489" i="1"/>
  <c r="AC1489" i="1" s="1"/>
  <c r="AJ1489" i="1" s="1"/>
  <c r="W1490" i="1"/>
  <c r="AB1490" i="1" s="1"/>
  <c r="Y1491" i="1"/>
  <c r="AD1491" i="1" s="1"/>
  <c r="AF1492" i="1"/>
  <c r="AH1492" i="1" s="1"/>
  <c r="Y1494" i="1"/>
  <c r="X1497" i="1"/>
  <c r="AC1497" i="1"/>
  <c r="W1498" i="1"/>
  <c r="AB1498" i="1" s="1"/>
  <c r="Y1499" i="1"/>
  <c r="AD1499" i="1" s="1"/>
  <c r="AF1500" i="1"/>
  <c r="Y1502" i="1"/>
  <c r="AD1502" i="1" s="1"/>
  <c r="X1505" i="1"/>
  <c r="AC1505" i="1" s="1"/>
  <c r="W1506" i="1"/>
  <c r="AB1506" i="1" s="1"/>
  <c r="Y1507" i="1"/>
  <c r="AF1508" i="1"/>
  <c r="Y1510" i="1"/>
  <c r="AD1510" i="1" s="1"/>
  <c r="X1513" i="1"/>
  <c r="AC1513" i="1" s="1"/>
  <c r="AJ1513" i="1" s="1"/>
  <c r="W1514" i="1"/>
  <c r="AB1514" i="1" s="1"/>
  <c r="Y1515" i="1"/>
  <c r="AF1516" i="1"/>
  <c r="Y1518" i="1"/>
  <c r="X1521" i="1"/>
  <c r="AC1521" i="1" s="1"/>
  <c r="W1522" i="1"/>
  <c r="AB1522" i="1" s="1"/>
  <c r="Y1523" i="1"/>
  <c r="AD1523" i="1" s="1"/>
  <c r="AF1524" i="1"/>
  <c r="W1526" i="1"/>
  <c r="AB1526" i="1"/>
  <c r="Y1527" i="1"/>
  <c r="AF1528" i="1"/>
  <c r="AH1528" i="1" s="1"/>
  <c r="Y1530" i="1"/>
  <c r="X1533" i="1"/>
  <c r="AC1533" i="1"/>
  <c r="Y1534" i="1"/>
  <c r="AD1534" i="1" s="1"/>
  <c r="AF1535" i="1"/>
  <c r="AH1535" i="1" s="1"/>
  <c r="Y1537" i="1"/>
  <c r="AD1537" i="1" s="1"/>
  <c r="X1540" i="1"/>
  <c r="AC1540" i="1" s="1"/>
  <c r="W1541" i="1"/>
  <c r="AB1541" i="1"/>
  <c r="Y1542" i="1"/>
  <c r="AF1543" i="1"/>
  <c r="Y1545" i="1"/>
  <c r="AD1545" i="1" s="1"/>
  <c r="X1548" i="1"/>
  <c r="AC1548" i="1"/>
  <c r="W1549" i="1"/>
  <c r="AB1549" i="1" s="1"/>
  <c r="Y1550" i="1"/>
  <c r="AD1550" i="1" s="1"/>
  <c r="AF1551" i="1"/>
  <c r="Y1553" i="1"/>
  <c r="AP1553" i="1"/>
  <c r="X1556" i="1"/>
  <c r="AC1556" i="1"/>
  <c r="W1557" i="1"/>
  <c r="AB1557" i="1" s="1"/>
  <c r="Y1558" i="1"/>
  <c r="AF1559" i="1"/>
  <c r="Y1561" i="1"/>
  <c r="X1564" i="1"/>
  <c r="AC1564" i="1" s="1"/>
  <c r="W1565" i="1"/>
  <c r="AB1565" i="1"/>
  <c r="Y1566" i="1"/>
  <c r="AF1567" i="1"/>
  <c r="AH1567" i="1" s="1"/>
  <c r="Y1569" i="1"/>
  <c r="AP1569" i="1"/>
  <c r="X1571" i="1"/>
  <c r="AC1571" i="1"/>
  <c r="W1572" i="1"/>
  <c r="AB1572" i="1" s="1"/>
  <c r="AI1572" i="1" s="1"/>
  <c r="Y1573" i="1"/>
  <c r="AD1573" i="1" s="1"/>
  <c r="AF1574" i="1"/>
  <c r="Y1576" i="1"/>
  <c r="X1579" i="1"/>
  <c r="AC1579" i="1" s="1"/>
  <c r="W1580" i="1"/>
  <c r="AB1580" i="1"/>
  <c r="Y1581" i="1"/>
  <c r="AF1582" i="1"/>
  <c r="Y1584" i="1"/>
  <c r="AD1584" i="1" s="1"/>
  <c r="AG1589" i="1"/>
  <c r="Y1589" i="1"/>
  <c r="AD1589" i="1" s="1"/>
  <c r="AB1591" i="1"/>
  <c r="W1591" i="1"/>
  <c r="V1594" i="1"/>
  <c r="AF1595" i="1"/>
  <c r="AA1595" i="1"/>
  <c r="X1596" i="1"/>
  <c r="AC1596" i="1" s="1"/>
  <c r="AJ1596" i="1" s="1"/>
  <c r="AD1602" i="1"/>
  <c r="AG1602" i="1"/>
  <c r="Y1602" i="1"/>
  <c r="AB1604" i="1"/>
  <c r="W1604" i="1"/>
  <c r="AC1606" i="1"/>
  <c r="V1607" i="1"/>
  <c r="AF1608" i="1"/>
  <c r="AA1608" i="1"/>
  <c r="AC1609" i="1"/>
  <c r="X1609" i="1"/>
  <c r="AG1613" i="1"/>
  <c r="AY1613" i="1" s="1"/>
  <c r="W1613" i="1"/>
  <c r="AB1613" i="1" s="1"/>
  <c r="V1618" i="1"/>
  <c r="AF1619" i="1"/>
  <c r="AA1619" i="1"/>
  <c r="AC1620" i="1"/>
  <c r="X1620" i="1"/>
  <c r="AG1624" i="1"/>
  <c r="W1624" i="1"/>
  <c r="AB1624" i="1" s="1"/>
  <c r="AD1629" i="1"/>
  <c r="AG1629" i="1"/>
  <c r="AY1629" i="1" s="1"/>
  <c r="Y1629" i="1"/>
  <c r="AP1629" i="1"/>
  <c r="AB1631" i="1"/>
  <c r="W1631" i="1"/>
  <c r="AC1633" i="1"/>
  <c r="V1634" i="1"/>
  <c r="AF1635" i="1"/>
  <c r="AA1635" i="1"/>
  <c r="AC1636" i="1"/>
  <c r="X1636" i="1"/>
  <c r="AG1638" i="1"/>
  <c r="AY1638" i="1" s="1"/>
  <c r="W1638" i="1"/>
  <c r="AB1638" i="1" s="1"/>
  <c r="AG1643" i="1"/>
  <c r="AY1643" i="1" s="1"/>
  <c r="Y1643" i="1"/>
  <c r="AD1643" i="1" s="1"/>
  <c r="AB1645" i="1"/>
  <c r="W1645" i="1"/>
  <c r="AC1647" i="1"/>
  <c r="V1648" i="1"/>
  <c r="AF1649" i="1"/>
  <c r="AA1649" i="1"/>
  <c r="AC1650" i="1"/>
  <c r="X1650" i="1"/>
  <c r="AD1652" i="1"/>
  <c r="AG1654" i="1"/>
  <c r="W1654" i="1"/>
  <c r="AB1654" i="1" s="1"/>
  <c r="AD1659" i="1"/>
  <c r="AG1659" i="1"/>
  <c r="AY1659" i="1" s="1"/>
  <c r="Y1659" i="1"/>
  <c r="AP1659" i="1"/>
  <c r="AC1661" i="1"/>
  <c r="V1662" i="1"/>
  <c r="AF1663" i="1"/>
  <c r="AA1663" i="1"/>
  <c r="X1664" i="1"/>
  <c r="AC1664" i="1" s="1"/>
  <c r="AJ1664" i="1" s="1"/>
  <c r="AD1666" i="1"/>
  <c r="AG1668" i="1"/>
  <c r="AY1668" i="1" s="1"/>
  <c r="AB1668" i="1"/>
  <c r="W1668" i="1"/>
  <c r="W1670" i="1"/>
  <c r="AB1670" i="1" s="1"/>
  <c r="AC1672" i="1"/>
  <c r="V1673" i="1"/>
  <c r="AF1674" i="1"/>
  <c r="AA1674" i="1"/>
  <c r="AC1675" i="1"/>
  <c r="X1675" i="1"/>
  <c r="AD1677" i="1"/>
  <c r="AG1679" i="1"/>
  <c r="AY1679" i="1" s="1"/>
  <c r="W1679" i="1"/>
  <c r="AB1679" i="1" s="1"/>
  <c r="AD1684" i="1"/>
  <c r="AG1684" i="1"/>
  <c r="AY1684" i="1" s="1"/>
  <c r="Y1684" i="1"/>
  <c r="AP1684" i="1"/>
  <c r="AB1686" i="1"/>
  <c r="W1686" i="1"/>
  <c r="AF1689" i="1"/>
  <c r="AA1689" i="1"/>
  <c r="X1690" i="1"/>
  <c r="AC1690" i="1" s="1"/>
  <c r="AJ1690" i="1" s="1"/>
  <c r="AD1692" i="1"/>
  <c r="AG1694" i="1"/>
  <c r="W1694" i="1"/>
  <c r="AB1694" i="1" s="1"/>
  <c r="AD1699" i="1"/>
  <c r="AG1699" i="1"/>
  <c r="AY1699" i="1" s="1"/>
  <c r="Y1699" i="1"/>
  <c r="AB1701" i="1"/>
  <c r="W1701" i="1"/>
  <c r="AC1703" i="1"/>
  <c r="AG1705" i="1"/>
  <c r="AY1705" i="1" s="1"/>
  <c r="AB1705" i="1"/>
  <c r="W1705" i="1"/>
  <c r="AD1710" i="1"/>
  <c r="AG1710" i="1"/>
  <c r="AY1710" i="1" s="1"/>
  <c r="Y1710" i="1"/>
  <c r="AP1710" i="1"/>
  <c r="W1712" i="1"/>
  <c r="AB1712" i="1" s="1"/>
  <c r="AC1714" i="1"/>
  <c r="V1715" i="1"/>
  <c r="AF1716" i="1"/>
  <c r="AA1716" i="1"/>
  <c r="AC1717" i="1"/>
  <c r="X1717" i="1"/>
  <c r="AD1718" i="1"/>
  <c r="AG1720" i="1"/>
  <c r="W1720" i="1"/>
  <c r="AB1720" i="1" s="1"/>
  <c r="AD1725" i="1"/>
  <c r="AG1725" i="1"/>
  <c r="Y1725" i="1"/>
  <c r="AP1725" i="1"/>
  <c r="AB1727" i="1"/>
  <c r="W1727" i="1"/>
  <c r="AC1729" i="1"/>
  <c r="V1730" i="1"/>
  <c r="AF1731" i="1"/>
  <c r="AA1731" i="1"/>
  <c r="AC1732" i="1"/>
  <c r="X1732" i="1"/>
  <c r="AD1736" i="1"/>
  <c r="AG1736" i="1"/>
  <c r="AY1736" i="1" s="1"/>
  <c r="Y1736" i="1"/>
  <c r="AP1736" i="1"/>
  <c r="W1738" i="1"/>
  <c r="AB1738" i="1" s="1"/>
  <c r="AC1740" i="1"/>
  <c r="V1741" i="1"/>
  <c r="AF1742" i="1"/>
  <c r="AA1742" i="1"/>
  <c r="AC1743" i="1"/>
  <c r="X1743" i="1"/>
  <c r="AD1745" i="1"/>
  <c r="AG1747" i="1"/>
  <c r="W1747" i="1"/>
  <c r="AB1747" i="1" s="1"/>
  <c r="AD1752" i="1"/>
  <c r="AG1752" i="1"/>
  <c r="AY1752" i="1" s="1"/>
  <c r="Y1752" i="1"/>
  <c r="AB1754" i="1"/>
  <c r="W1754" i="1"/>
  <c r="AC1756" i="1"/>
  <c r="V1757" i="1"/>
  <c r="AF1758" i="1"/>
  <c r="AA1758" i="1"/>
  <c r="AC1759" i="1"/>
  <c r="X1759" i="1"/>
  <c r="AD1761" i="1"/>
  <c r="AG1763" i="1"/>
  <c r="AY1763" i="1" s="1"/>
  <c r="W1763" i="1"/>
  <c r="AB1763" i="1" s="1"/>
  <c r="AD1768" i="1"/>
  <c r="AG1768" i="1"/>
  <c r="AY1768" i="1" s="1"/>
  <c r="Y1768" i="1"/>
  <c r="AP1768" i="1"/>
  <c r="W1770" i="1"/>
  <c r="AB1770" i="1" s="1"/>
  <c r="AC1772" i="1"/>
  <c r="V1773" i="1"/>
  <c r="AF1774" i="1"/>
  <c r="AA1774" i="1"/>
  <c r="AC1775" i="1"/>
  <c r="X1775" i="1"/>
  <c r="AD1777" i="1"/>
  <c r="AG1779" i="1"/>
  <c r="W1779" i="1"/>
  <c r="AB1779" i="1" s="1"/>
  <c r="AD1784" i="1"/>
  <c r="AG1784" i="1"/>
  <c r="AY1784" i="1" s="1"/>
  <c r="Y1784" i="1"/>
  <c r="AP1784" i="1"/>
  <c r="AB1786" i="1"/>
  <c r="W1786" i="1"/>
  <c r="AC1788" i="1"/>
  <c r="V1789" i="1"/>
  <c r="AF1790" i="1"/>
  <c r="AA1790" i="1"/>
  <c r="AC1791" i="1"/>
  <c r="X1791" i="1"/>
  <c r="AD1793" i="1"/>
  <c r="AG1795" i="1"/>
  <c r="AY1795" i="1" s="1"/>
  <c r="W1795" i="1"/>
  <c r="AB1795" i="1" s="1"/>
  <c r="AB1801" i="1"/>
  <c r="W1801" i="1"/>
  <c r="V1804" i="1"/>
  <c r="AF1805" i="1"/>
  <c r="AA1805" i="1"/>
  <c r="AC1806" i="1"/>
  <c r="X1806" i="1"/>
  <c r="AD1808" i="1"/>
  <c r="AG1810" i="1"/>
  <c r="AB1810" i="1"/>
  <c r="W1810" i="1"/>
  <c r="AD1815" i="1"/>
  <c r="AG1815" i="1"/>
  <c r="Y1815" i="1"/>
  <c r="W1817" i="1"/>
  <c r="AB1817" i="1" s="1"/>
  <c r="AC1819" i="1"/>
  <c r="V1820" i="1"/>
  <c r="AF1821" i="1"/>
  <c r="AA1821" i="1"/>
  <c r="AC1822" i="1"/>
  <c r="X1822" i="1"/>
  <c r="AG1826" i="1"/>
  <c r="AY1826" i="1" s="1"/>
  <c r="W1826" i="1"/>
  <c r="AB1826" i="1" s="1"/>
  <c r="AD1831" i="1"/>
  <c r="AG1831" i="1"/>
  <c r="Y1831" i="1"/>
  <c r="W1833" i="1"/>
  <c r="AB1833" i="1" s="1"/>
  <c r="AC1835" i="1"/>
  <c r="V1836" i="1"/>
  <c r="AF1837" i="1"/>
  <c r="AA1837" i="1"/>
  <c r="AC1838" i="1"/>
  <c r="X1838" i="1"/>
  <c r="AD1840" i="1"/>
  <c r="AG1842" i="1"/>
  <c r="W1842" i="1"/>
  <c r="AB1842" i="1" s="1"/>
  <c r="AD1847" i="1"/>
  <c r="AG1847" i="1"/>
  <c r="Y1847" i="1"/>
  <c r="AP1847" i="1"/>
  <c r="W1849" i="1"/>
  <c r="AB1849" i="1" s="1"/>
  <c r="AC1851" i="1"/>
  <c r="V1852" i="1"/>
  <c r="AF1853" i="1"/>
  <c r="AA1853" i="1"/>
  <c r="AC1854" i="1"/>
  <c r="X1854" i="1"/>
  <c r="AD1856" i="1"/>
  <c r="AG1858" i="1"/>
  <c r="AY1858" i="1" s="1"/>
  <c r="AB1858" i="1"/>
  <c r="W1858" i="1"/>
  <c r="AD1863" i="1"/>
  <c r="AG1863" i="1"/>
  <c r="AY1863" i="1" s="1"/>
  <c r="Y1863" i="1"/>
  <c r="AP1863" i="1"/>
  <c r="AC1866" i="1"/>
  <c r="V1867" i="1"/>
  <c r="AF1868" i="1"/>
  <c r="AA1868" i="1"/>
  <c r="X1869" i="1"/>
  <c r="AC1869" i="1" s="1"/>
  <c r="AJ1869" i="1" s="1"/>
  <c r="AD1871" i="1"/>
  <c r="AG1873" i="1"/>
  <c r="AY1873" i="1" s="1"/>
  <c r="AB1873" i="1"/>
  <c r="W1873" i="1"/>
  <c r="AG1878" i="1"/>
  <c r="AY1878" i="1" s="1"/>
  <c r="Y1878" i="1"/>
  <c r="AD1878" i="1" s="1"/>
  <c r="W1880" i="1"/>
  <c r="AC1882" i="1"/>
  <c r="V1883" i="1"/>
  <c r="AF1884" i="1"/>
  <c r="AA1884" i="1"/>
  <c r="AC1885" i="1"/>
  <c r="X1885" i="1"/>
  <c r="AG1889" i="1"/>
  <c r="W1889" i="1"/>
  <c r="AB1889" i="1" s="1"/>
  <c r="AD1894" i="1"/>
  <c r="AG1894" i="1"/>
  <c r="Y1894" i="1"/>
  <c r="AP1894" i="1"/>
  <c r="W1896" i="1"/>
  <c r="AC1898" i="1"/>
  <c r="V1899" i="1"/>
  <c r="AF1900" i="1"/>
  <c r="AA1900" i="1"/>
  <c r="AC1901" i="1"/>
  <c r="X1901" i="1"/>
  <c r="AD1903" i="1"/>
  <c r="AF1904" i="1"/>
  <c r="V1904" i="1"/>
  <c r="W1908" i="1"/>
  <c r="AB1908" i="1" s="1"/>
  <c r="AG1909" i="1"/>
  <c r="AY1909" i="1" s="1"/>
  <c r="W1909" i="1"/>
  <c r="AB1909" i="1" s="1"/>
  <c r="W1915" i="1"/>
  <c r="AB1915" i="1" s="1"/>
  <c r="AD1918" i="1"/>
  <c r="AG1918" i="1"/>
  <c r="AY1918" i="1" s="1"/>
  <c r="AP1918" i="1"/>
  <c r="V1927" i="1"/>
  <c r="Y1929" i="1"/>
  <c r="V1930" i="1"/>
  <c r="AF1930" i="1"/>
  <c r="X1932" i="1"/>
  <c r="AF1936" i="1"/>
  <c r="V1936" i="1"/>
  <c r="AB1940" i="1"/>
  <c r="W1940" i="1"/>
  <c r="AG1941" i="1"/>
  <c r="W1941" i="1"/>
  <c r="AB1941" i="1" s="1"/>
  <c r="W1947" i="1"/>
  <c r="AD1949" i="1"/>
  <c r="AG1949" i="1"/>
  <c r="AP1949" i="1"/>
  <c r="V1958" i="1"/>
  <c r="Y1960" i="1"/>
  <c r="V1961" i="1"/>
  <c r="AF1961" i="1"/>
  <c r="X1963" i="1"/>
  <c r="AF1967" i="1"/>
  <c r="V1967" i="1"/>
  <c r="W1971" i="1"/>
  <c r="AB1971" i="1" s="1"/>
  <c r="AG1972" i="1"/>
  <c r="AY1972" i="1" s="1"/>
  <c r="W1972" i="1"/>
  <c r="AB1972" i="1" s="1"/>
  <c r="W1978" i="1"/>
  <c r="AB1978" i="1" s="1"/>
  <c r="AG1981" i="1"/>
  <c r="AY1981" i="1" s="1"/>
  <c r="V1990" i="1"/>
  <c r="Y1992" i="1"/>
  <c r="AD1992" i="1" s="1"/>
  <c r="V1993" i="1"/>
  <c r="AF1993" i="1"/>
  <c r="X1995" i="1"/>
  <c r="AF1999" i="1"/>
  <c r="V1999" i="1"/>
  <c r="W2003" i="1"/>
  <c r="AB2003" i="1" s="1"/>
  <c r="AG2004" i="1"/>
  <c r="W2004" i="1"/>
  <c r="W2010" i="1"/>
  <c r="AB2010" i="1" s="1"/>
  <c r="AG2013" i="1"/>
  <c r="AI2013" i="1" s="1"/>
  <c r="V2021" i="1"/>
  <c r="Y2023" i="1"/>
  <c r="V2024" i="1"/>
  <c r="AF2024" i="1"/>
  <c r="X2026" i="1"/>
  <c r="AF2030" i="1"/>
  <c r="V2030" i="1"/>
  <c r="AB2034" i="1"/>
  <c r="W2034" i="1"/>
  <c r="AG2035" i="1"/>
  <c r="AY2035" i="1" s="1"/>
  <c r="AB2035" i="1"/>
  <c r="W2035" i="1"/>
  <c r="AG2047" i="1"/>
  <c r="W2047" i="1"/>
  <c r="AB2047" i="1" s="1"/>
  <c r="W2054" i="1"/>
  <c r="AB2054" i="1" s="1"/>
  <c r="AG2054" i="1"/>
  <c r="AC2056" i="1"/>
  <c r="X2056" i="1"/>
  <c r="AC2059" i="1"/>
  <c r="X2059" i="1"/>
  <c r="AG2061" i="1"/>
  <c r="Y2061" i="1"/>
  <c r="AD2061" i="1" s="1"/>
  <c r="AD2067" i="1"/>
  <c r="AG2067" i="1"/>
  <c r="AY2067" i="1" s="1"/>
  <c r="Y2067" i="1"/>
  <c r="AP2067" i="1"/>
  <c r="V2072" i="1"/>
  <c r="AF2072" i="1"/>
  <c r="AF2073" i="1"/>
  <c r="V2073" i="1"/>
  <c r="AG2093" i="1"/>
  <c r="AY2093" i="1" s="1"/>
  <c r="W2093" i="1"/>
  <c r="AB2093" i="1" s="1"/>
  <c r="AB2099" i="1"/>
  <c r="W2099" i="1"/>
  <c r="AG2099" i="1"/>
  <c r="AY2099" i="1" s="1"/>
  <c r="AC2101" i="1"/>
  <c r="X2101" i="1"/>
  <c r="AC2104" i="1"/>
  <c r="X2104" i="1"/>
  <c r="AD2106" i="1"/>
  <c r="AG2106" i="1"/>
  <c r="AY2106" i="1" s="1"/>
  <c r="Y2106" i="1"/>
  <c r="AD2113" i="1"/>
  <c r="AG2113" i="1"/>
  <c r="AY2113" i="1" s="1"/>
  <c r="Y2113" i="1"/>
  <c r="V2118" i="1"/>
  <c r="AF2118" i="1"/>
  <c r="AF2119" i="1"/>
  <c r="V2119" i="1"/>
  <c r="AG2154" i="1"/>
  <c r="AY2154" i="1" s="1"/>
  <c r="W2154" i="1"/>
  <c r="AB2154" i="1" s="1"/>
  <c r="AC2159" i="1"/>
  <c r="AJ2159" i="1"/>
  <c r="X2159" i="1"/>
  <c r="AD2161" i="1"/>
  <c r="AK2161" i="1"/>
  <c r="AG2161" i="1"/>
  <c r="AY2161" i="1" s="1"/>
  <c r="Y2161" i="1"/>
  <c r="AB2170" i="1"/>
  <c r="AI2170" i="1"/>
  <c r="W2170" i="1"/>
  <c r="AG2170" i="1"/>
  <c r="AY2170" i="1" s="1"/>
  <c r="X2175" i="1"/>
  <c r="AC2175" i="1" s="1"/>
  <c r="AJ2175" i="1" s="1"/>
  <c r="AD2178" i="1"/>
  <c r="AK2178" i="1"/>
  <c r="AG2178" i="1"/>
  <c r="AY2178" i="1" s="1"/>
  <c r="Y2178" i="1"/>
  <c r="V2190" i="1"/>
  <c r="AF2190" i="1"/>
  <c r="AC2192" i="1"/>
  <c r="AJ2192" i="1"/>
  <c r="X2192" i="1"/>
  <c r="AG2314" i="1"/>
  <c r="AY2314" i="1" s="1"/>
  <c r="AI2314" i="1"/>
  <c r="AB2314" i="1"/>
  <c r="W2314" i="1"/>
  <c r="AC2322" i="1"/>
  <c r="AJ2322" i="1"/>
  <c r="X2322" i="1"/>
  <c r="AC2338" i="1"/>
  <c r="AJ2338" i="1"/>
  <c r="X2338" i="1"/>
  <c r="AC2349" i="1"/>
  <c r="AJ2349" i="1"/>
  <c r="X2349" i="1"/>
  <c r="V2404" i="1"/>
  <c r="AF2404" i="1"/>
  <c r="AG2410" i="1"/>
  <c r="AY2410" i="1" s="1"/>
  <c r="AB2410" i="1"/>
  <c r="AI2410" i="1"/>
  <c r="W2410" i="1"/>
  <c r="AD2440" i="1"/>
  <c r="AK2440" i="1"/>
  <c r="AG2440" i="1"/>
  <c r="AY2440" i="1" s="1"/>
  <c r="Y2440" i="1"/>
  <c r="AJ2461" i="1"/>
  <c r="X2461" i="1"/>
  <c r="AC2461" i="1"/>
  <c r="AG2470" i="1"/>
  <c r="AY2470" i="1" s="1"/>
  <c r="W2470" i="1"/>
  <c r="AB2470" i="1" s="1"/>
  <c r="X2525" i="1"/>
  <c r="AC2525" i="1" s="1"/>
  <c r="AK2538" i="1"/>
  <c r="Y2538" i="1"/>
  <c r="AD2538" i="1"/>
  <c r="AD2694" i="1"/>
  <c r="AK2694" i="1"/>
  <c r="AG2694" i="1"/>
  <c r="AY2694" i="1" s="1"/>
  <c r="Y2694" i="1"/>
  <c r="AD2225" i="1"/>
  <c r="AG2225" i="1"/>
  <c r="AY2225" i="1" s="1"/>
  <c r="AK2225" i="1"/>
  <c r="AP2225" i="1"/>
  <c r="Y2225" i="1"/>
  <c r="V2241" i="1"/>
  <c r="AD2256" i="1"/>
  <c r="AG2256" i="1"/>
  <c r="AY2256" i="1" s="1"/>
  <c r="AK2256" i="1"/>
  <c r="AP2256" i="1"/>
  <c r="Y2256" i="1"/>
  <c r="V2294" i="1"/>
  <c r="AC2360" i="1"/>
  <c r="AJ2360" i="1"/>
  <c r="X2360" i="1"/>
  <c r="AC2367" i="1"/>
  <c r="AJ2367" i="1"/>
  <c r="X2367" i="1"/>
  <c r="AC2393" i="1"/>
  <c r="AJ2393" i="1"/>
  <c r="X2393" i="1"/>
  <c r="AC2419" i="1"/>
  <c r="AJ2419" i="1"/>
  <c r="X2419" i="1"/>
  <c r="AF2437" i="1"/>
  <c r="V2437" i="1"/>
  <c r="AF2465" i="1"/>
  <c r="V2465" i="1"/>
  <c r="V2560" i="1"/>
  <c r="AA2560" i="1" s="1"/>
  <c r="AF2560" i="1"/>
  <c r="AC1336" i="1"/>
  <c r="AD1337" i="1"/>
  <c r="AC1340" i="1"/>
  <c r="AD1341" i="1"/>
  <c r="AB1343" i="1"/>
  <c r="AC1344" i="1"/>
  <c r="AD1345" i="1"/>
  <c r="Y1411" i="1"/>
  <c r="AD1411" i="1" s="1"/>
  <c r="X1414" i="1"/>
  <c r="AC1414" i="1"/>
  <c r="W1415" i="1"/>
  <c r="AB1415" i="1"/>
  <c r="Y1416" i="1"/>
  <c r="AD1416" i="1" s="1"/>
  <c r="AF1417" i="1"/>
  <c r="Y1419" i="1"/>
  <c r="X1422" i="1"/>
  <c r="AC1422" i="1"/>
  <c r="W1423" i="1"/>
  <c r="AB1423" i="1"/>
  <c r="Y1424" i="1"/>
  <c r="AD1424" i="1" s="1"/>
  <c r="AF1425" i="1"/>
  <c r="Y1427" i="1"/>
  <c r="X1430" i="1"/>
  <c r="AC1430" i="1"/>
  <c r="W1431" i="1"/>
  <c r="AB1431" i="1"/>
  <c r="Y1432" i="1"/>
  <c r="AF1433" i="1"/>
  <c r="Y1435" i="1"/>
  <c r="X1438" i="1"/>
  <c r="AC1438" i="1"/>
  <c r="W1439" i="1"/>
  <c r="AB1439" i="1" s="1"/>
  <c r="Y1440" i="1"/>
  <c r="AF1441" i="1"/>
  <c r="Y1443" i="1"/>
  <c r="X1446" i="1"/>
  <c r="AC1446" i="1"/>
  <c r="W1447" i="1"/>
  <c r="AB1447" i="1" s="1"/>
  <c r="Y1448" i="1"/>
  <c r="AF1449" i="1"/>
  <c r="Y1450" i="1"/>
  <c r="AD1450" i="1" s="1"/>
  <c r="X1453" i="1"/>
  <c r="AC1453" i="1" s="1"/>
  <c r="W1454" i="1"/>
  <c r="AB1454" i="1" s="1"/>
  <c r="Y1455" i="1"/>
  <c r="AD1455" i="1" s="1"/>
  <c r="AF1456" i="1"/>
  <c r="Y1458" i="1"/>
  <c r="X1461" i="1"/>
  <c r="AC1461" i="1"/>
  <c r="W1462" i="1"/>
  <c r="AB1462" i="1"/>
  <c r="Y1463" i="1"/>
  <c r="AD1463" i="1" s="1"/>
  <c r="AF1464" i="1"/>
  <c r="Y1466" i="1"/>
  <c r="AD1466" i="1" s="1"/>
  <c r="X1469" i="1"/>
  <c r="AC1469" i="1"/>
  <c r="W1470" i="1"/>
  <c r="AB1470" i="1" s="1"/>
  <c r="Y1471" i="1"/>
  <c r="AF1472" i="1"/>
  <c r="Y1474" i="1"/>
  <c r="X1477" i="1"/>
  <c r="AC1477" i="1" s="1"/>
  <c r="W1478" i="1"/>
  <c r="AB1478" i="1" s="1"/>
  <c r="Y1479" i="1"/>
  <c r="AD1479" i="1" s="1"/>
  <c r="AF1480" i="1"/>
  <c r="Y1482" i="1"/>
  <c r="AD1482" i="1" s="1"/>
  <c r="X1485" i="1"/>
  <c r="AC1485" i="1"/>
  <c r="AG1486" i="1"/>
  <c r="AY1486" i="1" s="1"/>
  <c r="W1486" i="1"/>
  <c r="AB1486" i="1" s="1"/>
  <c r="Y1487" i="1"/>
  <c r="AF1488" i="1"/>
  <c r="Y1490" i="1"/>
  <c r="AD1490" i="1" s="1"/>
  <c r="AG1491" i="1"/>
  <c r="AY1491" i="1" s="1"/>
  <c r="X1493" i="1"/>
  <c r="AC1493" i="1" s="1"/>
  <c r="AG1494" i="1"/>
  <c r="W1494" i="1"/>
  <c r="AB1494" i="1" s="1"/>
  <c r="Y1495" i="1"/>
  <c r="AF1496" i="1"/>
  <c r="Y1498" i="1"/>
  <c r="AG1499" i="1"/>
  <c r="AY1499" i="1" s="1"/>
  <c r="X1501" i="1"/>
  <c r="AC1501" i="1"/>
  <c r="AG1502" i="1"/>
  <c r="AY1502" i="1" s="1"/>
  <c r="W1502" i="1"/>
  <c r="AB1502" i="1" s="1"/>
  <c r="Y1503" i="1"/>
  <c r="AF1504" i="1"/>
  <c r="Y1506" i="1"/>
  <c r="AG1507" i="1"/>
  <c r="AY1507" i="1" s="1"/>
  <c r="X1509" i="1"/>
  <c r="AC1509" i="1" s="1"/>
  <c r="AG1510" i="1"/>
  <c r="W1510" i="1"/>
  <c r="AB1510" i="1" s="1"/>
  <c r="Y1511" i="1"/>
  <c r="AD1511" i="1" s="1"/>
  <c r="AF1512" i="1"/>
  <c r="Y1514" i="1"/>
  <c r="AG1515" i="1"/>
  <c r="X1517" i="1"/>
  <c r="AC1517" i="1"/>
  <c r="AG1518" i="1"/>
  <c r="W1518" i="1"/>
  <c r="AB1518" i="1" s="1"/>
  <c r="Y1519" i="1"/>
  <c r="AF1520" i="1"/>
  <c r="Y1522" i="1"/>
  <c r="AG1523" i="1"/>
  <c r="X1525" i="1"/>
  <c r="AC1525" i="1" s="1"/>
  <c r="Y1526" i="1"/>
  <c r="AG1527" i="1"/>
  <c r="AY1527" i="1" s="1"/>
  <c r="X1529" i="1"/>
  <c r="AC1529" i="1" s="1"/>
  <c r="AJ1529" i="1" s="1"/>
  <c r="AG1530" i="1"/>
  <c r="AY1530" i="1" s="1"/>
  <c r="W1530" i="1"/>
  <c r="AB1530" i="1" s="1"/>
  <c r="Y1531" i="1"/>
  <c r="AF1532" i="1"/>
  <c r="AG1534" i="1"/>
  <c r="AY1534" i="1" s="1"/>
  <c r="X1536" i="1"/>
  <c r="AC1536" i="1"/>
  <c r="AG1537" i="1"/>
  <c r="AY1537" i="1" s="1"/>
  <c r="W1537" i="1"/>
  <c r="AB1537" i="1" s="1"/>
  <c r="Y1538" i="1"/>
  <c r="AD1538" i="1" s="1"/>
  <c r="AF1539" i="1"/>
  <c r="Y1541" i="1"/>
  <c r="AG1542" i="1"/>
  <c r="AY1542" i="1" s="1"/>
  <c r="X1544" i="1"/>
  <c r="AC1544" i="1"/>
  <c r="AG1545" i="1"/>
  <c r="AY1545" i="1" s="1"/>
  <c r="W1545" i="1"/>
  <c r="AB1545" i="1" s="1"/>
  <c r="Y1546" i="1"/>
  <c r="AD1546" i="1" s="1"/>
  <c r="AF1547" i="1"/>
  <c r="Y1549" i="1"/>
  <c r="AG1550" i="1"/>
  <c r="AY1550" i="1" s="1"/>
  <c r="X1552" i="1"/>
  <c r="AC1552" i="1"/>
  <c r="AG1553" i="1"/>
  <c r="AY1553" i="1" s="1"/>
  <c r="W1553" i="1"/>
  <c r="AB1553" i="1"/>
  <c r="Y1554" i="1"/>
  <c r="AD1554" i="1" s="1"/>
  <c r="AF1555" i="1"/>
  <c r="Y1557" i="1"/>
  <c r="AD1557" i="1" s="1"/>
  <c r="AG1558" i="1"/>
  <c r="AY1558" i="1" s="1"/>
  <c r="X1560" i="1"/>
  <c r="AC1560" i="1"/>
  <c r="AG1561" i="1"/>
  <c r="AY1561" i="1" s="1"/>
  <c r="W1561" i="1"/>
  <c r="AB1561" i="1"/>
  <c r="Y1562" i="1"/>
  <c r="AF1563" i="1"/>
  <c r="Y1565" i="1"/>
  <c r="AG1566" i="1"/>
  <c r="AY1566" i="1" s="1"/>
  <c r="X1568" i="1"/>
  <c r="AC1568" i="1"/>
  <c r="AG1569" i="1"/>
  <c r="W1569" i="1"/>
  <c r="AB1569" i="1" s="1"/>
  <c r="Y1570" i="1"/>
  <c r="AD1570" i="1" s="1"/>
  <c r="Y1572" i="1"/>
  <c r="AG1573" i="1"/>
  <c r="AY1573" i="1" s="1"/>
  <c r="X1575" i="1"/>
  <c r="AC1575" i="1" s="1"/>
  <c r="AG1576" i="1"/>
  <c r="AY1576" i="1" s="1"/>
  <c r="W1576" i="1"/>
  <c r="AB1576" i="1"/>
  <c r="Y1577" i="1"/>
  <c r="AD1577" i="1" s="1"/>
  <c r="AF1578" i="1"/>
  <c r="Y1580" i="1"/>
  <c r="AG1581" i="1"/>
  <c r="AY1581" i="1" s="1"/>
  <c r="X1583" i="1"/>
  <c r="AC1583" i="1"/>
  <c r="AG1584" i="1"/>
  <c r="W1584" i="1"/>
  <c r="Y1585" i="1"/>
  <c r="V1586" i="1"/>
  <c r="AF1587" i="1"/>
  <c r="X1588" i="1"/>
  <c r="AC1588" i="1" s="1"/>
  <c r="AD1590" i="1"/>
  <c r="AG1592" i="1"/>
  <c r="AY1592" i="1" s="1"/>
  <c r="AB1592" i="1"/>
  <c r="W1592" i="1"/>
  <c r="AG1597" i="1"/>
  <c r="Y1597" i="1"/>
  <c r="AD1597" i="1" s="1"/>
  <c r="AC1599" i="1"/>
  <c r="V1600" i="1"/>
  <c r="X1601" i="1"/>
  <c r="AC1601" i="1" s="1"/>
  <c r="AD1603" i="1"/>
  <c r="AG1605" i="1"/>
  <c r="W1605" i="1"/>
  <c r="AB1605" i="1" s="1"/>
  <c r="AG1610" i="1"/>
  <c r="Y1610" i="1"/>
  <c r="AD1610" i="1" s="1"/>
  <c r="W1612" i="1"/>
  <c r="AB1612" i="1" s="1"/>
  <c r="AC1614" i="1"/>
  <c r="V1615" i="1"/>
  <c r="AF1616" i="1"/>
  <c r="X1617" i="1"/>
  <c r="AC1617" i="1" s="1"/>
  <c r="AG1621" i="1"/>
  <c r="Y1621" i="1"/>
  <c r="AD1621" i="1" s="1"/>
  <c r="W1623" i="1"/>
  <c r="AB1623" i="1" s="1"/>
  <c r="AC1625" i="1"/>
  <c r="V1626" i="1"/>
  <c r="AF1627" i="1"/>
  <c r="AC1628" i="1"/>
  <c r="X1628" i="1"/>
  <c r="AD1630" i="1"/>
  <c r="AG1632" i="1"/>
  <c r="AY1632" i="1" s="1"/>
  <c r="W1632" i="1"/>
  <c r="AB1632" i="1" s="1"/>
  <c r="AB1637" i="1"/>
  <c r="W1637" i="1"/>
  <c r="AC1639" i="1"/>
  <c r="V1640" i="1"/>
  <c r="AF1641" i="1"/>
  <c r="X1642" i="1"/>
  <c r="AC1642" i="1" s="1"/>
  <c r="AD1644" i="1"/>
  <c r="AG1646" i="1"/>
  <c r="AY1646" i="1" s="1"/>
  <c r="W1646" i="1"/>
  <c r="AB1646" i="1" s="1"/>
  <c r="AD1651" i="1"/>
  <c r="AG1651" i="1"/>
  <c r="AY1651" i="1" s="1"/>
  <c r="Y1651" i="1"/>
  <c r="W1653" i="1"/>
  <c r="AB1653" i="1" s="1"/>
  <c r="AC1655" i="1"/>
  <c r="V1656" i="1"/>
  <c r="AF1657" i="1"/>
  <c r="AC1658" i="1"/>
  <c r="X1658" i="1"/>
  <c r="AD1660" i="1"/>
  <c r="AD1665" i="1"/>
  <c r="AG1665" i="1"/>
  <c r="AI1665" i="1" s="1"/>
  <c r="Y1665" i="1"/>
  <c r="W1667" i="1"/>
  <c r="AB1667" i="1" s="1"/>
  <c r="AC1669" i="1"/>
  <c r="AG1671" i="1"/>
  <c r="AY1671" i="1" s="1"/>
  <c r="AB1671" i="1"/>
  <c r="W1671" i="1"/>
  <c r="AD1676" i="1"/>
  <c r="AG1676" i="1"/>
  <c r="Y1676" i="1"/>
  <c r="AB1678" i="1"/>
  <c r="W1678" i="1"/>
  <c r="AC1680" i="1"/>
  <c r="V1681" i="1"/>
  <c r="AF1682" i="1"/>
  <c r="AC1683" i="1"/>
  <c r="X1683" i="1"/>
  <c r="AD1685" i="1"/>
  <c r="AG1687" i="1"/>
  <c r="AY1687" i="1" s="1"/>
  <c r="AB1687" i="1"/>
  <c r="W1687" i="1"/>
  <c r="AD1691" i="1"/>
  <c r="AG1691" i="1"/>
  <c r="AY1691" i="1" s="1"/>
  <c r="Y1691" i="1"/>
  <c r="AB1693" i="1"/>
  <c r="W1693" i="1"/>
  <c r="AC1695" i="1"/>
  <c r="V1696" i="1"/>
  <c r="AF1697" i="1"/>
  <c r="AC1698" i="1"/>
  <c r="X1698" i="1"/>
  <c r="AD1700" i="1"/>
  <c r="AG1702" i="1"/>
  <c r="AY1702" i="1" s="1"/>
  <c r="AB1702" i="1"/>
  <c r="W1702" i="1"/>
  <c r="AB1704" i="1"/>
  <c r="W1704" i="1"/>
  <c r="AC1706" i="1"/>
  <c r="V1707" i="1"/>
  <c r="AF1708" i="1"/>
  <c r="AC1709" i="1"/>
  <c r="X1709" i="1"/>
  <c r="AD1711" i="1"/>
  <c r="AG1713" i="1"/>
  <c r="AB1713" i="1"/>
  <c r="W1713" i="1"/>
  <c r="AB1719" i="1"/>
  <c r="W1719" i="1"/>
  <c r="AC1721" i="1"/>
  <c r="V1722" i="1"/>
  <c r="AF1723" i="1"/>
  <c r="AC1724" i="1"/>
  <c r="X1724" i="1"/>
  <c r="AD1726" i="1"/>
  <c r="AG1728" i="1"/>
  <c r="W1728" i="1"/>
  <c r="AB1728" i="1" s="1"/>
  <c r="V1733" i="1"/>
  <c r="AF1734" i="1"/>
  <c r="AC1735" i="1"/>
  <c r="X1735" i="1"/>
  <c r="AD1737" i="1"/>
  <c r="AG1739" i="1"/>
  <c r="W1739" i="1"/>
  <c r="AB1739" i="1" s="1"/>
  <c r="AD1744" i="1"/>
  <c r="AG1744" i="1"/>
  <c r="AY1744" i="1" s="1"/>
  <c r="Y1744" i="1"/>
  <c r="AB1746" i="1"/>
  <c r="W1746" i="1"/>
  <c r="AC1748" i="1"/>
  <c r="V1749" i="1"/>
  <c r="AF1750" i="1"/>
  <c r="AC1751" i="1"/>
  <c r="X1751" i="1"/>
  <c r="AD1753" i="1"/>
  <c r="AG1755" i="1"/>
  <c r="AY1755" i="1" s="1"/>
  <c r="AB1755" i="1"/>
  <c r="W1755" i="1"/>
  <c r="AD1760" i="1"/>
  <c r="AG1760" i="1"/>
  <c r="Y1760" i="1"/>
  <c r="AB1762" i="1"/>
  <c r="W1762" i="1"/>
  <c r="AC1764" i="1"/>
  <c r="V1765" i="1"/>
  <c r="AF1766" i="1"/>
  <c r="AC1767" i="1"/>
  <c r="X1767" i="1"/>
  <c r="AD1769" i="1"/>
  <c r="AG1771" i="1"/>
  <c r="AY1771" i="1" s="1"/>
  <c r="AB1771" i="1"/>
  <c r="W1771" i="1"/>
  <c r="AD1776" i="1"/>
  <c r="AG1776" i="1"/>
  <c r="AY1776" i="1" s="1"/>
  <c r="Y1776" i="1"/>
  <c r="AB1778" i="1"/>
  <c r="W1778" i="1"/>
  <c r="AC1780" i="1"/>
  <c r="V1781" i="1"/>
  <c r="AF1782" i="1"/>
  <c r="AC1783" i="1"/>
  <c r="X1783" i="1"/>
  <c r="AD1785" i="1"/>
  <c r="AG1787" i="1"/>
  <c r="W1787" i="1"/>
  <c r="AB1787" i="1" s="1"/>
  <c r="Y1789" i="1"/>
  <c r="AD1792" i="1"/>
  <c r="AG1792" i="1"/>
  <c r="AY1792" i="1" s="1"/>
  <c r="Y1792" i="1"/>
  <c r="AB1794" i="1"/>
  <c r="W1794" i="1"/>
  <c r="AC1796" i="1"/>
  <c r="V1797" i="1"/>
  <c r="AF1798" i="1"/>
  <c r="AC1799" i="1"/>
  <c r="X1799" i="1"/>
  <c r="AD1800" i="1"/>
  <c r="AG1802" i="1"/>
  <c r="W1802" i="1"/>
  <c r="AB1802" i="1" s="1"/>
  <c r="Y1804" i="1"/>
  <c r="AD1804" i="1" s="1"/>
  <c r="AD1807" i="1"/>
  <c r="AG1807" i="1"/>
  <c r="AY1807" i="1" s="1"/>
  <c r="Y1807" i="1"/>
  <c r="AB1809" i="1"/>
  <c r="W1809" i="1"/>
  <c r="AC1811" i="1"/>
  <c r="V1812" i="1"/>
  <c r="AF1813" i="1"/>
  <c r="AA1813" i="1"/>
  <c r="AC1814" i="1"/>
  <c r="X1814" i="1"/>
  <c r="AG1818" i="1"/>
  <c r="AY1818" i="1" s="1"/>
  <c r="W1818" i="1"/>
  <c r="AB1818" i="1" s="1"/>
  <c r="Y1820" i="1"/>
  <c r="AG1823" i="1"/>
  <c r="Y1823" i="1"/>
  <c r="AD1823" i="1" s="1"/>
  <c r="W1825" i="1"/>
  <c r="AB1825" i="1" s="1"/>
  <c r="AC1827" i="1"/>
  <c r="V1828" i="1"/>
  <c r="AF1829" i="1"/>
  <c r="AC1830" i="1"/>
  <c r="X1830" i="1"/>
  <c r="AG1834" i="1"/>
  <c r="AY1834" i="1" s="1"/>
  <c r="W1834" i="1"/>
  <c r="AB1834" i="1" s="1"/>
  <c r="Y1836" i="1"/>
  <c r="AD1836" i="1" s="1"/>
  <c r="AD1839" i="1"/>
  <c r="AG1839" i="1"/>
  <c r="AY1839" i="1" s="1"/>
  <c r="Y1839" i="1"/>
  <c r="W1841" i="1"/>
  <c r="AB1841" i="1" s="1"/>
  <c r="AC1843" i="1"/>
  <c r="V1844" i="1"/>
  <c r="AF1845" i="1"/>
  <c r="AC1846" i="1"/>
  <c r="X1846" i="1"/>
  <c r="AD1848" i="1"/>
  <c r="AG1850" i="1"/>
  <c r="AY1850" i="1" s="1"/>
  <c r="AB1850" i="1"/>
  <c r="W1850" i="1"/>
  <c r="Y1852" i="1"/>
  <c r="AD1855" i="1"/>
  <c r="AG1855" i="1"/>
  <c r="AY1855" i="1" s="1"/>
  <c r="Y1855" i="1"/>
  <c r="W1857" i="1"/>
  <c r="AB1857" i="1" s="1"/>
  <c r="AC1859" i="1"/>
  <c r="V1860" i="1"/>
  <c r="AF1861" i="1"/>
  <c r="AA1861" i="1"/>
  <c r="AC1862" i="1"/>
  <c r="X1862" i="1"/>
  <c r="AD1864" i="1"/>
  <c r="AG1865" i="1"/>
  <c r="AY1865" i="1" s="1"/>
  <c r="W1865" i="1"/>
  <c r="AB1865" i="1" s="1"/>
  <c r="Y1867" i="1"/>
  <c r="AD1870" i="1"/>
  <c r="AG1870" i="1"/>
  <c r="AY1870" i="1" s="1"/>
  <c r="Y1870" i="1"/>
  <c r="W1872" i="1"/>
  <c r="AB1872" i="1" s="1"/>
  <c r="AC1874" i="1"/>
  <c r="V1875" i="1"/>
  <c r="AF1876" i="1"/>
  <c r="AA1876" i="1"/>
  <c r="AC1877" i="1"/>
  <c r="X1877" i="1"/>
  <c r="AD1879" i="1"/>
  <c r="AG1881" i="1"/>
  <c r="AY1881" i="1" s="1"/>
  <c r="W1881" i="1"/>
  <c r="AB1881" i="1" s="1"/>
  <c r="Y1883" i="1"/>
  <c r="AD1883" i="1" s="1"/>
  <c r="AG1886" i="1"/>
  <c r="AY1886" i="1" s="1"/>
  <c r="Y1886" i="1"/>
  <c r="AD1886" i="1" s="1"/>
  <c r="W1888" i="1"/>
  <c r="AB1888" i="1" s="1"/>
  <c r="AC1890" i="1"/>
  <c r="V1891" i="1"/>
  <c r="AF1892" i="1"/>
  <c r="AC1893" i="1"/>
  <c r="X1893" i="1"/>
  <c r="AD1895" i="1"/>
  <c r="AG1897" i="1"/>
  <c r="AB1897" i="1"/>
  <c r="W1897" i="1"/>
  <c r="Y1899" i="1"/>
  <c r="AD1899" i="1" s="1"/>
  <c r="AG1902" i="1"/>
  <c r="AY1902" i="1" s="1"/>
  <c r="Y1902" i="1"/>
  <c r="AD1902" i="1" s="1"/>
  <c r="V1911" i="1"/>
  <c r="Y1913" i="1"/>
  <c r="AD1913" i="1" s="1"/>
  <c r="V1914" i="1"/>
  <c r="AF1914" i="1"/>
  <c r="X1916" i="1"/>
  <c r="X1918" i="1"/>
  <c r="AF1920" i="1"/>
  <c r="V1920" i="1"/>
  <c r="W1924" i="1"/>
  <c r="AB1924" i="1" s="1"/>
  <c r="AG1925" i="1"/>
  <c r="W1925" i="1"/>
  <c r="AB1925" i="1" s="1"/>
  <c r="AC1926" i="1"/>
  <c r="AF1927" i="1"/>
  <c r="X1929" i="1"/>
  <c r="W1931" i="1"/>
  <c r="AC1932" i="1"/>
  <c r="AD1934" i="1"/>
  <c r="AG1934" i="1"/>
  <c r="AY1934" i="1" s="1"/>
  <c r="AD1935" i="1"/>
  <c r="V1943" i="1"/>
  <c r="Y1945" i="1"/>
  <c r="AP1945" i="1"/>
  <c r="V1946" i="1"/>
  <c r="AF1946" i="1"/>
  <c r="X1948" i="1"/>
  <c r="X1949" i="1"/>
  <c r="AF1951" i="1"/>
  <c r="V1951" i="1"/>
  <c r="W1955" i="1"/>
  <c r="AB1955" i="1" s="1"/>
  <c r="AG1956" i="1"/>
  <c r="W1956" i="1"/>
  <c r="AC1957" i="1"/>
  <c r="AF1958" i="1"/>
  <c r="X1960" i="1"/>
  <c r="W1962" i="1"/>
  <c r="AB1962" i="1" s="1"/>
  <c r="AC1963" i="1"/>
  <c r="AD1965" i="1"/>
  <c r="AG1965" i="1"/>
  <c r="AY1965" i="1" s="1"/>
  <c r="V1974" i="1"/>
  <c r="Y1976" i="1"/>
  <c r="V1977" i="1"/>
  <c r="AF1977" i="1"/>
  <c r="X1979" i="1"/>
  <c r="X1981" i="1"/>
  <c r="AC1981" i="1" s="1"/>
  <c r="AF1983" i="1"/>
  <c r="V1983" i="1"/>
  <c r="W1987" i="1"/>
  <c r="AB1987" i="1" s="1"/>
  <c r="AG1988" i="1"/>
  <c r="W1988" i="1"/>
  <c r="AB1988" i="1" s="1"/>
  <c r="AC1989" i="1"/>
  <c r="AF1990" i="1"/>
  <c r="W1994" i="1"/>
  <c r="AB1994" i="1" s="1"/>
  <c r="AC1995" i="1"/>
  <c r="AD1997" i="1"/>
  <c r="AG1997" i="1"/>
  <c r="AY1997" i="1" s="1"/>
  <c r="AD1998" i="1"/>
  <c r="AB2004" i="1"/>
  <c r="V2006" i="1"/>
  <c r="Y2008" i="1"/>
  <c r="V2009" i="1"/>
  <c r="AF2009" i="1"/>
  <c r="X2011" i="1"/>
  <c r="X2013" i="1"/>
  <c r="AP2014" i="1"/>
  <c r="AF2015" i="1"/>
  <c r="V2015" i="1"/>
  <c r="W2018" i="1"/>
  <c r="AB2018" i="1" s="1"/>
  <c r="AG2019" i="1"/>
  <c r="W2019" i="1"/>
  <c r="AB2019" i="1" s="1"/>
  <c r="AF2021" i="1"/>
  <c r="X2023" i="1"/>
  <c r="W2025" i="1"/>
  <c r="AC2026" i="1"/>
  <c r="AD2028" i="1"/>
  <c r="AG2028" i="1"/>
  <c r="AY2028" i="1" s="1"/>
  <c r="AD2029" i="1"/>
  <c r="AD2036" i="1"/>
  <c r="AG2036" i="1"/>
  <c r="Y2036" i="1"/>
  <c r="AP2036" i="1"/>
  <c r="V2041" i="1"/>
  <c r="AF2041" i="1"/>
  <c r="AF2042" i="1"/>
  <c r="V2042" i="1"/>
  <c r="AG2078" i="1"/>
  <c r="AY2078" i="1" s="1"/>
  <c r="AB2078" i="1"/>
  <c r="W2078" i="1"/>
  <c r="AB2080" i="1"/>
  <c r="W2080" i="1"/>
  <c r="AG2080" i="1"/>
  <c r="AY2080" i="1" s="1"/>
  <c r="AC2082" i="1"/>
  <c r="X2082" i="1"/>
  <c r="AC2085" i="1"/>
  <c r="X2085" i="1"/>
  <c r="V2087" i="1"/>
  <c r="AF2087" i="1"/>
  <c r="AF2088" i="1"/>
  <c r="V2088" i="1"/>
  <c r="AG2124" i="1"/>
  <c r="AY2124" i="1" s="1"/>
  <c r="AB2124" i="1"/>
  <c r="W2124" i="1"/>
  <c r="AB2130" i="1"/>
  <c r="W2130" i="1"/>
  <c r="AG2130" i="1"/>
  <c r="AY2130" i="1" s="1"/>
  <c r="X2132" i="1"/>
  <c r="AC2132" i="1" s="1"/>
  <c r="AC2135" i="1"/>
  <c r="X2135" i="1"/>
  <c r="AG2137" i="1"/>
  <c r="AY2137" i="1" s="1"/>
  <c r="Y2137" i="1"/>
  <c r="AD2137" i="1" s="1"/>
  <c r="V2148" i="1"/>
  <c r="AF2148" i="1"/>
  <c r="AF2149" i="1"/>
  <c r="V2149" i="1"/>
  <c r="AG2163" i="1"/>
  <c r="AB2163" i="1"/>
  <c r="AI2163" i="1"/>
  <c r="W2163" i="1"/>
  <c r="AC2172" i="1"/>
  <c r="AJ2172" i="1"/>
  <c r="X2172" i="1"/>
  <c r="AC2181" i="1"/>
  <c r="AJ2181" i="1"/>
  <c r="X2181" i="1"/>
  <c r="AB2199" i="1"/>
  <c r="AI2199" i="1"/>
  <c r="W2199" i="1"/>
  <c r="AG2199" i="1"/>
  <c r="AY2199" i="1" s="1"/>
  <c r="V2206" i="1"/>
  <c r="AF2206" i="1"/>
  <c r="AG2224" i="1"/>
  <c r="AI2224" i="1"/>
  <c r="AB2224" i="1"/>
  <c r="W2224" i="1"/>
  <c r="AJ2231" i="1"/>
  <c r="X2231" i="1"/>
  <c r="AP2231" i="1"/>
  <c r="AC2231" i="1"/>
  <c r="AG2255" i="1"/>
  <c r="AY2255" i="1" s="1"/>
  <c r="AI2255" i="1"/>
  <c r="AB2255" i="1"/>
  <c r="W2255" i="1"/>
  <c r="AJ2262" i="1"/>
  <c r="X2262" i="1"/>
  <c r="AC2262" i="1"/>
  <c r="AJ2283" i="1"/>
  <c r="X2283" i="1"/>
  <c r="AP2283" i="1"/>
  <c r="AC2283" i="1"/>
  <c r="AG2307" i="1"/>
  <c r="AY2307" i="1" s="1"/>
  <c r="AI2307" i="1"/>
  <c r="AB2307" i="1"/>
  <c r="W2307" i="1"/>
  <c r="AJ2313" i="1"/>
  <c r="X2313" i="1"/>
  <c r="AC2313" i="1"/>
  <c r="AD2386" i="1"/>
  <c r="AK2386" i="1"/>
  <c r="AG2386" i="1"/>
  <c r="AY2386" i="1" s="1"/>
  <c r="Y2386" i="1"/>
  <c r="V2663" i="1"/>
  <c r="AA2663" i="1" s="1"/>
  <c r="AF2663" i="1"/>
  <c r="V1336" i="1"/>
  <c r="W1337" i="1"/>
  <c r="AB1337" i="1" s="1"/>
  <c r="X1338" i="1"/>
  <c r="Y1339" i="1"/>
  <c r="AD1339" i="1" s="1"/>
  <c r="V1340" i="1"/>
  <c r="W1341" i="1"/>
  <c r="AB1341" i="1" s="1"/>
  <c r="X1342" i="1"/>
  <c r="AC1342" i="1" s="1"/>
  <c r="Y1343" i="1"/>
  <c r="V1344" i="1"/>
  <c r="W1345" i="1"/>
  <c r="AB1345" i="1" s="1"/>
  <c r="X1346" i="1"/>
  <c r="Y1347" i="1"/>
  <c r="AD1347" i="1" s="1"/>
  <c r="V1348" i="1"/>
  <c r="W1349" i="1"/>
  <c r="X1350" i="1"/>
  <c r="Y1351" i="1"/>
  <c r="AD1351" i="1" s="1"/>
  <c r="V1352" i="1"/>
  <c r="W1353" i="1"/>
  <c r="AB1353" i="1" s="1"/>
  <c r="X1354" i="1"/>
  <c r="Y1355" i="1"/>
  <c r="AD1355" i="1" s="1"/>
  <c r="V1356" i="1"/>
  <c r="W1357" i="1"/>
  <c r="AB1357" i="1" s="1"/>
  <c r="X1358" i="1"/>
  <c r="AC1358" i="1" s="1"/>
  <c r="Y1359" i="1"/>
  <c r="V1360" i="1"/>
  <c r="W1361" i="1"/>
  <c r="AB1361" i="1" s="1"/>
  <c r="X1362" i="1"/>
  <c r="Y1363" i="1"/>
  <c r="AD1363" i="1" s="1"/>
  <c r="V1364" i="1"/>
  <c r="W1365" i="1"/>
  <c r="AB1365" i="1" s="1"/>
  <c r="X1366" i="1"/>
  <c r="AC1366" i="1" s="1"/>
  <c r="Y1367" i="1"/>
  <c r="AD1367" i="1" s="1"/>
  <c r="V1368" i="1"/>
  <c r="X1369" i="1"/>
  <c r="AC1369" i="1" s="1"/>
  <c r="Y1370" i="1"/>
  <c r="V1371" i="1"/>
  <c r="W1372" i="1"/>
  <c r="AB1372" i="1" s="1"/>
  <c r="X1373" i="1"/>
  <c r="Y1374" i="1"/>
  <c r="V1375" i="1"/>
  <c r="W1376" i="1"/>
  <c r="X1377" i="1"/>
  <c r="Y1378" i="1"/>
  <c r="V1379" i="1"/>
  <c r="W1380" i="1"/>
  <c r="AB1380" i="1" s="1"/>
  <c r="X1381" i="1"/>
  <c r="AC1381" i="1" s="1"/>
  <c r="Y1382" i="1"/>
  <c r="AD1382" i="1" s="1"/>
  <c r="V1383" i="1"/>
  <c r="W1384" i="1"/>
  <c r="X1385" i="1"/>
  <c r="Y1386" i="1"/>
  <c r="AD1386" i="1" s="1"/>
  <c r="V1387" i="1"/>
  <c r="W1388" i="1"/>
  <c r="X1389" i="1"/>
  <c r="AP1390" i="1"/>
  <c r="Y1390" i="1"/>
  <c r="V1391" i="1"/>
  <c r="W1392" i="1"/>
  <c r="AB1392" i="1" s="1"/>
  <c r="X1393" i="1"/>
  <c r="AC1393" i="1" s="1"/>
  <c r="Y1394" i="1"/>
  <c r="AD1394" i="1" s="1"/>
  <c r="V1395" i="1"/>
  <c r="W1396" i="1"/>
  <c r="X1397" i="1"/>
  <c r="Y1398" i="1"/>
  <c r="V1399" i="1"/>
  <c r="W1400" i="1"/>
  <c r="X1401" i="1"/>
  <c r="AC1401" i="1" s="1"/>
  <c r="Y1402" i="1"/>
  <c r="AD1402" i="1" s="1"/>
  <c r="V1403" i="1"/>
  <c r="W1404" i="1"/>
  <c r="AB1404" i="1" s="1"/>
  <c r="X1405" i="1"/>
  <c r="Y1406" i="1"/>
  <c r="AD1406" i="1" s="1"/>
  <c r="V1407" i="1"/>
  <c r="W1408" i="1"/>
  <c r="AB1408" i="1" s="1"/>
  <c r="X1409" i="1"/>
  <c r="AG1410" i="1"/>
  <c r="AI1410" i="1" s="1"/>
  <c r="X1412" i="1"/>
  <c r="AC1412" i="1"/>
  <c r="Y1413" i="1"/>
  <c r="X1415" i="1"/>
  <c r="AC1415" i="1" s="1"/>
  <c r="AD1415" i="1"/>
  <c r="V1416" i="1"/>
  <c r="AF1416" i="1"/>
  <c r="W1417" i="1"/>
  <c r="AB1417" i="1" s="1"/>
  <c r="V1417" i="1"/>
  <c r="AG1417" i="1"/>
  <c r="AY1417" i="1" s="1"/>
  <c r="AB1418" i="1"/>
  <c r="V1418" i="1"/>
  <c r="AG1418" i="1"/>
  <c r="AY1418" i="1" s="1"/>
  <c r="X1420" i="1"/>
  <c r="AC1420" i="1"/>
  <c r="Y1421" i="1"/>
  <c r="AD1421" i="1" s="1"/>
  <c r="X1423" i="1"/>
  <c r="AC1423" i="1" s="1"/>
  <c r="AD1423" i="1"/>
  <c r="V1424" i="1"/>
  <c r="AF1424" i="1"/>
  <c r="W1425" i="1"/>
  <c r="AB1425" i="1" s="1"/>
  <c r="V1425" i="1"/>
  <c r="AG1425" i="1"/>
  <c r="AY1425" i="1" s="1"/>
  <c r="AB1426" i="1"/>
  <c r="V1426" i="1"/>
  <c r="AG1426" i="1"/>
  <c r="AY1426" i="1" s="1"/>
  <c r="X1428" i="1"/>
  <c r="AC1428" i="1"/>
  <c r="Y1429" i="1"/>
  <c r="X1431" i="1"/>
  <c r="AD1431" i="1"/>
  <c r="V1432" i="1"/>
  <c r="AF1432" i="1"/>
  <c r="W1433" i="1"/>
  <c r="AB1433" i="1" s="1"/>
  <c r="V1433" i="1"/>
  <c r="AA1433" i="1" s="1"/>
  <c r="AG1433" i="1"/>
  <c r="AB1434" i="1"/>
  <c r="V1434" i="1"/>
  <c r="AG1434" i="1"/>
  <c r="X1436" i="1"/>
  <c r="AC1436" i="1"/>
  <c r="Y1437" i="1"/>
  <c r="X1439" i="1"/>
  <c r="AD1439" i="1"/>
  <c r="V1440" i="1"/>
  <c r="AF1440" i="1"/>
  <c r="W1441" i="1"/>
  <c r="V1441" i="1"/>
  <c r="AA1441" i="1" s="1"/>
  <c r="AB1441" i="1"/>
  <c r="AG1441" i="1"/>
  <c r="AY1441" i="1" s="1"/>
  <c r="V1442" i="1"/>
  <c r="AG1442" i="1"/>
  <c r="X1444" i="1"/>
  <c r="AC1444" i="1"/>
  <c r="Y1445" i="1"/>
  <c r="AD1445" i="1" s="1"/>
  <c r="X1447" i="1"/>
  <c r="V1448" i="1"/>
  <c r="AA1448" i="1" s="1"/>
  <c r="AF1448" i="1"/>
  <c r="W1449" i="1"/>
  <c r="V1449" i="1"/>
  <c r="AA1449" i="1" s="1"/>
  <c r="AB1449" i="1"/>
  <c r="AG1449" i="1"/>
  <c r="AY1449" i="1" s="1"/>
  <c r="X1451" i="1"/>
  <c r="AC1451" i="1" s="1"/>
  <c r="Y1452" i="1"/>
  <c r="X1454" i="1"/>
  <c r="AC1454" i="1" s="1"/>
  <c r="AD1454" i="1"/>
  <c r="V1455" i="1"/>
  <c r="AF1455" i="1"/>
  <c r="W1456" i="1"/>
  <c r="V1456" i="1"/>
  <c r="AB1456" i="1"/>
  <c r="AG1456" i="1"/>
  <c r="AY1456" i="1" s="1"/>
  <c r="AB1457" i="1"/>
  <c r="V1457" i="1"/>
  <c r="AG1457" i="1"/>
  <c r="X1459" i="1"/>
  <c r="AC1459" i="1" s="1"/>
  <c r="Y1460" i="1"/>
  <c r="AD1460" i="1" s="1"/>
  <c r="X1462" i="1"/>
  <c r="AD1462" i="1"/>
  <c r="V1463" i="1"/>
  <c r="AF1463" i="1"/>
  <c r="W1464" i="1"/>
  <c r="AB1464" i="1" s="1"/>
  <c r="V1464" i="1"/>
  <c r="AG1464" i="1"/>
  <c r="AY1464" i="1" s="1"/>
  <c r="V1465" i="1"/>
  <c r="AG1465" i="1"/>
  <c r="X1467" i="1"/>
  <c r="AC1467" i="1"/>
  <c r="Y1468" i="1"/>
  <c r="AD1468" i="1" s="1"/>
  <c r="X1470" i="1"/>
  <c r="AC1470" i="1" s="1"/>
  <c r="V1471" i="1"/>
  <c r="AF1471" i="1"/>
  <c r="W1472" i="1"/>
  <c r="V1472" i="1"/>
  <c r="AB1472" i="1"/>
  <c r="AG1472" i="1"/>
  <c r="AY1472" i="1" s="1"/>
  <c r="V1473" i="1"/>
  <c r="AG1473" i="1"/>
  <c r="AI1473" i="1" s="1"/>
  <c r="X1475" i="1"/>
  <c r="AC1475" i="1" s="1"/>
  <c r="Y1476" i="1"/>
  <c r="X1478" i="1"/>
  <c r="V1479" i="1"/>
  <c r="AF1479" i="1"/>
  <c r="W1480" i="1"/>
  <c r="AB1480" i="1" s="1"/>
  <c r="V1480" i="1"/>
  <c r="AG1480" i="1"/>
  <c r="AB1481" i="1"/>
  <c r="V1481" i="1"/>
  <c r="AG1481" i="1"/>
  <c r="X1483" i="1"/>
  <c r="AC1483" i="1"/>
  <c r="Y1484" i="1"/>
  <c r="AD1484" i="1" s="1"/>
  <c r="X1486" i="1"/>
  <c r="AC1486" i="1" s="1"/>
  <c r="V1487" i="1"/>
  <c r="AP1487" i="1"/>
  <c r="AF1487" i="1"/>
  <c r="W1488" i="1"/>
  <c r="AB1488" i="1" s="1"/>
  <c r="V1488" i="1"/>
  <c r="AG1488" i="1"/>
  <c r="AY1488" i="1" s="1"/>
  <c r="V1489" i="1"/>
  <c r="AG1489" i="1"/>
  <c r="AY1489" i="1" s="1"/>
  <c r="X1491" i="1"/>
  <c r="AC1491" i="1"/>
  <c r="Y1492" i="1"/>
  <c r="X1494" i="1"/>
  <c r="AC1494" i="1" s="1"/>
  <c r="AD1494" i="1"/>
  <c r="V1495" i="1"/>
  <c r="AF1495" i="1"/>
  <c r="W1496" i="1"/>
  <c r="AB1496" i="1" s="1"/>
  <c r="V1496" i="1"/>
  <c r="AG1496" i="1"/>
  <c r="V1497" i="1"/>
  <c r="AG1497" i="1"/>
  <c r="X1499" i="1"/>
  <c r="AC1499" i="1"/>
  <c r="Y1500" i="1"/>
  <c r="AD1500" i="1" s="1"/>
  <c r="X1502" i="1"/>
  <c r="AC1502" i="1" s="1"/>
  <c r="V1503" i="1"/>
  <c r="AF1503" i="1"/>
  <c r="W1504" i="1"/>
  <c r="AB1504" i="1" s="1"/>
  <c r="V1504" i="1"/>
  <c r="AG1504" i="1"/>
  <c r="V1505" i="1"/>
  <c r="AG1505" i="1"/>
  <c r="X1507" i="1"/>
  <c r="AC1507" i="1" s="1"/>
  <c r="Y1508" i="1"/>
  <c r="AD1508" i="1" s="1"/>
  <c r="X1510" i="1"/>
  <c r="AC1510" i="1" s="1"/>
  <c r="V1511" i="1"/>
  <c r="AA1511" i="1" s="1"/>
  <c r="AF1511" i="1"/>
  <c r="W1512" i="1"/>
  <c r="AB1512" i="1" s="1"/>
  <c r="V1512" i="1"/>
  <c r="AG1512" i="1"/>
  <c r="AY1512" i="1" s="1"/>
  <c r="V1513" i="1"/>
  <c r="AG1513" i="1"/>
  <c r="AY1513" i="1" s="1"/>
  <c r="X1515" i="1"/>
  <c r="AC1515" i="1"/>
  <c r="Y1516" i="1"/>
  <c r="X1518" i="1"/>
  <c r="AC1518" i="1" s="1"/>
  <c r="AJ1518" i="1" s="1"/>
  <c r="AD1518" i="1"/>
  <c r="V1519" i="1"/>
  <c r="AF1519" i="1"/>
  <c r="W1520" i="1"/>
  <c r="V1520" i="1"/>
  <c r="AB1520" i="1"/>
  <c r="AG1520" i="1"/>
  <c r="AY1520" i="1" s="1"/>
  <c r="AB1521" i="1"/>
  <c r="V1521" i="1"/>
  <c r="AG1521" i="1"/>
  <c r="AY1521" i="1" s="1"/>
  <c r="X1523" i="1"/>
  <c r="AC1523" i="1" s="1"/>
  <c r="AJ1523" i="1" s="1"/>
  <c r="Y1524" i="1"/>
  <c r="X1527" i="1"/>
  <c r="AC1527" i="1" s="1"/>
  <c r="AJ1527" i="1" s="1"/>
  <c r="Y1528" i="1"/>
  <c r="X1530" i="1"/>
  <c r="AC1530" i="1" s="1"/>
  <c r="AD1530" i="1"/>
  <c r="V1531" i="1"/>
  <c r="AF1531" i="1"/>
  <c r="W1532" i="1"/>
  <c r="AB1532" i="1" s="1"/>
  <c r="V1532" i="1"/>
  <c r="AG1532" i="1"/>
  <c r="V1533" i="1"/>
  <c r="AG1533" i="1"/>
  <c r="X1534" i="1"/>
  <c r="AC1534" i="1"/>
  <c r="Y1535" i="1"/>
  <c r="AD1535" i="1" s="1"/>
  <c r="X1537" i="1"/>
  <c r="AC1537" i="1" s="1"/>
  <c r="V1538" i="1"/>
  <c r="AF1538" i="1"/>
  <c r="W1539" i="1"/>
  <c r="AB1539" i="1" s="1"/>
  <c r="V1539" i="1"/>
  <c r="AG1539" i="1"/>
  <c r="AY1539" i="1" s="1"/>
  <c r="AB1540" i="1"/>
  <c r="V1540" i="1"/>
  <c r="AG1540" i="1"/>
  <c r="AY1540" i="1" s="1"/>
  <c r="X1542" i="1"/>
  <c r="AC1542" i="1"/>
  <c r="Y1543" i="1"/>
  <c r="AD1543" i="1" s="1"/>
  <c r="X1545" i="1"/>
  <c r="V1546" i="1"/>
  <c r="AF1546" i="1"/>
  <c r="W1547" i="1"/>
  <c r="V1547" i="1"/>
  <c r="AB1547" i="1"/>
  <c r="AG1547" i="1"/>
  <c r="AY1547" i="1" s="1"/>
  <c r="AB1548" i="1"/>
  <c r="V1548" i="1"/>
  <c r="AG1548" i="1"/>
  <c r="AY1548" i="1" s="1"/>
  <c r="X1550" i="1"/>
  <c r="AC1550" i="1"/>
  <c r="Y1551" i="1"/>
  <c r="X1553" i="1"/>
  <c r="AD1553" i="1"/>
  <c r="V1554" i="1"/>
  <c r="AF1554" i="1"/>
  <c r="W1555" i="1"/>
  <c r="AB1555" i="1" s="1"/>
  <c r="V1555" i="1"/>
  <c r="AG1555" i="1"/>
  <c r="AY1555" i="1" s="1"/>
  <c r="AB1556" i="1"/>
  <c r="V1556" i="1"/>
  <c r="AG1556" i="1"/>
  <c r="AY1556" i="1" s="1"/>
  <c r="X1558" i="1"/>
  <c r="AC1558" i="1"/>
  <c r="Y1559" i="1"/>
  <c r="AD1559" i="1" s="1"/>
  <c r="X1561" i="1"/>
  <c r="AD1561" i="1"/>
  <c r="V1562" i="1"/>
  <c r="AP1562" i="1"/>
  <c r="AF1562" i="1"/>
  <c r="W1563" i="1"/>
  <c r="AB1563" i="1" s="1"/>
  <c r="V1563" i="1"/>
  <c r="AG1563" i="1"/>
  <c r="AY1563" i="1" s="1"/>
  <c r="V1564" i="1"/>
  <c r="AG1564" i="1"/>
  <c r="X1566" i="1"/>
  <c r="AC1566" i="1"/>
  <c r="Y1567" i="1"/>
  <c r="X1569" i="1"/>
  <c r="AD1569" i="1"/>
  <c r="V1570" i="1"/>
  <c r="AF1570" i="1"/>
  <c r="AB1571" i="1"/>
  <c r="V1571" i="1"/>
  <c r="AG1571" i="1"/>
  <c r="AY1571" i="1" s="1"/>
  <c r="X1573" i="1"/>
  <c r="AC1573" i="1"/>
  <c r="Y1574" i="1"/>
  <c r="X1576" i="1"/>
  <c r="AC1576" i="1" s="1"/>
  <c r="AD1576" i="1"/>
  <c r="V1577" i="1"/>
  <c r="AF1577" i="1"/>
  <c r="W1578" i="1"/>
  <c r="AB1578" i="1" s="1"/>
  <c r="V1578" i="1"/>
  <c r="AG1578" i="1"/>
  <c r="AY1578" i="1" s="1"/>
  <c r="AB1579" i="1"/>
  <c r="V1579" i="1"/>
  <c r="AG1579" i="1"/>
  <c r="AY1579" i="1" s="1"/>
  <c r="X1581" i="1"/>
  <c r="AC1581" i="1" s="1"/>
  <c r="Y1582" i="1"/>
  <c r="AD1582" i="1" s="1"/>
  <c r="X1584" i="1"/>
  <c r="V1585" i="1"/>
  <c r="AF1585" i="1"/>
  <c r="W1586" i="1"/>
  <c r="AB1586" i="1" s="1"/>
  <c r="AF1586" i="1"/>
  <c r="W1587" i="1"/>
  <c r="AB1587" i="1" s="1"/>
  <c r="V1587" i="1"/>
  <c r="V1590" i="1"/>
  <c r="AF1591" i="1"/>
  <c r="X1592" i="1"/>
  <c r="AC1592" i="1" s="1"/>
  <c r="X1593" i="1"/>
  <c r="AC1593" i="1" s="1"/>
  <c r="AJ1593" i="1" s="1"/>
  <c r="AD1594" i="1"/>
  <c r="AG1596" i="1"/>
  <c r="W1596" i="1"/>
  <c r="AB1596" i="1" s="1"/>
  <c r="Y1598" i="1"/>
  <c r="AD1598" i="1" s="1"/>
  <c r="AG1598" i="1"/>
  <c r="AY1598" i="1" s="1"/>
  <c r="AD1599" i="1"/>
  <c r="AG1599" i="1"/>
  <c r="AY1599" i="1" s="1"/>
  <c r="Y1599" i="1"/>
  <c r="AF1600" i="1"/>
  <c r="AC1602" i="1"/>
  <c r="V1603" i="1"/>
  <c r="AF1604" i="1"/>
  <c r="AA1604" i="1"/>
  <c r="AC1605" i="1"/>
  <c r="X1605" i="1"/>
  <c r="X1606" i="1"/>
  <c r="AD1607" i="1"/>
  <c r="AG1609" i="1"/>
  <c r="AY1609" i="1" s="1"/>
  <c r="W1609" i="1"/>
  <c r="AB1609" i="1" s="1"/>
  <c r="Y1611" i="1"/>
  <c r="AD1611" i="1" s="1"/>
  <c r="AG1611" i="1"/>
  <c r="AY1611" i="1" s="1"/>
  <c r="AG1612" i="1"/>
  <c r="AY1612" i="1" s="1"/>
  <c r="AG1614" i="1"/>
  <c r="Y1614" i="1"/>
  <c r="AD1614" i="1" s="1"/>
  <c r="AF1615" i="1"/>
  <c r="W1616" i="1"/>
  <c r="AB1616" i="1" s="1"/>
  <c r="V1616" i="1"/>
  <c r="AG1620" i="1"/>
  <c r="AY1620" i="1" s="1"/>
  <c r="W1620" i="1"/>
  <c r="AB1620" i="1" s="1"/>
  <c r="Y1622" i="1"/>
  <c r="AD1622" i="1" s="1"/>
  <c r="AG1622" i="1"/>
  <c r="AY1622" i="1" s="1"/>
  <c r="AG1623" i="1"/>
  <c r="AY1623" i="1" s="1"/>
  <c r="AG1625" i="1"/>
  <c r="AY1625" i="1" s="1"/>
  <c r="Y1625" i="1"/>
  <c r="AD1625" i="1" s="1"/>
  <c r="AF1626" i="1"/>
  <c r="AB1627" i="1"/>
  <c r="W1627" i="1"/>
  <c r="V1627" i="1"/>
  <c r="AC1629" i="1"/>
  <c r="V1630" i="1"/>
  <c r="AP1630" i="1"/>
  <c r="AF1631" i="1"/>
  <c r="AC1632" i="1"/>
  <c r="X1632" i="1"/>
  <c r="X1633" i="1"/>
  <c r="AD1634" i="1"/>
  <c r="AG1636" i="1"/>
  <c r="AY1636" i="1" s="1"/>
  <c r="AB1636" i="1"/>
  <c r="W1636" i="1"/>
  <c r="AG1637" i="1"/>
  <c r="AY1637" i="1" s="1"/>
  <c r="AD1639" i="1"/>
  <c r="AG1639" i="1"/>
  <c r="AY1639" i="1" s="1"/>
  <c r="Y1639" i="1"/>
  <c r="AP1639" i="1"/>
  <c r="AF1640" i="1"/>
  <c r="W1641" i="1"/>
  <c r="AB1641" i="1" s="1"/>
  <c r="V1641" i="1"/>
  <c r="AC1643" i="1"/>
  <c r="AJ1643" i="1" s="1"/>
  <c r="V1644" i="1"/>
  <c r="AF1645" i="1"/>
  <c r="AA1645" i="1"/>
  <c r="X1646" i="1"/>
  <c r="AC1646" i="1" s="1"/>
  <c r="AJ1646" i="1" s="1"/>
  <c r="X1647" i="1"/>
  <c r="AG1650" i="1"/>
  <c r="W1650" i="1"/>
  <c r="AB1650" i="1" s="1"/>
  <c r="Y1652" i="1"/>
  <c r="AG1652" i="1"/>
  <c r="AY1652" i="1" s="1"/>
  <c r="AG1653" i="1"/>
  <c r="AD1655" i="1"/>
  <c r="AG1655" i="1"/>
  <c r="AY1655" i="1" s="1"/>
  <c r="Y1655" i="1"/>
  <c r="AP1655" i="1"/>
  <c r="AF1656" i="1"/>
  <c r="AB1657" i="1"/>
  <c r="W1657" i="1"/>
  <c r="V1657" i="1"/>
  <c r="AC1659" i="1"/>
  <c r="V1660" i="1"/>
  <c r="X1661" i="1"/>
  <c r="AD1662" i="1"/>
  <c r="AG1664" i="1"/>
  <c r="AY1664" i="1" s="1"/>
  <c r="W1664" i="1"/>
  <c r="AB1664" i="1" s="1"/>
  <c r="Y1666" i="1"/>
  <c r="AG1666" i="1"/>
  <c r="AG1667" i="1"/>
  <c r="AY1667" i="1" s="1"/>
  <c r="AD1669" i="1"/>
  <c r="AG1669" i="1"/>
  <c r="AY1669" i="1" s="1"/>
  <c r="Y1669" i="1"/>
  <c r="AF1670" i="1"/>
  <c r="AC1671" i="1"/>
  <c r="X1671" i="1"/>
  <c r="X1672" i="1"/>
  <c r="AD1673" i="1"/>
  <c r="AG1675" i="1"/>
  <c r="AY1675" i="1" s="1"/>
  <c r="AB1675" i="1"/>
  <c r="W1675" i="1"/>
  <c r="Y1677" i="1"/>
  <c r="AG1677" i="1"/>
  <c r="AY1677" i="1" s="1"/>
  <c r="AG1678" i="1"/>
  <c r="AY1678" i="1" s="1"/>
  <c r="AD1680" i="1"/>
  <c r="AG1680" i="1"/>
  <c r="Y1680" i="1"/>
  <c r="AP1680" i="1"/>
  <c r="AF1681" i="1"/>
  <c r="W1682" i="1"/>
  <c r="AB1682" i="1" s="1"/>
  <c r="V1682" i="1"/>
  <c r="AC1684" i="1"/>
  <c r="V1685" i="1"/>
  <c r="AP1685" i="1"/>
  <c r="AF1686" i="1"/>
  <c r="X1687" i="1"/>
  <c r="AC1687" i="1" s="1"/>
  <c r="X1688" i="1"/>
  <c r="AC1688" i="1" s="1"/>
  <c r="AJ1688" i="1" s="1"/>
  <c r="AG1690" i="1"/>
  <c r="AB1690" i="1"/>
  <c r="W1690" i="1"/>
  <c r="Y1692" i="1"/>
  <c r="AG1692" i="1"/>
  <c r="AY1692" i="1" s="1"/>
  <c r="AG1693" i="1"/>
  <c r="AY1693" i="1" s="1"/>
  <c r="AD1695" i="1"/>
  <c r="AG1695" i="1"/>
  <c r="AY1695" i="1" s="1"/>
  <c r="Y1695" i="1"/>
  <c r="AP1695" i="1"/>
  <c r="AF1696" i="1"/>
  <c r="W1697" i="1"/>
  <c r="AB1697" i="1" s="1"/>
  <c r="V1697" i="1"/>
  <c r="AC1699" i="1"/>
  <c r="V1700" i="1"/>
  <c r="AF1701" i="1"/>
  <c r="AC1702" i="1"/>
  <c r="X1702" i="1"/>
  <c r="X1703" i="1"/>
  <c r="AG1704" i="1"/>
  <c r="AY1704" i="1" s="1"/>
  <c r="AD1706" i="1"/>
  <c r="AG1706" i="1"/>
  <c r="AY1706" i="1" s="1"/>
  <c r="Y1706" i="1"/>
  <c r="AP1706" i="1"/>
  <c r="AF1707" i="1"/>
  <c r="AB1708" i="1"/>
  <c r="W1708" i="1"/>
  <c r="V1708" i="1"/>
  <c r="AC1710" i="1"/>
  <c r="V1711" i="1"/>
  <c r="AF1712" i="1"/>
  <c r="AA1712" i="1"/>
  <c r="AC1713" i="1"/>
  <c r="X1713" i="1"/>
  <c r="X1714" i="1"/>
  <c r="AD1715" i="1"/>
  <c r="AG1717" i="1"/>
  <c r="AY1717" i="1" s="1"/>
  <c r="W1717" i="1"/>
  <c r="AB1717" i="1" s="1"/>
  <c r="Y1718" i="1"/>
  <c r="AG1718" i="1"/>
  <c r="AG1719" i="1"/>
  <c r="AY1719" i="1" s="1"/>
  <c r="AD1721" i="1"/>
  <c r="AG1721" i="1"/>
  <c r="AY1721" i="1" s="1"/>
  <c r="Y1721" i="1"/>
  <c r="AF1722" i="1"/>
  <c r="W1723" i="1"/>
  <c r="AB1723" i="1" s="1"/>
  <c r="V1723" i="1"/>
  <c r="AC1725" i="1"/>
  <c r="V1726" i="1"/>
  <c r="AP1726" i="1"/>
  <c r="AF1727" i="1"/>
  <c r="AA1727" i="1"/>
  <c r="AC1728" i="1"/>
  <c r="X1728" i="1"/>
  <c r="X1729" i="1"/>
  <c r="AD1730" i="1"/>
  <c r="AG1732" i="1"/>
  <c r="AY1732" i="1" s="1"/>
  <c r="W1732" i="1"/>
  <c r="AB1732" i="1" s="1"/>
  <c r="AF1733" i="1"/>
  <c r="AB1734" i="1"/>
  <c r="W1734" i="1"/>
  <c r="V1734" i="1"/>
  <c r="AC1736" i="1"/>
  <c r="V1737" i="1"/>
  <c r="AP1737" i="1"/>
  <c r="AF1738" i="1"/>
  <c r="AC1739" i="1"/>
  <c r="X1739" i="1"/>
  <c r="X1740" i="1"/>
  <c r="AD1741" i="1"/>
  <c r="AG1743" i="1"/>
  <c r="W1743" i="1"/>
  <c r="AB1743" i="1" s="1"/>
  <c r="Y1745" i="1"/>
  <c r="AG1745" i="1"/>
  <c r="AG1746" i="1"/>
  <c r="AY1746" i="1" s="1"/>
  <c r="AD1748" i="1"/>
  <c r="AG1748" i="1"/>
  <c r="AY1748" i="1" s="1"/>
  <c r="Y1748" i="1"/>
  <c r="AP1748" i="1"/>
  <c r="AF1749" i="1"/>
  <c r="W1750" i="1"/>
  <c r="AB1750" i="1" s="1"/>
  <c r="V1750" i="1"/>
  <c r="AC1752" i="1"/>
  <c r="V1753" i="1"/>
  <c r="AF1754" i="1"/>
  <c r="AC1755" i="1"/>
  <c r="X1755" i="1"/>
  <c r="X1756" i="1"/>
  <c r="AD1757" i="1"/>
  <c r="AG1759" i="1"/>
  <c r="AY1759" i="1" s="1"/>
  <c r="W1759" i="1"/>
  <c r="AB1759" i="1" s="1"/>
  <c r="Y1761" i="1"/>
  <c r="AG1761" i="1"/>
  <c r="AY1761" i="1" s="1"/>
  <c r="AG1762" i="1"/>
  <c r="AY1762" i="1" s="1"/>
  <c r="AD1764" i="1"/>
  <c r="AG1764" i="1"/>
  <c r="AY1764" i="1" s="1"/>
  <c r="Y1764" i="1"/>
  <c r="AP1764" i="1"/>
  <c r="AF1765" i="1"/>
  <c r="AB1766" i="1"/>
  <c r="W1766" i="1"/>
  <c r="V1766" i="1"/>
  <c r="AC1768" i="1"/>
  <c r="V1769" i="1"/>
  <c r="AF1770" i="1"/>
  <c r="AC1771" i="1"/>
  <c r="X1771" i="1"/>
  <c r="X1772" i="1"/>
  <c r="AD1773" i="1"/>
  <c r="AG1775" i="1"/>
  <c r="AY1775" i="1" s="1"/>
  <c r="AB1775" i="1"/>
  <c r="W1775" i="1"/>
  <c r="Y1777" i="1"/>
  <c r="AG1777" i="1"/>
  <c r="AY1777" i="1" s="1"/>
  <c r="AG1778" i="1"/>
  <c r="AY1778" i="1" s="1"/>
  <c r="AD1780" i="1"/>
  <c r="AG1780" i="1"/>
  <c r="AY1780" i="1" s="1"/>
  <c r="Y1780" i="1"/>
  <c r="W1782" i="1"/>
  <c r="AB1782" i="1" s="1"/>
  <c r="AC1784" i="1"/>
  <c r="V1785" i="1"/>
  <c r="AF1786" i="1"/>
  <c r="AA1786" i="1"/>
  <c r="AC1787" i="1"/>
  <c r="X1787" i="1"/>
  <c r="X1788" i="1"/>
  <c r="AD1789" i="1"/>
  <c r="AG1791" i="1"/>
  <c r="W1791" i="1"/>
  <c r="AB1791" i="1" s="1"/>
  <c r="Y1793" i="1"/>
  <c r="AG1793" i="1"/>
  <c r="AD1796" i="1"/>
  <c r="AG1796" i="1"/>
  <c r="Y1796" i="1"/>
  <c r="W1798" i="1"/>
  <c r="AB1798" i="1" s="1"/>
  <c r="V1800" i="1"/>
  <c r="AF1801" i="1"/>
  <c r="X1802" i="1"/>
  <c r="AC1802" i="1" s="1"/>
  <c r="X1803" i="1"/>
  <c r="AC1803" i="1" s="1"/>
  <c r="AG1806" i="1"/>
  <c r="W1806" i="1"/>
  <c r="AB1806" i="1" s="1"/>
  <c r="Y1808" i="1"/>
  <c r="AG1808" i="1"/>
  <c r="AD1811" i="1"/>
  <c r="AG1811" i="1"/>
  <c r="AY1811" i="1" s="1"/>
  <c r="Y1811" i="1"/>
  <c r="W1813" i="1"/>
  <c r="AC1815" i="1"/>
  <c r="V1816" i="1"/>
  <c r="AF1817" i="1"/>
  <c r="AC1818" i="1"/>
  <c r="X1818" i="1"/>
  <c r="X1819" i="1"/>
  <c r="AD1820" i="1"/>
  <c r="AG1822" i="1"/>
  <c r="AY1822" i="1" s="1"/>
  <c r="W1822" i="1"/>
  <c r="AB1822" i="1" s="1"/>
  <c r="Y1824" i="1"/>
  <c r="AD1824" i="1" s="1"/>
  <c r="AG1824" i="1"/>
  <c r="AY1824" i="1" s="1"/>
  <c r="AG1827" i="1"/>
  <c r="AY1827" i="1" s="1"/>
  <c r="Y1827" i="1"/>
  <c r="AD1827" i="1" s="1"/>
  <c r="W1829" i="1"/>
  <c r="AB1829" i="1" s="1"/>
  <c r="AC1831" i="1"/>
  <c r="V1832" i="1"/>
  <c r="AF1833" i="1"/>
  <c r="AC1834" i="1"/>
  <c r="X1834" i="1"/>
  <c r="X1835" i="1"/>
  <c r="AG1838" i="1"/>
  <c r="AY1838" i="1" s="1"/>
  <c r="W1838" i="1"/>
  <c r="AB1838" i="1" s="1"/>
  <c r="Y1840" i="1"/>
  <c r="AG1840" i="1"/>
  <c r="AY1840" i="1" s="1"/>
  <c r="AD1843" i="1"/>
  <c r="AG1843" i="1"/>
  <c r="AY1843" i="1" s="1"/>
  <c r="Y1843" i="1"/>
  <c r="W1845" i="1"/>
  <c r="AB1845" i="1" s="1"/>
  <c r="AC1847" i="1"/>
  <c r="V1848" i="1"/>
  <c r="AF1849" i="1"/>
  <c r="AC1850" i="1"/>
  <c r="X1850" i="1"/>
  <c r="X1851" i="1"/>
  <c r="AD1852" i="1"/>
  <c r="AG1854" i="1"/>
  <c r="AY1854" i="1" s="1"/>
  <c r="AB1854" i="1"/>
  <c r="W1854" i="1"/>
  <c r="Y1856" i="1"/>
  <c r="AG1856" i="1"/>
  <c r="AY1856" i="1" s="1"/>
  <c r="AD1859" i="1"/>
  <c r="AG1859" i="1"/>
  <c r="AY1859" i="1" s="1"/>
  <c r="Y1859" i="1"/>
  <c r="W1861" i="1"/>
  <c r="AB1861" i="1" s="1"/>
  <c r="AC1863" i="1"/>
  <c r="V1864" i="1"/>
  <c r="AC1865" i="1"/>
  <c r="X1865" i="1"/>
  <c r="X1866" i="1"/>
  <c r="AD1867" i="1"/>
  <c r="AG1869" i="1"/>
  <c r="AY1869" i="1" s="1"/>
  <c r="W1869" i="1"/>
  <c r="AB1869" i="1" s="1"/>
  <c r="Y1871" i="1"/>
  <c r="AG1871" i="1"/>
  <c r="AY1871" i="1" s="1"/>
  <c r="AD1874" i="1"/>
  <c r="AG1874" i="1"/>
  <c r="Y1874" i="1"/>
  <c r="W1876" i="1"/>
  <c r="AC1878" i="1"/>
  <c r="V1879" i="1"/>
  <c r="AF1880" i="1"/>
  <c r="AA1880" i="1"/>
  <c r="AC1881" i="1"/>
  <c r="X1881" i="1"/>
  <c r="X1882" i="1"/>
  <c r="AG1885" i="1"/>
  <c r="W1885" i="1"/>
  <c r="AB1885" i="1" s="1"/>
  <c r="Y1887" i="1"/>
  <c r="AD1887" i="1" s="1"/>
  <c r="AG1887" i="1"/>
  <c r="AY1887" i="1" s="1"/>
  <c r="AG1890" i="1"/>
  <c r="AY1890" i="1" s="1"/>
  <c r="Y1890" i="1"/>
  <c r="AD1890" i="1" s="1"/>
  <c r="W1892" i="1"/>
  <c r="AB1892" i="1" s="1"/>
  <c r="AC1894" i="1"/>
  <c r="V1895" i="1"/>
  <c r="AF1896" i="1"/>
  <c r="AA1896" i="1"/>
  <c r="AC1897" i="1"/>
  <c r="X1897" i="1"/>
  <c r="X1898" i="1"/>
  <c r="AG1901" i="1"/>
  <c r="W1901" i="1"/>
  <c r="AB1901" i="1" s="1"/>
  <c r="Y1903" i="1"/>
  <c r="AG1903" i="1"/>
  <c r="AY1903" i="1" s="1"/>
  <c r="X1905" i="1"/>
  <c r="W1907" i="1"/>
  <c r="AB1907" i="1" s="1"/>
  <c r="AD1910" i="1"/>
  <c r="AG1910" i="1"/>
  <c r="AG1915" i="1"/>
  <c r="AY1915" i="1" s="1"/>
  <c r="Y1918" i="1"/>
  <c r="V1919" i="1"/>
  <c r="Y1921" i="1"/>
  <c r="V1922" i="1"/>
  <c r="AF1922" i="1"/>
  <c r="X1924" i="1"/>
  <c r="X1926" i="1"/>
  <c r="AF1928" i="1"/>
  <c r="V1928" i="1"/>
  <c r="AB1932" i="1"/>
  <c r="W1932" i="1"/>
  <c r="AG1933" i="1"/>
  <c r="AY1933" i="1" s="1"/>
  <c r="W1933" i="1"/>
  <c r="Y1935" i="1"/>
  <c r="X1937" i="1"/>
  <c r="W1939" i="1"/>
  <c r="AD1942" i="1"/>
  <c r="AG1942" i="1"/>
  <c r="AY1942" i="1" s="1"/>
  <c r="AP1942" i="1"/>
  <c r="AG1947" i="1"/>
  <c r="AY1947" i="1" s="1"/>
  <c r="Y1949" i="1"/>
  <c r="V1950" i="1"/>
  <c r="Y1952" i="1"/>
  <c r="V1953" i="1"/>
  <c r="AF1953" i="1"/>
  <c r="X1955" i="1"/>
  <c r="X1957" i="1"/>
  <c r="AF1959" i="1"/>
  <c r="V1959" i="1"/>
  <c r="W1963" i="1"/>
  <c r="AB1963" i="1" s="1"/>
  <c r="AG1964" i="1"/>
  <c r="W1964" i="1"/>
  <c r="AB1964" i="1" s="1"/>
  <c r="Y1966" i="1"/>
  <c r="AD1966" i="1" s="1"/>
  <c r="X1968" i="1"/>
  <c r="W1970" i="1"/>
  <c r="AB1970" i="1" s="1"/>
  <c r="AD1973" i="1"/>
  <c r="AG1973" i="1"/>
  <c r="AY1973" i="1" s="1"/>
  <c r="AD1976" i="1"/>
  <c r="AG1978" i="1"/>
  <c r="AY1978" i="1" s="1"/>
  <c r="Y1981" i="1"/>
  <c r="AD1981" i="1" s="1"/>
  <c r="V1982" i="1"/>
  <c r="Y1984" i="1"/>
  <c r="AD1984" i="1" s="1"/>
  <c r="V1985" i="1"/>
  <c r="AF1985" i="1"/>
  <c r="X1987" i="1"/>
  <c r="X1989" i="1"/>
  <c r="AF1991" i="1"/>
  <c r="V1991" i="1"/>
  <c r="W1995" i="1"/>
  <c r="AB1995" i="1" s="1"/>
  <c r="AG1996" i="1"/>
  <c r="W1996" i="1"/>
  <c r="AB1996" i="1" s="1"/>
  <c r="Y1998" i="1"/>
  <c r="X2000" i="1"/>
  <c r="W2002" i="1"/>
  <c r="AD2005" i="1"/>
  <c r="AG2005" i="1"/>
  <c r="AY2005" i="1" s="1"/>
  <c r="AD2008" i="1"/>
  <c r="AG2010" i="1"/>
  <c r="Y2013" i="1"/>
  <c r="AD2013" i="1" s="1"/>
  <c r="V2014" i="1"/>
  <c r="AE2014" i="1"/>
  <c r="Y2016" i="1"/>
  <c r="V2017" i="1"/>
  <c r="AF2017" i="1"/>
  <c r="X2018" i="1"/>
  <c r="X2020" i="1"/>
  <c r="AC2020" i="1" s="1"/>
  <c r="AF2022" i="1"/>
  <c r="V2022" i="1"/>
  <c r="AB2025" i="1"/>
  <c r="AB2026" i="1"/>
  <c r="W2026" i="1"/>
  <c r="AG2027" i="1"/>
  <c r="AY2027" i="1" s="1"/>
  <c r="W2027" i="1"/>
  <c r="Y2029" i="1"/>
  <c r="X2031" i="1"/>
  <c r="AC2031" i="1" s="1"/>
  <c r="W2033" i="1"/>
  <c r="AB2069" i="1"/>
  <c r="W2069" i="1"/>
  <c r="AG2069" i="1"/>
  <c r="AY2069" i="1" s="1"/>
  <c r="AC2071" i="1"/>
  <c r="X2071" i="1"/>
  <c r="AC2074" i="1"/>
  <c r="X2074" i="1"/>
  <c r="AG2076" i="1"/>
  <c r="AY2076" i="1" s="1"/>
  <c r="Y2076" i="1"/>
  <c r="AD2076" i="1" s="1"/>
  <c r="V2083" i="1"/>
  <c r="AA2083" i="1" s="1"/>
  <c r="AF2083" i="1"/>
  <c r="AF2084" i="1"/>
  <c r="V2084" i="1"/>
  <c r="AG2108" i="1"/>
  <c r="AY2108" i="1" s="1"/>
  <c r="AB2108" i="1"/>
  <c r="W2108" i="1"/>
  <c r="AB2115" i="1"/>
  <c r="W2115" i="1"/>
  <c r="AG2115" i="1"/>
  <c r="AY2115" i="1" s="1"/>
  <c r="X2117" i="1"/>
  <c r="AC2117" i="1" s="1"/>
  <c r="AC2120" i="1"/>
  <c r="X2120" i="1"/>
  <c r="AD2122" i="1"/>
  <c r="AG2122" i="1"/>
  <c r="AY2122" i="1" s="1"/>
  <c r="Y2122" i="1"/>
  <c r="AD2128" i="1"/>
  <c r="AG2128" i="1"/>
  <c r="AY2128" i="1" s="1"/>
  <c r="Y2128" i="1"/>
  <c r="AP2128" i="1"/>
  <c r="V2133" i="1"/>
  <c r="AF2133" i="1"/>
  <c r="AF2134" i="1"/>
  <c r="V2134" i="1"/>
  <c r="AD2168" i="1"/>
  <c r="AK2168" i="1"/>
  <c r="AG2168" i="1"/>
  <c r="AY2168" i="1" s="1"/>
  <c r="Y2168" i="1"/>
  <c r="V2173" i="1"/>
  <c r="AF2173" i="1"/>
  <c r="AD2201" i="1"/>
  <c r="AK2201" i="1"/>
  <c r="AG2201" i="1"/>
  <c r="AY2201" i="1" s="1"/>
  <c r="Y2201" i="1"/>
  <c r="AK2228" i="1"/>
  <c r="Y2228" i="1"/>
  <c r="AP2228" i="1"/>
  <c r="AD2228" i="1"/>
  <c r="AF2235" i="1"/>
  <c r="V2235" i="1"/>
  <c r="AK2259" i="1"/>
  <c r="Y2259" i="1"/>
  <c r="AP2259" i="1"/>
  <c r="AD2259" i="1"/>
  <c r="AF2266" i="1"/>
  <c r="V2266" i="1"/>
  <c r="AF2287" i="1"/>
  <c r="V2287" i="1"/>
  <c r="AK2310" i="1"/>
  <c r="Y2310" i="1"/>
  <c r="AD2310" i="1"/>
  <c r="AD2315" i="1"/>
  <c r="AG2315" i="1"/>
  <c r="AY2315" i="1" s="1"/>
  <c r="AK2315" i="1"/>
  <c r="AP2315" i="1"/>
  <c r="Y2315" i="1"/>
  <c r="AF2328" i="1"/>
  <c r="V2328" i="1"/>
  <c r="AC2361" i="1"/>
  <c r="AJ2361" i="1"/>
  <c r="X2361" i="1"/>
  <c r="AC2368" i="1"/>
  <c r="AJ2368" i="1"/>
  <c r="X2368" i="1"/>
  <c r="AF2383" i="1"/>
  <c r="V2383" i="1"/>
  <c r="AF2489" i="1"/>
  <c r="V2489" i="1"/>
  <c r="AA2489" i="1" s="1"/>
  <c r="AG2494" i="1"/>
  <c r="AY2494" i="1" s="1"/>
  <c r="AI2494" i="1"/>
  <c r="AB2494" i="1"/>
  <c r="W2494" i="1"/>
  <c r="AG2542" i="1"/>
  <c r="AY2542" i="1" s="1"/>
  <c r="AI2542" i="1"/>
  <c r="AB2542" i="1"/>
  <c r="W2542" i="1"/>
  <c r="AC2036" i="1"/>
  <c r="V2037" i="1"/>
  <c r="AF2038" i="1"/>
  <c r="AA2038" i="1"/>
  <c r="AC2039" i="1"/>
  <c r="X2039" i="1"/>
  <c r="AG2043" i="1"/>
  <c r="AY2043" i="1" s="1"/>
  <c r="W2043" i="1"/>
  <c r="AB2043" i="1" s="1"/>
  <c r="AD2048" i="1"/>
  <c r="AG2048" i="1"/>
  <c r="AY2048" i="1" s="1"/>
  <c r="Y2048" i="1"/>
  <c r="AP2048" i="1"/>
  <c r="W2050" i="1"/>
  <c r="AB2050" i="1" s="1"/>
  <c r="AC2052" i="1"/>
  <c r="V2053" i="1"/>
  <c r="AF2054" i="1"/>
  <c r="AA2054" i="1"/>
  <c r="AC2055" i="1"/>
  <c r="X2055" i="1"/>
  <c r="AG2059" i="1"/>
  <c r="AY2059" i="1" s="1"/>
  <c r="W2059" i="1"/>
  <c r="AB2059" i="1" s="1"/>
  <c r="AG2063" i="1"/>
  <c r="AY2063" i="1" s="1"/>
  <c r="Y2063" i="1"/>
  <c r="AD2063" i="1" s="1"/>
  <c r="AB2065" i="1"/>
  <c r="W2065" i="1"/>
  <c r="AC2067" i="1"/>
  <c r="V2068" i="1"/>
  <c r="AF2069" i="1"/>
  <c r="AA2069" i="1"/>
  <c r="AC2070" i="1"/>
  <c r="X2070" i="1"/>
  <c r="AD2072" i="1"/>
  <c r="AG2074" i="1"/>
  <c r="AB2074" i="1"/>
  <c r="W2074" i="1"/>
  <c r="AD2079" i="1"/>
  <c r="AG2079" i="1"/>
  <c r="AY2079" i="1" s="1"/>
  <c r="Y2079" i="1"/>
  <c r="AF2080" i="1"/>
  <c r="AA2080" i="1"/>
  <c r="AC2081" i="1"/>
  <c r="X2081" i="1"/>
  <c r="AD2083" i="1"/>
  <c r="AG2085" i="1"/>
  <c r="AY2085" i="1" s="1"/>
  <c r="W2085" i="1"/>
  <c r="AB2085" i="1" s="1"/>
  <c r="AD2087" i="1"/>
  <c r="AG2089" i="1"/>
  <c r="AY2089" i="1" s="1"/>
  <c r="W2089" i="1"/>
  <c r="AB2089" i="1" s="1"/>
  <c r="AG2094" i="1"/>
  <c r="AY2094" i="1" s="1"/>
  <c r="Y2094" i="1"/>
  <c r="AD2094" i="1" s="1"/>
  <c r="AC2097" i="1"/>
  <c r="V2098" i="1"/>
  <c r="AF2099" i="1"/>
  <c r="AA2099" i="1"/>
  <c r="AC2100" i="1"/>
  <c r="X2100" i="1"/>
  <c r="AD2102" i="1"/>
  <c r="AG2104" i="1"/>
  <c r="AY2104" i="1" s="1"/>
  <c r="AB2104" i="1"/>
  <c r="W2104" i="1"/>
  <c r="AD2109" i="1"/>
  <c r="AG2109" i="1"/>
  <c r="AY2109" i="1" s="1"/>
  <c r="Y2109" i="1"/>
  <c r="AP2109" i="1"/>
  <c r="AB2111" i="1"/>
  <c r="W2111" i="1"/>
  <c r="V2114" i="1"/>
  <c r="AF2115" i="1"/>
  <c r="AA2115" i="1"/>
  <c r="X2116" i="1"/>
  <c r="AC2116" i="1" s="1"/>
  <c r="AD2118" i="1"/>
  <c r="AG2120" i="1"/>
  <c r="AB2120" i="1"/>
  <c r="W2120" i="1"/>
  <c r="AD2125" i="1"/>
  <c r="AG2125" i="1"/>
  <c r="AY2125" i="1" s="1"/>
  <c r="Y2125" i="1"/>
  <c r="AB2126" i="1"/>
  <c r="W2126" i="1"/>
  <c r="AC2128" i="1"/>
  <c r="V2129" i="1"/>
  <c r="AF2130" i="1"/>
  <c r="AA2130" i="1"/>
  <c r="AC2131" i="1"/>
  <c r="X2131" i="1"/>
  <c r="AG2135" i="1"/>
  <c r="W2135" i="1"/>
  <c r="AB2135" i="1" s="1"/>
  <c r="AD2140" i="1"/>
  <c r="AG2140" i="1"/>
  <c r="AY2140" i="1" s="1"/>
  <c r="Y2140" i="1"/>
  <c r="W2142" i="1"/>
  <c r="AB2142" i="1" s="1"/>
  <c r="V2144" i="1"/>
  <c r="AF2145" i="1"/>
  <c r="AA2145" i="1"/>
  <c r="AC2146" i="1"/>
  <c r="AJ2146" i="1"/>
  <c r="X2146" i="1"/>
  <c r="AG2150" i="1"/>
  <c r="W2150" i="1"/>
  <c r="AB2150" i="1" s="1"/>
  <c r="AD2155" i="1"/>
  <c r="AK2155" i="1"/>
  <c r="AG2155" i="1"/>
  <c r="AY2155" i="1" s="1"/>
  <c r="Y2155" i="1"/>
  <c r="W2157" i="1"/>
  <c r="AB2157" i="1" s="1"/>
  <c r="AG2159" i="1"/>
  <c r="AY2159" i="1" s="1"/>
  <c r="W2159" i="1"/>
  <c r="AB2159" i="1" s="1"/>
  <c r="AD2164" i="1"/>
  <c r="AK2164" i="1"/>
  <c r="AG2164" i="1"/>
  <c r="AY2164" i="1" s="1"/>
  <c r="Y2164" i="1"/>
  <c r="AB2166" i="1"/>
  <c r="AI2166" i="1"/>
  <c r="W2166" i="1"/>
  <c r="V2169" i="1"/>
  <c r="AK2169" i="1"/>
  <c r="AF2170" i="1"/>
  <c r="AA2170" i="1"/>
  <c r="AC2171" i="1"/>
  <c r="AJ2171" i="1"/>
  <c r="X2171" i="1"/>
  <c r="AD2173" i="1"/>
  <c r="AG2175" i="1"/>
  <c r="AB2175" i="1"/>
  <c r="W2175" i="1"/>
  <c r="AB2176" i="1"/>
  <c r="AI2176" i="1"/>
  <c r="W2176" i="1"/>
  <c r="AC2178" i="1"/>
  <c r="V2179" i="1"/>
  <c r="AB2184" i="1"/>
  <c r="AI2184" i="1"/>
  <c r="W2184" i="1"/>
  <c r="AG2184" i="1"/>
  <c r="AD2186" i="1"/>
  <c r="AK2186" i="1"/>
  <c r="AG2186" i="1"/>
  <c r="AY2186" i="1" s="1"/>
  <c r="Y2186" i="1"/>
  <c r="X2188" i="1"/>
  <c r="AC2188" i="1" s="1"/>
  <c r="AJ2188" i="1" s="1"/>
  <c r="W2195" i="1"/>
  <c r="AB2195" i="1" s="1"/>
  <c r="AG2195" i="1"/>
  <c r="AG2197" i="1"/>
  <c r="Y2197" i="1"/>
  <c r="AD2197" i="1" s="1"/>
  <c r="V2202" i="1"/>
  <c r="AF2202" i="1"/>
  <c r="AC2204" i="1"/>
  <c r="AJ2204" i="1"/>
  <c r="X2204" i="1"/>
  <c r="AJ2208" i="1"/>
  <c r="X2208" i="1"/>
  <c r="AF2212" i="1"/>
  <c r="V2212" i="1"/>
  <c r="V2218" i="1"/>
  <c r="AF2218" i="1"/>
  <c r="AG2232" i="1"/>
  <c r="AI2232" i="1"/>
  <c r="W2232" i="1"/>
  <c r="AD2233" i="1"/>
  <c r="AG2233" i="1"/>
  <c r="AY2233" i="1" s="1"/>
  <c r="AK2233" i="1"/>
  <c r="AK2236" i="1"/>
  <c r="Y2236" i="1"/>
  <c r="AD2236" i="1"/>
  <c r="AJ2238" i="1"/>
  <c r="X2238" i="1"/>
  <c r="AP2238" i="1"/>
  <c r="AF2242" i="1"/>
  <c r="V2242" i="1"/>
  <c r="V2249" i="1"/>
  <c r="AF2249" i="1"/>
  <c r="AG2263" i="1"/>
  <c r="AY2263" i="1" s="1"/>
  <c r="AI2263" i="1"/>
  <c r="W2263" i="1"/>
  <c r="AD2264" i="1"/>
  <c r="AG2264" i="1"/>
  <c r="AY2264" i="1" s="1"/>
  <c r="AK2264" i="1"/>
  <c r="AP2264" i="1"/>
  <c r="AK2267" i="1"/>
  <c r="Y2267" i="1"/>
  <c r="AD2267" i="1"/>
  <c r="AJ2270" i="1"/>
  <c r="X2270" i="1"/>
  <c r="AP2270" i="1"/>
  <c r="V2276" i="1"/>
  <c r="AF2276" i="1"/>
  <c r="AG2284" i="1"/>
  <c r="AY2284" i="1" s="1"/>
  <c r="AI2284" i="1"/>
  <c r="W2284" i="1"/>
  <c r="AD2285" i="1"/>
  <c r="AG2285" i="1"/>
  <c r="AY2285" i="1" s="1"/>
  <c r="AK2285" i="1"/>
  <c r="AK2288" i="1"/>
  <c r="Y2288" i="1"/>
  <c r="AD2288" i="1"/>
  <c r="AJ2291" i="1"/>
  <c r="X2291" i="1"/>
  <c r="AP2291" i="1"/>
  <c r="AF2295" i="1"/>
  <c r="V2295" i="1"/>
  <c r="V2301" i="1"/>
  <c r="AA2301" i="1" s="1"/>
  <c r="AF2301" i="1"/>
  <c r="AC2318" i="1"/>
  <c r="AJ2318" i="1"/>
  <c r="X2318" i="1"/>
  <c r="AF2324" i="1"/>
  <c r="V2324" i="1"/>
  <c r="AE2324" i="1"/>
  <c r="AP2324" i="1"/>
  <c r="AL2324" i="1"/>
  <c r="AC2334" i="1"/>
  <c r="AJ2334" i="1"/>
  <c r="X2334" i="1"/>
  <c r="AF2340" i="1"/>
  <c r="V2340" i="1"/>
  <c r="X2345" i="1"/>
  <c r="AC2345" i="1" s="1"/>
  <c r="AJ2345" i="1" s="1"/>
  <c r="AF2351" i="1"/>
  <c r="V2351" i="1"/>
  <c r="AF2355" i="1"/>
  <c r="V2355" i="1"/>
  <c r="V2358" i="1"/>
  <c r="AF2358" i="1"/>
  <c r="AF2363" i="1"/>
  <c r="V2363" i="1"/>
  <c r="AF2370" i="1"/>
  <c r="V2370" i="1"/>
  <c r="AF2373" i="1"/>
  <c r="V2373" i="1"/>
  <c r="AD2376" i="1"/>
  <c r="AK2376" i="1"/>
  <c r="AP2376" i="1"/>
  <c r="AG2376" i="1"/>
  <c r="AY2376" i="1" s="1"/>
  <c r="Y2376" i="1"/>
  <c r="AC2384" i="1"/>
  <c r="AJ2384" i="1"/>
  <c r="X2384" i="1"/>
  <c r="V2391" i="1"/>
  <c r="AF2391" i="1"/>
  <c r="AG2397" i="1"/>
  <c r="AY2397" i="1" s="1"/>
  <c r="AB2397" i="1"/>
  <c r="AI2397" i="1"/>
  <c r="W2397" i="1"/>
  <c r="AC2403" i="1"/>
  <c r="AJ2403" i="1"/>
  <c r="X2403" i="1"/>
  <c r="AF2421" i="1"/>
  <c r="V2421" i="1"/>
  <c r="AD2424" i="1"/>
  <c r="AK2424" i="1"/>
  <c r="AG2424" i="1"/>
  <c r="AY2424" i="1" s="1"/>
  <c r="Y2424" i="1"/>
  <c r="AB2433" i="1"/>
  <c r="AI2433" i="1"/>
  <c r="W2433" i="1"/>
  <c r="AG2433" i="1"/>
  <c r="AY2433" i="1" s="1"/>
  <c r="AC2438" i="1"/>
  <c r="AJ2438" i="1"/>
  <c r="X2438" i="1"/>
  <c r="AD2447" i="1"/>
  <c r="AK2447" i="1"/>
  <c r="AG2447" i="1"/>
  <c r="AY2447" i="1" s="1"/>
  <c r="Y2447" i="1"/>
  <c r="V2459" i="1"/>
  <c r="AC2466" i="1"/>
  <c r="AJ2466" i="1"/>
  <c r="X2466" i="1"/>
  <c r="AD2479" i="1"/>
  <c r="AG2479" i="1"/>
  <c r="AY2479" i="1" s="1"/>
  <c r="AK2479" i="1"/>
  <c r="AP2479" i="1"/>
  <c r="Y2479" i="1"/>
  <c r="AB2485" i="1"/>
  <c r="AI2485" i="1"/>
  <c r="AG2485" i="1"/>
  <c r="AY2485" i="1" s="1"/>
  <c r="W2485" i="1"/>
  <c r="AF2505" i="1"/>
  <c r="V2505" i="1"/>
  <c r="AA2505" i="1" s="1"/>
  <c r="AD2543" i="1"/>
  <c r="AG2543" i="1"/>
  <c r="AY2543" i="1" s="1"/>
  <c r="AK2543" i="1"/>
  <c r="AP2543" i="1"/>
  <c r="Y2543" i="1"/>
  <c r="AC2649" i="1"/>
  <c r="AJ2649" i="1"/>
  <c r="X2649" i="1"/>
  <c r="AG1904" i="1"/>
  <c r="X1906" i="1"/>
  <c r="AC1906" i="1"/>
  <c r="Y1907" i="1"/>
  <c r="AD1907" i="1" s="1"/>
  <c r="X1909" i="1"/>
  <c r="V1910" i="1"/>
  <c r="AF1910" i="1"/>
  <c r="W1911" i="1"/>
  <c r="AB1911" i="1" s="1"/>
  <c r="AG1911" i="1"/>
  <c r="AG1912" i="1"/>
  <c r="X1914" i="1"/>
  <c r="AC1914" i="1"/>
  <c r="Y1915" i="1"/>
  <c r="AD1915" i="1" s="1"/>
  <c r="X1917" i="1"/>
  <c r="V1918" i="1"/>
  <c r="AF1918" i="1"/>
  <c r="W1919" i="1"/>
  <c r="AB1919" i="1" s="1"/>
  <c r="AG1919" i="1"/>
  <c r="AY1919" i="1" s="1"/>
  <c r="AG1920" i="1"/>
  <c r="AY1920" i="1" s="1"/>
  <c r="X1922" i="1"/>
  <c r="AC1922" i="1"/>
  <c r="Y1923" i="1"/>
  <c r="AD1923" i="1"/>
  <c r="X1925" i="1"/>
  <c r="V1926" i="1"/>
  <c r="AF1926" i="1"/>
  <c r="W1927" i="1"/>
  <c r="AB1927" i="1" s="1"/>
  <c r="AG1927" i="1"/>
  <c r="AY1927" i="1" s="1"/>
  <c r="AG1928" i="1"/>
  <c r="AY1928" i="1" s="1"/>
  <c r="X1930" i="1"/>
  <c r="AC1930" i="1"/>
  <c r="Y1931" i="1"/>
  <c r="AD1931" i="1"/>
  <c r="X1933" i="1"/>
  <c r="V1934" i="1"/>
  <c r="AF1934" i="1"/>
  <c r="W1935" i="1"/>
  <c r="AB1935" i="1"/>
  <c r="AG1935" i="1"/>
  <c r="AY1935" i="1" s="1"/>
  <c r="AB1936" i="1"/>
  <c r="AG1936" i="1"/>
  <c r="AY1936" i="1" s="1"/>
  <c r="AP1938" i="1"/>
  <c r="X1938" i="1"/>
  <c r="AC1938" i="1"/>
  <c r="Y1939" i="1"/>
  <c r="AD1939" i="1"/>
  <c r="X1941" i="1"/>
  <c r="V1942" i="1"/>
  <c r="AF1942" i="1"/>
  <c r="W1943" i="1"/>
  <c r="AB1943" i="1"/>
  <c r="AG1943" i="1"/>
  <c r="AY1943" i="1" s="1"/>
  <c r="AB1944" i="1"/>
  <c r="AG1944" i="1"/>
  <c r="AY1944" i="1" s="1"/>
  <c r="X1946" i="1"/>
  <c r="AC1946" i="1"/>
  <c r="Y1947" i="1"/>
  <c r="AD1947" i="1"/>
  <c r="V1949" i="1"/>
  <c r="AF1949" i="1"/>
  <c r="W1950" i="1"/>
  <c r="AB1950" i="1"/>
  <c r="AG1950" i="1"/>
  <c r="AY1950" i="1" s="1"/>
  <c r="AB1951" i="1"/>
  <c r="AG1951" i="1"/>
  <c r="AY1951" i="1" s="1"/>
  <c r="X1953" i="1"/>
  <c r="AC1953" i="1"/>
  <c r="Y1954" i="1"/>
  <c r="AD1954" i="1"/>
  <c r="X1956" i="1"/>
  <c r="V1957" i="1"/>
  <c r="AF1957" i="1"/>
  <c r="W1958" i="1"/>
  <c r="AB1958" i="1" s="1"/>
  <c r="AG1958" i="1"/>
  <c r="AB1959" i="1"/>
  <c r="AG1959" i="1"/>
  <c r="AY1959" i="1" s="1"/>
  <c r="X1961" i="1"/>
  <c r="AC1961" i="1"/>
  <c r="Y1962" i="1"/>
  <c r="AD1962" i="1" s="1"/>
  <c r="X1964" i="1"/>
  <c r="V1965" i="1"/>
  <c r="AF1965" i="1"/>
  <c r="W1966" i="1"/>
  <c r="AB1966" i="1" s="1"/>
  <c r="AG1966" i="1"/>
  <c r="AY1966" i="1" s="1"/>
  <c r="AG1967" i="1"/>
  <c r="X1969" i="1"/>
  <c r="AC1969" i="1"/>
  <c r="Y1970" i="1"/>
  <c r="AD1970" i="1"/>
  <c r="X1972" i="1"/>
  <c r="V1973" i="1"/>
  <c r="AF1973" i="1"/>
  <c r="W1974" i="1"/>
  <c r="AB1974" i="1" s="1"/>
  <c r="AG1974" i="1"/>
  <c r="AG1975" i="1"/>
  <c r="AY1975" i="1" s="1"/>
  <c r="X1977" i="1"/>
  <c r="AC1977" i="1"/>
  <c r="Y1978" i="1"/>
  <c r="AD1978" i="1" s="1"/>
  <c r="X1980" i="1"/>
  <c r="V1981" i="1"/>
  <c r="AF1981" i="1"/>
  <c r="W1982" i="1"/>
  <c r="AB1982" i="1"/>
  <c r="AG1982" i="1"/>
  <c r="AG1983" i="1"/>
  <c r="AY1983" i="1" s="1"/>
  <c r="X1985" i="1"/>
  <c r="AC1985" i="1"/>
  <c r="Y1986" i="1"/>
  <c r="AD1986" i="1"/>
  <c r="X1988" i="1"/>
  <c r="V1989" i="1"/>
  <c r="AF1989" i="1"/>
  <c r="W1990" i="1"/>
  <c r="AB1990" i="1" s="1"/>
  <c r="AG1990" i="1"/>
  <c r="AY1990" i="1" s="1"/>
  <c r="AG1991" i="1"/>
  <c r="X1993" i="1"/>
  <c r="AC1993" i="1"/>
  <c r="Y1994" i="1"/>
  <c r="AD1994" i="1" s="1"/>
  <c r="X1996" i="1"/>
  <c r="V1997" i="1"/>
  <c r="AF1997" i="1"/>
  <c r="W1998" i="1"/>
  <c r="AB1998" i="1"/>
  <c r="AG1998" i="1"/>
  <c r="AY1998" i="1" s="1"/>
  <c r="AG1999" i="1"/>
  <c r="X2001" i="1"/>
  <c r="AC2001" i="1"/>
  <c r="Y2002" i="1"/>
  <c r="AD2002" i="1"/>
  <c r="X2004" i="1"/>
  <c r="V2005" i="1"/>
  <c r="AF2005" i="1"/>
  <c r="W2006" i="1"/>
  <c r="AB2006" i="1"/>
  <c r="AG2006" i="1"/>
  <c r="AY2006" i="1" s="1"/>
  <c r="AG2007" i="1"/>
  <c r="X2009" i="1"/>
  <c r="AC2009" i="1"/>
  <c r="Y2010" i="1"/>
  <c r="AD2010" i="1"/>
  <c r="X2012" i="1"/>
  <c r="V2013" i="1"/>
  <c r="AF2013" i="1"/>
  <c r="W2014" i="1"/>
  <c r="AB2014" i="1"/>
  <c r="AG2014" i="1"/>
  <c r="AY2014" i="1" s="1"/>
  <c r="AB2015" i="1"/>
  <c r="AG2015" i="1"/>
  <c r="AY2015" i="1" s="1"/>
  <c r="X2017" i="1"/>
  <c r="AC2017" i="1"/>
  <c r="X2019" i="1"/>
  <c r="V2020" i="1"/>
  <c r="AF2020" i="1"/>
  <c r="W2021" i="1"/>
  <c r="AB2021" i="1" s="1"/>
  <c r="AG2021" i="1"/>
  <c r="AB2022" i="1"/>
  <c r="AG2022" i="1"/>
  <c r="AY2022" i="1" s="1"/>
  <c r="X2024" i="1"/>
  <c r="AC2024" i="1"/>
  <c r="Y2025" i="1"/>
  <c r="AD2025" i="1"/>
  <c r="X2027" i="1"/>
  <c r="V2028" i="1"/>
  <c r="AF2028" i="1"/>
  <c r="W2029" i="1"/>
  <c r="AB2029" i="1"/>
  <c r="AG2029" i="1"/>
  <c r="AY2029" i="1" s="1"/>
  <c r="AG2030" i="1"/>
  <c r="AY2030" i="1" s="1"/>
  <c r="X2032" i="1"/>
  <c r="AC2032" i="1" s="1"/>
  <c r="Y2033" i="1"/>
  <c r="AD2033" i="1"/>
  <c r="AC2035" i="1"/>
  <c r="X2035" i="1"/>
  <c r="AG2040" i="1"/>
  <c r="Y2040" i="1"/>
  <c r="AD2040" i="1" s="1"/>
  <c r="W2042" i="1"/>
  <c r="AB2042" i="1" s="1"/>
  <c r="AC2044" i="1"/>
  <c r="V2045" i="1"/>
  <c r="AF2046" i="1"/>
  <c r="AC2047" i="1"/>
  <c r="X2047" i="1"/>
  <c r="AG2051" i="1"/>
  <c r="AY2051" i="1" s="1"/>
  <c r="AB2051" i="1"/>
  <c r="W2051" i="1"/>
  <c r="AG2056" i="1"/>
  <c r="AY2056" i="1" s="1"/>
  <c r="Y2056" i="1"/>
  <c r="AD2056" i="1" s="1"/>
  <c r="W2058" i="1"/>
  <c r="AB2058" i="1" s="1"/>
  <c r="AC2060" i="1"/>
  <c r="V2061" i="1"/>
  <c r="AF2062" i="1"/>
  <c r="AD2064" i="1"/>
  <c r="AG2066" i="1"/>
  <c r="AB2066" i="1"/>
  <c r="W2066" i="1"/>
  <c r="AD2071" i="1"/>
  <c r="AG2071" i="1"/>
  <c r="Y2071" i="1"/>
  <c r="AP2071" i="1"/>
  <c r="AB2073" i="1"/>
  <c r="W2073" i="1"/>
  <c r="AC2075" i="1"/>
  <c r="V2076" i="1"/>
  <c r="AF2077" i="1"/>
  <c r="X2078" i="1"/>
  <c r="AC2078" i="1" s="1"/>
  <c r="AD2082" i="1"/>
  <c r="AG2082" i="1"/>
  <c r="Y2082" i="1"/>
  <c r="AB2084" i="1"/>
  <c r="W2084" i="1"/>
  <c r="AD2086" i="1"/>
  <c r="AG2086" i="1"/>
  <c r="Y2086" i="1"/>
  <c r="AB2088" i="1"/>
  <c r="W2088" i="1"/>
  <c r="AC2090" i="1"/>
  <c r="V2091" i="1"/>
  <c r="AF2092" i="1"/>
  <c r="AC2093" i="1"/>
  <c r="X2093" i="1"/>
  <c r="AD2095" i="1"/>
  <c r="AG2096" i="1"/>
  <c r="W2096" i="1"/>
  <c r="AB2096" i="1" s="1"/>
  <c r="AD2101" i="1"/>
  <c r="AG2101" i="1"/>
  <c r="AY2101" i="1" s="1"/>
  <c r="Y2101" i="1"/>
  <c r="AB2103" i="1"/>
  <c r="W2103" i="1"/>
  <c r="AC2105" i="1"/>
  <c r="V2106" i="1"/>
  <c r="AF2107" i="1"/>
  <c r="AC2108" i="1"/>
  <c r="X2108" i="1"/>
  <c r="AD2110" i="1"/>
  <c r="AG2112" i="1"/>
  <c r="W2112" i="1"/>
  <c r="AB2112" i="1" s="1"/>
  <c r="AD2117" i="1"/>
  <c r="AG2117" i="1"/>
  <c r="AY2117" i="1" s="1"/>
  <c r="Y2117" i="1"/>
  <c r="AB2119" i="1"/>
  <c r="W2119" i="1"/>
  <c r="AC2121" i="1"/>
  <c r="V2122" i="1"/>
  <c r="AF2123" i="1"/>
  <c r="AC2124" i="1"/>
  <c r="X2124" i="1"/>
  <c r="AG2127" i="1"/>
  <c r="AY2127" i="1" s="1"/>
  <c r="AB2127" i="1"/>
  <c r="W2127" i="1"/>
  <c r="AD2132" i="1"/>
  <c r="AG2132" i="1"/>
  <c r="AY2132" i="1" s="1"/>
  <c r="Y2132" i="1"/>
  <c r="AB2134" i="1"/>
  <c r="W2134" i="1"/>
  <c r="AC2136" i="1"/>
  <c r="V2137" i="1"/>
  <c r="AF2138" i="1"/>
  <c r="AC2139" i="1"/>
  <c r="X2139" i="1"/>
  <c r="AD2141" i="1"/>
  <c r="AG2143" i="1"/>
  <c r="AY2143" i="1" s="1"/>
  <c r="W2143" i="1"/>
  <c r="AB2143" i="1" s="1"/>
  <c r="AD2147" i="1"/>
  <c r="AK2147" i="1"/>
  <c r="AG2147" i="1"/>
  <c r="AY2147" i="1" s="1"/>
  <c r="Y2147" i="1"/>
  <c r="AB2149" i="1"/>
  <c r="AI2149" i="1"/>
  <c r="W2149" i="1"/>
  <c r="AC2151" i="1"/>
  <c r="V2152" i="1"/>
  <c r="AF2153" i="1"/>
  <c r="AC2154" i="1"/>
  <c r="AJ2154" i="1"/>
  <c r="X2154" i="1"/>
  <c r="AD2156" i="1"/>
  <c r="AG2158" i="1"/>
  <c r="AY2158" i="1" s="1"/>
  <c r="W2158" i="1"/>
  <c r="AB2158" i="1" s="1"/>
  <c r="AC2160" i="1"/>
  <c r="V2161" i="1"/>
  <c r="AF2162" i="1"/>
  <c r="X2163" i="1"/>
  <c r="AC2163" i="1" s="1"/>
  <c r="AJ2163" i="1" s="1"/>
  <c r="AD2165" i="1"/>
  <c r="AG2167" i="1"/>
  <c r="AY2167" i="1" s="1"/>
  <c r="AB2167" i="1"/>
  <c r="W2167" i="1"/>
  <c r="AD2172" i="1"/>
  <c r="AK2172" i="1"/>
  <c r="AG2172" i="1"/>
  <c r="AY2172" i="1" s="1"/>
  <c r="Y2172" i="1"/>
  <c r="AP2172" i="1"/>
  <c r="AB2174" i="1"/>
  <c r="AI2174" i="1"/>
  <c r="W2174" i="1"/>
  <c r="AG2177" i="1"/>
  <c r="AY2177" i="1" s="1"/>
  <c r="AB2177" i="1"/>
  <c r="W2177" i="1"/>
  <c r="V2183" i="1"/>
  <c r="AF2183" i="1"/>
  <c r="AC2185" i="1"/>
  <c r="AJ2185" i="1"/>
  <c r="X2185" i="1"/>
  <c r="W2187" i="1"/>
  <c r="AB2187" i="1" s="1"/>
  <c r="AG2187" i="1"/>
  <c r="AY2187" i="1" s="1"/>
  <c r="AG2189" i="1"/>
  <c r="AY2189" i="1" s="1"/>
  <c r="Y2189" i="1"/>
  <c r="AD2189" i="1" s="1"/>
  <c r="V2194" i="1"/>
  <c r="AF2194" i="1"/>
  <c r="AC2196" i="1"/>
  <c r="AJ2196" i="1"/>
  <c r="X2196" i="1"/>
  <c r="AB2203" i="1"/>
  <c r="AI2203" i="1"/>
  <c r="W2203" i="1"/>
  <c r="AG2203" i="1"/>
  <c r="AY2203" i="1" s="1"/>
  <c r="AD2205" i="1"/>
  <c r="AK2205" i="1"/>
  <c r="AG2205" i="1"/>
  <c r="AY2205" i="1" s="1"/>
  <c r="Y2205" i="1"/>
  <c r="AG2216" i="1"/>
  <c r="AI2216" i="1"/>
  <c r="W2216" i="1"/>
  <c r="AD2217" i="1"/>
  <c r="AG2217" i="1"/>
  <c r="AY2217" i="1" s="1"/>
  <c r="AK2217" i="1"/>
  <c r="AP2217" i="1"/>
  <c r="AK2220" i="1"/>
  <c r="Y2220" i="1"/>
  <c r="AD2220" i="1"/>
  <c r="AJ2223" i="1"/>
  <c r="X2223" i="1"/>
  <c r="AP2223" i="1"/>
  <c r="AF2227" i="1"/>
  <c r="V2227" i="1"/>
  <c r="V2234" i="1"/>
  <c r="AF2234" i="1"/>
  <c r="AG2247" i="1"/>
  <c r="AY2247" i="1" s="1"/>
  <c r="AI2247" i="1"/>
  <c r="W2247" i="1"/>
  <c r="AD2248" i="1"/>
  <c r="AG2248" i="1"/>
  <c r="AY2248" i="1" s="1"/>
  <c r="AK2248" i="1"/>
  <c r="AP2248" i="1"/>
  <c r="AK2251" i="1"/>
  <c r="Y2251" i="1"/>
  <c r="AD2251" i="1"/>
  <c r="AJ2254" i="1"/>
  <c r="X2254" i="1"/>
  <c r="AP2254" i="1"/>
  <c r="AF2258" i="1"/>
  <c r="V2258" i="1"/>
  <c r="AA2258" i="1" s="1"/>
  <c r="V2265" i="1"/>
  <c r="AF2265" i="1"/>
  <c r="AG2274" i="1"/>
  <c r="AI2274" i="1"/>
  <c r="W2274" i="1"/>
  <c r="AD2275" i="1"/>
  <c r="AG2275" i="1"/>
  <c r="AY2275" i="1" s="1"/>
  <c r="AK2275" i="1"/>
  <c r="AP2275" i="1"/>
  <c r="AK2278" i="1"/>
  <c r="Y2278" i="1"/>
  <c r="AD2278" i="1"/>
  <c r="V2286" i="1"/>
  <c r="AF2286" i="1"/>
  <c r="AG2299" i="1"/>
  <c r="AY2299" i="1" s="1"/>
  <c r="AI2299" i="1"/>
  <c r="W2299" i="1"/>
  <c r="AD2300" i="1"/>
  <c r="AG2300" i="1"/>
  <c r="AY2300" i="1" s="1"/>
  <c r="AK2300" i="1"/>
  <c r="AK2303" i="1"/>
  <c r="Y2303" i="1"/>
  <c r="AD2303" i="1"/>
  <c r="AJ2306" i="1"/>
  <c r="X2306" i="1"/>
  <c r="AP2306" i="1"/>
  <c r="AF2309" i="1"/>
  <c r="V2309" i="1"/>
  <c r="AP2309" i="1"/>
  <c r="AL2309" i="1"/>
  <c r="AE2309" i="1"/>
  <c r="AC2326" i="1"/>
  <c r="AJ2326" i="1"/>
  <c r="X2326" i="1"/>
  <c r="AF2332" i="1"/>
  <c r="V2332" i="1"/>
  <c r="AF2343" i="1"/>
  <c r="V2343" i="1"/>
  <c r="AC2353" i="1"/>
  <c r="AJ2353" i="1"/>
  <c r="X2353" i="1"/>
  <c r="AF2359" i="1"/>
  <c r="V2359" i="1"/>
  <c r="V2362" i="1"/>
  <c r="AF2362" i="1"/>
  <c r="AF2366" i="1"/>
  <c r="V2366" i="1"/>
  <c r="V2369" i="1"/>
  <c r="AF2369" i="1"/>
  <c r="AG2378" i="1"/>
  <c r="AY2378" i="1" s="1"/>
  <c r="AB2378" i="1"/>
  <c r="AI2378" i="1"/>
  <c r="W2378" i="1"/>
  <c r="AC2381" i="1"/>
  <c r="AJ2381" i="1"/>
  <c r="X2381" i="1"/>
  <c r="AF2392" i="1"/>
  <c r="V2392" i="1"/>
  <c r="AD2395" i="1"/>
  <c r="AK2395" i="1"/>
  <c r="AG2395" i="1"/>
  <c r="AY2395" i="1" s="1"/>
  <c r="Y2395" i="1"/>
  <c r="AB2401" i="1"/>
  <c r="AI2401" i="1"/>
  <c r="W2401" i="1"/>
  <c r="AG2401" i="1"/>
  <c r="AY2401" i="1" s="1"/>
  <c r="AC2406" i="1"/>
  <c r="AJ2406" i="1"/>
  <c r="X2406" i="1"/>
  <c r="AG2415" i="1"/>
  <c r="AY2415" i="1" s="1"/>
  <c r="Y2415" i="1"/>
  <c r="AD2415" i="1" s="1"/>
  <c r="V2420" i="1"/>
  <c r="AF2420" i="1"/>
  <c r="AG2426" i="1"/>
  <c r="AB2426" i="1"/>
  <c r="AI2426" i="1"/>
  <c r="W2426" i="1"/>
  <c r="X2435" i="1"/>
  <c r="AC2435" i="1" s="1"/>
  <c r="AC2455" i="1"/>
  <c r="AJ2455" i="1"/>
  <c r="X2455" i="1"/>
  <c r="V2456" i="1"/>
  <c r="AF2456" i="1"/>
  <c r="Y2464" i="1"/>
  <c r="AD2464" i="1" s="1"/>
  <c r="AI2476" i="1"/>
  <c r="W2476" i="1"/>
  <c r="AB2476" i="1"/>
  <c r="AG2476" i="1"/>
  <c r="AY2476" i="1" s="1"/>
  <c r="AD2488" i="1"/>
  <c r="AK2488" i="1"/>
  <c r="Y2488" i="1"/>
  <c r="AG2511" i="1"/>
  <c r="Y2511" i="1"/>
  <c r="AD2511" i="1" s="1"/>
  <c r="AF2537" i="1"/>
  <c r="V2537" i="1"/>
  <c r="AA2537" i="1" s="1"/>
  <c r="AD2571" i="1"/>
  <c r="AK2571" i="1"/>
  <c r="AP2571" i="1"/>
  <c r="AG2571" i="1"/>
  <c r="AY2571" i="1" s="1"/>
  <c r="Y2571" i="1"/>
  <c r="V2587" i="1"/>
  <c r="AA2587" i="1" s="1"/>
  <c r="AF2587" i="1"/>
  <c r="X1587" i="1"/>
  <c r="AC1587" i="1" s="1"/>
  <c r="Y1588" i="1"/>
  <c r="AD1588" i="1" s="1"/>
  <c r="V1589" i="1"/>
  <c r="W1590" i="1"/>
  <c r="AB1590" i="1" s="1"/>
  <c r="AI1590" i="1" s="1"/>
  <c r="X1591" i="1"/>
  <c r="AC1591" i="1" s="1"/>
  <c r="Y1592" i="1"/>
  <c r="V1593" i="1"/>
  <c r="W1594" i="1"/>
  <c r="AB1594" i="1" s="1"/>
  <c r="X1595" i="1"/>
  <c r="AC1595" i="1" s="1"/>
  <c r="Y1596" i="1"/>
  <c r="AD1596" i="1" s="1"/>
  <c r="V1597" i="1"/>
  <c r="W1598" i="1"/>
  <c r="AB1598" i="1" s="1"/>
  <c r="V1599" i="1"/>
  <c r="W1600" i="1"/>
  <c r="AB1600" i="1" s="1"/>
  <c r="Y1601" i="1"/>
  <c r="V1602" i="1"/>
  <c r="W1603" i="1"/>
  <c r="AB1603" i="1" s="1"/>
  <c r="X1604" i="1"/>
  <c r="AC1604" i="1" s="1"/>
  <c r="Y1605" i="1"/>
  <c r="AD1605" i="1" s="1"/>
  <c r="V1606" i="1"/>
  <c r="W1607" i="1"/>
  <c r="AB1607" i="1" s="1"/>
  <c r="X1608" i="1"/>
  <c r="AC1608" i="1" s="1"/>
  <c r="Y1609" i="1"/>
  <c r="AD1609" i="1" s="1"/>
  <c r="V1610" i="1"/>
  <c r="W1611" i="1"/>
  <c r="AB1611" i="1" s="1"/>
  <c r="X1612" i="1"/>
  <c r="Y1613" i="1"/>
  <c r="AD1613" i="1" s="1"/>
  <c r="V1614" i="1"/>
  <c r="W1615" i="1"/>
  <c r="X1616" i="1"/>
  <c r="Y1617" i="1"/>
  <c r="W1618" i="1"/>
  <c r="AB1618" i="1" s="1"/>
  <c r="X1619" i="1"/>
  <c r="Y1620" i="1"/>
  <c r="V1621" i="1"/>
  <c r="W1622" i="1"/>
  <c r="AB1622" i="1" s="1"/>
  <c r="X1623" i="1"/>
  <c r="Y1624" i="1"/>
  <c r="AD1624" i="1" s="1"/>
  <c r="V1625" i="1"/>
  <c r="W1626" i="1"/>
  <c r="AB1626" i="1" s="1"/>
  <c r="X1627" i="1"/>
  <c r="Y1628" i="1"/>
  <c r="AD1628" i="1" s="1"/>
  <c r="V1629" i="1"/>
  <c r="W1630" i="1"/>
  <c r="X1631" i="1"/>
  <c r="Y1632" i="1"/>
  <c r="V1633" i="1"/>
  <c r="W1634" i="1"/>
  <c r="X1635" i="1"/>
  <c r="Y1636" i="1"/>
  <c r="X1637" i="1"/>
  <c r="AC1637" i="1" s="1"/>
  <c r="Y1638" i="1"/>
  <c r="V1639" i="1"/>
  <c r="W1640" i="1"/>
  <c r="X1641" i="1"/>
  <c r="AC1641" i="1" s="1"/>
  <c r="Y1642" i="1"/>
  <c r="AD1642" i="1" s="1"/>
  <c r="V1643" i="1"/>
  <c r="W1644" i="1"/>
  <c r="AB1644" i="1" s="1"/>
  <c r="X1645" i="1"/>
  <c r="AC1645" i="1" s="1"/>
  <c r="Y1646" i="1"/>
  <c r="AD1646" i="1" s="1"/>
  <c r="V1647" i="1"/>
  <c r="W1648" i="1"/>
  <c r="AB1648" i="1" s="1"/>
  <c r="X1649" i="1"/>
  <c r="Y1650" i="1"/>
  <c r="AD1650" i="1" s="1"/>
  <c r="V1651" i="1"/>
  <c r="W1652" i="1"/>
  <c r="X1653" i="1"/>
  <c r="Y1654" i="1"/>
  <c r="V1655" i="1"/>
  <c r="W1656" i="1"/>
  <c r="AB1656" i="1" s="1"/>
  <c r="X1657" i="1"/>
  <c r="Y1658" i="1"/>
  <c r="V1659" i="1"/>
  <c r="W1660" i="1"/>
  <c r="V1661" i="1"/>
  <c r="W1662" i="1"/>
  <c r="X1663" i="1"/>
  <c r="Y1664" i="1"/>
  <c r="V1665" i="1"/>
  <c r="W1666" i="1"/>
  <c r="AB1666" i="1" s="1"/>
  <c r="X1667" i="1"/>
  <c r="Y1668" i="1"/>
  <c r="V1669" i="1"/>
  <c r="X1670" i="1"/>
  <c r="Y1671" i="1"/>
  <c r="V1672" i="1"/>
  <c r="W1673" i="1"/>
  <c r="AB1673" i="1" s="1"/>
  <c r="X1674" i="1"/>
  <c r="AP1675" i="1"/>
  <c r="Y1675" i="1"/>
  <c r="V1676" i="1"/>
  <c r="W1677" i="1"/>
  <c r="X1678" i="1"/>
  <c r="Y1679" i="1"/>
  <c r="V1680" i="1"/>
  <c r="W1681" i="1"/>
  <c r="X1682" i="1"/>
  <c r="Y1683" i="1"/>
  <c r="V1684" i="1"/>
  <c r="W1685" i="1"/>
  <c r="AB1685" i="1" s="1"/>
  <c r="X1686" i="1"/>
  <c r="Y1687" i="1"/>
  <c r="V1688" i="1"/>
  <c r="X1689" i="1"/>
  <c r="AC1689" i="1" s="1"/>
  <c r="Y1690" i="1"/>
  <c r="V1691" i="1"/>
  <c r="W1692" i="1"/>
  <c r="X1693" i="1"/>
  <c r="AC1693" i="1" s="1"/>
  <c r="Y1694" i="1"/>
  <c r="V1695" i="1"/>
  <c r="W1696" i="1"/>
  <c r="X1697" i="1"/>
  <c r="Y1698" i="1"/>
  <c r="V1699" i="1"/>
  <c r="W1700" i="1"/>
  <c r="AB1700" i="1" s="1"/>
  <c r="X1701" i="1"/>
  <c r="Y1702" i="1"/>
  <c r="V1703" i="1"/>
  <c r="X1704" i="1"/>
  <c r="Y1705" i="1"/>
  <c r="V1706" i="1"/>
  <c r="W1707" i="1"/>
  <c r="AB1707" i="1" s="1"/>
  <c r="X1708" i="1"/>
  <c r="Y1709" i="1"/>
  <c r="V1710" i="1"/>
  <c r="W1711" i="1"/>
  <c r="AB1711" i="1" s="1"/>
  <c r="X1712" i="1"/>
  <c r="Y1713" i="1"/>
  <c r="V1714" i="1"/>
  <c r="W1715" i="1"/>
  <c r="X1716" i="1"/>
  <c r="Y1717" i="1"/>
  <c r="W1718" i="1"/>
  <c r="AB1718" i="1" s="1"/>
  <c r="X1719" i="1"/>
  <c r="Y1720" i="1"/>
  <c r="V1721" i="1"/>
  <c r="W1722" i="1"/>
  <c r="AB1722" i="1" s="1"/>
  <c r="X1723" i="1"/>
  <c r="Y1724" i="1"/>
  <c r="V1725" i="1"/>
  <c r="W1726" i="1"/>
  <c r="AB1726" i="1" s="1"/>
  <c r="X1727" i="1"/>
  <c r="Y1728" i="1"/>
  <c r="V1729" i="1"/>
  <c r="W1730" i="1"/>
  <c r="AB1730" i="1" s="1"/>
  <c r="X1731" i="1"/>
  <c r="AP1732" i="1"/>
  <c r="Y1732" i="1"/>
  <c r="W1733" i="1"/>
  <c r="X1734" i="1"/>
  <c r="Y1735" i="1"/>
  <c r="V1736" i="1"/>
  <c r="W1737" i="1"/>
  <c r="AB1737" i="1" s="1"/>
  <c r="X1738" i="1"/>
  <c r="Y1739" i="1"/>
  <c r="V1740" i="1"/>
  <c r="W1741" i="1"/>
  <c r="AB1741" i="1" s="1"/>
  <c r="X1742" i="1"/>
  <c r="Y1743" i="1"/>
  <c r="V1744" i="1"/>
  <c r="W1745" i="1"/>
  <c r="AB1745" i="1" s="1"/>
  <c r="X1746" i="1"/>
  <c r="Y1747" i="1"/>
  <c r="V1748" i="1"/>
  <c r="W1749" i="1"/>
  <c r="AB1749" i="1" s="1"/>
  <c r="X1750" i="1"/>
  <c r="Y1751" i="1"/>
  <c r="V1752" i="1"/>
  <c r="W1753" i="1"/>
  <c r="AB1753" i="1" s="1"/>
  <c r="X1754" i="1"/>
  <c r="Y1755" i="1"/>
  <c r="V1756" i="1"/>
  <c r="W1757" i="1"/>
  <c r="AB1757" i="1" s="1"/>
  <c r="X1758" i="1"/>
  <c r="AP1759" i="1"/>
  <c r="Y1759" i="1"/>
  <c r="V1760" i="1"/>
  <c r="W1761" i="1"/>
  <c r="X1762" i="1"/>
  <c r="Y1763" i="1"/>
  <c r="V1764" i="1"/>
  <c r="W1765" i="1"/>
  <c r="X1766" i="1"/>
  <c r="Y1767" i="1"/>
  <c r="V1768" i="1"/>
  <c r="W1769" i="1"/>
  <c r="X1770" i="1"/>
  <c r="Y1771" i="1"/>
  <c r="V1772" i="1"/>
  <c r="W1773" i="1"/>
  <c r="AB1773" i="1" s="1"/>
  <c r="X1774" i="1"/>
  <c r="Y1775" i="1"/>
  <c r="V1776" i="1"/>
  <c r="W1777" i="1"/>
  <c r="X1778" i="1"/>
  <c r="Y1779" i="1"/>
  <c r="V1780" i="1"/>
  <c r="W1781" i="1"/>
  <c r="AB1781" i="1" s="1"/>
  <c r="X1782" i="1"/>
  <c r="Y1783" i="1"/>
  <c r="V1784" i="1"/>
  <c r="W1785" i="1"/>
  <c r="AB1785" i="1" s="1"/>
  <c r="X1786" i="1"/>
  <c r="Y1787" i="1"/>
  <c r="V1788" i="1"/>
  <c r="W1789" i="1"/>
  <c r="AB1789" i="1" s="1"/>
  <c r="X1790" i="1"/>
  <c r="Y1791" i="1"/>
  <c r="V1792" i="1"/>
  <c r="W1793" i="1"/>
  <c r="AB1793" i="1" s="1"/>
  <c r="X1794" i="1"/>
  <c r="Y1795" i="1"/>
  <c r="V1796" i="1"/>
  <c r="W1797" i="1"/>
  <c r="X1798" i="1"/>
  <c r="Y1799" i="1"/>
  <c r="AD1799" i="1" s="1"/>
  <c r="W1800" i="1"/>
  <c r="AB1800" i="1" s="1"/>
  <c r="X1801" i="1"/>
  <c r="AC1801" i="1" s="1"/>
  <c r="Y1802" i="1"/>
  <c r="V1803" i="1"/>
  <c r="W1804" i="1"/>
  <c r="AB1804" i="1" s="1"/>
  <c r="X1805" i="1"/>
  <c r="Y1806" i="1"/>
  <c r="V1807" i="1"/>
  <c r="W1808" i="1"/>
  <c r="AB1808" i="1" s="1"/>
  <c r="X1809" i="1"/>
  <c r="Y1810" i="1"/>
  <c r="V1811" i="1"/>
  <c r="W1812" i="1"/>
  <c r="AB1812" i="1" s="1"/>
  <c r="X1813" i="1"/>
  <c r="Y1814" i="1"/>
  <c r="AD1814" i="1" s="1"/>
  <c r="V1815" i="1"/>
  <c r="W1816" i="1"/>
  <c r="AB1816" i="1" s="1"/>
  <c r="X1817" i="1"/>
  <c r="Y1818" i="1"/>
  <c r="AD1818" i="1" s="1"/>
  <c r="V1819" i="1"/>
  <c r="W1820" i="1"/>
  <c r="X1821" i="1"/>
  <c r="Y1822" i="1"/>
  <c r="AD1822" i="1" s="1"/>
  <c r="V1823" i="1"/>
  <c r="W1824" i="1"/>
  <c r="AB1824" i="1" s="1"/>
  <c r="X1825" i="1"/>
  <c r="Y1826" i="1"/>
  <c r="AD1826" i="1" s="1"/>
  <c r="V1827" i="1"/>
  <c r="W1828" i="1"/>
  <c r="AB1828" i="1" s="1"/>
  <c r="X1829" i="1"/>
  <c r="Y1830" i="1"/>
  <c r="AD1830" i="1" s="1"/>
  <c r="V1831" i="1"/>
  <c r="W1832" i="1"/>
  <c r="AB1832" i="1" s="1"/>
  <c r="X1833" i="1"/>
  <c r="Y1834" i="1"/>
  <c r="AD1834" i="1" s="1"/>
  <c r="V1835" i="1"/>
  <c r="W1836" i="1"/>
  <c r="AB1836" i="1" s="1"/>
  <c r="X1837" i="1"/>
  <c r="Y1838" i="1"/>
  <c r="AD1838" i="1" s="1"/>
  <c r="V1839" i="1"/>
  <c r="W1840" i="1"/>
  <c r="AB1840" i="1" s="1"/>
  <c r="X1841" i="1"/>
  <c r="Y1842" i="1"/>
  <c r="AD1842" i="1" s="1"/>
  <c r="V1843" i="1"/>
  <c r="W1844" i="1"/>
  <c r="X1845" i="1"/>
  <c r="Y1846" i="1"/>
  <c r="V1847" i="1"/>
  <c r="W1848" i="1"/>
  <c r="AB1848" i="1" s="1"/>
  <c r="X1849" i="1"/>
  <c r="Y1850" i="1"/>
  <c r="V1851" i="1"/>
  <c r="W1852" i="1"/>
  <c r="X1853" i="1"/>
  <c r="Y1854" i="1"/>
  <c r="V1855" i="1"/>
  <c r="W1856" i="1"/>
  <c r="X1857" i="1"/>
  <c r="Y1858" i="1"/>
  <c r="V1859" i="1"/>
  <c r="W1860" i="1"/>
  <c r="X1861" i="1"/>
  <c r="Y1862" i="1"/>
  <c r="V1863" i="1"/>
  <c r="W1864" i="1"/>
  <c r="AB1864" i="1" s="1"/>
  <c r="Y1865" i="1"/>
  <c r="V1866" i="1"/>
  <c r="W1867" i="1"/>
  <c r="AB1867" i="1" s="1"/>
  <c r="X1868" i="1"/>
  <c r="AC1868" i="1" s="1"/>
  <c r="Y1869" i="1"/>
  <c r="V1870" i="1"/>
  <c r="W1871" i="1"/>
  <c r="X1872" i="1"/>
  <c r="Y1873" i="1"/>
  <c r="V1874" i="1"/>
  <c r="W1875" i="1"/>
  <c r="X1876" i="1"/>
  <c r="Y1877" i="1"/>
  <c r="AD1877" i="1" s="1"/>
  <c r="V1878" i="1"/>
  <c r="W1879" i="1"/>
  <c r="AB1879" i="1" s="1"/>
  <c r="X1880" i="1"/>
  <c r="Y1881" i="1"/>
  <c r="AD1881" i="1" s="1"/>
  <c r="V1882" i="1"/>
  <c r="W1883" i="1"/>
  <c r="AB1883" i="1" s="1"/>
  <c r="X1884" i="1"/>
  <c r="Y1885" i="1"/>
  <c r="AD1885" i="1" s="1"/>
  <c r="V1886" i="1"/>
  <c r="W1887" i="1"/>
  <c r="AB1887" i="1" s="1"/>
  <c r="X1888" i="1"/>
  <c r="Y1889" i="1"/>
  <c r="AD1889" i="1" s="1"/>
  <c r="V1890" i="1"/>
  <c r="W1891" i="1"/>
  <c r="X1892" i="1"/>
  <c r="Y1893" i="1"/>
  <c r="AD1893" i="1" s="1"/>
  <c r="V1894" i="1"/>
  <c r="W1895" i="1"/>
  <c r="AB1895" i="1" s="1"/>
  <c r="X1896" i="1"/>
  <c r="Y1897" i="1"/>
  <c r="V1898" i="1"/>
  <c r="W1899" i="1"/>
  <c r="AB1899" i="1" s="1"/>
  <c r="X1900" i="1"/>
  <c r="Y1901" i="1"/>
  <c r="V1902" i="1"/>
  <c r="W1903" i="1"/>
  <c r="AB1903" i="1" s="1"/>
  <c r="X1904" i="1"/>
  <c r="W1904" i="1"/>
  <c r="AB1904" i="1" s="1"/>
  <c r="AC1904" i="1"/>
  <c r="AG1905" i="1"/>
  <c r="AY1905" i="1" s="1"/>
  <c r="W1905" i="1"/>
  <c r="Y1906" i="1"/>
  <c r="AD1906" i="1" s="1"/>
  <c r="AF1907" i="1"/>
  <c r="Y1909" i="1"/>
  <c r="AD1909" i="1" s="1"/>
  <c r="X1912" i="1"/>
  <c r="W1912" i="1"/>
  <c r="AB1912" i="1" s="1"/>
  <c r="AC1912" i="1"/>
  <c r="AG1913" i="1"/>
  <c r="W1913" i="1"/>
  <c r="AB1913" i="1" s="1"/>
  <c r="Y1914" i="1"/>
  <c r="AF1915" i="1"/>
  <c r="Y1917" i="1"/>
  <c r="AD1917" i="1" s="1"/>
  <c r="X1920" i="1"/>
  <c r="W1920" i="1"/>
  <c r="AB1920" i="1" s="1"/>
  <c r="AC1920" i="1"/>
  <c r="AG1921" i="1"/>
  <c r="AY1921" i="1" s="1"/>
  <c r="W1921" i="1"/>
  <c r="AB1921" i="1" s="1"/>
  <c r="Y1922" i="1"/>
  <c r="AF1923" i="1"/>
  <c r="Y1925" i="1"/>
  <c r="AP1925" i="1"/>
  <c r="X1928" i="1"/>
  <c r="W1928" i="1"/>
  <c r="AB1928" i="1" s="1"/>
  <c r="AC1928" i="1"/>
  <c r="AG1929" i="1"/>
  <c r="AY1929" i="1" s="1"/>
  <c r="W1929" i="1"/>
  <c r="AB1929" i="1"/>
  <c r="Y1930" i="1"/>
  <c r="AF1931" i="1"/>
  <c r="Y1933" i="1"/>
  <c r="X1936" i="1"/>
  <c r="W1936" i="1"/>
  <c r="AC1936" i="1"/>
  <c r="AG1937" i="1"/>
  <c r="AY1937" i="1" s="1"/>
  <c r="W1937" i="1"/>
  <c r="AB1937" i="1"/>
  <c r="Y1938" i="1"/>
  <c r="AF1939" i="1"/>
  <c r="Y1941" i="1"/>
  <c r="AP1941" i="1"/>
  <c r="X1944" i="1"/>
  <c r="W1944" i="1"/>
  <c r="AC1944" i="1"/>
  <c r="AG1945" i="1"/>
  <c r="AY1945" i="1" s="1"/>
  <c r="W1945" i="1"/>
  <c r="AB1945" i="1"/>
  <c r="Y1946" i="1"/>
  <c r="AF1947" i="1"/>
  <c r="X1951" i="1"/>
  <c r="W1951" i="1"/>
  <c r="AC1951" i="1"/>
  <c r="AG1952" i="1"/>
  <c r="W1952" i="1"/>
  <c r="AB1952" i="1" s="1"/>
  <c r="Y1953" i="1"/>
  <c r="AF1954" i="1"/>
  <c r="Y1956" i="1"/>
  <c r="AP1956" i="1"/>
  <c r="X1959" i="1"/>
  <c r="W1959" i="1"/>
  <c r="AC1959" i="1"/>
  <c r="AG1960" i="1"/>
  <c r="W1960" i="1"/>
  <c r="AB1960" i="1" s="1"/>
  <c r="Y1961" i="1"/>
  <c r="AD1961" i="1" s="1"/>
  <c r="AF1962" i="1"/>
  <c r="Y1964" i="1"/>
  <c r="AD1964" i="1" s="1"/>
  <c r="X1967" i="1"/>
  <c r="W1967" i="1"/>
  <c r="AB1967" i="1" s="1"/>
  <c r="AC1967" i="1"/>
  <c r="AG1968" i="1"/>
  <c r="AY1968" i="1" s="1"/>
  <c r="W1968" i="1"/>
  <c r="AB1968" i="1" s="1"/>
  <c r="Y1969" i="1"/>
  <c r="AF1970" i="1"/>
  <c r="Y1972" i="1"/>
  <c r="AD1972" i="1" s="1"/>
  <c r="X1975" i="1"/>
  <c r="W1975" i="1"/>
  <c r="AB1975" i="1" s="1"/>
  <c r="AC1975" i="1"/>
  <c r="AG1976" i="1"/>
  <c r="AY1976" i="1" s="1"/>
  <c r="W1976" i="1"/>
  <c r="AB1976" i="1"/>
  <c r="Y1977" i="1"/>
  <c r="AD1977" i="1" s="1"/>
  <c r="AF1978" i="1"/>
  <c r="Y1980" i="1"/>
  <c r="AD1980" i="1" s="1"/>
  <c r="X1983" i="1"/>
  <c r="W1983" i="1"/>
  <c r="AB1983" i="1" s="1"/>
  <c r="AC1983" i="1"/>
  <c r="AG1984" i="1"/>
  <c r="AY1984" i="1" s="1"/>
  <c r="W1984" i="1"/>
  <c r="AB1984" i="1" s="1"/>
  <c r="Y1985" i="1"/>
  <c r="AF1986" i="1"/>
  <c r="Y1988" i="1"/>
  <c r="X1991" i="1"/>
  <c r="W1991" i="1"/>
  <c r="AB1991" i="1" s="1"/>
  <c r="AC1991" i="1"/>
  <c r="AG1992" i="1"/>
  <c r="W1992" i="1"/>
  <c r="AB1992" i="1" s="1"/>
  <c r="Y1993" i="1"/>
  <c r="AD1993" i="1" s="1"/>
  <c r="AF1994" i="1"/>
  <c r="Y1996" i="1"/>
  <c r="X1999" i="1"/>
  <c r="W1999" i="1"/>
  <c r="AB1999" i="1" s="1"/>
  <c r="AC1999" i="1"/>
  <c r="AG2000" i="1"/>
  <c r="AY2000" i="1" s="1"/>
  <c r="W2000" i="1"/>
  <c r="AB2000" i="1"/>
  <c r="Y2001" i="1"/>
  <c r="AF2002" i="1"/>
  <c r="Y2004" i="1"/>
  <c r="X2007" i="1"/>
  <c r="W2007" i="1"/>
  <c r="AB2007" i="1" s="1"/>
  <c r="AC2007" i="1"/>
  <c r="AG2008" i="1"/>
  <c r="AY2008" i="1" s="1"/>
  <c r="W2008" i="1"/>
  <c r="AB2008" i="1"/>
  <c r="Y2009" i="1"/>
  <c r="AF2010" i="1"/>
  <c r="Y2012" i="1"/>
  <c r="X2015" i="1"/>
  <c r="W2015" i="1"/>
  <c r="AC2015" i="1"/>
  <c r="AG2016" i="1"/>
  <c r="AY2016" i="1" s="1"/>
  <c r="W2016" i="1"/>
  <c r="AB2016" i="1"/>
  <c r="Y2017" i="1"/>
  <c r="AD2017" i="1" s="1"/>
  <c r="Y2019" i="1"/>
  <c r="AD2019" i="1" s="1"/>
  <c r="X2022" i="1"/>
  <c r="W2022" i="1"/>
  <c r="AC2022" i="1"/>
  <c r="AG2023" i="1"/>
  <c r="AY2023" i="1" s="1"/>
  <c r="W2023" i="1"/>
  <c r="AB2023" i="1"/>
  <c r="Y2024" i="1"/>
  <c r="AF2025" i="1"/>
  <c r="Y2027" i="1"/>
  <c r="X2030" i="1"/>
  <c r="AC2030" i="1" s="1"/>
  <c r="W2030" i="1"/>
  <c r="AB2030" i="1" s="1"/>
  <c r="AG2031" i="1"/>
  <c r="W2031" i="1"/>
  <c r="AB2031" i="1" s="1"/>
  <c r="Y2032" i="1"/>
  <c r="AF2033" i="1"/>
  <c r="X2036" i="1"/>
  <c r="AD2037" i="1"/>
  <c r="AG2039" i="1"/>
  <c r="AY2039" i="1" s="1"/>
  <c r="W2039" i="1"/>
  <c r="AB2039" i="1" s="1"/>
  <c r="Y2041" i="1"/>
  <c r="AD2041" i="1" s="1"/>
  <c r="AG2041" i="1"/>
  <c r="AY2041" i="1" s="1"/>
  <c r="AG2042" i="1"/>
  <c r="AY2042" i="1" s="1"/>
  <c r="AG2044" i="1"/>
  <c r="Y2044" i="1"/>
  <c r="AD2044" i="1" s="1"/>
  <c r="AF2045" i="1"/>
  <c r="W2046" i="1"/>
  <c r="AB2046" i="1" s="1"/>
  <c r="V2046" i="1"/>
  <c r="AC2048" i="1"/>
  <c r="V2049" i="1"/>
  <c r="AF2050" i="1"/>
  <c r="AA2050" i="1"/>
  <c r="AC2051" i="1"/>
  <c r="X2051" i="1"/>
  <c r="X2052" i="1"/>
  <c r="AD2053" i="1"/>
  <c r="AG2055" i="1"/>
  <c r="AY2055" i="1" s="1"/>
  <c r="W2055" i="1"/>
  <c r="AB2055" i="1" s="1"/>
  <c r="Y2057" i="1"/>
  <c r="AD2057" i="1" s="1"/>
  <c r="AG2057" i="1"/>
  <c r="AY2057" i="1" s="1"/>
  <c r="AG2058" i="1"/>
  <c r="AD2060" i="1"/>
  <c r="AG2060" i="1"/>
  <c r="AY2060" i="1" s="1"/>
  <c r="Y2060" i="1"/>
  <c r="AP2060" i="1"/>
  <c r="AF2061" i="1"/>
  <c r="W2062" i="1"/>
  <c r="AB2062" i="1" s="1"/>
  <c r="V2062" i="1"/>
  <c r="AC2063" i="1"/>
  <c r="V2064" i="1"/>
  <c r="AF2065" i="1"/>
  <c r="AC2066" i="1"/>
  <c r="X2066" i="1"/>
  <c r="X2067" i="1"/>
  <c r="AD2068" i="1"/>
  <c r="AG2070" i="1"/>
  <c r="AB2070" i="1"/>
  <c r="W2070" i="1"/>
  <c r="Y2072" i="1"/>
  <c r="AG2072" i="1"/>
  <c r="AG2073" i="1"/>
  <c r="AY2073" i="1" s="1"/>
  <c r="AD2075" i="1"/>
  <c r="AG2075" i="1"/>
  <c r="Y2075" i="1"/>
  <c r="AP2075" i="1"/>
  <c r="AF2076" i="1"/>
  <c r="AB2077" i="1"/>
  <c r="W2077" i="1"/>
  <c r="V2077" i="1"/>
  <c r="AC2079" i="1"/>
  <c r="AG2081" i="1"/>
  <c r="AY2081" i="1" s="1"/>
  <c r="AB2081" i="1"/>
  <c r="W2081" i="1"/>
  <c r="Y2083" i="1"/>
  <c r="AG2083" i="1"/>
  <c r="AY2083" i="1" s="1"/>
  <c r="AG2084" i="1"/>
  <c r="AY2084" i="1" s="1"/>
  <c r="Y2087" i="1"/>
  <c r="AG2087" i="1"/>
  <c r="AY2087" i="1" s="1"/>
  <c r="AG2088" i="1"/>
  <c r="AY2088" i="1" s="1"/>
  <c r="AG2090" i="1"/>
  <c r="Y2090" i="1"/>
  <c r="AD2090" i="1" s="1"/>
  <c r="AF2091" i="1"/>
  <c r="W2092" i="1"/>
  <c r="AB2092" i="1" s="1"/>
  <c r="V2092" i="1"/>
  <c r="AC2094" i="1"/>
  <c r="V2095" i="1"/>
  <c r="AP2095" i="1"/>
  <c r="AC2096" i="1"/>
  <c r="X2096" i="1"/>
  <c r="X2097" i="1"/>
  <c r="AD2098" i="1"/>
  <c r="AG2100" i="1"/>
  <c r="AY2100" i="1" s="1"/>
  <c r="AB2100" i="1"/>
  <c r="W2100" i="1"/>
  <c r="Y2102" i="1"/>
  <c r="AG2102" i="1"/>
  <c r="AY2102" i="1" s="1"/>
  <c r="AG2103" i="1"/>
  <c r="AY2103" i="1" s="1"/>
  <c r="AD2105" i="1"/>
  <c r="AG2105" i="1"/>
  <c r="AY2105" i="1" s="1"/>
  <c r="Y2105" i="1"/>
  <c r="AP2105" i="1"/>
  <c r="AF2106" i="1"/>
  <c r="AB2107" i="1"/>
  <c r="W2107" i="1"/>
  <c r="V2107" i="1"/>
  <c r="AC2109" i="1"/>
  <c r="V2110" i="1"/>
  <c r="AF2111" i="1"/>
  <c r="AA2111" i="1"/>
  <c r="AC2112" i="1"/>
  <c r="X2112" i="1"/>
  <c r="X2113" i="1"/>
  <c r="AC2113" i="1" s="1"/>
  <c r="AD2114" i="1"/>
  <c r="AG2116" i="1"/>
  <c r="AY2116" i="1" s="1"/>
  <c r="AB2116" i="1"/>
  <c r="W2116" i="1"/>
  <c r="Y2118" i="1"/>
  <c r="AG2118" i="1"/>
  <c r="AY2118" i="1" s="1"/>
  <c r="AG2119" i="1"/>
  <c r="AY2119" i="1" s="1"/>
  <c r="AD2121" i="1"/>
  <c r="AG2121" i="1"/>
  <c r="AY2121" i="1" s="1"/>
  <c r="Y2121" i="1"/>
  <c r="AF2122" i="1"/>
  <c r="AB2123" i="1"/>
  <c r="W2123" i="1"/>
  <c r="V2123" i="1"/>
  <c r="AC2125" i="1"/>
  <c r="AF2126" i="1"/>
  <c r="AA2126" i="1"/>
  <c r="AC2127" i="1"/>
  <c r="X2127" i="1"/>
  <c r="X2128" i="1"/>
  <c r="AD2129" i="1"/>
  <c r="AG2131" i="1"/>
  <c r="AY2131" i="1" s="1"/>
  <c r="W2131" i="1"/>
  <c r="AB2131" i="1" s="1"/>
  <c r="Y2133" i="1"/>
  <c r="AD2133" i="1" s="1"/>
  <c r="AG2133" i="1"/>
  <c r="AY2133" i="1" s="1"/>
  <c r="AG2134" i="1"/>
  <c r="AY2134" i="1" s="1"/>
  <c r="AD2136" i="1"/>
  <c r="AG2136" i="1"/>
  <c r="AY2136" i="1" s="1"/>
  <c r="Y2136" i="1"/>
  <c r="AF2137" i="1"/>
  <c r="AB2138" i="1"/>
  <c r="W2138" i="1"/>
  <c r="V2138" i="1"/>
  <c r="V2141" i="1"/>
  <c r="AP2141" i="1"/>
  <c r="AF2142" i="1"/>
  <c r="AA2142" i="1"/>
  <c r="AC2143" i="1"/>
  <c r="AJ2143" i="1"/>
  <c r="X2143" i="1"/>
  <c r="AD2144" i="1"/>
  <c r="AG2146" i="1"/>
  <c r="AY2146" i="1" s="1"/>
  <c r="AB2146" i="1"/>
  <c r="W2146" i="1"/>
  <c r="Y2148" i="1"/>
  <c r="AD2148" i="1" s="1"/>
  <c r="AG2148" i="1"/>
  <c r="AY2148" i="1" s="1"/>
  <c r="AG2149" i="1"/>
  <c r="AY2149" i="1" s="1"/>
  <c r="AD2151" i="1"/>
  <c r="AK2151" i="1"/>
  <c r="AG2151" i="1"/>
  <c r="AY2151" i="1" s="1"/>
  <c r="Y2151" i="1"/>
  <c r="AF2152" i="1"/>
  <c r="AB2153" i="1"/>
  <c r="AI2153" i="1"/>
  <c r="W2153" i="1"/>
  <c r="V2153" i="1"/>
  <c r="V2156" i="1"/>
  <c r="AF2157" i="1"/>
  <c r="AC2158" i="1"/>
  <c r="AJ2158" i="1"/>
  <c r="X2158" i="1"/>
  <c r="AG2160" i="1"/>
  <c r="AY2160" i="1" s="1"/>
  <c r="Y2160" i="1"/>
  <c r="AD2160" i="1" s="1"/>
  <c r="AJ2160" i="1"/>
  <c r="AF2161" i="1"/>
  <c r="W2162" i="1"/>
  <c r="AB2162" i="1" s="1"/>
  <c r="V2162" i="1"/>
  <c r="V2165" i="1"/>
  <c r="AK2165" i="1"/>
  <c r="AF2166" i="1"/>
  <c r="X2167" i="1"/>
  <c r="AC2167" i="1" s="1"/>
  <c r="AD2169" i="1"/>
  <c r="AG2171" i="1"/>
  <c r="AB2171" i="1"/>
  <c r="W2171" i="1"/>
  <c r="AG2174" i="1"/>
  <c r="AY2174" i="1" s="1"/>
  <c r="AF2176" i="1"/>
  <c r="AA2176" i="1"/>
  <c r="AC2177" i="1"/>
  <c r="AJ2177" i="1"/>
  <c r="X2177" i="1"/>
  <c r="AD2179" i="1"/>
  <c r="AB2180" i="1"/>
  <c r="AI2180" i="1"/>
  <c r="W2180" i="1"/>
  <c r="AG2180" i="1"/>
  <c r="AD2182" i="1"/>
  <c r="AK2182" i="1"/>
  <c r="AG2182" i="1"/>
  <c r="AY2182" i="1" s="1"/>
  <c r="Y2182" i="1"/>
  <c r="AB2191" i="1"/>
  <c r="AI2191" i="1"/>
  <c r="W2191" i="1"/>
  <c r="AG2191" i="1"/>
  <c r="AD2193" i="1"/>
  <c r="AK2193" i="1"/>
  <c r="AG2193" i="1"/>
  <c r="AY2193" i="1" s="1"/>
  <c r="Y2193" i="1"/>
  <c r="V2198" i="1"/>
  <c r="AF2198" i="1"/>
  <c r="AC2200" i="1"/>
  <c r="AJ2200" i="1"/>
  <c r="X2200" i="1"/>
  <c r="AG2209" i="1"/>
  <c r="AY2209" i="1" s="1"/>
  <c r="AI2209" i="1"/>
  <c r="W2209" i="1"/>
  <c r="AD2210" i="1"/>
  <c r="AG2210" i="1"/>
  <c r="AY2210" i="1" s="1"/>
  <c r="AJ2215" i="1"/>
  <c r="X2215" i="1"/>
  <c r="AF2219" i="1"/>
  <c r="V2219" i="1"/>
  <c r="V2226" i="1"/>
  <c r="AF2226" i="1"/>
  <c r="AG2239" i="1"/>
  <c r="AY2239" i="1" s="1"/>
  <c r="AI2239" i="1"/>
  <c r="W2239" i="1"/>
  <c r="AD2240" i="1"/>
  <c r="AG2240" i="1"/>
  <c r="AY2240" i="1" s="1"/>
  <c r="AK2240" i="1"/>
  <c r="AK2243" i="1"/>
  <c r="Y2243" i="1"/>
  <c r="AD2243" i="1"/>
  <c r="AJ2246" i="1"/>
  <c r="X2246" i="1"/>
  <c r="AP2246" i="1"/>
  <c r="AF2250" i="1"/>
  <c r="V2250" i="1"/>
  <c r="V2257" i="1"/>
  <c r="AF2257" i="1"/>
  <c r="AG2271" i="1"/>
  <c r="AY2271" i="1" s="1"/>
  <c r="AI2271" i="1"/>
  <c r="W2271" i="1"/>
  <c r="AJ2273" i="1"/>
  <c r="X2273" i="1"/>
  <c r="AF2277" i="1"/>
  <c r="V2277" i="1"/>
  <c r="AG2292" i="1"/>
  <c r="AY2292" i="1" s="1"/>
  <c r="AI2292" i="1"/>
  <c r="W2292" i="1"/>
  <c r="AD2293" i="1"/>
  <c r="AG2293" i="1"/>
  <c r="AY2293" i="1" s="1"/>
  <c r="AK2293" i="1"/>
  <c r="AK2296" i="1"/>
  <c r="Y2296" i="1"/>
  <c r="AD2296" i="1"/>
  <c r="AF2302" i="1"/>
  <c r="V2302" i="1"/>
  <c r="AA2302" i="1" s="1"/>
  <c r="V2308" i="1"/>
  <c r="AF2308" i="1"/>
  <c r="AF2320" i="1"/>
  <c r="V2320" i="1"/>
  <c r="Z2324" i="1"/>
  <c r="AC2330" i="1"/>
  <c r="AJ2330" i="1"/>
  <c r="X2330" i="1"/>
  <c r="AF2336" i="1"/>
  <c r="V2336" i="1"/>
  <c r="AC2341" i="1"/>
  <c r="AJ2341" i="1"/>
  <c r="X2341" i="1"/>
  <c r="AF2347" i="1"/>
  <c r="V2347" i="1"/>
  <c r="AC2356" i="1"/>
  <c r="AJ2356" i="1"/>
  <c r="X2356" i="1"/>
  <c r="X2357" i="1"/>
  <c r="AC2357" i="1" s="1"/>
  <c r="AC2364" i="1"/>
  <c r="AJ2364" i="1"/>
  <c r="X2364" i="1"/>
  <c r="AC2365" i="1"/>
  <c r="AJ2365" i="1"/>
  <c r="X2365" i="1"/>
  <c r="AC2371" i="1"/>
  <c r="AJ2371" i="1"/>
  <c r="X2371" i="1"/>
  <c r="AC2372" i="1"/>
  <c r="AJ2372" i="1"/>
  <c r="X2372" i="1"/>
  <c r="AC2374" i="1"/>
  <c r="AJ2374" i="1"/>
  <c r="X2374" i="1"/>
  <c r="V2382" i="1"/>
  <c r="AF2382" i="1"/>
  <c r="AG2388" i="1"/>
  <c r="AY2388" i="1" s="1"/>
  <c r="AB2388" i="1"/>
  <c r="AI2388" i="1"/>
  <c r="W2388" i="1"/>
  <c r="AF2405" i="1"/>
  <c r="V2405" i="1"/>
  <c r="AD2408" i="1"/>
  <c r="AK2408" i="1"/>
  <c r="AG2408" i="1"/>
  <c r="AY2408" i="1" s="1"/>
  <c r="Y2408" i="1"/>
  <c r="W2417" i="1"/>
  <c r="AB2417" i="1" s="1"/>
  <c r="AG2417" i="1"/>
  <c r="AY2417" i="1" s="1"/>
  <c r="X2422" i="1"/>
  <c r="AC2422" i="1" s="1"/>
  <c r="AG2431" i="1"/>
  <c r="AY2431" i="1" s="1"/>
  <c r="Y2431" i="1"/>
  <c r="AD2431" i="1" s="1"/>
  <c r="V2436" i="1"/>
  <c r="AF2436" i="1"/>
  <c r="AG2442" i="1"/>
  <c r="AY2442" i="1" s="1"/>
  <c r="AB2442" i="1"/>
  <c r="AI2442" i="1"/>
  <c r="W2442" i="1"/>
  <c r="AK2458" i="1"/>
  <c r="Y2458" i="1"/>
  <c r="AD2458" i="1"/>
  <c r="AF2459" i="1"/>
  <c r="AG2469" i="1"/>
  <c r="AY2469" i="1" s="1"/>
  <c r="W2469" i="1"/>
  <c r="AB2469" i="1" s="1"/>
  <c r="AK2506" i="1"/>
  <c r="Y2506" i="1"/>
  <c r="AD2506" i="1"/>
  <c r="AG2510" i="1"/>
  <c r="AY2510" i="1" s="1"/>
  <c r="AI2510" i="1"/>
  <c r="AB2510" i="1"/>
  <c r="W2510" i="1"/>
  <c r="V2528" i="1"/>
  <c r="AA2528" i="1" s="1"/>
  <c r="AH2528" i="1" s="1"/>
  <c r="AJ2557" i="1"/>
  <c r="X2557" i="1"/>
  <c r="AP2557" i="1"/>
  <c r="AC2557" i="1"/>
  <c r="V2631" i="1"/>
  <c r="AA2631" i="1" s="1"/>
  <c r="AF2631" i="1"/>
  <c r="AB2680" i="1"/>
  <c r="AI2680" i="1"/>
  <c r="W2680" i="1"/>
  <c r="AG2680" i="1"/>
  <c r="AY2680" i="1" s="1"/>
  <c r="W2207" i="1"/>
  <c r="AB2207" i="1" s="1"/>
  <c r="AG2207" i="1"/>
  <c r="AY2207" i="1" s="1"/>
  <c r="AB2208" i="1"/>
  <c r="AG2208" i="1"/>
  <c r="X2210" i="1"/>
  <c r="AC2210" i="1"/>
  <c r="Y2211" i="1"/>
  <c r="AD2211" i="1" s="1"/>
  <c r="V2213" i="1"/>
  <c r="AF2213" i="1"/>
  <c r="AI2214" i="1"/>
  <c r="W2214" i="1"/>
  <c r="AB2214" i="1"/>
  <c r="AG2214" i="1"/>
  <c r="AY2214" i="1" s="1"/>
  <c r="AB2215" i="1"/>
  <c r="AG2215" i="1"/>
  <c r="AY2215" i="1" s="1"/>
  <c r="X2217" i="1"/>
  <c r="AC2217" i="1"/>
  <c r="Y2218" i="1"/>
  <c r="AD2218" i="1"/>
  <c r="X2220" i="1"/>
  <c r="V2221" i="1"/>
  <c r="AF2221" i="1"/>
  <c r="AI2222" i="1"/>
  <c r="W2222" i="1"/>
  <c r="AB2222" i="1"/>
  <c r="AG2222" i="1"/>
  <c r="AY2222" i="1" s="1"/>
  <c r="AB2223" i="1"/>
  <c r="AG2223" i="1"/>
  <c r="AY2223" i="1" s="1"/>
  <c r="X2225" i="1"/>
  <c r="AC2225" i="1"/>
  <c r="Y2226" i="1"/>
  <c r="AD2226" i="1"/>
  <c r="X2228" i="1"/>
  <c r="V2229" i="1"/>
  <c r="AF2229" i="1"/>
  <c r="AI2230" i="1"/>
  <c r="W2230" i="1"/>
  <c r="AB2230" i="1"/>
  <c r="AG2230" i="1"/>
  <c r="AY2230" i="1" s="1"/>
  <c r="AB2231" i="1"/>
  <c r="AG2231" i="1"/>
  <c r="AY2231" i="1" s="1"/>
  <c r="X2233" i="1"/>
  <c r="AC2233" i="1"/>
  <c r="Y2234" i="1"/>
  <c r="AD2234" i="1"/>
  <c r="X2236" i="1"/>
  <c r="AI2237" i="1"/>
  <c r="W2237" i="1"/>
  <c r="AB2237" i="1"/>
  <c r="AG2237" i="1"/>
  <c r="AY2237" i="1" s="1"/>
  <c r="AB2238" i="1"/>
  <c r="AG2238" i="1"/>
  <c r="X2240" i="1"/>
  <c r="AC2240" i="1"/>
  <c r="Y2241" i="1"/>
  <c r="AD2241" i="1"/>
  <c r="X2243" i="1"/>
  <c r="V2244" i="1"/>
  <c r="AF2244" i="1"/>
  <c r="AI2245" i="1"/>
  <c r="W2245" i="1"/>
  <c r="AB2245" i="1"/>
  <c r="AG2245" i="1"/>
  <c r="AY2245" i="1" s="1"/>
  <c r="AB2246" i="1"/>
  <c r="AG2246" i="1"/>
  <c r="AY2246" i="1" s="1"/>
  <c r="X2248" i="1"/>
  <c r="AC2248" i="1"/>
  <c r="Y2249" i="1"/>
  <c r="AD2249" i="1"/>
  <c r="X2251" i="1"/>
  <c r="V2252" i="1"/>
  <c r="AF2252" i="1"/>
  <c r="AI2253" i="1"/>
  <c r="W2253" i="1"/>
  <c r="AB2253" i="1"/>
  <c r="AG2253" i="1"/>
  <c r="AY2253" i="1" s="1"/>
  <c r="AB2254" i="1"/>
  <c r="AG2254" i="1"/>
  <c r="AY2254" i="1" s="1"/>
  <c r="X2256" i="1"/>
  <c r="AC2256" i="1"/>
  <c r="Y2257" i="1"/>
  <c r="AD2257" i="1"/>
  <c r="X2259" i="1"/>
  <c r="V2260" i="1"/>
  <c r="AF2260" i="1"/>
  <c r="AI2261" i="1"/>
  <c r="W2261" i="1"/>
  <c r="AB2261" i="1"/>
  <c r="AG2261" i="1"/>
  <c r="AY2261" i="1" s="1"/>
  <c r="AB2262" i="1"/>
  <c r="AG2262" i="1"/>
  <c r="AY2262" i="1" s="1"/>
  <c r="X2264" i="1"/>
  <c r="AC2264" i="1"/>
  <c r="Y2265" i="1"/>
  <c r="AD2265" i="1"/>
  <c r="X2267" i="1"/>
  <c r="V2268" i="1"/>
  <c r="AF2268" i="1"/>
  <c r="AI2269" i="1"/>
  <c r="W2269" i="1"/>
  <c r="AB2269" i="1"/>
  <c r="AG2269" i="1"/>
  <c r="AY2269" i="1" s="1"/>
  <c r="AB2270" i="1"/>
  <c r="AG2270" i="1"/>
  <c r="AY2270" i="1" s="1"/>
  <c r="AI2272" i="1"/>
  <c r="W2272" i="1"/>
  <c r="AB2272" i="1"/>
  <c r="AG2272" i="1"/>
  <c r="AY2272" i="1" s="1"/>
  <c r="AB2273" i="1"/>
  <c r="AG2273" i="1"/>
  <c r="AY2273" i="1" s="1"/>
  <c r="X2275" i="1"/>
  <c r="AC2275" i="1"/>
  <c r="Y2276" i="1"/>
  <c r="AD2276" i="1"/>
  <c r="X2278" i="1"/>
  <c r="V2279" i="1"/>
  <c r="AF2279" i="1"/>
  <c r="AI2280" i="1"/>
  <c r="W2280" i="1"/>
  <c r="AB2280" i="1"/>
  <c r="AG2280" i="1"/>
  <c r="AY2280" i="1" s="1"/>
  <c r="V2281" i="1"/>
  <c r="AF2281" i="1"/>
  <c r="AI2282" i="1"/>
  <c r="W2282" i="1"/>
  <c r="AB2282" i="1"/>
  <c r="AG2282" i="1"/>
  <c r="AY2282" i="1" s="1"/>
  <c r="AB2283" i="1"/>
  <c r="AG2283" i="1"/>
  <c r="AY2283" i="1" s="1"/>
  <c r="X2285" i="1"/>
  <c r="AC2285" i="1"/>
  <c r="Y2286" i="1"/>
  <c r="AD2286" i="1"/>
  <c r="X2288" i="1"/>
  <c r="V2289" i="1"/>
  <c r="AF2289" i="1"/>
  <c r="AI2290" i="1"/>
  <c r="W2290" i="1"/>
  <c r="AB2290" i="1"/>
  <c r="AG2290" i="1"/>
  <c r="AY2290" i="1" s="1"/>
  <c r="AB2291" i="1"/>
  <c r="AG2291" i="1"/>
  <c r="AY2291" i="1" s="1"/>
  <c r="X2293" i="1"/>
  <c r="AC2293" i="1"/>
  <c r="Y2294" i="1"/>
  <c r="AD2294" i="1"/>
  <c r="X2296" i="1"/>
  <c r="V2297" i="1"/>
  <c r="AF2297" i="1"/>
  <c r="AI2298" i="1"/>
  <c r="W2298" i="1"/>
  <c r="AB2298" i="1"/>
  <c r="AG2298" i="1"/>
  <c r="AY2298" i="1" s="1"/>
  <c r="X2300" i="1"/>
  <c r="AC2300" i="1"/>
  <c r="Y2301" i="1"/>
  <c r="AD2301" i="1"/>
  <c r="X2303" i="1"/>
  <c r="V2304" i="1"/>
  <c r="AA2304" i="1" s="1"/>
  <c r="AF2304" i="1"/>
  <c r="AI2305" i="1"/>
  <c r="W2305" i="1"/>
  <c r="AB2305" i="1"/>
  <c r="AG2305" i="1"/>
  <c r="AY2305" i="1" s="1"/>
  <c r="AB2306" i="1"/>
  <c r="AG2306" i="1"/>
  <c r="AY2306" i="1" s="1"/>
  <c r="Y2308" i="1"/>
  <c r="AD2308" i="1"/>
  <c r="X2310" i="1"/>
  <c r="V2311" i="1"/>
  <c r="AF2311" i="1"/>
  <c r="AI2312" i="1"/>
  <c r="W2312" i="1"/>
  <c r="AB2312" i="1"/>
  <c r="AG2312" i="1"/>
  <c r="AY2312" i="1" s="1"/>
  <c r="AB2313" i="1"/>
  <c r="AG2313" i="1"/>
  <c r="AY2313" i="1" s="1"/>
  <c r="X2315" i="1"/>
  <c r="AC2315" i="1"/>
  <c r="AG2318" i="1"/>
  <c r="AG2322" i="1"/>
  <c r="AY2322" i="1" s="1"/>
  <c r="AG2326" i="1"/>
  <c r="AG2330" i="1"/>
  <c r="AY2330" i="1" s="1"/>
  <c r="AG2334" i="1"/>
  <c r="AY2334" i="1" s="1"/>
  <c r="AG2338" i="1"/>
  <c r="AG2341" i="1"/>
  <c r="AY2341" i="1" s="1"/>
  <c r="AG2345" i="1"/>
  <c r="AY2345" i="1" s="1"/>
  <c r="AG2349" i="1"/>
  <c r="AY2349" i="1" s="1"/>
  <c r="AG2353" i="1"/>
  <c r="AY2353" i="1" s="1"/>
  <c r="AG2356" i="1"/>
  <c r="AY2356" i="1" s="1"/>
  <c r="W2356" i="1"/>
  <c r="AB2356" i="1" s="1"/>
  <c r="AG2357" i="1"/>
  <c r="AY2357" i="1" s="1"/>
  <c r="AG2360" i="1"/>
  <c r="AY2360" i="1" s="1"/>
  <c r="AB2360" i="1"/>
  <c r="W2360" i="1"/>
  <c r="AG2361" i="1"/>
  <c r="AY2361" i="1" s="1"/>
  <c r="AG2364" i="1"/>
  <c r="AY2364" i="1" s="1"/>
  <c r="AB2364" i="1"/>
  <c r="W2364" i="1"/>
  <c r="AG2365" i="1"/>
  <c r="AY2365" i="1" s="1"/>
  <c r="AG2367" i="1"/>
  <c r="AY2367" i="1" s="1"/>
  <c r="AB2367" i="1"/>
  <c r="W2367" i="1"/>
  <c r="AG2368" i="1"/>
  <c r="AY2368" i="1" s="1"/>
  <c r="AG2371" i="1"/>
  <c r="AY2371" i="1" s="1"/>
  <c r="AB2371" i="1"/>
  <c r="W2371" i="1"/>
  <c r="AG2372" i="1"/>
  <c r="AY2372" i="1" s="1"/>
  <c r="AG2374" i="1"/>
  <c r="AY2374" i="1" s="1"/>
  <c r="AB2374" i="1"/>
  <c r="W2374" i="1"/>
  <c r="AD2379" i="1"/>
  <c r="AK2379" i="1"/>
  <c r="AG2379" i="1"/>
  <c r="Y2379" i="1"/>
  <c r="AD2382" i="1"/>
  <c r="AG2384" i="1"/>
  <c r="AY2384" i="1" s="1"/>
  <c r="AB2384" i="1"/>
  <c r="W2384" i="1"/>
  <c r="AD2389" i="1"/>
  <c r="AK2389" i="1"/>
  <c r="AG2389" i="1"/>
  <c r="AY2389" i="1" s="1"/>
  <c r="Y2389" i="1"/>
  <c r="AD2391" i="1"/>
  <c r="AG2393" i="1"/>
  <c r="AY2393" i="1" s="1"/>
  <c r="AB2393" i="1"/>
  <c r="W2393" i="1"/>
  <c r="AD2398" i="1"/>
  <c r="AK2398" i="1"/>
  <c r="AG2398" i="1"/>
  <c r="Y2398" i="1"/>
  <c r="V2400" i="1"/>
  <c r="AK2400" i="1"/>
  <c r="AF2401" i="1"/>
  <c r="AA2401" i="1"/>
  <c r="AC2402" i="1"/>
  <c r="AJ2402" i="1"/>
  <c r="X2402" i="1"/>
  <c r="AD2404" i="1"/>
  <c r="AG2406" i="1"/>
  <c r="AY2406" i="1" s="1"/>
  <c r="W2406" i="1"/>
  <c r="AB2406" i="1" s="1"/>
  <c r="AG2411" i="1"/>
  <c r="AY2411" i="1" s="1"/>
  <c r="Y2411" i="1"/>
  <c r="AD2411" i="1" s="1"/>
  <c r="W2413" i="1"/>
  <c r="AB2413" i="1" s="1"/>
  <c r="AC2415" i="1"/>
  <c r="V2416" i="1"/>
  <c r="AF2417" i="1"/>
  <c r="AA2417" i="1"/>
  <c r="X2418" i="1"/>
  <c r="AC2418" i="1" s="1"/>
  <c r="AD2420" i="1"/>
  <c r="AG2422" i="1"/>
  <c r="AY2422" i="1" s="1"/>
  <c r="AB2422" i="1"/>
  <c r="W2422" i="1"/>
  <c r="AD2427" i="1"/>
  <c r="AK2427" i="1"/>
  <c r="AG2427" i="1"/>
  <c r="AY2427" i="1" s="1"/>
  <c r="Y2427" i="1"/>
  <c r="AB2429" i="1"/>
  <c r="AI2429" i="1"/>
  <c r="W2429" i="1"/>
  <c r="AC2431" i="1"/>
  <c r="V2432" i="1"/>
  <c r="AA2432" i="1" s="1"/>
  <c r="AF2433" i="1"/>
  <c r="AA2433" i="1"/>
  <c r="AC2434" i="1"/>
  <c r="AJ2434" i="1"/>
  <c r="X2434" i="1"/>
  <c r="AD2436" i="1"/>
  <c r="AG2438" i="1"/>
  <c r="W2438" i="1"/>
  <c r="AB2438" i="1" s="1"/>
  <c r="AD2443" i="1"/>
  <c r="AK2443" i="1"/>
  <c r="AG2443" i="1"/>
  <c r="AY2443" i="1" s="1"/>
  <c r="Y2443" i="1"/>
  <c r="AB2445" i="1"/>
  <c r="AI2445" i="1"/>
  <c r="W2445" i="1"/>
  <c r="AC2447" i="1"/>
  <c r="V2448" i="1"/>
  <c r="AK2450" i="1"/>
  <c r="Y2450" i="1"/>
  <c r="V2451" i="1"/>
  <c r="AF2451" i="1"/>
  <c r="AJ2453" i="1"/>
  <c r="X2453" i="1"/>
  <c r="AF2457" i="1"/>
  <c r="V2457" i="1"/>
  <c r="AB2460" i="1"/>
  <c r="W2461" i="1"/>
  <c r="AB2461" i="1" s="1"/>
  <c r="AG2462" i="1"/>
  <c r="AI2462" i="1"/>
  <c r="W2462" i="1"/>
  <c r="AF2464" i="1"/>
  <c r="W2468" i="1"/>
  <c r="AB2468" i="1" s="1"/>
  <c r="AC2469" i="1"/>
  <c r="AD2471" i="1"/>
  <c r="AG2471" i="1"/>
  <c r="AY2471" i="1" s="1"/>
  <c r="V2480" i="1"/>
  <c r="AA2480" i="1" s="1"/>
  <c r="AH2480" i="1" s="1"/>
  <c r="Y2482" i="1"/>
  <c r="AD2482" i="1" s="1"/>
  <c r="V2483" i="1"/>
  <c r="AA2483" i="1" s="1"/>
  <c r="AF2483" i="1"/>
  <c r="AC2485" i="1"/>
  <c r="AG2486" i="1"/>
  <c r="AY2486" i="1" s="1"/>
  <c r="W2486" i="1"/>
  <c r="AB2486" i="1" s="1"/>
  <c r="AF2488" i="1"/>
  <c r="V2491" i="1"/>
  <c r="AA2491" i="1" s="1"/>
  <c r="AF2491" i="1"/>
  <c r="AD2495" i="1"/>
  <c r="AG2495" i="1"/>
  <c r="AY2495" i="1" s="1"/>
  <c r="AK2495" i="1"/>
  <c r="AP2495" i="1"/>
  <c r="AK2498" i="1"/>
  <c r="Y2498" i="1"/>
  <c r="AD2498" i="1"/>
  <c r="AG2502" i="1"/>
  <c r="AY2502" i="1" s="1"/>
  <c r="AI2502" i="1"/>
  <c r="W2502" i="1"/>
  <c r="AD2503" i="1"/>
  <c r="AG2503" i="1"/>
  <c r="AY2503" i="1" s="1"/>
  <c r="AK2503" i="1"/>
  <c r="X2517" i="1"/>
  <c r="AC2517" i="1" s="1"/>
  <c r="AJ2517" i="1" s="1"/>
  <c r="V2520" i="1"/>
  <c r="AA2520" i="1" s="1"/>
  <c r="AF2520" i="1"/>
  <c r="AF2529" i="1"/>
  <c r="V2529" i="1"/>
  <c r="AA2529" i="1" s="1"/>
  <c r="AK2530" i="1"/>
  <c r="Y2530" i="1"/>
  <c r="AD2530" i="1"/>
  <c r="AG2534" i="1"/>
  <c r="AY2534" i="1" s="1"/>
  <c r="AI2534" i="1"/>
  <c r="W2534" i="1"/>
  <c r="AD2535" i="1"/>
  <c r="AG2535" i="1"/>
  <c r="AY2535" i="1" s="1"/>
  <c r="AJ2549" i="1"/>
  <c r="X2549" i="1"/>
  <c r="V2552" i="1"/>
  <c r="AA2552" i="1" s="1"/>
  <c r="AF2552" i="1"/>
  <c r="AF2561" i="1"/>
  <c r="V2561" i="1"/>
  <c r="AA2561" i="1" s="1"/>
  <c r="AK2562" i="1"/>
  <c r="Y2562" i="1"/>
  <c r="AP2562" i="1"/>
  <c r="AD2562" i="1"/>
  <c r="AG2577" i="1"/>
  <c r="AY2577" i="1" s="1"/>
  <c r="AB2577" i="1"/>
  <c r="AI2577" i="1"/>
  <c r="W2577" i="1"/>
  <c r="AC2589" i="1"/>
  <c r="AJ2589" i="1"/>
  <c r="X2589" i="1"/>
  <c r="V2603" i="1"/>
  <c r="AA2603" i="1" s="1"/>
  <c r="AF2603" i="1"/>
  <c r="Z2603" i="1"/>
  <c r="AC2621" i="1"/>
  <c r="AJ2621" i="1"/>
  <c r="X2621" i="1"/>
  <c r="AG2671" i="1"/>
  <c r="AY2671" i="1" s="1"/>
  <c r="Y2671" i="1"/>
  <c r="AD2671" i="1" s="1"/>
  <c r="AD2183" i="1"/>
  <c r="AC2186" i="1"/>
  <c r="AB2188" i="1"/>
  <c r="AC2189" i="1"/>
  <c r="AD2190" i="1"/>
  <c r="AD2194" i="1"/>
  <c r="AC2197" i="1"/>
  <c r="AD2202" i="1"/>
  <c r="Y2207" i="1"/>
  <c r="AD2207" i="1" s="1"/>
  <c r="X2209" i="1"/>
  <c r="V2210" i="1"/>
  <c r="W2211" i="1"/>
  <c r="AB2211" i="1" s="1"/>
  <c r="AG2211" i="1"/>
  <c r="AY2211" i="1" s="1"/>
  <c r="AG2212" i="1"/>
  <c r="X2213" i="1"/>
  <c r="AC2213" i="1"/>
  <c r="Y2214" i="1"/>
  <c r="AD2214" i="1"/>
  <c r="AI2215" i="1"/>
  <c r="X2216" i="1"/>
  <c r="V2217" i="1"/>
  <c r="AF2217" i="1"/>
  <c r="AI2218" i="1"/>
  <c r="W2218" i="1"/>
  <c r="AB2218" i="1"/>
  <c r="AG2218" i="1"/>
  <c r="AY2218" i="1" s="1"/>
  <c r="AB2219" i="1"/>
  <c r="AG2219" i="1"/>
  <c r="AY2219" i="1" s="1"/>
  <c r="X2221" i="1"/>
  <c r="AC2221" i="1"/>
  <c r="Y2222" i="1"/>
  <c r="AD2222" i="1"/>
  <c r="AI2223" i="1"/>
  <c r="X2224" i="1"/>
  <c r="V2225" i="1"/>
  <c r="AF2225" i="1"/>
  <c r="AI2226" i="1"/>
  <c r="W2226" i="1"/>
  <c r="AB2226" i="1"/>
  <c r="AG2226" i="1"/>
  <c r="AY2226" i="1" s="1"/>
  <c r="AB2227" i="1"/>
  <c r="AG2227" i="1"/>
  <c r="AY2227" i="1" s="1"/>
  <c r="X2229" i="1"/>
  <c r="AC2229" i="1"/>
  <c r="Y2230" i="1"/>
  <c r="AD2230" i="1"/>
  <c r="AI2231" i="1"/>
  <c r="X2232" i="1"/>
  <c r="V2233" i="1"/>
  <c r="AF2233" i="1"/>
  <c r="AI2234" i="1"/>
  <c r="W2234" i="1"/>
  <c r="AB2234" i="1"/>
  <c r="AG2234" i="1"/>
  <c r="AY2234" i="1" s="1"/>
  <c r="AB2235" i="1"/>
  <c r="AG2235" i="1"/>
  <c r="AY2235" i="1" s="1"/>
  <c r="Y2237" i="1"/>
  <c r="AD2237" i="1"/>
  <c r="AI2238" i="1"/>
  <c r="X2239" i="1"/>
  <c r="V2240" i="1"/>
  <c r="AF2240" i="1"/>
  <c r="AI2241" i="1"/>
  <c r="W2241" i="1"/>
  <c r="AB2241" i="1"/>
  <c r="AG2241" i="1"/>
  <c r="AY2241" i="1" s="1"/>
  <c r="AB2242" i="1"/>
  <c r="AG2242" i="1"/>
  <c r="AY2242" i="1" s="1"/>
  <c r="X2244" i="1"/>
  <c r="AC2244" i="1"/>
  <c r="Y2245" i="1"/>
  <c r="AD2245" i="1"/>
  <c r="AI2246" i="1"/>
  <c r="X2247" i="1"/>
  <c r="V2248" i="1"/>
  <c r="AF2248" i="1"/>
  <c r="AI2249" i="1"/>
  <c r="W2249" i="1"/>
  <c r="AB2249" i="1"/>
  <c r="AG2249" i="1"/>
  <c r="AY2249" i="1" s="1"/>
  <c r="AB2250" i="1"/>
  <c r="AG2250" i="1"/>
  <c r="AY2250" i="1" s="1"/>
  <c r="X2252" i="1"/>
  <c r="AC2252" i="1"/>
  <c r="Y2253" i="1"/>
  <c r="AD2253" i="1"/>
  <c r="AI2254" i="1"/>
  <c r="X2255" i="1"/>
  <c r="V2256" i="1"/>
  <c r="AF2256" i="1"/>
  <c r="AI2257" i="1"/>
  <c r="W2257" i="1"/>
  <c r="AB2257" i="1"/>
  <c r="AG2257" i="1"/>
  <c r="AY2257" i="1" s="1"/>
  <c r="AB2258" i="1"/>
  <c r="AG2258" i="1"/>
  <c r="AY2258" i="1" s="1"/>
  <c r="X2260" i="1"/>
  <c r="AC2260" i="1"/>
  <c r="Y2261" i="1"/>
  <c r="AD2261" i="1"/>
  <c r="AI2262" i="1"/>
  <c r="X2263" i="1"/>
  <c r="V2264" i="1"/>
  <c r="AF2264" i="1"/>
  <c r="AI2265" i="1"/>
  <c r="W2265" i="1"/>
  <c r="AB2265" i="1"/>
  <c r="AG2265" i="1"/>
  <c r="AY2265" i="1" s="1"/>
  <c r="AB2266" i="1"/>
  <c r="AG2266" i="1"/>
  <c r="AY2266" i="1" s="1"/>
  <c r="X2268" i="1"/>
  <c r="AC2268" i="1"/>
  <c r="Y2269" i="1"/>
  <c r="AD2269" i="1"/>
  <c r="AI2270" i="1"/>
  <c r="X2271" i="1"/>
  <c r="Y2272" i="1"/>
  <c r="AD2272" i="1"/>
  <c r="AI2273" i="1"/>
  <c r="X2274" i="1"/>
  <c r="V2275" i="1"/>
  <c r="AF2275" i="1"/>
  <c r="AI2276" i="1"/>
  <c r="W2276" i="1"/>
  <c r="AB2276" i="1"/>
  <c r="AG2276" i="1"/>
  <c r="AY2276" i="1" s="1"/>
  <c r="AB2277" i="1"/>
  <c r="AG2277" i="1"/>
  <c r="AY2277" i="1" s="1"/>
  <c r="X2279" i="1"/>
  <c r="AC2279" i="1"/>
  <c r="Y2280" i="1"/>
  <c r="AD2280" i="1"/>
  <c r="X2281" i="1"/>
  <c r="AC2281" i="1"/>
  <c r="Y2282" i="1"/>
  <c r="AD2282" i="1"/>
  <c r="AI2283" i="1"/>
  <c r="X2284" i="1"/>
  <c r="V2285" i="1"/>
  <c r="AF2285" i="1"/>
  <c r="AI2286" i="1"/>
  <c r="W2286" i="1"/>
  <c r="AB2286" i="1"/>
  <c r="AG2286" i="1"/>
  <c r="AY2286" i="1" s="1"/>
  <c r="AB2287" i="1"/>
  <c r="AG2287" i="1"/>
  <c r="AY2287" i="1" s="1"/>
  <c r="X2289" i="1"/>
  <c r="AC2289" i="1"/>
  <c r="Y2290" i="1"/>
  <c r="AD2290" i="1"/>
  <c r="AI2291" i="1"/>
  <c r="X2292" i="1"/>
  <c r="V2293" i="1"/>
  <c r="AF2293" i="1"/>
  <c r="AI2294" i="1"/>
  <c r="W2294" i="1"/>
  <c r="AB2294" i="1"/>
  <c r="AG2294" i="1"/>
  <c r="AY2294" i="1" s="1"/>
  <c r="AB2295" i="1"/>
  <c r="AG2295" i="1"/>
  <c r="AY2295" i="1" s="1"/>
  <c r="X2297" i="1"/>
  <c r="AC2297" i="1"/>
  <c r="Y2298" i="1"/>
  <c r="AD2298" i="1"/>
  <c r="X2299" i="1"/>
  <c r="V2300" i="1"/>
  <c r="AA2300" i="1" s="1"/>
  <c r="AF2300" i="1"/>
  <c r="AI2301" i="1"/>
  <c r="W2301" i="1"/>
  <c r="AB2301" i="1"/>
  <c r="AG2301" i="1"/>
  <c r="AY2301" i="1" s="1"/>
  <c r="AB2302" i="1"/>
  <c r="AG2302" i="1"/>
  <c r="AY2302" i="1" s="1"/>
  <c r="X2304" i="1"/>
  <c r="AC2304" i="1"/>
  <c r="Y2305" i="1"/>
  <c r="AD2305" i="1"/>
  <c r="AI2306" i="1"/>
  <c r="X2307" i="1"/>
  <c r="AI2308" i="1"/>
  <c r="W2308" i="1"/>
  <c r="AB2308" i="1"/>
  <c r="AG2308" i="1"/>
  <c r="AY2308" i="1" s="1"/>
  <c r="AB2309" i="1"/>
  <c r="AG2309" i="1"/>
  <c r="AY2309" i="1" s="1"/>
  <c r="X2311" i="1"/>
  <c r="AC2311" i="1"/>
  <c r="Y2312" i="1"/>
  <c r="AD2312" i="1"/>
  <c r="X2314" i="1"/>
  <c r="V2315" i="1"/>
  <c r="AF2315" i="1"/>
  <c r="Y2316" i="1"/>
  <c r="AG2316" i="1"/>
  <c r="AY2316" i="1" s="1"/>
  <c r="AG2317" i="1"/>
  <c r="AY2317" i="1" s="1"/>
  <c r="AB2317" i="1"/>
  <c r="W2317" i="1"/>
  <c r="Y2318" i="1"/>
  <c r="AD2318" i="1" s="1"/>
  <c r="Y2319" i="1"/>
  <c r="AG2319" i="1"/>
  <c r="AB2320" i="1"/>
  <c r="AI2320" i="1"/>
  <c r="W2320" i="1"/>
  <c r="AG2321" i="1"/>
  <c r="AY2321" i="1" s="1"/>
  <c r="AB2321" i="1"/>
  <c r="W2321" i="1"/>
  <c r="AD2322" i="1"/>
  <c r="AK2322" i="1"/>
  <c r="Y2322" i="1"/>
  <c r="AP2322" i="1"/>
  <c r="Y2323" i="1"/>
  <c r="AG2323" i="1"/>
  <c r="AY2323" i="1" s="1"/>
  <c r="AB2324" i="1"/>
  <c r="AI2324" i="1"/>
  <c r="W2324" i="1"/>
  <c r="AG2325" i="1"/>
  <c r="AY2325" i="1" s="1"/>
  <c r="AB2325" i="1"/>
  <c r="W2325" i="1"/>
  <c r="AD2326" i="1"/>
  <c r="AK2326" i="1"/>
  <c r="Y2326" i="1"/>
  <c r="Y2327" i="1"/>
  <c r="AG2327" i="1"/>
  <c r="AY2327" i="1" s="1"/>
  <c r="AB2328" i="1"/>
  <c r="AI2328" i="1"/>
  <c r="W2328" i="1"/>
  <c r="AG2329" i="1"/>
  <c r="AY2329" i="1" s="1"/>
  <c r="AB2329" i="1"/>
  <c r="W2329" i="1"/>
  <c r="AD2330" i="1"/>
  <c r="AK2330" i="1"/>
  <c r="Y2330" i="1"/>
  <c r="AP2330" i="1"/>
  <c r="Y2331" i="1"/>
  <c r="AG2331" i="1"/>
  <c r="AY2331" i="1" s="1"/>
  <c r="AB2332" i="1"/>
  <c r="AI2332" i="1"/>
  <c r="W2332" i="1"/>
  <c r="AG2333" i="1"/>
  <c r="AY2333" i="1" s="1"/>
  <c r="AB2333" i="1"/>
  <c r="W2333" i="1"/>
  <c r="AD2334" i="1"/>
  <c r="AK2334" i="1"/>
  <c r="Y2334" i="1"/>
  <c r="AP2334" i="1"/>
  <c r="Y2335" i="1"/>
  <c r="AD2335" i="1" s="1"/>
  <c r="AG2335" i="1"/>
  <c r="AY2335" i="1" s="1"/>
  <c r="W2336" i="1"/>
  <c r="AB2336" i="1" s="1"/>
  <c r="AG2337" i="1"/>
  <c r="AY2337" i="1" s="1"/>
  <c r="W2337" i="1"/>
  <c r="AB2337" i="1" s="1"/>
  <c r="Y2338" i="1"/>
  <c r="AD2338" i="1" s="1"/>
  <c r="Y2339" i="1"/>
  <c r="AG2339" i="1"/>
  <c r="AY2339" i="1" s="1"/>
  <c r="W2340" i="1"/>
  <c r="AB2340" i="1" s="1"/>
  <c r="Y2341" i="1"/>
  <c r="AD2341" i="1" s="1"/>
  <c r="Y2342" i="1"/>
  <c r="AG2342" i="1"/>
  <c r="AB2343" i="1"/>
  <c r="AI2343" i="1"/>
  <c r="W2343" i="1"/>
  <c r="AG2344" i="1"/>
  <c r="AY2344" i="1" s="1"/>
  <c r="W2344" i="1"/>
  <c r="AB2344" i="1" s="1"/>
  <c r="AD2345" i="1"/>
  <c r="AK2345" i="1"/>
  <c r="Y2345" i="1"/>
  <c r="Y2346" i="1"/>
  <c r="AD2346" i="1" s="1"/>
  <c r="AG2346" i="1"/>
  <c r="AY2346" i="1" s="1"/>
  <c r="AB2347" i="1"/>
  <c r="AI2347" i="1"/>
  <c r="W2347" i="1"/>
  <c r="AG2348" i="1"/>
  <c r="AY2348" i="1" s="1"/>
  <c r="W2348" i="1"/>
  <c r="AB2348" i="1" s="1"/>
  <c r="AD2349" i="1"/>
  <c r="AK2349" i="1"/>
  <c r="Y2349" i="1"/>
  <c r="AP2349" i="1"/>
  <c r="Y2350" i="1"/>
  <c r="AG2350" i="1"/>
  <c r="AY2350" i="1" s="1"/>
  <c r="AB2351" i="1"/>
  <c r="AI2351" i="1"/>
  <c r="W2351" i="1"/>
  <c r="AG2352" i="1"/>
  <c r="AY2352" i="1" s="1"/>
  <c r="AB2352" i="1"/>
  <c r="W2352" i="1"/>
  <c r="AD2353" i="1"/>
  <c r="AK2353" i="1"/>
  <c r="Y2353" i="1"/>
  <c r="AP2353" i="1"/>
  <c r="Y2354" i="1"/>
  <c r="AG2354" i="1"/>
  <c r="AY2354" i="1" s="1"/>
  <c r="AB2355" i="1"/>
  <c r="AI2355" i="1"/>
  <c r="W2355" i="1"/>
  <c r="AD2357" i="1"/>
  <c r="AK2357" i="1"/>
  <c r="Y2357" i="1"/>
  <c r="AB2359" i="1"/>
  <c r="AI2359" i="1"/>
  <c r="W2359" i="1"/>
  <c r="AD2361" i="1"/>
  <c r="AK2361" i="1"/>
  <c r="Y2361" i="1"/>
  <c r="AP2361" i="1"/>
  <c r="AB2363" i="1"/>
  <c r="AI2363" i="1"/>
  <c r="W2363" i="1"/>
  <c r="AD2365" i="1"/>
  <c r="AK2365" i="1"/>
  <c r="Y2365" i="1"/>
  <c r="AP2365" i="1"/>
  <c r="AB2366" i="1"/>
  <c r="AI2366" i="1"/>
  <c r="W2366" i="1"/>
  <c r="AD2368" i="1"/>
  <c r="AK2368" i="1"/>
  <c r="Y2368" i="1"/>
  <c r="AP2368" i="1"/>
  <c r="AB2370" i="1"/>
  <c r="AI2370" i="1"/>
  <c r="W2370" i="1"/>
  <c r="AD2372" i="1"/>
  <c r="AK2372" i="1"/>
  <c r="Y2372" i="1"/>
  <c r="AB2373" i="1"/>
  <c r="AI2373" i="1"/>
  <c r="W2373" i="1"/>
  <c r="AC2375" i="1"/>
  <c r="V2376" i="1"/>
  <c r="AF2377" i="1"/>
  <c r="AC2378" i="1"/>
  <c r="AJ2378" i="1"/>
  <c r="X2378" i="1"/>
  <c r="AD2380" i="1"/>
  <c r="AD2381" i="1"/>
  <c r="AK2381" i="1"/>
  <c r="AG2381" i="1"/>
  <c r="AY2381" i="1" s="1"/>
  <c r="Y2381" i="1"/>
  <c r="W2383" i="1"/>
  <c r="AB2383" i="1" s="1"/>
  <c r="AC2385" i="1"/>
  <c r="V2386" i="1"/>
  <c r="AF2387" i="1"/>
  <c r="AC2388" i="1"/>
  <c r="AJ2388" i="1"/>
  <c r="X2388" i="1"/>
  <c r="AD2390" i="1"/>
  <c r="AB2392" i="1"/>
  <c r="AI2392" i="1"/>
  <c r="W2392" i="1"/>
  <c r="AC2394" i="1"/>
  <c r="V2395" i="1"/>
  <c r="AF2396" i="1"/>
  <c r="AC2397" i="1"/>
  <c r="AJ2397" i="1"/>
  <c r="X2397" i="1"/>
  <c r="AD2399" i="1"/>
  <c r="AG2403" i="1"/>
  <c r="Y2403" i="1"/>
  <c r="AD2403" i="1" s="1"/>
  <c r="W2405" i="1"/>
  <c r="AB2405" i="1" s="1"/>
  <c r="AC2407" i="1"/>
  <c r="V2408" i="1"/>
  <c r="AF2409" i="1"/>
  <c r="X2410" i="1"/>
  <c r="AC2410" i="1" s="1"/>
  <c r="AD2412" i="1"/>
  <c r="AG2414" i="1"/>
  <c r="AY2414" i="1" s="1"/>
  <c r="AB2414" i="1"/>
  <c r="W2414" i="1"/>
  <c r="AG2419" i="1"/>
  <c r="AY2419" i="1" s="1"/>
  <c r="Y2419" i="1"/>
  <c r="AD2419" i="1" s="1"/>
  <c r="W2421" i="1"/>
  <c r="AB2421" i="1" s="1"/>
  <c r="AC2423" i="1"/>
  <c r="V2424" i="1"/>
  <c r="AF2425" i="1"/>
  <c r="AC2426" i="1"/>
  <c r="AJ2426" i="1"/>
  <c r="X2426" i="1"/>
  <c r="AD2428" i="1"/>
  <c r="AG2430" i="1"/>
  <c r="AY2430" i="1" s="1"/>
  <c r="AB2430" i="1"/>
  <c r="W2430" i="1"/>
  <c r="AD2435" i="1"/>
  <c r="AK2435" i="1"/>
  <c r="AG2435" i="1"/>
  <c r="AY2435" i="1" s="1"/>
  <c r="Y2435" i="1"/>
  <c r="AB2437" i="1"/>
  <c r="AI2437" i="1"/>
  <c r="W2437" i="1"/>
  <c r="AC2439" i="1"/>
  <c r="V2440" i="1"/>
  <c r="AF2441" i="1"/>
  <c r="AC2442" i="1"/>
  <c r="AJ2442" i="1"/>
  <c r="X2442" i="1"/>
  <c r="AD2444" i="1"/>
  <c r="AG2446" i="1"/>
  <c r="AY2446" i="1" s="1"/>
  <c r="W2446" i="1"/>
  <c r="AB2446" i="1" s="1"/>
  <c r="W2452" i="1"/>
  <c r="AB2452" i="1" s="1"/>
  <c r="AD2455" i="1"/>
  <c r="AG2455" i="1"/>
  <c r="AY2455" i="1" s="1"/>
  <c r="V2464" i="1"/>
  <c r="AK2466" i="1"/>
  <c r="Y2466" i="1"/>
  <c r="AP2466" i="1"/>
  <c r="V2467" i="1"/>
  <c r="AF2467" i="1"/>
  <c r="AJ2469" i="1"/>
  <c r="X2469" i="1"/>
  <c r="AF2473" i="1"/>
  <c r="V2473" i="1"/>
  <c r="AA2473" i="1" s="1"/>
  <c r="AB2477" i="1"/>
  <c r="AI2477" i="1"/>
  <c r="W2477" i="1"/>
  <c r="AG2478" i="1"/>
  <c r="AY2478" i="1" s="1"/>
  <c r="AI2478" i="1"/>
  <c r="W2478" i="1"/>
  <c r="W2484" i="1"/>
  <c r="AB2484" i="1" s="1"/>
  <c r="AG2484" i="1"/>
  <c r="AY2484" i="1" s="1"/>
  <c r="AJ2485" i="1"/>
  <c r="X2485" i="1"/>
  <c r="V2488" i="1"/>
  <c r="AA2488" i="1" s="1"/>
  <c r="W2493" i="1"/>
  <c r="AB2493" i="1" s="1"/>
  <c r="AF2497" i="1"/>
  <c r="V2497" i="1"/>
  <c r="AA2497" i="1" s="1"/>
  <c r="AJ2501" i="1"/>
  <c r="X2501" i="1"/>
  <c r="V2504" i="1"/>
  <c r="AA2504" i="1" s="1"/>
  <c r="AF2504" i="1"/>
  <c r="AF2513" i="1"/>
  <c r="V2513" i="1"/>
  <c r="AA2513" i="1" s="1"/>
  <c r="Y2514" i="1"/>
  <c r="AD2514" i="1" s="1"/>
  <c r="AG2518" i="1"/>
  <c r="AY2518" i="1" s="1"/>
  <c r="W2518" i="1"/>
  <c r="AB2518" i="1" s="1"/>
  <c r="AD2519" i="1"/>
  <c r="AG2519" i="1"/>
  <c r="AY2519" i="1" s="1"/>
  <c r="AK2519" i="1"/>
  <c r="AP2519" i="1"/>
  <c r="AJ2533" i="1"/>
  <c r="X2533" i="1"/>
  <c r="V2536" i="1"/>
  <c r="AA2536" i="1" s="1"/>
  <c r="AF2536" i="1"/>
  <c r="AF2545" i="1"/>
  <c r="V2545" i="1"/>
  <c r="AA2545" i="1" s="1"/>
  <c r="AK2546" i="1"/>
  <c r="Y2546" i="1"/>
  <c r="AD2546" i="1"/>
  <c r="AG2550" i="1"/>
  <c r="AY2550" i="1" s="1"/>
  <c r="W2550" i="1"/>
  <c r="AB2550" i="1" s="1"/>
  <c r="AD2551" i="1"/>
  <c r="AG2551" i="1"/>
  <c r="AY2551" i="1" s="1"/>
  <c r="AK2551" i="1"/>
  <c r="AD2574" i="1"/>
  <c r="AK2574" i="1"/>
  <c r="Y2574" i="1"/>
  <c r="V2579" i="1"/>
  <c r="AA2579" i="1" s="1"/>
  <c r="AF2579" i="1"/>
  <c r="AB2584" i="1"/>
  <c r="AI2584" i="1"/>
  <c r="W2584" i="1"/>
  <c r="AG2584" i="1"/>
  <c r="AY2584" i="1" s="1"/>
  <c r="AC2605" i="1"/>
  <c r="AP2605" i="1"/>
  <c r="AJ2605" i="1"/>
  <c r="X2605" i="1"/>
  <c r="V2619" i="1"/>
  <c r="AA2619" i="1" s="1"/>
  <c r="AF2619" i="1"/>
  <c r="AC2685" i="1"/>
  <c r="AJ2685" i="1"/>
  <c r="X2685" i="1"/>
  <c r="AG2705" i="1"/>
  <c r="AY2705" i="1" s="1"/>
  <c r="AB2705" i="1"/>
  <c r="AI2705" i="1"/>
  <c r="W2705" i="1"/>
  <c r="Y2035" i="1"/>
  <c r="V2036" i="1"/>
  <c r="W2037" i="1"/>
  <c r="X2038" i="1"/>
  <c r="Y2039" i="1"/>
  <c r="AD2039" i="1" s="1"/>
  <c r="V2040" i="1"/>
  <c r="W2041" i="1"/>
  <c r="AB2041" i="1" s="1"/>
  <c r="X2042" i="1"/>
  <c r="Y2043" i="1"/>
  <c r="AD2043" i="1" s="1"/>
  <c r="V2044" i="1"/>
  <c r="W2045" i="1"/>
  <c r="X2046" i="1"/>
  <c r="Y2047" i="1"/>
  <c r="AD2047" i="1" s="1"/>
  <c r="V2048" i="1"/>
  <c r="W2049" i="1"/>
  <c r="AB2049" i="1" s="1"/>
  <c r="X2050" i="1"/>
  <c r="Y2051" i="1"/>
  <c r="V2052" i="1"/>
  <c r="W2053" i="1"/>
  <c r="X2054" i="1"/>
  <c r="Y2055" i="1"/>
  <c r="AD2055" i="1" s="1"/>
  <c r="V2056" i="1"/>
  <c r="W2057" i="1"/>
  <c r="AB2057" i="1" s="1"/>
  <c r="X2058" i="1"/>
  <c r="Y2059" i="1"/>
  <c r="AD2059" i="1" s="1"/>
  <c r="V2060" i="1"/>
  <c r="W2061" i="1"/>
  <c r="AB2061" i="1" s="1"/>
  <c r="X2062" i="1"/>
  <c r="V2063" i="1"/>
  <c r="W2064" i="1"/>
  <c r="AB2064" i="1" s="1"/>
  <c r="X2065" i="1"/>
  <c r="Y2066" i="1"/>
  <c r="V2067" i="1"/>
  <c r="W2068" i="1"/>
  <c r="AB2068" i="1" s="1"/>
  <c r="X2069" i="1"/>
  <c r="Y2070" i="1"/>
  <c r="V2071" i="1"/>
  <c r="W2072" i="1"/>
  <c r="AB2072" i="1" s="1"/>
  <c r="X2073" i="1"/>
  <c r="Y2074" i="1"/>
  <c r="V2075" i="1"/>
  <c r="W2076" i="1"/>
  <c r="AB2076" i="1" s="1"/>
  <c r="X2077" i="1"/>
  <c r="AC2077" i="1" s="1"/>
  <c r="Y2078" i="1"/>
  <c r="V2079" i="1"/>
  <c r="X2080" i="1"/>
  <c r="AC2080" i="1" s="1"/>
  <c r="Y2081" i="1"/>
  <c r="V2082" i="1"/>
  <c r="W2083" i="1"/>
  <c r="X2084" i="1"/>
  <c r="AC2084" i="1" s="1"/>
  <c r="Y2085" i="1"/>
  <c r="AD2085" i="1" s="1"/>
  <c r="V2086" i="1"/>
  <c r="W2087" i="1"/>
  <c r="X2088" i="1"/>
  <c r="Y2089" i="1"/>
  <c r="AD2089" i="1" s="1"/>
  <c r="V2090" i="1"/>
  <c r="W2091" i="1"/>
  <c r="AB2091" i="1" s="1"/>
  <c r="X2092" i="1"/>
  <c r="Y2093" i="1"/>
  <c r="AD2093" i="1" s="1"/>
  <c r="V2094" i="1"/>
  <c r="W2095" i="1"/>
  <c r="Y2096" i="1"/>
  <c r="AD2096" i="1" s="1"/>
  <c r="V2097" i="1"/>
  <c r="W2098" i="1"/>
  <c r="AB2098" i="1" s="1"/>
  <c r="X2099" i="1"/>
  <c r="AC2099" i="1" s="1"/>
  <c r="Y2100" i="1"/>
  <c r="V2101" i="1"/>
  <c r="W2102" i="1"/>
  <c r="X2103" i="1"/>
  <c r="AP2104" i="1"/>
  <c r="Y2104" i="1"/>
  <c r="V2105" i="1"/>
  <c r="W2106" i="1"/>
  <c r="X2107" i="1"/>
  <c r="AP2108" i="1"/>
  <c r="Y2108" i="1"/>
  <c r="V2109" i="1"/>
  <c r="W2110" i="1"/>
  <c r="AB2110" i="1" s="1"/>
  <c r="X2111" i="1"/>
  <c r="AC2111" i="1" s="1"/>
  <c r="Y2112" i="1"/>
  <c r="AD2112" i="1" s="1"/>
  <c r="V2113" i="1"/>
  <c r="W2114" i="1"/>
  <c r="X2115" i="1"/>
  <c r="AC2115" i="1" s="1"/>
  <c r="Y2116" i="1"/>
  <c r="V2117" i="1"/>
  <c r="W2118" i="1"/>
  <c r="X2119" i="1"/>
  <c r="AC2119" i="1" s="1"/>
  <c r="AP2120" i="1"/>
  <c r="Y2120" i="1"/>
  <c r="V2121" i="1"/>
  <c r="W2122" i="1"/>
  <c r="X2123" i="1"/>
  <c r="Y2124" i="1"/>
  <c r="V2125" i="1"/>
  <c r="X2126" i="1"/>
  <c r="Y2127" i="1"/>
  <c r="V2128" i="1"/>
  <c r="W2129" i="1"/>
  <c r="X2130" i="1"/>
  <c r="AC2130" i="1" s="1"/>
  <c r="Y2131" i="1"/>
  <c r="AD2131" i="1" s="1"/>
  <c r="V2132" i="1"/>
  <c r="W2133" i="1"/>
  <c r="AB2133" i="1" s="1"/>
  <c r="X2134" i="1"/>
  <c r="AC2134" i="1" s="1"/>
  <c r="Y2135" i="1"/>
  <c r="AD2135" i="1" s="1"/>
  <c r="V2136" i="1"/>
  <c r="W2137" i="1"/>
  <c r="AB2137" i="1" s="1"/>
  <c r="X2138" i="1"/>
  <c r="AC2138" i="1" s="1"/>
  <c r="Y2139" i="1"/>
  <c r="AD2139" i="1" s="1"/>
  <c r="V2140" i="1"/>
  <c r="W2141" i="1"/>
  <c r="X2142" i="1"/>
  <c r="Y2143" i="1"/>
  <c r="AD2143" i="1" s="1"/>
  <c r="W2144" i="1"/>
  <c r="X2145" i="1"/>
  <c r="Y2146" i="1"/>
  <c r="V2147" i="1"/>
  <c r="W2148" i="1"/>
  <c r="AB2148" i="1" s="1"/>
  <c r="X2149" i="1"/>
  <c r="Y2150" i="1"/>
  <c r="AD2150" i="1" s="1"/>
  <c r="V2151" i="1"/>
  <c r="W2152" i="1"/>
  <c r="AB2152" i="1" s="1"/>
  <c r="X2153" i="1"/>
  <c r="AC2153" i="1" s="1"/>
  <c r="Y2154" i="1"/>
  <c r="AD2154" i="1" s="1"/>
  <c r="V2155" i="1"/>
  <c r="W2156" i="1"/>
  <c r="AB2156" i="1" s="1"/>
  <c r="X2157" i="1"/>
  <c r="Y2158" i="1"/>
  <c r="AD2158" i="1" s="1"/>
  <c r="Y2159" i="1"/>
  <c r="AD2159" i="1" s="1"/>
  <c r="V2160" i="1"/>
  <c r="W2161" i="1"/>
  <c r="X2162" i="1"/>
  <c r="Y2163" i="1"/>
  <c r="V2164" i="1"/>
  <c r="W2165" i="1"/>
  <c r="X2166" i="1"/>
  <c r="AC2166" i="1" s="1"/>
  <c r="Y2167" i="1"/>
  <c r="V2168" i="1"/>
  <c r="W2169" i="1"/>
  <c r="X2170" i="1"/>
  <c r="Y2171" i="1"/>
  <c r="V2172" i="1"/>
  <c r="W2173" i="1"/>
  <c r="X2174" i="1"/>
  <c r="AC2174" i="1" s="1"/>
  <c r="Y2175" i="1"/>
  <c r="X2176" i="1"/>
  <c r="Y2177" i="1"/>
  <c r="V2178" i="1"/>
  <c r="W2179" i="1"/>
  <c r="X2180" i="1"/>
  <c r="AC2180" i="1" s="1"/>
  <c r="AJ2180" i="1" s="1"/>
  <c r="Y2181" i="1"/>
  <c r="AD2181" i="1" s="1"/>
  <c r="V2182" i="1"/>
  <c r="W2183" i="1"/>
  <c r="AB2183" i="1" s="1"/>
  <c r="X2184" i="1"/>
  <c r="AC2184" i="1" s="1"/>
  <c r="AJ2184" i="1" s="1"/>
  <c r="Y2185" i="1"/>
  <c r="AD2185" i="1" s="1"/>
  <c r="V2186" i="1"/>
  <c r="X2187" i="1"/>
  <c r="Y2188" i="1"/>
  <c r="V2189" i="1"/>
  <c r="W2190" i="1"/>
  <c r="X2191" i="1"/>
  <c r="AC2191" i="1" s="1"/>
  <c r="AJ2191" i="1" s="1"/>
  <c r="Y2192" i="1"/>
  <c r="AD2192" i="1" s="1"/>
  <c r="V2193" i="1"/>
  <c r="W2194" i="1"/>
  <c r="AB2194" i="1" s="1"/>
  <c r="X2195" i="1"/>
  <c r="Y2196" i="1"/>
  <c r="AD2196" i="1" s="1"/>
  <c r="V2197" i="1"/>
  <c r="W2198" i="1"/>
  <c r="AB2198" i="1" s="1"/>
  <c r="X2199" i="1"/>
  <c r="Y2200" i="1"/>
  <c r="AD2200" i="1" s="1"/>
  <c r="V2201" i="1"/>
  <c r="W2202" i="1"/>
  <c r="AB2202" i="1" s="1"/>
  <c r="X2203" i="1"/>
  <c r="AC2203" i="1" s="1"/>
  <c r="AJ2203" i="1" s="1"/>
  <c r="Y2204" i="1"/>
  <c r="AD2204" i="1" s="1"/>
  <c r="V2205" i="1"/>
  <c r="AJ2206" i="1"/>
  <c r="AF2207" i="1"/>
  <c r="AK2209" i="1"/>
  <c r="Y2209" i="1"/>
  <c r="AP2209" i="1"/>
  <c r="AJ2209" i="1"/>
  <c r="AJ2212" i="1"/>
  <c r="X2212" i="1"/>
  <c r="W2212" i="1"/>
  <c r="AB2212" i="1" s="1"/>
  <c r="AC2212" i="1"/>
  <c r="Y2213" i="1"/>
  <c r="AD2213" i="1" s="1"/>
  <c r="AJ2213" i="1"/>
  <c r="AF2214" i="1"/>
  <c r="AK2216" i="1"/>
  <c r="Y2216" i="1"/>
  <c r="AJ2216" i="1"/>
  <c r="AJ2219" i="1"/>
  <c r="X2219" i="1"/>
  <c r="W2219" i="1"/>
  <c r="AC2219" i="1"/>
  <c r="AG2220" i="1"/>
  <c r="AY2220" i="1" s="1"/>
  <c r="W2220" i="1"/>
  <c r="AB2220" i="1"/>
  <c r="Y2221" i="1"/>
  <c r="AJ2221" i="1"/>
  <c r="AF2222" i="1"/>
  <c r="AK2224" i="1"/>
  <c r="Y2224" i="1"/>
  <c r="AP2224" i="1"/>
  <c r="AJ2224" i="1"/>
  <c r="AJ2227" i="1"/>
  <c r="X2227" i="1"/>
  <c r="W2227" i="1"/>
  <c r="AC2227" i="1"/>
  <c r="AG2228" i="1"/>
  <c r="AY2228" i="1" s="1"/>
  <c r="W2228" i="1"/>
  <c r="AB2228" i="1"/>
  <c r="Y2229" i="1"/>
  <c r="AJ2229" i="1"/>
  <c r="AF2230" i="1"/>
  <c r="AK2232" i="1"/>
  <c r="Y2232" i="1"/>
  <c r="AJ2232" i="1"/>
  <c r="AJ2235" i="1"/>
  <c r="X2235" i="1"/>
  <c r="W2235" i="1"/>
  <c r="AC2235" i="1"/>
  <c r="AG2236" i="1"/>
  <c r="AY2236" i="1" s="1"/>
  <c r="W2236" i="1"/>
  <c r="AB2236" i="1"/>
  <c r="AF2237" i="1"/>
  <c r="AK2239" i="1"/>
  <c r="Y2239" i="1"/>
  <c r="AP2239" i="1"/>
  <c r="AJ2239" i="1"/>
  <c r="AJ2242" i="1"/>
  <c r="X2242" i="1"/>
  <c r="W2242" i="1"/>
  <c r="AC2242" i="1"/>
  <c r="AG2243" i="1"/>
  <c r="AY2243" i="1" s="1"/>
  <c r="W2243" i="1"/>
  <c r="AB2243" i="1"/>
  <c r="Y2244" i="1"/>
  <c r="AJ2244" i="1"/>
  <c r="AF2245" i="1"/>
  <c r="AK2247" i="1"/>
  <c r="Y2247" i="1"/>
  <c r="AP2247" i="1"/>
  <c r="AJ2247" i="1"/>
  <c r="AJ2250" i="1"/>
  <c r="X2250" i="1"/>
  <c r="W2250" i="1"/>
  <c r="AC2250" i="1"/>
  <c r="AG2251" i="1"/>
  <c r="W2251" i="1"/>
  <c r="AB2251" i="1"/>
  <c r="Y2252" i="1"/>
  <c r="AJ2252" i="1"/>
  <c r="AF2253" i="1"/>
  <c r="AK2255" i="1"/>
  <c r="Y2255" i="1"/>
  <c r="AP2255" i="1"/>
  <c r="AJ2255" i="1"/>
  <c r="AJ2258" i="1"/>
  <c r="X2258" i="1"/>
  <c r="W2258" i="1"/>
  <c r="AC2258" i="1"/>
  <c r="AG2259" i="1"/>
  <c r="AY2259" i="1" s="1"/>
  <c r="W2259" i="1"/>
  <c r="AB2259" i="1"/>
  <c r="Y2260" i="1"/>
  <c r="AJ2260" i="1"/>
  <c r="AF2261" i="1"/>
  <c r="AK2263" i="1"/>
  <c r="Y2263" i="1"/>
  <c r="AP2263" i="1"/>
  <c r="AJ2263" i="1"/>
  <c r="AJ2266" i="1"/>
  <c r="X2266" i="1"/>
  <c r="W2266" i="1"/>
  <c r="AC2266" i="1"/>
  <c r="AG2267" i="1"/>
  <c r="AY2267" i="1" s="1"/>
  <c r="W2267" i="1"/>
  <c r="AB2267" i="1"/>
  <c r="Y2268" i="1"/>
  <c r="AJ2268" i="1"/>
  <c r="AF2269" i="1"/>
  <c r="AK2271" i="1"/>
  <c r="Y2271" i="1"/>
  <c r="AP2271" i="1"/>
  <c r="AJ2271" i="1"/>
  <c r="AF2272" i="1"/>
  <c r="AK2274" i="1"/>
  <c r="Y2274" i="1"/>
  <c r="AP2274" i="1"/>
  <c r="AJ2274" i="1"/>
  <c r="AJ2277" i="1"/>
  <c r="X2277" i="1"/>
  <c r="W2277" i="1"/>
  <c r="AC2277" i="1"/>
  <c r="AG2278" i="1"/>
  <c r="AY2278" i="1" s="1"/>
  <c r="W2278" i="1"/>
  <c r="AB2278" i="1"/>
  <c r="Y2279" i="1"/>
  <c r="AJ2279" i="1"/>
  <c r="AF2280" i="1"/>
  <c r="Y2281" i="1"/>
  <c r="AJ2281" i="1"/>
  <c r="AF2282" i="1"/>
  <c r="AK2284" i="1"/>
  <c r="Y2284" i="1"/>
  <c r="AJ2284" i="1"/>
  <c r="AJ2287" i="1"/>
  <c r="X2287" i="1"/>
  <c r="W2287" i="1"/>
  <c r="AC2287" i="1"/>
  <c r="AG2288" i="1"/>
  <c r="AY2288" i="1" s="1"/>
  <c r="W2288" i="1"/>
  <c r="AB2288" i="1"/>
  <c r="Y2289" i="1"/>
  <c r="AJ2289" i="1"/>
  <c r="AF2290" i="1"/>
  <c r="AK2292" i="1"/>
  <c r="Y2292" i="1"/>
  <c r="AP2292" i="1"/>
  <c r="AJ2292" i="1"/>
  <c r="AJ2295" i="1"/>
  <c r="X2295" i="1"/>
  <c r="W2295" i="1"/>
  <c r="AC2295" i="1"/>
  <c r="AG2296" i="1"/>
  <c r="AY2296" i="1" s="1"/>
  <c r="W2296" i="1"/>
  <c r="AB2296" i="1"/>
  <c r="Y2297" i="1"/>
  <c r="AJ2297" i="1"/>
  <c r="AF2298" i="1"/>
  <c r="AK2299" i="1"/>
  <c r="Y2299" i="1"/>
  <c r="AJ2299" i="1"/>
  <c r="AJ2302" i="1"/>
  <c r="X2302" i="1"/>
  <c r="W2302" i="1"/>
  <c r="AC2302" i="1"/>
  <c r="AG2303" i="1"/>
  <c r="AY2303" i="1" s="1"/>
  <c r="W2303" i="1"/>
  <c r="AB2303" i="1"/>
  <c r="Y2304" i="1"/>
  <c r="AJ2304" i="1"/>
  <c r="AF2305" i="1"/>
  <c r="AK2307" i="1"/>
  <c r="Y2307" i="1"/>
  <c r="AP2307" i="1"/>
  <c r="AJ2307" i="1"/>
  <c r="AJ2309" i="1"/>
  <c r="X2309" i="1"/>
  <c r="W2309" i="1"/>
  <c r="AC2309" i="1"/>
  <c r="AG2310" i="1"/>
  <c r="AY2310" i="1" s="1"/>
  <c r="W2310" i="1"/>
  <c r="AB2310" i="1"/>
  <c r="Y2311" i="1"/>
  <c r="AJ2311" i="1"/>
  <c r="AP2312" i="1"/>
  <c r="AF2312" i="1"/>
  <c r="AK2314" i="1"/>
  <c r="Y2314" i="1"/>
  <c r="AJ2314" i="1"/>
  <c r="V2316" i="1"/>
  <c r="AC2317" i="1"/>
  <c r="AJ2317" i="1"/>
  <c r="X2317" i="1"/>
  <c r="V2319" i="1"/>
  <c r="AC2321" i="1"/>
  <c r="AJ2321" i="1"/>
  <c r="X2321" i="1"/>
  <c r="V2323" i="1"/>
  <c r="AP2323" i="1"/>
  <c r="AC2325" i="1"/>
  <c r="AJ2325" i="1"/>
  <c r="X2325" i="1"/>
  <c r="V2327" i="1"/>
  <c r="AC2329" i="1"/>
  <c r="AJ2329" i="1"/>
  <c r="X2329" i="1"/>
  <c r="V2331" i="1"/>
  <c r="AC2333" i="1"/>
  <c r="AJ2333" i="1"/>
  <c r="X2333" i="1"/>
  <c r="V2335" i="1"/>
  <c r="AC2337" i="1"/>
  <c r="AJ2337" i="1"/>
  <c r="X2337" i="1"/>
  <c r="V2339" i="1"/>
  <c r="AP2339" i="1"/>
  <c r="V2342" i="1"/>
  <c r="AC2344" i="1"/>
  <c r="AJ2344" i="1"/>
  <c r="X2344" i="1"/>
  <c r="V2346" i="1"/>
  <c r="AC2348" i="1"/>
  <c r="AJ2348" i="1"/>
  <c r="X2348" i="1"/>
  <c r="V2350" i="1"/>
  <c r="AP2350" i="1"/>
  <c r="AC2352" i="1"/>
  <c r="AJ2352" i="1"/>
  <c r="X2352" i="1"/>
  <c r="V2354" i="1"/>
  <c r="AP2354" i="1"/>
  <c r="AG2355" i="1"/>
  <c r="AY2355" i="1" s="1"/>
  <c r="AG2359" i="1"/>
  <c r="AY2359" i="1" s="1"/>
  <c r="AG2363" i="1"/>
  <c r="AY2363" i="1" s="1"/>
  <c r="AG2366" i="1"/>
  <c r="AY2366" i="1" s="1"/>
  <c r="AG2370" i="1"/>
  <c r="AY2370" i="1" s="1"/>
  <c r="AG2373" i="1"/>
  <c r="AY2373" i="1" s="1"/>
  <c r="AD2375" i="1"/>
  <c r="AK2375" i="1"/>
  <c r="Y2375" i="1"/>
  <c r="AJ2375" i="1"/>
  <c r="AF2376" i="1"/>
  <c r="AB2377" i="1"/>
  <c r="AI2377" i="1"/>
  <c r="W2377" i="1"/>
  <c r="V2377" i="1"/>
  <c r="V2380" i="1"/>
  <c r="AK2380" i="1"/>
  <c r="AG2383" i="1"/>
  <c r="AY2383" i="1" s="1"/>
  <c r="AD2385" i="1"/>
  <c r="AK2385" i="1"/>
  <c r="AG2385" i="1"/>
  <c r="AY2385" i="1" s="1"/>
  <c r="Y2385" i="1"/>
  <c r="AJ2385" i="1"/>
  <c r="AF2386" i="1"/>
  <c r="AB2387" i="1"/>
  <c r="AI2387" i="1"/>
  <c r="W2387" i="1"/>
  <c r="V2387" i="1"/>
  <c r="AC2389" i="1"/>
  <c r="V2390" i="1"/>
  <c r="AP2390" i="1"/>
  <c r="AK2390" i="1"/>
  <c r="AG2392" i="1"/>
  <c r="AY2392" i="1" s="1"/>
  <c r="AD2394" i="1"/>
  <c r="AK2394" i="1"/>
  <c r="AG2394" i="1"/>
  <c r="AY2394" i="1" s="1"/>
  <c r="Y2394" i="1"/>
  <c r="AP2394" i="1"/>
  <c r="AJ2394" i="1"/>
  <c r="AF2395" i="1"/>
  <c r="AB2396" i="1"/>
  <c r="AI2396" i="1"/>
  <c r="W2396" i="1"/>
  <c r="V2396" i="1"/>
  <c r="AC2398" i="1"/>
  <c r="V2399" i="1"/>
  <c r="AK2399" i="1"/>
  <c r="AD2400" i="1"/>
  <c r="AG2402" i="1"/>
  <c r="AB2402" i="1"/>
  <c r="W2402" i="1"/>
  <c r="AG2405" i="1"/>
  <c r="AY2405" i="1" s="1"/>
  <c r="AD2407" i="1"/>
  <c r="AK2407" i="1"/>
  <c r="AG2407" i="1"/>
  <c r="AY2407" i="1" s="1"/>
  <c r="Y2407" i="1"/>
  <c r="AJ2407" i="1"/>
  <c r="AF2408" i="1"/>
  <c r="W2409" i="1"/>
  <c r="AB2409" i="1" s="1"/>
  <c r="V2409" i="1"/>
  <c r="AC2411" i="1"/>
  <c r="V2412" i="1"/>
  <c r="AK2412" i="1"/>
  <c r="AF2413" i="1"/>
  <c r="X2414" i="1"/>
  <c r="AC2414" i="1" s="1"/>
  <c r="AG2418" i="1"/>
  <c r="AY2418" i="1" s="1"/>
  <c r="AB2418" i="1"/>
  <c r="W2418" i="1"/>
  <c r="AG2421" i="1"/>
  <c r="AD2423" i="1"/>
  <c r="AK2423" i="1"/>
  <c r="AG2423" i="1"/>
  <c r="AY2423" i="1" s="1"/>
  <c r="Y2423" i="1"/>
  <c r="AF2424" i="1"/>
  <c r="W2425" i="1"/>
  <c r="AB2425" i="1" s="1"/>
  <c r="V2425" i="1"/>
  <c r="AA2425" i="1" s="1"/>
  <c r="V2428" i="1"/>
  <c r="AK2428" i="1"/>
  <c r="AF2429" i="1"/>
  <c r="X2430" i="1"/>
  <c r="AC2430" i="1" s="1"/>
  <c r="AD2432" i="1"/>
  <c r="AG2434" i="1"/>
  <c r="AY2434" i="1" s="1"/>
  <c r="W2434" i="1"/>
  <c r="AB2434" i="1" s="1"/>
  <c r="AG2437" i="1"/>
  <c r="AY2437" i="1" s="1"/>
  <c r="AD2439" i="1"/>
  <c r="AK2439" i="1"/>
  <c r="AG2439" i="1"/>
  <c r="AY2439" i="1" s="1"/>
  <c r="Y2439" i="1"/>
  <c r="AF2440" i="1"/>
  <c r="AB2441" i="1"/>
  <c r="AI2441" i="1"/>
  <c r="W2441" i="1"/>
  <c r="V2441" i="1"/>
  <c r="AC2443" i="1"/>
  <c r="V2444" i="1"/>
  <c r="AP2444" i="1"/>
  <c r="AK2444" i="1"/>
  <c r="AF2445" i="1"/>
  <c r="AC2446" i="1"/>
  <c r="AJ2446" i="1"/>
  <c r="X2446" i="1"/>
  <c r="AD2448" i="1"/>
  <c r="AF2449" i="1"/>
  <c r="V2449" i="1"/>
  <c r="W2453" i="1"/>
  <c r="AB2453" i="1" s="1"/>
  <c r="AG2454" i="1"/>
  <c r="W2454" i="1"/>
  <c r="AB2454" i="1" s="1"/>
  <c r="AI2460" i="1"/>
  <c r="W2460" i="1"/>
  <c r="AD2463" i="1"/>
  <c r="AG2463" i="1"/>
  <c r="AY2463" i="1" s="1"/>
  <c r="AK2463" i="1"/>
  <c r="AJ2463" i="1"/>
  <c r="AD2466" i="1"/>
  <c r="V2472" i="1"/>
  <c r="AA2472" i="1" s="1"/>
  <c r="AK2474" i="1"/>
  <c r="Y2474" i="1"/>
  <c r="V2475" i="1"/>
  <c r="AA2475" i="1" s="1"/>
  <c r="AF2475" i="1"/>
  <c r="AJ2477" i="1"/>
  <c r="X2477" i="1"/>
  <c r="AG2477" i="1"/>
  <c r="AY2477" i="1" s="1"/>
  <c r="AF2481" i="1"/>
  <c r="V2481" i="1"/>
  <c r="AA2481" i="1" s="1"/>
  <c r="AD2487" i="1"/>
  <c r="AG2487" i="1"/>
  <c r="AY2487" i="1" s="1"/>
  <c r="AK2487" i="1"/>
  <c r="AP2487" i="1"/>
  <c r="AJ2487" i="1"/>
  <c r="AK2490" i="1"/>
  <c r="Y2490" i="1"/>
  <c r="AI2492" i="1"/>
  <c r="W2492" i="1"/>
  <c r="AG2492" i="1"/>
  <c r="AY2492" i="1" s="1"/>
  <c r="AJ2493" i="1"/>
  <c r="X2493" i="1"/>
  <c r="AG2493" i="1"/>
  <c r="AY2493" i="1" s="1"/>
  <c r="V2496" i="1"/>
  <c r="AA2496" i="1" s="1"/>
  <c r="AJ2509" i="1"/>
  <c r="X2509" i="1"/>
  <c r="V2512" i="1"/>
  <c r="AA2512" i="1" s="1"/>
  <c r="AF2512" i="1"/>
  <c r="AF2521" i="1"/>
  <c r="V2521" i="1"/>
  <c r="AA2521" i="1" s="1"/>
  <c r="AK2522" i="1"/>
  <c r="Y2522" i="1"/>
  <c r="AD2522" i="1"/>
  <c r="AG2526" i="1"/>
  <c r="AY2526" i="1" s="1"/>
  <c r="W2526" i="1"/>
  <c r="AB2526" i="1" s="1"/>
  <c r="AD2527" i="1"/>
  <c r="AG2527" i="1"/>
  <c r="AY2527" i="1" s="1"/>
  <c r="AK2527" i="1"/>
  <c r="AJ2541" i="1"/>
  <c r="X2541" i="1"/>
  <c r="V2544" i="1"/>
  <c r="AA2544" i="1" s="1"/>
  <c r="AF2544" i="1"/>
  <c r="AF2553" i="1"/>
  <c r="V2553" i="1"/>
  <c r="AA2553" i="1" s="1"/>
  <c r="AK2554" i="1"/>
  <c r="Y2554" i="1"/>
  <c r="AS2554" i="1"/>
  <c r="AD2554" i="1"/>
  <c r="AG2558" i="1"/>
  <c r="AY2558" i="1" s="1"/>
  <c r="W2558" i="1"/>
  <c r="AB2558" i="1" s="1"/>
  <c r="AD2559" i="1"/>
  <c r="AG2559" i="1"/>
  <c r="AY2559" i="1" s="1"/>
  <c r="AK2559" i="1"/>
  <c r="AS2559" i="1"/>
  <c r="V2563" i="1"/>
  <c r="AA2563" i="1" s="1"/>
  <c r="AF2563" i="1"/>
  <c r="X2565" i="1"/>
  <c r="AC2565" i="1" s="1"/>
  <c r="AJ2567" i="1"/>
  <c r="AC2567" i="1"/>
  <c r="X2567" i="1"/>
  <c r="AC2585" i="1"/>
  <c r="AP2585" i="1"/>
  <c r="AJ2585" i="1"/>
  <c r="X2585" i="1"/>
  <c r="AC2633" i="1"/>
  <c r="AJ2633" i="1"/>
  <c r="X2633" i="1"/>
  <c r="V2647" i="1"/>
  <c r="AA2647" i="1" s="1"/>
  <c r="AF2647" i="1"/>
  <c r="AC2665" i="1"/>
  <c r="AP2665" i="1"/>
  <c r="AJ2665" i="1"/>
  <c r="X2665" i="1"/>
  <c r="AA2699" i="1"/>
  <c r="AH2699" i="1"/>
  <c r="V2699" i="1"/>
  <c r="AF2699" i="1"/>
  <c r="AO2699" i="1"/>
  <c r="X2498" i="1"/>
  <c r="AC2498" i="1" s="1"/>
  <c r="AJ2498" i="1" s="1"/>
  <c r="V2499" i="1"/>
  <c r="AA2499" i="1" s="1"/>
  <c r="AF2499" i="1"/>
  <c r="AI2500" i="1"/>
  <c r="W2500" i="1"/>
  <c r="AB2500" i="1"/>
  <c r="AG2500" i="1"/>
  <c r="AY2500" i="1" s="1"/>
  <c r="AB2501" i="1"/>
  <c r="AG2501" i="1"/>
  <c r="AY2501" i="1" s="1"/>
  <c r="X2503" i="1"/>
  <c r="AC2503" i="1" s="1"/>
  <c r="Y2504" i="1"/>
  <c r="AD2504" i="1"/>
  <c r="X2506" i="1"/>
  <c r="V2507" i="1"/>
  <c r="AA2507" i="1" s="1"/>
  <c r="AF2507" i="1"/>
  <c r="AI2508" i="1"/>
  <c r="W2508" i="1"/>
  <c r="AB2508" i="1"/>
  <c r="AG2508" i="1"/>
  <c r="AY2508" i="1" s="1"/>
  <c r="AB2509" i="1"/>
  <c r="AG2509" i="1"/>
  <c r="AY2509" i="1" s="1"/>
  <c r="X2511" i="1"/>
  <c r="AC2511" i="1"/>
  <c r="Y2512" i="1"/>
  <c r="AD2512" i="1" s="1"/>
  <c r="X2514" i="1"/>
  <c r="V2515" i="1"/>
  <c r="AA2515" i="1" s="1"/>
  <c r="AF2515" i="1"/>
  <c r="AI2516" i="1"/>
  <c r="W2516" i="1"/>
  <c r="AB2516" i="1"/>
  <c r="AG2516" i="1"/>
  <c r="AY2516" i="1" s="1"/>
  <c r="AB2517" i="1"/>
  <c r="AG2517" i="1"/>
  <c r="AY2517" i="1" s="1"/>
  <c r="X2519" i="1"/>
  <c r="AC2519" i="1"/>
  <c r="Y2520" i="1"/>
  <c r="AD2520" i="1"/>
  <c r="X2522" i="1"/>
  <c r="AH2523" i="1"/>
  <c r="V2523" i="1"/>
  <c r="AA2523" i="1"/>
  <c r="AF2523" i="1"/>
  <c r="AI2524" i="1"/>
  <c r="W2524" i="1"/>
  <c r="AB2524" i="1"/>
  <c r="AG2524" i="1"/>
  <c r="AY2524" i="1" s="1"/>
  <c r="AB2525" i="1"/>
  <c r="AG2525" i="1"/>
  <c r="AY2525" i="1" s="1"/>
  <c r="X2527" i="1"/>
  <c r="AC2527" i="1"/>
  <c r="Y2528" i="1"/>
  <c r="AD2528" i="1" s="1"/>
  <c r="X2530" i="1"/>
  <c r="AC2530" i="1" s="1"/>
  <c r="V2531" i="1"/>
  <c r="AA2531" i="1" s="1"/>
  <c r="AF2531" i="1"/>
  <c r="W2532" i="1"/>
  <c r="AB2532" i="1" s="1"/>
  <c r="AG2532" i="1"/>
  <c r="AY2532" i="1" s="1"/>
  <c r="AB2533" i="1"/>
  <c r="AG2533" i="1"/>
  <c r="X2535" i="1"/>
  <c r="AC2535" i="1"/>
  <c r="Y2536" i="1"/>
  <c r="AD2536" i="1"/>
  <c r="X2538" i="1"/>
  <c r="V2539" i="1"/>
  <c r="AA2539" i="1" s="1"/>
  <c r="AF2539" i="1"/>
  <c r="AI2540" i="1"/>
  <c r="W2540" i="1"/>
  <c r="AB2540" i="1"/>
  <c r="AG2540" i="1"/>
  <c r="AY2540" i="1" s="1"/>
  <c r="AB2541" i="1"/>
  <c r="AG2541" i="1"/>
  <c r="AY2541" i="1" s="1"/>
  <c r="X2543" i="1"/>
  <c r="AC2543" i="1"/>
  <c r="Y2544" i="1"/>
  <c r="AD2544" i="1" s="1"/>
  <c r="X2546" i="1"/>
  <c r="V2547" i="1"/>
  <c r="AA2547" i="1" s="1"/>
  <c r="AF2547" i="1"/>
  <c r="AI2548" i="1"/>
  <c r="W2548" i="1"/>
  <c r="AB2548" i="1"/>
  <c r="AG2548" i="1"/>
  <c r="AY2548" i="1" s="1"/>
  <c r="AB2549" i="1"/>
  <c r="AG2549" i="1"/>
  <c r="AY2549" i="1" s="1"/>
  <c r="X2551" i="1"/>
  <c r="AC2551" i="1"/>
  <c r="Y2552" i="1"/>
  <c r="AD2552" i="1" s="1"/>
  <c r="X2554" i="1"/>
  <c r="AH2555" i="1"/>
  <c r="V2555" i="1"/>
  <c r="AA2555" i="1"/>
  <c r="AF2555" i="1"/>
  <c r="AI2556" i="1"/>
  <c r="W2556" i="1"/>
  <c r="AB2556" i="1"/>
  <c r="AG2556" i="1"/>
  <c r="AY2556" i="1" s="1"/>
  <c r="AB2557" i="1"/>
  <c r="AG2557" i="1"/>
  <c r="AY2557" i="1" s="1"/>
  <c r="X2559" i="1"/>
  <c r="AC2559" i="1"/>
  <c r="Y2560" i="1"/>
  <c r="AD2560" i="1"/>
  <c r="X2562" i="1"/>
  <c r="AG2563" i="1"/>
  <c r="AY2563" i="1" s="1"/>
  <c r="AI2564" i="1"/>
  <c r="W2564" i="1"/>
  <c r="AB2565" i="1"/>
  <c r="AI2565" i="1"/>
  <c r="AG2565" i="1"/>
  <c r="AY2565" i="1" s="1"/>
  <c r="AK2566" i="1"/>
  <c r="Y2566" i="1"/>
  <c r="AD2566" i="1"/>
  <c r="V2568" i="1"/>
  <c r="AA2568" i="1" s="1"/>
  <c r="X2569" i="1"/>
  <c r="AC2569" i="1" s="1"/>
  <c r="AK2570" i="1"/>
  <c r="Y2570" i="1"/>
  <c r="AC2573" i="1"/>
  <c r="AJ2573" i="1"/>
  <c r="X2573" i="1"/>
  <c r="V2575" i="1"/>
  <c r="AA2575" i="1" s="1"/>
  <c r="AF2575" i="1"/>
  <c r="AB2576" i="1"/>
  <c r="AI2576" i="1"/>
  <c r="W2576" i="1"/>
  <c r="AD2579" i="1"/>
  <c r="AK2579" i="1"/>
  <c r="Y2579" i="1"/>
  <c r="AG2585" i="1"/>
  <c r="AY2585" i="1" s="1"/>
  <c r="AB2585" i="1"/>
  <c r="AI2585" i="1"/>
  <c r="W2585" i="1"/>
  <c r="Y2586" i="1"/>
  <c r="AD2586" i="1" s="1"/>
  <c r="Y2587" i="1"/>
  <c r="AD2587" i="1" s="1"/>
  <c r="V2591" i="1"/>
  <c r="AA2591" i="1" s="1"/>
  <c r="AF2591" i="1"/>
  <c r="AC2593" i="1"/>
  <c r="AJ2593" i="1"/>
  <c r="X2593" i="1"/>
  <c r="V2607" i="1"/>
  <c r="AA2607" i="1" s="1"/>
  <c r="AF2607" i="1"/>
  <c r="AC2609" i="1"/>
  <c r="AJ2609" i="1"/>
  <c r="X2609" i="1"/>
  <c r="V2623" i="1"/>
  <c r="AA2623" i="1" s="1"/>
  <c r="AF2623" i="1"/>
  <c r="AC2625" i="1"/>
  <c r="AJ2625" i="1"/>
  <c r="X2625" i="1"/>
  <c r="V2635" i="1"/>
  <c r="AA2635" i="1" s="1"/>
  <c r="AF2635" i="1"/>
  <c r="AC2637" i="1"/>
  <c r="AJ2637" i="1"/>
  <c r="X2637" i="1"/>
  <c r="AA2651" i="1"/>
  <c r="AH2651" i="1"/>
  <c r="V2651" i="1"/>
  <c r="AF2651" i="1"/>
  <c r="AO2651" i="1"/>
  <c r="AC2653" i="1"/>
  <c r="AJ2653" i="1"/>
  <c r="X2653" i="1"/>
  <c r="V2667" i="1"/>
  <c r="AA2667" i="1" s="1"/>
  <c r="AF2667" i="1"/>
  <c r="AC2669" i="1"/>
  <c r="AJ2669" i="1"/>
  <c r="X2669" i="1"/>
  <c r="AD2678" i="1"/>
  <c r="AK2678" i="1"/>
  <c r="AG2678" i="1"/>
  <c r="AY2678" i="1" s="1"/>
  <c r="Y2678" i="1"/>
  <c r="AP2678" i="1"/>
  <c r="V2683" i="1"/>
  <c r="AA2683" i="1" s="1"/>
  <c r="AF2683" i="1"/>
  <c r="AG2689" i="1"/>
  <c r="AY2689" i="1" s="1"/>
  <c r="AB2689" i="1"/>
  <c r="AI2689" i="1"/>
  <c r="W2689" i="1"/>
  <c r="AC2698" i="1"/>
  <c r="AJ2698" i="1"/>
  <c r="X2698" i="1"/>
  <c r="AJ2708" i="1"/>
  <c r="X2708" i="1"/>
  <c r="AC2708" i="1"/>
  <c r="AC2739" i="1"/>
  <c r="X2739" i="1"/>
  <c r="AJ2739" i="1"/>
  <c r="AF2719" i="1"/>
  <c r="V2719" i="1"/>
  <c r="AA2719" i="1" s="1"/>
  <c r="AC2721" i="1"/>
  <c r="AJ2721" i="1"/>
  <c r="X2721" i="1"/>
  <c r="AB2723" i="1"/>
  <c r="AI2723" i="1"/>
  <c r="W2723" i="1"/>
  <c r="AG2723" i="1"/>
  <c r="AY2723" i="1" s="1"/>
  <c r="AD2725" i="1"/>
  <c r="AK2725" i="1"/>
  <c r="Y2725" i="1"/>
  <c r="AP2725" i="1"/>
  <c r="AF2317" i="1"/>
  <c r="AF2321" i="1"/>
  <c r="AF2325" i="1"/>
  <c r="AF2329" i="1"/>
  <c r="AF2333" i="1"/>
  <c r="AF2337" i="1"/>
  <c r="AF2344" i="1"/>
  <c r="AF2348" i="1"/>
  <c r="AF2352" i="1"/>
  <c r="AF2356" i="1"/>
  <c r="AF2360" i="1"/>
  <c r="AF2364" i="1"/>
  <c r="AF2367" i="1"/>
  <c r="AF2371" i="1"/>
  <c r="AB2449" i="1"/>
  <c r="AG2449" i="1"/>
  <c r="AY2449" i="1" s="1"/>
  <c r="X2451" i="1"/>
  <c r="AC2451" i="1" s="1"/>
  <c r="Y2452" i="1"/>
  <c r="AD2452" i="1" s="1"/>
  <c r="X2454" i="1"/>
  <c r="V2455" i="1"/>
  <c r="AF2455" i="1"/>
  <c r="AI2456" i="1"/>
  <c r="W2456" i="1"/>
  <c r="AB2456" i="1"/>
  <c r="AG2456" i="1"/>
  <c r="AY2456" i="1" s="1"/>
  <c r="AG2457" i="1"/>
  <c r="AY2457" i="1" s="1"/>
  <c r="X2459" i="1"/>
  <c r="AC2459" i="1"/>
  <c r="Y2460" i="1"/>
  <c r="AD2460" i="1"/>
  <c r="X2462" i="1"/>
  <c r="AC2462" i="1" s="1"/>
  <c r="AJ2462" i="1" s="1"/>
  <c r="V2463" i="1"/>
  <c r="AF2463" i="1"/>
  <c r="W2464" i="1"/>
  <c r="AB2464" i="1" s="1"/>
  <c r="AG2464" i="1"/>
  <c r="AY2464" i="1" s="1"/>
  <c r="AB2465" i="1"/>
  <c r="AG2465" i="1"/>
  <c r="AY2465" i="1" s="1"/>
  <c r="X2467" i="1"/>
  <c r="AC2467" i="1"/>
  <c r="Y2468" i="1"/>
  <c r="AD2468" i="1" s="1"/>
  <c r="X2470" i="1"/>
  <c r="V2471" i="1"/>
  <c r="AA2471" i="1" s="1"/>
  <c r="AF2471" i="1"/>
  <c r="W2472" i="1"/>
  <c r="AB2472" i="1" s="1"/>
  <c r="AG2472" i="1"/>
  <c r="AY2472" i="1" s="1"/>
  <c r="AG2473" i="1"/>
  <c r="AY2473" i="1" s="1"/>
  <c r="X2475" i="1"/>
  <c r="AC2475" i="1"/>
  <c r="Y2476" i="1"/>
  <c r="AD2476" i="1"/>
  <c r="X2478" i="1"/>
  <c r="V2479" i="1"/>
  <c r="AA2479" i="1" s="1"/>
  <c r="AF2479" i="1"/>
  <c r="AI2480" i="1"/>
  <c r="W2480" i="1"/>
  <c r="AB2480" i="1"/>
  <c r="AG2480" i="1"/>
  <c r="AB2481" i="1"/>
  <c r="AG2481" i="1"/>
  <c r="AY2481" i="1" s="1"/>
  <c r="X2483" i="1"/>
  <c r="AC2483" i="1"/>
  <c r="Y2484" i="1"/>
  <c r="AD2484" i="1" s="1"/>
  <c r="X2486" i="1"/>
  <c r="V2487" i="1"/>
  <c r="AA2487" i="1" s="1"/>
  <c r="AF2487" i="1"/>
  <c r="AI2488" i="1"/>
  <c r="W2488" i="1"/>
  <c r="AB2488" i="1"/>
  <c r="AG2488" i="1"/>
  <c r="AY2488" i="1" s="1"/>
  <c r="AB2489" i="1"/>
  <c r="AG2489" i="1"/>
  <c r="X2491" i="1"/>
  <c r="AC2491" i="1"/>
  <c r="Y2492" i="1"/>
  <c r="X2494" i="1"/>
  <c r="V2495" i="1"/>
  <c r="AA2495" i="1" s="1"/>
  <c r="AF2495" i="1"/>
  <c r="W2496" i="1"/>
  <c r="AB2496" i="1" s="1"/>
  <c r="AG2496" i="1"/>
  <c r="AG2497" i="1"/>
  <c r="X2499" i="1"/>
  <c r="AC2499" i="1"/>
  <c r="Y2500" i="1"/>
  <c r="X2502" i="1"/>
  <c r="V2503" i="1"/>
  <c r="AA2503" i="1" s="1"/>
  <c r="AF2503" i="1"/>
  <c r="AI2504" i="1"/>
  <c r="W2504" i="1"/>
  <c r="AB2504" i="1"/>
  <c r="AG2504" i="1"/>
  <c r="AY2504" i="1" s="1"/>
  <c r="AB2505" i="1"/>
  <c r="AG2505" i="1"/>
  <c r="AY2505" i="1" s="1"/>
  <c r="X2507" i="1"/>
  <c r="AC2507" i="1"/>
  <c r="Y2508" i="1"/>
  <c r="AI2509" i="1"/>
  <c r="X2510" i="1"/>
  <c r="V2511" i="1"/>
  <c r="AA2511" i="1" s="1"/>
  <c r="AF2511" i="1"/>
  <c r="W2512" i="1"/>
  <c r="AB2512" i="1" s="1"/>
  <c r="AG2512" i="1"/>
  <c r="AY2512" i="1" s="1"/>
  <c r="AB2513" i="1"/>
  <c r="AG2513" i="1"/>
  <c r="AY2513" i="1" s="1"/>
  <c r="X2515" i="1"/>
  <c r="AC2515" i="1"/>
  <c r="Y2516" i="1"/>
  <c r="AI2517" i="1"/>
  <c r="X2518" i="1"/>
  <c r="V2519" i="1"/>
  <c r="AA2519" i="1" s="1"/>
  <c r="AF2519" i="1"/>
  <c r="AI2520" i="1"/>
  <c r="W2520" i="1"/>
  <c r="AB2520" i="1"/>
  <c r="AG2520" i="1"/>
  <c r="AY2520" i="1" s="1"/>
  <c r="AB2521" i="1"/>
  <c r="AG2521" i="1"/>
  <c r="AY2521" i="1" s="1"/>
  <c r="X2523" i="1"/>
  <c r="AC2523" i="1"/>
  <c r="Y2524" i="1"/>
  <c r="AI2525" i="1"/>
  <c r="X2526" i="1"/>
  <c r="V2527" i="1"/>
  <c r="AA2527" i="1" s="1"/>
  <c r="AF2527" i="1"/>
  <c r="W2528" i="1"/>
  <c r="AB2528" i="1" s="1"/>
  <c r="AG2528" i="1"/>
  <c r="AB2529" i="1"/>
  <c r="AG2529" i="1"/>
  <c r="AY2529" i="1" s="1"/>
  <c r="X2531" i="1"/>
  <c r="AC2531" i="1" s="1"/>
  <c r="Y2532" i="1"/>
  <c r="AD2532" i="1" s="1"/>
  <c r="X2534" i="1"/>
  <c r="V2535" i="1"/>
  <c r="AA2535" i="1" s="1"/>
  <c r="AF2535" i="1"/>
  <c r="AI2536" i="1"/>
  <c r="W2536" i="1"/>
  <c r="AB2536" i="1"/>
  <c r="AG2536" i="1"/>
  <c r="AY2536" i="1" s="1"/>
  <c r="AG2537" i="1"/>
  <c r="AY2537" i="1" s="1"/>
  <c r="X2539" i="1"/>
  <c r="AC2539" i="1"/>
  <c r="Y2540" i="1"/>
  <c r="X2542" i="1"/>
  <c r="V2543" i="1"/>
  <c r="AA2543" i="1" s="1"/>
  <c r="AF2543" i="1"/>
  <c r="W2544" i="1"/>
  <c r="AB2544" i="1" s="1"/>
  <c r="AG2544" i="1"/>
  <c r="AY2544" i="1" s="1"/>
  <c r="AB2545" i="1"/>
  <c r="AG2545" i="1"/>
  <c r="AY2545" i="1" s="1"/>
  <c r="X2547" i="1"/>
  <c r="AC2547" i="1"/>
  <c r="Y2548" i="1"/>
  <c r="X2550" i="1"/>
  <c r="V2551" i="1"/>
  <c r="AA2551" i="1" s="1"/>
  <c r="AF2551" i="1"/>
  <c r="W2552" i="1"/>
  <c r="AB2552" i="1" s="1"/>
  <c r="AG2552" i="1"/>
  <c r="AB2553" i="1"/>
  <c r="AG2553" i="1"/>
  <c r="AY2553" i="1" s="1"/>
  <c r="X2555" i="1"/>
  <c r="AC2555" i="1"/>
  <c r="Y2556" i="1"/>
  <c r="AI2557" i="1"/>
  <c r="X2558" i="1"/>
  <c r="AH2559" i="1"/>
  <c r="V2559" i="1"/>
  <c r="AA2559" i="1"/>
  <c r="AF2559" i="1"/>
  <c r="AI2560" i="1"/>
  <c r="W2560" i="1"/>
  <c r="AB2560" i="1"/>
  <c r="AG2560" i="1"/>
  <c r="AY2560" i="1" s="1"/>
  <c r="AB2561" i="1"/>
  <c r="AG2561" i="1"/>
  <c r="AY2561" i="1" s="1"/>
  <c r="AG2564" i="1"/>
  <c r="AY2564" i="1" s="1"/>
  <c r="AG2566" i="1"/>
  <c r="AY2566" i="1" s="1"/>
  <c r="AI2566" i="1"/>
  <c r="W2566" i="1"/>
  <c r="AF2568" i="1"/>
  <c r="AF2569" i="1"/>
  <c r="V2569" i="1"/>
  <c r="AA2569" i="1" s="1"/>
  <c r="AG2570" i="1"/>
  <c r="AY2570" i="1" s="1"/>
  <c r="W2570" i="1"/>
  <c r="AB2570" i="1"/>
  <c r="V2571" i="1"/>
  <c r="AA2571" i="1" s="1"/>
  <c r="AF2571" i="1"/>
  <c r="AB2572" i="1"/>
  <c r="AI2572" i="1"/>
  <c r="W2572" i="1"/>
  <c r="X2577" i="1"/>
  <c r="AC2577" i="1" s="1"/>
  <c r="AG2581" i="1"/>
  <c r="AY2581" i="1" s="1"/>
  <c r="AB2581" i="1"/>
  <c r="AI2581" i="1"/>
  <c r="W2581" i="1"/>
  <c r="AD2582" i="1"/>
  <c r="AK2582" i="1"/>
  <c r="Y2582" i="1"/>
  <c r="Y2583" i="1"/>
  <c r="AD2583" i="1" s="1"/>
  <c r="AA2599" i="1"/>
  <c r="AH2599" i="1"/>
  <c r="V2599" i="1"/>
  <c r="AF2599" i="1"/>
  <c r="AO2599" i="1"/>
  <c r="AC2601" i="1"/>
  <c r="AJ2601" i="1"/>
  <c r="X2601" i="1"/>
  <c r="V2615" i="1"/>
  <c r="AA2615" i="1" s="1"/>
  <c r="AF2615" i="1"/>
  <c r="X2617" i="1"/>
  <c r="AC2617" i="1" s="1"/>
  <c r="V2627" i="1"/>
  <c r="AA2627" i="1" s="1"/>
  <c r="AF2627" i="1"/>
  <c r="AC2629" i="1"/>
  <c r="AJ2629" i="1"/>
  <c r="X2629" i="1"/>
  <c r="V2643" i="1"/>
  <c r="AA2643" i="1" s="1"/>
  <c r="AF2643" i="1"/>
  <c r="X2645" i="1"/>
  <c r="AC2645" i="1" s="1"/>
  <c r="AA2659" i="1"/>
  <c r="AH2659" i="1"/>
  <c r="V2659" i="1"/>
  <c r="AF2659" i="1"/>
  <c r="AO2659" i="1"/>
  <c r="AC2661" i="1"/>
  <c r="AJ2661" i="1"/>
  <c r="X2661" i="1"/>
  <c r="AF2684" i="1"/>
  <c r="V2684" i="1"/>
  <c r="AA2684" i="1" s="1"/>
  <c r="AD2687" i="1"/>
  <c r="AK2687" i="1"/>
  <c r="AG2687" i="1"/>
  <c r="AY2687" i="1" s="1"/>
  <c r="Y2687" i="1"/>
  <c r="AB2696" i="1"/>
  <c r="AI2696" i="1"/>
  <c r="W2696" i="1"/>
  <c r="AG2696" i="1"/>
  <c r="AY2696" i="1" s="1"/>
  <c r="AC2701" i="1"/>
  <c r="AJ2701" i="1"/>
  <c r="X2701" i="1"/>
  <c r="AC2709" i="1"/>
  <c r="AJ2709" i="1"/>
  <c r="AG2712" i="1"/>
  <c r="AY2712" i="1" s="1"/>
  <c r="AB2712" i="1"/>
  <c r="AI2712" i="1"/>
  <c r="W2712" i="1"/>
  <c r="AK2726" i="1"/>
  <c r="Y2726" i="1"/>
  <c r="AD2726" i="1"/>
  <c r="AJ2742" i="1"/>
  <c r="X2742" i="1"/>
  <c r="AC2742" i="1"/>
  <c r="AK2743" i="1"/>
  <c r="Y2743" i="1"/>
  <c r="AD2743" i="1"/>
  <c r="X2355" i="1"/>
  <c r="Y2356" i="1"/>
  <c r="AD2356" i="1" s="1"/>
  <c r="V2357" i="1"/>
  <c r="W2358" i="1"/>
  <c r="X2359" i="1"/>
  <c r="AP2360" i="1"/>
  <c r="Y2360" i="1"/>
  <c r="V2361" i="1"/>
  <c r="W2362" i="1"/>
  <c r="X2363" i="1"/>
  <c r="Y2364" i="1"/>
  <c r="V2365" i="1"/>
  <c r="X2366" i="1"/>
  <c r="AP2367" i="1"/>
  <c r="Y2367" i="1"/>
  <c r="V2368" i="1"/>
  <c r="W2369" i="1"/>
  <c r="X2370" i="1"/>
  <c r="AP2371" i="1"/>
  <c r="Y2371" i="1"/>
  <c r="V2372" i="1"/>
  <c r="X2373" i="1"/>
  <c r="Y2374" i="1"/>
  <c r="V2375" i="1"/>
  <c r="W2376" i="1"/>
  <c r="X2377" i="1"/>
  <c r="Y2378" i="1"/>
  <c r="V2379" i="1"/>
  <c r="W2380" i="1"/>
  <c r="V2381" i="1"/>
  <c r="W2382" i="1"/>
  <c r="X2383" i="1"/>
  <c r="Y2384" i="1"/>
  <c r="V2385" i="1"/>
  <c r="W2386" i="1"/>
  <c r="X2387" i="1"/>
  <c r="Y2388" i="1"/>
  <c r="V2389" i="1"/>
  <c r="W2390" i="1"/>
  <c r="W2391" i="1"/>
  <c r="X2392" i="1"/>
  <c r="Y2393" i="1"/>
  <c r="V2394" i="1"/>
  <c r="W2395" i="1"/>
  <c r="X2396" i="1"/>
  <c r="Y2397" i="1"/>
  <c r="V2398" i="1"/>
  <c r="W2399" i="1"/>
  <c r="W2400" i="1"/>
  <c r="X2401" i="1"/>
  <c r="AC2401" i="1" s="1"/>
  <c r="Y2402" i="1"/>
  <c r="AO2402" i="1"/>
  <c r="V2403" i="1"/>
  <c r="W2404" i="1"/>
  <c r="AB2404" i="1" s="1"/>
  <c r="X2405" i="1"/>
  <c r="Y2406" i="1"/>
  <c r="AD2406" i="1" s="1"/>
  <c r="V2407" i="1"/>
  <c r="W2408" i="1"/>
  <c r="X2409" i="1"/>
  <c r="Y2410" i="1"/>
  <c r="V2411" i="1"/>
  <c r="W2412" i="1"/>
  <c r="X2413" i="1"/>
  <c r="Y2414" i="1"/>
  <c r="V2415" i="1"/>
  <c r="W2416" i="1"/>
  <c r="AB2416" i="1" s="1"/>
  <c r="X2417" i="1"/>
  <c r="Y2418" i="1"/>
  <c r="V2419" i="1"/>
  <c r="W2420" i="1"/>
  <c r="X2421" i="1"/>
  <c r="Y2422" i="1"/>
  <c r="V2423" i="1"/>
  <c r="W2424" i="1"/>
  <c r="X2425" i="1"/>
  <c r="Y2426" i="1"/>
  <c r="V2427" i="1"/>
  <c r="W2428" i="1"/>
  <c r="X2429" i="1"/>
  <c r="AC2429" i="1" s="1"/>
  <c r="Y2430" i="1"/>
  <c r="V2431" i="1"/>
  <c r="W2432" i="1"/>
  <c r="AB2432" i="1" s="1"/>
  <c r="X2433" i="1"/>
  <c r="AC2433" i="1" s="1"/>
  <c r="Y2434" i="1"/>
  <c r="AD2434" i="1" s="1"/>
  <c r="V2435" i="1"/>
  <c r="AA2435" i="1" s="1"/>
  <c r="W2436" i="1"/>
  <c r="X2437" i="1"/>
  <c r="AC2437" i="1" s="1"/>
  <c r="Y2438" i="1"/>
  <c r="AD2438" i="1" s="1"/>
  <c r="V2439" i="1"/>
  <c r="AA2439" i="1" s="1"/>
  <c r="W2440" i="1"/>
  <c r="X2441" i="1"/>
  <c r="AC2441" i="1" s="1"/>
  <c r="Y2442" i="1"/>
  <c r="V2443" i="1"/>
  <c r="W2444" i="1"/>
  <c r="X2445" i="1"/>
  <c r="Y2446" i="1"/>
  <c r="AD2446" i="1" s="1"/>
  <c r="V2447" i="1"/>
  <c r="W2448" i="1"/>
  <c r="AB2448" i="1" s="1"/>
  <c r="X2449" i="1"/>
  <c r="AC2449" i="1" s="1"/>
  <c r="W2449" i="1"/>
  <c r="AG2450" i="1"/>
  <c r="AY2450" i="1" s="1"/>
  <c r="W2450" i="1"/>
  <c r="AB2450" i="1"/>
  <c r="Y2451" i="1"/>
  <c r="AF2452" i="1"/>
  <c r="Y2454" i="1"/>
  <c r="AD2454" i="1" s="1"/>
  <c r="AJ2454" i="1"/>
  <c r="AJ2457" i="1"/>
  <c r="X2457" i="1"/>
  <c r="W2457" i="1"/>
  <c r="AB2457" i="1" s="1"/>
  <c r="AC2457" i="1"/>
  <c r="AG2458" i="1"/>
  <c r="AY2458" i="1" s="1"/>
  <c r="W2458" i="1"/>
  <c r="AB2458" i="1"/>
  <c r="Y2459" i="1"/>
  <c r="AD2459" i="1" s="1"/>
  <c r="AJ2459" i="1"/>
  <c r="AF2460" i="1"/>
  <c r="AK2462" i="1"/>
  <c r="Y2462" i="1"/>
  <c r="X2465" i="1"/>
  <c r="AC2465" i="1" s="1"/>
  <c r="W2465" i="1"/>
  <c r="AG2466" i="1"/>
  <c r="AY2466" i="1" s="1"/>
  <c r="W2466" i="1"/>
  <c r="AB2466" i="1"/>
  <c r="Y2467" i="1"/>
  <c r="AD2467" i="1" s="1"/>
  <c r="AJ2467" i="1"/>
  <c r="AF2468" i="1"/>
  <c r="Y2470" i="1"/>
  <c r="AD2470" i="1" s="1"/>
  <c r="AJ2470" i="1"/>
  <c r="AJ2473" i="1"/>
  <c r="X2473" i="1"/>
  <c r="W2473" i="1"/>
  <c r="AB2473" i="1" s="1"/>
  <c r="AC2473" i="1"/>
  <c r="AG2474" i="1"/>
  <c r="AY2474" i="1" s="1"/>
  <c r="W2474" i="1"/>
  <c r="AB2474" i="1"/>
  <c r="Y2475" i="1"/>
  <c r="AJ2475" i="1"/>
  <c r="AF2476" i="1"/>
  <c r="AK2478" i="1"/>
  <c r="Y2478" i="1"/>
  <c r="AJ2478" i="1"/>
  <c r="X2481" i="1"/>
  <c r="AC2481" i="1" s="1"/>
  <c r="W2481" i="1"/>
  <c r="AG2482" i="1"/>
  <c r="AY2482" i="1" s="1"/>
  <c r="W2482" i="1"/>
  <c r="AB2482" i="1" s="1"/>
  <c r="Y2483" i="1"/>
  <c r="AD2483" i="1" s="1"/>
  <c r="AJ2483" i="1"/>
  <c r="AF2484" i="1"/>
  <c r="Y2486" i="1"/>
  <c r="AD2486" i="1" s="1"/>
  <c r="AJ2489" i="1"/>
  <c r="X2489" i="1"/>
  <c r="AC2489" i="1"/>
  <c r="AG2490" i="1"/>
  <c r="AY2490" i="1" s="1"/>
  <c r="W2490" i="1"/>
  <c r="AB2490" i="1"/>
  <c r="Y2491" i="1"/>
  <c r="AD2491" i="1" s="1"/>
  <c r="AF2492" i="1"/>
  <c r="AK2494" i="1"/>
  <c r="Y2494" i="1"/>
  <c r="AJ2497" i="1"/>
  <c r="X2497" i="1"/>
  <c r="AC2497" i="1"/>
  <c r="AG2498" i="1"/>
  <c r="W2498" i="1"/>
  <c r="AB2498" i="1"/>
  <c r="Y2499" i="1"/>
  <c r="AD2499" i="1" s="1"/>
  <c r="AF2500" i="1"/>
  <c r="AK2502" i="1"/>
  <c r="Y2502" i="1"/>
  <c r="AP2502" i="1"/>
  <c r="AJ2505" i="1"/>
  <c r="X2505" i="1"/>
  <c r="AC2505" i="1"/>
  <c r="AG2506" i="1"/>
  <c r="W2506" i="1"/>
  <c r="AB2506" i="1"/>
  <c r="Y2507" i="1"/>
  <c r="AF2508" i="1"/>
  <c r="AK2510" i="1"/>
  <c r="Y2510" i="1"/>
  <c r="AP2510" i="1"/>
  <c r="AJ2513" i="1"/>
  <c r="X2513" i="1"/>
  <c r="AC2513" i="1"/>
  <c r="AG2514" i="1"/>
  <c r="AY2514" i="1" s="1"/>
  <c r="W2514" i="1"/>
  <c r="AB2514" i="1" s="1"/>
  <c r="Y2515" i="1"/>
  <c r="AF2516" i="1"/>
  <c r="Y2518" i="1"/>
  <c r="AD2518" i="1" s="1"/>
  <c r="X2521" i="1"/>
  <c r="AC2521" i="1" s="1"/>
  <c r="AG2522" i="1"/>
  <c r="AY2522" i="1" s="1"/>
  <c r="W2522" i="1"/>
  <c r="AB2522" i="1"/>
  <c r="Y2523" i="1"/>
  <c r="AO2523" i="1"/>
  <c r="AF2524" i="1"/>
  <c r="Y2526" i="1"/>
  <c r="AD2526" i="1" s="1"/>
  <c r="AJ2529" i="1"/>
  <c r="X2529" i="1"/>
  <c r="AC2529" i="1"/>
  <c r="AG2530" i="1"/>
  <c r="AY2530" i="1" s="1"/>
  <c r="W2530" i="1"/>
  <c r="AB2530" i="1"/>
  <c r="Y2531" i="1"/>
  <c r="AF2532" i="1"/>
  <c r="AK2534" i="1"/>
  <c r="Y2534" i="1"/>
  <c r="AP2534" i="1"/>
  <c r="AJ2537" i="1"/>
  <c r="X2537" i="1"/>
  <c r="AC2537" i="1"/>
  <c r="AG2538" i="1"/>
  <c r="AY2538" i="1" s="1"/>
  <c r="W2538" i="1"/>
  <c r="AB2538" i="1"/>
  <c r="Y2539" i="1"/>
  <c r="AD2539" i="1" s="1"/>
  <c r="AF2540" i="1"/>
  <c r="AK2542" i="1"/>
  <c r="Y2542" i="1"/>
  <c r="AJ2545" i="1"/>
  <c r="X2545" i="1"/>
  <c r="AC2545" i="1"/>
  <c r="AG2546" i="1"/>
  <c r="AY2546" i="1" s="1"/>
  <c r="W2546" i="1"/>
  <c r="AB2546" i="1"/>
  <c r="Y2547" i="1"/>
  <c r="AF2548" i="1"/>
  <c r="Y2550" i="1"/>
  <c r="AD2550" i="1" s="1"/>
  <c r="AJ2553" i="1"/>
  <c r="X2553" i="1"/>
  <c r="AC2553" i="1"/>
  <c r="AG2554" i="1"/>
  <c r="AY2554" i="1" s="1"/>
  <c r="W2554" i="1"/>
  <c r="AB2554" i="1"/>
  <c r="Y2555" i="1"/>
  <c r="AO2555" i="1"/>
  <c r="AF2556" i="1"/>
  <c r="Y2558" i="1"/>
  <c r="AD2558" i="1" s="1"/>
  <c r="AJ2561" i="1"/>
  <c r="X2561" i="1"/>
  <c r="AC2561" i="1"/>
  <c r="AG2562" i="1"/>
  <c r="AY2562" i="1" s="1"/>
  <c r="W2562" i="1"/>
  <c r="AB2562" i="1"/>
  <c r="Y2563" i="1"/>
  <c r="AD2563" i="1" s="1"/>
  <c r="AB2564" i="1"/>
  <c r="AC2570" i="1"/>
  <c r="X2570" i="1"/>
  <c r="AD2570" i="1"/>
  <c r="AG2573" i="1"/>
  <c r="AY2573" i="1" s="1"/>
  <c r="W2573" i="1"/>
  <c r="AB2573" i="1" s="1"/>
  <c r="AG2574" i="1"/>
  <c r="AD2575" i="1"/>
  <c r="AK2575" i="1"/>
  <c r="Y2575" i="1"/>
  <c r="Y2578" i="1"/>
  <c r="AD2578" i="1" s="1"/>
  <c r="AG2579" i="1"/>
  <c r="AY2579" i="1" s="1"/>
  <c r="AB2580" i="1"/>
  <c r="AI2580" i="1"/>
  <c r="W2580" i="1"/>
  <c r="AG2580" i="1"/>
  <c r="AY2580" i="1" s="1"/>
  <c r="AC2581" i="1"/>
  <c r="AJ2581" i="1"/>
  <c r="X2581" i="1"/>
  <c r="V2583" i="1"/>
  <c r="AA2583" i="1" s="1"/>
  <c r="AF2583" i="1"/>
  <c r="AG2587" i="1"/>
  <c r="AY2587" i="1" s="1"/>
  <c r="V2595" i="1"/>
  <c r="AA2595" i="1" s="1"/>
  <c r="AF2595" i="1"/>
  <c r="AC2597" i="1"/>
  <c r="AJ2597" i="1"/>
  <c r="X2597" i="1"/>
  <c r="V2611" i="1"/>
  <c r="AA2611" i="1" s="1"/>
  <c r="AF2611" i="1"/>
  <c r="AC2613" i="1"/>
  <c r="AJ2613" i="1"/>
  <c r="X2613" i="1"/>
  <c r="V2639" i="1"/>
  <c r="AA2639" i="1" s="1"/>
  <c r="AF2639" i="1"/>
  <c r="AC2641" i="1"/>
  <c r="AJ2641" i="1"/>
  <c r="X2641" i="1"/>
  <c r="AA2655" i="1"/>
  <c r="AH2655" i="1"/>
  <c r="V2655" i="1"/>
  <c r="AF2655" i="1"/>
  <c r="AO2655" i="1"/>
  <c r="AC2657" i="1"/>
  <c r="AS2657" i="1"/>
  <c r="AJ2657" i="1"/>
  <c r="X2657" i="1"/>
  <c r="AG2673" i="1"/>
  <c r="AY2673" i="1" s="1"/>
  <c r="W2673" i="1"/>
  <c r="AB2673" i="1" s="1"/>
  <c r="AC2682" i="1"/>
  <c r="AJ2682" i="1"/>
  <c r="X2682" i="1"/>
  <c r="AF2700" i="1"/>
  <c r="V2700" i="1"/>
  <c r="AA2700" i="1" s="1"/>
  <c r="AG2703" i="1"/>
  <c r="AY2703" i="1" s="1"/>
  <c r="Y2703" i="1"/>
  <c r="AD2703" i="1" s="1"/>
  <c r="AH2748" i="1"/>
  <c r="V2748" i="1"/>
  <c r="AA2748" i="1"/>
  <c r="AO2748" i="1"/>
  <c r="AF2748" i="1"/>
  <c r="AC2751" i="1"/>
  <c r="AJ2751" i="1"/>
  <c r="X2751" i="1"/>
  <c r="W2588" i="1"/>
  <c r="AB2588" i="1" s="1"/>
  <c r="AG2589" i="1"/>
  <c r="AY2589" i="1" s="1"/>
  <c r="W2589" i="1"/>
  <c r="AB2589" i="1" s="1"/>
  <c r="Y2590" i="1"/>
  <c r="AD2590" i="1" s="1"/>
  <c r="Y2591" i="1"/>
  <c r="AD2591" i="1" s="1"/>
  <c r="AG2591" i="1"/>
  <c r="AY2591" i="1" s="1"/>
  <c r="W2592" i="1"/>
  <c r="AB2592" i="1" s="1"/>
  <c r="AG2593" i="1"/>
  <c r="AY2593" i="1" s="1"/>
  <c r="W2593" i="1"/>
  <c r="AB2593" i="1" s="1"/>
  <c r="AD2594" i="1"/>
  <c r="AK2594" i="1"/>
  <c r="Y2594" i="1"/>
  <c r="Y2595" i="1"/>
  <c r="AG2595" i="1"/>
  <c r="AY2595" i="1" s="1"/>
  <c r="AB2596" i="1"/>
  <c r="AI2596" i="1"/>
  <c r="W2596" i="1"/>
  <c r="AG2597" i="1"/>
  <c r="W2597" i="1"/>
  <c r="AB2597" i="1" s="1"/>
  <c r="Y2598" i="1"/>
  <c r="AD2598" i="1" s="1"/>
  <c r="Y2599" i="1"/>
  <c r="AG2599" i="1"/>
  <c r="AY2599" i="1" s="1"/>
  <c r="AB2600" i="1"/>
  <c r="AI2600" i="1"/>
  <c r="W2600" i="1"/>
  <c r="AG2601" i="1"/>
  <c r="AY2601" i="1" s="1"/>
  <c r="AB2601" i="1"/>
  <c r="W2601" i="1"/>
  <c r="AD2602" i="1"/>
  <c r="AK2602" i="1"/>
  <c r="Y2602" i="1"/>
  <c r="AP2602" i="1"/>
  <c r="Y2603" i="1"/>
  <c r="AD2603" i="1" s="1"/>
  <c r="AG2603" i="1"/>
  <c r="AY2603" i="1" s="1"/>
  <c r="AB2604" i="1"/>
  <c r="AI2604" i="1"/>
  <c r="W2604" i="1"/>
  <c r="AG2605" i="1"/>
  <c r="AY2605" i="1" s="1"/>
  <c r="AB2605" i="1"/>
  <c r="W2605" i="1"/>
  <c r="AD2606" i="1"/>
  <c r="AK2606" i="1"/>
  <c r="Y2606" i="1"/>
  <c r="Y2607" i="1"/>
  <c r="AG2607" i="1"/>
  <c r="AY2607" i="1" s="1"/>
  <c r="AB2608" i="1"/>
  <c r="AI2608" i="1"/>
  <c r="W2608" i="1"/>
  <c r="AG2609" i="1"/>
  <c r="AY2609" i="1" s="1"/>
  <c r="AB2609" i="1"/>
  <c r="W2609" i="1"/>
  <c r="Y2610" i="1"/>
  <c r="AD2610" i="1" s="1"/>
  <c r="Y2611" i="1"/>
  <c r="AG2611" i="1"/>
  <c r="AY2611" i="1" s="1"/>
  <c r="AB2612" i="1"/>
  <c r="AI2612" i="1"/>
  <c r="W2612" i="1"/>
  <c r="AG2613" i="1"/>
  <c r="W2613" i="1"/>
  <c r="AB2613" i="1" s="1"/>
  <c r="AD2614" i="1"/>
  <c r="AK2614" i="1"/>
  <c r="Y2614" i="1"/>
  <c r="Y2615" i="1"/>
  <c r="AG2615" i="1"/>
  <c r="AY2615" i="1" s="1"/>
  <c r="AB2616" i="1"/>
  <c r="AI2616" i="1"/>
  <c r="W2616" i="1"/>
  <c r="AG2617" i="1"/>
  <c r="AY2617" i="1" s="1"/>
  <c r="AB2617" i="1"/>
  <c r="W2617" i="1"/>
  <c r="Y2618" i="1"/>
  <c r="AD2618" i="1" s="1"/>
  <c r="Y2619" i="1"/>
  <c r="AG2619" i="1"/>
  <c r="AY2619" i="1" s="1"/>
  <c r="AB2620" i="1"/>
  <c r="AI2620" i="1"/>
  <c r="W2620" i="1"/>
  <c r="AG2621" i="1"/>
  <c r="AY2621" i="1" s="1"/>
  <c r="W2621" i="1"/>
  <c r="AB2621" i="1" s="1"/>
  <c r="AD2622" i="1"/>
  <c r="AK2622" i="1"/>
  <c r="Y2622" i="1"/>
  <c r="Y2623" i="1"/>
  <c r="AD2623" i="1" s="1"/>
  <c r="AG2623" i="1"/>
  <c r="AB2624" i="1"/>
  <c r="AI2624" i="1"/>
  <c r="W2624" i="1"/>
  <c r="AG2625" i="1"/>
  <c r="AY2625" i="1" s="1"/>
  <c r="W2625" i="1"/>
  <c r="AB2625" i="1" s="1"/>
  <c r="Y2626" i="1"/>
  <c r="AD2626" i="1" s="1"/>
  <c r="Y2627" i="1"/>
  <c r="AD2627" i="1" s="1"/>
  <c r="AG2627" i="1"/>
  <c r="AY2627" i="1" s="1"/>
  <c r="W2628" i="1"/>
  <c r="AB2628" i="1" s="1"/>
  <c r="AG2629" i="1"/>
  <c r="AY2629" i="1" s="1"/>
  <c r="W2629" i="1"/>
  <c r="AB2629" i="1" s="1"/>
  <c r="Y2630" i="1"/>
  <c r="AD2630" i="1" s="1"/>
  <c r="Y2631" i="1"/>
  <c r="AD2631" i="1" s="1"/>
  <c r="AG2631" i="1"/>
  <c r="AY2631" i="1" s="1"/>
  <c r="W2632" i="1"/>
  <c r="AB2632" i="1" s="1"/>
  <c r="AG2633" i="1"/>
  <c r="AY2633" i="1" s="1"/>
  <c r="W2633" i="1"/>
  <c r="AB2633" i="1" s="1"/>
  <c r="Y2634" i="1"/>
  <c r="AD2634" i="1" s="1"/>
  <c r="Y2635" i="1"/>
  <c r="AD2635" i="1" s="1"/>
  <c r="AG2635" i="1"/>
  <c r="W2636" i="1"/>
  <c r="AB2636" i="1" s="1"/>
  <c r="AG2637" i="1"/>
  <c r="AY2637" i="1" s="1"/>
  <c r="W2637" i="1"/>
  <c r="AB2637" i="1" s="1"/>
  <c r="Y2638" i="1"/>
  <c r="AD2638" i="1" s="1"/>
  <c r="Y2639" i="1"/>
  <c r="AG2639" i="1"/>
  <c r="AY2639" i="1" s="1"/>
  <c r="AB2640" i="1"/>
  <c r="AI2640" i="1"/>
  <c r="W2640" i="1"/>
  <c r="AG2641" i="1"/>
  <c r="AY2641" i="1" s="1"/>
  <c r="W2641" i="1"/>
  <c r="AB2641" i="1" s="1"/>
  <c r="Y2642" i="1"/>
  <c r="AD2642" i="1" s="1"/>
  <c r="Y2643" i="1"/>
  <c r="AD2643" i="1" s="1"/>
  <c r="AG2643" i="1"/>
  <c r="AY2643" i="1" s="1"/>
  <c r="AB2644" i="1"/>
  <c r="AI2644" i="1"/>
  <c r="W2644" i="1"/>
  <c r="AG2645" i="1"/>
  <c r="AY2645" i="1" s="1"/>
  <c r="AB2645" i="1"/>
  <c r="W2645" i="1"/>
  <c r="AD2646" i="1"/>
  <c r="AK2646" i="1"/>
  <c r="Y2646" i="1"/>
  <c r="Y2647" i="1"/>
  <c r="AG2647" i="1"/>
  <c r="AY2647" i="1" s="1"/>
  <c r="AB2648" i="1"/>
  <c r="AI2648" i="1"/>
  <c r="W2648" i="1"/>
  <c r="AG2649" i="1"/>
  <c r="AY2649" i="1" s="1"/>
  <c r="AB2649" i="1"/>
  <c r="W2649" i="1"/>
  <c r="AD2650" i="1"/>
  <c r="AK2650" i="1"/>
  <c r="Y2650" i="1"/>
  <c r="AP2650" i="1"/>
  <c r="Y2651" i="1"/>
  <c r="AG2651" i="1"/>
  <c r="AY2651" i="1" s="1"/>
  <c r="AB2652" i="1"/>
  <c r="AI2652" i="1"/>
  <c r="W2652" i="1"/>
  <c r="AG2653" i="1"/>
  <c r="AY2653" i="1" s="1"/>
  <c r="AB2653" i="1"/>
  <c r="W2653" i="1"/>
  <c r="AD2654" i="1"/>
  <c r="AK2654" i="1"/>
  <c r="Y2654" i="1"/>
  <c r="AP2654" i="1"/>
  <c r="Y2655" i="1"/>
  <c r="AG2655" i="1"/>
  <c r="AY2655" i="1" s="1"/>
  <c r="AB2656" i="1"/>
  <c r="AI2656" i="1"/>
  <c r="W2656" i="1"/>
  <c r="AG2657" i="1"/>
  <c r="AY2657" i="1" s="1"/>
  <c r="AB2657" i="1"/>
  <c r="W2657" i="1"/>
  <c r="AD2658" i="1"/>
  <c r="AK2658" i="1"/>
  <c r="Y2658" i="1"/>
  <c r="Y2659" i="1"/>
  <c r="AG2659" i="1"/>
  <c r="AY2659" i="1" s="1"/>
  <c r="AB2660" i="1"/>
  <c r="AI2660" i="1"/>
  <c r="W2660" i="1"/>
  <c r="AG2661" i="1"/>
  <c r="AY2661" i="1" s="1"/>
  <c r="AB2661" i="1"/>
  <c r="W2661" i="1"/>
  <c r="AD2662" i="1"/>
  <c r="AK2662" i="1"/>
  <c r="Y2662" i="1"/>
  <c r="AS2662" i="1"/>
  <c r="Y2663" i="1"/>
  <c r="AG2663" i="1"/>
  <c r="AY2663" i="1" s="1"/>
  <c r="AB2664" i="1"/>
  <c r="AI2664" i="1"/>
  <c r="W2664" i="1"/>
  <c r="AG2665" i="1"/>
  <c r="AY2665" i="1" s="1"/>
  <c r="AB2665" i="1"/>
  <c r="W2665" i="1"/>
  <c r="Y2666" i="1"/>
  <c r="AD2666" i="1" s="1"/>
  <c r="Y2667" i="1"/>
  <c r="AG2667" i="1"/>
  <c r="AY2667" i="1" s="1"/>
  <c r="W2668" i="1"/>
  <c r="AB2668" i="1" s="1"/>
  <c r="AG2669" i="1"/>
  <c r="AY2669" i="1" s="1"/>
  <c r="W2669" i="1"/>
  <c r="AB2669" i="1" s="1"/>
  <c r="AD2674" i="1"/>
  <c r="AK2674" i="1"/>
  <c r="AG2674" i="1"/>
  <c r="AY2674" i="1" s="1"/>
  <c r="Y2674" i="1"/>
  <c r="AB2676" i="1"/>
  <c r="AI2676" i="1"/>
  <c r="W2676" i="1"/>
  <c r="AC2678" i="1"/>
  <c r="AA2679" i="1"/>
  <c r="AH2679" i="1"/>
  <c r="V2679" i="1"/>
  <c r="AK2679" i="1"/>
  <c r="AF2680" i="1"/>
  <c r="AC2681" i="1"/>
  <c r="AJ2681" i="1"/>
  <c r="X2681" i="1"/>
  <c r="AD2683" i="1"/>
  <c r="AG2685" i="1"/>
  <c r="AY2685" i="1" s="1"/>
  <c r="AB2685" i="1"/>
  <c r="W2685" i="1"/>
  <c r="AD2690" i="1"/>
  <c r="AK2690" i="1"/>
  <c r="AG2690" i="1"/>
  <c r="AY2690" i="1" s="1"/>
  <c r="Y2690" i="1"/>
  <c r="AB2692" i="1"/>
  <c r="AI2692" i="1"/>
  <c r="W2692" i="1"/>
  <c r="AC2694" i="1"/>
  <c r="V2695" i="1"/>
  <c r="AA2695" i="1" s="1"/>
  <c r="AP2695" i="1"/>
  <c r="AK2695" i="1"/>
  <c r="AF2696" i="1"/>
  <c r="AA2696" i="1"/>
  <c r="AC2697" i="1"/>
  <c r="AJ2697" i="1"/>
  <c r="X2697" i="1"/>
  <c r="AD2699" i="1"/>
  <c r="AG2701" i="1"/>
  <c r="AY2701" i="1" s="1"/>
  <c r="AB2701" i="1"/>
  <c r="W2701" i="1"/>
  <c r="AG2706" i="1"/>
  <c r="AY2706" i="1" s="1"/>
  <c r="Y2706" i="1"/>
  <c r="AD2706" i="1" s="1"/>
  <c r="AG2709" i="1"/>
  <c r="AY2709" i="1" s="1"/>
  <c r="W2709" i="1"/>
  <c r="AB2709" i="1" s="1"/>
  <c r="V2710" i="1"/>
  <c r="AA2710" i="1" s="1"/>
  <c r="AH2710" i="1" s="1"/>
  <c r="W2711" i="1"/>
  <c r="AB2711" i="1" s="1"/>
  <c r="V2711" i="1"/>
  <c r="AA2711" i="1" s="1"/>
  <c r="Y2713" i="1"/>
  <c r="AD2713" i="1" s="1"/>
  <c r="AD2714" i="1"/>
  <c r="AG2716" i="1"/>
  <c r="AY2716" i="1" s="1"/>
  <c r="AB2716" i="1"/>
  <c r="W2716" i="1"/>
  <c r="AF2723" i="1"/>
  <c r="AC2725" i="1"/>
  <c r="AJ2725" i="1"/>
  <c r="X2725" i="1"/>
  <c r="AI2733" i="1"/>
  <c r="W2733" i="1"/>
  <c r="AB2733" i="1"/>
  <c r="AG2733" i="1"/>
  <c r="AY2733" i="1" s="1"/>
  <c r="AJ2738" i="1"/>
  <c r="X2738" i="1"/>
  <c r="AC2738" i="1"/>
  <c r="AI2745" i="1"/>
  <c r="W2745" i="1"/>
  <c r="AB2745" i="1"/>
  <c r="AG2745" i="1"/>
  <c r="AY2745" i="1" s="1"/>
  <c r="AD2752" i="1"/>
  <c r="AG2752" i="1"/>
  <c r="AY2752" i="1" s="1"/>
  <c r="Y2752" i="1"/>
  <c r="AK2752" i="1"/>
  <c r="V2780" i="1"/>
  <c r="AA2780" i="1" s="1"/>
  <c r="AF2780" i="1"/>
  <c r="AF2785" i="1"/>
  <c r="V2785" i="1"/>
  <c r="AA2785" i="1" s="1"/>
  <c r="AF2801" i="1"/>
  <c r="V2801" i="1"/>
  <c r="AA2801" i="1" s="1"/>
  <c r="AI2813" i="1"/>
  <c r="W2813" i="1"/>
  <c r="AB2813" i="1"/>
  <c r="AG2813" i="1"/>
  <c r="AY2813" i="1" s="1"/>
  <c r="AJ2782" i="1"/>
  <c r="X2782" i="1"/>
  <c r="AC2782" i="1"/>
  <c r="AC2795" i="1"/>
  <c r="X2795" i="1"/>
  <c r="AJ2795" i="1"/>
  <c r="AJ2798" i="1"/>
  <c r="X2798" i="1"/>
  <c r="AC2798" i="1"/>
  <c r="AK2811" i="1"/>
  <c r="AG2811" i="1"/>
  <c r="Y2811" i="1"/>
  <c r="AD2811" i="1"/>
  <c r="AD2816" i="1"/>
  <c r="AG2816" i="1"/>
  <c r="AY2816" i="1" s="1"/>
  <c r="Y2816" i="1"/>
  <c r="AK2816" i="1"/>
  <c r="AG2582" i="1"/>
  <c r="AY2582" i="1" s="1"/>
  <c r="AG2586" i="1"/>
  <c r="AY2586" i="1" s="1"/>
  <c r="AC2670" i="1"/>
  <c r="V2671" i="1"/>
  <c r="AA2671" i="1" s="1"/>
  <c r="AF2672" i="1"/>
  <c r="AC2673" i="1"/>
  <c r="AJ2673" i="1"/>
  <c r="X2673" i="1"/>
  <c r="AD2675" i="1"/>
  <c r="AG2677" i="1"/>
  <c r="AY2677" i="1" s="1"/>
  <c r="AB2677" i="1"/>
  <c r="W2677" i="1"/>
  <c r="AD2682" i="1"/>
  <c r="AK2682" i="1"/>
  <c r="AG2682" i="1"/>
  <c r="AY2682" i="1" s="1"/>
  <c r="Y2682" i="1"/>
  <c r="AP2682" i="1"/>
  <c r="AB2684" i="1"/>
  <c r="AI2684" i="1"/>
  <c r="W2684" i="1"/>
  <c r="AC2686" i="1"/>
  <c r="V2687" i="1"/>
  <c r="AA2687" i="1" s="1"/>
  <c r="AF2688" i="1"/>
  <c r="AA2688" i="1"/>
  <c r="AO2688" i="1"/>
  <c r="AC2689" i="1"/>
  <c r="AJ2689" i="1"/>
  <c r="X2689" i="1"/>
  <c r="AD2691" i="1"/>
  <c r="AG2693" i="1"/>
  <c r="AY2693" i="1" s="1"/>
  <c r="AB2693" i="1"/>
  <c r="W2693" i="1"/>
  <c r="AD2698" i="1"/>
  <c r="AK2698" i="1"/>
  <c r="AG2698" i="1"/>
  <c r="AY2698" i="1" s="1"/>
  <c r="Y2698" i="1"/>
  <c r="AP2698" i="1"/>
  <c r="AB2700" i="1"/>
  <c r="AI2700" i="1"/>
  <c r="W2700" i="1"/>
  <c r="AC2702" i="1"/>
  <c r="V2703" i="1"/>
  <c r="AA2703" i="1" s="1"/>
  <c r="AF2704" i="1"/>
  <c r="AC2705" i="1"/>
  <c r="AJ2705" i="1"/>
  <c r="X2705" i="1"/>
  <c r="AF2715" i="1"/>
  <c r="AA2715" i="1"/>
  <c r="AO2715" i="1"/>
  <c r="AC2717" i="1"/>
  <c r="AJ2717" i="1"/>
  <c r="X2717" i="1"/>
  <c r="AB2719" i="1"/>
  <c r="AI2719" i="1"/>
  <c r="W2719" i="1"/>
  <c r="AG2719" i="1"/>
  <c r="AY2719" i="1" s="1"/>
  <c r="AD2721" i="1"/>
  <c r="AK2721" i="1"/>
  <c r="Y2721" i="1"/>
  <c r="AD2722" i="1"/>
  <c r="AG2724" i="1"/>
  <c r="AY2724" i="1" s="1"/>
  <c r="AB2724" i="1"/>
  <c r="W2724" i="1"/>
  <c r="AI2729" i="1"/>
  <c r="W2729" i="1"/>
  <c r="AB2729" i="1"/>
  <c r="AG2729" i="1"/>
  <c r="AY2729" i="1" s="1"/>
  <c r="AK2735" i="1"/>
  <c r="Y2735" i="1"/>
  <c r="AD2735" i="1"/>
  <c r="AK2739" i="1"/>
  <c r="Y2739" i="1"/>
  <c r="AD2739" i="1"/>
  <c r="AF2753" i="1"/>
  <c r="V2753" i="1"/>
  <c r="AA2753" i="1" s="1"/>
  <c r="AI2777" i="1"/>
  <c r="W2777" i="1"/>
  <c r="AB2777" i="1"/>
  <c r="AG2777" i="1"/>
  <c r="AY2777" i="1" s="1"/>
  <c r="AB2790" i="1"/>
  <c r="AG2790" i="1"/>
  <c r="AY2790" i="1" s="1"/>
  <c r="AI2790" i="1"/>
  <c r="W2790" i="1"/>
  <c r="AK2795" i="1"/>
  <c r="AG2795" i="1"/>
  <c r="AY2795" i="1" s="1"/>
  <c r="Y2795" i="1"/>
  <c r="AD2795" i="1"/>
  <c r="AD2800" i="1"/>
  <c r="AG2800" i="1"/>
  <c r="AY2800" i="1" s="1"/>
  <c r="Y2800" i="1"/>
  <c r="AK2800" i="1"/>
  <c r="AP2800" i="1"/>
  <c r="AK2807" i="1"/>
  <c r="AG2807" i="1"/>
  <c r="Y2807" i="1"/>
  <c r="AP2807" i="1"/>
  <c r="AD2807" i="1"/>
  <c r="V2816" i="1"/>
  <c r="AA2816" i="1" s="1"/>
  <c r="AF2816" i="1"/>
  <c r="AP2816" i="1"/>
  <c r="AB2818" i="1"/>
  <c r="AG2818" i="1"/>
  <c r="AY2818" i="1" s="1"/>
  <c r="AI2818" i="1"/>
  <c r="W2818" i="1"/>
  <c r="AO2554" i="1"/>
  <c r="X2563" i="1"/>
  <c r="AC2563" i="1"/>
  <c r="Y2564" i="1"/>
  <c r="X2566" i="1"/>
  <c r="V2567" i="1"/>
  <c r="AA2567" i="1" s="1"/>
  <c r="AF2567" i="1"/>
  <c r="W2568" i="1"/>
  <c r="AB2568" i="1" s="1"/>
  <c r="AG2568" i="1"/>
  <c r="AY2568" i="1" s="1"/>
  <c r="AB2569" i="1"/>
  <c r="AG2569" i="1"/>
  <c r="AY2569" i="1" s="1"/>
  <c r="AF2572" i="1"/>
  <c r="X2574" i="1"/>
  <c r="AC2574" i="1" s="1"/>
  <c r="AJ2574" i="1" s="1"/>
  <c r="AF2576" i="1"/>
  <c r="AA2576" i="1"/>
  <c r="AC2578" i="1"/>
  <c r="X2578" i="1"/>
  <c r="AF2580" i="1"/>
  <c r="AA2580" i="1"/>
  <c r="X2582" i="1"/>
  <c r="AC2582" i="1" s="1"/>
  <c r="AJ2582" i="1" s="1"/>
  <c r="AF2584" i="1"/>
  <c r="AA2584" i="1"/>
  <c r="AC2586" i="1"/>
  <c r="X2586" i="1"/>
  <c r="AF2588" i="1"/>
  <c r="AC2590" i="1"/>
  <c r="X2590" i="1"/>
  <c r="AF2592" i="1"/>
  <c r="AA2592" i="1"/>
  <c r="X2594" i="1"/>
  <c r="AC2594" i="1" s="1"/>
  <c r="AF2596" i="1"/>
  <c r="AC2598" i="1"/>
  <c r="X2598" i="1"/>
  <c r="AF2600" i="1"/>
  <c r="AA2600" i="1"/>
  <c r="AC2602" i="1"/>
  <c r="X2602" i="1"/>
  <c r="AF2604" i="1"/>
  <c r="AA2604" i="1"/>
  <c r="AC2606" i="1"/>
  <c r="X2606" i="1"/>
  <c r="AF2608" i="1"/>
  <c r="AA2608" i="1"/>
  <c r="AC2610" i="1"/>
  <c r="X2610" i="1"/>
  <c r="AF2612" i="1"/>
  <c r="X2614" i="1"/>
  <c r="AC2614" i="1" s="1"/>
  <c r="AF2616" i="1"/>
  <c r="AC2618" i="1"/>
  <c r="X2618" i="1"/>
  <c r="AF2620" i="1"/>
  <c r="AA2620" i="1"/>
  <c r="X2622" i="1"/>
  <c r="AC2622" i="1" s="1"/>
  <c r="AJ2622" i="1" s="1"/>
  <c r="AF2624" i="1"/>
  <c r="AA2624" i="1"/>
  <c r="AC2626" i="1"/>
  <c r="X2626" i="1"/>
  <c r="AF2628" i="1"/>
  <c r="AA2628" i="1"/>
  <c r="AC2630" i="1"/>
  <c r="X2630" i="1"/>
  <c r="AF2632" i="1"/>
  <c r="AC2634" i="1"/>
  <c r="X2634" i="1"/>
  <c r="AF2636" i="1"/>
  <c r="AA2636" i="1"/>
  <c r="AC2638" i="1"/>
  <c r="X2638" i="1"/>
  <c r="AF2640" i="1"/>
  <c r="AC2642" i="1"/>
  <c r="X2642" i="1"/>
  <c r="AF2644" i="1"/>
  <c r="AA2644" i="1"/>
  <c r="AC2646" i="1"/>
  <c r="X2646" i="1"/>
  <c r="AF2648" i="1"/>
  <c r="AA2648" i="1"/>
  <c r="AH2648" i="1"/>
  <c r="AC2650" i="1"/>
  <c r="X2650" i="1"/>
  <c r="AF2652" i="1"/>
  <c r="AA2652" i="1"/>
  <c r="AH2652" i="1"/>
  <c r="AC2654" i="1"/>
  <c r="X2654" i="1"/>
  <c r="AF2656" i="1"/>
  <c r="AA2656" i="1"/>
  <c r="AH2656" i="1"/>
  <c r="AC2658" i="1"/>
  <c r="X2658" i="1"/>
  <c r="AF2660" i="1"/>
  <c r="AA2660" i="1"/>
  <c r="AC2662" i="1"/>
  <c r="X2662" i="1"/>
  <c r="AF2664" i="1"/>
  <c r="AC2666" i="1"/>
  <c r="X2666" i="1"/>
  <c r="AF2668" i="1"/>
  <c r="AA2668" i="1"/>
  <c r="AD2670" i="1"/>
  <c r="AK2670" i="1"/>
  <c r="AG2670" i="1"/>
  <c r="AY2670" i="1" s="1"/>
  <c r="Y2670" i="1"/>
  <c r="AP2670" i="1"/>
  <c r="AJ2670" i="1"/>
  <c r="AF2671" i="1"/>
  <c r="AB2672" i="1"/>
  <c r="AI2672" i="1"/>
  <c r="W2672" i="1"/>
  <c r="V2672" i="1"/>
  <c r="AA2672" i="1" s="1"/>
  <c r="AC2674" i="1"/>
  <c r="V2675" i="1"/>
  <c r="AA2675" i="1" s="1"/>
  <c r="AH2675" i="1" s="1"/>
  <c r="AP2675" i="1"/>
  <c r="AK2675" i="1"/>
  <c r="AF2676" i="1"/>
  <c r="AA2676" i="1"/>
  <c r="AC2677" i="1"/>
  <c r="AJ2677" i="1"/>
  <c r="X2677" i="1"/>
  <c r="AD2679" i="1"/>
  <c r="AG2681" i="1"/>
  <c r="AY2681" i="1" s="1"/>
  <c r="AB2681" i="1"/>
  <c r="W2681" i="1"/>
  <c r="AG2684" i="1"/>
  <c r="AY2684" i="1" s="1"/>
  <c r="AD2686" i="1"/>
  <c r="AK2686" i="1"/>
  <c r="AG2686" i="1"/>
  <c r="AY2686" i="1" s="1"/>
  <c r="Y2686" i="1"/>
  <c r="AJ2686" i="1"/>
  <c r="AF2687" i="1"/>
  <c r="AB2688" i="1"/>
  <c r="AI2688" i="1"/>
  <c r="W2688" i="1"/>
  <c r="V2688" i="1"/>
  <c r="AC2690" i="1"/>
  <c r="AA2691" i="1"/>
  <c r="AH2691" i="1"/>
  <c r="V2691" i="1"/>
  <c r="AK2691" i="1"/>
  <c r="AF2692" i="1"/>
  <c r="AC2693" i="1"/>
  <c r="AJ2693" i="1"/>
  <c r="X2693" i="1"/>
  <c r="AD2695" i="1"/>
  <c r="AG2697" i="1"/>
  <c r="AY2697" i="1" s="1"/>
  <c r="AB2697" i="1"/>
  <c r="W2697" i="1"/>
  <c r="AG2700" i="1"/>
  <c r="AY2700" i="1" s="1"/>
  <c r="AG2702" i="1"/>
  <c r="Y2702" i="1"/>
  <c r="AD2702" i="1" s="1"/>
  <c r="AJ2702" i="1"/>
  <c r="AF2703" i="1"/>
  <c r="AB2704" i="1"/>
  <c r="AI2704" i="1"/>
  <c r="W2704" i="1"/>
  <c r="V2704" i="1"/>
  <c r="AA2704" i="1" s="1"/>
  <c r="AC2706" i="1"/>
  <c r="AF2707" i="1"/>
  <c r="V2707" i="1"/>
  <c r="AA2707" i="1" s="1"/>
  <c r="AD2710" i="1"/>
  <c r="AG2710" i="1"/>
  <c r="AY2710" i="1" s="1"/>
  <c r="AC2713" i="1"/>
  <c r="AJ2713" i="1"/>
  <c r="X2713" i="1"/>
  <c r="AB2715" i="1"/>
  <c r="AI2715" i="1"/>
  <c r="W2715" i="1"/>
  <c r="AG2715" i="1"/>
  <c r="AY2715" i="1" s="1"/>
  <c r="V2715" i="1"/>
  <c r="AD2717" i="1"/>
  <c r="AK2717" i="1"/>
  <c r="Y2717" i="1"/>
  <c r="AP2717" i="1"/>
  <c r="AD2718" i="1"/>
  <c r="AG2720" i="1"/>
  <c r="AY2720" i="1" s="1"/>
  <c r="AB2720" i="1"/>
  <c r="W2720" i="1"/>
  <c r="AI2724" i="1"/>
  <c r="V2736" i="1"/>
  <c r="AA2736" i="1" s="1"/>
  <c r="AF2736" i="1"/>
  <c r="AF2741" i="1"/>
  <c r="V2741" i="1"/>
  <c r="AA2741" i="1" s="1"/>
  <c r="AA2745" i="1"/>
  <c r="AF2745" i="1"/>
  <c r="AI2749" i="1"/>
  <c r="W2749" i="1"/>
  <c r="AB2749" i="1"/>
  <c r="AG2749" i="1"/>
  <c r="AY2749" i="1" s="1"/>
  <c r="AC2755" i="1"/>
  <c r="AJ2755" i="1"/>
  <c r="X2755" i="1"/>
  <c r="AC2779" i="1"/>
  <c r="X2779" i="1"/>
  <c r="AJ2786" i="1"/>
  <c r="X2786" i="1"/>
  <c r="AC2786" i="1"/>
  <c r="AD2788" i="1"/>
  <c r="AK2788" i="1"/>
  <c r="AG2788" i="1"/>
  <c r="AY2788" i="1" s="1"/>
  <c r="Y2788" i="1"/>
  <c r="AK2791" i="1"/>
  <c r="AG2791" i="1"/>
  <c r="AY2791" i="1" s="1"/>
  <c r="Y2791" i="1"/>
  <c r="AD2791" i="1"/>
  <c r="AF2797" i="1"/>
  <c r="V2797" i="1"/>
  <c r="AA2797" i="1" s="1"/>
  <c r="AD2804" i="1"/>
  <c r="AK2804" i="1"/>
  <c r="AG2804" i="1"/>
  <c r="Y2804" i="1"/>
  <c r="AB2806" i="1"/>
  <c r="AG2806" i="1"/>
  <c r="AY2806" i="1" s="1"/>
  <c r="AI2806" i="1"/>
  <c r="W2806" i="1"/>
  <c r="AA2813" i="1"/>
  <c r="AF2813" i="1"/>
  <c r="AC2815" i="1"/>
  <c r="AJ2815" i="1"/>
  <c r="AF2573" i="1"/>
  <c r="AF2577" i="1"/>
  <c r="AF2581" i="1"/>
  <c r="AF2585" i="1"/>
  <c r="AF2589" i="1"/>
  <c r="AF2593" i="1"/>
  <c r="AF2597" i="1"/>
  <c r="AF2601" i="1"/>
  <c r="AF2605" i="1"/>
  <c r="AF2609" i="1"/>
  <c r="AF2613" i="1"/>
  <c r="AF2617" i="1"/>
  <c r="AF2621" i="1"/>
  <c r="AF2625" i="1"/>
  <c r="AF2629" i="1"/>
  <c r="AF2633" i="1"/>
  <c r="AF2637" i="1"/>
  <c r="AF2641" i="1"/>
  <c r="AF2645" i="1"/>
  <c r="AF2649" i="1"/>
  <c r="AO2650" i="1"/>
  <c r="AF2653" i="1"/>
  <c r="AF2657" i="1"/>
  <c r="AO2658" i="1"/>
  <c r="AF2661" i="1"/>
  <c r="AO2662" i="1"/>
  <c r="AF2665" i="1"/>
  <c r="AO2678" i="1"/>
  <c r="AO2682" i="1"/>
  <c r="AO2698" i="1"/>
  <c r="Y2709" i="1"/>
  <c r="AD2709" i="1" s="1"/>
  <c r="AC2712" i="1"/>
  <c r="AJ2712" i="1"/>
  <c r="X2712" i="1"/>
  <c r="V2714" i="1"/>
  <c r="AA2714" i="1" s="1"/>
  <c r="AH2714" i="1" s="1"/>
  <c r="AC2716" i="1"/>
  <c r="AJ2716" i="1"/>
  <c r="X2716" i="1"/>
  <c r="V2718" i="1"/>
  <c r="AA2718" i="1" s="1"/>
  <c r="AH2718" i="1" s="1"/>
  <c r="AC2720" i="1"/>
  <c r="AJ2720" i="1"/>
  <c r="X2720" i="1"/>
  <c r="V2722" i="1"/>
  <c r="AA2722" i="1" s="1"/>
  <c r="AH2722" i="1" s="1"/>
  <c r="AC2724" i="1"/>
  <c r="AJ2724" i="1"/>
  <c r="X2724" i="1"/>
  <c r="AF2726" i="1"/>
  <c r="V2726" i="1"/>
  <c r="AA2726" i="1" s="1"/>
  <c r="AK2731" i="1"/>
  <c r="Y2731" i="1"/>
  <c r="AD2731" i="1"/>
  <c r="AF2737" i="1"/>
  <c r="AI2741" i="1"/>
  <c r="W2741" i="1"/>
  <c r="AB2741" i="1"/>
  <c r="AG2741" i="1"/>
  <c r="AY2741" i="1" s="1"/>
  <c r="V2744" i="1"/>
  <c r="AA2744" i="1" s="1"/>
  <c r="AF2744" i="1"/>
  <c r="AC2747" i="1"/>
  <c r="X2747" i="1"/>
  <c r="AJ2750" i="1"/>
  <c r="X2750" i="1"/>
  <c r="AC2750" i="1"/>
  <c r="AK2751" i="1"/>
  <c r="Y2751" i="1"/>
  <c r="AP2751" i="1"/>
  <c r="AD2751" i="1"/>
  <c r="V2752" i="1"/>
  <c r="AA2752" i="1" s="1"/>
  <c r="AF2752" i="1"/>
  <c r="AB2754" i="1"/>
  <c r="AG2754" i="1"/>
  <c r="AY2754" i="1" s="1"/>
  <c r="AI2754" i="1"/>
  <c r="W2754" i="1"/>
  <c r="AD2756" i="1"/>
  <c r="AK2756" i="1"/>
  <c r="AP2756" i="1"/>
  <c r="AB2758" i="1"/>
  <c r="AG2758" i="1"/>
  <c r="AY2758" i="1" s="1"/>
  <c r="AI2758" i="1"/>
  <c r="W2758" i="1"/>
  <c r="AD2760" i="1"/>
  <c r="AK2760" i="1"/>
  <c r="AP2760" i="1"/>
  <c r="AB2762" i="1"/>
  <c r="AG2762" i="1"/>
  <c r="AY2762" i="1" s="1"/>
  <c r="AI2762" i="1"/>
  <c r="W2762" i="1"/>
  <c r="AD2764" i="1"/>
  <c r="AK2764" i="1"/>
  <c r="AB2766" i="1"/>
  <c r="AG2766" i="1"/>
  <c r="AY2766" i="1" s="1"/>
  <c r="AI2766" i="1"/>
  <c r="W2766" i="1"/>
  <c r="AD2768" i="1"/>
  <c r="AK2768" i="1"/>
  <c r="AB2770" i="1"/>
  <c r="AG2770" i="1"/>
  <c r="AY2770" i="1" s="1"/>
  <c r="AI2770" i="1"/>
  <c r="W2770" i="1"/>
  <c r="AD2772" i="1"/>
  <c r="AK2772" i="1"/>
  <c r="AB2774" i="1"/>
  <c r="AG2774" i="1"/>
  <c r="AY2774" i="1" s="1"/>
  <c r="W2774" i="1"/>
  <c r="AK2775" i="1"/>
  <c r="Y2775" i="1"/>
  <c r="AP2775" i="1"/>
  <c r="AD2775" i="1"/>
  <c r="AK2779" i="1"/>
  <c r="AG2779" i="1"/>
  <c r="AY2779" i="1" s="1"/>
  <c r="Y2779" i="1"/>
  <c r="AP2779" i="1"/>
  <c r="AD2779" i="1"/>
  <c r="AF2781" i="1"/>
  <c r="AD2784" i="1"/>
  <c r="AG2784" i="1"/>
  <c r="AY2784" i="1" s="1"/>
  <c r="Y2784" i="1"/>
  <c r="AI2797" i="1"/>
  <c r="W2797" i="1"/>
  <c r="AB2797" i="1"/>
  <c r="AG2797" i="1"/>
  <c r="AY2797" i="1" s="1"/>
  <c r="AC2799" i="1"/>
  <c r="AJ2799" i="1"/>
  <c r="V2800" i="1"/>
  <c r="AA2800" i="1" s="1"/>
  <c r="AF2800" i="1"/>
  <c r="AB2802" i="1"/>
  <c r="AG2802" i="1"/>
  <c r="AY2802" i="1" s="1"/>
  <c r="AI2802" i="1"/>
  <c r="W2802" i="1"/>
  <c r="AI2809" i="1"/>
  <c r="W2809" i="1"/>
  <c r="AB2809" i="1"/>
  <c r="AG2809" i="1"/>
  <c r="AY2809" i="1" s="1"/>
  <c r="V2812" i="1"/>
  <c r="AA2812" i="1" s="1"/>
  <c r="AF2812" i="1"/>
  <c r="AJ2818" i="1"/>
  <c r="X2818" i="1"/>
  <c r="AC2818" i="1"/>
  <c r="AA2848" i="1"/>
  <c r="AH2848" i="1"/>
  <c r="V2848" i="1"/>
  <c r="AF2848" i="1"/>
  <c r="AO2848" i="1"/>
  <c r="AO2649" i="1"/>
  <c r="AO2653" i="1"/>
  <c r="AO2657" i="1"/>
  <c r="AO2661" i="1"/>
  <c r="Y2669" i="1"/>
  <c r="AD2669" i="1" s="1"/>
  <c r="V2670" i="1"/>
  <c r="AA2670" i="1" s="1"/>
  <c r="W2671" i="1"/>
  <c r="AB2671" i="1" s="1"/>
  <c r="X2672" i="1"/>
  <c r="Y2673" i="1"/>
  <c r="AD2673" i="1" s="1"/>
  <c r="V2674" i="1"/>
  <c r="AA2674" i="1" s="1"/>
  <c r="W2675" i="1"/>
  <c r="X2676" i="1"/>
  <c r="Y2677" i="1"/>
  <c r="V2678" i="1"/>
  <c r="W2679" i="1"/>
  <c r="X2680" i="1"/>
  <c r="Y2681" i="1"/>
  <c r="AO2681" i="1"/>
  <c r="V2682" i="1"/>
  <c r="W2683" i="1"/>
  <c r="X2684" i="1"/>
  <c r="AP2685" i="1"/>
  <c r="Y2685" i="1"/>
  <c r="V2686" i="1"/>
  <c r="AA2686" i="1" s="1"/>
  <c r="W2687" i="1"/>
  <c r="X2688" i="1"/>
  <c r="Y2689" i="1"/>
  <c r="V2690" i="1"/>
  <c r="AA2690" i="1" s="1"/>
  <c r="W2691" i="1"/>
  <c r="X2692" i="1"/>
  <c r="Y2693" i="1"/>
  <c r="V2694" i="1"/>
  <c r="AA2694" i="1" s="1"/>
  <c r="W2695" i="1"/>
  <c r="X2696" i="1"/>
  <c r="Y2697" i="1"/>
  <c r="V2698" i="1"/>
  <c r="W2699" i="1"/>
  <c r="X2700" i="1"/>
  <c r="AP2701" i="1"/>
  <c r="Y2701" i="1"/>
  <c r="AO2701" i="1"/>
  <c r="V2702" i="1"/>
  <c r="AA2702" i="1" s="1"/>
  <c r="AH2702" i="1" s="1"/>
  <c r="W2703" i="1"/>
  <c r="AB2703" i="1" s="1"/>
  <c r="X2704" i="1"/>
  <c r="Y2705" i="1"/>
  <c r="V2706" i="1"/>
  <c r="AA2706" i="1" s="1"/>
  <c r="AH2706" i="1" s="1"/>
  <c r="W2707" i="1"/>
  <c r="AB2707" i="1" s="1"/>
  <c r="AG2707" i="1"/>
  <c r="AY2707" i="1" s="1"/>
  <c r="AB2708" i="1"/>
  <c r="V2708" i="1"/>
  <c r="AA2708" i="1" s="1"/>
  <c r="AG2708" i="1"/>
  <c r="AY2708" i="1" s="1"/>
  <c r="X2710" i="1"/>
  <c r="AC2710" i="1"/>
  <c r="Y2711" i="1"/>
  <c r="AD2711" i="1" s="1"/>
  <c r="AG2713" i="1"/>
  <c r="AY2713" i="1" s="1"/>
  <c r="AG2717" i="1"/>
  <c r="AY2717" i="1" s="1"/>
  <c r="AG2721" i="1"/>
  <c r="AY2721" i="1" s="1"/>
  <c r="AG2725" i="1"/>
  <c r="AY2725" i="1" s="1"/>
  <c r="AK2727" i="1"/>
  <c r="Y2727" i="1"/>
  <c r="AP2727" i="1"/>
  <c r="AD2727" i="1"/>
  <c r="AI2737" i="1"/>
  <c r="W2737" i="1"/>
  <c r="AB2737" i="1"/>
  <c r="AG2737" i="1"/>
  <c r="AY2737" i="1" s="1"/>
  <c r="V2737" i="1"/>
  <c r="AA2737" i="1" s="1"/>
  <c r="V2740" i="1"/>
  <c r="AA2740" i="1" s="1"/>
  <c r="AF2740" i="1"/>
  <c r="AC2743" i="1"/>
  <c r="X2743" i="1"/>
  <c r="AJ2746" i="1"/>
  <c r="X2746" i="1"/>
  <c r="AC2746" i="1"/>
  <c r="AK2747" i="1"/>
  <c r="Y2747" i="1"/>
  <c r="AD2747" i="1"/>
  <c r="AA2749" i="1"/>
  <c r="AF2749" i="1"/>
  <c r="AJ2754" i="1"/>
  <c r="X2754" i="1"/>
  <c r="AC2754" i="1"/>
  <c r="AI2781" i="1"/>
  <c r="W2781" i="1"/>
  <c r="AB2781" i="1"/>
  <c r="AG2781" i="1"/>
  <c r="AY2781" i="1" s="1"/>
  <c r="V2781" i="1"/>
  <c r="AA2781" i="1" s="1"/>
  <c r="AC2783" i="1"/>
  <c r="AJ2783" i="1"/>
  <c r="V2784" i="1"/>
  <c r="AA2784" i="1" s="1"/>
  <c r="AF2784" i="1"/>
  <c r="AP2784" i="1"/>
  <c r="AB2786" i="1"/>
  <c r="AG2786" i="1"/>
  <c r="AY2786" i="1" s="1"/>
  <c r="AI2786" i="1"/>
  <c r="W2786" i="1"/>
  <c r="AI2793" i="1"/>
  <c r="W2793" i="1"/>
  <c r="AB2793" i="1"/>
  <c r="AG2793" i="1"/>
  <c r="AY2793" i="1" s="1"/>
  <c r="V2796" i="1"/>
  <c r="AA2796" i="1" s="1"/>
  <c r="AF2796" i="1"/>
  <c r="AJ2802" i="1"/>
  <c r="X2802" i="1"/>
  <c r="AC2802" i="1"/>
  <c r="AC2811" i="1"/>
  <c r="X2811" i="1"/>
  <c r="AJ2814" i="1"/>
  <c r="X2814" i="1"/>
  <c r="AC2814" i="1"/>
  <c r="AF2817" i="1"/>
  <c r="V2817" i="1"/>
  <c r="AA2817" i="1" s="1"/>
  <c r="AD2820" i="1"/>
  <c r="AK2820" i="1"/>
  <c r="AB2822" i="1"/>
  <c r="AG2822" i="1"/>
  <c r="AY2822" i="1" s="1"/>
  <c r="W2822" i="1"/>
  <c r="AA2888" i="1"/>
  <c r="AF2888" i="1"/>
  <c r="AO2888" i="1"/>
  <c r="V2888" i="1"/>
  <c r="AH2888" i="1"/>
  <c r="AF2712" i="1"/>
  <c r="AF2716" i="1"/>
  <c r="AF2720" i="1"/>
  <c r="AF2724" i="1"/>
  <c r="AB2726" i="1"/>
  <c r="AG2726" i="1"/>
  <c r="AY2726" i="1" s="1"/>
  <c r="W2726" i="1"/>
  <c r="AG2727" i="1"/>
  <c r="AY2727" i="1" s="1"/>
  <c r="AB2730" i="1"/>
  <c r="AG2730" i="1"/>
  <c r="AY2730" i="1" s="1"/>
  <c r="W2730" i="1"/>
  <c r="AG2731" i="1"/>
  <c r="AY2731" i="1" s="1"/>
  <c r="AB2734" i="1"/>
  <c r="AG2734" i="1"/>
  <c r="W2734" i="1"/>
  <c r="AG2735" i="1"/>
  <c r="Y2736" i="1"/>
  <c r="AG2736" i="1"/>
  <c r="AY2736" i="1" s="1"/>
  <c r="Y2740" i="1"/>
  <c r="AG2740" i="1"/>
  <c r="AY2740" i="1" s="1"/>
  <c r="Y2744" i="1"/>
  <c r="AG2744" i="1"/>
  <c r="AY2744" i="1" s="1"/>
  <c r="Y2748" i="1"/>
  <c r="AG2748" i="1"/>
  <c r="AY2748" i="1" s="1"/>
  <c r="AI2753" i="1"/>
  <c r="W2753" i="1"/>
  <c r="AB2753" i="1"/>
  <c r="AK2755" i="1"/>
  <c r="Y2755" i="1"/>
  <c r="AD2755" i="1"/>
  <c r="V2756" i="1"/>
  <c r="AA2756" i="1" s="1"/>
  <c r="AA2757" i="1"/>
  <c r="AF2757" i="1"/>
  <c r="AJ2758" i="1"/>
  <c r="X2758" i="1"/>
  <c r="AC2758" i="1"/>
  <c r="AC2759" i="1"/>
  <c r="V2760" i="1"/>
  <c r="AA2760" i="1" s="1"/>
  <c r="AA2761" i="1"/>
  <c r="AF2761" i="1"/>
  <c r="AJ2762" i="1"/>
  <c r="X2762" i="1"/>
  <c r="AC2762" i="1"/>
  <c r="AC2763" i="1"/>
  <c r="V2764" i="1"/>
  <c r="AA2764" i="1" s="1"/>
  <c r="AH2764" i="1" s="1"/>
  <c r="AF2765" i="1"/>
  <c r="AJ2766" i="1"/>
  <c r="X2766" i="1"/>
  <c r="AC2766" i="1"/>
  <c r="AC2767" i="1"/>
  <c r="V2768" i="1"/>
  <c r="AA2768" i="1" s="1"/>
  <c r="AF2769" i="1"/>
  <c r="AJ2770" i="1"/>
  <c r="X2770" i="1"/>
  <c r="AC2770" i="1"/>
  <c r="AC2771" i="1"/>
  <c r="V2772" i="1"/>
  <c r="AA2772" i="1" s="1"/>
  <c r="AA2773" i="1"/>
  <c r="AF2773" i="1"/>
  <c r="AJ2774" i="1"/>
  <c r="X2774" i="1"/>
  <c r="AC2774" i="1"/>
  <c r="AG2775" i="1"/>
  <c r="AY2775" i="1" s="1"/>
  <c r="AB2778" i="1"/>
  <c r="AG2778" i="1"/>
  <c r="AY2778" i="1" s="1"/>
  <c r="W2778" i="1"/>
  <c r="Y2780" i="1"/>
  <c r="AK2783" i="1"/>
  <c r="AG2783" i="1"/>
  <c r="AY2783" i="1" s="1"/>
  <c r="Y2783" i="1"/>
  <c r="AP2783" i="1"/>
  <c r="AD2783" i="1"/>
  <c r="AI2785" i="1"/>
  <c r="W2785" i="1"/>
  <c r="AB2785" i="1"/>
  <c r="AC2787" i="1"/>
  <c r="V2788" i="1"/>
  <c r="AA2788" i="1" s="1"/>
  <c r="AF2789" i="1"/>
  <c r="AJ2790" i="1"/>
  <c r="X2790" i="1"/>
  <c r="AC2790" i="1"/>
  <c r="AD2792" i="1"/>
  <c r="AB2794" i="1"/>
  <c r="AG2794" i="1"/>
  <c r="AY2794" i="1" s="1"/>
  <c r="W2794" i="1"/>
  <c r="Y2796" i="1"/>
  <c r="AK2799" i="1"/>
  <c r="AG2799" i="1"/>
  <c r="Y2799" i="1"/>
  <c r="AD2799" i="1"/>
  <c r="AI2801" i="1"/>
  <c r="W2801" i="1"/>
  <c r="AB2801" i="1"/>
  <c r="AC2803" i="1"/>
  <c r="V2804" i="1"/>
  <c r="AA2804" i="1" s="1"/>
  <c r="AH2804" i="1" s="1"/>
  <c r="AA2805" i="1"/>
  <c r="AF2805" i="1"/>
  <c r="AJ2806" i="1"/>
  <c r="X2806" i="1"/>
  <c r="AC2806" i="1"/>
  <c r="AD2808" i="1"/>
  <c r="AB2810" i="1"/>
  <c r="AG2810" i="1"/>
  <c r="AY2810" i="1" s="1"/>
  <c r="W2810" i="1"/>
  <c r="Y2812" i="1"/>
  <c r="AK2815" i="1"/>
  <c r="AG2815" i="1"/>
  <c r="AY2815" i="1" s="1"/>
  <c r="Y2815" i="1"/>
  <c r="AD2815" i="1"/>
  <c r="AI2817" i="1"/>
  <c r="W2817" i="1"/>
  <c r="AB2817" i="1"/>
  <c r="AC2819" i="1"/>
  <c r="V2820" i="1"/>
  <c r="AA2820" i="1" s="1"/>
  <c r="AF2821" i="1"/>
  <c r="AJ2822" i="1"/>
  <c r="X2822" i="1"/>
  <c r="AC2822" i="1"/>
  <c r="AJ2726" i="1"/>
  <c r="X2726" i="1"/>
  <c r="AC2726" i="1"/>
  <c r="AC2727" i="1"/>
  <c r="V2728" i="1"/>
  <c r="AA2728" i="1" s="1"/>
  <c r="AF2729" i="1"/>
  <c r="AJ2730" i="1"/>
  <c r="X2730" i="1"/>
  <c r="AC2730" i="1"/>
  <c r="AC2731" i="1"/>
  <c r="V2732" i="1"/>
  <c r="AA2732" i="1" s="1"/>
  <c r="AH2732" i="1" s="1"/>
  <c r="AF2733" i="1"/>
  <c r="AJ2734" i="1"/>
  <c r="X2734" i="1"/>
  <c r="AC2734" i="1"/>
  <c r="AC2735" i="1"/>
  <c r="X2735" i="1"/>
  <c r="AB2738" i="1"/>
  <c r="AG2738" i="1"/>
  <c r="W2738" i="1"/>
  <c r="AG2739" i="1"/>
  <c r="AB2742" i="1"/>
  <c r="AG2742" i="1"/>
  <c r="AY2742" i="1" s="1"/>
  <c r="W2742" i="1"/>
  <c r="AG2743" i="1"/>
  <c r="AY2743" i="1" s="1"/>
  <c r="AB2746" i="1"/>
  <c r="AG2746" i="1"/>
  <c r="AY2746" i="1" s="1"/>
  <c r="W2746" i="1"/>
  <c r="AG2747" i="1"/>
  <c r="AY2747" i="1" s="1"/>
  <c r="AB2750" i="1"/>
  <c r="AG2750" i="1"/>
  <c r="AY2750" i="1" s="1"/>
  <c r="W2750" i="1"/>
  <c r="AG2751" i="1"/>
  <c r="AY2751" i="1" s="1"/>
  <c r="AI2757" i="1"/>
  <c r="W2757" i="1"/>
  <c r="AB2757" i="1"/>
  <c r="AK2759" i="1"/>
  <c r="Y2759" i="1"/>
  <c r="AD2759" i="1"/>
  <c r="AI2761" i="1"/>
  <c r="W2761" i="1"/>
  <c r="AB2761" i="1"/>
  <c r="AK2763" i="1"/>
  <c r="Y2763" i="1"/>
  <c r="AD2763" i="1"/>
  <c r="AI2765" i="1"/>
  <c r="W2765" i="1"/>
  <c r="AB2765" i="1"/>
  <c r="AK2767" i="1"/>
  <c r="Y2767" i="1"/>
  <c r="AD2767" i="1"/>
  <c r="AI2769" i="1"/>
  <c r="W2769" i="1"/>
  <c r="AB2769" i="1"/>
  <c r="AK2771" i="1"/>
  <c r="Y2771" i="1"/>
  <c r="AD2771" i="1"/>
  <c r="AI2773" i="1"/>
  <c r="W2773" i="1"/>
  <c r="AB2773" i="1"/>
  <c r="AC2775" i="1"/>
  <c r="V2776" i="1"/>
  <c r="AA2776" i="1" s="1"/>
  <c r="AF2777" i="1"/>
  <c r="AJ2778" i="1"/>
  <c r="X2778" i="1"/>
  <c r="AC2778" i="1"/>
  <c r="AD2780" i="1"/>
  <c r="AB2782" i="1"/>
  <c r="AG2782" i="1"/>
  <c r="AY2782" i="1" s="1"/>
  <c r="W2782" i="1"/>
  <c r="AK2787" i="1"/>
  <c r="AG2787" i="1"/>
  <c r="AY2787" i="1" s="1"/>
  <c r="Y2787" i="1"/>
  <c r="AD2787" i="1"/>
  <c r="AI2789" i="1"/>
  <c r="W2789" i="1"/>
  <c r="AB2789" i="1"/>
  <c r="AC2791" i="1"/>
  <c r="V2792" i="1"/>
  <c r="AA2792" i="1" s="1"/>
  <c r="AF2793" i="1"/>
  <c r="AJ2794" i="1"/>
  <c r="X2794" i="1"/>
  <c r="AC2794" i="1"/>
  <c r="AD2796" i="1"/>
  <c r="AB2798" i="1"/>
  <c r="AG2798" i="1"/>
  <c r="AY2798" i="1" s="1"/>
  <c r="W2798" i="1"/>
  <c r="AK2803" i="1"/>
  <c r="AG2803" i="1"/>
  <c r="Y2803" i="1"/>
  <c r="AD2803" i="1"/>
  <c r="AI2805" i="1"/>
  <c r="W2805" i="1"/>
  <c r="AB2805" i="1"/>
  <c r="AC2807" i="1"/>
  <c r="V2808" i="1"/>
  <c r="AA2808" i="1" s="1"/>
  <c r="AH2808" i="1" s="1"/>
  <c r="AF2809" i="1"/>
  <c r="AJ2810" i="1"/>
  <c r="X2810" i="1"/>
  <c r="AC2810" i="1"/>
  <c r="AD2812" i="1"/>
  <c r="AB2814" i="1"/>
  <c r="AG2814" i="1"/>
  <c r="AY2814" i="1" s="1"/>
  <c r="W2814" i="1"/>
  <c r="AK2819" i="1"/>
  <c r="AG2819" i="1"/>
  <c r="AY2819" i="1" s="1"/>
  <c r="Y2819" i="1"/>
  <c r="AP2819" i="1"/>
  <c r="AD2819" i="1"/>
  <c r="AI2821" i="1"/>
  <c r="W2821" i="1"/>
  <c r="AB2821" i="1"/>
  <c r="V2727" i="1"/>
  <c r="AA2727" i="1" s="1"/>
  <c r="W2728" i="1"/>
  <c r="X2729" i="1"/>
  <c r="Y2730" i="1"/>
  <c r="V2731" i="1"/>
  <c r="AA2731" i="1" s="1"/>
  <c r="W2732" i="1"/>
  <c r="X2733" i="1"/>
  <c r="Y2734" i="1"/>
  <c r="W2736" i="1"/>
  <c r="X2737" i="1"/>
  <c r="Y2738" i="1"/>
  <c r="V2739" i="1"/>
  <c r="AA2739" i="1" s="1"/>
  <c r="AH2739" i="1" s="1"/>
  <c r="W2740" i="1"/>
  <c r="X2741" i="1"/>
  <c r="Y2742" i="1"/>
  <c r="V2743" i="1"/>
  <c r="AA2743" i="1" s="1"/>
  <c r="AH2743" i="1" s="1"/>
  <c r="W2744" i="1"/>
  <c r="X2745" i="1"/>
  <c r="Y2746" i="1"/>
  <c r="V2747" i="1"/>
  <c r="AA2747" i="1" s="1"/>
  <c r="AH2747" i="1" s="1"/>
  <c r="W2748" i="1"/>
  <c r="X2749" i="1"/>
  <c r="Y2750" i="1"/>
  <c r="W2752" i="1"/>
  <c r="X2753" i="1"/>
  <c r="Y2754" i="1"/>
  <c r="W2756" i="1"/>
  <c r="X2757" i="1"/>
  <c r="Y2758" i="1"/>
  <c r="V2759" i="1"/>
  <c r="AA2759" i="1" s="1"/>
  <c r="W2760" i="1"/>
  <c r="X2761" i="1"/>
  <c r="Y2762" i="1"/>
  <c r="V2763" i="1"/>
  <c r="AA2763" i="1" s="1"/>
  <c r="AH2763" i="1" s="1"/>
  <c r="W2764" i="1"/>
  <c r="X2765" i="1"/>
  <c r="Y2766" i="1"/>
  <c r="V2767" i="1"/>
  <c r="AA2767" i="1" s="1"/>
  <c r="AH2767" i="1" s="1"/>
  <c r="W2768" i="1"/>
  <c r="X2769" i="1"/>
  <c r="Y2770" i="1"/>
  <c r="V2771" i="1"/>
  <c r="AA2771" i="1" s="1"/>
  <c r="W2772" i="1"/>
  <c r="X2773" i="1"/>
  <c r="Y2774" i="1"/>
  <c r="V2775" i="1"/>
  <c r="AA2775" i="1" s="1"/>
  <c r="W2776" i="1"/>
  <c r="X2777" i="1"/>
  <c r="Y2778" i="1"/>
  <c r="V2779" i="1"/>
  <c r="AA2779" i="1" s="1"/>
  <c r="W2780" i="1"/>
  <c r="X2781" i="1"/>
  <c r="Y2782" i="1"/>
  <c r="V2783" i="1"/>
  <c r="AA2783" i="1" s="1"/>
  <c r="W2784" i="1"/>
  <c r="X2785" i="1"/>
  <c r="Y2786" i="1"/>
  <c r="V2787" i="1"/>
  <c r="AA2787" i="1" s="1"/>
  <c r="AH2787" i="1" s="1"/>
  <c r="W2788" i="1"/>
  <c r="X2789" i="1"/>
  <c r="Y2790" i="1"/>
  <c r="V2791" i="1"/>
  <c r="AA2791" i="1" s="1"/>
  <c r="W2792" i="1"/>
  <c r="X2793" i="1"/>
  <c r="Y2794" i="1"/>
  <c r="V2795" i="1"/>
  <c r="AA2795" i="1" s="1"/>
  <c r="W2796" i="1"/>
  <c r="X2797" i="1"/>
  <c r="AP2798" i="1"/>
  <c r="Y2798" i="1"/>
  <c r="V2799" i="1"/>
  <c r="AA2799" i="1" s="1"/>
  <c r="AH2799" i="1" s="1"/>
  <c r="W2800" i="1"/>
  <c r="X2801" i="1"/>
  <c r="AP2802" i="1"/>
  <c r="Y2802" i="1"/>
  <c r="V2803" i="1"/>
  <c r="AA2803" i="1" s="1"/>
  <c r="AH2803" i="1" s="1"/>
  <c r="W2804" i="1"/>
  <c r="X2805" i="1"/>
  <c r="Y2806" i="1"/>
  <c r="V2807" i="1"/>
  <c r="AA2807" i="1" s="1"/>
  <c r="AH2807" i="1" s="1"/>
  <c r="W2808" i="1"/>
  <c r="X2809" i="1"/>
  <c r="Y2810" i="1"/>
  <c r="V2811" i="1"/>
  <c r="AA2811" i="1" s="1"/>
  <c r="AH2811" i="1" s="1"/>
  <c r="W2812" i="1"/>
  <c r="X2813" i="1"/>
  <c r="Y2814" i="1"/>
  <c r="V2815" i="1"/>
  <c r="AA2815" i="1" s="1"/>
  <c r="AH2815" i="1" s="1"/>
  <c r="W2816" i="1"/>
  <c r="X2817" i="1"/>
  <c r="Y2818" i="1"/>
  <c r="V2819" i="1"/>
  <c r="AA2819" i="1" s="1"/>
  <c r="W2820" i="1"/>
  <c r="X2821" i="1"/>
  <c r="Y2822" i="1"/>
  <c r="AO2822" i="1"/>
  <c r="AB2830" i="1"/>
  <c r="AG2830" i="1"/>
  <c r="AY2830" i="1" s="1"/>
  <c r="AI2830" i="1"/>
  <c r="W2830" i="1"/>
  <c r="AH2840" i="1"/>
  <c r="V2840" i="1"/>
  <c r="AA2840" i="1"/>
  <c r="AO2840" i="1"/>
  <c r="AF2840" i="1"/>
  <c r="AF2845" i="1"/>
  <c r="AA2845" i="1"/>
  <c r="V2845" i="1"/>
  <c r="AH2845" i="1"/>
  <c r="AO2845" i="1"/>
  <c r="AK2823" i="1"/>
  <c r="AG2823" i="1"/>
  <c r="AY2823" i="1" s="1"/>
  <c r="Y2823" i="1"/>
  <c r="AS2823" i="1"/>
  <c r="AD2823" i="1"/>
  <c r="AI2825" i="1"/>
  <c r="W2825" i="1"/>
  <c r="AB2825" i="1"/>
  <c r="AG2825" i="1"/>
  <c r="AY2825" i="1" s="1"/>
  <c r="AO2825" i="1"/>
  <c r="AD2828" i="1"/>
  <c r="AG2828" i="1"/>
  <c r="AY2828" i="1" s="1"/>
  <c r="Y2828" i="1"/>
  <c r="AK2828" i="1"/>
  <c r="AP2828" i="1"/>
  <c r="AA2841" i="1"/>
  <c r="AF2841" i="1"/>
  <c r="AH2841" i="1"/>
  <c r="AO2841" i="1"/>
  <c r="V2841" i="1"/>
  <c r="AD2848" i="1"/>
  <c r="AG2848" i="1"/>
  <c r="AY2848" i="1" s="1"/>
  <c r="Y2848" i="1"/>
  <c r="AK2848" i="1"/>
  <c r="AC2850" i="1"/>
  <c r="AJ2850" i="1"/>
  <c r="X2850" i="1"/>
  <c r="AC2823" i="1"/>
  <c r="X2823" i="1"/>
  <c r="AJ2823" i="1"/>
  <c r="AH2828" i="1"/>
  <c r="V2828" i="1"/>
  <c r="AA2828" i="1"/>
  <c r="AF2828" i="1"/>
  <c r="AJ2830" i="1"/>
  <c r="X2830" i="1"/>
  <c r="AC2830" i="1"/>
  <c r="AJ2842" i="1"/>
  <c r="X2842" i="1"/>
  <c r="AC2842" i="1"/>
  <c r="AC2846" i="1"/>
  <c r="AJ2846" i="1"/>
  <c r="X2846" i="1"/>
  <c r="AC2859" i="1"/>
  <c r="X2859" i="1"/>
  <c r="AH2861" i="1"/>
  <c r="V2861" i="1"/>
  <c r="AF2861" i="1"/>
  <c r="AA2861" i="1"/>
  <c r="AO2861" i="1"/>
  <c r="AC2827" i="1"/>
  <c r="AJ2827" i="1"/>
  <c r="AG2850" i="1"/>
  <c r="AY2850" i="1" s="1"/>
  <c r="AB2850" i="1"/>
  <c r="AI2850" i="1"/>
  <c r="W2850" i="1"/>
  <c r="AH2824" i="1"/>
  <c r="V2824" i="1"/>
  <c r="AA2824" i="1"/>
  <c r="AO2824" i="1"/>
  <c r="AA2825" i="1"/>
  <c r="AF2825" i="1"/>
  <c r="AH2825" i="1"/>
  <c r="AA2829" i="1"/>
  <c r="AF2829" i="1"/>
  <c r="V2829" i="1"/>
  <c r="AI2837" i="1"/>
  <c r="W2837" i="1"/>
  <c r="AB2837" i="1"/>
  <c r="AK2839" i="1"/>
  <c r="AG2839" i="1"/>
  <c r="AY2839" i="1" s="1"/>
  <c r="Y2839" i="1"/>
  <c r="AP2839" i="1"/>
  <c r="AD2839" i="1"/>
  <c r="AC2843" i="1"/>
  <c r="AJ2843" i="1"/>
  <c r="AH2844" i="1"/>
  <c r="V2844" i="1"/>
  <c r="AA2844" i="1"/>
  <c r="AF2844" i="1"/>
  <c r="AO2844" i="1"/>
  <c r="AH2847" i="1"/>
  <c r="V2847" i="1"/>
  <c r="AO2847" i="1"/>
  <c r="AA2847" i="1"/>
  <c r="AF2857" i="1"/>
  <c r="AA2857" i="1"/>
  <c r="V2857" i="1"/>
  <c r="AO2857" i="1"/>
  <c r="AJ2826" i="1"/>
  <c r="X2826" i="1"/>
  <c r="AC2826" i="1"/>
  <c r="AD2832" i="1"/>
  <c r="AK2832" i="1"/>
  <c r="AB2834" i="1"/>
  <c r="AG2834" i="1"/>
  <c r="AY2834" i="1" s="1"/>
  <c r="W2834" i="1"/>
  <c r="AK2835" i="1"/>
  <c r="AG2835" i="1"/>
  <c r="AY2835" i="1" s="1"/>
  <c r="Y2835" i="1"/>
  <c r="AS2835" i="1"/>
  <c r="AD2835" i="1"/>
  <c r="AC2839" i="1"/>
  <c r="X2839" i="1"/>
  <c r="AI2841" i="1"/>
  <c r="W2841" i="1"/>
  <c r="AB2841" i="1"/>
  <c r="AG2841" i="1"/>
  <c r="AY2841" i="1" s="1"/>
  <c r="AD2844" i="1"/>
  <c r="AG2844" i="1"/>
  <c r="AY2844" i="1" s="1"/>
  <c r="Y2844" i="1"/>
  <c r="AK2846" i="1"/>
  <c r="Y2846" i="1"/>
  <c r="AD2846" i="1"/>
  <c r="AK2827" i="1"/>
  <c r="AG2827" i="1"/>
  <c r="AY2827" i="1" s="1"/>
  <c r="Y2827" i="1"/>
  <c r="AP2827" i="1"/>
  <c r="AD2827" i="1"/>
  <c r="AI2829" i="1"/>
  <c r="W2829" i="1"/>
  <c r="AB2829" i="1"/>
  <c r="AC2831" i="1"/>
  <c r="AH2832" i="1"/>
  <c r="V2832" i="1"/>
  <c r="AA2832" i="1"/>
  <c r="AA2833" i="1"/>
  <c r="AF2833" i="1"/>
  <c r="AO2833" i="1"/>
  <c r="AJ2834" i="1"/>
  <c r="X2834" i="1"/>
  <c r="AC2834" i="1"/>
  <c r="AD2836" i="1"/>
  <c r="AB2838" i="1"/>
  <c r="AG2838" i="1"/>
  <c r="AY2838" i="1" s="1"/>
  <c r="W2838" i="1"/>
  <c r="AK2843" i="1"/>
  <c r="AG2843" i="1"/>
  <c r="AY2843" i="1" s="1"/>
  <c r="Y2843" i="1"/>
  <c r="AD2843" i="1"/>
  <c r="AF2853" i="1"/>
  <c r="AA2853" i="1"/>
  <c r="V2853" i="1"/>
  <c r="AO2853" i="1"/>
  <c r="AC2855" i="1"/>
  <c r="X2855" i="1"/>
  <c r="AI2878" i="1"/>
  <c r="W2878" i="1"/>
  <c r="AB2878" i="1"/>
  <c r="AG2878" i="1"/>
  <c r="AY2878" i="1" s="1"/>
  <c r="AD2824" i="1"/>
  <c r="AB2826" i="1"/>
  <c r="AG2826" i="1"/>
  <c r="AY2826" i="1" s="1"/>
  <c r="W2826" i="1"/>
  <c r="AG2829" i="1"/>
  <c r="AY2829" i="1" s="1"/>
  <c r="AK2831" i="1"/>
  <c r="AG2831" i="1"/>
  <c r="AY2831" i="1" s="1"/>
  <c r="Y2831" i="1"/>
  <c r="AS2831" i="1"/>
  <c r="AD2831" i="1"/>
  <c r="AJ2831" i="1"/>
  <c r="AF2832" i="1"/>
  <c r="AI2833" i="1"/>
  <c r="W2833" i="1"/>
  <c r="AB2833" i="1"/>
  <c r="V2833" i="1"/>
  <c r="AC2835" i="1"/>
  <c r="AH2836" i="1"/>
  <c r="V2836" i="1"/>
  <c r="AA2836" i="1"/>
  <c r="AP2836" i="1"/>
  <c r="AK2836" i="1"/>
  <c r="AA2837" i="1"/>
  <c r="AF2837" i="1"/>
  <c r="AO2837" i="1"/>
  <c r="AJ2838" i="1"/>
  <c r="X2838" i="1"/>
  <c r="AC2838" i="1"/>
  <c r="AD2840" i="1"/>
  <c r="AB2842" i="1"/>
  <c r="AG2842" i="1"/>
  <c r="W2842" i="1"/>
  <c r="AF2849" i="1"/>
  <c r="AA2849" i="1"/>
  <c r="V2849" i="1"/>
  <c r="AC2851" i="1"/>
  <c r="X2851" i="1"/>
  <c r="V2823" i="1"/>
  <c r="AH2823" i="1"/>
  <c r="W2824" i="1"/>
  <c r="X2825" i="1"/>
  <c r="Y2826" i="1"/>
  <c r="AO2826" i="1"/>
  <c r="V2827" i="1"/>
  <c r="AH2827" i="1"/>
  <c r="W2828" i="1"/>
  <c r="X2829" i="1"/>
  <c r="Y2830" i="1"/>
  <c r="AO2830" i="1"/>
  <c r="V2831" i="1"/>
  <c r="AH2831" i="1"/>
  <c r="W2832" i="1"/>
  <c r="X2833" i="1"/>
  <c r="Y2834" i="1"/>
  <c r="AO2834" i="1"/>
  <c r="V2835" i="1"/>
  <c r="AH2835" i="1"/>
  <c r="W2836" i="1"/>
  <c r="X2837" i="1"/>
  <c r="AS2838" i="1"/>
  <c r="Y2838" i="1"/>
  <c r="AO2838" i="1"/>
  <c r="V2839" i="1"/>
  <c r="AH2839" i="1"/>
  <c r="W2840" i="1"/>
  <c r="X2841" i="1"/>
  <c r="AP2842" i="1"/>
  <c r="Y2842" i="1"/>
  <c r="AO2842" i="1"/>
  <c r="V2843" i="1"/>
  <c r="AH2843" i="1"/>
  <c r="W2844" i="1"/>
  <c r="AI2844" i="1"/>
  <c r="AJ2845" i="1"/>
  <c r="X2845" i="1"/>
  <c r="AC2845" i="1"/>
  <c r="AG2846" i="1"/>
  <c r="AY2846" i="1" s="1"/>
  <c r="W2846" i="1"/>
  <c r="AB2846" i="1"/>
  <c r="Y2847" i="1"/>
  <c r="AA2852" i="1"/>
  <c r="AH2852" i="1"/>
  <c r="V2852" i="1"/>
  <c r="AC2854" i="1"/>
  <c r="AS2854" i="1"/>
  <c r="AJ2854" i="1"/>
  <c r="X2854" i="1"/>
  <c r="AA2856" i="1"/>
  <c r="AH2856" i="1"/>
  <c r="V2856" i="1"/>
  <c r="AS2856" i="1"/>
  <c r="AC2858" i="1"/>
  <c r="AS2858" i="1"/>
  <c r="AJ2858" i="1"/>
  <c r="X2858" i="1"/>
  <c r="AA2860" i="1"/>
  <c r="AH2860" i="1"/>
  <c r="V2860" i="1"/>
  <c r="AB2863" i="1"/>
  <c r="AG2863" i="1"/>
  <c r="AY2863" i="1" s="1"/>
  <c r="AI2863" i="1"/>
  <c r="W2863" i="1"/>
  <c r="AD2865" i="1"/>
  <c r="AK2865" i="1"/>
  <c r="AP2865" i="1"/>
  <c r="AB2867" i="1"/>
  <c r="AG2867" i="1"/>
  <c r="AY2867" i="1" s="1"/>
  <c r="AI2867" i="1"/>
  <c r="W2867" i="1"/>
  <c r="AD2869" i="1"/>
  <c r="AK2869" i="1"/>
  <c r="AB2871" i="1"/>
  <c r="AG2871" i="1"/>
  <c r="AY2871" i="1" s="1"/>
  <c r="AI2871" i="1"/>
  <c r="W2871" i="1"/>
  <c r="AD2873" i="1"/>
  <c r="AK2873" i="1"/>
  <c r="AB2875" i="1"/>
  <c r="AG2875" i="1"/>
  <c r="AY2875" i="1" s="1"/>
  <c r="W2875" i="1"/>
  <c r="AK2876" i="1"/>
  <c r="Y2876" i="1"/>
  <c r="AS2876" i="1"/>
  <c r="AD2876" i="1"/>
  <c r="AG2880" i="1"/>
  <c r="AY2880" i="1" s="1"/>
  <c r="AB2880" i="1"/>
  <c r="AI2880" i="1"/>
  <c r="W2880" i="1"/>
  <c r="AO2823" i="1"/>
  <c r="AO2827" i="1"/>
  <c r="AO2831" i="1"/>
  <c r="AO2835" i="1"/>
  <c r="AO2839" i="1"/>
  <c r="AO2843" i="1"/>
  <c r="AB2845" i="1"/>
  <c r="AG2845" i="1"/>
  <c r="AY2845" i="1" s="1"/>
  <c r="X2847" i="1"/>
  <c r="AC2847" i="1"/>
  <c r="AB2849" i="1"/>
  <c r="AI2849" i="1"/>
  <c r="W2849" i="1"/>
  <c r="AD2851" i="1"/>
  <c r="AK2851" i="1"/>
  <c r="Y2851" i="1"/>
  <c r="Y2852" i="1"/>
  <c r="AG2852" i="1"/>
  <c r="AY2852" i="1" s="1"/>
  <c r="AB2853" i="1"/>
  <c r="AI2853" i="1"/>
  <c r="W2853" i="1"/>
  <c r="AG2854" i="1"/>
  <c r="AY2854" i="1" s="1"/>
  <c r="AB2854" i="1"/>
  <c r="W2854" i="1"/>
  <c r="AD2855" i="1"/>
  <c r="AK2855" i="1"/>
  <c r="Y2855" i="1"/>
  <c r="AP2855" i="1"/>
  <c r="Y2856" i="1"/>
  <c r="AG2856" i="1"/>
  <c r="AY2856" i="1" s="1"/>
  <c r="AB2857" i="1"/>
  <c r="AI2857" i="1"/>
  <c r="W2857" i="1"/>
  <c r="AG2858" i="1"/>
  <c r="AY2858" i="1" s="1"/>
  <c r="AB2858" i="1"/>
  <c r="W2858" i="1"/>
  <c r="AD2859" i="1"/>
  <c r="AK2859" i="1"/>
  <c r="Y2859" i="1"/>
  <c r="AS2859" i="1"/>
  <c r="Y2860" i="1"/>
  <c r="AG2860" i="1"/>
  <c r="AY2860" i="1" s="1"/>
  <c r="AI2861" i="1"/>
  <c r="W2861" i="1"/>
  <c r="AD2881" i="1"/>
  <c r="AK2881" i="1"/>
  <c r="Y2881" i="1"/>
  <c r="AP2881" i="1"/>
  <c r="AH2903" i="1"/>
  <c r="V2903" i="1"/>
  <c r="AA2903" i="1"/>
  <c r="AF2903" i="1"/>
  <c r="AO2903" i="1"/>
  <c r="AF2850" i="1"/>
  <c r="AO2851" i="1"/>
  <c r="AF2854" i="1"/>
  <c r="AO2855" i="1"/>
  <c r="AF2858" i="1"/>
  <c r="AO2859" i="1"/>
  <c r="X2861" i="1"/>
  <c r="AC2861" i="1"/>
  <c r="AK2861" i="1"/>
  <c r="AA2862" i="1"/>
  <c r="AF2862" i="1"/>
  <c r="AO2862" i="1"/>
  <c r="AJ2863" i="1"/>
  <c r="X2863" i="1"/>
  <c r="AC2863" i="1"/>
  <c r="AC2864" i="1"/>
  <c r="AH2865" i="1"/>
  <c r="V2865" i="1"/>
  <c r="AA2865" i="1"/>
  <c r="AA2866" i="1"/>
  <c r="AF2866" i="1"/>
  <c r="AO2866" i="1"/>
  <c r="AJ2867" i="1"/>
  <c r="X2867" i="1"/>
  <c r="AC2867" i="1"/>
  <c r="AC2868" i="1"/>
  <c r="AH2869" i="1"/>
  <c r="V2869" i="1"/>
  <c r="AA2869" i="1"/>
  <c r="AA2870" i="1"/>
  <c r="AF2870" i="1"/>
  <c r="AO2870" i="1"/>
  <c r="AJ2871" i="1"/>
  <c r="X2871" i="1"/>
  <c r="AC2871" i="1"/>
  <c r="AC2872" i="1"/>
  <c r="AH2873" i="1"/>
  <c r="V2873" i="1"/>
  <c r="AA2873" i="1"/>
  <c r="AA2874" i="1"/>
  <c r="AF2874" i="1"/>
  <c r="AO2874" i="1"/>
  <c r="AJ2875" i="1"/>
  <c r="X2875" i="1"/>
  <c r="AC2875" i="1"/>
  <c r="AG2876" i="1"/>
  <c r="AY2876" i="1" s="1"/>
  <c r="AD2877" i="1"/>
  <c r="Z2878" i="1"/>
  <c r="AI2879" i="1"/>
  <c r="W2879" i="1"/>
  <c r="AG2879" i="1"/>
  <c r="AY2879" i="1" s="1"/>
  <c r="AD2883" i="1"/>
  <c r="AG2883" i="1"/>
  <c r="AY2883" i="1" s="1"/>
  <c r="AS2883" i="1"/>
  <c r="AK2883" i="1"/>
  <c r="AH2899" i="1"/>
  <c r="V2899" i="1"/>
  <c r="AA2899" i="1"/>
  <c r="AF2899" i="1"/>
  <c r="AD2914" i="1"/>
  <c r="AK2914" i="1"/>
  <c r="AS2914" i="1"/>
  <c r="AG2914" i="1"/>
  <c r="AY2914" i="1" s="1"/>
  <c r="Y2914" i="1"/>
  <c r="AO2846" i="1"/>
  <c r="W2848" i="1"/>
  <c r="X2849" i="1"/>
  <c r="AS2850" i="1"/>
  <c r="Y2850" i="1"/>
  <c r="AO2850" i="1"/>
  <c r="AO2854" i="1"/>
  <c r="AO2858" i="1"/>
  <c r="Y2861" i="1"/>
  <c r="AI2862" i="1"/>
  <c r="W2862" i="1"/>
  <c r="AB2862" i="1"/>
  <c r="AK2864" i="1"/>
  <c r="Y2864" i="1"/>
  <c r="AP2864" i="1"/>
  <c r="AD2864" i="1"/>
  <c r="AI2866" i="1"/>
  <c r="W2866" i="1"/>
  <c r="AB2866" i="1"/>
  <c r="AK2868" i="1"/>
  <c r="Y2868" i="1"/>
  <c r="AP2868" i="1"/>
  <c r="AD2868" i="1"/>
  <c r="AI2870" i="1"/>
  <c r="W2870" i="1"/>
  <c r="AB2870" i="1"/>
  <c r="AK2872" i="1"/>
  <c r="Y2872" i="1"/>
  <c r="AP2872" i="1"/>
  <c r="AD2872" i="1"/>
  <c r="AI2874" i="1"/>
  <c r="W2874" i="1"/>
  <c r="AB2874" i="1"/>
  <c r="AC2876" i="1"/>
  <c r="AH2877" i="1"/>
  <c r="V2877" i="1"/>
  <c r="AA2877" i="1"/>
  <c r="AA2878" i="1"/>
  <c r="AF2878" i="1"/>
  <c r="AO2878" i="1"/>
  <c r="AS2878" i="1"/>
  <c r="AC2879" i="1"/>
  <c r="X2879" i="1"/>
  <c r="AJ2879" i="1"/>
  <c r="AC2881" i="1"/>
  <c r="AJ2881" i="1"/>
  <c r="X2881" i="1"/>
  <c r="AA2884" i="1"/>
  <c r="AF2884" i="1"/>
  <c r="AO2884" i="1"/>
  <c r="V2884" i="1"/>
  <c r="AH2884" i="1"/>
  <c r="AC2886" i="1"/>
  <c r="AJ2886" i="1"/>
  <c r="X2886" i="1"/>
  <c r="AC2890" i="1"/>
  <c r="X2890" i="1"/>
  <c r="AO2899" i="1"/>
  <c r="X2862" i="1"/>
  <c r="Y2863" i="1"/>
  <c r="AO2863" i="1"/>
  <c r="V2864" i="1"/>
  <c r="AH2864" i="1"/>
  <c r="W2865" i="1"/>
  <c r="X2866" i="1"/>
  <c r="Y2867" i="1"/>
  <c r="AO2867" i="1"/>
  <c r="V2868" i="1"/>
  <c r="AH2868" i="1"/>
  <c r="W2869" i="1"/>
  <c r="X2870" i="1"/>
  <c r="Y2871" i="1"/>
  <c r="AO2871" i="1"/>
  <c r="V2872" i="1"/>
  <c r="AH2872" i="1"/>
  <c r="W2873" i="1"/>
  <c r="X2874" i="1"/>
  <c r="Y2875" i="1"/>
  <c r="AO2875" i="1"/>
  <c r="V2876" i="1"/>
  <c r="AH2876" i="1"/>
  <c r="W2877" i="1"/>
  <c r="X2878" i="1"/>
  <c r="Y2879" i="1"/>
  <c r="AG2881" i="1"/>
  <c r="AY2881" i="1" s="1"/>
  <c r="AC2882" i="1"/>
  <c r="AJ2882" i="1"/>
  <c r="X2882" i="1"/>
  <c r="AA2896" i="1"/>
  <c r="AF2896" i="1"/>
  <c r="AO2896" i="1"/>
  <c r="V2896" i="1"/>
  <c r="AF2911" i="1"/>
  <c r="AA2911" i="1"/>
  <c r="V2911" i="1"/>
  <c r="AO2911" i="1"/>
  <c r="AH2911" i="1"/>
  <c r="AO2864" i="1"/>
  <c r="AO2868" i="1"/>
  <c r="AO2872" i="1"/>
  <c r="AO2876" i="1"/>
  <c r="AC2880" i="1"/>
  <c r="AJ2880" i="1"/>
  <c r="X2880" i="1"/>
  <c r="AG2882" i="1"/>
  <c r="AY2882" i="1" s="1"/>
  <c r="W2882" i="1"/>
  <c r="AH2883" i="1"/>
  <c r="V2883" i="1"/>
  <c r="AO2883" i="1"/>
  <c r="AA2892" i="1"/>
  <c r="AF2892" i="1"/>
  <c r="AO2892" i="1"/>
  <c r="V2892" i="1"/>
  <c r="AC2894" i="1"/>
  <c r="X2894" i="1"/>
  <c r="AB2897" i="1"/>
  <c r="AG2897" i="1"/>
  <c r="AY2897" i="1" s="1"/>
  <c r="AI2897" i="1"/>
  <c r="W2897" i="1"/>
  <c r="AH2907" i="1"/>
  <c r="V2907" i="1"/>
  <c r="AA2907" i="1"/>
  <c r="AF2907" i="1"/>
  <c r="AG2916" i="1"/>
  <c r="AY2916" i="1" s="1"/>
  <c r="AB2916" i="1"/>
  <c r="AI2916" i="1"/>
  <c r="W2916" i="1"/>
  <c r="AF2880" i="1"/>
  <c r="AO2881" i="1"/>
  <c r="AK2882" i="1"/>
  <c r="Y2882" i="1"/>
  <c r="AI2884" i="1"/>
  <c r="W2884" i="1"/>
  <c r="AB2884" i="1"/>
  <c r="AB2885" i="1"/>
  <c r="AG2885" i="1"/>
  <c r="AY2885" i="1" s="1"/>
  <c r="W2885" i="1"/>
  <c r="AK2886" i="1"/>
  <c r="Y2886" i="1"/>
  <c r="AP2886" i="1"/>
  <c r="AD2886" i="1"/>
  <c r="Y2887" i="1"/>
  <c r="AG2887" i="1"/>
  <c r="AY2887" i="1" s="1"/>
  <c r="AI2888" i="1"/>
  <c r="W2888" i="1"/>
  <c r="AB2888" i="1"/>
  <c r="AB2889" i="1"/>
  <c r="AG2889" i="1"/>
  <c r="AY2889" i="1" s="1"/>
  <c r="W2889" i="1"/>
  <c r="AK2890" i="1"/>
  <c r="Y2890" i="1"/>
  <c r="AP2890" i="1"/>
  <c r="AD2890" i="1"/>
  <c r="Y2891" i="1"/>
  <c r="AG2891" i="1"/>
  <c r="AY2891" i="1" s="1"/>
  <c r="AI2892" i="1"/>
  <c r="W2892" i="1"/>
  <c r="AB2892" i="1"/>
  <c r="AB2893" i="1"/>
  <c r="AG2893" i="1"/>
  <c r="W2893" i="1"/>
  <c r="AK2894" i="1"/>
  <c r="Y2894" i="1"/>
  <c r="AD2894" i="1"/>
  <c r="Y2895" i="1"/>
  <c r="AG2895" i="1"/>
  <c r="AY2895" i="1" s="1"/>
  <c r="AI2896" i="1"/>
  <c r="W2896" i="1"/>
  <c r="AB2896" i="1"/>
  <c r="AJ2901" i="1"/>
  <c r="X2901" i="1"/>
  <c r="AC2901" i="1"/>
  <c r="AP2901" i="1"/>
  <c r="AJ2905" i="1"/>
  <c r="X2905" i="1"/>
  <c r="AC2905" i="1"/>
  <c r="AP2905" i="1"/>
  <c r="AC2908" i="1"/>
  <c r="AJ2908" i="1"/>
  <c r="X2908" i="1"/>
  <c r="AD2910" i="1"/>
  <c r="AG2910" i="1"/>
  <c r="AY2910" i="1" s="1"/>
  <c r="Y2910" i="1"/>
  <c r="AS2910" i="1"/>
  <c r="AK2910" i="1"/>
  <c r="AO2880" i="1"/>
  <c r="X2883" i="1"/>
  <c r="AC2883" i="1"/>
  <c r="AJ2885" i="1"/>
  <c r="X2885" i="1"/>
  <c r="AC2885" i="1"/>
  <c r="AH2887" i="1"/>
  <c r="V2887" i="1"/>
  <c r="AA2887" i="1"/>
  <c r="AJ2889" i="1"/>
  <c r="X2889" i="1"/>
  <c r="AC2889" i="1"/>
  <c r="AS2889" i="1"/>
  <c r="AH2891" i="1"/>
  <c r="V2891" i="1"/>
  <c r="AA2891" i="1"/>
  <c r="AJ2893" i="1"/>
  <c r="X2893" i="1"/>
  <c r="AC2893" i="1"/>
  <c r="AH2895" i="1"/>
  <c r="V2895" i="1"/>
  <c r="AA2895" i="1"/>
  <c r="AF2897" i="1"/>
  <c r="AO2897" i="1"/>
  <c r="AA2897" i="1"/>
  <c r="AD2917" i="1"/>
  <c r="AK2917" i="1"/>
  <c r="Y2917" i="1"/>
  <c r="AP2917" i="1"/>
  <c r="AO2885" i="1"/>
  <c r="AO2889" i="1"/>
  <c r="AO2893" i="1"/>
  <c r="AK2898" i="1"/>
  <c r="Y2898" i="1"/>
  <c r="AD2898" i="1"/>
  <c r="Y2899" i="1"/>
  <c r="AG2899" i="1"/>
  <c r="AY2899" i="1" s="1"/>
  <c r="AI2900" i="1"/>
  <c r="W2900" i="1"/>
  <c r="AB2900" i="1"/>
  <c r="AB2901" i="1"/>
  <c r="AG2901" i="1"/>
  <c r="AY2901" i="1" s="1"/>
  <c r="W2901" i="1"/>
  <c r="AK2902" i="1"/>
  <c r="Y2902" i="1"/>
  <c r="AS2902" i="1"/>
  <c r="AD2902" i="1"/>
  <c r="Y2903" i="1"/>
  <c r="AG2903" i="1"/>
  <c r="AY2903" i="1" s="1"/>
  <c r="AI2904" i="1"/>
  <c r="W2904" i="1"/>
  <c r="AB2904" i="1"/>
  <c r="AB2905" i="1"/>
  <c r="AG2905" i="1"/>
  <c r="W2905" i="1"/>
  <c r="AK2906" i="1"/>
  <c r="Y2906" i="1"/>
  <c r="AD2906" i="1"/>
  <c r="Y2907" i="1"/>
  <c r="AG2907" i="1"/>
  <c r="AY2907" i="1" s="1"/>
  <c r="AG2908" i="1"/>
  <c r="AY2908" i="1" s="1"/>
  <c r="AB2908" i="1"/>
  <c r="AI2908" i="1"/>
  <c r="W2908" i="1"/>
  <c r="AC2912" i="1"/>
  <c r="AJ2912" i="1"/>
  <c r="X2912" i="1"/>
  <c r="AO2882" i="1"/>
  <c r="AO2886" i="1"/>
  <c r="AO2890" i="1"/>
  <c r="AO2894" i="1"/>
  <c r="AJ2897" i="1"/>
  <c r="X2897" i="1"/>
  <c r="AC2897" i="1"/>
  <c r="AC2898" i="1"/>
  <c r="X2898" i="1"/>
  <c r="AK2899" i="1"/>
  <c r="AA2900" i="1"/>
  <c r="AF2900" i="1"/>
  <c r="AH2900" i="1"/>
  <c r="AI2901" i="1"/>
  <c r="AC2902" i="1"/>
  <c r="X2902" i="1"/>
  <c r="AK2903" i="1"/>
  <c r="AA2904" i="1"/>
  <c r="AF2904" i="1"/>
  <c r="AH2904" i="1"/>
  <c r="AI2905" i="1"/>
  <c r="AC2906" i="1"/>
  <c r="X2906" i="1"/>
  <c r="AK2907" i="1"/>
  <c r="AC2909" i="1"/>
  <c r="AJ2909" i="1"/>
  <c r="AA2910" i="1"/>
  <c r="AH2910" i="1"/>
  <c r="V2910" i="1"/>
  <c r="AF2910" i="1"/>
  <c r="AO2910" i="1"/>
  <c r="AG2912" i="1"/>
  <c r="AY2912" i="1" s="1"/>
  <c r="AB2912" i="1"/>
  <c r="AI2912" i="1"/>
  <c r="W2912" i="1"/>
  <c r="AO2901" i="1"/>
  <c r="AO2905" i="1"/>
  <c r="AD2913" i="1"/>
  <c r="AK2913" i="1"/>
  <c r="Y2913" i="1"/>
  <c r="AP2913" i="1"/>
  <c r="AB2915" i="1"/>
  <c r="AI2915" i="1"/>
  <c r="W2915" i="1"/>
  <c r="AC2917" i="1"/>
  <c r="AA2918" i="1"/>
  <c r="AH2918" i="1"/>
  <c r="V2918" i="1"/>
  <c r="AK2918" i="1"/>
  <c r="AO2898" i="1"/>
  <c r="AO2902" i="1"/>
  <c r="AO2906" i="1"/>
  <c r="AD2909" i="1"/>
  <c r="AK2909" i="1"/>
  <c r="Y2909" i="1"/>
  <c r="AP2909" i="1"/>
  <c r="AB2911" i="1"/>
  <c r="AI2911" i="1"/>
  <c r="W2911" i="1"/>
  <c r="AC2913" i="1"/>
  <c r="AA2914" i="1"/>
  <c r="AH2914" i="1"/>
  <c r="V2914" i="1"/>
  <c r="AF2915" i="1"/>
  <c r="AA2915" i="1"/>
  <c r="AO2915" i="1"/>
  <c r="AC2916" i="1"/>
  <c r="AJ2916" i="1"/>
  <c r="X2916" i="1"/>
  <c r="AG2917" i="1"/>
  <c r="AY2917" i="1" s="1"/>
  <c r="X2917" i="1"/>
  <c r="AO2918" i="1"/>
  <c r="AF2908" i="1"/>
  <c r="AO2909" i="1"/>
  <c r="AO2913" i="1"/>
  <c r="AO2917" i="1"/>
  <c r="AP2908" i="1"/>
  <c r="Y2908" i="1"/>
  <c r="AO2908" i="1"/>
  <c r="V2909" i="1"/>
  <c r="W2910" i="1"/>
  <c r="X2911" i="1"/>
  <c r="Y2912" i="1"/>
  <c r="AO2912" i="1"/>
  <c r="V2913" i="1"/>
  <c r="W2914" i="1"/>
  <c r="X2915" i="1"/>
  <c r="Y2916" i="1"/>
  <c r="AO2916" i="1"/>
  <c r="V2917" i="1"/>
  <c r="W2918" i="1"/>
  <c r="AI1782" i="1" l="1"/>
  <c r="AI1738" i="1"/>
  <c r="AI1046" i="1"/>
  <c r="AI623" i="1"/>
  <c r="AI1483" i="1"/>
  <c r="AJ1521" i="1"/>
  <c r="AI735" i="1"/>
  <c r="AI1616" i="1"/>
  <c r="AI1773" i="1"/>
  <c r="AI1343" i="1"/>
  <c r="AI1712" i="1"/>
  <c r="AI706" i="1"/>
  <c r="AI494" i="1"/>
  <c r="AI1031" i="1"/>
  <c r="AJ390" i="1"/>
  <c r="AI654" i="1"/>
  <c r="AJ1802" i="1"/>
  <c r="AI1408" i="1"/>
  <c r="AI1641" i="1"/>
  <c r="AI1239" i="1"/>
  <c r="AI978" i="1"/>
  <c r="AI905" i="1"/>
  <c r="AI782" i="1"/>
  <c r="AJ1486" i="1"/>
  <c r="AI737" i="1"/>
  <c r="AI452" i="1"/>
  <c r="AJ1803" i="1"/>
  <c r="AJ1526" i="1"/>
  <c r="AI1899" i="1"/>
  <c r="AI1753" i="1"/>
  <c r="AI897" i="1"/>
  <c r="AI528" i="1"/>
  <c r="AI1020" i="1"/>
  <c r="AI1495" i="1"/>
  <c r="AI1192" i="1"/>
  <c r="AI731" i="1"/>
  <c r="AJ693" i="1"/>
  <c r="AI1700" i="1"/>
  <c r="AI1353" i="1"/>
  <c r="AI1872" i="1"/>
  <c r="AI1841" i="1"/>
  <c r="AI486" i="1"/>
  <c r="AI1165" i="1"/>
  <c r="AI1078" i="1"/>
  <c r="AI1656" i="1"/>
  <c r="AI1682" i="1"/>
  <c r="AI1569" i="1"/>
  <c r="AI570" i="1"/>
  <c r="AI1697" i="1"/>
  <c r="AI1857" i="1"/>
  <c r="AI1184" i="1"/>
  <c r="AI1002" i="1"/>
  <c r="AI770" i="1"/>
  <c r="AI447" i="1"/>
  <c r="AI727" i="1"/>
  <c r="AI679" i="1"/>
  <c r="AI591" i="1"/>
  <c r="AI949" i="1"/>
  <c r="AI1879" i="1"/>
  <c r="AI1867" i="1"/>
  <c r="AI1549" i="1"/>
  <c r="AI1498" i="1"/>
  <c r="AI955" i="1"/>
  <c r="AI470" i="1"/>
  <c r="AI714" i="1"/>
  <c r="AI508" i="1"/>
  <c r="AI687" i="1"/>
  <c r="AI1723" i="1"/>
  <c r="AI500" i="1"/>
  <c r="AI482" i="1"/>
  <c r="AI432" i="1"/>
  <c r="AI749" i="1"/>
  <c r="AI718" i="1"/>
  <c r="AI772" i="1"/>
  <c r="AI683" i="1"/>
  <c r="AI1177" i="1"/>
  <c r="AI660" i="1"/>
  <c r="AI869" i="1"/>
  <c r="AI1262" i="1"/>
  <c r="AI1238" i="1"/>
  <c r="AI1230" i="1"/>
  <c r="AI961" i="1"/>
  <c r="AI617" i="1"/>
  <c r="AI1402" i="1"/>
  <c r="AI1359" i="1"/>
  <c r="AI1194" i="1"/>
  <c r="AI1927" i="1"/>
  <c r="AI1620" i="1"/>
  <c r="AI1865" i="1"/>
  <c r="AJ1525" i="1"/>
  <c r="AJ1509" i="1"/>
  <c r="AI1256" i="1"/>
  <c r="AI1034" i="1"/>
  <c r="AI613" i="1"/>
  <c r="AI1157" i="1"/>
  <c r="AI1054" i="1"/>
  <c r="AI1222" i="1"/>
  <c r="AI1350" i="1"/>
  <c r="AI1196" i="1"/>
  <c r="AI1060" i="1"/>
  <c r="AI572" i="1"/>
  <c r="AJ1510" i="1"/>
  <c r="AI778" i="1"/>
  <c r="AI675" i="1"/>
  <c r="AJ408" i="1"/>
  <c r="AJ404" i="1"/>
  <c r="AJ393" i="1"/>
  <c r="AI919" i="1"/>
  <c r="AI906" i="1"/>
  <c r="AI712" i="1"/>
  <c r="AI656" i="1"/>
  <c r="AI478" i="1"/>
  <c r="AI466" i="1"/>
  <c r="AI498" i="1"/>
  <c r="AI815" i="1"/>
  <c r="AI526" i="1"/>
  <c r="AI1922" i="1"/>
  <c r="AI1644" i="1"/>
  <c r="AI514" i="1"/>
  <c r="AI444" i="1"/>
  <c r="AI722" i="1"/>
  <c r="AI1228" i="1"/>
  <c r="AI743" i="1"/>
  <c r="AI704" i="1"/>
  <c r="AJ695" i="1"/>
  <c r="AI671" i="1"/>
  <c r="AI627" i="1"/>
  <c r="AI1226" i="1"/>
  <c r="AI741" i="1"/>
  <c r="AI1028" i="1"/>
  <c r="AI1487" i="1"/>
  <c r="AI1757" i="1"/>
  <c r="AI1607" i="1"/>
  <c r="AI1603" i="1"/>
  <c r="AI1587" i="1"/>
  <c r="AH1837" i="1"/>
  <c r="AI1694" i="1"/>
  <c r="AI1551" i="1"/>
  <c r="AI1145" i="1"/>
  <c r="AI923" i="1"/>
  <c r="AI811" i="1"/>
  <c r="AI794" i="1"/>
  <c r="AI755" i="1"/>
  <c r="AI716" i="1"/>
  <c r="AI652" i="1"/>
  <c r="AI1252" i="1"/>
  <c r="AI790" i="1"/>
  <c r="AI566" i="1"/>
  <c r="AI1893" i="1"/>
  <c r="AI1635" i="1"/>
  <c r="AI1517" i="1"/>
  <c r="AI1254" i="1"/>
  <c r="AI428" i="1"/>
  <c r="AJ1522" i="1"/>
  <c r="AI1220" i="1"/>
  <c r="AI1274" i="1"/>
  <c r="AI1266" i="1"/>
  <c r="AI1234" i="1"/>
  <c r="AI1202" i="1"/>
  <c r="AI1132" i="1"/>
  <c r="AI903" i="1"/>
  <c r="AI1626" i="1"/>
  <c r="AI1618" i="1"/>
  <c r="AI1869" i="1"/>
  <c r="AI1861" i="1"/>
  <c r="AI1845" i="1"/>
  <c r="AI1750" i="1"/>
  <c r="AI1578" i="1"/>
  <c r="AI1365" i="1"/>
  <c r="AI1670" i="1"/>
  <c r="AI1232" i="1"/>
  <c r="AI1066" i="1"/>
  <c r="AI803" i="1"/>
  <c r="AI403" i="1"/>
  <c r="AI1917" i="1"/>
  <c r="AI1236" i="1"/>
  <c r="AJ1514" i="1"/>
  <c r="AI753" i="1"/>
  <c r="AI658" i="1"/>
  <c r="AI1014" i="1"/>
  <c r="AI1617" i="1"/>
  <c r="AI904" i="1"/>
  <c r="AI472" i="1"/>
  <c r="AI464" i="1"/>
  <c r="AI756" i="1"/>
  <c r="AI1555" i="1"/>
  <c r="AI650" i="1"/>
  <c r="AI1314" i="1"/>
  <c r="AI702" i="1"/>
  <c r="AI1304" i="1"/>
  <c r="AI776" i="1"/>
  <c r="AJ694" i="1"/>
  <c r="AI1284" i="1"/>
  <c r="AI1920" i="1"/>
  <c r="AI1912" i="1"/>
  <c r="AJ1801" i="1"/>
  <c r="AI1512" i="1"/>
  <c r="AI621" i="1"/>
  <c r="AI516" i="1"/>
  <c r="AI892" i="1"/>
  <c r="AI646" i="1"/>
  <c r="AI1560" i="1"/>
  <c r="AI1851" i="1"/>
  <c r="AI1178" i="1"/>
  <c r="AI607" i="1"/>
  <c r="AI788" i="1"/>
  <c r="AI764" i="1"/>
  <c r="AI1332" i="1"/>
  <c r="AI1921" i="1"/>
  <c r="AI1717" i="1"/>
  <c r="AI1650" i="1"/>
  <c r="AI1667" i="1"/>
  <c r="AI1915" i="1"/>
  <c r="AI1248" i="1"/>
  <c r="AI1050" i="1"/>
  <c r="AI931" i="1"/>
  <c r="AI916" i="1"/>
  <c r="AI762" i="1"/>
  <c r="AH954" i="1"/>
  <c r="AI609" i="1"/>
  <c r="AI1900" i="1"/>
  <c r="AI1575" i="1"/>
  <c r="AI1159" i="1"/>
  <c r="AI1040" i="1"/>
  <c r="AI1923" i="1"/>
  <c r="AI1393" i="1"/>
  <c r="AI1362" i="1"/>
  <c r="AI1318" i="1"/>
  <c r="AI1258" i="1"/>
  <c r="AI1218" i="1"/>
  <c r="AI805" i="1"/>
  <c r="AI1581" i="1"/>
  <c r="AI1347" i="1"/>
  <c r="AI615" i="1"/>
  <c r="AI1759" i="1"/>
  <c r="AI1747" i="1"/>
  <c r="AH1608" i="1"/>
  <c r="AI1169" i="1"/>
  <c r="AI1153" i="1"/>
  <c r="AI1601" i="1"/>
  <c r="AI1286" i="1"/>
  <c r="AI468" i="1"/>
  <c r="AI460" i="1"/>
  <c r="AI1703" i="1"/>
  <c r="AI1403" i="1"/>
  <c r="AJ914" i="1"/>
  <c r="AI1008" i="1"/>
  <c r="AI891" i="1"/>
  <c r="AJ396" i="1"/>
  <c r="AI1691" i="1"/>
  <c r="AI1928" i="1"/>
  <c r="AI1919" i="1"/>
  <c r="AI1679" i="1"/>
  <c r="AI1638" i="1"/>
  <c r="AI1558" i="1"/>
  <c r="AI1732" i="1"/>
  <c r="AI1612" i="1"/>
  <c r="AI1530" i="1"/>
  <c r="AI1795" i="1"/>
  <c r="AI1664" i="1"/>
  <c r="AI1632" i="1"/>
  <c r="AI1763" i="1"/>
  <c r="AI1894" i="1"/>
  <c r="AI1676" i="1"/>
  <c r="AI1609" i="1"/>
  <c r="AI1563" i="1"/>
  <c r="AI1881" i="1"/>
  <c r="AI1605" i="1"/>
  <c r="AI1264" i="1"/>
  <c r="AI1240" i="1"/>
  <c r="AI787" i="1"/>
  <c r="AI531" i="1"/>
  <c r="AI817" i="1"/>
  <c r="AI1552" i="1"/>
  <c r="AI1214" i="1"/>
  <c r="AI1151" i="1"/>
  <c r="AI990" i="1"/>
  <c r="AI1334" i="1"/>
  <c r="AI1310" i="1"/>
  <c r="AI1302" i="1"/>
  <c r="AI1250" i="1"/>
  <c r="AI1210" i="1"/>
  <c r="AI1163" i="1"/>
  <c r="AI1147" i="1"/>
  <c r="AI421" i="1"/>
  <c r="AJ1519" i="1"/>
  <c r="AI1312" i="1"/>
  <c r="AI1308" i="1"/>
  <c r="AI972" i="1"/>
  <c r="AI685" i="1"/>
  <c r="AI784" i="1"/>
  <c r="AI800" i="1"/>
  <c r="AI677" i="1"/>
  <c r="AJ596" i="1"/>
  <c r="AI564" i="1"/>
  <c r="AI418" i="1"/>
  <c r="AI1859" i="1"/>
  <c r="AI1863" i="1"/>
  <c r="AI1839" i="1"/>
  <c r="AI1776" i="1"/>
  <c r="AJ1520" i="1"/>
  <c r="AI1296" i="1"/>
  <c r="AI450" i="1"/>
  <c r="AJ1524" i="1"/>
  <c r="AI458" i="1"/>
  <c r="AI506" i="1"/>
  <c r="AI1744" i="1"/>
  <c r="AI1926" i="1"/>
  <c r="AI747" i="1"/>
  <c r="AI644" i="1"/>
  <c r="AI524" i="1"/>
  <c r="AI562" i="1"/>
  <c r="AI1280" i="1"/>
  <c r="AI1659" i="1"/>
  <c r="AI1629" i="1"/>
  <c r="AI1550" i="1"/>
  <c r="AI1320" i="1"/>
  <c r="AI1688" i="1"/>
  <c r="AI1391" i="1"/>
  <c r="AI1344" i="1"/>
  <c r="AI1340" i="1"/>
  <c r="AI689" i="1"/>
  <c r="AI937" i="1"/>
  <c r="AI480" i="1"/>
  <c r="AJ910" i="1"/>
  <c r="AI484" i="1"/>
  <c r="AI1882" i="1"/>
  <c r="AI1878" i="1"/>
  <c r="AI996" i="1"/>
  <c r="AI1710" i="1"/>
  <c r="AI1597" i="1"/>
  <c r="AI1903" i="1"/>
  <c r="AI1887" i="1"/>
  <c r="AI1911" i="1"/>
  <c r="AH1604" i="1"/>
  <c r="AI1548" i="1"/>
  <c r="AI1623" i="1"/>
  <c r="AI1909" i="1"/>
  <c r="AH1663" i="1"/>
  <c r="AH1619" i="1"/>
  <c r="AI1338" i="1"/>
  <c r="AI700" i="1"/>
  <c r="AI691" i="1"/>
  <c r="AI642" i="1"/>
  <c r="AI522" i="1"/>
  <c r="AI1595" i="1"/>
  <c r="AI1306" i="1"/>
  <c r="AI1298" i="1"/>
  <c r="AI1290" i="1"/>
  <c r="AI1278" i="1"/>
  <c r="AI1171" i="1"/>
  <c r="AI1843" i="1"/>
  <c r="AI796" i="1"/>
  <c r="AI725" i="1"/>
  <c r="AI925" i="1"/>
  <c r="AI768" i="1"/>
  <c r="AI568" i="1"/>
  <c r="AI1368" i="1"/>
  <c r="AI1292" i="1"/>
  <c r="AI430" i="1"/>
  <c r="AI496" i="1"/>
  <c r="AI438" i="1"/>
  <c r="AI488" i="1"/>
  <c r="AJ584" i="1"/>
  <c r="AI1729" i="1"/>
  <c r="AI1714" i="1"/>
  <c r="AI1324" i="1"/>
  <c r="AI1902" i="1"/>
  <c r="AJ588" i="1"/>
  <c r="AI1647" i="1"/>
  <c r="AI426" i="1"/>
  <c r="AI611" i="1"/>
  <c r="AI1316" i="1"/>
  <c r="AH1240" i="1"/>
  <c r="AI1663" i="1"/>
  <c r="AI1206" i="1"/>
  <c r="AI1175" i="1"/>
  <c r="AI1072" i="1"/>
  <c r="AI809" i="1"/>
  <c r="AI1853" i="1"/>
  <c r="AI1566" i="1"/>
  <c r="AJ1528" i="1"/>
  <c r="AI1599" i="1"/>
  <c r="AI1914" i="1"/>
  <c r="AI1272" i="1"/>
  <c r="AI1190" i="1"/>
  <c r="AI681" i="1"/>
  <c r="AI454" i="1"/>
  <c r="AI1706" i="1"/>
  <c r="AI1371" i="1"/>
  <c r="AI1796" i="1"/>
  <c r="AI1788" i="1"/>
  <c r="AI729" i="1"/>
  <c r="AI1855" i="1"/>
  <c r="AI1356" i="1"/>
  <c r="AI1918" i="1"/>
  <c r="AI510" i="1"/>
  <c r="AI442" i="1"/>
  <c r="AI406" i="1"/>
  <c r="AI492" i="1"/>
  <c r="AJ407" i="1"/>
  <c r="AI1499" i="1"/>
  <c r="AI984" i="1"/>
  <c r="AI387" i="1"/>
  <c r="AH638" i="1"/>
  <c r="AH1232" i="1"/>
  <c r="AH1145" i="1"/>
  <c r="AH1082" i="1"/>
  <c r="AH1516" i="1"/>
  <c r="AH1281" i="1"/>
  <c r="AH1269" i="1"/>
  <c r="AH1116" i="1"/>
  <c r="AI1055" i="1"/>
  <c r="AH1905" i="1"/>
  <c r="AH1293" i="1"/>
  <c r="AH829" i="1"/>
  <c r="AI1243" i="1"/>
  <c r="AH1115" i="1"/>
  <c r="AH880" i="1"/>
  <c r="AI1057" i="1"/>
  <c r="AH831" i="1"/>
  <c r="AH1325" i="1"/>
  <c r="AH1289" i="1"/>
  <c r="AH1365" i="1"/>
  <c r="AH641" i="1"/>
  <c r="AH1404" i="1"/>
  <c r="AH676" i="1"/>
  <c r="AI1373" i="1"/>
  <c r="AI1188" i="1"/>
  <c r="AI1045" i="1"/>
  <c r="AH1790" i="1"/>
  <c r="AH1716" i="1"/>
  <c r="AH1484" i="1"/>
  <c r="AH1005" i="1"/>
  <c r="AI979" i="1"/>
  <c r="AI708" i="1"/>
  <c r="AH662" i="1"/>
  <c r="AI626" i="1"/>
  <c r="AH876" i="1"/>
  <c r="AI513" i="1"/>
  <c r="AH658" i="1"/>
  <c r="AH650" i="1"/>
  <c r="AI624" i="1"/>
  <c r="AI1389" i="1"/>
  <c r="AI546" i="1"/>
  <c r="AH653" i="1"/>
  <c r="AI1979" i="1"/>
  <c r="AI1501" i="1"/>
  <c r="AI1407" i="1"/>
  <c r="AI1085" i="1"/>
  <c r="AI1021" i="1"/>
  <c r="AH988" i="1"/>
  <c r="AI874" i="1"/>
  <c r="AH872" i="1"/>
  <c r="AH832" i="1"/>
  <c r="AI822" i="1"/>
  <c r="AI766" i="1"/>
  <c r="AH764" i="1"/>
  <c r="AI405" i="1"/>
  <c r="AH1129" i="1"/>
  <c r="AH827" i="1"/>
  <c r="AH879" i="1"/>
  <c r="AH875" i="1"/>
  <c r="AH660" i="1"/>
  <c r="AH1447" i="1"/>
  <c r="AH1236" i="1"/>
  <c r="AH1256" i="1"/>
  <c r="AH640" i="1"/>
  <c r="AH1149" i="1"/>
  <c r="AH716" i="1"/>
  <c r="AH1200" i="1"/>
  <c r="AH1169" i="1"/>
  <c r="AH1185" i="1"/>
  <c r="AI2040" i="1"/>
  <c r="AI1847" i="1"/>
  <c r="AH825" i="1"/>
  <c r="AI649" i="1"/>
  <c r="AI587" i="1"/>
  <c r="AH1861" i="1"/>
  <c r="AH1805" i="1"/>
  <c r="AH1876" i="1"/>
  <c r="AH1853" i="1"/>
  <c r="AI1974" i="1"/>
  <c r="AH382" i="1"/>
  <c r="AH1050" i="1"/>
  <c r="AH1976" i="1"/>
  <c r="AI1442" i="1"/>
  <c r="AH1524" i="1"/>
  <c r="AH890" i="1"/>
  <c r="AH1431" i="1"/>
  <c r="AH908" i="1"/>
  <c r="AH1511" i="1"/>
  <c r="AH1448" i="1"/>
  <c r="AH1333" i="1"/>
  <c r="AH1317" i="1"/>
  <c r="AH1278" i="1"/>
  <c r="AH1274" i="1"/>
  <c r="AI523" i="1"/>
  <c r="AI711" i="1"/>
  <c r="AI696" i="1"/>
  <c r="AH656" i="1"/>
  <c r="AH657" i="1"/>
  <c r="AH665" i="1"/>
  <c r="AH1935" i="1"/>
  <c r="AH953" i="1"/>
  <c r="AH693" i="1"/>
  <c r="AH840" i="1"/>
  <c r="AI455" i="1"/>
  <c r="AH2050" i="1"/>
  <c r="AH2083" i="1"/>
  <c r="AH1896" i="1"/>
  <c r="AH1786" i="1"/>
  <c r="AH1712" i="1"/>
  <c r="AH1813" i="1"/>
  <c r="AI1787" i="1"/>
  <c r="AH1449" i="1"/>
  <c r="AH1433" i="1"/>
  <c r="AH1774" i="1"/>
  <c r="AH1635" i="1"/>
  <c r="AH1361" i="1"/>
  <c r="AH1320" i="1"/>
  <c r="AH1297" i="1"/>
  <c r="AI1035" i="1"/>
  <c r="AI771" i="1"/>
  <c r="AH768" i="1"/>
  <c r="AI554" i="1"/>
  <c r="AH1353" i="1"/>
  <c r="AH1102" i="1"/>
  <c r="AI1685" i="1"/>
  <c r="AI2031" i="1"/>
  <c r="AI1952" i="1"/>
  <c r="AH2069" i="1"/>
  <c r="AH2054" i="1"/>
  <c r="AH1880" i="1"/>
  <c r="AH1727" i="1"/>
  <c r="AI1518" i="1"/>
  <c r="AH1441" i="1"/>
  <c r="AH1900" i="1"/>
  <c r="AH1742" i="1"/>
  <c r="AH1731" i="1"/>
  <c r="AI1654" i="1"/>
  <c r="AH1234" i="1"/>
  <c r="AI1185" i="1"/>
  <c r="AI1182" i="1"/>
  <c r="AH698" i="1"/>
  <c r="AI1073" i="1"/>
  <c r="AI1789" i="1"/>
  <c r="AI1711" i="1"/>
  <c r="AH2080" i="1"/>
  <c r="AH2038" i="1"/>
  <c r="AI1889" i="1"/>
  <c r="AH1884" i="1"/>
  <c r="AH1821" i="1"/>
  <c r="AI1779" i="1"/>
  <c r="AH1758" i="1"/>
  <c r="AH1674" i="1"/>
  <c r="AH1649" i="1"/>
  <c r="AH1508" i="1"/>
  <c r="AI1709" i="1"/>
  <c r="AH873" i="1"/>
  <c r="AI563" i="1"/>
  <c r="AH877" i="1"/>
  <c r="AH861" i="1"/>
  <c r="AI1336" i="1"/>
  <c r="AI1330" i="1"/>
  <c r="AI774" i="1"/>
  <c r="AS774" i="1" s="1"/>
  <c r="AH1366" i="1"/>
  <c r="AI952" i="1"/>
  <c r="AH631" i="1"/>
  <c r="AH1022" i="1"/>
  <c r="AH1121" i="1"/>
  <c r="AH1477" i="1"/>
  <c r="AH952" i="1"/>
  <c r="AH1208" i="1"/>
  <c r="AH940" i="1"/>
  <c r="AH1197" i="1"/>
  <c r="AH586" i="1"/>
  <c r="AI1971" i="1"/>
  <c r="AI1726" i="1"/>
  <c r="AI1864" i="1"/>
  <c r="AI1785" i="1"/>
  <c r="AH1161" i="1"/>
  <c r="AI645" i="1"/>
  <c r="AI1374" i="1"/>
  <c r="AI1173" i="1"/>
  <c r="AH1019" i="1"/>
  <c r="AH767" i="1"/>
  <c r="AI1015" i="1"/>
  <c r="AH826" i="1"/>
  <c r="AH609" i="1"/>
  <c r="AI519" i="1"/>
  <c r="AI1804" i="1"/>
  <c r="AH863" i="1"/>
  <c r="AH692" i="1"/>
  <c r="AH1098" i="1"/>
  <c r="AH2008" i="1"/>
  <c r="AH644" i="1"/>
  <c r="AI1741" i="1"/>
  <c r="AH1033" i="1"/>
  <c r="AH769" i="1"/>
  <c r="AI1781" i="1"/>
  <c r="AI1327" i="1"/>
  <c r="AI1319" i="1"/>
  <c r="AI1270" i="1"/>
  <c r="AH1182" i="1"/>
  <c r="AI1097" i="1"/>
  <c r="AI962" i="1"/>
  <c r="AH579" i="1"/>
  <c r="AH1523" i="1"/>
  <c r="AH661" i="1"/>
  <c r="AI1772" i="1"/>
  <c r="AH1194" i="1"/>
  <c r="AI1164" i="1"/>
  <c r="AI1109" i="1"/>
  <c r="AI798" i="1"/>
  <c r="AH733" i="1"/>
  <c r="AH1525" i="1"/>
  <c r="AI1470" i="1"/>
  <c r="AH441" i="1"/>
  <c r="AI1430" i="1"/>
  <c r="AH1367" i="1"/>
  <c r="AH1522" i="1"/>
  <c r="AH390" i="1"/>
  <c r="AH871" i="1"/>
  <c r="AY2058" i="1"/>
  <c r="AI2058" i="1"/>
  <c r="AY1999" i="1"/>
  <c r="AI1999" i="1"/>
  <c r="AY1967" i="1"/>
  <c r="AI1967" i="1"/>
  <c r="AY1904" i="1"/>
  <c r="AI1904" i="1"/>
  <c r="AY1791" i="1"/>
  <c r="AI1791" i="1"/>
  <c r="AH1645" i="1"/>
  <c r="AJ1645" i="1"/>
  <c r="AY1496" i="1"/>
  <c r="AI1496" i="1"/>
  <c r="AY1433" i="1"/>
  <c r="AI1433" i="1"/>
  <c r="AY1510" i="1"/>
  <c r="AI1510" i="1"/>
  <c r="AY1463" i="1"/>
  <c r="AI1463" i="1"/>
  <c r="AY1448" i="1"/>
  <c r="AI1448" i="1"/>
  <c r="AY844" i="1"/>
  <c r="AI844" i="1"/>
  <c r="AY641" i="1"/>
  <c r="AI641" i="1"/>
  <c r="AY829" i="1"/>
  <c r="AI829" i="1"/>
  <c r="AY561" i="1"/>
  <c r="AI561" i="1"/>
  <c r="AY1176" i="1"/>
  <c r="BA1176" i="1" s="1"/>
  <c r="AI1176" i="1"/>
  <c r="AY1113" i="1"/>
  <c r="BA1113" i="1" s="1"/>
  <c r="AI1113" i="1"/>
  <c r="AY1724" i="1"/>
  <c r="AI1724" i="1"/>
  <c r="AY1524" i="1"/>
  <c r="AI1524" i="1"/>
  <c r="AY1360" i="1"/>
  <c r="AI1360" i="1"/>
  <c r="AY1077" i="1"/>
  <c r="BA1077" i="1" s="1"/>
  <c r="AI1077" i="1"/>
  <c r="AY1029" i="1"/>
  <c r="AI1029" i="1"/>
  <c r="AY966" i="1"/>
  <c r="AI966" i="1"/>
  <c r="AY865" i="1"/>
  <c r="AI865" i="1"/>
  <c r="AY850" i="1"/>
  <c r="AZ850" i="1" s="1"/>
  <c r="AI850" i="1"/>
  <c r="AY511" i="1"/>
  <c r="AI511" i="1"/>
  <c r="AY509" i="1"/>
  <c r="AZ509" i="1" s="1"/>
  <c r="AI509" i="1"/>
  <c r="AY2064" i="1"/>
  <c r="BA2064" i="1" s="1"/>
  <c r="AI2064" i="1"/>
  <c r="AY1993" i="1"/>
  <c r="AI1993" i="1"/>
  <c r="AY1265" i="1"/>
  <c r="AI1265" i="1"/>
  <c r="AY804" i="1"/>
  <c r="AI804" i="1"/>
  <c r="AY733" i="1"/>
  <c r="AI733" i="1"/>
  <c r="AY1197" i="1"/>
  <c r="AI1197" i="1"/>
  <c r="AY999" i="1"/>
  <c r="AZ999" i="1" s="1"/>
  <c r="AI999" i="1"/>
  <c r="AY463" i="1"/>
  <c r="AI463" i="1"/>
  <c r="AY1023" i="1"/>
  <c r="AI1023" i="1"/>
  <c r="AY1963" i="1"/>
  <c r="AI1963" i="1"/>
  <c r="AY1439" i="1"/>
  <c r="AI1439" i="1"/>
  <c r="AY1895" i="1"/>
  <c r="AI1895" i="1"/>
  <c r="AY1849" i="1"/>
  <c r="AI1849" i="1"/>
  <c r="AY1960" i="1"/>
  <c r="AI1960" i="1"/>
  <c r="AY2082" i="1"/>
  <c r="AI2082" i="1"/>
  <c r="AY1958" i="1"/>
  <c r="AI1958" i="1"/>
  <c r="AY2010" i="1"/>
  <c r="AI2010" i="1"/>
  <c r="AY1996" i="1"/>
  <c r="AI1996" i="1"/>
  <c r="AY1806" i="1"/>
  <c r="AI1806" i="1"/>
  <c r="AY1743" i="1"/>
  <c r="BA1743" i="1" s="1"/>
  <c r="AI1743" i="1"/>
  <c r="AY1666" i="1"/>
  <c r="AI1666" i="1"/>
  <c r="AJ1577" i="1"/>
  <c r="AY1925" i="1"/>
  <c r="AI1925" i="1"/>
  <c r="AY1823" i="1"/>
  <c r="AZ1823" i="1" s="1"/>
  <c r="AI1823" i="1"/>
  <c r="AY1739" i="1"/>
  <c r="AI1739" i="1"/>
  <c r="AJ1578" i="1"/>
  <c r="AY1515" i="1"/>
  <c r="AI1515" i="1"/>
  <c r="AY2061" i="1"/>
  <c r="AI2061" i="1"/>
  <c r="AY2047" i="1"/>
  <c r="AZ2047" i="1" s="1"/>
  <c r="AI2047" i="1"/>
  <c r="AJ1689" i="1"/>
  <c r="AH1689" i="1"/>
  <c r="AY1821" i="1"/>
  <c r="AY1735" i="1"/>
  <c r="AI1735" i="1"/>
  <c r="AJ1693" i="1"/>
  <c r="AY1421" i="1"/>
  <c r="AI1421" i="1"/>
  <c r="AY1401" i="1"/>
  <c r="AI1401" i="1"/>
  <c r="AY1161" i="1"/>
  <c r="AI1161" i="1"/>
  <c r="AY1129" i="1"/>
  <c r="AI1129" i="1"/>
  <c r="AY1087" i="1"/>
  <c r="AI1087" i="1"/>
  <c r="AY987" i="1"/>
  <c r="AI987" i="1"/>
  <c r="AY948" i="1"/>
  <c r="AI948" i="1"/>
  <c r="AY819" i="1"/>
  <c r="AI819" i="1"/>
  <c r="AY763" i="1"/>
  <c r="AI763" i="1"/>
  <c r="AY760" i="1"/>
  <c r="AI760" i="1"/>
  <c r="AY598" i="1"/>
  <c r="AZ598" i="1" s="1"/>
  <c r="AI598" i="1"/>
  <c r="AY579" i="1"/>
  <c r="AI579" i="1"/>
  <c r="AY853" i="1"/>
  <c r="AI853" i="1"/>
  <c r="AY754" i="1"/>
  <c r="BA754" i="1" s="1"/>
  <c r="AI754" i="1"/>
  <c r="AY730" i="1"/>
  <c r="AI730" i="1"/>
  <c r="AY707" i="1"/>
  <c r="AZ707" i="1" s="1"/>
  <c r="AI707" i="1"/>
  <c r="AY612" i="1"/>
  <c r="AI612" i="1"/>
  <c r="AY577" i="1"/>
  <c r="AI577" i="1"/>
  <c r="AY410" i="1"/>
  <c r="BA410" i="1" s="1"/>
  <c r="AI410" i="1"/>
  <c r="AY1846" i="1"/>
  <c r="AI1846" i="1"/>
  <c r="AY616" i="1"/>
  <c r="AI616" i="1"/>
  <c r="AY585" i="1"/>
  <c r="AZ585" i="1" s="1"/>
  <c r="AI585" i="1"/>
  <c r="AY1722" i="1"/>
  <c r="AI1722" i="1"/>
  <c r="AY1716" i="1"/>
  <c r="AI1716" i="1"/>
  <c r="AY1317" i="1"/>
  <c r="AI1317" i="1"/>
  <c r="AY1309" i="1"/>
  <c r="AI1309" i="1"/>
  <c r="AY1276" i="1"/>
  <c r="AI1276" i="1"/>
  <c r="AY1268" i="1"/>
  <c r="AZ1268" i="1" s="1"/>
  <c r="AI1268" i="1"/>
  <c r="AJ1261" i="1"/>
  <c r="AY1119" i="1"/>
  <c r="AI1119" i="1"/>
  <c r="AY1065" i="1"/>
  <c r="AZ1065" i="1" s="1"/>
  <c r="AI1065" i="1"/>
  <c r="AY1025" i="1"/>
  <c r="AI1025" i="1"/>
  <c r="AY946" i="1"/>
  <c r="AI946" i="1"/>
  <c r="AY938" i="1"/>
  <c r="AI938" i="1"/>
  <c r="AY786" i="1"/>
  <c r="BA786" i="1" s="1"/>
  <c r="AI786" i="1"/>
  <c r="AY502" i="1"/>
  <c r="BA502" i="1" s="1"/>
  <c r="AI502" i="1"/>
  <c r="AY1468" i="1"/>
  <c r="AI1468" i="1"/>
  <c r="AY694" i="1"/>
  <c r="AI694" i="1"/>
  <c r="AY565" i="1"/>
  <c r="AI565" i="1"/>
  <c r="AY1758" i="1"/>
  <c r="AI1758" i="1"/>
  <c r="AY1328" i="1"/>
  <c r="AI1328" i="1"/>
  <c r="AY1139" i="1"/>
  <c r="AI1139" i="1"/>
  <c r="AY1123" i="1"/>
  <c r="AI1123" i="1"/>
  <c r="AY1093" i="1"/>
  <c r="AZ1093" i="1" s="1"/>
  <c r="AI1093" i="1"/>
  <c r="AY1069" i="1"/>
  <c r="BA1069" i="1" s="1"/>
  <c r="AI1069" i="1"/>
  <c r="AY1061" i="1"/>
  <c r="AZ1061" i="1" s="1"/>
  <c r="AI1061" i="1"/>
  <c r="AY1037" i="1"/>
  <c r="AZ1037" i="1" s="1"/>
  <c r="AI1037" i="1"/>
  <c r="AY981" i="1"/>
  <c r="AI981" i="1"/>
  <c r="AY958" i="1"/>
  <c r="BA958" i="1" s="1"/>
  <c r="AI958" i="1"/>
  <c r="AY950" i="1"/>
  <c r="AI950" i="1"/>
  <c r="AY841" i="1"/>
  <c r="AI841" i="1"/>
  <c r="AY825" i="1"/>
  <c r="AI825" i="1"/>
  <c r="AY419" i="1"/>
  <c r="AI419" i="1"/>
  <c r="AY457" i="1"/>
  <c r="AI457" i="1"/>
  <c r="AJ444" i="1"/>
  <c r="AJ436" i="1"/>
  <c r="AY394" i="1"/>
  <c r="AZ394" i="1" s="1"/>
  <c r="AI394" i="1"/>
  <c r="AY2024" i="1"/>
  <c r="AI2024" i="1"/>
  <c r="AJ1599" i="1"/>
  <c r="AJ1580" i="1"/>
  <c r="AY1398" i="1"/>
  <c r="AI1398" i="1"/>
  <c r="AJ1855" i="1"/>
  <c r="AJ1592" i="1"/>
  <c r="AY1345" i="1"/>
  <c r="AI1345" i="1"/>
  <c r="AY709" i="1"/>
  <c r="AI709" i="1"/>
  <c r="AY1522" i="1"/>
  <c r="AI1522" i="1"/>
  <c r="AY1115" i="1"/>
  <c r="AI1115" i="1"/>
  <c r="AY1051" i="1"/>
  <c r="AI1051" i="1"/>
  <c r="AY1189" i="1"/>
  <c r="BA1189" i="1" s="1"/>
  <c r="AI1189" i="1"/>
  <c r="AY1125" i="1"/>
  <c r="BA1125" i="1" s="1"/>
  <c r="BC1125" i="1" s="1"/>
  <c r="AI1125" i="1"/>
  <c r="AY983" i="1"/>
  <c r="BA983" i="1" s="1"/>
  <c r="AI983" i="1"/>
  <c r="AY728" i="1"/>
  <c r="BA728" i="1" s="1"/>
  <c r="BC728" i="1" s="1"/>
  <c r="AI728" i="1"/>
  <c r="AJ1576" i="1"/>
  <c r="AY1149" i="1"/>
  <c r="AI1149" i="1"/>
  <c r="AY1133" i="1"/>
  <c r="BA1133" i="1" s="1"/>
  <c r="AI1133" i="1"/>
  <c r="AY1117" i="1"/>
  <c r="BA1117" i="1" s="1"/>
  <c r="BC1117" i="1" s="1"/>
  <c r="AI1117" i="1"/>
  <c r="AY632" i="1"/>
  <c r="AZ632" i="1" s="1"/>
  <c r="AI632" i="1"/>
  <c r="AY1511" i="1"/>
  <c r="AI1511" i="1"/>
  <c r="AY618" i="1"/>
  <c r="BA618" i="1" s="1"/>
  <c r="AI618" i="1"/>
  <c r="AY412" i="1"/>
  <c r="AI412" i="1"/>
  <c r="AY1848" i="1"/>
  <c r="AI1848" i="1"/>
  <c r="AY783" i="1"/>
  <c r="AI783" i="1"/>
  <c r="AY540" i="1"/>
  <c r="AI540" i="1"/>
  <c r="AY459" i="1"/>
  <c r="AI459" i="1"/>
  <c r="AY1673" i="1"/>
  <c r="BA1673" i="1" s="1"/>
  <c r="AI1673" i="1"/>
  <c r="AY835" i="1"/>
  <c r="AI835" i="1"/>
  <c r="AY573" i="1"/>
  <c r="AI573" i="1"/>
  <c r="AY1892" i="1"/>
  <c r="AI1892" i="1"/>
  <c r="AY1404" i="1"/>
  <c r="AI1404" i="1"/>
  <c r="AY1212" i="1"/>
  <c r="AZ1212" i="1" s="1"/>
  <c r="AI1212" i="1"/>
  <c r="AY1770" i="1"/>
  <c r="AI1770" i="1"/>
  <c r="AJ1981" i="1"/>
  <c r="AY1808" i="1"/>
  <c r="AI1808" i="1"/>
  <c r="AY1745" i="1"/>
  <c r="AI1745" i="1"/>
  <c r="AY1718" i="1"/>
  <c r="AI1718" i="1"/>
  <c r="AJ1591" i="1"/>
  <c r="AY2054" i="1"/>
  <c r="AI2054" i="1"/>
  <c r="AY1424" i="1"/>
  <c r="AI1424" i="1"/>
  <c r="AJ1692" i="1"/>
  <c r="AY1024" i="1"/>
  <c r="AI1024" i="1"/>
  <c r="AY871" i="1"/>
  <c r="AI871" i="1"/>
  <c r="AY724" i="1"/>
  <c r="AI724" i="1"/>
  <c r="AY721" i="1"/>
  <c r="AI721" i="1"/>
  <c r="AY571" i="1"/>
  <c r="AZ571" i="1" s="1"/>
  <c r="AI571" i="1"/>
  <c r="AY544" i="1"/>
  <c r="AI544" i="1"/>
  <c r="AY862" i="1"/>
  <c r="AZ862" i="1" s="1"/>
  <c r="AI862" i="1"/>
  <c r="AY588" i="1"/>
  <c r="AI588" i="1"/>
  <c r="AY1492" i="1"/>
  <c r="AI1492" i="1"/>
  <c r="AY1460" i="1"/>
  <c r="AI1460" i="1"/>
  <c r="AY1307" i="1"/>
  <c r="AZ1307" i="1" s="1"/>
  <c r="AI1307" i="1"/>
  <c r="AY1282" i="1"/>
  <c r="AI1282" i="1"/>
  <c r="AY1105" i="1"/>
  <c r="AZ1105" i="1" s="1"/>
  <c r="AI1105" i="1"/>
  <c r="AY1001" i="1"/>
  <c r="AI1001" i="1"/>
  <c r="AY977" i="1"/>
  <c r="AI977" i="1"/>
  <c r="AY810" i="1"/>
  <c r="AZ810" i="1" s="1"/>
  <c r="AI810" i="1"/>
  <c r="AY581" i="1"/>
  <c r="BA581" i="1" s="1"/>
  <c r="AI581" i="1"/>
  <c r="AY1707" i="1"/>
  <c r="AI1707" i="1"/>
  <c r="AY1413" i="1"/>
  <c r="AI1413" i="1"/>
  <c r="AY973" i="1"/>
  <c r="AI973" i="1"/>
  <c r="AY396" i="1"/>
  <c r="AI396" i="1"/>
  <c r="AY384" i="1"/>
  <c r="BA384" i="1" s="1"/>
  <c r="AI384" i="1"/>
  <c r="AY1420" i="1"/>
  <c r="AI1420" i="1"/>
  <c r="AY1800" i="1"/>
  <c r="AI1800" i="1"/>
  <c r="AY1138" i="1"/>
  <c r="AI1138" i="1"/>
  <c r="AY807" i="1"/>
  <c r="AI807" i="1"/>
  <c r="AY1339" i="1"/>
  <c r="AI1339" i="1"/>
  <c r="AY567" i="1"/>
  <c r="AI567" i="1"/>
  <c r="AY586" i="1"/>
  <c r="AI586" i="1"/>
  <c r="AY416" i="1"/>
  <c r="AI416" i="1"/>
  <c r="AY504" i="1"/>
  <c r="AI504" i="1"/>
  <c r="AY928" i="1"/>
  <c r="BA928" i="1" s="1"/>
  <c r="AI928" i="1"/>
  <c r="AY1737" i="1"/>
  <c r="BA1737" i="1" s="1"/>
  <c r="BC1737" i="1" s="1"/>
  <c r="AI1737" i="1"/>
  <c r="AY532" i="1"/>
  <c r="AI532" i="1"/>
  <c r="AY550" i="1"/>
  <c r="AI550" i="1"/>
  <c r="AY630" i="1"/>
  <c r="AI630" i="1"/>
  <c r="AY2044" i="1"/>
  <c r="AZ2044" i="1" s="1"/>
  <c r="AI2044" i="1"/>
  <c r="AY2007" i="1"/>
  <c r="AI2007" i="1"/>
  <c r="AY1949" i="1"/>
  <c r="AI1949" i="1"/>
  <c r="AJ1868" i="1"/>
  <c r="AH1868" i="1"/>
  <c r="AY1208" i="1"/>
  <c r="AI1208" i="1"/>
  <c r="AY1121" i="1"/>
  <c r="AI1121" i="1"/>
  <c r="AY1047" i="1"/>
  <c r="AI1047" i="1"/>
  <c r="AY1019" i="1"/>
  <c r="AI1019" i="1"/>
  <c r="AY940" i="1"/>
  <c r="AI940" i="1"/>
  <c r="AY913" i="1"/>
  <c r="AI913" i="1"/>
  <c r="AY847" i="1"/>
  <c r="AI847" i="1"/>
  <c r="AY795" i="1"/>
  <c r="AZ795" i="1" s="1"/>
  <c r="AI795" i="1"/>
  <c r="AY792" i="1"/>
  <c r="AI792" i="1"/>
  <c r="AY614" i="1"/>
  <c r="AZ614" i="1" s="1"/>
  <c r="AI614" i="1"/>
  <c r="AY536" i="1"/>
  <c r="AI536" i="1"/>
  <c r="AY885" i="1"/>
  <c r="BA885" i="1" s="1"/>
  <c r="AI885" i="1"/>
  <c r="AY515" i="1"/>
  <c r="AI515" i="1"/>
  <c r="AY398" i="1"/>
  <c r="AZ398" i="1" s="1"/>
  <c r="AI398" i="1"/>
  <c r="AJ1581" i="1"/>
  <c r="AY600" i="1"/>
  <c r="AI600" i="1"/>
  <c r="AY1313" i="1"/>
  <c r="AI1313" i="1"/>
  <c r="AY1305" i="1"/>
  <c r="AI1305" i="1"/>
  <c r="AY1297" i="1"/>
  <c r="AI1297" i="1"/>
  <c r="AY1246" i="1"/>
  <c r="AI1246" i="1"/>
  <c r="AY1152" i="1"/>
  <c r="BA1152" i="1" s="1"/>
  <c r="AI1152" i="1"/>
  <c r="AY1135" i="1"/>
  <c r="AI1135" i="1"/>
  <c r="AY1081" i="1"/>
  <c r="BA1081" i="1" s="1"/>
  <c r="AI1081" i="1"/>
  <c r="AY1009" i="1"/>
  <c r="AI1009" i="1"/>
  <c r="AY801" i="1"/>
  <c r="AI801" i="1"/>
  <c r="AY465" i="1"/>
  <c r="AI465" i="1"/>
  <c r="AY1493" i="1"/>
  <c r="AI1493" i="1"/>
  <c r="AY1377" i="1"/>
  <c r="BA1377" i="1" s="1"/>
  <c r="AI1377" i="1"/>
  <c r="AJ1262" i="1"/>
  <c r="AY639" i="1"/>
  <c r="BA639" i="1" s="1"/>
  <c r="AI639" i="1"/>
  <c r="AY1500" i="1"/>
  <c r="AI1500" i="1"/>
  <c r="AY1445" i="1"/>
  <c r="AI1445" i="1"/>
  <c r="AY1375" i="1"/>
  <c r="AZ1375" i="1" s="1"/>
  <c r="AI1375" i="1"/>
  <c r="AY1366" i="1"/>
  <c r="AI1366" i="1"/>
  <c r="AY1342" i="1"/>
  <c r="AI1342" i="1"/>
  <c r="AY1285" i="1"/>
  <c r="AI1285" i="1"/>
  <c r="AY1273" i="1"/>
  <c r="AI1273" i="1"/>
  <c r="AY1140" i="1"/>
  <c r="AZ1140" i="1" s="1"/>
  <c r="AI1140" i="1"/>
  <c r="AY1131" i="1"/>
  <c r="AI1131" i="1"/>
  <c r="AY1101" i="1"/>
  <c r="BA1101" i="1" s="1"/>
  <c r="AI1101" i="1"/>
  <c r="AY1053" i="1"/>
  <c r="AZ1053" i="1" s="1"/>
  <c r="AI1053" i="1"/>
  <c r="AY989" i="1"/>
  <c r="AI989" i="1"/>
  <c r="AY942" i="1"/>
  <c r="AI942" i="1"/>
  <c r="AY789" i="1"/>
  <c r="AI789" i="1"/>
  <c r="AY742" i="1"/>
  <c r="BA742" i="1" s="1"/>
  <c r="AI742" i="1"/>
  <c r="AY710" i="1"/>
  <c r="AI710" i="1"/>
  <c r="AY439" i="1"/>
  <c r="AZ439" i="1" s="1"/>
  <c r="AI439" i="1"/>
  <c r="AY417" i="1"/>
  <c r="AZ417" i="1" s="1"/>
  <c r="AI417" i="1"/>
  <c r="AY390" i="1"/>
  <c r="AI390" i="1"/>
  <c r="AY1883" i="1"/>
  <c r="BA1883" i="1" s="1"/>
  <c r="BC1883" i="1" s="1"/>
  <c r="AI1883" i="1"/>
  <c r="AY1876" i="1"/>
  <c r="AJ1687" i="1"/>
  <c r="AJ1638" i="1"/>
  <c r="AY1392" i="1"/>
  <c r="AI1392" i="1"/>
  <c r="AY1955" i="1"/>
  <c r="BA1955" i="1" s="1"/>
  <c r="BC1955" i="1" s="1"/>
  <c r="AI1955" i="1"/>
  <c r="AJ1642" i="1"/>
  <c r="AJ1594" i="1"/>
  <c r="AY1451" i="1"/>
  <c r="AI1451" i="1"/>
  <c r="AY1363" i="1"/>
  <c r="AI1363" i="1"/>
  <c r="AY1146" i="1"/>
  <c r="AI1146" i="1"/>
  <c r="AY917" i="1"/>
  <c r="AI917" i="1"/>
  <c r="AY1730" i="1"/>
  <c r="AZ1730" i="1" s="1"/>
  <c r="AI1730" i="1"/>
  <c r="AY1514" i="1"/>
  <c r="AI1514" i="1"/>
  <c r="AY1351" i="1"/>
  <c r="AI1351" i="1"/>
  <c r="AY1083" i="1"/>
  <c r="AI1083" i="1"/>
  <c r="AY964" i="1"/>
  <c r="AI964" i="1"/>
  <c r="AY991" i="1"/>
  <c r="AZ991" i="1" s="1"/>
  <c r="AI991" i="1"/>
  <c r="AY557" i="1"/>
  <c r="AI557" i="1"/>
  <c r="AY548" i="1"/>
  <c r="AI548" i="1"/>
  <c r="AY559" i="1"/>
  <c r="BA559" i="1" s="1"/>
  <c r="AI559" i="1"/>
  <c r="AY542" i="1"/>
  <c r="BA542" i="1" s="1"/>
  <c r="AI542" i="1"/>
  <c r="AY517" i="1"/>
  <c r="AI517" i="1"/>
  <c r="AY471" i="1"/>
  <c r="AI471" i="1"/>
  <c r="AJ1588" i="1"/>
  <c r="AY975" i="1"/>
  <c r="BA975" i="1" s="1"/>
  <c r="AI975" i="1"/>
  <c r="AY538" i="1"/>
  <c r="BA538" i="1" s="1"/>
  <c r="BC538" i="1" s="1"/>
  <c r="AI538" i="1"/>
  <c r="AY1506" i="1"/>
  <c r="BA1506" i="1" s="1"/>
  <c r="AI1506" i="1"/>
  <c r="AY2003" i="1"/>
  <c r="AI2003" i="1"/>
  <c r="AJ1575" i="1"/>
  <c r="AY1436" i="1"/>
  <c r="AI1436" i="1"/>
  <c r="AY648" i="1"/>
  <c r="AI648" i="1"/>
  <c r="AY534" i="1"/>
  <c r="AZ534" i="1" s="1"/>
  <c r="AI534" i="1"/>
  <c r="AY1469" i="1"/>
  <c r="AI1469" i="1"/>
  <c r="AY1244" i="1"/>
  <c r="BA1244" i="1" s="1"/>
  <c r="AI1244" i="1"/>
  <c r="AY1653" i="1"/>
  <c r="AI1653" i="1"/>
  <c r="AY1457" i="1"/>
  <c r="BA1457" i="1" s="1"/>
  <c r="AI1457" i="1"/>
  <c r="AY1802" i="1"/>
  <c r="AI1802" i="1"/>
  <c r="AJ1488" i="1"/>
  <c r="AJ1582" i="1"/>
  <c r="AH1582" i="1"/>
  <c r="AY1509" i="1"/>
  <c r="AI1509" i="1"/>
  <c r="AY1103" i="1"/>
  <c r="AI1103" i="1"/>
  <c r="AY868" i="1"/>
  <c r="AI868" i="1"/>
  <c r="AY673" i="1"/>
  <c r="AI673" i="1"/>
  <c r="AJ526" i="1"/>
  <c r="AY930" i="1"/>
  <c r="AI930" i="1"/>
  <c r="AY877" i="1"/>
  <c r="AI877" i="1"/>
  <c r="AY635" i="1"/>
  <c r="AZ635" i="1" s="1"/>
  <c r="AI635" i="1"/>
  <c r="AY391" i="1"/>
  <c r="BA391" i="1" s="1"/>
  <c r="AI391" i="1"/>
  <c r="AY1774" i="1"/>
  <c r="AI1774" i="1"/>
  <c r="AY1291" i="1"/>
  <c r="AI1291" i="1"/>
  <c r="AY1199" i="1"/>
  <c r="BA1199" i="1" s="1"/>
  <c r="AI1199" i="1"/>
  <c r="AY1167" i="1"/>
  <c r="AI1167" i="1"/>
  <c r="AY1127" i="1"/>
  <c r="AI1127" i="1"/>
  <c r="AY993" i="1"/>
  <c r="AI993" i="1"/>
  <c r="AY985" i="1"/>
  <c r="AI985" i="1"/>
  <c r="AY969" i="1"/>
  <c r="AI969" i="1"/>
  <c r="AY596" i="1"/>
  <c r="AI596" i="1"/>
  <c r="AY1326" i="1"/>
  <c r="BA1326" i="1" s="1"/>
  <c r="AI1326" i="1"/>
  <c r="AY1300" i="1"/>
  <c r="AI1300" i="1"/>
  <c r="AY1179" i="1"/>
  <c r="AI1179" i="1"/>
  <c r="AY1013" i="1"/>
  <c r="AI1013" i="1"/>
  <c r="AY997" i="1"/>
  <c r="AI997" i="1"/>
  <c r="AY934" i="1"/>
  <c r="AI934" i="1"/>
  <c r="AY757" i="1"/>
  <c r="AI757" i="1"/>
  <c r="AY401" i="1"/>
  <c r="AZ401" i="1" s="1"/>
  <c r="AI401" i="1"/>
  <c r="AJ1589" i="1"/>
  <c r="AJ1579" i="1"/>
  <c r="AJ1540" i="1"/>
  <c r="AY1519" i="1"/>
  <c r="AI1519" i="1"/>
  <c r="AY622" i="1"/>
  <c r="AI622" i="1"/>
  <c r="AY1099" i="1"/>
  <c r="AI1099" i="1"/>
  <c r="AY832" i="1"/>
  <c r="AI832" i="1"/>
  <c r="AY780" i="1"/>
  <c r="AI780" i="1"/>
  <c r="AY602" i="1"/>
  <c r="AI602" i="1"/>
  <c r="AY748" i="1"/>
  <c r="AI748" i="1"/>
  <c r="AY610" i="1"/>
  <c r="AZ610" i="1" s="1"/>
  <c r="AI610" i="1"/>
  <c r="AY400" i="1"/>
  <c r="AI400" i="1"/>
  <c r="AY1946" i="1"/>
  <c r="AI1946" i="1"/>
  <c r="AY1798" i="1"/>
  <c r="AI1798" i="1"/>
  <c r="AY1086" i="1"/>
  <c r="BA1086" i="1" s="1"/>
  <c r="BC1086" i="1" s="1"/>
  <c r="AI1086" i="1"/>
  <c r="AY2072" i="1"/>
  <c r="AI2072" i="1"/>
  <c r="AJ2033" i="1"/>
  <c r="AY1913" i="1"/>
  <c r="AI1913" i="1"/>
  <c r="AJ2084" i="1"/>
  <c r="AY1901" i="1"/>
  <c r="AI1901" i="1"/>
  <c r="AY1793" i="1"/>
  <c r="AI1793" i="1"/>
  <c r="AJ1600" i="1"/>
  <c r="AY1504" i="1"/>
  <c r="AI1504" i="1"/>
  <c r="AY1988" i="1"/>
  <c r="AI1988" i="1"/>
  <c r="AJ1641" i="1"/>
  <c r="AJ1539" i="1"/>
  <c r="AY1941" i="1"/>
  <c r="BA1941" i="1" s="1"/>
  <c r="AI1941" i="1"/>
  <c r="AJ1595" i="1"/>
  <c r="AH1595" i="1"/>
  <c r="AY1427" i="1"/>
  <c r="AI1427" i="1"/>
  <c r="AY1416" i="1"/>
  <c r="AI1416" i="1"/>
  <c r="AJ1777" i="1"/>
  <c r="AY1354" i="1"/>
  <c r="AZ1354" i="1" s="1"/>
  <c r="AI1354" i="1"/>
  <c r="AY1216" i="1"/>
  <c r="AI1216" i="1"/>
  <c r="AY1198" i="1"/>
  <c r="AI1198" i="1"/>
  <c r="AY1071" i="1"/>
  <c r="AI1071" i="1"/>
  <c r="AY2075" i="1"/>
  <c r="AI2075" i="1"/>
  <c r="AY2021" i="1"/>
  <c r="AI2021" i="1"/>
  <c r="AY1910" i="1"/>
  <c r="AI1910" i="1"/>
  <c r="AJ1640" i="1"/>
  <c r="AJ1538" i="1"/>
  <c r="AY1532" i="1"/>
  <c r="AI1532" i="1"/>
  <c r="AY1505" i="1"/>
  <c r="AI1505" i="1"/>
  <c r="AY1497" i="1"/>
  <c r="BA1497" i="1" s="1"/>
  <c r="AI1497" i="1"/>
  <c r="AY1760" i="1"/>
  <c r="AZ1760" i="1" s="1"/>
  <c r="AI1760" i="1"/>
  <c r="AY1728" i="1"/>
  <c r="BA1728" i="1" s="1"/>
  <c r="AI1728" i="1"/>
  <c r="AJ1587" i="1"/>
  <c r="AY1584" i="1"/>
  <c r="AY1523" i="1"/>
  <c r="AI1523" i="1"/>
  <c r="AY1720" i="1"/>
  <c r="AI1720" i="1"/>
  <c r="AH1574" i="1"/>
  <c r="AJ1574" i="1"/>
  <c r="AY1819" i="1"/>
  <c r="BA1819" i="1" s="1"/>
  <c r="AI1819" i="1"/>
  <c r="AY1658" i="1"/>
  <c r="AI1658" i="1"/>
  <c r="AY1422" i="1"/>
  <c r="BA1422" i="1" s="1"/>
  <c r="AI1422" i="1"/>
  <c r="AY1369" i="1"/>
  <c r="AI1369" i="1"/>
  <c r="AY1200" i="1"/>
  <c r="AI1200" i="1"/>
  <c r="AY1137" i="1"/>
  <c r="AY1111" i="1"/>
  <c r="AI1111" i="1"/>
  <c r="AY1095" i="1"/>
  <c r="AI1095" i="1"/>
  <c r="AY1063" i="1"/>
  <c r="AI1063" i="1"/>
  <c r="AY1039" i="1"/>
  <c r="AI1039" i="1"/>
  <c r="AY1011" i="1"/>
  <c r="AI1011" i="1"/>
  <c r="AY1003" i="1"/>
  <c r="BA1003" i="1" s="1"/>
  <c r="AI1003" i="1"/>
  <c r="AY995" i="1"/>
  <c r="AI995" i="1"/>
  <c r="AY963" i="1"/>
  <c r="BA963" i="1" s="1"/>
  <c r="AI963" i="1"/>
  <c r="AY960" i="1"/>
  <c r="AI960" i="1"/>
  <c r="AY956" i="1"/>
  <c r="AI956" i="1"/>
  <c r="AY932" i="1"/>
  <c r="AI932" i="1"/>
  <c r="AY816" i="1"/>
  <c r="AI816" i="1"/>
  <c r="AY739" i="1"/>
  <c r="AI739" i="1"/>
  <c r="AY736" i="1"/>
  <c r="AI736" i="1"/>
  <c r="AY606" i="1"/>
  <c r="AZ606" i="1" s="1"/>
  <c r="AI606" i="1"/>
  <c r="AY552" i="1"/>
  <c r="AI552" i="1"/>
  <c r="AY838" i="1"/>
  <c r="BA838" i="1" s="1"/>
  <c r="AI838" i="1"/>
  <c r="AY643" i="1"/>
  <c r="AZ643" i="1" s="1"/>
  <c r="AI643" i="1"/>
  <c r="AY628" i="1"/>
  <c r="BA628" i="1" s="1"/>
  <c r="AI628" i="1"/>
  <c r="AY569" i="1"/>
  <c r="AI569" i="1"/>
  <c r="AY473" i="1"/>
  <c r="AI473" i="1"/>
  <c r="AY1783" i="1"/>
  <c r="AI1783" i="1"/>
  <c r="AY592" i="1"/>
  <c r="AI592" i="1"/>
  <c r="AY1916" i="1"/>
  <c r="AI1916" i="1"/>
  <c r="AY1898" i="1"/>
  <c r="AI1898" i="1"/>
  <c r="AY1311" i="1"/>
  <c r="AI1311" i="1"/>
  <c r="AY1303" i="1"/>
  <c r="AZ1303" i="1" s="1"/>
  <c r="AI1303" i="1"/>
  <c r="AY1143" i="1"/>
  <c r="AI1143" i="1"/>
  <c r="AY1089" i="1"/>
  <c r="AZ1089" i="1" s="1"/>
  <c r="AI1089" i="1"/>
  <c r="AY1049" i="1"/>
  <c r="BA1049" i="1" s="1"/>
  <c r="AI1049" i="1"/>
  <c r="AY1041" i="1"/>
  <c r="BA1041" i="1" s="1"/>
  <c r="AI1041" i="1"/>
  <c r="AJ1032" i="1"/>
  <c r="AY1017" i="1"/>
  <c r="AI1017" i="1"/>
  <c r="AY954" i="1"/>
  <c r="AI954" i="1"/>
  <c r="AY777" i="1"/>
  <c r="AI777" i="1"/>
  <c r="AY745" i="1"/>
  <c r="AI745" i="1"/>
  <c r="AY604" i="1"/>
  <c r="AI604" i="1"/>
  <c r="AY695" i="1"/>
  <c r="AI695" i="1"/>
  <c r="AY608" i="1"/>
  <c r="AI608" i="1"/>
  <c r="AY1322" i="1"/>
  <c r="AZ1322" i="1" s="1"/>
  <c r="AI1322" i="1"/>
  <c r="AY1294" i="1"/>
  <c r="AI1294" i="1"/>
  <c r="AY1288" i="1"/>
  <c r="AI1288" i="1"/>
  <c r="AY1279" i="1"/>
  <c r="BA1279" i="1" s="1"/>
  <c r="AI1279" i="1"/>
  <c r="AY1242" i="1"/>
  <c r="AI1242" i="1"/>
  <c r="AY1187" i="1"/>
  <c r="AI1187" i="1"/>
  <c r="AY1155" i="1"/>
  <c r="AI1155" i="1"/>
  <c r="AJ1028" i="1"/>
  <c r="AY1005" i="1"/>
  <c r="AY813" i="1"/>
  <c r="AI813" i="1"/>
  <c r="AY507" i="1"/>
  <c r="AI507" i="1"/>
  <c r="AY503" i="1"/>
  <c r="BA503" i="1" s="1"/>
  <c r="AI503" i="1"/>
  <c r="AY392" i="1"/>
  <c r="BA392" i="1" s="1"/>
  <c r="AI392" i="1"/>
  <c r="AJ525" i="1"/>
  <c r="AY505" i="1"/>
  <c r="AI505" i="1"/>
  <c r="AY386" i="1"/>
  <c r="AI386" i="1"/>
  <c r="AY2068" i="1"/>
  <c r="AI2068" i="1"/>
  <c r="AY2017" i="1"/>
  <c r="AI2017" i="1"/>
  <c r="AY1907" i="1"/>
  <c r="AI1907" i="1"/>
  <c r="AY1531" i="1"/>
  <c r="AI1531" i="1"/>
  <c r="AY1380" i="1"/>
  <c r="AI1380" i="1"/>
  <c r="AY1357" i="1"/>
  <c r="AI1357" i="1"/>
  <c r="AJ1537" i="1"/>
  <c r="AY1107" i="1"/>
  <c r="AI1107" i="1"/>
  <c r="AY1091" i="1"/>
  <c r="AI1091" i="1"/>
  <c r="AY1075" i="1"/>
  <c r="AI1075" i="1"/>
  <c r="AY1059" i="1"/>
  <c r="AI1059" i="1"/>
  <c r="AY1043" i="1"/>
  <c r="AI1043" i="1"/>
  <c r="AY856" i="1"/>
  <c r="AI856" i="1"/>
  <c r="AY1467" i="1"/>
  <c r="AI1467" i="1"/>
  <c r="AY1170" i="1"/>
  <c r="AI1170" i="1"/>
  <c r="AY1067" i="1"/>
  <c r="AI1067" i="1"/>
  <c r="AY936" i="1"/>
  <c r="AI936" i="1"/>
  <c r="AY859" i="1"/>
  <c r="AI859" i="1"/>
  <c r="AY751" i="1"/>
  <c r="AI751" i="1"/>
  <c r="AY594" i="1"/>
  <c r="AI594" i="1"/>
  <c r="AY1204" i="1"/>
  <c r="BA1204" i="1" s="1"/>
  <c r="BC1204" i="1" s="1"/>
  <c r="AI1204" i="1"/>
  <c r="AY880" i="1"/>
  <c r="AI880" i="1"/>
  <c r="AY637" i="1"/>
  <c r="AI637" i="1"/>
  <c r="AY583" i="1"/>
  <c r="AI583" i="1"/>
  <c r="AY944" i="1"/>
  <c r="AZ944" i="1" s="1"/>
  <c r="AI944" i="1"/>
  <c r="AY701" i="1"/>
  <c r="AI701" i="1"/>
  <c r="AY575" i="1"/>
  <c r="AI575" i="1"/>
  <c r="AY556" i="1"/>
  <c r="AZ556" i="1" s="1"/>
  <c r="AI556" i="1"/>
  <c r="AY408" i="1"/>
  <c r="AI408" i="1"/>
  <c r="AY440" i="1"/>
  <c r="AI440" i="1"/>
  <c r="AY2050" i="1"/>
  <c r="AI2050" i="1"/>
  <c r="AY1924" i="1"/>
  <c r="AZ1924" i="1" s="1"/>
  <c r="AI1924" i="1"/>
  <c r="AY404" i="1"/>
  <c r="AI404" i="1"/>
  <c r="AY475" i="1"/>
  <c r="AI475" i="1"/>
  <c r="AY1007" i="1"/>
  <c r="AI1007" i="1"/>
  <c r="AY1454" i="1"/>
  <c r="BA1454" i="1" s="1"/>
  <c r="BC1454" i="1" s="1"/>
  <c r="AI1454" i="1"/>
  <c r="AY467" i="1"/>
  <c r="AI467" i="1"/>
  <c r="AZ1660" i="1"/>
  <c r="AS882" i="1"/>
  <c r="AJ2167" i="1"/>
  <c r="AZ2517" i="1"/>
  <c r="AY649" i="1"/>
  <c r="AY633" i="1"/>
  <c r="AY619" i="1"/>
  <c r="AY587" i="1"/>
  <c r="AY626" i="1"/>
  <c r="AY1665" i="1"/>
  <c r="AY1158" i="1"/>
  <c r="AY521" i="1"/>
  <c r="AH2820" i="1"/>
  <c r="BA2717" i="1"/>
  <c r="BA2669" i="1"/>
  <c r="AZ2169" i="1"/>
  <c r="AI2404" i="1"/>
  <c r="BA495" i="1"/>
  <c r="AJ2420" i="1"/>
  <c r="AJ2560" i="1"/>
  <c r="AH2795" i="1"/>
  <c r="AH2775" i="1"/>
  <c r="AJ2430" i="1"/>
  <c r="AH2670" i="1"/>
  <c r="AK2483" i="1"/>
  <c r="AI2340" i="1"/>
  <c r="AK2642" i="1"/>
  <c r="AI2336" i="1"/>
  <c r="AH2500" i="1"/>
  <c r="AH2708" i="1"/>
  <c r="BA931" i="1"/>
  <c r="AZ2117" i="1"/>
  <c r="AZ2141" i="1"/>
  <c r="AH2771" i="1"/>
  <c r="AJ2161" i="1"/>
  <c r="AJ2201" i="1"/>
  <c r="AH2697" i="1"/>
  <c r="AH2689" i="1"/>
  <c r="AK2550" i="1"/>
  <c r="AI2453" i="1"/>
  <c r="AH2692" i="1"/>
  <c r="AH2469" i="1"/>
  <c r="AH2501" i="1"/>
  <c r="AH2792" i="1"/>
  <c r="AJ2575" i="1"/>
  <c r="AJ2435" i="1"/>
  <c r="AZ2129" i="1"/>
  <c r="AH2694" i="1"/>
  <c r="AH2686" i="1"/>
  <c r="AH2593" i="1"/>
  <c r="AH2660" i="1"/>
  <c r="AI2432" i="1"/>
  <c r="AZ2549" i="1"/>
  <c r="AZ2241" i="1"/>
  <c r="AK2486" i="1"/>
  <c r="AK2181" i="1"/>
  <c r="AK2467" i="1"/>
  <c r="AZ1628" i="1"/>
  <c r="AZ889" i="1"/>
  <c r="AK2425" i="1"/>
  <c r="AK2206" i="1"/>
  <c r="AK2567" i="1"/>
  <c r="AK2610" i="1"/>
  <c r="AI2632" i="1"/>
  <c r="AZ651" i="1"/>
  <c r="AH2731" i="1"/>
  <c r="AH2680" i="1"/>
  <c r="AK2558" i="1"/>
  <c r="AH2684" i="1"/>
  <c r="AJ2422" i="1"/>
  <c r="AH2663" i="1"/>
  <c r="AI2425" i="1"/>
  <c r="AJ2410" i="1"/>
  <c r="AH2435" i="1"/>
  <c r="AK2406" i="1"/>
  <c r="AI2549" i="1"/>
  <c r="AH2700" i="1"/>
  <c r="AH2687" i="1"/>
  <c r="AH2683" i="1"/>
  <c r="AI2473" i="1"/>
  <c r="AH2685" i="1"/>
  <c r="AH2473" i="1"/>
  <c r="AI2486" i="1"/>
  <c r="AH2642" i="1"/>
  <c r="AI2550" i="1"/>
  <c r="AH2479" i="1"/>
  <c r="AH2486" i="1"/>
  <c r="AH2672" i="1"/>
  <c r="AI2641" i="1"/>
  <c r="AJ2645" i="1"/>
  <c r="AI2406" i="1"/>
  <c r="AI2642" i="1"/>
  <c r="AK2641" i="1"/>
  <c r="AI2335" i="1"/>
  <c r="AI2643" i="1"/>
  <c r="AK2643" i="1"/>
  <c r="AH2643" i="1"/>
  <c r="AK2473" i="1"/>
  <c r="AH2645" i="1"/>
  <c r="AK2549" i="1"/>
  <c r="AH2644" i="1"/>
  <c r="AK2335" i="1"/>
  <c r="AH2298" i="1"/>
  <c r="AH2641" i="1"/>
  <c r="AJ2644" i="1"/>
  <c r="AI2533" i="1"/>
  <c r="AH2432" i="1"/>
  <c r="AK2404" i="1"/>
  <c r="AJ2174" i="1"/>
  <c r="AK2628" i="1"/>
  <c r="AI2589" i="1"/>
  <c r="AH2639" i="1"/>
  <c r="AJ2520" i="1"/>
  <c r="AH2491" i="1"/>
  <c r="AI2152" i="1"/>
  <c r="AJ2436" i="1"/>
  <c r="AH2727" i="1"/>
  <c r="AI2461" i="1"/>
  <c r="AJ2182" i="1"/>
  <c r="AK2340" i="1"/>
  <c r="AI2206" i="1"/>
  <c r="AI2598" i="1"/>
  <c r="AH2723" i="1"/>
  <c r="AI2588" i="1"/>
  <c r="AI2183" i="1"/>
  <c r="AH2791" i="1"/>
  <c r="AH2768" i="1"/>
  <c r="AK2590" i="1"/>
  <c r="AK2526" i="1"/>
  <c r="AJ2414" i="1"/>
  <c r="AK2194" i="1"/>
  <c r="AJ2155" i="1"/>
  <c r="AJ2164" i="1"/>
  <c r="AH2532" i="1"/>
  <c r="AH2788" i="1"/>
  <c r="AH2760" i="1"/>
  <c r="AH2625" i="1"/>
  <c r="AI2668" i="1"/>
  <c r="AI2416" i="1"/>
  <c r="AI2558" i="1"/>
  <c r="AJ2423" i="1"/>
  <c r="AH2471" i="1"/>
  <c r="AJ2460" i="1"/>
  <c r="AK2416" i="1"/>
  <c r="AH2305" i="1"/>
  <c r="AI2629" i="1"/>
  <c r="AH2524" i="1"/>
  <c r="AJ2516" i="1"/>
  <c r="AH2468" i="1"/>
  <c r="AK2419" i="1"/>
  <c r="AI2318" i="1"/>
  <c r="AI2204" i="1"/>
  <c r="AH2611" i="1"/>
  <c r="AJ2427" i="1"/>
  <c r="AJ2604" i="1"/>
  <c r="AH2508" i="1"/>
  <c r="AH2539" i="1"/>
  <c r="AH2531" i="1"/>
  <c r="AH2664" i="1"/>
  <c r="AH2620" i="1"/>
  <c r="AJ2594" i="1"/>
  <c r="AK2470" i="1"/>
  <c r="AJ2531" i="1"/>
  <c r="AK2185" i="1"/>
  <c r="AH2619" i="1"/>
  <c r="AJ2401" i="1"/>
  <c r="AH2547" i="1"/>
  <c r="AH2737" i="1"/>
  <c r="AH2580" i="1"/>
  <c r="AJ2481" i="1"/>
  <c r="AH2563" i="1"/>
  <c r="AH2553" i="1"/>
  <c r="AK2318" i="1"/>
  <c r="AH2490" i="1"/>
  <c r="AH2806" i="1"/>
  <c r="AH2562" i="1"/>
  <c r="AH2810" i="1"/>
  <c r="AH2509" i="1"/>
  <c r="AJ2412" i="1"/>
  <c r="AH2751" i="1"/>
  <c r="AH2784" i="1"/>
  <c r="AH2749" i="1"/>
  <c r="AH2800" i="1"/>
  <c r="AH2813" i="1"/>
  <c r="AH2745" i="1"/>
  <c r="AH2736" i="1"/>
  <c r="AH2640" i="1"/>
  <c r="AH2632" i="1"/>
  <c r="AH2576" i="1"/>
  <c r="AH2572" i="1"/>
  <c r="AH2753" i="1"/>
  <c r="AH2627" i="1"/>
  <c r="AJ2569" i="1"/>
  <c r="AH2667" i="1"/>
  <c r="AI2434" i="1"/>
  <c r="AJ2166" i="1"/>
  <c r="AI2344" i="1"/>
  <c r="AH2304" i="1"/>
  <c r="AK2156" i="1"/>
  <c r="AH2744" i="1"/>
  <c r="AK2544" i="1"/>
  <c r="AK2528" i="1"/>
  <c r="AH2647" i="1"/>
  <c r="AH2544" i="1"/>
  <c r="AJ2153" i="1"/>
  <c r="AY1182" i="1"/>
  <c r="AH2551" i="1"/>
  <c r="AH2612" i="1"/>
  <c r="AH2596" i="1"/>
  <c r="AH2588" i="1"/>
  <c r="AH2567" i="1"/>
  <c r="AH2258" i="1"/>
  <c r="AY1193" i="1"/>
  <c r="AK2511" i="1"/>
  <c r="AK2197" i="1"/>
  <c r="AH2519" i="1"/>
  <c r="AH2536" i="1"/>
  <c r="AH2537" i="1"/>
  <c r="AY1444" i="1"/>
  <c r="AH2728" i="1"/>
  <c r="AH2474" i="1"/>
  <c r="AH2779" i="1"/>
  <c r="AI2666" i="1"/>
  <c r="AH2814" i="1"/>
  <c r="AH2721" i="1"/>
  <c r="AH2530" i="1"/>
  <c r="AJ2400" i="1"/>
  <c r="AH2598" i="1"/>
  <c r="AH2472" i="1"/>
  <c r="AH2550" i="1"/>
  <c r="AH2774" i="1"/>
  <c r="AH2759" i="1"/>
  <c r="AH2546" i="1"/>
  <c r="AH2819" i="1"/>
  <c r="AJ2439" i="1"/>
  <c r="AH2570" i="1"/>
  <c r="AH2789" i="1"/>
  <c r="AH2796" i="1"/>
  <c r="AH2707" i="1"/>
  <c r="AH2711" i="1"/>
  <c r="AK2563" i="1"/>
  <c r="AK2499" i="1"/>
  <c r="AH2623" i="1"/>
  <c r="AI2202" i="1"/>
  <c r="AI2194" i="1"/>
  <c r="AK2154" i="1"/>
  <c r="AI2181" i="1"/>
  <c r="AJ2418" i="1"/>
  <c r="AJ2151" i="1"/>
  <c r="AJ2525" i="1"/>
  <c r="AH2271" i="1"/>
  <c r="AH2606" i="1"/>
  <c r="AH2778" i="1"/>
  <c r="AH2742" i="1"/>
  <c r="AH2578" i="1"/>
  <c r="AH2602" i="1"/>
  <c r="AH2703" i="1"/>
  <c r="AH2575" i="1"/>
  <c r="AH2776" i="1"/>
  <c r="AH2797" i="1"/>
  <c r="AS2797" i="1" s="1"/>
  <c r="AH2676" i="1"/>
  <c r="AK2714" i="1"/>
  <c r="AK2666" i="1"/>
  <c r="AJ2437" i="1"/>
  <c r="AH2495" i="1"/>
  <c r="AH2487" i="1"/>
  <c r="AH2591" i="1"/>
  <c r="AK2213" i="1"/>
  <c r="AK2202" i="1"/>
  <c r="AK2183" i="1"/>
  <c r="AJ2447" i="1"/>
  <c r="AI2413" i="1"/>
  <c r="AI2154" i="1"/>
  <c r="AI2185" i="1"/>
  <c r="AH2255" i="1"/>
  <c r="AI2578" i="1"/>
  <c r="AH2782" i="1"/>
  <c r="AH2594" i="1"/>
  <c r="AH2770" i="1"/>
  <c r="AH2604" i="1"/>
  <c r="AY2552" i="1"/>
  <c r="AI2552" i="1"/>
  <c r="AK2673" i="1"/>
  <c r="AK2669" i="1"/>
  <c r="AJ2503" i="1"/>
  <c r="AK2159" i="1"/>
  <c r="AK2143" i="1"/>
  <c r="AH2488" i="1"/>
  <c r="AJ2458" i="1"/>
  <c r="AH2809" i="1"/>
  <c r="AH2726" i="1"/>
  <c r="AJ2614" i="1"/>
  <c r="AK2706" i="1"/>
  <c r="AI2597" i="1"/>
  <c r="AH2583" i="1"/>
  <c r="AK2539" i="1"/>
  <c r="AH2439" i="1"/>
  <c r="AH2569" i="1"/>
  <c r="AJ2451" i="1"/>
  <c r="AH2496" i="1"/>
  <c r="AK2448" i="1"/>
  <c r="AK2204" i="1"/>
  <c r="AI2156" i="1"/>
  <c r="AH2504" i="1"/>
  <c r="AH2300" i="1"/>
  <c r="AH2561" i="1"/>
  <c r="AH2552" i="1"/>
  <c r="AH2529" i="1"/>
  <c r="AK2160" i="1"/>
  <c r="AH2489" i="1"/>
  <c r="AH2307" i="1"/>
  <c r="BA1165" i="1"/>
  <c r="AH2802" i="1"/>
  <c r="AH2478" i="1"/>
  <c r="AH2560" i="1"/>
  <c r="AH2772" i="1"/>
  <c r="AH2752" i="1"/>
  <c r="AK2709" i="1"/>
  <c r="AH2628" i="1"/>
  <c r="AH2624" i="1"/>
  <c r="AH2616" i="1"/>
  <c r="AH2600" i="1"/>
  <c r="AH2592" i="1"/>
  <c r="AH2816" i="1"/>
  <c r="AH2695" i="1"/>
  <c r="AI2669" i="1"/>
  <c r="AI2628" i="1"/>
  <c r="AK2598" i="1"/>
  <c r="AK2578" i="1"/>
  <c r="AI2482" i="1"/>
  <c r="AI2448" i="1"/>
  <c r="AH2503" i="1"/>
  <c r="AK2468" i="1"/>
  <c r="AK2452" i="1"/>
  <c r="AJ2530" i="1"/>
  <c r="AI2212" i="1"/>
  <c r="AK2158" i="1"/>
  <c r="AH2545" i="1"/>
  <c r="AI2452" i="1"/>
  <c r="AJ2205" i="1"/>
  <c r="AJ2193" i="1"/>
  <c r="AI2468" i="1"/>
  <c r="AJ2357" i="1"/>
  <c r="AH2302" i="1"/>
  <c r="AI2158" i="1"/>
  <c r="AI2143" i="1"/>
  <c r="AH2301" i="1"/>
  <c r="AS2301" i="1" s="1"/>
  <c r="AJ2168" i="1"/>
  <c r="AI2159" i="1"/>
  <c r="AH2303" i="1"/>
  <c r="AZ2851" i="1"/>
  <c r="AI2634" i="1"/>
  <c r="AH2541" i="1"/>
  <c r="AH2494" i="1"/>
  <c r="AH2794" i="1"/>
  <c r="AY1227" i="1"/>
  <c r="AZ1227" i="1" s="1"/>
  <c r="AY1203" i="1"/>
  <c r="AY952" i="1"/>
  <c r="AI2496" i="1"/>
  <c r="AI2541" i="1"/>
  <c r="AI2532" i="1"/>
  <c r="AK2198" i="1"/>
  <c r="AY2338" i="1"/>
  <c r="AK2338" i="1"/>
  <c r="AI2469" i="1"/>
  <c r="AY2110" i="1"/>
  <c r="AY2583" i="1"/>
  <c r="AI2583" i="1"/>
  <c r="AY1021" i="1"/>
  <c r="AY2496" i="1"/>
  <c r="AK2496" i="1"/>
  <c r="AY808" i="1"/>
  <c r="AK2711" i="1"/>
  <c r="AK2713" i="1"/>
  <c r="AY2454" i="1"/>
  <c r="AI2454" i="1"/>
  <c r="AY1482" i="1"/>
  <c r="BA1482" i="1" s="1"/>
  <c r="AY836" i="1"/>
  <c r="AY1336" i="1"/>
  <c r="AI2618" i="1"/>
  <c r="AI2630" i="1"/>
  <c r="AQ2701" i="1"/>
  <c r="AR2701" i="1" s="1"/>
  <c r="AK2638" i="1"/>
  <c r="AI2636" i="1"/>
  <c r="AK2634" i="1"/>
  <c r="AK2630" i="1"/>
  <c r="AK2618" i="1"/>
  <c r="AI2592" i="1"/>
  <c r="AK2491" i="1"/>
  <c r="AK2455" i="1"/>
  <c r="AK2403" i="1"/>
  <c r="AK2341" i="1"/>
  <c r="AK2482" i="1"/>
  <c r="AI2198" i="1"/>
  <c r="AK2413" i="1"/>
  <c r="AK2409" i="1"/>
  <c r="AI2539" i="1"/>
  <c r="AI2711" i="1"/>
  <c r="AI2621" i="1"/>
  <c r="AI2613" i="1"/>
  <c r="AK2583" i="1"/>
  <c r="AI2464" i="1"/>
  <c r="AK2432" i="1"/>
  <c r="AI2409" i="1"/>
  <c r="AI2162" i="1"/>
  <c r="AK2415" i="1"/>
  <c r="AK2189" i="1"/>
  <c r="AI2157" i="1"/>
  <c r="AI2213" i="1"/>
  <c r="AI2638" i="1"/>
  <c r="AI2714" i="1"/>
  <c r="AK2461" i="1"/>
  <c r="AQ2650" i="1"/>
  <c r="AR2650" i="1" s="1"/>
  <c r="AK2586" i="1"/>
  <c r="AY1624" i="1"/>
  <c r="AY1175" i="1"/>
  <c r="AH2783" i="1"/>
  <c r="AH2756" i="1"/>
  <c r="AH2781" i="1"/>
  <c r="AH2740" i="1"/>
  <c r="AK2702" i="1"/>
  <c r="AH2636" i="1"/>
  <c r="AH2608" i="1"/>
  <c r="AI2568" i="1"/>
  <c r="AQ2682" i="1"/>
  <c r="AR2682" i="1" s="1"/>
  <c r="AH2801" i="1"/>
  <c r="AH2785" i="1"/>
  <c r="AH2696" i="1"/>
  <c r="AK2627" i="1"/>
  <c r="AI2625" i="1"/>
  <c r="AI2593" i="1"/>
  <c r="AK2591" i="1"/>
  <c r="AK2703" i="1"/>
  <c r="AH2595" i="1"/>
  <c r="AI2573" i="1"/>
  <c r="AK2518" i="1"/>
  <c r="AI2514" i="1"/>
  <c r="AH2615" i="1"/>
  <c r="AH2543" i="1"/>
  <c r="AH2535" i="1"/>
  <c r="AH2527" i="1"/>
  <c r="AI2512" i="1"/>
  <c r="AI2472" i="1"/>
  <c r="AH2607" i="1"/>
  <c r="AH2568" i="1"/>
  <c r="AH2515" i="1"/>
  <c r="AH2507" i="1"/>
  <c r="AI2526" i="1"/>
  <c r="AH2475" i="1"/>
  <c r="AH2425" i="1"/>
  <c r="AH2579" i="1"/>
  <c r="AK2514" i="1"/>
  <c r="AI2421" i="1"/>
  <c r="AI2405" i="1"/>
  <c r="AI2348" i="1"/>
  <c r="AK2535" i="1"/>
  <c r="AY1250" i="1"/>
  <c r="AY1226" i="1"/>
  <c r="AY2142" i="1"/>
  <c r="AY1372" i="1"/>
  <c r="AH2766" i="1"/>
  <c r="AY2483" i="1"/>
  <c r="AI2483" i="1"/>
  <c r="AI2459" i="1"/>
  <c r="AY1414" i="1"/>
  <c r="AZ1414" i="1" s="1"/>
  <c r="AY2491" i="1"/>
  <c r="AI2491" i="1"/>
  <c r="AI2671" i="1"/>
  <c r="AH2671" i="1"/>
  <c r="AJ2465" i="1"/>
  <c r="AK2459" i="1"/>
  <c r="AJ2449" i="1"/>
  <c r="AK2446" i="1"/>
  <c r="AK2438" i="1"/>
  <c r="AJ2577" i="1"/>
  <c r="AK2200" i="1"/>
  <c r="AK2196" i="1"/>
  <c r="AK2192" i="1"/>
  <c r="AI2148" i="1"/>
  <c r="AI2200" i="1"/>
  <c r="AJ2186" i="1"/>
  <c r="AI2417" i="1"/>
  <c r="AY1614" i="1"/>
  <c r="AY1240" i="1"/>
  <c r="AY1058" i="1"/>
  <c r="AY708" i="1"/>
  <c r="AZ708" i="1" s="1"/>
  <c r="AY690" i="1"/>
  <c r="AY1350" i="1"/>
  <c r="AH2777" i="1"/>
  <c r="AI2707" i="1"/>
  <c r="AH2690" i="1"/>
  <c r="AH2674" i="1"/>
  <c r="AH2812" i="1"/>
  <c r="AH2741" i="1"/>
  <c r="AK2707" i="1"/>
  <c r="AH2704" i="1"/>
  <c r="AH2668" i="1"/>
  <c r="AH2584" i="1"/>
  <c r="AQ2698" i="1"/>
  <c r="AR2698" i="1" s="1"/>
  <c r="AH2780" i="1"/>
  <c r="AI2637" i="1"/>
  <c r="AI2633" i="1"/>
  <c r="AK2626" i="1"/>
  <c r="AI2673" i="1"/>
  <c r="AJ2521" i="1"/>
  <c r="AK2454" i="1"/>
  <c r="AJ2441" i="1"/>
  <c r="AJ2433" i="1"/>
  <c r="AJ2429" i="1"/>
  <c r="AJ2617" i="1"/>
  <c r="AH2571" i="1"/>
  <c r="AI2544" i="1"/>
  <c r="AI2537" i="1"/>
  <c r="AI2528" i="1"/>
  <c r="AH2511" i="1"/>
  <c r="AI2501" i="1"/>
  <c r="AI2457" i="1"/>
  <c r="AH2719" i="1"/>
  <c r="AH2635" i="1"/>
  <c r="AK2587" i="1"/>
  <c r="AK2552" i="1"/>
  <c r="AK2512" i="1"/>
  <c r="AH2499" i="1"/>
  <c r="AJ2565" i="1"/>
  <c r="AH2521" i="1"/>
  <c r="AH2512" i="1"/>
  <c r="AH2481" i="1"/>
  <c r="AI2518" i="1"/>
  <c r="AH2513" i="1"/>
  <c r="AH2497" i="1"/>
  <c r="AI2446" i="1"/>
  <c r="AI2383" i="1"/>
  <c r="AI2337" i="1"/>
  <c r="AI2211" i="1"/>
  <c r="AK2207" i="1"/>
  <c r="AK2671" i="1"/>
  <c r="AH2603" i="1"/>
  <c r="AH2520" i="1"/>
  <c r="AH2483" i="1"/>
  <c r="AK2471" i="1"/>
  <c r="AI2438" i="1"/>
  <c r="AI2208" i="1"/>
  <c r="AK2431" i="1"/>
  <c r="AH2587" i="1"/>
  <c r="AY1508" i="1"/>
  <c r="AY1185" i="1"/>
  <c r="AY1229" i="1"/>
  <c r="AY979" i="1"/>
  <c r="BA979" i="1" s="1"/>
  <c r="AY1278" i="1"/>
  <c r="AY1270" i="1"/>
  <c r="AH2790" i="1"/>
  <c r="AH2677" i="1"/>
  <c r="AH2621" i="1"/>
  <c r="AH2725" i="1"/>
  <c r="AH2614" i="1"/>
  <c r="AI2467" i="1"/>
  <c r="AY2567" i="1"/>
  <c r="AI2567" i="1"/>
  <c r="AI2189" i="1"/>
  <c r="AH2646" i="1"/>
  <c r="AH2673" i="1"/>
  <c r="AH2709" i="1"/>
  <c r="AH2401" i="1"/>
  <c r="AI2207" i="1"/>
  <c r="AK2148" i="1"/>
  <c r="AH2505" i="1"/>
  <c r="AI2150" i="1"/>
  <c r="AY1333" i="1"/>
  <c r="AI2192" i="1"/>
  <c r="AH2299" i="1"/>
  <c r="AH2758" i="1"/>
  <c r="AY2162" i="1"/>
  <c r="AK2162" i="1"/>
  <c r="AK2152" i="1"/>
  <c r="AK2336" i="1"/>
  <c r="AH2306" i="1"/>
  <c r="AH2296" i="1"/>
  <c r="AH2654" i="1"/>
  <c r="AK2632" i="1"/>
  <c r="AH2754" i="1"/>
  <c r="AK2629" i="1"/>
  <c r="AI2610" i="1"/>
  <c r="AH2533" i="1"/>
  <c r="AH2493" i="1"/>
  <c r="AH2526" i="1"/>
  <c r="AH2566" i="1"/>
  <c r="AK2636" i="1"/>
  <c r="AJ2450" i="1"/>
  <c r="AI2590" i="1"/>
  <c r="AK2453" i="1"/>
  <c r="AI2210" i="1"/>
  <c r="AI2160" i="1"/>
  <c r="AH2259" i="1"/>
  <c r="AI2196" i="1"/>
  <c r="AH2798" i="1"/>
  <c r="AH2705" i="1"/>
  <c r="AH2666" i="1"/>
  <c r="AH2746" i="1"/>
  <c r="AI2627" i="1"/>
  <c r="AH2818" i="1"/>
  <c r="AH2762" i="1"/>
  <c r="AQ2656" i="1"/>
  <c r="AR2656" i="1" s="1"/>
  <c r="AH2713" i="1"/>
  <c r="AH2558" i="1"/>
  <c r="AH2534" i="1"/>
  <c r="AH2518" i="1"/>
  <c r="AK2588" i="1"/>
  <c r="AH2510" i="1"/>
  <c r="AH2586" i="1"/>
  <c r="AK2464" i="1"/>
  <c r="AY1621" i="1"/>
  <c r="AY1245" i="1"/>
  <c r="AY828" i="1"/>
  <c r="AY788" i="1"/>
  <c r="AH2516" i="1"/>
  <c r="AH2793" i="1"/>
  <c r="AH2729" i="1"/>
  <c r="AH2805" i="1"/>
  <c r="AH2769" i="1"/>
  <c r="AH2761" i="1"/>
  <c r="AH2817" i="1"/>
  <c r="AI2703" i="1"/>
  <c r="AK2623" i="1"/>
  <c r="AY2613" i="1"/>
  <c r="AK2613" i="1"/>
  <c r="AK2532" i="1"/>
  <c r="AI2497" i="1"/>
  <c r="AK2484" i="1"/>
  <c r="AQ2678" i="1"/>
  <c r="AR2678" i="1" s="1"/>
  <c r="AK2472" i="1"/>
  <c r="AK2150" i="1"/>
  <c r="AK2346" i="1"/>
  <c r="AK2411" i="1"/>
  <c r="AK2210" i="1"/>
  <c r="AY2511" i="1"/>
  <c r="AI2511" i="1"/>
  <c r="AY1533" i="1"/>
  <c r="AI2470" i="1"/>
  <c r="AY1142" i="1"/>
  <c r="AY1134" i="1"/>
  <c r="AY992" i="1"/>
  <c r="AY681" i="1"/>
  <c r="AY1346" i="1"/>
  <c r="AZ1346" i="1" s="1"/>
  <c r="AY1239" i="1"/>
  <c r="AY1097" i="1"/>
  <c r="BA1097" i="1" s="1"/>
  <c r="AY1619" i="1"/>
  <c r="AY1045" i="1"/>
  <c r="BA1045" i="1" s="1"/>
  <c r="AK2187" i="1"/>
  <c r="AY2668" i="1"/>
  <c r="AK2668" i="1"/>
  <c r="AY2623" i="1"/>
  <c r="AI2623" i="1"/>
  <c r="AY2497" i="1"/>
  <c r="AK2497" i="1"/>
  <c r="AI2493" i="1"/>
  <c r="AK2211" i="1"/>
  <c r="AI2484" i="1"/>
  <c r="AY2403" i="1"/>
  <c r="AZ2403" i="1" s="1"/>
  <c r="AI2403" i="1"/>
  <c r="AY2212" i="1"/>
  <c r="AK2212" i="1"/>
  <c r="AY1589" i="1"/>
  <c r="AY1319" i="1"/>
  <c r="AY1073" i="1"/>
  <c r="BA1073" i="1" s="1"/>
  <c r="AY1057" i="1"/>
  <c r="BA1057" i="1" s="1"/>
  <c r="AH2716" i="1"/>
  <c r="AJ2596" i="1"/>
  <c r="AY2533" i="1"/>
  <c r="AK2533" i="1"/>
  <c r="AY2208" i="1"/>
  <c r="AK2208" i="1"/>
  <c r="AY2195" i="1"/>
  <c r="AK2195" i="1"/>
  <c r="AY1340" i="1"/>
  <c r="AY1016" i="1"/>
  <c r="AY984" i="1"/>
  <c r="AY1109" i="1"/>
  <c r="AH2665" i="1"/>
  <c r="AK2603" i="1"/>
  <c r="AH2617" i="1"/>
  <c r="AK2625" i="1"/>
  <c r="AH2633" i="1"/>
  <c r="AY2635" i="1"/>
  <c r="AI2635" i="1"/>
  <c r="AY2489" i="1"/>
  <c r="AK2489" i="1"/>
  <c r="AY2421" i="1"/>
  <c r="AK2421" i="1"/>
  <c r="AH2631" i="1"/>
  <c r="AI2187" i="1"/>
  <c r="AY2197" i="1"/>
  <c r="AZ2197" i="1" s="1"/>
  <c r="AI2197" i="1"/>
  <c r="AI2195" i="1"/>
  <c r="AH2733" i="1"/>
  <c r="AH2821" i="1"/>
  <c r="AH2773" i="1"/>
  <c r="AH2765" i="1"/>
  <c r="AH2757" i="1"/>
  <c r="AI2709" i="1"/>
  <c r="AK2635" i="1"/>
  <c r="AK2631" i="1"/>
  <c r="AY2597" i="1"/>
  <c r="AK2597" i="1"/>
  <c r="AK2434" i="1"/>
  <c r="AK2356" i="1"/>
  <c r="AI2489" i="1"/>
  <c r="AI2356" i="1"/>
  <c r="AY2013" i="1"/>
  <c r="AY691" i="1"/>
  <c r="AZ691" i="1" s="1"/>
  <c r="AY1312" i="1"/>
  <c r="AY1188" i="1"/>
  <c r="AZ1188" i="1" s="1"/>
  <c r="AY1085" i="1"/>
  <c r="AK2157" i="1"/>
  <c r="AH2720" i="1"/>
  <c r="AK2637" i="1"/>
  <c r="AI2563" i="1"/>
  <c r="AK2501" i="1"/>
  <c r="AI2431" i="1"/>
  <c r="AJ2600" i="1"/>
  <c r="AJ2504" i="1"/>
  <c r="AK2573" i="1"/>
  <c r="AY1321" i="1"/>
  <c r="AY994" i="1"/>
  <c r="BA994" i="1" s="1"/>
  <c r="AY955" i="1"/>
  <c r="AY1306" i="1"/>
  <c r="BA1306" i="1" s="1"/>
  <c r="AI2341" i="1"/>
  <c r="AH2724" i="1"/>
  <c r="AI2713" i="1"/>
  <c r="AI2631" i="1"/>
  <c r="AK2541" i="1"/>
  <c r="AI2471" i="1"/>
  <c r="AH2525" i="1"/>
  <c r="AI2591" i="1"/>
  <c r="AJ2343" i="1"/>
  <c r="AI2338" i="1"/>
  <c r="AH2577" i="1"/>
  <c r="AJ2619" i="1"/>
  <c r="AK2469" i="1"/>
  <c r="AH2236" i="1"/>
  <c r="AJ2190" i="1"/>
  <c r="AK2457" i="1"/>
  <c r="AY1564" i="1"/>
  <c r="AY1597" i="1"/>
  <c r="AY784" i="1"/>
  <c r="AY1293" i="1"/>
  <c r="AY1803" i="1"/>
  <c r="AJ2615" i="1"/>
  <c r="AI2603" i="1"/>
  <c r="AH2597" i="1"/>
  <c r="AI2587" i="1"/>
  <c r="AJ2579" i="1"/>
  <c r="AH2476" i="1"/>
  <c r="AK2633" i="1"/>
  <c r="AJ2620" i="1"/>
  <c r="AH2548" i="1"/>
  <c r="AK2537" i="1"/>
  <c r="AH2484" i="1"/>
  <c r="AH2609" i="1"/>
  <c r="AI2419" i="1"/>
  <c r="AK2383" i="1"/>
  <c r="AI2586" i="1"/>
  <c r="AI2706" i="1"/>
  <c r="AH2585" i="1"/>
  <c r="AK2493" i="1"/>
  <c r="AH2786" i="1"/>
  <c r="AH2637" i="1"/>
  <c r="AH2613" i="1"/>
  <c r="AH2589" i="1"/>
  <c r="AJ2580" i="1"/>
  <c r="AH2565" i="1"/>
  <c r="AH2502" i="1"/>
  <c r="AI2455" i="1"/>
  <c r="AJ2347" i="1"/>
  <c r="AH2573" i="1"/>
  <c r="AH2538" i="1"/>
  <c r="AK2589" i="1"/>
  <c r="AH2556" i="1"/>
  <c r="AI2702" i="1"/>
  <c r="AJ2640" i="1"/>
  <c r="AK2417" i="1"/>
  <c r="AJ2456" i="1"/>
  <c r="AH2540" i="1"/>
  <c r="AJ2576" i="1"/>
  <c r="AI2535" i="1"/>
  <c r="AJ2616" i="1"/>
  <c r="AH2605" i="1"/>
  <c r="AK2593" i="1"/>
  <c r="AK2568" i="1"/>
  <c r="AI2626" i="1"/>
  <c r="AH2712" i="1"/>
  <c r="AH2601" i="1"/>
  <c r="AH2557" i="1"/>
  <c r="AH2470" i="1"/>
  <c r="AK2592" i="1"/>
  <c r="AH2492" i="1"/>
  <c r="AH2629" i="1"/>
  <c r="AH2482" i="1"/>
  <c r="AK2344" i="1"/>
  <c r="AK2348" i="1"/>
  <c r="AH2514" i="1"/>
  <c r="AH2581" i="1"/>
  <c r="AK2621" i="1"/>
  <c r="AK2405" i="1"/>
  <c r="AI2411" i="1"/>
  <c r="AJ2440" i="1"/>
  <c r="AK2337" i="1"/>
  <c r="AI2499" i="1"/>
  <c r="AI2415" i="1"/>
  <c r="AI2346" i="1"/>
  <c r="AU2648" i="1"/>
  <c r="AU2604" i="1"/>
  <c r="BA939" i="1"/>
  <c r="AZ919" i="1"/>
  <c r="BA487" i="1"/>
  <c r="AZ2345" i="1"/>
  <c r="BA2681" i="1"/>
  <c r="AZ2165" i="1"/>
  <c r="AU2580" i="1"/>
  <c r="AZ2389" i="1"/>
  <c r="AZ2485" i="1"/>
  <c r="BA591" i="1"/>
  <c r="AZ2847" i="1"/>
  <c r="AZ2453" i="1"/>
  <c r="AZ1590" i="1"/>
  <c r="AZ2349" i="1"/>
  <c r="AZ2273" i="1"/>
  <c r="BA1157" i="1"/>
  <c r="BC1157" i="1" s="1"/>
  <c r="BA388" i="1"/>
  <c r="BA460" i="1"/>
  <c r="BA2693" i="1"/>
  <c r="AZ2477" i="1"/>
  <c r="AZ2209" i="1"/>
  <c r="BA971" i="1"/>
  <c r="AZ897" i="1"/>
  <c r="AZ2097" i="1"/>
  <c r="AZ2113" i="1"/>
  <c r="AZ2185" i="1"/>
  <c r="AZ1648" i="1"/>
  <c r="BA2049" i="1"/>
  <c r="BA2638" i="1"/>
  <c r="BC2638" i="1" s="1"/>
  <c r="AZ2442" i="1"/>
  <c r="AU2847" i="1"/>
  <c r="AU2520" i="1"/>
  <c r="AU2631" i="1"/>
  <c r="AU2505" i="1"/>
  <c r="AU1465" i="1"/>
  <c r="AU2130" i="1"/>
  <c r="AU870" i="1"/>
  <c r="AU1492" i="1"/>
  <c r="AU1273" i="1"/>
  <c r="AU1900" i="1"/>
  <c r="AU1790" i="1"/>
  <c r="AU1758" i="1"/>
  <c r="AZ2101" i="1"/>
  <c r="BA1141" i="1"/>
  <c r="BA1181" i="1"/>
  <c r="BA528" i="1"/>
  <c r="BC528" i="1" s="1"/>
  <c r="AZ1664" i="1"/>
  <c r="AZ667" i="1"/>
  <c r="AZ1381" i="1"/>
  <c r="BA947" i="1"/>
  <c r="AZ2891" i="1"/>
  <c r="AZ911" i="1"/>
  <c r="BA476" i="1"/>
  <c r="BA2824" i="1"/>
  <c r="BC2824" i="1" s="1"/>
  <c r="AU2808" i="1"/>
  <c r="AU2812" i="1"/>
  <c r="AU2639" i="1"/>
  <c r="AU2599" i="1"/>
  <c r="AZ2381" i="1"/>
  <c r="AZ2393" i="1"/>
  <c r="AZ905" i="1"/>
  <c r="BA468" i="1"/>
  <c r="AZ2181" i="1"/>
  <c r="AZ2385" i="1"/>
  <c r="AZ2361" i="1"/>
  <c r="AU1308" i="1"/>
  <c r="AU1274" i="1"/>
  <c r="BA501" i="1"/>
  <c r="BA615" i="1"/>
  <c r="BA1662" i="1"/>
  <c r="AA2403" i="1"/>
  <c r="AH2403" i="1" s="1"/>
  <c r="AX2615" i="1"/>
  <c r="AZ2615" i="1" s="1"/>
  <c r="AW2615" i="1"/>
  <c r="AW2321" i="1"/>
  <c r="AX2321" i="1"/>
  <c r="BA2321" i="1" s="1"/>
  <c r="AX2591" i="1"/>
  <c r="AW2591" i="1"/>
  <c r="AW2547" i="1"/>
  <c r="AX2547" i="1"/>
  <c r="AZ2547" i="1" s="1"/>
  <c r="AW2699" i="1"/>
  <c r="AX2699" i="1"/>
  <c r="AZ2699" i="1" s="1"/>
  <c r="AA2449" i="1"/>
  <c r="AH2449" i="1" s="1"/>
  <c r="AU2449" i="1"/>
  <c r="AW2386" i="1"/>
  <c r="AX2386" i="1"/>
  <c r="AW2298" i="1"/>
  <c r="AX2298" i="1"/>
  <c r="AZ2298" i="1" s="1"/>
  <c r="AW2261" i="1"/>
  <c r="AX2261" i="1"/>
  <c r="BA2261" i="1" s="1"/>
  <c r="AW2214" i="1"/>
  <c r="AX2214" i="1"/>
  <c r="AZ2214" i="1" s="1"/>
  <c r="AA2155" i="1"/>
  <c r="AH2155" i="1" s="1"/>
  <c r="AA2136" i="1"/>
  <c r="AA2056" i="1"/>
  <c r="AH2056" i="1" s="1"/>
  <c r="AA2044" i="1"/>
  <c r="AH2044" i="1" s="1"/>
  <c r="AA2036" i="1"/>
  <c r="AH2036" i="1" s="1"/>
  <c r="AW2579" i="1"/>
  <c r="AX2579" i="1"/>
  <c r="AZ2579" i="1" s="1"/>
  <c r="AW2504" i="1"/>
  <c r="AX2504" i="1"/>
  <c r="AZ2504" i="1" s="1"/>
  <c r="AW2467" i="1"/>
  <c r="AX2467" i="1"/>
  <c r="AZ2467" i="1" s="1"/>
  <c r="AW2285" i="1"/>
  <c r="AX2285" i="1"/>
  <c r="AX2248" i="1"/>
  <c r="AW2248" i="1"/>
  <c r="AW2210" i="1"/>
  <c r="AX2210" i="1"/>
  <c r="AZ2210" i="1" s="1"/>
  <c r="AA2448" i="1"/>
  <c r="AH2448" i="1" s="1"/>
  <c r="AW2401" i="1"/>
  <c r="AX2401" i="1"/>
  <c r="AX2304" i="1"/>
  <c r="AZ2304" i="1" s="1"/>
  <c r="AW2304" i="1"/>
  <c r="AA2244" i="1"/>
  <c r="AH2244" i="1" s="1"/>
  <c r="AU2244" i="1"/>
  <c r="AA2229" i="1"/>
  <c r="AH2229" i="1" s="1"/>
  <c r="AU2229" i="1"/>
  <c r="AA2257" i="1"/>
  <c r="AH2257" i="1" s="1"/>
  <c r="AA2226" i="1"/>
  <c r="AH2226" i="1" s="1"/>
  <c r="AY2171" i="1"/>
  <c r="BA2171" i="1" s="1"/>
  <c r="AX2126" i="1"/>
  <c r="AZ2126" i="1" s="1"/>
  <c r="AW2126" i="1"/>
  <c r="AY2070" i="1"/>
  <c r="BA2070" i="1" s="1"/>
  <c r="AX1994" i="1"/>
  <c r="AZ1994" i="1" s="1"/>
  <c r="AW1994" i="1"/>
  <c r="AA1855" i="1"/>
  <c r="AH1855" i="1" s="1"/>
  <c r="AA1847" i="1"/>
  <c r="AH1847" i="1" s="1"/>
  <c r="AA1835" i="1"/>
  <c r="AH1835" i="1" s="1"/>
  <c r="AA1823" i="1"/>
  <c r="AH1823" i="1" s="1"/>
  <c r="AA1807" i="1"/>
  <c r="AH1807" i="1" s="1"/>
  <c r="AA1752" i="1"/>
  <c r="AH1752" i="1" s="1"/>
  <c r="AA1740" i="1"/>
  <c r="AH1740" i="1" s="1"/>
  <c r="AA1725" i="1"/>
  <c r="AH1725" i="1" s="1"/>
  <c r="AX2366" i="1"/>
  <c r="AZ2366" i="1" s="1"/>
  <c r="AW2366" i="1"/>
  <c r="AA2343" i="1"/>
  <c r="AH2343" i="1" s="1"/>
  <c r="AA2183" i="1"/>
  <c r="AH2183" i="1" s="1"/>
  <c r="AY2071" i="1"/>
  <c r="BA2071" i="1" s="1"/>
  <c r="AA1989" i="1"/>
  <c r="AH1989" i="1" s="1"/>
  <c r="AA1981" i="1"/>
  <c r="AH1981" i="1" s="1"/>
  <c r="AA1949" i="1"/>
  <c r="AH1949" i="1" s="1"/>
  <c r="AA1918" i="1"/>
  <c r="AH1918" i="1" s="1"/>
  <c r="AW2324" i="1"/>
  <c r="AX2324" i="1"/>
  <c r="AA2212" i="1"/>
  <c r="AH2212" i="1" s="1"/>
  <c r="AU2212" i="1"/>
  <c r="AW2080" i="1"/>
  <c r="AX2080" i="1"/>
  <c r="AZ2080" i="1" s="1"/>
  <c r="AA2037" i="1"/>
  <c r="AH2037" i="1" s="1"/>
  <c r="AX2328" i="1"/>
  <c r="AZ2328" i="1" s="1"/>
  <c r="AW2328" i="1"/>
  <c r="AA2173" i="1"/>
  <c r="AH2173" i="1" s="1"/>
  <c r="AW1896" i="1"/>
  <c r="AX1896" i="1"/>
  <c r="AZ1896" i="1" s="1"/>
  <c r="AY1874" i="1"/>
  <c r="BA1874" i="1" s="1"/>
  <c r="AY1796" i="1"/>
  <c r="BA1796" i="1" s="1"/>
  <c r="AX1733" i="1"/>
  <c r="AZ1733" i="1" s="1"/>
  <c r="AW1733" i="1"/>
  <c r="AY1690" i="1"/>
  <c r="BA1690" i="1" s="1"/>
  <c r="AW1656" i="1"/>
  <c r="AX1656" i="1"/>
  <c r="AY1650" i="1"/>
  <c r="AA1627" i="1"/>
  <c r="AH1627" i="1" s="1"/>
  <c r="AA1616" i="1"/>
  <c r="AH1616" i="1" s="1"/>
  <c r="AA1533" i="1"/>
  <c r="AH1533" i="1" s="1"/>
  <c r="AX1519" i="1"/>
  <c r="AW1519" i="1"/>
  <c r="AA1505" i="1"/>
  <c r="AH1505" i="1" s="1"/>
  <c r="AW1503" i="1"/>
  <c r="AX1503" i="1"/>
  <c r="AZ1503" i="1" s="1"/>
  <c r="AW1479" i="1"/>
  <c r="AX1479" i="1"/>
  <c r="AZ1479" i="1" s="1"/>
  <c r="AA1371" i="1"/>
  <c r="AH1371" i="1" s="1"/>
  <c r="AW2041" i="1"/>
  <c r="AX2041" i="1"/>
  <c r="AZ2041" i="1" s="1"/>
  <c r="AA2009" i="1"/>
  <c r="AH2009" i="1" s="1"/>
  <c r="AU2009" i="1"/>
  <c r="AA1733" i="1"/>
  <c r="AH1733" i="1" s="1"/>
  <c r="AA1681" i="1"/>
  <c r="AH1681" i="1" s="1"/>
  <c r="AW1657" i="1"/>
  <c r="AX1657" i="1"/>
  <c r="AZ1657" i="1" s="1"/>
  <c r="AA1586" i="1"/>
  <c r="AH1586" i="1" s="1"/>
  <c r="AA2465" i="1"/>
  <c r="AH2465" i="1" s="1"/>
  <c r="AW2119" i="1"/>
  <c r="AX2119" i="1"/>
  <c r="AZ2119" i="1" s="1"/>
  <c r="AW1967" i="1"/>
  <c r="AX1967" i="1"/>
  <c r="AZ1967" i="1" s="1"/>
  <c r="AA1927" i="1"/>
  <c r="AH1927" i="1" s="1"/>
  <c r="AA1883" i="1"/>
  <c r="AH1883" i="1" s="1"/>
  <c r="AW1731" i="1"/>
  <c r="AX1731" i="1"/>
  <c r="AY1654" i="1"/>
  <c r="BA1654" i="1" s="1"/>
  <c r="AY1443" i="1"/>
  <c r="BA1443" i="1" s="1"/>
  <c r="AX2001" i="1"/>
  <c r="AZ2001" i="1" s="1"/>
  <c r="AW2001" i="1"/>
  <c r="AA1888" i="1"/>
  <c r="AH1888" i="1" s="1"/>
  <c r="AA1777" i="1"/>
  <c r="AH1777" i="1" s="1"/>
  <c r="AU1777" i="1"/>
  <c r="AA1692" i="1"/>
  <c r="AH1692" i="1" s="1"/>
  <c r="AA1666" i="1"/>
  <c r="AH1666" i="1" s="1"/>
  <c r="AA1598" i="1"/>
  <c r="AH1598" i="1" s="1"/>
  <c r="AW1325" i="1"/>
  <c r="AX1325" i="1"/>
  <c r="BA1325" i="1" s="1"/>
  <c r="AW1308" i="1"/>
  <c r="AX1308" i="1"/>
  <c r="AZ1308" i="1" s="1"/>
  <c r="AX1289" i="1"/>
  <c r="BA1289" i="1" s="1"/>
  <c r="AW1289" i="1"/>
  <c r="AW1282" i="1"/>
  <c r="AX1282" i="1"/>
  <c r="AW1242" i="1"/>
  <c r="AX1242" i="1"/>
  <c r="AX1171" i="1"/>
  <c r="AZ1171" i="1" s="1"/>
  <c r="AW1171" i="1"/>
  <c r="AX1123" i="1"/>
  <c r="AW1123" i="1"/>
  <c r="AY899" i="1"/>
  <c r="AX873" i="1"/>
  <c r="AW873" i="1"/>
  <c r="AX857" i="1"/>
  <c r="BA857" i="1" s="1"/>
  <c r="AW857" i="1"/>
  <c r="AW757" i="1"/>
  <c r="AX757" i="1"/>
  <c r="AX710" i="1"/>
  <c r="AW710" i="1"/>
  <c r="AX669" i="1"/>
  <c r="AZ669" i="1" s="1"/>
  <c r="AW669" i="1"/>
  <c r="AY547" i="1"/>
  <c r="BA547" i="1" s="1"/>
  <c r="AW541" i="1"/>
  <c r="AX541" i="1"/>
  <c r="AZ541" i="1" s="1"/>
  <c r="AW526" i="1"/>
  <c r="AX526" i="1"/>
  <c r="AA426" i="1"/>
  <c r="AH426" i="1" s="1"/>
  <c r="AA387" i="1"/>
  <c r="AH387" i="1" s="1"/>
  <c r="AA901" i="1"/>
  <c r="AH901" i="1" s="1"/>
  <c r="AU901" i="1"/>
  <c r="AA869" i="1"/>
  <c r="AH869" i="1" s="1"/>
  <c r="AA853" i="1"/>
  <c r="AH853" i="1" s="1"/>
  <c r="AA837" i="1"/>
  <c r="AH837" i="1" s="1"/>
  <c r="AA777" i="1"/>
  <c r="AH777" i="1" s="1"/>
  <c r="AA731" i="1"/>
  <c r="AH731" i="1" s="1"/>
  <c r="AA689" i="1"/>
  <c r="AH689" i="1" s="1"/>
  <c r="AW657" i="1"/>
  <c r="AX657" i="1"/>
  <c r="AA626" i="1"/>
  <c r="AH626" i="1" s="1"/>
  <c r="AW603" i="1"/>
  <c r="AX603" i="1"/>
  <c r="AZ603" i="1" s="1"/>
  <c r="AA595" i="1"/>
  <c r="AH595" i="1" s="1"/>
  <c r="AW576" i="1"/>
  <c r="AX576" i="1"/>
  <c r="AA554" i="1"/>
  <c r="AH554" i="1" s="1"/>
  <c r="AA545" i="1"/>
  <c r="AH545" i="1" s="1"/>
  <c r="AY469" i="1"/>
  <c r="BA469" i="1" s="1"/>
  <c r="AA1550" i="1"/>
  <c r="AH1550" i="1" s="1"/>
  <c r="AX1143" i="1"/>
  <c r="AW1143" i="1"/>
  <c r="AW1009" i="1"/>
  <c r="AX1009" i="1"/>
  <c r="AW922" i="1"/>
  <c r="AX922" i="1"/>
  <c r="AZ922" i="1" s="1"/>
  <c r="AX690" i="1"/>
  <c r="AW690" i="1"/>
  <c r="AX634" i="1"/>
  <c r="AZ634" i="1" s="1"/>
  <c r="AW634" i="1"/>
  <c r="AA645" i="1"/>
  <c r="AH645" i="1" s="1"/>
  <c r="AA622" i="1"/>
  <c r="AH622" i="1" s="1"/>
  <c r="AW607" i="1"/>
  <c r="AX607" i="1"/>
  <c r="AX2058" i="1"/>
  <c r="AW2058" i="1"/>
  <c r="AA1396" i="1"/>
  <c r="AH1396" i="1" s="1"/>
  <c r="AA1261" i="1"/>
  <c r="AH1261" i="1" s="1"/>
  <c r="AA1246" i="1"/>
  <c r="AH1246" i="1" s="1"/>
  <c r="AA1221" i="1"/>
  <c r="AH1221" i="1" s="1"/>
  <c r="AY1207" i="1"/>
  <c r="BA1207" i="1" s="1"/>
  <c r="AX1190" i="1"/>
  <c r="AZ1190" i="1" s="1"/>
  <c r="AW1190" i="1"/>
  <c r="AA1134" i="1"/>
  <c r="AH1134" i="1" s="1"/>
  <c r="AA1126" i="1"/>
  <c r="AH1126" i="1" s="1"/>
  <c r="AA1104" i="1"/>
  <c r="AH1104" i="1" s="1"/>
  <c r="AW1071" i="1"/>
  <c r="AX1071" i="1"/>
  <c r="AA1041" i="1"/>
  <c r="AH1041" i="1" s="1"/>
  <c r="AA1018" i="1"/>
  <c r="AH1018" i="1" s="1"/>
  <c r="AW1000" i="1"/>
  <c r="AX1000" i="1"/>
  <c r="AA993" i="1"/>
  <c r="AH993" i="1" s="1"/>
  <c r="AA985" i="1"/>
  <c r="AH985" i="1" s="1"/>
  <c r="AA968" i="1"/>
  <c r="AH968" i="1" s="1"/>
  <c r="AA801" i="1"/>
  <c r="AH801" i="1" s="1"/>
  <c r="AW800" i="1"/>
  <c r="AX800" i="1"/>
  <c r="AA786" i="1"/>
  <c r="AH786" i="1" s="1"/>
  <c r="AA778" i="1"/>
  <c r="AH778" i="1" s="1"/>
  <c r="AU778" i="1"/>
  <c r="AA760" i="1"/>
  <c r="AH760" i="1" s="1"/>
  <c r="AA744" i="1"/>
  <c r="AH744" i="1" s="1"/>
  <c r="AA729" i="1"/>
  <c r="AH729" i="1" s="1"/>
  <c r="AA713" i="1"/>
  <c r="AH713" i="1" s="1"/>
  <c r="AA682" i="1"/>
  <c r="AH682" i="1" s="1"/>
  <c r="AY675" i="1"/>
  <c r="BA675" i="1" s="1"/>
  <c r="AA649" i="1"/>
  <c r="AH649" i="1" s="1"/>
  <c r="AX641" i="1"/>
  <c r="AW641" i="1"/>
  <c r="AA633" i="1"/>
  <c r="AH633" i="1" s="1"/>
  <c r="AA568" i="1"/>
  <c r="AH568" i="1" s="1"/>
  <c r="AA538" i="1"/>
  <c r="AH538" i="1" s="1"/>
  <c r="AU538" i="1"/>
  <c r="AX529" i="1"/>
  <c r="AW529" i="1"/>
  <c r="AY523" i="1"/>
  <c r="AA497" i="1"/>
  <c r="AH497" i="1" s="1"/>
  <c r="AA462" i="1"/>
  <c r="AH462" i="1" s="1"/>
  <c r="AY446" i="1"/>
  <c r="BA446" i="1" s="1"/>
  <c r="AA435" i="1"/>
  <c r="AH435" i="1" s="1"/>
  <c r="AA388" i="1"/>
  <c r="AH388" i="1" s="1"/>
  <c r="AA384" i="1"/>
  <c r="AH384" i="1" s="1"/>
  <c r="AA2102" i="1"/>
  <c r="AW1856" i="1"/>
  <c r="AX1856" i="1"/>
  <c r="AZ1856" i="1" s="1"/>
  <c r="AY1851" i="1"/>
  <c r="AA1761" i="1"/>
  <c r="AH1761" i="1" s="1"/>
  <c r="AA1704" i="1"/>
  <c r="AH1704" i="1" s="1"/>
  <c r="AA1677" i="1"/>
  <c r="AH1677" i="1" s="1"/>
  <c r="AX1623" i="1"/>
  <c r="AW1623" i="1"/>
  <c r="AX1523" i="1"/>
  <c r="AW1523" i="1"/>
  <c r="AW1400" i="1"/>
  <c r="AX1400" i="1"/>
  <c r="AZ1400" i="1" s="1"/>
  <c r="AA1384" i="1"/>
  <c r="AH1384" i="1" s="1"/>
  <c r="AU1384" i="1"/>
  <c r="AA1304" i="1"/>
  <c r="AH1304" i="1" s="1"/>
  <c r="AA1300" i="1"/>
  <c r="AH1300" i="1" s="1"/>
  <c r="AW1214" i="1"/>
  <c r="AX1214" i="1"/>
  <c r="AZ1214" i="1" s="1"/>
  <c r="AW1167" i="1"/>
  <c r="AX1167" i="1"/>
  <c r="AW1104" i="1"/>
  <c r="AX1104" i="1"/>
  <c r="AX1096" i="1"/>
  <c r="AW1096" i="1"/>
  <c r="AW1088" i="1"/>
  <c r="AX1088" i="1"/>
  <c r="AX1080" i="1"/>
  <c r="AW1080" i="1"/>
  <c r="AX1025" i="1"/>
  <c r="AW1025" i="1"/>
  <c r="AX580" i="1"/>
  <c r="BA580" i="1" s="1"/>
  <c r="AW580" i="1"/>
  <c r="AW577" i="1"/>
  <c r="AX577" i="1"/>
  <c r="AW569" i="1"/>
  <c r="AX569" i="1"/>
  <c r="AA630" i="1"/>
  <c r="AH630" i="1" s="1"/>
  <c r="AW622" i="1"/>
  <c r="AX622" i="1"/>
  <c r="AA1912" i="1"/>
  <c r="AH1912" i="1" s="1"/>
  <c r="AW1872" i="1"/>
  <c r="AX1872" i="1"/>
  <c r="AA1809" i="1"/>
  <c r="AH1809" i="1" s="1"/>
  <c r="AU1809" i="1"/>
  <c r="AU1674" i="1"/>
  <c r="AW1558" i="1"/>
  <c r="AX1558" i="1"/>
  <c r="AZ1558" i="1" s="1"/>
  <c r="AX1527" i="1"/>
  <c r="AZ1527" i="1" s="1"/>
  <c r="AW1527" i="1"/>
  <c r="AY1501" i="1"/>
  <c r="BA1501" i="1" s="1"/>
  <c r="AA1499" i="1"/>
  <c r="AH1499" i="1" s="1"/>
  <c r="AA1459" i="1"/>
  <c r="AH1459" i="1" s="1"/>
  <c r="AW1428" i="1"/>
  <c r="AX1428" i="1"/>
  <c r="AZ1428" i="1" s="1"/>
  <c r="AA2407" i="1"/>
  <c r="AH2407" i="1" s="1"/>
  <c r="AW2627" i="1"/>
  <c r="AX2627" i="1"/>
  <c r="AZ2627" i="1" s="1"/>
  <c r="AX2543" i="1"/>
  <c r="AZ2543" i="1" s="1"/>
  <c r="AW2543" i="1"/>
  <c r="AX2511" i="1"/>
  <c r="AW2511" i="1"/>
  <c r="AX2487" i="1"/>
  <c r="AW2487" i="1"/>
  <c r="AW2356" i="1"/>
  <c r="AX2356" i="1"/>
  <c r="AZ2356" i="1" s="1"/>
  <c r="AW2521" i="1"/>
  <c r="AX2521" i="1"/>
  <c r="BA2521" i="1" s="1"/>
  <c r="AA2412" i="1"/>
  <c r="AH2412" i="1" s="1"/>
  <c r="AA2396" i="1"/>
  <c r="AH2396" i="1" s="1"/>
  <c r="AA2339" i="1"/>
  <c r="AA2151" i="1"/>
  <c r="AH2151" i="1" s="1"/>
  <c r="AA2121" i="1"/>
  <c r="AA2079" i="1"/>
  <c r="AH2079" i="1" s="1"/>
  <c r="AA2060" i="1"/>
  <c r="AH2060" i="1" s="1"/>
  <c r="AA2048" i="1"/>
  <c r="AH2048" i="1" s="1"/>
  <c r="AA2386" i="1"/>
  <c r="AH2386" i="1" s="1"/>
  <c r="AW2561" i="1"/>
  <c r="AX2561" i="1"/>
  <c r="AZ2561" i="1" s="1"/>
  <c r="AW2457" i="1"/>
  <c r="AX2457" i="1"/>
  <c r="BA2457" i="1" s="1"/>
  <c r="AY2318" i="1"/>
  <c r="BA2318" i="1" s="1"/>
  <c r="AA2382" i="1"/>
  <c r="AH2382" i="1" s="1"/>
  <c r="AX2302" i="1"/>
  <c r="AZ2302" i="1" s="1"/>
  <c r="AW2302" i="1"/>
  <c r="AW2176" i="1"/>
  <c r="AX2176" i="1"/>
  <c r="AZ2176" i="1" s="1"/>
  <c r="AA2092" i="1"/>
  <c r="AH2092" i="1" s="1"/>
  <c r="AY2090" i="1"/>
  <c r="BA2090" i="1" s="1"/>
  <c r="AA2064" i="1"/>
  <c r="AH2064" i="1" s="1"/>
  <c r="AY2031" i="1"/>
  <c r="BA2031" i="1" s="1"/>
  <c r="AA1859" i="1"/>
  <c r="AH1859" i="1" s="1"/>
  <c r="AA1843" i="1"/>
  <c r="AH1843" i="1" s="1"/>
  <c r="AA1831" i="1"/>
  <c r="AH1831" i="1" s="1"/>
  <c r="AA1819" i="1"/>
  <c r="AH1819" i="1" s="1"/>
  <c r="AA1811" i="1"/>
  <c r="AH1811" i="1" s="1"/>
  <c r="AA1756" i="1"/>
  <c r="AH1756" i="1" s="1"/>
  <c r="AA1744" i="1"/>
  <c r="AH1744" i="1" s="1"/>
  <c r="AA1721" i="1"/>
  <c r="AH1721" i="1" s="1"/>
  <c r="AA2456" i="1"/>
  <c r="AH2456" i="1" s="1"/>
  <c r="AU2456" i="1"/>
  <c r="AA2392" i="1"/>
  <c r="AH2392" i="1" s="1"/>
  <c r="AW2234" i="1"/>
  <c r="AX2234" i="1"/>
  <c r="AZ2234" i="1" s="1"/>
  <c r="AA2122" i="1"/>
  <c r="AY2040" i="1"/>
  <c r="BA2040" i="1" s="1"/>
  <c r="AW2028" i="1"/>
  <c r="AX2028" i="1"/>
  <c r="AW2013" i="1"/>
  <c r="AX2013" i="1"/>
  <c r="AX1973" i="1"/>
  <c r="AW1973" i="1"/>
  <c r="AW1910" i="1"/>
  <c r="AX1910" i="1"/>
  <c r="AZ1910" i="1" s="1"/>
  <c r="AA2373" i="1"/>
  <c r="AH2373" i="1" s="1"/>
  <c r="AU2373" i="1"/>
  <c r="AA2363" i="1"/>
  <c r="AH2363" i="1" s="1"/>
  <c r="AA2355" i="1"/>
  <c r="AH2355" i="1" s="1"/>
  <c r="AA2295" i="1"/>
  <c r="AH2295" i="1" s="1"/>
  <c r="AU2295" i="1"/>
  <c r="AA2202" i="1"/>
  <c r="AH2202" i="1" s="1"/>
  <c r="AY2150" i="1"/>
  <c r="BA2150" i="1" s="1"/>
  <c r="AY2120" i="1"/>
  <c r="BA2120" i="1" s="1"/>
  <c r="AW2133" i="1"/>
  <c r="AX2133" i="1"/>
  <c r="BA2133" i="1" s="1"/>
  <c r="AW2083" i="1"/>
  <c r="AX2083" i="1"/>
  <c r="AW1985" i="1"/>
  <c r="AX1985" i="1"/>
  <c r="AZ1985" i="1" s="1"/>
  <c r="AW1833" i="1"/>
  <c r="AX1833" i="1"/>
  <c r="AZ1833" i="1" s="1"/>
  <c r="AA1816" i="1"/>
  <c r="AH1816" i="1" s="1"/>
  <c r="AA1785" i="1"/>
  <c r="AH1785" i="1" s="1"/>
  <c r="AA1685" i="1"/>
  <c r="AH1685" i="1" s="1"/>
  <c r="AA1644" i="1"/>
  <c r="AH1644" i="1" s="1"/>
  <c r="AA1585" i="1"/>
  <c r="AH1585" i="1" s="1"/>
  <c r="AA1562" i="1"/>
  <c r="AH1562" i="1" s="1"/>
  <c r="AA1556" i="1"/>
  <c r="AH1556" i="1" s="1"/>
  <c r="AW1531" i="1"/>
  <c r="AX1531" i="1"/>
  <c r="AA1521" i="1"/>
  <c r="AH1521" i="1" s="1"/>
  <c r="AA1455" i="1"/>
  <c r="AH1455" i="1" s="1"/>
  <c r="AY1434" i="1"/>
  <c r="BA1434" i="1" s="1"/>
  <c r="AY2224" i="1"/>
  <c r="BA2224" i="1" s="1"/>
  <c r="AA2148" i="1"/>
  <c r="AH2148" i="1" s="1"/>
  <c r="AU2148" i="1"/>
  <c r="AA1914" i="1"/>
  <c r="AH1914" i="1" s="1"/>
  <c r="AU1914" i="1"/>
  <c r="AX1845" i="1"/>
  <c r="AZ1845" i="1" s="1"/>
  <c r="AW1845" i="1"/>
  <c r="AW1723" i="1"/>
  <c r="AX1723" i="1"/>
  <c r="AZ1723" i="1" s="1"/>
  <c r="AW1641" i="1"/>
  <c r="AX1641" i="1"/>
  <c r="AZ1641" i="1" s="1"/>
  <c r="AW1563" i="1"/>
  <c r="AX1563" i="1"/>
  <c r="AX1539" i="1"/>
  <c r="AW1539" i="1"/>
  <c r="AW1496" i="1"/>
  <c r="AX1496" i="1"/>
  <c r="AA2294" i="1"/>
  <c r="AH2294" i="1" s="1"/>
  <c r="AU2294" i="1"/>
  <c r="AA2072" i="1"/>
  <c r="AH2072" i="1" s="1"/>
  <c r="AA1936" i="1"/>
  <c r="AH1936" i="1" s="1"/>
  <c r="AA1836" i="1"/>
  <c r="AH1836" i="1" s="1"/>
  <c r="AA1715" i="1"/>
  <c r="AH1715" i="1" s="1"/>
  <c r="AX1468" i="1"/>
  <c r="AW1468" i="1"/>
  <c r="AW2007" i="1"/>
  <c r="AX2007" i="1"/>
  <c r="AA1825" i="1"/>
  <c r="AH1825" i="1" s="1"/>
  <c r="AA1718" i="1"/>
  <c r="AH1718" i="1" s="1"/>
  <c r="AA1392" i="1"/>
  <c r="AH1392" i="1" s="1"/>
  <c r="AW1376" i="1"/>
  <c r="AX1376" i="1"/>
  <c r="AZ1376" i="1" s="1"/>
  <c r="AW1328" i="1"/>
  <c r="AX1328" i="1"/>
  <c r="AX1313" i="1"/>
  <c r="AW1313" i="1"/>
  <c r="AX1305" i="1"/>
  <c r="AW1305" i="1"/>
  <c r="AW1273" i="1"/>
  <c r="AX1273" i="1"/>
  <c r="AW1266" i="1"/>
  <c r="AX1266" i="1"/>
  <c r="AX1210" i="1"/>
  <c r="AZ1210" i="1" s="1"/>
  <c r="AW1210" i="1"/>
  <c r="AB1074" i="1"/>
  <c r="AA430" i="1"/>
  <c r="AH430" i="1" s="1"/>
  <c r="AA418" i="1"/>
  <c r="AH418" i="1" s="1"/>
  <c r="AA931" i="1"/>
  <c r="AH931" i="1" s="1"/>
  <c r="AA899" i="1"/>
  <c r="AH899" i="1" s="1"/>
  <c r="AA892" i="1"/>
  <c r="AH892" i="1" s="1"/>
  <c r="AA854" i="1"/>
  <c r="AH854" i="1" s="1"/>
  <c r="AW836" i="1"/>
  <c r="AX836" i="1"/>
  <c r="AA816" i="1"/>
  <c r="AH816" i="1" s="1"/>
  <c r="AW768" i="1"/>
  <c r="AX768" i="1"/>
  <c r="AZ768" i="1" s="1"/>
  <c r="AA754" i="1"/>
  <c r="AH754" i="1" s="1"/>
  <c r="AA699" i="1"/>
  <c r="AH699" i="1" s="1"/>
  <c r="AA675" i="1"/>
  <c r="AH675" i="1" s="1"/>
  <c r="AA612" i="1"/>
  <c r="AH612" i="1" s="1"/>
  <c r="AA581" i="1"/>
  <c r="AH581" i="1" s="1"/>
  <c r="AY513" i="1"/>
  <c r="BA513" i="1" s="1"/>
  <c r="AA489" i="1"/>
  <c r="AH489" i="1" s="1"/>
  <c r="AA427" i="1"/>
  <c r="AH427" i="1" s="1"/>
  <c r="AW1622" i="1"/>
  <c r="AX1622" i="1"/>
  <c r="AZ1622" i="1" s="1"/>
  <c r="AA1324" i="1"/>
  <c r="AH1324" i="1" s="1"/>
  <c r="AW682" i="1"/>
  <c r="AX682" i="1"/>
  <c r="AW658" i="1"/>
  <c r="AX658" i="1"/>
  <c r="AZ658" i="1" s="1"/>
  <c r="AX596" i="1"/>
  <c r="AW596" i="1"/>
  <c r="AA637" i="1"/>
  <c r="AH637" i="1" s="1"/>
  <c r="AY566" i="1"/>
  <c r="BA566" i="1" s="1"/>
  <c r="AY558" i="1"/>
  <c r="BA558" i="1" s="1"/>
  <c r="AA1944" i="1"/>
  <c r="AH1944" i="1" s="1"/>
  <c r="AX1542" i="1"/>
  <c r="AZ1542" i="1" s="1"/>
  <c r="AW1542" i="1"/>
  <c r="AA1475" i="1"/>
  <c r="AH1475" i="1" s="1"/>
  <c r="AY1389" i="1"/>
  <c r="AY1255" i="1"/>
  <c r="BA1255" i="1" s="1"/>
  <c r="AA1192" i="1"/>
  <c r="AH1192" i="1" s="1"/>
  <c r="AA1128" i="1"/>
  <c r="AH1128" i="1" s="1"/>
  <c r="AA1105" i="1"/>
  <c r="AH1105" i="1" s="1"/>
  <c r="AA1040" i="1"/>
  <c r="AH1040" i="1" s="1"/>
  <c r="AA1420" i="1"/>
  <c r="AH1420" i="1" s="1"/>
  <c r="AW2904" i="1"/>
  <c r="AX2904" i="1"/>
  <c r="AZ2904" i="1" s="1"/>
  <c r="AY2905" i="1"/>
  <c r="BA2905" i="1" s="1"/>
  <c r="AW2878" i="1"/>
  <c r="AX2878" i="1"/>
  <c r="AX2870" i="1"/>
  <c r="AW2870" i="1"/>
  <c r="AW2862" i="1"/>
  <c r="AX2862" i="1"/>
  <c r="AZ2862" i="1" s="1"/>
  <c r="AW2903" i="1"/>
  <c r="AX2903" i="1"/>
  <c r="BA2903" i="1" s="1"/>
  <c r="AY2738" i="1"/>
  <c r="BA2738" i="1" s="1"/>
  <c r="AX2733" i="1"/>
  <c r="AZ2733" i="1" s="1"/>
  <c r="AW2733" i="1"/>
  <c r="AX2773" i="1"/>
  <c r="AZ2773" i="1" s="1"/>
  <c r="AW2773" i="1"/>
  <c r="AX2757" i="1"/>
  <c r="AW2757" i="1"/>
  <c r="AY2735" i="1"/>
  <c r="BA2735" i="1" s="1"/>
  <c r="AW2888" i="1"/>
  <c r="AX2888" i="1"/>
  <c r="AZ2888" i="1" s="1"/>
  <c r="AW2796" i="1"/>
  <c r="AX2796" i="1"/>
  <c r="AX2645" i="1"/>
  <c r="AZ2645" i="1" s="1"/>
  <c r="AW2645" i="1"/>
  <c r="AX2637" i="1"/>
  <c r="AZ2637" i="1" s="1"/>
  <c r="AW2637" i="1"/>
  <c r="AX2613" i="1"/>
  <c r="AW2613" i="1"/>
  <c r="AX2597" i="1"/>
  <c r="AW2597" i="1"/>
  <c r="AX2581" i="1"/>
  <c r="AZ2581" i="1" s="1"/>
  <c r="AW2581" i="1"/>
  <c r="AX2797" i="1"/>
  <c r="AW2797" i="1"/>
  <c r="AW2664" i="1"/>
  <c r="AX2664" i="1"/>
  <c r="AZ2664" i="1" s="1"/>
  <c r="AW2648" i="1"/>
  <c r="AX2648" i="1"/>
  <c r="AZ2648" i="1" s="1"/>
  <c r="AW2632" i="1"/>
  <c r="AX2632" i="1"/>
  <c r="AZ2632" i="1" s="1"/>
  <c r="AX2620" i="1"/>
  <c r="AZ2620" i="1" s="1"/>
  <c r="AW2620" i="1"/>
  <c r="AX2604" i="1"/>
  <c r="AW2604" i="1"/>
  <c r="AX2588" i="1"/>
  <c r="AZ2588" i="1" s="1"/>
  <c r="AW2588" i="1"/>
  <c r="AX2572" i="1"/>
  <c r="AZ2572" i="1" s="1"/>
  <c r="AW2572" i="1"/>
  <c r="AW2816" i="1"/>
  <c r="AX2816" i="1"/>
  <c r="AW2715" i="1"/>
  <c r="AX2715" i="1"/>
  <c r="AZ2715" i="1" s="1"/>
  <c r="AW2688" i="1"/>
  <c r="AX2688" i="1"/>
  <c r="AZ2688" i="1" s="1"/>
  <c r="AW2801" i="1"/>
  <c r="AX2801" i="1"/>
  <c r="AZ2801" i="1" s="1"/>
  <c r="AW2680" i="1"/>
  <c r="AX2680" i="1"/>
  <c r="AZ2680" i="1" s="1"/>
  <c r="AX2748" i="1"/>
  <c r="AW2748" i="1"/>
  <c r="AW2611" i="1"/>
  <c r="AX2611" i="1"/>
  <c r="AX2540" i="1"/>
  <c r="AZ2540" i="1" s="1"/>
  <c r="AW2540" i="1"/>
  <c r="AX2524" i="1"/>
  <c r="AZ2524" i="1" s="1"/>
  <c r="AW2524" i="1"/>
  <c r="AX2508" i="1"/>
  <c r="AZ2508" i="1" s="1"/>
  <c r="AW2508" i="1"/>
  <c r="AW2484" i="1"/>
  <c r="AX2484" i="1"/>
  <c r="AZ2484" i="1" s="1"/>
  <c r="AX2476" i="1"/>
  <c r="AZ2476" i="1" s="1"/>
  <c r="AW2476" i="1"/>
  <c r="AW2468" i="1"/>
  <c r="AX2468" i="1"/>
  <c r="AZ2468" i="1" s="1"/>
  <c r="AA2372" i="1"/>
  <c r="AH2372" i="1" s="1"/>
  <c r="AW2568" i="1"/>
  <c r="AX2568" i="1"/>
  <c r="AZ2568" i="1" s="1"/>
  <c r="AX2463" i="1"/>
  <c r="AZ2463" i="1" s="1"/>
  <c r="AW2463" i="1"/>
  <c r="AW2371" i="1"/>
  <c r="AX2371" i="1"/>
  <c r="AZ2371" i="1" s="1"/>
  <c r="AW2337" i="1"/>
  <c r="AX2337" i="1"/>
  <c r="BA2337" i="1" s="1"/>
  <c r="AW2515" i="1"/>
  <c r="AX2515" i="1"/>
  <c r="AW2563" i="1"/>
  <c r="AX2563" i="1"/>
  <c r="AZ2563" i="1" s="1"/>
  <c r="AW2424" i="1"/>
  <c r="AX2424" i="1"/>
  <c r="AZ2424" i="1" s="1"/>
  <c r="AW2395" i="1"/>
  <c r="AX2395" i="1"/>
  <c r="AZ2395" i="1" s="1"/>
  <c r="AA2387" i="1"/>
  <c r="AH2387" i="1" s="1"/>
  <c r="AA2350" i="1"/>
  <c r="AH2350" i="1" s="1"/>
  <c r="AW2282" i="1"/>
  <c r="AX2282" i="1"/>
  <c r="AW2245" i="1"/>
  <c r="AX2245" i="1"/>
  <c r="BA2245" i="1" s="1"/>
  <c r="AA2178" i="1"/>
  <c r="AH2178" i="1" s="1"/>
  <c r="AA2147" i="1"/>
  <c r="AH2147" i="1" s="1"/>
  <c r="AA2125" i="1"/>
  <c r="AA2052" i="1"/>
  <c r="AH2052" i="1" s="1"/>
  <c r="AA2040" i="1"/>
  <c r="AH2040" i="1" s="1"/>
  <c r="AW2473" i="1"/>
  <c r="AX2473" i="1"/>
  <c r="BA2473" i="1" s="1"/>
  <c r="AA2408" i="1"/>
  <c r="AH2408" i="1" s="1"/>
  <c r="AX2264" i="1"/>
  <c r="AZ2264" i="1" s="1"/>
  <c r="AW2264" i="1"/>
  <c r="AX2225" i="1"/>
  <c r="AW2225" i="1"/>
  <c r="AA2451" i="1"/>
  <c r="AH2451" i="1" s="1"/>
  <c r="AU2451" i="1"/>
  <c r="AA2281" i="1"/>
  <c r="AH2281" i="1" s="1"/>
  <c r="AW2268" i="1"/>
  <c r="AX2268" i="1"/>
  <c r="AZ2268" i="1" s="1"/>
  <c r="AW2221" i="1"/>
  <c r="AX2221" i="1"/>
  <c r="BA2221" i="1" s="1"/>
  <c r="AW2436" i="1"/>
  <c r="AX2436" i="1"/>
  <c r="AZ2436" i="1" s="1"/>
  <c r="AX2336" i="1"/>
  <c r="AZ2336" i="1" s="1"/>
  <c r="AW2336" i="1"/>
  <c r="AA2308" i="1"/>
  <c r="AX2277" i="1"/>
  <c r="AW2277" i="1"/>
  <c r="AA2198" i="1"/>
  <c r="AH2198" i="1" s="1"/>
  <c r="AW2157" i="1"/>
  <c r="AX2157" i="1"/>
  <c r="BA2157" i="1" s="1"/>
  <c r="BC2157" i="1" s="1"/>
  <c r="AW2142" i="1"/>
  <c r="AX2142" i="1"/>
  <c r="AX2091" i="1"/>
  <c r="AZ2091" i="1" s="1"/>
  <c r="AW2091" i="1"/>
  <c r="AX2025" i="1"/>
  <c r="AZ2025" i="1" s="1"/>
  <c r="AW2025" i="1"/>
  <c r="AY1992" i="1"/>
  <c r="BA1992" i="1" s="1"/>
  <c r="AW1986" i="1"/>
  <c r="AX1986" i="1"/>
  <c r="AX1954" i="1"/>
  <c r="AZ1954" i="1" s="1"/>
  <c r="AW1954" i="1"/>
  <c r="AW1939" i="1"/>
  <c r="AX1939" i="1"/>
  <c r="AZ1939" i="1" s="1"/>
  <c r="AA1863" i="1"/>
  <c r="AH1863" i="1" s="1"/>
  <c r="AA1851" i="1"/>
  <c r="AH1851" i="1" s="1"/>
  <c r="AA1839" i="1"/>
  <c r="AH1839" i="1" s="1"/>
  <c r="AA1827" i="1"/>
  <c r="AH1827" i="1" s="1"/>
  <c r="AA1815" i="1"/>
  <c r="AH1815" i="1" s="1"/>
  <c r="AA1803" i="1"/>
  <c r="AH1803" i="1" s="1"/>
  <c r="AA1748" i="1"/>
  <c r="AH1748" i="1" s="1"/>
  <c r="AA1736" i="1"/>
  <c r="AH1736" i="1" s="1"/>
  <c r="AA1729" i="1"/>
  <c r="AH1729" i="1" s="1"/>
  <c r="AW2537" i="1"/>
  <c r="AX2537" i="1"/>
  <c r="BA2537" i="1" s="1"/>
  <c r="AA2420" i="1"/>
  <c r="AH2420" i="1" s="1"/>
  <c r="AU2420" i="1"/>
  <c r="AW2359" i="1"/>
  <c r="AX2359" i="1"/>
  <c r="AY2274" i="1"/>
  <c r="AY2216" i="1"/>
  <c r="AA2161" i="1"/>
  <c r="AH2161" i="1" s="1"/>
  <c r="AY2112" i="1"/>
  <c r="BA2112" i="1" s="1"/>
  <c r="AX2077" i="1"/>
  <c r="AW2077" i="1"/>
  <c r="AA2061" i="1"/>
  <c r="AH2061" i="1" s="1"/>
  <c r="AY1991" i="1"/>
  <c r="AA1942" i="1"/>
  <c r="AH1942" i="1" s="1"/>
  <c r="AA2459" i="1"/>
  <c r="AH2459" i="1" s="1"/>
  <c r="AW2340" i="1"/>
  <c r="AX2340" i="1"/>
  <c r="AZ2340" i="1" s="1"/>
  <c r="AW2301" i="1"/>
  <c r="AX2301" i="1"/>
  <c r="BA2301" i="1" s="1"/>
  <c r="AW2242" i="1"/>
  <c r="AX2242" i="1"/>
  <c r="AZ2242" i="1" s="1"/>
  <c r="AW2130" i="1"/>
  <c r="AX2130" i="1"/>
  <c r="AZ2130" i="1" s="1"/>
  <c r="AX2054" i="1"/>
  <c r="AW2054" i="1"/>
  <c r="AW2383" i="1"/>
  <c r="AX2383" i="1"/>
  <c r="AZ2383" i="1" s="1"/>
  <c r="AW2266" i="1"/>
  <c r="AX2266" i="1"/>
  <c r="AZ2266" i="1" s="1"/>
  <c r="AA2017" i="1"/>
  <c r="AH2017" i="1" s="1"/>
  <c r="AU2017" i="1"/>
  <c r="AW1991" i="1"/>
  <c r="AX1991" i="1"/>
  <c r="AA1879" i="1"/>
  <c r="AH1879" i="1" s="1"/>
  <c r="AW1754" i="1"/>
  <c r="AX1754" i="1"/>
  <c r="AX1749" i="1"/>
  <c r="AZ1749" i="1" s="1"/>
  <c r="AW1749" i="1"/>
  <c r="AA1734" i="1"/>
  <c r="AH1734" i="1" s="1"/>
  <c r="AA1711" i="1"/>
  <c r="AH1711" i="1" s="1"/>
  <c r="AA1657" i="1"/>
  <c r="AW1626" i="1"/>
  <c r="AX1626" i="1"/>
  <c r="AZ1626" i="1" s="1"/>
  <c r="AX1615" i="1"/>
  <c r="AZ1615" i="1" s="1"/>
  <c r="AW1615" i="1"/>
  <c r="AW1586" i="1"/>
  <c r="AX1586" i="1"/>
  <c r="BA1586" i="1" s="1"/>
  <c r="AA1538" i="1"/>
  <c r="AH1538" i="1" s="1"/>
  <c r="AA1532" i="1"/>
  <c r="AH1532" i="1" s="1"/>
  <c r="AA1520" i="1"/>
  <c r="AH1520" i="1" s="1"/>
  <c r="AA1504" i="1"/>
  <c r="AH1504" i="1" s="1"/>
  <c r="AW1487" i="1"/>
  <c r="AX1487" i="1"/>
  <c r="AZ1487" i="1" s="1"/>
  <c r="AY1480" i="1"/>
  <c r="AY1473" i="1"/>
  <c r="BA1473" i="1" s="1"/>
  <c r="AA1442" i="1"/>
  <c r="AH1442" i="1" s="1"/>
  <c r="AW1440" i="1"/>
  <c r="AX1440" i="1"/>
  <c r="AZ1440" i="1" s="1"/>
  <c r="AY2163" i="1"/>
  <c r="BA2163" i="1" s="1"/>
  <c r="AX2088" i="1"/>
  <c r="AZ2088" i="1" s="1"/>
  <c r="AW2088" i="1"/>
  <c r="AY2036" i="1"/>
  <c r="AY1897" i="1"/>
  <c r="BA1897" i="1" s="1"/>
  <c r="AA1875" i="1"/>
  <c r="AH1875" i="1" s="1"/>
  <c r="AA1828" i="1"/>
  <c r="AH1828" i="1" s="1"/>
  <c r="AX1813" i="1"/>
  <c r="AW1813" i="1"/>
  <c r="AW1782" i="1"/>
  <c r="AX1782" i="1"/>
  <c r="AZ1782" i="1" s="1"/>
  <c r="AY1713" i="1"/>
  <c r="BA1713" i="1" s="1"/>
  <c r="AX1456" i="1"/>
  <c r="AW1456" i="1"/>
  <c r="AA2190" i="1"/>
  <c r="AH2190" i="1" s="1"/>
  <c r="AA1961" i="1"/>
  <c r="AH1961" i="1" s="1"/>
  <c r="AX1930" i="1"/>
  <c r="AZ1930" i="1" s="1"/>
  <c r="AW1930" i="1"/>
  <c r="AW1900" i="1"/>
  <c r="AX1900" i="1"/>
  <c r="AZ1900" i="1" s="1"/>
  <c r="AY1831" i="1"/>
  <c r="BA1831" i="1" s="1"/>
  <c r="AX1821" i="1"/>
  <c r="AW1821" i="1"/>
  <c r="AA1804" i="1"/>
  <c r="AH1804" i="1" s="1"/>
  <c r="AX1774" i="1"/>
  <c r="AW1774" i="1"/>
  <c r="AA1757" i="1"/>
  <c r="AY1725" i="1"/>
  <c r="BA1725" i="1" s="1"/>
  <c r="AA1673" i="1"/>
  <c r="AH1673" i="1" s="1"/>
  <c r="AW1619" i="1"/>
  <c r="AX1619" i="1"/>
  <c r="AW1582" i="1"/>
  <c r="AX1582" i="1"/>
  <c r="BA1582" i="1" s="1"/>
  <c r="AW1543" i="1"/>
  <c r="AX1543" i="1"/>
  <c r="AZ1543" i="1" s="1"/>
  <c r="AW1460" i="1"/>
  <c r="AX1460" i="1"/>
  <c r="AW1452" i="1"/>
  <c r="AX1452" i="1"/>
  <c r="AZ1452" i="1" s="1"/>
  <c r="AW1445" i="1"/>
  <c r="AX1445" i="1"/>
  <c r="AW1906" i="1"/>
  <c r="AX1906" i="1"/>
  <c r="AZ1906" i="1" s="1"/>
  <c r="AY1828" i="1"/>
  <c r="BA1828" i="1" s="1"/>
  <c r="AA1745" i="1"/>
  <c r="AH1745" i="1" s="1"/>
  <c r="AY1709" i="1"/>
  <c r="BA1709" i="1" s="1"/>
  <c r="AY1683" i="1"/>
  <c r="BA1683" i="1" s="1"/>
  <c r="AX1566" i="1"/>
  <c r="AZ1566" i="1" s="1"/>
  <c r="AW1566" i="1"/>
  <c r="AW1408" i="1"/>
  <c r="AX1408" i="1"/>
  <c r="AZ1408" i="1" s="1"/>
  <c r="AY1385" i="1"/>
  <c r="AZ1385" i="1" s="1"/>
  <c r="AW1332" i="1"/>
  <c r="AX1332" i="1"/>
  <c r="AZ1332" i="1" s="1"/>
  <c r="AW1316" i="1"/>
  <c r="AX1316" i="1"/>
  <c r="AZ1316" i="1" s="1"/>
  <c r="AW1292" i="1"/>
  <c r="AX1292" i="1"/>
  <c r="AZ1292" i="1" s="1"/>
  <c r="AW1285" i="1"/>
  <c r="AX1285" i="1"/>
  <c r="AX1270" i="1"/>
  <c r="AW1270" i="1"/>
  <c r="AW1226" i="1"/>
  <c r="AX1226" i="1"/>
  <c r="AW1195" i="1"/>
  <c r="AX1195" i="1"/>
  <c r="AX1036" i="1"/>
  <c r="AZ1036" i="1" s="1"/>
  <c r="AW1036" i="1"/>
  <c r="AW1013" i="1"/>
  <c r="AX1013" i="1"/>
  <c r="AX997" i="1"/>
  <c r="AW997" i="1"/>
  <c r="AX965" i="1"/>
  <c r="AW965" i="1"/>
  <c r="AW813" i="1"/>
  <c r="AX813" i="1"/>
  <c r="AW584" i="1"/>
  <c r="AX584" i="1"/>
  <c r="AW533" i="1"/>
  <c r="AX533" i="1"/>
  <c r="AZ533" i="1" s="1"/>
  <c r="AA469" i="1"/>
  <c r="AH469" i="1" s="1"/>
  <c r="AA434" i="1"/>
  <c r="AH434" i="1" s="1"/>
  <c r="AA422" i="1"/>
  <c r="AH422" i="1" s="1"/>
  <c r="AA414" i="1"/>
  <c r="AH414" i="1" s="1"/>
  <c r="AA383" i="1"/>
  <c r="AH383" i="1" s="1"/>
  <c r="AA900" i="1"/>
  <c r="AH900" i="1" s="1"/>
  <c r="AA893" i="1"/>
  <c r="AH893" i="1" s="1"/>
  <c r="AW891" i="1"/>
  <c r="AX891" i="1"/>
  <c r="AW868" i="1"/>
  <c r="AX868" i="1"/>
  <c r="AW852" i="1"/>
  <c r="AX852" i="1"/>
  <c r="AA838" i="1"/>
  <c r="AH838" i="1" s="1"/>
  <c r="AU838" i="1"/>
  <c r="AA770" i="1"/>
  <c r="AH770" i="1" s="1"/>
  <c r="AA761" i="1"/>
  <c r="AH761" i="1" s="1"/>
  <c r="AW752" i="1"/>
  <c r="AX752" i="1"/>
  <c r="BA752" i="1" s="1"/>
  <c r="AY723" i="1"/>
  <c r="BA723" i="1" s="1"/>
  <c r="AX713" i="1"/>
  <c r="AZ713" i="1" s="1"/>
  <c r="AW713" i="1"/>
  <c r="AW697" i="1"/>
  <c r="AX697" i="1"/>
  <c r="AZ697" i="1" s="1"/>
  <c r="AY659" i="1"/>
  <c r="AZ659" i="1" s="1"/>
  <c r="AA642" i="1"/>
  <c r="AH642" i="1" s="1"/>
  <c r="AA634" i="1"/>
  <c r="AH634" i="1" s="1"/>
  <c r="AA619" i="1"/>
  <c r="AH619" i="1" s="1"/>
  <c r="AA570" i="1"/>
  <c r="AH570" i="1" s="1"/>
  <c r="AA523" i="1"/>
  <c r="AH523" i="1" s="1"/>
  <c r="AU523" i="1"/>
  <c r="AY480" i="1"/>
  <c r="BA480" i="1" s="1"/>
  <c r="AA478" i="1"/>
  <c r="AH478" i="1" s="1"/>
  <c r="AA423" i="1"/>
  <c r="AH423" i="1" s="1"/>
  <c r="AX1652" i="1"/>
  <c r="BA1652" i="1" s="1"/>
  <c r="AW1652" i="1"/>
  <c r="AB1582" i="1"/>
  <c r="AU1582" i="1"/>
  <c r="AX1451" i="1"/>
  <c r="AW1451" i="1"/>
  <c r="AW1017" i="1"/>
  <c r="AX1017" i="1"/>
  <c r="AX961" i="1"/>
  <c r="AW961" i="1"/>
  <c r="AW930" i="1"/>
  <c r="AX930" i="1"/>
  <c r="AW853" i="1"/>
  <c r="AX853" i="1"/>
  <c r="AX630" i="1"/>
  <c r="AW630" i="1"/>
  <c r="AY601" i="1"/>
  <c r="BA601" i="1" s="1"/>
  <c r="AY574" i="1"/>
  <c r="BA574" i="1" s="1"/>
  <c r="AA1966" i="1"/>
  <c r="AH1966" i="1" s="1"/>
  <c r="AU1966" i="1"/>
  <c r="AA1841" i="1"/>
  <c r="AH1841" i="1" s="1"/>
  <c r="AA1611" i="1"/>
  <c r="AA1444" i="1"/>
  <c r="AH1444" i="1" s="1"/>
  <c r="AA1412" i="1"/>
  <c r="AH1412" i="1" s="1"/>
  <c r="AA1247" i="1"/>
  <c r="AH1247" i="1" s="1"/>
  <c r="AX1245" i="1"/>
  <c r="AW1245" i="1"/>
  <c r="AA1237" i="1"/>
  <c r="AH1237" i="1" s="1"/>
  <c r="AA1215" i="1"/>
  <c r="AH1215" i="1" s="1"/>
  <c r="AA1213" i="1"/>
  <c r="AH1213" i="1" s="1"/>
  <c r="AA1191" i="1"/>
  <c r="AH1191" i="1" s="1"/>
  <c r="AU1191" i="1"/>
  <c r="AA1174" i="1"/>
  <c r="AH1174" i="1" s="1"/>
  <c r="AW1103" i="1"/>
  <c r="AX1103" i="1"/>
  <c r="AW1039" i="1"/>
  <c r="AX1039" i="1"/>
  <c r="AX1016" i="1"/>
  <c r="AW1016" i="1"/>
  <c r="AA1001" i="1"/>
  <c r="AH1001" i="1" s="1"/>
  <c r="AA992" i="1"/>
  <c r="AH992" i="1" s="1"/>
  <c r="AA986" i="1"/>
  <c r="AH986" i="1" s="1"/>
  <c r="AX984" i="1"/>
  <c r="AW984" i="1"/>
  <c r="AA976" i="1"/>
  <c r="AH976" i="1" s="1"/>
  <c r="AA969" i="1"/>
  <c r="AH969" i="1" s="1"/>
  <c r="AY962" i="1"/>
  <c r="AA802" i="1"/>
  <c r="AH802" i="1" s="1"/>
  <c r="AU802" i="1"/>
  <c r="AX2907" i="1"/>
  <c r="BA2907" i="1" s="1"/>
  <c r="AW2907" i="1"/>
  <c r="AW2892" i="1"/>
  <c r="AX2892" i="1"/>
  <c r="AZ2892" i="1" s="1"/>
  <c r="AW2899" i="1"/>
  <c r="AX2899" i="1"/>
  <c r="BA2899" i="1" s="1"/>
  <c r="AX2854" i="1"/>
  <c r="AW2854" i="1"/>
  <c r="AY2842" i="1"/>
  <c r="BA2842" i="1" s="1"/>
  <c r="AW2829" i="1"/>
  <c r="AX2829" i="1"/>
  <c r="AZ2829" i="1" s="1"/>
  <c r="AY2803" i="1"/>
  <c r="BA2803" i="1" s="1"/>
  <c r="AW2821" i="1"/>
  <c r="AX2821" i="1"/>
  <c r="BA2821" i="1" s="1"/>
  <c r="BC2821" i="1" s="1"/>
  <c r="AX2765" i="1"/>
  <c r="AZ2765" i="1" s="1"/>
  <c r="AW2765" i="1"/>
  <c r="AU2740" i="1"/>
  <c r="AX2848" i="1"/>
  <c r="AZ2848" i="1" s="1"/>
  <c r="AW2848" i="1"/>
  <c r="AW2737" i="1"/>
  <c r="AX2737" i="1"/>
  <c r="AZ2737" i="1" s="1"/>
  <c r="AX2661" i="1"/>
  <c r="AZ2661" i="1" s="1"/>
  <c r="AW2661" i="1"/>
  <c r="AX2653" i="1"/>
  <c r="AW2653" i="1"/>
  <c r="AX2629" i="1"/>
  <c r="AZ2629" i="1" s="1"/>
  <c r="AW2629" i="1"/>
  <c r="AX2621" i="1"/>
  <c r="AW2621" i="1"/>
  <c r="AX2605" i="1"/>
  <c r="AZ2605" i="1" s="1"/>
  <c r="AW2605" i="1"/>
  <c r="AX2589" i="1"/>
  <c r="AZ2589" i="1" s="1"/>
  <c r="AW2589" i="1"/>
  <c r="AX2573" i="1"/>
  <c r="AZ2573" i="1" s="1"/>
  <c r="AW2573" i="1"/>
  <c r="AX2741" i="1"/>
  <c r="AZ2741" i="1" s="1"/>
  <c r="AW2741" i="1"/>
  <c r="AX2692" i="1"/>
  <c r="AZ2692" i="1" s="1"/>
  <c r="AW2692" i="1"/>
  <c r="AW1225" i="1"/>
  <c r="AX1225" i="1"/>
  <c r="AA1170" i="1"/>
  <c r="AH1170" i="1" s="1"/>
  <c r="AY1156" i="1"/>
  <c r="BA1156" i="1" s="1"/>
  <c r="AW1122" i="1"/>
  <c r="AX1122" i="1"/>
  <c r="AX1075" i="1"/>
  <c r="AW1075" i="1"/>
  <c r="AW996" i="1"/>
  <c r="AX996" i="1"/>
  <c r="AZ996" i="1" s="1"/>
  <c r="AW988" i="1"/>
  <c r="AX988" i="1"/>
  <c r="AZ988" i="1" s="1"/>
  <c r="AA933" i="1"/>
  <c r="AH933" i="1" s="1"/>
  <c r="AA925" i="1"/>
  <c r="AH925" i="1" s="1"/>
  <c r="AU925" i="1"/>
  <c r="AW917" i="1"/>
  <c r="AX917" i="1"/>
  <c r="AY858" i="1"/>
  <c r="AY790" i="1"/>
  <c r="BA790" i="1" s="1"/>
  <c r="AA772" i="1"/>
  <c r="AH772" i="1" s="1"/>
  <c r="AY734" i="1"/>
  <c r="BA734" i="1" s="1"/>
  <c r="AW701" i="1"/>
  <c r="AX701" i="1"/>
  <c r="AW494" i="1"/>
  <c r="AX494" i="1"/>
  <c r="AZ494" i="1" s="1"/>
  <c r="AW467" i="1"/>
  <c r="AX467" i="1"/>
  <c r="AX420" i="1"/>
  <c r="AZ420" i="1" s="1"/>
  <c r="AW420" i="1"/>
  <c r="AA412" i="1"/>
  <c r="AH412" i="1" s="1"/>
  <c r="AW389" i="1"/>
  <c r="AX389" i="1"/>
  <c r="AZ389" i="1" s="1"/>
  <c r="AW448" i="1"/>
  <c r="AX448" i="1"/>
  <c r="AZ448" i="1" s="1"/>
  <c r="AA2314" i="1"/>
  <c r="AH2314" i="1" s="1"/>
  <c r="AW2339" i="1"/>
  <c r="AX2339" i="1"/>
  <c r="AZ2339" i="1" s="1"/>
  <c r="AA2330" i="1"/>
  <c r="AH2330" i="1" s="1"/>
  <c r="AA2223" i="1"/>
  <c r="AH2223" i="1" s="1"/>
  <c r="AW2151" i="1"/>
  <c r="AX2151" i="1"/>
  <c r="AX2262" i="1"/>
  <c r="AZ2262" i="1" s="1"/>
  <c r="AW2262" i="1"/>
  <c r="AA2200" i="1"/>
  <c r="AH2200" i="1" s="1"/>
  <c r="AX2079" i="1"/>
  <c r="AW2079" i="1"/>
  <c r="AA2313" i="1"/>
  <c r="AA965" i="1"/>
  <c r="AH965" i="1" s="1"/>
  <c r="AX2875" i="1"/>
  <c r="BA2875" i="1" s="1"/>
  <c r="AW2875" i="1"/>
  <c r="AW2768" i="1"/>
  <c r="AX2768" i="1"/>
  <c r="AZ2768" i="1" s="1"/>
  <c r="AW2678" i="1"/>
  <c r="AX2678" i="1"/>
  <c r="AY2662" i="1"/>
  <c r="AW2728" i="1"/>
  <c r="AX2728" i="1"/>
  <c r="AW2786" i="1"/>
  <c r="AX2786" i="1"/>
  <c r="AW2779" i="1"/>
  <c r="AX2779" i="1"/>
  <c r="AZ2779" i="1" s="1"/>
  <c r="AW2771" i="1"/>
  <c r="AX2771" i="1"/>
  <c r="AZ2771" i="1" s="1"/>
  <c r="AX2759" i="1"/>
  <c r="AZ2759" i="1" s="1"/>
  <c r="AW2759" i="1"/>
  <c r="AY2679" i="1"/>
  <c r="BA2679" i="1" s="1"/>
  <c r="BC2679" i="1" s="1"/>
  <c r="AX2423" i="1"/>
  <c r="AZ2423" i="1" s="1"/>
  <c r="AW2423" i="1"/>
  <c r="AW2898" i="1"/>
  <c r="AX2898" i="1"/>
  <c r="AZ2898" i="1" s="1"/>
  <c r="AW2760" i="1"/>
  <c r="AX2760" i="1"/>
  <c r="AZ2760" i="1" s="1"/>
  <c r="AY2598" i="1"/>
  <c r="AA2180" i="1"/>
  <c r="AH2180" i="1" s="1"/>
  <c r="AX2783" i="1"/>
  <c r="AZ2783" i="1" s="1"/>
  <c r="AW2783" i="1"/>
  <c r="AX2778" i="1"/>
  <c r="AW2778" i="1"/>
  <c r="AX2578" i="1"/>
  <c r="AW2578" i="1"/>
  <c r="AA2454" i="1"/>
  <c r="AH2454" i="1" s="1"/>
  <c r="AA1485" i="1"/>
  <c r="AH1485" i="1" s="1"/>
  <c r="AU1485" i="1"/>
  <c r="AW2472" i="1"/>
  <c r="AX2472" i="1"/>
  <c r="AZ2472" i="1" s="1"/>
  <c r="AA2434" i="1"/>
  <c r="AH2434" i="1" s="1"/>
  <c r="AA2267" i="1"/>
  <c r="AH2267" i="1" s="1"/>
  <c r="AA1501" i="1"/>
  <c r="AH1501" i="1" s="1"/>
  <c r="AU1501" i="1"/>
  <c r="AX656" i="1"/>
  <c r="AZ656" i="1" s="1"/>
  <c r="AW656" i="1"/>
  <c r="AX2806" i="1"/>
  <c r="AW2806" i="1"/>
  <c r="AW2766" i="1"/>
  <c r="AX2766" i="1"/>
  <c r="AZ2766" i="1" s="1"/>
  <c r="AW2538" i="1"/>
  <c r="AX2538" i="1"/>
  <c r="AW2411" i="1"/>
  <c r="AX2411" i="1"/>
  <c r="AW2220" i="1"/>
  <c r="AX2220" i="1"/>
  <c r="AZ2220" i="1" s="1"/>
  <c r="AA1575" i="1"/>
  <c r="AH1575" i="1" s="1"/>
  <c r="AU1575" i="1"/>
  <c r="AW1560" i="1"/>
  <c r="AX1560" i="1"/>
  <c r="AY1430" i="1"/>
  <c r="BA1430" i="1" s="1"/>
  <c r="AX2482" i="1"/>
  <c r="AZ2482" i="1" s="1"/>
  <c r="AW2482" i="1"/>
  <c r="AW2432" i="1"/>
  <c r="AX2432" i="1"/>
  <c r="AZ2432" i="1" s="1"/>
  <c r="AW2397" i="1"/>
  <c r="AX2397" i="1"/>
  <c r="BA2397" i="1" s="1"/>
  <c r="AX1185" i="1"/>
  <c r="AW1185" i="1"/>
  <c r="AX952" i="1"/>
  <c r="AW952" i="1"/>
  <c r="AY605" i="1"/>
  <c r="BA605" i="1" s="1"/>
  <c r="AW2550" i="1"/>
  <c r="AX2550" i="1"/>
  <c r="AZ2550" i="1" s="1"/>
  <c r="AW2478" i="1"/>
  <c r="AX2478" i="1"/>
  <c r="AZ2478" i="1" s="1"/>
  <c r="AA2445" i="1"/>
  <c r="AH2445" i="1" s="1"/>
  <c r="AA2397" i="1"/>
  <c r="AH2397" i="1" s="1"/>
  <c r="AX1224" i="1"/>
  <c r="AW1224" i="1"/>
  <c r="AW2686" i="1"/>
  <c r="AX2686" i="1"/>
  <c r="AZ2686" i="1" s="1"/>
  <c r="AW1509" i="1"/>
  <c r="AX1509" i="1"/>
  <c r="AA1462" i="1"/>
  <c r="AH1462" i="1" s="1"/>
  <c r="AW2914" i="1"/>
  <c r="AX2914" i="1"/>
  <c r="AW2883" i="1"/>
  <c r="AX2883" i="1"/>
  <c r="BA2883" i="1" s="1"/>
  <c r="AX2820" i="1"/>
  <c r="AW2820" i="1"/>
  <c r="AX2685" i="1"/>
  <c r="AW2685" i="1"/>
  <c r="AW2791" i="1"/>
  <c r="AX2791" i="1"/>
  <c r="AZ2791" i="1" s="1"/>
  <c r="AW2496" i="1"/>
  <c r="AX2496" i="1"/>
  <c r="AY2399" i="1"/>
  <c r="BA2399" i="1" s="1"/>
  <c r="BC2399" i="1" s="1"/>
  <c r="AA2410" i="1"/>
  <c r="AH2410" i="1" s="1"/>
  <c r="AY1634" i="1"/>
  <c r="AW1102" i="1"/>
  <c r="AX1102" i="1"/>
  <c r="AZ1102" i="1" s="1"/>
  <c r="AW2454" i="1"/>
  <c r="AX2454" i="1"/>
  <c r="AY1938" i="1"/>
  <c r="BA1938" i="1" s="1"/>
  <c r="AX1149" i="1"/>
  <c r="AW1149" i="1"/>
  <c r="AY1070" i="1"/>
  <c r="BA1070" i="1" s="1"/>
  <c r="AX644" i="1"/>
  <c r="AZ644" i="1" s="1"/>
  <c r="AW644" i="1"/>
  <c r="BA911" i="1"/>
  <c r="BA982" i="1"/>
  <c r="AW1388" i="1"/>
  <c r="AX1388" i="1"/>
  <c r="AZ1388" i="1" s="1"/>
  <c r="AW1372" i="1"/>
  <c r="AX1372" i="1"/>
  <c r="AY1290" i="1"/>
  <c r="BA1290" i="1" s="1"/>
  <c r="AW1265" i="1"/>
  <c r="AX1265" i="1"/>
  <c r="AX1249" i="1"/>
  <c r="AW1249" i="1"/>
  <c r="AW1201" i="1"/>
  <c r="AX1201" i="1"/>
  <c r="AW1194" i="1"/>
  <c r="AX1194" i="1"/>
  <c r="AZ1194" i="1" s="1"/>
  <c r="AA1186" i="1"/>
  <c r="AH1186" i="1" s="1"/>
  <c r="AW1178" i="1"/>
  <c r="AX1178" i="1"/>
  <c r="AZ1178" i="1" s="1"/>
  <c r="AX1146" i="1"/>
  <c r="AW1146" i="1"/>
  <c r="AA1083" i="1"/>
  <c r="AH1083" i="1" s="1"/>
  <c r="AA1043" i="1"/>
  <c r="AH1043" i="1" s="1"/>
  <c r="AY1006" i="1"/>
  <c r="BA1006" i="1" s="1"/>
  <c r="AW903" i="1"/>
  <c r="AX903" i="1"/>
  <c r="AZ903" i="1" s="1"/>
  <c r="AA848" i="1"/>
  <c r="AH848" i="1" s="1"/>
  <c r="AX840" i="1"/>
  <c r="BA840" i="1" s="1"/>
  <c r="AW840" i="1"/>
  <c r="AW764" i="1"/>
  <c r="AX764" i="1"/>
  <c r="AZ764" i="1" s="1"/>
  <c r="AA756" i="1"/>
  <c r="AH756" i="1" s="1"/>
  <c r="AW748" i="1"/>
  <c r="AX748" i="1"/>
  <c r="AY527" i="1"/>
  <c r="AZ527" i="1" s="1"/>
  <c r="AY478" i="1"/>
  <c r="BA478" i="1" s="1"/>
  <c r="AW517" i="1"/>
  <c r="AX517" i="1"/>
  <c r="AA512" i="1"/>
  <c r="AH512" i="1" s="1"/>
  <c r="AA490" i="1"/>
  <c r="AH490" i="1" s="1"/>
  <c r="AW475" i="1"/>
  <c r="AX475" i="1"/>
  <c r="AA471" i="1"/>
  <c r="AH471" i="1" s="1"/>
  <c r="AA432" i="1"/>
  <c r="AH432" i="1" s="1"/>
  <c r="AU432" i="1"/>
  <c r="AX400" i="1"/>
  <c r="AW400" i="1"/>
  <c r="AA440" i="1"/>
  <c r="AH440" i="1" s="1"/>
  <c r="AA500" i="1"/>
  <c r="AH500" i="1" s="1"/>
  <c r="AA2348" i="1"/>
  <c r="AH2348" i="1" s="1"/>
  <c r="AA2384" i="1"/>
  <c r="AH2384" i="1" s="1"/>
  <c r="AA2341" i="1"/>
  <c r="AH2341" i="1" s="1"/>
  <c r="AA2317" i="1"/>
  <c r="AH2317" i="1" s="1"/>
  <c r="AA2261" i="1"/>
  <c r="AH2261" i="1" s="1"/>
  <c r="AA2216" i="1"/>
  <c r="AH2216" i="1" s="1"/>
  <c r="AA2326" i="1"/>
  <c r="AH2326" i="1" s="1"/>
  <c r="AW2291" i="1"/>
  <c r="AX2291" i="1"/>
  <c r="AZ2291" i="1" s="1"/>
  <c r="AA2270" i="1"/>
  <c r="AH2270" i="1" s="1"/>
  <c r="AA2184" i="1"/>
  <c r="AH2184" i="1" s="1"/>
  <c r="AA2171" i="1"/>
  <c r="AH2171" i="1" s="1"/>
  <c r="AA2245" i="1"/>
  <c r="AH2245" i="1" s="1"/>
  <c r="AY2192" i="1"/>
  <c r="BA2192" i="1" s="1"/>
  <c r="AA2059" i="1"/>
  <c r="AH2059" i="1" s="1"/>
  <c r="AA2269" i="1"/>
  <c r="AH2269" i="1" s="1"/>
  <c r="AA2181" i="1"/>
  <c r="AH2181" i="1" s="1"/>
  <c r="AA2150" i="1"/>
  <c r="AH2150" i="1" s="1"/>
  <c r="AW2081" i="1"/>
  <c r="AX2081" i="1"/>
  <c r="BA2081" i="1" s="1"/>
  <c r="AW2338" i="1"/>
  <c r="AX2338" i="1"/>
  <c r="AA2263" i="1"/>
  <c r="AH2263" i="1" s="1"/>
  <c r="AW2199" i="1"/>
  <c r="AX2199" i="1"/>
  <c r="AZ2199" i="1" s="1"/>
  <c r="AW2167" i="1"/>
  <c r="AX2167" i="1"/>
  <c r="AZ2167" i="1" s="1"/>
  <c r="AW2204" i="1"/>
  <c r="AX2204" i="1"/>
  <c r="AZ2204" i="1" s="1"/>
  <c r="AA2026" i="1"/>
  <c r="AH2026" i="1" s="1"/>
  <c r="AA2019" i="1"/>
  <c r="AH2019" i="1" s="1"/>
  <c r="AA2127" i="1"/>
  <c r="AA2011" i="1"/>
  <c r="AH2011" i="1" s="1"/>
  <c r="AA1995" i="1"/>
  <c r="AH1995" i="1" s="1"/>
  <c r="AW2082" i="1"/>
  <c r="AX2082" i="1"/>
  <c r="AA2025" i="1"/>
  <c r="AH2025" i="1" s="1"/>
  <c r="AA1941" i="1"/>
  <c r="AH1941" i="1" s="1"/>
  <c r="AW1890" i="1"/>
  <c r="AX1890" i="1"/>
  <c r="AA1849" i="1"/>
  <c r="AH1849" i="1" s="1"/>
  <c r="AU1849" i="1"/>
  <c r="AY1789" i="1"/>
  <c r="BA1789" i="1" s="1"/>
  <c r="BC1789" i="1" s="1"/>
  <c r="AA1743" i="1"/>
  <c r="AH1743" i="1" s="1"/>
  <c r="AW1699" i="1"/>
  <c r="AX1699" i="1"/>
  <c r="AZ1699" i="1" s="1"/>
  <c r="AA1664" i="1"/>
  <c r="AH1664" i="1" s="1"/>
  <c r="AA2065" i="1"/>
  <c r="AH2065" i="1" s="1"/>
  <c r="AX2018" i="1"/>
  <c r="AZ2018" i="1" s="1"/>
  <c r="AW2018" i="1"/>
  <c r="AA1915" i="1"/>
  <c r="AH1915" i="1" s="1"/>
  <c r="AW1768" i="1"/>
  <c r="AX1768" i="1"/>
  <c r="AZ1768" i="1" s="1"/>
  <c r="AA1605" i="1"/>
  <c r="AH1605" i="1" s="1"/>
  <c r="AW2100" i="1"/>
  <c r="AX2100" i="1"/>
  <c r="AZ2100" i="1" s="1"/>
  <c r="AW1720" i="1"/>
  <c r="AX1720" i="1"/>
  <c r="AA1636" i="1"/>
  <c r="AH1636" i="1" s="1"/>
  <c r="AW1609" i="1"/>
  <c r="AX1609" i="1"/>
  <c r="AZ1609" i="1" s="1"/>
  <c r="AA1591" i="1"/>
  <c r="AH1591" i="1" s="1"/>
  <c r="AA1443" i="1"/>
  <c r="AH1443" i="1" s="1"/>
  <c r="AA1343" i="1"/>
  <c r="AH1343" i="1" s="1"/>
  <c r="AA1287" i="1"/>
  <c r="AH1287" i="1" s="1"/>
  <c r="AA1252" i="1"/>
  <c r="AH1252" i="1" s="1"/>
  <c r="AA1846" i="1"/>
  <c r="AH1846" i="1" s="1"/>
  <c r="AA1801" i="1"/>
  <c r="AH1801" i="1" s="1"/>
  <c r="AA1670" i="1"/>
  <c r="AH1670" i="1" s="1"/>
  <c r="AA1631" i="1"/>
  <c r="AH1631" i="1" s="1"/>
  <c r="AX1556" i="1"/>
  <c r="AW1556" i="1"/>
  <c r="AW1514" i="1"/>
  <c r="AX1514" i="1"/>
  <c r="AW1399" i="1"/>
  <c r="AX1399" i="1"/>
  <c r="AZ1399" i="1" s="1"/>
  <c r="AA1381" i="1"/>
  <c r="AH1381" i="1" s="1"/>
  <c r="AA1363" i="1"/>
  <c r="AH1363" i="1" s="1"/>
  <c r="AA1339" i="1"/>
  <c r="AH1339" i="1" s="1"/>
  <c r="AA1302" i="1"/>
  <c r="AH1302" i="1" s="1"/>
  <c r="AX1291" i="1"/>
  <c r="AW1291" i="1"/>
  <c r="AW1972" i="1"/>
  <c r="AX1972" i="1"/>
  <c r="AZ1972" i="1" s="1"/>
  <c r="AA1724" i="1"/>
  <c r="AH1724" i="1" s="1"/>
  <c r="AA1671" i="1"/>
  <c r="AH1671" i="1" s="1"/>
  <c r="AA1617" i="1"/>
  <c r="AH1617" i="1" s="1"/>
  <c r="AA1583" i="1"/>
  <c r="AH1583" i="1" s="1"/>
  <c r="AU1583" i="1"/>
  <c r="AA1502" i="1"/>
  <c r="AH1502" i="1" s="1"/>
  <c r="AA1423" i="1"/>
  <c r="AH1423" i="1" s="1"/>
  <c r="AY1382" i="1"/>
  <c r="BA1382" i="1" s="1"/>
  <c r="AA1054" i="1"/>
  <c r="AH1054" i="1" s="1"/>
  <c r="AA919" i="1"/>
  <c r="AH919" i="1" s="1"/>
  <c r="AA823" i="1"/>
  <c r="AH823" i="1" s="1"/>
  <c r="AA789" i="1"/>
  <c r="AH789" i="1" s="1"/>
  <c r="AA711" i="1"/>
  <c r="AH711" i="1" s="1"/>
  <c r="AA667" i="1"/>
  <c r="AH667" i="1" s="1"/>
  <c r="AW1771" i="1"/>
  <c r="AX1771" i="1"/>
  <c r="AZ1771" i="1" s="1"/>
  <c r="AA1411" i="1"/>
  <c r="AH1411" i="1" s="1"/>
  <c r="AA1270" i="1"/>
  <c r="AH1270" i="1" s="1"/>
  <c r="AU1270" i="1"/>
  <c r="AW1106" i="1"/>
  <c r="AX1106" i="1"/>
  <c r="AZ1106" i="1" s="1"/>
  <c r="AA1078" i="1"/>
  <c r="AH1078" i="1" s="1"/>
  <c r="AA1027" i="1"/>
  <c r="AH1027" i="1" s="1"/>
  <c r="AA1003" i="1"/>
  <c r="AH1003" i="1" s="1"/>
  <c r="AA963" i="1"/>
  <c r="AH963" i="1" s="1"/>
  <c r="AA920" i="1"/>
  <c r="AH920" i="1" s="1"/>
  <c r="AA896" i="1"/>
  <c r="AH896" i="1" s="1"/>
  <c r="AA842" i="1"/>
  <c r="AH842" i="1" s="1"/>
  <c r="AA839" i="1"/>
  <c r="AH839" i="1" s="1"/>
  <c r="AA732" i="1"/>
  <c r="AH732" i="1" s="1"/>
  <c r="AY645" i="1"/>
  <c r="BA645" i="1" s="1"/>
  <c r="BC645" i="1" s="1"/>
  <c r="AW1489" i="1"/>
  <c r="AX1489" i="1"/>
  <c r="AZ1489" i="1" s="1"/>
  <c r="AA1469" i="1"/>
  <c r="AH1469" i="1" s="1"/>
  <c r="AX1419" i="1"/>
  <c r="AZ1419" i="1" s="1"/>
  <c r="AW1419" i="1"/>
  <c r="AY1374" i="1"/>
  <c r="BA1374" i="1" s="1"/>
  <c r="AA1362" i="1"/>
  <c r="AH1362" i="1" s="1"/>
  <c r="AA1313" i="1"/>
  <c r="AH1313" i="1" s="1"/>
  <c r="AA1311" i="1"/>
  <c r="AH1311" i="1" s="1"/>
  <c r="AY1173" i="1"/>
  <c r="BA1173" i="1" s="1"/>
  <c r="BC1173" i="1" s="1"/>
  <c r="AY1110" i="1"/>
  <c r="BA1110" i="1" s="1"/>
  <c r="BC1110" i="1" s="1"/>
  <c r="AA1030" i="1"/>
  <c r="AH1030" i="1" s="1"/>
  <c r="AW1023" i="1"/>
  <c r="AX1023" i="1"/>
  <c r="AA989" i="1"/>
  <c r="AH989" i="1" s="1"/>
  <c r="AA932" i="1"/>
  <c r="AH932" i="1" s="1"/>
  <c r="AA847" i="1"/>
  <c r="AH847" i="1" s="1"/>
  <c r="AA843" i="1"/>
  <c r="AH843" i="1" s="1"/>
  <c r="AA787" i="1"/>
  <c r="AH787" i="1" s="1"/>
  <c r="AA783" i="1"/>
  <c r="AH783" i="1" s="1"/>
  <c r="AY725" i="1"/>
  <c r="AW1859" i="1"/>
  <c r="AX1859" i="1"/>
  <c r="AW1510" i="1"/>
  <c r="AX1510" i="1"/>
  <c r="AX1435" i="1"/>
  <c r="AW1435" i="1"/>
  <c r="AX1401" i="1"/>
  <c r="AW1401" i="1"/>
  <c r="AA1342" i="1"/>
  <c r="AH1342" i="1" s="1"/>
  <c r="AU1342" i="1"/>
  <c r="AX1294" i="1"/>
  <c r="AW1294" i="1"/>
  <c r="AA1036" i="1"/>
  <c r="AH1036" i="1" s="1"/>
  <c r="AA956" i="1"/>
  <c r="AH956" i="1" s="1"/>
  <c r="AX875" i="1"/>
  <c r="AW875" i="1"/>
  <c r="AA859" i="1"/>
  <c r="AH859" i="1" s="1"/>
  <c r="AW819" i="1"/>
  <c r="AX819" i="1"/>
  <c r="AA815" i="1"/>
  <c r="AH815" i="1" s="1"/>
  <c r="AA798" i="1"/>
  <c r="AH798" i="1" s="1"/>
  <c r="AW712" i="1"/>
  <c r="AX712" i="1"/>
  <c r="AZ712" i="1" s="1"/>
  <c r="AY696" i="1"/>
  <c r="AZ696" i="1" s="1"/>
  <c r="AA688" i="1"/>
  <c r="AH688" i="1" s="1"/>
  <c r="AA616" i="1"/>
  <c r="AH616" i="1" s="1"/>
  <c r="AA574" i="1"/>
  <c r="AH574" i="1" s="1"/>
  <c r="AA476" i="1"/>
  <c r="AH476" i="1" s="1"/>
  <c r="AA1858" i="1"/>
  <c r="AH1858" i="1" s="1"/>
  <c r="AW1665" i="1"/>
  <c r="AX1665" i="1"/>
  <c r="AW1576" i="1"/>
  <c r="AX1576" i="1"/>
  <c r="AZ1576" i="1" s="1"/>
  <c r="AW1478" i="1"/>
  <c r="AX1478" i="1"/>
  <c r="AZ1478" i="1" s="1"/>
  <c r="AA1468" i="1"/>
  <c r="AH1468" i="1" s="1"/>
  <c r="AU1468" i="1"/>
  <c r="AA1452" i="1"/>
  <c r="AH1452" i="1" s="1"/>
  <c r="AW1389" i="1"/>
  <c r="AX1389" i="1"/>
  <c r="AW1370" i="1"/>
  <c r="AX1370" i="1"/>
  <c r="AA1323" i="1"/>
  <c r="AH1323" i="1" s="1"/>
  <c r="AA1242" i="1"/>
  <c r="AH1242" i="1" s="1"/>
  <c r="AA1100" i="1"/>
  <c r="AH1100" i="1" s="1"/>
  <c r="AA998" i="1"/>
  <c r="AH998" i="1" s="1"/>
  <c r="AA807" i="1"/>
  <c r="AH807" i="1" s="1"/>
  <c r="AA747" i="1"/>
  <c r="AH747" i="1" s="1"/>
  <c r="AW739" i="1"/>
  <c r="AX739" i="1"/>
  <c r="AX704" i="1"/>
  <c r="AZ704" i="1" s="1"/>
  <c r="AW704" i="1"/>
  <c r="AW652" i="1"/>
  <c r="AX652" i="1"/>
  <c r="AA594" i="1"/>
  <c r="AH594" i="1" s="1"/>
  <c r="AA542" i="1"/>
  <c r="AH542" i="1" s="1"/>
  <c r="AA533" i="1"/>
  <c r="AH533" i="1" s="1"/>
  <c r="AA528" i="1"/>
  <c r="AH528" i="1" s="1"/>
  <c r="AA520" i="1"/>
  <c r="AH520" i="1" s="1"/>
  <c r="AA509" i="1"/>
  <c r="AH509" i="1" s="1"/>
  <c r="AA468" i="1"/>
  <c r="AH468" i="1" s="1"/>
  <c r="AA429" i="1"/>
  <c r="AH429" i="1" s="1"/>
  <c r="AA397" i="1"/>
  <c r="AH397" i="1" s="1"/>
  <c r="AA1493" i="1"/>
  <c r="AH1493" i="1" s="1"/>
  <c r="AA1466" i="1"/>
  <c r="AH1466" i="1" s="1"/>
  <c r="AA1386" i="1"/>
  <c r="AH1386" i="1" s="1"/>
  <c r="AW1350" i="1"/>
  <c r="AX1350" i="1"/>
  <c r="AA1202" i="1"/>
  <c r="AH1202" i="1" s="1"/>
  <c r="AW966" i="1"/>
  <c r="AX966" i="1"/>
  <c r="AY666" i="1"/>
  <c r="BA666" i="1" s="1"/>
  <c r="AA646" i="1"/>
  <c r="AH646" i="1" s="1"/>
  <c r="AA567" i="1"/>
  <c r="AH567" i="1" s="1"/>
  <c r="AX544" i="1"/>
  <c r="AW544" i="1"/>
  <c r="AA524" i="1"/>
  <c r="AH524" i="1" s="1"/>
  <c r="AX493" i="1"/>
  <c r="AZ493" i="1" s="1"/>
  <c r="AW493" i="1"/>
  <c r="AX466" i="1"/>
  <c r="AZ466" i="1" s="1"/>
  <c r="AW466" i="1"/>
  <c r="AX449" i="1"/>
  <c r="AW449" i="1"/>
  <c r="AX427" i="1"/>
  <c r="AZ427" i="1" s="1"/>
  <c r="AW427" i="1"/>
  <c r="AW386" i="1"/>
  <c r="AX386" i="1"/>
  <c r="AA1187" i="1"/>
  <c r="AH1187" i="1" s="1"/>
  <c r="AA585" i="1"/>
  <c r="AH585" i="1" s="1"/>
  <c r="AA549" i="1"/>
  <c r="AH549" i="1" s="1"/>
  <c r="AW485" i="1"/>
  <c r="AX485" i="1"/>
  <c r="AZ485" i="1" s="1"/>
  <c r="AX450" i="1"/>
  <c r="AW450" i="1"/>
  <c r="AA417" i="1"/>
  <c r="AH417" i="1" s="1"/>
  <c r="AW505" i="1"/>
  <c r="AX505" i="1"/>
  <c r="AX2310" i="1"/>
  <c r="AZ2310" i="1" s="1"/>
  <c r="AW2310" i="1"/>
  <c r="AA1783" i="1"/>
  <c r="AH1783" i="1" s="1"/>
  <c r="AW990" i="1"/>
  <c r="AX990" i="1"/>
  <c r="AZ990" i="1" s="1"/>
  <c r="AW835" i="1"/>
  <c r="AX835" i="1"/>
  <c r="AA775" i="1"/>
  <c r="AH775" i="1" s="1"/>
  <c r="AA751" i="1"/>
  <c r="AH751" i="1" s="1"/>
  <c r="AW631" i="1"/>
  <c r="AX631" i="1"/>
  <c r="AW551" i="1"/>
  <c r="AX551" i="1"/>
  <c r="AW1588" i="1"/>
  <c r="AX1588" i="1"/>
  <c r="AX1347" i="1"/>
  <c r="AW1347" i="1"/>
  <c r="AA1108" i="1"/>
  <c r="AH1108" i="1" s="1"/>
  <c r="AW1022" i="1"/>
  <c r="AX1022" i="1"/>
  <c r="AZ1022" i="1" s="1"/>
  <c r="AW951" i="1"/>
  <c r="AX951" i="1"/>
  <c r="AZ951" i="1" s="1"/>
  <c r="AA763" i="1"/>
  <c r="AH763" i="1" s="1"/>
  <c r="AW660" i="1"/>
  <c r="AX660" i="1"/>
  <c r="AA647" i="1"/>
  <c r="AH647" i="1" s="1"/>
  <c r="AW543" i="1"/>
  <c r="AX543" i="1"/>
  <c r="AZ543" i="1" s="1"/>
  <c r="AY519" i="1"/>
  <c r="BA519" i="1" s="1"/>
  <c r="AX484" i="1"/>
  <c r="AZ484" i="1" s="1"/>
  <c r="AW484" i="1"/>
  <c r="AW472" i="1"/>
  <c r="AX472" i="1"/>
  <c r="AA1369" i="1"/>
  <c r="AH1369" i="1" s="1"/>
  <c r="AA669" i="1"/>
  <c r="AH669" i="1" s="1"/>
  <c r="AX2916" i="1"/>
  <c r="AW2916" i="1"/>
  <c r="AX2912" i="1"/>
  <c r="AW2912" i="1"/>
  <c r="AW2830" i="1"/>
  <c r="AX2830" i="1"/>
  <c r="AZ2830" i="1" s="1"/>
  <c r="AX2913" i="1"/>
  <c r="AZ2913" i="1" s="1"/>
  <c r="AW2913" i="1"/>
  <c r="AW2910" i="1"/>
  <c r="AX2910" i="1"/>
  <c r="AZ2910" i="1" s="1"/>
  <c r="AX2896" i="1"/>
  <c r="AW2896" i="1"/>
  <c r="AW2853" i="1"/>
  <c r="AX2853" i="1"/>
  <c r="AZ2853" i="1" s="1"/>
  <c r="AW2844" i="1"/>
  <c r="AX2844" i="1"/>
  <c r="AX2861" i="1"/>
  <c r="AZ2861" i="1" s="1"/>
  <c r="AW2861" i="1"/>
  <c r="AX2845" i="1"/>
  <c r="AZ2845" i="1" s="1"/>
  <c r="AW2845" i="1"/>
  <c r="AX2809" i="1"/>
  <c r="AZ2809" i="1" s="1"/>
  <c r="AW2809" i="1"/>
  <c r="AW2789" i="1"/>
  <c r="AX2789" i="1"/>
  <c r="BA2789" i="1" s="1"/>
  <c r="BC2789" i="1" s="1"/>
  <c r="AW2724" i="1"/>
  <c r="AX2724" i="1"/>
  <c r="AZ2724" i="1" s="1"/>
  <c r="AX2716" i="1"/>
  <c r="AZ2716" i="1" s="1"/>
  <c r="AW2716" i="1"/>
  <c r="AW2740" i="1"/>
  <c r="AX2740" i="1"/>
  <c r="AZ2740" i="1" s="1"/>
  <c r="AW2812" i="1"/>
  <c r="AX2812" i="1"/>
  <c r="AX2781" i="1"/>
  <c r="AW2781" i="1"/>
  <c r="AW2752" i="1"/>
  <c r="AX2752" i="1"/>
  <c r="AZ2752" i="1" s="1"/>
  <c r="AW2726" i="1"/>
  <c r="AX2726" i="1"/>
  <c r="AZ2726" i="1" s="1"/>
  <c r="AW2660" i="1"/>
  <c r="AX2660" i="1"/>
  <c r="AW2644" i="1"/>
  <c r="AX2644" i="1"/>
  <c r="AW2628" i="1"/>
  <c r="AX2628" i="1"/>
  <c r="AZ2628" i="1" s="1"/>
  <c r="AW2616" i="1"/>
  <c r="AX2616" i="1"/>
  <c r="AZ2616" i="1" s="1"/>
  <c r="AW2600" i="1"/>
  <c r="AX2600" i="1"/>
  <c r="AZ2600" i="1" s="1"/>
  <c r="AW2584" i="1"/>
  <c r="AX2584" i="1"/>
  <c r="AZ2584" i="1" s="1"/>
  <c r="AW2753" i="1"/>
  <c r="AX2753" i="1"/>
  <c r="AZ2753" i="1" s="1"/>
  <c r="AY2811" i="1"/>
  <c r="BA2811" i="1" s="1"/>
  <c r="AW2785" i="1"/>
  <c r="AX2785" i="1"/>
  <c r="AW2723" i="1"/>
  <c r="AX2723" i="1"/>
  <c r="AZ2723" i="1" s="1"/>
  <c r="AW2696" i="1"/>
  <c r="AX2696" i="1"/>
  <c r="AX2700" i="1"/>
  <c r="AZ2700" i="1" s="1"/>
  <c r="AW2700" i="1"/>
  <c r="AU2611" i="1"/>
  <c r="AW2595" i="1"/>
  <c r="AX2595" i="1"/>
  <c r="AZ2595" i="1" s="1"/>
  <c r="AY2574" i="1"/>
  <c r="BA2574" i="1" s="1"/>
  <c r="AX2556" i="1"/>
  <c r="AW2556" i="1"/>
  <c r="AY2506" i="1"/>
  <c r="BA2506" i="1" s="1"/>
  <c r="AX2460" i="1"/>
  <c r="AZ2460" i="1" s="1"/>
  <c r="AW2460" i="1"/>
  <c r="AA2379" i="1"/>
  <c r="AH2379" i="1" s="1"/>
  <c r="AA2375" i="1"/>
  <c r="AH2375" i="1" s="1"/>
  <c r="AA2368" i="1"/>
  <c r="AH2368" i="1" s="1"/>
  <c r="AA2365" i="1"/>
  <c r="AH2365" i="1" s="1"/>
  <c r="AA2361" i="1"/>
  <c r="AH2361" i="1" s="1"/>
  <c r="AX2684" i="1"/>
  <c r="AZ2684" i="1" s="1"/>
  <c r="AW2684" i="1"/>
  <c r="AX2599" i="1"/>
  <c r="AZ2599" i="1" s="1"/>
  <c r="AW2599" i="1"/>
  <c r="AX2551" i="1"/>
  <c r="AW2551" i="1"/>
  <c r="AX2519" i="1"/>
  <c r="AZ2519" i="1" s="1"/>
  <c r="AW2519" i="1"/>
  <c r="AX2471" i="1"/>
  <c r="AZ2471" i="1" s="1"/>
  <c r="AW2471" i="1"/>
  <c r="AA2463" i="1"/>
  <c r="AH2463" i="1" s="1"/>
  <c r="AX2455" i="1"/>
  <c r="AZ2455" i="1" s="1"/>
  <c r="AW2455" i="1"/>
  <c r="AX2367" i="1"/>
  <c r="AZ2367" i="1" s="1"/>
  <c r="AW2367" i="1"/>
  <c r="AX2352" i="1"/>
  <c r="AZ2352" i="1" s="1"/>
  <c r="AW2352" i="1"/>
  <c r="AW2333" i="1"/>
  <c r="AX2333" i="1"/>
  <c r="BA2333" i="1" s="1"/>
  <c r="AW2317" i="1"/>
  <c r="AX2317" i="1"/>
  <c r="AX2719" i="1"/>
  <c r="AZ2719" i="1" s="1"/>
  <c r="AW2719" i="1"/>
  <c r="AW2683" i="1"/>
  <c r="AX2683" i="1"/>
  <c r="AZ2683" i="1" s="1"/>
  <c r="AX2575" i="1"/>
  <c r="AW2575" i="1"/>
  <c r="AW2555" i="1"/>
  <c r="AX2555" i="1"/>
  <c r="AW2523" i="1"/>
  <c r="AX2523" i="1"/>
  <c r="AU2507" i="1"/>
  <c r="AU2699" i="1"/>
  <c r="AX2647" i="1"/>
  <c r="AZ2647" i="1" s="1"/>
  <c r="AW2647" i="1"/>
  <c r="AW2553" i="1"/>
  <c r="AX2553" i="1"/>
  <c r="AZ2553" i="1" s="1"/>
  <c r="AW2512" i="1"/>
  <c r="AX2512" i="1"/>
  <c r="AZ2512" i="1" s="1"/>
  <c r="AW2449" i="1"/>
  <c r="AX2449" i="1"/>
  <c r="BA2449" i="1" s="1"/>
  <c r="AA2444" i="1"/>
  <c r="AH2444" i="1" s="1"/>
  <c r="AA2380" i="1"/>
  <c r="AH2380" i="1" s="1"/>
  <c r="AA2346" i="1"/>
  <c r="AH2346" i="1" s="1"/>
  <c r="AA2335" i="1"/>
  <c r="AH2335" i="1" s="1"/>
  <c r="AA2331" i="1"/>
  <c r="AH2331" i="1" s="1"/>
  <c r="AA2327" i="1"/>
  <c r="AH2327" i="1" s="1"/>
  <c r="AX2272" i="1"/>
  <c r="AZ2272" i="1" s="1"/>
  <c r="AW2272" i="1"/>
  <c r="AW2230" i="1"/>
  <c r="AX2230" i="1"/>
  <c r="AZ2230" i="1" s="1"/>
  <c r="AA2205" i="1"/>
  <c r="AH2205" i="1" s="1"/>
  <c r="AA2201" i="1"/>
  <c r="AH2201" i="1" s="1"/>
  <c r="AA2132" i="1"/>
  <c r="AA2128" i="1"/>
  <c r="AA2117" i="1"/>
  <c r="AA2113" i="1"/>
  <c r="AA2109" i="1"/>
  <c r="AA2082" i="1"/>
  <c r="AH2082" i="1" s="1"/>
  <c r="AA2075" i="1"/>
  <c r="AH2075" i="1" s="1"/>
  <c r="AA2071" i="1"/>
  <c r="AH2071" i="1" s="1"/>
  <c r="AA2067" i="1"/>
  <c r="AH2067" i="1" s="1"/>
  <c r="AA2063" i="1"/>
  <c r="AH2063" i="1" s="1"/>
  <c r="AW2545" i="1"/>
  <c r="AX2545" i="1"/>
  <c r="BA2545" i="1" s="1"/>
  <c r="AA2467" i="1"/>
  <c r="AH2467" i="1" s="1"/>
  <c r="AA2464" i="1"/>
  <c r="AH2464" i="1" s="1"/>
  <c r="AW2396" i="1"/>
  <c r="AX2396" i="1"/>
  <c r="AZ2396" i="1" s="1"/>
  <c r="AW2377" i="1"/>
  <c r="AX2377" i="1"/>
  <c r="BA2377" i="1" s="1"/>
  <c r="BC2377" i="1" s="1"/>
  <c r="AA2285" i="1"/>
  <c r="AH2285" i="1" s="1"/>
  <c r="AA2264" i="1"/>
  <c r="AH2264" i="1" s="1"/>
  <c r="AA2248" i="1"/>
  <c r="AH2248" i="1" s="1"/>
  <c r="AA2225" i="1"/>
  <c r="AH2225" i="1" s="1"/>
  <c r="AA2210" i="1"/>
  <c r="AH2210" i="1" s="1"/>
  <c r="AW2603" i="1"/>
  <c r="AX2603" i="1"/>
  <c r="AW2552" i="1"/>
  <c r="AX2552" i="1"/>
  <c r="AW2491" i="1"/>
  <c r="AX2491" i="1"/>
  <c r="AW2488" i="1"/>
  <c r="AX2488" i="1"/>
  <c r="AY2398" i="1"/>
  <c r="BA2398" i="1" s="1"/>
  <c r="AY2379" i="1"/>
  <c r="BA2379" i="1" s="1"/>
  <c r="AW2311" i="1"/>
  <c r="AX2311" i="1"/>
  <c r="AZ2311" i="1" s="1"/>
  <c r="AW2297" i="1"/>
  <c r="AX2297" i="1"/>
  <c r="BA2297" i="1" s="1"/>
  <c r="BC2297" i="1" s="1"/>
  <c r="AW2279" i="1"/>
  <c r="AX2279" i="1"/>
  <c r="AA2268" i="1"/>
  <c r="AH2268" i="1" s="1"/>
  <c r="AU2268" i="1"/>
  <c r="AW2260" i="1"/>
  <c r="AX2260" i="1"/>
  <c r="AZ2260" i="1" s="1"/>
  <c r="AA2221" i="1"/>
  <c r="AH2221" i="1" s="1"/>
  <c r="AU2221" i="1"/>
  <c r="AW2213" i="1"/>
  <c r="AX2213" i="1"/>
  <c r="BA2213" i="1" s="1"/>
  <c r="AA2436" i="1"/>
  <c r="AH2436" i="1" s="1"/>
  <c r="AA2405" i="1"/>
  <c r="AH2405" i="1" s="1"/>
  <c r="AA2320" i="1"/>
  <c r="AH2320" i="1" s="1"/>
  <c r="AA2250" i="1"/>
  <c r="AH2250" i="1" s="1"/>
  <c r="AA2219" i="1"/>
  <c r="AH2219" i="1" s="1"/>
  <c r="AU2219" i="1"/>
  <c r="AW2166" i="1"/>
  <c r="AX2166" i="1"/>
  <c r="AZ2166" i="1" s="1"/>
  <c r="AA2162" i="1"/>
  <c r="AH2162" i="1" s="1"/>
  <c r="AX2161" i="1"/>
  <c r="BA2161" i="1" s="1"/>
  <c r="AW2161" i="1"/>
  <c r="AA2153" i="1"/>
  <c r="AH2153" i="1" s="1"/>
  <c r="AX2152" i="1"/>
  <c r="AZ2152" i="1" s="1"/>
  <c r="AW2152" i="1"/>
  <c r="AA2138" i="1"/>
  <c r="AX2137" i="1"/>
  <c r="BA2137" i="1" s="1"/>
  <c r="AW2137" i="1"/>
  <c r="AW2111" i="1"/>
  <c r="AX2111" i="1"/>
  <c r="AW2106" i="1"/>
  <c r="AX2106" i="1"/>
  <c r="AZ2106" i="1" s="1"/>
  <c r="AA2049" i="1"/>
  <c r="AH2049" i="1" s="1"/>
  <c r="AY1952" i="1"/>
  <c r="BA1952" i="1" s="1"/>
  <c r="AW1931" i="1"/>
  <c r="AX1931" i="1"/>
  <c r="AZ1931" i="1" s="1"/>
  <c r="AB1905" i="1"/>
  <c r="AA1902" i="1"/>
  <c r="AH1902" i="1" s="1"/>
  <c r="AA1898" i="1"/>
  <c r="AH1898" i="1" s="1"/>
  <c r="AA1894" i="1"/>
  <c r="AH1894" i="1" s="1"/>
  <c r="AA1890" i="1"/>
  <c r="AH1890" i="1" s="1"/>
  <c r="AA1886" i="1"/>
  <c r="AH1886" i="1" s="1"/>
  <c r="AA1882" i="1"/>
  <c r="AH1882" i="1" s="1"/>
  <c r="AA1878" i="1"/>
  <c r="AH1878" i="1" s="1"/>
  <c r="AA1874" i="1"/>
  <c r="AH1874" i="1" s="1"/>
  <c r="AA1870" i="1"/>
  <c r="AH1870" i="1" s="1"/>
  <c r="AA1866" i="1"/>
  <c r="AH1866" i="1" s="1"/>
  <c r="AA1688" i="1"/>
  <c r="AH1688" i="1" s="1"/>
  <c r="AA1684" i="1"/>
  <c r="AH1684" i="1" s="1"/>
  <c r="AA1680" i="1"/>
  <c r="AH1680" i="1" s="1"/>
  <c r="AA1676" i="1"/>
  <c r="AH1676" i="1" s="1"/>
  <c r="AA1669" i="1"/>
  <c r="AH1669" i="1" s="1"/>
  <c r="AA1665" i="1"/>
  <c r="AH1665" i="1" s="1"/>
  <c r="AA1661" i="1"/>
  <c r="AA1633" i="1"/>
  <c r="AH1633" i="1" s="1"/>
  <c r="AA1629" i="1"/>
  <c r="AH1629" i="1" s="1"/>
  <c r="AA1625" i="1"/>
  <c r="AH1625" i="1" s="1"/>
  <c r="AA1621" i="1"/>
  <c r="AH1621" i="1" s="1"/>
  <c r="AA1614" i="1"/>
  <c r="AA1599" i="1"/>
  <c r="AH1599" i="1" s="1"/>
  <c r="AA1597" i="1"/>
  <c r="AH1597" i="1" s="1"/>
  <c r="AA1593" i="1"/>
  <c r="AH1593" i="1" s="1"/>
  <c r="AA1589" i="1"/>
  <c r="AH1589" i="1" s="1"/>
  <c r="AU2537" i="1"/>
  <c r="AX2392" i="1"/>
  <c r="AZ2392" i="1" s="1"/>
  <c r="AW2392" i="1"/>
  <c r="AW2369" i="1"/>
  <c r="AX2369" i="1"/>
  <c r="BA2369" i="1" s="1"/>
  <c r="BC2369" i="1" s="1"/>
  <c r="AW2362" i="1"/>
  <c r="AX2362" i="1"/>
  <c r="AW2343" i="1"/>
  <c r="AX2343" i="1"/>
  <c r="AZ2343" i="1" s="1"/>
  <c r="AX2286" i="1"/>
  <c r="AW2286" i="1"/>
  <c r="AW2265" i="1"/>
  <c r="AX2265" i="1"/>
  <c r="BA2265" i="1" s="1"/>
  <c r="AU2234" i="1"/>
  <c r="AW2194" i="1"/>
  <c r="AX2194" i="1"/>
  <c r="AX2153" i="1"/>
  <c r="BA2153" i="1" s="1"/>
  <c r="BC2153" i="1" s="1"/>
  <c r="AW2153" i="1"/>
  <c r="AX2107" i="1"/>
  <c r="AZ2107" i="1" s="1"/>
  <c r="AW2107" i="1"/>
  <c r="AY2096" i="1"/>
  <c r="BA2096" i="1" s="1"/>
  <c r="AY2086" i="1"/>
  <c r="BA2086" i="1" s="1"/>
  <c r="AA2076" i="1"/>
  <c r="AH2076" i="1" s="1"/>
  <c r="AY2066" i="1"/>
  <c r="BA2066" i="1" s="1"/>
  <c r="AX2046" i="1"/>
  <c r="AZ2046" i="1" s="1"/>
  <c r="AW2046" i="1"/>
  <c r="AA2028" i="1"/>
  <c r="AH2028" i="1" s="1"/>
  <c r="AW2020" i="1"/>
  <c r="AX2020" i="1"/>
  <c r="AZ2020" i="1" s="1"/>
  <c r="AA2013" i="1"/>
  <c r="AH2013" i="1" s="1"/>
  <c r="AW2005" i="1"/>
  <c r="AX2005" i="1"/>
  <c r="AA1973" i="1"/>
  <c r="AH1973" i="1" s="1"/>
  <c r="AW1934" i="1"/>
  <c r="AX1934" i="1"/>
  <c r="AZ1934" i="1" s="1"/>
  <c r="AY1912" i="1"/>
  <c r="AA1910" i="1"/>
  <c r="AH1910" i="1" s="1"/>
  <c r="AA2421" i="1"/>
  <c r="AH2421" i="1" s="1"/>
  <c r="AX2373" i="1"/>
  <c r="BA2373" i="1" s="1"/>
  <c r="AW2373" i="1"/>
  <c r="AW2363" i="1"/>
  <c r="AX2363" i="1"/>
  <c r="AZ2363" i="1" s="1"/>
  <c r="AW2355" i="1"/>
  <c r="AX2355" i="1"/>
  <c r="AZ2355" i="1" s="1"/>
  <c r="AW2295" i="1"/>
  <c r="AX2295" i="1"/>
  <c r="AX2249" i="1"/>
  <c r="BA2249" i="1" s="1"/>
  <c r="AW2249" i="1"/>
  <c r="AY2232" i="1"/>
  <c r="AW2212" i="1"/>
  <c r="AX2212" i="1"/>
  <c r="AY2184" i="1"/>
  <c r="BA2184" i="1" s="1"/>
  <c r="AY2175" i="1"/>
  <c r="BA2175" i="1" s="1"/>
  <c r="AA2129" i="1"/>
  <c r="AX2099" i="1"/>
  <c r="AZ2099" i="1" s="1"/>
  <c r="AW2099" i="1"/>
  <c r="AW2069" i="1"/>
  <c r="AX2069" i="1"/>
  <c r="AA2053" i="1"/>
  <c r="AH2053" i="1" s="1"/>
  <c r="AA2287" i="1"/>
  <c r="AH2287" i="1" s="1"/>
  <c r="AA2235" i="1"/>
  <c r="AH2235" i="1" s="1"/>
  <c r="AU2133" i="1"/>
  <c r="AA2084" i="1"/>
  <c r="AH2084" i="1" s="1"/>
  <c r="AA2014" i="1"/>
  <c r="AH2014" i="1" s="1"/>
  <c r="AU2014" i="1"/>
  <c r="AA1985" i="1"/>
  <c r="AH1985" i="1" s="1"/>
  <c r="AA1959" i="1"/>
  <c r="AH1959" i="1" s="1"/>
  <c r="AA1928" i="1"/>
  <c r="AH1928" i="1" s="1"/>
  <c r="AA1895" i="1"/>
  <c r="AH1895" i="1" s="1"/>
  <c r="AY1885" i="1"/>
  <c r="BA1885" i="1" s="1"/>
  <c r="AA1832" i="1"/>
  <c r="AH1832" i="1" s="1"/>
  <c r="AW1770" i="1"/>
  <c r="AX1770" i="1"/>
  <c r="AZ1770" i="1" s="1"/>
  <c r="AA1766" i="1"/>
  <c r="AX1765" i="1"/>
  <c r="AZ1765" i="1" s="1"/>
  <c r="AW1765" i="1"/>
  <c r="AA1726" i="1"/>
  <c r="AH1726" i="1" s="1"/>
  <c r="AA1700" i="1"/>
  <c r="AH1700" i="1" s="1"/>
  <c r="AW1686" i="1"/>
  <c r="AX1686" i="1"/>
  <c r="AZ1686" i="1" s="1"/>
  <c r="AW1670" i="1"/>
  <c r="AX1670" i="1"/>
  <c r="AA1603" i="1"/>
  <c r="AH1603" i="1" s="1"/>
  <c r="AX1591" i="1"/>
  <c r="AZ1591" i="1" s="1"/>
  <c r="AW1591" i="1"/>
  <c r="AW1577" i="1"/>
  <c r="AX1577" i="1"/>
  <c r="AZ1577" i="1" s="1"/>
  <c r="AX1570" i="1"/>
  <c r="AZ1570" i="1" s="1"/>
  <c r="AW1570" i="1"/>
  <c r="AA1531" i="1"/>
  <c r="AH1531" i="1" s="1"/>
  <c r="AA1519" i="1"/>
  <c r="AH1519" i="1" s="1"/>
  <c r="AA1513" i="1"/>
  <c r="AH1513" i="1" s="1"/>
  <c r="AA1512" i="1"/>
  <c r="AH1512" i="1" s="1"/>
  <c r="AW1511" i="1"/>
  <c r="AX1511" i="1"/>
  <c r="AA1503" i="1"/>
  <c r="AH1503" i="1" s="1"/>
  <c r="AA1488" i="1"/>
  <c r="AH1488" i="1" s="1"/>
  <c r="AY1481" i="1"/>
  <c r="BA1481" i="1" s="1"/>
  <c r="AA1480" i="1"/>
  <c r="AH1480" i="1" s="1"/>
  <c r="AA1479" i="1"/>
  <c r="AH1479" i="1" s="1"/>
  <c r="AA1473" i="1"/>
  <c r="AH1473" i="1" s="1"/>
  <c r="AA1472" i="1"/>
  <c r="AH1472" i="1" s="1"/>
  <c r="AW1471" i="1"/>
  <c r="AX1471" i="1"/>
  <c r="AZ1471" i="1" s="1"/>
  <c r="AX1448" i="1"/>
  <c r="AW1448" i="1"/>
  <c r="AA1440" i="1"/>
  <c r="AH1440" i="1" s="1"/>
  <c r="AW1432" i="1"/>
  <c r="AX1432" i="1"/>
  <c r="AW1424" i="1"/>
  <c r="AX1424" i="1"/>
  <c r="AA1407" i="1"/>
  <c r="AH1407" i="1" s="1"/>
  <c r="AA1364" i="1"/>
  <c r="AH1364" i="1" s="1"/>
  <c r="AA1360" i="1"/>
  <c r="AH1360" i="1" s="1"/>
  <c r="AW2206" i="1"/>
  <c r="AX2206" i="1"/>
  <c r="AZ2206" i="1" s="1"/>
  <c r="AA2149" i="1"/>
  <c r="AH2149" i="1" s="1"/>
  <c r="AU2149" i="1"/>
  <c r="AW2087" i="1"/>
  <c r="AX2087" i="1"/>
  <c r="AZ2087" i="1" s="1"/>
  <c r="AA2041" i="1"/>
  <c r="AH2041" i="1" s="1"/>
  <c r="AU2041" i="1"/>
  <c r="AX2021" i="1"/>
  <c r="AW2021" i="1"/>
  <c r="AY2019" i="1"/>
  <c r="BA2019" i="1" s="1"/>
  <c r="AA2015" i="1"/>
  <c r="AH2015" i="1" s="1"/>
  <c r="AA1983" i="1"/>
  <c r="AH1983" i="1" s="1"/>
  <c r="AU1983" i="1"/>
  <c r="AW1958" i="1"/>
  <c r="AX1958" i="1"/>
  <c r="AY1956" i="1"/>
  <c r="AA1951" i="1"/>
  <c r="AH1951" i="1" s="1"/>
  <c r="AW1892" i="1"/>
  <c r="AX1892" i="1"/>
  <c r="AA1844" i="1"/>
  <c r="AH1844" i="1" s="1"/>
  <c r="AA1812" i="1"/>
  <c r="AH1812" i="1" s="1"/>
  <c r="AA1781" i="1"/>
  <c r="AH1781" i="1" s="1"/>
  <c r="AW1766" i="1"/>
  <c r="AX1766" i="1"/>
  <c r="AA1722" i="1"/>
  <c r="AH1722" i="1" s="1"/>
  <c r="AW1708" i="1"/>
  <c r="AX1708" i="1"/>
  <c r="AA1656" i="1"/>
  <c r="AH1656" i="1" s="1"/>
  <c r="AA1640" i="1"/>
  <c r="AH1640" i="1" s="1"/>
  <c r="AW1627" i="1"/>
  <c r="AX1627" i="1"/>
  <c r="AY1610" i="1"/>
  <c r="BA1610" i="1" s="1"/>
  <c r="AY1569" i="1"/>
  <c r="BA1569" i="1" s="1"/>
  <c r="AX1547" i="1"/>
  <c r="AW1547" i="1"/>
  <c r="AW1480" i="1"/>
  <c r="AX1480" i="1"/>
  <c r="AX1449" i="1"/>
  <c r="AZ1449" i="1" s="1"/>
  <c r="AW1449" i="1"/>
  <c r="AX1433" i="1"/>
  <c r="AW1433" i="1"/>
  <c r="AW2465" i="1"/>
  <c r="AX2465" i="1"/>
  <c r="BA2465" i="1" s="1"/>
  <c r="AW2404" i="1"/>
  <c r="AX2404" i="1"/>
  <c r="AZ2404" i="1" s="1"/>
  <c r="AW2118" i="1"/>
  <c r="AX2118" i="1"/>
  <c r="AA2073" i="1"/>
  <c r="AH2073" i="1" s="1"/>
  <c r="AA1990" i="1"/>
  <c r="AW1936" i="1"/>
  <c r="AX1936" i="1"/>
  <c r="AZ1936" i="1" s="1"/>
  <c r="AA1930" i="1"/>
  <c r="AH1930" i="1" s="1"/>
  <c r="AA1904" i="1"/>
  <c r="AH1904" i="1" s="1"/>
  <c r="AA1899" i="1"/>
  <c r="AH1899" i="1" s="1"/>
  <c r="AU1899" i="1"/>
  <c r="AW1868" i="1"/>
  <c r="AX1868" i="1"/>
  <c r="AZ1868" i="1" s="1"/>
  <c r="AX1853" i="1"/>
  <c r="AZ1853" i="1" s="1"/>
  <c r="AW1853" i="1"/>
  <c r="AY1847" i="1"/>
  <c r="BA1847" i="1" s="1"/>
  <c r="AY1842" i="1"/>
  <c r="AA1820" i="1"/>
  <c r="AH1820" i="1" s="1"/>
  <c r="AY1815" i="1"/>
  <c r="BA1815" i="1" s="1"/>
  <c r="AY1810" i="1"/>
  <c r="BA1810" i="1" s="1"/>
  <c r="AW1790" i="1"/>
  <c r="AX1790" i="1"/>
  <c r="AZ1790" i="1" s="1"/>
  <c r="AA1773" i="1"/>
  <c r="AH1773" i="1" s="1"/>
  <c r="AX1742" i="1"/>
  <c r="AZ1742" i="1" s="1"/>
  <c r="AW1742" i="1"/>
  <c r="AA1730" i="1"/>
  <c r="AH1730" i="1" s="1"/>
  <c r="AW1689" i="1"/>
  <c r="AX1689" i="1"/>
  <c r="AZ1689" i="1" s="1"/>
  <c r="AW1635" i="1"/>
  <c r="AX1635" i="1"/>
  <c r="AZ1635" i="1" s="1"/>
  <c r="AA1618" i="1"/>
  <c r="AH1618" i="1" s="1"/>
  <c r="AW1595" i="1"/>
  <c r="AX1595" i="1"/>
  <c r="AW1574" i="1"/>
  <c r="AX1574" i="1"/>
  <c r="AZ1574" i="1" s="1"/>
  <c r="AW1528" i="1"/>
  <c r="AX1528" i="1"/>
  <c r="AX1508" i="1"/>
  <c r="AW1508" i="1"/>
  <c r="AW1500" i="1"/>
  <c r="AX1500" i="1"/>
  <c r="AW1492" i="1"/>
  <c r="AX1492" i="1"/>
  <c r="AW1437" i="1"/>
  <c r="AX1437" i="1"/>
  <c r="AZ1437" i="1" s="1"/>
  <c r="AW1413" i="1"/>
  <c r="AX1413" i="1"/>
  <c r="AW1998" i="1"/>
  <c r="AX1998" i="1"/>
  <c r="AZ1998" i="1" s="1"/>
  <c r="AY1980" i="1"/>
  <c r="BA1980" i="1" s="1"/>
  <c r="AA1969" i="1"/>
  <c r="AH1969" i="1" s="1"/>
  <c r="AU1969" i="1"/>
  <c r="AA1938" i="1"/>
  <c r="AU1938" i="1"/>
  <c r="AW1888" i="1"/>
  <c r="AX1888" i="1"/>
  <c r="AZ1888" i="1" s="1"/>
  <c r="AU1884" i="1"/>
  <c r="AW1825" i="1"/>
  <c r="AX1825" i="1"/>
  <c r="AZ1825" i="1" s="1"/>
  <c r="AB1821" i="1"/>
  <c r="AI1821" i="1" s="1"/>
  <c r="AY1814" i="1"/>
  <c r="BA1814" i="1" s="1"/>
  <c r="AA1778" i="1"/>
  <c r="AH1778" i="1" s="1"/>
  <c r="AA1746" i="1"/>
  <c r="AH1746" i="1" s="1"/>
  <c r="AA1719" i="1"/>
  <c r="AH1719" i="1" s="1"/>
  <c r="AA1693" i="1"/>
  <c r="AH1693" i="1" s="1"/>
  <c r="AA1667" i="1"/>
  <c r="AH1667" i="1" s="1"/>
  <c r="AA1637" i="1"/>
  <c r="AH1637" i="1" s="1"/>
  <c r="AA1566" i="1"/>
  <c r="AH1566" i="1" s="1"/>
  <c r="AB1535" i="1"/>
  <c r="AU1535" i="1"/>
  <c r="AW1507" i="1"/>
  <c r="AX1507" i="1"/>
  <c r="AA1408" i="1"/>
  <c r="AH1408" i="1" s="1"/>
  <c r="AX1361" i="1"/>
  <c r="AZ1361" i="1" s="1"/>
  <c r="AW1361" i="1"/>
  <c r="AX1345" i="1"/>
  <c r="AW1345" i="1"/>
  <c r="AW1333" i="1"/>
  <c r="AX1333" i="1"/>
  <c r="AX1320" i="1"/>
  <c r="AW1320" i="1"/>
  <c r="AW1317" i="1"/>
  <c r="AX1317" i="1"/>
  <c r="AW1301" i="1"/>
  <c r="AX1301" i="1"/>
  <c r="BA1301" i="1" s="1"/>
  <c r="AW1296" i="1"/>
  <c r="AX1296" i="1"/>
  <c r="AW1293" i="1"/>
  <c r="AX1293" i="1"/>
  <c r="AX1277" i="1"/>
  <c r="AW1277" i="1"/>
  <c r="AX1274" i="1"/>
  <c r="AZ1274" i="1" s="1"/>
  <c r="AW1274" i="1"/>
  <c r="AX1187" i="1"/>
  <c r="AW1187" i="1"/>
  <c r="AX1155" i="1"/>
  <c r="AW1155" i="1"/>
  <c r="AW1131" i="1"/>
  <c r="AX1131" i="1"/>
  <c r="AX1100" i="1"/>
  <c r="AW1100" i="1"/>
  <c r="AY1079" i="1"/>
  <c r="AW1076" i="1"/>
  <c r="AX1076" i="1"/>
  <c r="AZ1076" i="1" s="1"/>
  <c r="AX1068" i="1"/>
  <c r="AZ1068" i="1" s="1"/>
  <c r="AW1068" i="1"/>
  <c r="AW1060" i="1"/>
  <c r="AX1060" i="1"/>
  <c r="AZ1060" i="1" s="1"/>
  <c r="AW1044" i="1"/>
  <c r="AX1044" i="1"/>
  <c r="AZ1044" i="1" s="1"/>
  <c r="AW1005" i="1"/>
  <c r="AX1005" i="1"/>
  <c r="AW989" i="1"/>
  <c r="AX989" i="1"/>
  <c r="AX973" i="1"/>
  <c r="AW973" i="1"/>
  <c r="AW934" i="1"/>
  <c r="AX934" i="1"/>
  <c r="AW910" i="1"/>
  <c r="AX910" i="1"/>
  <c r="AW888" i="1"/>
  <c r="AX888" i="1"/>
  <c r="BA888" i="1" s="1"/>
  <c r="AX865" i="1"/>
  <c r="AW865" i="1"/>
  <c r="AW821" i="1"/>
  <c r="AX821" i="1"/>
  <c r="AZ821" i="1" s="1"/>
  <c r="AY811" i="1"/>
  <c r="BA811" i="1" s="1"/>
  <c r="AW797" i="1"/>
  <c r="AX797" i="1"/>
  <c r="AW773" i="1"/>
  <c r="AX773" i="1"/>
  <c r="AW765" i="1"/>
  <c r="AX765" i="1"/>
  <c r="AZ765" i="1" s="1"/>
  <c r="AX694" i="1"/>
  <c r="AW694" i="1"/>
  <c r="AW654" i="1"/>
  <c r="AX654" i="1"/>
  <c r="AZ654" i="1" s="1"/>
  <c r="AW616" i="1"/>
  <c r="AX616" i="1"/>
  <c r="AW608" i="1"/>
  <c r="AX608" i="1"/>
  <c r="AY595" i="1"/>
  <c r="BA595" i="1" s="1"/>
  <c r="AW592" i="1"/>
  <c r="AX592" i="1"/>
  <c r="AY582" i="1"/>
  <c r="BA582" i="1" s="1"/>
  <c r="AY524" i="1"/>
  <c r="BA524" i="1" s="1"/>
  <c r="AX518" i="1"/>
  <c r="AZ518" i="1" s="1"/>
  <c r="AW518" i="1"/>
  <c r="AA510" i="1"/>
  <c r="AH510" i="1" s="1"/>
  <c r="AA465" i="1"/>
  <c r="AH465" i="1" s="1"/>
  <c r="AA458" i="1"/>
  <c r="AH458" i="1" s="1"/>
  <c r="AA454" i="1"/>
  <c r="AH454" i="1" s="1"/>
  <c r="AA410" i="1"/>
  <c r="AH410" i="1" s="1"/>
  <c r="AW913" i="1"/>
  <c r="AX913" i="1"/>
  <c r="AA891" i="1"/>
  <c r="AH891" i="1" s="1"/>
  <c r="AA868" i="1"/>
  <c r="AH868" i="1" s="1"/>
  <c r="AA852" i="1"/>
  <c r="AH852" i="1" s="1"/>
  <c r="AY846" i="1"/>
  <c r="BA846" i="1" s="1"/>
  <c r="AA836" i="1"/>
  <c r="AH836" i="1" s="1"/>
  <c r="AY830" i="1"/>
  <c r="BA830" i="1" s="1"/>
  <c r="AY762" i="1"/>
  <c r="BA762" i="1" s="1"/>
  <c r="AA752" i="1"/>
  <c r="AH752" i="1" s="1"/>
  <c r="AY738" i="1"/>
  <c r="BA738" i="1" s="1"/>
  <c r="AA697" i="1"/>
  <c r="AH697" i="1" s="1"/>
  <c r="AW633" i="1"/>
  <c r="AX633" i="1"/>
  <c r="AA611" i="1"/>
  <c r="AH611" i="1" s="1"/>
  <c r="AA603" i="1"/>
  <c r="AH603" i="1" s="1"/>
  <c r="AA578" i="1"/>
  <c r="AH578" i="1" s="1"/>
  <c r="AA561" i="1"/>
  <c r="AH561" i="1" s="1"/>
  <c r="AA544" i="1"/>
  <c r="AH544" i="1" s="1"/>
  <c r="AW521" i="1"/>
  <c r="AX521" i="1"/>
  <c r="AA511" i="1"/>
  <c r="AH511" i="1" s="1"/>
  <c r="AA503" i="1"/>
  <c r="AH503" i="1" s="1"/>
  <c r="AY477" i="1"/>
  <c r="BA477" i="1" s="1"/>
  <c r="AY426" i="1"/>
  <c r="BA426" i="1" s="1"/>
  <c r="AY414" i="1"/>
  <c r="BA414" i="1" s="1"/>
  <c r="AA392" i="1"/>
  <c r="AH392" i="1" s="1"/>
  <c r="AY383" i="1"/>
  <c r="BA383" i="1" s="1"/>
  <c r="AA2103" i="1"/>
  <c r="AA1762" i="1"/>
  <c r="AH1762" i="1" s="1"/>
  <c r="AY1751" i="1"/>
  <c r="AA1652" i="1"/>
  <c r="AH1652" i="1" s="1"/>
  <c r="AU1652" i="1"/>
  <c r="AA1622" i="1"/>
  <c r="AH1622" i="1" s="1"/>
  <c r="AW1581" i="1"/>
  <c r="AX1581" i="1"/>
  <c r="AA1451" i="1"/>
  <c r="AH1451" i="1" s="1"/>
  <c r="AX1353" i="1"/>
  <c r="BA1353" i="1" s="1"/>
  <c r="BC1353" i="1" s="1"/>
  <c r="AW1353" i="1"/>
  <c r="AX1337" i="1"/>
  <c r="AZ1337" i="1" s="1"/>
  <c r="AW1337" i="1"/>
  <c r="AW1230" i="1"/>
  <c r="AX1230" i="1"/>
  <c r="AZ1230" i="1" s="1"/>
  <c r="AX1206" i="1"/>
  <c r="AZ1206" i="1" s="1"/>
  <c r="AW1206" i="1"/>
  <c r="AW1135" i="1"/>
  <c r="AX1135" i="1"/>
  <c r="AX969" i="1"/>
  <c r="AW969" i="1"/>
  <c r="AX954" i="1"/>
  <c r="AW954" i="1"/>
  <c r="AX908" i="1"/>
  <c r="AZ908" i="1" s="1"/>
  <c r="AW908" i="1"/>
  <c r="AW900" i="1"/>
  <c r="AX900" i="1"/>
  <c r="AZ900" i="1" s="1"/>
  <c r="AW892" i="1"/>
  <c r="AX892" i="1"/>
  <c r="AW845" i="1"/>
  <c r="AX845" i="1"/>
  <c r="AZ845" i="1" s="1"/>
  <c r="AW829" i="1"/>
  <c r="AX829" i="1"/>
  <c r="AX817" i="1"/>
  <c r="BA817" i="1" s="1"/>
  <c r="AW817" i="1"/>
  <c r="AX809" i="1"/>
  <c r="BA809" i="1" s="1"/>
  <c r="AW809" i="1"/>
  <c r="AX761" i="1"/>
  <c r="BA761" i="1" s="1"/>
  <c r="AW761" i="1"/>
  <c r="AX745" i="1"/>
  <c r="AW745" i="1"/>
  <c r="AW722" i="1"/>
  <c r="AX722" i="1"/>
  <c r="AW698" i="1"/>
  <c r="AX698" i="1"/>
  <c r="AZ698" i="1" s="1"/>
  <c r="AW665" i="1"/>
  <c r="AX665" i="1"/>
  <c r="AZ665" i="1" s="1"/>
  <c r="AW677" i="1"/>
  <c r="AX677" i="1"/>
  <c r="AZ677" i="1" s="1"/>
  <c r="AY663" i="1"/>
  <c r="AZ663" i="1" s="1"/>
  <c r="AA607" i="1"/>
  <c r="AH607" i="1" s="1"/>
  <c r="AY593" i="1"/>
  <c r="BA593" i="1" s="1"/>
  <c r="AA591" i="1"/>
  <c r="AH591" i="1" s="1"/>
  <c r="AU591" i="1"/>
  <c r="AX572" i="1"/>
  <c r="AW572" i="1"/>
  <c r="AX564" i="1"/>
  <c r="AZ564" i="1" s="1"/>
  <c r="AW564" i="1"/>
  <c r="AW2057" i="1"/>
  <c r="AX2057" i="1"/>
  <c r="AW2029" i="1"/>
  <c r="AX2029" i="1"/>
  <c r="AW1944" i="1"/>
  <c r="AX1944" i="1"/>
  <c r="AZ1944" i="1" s="1"/>
  <c r="AX1903" i="1"/>
  <c r="AZ1903" i="1" s="1"/>
  <c r="AW1903" i="1"/>
  <c r="AW1841" i="1"/>
  <c r="AX1841" i="1"/>
  <c r="AB1837" i="1"/>
  <c r="AY1756" i="1"/>
  <c r="BA1756" i="1" s="1"/>
  <c r="AA1612" i="1"/>
  <c r="AH1612" i="1" s="1"/>
  <c r="AW1573" i="1"/>
  <c r="AX1573" i="1"/>
  <c r="AA1542" i="1"/>
  <c r="AH1542" i="1" s="1"/>
  <c r="AW1515" i="1"/>
  <c r="AX1515" i="1"/>
  <c r="AY1327" i="1"/>
  <c r="BA1327" i="1" s="1"/>
  <c r="AY1287" i="1"/>
  <c r="BA1287" i="1" s="1"/>
  <c r="AY1280" i="1"/>
  <c r="BA1280" i="1" s="1"/>
  <c r="AY1263" i="1"/>
  <c r="BA1263" i="1" s="1"/>
  <c r="AA1255" i="1"/>
  <c r="AH1255" i="1" s="1"/>
  <c r="AA1254" i="1"/>
  <c r="AH1254" i="1" s="1"/>
  <c r="AW1253" i="1"/>
  <c r="AX1253" i="1"/>
  <c r="AA1245" i="1"/>
  <c r="AH1245" i="1" s="1"/>
  <c r="AA1231" i="1"/>
  <c r="AH1231" i="1" s="1"/>
  <c r="AA1230" i="1"/>
  <c r="AH1230" i="1" s="1"/>
  <c r="AX1229" i="1"/>
  <c r="AW1229" i="1"/>
  <c r="AA1207" i="1"/>
  <c r="AH1207" i="1" s="1"/>
  <c r="AA1206" i="1"/>
  <c r="AH1206" i="1" s="1"/>
  <c r="AW1205" i="1"/>
  <c r="AX1205" i="1"/>
  <c r="AZ1205" i="1" s="1"/>
  <c r="AA1190" i="1"/>
  <c r="AH1190" i="1" s="1"/>
  <c r="AW1166" i="1"/>
  <c r="AX1166" i="1"/>
  <c r="AZ1166" i="1" s="1"/>
  <c r="AX1158" i="1"/>
  <c r="AW1158" i="1"/>
  <c r="AW1150" i="1"/>
  <c r="AX1150" i="1"/>
  <c r="AZ1150" i="1" s="1"/>
  <c r="AA1120" i="1"/>
  <c r="AH1120" i="1" s="1"/>
  <c r="AW1118" i="1"/>
  <c r="AX1118" i="1"/>
  <c r="AZ1118" i="1" s="1"/>
  <c r="AA1103" i="1"/>
  <c r="AH1103" i="1" s="1"/>
  <c r="AW1087" i="1"/>
  <c r="AX1087" i="1"/>
  <c r="AX1079" i="1"/>
  <c r="AW1079" i="1"/>
  <c r="AA1071" i="1"/>
  <c r="AH1071" i="1" s="1"/>
  <c r="AA1065" i="1"/>
  <c r="AH1065" i="1" s="1"/>
  <c r="AA1064" i="1"/>
  <c r="AH1064" i="1" s="1"/>
  <c r="AW1063" i="1"/>
  <c r="AX1063" i="1"/>
  <c r="AW1055" i="1"/>
  <c r="AX1055" i="1"/>
  <c r="AA1039" i="1"/>
  <c r="AH1039" i="1" s="1"/>
  <c r="AX1032" i="1"/>
  <c r="AW1032" i="1"/>
  <c r="AA1016" i="1"/>
  <c r="AH1016" i="1" s="1"/>
  <c r="AA1009" i="1"/>
  <c r="AH1009" i="1" s="1"/>
  <c r="AW1008" i="1"/>
  <c r="AX1008" i="1"/>
  <c r="AA1002" i="1"/>
  <c r="AH1002" i="1" s="1"/>
  <c r="AA1000" i="1"/>
  <c r="AH1000" i="1" s="1"/>
  <c r="AA994" i="1"/>
  <c r="AH994" i="1" s="1"/>
  <c r="AA977" i="1"/>
  <c r="AH977" i="1" s="1"/>
  <c r="AA970" i="1"/>
  <c r="AH970" i="1" s="1"/>
  <c r="AU970" i="1"/>
  <c r="AA962" i="1"/>
  <c r="AH962" i="1" s="1"/>
  <c r="AA961" i="1"/>
  <c r="AH961" i="1" s="1"/>
  <c r="AW960" i="1"/>
  <c r="AX960" i="1"/>
  <c r="AA955" i="1"/>
  <c r="AH955" i="1" s="1"/>
  <c r="AW953" i="1"/>
  <c r="AX953" i="1"/>
  <c r="AZ953" i="1" s="1"/>
  <c r="AA947" i="1"/>
  <c r="AH947" i="1" s="1"/>
  <c r="AA946" i="1"/>
  <c r="AH946" i="1" s="1"/>
  <c r="AW945" i="1"/>
  <c r="AX945" i="1"/>
  <c r="AZ945" i="1" s="1"/>
  <c r="AA800" i="1"/>
  <c r="AH800" i="1" s="1"/>
  <c r="AY794" i="1"/>
  <c r="BA794" i="1" s="1"/>
  <c r="AW784" i="1"/>
  <c r="AX784" i="1"/>
  <c r="AA746" i="1"/>
  <c r="AH746" i="1" s="1"/>
  <c r="AW736" i="1"/>
  <c r="AX736" i="1"/>
  <c r="AA722" i="1"/>
  <c r="AH722" i="1" s="1"/>
  <c r="AA707" i="1"/>
  <c r="AH707" i="1" s="1"/>
  <c r="AU707" i="1"/>
  <c r="AY613" i="1"/>
  <c r="BA613" i="1" s="1"/>
  <c r="AA597" i="1"/>
  <c r="AH597" i="1" s="1"/>
  <c r="AX579" i="1"/>
  <c r="AW579" i="1"/>
  <c r="AY578" i="1"/>
  <c r="AZ578" i="1" s="1"/>
  <c r="AY546" i="1"/>
  <c r="BA546" i="1" s="1"/>
  <c r="AA529" i="1"/>
  <c r="AH529" i="1" s="1"/>
  <c r="AA522" i="1"/>
  <c r="AH522" i="1" s="1"/>
  <c r="AA493" i="1"/>
  <c r="AH493" i="1" s="1"/>
  <c r="AA474" i="1"/>
  <c r="AH474" i="1" s="1"/>
  <c r="AY461" i="1"/>
  <c r="BA461" i="1" s="1"/>
  <c r="AA431" i="1"/>
  <c r="AH431" i="1" s="1"/>
  <c r="AA411" i="1"/>
  <c r="AH411" i="1" s="1"/>
  <c r="AA407" i="1"/>
  <c r="AH407" i="1" s="1"/>
  <c r="AA399" i="1"/>
  <c r="AH399" i="1" s="1"/>
  <c r="AA1856" i="1"/>
  <c r="AH1856" i="1" s="1"/>
  <c r="AU1856" i="1"/>
  <c r="AA1794" i="1"/>
  <c r="AH1794" i="1" s="1"/>
  <c r="AW1704" i="1"/>
  <c r="AX1704" i="1"/>
  <c r="AZ1704" i="1" s="1"/>
  <c r="AA1678" i="1"/>
  <c r="AH1678" i="1" s="1"/>
  <c r="AA1653" i="1"/>
  <c r="AH1653" i="1" s="1"/>
  <c r="AX1491" i="1"/>
  <c r="AW1491" i="1"/>
  <c r="AA1483" i="1"/>
  <c r="AH1483" i="1" s="1"/>
  <c r="AA1400" i="1"/>
  <c r="AH1400" i="1" s="1"/>
  <c r="AY1393" i="1"/>
  <c r="AZ1393" i="1" s="1"/>
  <c r="AY1371" i="1"/>
  <c r="BA1371" i="1" s="1"/>
  <c r="AA1288" i="1"/>
  <c r="AH1288" i="1" s="1"/>
  <c r="AW1262" i="1"/>
  <c r="AX1262" i="1"/>
  <c r="AZ1262" i="1" s="1"/>
  <c r="AX1064" i="1"/>
  <c r="AW1064" i="1"/>
  <c r="AW1040" i="1"/>
  <c r="AX1040" i="1"/>
  <c r="AZ1040" i="1" s="1"/>
  <c r="AX753" i="1"/>
  <c r="AZ753" i="1" s="1"/>
  <c r="AW753" i="1"/>
  <c r="AX620" i="1"/>
  <c r="BA620" i="1" s="1"/>
  <c r="AW620" i="1"/>
  <c r="AX604" i="1"/>
  <c r="AW604" i="1"/>
  <c r="AX553" i="1"/>
  <c r="AZ553" i="1" s="1"/>
  <c r="AW553" i="1"/>
  <c r="AU693" i="1"/>
  <c r="AW685" i="1"/>
  <c r="AX685" i="1"/>
  <c r="AZ685" i="1" s="1"/>
  <c r="AY679" i="1"/>
  <c r="BA679" i="1" s="1"/>
  <c r="AA668" i="1"/>
  <c r="AH668" i="1" s="1"/>
  <c r="AX653" i="1"/>
  <c r="AW653" i="1"/>
  <c r="AA583" i="1"/>
  <c r="AH583" i="1" s="1"/>
  <c r="AA2174" i="1"/>
  <c r="AH2174" i="1" s="1"/>
  <c r="AU2174" i="1"/>
  <c r="AA2001" i="1"/>
  <c r="AH2001" i="1" s="1"/>
  <c r="AY1948" i="1"/>
  <c r="BA1948" i="1" s="1"/>
  <c r="AW1912" i="1"/>
  <c r="AX1912" i="1"/>
  <c r="AX1871" i="1"/>
  <c r="AZ1871" i="1" s="1"/>
  <c r="AW1871" i="1"/>
  <c r="AW1809" i="1"/>
  <c r="AX1809" i="1"/>
  <c r="AZ1809" i="1" s="1"/>
  <c r="AY1740" i="1"/>
  <c r="AY1661" i="1"/>
  <c r="BA1661" i="1" s="1"/>
  <c r="AA1558" i="1"/>
  <c r="AH1558" i="1" s="1"/>
  <c r="AA1527" i="1"/>
  <c r="AH1527" i="1" s="1"/>
  <c r="AA1428" i="1"/>
  <c r="AH1428" i="1" s="1"/>
  <c r="AY1407" i="1"/>
  <c r="BA1407" i="1" s="1"/>
  <c r="AY1397" i="1"/>
  <c r="AZ1397" i="1" s="1"/>
  <c r="AA1388" i="1"/>
  <c r="AH1388" i="1" s="1"/>
  <c r="AA1372" i="1"/>
  <c r="AH1372" i="1" s="1"/>
  <c r="AY1283" i="1"/>
  <c r="BA1283" i="1" s="1"/>
  <c r="AA1265" i="1"/>
  <c r="AH1265" i="1" s="1"/>
  <c r="AA1249" i="1"/>
  <c r="AH1249" i="1" s="1"/>
  <c r="AW1241" i="1"/>
  <c r="AX1241" i="1"/>
  <c r="AA1225" i="1"/>
  <c r="AH1225" i="1" s="1"/>
  <c r="AW1217" i="1"/>
  <c r="AX1217" i="1"/>
  <c r="AA1201" i="1"/>
  <c r="AH1201" i="1" s="1"/>
  <c r="AA1178" i="1"/>
  <c r="AH1178" i="1" s="1"/>
  <c r="AA1146" i="1"/>
  <c r="AH1146" i="1" s="1"/>
  <c r="AW1138" i="1"/>
  <c r="AX1138" i="1"/>
  <c r="AA1122" i="1"/>
  <c r="AH1122" i="1" s="1"/>
  <c r="AA1099" i="1"/>
  <c r="AH1099" i="1" s="1"/>
  <c r="AX1091" i="1"/>
  <c r="AW1091" i="1"/>
  <c r="AA1075" i="1"/>
  <c r="AH1075" i="1" s="1"/>
  <c r="AW1067" i="1"/>
  <c r="AX1067" i="1"/>
  <c r="AA1020" i="1"/>
  <c r="AH1020" i="1" s="1"/>
  <c r="AW1012" i="1"/>
  <c r="AX1012" i="1"/>
  <c r="AA1004" i="1"/>
  <c r="AH1004" i="1" s="1"/>
  <c r="AA996" i="1"/>
  <c r="AH996" i="1" s="1"/>
  <c r="AX980" i="1"/>
  <c r="AW980" i="1"/>
  <c r="AX972" i="1"/>
  <c r="AZ972" i="1" s="1"/>
  <c r="AW972" i="1"/>
  <c r="AW964" i="1"/>
  <c r="AX964" i="1"/>
  <c r="AW949" i="1"/>
  <c r="AX949" i="1"/>
  <c r="AY927" i="1"/>
  <c r="AZ927" i="1" s="1"/>
  <c r="AA917" i="1"/>
  <c r="AH917" i="1" s="1"/>
  <c r="AU917" i="1"/>
  <c r="AA903" i="1"/>
  <c r="AH903" i="1" s="1"/>
  <c r="AW895" i="1"/>
  <c r="AX895" i="1"/>
  <c r="AZ895" i="1" s="1"/>
  <c r="AW864" i="1"/>
  <c r="AX864" i="1"/>
  <c r="AY834" i="1"/>
  <c r="AA804" i="1"/>
  <c r="AH804" i="1" s="1"/>
  <c r="AW796" i="1"/>
  <c r="AX796" i="1"/>
  <c r="AZ796" i="1" s="1"/>
  <c r="AY774" i="1"/>
  <c r="BA774" i="1" s="1"/>
  <c r="AY758" i="1"/>
  <c r="BA758" i="1" s="1"/>
  <c r="AA748" i="1"/>
  <c r="AH748" i="1" s="1"/>
  <c r="AW740" i="1"/>
  <c r="AX740" i="1"/>
  <c r="AZ740" i="1" s="1"/>
  <c r="AX725" i="1"/>
  <c r="AW725" i="1"/>
  <c r="AY711" i="1"/>
  <c r="BA711" i="1" s="1"/>
  <c r="AA701" i="1"/>
  <c r="AH701" i="1" s="1"/>
  <c r="AU701" i="1"/>
  <c r="AY423" i="1"/>
  <c r="BA423" i="1" s="1"/>
  <c r="AY415" i="1"/>
  <c r="BA415" i="1" s="1"/>
  <c r="AA517" i="1"/>
  <c r="AH517" i="1" s="1"/>
  <c r="AU517" i="1"/>
  <c r="AW512" i="1"/>
  <c r="AX512" i="1"/>
  <c r="AZ512" i="1" s="1"/>
  <c r="AA504" i="1"/>
  <c r="AH504" i="1" s="1"/>
  <c r="AW490" i="1"/>
  <c r="AX490" i="1"/>
  <c r="AZ490" i="1" s="1"/>
  <c r="AA486" i="1"/>
  <c r="AH486" i="1" s="1"/>
  <c r="AA482" i="1"/>
  <c r="AH482" i="1" s="1"/>
  <c r="AA479" i="1"/>
  <c r="AH479" i="1" s="1"/>
  <c r="AW471" i="1"/>
  <c r="AX471" i="1"/>
  <c r="AA463" i="1"/>
  <c r="AH463" i="1" s="1"/>
  <c r="AA456" i="1"/>
  <c r="AH456" i="1" s="1"/>
  <c r="AA444" i="1"/>
  <c r="AH444" i="1" s="1"/>
  <c r="AU444" i="1"/>
  <c r="AA436" i="1"/>
  <c r="AH436" i="1" s="1"/>
  <c r="AX432" i="1"/>
  <c r="AZ432" i="1" s="1"/>
  <c r="AW432" i="1"/>
  <c r="AA428" i="1"/>
  <c r="AH428" i="1" s="1"/>
  <c r="AA424" i="1"/>
  <c r="AH424" i="1" s="1"/>
  <c r="AX412" i="1"/>
  <c r="AW412" i="1"/>
  <c r="AY405" i="1"/>
  <c r="BA405" i="1" s="1"/>
  <c r="AA393" i="1"/>
  <c r="AH393" i="1" s="1"/>
  <c r="AA385" i="1"/>
  <c r="AH385" i="1" s="1"/>
  <c r="AW540" i="1"/>
  <c r="AX540" i="1"/>
  <c r="AA515" i="1"/>
  <c r="AH515" i="1" s="1"/>
  <c r="AX440" i="1"/>
  <c r="AW440" i="1"/>
  <c r="AW500" i="1"/>
  <c r="AX500" i="1"/>
  <c r="AZ500" i="1" s="1"/>
  <c r="AY2375" i="1"/>
  <c r="AZ2375" i="1" s="1"/>
  <c r="AA2371" i="1"/>
  <c r="AH2371" i="1" s="1"/>
  <c r="AA2345" i="1"/>
  <c r="AH2345" i="1" s="1"/>
  <c r="AA2374" i="1"/>
  <c r="AH2374" i="1" s="1"/>
  <c r="AA2344" i="1"/>
  <c r="AH2344" i="1" s="1"/>
  <c r="AA2325" i="1"/>
  <c r="AH2325" i="1" s="1"/>
  <c r="AA2312" i="1"/>
  <c r="AH2312" i="1" s="1"/>
  <c r="AX2341" i="1"/>
  <c r="AW2341" i="1"/>
  <c r="AA2274" i="1"/>
  <c r="AH2274" i="1" s="1"/>
  <c r="AA2322" i="1"/>
  <c r="AH2322" i="1" s="1"/>
  <c r="AX2278" i="1"/>
  <c r="AW2278" i="1"/>
  <c r="AA2253" i="1"/>
  <c r="AH2253" i="1" s="1"/>
  <c r="AA2224" i="1"/>
  <c r="AH2224" i="1" s="1"/>
  <c r="AW2236" i="1"/>
  <c r="AX2236" i="1"/>
  <c r="AZ2236" i="1" s="1"/>
  <c r="AX2270" i="1"/>
  <c r="AW2270" i="1"/>
  <c r="AA2254" i="1"/>
  <c r="AH2254" i="1" s="1"/>
  <c r="AA2188" i="1"/>
  <c r="AH2188" i="1" s="1"/>
  <c r="AX2335" i="1"/>
  <c r="AZ2335" i="1" s="1"/>
  <c r="AW2335" i="1"/>
  <c r="AA2288" i="1"/>
  <c r="AH2288" i="1" s="1"/>
  <c r="AA2237" i="1"/>
  <c r="AH2237" i="1" s="1"/>
  <c r="AW2178" i="1"/>
  <c r="AX2178" i="1"/>
  <c r="AW2299" i="1"/>
  <c r="AX2299" i="1"/>
  <c r="AZ2299" i="1" s="1"/>
  <c r="AA2185" i="1"/>
  <c r="AH2185" i="1" s="1"/>
  <c r="AA2139" i="1"/>
  <c r="AW2109" i="1"/>
  <c r="AX2109" i="1"/>
  <c r="AA2055" i="1"/>
  <c r="AH2055" i="1" s="1"/>
  <c r="AW2313" i="1"/>
  <c r="AX2313" i="1"/>
  <c r="BA2313" i="1" s="1"/>
  <c r="AA2195" i="1"/>
  <c r="AH2195" i="1" s="1"/>
  <c r="AA2192" i="1"/>
  <c r="AH2192" i="1" s="1"/>
  <c r="AA2120" i="1"/>
  <c r="AW2108" i="1"/>
  <c r="AX2108" i="1"/>
  <c r="AZ2108" i="1" s="1"/>
  <c r="AA2078" i="1"/>
  <c r="AH2078" i="1" s="1"/>
  <c r="AA2066" i="1"/>
  <c r="AH2066" i="1" s="1"/>
  <c r="AW2055" i="1"/>
  <c r="AX2055" i="1"/>
  <c r="AZ2055" i="1" s="1"/>
  <c r="AW2263" i="1"/>
  <c r="AX2263" i="1"/>
  <c r="AA2208" i="1"/>
  <c r="AH2208" i="1" s="1"/>
  <c r="AA2159" i="1"/>
  <c r="AH2159" i="1" s="1"/>
  <c r="AX2147" i="1"/>
  <c r="AZ2147" i="1" s="1"/>
  <c r="AW2147" i="1"/>
  <c r="AX2075" i="1"/>
  <c r="AW2075" i="1"/>
  <c r="AY2188" i="1"/>
  <c r="BA2188" i="1" s="1"/>
  <c r="AW2056" i="1"/>
  <c r="AX2056" i="1"/>
  <c r="AZ2056" i="1" s="1"/>
  <c r="AA2247" i="1"/>
  <c r="AH2247" i="1" s="1"/>
  <c r="AA2093" i="1"/>
  <c r="AH2093" i="1" s="1"/>
  <c r="AA2002" i="1"/>
  <c r="AH2002" i="1" s="1"/>
  <c r="AW2127" i="1"/>
  <c r="AX2127" i="1"/>
  <c r="AZ2127" i="1" s="1"/>
  <c r="AX2016" i="1"/>
  <c r="AW2016" i="1"/>
  <c r="AX2011" i="1"/>
  <c r="AZ2011" i="1" s="1"/>
  <c r="AW2011" i="1"/>
  <c r="AA1964" i="1"/>
  <c r="AH1964" i="1" s="1"/>
  <c r="AA1952" i="1"/>
  <c r="AH1952" i="1" s="1"/>
  <c r="AA1907" i="1"/>
  <c r="AH1907" i="1" s="1"/>
  <c r="AA1881" i="1"/>
  <c r="AH1881" i="1" s="1"/>
  <c r="AY1852" i="1"/>
  <c r="BA1852" i="1" s="1"/>
  <c r="AA1814" i="1"/>
  <c r="AH1814" i="1" s="1"/>
  <c r="AW2037" i="1"/>
  <c r="AX2037" i="1"/>
  <c r="AW2006" i="1"/>
  <c r="AX2006" i="1"/>
  <c r="AZ2006" i="1" s="1"/>
  <c r="AA1987" i="1"/>
  <c r="AH1987" i="1" s="1"/>
  <c r="AA1968" i="1"/>
  <c r="AH1968" i="1" s="1"/>
  <c r="AA1939" i="1"/>
  <c r="AH1939" i="1" s="1"/>
  <c r="AA1921" i="1"/>
  <c r="AH1921" i="1" s="1"/>
  <c r="AA1889" i="1"/>
  <c r="AH1889" i="1" s="1"/>
  <c r="AA1869" i="1"/>
  <c r="AH1869" i="1" s="1"/>
  <c r="AW1843" i="1"/>
  <c r="AX1843" i="1"/>
  <c r="AZ1843" i="1" s="1"/>
  <c r="AW1827" i="1"/>
  <c r="AX1827" i="1"/>
  <c r="AZ1827" i="1" s="1"/>
  <c r="AA1933" i="1"/>
  <c r="AH1933" i="1" s="1"/>
  <c r="AW1925" i="1"/>
  <c r="AX1925" i="1"/>
  <c r="AA1917" i="1"/>
  <c r="AH1917" i="1" s="1"/>
  <c r="AX1893" i="1"/>
  <c r="AZ1893" i="1" s="1"/>
  <c r="AW1893" i="1"/>
  <c r="AW1886" i="1"/>
  <c r="AX1886" i="1"/>
  <c r="AZ1886" i="1" s="1"/>
  <c r="AA1850" i="1"/>
  <c r="AH1850" i="1" s="1"/>
  <c r="AW1848" i="1"/>
  <c r="AX1848" i="1"/>
  <c r="AZ1848" i="1" s="1"/>
  <c r="AA1826" i="1"/>
  <c r="AH1826" i="1" s="1"/>
  <c r="AW1800" i="1"/>
  <c r="AX1800" i="1"/>
  <c r="AW1752" i="1"/>
  <c r="AX1752" i="1"/>
  <c r="AZ1752" i="1" s="1"/>
  <c r="AA1728" i="1"/>
  <c r="AH1728" i="1" s="1"/>
  <c r="AY1711" i="1"/>
  <c r="BA1711" i="1" s="1"/>
  <c r="AA1698" i="1"/>
  <c r="AH1698" i="1" s="1"/>
  <c r="AA1683" i="1"/>
  <c r="AH1683" i="1" s="1"/>
  <c r="AX1655" i="1"/>
  <c r="AZ1655" i="1" s="1"/>
  <c r="AW1655" i="1"/>
  <c r="AW1589" i="1"/>
  <c r="AX1589" i="1"/>
  <c r="AA1549" i="1"/>
  <c r="AH1549" i="1" s="1"/>
  <c r="AW2182" i="1"/>
  <c r="AX2182" i="1"/>
  <c r="AZ2182" i="1" s="1"/>
  <c r="AW2154" i="1"/>
  <c r="AX2154" i="1"/>
  <c r="AZ2154" i="1" s="1"/>
  <c r="AW2014" i="1"/>
  <c r="AX2014" i="1"/>
  <c r="AA1960" i="1"/>
  <c r="AH1960" i="1" s="1"/>
  <c r="AA1913" i="1"/>
  <c r="AH1913" i="1" s="1"/>
  <c r="AW1875" i="1"/>
  <c r="AX1875" i="1"/>
  <c r="AZ1875" i="1" s="1"/>
  <c r="AA1833" i="1"/>
  <c r="AH1833" i="1" s="1"/>
  <c r="AW1822" i="1"/>
  <c r="AX1822" i="1"/>
  <c r="AA1779" i="1"/>
  <c r="AH1779" i="1" s="1"/>
  <c r="AA1767" i="1"/>
  <c r="AH1767" i="1" s="1"/>
  <c r="AA1747" i="1"/>
  <c r="AH1747" i="1" s="1"/>
  <c r="AA1732" i="1"/>
  <c r="AH1732" i="1" s="1"/>
  <c r="AY1644" i="1"/>
  <c r="AZ1644" i="1" s="1"/>
  <c r="AY1603" i="1"/>
  <c r="BA1603" i="1" s="1"/>
  <c r="BC1603" i="1" s="1"/>
  <c r="AA2104" i="1"/>
  <c r="AW2048" i="1"/>
  <c r="AX2048" i="1"/>
  <c r="AZ2048" i="1" s="1"/>
  <c r="AW1882" i="1"/>
  <c r="AX1882" i="1"/>
  <c r="AW1854" i="1"/>
  <c r="AX1854" i="1"/>
  <c r="AZ1854" i="1" s="1"/>
  <c r="AA1798" i="1"/>
  <c r="AH1798" i="1" s="1"/>
  <c r="AA1738" i="1"/>
  <c r="AH1738" i="1" s="1"/>
  <c r="AX1710" i="1"/>
  <c r="AZ1710" i="1" s="1"/>
  <c r="AW1710" i="1"/>
  <c r="AA1687" i="1"/>
  <c r="AH1687" i="1" s="1"/>
  <c r="AX1679" i="1"/>
  <c r="AZ1679" i="1" s="1"/>
  <c r="AW1679" i="1"/>
  <c r="AW1636" i="1"/>
  <c r="AX1636" i="1"/>
  <c r="AA1482" i="1"/>
  <c r="AH1482" i="1" s="1"/>
  <c r="AA1410" i="1"/>
  <c r="AH1410" i="1" s="1"/>
  <c r="AA1402" i="1"/>
  <c r="AH1402" i="1" s="1"/>
  <c r="AA1385" i="1"/>
  <c r="AH1385" i="1" s="1"/>
  <c r="AA1374" i="1"/>
  <c r="AH1374" i="1" s="1"/>
  <c r="AW1364" i="1"/>
  <c r="AX1364" i="1"/>
  <c r="AZ1364" i="1" s="1"/>
  <c r="AA2003" i="1"/>
  <c r="AH2003" i="1" s="1"/>
  <c r="AW1963" i="1"/>
  <c r="AX1963" i="1"/>
  <c r="AX1863" i="1"/>
  <c r="AW1863" i="1"/>
  <c r="AW1846" i="1"/>
  <c r="AX1846" i="1"/>
  <c r="AW1818" i="1"/>
  <c r="AX1818" i="1"/>
  <c r="AZ1818" i="1" s="1"/>
  <c r="AX1806" i="1"/>
  <c r="AW1806" i="1"/>
  <c r="AW1729" i="1"/>
  <c r="AX1729" i="1"/>
  <c r="AZ1729" i="1" s="1"/>
  <c r="AA1658" i="1"/>
  <c r="AH1658" i="1" s="1"/>
  <c r="AW1642" i="1"/>
  <c r="AX1642" i="1"/>
  <c r="AZ1642" i="1" s="1"/>
  <c r="AA1601" i="1"/>
  <c r="AH1601" i="1" s="1"/>
  <c r="AW1594" i="1"/>
  <c r="AX1594" i="1"/>
  <c r="BA1594" i="1" s="1"/>
  <c r="BC1594" i="1" s="1"/>
  <c r="AA1553" i="1"/>
  <c r="AH1553" i="1" s="1"/>
  <c r="AA1514" i="1"/>
  <c r="AH1514" i="1" s="1"/>
  <c r="AA1470" i="1"/>
  <c r="AH1470" i="1" s="1"/>
  <c r="AA1397" i="1"/>
  <c r="AH1397" i="1" s="1"/>
  <c r="AW1368" i="1"/>
  <c r="AX1368" i="1"/>
  <c r="AZ1368" i="1" s="1"/>
  <c r="AW1359" i="1"/>
  <c r="AX1359" i="1"/>
  <c r="AW1351" i="1"/>
  <c r="AX1351" i="1"/>
  <c r="AW1344" i="1"/>
  <c r="AX1344" i="1"/>
  <c r="AW1335" i="1"/>
  <c r="AX1335" i="1"/>
  <c r="AZ1335" i="1" s="1"/>
  <c r="AA1330" i="1"/>
  <c r="AH1330" i="1" s="1"/>
  <c r="AA1314" i="1"/>
  <c r="AH1314" i="1" s="1"/>
  <c r="AA1295" i="1"/>
  <c r="AH1295" i="1" s="1"/>
  <c r="AA1291" i="1"/>
  <c r="AH1291" i="1" s="1"/>
  <c r="AA1276" i="1"/>
  <c r="AH1276" i="1" s="1"/>
  <c r="AW1744" i="1"/>
  <c r="AX1744" i="1"/>
  <c r="AZ1744" i="1" s="1"/>
  <c r="AW1724" i="1"/>
  <c r="AX1724" i="1"/>
  <c r="AA1702" i="1"/>
  <c r="AH1702" i="1" s="1"/>
  <c r="AX1671" i="1"/>
  <c r="AZ1671" i="1" s="1"/>
  <c r="AW1671" i="1"/>
  <c r="AW1632" i="1"/>
  <c r="AX1632" i="1"/>
  <c r="BA1632" i="1" s="1"/>
  <c r="AW1617" i="1"/>
  <c r="AX1617" i="1"/>
  <c r="AZ1617" i="1" s="1"/>
  <c r="AX1583" i="1"/>
  <c r="AZ1583" i="1" s="1"/>
  <c r="AW1583" i="1"/>
  <c r="AW1552" i="1"/>
  <c r="AX1552" i="1"/>
  <c r="AZ1552" i="1" s="1"/>
  <c r="AW1540" i="1"/>
  <c r="AX1540" i="1"/>
  <c r="AZ1540" i="1" s="1"/>
  <c r="AW1533" i="1"/>
  <c r="AX1533" i="1"/>
  <c r="AA1518" i="1"/>
  <c r="AH1518" i="1" s="1"/>
  <c r="AA1474" i="1"/>
  <c r="AH1474" i="1" s="1"/>
  <c r="AA1446" i="1"/>
  <c r="AH1446" i="1" s="1"/>
  <c r="AU1446" i="1"/>
  <c r="AA1413" i="1"/>
  <c r="AH1413" i="1" s="1"/>
  <c r="AA1303" i="1"/>
  <c r="AH1303" i="1" s="1"/>
  <c r="AA1271" i="1"/>
  <c r="AH1271" i="1" s="1"/>
  <c r="AA1258" i="1"/>
  <c r="AH1258" i="1" s="1"/>
  <c r="AA1244" i="1"/>
  <c r="AH1244" i="1" s="1"/>
  <c r="AA1228" i="1"/>
  <c r="AH1228" i="1" s="1"/>
  <c r="AA1212" i="1"/>
  <c r="AH1212" i="1" s="1"/>
  <c r="AA1180" i="1"/>
  <c r="AH1180" i="1" s="1"/>
  <c r="AA1164" i="1"/>
  <c r="AH1164" i="1" s="1"/>
  <c r="AA1148" i="1"/>
  <c r="AH1148" i="1" s="1"/>
  <c r="AA1132" i="1"/>
  <c r="AH1132" i="1" s="1"/>
  <c r="AA999" i="1"/>
  <c r="AH999" i="1" s="1"/>
  <c r="AA975" i="1"/>
  <c r="AH975" i="1" s="1"/>
  <c r="AA959" i="1"/>
  <c r="AH959" i="1" s="1"/>
  <c r="AA918" i="1"/>
  <c r="AH918" i="1" s="1"/>
  <c r="AA910" i="1"/>
  <c r="AH910" i="1" s="1"/>
  <c r="AA866" i="1"/>
  <c r="AH866" i="1" s="1"/>
  <c r="AA814" i="1"/>
  <c r="AH814" i="1" s="1"/>
  <c r="AA806" i="1"/>
  <c r="AH806" i="1" s="1"/>
  <c r="AA734" i="1"/>
  <c r="AH734" i="1" s="1"/>
  <c r="AA718" i="1"/>
  <c r="AH718" i="1" s="1"/>
  <c r="AA710" i="1"/>
  <c r="AH710" i="1" s="1"/>
  <c r="AA621" i="1"/>
  <c r="AH621" i="1" s="1"/>
  <c r="AA606" i="1"/>
  <c r="AH606" i="1" s="1"/>
  <c r="AA598" i="1"/>
  <c r="AH598" i="1" s="1"/>
  <c r="AA1802" i="1"/>
  <c r="AH1802" i="1" s="1"/>
  <c r="AA1759" i="1"/>
  <c r="AH1759" i="1" s="1"/>
  <c r="AX1669" i="1"/>
  <c r="AZ1669" i="1" s="1"/>
  <c r="AW1669" i="1"/>
  <c r="AA1613" i="1"/>
  <c r="AH1613" i="1" s="1"/>
  <c r="AA1551" i="1"/>
  <c r="AH1551" i="1" s="1"/>
  <c r="AX1525" i="1"/>
  <c r="AW1525" i="1"/>
  <c r="AA1406" i="1"/>
  <c r="AH1406" i="1" s="1"/>
  <c r="AY1402" i="1"/>
  <c r="BA1402" i="1" s="1"/>
  <c r="AA1373" i="1"/>
  <c r="AH1373" i="1" s="1"/>
  <c r="AA1309" i="1"/>
  <c r="AH1309" i="1" s="1"/>
  <c r="AU1309" i="1"/>
  <c r="AA1227" i="1"/>
  <c r="AH1227" i="1" s="1"/>
  <c r="AA1204" i="1"/>
  <c r="AH1204" i="1" s="1"/>
  <c r="AA1188" i="1"/>
  <c r="AH1188" i="1" s="1"/>
  <c r="AA1165" i="1"/>
  <c r="AH1165" i="1" s="1"/>
  <c r="AA1156" i="1"/>
  <c r="AH1156" i="1" s="1"/>
  <c r="AA1133" i="1"/>
  <c r="AH1133" i="1" s="1"/>
  <c r="AA1124" i="1"/>
  <c r="AH1124" i="1" s="1"/>
  <c r="AA1110" i="1"/>
  <c r="AH1110" i="1" s="1"/>
  <c r="AA1101" i="1"/>
  <c r="AH1101" i="1" s="1"/>
  <c r="AW1090" i="1"/>
  <c r="AX1090" i="1"/>
  <c r="AZ1090" i="1" s="1"/>
  <c r="AA1053" i="1"/>
  <c r="AH1053" i="1" s="1"/>
  <c r="AA982" i="1"/>
  <c r="AH982" i="1" s="1"/>
  <c r="AA979" i="1"/>
  <c r="AH979" i="1" s="1"/>
  <c r="AA905" i="1"/>
  <c r="AH905" i="1" s="1"/>
  <c r="AA902" i="1"/>
  <c r="AH902" i="1" s="1"/>
  <c r="AA834" i="1"/>
  <c r="AH834" i="1" s="1"/>
  <c r="AA822" i="1"/>
  <c r="AH822" i="1" s="1"/>
  <c r="AA781" i="1"/>
  <c r="AH781" i="1" s="1"/>
  <c r="AA758" i="1"/>
  <c r="AH758" i="1" s="1"/>
  <c r="AA727" i="1"/>
  <c r="AH727" i="1" s="1"/>
  <c r="AA700" i="1"/>
  <c r="AH700" i="1" s="1"/>
  <c r="AA1763" i="1"/>
  <c r="AH1763" i="1" s="1"/>
  <c r="AY1565" i="1"/>
  <c r="AA1541" i="1"/>
  <c r="AH1541" i="1" s="1"/>
  <c r="AA1486" i="1"/>
  <c r="AH1486" i="1" s="1"/>
  <c r="AW1469" i="1"/>
  <c r="AX1469" i="1"/>
  <c r="AA1429" i="1"/>
  <c r="AH1429" i="1" s="1"/>
  <c r="AW1362" i="1"/>
  <c r="AX1362" i="1"/>
  <c r="AA1334" i="1"/>
  <c r="AH1334" i="1" s="1"/>
  <c r="AW1311" i="1"/>
  <c r="AX1311" i="1"/>
  <c r="AY1078" i="1"/>
  <c r="BA1078" i="1" s="1"/>
  <c r="BC1078" i="1" s="1"/>
  <c r="AA1021" i="1"/>
  <c r="AH1021" i="1" s="1"/>
  <c r="AA958" i="1"/>
  <c r="AH958" i="1" s="1"/>
  <c r="AW932" i="1"/>
  <c r="AX932" i="1"/>
  <c r="AA898" i="1"/>
  <c r="AH898" i="1" s="1"/>
  <c r="AW847" i="1"/>
  <c r="AX847" i="1"/>
  <c r="AX843" i="1"/>
  <c r="AZ843" i="1" s="1"/>
  <c r="AW843" i="1"/>
  <c r="AX827" i="1"/>
  <c r="AZ827" i="1" s="1"/>
  <c r="AW827" i="1"/>
  <c r="AW787" i="1"/>
  <c r="AX787" i="1"/>
  <c r="AZ787" i="1" s="1"/>
  <c r="AW783" i="1"/>
  <c r="AX783" i="1"/>
  <c r="AA742" i="1"/>
  <c r="AH742" i="1" s="1"/>
  <c r="AW1811" i="1"/>
  <c r="AX1811" i="1"/>
  <c r="AW1597" i="1"/>
  <c r="AX1597" i="1"/>
  <c r="AY1557" i="1"/>
  <c r="BA1557" i="1" s="1"/>
  <c r="AA1500" i="1"/>
  <c r="AH1500" i="1" s="1"/>
  <c r="AA1421" i="1"/>
  <c r="AH1421" i="1" s="1"/>
  <c r="AU1421" i="1"/>
  <c r="AW1342" i="1"/>
  <c r="AX1342" i="1"/>
  <c r="AA1251" i="1"/>
  <c r="AH1251" i="1" s="1"/>
  <c r="AA1179" i="1"/>
  <c r="AH1179" i="1" s="1"/>
  <c r="AA1147" i="1"/>
  <c r="AH1147" i="1" s="1"/>
  <c r="AA987" i="1"/>
  <c r="AH987" i="1" s="1"/>
  <c r="AA973" i="1"/>
  <c r="AH973" i="1" s="1"/>
  <c r="AW956" i="1"/>
  <c r="AX956" i="1"/>
  <c r="AW879" i="1"/>
  <c r="AX879" i="1"/>
  <c r="AZ879" i="1" s="1"/>
  <c r="AW859" i="1"/>
  <c r="AX859" i="1"/>
  <c r="AW815" i="1"/>
  <c r="AX815" i="1"/>
  <c r="AA765" i="1"/>
  <c r="AH765" i="1" s="1"/>
  <c r="AY735" i="1"/>
  <c r="BA735" i="1" s="1"/>
  <c r="BC735" i="1" s="1"/>
  <c r="AA702" i="1"/>
  <c r="AH702" i="1" s="1"/>
  <c r="AX688" i="1"/>
  <c r="AZ688" i="1" s="1"/>
  <c r="AW688" i="1"/>
  <c r="AA663" i="1"/>
  <c r="AH663" i="1" s="1"/>
  <c r="AX611" i="1"/>
  <c r="AW611" i="1"/>
  <c r="AA573" i="1"/>
  <c r="AH573" i="1" s="1"/>
  <c r="AA563" i="1"/>
  <c r="AH563" i="1" s="1"/>
  <c r="AA541" i="1"/>
  <c r="AH541" i="1" s="1"/>
  <c r="AA519" i="1"/>
  <c r="AH519" i="1" s="1"/>
  <c r="AW1858" i="1"/>
  <c r="AX1858" i="1"/>
  <c r="AA1439" i="1"/>
  <c r="AH1439" i="1" s="1"/>
  <c r="AA1427" i="1"/>
  <c r="AH1427" i="1" s="1"/>
  <c r="AY1355" i="1"/>
  <c r="BA1355" i="1" s="1"/>
  <c r="AA1301" i="1"/>
  <c r="AH1301" i="1" s="1"/>
  <c r="AA1282" i="1"/>
  <c r="AH1282" i="1" s="1"/>
  <c r="AA1084" i="1"/>
  <c r="AH1084" i="1" s="1"/>
  <c r="AA1037" i="1"/>
  <c r="AH1037" i="1" s="1"/>
  <c r="AY1015" i="1"/>
  <c r="BA1015" i="1" s="1"/>
  <c r="BC1015" i="1" s="1"/>
  <c r="AA974" i="1"/>
  <c r="AH974" i="1" s="1"/>
  <c r="AA867" i="1"/>
  <c r="AH867" i="1" s="1"/>
  <c r="AW807" i="1"/>
  <c r="AX807" i="1"/>
  <c r="AX747" i="1"/>
  <c r="AZ747" i="1" s="1"/>
  <c r="AW747" i="1"/>
  <c r="AA703" i="1"/>
  <c r="AH703" i="1" s="1"/>
  <c r="AA680" i="1"/>
  <c r="AH680" i="1" s="1"/>
  <c r="AW626" i="1"/>
  <c r="AX626" i="1"/>
  <c r="AX594" i="1"/>
  <c r="AW594" i="1"/>
  <c r="AA518" i="1"/>
  <c r="AH518" i="1" s="1"/>
  <c r="AX1807" i="1"/>
  <c r="AZ1807" i="1" s="1"/>
  <c r="AW1807" i="1"/>
  <c r="AX1493" i="1"/>
  <c r="AW1493" i="1"/>
  <c r="AX1466" i="1"/>
  <c r="AW1466" i="1"/>
  <c r="AW1386" i="1"/>
  <c r="AX1386" i="1"/>
  <c r="AZ1386" i="1" s="1"/>
  <c r="AA1139" i="1"/>
  <c r="AH1139" i="1" s="1"/>
  <c r="AA1092" i="1"/>
  <c r="AH1092" i="1" s="1"/>
  <c r="AA636" i="1"/>
  <c r="AH636" i="1" s="1"/>
  <c r="AW567" i="1"/>
  <c r="AX567" i="1"/>
  <c r="AZ567" i="1" s="1"/>
  <c r="AX506" i="1"/>
  <c r="AW506" i="1"/>
  <c r="AA491" i="1"/>
  <c r="AH491" i="1" s="1"/>
  <c r="AA464" i="1"/>
  <c r="AH464" i="1" s="1"/>
  <c r="AW434" i="1"/>
  <c r="AX434" i="1"/>
  <c r="AZ434" i="1" s="1"/>
  <c r="AA425" i="1"/>
  <c r="AH425" i="1" s="1"/>
  <c r="AA995" i="1"/>
  <c r="AH995" i="1" s="1"/>
  <c r="AW826" i="1"/>
  <c r="AX826" i="1"/>
  <c r="AZ826" i="1" s="1"/>
  <c r="AX676" i="1"/>
  <c r="AW676" i="1"/>
  <c r="AW535" i="1"/>
  <c r="AX535" i="1"/>
  <c r="AZ535" i="1" s="1"/>
  <c r="AA483" i="1"/>
  <c r="AH483" i="1" s="1"/>
  <c r="AW458" i="1"/>
  <c r="AX458" i="1"/>
  <c r="AW441" i="1"/>
  <c r="AX441" i="1"/>
  <c r="AZ441" i="1" s="1"/>
  <c r="AA401" i="1"/>
  <c r="AH401" i="1" s="1"/>
  <c r="AX492" i="1"/>
  <c r="AZ492" i="1" s="1"/>
  <c r="AW492" i="1"/>
  <c r="AX1783" i="1"/>
  <c r="AW1783" i="1"/>
  <c r="AX1505" i="1"/>
  <c r="AW1505" i="1"/>
  <c r="AW775" i="1"/>
  <c r="AX775" i="1"/>
  <c r="AZ775" i="1" s="1"/>
  <c r="AW751" i="1"/>
  <c r="AX751" i="1"/>
  <c r="AA654" i="1"/>
  <c r="AH654" i="1" s="1"/>
  <c r="AA565" i="1"/>
  <c r="AH565" i="1" s="1"/>
  <c r="AA550" i="1"/>
  <c r="AH550" i="1" s="1"/>
  <c r="AA1250" i="1"/>
  <c r="AH1250" i="1" s="1"/>
  <c r="AA1060" i="1"/>
  <c r="AH1060" i="1" s="1"/>
  <c r="AW763" i="1"/>
  <c r="AX763" i="1"/>
  <c r="AA755" i="1"/>
  <c r="AH755" i="1" s="1"/>
  <c r="AW647" i="1"/>
  <c r="AX647" i="1"/>
  <c r="AZ647" i="1" s="1"/>
  <c r="AA558" i="1"/>
  <c r="AH558" i="1" s="1"/>
  <c r="AA539" i="1"/>
  <c r="AH539" i="1" s="1"/>
  <c r="AA526" i="1"/>
  <c r="AH526" i="1" s="1"/>
  <c r="AA499" i="1"/>
  <c r="AH499" i="1" s="1"/>
  <c r="AW442" i="1"/>
  <c r="AX442" i="1"/>
  <c r="AW418" i="1"/>
  <c r="AX418" i="1"/>
  <c r="AA409" i="1"/>
  <c r="AH409" i="1" s="1"/>
  <c r="AX1369" i="1"/>
  <c r="AW1369" i="1"/>
  <c r="AA1155" i="1"/>
  <c r="AH1155" i="1" s="1"/>
  <c r="AA1076" i="1"/>
  <c r="AH1076" i="1" s="1"/>
  <c r="AA888" i="1"/>
  <c r="AH888" i="1" s="1"/>
  <c r="AA655" i="1"/>
  <c r="AH655" i="1" s="1"/>
  <c r="AW2894" i="1"/>
  <c r="AX2894" i="1"/>
  <c r="AZ2894" i="1" s="1"/>
  <c r="AW2882" i="1"/>
  <c r="AX2882" i="1"/>
  <c r="AZ2882" i="1" s="1"/>
  <c r="AW2872" i="1"/>
  <c r="AX2872" i="1"/>
  <c r="AZ2872" i="1" s="1"/>
  <c r="BA1664" i="1"/>
  <c r="BA1381" i="1"/>
  <c r="BA1343" i="1"/>
  <c r="AY1275" i="1"/>
  <c r="AA2157" i="1"/>
  <c r="AH2157" i="1" s="1"/>
  <c r="AY2098" i="1"/>
  <c r="BA2098" i="1" s="1"/>
  <c r="BC2098" i="1" s="1"/>
  <c r="AX2193" i="1"/>
  <c r="BA2193" i="1" s="1"/>
  <c r="AW2193" i="1"/>
  <c r="AA1971" i="1"/>
  <c r="AA1873" i="1"/>
  <c r="AH1873" i="1" s="1"/>
  <c r="AA1937" i="1"/>
  <c r="AH1937" i="1" s="1"/>
  <c r="AW1916" i="1"/>
  <c r="AX1916" i="1"/>
  <c r="AA1713" i="1"/>
  <c r="AH1713" i="1" s="1"/>
  <c r="AA2154" i="1"/>
  <c r="AH2154" i="1" s="1"/>
  <c r="AW1878" i="1"/>
  <c r="AX1878" i="1"/>
  <c r="AZ1878" i="1" s="1"/>
  <c r="AA1822" i="1"/>
  <c r="AH1822" i="1" s="1"/>
  <c r="AX1780" i="1"/>
  <c r="AZ1780" i="1" s="1"/>
  <c r="AW1780" i="1"/>
  <c r="AW1736" i="1"/>
  <c r="AX1736" i="1"/>
  <c r="AZ1736" i="1" s="1"/>
  <c r="AA1646" i="1"/>
  <c r="AH1646" i="1" s="1"/>
  <c r="AA1572" i="1"/>
  <c r="AH1572" i="1" s="1"/>
  <c r="AX1735" i="1"/>
  <c r="AW1735" i="1"/>
  <c r="AA1679" i="1"/>
  <c r="AH1679" i="1" s="1"/>
  <c r="AA1569" i="1"/>
  <c r="AH1569" i="1" s="1"/>
  <c r="AW1564" i="1"/>
  <c r="AX1564" i="1"/>
  <c r="AA1453" i="1"/>
  <c r="AH1453" i="1" s="1"/>
  <c r="AA1422" i="1"/>
  <c r="AH1422" i="1" s="1"/>
  <c r="AA1405" i="1"/>
  <c r="AH1405" i="1" s="1"/>
  <c r="AW1391" i="1"/>
  <c r="AX1391" i="1"/>
  <c r="AA1963" i="1"/>
  <c r="AH1963" i="1" s="1"/>
  <c r="AX1855" i="1"/>
  <c r="AZ1855" i="1" s="1"/>
  <c r="AW1855" i="1"/>
  <c r="AA1806" i="1"/>
  <c r="AH1806" i="1" s="1"/>
  <c r="AY1753" i="1"/>
  <c r="BA1753" i="1" s="1"/>
  <c r="BC1753" i="1" s="1"/>
  <c r="AY1715" i="1"/>
  <c r="BA1715" i="1" s="1"/>
  <c r="BC1715" i="1" s="1"/>
  <c r="AA1642" i="1"/>
  <c r="AH1642" i="1" s="1"/>
  <c r="AA1494" i="1"/>
  <c r="AH1494" i="1" s="1"/>
  <c r="AA1461" i="1"/>
  <c r="AH1461" i="1" s="1"/>
  <c r="AW1803" i="1"/>
  <c r="AX1803" i="1"/>
  <c r="AX1695" i="1"/>
  <c r="AZ1695" i="1" s="1"/>
  <c r="AW1695" i="1"/>
  <c r="AA1543" i="1"/>
  <c r="AH1543" i="1" s="1"/>
  <c r="AA1454" i="1"/>
  <c r="AH1454" i="1" s="1"/>
  <c r="AA1414" i="1"/>
  <c r="AH1414" i="1" s="1"/>
  <c r="AA1318" i="1"/>
  <c r="AH1318" i="1" s="1"/>
  <c r="AA1260" i="1"/>
  <c r="AH1260" i="1" s="1"/>
  <c r="AA1070" i="1"/>
  <c r="AH1070" i="1" s="1"/>
  <c r="AA849" i="1"/>
  <c r="AH849" i="1" s="1"/>
  <c r="AA803" i="1"/>
  <c r="AH803" i="1" s="1"/>
  <c r="AA719" i="1"/>
  <c r="AH719" i="1" s="1"/>
  <c r="AA686" i="1"/>
  <c r="AH686" i="1" s="1"/>
  <c r="AX1561" i="1"/>
  <c r="AZ1561" i="1" s="1"/>
  <c r="AW1561" i="1"/>
  <c r="AA1377" i="1"/>
  <c r="AH1377" i="1" s="1"/>
  <c r="AA1326" i="1"/>
  <c r="AH1326" i="1" s="1"/>
  <c r="AA1286" i="1"/>
  <c r="AH1286" i="1" s="1"/>
  <c r="AW1232" i="1"/>
  <c r="AX1232" i="1"/>
  <c r="AZ1232" i="1" s="1"/>
  <c r="AW1200" i="1"/>
  <c r="AX1200" i="1"/>
  <c r="AW1161" i="1"/>
  <c r="AX1161" i="1"/>
  <c r="AW1129" i="1"/>
  <c r="AX1129" i="1"/>
  <c r="AA1038" i="1"/>
  <c r="AH1038" i="1" s="1"/>
  <c r="AW2255" i="1"/>
  <c r="AX2255" i="1"/>
  <c r="AX457" i="1"/>
  <c r="AZ457" i="1" s="1"/>
  <c r="AW457" i="1"/>
  <c r="AW2908" i="1"/>
  <c r="AX2908" i="1"/>
  <c r="AZ2908" i="1" s="1"/>
  <c r="AX2884" i="1"/>
  <c r="AZ2884" i="1" s="1"/>
  <c r="AW2884" i="1"/>
  <c r="AW2840" i="1"/>
  <c r="AX2840" i="1"/>
  <c r="AZ2840" i="1" s="1"/>
  <c r="AX2793" i="1"/>
  <c r="AZ2793" i="1" s="1"/>
  <c r="AW2793" i="1"/>
  <c r="AY2739" i="1"/>
  <c r="BA2739" i="1" s="1"/>
  <c r="AW2729" i="1"/>
  <c r="AX2729" i="1"/>
  <c r="AZ2729" i="1" s="1"/>
  <c r="AW2805" i="1"/>
  <c r="AX2805" i="1"/>
  <c r="BA2805" i="1" s="1"/>
  <c r="AY2799" i="1"/>
  <c r="BA2799" i="1" s="1"/>
  <c r="AW2769" i="1"/>
  <c r="AX2769" i="1"/>
  <c r="AZ2769" i="1" s="1"/>
  <c r="AW2761" i="1"/>
  <c r="AX2761" i="1"/>
  <c r="AZ2761" i="1" s="1"/>
  <c r="AY2734" i="1"/>
  <c r="BA2734" i="1" s="1"/>
  <c r="AW2817" i="1"/>
  <c r="AX2817" i="1"/>
  <c r="AW2744" i="1"/>
  <c r="AX2744" i="1"/>
  <c r="AW2665" i="1"/>
  <c r="AX2665" i="1"/>
  <c r="AZ2665" i="1" s="1"/>
  <c r="AW2657" i="1"/>
  <c r="AX2657" i="1"/>
  <c r="AZ2657" i="1" s="1"/>
  <c r="AW2649" i="1"/>
  <c r="AX2649" i="1"/>
  <c r="AZ2649" i="1" s="1"/>
  <c r="AW2641" i="1"/>
  <c r="AX2641" i="1"/>
  <c r="AZ2641" i="1" s="1"/>
  <c r="AW2633" i="1"/>
  <c r="AX2633" i="1"/>
  <c r="AZ2633" i="1" s="1"/>
  <c r="AW2625" i="1"/>
  <c r="AX2625" i="1"/>
  <c r="AZ2625" i="1" s="1"/>
  <c r="AW2617" i="1"/>
  <c r="AX2617" i="1"/>
  <c r="AZ2617" i="1" s="1"/>
  <c r="AW2609" i="1"/>
  <c r="AX2609" i="1"/>
  <c r="AZ2609" i="1" s="1"/>
  <c r="AW2601" i="1"/>
  <c r="AX2601" i="1"/>
  <c r="AZ2601" i="1" s="1"/>
  <c r="AW2593" i="1"/>
  <c r="AX2593" i="1"/>
  <c r="AZ2593" i="1" s="1"/>
  <c r="AW2585" i="1"/>
  <c r="AX2585" i="1"/>
  <c r="AW2577" i="1"/>
  <c r="AX2577" i="1"/>
  <c r="AY2804" i="1"/>
  <c r="BA2804" i="1" s="1"/>
  <c r="AW2736" i="1"/>
  <c r="AX2736" i="1"/>
  <c r="AZ2736" i="1" s="1"/>
  <c r="AX2687" i="1"/>
  <c r="AZ2687" i="1" s="1"/>
  <c r="AW2687" i="1"/>
  <c r="AX2671" i="1"/>
  <c r="AZ2671" i="1" s="1"/>
  <c r="AW2671" i="1"/>
  <c r="AW2656" i="1"/>
  <c r="AX2656" i="1"/>
  <c r="AW2640" i="1"/>
  <c r="AX2640" i="1"/>
  <c r="AZ2640" i="1" s="1"/>
  <c r="AW2612" i="1"/>
  <c r="AX2612" i="1"/>
  <c r="AZ2612" i="1" s="1"/>
  <c r="AW2596" i="1"/>
  <c r="AX2596" i="1"/>
  <c r="AZ2596" i="1" s="1"/>
  <c r="AW2580" i="1"/>
  <c r="AX2580" i="1"/>
  <c r="AW2704" i="1"/>
  <c r="AX2704" i="1"/>
  <c r="AW2672" i="1"/>
  <c r="AX2672" i="1"/>
  <c r="AZ2672" i="1" s="1"/>
  <c r="AX2655" i="1"/>
  <c r="AZ2655" i="1" s="1"/>
  <c r="AW2655" i="1"/>
  <c r="AW2532" i="1"/>
  <c r="AX2532" i="1"/>
  <c r="AZ2532" i="1" s="1"/>
  <c r="AW2516" i="1"/>
  <c r="AX2516" i="1"/>
  <c r="AZ2516" i="1" s="1"/>
  <c r="AW2500" i="1"/>
  <c r="AX2500" i="1"/>
  <c r="AZ2500" i="1" s="1"/>
  <c r="AW2452" i="1"/>
  <c r="AX2452" i="1"/>
  <c r="AA2447" i="1"/>
  <c r="AH2447" i="1" s="1"/>
  <c r="AA2443" i="1"/>
  <c r="AH2443" i="1" s="1"/>
  <c r="AA2431" i="1"/>
  <c r="AH2431" i="1" s="1"/>
  <c r="AA2427" i="1"/>
  <c r="AH2427" i="1" s="1"/>
  <c r="AA2423" i="1"/>
  <c r="AH2423" i="1" s="1"/>
  <c r="AA2398" i="1"/>
  <c r="AH2398" i="1" s="1"/>
  <c r="AA2394" i="1"/>
  <c r="AH2394" i="1" s="1"/>
  <c r="AA2357" i="1"/>
  <c r="AH2357" i="1" s="1"/>
  <c r="AW2659" i="1"/>
  <c r="AX2659" i="1"/>
  <c r="AZ2659" i="1" s="1"/>
  <c r="AX2559" i="1"/>
  <c r="AZ2559" i="1" s="1"/>
  <c r="AW2559" i="1"/>
  <c r="AY2528" i="1"/>
  <c r="AX2527" i="1"/>
  <c r="AZ2527" i="1" s="1"/>
  <c r="AW2527" i="1"/>
  <c r="AX2495" i="1"/>
  <c r="AZ2495" i="1" s="1"/>
  <c r="AW2495" i="1"/>
  <c r="AY2480" i="1"/>
  <c r="AX2479" i="1"/>
  <c r="AZ2479" i="1" s="1"/>
  <c r="AW2479" i="1"/>
  <c r="AA2455" i="1"/>
  <c r="AH2455" i="1" s="1"/>
  <c r="AW2364" i="1"/>
  <c r="AX2364" i="1"/>
  <c r="AZ2364" i="1" s="1"/>
  <c r="AW2348" i="1"/>
  <c r="AX2348" i="1"/>
  <c r="AW2329" i="1"/>
  <c r="AX2329" i="1"/>
  <c r="BA2329" i="1" s="1"/>
  <c r="AU2719" i="1"/>
  <c r="AU2683" i="1"/>
  <c r="AW2667" i="1"/>
  <c r="AX2667" i="1"/>
  <c r="AZ2667" i="1" s="1"/>
  <c r="AW2651" i="1"/>
  <c r="AX2651" i="1"/>
  <c r="AZ2651" i="1" s="1"/>
  <c r="AW2531" i="1"/>
  <c r="AX2531" i="1"/>
  <c r="AW2499" i="1"/>
  <c r="AX2499" i="1"/>
  <c r="AZ2499" i="1" s="1"/>
  <c r="AW2544" i="1"/>
  <c r="AX2544" i="1"/>
  <c r="AZ2544" i="1" s="1"/>
  <c r="AW2481" i="1"/>
  <c r="AX2481" i="1"/>
  <c r="BA2481" i="1" s="1"/>
  <c r="AW2475" i="1"/>
  <c r="AX2475" i="1"/>
  <c r="AZ2475" i="1" s="1"/>
  <c r="AX2445" i="1"/>
  <c r="AW2445" i="1"/>
  <c r="AA2428" i="1"/>
  <c r="AH2428" i="1" s="1"/>
  <c r="AX2413" i="1"/>
  <c r="BA2413" i="1" s="1"/>
  <c r="BC2413" i="1" s="1"/>
  <c r="AW2413" i="1"/>
  <c r="AA2409" i="1"/>
  <c r="AH2409" i="1" s="1"/>
  <c r="AW2408" i="1"/>
  <c r="AX2408" i="1"/>
  <c r="AA2399" i="1"/>
  <c r="AH2399" i="1" s="1"/>
  <c r="AA2390" i="1"/>
  <c r="AH2390" i="1" s="1"/>
  <c r="AA2342" i="1"/>
  <c r="AH2342" i="1" s="1"/>
  <c r="AA2323" i="1"/>
  <c r="AH2323" i="1" s="1"/>
  <c r="AA2319" i="1"/>
  <c r="AH2319" i="1" s="1"/>
  <c r="AA2316" i="1"/>
  <c r="AH2316" i="1" s="1"/>
  <c r="AX2312" i="1"/>
  <c r="AZ2312" i="1" s="1"/>
  <c r="AW2312" i="1"/>
  <c r="AW2269" i="1"/>
  <c r="AX2269" i="1"/>
  <c r="BA2269" i="1" s="1"/>
  <c r="AW2253" i="1"/>
  <c r="AX2253" i="1"/>
  <c r="BA2253" i="1" s="1"/>
  <c r="AW2237" i="1"/>
  <c r="AX2237" i="1"/>
  <c r="BA2237" i="1" s="1"/>
  <c r="AA2197" i="1"/>
  <c r="AH2197" i="1" s="1"/>
  <c r="AA2105" i="1"/>
  <c r="AA2094" i="1"/>
  <c r="AH2094" i="1" s="1"/>
  <c r="AA2090" i="1"/>
  <c r="AH2090" i="1" s="1"/>
  <c r="AA2086" i="1"/>
  <c r="AH2086" i="1" s="1"/>
  <c r="AW2619" i="1"/>
  <c r="AX2619" i="1"/>
  <c r="AZ2619" i="1" s="1"/>
  <c r="AW2536" i="1"/>
  <c r="AX2536" i="1"/>
  <c r="AZ2536" i="1" s="1"/>
  <c r="AW2497" i="1"/>
  <c r="AX2497" i="1"/>
  <c r="AW2441" i="1"/>
  <c r="AX2441" i="1"/>
  <c r="BA2441" i="1" s="1"/>
  <c r="BC2441" i="1" s="1"/>
  <c r="AW2425" i="1"/>
  <c r="AX2425" i="1"/>
  <c r="BA2425" i="1" s="1"/>
  <c r="BC2425" i="1" s="1"/>
  <c r="AA2395" i="1"/>
  <c r="AH2395" i="1" s="1"/>
  <c r="AA2376" i="1"/>
  <c r="AH2376" i="1" s="1"/>
  <c r="AW2315" i="1"/>
  <c r="AX2315" i="1"/>
  <c r="AW2293" i="1"/>
  <c r="AX2293" i="1"/>
  <c r="BA2293" i="1" s="1"/>
  <c r="AW2275" i="1"/>
  <c r="AX2275" i="1"/>
  <c r="AZ2275" i="1" s="1"/>
  <c r="AW2256" i="1"/>
  <c r="AX2256" i="1"/>
  <c r="AZ2256" i="1" s="1"/>
  <c r="AW2240" i="1"/>
  <c r="AX2240" i="1"/>
  <c r="AZ2240" i="1" s="1"/>
  <c r="AX2233" i="1"/>
  <c r="BA2233" i="1" s="1"/>
  <c r="AW2233" i="1"/>
  <c r="AX2217" i="1"/>
  <c r="AW2217" i="1"/>
  <c r="AU2603" i="1"/>
  <c r="AU2552" i="1"/>
  <c r="AW2529" i="1"/>
  <c r="AX2529" i="1"/>
  <c r="BA2529" i="1" s="1"/>
  <c r="AW2483" i="1"/>
  <c r="AX2483" i="1"/>
  <c r="AY2462" i="1"/>
  <c r="BA2462" i="1" s="1"/>
  <c r="AW2433" i="1"/>
  <c r="AX2433" i="1"/>
  <c r="BA2433" i="1" s="1"/>
  <c r="AA2416" i="1"/>
  <c r="AH2416" i="1" s="1"/>
  <c r="AY2326" i="1"/>
  <c r="BA2326" i="1" s="1"/>
  <c r="AA2311" i="1"/>
  <c r="AH2311" i="1" s="1"/>
  <c r="AA2297" i="1"/>
  <c r="AH2297" i="1" s="1"/>
  <c r="AU2297" i="1"/>
  <c r="AW2289" i="1"/>
  <c r="AX2289" i="1"/>
  <c r="BA2289" i="1" s="1"/>
  <c r="AA2279" i="1"/>
  <c r="AH2279" i="1" s="1"/>
  <c r="AA2260" i="1"/>
  <c r="AH2260" i="1" s="1"/>
  <c r="AW2252" i="1"/>
  <c r="AX2252" i="1"/>
  <c r="AZ2252" i="1" s="1"/>
  <c r="AY2238" i="1"/>
  <c r="BA2238" i="1" s="1"/>
  <c r="AA2213" i="1"/>
  <c r="AH2213" i="1" s="1"/>
  <c r="AX2405" i="1"/>
  <c r="BA2405" i="1" s="1"/>
  <c r="AW2405" i="1"/>
  <c r="AA2347" i="1"/>
  <c r="AH2347" i="1" s="1"/>
  <c r="AX2320" i="1"/>
  <c r="AW2320" i="1"/>
  <c r="AW2250" i="1"/>
  <c r="AX2250" i="1"/>
  <c r="AZ2250" i="1" s="1"/>
  <c r="AX2219" i="1"/>
  <c r="AZ2219" i="1" s="1"/>
  <c r="AW2219" i="1"/>
  <c r="AY2191" i="1"/>
  <c r="BA2191" i="1" s="1"/>
  <c r="AA2123" i="1"/>
  <c r="AW2122" i="1"/>
  <c r="AX2122" i="1"/>
  <c r="AZ2122" i="1" s="1"/>
  <c r="AA2095" i="1"/>
  <c r="AH2095" i="1" s="1"/>
  <c r="AX2065" i="1"/>
  <c r="AZ2065" i="1" s="1"/>
  <c r="AW2065" i="1"/>
  <c r="AA2062" i="1"/>
  <c r="AH2062" i="1" s="1"/>
  <c r="AX2061" i="1"/>
  <c r="AW2061" i="1"/>
  <c r="AW2050" i="1"/>
  <c r="AX2050" i="1"/>
  <c r="AW2010" i="1"/>
  <c r="AX2010" i="1"/>
  <c r="AW1962" i="1"/>
  <c r="AX1962" i="1"/>
  <c r="AX1947" i="1"/>
  <c r="AZ1947" i="1" s="1"/>
  <c r="AW1947" i="1"/>
  <c r="AW1907" i="1"/>
  <c r="AX1907" i="1"/>
  <c r="AA1703" i="1"/>
  <c r="AH1703" i="1" s="1"/>
  <c r="AA1699" i="1"/>
  <c r="AH1699" i="1" s="1"/>
  <c r="AA1695" i="1"/>
  <c r="AH1695" i="1" s="1"/>
  <c r="AA1691" i="1"/>
  <c r="AH1691" i="1" s="1"/>
  <c r="AA1672" i="1"/>
  <c r="AH1672" i="1" s="1"/>
  <c r="AA1610" i="1"/>
  <c r="AH1610" i="1" s="1"/>
  <c r="AA1606" i="1"/>
  <c r="AH1606" i="1" s="1"/>
  <c r="AA1602" i="1"/>
  <c r="AH1602" i="1" s="1"/>
  <c r="AY2426" i="1"/>
  <c r="BA2426" i="1" s="1"/>
  <c r="AA2369" i="1"/>
  <c r="AH2369" i="1" s="1"/>
  <c r="AA2362" i="1"/>
  <c r="AH2362" i="1" s="1"/>
  <c r="AA2332" i="1"/>
  <c r="AH2332" i="1" s="1"/>
  <c r="AA2309" i="1"/>
  <c r="AH2309" i="1" s="1"/>
  <c r="AU2309" i="1"/>
  <c r="AA2286" i="1"/>
  <c r="AH2286" i="1" s="1"/>
  <c r="AS2286" i="1" s="1"/>
  <c r="AW2258" i="1"/>
  <c r="AX2258" i="1"/>
  <c r="AZ2258" i="1" s="1"/>
  <c r="AA2227" i="1"/>
  <c r="AH2227" i="1" s="1"/>
  <c r="AA2194" i="1"/>
  <c r="AH2194" i="1" s="1"/>
  <c r="AA2152" i="1"/>
  <c r="AH2152" i="1" s="1"/>
  <c r="AW2138" i="1"/>
  <c r="AX2138" i="1"/>
  <c r="AZ2138" i="1" s="1"/>
  <c r="AA2106" i="1"/>
  <c r="AW2092" i="1"/>
  <c r="AX2092" i="1"/>
  <c r="AZ2092" i="1" s="1"/>
  <c r="AA2045" i="1"/>
  <c r="AH2045" i="1" s="1"/>
  <c r="AA2020" i="1"/>
  <c r="AH2020" i="1" s="1"/>
  <c r="AA2005" i="1"/>
  <c r="AH2005" i="1" s="1"/>
  <c r="AX1997" i="1"/>
  <c r="AW1997" i="1"/>
  <c r="AY1974" i="1"/>
  <c r="BA1974" i="1" s="1"/>
  <c r="AW1965" i="1"/>
  <c r="AX1965" i="1"/>
  <c r="AX1957" i="1"/>
  <c r="AW1957" i="1"/>
  <c r="AA1934" i="1"/>
  <c r="AH1934" i="1" s="1"/>
  <c r="AX1926" i="1"/>
  <c r="AW1926" i="1"/>
  <c r="AY1911" i="1"/>
  <c r="BA1911" i="1" s="1"/>
  <c r="AX2421" i="1"/>
  <c r="AW2421" i="1"/>
  <c r="AW2391" i="1"/>
  <c r="AX2391" i="1"/>
  <c r="AZ2391" i="1" s="1"/>
  <c r="AA2370" i="1"/>
  <c r="AH2370" i="1" s="1"/>
  <c r="AX2358" i="1"/>
  <c r="AZ2358" i="1" s="1"/>
  <c r="AW2358" i="1"/>
  <c r="AA2351" i="1"/>
  <c r="AH2351" i="1" s="1"/>
  <c r="AW2276" i="1"/>
  <c r="AX2276" i="1"/>
  <c r="AZ2276" i="1" s="1"/>
  <c r="AA2249" i="1"/>
  <c r="AH2249" i="1" s="1"/>
  <c r="AW2218" i="1"/>
  <c r="AX2218" i="1"/>
  <c r="AZ2218" i="1" s="1"/>
  <c r="AA2179" i="1"/>
  <c r="AH2179" i="1" s="1"/>
  <c r="AA2169" i="1"/>
  <c r="AH2169" i="1" s="1"/>
  <c r="AX2145" i="1"/>
  <c r="BA2145" i="1" s="1"/>
  <c r="AW2145" i="1"/>
  <c r="AY2135" i="1"/>
  <c r="BA2135" i="1" s="1"/>
  <c r="AX2115" i="1"/>
  <c r="AZ2115" i="1" s="1"/>
  <c r="AW2115" i="1"/>
  <c r="AA2098" i="1"/>
  <c r="AA2068" i="1"/>
  <c r="AH2068" i="1" s="1"/>
  <c r="AW2489" i="1"/>
  <c r="AX2489" i="1"/>
  <c r="AW2287" i="1"/>
  <c r="AX2287" i="1"/>
  <c r="AZ2287" i="1" s="1"/>
  <c r="AX2235" i="1"/>
  <c r="AZ2235" i="1" s="1"/>
  <c r="AW2235" i="1"/>
  <c r="AA2134" i="1"/>
  <c r="AW2084" i="1"/>
  <c r="AX2084" i="1"/>
  <c r="AA2022" i="1"/>
  <c r="AH2022" i="1" s="1"/>
  <c r="AX1959" i="1"/>
  <c r="AZ1959" i="1" s="1"/>
  <c r="AW1959" i="1"/>
  <c r="AX1953" i="1"/>
  <c r="AZ1953" i="1" s="1"/>
  <c r="AW1953" i="1"/>
  <c r="AA1950" i="1"/>
  <c r="AH1950" i="1" s="1"/>
  <c r="AX1928" i="1"/>
  <c r="AZ1928" i="1" s="1"/>
  <c r="AW1928" i="1"/>
  <c r="AW1922" i="1"/>
  <c r="AX1922" i="1"/>
  <c r="AA1919" i="1"/>
  <c r="AH1919" i="1" s="1"/>
  <c r="AB1876" i="1"/>
  <c r="AI1876" i="1" s="1"/>
  <c r="AW1849" i="1"/>
  <c r="AX1849" i="1"/>
  <c r="AB1813" i="1"/>
  <c r="AW1801" i="1"/>
  <c r="AX1801" i="1"/>
  <c r="AZ1801" i="1" s="1"/>
  <c r="AA1753" i="1"/>
  <c r="AH1753" i="1" s="1"/>
  <c r="AA1737" i="1"/>
  <c r="AH1737" i="1" s="1"/>
  <c r="AX1727" i="1"/>
  <c r="AZ1727" i="1" s="1"/>
  <c r="AW1727" i="1"/>
  <c r="AW1712" i="1"/>
  <c r="AX1712" i="1"/>
  <c r="AZ1712" i="1" s="1"/>
  <c r="AA1708" i="1"/>
  <c r="AH1708" i="1" s="1"/>
  <c r="AW1707" i="1"/>
  <c r="AX1707" i="1"/>
  <c r="AA1682" i="1"/>
  <c r="AH1682" i="1" s="1"/>
  <c r="AW1681" i="1"/>
  <c r="AX1681" i="1"/>
  <c r="AY1680" i="1"/>
  <c r="BA1680" i="1" s="1"/>
  <c r="AA1660" i="1"/>
  <c r="AH1660" i="1" s="1"/>
  <c r="AX1645" i="1"/>
  <c r="AZ1645" i="1" s="1"/>
  <c r="AW1645" i="1"/>
  <c r="AW1640" i="1"/>
  <c r="AX1640" i="1"/>
  <c r="BA1640" i="1" s="1"/>
  <c r="AA1630" i="1"/>
  <c r="AH1630" i="1" s="1"/>
  <c r="AA1590" i="1"/>
  <c r="AH1590" i="1" s="1"/>
  <c r="AA1579" i="1"/>
  <c r="AH1579" i="1" s="1"/>
  <c r="AA1578" i="1"/>
  <c r="AH1578" i="1" s="1"/>
  <c r="AA1577" i="1"/>
  <c r="AH1577" i="1" s="1"/>
  <c r="AA1571" i="1"/>
  <c r="AH1571" i="1" s="1"/>
  <c r="AA1570" i="1"/>
  <c r="AH1570" i="1" s="1"/>
  <c r="AA1564" i="1"/>
  <c r="AH1564" i="1" s="1"/>
  <c r="AA1563" i="1"/>
  <c r="AH1563" i="1" s="1"/>
  <c r="AW1562" i="1"/>
  <c r="AX1562" i="1"/>
  <c r="AZ1562" i="1" s="1"/>
  <c r="AW1554" i="1"/>
  <c r="AX1554" i="1"/>
  <c r="AZ1554" i="1" s="1"/>
  <c r="AW1546" i="1"/>
  <c r="AX1546" i="1"/>
  <c r="AA1496" i="1"/>
  <c r="AH1496" i="1" s="1"/>
  <c r="AX1495" i="1"/>
  <c r="AZ1495" i="1" s="1"/>
  <c r="AW1495" i="1"/>
  <c r="AA1489" i="1"/>
  <c r="AH1489" i="1" s="1"/>
  <c r="AA1487" i="1"/>
  <c r="AH1487" i="1" s="1"/>
  <c r="AA1471" i="1"/>
  <c r="AH1471" i="1" s="1"/>
  <c r="AX1463" i="1"/>
  <c r="AW1463" i="1"/>
  <c r="AA1432" i="1"/>
  <c r="AH1432" i="1" s="1"/>
  <c r="AA1426" i="1"/>
  <c r="AH1426" i="1" s="1"/>
  <c r="AA1425" i="1"/>
  <c r="AH1425" i="1" s="1"/>
  <c r="AA1424" i="1"/>
  <c r="AH1424" i="1" s="1"/>
  <c r="AA1417" i="1"/>
  <c r="AH1417" i="1" s="1"/>
  <c r="AX1416" i="1"/>
  <c r="AW1416" i="1"/>
  <c r="AY1410" i="1"/>
  <c r="BA1410" i="1" s="1"/>
  <c r="AA1403" i="1"/>
  <c r="AH1403" i="1" s="1"/>
  <c r="AA1399" i="1"/>
  <c r="AH1399" i="1" s="1"/>
  <c r="AA1395" i="1"/>
  <c r="AH1395" i="1" s="1"/>
  <c r="AA1391" i="1"/>
  <c r="AH1391" i="1" s="1"/>
  <c r="AA1356" i="1"/>
  <c r="AH1356" i="1" s="1"/>
  <c r="AA1352" i="1"/>
  <c r="AH1352" i="1" s="1"/>
  <c r="AA1348" i="1"/>
  <c r="AH1348" i="1" s="1"/>
  <c r="AA1344" i="1"/>
  <c r="AH1344" i="1" s="1"/>
  <c r="AA1340" i="1"/>
  <c r="AH1340" i="1" s="1"/>
  <c r="AA1336" i="1"/>
  <c r="AH1336" i="1" s="1"/>
  <c r="AA2206" i="1"/>
  <c r="AH2206" i="1" s="1"/>
  <c r="AW2149" i="1"/>
  <c r="AX2149" i="1"/>
  <c r="BA2149" i="1" s="1"/>
  <c r="AA2087" i="1"/>
  <c r="AH2087" i="1" s="1"/>
  <c r="AA2042" i="1"/>
  <c r="AH2042" i="1" s="1"/>
  <c r="AX2015" i="1"/>
  <c r="AZ2015" i="1" s="1"/>
  <c r="AW2015" i="1"/>
  <c r="AW1983" i="1"/>
  <c r="AX1983" i="1"/>
  <c r="AZ1983" i="1" s="1"/>
  <c r="AW1977" i="1"/>
  <c r="AX1977" i="1"/>
  <c r="AA1974" i="1"/>
  <c r="AH1974" i="1" s="1"/>
  <c r="AW1951" i="1"/>
  <c r="AX1951" i="1"/>
  <c r="AZ1951" i="1" s="1"/>
  <c r="AW1946" i="1"/>
  <c r="AX1946" i="1"/>
  <c r="AW1927" i="1"/>
  <c r="AX1927" i="1"/>
  <c r="AZ1927" i="1" s="1"/>
  <c r="AA1920" i="1"/>
  <c r="AH1920" i="1" s="1"/>
  <c r="AA1911" i="1"/>
  <c r="AH1911" i="1" s="1"/>
  <c r="AA1891" i="1"/>
  <c r="AH1891" i="1" s="1"/>
  <c r="AX1861" i="1"/>
  <c r="AZ1861" i="1" s="1"/>
  <c r="AW1861" i="1"/>
  <c r="AW1798" i="1"/>
  <c r="AX1798" i="1"/>
  <c r="AA1765" i="1"/>
  <c r="AH1765" i="1" s="1"/>
  <c r="AW1750" i="1"/>
  <c r="AX1750" i="1"/>
  <c r="AZ1750" i="1" s="1"/>
  <c r="AA1707" i="1"/>
  <c r="AH1707" i="1" s="1"/>
  <c r="AW1697" i="1"/>
  <c r="AX1697" i="1"/>
  <c r="AZ1697" i="1" s="1"/>
  <c r="AY1676" i="1"/>
  <c r="BA1676" i="1" s="1"/>
  <c r="AA1626" i="1"/>
  <c r="AH1626" i="1" s="1"/>
  <c r="AW1616" i="1"/>
  <c r="AX1616" i="1"/>
  <c r="BA1616" i="1" s="1"/>
  <c r="BC1616" i="1" s="1"/>
  <c r="AY1605" i="1"/>
  <c r="BA1605" i="1" s="1"/>
  <c r="AB1584" i="1"/>
  <c r="AI1584" i="1" s="1"/>
  <c r="AW1578" i="1"/>
  <c r="AX1578" i="1"/>
  <c r="AZ1578" i="1" s="1"/>
  <c r="AW1555" i="1"/>
  <c r="AX1555" i="1"/>
  <c r="AW1532" i="1"/>
  <c r="AX1532" i="1"/>
  <c r="AX1520" i="1"/>
  <c r="AW1520" i="1"/>
  <c r="AY1518" i="1"/>
  <c r="BA1518" i="1" s="1"/>
  <c r="AW1512" i="1"/>
  <c r="AX1512" i="1"/>
  <c r="AZ1512" i="1" s="1"/>
  <c r="AW1504" i="1"/>
  <c r="AX1504" i="1"/>
  <c r="AW1472" i="1"/>
  <c r="AX1472" i="1"/>
  <c r="AZ1472" i="1" s="1"/>
  <c r="AX1425" i="1"/>
  <c r="AZ1425" i="1" s="1"/>
  <c r="AW1425" i="1"/>
  <c r="AA2437" i="1"/>
  <c r="AH2437" i="1" s="1"/>
  <c r="AA2241" i="1"/>
  <c r="AH2241" i="1" s="1"/>
  <c r="AA2404" i="1"/>
  <c r="AH2404" i="1" s="1"/>
  <c r="AA2118" i="1"/>
  <c r="AW2073" i="1"/>
  <c r="AX2073" i="1"/>
  <c r="AZ2073" i="1" s="1"/>
  <c r="AA2030" i="1"/>
  <c r="AH2030" i="1" s="1"/>
  <c r="AW2024" i="1"/>
  <c r="AX2024" i="1"/>
  <c r="AA2021" i="1"/>
  <c r="AH2021" i="1" s="1"/>
  <c r="AY2004" i="1"/>
  <c r="BA2004" i="1" s="1"/>
  <c r="AA1999" i="1"/>
  <c r="AH1999" i="1" s="1"/>
  <c r="AW1993" i="1"/>
  <c r="AX1993" i="1"/>
  <c r="AW1904" i="1"/>
  <c r="AX1904" i="1"/>
  <c r="AY1894" i="1"/>
  <c r="AY1889" i="1"/>
  <c r="BA1889" i="1" s="1"/>
  <c r="AB1880" i="1"/>
  <c r="AI1880" i="1" s="1"/>
  <c r="AU1880" i="1"/>
  <c r="AA1867" i="1"/>
  <c r="AH1867" i="1" s="1"/>
  <c r="AA1852" i="1"/>
  <c r="AA1789" i="1"/>
  <c r="AH1789" i="1" s="1"/>
  <c r="AY1779" i="1"/>
  <c r="AZ1779" i="1" s="1"/>
  <c r="AA1741" i="1"/>
  <c r="AH1741" i="1" s="1"/>
  <c r="AX1663" i="1"/>
  <c r="AZ1663" i="1" s="1"/>
  <c r="AW1663" i="1"/>
  <c r="AW1649" i="1"/>
  <c r="AX1649" i="1"/>
  <c r="AA1634" i="1"/>
  <c r="AW1608" i="1"/>
  <c r="AX1608" i="1"/>
  <c r="BA1608" i="1" s="1"/>
  <c r="AY1602" i="1"/>
  <c r="BA1602" i="1" s="1"/>
  <c r="AA1594" i="1"/>
  <c r="AH1594" i="1" s="1"/>
  <c r="AU1594" i="1"/>
  <c r="AW1559" i="1"/>
  <c r="AX1559" i="1"/>
  <c r="AW1535" i="1"/>
  <c r="AX1535" i="1"/>
  <c r="AZ1535" i="1" s="1"/>
  <c r="AW1524" i="1"/>
  <c r="AX1524" i="1"/>
  <c r="AW1484" i="1"/>
  <c r="AX1484" i="1"/>
  <c r="AZ1484" i="1" s="1"/>
  <c r="AX1476" i="1"/>
  <c r="AZ1476" i="1" s="1"/>
  <c r="AW1476" i="1"/>
  <c r="AY1474" i="1"/>
  <c r="BA1474" i="1" s="1"/>
  <c r="AW1429" i="1"/>
  <c r="AX1429" i="1"/>
  <c r="AZ1429" i="1" s="1"/>
  <c r="AW1421" i="1"/>
  <c r="AX1421" i="1"/>
  <c r="AA2032" i="1"/>
  <c r="AH2032" i="1" s="1"/>
  <c r="AA1998" i="1"/>
  <c r="AA1975" i="1"/>
  <c r="AH1975" i="1" s="1"/>
  <c r="AU1975" i="1"/>
  <c r="AY1891" i="1"/>
  <c r="BA1891" i="1" s="1"/>
  <c r="AX1887" i="1"/>
  <c r="AZ1887" i="1" s="1"/>
  <c r="AW1887" i="1"/>
  <c r="AW1824" i="1"/>
  <c r="AX1824" i="1"/>
  <c r="AW1778" i="1"/>
  <c r="AX1778" i="1"/>
  <c r="AZ1778" i="1" s="1"/>
  <c r="AW1746" i="1"/>
  <c r="AX1746" i="1"/>
  <c r="AZ1746" i="1" s="1"/>
  <c r="AX1719" i="1"/>
  <c r="AZ1719" i="1" s="1"/>
  <c r="AW1719" i="1"/>
  <c r="AX1693" i="1"/>
  <c r="AZ1693" i="1" s="1"/>
  <c r="AW1693" i="1"/>
  <c r="AW1667" i="1"/>
  <c r="AX1667" i="1"/>
  <c r="AZ1667" i="1" s="1"/>
  <c r="AX1637" i="1"/>
  <c r="AZ1637" i="1" s="1"/>
  <c r="AW1637" i="1"/>
  <c r="AY1593" i="1"/>
  <c r="BA1593" i="1" s="1"/>
  <c r="AW1534" i="1"/>
  <c r="AX1534" i="1"/>
  <c r="AZ1534" i="1" s="1"/>
  <c r="AA1507" i="1"/>
  <c r="AH1507" i="1" s="1"/>
  <c r="AW1467" i="1"/>
  <c r="AX1467" i="1"/>
  <c r="AW1436" i="1"/>
  <c r="AX1436" i="1"/>
  <c r="AY1395" i="1"/>
  <c r="BA1395" i="1" s="1"/>
  <c r="AY1348" i="1"/>
  <c r="BA1348" i="1" s="1"/>
  <c r="AA1345" i="1"/>
  <c r="AH1345" i="1" s="1"/>
  <c r="AW1312" i="1"/>
  <c r="AX1312" i="1"/>
  <c r="AW1309" i="1"/>
  <c r="AX1309" i="1"/>
  <c r="AW1304" i="1"/>
  <c r="AX1304" i="1"/>
  <c r="AZ1304" i="1" s="1"/>
  <c r="AX1297" i="1"/>
  <c r="AW1297" i="1"/>
  <c r="AW1281" i="1"/>
  <c r="AX1281" i="1"/>
  <c r="AW1278" i="1"/>
  <c r="AX1278" i="1"/>
  <c r="AW1269" i="1"/>
  <c r="AX1269" i="1"/>
  <c r="AA1267" i="1"/>
  <c r="AH1267" i="1" s="1"/>
  <c r="AW1250" i="1"/>
  <c r="AX1250" i="1"/>
  <c r="AW1218" i="1"/>
  <c r="AX1218" i="1"/>
  <c r="AZ1218" i="1" s="1"/>
  <c r="AW1202" i="1"/>
  <c r="AX1202" i="1"/>
  <c r="AZ1202" i="1" s="1"/>
  <c r="AB1137" i="1"/>
  <c r="AI1137" i="1" s="1"/>
  <c r="AW1116" i="1"/>
  <c r="AX1116" i="1"/>
  <c r="AZ1116" i="1" s="1"/>
  <c r="AW1108" i="1"/>
  <c r="AX1108" i="1"/>
  <c r="AZ1108" i="1" s="1"/>
  <c r="AW1092" i="1"/>
  <c r="AX1092" i="1"/>
  <c r="AX1021" i="1"/>
  <c r="AW1021" i="1"/>
  <c r="AW981" i="1"/>
  <c r="AX981" i="1"/>
  <c r="AZ981" i="1" s="1"/>
  <c r="AW957" i="1"/>
  <c r="AX957" i="1"/>
  <c r="AZ957" i="1" s="1"/>
  <c r="AX942" i="1"/>
  <c r="AW942" i="1"/>
  <c r="AW926" i="1"/>
  <c r="AX926" i="1"/>
  <c r="AZ926" i="1" s="1"/>
  <c r="AY886" i="1"/>
  <c r="AX841" i="1"/>
  <c r="AW841" i="1"/>
  <c r="AX833" i="1"/>
  <c r="BA833" i="1" s="1"/>
  <c r="AW833" i="1"/>
  <c r="AW781" i="1"/>
  <c r="AX781" i="1"/>
  <c r="AZ781" i="1" s="1"/>
  <c r="AY771" i="1"/>
  <c r="BA771" i="1" s="1"/>
  <c r="AW741" i="1"/>
  <c r="AX741" i="1"/>
  <c r="AW726" i="1"/>
  <c r="AX726" i="1"/>
  <c r="AZ726" i="1" s="1"/>
  <c r="AW718" i="1"/>
  <c r="AX718" i="1"/>
  <c r="AZ718" i="1" s="1"/>
  <c r="AX702" i="1"/>
  <c r="AZ702" i="1" s="1"/>
  <c r="AW702" i="1"/>
  <c r="AX686" i="1"/>
  <c r="AW686" i="1"/>
  <c r="AX678" i="1"/>
  <c r="AZ678" i="1" s="1"/>
  <c r="AW678" i="1"/>
  <c r="AX662" i="1"/>
  <c r="AZ662" i="1" s="1"/>
  <c r="AW662" i="1"/>
  <c r="AX646" i="1"/>
  <c r="AZ646" i="1" s="1"/>
  <c r="AW646" i="1"/>
  <c r="AW638" i="1"/>
  <c r="AX638" i="1"/>
  <c r="AZ638" i="1" s="1"/>
  <c r="AX623" i="1"/>
  <c r="AW623" i="1"/>
  <c r="AW573" i="1"/>
  <c r="AX573" i="1"/>
  <c r="AW565" i="1"/>
  <c r="AX565" i="1"/>
  <c r="AY563" i="1"/>
  <c r="AY516" i="1"/>
  <c r="BA516" i="1" s="1"/>
  <c r="AA513" i="1"/>
  <c r="AH513" i="1" s="1"/>
  <c r="AA506" i="1"/>
  <c r="AH506" i="1" s="1"/>
  <c r="AA502" i="1"/>
  <c r="AH502" i="1" s="1"/>
  <c r="AA461" i="1"/>
  <c r="AH461" i="1" s="1"/>
  <c r="AA450" i="1"/>
  <c r="AH450" i="1" s="1"/>
  <c r="AA446" i="1"/>
  <c r="AH446" i="1" s="1"/>
  <c r="AA406" i="1"/>
  <c r="AH406" i="1" s="1"/>
  <c r="AA402" i="1"/>
  <c r="AH402" i="1" s="1"/>
  <c r="AA395" i="1"/>
  <c r="AH395" i="1" s="1"/>
  <c r="AW937" i="1"/>
  <c r="AX937" i="1"/>
  <c r="AZ937" i="1" s="1"/>
  <c r="AX929" i="1"/>
  <c r="AZ929" i="1" s="1"/>
  <c r="AW929" i="1"/>
  <c r="AY923" i="1"/>
  <c r="BA923" i="1" s="1"/>
  <c r="AA922" i="1"/>
  <c r="AH922" i="1" s="1"/>
  <c r="AX921" i="1"/>
  <c r="AZ921" i="1" s="1"/>
  <c r="AW921" i="1"/>
  <c r="AA914" i="1"/>
  <c r="AH914" i="1" s="1"/>
  <c r="AA913" i="1"/>
  <c r="AH913" i="1" s="1"/>
  <c r="AW907" i="1"/>
  <c r="AX907" i="1"/>
  <c r="AZ907" i="1" s="1"/>
  <c r="AA885" i="1"/>
  <c r="AH885" i="1" s="1"/>
  <c r="AA884" i="1"/>
  <c r="AH884" i="1" s="1"/>
  <c r="AW883" i="1"/>
  <c r="AX883" i="1"/>
  <c r="AY870" i="1"/>
  <c r="BA870" i="1" s="1"/>
  <c r="AA862" i="1"/>
  <c r="AH862" i="1" s="1"/>
  <c r="AW860" i="1"/>
  <c r="AX860" i="1"/>
  <c r="AZ860" i="1" s="1"/>
  <c r="AA846" i="1"/>
  <c r="AH846" i="1" s="1"/>
  <c r="AA845" i="1"/>
  <c r="AH845" i="1" s="1"/>
  <c r="AW844" i="1"/>
  <c r="AX844" i="1"/>
  <c r="AA830" i="1"/>
  <c r="AH830" i="1" s="1"/>
  <c r="AW828" i="1"/>
  <c r="AX828" i="1"/>
  <c r="AY818" i="1"/>
  <c r="BA818" i="1" s="1"/>
  <c r="AA762" i="1"/>
  <c r="AH762" i="1" s="1"/>
  <c r="AA753" i="1"/>
  <c r="AH753" i="1" s="1"/>
  <c r="AA730" i="1"/>
  <c r="AH730" i="1" s="1"/>
  <c r="AW721" i="1"/>
  <c r="AX721" i="1"/>
  <c r="AW705" i="1"/>
  <c r="AX705" i="1"/>
  <c r="AW681" i="1"/>
  <c r="AX681" i="1"/>
  <c r="AA674" i="1"/>
  <c r="AH674" i="1" s="1"/>
  <c r="AX673" i="1"/>
  <c r="AW673" i="1"/>
  <c r="AA635" i="1"/>
  <c r="AH635" i="1" s="1"/>
  <c r="AA613" i="1"/>
  <c r="AW587" i="1"/>
  <c r="AX587" i="1"/>
  <c r="AA569" i="1"/>
  <c r="AH569" i="1" s="1"/>
  <c r="AY562" i="1"/>
  <c r="BA562" i="1" s="1"/>
  <c r="AW560" i="1"/>
  <c r="AX560" i="1"/>
  <c r="AA553" i="1"/>
  <c r="AH553" i="1" s="1"/>
  <c r="AA546" i="1"/>
  <c r="AH546" i="1" s="1"/>
  <c r="AA537" i="1"/>
  <c r="AH537" i="1" s="1"/>
  <c r="AA521" i="1"/>
  <c r="AH521" i="1" s="1"/>
  <c r="AA507" i="1"/>
  <c r="AH507" i="1" s="1"/>
  <c r="AA466" i="1"/>
  <c r="AH466" i="1" s="1"/>
  <c r="AA447" i="1"/>
  <c r="AH447" i="1" s="1"/>
  <c r="AY430" i="1"/>
  <c r="BA430" i="1" s="1"/>
  <c r="AX2211" i="1"/>
  <c r="AZ2211" i="1" s="1"/>
  <c r="AW2211" i="1"/>
  <c r="AW2103" i="1"/>
  <c r="AX2103" i="1"/>
  <c r="AZ2103" i="1" s="1"/>
  <c r="AW1793" i="1"/>
  <c r="AX1793" i="1"/>
  <c r="AW1762" i="1"/>
  <c r="AX1762" i="1"/>
  <c r="AZ1762" i="1" s="1"/>
  <c r="AA1581" i="1"/>
  <c r="AH1581" i="1" s="1"/>
  <c r="AU1581" i="1"/>
  <c r="AW1483" i="1"/>
  <c r="AX1483" i="1"/>
  <c r="AA1337" i="1"/>
  <c r="AH1337" i="1" s="1"/>
  <c r="AW1151" i="1"/>
  <c r="AX1151" i="1"/>
  <c r="AZ1151" i="1" s="1"/>
  <c r="AX1112" i="1"/>
  <c r="AW1112" i="1"/>
  <c r="AW1056" i="1"/>
  <c r="AX1056" i="1"/>
  <c r="AZ1056" i="1" s="1"/>
  <c r="AW1033" i="1"/>
  <c r="AX1033" i="1"/>
  <c r="AW985" i="1"/>
  <c r="AX985" i="1"/>
  <c r="AX946" i="1"/>
  <c r="AW946" i="1"/>
  <c r="AX914" i="1"/>
  <c r="AW914" i="1"/>
  <c r="AW884" i="1"/>
  <c r="AX884" i="1"/>
  <c r="AZ884" i="1" s="1"/>
  <c r="AW869" i="1"/>
  <c r="AX869" i="1"/>
  <c r="AZ869" i="1" s="1"/>
  <c r="AW861" i="1"/>
  <c r="AX861" i="1"/>
  <c r="AW837" i="1"/>
  <c r="AX837" i="1"/>
  <c r="AZ837" i="1" s="1"/>
  <c r="AX801" i="1"/>
  <c r="AW801" i="1"/>
  <c r="AX793" i="1"/>
  <c r="BA793" i="1" s="1"/>
  <c r="AW793" i="1"/>
  <c r="AX769" i="1"/>
  <c r="AW769" i="1"/>
  <c r="AW737" i="1"/>
  <c r="AX737" i="1"/>
  <c r="AW714" i="1"/>
  <c r="AX714" i="1"/>
  <c r="AW706" i="1"/>
  <c r="AX706" i="1"/>
  <c r="AZ706" i="1" s="1"/>
  <c r="AW674" i="1"/>
  <c r="AX674" i="1"/>
  <c r="AZ674" i="1" s="1"/>
  <c r="AX588" i="1"/>
  <c r="AW588" i="1"/>
  <c r="AW668" i="1"/>
  <c r="AX668" i="1"/>
  <c r="AZ668" i="1" s="1"/>
  <c r="AA615" i="1"/>
  <c r="AH615" i="1" s="1"/>
  <c r="AW583" i="1"/>
  <c r="AX583" i="1"/>
  <c r="AA556" i="1"/>
  <c r="AH556" i="1" s="1"/>
  <c r="AA2057" i="1"/>
  <c r="AH2057" i="1" s="1"/>
  <c r="AA2029" i="1"/>
  <c r="AH2029" i="1" s="1"/>
  <c r="AX1935" i="1"/>
  <c r="AW1935" i="1"/>
  <c r="AA1903" i="1"/>
  <c r="AH1903" i="1" s="1"/>
  <c r="AW1840" i="1"/>
  <c r="AX1840" i="1"/>
  <c r="AY1781" i="1"/>
  <c r="BA1781" i="1" s="1"/>
  <c r="AU1689" i="1"/>
  <c r="AU1635" i="1"/>
  <c r="AW1612" i="1"/>
  <c r="AX1612" i="1"/>
  <c r="BA1612" i="1" s="1"/>
  <c r="AA1573" i="1"/>
  <c r="AH1573" i="1" s="1"/>
  <c r="AY1517" i="1"/>
  <c r="BA1517" i="1" s="1"/>
  <c r="AA1515" i="1"/>
  <c r="AH1515" i="1" s="1"/>
  <c r="AY1405" i="1"/>
  <c r="AZ1405" i="1" s="1"/>
  <c r="AW1380" i="1"/>
  <c r="AX1380" i="1"/>
  <c r="AW1349" i="1"/>
  <c r="AX1349" i="1"/>
  <c r="BA1349" i="1" s="1"/>
  <c r="BC1349" i="1" s="1"/>
  <c r="AW1341" i="1"/>
  <c r="AX1341" i="1"/>
  <c r="AZ1341" i="1" s="1"/>
  <c r="AY1284" i="1"/>
  <c r="BA1284" i="1" s="1"/>
  <c r="AA1263" i="1"/>
  <c r="AH1263" i="1" s="1"/>
  <c r="AX1261" i="1"/>
  <c r="AW1261" i="1"/>
  <c r="AA1239" i="1"/>
  <c r="AH1239" i="1" s="1"/>
  <c r="AW1237" i="1"/>
  <c r="AX1237" i="1"/>
  <c r="AY1223" i="1"/>
  <c r="BA1223" i="1" s="1"/>
  <c r="AA1205" i="1"/>
  <c r="AH1205" i="1" s="1"/>
  <c r="AW1198" i="1"/>
  <c r="AX1198" i="1"/>
  <c r="AA1184" i="1"/>
  <c r="AH1184" i="1" s="1"/>
  <c r="AU1184" i="1"/>
  <c r="AW1182" i="1"/>
  <c r="AX1182" i="1"/>
  <c r="AA1167" i="1"/>
  <c r="AH1167" i="1" s="1"/>
  <c r="AA1166" i="1"/>
  <c r="AH1166" i="1" s="1"/>
  <c r="AA1159" i="1"/>
  <c r="AH1159" i="1" s="1"/>
  <c r="AA1158" i="1"/>
  <c r="AH1158" i="1" s="1"/>
  <c r="AA1152" i="1"/>
  <c r="AH1152" i="1" s="1"/>
  <c r="AA1150" i="1"/>
  <c r="AH1150" i="1" s="1"/>
  <c r="AA1144" i="1"/>
  <c r="AH1144" i="1" s="1"/>
  <c r="AX1142" i="1"/>
  <c r="AW1142" i="1"/>
  <c r="AA1118" i="1"/>
  <c r="AH1118" i="1" s="1"/>
  <c r="AA1112" i="1"/>
  <c r="AH1112" i="1" s="1"/>
  <c r="AX1111" i="1"/>
  <c r="AW1111" i="1"/>
  <c r="AA1097" i="1"/>
  <c r="AH1097" i="1" s="1"/>
  <c r="AA1096" i="1"/>
  <c r="AH1096" i="1" s="1"/>
  <c r="AW1095" i="1"/>
  <c r="AX1095" i="1"/>
  <c r="AA1088" i="1"/>
  <c r="AH1088" i="1" s="1"/>
  <c r="AA1087" i="1"/>
  <c r="AH1087" i="1" s="1"/>
  <c r="AA1081" i="1"/>
  <c r="AH1081" i="1" s="1"/>
  <c r="AA1080" i="1"/>
  <c r="AH1080" i="1" s="1"/>
  <c r="AU1080" i="1"/>
  <c r="AA1079" i="1"/>
  <c r="AH1079" i="1" s="1"/>
  <c r="AA1073" i="1"/>
  <c r="AH1073" i="1" s="1"/>
  <c r="AA1063" i="1"/>
  <c r="AH1063" i="1" s="1"/>
  <c r="AA1057" i="1"/>
  <c r="AH1057" i="1" s="1"/>
  <c r="AA1056" i="1"/>
  <c r="AH1056" i="1" s="1"/>
  <c r="AU1056" i="1"/>
  <c r="AA1055" i="1"/>
  <c r="AH1055" i="1" s="1"/>
  <c r="AA1049" i="1"/>
  <c r="AH1049" i="1" s="1"/>
  <c r="AA1048" i="1"/>
  <c r="AH1048" i="1" s="1"/>
  <c r="AX1047" i="1"/>
  <c r="AW1047" i="1"/>
  <c r="AA1032" i="1"/>
  <c r="AH1032" i="1" s="1"/>
  <c r="AY1026" i="1"/>
  <c r="BA1026" i="1" s="1"/>
  <c r="AW1024" i="1"/>
  <c r="AX1024" i="1"/>
  <c r="AA1010" i="1"/>
  <c r="AH1010" i="1" s="1"/>
  <c r="AA1008" i="1"/>
  <c r="AH1008" i="1" s="1"/>
  <c r="AA984" i="1"/>
  <c r="AH984" i="1" s="1"/>
  <c r="AA978" i="1"/>
  <c r="AH978" i="1" s="1"/>
  <c r="AA960" i="1"/>
  <c r="AH960" i="1" s="1"/>
  <c r="AA945" i="1"/>
  <c r="AH945" i="1" s="1"/>
  <c r="AA810" i="1"/>
  <c r="AH810" i="1" s="1"/>
  <c r="AA809" i="1"/>
  <c r="AH809" i="1" s="1"/>
  <c r="AX808" i="1"/>
  <c r="AW808" i="1"/>
  <c r="AA794" i="1"/>
  <c r="AH794" i="1" s="1"/>
  <c r="AA793" i="1"/>
  <c r="AH793" i="1" s="1"/>
  <c r="AX792" i="1"/>
  <c r="AW792" i="1"/>
  <c r="AA785" i="1"/>
  <c r="AH785" i="1" s="1"/>
  <c r="AA784" i="1"/>
  <c r="AH784" i="1" s="1"/>
  <c r="AX776" i="1"/>
  <c r="BA776" i="1" s="1"/>
  <c r="AW776" i="1"/>
  <c r="AA738" i="1"/>
  <c r="AH738" i="1" s="1"/>
  <c r="AA736" i="1"/>
  <c r="AH736" i="1" s="1"/>
  <c r="AA721" i="1"/>
  <c r="AH721" i="1" s="1"/>
  <c r="AA706" i="1"/>
  <c r="AH706" i="1" s="1"/>
  <c r="AW664" i="1"/>
  <c r="AX664" i="1"/>
  <c r="AZ664" i="1" s="1"/>
  <c r="AA651" i="1"/>
  <c r="AH651" i="1" s="1"/>
  <c r="AA620" i="1"/>
  <c r="AH620" i="1" s="1"/>
  <c r="AA576" i="1"/>
  <c r="AH576" i="1" s="1"/>
  <c r="AA552" i="1"/>
  <c r="AH552" i="1" s="1"/>
  <c r="AA530" i="1"/>
  <c r="AH530" i="1" s="1"/>
  <c r="AU530" i="1"/>
  <c r="AA485" i="1"/>
  <c r="AH485" i="1" s="1"/>
  <c r="AA455" i="1"/>
  <c r="AH455" i="1" s="1"/>
  <c r="AA443" i="1"/>
  <c r="AH443" i="1" s="1"/>
  <c r="AA415" i="1"/>
  <c r="AH415" i="1" s="1"/>
  <c r="AA403" i="1"/>
  <c r="AH403" i="1" s="1"/>
  <c r="AA1857" i="1"/>
  <c r="AH1857" i="1" s="1"/>
  <c r="AW1794" i="1"/>
  <c r="AX1794" i="1"/>
  <c r="AZ1794" i="1" s="1"/>
  <c r="AX1678" i="1"/>
  <c r="AZ1678" i="1" s="1"/>
  <c r="AW1678" i="1"/>
  <c r="AX1653" i="1"/>
  <c r="AW1653" i="1"/>
  <c r="AA1491" i="1"/>
  <c r="AH1491" i="1" s="1"/>
  <c r="AA1285" i="1"/>
  <c r="AH1285" i="1" s="1"/>
  <c r="AA1277" i="1"/>
  <c r="AH1277" i="1" s="1"/>
  <c r="AW1246" i="1"/>
  <c r="AX1246" i="1"/>
  <c r="AX1238" i="1"/>
  <c r="AZ1238" i="1" s="1"/>
  <c r="AW1238" i="1"/>
  <c r="AW1183" i="1"/>
  <c r="AX1183" i="1"/>
  <c r="AZ1183" i="1" s="1"/>
  <c r="AW1001" i="1"/>
  <c r="AX1001" i="1"/>
  <c r="AX612" i="1"/>
  <c r="AW612" i="1"/>
  <c r="AW561" i="1"/>
  <c r="AX561" i="1"/>
  <c r="AW537" i="1"/>
  <c r="AX537" i="1"/>
  <c r="AZ537" i="1" s="1"/>
  <c r="AA685" i="1"/>
  <c r="AH685" i="1" s="1"/>
  <c r="AA677" i="1"/>
  <c r="AH677" i="1" s="1"/>
  <c r="AU677" i="1"/>
  <c r="AW661" i="1"/>
  <c r="AX661" i="1"/>
  <c r="AZ661" i="1" s="1"/>
  <c r="AW599" i="1"/>
  <c r="AX599" i="1"/>
  <c r="AZ599" i="1" s="1"/>
  <c r="AA572" i="1"/>
  <c r="AH572" i="1" s="1"/>
  <c r="AA564" i="1"/>
  <c r="AH564" i="1" s="1"/>
  <c r="AU564" i="1"/>
  <c r="AW1191" i="1"/>
  <c r="AX1191" i="1"/>
  <c r="AZ1191" i="1" s="1"/>
  <c r="AW2174" i="1"/>
  <c r="AX2174" i="1"/>
  <c r="AZ2174" i="1" s="1"/>
  <c r="AA1871" i="1"/>
  <c r="AH1871" i="1" s="1"/>
  <c r="AW1808" i="1"/>
  <c r="AX1808" i="1"/>
  <c r="AY1772" i="1"/>
  <c r="BA1772" i="1" s="1"/>
  <c r="AY1688" i="1"/>
  <c r="BA1688" i="1" s="1"/>
  <c r="AU1619" i="1"/>
  <c r="AU1528" i="1"/>
  <c r="AW1404" i="1"/>
  <c r="AX1404" i="1"/>
  <c r="AW1357" i="1"/>
  <c r="AX1357" i="1"/>
  <c r="AU1333" i="1"/>
  <c r="AY1330" i="1"/>
  <c r="AZ1330" i="1" s="1"/>
  <c r="AB1325" i="1"/>
  <c r="AU1325" i="1"/>
  <c r="AW1257" i="1"/>
  <c r="AX1257" i="1"/>
  <c r="AA1241" i="1"/>
  <c r="AH1241" i="1" s="1"/>
  <c r="AW1233" i="1"/>
  <c r="AX1233" i="1"/>
  <c r="AA1217" i="1"/>
  <c r="AH1217" i="1" s="1"/>
  <c r="AU1217" i="1"/>
  <c r="AW1209" i="1"/>
  <c r="AX1209" i="1"/>
  <c r="AZ1209" i="1" s="1"/>
  <c r="AY1180" i="1"/>
  <c r="BA1180" i="1" s="1"/>
  <c r="AY1164" i="1"/>
  <c r="BA1164" i="1" s="1"/>
  <c r="AW1162" i="1"/>
  <c r="AX1162" i="1"/>
  <c r="AW1154" i="1"/>
  <c r="AX1154" i="1"/>
  <c r="AY1148" i="1"/>
  <c r="BA1148" i="1" s="1"/>
  <c r="AA1138" i="1"/>
  <c r="AH1138" i="1" s="1"/>
  <c r="AW1130" i="1"/>
  <c r="AX1130" i="1"/>
  <c r="AA1091" i="1"/>
  <c r="AH1091" i="1" s="1"/>
  <c r="AA1067" i="1"/>
  <c r="AH1067" i="1" s="1"/>
  <c r="AX1059" i="1"/>
  <c r="AW1059" i="1"/>
  <c r="AW1051" i="1"/>
  <c r="AX1051" i="1"/>
  <c r="AA1012" i="1"/>
  <c r="AH1012" i="1" s="1"/>
  <c r="AU988" i="1"/>
  <c r="AA980" i="1"/>
  <c r="AH980" i="1" s="1"/>
  <c r="AA972" i="1"/>
  <c r="AH972" i="1" s="1"/>
  <c r="AA964" i="1"/>
  <c r="AH964" i="1" s="1"/>
  <c r="AA949" i="1"/>
  <c r="AH949" i="1" s="1"/>
  <c r="AW941" i="1"/>
  <c r="AX941" i="1"/>
  <c r="AZ941" i="1" s="1"/>
  <c r="AA895" i="1"/>
  <c r="AH895" i="1" s="1"/>
  <c r="AW887" i="1"/>
  <c r="AX887" i="1"/>
  <c r="AZ887" i="1" s="1"/>
  <c r="AX872" i="1"/>
  <c r="AZ872" i="1" s="1"/>
  <c r="AW872" i="1"/>
  <c r="AA864" i="1"/>
  <c r="AH864" i="1" s="1"/>
  <c r="AW856" i="1"/>
  <c r="AX856" i="1"/>
  <c r="AY842" i="1"/>
  <c r="BA842" i="1" s="1"/>
  <c r="AW824" i="1"/>
  <c r="AX824" i="1"/>
  <c r="AZ824" i="1" s="1"/>
  <c r="AW820" i="1"/>
  <c r="AX820" i="1"/>
  <c r="AZ820" i="1" s="1"/>
  <c r="AA796" i="1"/>
  <c r="AH796" i="1" s="1"/>
  <c r="AW788" i="1"/>
  <c r="AX788" i="1"/>
  <c r="AW780" i="1"/>
  <c r="AX780" i="1"/>
  <c r="AY766" i="1"/>
  <c r="BA766" i="1" s="1"/>
  <c r="AY750" i="1"/>
  <c r="BA750" i="1" s="1"/>
  <c r="AA740" i="1"/>
  <c r="AH740" i="1" s="1"/>
  <c r="AW733" i="1"/>
  <c r="AX733" i="1"/>
  <c r="AA725" i="1"/>
  <c r="AH725" i="1" s="1"/>
  <c r="AW717" i="1"/>
  <c r="AX717" i="1"/>
  <c r="AZ717" i="1" s="1"/>
  <c r="AY703" i="1"/>
  <c r="BA703" i="1" s="1"/>
  <c r="AW532" i="1"/>
  <c r="AX532" i="1"/>
  <c r="AY462" i="1"/>
  <c r="BA462" i="1" s="1"/>
  <c r="AY455" i="1"/>
  <c r="BA455" i="1" s="1"/>
  <c r="AY447" i="1"/>
  <c r="BA447" i="1" s="1"/>
  <c r="AA508" i="1"/>
  <c r="AH508" i="1" s="1"/>
  <c r="AW504" i="1"/>
  <c r="AX504" i="1"/>
  <c r="AW486" i="1"/>
  <c r="AX486" i="1"/>
  <c r="AZ486" i="1" s="1"/>
  <c r="AW482" i="1"/>
  <c r="AX482" i="1"/>
  <c r="AZ482" i="1" s="1"/>
  <c r="AW479" i="1"/>
  <c r="AX479" i="1"/>
  <c r="AZ479" i="1" s="1"/>
  <c r="AW463" i="1"/>
  <c r="AX463" i="1"/>
  <c r="AW456" i="1"/>
  <c r="AX456" i="1"/>
  <c r="AZ456" i="1" s="1"/>
  <c r="AW444" i="1"/>
  <c r="AX444" i="1"/>
  <c r="AZ444" i="1" s="1"/>
  <c r="AX436" i="1"/>
  <c r="AZ436" i="1" s="1"/>
  <c r="AW436" i="1"/>
  <c r="AX428" i="1"/>
  <c r="AW428" i="1"/>
  <c r="AX424" i="1"/>
  <c r="AZ424" i="1" s="1"/>
  <c r="AW424" i="1"/>
  <c r="AA408" i="1"/>
  <c r="AH408" i="1" s="1"/>
  <c r="AA404" i="1"/>
  <c r="AH404" i="1" s="1"/>
  <c r="AW393" i="1"/>
  <c r="AX393" i="1"/>
  <c r="AZ393" i="1" s="1"/>
  <c r="AW385" i="1"/>
  <c r="AX385" i="1"/>
  <c r="AZ385" i="1" s="1"/>
  <c r="AA540" i="1"/>
  <c r="AH540" i="1" s="1"/>
  <c r="AW548" i="1"/>
  <c r="AX548" i="1"/>
  <c r="BA548" i="1" s="1"/>
  <c r="AW515" i="1"/>
  <c r="AX515" i="1"/>
  <c r="AW525" i="1"/>
  <c r="AX525" i="1"/>
  <c r="AZ525" i="1" s="1"/>
  <c r="AA498" i="1"/>
  <c r="AH498" i="1" s="1"/>
  <c r="AA452" i="1"/>
  <c r="AH452" i="1" s="1"/>
  <c r="AY437" i="1"/>
  <c r="BA437" i="1" s="1"/>
  <c r="AW2354" i="1"/>
  <c r="AX2354" i="1"/>
  <c r="AA2360" i="1"/>
  <c r="AH2360" i="1" s="1"/>
  <c r="AA2393" i="1"/>
  <c r="AH2393" i="1" s="1"/>
  <c r="AA2378" i="1"/>
  <c r="AH2378" i="1" s="1"/>
  <c r="AW2357" i="1"/>
  <c r="AX2357" i="1"/>
  <c r="BA2357" i="1" s="1"/>
  <c r="AA2321" i="1"/>
  <c r="AH2321" i="1" s="1"/>
  <c r="AA2329" i="1"/>
  <c r="AH2329" i="1" s="1"/>
  <c r="AW2284" i="1"/>
  <c r="AX2284" i="1"/>
  <c r="AZ2284" i="1" s="1"/>
  <c r="AA2273" i="1"/>
  <c r="AH2273" i="1" s="1"/>
  <c r="AA2356" i="1"/>
  <c r="AH2356" i="1" s="1"/>
  <c r="AA2337" i="1"/>
  <c r="AH2337" i="1" s="1"/>
  <c r="AA2333" i="1"/>
  <c r="AH2333" i="1" s="1"/>
  <c r="AA2272" i="1"/>
  <c r="AH2272" i="1" s="1"/>
  <c r="AA2353" i="1"/>
  <c r="AH2353" i="1" s="1"/>
  <c r="AA2318" i="1"/>
  <c r="AH2318" i="1" s="1"/>
  <c r="AA2290" i="1"/>
  <c r="AH2290" i="1" s="1"/>
  <c r="AA2246" i="1"/>
  <c r="AH2246" i="1" s="1"/>
  <c r="AA2231" i="1"/>
  <c r="AH2231" i="1" s="1"/>
  <c r="AA2214" i="1"/>
  <c r="AH2214" i="1" s="1"/>
  <c r="AX2303" i="1"/>
  <c r="AZ2303" i="1" s="1"/>
  <c r="AW2303" i="1"/>
  <c r="AX2254" i="1"/>
  <c r="AZ2254" i="1" s="1"/>
  <c r="AW2254" i="1"/>
  <c r="AA2196" i="1"/>
  <c r="AH2196" i="1" s="1"/>
  <c r="AA2158" i="1"/>
  <c r="AH2158" i="1" s="1"/>
  <c r="AX2288" i="1"/>
  <c r="AZ2288" i="1" s="1"/>
  <c r="AW2288" i="1"/>
  <c r="AA2209" i="1"/>
  <c r="AH2209" i="1" s="1"/>
  <c r="AW2189" i="1"/>
  <c r="AX2189" i="1"/>
  <c r="AW2306" i="1"/>
  <c r="AX2306" i="1"/>
  <c r="AZ2306" i="1" s="1"/>
  <c r="AX2296" i="1"/>
  <c r="AZ2296" i="1" s="1"/>
  <c r="AW2296" i="1"/>
  <c r="AA2207" i="1"/>
  <c r="AH2207" i="1" s="1"/>
  <c r="AA2108" i="1"/>
  <c r="AA2089" i="1"/>
  <c r="AH2089" i="1" s="1"/>
  <c r="AX2063" i="1"/>
  <c r="AZ2063" i="1" s="1"/>
  <c r="AW2063" i="1"/>
  <c r="AA2283" i="1"/>
  <c r="AH2283" i="1" s="1"/>
  <c r="AA2239" i="1"/>
  <c r="AH2239" i="1" s="1"/>
  <c r="AA2230" i="1"/>
  <c r="AH2230" i="1" s="1"/>
  <c r="AA2215" i="1"/>
  <c r="AH2215" i="1" s="1"/>
  <c r="AX2195" i="1"/>
  <c r="AW2195" i="1"/>
  <c r="AW2172" i="1"/>
  <c r="AX2172" i="1"/>
  <c r="AZ2172" i="1" s="1"/>
  <c r="AA2163" i="1"/>
  <c r="AH2163" i="1" s="1"/>
  <c r="AW2143" i="1"/>
  <c r="AX2143" i="1"/>
  <c r="AZ2143" i="1" s="1"/>
  <c r="AA2135" i="1"/>
  <c r="AW2124" i="1"/>
  <c r="AX2124" i="1"/>
  <c r="AZ2124" i="1" s="1"/>
  <c r="AA2116" i="1"/>
  <c r="AX2105" i="1"/>
  <c r="BA2105" i="1" s="1"/>
  <c r="AW2105" i="1"/>
  <c r="AA2096" i="1"/>
  <c r="AH2096" i="1" s="1"/>
  <c r="AW2208" i="1"/>
  <c r="AX2208" i="1"/>
  <c r="AX2201" i="1"/>
  <c r="BA2201" i="1" s="1"/>
  <c r="AW2201" i="1"/>
  <c r="AW2159" i="1"/>
  <c r="AX2159" i="1"/>
  <c r="AZ2159" i="1" s="1"/>
  <c r="AA2074" i="1"/>
  <c r="AH2074" i="1" s="1"/>
  <c r="AA2251" i="1"/>
  <c r="AH2251" i="1" s="1"/>
  <c r="AA2175" i="1"/>
  <c r="AH2175" i="1" s="1"/>
  <c r="AA2166" i="1"/>
  <c r="AH2166" i="1" s="1"/>
  <c r="AW2164" i="1"/>
  <c r="AX2164" i="1"/>
  <c r="AZ2164" i="1" s="1"/>
  <c r="AA2131" i="1"/>
  <c r="AA2035" i="1"/>
  <c r="AH2035" i="1" s="1"/>
  <c r="AA2023" i="1"/>
  <c r="AH2023" i="1" s="1"/>
  <c r="AW2259" i="1"/>
  <c r="AX2259" i="1"/>
  <c r="AZ2259" i="1" s="1"/>
  <c r="AW2247" i="1"/>
  <c r="AX2247" i="1"/>
  <c r="AA2222" i="1"/>
  <c r="AH2222" i="1" s="1"/>
  <c r="AW2093" i="1"/>
  <c r="AX2093" i="1"/>
  <c r="BA2093" i="1" s="1"/>
  <c r="AA1994" i="1"/>
  <c r="AH1994" i="1" s="1"/>
  <c r="AA1984" i="1"/>
  <c r="AH1984" i="1" s="1"/>
  <c r="AA2177" i="1"/>
  <c r="AH2177" i="1" s="1"/>
  <c r="AW2125" i="1"/>
  <c r="AX2125" i="1"/>
  <c r="BA2125" i="1" s="1"/>
  <c r="AX2068" i="1"/>
  <c r="AW2068" i="1"/>
  <c r="AA2047" i="1"/>
  <c r="AH2047" i="1" s="1"/>
  <c r="AA2033" i="1"/>
  <c r="AH2033" i="1" s="1"/>
  <c r="AW2027" i="1"/>
  <c r="AX2027" i="1"/>
  <c r="AZ2027" i="1" s="1"/>
  <c r="AA2012" i="1"/>
  <c r="AH2012" i="1" s="1"/>
  <c r="AA2000" i="1"/>
  <c r="AH2000" i="1" s="1"/>
  <c r="AA1980" i="1"/>
  <c r="AH1980" i="1" s="1"/>
  <c r="AA1962" i="1"/>
  <c r="AH1962" i="1" s="1"/>
  <c r="AA1948" i="1"/>
  <c r="AH1948" i="1" s="1"/>
  <c r="AA1932" i="1"/>
  <c r="AH1932" i="1" s="1"/>
  <c r="AA1924" i="1"/>
  <c r="AH1924" i="1" s="1"/>
  <c r="AA1897" i="1"/>
  <c r="AH1897" i="1" s="1"/>
  <c r="AA1877" i="1"/>
  <c r="AH1877" i="1" s="1"/>
  <c r="AA1799" i="1"/>
  <c r="AH1799" i="1" s="1"/>
  <c r="AA2034" i="1"/>
  <c r="AH2034" i="1" s="1"/>
  <c r="AX1987" i="1"/>
  <c r="AZ1987" i="1" s="1"/>
  <c r="AW1987" i="1"/>
  <c r="AA1947" i="1"/>
  <c r="AH1947" i="1" s="1"/>
  <c r="AA1908" i="1"/>
  <c r="AH1908" i="1" s="1"/>
  <c r="AA1865" i="1"/>
  <c r="AH1865" i="1" s="1"/>
  <c r="AA1842" i="1"/>
  <c r="AH1842" i="1" s="1"/>
  <c r="AA1996" i="1"/>
  <c r="AH1996" i="1" s="1"/>
  <c r="AW1917" i="1"/>
  <c r="AX1917" i="1"/>
  <c r="AW1850" i="1"/>
  <c r="AX1850" i="1"/>
  <c r="AZ1850" i="1" s="1"/>
  <c r="AW1826" i="1"/>
  <c r="AX1826" i="1"/>
  <c r="AZ1826" i="1" s="1"/>
  <c r="AA1775" i="1"/>
  <c r="AH1775" i="1" s="1"/>
  <c r="AA1751" i="1"/>
  <c r="AH1751" i="1" s="1"/>
  <c r="AY1726" i="1"/>
  <c r="BA1726" i="1" s="1"/>
  <c r="BC1726" i="1" s="1"/>
  <c r="AA1709" i="1"/>
  <c r="AH1709" i="1" s="1"/>
  <c r="AA1654" i="1"/>
  <c r="AH1654" i="1" s="1"/>
  <c r="AX1599" i="1"/>
  <c r="AZ1599" i="1" s="1"/>
  <c r="AW1599" i="1"/>
  <c r="AW1960" i="1"/>
  <c r="AX1960" i="1"/>
  <c r="AA1931" i="1"/>
  <c r="AH1931" i="1" s="1"/>
  <c r="AW1913" i="1"/>
  <c r="AX1913" i="1"/>
  <c r="AW1866" i="1"/>
  <c r="AX1866" i="1"/>
  <c r="AZ1866" i="1" s="1"/>
  <c r="AW1832" i="1"/>
  <c r="AX1832" i="1"/>
  <c r="AA1810" i="1"/>
  <c r="AH1810" i="1" s="1"/>
  <c r="AW1659" i="1"/>
  <c r="AX1659" i="1"/>
  <c r="AZ1659" i="1" s="1"/>
  <c r="AX1629" i="1"/>
  <c r="AZ1629" i="1" s="1"/>
  <c r="AW1629" i="1"/>
  <c r="AX1614" i="1"/>
  <c r="AW1614" i="1"/>
  <c r="AA1596" i="1"/>
  <c r="AH1596" i="1" s="1"/>
  <c r="AA1565" i="1"/>
  <c r="AH1565" i="1" s="1"/>
  <c r="AW2104" i="1"/>
  <c r="AX2104" i="1"/>
  <c r="AA1845" i="1"/>
  <c r="AH1845" i="1" s="1"/>
  <c r="AA1791" i="1"/>
  <c r="AH1791" i="1" s="1"/>
  <c r="AA1770" i="1"/>
  <c r="AH1770" i="1" s="1"/>
  <c r="AX1687" i="1"/>
  <c r="AZ1687" i="1" s="1"/>
  <c r="AW1687" i="1"/>
  <c r="AA1675" i="1"/>
  <c r="AH1675" i="1" s="1"/>
  <c r="AA1638" i="1"/>
  <c r="AH1638" i="1" s="1"/>
  <c r="AA1580" i="1"/>
  <c r="AH1580" i="1" s="1"/>
  <c r="AA1393" i="1"/>
  <c r="AH1393" i="1" s="1"/>
  <c r="AA1382" i="1"/>
  <c r="AH1382" i="1" s="1"/>
  <c r="AA1355" i="1"/>
  <c r="AH1355" i="1" s="1"/>
  <c r="AW1340" i="1"/>
  <c r="AX1340" i="1"/>
  <c r="AA1322" i="1"/>
  <c r="AH1322" i="1" s="1"/>
  <c r="AA1306" i="1"/>
  <c r="AH1306" i="1" s="1"/>
  <c r="AA1272" i="1"/>
  <c r="AH1272" i="1" s="1"/>
  <c r="AW2110" i="1"/>
  <c r="AX2110" i="1"/>
  <c r="AA2051" i="1"/>
  <c r="AH2051" i="1" s="1"/>
  <c r="AW2003" i="1"/>
  <c r="AX2003" i="1"/>
  <c r="AA1988" i="1"/>
  <c r="AH1988" i="1" s="1"/>
  <c r="AA1817" i="1"/>
  <c r="AH1817" i="1" s="1"/>
  <c r="AU1817" i="1"/>
  <c r="AY1785" i="1"/>
  <c r="BA1785" i="1" s="1"/>
  <c r="AA1705" i="1"/>
  <c r="AH1705" i="1" s="1"/>
  <c r="AA1686" i="1"/>
  <c r="AH1686" i="1" s="1"/>
  <c r="AW1658" i="1"/>
  <c r="AX1658" i="1"/>
  <c r="AW1618" i="1"/>
  <c r="AX1618" i="1"/>
  <c r="AZ1618" i="1" s="1"/>
  <c r="AW1601" i="1"/>
  <c r="AX1601" i="1"/>
  <c r="AZ1601" i="1" s="1"/>
  <c r="AA1592" i="1"/>
  <c r="AH1592" i="1" s="1"/>
  <c r="AW1571" i="1"/>
  <c r="AX1571" i="1"/>
  <c r="AA1490" i="1"/>
  <c r="AH1490" i="1" s="1"/>
  <c r="AA1450" i="1"/>
  <c r="AH1450" i="1" s="1"/>
  <c r="AA1415" i="1"/>
  <c r="AH1415" i="1" s="1"/>
  <c r="AX1403" i="1"/>
  <c r="AZ1403" i="1" s="1"/>
  <c r="AW1403" i="1"/>
  <c r="AX1379" i="1"/>
  <c r="AZ1379" i="1" s="1"/>
  <c r="AW1379" i="1"/>
  <c r="AA1359" i="1"/>
  <c r="AH1359" i="1" s="1"/>
  <c r="AA1351" i="1"/>
  <c r="AH1351" i="1" s="1"/>
  <c r="AA1335" i="1"/>
  <c r="AH1335" i="1" s="1"/>
  <c r="AW1319" i="1"/>
  <c r="AX1319" i="1"/>
  <c r="AA1310" i="1"/>
  <c r="AH1310" i="1" s="1"/>
  <c r="AW1902" i="1"/>
  <c r="AX1902" i="1"/>
  <c r="AZ1902" i="1" s="1"/>
  <c r="AW1792" i="1"/>
  <c r="AX1792" i="1"/>
  <c r="AZ1792" i="1" s="1"/>
  <c r="AA1717" i="1"/>
  <c r="AH1717" i="1" s="1"/>
  <c r="AW1702" i="1"/>
  <c r="AX1702" i="1"/>
  <c r="AZ1702" i="1" s="1"/>
  <c r="AA1624" i="1"/>
  <c r="AH1624" i="1" s="1"/>
  <c r="AA1537" i="1"/>
  <c r="AH1537" i="1" s="1"/>
  <c r="AA1530" i="1"/>
  <c r="AH1530" i="1" s="1"/>
  <c r="AA1445" i="1"/>
  <c r="AH1445" i="1" s="1"/>
  <c r="AA1315" i="1"/>
  <c r="AH1315" i="1" s="1"/>
  <c r="AA1268" i="1"/>
  <c r="AH1268" i="1" s="1"/>
  <c r="AA1109" i="1"/>
  <c r="AH1109" i="1" s="1"/>
  <c r="AA1093" i="1"/>
  <c r="AH1093" i="1" s="1"/>
  <c r="AA1077" i="1"/>
  <c r="AH1077" i="1" s="1"/>
  <c r="AA1061" i="1"/>
  <c r="AH1061" i="1" s="1"/>
  <c r="AA1045" i="1"/>
  <c r="AH1045" i="1" s="1"/>
  <c r="AA1014" i="1"/>
  <c r="AH1014" i="1" s="1"/>
  <c r="AA991" i="1"/>
  <c r="AH991" i="1" s="1"/>
  <c r="AA943" i="1"/>
  <c r="AH943" i="1" s="1"/>
  <c r="AA935" i="1"/>
  <c r="AH935" i="1" s="1"/>
  <c r="AA865" i="1"/>
  <c r="AH865" i="1" s="1"/>
  <c r="AA855" i="1"/>
  <c r="AH855" i="1" s="1"/>
  <c r="AA813" i="1"/>
  <c r="AH813" i="1" s="1"/>
  <c r="AA805" i="1"/>
  <c r="AH805" i="1" s="1"/>
  <c r="AA795" i="1"/>
  <c r="AH795" i="1" s="1"/>
  <c r="AA684" i="1"/>
  <c r="AH684" i="1" s="1"/>
  <c r="AA601" i="1"/>
  <c r="AH601" i="1" s="1"/>
  <c r="AW1802" i="1"/>
  <c r="AX1802" i="1"/>
  <c r="AX1759" i="1"/>
  <c r="AZ1759" i="1" s="1"/>
  <c r="AW1759" i="1"/>
  <c r="AX1613" i="1"/>
  <c r="AW1613" i="1"/>
  <c r="AA1275" i="1"/>
  <c r="AH1275" i="1" s="1"/>
  <c r="AW1216" i="1"/>
  <c r="AX1216" i="1"/>
  <c r="AW1177" i="1"/>
  <c r="AX1177" i="1"/>
  <c r="AZ1177" i="1" s="1"/>
  <c r="AW1145" i="1"/>
  <c r="AX1145" i="1"/>
  <c r="AZ1145" i="1" s="1"/>
  <c r="AA1085" i="1"/>
  <c r="AH1085" i="1" s="1"/>
  <c r="AA1062" i="1"/>
  <c r="AH1062" i="1" s="1"/>
  <c r="AW1042" i="1"/>
  <c r="AX1042" i="1"/>
  <c r="AZ1042" i="1" s="1"/>
  <c r="AA944" i="1"/>
  <c r="AH944" i="1" s="1"/>
  <c r="AA897" i="1"/>
  <c r="AH897" i="1" s="1"/>
  <c r="AA894" i="1"/>
  <c r="AH894" i="1" s="1"/>
  <c r="AA886" i="1"/>
  <c r="AH886" i="1" s="1"/>
  <c r="AA841" i="1"/>
  <c r="AH841" i="1" s="1"/>
  <c r="AA791" i="1"/>
  <c r="AH791" i="1" s="1"/>
  <c r="AA771" i="1"/>
  <c r="AH771" i="1" s="1"/>
  <c r="AA743" i="1"/>
  <c r="AH743" i="1" s="1"/>
  <c r="AA735" i="1"/>
  <c r="AH735" i="1" s="1"/>
  <c r="AX1895" i="1"/>
  <c r="AW1895" i="1"/>
  <c r="AW1763" i="1"/>
  <c r="AX1763" i="1"/>
  <c r="AZ1763" i="1" s="1"/>
  <c r="AX1748" i="1"/>
  <c r="AW1748" i="1"/>
  <c r="AW1651" i="1"/>
  <c r="AX1651" i="1"/>
  <c r="AW1541" i="1"/>
  <c r="AX1541" i="1"/>
  <c r="AZ1541" i="1" s="1"/>
  <c r="AA1526" i="1"/>
  <c r="AH1526" i="1" s="1"/>
  <c r="AA1498" i="1"/>
  <c r="AH1498" i="1" s="1"/>
  <c r="AX1486" i="1"/>
  <c r="AZ1486" i="1" s="1"/>
  <c r="AW1486" i="1"/>
  <c r="AA1394" i="1"/>
  <c r="AH1394" i="1" s="1"/>
  <c r="AW1334" i="1"/>
  <c r="AX1334" i="1"/>
  <c r="AZ1334" i="1" s="1"/>
  <c r="AY1094" i="1"/>
  <c r="BA1094" i="1" s="1"/>
  <c r="BC1094" i="1" s="1"/>
  <c r="AY1062" i="1"/>
  <c r="BA1062" i="1" s="1"/>
  <c r="BC1062" i="1" s="1"/>
  <c r="AA924" i="1"/>
  <c r="AH924" i="1" s="1"/>
  <c r="AX898" i="1"/>
  <c r="AZ898" i="1" s="1"/>
  <c r="AW898" i="1"/>
  <c r="AA694" i="1"/>
  <c r="AH694" i="1" s="1"/>
  <c r="AA1830" i="1"/>
  <c r="AH1830" i="1" s="1"/>
  <c r="AA1739" i="1"/>
  <c r="AH1739" i="1" s="1"/>
  <c r="AY1470" i="1"/>
  <c r="BA1470" i="1" s="1"/>
  <c r="AY1415" i="1"/>
  <c r="BA1415" i="1" s="1"/>
  <c r="BC1415" i="1" s="1"/>
  <c r="AA1338" i="1"/>
  <c r="AH1338" i="1" s="1"/>
  <c r="AX987" i="1"/>
  <c r="AW987" i="1"/>
  <c r="AA948" i="1"/>
  <c r="AH948" i="1" s="1"/>
  <c r="AA858" i="1"/>
  <c r="AH858" i="1" s="1"/>
  <c r="AA799" i="1"/>
  <c r="AH799" i="1" s="1"/>
  <c r="AW767" i="1"/>
  <c r="AX767" i="1"/>
  <c r="AZ767" i="1" s="1"/>
  <c r="AA629" i="1"/>
  <c r="AH629" i="1" s="1"/>
  <c r="AA602" i="1"/>
  <c r="AH602" i="1" s="1"/>
  <c r="AA487" i="1"/>
  <c r="AH487" i="1" s="1"/>
  <c r="AA460" i="1"/>
  <c r="AH460" i="1" s="1"/>
  <c r="AA437" i="1"/>
  <c r="AH437" i="1" s="1"/>
  <c r="AW1860" i="1"/>
  <c r="AX1860" i="1"/>
  <c r="AZ1860" i="1" s="1"/>
  <c r="AA1829" i="1"/>
  <c r="AH1829" i="1" s="1"/>
  <c r="AA1620" i="1"/>
  <c r="AH1620" i="1" s="1"/>
  <c r="AA1545" i="1"/>
  <c r="AH1545" i="1" s="1"/>
  <c r="AA1460" i="1"/>
  <c r="AH1460" i="1" s="1"/>
  <c r="AW1439" i="1"/>
  <c r="AX1439" i="1"/>
  <c r="AX1427" i="1"/>
  <c r="AW1427" i="1"/>
  <c r="AA1409" i="1"/>
  <c r="AH1409" i="1" s="1"/>
  <c r="AA1398" i="1"/>
  <c r="AH1398" i="1" s="1"/>
  <c r="AA1331" i="1"/>
  <c r="AH1331" i="1" s="1"/>
  <c r="AA1298" i="1"/>
  <c r="AH1298" i="1" s="1"/>
  <c r="AA1280" i="1"/>
  <c r="AH1280" i="1" s="1"/>
  <c r="AA1226" i="1"/>
  <c r="AH1226" i="1" s="1"/>
  <c r="AA1068" i="1"/>
  <c r="AH1068" i="1" s="1"/>
  <c r="AY967" i="1"/>
  <c r="BA967" i="1" s="1"/>
  <c r="BC967" i="1" s="1"/>
  <c r="AA936" i="1"/>
  <c r="AH936" i="1" s="1"/>
  <c r="AA926" i="1"/>
  <c r="AH926" i="1" s="1"/>
  <c r="AW867" i="1"/>
  <c r="AX867" i="1"/>
  <c r="AA797" i="1"/>
  <c r="AH797" i="1" s="1"/>
  <c r="AA724" i="1"/>
  <c r="AH724" i="1" s="1"/>
  <c r="AA720" i="1"/>
  <c r="AH720" i="1" s="1"/>
  <c r="AX680" i="1"/>
  <c r="AZ680" i="1" s="1"/>
  <c r="AW680" i="1"/>
  <c r="AA593" i="1"/>
  <c r="AH593" i="1" s="1"/>
  <c r="AA534" i="1"/>
  <c r="AH534" i="1" s="1"/>
  <c r="AA531" i="1"/>
  <c r="AH531" i="1" s="1"/>
  <c r="AA516" i="1"/>
  <c r="AH516" i="1" s="1"/>
  <c r="AA413" i="1"/>
  <c r="AH413" i="1" s="1"/>
  <c r="AW1360" i="1"/>
  <c r="AX1360" i="1"/>
  <c r="AA1044" i="1"/>
  <c r="AH1044" i="1" s="1"/>
  <c r="AA670" i="1"/>
  <c r="AH670" i="1" s="1"/>
  <c r="AW636" i="1"/>
  <c r="AX636" i="1"/>
  <c r="AZ636" i="1" s="1"/>
  <c r="AA566" i="1"/>
  <c r="AH566" i="1" s="1"/>
  <c r="AW491" i="1"/>
  <c r="AX491" i="1"/>
  <c r="AZ491" i="1" s="1"/>
  <c r="AW464" i="1"/>
  <c r="AX464" i="1"/>
  <c r="AW451" i="1"/>
  <c r="AX451" i="1"/>
  <c r="AZ451" i="1" s="1"/>
  <c r="AW422" i="1"/>
  <c r="AX422" i="1"/>
  <c r="AX1352" i="1"/>
  <c r="AZ1352" i="1" s="1"/>
  <c r="AW1352" i="1"/>
  <c r="AX995" i="1"/>
  <c r="AW995" i="1"/>
  <c r="AW483" i="1"/>
  <c r="AX483" i="1"/>
  <c r="AX507" i="1"/>
  <c r="AW507" i="1"/>
  <c r="AW435" i="1"/>
  <c r="AX435" i="1"/>
  <c r="AZ435" i="1" s="1"/>
  <c r="AW402" i="1"/>
  <c r="AX402" i="1"/>
  <c r="AZ402" i="1" s="1"/>
  <c r="AA386" i="1"/>
  <c r="AH386" i="1" s="1"/>
  <c r="AW1764" i="1"/>
  <c r="AX1764" i="1"/>
  <c r="AZ1764" i="1" s="1"/>
  <c r="AA1321" i="1"/>
  <c r="AH1321" i="1" s="1"/>
  <c r="AA1299" i="1"/>
  <c r="AH1299" i="1" s="1"/>
  <c r="AA1011" i="1"/>
  <c r="AH1011" i="1" s="1"/>
  <c r="AA906" i="1"/>
  <c r="AH906" i="1" s="1"/>
  <c r="AA759" i="1"/>
  <c r="AH759" i="1" s="1"/>
  <c r="AA741" i="1"/>
  <c r="AH741" i="1" s="1"/>
  <c r="AA575" i="1"/>
  <c r="AH575" i="1" s="1"/>
  <c r="AX550" i="1"/>
  <c r="AW550" i="1"/>
  <c r="AA1358" i="1"/>
  <c r="AH1358" i="1" s="1"/>
  <c r="AA1218" i="1"/>
  <c r="AH1218" i="1" s="1"/>
  <c r="AA957" i="1"/>
  <c r="AH957" i="1" s="1"/>
  <c r="AW755" i="1"/>
  <c r="AX755" i="1"/>
  <c r="AZ755" i="1" s="1"/>
  <c r="AA695" i="1"/>
  <c r="AH695" i="1" s="1"/>
  <c r="AW609" i="1"/>
  <c r="AX609" i="1"/>
  <c r="AA547" i="1"/>
  <c r="AH547" i="1" s="1"/>
  <c r="AW511" i="1"/>
  <c r="AX511" i="1"/>
  <c r="AW499" i="1"/>
  <c r="AX499" i="1"/>
  <c r="AZ499" i="1" s="1"/>
  <c r="AW474" i="1"/>
  <c r="AX474" i="1"/>
  <c r="AZ474" i="1" s="1"/>
  <c r="AW421" i="1"/>
  <c r="AX421" i="1"/>
  <c r="AZ421" i="1" s="1"/>
  <c r="AX396" i="1"/>
  <c r="AW396" i="1"/>
  <c r="AA405" i="1"/>
  <c r="AH405" i="1" s="1"/>
  <c r="AW1007" i="1"/>
  <c r="AX1007" i="1"/>
  <c r="AX655" i="1"/>
  <c r="BA655" i="1" s="1"/>
  <c r="AW655" i="1"/>
  <c r="AA557" i="1"/>
  <c r="AH557" i="1" s="1"/>
  <c r="AX2906" i="1"/>
  <c r="AZ2906" i="1" s="1"/>
  <c r="AW2906" i="1"/>
  <c r="AX2909" i="1"/>
  <c r="AW2909" i="1"/>
  <c r="AY2918" i="1"/>
  <c r="AW2889" i="1"/>
  <c r="AX2889" i="1"/>
  <c r="AZ2889" i="1" s="1"/>
  <c r="AY2877" i="1"/>
  <c r="BA2877" i="1" s="1"/>
  <c r="AW2876" i="1"/>
  <c r="AX2876" i="1"/>
  <c r="AZ2876" i="1" s="1"/>
  <c r="AW2917" i="1"/>
  <c r="AX2917" i="1"/>
  <c r="AX2895" i="1"/>
  <c r="BA2895" i="1" s="1"/>
  <c r="AW2895" i="1"/>
  <c r="AY2869" i="1"/>
  <c r="BA2869" i="1" s="1"/>
  <c r="AX2843" i="1"/>
  <c r="BA2843" i="1" s="1"/>
  <c r="AW2843" i="1"/>
  <c r="AY2865" i="1"/>
  <c r="BA2865" i="1" s="1"/>
  <c r="BC2865" i="1" s="1"/>
  <c r="AX2838" i="1"/>
  <c r="AW2838" i="1"/>
  <c r="AX2788" i="1"/>
  <c r="AW2788" i="1"/>
  <c r="BA743" i="1"/>
  <c r="BC743" i="1" s="1"/>
  <c r="AY1235" i="1"/>
  <c r="BA1235" i="1" s="1"/>
  <c r="AY1211" i="1"/>
  <c r="BA1211" i="1" s="1"/>
  <c r="AW1115" i="1"/>
  <c r="AX1115" i="1"/>
  <c r="AA1107" i="1"/>
  <c r="AH1107" i="1" s="1"/>
  <c r="AW1099" i="1"/>
  <c r="AX1099" i="1"/>
  <c r="AA1028" i="1"/>
  <c r="AH1028" i="1" s="1"/>
  <c r="AW1020" i="1"/>
  <c r="AX1020" i="1"/>
  <c r="AZ1020" i="1" s="1"/>
  <c r="AX1004" i="1"/>
  <c r="AZ1004" i="1" s="1"/>
  <c r="AW1004" i="1"/>
  <c r="AA909" i="1"/>
  <c r="AH909" i="1" s="1"/>
  <c r="AY874" i="1"/>
  <c r="BA874" i="1" s="1"/>
  <c r="AY822" i="1"/>
  <c r="BA822" i="1" s="1"/>
  <c r="AA812" i="1"/>
  <c r="AH812" i="1" s="1"/>
  <c r="AW804" i="1"/>
  <c r="AX804" i="1"/>
  <c r="AY782" i="1"/>
  <c r="BA782" i="1" s="1"/>
  <c r="AA709" i="1"/>
  <c r="AH709" i="1" s="1"/>
  <c r="AY497" i="1"/>
  <c r="AY481" i="1"/>
  <c r="AW459" i="1"/>
  <c r="AX459" i="1"/>
  <c r="AX416" i="1"/>
  <c r="AW416" i="1"/>
  <c r="AA2349" i="1"/>
  <c r="AH2349" i="1" s="1"/>
  <c r="AA2282" i="1"/>
  <c r="AH2282" i="1" s="1"/>
  <c r="AA2278" i="1"/>
  <c r="AH2278" i="1" s="1"/>
  <c r="AA2238" i="1"/>
  <c r="AH2238" i="1" s="1"/>
  <c r="AW2205" i="1"/>
  <c r="AX2205" i="1"/>
  <c r="BA2205" i="1" s="1"/>
  <c r="AW2186" i="1"/>
  <c r="AX2186" i="1"/>
  <c r="AZ2186" i="1" s="1"/>
  <c r="AW2136" i="1"/>
  <c r="AX2136" i="1"/>
  <c r="AZ2136" i="1" s="1"/>
  <c r="AX2089" i="1"/>
  <c r="BA2089" i="1" s="1"/>
  <c r="AW2089" i="1"/>
  <c r="AW2059" i="1"/>
  <c r="AX2059" i="1"/>
  <c r="AZ2059" i="1" s="1"/>
  <c r="AW2132" i="1"/>
  <c r="AX2132" i="1"/>
  <c r="AZ2132" i="1" s="1"/>
  <c r="AA2070" i="1"/>
  <c r="AH2070" i="1" s="1"/>
  <c r="AW2146" i="1"/>
  <c r="AX2146" i="1"/>
  <c r="AZ2146" i="1" s="1"/>
  <c r="AX2085" i="1"/>
  <c r="AW2085" i="1"/>
  <c r="AA2004" i="1"/>
  <c r="AH2004" i="1" s="1"/>
  <c r="AW2114" i="1"/>
  <c r="AX2114" i="1"/>
  <c r="AZ2114" i="1" s="1"/>
  <c r="AA1970" i="1"/>
  <c r="AH1970" i="1" s="1"/>
  <c r="AA1940" i="1"/>
  <c r="AH1940" i="1" s="1"/>
  <c r="AA1909" i="1"/>
  <c r="AH1909" i="1" s="1"/>
  <c r="AA1885" i="1"/>
  <c r="AH1885" i="1" s="1"/>
  <c r="AA1838" i="1"/>
  <c r="AH1838" i="1" s="1"/>
  <c r="AY1820" i="1"/>
  <c r="BA1820" i="1" s="1"/>
  <c r="AA2010" i="1"/>
  <c r="AH2010" i="1" s="1"/>
  <c r="AA1954" i="1"/>
  <c r="AH1954" i="1" s="1"/>
  <c r="AW1921" i="1"/>
  <c r="AX1921" i="1"/>
  <c r="AZ1921" i="1" s="1"/>
  <c r="AY1908" i="1"/>
  <c r="BA1908" i="1" s="1"/>
  <c r="AA1893" i="1"/>
  <c r="AH1893" i="1" s="1"/>
  <c r="AX1684" i="1"/>
  <c r="AW1684" i="1"/>
  <c r="AY1864" i="1"/>
  <c r="BA1864" i="1" s="1"/>
  <c r="AW1834" i="1"/>
  <c r="AX1834" i="1"/>
  <c r="AA1795" i="1"/>
  <c r="AH1795" i="1" s="1"/>
  <c r="AA1854" i="1"/>
  <c r="AH1854" i="1" s="1"/>
  <c r="AW1579" i="1"/>
  <c r="AX1579" i="1"/>
  <c r="AW2043" i="1"/>
  <c r="AX2043" i="1"/>
  <c r="AZ2043" i="1" s="1"/>
  <c r="AA1818" i="1"/>
  <c r="AH1818" i="1" s="1"/>
  <c r="AW1606" i="1"/>
  <c r="AX1606" i="1"/>
  <c r="AA1438" i="1"/>
  <c r="AH1438" i="1" s="1"/>
  <c r="AA1390" i="1"/>
  <c r="AH1390" i="1" s="1"/>
  <c r="AA1354" i="1"/>
  <c r="AH1354" i="1" s="1"/>
  <c r="AW1295" i="1"/>
  <c r="AX1295" i="1"/>
  <c r="AZ1295" i="1" s="1"/>
  <c r="AW1276" i="1"/>
  <c r="AX1276" i="1"/>
  <c r="AW1714" i="1"/>
  <c r="AX1714" i="1"/>
  <c r="AZ1714" i="1" s="1"/>
  <c r="AA1632" i="1"/>
  <c r="AH1632" i="1" s="1"/>
  <c r="AA1552" i="1"/>
  <c r="AH1552" i="1" s="1"/>
  <c r="AA1305" i="1"/>
  <c r="AH1305" i="1" s="1"/>
  <c r="AA1086" i="1"/>
  <c r="AH1086" i="1" s="1"/>
  <c r="AA1035" i="1"/>
  <c r="AH1035" i="1" s="1"/>
  <c r="AA911" i="1"/>
  <c r="AH911" i="1" s="1"/>
  <c r="AA811" i="1"/>
  <c r="AH811" i="1" s="1"/>
  <c r="AA749" i="1"/>
  <c r="AH749" i="1" s="1"/>
  <c r="AA696" i="1"/>
  <c r="AH696" i="1" s="1"/>
  <c r="AA632" i="1"/>
  <c r="AH632" i="1" s="1"/>
  <c r="AX1901" i="1"/>
  <c r="AW1901" i="1"/>
  <c r="AA1476" i="1"/>
  <c r="AH1476" i="1" s="1"/>
  <c r="AA1243" i="1"/>
  <c r="AH1243" i="1" s="1"/>
  <c r="AW1193" i="1"/>
  <c r="AX1193" i="1"/>
  <c r="AW1058" i="1"/>
  <c r="AX1058" i="1"/>
  <c r="AA1031" i="1"/>
  <c r="AH1031" i="1" s="1"/>
  <c r="AA1015" i="1"/>
  <c r="AH1015" i="1" s="1"/>
  <c r="AA967" i="1"/>
  <c r="AH967" i="1" s="1"/>
  <c r="AA928" i="1"/>
  <c r="AH928" i="1" s="1"/>
  <c r="AA912" i="1"/>
  <c r="AH912" i="1" s="1"/>
  <c r="AA773" i="1"/>
  <c r="AH773" i="1" s="1"/>
  <c r="AA618" i="1"/>
  <c r="AH618" i="1" s="1"/>
  <c r="AA614" i="1"/>
  <c r="AH614" i="1" s="1"/>
  <c r="AA1782" i="1"/>
  <c r="AH1782" i="1" s="1"/>
  <c r="AW1755" i="1"/>
  <c r="AX1755" i="1"/>
  <c r="AZ1755" i="1" s="1"/>
  <c r="AW1521" i="1"/>
  <c r="AX1521" i="1"/>
  <c r="AZ1521" i="1" s="1"/>
  <c r="AA1006" i="1"/>
  <c r="AH1006" i="1" s="1"/>
  <c r="AW2911" i="1"/>
  <c r="AX2911" i="1"/>
  <c r="AX2874" i="1"/>
  <c r="AZ2874" i="1" s="1"/>
  <c r="AW2874" i="1"/>
  <c r="AW2866" i="1"/>
  <c r="AX2866" i="1"/>
  <c r="AW2858" i="1"/>
  <c r="AX2858" i="1"/>
  <c r="AZ2858" i="1" s="1"/>
  <c r="AW2850" i="1"/>
  <c r="AX2850" i="1"/>
  <c r="AX2849" i="1"/>
  <c r="AZ2849" i="1" s="1"/>
  <c r="AW2849" i="1"/>
  <c r="AW2833" i="1"/>
  <c r="AX2833" i="1"/>
  <c r="BA2833" i="1" s="1"/>
  <c r="BC2833" i="1" s="1"/>
  <c r="AW2915" i="1"/>
  <c r="AX2915" i="1"/>
  <c r="BA2915" i="1" s="1"/>
  <c r="AW2900" i="1"/>
  <c r="AX2900" i="1"/>
  <c r="AZ2900" i="1" s="1"/>
  <c r="AW2897" i="1"/>
  <c r="AX2897" i="1"/>
  <c r="AZ2897" i="1" s="1"/>
  <c r="AY2893" i="1"/>
  <c r="BA2893" i="1" s="1"/>
  <c r="AX2880" i="1"/>
  <c r="AZ2880" i="1" s="1"/>
  <c r="AW2880" i="1"/>
  <c r="AX2837" i="1"/>
  <c r="AW2837" i="1"/>
  <c r="AX2832" i="1"/>
  <c r="AZ2832" i="1" s="1"/>
  <c r="AW2832" i="1"/>
  <c r="AW2857" i="1"/>
  <c r="AX2857" i="1"/>
  <c r="AX2825" i="1"/>
  <c r="BA2825" i="1" s="1"/>
  <c r="AW2825" i="1"/>
  <c r="AW2828" i="1"/>
  <c r="AX2828" i="1"/>
  <c r="AW2841" i="1"/>
  <c r="AX2841" i="1"/>
  <c r="AU2845" i="1"/>
  <c r="AW2777" i="1"/>
  <c r="AX2777" i="1"/>
  <c r="AZ2777" i="1" s="1"/>
  <c r="AW2720" i="1"/>
  <c r="AX2720" i="1"/>
  <c r="AW2712" i="1"/>
  <c r="AX2712" i="1"/>
  <c r="AZ2712" i="1" s="1"/>
  <c r="AW2784" i="1"/>
  <c r="AX2784" i="1"/>
  <c r="AX2749" i="1"/>
  <c r="AZ2749" i="1" s="1"/>
  <c r="AW2749" i="1"/>
  <c r="AW2800" i="1"/>
  <c r="AX2800" i="1"/>
  <c r="AX2813" i="1"/>
  <c r="AZ2813" i="1" s="1"/>
  <c r="AW2813" i="1"/>
  <c r="AW2745" i="1"/>
  <c r="AX2745" i="1"/>
  <c r="AZ2745" i="1" s="1"/>
  <c r="AW2707" i="1"/>
  <c r="AX2707" i="1"/>
  <c r="AZ2707" i="1" s="1"/>
  <c r="AX2703" i="1"/>
  <c r="AW2703" i="1"/>
  <c r="AY2702" i="1"/>
  <c r="AW2676" i="1"/>
  <c r="AX2676" i="1"/>
  <c r="AZ2676" i="1" s="1"/>
  <c r="AX2668" i="1"/>
  <c r="AW2668" i="1"/>
  <c r="AX2652" i="1"/>
  <c r="AW2652" i="1"/>
  <c r="AX2636" i="1"/>
  <c r="AZ2636" i="1" s="1"/>
  <c r="AW2636" i="1"/>
  <c r="AW2624" i="1"/>
  <c r="AX2624" i="1"/>
  <c r="AZ2624" i="1" s="1"/>
  <c r="AW2608" i="1"/>
  <c r="AX2608" i="1"/>
  <c r="AZ2608" i="1" s="1"/>
  <c r="AW2592" i="1"/>
  <c r="AX2592" i="1"/>
  <c r="AZ2592" i="1" s="1"/>
  <c r="AW2576" i="1"/>
  <c r="AX2576" i="1"/>
  <c r="AZ2576" i="1" s="1"/>
  <c r="AX2567" i="1"/>
  <c r="AW2567" i="1"/>
  <c r="AY2807" i="1"/>
  <c r="BA2807" i="1" s="1"/>
  <c r="AX2780" i="1"/>
  <c r="AZ2780" i="1" s="1"/>
  <c r="AW2780" i="1"/>
  <c r="AU2710" i="1"/>
  <c r="AU2655" i="1"/>
  <c r="AX2639" i="1"/>
  <c r="AZ2639" i="1" s="1"/>
  <c r="AW2639" i="1"/>
  <c r="AX2583" i="1"/>
  <c r="AW2583" i="1"/>
  <c r="AW2548" i="1"/>
  <c r="AX2548" i="1"/>
  <c r="AZ2548" i="1" s="1"/>
  <c r="AY2498" i="1"/>
  <c r="BA2498" i="1" s="1"/>
  <c r="AX2492" i="1"/>
  <c r="AW2492" i="1"/>
  <c r="AA2419" i="1"/>
  <c r="AH2419" i="1" s="1"/>
  <c r="AA2415" i="1"/>
  <c r="AH2415" i="1" s="1"/>
  <c r="AA2411" i="1"/>
  <c r="AH2411" i="1" s="1"/>
  <c r="AA2389" i="1"/>
  <c r="AH2389" i="1" s="1"/>
  <c r="AA2385" i="1"/>
  <c r="AH2385" i="1" s="1"/>
  <c r="AA2381" i="1"/>
  <c r="AH2381" i="1" s="1"/>
  <c r="AW2643" i="1"/>
  <c r="AX2643" i="1"/>
  <c r="AZ2643" i="1" s="1"/>
  <c r="AW2571" i="1"/>
  <c r="AX2571" i="1"/>
  <c r="AZ2571" i="1" s="1"/>
  <c r="AW2569" i="1"/>
  <c r="AX2569" i="1"/>
  <c r="AZ2569" i="1" s="1"/>
  <c r="AX2535" i="1"/>
  <c r="AZ2535" i="1" s="1"/>
  <c r="AW2535" i="1"/>
  <c r="AX2503" i="1"/>
  <c r="AZ2503" i="1" s="1"/>
  <c r="AW2503" i="1"/>
  <c r="AX2360" i="1"/>
  <c r="AW2360" i="1"/>
  <c r="AX2344" i="1"/>
  <c r="AZ2344" i="1" s="1"/>
  <c r="AW2344" i="1"/>
  <c r="AW2325" i="1"/>
  <c r="AX2325" i="1"/>
  <c r="BA2325" i="1" s="1"/>
  <c r="AU2651" i="1"/>
  <c r="AW2635" i="1"/>
  <c r="AX2635" i="1"/>
  <c r="AX2623" i="1"/>
  <c r="AW2623" i="1"/>
  <c r="AX2607" i="1"/>
  <c r="AW2607" i="1"/>
  <c r="AW2539" i="1"/>
  <c r="AX2539" i="1"/>
  <c r="AZ2539" i="1" s="1"/>
  <c r="AW2507" i="1"/>
  <c r="AX2507" i="1"/>
  <c r="AZ2507" i="1" s="1"/>
  <c r="AA2441" i="1"/>
  <c r="AH2441" i="1" s="1"/>
  <c r="AW2440" i="1"/>
  <c r="AX2440" i="1"/>
  <c r="AZ2440" i="1" s="1"/>
  <c r="AX2429" i="1"/>
  <c r="BA2429" i="1" s="1"/>
  <c r="BC2429" i="1" s="1"/>
  <c r="AW2429" i="1"/>
  <c r="AY2402" i="1"/>
  <c r="BA2402" i="1" s="1"/>
  <c r="AA2377" i="1"/>
  <c r="AH2377" i="1" s="1"/>
  <c r="AS2377" i="1" s="1"/>
  <c r="AX2376" i="1"/>
  <c r="AZ2376" i="1" s="1"/>
  <c r="AW2376" i="1"/>
  <c r="AA2354" i="1"/>
  <c r="AH2354" i="1" s="1"/>
  <c r="AW2305" i="1"/>
  <c r="AX2305" i="1"/>
  <c r="BA2305" i="1" s="1"/>
  <c r="AW2290" i="1"/>
  <c r="AX2290" i="1"/>
  <c r="AZ2290" i="1" s="1"/>
  <c r="AX2280" i="1"/>
  <c r="AZ2280" i="1" s="1"/>
  <c r="AW2280" i="1"/>
  <c r="AY2251" i="1"/>
  <c r="AX2222" i="1"/>
  <c r="AZ2222" i="1" s="1"/>
  <c r="AW2222" i="1"/>
  <c r="AW2207" i="1"/>
  <c r="AX2207" i="1"/>
  <c r="AA2193" i="1"/>
  <c r="AH2193" i="1" s="1"/>
  <c r="AA2189" i="1"/>
  <c r="AH2189" i="1" s="1"/>
  <c r="AA2186" i="1"/>
  <c r="AH2186" i="1" s="1"/>
  <c r="AA2182" i="1"/>
  <c r="AH2182" i="1" s="1"/>
  <c r="AA2172" i="1"/>
  <c r="AH2172" i="1" s="1"/>
  <c r="AA2168" i="1"/>
  <c r="AH2168" i="1" s="1"/>
  <c r="AA2164" i="1"/>
  <c r="AH2164" i="1" s="1"/>
  <c r="AA2160" i="1"/>
  <c r="AH2160" i="1" s="1"/>
  <c r="AA2140" i="1"/>
  <c r="AA2101" i="1"/>
  <c r="AA2097" i="1"/>
  <c r="AU2536" i="1"/>
  <c r="AW2513" i="1"/>
  <c r="AX2513" i="1"/>
  <c r="BA2513" i="1" s="1"/>
  <c r="AA2440" i="1"/>
  <c r="AH2440" i="1" s="1"/>
  <c r="AA2424" i="1"/>
  <c r="AH2424" i="1" s="1"/>
  <c r="AW2409" i="1"/>
  <c r="AX2409" i="1"/>
  <c r="BA2409" i="1" s="1"/>
  <c r="BC2409" i="1" s="1"/>
  <c r="AW2387" i="1"/>
  <c r="AX2387" i="1"/>
  <c r="AY2342" i="1"/>
  <c r="BA2342" i="1" s="1"/>
  <c r="AY2319" i="1"/>
  <c r="BA2319" i="1" s="1"/>
  <c r="AA2315" i="1"/>
  <c r="AH2315" i="1" s="1"/>
  <c r="AW2300" i="1"/>
  <c r="AX2300" i="1"/>
  <c r="AZ2300" i="1" s="1"/>
  <c r="AA2293" i="1"/>
  <c r="AH2293" i="1" s="1"/>
  <c r="AA2275" i="1"/>
  <c r="AH2275" i="1" s="1"/>
  <c r="AA2256" i="1"/>
  <c r="AH2256" i="1" s="1"/>
  <c r="AA2240" i="1"/>
  <c r="AH2240" i="1" s="1"/>
  <c r="AA2233" i="1"/>
  <c r="AH2233" i="1" s="1"/>
  <c r="AA2217" i="1"/>
  <c r="AH2217" i="1" s="1"/>
  <c r="AW2520" i="1"/>
  <c r="AX2520" i="1"/>
  <c r="AZ2520" i="1" s="1"/>
  <c r="AW2464" i="1"/>
  <c r="AX2464" i="1"/>
  <c r="AZ2464" i="1" s="1"/>
  <c r="AA2457" i="1"/>
  <c r="AH2457" i="1" s="1"/>
  <c r="AW2451" i="1"/>
  <c r="AX2451" i="1"/>
  <c r="AY2438" i="1"/>
  <c r="BA2438" i="1" s="1"/>
  <c r="AW2417" i="1"/>
  <c r="AX2417" i="1"/>
  <c r="BA2417" i="1" s="1"/>
  <c r="AA2400" i="1"/>
  <c r="AH2400" i="1" s="1"/>
  <c r="AA2289" i="1"/>
  <c r="AH2289" i="1" s="1"/>
  <c r="AS2289" i="1" s="1"/>
  <c r="AW2281" i="1"/>
  <c r="AX2281" i="1"/>
  <c r="BA2281" i="1" s="1"/>
  <c r="AA2252" i="1"/>
  <c r="AH2252" i="1" s="1"/>
  <c r="AW2244" i="1"/>
  <c r="AX2244" i="1"/>
  <c r="AW2229" i="1"/>
  <c r="AX2229" i="1"/>
  <c r="BA2229" i="1" s="1"/>
  <c r="AX2631" i="1"/>
  <c r="AZ2631" i="1" s="1"/>
  <c r="AW2631" i="1"/>
  <c r="AW2459" i="1"/>
  <c r="AX2459" i="1"/>
  <c r="AX2382" i="1"/>
  <c r="AZ2382" i="1" s="1"/>
  <c r="AW2382" i="1"/>
  <c r="AW2347" i="1"/>
  <c r="AX2347" i="1"/>
  <c r="AZ2347" i="1" s="1"/>
  <c r="AA2336" i="1"/>
  <c r="AH2336" i="1" s="1"/>
  <c r="AU2336" i="1"/>
  <c r="AW2308" i="1"/>
  <c r="AX2308" i="1"/>
  <c r="AZ2308" i="1" s="1"/>
  <c r="AA2277" i="1"/>
  <c r="AH2277" i="1" s="1"/>
  <c r="AX2257" i="1"/>
  <c r="AW2257" i="1"/>
  <c r="AW2226" i="1"/>
  <c r="AX2226" i="1"/>
  <c r="AZ2226" i="1" s="1"/>
  <c r="AW2198" i="1"/>
  <c r="AX2198" i="1"/>
  <c r="AZ2198" i="1" s="1"/>
  <c r="AY2180" i="1"/>
  <c r="AA2165" i="1"/>
  <c r="AH2165" i="1" s="1"/>
  <c r="AA2156" i="1"/>
  <c r="AH2156" i="1" s="1"/>
  <c r="AA2141" i="1"/>
  <c r="AA2110" i="1"/>
  <c r="AA2077" i="1"/>
  <c r="AH2077" i="1" s="1"/>
  <c r="AW2076" i="1"/>
  <c r="AX2076" i="1"/>
  <c r="AZ2076" i="1" s="1"/>
  <c r="AA2046" i="1"/>
  <c r="AH2046" i="1" s="1"/>
  <c r="AW2045" i="1"/>
  <c r="AX2045" i="1"/>
  <c r="AW2033" i="1"/>
  <c r="AX2033" i="1"/>
  <c r="AZ2033" i="1" s="1"/>
  <c r="AW2002" i="1"/>
  <c r="AX2002" i="1"/>
  <c r="AZ2002" i="1" s="1"/>
  <c r="AW1978" i="1"/>
  <c r="AX1978" i="1"/>
  <c r="AX1970" i="1"/>
  <c r="AZ1970" i="1" s="1"/>
  <c r="AW1970" i="1"/>
  <c r="AW1923" i="1"/>
  <c r="AX1923" i="1"/>
  <c r="AZ1923" i="1" s="1"/>
  <c r="AX1915" i="1"/>
  <c r="AW1915" i="1"/>
  <c r="AA1796" i="1"/>
  <c r="AH1796" i="1" s="1"/>
  <c r="AA1792" i="1"/>
  <c r="AH1792" i="1" s="1"/>
  <c r="AA1788" i="1"/>
  <c r="AH1788" i="1" s="1"/>
  <c r="AA1784" i="1"/>
  <c r="AH1784" i="1" s="1"/>
  <c r="AA1780" i="1"/>
  <c r="AH1780" i="1" s="1"/>
  <c r="AA1776" i="1"/>
  <c r="AH1776" i="1" s="1"/>
  <c r="AA1772" i="1"/>
  <c r="AH1772" i="1" s="1"/>
  <c r="AA1768" i="1"/>
  <c r="AH1768" i="1" s="1"/>
  <c r="AA1764" i="1"/>
  <c r="AH1764" i="1" s="1"/>
  <c r="AA1760" i="1"/>
  <c r="AH1760" i="1" s="1"/>
  <c r="AA1714" i="1"/>
  <c r="AH1714" i="1" s="1"/>
  <c r="AA1710" i="1"/>
  <c r="AH1710" i="1" s="1"/>
  <c r="AA1706" i="1"/>
  <c r="AH1706" i="1" s="1"/>
  <c r="AA1659" i="1"/>
  <c r="AH1659" i="1" s="1"/>
  <c r="AA1655" i="1"/>
  <c r="AH1655" i="1" s="1"/>
  <c r="AA1651" i="1"/>
  <c r="AH1651" i="1" s="1"/>
  <c r="AA1647" i="1"/>
  <c r="AH1647" i="1" s="1"/>
  <c r="AA1643" i="1"/>
  <c r="AH1643" i="1" s="1"/>
  <c r="AA1639" i="1"/>
  <c r="AH1639" i="1" s="1"/>
  <c r="AW2587" i="1"/>
  <c r="AX2587" i="1"/>
  <c r="AZ2587" i="1" s="1"/>
  <c r="AW2456" i="1"/>
  <c r="AX2456" i="1"/>
  <c r="AW2420" i="1"/>
  <c r="AX2420" i="1"/>
  <c r="AZ2420" i="1" s="1"/>
  <c r="AA2366" i="1"/>
  <c r="AH2366" i="1" s="1"/>
  <c r="AU2366" i="1"/>
  <c r="AA2359" i="1"/>
  <c r="AH2359" i="1" s="1"/>
  <c r="AW2332" i="1"/>
  <c r="AX2332" i="1"/>
  <c r="AX2309" i="1"/>
  <c r="BA2309" i="1" s="1"/>
  <c r="AW2309" i="1"/>
  <c r="AU2258" i="1"/>
  <c r="AX2227" i="1"/>
  <c r="AZ2227" i="1" s="1"/>
  <c r="AW2227" i="1"/>
  <c r="AW2183" i="1"/>
  <c r="AX2183" i="1"/>
  <c r="AZ2183" i="1" s="1"/>
  <c r="AW2162" i="1"/>
  <c r="AX2162" i="1"/>
  <c r="AA2137" i="1"/>
  <c r="AX2123" i="1"/>
  <c r="AZ2123" i="1" s="1"/>
  <c r="AW2123" i="1"/>
  <c r="AA2091" i="1"/>
  <c r="AH2091" i="1" s="1"/>
  <c r="AW2062" i="1"/>
  <c r="AX2062" i="1"/>
  <c r="AZ2062" i="1" s="1"/>
  <c r="AA1997" i="1"/>
  <c r="AH1997" i="1" s="1"/>
  <c r="AW1989" i="1"/>
  <c r="AX1989" i="1"/>
  <c r="AY1982" i="1"/>
  <c r="AW1981" i="1"/>
  <c r="AX1981" i="1"/>
  <c r="AA1965" i="1"/>
  <c r="AH1965" i="1" s="1"/>
  <c r="AA1957" i="1"/>
  <c r="AH1957" i="1" s="1"/>
  <c r="AW1949" i="1"/>
  <c r="AX1949" i="1"/>
  <c r="AX1942" i="1"/>
  <c r="AZ1942" i="1" s="1"/>
  <c r="AW1942" i="1"/>
  <c r="AA1926" i="1"/>
  <c r="AH1926" i="1" s="1"/>
  <c r="AW1918" i="1"/>
  <c r="AX1918" i="1"/>
  <c r="AZ1918" i="1" s="1"/>
  <c r="AW2505" i="1"/>
  <c r="AX2505" i="1"/>
  <c r="BA2505" i="1" s="1"/>
  <c r="AA2391" i="1"/>
  <c r="AH2391" i="1" s="1"/>
  <c r="AW2370" i="1"/>
  <c r="AX2370" i="1"/>
  <c r="AZ2370" i="1" s="1"/>
  <c r="AA2358" i="1"/>
  <c r="AH2358" i="1" s="1"/>
  <c r="AW2351" i="1"/>
  <c r="AX2351" i="1"/>
  <c r="AZ2351" i="1" s="1"/>
  <c r="AA2340" i="1"/>
  <c r="AH2340" i="1" s="1"/>
  <c r="AA2324" i="1"/>
  <c r="AH2324" i="1" s="1"/>
  <c r="AS2324" i="1" s="1"/>
  <c r="AU2324" i="1"/>
  <c r="AA2242" i="1"/>
  <c r="AH2242" i="1" s="1"/>
  <c r="AA2218" i="1"/>
  <c r="AH2218" i="1" s="1"/>
  <c r="AW2202" i="1"/>
  <c r="AX2202" i="1"/>
  <c r="AZ2202" i="1" s="1"/>
  <c r="AW2170" i="1"/>
  <c r="AX2170" i="1"/>
  <c r="AZ2170" i="1" s="1"/>
  <c r="AA2144" i="1"/>
  <c r="AH2144" i="1" s="1"/>
  <c r="AA2114" i="1"/>
  <c r="AY2074" i="1"/>
  <c r="AW2038" i="1"/>
  <c r="AX2038" i="1"/>
  <c r="AZ2038" i="1" s="1"/>
  <c r="AA2383" i="1"/>
  <c r="AH2383" i="1" s="1"/>
  <c r="AA2328" i="1"/>
  <c r="AH2328" i="1" s="1"/>
  <c r="AA2266" i="1"/>
  <c r="AH2266" i="1" s="1"/>
  <c r="AS2266" i="1" s="1"/>
  <c r="AW2173" i="1"/>
  <c r="AX2173" i="1"/>
  <c r="BA2173" i="1" s="1"/>
  <c r="AW2134" i="1"/>
  <c r="AX2134" i="1"/>
  <c r="AZ2134" i="1" s="1"/>
  <c r="AW2022" i="1"/>
  <c r="AX2022" i="1"/>
  <c r="AW2017" i="1"/>
  <c r="AX2017" i="1"/>
  <c r="AA1991" i="1"/>
  <c r="AH1991" i="1" s="1"/>
  <c r="AA1982" i="1"/>
  <c r="AH1982" i="1" s="1"/>
  <c r="AU1982" i="1"/>
  <c r="AY1964" i="1"/>
  <c r="BA1964" i="1" s="1"/>
  <c r="AA1953" i="1"/>
  <c r="AH1953" i="1" s="1"/>
  <c r="AA1922" i="1"/>
  <c r="AH1922" i="1" s="1"/>
  <c r="AW1880" i="1"/>
  <c r="AX1880" i="1"/>
  <c r="AZ1880" i="1" s="1"/>
  <c r="AA1848" i="1"/>
  <c r="AH1848" i="1" s="1"/>
  <c r="AW1817" i="1"/>
  <c r="AX1817" i="1"/>
  <c r="AZ1817" i="1" s="1"/>
  <c r="AW1786" i="1"/>
  <c r="AX1786" i="1"/>
  <c r="AA1769" i="1"/>
  <c r="AH1769" i="1" s="1"/>
  <c r="AW1738" i="1"/>
  <c r="AX1738" i="1"/>
  <c r="AZ1738" i="1" s="1"/>
  <c r="AA1723" i="1"/>
  <c r="AH1723" i="1" s="1"/>
  <c r="AW1722" i="1"/>
  <c r="AX1722" i="1"/>
  <c r="AX1701" i="1"/>
  <c r="AW1701" i="1"/>
  <c r="AW1696" i="1"/>
  <c r="AX1696" i="1"/>
  <c r="AZ1696" i="1" s="1"/>
  <c r="AX1631" i="1"/>
  <c r="AZ1631" i="1" s="1"/>
  <c r="AW1631" i="1"/>
  <c r="AW1604" i="1"/>
  <c r="AX1604" i="1"/>
  <c r="BA1604" i="1" s="1"/>
  <c r="BC1604" i="1" s="1"/>
  <c r="AW1600" i="1"/>
  <c r="AX1600" i="1"/>
  <c r="AZ1600" i="1" s="1"/>
  <c r="AY1596" i="1"/>
  <c r="BA1596" i="1" s="1"/>
  <c r="AX1585" i="1"/>
  <c r="AZ1585" i="1" s="1"/>
  <c r="AW1585" i="1"/>
  <c r="AA1555" i="1"/>
  <c r="AH1555" i="1" s="1"/>
  <c r="AA1554" i="1"/>
  <c r="AH1554" i="1" s="1"/>
  <c r="AA1548" i="1"/>
  <c r="AH1548" i="1" s="1"/>
  <c r="AA1547" i="1"/>
  <c r="AH1547" i="1" s="1"/>
  <c r="AA1546" i="1"/>
  <c r="AH1546" i="1" s="1"/>
  <c r="AA1540" i="1"/>
  <c r="AH1540" i="1" s="1"/>
  <c r="AA1539" i="1"/>
  <c r="AH1539" i="1" s="1"/>
  <c r="AW1538" i="1"/>
  <c r="AX1538" i="1"/>
  <c r="AZ1538" i="1" s="1"/>
  <c r="AA1497" i="1"/>
  <c r="AH1497" i="1" s="1"/>
  <c r="AA1495" i="1"/>
  <c r="AH1495" i="1" s="1"/>
  <c r="AY1465" i="1"/>
  <c r="BA1465" i="1" s="1"/>
  <c r="AA1464" i="1"/>
  <c r="AH1464" i="1" s="1"/>
  <c r="AA1463" i="1"/>
  <c r="AH1463" i="1" s="1"/>
  <c r="AA1456" i="1"/>
  <c r="AH1456" i="1" s="1"/>
  <c r="AW1455" i="1"/>
  <c r="AX1455" i="1"/>
  <c r="AZ1455" i="1" s="1"/>
  <c r="AY1442" i="1"/>
  <c r="BA1442" i="1" s="1"/>
  <c r="AA1416" i="1"/>
  <c r="AH1416" i="1" s="1"/>
  <c r="AA1387" i="1"/>
  <c r="AH1387" i="1" s="1"/>
  <c r="AA1383" i="1"/>
  <c r="AH1383" i="1" s="1"/>
  <c r="AA1379" i="1"/>
  <c r="AH1379" i="1" s="1"/>
  <c r="AA1375" i="1"/>
  <c r="AH1375" i="1" s="1"/>
  <c r="AA1368" i="1"/>
  <c r="AH1368" i="1" s="1"/>
  <c r="AX2663" i="1"/>
  <c r="AZ2663" i="1" s="1"/>
  <c r="AW2663" i="1"/>
  <c r="AW2148" i="1"/>
  <c r="AX2148" i="1"/>
  <c r="AZ2148" i="1" s="1"/>
  <c r="AA2088" i="1"/>
  <c r="AH2088" i="1" s="1"/>
  <c r="AU2080" i="1"/>
  <c r="AW2042" i="1"/>
  <c r="AX2042" i="1"/>
  <c r="AW2009" i="1"/>
  <c r="AX2009" i="1"/>
  <c r="AZ2009" i="1" s="1"/>
  <c r="AA2006" i="1"/>
  <c r="AH2006" i="1" s="1"/>
  <c r="AX1990" i="1"/>
  <c r="AZ1990" i="1" s="1"/>
  <c r="AW1990" i="1"/>
  <c r="AA1977" i="1"/>
  <c r="AH1977" i="1" s="1"/>
  <c r="AA1946" i="1"/>
  <c r="AH1946" i="1" s="1"/>
  <c r="AA1943" i="1"/>
  <c r="AH1943" i="1" s="1"/>
  <c r="AW1920" i="1"/>
  <c r="AX1920" i="1"/>
  <c r="AW1914" i="1"/>
  <c r="AX1914" i="1"/>
  <c r="AZ1914" i="1" s="1"/>
  <c r="AX1876" i="1"/>
  <c r="AW1876" i="1"/>
  <c r="AA1860" i="1"/>
  <c r="AH1860" i="1" s="1"/>
  <c r="AX1829" i="1"/>
  <c r="AZ1829" i="1" s="1"/>
  <c r="AW1829" i="1"/>
  <c r="AA1797" i="1"/>
  <c r="AH1797" i="1" s="1"/>
  <c r="AY1787" i="1"/>
  <c r="AA1749" i="1"/>
  <c r="AH1749" i="1" s="1"/>
  <c r="AW1734" i="1"/>
  <c r="AX1734" i="1"/>
  <c r="AZ1734" i="1" s="1"/>
  <c r="AA1696" i="1"/>
  <c r="AH1696" i="1" s="1"/>
  <c r="AW1682" i="1"/>
  <c r="AX1682" i="1"/>
  <c r="AZ1682" i="1" s="1"/>
  <c r="AA1615" i="1"/>
  <c r="AA1600" i="1"/>
  <c r="AH1600" i="1" s="1"/>
  <c r="AW1587" i="1"/>
  <c r="AX1587" i="1"/>
  <c r="AY1494" i="1"/>
  <c r="BA1494" i="1" s="1"/>
  <c r="AX1488" i="1"/>
  <c r="AW1488" i="1"/>
  <c r="AW1464" i="1"/>
  <c r="AX1464" i="1"/>
  <c r="AZ1464" i="1" s="1"/>
  <c r="AX1441" i="1"/>
  <c r="AW1441" i="1"/>
  <c r="AX1417" i="1"/>
  <c r="AW1417" i="1"/>
  <c r="AW2560" i="1"/>
  <c r="AX2560" i="1"/>
  <c r="AZ2560" i="1" s="1"/>
  <c r="AX2437" i="1"/>
  <c r="BA2437" i="1" s="1"/>
  <c r="AW2437" i="1"/>
  <c r="AX2190" i="1"/>
  <c r="AZ2190" i="1" s="1"/>
  <c r="AW2190" i="1"/>
  <c r="AA2119" i="1"/>
  <c r="AW2072" i="1"/>
  <c r="AX2072" i="1"/>
  <c r="AX2030" i="1"/>
  <c r="AW2030" i="1"/>
  <c r="AA2024" i="1"/>
  <c r="AH2024" i="1" s="1"/>
  <c r="AX1999" i="1"/>
  <c r="AW1999" i="1"/>
  <c r="AA1993" i="1"/>
  <c r="AH1993" i="1" s="1"/>
  <c r="AA1967" i="1"/>
  <c r="AH1967" i="1" s="1"/>
  <c r="AX1961" i="1"/>
  <c r="AW1961" i="1"/>
  <c r="AA1958" i="1"/>
  <c r="AH1958" i="1" s="1"/>
  <c r="AB1896" i="1"/>
  <c r="AI1896" i="1" s="1"/>
  <c r="AW1884" i="1"/>
  <c r="AX1884" i="1"/>
  <c r="AZ1884" i="1" s="1"/>
  <c r="AX1837" i="1"/>
  <c r="AZ1837" i="1" s="1"/>
  <c r="AW1837" i="1"/>
  <c r="AX1805" i="1"/>
  <c r="AZ1805" i="1" s="1"/>
  <c r="AW1805" i="1"/>
  <c r="AW1758" i="1"/>
  <c r="AX1758" i="1"/>
  <c r="AY1747" i="1"/>
  <c r="BA1747" i="1" s="1"/>
  <c r="AX1716" i="1"/>
  <c r="AW1716" i="1"/>
  <c r="AY1694" i="1"/>
  <c r="BA1694" i="1" s="1"/>
  <c r="AW1674" i="1"/>
  <c r="AX1674" i="1"/>
  <c r="AZ1674" i="1" s="1"/>
  <c r="AA1662" i="1"/>
  <c r="AA1648" i="1"/>
  <c r="AH1648" i="1" s="1"/>
  <c r="AA1607" i="1"/>
  <c r="AH1607" i="1" s="1"/>
  <c r="AX1567" i="1"/>
  <c r="AW1567" i="1"/>
  <c r="AX1551" i="1"/>
  <c r="AZ1551" i="1" s="1"/>
  <c r="AW1551" i="1"/>
  <c r="AW1516" i="1"/>
  <c r="AX1516" i="1"/>
  <c r="AZ1516" i="1" s="1"/>
  <c r="AA2007" i="1"/>
  <c r="AH2007" i="1" s="1"/>
  <c r="AU2007" i="1"/>
  <c r="AW1975" i="1"/>
  <c r="AX1975" i="1"/>
  <c r="AZ1975" i="1" s="1"/>
  <c r="AA1887" i="1"/>
  <c r="AH1887" i="1" s="1"/>
  <c r="AA1824" i="1"/>
  <c r="AH1824" i="1" s="1"/>
  <c r="AW1777" i="1"/>
  <c r="AX1777" i="1"/>
  <c r="AZ1777" i="1" s="1"/>
  <c r="AW1745" i="1"/>
  <c r="AX1745" i="1"/>
  <c r="AW1718" i="1"/>
  <c r="AX1718" i="1"/>
  <c r="AW1692" i="1"/>
  <c r="AX1692" i="1"/>
  <c r="AW1666" i="1"/>
  <c r="AX1666" i="1"/>
  <c r="AW1598" i="1"/>
  <c r="AX1598" i="1"/>
  <c r="AZ1598" i="1" s="1"/>
  <c r="AA1534" i="1"/>
  <c r="AH1534" i="1" s="1"/>
  <c r="AU1534" i="1"/>
  <c r="AA1467" i="1"/>
  <c r="AH1467" i="1" s="1"/>
  <c r="AU1467" i="1"/>
  <c r="AA1436" i="1"/>
  <c r="AH1436" i="1" s="1"/>
  <c r="AW1392" i="1"/>
  <c r="AX1392" i="1"/>
  <c r="AX1329" i="1"/>
  <c r="AZ1329" i="1" s="1"/>
  <c r="AW1329" i="1"/>
  <c r="AW1324" i="1"/>
  <c r="AX1324" i="1"/>
  <c r="AZ1324" i="1" s="1"/>
  <c r="AX1321" i="1"/>
  <c r="AW1321" i="1"/>
  <c r="AW1300" i="1"/>
  <c r="AX1300" i="1"/>
  <c r="AX1288" i="1"/>
  <c r="AW1288" i="1"/>
  <c r="AX1267" i="1"/>
  <c r="AZ1267" i="1" s="1"/>
  <c r="AW1267" i="1"/>
  <c r="AW1258" i="1"/>
  <c r="AX1258" i="1"/>
  <c r="AW1234" i="1"/>
  <c r="AX1234" i="1"/>
  <c r="AZ1234" i="1" s="1"/>
  <c r="AB1224" i="1"/>
  <c r="AI1224" i="1" s="1"/>
  <c r="AW1179" i="1"/>
  <c r="AX1179" i="1"/>
  <c r="AW1163" i="1"/>
  <c r="AX1163" i="1"/>
  <c r="AZ1163" i="1" s="1"/>
  <c r="AW1147" i="1"/>
  <c r="AX1147" i="1"/>
  <c r="AZ1147" i="1" s="1"/>
  <c r="AX1139" i="1"/>
  <c r="AW1139" i="1"/>
  <c r="AW1084" i="1"/>
  <c r="AX1084" i="1"/>
  <c r="AZ1084" i="1" s="1"/>
  <c r="AY1055" i="1"/>
  <c r="AW1052" i="1"/>
  <c r="AX1052" i="1"/>
  <c r="AZ1052" i="1" s="1"/>
  <c r="AY1035" i="1"/>
  <c r="BA1035" i="1" s="1"/>
  <c r="AW1029" i="1"/>
  <c r="AX1029" i="1"/>
  <c r="AX950" i="1"/>
  <c r="AW950" i="1"/>
  <c r="AW918" i="1"/>
  <c r="AX918" i="1"/>
  <c r="AY916" i="1"/>
  <c r="BA916" i="1" s="1"/>
  <c r="AX904" i="1"/>
  <c r="AZ904" i="1" s="1"/>
  <c r="AW904" i="1"/>
  <c r="AY902" i="1"/>
  <c r="BA902" i="1" s="1"/>
  <c r="AW896" i="1"/>
  <c r="AX896" i="1"/>
  <c r="AX881" i="1"/>
  <c r="AZ881" i="1" s="1"/>
  <c r="AW881" i="1"/>
  <c r="AX849" i="1"/>
  <c r="BA849" i="1" s="1"/>
  <c r="AW849" i="1"/>
  <c r="AX825" i="1"/>
  <c r="AW825" i="1"/>
  <c r="AW805" i="1"/>
  <c r="AX805" i="1"/>
  <c r="AZ805" i="1" s="1"/>
  <c r="AW789" i="1"/>
  <c r="AX789" i="1"/>
  <c r="AW749" i="1"/>
  <c r="AX749" i="1"/>
  <c r="AZ749" i="1" s="1"/>
  <c r="AY684" i="1"/>
  <c r="BA684" i="1" s="1"/>
  <c r="AW600" i="1"/>
  <c r="AX600" i="1"/>
  <c r="AW557" i="1"/>
  <c r="AX557" i="1"/>
  <c r="AW549" i="1"/>
  <c r="AX549" i="1"/>
  <c r="AZ549" i="1" s="1"/>
  <c r="AA496" i="1"/>
  <c r="AH496" i="1" s="1"/>
  <c r="AA492" i="1"/>
  <c r="AH492" i="1" s="1"/>
  <c r="AA488" i="1"/>
  <c r="AH488" i="1" s="1"/>
  <c r="AA484" i="1"/>
  <c r="AH484" i="1" s="1"/>
  <c r="AA480" i="1"/>
  <c r="AH480" i="1" s="1"/>
  <c r="AA477" i="1"/>
  <c r="AH477" i="1" s="1"/>
  <c r="AA473" i="1"/>
  <c r="AH473" i="1" s="1"/>
  <c r="AA442" i="1"/>
  <c r="AH442" i="1" s="1"/>
  <c r="AA438" i="1"/>
  <c r="AH438" i="1" s="1"/>
  <c r="AA398" i="1"/>
  <c r="AH398" i="1" s="1"/>
  <c r="AA391" i="1"/>
  <c r="AH391" i="1" s="1"/>
  <c r="AA937" i="1"/>
  <c r="AH937" i="1" s="1"/>
  <c r="AA930" i="1"/>
  <c r="AH930" i="1" s="1"/>
  <c r="AA929" i="1"/>
  <c r="AH929" i="1" s="1"/>
  <c r="AA923" i="1"/>
  <c r="AH923" i="1" s="1"/>
  <c r="AA921" i="1"/>
  <c r="AH921" i="1" s="1"/>
  <c r="AA915" i="1"/>
  <c r="AH915" i="1" s="1"/>
  <c r="AA907" i="1"/>
  <c r="AH907" i="1" s="1"/>
  <c r="AY901" i="1"/>
  <c r="BA901" i="1" s="1"/>
  <c r="AX899" i="1"/>
  <c r="AW899" i="1"/>
  <c r="AY893" i="1"/>
  <c r="AZ893" i="1" s="1"/>
  <c r="AA883" i="1"/>
  <c r="AH883" i="1" s="1"/>
  <c r="AW876" i="1"/>
  <c r="AX876" i="1"/>
  <c r="AA860" i="1"/>
  <c r="AH860" i="1" s="1"/>
  <c r="AA844" i="1"/>
  <c r="AH844" i="1" s="1"/>
  <c r="AA828" i="1"/>
  <c r="AH828" i="1" s="1"/>
  <c r="AA818" i="1"/>
  <c r="AH818" i="1" s="1"/>
  <c r="AA817" i="1"/>
  <c r="AH817" i="1" s="1"/>
  <c r="AW816" i="1"/>
  <c r="AX816" i="1"/>
  <c r="AA714" i="1"/>
  <c r="AH714" i="1" s="1"/>
  <c r="AA705" i="1"/>
  <c r="AH705" i="1" s="1"/>
  <c r="AY699" i="1"/>
  <c r="AA690" i="1"/>
  <c r="AH690" i="1" s="1"/>
  <c r="AW689" i="1"/>
  <c r="AX689" i="1"/>
  <c r="AZ689" i="1" s="1"/>
  <c r="AA681" i="1"/>
  <c r="AH681" i="1" s="1"/>
  <c r="AA673" i="1"/>
  <c r="AH673" i="1" s="1"/>
  <c r="AA627" i="1"/>
  <c r="AH627" i="1" s="1"/>
  <c r="AW619" i="1"/>
  <c r="AX619" i="1"/>
  <c r="AA604" i="1"/>
  <c r="AH604" i="1" s="1"/>
  <c r="AA589" i="1"/>
  <c r="AH589" i="1" s="1"/>
  <c r="AA587" i="1"/>
  <c r="AH587" i="1" s="1"/>
  <c r="AA577" i="1"/>
  <c r="AH577" i="1" s="1"/>
  <c r="AA560" i="1"/>
  <c r="AH560" i="1" s="1"/>
  <c r="AY554" i="1"/>
  <c r="AZ554" i="1" s="1"/>
  <c r="AW552" i="1"/>
  <c r="AX552" i="1"/>
  <c r="AX536" i="1"/>
  <c r="AW536" i="1"/>
  <c r="AA514" i="1"/>
  <c r="AH514" i="1" s="1"/>
  <c r="AY506" i="1"/>
  <c r="AA481" i="1"/>
  <c r="AH481" i="1" s="1"/>
  <c r="AA470" i="1"/>
  <c r="AH470" i="1" s="1"/>
  <c r="AY454" i="1"/>
  <c r="BA454" i="1" s="1"/>
  <c r="AA451" i="1"/>
  <c r="AH451" i="1" s="1"/>
  <c r="AA419" i="1"/>
  <c r="AH419" i="1" s="1"/>
  <c r="AY406" i="1"/>
  <c r="BA406" i="1" s="1"/>
  <c r="AA2211" i="1"/>
  <c r="AH2211" i="1" s="1"/>
  <c r="AA1793" i="1"/>
  <c r="AH1793" i="1" s="1"/>
  <c r="AU1793" i="1"/>
  <c r="AW1550" i="1"/>
  <c r="AX1550" i="1"/>
  <c r="AZ1550" i="1" s="1"/>
  <c r="AA1312" i="1"/>
  <c r="AH1312" i="1" s="1"/>
  <c r="AW1159" i="1"/>
  <c r="AX1159" i="1"/>
  <c r="AZ1159" i="1" s="1"/>
  <c r="AW1119" i="1"/>
  <c r="AX1119" i="1"/>
  <c r="AW1072" i="1"/>
  <c r="AX1072" i="1"/>
  <c r="AZ1072" i="1" s="1"/>
  <c r="AW977" i="1"/>
  <c r="AX977" i="1"/>
  <c r="AW938" i="1"/>
  <c r="AX938" i="1"/>
  <c r="AW877" i="1"/>
  <c r="AX877" i="1"/>
  <c r="AX785" i="1"/>
  <c r="AZ785" i="1" s="1"/>
  <c r="AW785" i="1"/>
  <c r="AX777" i="1"/>
  <c r="AW777" i="1"/>
  <c r="AX730" i="1"/>
  <c r="AW730" i="1"/>
  <c r="AW650" i="1"/>
  <c r="AX650" i="1"/>
  <c r="AZ650" i="1" s="1"/>
  <c r="AW545" i="1"/>
  <c r="AX545" i="1"/>
  <c r="AX522" i="1"/>
  <c r="AZ522" i="1" s="1"/>
  <c r="AW522" i="1"/>
  <c r="AX637" i="1"/>
  <c r="AW637" i="1"/>
  <c r="AY624" i="1"/>
  <c r="BA624" i="1" s="1"/>
  <c r="AA2058" i="1"/>
  <c r="AH2058" i="1" s="1"/>
  <c r="AX1966" i="1"/>
  <c r="AZ1966" i="1" s="1"/>
  <c r="AW1966" i="1"/>
  <c r="AA1840" i="1"/>
  <c r="AH1840" i="1" s="1"/>
  <c r="AU1742" i="1"/>
  <c r="AY1672" i="1"/>
  <c r="BA1672" i="1" s="1"/>
  <c r="AW1611" i="1"/>
  <c r="AX1611" i="1"/>
  <c r="AW1475" i="1"/>
  <c r="AX1475" i="1"/>
  <c r="AW1444" i="1"/>
  <c r="AX1444" i="1"/>
  <c r="AW1412" i="1"/>
  <c r="AX1412" i="1"/>
  <c r="AW1396" i="1"/>
  <c r="AX1396" i="1"/>
  <c r="AZ1396" i="1" s="1"/>
  <c r="AY1383" i="1"/>
  <c r="BA1383" i="1" s="1"/>
  <c r="AA1380" i="1"/>
  <c r="AH1380" i="1" s="1"/>
  <c r="AY1373" i="1"/>
  <c r="AZ1373" i="1" s="1"/>
  <c r="AW1365" i="1"/>
  <c r="AX1365" i="1"/>
  <c r="AA1349" i="1"/>
  <c r="AH1349" i="1" s="1"/>
  <c r="AA1341" i="1"/>
  <c r="AH1341" i="1" s="1"/>
  <c r="AU1341" i="1"/>
  <c r="AY1315" i="1"/>
  <c r="BA1315" i="1" s="1"/>
  <c r="AA1253" i="1"/>
  <c r="AH1253" i="1" s="1"/>
  <c r="AY1247" i="1"/>
  <c r="BA1247" i="1" s="1"/>
  <c r="AA1229" i="1"/>
  <c r="AH1229" i="1" s="1"/>
  <c r="AA1223" i="1"/>
  <c r="AH1223" i="1" s="1"/>
  <c r="AW1221" i="1"/>
  <c r="AX1221" i="1"/>
  <c r="AA1214" i="1"/>
  <c r="AH1214" i="1" s="1"/>
  <c r="AX1213" i="1"/>
  <c r="AW1213" i="1"/>
  <c r="AA1199" i="1"/>
  <c r="AH1199" i="1" s="1"/>
  <c r="AU1199" i="1"/>
  <c r="AA1198" i="1"/>
  <c r="AH1198" i="1" s="1"/>
  <c r="AA1176" i="1"/>
  <c r="AH1176" i="1" s="1"/>
  <c r="AA1175" i="1"/>
  <c r="AH1175" i="1" s="1"/>
  <c r="AX1174" i="1"/>
  <c r="AZ1174" i="1" s="1"/>
  <c r="AW1174" i="1"/>
  <c r="AA1168" i="1"/>
  <c r="AH1168" i="1" s="1"/>
  <c r="AA1160" i="1"/>
  <c r="AH1160" i="1" s="1"/>
  <c r="AU1160" i="1"/>
  <c r="AA1142" i="1"/>
  <c r="AH1142" i="1" s="1"/>
  <c r="AA1136" i="1"/>
  <c r="AH1136" i="1" s="1"/>
  <c r="AA1135" i="1"/>
  <c r="AH1135" i="1" s="1"/>
  <c r="AW1134" i="1"/>
  <c r="AX1134" i="1"/>
  <c r="AA1127" i="1"/>
  <c r="AH1127" i="1" s="1"/>
  <c r="AX1126" i="1"/>
  <c r="AZ1126" i="1" s="1"/>
  <c r="AW1126" i="1"/>
  <c r="AA1111" i="1"/>
  <c r="AH1111" i="1" s="1"/>
  <c r="AA1095" i="1"/>
  <c r="AH1095" i="1" s="1"/>
  <c r="AA1089" i="1"/>
  <c r="AH1089" i="1" s="1"/>
  <c r="AA1047" i="1"/>
  <c r="AH1047" i="1" s="1"/>
  <c r="AY1034" i="1"/>
  <c r="BA1034" i="1" s="1"/>
  <c r="AA1026" i="1"/>
  <c r="AH1026" i="1" s="1"/>
  <c r="AA1025" i="1"/>
  <c r="AH1025" i="1" s="1"/>
  <c r="AA1024" i="1"/>
  <c r="AH1024" i="1" s="1"/>
  <c r="AY1018" i="1"/>
  <c r="AZ1018" i="1" s="1"/>
  <c r="AX992" i="1"/>
  <c r="AW992" i="1"/>
  <c r="AW976" i="1"/>
  <c r="AX976" i="1"/>
  <c r="AW968" i="1"/>
  <c r="AX968" i="1"/>
  <c r="AA939" i="1"/>
  <c r="AH939" i="1" s="1"/>
  <c r="AU939" i="1"/>
  <c r="AA938" i="1"/>
  <c r="AH938" i="1" s="1"/>
  <c r="AA808" i="1"/>
  <c r="AH808" i="1" s="1"/>
  <c r="AA792" i="1"/>
  <c r="AH792" i="1" s="1"/>
  <c r="AA776" i="1"/>
  <c r="AH776" i="1" s="1"/>
  <c r="AY770" i="1"/>
  <c r="AZ770" i="1" s="1"/>
  <c r="AX760" i="1"/>
  <c r="AW760" i="1"/>
  <c r="AA745" i="1"/>
  <c r="AH745" i="1" s="1"/>
  <c r="AX744" i="1"/>
  <c r="AZ744" i="1" s="1"/>
  <c r="AW744" i="1"/>
  <c r="AA737" i="1"/>
  <c r="AH737" i="1" s="1"/>
  <c r="AW729" i="1"/>
  <c r="AX729" i="1"/>
  <c r="AA715" i="1"/>
  <c r="AH715" i="1" s="1"/>
  <c r="AA683" i="1"/>
  <c r="AH683" i="1" s="1"/>
  <c r="AA664" i="1"/>
  <c r="AH664" i="1" s="1"/>
  <c r="AW649" i="1"/>
  <c r="AX649" i="1"/>
  <c r="AA643" i="1"/>
  <c r="AH643" i="1" s="1"/>
  <c r="AA628" i="1"/>
  <c r="AH628" i="1" s="1"/>
  <c r="AU628" i="1"/>
  <c r="AA605" i="1"/>
  <c r="AH605" i="1" s="1"/>
  <c r="AU605" i="1"/>
  <c r="AY589" i="1"/>
  <c r="BA589" i="1" s="1"/>
  <c r="AA580" i="1"/>
  <c r="AH580" i="1" s="1"/>
  <c r="AW568" i="1"/>
  <c r="AX568" i="1"/>
  <c r="AA536" i="1"/>
  <c r="AH536" i="1" s="1"/>
  <c r="AY442" i="1"/>
  <c r="AA439" i="1"/>
  <c r="AH439" i="1" s="1"/>
  <c r="AA396" i="1"/>
  <c r="AH396" i="1" s="1"/>
  <c r="AW2102" i="1"/>
  <c r="AX2102" i="1"/>
  <c r="AZ2102" i="1" s="1"/>
  <c r="AW1857" i="1"/>
  <c r="AX1857" i="1"/>
  <c r="AZ1857" i="1" s="1"/>
  <c r="AW1761" i="1"/>
  <c r="AX1761" i="1"/>
  <c r="AZ1761" i="1" s="1"/>
  <c r="AX1677" i="1"/>
  <c r="AW1677" i="1"/>
  <c r="AA1623" i="1"/>
  <c r="AH1623" i="1" s="1"/>
  <c r="AW1420" i="1"/>
  <c r="AX1420" i="1"/>
  <c r="AX1384" i="1"/>
  <c r="AZ1384" i="1" s="1"/>
  <c r="AW1384" i="1"/>
  <c r="AX1254" i="1"/>
  <c r="AZ1254" i="1" s="1"/>
  <c r="AW1254" i="1"/>
  <c r="AX1222" i="1"/>
  <c r="AZ1222" i="1" s="1"/>
  <c r="AW1222" i="1"/>
  <c r="AW1175" i="1"/>
  <c r="AX1175" i="1"/>
  <c r="AW1127" i="1"/>
  <c r="AX1127" i="1"/>
  <c r="AX1048" i="1"/>
  <c r="AW1048" i="1"/>
  <c r="AX993" i="1"/>
  <c r="AW993" i="1"/>
  <c r="AW642" i="1"/>
  <c r="AX642" i="1"/>
  <c r="AW627" i="1"/>
  <c r="AX627" i="1"/>
  <c r="BA627" i="1" s="1"/>
  <c r="AW693" i="1"/>
  <c r="AX693" i="1"/>
  <c r="AZ693" i="1" s="1"/>
  <c r="AA599" i="1"/>
  <c r="AH599" i="1" s="1"/>
  <c r="AY2052" i="1"/>
  <c r="AY1979" i="1"/>
  <c r="BA1979" i="1" s="1"/>
  <c r="AA1906" i="1"/>
  <c r="AH1906" i="1" s="1"/>
  <c r="AA1872" i="1"/>
  <c r="AH1872" i="1" s="1"/>
  <c r="AA1808" i="1"/>
  <c r="AH1808" i="1" s="1"/>
  <c r="AB1649" i="1"/>
  <c r="AU1649" i="1"/>
  <c r="AW1499" i="1"/>
  <c r="AX1499" i="1"/>
  <c r="AX1459" i="1"/>
  <c r="AW1459" i="1"/>
  <c r="AA1357" i="1"/>
  <c r="AH1357" i="1" s="1"/>
  <c r="AY1310" i="1"/>
  <c r="BA1310" i="1" s="1"/>
  <c r="AY1302" i="1"/>
  <c r="BA1302" i="1" s="1"/>
  <c r="AY1271" i="1"/>
  <c r="BA1271" i="1" s="1"/>
  <c r="AA1257" i="1"/>
  <c r="AH1257" i="1" s="1"/>
  <c r="AY1243" i="1"/>
  <c r="BA1243" i="1" s="1"/>
  <c r="AA1233" i="1"/>
  <c r="AH1233" i="1" s="1"/>
  <c r="AY1219" i="1"/>
  <c r="AA1209" i="1"/>
  <c r="AH1209" i="1" s="1"/>
  <c r="AU1209" i="1"/>
  <c r="AW1186" i="1"/>
  <c r="AX1186" i="1"/>
  <c r="AZ1186" i="1" s="1"/>
  <c r="AY1172" i="1"/>
  <c r="BA1172" i="1" s="1"/>
  <c r="AW1170" i="1"/>
  <c r="AX1170" i="1"/>
  <c r="AA1162" i="1"/>
  <c r="AH1162" i="1" s="1"/>
  <c r="AA1154" i="1"/>
  <c r="AH1154" i="1" s="1"/>
  <c r="AA1130" i="1"/>
  <c r="AH1130" i="1" s="1"/>
  <c r="AX1107" i="1"/>
  <c r="AW1107" i="1"/>
  <c r="AW1083" i="1"/>
  <c r="AX1083" i="1"/>
  <c r="AA1059" i="1"/>
  <c r="AH1059" i="1" s="1"/>
  <c r="AU1059" i="1"/>
  <c r="AA1051" i="1"/>
  <c r="AH1051" i="1" s="1"/>
  <c r="AX1043" i="1"/>
  <c r="AW1043" i="1"/>
  <c r="AW1028" i="1"/>
  <c r="AX1028" i="1"/>
  <c r="AZ1028" i="1" s="1"/>
  <c r="AY1014" i="1"/>
  <c r="BA1014" i="1" s="1"/>
  <c r="AB1005" i="1"/>
  <c r="AI1005" i="1" s="1"/>
  <c r="AY998" i="1"/>
  <c r="AZ998" i="1" s="1"/>
  <c r="AA941" i="1"/>
  <c r="AH941" i="1" s="1"/>
  <c r="AX933" i="1"/>
  <c r="AW933" i="1"/>
  <c r="AW925" i="1"/>
  <c r="AX925" i="1"/>
  <c r="AZ925" i="1" s="1"/>
  <c r="AX909" i="1"/>
  <c r="AZ909" i="1" s="1"/>
  <c r="AW909" i="1"/>
  <c r="AA887" i="1"/>
  <c r="AH887" i="1" s="1"/>
  <c r="AW880" i="1"/>
  <c r="AX880" i="1"/>
  <c r="AA856" i="1"/>
  <c r="AH856" i="1" s="1"/>
  <c r="AW848" i="1"/>
  <c r="AX848" i="1"/>
  <c r="BA848" i="1" s="1"/>
  <c r="BC848" i="1" s="1"/>
  <c r="AW832" i="1"/>
  <c r="AX832" i="1"/>
  <c r="BA832" i="1" s="1"/>
  <c r="AA824" i="1"/>
  <c r="AH824" i="1" s="1"/>
  <c r="AU824" i="1"/>
  <c r="AA820" i="1"/>
  <c r="AH820" i="1" s="1"/>
  <c r="AW812" i="1"/>
  <c r="AX812" i="1"/>
  <c r="AZ812" i="1" s="1"/>
  <c r="AY798" i="1"/>
  <c r="AZ798" i="1" s="1"/>
  <c r="AA788" i="1"/>
  <c r="AH788" i="1" s="1"/>
  <c r="AA780" i="1"/>
  <c r="AH780" i="1" s="1"/>
  <c r="AW772" i="1"/>
  <c r="AX772" i="1"/>
  <c r="AZ772" i="1" s="1"/>
  <c r="AW756" i="1"/>
  <c r="AX756" i="1"/>
  <c r="AZ756" i="1" s="1"/>
  <c r="AY727" i="1"/>
  <c r="BA727" i="1" s="1"/>
  <c r="AA717" i="1"/>
  <c r="AH717" i="1" s="1"/>
  <c r="AW709" i="1"/>
  <c r="AX709" i="1"/>
  <c r="AA532" i="1"/>
  <c r="AH532" i="1" s="1"/>
  <c r="AU532" i="1"/>
  <c r="AY399" i="1"/>
  <c r="AW508" i="1"/>
  <c r="AX508" i="1"/>
  <c r="AZ508" i="1" s="1"/>
  <c r="AA494" i="1"/>
  <c r="AH494" i="1" s="1"/>
  <c r="AU494" i="1"/>
  <c r="AA475" i="1"/>
  <c r="AH475" i="1" s="1"/>
  <c r="AA467" i="1"/>
  <c r="AH467" i="1" s="1"/>
  <c r="AA459" i="1"/>
  <c r="AH459" i="1" s="1"/>
  <c r="AB441" i="1"/>
  <c r="AA420" i="1"/>
  <c r="AH420" i="1" s="1"/>
  <c r="AA416" i="1"/>
  <c r="AH416" i="1" s="1"/>
  <c r="AX408" i="1"/>
  <c r="AW408" i="1"/>
  <c r="AX404" i="1"/>
  <c r="AW404" i="1"/>
  <c r="AA400" i="1"/>
  <c r="AH400" i="1" s="1"/>
  <c r="AA389" i="1"/>
  <c r="AH389" i="1" s="1"/>
  <c r="AA548" i="1"/>
  <c r="AH548" i="1" s="1"/>
  <c r="AA448" i="1"/>
  <c r="AH448" i="1" s="1"/>
  <c r="AA525" i="1"/>
  <c r="AH525" i="1" s="1"/>
  <c r="AW498" i="1"/>
  <c r="AX498" i="1"/>
  <c r="AW452" i="1"/>
  <c r="AX452" i="1"/>
  <c r="AZ452" i="1" s="1"/>
  <c r="AY413" i="1"/>
  <c r="BA413" i="1" s="1"/>
  <c r="AA2352" i="1"/>
  <c r="AA2367" i="1"/>
  <c r="AH2367" i="1" s="1"/>
  <c r="AX2368" i="1"/>
  <c r="AZ2368" i="1" s="1"/>
  <c r="AW2368" i="1"/>
  <c r="AA2334" i="1"/>
  <c r="AH2334" i="1" s="1"/>
  <c r="AW2365" i="1"/>
  <c r="AX2365" i="1"/>
  <c r="BA2365" i="1" s="1"/>
  <c r="AA2284" i="1"/>
  <c r="AH2284" i="1" s="1"/>
  <c r="AW2346" i="1"/>
  <c r="AX2346" i="1"/>
  <c r="AZ2346" i="1" s="1"/>
  <c r="AA2232" i="1"/>
  <c r="AH2232" i="1" s="1"/>
  <c r="AW2353" i="1"/>
  <c r="AX2353" i="1"/>
  <c r="BA2353" i="1" s="1"/>
  <c r="AA2364" i="1"/>
  <c r="AH2364" i="1" s="1"/>
  <c r="AA2291" i="1"/>
  <c r="AH2291" i="1" s="1"/>
  <c r="AY2156" i="1"/>
  <c r="BA2156" i="1" s="1"/>
  <c r="BC2156" i="1" s="1"/>
  <c r="AA2262" i="1"/>
  <c r="AH2262" i="1" s="1"/>
  <c r="AW2200" i="1"/>
  <c r="AX2200" i="1"/>
  <c r="AZ2200" i="1" s="1"/>
  <c r="AA2292" i="1"/>
  <c r="AH2292" i="1" s="1"/>
  <c r="AA2143" i="1"/>
  <c r="AH2143" i="1" s="1"/>
  <c r="AA2124" i="1"/>
  <c r="AA2081" i="1"/>
  <c r="AH2081" i="1" s="1"/>
  <c r="AX2060" i="1"/>
  <c r="AZ2060" i="1" s="1"/>
  <c r="AW2060" i="1"/>
  <c r="AW2283" i="1"/>
  <c r="AX2283" i="1"/>
  <c r="AZ2283" i="1" s="1"/>
  <c r="AW2239" i="1"/>
  <c r="AX2239" i="1"/>
  <c r="AZ2239" i="1" s="1"/>
  <c r="AW2215" i="1"/>
  <c r="AX2215" i="1"/>
  <c r="AZ2215" i="1" s="1"/>
  <c r="AX2139" i="1"/>
  <c r="AW2139" i="1"/>
  <c r="AX2121" i="1"/>
  <c r="BA2121" i="1" s="1"/>
  <c r="AW2121" i="1"/>
  <c r="AA2112" i="1"/>
  <c r="AA2338" i="1"/>
  <c r="AH2338" i="1" s="1"/>
  <c r="AA2199" i="1"/>
  <c r="AH2199" i="1" s="1"/>
  <c r="AA2167" i="1"/>
  <c r="AH2167" i="1" s="1"/>
  <c r="AA2280" i="1"/>
  <c r="AH2280" i="1" s="1"/>
  <c r="AA2204" i="1"/>
  <c r="AH2204" i="1" s="1"/>
  <c r="AW2160" i="1"/>
  <c r="AX2160" i="1"/>
  <c r="AZ2160" i="1" s="1"/>
  <c r="AA2146" i="1"/>
  <c r="AH2146" i="1" s="1"/>
  <c r="AW2140" i="1"/>
  <c r="AX2140" i="1"/>
  <c r="AZ2140" i="1" s="1"/>
  <c r="AX2131" i="1"/>
  <c r="AZ2131" i="1" s="1"/>
  <c r="AW2131" i="1"/>
  <c r="AW2168" i="1"/>
  <c r="AX2168" i="1"/>
  <c r="AZ2168" i="1" s="1"/>
  <c r="AA2085" i="1"/>
  <c r="AH2085" i="1" s="1"/>
  <c r="AA2039" i="1"/>
  <c r="AH2039" i="1" s="1"/>
  <c r="AA1992" i="1"/>
  <c r="AH1992" i="1" s="1"/>
  <c r="AX2177" i="1"/>
  <c r="BA2177" i="1" s="1"/>
  <c r="AW2177" i="1"/>
  <c r="AA2031" i="1"/>
  <c r="AH2031" i="1" s="1"/>
  <c r="AW2012" i="1"/>
  <c r="AX2012" i="1"/>
  <c r="AA1978" i="1"/>
  <c r="AH1978" i="1" s="1"/>
  <c r="AA1923" i="1"/>
  <c r="AH1923" i="1" s="1"/>
  <c r="AA1862" i="1"/>
  <c r="AH1862" i="1" s="1"/>
  <c r="AA1787" i="1"/>
  <c r="AH1787" i="1" s="1"/>
  <c r="AW2034" i="1"/>
  <c r="AX2034" i="1"/>
  <c r="AZ2034" i="1" s="1"/>
  <c r="AA2027" i="1"/>
  <c r="AH2027" i="1" s="1"/>
  <c r="AA2016" i="1"/>
  <c r="AH2016" i="1" s="1"/>
  <c r="AA1979" i="1"/>
  <c r="AH1979" i="1" s="1"/>
  <c r="AA1955" i="1"/>
  <c r="AH1955" i="1" s="1"/>
  <c r="AA1945" i="1"/>
  <c r="AH1945" i="1" s="1"/>
  <c r="AA1929" i="1"/>
  <c r="AH1929" i="1" s="1"/>
  <c r="AX2155" i="1"/>
  <c r="AZ2155" i="1" s="1"/>
  <c r="AW2155" i="1"/>
  <c r="AW1996" i="1"/>
  <c r="AX1996" i="1"/>
  <c r="AA1986" i="1"/>
  <c r="AH1986" i="1" s="1"/>
  <c r="AY1971" i="1"/>
  <c r="AA1916" i="1"/>
  <c r="AH1916" i="1" s="1"/>
  <c r="AW1721" i="1"/>
  <c r="AX1721" i="1"/>
  <c r="AA1690" i="1"/>
  <c r="AH1690" i="1" s="1"/>
  <c r="AA1650" i="1"/>
  <c r="AH1650" i="1" s="1"/>
  <c r="AA2018" i="1"/>
  <c r="AH2018" i="1" s="1"/>
  <c r="AA1925" i="1"/>
  <c r="AH1925" i="1" s="1"/>
  <c r="AA1892" i="1"/>
  <c r="AH1892" i="1" s="1"/>
  <c r="AA1834" i="1"/>
  <c r="AH1834" i="1" s="1"/>
  <c r="AX1797" i="1"/>
  <c r="AZ1797" i="1" s="1"/>
  <c r="AW1797" i="1"/>
  <c r="AA1694" i="1"/>
  <c r="AH1694" i="1" s="1"/>
  <c r="AA1668" i="1"/>
  <c r="AH1668" i="1" s="1"/>
  <c r="AX1639" i="1"/>
  <c r="AZ1639" i="1" s="1"/>
  <c r="AW1639" i="1"/>
  <c r="AA1628" i="1"/>
  <c r="AH1628" i="1" s="1"/>
  <c r="AW1572" i="1"/>
  <c r="AX1572" i="1"/>
  <c r="AZ1572" i="1" s="1"/>
  <c r="AA2100" i="1"/>
  <c r="AW1898" i="1"/>
  <c r="AX1898" i="1"/>
  <c r="AX1791" i="1"/>
  <c r="AW1791" i="1"/>
  <c r="AA1735" i="1"/>
  <c r="AH1735" i="1" s="1"/>
  <c r="AA1720" i="1"/>
  <c r="AH1720" i="1" s="1"/>
  <c r="AW1675" i="1"/>
  <c r="AX1675" i="1"/>
  <c r="AZ1675" i="1" s="1"/>
  <c r="AW1638" i="1"/>
  <c r="AX1638" i="1"/>
  <c r="AA1609" i="1"/>
  <c r="AH1609" i="1" s="1"/>
  <c r="AX1580" i="1"/>
  <c r="AZ1580" i="1" s="1"/>
  <c r="AW1580" i="1"/>
  <c r="AX1553" i="1"/>
  <c r="AZ1553" i="1" s="1"/>
  <c r="AW1553" i="1"/>
  <c r="AA1458" i="1"/>
  <c r="AH1458" i="1" s="1"/>
  <c r="AY1446" i="1"/>
  <c r="BA1446" i="1" s="1"/>
  <c r="AA1378" i="1"/>
  <c r="AH1378" i="1" s="1"/>
  <c r="AW1336" i="1"/>
  <c r="AX1336" i="1"/>
  <c r="AA1327" i="1"/>
  <c r="AH1327" i="1" s="1"/>
  <c r="AA1259" i="1"/>
  <c r="AH1259" i="1" s="1"/>
  <c r="AW2051" i="1"/>
  <c r="AX2051" i="1"/>
  <c r="AZ2051" i="1" s="1"/>
  <c r="AA2043" i="1"/>
  <c r="AH2043" i="1" s="1"/>
  <c r="AW1988" i="1"/>
  <c r="AX1988" i="1"/>
  <c r="AA1956" i="1"/>
  <c r="AH1956" i="1" s="1"/>
  <c r="AX1839" i="1"/>
  <c r="AW1839" i="1"/>
  <c r="AW1816" i="1"/>
  <c r="AX1816" i="1"/>
  <c r="AW1705" i="1"/>
  <c r="AX1705" i="1"/>
  <c r="AX1647" i="1"/>
  <c r="AZ1647" i="1" s="1"/>
  <c r="AW1647" i="1"/>
  <c r="AW1592" i="1"/>
  <c r="AX1592" i="1"/>
  <c r="AZ1592" i="1" s="1"/>
  <c r="AA1559" i="1"/>
  <c r="AH1559" i="1" s="1"/>
  <c r="AA1557" i="1"/>
  <c r="AH1557" i="1" s="1"/>
  <c r="AA1506" i="1"/>
  <c r="AH1506" i="1" s="1"/>
  <c r="AA1430" i="1"/>
  <c r="AH1430" i="1" s="1"/>
  <c r="AX1390" i="1"/>
  <c r="AZ1390" i="1" s="1"/>
  <c r="AW1390" i="1"/>
  <c r="AX1363" i="1"/>
  <c r="AW1363" i="1"/>
  <c r="AA1346" i="1"/>
  <c r="AH1346" i="1" s="1"/>
  <c r="AX1339" i="1"/>
  <c r="AW1339" i="1"/>
  <c r="AA1319" i="1"/>
  <c r="AH1319" i="1" s="1"/>
  <c r="AA1264" i="1"/>
  <c r="AH1264" i="1" s="1"/>
  <c r="AA1972" i="1"/>
  <c r="AH1972" i="1" s="1"/>
  <c r="AX1717" i="1"/>
  <c r="AZ1717" i="1" s="1"/>
  <c r="AW1717" i="1"/>
  <c r="AW1624" i="1"/>
  <c r="AX1624" i="1"/>
  <c r="AX1537" i="1"/>
  <c r="AZ1537" i="1" s="1"/>
  <c r="AW1537" i="1"/>
  <c r="AX1530" i="1"/>
  <c r="AZ1530" i="1" s="1"/>
  <c r="AW1530" i="1"/>
  <c r="AA1307" i="1"/>
  <c r="AH1307" i="1" s="1"/>
  <c r="AA1290" i="1"/>
  <c r="AH1290" i="1" s="1"/>
  <c r="AA1266" i="1"/>
  <c r="AH1266" i="1" s="1"/>
  <c r="AA1248" i="1"/>
  <c r="AH1248" i="1" s="1"/>
  <c r="AA1235" i="1"/>
  <c r="AH1235" i="1" s="1"/>
  <c r="AA1219" i="1"/>
  <c r="AH1219" i="1" s="1"/>
  <c r="AA1203" i="1"/>
  <c r="AH1203" i="1" s="1"/>
  <c r="AA1189" i="1"/>
  <c r="AH1189" i="1" s="1"/>
  <c r="AA1173" i="1"/>
  <c r="AH1173" i="1" s="1"/>
  <c r="AA1157" i="1"/>
  <c r="AH1157" i="1" s="1"/>
  <c r="AA1141" i="1"/>
  <c r="AH1141" i="1" s="1"/>
  <c r="AA1125" i="1"/>
  <c r="AH1125" i="1" s="1"/>
  <c r="AA1013" i="1"/>
  <c r="AH1013" i="1" s="1"/>
  <c r="AA983" i="1"/>
  <c r="AH983" i="1" s="1"/>
  <c r="AA971" i="1"/>
  <c r="AH971" i="1" s="1"/>
  <c r="AA942" i="1"/>
  <c r="AH942" i="1" s="1"/>
  <c r="AA934" i="1"/>
  <c r="AH934" i="1" s="1"/>
  <c r="AA916" i="1"/>
  <c r="AH916" i="1" s="1"/>
  <c r="AA850" i="1"/>
  <c r="AH850" i="1" s="1"/>
  <c r="AA790" i="1"/>
  <c r="AH790" i="1" s="1"/>
  <c r="AA750" i="1"/>
  <c r="AH750" i="1" s="1"/>
  <c r="AA728" i="1"/>
  <c r="AH728" i="1" s="1"/>
  <c r="AA708" i="1"/>
  <c r="AH708" i="1" s="1"/>
  <c r="AA687" i="1"/>
  <c r="AH687" i="1" s="1"/>
  <c r="AA623" i="1"/>
  <c r="AH623" i="1" s="1"/>
  <c r="AA610" i="1"/>
  <c r="AH610" i="1" s="1"/>
  <c r="AA600" i="1"/>
  <c r="AH600" i="1" s="1"/>
  <c r="AA1901" i="1"/>
  <c r="AH1901" i="1" s="1"/>
  <c r="AY1879" i="1"/>
  <c r="BA1879" i="1" s="1"/>
  <c r="AA1771" i="1"/>
  <c r="AH1771" i="1" s="1"/>
  <c r="AA1701" i="1"/>
  <c r="AH1701" i="1" s="1"/>
  <c r="AA1561" i="1"/>
  <c r="AH1561" i="1" s="1"/>
  <c r="AU1477" i="1"/>
  <c r="AY1461" i="1"/>
  <c r="AA1329" i="1"/>
  <c r="AH1329" i="1" s="1"/>
  <c r="AU1329" i="1"/>
  <c r="AA1220" i="1"/>
  <c r="AH1220" i="1" s="1"/>
  <c r="AA1211" i="1"/>
  <c r="AH1211" i="1" s="1"/>
  <c r="AA1181" i="1"/>
  <c r="AH1181" i="1" s="1"/>
  <c r="AA1172" i="1"/>
  <c r="AH1172" i="1" s="1"/>
  <c r="AA1140" i="1"/>
  <c r="AH1140" i="1" s="1"/>
  <c r="AA1117" i="1"/>
  <c r="AH1117" i="1" s="1"/>
  <c r="AA1094" i="1"/>
  <c r="AH1094" i="1" s="1"/>
  <c r="AW1074" i="1"/>
  <c r="AX1074" i="1"/>
  <c r="AZ1074" i="1" s="1"/>
  <c r="AA1046" i="1"/>
  <c r="AH1046" i="1" s="1"/>
  <c r="AA981" i="1"/>
  <c r="AH981" i="1" s="1"/>
  <c r="AA904" i="1"/>
  <c r="AH904" i="1" s="1"/>
  <c r="AA851" i="1"/>
  <c r="AH851" i="1" s="1"/>
  <c r="AA833" i="1"/>
  <c r="AH833" i="1" s="1"/>
  <c r="AA821" i="1"/>
  <c r="AH821" i="1" s="1"/>
  <c r="AA782" i="1"/>
  <c r="AH782" i="1" s="1"/>
  <c r="AA779" i="1"/>
  <c r="AH779" i="1" s="1"/>
  <c r="AA757" i="1"/>
  <c r="AH757" i="1" s="1"/>
  <c r="AA726" i="1"/>
  <c r="AH726" i="1" s="1"/>
  <c r="AA625" i="1"/>
  <c r="AH625" i="1" s="1"/>
  <c r="AW1784" i="1"/>
  <c r="AX1784" i="1"/>
  <c r="AZ1784" i="1" s="1"/>
  <c r="AA1755" i="1"/>
  <c r="AH1755" i="1" s="1"/>
  <c r="AW1526" i="1"/>
  <c r="AX1526" i="1"/>
  <c r="AZ1526" i="1" s="1"/>
  <c r="AX1498" i="1"/>
  <c r="AZ1498" i="1" s="1"/>
  <c r="AW1498" i="1"/>
  <c r="AA1419" i="1"/>
  <c r="AH1419" i="1" s="1"/>
  <c r="AY1046" i="1"/>
  <c r="AZ1046" i="1" s="1"/>
  <c r="AA1023" i="1"/>
  <c r="AH1023" i="1" s="1"/>
  <c r="AA950" i="1"/>
  <c r="AH950" i="1" s="1"/>
  <c r="AW924" i="1"/>
  <c r="AX924" i="1"/>
  <c r="AZ924" i="1" s="1"/>
  <c r="AA889" i="1"/>
  <c r="AH889" i="1" s="1"/>
  <c r="AW1830" i="1"/>
  <c r="AX1830" i="1"/>
  <c r="AZ1830" i="1" s="1"/>
  <c r="AW1776" i="1"/>
  <c r="AX1776" i="1"/>
  <c r="AZ1776" i="1" s="1"/>
  <c r="AW1739" i="1"/>
  <c r="AX1739" i="1"/>
  <c r="AA1510" i="1"/>
  <c r="AH1510" i="1" s="1"/>
  <c r="AA1435" i="1"/>
  <c r="AH1435" i="1" s="1"/>
  <c r="AA1401" i="1"/>
  <c r="AH1401" i="1" s="1"/>
  <c r="AW1338" i="1"/>
  <c r="AX1338" i="1"/>
  <c r="AZ1338" i="1" s="1"/>
  <c r="AA1294" i="1"/>
  <c r="AH1294" i="1" s="1"/>
  <c r="AA1163" i="1"/>
  <c r="AH1163" i="1" s="1"/>
  <c r="AA1131" i="1"/>
  <c r="AH1131" i="1" s="1"/>
  <c r="AY1031" i="1"/>
  <c r="BA1031" i="1" s="1"/>
  <c r="BC1031" i="1" s="1"/>
  <c r="AW1019" i="1"/>
  <c r="AX1019" i="1"/>
  <c r="AA997" i="1"/>
  <c r="AH997" i="1" s="1"/>
  <c r="AW948" i="1"/>
  <c r="AX948" i="1"/>
  <c r="AA927" i="1"/>
  <c r="AH927" i="1" s="1"/>
  <c r="AA819" i="1"/>
  <c r="AH819" i="1" s="1"/>
  <c r="AW799" i="1"/>
  <c r="AX799" i="1"/>
  <c r="AZ799" i="1" s="1"/>
  <c r="AA712" i="1"/>
  <c r="AH712" i="1" s="1"/>
  <c r="AW629" i="1"/>
  <c r="AX629" i="1"/>
  <c r="AZ629" i="1" s="1"/>
  <c r="AX602" i="1"/>
  <c r="AW602" i="1"/>
  <c r="AA582" i="1"/>
  <c r="AH582" i="1" s="1"/>
  <c r="AA571" i="1"/>
  <c r="AH571" i="1" s="1"/>
  <c r="AA527" i="1"/>
  <c r="AH527" i="1" s="1"/>
  <c r="AA501" i="1"/>
  <c r="AH501" i="1" s="1"/>
  <c r="AA453" i="1"/>
  <c r="AH453" i="1" s="1"/>
  <c r="AX1812" i="1"/>
  <c r="AW1812" i="1"/>
  <c r="AW1788" i="1"/>
  <c r="AX1788" i="1"/>
  <c r="AZ1788" i="1" s="1"/>
  <c r="AW1691" i="1"/>
  <c r="AX1691" i="1"/>
  <c r="AZ1691" i="1" s="1"/>
  <c r="AX1620" i="1"/>
  <c r="BA1620" i="1" s="1"/>
  <c r="AW1620" i="1"/>
  <c r="AA1576" i="1"/>
  <c r="AH1576" i="1" s="1"/>
  <c r="AW1545" i="1"/>
  <c r="AX1545" i="1"/>
  <c r="AA1478" i="1"/>
  <c r="AH1478" i="1" s="1"/>
  <c r="AY1438" i="1"/>
  <c r="BA1438" i="1" s="1"/>
  <c r="AX1409" i="1"/>
  <c r="BA1409" i="1" s="1"/>
  <c r="AW1409" i="1"/>
  <c r="AW1398" i="1"/>
  <c r="AX1398" i="1"/>
  <c r="AA1389" i="1"/>
  <c r="AH1389" i="1" s="1"/>
  <c r="AA1370" i="1"/>
  <c r="AH1370" i="1" s="1"/>
  <c r="AW1366" i="1"/>
  <c r="AX1366" i="1"/>
  <c r="AX1331" i="1"/>
  <c r="AZ1331" i="1" s="1"/>
  <c r="AW1331" i="1"/>
  <c r="AW1298" i="1"/>
  <c r="AX1298" i="1"/>
  <c r="AZ1298" i="1" s="1"/>
  <c r="AA1210" i="1"/>
  <c r="AH1210" i="1" s="1"/>
  <c r="AA1052" i="1"/>
  <c r="AH1052" i="1" s="1"/>
  <c r="AW936" i="1"/>
  <c r="AX936" i="1"/>
  <c r="AA857" i="1"/>
  <c r="AH857" i="1" s="1"/>
  <c r="AA739" i="1"/>
  <c r="AH739" i="1" s="1"/>
  <c r="AX724" i="1"/>
  <c r="AW724" i="1"/>
  <c r="AX720" i="1"/>
  <c r="AZ720" i="1" s="1"/>
  <c r="AW720" i="1"/>
  <c r="AA704" i="1"/>
  <c r="AH704" i="1" s="1"/>
  <c r="AA652" i="1"/>
  <c r="AH652" i="1" s="1"/>
  <c r="AA617" i="1"/>
  <c r="AH617" i="1" s="1"/>
  <c r="AX590" i="1"/>
  <c r="AZ590" i="1" s="1"/>
  <c r="AW590" i="1"/>
  <c r="AA559" i="1"/>
  <c r="AH559" i="1" s="1"/>
  <c r="AA555" i="1"/>
  <c r="AH555" i="1" s="1"/>
  <c r="AY530" i="1"/>
  <c r="BA530" i="1" s="1"/>
  <c r="AA495" i="1"/>
  <c r="AH495" i="1" s="1"/>
  <c r="AA445" i="1"/>
  <c r="AH445" i="1" s="1"/>
  <c r="AA1350" i="1"/>
  <c r="AH1350" i="1" s="1"/>
  <c r="AA1029" i="1"/>
  <c r="AH1029" i="1" s="1"/>
  <c r="AA966" i="1"/>
  <c r="AH966" i="1" s="1"/>
  <c r="AW670" i="1"/>
  <c r="AX670" i="1"/>
  <c r="AZ670" i="1" s="1"/>
  <c r="AW648" i="1"/>
  <c r="AX648" i="1"/>
  <c r="AA449" i="1"/>
  <c r="AH449" i="1" s="1"/>
  <c r="AW419" i="1"/>
  <c r="AX419" i="1"/>
  <c r="AW407" i="1"/>
  <c r="AX407" i="1"/>
  <c r="AZ407" i="1" s="1"/>
  <c r="AA1007" i="1"/>
  <c r="AH1007" i="1" s="1"/>
  <c r="AW890" i="1"/>
  <c r="AX890" i="1"/>
  <c r="AZ890" i="1" s="1"/>
  <c r="AW671" i="1"/>
  <c r="AX671" i="1"/>
  <c r="AZ671" i="1" s="1"/>
  <c r="AX473" i="1"/>
  <c r="AW473" i="1"/>
  <c r="AW443" i="1"/>
  <c r="AX443" i="1"/>
  <c r="AZ443" i="1" s="1"/>
  <c r="AA421" i="1"/>
  <c r="AH421" i="1" s="1"/>
  <c r="AA394" i="1"/>
  <c r="AH394" i="1" s="1"/>
  <c r="AA505" i="1"/>
  <c r="AH505" i="1" s="1"/>
  <c r="AX465" i="1"/>
  <c r="AW465" i="1"/>
  <c r="AX395" i="1"/>
  <c r="AZ395" i="1" s="1"/>
  <c r="AW395" i="1"/>
  <c r="AX510" i="1"/>
  <c r="AZ510" i="1" s="1"/>
  <c r="AW510" i="1"/>
  <c r="AA2310" i="1"/>
  <c r="AH2310" i="1" s="1"/>
  <c r="AA1754" i="1"/>
  <c r="AH1754" i="1" s="1"/>
  <c r="AX1299" i="1"/>
  <c r="AW1299" i="1"/>
  <c r="AA1123" i="1"/>
  <c r="AH1123" i="1" s="1"/>
  <c r="AW1011" i="1"/>
  <c r="AX1011" i="1"/>
  <c r="AA990" i="1"/>
  <c r="AH990" i="1" s="1"/>
  <c r="AX906" i="1"/>
  <c r="AZ906" i="1" s="1"/>
  <c r="AW906" i="1"/>
  <c r="AA835" i="1"/>
  <c r="AH835" i="1" s="1"/>
  <c r="AW759" i="1"/>
  <c r="AX759" i="1"/>
  <c r="AZ759" i="1" s="1"/>
  <c r="AA648" i="1"/>
  <c r="AH648" i="1" s="1"/>
  <c r="AW575" i="1"/>
  <c r="AX575" i="1"/>
  <c r="AA551" i="1"/>
  <c r="AH551" i="1" s="1"/>
  <c r="AA1588" i="1"/>
  <c r="AH1588" i="1" s="1"/>
  <c r="AX1358" i="1"/>
  <c r="AZ1358" i="1" s="1"/>
  <c r="AW1358" i="1"/>
  <c r="AA1347" i="1"/>
  <c r="AH1347" i="1" s="1"/>
  <c r="AA1171" i="1"/>
  <c r="AH1171" i="1" s="1"/>
  <c r="AA951" i="1"/>
  <c r="AH951" i="1" s="1"/>
  <c r="AW695" i="1"/>
  <c r="AX695" i="1"/>
  <c r="AA592" i="1"/>
  <c r="AH592" i="1" s="1"/>
  <c r="AA543" i="1"/>
  <c r="AH543" i="1" s="1"/>
  <c r="AA472" i="1"/>
  <c r="AH472" i="1" s="1"/>
  <c r="AA457" i="1"/>
  <c r="AH457" i="1" s="1"/>
  <c r="AA433" i="1"/>
  <c r="AH433" i="1" s="1"/>
  <c r="AW403" i="1"/>
  <c r="AX403" i="1"/>
  <c r="AZ403" i="1" s="1"/>
  <c r="AA671" i="1"/>
  <c r="AH671" i="1" s="1"/>
  <c r="AA535" i="1"/>
  <c r="AH535" i="1" s="1"/>
  <c r="AY2886" i="1"/>
  <c r="BA2886" i="1" s="1"/>
  <c r="AX2881" i="1"/>
  <c r="AZ2881" i="1" s="1"/>
  <c r="AW2881" i="1"/>
  <c r="AW2901" i="1"/>
  <c r="AX2901" i="1"/>
  <c r="AZ2901" i="1" s="1"/>
  <c r="AW2885" i="1"/>
  <c r="AX2885" i="1"/>
  <c r="AZ2885" i="1" s="1"/>
  <c r="AX2864" i="1"/>
  <c r="AZ2864" i="1" s="1"/>
  <c r="AW2864" i="1"/>
  <c r="AW2856" i="1"/>
  <c r="AX2856" i="1"/>
  <c r="AZ2856" i="1" s="1"/>
  <c r="AW2836" i="1"/>
  <c r="AX2836" i="1"/>
  <c r="BA2388" i="1"/>
  <c r="BA2316" i="1"/>
  <c r="BA1835" i="1"/>
  <c r="BA1648" i="1"/>
  <c r="BC1648" i="1" s="1"/>
  <c r="BA986" i="1"/>
  <c r="BA897" i="1"/>
  <c r="BA839" i="1"/>
  <c r="BA539" i="1"/>
  <c r="BA411" i="1"/>
  <c r="BA919" i="1"/>
  <c r="BA1264" i="1"/>
  <c r="AW2879" i="1"/>
  <c r="AX2879" i="1"/>
  <c r="BA2879" i="1" s="1"/>
  <c r="AX2827" i="1"/>
  <c r="AZ2827" i="1" s="1"/>
  <c r="AW2827" i="1"/>
  <c r="AW2731" i="1"/>
  <c r="AX2731" i="1"/>
  <c r="AZ2731" i="1" s="1"/>
  <c r="AW2430" i="1"/>
  <c r="AX2430" i="1"/>
  <c r="AW2406" i="1"/>
  <c r="AX2406" i="1"/>
  <c r="AZ2406" i="1" s="1"/>
  <c r="AX2819" i="1"/>
  <c r="AZ2819" i="1" s="1"/>
  <c r="AW2819" i="1"/>
  <c r="AW2774" i="1"/>
  <c r="AX2774" i="1"/>
  <c r="AW2758" i="1"/>
  <c r="AX2758" i="1"/>
  <c r="AZ2758" i="1" s="1"/>
  <c r="AX2822" i="1"/>
  <c r="AW2822" i="1"/>
  <c r="AY1741" i="1"/>
  <c r="BA1741" i="1" s="1"/>
  <c r="BC1741" i="1" s="1"/>
  <c r="AZ2873" i="1"/>
  <c r="AZ2787" i="1"/>
  <c r="BA2718" i="1"/>
  <c r="BC2718" i="1" s="1"/>
  <c r="AZ2706" i="1"/>
  <c r="BA2675" i="1"/>
  <c r="AZ2650" i="1"/>
  <c r="BA2634" i="1"/>
  <c r="BC2634" i="1" s="1"/>
  <c r="BA2448" i="1"/>
  <c r="BC2448" i="1" s="1"/>
  <c r="BA2385" i="1"/>
  <c r="AZ2323" i="1"/>
  <c r="AZ2196" i="1"/>
  <c r="BA2101" i="1"/>
  <c r="BA2097" i="1"/>
  <c r="AZ2039" i="1"/>
  <c r="AZ1869" i="1"/>
  <c r="AZ1795" i="1"/>
  <c r="AZ1646" i="1"/>
  <c r="AZ1607" i="1"/>
  <c r="AZ1544" i="1"/>
  <c r="AZ1513" i="1"/>
  <c r="AZ1502" i="1"/>
  <c r="AZ1485" i="1"/>
  <c r="AZ1314" i="1"/>
  <c r="AZ1259" i="1"/>
  <c r="BA1228" i="1"/>
  <c r="AZ1215" i="1"/>
  <c r="AZ1196" i="1"/>
  <c r="AZ1184" i="1"/>
  <c r="AZ1132" i="1"/>
  <c r="AZ1120" i="1"/>
  <c r="AZ1002" i="1"/>
  <c r="AZ939" i="1"/>
  <c r="AZ915" i="1"/>
  <c r="AZ855" i="1"/>
  <c r="AZ791" i="1"/>
  <c r="AZ731" i="1"/>
  <c r="AZ683" i="1"/>
  <c r="AZ555" i="1"/>
  <c r="AZ531" i="1"/>
  <c r="AZ495" i="1"/>
  <c r="AZ468" i="1"/>
  <c r="AZ431" i="1"/>
  <c r="AZ397" i="1"/>
  <c r="AZ438" i="1"/>
  <c r="AZ1286" i="1"/>
  <c r="AZ1260" i="1"/>
  <c r="AZ1124" i="1"/>
  <c r="AZ453" i="1"/>
  <c r="AZ2835" i="1"/>
  <c r="AZ2831" i="1"/>
  <c r="BA2808" i="1"/>
  <c r="AZ2808" i="1"/>
  <c r="AZ2732" i="1"/>
  <c r="AZ2542" i="1"/>
  <c r="BA2485" i="1"/>
  <c r="BA2453" i="1"/>
  <c r="BC2453" i="1" s="1"/>
  <c r="AZ2434" i="1"/>
  <c r="BA2345" i="1"/>
  <c r="AZ2294" i="1"/>
  <c r="AZ2223" i="1"/>
  <c r="BA2181" i="1"/>
  <c r="AZ2128" i="1"/>
  <c r="AZ2067" i="1"/>
  <c r="AZ2032" i="1"/>
  <c r="AZ1945" i="1"/>
  <c r="BA1940" i="1"/>
  <c r="AZ1700" i="1"/>
  <c r="AZ1568" i="1"/>
  <c r="BA1568" i="1"/>
  <c r="AZ1548" i="1"/>
  <c r="AZ1450" i="1"/>
  <c r="BA1272" i="1"/>
  <c r="AZ1272" i="1"/>
  <c r="AZ1231" i="1"/>
  <c r="AZ1220" i="1"/>
  <c r="AZ974" i="1"/>
  <c r="BA905" i="1"/>
  <c r="AZ878" i="1"/>
  <c r="BA878" i="1"/>
  <c r="AZ803" i="1"/>
  <c r="AZ754" i="1"/>
  <c r="AZ1136" i="1"/>
  <c r="BA1136" i="1"/>
  <c r="AZ2380" i="1"/>
  <c r="BA2380" i="1"/>
  <c r="BC2380" i="1" s="1"/>
  <c r="BA2372" i="1"/>
  <c r="BA2231" i="1"/>
  <c r="AZ2116" i="1"/>
  <c r="BA2116" i="1"/>
  <c r="AZ2078" i="1"/>
  <c r="BA2078" i="1"/>
  <c r="AZ1698" i="1"/>
  <c r="BA1698" i="1"/>
  <c r="BA1248" i="1"/>
  <c r="BA920" i="1"/>
  <c r="AZ425" i="1"/>
  <c r="BA425" i="1"/>
  <c r="AZ2868" i="1"/>
  <c r="BA2868" i="1"/>
  <c r="AZ2815" i="1"/>
  <c r="BA2815" i="1"/>
  <c r="AZ1932" i="1"/>
  <c r="BA1932" i="1"/>
  <c r="BC1932" i="1" s="1"/>
  <c r="AZ1706" i="1"/>
  <c r="BA1706" i="1"/>
  <c r="BA1030" i="1"/>
  <c r="AZ978" i="1"/>
  <c r="BA978" i="1"/>
  <c r="AW2846" i="1"/>
  <c r="AX2846" i="1"/>
  <c r="AZ2846" i="1" s="1"/>
  <c r="AW2839" i="1"/>
  <c r="AX2839" i="1"/>
  <c r="AZ2839" i="1" s="1"/>
  <c r="AW2798" i="1"/>
  <c r="AX2798" i="1"/>
  <c r="AU2729" i="1"/>
  <c r="AX2863" i="1"/>
  <c r="BA2863" i="1" s="1"/>
  <c r="AW2863" i="1"/>
  <c r="AA2461" i="1"/>
  <c r="AH2461" i="1" s="1"/>
  <c r="AY2658" i="1"/>
  <c r="AW2654" i="1"/>
  <c r="AX2654" i="1"/>
  <c r="AW2646" i="1"/>
  <c r="AX2646" i="1"/>
  <c r="AX2711" i="1"/>
  <c r="AZ2711" i="1" s="1"/>
  <c r="AW2711" i="1"/>
  <c r="AX2690" i="1"/>
  <c r="AW2690" i="1"/>
  <c r="AW2682" i="1"/>
  <c r="AX2682" i="1"/>
  <c r="AZ2682" i="1" s="1"/>
  <c r="AX2514" i="1"/>
  <c r="AZ2514" i="1" s="1"/>
  <c r="AW2514" i="1"/>
  <c r="AA2453" i="1"/>
  <c r="AH2453" i="1" s="1"/>
  <c r="AA2422" i="1"/>
  <c r="AH2422" i="1" s="1"/>
  <c r="AX2407" i="1"/>
  <c r="AZ2407" i="1" s="1"/>
  <c r="AW2407" i="1"/>
  <c r="AW2694" i="1"/>
  <c r="AX2694" i="1"/>
  <c r="AZ2694" i="1" s="1"/>
  <c r="AX2674" i="1"/>
  <c r="AW2674" i="1"/>
  <c r="AX2565" i="1"/>
  <c r="AZ2565" i="1" s="1"/>
  <c r="AW2565" i="1"/>
  <c r="AX2533" i="1"/>
  <c r="AW2533" i="1"/>
  <c r="AA2414" i="1"/>
  <c r="AH2414" i="1" s="1"/>
  <c r="AA2388" i="1"/>
  <c r="AH2388" i="1" s="1"/>
  <c r="AX2243" i="1"/>
  <c r="AZ2243" i="1" s="1"/>
  <c r="AW2243" i="1"/>
  <c r="AA2203" i="1"/>
  <c r="AH2203" i="1" s="1"/>
  <c r="AA1544" i="1"/>
  <c r="AH1544" i="1" s="1"/>
  <c r="AU1544" i="1"/>
  <c r="AX2557" i="1"/>
  <c r="AZ2557" i="1" s="1"/>
  <c r="AW2557" i="1"/>
  <c r="AW2502" i="1"/>
  <c r="AX2502" i="1"/>
  <c r="AZ2502" i="1" s="1"/>
  <c r="AW2470" i="1"/>
  <c r="AX2470" i="1"/>
  <c r="AZ2470" i="1" s="1"/>
  <c r="AA2446" i="1"/>
  <c r="AH2446" i="1" s="1"/>
  <c r="AY1995" i="1"/>
  <c r="AX1905" i="1"/>
  <c r="AZ1905" i="1" s="1"/>
  <c r="AW1905" i="1"/>
  <c r="AY2654" i="1"/>
  <c r="AA2450" i="1"/>
  <c r="AH2450" i="1" s="1"/>
  <c r="AY1804" i="1"/>
  <c r="AZ1804" i="1" s="1"/>
  <c r="AW1447" i="1"/>
  <c r="AX1447" i="1"/>
  <c r="AZ1447" i="1" s="1"/>
  <c r="AW1236" i="1"/>
  <c r="AX1236" i="1"/>
  <c r="AW863" i="1"/>
  <c r="AX863" i="1"/>
  <c r="AZ863" i="1" s="1"/>
  <c r="AX2525" i="1"/>
  <c r="BA2525" i="1" s="1"/>
  <c r="AW2525" i="1"/>
  <c r="AW2307" i="1"/>
  <c r="AX2307" i="1"/>
  <c r="AZ2307" i="1" s="1"/>
  <c r="AA2220" i="1"/>
  <c r="AH2220" i="1" s="1"/>
  <c r="AW1575" i="1"/>
  <c r="AX1575" i="1"/>
  <c r="AZ1575" i="1" s="1"/>
  <c r="AW1169" i="1"/>
  <c r="AX1169" i="1"/>
  <c r="AW1137" i="1"/>
  <c r="AX1137" i="1"/>
  <c r="AX1584" i="1"/>
  <c r="AW1584" i="1"/>
  <c r="AW1477" i="1"/>
  <c r="AX1477" i="1"/>
  <c r="AZ1477" i="1" s="1"/>
  <c r="AX1114" i="1"/>
  <c r="AZ1114" i="1" s="1"/>
  <c r="AW1114" i="1"/>
  <c r="AW382" i="1"/>
  <c r="AX382" i="1"/>
  <c r="AW2534" i="1"/>
  <c r="AX2534" i="1"/>
  <c r="AZ2534" i="1" s="1"/>
  <c r="AW2518" i="1"/>
  <c r="AX2518" i="1"/>
  <c r="AA2413" i="1"/>
  <c r="AH2413" i="1" s="1"/>
  <c r="AW2008" i="1"/>
  <c r="AX2008" i="1"/>
  <c r="AZ2008" i="1" s="1"/>
  <c r="AW2887" i="1"/>
  <c r="AX2887" i="1"/>
  <c r="BA2887" i="1" s="1"/>
  <c r="AX2852" i="1"/>
  <c r="AW2852" i="1"/>
  <c r="AX2859" i="1"/>
  <c r="BA2859" i="1" s="1"/>
  <c r="BC2859" i="1" s="1"/>
  <c r="AW2859" i="1"/>
  <c r="AW2810" i="1"/>
  <c r="AX2810" i="1"/>
  <c r="AZ2810" i="1" s="1"/>
  <c r="AU2723" i="1"/>
  <c r="AW2602" i="1"/>
  <c r="AX2602" i="1"/>
  <c r="AW2666" i="1"/>
  <c r="AX2666" i="1"/>
  <c r="AA2466" i="1"/>
  <c r="AH2466" i="1" s="1"/>
  <c r="AX2709" i="1"/>
  <c r="AW2709" i="1"/>
  <c r="AW2689" i="1"/>
  <c r="AX2689" i="1"/>
  <c r="AZ2689" i="1" s="1"/>
  <c r="AY2618" i="1"/>
  <c r="AZ2618" i="1" s="1"/>
  <c r="AX2469" i="1"/>
  <c r="BA2469" i="1" s="1"/>
  <c r="AW2469" i="1"/>
  <c r="AU2540" i="1"/>
  <c r="AW2422" i="1"/>
  <c r="AX2422" i="1"/>
  <c r="AZ2422" i="1" s="1"/>
  <c r="AY2764" i="1"/>
  <c r="BA2764" i="1" s="1"/>
  <c r="AX2708" i="1"/>
  <c r="AW2708" i="1"/>
  <c r="AW2670" i="1"/>
  <c r="AX2670" i="1"/>
  <c r="AZ2670" i="1" s="1"/>
  <c r="AX1197" i="1"/>
  <c r="AW1197" i="1"/>
  <c r="AW390" i="1"/>
  <c r="AX390" i="1"/>
  <c r="AW831" i="1"/>
  <c r="AX831" i="1"/>
  <c r="AZ831" i="1" s="1"/>
  <c r="AX2271" i="1"/>
  <c r="AZ2271" i="1" s="1"/>
  <c r="AW2271" i="1"/>
  <c r="AX2775" i="1"/>
  <c r="AZ2775" i="1" s="1"/>
  <c r="AW2775" i="1"/>
  <c r="AY2461" i="1"/>
  <c r="AZ2461" i="1" s="1"/>
  <c r="AW2419" i="1"/>
  <c r="AX2419" i="1"/>
  <c r="AZ2419" i="1" s="1"/>
  <c r="AX2439" i="1"/>
  <c r="AZ2439" i="1" s="1"/>
  <c r="AW2439" i="1"/>
  <c r="AX2790" i="1"/>
  <c r="AW2790" i="1"/>
  <c r="BA2826" i="1"/>
  <c r="AZ2826" i="1"/>
  <c r="AZ2675" i="1"/>
  <c r="AZ2448" i="1"/>
  <c r="AZ2428" i="1"/>
  <c r="BA2361" i="1"/>
  <c r="BA2129" i="1"/>
  <c r="AZ2049" i="1"/>
  <c r="AZ1929" i="1"/>
  <c r="AZ1877" i="1"/>
  <c r="AZ1703" i="1"/>
  <c r="AZ1549" i="1"/>
  <c r="BA1502" i="1"/>
  <c r="BA1406" i="1"/>
  <c r="BC1406" i="1" s="1"/>
  <c r="AZ1323" i="1"/>
  <c r="BA1314" i="1"/>
  <c r="AZ1228" i="1"/>
  <c r="BA915" i="1"/>
  <c r="AZ621" i="1"/>
  <c r="AZ615" i="1"/>
  <c r="AZ597" i="1"/>
  <c r="BA397" i="1"/>
  <c r="AZ1038" i="1"/>
  <c r="AZ433" i="1"/>
  <c r="AZ2750" i="1"/>
  <c r="AZ2681" i="1"/>
  <c r="AZ2582" i="1"/>
  <c r="BA2542" i="1"/>
  <c r="BA2444" i="1"/>
  <c r="BC2444" i="1" s="1"/>
  <c r="BA2442" i="1"/>
  <c r="BA2434" i="1"/>
  <c r="BA2393" i="1"/>
  <c r="AZ2384" i="1"/>
  <c r="BA2241" i="1"/>
  <c r="BA2141" i="1"/>
  <c r="BA2032" i="1"/>
  <c r="AZ1937" i="1"/>
  <c r="AZ1867" i="1"/>
  <c r="BA1867" i="1"/>
  <c r="AZ1799" i="1"/>
  <c r="BA1799" i="1"/>
  <c r="AZ1643" i="1"/>
  <c r="BA1643" i="1"/>
  <c r="AZ1168" i="1"/>
  <c r="BA1168" i="1"/>
  <c r="BA1128" i="1"/>
  <c r="AZ1128" i="1"/>
  <c r="AZ1010" i="1"/>
  <c r="BA1010" i="1"/>
  <c r="AZ894" i="1"/>
  <c r="BA894" i="1"/>
  <c r="AZ851" i="1"/>
  <c r="BA851" i="1"/>
  <c r="BC851" i="1" s="1"/>
  <c r="AZ570" i="1"/>
  <c r="BA570" i="1"/>
  <c r="AZ501" i="1"/>
  <c r="AZ1181" i="1"/>
  <c r="AZ931" i="1"/>
  <c r="AZ488" i="1"/>
  <c r="BA488" i="1"/>
  <c r="BA2767" i="1"/>
  <c r="BC2767" i="1" s="1"/>
  <c r="AZ2747" i="1"/>
  <c r="BA2747" i="1"/>
  <c r="AZ2743" i="1"/>
  <c r="BA2610" i="1"/>
  <c r="BC2610" i="1" s="1"/>
  <c r="BA2390" i="1"/>
  <c r="BA2334" i="1"/>
  <c r="BA1968" i="1"/>
  <c r="AZ1919" i="1"/>
  <c r="BA1919" i="1"/>
  <c r="AZ1862" i="1"/>
  <c r="BA1862" i="1"/>
  <c r="BA1660" i="1"/>
  <c r="BC1660" i="1" s="1"/>
  <c r="BA1628" i="1"/>
  <c r="BA1356" i="1"/>
  <c r="BA882" i="1"/>
  <c r="AZ445" i="1"/>
  <c r="BA445" i="1"/>
  <c r="AZ2902" i="1"/>
  <c r="BA2902" i="1"/>
  <c r="AZ1767" i="1"/>
  <c r="BA1767" i="1"/>
  <c r="AZ1732" i="1"/>
  <c r="BA1732" i="1"/>
  <c r="AZ1668" i="1"/>
  <c r="BA1668" i="1"/>
  <c r="BA866" i="1"/>
  <c r="AZ496" i="1"/>
  <c r="BA496" i="1"/>
  <c r="AU2733" i="1"/>
  <c r="AW2746" i="1"/>
  <c r="AX2746" i="1"/>
  <c r="AA2460" i="1"/>
  <c r="AH2460" i="1" s="1"/>
  <c r="AU2821" i="1"/>
  <c r="AW2762" i="1"/>
  <c r="AX2762" i="1"/>
  <c r="AX2754" i="1"/>
  <c r="AZ2754" i="1" s="1"/>
  <c r="AW2754" i="1"/>
  <c r="AW2662" i="1"/>
  <c r="AX2662" i="1"/>
  <c r="AX2642" i="1"/>
  <c r="AZ2642" i="1" s="1"/>
  <c r="AW2642" i="1"/>
  <c r="AX2466" i="1"/>
  <c r="AZ2466" i="1" s="1"/>
  <c r="AW2466" i="1"/>
  <c r="AA2406" i="1"/>
  <c r="AH2406" i="1" s="1"/>
  <c r="AX2698" i="1"/>
  <c r="AZ2698" i="1" s="1"/>
  <c r="AW2698" i="1"/>
  <c r="AW2742" i="1"/>
  <c r="AX2742" i="1"/>
  <c r="AZ2742" i="1" s="1"/>
  <c r="AW2526" i="1"/>
  <c r="AX2526" i="1"/>
  <c r="AA2452" i="1"/>
  <c r="AH2452" i="1" s="1"/>
  <c r="AW2414" i="1"/>
  <c r="AX2414" i="1"/>
  <c r="AA2191" i="1"/>
  <c r="AH2191" i="1" s="1"/>
  <c r="AX1976" i="1"/>
  <c r="AZ1976" i="1" s="1"/>
  <c r="AW1976" i="1"/>
  <c r="AA1568" i="1"/>
  <c r="AH1568" i="1" s="1"/>
  <c r="AU1568" i="1"/>
  <c r="AW2566" i="1"/>
  <c r="AX2566" i="1"/>
  <c r="AZ2566" i="1" s="1"/>
  <c r="AX2450" i="1"/>
  <c r="AW2450" i="1"/>
  <c r="AW2443" i="1"/>
  <c r="AX2443" i="1"/>
  <c r="AZ2443" i="1" s="1"/>
  <c r="AW2691" i="1"/>
  <c r="AX2691" i="1"/>
  <c r="AZ2691" i="1" s="1"/>
  <c r="AW2558" i="1"/>
  <c r="AX2558" i="1"/>
  <c r="AZ2558" i="1" s="1"/>
  <c r="AX2509" i="1"/>
  <c r="BA2509" i="1" s="1"/>
  <c r="AW2509" i="1"/>
  <c r="AW1367" i="1"/>
  <c r="AX1367" i="1"/>
  <c r="AX1121" i="1"/>
  <c r="AW1121" i="1"/>
  <c r="AX2562" i="1"/>
  <c r="AZ2562" i="1" s="1"/>
  <c r="AW2562" i="1"/>
  <c r="AX692" i="1"/>
  <c r="AZ692" i="1" s="1"/>
  <c r="AW692" i="1"/>
  <c r="AX640" i="1"/>
  <c r="AZ640" i="1" s="1"/>
  <c r="AW640" i="1"/>
  <c r="AX2431" i="1"/>
  <c r="AZ2431" i="1" s="1"/>
  <c r="AW2431" i="1"/>
  <c r="AX1050" i="1"/>
  <c r="AW1050" i="1"/>
  <c r="AW2890" i="1"/>
  <c r="AX2890" i="1"/>
  <c r="AZ2890" i="1" s="1"/>
  <c r="AX2834" i="1"/>
  <c r="AW2834" i="1"/>
  <c r="AX2794" i="1"/>
  <c r="AZ2794" i="1" s="1"/>
  <c r="AW2794" i="1"/>
  <c r="AX2770" i="1"/>
  <c r="AZ2770" i="1" s="1"/>
  <c r="AW2770" i="1"/>
  <c r="AX2725" i="1"/>
  <c r="AZ2725" i="1" s="1"/>
  <c r="AW2725" i="1"/>
  <c r="AW2606" i="1"/>
  <c r="AX2606" i="1"/>
  <c r="AZ2606" i="1" s="1"/>
  <c r="AW2598" i="1"/>
  <c r="AX2598" i="1"/>
  <c r="AW2427" i="1"/>
  <c r="AX2427" i="1"/>
  <c r="AZ2427" i="1" s="1"/>
  <c r="AW2458" i="1"/>
  <c r="AX2458" i="1"/>
  <c r="AW2446" i="1"/>
  <c r="AX2446" i="1"/>
  <c r="AW2435" i="1"/>
  <c r="AX2435" i="1"/>
  <c r="AZ2435" i="1" s="1"/>
  <c r="AW2490" i="1"/>
  <c r="AX2490" i="1"/>
  <c r="AX940" i="1"/>
  <c r="AW940" i="1"/>
  <c r="AW2705" i="1"/>
  <c r="AX2705" i="1"/>
  <c r="AW2586" i="1"/>
  <c r="AX2586" i="1"/>
  <c r="AZ2586" i="1" s="1"/>
  <c r="AW2095" i="1"/>
  <c r="AX2095" i="1"/>
  <c r="AZ2095" i="1" s="1"/>
  <c r="AX2158" i="1"/>
  <c r="AZ2158" i="1" s="1"/>
  <c r="AW2158" i="1"/>
  <c r="AW2823" i="1"/>
  <c r="AX2823" i="1"/>
  <c r="AZ2823" i="1" s="1"/>
  <c r="AW2697" i="1"/>
  <c r="AX2697" i="1"/>
  <c r="AZ2697" i="1" s="1"/>
  <c r="AW2782" i="1"/>
  <c r="AX2782" i="1"/>
  <c r="AX2751" i="1"/>
  <c r="AZ2751" i="1" s="1"/>
  <c r="AW2751" i="1"/>
  <c r="AX2701" i="1"/>
  <c r="AZ2701" i="1" s="1"/>
  <c r="AW2701" i="1"/>
  <c r="AX2418" i="1"/>
  <c r="AZ2418" i="1" s="1"/>
  <c r="AW2418" i="1"/>
  <c r="AW2795" i="1"/>
  <c r="AX2795" i="1"/>
  <c r="AZ2795" i="1" s="1"/>
  <c r="AY1685" i="1"/>
  <c r="AZ1685" i="1" s="1"/>
  <c r="BA2787" i="1"/>
  <c r="AZ2693" i="1"/>
  <c r="AZ2630" i="1"/>
  <c r="AZ2626" i="1"/>
  <c r="AZ2394" i="1"/>
  <c r="AZ2388" i="1"/>
  <c r="AZ2322" i="1"/>
  <c r="AZ2316" i="1"/>
  <c r="BA2209" i="1"/>
  <c r="AZ2094" i="1"/>
  <c r="AZ2000" i="1"/>
  <c r="AZ1835" i="1"/>
  <c r="AZ1662" i="1"/>
  <c r="BA1646" i="1"/>
  <c r="BA1607" i="1"/>
  <c r="BC1607" i="1" s="1"/>
  <c r="BA1544" i="1"/>
  <c r="BA1513" i="1"/>
  <c r="BA1485" i="1"/>
  <c r="BA1196" i="1"/>
  <c r="BA1132" i="1"/>
  <c r="AZ986" i="1"/>
  <c r="BA959" i="1"/>
  <c r="AZ839" i="1"/>
  <c r="AZ779" i="1"/>
  <c r="BA731" i="1"/>
  <c r="BA683" i="1"/>
  <c r="BA597" i="1"/>
  <c r="BC597" i="1" s="1"/>
  <c r="AZ539" i="1"/>
  <c r="AZ487" i="1"/>
  <c r="AZ429" i="1"/>
  <c r="AZ411" i="1"/>
  <c r="BA1260" i="1"/>
  <c r="AZ1054" i="1"/>
  <c r="BA1038" i="1"/>
  <c r="BC1038" i="1" s="1"/>
  <c r="BA433" i="1"/>
  <c r="BA2851" i="1"/>
  <c r="BA2831" i="1"/>
  <c r="AZ2824" i="1"/>
  <c r="BA2750" i="1"/>
  <c r="BA2732" i="1"/>
  <c r="AZ2590" i="1"/>
  <c r="BA2582" i="1"/>
  <c r="BA2477" i="1"/>
  <c r="BA2381" i="1"/>
  <c r="BA2294" i="1"/>
  <c r="BA2117" i="1"/>
  <c r="BA2026" i="1"/>
  <c r="BC2026" i="1" s="1"/>
  <c r="AZ1899" i="1"/>
  <c r="BA1899" i="1"/>
  <c r="BA1630" i="1"/>
  <c r="BA1548" i="1"/>
  <c r="AZ1343" i="1"/>
  <c r="AZ1264" i="1"/>
  <c r="BA974" i="1"/>
  <c r="AZ823" i="1"/>
  <c r="BA823" i="1"/>
  <c r="BC823" i="1" s="1"/>
  <c r="BA803" i="1"/>
  <c r="AZ1318" i="1"/>
  <c r="BA1318" i="1"/>
  <c r="AZ982" i="1"/>
  <c r="AZ943" i="1"/>
  <c r="BA943" i="1"/>
  <c r="AZ912" i="1"/>
  <c r="BA912" i="1"/>
  <c r="BC912" i="1" s="1"/>
  <c r="BA746" i="1"/>
  <c r="BC746" i="1" s="1"/>
  <c r="AZ743" i="1"/>
  <c r="AZ514" i="1"/>
  <c r="BA514" i="1"/>
  <c r="BA2847" i="1"/>
  <c r="BA2763" i="1"/>
  <c r="BC2763" i="1" s="1"/>
  <c r="AZ2522" i="1"/>
  <c r="BA2522" i="1"/>
  <c r="AZ2331" i="1"/>
  <c r="BA2331" i="1"/>
  <c r="BA2327" i="1"/>
  <c r="BA2144" i="1"/>
  <c r="AZ1943" i="1"/>
  <c r="BA1943" i="1"/>
  <c r="AZ1757" i="1"/>
  <c r="BA1757" i="1"/>
  <c r="BC1757" i="1" s="1"/>
  <c r="BA970" i="1"/>
  <c r="BA889" i="1"/>
  <c r="AZ854" i="1"/>
  <c r="BA854" i="1"/>
  <c r="AZ814" i="1"/>
  <c r="BA814" i="1"/>
  <c r="AZ732" i="1"/>
  <c r="BA732" i="1"/>
  <c r="AZ700" i="1"/>
  <c r="BA700" i="1"/>
  <c r="AZ625" i="1"/>
  <c r="BA625" i="1"/>
  <c r="AZ2722" i="1"/>
  <c r="BA2722" i="1"/>
  <c r="BC2722" i="1" s="1"/>
  <c r="BA2389" i="1"/>
  <c r="AZ2246" i="1"/>
  <c r="BA2246" i="1"/>
  <c r="AZ1984" i="1"/>
  <c r="BA1984" i="1"/>
  <c r="AZ1950" i="1"/>
  <c r="BA1950" i="1"/>
  <c r="AZ1873" i="1"/>
  <c r="BA1873" i="1"/>
  <c r="BA1773" i="1"/>
  <c r="BC1773" i="1" s="1"/>
  <c r="AZ1490" i="1"/>
  <c r="BA1490" i="1"/>
  <c r="AZ802" i="1"/>
  <c r="BA802" i="1"/>
  <c r="AZ520" i="1"/>
  <c r="BA520" i="1"/>
  <c r="BC520" i="1" s="1"/>
  <c r="AW2867" i="1"/>
  <c r="AX2867" i="1"/>
  <c r="BA2867" i="1" s="1"/>
  <c r="AU2878" i="1"/>
  <c r="AW2871" i="1"/>
  <c r="AX2871" i="1"/>
  <c r="BA2871" i="1" s="1"/>
  <c r="AU2870" i="1"/>
  <c r="AW2855" i="1"/>
  <c r="AX2855" i="1"/>
  <c r="AW2802" i="1"/>
  <c r="AX2802" i="1"/>
  <c r="AZ2802" i="1" s="1"/>
  <c r="AY2755" i="1"/>
  <c r="BA2755" i="1" s="1"/>
  <c r="BC2755" i="1" s="1"/>
  <c r="AW2792" i="1"/>
  <c r="AX2792" i="1"/>
  <c r="AX2695" i="1"/>
  <c r="AZ2695" i="1" s="1"/>
  <c r="AW2695" i="1"/>
  <c r="AW2818" i="1"/>
  <c r="AX2818" i="1"/>
  <c r="AZ2818" i="1" s="1"/>
  <c r="AW2814" i="1"/>
  <c r="AX2814" i="1"/>
  <c r="AW2776" i="1"/>
  <c r="AX2776" i="1"/>
  <c r="AZ2776" i="1" s="1"/>
  <c r="AX2772" i="1"/>
  <c r="AZ2772" i="1" s="1"/>
  <c r="AW2772" i="1"/>
  <c r="AX2756" i="1"/>
  <c r="AZ2756" i="1" s="1"/>
  <c r="AW2756" i="1"/>
  <c r="AW2614" i="1"/>
  <c r="AX2614" i="1"/>
  <c r="AZ2614" i="1" s="1"/>
  <c r="AW2510" i="1"/>
  <c r="AX2510" i="1"/>
  <c r="AZ2510" i="1" s="1"/>
  <c r="AA2462" i="1"/>
  <c r="AH2462" i="1" s="1"/>
  <c r="AA2418" i="1"/>
  <c r="AH2418" i="1" s="1"/>
  <c r="AU2548" i="1"/>
  <c r="AX2541" i="1"/>
  <c r="BA2541" i="1" s="1"/>
  <c r="AW2541" i="1"/>
  <c r="AX2493" i="1"/>
  <c r="BA2493" i="1" s="1"/>
  <c r="AW2493" i="1"/>
  <c r="AW2228" i="1"/>
  <c r="AX2228" i="1"/>
  <c r="AA1536" i="1"/>
  <c r="AH1536" i="1" s="1"/>
  <c r="AA1517" i="1"/>
  <c r="AH1517" i="1" s="1"/>
  <c r="AU1517" i="1"/>
  <c r="AW1431" i="1"/>
  <c r="AX1431" i="1"/>
  <c r="AZ1431" i="1" s="1"/>
  <c r="AW2721" i="1"/>
  <c r="AX2721" i="1"/>
  <c r="AZ2721" i="1" s="1"/>
  <c r="AW2710" i="1"/>
  <c r="AX2710" i="1"/>
  <c r="AA2458" i="1"/>
  <c r="AH2458" i="1" s="1"/>
  <c r="AX2530" i="1"/>
  <c r="AZ2530" i="1" s="1"/>
  <c r="AW2530" i="1"/>
  <c r="AX2501" i="1"/>
  <c r="BA2501" i="1" s="1"/>
  <c r="AW2501" i="1"/>
  <c r="AW2486" i="1"/>
  <c r="AX2486" i="1"/>
  <c r="AZ2486" i="1" s="1"/>
  <c r="AA2442" i="1"/>
  <c r="AH2442" i="1" s="1"/>
  <c r="AW2267" i="1"/>
  <c r="AX2267" i="1"/>
  <c r="AZ2267" i="1" s="1"/>
  <c r="AY1394" i="1"/>
  <c r="BA1394" i="1" s="1"/>
  <c r="AW2713" i="1"/>
  <c r="AX2713" i="1"/>
  <c r="AZ2713" i="1" s="1"/>
  <c r="AW2494" i="1"/>
  <c r="AX2494" i="1"/>
  <c r="AZ2494" i="1" s="1"/>
  <c r="AX2412" i="1"/>
  <c r="AZ2412" i="1" s="1"/>
  <c r="AW2412" i="1"/>
  <c r="AA1560" i="1"/>
  <c r="AH1560" i="1" s="1"/>
  <c r="AA1529" i="1"/>
  <c r="AH1529" i="1" s="1"/>
  <c r="AU1529" i="1"/>
  <c r="AX1256" i="1"/>
  <c r="AW1256" i="1"/>
  <c r="AW1153" i="1"/>
  <c r="AX1153" i="1"/>
  <c r="AW2554" i="1"/>
  <c r="AX2554" i="1"/>
  <c r="AZ2554" i="1" s="1"/>
  <c r="AA2426" i="1"/>
  <c r="AH2426" i="1" s="1"/>
  <c r="AW2400" i="1"/>
  <c r="AX2400" i="1"/>
  <c r="AZ2400" i="1" s="1"/>
  <c r="AX1240" i="1"/>
  <c r="AW1240" i="1"/>
  <c r="AX1082" i="1"/>
  <c r="AZ1082" i="1" s="1"/>
  <c r="AW1082" i="1"/>
  <c r="AX1208" i="1"/>
  <c r="AW1208" i="1"/>
  <c r="AW1098" i="1"/>
  <c r="AX1098" i="1"/>
  <c r="AZ1098" i="1" s="1"/>
  <c r="AW1066" i="1"/>
  <c r="AX1066" i="1"/>
  <c r="AZ1066" i="1" s="1"/>
  <c r="AA1509" i="1"/>
  <c r="AH1509" i="1" s="1"/>
  <c r="AU1509" i="1"/>
  <c r="AW1462" i="1"/>
  <c r="AX1462" i="1"/>
  <c r="AZ1462" i="1" s="1"/>
  <c r="AY2602" i="1"/>
  <c r="AX2677" i="1"/>
  <c r="AZ2677" i="1" s="1"/>
  <c r="AW2677" i="1"/>
  <c r="AW2673" i="1"/>
  <c r="AX2673" i="1"/>
  <c r="AZ2673" i="1" s="1"/>
  <c r="AX2658" i="1"/>
  <c r="AW2658" i="1"/>
  <c r="AU2616" i="1"/>
  <c r="AW2410" i="1"/>
  <c r="AX2410" i="1"/>
  <c r="AZ2410" i="1" s="1"/>
  <c r="AX1522" i="1"/>
  <c r="AW1522" i="1"/>
  <c r="AX2415" i="1"/>
  <c r="AZ2415" i="1" s="1"/>
  <c r="AW2415" i="1"/>
  <c r="AW871" i="1"/>
  <c r="AX871" i="1"/>
  <c r="AX586" i="1"/>
  <c r="AW586" i="1"/>
  <c r="AW716" i="1"/>
  <c r="AX716" i="1"/>
  <c r="AZ716" i="1" s="1"/>
  <c r="AW2860" i="1"/>
  <c r="AX2860" i="1"/>
  <c r="AZ2860" i="1" s="1"/>
  <c r="AX2727" i="1"/>
  <c r="AZ2727" i="1" s="1"/>
  <c r="AW2727" i="1"/>
  <c r="AW2474" i="1"/>
  <c r="AX2474" i="1"/>
  <c r="AZ2474" i="1" s="1"/>
  <c r="AX2546" i="1"/>
  <c r="AZ2546" i="1" s="1"/>
  <c r="AW2546" i="1"/>
  <c r="AX2447" i="1"/>
  <c r="AZ2447" i="1" s="1"/>
  <c r="AW2447" i="1"/>
  <c r="AW2570" i="1"/>
  <c r="AX2570" i="1"/>
  <c r="AZ2570" i="1" s="1"/>
  <c r="AX2594" i="1"/>
  <c r="AZ2594" i="1" s="1"/>
  <c r="AW2594" i="1"/>
  <c r="BA2873" i="1"/>
  <c r="BC2873" i="1" s="1"/>
  <c r="AZ2718" i="1"/>
  <c r="BA2706" i="1"/>
  <c r="BA2650" i="1"/>
  <c r="BC2650" i="1" s="1"/>
  <c r="AZ2634" i="1"/>
  <c r="BA2630" i="1"/>
  <c r="BC2630" i="1" s="1"/>
  <c r="BA2626" i="1"/>
  <c r="BC2626" i="1" s="1"/>
  <c r="BA2428" i="1"/>
  <c r="BC2428" i="1" s="1"/>
  <c r="BA2394" i="1"/>
  <c r="BA2323" i="1"/>
  <c r="BA2322" i="1"/>
  <c r="BA2196" i="1"/>
  <c r="BA2185" i="1"/>
  <c r="BC2185" i="1" s="1"/>
  <c r="BA2165" i="1"/>
  <c r="BC2165" i="1" s="1"/>
  <c r="BA2113" i="1"/>
  <c r="BA2094" i="1"/>
  <c r="BA2039" i="1"/>
  <c r="BA2000" i="1"/>
  <c r="BA1929" i="1"/>
  <c r="BA1909" i="1"/>
  <c r="AZ1909" i="1"/>
  <c r="BA1877" i="1"/>
  <c r="BA1869" i="1"/>
  <c r="BA1795" i="1"/>
  <c r="BA1703" i="1"/>
  <c r="BA1549" i="1"/>
  <c r="AZ1406" i="1"/>
  <c r="BA1323" i="1"/>
  <c r="BA1259" i="1"/>
  <c r="BA1215" i="1"/>
  <c r="BA1184" i="1"/>
  <c r="BA1120" i="1"/>
  <c r="BA1002" i="1"/>
  <c r="AZ971" i="1"/>
  <c r="AZ959" i="1"/>
  <c r="BA855" i="1"/>
  <c r="BA791" i="1"/>
  <c r="BA779" i="1"/>
  <c r="BA621" i="1"/>
  <c r="BA555" i="1"/>
  <c r="BA531" i="1"/>
  <c r="BA431" i="1"/>
  <c r="BA438" i="1"/>
  <c r="BA429" i="1"/>
  <c r="BA1286" i="1"/>
  <c r="BA1160" i="1"/>
  <c r="AZ1160" i="1"/>
  <c r="BA1124" i="1"/>
  <c r="BA1054" i="1"/>
  <c r="BC1054" i="1" s="1"/>
  <c r="BA453" i="1"/>
  <c r="AZ388" i="1"/>
  <c r="BA2835" i="1"/>
  <c r="AZ2638" i="1"/>
  <c r="BA2590" i="1"/>
  <c r="BC2590" i="1" s="1"/>
  <c r="AZ2444" i="1"/>
  <c r="BA2384" i="1"/>
  <c r="BA2223" i="1"/>
  <c r="BA2128" i="1"/>
  <c r="BA2067" i="1"/>
  <c r="AZ1969" i="1"/>
  <c r="BA1969" i="1"/>
  <c r="BA1945" i="1"/>
  <c r="BA1937" i="1"/>
  <c r="BA1700" i="1"/>
  <c r="BC1700" i="1" s="1"/>
  <c r="AZ1630" i="1"/>
  <c r="AZ1529" i="1"/>
  <c r="BA1529" i="1"/>
  <c r="BA1450" i="1"/>
  <c r="AZ1252" i="1"/>
  <c r="BA1252" i="1"/>
  <c r="BC1252" i="1" s="1"/>
  <c r="BA1231" i="1"/>
  <c r="BA1220" i="1"/>
  <c r="AZ387" i="1"/>
  <c r="BA387" i="1"/>
  <c r="AZ1165" i="1"/>
  <c r="AZ746" i="1"/>
  <c r="AZ2767" i="1"/>
  <c r="BA2743" i="1"/>
  <c r="AZ2714" i="1"/>
  <c r="BA2714" i="1"/>
  <c r="BC2714" i="1" s="1"/>
  <c r="AZ2564" i="1"/>
  <c r="BA2564" i="1"/>
  <c r="AZ2416" i="1"/>
  <c r="BA2416" i="1"/>
  <c r="BC2416" i="1" s="1"/>
  <c r="AZ2390" i="1"/>
  <c r="AZ2374" i="1"/>
  <c r="BA2374" i="1"/>
  <c r="BA2350" i="1"/>
  <c r="AZ2292" i="1"/>
  <c r="BA2292" i="1"/>
  <c r="AZ2023" i="1"/>
  <c r="BA2023" i="1"/>
  <c r="AZ1865" i="1"/>
  <c r="BA1865" i="1"/>
  <c r="BA1769" i="1"/>
  <c r="BC1769" i="1" s="1"/>
  <c r="AZ1625" i="1"/>
  <c r="BA1625" i="1"/>
  <c r="AZ1458" i="1"/>
  <c r="BA1458" i="1"/>
  <c r="BA1453" i="1"/>
  <c r="AZ1251" i="1"/>
  <c r="BA1251" i="1"/>
  <c r="AZ935" i="1"/>
  <c r="BA935" i="1"/>
  <c r="BA806" i="1"/>
  <c r="AZ778" i="1"/>
  <c r="BA778" i="1"/>
  <c r="BA719" i="1"/>
  <c r="AZ617" i="1"/>
  <c r="BA617" i="1"/>
  <c r="BA687" i="1"/>
  <c r="AZ470" i="1"/>
  <c r="BA470" i="1"/>
  <c r="AZ2730" i="1"/>
  <c r="BA2730" i="1"/>
  <c r="BA2517" i="1"/>
  <c r="AZ2179" i="1"/>
  <c r="BA2179" i="1"/>
  <c r="BC2179" i="1" s="1"/>
  <c r="BA2053" i="1"/>
  <c r="AZ2053" i="1"/>
  <c r="AZ1836" i="1"/>
  <c r="BA1836" i="1"/>
  <c r="BA1590" i="1"/>
  <c r="BA1423" i="1"/>
  <c r="AZ2763" i="1"/>
  <c r="AZ2203" i="1"/>
  <c r="AZ2144" i="1"/>
  <c r="AZ1844" i="1"/>
  <c r="AZ1411" i="1"/>
  <c r="BA1192" i="1"/>
  <c r="AZ1192" i="1"/>
  <c r="AZ1157" i="1"/>
  <c r="AZ476" i="1"/>
  <c r="AZ715" i="1"/>
  <c r="AZ409" i="1"/>
  <c r="AZ2669" i="1"/>
  <c r="AZ2622" i="1"/>
  <c r="AZ2378" i="1"/>
  <c r="BA2273" i="1"/>
  <c r="AZ2187" i="1"/>
  <c r="AZ2035" i="1"/>
  <c r="AZ1870" i="1"/>
  <c r="AZ1838" i="1"/>
  <c r="AZ1775" i="1"/>
  <c r="AZ1773" i="1"/>
  <c r="AZ1536" i="1"/>
  <c r="AZ1426" i="1"/>
  <c r="AZ1423" i="1"/>
  <c r="AZ1387" i="1"/>
  <c r="AZ1378" i="1"/>
  <c r="BA1144" i="1"/>
  <c r="AZ1144" i="1"/>
  <c r="AZ1027" i="1"/>
  <c r="AZ489" i="1"/>
  <c r="AZ2372" i="1"/>
  <c r="AZ2350" i="1"/>
  <c r="AZ2334" i="1"/>
  <c r="AZ2330" i="1"/>
  <c r="AZ2327" i="1"/>
  <c r="AZ2231" i="1"/>
  <c r="AZ1968" i="1"/>
  <c r="AZ1633" i="1"/>
  <c r="AZ1453" i="1"/>
  <c r="AZ1356" i="1"/>
  <c r="AZ1248" i="1"/>
  <c r="AZ970" i="1"/>
  <c r="AZ947" i="1"/>
  <c r="AZ920" i="1"/>
  <c r="AZ882" i="1"/>
  <c r="AZ806" i="1"/>
  <c r="AZ719" i="1"/>
  <c r="AZ460" i="1"/>
  <c r="AZ687" i="1"/>
  <c r="BA409" i="1"/>
  <c r="AZ2717" i="1"/>
  <c r="BA2622" i="1"/>
  <c r="BA2378" i="1"/>
  <c r="AZ2314" i="1"/>
  <c r="BA1933" i="1"/>
  <c r="AZ1933" i="1"/>
  <c r="AZ1881" i="1"/>
  <c r="BA1426" i="1"/>
  <c r="AZ1418" i="1"/>
  <c r="BA1378" i="1"/>
  <c r="BC1378" i="1" s="1"/>
  <c r="AZ1030" i="1"/>
  <c r="AZ866" i="1"/>
  <c r="AZ591" i="1"/>
  <c r="AZ2026" i="1"/>
  <c r="AZ1940" i="1"/>
  <c r="BA651" i="1"/>
  <c r="BA2891" i="1"/>
  <c r="AZ2610" i="1"/>
  <c r="BA2549" i="1"/>
  <c r="BA2349" i="1"/>
  <c r="BA2330" i="1"/>
  <c r="BA2203" i="1"/>
  <c r="BA1844" i="1"/>
  <c r="AZ1769" i="1"/>
  <c r="BA1633" i="1"/>
  <c r="BA1411" i="1"/>
  <c r="AZ1141" i="1"/>
  <c r="BA667" i="1"/>
  <c r="AZ528" i="1"/>
  <c r="BA715" i="1"/>
  <c r="BC715" i="1" s="1"/>
  <c r="BA2314" i="1"/>
  <c r="BA2187" i="1"/>
  <c r="BA2169" i="1"/>
  <c r="BA2035" i="1"/>
  <c r="BA1881" i="1"/>
  <c r="BA1870" i="1"/>
  <c r="BA1838" i="1"/>
  <c r="BA1775" i="1"/>
  <c r="BA1536" i="1"/>
  <c r="BA1418" i="1"/>
  <c r="BA1387" i="1"/>
  <c r="BA1027" i="1"/>
  <c r="BA489" i="1"/>
  <c r="AH2430" i="1"/>
  <c r="AH2417" i="1"/>
  <c r="AH2433" i="1"/>
  <c r="AH2429" i="1"/>
  <c r="AP530" i="1"/>
  <c r="Z2516" i="1"/>
  <c r="AU2516" i="1" s="1"/>
  <c r="AE2212" i="1"/>
  <c r="AL2212" i="1" s="1"/>
  <c r="AL2907" i="1"/>
  <c r="AL2445" i="1"/>
  <c r="AP917" i="1"/>
  <c r="AE2603" i="1"/>
  <c r="AL2603" i="1" s="1"/>
  <c r="AE1059" i="1"/>
  <c r="Z804" i="1"/>
  <c r="AU804" i="1" s="1"/>
  <c r="Z2897" i="1"/>
  <c r="AU2897" i="1" s="1"/>
  <c r="AL2667" i="1"/>
  <c r="Z2793" i="1"/>
  <c r="AU2793" i="1" s="1"/>
  <c r="Z2588" i="1"/>
  <c r="AP1922" i="1"/>
  <c r="Z2792" i="1"/>
  <c r="AU2792" i="1" s="1"/>
  <c r="AE2268" i="1"/>
  <c r="AE693" i="1"/>
  <c r="AL693" i="1" s="1"/>
  <c r="Z2840" i="1"/>
  <c r="AU2840" i="1" s="1"/>
  <c r="AP2445" i="1"/>
  <c r="AP1634" i="1"/>
  <c r="AE1634" i="1"/>
  <c r="AE1217" i="1"/>
  <c r="AL2740" i="1"/>
  <c r="Z2776" i="1"/>
  <c r="AU2776" i="1" s="1"/>
  <c r="AE2684" i="1"/>
  <c r="AL2651" i="1"/>
  <c r="AP2672" i="1"/>
  <c r="AL2387" i="1"/>
  <c r="AE2382" i="1"/>
  <c r="AE2797" i="1"/>
  <c r="Z385" i="1"/>
  <c r="AU385" i="1" s="1"/>
  <c r="Z1634" i="1"/>
  <c r="AU1634" i="1" s="1"/>
  <c r="AE2655" i="1"/>
  <c r="Z2568" i="1"/>
  <c r="Z2780" i="1"/>
  <c r="AU2780" i="1" s="1"/>
  <c r="Z2785" i="1"/>
  <c r="AU2785" i="1" s="1"/>
  <c r="AL2887" i="1"/>
  <c r="AP2808" i="1"/>
  <c r="AP2740" i="1"/>
  <c r="AP2785" i="1"/>
  <c r="AL2287" i="1"/>
  <c r="AL2812" i="1"/>
  <c r="AP2382" i="1"/>
  <c r="AE2515" i="1"/>
  <c r="Z2515" i="1"/>
  <c r="AU2515" i="1" s="1"/>
  <c r="Z683" i="1"/>
  <c r="AU683" i="1" s="1"/>
  <c r="AE2221" i="1"/>
  <c r="AL2899" i="1"/>
  <c r="AP2515" i="1"/>
  <c r="AP2719" i="1"/>
  <c r="Z2539" i="1"/>
  <c r="AU2539" i="1" s="1"/>
  <c r="AP2221" i="1"/>
  <c r="AE2451" i="1"/>
  <c r="AL2451" i="1" s="1"/>
  <c r="AL2221" i="1"/>
  <c r="AP2797" i="1"/>
  <c r="AL2392" i="1"/>
  <c r="Z2636" i="1"/>
  <c r="Z2500" i="1"/>
  <c r="AU2500" i="1" s="1"/>
  <c r="AP2370" i="1"/>
  <c r="Z2021" i="1"/>
  <c r="AU2021" i="1" s="1"/>
  <c r="Z2797" i="1"/>
  <c r="AU2797" i="1" s="1"/>
  <c r="AL2699" i="1"/>
  <c r="AE2545" i="1"/>
  <c r="Z2114" i="1"/>
  <c r="AU2114" i="1" s="1"/>
  <c r="Z2134" i="1"/>
  <c r="Z570" i="1"/>
  <c r="AU570" i="1" s="1"/>
  <c r="AP2878" i="1"/>
  <c r="AL2877" i="1"/>
  <c r="AE2903" i="1"/>
  <c r="AE2808" i="1"/>
  <c r="AP2692" i="1"/>
  <c r="Z1414" i="1"/>
  <c r="AU1414" i="1" s="1"/>
  <c r="Z2445" i="1"/>
  <c r="AU2445" i="1" s="1"/>
  <c r="AL2903" i="1"/>
  <c r="AL2808" i="1"/>
  <c r="AS2808" i="1" s="1"/>
  <c r="Z2809" i="1"/>
  <c r="AU2809" i="1" s="1"/>
  <c r="AE2740" i="1"/>
  <c r="AL2911" i="1"/>
  <c r="AE2736" i="1"/>
  <c r="AE2552" i="1"/>
  <c r="AL2552" i="1" s="1"/>
  <c r="Z2737" i="1"/>
  <c r="AU2737" i="1" s="1"/>
  <c r="Z2556" i="1"/>
  <c r="AU2556" i="1" s="1"/>
  <c r="Z2736" i="1"/>
  <c r="AU2736" i="1" s="1"/>
  <c r="Z2660" i="1"/>
  <c r="AU2660" i="1" s="1"/>
  <c r="AL2891" i="1"/>
  <c r="AP2736" i="1"/>
  <c r="Z2801" i="1"/>
  <c r="AU2801" i="1" s="1"/>
  <c r="Z2640" i="1"/>
  <c r="AE2796" i="1"/>
  <c r="AP848" i="1"/>
  <c r="AE2536" i="1"/>
  <c r="AE1594" i="1"/>
  <c r="AL1594" i="1" s="1"/>
  <c r="AL2226" i="1"/>
  <c r="Z2370" i="1"/>
  <c r="AU2370" i="1" s="1"/>
  <c r="AE917" i="1"/>
  <c r="Z2369" i="1"/>
  <c r="AU2369" i="1" s="1"/>
  <c r="Z2668" i="1"/>
  <c r="Z1958" i="1"/>
  <c r="AU1958" i="1" s="1"/>
  <c r="Z651" i="1"/>
  <c r="AU651" i="1" s="1"/>
  <c r="AP2219" i="1"/>
  <c r="AE1958" i="1"/>
  <c r="AE872" i="1"/>
  <c r="AS2915" i="1"/>
  <c r="AE2849" i="1"/>
  <c r="AL2796" i="1"/>
  <c r="AP2741" i="1"/>
  <c r="AL2659" i="1"/>
  <c r="AP2536" i="1"/>
  <c r="AE2366" i="1"/>
  <c r="AP2355" i="1"/>
  <c r="Z1879" i="1"/>
  <c r="AU1879" i="1" s="1"/>
  <c r="Z1667" i="1"/>
  <c r="AU1667" i="1" s="1"/>
  <c r="Z615" i="1"/>
  <c r="AU615" i="1" s="1"/>
  <c r="AP651" i="1"/>
  <c r="AS2847" i="1"/>
  <c r="AP2123" i="1"/>
  <c r="Z1887" i="1"/>
  <c r="AU1887" i="1" s="1"/>
  <c r="AE880" i="1"/>
  <c r="Z1836" i="1"/>
  <c r="AU1836" i="1" s="1"/>
  <c r="AE1836" i="1"/>
  <c r="AP1836" i="1" s="1"/>
  <c r="AE1946" i="1"/>
  <c r="AP1745" i="1"/>
  <c r="AE2896" i="1"/>
  <c r="Z2896" i="1"/>
  <c r="AU2896" i="1" s="1"/>
  <c r="AP2896" i="1"/>
  <c r="AE2608" i="1"/>
  <c r="Z2608" i="1"/>
  <c r="AU2608" i="1" s="1"/>
  <c r="AL2608" i="1"/>
  <c r="Z2404" i="1"/>
  <c r="AL2837" i="1"/>
  <c r="Z2837" i="1"/>
  <c r="AU2837" i="1" s="1"/>
  <c r="AE2837" i="1"/>
  <c r="AS2877" i="1"/>
  <c r="AE2877" i="1"/>
  <c r="AS2841" i="1"/>
  <c r="AP2841" i="1"/>
  <c r="Z2829" i="1"/>
  <c r="AU2829" i="1" s="1"/>
  <c r="AP2829" i="1"/>
  <c r="Z2817" i="1"/>
  <c r="AU2817" i="1" s="1"/>
  <c r="AE2817" i="1"/>
  <c r="AE2812" i="1"/>
  <c r="AP2812" i="1"/>
  <c r="Z2777" i="1"/>
  <c r="AU2777" i="1" s="1"/>
  <c r="AP2837" i="1"/>
  <c r="AP2608" i="1"/>
  <c r="AL2244" i="1"/>
  <c r="AL2258" i="1"/>
  <c r="AL2896" i="1"/>
  <c r="Z2643" i="1"/>
  <c r="AU2643" i="1" s="1"/>
  <c r="Z2607" i="1"/>
  <c r="AU2607" i="1" s="1"/>
  <c r="AL2607" i="1"/>
  <c r="Z2351" i="1"/>
  <c r="AU2351" i="1" s="1"/>
  <c r="AE2351" i="1"/>
  <c r="AL2351" i="1"/>
  <c r="Z1953" i="1"/>
  <c r="AU1953" i="1" s="1"/>
  <c r="AP1953" i="1"/>
  <c r="AL2780" i="1"/>
  <c r="AP2780" i="1"/>
  <c r="Z2664" i="1"/>
  <c r="AU2664" i="1" s="1"/>
  <c r="AE2631" i="1"/>
  <c r="AL2631" i="1" s="1"/>
  <c r="AE2513" i="1"/>
  <c r="AP2513" i="1"/>
  <c r="AE2475" i="1"/>
  <c r="Z2475" i="1"/>
  <c r="AU2475" i="1" s="1"/>
  <c r="AE1820" i="1"/>
  <c r="Z1820" i="1"/>
  <c r="AU1820" i="1" s="1"/>
  <c r="AP1820" i="1"/>
  <c r="Z1959" i="1"/>
  <c r="AU1959" i="1" s="1"/>
  <c r="AP1959" i="1"/>
  <c r="Z972" i="1"/>
  <c r="AU972" i="1" s="1"/>
  <c r="AE1357" i="1"/>
  <c r="Z1083" i="1"/>
  <c r="AU1083" i="1" s="1"/>
  <c r="AL2710" i="1"/>
  <c r="AS2710" i="1" s="1"/>
  <c r="AE2710" i="1"/>
  <c r="Z1816" i="1"/>
  <c r="AU1816" i="1" s="1"/>
  <c r="Z589" i="1"/>
  <c r="AU589" i="1" s="1"/>
  <c r="Z1904" i="1"/>
  <c r="AU1904" i="1" s="1"/>
  <c r="AL2781" i="1"/>
  <c r="Z2781" i="1"/>
  <c r="AU2781" i="1" s="1"/>
  <c r="Z1741" i="1"/>
  <c r="AU1741" i="1" s="1"/>
  <c r="AE1741" i="1"/>
  <c r="AP1741" i="1"/>
  <c r="AL2655" i="1"/>
  <c r="AP2655" i="1"/>
  <c r="AQ2655" i="1" s="1"/>
  <c r="AR2655" i="1" s="1"/>
  <c r="AS2896" i="1"/>
  <c r="AP2710" i="1"/>
  <c r="AE2781" i="1"/>
  <c r="AS2655" i="1"/>
  <c r="Z1043" i="1"/>
  <c r="AS2899" i="1"/>
  <c r="AE2899" i="1"/>
  <c r="AP2903" i="1"/>
  <c r="Z2899" i="1"/>
  <c r="AU2899" i="1" s="1"/>
  <c r="Z2903" i="1"/>
  <c r="AU2903" i="1" s="1"/>
  <c r="AE2829" i="1"/>
  <c r="AL2841" i="1"/>
  <c r="AL2776" i="1"/>
  <c r="Z2796" i="1"/>
  <c r="AU2796" i="1" s="1"/>
  <c r="AE2741" i="1"/>
  <c r="AP2801" i="1"/>
  <c r="AP2369" i="1"/>
  <c r="AE2553" i="1"/>
  <c r="AE2369" i="1"/>
  <c r="AL2373" i="1"/>
  <c r="Z1785" i="1"/>
  <c r="AU1785" i="1" s="1"/>
  <c r="Z1566" i="1"/>
  <c r="AU1566" i="1" s="1"/>
  <c r="AE666" i="1"/>
  <c r="Z1404" i="1"/>
  <c r="AE564" i="1"/>
  <c r="AE2887" i="1"/>
  <c r="Z2877" i="1"/>
  <c r="AU2877" i="1" s="1"/>
  <c r="AL2829" i="1"/>
  <c r="Z2841" i="1"/>
  <c r="AU2841" i="1" s="1"/>
  <c r="AP2796" i="1"/>
  <c r="AE2776" i="1"/>
  <c r="AL2536" i="1"/>
  <c r="AL2219" i="1"/>
  <c r="AE1982" i="1"/>
  <c r="AE1914" i="1"/>
  <c r="AE1887" i="1"/>
  <c r="Z1349" i="1"/>
  <c r="AU1349" i="1" s="1"/>
  <c r="Z2123" i="1"/>
  <c r="AU2123" i="1" s="1"/>
  <c r="AE1742" i="1"/>
  <c r="AS2824" i="1"/>
  <c r="AL2676" i="1"/>
  <c r="AL2595" i="1"/>
  <c r="AP2377" i="1"/>
  <c r="AE2244" i="1"/>
  <c r="Z2619" i="1"/>
  <c r="AU2619" i="1" s="1"/>
  <c r="AP2244" i="1"/>
  <c r="AE2258" i="1"/>
  <c r="AP1946" i="1"/>
  <c r="Z1946" i="1"/>
  <c r="AU1946" i="1" s="1"/>
  <c r="AE1745" i="1"/>
  <c r="Z1550" i="1"/>
  <c r="AU1550" i="1" s="1"/>
  <c r="Z1611" i="1"/>
  <c r="Z1353" i="1"/>
  <c r="Z1357" i="1"/>
  <c r="AU1357" i="1" s="1"/>
  <c r="AP2781" i="1"/>
  <c r="AP2258" i="1"/>
  <c r="Z1745" i="1"/>
  <c r="AU1745" i="1" s="1"/>
  <c r="AP1357" i="1"/>
  <c r="Z2900" i="1"/>
  <c r="AU2900" i="1" s="1"/>
  <c r="AP2847" i="1"/>
  <c r="AE2861" i="1"/>
  <c r="Z2595" i="1"/>
  <c r="AU2595" i="1" s="1"/>
  <c r="AE2332" i="1"/>
  <c r="AP2173" i="1"/>
  <c r="AE1959" i="1"/>
  <c r="Z1408" i="1"/>
  <c r="AS2895" i="1"/>
  <c r="AE2824" i="1"/>
  <c r="Z2600" i="1"/>
  <c r="AE2234" i="1"/>
  <c r="AP2363" i="1"/>
  <c r="AE2878" i="1"/>
  <c r="AP2824" i="1"/>
  <c r="Z2824" i="1"/>
  <c r="AU2824" i="1" s="1"/>
  <c r="AE2848" i="1"/>
  <c r="AP2753" i="1"/>
  <c r="AP1719" i="1"/>
  <c r="Z1719" i="1"/>
  <c r="AU1719" i="1" s="1"/>
  <c r="AP1786" i="1"/>
  <c r="Z1786" i="1"/>
  <c r="AU1786" i="1" s="1"/>
  <c r="AE1800" i="1"/>
  <c r="AP1515" i="1"/>
  <c r="Z1442" i="1"/>
  <c r="AU1442" i="1" s="1"/>
  <c r="AP1442" i="1"/>
  <c r="Z1436" i="1"/>
  <c r="AU1436" i="1" s="1"/>
  <c r="AP1436" i="1"/>
  <c r="AP1420" i="1"/>
  <c r="AE1534" i="1"/>
  <c r="Z1249" i="1"/>
  <c r="AU1249" i="1" s="1"/>
  <c r="AE1332" i="1"/>
  <c r="AP1332" i="1"/>
  <c r="Z1598" i="1"/>
  <c r="AU1598" i="1" s="1"/>
  <c r="AS2918" i="1"/>
  <c r="AL2918" i="1"/>
  <c r="AP2884" i="1"/>
  <c r="AL2884" i="1"/>
  <c r="Z2289" i="1"/>
  <c r="AU2289" i="1" s="1"/>
  <c r="AE2289" i="1"/>
  <c r="AP2260" i="1"/>
  <c r="AE2260" i="1"/>
  <c r="Z2260" i="1"/>
  <c r="AU2260" i="1" s="1"/>
  <c r="Z2022" i="1"/>
  <c r="AU2022" i="1" s="1"/>
  <c r="AP2022" i="1"/>
  <c r="AE2607" i="1"/>
  <c r="AE2520" i="1"/>
  <c r="AL2520" i="1" s="1"/>
  <c r="AE2173" i="1"/>
  <c r="Z1663" i="1"/>
  <c r="AU1663" i="1" s="1"/>
  <c r="Z1833" i="1"/>
  <c r="AU1833" i="1" s="1"/>
  <c r="AP2595" i="1"/>
  <c r="Z2576" i="1"/>
  <c r="AS2748" i="1"/>
  <c r="AE2537" i="1"/>
  <c r="AL2537" i="1" s="1"/>
  <c r="Z2266" i="1"/>
  <c r="AU2266" i="1" s="1"/>
  <c r="Z1481" i="1"/>
  <c r="AU1481" i="1" s="1"/>
  <c r="AE2595" i="1"/>
  <c r="AP2748" i="1"/>
  <c r="Z2656" i="1"/>
  <c r="AU2656" i="1" s="1"/>
  <c r="AP2611" i="1"/>
  <c r="Z2592" i="1"/>
  <c r="AU2592" i="1" s="1"/>
  <c r="AL2611" i="1"/>
  <c r="Z2508" i="1"/>
  <c r="AU2508" i="1" s="1"/>
  <c r="AE2219" i="1"/>
  <c r="AE2286" i="1"/>
  <c r="AE2663" i="1"/>
  <c r="Z2532" i="1"/>
  <c r="AU2532" i="1" s="1"/>
  <c r="Z2068" i="1"/>
  <c r="AU2068" i="1" s="1"/>
  <c r="AP2068" i="1"/>
  <c r="Z2544" i="1"/>
  <c r="AU2544" i="1" s="1"/>
  <c r="AE2396" i="1"/>
  <c r="Z2396" i="1"/>
  <c r="AU2396" i="1" s="1"/>
  <c r="AP2396" i="1"/>
  <c r="Z1491" i="1"/>
  <c r="AU1491" i="1" s="1"/>
  <c r="AP780" i="1"/>
  <c r="AE780" i="1"/>
  <c r="Z2343" i="1"/>
  <c r="AS2892" i="1"/>
  <c r="AP2833" i="1"/>
  <c r="Z2861" i="1"/>
  <c r="AU2861" i="1" s="1"/>
  <c r="AP2688" i="1"/>
  <c r="AQ2688" i="1" s="1"/>
  <c r="AR2688" i="1" s="1"/>
  <c r="AL2302" i="1"/>
  <c r="Z2663" i="1"/>
  <c r="AU2663" i="1" s="1"/>
  <c r="AS870" i="1"/>
  <c r="Z780" i="1"/>
  <c r="AU780" i="1" s="1"/>
  <c r="Z1648" i="1"/>
  <c r="AU1648" i="1" s="1"/>
  <c r="Z2320" i="1"/>
  <c r="AU2320" i="1" s="1"/>
  <c r="AP2320" i="1"/>
  <c r="AP2252" i="1"/>
  <c r="Z2252" i="1"/>
  <c r="AU2252" i="1" s="1"/>
  <c r="Z1895" i="1"/>
  <c r="AU1895" i="1" s="1"/>
  <c r="AS2861" i="1"/>
  <c r="AP2861" i="1"/>
  <c r="Z2465" i="1"/>
  <c r="AU2465" i="1" s="1"/>
  <c r="Z2024" i="1"/>
  <c r="AU2024" i="1" s="1"/>
  <c r="AE2024" i="1"/>
  <c r="AP2024" i="1"/>
  <c r="AS2523" i="1"/>
  <c r="AP2523" i="1"/>
  <c r="AQ2523" i="1" s="1"/>
  <c r="AR2523" i="1" s="1"/>
  <c r="Z2504" i="1"/>
  <c r="Z2575" i="1"/>
  <c r="Z1543" i="1"/>
  <c r="Z2531" i="1"/>
  <c r="AU2531" i="1" s="1"/>
  <c r="Z1004" i="1"/>
  <c r="AU1004" i="1" s="1"/>
  <c r="AE1004" i="1"/>
  <c r="AP556" i="1"/>
  <c r="AE556" i="1"/>
  <c r="AS2848" i="1"/>
  <c r="AL2745" i="1"/>
  <c r="AE2523" i="1"/>
  <c r="Z2848" i="1"/>
  <c r="AU2848" i="1" s="1"/>
  <c r="Z2753" i="1"/>
  <c r="AU2753" i="1" s="1"/>
  <c r="Z2523" i="1"/>
  <c r="AU2523" i="1" s="1"/>
  <c r="AL2507" i="1"/>
  <c r="Z2405" i="1"/>
  <c r="AU2405" i="1" s="1"/>
  <c r="Z2363" i="1"/>
  <c r="AU2363" i="1" s="1"/>
  <c r="AL2363" i="1"/>
  <c r="Z1773" i="1"/>
  <c r="AU1773" i="1" s="1"/>
  <c r="Z1457" i="1"/>
  <c r="Z1365" i="1"/>
  <c r="AU1365" i="1" s="1"/>
  <c r="Z1304" i="1"/>
  <c r="AU1304" i="1" s="1"/>
  <c r="AP1304" i="1"/>
  <c r="Z796" i="1"/>
  <c r="AU796" i="1" s="1"/>
  <c r="Z1233" i="1"/>
  <c r="AU1233" i="1" s="1"/>
  <c r="Z1418" i="1"/>
  <c r="AU1418" i="1" s="1"/>
  <c r="Z2032" i="1"/>
  <c r="AU2032" i="1" s="1"/>
  <c r="AL2840" i="1"/>
  <c r="AL2672" i="1"/>
  <c r="AP2907" i="1"/>
  <c r="Z2907" i="1"/>
  <c r="AU2907" i="1" s="1"/>
  <c r="AP2853" i="1"/>
  <c r="AE2840" i="1"/>
  <c r="AS2840" i="1"/>
  <c r="Z2732" i="1"/>
  <c r="AU2732" i="1" s="1"/>
  <c r="AP2651" i="1"/>
  <c r="AQ2651" i="1" s="1"/>
  <c r="AR2651" i="1" s="1"/>
  <c r="Z2624" i="1"/>
  <c r="AU2624" i="1" s="1"/>
  <c r="AP2684" i="1"/>
  <c r="AL2719" i="1"/>
  <c r="Z2667" i="1"/>
  <c r="AU2667" i="1" s="1"/>
  <c r="AL2456" i="1"/>
  <c r="Z2392" i="1"/>
  <c r="AU2392" i="1" s="1"/>
  <c r="Z2489" i="1"/>
  <c r="AE1304" i="1"/>
  <c r="AP1903" i="1"/>
  <c r="Z1903" i="1"/>
  <c r="AU1903" i="1" s="1"/>
  <c r="Z1840" i="1"/>
  <c r="AU1840" i="1" s="1"/>
  <c r="AP1682" i="1"/>
  <c r="AP1919" i="1"/>
  <c r="AP1285" i="1"/>
  <c r="AP1653" i="1"/>
  <c r="Z1653" i="1"/>
  <c r="AU1653" i="1" s="1"/>
  <c r="Z2118" i="1"/>
  <c r="Z2761" i="1"/>
  <c r="AU2761" i="1" s="1"/>
  <c r="AL2761" i="1"/>
  <c r="Z1825" i="1"/>
  <c r="AU1825" i="1" s="1"/>
  <c r="Z1475" i="1"/>
  <c r="AP2065" i="1"/>
  <c r="Z1305" i="1"/>
  <c r="AU1305" i="1" s="1"/>
  <c r="Z1622" i="1"/>
  <c r="AU1622" i="1" s="1"/>
  <c r="AS2907" i="1"/>
  <c r="Z2684" i="1"/>
  <c r="AU2684" i="1" s="1"/>
  <c r="AE2719" i="1"/>
  <c r="AE2667" i="1"/>
  <c r="Z2038" i="1"/>
  <c r="AU2038" i="1" s="1"/>
  <c r="AP2392" i="1"/>
  <c r="Z1922" i="1"/>
  <c r="AU1922" i="1" s="1"/>
  <c r="AP1708" i="1"/>
  <c r="AP1864" i="1"/>
  <c r="Z1801" i="1"/>
  <c r="AU1801" i="1" s="1"/>
  <c r="Z1662" i="1"/>
  <c r="AU1662" i="1" s="1"/>
  <c r="AS2870" i="1"/>
  <c r="AP2667" i="1"/>
  <c r="AL2684" i="1"/>
  <c r="Z2421" i="1"/>
  <c r="AU2421" i="1" s="1"/>
  <c r="Z1868" i="1"/>
  <c r="AU1868" i="1" s="1"/>
  <c r="AP1773" i="1"/>
  <c r="AP1662" i="1"/>
  <c r="AE1773" i="1"/>
  <c r="Z846" i="1"/>
  <c r="Z588" i="1"/>
  <c r="AU588" i="1" s="1"/>
  <c r="AE532" i="1"/>
  <c r="AP532" i="1"/>
  <c r="AE2266" i="1"/>
  <c r="AP2266" i="1"/>
  <c r="Z1313" i="1"/>
  <c r="Z1476" i="1"/>
  <c r="AL2599" i="1"/>
  <c r="AE2599" i="1"/>
  <c r="AE2103" i="1"/>
  <c r="AP2700" i="1"/>
  <c r="Z1225" i="1"/>
  <c r="AP2524" i="1"/>
  <c r="AE1384" i="1"/>
  <c r="AP1384" i="1"/>
  <c r="Z1312" i="1"/>
  <c r="Z2555" i="1"/>
  <c r="AU2555" i="1" s="1"/>
  <c r="AS2555" i="1"/>
  <c r="Z2700" i="1"/>
  <c r="AU2700" i="1" s="1"/>
  <c r="AE2659" i="1"/>
  <c r="AP2229" i="1"/>
  <c r="AP1437" i="1"/>
  <c r="Z1437" i="1"/>
  <c r="AU1437" i="1" s="1"/>
  <c r="AP1434" i="1"/>
  <c r="Z1434" i="1"/>
  <c r="AU1434" i="1" s="1"/>
  <c r="Z1300" i="1"/>
  <c r="Z933" i="1"/>
  <c r="AU933" i="1" s="1"/>
  <c r="AE933" i="1"/>
  <c r="AL2252" i="1"/>
  <c r="AE2252" i="1"/>
  <c r="AE2813" i="1"/>
  <c r="AP2792" i="1"/>
  <c r="Z2888" i="1"/>
  <c r="AU2888" i="1" s="1"/>
  <c r="AP2813" i="1"/>
  <c r="AE2715" i="1"/>
  <c r="AS2688" i="1"/>
  <c r="AP2304" i="1"/>
  <c r="Z2483" i="1"/>
  <c r="AL2268" i="1"/>
  <c r="Z2528" i="1"/>
  <c r="AU2528" i="1" s="1"/>
  <c r="AE2505" i="1"/>
  <c r="AL2235" i="1"/>
  <c r="Z1927" i="1"/>
  <c r="AU1927" i="1" s="1"/>
  <c r="AP1766" i="1"/>
  <c r="Z1888" i="1"/>
  <c r="AU1888" i="1" s="1"/>
  <c r="AE1107" i="1"/>
  <c r="AP880" i="1"/>
  <c r="Z1483" i="1"/>
  <c r="AU1483" i="1" s="1"/>
  <c r="Z1536" i="1"/>
  <c r="AU1536" i="1" s="1"/>
  <c r="Z1484" i="1"/>
  <c r="AU1484" i="1" s="1"/>
  <c r="Z2281" i="1"/>
  <c r="AU2281" i="1" s="1"/>
  <c r="AL2281" i="1"/>
  <c r="AE2281" i="1"/>
  <c r="AP581" i="1"/>
  <c r="AE581" i="1"/>
  <c r="AE740" i="1"/>
  <c r="Z2744" i="1"/>
  <c r="AU2744" i="1" s="1"/>
  <c r="AE2744" i="1"/>
  <c r="AE1446" i="1"/>
  <c r="AE1975" i="1"/>
  <c r="Z1523" i="1"/>
  <c r="Z2190" i="1"/>
  <c r="AU2190" i="1" s="1"/>
  <c r="Z2391" i="1"/>
  <c r="AU2391" i="1" s="1"/>
  <c r="AL2391" i="1"/>
  <c r="Z2203" i="1"/>
  <c r="Z1718" i="1"/>
  <c r="AU1718" i="1" s="1"/>
  <c r="AP1718" i="1"/>
  <c r="Z2491" i="1"/>
  <c r="AU2491" i="1" s="1"/>
  <c r="Z2277" i="1"/>
  <c r="AU2277" i="1" s="1"/>
  <c r="AL2277" i="1"/>
  <c r="AE2911" i="1"/>
  <c r="Z2745" i="1"/>
  <c r="AU2745" i="1" s="1"/>
  <c r="AP2659" i="1"/>
  <c r="AQ2659" i="1" s="1"/>
  <c r="AR2659" i="1" s="1"/>
  <c r="Z2304" i="1"/>
  <c r="AU2304" i="1" s="1"/>
  <c r="Z1804" i="1"/>
  <c r="Z1673" i="1"/>
  <c r="AU1673" i="1" s="1"/>
  <c r="Z1452" i="1"/>
  <c r="Z1445" i="1"/>
  <c r="AE2891" i="1"/>
  <c r="AP2888" i="1"/>
  <c r="Z2524" i="1"/>
  <c r="AU2524" i="1" s="1"/>
  <c r="Z2659" i="1"/>
  <c r="AU2659" i="1" s="1"/>
  <c r="AS2699" i="1"/>
  <c r="AE2229" i="1"/>
  <c r="AL2229" i="1"/>
  <c r="Z2382" i="1"/>
  <c r="AU2382" i="1" s="1"/>
  <c r="AP1673" i="1"/>
  <c r="Z1524" i="1"/>
  <c r="AU1524" i="1" s="1"/>
  <c r="AP1975" i="1"/>
  <c r="AE1718" i="1"/>
  <c r="AE717" i="1"/>
  <c r="AE591" i="1"/>
  <c r="Z1254" i="1"/>
  <c r="Z1332" i="1"/>
  <c r="AU1332" i="1" s="1"/>
  <c r="Z1230" i="1"/>
  <c r="AU1230" i="1" s="1"/>
  <c r="AE1469" i="1"/>
  <c r="Z1301" i="1"/>
  <c r="Z2302" i="1"/>
  <c r="AU2302" i="1" s="1"/>
  <c r="AE2302" i="1"/>
  <c r="AE2068" i="1"/>
  <c r="Z1265" i="1"/>
  <c r="Z1186" i="1"/>
  <c r="AP887" i="1"/>
  <c r="AE887" i="1"/>
  <c r="AP856" i="1"/>
  <c r="AE856" i="1"/>
  <c r="Z668" i="1"/>
  <c r="AU668" i="1" s="1"/>
  <c r="AP668" i="1"/>
  <c r="AE668" i="1"/>
  <c r="Z607" i="1"/>
  <c r="AU607" i="1" s="1"/>
  <c r="AP607" i="1"/>
  <c r="AE607" i="1"/>
  <c r="Z2473" i="1"/>
  <c r="AE2420" i="1"/>
  <c r="AL2420" i="1" s="1"/>
  <c r="AE1627" i="1"/>
  <c r="AP1627" i="1"/>
  <c r="Z1612" i="1"/>
  <c r="AU1612" i="1" s="1"/>
  <c r="Z1321" i="1"/>
  <c r="AU1321" i="1" s="1"/>
  <c r="Z2218" i="1"/>
  <c r="AU2218" i="1" s="1"/>
  <c r="AP2218" i="1"/>
  <c r="AL2218" i="1"/>
  <c r="Z1392" i="1"/>
  <c r="AU1392" i="1" s="1"/>
  <c r="Z1282" i="1"/>
  <c r="AU1282" i="1" s="1"/>
  <c r="Z1146" i="1"/>
  <c r="AU1146" i="1" s="1"/>
  <c r="Z1067" i="1"/>
  <c r="AE1067" i="1" s="1"/>
  <c r="AE824" i="1"/>
  <c r="Z500" i="1"/>
  <c r="AU500" i="1" s="1"/>
  <c r="AE2555" i="1"/>
  <c r="Z2635" i="1"/>
  <c r="Z2257" i="1"/>
  <c r="AU2257" i="1" s="1"/>
  <c r="AE2257" i="1"/>
  <c r="AL2257" i="1"/>
  <c r="Z2347" i="1"/>
  <c r="Z2194" i="1"/>
  <c r="AE2102" i="1"/>
  <c r="Z2102" i="1"/>
  <c r="AU2102" i="1" s="1"/>
  <c r="AP2069" i="1"/>
  <c r="Z2069" i="1"/>
  <c r="AU2069" i="1" s="1"/>
  <c r="AL2304" i="1"/>
  <c r="AE2073" i="1"/>
  <c r="AP2073" i="1"/>
  <c r="Z2073" i="1"/>
  <c r="AU2073" i="1" s="1"/>
  <c r="AE2007" i="1"/>
  <c r="Z1961" i="1"/>
  <c r="AU1961" i="1" s="1"/>
  <c r="AP1697" i="1"/>
  <c r="Z1607" i="1"/>
  <c r="AU1607" i="1" s="1"/>
  <c r="Z1928" i="1"/>
  <c r="AU1928" i="1" s="1"/>
  <c r="AE1928" i="1"/>
  <c r="Z1361" i="1"/>
  <c r="AU1361" i="1" s="1"/>
  <c r="AL2265" i="1"/>
  <c r="AE2265" i="1"/>
  <c r="AE2009" i="1"/>
  <c r="AP2009" i="1"/>
  <c r="Z1400" i="1"/>
  <c r="AU1400" i="1" s="1"/>
  <c r="Z1159" i="1"/>
  <c r="AU1159" i="1" s="1"/>
  <c r="Z1944" i="1"/>
  <c r="AU1944" i="1" s="1"/>
  <c r="Z1508" i="1"/>
  <c r="AU1508" i="1" s="1"/>
  <c r="Z1297" i="1"/>
  <c r="Z661" i="1"/>
  <c r="AU661" i="1" s="1"/>
  <c r="AE661" i="1"/>
  <c r="Z1376" i="1"/>
  <c r="AP630" i="1"/>
  <c r="Z630" i="1"/>
  <c r="AU630" i="1" s="1"/>
  <c r="AE630" i="1"/>
  <c r="AP653" i="1"/>
  <c r="AE653" i="1"/>
  <c r="AP2555" i="1"/>
  <c r="AQ2555" i="1" s="1"/>
  <c r="AR2555" i="1" s="1"/>
  <c r="AE2373" i="1"/>
  <c r="AP2373" i="1"/>
  <c r="Z2311" i="1"/>
  <c r="AU2311" i="1" s="1"/>
  <c r="AP2311" i="1"/>
  <c r="Z2301" i="1"/>
  <c r="AU2301" i="1" s="1"/>
  <c r="Z2250" i="1"/>
  <c r="AU2250" i="1" s="1"/>
  <c r="AL2250" i="1"/>
  <c r="AE1871" i="1"/>
  <c r="AP1871" i="1"/>
  <c r="AE1730" i="1"/>
  <c r="Z1730" i="1"/>
  <c r="AU1730" i="1" s="1"/>
  <c r="Z1627" i="1"/>
  <c r="AU1627" i="1" s="1"/>
  <c r="Z1950" i="1"/>
  <c r="AU1950" i="1" s="1"/>
  <c r="AP1950" i="1"/>
  <c r="AP2662" i="1"/>
  <c r="AQ2662" i="1" s="1"/>
  <c r="AR2662" i="1" s="1"/>
  <c r="Z2279" i="1"/>
  <c r="AU2279" i="1" s="1"/>
  <c r="AE2295" i="1"/>
  <c r="Z1800" i="1"/>
  <c r="AU1800" i="1" s="1"/>
  <c r="AP1800" i="1"/>
  <c r="AE1442" i="1"/>
  <c r="AE1936" i="1"/>
  <c r="AP1856" i="1"/>
  <c r="Z1852" i="1"/>
  <c r="AU1852" i="1" s="1"/>
  <c r="AE1581" i="1"/>
  <c r="AL1581" i="1" s="1"/>
  <c r="AP1349" i="1"/>
  <c r="AE2279" i="1"/>
  <c r="AP2279" i="1"/>
  <c r="Z2340" i="1"/>
  <c r="AL2295" i="1"/>
  <c r="AP2294" i="1"/>
  <c r="Z2202" i="1"/>
  <c r="AU2202" i="1" s="1"/>
  <c r="Z2083" i="1"/>
  <c r="AU2083" i="1" s="1"/>
  <c r="AE1785" i="1"/>
  <c r="AP1566" i="1"/>
  <c r="Z2119" i="1"/>
  <c r="AP1936" i="1"/>
  <c r="AE1852" i="1"/>
  <c r="AE1420" i="1"/>
  <c r="AP2295" i="1"/>
  <c r="AE2083" i="1"/>
  <c r="AE2022" i="1"/>
  <c r="Z1821" i="1"/>
  <c r="AU1821" i="1" s="1"/>
  <c r="Z1608" i="1"/>
  <c r="AU1608" i="1" s="1"/>
  <c r="AP1982" i="1"/>
  <c r="Z1936" i="1"/>
  <c r="AU1936" i="1" s="1"/>
  <c r="AL2294" i="1"/>
  <c r="AE1436" i="1"/>
  <c r="Z1515" i="1"/>
  <c r="AU1515" i="1" s="1"/>
  <c r="AE764" i="1"/>
  <c r="AP1778" i="1"/>
  <c r="AE1778" i="1"/>
  <c r="AP562" i="1"/>
  <c r="AE562" i="1"/>
  <c r="AE1677" i="1"/>
  <c r="AL2297" i="1"/>
  <c r="Z1567" i="1"/>
  <c r="AU1567" i="1" s="1"/>
  <c r="AE637" i="1"/>
  <c r="Z554" i="1"/>
  <c r="AU554" i="1" s="1"/>
  <c r="Z931" i="1"/>
  <c r="AU931" i="1" s="1"/>
  <c r="AE949" i="1"/>
  <c r="AP949" i="1"/>
  <c r="AE1667" i="1"/>
  <c r="AE1465" i="1"/>
  <c r="Z1317" i="1"/>
  <c r="AU1317" i="1" s="1"/>
  <c r="Z1073" i="1"/>
  <c r="AP1677" i="1"/>
  <c r="Z1677" i="1"/>
  <c r="AU1677" i="1" s="1"/>
  <c r="AE659" i="1"/>
  <c r="AA2187" i="1"/>
  <c r="AH2187" i="1" s="1"/>
  <c r="AE2148" i="1"/>
  <c r="AL2148" i="1" s="1"/>
  <c r="Z2099" i="1"/>
  <c r="AU2099" i="1" s="1"/>
  <c r="Z1977" i="1"/>
  <c r="AU1977" i="1" s="1"/>
  <c r="Z1883" i="1"/>
  <c r="AU1883" i="1" s="1"/>
  <c r="Z1864" i="1"/>
  <c r="AU1864" i="1" s="1"/>
  <c r="Z1993" i="1"/>
  <c r="AU1993" i="1" s="1"/>
  <c r="Z1951" i="1"/>
  <c r="AU1951" i="1" s="1"/>
  <c r="AE1951" i="1"/>
  <c r="Z1920" i="1"/>
  <c r="AU1920" i="1" s="1"/>
  <c r="Z1867" i="1"/>
  <c r="AU1867" i="1" s="1"/>
  <c r="AE1719" i="1"/>
  <c r="Z1715" i="1"/>
  <c r="AU1715" i="1" s="1"/>
  <c r="AE1715" i="1"/>
  <c r="AP1715" i="1"/>
  <c r="Z1337" i="1"/>
  <c r="AU1337" i="1" s="1"/>
  <c r="AE1329" i="1"/>
  <c r="Z1288" i="1"/>
  <c r="Z1285" i="1"/>
  <c r="AU1285" i="1" s="1"/>
  <c r="AE1285" i="1"/>
  <c r="Z1238" i="1"/>
  <c r="AU1238" i="1" s="1"/>
  <c r="Z1215" i="1"/>
  <c r="AU1215" i="1" s="1"/>
  <c r="Z1206" i="1"/>
  <c r="AU1206" i="1" s="1"/>
  <c r="AE1199" i="1"/>
  <c r="AE1048" i="1"/>
  <c r="Z1048" i="1"/>
  <c r="AU1048" i="1" s="1"/>
  <c r="AE939" i="1"/>
  <c r="AP939" i="1"/>
  <c r="AP699" i="1"/>
  <c r="Z699" i="1"/>
  <c r="AU699" i="1" s="1"/>
  <c r="AE1944" i="1"/>
  <c r="AP1944" i="1"/>
  <c r="Z909" i="1"/>
  <c r="AU909" i="1" s="1"/>
  <c r="AP1049" i="1"/>
  <c r="Z1049" i="1"/>
  <c r="AU1049" i="1" s="1"/>
  <c r="AE1049" i="1"/>
  <c r="AE970" i="1"/>
  <c r="AP970" i="1"/>
  <c r="Z893" i="1"/>
  <c r="AU893" i="1" s="1"/>
  <c r="Z872" i="1"/>
  <c r="AU872" i="1" s="1"/>
  <c r="Z818" i="1"/>
  <c r="AU818" i="1" s="1"/>
  <c r="AP772" i="1"/>
  <c r="AE772" i="1"/>
  <c r="Z498" i="1"/>
  <c r="AU498" i="1" s="1"/>
  <c r="AE1209" i="1"/>
  <c r="Z1017" i="1"/>
  <c r="Z941" i="1"/>
  <c r="AU941" i="1" s="1"/>
  <c r="Z903" i="1"/>
  <c r="AE802" i="1"/>
  <c r="AP1857" i="1"/>
  <c r="Z1857" i="1"/>
  <c r="AU1857" i="1" s="1"/>
  <c r="AE1766" i="1"/>
  <c r="Z1766" i="1"/>
  <c r="AU1766" i="1" s="1"/>
  <c r="AE1903" i="1"/>
  <c r="AE1325" i="1"/>
  <c r="AP517" i="1"/>
  <c r="AE517" i="1"/>
  <c r="AH2339" i="1"/>
  <c r="AP2492" i="1"/>
  <c r="Z2492" i="1"/>
  <c r="AU2492" i="1" s="1"/>
  <c r="AP2107" i="1"/>
  <c r="AE2088" i="1"/>
  <c r="Z2088" i="1"/>
  <c r="AU2088" i="1" s="1"/>
  <c r="AE1789" i="1"/>
  <c r="AP1631" i="1"/>
  <c r="AE1631" i="1"/>
  <c r="AE1426" i="1"/>
  <c r="AP1426" i="1"/>
  <c r="AS2904" i="1"/>
  <c r="AL2904" i="1"/>
  <c r="Z2583" i="1"/>
  <c r="AP2584" i="1"/>
  <c r="AE2584" i="1"/>
  <c r="AL2584" i="1"/>
  <c r="Z2584" i="1"/>
  <c r="AU2584" i="1" s="1"/>
  <c r="AE2639" i="1"/>
  <c r="AP2639" i="1"/>
  <c r="AL2639" i="1"/>
  <c r="AP2612" i="1"/>
  <c r="AE2612" i="1"/>
  <c r="AL2612" i="1"/>
  <c r="Z2612" i="1"/>
  <c r="AU2612" i="1" s="1"/>
  <c r="Z2497" i="1"/>
  <c r="Z2484" i="1"/>
  <c r="Z2481" i="1"/>
  <c r="AU2481" i="1" s="1"/>
  <c r="Z2441" i="1"/>
  <c r="AU2441" i="1" s="1"/>
  <c r="Z2015" i="1"/>
  <c r="AU2015" i="1" s="1"/>
  <c r="AP2015" i="1"/>
  <c r="Z1912" i="1"/>
  <c r="AU1912" i="1" s="1"/>
  <c r="Z1162" i="1"/>
  <c r="AE2037" i="1"/>
  <c r="Z2037" i="1"/>
  <c r="AU2037" i="1" s="1"/>
  <c r="AE1551" i="1"/>
  <c r="AP1551" i="1"/>
  <c r="Z1551" i="1"/>
  <c r="AU1551" i="1" s="1"/>
  <c r="AE1333" i="1"/>
  <c r="Z2644" i="1"/>
  <c r="AU2644" i="1" s="1"/>
  <c r="Z2425" i="1"/>
  <c r="AU2425" i="1" s="1"/>
  <c r="AP2882" i="1"/>
  <c r="AS2882" i="1"/>
  <c r="AP2037" i="1"/>
  <c r="Z2057" i="1"/>
  <c r="AU2057" i="1" s="1"/>
  <c r="AP2527" i="1"/>
  <c r="Z1761" i="1"/>
  <c r="AU1761" i="1" s="1"/>
  <c r="AP1761" i="1"/>
  <c r="AP1734" i="1"/>
  <c r="Z1623" i="1"/>
  <c r="Z1805" i="1"/>
  <c r="AU1805" i="1" s="1"/>
  <c r="Z1631" i="1"/>
  <c r="AU1631" i="1" s="1"/>
  <c r="AL2844" i="1"/>
  <c r="AS2844" i="1"/>
  <c r="AP2844" i="1"/>
  <c r="Z2844" i="1"/>
  <c r="AU2844" i="1" s="1"/>
  <c r="AL2825" i="1"/>
  <c r="AS2825" i="1"/>
  <c r="Z2825" i="1"/>
  <c r="AU2825" i="1" s="1"/>
  <c r="Z2857" i="1"/>
  <c r="AU2857" i="1" s="1"/>
  <c r="AS2857" i="1"/>
  <c r="AP2857" i="1"/>
  <c r="AE2857" i="1"/>
  <c r="Z2849" i="1"/>
  <c r="AU2849" i="1" s="1"/>
  <c r="AS2849" i="1"/>
  <c r="AP2849" i="1"/>
  <c r="AL2847" i="1"/>
  <c r="AE2847" i="1"/>
  <c r="AL2845" i="1"/>
  <c r="AP2845" i="1"/>
  <c r="AS2845" i="1"/>
  <c r="AE2845" i="1"/>
  <c r="AP2509" i="1"/>
  <c r="AP1932" i="1"/>
  <c r="Z2596" i="1"/>
  <c r="AU2596" i="1" s="1"/>
  <c r="AP1789" i="1"/>
  <c r="AP2088" i="1"/>
  <c r="Z1493" i="1"/>
  <c r="AU1493" i="1" s="1"/>
  <c r="Z1413" i="1"/>
  <c r="AU1413" i="1" s="1"/>
  <c r="Z2904" i="1"/>
  <c r="AU2904" i="1" s="1"/>
  <c r="Z1426" i="1"/>
  <c r="AU1426" i="1" s="1"/>
  <c r="Z1789" i="1"/>
  <c r="AU1789" i="1" s="1"/>
  <c r="Z1824" i="1"/>
  <c r="AU1824" i="1" s="1"/>
  <c r="Z1832" i="1"/>
  <c r="AU1832" i="1" s="1"/>
  <c r="Z1990" i="1"/>
  <c r="AU1990" i="1" s="1"/>
  <c r="AE1652" i="1"/>
  <c r="AE1201" i="1"/>
  <c r="AP862" i="1"/>
  <c r="Z862" i="1"/>
  <c r="AU862" i="1" s="1"/>
  <c r="AE862" i="1"/>
  <c r="Z2198" i="1"/>
  <c r="AL2765" i="1"/>
  <c r="Z2765" i="1"/>
  <c r="AU2765" i="1" s="1"/>
  <c r="Z2436" i="1"/>
  <c r="AE1247" i="1"/>
  <c r="AP1247" i="1"/>
  <c r="Z620" i="1"/>
  <c r="AU620" i="1" s="1"/>
  <c r="AP620" i="1"/>
  <c r="Z1837" i="1"/>
  <c r="AU1837" i="1" s="1"/>
  <c r="AE1308" i="1"/>
  <c r="Z1637" i="1"/>
  <c r="AP870" i="1"/>
  <c r="AE870" i="1"/>
  <c r="Z832" i="1"/>
  <c r="AU832" i="1" s="1"/>
  <c r="AL2792" i="1"/>
  <c r="AP2606" i="1"/>
  <c r="AP2609" i="1"/>
  <c r="AP2570" i="1"/>
  <c r="AP2268" i="1"/>
  <c r="AE2277" i="1"/>
  <c r="Z2287" i="1"/>
  <c r="AU2287" i="1" s="1"/>
  <c r="Z1247" i="1"/>
  <c r="AU1247" i="1" s="1"/>
  <c r="Z1201" i="1"/>
  <c r="AU1201" i="1" s="1"/>
  <c r="Z2332" i="1"/>
  <c r="AU2332" i="1" s="1"/>
  <c r="AL2332" i="1"/>
  <c r="Z2308" i="1"/>
  <c r="AU2308" i="1" s="1"/>
  <c r="AE2308" i="1"/>
  <c r="Z2242" i="1"/>
  <c r="AU2242" i="1" s="1"/>
  <c r="AE2242" i="1"/>
  <c r="Z2211" i="1"/>
  <c r="Z2206" i="1"/>
  <c r="AU2206" i="1" s="1"/>
  <c r="Z2042" i="1"/>
  <c r="AU2042" i="1" s="1"/>
  <c r="AP1999" i="1"/>
  <c r="Z1207" i="1"/>
  <c r="Z1113" i="1"/>
  <c r="AE2765" i="1"/>
  <c r="AE2792" i="1"/>
  <c r="AP2277" i="1"/>
  <c r="AP2287" i="1"/>
  <c r="AP1652" i="1"/>
  <c r="Z1143" i="1"/>
  <c r="Z675" i="1"/>
  <c r="AU675" i="1" s="1"/>
  <c r="Z416" i="1"/>
  <c r="AU416" i="1" s="1"/>
  <c r="Z482" i="1"/>
  <c r="AU482" i="1" s="1"/>
  <c r="Z1328" i="1"/>
  <c r="AU1328" i="1" s="1"/>
  <c r="AP538" i="1"/>
  <c r="AE1468" i="1"/>
  <c r="Z1420" i="1"/>
  <c r="AU1420" i="1" s="1"/>
  <c r="Z1292" i="1"/>
  <c r="Z986" i="1"/>
  <c r="AE986" i="1" s="1"/>
  <c r="AE1817" i="1"/>
  <c r="AP1817" i="1" s="1"/>
  <c r="AP1248" i="1"/>
  <c r="Z756" i="1"/>
  <c r="AU756" i="1" s="1"/>
  <c r="AE756" i="1"/>
  <c r="AP746" i="1"/>
  <c r="Z746" i="1"/>
  <c r="AU746" i="1" s="1"/>
  <c r="Z583" i="1"/>
  <c r="AU583" i="1" s="1"/>
  <c r="AP583" i="1"/>
  <c r="AP1794" i="1"/>
  <c r="Z1794" i="1"/>
  <c r="AU1794" i="1" s="1"/>
  <c r="Z1194" i="1"/>
  <c r="AU1194" i="1" s="1"/>
  <c r="AP1178" i="1"/>
  <c r="Z1178" i="1"/>
  <c r="AU1178" i="1" s="1"/>
  <c r="Z1099" i="1"/>
  <c r="Z962" i="1"/>
  <c r="AU962" i="1" s="1"/>
  <c r="AP962" i="1"/>
  <c r="AP778" i="1"/>
  <c r="AE778" i="1"/>
  <c r="Z723" i="1"/>
  <c r="AU723" i="1" s="1"/>
  <c r="AS723" i="1"/>
  <c r="AE467" i="1"/>
  <c r="Z440" i="1"/>
  <c r="AU440" i="1" s="1"/>
  <c r="Z691" i="1"/>
  <c r="AU691" i="1" s="1"/>
  <c r="AP812" i="1"/>
  <c r="Z812" i="1"/>
  <c r="AU812" i="1" s="1"/>
  <c r="AP2910" i="1"/>
  <c r="AS2828" i="1"/>
  <c r="AP2646" i="1"/>
  <c r="Z2628" i="1"/>
  <c r="Z2572" i="1"/>
  <c r="AU2572" i="1" s="1"/>
  <c r="AE2753" i="1"/>
  <c r="AE2700" i="1"/>
  <c r="AE2611" i="1"/>
  <c r="Z2615" i="1"/>
  <c r="AU2615" i="1" s="1"/>
  <c r="AS2599" i="1"/>
  <c r="Z2623" i="1"/>
  <c r="Z2591" i="1"/>
  <c r="AU2591" i="1" s="1"/>
  <c r="AP2505" i="1"/>
  <c r="AL2366" i="1"/>
  <c r="AL2505" i="1"/>
  <c r="AE2391" i="1"/>
  <c r="Z2355" i="1"/>
  <c r="AU2355" i="1" s="1"/>
  <c r="AP2235" i="1"/>
  <c r="AE1927" i="1"/>
  <c r="Z1559" i="1"/>
  <c r="AU1559" i="1" s="1"/>
  <c r="AE812" i="1"/>
  <c r="AE583" i="1"/>
  <c r="Z1444" i="1"/>
  <c r="Z969" i="1"/>
  <c r="AU969" i="1" s="1"/>
  <c r="AP1841" i="1"/>
  <c r="Z2672" i="1"/>
  <c r="AU2672" i="1" s="1"/>
  <c r="Z878" i="1"/>
  <c r="AU878" i="1" s="1"/>
  <c r="Z685" i="1"/>
  <c r="AU685" i="1" s="1"/>
  <c r="Z2062" i="1"/>
  <c r="AU2062" i="1" s="1"/>
  <c r="AE1857" i="1"/>
  <c r="Z1130" i="1"/>
  <c r="AE2624" i="1"/>
  <c r="AP2624" i="1"/>
  <c r="AE2387" i="1"/>
  <c r="Z2387" i="1"/>
  <c r="AU2387" i="1" s="1"/>
  <c r="Z1241" i="1"/>
  <c r="AE570" i="1"/>
  <c r="AP570" i="1" s="1"/>
  <c r="AE1689" i="1"/>
  <c r="AL1689" i="1" s="1"/>
  <c r="Z2065" i="1"/>
  <c r="AU2065" i="1" s="1"/>
  <c r="AE2065" i="1"/>
  <c r="AE1708" i="1"/>
  <c r="Z1708" i="1"/>
  <c r="AU1708" i="1" s="1"/>
  <c r="AE2897" i="1"/>
  <c r="AP2897" i="1"/>
  <c r="AL2897" i="1"/>
  <c r="AL2821" i="1"/>
  <c r="AP2821" i="1"/>
  <c r="AE2821" i="1"/>
  <c r="AL2793" i="1"/>
  <c r="AP2793" i="1"/>
  <c r="AP2548" i="1"/>
  <c r="AE2548" i="1"/>
  <c r="AL2548" i="1"/>
  <c r="AE2870" i="1"/>
  <c r="AL2870" i="1"/>
  <c r="AP2870" i="1"/>
  <c r="Z810" i="1"/>
  <c r="AP2038" i="1"/>
  <c r="AE1649" i="1"/>
  <c r="AP1649" i="1" s="1"/>
  <c r="AE838" i="1"/>
  <c r="AP605" i="1"/>
  <c r="AE605" i="1"/>
  <c r="Z1277" i="1"/>
  <c r="Z2103" i="1"/>
  <c r="AU2103" i="1" s="1"/>
  <c r="AP2103" i="1"/>
  <c r="AE1663" i="1"/>
  <c r="AP1663" i="1"/>
  <c r="Z1170" i="1"/>
  <c r="AU1170" i="1" s="1"/>
  <c r="AE901" i="1"/>
  <c r="Z830" i="1"/>
  <c r="AU830" i="1" s="1"/>
  <c r="AP762" i="1"/>
  <c r="AE762" i="1"/>
  <c r="Z599" i="1"/>
  <c r="AU599" i="1" s="1"/>
  <c r="AE599" i="1"/>
  <c r="Z471" i="1"/>
  <c r="AU471" i="1" s="1"/>
  <c r="AE2130" i="1"/>
  <c r="AS2901" i="1"/>
  <c r="AE2749" i="1"/>
  <c r="Z2620" i="1"/>
  <c r="AP2599" i="1"/>
  <c r="AL2753" i="1"/>
  <c r="Z2748" i="1"/>
  <c r="AU2748" i="1" s="1"/>
  <c r="AL2700" i="1"/>
  <c r="AE2449" i="1"/>
  <c r="AL2449" i="1" s="1"/>
  <c r="AL2396" i="1"/>
  <c r="AP2391" i="1"/>
  <c r="Z2235" i="1"/>
  <c r="AU2235" i="1" s="1"/>
  <c r="Z2173" i="1"/>
  <c r="AU2173" i="1" s="1"/>
  <c r="Z1469" i="1"/>
  <c r="AU1469" i="1" s="1"/>
  <c r="AE1794" i="1"/>
  <c r="Z762" i="1"/>
  <c r="AU762" i="1" s="1"/>
  <c r="AE746" i="1"/>
  <c r="Z715" i="1"/>
  <c r="AU715" i="1" s="1"/>
  <c r="AP599" i="1"/>
  <c r="Z1892" i="1"/>
  <c r="AU1892" i="1" s="1"/>
  <c r="AE1872" i="1"/>
  <c r="AP1872" i="1"/>
  <c r="AP1263" i="1"/>
  <c r="AE444" i="1"/>
  <c r="AL444" i="1" s="1"/>
  <c r="Z748" i="1"/>
  <c r="AU748" i="1" s="1"/>
  <c r="Z1459" i="1"/>
  <c r="Z637" i="1"/>
  <c r="AU637" i="1" s="1"/>
  <c r="Z949" i="1"/>
  <c r="AU949" i="1" s="1"/>
  <c r="Z436" i="1"/>
  <c r="AU436" i="1" s="1"/>
  <c r="Z428" i="1"/>
  <c r="AU428" i="1" s="1"/>
  <c r="AP2862" i="1"/>
  <c r="AL2862" i="1"/>
  <c r="Z2866" i="1"/>
  <c r="AU2866" i="1" s="1"/>
  <c r="AP2866" i="1"/>
  <c r="AL2866" i="1"/>
  <c r="AE2866" i="1"/>
  <c r="AE2696" i="1"/>
  <c r="Z2696" i="1"/>
  <c r="AU2696" i="1" s="1"/>
  <c r="AP1754" i="1"/>
  <c r="Z1754" i="1"/>
  <c r="AU1754" i="1" s="1"/>
  <c r="AE1754" i="1"/>
  <c r="Z1686" i="1"/>
  <c r="AU1686" i="1" s="1"/>
  <c r="AE1686" i="1"/>
  <c r="Z709" i="1"/>
  <c r="AU709" i="1" s="1"/>
  <c r="AP572" i="1"/>
  <c r="AE572" i="1"/>
  <c r="Z572" i="1"/>
  <c r="AU572" i="1" s="1"/>
  <c r="Z452" i="1"/>
  <c r="AU452" i="1" s="1"/>
  <c r="Z1278" i="1"/>
  <c r="AU1278" i="1" s="1"/>
  <c r="Z1388" i="1"/>
  <c r="AU1388" i="1" s="1"/>
  <c r="AE1388" i="1"/>
  <c r="AP1388" i="1"/>
  <c r="Z1552" i="1"/>
  <c r="AU1552" i="1" s="1"/>
  <c r="Z2632" i="1"/>
  <c r="AU2632" i="1" s="1"/>
  <c r="AE1774" i="1"/>
  <c r="Z1774" i="1"/>
  <c r="AU1774" i="1" s="1"/>
  <c r="Z1692" i="1"/>
  <c r="AU1692" i="1" s="1"/>
  <c r="AL2895" i="1"/>
  <c r="AE2723" i="1"/>
  <c r="AP2694" i="1"/>
  <c r="AP2683" i="1"/>
  <c r="Z2563" i="1"/>
  <c r="Z1595" i="1"/>
  <c r="AU1595" i="1" s="1"/>
  <c r="Z1618" i="1"/>
  <c r="Z1154" i="1"/>
  <c r="AU1154" i="1" s="1"/>
  <c r="AP2551" i="1"/>
  <c r="Z2587" i="1"/>
  <c r="AL2241" i="1"/>
  <c r="AP2241" i="1"/>
  <c r="Z2241" i="1"/>
  <c r="AU2241" i="1" s="1"/>
  <c r="AE2241" i="1"/>
  <c r="AL2176" i="1"/>
  <c r="AP2176" i="1"/>
  <c r="AP1969" i="1"/>
  <c r="AE1969" i="1"/>
  <c r="AE1899" i="1"/>
  <c r="AP1899" i="1" s="1"/>
  <c r="AE1848" i="1"/>
  <c r="AP1848" i="1"/>
  <c r="Z1848" i="1"/>
  <c r="AU1848" i="1" s="1"/>
  <c r="Z1461" i="1"/>
  <c r="AU1461" i="1" s="1"/>
  <c r="AP1438" i="1"/>
  <c r="Z1438" i="1"/>
  <c r="AU1438" i="1" s="1"/>
  <c r="AP1678" i="1"/>
  <c r="AE1678" i="1"/>
  <c r="Z448" i="1"/>
  <c r="AU448" i="1" s="1"/>
  <c r="AP2728" i="1"/>
  <c r="AP2805" i="1"/>
  <c r="AE2805" i="1"/>
  <c r="AL2805" i="1"/>
  <c r="Z2805" i="1"/>
  <c r="AU2805" i="1" s="1"/>
  <c r="Z2457" i="1"/>
  <c r="Z1115" i="1"/>
  <c r="AU1115" i="1" s="1"/>
  <c r="Z2512" i="1"/>
  <c r="AE1793" i="1"/>
  <c r="AP1793" i="1"/>
  <c r="AE1269" i="1"/>
  <c r="AP1269" i="1"/>
  <c r="Z1269" i="1"/>
  <c r="AU1269" i="1" s="1"/>
  <c r="Z1762" i="1"/>
  <c r="AU1762" i="1" s="1"/>
  <c r="AE1762" i="1"/>
  <c r="AP1762" i="1"/>
  <c r="Z546" i="1"/>
  <c r="AU546" i="1" s="1"/>
  <c r="Z2286" i="1"/>
  <c r="AU2286" i="1" s="1"/>
  <c r="AP2286" i="1"/>
  <c r="Z770" i="1"/>
  <c r="AU770" i="1" s="1"/>
  <c r="AE770" i="1"/>
  <c r="AP770" i="1"/>
  <c r="Z1991" i="1"/>
  <c r="AU1991" i="1" s="1"/>
  <c r="Z2437" i="1"/>
  <c r="AS2905" i="1"/>
  <c r="AE2895" i="1"/>
  <c r="AS2866" i="1"/>
  <c r="Z2728" i="1"/>
  <c r="AU2728" i="1" s="1"/>
  <c r="AL2723" i="1"/>
  <c r="AP2674" i="1"/>
  <c r="AL2683" i="1"/>
  <c r="Z2579" i="1"/>
  <c r="Z2895" i="1"/>
  <c r="AU2895" i="1" s="1"/>
  <c r="AL2728" i="1"/>
  <c r="AP2723" i="1"/>
  <c r="AP2743" i="1"/>
  <c r="Z2564" i="1"/>
  <c r="AU2564" i="1" s="1"/>
  <c r="AE2683" i="1"/>
  <c r="AE1438" i="1"/>
  <c r="Z1678" i="1"/>
  <c r="AU1678" i="1" s="1"/>
  <c r="Z1896" i="1"/>
  <c r="AU1896" i="1" s="1"/>
  <c r="Z1507" i="1"/>
  <c r="Z1289" i="1"/>
  <c r="AU1289" i="1" s="1"/>
  <c r="AE1127" i="1"/>
  <c r="AP731" i="1"/>
  <c r="AE731" i="1"/>
  <c r="Z731" i="1"/>
  <c r="AU731" i="1" s="1"/>
  <c r="AP1774" i="1"/>
  <c r="Z1693" i="1"/>
  <c r="AU1693" i="1" s="1"/>
  <c r="Z1246" i="1"/>
  <c r="AU1246" i="1" s="1"/>
  <c r="Z1034" i="1"/>
  <c r="AP885" i="1"/>
  <c r="AE794" i="1"/>
  <c r="AP794" i="1"/>
  <c r="Z738" i="1"/>
  <c r="AU738" i="1" s="1"/>
  <c r="AP738" i="1"/>
  <c r="AE738" i="1"/>
  <c r="Z389" i="1"/>
  <c r="AU389" i="1" s="1"/>
  <c r="Z1239" i="1"/>
  <c r="Z955" i="1"/>
  <c r="AE643" i="1"/>
  <c r="Z880" i="1"/>
  <c r="AU880" i="1" s="1"/>
  <c r="AP644" i="1"/>
  <c r="Z1591" i="1"/>
  <c r="AE1583" i="1"/>
  <c r="AP1583" i="1"/>
  <c r="Z1293" i="1"/>
  <c r="Z1257" i="1"/>
  <c r="Z1138" i="1"/>
  <c r="Z772" i="1"/>
  <c r="AU772" i="1" s="1"/>
  <c r="AP615" i="1"/>
  <c r="AE2107" i="1"/>
  <c r="Z2107" i="1"/>
  <c r="AU2107" i="1" s="1"/>
  <c r="Z2276" i="1"/>
  <c r="AU2276" i="1" s="1"/>
  <c r="AP2276" i="1"/>
  <c r="Z1136" i="1"/>
  <c r="AP1004" i="1"/>
  <c r="AE962" i="1"/>
  <c r="AP754" i="1"/>
  <c r="Z754" i="1"/>
  <c r="AU754" i="1" s="1"/>
  <c r="AP723" i="1"/>
  <c r="Z556" i="1"/>
  <c r="AU556" i="1" s="1"/>
  <c r="Z490" i="1"/>
  <c r="AU490" i="1" s="1"/>
  <c r="Z479" i="1"/>
  <c r="AU479" i="1" s="1"/>
  <c r="Z467" i="1"/>
  <c r="AU467" i="1" s="1"/>
  <c r="AP467" i="1"/>
  <c r="AP2776" i="1"/>
  <c r="Z2358" i="1"/>
  <c r="AU2358" i="1" s="1"/>
  <c r="AE2358" i="1"/>
  <c r="AL2328" i="1"/>
  <c r="Z2328" i="1"/>
  <c r="AU2328" i="1" s="1"/>
  <c r="AE2328" i="1"/>
  <c r="AL2647" i="1"/>
  <c r="Z2647" i="1"/>
  <c r="AU2647" i="1" s="1"/>
  <c r="AP2547" i="1"/>
  <c r="AS2890" i="1"/>
  <c r="AP2823" i="1"/>
  <c r="Z2627" i="1"/>
  <c r="AP2443" i="1"/>
  <c r="Z1183" i="1"/>
  <c r="AP1731" i="1"/>
  <c r="Z1731" i="1"/>
  <c r="AU1731" i="1" s="1"/>
  <c r="Z1167" i="1"/>
  <c r="Z2499" i="1"/>
  <c r="AU2499" i="1" s="1"/>
  <c r="Z2459" i="1"/>
  <c r="AU2459" i="1" s="1"/>
  <c r="AE2145" i="1"/>
  <c r="AP2145" i="1"/>
  <c r="AL2145" i="1"/>
  <c r="Z2145" i="1"/>
  <c r="AU2145" i="1" s="1"/>
  <c r="Z1500" i="1"/>
  <c r="AU1500" i="1" s="1"/>
  <c r="Z1281" i="1"/>
  <c r="AU1281" i="1" s="1"/>
  <c r="AE1281" i="1"/>
  <c r="AP1281" i="1"/>
  <c r="AP2647" i="1"/>
  <c r="Z2547" i="1"/>
  <c r="AU2547" i="1" s="1"/>
  <c r="Z2144" i="1"/>
  <c r="AU2144" i="1" s="1"/>
  <c r="AE2149" i="1"/>
  <c r="AP2149" i="1"/>
  <c r="AL2149" i="1"/>
  <c r="Z1072" i="1"/>
  <c r="AU1072" i="1" s="1"/>
  <c r="Z1223" i="1"/>
  <c r="AU1223" i="1" s="1"/>
  <c r="Z1192" i="1"/>
  <c r="Z2560" i="1"/>
  <c r="Z2098" i="1"/>
  <c r="AE2041" i="1"/>
  <c r="AL2547" i="1"/>
  <c r="AL2358" i="1"/>
  <c r="Z408" i="1"/>
  <c r="AU408" i="1" s="1"/>
  <c r="Z404" i="1"/>
  <c r="AU404" i="1" s="1"/>
  <c r="AP656" i="1"/>
  <c r="Z1906" i="1"/>
  <c r="AU1906" i="1" s="1"/>
  <c r="Z400" i="1"/>
  <c r="AU400" i="1" s="1"/>
  <c r="Z393" i="1"/>
  <c r="AU393" i="1" s="1"/>
  <c r="Z2153" i="1"/>
  <c r="Z2138" i="1"/>
  <c r="AU2138" i="1" s="1"/>
  <c r="AP1670" i="1"/>
  <c r="AE1670" i="1"/>
  <c r="Z1670" i="1"/>
  <c r="AU1670" i="1" s="1"/>
  <c r="Z887" i="1"/>
  <c r="AU887" i="1" s="1"/>
  <c r="Z856" i="1"/>
  <c r="AU856" i="1" s="1"/>
  <c r="Z2157" i="1"/>
  <c r="AP1413" i="1"/>
  <c r="AE1413" i="1"/>
  <c r="Z1051" i="1"/>
  <c r="AU1051" i="1" s="1"/>
  <c r="Z717" i="1"/>
  <c r="AU717" i="1" s="1"/>
  <c r="Z504" i="1"/>
  <c r="AU504" i="1" s="1"/>
  <c r="AE494" i="1"/>
  <c r="Z463" i="1"/>
  <c r="AU463" i="1" s="1"/>
  <c r="AO2322" i="1"/>
  <c r="AQ2322" i="1" s="1"/>
  <c r="AR2322" i="1" s="1"/>
  <c r="AP2904" i="1"/>
  <c r="AP2900" i="1"/>
  <c r="Z2862" i="1"/>
  <c r="AU2862" i="1" s="1"/>
  <c r="AE2761" i="1"/>
  <c r="AP2761" i="1"/>
  <c r="AL2696" i="1"/>
  <c r="AE2904" i="1"/>
  <c r="AE2862" i="1"/>
  <c r="AP2696" i="1"/>
  <c r="AP2765" i="1"/>
  <c r="AA1750" i="1"/>
  <c r="AH1750" i="1" s="1"/>
  <c r="Z540" i="1"/>
  <c r="AU540" i="1" s="1"/>
  <c r="Z508" i="1"/>
  <c r="AU508" i="1" s="1"/>
  <c r="AP635" i="1"/>
  <c r="AE635" i="1"/>
  <c r="Z1808" i="1"/>
  <c r="AU1808" i="1" s="1"/>
  <c r="Z1380" i="1"/>
  <c r="Z2417" i="1"/>
  <c r="AU2417" i="1" s="1"/>
  <c r="Z2001" i="1"/>
  <c r="AU2001" i="1" s="1"/>
  <c r="AL2732" i="1"/>
  <c r="AS2732" i="1" s="1"/>
  <c r="AP2704" i="1"/>
  <c r="Z2715" i="1"/>
  <c r="AU2715" i="1" s="1"/>
  <c r="AP2601" i="1"/>
  <c r="AE2651" i="1"/>
  <c r="AL2475" i="1"/>
  <c r="Z2467" i="1"/>
  <c r="AU2467" i="1" s="1"/>
  <c r="AL2362" i="1"/>
  <c r="Z1930" i="1"/>
  <c r="AU1930" i="1" s="1"/>
  <c r="Z1525" i="1"/>
  <c r="AU1525" i="1" s="1"/>
  <c r="AE964" i="1"/>
  <c r="AP964" i="1"/>
  <c r="AE2001" i="1"/>
  <c r="Z1542" i="1"/>
  <c r="AU1542" i="1" s="1"/>
  <c r="Z1396" i="1"/>
  <c r="AE1255" i="1"/>
  <c r="AP1255" i="1"/>
  <c r="Z1105" i="1"/>
  <c r="Z1096" i="1"/>
  <c r="AU1096" i="1" s="1"/>
  <c r="AP1089" i="1"/>
  <c r="AE1089" i="1"/>
  <c r="AE1080" i="1"/>
  <c r="AE1056" i="1"/>
  <c r="AE978" i="1"/>
  <c r="AP2732" i="1"/>
  <c r="AP1742" i="1"/>
  <c r="AE1809" i="1"/>
  <c r="AP1809" i="1"/>
  <c r="Z2111" i="1"/>
  <c r="AU2111" i="1" s="1"/>
  <c r="AL2704" i="1"/>
  <c r="AL2715" i="1"/>
  <c r="AS2715" i="1"/>
  <c r="AP2507" i="1"/>
  <c r="AS2651" i="1"/>
  <c r="Z2115" i="1"/>
  <c r="AP2004" i="1"/>
  <c r="AE2017" i="1"/>
  <c r="AP1998" i="1"/>
  <c r="AP724" i="1"/>
  <c r="Z548" i="1"/>
  <c r="AU548" i="1" s="1"/>
  <c r="AP1704" i="1"/>
  <c r="AE1428" i="1"/>
  <c r="Z1428" i="1"/>
  <c r="AU1428" i="1" s="1"/>
  <c r="AE1184" i="1"/>
  <c r="Z1152" i="1"/>
  <c r="AU1152" i="1" s="1"/>
  <c r="AS666" i="1"/>
  <c r="AP666" i="1"/>
  <c r="Z666" i="1"/>
  <c r="AU666" i="1" s="1"/>
  <c r="AL2737" i="1"/>
  <c r="AP2737" i="1"/>
  <c r="AE2199" i="1"/>
  <c r="Z2199" i="1"/>
  <c r="AU2199" i="1" s="1"/>
  <c r="Z1026" i="1"/>
  <c r="AU1026" i="1" s="1"/>
  <c r="AE1026" i="1"/>
  <c r="AP1026" i="1"/>
  <c r="Z980" i="1"/>
  <c r="AU980" i="1" s="1"/>
  <c r="Z840" i="1"/>
  <c r="AU840" i="1" s="1"/>
  <c r="Z622" i="1"/>
  <c r="AU622" i="1" s="1"/>
  <c r="AE622" i="1"/>
  <c r="AP622" i="1"/>
  <c r="Z525" i="1"/>
  <c r="Z512" i="1"/>
  <c r="AU512" i="1" s="1"/>
  <c r="Z578" i="1"/>
  <c r="AU578" i="1" s="1"/>
  <c r="Z475" i="1"/>
  <c r="AU475" i="1" s="1"/>
  <c r="Z2413" i="1"/>
  <c r="Z895" i="1"/>
  <c r="AU895" i="1" s="1"/>
  <c r="Z645" i="1"/>
  <c r="AU645" i="1" s="1"/>
  <c r="AP864" i="1"/>
  <c r="Z864" i="1"/>
  <c r="AU864" i="1" s="1"/>
  <c r="AP707" i="1"/>
  <c r="AE707" i="1"/>
  <c r="AP589" i="1"/>
  <c r="AE589" i="1"/>
  <c r="Z456" i="1"/>
  <c r="AU456" i="1" s="1"/>
  <c r="Z412" i="1"/>
  <c r="AU412" i="1" s="1"/>
  <c r="AE1430" i="1"/>
  <c r="Z1430" i="1"/>
  <c r="AU1430" i="1" s="1"/>
  <c r="AP1430" i="1"/>
  <c r="Z596" i="1"/>
  <c r="AU596" i="1" s="1"/>
  <c r="Z1372" i="1"/>
  <c r="AE1966" i="1"/>
  <c r="AP1966" i="1" s="1"/>
  <c r="Z597" i="1"/>
  <c r="AU597" i="1" s="1"/>
  <c r="AE597" i="1"/>
  <c r="AP597" i="1"/>
  <c r="AS2827" i="1"/>
  <c r="AE2732" i="1"/>
  <c r="AE2507" i="1"/>
  <c r="AP2475" i="1"/>
  <c r="AP2362" i="1"/>
  <c r="AP2001" i="1"/>
  <c r="Z1460" i="1"/>
  <c r="AE1808" i="1"/>
  <c r="Z964" i="1"/>
  <c r="AU964" i="1" s="1"/>
  <c r="Z1558" i="1"/>
  <c r="AU1558" i="1" s="1"/>
  <c r="Z1682" i="1"/>
  <c r="AU1682" i="1" s="1"/>
  <c r="Z1499" i="1"/>
  <c r="AU1499" i="1" s="1"/>
  <c r="Z1324" i="1"/>
  <c r="Z994" i="1"/>
  <c r="Z1451" i="1"/>
  <c r="AU1451" i="1" s="1"/>
  <c r="AE1160" i="1"/>
  <c r="Z1151" i="1"/>
  <c r="AU1151" i="1" s="1"/>
  <c r="AP1144" i="1"/>
  <c r="Z1144" i="1"/>
  <c r="AU1144" i="1" s="1"/>
  <c r="Z1135" i="1"/>
  <c r="Z1097" i="1"/>
  <c r="Z1120" i="1"/>
  <c r="AS2648" i="1"/>
  <c r="AP2648" i="1"/>
  <c r="AQ2648" i="1" s="1"/>
  <c r="AR2648" i="1" s="1"/>
  <c r="Z1107" i="1"/>
  <c r="AU1107" i="1" s="1"/>
  <c r="Z1075" i="1"/>
  <c r="Z1028" i="1"/>
  <c r="AP878" i="1"/>
  <c r="AS878" i="1"/>
  <c r="AE878" i="1"/>
  <c r="AE1421" i="1"/>
  <c r="AE1477" i="1"/>
  <c r="Z1338" i="1"/>
  <c r="Z1122" i="1"/>
  <c r="AU1122" i="1" s="1"/>
  <c r="AP771" i="1"/>
  <c r="Z1088" i="1"/>
  <c r="AU1088" i="1" s="1"/>
  <c r="Z1091" i="1"/>
  <c r="AU1091" i="1" s="1"/>
  <c r="Z1010" i="1"/>
  <c r="AU1010" i="1" s="1"/>
  <c r="Z786" i="1"/>
  <c r="AU786" i="1" s="1"/>
  <c r="Z1422" i="1"/>
  <c r="AU1422" i="1" s="1"/>
  <c r="Z420" i="1"/>
  <c r="AU420" i="1" s="1"/>
  <c r="AE432" i="1"/>
  <c r="AP432" i="1" s="1"/>
  <c r="AP598" i="1"/>
  <c r="Z2227" i="1"/>
  <c r="AU2227" i="1" s="1"/>
  <c r="AE2227" i="1"/>
  <c r="AE2053" i="1"/>
  <c r="AP2053" i="1"/>
  <c r="AE1935" i="1"/>
  <c r="Z1320" i="1"/>
  <c r="AU1320" i="1" s="1"/>
  <c r="AP1560" i="1"/>
  <c r="Z1560" i="1"/>
  <c r="AU1560" i="1" s="1"/>
  <c r="Z1262" i="1"/>
  <c r="AU1262" i="1" s="1"/>
  <c r="AE988" i="1"/>
  <c r="Z1065" i="1"/>
  <c r="AU1065" i="1" s="1"/>
  <c r="AE947" i="1"/>
  <c r="AP947" i="1"/>
  <c r="AS2887" i="1"/>
  <c r="AS2881" i="1"/>
  <c r="AS2682" i="1"/>
  <c r="AP2686" i="1"/>
  <c r="AP2559" i="1"/>
  <c r="AH2308" i="1"/>
  <c r="AA2234" i="1"/>
  <c r="AH2234" i="1" s="1"/>
  <c r="AP1273" i="1"/>
  <c r="Z947" i="1"/>
  <c r="AU947" i="1" s="1"/>
  <c r="AE1273" i="1"/>
  <c r="Z2249" i="1"/>
  <c r="AU2249" i="1" s="1"/>
  <c r="AL2249" i="1"/>
  <c r="Z2213" i="1"/>
  <c r="Z2359" i="1"/>
  <c r="AU2359" i="1" s="1"/>
  <c r="AL2359" i="1"/>
  <c r="AE2133" i="1"/>
  <c r="Z2058" i="1"/>
  <c r="AE2029" i="1"/>
  <c r="Z1919" i="1"/>
  <c r="AU1919" i="1" s="1"/>
  <c r="AE1919" i="1"/>
  <c r="Z1746" i="1"/>
  <c r="AU1746" i="1" s="1"/>
  <c r="Z1012" i="1"/>
  <c r="AU1012" i="1" s="1"/>
  <c r="Z1002" i="1"/>
  <c r="AU1002" i="1" s="1"/>
  <c r="Z996" i="1"/>
  <c r="AU996" i="1" s="1"/>
  <c r="Z1412" i="1"/>
  <c r="AU1412" i="1" s="1"/>
  <c r="Z848" i="1"/>
  <c r="AU848" i="1" s="1"/>
  <c r="AE848" i="1"/>
  <c r="Z788" i="1"/>
  <c r="AU788" i="1" s="1"/>
  <c r="AP661" i="1"/>
  <c r="AP643" i="1"/>
  <c r="Z643" i="1"/>
  <c r="AU643" i="1" s="1"/>
  <c r="AE628" i="1"/>
  <c r="AP628" i="1"/>
  <c r="AE1757" i="1"/>
  <c r="AP1757" i="1"/>
  <c r="Z1757" i="1"/>
  <c r="AU1757" i="1" s="1"/>
  <c r="Z733" i="1"/>
  <c r="AU733" i="1" s="1"/>
  <c r="AP613" i="1"/>
  <c r="AE613" i="1"/>
  <c r="Z515" i="1"/>
  <c r="AU515" i="1" s="1"/>
  <c r="AP515" i="1"/>
  <c r="AE515" i="1"/>
  <c r="AP2791" i="1"/>
  <c r="AS2698" i="1"/>
  <c r="AP2227" i="1"/>
  <c r="Z2087" i="1"/>
  <c r="AU2087" i="1" s="1"/>
  <c r="AP2087" i="1"/>
  <c r="Z1998" i="1"/>
  <c r="AU1998" i="1" s="1"/>
  <c r="AE1998" i="1"/>
  <c r="Z1527" i="1"/>
  <c r="Z1985" i="1"/>
  <c r="AU1985" i="1" s="1"/>
  <c r="AE1985" i="1"/>
  <c r="AE1467" i="1"/>
  <c r="Z1316" i="1"/>
  <c r="Z820" i="1"/>
  <c r="Z1104" i="1"/>
  <c r="AU1104" i="1" s="1"/>
  <c r="AP915" i="1"/>
  <c r="Z915" i="1"/>
  <c r="AU915" i="1" s="1"/>
  <c r="AE523" i="1"/>
  <c r="AP523" i="1" s="1"/>
  <c r="Z725" i="1"/>
  <c r="AU725" i="1" s="1"/>
  <c r="AP725" i="1"/>
  <c r="AE725" i="1"/>
  <c r="AP2902" i="1"/>
  <c r="Z2887" i="1"/>
  <c r="AU2887" i="1" s="1"/>
  <c r="AS2839" i="1"/>
  <c r="AP2752" i="1"/>
  <c r="AP2232" i="1"/>
  <c r="Z2183" i="1"/>
  <c r="AU2183" i="1" s="1"/>
  <c r="Z2053" i="1"/>
  <c r="AU2053" i="1" s="1"/>
  <c r="AP1657" i="1"/>
  <c r="AE701" i="1"/>
  <c r="AP659" i="1"/>
  <c r="AS659" i="1"/>
  <c r="Z659" i="1"/>
  <c r="AU659" i="1" s="1"/>
  <c r="Z486" i="1"/>
  <c r="AU486" i="1" s="1"/>
  <c r="AP740" i="1"/>
  <c r="Z1214" i="1"/>
  <c r="Z1176" i="1"/>
  <c r="Z1127" i="1"/>
  <c r="AU1127" i="1" s="1"/>
  <c r="Z1089" i="1"/>
  <c r="AU1089" i="1" s="1"/>
  <c r="Z562" i="1"/>
  <c r="AU562" i="1" s="1"/>
  <c r="Z1871" i="1"/>
  <c r="AU1871" i="1" s="1"/>
  <c r="AE1558" i="1"/>
  <c r="Z740" i="1"/>
  <c r="AU740" i="1" s="1"/>
  <c r="AE1342" i="1"/>
  <c r="AP2553" i="1"/>
  <c r="AE2680" i="1"/>
  <c r="AL2680" i="1"/>
  <c r="Z2680" i="1"/>
  <c r="AU2680" i="1" s="1"/>
  <c r="AE2676" i="1"/>
  <c r="Z2676" i="1"/>
  <c r="AU2676" i="1" s="1"/>
  <c r="AH2145" i="1"/>
  <c r="AP2007" i="1"/>
  <c r="AP764" i="1"/>
  <c r="AP940" i="1"/>
  <c r="AE885" i="1"/>
  <c r="Z854" i="1"/>
  <c r="AU854" i="1" s="1"/>
  <c r="AP732" i="1"/>
  <c r="AE1573" i="1"/>
  <c r="AP1573" i="1" s="1"/>
  <c r="AE1515" i="1"/>
  <c r="Z1081" i="1"/>
  <c r="AU1081" i="1" s="1"/>
  <c r="Z424" i="1"/>
  <c r="AU424" i="1" s="1"/>
  <c r="AE2080" i="1"/>
  <c r="AP2664" i="1"/>
  <c r="AP2843" i="1"/>
  <c r="AS2843" i="1"/>
  <c r="AP2754" i="1"/>
  <c r="AP2747" i="1"/>
  <c r="AP2300" i="1"/>
  <c r="AA1457" i="1"/>
  <c r="AH1457" i="1" s="1"/>
  <c r="AA1418" i="1"/>
  <c r="AH1418" i="1" s="1"/>
  <c r="AP2883" i="1"/>
  <c r="AP2786" i="1"/>
  <c r="AP2442" i="1"/>
  <c r="AP2426" i="1"/>
  <c r="AP2653" i="1"/>
  <c r="AQ2653" i="1" s="1"/>
  <c r="AR2653" i="1" s="1"/>
  <c r="AS2653" i="1"/>
  <c r="AP2314" i="1"/>
  <c r="AP2299" i="1"/>
  <c r="AP1775" i="1"/>
  <c r="AP2026" i="1"/>
  <c r="AP1433" i="1"/>
  <c r="AS2906" i="1"/>
  <c r="AP2906" i="1"/>
  <c r="AP2851" i="1"/>
  <c r="AS2851" i="1"/>
  <c r="AP2846" i="1"/>
  <c r="AS2846" i="1"/>
  <c r="AP2690" i="1"/>
  <c r="AP2478" i="1"/>
  <c r="AP2310" i="1"/>
  <c r="AP559" i="1"/>
  <c r="AP2772" i="1"/>
  <c r="AP2542" i="1"/>
  <c r="AP2661" i="1"/>
  <c r="AQ2661" i="1" s="1"/>
  <c r="AR2661" i="1" s="1"/>
  <c r="AS2661" i="1"/>
  <c r="AA1481" i="1"/>
  <c r="AH1481" i="1" s="1"/>
  <c r="AP2313" i="1"/>
  <c r="AE2833" i="1"/>
  <c r="Z2833" i="1"/>
  <c r="AU2833" i="1" s="1"/>
  <c r="AE2773" i="1"/>
  <c r="AL2773" i="1"/>
  <c r="Z2773" i="1"/>
  <c r="AU2773" i="1" s="1"/>
  <c r="AE2604" i="1"/>
  <c r="AL2604" i="1" s="1"/>
  <c r="AP2773" i="1"/>
  <c r="AP2729" i="1"/>
  <c r="AE2616" i="1"/>
  <c r="AL2616" i="1" s="1"/>
  <c r="Z2401" i="1"/>
  <c r="AU2401" i="1" s="1"/>
  <c r="AE2664" i="1"/>
  <c r="AL2664" i="1"/>
  <c r="AL2553" i="1"/>
  <c r="Z2553" i="1"/>
  <c r="AU2553" i="1" s="1"/>
  <c r="Z2409" i="1"/>
  <c r="Z2711" i="1"/>
  <c r="AU2711" i="1" s="1"/>
  <c r="AP716" i="1"/>
  <c r="AP2301" i="1"/>
  <c r="AE2900" i="1"/>
  <c r="AL2900" i="1"/>
  <c r="Z2918" i="1"/>
  <c r="AU2918" i="1" s="1"/>
  <c r="AS2908" i="1"/>
  <c r="Z2891" i="1"/>
  <c r="AU2891" i="1" s="1"/>
  <c r="Z2911" i="1"/>
  <c r="AU2911" i="1" s="1"/>
  <c r="AS2911" i="1"/>
  <c r="AE2884" i="1"/>
  <c r="AS2884" i="1"/>
  <c r="AL2833" i="1"/>
  <c r="AE2825" i="1"/>
  <c r="AE2844" i="1"/>
  <c r="AP2744" i="1"/>
  <c r="AE2888" i="1"/>
  <c r="AS2888" i="1"/>
  <c r="Z2749" i="1"/>
  <c r="AU2749" i="1" s="1"/>
  <c r="Z2813" i="1"/>
  <c r="AU2813" i="1" s="1"/>
  <c r="AP2745" i="1"/>
  <c r="Z2741" i="1"/>
  <c r="AU2741" i="1" s="1"/>
  <c r="AE2801" i="1"/>
  <c r="AL2785" i="1"/>
  <c r="AP2699" i="1"/>
  <c r="AQ2699" i="1" s="1"/>
  <c r="AR2699" i="1" s="1"/>
  <c r="AE2748" i="1"/>
  <c r="AP2705" i="1"/>
  <c r="AE2699" i="1"/>
  <c r="AE2311" i="1"/>
  <c r="AE2297" i="1"/>
  <c r="AP2297" i="1"/>
  <c r="AP2289" i="1"/>
  <c r="AL2260" i="1"/>
  <c r="AL2320" i="1"/>
  <c r="AE2250" i="1"/>
  <c r="AP2366" i="1"/>
  <c r="Z2362" i="1"/>
  <c r="AU2362" i="1" s="1"/>
  <c r="AP2359" i="1"/>
  <c r="AL2227" i="1"/>
  <c r="AP1985" i="1"/>
  <c r="AP1914" i="1"/>
  <c r="AE2370" i="1"/>
  <c r="AE2355" i="1"/>
  <c r="AL2276" i="1"/>
  <c r="Z2129" i="1"/>
  <c r="AP2083" i="1"/>
  <c r="AP2072" i="1"/>
  <c r="Z2383" i="1"/>
  <c r="Z2084" i="1"/>
  <c r="AU2084" i="1" s="1"/>
  <c r="AP1958" i="1"/>
  <c r="Z1853" i="1"/>
  <c r="AU1853" i="1" s="1"/>
  <c r="AP1730" i="1"/>
  <c r="AP1723" i="1"/>
  <c r="AL2663" i="1"/>
  <c r="AE1920" i="1"/>
  <c r="Z1473" i="1"/>
  <c r="AU1473" i="1" s="1"/>
  <c r="AE2294" i="1"/>
  <c r="AE2072" i="1"/>
  <c r="AE1999" i="1"/>
  <c r="AE1930" i="1"/>
  <c r="AP1666" i="1"/>
  <c r="Z1574" i="1"/>
  <c r="AU1574" i="1" s="1"/>
  <c r="Z1516" i="1"/>
  <c r="AU1516" i="1" s="1"/>
  <c r="Z1778" i="1"/>
  <c r="AU1778" i="1" s="1"/>
  <c r="AE1777" i="1"/>
  <c r="AL1777" i="1" s="1"/>
  <c r="AE1746" i="1"/>
  <c r="AE1666" i="1"/>
  <c r="Z1345" i="1"/>
  <c r="AU1345" i="1" s="1"/>
  <c r="AE733" i="1"/>
  <c r="AE677" i="1"/>
  <c r="AP933" i="1"/>
  <c r="AP733" i="1"/>
  <c r="AE1856" i="1"/>
  <c r="Z1453" i="1"/>
  <c r="AU1453" i="1" s="1"/>
  <c r="AA1308" i="1"/>
  <c r="AH1308" i="1" s="1"/>
  <c r="Z1255" i="1"/>
  <c r="AU1255" i="1" s="1"/>
  <c r="Z978" i="1"/>
  <c r="AU978" i="1" s="1"/>
  <c r="Z885" i="1"/>
  <c r="AU885" i="1" s="1"/>
  <c r="Z794" i="1"/>
  <c r="AU794" i="1" s="1"/>
  <c r="Z2029" i="1"/>
  <c r="AU2029" i="1" s="1"/>
  <c r="Z1935" i="1"/>
  <c r="AU1935" i="1" s="1"/>
  <c r="Z1841" i="1"/>
  <c r="AU1841" i="1" s="1"/>
  <c r="Z1573" i="1"/>
  <c r="AU1573" i="1" s="1"/>
  <c r="Z1296" i="1"/>
  <c r="Z1175" i="1"/>
  <c r="AU1175" i="1" s="1"/>
  <c r="Z1168" i="1"/>
  <c r="AU1168" i="1" s="1"/>
  <c r="Z1128" i="1"/>
  <c r="AU1128" i="1" s="1"/>
  <c r="Z1057" i="1"/>
  <c r="AU1057" i="1" s="1"/>
  <c r="Z613" i="1"/>
  <c r="AU613" i="1" s="1"/>
  <c r="Z581" i="1"/>
  <c r="AU581" i="1" s="1"/>
  <c r="Z653" i="1"/>
  <c r="AU653" i="1" s="1"/>
  <c r="Z764" i="1"/>
  <c r="AU764" i="1" s="1"/>
  <c r="Z459" i="1"/>
  <c r="AU459" i="1" s="1"/>
  <c r="AH2313" i="1"/>
  <c r="AL2199" i="1"/>
  <c r="AP1345" i="1"/>
  <c r="AP1127" i="1"/>
  <c r="AP1230" i="1"/>
  <c r="AP2918" i="1"/>
  <c r="AE2874" i="1"/>
  <c r="AL2874" i="1"/>
  <c r="Z2874" i="1"/>
  <c r="AU2874" i="1" s="1"/>
  <c r="AP2874" i="1"/>
  <c r="AE2892" i="1"/>
  <c r="AL2892" i="1"/>
  <c r="Z2892" i="1"/>
  <c r="AU2892" i="1" s="1"/>
  <c r="AE2688" i="1"/>
  <c r="Z2688" i="1"/>
  <c r="AU2688" i="1" s="1"/>
  <c r="Z2521" i="1"/>
  <c r="AH2228" i="1"/>
  <c r="AL2529" i="1"/>
  <c r="Z2529" i="1"/>
  <c r="AU2529" i="1" s="1"/>
  <c r="AE2529" i="1"/>
  <c r="AL2513" i="1"/>
  <c r="Z2513" i="1"/>
  <c r="AU2513" i="1" s="1"/>
  <c r="Z2429" i="1"/>
  <c r="AE2508" i="1"/>
  <c r="AL2508" i="1"/>
  <c r="AE2660" i="1"/>
  <c r="AL2660" i="1"/>
  <c r="AE2656" i="1"/>
  <c r="AL2656" i="1"/>
  <c r="AE2540" i="1"/>
  <c r="AL2540" i="1"/>
  <c r="AE2648" i="1"/>
  <c r="AL2648" i="1"/>
  <c r="AE2580" i="1"/>
  <c r="AL2580" i="1" s="1"/>
  <c r="AE2572" i="1"/>
  <c r="AL2572" i="1"/>
  <c r="AE2492" i="1"/>
  <c r="AL2492" i="1"/>
  <c r="AL2545" i="1"/>
  <c r="Z2545" i="1"/>
  <c r="AU2545" i="1" s="1"/>
  <c r="AP2540" i="1"/>
  <c r="AE2524" i="1"/>
  <c r="AL2524" i="1"/>
  <c r="AP2891" i="1"/>
  <c r="AE2915" i="1"/>
  <c r="AL2915" i="1"/>
  <c r="Z2915" i="1"/>
  <c r="AU2915" i="1" s="1"/>
  <c r="AE2853" i="1"/>
  <c r="Z2853" i="1"/>
  <c r="AU2853" i="1" s="1"/>
  <c r="AL2853" i="1"/>
  <c r="AE2777" i="1"/>
  <c r="AL2777" i="1"/>
  <c r="AE2809" i="1"/>
  <c r="AL2809" i="1"/>
  <c r="AE2757" i="1"/>
  <c r="AL2757" i="1"/>
  <c r="Z2757" i="1"/>
  <c r="AU2757" i="1" s="1"/>
  <c r="AE2733" i="1"/>
  <c r="AL2733" i="1"/>
  <c r="AE2729" i="1"/>
  <c r="AL2729" i="1"/>
  <c r="AE2692" i="1"/>
  <c r="Z2692" i="1"/>
  <c r="AU2692" i="1" s="1"/>
  <c r="AE2652" i="1"/>
  <c r="AL2652" i="1"/>
  <c r="AP2757" i="1"/>
  <c r="AP2733" i="1"/>
  <c r="AE2918" i="1"/>
  <c r="Z2884" i="1"/>
  <c r="AU2884" i="1" s="1"/>
  <c r="AP2848" i="1"/>
  <c r="AP2817" i="1"/>
  <c r="AL2813" i="1"/>
  <c r="AE2745" i="1"/>
  <c r="AP2663" i="1"/>
  <c r="Z2652" i="1"/>
  <c r="AU2652" i="1" s="1"/>
  <c r="AL2692" i="1"/>
  <c r="AE2336" i="1"/>
  <c r="AL2336" i="1" s="1"/>
  <c r="AE2320" i="1"/>
  <c r="AP2250" i="1"/>
  <c r="Z2054" i="1"/>
  <c r="AU2054" i="1" s="1"/>
  <c r="AL2234" i="1"/>
  <c r="AA2107" i="1"/>
  <c r="AP1930" i="1"/>
  <c r="AE2301" i="1"/>
  <c r="AL2242" i="1"/>
  <c r="AH2170" i="1"/>
  <c r="AP2102" i="1"/>
  <c r="AP1852" i="1"/>
  <c r="Z1716" i="1"/>
  <c r="AU1716" i="1" s="1"/>
  <c r="Z2030" i="1"/>
  <c r="AU2030" i="1" s="1"/>
  <c r="Z1999" i="1"/>
  <c r="AU1999" i="1" s="1"/>
  <c r="AE1983" i="1"/>
  <c r="AP1983" i="1" s="1"/>
  <c r="Z1967" i="1"/>
  <c r="AU1967" i="1" s="1"/>
  <c r="AP1920" i="1"/>
  <c r="AE1434" i="1"/>
  <c r="Z2072" i="1"/>
  <c r="AU2072" i="1" s="1"/>
  <c r="AP1935" i="1"/>
  <c r="Z1429" i="1"/>
  <c r="AU1429" i="1" s="1"/>
  <c r="Z1666" i="1"/>
  <c r="AU1666" i="1" s="1"/>
  <c r="AP1272" i="1"/>
  <c r="AE925" i="1"/>
  <c r="AP925" i="1" s="1"/>
  <c r="AE748" i="1"/>
  <c r="AA1332" i="1"/>
  <c r="AH1332" i="1" s="1"/>
  <c r="AA1328" i="1"/>
  <c r="AH1328" i="1" s="1"/>
  <c r="Z1112" i="1"/>
  <c r="AU1112" i="1" s="1"/>
  <c r="Z923" i="1"/>
  <c r="AU923" i="1" s="1"/>
  <c r="Z635" i="1"/>
  <c r="AU635" i="1" s="1"/>
  <c r="AE538" i="1"/>
  <c r="AP978" i="1"/>
  <c r="AP748" i="1"/>
  <c r="AP591" i="1"/>
  <c r="AE1144" i="1"/>
  <c r="Z1119" i="1"/>
  <c r="Z1041" i="1"/>
  <c r="Z1018" i="1"/>
  <c r="AP2199" i="1"/>
  <c r="AP2825" i="1"/>
  <c r="AE2789" i="1"/>
  <c r="AL2789" i="1"/>
  <c r="Z2789" i="1"/>
  <c r="AU2789" i="1" s="1"/>
  <c r="AE2769" i="1"/>
  <c r="Z2769" i="1"/>
  <c r="AU2769" i="1" s="1"/>
  <c r="AL2769" i="1"/>
  <c r="AS2656" i="1"/>
  <c r="AP2749" i="1"/>
  <c r="AE2704" i="1"/>
  <c r="Z2704" i="1"/>
  <c r="AU2704" i="1" s="1"/>
  <c r="AP2652" i="1"/>
  <c r="AQ2652" i="1" s="1"/>
  <c r="AR2652" i="1" s="1"/>
  <c r="AE2556" i="1"/>
  <c r="AL2556" i="1"/>
  <c r="AH2243" i="1"/>
  <c r="AL2561" i="1"/>
  <c r="Z2561" i="1"/>
  <c r="AU2561" i="1" s="1"/>
  <c r="AE2561" i="1"/>
  <c r="Z1798" i="1"/>
  <c r="AU1798" i="1" s="1"/>
  <c r="AP2777" i="1"/>
  <c r="AE2500" i="1"/>
  <c r="AL2500" i="1"/>
  <c r="Z2433" i="1"/>
  <c r="AA2265" i="1"/>
  <c r="AH2265" i="1" s="1"/>
  <c r="AP2389" i="1"/>
  <c r="AP2284" i="1"/>
  <c r="AP2216" i="1"/>
  <c r="AP1988" i="1"/>
  <c r="AP2233" i="1"/>
  <c r="AP2178" i="1"/>
  <c r="AA2133" i="1"/>
  <c r="AP1556" i="1"/>
  <c r="AA1465" i="1"/>
  <c r="AH1465" i="1" s="1"/>
  <c r="AA1434" i="1"/>
  <c r="AH1434" i="1" s="1"/>
  <c r="AA1376" i="1"/>
  <c r="AH1376" i="1" s="1"/>
  <c r="AA1864" i="1"/>
  <c r="AH1864" i="1" s="1"/>
  <c r="AP1989" i="1"/>
  <c r="AP2285" i="1"/>
  <c r="AA2276" i="1"/>
  <c r="AH2276" i="1" s="1"/>
  <c r="AA1800" i="1"/>
  <c r="AH1800" i="1" s="1"/>
  <c r="AA1641" i="1"/>
  <c r="AH1641" i="1" s="1"/>
  <c r="AA1587" i="1"/>
  <c r="AH1587" i="1" s="1"/>
  <c r="AS2322" i="1"/>
  <c r="AP586" i="1"/>
  <c r="AH2176" i="1"/>
  <c r="AP1901" i="1"/>
  <c r="AA1316" i="1"/>
  <c r="AH1316" i="1" s="1"/>
  <c r="AA1296" i="1"/>
  <c r="AH1296" i="1" s="1"/>
  <c r="AA1222" i="1"/>
  <c r="AH1222" i="1" s="1"/>
  <c r="AA1183" i="1"/>
  <c r="AH1183" i="1" s="1"/>
  <c r="AA562" i="1"/>
  <c r="AH562" i="1" s="1"/>
  <c r="AE1849" i="1"/>
  <c r="AP1849" i="1"/>
  <c r="AE1790" i="1"/>
  <c r="AP1790" i="1"/>
  <c r="Z1876" i="1"/>
  <c r="AU1876" i="1" s="1"/>
  <c r="AE1880" i="1"/>
  <c r="AP1880" i="1" s="1"/>
  <c r="AE1341" i="1"/>
  <c r="AE1270" i="1"/>
  <c r="AA1238" i="1"/>
  <c r="AH1238" i="1" s="1"/>
  <c r="AA596" i="1"/>
  <c r="AH596" i="1" s="1"/>
  <c r="AA588" i="1"/>
  <c r="AH588" i="1" s="1"/>
  <c r="AA1273" i="1"/>
  <c r="AH1273" i="1" s="1"/>
  <c r="AP1050" i="1"/>
  <c r="AA1292" i="1"/>
  <c r="AH1292" i="1" s="1"/>
  <c r="Z2184" i="1"/>
  <c r="AU2184" i="1" s="1"/>
  <c r="AE2126" i="1"/>
  <c r="Z2126" i="1"/>
  <c r="AU2126" i="1" s="1"/>
  <c r="AP2126" i="1"/>
  <c r="AE1845" i="1"/>
  <c r="Z1845" i="1"/>
  <c r="AU1845" i="1" s="1"/>
  <c r="AP1845" i="1"/>
  <c r="AE1734" i="1"/>
  <c r="Z1734" i="1"/>
  <c r="AU1734" i="1" s="1"/>
  <c r="AE1704" i="1"/>
  <c r="Z1704" i="1"/>
  <c r="AU1704" i="1" s="1"/>
  <c r="AE1528" i="1"/>
  <c r="AL1528" i="1" s="1"/>
  <c r="AE1191" i="1"/>
  <c r="AP1191" i="1"/>
  <c r="AA1119" i="1"/>
  <c r="AH1119" i="1" s="1"/>
  <c r="AH2352" i="1"/>
  <c r="Z2226" i="1"/>
  <c r="AU2226" i="1" s="1"/>
  <c r="AP2226" i="1"/>
  <c r="AE2174" i="1"/>
  <c r="AL2174" i="1" s="1"/>
  <c r="Z1813" i="1"/>
  <c r="AU1813" i="1" s="1"/>
  <c r="AE1542" i="1"/>
  <c r="Z1604" i="1"/>
  <c r="AU1604" i="1" s="1"/>
  <c r="Z1872" i="1"/>
  <c r="AU1872" i="1" s="1"/>
  <c r="Z2265" i="1"/>
  <c r="AU2265" i="1" s="1"/>
  <c r="AP2265" i="1"/>
  <c r="AE1509" i="1"/>
  <c r="AL1509" i="1" s="1"/>
  <c r="Z1020" i="1"/>
  <c r="AU1020" i="1" s="1"/>
  <c r="AP1806" i="1"/>
  <c r="AP1717" i="1"/>
  <c r="AA1697" i="1"/>
  <c r="AH1697" i="1" s="1"/>
  <c r="AP775" i="1"/>
  <c r="AP594" i="1"/>
  <c r="AP576" i="1"/>
  <c r="AP956" i="1"/>
  <c r="AA1151" i="1"/>
  <c r="AH1151" i="1" s="1"/>
  <c r="AA1143" i="1"/>
  <c r="AH1143" i="1" s="1"/>
  <c r="AP1001" i="1"/>
  <c r="AE1761" i="1"/>
  <c r="AE1738" i="1"/>
  <c r="Z1738" i="1"/>
  <c r="AU1738" i="1" s="1"/>
  <c r="AP1738" i="1"/>
  <c r="AE1619" i="1"/>
  <c r="AE1501" i="1"/>
  <c r="AE1263" i="1"/>
  <c r="Z1263" i="1"/>
  <c r="AU1263" i="1" s="1"/>
  <c r="AE1758" i="1"/>
  <c r="AP1758" i="1"/>
  <c r="Z1231" i="1"/>
  <c r="AU1231" i="1" s="1"/>
  <c r="Z1222" i="1"/>
  <c r="AE1064" i="1"/>
  <c r="AP1064" i="1"/>
  <c r="Z1064" i="1"/>
  <c r="AU1064" i="1" s="1"/>
  <c r="AP2308" i="1"/>
  <c r="AP2249" i="1"/>
  <c r="Z2162" i="1"/>
  <c r="AU2162" i="1" s="1"/>
  <c r="Z2187" i="1"/>
  <c r="AU2187" i="1" s="1"/>
  <c r="Z2077" i="1"/>
  <c r="AU2077" i="1" s="1"/>
  <c r="AE2069" i="1"/>
  <c r="AE2176" i="1"/>
  <c r="Z2176" i="1"/>
  <c r="AU2176" i="1" s="1"/>
  <c r="AE2099" i="1"/>
  <c r="Z2050" i="1"/>
  <c r="AU2050" i="1" s="1"/>
  <c r="Z2142" i="1"/>
  <c r="Z2166" i="1"/>
  <c r="AU2166" i="1" s="1"/>
  <c r="AE1900" i="1"/>
  <c r="AP1900" i="1"/>
  <c r="AE1884" i="1"/>
  <c r="AE1770" i="1"/>
  <c r="Z1770" i="1"/>
  <c r="AU1770" i="1" s="1"/>
  <c r="AP1770" i="1"/>
  <c r="Z1750" i="1"/>
  <c r="AU1750" i="1" s="1"/>
  <c r="AE1731" i="1"/>
  <c r="AE1568" i="1"/>
  <c r="AP1884" i="1"/>
  <c r="AE1727" i="1"/>
  <c r="Z1727" i="1"/>
  <c r="AU1727" i="1" s="1"/>
  <c r="AE1657" i="1"/>
  <c r="Z1657" i="1"/>
  <c r="AU1657" i="1" s="1"/>
  <c r="Z1641" i="1"/>
  <c r="AU1641" i="1" s="1"/>
  <c r="AE1723" i="1"/>
  <c r="Z1723" i="1"/>
  <c r="AU1723" i="1" s="1"/>
  <c r="AE1701" i="1"/>
  <c r="Z1701" i="1"/>
  <c r="AU1701" i="1" s="1"/>
  <c r="AE1575" i="1"/>
  <c r="AL1575" i="1" s="1"/>
  <c r="AE1437" i="1"/>
  <c r="AE1896" i="1"/>
  <c r="AP1896" i="1" s="1"/>
  <c r="AE1716" i="1"/>
  <c r="AP1048" i="1"/>
  <c r="Z1645" i="1"/>
  <c r="AU1645" i="1" s="1"/>
  <c r="AE1782" i="1"/>
  <c r="Z1782" i="1"/>
  <c r="AU1782" i="1" s="1"/>
  <c r="AE1429" i="1"/>
  <c r="AE1274" i="1"/>
  <c r="AE1535" i="1"/>
  <c r="AE1485" i="1"/>
  <c r="AE1712" i="1"/>
  <c r="Z1712" i="1"/>
  <c r="AU1712" i="1" s="1"/>
  <c r="Z2191" i="1"/>
  <c r="AU2191" i="1" s="1"/>
  <c r="Z2195" i="1"/>
  <c r="AE1697" i="1"/>
  <c r="Z1697" i="1"/>
  <c r="AU1697" i="1" s="1"/>
  <c r="AE1674" i="1"/>
  <c r="AP1674" i="1"/>
  <c r="AE1635" i="1"/>
  <c r="AP1635" i="1"/>
  <c r="AE1582" i="1"/>
  <c r="AL1582" i="1" s="1"/>
  <c r="AA1262" i="1"/>
  <c r="AH1262" i="1" s="1"/>
  <c r="AE1786" i="1"/>
  <c r="AE1529" i="1"/>
  <c r="AL1529" i="1" s="1"/>
  <c r="AE1516" i="1"/>
  <c r="AA1017" i="1"/>
  <c r="AH1017" i="1" s="1"/>
  <c r="Z1587" i="1"/>
  <c r="AU1587" i="1" s="1"/>
  <c r="AE1492" i="1"/>
  <c r="AP1274" i="1"/>
  <c r="AE2377" i="1"/>
  <c r="Z2377" i="1"/>
  <c r="AU2377" i="1" s="1"/>
  <c r="AP2234" i="1"/>
  <c r="AP2257" i="1"/>
  <c r="AE2170" i="1"/>
  <c r="AL2170" i="1"/>
  <c r="Z2170" i="1"/>
  <c r="AU2170" i="1" s="1"/>
  <c r="AP2170" i="1"/>
  <c r="Z2180" i="1"/>
  <c r="AU2180" i="1" s="1"/>
  <c r="Z2092" i="1"/>
  <c r="AU2092" i="1" s="1"/>
  <c r="Z2046" i="1"/>
  <c r="AU2046" i="1" s="1"/>
  <c r="AE1861" i="1"/>
  <c r="Z1861" i="1"/>
  <c r="AU1861" i="1" s="1"/>
  <c r="AE1567" i="1"/>
  <c r="AE1853" i="1"/>
  <c r="AE1517" i="1"/>
  <c r="AA1072" i="1"/>
  <c r="AH1072" i="1" s="1"/>
  <c r="Z1616" i="1"/>
  <c r="AU1616" i="1" s="1"/>
  <c r="AE1544" i="1"/>
  <c r="AE1309" i="1"/>
  <c r="AE1560" i="1"/>
  <c r="Z1829" i="1"/>
  <c r="AU1829" i="1" s="1"/>
  <c r="AP1712" i="1"/>
  <c r="AP1517" i="1"/>
  <c r="AE2912" i="1"/>
  <c r="Z2912" i="1"/>
  <c r="AU2912" i="1" s="1"/>
  <c r="AL2912" i="1"/>
  <c r="AL2917" i="1"/>
  <c r="Z2917" i="1"/>
  <c r="AU2917" i="1" s="1"/>
  <c r="AE2917" i="1"/>
  <c r="Z2875" i="1"/>
  <c r="AU2875" i="1" s="1"/>
  <c r="AL2875" i="1"/>
  <c r="AE2875" i="1"/>
  <c r="AP2875" i="1"/>
  <c r="AP2867" i="1"/>
  <c r="Z2867" i="1"/>
  <c r="AU2867" i="1" s="1"/>
  <c r="AE2867" i="1"/>
  <c r="AL2867" i="1"/>
  <c r="AP2863" i="1"/>
  <c r="Z2863" i="1"/>
  <c r="AU2863" i="1" s="1"/>
  <c r="AE2863" i="1"/>
  <c r="AL2863" i="1"/>
  <c r="AL2869" i="1"/>
  <c r="Z2869" i="1"/>
  <c r="AU2869" i="1" s="1"/>
  <c r="AE2869" i="1"/>
  <c r="AS2869" i="1"/>
  <c r="AL2832" i="1"/>
  <c r="Z2832" i="1"/>
  <c r="AU2832" i="1" s="1"/>
  <c r="AE2832" i="1"/>
  <c r="AL2678" i="1"/>
  <c r="Z2678" i="1"/>
  <c r="AU2678" i="1" s="1"/>
  <c r="AE2678" i="1"/>
  <c r="AE2477" i="1"/>
  <c r="Z2477" i="1"/>
  <c r="AU2477" i="1" s="1"/>
  <c r="AL2477" i="1"/>
  <c r="AS2477" i="1" s="1"/>
  <c r="AP2477" i="1"/>
  <c r="AL2474" i="1"/>
  <c r="Z2474" i="1"/>
  <c r="AU2474" i="1" s="1"/>
  <c r="AE2474" i="1"/>
  <c r="Z2423" i="1"/>
  <c r="AU2423" i="1" s="1"/>
  <c r="AL2407" i="1"/>
  <c r="Z2407" i="1"/>
  <c r="AU2407" i="1" s="1"/>
  <c r="AE2407" i="1"/>
  <c r="AL2385" i="1"/>
  <c r="Z2385" i="1"/>
  <c r="AU2385" i="1" s="1"/>
  <c r="AE2385" i="1"/>
  <c r="AL2375" i="1"/>
  <c r="Z2375" i="1"/>
  <c r="AU2375" i="1" s="1"/>
  <c r="AE2375" i="1"/>
  <c r="AS2917" i="1"/>
  <c r="AS2909" i="1"/>
  <c r="AL2913" i="1"/>
  <c r="Z2913" i="1"/>
  <c r="AU2913" i="1" s="1"/>
  <c r="AE2913" i="1"/>
  <c r="AS2912" i="1"/>
  <c r="AL2898" i="1"/>
  <c r="Z2898" i="1"/>
  <c r="AU2898" i="1" s="1"/>
  <c r="AE2898" i="1"/>
  <c r="AL2893" i="1"/>
  <c r="AE2893" i="1"/>
  <c r="Z2893" i="1"/>
  <c r="AU2893" i="1" s="1"/>
  <c r="AL2889" i="1"/>
  <c r="AE2889" i="1"/>
  <c r="Z2889" i="1"/>
  <c r="AU2889" i="1" s="1"/>
  <c r="AL2885" i="1"/>
  <c r="AE2885" i="1"/>
  <c r="Z2885" i="1"/>
  <c r="AU2885" i="1" s="1"/>
  <c r="AL2894" i="1"/>
  <c r="Z2894" i="1"/>
  <c r="AU2894" i="1" s="1"/>
  <c r="AE2894" i="1"/>
  <c r="AL2886" i="1"/>
  <c r="Z2886" i="1"/>
  <c r="AU2886" i="1" s="1"/>
  <c r="AE2886" i="1"/>
  <c r="AL2880" i="1"/>
  <c r="AE2880" i="1"/>
  <c r="Z2880" i="1"/>
  <c r="AU2880" i="1" s="1"/>
  <c r="AP2880" i="1"/>
  <c r="AP2893" i="1"/>
  <c r="AL2872" i="1"/>
  <c r="Z2872" i="1"/>
  <c r="AU2872" i="1" s="1"/>
  <c r="AE2872" i="1"/>
  <c r="AL2864" i="1"/>
  <c r="Z2864" i="1"/>
  <c r="AU2864" i="1" s="1"/>
  <c r="AE2864" i="1"/>
  <c r="AE2914" i="1"/>
  <c r="AL2914" i="1"/>
  <c r="Z2914" i="1"/>
  <c r="AU2914" i="1" s="1"/>
  <c r="AP2914" i="1"/>
  <c r="AS2880" i="1"/>
  <c r="AL2855" i="1"/>
  <c r="Z2855" i="1"/>
  <c r="AU2855" i="1" s="1"/>
  <c r="AE2855" i="1"/>
  <c r="AL2873" i="1"/>
  <c r="Z2873" i="1"/>
  <c r="AU2873" i="1" s="1"/>
  <c r="AE2873" i="1"/>
  <c r="AS2873" i="1"/>
  <c r="AE2860" i="1"/>
  <c r="AL2860" i="1"/>
  <c r="Z2860" i="1"/>
  <c r="AU2860" i="1" s="1"/>
  <c r="AE2852" i="1"/>
  <c r="AL2852" i="1"/>
  <c r="Z2852" i="1"/>
  <c r="AU2852" i="1" s="1"/>
  <c r="AL2842" i="1"/>
  <c r="AE2842" i="1"/>
  <c r="Z2842" i="1"/>
  <c r="AU2842" i="1" s="1"/>
  <c r="AL2826" i="1"/>
  <c r="AE2826" i="1"/>
  <c r="Z2826" i="1"/>
  <c r="AU2826" i="1" s="1"/>
  <c r="AS2864" i="1"/>
  <c r="AP2860" i="1"/>
  <c r="AL2835" i="1"/>
  <c r="Z2835" i="1"/>
  <c r="AU2835" i="1" s="1"/>
  <c r="AE2835" i="1"/>
  <c r="AS2832" i="1"/>
  <c r="AL2839" i="1"/>
  <c r="Z2839" i="1"/>
  <c r="AU2839" i="1" s="1"/>
  <c r="AE2839" i="1"/>
  <c r="AP2852" i="1"/>
  <c r="AL2828" i="1"/>
  <c r="Z2828" i="1"/>
  <c r="AU2828" i="1" s="1"/>
  <c r="AE2828" i="1"/>
  <c r="Z2810" i="1"/>
  <c r="AU2810" i="1" s="1"/>
  <c r="AL2810" i="1"/>
  <c r="AE2810" i="1"/>
  <c r="AP2810" i="1"/>
  <c r="Z2794" i="1"/>
  <c r="AU2794" i="1" s="1"/>
  <c r="AL2794" i="1"/>
  <c r="AE2794" i="1"/>
  <c r="AP2794" i="1"/>
  <c r="Z2778" i="1"/>
  <c r="AU2778" i="1" s="1"/>
  <c r="AL2778" i="1"/>
  <c r="AE2778" i="1"/>
  <c r="AP2778" i="1"/>
  <c r="Z2734" i="1"/>
  <c r="AU2734" i="1" s="1"/>
  <c r="AE2734" i="1"/>
  <c r="AP2734" i="1"/>
  <c r="AL2734" i="1"/>
  <c r="AS2734" i="1" s="1"/>
  <c r="Z2730" i="1"/>
  <c r="AU2730" i="1" s="1"/>
  <c r="AE2730" i="1"/>
  <c r="AP2730" i="1"/>
  <c r="AL2730" i="1"/>
  <c r="AS2730" i="1" s="1"/>
  <c r="AL2819" i="1"/>
  <c r="Z2819" i="1"/>
  <c r="AU2819" i="1" s="1"/>
  <c r="AE2819" i="1"/>
  <c r="AL2787" i="1"/>
  <c r="AS2787" i="1" s="1"/>
  <c r="Z2787" i="1"/>
  <c r="AU2787" i="1" s="1"/>
  <c r="AE2787" i="1"/>
  <c r="AL2767" i="1"/>
  <c r="AS2767" i="1" s="1"/>
  <c r="Z2767" i="1"/>
  <c r="AU2767" i="1" s="1"/>
  <c r="AE2767" i="1"/>
  <c r="AL2759" i="1"/>
  <c r="Z2759" i="1"/>
  <c r="AU2759" i="1" s="1"/>
  <c r="AE2759" i="1"/>
  <c r="AL2815" i="1"/>
  <c r="AS2815" i="1" s="1"/>
  <c r="Z2815" i="1"/>
  <c r="AU2815" i="1" s="1"/>
  <c r="AE2815" i="1"/>
  <c r="AP2811" i="1"/>
  <c r="AL2727" i="1"/>
  <c r="Z2727" i="1"/>
  <c r="AU2727" i="1" s="1"/>
  <c r="AE2727" i="1"/>
  <c r="AL2779" i="1"/>
  <c r="Z2779" i="1"/>
  <c r="AU2779" i="1" s="1"/>
  <c r="AE2779" i="1"/>
  <c r="AL2775" i="1"/>
  <c r="Z2775" i="1"/>
  <c r="AU2775" i="1" s="1"/>
  <c r="AE2775" i="1"/>
  <c r="AL2768" i="1"/>
  <c r="Z2768" i="1"/>
  <c r="AU2768" i="1" s="1"/>
  <c r="AE2768" i="1"/>
  <c r="AL2731" i="1"/>
  <c r="Z2731" i="1"/>
  <c r="AU2731" i="1" s="1"/>
  <c r="AE2731" i="1"/>
  <c r="Z2720" i="1"/>
  <c r="AU2720" i="1" s="1"/>
  <c r="AL2720" i="1"/>
  <c r="AE2720" i="1"/>
  <c r="AP2720" i="1"/>
  <c r="Z2709" i="1"/>
  <c r="AE2718" i="1"/>
  <c r="AL2718" i="1"/>
  <c r="AS2718" i="1" s="1"/>
  <c r="Z2718" i="1"/>
  <c r="AU2718" i="1" s="1"/>
  <c r="AL2816" i="1"/>
  <c r="Z2816" i="1"/>
  <c r="AU2816" i="1" s="1"/>
  <c r="AE2816" i="1"/>
  <c r="AL2735" i="1"/>
  <c r="AS2735" i="1" s="1"/>
  <c r="Z2735" i="1"/>
  <c r="AU2735" i="1" s="1"/>
  <c r="AE2735" i="1"/>
  <c r="AL2721" i="1"/>
  <c r="Z2721" i="1"/>
  <c r="AU2721" i="1" s="1"/>
  <c r="AE2721" i="1"/>
  <c r="AP2718" i="1"/>
  <c r="Z2714" i="1"/>
  <c r="Z2706" i="1"/>
  <c r="AU2706" i="1" s="1"/>
  <c r="AE2679" i="1"/>
  <c r="AL2679" i="1"/>
  <c r="Z2679" i="1"/>
  <c r="AU2679" i="1" s="1"/>
  <c r="AS2679" i="1"/>
  <c r="AL2674" i="1"/>
  <c r="Z2674" i="1"/>
  <c r="AU2674" i="1" s="1"/>
  <c r="AE2674" i="1"/>
  <c r="Z2666" i="1"/>
  <c r="AU2666" i="1" s="1"/>
  <c r="AL2658" i="1"/>
  <c r="Z2658" i="1"/>
  <c r="AU2658" i="1" s="1"/>
  <c r="AE2658" i="1"/>
  <c r="AL2650" i="1"/>
  <c r="Z2650" i="1"/>
  <c r="AU2650" i="1" s="1"/>
  <c r="AE2650" i="1"/>
  <c r="Z2642" i="1"/>
  <c r="AU2642" i="1" s="1"/>
  <c r="Z2634" i="1"/>
  <c r="AU2634" i="1" s="1"/>
  <c r="Z2626" i="1"/>
  <c r="Z2618" i="1"/>
  <c r="AU2618" i="1" s="1"/>
  <c r="Z2610" i="1"/>
  <c r="AL2602" i="1"/>
  <c r="Z2602" i="1"/>
  <c r="AU2602" i="1" s="1"/>
  <c r="AE2602" i="1"/>
  <c r="Z2594" i="1"/>
  <c r="AU2594" i="1" s="1"/>
  <c r="Z2558" i="1"/>
  <c r="AU2558" i="1" s="1"/>
  <c r="Z2526" i="1"/>
  <c r="AE2494" i="1"/>
  <c r="Z2494" i="1"/>
  <c r="AU2494" i="1" s="1"/>
  <c r="AL2494" i="1"/>
  <c r="AP2726" i="1"/>
  <c r="Z2617" i="1"/>
  <c r="Z2601" i="1"/>
  <c r="AU2601" i="1" s="1"/>
  <c r="AL2601" i="1"/>
  <c r="AE2601" i="1"/>
  <c r="Z2577" i="1"/>
  <c r="AU2577" i="1" s="1"/>
  <c r="Z2567" i="1"/>
  <c r="AS2658" i="1"/>
  <c r="Z2653" i="1"/>
  <c r="AU2653" i="1" s="1"/>
  <c r="AL2653" i="1"/>
  <c r="AE2653" i="1"/>
  <c r="Z2637" i="1"/>
  <c r="AU2637" i="1" s="1"/>
  <c r="Z2625" i="1"/>
  <c r="AU2625" i="1" s="1"/>
  <c r="Z2609" i="1"/>
  <c r="AU2609" i="1" s="1"/>
  <c r="AL2609" i="1"/>
  <c r="AE2609" i="1"/>
  <c r="Z2593" i="1"/>
  <c r="Z2586" i="1"/>
  <c r="Z2573" i="1"/>
  <c r="AU2573" i="1" s="1"/>
  <c r="Z2665" i="1"/>
  <c r="AU2665" i="1" s="1"/>
  <c r="AL2665" i="1"/>
  <c r="AE2665" i="1"/>
  <c r="AL2554" i="1"/>
  <c r="AE2554" i="1"/>
  <c r="AP2554" i="1"/>
  <c r="AQ2554" i="1" s="1"/>
  <c r="AR2554" i="1" s="1"/>
  <c r="Z2554" i="1"/>
  <c r="AU2554" i="1" s="1"/>
  <c r="AL2522" i="1"/>
  <c r="AS2522" i="1" s="1"/>
  <c r="AE2522" i="1"/>
  <c r="AP2522" i="1"/>
  <c r="Z2522" i="1"/>
  <c r="AU2522" i="1" s="1"/>
  <c r="AE2354" i="1"/>
  <c r="AL2354" i="1"/>
  <c r="Z2354" i="1"/>
  <c r="AU2354" i="1" s="1"/>
  <c r="AL2352" i="1"/>
  <c r="AE2352" i="1"/>
  <c r="AP2352" i="1"/>
  <c r="Z2352" i="1"/>
  <c r="AU2352" i="1" s="1"/>
  <c r="AE2327" i="1"/>
  <c r="AL2327" i="1"/>
  <c r="Z2327" i="1"/>
  <c r="AU2327" i="1" s="1"/>
  <c r="AL2325" i="1"/>
  <c r="AE2325" i="1"/>
  <c r="AP2325" i="1"/>
  <c r="Z2325" i="1"/>
  <c r="AU2325" i="1" s="1"/>
  <c r="Z2605" i="1"/>
  <c r="AU2605" i="1" s="1"/>
  <c r="AL2605" i="1"/>
  <c r="AE2605" i="1"/>
  <c r="AL2546" i="1"/>
  <c r="AE2546" i="1"/>
  <c r="Z2546" i="1"/>
  <c r="AU2546" i="1" s="1"/>
  <c r="AP2546" i="1"/>
  <c r="Z2501" i="1"/>
  <c r="Z2435" i="1"/>
  <c r="AL2381" i="1"/>
  <c r="Z2381" i="1"/>
  <c r="AU2381" i="1" s="1"/>
  <c r="AE2381" i="1"/>
  <c r="Z2671" i="1"/>
  <c r="AU2671" i="1" s="1"/>
  <c r="AL2562" i="1"/>
  <c r="Z2562" i="1"/>
  <c r="AU2562" i="1" s="1"/>
  <c r="AE2562" i="1"/>
  <c r="Z2535" i="1"/>
  <c r="AU2535" i="1" s="1"/>
  <c r="Z2517" i="1"/>
  <c r="Z2498" i="1"/>
  <c r="AU2498" i="1" s="1"/>
  <c r="AL2495" i="1"/>
  <c r="Z2495" i="1"/>
  <c r="AU2495" i="1" s="1"/>
  <c r="AE2495" i="1"/>
  <c r="AP2474" i="1"/>
  <c r="Z2453" i="1"/>
  <c r="AU2453" i="1" s="1"/>
  <c r="Z2450" i="1"/>
  <c r="AL2506" i="1"/>
  <c r="AS2506" i="1" s="1"/>
  <c r="Z2506" i="1"/>
  <c r="AU2506" i="1" s="1"/>
  <c r="AE2506" i="1"/>
  <c r="Z2458" i="1"/>
  <c r="AU2458" i="1" s="1"/>
  <c r="AP2378" i="1"/>
  <c r="AL2293" i="1"/>
  <c r="Z2293" i="1"/>
  <c r="AU2293" i="1" s="1"/>
  <c r="AE2293" i="1"/>
  <c r="AE2273" i="1"/>
  <c r="Z2273" i="1"/>
  <c r="AU2273" i="1" s="1"/>
  <c r="AL2273" i="1"/>
  <c r="AL2240" i="1"/>
  <c r="Z2240" i="1"/>
  <c r="AU2240" i="1" s="1"/>
  <c r="AE2240" i="1"/>
  <c r="AE2215" i="1"/>
  <c r="Z2215" i="1"/>
  <c r="AU2215" i="1" s="1"/>
  <c r="AL2215" i="1"/>
  <c r="Z2160" i="1"/>
  <c r="Z2110" i="1"/>
  <c r="AU2110" i="1" s="1"/>
  <c r="Z2105" i="1"/>
  <c r="AU2105" i="1" s="1"/>
  <c r="AE2105" i="1"/>
  <c r="Z2064" i="1"/>
  <c r="AU2064" i="1" s="1"/>
  <c r="Z2060" i="1"/>
  <c r="AU2060" i="1" s="1"/>
  <c r="AE2060" i="1"/>
  <c r="AE2571" i="1"/>
  <c r="AL2571" i="1"/>
  <c r="Z2571" i="1"/>
  <c r="AU2571" i="1" s="1"/>
  <c r="AE2488" i="1"/>
  <c r="AL2488" i="1"/>
  <c r="Z2488" i="1"/>
  <c r="AU2488" i="1" s="1"/>
  <c r="Z2415" i="1"/>
  <c r="AU2415" i="1" s="1"/>
  <c r="AL2303" i="1"/>
  <c r="AE2303" i="1"/>
  <c r="Z2303" i="1"/>
  <c r="AU2303" i="1" s="1"/>
  <c r="AP2303" i="1"/>
  <c r="AL2278" i="1"/>
  <c r="AE2278" i="1"/>
  <c r="Z2278" i="1"/>
  <c r="AU2278" i="1" s="1"/>
  <c r="AP2278" i="1"/>
  <c r="AL2251" i="1"/>
  <c r="AE2251" i="1"/>
  <c r="Z2251" i="1"/>
  <c r="AU2251" i="1" s="1"/>
  <c r="AP2251" i="1"/>
  <c r="AL2220" i="1"/>
  <c r="AE2220" i="1"/>
  <c r="Z2220" i="1"/>
  <c r="AU2220" i="1" s="1"/>
  <c r="AP2220" i="1"/>
  <c r="Z2132" i="1"/>
  <c r="Z2082" i="1"/>
  <c r="AU2082" i="1" s="1"/>
  <c r="AE2082" i="1"/>
  <c r="AL2479" i="1"/>
  <c r="Z2479" i="1"/>
  <c r="AU2479" i="1" s="1"/>
  <c r="AE2479" i="1"/>
  <c r="AE2376" i="1"/>
  <c r="AL2376" i="1"/>
  <c r="Z2376" i="1"/>
  <c r="AU2376" i="1" s="1"/>
  <c r="AL2288" i="1"/>
  <c r="AP2288" i="1"/>
  <c r="Z2288" i="1"/>
  <c r="AU2288" i="1" s="1"/>
  <c r="AE2288" i="1"/>
  <c r="AL2264" i="1"/>
  <c r="Z2264" i="1"/>
  <c r="AU2264" i="1" s="1"/>
  <c r="AE2264" i="1"/>
  <c r="Z2208" i="1"/>
  <c r="AU2208" i="1" s="1"/>
  <c r="Z2186" i="1"/>
  <c r="AU2186" i="1" s="1"/>
  <c r="Z2169" i="1"/>
  <c r="AU2169" i="1" s="1"/>
  <c r="Z2164" i="1"/>
  <c r="Z2140" i="1"/>
  <c r="AU2140" i="1" s="1"/>
  <c r="AL2259" i="1"/>
  <c r="Z2259" i="1"/>
  <c r="AU2259" i="1" s="1"/>
  <c r="AE2259" i="1"/>
  <c r="AP2124" i="1"/>
  <c r="AE1924" i="1"/>
  <c r="Z1924" i="1"/>
  <c r="AU1924" i="1" s="1"/>
  <c r="AP1924" i="1"/>
  <c r="Z1921" i="1"/>
  <c r="AU1921" i="1" s="1"/>
  <c r="AP1921" i="1"/>
  <c r="AE1921" i="1"/>
  <c r="Z1910" i="1"/>
  <c r="AU1910" i="1" s="1"/>
  <c r="Z1874" i="1"/>
  <c r="AU1874" i="1" s="1"/>
  <c r="AE1874" i="1"/>
  <c r="Z1811" i="1"/>
  <c r="AU1811" i="1" s="1"/>
  <c r="AE1811" i="1"/>
  <c r="AE1753" i="1"/>
  <c r="Z1753" i="1"/>
  <c r="AU1753" i="1" s="1"/>
  <c r="Z1748" i="1"/>
  <c r="AU1748" i="1" s="1"/>
  <c r="AE1748" i="1"/>
  <c r="AE1700" i="1"/>
  <c r="Z1700" i="1"/>
  <c r="AU1700" i="1" s="1"/>
  <c r="Z1695" i="1"/>
  <c r="AU1695" i="1" s="1"/>
  <c r="AE1695" i="1"/>
  <c r="Z1644" i="1"/>
  <c r="AU1644" i="1" s="1"/>
  <c r="Z1639" i="1"/>
  <c r="AU1639" i="1" s="1"/>
  <c r="AE1639" i="1"/>
  <c r="Z1590" i="1"/>
  <c r="AU1590" i="1" s="1"/>
  <c r="Z1585" i="1"/>
  <c r="AU1585" i="1" s="1"/>
  <c r="AE1585" i="1"/>
  <c r="AP1585" i="1"/>
  <c r="Z1570" i="1"/>
  <c r="AU1570" i="1" s="1"/>
  <c r="Z1554" i="1"/>
  <c r="AU1554" i="1" s="1"/>
  <c r="Z1538" i="1"/>
  <c r="AU1538" i="1" s="1"/>
  <c r="Z1511" i="1"/>
  <c r="Z1495" i="1"/>
  <c r="AU1495" i="1" s="1"/>
  <c r="Z1479" i="1"/>
  <c r="AU1479" i="1" s="1"/>
  <c r="Z1463" i="1"/>
  <c r="AU1463" i="1" s="1"/>
  <c r="Z1448" i="1"/>
  <c r="AU1448" i="1" s="1"/>
  <c r="AE1448" i="1"/>
  <c r="AP1448" i="1"/>
  <c r="Z1432" i="1"/>
  <c r="AU1432" i="1" s="1"/>
  <c r="AE1432" i="1"/>
  <c r="AP1432" i="1"/>
  <c r="Z1416" i="1"/>
  <c r="AE2262" i="1"/>
  <c r="Z2262" i="1"/>
  <c r="AU2262" i="1" s="1"/>
  <c r="AL2262" i="1"/>
  <c r="Z1902" i="1"/>
  <c r="AU1902" i="1" s="1"/>
  <c r="Z1870" i="1"/>
  <c r="AU1870" i="1" s="1"/>
  <c r="Z1839" i="1"/>
  <c r="AU1839" i="1" s="1"/>
  <c r="Z1807" i="1"/>
  <c r="AU1807" i="1" s="1"/>
  <c r="AE1807" i="1"/>
  <c r="Z1776" i="1"/>
  <c r="AU1776" i="1" s="1"/>
  <c r="AE1776" i="1"/>
  <c r="AP1776" i="1"/>
  <c r="Z1665" i="1"/>
  <c r="AU1665" i="1" s="1"/>
  <c r="AE1665" i="1"/>
  <c r="AP1665" i="1"/>
  <c r="Z1571" i="1"/>
  <c r="AE1565" i="1"/>
  <c r="Z1565" i="1"/>
  <c r="AU1565" i="1" s="1"/>
  <c r="Z1540" i="1"/>
  <c r="AU1540" i="1" s="1"/>
  <c r="Z1513" i="1"/>
  <c r="AU1513" i="1" s="1"/>
  <c r="AE1506" i="1"/>
  <c r="Z1506" i="1"/>
  <c r="AU1506" i="1" s="1"/>
  <c r="Z2061" i="1"/>
  <c r="Z1995" i="1"/>
  <c r="AU1995" i="1" s="1"/>
  <c r="Z1992" i="1"/>
  <c r="AU1992" i="1" s="1"/>
  <c r="Z1981" i="1"/>
  <c r="AU1981" i="1" s="1"/>
  <c r="Z1894" i="1"/>
  <c r="AU1894" i="1" s="1"/>
  <c r="AE1894" i="1"/>
  <c r="Z1831" i="1"/>
  <c r="AU1831" i="1" s="1"/>
  <c r="Z1768" i="1"/>
  <c r="AU1768" i="1" s="1"/>
  <c r="AE1768" i="1"/>
  <c r="Z1710" i="1"/>
  <c r="AU1710" i="1" s="1"/>
  <c r="AE1710" i="1"/>
  <c r="Z1659" i="1"/>
  <c r="AU1659" i="1" s="1"/>
  <c r="AE1659" i="1"/>
  <c r="Z1602" i="1"/>
  <c r="AU1602" i="1" s="1"/>
  <c r="Z1576" i="1"/>
  <c r="AU1576" i="1" s="1"/>
  <c r="AE1561" i="1"/>
  <c r="Z1561" i="1"/>
  <c r="AU1561" i="1" s="1"/>
  <c r="Z1545" i="1"/>
  <c r="AU1545" i="1" s="1"/>
  <c r="Z1530" i="1"/>
  <c r="Z1518" i="1"/>
  <c r="AU1518" i="1" s="1"/>
  <c r="Z1502" i="1"/>
  <c r="AU1502" i="1" s="1"/>
  <c r="Z1486" i="1"/>
  <c r="AU1486" i="1" s="1"/>
  <c r="Z1478" i="1"/>
  <c r="AU1478" i="1" s="1"/>
  <c r="Z1447" i="1"/>
  <c r="Z1415" i="1"/>
  <c r="AU1415" i="1" s="1"/>
  <c r="Z1405" i="1"/>
  <c r="AU1405" i="1" s="1"/>
  <c r="Z1389" i="1"/>
  <c r="AU1389" i="1" s="1"/>
  <c r="Z1373" i="1"/>
  <c r="Z1358" i="1"/>
  <c r="AE2006" i="1"/>
  <c r="Z2006" i="1"/>
  <c r="AU2006" i="1" s="1"/>
  <c r="Z1974" i="1"/>
  <c r="AU1974" i="1" s="1"/>
  <c r="Z1593" i="1"/>
  <c r="AP1506" i="1"/>
  <c r="Z1464" i="1"/>
  <c r="AU1464" i="1" s="1"/>
  <c r="Z1395" i="1"/>
  <c r="AU1395" i="1" s="1"/>
  <c r="Z1251" i="1"/>
  <c r="AU1251" i="1" s="1"/>
  <c r="Z1250" i="1"/>
  <c r="AU1250" i="1" s="1"/>
  <c r="AE1244" i="1"/>
  <c r="Z1244" i="1"/>
  <c r="AU1244" i="1" s="1"/>
  <c r="Z1219" i="1"/>
  <c r="AU1219" i="1" s="1"/>
  <c r="Z1218" i="1"/>
  <c r="Z1212" i="1"/>
  <c r="AU1212" i="1" s="1"/>
  <c r="Z1188" i="1"/>
  <c r="Z1187" i="1"/>
  <c r="Z1181" i="1"/>
  <c r="AU1181" i="1" s="1"/>
  <c r="Z1156" i="1"/>
  <c r="Z1155" i="1"/>
  <c r="Z1149" i="1"/>
  <c r="AU1149" i="1" s="1"/>
  <c r="Z1124" i="1"/>
  <c r="Z1123" i="1"/>
  <c r="Z1117" i="1"/>
  <c r="AU1117" i="1" s="1"/>
  <c r="Z1093" i="1"/>
  <c r="AE1092" i="1"/>
  <c r="Z1092" i="1"/>
  <c r="AU1092" i="1" s="1"/>
  <c r="AP1092" i="1"/>
  <c r="Z1086" i="1"/>
  <c r="AU1086" i="1" s="1"/>
  <c r="Z1061" i="1"/>
  <c r="AU1061" i="1" s="1"/>
  <c r="Z1060" i="1"/>
  <c r="Z1054" i="1"/>
  <c r="AU1054" i="1" s="1"/>
  <c r="Z1030" i="1"/>
  <c r="AU1030" i="1" s="1"/>
  <c r="Z1029" i="1"/>
  <c r="Z1023" i="1"/>
  <c r="AU1023" i="1" s="1"/>
  <c r="Z998" i="1"/>
  <c r="AU998" i="1" s="1"/>
  <c r="AE997" i="1"/>
  <c r="Z997" i="1"/>
  <c r="AU997" i="1" s="1"/>
  <c r="AP997" i="1"/>
  <c r="Z991" i="1"/>
  <c r="AU991" i="1" s="1"/>
  <c r="Z966" i="1"/>
  <c r="AU966" i="1" s="1"/>
  <c r="AE965" i="1"/>
  <c r="Z965" i="1"/>
  <c r="AU965" i="1" s="1"/>
  <c r="AP965" i="1"/>
  <c r="Z959" i="1"/>
  <c r="AE935" i="1"/>
  <c r="Z935" i="1"/>
  <c r="AU935" i="1" s="1"/>
  <c r="AP935" i="1"/>
  <c r="Z934" i="1"/>
  <c r="AU934" i="1" s="1"/>
  <c r="Z928" i="1"/>
  <c r="AU928" i="1" s="1"/>
  <c r="AE905" i="1"/>
  <c r="Z905" i="1"/>
  <c r="AU905" i="1" s="1"/>
  <c r="AP905" i="1"/>
  <c r="AE904" i="1"/>
  <c r="Z904" i="1"/>
  <c r="AU904" i="1" s="1"/>
  <c r="AP904" i="1"/>
  <c r="Z898" i="1"/>
  <c r="AU898" i="1" s="1"/>
  <c r="AE874" i="1"/>
  <c r="Z874" i="1"/>
  <c r="AU874" i="1" s="1"/>
  <c r="AP874" i="1"/>
  <c r="AS874" i="1"/>
  <c r="AE873" i="1"/>
  <c r="Z873" i="1"/>
  <c r="AU873" i="1" s="1"/>
  <c r="AP873" i="1"/>
  <c r="AE867" i="1"/>
  <c r="Z867" i="1"/>
  <c r="AU867" i="1" s="1"/>
  <c r="Z834" i="1"/>
  <c r="AU834" i="1" s="1"/>
  <c r="Z833" i="1"/>
  <c r="AE791" i="1"/>
  <c r="Z791" i="1"/>
  <c r="AU791" i="1" s="1"/>
  <c r="AP791" i="1"/>
  <c r="AE765" i="1"/>
  <c r="Z765" i="1"/>
  <c r="AU765" i="1" s="1"/>
  <c r="AP765" i="1"/>
  <c r="AE735" i="1"/>
  <c r="Z735" i="1"/>
  <c r="AU735" i="1" s="1"/>
  <c r="AP735" i="1"/>
  <c r="AE734" i="1"/>
  <c r="Z734" i="1"/>
  <c r="AU734" i="1" s="1"/>
  <c r="AP734" i="1"/>
  <c r="AE696" i="1"/>
  <c r="Z696" i="1"/>
  <c r="AU696" i="1" s="1"/>
  <c r="AP696" i="1"/>
  <c r="AE671" i="1"/>
  <c r="Z671" i="1"/>
  <c r="AU671" i="1" s="1"/>
  <c r="AP671" i="1"/>
  <c r="AE670" i="1"/>
  <c r="Z670" i="1"/>
  <c r="AU670" i="1" s="1"/>
  <c r="AP670" i="1"/>
  <c r="AE647" i="1"/>
  <c r="Z647" i="1"/>
  <c r="AU647" i="1" s="1"/>
  <c r="AP647" i="1"/>
  <c r="AE646" i="1"/>
  <c r="Z646" i="1"/>
  <c r="AU646" i="1" s="1"/>
  <c r="AP646" i="1"/>
  <c r="AE602" i="1"/>
  <c r="Z602" i="1"/>
  <c r="AU602" i="1" s="1"/>
  <c r="AP602" i="1"/>
  <c r="Z551" i="1"/>
  <c r="AU551" i="1" s="1"/>
  <c r="AE550" i="1"/>
  <c r="Z550" i="1"/>
  <c r="AU550" i="1" s="1"/>
  <c r="AP550" i="1"/>
  <c r="Z913" i="1"/>
  <c r="AU913" i="1" s="1"/>
  <c r="AE913" i="1"/>
  <c r="AP913" i="1"/>
  <c r="Z907" i="1"/>
  <c r="AU907" i="1" s="1"/>
  <c r="AE907" i="1"/>
  <c r="AP907" i="1"/>
  <c r="Z852" i="1"/>
  <c r="AU852" i="1" s="1"/>
  <c r="AE852" i="1"/>
  <c r="AP852" i="1"/>
  <c r="Z844" i="1"/>
  <c r="AU844" i="1" s="1"/>
  <c r="Z768" i="1"/>
  <c r="AU768" i="1" s="1"/>
  <c r="Z760" i="1"/>
  <c r="AU760" i="1" s="1"/>
  <c r="AE760" i="1"/>
  <c r="AP760" i="1"/>
  <c r="Z736" i="1"/>
  <c r="AU736" i="1" s="1"/>
  <c r="AE736" i="1"/>
  <c r="AP736" i="1"/>
  <c r="Z713" i="1"/>
  <c r="AU713" i="1" s="1"/>
  <c r="AE713" i="1"/>
  <c r="AP713" i="1"/>
  <c r="Z705" i="1"/>
  <c r="AU705" i="1" s="1"/>
  <c r="Z473" i="1"/>
  <c r="AU473" i="1" s="1"/>
  <c r="AE473" i="1"/>
  <c r="AP473" i="1"/>
  <c r="Z391" i="1"/>
  <c r="AU391" i="1" s="1"/>
  <c r="Z387" i="1"/>
  <c r="AU387" i="1" s="1"/>
  <c r="Z1989" i="1"/>
  <c r="AU1989" i="1" s="1"/>
  <c r="AE1989" i="1"/>
  <c r="Z1905" i="1"/>
  <c r="AU1905" i="1" s="1"/>
  <c r="Z1539" i="1"/>
  <c r="AU1539" i="1" s="1"/>
  <c r="Z1480" i="1"/>
  <c r="AU1480" i="1" s="1"/>
  <c r="Z1090" i="1"/>
  <c r="AU1090" i="1" s="1"/>
  <c r="Z961" i="1"/>
  <c r="AU961" i="1" s="1"/>
  <c r="Z809" i="1"/>
  <c r="AU809" i="1" s="1"/>
  <c r="AE747" i="1"/>
  <c r="Z747" i="1"/>
  <c r="AU747" i="1" s="1"/>
  <c r="AP747" i="1"/>
  <c r="Z700" i="1"/>
  <c r="AU700" i="1" s="1"/>
  <c r="AE2750" i="1"/>
  <c r="AL2750" i="1"/>
  <c r="AS2750" i="1" s="1"/>
  <c r="Z2750" i="1"/>
  <c r="AU2750" i="1" s="1"/>
  <c r="AP2750" i="1"/>
  <c r="AE2746" i="1"/>
  <c r="AL2746" i="1"/>
  <c r="Z2746" i="1"/>
  <c r="AU2746" i="1" s="1"/>
  <c r="AP2746" i="1"/>
  <c r="AE2742" i="1"/>
  <c r="AL2742" i="1"/>
  <c r="Z2742" i="1"/>
  <c r="AU2742" i="1" s="1"/>
  <c r="AE2738" i="1"/>
  <c r="AL2738" i="1"/>
  <c r="AS2738" i="1" s="1"/>
  <c r="Z2738" i="1"/>
  <c r="AU2738" i="1" s="1"/>
  <c r="AL2799" i="1"/>
  <c r="AS2799" i="1" s="1"/>
  <c r="Z2799" i="1"/>
  <c r="AU2799" i="1" s="1"/>
  <c r="AE2799" i="1"/>
  <c r="AL2755" i="1"/>
  <c r="AS2755" i="1" s="1"/>
  <c r="Z2755" i="1"/>
  <c r="AU2755" i="1" s="1"/>
  <c r="AE2755" i="1"/>
  <c r="AL2784" i="1"/>
  <c r="Z2784" i="1"/>
  <c r="AU2784" i="1" s="1"/>
  <c r="AE2784" i="1"/>
  <c r="AL2685" i="1"/>
  <c r="AE2685" i="1"/>
  <c r="Z2685" i="1"/>
  <c r="AU2685" i="1" s="1"/>
  <c r="AL2804" i="1"/>
  <c r="AS2804" i="1" s="1"/>
  <c r="Z2804" i="1"/>
  <c r="AU2804" i="1" s="1"/>
  <c r="AE2804" i="1"/>
  <c r="AL2795" i="1"/>
  <c r="Z2795" i="1"/>
  <c r="AU2795" i="1" s="1"/>
  <c r="AE2795" i="1"/>
  <c r="AE2722" i="1"/>
  <c r="AL2722" i="1"/>
  <c r="AS2722" i="1" s="1"/>
  <c r="Z2722" i="1"/>
  <c r="AU2722" i="1" s="1"/>
  <c r="AP2782" i="1"/>
  <c r="Z2657" i="1"/>
  <c r="AU2657" i="1" s="1"/>
  <c r="AL2657" i="1"/>
  <c r="AE2657" i="1"/>
  <c r="AE2534" i="1"/>
  <c r="Z2534" i="1"/>
  <c r="AU2534" i="1" s="1"/>
  <c r="AL2534" i="1"/>
  <c r="AE2502" i="1"/>
  <c r="Z2502" i="1"/>
  <c r="AU2502" i="1" s="1"/>
  <c r="AL2502" i="1"/>
  <c r="Z2470" i="1"/>
  <c r="Z2468" i="1"/>
  <c r="Z2454" i="1"/>
  <c r="Z2438" i="1"/>
  <c r="Z2406" i="1"/>
  <c r="AU2406" i="1" s="1"/>
  <c r="Z2582" i="1"/>
  <c r="AE1931" i="1"/>
  <c r="Z1931" i="1"/>
  <c r="AU1931" i="1" s="1"/>
  <c r="AP1931" i="1"/>
  <c r="Z1917" i="1"/>
  <c r="AU1917" i="1" s="1"/>
  <c r="Z1915" i="1"/>
  <c r="AU1915" i="1" s="1"/>
  <c r="Z1897" i="1"/>
  <c r="AU1897" i="1" s="1"/>
  <c r="AE1897" i="1"/>
  <c r="AP1897" i="1"/>
  <c r="AE1889" i="1"/>
  <c r="AP1889" i="1" s="1"/>
  <c r="Z1889" i="1"/>
  <c r="AU1889" i="1" s="1"/>
  <c r="Z1881" i="1"/>
  <c r="AU1881" i="1" s="1"/>
  <c r="AE1873" i="1"/>
  <c r="Z1873" i="1"/>
  <c r="AU1873" i="1" s="1"/>
  <c r="AP1873" i="1"/>
  <c r="Z1865" i="1"/>
  <c r="AU1865" i="1" s="1"/>
  <c r="AE1865" i="1"/>
  <c r="AP1865" i="1"/>
  <c r="AE1858" i="1"/>
  <c r="Z1858" i="1"/>
  <c r="AU1858" i="1" s="1"/>
  <c r="AP1858" i="1"/>
  <c r="Z1850" i="1"/>
  <c r="AU1850" i="1" s="1"/>
  <c r="AE1850" i="1"/>
  <c r="AP1850" i="1"/>
  <c r="Z1842" i="1"/>
  <c r="AU1842" i="1" s="1"/>
  <c r="Z1834" i="1"/>
  <c r="AU1834" i="1" s="1"/>
  <c r="Z1826" i="1"/>
  <c r="AU1826" i="1" s="1"/>
  <c r="Z1818" i="1"/>
  <c r="AU1818" i="1" s="1"/>
  <c r="AE1810" i="1"/>
  <c r="Z1810" i="1"/>
  <c r="AU1810" i="1" s="1"/>
  <c r="AP1810" i="1"/>
  <c r="Z1802" i="1"/>
  <c r="AU1802" i="1" s="1"/>
  <c r="AE1795" i="1"/>
  <c r="Z1795" i="1"/>
  <c r="AU1795" i="1" s="1"/>
  <c r="AP1795" i="1"/>
  <c r="Z1787" i="1"/>
  <c r="AU1787" i="1" s="1"/>
  <c r="AE1787" i="1"/>
  <c r="AP1787" i="1"/>
  <c r="AE1779" i="1"/>
  <c r="Z1779" i="1"/>
  <c r="AU1779" i="1" s="1"/>
  <c r="AP1779" i="1"/>
  <c r="Z1771" i="1"/>
  <c r="AU1771" i="1" s="1"/>
  <c r="AE1771" i="1"/>
  <c r="AP1771" i="1"/>
  <c r="AE1763" i="1"/>
  <c r="Z1763" i="1"/>
  <c r="AU1763" i="1" s="1"/>
  <c r="AP1763" i="1"/>
  <c r="Z1755" i="1"/>
  <c r="AU1755" i="1" s="1"/>
  <c r="AE1755" i="1"/>
  <c r="AP1755" i="1"/>
  <c r="Z1747" i="1"/>
  <c r="Z1739" i="1"/>
  <c r="AU1739" i="1" s="1"/>
  <c r="AE1739" i="1"/>
  <c r="AP1739" i="1"/>
  <c r="Z1728" i="1"/>
  <c r="AU1728" i="1" s="1"/>
  <c r="AE1728" i="1"/>
  <c r="AP1728" i="1"/>
  <c r="AE1720" i="1"/>
  <c r="Z1720" i="1"/>
  <c r="AU1720" i="1" s="1"/>
  <c r="AP1720" i="1"/>
  <c r="Z1713" i="1"/>
  <c r="AU1713" i="1" s="1"/>
  <c r="AE1713" i="1"/>
  <c r="AP1713" i="1"/>
  <c r="AE1705" i="1"/>
  <c r="Z1705" i="1"/>
  <c r="AU1705" i="1" s="1"/>
  <c r="AP1705" i="1"/>
  <c r="Z1702" i="1"/>
  <c r="AU1702" i="1" s="1"/>
  <c r="AE1702" i="1"/>
  <c r="AP1702" i="1"/>
  <c r="Z1694" i="1"/>
  <c r="AU1694" i="1" s="1"/>
  <c r="Z1687" i="1"/>
  <c r="AU1687" i="1" s="1"/>
  <c r="AE1679" i="1"/>
  <c r="Z1679" i="1"/>
  <c r="AU1679" i="1" s="1"/>
  <c r="AP1679" i="1"/>
  <c r="Z1671" i="1"/>
  <c r="AU1671" i="1" s="1"/>
  <c r="AE1671" i="1"/>
  <c r="AP1671" i="1"/>
  <c r="AE1668" i="1"/>
  <c r="Z1668" i="1"/>
  <c r="AU1668" i="1" s="1"/>
  <c r="AP1668" i="1"/>
  <c r="AE1654" i="1"/>
  <c r="Z1654" i="1"/>
  <c r="AU1654" i="1" s="1"/>
  <c r="AP1654" i="1"/>
  <c r="Z1646" i="1"/>
  <c r="AU1646" i="1" s="1"/>
  <c r="Z1638" i="1"/>
  <c r="AU1638" i="1" s="1"/>
  <c r="Z1632" i="1"/>
  <c r="AU1632" i="1" s="1"/>
  <c r="AE1632" i="1"/>
  <c r="AP1632" i="1"/>
  <c r="Z1624" i="1"/>
  <c r="AU1624" i="1" s="1"/>
  <c r="Z1613" i="1"/>
  <c r="AU1613" i="1" s="1"/>
  <c r="Z1605" i="1"/>
  <c r="Z1592" i="1"/>
  <c r="AU1592" i="1" s="1"/>
  <c r="Z2511" i="1"/>
  <c r="AU2511" i="1" s="1"/>
  <c r="AE2306" i="1"/>
  <c r="Z2306" i="1"/>
  <c r="AU2306" i="1" s="1"/>
  <c r="AL2306" i="1"/>
  <c r="AE2254" i="1"/>
  <c r="Z2254" i="1"/>
  <c r="AU2254" i="1" s="1"/>
  <c r="AL2254" i="1"/>
  <c r="AE2223" i="1"/>
  <c r="Z2223" i="1"/>
  <c r="AU2223" i="1" s="1"/>
  <c r="AL2223" i="1"/>
  <c r="AL2147" i="1"/>
  <c r="Z2147" i="1"/>
  <c r="AU2147" i="1" s="1"/>
  <c r="AE2147" i="1"/>
  <c r="AP2147" i="1"/>
  <c r="Z2086" i="1"/>
  <c r="AU2086" i="1" s="1"/>
  <c r="AE2086" i="1"/>
  <c r="Z2040" i="1"/>
  <c r="AU2040" i="1" s="1"/>
  <c r="Z2649" i="1"/>
  <c r="AU2649" i="1" s="1"/>
  <c r="AL2649" i="1"/>
  <c r="AE2649" i="1"/>
  <c r="AL2543" i="1"/>
  <c r="Z2543" i="1"/>
  <c r="AU2543" i="1" s="1"/>
  <c r="AE2543" i="1"/>
  <c r="AE2291" i="1"/>
  <c r="Z2291" i="1"/>
  <c r="AU2291" i="1" s="1"/>
  <c r="AL2291" i="1"/>
  <c r="AL2267" i="1"/>
  <c r="AP2267" i="1"/>
  <c r="Z2267" i="1"/>
  <c r="AU2267" i="1" s="1"/>
  <c r="AE2267" i="1"/>
  <c r="AL2233" i="1"/>
  <c r="Z2233" i="1"/>
  <c r="AU2233" i="1" s="1"/>
  <c r="AE2233" i="1"/>
  <c r="Z2125" i="1"/>
  <c r="AU2125" i="1" s="1"/>
  <c r="AE2125" i="1"/>
  <c r="Z2079" i="1"/>
  <c r="AU2079" i="1" s="1"/>
  <c r="AE2079" i="1"/>
  <c r="Z2201" i="1"/>
  <c r="AU2201" i="1" s="1"/>
  <c r="Z2168" i="1"/>
  <c r="AU2168" i="1" s="1"/>
  <c r="Z2076" i="1"/>
  <c r="AU2076" i="1" s="1"/>
  <c r="Z2018" i="1"/>
  <c r="Z2016" i="1"/>
  <c r="AU2016" i="1" s="1"/>
  <c r="AP2016" i="1"/>
  <c r="AE2016" i="1"/>
  <c r="Z1973" i="1"/>
  <c r="AU1973" i="1" s="1"/>
  <c r="AE1973" i="1"/>
  <c r="AP1973" i="1" s="1"/>
  <c r="AE1955" i="1"/>
  <c r="Z1955" i="1"/>
  <c r="AU1955" i="1" s="1"/>
  <c r="AP1955" i="1"/>
  <c r="Z1952" i="1"/>
  <c r="AU1952" i="1" s="1"/>
  <c r="AP1952" i="1"/>
  <c r="AE1952" i="1"/>
  <c r="Z1859" i="1"/>
  <c r="AU1859" i="1" s="1"/>
  <c r="AE1859" i="1"/>
  <c r="Z1796" i="1"/>
  <c r="AU1796" i="1" s="1"/>
  <c r="AE1796" i="1"/>
  <c r="AE1769" i="1"/>
  <c r="Z1769" i="1"/>
  <c r="AU1769" i="1" s="1"/>
  <c r="Z1764" i="1"/>
  <c r="AU1764" i="1" s="1"/>
  <c r="AE1764" i="1"/>
  <c r="AE1711" i="1"/>
  <c r="Z1711" i="1"/>
  <c r="AU1711" i="1" s="1"/>
  <c r="Z1706" i="1"/>
  <c r="AU1706" i="1" s="1"/>
  <c r="AE1706" i="1"/>
  <c r="AE1660" i="1"/>
  <c r="Z1660" i="1"/>
  <c r="AU1660" i="1" s="1"/>
  <c r="Z1655" i="1"/>
  <c r="AU1655" i="1" s="1"/>
  <c r="AE1655" i="1"/>
  <c r="Z1603" i="1"/>
  <c r="Z1599" i="1"/>
  <c r="Z1410" i="1"/>
  <c r="AU1410" i="1" s="1"/>
  <c r="Z1402" i="1"/>
  <c r="AU1402" i="1" s="1"/>
  <c r="Z1394" i="1"/>
  <c r="Z1386" i="1"/>
  <c r="Z1378" i="1"/>
  <c r="AU1378" i="1" s="1"/>
  <c r="AE1378" i="1"/>
  <c r="AP1378" i="1"/>
  <c r="Z1370" i="1"/>
  <c r="Z1363" i="1"/>
  <c r="Z1355" i="1"/>
  <c r="Z1347" i="1"/>
  <c r="Z1339" i="1"/>
  <c r="AU1339" i="1" s="1"/>
  <c r="AE2386" i="1"/>
  <c r="AL2386" i="1"/>
  <c r="Z2386" i="1"/>
  <c r="AU2386" i="1" s="1"/>
  <c r="AP2386" i="1"/>
  <c r="AE2283" i="1"/>
  <c r="Z2283" i="1"/>
  <c r="AU2283" i="1" s="1"/>
  <c r="AL2283" i="1"/>
  <c r="Z2137" i="1"/>
  <c r="AU2137" i="1" s="1"/>
  <c r="Z2028" i="1"/>
  <c r="AU2028" i="1" s="1"/>
  <c r="AE2028" i="1"/>
  <c r="AP2028" i="1"/>
  <c r="AE2011" i="1"/>
  <c r="Z2011" i="1"/>
  <c r="AU2011" i="1" s="1"/>
  <c r="AP2011" i="1"/>
  <c r="AE2008" i="1"/>
  <c r="Z2008" i="1"/>
  <c r="AU2008" i="1" s="1"/>
  <c r="AP2008" i="1"/>
  <c r="AE1979" i="1"/>
  <c r="Z1979" i="1"/>
  <c r="AU1979" i="1" s="1"/>
  <c r="AP1979" i="1"/>
  <c r="AE1976" i="1"/>
  <c r="Z1976" i="1"/>
  <c r="AU1976" i="1" s="1"/>
  <c r="AP1976" i="1"/>
  <c r="AP1859" i="1"/>
  <c r="AP1796" i="1"/>
  <c r="Z1760" i="1"/>
  <c r="AU1760" i="1" s="1"/>
  <c r="AE1760" i="1"/>
  <c r="AP1760" i="1"/>
  <c r="Z1651" i="1"/>
  <c r="AU1651" i="1" s="1"/>
  <c r="AE1651" i="1"/>
  <c r="AP1651" i="1"/>
  <c r="Z1597" i="1"/>
  <c r="AU1597" i="1" s="1"/>
  <c r="Z1564" i="1"/>
  <c r="AU1564" i="1" s="1"/>
  <c r="Z1557" i="1"/>
  <c r="AU1557" i="1" s="1"/>
  <c r="Z1533" i="1"/>
  <c r="Z1526" i="1"/>
  <c r="Z1505" i="1"/>
  <c r="AE1498" i="1"/>
  <c r="Z1498" i="1"/>
  <c r="AU1498" i="1" s="1"/>
  <c r="AP1498" i="1"/>
  <c r="AL2694" i="1"/>
  <c r="Z2694" i="1"/>
  <c r="AU2694" i="1" s="1"/>
  <c r="AE2694" i="1"/>
  <c r="AL2538" i="1"/>
  <c r="Z2538" i="1"/>
  <c r="AU2538" i="1" s="1"/>
  <c r="AE2538" i="1"/>
  <c r="Z2461" i="1"/>
  <c r="AP2397" i="1"/>
  <c r="Z2113" i="1"/>
  <c r="AE2026" i="1"/>
  <c r="Z2026" i="1"/>
  <c r="AU2026" i="1" s="1"/>
  <c r="Z2023" i="1"/>
  <c r="AU2023" i="1" s="1"/>
  <c r="AE2023" i="1"/>
  <c r="AP2023" i="1"/>
  <c r="Z2013" i="1"/>
  <c r="Z1878" i="1"/>
  <c r="AU1878" i="1" s="1"/>
  <c r="AE1878" i="1"/>
  <c r="AP1878" i="1" s="1"/>
  <c r="Z1815" i="1"/>
  <c r="AU1815" i="1" s="1"/>
  <c r="AE1815" i="1"/>
  <c r="AP1815" i="1" s="1"/>
  <c r="Z1752" i="1"/>
  <c r="AU1752" i="1" s="1"/>
  <c r="AE1752" i="1"/>
  <c r="Z1699" i="1"/>
  <c r="AU1699" i="1" s="1"/>
  <c r="AE1699" i="1"/>
  <c r="Z1643" i="1"/>
  <c r="AU1643" i="1" s="1"/>
  <c r="Z1589" i="1"/>
  <c r="AU1589" i="1" s="1"/>
  <c r="Z1454" i="1"/>
  <c r="Z1423" i="1"/>
  <c r="Z1401" i="1"/>
  <c r="AU1401" i="1" s="1"/>
  <c r="Z1385" i="1"/>
  <c r="Z1369" i="1"/>
  <c r="AE1354" i="1"/>
  <c r="AP1354" i="1"/>
  <c r="Z1354" i="1"/>
  <c r="AU1354" i="1" s="1"/>
  <c r="Z2097" i="1"/>
  <c r="AU2097" i="1" s="1"/>
  <c r="Z1926" i="1"/>
  <c r="AU1926" i="1" s="1"/>
  <c r="AE1926" i="1"/>
  <c r="Z1828" i="1"/>
  <c r="AU1828" i="1" s="1"/>
  <c r="Z1819" i="1"/>
  <c r="AU1819" i="1" s="1"/>
  <c r="Z1555" i="1"/>
  <c r="AU1555" i="1" s="1"/>
  <c r="Z1364" i="1"/>
  <c r="Z1340" i="1"/>
  <c r="AU1340" i="1" s="1"/>
  <c r="Z1243" i="1"/>
  <c r="Z1242" i="1"/>
  <c r="Z1236" i="1"/>
  <c r="AU1236" i="1" s="1"/>
  <c r="Z1211" i="1"/>
  <c r="Z1210" i="1"/>
  <c r="AU1210" i="1" s="1"/>
  <c r="Z1204" i="1"/>
  <c r="AU1204" i="1" s="1"/>
  <c r="Z1180" i="1"/>
  <c r="Z1179" i="1"/>
  <c r="AU1179" i="1" s="1"/>
  <c r="Z1173" i="1"/>
  <c r="AU1173" i="1" s="1"/>
  <c r="Z1148" i="1"/>
  <c r="Z1147" i="1"/>
  <c r="Z1141" i="1"/>
  <c r="AU1141" i="1" s="1"/>
  <c r="Z1116" i="1"/>
  <c r="AU1116" i="1" s="1"/>
  <c r="Z1110" i="1"/>
  <c r="AU1110" i="1" s="1"/>
  <c r="Z1085" i="1"/>
  <c r="Z1084" i="1"/>
  <c r="AU1084" i="1" s="1"/>
  <c r="Z1078" i="1"/>
  <c r="AU1078" i="1" s="1"/>
  <c r="AE1053" i="1"/>
  <c r="Z1053" i="1"/>
  <c r="AU1053" i="1" s="1"/>
  <c r="AP1053" i="1"/>
  <c r="Z1052" i="1"/>
  <c r="AU1052" i="1" s="1"/>
  <c r="Z1046" i="1"/>
  <c r="Z1022" i="1"/>
  <c r="Z1021" i="1"/>
  <c r="Z1015" i="1"/>
  <c r="Z990" i="1"/>
  <c r="Z989" i="1"/>
  <c r="AE983" i="1"/>
  <c r="Z983" i="1"/>
  <c r="AU983" i="1" s="1"/>
  <c r="AE958" i="1"/>
  <c r="Z958" i="1"/>
  <c r="AU958" i="1" s="1"/>
  <c r="AP958" i="1"/>
  <c r="Z957" i="1"/>
  <c r="AU957" i="1" s="1"/>
  <c r="Z952" i="1"/>
  <c r="AE927" i="1"/>
  <c r="Z927" i="1"/>
  <c r="AU927" i="1" s="1"/>
  <c r="AP927" i="1"/>
  <c r="AE926" i="1"/>
  <c r="Z926" i="1"/>
  <c r="AU926" i="1" s="1"/>
  <c r="AP926" i="1"/>
  <c r="Z920" i="1"/>
  <c r="AU920" i="1" s="1"/>
  <c r="AE897" i="1"/>
  <c r="Z897" i="1"/>
  <c r="AU897" i="1" s="1"/>
  <c r="AP897" i="1"/>
  <c r="Z896" i="1"/>
  <c r="AU896" i="1" s="1"/>
  <c r="AE890" i="1"/>
  <c r="Z890" i="1"/>
  <c r="AU890" i="1" s="1"/>
  <c r="AE866" i="1"/>
  <c r="Z866" i="1"/>
  <c r="AU866" i="1" s="1"/>
  <c r="AP866" i="1"/>
  <c r="AE865" i="1"/>
  <c r="Z865" i="1"/>
  <c r="AU865" i="1" s="1"/>
  <c r="AP865" i="1"/>
  <c r="AE859" i="1"/>
  <c r="Z859" i="1"/>
  <c r="AU859" i="1" s="1"/>
  <c r="Z823" i="1"/>
  <c r="Z797" i="1"/>
  <c r="AU797" i="1" s="1"/>
  <c r="Z767" i="1"/>
  <c r="AU767" i="1" s="1"/>
  <c r="Z766" i="1"/>
  <c r="AU766" i="1" s="1"/>
  <c r="AE742" i="1"/>
  <c r="Z742" i="1"/>
  <c r="AU742" i="1" s="1"/>
  <c r="AP742" i="1"/>
  <c r="AE741" i="1"/>
  <c r="Z741" i="1"/>
  <c r="AU741" i="1" s="1"/>
  <c r="AP741" i="1"/>
  <c r="AE702" i="1"/>
  <c r="Z702" i="1"/>
  <c r="AU702" i="1" s="1"/>
  <c r="AP702" i="1"/>
  <c r="Z679" i="1"/>
  <c r="Z678" i="1"/>
  <c r="AE632" i="1"/>
  <c r="Z632" i="1"/>
  <c r="AU632" i="1" s="1"/>
  <c r="AP632" i="1"/>
  <c r="AE608" i="1"/>
  <c r="Z608" i="1"/>
  <c r="AU608" i="1" s="1"/>
  <c r="AP608" i="1"/>
  <c r="Z558" i="1"/>
  <c r="AU558" i="1" s="1"/>
  <c r="Z557" i="1"/>
  <c r="AU557" i="1" s="1"/>
  <c r="AE542" i="1"/>
  <c r="AP542" i="1" s="1"/>
  <c r="Z542" i="1"/>
  <c r="AU542" i="1" s="1"/>
  <c r="Z541" i="1"/>
  <c r="AU541" i="1" s="1"/>
  <c r="Z528" i="1"/>
  <c r="AU528" i="1" s="1"/>
  <c r="Z505" i="1"/>
  <c r="AU505" i="1" s="1"/>
  <c r="Z491" i="1"/>
  <c r="AU491" i="1" s="1"/>
  <c r="AE464" i="1"/>
  <c r="AP464" i="1"/>
  <c r="Z464" i="1"/>
  <c r="AU464" i="1" s="1"/>
  <c r="Z449" i="1"/>
  <c r="AU449" i="1" s="1"/>
  <c r="Z433" i="1"/>
  <c r="AU433" i="1" s="1"/>
  <c r="Z417" i="1"/>
  <c r="AU417" i="1" s="1"/>
  <c r="AE401" i="1"/>
  <c r="AP401" i="1"/>
  <c r="Z401" i="1"/>
  <c r="AU401" i="1" s="1"/>
  <c r="Z386" i="1"/>
  <c r="AU386" i="1" s="1"/>
  <c r="Z744" i="1"/>
  <c r="AU744" i="1" s="1"/>
  <c r="AE744" i="1"/>
  <c r="AP744" i="1"/>
  <c r="Z568" i="1"/>
  <c r="AU568" i="1" s="1"/>
  <c r="AE568" i="1"/>
  <c r="AP568" i="1"/>
  <c r="Z430" i="1"/>
  <c r="AU430" i="1" s="1"/>
  <c r="Z1279" i="1"/>
  <c r="AU1279" i="1" s="1"/>
  <c r="Z1275" i="1"/>
  <c r="AU1275" i="1" s="1"/>
  <c r="Z1267" i="1"/>
  <c r="AU1267" i="1" s="1"/>
  <c r="Z1256" i="1"/>
  <c r="Z1224" i="1"/>
  <c r="AU1224" i="1" s="1"/>
  <c r="Z1121" i="1"/>
  <c r="AE714" i="1"/>
  <c r="Z714" i="1"/>
  <c r="AU714" i="1" s="1"/>
  <c r="AP714" i="1"/>
  <c r="AE614" i="1"/>
  <c r="Z614" i="1"/>
  <c r="AU614" i="1" s="1"/>
  <c r="AP614" i="1"/>
  <c r="AL2909" i="1"/>
  <c r="Z2909" i="1"/>
  <c r="AU2909" i="1" s="1"/>
  <c r="AE2909" i="1"/>
  <c r="AP2871" i="1"/>
  <c r="Z2871" i="1"/>
  <c r="AU2871" i="1" s="1"/>
  <c r="AE2871" i="1"/>
  <c r="AL2871" i="1"/>
  <c r="AL2850" i="1"/>
  <c r="AE2850" i="1"/>
  <c r="Z2850" i="1"/>
  <c r="AU2850" i="1" s="1"/>
  <c r="AL2876" i="1"/>
  <c r="Z2876" i="1"/>
  <c r="AU2876" i="1" s="1"/>
  <c r="AE2876" i="1"/>
  <c r="AP2832" i="1"/>
  <c r="AL2701" i="1"/>
  <c r="AE2701" i="1"/>
  <c r="Z2701" i="1"/>
  <c r="AU2701" i="1" s="1"/>
  <c r="Z2693" i="1"/>
  <c r="AU2693" i="1" s="1"/>
  <c r="AL2693" i="1"/>
  <c r="AS2693" i="1" s="1"/>
  <c r="AE2693" i="1"/>
  <c r="AP2693" i="1"/>
  <c r="Z2677" i="1"/>
  <c r="AU2677" i="1" s="1"/>
  <c r="AL2677" i="1"/>
  <c r="AE2677" i="1"/>
  <c r="AP2677" i="1"/>
  <c r="Z2669" i="1"/>
  <c r="AU2669" i="1" s="1"/>
  <c r="AL2764" i="1"/>
  <c r="AS2764" i="1" s="1"/>
  <c r="Z2764" i="1"/>
  <c r="AU2764" i="1" s="1"/>
  <c r="AE2764" i="1"/>
  <c r="Z2707" i="1"/>
  <c r="AU2707" i="1" s="1"/>
  <c r="Z2578" i="1"/>
  <c r="AU2578" i="1" s="1"/>
  <c r="Z2446" i="1"/>
  <c r="Z2430" i="1"/>
  <c r="Z2422" i="1"/>
  <c r="AU2422" i="1" s="1"/>
  <c r="AL2393" i="1"/>
  <c r="AE2393" i="1"/>
  <c r="Z2393" i="1"/>
  <c r="AU2393" i="1" s="1"/>
  <c r="AL2384" i="1"/>
  <c r="AE2384" i="1"/>
  <c r="Z2384" i="1"/>
  <c r="AU2384" i="1" s="1"/>
  <c r="AL2374" i="1"/>
  <c r="AE2374" i="1"/>
  <c r="Z2374" i="1"/>
  <c r="AU2374" i="1" s="1"/>
  <c r="AL2371" i="1"/>
  <c r="AE2371" i="1"/>
  <c r="Z2371" i="1"/>
  <c r="AU2371" i="1" s="1"/>
  <c r="AL2364" i="1"/>
  <c r="AE2364" i="1"/>
  <c r="Z2364" i="1"/>
  <c r="AU2364" i="1" s="1"/>
  <c r="AL2725" i="1"/>
  <c r="Z2725" i="1"/>
  <c r="AU2725" i="1" s="1"/>
  <c r="AE2725" i="1"/>
  <c r="Z2565" i="1"/>
  <c r="Z2496" i="1"/>
  <c r="AU2496" i="1" s="1"/>
  <c r="Z2439" i="1"/>
  <c r="AU2439" i="1" s="1"/>
  <c r="Z2342" i="1"/>
  <c r="AE2331" i="1"/>
  <c r="AL2331" i="1"/>
  <c r="Z2331" i="1"/>
  <c r="AU2331" i="1" s="1"/>
  <c r="AE2316" i="1"/>
  <c r="AL2316" i="1"/>
  <c r="Z2316" i="1"/>
  <c r="AU2316" i="1" s="1"/>
  <c r="Z2204" i="1"/>
  <c r="AU2204" i="1" s="1"/>
  <c r="Z2196" i="1"/>
  <c r="AU2196" i="1" s="1"/>
  <c r="Z2177" i="1"/>
  <c r="AU2177" i="1" s="1"/>
  <c r="AL2177" i="1"/>
  <c r="AE2177" i="1"/>
  <c r="AP2177" i="1"/>
  <c r="Z2175" i="1"/>
  <c r="Z2159" i="1"/>
  <c r="Z2150" i="1"/>
  <c r="AU2150" i="1" s="1"/>
  <c r="Z2127" i="1"/>
  <c r="AU2127" i="1" s="1"/>
  <c r="AE2127" i="1"/>
  <c r="AP2127" i="1"/>
  <c r="AE2104" i="1"/>
  <c r="Z2104" i="1"/>
  <c r="AU2104" i="1" s="1"/>
  <c r="Z2085" i="1"/>
  <c r="AE2074" i="1"/>
  <c r="Z2074" i="1"/>
  <c r="AU2074" i="1" s="1"/>
  <c r="Z2066" i="1"/>
  <c r="AU2066" i="1" s="1"/>
  <c r="AE2066" i="1"/>
  <c r="AP2066" i="1"/>
  <c r="Z2533" i="1"/>
  <c r="AU2533" i="1" s="1"/>
  <c r="AE2485" i="1"/>
  <c r="Z2485" i="1"/>
  <c r="AU2485" i="1" s="1"/>
  <c r="AL2485" i="1"/>
  <c r="AS2485" i="1" s="1"/>
  <c r="Z2469" i="1"/>
  <c r="AP2407" i="1"/>
  <c r="AL2326" i="1"/>
  <c r="Z2326" i="1"/>
  <c r="AU2326" i="1" s="1"/>
  <c r="AE2326" i="1"/>
  <c r="Z2589" i="1"/>
  <c r="AU2589" i="1" s="1"/>
  <c r="Z2471" i="1"/>
  <c r="AU2471" i="1" s="1"/>
  <c r="Z2432" i="1"/>
  <c r="AU2432" i="1" s="1"/>
  <c r="Z2379" i="1"/>
  <c r="AU2379" i="1" s="1"/>
  <c r="AP2364" i="1"/>
  <c r="AL2243" i="1"/>
  <c r="AE2243" i="1"/>
  <c r="AP2243" i="1"/>
  <c r="Z2243" i="1"/>
  <c r="AU2243" i="1" s="1"/>
  <c r="Z2121" i="1"/>
  <c r="AU2121" i="1" s="1"/>
  <c r="AE2121" i="1"/>
  <c r="AE2010" i="1"/>
  <c r="Z2010" i="1"/>
  <c r="AU2010" i="1" s="1"/>
  <c r="AP2010" i="1"/>
  <c r="Z1994" i="1"/>
  <c r="AU1994" i="1" s="1"/>
  <c r="Z1980" i="1"/>
  <c r="AU1980" i="1" s="1"/>
  <c r="Z1964" i="1"/>
  <c r="AU1964" i="1" s="1"/>
  <c r="AE1947" i="1"/>
  <c r="Z1947" i="1"/>
  <c r="AU1947" i="1" s="1"/>
  <c r="AP1947" i="1"/>
  <c r="AS2913" i="1"/>
  <c r="AP2898" i="1"/>
  <c r="AP2912" i="1"/>
  <c r="AL2906" i="1"/>
  <c r="Z2906" i="1"/>
  <c r="AU2906" i="1" s="1"/>
  <c r="AE2906" i="1"/>
  <c r="Z2901" i="1"/>
  <c r="AU2901" i="1" s="1"/>
  <c r="AL2901" i="1"/>
  <c r="AE2901" i="1"/>
  <c r="AL2890" i="1"/>
  <c r="Z2890" i="1"/>
  <c r="AU2890" i="1" s="1"/>
  <c r="AE2890" i="1"/>
  <c r="AP2894" i="1"/>
  <c r="AE2879" i="1"/>
  <c r="Z2879" i="1"/>
  <c r="AU2879" i="1" s="1"/>
  <c r="AS2879" i="1"/>
  <c r="AP2879" i="1"/>
  <c r="AL2879" i="1"/>
  <c r="AS2871" i="1"/>
  <c r="AS2867" i="1"/>
  <c r="AS2863" i="1"/>
  <c r="AL2868" i="1"/>
  <c r="Z2868" i="1"/>
  <c r="AU2868" i="1" s="1"/>
  <c r="AE2868" i="1"/>
  <c r="AP2885" i="1"/>
  <c r="AP2873" i="1"/>
  <c r="AL2859" i="1"/>
  <c r="Z2859" i="1"/>
  <c r="AU2859" i="1" s="1"/>
  <c r="AE2859" i="1"/>
  <c r="AL2851" i="1"/>
  <c r="Z2851" i="1"/>
  <c r="AU2851" i="1" s="1"/>
  <c r="AE2851" i="1"/>
  <c r="AL2865" i="1"/>
  <c r="Z2865" i="1"/>
  <c r="AU2865" i="1" s="1"/>
  <c r="AE2865" i="1"/>
  <c r="AS2865" i="1"/>
  <c r="AE2856" i="1"/>
  <c r="AL2856" i="1"/>
  <c r="Z2856" i="1"/>
  <c r="AU2856" i="1" s="1"/>
  <c r="AS2855" i="1"/>
  <c r="Z2834" i="1"/>
  <c r="AU2834" i="1" s="1"/>
  <c r="AP2834" i="1"/>
  <c r="AL2834" i="1"/>
  <c r="AE2834" i="1"/>
  <c r="AS2872" i="1"/>
  <c r="AL2843" i="1"/>
  <c r="Z2843" i="1"/>
  <c r="AU2843" i="1" s="1"/>
  <c r="AE2843" i="1"/>
  <c r="AS2842" i="1"/>
  <c r="AL2827" i="1"/>
  <c r="Z2827" i="1"/>
  <c r="AU2827" i="1" s="1"/>
  <c r="AE2827" i="1"/>
  <c r="AS2826" i="1"/>
  <c r="AL2846" i="1"/>
  <c r="AE2846" i="1"/>
  <c r="Z2846" i="1"/>
  <c r="AU2846" i="1" s="1"/>
  <c r="AP2826" i="1"/>
  <c r="AP2859" i="1"/>
  <c r="AP2850" i="1"/>
  <c r="Z2818" i="1"/>
  <c r="AU2818" i="1" s="1"/>
  <c r="AE2818" i="1"/>
  <c r="AL2818" i="1"/>
  <c r="Z2802" i="1"/>
  <c r="AU2802" i="1" s="1"/>
  <c r="AE2802" i="1"/>
  <c r="AL2802" i="1"/>
  <c r="AE2786" i="1"/>
  <c r="AL2786" i="1"/>
  <c r="Z2786" i="1"/>
  <c r="AU2786" i="1" s="1"/>
  <c r="AL2754" i="1"/>
  <c r="Z2754" i="1"/>
  <c r="AU2754" i="1" s="1"/>
  <c r="AE2754" i="1"/>
  <c r="AL2803" i="1"/>
  <c r="AS2803" i="1" s="1"/>
  <c r="Z2803" i="1"/>
  <c r="AU2803" i="1" s="1"/>
  <c r="AE2803" i="1"/>
  <c r="AL2771" i="1"/>
  <c r="Z2771" i="1"/>
  <c r="AU2771" i="1" s="1"/>
  <c r="AE2771" i="1"/>
  <c r="AL2763" i="1"/>
  <c r="AS2763" i="1" s="1"/>
  <c r="Z2763" i="1"/>
  <c r="AU2763" i="1" s="1"/>
  <c r="AE2763" i="1"/>
  <c r="AP2731" i="1"/>
  <c r="AP2803" i="1"/>
  <c r="AL2783" i="1"/>
  <c r="Z2783" i="1"/>
  <c r="AU2783" i="1" s="1"/>
  <c r="AE2783" i="1"/>
  <c r="AL2820" i="1"/>
  <c r="Z2820" i="1"/>
  <c r="AU2820" i="1" s="1"/>
  <c r="AE2820" i="1"/>
  <c r="AP2820" i="1"/>
  <c r="AP2818" i="1"/>
  <c r="AL2760" i="1"/>
  <c r="Z2760" i="1"/>
  <c r="AU2760" i="1" s="1"/>
  <c r="AE2760" i="1"/>
  <c r="Z2712" i="1"/>
  <c r="AU2712" i="1" s="1"/>
  <c r="AL2712" i="1"/>
  <c r="AE2712" i="1"/>
  <c r="AP2712" i="1"/>
  <c r="AP2815" i="1"/>
  <c r="AL2791" i="1"/>
  <c r="Z2791" i="1"/>
  <c r="AU2791" i="1" s="1"/>
  <c r="AE2791" i="1"/>
  <c r="Z2702" i="1"/>
  <c r="AL2686" i="1"/>
  <c r="Z2686" i="1"/>
  <c r="AU2686" i="1" s="1"/>
  <c r="AE2686" i="1"/>
  <c r="AL2670" i="1"/>
  <c r="Z2670" i="1"/>
  <c r="AU2670" i="1" s="1"/>
  <c r="AE2670" i="1"/>
  <c r="AS2649" i="1"/>
  <c r="AL2807" i="1"/>
  <c r="AS2807" i="1" s="1"/>
  <c r="Z2807" i="1"/>
  <c r="AU2807" i="1" s="1"/>
  <c r="AE2807" i="1"/>
  <c r="AP2764" i="1"/>
  <c r="AL2682" i="1"/>
  <c r="Z2682" i="1"/>
  <c r="AU2682" i="1" s="1"/>
  <c r="AE2682" i="1"/>
  <c r="AP2795" i="1"/>
  <c r="AP2738" i="1"/>
  <c r="AE2695" i="1"/>
  <c r="AL2695" i="1"/>
  <c r="Z2695" i="1"/>
  <c r="AU2695" i="1" s="1"/>
  <c r="AL2690" i="1"/>
  <c r="Z2690" i="1"/>
  <c r="AU2690" i="1" s="1"/>
  <c r="AE2690" i="1"/>
  <c r="AL2662" i="1"/>
  <c r="Z2662" i="1"/>
  <c r="AU2662" i="1" s="1"/>
  <c r="AE2662" i="1"/>
  <c r="AL2654" i="1"/>
  <c r="Z2654" i="1"/>
  <c r="AU2654" i="1" s="1"/>
  <c r="AE2654" i="1"/>
  <c r="AL2646" i="1"/>
  <c r="Z2646" i="1"/>
  <c r="AU2646" i="1" s="1"/>
  <c r="AE2646" i="1"/>
  <c r="Z2638" i="1"/>
  <c r="Z2630" i="1"/>
  <c r="Z2622" i="1"/>
  <c r="AU2622" i="1" s="1"/>
  <c r="Z2614" i="1"/>
  <c r="AU2614" i="1" s="1"/>
  <c r="AL2606" i="1"/>
  <c r="Z2606" i="1"/>
  <c r="AU2606" i="1" s="1"/>
  <c r="AE2606" i="1"/>
  <c r="Z2598" i="1"/>
  <c r="Z2590" i="1"/>
  <c r="AP2657" i="1"/>
  <c r="AQ2657" i="1" s="1"/>
  <c r="AR2657" i="1" s="1"/>
  <c r="Z2613" i="1"/>
  <c r="Z2597" i="1"/>
  <c r="AE2542" i="1"/>
  <c r="Z2542" i="1"/>
  <c r="AU2542" i="1" s="1"/>
  <c r="AL2542" i="1"/>
  <c r="AS2542" i="1" s="1"/>
  <c r="AE2510" i="1"/>
  <c r="Z2510" i="1"/>
  <c r="AU2510" i="1" s="1"/>
  <c r="AL2510" i="1"/>
  <c r="AP2742" i="1"/>
  <c r="AE2687" i="1"/>
  <c r="AL2687" i="1"/>
  <c r="Z2687" i="1"/>
  <c r="AU2687" i="1" s="1"/>
  <c r="AP2687" i="1"/>
  <c r="AP2721" i="1"/>
  <c r="AL2708" i="1"/>
  <c r="AE2708" i="1"/>
  <c r="Z2708" i="1"/>
  <c r="AU2708" i="1" s="1"/>
  <c r="AL2570" i="1"/>
  <c r="AE2570" i="1"/>
  <c r="Z2570" i="1"/>
  <c r="AU2570" i="1" s="1"/>
  <c r="Z2566" i="1"/>
  <c r="AU2566" i="1" s="1"/>
  <c r="AL2566" i="1"/>
  <c r="AE2566" i="1"/>
  <c r="AP2566" i="1"/>
  <c r="AL2559" i="1"/>
  <c r="Z2559" i="1"/>
  <c r="AU2559" i="1" s="1"/>
  <c r="AE2559" i="1"/>
  <c r="AL2527" i="1"/>
  <c r="Z2527" i="1"/>
  <c r="AU2527" i="1" s="1"/>
  <c r="AE2527" i="1"/>
  <c r="AL2490" i="1"/>
  <c r="Z2490" i="1"/>
  <c r="AU2490" i="1" s="1"/>
  <c r="AE2490" i="1"/>
  <c r="Z2472" i="1"/>
  <c r="AL2463" i="1"/>
  <c r="Z2463" i="1"/>
  <c r="AU2463" i="1" s="1"/>
  <c r="AE2463" i="1"/>
  <c r="AE2444" i="1"/>
  <c r="AL2444" i="1"/>
  <c r="Z2444" i="1"/>
  <c r="AU2444" i="1" s="1"/>
  <c r="Z2428" i="1"/>
  <c r="AU2428" i="1" s="1"/>
  <c r="Z2412" i="1"/>
  <c r="AU2412" i="1" s="1"/>
  <c r="AE2399" i="1"/>
  <c r="AL2399" i="1"/>
  <c r="Z2399" i="1"/>
  <c r="AU2399" i="1" s="1"/>
  <c r="AE2390" i="1"/>
  <c r="AL2390" i="1"/>
  <c r="Z2390" i="1"/>
  <c r="AU2390" i="1" s="1"/>
  <c r="Z2380" i="1"/>
  <c r="AU2380" i="1" s="1"/>
  <c r="Z2346" i="1"/>
  <c r="Z2344" i="1"/>
  <c r="Z2335" i="1"/>
  <c r="AU2335" i="1" s="1"/>
  <c r="AL2333" i="1"/>
  <c r="AE2333" i="1"/>
  <c r="AP2333" i="1"/>
  <c r="Z2333" i="1"/>
  <c r="AU2333" i="1" s="1"/>
  <c r="AE2319" i="1"/>
  <c r="AL2319" i="1"/>
  <c r="Z2319" i="1"/>
  <c r="AU2319" i="1" s="1"/>
  <c r="AL2317" i="1"/>
  <c r="AE2317" i="1"/>
  <c r="AP2317" i="1"/>
  <c r="Z2317" i="1"/>
  <c r="AU2317" i="1" s="1"/>
  <c r="AL2551" i="1"/>
  <c r="Z2551" i="1"/>
  <c r="AU2551" i="1" s="1"/>
  <c r="AE2551" i="1"/>
  <c r="Z2403" i="1"/>
  <c r="AP2399" i="1"/>
  <c r="AP2375" i="1"/>
  <c r="Z2621" i="1"/>
  <c r="AU2621" i="1" s="1"/>
  <c r="Z2549" i="1"/>
  <c r="AU2549" i="1" s="1"/>
  <c r="Z2530" i="1"/>
  <c r="Z2503" i="1"/>
  <c r="AU2503" i="1" s="1"/>
  <c r="Z2480" i="1"/>
  <c r="AP2293" i="1"/>
  <c r="AP2240" i="1"/>
  <c r="AP2506" i="1"/>
  <c r="AE2246" i="1"/>
  <c r="Z2246" i="1"/>
  <c r="AU2246" i="1" s="1"/>
  <c r="AL2246" i="1"/>
  <c r="Z2210" i="1"/>
  <c r="AU2210" i="1" s="1"/>
  <c r="AE2141" i="1"/>
  <c r="Z2141" i="1"/>
  <c r="AU2141" i="1" s="1"/>
  <c r="Z2136" i="1"/>
  <c r="Z2464" i="1"/>
  <c r="AP2319" i="1"/>
  <c r="AP2121" i="1"/>
  <c r="Z2101" i="1"/>
  <c r="AU2101" i="1" s="1"/>
  <c r="AE2101" i="1"/>
  <c r="Z2056" i="1"/>
  <c r="AP2649" i="1"/>
  <c r="AQ2649" i="1" s="1"/>
  <c r="AR2649" i="1" s="1"/>
  <c r="AE2424" i="1"/>
  <c r="AL2424" i="1"/>
  <c r="Z2424" i="1"/>
  <c r="AU2424" i="1" s="1"/>
  <c r="AP2424" i="1"/>
  <c r="AP2384" i="1"/>
  <c r="AE2270" i="1"/>
  <c r="Z2270" i="1"/>
  <c r="AU2270" i="1" s="1"/>
  <c r="AL2270" i="1"/>
  <c r="AL2236" i="1"/>
  <c r="AP2236" i="1"/>
  <c r="Z2236" i="1"/>
  <c r="AU2236" i="1" s="1"/>
  <c r="AE2236" i="1"/>
  <c r="Z2197" i="1"/>
  <c r="Z2179" i="1"/>
  <c r="AU2179" i="1" s="1"/>
  <c r="Z2109" i="1"/>
  <c r="AU2109" i="1" s="1"/>
  <c r="AE2109" i="1"/>
  <c r="Z2063" i="1"/>
  <c r="AL2315" i="1"/>
  <c r="Z2315" i="1"/>
  <c r="AU2315" i="1" s="1"/>
  <c r="AE2315" i="1"/>
  <c r="AL2310" i="1"/>
  <c r="Z2310" i="1"/>
  <c r="AU2310" i="1" s="1"/>
  <c r="AE2310" i="1"/>
  <c r="Z2128" i="1"/>
  <c r="AU2128" i="1" s="1"/>
  <c r="AE2128" i="1"/>
  <c r="AP2074" i="1"/>
  <c r="Z1942" i="1"/>
  <c r="AU1942" i="1" s="1"/>
  <c r="AE1942" i="1"/>
  <c r="Z1843" i="1"/>
  <c r="AU1843" i="1" s="1"/>
  <c r="Z1780" i="1"/>
  <c r="AU1780" i="1" s="1"/>
  <c r="AE1780" i="1"/>
  <c r="AP1752" i="1"/>
  <c r="AE1726" i="1"/>
  <c r="Z1726" i="1"/>
  <c r="AU1726" i="1" s="1"/>
  <c r="Z1721" i="1"/>
  <c r="AU1721" i="1" s="1"/>
  <c r="AE1721" i="1"/>
  <c r="AP1699" i="1"/>
  <c r="Z1669" i="1"/>
  <c r="AU1669" i="1" s="1"/>
  <c r="AE1669" i="1"/>
  <c r="Z1614" i="1"/>
  <c r="AU1614" i="1" s="1"/>
  <c r="Z1577" i="1"/>
  <c r="AU1577" i="1" s="1"/>
  <c r="Z1562" i="1"/>
  <c r="AU1562" i="1" s="1"/>
  <c r="AE1562" i="1"/>
  <c r="Z1546" i="1"/>
  <c r="AU1546" i="1" s="1"/>
  <c r="Z1531" i="1"/>
  <c r="Z1519" i="1"/>
  <c r="AU1519" i="1" s="1"/>
  <c r="Z1503" i="1"/>
  <c r="Z1487" i="1"/>
  <c r="AU1487" i="1" s="1"/>
  <c r="AE1487" i="1"/>
  <c r="Z1471" i="1"/>
  <c r="AU1471" i="1" s="1"/>
  <c r="Z1455" i="1"/>
  <c r="AU1455" i="1" s="1"/>
  <c r="Z1440" i="1"/>
  <c r="AU1440" i="1" s="1"/>
  <c r="AE1440" i="1"/>
  <c r="Z1424" i="1"/>
  <c r="AU1424" i="1" s="1"/>
  <c r="AE2313" i="1"/>
  <c r="Z2313" i="1"/>
  <c r="AU2313" i="1" s="1"/>
  <c r="AL2313" i="1"/>
  <c r="AP2082" i="1"/>
  <c r="Z1997" i="1"/>
  <c r="AU1997" i="1" s="1"/>
  <c r="Z1965" i="1"/>
  <c r="AU1965" i="1" s="1"/>
  <c r="AE1948" i="1"/>
  <c r="Z1948" i="1"/>
  <c r="AU1948" i="1" s="1"/>
  <c r="AP1948" i="1"/>
  <c r="AE1945" i="1"/>
  <c r="Z1945" i="1"/>
  <c r="AU1945" i="1" s="1"/>
  <c r="Z1886" i="1"/>
  <c r="AU1886" i="1" s="1"/>
  <c r="Z1855" i="1"/>
  <c r="AU1855" i="1" s="1"/>
  <c r="Z1823" i="1"/>
  <c r="AU1823" i="1" s="1"/>
  <c r="AE1823" i="1"/>
  <c r="AP1823" i="1" s="1"/>
  <c r="Z1792" i="1"/>
  <c r="AU1792" i="1" s="1"/>
  <c r="AE1792" i="1"/>
  <c r="AP1792" i="1"/>
  <c r="AP1769" i="1"/>
  <c r="Z1744" i="1"/>
  <c r="AU1744" i="1" s="1"/>
  <c r="AE1744" i="1"/>
  <c r="AP1744" i="1"/>
  <c r="AP1711" i="1"/>
  <c r="Z1691" i="1"/>
  <c r="AU1691" i="1" s="1"/>
  <c r="AE1691" i="1"/>
  <c r="AP1691" i="1"/>
  <c r="AP1660" i="1"/>
  <c r="Z1610" i="1"/>
  <c r="Z1580" i="1"/>
  <c r="AU1580" i="1" s="1"/>
  <c r="AE1556" i="1"/>
  <c r="Z1556" i="1"/>
  <c r="AU1556" i="1" s="1"/>
  <c r="AE1549" i="1"/>
  <c r="Z1549" i="1"/>
  <c r="AU1549" i="1" s="1"/>
  <c r="AP1549" i="1"/>
  <c r="Z1522" i="1"/>
  <c r="AU1522" i="1" s="1"/>
  <c r="Z1497" i="1"/>
  <c r="AU1497" i="1" s="1"/>
  <c r="Z1490" i="1"/>
  <c r="AU1490" i="1" s="1"/>
  <c r="Z1482" i="1"/>
  <c r="AU1482" i="1" s="1"/>
  <c r="Z1474" i="1"/>
  <c r="AU1474" i="1" s="1"/>
  <c r="Z1466" i="1"/>
  <c r="AU1466" i="1" s="1"/>
  <c r="Z1458" i="1"/>
  <c r="AU1458" i="1" s="1"/>
  <c r="Z1450" i="1"/>
  <c r="AU1450" i="1" s="1"/>
  <c r="AE1443" i="1"/>
  <c r="Z1443" i="1"/>
  <c r="AU1443" i="1" s="1"/>
  <c r="AP1443" i="1"/>
  <c r="AE1435" i="1"/>
  <c r="Z1435" i="1"/>
  <c r="AU1435" i="1" s="1"/>
  <c r="AE1427" i="1"/>
  <c r="Z1427" i="1"/>
  <c r="AU1427" i="1" s="1"/>
  <c r="AP1427" i="1"/>
  <c r="AE1419" i="1"/>
  <c r="Z1419" i="1"/>
  <c r="AU1419" i="1" s="1"/>
  <c r="Z1411" i="1"/>
  <c r="AU1411" i="1" s="1"/>
  <c r="AP2485" i="1"/>
  <c r="AP2331" i="1"/>
  <c r="AL2225" i="1"/>
  <c r="Z2225" i="1"/>
  <c r="AU2225" i="1" s="1"/>
  <c r="AE2225" i="1"/>
  <c r="Z2525" i="1"/>
  <c r="Z2161" i="1"/>
  <c r="AU2161" i="1" s="1"/>
  <c r="Z2067" i="1"/>
  <c r="AU2067" i="1" s="1"/>
  <c r="AE2067" i="1"/>
  <c r="AE1932" i="1"/>
  <c r="Z1932" i="1"/>
  <c r="AU1932" i="1" s="1"/>
  <c r="Z1929" i="1"/>
  <c r="AU1929" i="1" s="1"/>
  <c r="AE1929" i="1"/>
  <c r="AP1929" i="1"/>
  <c r="AP1926" i="1"/>
  <c r="Z1918" i="1"/>
  <c r="AU1918" i="1" s="1"/>
  <c r="AE1918" i="1"/>
  <c r="Z1863" i="1"/>
  <c r="AU1863" i="1" s="1"/>
  <c r="AE1863" i="1"/>
  <c r="Z1736" i="1"/>
  <c r="AU1736" i="1" s="1"/>
  <c r="AE1736" i="1"/>
  <c r="Z1684" i="1"/>
  <c r="AU1684" i="1" s="1"/>
  <c r="AE1684" i="1"/>
  <c r="Z1629" i="1"/>
  <c r="AU1629" i="1" s="1"/>
  <c r="AE1629" i="1"/>
  <c r="AE1584" i="1"/>
  <c r="AP1584" i="1" s="1"/>
  <c r="Z1584" i="1"/>
  <c r="AU1584" i="1" s="1"/>
  <c r="AE1569" i="1"/>
  <c r="Z1569" i="1"/>
  <c r="AU1569" i="1" s="1"/>
  <c r="AE1553" i="1"/>
  <c r="Z1553" i="1"/>
  <c r="AU1553" i="1" s="1"/>
  <c r="Z1537" i="1"/>
  <c r="AU1537" i="1" s="1"/>
  <c r="Z1510" i="1"/>
  <c r="Z1494" i="1"/>
  <c r="AU1494" i="1" s="1"/>
  <c r="AE1462" i="1"/>
  <c r="Z1462" i="1"/>
  <c r="AU1462" i="1" s="1"/>
  <c r="AE1431" i="1"/>
  <c r="Z1431" i="1"/>
  <c r="AU1431" i="1" s="1"/>
  <c r="AE1397" i="1"/>
  <c r="AP1397" i="1" s="1"/>
  <c r="Z1397" i="1"/>
  <c r="AU1397" i="1" s="1"/>
  <c r="Z1381" i="1"/>
  <c r="AU1381" i="1" s="1"/>
  <c r="Z1366" i="1"/>
  <c r="AU1366" i="1" s="1"/>
  <c r="Z1350" i="1"/>
  <c r="AU1350" i="1" s="1"/>
  <c r="AE2003" i="1"/>
  <c r="Z2003" i="1"/>
  <c r="AU2003" i="1" s="1"/>
  <c r="AE1908" i="1"/>
  <c r="AP1908" i="1" s="1"/>
  <c r="Z1908" i="1"/>
  <c r="AU1908" i="1" s="1"/>
  <c r="AE1891" i="1"/>
  <c r="Z1891" i="1"/>
  <c r="AU1891" i="1" s="1"/>
  <c r="AP1891" i="1"/>
  <c r="Z1882" i="1"/>
  <c r="AU1882" i="1" s="1"/>
  <c r="Z1586" i="1"/>
  <c r="AU1586" i="1" s="1"/>
  <c r="AP1565" i="1"/>
  <c r="AP1440" i="1"/>
  <c r="Z1379" i="1"/>
  <c r="AU1379" i="1" s="1"/>
  <c r="Z1266" i="1"/>
  <c r="AU1266" i="1" s="1"/>
  <c r="Z1260" i="1"/>
  <c r="AU1260" i="1" s="1"/>
  <c r="AP1244" i="1"/>
  <c r="Z1235" i="1"/>
  <c r="AE1234" i="1"/>
  <c r="Z1234" i="1"/>
  <c r="AU1234" i="1" s="1"/>
  <c r="AP1234" i="1"/>
  <c r="Z1228" i="1"/>
  <c r="AU1228" i="1" s="1"/>
  <c r="Z1203" i="1"/>
  <c r="Z1202" i="1"/>
  <c r="Z1197" i="1"/>
  <c r="Z1172" i="1"/>
  <c r="AU1172" i="1" s="1"/>
  <c r="AE1171" i="1"/>
  <c r="AP1171" i="1" s="1"/>
  <c r="Z1171" i="1"/>
  <c r="AU1171" i="1" s="1"/>
  <c r="Z1165" i="1"/>
  <c r="Z1140" i="1"/>
  <c r="AU1140" i="1" s="1"/>
  <c r="Z1139" i="1"/>
  <c r="AU1139" i="1" s="1"/>
  <c r="Z1133" i="1"/>
  <c r="AU1133" i="1" s="1"/>
  <c r="Z1109" i="1"/>
  <c r="AE1108" i="1"/>
  <c r="Z1108" i="1"/>
  <c r="AU1108" i="1" s="1"/>
  <c r="AP1108" i="1"/>
  <c r="AE1102" i="1"/>
  <c r="Z1102" i="1"/>
  <c r="AU1102" i="1" s="1"/>
  <c r="Z1077" i="1"/>
  <c r="AU1077" i="1" s="1"/>
  <c r="Z1076" i="1"/>
  <c r="AU1076" i="1" s="1"/>
  <c r="Z1070" i="1"/>
  <c r="AU1070" i="1" s="1"/>
  <c r="Z1045" i="1"/>
  <c r="Z1044" i="1"/>
  <c r="Z1038" i="1"/>
  <c r="Z1014" i="1"/>
  <c r="AU1014" i="1" s="1"/>
  <c r="Z1013" i="1"/>
  <c r="AU1013" i="1" s="1"/>
  <c r="Z1007" i="1"/>
  <c r="AU1007" i="1" s="1"/>
  <c r="AE982" i="1"/>
  <c r="Z982" i="1"/>
  <c r="AU982" i="1" s="1"/>
  <c r="AP982" i="1"/>
  <c r="AE981" i="1"/>
  <c r="AP981" i="1" s="1"/>
  <c r="Z981" i="1"/>
  <c r="AU981" i="1" s="1"/>
  <c r="Z975" i="1"/>
  <c r="AU975" i="1" s="1"/>
  <c r="Z951" i="1"/>
  <c r="AU951" i="1" s="1"/>
  <c r="AE950" i="1"/>
  <c r="Z950" i="1"/>
  <c r="AU950" i="1" s="1"/>
  <c r="AP950" i="1"/>
  <c r="AE944" i="1"/>
  <c r="Z944" i="1"/>
  <c r="AU944" i="1" s="1"/>
  <c r="AE919" i="1"/>
  <c r="Z919" i="1"/>
  <c r="AU919" i="1" s="1"/>
  <c r="AP919" i="1"/>
  <c r="AE918" i="1"/>
  <c r="Z918" i="1"/>
  <c r="AU918" i="1" s="1"/>
  <c r="AP918" i="1"/>
  <c r="AE912" i="1"/>
  <c r="Z912" i="1"/>
  <c r="AU912" i="1" s="1"/>
  <c r="AE889" i="1"/>
  <c r="Z889" i="1"/>
  <c r="AU889" i="1" s="1"/>
  <c r="AP889" i="1"/>
  <c r="AE888" i="1"/>
  <c r="Z888" i="1"/>
  <c r="AU888" i="1" s="1"/>
  <c r="AP888" i="1"/>
  <c r="AP867" i="1"/>
  <c r="AE858" i="1"/>
  <c r="Z858" i="1"/>
  <c r="AU858" i="1" s="1"/>
  <c r="AP858" i="1"/>
  <c r="AE857" i="1"/>
  <c r="Z857" i="1"/>
  <c r="AU857" i="1" s="1"/>
  <c r="AP857" i="1"/>
  <c r="Z851" i="1"/>
  <c r="Z825" i="1"/>
  <c r="AU825" i="1" s="1"/>
  <c r="Z799" i="1"/>
  <c r="Z798" i="1"/>
  <c r="AE774" i="1"/>
  <c r="Z774" i="1"/>
  <c r="AU774" i="1" s="1"/>
  <c r="AP774" i="1"/>
  <c r="AE773" i="1"/>
  <c r="Z773" i="1"/>
  <c r="AU773" i="1" s="1"/>
  <c r="AP773" i="1"/>
  <c r="AE728" i="1"/>
  <c r="Z728" i="1"/>
  <c r="AU728" i="1" s="1"/>
  <c r="AP728" i="1"/>
  <c r="Z704" i="1"/>
  <c r="AE703" i="1"/>
  <c r="Z703" i="1"/>
  <c r="AU703" i="1" s="1"/>
  <c r="AP703" i="1"/>
  <c r="AE638" i="1"/>
  <c r="Z638" i="1"/>
  <c r="AU638" i="1" s="1"/>
  <c r="AP638" i="1"/>
  <c r="AE610" i="1"/>
  <c r="Z610" i="1"/>
  <c r="AU610" i="1" s="1"/>
  <c r="AP610" i="1"/>
  <c r="AE609" i="1"/>
  <c r="Z609" i="1"/>
  <c r="AU609" i="1" s="1"/>
  <c r="AP609" i="1"/>
  <c r="AE585" i="1"/>
  <c r="Z585" i="1"/>
  <c r="AU585" i="1" s="1"/>
  <c r="AP585" i="1"/>
  <c r="Z584" i="1"/>
  <c r="AU584" i="1" s="1"/>
  <c r="AE518" i="1"/>
  <c r="Z518" i="1"/>
  <c r="AU518" i="1" s="1"/>
  <c r="AP518" i="1"/>
  <c r="Z509" i="1"/>
  <c r="AU509" i="1" s="1"/>
  <c r="Z495" i="1"/>
  <c r="AU495" i="1" s="1"/>
  <c r="Z468" i="1"/>
  <c r="AU468" i="1" s="1"/>
  <c r="Z453" i="1"/>
  <c r="AU453" i="1" s="1"/>
  <c r="Z437" i="1"/>
  <c r="AU437" i="1" s="1"/>
  <c r="Z421" i="1"/>
  <c r="AU421" i="1" s="1"/>
  <c r="Z405" i="1"/>
  <c r="AU405" i="1" s="1"/>
  <c r="Z390" i="1"/>
  <c r="AU390" i="1" s="1"/>
  <c r="Z937" i="1"/>
  <c r="AU937" i="1" s="1"/>
  <c r="AE937" i="1"/>
  <c r="AP937" i="1"/>
  <c r="Z883" i="1"/>
  <c r="AU883" i="1" s="1"/>
  <c r="AE883" i="1"/>
  <c r="AP883" i="1"/>
  <c r="Z876" i="1"/>
  <c r="AU876" i="1" s="1"/>
  <c r="AE876" i="1"/>
  <c r="AP876" i="1"/>
  <c r="Z816" i="1"/>
  <c r="Z664" i="1"/>
  <c r="AU664" i="1" s="1"/>
  <c r="AE664" i="1"/>
  <c r="AP664" i="1"/>
  <c r="Z641" i="1"/>
  <c r="AU641" i="1" s="1"/>
  <c r="AE641" i="1"/>
  <c r="AP641" i="1"/>
  <c r="Z529" i="1"/>
  <c r="AU529" i="1" s="1"/>
  <c r="Z2091" i="1"/>
  <c r="AU2091" i="1" s="1"/>
  <c r="AP2086" i="1"/>
  <c r="AE1797" i="1"/>
  <c r="Z1797" i="1"/>
  <c r="AU1797" i="1" s="1"/>
  <c r="AP1797" i="1"/>
  <c r="AP1419" i="1"/>
  <c r="Z1387" i="1"/>
  <c r="AU1387" i="1" s="1"/>
  <c r="Z1306" i="1"/>
  <c r="AU1306" i="1" s="1"/>
  <c r="Z1264" i="1"/>
  <c r="AU1264" i="1" s="1"/>
  <c r="Z1208" i="1"/>
  <c r="AU1208" i="1" s="1"/>
  <c r="AE1025" i="1"/>
  <c r="Z1025" i="1"/>
  <c r="AU1025" i="1" s="1"/>
  <c r="AP1025" i="1"/>
  <c r="AE1009" i="1"/>
  <c r="Z1009" i="1"/>
  <c r="AU1009" i="1" s="1"/>
  <c r="AP1009" i="1"/>
  <c r="AE946" i="1"/>
  <c r="Z946" i="1"/>
  <c r="AU946" i="1" s="1"/>
  <c r="AP946" i="1"/>
  <c r="Z793" i="1"/>
  <c r="Z684" i="1"/>
  <c r="AL2902" i="1"/>
  <c r="Z2902" i="1"/>
  <c r="AU2902" i="1" s="1"/>
  <c r="AE2902" i="1"/>
  <c r="AP2854" i="1"/>
  <c r="AL2854" i="1"/>
  <c r="AE2854" i="1"/>
  <c r="Z2854" i="1"/>
  <c r="AU2854" i="1" s="1"/>
  <c r="AL2830" i="1"/>
  <c r="Z2830" i="1"/>
  <c r="AU2830" i="1" s="1"/>
  <c r="AE2830" i="1"/>
  <c r="AL2814" i="1"/>
  <c r="AE2814" i="1"/>
  <c r="Z2814" i="1"/>
  <c r="AU2814" i="1" s="1"/>
  <c r="AL2798" i="1"/>
  <c r="AE2798" i="1"/>
  <c r="Z2798" i="1"/>
  <c r="AU2798" i="1" s="1"/>
  <c r="AL2782" i="1"/>
  <c r="AE2782" i="1"/>
  <c r="Z2782" i="1"/>
  <c r="AU2782" i="1" s="1"/>
  <c r="Z2716" i="1"/>
  <c r="AU2716" i="1" s="1"/>
  <c r="AL2716" i="1"/>
  <c r="AE2716" i="1"/>
  <c r="AP2716" i="1"/>
  <c r="AP2804" i="1"/>
  <c r="AP2755" i="1"/>
  <c r="AL2811" i="1"/>
  <c r="AS2811" i="1" s="1"/>
  <c r="Z2811" i="1"/>
  <c r="AU2811" i="1" s="1"/>
  <c r="AE2811" i="1"/>
  <c r="AL2752" i="1"/>
  <c r="Z2752" i="1"/>
  <c r="AU2752" i="1" s="1"/>
  <c r="AE2752" i="1"/>
  <c r="Z2703" i="1"/>
  <c r="AU2703" i="1" s="1"/>
  <c r="Z2641" i="1"/>
  <c r="AU2641" i="1" s="1"/>
  <c r="Z2486" i="1"/>
  <c r="AU2486" i="1" s="1"/>
  <c r="Z2452" i="1"/>
  <c r="AU2452" i="1" s="1"/>
  <c r="Z2414" i="1"/>
  <c r="AU2414" i="1" s="1"/>
  <c r="Z2356" i="1"/>
  <c r="AU2356" i="1" s="1"/>
  <c r="Z2726" i="1"/>
  <c r="AU2726" i="1" s="1"/>
  <c r="AE2726" i="1"/>
  <c r="AL2726" i="1"/>
  <c r="Z2585" i="1"/>
  <c r="AU2585" i="1" s="1"/>
  <c r="AL2585" i="1"/>
  <c r="AE2585" i="1"/>
  <c r="AL2394" i="1"/>
  <c r="Z2394" i="1"/>
  <c r="AU2394" i="1" s="1"/>
  <c r="AE2394" i="1"/>
  <c r="AL2329" i="1"/>
  <c r="AE2329" i="1"/>
  <c r="AP2329" i="1"/>
  <c r="Z2329" i="1"/>
  <c r="AU2329" i="1" s="1"/>
  <c r="Z2188" i="1"/>
  <c r="Z2185" i="1"/>
  <c r="AU2185" i="1" s="1"/>
  <c r="Z2167" i="1"/>
  <c r="Z2158" i="1"/>
  <c r="Z2143" i="1"/>
  <c r="Z2135" i="1"/>
  <c r="AU2135" i="1" s="1"/>
  <c r="AE2120" i="1"/>
  <c r="Z2120" i="1"/>
  <c r="AU2120" i="1" s="1"/>
  <c r="Z2112" i="1"/>
  <c r="Z2096" i="1"/>
  <c r="Z2089" i="1"/>
  <c r="AU2089" i="1" s="1"/>
  <c r="Z2059" i="1"/>
  <c r="AU2059" i="1" s="1"/>
  <c r="Z2051" i="1"/>
  <c r="AU2051" i="1" s="1"/>
  <c r="AE2051" i="1"/>
  <c r="AP2051" i="1"/>
  <c r="Z2043" i="1"/>
  <c r="AL2519" i="1"/>
  <c r="Z2519" i="1"/>
  <c r="AU2519" i="1" s="1"/>
  <c r="AE2519" i="1"/>
  <c r="AL2466" i="1"/>
  <c r="AE2466" i="1"/>
  <c r="Z2466" i="1"/>
  <c r="AU2466" i="1" s="1"/>
  <c r="Z2455" i="1"/>
  <c r="AL2353" i="1"/>
  <c r="Z2353" i="1"/>
  <c r="AU2353" i="1" s="1"/>
  <c r="AE2353" i="1"/>
  <c r="Z2345" i="1"/>
  <c r="AU2345" i="1" s="1"/>
  <c r="AL2334" i="1"/>
  <c r="Z2334" i="1"/>
  <c r="AU2334" i="1" s="1"/>
  <c r="AE2334" i="1"/>
  <c r="Z2318" i="1"/>
  <c r="Z2427" i="1"/>
  <c r="Z2400" i="1"/>
  <c r="AU2400" i="1" s="1"/>
  <c r="AL2398" i="1"/>
  <c r="Z2398" i="1"/>
  <c r="AU2398" i="1" s="1"/>
  <c r="AE2398" i="1"/>
  <c r="AL2296" i="1"/>
  <c r="AE2296" i="1"/>
  <c r="AP2296" i="1"/>
  <c r="Z2296" i="1"/>
  <c r="AU2296" i="1" s="1"/>
  <c r="Z2193" i="1"/>
  <c r="Z2165" i="1"/>
  <c r="Z2075" i="1"/>
  <c r="AU2075" i="1" s="1"/>
  <c r="AE2075" i="1"/>
  <c r="AE2027" i="1"/>
  <c r="Z2027" i="1"/>
  <c r="AU2027" i="1" s="1"/>
  <c r="AE2025" i="1"/>
  <c r="Z2025" i="1"/>
  <c r="AU2025" i="1" s="1"/>
  <c r="AP2025" i="1"/>
  <c r="AE2012" i="1"/>
  <c r="Z2012" i="1"/>
  <c r="AU2012" i="1" s="1"/>
  <c r="AE1996" i="1"/>
  <c r="Z1996" i="1"/>
  <c r="AU1996" i="1" s="1"/>
  <c r="Z1978" i="1"/>
  <c r="AU1978" i="1" s="1"/>
  <c r="Z1962" i="1"/>
  <c r="AU1962" i="1" s="1"/>
  <c r="AE1933" i="1"/>
  <c r="Z1933" i="1"/>
  <c r="AU1933" i="1" s="1"/>
  <c r="Z2916" i="1"/>
  <c r="AU2916" i="1" s="1"/>
  <c r="AP2916" i="1"/>
  <c r="AL2916" i="1"/>
  <c r="AE2916" i="1"/>
  <c r="AL2908" i="1"/>
  <c r="AE2908" i="1"/>
  <c r="Z2908" i="1"/>
  <c r="AU2908" i="1" s="1"/>
  <c r="AS2916" i="1"/>
  <c r="AS2893" i="1"/>
  <c r="AS2885" i="1"/>
  <c r="AS2894" i="1"/>
  <c r="AS2886" i="1"/>
  <c r="AE2910" i="1"/>
  <c r="AL2910" i="1"/>
  <c r="Z2910" i="1"/>
  <c r="AU2910" i="1" s="1"/>
  <c r="Z2905" i="1"/>
  <c r="AU2905" i="1" s="1"/>
  <c r="AL2905" i="1"/>
  <c r="AE2905" i="1"/>
  <c r="AL2882" i="1"/>
  <c r="AE2882" i="1"/>
  <c r="Z2882" i="1"/>
  <c r="AU2882" i="1" s="1"/>
  <c r="AP2889" i="1"/>
  <c r="AS2898" i="1"/>
  <c r="AP2876" i="1"/>
  <c r="AL2883" i="1"/>
  <c r="Z2883" i="1"/>
  <c r="AU2883" i="1" s="1"/>
  <c r="AE2883" i="1"/>
  <c r="AL2881" i="1"/>
  <c r="Z2881" i="1"/>
  <c r="AU2881" i="1" s="1"/>
  <c r="AE2881" i="1"/>
  <c r="AS2875" i="1"/>
  <c r="AP2869" i="1"/>
  <c r="AS2860" i="1"/>
  <c r="AP2858" i="1"/>
  <c r="AL2858" i="1"/>
  <c r="AE2858" i="1"/>
  <c r="Z2858" i="1"/>
  <c r="AU2858" i="1" s="1"/>
  <c r="AS2852" i="1"/>
  <c r="Z2838" i="1"/>
  <c r="AU2838" i="1" s="1"/>
  <c r="AL2838" i="1"/>
  <c r="AE2838" i="1"/>
  <c r="AP2838" i="1"/>
  <c r="AS2868" i="1"/>
  <c r="AP2856" i="1"/>
  <c r="AL2836" i="1"/>
  <c r="Z2836" i="1"/>
  <c r="AU2836" i="1" s="1"/>
  <c r="AE2836" i="1"/>
  <c r="AS2836" i="1"/>
  <c r="AP2835" i="1"/>
  <c r="AL2831" i="1"/>
  <c r="Z2831" i="1"/>
  <c r="AU2831" i="1" s="1"/>
  <c r="AE2831" i="1"/>
  <c r="AS2830" i="1"/>
  <c r="AP2831" i="1"/>
  <c r="AS2834" i="1"/>
  <c r="AP2830" i="1"/>
  <c r="AL2823" i="1"/>
  <c r="Z2823" i="1"/>
  <c r="AU2823" i="1" s="1"/>
  <c r="AE2823" i="1"/>
  <c r="Z2822" i="1"/>
  <c r="AU2822" i="1" s="1"/>
  <c r="AL2822" i="1"/>
  <c r="AE2822" i="1"/>
  <c r="AP2822" i="1"/>
  <c r="Z2806" i="1"/>
  <c r="AU2806" i="1" s="1"/>
  <c r="AL2806" i="1"/>
  <c r="AE2806" i="1"/>
  <c r="AP2806" i="1"/>
  <c r="Z2790" i="1"/>
  <c r="AU2790" i="1" s="1"/>
  <c r="AP2790" i="1"/>
  <c r="AE2790" i="1"/>
  <c r="AL2790" i="1"/>
  <c r="Z2774" i="1"/>
  <c r="AU2774" i="1" s="1"/>
  <c r="AL2774" i="1"/>
  <c r="AE2774" i="1"/>
  <c r="AP2774" i="1"/>
  <c r="AP2770" i="1"/>
  <c r="Z2770" i="1"/>
  <c r="AU2770" i="1" s="1"/>
  <c r="AL2770" i="1"/>
  <c r="AE2770" i="1"/>
  <c r="AP2766" i="1"/>
  <c r="Z2766" i="1"/>
  <c r="AU2766" i="1" s="1"/>
  <c r="AL2766" i="1"/>
  <c r="AE2766" i="1"/>
  <c r="AP2762" i="1"/>
  <c r="Z2762" i="1"/>
  <c r="AU2762" i="1" s="1"/>
  <c r="AL2762" i="1"/>
  <c r="AE2762" i="1"/>
  <c r="AP2758" i="1"/>
  <c r="Z2758" i="1"/>
  <c r="AU2758" i="1" s="1"/>
  <c r="AL2758" i="1"/>
  <c r="AE2758" i="1"/>
  <c r="AP2735" i="1"/>
  <c r="AP2787" i="1"/>
  <c r="AP2771" i="1"/>
  <c r="AP2767" i="1"/>
  <c r="AP2763" i="1"/>
  <c r="AP2759" i="1"/>
  <c r="AP2814" i="1"/>
  <c r="AL2747" i="1"/>
  <c r="AS2747" i="1" s="1"/>
  <c r="Z2747" i="1"/>
  <c r="AU2747" i="1" s="1"/>
  <c r="AE2747" i="1"/>
  <c r="Z2705" i="1"/>
  <c r="AU2705" i="1" s="1"/>
  <c r="AL2705" i="1"/>
  <c r="AE2705" i="1"/>
  <c r="AL2697" i="1"/>
  <c r="AE2697" i="1"/>
  <c r="AP2697" i="1"/>
  <c r="Z2697" i="1"/>
  <c r="AU2697" i="1" s="1"/>
  <c r="Z2689" i="1"/>
  <c r="AU2689" i="1" s="1"/>
  <c r="AE2689" i="1"/>
  <c r="AL2689" i="1"/>
  <c r="AL2681" i="1"/>
  <c r="AE2681" i="1"/>
  <c r="AP2681" i="1"/>
  <c r="AQ2681" i="1" s="1"/>
  <c r="AR2681" i="1" s="1"/>
  <c r="Z2681" i="1"/>
  <c r="AU2681" i="1" s="1"/>
  <c r="Z2673" i="1"/>
  <c r="AS2822" i="1"/>
  <c r="AP2799" i="1"/>
  <c r="AL2772" i="1"/>
  <c r="Z2772" i="1"/>
  <c r="AU2772" i="1" s="1"/>
  <c r="AE2772" i="1"/>
  <c r="AL2756" i="1"/>
  <c r="Z2756" i="1"/>
  <c r="AU2756" i="1" s="1"/>
  <c r="AE2756" i="1"/>
  <c r="AL2751" i="1"/>
  <c r="Z2751" i="1"/>
  <c r="AU2751" i="1" s="1"/>
  <c r="AE2751" i="1"/>
  <c r="Z2724" i="1"/>
  <c r="AU2724" i="1" s="1"/>
  <c r="AL2724" i="1"/>
  <c r="AE2724" i="1"/>
  <c r="AP2724" i="1"/>
  <c r="AS2678" i="1"/>
  <c r="AL2788" i="1"/>
  <c r="Z2788" i="1"/>
  <c r="AU2788" i="1" s="1"/>
  <c r="AE2788" i="1"/>
  <c r="AP2788" i="1"/>
  <c r="AL2717" i="1"/>
  <c r="AS2717" i="1" s="1"/>
  <c r="Z2717" i="1"/>
  <c r="AU2717" i="1" s="1"/>
  <c r="AE2717" i="1"/>
  <c r="AS2701" i="1"/>
  <c r="AE2691" i="1"/>
  <c r="AL2691" i="1"/>
  <c r="Z2691" i="1"/>
  <c r="AU2691" i="1" s="1"/>
  <c r="AS2691" i="1"/>
  <c r="AP2679" i="1"/>
  <c r="AQ2679" i="1" s="1"/>
  <c r="AR2679" i="1" s="1"/>
  <c r="AE2675" i="1"/>
  <c r="AL2675" i="1"/>
  <c r="AS2675" i="1" s="1"/>
  <c r="Z2675" i="1"/>
  <c r="AU2675" i="1" s="1"/>
  <c r="AP2658" i="1"/>
  <c r="AQ2658" i="1" s="1"/>
  <c r="AR2658" i="1" s="1"/>
  <c r="AL2800" i="1"/>
  <c r="Z2800" i="1"/>
  <c r="AU2800" i="1" s="1"/>
  <c r="AE2800" i="1"/>
  <c r="AP2768" i="1"/>
  <c r="AL2739" i="1"/>
  <c r="AS2739" i="1" s="1"/>
  <c r="Z2739" i="1"/>
  <c r="AU2739" i="1" s="1"/>
  <c r="AE2739" i="1"/>
  <c r="AL2698" i="1"/>
  <c r="Z2698" i="1"/>
  <c r="AU2698" i="1" s="1"/>
  <c r="AE2698" i="1"/>
  <c r="AP2691" i="1"/>
  <c r="AQ2691" i="1" s="1"/>
  <c r="AR2691" i="1" s="1"/>
  <c r="AS2681" i="1"/>
  <c r="Z2713" i="1"/>
  <c r="AU2713" i="1" s="1"/>
  <c r="AP2722" i="1"/>
  <c r="Z2581" i="1"/>
  <c r="AU2581" i="1" s="1"/>
  <c r="AE2581" i="1"/>
  <c r="AP2581" i="1"/>
  <c r="AL2581" i="1"/>
  <c r="Z2550" i="1"/>
  <c r="AU2550" i="1" s="1"/>
  <c r="Z2518" i="1"/>
  <c r="AP2494" i="1"/>
  <c r="AE2478" i="1"/>
  <c r="Z2478" i="1"/>
  <c r="AU2478" i="1" s="1"/>
  <c r="AL2478" i="1"/>
  <c r="AE2476" i="1"/>
  <c r="Z2476" i="1"/>
  <c r="AU2476" i="1" s="1"/>
  <c r="AL2476" i="1"/>
  <c r="AP2476" i="1"/>
  <c r="Z2462" i="1"/>
  <c r="AU2462" i="1" s="1"/>
  <c r="Z2460" i="1"/>
  <c r="AU2460" i="1" s="1"/>
  <c r="Z2442" i="1"/>
  <c r="AU2442" i="1" s="1"/>
  <c r="AE2442" i="1"/>
  <c r="AL2442" i="1"/>
  <c r="Z2434" i="1"/>
  <c r="Z2426" i="1"/>
  <c r="AU2426" i="1" s="1"/>
  <c r="AL2426" i="1"/>
  <c r="AE2426" i="1"/>
  <c r="Z2418" i="1"/>
  <c r="AU2418" i="1" s="1"/>
  <c r="Z2410" i="1"/>
  <c r="AL2402" i="1"/>
  <c r="AE2402" i="1"/>
  <c r="AP2402" i="1"/>
  <c r="Z2402" i="1"/>
  <c r="AU2402" i="1" s="1"/>
  <c r="Z2397" i="1"/>
  <c r="AU2397" i="1" s="1"/>
  <c r="AE2397" i="1"/>
  <c r="AL2397" i="1"/>
  <c r="Z2388" i="1"/>
  <c r="AU2388" i="1" s="1"/>
  <c r="AE2388" i="1"/>
  <c r="AL2388" i="1"/>
  <c r="Z2378" i="1"/>
  <c r="AU2378" i="1" s="1"/>
  <c r="AL2378" i="1"/>
  <c r="AE2378" i="1"/>
  <c r="AL2367" i="1"/>
  <c r="AE2367" i="1"/>
  <c r="Z2367" i="1"/>
  <c r="AU2367" i="1" s="1"/>
  <c r="AL2360" i="1"/>
  <c r="AE2360" i="1"/>
  <c r="Z2360" i="1"/>
  <c r="AU2360" i="1" s="1"/>
  <c r="AL2743" i="1"/>
  <c r="AS2743" i="1" s="1"/>
  <c r="Z2743" i="1"/>
  <c r="AU2743" i="1" s="1"/>
  <c r="AE2743" i="1"/>
  <c r="Z2661" i="1"/>
  <c r="AU2661" i="1" s="1"/>
  <c r="AL2661" i="1"/>
  <c r="AE2661" i="1"/>
  <c r="AS2650" i="1"/>
  <c r="Z2645" i="1"/>
  <c r="AU2645" i="1" s="1"/>
  <c r="Z2629" i="1"/>
  <c r="AU2629" i="1" s="1"/>
  <c r="Z2569" i="1"/>
  <c r="AP2739" i="1"/>
  <c r="AP2708" i="1"/>
  <c r="Z2633" i="1"/>
  <c r="AU2633" i="1" s="1"/>
  <c r="Z2541" i="1"/>
  <c r="AU2541" i="1" s="1"/>
  <c r="AE2509" i="1"/>
  <c r="Z2509" i="1"/>
  <c r="AU2509" i="1" s="1"/>
  <c r="AL2509" i="1"/>
  <c r="Z2493" i="1"/>
  <c r="AU2493" i="1" s="1"/>
  <c r="AL2487" i="1"/>
  <c r="Z2487" i="1"/>
  <c r="AU2487" i="1" s="1"/>
  <c r="AE2487" i="1"/>
  <c r="AP2398" i="1"/>
  <c r="AE2350" i="1"/>
  <c r="AL2350" i="1"/>
  <c r="Z2350" i="1"/>
  <c r="AU2350" i="1" s="1"/>
  <c r="Z2348" i="1"/>
  <c r="AU2348" i="1" s="1"/>
  <c r="AE2339" i="1"/>
  <c r="AL2339" i="1"/>
  <c r="Z2339" i="1"/>
  <c r="AU2339" i="1" s="1"/>
  <c r="Z2337" i="1"/>
  <c r="AE2323" i="1"/>
  <c r="AL2323" i="1"/>
  <c r="Z2323" i="1"/>
  <c r="AU2323" i="1" s="1"/>
  <c r="AL2321" i="1"/>
  <c r="AE2321" i="1"/>
  <c r="AP2321" i="1"/>
  <c r="Z2321" i="1"/>
  <c r="AU2321" i="1" s="1"/>
  <c r="AE2314" i="1"/>
  <c r="Z2314" i="1"/>
  <c r="AU2314" i="1" s="1"/>
  <c r="AL2314" i="1"/>
  <c r="AE2312" i="1"/>
  <c r="Z2312" i="1"/>
  <c r="AU2312" i="1" s="1"/>
  <c r="AL2312" i="1"/>
  <c r="AE2307" i="1"/>
  <c r="Z2307" i="1"/>
  <c r="AU2307" i="1" s="1"/>
  <c r="AL2307" i="1"/>
  <c r="AE2305" i="1"/>
  <c r="Z2305" i="1"/>
  <c r="AU2305" i="1" s="1"/>
  <c r="AP2305" i="1"/>
  <c r="AL2305" i="1"/>
  <c r="AE2299" i="1"/>
  <c r="Z2299" i="1"/>
  <c r="AU2299" i="1" s="1"/>
  <c r="AL2299" i="1"/>
  <c r="AE2298" i="1"/>
  <c r="Z2298" i="1"/>
  <c r="AU2298" i="1" s="1"/>
  <c r="AP2298" i="1"/>
  <c r="AL2298" i="1"/>
  <c r="AE2292" i="1"/>
  <c r="Z2292" i="1"/>
  <c r="AU2292" i="1" s="1"/>
  <c r="AL2292" i="1"/>
  <c r="AE2290" i="1"/>
  <c r="Z2290" i="1"/>
  <c r="AU2290" i="1" s="1"/>
  <c r="AP2290" i="1"/>
  <c r="AL2290" i="1"/>
  <c r="AE2284" i="1"/>
  <c r="Z2284" i="1"/>
  <c r="AU2284" i="1" s="1"/>
  <c r="AL2284" i="1"/>
  <c r="AE2282" i="1"/>
  <c r="Z2282" i="1"/>
  <c r="AU2282" i="1" s="1"/>
  <c r="AP2282" i="1"/>
  <c r="AL2282" i="1"/>
  <c r="AE2280" i="1"/>
  <c r="Z2280" i="1"/>
  <c r="AU2280" i="1" s="1"/>
  <c r="AP2280" i="1"/>
  <c r="AL2280" i="1"/>
  <c r="AE2274" i="1"/>
  <c r="Z2274" i="1"/>
  <c r="AU2274" i="1" s="1"/>
  <c r="AL2274" i="1"/>
  <c r="AE2272" i="1"/>
  <c r="Z2272" i="1"/>
  <c r="AU2272" i="1" s="1"/>
  <c r="AP2272" i="1"/>
  <c r="AL2272" i="1"/>
  <c r="AE2271" i="1"/>
  <c r="Z2271" i="1"/>
  <c r="AU2271" i="1" s="1"/>
  <c r="AL2271" i="1"/>
  <c r="AE2269" i="1"/>
  <c r="Z2269" i="1"/>
  <c r="AU2269" i="1" s="1"/>
  <c r="AP2269" i="1"/>
  <c r="AL2269" i="1"/>
  <c r="AE2263" i="1"/>
  <c r="Z2263" i="1"/>
  <c r="AU2263" i="1" s="1"/>
  <c r="AL2263" i="1"/>
  <c r="AE2261" i="1"/>
  <c r="Z2261" i="1"/>
  <c r="AU2261" i="1" s="1"/>
  <c r="AP2261" i="1"/>
  <c r="AL2261" i="1"/>
  <c r="AE2255" i="1"/>
  <c r="Z2255" i="1"/>
  <c r="AU2255" i="1" s="1"/>
  <c r="AL2255" i="1"/>
  <c r="AE2253" i="1"/>
  <c r="Z2253" i="1"/>
  <c r="AU2253" i="1" s="1"/>
  <c r="AP2253" i="1"/>
  <c r="AL2253" i="1"/>
  <c r="AE2247" i="1"/>
  <c r="Z2247" i="1"/>
  <c r="AU2247" i="1" s="1"/>
  <c r="AL2247" i="1"/>
  <c r="AE2245" i="1"/>
  <c r="Z2245" i="1"/>
  <c r="AU2245" i="1" s="1"/>
  <c r="AP2245" i="1"/>
  <c r="AL2245" i="1"/>
  <c r="AE2239" i="1"/>
  <c r="Z2239" i="1"/>
  <c r="AU2239" i="1" s="1"/>
  <c r="AL2239" i="1"/>
  <c r="AE2237" i="1"/>
  <c r="Z2237" i="1"/>
  <c r="AU2237" i="1" s="1"/>
  <c r="AP2237" i="1"/>
  <c r="AL2237" i="1"/>
  <c r="AE2232" i="1"/>
  <c r="Z2232" i="1"/>
  <c r="AU2232" i="1" s="1"/>
  <c r="AL2232" i="1"/>
  <c r="AE2230" i="1"/>
  <c r="Z2230" i="1"/>
  <c r="AU2230" i="1" s="1"/>
  <c r="AP2230" i="1"/>
  <c r="AL2230" i="1"/>
  <c r="AE2224" i="1"/>
  <c r="Z2224" i="1"/>
  <c r="AU2224" i="1" s="1"/>
  <c r="AL2224" i="1"/>
  <c r="AE2222" i="1"/>
  <c r="Z2222" i="1"/>
  <c r="AU2222" i="1" s="1"/>
  <c r="AP2222" i="1"/>
  <c r="AL2222" i="1"/>
  <c r="AE2216" i="1"/>
  <c r="Z2216" i="1"/>
  <c r="AU2216" i="1" s="1"/>
  <c r="AL2216" i="1"/>
  <c r="AE2214" i="1"/>
  <c r="Z2214" i="1"/>
  <c r="AU2214" i="1" s="1"/>
  <c r="AP2214" i="1"/>
  <c r="AL2214" i="1"/>
  <c r="AE2209" i="1"/>
  <c r="Z2209" i="1"/>
  <c r="AU2209" i="1" s="1"/>
  <c r="AL2209" i="1"/>
  <c r="Z2207" i="1"/>
  <c r="AU2207" i="1" s="1"/>
  <c r="Z2200" i="1"/>
  <c r="AU2200" i="1" s="1"/>
  <c r="Z2192" i="1"/>
  <c r="AU2192" i="1" s="1"/>
  <c r="Z2181" i="1"/>
  <c r="AL2171" i="1"/>
  <c r="AE2171" i="1"/>
  <c r="AP2171" i="1"/>
  <c r="Z2171" i="1"/>
  <c r="AU2171" i="1" s="1"/>
  <c r="Z2163" i="1"/>
  <c r="AU2163" i="1" s="1"/>
  <c r="Z2154" i="1"/>
  <c r="AU2154" i="1" s="1"/>
  <c r="AL2146" i="1"/>
  <c r="AE2146" i="1"/>
  <c r="AP2146" i="1"/>
  <c r="Z2146" i="1"/>
  <c r="AU2146" i="1" s="1"/>
  <c r="Z2139" i="1"/>
  <c r="Z2131" i="1"/>
  <c r="Z2124" i="1"/>
  <c r="AU2124" i="1" s="1"/>
  <c r="AE2124" i="1"/>
  <c r="Z2116" i="1"/>
  <c r="AU2116" i="1" s="1"/>
  <c r="Z2108" i="1"/>
  <c r="AU2108" i="1" s="1"/>
  <c r="AE2108" i="1"/>
  <c r="AE2100" i="1"/>
  <c r="AP2100" i="1"/>
  <c r="Z2100" i="1"/>
  <c r="AU2100" i="1" s="1"/>
  <c r="Z2093" i="1"/>
  <c r="AE2081" i="1"/>
  <c r="AP2081" i="1"/>
  <c r="Z2081" i="1"/>
  <c r="AU2081" i="1" s="1"/>
  <c r="Z2078" i="1"/>
  <c r="AU2078" i="1" s="1"/>
  <c r="AE2070" i="1"/>
  <c r="AP2070" i="1"/>
  <c r="Z2070" i="1"/>
  <c r="AU2070" i="1" s="1"/>
  <c r="Z2055" i="1"/>
  <c r="AU2055" i="1" s="1"/>
  <c r="Z2047" i="1"/>
  <c r="AU2047" i="1" s="1"/>
  <c r="Z2039" i="1"/>
  <c r="AU2039" i="1" s="1"/>
  <c r="Z2035" i="1"/>
  <c r="AU2035" i="1" s="1"/>
  <c r="AE2035" i="1"/>
  <c r="AP2035" i="1"/>
  <c r="Z2574" i="1"/>
  <c r="Z2514" i="1"/>
  <c r="AU2514" i="1" s="1"/>
  <c r="AP2463" i="1"/>
  <c r="Z2419" i="1"/>
  <c r="AU2419" i="1" s="1"/>
  <c r="AS2402" i="1"/>
  <c r="AP2385" i="1"/>
  <c r="AL2372" i="1"/>
  <c r="Z2372" i="1"/>
  <c r="AU2372" i="1" s="1"/>
  <c r="AE2372" i="1"/>
  <c r="AL2368" i="1"/>
  <c r="Z2368" i="1"/>
  <c r="AU2368" i="1" s="1"/>
  <c r="AE2368" i="1"/>
  <c r="AL2365" i="1"/>
  <c r="Z2365" i="1"/>
  <c r="AU2365" i="1" s="1"/>
  <c r="AE2365" i="1"/>
  <c r="AL2361" i="1"/>
  <c r="Z2361" i="1"/>
  <c r="AU2361" i="1" s="1"/>
  <c r="AE2361" i="1"/>
  <c r="Z2357" i="1"/>
  <c r="AU2357" i="1" s="1"/>
  <c r="AL2349" i="1"/>
  <c r="Z2349" i="1"/>
  <c r="AU2349" i="1" s="1"/>
  <c r="AE2349" i="1"/>
  <c r="Z2341" i="1"/>
  <c r="AU2341" i="1" s="1"/>
  <c r="Z2338" i="1"/>
  <c r="AL2330" i="1"/>
  <c r="Z2330" i="1"/>
  <c r="AU2330" i="1" s="1"/>
  <c r="AE2330" i="1"/>
  <c r="AL2322" i="1"/>
  <c r="Z2322" i="1"/>
  <c r="AU2322" i="1" s="1"/>
  <c r="AE2322" i="1"/>
  <c r="AP2490" i="1"/>
  <c r="Z2482" i="1"/>
  <c r="Z2448" i="1"/>
  <c r="AU2448" i="1" s="1"/>
  <c r="AL2443" i="1"/>
  <c r="Z2443" i="1"/>
  <c r="AU2443" i="1" s="1"/>
  <c r="AE2443" i="1"/>
  <c r="Z2416" i="1"/>
  <c r="AU2416" i="1" s="1"/>
  <c r="Z2411" i="1"/>
  <c r="AU2411" i="1" s="1"/>
  <c r="AL2389" i="1"/>
  <c r="Z2389" i="1"/>
  <c r="AU2389" i="1" s="1"/>
  <c r="AE2389" i="1"/>
  <c r="AE2557" i="1"/>
  <c r="Z2557" i="1"/>
  <c r="AU2557" i="1" s="1"/>
  <c r="AL2557" i="1"/>
  <c r="Z2431" i="1"/>
  <c r="AE2408" i="1"/>
  <c r="AL2408" i="1"/>
  <c r="Z2408" i="1"/>
  <c r="AU2408" i="1" s="1"/>
  <c r="AP2408" i="1"/>
  <c r="AP2374" i="1"/>
  <c r="AP2372" i="1"/>
  <c r="AP2273" i="1"/>
  <c r="AP2215" i="1"/>
  <c r="Z2182" i="1"/>
  <c r="Z2156" i="1"/>
  <c r="Z2151" i="1"/>
  <c r="AP2125" i="1"/>
  <c r="AE2095" i="1"/>
  <c r="Z2095" i="1"/>
  <c r="AU2095" i="1" s="1"/>
  <c r="Z2090" i="1"/>
  <c r="AU2090" i="1" s="1"/>
  <c r="AP2079" i="1"/>
  <c r="Z2049" i="1"/>
  <c r="AU2049" i="1" s="1"/>
  <c r="Z2044" i="1"/>
  <c r="AU2044" i="1" s="1"/>
  <c r="Z2033" i="1"/>
  <c r="AU2033" i="1" s="1"/>
  <c r="AP2027" i="1"/>
  <c r="Z2019" i="1"/>
  <c r="AP2012" i="1"/>
  <c r="AE2004" i="1"/>
  <c r="Z2004" i="1"/>
  <c r="AU2004" i="1" s="1"/>
  <c r="AE2002" i="1"/>
  <c r="Z2002" i="1"/>
  <c r="AU2002" i="1" s="1"/>
  <c r="AP2002" i="1"/>
  <c r="AP1996" i="1"/>
  <c r="AE1988" i="1"/>
  <c r="Z1988" i="1"/>
  <c r="AU1988" i="1" s="1"/>
  <c r="Z1986" i="1"/>
  <c r="AU1986" i="1" s="1"/>
  <c r="Z1972" i="1"/>
  <c r="AU1972" i="1" s="1"/>
  <c r="Z1970" i="1"/>
  <c r="AU1970" i="1" s="1"/>
  <c r="AE1956" i="1"/>
  <c r="Z1956" i="1"/>
  <c r="AU1956" i="1" s="1"/>
  <c r="AE1954" i="1"/>
  <c r="Z1954" i="1"/>
  <c r="AU1954" i="1" s="1"/>
  <c r="AP1954" i="1"/>
  <c r="AE1941" i="1"/>
  <c r="Z1941" i="1"/>
  <c r="AU1941" i="1" s="1"/>
  <c r="AE1939" i="1"/>
  <c r="Z1939" i="1"/>
  <c r="AU1939" i="1" s="1"/>
  <c r="AP1939" i="1"/>
  <c r="AP1933" i="1"/>
  <c r="AE1925" i="1"/>
  <c r="Z1925" i="1"/>
  <c r="AU1925" i="1" s="1"/>
  <c r="AE1923" i="1"/>
  <c r="Z1923" i="1"/>
  <c r="AU1923" i="1" s="1"/>
  <c r="AP1923" i="1"/>
  <c r="Z1909" i="1"/>
  <c r="AU1909" i="1" s="1"/>
  <c r="Z1907" i="1"/>
  <c r="AU1907" i="1" s="1"/>
  <c r="AE1901" i="1"/>
  <c r="Z1901" i="1"/>
  <c r="AU1901" i="1" s="1"/>
  <c r="Z1893" i="1"/>
  <c r="AU1893" i="1" s="1"/>
  <c r="Z1885" i="1"/>
  <c r="AU1885" i="1" s="1"/>
  <c r="Z1877" i="1"/>
  <c r="AU1877" i="1" s="1"/>
  <c r="Z1869" i="1"/>
  <c r="AU1869" i="1" s="1"/>
  <c r="Z1862" i="1"/>
  <c r="AU1862" i="1" s="1"/>
  <c r="AP1862" i="1"/>
  <c r="AE1862" i="1"/>
  <c r="AE1854" i="1"/>
  <c r="Z1854" i="1"/>
  <c r="AU1854" i="1" s="1"/>
  <c r="Z1846" i="1"/>
  <c r="AU1846" i="1" s="1"/>
  <c r="AP1846" i="1"/>
  <c r="AE1846" i="1"/>
  <c r="Z1838" i="1"/>
  <c r="AU1838" i="1" s="1"/>
  <c r="Z1830" i="1"/>
  <c r="AU1830" i="1" s="1"/>
  <c r="AE1830" i="1"/>
  <c r="AP1830" i="1" s="1"/>
  <c r="Z1822" i="1"/>
  <c r="AU1822" i="1" s="1"/>
  <c r="Z1814" i="1"/>
  <c r="AU1814" i="1" s="1"/>
  <c r="AE1806" i="1"/>
  <c r="Z1806" i="1"/>
  <c r="AU1806" i="1" s="1"/>
  <c r="Z1799" i="1"/>
  <c r="AE1791" i="1"/>
  <c r="Z1791" i="1"/>
  <c r="AU1791" i="1" s="1"/>
  <c r="Z1783" i="1"/>
  <c r="AU1783" i="1" s="1"/>
  <c r="AP1783" i="1"/>
  <c r="AE1783" i="1"/>
  <c r="AE1775" i="1"/>
  <c r="Z1775" i="1"/>
  <c r="AU1775" i="1" s="1"/>
  <c r="Z1767" i="1"/>
  <c r="AU1767" i="1" s="1"/>
  <c r="AP1767" i="1"/>
  <c r="AE1767" i="1"/>
  <c r="AE1759" i="1"/>
  <c r="Z1759" i="1"/>
  <c r="AU1759" i="1" s="1"/>
  <c r="Z1751" i="1"/>
  <c r="AU1751" i="1" s="1"/>
  <c r="AP1751" i="1"/>
  <c r="AE1751" i="1"/>
  <c r="AE1743" i="1"/>
  <c r="Z1743" i="1"/>
  <c r="AU1743" i="1" s="1"/>
  <c r="Z1735" i="1"/>
  <c r="AU1735" i="1" s="1"/>
  <c r="AP1735" i="1"/>
  <c r="AE1735" i="1"/>
  <c r="AE1732" i="1"/>
  <c r="Z1732" i="1"/>
  <c r="AU1732" i="1" s="1"/>
  <c r="Z1724" i="1"/>
  <c r="AU1724" i="1" s="1"/>
  <c r="AP1724" i="1"/>
  <c r="AE1724" i="1"/>
  <c r="AE1717" i="1"/>
  <c r="Z1717" i="1"/>
  <c r="AU1717" i="1" s="1"/>
  <c r="Z1709" i="1"/>
  <c r="AU1709" i="1" s="1"/>
  <c r="AP1709" i="1"/>
  <c r="AE1709" i="1"/>
  <c r="Z1698" i="1"/>
  <c r="AU1698" i="1" s="1"/>
  <c r="AP1698" i="1"/>
  <c r="AE1698" i="1"/>
  <c r="Z1690" i="1"/>
  <c r="AU1690" i="1" s="1"/>
  <c r="Z1683" i="1"/>
  <c r="AU1683" i="1" s="1"/>
  <c r="AP1683" i="1"/>
  <c r="AE1683" i="1"/>
  <c r="AE1675" i="1"/>
  <c r="Z1675" i="1"/>
  <c r="AU1675" i="1" s="1"/>
  <c r="Z1664" i="1"/>
  <c r="AU1664" i="1" s="1"/>
  <c r="Z1658" i="1"/>
  <c r="AU1658" i="1" s="1"/>
  <c r="AP1658" i="1"/>
  <c r="AE1658" i="1"/>
  <c r="Z1650" i="1"/>
  <c r="AU1650" i="1" s="1"/>
  <c r="Z1642" i="1"/>
  <c r="AU1642" i="1" s="1"/>
  <c r="AE1636" i="1"/>
  <c r="Z1636" i="1"/>
  <c r="AU1636" i="1" s="1"/>
  <c r="Z1628" i="1"/>
  <c r="AU1628" i="1" s="1"/>
  <c r="AE1620" i="1"/>
  <c r="AP1620" i="1"/>
  <c r="Z1620" i="1"/>
  <c r="AU1620" i="1" s="1"/>
  <c r="Z1617" i="1"/>
  <c r="Z1609" i="1"/>
  <c r="AU1609" i="1" s="1"/>
  <c r="Z1601" i="1"/>
  <c r="Z1596" i="1"/>
  <c r="AU1596" i="1" s="1"/>
  <c r="Z1588" i="1"/>
  <c r="AU1588" i="1" s="1"/>
  <c r="AP2689" i="1"/>
  <c r="AP2488" i="1"/>
  <c r="AE2395" i="1"/>
  <c r="AL2395" i="1"/>
  <c r="Z2395" i="1"/>
  <c r="AU2395" i="1" s="1"/>
  <c r="AP2395" i="1"/>
  <c r="AP2381" i="1"/>
  <c r="AP2326" i="1"/>
  <c r="AL2300" i="1"/>
  <c r="Z2300" i="1"/>
  <c r="AU2300" i="1" s="1"/>
  <c r="AE2300" i="1"/>
  <c r="AL2275" i="1"/>
  <c r="Z2275" i="1"/>
  <c r="AU2275" i="1" s="1"/>
  <c r="AE2275" i="1"/>
  <c r="AL2248" i="1"/>
  <c r="Z2248" i="1"/>
  <c r="AU2248" i="1" s="1"/>
  <c r="AE2248" i="1"/>
  <c r="AL2217" i="1"/>
  <c r="Z2217" i="1"/>
  <c r="AU2217" i="1" s="1"/>
  <c r="AE2217" i="1"/>
  <c r="Z2205" i="1"/>
  <c r="Z2189" i="1"/>
  <c r="AL2172" i="1"/>
  <c r="Z2172" i="1"/>
  <c r="AU2172" i="1" s="1"/>
  <c r="AE2172" i="1"/>
  <c r="Z2117" i="1"/>
  <c r="Z2071" i="1"/>
  <c r="AU2071" i="1" s="1"/>
  <c r="AE2071" i="1"/>
  <c r="Z2447" i="1"/>
  <c r="AP2388" i="1"/>
  <c r="AP2327" i="1"/>
  <c r="AL2285" i="1"/>
  <c r="Z2285" i="1"/>
  <c r="AU2285" i="1" s="1"/>
  <c r="AE2285" i="1"/>
  <c r="AE2238" i="1"/>
  <c r="Z2238" i="1"/>
  <c r="AU2238" i="1" s="1"/>
  <c r="AL2238" i="1"/>
  <c r="Z2155" i="1"/>
  <c r="Z2094" i="1"/>
  <c r="AU2094" i="1" s="1"/>
  <c r="Z2048" i="1"/>
  <c r="AU2048" i="1" s="1"/>
  <c r="AE2048" i="1"/>
  <c r="AL2228" i="1"/>
  <c r="Z2228" i="1"/>
  <c r="AU2228" i="1" s="1"/>
  <c r="AE2228" i="1"/>
  <c r="Z2122" i="1"/>
  <c r="AU2122" i="1" s="1"/>
  <c r="Z2005" i="1"/>
  <c r="AU2005" i="1" s="1"/>
  <c r="Z1987" i="1"/>
  <c r="AU1987" i="1" s="1"/>
  <c r="Z1984" i="1"/>
  <c r="AU1984" i="1" s="1"/>
  <c r="Z1890" i="1"/>
  <c r="AU1890" i="1" s="1"/>
  <c r="Z1827" i="1"/>
  <c r="AU1827" i="1" s="1"/>
  <c r="AE1737" i="1"/>
  <c r="Z1737" i="1"/>
  <c r="AU1737" i="1" s="1"/>
  <c r="AE1685" i="1"/>
  <c r="Z1685" i="1"/>
  <c r="AU1685" i="1" s="1"/>
  <c r="Z1680" i="1"/>
  <c r="AU1680" i="1" s="1"/>
  <c r="AE1680" i="1"/>
  <c r="AE1630" i="1"/>
  <c r="Z1630" i="1"/>
  <c r="AU1630" i="1" s="1"/>
  <c r="Z1625" i="1"/>
  <c r="Z1406" i="1"/>
  <c r="Z1398" i="1"/>
  <c r="AU1398" i="1" s="1"/>
  <c r="Z1390" i="1"/>
  <c r="AU1390" i="1" s="1"/>
  <c r="AE1390" i="1"/>
  <c r="Z1382" i="1"/>
  <c r="AU1382" i="1" s="1"/>
  <c r="Z1374" i="1"/>
  <c r="Z1367" i="1"/>
  <c r="AU1367" i="1" s="1"/>
  <c r="Z1359" i="1"/>
  <c r="Z1351" i="1"/>
  <c r="AU1351" i="1" s="1"/>
  <c r="Z1343" i="1"/>
  <c r="AU1343" i="1" s="1"/>
  <c r="AE1343" i="1"/>
  <c r="AP1343" i="1"/>
  <c r="AP2262" i="1"/>
  <c r="AE2231" i="1"/>
  <c r="Z2231" i="1"/>
  <c r="AU2231" i="1" s="1"/>
  <c r="AL2231" i="1"/>
  <c r="Z2036" i="1"/>
  <c r="AU2036" i="1" s="1"/>
  <c r="AE2036" i="1"/>
  <c r="Z1934" i="1"/>
  <c r="AU1934" i="1" s="1"/>
  <c r="AE1934" i="1"/>
  <c r="AP1934" i="1"/>
  <c r="AE1916" i="1"/>
  <c r="Z1916" i="1"/>
  <c r="AU1916" i="1" s="1"/>
  <c r="AP1916" i="1"/>
  <c r="Z1913" i="1"/>
  <c r="AU1913" i="1" s="1"/>
  <c r="AP1874" i="1"/>
  <c r="AP1854" i="1"/>
  <c r="AP1811" i="1"/>
  <c r="AP1791" i="1"/>
  <c r="AP1780" i="1"/>
  <c r="AP1753" i="1"/>
  <c r="AP1743" i="1"/>
  <c r="AP1721" i="1"/>
  <c r="AP1700" i="1"/>
  <c r="Z1676" i="1"/>
  <c r="AU1676" i="1" s="1"/>
  <c r="AE1676" i="1"/>
  <c r="AP1676" i="1"/>
  <c r="AP1669" i="1"/>
  <c r="AP1636" i="1"/>
  <c r="Z1621" i="1"/>
  <c r="AU1621" i="1" s="1"/>
  <c r="Z1579" i="1"/>
  <c r="AU1579" i="1" s="1"/>
  <c r="AE1572" i="1"/>
  <c r="Z1572" i="1"/>
  <c r="AU1572" i="1" s="1"/>
  <c r="AP1572" i="1"/>
  <c r="AE1548" i="1"/>
  <c r="AP1548" i="1" s="1"/>
  <c r="Z1548" i="1"/>
  <c r="AU1548" i="1" s="1"/>
  <c r="AE1541" i="1"/>
  <c r="Z1541" i="1"/>
  <c r="AU1541" i="1" s="1"/>
  <c r="AP1541" i="1"/>
  <c r="Z1521" i="1"/>
  <c r="AU1521" i="1" s="1"/>
  <c r="Z1514" i="1"/>
  <c r="AU1514" i="1" s="1"/>
  <c r="Z1489" i="1"/>
  <c r="AU1489" i="1" s="1"/>
  <c r="AP2393" i="1"/>
  <c r="AP2316" i="1"/>
  <c r="AL2256" i="1"/>
  <c r="Z2256" i="1"/>
  <c r="AU2256" i="1" s="1"/>
  <c r="AE2256" i="1"/>
  <c r="AP2538" i="1"/>
  <c r="Z2440" i="1"/>
  <c r="AL2178" i="1"/>
  <c r="Z2178" i="1"/>
  <c r="AU2178" i="1" s="1"/>
  <c r="AE2178" i="1"/>
  <c r="AE2106" i="1"/>
  <c r="Z2106" i="1"/>
  <c r="AU2106" i="1" s="1"/>
  <c r="AP2106" i="1"/>
  <c r="AP2101" i="1"/>
  <c r="Z1963" i="1"/>
  <c r="AU1963" i="1" s="1"/>
  <c r="Z1960" i="1"/>
  <c r="AU1960" i="1" s="1"/>
  <c r="AE1960" i="1"/>
  <c r="AP1960" i="1"/>
  <c r="Z1949" i="1"/>
  <c r="AU1949" i="1" s="1"/>
  <c r="AE1949" i="1"/>
  <c r="Z1847" i="1"/>
  <c r="AU1847" i="1" s="1"/>
  <c r="AE1847" i="1"/>
  <c r="Z1784" i="1"/>
  <c r="AU1784" i="1" s="1"/>
  <c r="AE1784" i="1"/>
  <c r="Z1725" i="1"/>
  <c r="AU1725" i="1" s="1"/>
  <c r="AE1725" i="1"/>
  <c r="AP1561" i="1"/>
  <c r="Z1470" i="1"/>
  <c r="AU1470" i="1" s="1"/>
  <c r="AE1439" i="1"/>
  <c r="Z1439" i="1"/>
  <c r="AU1439" i="1" s="1"/>
  <c r="Z1409" i="1"/>
  <c r="AU1409" i="1" s="1"/>
  <c r="Z1393" i="1"/>
  <c r="AU1393" i="1" s="1"/>
  <c r="Z1377" i="1"/>
  <c r="AU1377" i="1" s="1"/>
  <c r="Z1362" i="1"/>
  <c r="Z1346" i="1"/>
  <c r="AU1346" i="1" s="1"/>
  <c r="AP2006" i="1"/>
  <c r="AP1807" i="1"/>
  <c r="Z1496" i="1"/>
  <c r="AU1496" i="1" s="1"/>
  <c r="AP1435" i="1"/>
  <c r="AE1433" i="1"/>
  <c r="Z1433" i="1"/>
  <c r="AU1433" i="1" s="1"/>
  <c r="Z1348" i="1"/>
  <c r="AE1259" i="1"/>
  <c r="Z1259" i="1"/>
  <c r="AU1259" i="1" s="1"/>
  <c r="AP1259" i="1"/>
  <c r="AE1258" i="1"/>
  <c r="Z1258" i="1"/>
  <c r="AU1258" i="1" s="1"/>
  <c r="AP1258" i="1"/>
  <c r="Z1252" i="1"/>
  <c r="AU1252" i="1" s="1"/>
  <c r="Z1227" i="1"/>
  <c r="AU1227" i="1" s="1"/>
  <c r="Z1226" i="1"/>
  <c r="Z1220" i="1"/>
  <c r="AU1220" i="1" s="1"/>
  <c r="Z1196" i="1"/>
  <c r="AU1196" i="1" s="1"/>
  <c r="Z1195" i="1"/>
  <c r="AU1195" i="1" s="1"/>
  <c r="AE1189" i="1"/>
  <c r="Z1189" i="1"/>
  <c r="AU1189" i="1" s="1"/>
  <c r="AE1164" i="1"/>
  <c r="Z1164" i="1"/>
  <c r="AU1164" i="1" s="1"/>
  <c r="AP1164" i="1"/>
  <c r="AE1163" i="1"/>
  <c r="AP1163" i="1" s="1"/>
  <c r="Z1163" i="1"/>
  <c r="AU1163" i="1" s="1"/>
  <c r="Z1157" i="1"/>
  <c r="AU1157" i="1" s="1"/>
  <c r="Z1132" i="1"/>
  <c r="AU1132" i="1" s="1"/>
  <c r="Z1131" i="1"/>
  <c r="AU1131" i="1" s="1"/>
  <c r="AE1125" i="1"/>
  <c r="Z1125" i="1"/>
  <c r="AU1125" i="1" s="1"/>
  <c r="Z1101" i="1"/>
  <c r="AU1101" i="1" s="1"/>
  <c r="Z1100" i="1"/>
  <c r="AU1100" i="1" s="1"/>
  <c r="Z1094" i="1"/>
  <c r="AU1094" i="1" s="1"/>
  <c r="Z1069" i="1"/>
  <c r="AU1069" i="1" s="1"/>
  <c r="Z1068" i="1"/>
  <c r="AU1068" i="1" s="1"/>
  <c r="Z1062" i="1"/>
  <c r="AU1062" i="1" s="1"/>
  <c r="Z1037" i="1"/>
  <c r="AU1037" i="1" s="1"/>
  <c r="Z1036" i="1"/>
  <c r="AU1036" i="1" s="1"/>
  <c r="Z1031" i="1"/>
  <c r="AU1031" i="1" s="1"/>
  <c r="Z1006" i="1"/>
  <c r="AU1006" i="1" s="1"/>
  <c r="Z1005" i="1"/>
  <c r="AU1005" i="1" s="1"/>
  <c r="Z999" i="1"/>
  <c r="AU999" i="1" s="1"/>
  <c r="AP983" i="1"/>
  <c r="Z974" i="1"/>
  <c r="AU974" i="1" s="1"/>
  <c r="Z973" i="1"/>
  <c r="AU973" i="1" s="1"/>
  <c r="AE967" i="1"/>
  <c r="Z967" i="1"/>
  <c r="AU967" i="1" s="1"/>
  <c r="Z943" i="1"/>
  <c r="AU943" i="1" s="1"/>
  <c r="AE942" i="1"/>
  <c r="Z942" i="1"/>
  <c r="AU942" i="1" s="1"/>
  <c r="AP942" i="1"/>
  <c r="Z936" i="1"/>
  <c r="Z911" i="1"/>
  <c r="AU911" i="1" s="1"/>
  <c r="Z910" i="1"/>
  <c r="AU910" i="1" s="1"/>
  <c r="Z906" i="1"/>
  <c r="AU906" i="1" s="1"/>
  <c r="AP890" i="1"/>
  <c r="AE882" i="1"/>
  <c r="Z882" i="1"/>
  <c r="AU882" i="1" s="1"/>
  <c r="AP882" i="1"/>
  <c r="AE881" i="1"/>
  <c r="Z881" i="1"/>
  <c r="AU881" i="1" s="1"/>
  <c r="AP881" i="1"/>
  <c r="AE875" i="1"/>
  <c r="Z875" i="1"/>
  <c r="AU875" i="1" s="1"/>
  <c r="AP859" i="1"/>
  <c r="Z850" i="1"/>
  <c r="AU850" i="1" s="1"/>
  <c r="Z849" i="1"/>
  <c r="AU849" i="1" s="1"/>
  <c r="Z827" i="1"/>
  <c r="AU827" i="1" s="1"/>
  <c r="Z826" i="1"/>
  <c r="Z806" i="1"/>
  <c r="Z805" i="1"/>
  <c r="AE759" i="1"/>
  <c r="Z759" i="1"/>
  <c r="AU759" i="1" s="1"/>
  <c r="AP759" i="1"/>
  <c r="Z711" i="1"/>
  <c r="AU711" i="1" s="1"/>
  <c r="AE710" i="1"/>
  <c r="Z710" i="1"/>
  <c r="AU710" i="1" s="1"/>
  <c r="AP710" i="1"/>
  <c r="AE669" i="1"/>
  <c r="Z669" i="1"/>
  <c r="AU669" i="1" s="1"/>
  <c r="AP669" i="1"/>
  <c r="AE640" i="1"/>
  <c r="Z640" i="1"/>
  <c r="AU640" i="1" s="1"/>
  <c r="AP640" i="1"/>
  <c r="AE639" i="1"/>
  <c r="Z639" i="1"/>
  <c r="AU639" i="1" s="1"/>
  <c r="AP639" i="1"/>
  <c r="AE617" i="1"/>
  <c r="Z617" i="1"/>
  <c r="AU617" i="1" s="1"/>
  <c r="AP617" i="1"/>
  <c r="AE616" i="1"/>
  <c r="Z616" i="1"/>
  <c r="AU616" i="1" s="1"/>
  <c r="AP616" i="1"/>
  <c r="Z575" i="1"/>
  <c r="AU575" i="1" s="1"/>
  <c r="Z549" i="1"/>
  <c r="AU549" i="1" s="1"/>
  <c r="Z520" i="1"/>
  <c r="AU520" i="1" s="1"/>
  <c r="AE519" i="1"/>
  <c r="Z519" i="1"/>
  <c r="AU519" i="1" s="1"/>
  <c r="AP519" i="1"/>
  <c r="Z721" i="1"/>
  <c r="AU721" i="1" s="1"/>
  <c r="AE721" i="1"/>
  <c r="AP721" i="1"/>
  <c r="Z649" i="1"/>
  <c r="AU649" i="1" s="1"/>
  <c r="AE649" i="1"/>
  <c r="AP649" i="1"/>
  <c r="Z402" i="1"/>
  <c r="AU402" i="1" s="1"/>
  <c r="AE402" i="1"/>
  <c r="AP402" i="1"/>
  <c r="Z1615" i="1"/>
  <c r="Z692" i="1"/>
  <c r="AU692" i="1" s="1"/>
  <c r="AE948" i="1"/>
  <c r="Z948" i="1"/>
  <c r="AU948" i="1" s="1"/>
  <c r="Z932" i="1"/>
  <c r="AU932" i="1" s="1"/>
  <c r="AE924" i="1"/>
  <c r="Z924" i="1"/>
  <c r="AU924" i="1" s="1"/>
  <c r="Z916" i="1"/>
  <c r="AU916" i="1" s="1"/>
  <c r="Z902" i="1"/>
  <c r="AU902" i="1" s="1"/>
  <c r="Z894" i="1"/>
  <c r="AE886" i="1"/>
  <c r="Z886" i="1"/>
  <c r="AU886" i="1" s="1"/>
  <c r="AE879" i="1"/>
  <c r="Z879" i="1"/>
  <c r="AU879" i="1" s="1"/>
  <c r="AE871" i="1"/>
  <c r="Z871" i="1"/>
  <c r="AU871" i="1" s="1"/>
  <c r="AE863" i="1"/>
  <c r="Z863" i="1"/>
  <c r="AU863" i="1" s="1"/>
  <c r="AE855" i="1"/>
  <c r="Z855" i="1"/>
  <c r="AU855" i="1" s="1"/>
  <c r="AE847" i="1"/>
  <c r="Z847" i="1"/>
  <c r="AU847" i="1" s="1"/>
  <c r="Z839" i="1"/>
  <c r="AU839" i="1" s="1"/>
  <c r="Z831" i="1"/>
  <c r="AE819" i="1"/>
  <c r="Z819" i="1"/>
  <c r="AU819" i="1" s="1"/>
  <c r="Z811" i="1"/>
  <c r="Z795" i="1"/>
  <c r="AE779" i="1"/>
  <c r="Z779" i="1"/>
  <c r="AU779" i="1" s="1"/>
  <c r="AE739" i="1"/>
  <c r="Z739" i="1"/>
  <c r="AU739" i="1" s="1"/>
  <c r="Z706" i="1"/>
  <c r="AU706" i="1" s="1"/>
  <c r="AE698" i="1"/>
  <c r="Z698" i="1"/>
  <c r="AU698" i="1" s="1"/>
  <c r="AP698" i="1"/>
  <c r="Z690" i="1"/>
  <c r="AU690" i="1" s="1"/>
  <c r="Z676" i="1"/>
  <c r="AU676" i="1" s="1"/>
  <c r="AE667" i="1"/>
  <c r="Z667" i="1"/>
  <c r="AU667" i="1" s="1"/>
  <c r="AE660" i="1"/>
  <c r="Z660" i="1"/>
  <c r="AU660" i="1" s="1"/>
  <c r="AE652" i="1"/>
  <c r="Z652" i="1"/>
  <c r="AU652" i="1" s="1"/>
  <c r="AE621" i="1"/>
  <c r="Z621" i="1"/>
  <c r="AU621" i="1" s="1"/>
  <c r="AE590" i="1"/>
  <c r="Z590" i="1"/>
  <c r="AU590" i="1" s="1"/>
  <c r="Z531" i="1"/>
  <c r="AU531" i="1" s="1"/>
  <c r="AE1943" i="1"/>
  <c r="Z1943" i="1"/>
  <c r="AU1943" i="1" s="1"/>
  <c r="Z1898" i="1"/>
  <c r="AU1898" i="1" s="1"/>
  <c r="AE1898" i="1"/>
  <c r="AE1722" i="1"/>
  <c r="Z1722" i="1"/>
  <c r="AU1722" i="1" s="1"/>
  <c r="AP1722" i="1"/>
  <c r="Z1703" i="1"/>
  <c r="AU1703" i="1" s="1"/>
  <c r="AE1703" i="1"/>
  <c r="Z1399" i="1"/>
  <c r="Z1336" i="1"/>
  <c r="AU1336" i="1" s="1"/>
  <c r="Z1245" i="1"/>
  <c r="AU1245" i="1" s="1"/>
  <c r="Z1205" i="1"/>
  <c r="AU1205" i="1" s="1"/>
  <c r="Z1150" i="1"/>
  <c r="Z1095" i="1"/>
  <c r="Z1024" i="1"/>
  <c r="AU1024" i="1" s="1"/>
  <c r="Z1008" i="1"/>
  <c r="AU1008" i="1" s="1"/>
  <c r="Z752" i="1"/>
  <c r="AU752" i="1" s="1"/>
  <c r="AE752" i="1"/>
  <c r="AP752" i="1"/>
  <c r="Z626" i="1"/>
  <c r="AU626" i="1" s="1"/>
  <c r="AE626" i="1"/>
  <c r="Z619" i="1"/>
  <c r="AU619" i="1" s="1"/>
  <c r="AE619" i="1"/>
  <c r="Z587" i="1"/>
  <c r="AU587" i="1" s="1"/>
  <c r="AE587" i="1"/>
  <c r="Z477" i="1"/>
  <c r="AU477" i="1" s="1"/>
  <c r="Z465" i="1"/>
  <c r="AU465" i="1" s="1"/>
  <c r="AE465" i="1"/>
  <c r="AP465" i="1"/>
  <c r="Z446" i="1"/>
  <c r="AU446" i="1" s="1"/>
  <c r="Z442" i="1"/>
  <c r="AU442" i="1" s="1"/>
  <c r="Z395" i="1"/>
  <c r="AU395" i="1" s="1"/>
  <c r="Z1957" i="1"/>
  <c r="AU1957" i="1" s="1"/>
  <c r="AE1957" i="1"/>
  <c r="Z1512" i="1"/>
  <c r="AU1512" i="1" s="1"/>
  <c r="Z1371" i="1"/>
  <c r="AU1371" i="1" s="1"/>
  <c r="Z1330" i="1"/>
  <c r="AU1330" i="1" s="1"/>
  <c r="Z1322" i="1"/>
  <c r="AU1322" i="1" s="1"/>
  <c r="Z1302" i="1"/>
  <c r="AU1302" i="1" s="1"/>
  <c r="Z1294" i="1"/>
  <c r="AU1294" i="1" s="1"/>
  <c r="Z1177" i="1"/>
  <c r="AU1177" i="1" s="1"/>
  <c r="Z1066" i="1"/>
  <c r="AU1066" i="1" s="1"/>
  <c r="Z1033" i="1"/>
  <c r="AU1033" i="1" s="1"/>
  <c r="Z995" i="1"/>
  <c r="Z636" i="1"/>
  <c r="AU636" i="1" s="1"/>
  <c r="AE636" i="1"/>
  <c r="Z629" i="1"/>
  <c r="AU629" i="1" s="1"/>
  <c r="AE629" i="1"/>
  <c r="AE604" i="1"/>
  <c r="Z604" i="1"/>
  <c r="AU604" i="1" s="1"/>
  <c r="AE582" i="1"/>
  <c r="Z582" i="1"/>
  <c r="AU582" i="1" s="1"/>
  <c r="Z524" i="1"/>
  <c r="AU524" i="1" s="1"/>
  <c r="AE524" i="1"/>
  <c r="AP524" i="1"/>
  <c r="Z2152" i="1"/>
  <c r="AU2152" i="1" s="1"/>
  <c r="Z2031" i="1"/>
  <c r="AU2031" i="1" s="1"/>
  <c r="Z1740" i="1"/>
  <c r="AU1740" i="1" s="1"/>
  <c r="AE1740" i="1"/>
  <c r="AE1681" i="1"/>
  <c r="Z1681" i="1"/>
  <c r="AU1681" i="1" s="1"/>
  <c r="AP1681" i="1"/>
  <c r="Z1633" i="1"/>
  <c r="AU1633" i="1" s="1"/>
  <c r="AE1633" i="1"/>
  <c r="Z1520" i="1"/>
  <c r="AU1520" i="1" s="1"/>
  <c r="Z1488" i="1"/>
  <c r="AU1488" i="1" s="1"/>
  <c r="Z1391" i="1"/>
  <c r="AU1391" i="1" s="1"/>
  <c r="Z1335" i="1"/>
  <c r="Z1319" i="1"/>
  <c r="AU1319" i="1" s="1"/>
  <c r="Z1303" i="1"/>
  <c r="AU1303" i="1" s="1"/>
  <c r="Z1287" i="1"/>
  <c r="AU1287" i="1" s="1"/>
  <c r="Z1272" i="1"/>
  <c r="AU1272" i="1" s="1"/>
  <c r="AE1272" i="1"/>
  <c r="AE466" i="1"/>
  <c r="Z466" i="1"/>
  <c r="AU466" i="1" s="1"/>
  <c r="AP466" i="1"/>
  <c r="Z415" i="1"/>
  <c r="AU415" i="1" s="1"/>
  <c r="AE547" i="1"/>
  <c r="Z547" i="1"/>
  <c r="AU547" i="1" s="1"/>
  <c r="AP547" i="1"/>
  <c r="AE516" i="1"/>
  <c r="Z516" i="1"/>
  <c r="AU516" i="1" s="1"/>
  <c r="AP516" i="1"/>
  <c r="Z1971" i="1"/>
  <c r="AU1971" i="1" s="1"/>
  <c r="AE1696" i="1"/>
  <c r="Z1696" i="1"/>
  <c r="AU1696" i="1" s="1"/>
  <c r="AP1696" i="1"/>
  <c r="Z1672" i="1"/>
  <c r="AU1672" i="1" s="1"/>
  <c r="AE1672" i="1"/>
  <c r="Z1606" i="1"/>
  <c r="AU1606" i="1" s="1"/>
  <c r="AE1606" i="1"/>
  <c r="AE1441" i="1"/>
  <c r="Z1441" i="1"/>
  <c r="AU1441" i="1" s="1"/>
  <c r="Z1368" i="1"/>
  <c r="AU1368" i="1" s="1"/>
  <c r="Z1253" i="1"/>
  <c r="AU1253" i="1" s="1"/>
  <c r="Z1229" i="1"/>
  <c r="Z1190" i="1"/>
  <c r="AU1190" i="1" s="1"/>
  <c r="Z1174" i="1"/>
  <c r="AU1174" i="1" s="1"/>
  <c r="Z1126" i="1"/>
  <c r="AU1126" i="1" s="1"/>
  <c r="Z1103" i="1"/>
  <c r="AU1103" i="1" s="1"/>
  <c r="AE1103" i="1"/>
  <c r="AP1103" i="1"/>
  <c r="Z1087" i="1"/>
  <c r="AU1087" i="1" s="1"/>
  <c r="AE1087" i="1"/>
  <c r="AP1087" i="1"/>
  <c r="Z1063" i="1"/>
  <c r="AU1063" i="1" s="1"/>
  <c r="AE1063" i="1"/>
  <c r="AP1063" i="1"/>
  <c r="Z1047" i="1"/>
  <c r="AU1047" i="1" s="1"/>
  <c r="AE1047" i="1"/>
  <c r="Z1032" i="1"/>
  <c r="AU1032" i="1" s="1"/>
  <c r="Z968" i="1"/>
  <c r="AU968" i="1" s="1"/>
  <c r="Z953" i="1"/>
  <c r="AU953" i="1" s="1"/>
  <c r="AE953" i="1"/>
  <c r="AP953" i="1"/>
  <c r="Z800" i="1"/>
  <c r="Z784" i="1"/>
  <c r="Z611" i="1"/>
  <c r="AU611" i="1" s="1"/>
  <c r="AE611" i="1"/>
  <c r="Z603" i="1"/>
  <c r="AU603" i="1" s="1"/>
  <c r="AE603" i="1"/>
  <c r="Z544" i="1"/>
  <c r="AU544" i="1" s="1"/>
  <c r="AE544" i="1"/>
  <c r="AP544" i="1"/>
  <c r="Z521" i="1"/>
  <c r="AU521" i="1" s="1"/>
  <c r="Z510" i="1"/>
  <c r="AU510" i="1" s="1"/>
  <c r="Z469" i="1"/>
  <c r="AU469" i="1" s="1"/>
  <c r="Z414" i="1"/>
  <c r="AU414" i="1" s="1"/>
  <c r="Z398" i="1"/>
  <c r="AU398" i="1" s="1"/>
  <c r="Z1851" i="1"/>
  <c r="AU1851" i="1" s="1"/>
  <c r="AE1851" i="1"/>
  <c r="Z1326" i="1"/>
  <c r="AU1326" i="1" s="1"/>
  <c r="AE1145" i="1"/>
  <c r="Z1145" i="1"/>
  <c r="AU1145" i="1" s="1"/>
  <c r="Z1098" i="1"/>
  <c r="AU1098" i="1" s="1"/>
  <c r="Z1074" i="1"/>
  <c r="AU1074" i="1" s="1"/>
  <c r="Z1003" i="1"/>
  <c r="AU1003" i="1" s="1"/>
  <c r="AE642" i="1"/>
  <c r="Z642" i="1"/>
  <c r="AU642" i="1" s="1"/>
  <c r="AP642" i="1"/>
  <c r="AE612" i="1"/>
  <c r="Z612" i="1"/>
  <c r="AU612" i="1" s="1"/>
  <c r="AP612" i="1"/>
  <c r="Z571" i="1"/>
  <c r="AU571" i="1" s="1"/>
  <c r="Z569" i="1"/>
  <c r="AU569" i="1" s="1"/>
  <c r="Z555" i="1"/>
  <c r="AU555" i="1" s="1"/>
  <c r="Z2052" i="1"/>
  <c r="AU2052" i="1" s="1"/>
  <c r="AE2052" i="1"/>
  <c r="Z1968" i="1"/>
  <c r="AU1968" i="1" s="1"/>
  <c r="AE1937" i="1"/>
  <c r="Z1937" i="1"/>
  <c r="AU1937" i="1" s="1"/>
  <c r="AE1765" i="1"/>
  <c r="Z1765" i="1"/>
  <c r="AU1765" i="1" s="1"/>
  <c r="AP1765" i="1"/>
  <c r="Z1714" i="1"/>
  <c r="AU1714" i="1" s="1"/>
  <c r="AE1714" i="1"/>
  <c r="AE1656" i="1"/>
  <c r="Z1656" i="1"/>
  <c r="AU1656" i="1" s="1"/>
  <c r="AP1656" i="1"/>
  <c r="Z1456" i="1"/>
  <c r="Z1375" i="1"/>
  <c r="AU1375" i="1" s="1"/>
  <c r="Z1323" i="1"/>
  <c r="AU1323" i="1" s="1"/>
  <c r="Z1307" i="1"/>
  <c r="AU1307" i="1" s="1"/>
  <c r="Z1291" i="1"/>
  <c r="AU1291" i="1" s="1"/>
  <c r="Z1276" i="1"/>
  <c r="AP1047" i="1"/>
  <c r="Z435" i="1"/>
  <c r="AU435" i="1" s="1"/>
  <c r="Z419" i="1"/>
  <c r="AU419" i="1" s="1"/>
  <c r="Z843" i="1"/>
  <c r="AU843" i="1" s="1"/>
  <c r="Z822" i="1"/>
  <c r="AE821" i="1"/>
  <c r="Z821" i="1"/>
  <c r="AU821" i="1" s="1"/>
  <c r="AP821" i="1"/>
  <c r="Z815" i="1"/>
  <c r="Z790" i="1"/>
  <c r="AU790" i="1" s="1"/>
  <c r="Z789" i="1"/>
  <c r="AU789" i="1" s="1"/>
  <c r="AE783" i="1"/>
  <c r="Z783" i="1"/>
  <c r="AU783" i="1" s="1"/>
  <c r="AE758" i="1"/>
  <c r="Z758" i="1"/>
  <c r="AU758" i="1" s="1"/>
  <c r="AP758" i="1"/>
  <c r="AE757" i="1"/>
  <c r="Z757" i="1"/>
  <c r="AU757" i="1" s="1"/>
  <c r="AP757" i="1"/>
  <c r="AE751" i="1"/>
  <c r="Z751" i="1"/>
  <c r="AU751" i="1" s="1"/>
  <c r="AE727" i="1"/>
  <c r="Z727" i="1"/>
  <c r="AU727" i="1" s="1"/>
  <c r="AP727" i="1"/>
  <c r="Z726" i="1"/>
  <c r="AU726" i="1" s="1"/>
  <c r="AE720" i="1"/>
  <c r="Z720" i="1"/>
  <c r="AU720" i="1" s="1"/>
  <c r="Z695" i="1"/>
  <c r="AU695" i="1" s="1"/>
  <c r="Z694" i="1"/>
  <c r="Z688" i="1"/>
  <c r="AE663" i="1"/>
  <c r="Z663" i="1"/>
  <c r="AU663" i="1" s="1"/>
  <c r="AP663" i="1"/>
  <c r="AE662" i="1"/>
  <c r="Z662" i="1"/>
  <c r="AU662" i="1" s="1"/>
  <c r="AP662" i="1"/>
  <c r="AE656" i="1"/>
  <c r="Z656" i="1"/>
  <c r="AU656" i="1" s="1"/>
  <c r="AE631" i="1"/>
  <c r="Z631" i="1"/>
  <c r="AU631" i="1" s="1"/>
  <c r="AP631" i="1"/>
  <c r="AE625" i="1"/>
  <c r="Z625" i="1"/>
  <c r="AU625" i="1" s="1"/>
  <c r="AE601" i="1"/>
  <c r="Z601" i="1"/>
  <c r="AU601" i="1" s="1"/>
  <c r="AP601" i="1"/>
  <c r="AE600" i="1"/>
  <c r="Z600" i="1"/>
  <c r="AU600" i="1" s="1"/>
  <c r="AP600" i="1"/>
  <c r="AE594" i="1"/>
  <c r="Z594" i="1"/>
  <c r="AU594" i="1" s="1"/>
  <c r="Z574" i="1"/>
  <c r="AU574" i="1" s="1"/>
  <c r="Z573" i="1"/>
  <c r="AU573" i="1" s="1"/>
  <c r="Z567" i="1"/>
  <c r="AU567" i="1" s="1"/>
  <c r="Z535" i="1"/>
  <c r="AU535" i="1" s="1"/>
  <c r="Z527" i="1"/>
  <c r="AU527" i="1" s="1"/>
  <c r="Z526" i="1"/>
  <c r="AU526" i="1" s="1"/>
  <c r="Z499" i="1"/>
  <c r="AU499" i="1" s="1"/>
  <c r="AE483" i="1"/>
  <c r="AP483" i="1" s="1"/>
  <c r="Z483" i="1"/>
  <c r="AU483" i="1" s="1"/>
  <c r="AE472" i="1"/>
  <c r="AP472" i="1"/>
  <c r="Z472" i="1"/>
  <c r="AU472" i="1" s="1"/>
  <c r="AE457" i="1"/>
  <c r="AP457" i="1"/>
  <c r="Z457" i="1"/>
  <c r="AU457" i="1" s="1"/>
  <c r="Z441" i="1"/>
  <c r="AU441" i="1" s="1"/>
  <c r="Z425" i="1"/>
  <c r="AU425" i="1" s="1"/>
  <c r="Z409" i="1"/>
  <c r="AU409" i="1" s="1"/>
  <c r="Z394" i="1"/>
  <c r="AU394" i="1" s="1"/>
  <c r="Z929" i="1"/>
  <c r="AU929" i="1" s="1"/>
  <c r="AE929" i="1"/>
  <c r="AP929" i="1"/>
  <c r="Z899" i="1"/>
  <c r="AU899" i="1" s="1"/>
  <c r="Z868" i="1"/>
  <c r="AU868" i="1" s="1"/>
  <c r="AE868" i="1"/>
  <c r="AP868" i="1"/>
  <c r="Z836" i="1"/>
  <c r="Z697" i="1"/>
  <c r="AU697" i="1" s="1"/>
  <c r="AE697" i="1"/>
  <c r="Z633" i="1"/>
  <c r="AU633" i="1" s="1"/>
  <c r="AE633" i="1"/>
  <c r="Z552" i="1"/>
  <c r="AU552" i="1" s="1"/>
  <c r="Z506" i="1"/>
  <c r="AU506" i="1" s="1"/>
  <c r="Z502" i="1"/>
  <c r="AU502" i="1" s="1"/>
  <c r="Z492" i="1"/>
  <c r="AU492" i="1" s="1"/>
  <c r="Z488" i="1"/>
  <c r="AU488" i="1" s="1"/>
  <c r="Z461" i="1"/>
  <c r="AU461" i="1" s="1"/>
  <c r="Z458" i="1"/>
  <c r="AU458" i="1" s="1"/>
  <c r="Z426" i="1"/>
  <c r="AU426" i="1" s="1"/>
  <c r="Z2020" i="1"/>
  <c r="AE1860" i="1"/>
  <c r="Z1860" i="1"/>
  <c r="AU1860" i="1" s="1"/>
  <c r="AP1860" i="1"/>
  <c r="Z1449" i="1"/>
  <c r="Z1403" i="1"/>
  <c r="AU1403" i="1" s="1"/>
  <c r="AE1403" i="1"/>
  <c r="Z1334" i="1"/>
  <c r="AU1334" i="1" s="1"/>
  <c r="AE1318" i="1"/>
  <c r="Z1318" i="1"/>
  <c r="AU1318" i="1" s="1"/>
  <c r="AP1318" i="1"/>
  <c r="Z1314" i="1"/>
  <c r="AU1314" i="1" s="1"/>
  <c r="Z1310" i="1"/>
  <c r="AU1310" i="1" s="1"/>
  <c r="Z1298" i="1"/>
  <c r="AU1298" i="1" s="1"/>
  <c r="Z1290" i="1"/>
  <c r="Z1286" i="1"/>
  <c r="AU1286" i="1" s="1"/>
  <c r="Z1232" i="1"/>
  <c r="Z1200" i="1"/>
  <c r="AU1200" i="1" s="1"/>
  <c r="Z1153" i="1"/>
  <c r="AU1153" i="1" s="1"/>
  <c r="Z1058" i="1"/>
  <c r="AU1058" i="1" s="1"/>
  <c r="Z1019" i="1"/>
  <c r="AE1011" i="1"/>
  <c r="Z1011" i="1"/>
  <c r="AU1011" i="1" s="1"/>
  <c r="Z977" i="1"/>
  <c r="AU977" i="1" s="1"/>
  <c r="AE956" i="1"/>
  <c r="Z956" i="1"/>
  <c r="AU956" i="1" s="1"/>
  <c r="AP948" i="1"/>
  <c r="AE940" i="1"/>
  <c r="Z940" i="1"/>
  <c r="AU940" i="1" s="1"/>
  <c r="AP924" i="1"/>
  <c r="AP886" i="1"/>
  <c r="AP879" i="1"/>
  <c r="AP871" i="1"/>
  <c r="AP863" i="1"/>
  <c r="AP855" i="1"/>
  <c r="AP847" i="1"/>
  <c r="AP819" i="1"/>
  <c r="Z803" i="1"/>
  <c r="Z787" i="1"/>
  <c r="AP779" i="1"/>
  <c r="AE777" i="1"/>
  <c r="Z777" i="1"/>
  <c r="AU777" i="1" s="1"/>
  <c r="Z769" i="1"/>
  <c r="AU769" i="1" s="1"/>
  <c r="AE761" i="1"/>
  <c r="Z761" i="1"/>
  <c r="AU761" i="1" s="1"/>
  <c r="AP761" i="1"/>
  <c r="AP739" i="1"/>
  <c r="AE737" i="1"/>
  <c r="Z737" i="1"/>
  <c r="AU737" i="1" s="1"/>
  <c r="AE730" i="1"/>
  <c r="Z730" i="1"/>
  <c r="AU730" i="1" s="1"/>
  <c r="AP730" i="1"/>
  <c r="AE722" i="1"/>
  <c r="Z722" i="1"/>
  <c r="AU722" i="1" s="1"/>
  <c r="AP722" i="1"/>
  <c r="Z708" i="1"/>
  <c r="AU708" i="1" s="1"/>
  <c r="AP667" i="1"/>
  <c r="AP660" i="1"/>
  <c r="AP652" i="1"/>
  <c r="AE650" i="1"/>
  <c r="Z650" i="1"/>
  <c r="AU650" i="1" s="1"/>
  <c r="AP650" i="1"/>
  <c r="AE606" i="1"/>
  <c r="Z606" i="1"/>
  <c r="AU606" i="1" s="1"/>
  <c r="AP619" i="1"/>
  <c r="Z2034" i="1"/>
  <c r="AU2034" i="1" s="1"/>
  <c r="AE1940" i="1"/>
  <c r="Z1940" i="1"/>
  <c r="AU1940" i="1" s="1"/>
  <c r="AE1781" i="1"/>
  <c r="Z1781" i="1"/>
  <c r="AU1781" i="1" s="1"/>
  <c r="AP1781" i="1"/>
  <c r="Z1756" i="1"/>
  <c r="AU1756" i="1" s="1"/>
  <c r="AE1756" i="1"/>
  <c r="Z1647" i="1"/>
  <c r="AU1647" i="1" s="1"/>
  <c r="Z1600" i="1"/>
  <c r="Z1383" i="1"/>
  <c r="AU1383" i="1" s="1"/>
  <c r="AE1383" i="1"/>
  <c r="Z1213" i="1"/>
  <c r="AU1213" i="1" s="1"/>
  <c r="Z1198" i="1"/>
  <c r="AU1198" i="1" s="1"/>
  <c r="Z1158" i="1"/>
  <c r="AU1158" i="1" s="1"/>
  <c r="AE1158" i="1"/>
  <c r="Z1142" i="1"/>
  <c r="AU1142" i="1" s="1"/>
  <c r="Z1111" i="1"/>
  <c r="Z1071" i="1"/>
  <c r="AU1071" i="1" s="1"/>
  <c r="AE1071" i="1"/>
  <c r="Z1016" i="1"/>
  <c r="AU1016" i="1" s="1"/>
  <c r="Z992" i="1"/>
  <c r="AU992" i="1" s="1"/>
  <c r="Z976" i="1"/>
  <c r="AU976" i="1" s="1"/>
  <c r="AP737" i="1"/>
  <c r="Z681" i="1"/>
  <c r="AU681" i="1" s="1"/>
  <c r="Z673" i="1"/>
  <c r="AU673" i="1" s="1"/>
  <c r="Z579" i="1"/>
  <c r="AU579" i="1" s="1"/>
  <c r="AE579" i="1"/>
  <c r="Z560" i="1"/>
  <c r="AU560" i="1" s="1"/>
  <c r="Z484" i="1"/>
  <c r="AU484" i="1" s="1"/>
  <c r="Z480" i="1"/>
  <c r="AU480" i="1" s="1"/>
  <c r="Z418" i="1"/>
  <c r="AU418" i="1" s="1"/>
  <c r="Z410" i="1"/>
  <c r="AU410" i="1" s="1"/>
  <c r="AE410" i="1"/>
  <c r="AP410" i="1"/>
  <c r="AP1383" i="1"/>
  <c r="Z1356" i="1"/>
  <c r="AU1356" i="1" s="1"/>
  <c r="AE1271" i="1"/>
  <c r="Z1271" i="1"/>
  <c r="AU1271" i="1" s="1"/>
  <c r="AP1271" i="1"/>
  <c r="Z1185" i="1"/>
  <c r="AU1185" i="1" s="1"/>
  <c r="Z1169" i="1"/>
  <c r="AU1169" i="1" s="1"/>
  <c r="AE1106" i="1"/>
  <c r="Z1106" i="1"/>
  <c r="AU1106" i="1" s="1"/>
  <c r="AE1050" i="1"/>
  <c r="Z1050" i="1"/>
  <c r="AU1050" i="1" s="1"/>
  <c r="Z1042" i="1"/>
  <c r="AU1042" i="1" s="1"/>
  <c r="Z1040" i="1"/>
  <c r="Z1027" i="1"/>
  <c r="AU1027" i="1" s="1"/>
  <c r="Z985" i="1"/>
  <c r="AU985" i="1" s="1"/>
  <c r="Z979" i="1"/>
  <c r="AU979" i="1" s="1"/>
  <c r="AE753" i="1"/>
  <c r="Z753" i="1"/>
  <c r="AU753" i="1" s="1"/>
  <c r="AP753" i="1"/>
  <c r="AE644" i="1"/>
  <c r="Z644" i="1"/>
  <c r="AU644" i="1" s="1"/>
  <c r="AP636" i="1"/>
  <c r="Z598" i="1"/>
  <c r="AU598" i="1" s="1"/>
  <c r="AE598" i="1"/>
  <c r="AP626" i="1"/>
  <c r="Z1193" i="1"/>
  <c r="AU1193" i="1" s="1"/>
  <c r="Z1812" i="1"/>
  <c r="AU1812" i="1" s="1"/>
  <c r="Z1803" i="1"/>
  <c r="AU1803" i="1" s="1"/>
  <c r="AE1733" i="1"/>
  <c r="Z1733" i="1"/>
  <c r="AU1733" i="1" s="1"/>
  <c r="AP1733" i="1"/>
  <c r="Z1688" i="1"/>
  <c r="AU1688" i="1" s="1"/>
  <c r="Z1626" i="1"/>
  <c r="AU1626" i="1" s="1"/>
  <c r="Z1578" i="1"/>
  <c r="AU1578" i="1" s="1"/>
  <c r="Z1360" i="1"/>
  <c r="AU1360" i="1" s="1"/>
  <c r="Z1327" i="1"/>
  <c r="Z1311" i="1"/>
  <c r="AU1311" i="1" s="1"/>
  <c r="Z1295" i="1"/>
  <c r="Z1280" i="1"/>
  <c r="AU1280" i="1" s="1"/>
  <c r="AP1158" i="1"/>
  <c r="AP1071" i="1"/>
  <c r="Z545" i="1"/>
  <c r="AU545" i="1" s="1"/>
  <c r="Z451" i="1"/>
  <c r="AU451" i="1" s="1"/>
  <c r="Z842" i="1"/>
  <c r="AU842" i="1" s="1"/>
  <c r="Z841" i="1"/>
  <c r="AU841" i="1" s="1"/>
  <c r="Z835" i="1"/>
  <c r="AU835" i="1" s="1"/>
  <c r="Z814" i="1"/>
  <c r="AU814" i="1" s="1"/>
  <c r="Z813" i="1"/>
  <c r="AU813" i="1" s="1"/>
  <c r="Z807" i="1"/>
  <c r="AU807" i="1" s="1"/>
  <c r="AE782" i="1"/>
  <c r="Z782" i="1"/>
  <c r="AU782" i="1" s="1"/>
  <c r="AP782" i="1"/>
  <c r="AE781" i="1"/>
  <c r="Z781" i="1"/>
  <c r="AU781" i="1" s="1"/>
  <c r="AP781" i="1"/>
  <c r="AE775" i="1"/>
  <c r="Z775" i="1"/>
  <c r="AU775" i="1" s="1"/>
  <c r="AE750" i="1"/>
  <c r="Z750" i="1"/>
  <c r="AU750" i="1" s="1"/>
  <c r="AP750" i="1"/>
  <c r="AE749" i="1"/>
  <c r="Z749" i="1"/>
  <c r="AU749" i="1" s="1"/>
  <c r="AP749" i="1"/>
  <c r="AE743" i="1"/>
  <c r="Z743" i="1"/>
  <c r="AU743" i="1" s="1"/>
  <c r="Z719" i="1"/>
  <c r="AU719" i="1" s="1"/>
  <c r="AE718" i="1"/>
  <c r="Z718" i="1"/>
  <c r="AU718" i="1" s="1"/>
  <c r="AP718" i="1"/>
  <c r="Z712" i="1"/>
  <c r="AU712" i="1" s="1"/>
  <c r="Z687" i="1"/>
  <c r="AU687" i="1" s="1"/>
  <c r="Z686" i="1"/>
  <c r="AU686" i="1" s="1"/>
  <c r="Z680" i="1"/>
  <c r="AU680" i="1" s="1"/>
  <c r="AE655" i="1"/>
  <c r="Z655" i="1"/>
  <c r="AU655" i="1" s="1"/>
  <c r="AP655" i="1"/>
  <c r="AE654" i="1"/>
  <c r="Z654" i="1"/>
  <c r="AU654" i="1" s="1"/>
  <c r="AP654" i="1"/>
  <c r="AE648" i="1"/>
  <c r="Z648" i="1"/>
  <c r="AU648" i="1" s="1"/>
  <c r="AE624" i="1"/>
  <c r="Z624" i="1"/>
  <c r="AU624" i="1" s="1"/>
  <c r="AP624" i="1"/>
  <c r="AE623" i="1"/>
  <c r="Z623" i="1"/>
  <c r="AU623" i="1" s="1"/>
  <c r="AP623" i="1"/>
  <c r="AE618" i="1"/>
  <c r="Z618" i="1"/>
  <c r="AU618" i="1" s="1"/>
  <c r="AE593" i="1"/>
  <c r="Z593" i="1"/>
  <c r="AU593" i="1" s="1"/>
  <c r="AP593" i="1"/>
  <c r="AE592" i="1"/>
  <c r="Z592" i="1"/>
  <c r="AU592" i="1" s="1"/>
  <c r="AP592" i="1"/>
  <c r="AE586" i="1"/>
  <c r="Z586" i="1"/>
  <c r="AU586" i="1" s="1"/>
  <c r="Z566" i="1"/>
  <c r="AU566" i="1" s="1"/>
  <c r="Z565" i="1"/>
  <c r="AU565" i="1" s="1"/>
  <c r="AE559" i="1"/>
  <c r="Z559" i="1"/>
  <c r="AU559" i="1" s="1"/>
  <c r="Z543" i="1"/>
  <c r="AU543" i="1" s="1"/>
  <c r="Z534" i="1"/>
  <c r="AU534" i="1" s="1"/>
  <c r="Z533" i="1"/>
  <c r="AU533" i="1" s="1"/>
  <c r="Z501" i="1"/>
  <c r="AU501" i="1" s="1"/>
  <c r="Z487" i="1"/>
  <c r="AU487" i="1" s="1"/>
  <c r="Z476" i="1"/>
  <c r="AU476" i="1" s="1"/>
  <c r="Z460" i="1"/>
  <c r="AU460" i="1" s="1"/>
  <c r="Z445" i="1"/>
  <c r="AU445" i="1" s="1"/>
  <c r="Z429" i="1"/>
  <c r="AU429" i="1" s="1"/>
  <c r="Z413" i="1"/>
  <c r="AU413" i="1" s="1"/>
  <c r="Z397" i="1"/>
  <c r="AU397" i="1" s="1"/>
  <c r="Z382" i="1"/>
  <c r="AU382" i="1" s="1"/>
  <c r="Z921" i="1"/>
  <c r="AU921" i="1" s="1"/>
  <c r="AE921" i="1"/>
  <c r="AP921" i="1"/>
  <c r="Z891" i="1"/>
  <c r="AU891" i="1" s="1"/>
  <c r="AE891" i="1"/>
  <c r="AP891" i="1"/>
  <c r="Z860" i="1"/>
  <c r="AU860" i="1" s="1"/>
  <c r="AE860" i="1"/>
  <c r="AP860" i="1"/>
  <c r="Z828" i="1"/>
  <c r="AU828" i="1" s="1"/>
  <c r="Z776" i="1"/>
  <c r="AU776" i="1" s="1"/>
  <c r="AE776" i="1"/>
  <c r="AP776" i="1"/>
  <c r="Z729" i="1"/>
  <c r="AU729" i="1" s="1"/>
  <c r="AE729" i="1"/>
  <c r="AP729" i="1"/>
  <c r="Z689" i="1"/>
  <c r="AU689" i="1" s="1"/>
  <c r="Z576" i="1"/>
  <c r="AU576" i="1" s="1"/>
  <c r="AE576" i="1"/>
  <c r="Z536" i="1"/>
  <c r="AU536" i="1" s="1"/>
  <c r="Z496" i="1"/>
  <c r="AU496" i="1" s="1"/>
  <c r="Z454" i="1"/>
  <c r="AU454" i="1" s="1"/>
  <c r="AE454" i="1"/>
  <c r="AP454" i="1"/>
  <c r="Z450" i="1"/>
  <c r="AU450" i="1" s="1"/>
  <c r="Z422" i="1"/>
  <c r="AU422" i="1" s="1"/>
  <c r="AE2000" i="1"/>
  <c r="Z2000" i="1"/>
  <c r="AU2000" i="1" s="1"/>
  <c r="Z1788" i="1"/>
  <c r="AU1788" i="1" s="1"/>
  <c r="AE1788" i="1"/>
  <c r="Z1417" i="1"/>
  <c r="Z1283" i="1"/>
  <c r="AU1283" i="1" s="1"/>
  <c r="Z1137" i="1"/>
  <c r="AU1137" i="1" s="1"/>
  <c r="Z1129" i="1"/>
  <c r="AE1035" i="1"/>
  <c r="Z1035" i="1"/>
  <c r="AU1035" i="1" s="1"/>
  <c r="Z963" i="1"/>
  <c r="AU963" i="1" s="1"/>
  <c r="Z954" i="1"/>
  <c r="AU954" i="1" s="1"/>
  <c r="Z938" i="1"/>
  <c r="AU938" i="1" s="1"/>
  <c r="Z930" i="1"/>
  <c r="AU930" i="1" s="1"/>
  <c r="AE922" i="1"/>
  <c r="Z922" i="1"/>
  <c r="AU922" i="1" s="1"/>
  <c r="AP922" i="1"/>
  <c r="Z914" i="1"/>
  <c r="AU914" i="1" s="1"/>
  <c r="AE908" i="1"/>
  <c r="Z908" i="1"/>
  <c r="AU908" i="1" s="1"/>
  <c r="AP908" i="1"/>
  <c r="Z900" i="1"/>
  <c r="AU900" i="1" s="1"/>
  <c r="Z892" i="1"/>
  <c r="AU892" i="1" s="1"/>
  <c r="AE884" i="1"/>
  <c r="Z884" i="1"/>
  <c r="AU884" i="1" s="1"/>
  <c r="AP884" i="1"/>
  <c r="AE877" i="1"/>
  <c r="Z877" i="1"/>
  <c r="AU877" i="1" s="1"/>
  <c r="AP877" i="1"/>
  <c r="AE869" i="1"/>
  <c r="Z869" i="1"/>
  <c r="AU869" i="1" s="1"/>
  <c r="AP869" i="1"/>
  <c r="AE861" i="1"/>
  <c r="Z861" i="1"/>
  <c r="AU861" i="1" s="1"/>
  <c r="Z853" i="1"/>
  <c r="Z845" i="1"/>
  <c r="AE837" i="1"/>
  <c r="Z837" i="1"/>
  <c r="AU837" i="1" s="1"/>
  <c r="AP837" i="1"/>
  <c r="Z829" i="1"/>
  <c r="Z817" i="1"/>
  <c r="Z801" i="1"/>
  <c r="AU801" i="1" s="1"/>
  <c r="Z785" i="1"/>
  <c r="AU785" i="1" s="1"/>
  <c r="AE771" i="1"/>
  <c r="Z771" i="1"/>
  <c r="AU771" i="1" s="1"/>
  <c r="AE763" i="1"/>
  <c r="Z763" i="1"/>
  <c r="AU763" i="1" s="1"/>
  <c r="AE745" i="1"/>
  <c r="Z745" i="1"/>
  <c r="AU745" i="1" s="1"/>
  <c r="AE732" i="1"/>
  <c r="Z732" i="1"/>
  <c r="AU732" i="1" s="1"/>
  <c r="AE724" i="1"/>
  <c r="Z724" i="1"/>
  <c r="AU724" i="1" s="1"/>
  <c r="AE716" i="1"/>
  <c r="Z716" i="1"/>
  <c r="AU716" i="1" s="1"/>
  <c r="Z682" i="1"/>
  <c r="AU682" i="1" s="1"/>
  <c r="Z674" i="1"/>
  <c r="AU674" i="1" s="1"/>
  <c r="AE665" i="1"/>
  <c r="Z665" i="1"/>
  <c r="AU665" i="1" s="1"/>
  <c r="AP665" i="1"/>
  <c r="AE658" i="1"/>
  <c r="Z658" i="1"/>
  <c r="AU658" i="1" s="1"/>
  <c r="AP658" i="1"/>
  <c r="AE634" i="1"/>
  <c r="Z634" i="1"/>
  <c r="AU634" i="1" s="1"/>
  <c r="AP634" i="1"/>
  <c r="AP621" i="1"/>
  <c r="AP590" i="1"/>
  <c r="Z539" i="1"/>
  <c r="AU539" i="1" s="1"/>
  <c r="AP633" i="1"/>
  <c r="AE2045" i="1"/>
  <c r="Z2045" i="1"/>
  <c r="AU2045" i="1" s="1"/>
  <c r="AP2045" i="1"/>
  <c r="AP1943" i="1"/>
  <c r="AE1844" i="1"/>
  <c r="Z1844" i="1"/>
  <c r="AU1844" i="1" s="1"/>
  <c r="AP1844" i="1"/>
  <c r="Z1835" i="1"/>
  <c r="AU1835" i="1" s="1"/>
  <c r="Z1749" i="1"/>
  <c r="AU1749" i="1" s="1"/>
  <c r="Z1729" i="1"/>
  <c r="AU1729" i="1" s="1"/>
  <c r="AE1729" i="1"/>
  <c r="Z1640" i="1"/>
  <c r="AU1640" i="1" s="1"/>
  <c r="AE1563" i="1"/>
  <c r="Z1563" i="1"/>
  <c r="AU1563" i="1" s="1"/>
  <c r="Z1532" i="1"/>
  <c r="Z1504" i="1"/>
  <c r="AU1504" i="1" s="1"/>
  <c r="Z1472" i="1"/>
  <c r="AU1472" i="1" s="1"/>
  <c r="AP1441" i="1"/>
  <c r="Z1352" i="1"/>
  <c r="AU1352" i="1" s="1"/>
  <c r="Z1261" i="1"/>
  <c r="AU1261" i="1" s="1"/>
  <c r="Z1237" i="1"/>
  <c r="AU1237" i="1" s="1"/>
  <c r="Z1221" i="1"/>
  <c r="AU1221" i="1" s="1"/>
  <c r="Z1182" i="1"/>
  <c r="AU1182" i="1" s="1"/>
  <c r="Z1166" i="1"/>
  <c r="AU1166" i="1" s="1"/>
  <c r="Z1134" i="1"/>
  <c r="AU1134" i="1" s="1"/>
  <c r="Z1118" i="1"/>
  <c r="AU1118" i="1" s="1"/>
  <c r="AE1118" i="1"/>
  <c r="AP1118" i="1"/>
  <c r="Z1079" i="1"/>
  <c r="AU1079" i="1" s="1"/>
  <c r="Z1055" i="1"/>
  <c r="AU1055" i="1" s="1"/>
  <c r="Z1039" i="1"/>
  <c r="AU1039" i="1" s="1"/>
  <c r="Z1000" i="1"/>
  <c r="AU1000" i="1" s="1"/>
  <c r="AE1000" i="1"/>
  <c r="Z984" i="1"/>
  <c r="Z960" i="1"/>
  <c r="AU960" i="1" s="1"/>
  <c r="AE960" i="1"/>
  <c r="AP960" i="1"/>
  <c r="Z945" i="1"/>
  <c r="AU945" i="1" s="1"/>
  <c r="Z808" i="1"/>
  <c r="AU808" i="1" s="1"/>
  <c r="Z792" i="1"/>
  <c r="AU792" i="1" s="1"/>
  <c r="Z657" i="1"/>
  <c r="AU657" i="1" s="1"/>
  <c r="AE657" i="1"/>
  <c r="Z595" i="1"/>
  <c r="AU595" i="1" s="1"/>
  <c r="Z513" i="1"/>
  <c r="AU513" i="1" s="1"/>
  <c r="Z438" i="1"/>
  <c r="AU438" i="1" s="1"/>
  <c r="Z434" i="1"/>
  <c r="AU434" i="1" s="1"/>
  <c r="Z406" i="1"/>
  <c r="AU406" i="1" s="1"/>
  <c r="AE406" i="1"/>
  <c r="AP406" i="1"/>
  <c r="Z383" i="1"/>
  <c r="AU383" i="1" s="1"/>
  <c r="Z1248" i="1"/>
  <c r="AU1248" i="1" s="1"/>
  <c r="AE1248" i="1"/>
  <c r="Z1240" i="1"/>
  <c r="AU1240" i="1" s="1"/>
  <c r="Z1216" i="1"/>
  <c r="AU1216" i="1" s="1"/>
  <c r="Z1161" i="1"/>
  <c r="AU1161" i="1" s="1"/>
  <c r="Z1114" i="1"/>
  <c r="AU1114" i="1" s="1"/>
  <c r="AE1114" i="1"/>
  <c r="Z1082" i="1"/>
  <c r="AU1082" i="1" s="1"/>
  <c r="AE1001" i="1"/>
  <c r="Z1001" i="1"/>
  <c r="AU1001" i="1" s="1"/>
  <c r="Z993" i="1"/>
  <c r="AU993" i="1" s="1"/>
  <c r="AE987" i="1"/>
  <c r="Z987" i="1"/>
  <c r="AU987" i="1" s="1"/>
  <c r="Z971" i="1"/>
  <c r="AU971" i="1" s="1"/>
  <c r="AE755" i="1"/>
  <c r="Z755" i="1"/>
  <c r="AU755" i="1" s="1"/>
  <c r="AP629" i="1"/>
  <c r="AE627" i="1"/>
  <c r="Z627" i="1"/>
  <c r="AU627" i="1" s="1"/>
  <c r="AE580" i="1"/>
  <c r="Z580" i="1"/>
  <c r="AU580" i="1" s="1"/>
  <c r="AE577" i="1"/>
  <c r="Z577" i="1"/>
  <c r="AU577" i="1" s="1"/>
  <c r="AP577" i="1"/>
  <c r="Z563" i="1"/>
  <c r="AU563" i="1" s="1"/>
  <c r="Z561" i="1"/>
  <c r="AU561" i="1" s="1"/>
  <c r="AP697" i="1"/>
  <c r="AP579" i="1"/>
  <c r="Z1911" i="1"/>
  <c r="AU1911" i="1" s="1"/>
  <c r="AE1875" i="1"/>
  <c r="Z1875" i="1"/>
  <c r="AU1875" i="1" s="1"/>
  <c r="AP1875" i="1"/>
  <c r="Z1866" i="1"/>
  <c r="AU1866" i="1" s="1"/>
  <c r="AE1866" i="1"/>
  <c r="Z1772" i="1"/>
  <c r="AU1772" i="1" s="1"/>
  <c r="AE1772" i="1"/>
  <c r="AE1707" i="1"/>
  <c r="Z1707" i="1"/>
  <c r="AU1707" i="1" s="1"/>
  <c r="AP1707" i="1"/>
  <c r="Z1661" i="1"/>
  <c r="AU1661" i="1" s="1"/>
  <c r="AE1661" i="1"/>
  <c r="AE1547" i="1"/>
  <c r="Z1547" i="1"/>
  <c r="AU1547" i="1" s="1"/>
  <c r="Z1425" i="1"/>
  <c r="AU1425" i="1" s="1"/>
  <c r="Z1407" i="1"/>
  <c r="AU1407" i="1" s="1"/>
  <c r="Z1344" i="1"/>
  <c r="AU1344" i="1" s="1"/>
  <c r="Z1331" i="1"/>
  <c r="AU1331" i="1" s="1"/>
  <c r="Z1315" i="1"/>
  <c r="AU1315" i="1" s="1"/>
  <c r="Z1299" i="1"/>
  <c r="AU1299" i="1" s="1"/>
  <c r="Z1284" i="1"/>
  <c r="Z1268" i="1"/>
  <c r="AU1268" i="1" s="1"/>
  <c r="AP1000" i="1"/>
  <c r="AP627" i="1"/>
  <c r="Z493" i="1"/>
  <c r="AU493" i="1" s="1"/>
  <c r="AE443" i="1"/>
  <c r="Z443" i="1"/>
  <c r="AU443" i="1" s="1"/>
  <c r="AP443" i="1"/>
  <c r="AE553" i="1"/>
  <c r="Z553" i="1"/>
  <c r="AU553" i="1" s="1"/>
  <c r="AP553" i="1"/>
  <c r="AE511" i="1"/>
  <c r="Z511" i="1"/>
  <c r="AU511" i="1" s="1"/>
  <c r="Z489" i="1"/>
  <c r="AU489" i="1" s="1"/>
  <c r="Z481" i="1"/>
  <c r="AU481" i="1" s="1"/>
  <c r="Z439" i="1"/>
  <c r="AU439" i="1" s="1"/>
  <c r="Z427" i="1"/>
  <c r="AU427" i="1" s="1"/>
  <c r="AE403" i="1"/>
  <c r="Z403" i="1"/>
  <c r="AU403" i="1" s="1"/>
  <c r="AP403" i="1"/>
  <c r="Z399" i="1"/>
  <c r="AU399" i="1" s="1"/>
  <c r="Z392" i="1"/>
  <c r="AU392" i="1" s="1"/>
  <c r="Z384" i="1"/>
  <c r="AU384" i="1" s="1"/>
  <c r="Z514" i="1"/>
  <c r="AU514" i="1" s="1"/>
  <c r="Z497" i="1"/>
  <c r="AU497" i="1" s="1"/>
  <c r="Z478" i="1"/>
  <c r="AU478" i="1" s="1"/>
  <c r="Z474" i="1"/>
  <c r="AU474" i="1" s="1"/>
  <c r="Z470" i="1"/>
  <c r="AU470" i="1" s="1"/>
  <c r="Z455" i="1"/>
  <c r="AU455" i="1" s="1"/>
  <c r="AE447" i="1"/>
  <c r="Z447" i="1"/>
  <c r="AU447" i="1" s="1"/>
  <c r="AE411" i="1"/>
  <c r="Z411" i="1"/>
  <c r="AU411" i="1" s="1"/>
  <c r="AP411" i="1"/>
  <c r="Z388" i="1"/>
  <c r="AU388" i="1" s="1"/>
  <c r="Z507" i="1"/>
  <c r="AU507" i="1" s="1"/>
  <c r="AE503" i="1"/>
  <c r="Z503" i="1"/>
  <c r="AU503" i="1" s="1"/>
  <c r="Z485" i="1"/>
  <c r="AU485" i="1" s="1"/>
  <c r="Z462" i="1"/>
  <c r="AU462" i="1" s="1"/>
  <c r="Z431" i="1"/>
  <c r="AU431" i="1" s="1"/>
  <c r="Z396" i="1"/>
  <c r="AU396" i="1" s="1"/>
  <c r="Z537" i="1"/>
  <c r="AU537" i="1" s="1"/>
  <c r="Z423" i="1"/>
  <c r="AU423" i="1" s="1"/>
  <c r="Z407" i="1"/>
  <c r="AU407" i="1" s="1"/>
  <c r="Z522" i="1"/>
  <c r="AU522" i="1" s="1"/>
  <c r="AZ1049" i="1" l="1"/>
  <c r="AE396" i="1"/>
  <c r="AL396" i="1" s="1"/>
  <c r="AE910" i="1"/>
  <c r="AL910" i="1" s="1"/>
  <c r="AE1524" i="1"/>
  <c r="AL1524" i="1" s="1"/>
  <c r="AS1524" i="1" s="1"/>
  <c r="AE393" i="1"/>
  <c r="AL393" i="1" s="1"/>
  <c r="AE391" i="1"/>
  <c r="AL391" i="1" s="1"/>
  <c r="AE695" i="1"/>
  <c r="AL695" i="1" s="1"/>
  <c r="AE584" i="1"/>
  <c r="AL584" i="1" s="1"/>
  <c r="AE1519" i="1"/>
  <c r="AL1519" i="1" s="1"/>
  <c r="AE596" i="1"/>
  <c r="AL596" i="1" s="1"/>
  <c r="AE392" i="1"/>
  <c r="AL392" i="1" s="1"/>
  <c r="AS392" i="1" s="1"/>
  <c r="AE595" i="1"/>
  <c r="AL595" i="1" s="1"/>
  <c r="AE395" i="1"/>
  <c r="AL395" i="1" s="1"/>
  <c r="AS395" i="1" s="1"/>
  <c r="AE1521" i="1"/>
  <c r="AL1521" i="1" s="1"/>
  <c r="AE390" i="1"/>
  <c r="AL390" i="1" s="1"/>
  <c r="AE1518" i="1"/>
  <c r="AL1518" i="1" s="1"/>
  <c r="AS1518" i="1" s="1"/>
  <c r="AE388" i="1"/>
  <c r="AL388" i="1" s="1"/>
  <c r="AS388" i="1" s="1"/>
  <c r="AE1520" i="1"/>
  <c r="AL1520" i="1" s="1"/>
  <c r="AE1514" i="1"/>
  <c r="AL1514" i="1" s="1"/>
  <c r="AS1514" i="1" s="1"/>
  <c r="AE1522" i="1"/>
  <c r="AL1522" i="1" s="1"/>
  <c r="AE1802" i="1"/>
  <c r="AL1802" i="1" s="1"/>
  <c r="AE404" i="1"/>
  <c r="AL404" i="1" s="1"/>
  <c r="AE588" i="1"/>
  <c r="AL588" i="1" s="1"/>
  <c r="AE1801" i="1"/>
  <c r="AL1801" i="1" s="1"/>
  <c r="AS1801" i="1" s="1"/>
  <c r="AH1657" i="1"/>
  <c r="AS1657" i="1" s="1"/>
  <c r="AE405" i="1"/>
  <c r="AL405" i="1" s="1"/>
  <c r="BA643" i="1"/>
  <c r="AZ1152" i="1"/>
  <c r="BA707" i="1"/>
  <c r="AZ1081" i="1"/>
  <c r="BA999" i="1"/>
  <c r="BC999" i="1" s="1"/>
  <c r="BA1268" i="1"/>
  <c r="BC1268" i="1" s="1"/>
  <c r="AZ963" i="1"/>
  <c r="AZ1003" i="1"/>
  <c r="AZ987" i="1"/>
  <c r="AZ1176" i="1"/>
  <c r="BA585" i="1"/>
  <c r="BC585" i="1" s="1"/>
  <c r="AZ1716" i="1"/>
  <c r="AZ1493" i="1"/>
  <c r="AZ1728" i="1"/>
  <c r="AZ829" i="1"/>
  <c r="AZ2082" i="1"/>
  <c r="AZ1137" i="1"/>
  <c r="BA1354" i="1"/>
  <c r="BC1354" i="1" s="1"/>
  <c r="AZ1497" i="1"/>
  <c r="AZ1279" i="1"/>
  <c r="AZ1658" i="1"/>
  <c r="AZ1198" i="1"/>
  <c r="AZ1532" i="1"/>
  <c r="AZ2075" i="1"/>
  <c r="AZ983" i="1"/>
  <c r="BA1375" i="1"/>
  <c r="BC1375" i="1" s="1"/>
  <c r="AZ538" i="1"/>
  <c r="AZ928" i="1"/>
  <c r="BA439" i="1"/>
  <c r="BC439" i="1" s="1"/>
  <c r="AZ575" i="1"/>
  <c r="AZ1204" i="1"/>
  <c r="AZ1673" i="1"/>
  <c r="AZ503" i="1"/>
  <c r="BA1093" i="1"/>
  <c r="BC1093" i="1" s="1"/>
  <c r="BA1061" i="1"/>
  <c r="BC1061" i="1" s="1"/>
  <c r="BA1322" i="1"/>
  <c r="BC1322" i="1" s="1"/>
  <c r="AZ742" i="1"/>
  <c r="BA398" i="1"/>
  <c r="BC398" i="1" s="1"/>
  <c r="AZ938" i="1"/>
  <c r="BA944" i="1"/>
  <c r="BC944" i="1" s="1"/>
  <c r="AZ1189" i="1"/>
  <c r="AZ502" i="1"/>
  <c r="AZ885" i="1"/>
  <c r="BA795" i="1"/>
  <c r="BC795" i="1" s="1"/>
  <c r="BA810" i="1"/>
  <c r="BC810" i="1" s="1"/>
  <c r="BA394" i="1"/>
  <c r="BC394" i="1" s="1"/>
  <c r="AZ404" i="1"/>
  <c r="AZ709" i="1"/>
  <c r="AZ637" i="1"/>
  <c r="AZ950" i="1"/>
  <c r="AZ416" i="1"/>
  <c r="AZ1007" i="1"/>
  <c r="AZ694" i="1"/>
  <c r="AZ630" i="1"/>
  <c r="BA614" i="1"/>
  <c r="BC614" i="1" s="1"/>
  <c r="AZ1745" i="1"/>
  <c r="AZ1115" i="1"/>
  <c r="BA532" i="1"/>
  <c r="BC532" i="1" s="1"/>
  <c r="AZ1059" i="1"/>
  <c r="AZ721" i="1"/>
  <c r="AZ2050" i="1"/>
  <c r="AZ1735" i="1"/>
  <c r="AZ751" i="1"/>
  <c r="AZ807" i="1"/>
  <c r="AZ384" i="1"/>
  <c r="AZ588" i="1"/>
  <c r="AZ942" i="1"/>
  <c r="AZ1342" i="1"/>
  <c r="BA1053" i="1"/>
  <c r="AZ871" i="1"/>
  <c r="AZ410" i="1"/>
  <c r="AZ1739" i="1"/>
  <c r="AZ408" i="1"/>
  <c r="AZ825" i="1"/>
  <c r="AZ1139" i="1"/>
  <c r="AZ1758" i="1"/>
  <c r="AZ1001" i="1"/>
  <c r="AZ1091" i="1"/>
  <c r="AZ1743" i="1"/>
  <c r="BA632" i="1"/>
  <c r="BC632" i="1" s="1"/>
  <c r="BA850" i="1"/>
  <c r="AZ1244" i="1"/>
  <c r="BA534" i="1"/>
  <c r="BC534" i="1" s="1"/>
  <c r="AZ542" i="1"/>
  <c r="BA991" i="1"/>
  <c r="BC991" i="1" s="1"/>
  <c r="AZ618" i="1"/>
  <c r="AZ1363" i="1"/>
  <c r="AZ1083" i="1"/>
  <c r="AZ1133" i="1"/>
  <c r="AZ1460" i="1"/>
  <c r="AZ813" i="1"/>
  <c r="AZ736" i="1"/>
  <c r="AZ1143" i="1"/>
  <c r="AZ569" i="1"/>
  <c r="AZ1282" i="1"/>
  <c r="AZ391" i="1"/>
  <c r="AZ1326" i="1"/>
  <c r="AZ1883" i="1"/>
  <c r="AZ997" i="1"/>
  <c r="AZ1179" i="1"/>
  <c r="AZ1291" i="1"/>
  <c r="AZ639" i="1"/>
  <c r="AZ948" i="1"/>
  <c r="AZ1427" i="1"/>
  <c r="AZ1047" i="1"/>
  <c r="AZ989" i="1"/>
  <c r="BA598" i="1"/>
  <c r="BC598" i="1" s="1"/>
  <c r="AZ1941" i="1"/>
  <c r="BA2047" i="1"/>
  <c r="BC2047" i="1" s="1"/>
  <c r="AZ2017" i="1"/>
  <c r="AZ877" i="1"/>
  <c r="AZ1722" i="1"/>
  <c r="AZ969" i="1"/>
  <c r="AZ757" i="1"/>
  <c r="AZ1077" i="1"/>
  <c r="AZ1197" i="1"/>
  <c r="AZ1791" i="1"/>
  <c r="AZ1955" i="1"/>
  <c r="AZ1895" i="1"/>
  <c r="AZ2003" i="1"/>
  <c r="AZ780" i="1"/>
  <c r="AZ1793" i="1"/>
  <c r="AZ1297" i="1"/>
  <c r="AZ1524" i="1"/>
  <c r="AZ1187" i="1"/>
  <c r="AZ1448" i="1"/>
  <c r="AZ835" i="1"/>
  <c r="AZ1510" i="1"/>
  <c r="AZ2054" i="1"/>
  <c r="AZ1496" i="1"/>
  <c r="AZ2058" i="1"/>
  <c r="BA509" i="1"/>
  <c r="BC509" i="1" s="1"/>
  <c r="AZ1113" i="1"/>
  <c r="BA801" i="1"/>
  <c r="BC801" i="1" s="1"/>
  <c r="BA1313" i="1"/>
  <c r="BC1313" i="1" s="1"/>
  <c r="AZ1457" i="1"/>
  <c r="AZ1121" i="1"/>
  <c r="AZ1019" i="1"/>
  <c r="AZ1876" i="1"/>
  <c r="AZ804" i="1"/>
  <c r="BA1357" i="1"/>
  <c r="BC1357" i="1" s="1"/>
  <c r="AZ673" i="1"/>
  <c r="AZ573" i="1"/>
  <c r="BA1421" i="1"/>
  <c r="BC1421" i="1" s="1"/>
  <c r="AH1634" i="1"/>
  <c r="AS1634" i="1" s="1"/>
  <c r="AH1852" i="1"/>
  <c r="AS1852" i="1" s="1"/>
  <c r="AZ1993" i="1"/>
  <c r="AZ1087" i="1"/>
  <c r="AZ913" i="1"/>
  <c r="AZ1131" i="1"/>
  <c r="AZ1317" i="1"/>
  <c r="AZ1958" i="1"/>
  <c r="AH1766" i="1"/>
  <c r="AS1766" i="1" s="1"/>
  <c r="AZ400" i="1"/>
  <c r="AZ748" i="1"/>
  <c r="AZ917" i="1"/>
  <c r="AS933" i="1"/>
  <c r="AH1757" i="1"/>
  <c r="AS1757" i="1" s="1"/>
  <c r="AH613" i="1"/>
  <c r="AS613" i="1" s="1"/>
  <c r="BA612" i="1"/>
  <c r="BC612" i="1" s="1"/>
  <c r="AH1998" i="1"/>
  <c r="AS1998" i="1" s="1"/>
  <c r="AZ1161" i="1"/>
  <c r="AH1971" i="1"/>
  <c r="AS1971" i="1" s="1"/>
  <c r="AZ1963" i="1"/>
  <c r="AZ471" i="1"/>
  <c r="BA745" i="1"/>
  <c r="BC745" i="1" s="1"/>
  <c r="AH1938" i="1"/>
  <c r="AS1938" i="1" s="1"/>
  <c r="AZ1500" i="1"/>
  <c r="AH1990" i="1"/>
  <c r="AS1990" i="1" s="1"/>
  <c r="AZ386" i="1"/>
  <c r="AZ1242" i="1"/>
  <c r="AZ1392" i="1"/>
  <c r="AZ1276" i="1"/>
  <c r="AZ1099" i="1"/>
  <c r="AZ561" i="1"/>
  <c r="AZ1436" i="1"/>
  <c r="AZ1798" i="1"/>
  <c r="AZ763" i="1"/>
  <c r="AS1794" i="1"/>
  <c r="AZ1155" i="1"/>
  <c r="AZ1424" i="1"/>
  <c r="AZ1514" i="1"/>
  <c r="AZ1720" i="1"/>
  <c r="AZ853" i="1"/>
  <c r="BA1140" i="1"/>
  <c r="BC1140" i="1" s="1"/>
  <c r="BA1212" i="1"/>
  <c r="BC1212" i="1" s="1"/>
  <c r="AZ1366" i="1"/>
  <c r="AZ789" i="1"/>
  <c r="AZ459" i="1"/>
  <c r="AZ1439" i="1"/>
  <c r="AZ1802" i="1"/>
  <c r="AZ2068" i="1"/>
  <c r="AZ1849" i="1"/>
  <c r="AZ1907" i="1"/>
  <c r="AZ1846" i="1"/>
  <c r="AZ579" i="1"/>
  <c r="BA1401" i="1"/>
  <c r="BC1401" i="1" s="1"/>
  <c r="AZ1149" i="1"/>
  <c r="AZ1445" i="1"/>
  <c r="AZ577" i="1"/>
  <c r="BA1730" i="1"/>
  <c r="BC1730" i="1" s="1"/>
  <c r="AZ648" i="1"/>
  <c r="AZ515" i="1"/>
  <c r="AZ1653" i="1"/>
  <c r="BA792" i="1"/>
  <c r="BC792" i="1" s="1"/>
  <c r="AZ844" i="1"/>
  <c r="AZ1724" i="1"/>
  <c r="AZ1806" i="1"/>
  <c r="BA1433" i="1"/>
  <c r="BC1433" i="1" s="1"/>
  <c r="AZ1511" i="1"/>
  <c r="BA1285" i="1"/>
  <c r="BC1285" i="1" s="1"/>
  <c r="AZ1086" i="1"/>
  <c r="AZ1101" i="1"/>
  <c r="BA610" i="1"/>
  <c r="BC610" i="1" s="1"/>
  <c r="BA417" i="1"/>
  <c r="BC417" i="1" s="1"/>
  <c r="AZ2064" i="1"/>
  <c r="AZ557" i="1"/>
  <c r="AZ559" i="1"/>
  <c r="AZ1117" i="1"/>
  <c r="AZ760" i="1"/>
  <c r="AZ1666" i="1"/>
  <c r="AZ511" i="1"/>
  <c r="AZ1360" i="1"/>
  <c r="AZ733" i="1"/>
  <c r="AZ1380" i="1"/>
  <c r="BA1309" i="1"/>
  <c r="BC1309" i="1" s="1"/>
  <c r="AZ1416" i="1"/>
  <c r="AZ2010" i="1"/>
  <c r="AZ783" i="1"/>
  <c r="AZ847" i="1"/>
  <c r="AZ1351" i="1"/>
  <c r="AZ412" i="1"/>
  <c r="AZ964" i="1"/>
  <c r="AZ1892" i="1"/>
  <c r="AZ505" i="1"/>
  <c r="AZ1023" i="1"/>
  <c r="AZ517" i="1"/>
  <c r="AZ868" i="1"/>
  <c r="AZ1506" i="1"/>
  <c r="BA1303" i="1"/>
  <c r="BC1303" i="1" s="1"/>
  <c r="BA1924" i="1"/>
  <c r="BC1924" i="1" s="1"/>
  <c r="BA571" i="1"/>
  <c r="BC571" i="1" s="1"/>
  <c r="BA862" i="1"/>
  <c r="BC862" i="1" s="1"/>
  <c r="BA1760" i="1"/>
  <c r="BC1760" i="1" s="1"/>
  <c r="AZ1011" i="1"/>
  <c r="AZ465" i="1"/>
  <c r="AZ1898" i="1"/>
  <c r="AZ396" i="1"/>
  <c r="AZ1913" i="1"/>
  <c r="AZ1246" i="1"/>
  <c r="AZ1111" i="1"/>
  <c r="AZ2024" i="1"/>
  <c r="AZ728" i="1"/>
  <c r="AZ838" i="1"/>
  <c r="AZ581" i="1"/>
  <c r="BA1105" i="1"/>
  <c r="BC1105" i="1" s="1"/>
  <c r="AZ1819" i="1"/>
  <c r="BA2044" i="1"/>
  <c r="BC2044" i="1" s="1"/>
  <c r="BA606" i="1"/>
  <c r="BC606" i="1" s="1"/>
  <c r="BA556" i="1"/>
  <c r="BC556" i="1" s="1"/>
  <c r="BA635" i="1"/>
  <c r="BC635" i="1" s="1"/>
  <c r="AZ786" i="1"/>
  <c r="AZ440" i="1"/>
  <c r="AZ1492" i="1"/>
  <c r="AZ1328" i="1"/>
  <c r="AZ1071" i="1"/>
  <c r="AZ1009" i="1"/>
  <c r="BA1065" i="1"/>
  <c r="BC1065" i="1" s="1"/>
  <c r="BA1037" i="1"/>
  <c r="BC1037" i="1" s="1"/>
  <c r="AZ1422" i="1"/>
  <c r="AZ1377" i="1"/>
  <c r="AZ1125" i="1"/>
  <c r="BA401" i="1"/>
  <c r="BC401" i="1" s="1"/>
  <c r="BA1089" i="1"/>
  <c r="BC1089" i="1" s="1"/>
  <c r="AZ1737" i="1"/>
  <c r="AZ958" i="1"/>
  <c r="AZ586" i="1"/>
  <c r="AZ1454" i="1"/>
  <c r="AZ628" i="1"/>
  <c r="AZ1199" i="1"/>
  <c r="AZ473" i="1"/>
  <c r="AZ419" i="1"/>
  <c r="AZ1420" i="1"/>
  <c r="AZ1718" i="1"/>
  <c r="AZ550" i="1"/>
  <c r="AZ995" i="1"/>
  <c r="AZ504" i="1"/>
  <c r="AZ1808" i="1"/>
  <c r="AZ1024" i="1"/>
  <c r="AZ985" i="1"/>
  <c r="AZ841" i="1"/>
  <c r="AZ1200" i="1"/>
  <c r="AZ1505" i="1"/>
  <c r="AZ932" i="1"/>
  <c r="AZ1067" i="1"/>
  <c r="AZ1135" i="1"/>
  <c r="AZ1005" i="1"/>
  <c r="AZ739" i="1"/>
  <c r="AZ1069" i="1"/>
  <c r="AZ975" i="1"/>
  <c r="AZ880" i="1"/>
  <c r="AZ1043" i="1"/>
  <c r="AZ977" i="1"/>
  <c r="AZ1999" i="1"/>
  <c r="AZ565" i="1"/>
  <c r="AZ1904" i="1"/>
  <c r="AZ1504" i="1"/>
  <c r="AZ1063" i="1"/>
  <c r="AZ1013" i="1"/>
  <c r="AZ1821" i="1"/>
  <c r="AZ1041" i="1"/>
  <c r="BA1823" i="1"/>
  <c r="BC1823" i="1" s="1"/>
  <c r="AZ392" i="1"/>
  <c r="BA1307" i="1"/>
  <c r="BC1307" i="1" s="1"/>
  <c r="AZ724" i="1"/>
  <c r="AZ1339" i="1"/>
  <c r="AZ1300" i="1"/>
  <c r="AZ1216" i="1"/>
  <c r="AZ1051" i="1"/>
  <c r="AZ859" i="1"/>
  <c r="AZ1774" i="1"/>
  <c r="BA596" i="1"/>
  <c r="BC596" i="1" s="1"/>
  <c r="AZ1468" i="1"/>
  <c r="AS1565" i="1"/>
  <c r="AS1049" i="1"/>
  <c r="AS762" i="1"/>
  <c r="AS958" i="1"/>
  <c r="AS727" i="1"/>
  <c r="AS970" i="1"/>
  <c r="AS761" i="1"/>
  <c r="AS1740" i="1"/>
  <c r="AS624" i="1"/>
  <c r="AS639" i="1"/>
  <c r="AS782" i="1"/>
  <c r="AS1979" i="1"/>
  <c r="AS1982" i="1"/>
  <c r="AS1751" i="1"/>
  <c r="AS556" i="1"/>
  <c r="AS753" i="1"/>
  <c r="AS1737" i="1"/>
  <c r="AS732" i="1"/>
  <c r="AS953" i="1"/>
  <c r="AS391" i="1"/>
  <c r="AS880" i="1"/>
  <c r="AS1567" i="1"/>
  <c r="AS967" i="1"/>
  <c r="AS879" i="1"/>
  <c r="AS978" i="1"/>
  <c r="AS1569" i="1"/>
  <c r="AS881" i="1"/>
  <c r="AS1581" i="1"/>
  <c r="AS764" i="1"/>
  <c r="AS750" i="1"/>
  <c r="AS1548" i="1"/>
  <c r="AS1795" i="1"/>
  <c r="AS1573" i="1"/>
  <c r="AS730" i="1"/>
  <c r="AS1549" i="1"/>
  <c r="AS748" i="1"/>
  <c r="AS962" i="1"/>
  <c r="AS1255" i="1"/>
  <c r="AS1983" i="1"/>
  <c r="AS876" i="1"/>
  <c r="AS728" i="1"/>
  <c r="AS1743" i="1"/>
  <c r="AS770" i="1"/>
  <c r="AS625" i="1"/>
  <c r="AS743" i="1"/>
  <c r="AS935" i="1"/>
  <c r="AS2000" i="1"/>
  <c r="AS1683" i="1"/>
  <c r="AS746" i="1"/>
  <c r="AZ521" i="1"/>
  <c r="AS754" i="1"/>
  <c r="AS731" i="1"/>
  <c r="AS875" i="1"/>
  <c r="AS927" i="1"/>
  <c r="AS1064" i="1"/>
  <c r="AS758" i="1"/>
  <c r="AS2004" i="1"/>
  <c r="AS944" i="1"/>
  <c r="AS1908" i="1"/>
  <c r="AS1974" i="1"/>
  <c r="AZ1158" i="1"/>
  <c r="AS390" i="1"/>
  <c r="AS1383" i="1"/>
  <c r="AS940" i="1"/>
  <c r="AS983" i="1"/>
  <c r="AS1089" i="1"/>
  <c r="AS877" i="1"/>
  <c r="AZ1665" i="1"/>
  <c r="AE715" i="1"/>
  <c r="AE1261" i="1"/>
  <c r="AL1261" i="1" s="1"/>
  <c r="AE1579" i="1"/>
  <c r="AL1579" i="1" s="1"/>
  <c r="AE1580" i="1"/>
  <c r="AL1580" i="1" s="1"/>
  <c r="AE1645" i="1"/>
  <c r="AL1645" i="1" s="1"/>
  <c r="AS1645" i="1" s="1"/>
  <c r="AE1870" i="1"/>
  <c r="AL1870" i="1" s="1"/>
  <c r="AS1870" i="1" s="1"/>
  <c r="AE2084" i="1"/>
  <c r="AE2033" i="1"/>
  <c r="AE1869" i="1"/>
  <c r="AE1868" i="1"/>
  <c r="AL1868" i="1" s="1"/>
  <c r="AE1867" i="1"/>
  <c r="AL1867" i="1" s="1"/>
  <c r="AE1855" i="1"/>
  <c r="AE1843" i="1"/>
  <c r="AP1843" i="1" s="1"/>
  <c r="AE1643" i="1"/>
  <c r="AL1643" i="1" s="1"/>
  <c r="AS1643" i="1" s="1"/>
  <c r="AE1641" i="1"/>
  <c r="AE1640" i="1"/>
  <c r="AU1637" i="1"/>
  <c r="AE1637" i="1"/>
  <c r="AP1637" i="1" s="1"/>
  <c r="AE1638" i="1"/>
  <c r="AL1638" i="1" s="1"/>
  <c r="AE1262" i="1"/>
  <c r="AE1260" i="1"/>
  <c r="AL1260" i="1" s="1"/>
  <c r="AS1260" i="1" s="1"/>
  <c r="AE719" i="1"/>
  <c r="AU525" i="1"/>
  <c r="AE525" i="1"/>
  <c r="AS1969" i="1"/>
  <c r="AE1577" i="1"/>
  <c r="AL1577" i="1" s="1"/>
  <c r="AS861" i="1"/>
  <c r="AE1693" i="1"/>
  <c r="AE1578" i="1"/>
  <c r="AE1690" i="1"/>
  <c r="AL1690" i="1" s="1"/>
  <c r="AS1690" i="1" s="1"/>
  <c r="AE1576" i="1"/>
  <c r="AL1576" i="1" s="1"/>
  <c r="AS2775" i="1"/>
  <c r="AS2708" i="1"/>
  <c r="AS2820" i="1"/>
  <c r="AZ619" i="1"/>
  <c r="AZ626" i="1"/>
  <c r="AZ587" i="1"/>
  <c r="AZ633" i="1"/>
  <c r="AZ649" i="1"/>
  <c r="AS742" i="1"/>
  <c r="AE1694" i="1"/>
  <c r="AE1574" i="1"/>
  <c r="AS1741" i="1"/>
  <c r="AE1664" i="1"/>
  <c r="AE1587" i="1"/>
  <c r="AL1587" i="1" s="1"/>
  <c r="AS1587" i="1" s="1"/>
  <c r="AE1692" i="1"/>
  <c r="AL1692" i="1" s="1"/>
  <c r="AE1688" i="1"/>
  <c r="AE1032" i="1"/>
  <c r="AE1687" i="1"/>
  <c r="AL1687" i="1" s="1"/>
  <c r="AE2059" i="1"/>
  <c r="AS2697" i="1"/>
  <c r="AS2795" i="1"/>
  <c r="AS1785" i="1"/>
  <c r="AS1522" i="1"/>
  <c r="AE2092" i="1"/>
  <c r="AS2092" i="1" s="1"/>
  <c r="AS641" i="1"/>
  <c r="AE2042" i="1"/>
  <c r="AE2044" i="1"/>
  <c r="AS2771" i="1"/>
  <c r="AS2663" i="1"/>
  <c r="AS698" i="1"/>
  <c r="AS863" i="1"/>
  <c r="AS2670" i="1"/>
  <c r="AS873" i="1"/>
  <c r="AS656" i="1"/>
  <c r="AS2689" i="1"/>
  <c r="AS2500" i="1"/>
  <c r="AE2097" i="1"/>
  <c r="AE2094" i="1"/>
  <c r="AE2064" i="1"/>
  <c r="AE2062" i="1"/>
  <c r="AE2057" i="1"/>
  <c r="AE2047" i="1"/>
  <c r="AE2040" i="1"/>
  <c r="AS2040" i="1" s="1"/>
  <c r="AE2034" i="1"/>
  <c r="AS2034" i="1" s="1"/>
  <c r="AE2078" i="1"/>
  <c r="AS2078" i="1" s="1"/>
  <c r="AE2077" i="1"/>
  <c r="AE2032" i="1"/>
  <c r="AS2032" i="1" s="1"/>
  <c r="AE2031" i="1"/>
  <c r="AS2298" i="1"/>
  <c r="AS590" i="1"/>
  <c r="AS2660" i="1"/>
  <c r="AS2700" i="1"/>
  <c r="AS2727" i="1"/>
  <c r="AS638" i="1"/>
  <c r="AS2736" i="1"/>
  <c r="AS2782" i="1"/>
  <c r="AS2647" i="1"/>
  <c r="AS665" i="1"/>
  <c r="AS908" i="1"/>
  <c r="AS2524" i="1"/>
  <c r="AS2800" i="1"/>
  <c r="AS2685" i="1"/>
  <c r="AS2723" i="1"/>
  <c r="AS2639" i="1"/>
  <c r="AS1433" i="1"/>
  <c r="AS2774" i="1"/>
  <c r="AS2479" i="1"/>
  <c r="AS2474" i="1"/>
  <c r="AS2686" i="1"/>
  <c r="AS2760" i="1"/>
  <c r="AS2692" i="1"/>
  <c r="AS2694" i="1"/>
  <c r="AS2683" i="1"/>
  <c r="AS2792" i="1"/>
  <c r="AS2494" i="1"/>
  <c r="AS2672" i="1"/>
  <c r="AS2751" i="1"/>
  <c r="AS2665" i="1"/>
  <c r="AS1654" i="1"/>
  <c r="AS2684" i="1"/>
  <c r="AS1945" i="1"/>
  <c r="AS2731" i="1"/>
  <c r="AZ1097" i="1"/>
  <c r="AS606" i="1"/>
  <c r="AS2490" i="1"/>
  <c r="AS2721" i="1"/>
  <c r="AS2768" i="1"/>
  <c r="AS2810" i="1"/>
  <c r="AS2789" i="1"/>
  <c r="AS1281" i="1"/>
  <c r="AE2532" i="1"/>
  <c r="AL2532" i="1" s="1"/>
  <c r="AS2687" i="1"/>
  <c r="AS2680" i="1"/>
  <c r="AS1796" i="1"/>
  <c r="AS584" i="1"/>
  <c r="AS2259" i="1"/>
  <c r="AE2425" i="1"/>
  <c r="AL2425" i="1" s="1"/>
  <c r="AS2425" i="1" s="1"/>
  <c r="AS2753" i="1"/>
  <c r="AS570" i="1"/>
  <c r="AS1887" i="1"/>
  <c r="BA2489" i="1"/>
  <c r="BC2489" i="1" s="1"/>
  <c r="AZ836" i="1"/>
  <c r="AS503" i="1"/>
  <c r="AS1851" i="1"/>
  <c r="AS547" i="1"/>
  <c r="AE2644" i="1"/>
  <c r="AL2644" i="1" s="1"/>
  <c r="AS2644" i="1" s="1"/>
  <c r="AS1847" i="1"/>
  <c r="AS608" i="1"/>
  <c r="AS1853" i="1"/>
  <c r="AS1878" i="1"/>
  <c r="AE1608" i="1"/>
  <c r="AS1608" i="1" s="1"/>
  <c r="AE1365" i="1"/>
  <c r="AS1365" i="1" s="1"/>
  <c r="AS2791" i="1"/>
  <c r="AE2643" i="1"/>
  <c r="AL2643" i="1" s="1"/>
  <c r="AE1096" i="1"/>
  <c r="AS1096" i="1" s="1"/>
  <c r="AE1291" i="1"/>
  <c r="AE2645" i="1"/>
  <c r="AL2645" i="1" s="1"/>
  <c r="AE2642" i="1"/>
  <c r="AL2642" i="1" s="1"/>
  <c r="AE2641" i="1"/>
  <c r="AL2641" i="1" s="1"/>
  <c r="AE2550" i="1"/>
  <c r="AL2550" i="1" s="1"/>
  <c r="AE2549" i="1"/>
  <c r="AL2549" i="1" s="1"/>
  <c r="AE2486" i="1"/>
  <c r="AL2486" i="1" s="1"/>
  <c r="AU2473" i="1"/>
  <c r="AE2473" i="1"/>
  <c r="AL2473" i="1" s="1"/>
  <c r="AE2406" i="1"/>
  <c r="AL2406" i="1" s="1"/>
  <c r="AS2406" i="1" s="1"/>
  <c r="AE2335" i="1"/>
  <c r="AL2335" i="1" s="1"/>
  <c r="AS2335" i="1" s="1"/>
  <c r="AE2005" i="1"/>
  <c r="AE2090" i="1"/>
  <c r="AS2090" i="1" s="1"/>
  <c r="AE2089" i="1"/>
  <c r="AE2076" i="1"/>
  <c r="AS2076" i="1" s="1"/>
  <c r="AE2055" i="1"/>
  <c r="AS2055" i="1" s="1"/>
  <c r="AE2054" i="1"/>
  <c r="AS2054" i="1" s="1"/>
  <c r="AE2050" i="1"/>
  <c r="AS2050" i="1" s="1"/>
  <c r="AE2049" i="1"/>
  <c r="AS2049" i="1" s="1"/>
  <c r="AE2030" i="1"/>
  <c r="AS2030" i="1" s="1"/>
  <c r="AE2021" i="1"/>
  <c r="AE1497" i="1"/>
  <c r="AS1497" i="1" s="1"/>
  <c r="AE1479" i="1"/>
  <c r="AP1479" i="1" s="1"/>
  <c r="AE968" i="1"/>
  <c r="AS968" i="1" s="1"/>
  <c r="AE957" i="1"/>
  <c r="AS957" i="1" s="1"/>
  <c r="AE954" i="1"/>
  <c r="AE951" i="1"/>
  <c r="AS736" i="1"/>
  <c r="AE1607" i="1"/>
  <c r="AS1607" i="1" s="1"/>
  <c r="AS2744" i="1"/>
  <c r="AE2544" i="1"/>
  <c r="AL2544" i="1" s="1"/>
  <c r="AS2544" i="1" s="1"/>
  <c r="AS653" i="1"/>
  <c r="BA1227" i="1"/>
  <c r="BC1227" i="1" s="1"/>
  <c r="AS2502" i="1"/>
  <c r="AE961" i="1"/>
  <c r="AS961" i="1" s="1"/>
  <c r="AE1525" i="1"/>
  <c r="AE804" i="1"/>
  <c r="AS804" i="1" s="1"/>
  <c r="AS707" i="1"/>
  <c r="AZ2483" i="1"/>
  <c r="AE1283" i="1"/>
  <c r="AS1283" i="1" s="1"/>
  <c r="AE689" i="1"/>
  <c r="AS689" i="1" s="1"/>
  <c r="AE1340" i="1"/>
  <c r="AS1340" i="1" s="1"/>
  <c r="AE1613" i="1"/>
  <c r="AS1613" i="1" s="1"/>
  <c r="AE2625" i="1"/>
  <c r="AL2625" i="1" s="1"/>
  <c r="AS2625" i="1" s="1"/>
  <c r="AS2536" i="1"/>
  <c r="AS1680" i="1"/>
  <c r="AE2411" i="1"/>
  <c r="AL2411" i="1" s="1"/>
  <c r="AS2411" i="1" s="1"/>
  <c r="AE2341" i="1"/>
  <c r="AL2341" i="1" s="1"/>
  <c r="AS2341" i="1" s="1"/>
  <c r="AE844" i="1"/>
  <c r="AS844" i="1" s="1"/>
  <c r="AE2481" i="1"/>
  <c r="AL2481" i="1" s="1"/>
  <c r="AZ2567" i="1"/>
  <c r="AZ1278" i="1"/>
  <c r="AE808" i="1"/>
  <c r="AS808" i="1" s="1"/>
  <c r="AE1182" i="1"/>
  <c r="AS1182" i="1" s="1"/>
  <c r="AE1174" i="1"/>
  <c r="AS1174" i="1" s="1"/>
  <c r="AE1205" i="1"/>
  <c r="AS1205" i="1" s="1"/>
  <c r="AE2498" i="1"/>
  <c r="AL2498" i="1" s="1"/>
  <c r="AS2498" i="1" s="1"/>
  <c r="AZ1073" i="1"/>
  <c r="AS1144" i="1"/>
  <c r="AE2357" i="1"/>
  <c r="AL2357" i="1" s="1"/>
  <c r="AS2357" i="1" s="1"/>
  <c r="AE2419" i="1"/>
  <c r="AL2419" i="1" s="1"/>
  <c r="AS2419" i="1" s="1"/>
  <c r="AE2154" i="1"/>
  <c r="AL2154" i="1" s="1"/>
  <c r="AE2192" i="1"/>
  <c r="AL2192" i="1" s="1"/>
  <c r="AS2192" i="1" s="1"/>
  <c r="AZ1182" i="1"/>
  <c r="BA1333" i="1"/>
  <c r="BC1333" i="1" s="1"/>
  <c r="AS1941" i="1"/>
  <c r="AS2749" i="1"/>
  <c r="AS2667" i="1"/>
  <c r="AS716" i="1"/>
  <c r="AS644" i="1"/>
  <c r="AS1943" i="1"/>
  <c r="AS621" i="1"/>
  <c r="AS640" i="1"/>
  <c r="AS2487" i="1"/>
  <c r="AS2026" i="1"/>
  <c r="AS1779" i="1"/>
  <c r="AS2819" i="1"/>
  <c r="AS2556" i="1"/>
  <c r="AS2729" i="1"/>
  <c r="AS2545" i="1"/>
  <c r="AS947" i="1"/>
  <c r="AS1698" i="1"/>
  <c r="AS2509" i="1"/>
  <c r="AS2814" i="1"/>
  <c r="AS982" i="1"/>
  <c r="AS2742" i="1"/>
  <c r="AS597" i="1"/>
  <c r="AS538" i="1"/>
  <c r="AS1661" i="1"/>
  <c r="AS1271" i="1"/>
  <c r="AS2296" i="1"/>
  <c r="AS2798" i="1"/>
  <c r="AS1102" i="1"/>
  <c r="AS1448" i="1"/>
  <c r="AS1673" i="1"/>
  <c r="AS1442" i="1"/>
  <c r="AS2258" i="1"/>
  <c r="AS2737" i="1"/>
  <c r="AS2788" i="1"/>
  <c r="AS586" i="1"/>
  <c r="AS2752" i="1"/>
  <c r="AS2488" i="1"/>
  <c r="AS2813" i="1"/>
  <c r="AS2572" i="1"/>
  <c r="AS661" i="1"/>
  <c r="AS2611" i="1"/>
  <c r="AS1441" i="1"/>
  <c r="AS2519" i="1"/>
  <c r="AS1234" i="1"/>
  <c r="AS2674" i="1"/>
  <c r="AS2759" i="1"/>
  <c r="AS2741" i="1"/>
  <c r="AS2553" i="1"/>
  <c r="AS2728" i="1"/>
  <c r="AS2796" i="1"/>
  <c r="AS617" i="1"/>
  <c r="AS2307" i="1"/>
  <c r="AS2571" i="1"/>
  <c r="AS2083" i="1"/>
  <c r="AE1104" i="1"/>
  <c r="AS1104" i="1" s="1"/>
  <c r="AS2696" i="1"/>
  <c r="AE1356" i="1"/>
  <c r="AS1356" i="1" s="1"/>
  <c r="AE1398" i="1"/>
  <c r="AS1398" i="1" s="1"/>
  <c r="AS1775" i="1"/>
  <c r="AS2557" i="1"/>
  <c r="AS2299" i="1"/>
  <c r="AS2766" i="1"/>
  <c r="AS2770" i="1"/>
  <c r="AS1933" i="1"/>
  <c r="AS2716" i="1"/>
  <c r="AE1537" i="1"/>
  <c r="AE2196" i="1"/>
  <c r="AL2196" i="1" s="1"/>
  <c r="AS2196" i="1" s="1"/>
  <c r="AE1078" i="1"/>
  <c r="AS1078" i="1" s="1"/>
  <c r="AE1204" i="1"/>
  <c r="AS1204" i="1" s="1"/>
  <c r="AE1624" i="1"/>
  <c r="AS1624" i="1" s="1"/>
  <c r="AS2784" i="1"/>
  <c r="AE809" i="1"/>
  <c r="AS809" i="1" s="1"/>
  <c r="AS2778" i="1"/>
  <c r="AS2794" i="1"/>
  <c r="AE1536" i="1"/>
  <c r="AS1536" i="1" s="1"/>
  <c r="AS2561" i="1"/>
  <c r="AS2508" i="1"/>
  <c r="AS1026" i="1"/>
  <c r="AE2111" i="1"/>
  <c r="AS2111" i="1" s="1"/>
  <c r="AS635" i="1"/>
  <c r="AS872" i="1"/>
  <c r="AS662" i="1"/>
  <c r="AS2305" i="1"/>
  <c r="AS2546" i="1"/>
  <c r="AS1477" i="1"/>
  <c r="AE1299" i="1"/>
  <c r="AS1299" i="1" s="1"/>
  <c r="AS658" i="1"/>
  <c r="AS579" i="1"/>
  <c r="AS650" i="1"/>
  <c r="AE2200" i="1"/>
  <c r="AL2200" i="1" s="1"/>
  <c r="AS2200" i="1" s="1"/>
  <c r="AS2772" i="1"/>
  <c r="AS2806" i="1"/>
  <c r="AS2726" i="1"/>
  <c r="AS2551" i="1"/>
  <c r="AS2606" i="1"/>
  <c r="AS2816" i="1"/>
  <c r="AE2573" i="1"/>
  <c r="AL2573" i="1" s="1"/>
  <c r="AE1461" i="1"/>
  <c r="AS1461" i="1" s="1"/>
  <c r="AS2664" i="1"/>
  <c r="AE788" i="1"/>
  <c r="AS788" i="1" s="1"/>
  <c r="AS1903" i="1"/>
  <c r="AE1216" i="1"/>
  <c r="AS1216" i="1" s="1"/>
  <c r="AE1039" i="1"/>
  <c r="AS1039" i="1" s="1"/>
  <c r="AE1134" i="1"/>
  <c r="AS1134" i="1" s="1"/>
  <c r="AE1142" i="1"/>
  <c r="AS1142" i="1" s="1"/>
  <c r="AE1213" i="1"/>
  <c r="AS1213" i="1" s="1"/>
  <c r="AE1314" i="1"/>
  <c r="AS1314" i="1" s="1"/>
  <c r="AE1008" i="1"/>
  <c r="AS1008" i="1" s="1"/>
  <c r="AE1245" i="1"/>
  <c r="AS1245" i="1" s="1"/>
  <c r="AE2703" i="1"/>
  <c r="AL2703" i="1" s="1"/>
  <c r="AS858" i="1"/>
  <c r="AE2622" i="1"/>
  <c r="AL2622" i="1" s="1"/>
  <c r="AS2622" i="1" s="1"/>
  <c r="AE2589" i="1"/>
  <c r="AL2589" i="1" s="1"/>
  <c r="AE797" i="1"/>
  <c r="AS797" i="1" s="1"/>
  <c r="AE1554" i="1"/>
  <c r="AS1554" i="1" s="1"/>
  <c r="AS2495" i="1"/>
  <c r="AE2162" i="1"/>
  <c r="AL2162" i="1" s="1"/>
  <c r="AS2162" i="1" s="1"/>
  <c r="AS2817" i="1"/>
  <c r="AE2465" i="1"/>
  <c r="AL2465" i="1" s="1"/>
  <c r="AS2465" i="1" s="1"/>
  <c r="AS2616" i="1"/>
  <c r="AE1321" i="1"/>
  <c r="AS1321" i="1" s="1"/>
  <c r="AE1246" i="1"/>
  <c r="AS1246" i="1" s="1"/>
  <c r="AE941" i="1"/>
  <c r="AS941" i="1" s="1"/>
  <c r="AE1612" i="1"/>
  <c r="AS1612" i="1" s="1"/>
  <c r="AE1051" i="1"/>
  <c r="AS1051" i="1" s="1"/>
  <c r="AE1289" i="1"/>
  <c r="AS1289" i="1" s="1"/>
  <c r="AE2516" i="1"/>
  <c r="AL2516" i="1" s="1"/>
  <c r="AE1481" i="1"/>
  <c r="AS1481" i="1" s="1"/>
  <c r="AS1862" i="1"/>
  <c r="AE1352" i="1"/>
  <c r="AS1352" i="1" s="1"/>
  <c r="AE1280" i="1"/>
  <c r="AS1280" i="1" s="1"/>
  <c r="AE1016" i="1"/>
  <c r="AS1016" i="1" s="1"/>
  <c r="AE1198" i="1"/>
  <c r="AS1198" i="1" s="1"/>
  <c r="AE1003" i="1"/>
  <c r="AS1003" i="1" s="1"/>
  <c r="AE1303" i="1"/>
  <c r="AS1303" i="1" s="1"/>
  <c r="AE1391" i="1"/>
  <c r="AS1391" i="1" s="1"/>
  <c r="AE1621" i="1"/>
  <c r="AS1621" i="1" s="1"/>
  <c r="AE2503" i="1"/>
  <c r="AL2503" i="1" s="1"/>
  <c r="AE2471" i="1"/>
  <c r="AL2471" i="1" s="1"/>
  <c r="AE1275" i="1"/>
  <c r="AS1275" i="1" s="1"/>
  <c r="AE1478" i="1"/>
  <c r="AS1478" i="1" s="1"/>
  <c r="AE1513" i="1"/>
  <c r="AE2706" i="1"/>
  <c r="AL2706" i="1" s="1"/>
  <c r="AE840" i="1"/>
  <c r="AS840" i="1" s="1"/>
  <c r="AS615" i="1"/>
  <c r="AS1663" i="1"/>
  <c r="AE1282" i="1"/>
  <c r="AS1282" i="1" s="1"/>
  <c r="AE2491" i="1"/>
  <c r="AL2491" i="1" s="1"/>
  <c r="AS2304" i="1"/>
  <c r="AE1392" i="1"/>
  <c r="AS1392" i="1" s="1"/>
  <c r="AE2528" i="1"/>
  <c r="AL2528" i="1" s="1"/>
  <c r="AE2190" i="1"/>
  <c r="AL2190" i="1" s="1"/>
  <c r="AS2190" i="1" s="1"/>
  <c r="BA1203" i="1"/>
  <c r="BC1203" i="1" s="1"/>
  <c r="AZ1203" i="1"/>
  <c r="AU1124" i="1"/>
  <c r="AE1124" i="1"/>
  <c r="AS1124" i="1" s="1"/>
  <c r="AU1372" i="1"/>
  <c r="AE1372" i="1"/>
  <c r="AS1372" i="1" s="1"/>
  <c r="AE2541" i="1"/>
  <c r="AL2541" i="1" s="1"/>
  <c r="AS2541" i="1" s="1"/>
  <c r="AE1466" i="1"/>
  <c r="AS1466" i="1" s="1"/>
  <c r="AU1459" i="1"/>
  <c r="AE1459" i="1"/>
  <c r="AS1459" i="1" s="1"/>
  <c r="AS2475" i="1"/>
  <c r="AU959" i="1"/>
  <c r="AE959" i="1"/>
  <c r="AS959" i="1" s="1"/>
  <c r="AU2413" i="1"/>
  <c r="AE2413" i="1"/>
  <c r="AL2413" i="1" s="1"/>
  <c r="AS2413" i="1" s="1"/>
  <c r="AU2620" i="1"/>
  <c r="AE2620" i="1"/>
  <c r="AL2620" i="1" s="1"/>
  <c r="AS2620" i="1" s="1"/>
  <c r="AE1425" i="1"/>
  <c r="AS1425" i="1" s="1"/>
  <c r="AU1222" i="1"/>
  <c r="AE1222" i="1"/>
  <c r="AS1222" i="1" s="1"/>
  <c r="AU2457" i="1"/>
  <c r="AE2457" i="1"/>
  <c r="AL2457" i="1" s="1"/>
  <c r="AS2457" i="1" s="1"/>
  <c r="AE1238" i="1"/>
  <c r="AS1238" i="1" s="1"/>
  <c r="AS1272" i="1"/>
  <c r="AE706" i="1"/>
  <c r="AS706" i="1" s="1"/>
  <c r="AE1346" i="1"/>
  <c r="AS1346" i="1" s="1"/>
  <c r="AE1377" i="1"/>
  <c r="AS1377" i="1" s="1"/>
  <c r="AE1409" i="1"/>
  <c r="AS1409" i="1" s="1"/>
  <c r="AE2356" i="1"/>
  <c r="AL2356" i="1" s="1"/>
  <c r="AS2356" i="1" s="1"/>
  <c r="AE2412" i="1"/>
  <c r="AL2412" i="1" s="1"/>
  <c r="AS2412" i="1" s="1"/>
  <c r="AE2669" i="1"/>
  <c r="AL2669" i="1" s="1"/>
  <c r="AS2669" i="1" s="1"/>
  <c r="AE767" i="1"/>
  <c r="AS767" i="1" s="1"/>
  <c r="AE1084" i="1"/>
  <c r="AS1084" i="1" s="1"/>
  <c r="AE1210" i="1"/>
  <c r="AS1210" i="1" s="1"/>
  <c r="AE1236" i="1"/>
  <c r="AS1236" i="1" s="1"/>
  <c r="AE2137" i="1"/>
  <c r="AS2137" i="1" s="1"/>
  <c r="AS735" i="1"/>
  <c r="AE966" i="1"/>
  <c r="AS966" i="1" s="1"/>
  <c r="AU1060" i="1"/>
  <c r="AE1060" i="1"/>
  <c r="AS1060" i="1" s="1"/>
  <c r="AU1188" i="1"/>
  <c r="AE1188" i="1"/>
  <c r="AS1188" i="1" s="1"/>
  <c r="AE1805" i="1"/>
  <c r="AS1805" i="1" s="1"/>
  <c r="AE1750" i="1"/>
  <c r="AS1750" i="1" s="1"/>
  <c r="AE2187" i="1"/>
  <c r="AL2187" i="1" s="1"/>
  <c r="AS2187" i="1" s="1"/>
  <c r="AS794" i="1"/>
  <c r="AE1598" i="1"/>
  <c r="AS1598" i="1" s="1"/>
  <c r="AE2596" i="1"/>
  <c r="AL2596" i="1" s="1"/>
  <c r="AS2596" i="1" s="1"/>
  <c r="AU1293" i="1"/>
  <c r="AE1293" i="1"/>
  <c r="AS1293" i="1" s="1"/>
  <c r="AE1595" i="1"/>
  <c r="AS605" i="1"/>
  <c r="AE1473" i="1"/>
  <c r="AS1473" i="1" s="1"/>
  <c r="AE1418" i="1"/>
  <c r="AS1418" i="1" s="1"/>
  <c r="AU2134" i="1"/>
  <c r="AE2134" i="1"/>
  <c r="AS2134" i="1" s="1"/>
  <c r="BA955" i="1"/>
  <c r="BC955" i="1" s="1"/>
  <c r="AZ955" i="1"/>
  <c r="BA1085" i="1"/>
  <c r="BC1085" i="1" s="1"/>
  <c r="AZ1085" i="1"/>
  <c r="AU1297" i="1"/>
  <c r="AE1297" i="1"/>
  <c r="AS1297" i="1" s="1"/>
  <c r="AE813" i="1"/>
  <c r="AS813" i="1" s="1"/>
  <c r="AE2462" i="1"/>
  <c r="AL2462" i="1" s="1"/>
  <c r="AS2462" i="1" s="1"/>
  <c r="AE1264" i="1"/>
  <c r="AS1264" i="1" s="1"/>
  <c r="AE1110" i="1"/>
  <c r="AS1110" i="1" s="1"/>
  <c r="AE1179" i="1"/>
  <c r="AS1179" i="1" s="1"/>
  <c r="AE1054" i="1"/>
  <c r="AS1054" i="1" s="1"/>
  <c r="AU1093" i="1"/>
  <c r="AE1093" i="1"/>
  <c r="AS1093" i="1" s="1"/>
  <c r="AE2191" i="1"/>
  <c r="AL2191" i="1" s="1"/>
  <c r="AS2191" i="1" s="1"/>
  <c r="AE931" i="1"/>
  <c r="AS931" i="1" s="1"/>
  <c r="AE2441" i="1"/>
  <c r="AL2441" i="1" s="1"/>
  <c r="AS2441" i="1" s="1"/>
  <c r="AE1414" i="1"/>
  <c r="AS1414" i="1" s="1"/>
  <c r="AZ1057" i="1"/>
  <c r="AS447" i="1"/>
  <c r="AE1315" i="1"/>
  <c r="AS1315" i="1" s="1"/>
  <c r="AE1237" i="1"/>
  <c r="AS1237" i="1" s="1"/>
  <c r="AS593" i="1"/>
  <c r="AE1803" i="1"/>
  <c r="AL1803" i="1" s="1"/>
  <c r="AE979" i="1"/>
  <c r="AS979" i="1" s="1"/>
  <c r="AE1126" i="1"/>
  <c r="AS1126" i="1" s="1"/>
  <c r="AE1190" i="1"/>
  <c r="AS1190" i="1" s="1"/>
  <c r="AE1368" i="1"/>
  <c r="AS1368" i="1" s="1"/>
  <c r="AE1287" i="1"/>
  <c r="AS1287" i="1" s="1"/>
  <c r="AE2152" i="1"/>
  <c r="AL2152" i="1" s="1"/>
  <c r="AS2152" i="1" s="1"/>
  <c r="AE676" i="1"/>
  <c r="AS676" i="1" s="1"/>
  <c r="AE943" i="1"/>
  <c r="AS943" i="1" s="1"/>
  <c r="AE1006" i="1"/>
  <c r="AS1006" i="1" s="1"/>
  <c r="AE1220" i="1"/>
  <c r="AS1220" i="1" s="1"/>
  <c r="AE1208" i="1"/>
  <c r="AS1208" i="1" s="1"/>
  <c r="AE1387" i="1"/>
  <c r="AS1387" i="1" s="1"/>
  <c r="AE825" i="1"/>
  <c r="AS825" i="1" s="1"/>
  <c r="AS1431" i="1"/>
  <c r="AE2161" i="1"/>
  <c r="AL2161" i="1" s="1"/>
  <c r="AS2161" i="1" s="1"/>
  <c r="AE1411" i="1"/>
  <c r="AS1411" i="1" s="1"/>
  <c r="AE1455" i="1"/>
  <c r="AS1455" i="1" s="1"/>
  <c r="AE2150" i="1"/>
  <c r="AL2150" i="1" s="1"/>
  <c r="AS2150" i="1" s="1"/>
  <c r="AE1116" i="1"/>
  <c r="AS1116" i="1" s="1"/>
  <c r="AU1242" i="1"/>
  <c r="AE1242" i="1"/>
  <c r="AS1242" i="1" s="1"/>
  <c r="AU1364" i="1"/>
  <c r="AE1364" i="1"/>
  <c r="AS1364" i="1" s="1"/>
  <c r="AE834" i="1"/>
  <c r="AS834" i="1" s="1"/>
  <c r="AE934" i="1"/>
  <c r="AS934" i="1" s="1"/>
  <c r="AU1156" i="1"/>
  <c r="AE1156" i="1"/>
  <c r="AS1156" i="1" s="1"/>
  <c r="AE1570" i="1"/>
  <c r="AE2186" i="1"/>
  <c r="AL2186" i="1" s="1"/>
  <c r="AS2186" i="1" s="1"/>
  <c r="AE2535" i="1"/>
  <c r="AL2535" i="1" s="1"/>
  <c r="AS2535" i="1" s="1"/>
  <c r="AS2562" i="1"/>
  <c r="AE2637" i="1"/>
  <c r="AL2637" i="1" s="1"/>
  <c r="AS2637" i="1" s="1"/>
  <c r="AE2577" i="1"/>
  <c r="AL2577" i="1" s="1"/>
  <c r="AE1508" i="1"/>
  <c r="AS1508" i="1" s="1"/>
  <c r="AU1176" i="1"/>
  <c r="AE1176" i="1"/>
  <c r="AS1176" i="1" s="1"/>
  <c r="AE832" i="1"/>
  <c r="AS1867" i="1"/>
  <c r="AE830" i="1"/>
  <c r="AS830" i="1" s="1"/>
  <c r="AE2619" i="1"/>
  <c r="AL2619" i="1" s="1"/>
  <c r="AS2619" i="1" s="1"/>
  <c r="AS1760" i="1"/>
  <c r="AS1660" i="1"/>
  <c r="AS1924" i="1"/>
  <c r="AS2303" i="1"/>
  <c r="AS2602" i="1"/>
  <c r="AE1020" i="1"/>
  <c r="AS1020" i="1" s="1"/>
  <c r="AS2529" i="1"/>
  <c r="AS2547" i="1"/>
  <c r="AS738" i="1"/>
  <c r="AS2612" i="1"/>
  <c r="AE1233" i="1"/>
  <c r="AS1233" i="1" s="1"/>
  <c r="AS2595" i="1"/>
  <c r="BA2497" i="1"/>
  <c r="BC2497" i="1" s="1"/>
  <c r="AS905" i="1"/>
  <c r="AS1762" i="1"/>
  <c r="AS693" i="1"/>
  <c r="AS733" i="1"/>
  <c r="AS832" i="1"/>
  <c r="AS1919" i="1"/>
  <c r="AS2745" i="1"/>
  <c r="AS2520" i="1"/>
  <c r="AZ1444" i="1"/>
  <c r="AU684" i="1"/>
  <c r="AE684" i="1"/>
  <c r="AS684" i="1" s="1"/>
  <c r="AU851" i="1"/>
  <c r="AE851" i="1"/>
  <c r="AS851" i="1" s="1"/>
  <c r="AU811" i="1"/>
  <c r="AE811" i="1"/>
  <c r="AS811" i="1" s="1"/>
  <c r="AU1355" i="1"/>
  <c r="AE1355" i="1"/>
  <c r="AS1355" i="1" s="1"/>
  <c r="AU1394" i="1"/>
  <c r="AE1394" i="1"/>
  <c r="AS1394" i="1" s="1"/>
  <c r="AU1029" i="1"/>
  <c r="AE1029" i="1"/>
  <c r="AS1029" i="1" s="1"/>
  <c r="AU1155" i="1"/>
  <c r="AE1155" i="1"/>
  <c r="AS1155" i="1" s="1"/>
  <c r="AU1218" i="1"/>
  <c r="AE1218" i="1"/>
  <c r="AS1218" i="1" s="1"/>
  <c r="AU2435" i="1"/>
  <c r="AE2435" i="1"/>
  <c r="AL2435" i="1" s="1"/>
  <c r="AS2435" i="1" s="1"/>
  <c r="AU2433" i="1"/>
  <c r="AE2433" i="1"/>
  <c r="AL2433" i="1" s="1"/>
  <c r="AU2409" i="1"/>
  <c r="AE2409" i="1"/>
  <c r="AL2409" i="1" s="1"/>
  <c r="AS2409" i="1" s="1"/>
  <c r="AU1404" i="1"/>
  <c r="AE1404" i="1"/>
  <c r="AS1404" i="1" s="1"/>
  <c r="AE1177" i="1"/>
  <c r="AS1177" i="1" s="1"/>
  <c r="AE2416" i="1"/>
  <c r="AL2416" i="1" s="1"/>
  <c r="AS2416" i="1" s="1"/>
  <c r="AU2181" i="1"/>
  <c r="AE2181" i="1"/>
  <c r="AL2181" i="1" s="1"/>
  <c r="AS2181" i="1" s="1"/>
  <c r="AU2569" i="1"/>
  <c r="AE2569" i="1"/>
  <c r="AL2569" i="1" s="1"/>
  <c r="AU1256" i="1"/>
  <c r="AE1256" i="1"/>
  <c r="AS1256" i="1" s="1"/>
  <c r="AU2153" i="1"/>
  <c r="AE2153" i="1"/>
  <c r="AL2153" i="1" s="1"/>
  <c r="AS2153" i="1" s="1"/>
  <c r="AU2628" i="1"/>
  <c r="AE2628" i="1"/>
  <c r="AL2628" i="1" s="1"/>
  <c r="AS2628" i="1" s="1"/>
  <c r="AE1081" i="1"/>
  <c r="AS1081" i="1" s="1"/>
  <c r="AS699" i="1"/>
  <c r="AU1445" i="1"/>
  <c r="AE1445" i="1"/>
  <c r="AS1445" i="1" s="1"/>
  <c r="BA1239" i="1"/>
  <c r="BC1239" i="1" s="1"/>
  <c r="AZ1239" i="1"/>
  <c r="BA1621" i="1"/>
  <c r="BC1621" i="1" s="1"/>
  <c r="AZ1621" i="1"/>
  <c r="AU2151" i="1"/>
  <c r="AE2151" i="1"/>
  <c r="AL2151" i="1" s="1"/>
  <c r="AS2151" i="1" s="1"/>
  <c r="AU2112" i="1"/>
  <c r="AE2112" i="1"/>
  <c r="AS2112" i="1" s="1"/>
  <c r="AU2403" i="1"/>
  <c r="AE2403" i="1"/>
  <c r="AL2403" i="1" s="1"/>
  <c r="AS2403" i="1" s="1"/>
  <c r="AU2472" i="1"/>
  <c r="AE2472" i="1"/>
  <c r="AL2472" i="1" s="1"/>
  <c r="AS2472" i="1" s="1"/>
  <c r="AU2590" i="1"/>
  <c r="AE2590" i="1"/>
  <c r="AL2590" i="1" s="1"/>
  <c r="AU2085" i="1"/>
  <c r="AE2085" i="1"/>
  <c r="AS2085" i="1" s="1"/>
  <c r="AU678" i="1"/>
  <c r="AE678" i="1"/>
  <c r="AS678" i="1" s="1"/>
  <c r="AU1211" i="1"/>
  <c r="AE1211" i="1"/>
  <c r="AS1211" i="1" s="1"/>
  <c r="AU1454" i="1"/>
  <c r="AE1454" i="1"/>
  <c r="AS1454" i="1" s="1"/>
  <c r="AU1603" i="1"/>
  <c r="AE1603" i="1"/>
  <c r="AS1603" i="1" s="1"/>
  <c r="AU2582" i="1"/>
  <c r="AE2582" i="1"/>
  <c r="AL2582" i="1" s="1"/>
  <c r="AS2582" i="1" s="1"/>
  <c r="AU1123" i="1"/>
  <c r="AE1123" i="1"/>
  <c r="AS1123" i="1" s="1"/>
  <c r="AU1187" i="1"/>
  <c r="AE1187" i="1"/>
  <c r="AS1187" i="1" s="1"/>
  <c r="AP986" i="1"/>
  <c r="AS986" i="1"/>
  <c r="AE1749" i="1"/>
  <c r="AS1749" i="1" s="1"/>
  <c r="AE682" i="1"/>
  <c r="AS682" i="1" s="1"/>
  <c r="AU1348" i="1"/>
  <c r="AE1348" i="1"/>
  <c r="AS1348" i="1" s="1"/>
  <c r="AU1362" i="1"/>
  <c r="AE1362" i="1"/>
  <c r="AS1362" i="1" s="1"/>
  <c r="AU1625" i="1"/>
  <c r="AE1625" i="1"/>
  <c r="AS1625" i="1" s="1"/>
  <c r="AU1363" i="1"/>
  <c r="AE1363" i="1"/>
  <c r="AS1363" i="1" s="1"/>
  <c r="AU1530" i="1"/>
  <c r="AE1530" i="1"/>
  <c r="AS1530" i="1" s="1"/>
  <c r="AU2526" i="1"/>
  <c r="AE2526" i="1"/>
  <c r="AL2526" i="1" s="1"/>
  <c r="AE900" i="1"/>
  <c r="AS900" i="1" s="1"/>
  <c r="AE963" i="1"/>
  <c r="AS963" i="1" s="1"/>
  <c r="AE807" i="1"/>
  <c r="AS807" i="1" s="1"/>
  <c r="AE814" i="1"/>
  <c r="AS814" i="1" s="1"/>
  <c r="AE681" i="1"/>
  <c r="AS681" i="1" s="1"/>
  <c r="AE992" i="1"/>
  <c r="AS992" i="1" s="1"/>
  <c r="AE690" i="1"/>
  <c r="AS690" i="1" s="1"/>
  <c r="AE839" i="1"/>
  <c r="AS839" i="1" s="1"/>
  <c r="AE711" i="1"/>
  <c r="AS711" i="1" s="1"/>
  <c r="AU936" i="1"/>
  <c r="AE936" i="1"/>
  <c r="AS936" i="1" s="1"/>
  <c r="AU1359" i="1"/>
  <c r="AE1359" i="1"/>
  <c r="AS1359" i="1" s="1"/>
  <c r="AU1617" i="1"/>
  <c r="AE1617" i="1"/>
  <c r="AS1617" i="1" s="1"/>
  <c r="AU2482" i="1"/>
  <c r="AE2482" i="1"/>
  <c r="AL2482" i="1" s="1"/>
  <c r="AU2574" i="1"/>
  <c r="AE2574" i="1"/>
  <c r="AL2574" i="1" s="1"/>
  <c r="AU2337" i="1"/>
  <c r="AE2337" i="1"/>
  <c r="AL2337" i="1" s="1"/>
  <c r="AS2337" i="1" s="1"/>
  <c r="AU704" i="1"/>
  <c r="AE704" i="1"/>
  <c r="AS704" i="1" s="1"/>
  <c r="AU2197" i="1"/>
  <c r="AE2197" i="1"/>
  <c r="AL2197" i="1" s="1"/>
  <c r="AS2197" i="1" s="1"/>
  <c r="AU2344" i="1"/>
  <c r="AE2344" i="1"/>
  <c r="AL2344" i="1" s="1"/>
  <c r="AS2344" i="1" s="1"/>
  <c r="AU2342" i="1"/>
  <c r="AE2342" i="1"/>
  <c r="AL2342" i="1" s="1"/>
  <c r="AS2342" i="1" s="1"/>
  <c r="AU1085" i="1"/>
  <c r="AE1085" i="1"/>
  <c r="AS1085" i="1" s="1"/>
  <c r="AU1148" i="1"/>
  <c r="AE1148" i="1"/>
  <c r="AS1148" i="1" s="1"/>
  <c r="AU1180" i="1"/>
  <c r="AE1180" i="1"/>
  <c r="AS1180" i="1" s="1"/>
  <c r="AU1243" i="1"/>
  <c r="AE1243" i="1"/>
  <c r="AS1243" i="1" s="1"/>
  <c r="AU2013" i="1"/>
  <c r="AE2013" i="1"/>
  <c r="AS2013" i="1" s="1"/>
  <c r="AU1533" i="1"/>
  <c r="AE1533" i="1"/>
  <c r="AS1533" i="1" s="1"/>
  <c r="AU1370" i="1"/>
  <c r="AE1370" i="1"/>
  <c r="AS1370" i="1" s="1"/>
  <c r="AU1747" i="1"/>
  <c r="AE1747" i="1"/>
  <c r="AS1747" i="1" s="1"/>
  <c r="AS1894" i="1"/>
  <c r="AU2061" i="1"/>
  <c r="AE2061" i="1"/>
  <c r="AS2061" i="1" s="1"/>
  <c r="AU2450" i="1"/>
  <c r="AE2450" i="1"/>
  <c r="AL2450" i="1" s="1"/>
  <c r="AS2450" i="1" s="1"/>
  <c r="AU2517" i="1"/>
  <c r="AE2517" i="1"/>
  <c r="AL2517" i="1" s="1"/>
  <c r="AS2517" i="1" s="1"/>
  <c r="AU2195" i="1"/>
  <c r="AE2195" i="1"/>
  <c r="AL2195" i="1" s="1"/>
  <c r="AS2195" i="1" s="1"/>
  <c r="AU2429" i="1"/>
  <c r="AE2429" i="1"/>
  <c r="AL2429" i="1" s="1"/>
  <c r="AU1380" i="1"/>
  <c r="AE1380" i="1"/>
  <c r="AS1380" i="1" s="1"/>
  <c r="AE796" i="1"/>
  <c r="AS796" i="1" s="1"/>
  <c r="AU1207" i="1"/>
  <c r="AE1207" i="1"/>
  <c r="AS1207" i="1" s="1"/>
  <c r="AU846" i="1"/>
  <c r="AE846" i="1"/>
  <c r="AS846" i="1" s="1"/>
  <c r="AZ1109" i="1"/>
  <c r="BA1109" i="1"/>
  <c r="BC1109" i="1" s="1"/>
  <c r="AU1406" i="1"/>
  <c r="AE1406" i="1"/>
  <c r="AS1406" i="1" s="1"/>
  <c r="AU2205" i="1"/>
  <c r="AE2205" i="1"/>
  <c r="AL2205" i="1" s="1"/>
  <c r="AS2205" i="1" s="1"/>
  <c r="AU2019" i="1"/>
  <c r="AE2019" i="1"/>
  <c r="AS2019" i="1" s="1"/>
  <c r="AU2093" i="1"/>
  <c r="AE2093" i="1"/>
  <c r="AS2093" i="1" s="1"/>
  <c r="AU820" i="1"/>
  <c r="AE820" i="1"/>
  <c r="AS820" i="1" s="1"/>
  <c r="AU2058" i="1"/>
  <c r="AE2058" i="1"/>
  <c r="AS2058" i="1" s="1"/>
  <c r="AU2512" i="1"/>
  <c r="AE2512" i="1"/>
  <c r="AL2512" i="1" s="1"/>
  <c r="AE680" i="1"/>
  <c r="AS680" i="1" s="1"/>
  <c r="AE687" i="1"/>
  <c r="AS687" i="1" s="1"/>
  <c r="AU1226" i="1"/>
  <c r="AE1226" i="1"/>
  <c r="AS1226" i="1" s="1"/>
  <c r="AU1374" i="1"/>
  <c r="AE1374" i="1"/>
  <c r="AS1374" i="1" s="1"/>
  <c r="AU2139" i="1"/>
  <c r="AE2139" i="1"/>
  <c r="AS2139" i="1" s="1"/>
  <c r="AU2518" i="1"/>
  <c r="AE2518" i="1"/>
  <c r="AL2518" i="1" s="1"/>
  <c r="AS2518" i="1" s="1"/>
  <c r="AU2188" i="1"/>
  <c r="AE2188" i="1"/>
  <c r="AL2188" i="1" s="1"/>
  <c r="AS2188" i="1" s="1"/>
  <c r="AU2525" i="1"/>
  <c r="AE2525" i="1"/>
  <c r="AL2525" i="1" s="1"/>
  <c r="AU2056" i="1"/>
  <c r="AE2056" i="1"/>
  <c r="AS2056" i="1" s="1"/>
  <c r="AU2638" i="1"/>
  <c r="AE2638" i="1"/>
  <c r="AL2638" i="1" s="1"/>
  <c r="AU1147" i="1"/>
  <c r="AE1147" i="1"/>
  <c r="AS1147" i="1" s="1"/>
  <c r="AE1268" i="1"/>
  <c r="AS1268" i="1" s="1"/>
  <c r="AE1331" i="1"/>
  <c r="AS1331" i="1" s="1"/>
  <c r="AE1082" i="1"/>
  <c r="AS1082" i="1" s="1"/>
  <c r="AE1161" i="1"/>
  <c r="AS1161" i="1" s="1"/>
  <c r="AE1240" i="1"/>
  <c r="AS1240" i="1" s="1"/>
  <c r="AE792" i="1"/>
  <c r="AS792" i="1" s="1"/>
  <c r="AE945" i="1"/>
  <c r="AS945" i="1" s="1"/>
  <c r="AE1221" i="1"/>
  <c r="AS1221" i="1" s="1"/>
  <c r="AE1472" i="1"/>
  <c r="AS1472" i="1" s="1"/>
  <c r="AE674" i="1"/>
  <c r="AS674" i="1" s="1"/>
  <c r="AE892" i="1"/>
  <c r="AS892" i="1" s="1"/>
  <c r="AE828" i="1"/>
  <c r="AS828" i="1" s="1"/>
  <c r="AE686" i="1"/>
  <c r="AS686" i="1" s="1"/>
  <c r="AE1360" i="1"/>
  <c r="AS1360" i="1" s="1"/>
  <c r="AE1042" i="1"/>
  <c r="AS1042" i="1" s="1"/>
  <c r="AE1169" i="1"/>
  <c r="AS1169" i="1" s="1"/>
  <c r="AE673" i="1"/>
  <c r="AS673" i="1" s="1"/>
  <c r="AE1058" i="1"/>
  <c r="AS1058" i="1" s="1"/>
  <c r="AE1286" i="1"/>
  <c r="AS1286" i="1" s="1"/>
  <c r="AE1310" i="1"/>
  <c r="AS1310" i="1" s="1"/>
  <c r="AE726" i="1"/>
  <c r="AS726" i="1" s="1"/>
  <c r="AE843" i="1"/>
  <c r="AS843" i="1" s="1"/>
  <c r="AE1253" i="1"/>
  <c r="AS1253" i="1" s="1"/>
  <c r="AE1319" i="1"/>
  <c r="AS1319" i="1" s="1"/>
  <c r="AE1294" i="1"/>
  <c r="AS1294" i="1" s="1"/>
  <c r="AE1336" i="1"/>
  <c r="AS1336" i="1" s="1"/>
  <c r="AE932" i="1"/>
  <c r="AS932" i="1" s="1"/>
  <c r="AU805" i="1"/>
  <c r="AE805" i="1"/>
  <c r="AS805" i="1" s="1"/>
  <c r="AE1227" i="1"/>
  <c r="AS1227" i="1" s="1"/>
  <c r="AE1351" i="1"/>
  <c r="AS1351" i="1" s="1"/>
  <c r="AE1367" i="1"/>
  <c r="AS1367" i="1" s="1"/>
  <c r="AU2155" i="1"/>
  <c r="AE2155" i="1"/>
  <c r="AL2155" i="1" s="1"/>
  <c r="AS2155" i="1" s="1"/>
  <c r="AU2427" i="1"/>
  <c r="AE2427" i="1"/>
  <c r="AL2427" i="1" s="1"/>
  <c r="AS2427" i="1" s="1"/>
  <c r="AU2043" i="1"/>
  <c r="AE2043" i="1"/>
  <c r="AS2043" i="1" s="1"/>
  <c r="AU2096" i="1"/>
  <c r="AE2096" i="1"/>
  <c r="AS2096" i="1" s="1"/>
  <c r="AE1350" i="1"/>
  <c r="AS1350" i="1" s="1"/>
  <c r="AU1503" i="1"/>
  <c r="AE1503" i="1"/>
  <c r="AS1503" i="1" s="1"/>
  <c r="AU2346" i="1"/>
  <c r="AE2346" i="1"/>
  <c r="AL2346" i="1" s="1"/>
  <c r="AS2346" i="1" s="1"/>
  <c r="AU2175" i="1"/>
  <c r="AE2175" i="1"/>
  <c r="AL2175" i="1" s="1"/>
  <c r="AS2175" i="1" s="1"/>
  <c r="AU1423" i="1"/>
  <c r="AE1423" i="1"/>
  <c r="AS1423" i="1" s="1"/>
  <c r="AU1386" i="1"/>
  <c r="AE1386" i="1"/>
  <c r="AS1386" i="1" s="1"/>
  <c r="AU1599" i="1"/>
  <c r="AE1599" i="1"/>
  <c r="AU2470" i="1"/>
  <c r="AE2470" i="1"/>
  <c r="AL2470" i="1" s="1"/>
  <c r="AU1511" i="1"/>
  <c r="AE1511" i="1"/>
  <c r="AS1511" i="1" s="1"/>
  <c r="AS2605" i="1"/>
  <c r="AU1135" i="1"/>
  <c r="AE1135" i="1"/>
  <c r="AS1135" i="1" s="1"/>
  <c r="AU810" i="1"/>
  <c r="AE810" i="1"/>
  <c r="AS810" i="1" s="1"/>
  <c r="AU1130" i="1"/>
  <c r="AE1130" i="1"/>
  <c r="AS1130" i="1" s="1"/>
  <c r="AU1623" i="1"/>
  <c r="AE1623" i="1"/>
  <c r="AS1623" i="1" s="1"/>
  <c r="AU2583" i="1"/>
  <c r="AE2583" i="1"/>
  <c r="AL2583" i="1" s="1"/>
  <c r="AU1073" i="1"/>
  <c r="AE1073" i="1"/>
  <c r="AS1073" i="1" s="1"/>
  <c r="AU1312" i="1"/>
  <c r="AE1312" i="1"/>
  <c r="AS1312" i="1" s="1"/>
  <c r="AU1225" i="1"/>
  <c r="AE1225" i="1"/>
  <c r="AS1225" i="1" s="1"/>
  <c r="AU1543" i="1"/>
  <c r="AE1543" i="1"/>
  <c r="AS1543" i="1" s="1"/>
  <c r="AS2035" i="1"/>
  <c r="AE2414" i="1"/>
  <c r="AL2414" i="1" s="1"/>
  <c r="AS2414" i="1" s="1"/>
  <c r="AE2168" i="1"/>
  <c r="AL2168" i="1" s="1"/>
  <c r="AS2168" i="1" s="1"/>
  <c r="AE1592" i="1"/>
  <c r="AS2534" i="1"/>
  <c r="AE1539" i="1"/>
  <c r="AE768" i="1"/>
  <c r="AS768" i="1" s="1"/>
  <c r="AE1602" i="1"/>
  <c r="AS1602" i="1" s="1"/>
  <c r="AE1495" i="1"/>
  <c r="AS1495" i="1" s="1"/>
  <c r="AE2415" i="1"/>
  <c r="AL2415" i="1" s="1"/>
  <c r="AS2415" i="1" s="1"/>
  <c r="AE2618" i="1"/>
  <c r="AL2618" i="1" s="1"/>
  <c r="AS2779" i="1"/>
  <c r="AS2604" i="1"/>
  <c r="AE1215" i="1"/>
  <c r="AS1215" i="1" s="1"/>
  <c r="AE1798" i="1"/>
  <c r="AS1798" i="1" s="1"/>
  <c r="AE1115" i="1"/>
  <c r="AS1115" i="1" s="1"/>
  <c r="AE709" i="1"/>
  <c r="AS709" i="1" s="1"/>
  <c r="AE893" i="1"/>
  <c r="AS893" i="1" s="1"/>
  <c r="AE1170" i="1"/>
  <c r="AS1170" i="1" s="1"/>
  <c r="AE2539" i="1"/>
  <c r="AL2539" i="1" s="1"/>
  <c r="AS2539" i="1" s="1"/>
  <c r="AZ1336" i="1"/>
  <c r="AS1955" i="1"/>
  <c r="AS643" i="1"/>
  <c r="AZ1193" i="1"/>
  <c r="AZ1564" i="1"/>
  <c r="AZ1508" i="1"/>
  <c r="AS1789" i="1"/>
  <c r="AS1773" i="1"/>
  <c r="AS2271" i="1"/>
  <c r="AS1343" i="1"/>
  <c r="AE2122" i="1"/>
  <c r="AS2122" i="1" s="1"/>
  <c r="AS703" i="1"/>
  <c r="AS2570" i="1"/>
  <c r="AE1023" i="1"/>
  <c r="AS1023" i="1" s="1"/>
  <c r="AE1030" i="1"/>
  <c r="AS1030" i="1" s="1"/>
  <c r="AE1061" i="1"/>
  <c r="AS1061" i="1" s="1"/>
  <c r="AE1149" i="1"/>
  <c r="AS1149" i="1" s="1"/>
  <c r="AE1181" i="1"/>
  <c r="AS1181" i="1" s="1"/>
  <c r="AE1212" i="1"/>
  <c r="AS1212" i="1" s="1"/>
  <c r="AE1415" i="1"/>
  <c r="AS1415" i="1" s="1"/>
  <c r="AS1700" i="1"/>
  <c r="AE2208" i="1"/>
  <c r="AL2208" i="1" s="1"/>
  <c r="AS2208" i="1" s="1"/>
  <c r="AE2458" i="1"/>
  <c r="AL2458" i="1" s="1"/>
  <c r="AS2458" i="1" s="1"/>
  <c r="AE2453" i="1"/>
  <c r="AL2453" i="1" s="1"/>
  <c r="AS2453" i="1" s="1"/>
  <c r="AE2558" i="1"/>
  <c r="AL2558" i="1" s="1"/>
  <c r="AS2558" i="1" s="1"/>
  <c r="AE2046" i="1"/>
  <c r="AS2046" i="1" s="1"/>
  <c r="AE2180" i="1"/>
  <c r="AL2180" i="1" s="1"/>
  <c r="AS2180" i="1" s="1"/>
  <c r="AS1534" i="1"/>
  <c r="AS651" i="1"/>
  <c r="AE2459" i="1"/>
  <c r="AL2459" i="1" s="1"/>
  <c r="AS2459" i="1" s="1"/>
  <c r="AE2711" i="1"/>
  <c r="AL2711" i="1" s="1"/>
  <c r="AE2401" i="1"/>
  <c r="AL2401" i="1" s="1"/>
  <c r="AS2401" i="1" s="1"/>
  <c r="AS1841" i="1"/>
  <c r="AE1305" i="1"/>
  <c r="AS1305" i="1" s="1"/>
  <c r="AE2138" i="1"/>
  <c r="AS2138" i="1" s="1"/>
  <c r="AE1194" i="1"/>
  <c r="AS1194" i="1" s="1"/>
  <c r="AE685" i="1"/>
  <c r="AS685" i="1" s="1"/>
  <c r="AE1453" i="1"/>
  <c r="AS1453" i="1" s="1"/>
  <c r="AE2531" i="1"/>
  <c r="AL2531" i="1" s="1"/>
  <c r="AZ1482" i="1"/>
  <c r="AS1430" i="1"/>
  <c r="AS632" i="1"/>
  <c r="AS886" i="1"/>
  <c r="AS862" i="1"/>
  <c r="AS1053" i="1"/>
  <c r="AS1874" i="1"/>
  <c r="AS778" i="1"/>
  <c r="AS1787" i="1"/>
  <c r="AS871" i="1"/>
  <c r="AS2478" i="1"/>
  <c r="AS2756" i="1"/>
  <c r="AS2654" i="1"/>
  <c r="AS2695" i="1"/>
  <c r="AS2786" i="1"/>
  <c r="AS1746" i="1"/>
  <c r="AS550" i="1"/>
  <c r="AS2821" i="1"/>
  <c r="AS2302" i="1"/>
  <c r="AS2676" i="1"/>
  <c r="BA2197" i="1"/>
  <c r="BC2197" i="1" s="1"/>
  <c r="AZ994" i="1"/>
  <c r="BA1321" i="1"/>
  <c r="BC1321" i="1" s="1"/>
  <c r="AZ2623" i="1"/>
  <c r="AS610" i="1"/>
  <c r="AS1378" i="1"/>
  <c r="AS614" i="1"/>
  <c r="AS620" i="1"/>
  <c r="AS1247" i="1"/>
  <c r="AS1189" i="1"/>
  <c r="AS2300" i="1"/>
  <c r="AS2255" i="1"/>
  <c r="AS2802" i="1"/>
  <c r="AS1704" i="1"/>
  <c r="AS637" i="1"/>
  <c r="AS2580" i="1"/>
  <c r="AS2540" i="1"/>
  <c r="AS1935" i="1"/>
  <c r="AS1325" i="1"/>
  <c r="AS856" i="1"/>
  <c r="AS1388" i="1"/>
  <c r="AS2765" i="1"/>
  <c r="AS2607" i="1"/>
  <c r="AS2776" i="1"/>
  <c r="AS2515" i="1"/>
  <c r="AS2740" i="1"/>
  <c r="BA1346" i="1"/>
  <c r="BC1346" i="1" s="1"/>
  <c r="BA2533" i="1"/>
  <c r="BC2533" i="1" s="1"/>
  <c r="BA2421" i="1"/>
  <c r="BC2421" i="1" s="1"/>
  <c r="AZ2552" i="1"/>
  <c r="AS901" i="1"/>
  <c r="AS939" i="1"/>
  <c r="AS1438" i="1"/>
  <c r="AS1672" i="1"/>
  <c r="AS1703" i="1"/>
  <c r="AS2292" i="1"/>
  <c r="AS1952" i="1"/>
  <c r="AS1873" i="1"/>
  <c r="AS1333" i="1"/>
  <c r="AS949" i="1"/>
  <c r="AS2812" i="1"/>
  <c r="AS2733" i="1"/>
  <c r="AS2624" i="1"/>
  <c r="AS1125" i="1"/>
  <c r="AS1956" i="1"/>
  <c r="AS589" i="1"/>
  <c r="AS516" i="1"/>
  <c r="AS2584" i="1"/>
  <c r="AS1248" i="1"/>
  <c r="AS657" i="1"/>
  <c r="AS1259" i="1"/>
  <c r="AS2036" i="1"/>
  <c r="AS2790" i="1"/>
  <c r="AS889" i="1"/>
  <c r="AS2725" i="1"/>
  <c r="AS1668" i="1"/>
  <c r="AS2754" i="1"/>
  <c r="AS1345" i="1"/>
  <c r="AS2719" i="1"/>
  <c r="AS1929" i="1"/>
  <c r="AS2566" i="1"/>
  <c r="AS1354" i="1"/>
  <c r="AS1769" i="1"/>
  <c r="AS2746" i="1"/>
  <c r="AS2809" i="1"/>
  <c r="AS2513" i="1"/>
  <c r="AS1127" i="1"/>
  <c r="AS915" i="1"/>
  <c r="AS1758" i="1"/>
  <c r="AS1485" i="1"/>
  <c r="AS2548" i="1"/>
  <c r="AS2027" i="1"/>
  <c r="AZ1175" i="1"/>
  <c r="AS628" i="1"/>
  <c r="AS1662" i="1"/>
  <c r="AZ2110" i="1"/>
  <c r="AS1810" i="1"/>
  <c r="AS1948" i="1"/>
  <c r="AS885" i="1"/>
  <c r="AZ1597" i="1"/>
  <c r="AS866" i="1"/>
  <c r="AS1164" i="1"/>
  <c r="AS1244" i="1"/>
  <c r="AS802" i="1"/>
  <c r="AZ690" i="1"/>
  <c r="AS2631" i="1"/>
  <c r="AS609" i="1"/>
  <c r="AS1446" i="1"/>
  <c r="AS2527" i="1"/>
  <c r="AS2306" i="1"/>
  <c r="AS2777" i="1"/>
  <c r="AS2492" i="1"/>
  <c r="AS2785" i="1"/>
  <c r="AZ2491" i="1"/>
  <c r="AZ2338" i="1"/>
  <c r="AS2552" i="1"/>
  <c r="AS1544" i="1"/>
  <c r="AZ1045" i="1"/>
  <c r="AZ1270" i="1"/>
  <c r="AS988" i="1"/>
  <c r="AZ1306" i="1"/>
  <c r="BA1188" i="1"/>
  <c r="BC1188" i="1" s="1"/>
  <c r="BA691" i="1"/>
  <c r="BC691" i="1" s="1"/>
  <c r="BA1414" i="1"/>
  <c r="BC1414" i="1" s="1"/>
  <c r="AZ1134" i="1"/>
  <c r="AZ1614" i="1"/>
  <c r="AZ2454" i="1"/>
  <c r="AZ1185" i="1"/>
  <c r="AZ1226" i="1"/>
  <c r="AS2537" i="1"/>
  <c r="AS1509" i="1"/>
  <c r="AS1535" i="1"/>
  <c r="AS1568" i="1"/>
  <c r="AZ979" i="1"/>
  <c r="AZ1624" i="1"/>
  <c r="AZ2162" i="1"/>
  <c r="AS530" i="1"/>
  <c r="AZ681" i="1"/>
  <c r="AS618" i="1"/>
  <c r="AS2783" i="1"/>
  <c r="AS1506" i="1"/>
  <c r="AS2780" i="1"/>
  <c r="AS1035" i="1"/>
  <c r="AS1937" i="1"/>
  <c r="AS585" i="1"/>
  <c r="AS1891" i="1"/>
  <c r="AS2690" i="1"/>
  <c r="AS2818" i="1"/>
  <c r="AS2326" i="1"/>
  <c r="AS2023" i="1"/>
  <c r="AS1711" i="1"/>
  <c r="AS2543" i="1"/>
  <c r="AS696" i="1"/>
  <c r="AS1753" i="1"/>
  <c r="AS2769" i="1"/>
  <c r="AS1439" i="1"/>
  <c r="AS1770" i="1"/>
  <c r="AS2704" i="1"/>
  <c r="AS1742" i="1"/>
  <c r="AS629" i="1"/>
  <c r="AS1263" i="1"/>
  <c r="AS2609" i="1"/>
  <c r="AS2507" i="1"/>
  <c r="AS1655" i="1"/>
  <c r="AS2781" i="1"/>
  <c r="BA708" i="1"/>
  <c r="BC708" i="1" s="1"/>
  <c r="AS1160" i="1"/>
  <c r="AS1946" i="1"/>
  <c r="AS2006" i="1"/>
  <c r="AS791" i="1"/>
  <c r="AZ1340" i="1"/>
  <c r="AZ2208" i="1"/>
  <c r="AZ1312" i="1"/>
  <c r="AS1426" i="1"/>
  <c r="AS1606" i="1"/>
  <c r="AS2260" i="1"/>
  <c r="AZ1803" i="1"/>
  <c r="AS1421" i="1"/>
  <c r="AZ1589" i="1"/>
  <c r="AS1678" i="1"/>
  <c r="BA1293" i="1"/>
  <c r="BC1293" i="1" s="1"/>
  <c r="AS1899" i="1"/>
  <c r="AS1781" i="1"/>
  <c r="AZ2212" i="1"/>
  <c r="AS1633" i="1"/>
  <c r="AS919" i="1"/>
  <c r="AZ1372" i="1"/>
  <c r="AS523" i="1"/>
  <c r="AS838" i="1"/>
  <c r="AS1756" i="1"/>
  <c r="AS777" i="1"/>
  <c r="AS1927" i="1"/>
  <c r="AS2009" i="1"/>
  <c r="AS1953" i="1"/>
  <c r="AS779" i="1"/>
  <c r="AS1685" i="1"/>
  <c r="AS2646" i="1"/>
  <c r="AS1772" i="1"/>
  <c r="AS1844" i="1"/>
  <c r="AS771" i="1"/>
  <c r="AS598" i="1"/>
  <c r="AS601" i="1"/>
  <c r="AS582" i="1"/>
  <c r="AS2712" i="1"/>
  <c r="AS2705" i="1"/>
  <c r="AS2758" i="1"/>
  <c r="AS2762" i="1"/>
  <c r="AS2585" i="1"/>
  <c r="AS2510" i="1"/>
  <c r="AS2677" i="1"/>
  <c r="AS2801" i="1"/>
  <c r="AS1950" i="1"/>
  <c r="AS647" i="1"/>
  <c r="AS1594" i="1"/>
  <c r="AS1659" i="1"/>
  <c r="AS1191" i="1"/>
  <c r="AS1403" i="1"/>
  <c r="AS2505" i="1"/>
  <c r="AS1863" i="1"/>
  <c r="AS2608" i="1"/>
  <c r="AS2257" i="1"/>
  <c r="AZ2635" i="1"/>
  <c r="AZ1058" i="1"/>
  <c r="AZ1250" i="1"/>
  <c r="AZ1350" i="1"/>
  <c r="AU2702" i="1"/>
  <c r="AE2702" i="1"/>
  <c r="AL2702" i="1" s="1"/>
  <c r="AU2430" i="1"/>
  <c r="AE2430" i="1"/>
  <c r="AL2430" i="1" s="1"/>
  <c r="AU1121" i="1"/>
  <c r="AE1121" i="1"/>
  <c r="AS1121" i="1" s="1"/>
  <c r="AU823" i="1"/>
  <c r="AE823" i="1"/>
  <c r="AU952" i="1"/>
  <c r="AE952" i="1"/>
  <c r="AS952" i="1" s="1"/>
  <c r="AU1021" i="1"/>
  <c r="AE1021" i="1"/>
  <c r="AS1021" i="1" s="1"/>
  <c r="AU1385" i="1"/>
  <c r="AE1385" i="1"/>
  <c r="AU2018" i="1"/>
  <c r="AE2018" i="1"/>
  <c r="AS2018" i="1" s="1"/>
  <c r="AU2454" i="1"/>
  <c r="AE2454" i="1"/>
  <c r="AL2454" i="1" s="1"/>
  <c r="AS2454" i="1" s="1"/>
  <c r="AU833" i="1"/>
  <c r="AE833" i="1"/>
  <c r="AS833" i="1" s="1"/>
  <c r="AU1593" i="1"/>
  <c r="AE1593" i="1"/>
  <c r="AL1593" i="1" s="1"/>
  <c r="AU2164" i="1"/>
  <c r="AE2164" i="1"/>
  <c r="AL2164" i="1" s="1"/>
  <c r="AS2164" i="1" s="1"/>
  <c r="AS1817" i="1"/>
  <c r="AU1192" i="1"/>
  <c r="AE1192" i="1"/>
  <c r="AS1192" i="1" s="1"/>
  <c r="AU1167" i="1"/>
  <c r="AE1167" i="1"/>
  <c r="AS1167" i="1" s="1"/>
  <c r="AU955" i="1"/>
  <c r="AE955" i="1"/>
  <c r="AS955" i="1" s="1"/>
  <c r="AU2497" i="1"/>
  <c r="AE2497" i="1"/>
  <c r="AL2497" i="1" s="1"/>
  <c r="AU2576" i="1"/>
  <c r="AE2576" i="1"/>
  <c r="AL2576" i="1" s="1"/>
  <c r="AU1327" i="1"/>
  <c r="AE1327" i="1"/>
  <c r="AU1600" i="1"/>
  <c r="AE1600" i="1"/>
  <c r="AU836" i="1"/>
  <c r="AE836" i="1"/>
  <c r="AS836" i="1" s="1"/>
  <c r="AU784" i="1"/>
  <c r="AE784" i="1"/>
  <c r="AS784" i="1" s="1"/>
  <c r="AU894" i="1"/>
  <c r="AE894" i="1"/>
  <c r="AS894" i="1" s="1"/>
  <c r="AU1615" i="1"/>
  <c r="AE1615" i="1"/>
  <c r="AS1615" i="1" s="1"/>
  <c r="AU1601" i="1"/>
  <c r="AE1601" i="1"/>
  <c r="AS1601" i="1" s="1"/>
  <c r="AU2193" i="1"/>
  <c r="AE2193" i="1"/>
  <c r="AL2193" i="1" s="1"/>
  <c r="AS2193" i="1" s="1"/>
  <c r="AU793" i="1"/>
  <c r="AE793" i="1"/>
  <c r="AS793" i="1" s="1"/>
  <c r="AU1197" i="1"/>
  <c r="AE1197" i="1"/>
  <c r="AU1510" i="1"/>
  <c r="AE1510" i="1"/>
  <c r="AU2597" i="1"/>
  <c r="AE2597" i="1"/>
  <c r="AL2597" i="1" s="1"/>
  <c r="AU1046" i="1"/>
  <c r="AE1046" i="1"/>
  <c r="AS1046" i="1" s="1"/>
  <c r="AU2461" i="1"/>
  <c r="AE2461" i="1"/>
  <c r="AL2461" i="1" s="1"/>
  <c r="AS2461" i="1" s="1"/>
  <c r="AU1571" i="1"/>
  <c r="AE1571" i="1"/>
  <c r="AS1571" i="1" s="1"/>
  <c r="AU2586" i="1"/>
  <c r="AE2586" i="1"/>
  <c r="AL2586" i="1" s="1"/>
  <c r="AU2560" i="1"/>
  <c r="AE2560" i="1"/>
  <c r="AL2560" i="1" s="1"/>
  <c r="AU2118" i="1"/>
  <c r="AE2118" i="1"/>
  <c r="AS2118" i="1" s="1"/>
  <c r="AU853" i="1"/>
  <c r="AE853" i="1"/>
  <c r="AS853" i="1" s="1"/>
  <c r="AU1095" i="1"/>
  <c r="AE1095" i="1"/>
  <c r="AS1095" i="1" s="1"/>
  <c r="AU795" i="1"/>
  <c r="AE795" i="1"/>
  <c r="AU806" i="1"/>
  <c r="AE806" i="1"/>
  <c r="AS806" i="1" s="1"/>
  <c r="AU2447" i="1"/>
  <c r="AE2447" i="1"/>
  <c r="AL2447" i="1" s="1"/>
  <c r="AS2447" i="1" s="1"/>
  <c r="AU2117" i="1"/>
  <c r="AE2117" i="1"/>
  <c r="AS2117" i="1" s="1"/>
  <c r="AU2189" i="1"/>
  <c r="AE2189" i="1"/>
  <c r="AL2189" i="1" s="1"/>
  <c r="AS2189" i="1" s="1"/>
  <c r="AU2431" i="1"/>
  <c r="AE2431" i="1"/>
  <c r="AL2431" i="1" s="1"/>
  <c r="AU2410" i="1"/>
  <c r="AE2410" i="1"/>
  <c r="AL2410" i="1" s="1"/>
  <c r="AS2410" i="1" s="1"/>
  <c r="AU2673" i="1"/>
  <c r="AE2673" i="1"/>
  <c r="AL2673" i="1" s="1"/>
  <c r="AU2143" i="1"/>
  <c r="AE2143" i="1"/>
  <c r="AL2143" i="1" s="1"/>
  <c r="AS2143" i="1" s="1"/>
  <c r="AU816" i="1"/>
  <c r="AE816" i="1"/>
  <c r="AS816" i="1" s="1"/>
  <c r="AU798" i="1"/>
  <c r="AE798" i="1"/>
  <c r="AS798" i="1" s="1"/>
  <c r="AU1202" i="1"/>
  <c r="AE1202" i="1"/>
  <c r="AS1202" i="1" s="1"/>
  <c r="AU1284" i="1"/>
  <c r="AE1284" i="1"/>
  <c r="AU984" i="1"/>
  <c r="AE984" i="1"/>
  <c r="AS984" i="1" s="1"/>
  <c r="AU817" i="1"/>
  <c r="AE817" i="1"/>
  <c r="AU1295" i="1"/>
  <c r="AE1295" i="1"/>
  <c r="AS1295" i="1" s="1"/>
  <c r="AU1040" i="1"/>
  <c r="AE1040" i="1"/>
  <c r="AS1040" i="1" s="1"/>
  <c r="AU787" i="1"/>
  <c r="AE787" i="1"/>
  <c r="AS787" i="1" s="1"/>
  <c r="AU1019" i="1"/>
  <c r="AE1019" i="1"/>
  <c r="AU688" i="1"/>
  <c r="AE688" i="1"/>
  <c r="AS688" i="1" s="1"/>
  <c r="AU1150" i="1"/>
  <c r="AE1150" i="1"/>
  <c r="AS1150" i="1" s="1"/>
  <c r="AU1399" i="1"/>
  <c r="AE1399" i="1"/>
  <c r="AS1399" i="1" s="1"/>
  <c r="AU826" i="1"/>
  <c r="AE826" i="1"/>
  <c r="AU2338" i="1"/>
  <c r="AE2338" i="1"/>
  <c r="AL2338" i="1" s="1"/>
  <c r="AS2338" i="1" s="1"/>
  <c r="AU2158" i="1"/>
  <c r="AE2158" i="1"/>
  <c r="AL2158" i="1" s="1"/>
  <c r="AS2158" i="1" s="1"/>
  <c r="AU799" i="1"/>
  <c r="AE799" i="1"/>
  <c r="AS799" i="1" s="1"/>
  <c r="AU1038" i="1"/>
  <c r="AE1038" i="1"/>
  <c r="AU1109" i="1"/>
  <c r="AE1109" i="1"/>
  <c r="AU1165" i="1"/>
  <c r="AE1165" i="1"/>
  <c r="AU1203" i="1"/>
  <c r="AE1203" i="1"/>
  <c r="AS1203" i="1" s="1"/>
  <c r="AU1235" i="1"/>
  <c r="AE1235" i="1"/>
  <c r="AU1531" i="1"/>
  <c r="AE1531" i="1"/>
  <c r="AS1531" i="1" s="1"/>
  <c r="AU2464" i="1"/>
  <c r="AE2464" i="1"/>
  <c r="AL2464" i="1" s="1"/>
  <c r="AS2464" i="1" s="1"/>
  <c r="AU2480" i="1"/>
  <c r="AE2480" i="1"/>
  <c r="AL2480" i="1" s="1"/>
  <c r="AU2530" i="1"/>
  <c r="AE2530" i="1"/>
  <c r="AL2530" i="1" s="1"/>
  <c r="AU2613" i="1"/>
  <c r="AE2613" i="1"/>
  <c r="AL2613" i="1" s="1"/>
  <c r="AU2630" i="1"/>
  <c r="AE2630" i="1"/>
  <c r="AL2630" i="1" s="1"/>
  <c r="AU2159" i="1"/>
  <c r="AE2159" i="1"/>
  <c r="AL2159" i="1" s="1"/>
  <c r="AS2159" i="1" s="1"/>
  <c r="AU2446" i="1"/>
  <c r="AE2446" i="1"/>
  <c r="AL2446" i="1" s="1"/>
  <c r="AS2446" i="1" s="1"/>
  <c r="AU679" i="1"/>
  <c r="AE679" i="1"/>
  <c r="AU989" i="1"/>
  <c r="AE989" i="1"/>
  <c r="AS989" i="1" s="1"/>
  <c r="AU1022" i="1"/>
  <c r="AE1022" i="1"/>
  <c r="AU2113" i="1"/>
  <c r="AE2113" i="1"/>
  <c r="AS2113" i="1" s="1"/>
  <c r="AU2468" i="1"/>
  <c r="AE2468" i="1"/>
  <c r="AL2468" i="1" s="1"/>
  <c r="AS1501" i="1"/>
  <c r="AU1018" i="1"/>
  <c r="AE1018" i="1"/>
  <c r="AS1018" i="1" s="1"/>
  <c r="AS553" i="1"/>
  <c r="AU1316" i="1"/>
  <c r="AE1316" i="1"/>
  <c r="AS1316" i="1" s="1"/>
  <c r="AU1097" i="1"/>
  <c r="AE1097" i="1"/>
  <c r="AS1097" i="1" s="1"/>
  <c r="AU2627" i="1"/>
  <c r="AE2627" i="1"/>
  <c r="AL2627" i="1" s="1"/>
  <c r="AU1138" i="1"/>
  <c r="AE1138" i="1"/>
  <c r="AS1138" i="1" s="1"/>
  <c r="AU1099" i="1"/>
  <c r="AE1099" i="1"/>
  <c r="AS1099" i="1" s="1"/>
  <c r="AU1162" i="1"/>
  <c r="AE1162" i="1"/>
  <c r="AS1162" i="1" s="1"/>
  <c r="AU2635" i="1"/>
  <c r="AE2635" i="1"/>
  <c r="AL2635" i="1" s="1"/>
  <c r="AE675" i="1"/>
  <c r="AU2483" i="1"/>
  <c r="AE2483" i="1"/>
  <c r="AL2483" i="1" s="1"/>
  <c r="AU1532" i="1"/>
  <c r="AE1532" i="1"/>
  <c r="AS1532" i="1" s="1"/>
  <c r="AU845" i="1"/>
  <c r="AE845" i="1"/>
  <c r="AS845" i="1" s="1"/>
  <c r="AU1417" i="1"/>
  <c r="AE1417" i="1"/>
  <c r="AS1417" i="1" s="1"/>
  <c r="AU1111" i="1"/>
  <c r="AE1111" i="1"/>
  <c r="AS1111" i="1" s="1"/>
  <c r="AU1232" i="1"/>
  <c r="AE1232" i="1"/>
  <c r="AS1232" i="1" s="1"/>
  <c r="AU2020" i="1"/>
  <c r="AE2020" i="1"/>
  <c r="AS2020" i="1" s="1"/>
  <c r="AU822" i="1"/>
  <c r="AE822" i="1"/>
  <c r="AS822" i="1" s="1"/>
  <c r="AU1276" i="1"/>
  <c r="AE1276" i="1"/>
  <c r="AS1276" i="1" s="1"/>
  <c r="AU1229" i="1"/>
  <c r="AE1229" i="1"/>
  <c r="AS1229" i="1" s="1"/>
  <c r="AU2182" i="1"/>
  <c r="AE2182" i="1"/>
  <c r="AL2182" i="1" s="1"/>
  <c r="AS2182" i="1" s="1"/>
  <c r="AU2131" i="1"/>
  <c r="AE2131" i="1"/>
  <c r="AS2131" i="1" s="1"/>
  <c r="AU1045" i="1"/>
  <c r="AE1045" i="1"/>
  <c r="AU2063" i="1"/>
  <c r="AE2063" i="1"/>
  <c r="AS2063" i="1" s="1"/>
  <c r="AU2565" i="1"/>
  <c r="AE2565" i="1"/>
  <c r="AL2565" i="1" s="1"/>
  <c r="AU1015" i="1"/>
  <c r="AE1015" i="1"/>
  <c r="AU1369" i="1"/>
  <c r="AE1369" i="1"/>
  <c r="AS1369" i="1" s="1"/>
  <c r="AU1526" i="1"/>
  <c r="AE1526" i="1"/>
  <c r="AU1347" i="1"/>
  <c r="AE1347" i="1"/>
  <c r="AS1347" i="1" s="1"/>
  <c r="AU2438" i="1"/>
  <c r="AE2438" i="1"/>
  <c r="AL2438" i="1" s="1"/>
  <c r="AS2438" i="1" s="1"/>
  <c r="AU1373" i="1"/>
  <c r="AE1373" i="1"/>
  <c r="AS1373" i="1" s="1"/>
  <c r="AU2626" i="1"/>
  <c r="AE2626" i="1"/>
  <c r="AL2626" i="1" s="1"/>
  <c r="AS1815" i="1"/>
  <c r="AU1120" i="1"/>
  <c r="AE1120" i="1"/>
  <c r="AS1120" i="1" s="1"/>
  <c r="AU1460" i="1"/>
  <c r="AE1460" i="1"/>
  <c r="AS1460" i="1" s="1"/>
  <c r="AU2211" i="1"/>
  <c r="AE2211" i="1"/>
  <c r="AL2211" i="1" s="1"/>
  <c r="AS2211" i="1" s="1"/>
  <c r="AU2198" i="1"/>
  <c r="AE2198" i="1"/>
  <c r="AL2198" i="1" s="1"/>
  <c r="AS2198" i="1" s="1"/>
  <c r="AU1475" i="1"/>
  <c r="AE1475" i="1"/>
  <c r="AS1475" i="1" s="1"/>
  <c r="AS1836" i="1"/>
  <c r="AU800" i="1"/>
  <c r="AE800" i="1"/>
  <c r="AS800" i="1" s="1"/>
  <c r="AU829" i="1"/>
  <c r="AE829" i="1"/>
  <c r="AS829" i="1" s="1"/>
  <c r="AU1129" i="1"/>
  <c r="AE1129" i="1"/>
  <c r="AS1129" i="1" s="1"/>
  <c r="AU803" i="1"/>
  <c r="AE803" i="1"/>
  <c r="AU1290" i="1"/>
  <c r="AE1290" i="1"/>
  <c r="AS1290" i="1" s="1"/>
  <c r="AU1449" i="1"/>
  <c r="AE1449" i="1"/>
  <c r="AU694" i="1"/>
  <c r="AE694" i="1"/>
  <c r="AU815" i="1"/>
  <c r="AE815" i="1"/>
  <c r="AS815" i="1" s="1"/>
  <c r="AU1456" i="1"/>
  <c r="AE1456" i="1"/>
  <c r="AS1456" i="1" s="1"/>
  <c r="AU1335" i="1"/>
  <c r="AE1335" i="1"/>
  <c r="AS1335" i="1" s="1"/>
  <c r="AU995" i="1"/>
  <c r="AE995" i="1"/>
  <c r="AS995" i="1" s="1"/>
  <c r="AU831" i="1"/>
  <c r="AE831" i="1"/>
  <c r="AS831" i="1" s="1"/>
  <c r="AU2440" i="1"/>
  <c r="AE2440" i="1"/>
  <c r="AL2440" i="1" s="1"/>
  <c r="AS2440" i="1" s="1"/>
  <c r="AU1799" i="1"/>
  <c r="AE1799" i="1"/>
  <c r="AS1799" i="1" s="1"/>
  <c r="AU2156" i="1"/>
  <c r="AE2156" i="1"/>
  <c r="AL2156" i="1" s="1"/>
  <c r="AU2434" i="1"/>
  <c r="AE2434" i="1"/>
  <c r="AL2434" i="1" s="1"/>
  <c r="AS2434" i="1" s="1"/>
  <c r="AU2165" i="1"/>
  <c r="AE2165" i="1"/>
  <c r="AL2165" i="1" s="1"/>
  <c r="AS2165" i="1" s="1"/>
  <c r="AU2318" i="1"/>
  <c r="AE2318" i="1"/>
  <c r="AL2318" i="1" s="1"/>
  <c r="AS2318" i="1" s="1"/>
  <c r="AU2455" i="1"/>
  <c r="AE2455" i="1"/>
  <c r="AL2455" i="1" s="1"/>
  <c r="AS2455" i="1" s="1"/>
  <c r="AU2167" i="1"/>
  <c r="AE2167" i="1"/>
  <c r="AL2167" i="1" s="1"/>
  <c r="AS2167" i="1" s="1"/>
  <c r="AU1044" i="1"/>
  <c r="AE1044" i="1"/>
  <c r="AS1044" i="1" s="1"/>
  <c r="AU1610" i="1"/>
  <c r="AE1610" i="1"/>
  <c r="AS1610" i="1" s="1"/>
  <c r="AU2136" i="1"/>
  <c r="AE2136" i="1"/>
  <c r="AU2598" i="1"/>
  <c r="AE2598" i="1"/>
  <c r="AL2598" i="1" s="1"/>
  <c r="AU2469" i="1"/>
  <c r="AE2469" i="1"/>
  <c r="AL2469" i="1" s="1"/>
  <c r="AU990" i="1"/>
  <c r="AE990" i="1"/>
  <c r="AS990" i="1" s="1"/>
  <c r="AU1505" i="1"/>
  <c r="AE1505" i="1"/>
  <c r="AS1505" i="1" s="1"/>
  <c r="AU1605" i="1"/>
  <c r="AE1605" i="1"/>
  <c r="AU1358" i="1"/>
  <c r="AE1358" i="1"/>
  <c r="AS1358" i="1" s="1"/>
  <c r="AU1447" i="1"/>
  <c r="AE1447" i="1"/>
  <c r="AS1447" i="1" s="1"/>
  <c r="AU2160" i="1"/>
  <c r="AE2160" i="1"/>
  <c r="AL2160" i="1" s="1"/>
  <c r="AS2160" i="1" s="1"/>
  <c r="AU2567" i="1"/>
  <c r="AE2567" i="1"/>
  <c r="AL2567" i="1" s="1"/>
  <c r="AU2709" i="1"/>
  <c r="AE2709" i="1"/>
  <c r="AL2709" i="1" s="1"/>
  <c r="AU2142" i="1"/>
  <c r="AE2142" i="1"/>
  <c r="AS2142" i="1" s="1"/>
  <c r="AU1527" i="1"/>
  <c r="AE1527" i="1"/>
  <c r="AS1397" i="1"/>
  <c r="AU1338" i="1"/>
  <c r="AE1338" i="1"/>
  <c r="AS1338" i="1" s="1"/>
  <c r="AU994" i="1"/>
  <c r="AE994" i="1"/>
  <c r="AS994" i="1" s="1"/>
  <c r="AU2115" i="1"/>
  <c r="AE2115" i="1"/>
  <c r="AS2115" i="1" s="1"/>
  <c r="AS542" i="1"/>
  <c r="AU1277" i="1"/>
  <c r="AE1277" i="1"/>
  <c r="AS1277" i="1" s="1"/>
  <c r="AU1113" i="1"/>
  <c r="AE1113" i="1"/>
  <c r="AU903" i="1"/>
  <c r="AE903" i="1"/>
  <c r="AS903" i="1" s="1"/>
  <c r="AU1301" i="1"/>
  <c r="AE1301" i="1"/>
  <c r="AS1301" i="1" s="1"/>
  <c r="AU1452" i="1"/>
  <c r="AE1452" i="1"/>
  <c r="AS1452" i="1" s="1"/>
  <c r="AU2203" i="1"/>
  <c r="AE2203" i="1"/>
  <c r="AL2203" i="1" s="1"/>
  <c r="AS2203" i="1" s="1"/>
  <c r="AU2600" i="1"/>
  <c r="AE2600" i="1"/>
  <c r="AL2600" i="1" s="1"/>
  <c r="AS2600" i="1" s="1"/>
  <c r="AS1517" i="1"/>
  <c r="AS1199" i="1"/>
  <c r="AS1782" i="1"/>
  <c r="AS912" i="1"/>
  <c r="AS1940" i="1"/>
  <c r="AS897" i="1"/>
  <c r="AS2029" i="1"/>
  <c r="AS734" i="1"/>
  <c r="AS595" i="1"/>
  <c r="AS1269" i="1"/>
  <c r="AS1443" i="1"/>
  <c r="AE2713" i="1"/>
  <c r="AL2713" i="1" s="1"/>
  <c r="AE2345" i="1"/>
  <c r="AL2345" i="1" s="1"/>
  <c r="AS2345" i="1" s="1"/>
  <c r="AE2185" i="1"/>
  <c r="AL2185" i="1" s="1"/>
  <c r="AS2185" i="1" s="1"/>
  <c r="AE1379" i="1"/>
  <c r="AS1379" i="1" s="1"/>
  <c r="AE1471" i="1"/>
  <c r="AS1471" i="1" s="1"/>
  <c r="AE1614" i="1"/>
  <c r="AS1614" i="1" s="1"/>
  <c r="AE2210" i="1"/>
  <c r="AL2210" i="1" s="1"/>
  <c r="AS2210" i="1" s="1"/>
  <c r="AE2614" i="1"/>
  <c r="AL2614" i="1" s="1"/>
  <c r="AE2379" i="1"/>
  <c r="AL2379" i="1" s="1"/>
  <c r="AS2379" i="1" s="1"/>
  <c r="AE2204" i="1"/>
  <c r="AL2204" i="1" s="1"/>
  <c r="AS2204" i="1" s="1"/>
  <c r="AE2439" i="1"/>
  <c r="AL2439" i="1" s="1"/>
  <c r="AE2578" i="1"/>
  <c r="AL2578" i="1" s="1"/>
  <c r="AE1267" i="1"/>
  <c r="AS1267" i="1" s="1"/>
  <c r="AE1279" i="1"/>
  <c r="AS1279" i="1" s="1"/>
  <c r="AE1589" i="1"/>
  <c r="AE1597" i="1"/>
  <c r="AS1597" i="1" s="1"/>
  <c r="AE1402" i="1"/>
  <c r="AE2201" i="1"/>
  <c r="AL2201" i="1" s="1"/>
  <c r="AS2201" i="1" s="1"/>
  <c r="AE2511" i="1"/>
  <c r="AL2511" i="1" s="1"/>
  <c r="AE705" i="1"/>
  <c r="AS705" i="1" s="1"/>
  <c r="AE1463" i="1"/>
  <c r="AS1463" i="1" s="1"/>
  <c r="AE2140" i="1"/>
  <c r="AS2140" i="1" s="1"/>
  <c r="AU2132" i="1"/>
  <c r="AE2132" i="1"/>
  <c r="AS2132" i="1" s="1"/>
  <c r="AU2617" i="1"/>
  <c r="AE2617" i="1"/>
  <c r="AL2617" i="1" s="1"/>
  <c r="AE2594" i="1"/>
  <c r="AL2594" i="1" s="1"/>
  <c r="AE2634" i="1"/>
  <c r="AL2634" i="1" s="1"/>
  <c r="AE2666" i="1"/>
  <c r="AL2666" i="1" s="1"/>
  <c r="AE2423" i="1"/>
  <c r="AL2423" i="1" s="1"/>
  <c r="AS2423" i="1" s="1"/>
  <c r="AU2383" i="1"/>
  <c r="AE2383" i="1"/>
  <c r="AL2383" i="1" s="1"/>
  <c r="AS2383" i="1" s="1"/>
  <c r="AU2129" i="1"/>
  <c r="AE2129" i="1"/>
  <c r="AS2129" i="1" s="1"/>
  <c r="AS722" i="1"/>
  <c r="AS1957" i="1"/>
  <c r="AE1320" i="1"/>
  <c r="AS2256" i="1"/>
  <c r="AE1451" i="1"/>
  <c r="AS1451" i="1" s="1"/>
  <c r="AU1324" i="1"/>
  <c r="AE1324" i="1"/>
  <c r="AS1324" i="1" s="1"/>
  <c r="AE2632" i="1"/>
  <c r="AL2632" i="1" s="1"/>
  <c r="AE2499" i="1"/>
  <c r="AL2499" i="1" s="1"/>
  <c r="AU1183" i="1"/>
  <c r="AE1183" i="1"/>
  <c r="AS1183" i="1" s="1"/>
  <c r="AU1257" i="1"/>
  <c r="AE1257" i="1"/>
  <c r="AS1257" i="1" s="1"/>
  <c r="AU1034" i="1"/>
  <c r="AE1034" i="1"/>
  <c r="AS1034" i="1" s="1"/>
  <c r="AU1507" i="1"/>
  <c r="AE1507" i="1"/>
  <c r="AS1507" i="1" s="1"/>
  <c r="AE2615" i="1"/>
  <c r="AL2615" i="1" s="1"/>
  <c r="AU1618" i="1"/>
  <c r="AE1618" i="1"/>
  <c r="AS1618" i="1" s="1"/>
  <c r="AU1292" i="1"/>
  <c r="AE1292" i="1"/>
  <c r="AS1292" i="1" s="1"/>
  <c r="AE1493" i="1"/>
  <c r="AS1493" i="1" s="1"/>
  <c r="AE1122" i="1"/>
  <c r="AS1122" i="1" s="1"/>
  <c r="AE818" i="1"/>
  <c r="AE1361" i="1"/>
  <c r="AS1361" i="1" s="1"/>
  <c r="AU1523" i="1"/>
  <c r="AE1523" i="1"/>
  <c r="AL1523" i="1" s="1"/>
  <c r="AU1313" i="1"/>
  <c r="AE1313" i="1"/>
  <c r="AS1313" i="1" s="1"/>
  <c r="AU2489" i="1"/>
  <c r="AE2489" i="1"/>
  <c r="AL2489" i="1" s="1"/>
  <c r="AU1457" i="1"/>
  <c r="AE1457" i="1"/>
  <c r="AS1457" i="1" s="1"/>
  <c r="AU2343" i="1"/>
  <c r="AE2343" i="1"/>
  <c r="AL2343" i="1" s="1"/>
  <c r="AS2343" i="1" s="1"/>
  <c r="AE1249" i="1"/>
  <c r="AS1249" i="1" s="1"/>
  <c r="AU1408" i="1"/>
  <c r="AE1408" i="1"/>
  <c r="AS1408" i="1" s="1"/>
  <c r="AU1353" i="1"/>
  <c r="AE1353" i="1"/>
  <c r="AE895" i="1"/>
  <c r="AS895" i="1" s="1"/>
  <c r="AU2668" i="1"/>
  <c r="AE2668" i="1"/>
  <c r="AL2668" i="1" s="1"/>
  <c r="AU2640" i="1"/>
  <c r="AE2640" i="1"/>
  <c r="AL2640" i="1" s="1"/>
  <c r="AU2636" i="1"/>
  <c r="AE2636" i="1"/>
  <c r="AL2636" i="1" s="1"/>
  <c r="AE683" i="1"/>
  <c r="AS683" i="1" s="1"/>
  <c r="BA2403" i="1"/>
  <c r="BC2403" i="1" s="1"/>
  <c r="AS580" i="1"/>
  <c r="AS2720" i="1"/>
  <c r="AE2207" i="1"/>
  <c r="AL2207" i="1" s="1"/>
  <c r="AS2207" i="1" s="1"/>
  <c r="AU2714" i="1"/>
  <c r="AE2714" i="1"/>
  <c r="AL2714" i="1" s="1"/>
  <c r="AU2579" i="1"/>
  <c r="AE2579" i="1"/>
  <c r="AL2579" i="1" s="1"/>
  <c r="AU2587" i="1"/>
  <c r="AE2587" i="1"/>
  <c r="AL2587" i="1" s="1"/>
  <c r="AU1143" i="1"/>
  <c r="AE1143" i="1"/>
  <c r="AS1143" i="1" s="1"/>
  <c r="AU1288" i="1"/>
  <c r="AE1288" i="1"/>
  <c r="AS1288" i="1" s="1"/>
  <c r="AE1057" i="1"/>
  <c r="AU2340" i="1"/>
  <c r="AE2340" i="1"/>
  <c r="AL2340" i="1" s="1"/>
  <c r="AS2340" i="1" s="1"/>
  <c r="AU2347" i="1"/>
  <c r="AE2347" i="1"/>
  <c r="AL2347" i="1" s="1"/>
  <c r="AS2347" i="1" s="1"/>
  <c r="AS1682" i="1"/>
  <c r="AS1768" i="1"/>
  <c r="AU1254" i="1"/>
  <c r="AE1254" i="1"/>
  <c r="AS1254" i="1" s="1"/>
  <c r="AU1804" i="1"/>
  <c r="AE1804" i="1"/>
  <c r="AL1804" i="1" s="1"/>
  <c r="AU1476" i="1"/>
  <c r="AE1476" i="1"/>
  <c r="AS1476" i="1" s="1"/>
  <c r="AE2421" i="1"/>
  <c r="AL2421" i="1" s="1"/>
  <c r="AS2421" i="1" s="1"/>
  <c r="AE2405" i="1"/>
  <c r="AL2405" i="1" s="1"/>
  <c r="AS2405" i="1" s="1"/>
  <c r="AE2591" i="1"/>
  <c r="AL2591" i="1" s="1"/>
  <c r="AU1611" i="1"/>
  <c r="AE1611" i="1"/>
  <c r="AS1611" i="1" s="1"/>
  <c r="AU1043" i="1"/>
  <c r="AE1043" i="1"/>
  <c r="AS1043" i="1" s="1"/>
  <c r="AU2404" i="1"/>
  <c r="AE2404" i="1"/>
  <c r="AL2404" i="1" s="1"/>
  <c r="AS2404" i="1" s="1"/>
  <c r="AE2467" i="1"/>
  <c r="AL2467" i="1" s="1"/>
  <c r="AS2467" i="1" s="1"/>
  <c r="AE2206" i="1"/>
  <c r="AL2206" i="1" s="1"/>
  <c r="AS2206" i="1" s="1"/>
  <c r="AU2568" i="1"/>
  <c r="AE2568" i="1"/>
  <c r="AL2568" i="1" s="1"/>
  <c r="AS559" i="1"/>
  <c r="AS824" i="1"/>
  <c r="AS1793" i="1"/>
  <c r="AS1848" i="1"/>
  <c r="AS2101" i="1"/>
  <c r="AS1932" i="1"/>
  <c r="AS1318" i="1"/>
  <c r="AS663" i="1"/>
  <c r="AS2581" i="1"/>
  <c r="AS2601" i="1"/>
  <c r="AS660" i="1"/>
  <c r="AS2538" i="1"/>
  <c r="AS2793" i="1"/>
  <c r="AS855" i="1"/>
  <c r="AS1184" i="1"/>
  <c r="AS591" i="1"/>
  <c r="AS524" i="1"/>
  <c r="AS581" i="1"/>
  <c r="AE801" i="1"/>
  <c r="AS801" i="1" s="1"/>
  <c r="AE938" i="1"/>
  <c r="AS938" i="1" s="1"/>
  <c r="AE985" i="1"/>
  <c r="AS985" i="1" s="1"/>
  <c r="AE769" i="1"/>
  <c r="AS769" i="1" s="1"/>
  <c r="AE789" i="1"/>
  <c r="AS789" i="1" s="1"/>
  <c r="AE790" i="1"/>
  <c r="AE1326" i="1"/>
  <c r="AS1326" i="1" s="1"/>
  <c r="AE1066" i="1"/>
  <c r="AS1066" i="1" s="1"/>
  <c r="AE1322" i="1"/>
  <c r="AS1322" i="1" s="1"/>
  <c r="AE827" i="1"/>
  <c r="AE849" i="1"/>
  <c r="AS849" i="1" s="1"/>
  <c r="AE850" i="1"/>
  <c r="AE973" i="1"/>
  <c r="AS973" i="1" s="1"/>
  <c r="AE974" i="1"/>
  <c r="AS974" i="1" s="1"/>
  <c r="AE1031" i="1"/>
  <c r="AE1036" i="1"/>
  <c r="AS1036" i="1" s="1"/>
  <c r="AE1037" i="1"/>
  <c r="AE1068" i="1"/>
  <c r="AS1068" i="1" s="1"/>
  <c r="AE1069" i="1"/>
  <c r="AE1100" i="1"/>
  <c r="AS1100" i="1" s="1"/>
  <c r="AE1101" i="1"/>
  <c r="AS1101" i="1" s="1"/>
  <c r="AE1195" i="1"/>
  <c r="AS1195" i="1" s="1"/>
  <c r="AE1196" i="1"/>
  <c r="AE1489" i="1"/>
  <c r="AS1630" i="1"/>
  <c r="AE2493" i="1"/>
  <c r="AL2493" i="1" s="1"/>
  <c r="AS1865" i="1"/>
  <c r="AU2610" i="1"/>
  <c r="AE2610" i="1"/>
  <c r="AL2610" i="1" s="1"/>
  <c r="AS1820" i="1"/>
  <c r="AU1041" i="1"/>
  <c r="AE1041" i="1"/>
  <c r="AS1041" i="1" s="1"/>
  <c r="AS1342" i="1"/>
  <c r="AU1214" i="1"/>
  <c r="AE1214" i="1"/>
  <c r="AS1214" i="1" s="1"/>
  <c r="AU2213" i="1"/>
  <c r="AE2213" i="1"/>
  <c r="AL2213" i="1" s="1"/>
  <c r="AU1105" i="1"/>
  <c r="AE1105" i="1"/>
  <c r="AS1528" i="1"/>
  <c r="AE971" i="1"/>
  <c r="AS971" i="1" s="1"/>
  <c r="AE1504" i="1"/>
  <c r="AS1504" i="1" s="1"/>
  <c r="AE712" i="1"/>
  <c r="AS712" i="1" s="1"/>
  <c r="AE835" i="1"/>
  <c r="AS835" i="1" s="1"/>
  <c r="AE841" i="1"/>
  <c r="AS841" i="1" s="1"/>
  <c r="AE842" i="1"/>
  <c r="AE1193" i="1"/>
  <c r="AS1193" i="1" s="1"/>
  <c r="AE1027" i="1"/>
  <c r="AE1185" i="1"/>
  <c r="AS1185" i="1" s="1"/>
  <c r="AE708" i="1"/>
  <c r="AE1153" i="1"/>
  <c r="AS1153" i="1" s="1"/>
  <c r="AE1200" i="1"/>
  <c r="AS1200" i="1" s="1"/>
  <c r="AE1098" i="1"/>
  <c r="AS1098" i="1" s="1"/>
  <c r="AE1033" i="1"/>
  <c r="AE1512" i="1"/>
  <c r="AS1512" i="1" s="1"/>
  <c r="AS667" i="1"/>
  <c r="AE692" i="1"/>
  <c r="AS519" i="1"/>
  <c r="AE999" i="1"/>
  <c r="AE1131" i="1"/>
  <c r="AS1131" i="1" s="1"/>
  <c r="AE1252" i="1"/>
  <c r="AE1496" i="1"/>
  <c r="AS1496" i="1" s="1"/>
  <c r="AE1609" i="1"/>
  <c r="AS1609" i="1" s="1"/>
  <c r="AE2448" i="1"/>
  <c r="AL2448" i="1" s="1"/>
  <c r="AS2448" i="1" s="1"/>
  <c r="AE2514" i="1"/>
  <c r="AL2514" i="1" s="1"/>
  <c r="AE2039" i="1"/>
  <c r="AS2039" i="1" s="1"/>
  <c r="AE2116" i="1"/>
  <c r="AS2116" i="1" s="1"/>
  <c r="AE2163" i="1"/>
  <c r="AL2163" i="1" s="1"/>
  <c r="AS2163" i="1" s="1"/>
  <c r="AE2348" i="1"/>
  <c r="AL2348" i="1" s="1"/>
  <c r="AS2348" i="1" s="1"/>
  <c r="AE2633" i="1"/>
  <c r="AL2633" i="1" s="1"/>
  <c r="AE2629" i="1"/>
  <c r="AL2629" i="1" s="1"/>
  <c r="AE2418" i="1"/>
  <c r="AL2418" i="1" s="1"/>
  <c r="AS2418" i="1" s="1"/>
  <c r="AE2460" i="1"/>
  <c r="AL2460" i="1" s="1"/>
  <c r="AE2400" i="1"/>
  <c r="AL2400" i="1" s="1"/>
  <c r="AS2400" i="1" s="1"/>
  <c r="AE2135" i="1"/>
  <c r="AS2135" i="1" s="1"/>
  <c r="AE2452" i="1"/>
  <c r="AL2452" i="1" s="1"/>
  <c r="AS2452" i="1" s="1"/>
  <c r="AE1306" i="1"/>
  <c r="AS1306" i="1" s="1"/>
  <c r="AE2091" i="1"/>
  <c r="AS2091" i="1" s="1"/>
  <c r="AE975" i="1"/>
  <c r="AS975" i="1" s="1"/>
  <c r="AE1013" i="1"/>
  <c r="AS1013" i="1" s="1"/>
  <c r="AE1014" i="1"/>
  <c r="AE1070" i="1"/>
  <c r="AE1076" i="1"/>
  <c r="AS1076" i="1" s="1"/>
  <c r="AE1133" i="1"/>
  <c r="AS1133" i="1" s="1"/>
  <c r="AE1139" i="1"/>
  <c r="AS1139" i="1" s="1"/>
  <c r="AE1140" i="1"/>
  <c r="AE1172" i="1"/>
  <c r="AS1172" i="1" s="1"/>
  <c r="AE1266" i="1"/>
  <c r="AE1366" i="1"/>
  <c r="AE1381" i="1"/>
  <c r="AE1458" i="1"/>
  <c r="AE1482" i="1"/>
  <c r="AE1490" i="1"/>
  <c r="AE2179" i="1"/>
  <c r="AL2179" i="1" s="1"/>
  <c r="AS2179" i="1" s="1"/>
  <c r="AE2621" i="1"/>
  <c r="AL2621" i="1" s="1"/>
  <c r="AE2380" i="1"/>
  <c r="AL2380" i="1" s="1"/>
  <c r="AE2428" i="1"/>
  <c r="AL2428" i="1" s="1"/>
  <c r="AS2428" i="1" s="1"/>
  <c r="AE2432" i="1"/>
  <c r="AL2432" i="1" s="1"/>
  <c r="AE2533" i="1"/>
  <c r="AL2533" i="1" s="1"/>
  <c r="AS2533" i="1" s="1"/>
  <c r="AE2496" i="1"/>
  <c r="AL2496" i="1" s="1"/>
  <c r="AE2422" i="1"/>
  <c r="AL2422" i="1" s="1"/>
  <c r="AS2422" i="1" s="1"/>
  <c r="AE2707" i="1"/>
  <c r="AL2707" i="1" s="1"/>
  <c r="AE766" i="1"/>
  <c r="AS766" i="1" s="1"/>
  <c r="AE896" i="1"/>
  <c r="AS1889" i="1"/>
  <c r="AS1897" i="1"/>
  <c r="AE700" i="1"/>
  <c r="AS700" i="1" s="1"/>
  <c r="AE1090" i="1"/>
  <c r="AS1090" i="1" s="1"/>
  <c r="AE1250" i="1"/>
  <c r="AS1250" i="1" s="1"/>
  <c r="AE1251" i="1"/>
  <c r="AS1251" i="1" s="1"/>
  <c r="AE1405" i="1"/>
  <c r="AS1405" i="1" s="1"/>
  <c r="AE1486" i="1"/>
  <c r="AE1545" i="1"/>
  <c r="AS1545" i="1" s="1"/>
  <c r="AU1416" i="1"/>
  <c r="AE1416" i="1"/>
  <c r="AS1416" i="1" s="1"/>
  <c r="AE2169" i="1"/>
  <c r="AL2169" i="1" s="1"/>
  <c r="AS2169" i="1" s="1"/>
  <c r="AE2110" i="1"/>
  <c r="AS2110" i="1" s="1"/>
  <c r="AE2671" i="1"/>
  <c r="AL2671" i="1" s="1"/>
  <c r="AU2501" i="1"/>
  <c r="AE2501" i="1"/>
  <c r="AL2501" i="1" s="1"/>
  <c r="AU2593" i="1"/>
  <c r="AE2593" i="1"/>
  <c r="AL2593" i="1" s="1"/>
  <c r="AS2593" i="1" s="1"/>
  <c r="AE1616" i="1"/>
  <c r="AS1616" i="1" s="1"/>
  <c r="AE1484" i="1"/>
  <c r="AS1484" i="1" s="1"/>
  <c r="AE2166" i="1"/>
  <c r="AL2166" i="1" s="1"/>
  <c r="AS2166" i="1" s="1"/>
  <c r="AE1231" i="1"/>
  <c r="AE1604" i="1"/>
  <c r="AS1604" i="1" s="1"/>
  <c r="AE2184" i="1"/>
  <c r="AL2184" i="1" s="1"/>
  <c r="AS2184" i="1" s="1"/>
  <c r="AS1767" i="1"/>
  <c r="AS1823" i="1"/>
  <c r="AS1676" i="1"/>
  <c r="AS869" i="1"/>
  <c r="AS1922" i="1"/>
  <c r="AE1500" i="1"/>
  <c r="AS1500" i="1" s="1"/>
  <c r="AE2592" i="1"/>
  <c r="AL2592" i="1" s="1"/>
  <c r="AS2592" i="1" s="1"/>
  <c r="AU1296" i="1"/>
  <c r="AE1296" i="1"/>
  <c r="AS1296" i="1" s="1"/>
  <c r="AE1065" i="1"/>
  <c r="AS1857" i="1"/>
  <c r="AU1028" i="1"/>
  <c r="AE1028" i="1"/>
  <c r="AE1151" i="1"/>
  <c r="AS1151" i="1" s="1"/>
  <c r="AE2417" i="1"/>
  <c r="AL2417" i="1" s="1"/>
  <c r="AS2417" i="1" s="1"/>
  <c r="AE1112" i="1"/>
  <c r="AS1112" i="1" s="1"/>
  <c r="AU2098" i="1"/>
  <c r="AE2098" i="1"/>
  <c r="AS2098" i="1" s="1"/>
  <c r="AE1223" i="1"/>
  <c r="AS1223" i="1" s="1"/>
  <c r="AE2144" i="1"/>
  <c r="AL2144" i="1" s="1"/>
  <c r="AS2144" i="1" s="1"/>
  <c r="AS1674" i="1"/>
  <c r="AU1591" i="1"/>
  <c r="AE1591" i="1"/>
  <c r="AU1239" i="1"/>
  <c r="AE1239" i="1"/>
  <c r="AE691" i="1"/>
  <c r="AU2563" i="1"/>
  <c r="AE2563" i="1"/>
  <c r="AL2563" i="1" s="1"/>
  <c r="AE1278" i="1"/>
  <c r="AS1278" i="1" s="1"/>
  <c r="AU1444" i="1"/>
  <c r="AE1444" i="1"/>
  <c r="AS1444" i="1" s="1"/>
  <c r="AU2623" i="1"/>
  <c r="AE2623" i="1"/>
  <c r="AL2623" i="1" s="1"/>
  <c r="AU2484" i="1"/>
  <c r="AE2484" i="1"/>
  <c r="AL2484" i="1" s="1"/>
  <c r="AE854" i="1"/>
  <c r="AE1206" i="1"/>
  <c r="AS1206" i="1" s="1"/>
  <c r="AE1175" i="1"/>
  <c r="AS1516" i="1"/>
  <c r="AE1400" i="1"/>
  <c r="AU1186" i="1"/>
  <c r="AE1186" i="1"/>
  <c r="AS1186" i="1" s="1"/>
  <c r="AU1300" i="1"/>
  <c r="AE1300" i="1"/>
  <c r="AS1300" i="1" s="1"/>
  <c r="AS1529" i="1"/>
  <c r="AU2504" i="1"/>
  <c r="AE2504" i="1"/>
  <c r="AL2504" i="1" s="1"/>
  <c r="AE2202" i="1"/>
  <c r="AL2202" i="1" s="1"/>
  <c r="AS2202" i="1" s="1"/>
  <c r="AS2603" i="1"/>
  <c r="AS2236" i="1"/>
  <c r="AZ1319" i="1"/>
  <c r="AZ1142" i="1"/>
  <c r="AZ828" i="1"/>
  <c r="AS631" i="1"/>
  <c r="AS2773" i="1"/>
  <c r="AS2476" i="1"/>
  <c r="AS2724" i="1"/>
  <c r="AS2805" i="1"/>
  <c r="AU1119" i="1"/>
  <c r="AE1119" i="1"/>
  <c r="AS1119" i="1" s="1"/>
  <c r="AS1689" i="1"/>
  <c r="AU2521" i="1"/>
  <c r="AE2521" i="1"/>
  <c r="AL2521" i="1" s="1"/>
  <c r="AS1790" i="1"/>
  <c r="AS701" i="1"/>
  <c r="AS1649" i="1"/>
  <c r="AS780" i="1"/>
  <c r="AU1075" i="1"/>
  <c r="AE1075" i="1"/>
  <c r="AS1075" i="1" s="1"/>
  <c r="AE2183" i="1"/>
  <c r="AL2183" i="1" s="1"/>
  <c r="AS2183" i="1" s="1"/>
  <c r="AU1396" i="1"/>
  <c r="AE1396" i="1"/>
  <c r="AS1396" i="1" s="1"/>
  <c r="AS917" i="1"/>
  <c r="AS1107" i="1"/>
  <c r="AU2157" i="1"/>
  <c r="AE2157" i="1"/>
  <c r="AL2157" i="1" s="1"/>
  <c r="AS2157" i="1" s="1"/>
  <c r="AU1136" i="1"/>
  <c r="AE1136" i="1"/>
  <c r="AS1136" i="1" s="1"/>
  <c r="AS2297" i="1"/>
  <c r="AU2437" i="1"/>
  <c r="AE2437" i="1"/>
  <c r="AL2437" i="1" s="1"/>
  <c r="AS2437" i="1" s="1"/>
  <c r="AE2564" i="1"/>
  <c r="AL2564" i="1" s="1"/>
  <c r="AU1241" i="1"/>
  <c r="AE1241" i="1"/>
  <c r="AS1241" i="1" s="1"/>
  <c r="AU2436" i="1"/>
  <c r="AE2436" i="1"/>
  <c r="AL2436" i="1" s="1"/>
  <c r="AU1017" i="1"/>
  <c r="AE1017" i="1"/>
  <c r="AS1017" i="1" s="1"/>
  <c r="AU2119" i="1"/>
  <c r="AE2119" i="1"/>
  <c r="AS2119" i="1" s="1"/>
  <c r="AU1376" i="1"/>
  <c r="AE1376" i="1"/>
  <c r="AS1376" i="1" s="1"/>
  <c r="AU2194" i="1"/>
  <c r="AE2194" i="1"/>
  <c r="AL2194" i="1" s="1"/>
  <c r="AS2194" i="1" s="1"/>
  <c r="AU1265" i="1"/>
  <c r="AE1265" i="1"/>
  <c r="AS1265" i="1" s="1"/>
  <c r="AU2575" i="1"/>
  <c r="AE2575" i="1"/>
  <c r="AL2575" i="1" s="1"/>
  <c r="AS1788" i="1"/>
  <c r="AE2114" i="1"/>
  <c r="AU2588" i="1"/>
  <c r="AE2588" i="1"/>
  <c r="AL2588" i="1" s="1"/>
  <c r="AZ2613" i="1"/>
  <c r="AS2757" i="1"/>
  <c r="AS2761" i="1"/>
  <c r="AS2327" i="1"/>
  <c r="AZ2070" i="1"/>
  <c r="AS2378" i="1"/>
  <c r="AZ766" i="1"/>
  <c r="AS2066" i="1"/>
  <c r="AS2238" i="1"/>
  <c r="AS2235" i="1"/>
  <c r="AS2232" i="1"/>
  <c r="AS2222" i="1"/>
  <c r="AZ2297" i="1"/>
  <c r="AS2215" i="1"/>
  <c r="AS2199" i="1"/>
  <c r="AZ1715" i="1"/>
  <c r="AZ2379" i="1"/>
  <c r="AZ1382" i="1"/>
  <c r="AZ1481" i="1"/>
  <c r="AZ1110" i="1"/>
  <c r="AZ593" i="1"/>
  <c r="AZ1789" i="1"/>
  <c r="AS2330" i="1"/>
  <c r="AS2274" i="1"/>
  <c r="AS2350" i="1"/>
  <c r="AS2396" i="1"/>
  <c r="AZ2192" i="1"/>
  <c r="AZ2163" i="1"/>
  <c r="AZ1035" i="1"/>
  <c r="AZ2735" i="1"/>
  <c r="AZ745" i="1"/>
  <c r="BA2100" i="1"/>
  <c r="BC2100" i="1" s="1"/>
  <c r="AZ822" i="1"/>
  <c r="AZ1357" i="1"/>
  <c r="AZ2441" i="1"/>
  <c r="AZ1518" i="1"/>
  <c r="AZ595" i="1"/>
  <c r="AZ1434" i="1"/>
  <c r="AZ612" i="1"/>
  <c r="AZ2883" i="1"/>
  <c r="BA1060" i="1"/>
  <c r="BC1060" i="1" s="1"/>
  <c r="AZ1652" i="1"/>
  <c r="AS2052" i="1"/>
  <c r="AZ1725" i="1"/>
  <c r="AZ1446" i="1"/>
  <c r="AZ2171" i="1"/>
  <c r="AZ1280" i="1"/>
  <c r="AZ2193" i="1"/>
  <c r="AS2064" i="1"/>
  <c r="AZ1688" i="1"/>
  <c r="AZ461" i="1"/>
  <c r="AZ1355" i="1"/>
  <c r="AZ2893" i="1"/>
  <c r="AS1728" i="1"/>
  <c r="AZ2229" i="1"/>
  <c r="AZ620" i="1"/>
  <c r="AZ1402" i="1"/>
  <c r="AZ2319" i="1"/>
  <c r="AZ1473" i="1"/>
  <c r="AZ1897" i="1"/>
  <c r="AZ1948" i="1"/>
  <c r="AZ1654" i="1"/>
  <c r="AZ2245" i="1"/>
  <c r="BA2609" i="1"/>
  <c r="BC2609" i="1" s="1"/>
  <c r="AZ857" i="1"/>
  <c r="AZ596" i="1"/>
  <c r="BA1205" i="1"/>
  <c r="BC1205" i="1" s="1"/>
  <c r="AZ1310" i="1"/>
  <c r="AZ2658" i="1"/>
  <c r="BA424" i="1"/>
  <c r="BC424" i="1" s="1"/>
  <c r="AZ1828" i="1"/>
  <c r="AZ1938" i="1"/>
  <c r="AZ1781" i="1"/>
  <c r="AZ2090" i="1"/>
  <c r="AZ675" i="1"/>
  <c r="AZ1593" i="1"/>
  <c r="AZ967" i="1"/>
  <c r="AZ2081" i="1"/>
  <c r="AS2095" i="1"/>
  <c r="AZ2096" i="1"/>
  <c r="AZ1517" i="1"/>
  <c r="AZ605" i="1"/>
  <c r="AZ790" i="1"/>
  <c r="AZ2905" i="1"/>
  <c r="BA2773" i="1"/>
  <c r="BC2773" i="1" s="1"/>
  <c r="AZ478" i="1"/>
  <c r="AZ2153" i="1"/>
  <c r="BA1779" i="1"/>
  <c r="BC1779" i="1" s="1"/>
  <c r="AZ2191" i="1"/>
  <c r="AZ1283" i="1"/>
  <c r="AZ1438" i="1"/>
  <c r="AZ2150" i="1"/>
  <c r="BA2753" i="1"/>
  <c r="BC2753" i="1" s="1"/>
  <c r="BA824" i="1"/>
  <c r="BC824" i="1" s="1"/>
  <c r="BA1185" i="1"/>
  <c r="BC1185" i="1" s="1"/>
  <c r="AZ2903" i="1"/>
  <c r="AS2209" i="1"/>
  <c r="AS1713" i="1"/>
  <c r="AS1715" i="1"/>
  <c r="AZ902" i="1"/>
  <c r="AZ1603" i="1"/>
  <c r="AZ1255" i="1"/>
  <c r="AZ1814" i="1"/>
  <c r="BA2033" i="1"/>
  <c r="BC2033" i="1" s="1"/>
  <c r="BA402" i="1"/>
  <c r="BC402" i="1" s="1"/>
  <c r="AZ2326" i="1"/>
  <c r="AZ794" i="1"/>
  <c r="BA505" i="1"/>
  <c r="BC505" i="1" s="1"/>
  <c r="AS1706" i="1"/>
  <c r="AZ2865" i="1"/>
  <c r="AZ1235" i="1"/>
  <c r="AZ1820" i="1"/>
  <c r="BA554" i="1"/>
  <c r="BC554" i="1" s="1"/>
  <c r="AZ1315" i="1"/>
  <c r="BA2435" i="1"/>
  <c r="BC2435" i="1" s="1"/>
  <c r="AZ1831" i="1"/>
  <c r="AZ1582" i="1"/>
  <c r="AZ2321" i="1"/>
  <c r="AS411" i="1"/>
  <c r="AZ1864" i="1"/>
  <c r="AS2044" i="1"/>
  <c r="AS2466" i="1"/>
  <c r="AZ2399" i="1"/>
  <c r="AZ423" i="1"/>
  <c r="AZ1284" i="1"/>
  <c r="AZ2071" i="1"/>
  <c r="AZ916" i="1"/>
  <c r="AZ2318" i="1"/>
  <c r="AZ738" i="1"/>
  <c r="AZ469" i="1"/>
  <c r="AZ792" i="1"/>
  <c r="AZ1333" i="1"/>
  <c r="AS2141" i="1"/>
  <c r="AS2216" i="1"/>
  <c r="AZ1711" i="1"/>
  <c r="BA578" i="1"/>
  <c r="BC578" i="1" s="1"/>
  <c r="AZ842" i="1"/>
  <c r="AZ1908" i="1"/>
  <c r="AZ2409" i="1"/>
  <c r="AZ1421" i="1"/>
  <c r="AZ1433" i="1"/>
  <c r="BA1921" i="1"/>
  <c r="BC1921" i="1" s="1"/>
  <c r="BA2114" i="1"/>
  <c r="BC2114" i="1" s="1"/>
  <c r="BA2645" i="1"/>
  <c r="BC2645" i="1" s="1"/>
  <c r="AS2270" i="1"/>
  <c r="AZ516" i="1"/>
  <c r="AZ1094" i="1"/>
  <c r="AZ874" i="1"/>
  <c r="AZ1747" i="1"/>
  <c r="AZ1810" i="1"/>
  <c r="AZ624" i="1"/>
  <c r="BA436" i="1"/>
  <c r="BC436" i="1" s="1"/>
  <c r="AS2372" i="1"/>
  <c r="AZ2811" i="1"/>
  <c r="AZ2886" i="1"/>
  <c r="AZ1979" i="1"/>
  <c r="AZ750" i="1"/>
  <c r="BA2770" i="1"/>
  <c r="BC2770" i="1" s="1"/>
  <c r="BA1145" i="1"/>
  <c r="BC1145" i="1" s="1"/>
  <c r="BA1598" i="1"/>
  <c r="BC1598" i="1" s="1"/>
  <c r="BA1455" i="1"/>
  <c r="BC1455" i="1" s="1"/>
  <c r="AZ2205" i="1"/>
  <c r="BA2581" i="1"/>
  <c r="BC2581" i="1" s="1"/>
  <c r="BA2613" i="1"/>
  <c r="BC2613" i="1" s="1"/>
  <c r="BA2059" i="1"/>
  <c r="BC2059" i="1" s="1"/>
  <c r="BA1099" i="1"/>
  <c r="BC1099" i="1" s="1"/>
  <c r="AZ1325" i="1"/>
  <c r="BA1317" i="1"/>
  <c r="BC1317" i="1" s="1"/>
  <c r="BA603" i="1"/>
  <c r="BC603" i="1" s="1"/>
  <c r="AS2071" i="1"/>
  <c r="AS2053" i="1"/>
  <c r="AZ727" i="1"/>
  <c r="AZ1726" i="1"/>
  <c r="AZ2224" i="1"/>
  <c r="AZ2679" i="1"/>
  <c r="AZ1015" i="1"/>
  <c r="AZ1964" i="1"/>
  <c r="AZ1180" i="1"/>
  <c r="AZ1815" i="1"/>
  <c r="AZ1992" i="1"/>
  <c r="AZ2506" i="1"/>
  <c r="AZ1353" i="1"/>
  <c r="AZ2301" i="1"/>
  <c r="AZ2521" i="1"/>
  <c r="BA2629" i="1"/>
  <c r="BC2629" i="1" s="1"/>
  <c r="AZ2465" i="1"/>
  <c r="BA2605" i="1"/>
  <c r="BC2605" i="1" s="1"/>
  <c r="BA400" i="1"/>
  <c r="BC400" i="1" s="1"/>
  <c r="BA1577" i="1"/>
  <c r="BC1577" i="1" s="1"/>
  <c r="BA1489" i="1"/>
  <c r="BC1489" i="1" s="1"/>
  <c r="AZ2821" i="1"/>
  <c r="AS410" i="1"/>
  <c r="AS2097" i="1"/>
  <c r="AS2375" i="1"/>
  <c r="AZ771" i="1"/>
  <c r="AZ1415" i="1"/>
  <c r="AZ1443" i="1"/>
  <c r="AZ524" i="1"/>
  <c r="AZ1683" i="1"/>
  <c r="AZ774" i="1"/>
  <c r="AZ2438" i="1"/>
  <c r="AZ1062" i="1"/>
  <c r="AZ2574" i="1"/>
  <c r="AZ761" i="1"/>
  <c r="BA2661" i="1"/>
  <c r="BC2661" i="1" s="1"/>
  <c r="BA1149" i="1"/>
  <c r="BC1149" i="1" s="1"/>
  <c r="AZ1293" i="1"/>
  <c r="AZ1586" i="1"/>
  <c r="AZ2545" i="1"/>
  <c r="BA859" i="1"/>
  <c r="BC859" i="1" s="1"/>
  <c r="BA945" i="1"/>
  <c r="BC945" i="1" s="1"/>
  <c r="AS2390" i="1"/>
  <c r="AS2316" i="1"/>
  <c r="AZ1885" i="1"/>
  <c r="AZ2098" i="1"/>
  <c r="AZ437" i="1"/>
  <c r="AZ562" i="1"/>
  <c r="AZ1034" i="1"/>
  <c r="AZ613" i="1"/>
  <c r="AZ2462" i="1"/>
  <c r="BA1431" i="1"/>
  <c r="BC1431" i="1" s="1"/>
  <c r="BA2769" i="1"/>
  <c r="BC2769" i="1" s="1"/>
  <c r="AZ1026" i="1"/>
  <c r="AZ414" i="1"/>
  <c r="BA1330" i="1"/>
  <c r="BC1330" i="1" s="1"/>
  <c r="AZ1640" i="1"/>
  <c r="BA482" i="1"/>
  <c r="BC482" i="1" s="1"/>
  <c r="AZ752" i="1"/>
  <c r="BA1562" i="1"/>
  <c r="BC1562" i="1" s="1"/>
  <c r="BA2736" i="1"/>
  <c r="BC2736" i="1" s="1"/>
  <c r="BA826" i="1"/>
  <c r="BC826" i="1" s="1"/>
  <c r="BA1827" i="1"/>
  <c r="BC1827" i="1" s="1"/>
  <c r="BA500" i="1"/>
  <c r="BC500" i="1" s="1"/>
  <c r="BA1063" i="1"/>
  <c r="BC1063" i="1" s="1"/>
  <c r="BA1424" i="1"/>
  <c r="BC1424" i="1" s="1"/>
  <c r="BA2552" i="1"/>
  <c r="BC2552" i="1" s="1"/>
  <c r="BA2455" i="1"/>
  <c r="BC2455" i="1" s="1"/>
  <c r="BA2573" i="1"/>
  <c r="BC2573" i="1" s="1"/>
  <c r="BA2779" i="1"/>
  <c r="BC2779" i="1" s="1"/>
  <c r="BA2568" i="1"/>
  <c r="BC2568" i="1" s="1"/>
  <c r="BA2468" i="1"/>
  <c r="BC2468" i="1" s="1"/>
  <c r="BA2176" i="1"/>
  <c r="BC2176" i="1" s="1"/>
  <c r="BA2302" i="1"/>
  <c r="BC2302" i="1" s="1"/>
  <c r="AZ2031" i="1"/>
  <c r="BA696" i="1"/>
  <c r="BC696" i="1" s="1"/>
  <c r="AZ1173" i="1"/>
  <c r="AZ2426" i="1"/>
  <c r="BA535" i="1"/>
  <c r="BC535" i="1" s="1"/>
  <c r="BA2267" i="1"/>
  <c r="BC2267" i="1" s="1"/>
  <c r="AZ2805" i="1"/>
  <c r="AZ519" i="1"/>
  <c r="BA2765" i="1"/>
  <c r="BC2765" i="1" s="1"/>
  <c r="AZ426" i="1"/>
  <c r="BA1691" i="1"/>
  <c r="BC1691" i="1" s="1"/>
  <c r="BA1722" i="1"/>
  <c r="BC1722" i="1" s="1"/>
  <c r="BA2592" i="1"/>
  <c r="BC2592" i="1" s="1"/>
  <c r="BA2872" i="1"/>
  <c r="BC2872" i="1" s="1"/>
  <c r="AZ725" i="1"/>
  <c r="AZ2133" i="1"/>
  <c r="AZ2261" i="1"/>
  <c r="AS2399" i="1"/>
  <c r="AS2231" i="1"/>
  <c r="AS2451" i="1"/>
  <c r="AZ1407" i="1"/>
  <c r="AZ601" i="1"/>
  <c r="AZ513" i="1"/>
  <c r="AZ1327" i="1"/>
  <c r="AZ901" i="1"/>
  <c r="AZ1661" i="1"/>
  <c r="AZ1690" i="1"/>
  <c r="AZ480" i="1"/>
  <c r="BA1717" i="1"/>
  <c r="BC1717" i="1" s="1"/>
  <c r="AS404" i="1"/>
  <c r="BA1297" i="1"/>
  <c r="BC1297" i="1" s="1"/>
  <c r="BA1524" i="1"/>
  <c r="BC1524" i="1" s="1"/>
  <c r="BA1735" i="1"/>
  <c r="BC1735" i="1" s="1"/>
  <c r="BA739" i="1"/>
  <c r="BC739" i="1" s="1"/>
  <c r="BA1419" i="1"/>
  <c r="BC1419" i="1" s="1"/>
  <c r="BA2637" i="1"/>
  <c r="BC2637" i="1" s="1"/>
  <c r="BA1994" i="1"/>
  <c r="BC1994" i="1" s="1"/>
  <c r="AS2426" i="1"/>
  <c r="AS2319" i="1"/>
  <c r="AZ1410" i="1"/>
  <c r="AZ1911" i="1"/>
  <c r="AZ2040" i="1"/>
  <c r="AZ446" i="1"/>
  <c r="AZ703" i="1"/>
  <c r="AZ679" i="1"/>
  <c r="AZ1874" i="1"/>
  <c r="AZ2807" i="1"/>
  <c r="AZ462" i="1"/>
  <c r="BA1685" i="1"/>
  <c r="BC1685" i="1" s="1"/>
  <c r="BA2691" i="1"/>
  <c r="BC2691" i="1" s="1"/>
  <c r="AZ1156" i="1"/>
  <c r="AZ923" i="1"/>
  <c r="BA2290" i="1"/>
  <c r="BC2290" i="1" s="1"/>
  <c r="BA2639" i="1"/>
  <c r="BC2639" i="1" s="1"/>
  <c r="BA1850" i="1"/>
  <c r="BC1850" i="1" s="1"/>
  <c r="BA2027" i="1"/>
  <c r="BC2027" i="1" s="1"/>
  <c r="BA2164" i="1"/>
  <c r="BC2164" i="1" s="1"/>
  <c r="BA2208" i="1"/>
  <c r="BC2208" i="1" s="1"/>
  <c r="BA1151" i="1"/>
  <c r="BC1151" i="1" s="1"/>
  <c r="BA1947" i="1"/>
  <c r="BC1947" i="1" s="1"/>
  <c r="BA2536" i="1"/>
  <c r="BC2536" i="1" s="1"/>
  <c r="BA2499" i="1"/>
  <c r="BC2499" i="1" s="1"/>
  <c r="BA2657" i="1"/>
  <c r="BC2657" i="1" s="1"/>
  <c r="BA647" i="1"/>
  <c r="BC647" i="1" s="1"/>
  <c r="BA1023" i="1"/>
  <c r="BC1023" i="1" s="1"/>
  <c r="BA1542" i="1"/>
  <c r="BC1542" i="1" s="1"/>
  <c r="AS2393" i="1"/>
  <c r="AS1730" i="1"/>
  <c r="AZ1223" i="1"/>
  <c r="AZ1709" i="1"/>
  <c r="AZ2120" i="1"/>
  <c r="AZ1290" i="1"/>
  <c r="AZ430" i="1"/>
  <c r="AZ547" i="1"/>
  <c r="AZ734" i="1"/>
  <c r="BA1066" i="1"/>
  <c r="BC1066" i="1" s="1"/>
  <c r="AZ2842" i="1"/>
  <c r="AZ2377" i="1"/>
  <c r="AZ1594" i="1"/>
  <c r="AZ2398" i="1"/>
  <c r="BA1575" i="1"/>
  <c r="BC1575" i="1" s="1"/>
  <c r="BA440" i="1"/>
  <c r="BC440" i="1" s="1"/>
  <c r="BA1336" i="1"/>
  <c r="BC1336" i="1" s="1"/>
  <c r="BA2239" i="1"/>
  <c r="BC2239" i="1" s="1"/>
  <c r="BA2876" i="1"/>
  <c r="BC2876" i="1" s="1"/>
  <c r="BA1658" i="1"/>
  <c r="BC1658" i="1" s="1"/>
  <c r="BA2122" i="1"/>
  <c r="BC2122" i="1" s="1"/>
  <c r="BA747" i="1"/>
  <c r="BC747" i="1" s="1"/>
  <c r="AZ580" i="1"/>
  <c r="AZ2537" i="1"/>
  <c r="BA2589" i="1"/>
  <c r="BC2589" i="1" s="1"/>
  <c r="BA2600" i="1"/>
  <c r="BC2600" i="1" s="1"/>
  <c r="BA1332" i="1"/>
  <c r="BC1332" i="1" s="1"/>
  <c r="BA1408" i="1"/>
  <c r="BC1408" i="1" s="1"/>
  <c r="BA1566" i="1"/>
  <c r="BC1566" i="1" s="1"/>
  <c r="AS2223" i="1"/>
  <c r="AZ1172" i="1"/>
  <c r="AZ2734" i="1"/>
  <c r="AZ1713" i="1"/>
  <c r="AZ1952" i="1"/>
  <c r="AZ1852" i="1"/>
  <c r="AZ758" i="1"/>
  <c r="AZ2188" i="1"/>
  <c r="AZ2739" i="1"/>
  <c r="AZ1395" i="1"/>
  <c r="AZ2112" i="1"/>
  <c r="AZ447" i="1"/>
  <c r="AZ1796" i="1"/>
  <c r="BA2810" i="1"/>
  <c r="BC2810" i="1" s="1"/>
  <c r="AZ2833" i="1"/>
  <c r="BA2406" i="1"/>
  <c r="BC2406" i="1" s="1"/>
  <c r="AZ848" i="1"/>
  <c r="AZ899" i="1"/>
  <c r="BA987" i="1"/>
  <c r="BC987" i="1" s="1"/>
  <c r="BA937" i="1"/>
  <c r="BC937" i="1" s="1"/>
  <c r="BA573" i="1"/>
  <c r="BC573" i="1" s="1"/>
  <c r="BA2015" i="1"/>
  <c r="BC2015" i="1" s="1"/>
  <c r="BA2527" i="1"/>
  <c r="BC2527" i="1" s="1"/>
  <c r="BA2845" i="1"/>
  <c r="BC2845" i="1" s="1"/>
  <c r="BA2861" i="1"/>
  <c r="BC2861" i="1" s="1"/>
  <c r="BA1178" i="1"/>
  <c r="BC1178" i="1" s="1"/>
  <c r="BA2262" i="1"/>
  <c r="BC2262" i="1" s="1"/>
  <c r="AZ1313" i="1"/>
  <c r="AS1732" i="1"/>
  <c r="AS2314" i="1"/>
  <c r="AS2361" i="1"/>
  <c r="AS2171" i="1"/>
  <c r="AS2394" i="1"/>
  <c r="AS405" i="1"/>
  <c r="AS1726" i="1"/>
  <c r="AS2246" i="1"/>
  <c r="AZ666" i="1"/>
  <c r="AZ582" i="1"/>
  <c r="AZ870" i="1"/>
  <c r="AZ2019" i="1"/>
  <c r="AZ1207" i="1"/>
  <c r="AZ566" i="1"/>
  <c r="BA1462" i="1"/>
  <c r="BC1462" i="1" s="1"/>
  <c r="BA404" i="1"/>
  <c r="BC404" i="1" s="1"/>
  <c r="BA1098" i="1"/>
  <c r="BC1098" i="1" s="1"/>
  <c r="AZ1879" i="1"/>
  <c r="BA2742" i="1"/>
  <c r="BC2742" i="1" s="1"/>
  <c r="BA2698" i="1"/>
  <c r="BC2698" i="1" s="1"/>
  <c r="BA2642" i="1"/>
  <c r="BC2642" i="1" s="1"/>
  <c r="AZ2803" i="1"/>
  <c r="AZ1501" i="1"/>
  <c r="AZ530" i="1"/>
  <c r="AZ2175" i="1"/>
  <c r="AZ2654" i="1"/>
  <c r="AZ1604" i="1"/>
  <c r="BA2034" i="1"/>
  <c r="BC2034" i="1" s="1"/>
  <c r="AZ2357" i="1"/>
  <c r="BA2741" i="1"/>
  <c r="BC2741" i="1" s="1"/>
  <c r="BA412" i="1"/>
  <c r="BC412" i="1" s="1"/>
  <c r="BA456" i="1"/>
  <c r="BC456" i="1" s="1"/>
  <c r="AZ2213" i="1"/>
  <c r="BA2172" i="1"/>
  <c r="BC2172" i="1" s="1"/>
  <c r="BA661" i="1"/>
  <c r="BC661" i="1" s="1"/>
  <c r="BA1532" i="1"/>
  <c r="BC1532" i="1" s="1"/>
  <c r="AZ2137" i="1"/>
  <c r="BA2516" i="1"/>
  <c r="BC2516" i="1" s="1"/>
  <c r="BA2612" i="1"/>
  <c r="BC2612" i="1" s="1"/>
  <c r="BA432" i="1"/>
  <c r="BC432" i="1" s="1"/>
  <c r="BA2182" i="1"/>
  <c r="BC2182" i="1" s="1"/>
  <c r="BA1886" i="1"/>
  <c r="BC1886" i="1" s="1"/>
  <c r="AZ2397" i="1"/>
  <c r="BA2740" i="1"/>
  <c r="BC2740" i="1" s="1"/>
  <c r="BA2436" i="1"/>
  <c r="BC2436" i="1" s="1"/>
  <c r="BA2648" i="1"/>
  <c r="BC2648" i="1" s="1"/>
  <c r="BA1376" i="1"/>
  <c r="BC1376" i="1" s="1"/>
  <c r="BA1967" i="1"/>
  <c r="BC1967" i="1" s="1"/>
  <c r="BA1657" i="1"/>
  <c r="BC1657" i="1" s="1"/>
  <c r="AZ454" i="1"/>
  <c r="AZ406" i="1"/>
  <c r="AZ645" i="1"/>
  <c r="AZ1610" i="1"/>
  <c r="AZ2342" i="1"/>
  <c r="AZ1680" i="1"/>
  <c r="AZ2135" i="1"/>
  <c r="AZ2156" i="1"/>
  <c r="AZ1891" i="1"/>
  <c r="AZ1031" i="1"/>
  <c r="AZ1616" i="1"/>
  <c r="BA871" i="1"/>
  <c r="BC871" i="1" s="1"/>
  <c r="AZ1349" i="1"/>
  <c r="AZ2877" i="1"/>
  <c r="AZ2869" i="1"/>
  <c r="BA2562" i="1"/>
  <c r="BC2562" i="1" s="1"/>
  <c r="BA443" i="1"/>
  <c r="BC443" i="1" s="1"/>
  <c r="BA473" i="1"/>
  <c r="BC473" i="1" s="1"/>
  <c r="BA407" i="1"/>
  <c r="BC407" i="1" s="1"/>
  <c r="BA799" i="1"/>
  <c r="BC799" i="1" s="1"/>
  <c r="BA1046" i="1"/>
  <c r="BC1046" i="1" s="1"/>
  <c r="BA2160" i="1"/>
  <c r="BC2160" i="1" s="1"/>
  <c r="BA772" i="1"/>
  <c r="BC772" i="1" s="1"/>
  <c r="BA1420" i="1"/>
  <c r="BC1420" i="1" s="1"/>
  <c r="BA789" i="1"/>
  <c r="BC789" i="1" s="1"/>
  <c r="BA805" i="1"/>
  <c r="BC805" i="1" s="1"/>
  <c r="BA2347" i="1"/>
  <c r="BC2347" i="1" s="1"/>
  <c r="BA2382" i="1"/>
  <c r="BC2382" i="1" s="1"/>
  <c r="AZ2313" i="1"/>
  <c r="BA2665" i="1"/>
  <c r="BC2665" i="1" s="1"/>
  <c r="BA2676" i="1"/>
  <c r="BC2676" i="1" s="1"/>
  <c r="BA781" i="1"/>
  <c r="BC781" i="1" s="1"/>
  <c r="BA1697" i="1"/>
  <c r="BC1697" i="1" s="1"/>
  <c r="BA2138" i="1"/>
  <c r="BC2138" i="1" s="1"/>
  <c r="AZ2253" i="1"/>
  <c r="BA2601" i="1"/>
  <c r="BC2601" i="1" s="1"/>
  <c r="BA2649" i="1"/>
  <c r="BC2649" i="1" s="1"/>
  <c r="BA932" i="1"/>
  <c r="BC932" i="1" s="1"/>
  <c r="BA466" i="1"/>
  <c r="BC466" i="1" s="1"/>
  <c r="BA2199" i="1"/>
  <c r="BC2199" i="1" s="1"/>
  <c r="AZ1289" i="1"/>
  <c r="BA1440" i="1"/>
  <c r="BC1440" i="1" s="1"/>
  <c r="BA1487" i="1"/>
  <c r="BC1487" i="1" s="1"/>
  <c r="BA2266" i="1"/>
  <c r="BC2266" i="1" s="1"/>
  <c r="BA2733" i="1"/>
  <c r="BC2733" i="1" s="1"/>
  <c r="AS401" i="1"/>
  <c r="AZ2004" i="1"/>
  <c r="AZ1741" i="1"/>
  <c r="AZ1847" i="1"/>
  <c r="AZ1211" i="1"/>
  <c r="AZ2413" i="1"/>
  <c r="BA543" i="1"/>
  <c r="BC543" i="1" s="1"/>
  <c r="AZ833" i="1"/>
  <c r="BA1551" i="1"/>
  <c r="BC1551" i="1" s="1"/>
  <c r="BA2535" i="1"/>
  <c r="BC2535" i="1" s="1"/>
  <c r="BA550" i="1"/>
  <c r="BC550" i="1" s="1"/>
  <c r="BA2296" i="1"/>
  <c r="BC2296" i="1" s="1"/>
  <c r="BA872" i="1"/>
  <c r="BC872" i="1" s="1"/>
  <c r="AZ801" i="1"/>
  <c r="BA1663" i="1"/>
  <c r="BC1663" i="1" s="1"/>
  <c r="BA2218" i="1"/>
  <c r="BC2218" i="1" s="1"/>
  <c r="BA2479" i="1"/>
  <c r="BC2479" i="1" s="1"/>
  <c r="BA2495" i="1"/>
  <c r="BC2495" i="1" s="1"/>
  <c r="BA1695" i="1"/>
  <c r="BC1695" i="1" s="1"/>
  <c r="BA1505" i="1"/>
  <c r="BC1505" i="1" s="1"/>
  <c r="BA427" i="1"/>
  <c r="BC427" i="1" s="1"/>
  <c r="BA1615" i="1"/>
  <c r="BC1615" i="1" s="1"/>
  <c r="BA1749" i="1"/>
  <c r="BC1749" i="1" s="1"/>
  <c r="BA634" i="1"/>
  <c r="BC634" i="1" s="1"/>
  <c r="BA2298" i="1"/>
  <c r="BC2298" i="1" s="1"/>
  <c r="BA2547" i="1"/>
  <c r="BC2547" i="1" s="1"/>
  <c r="AS2323" i="1"/>
  <c r="AS2388" i="1"/>
  <c r="AS2273" i="1"/>
  <c r="AS2251" i="1"/>
  <c r="AZ1465" i="1"/>
  <c r="AZ2498" i="1"/>
  <c r="AZ2799" i="1"/>
  <c r="AZ762" i="1"/>
  <c r="AZ415" i="1"/>
  <c r="AZ1247" i="1"/>
  <c r="BA2461" i="1"/>
  <c r="BC2461" i="1" s="1"/>
  <c r="BA640" i="1"/>
  <c r="BC640" i="1" s="1"/>
  <c r="AZ2425" i="1"/>
  <c r="BA1804" i="1"/>
  <c r="BC1804" i="1" s="1"/>
  <c r="BA2502" i="1"/>
  <c r="BC2502" i="1" s="1"/>
  <c r="AZ2289" i="1"/>
  <c r="AZ2789" i="1"/>
  <c r="BA671" i="1"/>
  <c r="BC671" i="1" s="1"/>
  <c r="BA1776" i="1"/>
  <c r="BC1776" i="1" s="1"/>
  <c r="BA1553" i="1"/>
  <c r="BC1553" i="1" s="1"/>
  <c r="BA1580" i="1"/>
  <c r="BC1580" i="1" s="1"/>
  <c r="BA1572" i="1"/>
  <c r="BC1572" i="1" s="1"/>
  <c r="BA1018" i="1"/>
  <c r="BC1018" i="1" s="1"/>
  <c r="BA785" i="1"/>
  <c r="BC785" i="1" s="1"/>
  <c r="BA1052" i="1"/>
  <c r="BC1052" i="1" s="1"/>
  <c r="BA1975" i="1"/>
  <c r="BC1975" i="1" s="1"/>
  <c r="BA1631" i="1"/>
  <c r="BC1631" i="1" s="1"/>
  <c r="BA2017" i="1"/>
  <c r="BC2017" i="1" s="1"/>
  <c r="BA2227" i="1"/>
  <c r="BC2227" i="1" s="1"/>
  <c r="BA2707" i="1"/>
  <c r="BC2707" i="1" s="1"/>
  <c r="BA2897" i="1"/>
  <c r="BC2897" i="1" s="1"/>
  <c r="BA1276" i="1"/>
  <c r="BC1276" i="1" s="1"/>
  <c r="BA451" i="1"/>
  <c r="BC451" i="1" s="1"/>
  <c r="BA1913" i="1"/>
  <c r="BC1913" i="1" s="1"/>
  <c r="AZ1309" i="1"/>
  <c r="BA1746" i="1"/>
  <c r="BC1746" i="1" s="1"/>
  <c r="BA2651" i="1"/>
  <c r="BC2651" i="1" s="1"/>
  <c r="BA2625" i="1"/>
  <c r="BC2625" i="1" s="1"/>
  <c r="BA775" i="1"/>
  <c r="BC775" i="1" s="1"/>
  <c r="BA677" i="1"/>
  <c r="BC677" i="1" s="1"/>
  <c r="BA1744" i="1"/>
  <c r="BC1744" i="1" s="1"/>
  <c r="BA1893" i="1"/>
  <c r="BC1893" i="1" s="1"/>
  <c r="BA2011" i="1"/>
  <c r="BC2011" i="1" s="1"/>
  <c r="BA2299" i="1"/>
  <c r="BC2299" i="1" s="1"/>
  <c r="BA2375" i="1"/>
  <c r="BC2375" i="1" s="1"/>
  <c r="BA512" i="1"/>
  <c r="BC512" i="1" s="1"/>
  <c r="BA927" i="1"/>
  <c r="BC927" i="1" s="1"/>
  <c r="BA1704" i="1"/>
  <c r="BC1704" i="1" s="1"/>
  <c r="BA736" i="1"/>
  <c r="BC736" i="1" s="1"/>
  <c r="BA564" i="1"/>
  <c r="BC564" i="1" s="1"/>
  <c r="AZ1401" i="1"/>
  <c r="BA1500" i="1"/>
  <c r="BC1500" i="1" s="1"/>
  <c r="BA2752" i="1"/>
  <c r="BC2752" i="1" s="1"/>
  <c r="BA2716" i="1"/>
  <c r="BC2716" i="1" s="1"/>
  <c r="BA2853" i="1"/>
  <c r="BC2853" i="1" s="1"/>
  <c r="BA386" i="1"/>
  <c r="BC386" i="1" s="1"/>
  <c r="BA712" i="1"/>
  <c r="BC712" i="1" s="1"/>
  <c r="BA1972" i="1"/>
  <c r="BC1972" i="1" s="1"/>
  <c r="BA1036" i="1"/>
  <c r="BC1036" i="1" s="1"/>
  <c r="BA2476" i="1"/>
  <c r="BC2476" i="1" s="1"/>
  <c r="BA2356" i="1"/>
  <c r="BC2356" i="1" s="1"/>
  <c r="BA922" i="1"/>
  <c r="BC922" i="1" s="1"/>
  <c r="BA1733" i="1"/>
  <c r="BC1733" i="1" s="1"/>
  <c r="AZ2666" i="1"/>
  <c r="BA2666" i="1"/>
  <c r="BC2666" i="1" s="1"/>
  <c r="AZ1545" i="1"/>
  <c r="BA1545" i="1"/>
  <c r="BC1545" i="1" s="1"/>
  <c r="BA1971" i="1"/>
  <c r="BC1971" i="1" s="1"/>
  <c r="AZ1971" i="1"/>
  <c r="AZ1701" i="1"/>
  <c r="BA1701" i="1"/>
  <c r="BC1701" i="1" s="1"/>
  <c r="BA2074" i="1"/>
  <c r="BC2074" i="1" s="1"/>
  <c r="AZ2074" i="1"/>
  <c r="AZ2207" i="1"/>
  <c r="BA2207" i="1"/>
  <c r="BC2207" i="1" s="1"/>
  <c r="BA2251" i="1"/>
  <c r="BC2251" i="1" s="1"/>
  <c r="AZ2251" i="1"/>
  <c r="BA2702" i="1"/>
  <c r="BC2702" i="1" s="1"/>
  <c r="AZ2702" i="1"/>
  <c r="BA481" i="1"/>
  <c r="BC481" i="1" s="1"/>
  <c r="AZ481" i="1"/>
  <c r="AZ1977" i="1"/>
  <c r="BA1977" i="1"/>
  <c r="BC1977" i="1" s="1"/>
  <c r="AZ1681" i="1"/>
  <c r="BA1681" i="1"/>
  <c r="BC1681" i="1" s="1"/>
  <c r="AZ1926" i="1"/>
  <c r="BA1926" i="1"/>
  <c r="BC1926" i="1" s="1"/>
  <c r="BA2480" i="1"/>
  <c r="BC2480" i="1" s="1"/>
  <c r="AZ2480" i="1"/>
  <c r="AZ676" i="1"/>
  <c r="BA676" i="1"/>
  <c r="BC676" i="1" s="1"/>
  <c r="BA540" i="1"/>
  <c r="BC540" i="1" s="1"/>
  <c r="AZ540" i="1"/>
  <c r="BA834" i="1"/>
  <c r="BC834" i="1" s="1"/>
  <c r="AZ834" i="1"/>
  <c r="BA1740" i="1"/>
  <c r="BC1740" i="1" s="1"/>
  <c r="AZ1740" i="1"/>
  <c r="AZ604" i="1"/>
  <c r="BA604" i="1"/>
  <c r="BC604" i="1" s="1"/>
  <c r="BA572" i="1"/>
  <c r="BC572" i="1" s="1"/>
  <c r="AZ572" i="1"/>
  <c r="BA1842" i="1"/>
  <c r="BC1842" i="1" s="1"/>
  <c r="AZ1842" i="1"/>
  <c r="BA2232" i="1"/>
  <c r="BC2232" i="1" s="1"/>
  <c r="AZ2232" i="1"/>
  <c r="AZ2644" i="1"/>
  <c r="BA2644" i="1"/>
  <c r="BC2644" i="1" s="1"/>
  <c r="BA2781" i="1"/>
  <c r="BC2781" i="1" s="1"/>
  <c r="AZ2781" i="1"/>
  <c r="AZ472" i="1"/>
  <c r="BA472" i="1"/>
  <c r="BC472" i="1" s="1"/>
  <c r="AZ1859" i="1"/>
  <c r="BA1859" i="1"/>
  <c r="BC1859" i="1" s="1"/>
  <c r="BA1634" i="1"/>
  <c r="BC1634" i="1" s="1"/>
  <c r="AZ1634" i="1"/>
  <c r="AZ2685" i="1"/>
  <c r="BA2685" i="1"/>
  <c r="BC2685" i="1" s="1"/>
  <c r="AZ2079" i="1"/>
  <c r="BA2079" i="1"/>
  <c r="BC2079" i="1" s="1"/>
  <c r="BA858" i="1"/>
  <c r="BC858" i="1" s="1"/>
  <c r="AZ858" i="1"/>
  <c r="AZ1122" i="1"/>
  <c r="BA1122" i="1"/>
  <c r="BC1122" i="1" s="1"/>
  <c r="AZ1813" i="1"/>
  <c r="BA1813" i="1"/>
  <c r="BC1813" i="1" s="1"/>
  <c r="BA2036" i="1"/>
  <c r="BC2036" i="1" s="1"/>
  <c r="AZ2036" i="1"/>
  <c r="AZ2748" i="1"/>
  <c r="BA2748" i="1"/>
  <c r="BC2748" i="1" s="1"/>
  <c r="BA1656" i="1"/>
  <c r="BC1656" i="1" s="1"/>
  <c r="AZ1656" i="1"/>
  <c r="AS2384" i="1"/>
  <c r="AZ2738" i="1"/>
  <c r="AZ1522" i="1"/>
  <c r="BA1522" i="1"/>
  <c r="BC1522" i="1" s="1"/>
  <c r="AZ2490" i="1"/>
  <c r="BA2490" i="1"/>
  <c r="BC2490" i="1" s="1"/>
  <c r="BA2794" i="1"/>
  <c r="BC2794" i="1" s="1"/>
  <c r="AZ2414" i="1"/>
  <c r="BA2414" i="1"/>
  <c r="BC2414" i="1" s="1"/>
  <c r="AZ2674" i="1"/>
  <c r="BA2674" i="1"/>
  <c r="BC2674" i="1" s="1"/>
  <c r="AZ1258" i="1"/>
  <c r="BA1258" i="1"/>
  <c r="BC1258" i="1" s="1"/>
  <c r="AZ2042" i="1"/>
  <c r="BA2042" i="1"/>
  <c r="BC2042" i="1" s="1"/>
  <c r="AZ1915" i="1"/>
  <c r="BA1915" i="1"/>
  <c r="BC1915" i="1" s="1"/>
  <c r="AZ2387" i="1"/>
  <c r="BA2387" i="1"/>
  <c r="BC2387" i="1" s="1"/>
  <c r="AZ2917" i="1"/>
  <c r="BA2917" i="1"/>
  <c r="BC2917" i="1" s="1"/>
  <c r="BA2918" i="1"/>
  <c r="BC2918" i="1" s="1"/>
  <c r="AZ2918" i="1"/>
  <c r="AZ609" i="1"/>
  <c r="BA609" i="1"/>
  <c r="BC609" i="1" s="1"/>
  <c r="AZ1613" i="1"/>
  <c r="BA1613" i="1"/>
  <c r="BC1613" i="1" s="1"/>
  <c r="BA1894" i="1"/>
  <c r="BC1894" i="1" s="1"/>
  <c r="AZ1894" i="1"/>
  <c r="AZ2221" i="1"/>
  <c r="BA2341" i="1"/>
  <c r="BC2341" i="1" s="1"/>
  <c r="AZ2341" i="1"/>
  <c r="AZ1573" i="1"/>
  <c r="BA1573" i="1"/>
  <c r="BC1573" i="1" s="1"/>
  <c r="AZ910" i="1"/>
  <c r="BA910" i="1"/>
  <c r="BC910" i="1" s="1"/>
  <c r="AZ1320" i="1"/>
  <c r="BA1320" i="1"/>
  <c r="BC1320" i="1" s="1"/>
  <c r="AZ2279" i="1"/>
  <c r="BA2279" i="1"/>
  <c r="BC2279" i="1" s="1"/>
  <c r="AZ2556" i="1"/>
  <c r="BA2556" i="1"/>
  <c r="BC2556" i="1" s="1"/>
  <c r="AZ1435" i="1"/>
  <c r="BA1435" i="1"/>
  <c r="BC1435" i="1" s="1"/>
  <c r="AZ2678" i="1"/>
  <c r="BA2678" i="1"/>
  <c r="BC2678" i="1" s="1"/>
  <c r="BA962" i="1"/>
  <c r="BC962" i="1" s="1"/>
  <c r="AZ962" i="1"/>
  <c r="AZ2282" i="1"/>
  <c r="BA2282" i="1"/>
  <c r="BC2282" i="1" s="1"/>
  <c r="AZ2611" i="1"/>
  <c r="BA2611" i="1"/>
  <c r="BC2611" i="1" s="1"/>
  <c r="BA2797" i="1"/>
  <c r="BC2797" i="1" s="1"/>
  <c r="AZ2797" i="1"/>
  <c r="AZ2597" i="1"/>
  <c r="BA2597" i="1"/>
  <c r="BC2597" i="1" s="1"/>
  <c r="AZ2757" i="1"/>
  <c r="BA2757" i="1"/>
  <c r="BC2757" i="1" s="1"/>
  <c r="AS2224" i="1"/>
  <c r="AS2442" i="1"/>
  <c r="AS2374" i="1"/>
  <c r="AS2294" i="1"/>
  <c r="AZ1889" i="1"/>
  <c r="AZ1605" i="1"/>
  <c r="AZ1474" i="1"/>
  <c r="AZ711" i="1"/>
  <c r="AZ1070" i="1"/>
  <c r="AZ1394" i="1"/>
  <c r="AZ413" i="1"/>
  <c r="AZ2710" i="1"/>
  <c r="BA2710" i="1"/>
  <c r="BC2710" i="1" s="1"/>
  <c r="AZ574" i="1"/>
  <c r="AZ940" i="1"/>
  <c r="BA940" i="1"/>
  <c r="BC940" i="1" s="1"/>
  <c r="AZ1569" i="1"/>
  <c r="AZ390" i="1"/>
  <c r="BA390" i="1"/>
  <c r="BC390" i="1" s="1"/>
  <c r="AZ2708" i="1"/>
  <c r="BA2708" i="1"/>
  <c r="BC2708" i="1" s="1"/>
  <c r="AZ2430" i="1"/>
  <c r="BA2430" i="1"/>
  <c r="BC2430" i="1" s="1"/>
  <c r="AZ1299" i="1"/>
  <c r="BA1299" i="1"/>
  <c r="BC1299" i="1" s="1"/>
  <c r="AZ602" i="1"/>
  <c r="BA602" i="1"/>
  <c r="BC602" i="1" s="1"/>
  <c r="AZ1996" i="1"/>
  <c r="BA1996" i="1"/>
  <c r="BC1996" i="1" s="1"/>
  <c r="AZ2157" i="1"/>
  <c r="AZ2052" i="1"/>
  <c r="BA2052" i="1"/>
  <c r="BC2052" i="1" s="1"/>
  <c r="AZ1127" i="1"/>
  <c r="BA1127" i="1"/>
  <c r="BC1127" i="1" s="1"/>
  <c r="AZ2072" i="1"/>
  <c r="BA2072" i="1"/>
  <c r="BC2072" i="1" s="1"/>
  <c r="BA1787" i="1"/>
  <c r="BC1787" i="1" s="1"/>
  <c r="AZ1787" i="1"/>
  <c r="BA1982" i="1"/>
  <c r="BC1982" i="1" s="1"/>
  <c r="AZ1982" i="1"/>
  <c r="AZ2360" i="1"/>
  <c r="BA2360" i="1"/>
  <c r="BC2360" i="1" s="1"/>
  <c r="AZ2703" i="1"/>
  <c r="BA2703" i="1"/>
  <c r="BC2703" i="1" s="1"/>
  <c r="AZ1834" i="1"/>
  <c r="BA1834" i="1"/>
  <c r="BC1834" i="1" s="1"/>
  <c r="BA1007" i="1"/>
  <c r="BC1007" i="1" s="1"/>
  <c r="AZ483" i="1"/>
  <c r="BA483" i="1"/>
  <c r="BC483" i="1" s="1"/>
  <c r="AZ583" i="1"/>
  <c r="BA583" i="1"/>
  <c r="BC583" i="1" s="1"/>
  <c r="BA886" i="1"/>
  <c r="BC886" i="1" s="1"/>
  <c r="AZ886" i="1"/>
  <c r="AZ1533" i="1"/>
  <c r="BA1533" i="1"/>
  <c r="BC1533" i="1" s="1"/>
  <c r="AZ1882" i="1"/>
  <c r="BA1882" i="1"/>
  <c r="BC1882" i="1" s="1"/>
  <c r="AZ1800" i="1"/>
  <c r="BA1800" i="1"/>
  <c r="BC1800" i="1" s="1"/>
  <c r="AZ2178" i="1"/>
  <c r="BA2178" i="1"/>
  <c r="BC2178" i="1" s="1"/>
  <c r="AZ1588" i="1"/>
  <c r="BA1588" i="1"/>
  <c r="BC1588" i="1" s="1"/>
  <c r="BA631" i="1"/>
  <c r="BC631" i="1" s="1"/>
  <c r="AZ631" i="1"/>
  <c r="AZ2083" i="1"/>
  <c r="BA2083" i="1"/>
  <c r="BC2083" i="1" s="1"/>
  <c r="AZ2324" i="1"/>
  <c r="BA2324" i="1"/>
  <c r="BC2324" i="1" s="1"/>
  <c r="AZ2591" i="1"/>
  <c r="BA2591" i="1"/>
  <c r="BC2591" i="1" s="1"/>
  <c r="AZ2762" i="1"/>
  <c r="BA2762" i="1"/>
  <c r="BC2762" i="1" s="1"/>
  <c r="AZ642" i="1"/>
  <c r="BA642" i="1"/>
  <c r="BC642" i="1" s="1"/>
  <c r="AZ1119" i="1"/>
  <c r="BA1119" i="1"/>
  <c r="BC1119" i="1" s="1"/>
  <c r="AZ1417" i="1"/>
  <c r="BA1417" i="1"/>
  <c r="BC1417" i="1" s="1"/>
  <c r="AZ1587" i="1"/>
  <c r="BA1587" i="1"/>
  <c r="BC1587" i="1" s="1"/>
  <c r="BA2180" i="1"/>
  <c r="BC2180" i="1" s="1"/>
  <c r="AZ2180" i="1"/>
  <c r="AZ2583" i="1"/>
  <c r="BA2583" i="1"/>
  <c r="BC2583" i="1" s="1"/>
  <c r="AZ2668" i="1"/>
  <c r="BA2668" i="1"/>
  <c r="BC2668" i="1" s="1"/>
  <c r="BA2911" i="1"/>
  <c r="BC2911" i="1" s="1"/>
  <c r="AZ2911" i="1"/>
  <c r="AZ1362" i="1"/>
  <c r="BA1362" i="1"/>
  <c r="BC1362" i="1" s="1"/>
  <c r="BA1413" i="1"/>
  <c r="BC1413" i="1" s="1"/>
  <c r="AZ1413" i="1"/>
  <c r="AZ1556" i="1"/>
  <c r="BA1556" i="1"/>
  <c r="BC1556" i="1" s="1"/>
  <c r="BA2216" i="1"/>
  <c r="BC2216" i="1" s="1"/>
  <c r="AZ2216" i="1"/>
  <c r="AZ682" i="1"/>
  <c r="BA682" i="1"/>
  <c r="BC682" i="1" s="1"/>
  <c r="BA1305" i="1"/>
  <c r="BC1305" i="1" s="1"/>
  <c r="AZ1305" i="1"/>
  <c r="AZ1104" i="1"/>
  <c r="BA1104" i="1"/>
  <c r="BC1104" i="1" s="1"/>
  <c r="BA873" i="1"/>
  <c r="BC873" i="1" s="1"/>
  <c r="AZ873" i="1"/>
  <c r="AZ383" i="1"/>
  <c r="AZ2402" i="1"/>
  <c r="BA2566" i="1"/>
  <c r="BC2566" i="1" s="1"/>
  <c r="AZ1584" i="1"/>
  <c r="BA1584" i="1"/>
  <c r="BC1584" i="1" s="1"/>
  <c r="BA567" i="1"/>
  <c r="BC567" i="1" s="1"/>
  <c r="AZ1721" i="1"/>
  <c r="BA1721" i="1"/>
  <c r="BC1721" i="1" s="1"/>
  <c r="AZ2139" i="1"/>
  <c r="BA2139" i="1"/>
  <c r="BC2139" i="1" s="1"/>
  <c r="AZ2022" i="1"/>
  <c r="BA2022" i="1"/>
  <c r="BC2022" i="1" s="1"/>
  <c r="BA497" i="1"/>
  <c r="BC497" i="1" s="1"/>
  <c r="AZ497" i="1"/>
  <c r="AZ2195" i="1"/>
  <c r="BA2195" i="1"/>
  <c r="BC2195" i="1" s="1"/>
  <c r="AZ2354" i="1"/>
  <c r="BA2354" i="1"/>
  <c r="BC2354" i="1" s="1"/>
  <c r="AZ2278" i="1"/>
  <c r="BA2278" i="1"/>
  <c r="BC2278" i="1" s="1"/>
  <c r="BA864" i="1"/>
  <c r="BC864" i="1" s="1"/>
  <c r="AZ864" i="1"/>
  <c r="BA1751" i="1"/>
  <c r="BC1751" i="1" s="1"/>
  <c r="AZ1751" i="1"/>
  <c r="BA1345" i="1"/>
  <c r="BC1345" i="1" s="1"/>
  <c r="AZ1345" i="1"/>
  <c r="AZ1766" i="1"/>
  <c r="BA1766" i="1"/>
  <c r="BC1766" i="1" s="1"/>
  <c r="BA1956" i="1"/>
  <c r="BC1956" i="1" s="1"/>
  <c r="AZ1956" i="1"/>
  <c r="BA2317" i="1"/>
  <c r="BC2317" i="1" s="1"/>
  <c r="AZ2317" i="1"/>
  <c r="AZ449" i="1"/>
  <c r="BA449" i="1"/>
  <c r="BC449" i="1" s="1"/>
  <c r="AZ965" i="1"/>
  <c r="BA965" i="1"/>
  <c r="BC965" i="1" s="1"/>
  <c r="BA2274" i="1"/>
  <c r="BC2274" i="1" s="1"/>
  <c r="AZ2274" i="1"/>
  <c r="BA2277" i="1"/>
  <c r="BC2277" i="1" s="1"/>
  <c r="AZ2277" i="1"/>
  <c r="BA2401" i="1"/>
  <c r="BC2401" i="1" s="1"/>
  <c r="AZ2401" i="1"/>
  <c r="AS1725" i="1"/>
  <c r="AS2334" i="1"/>
  <c r="AZ1078" i="1"/>
  <c r="AZ684" i="1"/>
  <c r="AZ1348" i="1"/>
  <c r="AZ1672" i="1"/>
  <c r="AZ1980" i="1"/>
  <c r="BA2570" i="1"/>
  <c r="BC2570" i="1" s="1"/>
  <c r="AZ2228" i="1"/>
  <c r="BA2228" i="1"/>
  <c r="BC2228" i="1" s="1"/>
  <c r="AZ1006" i="1"/>
  <c r="AZ405" i="1"/>
  <c r="BA2670" i="1"/>
  <c r="BC2670" i="1" s="1"/>
  <c r="AZ1812" i="1"/>
  <c r="BA1812" i="1"/>
  <c r="BC1812" i="1" s="1"/>
  <c r="AZ840" i="1"/>
  <c r="BA1461" i="1"/>
  <c r="BC1461" i="1" s="1"/>
  <c r="AZ1461" i="1"/>
  <c r="AZ399" i="1"/>
  <c r="BA399" i="1"/>
  <c r="BC399" i="1" s="1"/>
  <c r="BA1219" i="1"/>
  <c r="BC1219" i="1" s="1"/>
  <c r="AZ1219" i="1"/>
  <c r="AZ993" i="1"/>
  <c r="BA993" i="1"/>
  <c r="BC993" i="1" s="1"/>
  <c r="BA699" i="1"/>
  <c r="BC699" i="1" s="1"/>
  <c r="AZ699" i="1"/>
  <c r="BA816" i="1"/>
  <c r="BC816" i="1" s="1"/>
  <c r="AZ816" i="1"/>
  <c r="BA1942" i="1"/>
  <c r="BC1942" i="1" s="1"/>
  <c r="AZ2459" i="1"/>
  <c r="BA2459" i="1"/>
  <c r="BC2459" i="1" s="1"/>
  <c r="AZ2607" i="1"/>
  <c r="BA2607" i="1"/>
  <c r="BC2607" i="1" s="1"/>
  <c r="AZ2850" i="1"/>
  <c r="BA2850" i="1"/>
  <c r="BC2850" i="1" s="1"/>
  <c r="AZ832" i="1"/>
  <c r="AZ1404" i="1"/>
  <c r="BA1404" i="1"/>
  <c r="BC1404" i="1" s="1"/>
  <c r="AZ741" i="1"/>
  <c r="BA741" i="1"/>
  <c r="BC741" i="1" s="1"/>
  <c r="BA2528" i="1"/>
  <c r="BC2528" i="1" s="1"/>
  <c r="AZ2528" i="1"/>
  <c r="AZ2585" i="1"/>
  <c r="BA2585" i="1"/>
  <c r="BC2585" i="1" s="1"/>
  <c r="AZ1391" i="1"/>
  <c r="BA1391" i="1"/>
  <c r="BC1391" i="1" s="1"/>
  <c r="BA1275" i="1"/>
  <c r="BC1275" i="1" s="1"/>
  <c r="AZ1275" i="1"/>
  <c r="BA1565" i="1"/>
  <c r="BC1565" i="1" s="1"/>
  <c r="AZ1565" i="1"/>
  <c r="BA685" i="1"/>
  <c r="BC685" i="1" s="1"/>
  <c r="AZ2896" i="1"/>
  <c r="BA2896" i="1"/>
  <c r="BC2896" i="1" s="1"/>
  <c r="BA2830" i="1"/>
  <c r="BC2830" i="1" s="1"/>
  <c r="AZ1266" i="1"/>
  <c r="BA1266" i="1"/>
  <c r="BC1266" i="1" s="1"/>
  <c r="AZ2007" i="1"/>
  <c r="BA2007" i="1"/>
  <c r="BC2007" i="1" s="1"/>
  <c r="BA1851" i="1"/>
  <c r="BC1851" i="1" s="1"/>
  <c r="AZ1851" i="1"/>
  <c r="BA523" i="1"/>
  <c r="BC523" i="1" s="1"/>
  <c r="AZ523" i="1"/>
  <c r="AZ641" i="1"/>
  <c r="BA641" i="1"/>
  <c r="BC641" i="1" s="1"/>
  <c r="AZ1519" i="1"/>
  <c r="BA1519" i="1"/>
  <c r="BC1519" i="1" s="1"/>
  <c r="BA1650" i="1"/>
  <c r="BC1650" i="1" s="1"/>
  <c r="AZ1650" i="1"/>
  <c r="BA2158" i="1"/>
  <c r="BC2158" i="1" s="1"/>
  <c r="BA2602" i="1"/>
  <c r="BC2602" i="1" s="1"/>
  <c r="BA1390" i="1"/>
  <c r="BC1390" i="1" s="1"/>
  <c r="BA2346" i="1"/>
  <c r="BC2346" i="1" s="1"/>
  <c r="BA2202" i="1"/>
  <c r="BC2202" i="1" s="1"/>
  <c r="AZ422" i="1"/>
  <c r="BA422" i="1"/>
  <c r="BC422" i="1" s="1"/>
  <c r="AZ788" i="1"/>
  <c r="BA788" i="1"/>
  <c r="BC788" i="1" s="1"/>
  <c r="BA1198" i="1"/>
  <c r="BC1198" i="1" s="1"/>
  <c r="AZ1840" i="1"/>
  <c r="BA1840" i="1"/>
  <c r="BC1840" i="1" s="1"/>
  <c r="AZ914" i="1"/>
  <c r="BA914" i="1"/>
  <c r="BC914" i="1" s="1"/>
  <c r="BA1218" i="1"/>
  <c r="BC1218" i="1" s="1"/>
  <c r="BA1278" i="1"/>
  <c r="BC1278" i="1" s="1"/>
  <c r="BA2908" i="1"/>
  <c r="BC2908" i="1" s="1"/>
  <c r="AZ1916" i="1"/>
  <c r="BA1916" i="1"/>
  <c r="BC1916" i="1" s="1"/>
  <c r="AZ458" i="1"/>
  <c r="BA458" i="1"/>
  <c r="BC458" i="1" s="1"/>
  <c r="AZ1344" i="1"/>
  <c r="BA1344" i="1"/>
  <c r="BC1344" i="1" s="1"/>
  <c r="AZ2014" i="1"/>
  <c r="BA2014" i="1"/>
  <c r="BC2014" i="1" s="1"/>
  <c r="AZ2844" i="1"/>
  <c r="BA2844" i="1"/>
  <c r="BC2844" i="1" s="1"/>
  <c r="AZ660" i="1"/>
  <c r="BA660" i="1"/>
  <c r="BC660" i="1" s="1"/>
  <c r="AZ1201" i="1"/>
  <c r="BA1201" i="1"/>
  <c r="BC1201" i="1" s="1"/>
  <c r="AZ1039" i="1"/>
  <c r="BA1039" i="1"/>
  <c r="BC1039" i="1" s="1"/>
  <c r="BA800" i="1"/>
  <c r="BC800" i="1" s="1"/>
  <c r="AZ800" i="1"/>
  <c r="AZ607" i="1"/>
  <c r="BA607" i="1"/>
  <c r="BC607" i="1" s="1"/>
  <c r="BA2285" i="1"/>
  <c r="BC2285" i="1" s="1"/>
  <c r="AZ2285" i="1"/>
  <c r="AS2385" i="1"/>
  <c r="AS2241" i="1"/>
  <c r="BA2731" i="1"/>
  <c r="BC2731" i="1" s="1"/>
  <c r="BA2557" i="1"/>
  <c r="BC2557" i="1" s="1"/>
  <c r="AZ686" i="1"/>
  <c r="BA686" i="1"/>
  <c r="BC686" i="1" s="1"/>
  <c r="AZ1129" i="1"/>
  <c r="BA1129" i="1"/>
  <c r="BC1129" i="1" s="1"/>
  <c r="AZ418" i="1"/>
  <c r="BA418" i="1"/>
  <c r="BC418" i="1" s="1"/>
  <c r="AZ1811" i="1"/>
  <c r="BA1811" i="1"/>
  <c r="BC1811" i="1" s="1"/>
  <c r="AZ1636" i="1"/>
  <c r="BA1636" i="1"/>
  <c r="BC1636" i="1" s="1"/>
  <c r="BA2109" i="1"/>
  <c r="BC2109" i="1" s="1"/>
  <c r="AZ2109" i="1"/>
  <c r="AZ949" i="1"/>
  <c r="BA949" i="1"/>
  <c r="BC949" i="1" s="1"/>
  <c r="AZ1138" i="1"/>
  <c r="BA1138" i="1"/>
  <c r="BC1138" i="1" s="1"/>
  <c r="AZ1841" i="1"/>
  <c r="BA1841" i="1"/>
  <c r="BC1841" i="1" s="1"/>
  <c r="BA865" i="1"/>
  <c r="BC865" i="1" s="1"/>
  <c r="AZ865" i="1"/>
  <c r="AZ1708" i="1"/>
  <c r="BA1708" i="1"/>
  <c r="BC1708" i="1" s="1"/>
  <c r="AZ2812" i="1"/>
  <c r="BA2812" i="1"/>
  <c r="BC2812" i="1" s="1"/>
  <c r="AZ966" i="1"/>
  <c r="BA966" i="1"/>
  <c r="BC966" i="1" s="1"/>
  <c r="AZ819" i="1"/>
  <c r="BA819" i="1"/>
  <c r="BC819" i="1" s="1"/>
  <c r="AZ2820" i="1"/>
  <c r="BA2820" i="1"/>
  <c r="BC2820" i="1" s="1"/>
  <c r="AZ2621" i="1"/>
  <c r="BA2621" i="1"/>
  <c r="BC2621" i="1" s="1"/>
  <c r="AZ2653" i="1"/>
  <c r="BA2653" i="1"/>
  <c r="BC2653" i="1" s="1"/>
  <c r="AZ2870" i="1"/>
  <c r="BA2870" i="1"/>
  <c r="BC2870" i="1" s="1"/>
  <c r="AZ2487" i="1"/>
  <c r="BA2487" i="1"/>
  <c r="BC2487" i="1" s="1"/>
  <c r="AZ526" i="1"/>
  <c r="BA526" i="1"/>
  <c r="BC526" i="1" s="1"/>
  <c r="BA733" i="1"/>
  <c r="BC733" i="1" s="1"/>
  <c r="BA2250" i="1"/>
  <c r="BC2250" i="1" s="1"/>
  <c r="BA1386" i="1"/>
  <c r="BC1386" i="1" s="1"/>
  <c r="BA843" i="1"/>
  <c r="BC843" i="1" s="1"/>
  <c r="BA2048" i="1"/>
  <c r="BC2048" i="1" s="1"/>
  <c r="BA2154" i="1"/>
  <c r="BC2154" i="1" s="1"/>
  <c r="BA964" i="1"/>
  <c r="BC964" i="1" s="1"/>
  <c r="BA1079" i="1"/>
  <c r="BC1079" i="1" s="1"/>
  <c r="BA1665" i="1"/>
  <c r="BC1665" i="1" s="1"/>
  <c r="BA1106" i="1"/>
  <c r="BC1106" i="1" s="1"/>
  <c r="BA1024" i="1"/>
  <c r="BC1024" i="1" s="1"/>
  <c r="BA1341" i="1"/>
  <c r="BC1341" i="1" s="1"/>
  <c r="BA587" i="1"/>
  <c r="BC587" i="1" s="1"/>
  <c r="BA1750" i="1"/>
  <c r="BC1750" i="1" s="1"/>
  <c r="BA1397" i="1"/>
  <c r="BC1397" i="1" s="1"/>
  <c r="BA518" i="1"/>
  <c r="BC518" i="1" s="1"/>
  <c r="BA1635" i="1"/>
  <c r="BC1635" i="1" s="1"/>
  <c r="BA2355" i="1"/>
  <c r="BC2355" i="1" s="1"/>
  <c r="BA2220" i="1"/>
  <c r="BC2220" i="1" s="1"/>
  <c r="BA2563" i="1"/>
  <c r="BC2563" i="1" s="1"/>
  <c r="BA768" i="1"/>
  <c r="BC768" i="1" s="1"/>
  <c r="BA1723" i="1"/>
  <c r="BC1723" i="1" s="1"/>
  <c r="BA2627" i="1"/>
  <c r="BC2627" i="1" s="1"/>
  <c r="BA1428" i="1"/>
  <c r="BC1428" i="1" s="1"/>
  <c r="BA2579" i="1"/>
  <c r="BC2579" i="1" s="1"/>
  <c r="BA2214" i="1"/>
  <c r="BC2214" i="1" s="1"/>
  <c r="AZ1559" i="1"/>
  <c r="BA1559" i="1"/>
  <c r="BC1559" i="1" s="1"/>
  <c r="AZ1649" i="1"/>
  <c r="BA1649" i="1"/>
  <c r="BC1649" i="1" s="1"/>
  <c r="AZ2084" i="1"/>
  <c r="BA2084" i="1"/>
  <c r="BC2084" i="1" s="1"/>
  <c r="AZ2320" i="1"/>
  <c r="BA2320" i="1"/>
  <c r="BC2320" i="1" s="1"/>
  <c r="AZ1012" i="1"/>
  <c r="BA1012" i="1"/>
  <c r="BC1012" i="1" s="1"/>
  <c r="AZ2696" i="1"/>
  <c r="BA2696" i="1"/>
  <c r="BC2696" i="1" s="1"/>
  <c r="AZ2785" i="1"/>
  <c r="BA2785" i="1"/>
  <c r="BC2785" i="1" s="1"/>
  <c r="AZ701" i="1"/>
  <c r="BA701" i="1"/>
  <c r="BC701" i="1" s="1"/>
  <c r="AZ1075" i="1"/>
  <c r="BA1075" i="1"/>
  <c r="BC1075" i="1" s="1"/>
  <c r="AZ2854" i="1"/>
  <c r="BA2854" i="1"/>
  <c r="BC2854" i="1" s="1"/>
  <c r="AZ1195" i="1"/>
  <c r="BA1195" i="1"/>
  <c r="BC1195" i="1" s="1"/>
  <c r="AZ1754" i="1"/>
  <c r="BA1754" i="1"/>
  <c r="BC1754" i="1" s="1"/>
  <c r="BA2225" i="1"/>
  <c r="BC2225" i="1" s="1"/>
  <c r="AZ2225" i="1"/>
  <c r="AZ2604" i="1"/>
  <c r="BA2604" i="1"/>
  <c r="BC2604" i="1" s="1"/>
  <c r="AZ1088" i="1"/>
  <c r="BA1088" i="1"/>
  <c r="BC1088" i="1" s="1"/>
  <c r="AZ1623" i="1"/>
  <c r="BA1623" i="1"/>
  <c r="BC1623" i="1" s="1"/>
  <c r="AZ657" i="1"/>
  <c r="BA657" i="1"/>
  <c r="BC657" i="1" s="1"/>
  <c r="AZ1123" i="1"/>
  <c r="BA1123" i="1"/>
  <c r="BC1123" i="1" s="1"/>
  <c r="AZ1731" i="1"/>
  <c r="BA1731" i="1"/>
  <c r="BC1731" i="1" s="1"/>
  <c r="AZ1816" i="1"/>
  <c r="BA1816" i="1"/>
  <c r="BC1816" i="1" s="1"/>
  <c r="AZ1651" i="1"/>
  <c r="BA1651" i="1"/>
  <c r="BC1651" i="1" s="1"/>
  <c r="AZ1130" i="1"/>
  <c r="BA1130" i="1"/>
  <c r="BC1130" i="1" s="1"/>
  <c r="AZ737" i="1"/>
  <c r="BA737" i="1"/>
  <c r="BC737" i="1" s="1"/>
  <c r="BA563" i="1"/>
  <c r="BC563" i="1" s="1"/>
  <c r="AZ563" i="1"/>
  <c r="AS2381" i="1"/>
  <c r="AZ1694" i="1"/>
  <c r="BA716" i="1"/>
  <c r="BC716" i="1" s="1"/>
  <c r="AZ1153" i="1"/>
  <c r="BA1153" i="1"/>
  <c r="BC1153" i="1" s="1"/>
  <c r="BA2412" i="1"/>
  <c r="BC2412" i="1" s="1"/>
  <c r="BA2494" i="1"/>
  <c r="BC2494" i="1" s="1"/>
  <c r="BA2510" i="1"/>
  <c r="BC2510" i="1" s="1"/>
  <c r="BA2772" i="1"/>
  <c r="BC2772" i="1" s="1"/>
  <c r="BA2855" i="1"/>
  <c r="BC2855" i="1" s="1"/>
  <c r="AZ2855" i="1"/>
  <c r="BA2586" i="1"/>
  <c r="BC2586" i="1" s="1"/>
  <c r="AZ2446" i="1"/>
  <c r="BA2446" i="1"/>
  <c r="BC2446" i="1" s="1"/>
  <c r="AZ2709" i="1"/>
  <c r="BA2709" i="1"/>
  <c r="BC2709" i="1" s="1"/>
  <c r="AZ2518" i="1"/>
  <c r="BA2518" i="1"/>
  <c r="BC2518" i="1" s="1"/>
  <c r="BA2243" i="1"/>
  <c r="BC2243" i="1" s="1"/>
  <c r="AZ1988" i="1"/>
  <c r="BA1988" i="1"/>
  <c r="BC1988" i="1" s="1"/>
  <c r="AZ1107" i="1"/>
  <c r="BA1107" i="1"/>
  <c r="BC1107" i="1" s="1"/>
  <c r="AZ1170" i="1"/>
  <c r="BA1170" i="1"/>
  <c r="BC1170" i="1" s="1"/>
  <c r="AZ1365" i="1"/>
  <c r="BA1365" i="1"/>
  <c r="BC1365" i="1" s="1"/>
  <c r="AZ545" i="1"/>
  <c r="BA545" i="1"/>
  <c r="BC545" i="1" s="1"/>
  <c r="AZ1692" i="1"/>
  <c r="BA1692" i="1"/>
  <c r="BC1692" i="1" s="1"/>
  <c r="BA1441" i="1"/>
  <c r="BC1441" i="1" s="1"/>
  <c r="AZ1441" i="1"/>
  <c r="AZ2332" i="1"/>
  <c r="BA2332" i="1"/>
  <c r="BC2332" i="1" s="1"/>
  <c r="AZ2244" i="1"/>
  <c r="BA2244" i="1"/>
  <c r="BC2244" i="1" s="1"/>
  <c r="AZ2652" i="1"/>
  <c r="BA2652" i="1"/>
  <c r="BC2652" i="1" s="1"/>
  <c r="AZ2841" i="1"/>
  <c r="BA2841" i="1"/>
  <c r="BC2841" i="1" s="1"/>
  <c r="AZ2857" i="1"/>
  <c r="BA2857" i="1"/>
  <c r="BC2857" i="1" s="1"/>
  <c r="AZ1606" i="1"/>
  <c r="BA1606" i="1"/>
  <c r="BC1606" i="1" s="1"/>
  <c r="AZ464" i="1"/>
  <c r="BA464" i="1"/>
  <c r="BC464" i="1" s="1"/>
  <c r="BA2189" i="1"/>
  <c r="BC2189" i="1" s="1"/>
  <c r="AZ2189" i="1"/>
  <c r="AZ463" i="1"/>
  <c r="BA463" i="1"/>
  <c r="BC463" i="1" s="1"/>
  <c r="AZ1095" i="1"/>
  <c r="BA1095" i="1"/>
  <c r="BC1095" i="1" s="1"/>
  <c r="AZ946" i="1"/>
  <c r="BA946" i="1"/>
  <c r="BC946" i="1" s="1"/>
  <c r="AZ1946" i="1"/>
  <c r="BA1946" i="1"/>
  <c r="BC1946" i="1" s="1"/>
  <c r="AZ1707" i="1"/>
  <c r="BA1707" i="1"/>
  <c r="BC1707" i="1" s="1"/>
  <c r="AZ1962" i="1"/>
  <c r="BA1962" i="1"/>
  <c r="BC1962" i="1" s="1"/>
  <c r="AZ1359" i="1"/>
  <c r="BA1359" i="1"/>
  <c r="BC1359" i="1" s="1"/>
  <c r="AZ2263" i="1"/>
  <c r="BA2263" i="1"/>
  <c r="BC2263" i="1" s="1"/>
  <c r="AZ2456" i="1"/>
  <c r="BA2456" i="1"/>
  <c r="BC2456" i="1" s="1"/>
  <c r="AZ1978" i="1"/>
  <c r="BA1978" i="1"/>
  <c r="BC1978" i="1" s="1"/>
  <c r="AZ2720" i="1"/>
  <c r="BA2720" i="1"/>
  <c r="BC2720" i="1" s="1"/>
  <c r="AZ2866" i="1"/>
  <c r="BA2866" i="1"/>
  <c r="BC2866" i="1" s="1"/>
  <c r="AZ1684" i="1"/>
  <c r="BA1684" i="1"/>
  <c r="BC1684" i="1" s="1"/>
  <c r="AZ1092" i="1"/>
  <c r="BA1092" i="1"/>
  <c r="BC1092" i="1" s="1"/>
  <c r="AZ723" i="1"/>
  <c r="AZ558" i="1"/>
  <c r="AZ1602" i="1"/>
  <c r="BA2447" i="1"/>
  <c r="BC2447" i="1" s="1"/>
  <c r="BA2756" i="1"/>
  <c r="BC2756" i="1" s="1"/>
  <c r="BA2751" i="1"/>
  <c r="BC2751" i="1" s="1"/>
  <c r="AZ2450" i="1"/>
  <c r="BA2450" i="1"/>
  <c r="BC2450" i="1" s="1"/>
  <c r="AZ2746" i="1"/>
  <c r="BA2746" i="1"/>
  <c r="BC2746" i="1" s="1"/>
  <c r="BA2439" i="1"/>
  <c r="BC2439" i="1" s="1"/>
  <c r="AZ1236" i="1"/>
  <c r="BA1236" i="1"/>
  <c r="BC1236" i="1" s="1"/>
  <c r="BA1995" i="1"/>
  <c r="BC1995" i="1" s="1"/>
  <c r="AZ1995" i="1"/>
  <c r="AZ2646" i="1"/>
  <c r="BA2646" i="1"/>
  <c r="BC2646" i="1" s="1"/>
  <c r="AZ1705" i="1"/>
  <c r="BA1705" i="1"/>
  <c r="BC1705" i="1" s="1"/>
  <c r="AZ1638" i="1"/>
  <c r="BA1638" i="1"/>
  <c r="BC1638" i="1" s="1"/>
  <c r="AZ933" i="1"/>
  <c r="BA933" i="1"/>
  <c r="BC933" i="1" s="1"/>
  <c r="AZ1611" i="1"/>
  <c r="BA1611" i="1"/>
  <c r="BC1611" i="1" s="1"/>
  <c r="AZ876" i="1"/>
  <c r="BA876" i="1"/>
  <c r="BC876" i="1" s="1"/>
  <c r="AZ918" i="1"/>
  <c r="BA918" i="1"/>
  <c r="BC918" i="1" s="1"/>
  <c r="AZ1567" i="1"/>
  <c r="BA1567" i="1"/>
  <c r="BC1567" i="1" s="1"/>
  <c r="AZ2030" i="1"/>
  <c r="BA2030" i="1"/>
  <c r="BC2030" i="1" s="1"/>
  <c r="AZ2457" i="1"/>
  <c r="AZ2837" i="1"/>
  <c r="BA2837" i="1"/>
  <c r="BC2837" i="1" s="1"/>
  <c r="AZ2909" i="1"/>
  <c r="BA2909" i="1"/>
  <c r="BC2909" i="1" s="1"/>
  <c r="AZ428" i="1"/>
  <c r="BA428" i="1"/>
  <c r="BC428" i="1" s="1"/>
  <c r="BA856" i="1"/>
  <c r="BC856" i="1" s="1"/>
  <c r="AZ856" i="1"/>
  <c r="AZ1162" i="1"/>
  <c r="BA1162" i="1"/>
  <c r="BC1162" i="1" s="1"/>
  <c r="BA808" i="1"/>
  <c r="BC808" i="1" s="1"/>
  <c r="AZ808" i="1"/>
  <c r="AZ1935" i="1"/>
  <c r="BA1935" i="1"/>
  <c r="BC1935" i="1" s="1"/>
  <c r="AZ705" i="1"/>
  <c r="BA705" i="1"/>
  <c r="BC705" i="1" s="1"/>
  <c r="AZ883" i="1"/>
  <c r="BA883" i="1"/>
  <c r="BC883" i="1" s="1"/>
  <c r="AZ1546" i="1"/>
  <c r="BA1546" i="1"/>
  <c r="BC1546" i="1" s="1"/>
  <c r="AZ1922" i="1"/>
  <c r="BA1922" i="1"/>
  <c r="BC1922" i="1" s="1"/>
  <c r="AZ2817" i="1"/>
  <c r="BA2817" i="1"/>
  <c r="BC2817" i="1" s="1"/>
  <c r="AZ2016" i="1"/>
  <c r="BA2016" i="1"/>
  <c r="BC2016" i="1" s="1"/>
  <c r="AZ653" i="1"/>
  <c r="BA653" i="1"/>
  <c r="BC653" i="1" s="1"/>
  <c r="AZ784" i="1"/>
  <c r="BA784" i="1"/>
  <c r="BC784" i="1" s="1"/>
  <c r="AZ2575" i="1"/>
  <c r="BA2575" i="1"/>
  <c r="BC2575" i="1" s="1"/>
  <c r="AZ450" i="1"/>
  <c r="BA450" i="1"/>
  <c r="BC450" i="1" s="1"/>
  <c r="AZ1367" i="1"/>
  <c r="BA1367" i="1"/>
  <c r="BC1367" i="1" s="1"/>
  <c r="AZ2774" i="1"/>
  <c r="BA2774" i="1"/>
  <c r="BC2774" i="1" s="1"/>
  <c r="AZ1412" i="1"/>
  <c r="BA1412" i="1"/>
  <c r="BC1412" i="1" s="1"/>
  <c r="AZ777" i="1"/>
  <c r="BA777" i="1"/>
  <c r="BC777" i="1" s="1"/>
  <c r="AZ896" i="1"/>
  <c r="BA896" i="1"/>
  <c r="BC896" i="1" s="1"/>
  <c r="AZ1786" i="1"/>
  <c r="BA1786" i="1"/>
  <c r="BC1786" i="1" s="1"/>
  <c r="BA2085" i="1"/>
  <c r="BC2085" i="1" s="1"/>
  <c r="AZ2085" i="1"/>
  <c r="AZ2104" i="1"/>
  <c r="BA2104" i="1"/>
  <c r="BC2104" i="1" s="1"/>
  <c r="AZ1154" i="1"/>
  <c r="BA1154" i="1"/>
  <c r="BC1154" i="1" s="1"/>
  <c r="AZ1974" i="1"/>
  <c r="BA1082" i="1"/>
  <c r="BC1082" i="1" s="1"/>
  <c r="BA2400" i="1"/>
  <c r="BC2400" i="1" s="1"/>
  <c r="BA2418" i="1"/>
  <c r="BC2418" i="1" s="1"/>
  <c r="AZ2458" i="1"/>
  <c r="BA2458" i="1"/>
  <c r="BC2458" i="1" s="1"/>
  <c r="AZ1050" i="1"/>
  <c r="BA1050" i="1"/>
  <c r="BC1050" i="1" s="1"/>
  <c r="AZ2526" i="1"/>
  <c r="BA2526" i="1"/>
  <c r="BC2526" i="1" s="1"/>
  <c r="AZ2852" i="1"/>
  <c r="BA2852" i="1"/>
  <c r="BC2852" i="1" s="1"/>
  <c r="AZ2690" i="1"/>
  <c r="BA2690" i="1"/>
  <c r="BC2690" i="1" s="1"/>
  <c r="AZ695" i="1"/>
  <c r="BA695" i="1"/>
  <c r="BC695" i="1" s="1"/>
  <c r="AZ1398" i="1"/>
  <c r="BA1398" i="1"/>
  <c r="BC1398" i="1" s="1"/>
  <c r="AZ1839" i="1"/>
  <c r="BA1839" i="1"/>
  <c r="BC1839" i="1" s="1"/>
  <c r="AZ2012" i="1"/>
  <c r="BA2012" i="1"/>
  <c r="BC2012" i="1" s="1"/>
  <c r="AZ498" i="1"/>
  <c r="BA498" i="1"/>
  <c r="BC498" i="1" s="1"/>
  <c r="AZ1677" i="1"/>
  <c r="BA1677" i="1"/>
  <c r="BC1677" i="1" s="1"/>
  <c r="AZ729" i="1"/>
  <c r="BA729" i="1"/>
  <c r="BC729" i="1" s="1"/>
  <c r="AZ1288" i="1"/>
  <c r="BA1288" i="1"/>
  <c r="BC1288" i="1" s="1"/>
  <c r="AZ1961" i="1"/>
  <c r="BA1961" i="1"/>
  <c r="BC1961" i="1" s="1"/>
  <c r="AZ1920" i="1"/>
  <c r="BA1920" i="1"/>
  <c r="BC1920" i="1" s="1"/>
  <c r="AZ2451" i="1"/>
  <c r="BA2451" i="1"/>
  <c r="BC2451" i="1" s="1"/>
  <c r="AZ2492" i="1"/>
  <c r="BA2492" i="1"/>
  <c r="BC2492" i="1" s="1"/>
  <c r="AZ2788" i="1"/>
  <c r="BA2788" i="1"/>
  <c r="BC2788" i="1" s="1"/>
  <c r="AZ2838" i="1"/>
  <c r="BA2838" i="1"/>
  <c r="BC2838" i="1" s="1"/>
  <c r="AZ507" i="1"/>
  <c r="BA507" i="1"/>
  <c r="BC507" i="1" s="1"/>
  <c r="AZ867" i="1"/>
  <c r="BA867" i="1"/>
  <c r="BC867" i="1" s="1"/>
  <c r="AZ1748" i="1"/>
  <c r="BA1748" i="1"/>
  <c r="BC1748" i="1" s="1"/>
  <c r="AZ1832" i="1"/>
  <c r="BA1832" i="1"/>
  <c r="BC1832" i="1" s="1"/>
  <c r="AZ1960" i="1"/>
  <c r="BA1960" i="1"/>
  <c r="BC1960" i="1" s="1"/>
  <c r="AZ2247" i="1"/>
  <c r="BA2247" i="1"/>
  <c r="BC2247" i="1" s="1"/>
  <c r="AZ769" i="1"/>
  <c r="BA769" i="1"/>
  <c r="BC769" i="1" s="1"/>
  <c r="AZ861" i="1"/>
  <c r="BA861" i="1"/>
  <c r="BC861" i="1" s="1"/>
  <c r="AZ623" i="1"/>
  <c r="BA623" i="1"/>
  <c r="BC623" i="1" s="1"/>
  <c r="AZ1824" i="1"/>
  <c r="BA1824" i="1"/>
  <c r="BC1824" i="1" s="1"/>
  <c r="AZ1463" i="1"/>
  <c r="BA1463" i="1"/>
  <c r="BC1463" i="1" s="1"/>
  <c r="AZ1466" i="1"/>
  <c r="BA1466" i="1"/>
  <c r="BC1466" i="1" s="1"/>
  <c r="AZ611" i="1"/>
  <c r="BA611" i="1"/>
  <c r="BC611" i="1" s="1"/>
  <c r="AZ2362" i="1"/>
  <c r="BA2362" i="1"/>
  <c r="BC2362" i="1" s="1"/>
  <c r="AZ2111" i="1"/>
  <c r="BA2111" i="1"/>
  <c r="BC2111" i="1" s="1"/>
  <c r="AZ2488" i="1"/>
  <c r="BA2488" i="1"/>
  <c r="BC2488" i="1" s="1"/>
  <c r="BA2711" i="1"/>
  <c r="BC2711" i="1" s="1"/>
  <c r="BA510" i="1"/>
  <c r="BC510" i="1" s="1"/>
  <c r="BA590" i="1"/>
  <c r="BC590" i="1" s="1"/>
  <c r="BA948" i="1"/>
  <c r="BC948" i="1" s="1"/>
  <c r="BA1339" i="1"/>
  <c r="BC1339" i="1" s="1"/>
  <c r="BA1647" i="1"/>
  <c r="BC1647" i="1" s="1"/>
  <c r="BA2200" i="1"/>
  <c r="BC2200" i="1" s="1"/>
  <c r="BA880" i="1"/>
  <c r="BC880" i="1" s="1"/>
  <c r="BA1966" i="1"/>
  <c r="BC1966" i="1" s="1"/>
  <c r="BA522" i="1"/>
  <c r="BC522" i="1" s="1"/>
  <c r="BA881" i="1"/>
  <c r="BC881" i="1" s="1"/>
  <c r="BA1084" i="1"/>
  <c r="BC1084" i="1" s="1"/>
  <c r="BA1516" i="1"/>
  <c r="BC1516" i="1" s="1"/>
  <c r="BA1758" i="1"/>
  <c r="BC1758" i="1" s="1"/>
  <c r="BA1805" i="1"/>
  <c r="BC1805" i="1" s="1"/>
  <c r="BA1464" i="1"/>
  <c r="BC1464" i="1" s="1"/>
  <c r="BA1682" i="1"/>
  <c r="BC1682" i="1" s="1"/>
  <c r="BA1914" i="1"/>
  <c r="BC1914" i="1" s="1"/>
  <c r="BA2148" i="1"/>
  <c r="BC2148" i="1" s="1"/>
  <c r="BA2183" i="1"/>
  <c r="BC2183" i="1" s="1"/>
  <c r="BA2539" i="1"/>
  <c r="BC2539" i="1" s="1"/>
  <c r="BA2571" i="1"/>
  <c r="BC2571" i="1" s="1"/>
  <c r="BA2643" i="1"/>
  <c r="BC2643" i="1" s="1"/>
  <c r="BA2624" i="1"/>
  <c r="BC2624" i="1" s="1"/>
  <c r="BA1521" i="1"/>
  <c r="BC1521" i="1" s="1"/>
  <c r="BA459" i="1"/>
  <c r="BC459" i="1" s="1"/>
  <c r="BA1764" i="1"/>
  <c r="BC1764" i="1" s="1"/>
  <c r="BA1860" i="1"/>
  <c r="BC1860" i="1" s="1"/>
  <c r="BA898" i="1"/>
  <c r="BC898" i="1" s="1"/>
  <c r="BA1763" i="1"/>
  <c r="BC1763" i="1" s="1"/>
  <c r="BA1702" i="1"/>
  <c r="BC1702" i="1" s="1"/>
  <c r="BA2110" i="1"/>
  <c r="BC2110" i="1" s="1"/>
  <c r="BA2124" i="1"/>
  <c r="BC2124" i="1" s="1"/>
  <c r="BA504" i="1"/>
  <c r="BC504" i="1" s="1"/>
  <c r="BA2174" i="1"/>
  <c r="BC2174" i="1" s="1"/>
  <c r="BA561" i="1"/>
  <c r="BC561" i="1" s="1"/>
  <c r="BA1001" i="1"/>
  <c r="BC1001" i="1" s="1"/>
  <c r="BA1653" i="1"/>
  <c r="BC1653" i="1" s="1"/>
  <c r="BA1047" i="1"/>
  <c r="BC1047" i="1" s="1"/>
  <c r="BA1380" i="1"/>
  <c r="BC1380" i="1" s="1"/>
  <c r="BA985" i="1"/>
  <c r="BC985" i="1" s="1"/>
  <c r="BA1637" i="1"/>
  <c r="BC1637" i="1" s="1"/>
  <c r="BA1476" i="1"/>
  <c r="BC1476" i="1" s="1"/>
  <c r="BA1504" i="1"/>
  <c r="BC1504" i="1" s="1"/>
  <c r="BA1727" i="1"/>
  <c r="BC1727" i="1" s="1"/>
  <c r="BA1953" i="1"/>
  <c r="BC1953" i="1" s="1"/>
  <c r="BA2391" i="1"/>
  <c r="BC2391" i="1" s="1"/>
  <c r="BA1907" i="1"/>
  <c r="BC1907" i="1" s="1"/>
  <c r="AZ2293" i="1"/>
  <c r="BA2483" i="1"/>
  <c r="BC2483" i="1" s="1"/>
  <c r="BA2217" i="1"/>
  <c r="BC2217" i="1" s="1"/>
  <c r="AZ2217" i="1"/>
  <c r="AZ2315" i="1"/>
  <c r="BA2315" i="1"/>
  <c r="BC2315" i="1" s="1"/>
  <c r="AZ2531" i="1"/>
  <c r="BA2531" i="1"/>
  <c r="BC2531" i="1" s="1"/>
  <c r="BA2729" i="1"/>
  <c r="BC2729" i="1" s="1"/>
  <c r="BA2671" i="1"/>
  <c r="BC2671" i="1" s="1"/>
  <c r="AZ2744" i="1"/>
  <c r="BA2744" i="1"/>
  <c r="BC2744" i="1" s="1"/>
  <c r="AZ1369" i="1"/>
  <c r="BA1369" i="1"/>
  <c r="BC1369" i="1" s="1"/>
  <c r="AZ1858" i="1"/>
  <c r="BA1858" i="1"/>
  <c r="BC1858" i="1" s="1"/>
  <c r="AZ1863" i="1"/>
  <c r="BA1863" i="1"/>
  <c r="BC1863" i="1" s="1"/>
  <c r="AZ980" i="1"/>
  <c r="BA980" i="1"/>
  <c r="BC980" i="1" s="1"/>
  <c r="AZ2057" i="1"/>
  <c r="BA2057" i="1"/>
  <c r="BC2057" i="1" s="1"/>
  <c r="AZ954" i="1"/>
  <c r="BA954" i="1"/>
  <c r="BC954" i="1" s="1"/>
  <c r="AZ797" i="1"/>
  <c r="BA797" i="1"/>
  <c r="BC797" i="1" s="1"/>
  <c r="AZ2286" i="1"/>
  <c r="BA2286" i="1"/>
  <c r="BC2286" i="1" s="1"/>
  <c r="AZ2555" i="1"/>
  <c r="BA2555" i="1"/>
  <c r="BC2555" i="1" s="1"/>
  <c r="AZ2660" i="1"/>
  <c r="BA2660" i="1"/>
  <c r="BC2660" i="1" s="1"/>
  <c r="AZ2912" i="1"/>
  <c r="BA2912" i="1"/>
  <c r="BC2912" i="1" s="1"/>
  <c r="AZ1146" i="1"/>
  <c r="BA1146" i="1"/>
  <c r="BC1146" i="1" s="1"/>
  <c r="AZ2411" i="1"/>
  <c r="BA2411" i="1"/>
  <c r="BC2411" i="1" s="1"/>
  <c r="BA860" i="1"/>
  <c r="BC860" i="1" s="1"/>
  <c r="BA726" i="1"/>
  <c r="BC726" i="1" s="1"/>
  <c r="BA981" i="1"/>
  <c r="BC981" i="1" s="1"/>
  <c r="BA1108" i="1"/>
  <c r="BC1108" i="1" s="1"/>
  <c r="BA2276" i="1"/>
  <c r="BC2276" i="1" s="1"/>
  <c r="BA2092" i="1"/>
  <c r="BC2092" i="1" s="1"/>
  <c r="BA2010" i="1"/>
  <c r="BC2010" i="1" s="1"/>
  <c r="BA2256" i="1"/>
  <c r="BC2256" i="1" s="1"/>
  <c r="BA2619" i="1"/>
  <c r="BC2619" i="1" s="1"/>
  <c r="AZ2348" i="1"/>
  <c r="BA2348" i="1"/>
  <c r="BC2348" i="1" s="1"/>
  <c r="AZ2580" i="1"/>
  <c r="BA2580" i="1"/>
  <c r="BC2580" i="1" s="1"/>
  <c r="AZ1783" i="1"/>
  <c r="BA1783" i="1"/>
  <c r="BC1783" i="1" s="1"/>
  <c r="AZ956" i="1"/>
  <c r="BA956" i="1"/>
  <c r="BC956" i="1" s="1"/>
  <c r="AZ1469" i="1"/>
  <c r="BA1469" i="1"/>
  <c r="BC1469" i="1" s="1"/>
  <c r="AZ892" i="1"/>
  <c r="BA892" i="1"/>
  <c r="BC892" i="1" s="1"/>
  <c r="AZ973" i="1"/>
  <c r="BA973" i="1"/>
  <c r="BC973" i="1" s="1"/>
  <c r="AZ1296" i="1"/>
  <c r="BA1296" i="1"/>
  <c r="BC1296" i="1" s="1"/>
  <c r="AZ1528" i="1"/>
  <c r="BA1528" i="1"/>
  <c r="BC1528" i="1" s="1"/>
  <c r="AZ1595" i="1"/>
  <c r="BA1595" i="1"/>
  <c r="BC1595" i="1" s="1"/>
  <c r="AZ1670" i="1"/>
  <c r="BA1670" i="1"/>
  <c r="BC1670" i="1" s="1"/>
  <c r="AZ2295" i="1"/>
  <c r="BA2295" i="1"/>
  <c r="BC2295" i="1" s="1"/>
  <c r="AZ875" i="1"/>
  <c r="BA875" i="1"/>
  <c r="BC875" i="1" s="1"/>
  <c r="AZ2705" i="1"/>
  <c r="BA2705" i="1"/>
  <c r="BC2705" i="1" s="1"/>
  <c r="BA2827" i="1"/>
  <c r="BC2827" i="1" s="1"/>
  <c r="BA2856" i="1"/>
  <c r="BC2856" i="1" s="1"/>
  <c r="BA1358" i="1"/>
  <c r="BC1358" i="1" s="1"/>
  <c r="BA1298" i="1"/>
  <c r="BC1298" i="1" s="1"/>
  <c r="BA1074" i="1"/>
  <c r="BC1074" i="1" s="1"/>
  <c r="BA1222" i="1"/>
  <c r="BC1222" i="1" s="1"/>
  <c r="BA744" i="1"/>
  <c r="BC744" i="1" s="1"/>
  <c r="BA1134" i="1"/>
  <c r="BC1134" i="1" s="1"/>
  <c r="BA557" i="1"/>
  <c r="BC557" i="1" s="1"/>
  <c r="BA825" i="1"/>
  <c r="BC825" i="1" s="1"/>
  <c r="BA1267" i="1"/>
  <c r="BC1267" i="1" s="1"/>
  <c r="BA1329" i="1"/>
  <c r="BC1329" i="1" s="1"/>
  <c r="BA1777" i="1"/>
  <c r="BC1777" i="1" s="1"/>
  <c r="BA2190" i="1"/>
  <c r="BC2190" i="1" s="1"/>
  <c r="BA1585" i="1"/>
  <c r="BC1585" i="1" s="1"/>
  <c r="BA2123" i="1"/>
  <c r="BC2123" i="1" s="1"/>
  <c r="BA2376" i="1"/>
  <c r="BC2376" i="1" s="1"/>
  <c r="BA2832" i="1"/>
  <c r="BC2832" i="1" s="1"/>
  <c r="BA2880" i="1"/>
  <c r="BC2880" i="1" s="1"/>
  <c r="BA1058" i="1"/>
  <c r="BC1058" i="1" s="1"/>
  <c r="BA421" i="1"/>
  <c r="BC421" i="1" s="1"/>
  <c r="BA511" i="1"/>
  <c r="BC511" i="1" s="1"/>
  <c r="BA2254" i="1"/>
  <c r="BC2254" i="1" s="1"/>
  <c r="BA393" i="1"/>
  <c r="BC393" i="1" s="1"/>
  <c r="BA1246" i="1"/>
  <c r="BC1246" i="1" s="1"/>
  <c r="BA1182" i="1"/>
  <c r="BC1182" i="1" s="1"/>
  <c r="BA1801" i="1"/>
  <c r="BC1801" i="1" s="1"/>
  <c r="AZ2408" i="1"/>
  <c r="BA2408" i="1"/>
  <c r="BC2408" i="1" s="1"/>
  <c r="AZ2513" i="1"/>
  <c r="AZ2452" i="1"/>
  <c r="BA2452" i="1"/>
  <c r="BC2452" i="1" s="1"/>
  <c r="AZ2704" i="1"/>
  <c r="BA2704" i="1"/>
  <c r="BC2704" i="1" s="1"/>
  <c r="AZ2656" i="1"/>
  <c r="BA2656" i="1"/>
  <c r="BC2656" i="1" s="1"/>
  <c r="AZ2255" i="1"/>
  <c r="BA2255" i="1"/>
  <c r="BC2255" i="1" s="1"/>
  <c r="AZ594" i="1"/>
  <c r="BA594" i="1"/>
  <c r="BC594" i="1" s="1"/>
  <c r="AZ815" i="1"/>
  <c r="BA815" i="1"/>
  <c r="BC815" i="1" s="1"/>
  <c r="AZ1311" i="1"/>
  <c r="BA1311" i="1"/>
  <c r="BC1311" i="1" s="1"/>
  <c r="AZ1822" i="1"/>
  <c r="BA1822" i="1"/>
  <c r="BC1822" i="1" s="1"/>
  <c r="AZ2270" i="1"/>
  <c r="BA2270" i="1"/>
  <c r="BC2270" i="1" s="1"/>
  <c r="AZ1055" i="1"/>
  <c r="AZ1581" i="1"/>
  <c r="BA1581" i="1"/>
  <c r="BC1581" i="1" s="1"/>
  <c r="AZ773" i="1"/>
  <c r="BA773" i="1"/>
  <c r="BC773" i="1" s="1"/>
  <c r="AZ934" i="1"/>
  <c r="BA934" i="1"/>
  <c r="BC934" i="1" s="1"/>
  <c r="AZ1100" i="1"/>
  <c r="BA1100" i="1"/>
  <c r="BC1100" i="1" s="1"/>
  <c r="AZ2118" i="1"/>
  <c r="BA2118" i="1"/>
  <c r="BC2118" i="1" s="1"/>
  <c r="AZ1627" i="1"/>
  <c r="BA1627" i="1"/>
  <c r="BC1627" i="1" s="1"/>
  <c r="AZ1432" i="1"/>
  <c r="BA1432" i="1"/>
  <c r="BC1432" i="1" s="1"/>
  <c r="AZ2194" i="1"/>
  <c r="BA2194" i="1"/>
  <c r="BC2194" i="1" s="1"/>
  <c r="AZ2603" i="1"/>
  <c r="BA2603" i="1"/>
  <c r="BC2603" i="1" s="1"/>
  <c r="AZ2309" i="1"/>
  <c r="AZ2523" i="1"/>
  <c r="BA2523" i="1"/>
  <c r="BC2523" i="1" s="1"/>
  <c r="AZ2551" i="1"/>
  <c r="BA2551" i="1"/>
  <c r="BC2551" i="1" s="1"/>
  <c r="AZ1370" i="1"/>
  <c r="BA1370" i="1"/>
  <c r="BC1370" i="1" s="1"/>
  <c r="BA457" i="1"/>
  <c r="BC457" i="1" s="1"/>
  <c r="BA1232" i="1"/>
  <c r="BC1232" i="1" s="1"/>
  <c r="BA2894" i="1"/>
  <c r="BC2894" i="1" s="1"/>
  <c r="AZ506" i="1"/>
  <c r="BA626" i="1"/>
  <c r="BC626" i="1" s="1"/>
  <c r="BA879" i="1"/>
  <c r="BC879" i="1" s="1"/>
  <c r="BA1552" i="1"/>
  <c r="BC1552" i="1" s="1"/>
  <c r="BA1583" i="1"/>
  <c r="BC1583" i="1" s="1"/>
  <c r="BA1818" i="1"/>
  <c r="BC1818" i="1" s="1"/>
  <c r="BA1679" i="1"/>
  <c r="BC1679" i="1" s="1"/>
  <c r="BA1644" i="1"/>
  <c r="BC1644" i="1" s="1"/>
  <c r="BA2147" i="1"/>
  <c r="BC2147" i="1" s="1"/>
  <c r="BA2108" i="1"/>
  <c r="BC2108" i="1" s="1"/>
  <c r="BA471" i="1"/>
  <c r="BC471" i="1" s="1"/>
  <c r="BA796" i="1"/>
  <c r="BC796" i="1" s="1"/>
  <c r="BA579" i="1"/>
  <c r="BC579" i="1" s="1"/>
  <c r="BA1337" i="1"/>
  <c r="BC1337" i="1" s="1"/>
  <c r="BA913" i="1"/>
  <c r="BC913" i="1" s="1"/>
  <c r="BA1044" i="1"/>
  <c r="BC1044" i="1" s="1"/>
  <c r="BA1076" i="1"/>
  <c r="BC1076" i="1" s="1"/>
  <c r="BA1155" i="1"/>
  <c r="BC1155" i="1" s="1"/>
  <c r="BA1187" i="1"/>
  <c r="BC1187" i="1" s="1"/>
  <c r="BA1998" i="1"/>
  <c r="BC1998" i="1" s="1"/>
  <c r="BA1437" i="1"/>
  <c r="BC1437" i="1" s="1"/>
  <c r="BA1958" i="1"/>
  <c r="BC1958" i="1" s="1"/>
  <c r="BA1511" i="1"/>
  <c r="BC1511" i="1" s="1"/>
  <c r="BA1591" i="1"/>
  <c r="BC1591" i="1" s="1"/>
  <c r="BA2363" i="1"/>
  <c r="BC2363" i="1" s="1"/>
  <c r="BA1934" i="1"/>
  <c r="BC1934" i="1" s="1"/>
  <c r="BA2343" i="1"/>
  <c r="BC2343" i="1" s="1"/>
  <c r="BA2719" i="1"/>
  <c r="BC2719" i="1" s="1"/>
  <c r="BA2599" i="1"/>
  <c r="BC2599" i="1" s="1"/>
  <c r="BA2684" i="1"/>
  <c r="BC2684" i="1" s="1"/>
  <c r="BA2595" i="1"/>
  <c r="BC2595" i="1" s="1"/>
  <c r="BA2584" i="1"/>
  <c r="BC2584" i="1" s="1"/>
  <c r="BA2628" i="1"/>
  <c r="BC2628" i="1" s="1"/>
  <c r="AZ1347" i="1"/>
  <c r="BA1347" i="1"/>
  <c r="BC1347" i="1" s="1"/>
  <c r="AZ551" i="1"/>
  <c r="BA551" i="1"/>
  <c r="BC551" i="1" s="1"/>
  <c r="BA2310" i="1"/>
  <c r="BC2310" i="1" s="1"/>
  <c r="BA485" i="1"/>
  <c r="BC485" i="1" s="1"/>
  <c r="BA1576" i="1"/>
  <c r="BC1576" i="1" s="1"/>
  <c r="AZ475" i="1"/>
  <c r="BA475" i="1"/>
  <c r="BC475" i="1" s="1"/>
  <c r="AZ1509" i="1"/>
  <c r="BA1509" i="1"/>
  <c r="BC1509" i="1" s="1"/>
  <c r="AZ1560" i="1"/>
  <c r="BA1560" i="1"/>
  <c r="BC1560" i="1" s="1"/>
  <c r="AZ2578" i="1"/>
  <c r="BA2578" i="1"/>
  <c r="BC2578" i="1" s="1"/>
  <c r="AZ2728" i="1"/>
  <c r="BA2728" i="1"/>
  <c r="BC2728" i="1" s="1"/>
  <c r="AZ1986" i="1"/>
  <c r="BA1986" i="1"/>
  <c r="BC1986" i="1" s="1"/>
  <c r="AZ2515" i="1"/>
  <c r="BA2515" i="1"/>
  <c r="BC2515" i="1" s="1"/>
  <c r="AZ2796" i="1"/>
  <c r="BA2796" i="1"/>
  <c r="BC2796" i="1" s="1"/>
  <c r="AZ2878" i="1"/>
  <c r="BA2878" i="1"/>
  <c r="BC2878" i="1" s="1"/>
  <c r="AZ1389" i="1"/>
  <c r="AZ2028" i="1"/>
  <c r="BA2028" i="1"/>
  <c r="BC2028" i="1" s="1"/>
  <c r="AZ710" i="1"/>
  <c r="BA710" i="1"/>
  <c r="BC710" i="1" s="1"/>
  <c r="AZ1079" i="1"/>
  <c r="BA663" i="1"/>
  <c r="BC663" i="1" s="1"/>
  <c r="BA665" i="1"/>
  <c r="BC665" i="1" s="1"/>
  <c r="BA521" i="1"/>
  <c r="BC521" i="1" s="1"/>
  <c r="BA633" i="1"/>
  <c r="BC633" i="1" s="1"/>
  <c r="BA1131" i="1"/>
  <c r="BC1131" i="1" s="1"/>
  <c r="BA1888" i="1"/>
  <c r="BC1888" i="1" s="1"/>
  <c r="BA1853" i="1"/>
  <c r="BC1853" i="1" s="1"/>
  <c r="BA2404" i="1"/>
  <c r="BC2404" i="1" s="1"/>
  <c r="BA2260" i="1"/>
  <c r="BC2260" i="1" s="1"/>
  <c r="BA2512" i="1"/>
  <c r="BC2512" i="1" s="1"/>
  <c r="BA2683" i="1"/>
  <c r="BC2683" i="1" s="1"/>
  <c r="BA2724" i="1"/>
  <c r="BC2724" i="1" s="1"/>
  <c r="AZ2916" i="1"/>
  <c r="BA2916" i="1"/>
  <c r="BC2916" i="1" s="1"/>
  <c r="BA484" i="1"/>
  <c r="BC484" i="1" s="1"/>
  <c r="AZ652" i="1"/>
  <c r="BA652" i="1"/>
  <c r="BC652" i="1" s="1"/>
  <c r="AZ1294" i="1"/>
  <c r="BA1294" i="1"/>
  <c r="BC1294" i="1" s="1"/>
  <c r="BA1514" i="1"/>
  <c r="BC1514" i="1" s="1"/>
  <c r="AZ2914" i="1"/>
  <c r="BA2914" i="1"/>
  <c r="BC2914" i="1" s="1"/>
  <c r="AZ2538" i="1"/>
  <c r="BA2538" i="1"/>
  <c r="BC2538" i="1" s="1"/>
  <c r="AZ467" i="1"/>
  <c r="BA467" i="1"/>
  <c r="BC467" i="1" s="1"/>
  <c r="AZ1103" i="1"/>
  <c r="BA1103" i="1"/>
  <c r="BC1103" i="1" s="1"/>
  <c r="AZ961" i="1"/>
  <c r="BA961" i="1"/>
  <c r="BC961" i="1" s="1"/>
  <c r="AZ2359" i="1"/>
  <c r="BA2359" i="1"/>
  <c r="BC2359" i="1" s="1"/>
  <c r="AZ2142" i="1"/>
  <c r="BA2142" i="1"/>
  <c r="BC2142" i="1" s="1"/>
  <c r="AZ622" i="1"/>
  <c r="BA622" i="1"/>
  <c r="BC622" i="1" s="1"/>
  <c r="AZ2386" i="1"/>
  <c r="BA2386" i="1"/>
  <c r="BC2386" i="1" s="1"/>
  <c r="BA2445" i="1"/>
  <c r="BC2445" i="1" s="1"/>
  <c r="AZ2445" i="1"/>
  <c r="BA2559" i="1"/>
  <c r="BC2559" i="1" s="1"/>
  <c r="BA2655" i="1"/>
  <c r="BC2655" i="1" s="1"/>
  <c r="AZ2577" i="1"/>
  <c r="BA2577" i="1"/>
  <c r="BC2577" i="1" s="1"/>
  <c r="AZ1890" i="1"/>
  <c r="BA1890" i="1"/>
  <c r="BC1890" i="1" s="1"/>
  <c r="AZ2496" i="1"/>
  <c r="BA2496" i="1"/>
  <c r="BC2496" i="1" s="1"/>
  <c r="AZ2778" i="1"/>
  <c r="BA2778" i="1"/>
  <c r="BC2778" i="1" s="1"/>
  <c r="BA2598" i="1"/>
  <c r="BC2598" i="1" s="1"/>
  <c r="AZ2786" i="1"/>
  <c r="BA2786" i="1"/>
  <c r="BC2786" i="1" s="1"/>
  <c r="AZ2151" i="1"/>
  <c r="BA2151" i="1"/>
  <c r="BC2151" i="1" s="1"/>
  <c r="AZ930" i="1"/>
  <c r="BA930" i="1"/>
  <c r="BC930" i="1" s="1"/>
  <c r="AZ852" i="1"/>
  <c r="BA852" i="1"/>
  <c r="BC852" i="1" s="1"/>
  <c r="AZ891" i="1"/>
  <c r="BA891" i="1"/>
  <c r="BC891" i="1" s="1"/>
  <c r="AZ1619" i="1"/>
  <c r="BA1619" i="1"/>
  <c r="BC1619" i="1" s="1"/>
  <c r="AZ2511" i="1"/>
  <c r="BA2511" i="1"/>
  <c r="BC2511" i="1" s="1"/>
  <c r="AZ1872" i="1"/>
  <c r="BA1872" i="1"/>
  <c r="BC1872" i="1" s="1"/>
  <c r="AZ1167" i="1"/>
  <c r="BA1167" i="1"/>
  <c r="BC1167" i="1" s="1"/>
  <c r="AZ2248" i="1"/>
  <c r="BA2248" i="1"/>
  <c r="BC2248" i="1" s="1"/>
  <c r="BA2167" i="1"/>
  <c r="BC2167" i="1" s="1"/>
  <c r="BA1194" i="1"/>
  <c r="BC1194" i="1" s="1"/>
  <c r="BA2432" i="1"/>
  <c r="BC2432" i="1" s="1"/>
  <c r="BA2760" i="1"/>
  <c r="BC2760" i="1" s="1"/>
  <c r="BA494" i="1"/>
  <c r="BC494" i="1" s="1"/>
  <c r="BA2692" i="1"/>
  <c r="BC2692" i="1" s="1"/>
  <c r="AZ2875" i="1"/>
  <c r="BA659" i="1"/>
  <c r="BC659" i="1" s="1"/>
  <c r="BA1013" i="1"/>
  <c r="BC1013" i="1" s="1"/>
  <c r="BA1316" i="1"/>
  <c r="BC1316" i="1" s="1"/>
  <c r="BA1452" i="1"/>
  <c r="BC1452" i="1" s="1"/>
  <c r="BA1930" i="1"/>
  <c r="BC1930" i="1" s="1"/>
  <c r="BA1782" i="1"/>
  <c r="BC1782" i="1" s="1"/>
  <c r="BA2054" i="1"/>
  <c r="BC2054" i="1" s="1"/>
  <c r="BA2091" i="1"/>
  <c r="BC2091" i="1" s="1"/>
  <c r="BA2424" i="1"/>
  <c r="BC2424" i="1" s="1"/>
  <c r="BA2540" i="1"/>
  <c r="BC2540" i="1" s="1"/>
  <c r="BA2715" i="1"/>
  <c r="BC2715" i="1" s="1"/>
  <c r="BA2620" i="1"/>
  <c r="BC2620" i="1" s="1"/>
  <c r="BA2664" i="1"/>
  <c r="BC2664" i="1" s="1"/>
  <c r="BA2862" i="1"/>
  <c r="BC2862" i="1" s="1"/>
  <c r="BA1328" i="1"/>
  <c r="BC1328" i="1" s="1"/>
  <c r="BA1496" i="1"/>
  <c r="BC1496" i="1" s="1"/>
  <c r="BA1985" i="1"/>
  <c r="BC1985" i="1" s="1"/>
  <c r="BA2543" i="1"/>
  <c r="BC2543" i="1" s="1"/>
  <c r="BA1558" i="1"/>
  <c r="BC1558" i="1" s="1"/>
  <c r="BA577" i="1"/>
  <c r="BC577" i="1" s="1"/>
  <c r="BA1400" i="1"/>
  <c r="BC1400" i="1" s="1"/>
  <c r="BA1190" i="1"/>
  <c r="BC1190" i="1" s="1"/>
  <c r="BA1009" i="1"/>
  <c r="BC1009" i="1" s="1"/>
  <c r="BA1171" i="1"/>
  <c r="BC1171" i="1" s="1"/>
  <c r="BA1479" i="1"/>
  <c r="BC1479" i="1" s="1"/>
  <c r="BA1896" i="1"/>
  <c r="BC1896" i="1" s="1"/>
  <c r="BA2366" i="1"/>
  <c r="BC2366" i="1" s="1"/>
  <c r="BA2504" i="1"/>
  <c r="BC2504" i="1" s="1"/>
  <c r="BA2699" i="1"/>
  <c r="BC2699" i="1" s="1"/>
  <c r="BA2204" i="1"/>
  <c r="BC2204" i="1" s="1"/>
  <c r="BA748" i="1"/>
  <c r="BC748" i="1" s="1"/>
  <c r="BA1388" i="1"/>
  <c r="BC1388" i="1" s="1"/>
  <c r="BA2791" i="1"/>
  <c r="BC2791" i="1" s="1"/>
  <c r="BA2768" i="1"/>
  <c r="BC2768" i="1" s="1"/>
  <c r="BA1226" i="1"/>
  <c r="BC1226" i="1" s="1"/>
  <c r="BA1270" i="1"/>
  <c r="BC1270" i="1" s="1"/>
  <c r="BA1292" i="1"/>
  <c r="BC1292" i="1" s="1"/>
  <c r="BA1445" i="1"/>
  <c r="BC1445" i="1" s="1"/>
  <c r="BA1821" i="1"/>
  <c r="BC1821" i="1" s="1"/>
  <c r="BA1900" i="1"/>
  <c r="BC1900" i="1" s="1"/>
  <c r="BA1480" i="1"/>
  <c r="BC1480" i="1" s="1"/>
  <c r="BA1626" i="1"/>
  <c r="BC1626" i="1" s="1"/>
  <c r="BA2383" i="1"/>
  <c r="BC2383" i="1" s="1"/>
  <c r="BA2340" i="1"/>
  <c r="BC2340" i="1" s="1"/>
  <c r="BA2395" i="1"/>
  <c r="BC2395" i="1" s="1"/>
  <c r="BA2484" i="1"/>
  <c r="BC2484" i="1" s="1"/>
  <c r="BA2688" i="1"/>
  <c r="BC2688" i="1" s="1"/>
  <c r="BA1308" i="1"/>
  <c r="BC1308" i="1" s="1"/>
  <c r="BA1991" i="1"/>
  <c r="BC1991" i="1" s="1"/>
  <c r="BA1833" i="1"/>
  <c r="BC1833" i="1" s="1"/>
  <c r="BA1214" i="1"/>
  <c r="BC1214" i="1" s="1"/>
  <c r="BA984" i="1"/>
  <c r="BC984" i="1" s="1"/>
  <c r="AZ984" i="1"/>
  <c r="BA1016" i="1"/>
  <c r="BC1016" i="1" s="1"/>
  <c r="AZ1016" i="1"/>
  <c r="AZ776" i="1"/>
  <c r="AZ2469" i="1"/>
  <c r="AZ2305" i="1"/>
  <c r="BA2673" i="1"/>
  <c r="BC2673" i="1" s="1"/>
  <c r="AZ2843" i="1"/>
  <c r="BA1096" i="1"/>
  <c r="BC1096" i="1" s="1"/>
  <c r="AZ1096" i="1"/>
  <c r="AZ2145" i="1"/>
  <c r="AZ793" i="1"/>
  <c r="AZ1321" i="1"/>
  <c r="BA2561" i="1"/>
  <c r="BC2561" i="1" s="1"/>
  <c r="BA2782" i="1"/>
  <c r="BC2782" i="1" s="1"/>
  <c r="AZ2782" i="1"/>
  <c r="BA2834" i="1"/>
  <c r="BC2834" i="1" s="1"/>
  <c r="AZ2834" i="1"/>
  <c r="BA1499" i="1"/>
  <c r="BC1499" i="1" s="1"/>
  <c r="AZ1499" i="1"/>
  <c r="BA976" i="1"/>
  <c r="BC976" i="1" s="1"/>
  <c r="AZ976" i="1"/>
  <c r="BA1579" i="1"/>
  <c r="BC1579" i="1" s="1"/>
  <c r="AZ1579" i="1"/>
  <c r="BA1257" i="1"/>
  <c r="BC1257" i="1" s="1"/>
  <c r="AZ1257" i="1"/>
  <c r="AZ548" i="1"/>
  <c r="BA1491" i="1"/>
  <c r="BC1491" i="1" s="1"/>
  <c r="AZ1491" i="1"/>
  <c r="BA1515" i="1"/>
  <c r="BC1515" i="1" s="1"/>
  <c r="AZ1515" i="1"/>
  <c r="BA1277" i="1"/>
  <c r="BC1277" i="1" s="1"/>
  <c r="AZ1277" i="1"/>
  <c r="BA2021" i="1"/>
  <c r="BC2021" i="1" s="1"/>
  <c r="AZ2021" i="1"/>
  <c r="AZ2509" i="1"/>
  <c r="BA2569" i="1"/>
  <c r="BC2569" i="1" s="1"/>
  <c r="BA1209" i="1"/>
  <c r="BC1209" i="1" s="1"/>
  <c r="BA1224" i="1"/>
  <c r="BC1224" i="1" s="1"/>
  <c r="AZ1224" i="1"/>
  <c r="AZ532" i="1"/>
  <c r="BA952" i="1"/>
  <c r="BC952" i="1" s="1"/>
  <c r="AZ952" i="1"/>
  <c r="AS454" i="1"/>
  <c r="AS1709" i="1"/>
  <c r="AS2321" i="1"/>
  <c r="AS2120" i="1"/>
  <c r="AS2074" i="1"/>
  <c r="AZ782" i="1"/>
  <c r="AZ811" i="1"/>
  <c r="AZ1302" i="1"/>
  <c r="AZ2764" i="1"/>
  <c r="AZ1164" i="1"/>
  <c r="AZ2755" i="1"/>
  <c r="AZ1271" i="1"/>
  <c r="AZ2238" i="1"/>
  <c r="AZ1243" i="1"/>
  <c r="AZ1383" i="1"/>
  <c r="AZ477" i="1"/>
  <c r="AZ589" i="1"/>
  <c r="AZ1470" i="1"/>
  <c r="BA2474" i="1"/>
  <c r="BC2474" i="1" s="1"/>
  <c r="BA2410" i="1"/>
  <c r="BC2410" i="1" s="1"/>
  <c r="BA1240" i="1"/>
  <c r="BC1240" i="1" s="1"/>
  <c r="AZ1240" i="1"/>
  <c r="BA2486" i="1"/>
  <c r="BC2486" i="1" s="1"/>
  <c r="BA2818" i="1"/>
  <c r="BC2818" i="1" s="1"/>
  <c r="BA2802" i="1"/>
  <c r="BC2802" i="1" s="1"/>
  <c r="AZ1014" i="1"/>
  <c r="AZ546" i="1"/>
  <c r="AZ1374" i="1"/>
  <c r="BA2795" i="1"/>
  <c r="BC2795" i="1" s="1"/>
  <c r="BA2095" i="1"/>
  <c r="BC2095" i="1" s="1"/>
  <c r="BA2427" i="1"/>
  <c r="BC2427" i="1" s="1"/>
  <c r="AZ2598" i="1"/>
  <c r="BA2606" i="1"/>
  <c r="BC2606" i="1" s="1"/>
  <c r="BA2890" i="1"/>
  <c r="BC2890" i="1" s="1"/>
  <c r="BA2443" i="1"/>
  <c r="BC2443" i="1" s="1"/>
  <c r="BA1976" i="1"/>
  <c r="BC1976" i="1" s="1"/>
  <c r="BA2466" i="1"/>
  <c r="BC2466" i="1" s="1"/>
  <c r="BA527" i="1"/>
  <c r="BC527" i="1" s="1"/>
  <c r="AZ1148" i="1"/>
  <c r="BA831" i="1"/>
  <c r="BC831" i="1" s="1"/>
  <c r="BA2008" i="1"/>
  <c r="BC2008" i="1" s="1"/>
  <c r="BA2534" i="1"/>
  <c r="BC2534" i="1" s="1"/>
  <c r="BA1477" i="1"/>
  <c r="BC1477" i="1" s="1"/>
  <c r="BA2307" i="1"/>
  <c r="BC2307" i="1" s="1"/>
  <c r="BA863" i="1"/>
  <c r="BC863" i="1" s="1"/>
  <c r="BA2694" i="1"/>
  <c r="BC2694" i="1" s="1"/>
  <c r="BA2839" i="1"/>
  <c r="BC2839" i="1" s="1"/>
  <c r="BA2822" i="1"/>
  <c r="BC2822" i="1" s="1"/>
  <c r="AZ2822" i="1"/>
  <c r="BA2836" i="1"/>
  <c r="BC2836" i="1" s="1"/>
  <c r="AZ2836" i="1"/>
  <c r="BA2881" i="1"/>
  <c r="BC2881" i="1" s="1"/>
  <c r="BA403" i="1"/>
  <c r="BC403" i="1" s="1"/>
  <c r="BA759" i="1"/>
  <c r="BC759" i="1" s="1"/>
  <c r="BA648" i="1"/>
  <c r="BC648" i="1" s="1"/>
  <c r="BA936" i="1"/>
  <c r="BC936" i="1" s="1"/>
  <c r="AZ936" i="1"/>
  <c r="BA1366" i="1"/>
  <c r="BC1366" i="1" s="1"/>
  <c r="BA1788" i="1"/>
  <c r="BC1788" i="1" s="1"/>
  <c r="BA1830" i="1"/>
  <c r="BC1830" i="1" s="1"/>
  <c r="BA1624" i="1"/>
  <c r="BC1624" i="1" s="1"/>
  <c r="BA1592" i="1"/>
  <c r="BC1592" i="1" s="1"/>
  <c r="BA1898" i="1"/>
  <c r="BC1898" i="1" s="1"/>
  <c r="BA2168" i="1"/>
  <c r="BC2168" i="1" s="1"/>
  <c r="BA2140" i="1"/>
  <c r="BC2140" i="1" s="1"/>
  <c r="AZ2281" i="1"/>
  <c r="BA2215" i="1"/>
  <c r="BC2215" i="1" s="1"/>
  <c r="BA508" i="1"/>
  <c r="BC508" i="1" s="1"/>
  <c r="BA709" i="1"/>
  <c r="BC709" i="1" s="1"/>
  <c r="BA798" i="1"/>
  <c r="BC798" i="1" s="1"/>
  <c r="AZ849" i="1"/>
  <c r="BA925" i="1"/>
  <c r="BC925" i="1" s="1"/>
  <c r="BA998" i="1"/>
  <c r="BC998" i="1" s="1"/>
  <c r="BA1083" i="1"/>
  <c r="BC1083" i="1" s="1"/>
  <c r="BA1048" i="1"/>
  <c r="BC1048" i="1" s="1"/>
  <c r="AZ1048" i="1"/>
  <c r="BA1175" i="1"/>
  <c r="BC1175" i="1" s="1"/>
  <c r="BA2102" i="1"/>
  <c r="BC2102" i="1" s="1"/>
  <c r="BA770" i="1"/>
  <c r="BC770" i="1" s="1"/>
  <c r="BA1174" i="1"/>
  <c r="BC1174" i="1" s="1"/>
  <c r="BA1396" i="1"/>
  <c r="BC1396" i="1" s="1"/>
  <c r="BA938" i="1"/>
  <c r="BC938" i="1" s="1"/>
  <c r="BA1159" i="1"/>
  <c r="BC1159" i="1" s="1"/>
  <c r="BA1550" i="1"/>
  <c r="BC1550" i="1" s="1"/>
  <c r="BA619" i="1"/>
  <c r="BC619" i="1" s="1"/>
  <c r="BA893" i="1"/>
  <c r="BC893" i="1" s="1"/>
  <c r="BA549" i="1"/>
  <c r="BC549" i="1" s="1"/>
  <c r="BA1324" i="1"/>
  <c r="BC1324" i="1" s="1"/>
  <c r="BA1666" i="1"/>
  <c r="BC1666" i="1" s="1"/>
  <c r="BA1674" i="1"/>
  <c r="BC1674" i="1" s="1"/>
  <c r="BA1884" i="1"/>
  <c r="BC1884" i="1" s="1"/>
  <c r="BA2560" i="1"/>
  <c r="BC2560" i="1" s="1"/>
  <c r="BA1734" i="1"/>
  <c r="BC1734" i="1" s="1"/>
  <c r="BA1600" i="1"/>
  <c r="BC1600" i="1" s="1"/>
  <c r="BA1817" i="1"/>
  <c r="BC1817" i="1" s="1"/>
  <c r="BA1880" i="1"/>
  <c r="BC1880" i="1" s="1"/>
  <c r="BA2134" i="1"/>
  <c r="BC2134" i="1" s="1"/>
  <c r="BA2038" i="1"/>
  <c r="BC2038" i="1" s="1"/>
  <c r="BA2351" i="1"/>
  <c r="BC2351" i="1" s="1"/>
  <c r="BA1918" i="1"/>
  <c r="BC1918" i="1" s="1"/>
  <c r="BA1949" i="1"/>
  <c r="BC1949" i="1" s="1"/>
  <c r="AZ1949" i="1"/>
  <c r="BA2062" i="1"/>
  <c r="BC2062" i="1" s="1"/>
  <c r="BA2162" i="1"/>
  <c r="BC2162" i="1" s="1"/>
  <c r="BA2420" i="1"/>
  <c r="BC2420" i="1" s="1"/>
  <c r="BA2002" i="1"/>
  <c r="BC2002" i="1" s="1"/>
  <c r="BA2198" i="1"/>
  <c r="BC2198" i="1" s="1"/>
  <c r="BA2226" i="1"/>
  <c r="BC2226" i="1" s="1"/>
  <c r="BA2631" i="1"/>
  <c r="BC2631" i="1" s="1"/>
  <c r="AZ2353" i="1"/>
  <c r="AZ2325" i="1"/>
  <c r="BA2440" i="1"/>
  <c r="BC2440" i="1" s="1"/>
  <c r="BA2507" i="1"/>
  <c r="BC2507" i="1" s="1"/>
  <c r="AZ2525" i="1"/>
  <c r="BA2635" i="1"/>
  <c r="BC2635" i="1" s="1"/>
  <c r="BA2344" i="1"/>
  <c r="BC2344" i="1" s="1"/>
  <c r="AZ2473" i="1"/>
  <c r="BA2548" i="1"/>
  <c r="BC2548" i="1" s="1"/>
  <c r="BA2780" i="1"/>
  <c r="BC2780" i="1" s="1"/>
  <c r="BA2576" i="1"/>
  <c r="BC2576" i="1" s="1"/>
  <c r="BA2636" i="1"/>
  <c r="BC2636" i="1" s="1"/>
  <c r="BA2712" i="1"/>
  <c r="BC2712" i="1" s="1"/>
  <c r="AZ2825" i="1"/>
  <c r="AZ2863" i="1"/>
  <c r="BA2874" i="1"/>
  <c r="BC2874" i="1" s="1"/>
  <c r="AZ2907" i="1"/>
  <c r="BA1714" i="1"/>
  <c r="BC1714" i="1" s="1"/>
  <c r="BA2043" i="1"/>
  <c r="BC2043" i="1" s="1"/>
  <c r="BA2146" i="1"/>
  <c r="BC2146" i="1" s="1"/>
  <c r="BA2132" i="1"/>
  <c r="BC2132" i="1" s="1"/>
  <c r="BA2136" i="1"/>
  <c r="BC2136" i="1" s="1"/>
  <c r="BA2186" i="1"/>
  <c r="BC2186" i="1" s="1"/>
  <c r="BA804" i="1"/>
  <c r="BC804" i="1" s="1"/>
  <c r="BA1004" i="1"/>
  <c r="BC1004" i="1" s="1"/>
  <c r="BA1115" i="1"/>
  <c r="BC1115" i="1" s="1"/>
  <c r="AZ2859" i="1"/>
  <c r="BA2889" i="1"/>
  <c r="BC2889" i="1" s="1"/>
  <c r="BA2906" i="1"/>
  <c r="BC2906" i="1" s="1"/>
  <c r="BA755" i="1"/>
  <c r="BC755" i="1" s="1"/>
  <c r="BA448" i="1"/>
  <c r="BC448" i="1" s="1"/>
  <c r="BA408" i="1"/>
  <c r="BC408" i="1" s="1"/>
  <c r="BA636" i="1"/>
  <c r="BC636" i="1" s="1"/>
  <c r="BA680" i="1"/>
  <c r="BC680" i="1" s="1"/>
  <c r="BA1439" i="1"/>
  <c r="BC1439" i="1" s="1"/>
  <c r="BA1334" i="1"/>
  <c r="BC1334" i="1" s="1"/>
  <c r="BA1541" i="1"/>
  <c r="BC1541" i="1" s="1"/>
  <c r="BA1895" i="1"/>
  <c r="BC1895" i="1" s="1"/>
  <c r="BA1216" i="1"/>
  <c r="BC1216" i="1" s="1"/>
  <c r="BA1802" i="1"/>
  <c r="BC1802" i="1" s="1"/>
  <c r="BA1792" i="1"/>
  <c r="BC1792" i="1" s="1"/>
  <c r="BA1319" i="1"/>
  <c r="BC1319" i="1" s="1"/>
  <c r="BA1403" i="1"/>
  <c r="BC1403" i="1" s="1"/>
  <c r="BA1618" i="1"/>
  <c r="BC1618" i="1" s="1"/>
  <c r="BA2003" i="1"/>
  <c r="BC2003" i="1" s="1"/>
  <c r="BA1340" i="1"/>
  <c r="BC1340" i="1" s="1"/>
  <c r="BA1687" i="1"/>
  <c r="BC1687" i="1" s="1"/>
  <c r="BA1614" i="1"/>
  <c r="BC1614" i="1" s="1"/>
  <c r="BA1629" i="1"/>
  <c r="BC1629" i="1" s="1"/>
  <c r="BA1917" i="1"/>
  <c r="BC1917" i="1" s="1"/>
  <c r="AZ1917" i="1"/>
  <c r="BA1987" i="1"/>
  <c r="BC1987" i="1" s="1"/>
  <c r="BA2068" i="1"/>
  <c r="BC2068" i="1" s="1"/>
  <c r="BA2159" i="1"/>
  <c r="BC2159" i="1" s="1"/>
  <c r="AZ2173" i="1"/>
  <c r="BA2303" i="1"/>
  <c r="BC2303" i="1" s="1"/>
  <c r="BA525" i="1"/>
  <c r="BC525" i="1" s="1"/>
  <c r="BA385" i="1"/>
  <c r="BC385" i="1" s="1"/>
  <c r="BA486" i="1"/>
  <c r="BC486" i="1" s="1"/>
  <c r="BA717" i="1"/>
  <c r="BC717" i="1" s="1"/>
  <c r="BA941" i="1"/>
  <c r="BC941" i="1" s="1"/>
  <c r="AU1067" i="1"/>
  <c r="BA1808" i="1"/>
  <c r="BC1808" i="1" s="1"/>
  <c r="BA1191" i="1"/>
  <c r="BC1191" i="1" s="1"/>
  <c r="BA537" i="1"/>
  <c r="BC537" i="1" s="1"/>
  <c r="BA1183" i="1"/>
  <c r="BC1183" i="1" s="1"/>
  <c r="BA1238" i="1"/>
  <c r="BC1238" i="1" s="1"/>
  <c r="BA1794" i="1"/>
  <c r="BC1794" i="1" s="1"/>
  <c r="BA1111" i="1"/>
  <c r="BC1111" i="1" s="1"/>
  <c r="BA1142" i="1"/>
  <c r="BC1142" i="1" s="1"/>
  <c r="AZ1301" i="1"/>
  <c r="AZ655" i="1"/>
  <c r="BA588" i="1"/>
  <c r="BC588" i="1" s="1"/>
  <c r="BA706" i="1"/>
  <c r="BC706" i="1" s="1"/>
  <c r="BA837" i="1"/>
  <c r="BC837" i="1" s="1"/>
  <c r="BA884" i="1"/>
  <c r="BC884" i="1" s="1"/>
  <c r="BA1033" i="1"/>
  <c r="BC1033" i="1" s="1"/>
  <c r="AZ1033" i="1"/>
  <c r="BA1483" i="1"/>
  <c r="BC1483" i="1" s="1"/>
  <c r="AZ1483" i="1"/>
  <c r="BA1762" i="1"/>
  <c r="BC1762" i="1" s="1"/>
  <c r="BA1793" i="1"/>
  <c r="BC1793" i="1" s="1"/>
  <c r="AZ627" i="1"/>
  <c r="BA673" i="1"/>
  <c r="BC673" i="1" s="1"/>
  <c r="BA721" i="1"/>
  <c r="BC721" i="1" s="1"/>
  <c r="BA828" i="1"/>
  <c r="BC828" i="1" s="1"/>
  <c r="BA907" i="1"/>
  <c r="BC907" i="1" s="1"/>
  <c r="BA921" i="1"/>
  <c r="BC921" i="1" s="1"/>
  <c r="BA662" i="1"/>
  <c r="BC662" i="1" s="1"/>
  <c r="BA702" i="1"/>
  <c r="BC702" i="1" s="1"/>
  <c r="BA957" i="1"/>
  <c r="BC957" i="1" s="1"/>
  <c r="BA1116" i="1"/>
  <c r="BC1116" i="1" s="1"/>
  <c r="BA1202" i="1"/>
  <c r="BC1202" i="1" s="1"/>
  <c r="BA1250" i="1"/>
  <c r="BC1250" i="1" s="1"/>
  <c r="BA1269" i="1"/>
  <c r="BC1269" i="1" s="1"/>
  <c r="AZ1269" i="1"/>
  <c r="BA1312" i="1"/>
  <c r="BC1312" i="1" s="1"/>
  <c r="BA1719" i="1"/>
  <c r="BC1719" i="1" s="1"/>
  <c r="BA1887" i="1"/>
  <c r="BC1887" i="1" s="1"/>
  <c r="BA1535" i="1"/>
  <c r="BC1535" i="1" s="1"/>
  <c r="BA1904" i="1"/>
  <c r="BC1904" i="1" s="1"/>
  <c r="BA1993" i="1"/>
  <c r="BC1993" i="1" s="1"/>
  <c r="BA2024" i="1"/>
  <c r="BC2024" i="1" s="1"/>
  <c r="BA2073" i="1"/>
  <c r="BC2073" i="1" s="1"/>
  <c r="BA1472" i="1"/>
  <c r="BC1472" i="1" s="1"/>
  <c r="BA1520" i="1"/>
  <c r="BC1520" i="1" s="1"/>
  <c r="AZ1520" i="1"/>
  <c r="BA1555" i="1"/>
  <c r="BC1555" i="1" s="1"/>
  <c r="AZ1555" i="1"/>
  <c r="BA1951" i="1"/>
  <c r="BC1951" i="1" s="1"/>
  <c r="BA1983" i="1"/>
  <c r="BC1983" i="1" s="1"/>
  <c r="AZ1620" i="1"/>
  <c r="BA1645" i="1"/>
  <c r="BC1645" i="1" s="1"/>
  <c r="BA1712" i="1"/>
  <c r="BC1712" i="1" s="1"/>
  <c r="BA1849" i="1"/>
  <c r="BC1849" i="1" s="1"/>
  <c r="BA1928" i="1"/>
  <c r="BC1928" i="1" s="1"/>
  <c r="BA2287" i="1"/>
  <c r="BC2287" i="1" s="1"/>
  <c r="BA2252" i="1"/>
  <c r="BC2252" i="1" s="1"/>
  <c r="BA2240" i="1"/>
  <c r="BC2240" i="1" s="1"/>
  <c r="AZ2421" i="1"/>
  <c r="BA2544" i="1"/>
  <c r="BC2544" i="1" s="1"/>
  <c r="BA2667" i="1"/>
  <c r="BC2667" i="1" s="1"/>
  <c r="BA2532" i="1"/>
  <c r="BC2532" i="1" s="1"/>
  <c r="BA2596" i="1"/>
  <c r="BC2596" i="1" s="1"/>
  <c r="AZ2871" i="1"/>
  <c r="BA2884" i="1"/>
  <c r="BC2884" i="1" s="1"/>
  <c r="BA1564" i="1"/>
  <c r="BC1564" i="1" s="1"/>
  <c r="BA2882" i="1"/>
  <c r="BC2882" i="1" s="1"/>
  <c r="AZ442" i="1"/>
  <c r="BA1597" i="1"/>
  <c r="BC1597" i="1" s="1"/>
  <c r="BA783" i="1"/>
  <c r="BC783" i="1" s="1"/>
  <c r="BA827" i="1"/>
  <c r="BC827" i="1" s="1"/>
  <c r="BA847" i="1"/>
  <c r="BC847" i="1" s="1"/>
  <c r="BA1525" i="1"/>
  <c r="BC1525" i="1" s="1"/>
  <c r="AZ1525" i="1"/>
  <c r="BA693" i="1"/>
  <c r="BC693" i="1" s="1"/>
  <c r="BA1617" i="1"/>
  <c r="BC1617" i="1" s="1"/>
  <c r="BA1351" i="1"/>
  <c r="BC1351" i="1" s="1"/>
  <c r="BA1729" i="1"/>
  <c r="BC1729" i="1" s="1"/>
  <c r="BA1846" i="1"/>
  <c r="BC1846" i="1" s="1"/>
  <c r="BA1364" i="1"/>
  <c r="BC1364" i="1" s="1"/>
  <c r="BA1854" i="1"/>
  <c r="BC1854" i="1" s="1"/>
  <c r="BA1875" i="1"/>
  <c r="BC1875" i="1" s="1"/>
  <c r="BA1752" i="1"/>
  <c r="BC1752" i="1" s="1"/>
  <c r="BA1848" i="1"/>
  <c r="BC1848" i="1" s="1"/>
  <c r="BA1843" i="1"/>
  <c r="BC1843" i="1" s="1"/>
  <c r="BA2236" i="1"/>
  <c r="BC2236" i="1" s="1"/>
  <c r="BA396" i="1"/>
  <c r="BC396" i="1" s="1"/>
  <c r="BA740" i="1"/>
  <c r="BC740" i="1" s="1"/>
  <c r="BA1067" i="1"/>
  <c r="BC1067" i="1" s="1"/>
  <c r="BA1809" i="1"/>
  <c r="BC1809" i="1" s="1"/>
  <c r="BA1040" i="1"/>
  <c r="BC1040" i="1" s="1"/>
  <c r="BA1064" i="1"/>
  <c r="BC1064" i="1" s="1"/>
  <c r="AZ1064" i="1"/>
  <c r="BA1393" i="1"/>
  <c r="BC1393" i="1" s="1"/>
  <c r="AZ1608" i="1"/>
  <c r="BA953" i="1"/>
  <c r="BC953" i="1" s="1"/>
  <c r="BA1118" i="1"/>
  <c r="BC1118" i="1" s="1"/>
  <c r="BA1253" i="1"/>
  <c r="BC1253" i="1" s="1"/>
  <c r="AZ1253" i="1"/>
  <c r="BA845" i="1"/>
  <c r="BC845" i="1" s="1"/>
  <c r="BA616" i="1"/>
  <c r="BC616" i="1" s="1"/>
  <c r="AZ616" i="1"/>
  <c r="BA694" i="1"/>
  <c r="BC694" i="1" s="1"/>
  <c r="BA765" i="1"/>
  <c r="BC765" i="1" s="1"/>
  <c r="BA1574" i="1"/>
  <c r="BC1574" i="1" s="1"/>
  <c r="BA1936" i="1"/>
  <c r="BC1936" i="1" s="1"/>
  <c r="BA1547" i="1"/>
  <c r="BC1547" i="1" s="1"/>
  <c r="AZ1547" i="1"/>
  <c r="BA2212" i="1"/>
  <c r="BC2212" i="1" s="1"/>
  <c r="AZ2433" i="1"/>
  <c r="BA1931" i="1"/>
  <c r="BC1931" i="1" s="1"/>
  <c r="BA2106" i="1"/>
  <c r="BC2106" i="1" s="1"/>
  <c r="AZ2149" i="1"/>
  <c r="BA2311" i="1"/>
  <c r="BC2311" i="1" s="1"/>
  <c r="AZ2541" i="1"/>
  <c r="BA2725" i="1"/>
  <c r="BC2725" i="1" s="1"/>
  <c r="AZ2899" i="1"/>
  <c r="BA1022" i="1"/>
  <c r="BC1022" i="1" s="1"/>
  <c r="BA1771" i="1"/>
  <c r="BC1771" i="1" s="1"/>
  <c r="BA1399" i="1"/>
  <c r="BC1399" i="1" s="1"/>
  <c r="BA1609" i="1"/>
  <c r="BC1609" i="1" s="1"/>
  <c r="BA1720" i="1"/>
  <c r="BC1720" i="1" s="1"/>
  <c r="BA1768" i="1"/>
  <c r="BC1768" i="1" s="1"/>
  <c r="BA1699" i="1"/>
  <c r="BC1699" i="1" s="1"/>
  <c r="BA2082" i="1"/>
  <c r="BC2082" i="1" s="1"/>
  <c r="BA499" i="1"/>
  <c r="BC499" i="1" s="1"/>
  <c r="BA2454" i="1"/>
  <c r="BC2454" i="1" s="1"/>
  <c r="BA2686" i="1"/>
  <c r="BC2686" i="1" s="1"/>
  <c r="BA2806" i="1"/>
  <c r="BC2806" i="1" s="1"/>
  <c r="AZ2806" i="1"/>
  <c r="BA2892" i="1"/>
  <c r="BC2892" i="1" s="1"/>
  <c r="AZ2887" i="1"/>
  <c r="AU986" i="1"/>
  <c r="BA1161" i="1"/>
  <c r="BC1161" i="1" s="1"/>
  <c r="AZ2093" i="1"/>
  <c r="BA1456" i="1"/>
  <c r="BC1456" i="1" s="1"/>
  <c r="AZ1456" i="1"/>
  <c r="BA2242" i="1"/>
  <c r="BC2242" i="1" s="1"/>
  <c r="BA2077" i="1"/>
  <c r="BC2077" i="1" s="1"/>
  <c r="AZ2077" i="1"/>
  <c r="AZ2481" i="1"/>
  <c r="BA2617" i="1"/>
  <c r="BC2617" i="1" s="1"/>
  <c r="BA2816" i="1"/>
  <c r="BC2816" i="1" s="1"/>
  <c r="AZ2816" i="1"/>
  <c r="BA2737" i="1"/>
  <c r="BC2737" i="1" s="1"/>
  <c r="BA1210" i="1"/>
  <c r="BC1210" i="1" s="1"/>
  <c r="BA1973" i="1"/>
  <c r="BC1973" i="1" s="1"/>
  <c r="AZ1973" i="1"/>
  <c r="AZ2237" i="1"/>
  <c r="AZ2333" i="1"/>
  <c r="BA1025" i="1"/>
  <c r="BC1025" i="1" s="1"/>
  <c r="AZ1025" i="1"/>
  <c r="AZ1409" i="1"/>
  <c r="BA1000" i="1"/>
  <c r="BC1000" i="1" s="1"/>
  <c r="AZ1000" i="1"/>
  <c r="BA757" i="1"/>
  <c r="BC757" i="1" s="1"/>
  <c r="BA1282" i="1"/>
  <c r="BC1282" i="1" s="1"/>
  <c r="AZ2329" i="1"/>
  <c r="AZ2493" i="1"/>
  <c r="AZ2501" i="1"/>
  <c r="AS2254" i="1"/>
  <c r="BA1208" i="1"/>
  <c r="BC1208" i="1" s="1"/>
  <c r="AZ1208" i="1"/>
  <c r="AZ2915" i="1"/>
  <c r="BA1233" i="1"/>
  <c r="BC1233" i="1" s="1"/>
  <c r="AZ1233" i="1"/>
  <c r="BA1021" i="1"/>
  <c r="BC1021" i="1" s="1"/>
  <c r="AZ1021" i="1"/>
  <c r="AZ2437" i="1"/>
  <c r="AS2389" i="1"/>
  <c r="AS2067" i="1"/>
  <c r="AS2128" i="1"/>
  <c r="AZ846" i="1"/>
  <c r="AZ1263" i="1"/>
  <c r="AZ1756" i="1"/>
  <c r="AZ1287" i="1"/>
  <c r="AZ1753" i="1"/>
  <c r="AZ2086" i="1"/>
  <c r="AZ818" i="1"/>
  <c r="AZ2184" i="1"/>
  <c r="AZ1371" i="1"/>
  <c r="AZ1494" i="1"/>
  <c r="BA2415" i="1"/>
  <c r="BC2415" i="1" s="1"/>
  <c r="BA1256" i="1"/>
  <c r="BC1256" i="1" s="1"/>
  <c r="AZ1256" i="1"/>
  <c r="BA2695" i="1"/>
  <c r="BC2695" i="1" s="1"/>
  <c r="AZ1557" i="1"/>
  <c r="BA452" i="1"/>
  <c r="BC452" i="1" s="1"/>
  <c r="BA2431" i="1"/>
  <c r="BC2431" i="1" s="1"/>
  <c r="BA692" i="1"/>
  <c r="BC692" i="1" s="1"/>
  <c r="AZ2662" i="1"/>
  <c r="BA2618" i="1"/>
  <c r="BC2618" i="1" s="1"/>
  <c r="AZ1430" i="1"/>
  <c r="BA2790" i="1"/>
  <c r="BC2790" i="1" s="1"/>
  <c r="AZ2790" i="1"/>
  <c r="BA2271" i="1"/>
  <c r="BC2271" i="1" s="1"/>
  <c r="BA1169" i="1"/>
  <c r="BC1169" i="1" s="1"/>
  <c r="AZ1169" i="1"/>
  <c r="BA2407" i="1"/>
  <c r="BC2407" i="1" s="1"/>
  <c r="BA2798" i="1"/>
  <c r="BC2798" i="1" s="1"/>
  <c r="AZ2798" i="1"/>
  <c r="BA2819" i="1"/>
  <c r="BC2819" i="1" s="1"/>
  <c r="BA2901" i="1"/>
  <c r="BC2901" i="1" s="1"/>
  <c r="BA906" i="1"/>
  <c r="BC906" i="1" s="1"/>
  <c r="BA395" i="1"/>
  <c r="BC395" i="1" s="1"/>
  <c r="BA724" i="1"/>
  <c r="BC724" i="1" s="1"/>
  <c r="BA1331" i="1"/>
  <c r="BC1331" i="1" s="1"/>
  <c r="BA629" i="1"/>
  <c r="BC629" i="1" s="1"/>
  <c r="BA1537" i="1"/>
  <c r="BC1537" i="1" s="1"/>
  <c r="BA1791" i="1"/>
  <c r="BC1791" i="1" s="1"/>
  <c r="BA1797" i="1"/>
  <c r="BC1797" i="1" s="1"/>
  <c r="BA2131" i="1"/>
  <c r="BC2131" i="1" s="1"/>
  <c r="BA2060" i="1"/>
  <c r="BC2060" i="1" s="1"/>
  <c r="BA909" i="1"/>
  <c r="BC909" i="1" s="1"/>
  <c r="BA1043" i="1"/>
  <c r="BC1043" i="1" s="1"/>
  <c r="BA568" i="1"/>
  <c r="BC568" i="1" s="1"/>
  <c r="AZ568" i="1"/>
  <c r="BA760" i="1"/>
  <c r="BC760" i="1" s="1"/>
  <c r="BA968" i="1"/>
  <c r="BC968" i="1" s="1"/>
  <c r="AZ968" i="1"/>
  <c r="BA1475" i="1"/>
  <c r="BC1475" i="1" s="1"/>
  <c r="AZ1475" i="1"/>
  <c r="BA977" i="1"/>
  <c r="BC977" i="1" s="1"/>
  <c r="BA600" i="1"/>
  <c r="BC600" i="1" s="1"/>
  <c r="AZ600" i="1"/>
  <c r="BA1137" i="1"/>
  <c r="BC1137" i="1" s="1"/>
  <c r="BA1193" i="1"/>
  <c r="BC1193" i="1" s="1"/>
  <c r="BA1716" i="1"/>
  <c r="BC1716" i="1" s="1"/>
  <c r="BA1488" i="1"/>
  <c r="BC1488" i="1" s="1"/>
  <c r="AZ1488" i="1"/>
  <c r="BA1829" i="1"/>
  <c r="BC1829" i="1" s="1"/>
  <c r="AZ2125" i="1"/>
  <c r="BA1970" i="1"/>
  <c r="BC1970" i="1" s="1"/>
  <c r="BA2280" i="1"/>
  <c r="BC2280" i="1" s="1"/>
  <c r="BA2623" i="1"/>
  <c r="BC2623" i="1" s="1"/>
  <c r="BA2689" i="1"/>
  <c r="BC2689" i="1" s="1"/>
  <c r="BA2503" i="1"/>
  <c r="BC2503" i="1" s="1"/>
  <c r="BA2677" i="1"/>
  <c r="BC2677" i="1" s="1"/>
  <c r="BA2567" i="1"/>
  <c r="BC2567" i="1" s="1"/>
  <c r="BA2813" i="1"/>
  <c r="BC2813" i="1" s="1"/>
  <c r="BA2800" i="1"/>
  <c r="BC2800" i="1" s="1"/>
  <c r="AZ2800" i="1"/>
  <c r="BA2713" i="1"/>
  <c r="BC2713" i="1" s="1"/>
  <c r="BA2828" i="1"/>
  <c r="BC2828" i="1" s="1"/>
  <c r="AZ2828" i="1"/>
  <c r="BA474" i="1"/>
  <c r="BC474" i="1" s="1"/>
  <c r="BA1352" i="1"/>
  <c r="BC1352" i="1" s="1"/>
  <c r="BA1427" i="1"/>
  <c r="BC1427" i="1" s="1"/>
  <c r="BA1486" i="1"/>
  <c r="BC1486" i="1" s="1"/>
  <c r="BA1759" i="1"/>
  <c r="BC1759" i="1" s="1"/>
  <c r="BA1902" i="1"/>
  <c r="BC1902" i="1" s="1"/>
  <c r="BA1379" i="1"/>
  <c r="BC1379" i="1" s="1"/>
  <c r="BA1571" i="1"/>
  <c r="BC1571" i="1" s="1"/>
  <c r="AZ1571" i="1"/>
  <c r="BA1599" i="1"/>
  <c r="BC1599" i="1" s="1"/>
  <c r="BA2063" i="1"/>
  <c r="BC2063" i="1" s="1"/>
  <c r="BA2288" i="1"/>
  <c r="BC2288" i="1" s="1"/>
  <c r="AZ2369" i="1"/>
  <c r="BA491" i="1"/>
  <c r="BC491" i="1" s="1"/>
  <c r="BA515" i="1"/>
  <c r="BC515" i="1" s="1"/>
  <c r="AZ888" i="1"/>
  <c r="BA1059" i="1"/>
  <c r="BC1059" i="1" s="1"/>
  <c r="AZ1285" i="1"/>
  <c r="BA1678" i="1"/>
  <c r="BC1678" i="1" s="1"/>
  <c r="BA1261" i="1"/>
  <c r="BC1261" i="1" s="1"/>
  <c r="AZ1261" i="1"/>
  <c r="BA674" i="1"/>
  <c r="BC674" i="1" s="1"/>
  <c r="BA714" i="1"/>
  <c r="BC714" i="1" s="1"/>
  <c r="AZ714" i="1"/>
  <c r="BA2211" i="1"/>
  <c r="BC2211" i="1" s="1"/>
  <c r="BA560" i="1"/>
  <c r="BC560" i="1" s="1"/>
  <c r="AZ560" i="1"/>
  <c r="BA646" i="1"/>
  <c r="BC646" i="1" s="1"/>
  <c r="BA841" i="1"/>
  <c r="BC841" i="1" s="1"/>
  <c r="BA942" i="1"/>
  <c r="BC942" i="1" s="1"/>
  <c r="BA1281" i="1"/>
  <c r="BC1281" i="1" s="1"/>
  <c r="AZ1281" i="1"/>
  <c r="BA1467" i="1"/>
  <c r="BC1467" i="1" s="1"/>
  <c r="AZ1467" i="1"/>
  <c r="BA1425" i="1"/>
  <c r="BC1425" i="1" s="1"/>
  <c r="BA1861" i="1"/>
  <c r="BC1861" i="1" s="1"/>
  <c r="BA1416" i="1"/>
  <c r="BC1416" i="1" s="1"/>
  <c r="BA2235" i="1"/>
  <c r="BC2235" i="1" s="1"/>
  <c r="BA2115" i="1"/>
  <c r="BC2115" i="1" s="1"/>
  <c r="BA1957" i="1"/>
  <c r="BC1957" i="1" s="1"/>
  <c r="AZ1957" i="1"/>
  <c r="BA2065" i="1"/>
  <c r="BC2065" i="1" s="1"/>
  <c r="BA2219" i="1"/>
  <c r="BC2219" i="1" s="1"/>
  <c r="BA2777" i="1"/>
  <c r="BC2777" i="1" s="1"/>
  <c r="BA2687" i="1"/>
  <c r="BC2687" i="1" s="1"/>
  <c r="BA2793" i="1"/>
  <c r="BC2793" i="1" s="1"/>
  <c r="BA599" i="1"/>
  <c r="BC599" i="1" s="1"/>
  <c r="BA1780" i="1"/>
  <c r="BC1780" i="1" s="1"/>
  <c r="BA1807" i="1"/>
  <c r="BC1807" i="1" s="1"/>
  <c r="BA688" i="1"/>
  <c r="BC688" i="1" s="1"/>
  <c r="BA1342" i="1"/>
  <c r="BC1342" i="1" s="1"/>
  <c r="BA787" i="1"/>
  <c r="BC787" i="1" s="1"/>
  <c r="BA1669" i="1"/>
  <c r="BC1669" i="1" s="1"/>
  <c r="BA1671" i="1"/>
  <c r="BC1671" i="1" s="1"/>
  <c r="BA1710" i="1"/>
  <c r="BC1710" i="1" s="1"/>
  <c r="BA1655" i="1"/>
  <c r="BC1655" i="1" s="1"/>
  <c r="BA1925" i="1"/>
  <c r="BC1925" i="1" s="1"/>
  <c r="AZ1925" i="1"/>
  <c r="BA2006" i="1"/>
  <c r="BC2006" i="1" s="1"/>
  <c r="BA2075" i="1"/>
  <c r="BC2075" i="1" s="1"/>
  <c r="BA2335" i="1"/>
  <c r="BC2335" i="1" s="1"/>
  <c r="BA725" i="1"/>
  <c r="BC725" i="1" s="1"/>
  <c r="BA972" i="1"/>
  <c r="BC972" i="1" s="1"/>
  <c r="BA1091" i="1"/>
  <c r="BC1091" i="1" s="1"/>
  <c r="BA1217" i="1"/>
  <c r="BC1217" i="1" s="1"/>
  <c r="AZ1217" i="1"/>
  <c r="BA1241" i="1"/>
  <c r="BC1241" i="1" s="1"/>
  <c r="AZ1241" i="1"/>
  <c r="AZ1912" i="1"/>
  <c r="BA553" i="1"/>
  <c r="BC553" i="1" s="1"/>
  <c r="BA1032" i="1"/>
  <c r="BC1032" i="1" s="1"/>
  <c r="AZ1032" i="1"/>
  <c r="BA1158" i="1"/>
  <c r="BC1158" i="1" s="1"/>
  <c r="BA1166" i="1"/>
  <c r="BC1166" i="1" s="1"/>
  <c r="BA1229" i="1"/>
  <c r="BC1229" i="1" s="1"/>
  <c r="AZ1229" i="1"/>
  <c r="BA1903" i="1"/>
  <c r="BC1903" i="1" s="1"/>
  <c r="BA1944" i="1"/>
  <c r="BC1944" i="1" s="1"/>
  <c r="BA698" i="1"/>
  <c r="BC698" i="1" s="1"/>
  <c r="BA829" i="1"/>
  <c r="BC829" i="1" s="1"/>
  <c r="BA908" i="1"/>
  <c r="BC908" i="1" s="1"/>
  <c r="BA969" i="1"/>
  <c r="BC969" i="1" s="1"/>
  <c r="BA1230" i="1"/>
  <c r="BC1230" i="1" s="1"/>
  <c r="AZ817" i="1"/>
  <c r="BA689" i="1"/>
  <c r="BC689" i="1" s="1"/>
  <c r="BA697" i="1"/>
  <c r="BC697" i="1" s="1"/>
  <c r="BA821" i="1"/>
  <c r="BC821" i="1" s="1"/>
  <c r="BA995" i="1"/>
  <c r="BC995" i="1" s="1"/>
  <c r="BA1011" i="1"/>
  <c r="BC1011" i="1" s="1"/>
  <c r="BA1274" i="1"/>
  <c r="BC1274" i="1" s="1"/>
  <c r="BA1361" i="1"/>
  <c r="BC1361" i="1" s="1"/>
  <c r="BA1507" i="1"/>
  <c r="BC1507" i="1" s="1"/>
  <c r="AZ1507" i="1"/>
  <c r="BA1492" i="1"/>
  <c r="BC1492" i="1" s="1"/>
  <c r="BA1689" i="1"/>
  <c r="BC1689" i="1" s="1"/>
  <c r="BA1742" i="1"/>
  <c r="BC1742" i="1" s="1"/>
  <c r="BA1449" i="1"/>
  <c r="BC1449" i="1" s="1"/>
  <c r="AZ1480" i="1"/>
  <c r="BA2206" i="1"/>
  <c r="BC2206" i="1" s="1"/>
  <c r="BA1765" i="1"/>
  <c r="BC1765" i="1" s="1"/>
  <c r="BA2069" i="1"/>
  <c r="BC2069" i="1" s="1"/>
  <c r="AZ2069" i="1"/>
  <c r="AZ2233" i="1"/>
  <c r="BA2046" i="1"/>
  <c r="BC2046" i="1" s="1"/>
  <c r="BA2392" i="1"/>
  <c r="BC2392" i="1" s="1"/>
  <c r="BA2152" i="1"/>
  <c r="BC2152" i="1" s="1"/>
  <c r="BA2272" i="1"/>
  <c r="BC2272" i="1" s="1"/>
  <c r="BA2367" i="1"/>
  <c r="BC2367" i="1" s="1"/>
  <c r="BA2471" i="1"/>
  <c r="BC2471" i="1" s="1"/>
  <c r="AZ2505" i="1"/>
  <c r="BA2460" i="1"/>
  <c r="BC2460" i="1" s="1"/>
  <c r="BA2700" i="1"/>
  <c r="BC2700" i="1" s="1"/>
  <c r="BA2593" i="1"/>
  <c r="BC2593" i="1" s="1"/>
  <c r="BA2641" i="1"/>
  <c r="BC2641" i="1" s="1"/>
  <c r="BA2745" i="1"/>
  <c r="BC2745" i="1" s="1"/>
  <c r="BA2749" i="1"/>
  <c r="BC2749" i="1" s="1"/>
  <c r="BA2726" i="1"/>
  <c r="BC2726" i="1" s="1"/>
  <c r="BA2913" i="1"/>
  <c r="BC2913" i="1" s="1"/>
  <c r="BA951" i="1"/>
  <c r="BC951" i="1" s="1"/>
  <c r="BA835" i="1"/>
  <c r="BC835" i="1" s="1"/>
  <c r="BA493" i="1"/>
  <c r="BC493" i="1" s="1"/>
  <c r="BA544" i="1"/>
  <c r="BC544" i="1" s="1"/>
  <c r="AZ544" i="1"/>
  <c r="BA1197" i="1"/>
  <c r="BC1197" i="1" s="1"/>
  <c r="BA1389" i="1"/>
  <c r="BC1389" i="1" s="1"/>
  <c r="BA1291" i="1"/>
  <c r="BC1291" i="1" s="1"/>
  <c r="BA2018" i="1"/>
  <c r="BC2018" i="1" s="1"/>
  <c r="BA2338" i="1"/>
  <c r="BC2338" i="1" s="1"/>
  <c r="BA1249" i="1"/>
  <c r="BC1249" i="1" s="1"/>
  <c r="AZ1249" i="1"/>
  <c r="AZ2429" i="1"/>
  <c r="BA1102" i="1"/>
  <c r="BC1102" i="1" s="1"/>
  <c r="BA2478" i="1"/>
  <c r="BC2478" i="1" s="1"/>
  <c r="BA2550" i="1"/>
  <c r="BC2550" i="1" s="1"/>
  <c r="BA2482" i="1"/>
  <c r="BC2482" i="1" s="1"/>
  <c r="BA2766" i="1"/>
  <c r="BC2766" i="1" s="1"/>
  <c r="BA656" i="1"/>
  <c r="BC656" i="1" s="1"/>
  <c r="BA2783" i="1"/>
  <c r="BC2783" i="1" s="1"/>
  <c r="BA2423" i="1"/>
  <c r="BC2423" i="1" s="1"/>
  <c r="BA996" i="1"/>
  <c r="BC996" i="1" s="1"/>
  <c r="BA1225" i="1"/>
  <c r="BC1225" i="1" s="1"/>
  <c r="AZ1225" i="1"/>
  <c r="BA2848" i="1"/>
  <c r="BC2848" i="1" s="1"/>
  <c r="BA2829" i="1"/>
  <c r="BC2829" i="1" s="1"/>
  <c r="BA1245" i="1"/>
  <c r="BC1245" i="1" s="1"/>
  <c r="AZ1245" i="1"/>
  <c r="BA630" i="1"/>
  <c r="BC630" i="1" s="1"/>
  <c r="BA1451" i="1"/>
  <c r="BC1451" i="1" s="1"/>
  <c r="AZ1451" i="1"/>
  <c r="BA713" i="1"/>
  <c r="BC713" i="1" s="1"/>
  <c r="BA584" i="1"/>
  <c r="BC584" i="1" s="1"/>
  <c r="AZ584" i="1"/>
  <c r="BA813" i="1"/>
  <c r="BC813" i="1" s="1"/>
  <c r="BA1460" i="1"/>
  <c r="BC1460" i="1" s="1"/>
  <c r="BA1774" i="1"/>
  <c r="BC1774" i="1" s="1"/>
  <c r="AZ1632" i="1"/>
  <c r="AZ1991" i="1"/>
  <c r="AZ2201" i="1"/>
  <c r="BA2130" i="1"/>
  <c r="BC2130" i="1" s="1"/>
  <c r="BA1954" i="1"/>
  <c r="BC1954" i="1" s="1"/>
  <c r="BA2336" i="1"/>
  <c r="BC2336" i="1" s="1"/>
  <c r="BA2463" i="1"/>
  <c r="BC2463" i="1" s="1"/>
  <c r="BA2524" i="1"/>
  <c r="BC2524" i="1" s="1"/>
  <c r="BA2588" i="1"/>
  <c r="BC2588" i="1" s="1"/>
  <c r="BA2904" i="1"/>
  <c r="BC2904" i="1" s="1"/>
  <c r="BA681" i="1"/>
  <c r="BC681" i="1" s="1"/>
  <c r="BA1273" i="1"/>
  <c r="BC1273" i="1" s="1"/>
  <c r="AZ1273" i="1"/>
  <c r="BA1539" i="1"/>
  <c r="BC1539" i="1" s="1"/>
  <c r="AZ1539" i="1"/>
  <c r="BA1641" i="1"/>
  <c r="BC1641" i="1" s="1"/>
  <c r="BA1531" i="1"/>
  <c r="BC1531" i="1" s="1"/>
  <c r="AZ1531" i="1"/>
  <c r="BA2013" i="1"/>
  <c r="BC2013" i="1" s="1"/>
  <c r="AZ2013" i="1"/>
  <c r="BA2234" i="1"/>
  <c r="BC2234" i="1" s="1"/>
  <c r="AZ2269" i="1"/>
  <c r="AZ2249" i="1"/>
  <c r="BA2565" i="1"/>
  <c r="BC2565" i="1" s="1"/>
  <c r="BA1527" i="1"/>
  <c r="BC1527" i="1" s="1"/>
  <c r="BA529" i="1"/>
  <c r="BC529" i="1" s="1"/>
  <c r="AZ529" i="1"/>
  <c r="AZ809" i="1"/>
  <c r="BA690" i="1"/>
  <c r="BC690" i="1" s="1"/>
  <c r="BA1143" i="1"/>
  <c r="BC1143" i="1" s="1"/>
  <c r="BA576" i="1"/>
  <c r="BC576" i="1" s="1"/>
  <c r="AZ576" i="1"/>
  <c r="BA2001" i="1"/>
  <c r="BC2001" i="1" s="1"/>
  <c r="BA2041" i="1"/>
  <c r="BC2041" i="1" s="1"/>
  <c r="BA2328" i="1"/>
  <c r="BC2328" i="1" s="1"/>
  <c r="BA2304" i="1"/>
  <c r="BC2304" i="1" s="1"/>
  <c r="BA2210" i="1"/>
  <c r="BC2210" i="1" s="1"/>
  <c r="AZ2337" i="1"/>
  <c r="AZ2373" i="1"/>
  <c r="BA2615" i="1"/>
  <c r="BC2615" i="1" s="1"/>
  <c r="BA382" i="1"/>
  <c r="BC382" i="1" s="1"/>
  <c r="AZ382" i="1"/>
  <c r="BA1213" i="1"/>
  <c r="BC1213" i="1" s="1"/>
  <c r="AZ1213" i="1"/>
  <c r="BA552" i="1"/>
  <c r="BC552" i="1" s="1"/>
  <c r="AZ552" i="1"/>
  <c r="BA2257" i="1"/>
  <c r="BC2257" i="1" s="1"/>
  <c r="AZ2257" i="1"/>
  <c r="BA2784" i="1"/>
  <c r="BC2784" i="1" s="1"/>
  <c r="AZ2784" i="1"/>
  <c r="BA1237" i="1"/>
  <c r="BC1237" i="1" s="1"/>
  <c r="AZ1237" i="1"/>
  <c r="BA1997" i="1"/>
  <c r="BC1997" i="1" s="1"/>
  <c r="AZ1997" i="1"/>
  <c r="BA2029" i="1"/>
  <c r="BC2029" i="1" s="1"/>
  <c r="AZ2029" i="1"/>
  <c r="AS2349" i="1"/>
  <c r="AS2070" i="1"/>
  <c r="AS2398" i="1"/>
  <c r="AS2444" i="1"/>
  <c r="AS2331" i="1"/>
  <c r="AS2086" i="1"/>
  <c r="AS2123" i="1"/>
  <c r="AZ1442" i="1"/>
  <c r="AZ2066" i="1"/>
  <c r="AZ2804" i="1"/>
  <c r="AZ1676" i="1"/>
  <c r="AZ455" i="1"/>
  <c r="AZ830" i="1"/>
  <c r="AZ1785" i="1"/>
  <c r="AZ735" i="1"/>
  <c r="AZ1772" i="1"/>
  <c r="BA2594" i="1"/>
  <c r="BC2594" i="1" s="1"/>
  <c r="BA2546" i="1"/>
  <c r="BC2546" i="1" s="1"/>
  <c r="BA2727" i="1"/>
  <c r="BC2727" i="1" s="1"/>
  <c r="BA2860" i="1"/>
  <c r="BC2860" i="1" s="1"/>
  <c r="BA586" i="1"/>
  <c r="BC586" i="1" s="1"/>
  <c r="BA2658" i="1"/>
  <c r="BC2658" i="1" s="1"/>
  <c r="BA2554" i="1"/>
  <c r="BC2554" i="1" s="1"/>
  <c r="BA2530" i="1"/>
  <c r="BC2530" i="1" s="1"/>
  <c r="BA2614" i="1"/>
  <c r="BC2614" i="1" s="1"/>
  <c r="BA2776" i="1"/>
  <c r="BC2776" i="1" s="1"/>
  <c r="BA2814" i="1"/>
  <c r="BC2814" i="1" s="1"/>
  <c r="AZ2814" i="1"/>
  <c r="BA2792" i="1"/>
  <c r="BC2792" i="1" s="1"/>
  <c r="AZ2792" i="1"/>
  <c r="BA444" i="1"/>
  <c r="BC444" i="1" s="1"/>
  <c r="BA2823" i="1"/>
  <c r="BC2823" i="1" s="1"/>
  <c r="BA2558" i="1"/>
  <c r="BC2558" i="1" s="1"/>
  <c r="BA2662" i="1"/>
  <c r="BC2662" i="1" s="1"/>
  <c r="BA2754" i="1"/>
  <c r="BC2754" i="1" s="1"/>
  <c r="AZ1596" i="1"/>
  <c r="BA2419" i="1"/>
  <c r="BC2419" i="1" s="1"/>
  <c r="BA2775" i="1"/>
  <c r="BC2775" i="1" s="1"/>
  <c r="BA2422" i="1"/>
  <c r="BC2422" i="1" s="1"/>
  <c r="AZ2602" i="1"/>
  <c r="BA2761" i="1"/>
  <c r="BC2761" i="1" s="1"/>
  <c r="BA1114" i="1"/>
  <c r="BC1114" i="1" s="1"/>
  <c r="BA1447" i="1"/>
  <c r="BC1447" i="1" s="1"/>
  <c r="BA1905" i="1"/>
  <c r="BC1905" i="1" s="1"/>
  <c r="BA2470" i="1"/>
  <c r="BC2470" i="1" s="1"/>
  <c r="BA2514" i="1"/>
  <c r="BC2514" i="1" s="1"/>
  <c r="BA2682" i="1"/>
  <c r="BC2682" i="1" s="1"/>
  <c r="BA2654" i="1"/>
  <c r="BC2654" i="1" s="1"/>
  <c r="BA2846" i="1"/>
  <c r="BC2846" i="1" s="1"/>
  <c r="BA2758" i="1"/>
  <c r="BC2758" i="1" s="1"/>
  <c r="BA2864" i="1"/>
  <c r="BC2864" i="1" s="1"/>
  <c r="BA2885" i="1"/>
  <c r="BC2885" i="1" s="1"/>
  <c r="BA465" i="1"/>
  <c r="BC465" i="1" s="1"/>
  <c r="BA890" i="1"/>
  <c r="BC890" i="1" s="1"/>
  <c r="BA419" i="1"/>
  <c r="BC419" i="1" s="1"/>
  <c r="BA670" i="1"/>
  <c r="BC670" i="1" s="1"/>
  <c r="BA720" i="1"/>
  <c r="BC720" i="1" s="1"/>
  <c r="BA1019" i="1"/>
  <c r="BC1019" i="1" s="1"/>
  <c r="BA1338" i="1"/>
  <c r="BC1338" i="1" s="1"/>
  <c r="BA1739" i="1"/>
  <c r="BC1739" i="1" s="1"/>
  <c r="BA924" i="1"/>
  <c r="BC924" i="1" s="1"/>
  <c r="BA1498" i="1"/>
  <c r="BC1498" i="1" s="1"/>
  <c r="BA1526" i="1"/>
  <c r="BC1526" i="1" s="1"/>
  <c r="BA1784" i="1"/>
  <c r="BC1784" i="1" s="1"/>
  <c r="BA1530" i="1"/>
  <c r="BC1530" i="1" s="1"/>
  <c r="BA1363" i="1"/>
  <c r="BC1363" i="1" s="1"/>
  <c r="BA2051" i="1"/>
  <c r="BC2051" i="1" s="1"/>
  <c r="BA1675" i="1"/>
  <c r="BC1675" i="1" s="1"/>
  <c r="BA1639" i="1"/>
  <c r="BC1639" i="1" s="1"/>
  <c r="BA2155" i="1"/>
  <c r="BC2155" i="1" s="1"/>
  <c r="BA2283" i="1"/>
  <c r="BC2283" i="1" s="1"/>
  <c r="BA2368" i="1"/>
  <c r="BC2368" i="1" s="1"/>
  <c r="BA756" i="1"/>
  <c r="BC756" i="1" s="1"/>
  <c r="BA812" i="1"/>
  <c r="BC812" i="1" s="1"/>
  <c r="BA1028" i="1"/>
  <c r="BC1028" i="1" s="1"/>
  <c r="BA1186" i="1"/>
  <c r="BC1186" i="1" s="1"/>
  <c r="BA1459" i="1"/>
  <c r="BC1459" i="1" s="1"/>
  <c r="AZ1459" i="1"/>
  <c r="BA1254" i="1"/>
  <c r="BC1254" i="1" s="1"/>
  <c r="BA1384" i="1"/>
  <c r="BC1384" i="1" s="1"/>
  <c r="BA1761" i="1"/>
  <c r="BC1761" i="1" s="1"/>
  <c r="BA1857" i="1"/>
  <c r="BC1857" i="1" s="1"/>
  <c r="BA649" i="1"/>
  <c r="BC649" i="1" s="1"/>
  <c r="BA992" i="1"/>
  <c r="BC992" i="1" s="1"/>
  <c r="AZ992" i="1"/>
  <c r="BA1126" i="1"/>
  <c r="BC1126" i="1" s="1"/>
  <c r="BA1221" i="1"/>
  <c r="BC1221" i="1" s="1"/>
  <c r="AZ1221" i="1"/>
  <c r="BA1373" i="1"/>
  <c r="BC1373" i="1" s="1"/>
  <c r="BA1444" i="1"/>
  <c r="BC1444" i="1" s="1"/>
  <c r="BA637" i="1"/>
  <c r="BC637" i="1" s="1"/>
  <c r="BA650" i="1"/>
  <c r="BC650" i="1" s="1"/>
  <c r="BA730" i="1"/>
  <c r="BC730" i="1" s="1"/>
  <c r="AZ730" i="1"/>
  <c r="BA877" i="1"/>
  <c r="BC877" i="1" s="1"/>
  <c r="BA1072" i="1"/>
  <c r="BC1072" i="1" s="1"/>
  <c r="BA536" i="1"/>
  <c r="BC536" i="1" s="1"/>
  <c r="AZ536" i="1"/>
  <c r="BA899" i="1"/>
  <c r="BC899" i="1" s="1"/>
  <c r="BA749" i="1"/>
  <c r="BC749" i="1" s="1"/>
  <c r="BA904" i="1"/>
  <c r="BC904" i="1" s="1"/>
  <c r="BA950" i="1"/>
  <c r="BC950" i="1" s="1"/>
  <c r="BA1029" i="1"/>
  <c r="BC1029" i="1" s="1"/>
  <c r="AZ1029" i="1"/>
  <c r="BA1139" i="1"/>
  <c r="BC1139" i="1" s="1"/>
  <c r="BA1147" i="1"/>
  <c r="BC1147" i="1" s="1"/>
  <c r="BA1163" i="1"/>
  <c r="BC1163" i="1" s="1"/>
  <c r="BA1179" i="1"/>
  <c r="BC1179" i="1" s="1"/>
  <c r="BA1234" i="1"/>
  <c r="BC1234" i="1" s="1"/>
  <c r="BA1300" i="1"/>
  <c r="BC1300" i="1" s="1"/>
  <c r="BA1392" i="1"/>
  <c r="BC1392" i="1" s="1"/>
  <c r="BA1718" i="1"/>
  <c r="BC1718" i="1" s="1"/>
  <c r="BA1745" i="1"/>
  <c r="BC1745" i="1" s="1"/>
  <c r="BA1837" i="1"/>
  <c r="BC1837" i="1" s="1"/>
  <c r="BA1999" i="1"/>
  <c r="BC1999" i="1" s="1"/>
  <c r="BA1876" i="1"/>
  <c r="BC1876" i="1" s="1"/>
  <c r="BA1990" i="1"/>
  <c r="BC1990" i="1" s="1"/>
  <c r="BA2009" i="1"/>
  <c r="BC2009" i="1" s="1"/>
  <c r="BA2663" i="1"/>
  <c r="BC2663" i="1" s="1"/>
  <c r="BA1538" i="1"/>
  <c r="BC1538" i="1" s="1"/>
  <c r="AZ1612" i="1"/>
  <c r="BA1696" i="1"/>
  <c r="BC1696" i="1" s="1"/>
  <c r="BA1738" i="1"/>
  <c r="BC1738" i="1" s="1"/>
  <c r="AZ2089" i="1"/>
  <c r="BA2170" i="1"/>
  <c r="BC2170" i="1" s="1"/>
  <c r="BA2370" i="1"/>
  <c r="BC2370" i="1" s="1"/>
  <c r="BA1981" i="1"/>
  <c r="BC1981" i="1" s="1"/>
  <c r="AZ1981" i="1"/>
  <c r="BA1989" i="1"/>
  <c r="BC1989" i="1" s="1"/>
  <c r="AZ1989" i="1"/>
  <c r="AZ2177" i="1"/>
  <c r="BA2587" i="1"/>
  <c r="BC2587" i="1" s="1"/>
  <c r="BA1923" i="1"/>
  <c r="BC1923" i="1" s="1"/>
  <c r="BA2045" i="1"/>
  <c r="BC2045" i="1" s="1"/>
  <c r="AZ2045" i="1"/>
  <c r="BA2076" i="1"/>
  <c r="BC2076" i="1" s="1"/>
  <c r="BA2308" i="1"/>
  <c r="BC2308" i="1" s="1"/>
  <c r="AZ2365" i="1"/>
  <c r="BA2464" i="1"/>
  <c r="BC2464" i="1" s="1"/>
  <c r="BA2520" i="1"/>
  <c r="BC2520" i="1" s="1"/>
  <c r="BA2300" i="1"/>
  <c r="BC2300" i="1" s="1"/>
  <c r="BA2222" i="1"/>
  <c r="BC2222" i="1" s="1"/>
  <c r="BA2553" i="1"/>
  <c r="BC2553" i="1" s="1"/>
  <c r="BA2608" i="1"/>
  <c r="BC2608" i="1" s="1"/>
  <c r="BA2721" i="1"/>
  <c r="BC2721" i="1" s="1"/>
  <c r="BA2900" i="1"/>
  <c r="BC2900" i="1" s="1"/>
  <c r="BA2849" i="1"/>
  <c r="BC2849" i="1" s="1"/>
  <c r="BA2858" i="1"/>
  <c r="BC2858" i="1" s="1"/>
  <c r="BA1755" i="1"/>
  <c r="BC1755" i="1" s="1"/>
  <c r="BA1901" i="1"/>
  <c r="BC1901" i="1" s="1"/>
  <c r="AZ1901" i="1"/>
  <c r="BA1295" i="1"/>
  <c r="BC1295" i="1" s="1"/>
  <c r="BA1020" i="1"/>
  <c r="BC1020" i="1" s="1"/>
  <c r="BA435" i="1"/>
  <c r="BC435" i="1" s="1"/>
  <c r="BA1360" i="1"/>
  <c r="BC1360" i="1" s="1"/>
  <c r="BA767" i="1"/>
  <c r="BC767" i="1" s="1"/>
  <c r="BA1042" i="1"/>
  <c r="BC1042" i="1" s="1"/>
  <c r="BA1601" i="1"/>
  <c r="BC1601" i="1" s="1"/>
  <c r="BA1659" i="1"/>
  <c r="BC1659" i="1" s="1"/>
  <c r="BA1866" i="1"/>
  <c r="BC1866" i="1" s="1"/>
  <c r="BA1826" i="1"/>
  <c r="BC1826" i="1" s="1"/>
  <c r="BA2259" i="1"/>
  <c r="BC2259" i="1" s="1"/>
  <c r="BA2143" i="1"/>
  <c r="BC2143" i="1" s="1"/>
  <c r="BA2306" i="1"/>
  <c r="BC2306" i="1" s="1"/>
  <c r="BA2284" i="1"/>
  <c r="BC2284" i="1" s="1"/>
  <c r="BA479" i="1"/>
  <c r="BC479" i="1" s="1"/>
  <c r="BA780" i="1"/>
  <c r="BC780" i="1" s="1"/>
  <c r="BA820" i="1"/>
  <c r="BC820" i="1" s="1"/>
  <c r="BA887" i="1"/>
  <c r="BC887" i="1" s="1"/>
  <c r="BA1051" i="1"/>
  <c r="BC1051" i="1" s="1"/>
  <c r="BA664" i="1"/>
  <c r="BC664" i="1" s="1"/>
  <c r="BA1405" i="1"/>
  <c r="BC1405" i="1" s="1"/>
  <c r="BA668" i="1"/>
  <c r="BC668" i="1" s="1"/>
  <c r="BA869" i="1"/>
  <c r="BC869" i="1" s="1"/>
  <c r="BA1056" i="1"/>
  <c r="BC1056" i="1" s="1"/>
  <c r="BA1112" i="1"/>
  <c r="BC1112" i="1" s="1"/>
  <c r="AZ1112" i="1"/>
  <c r="BA2103" i="1"/>
  <c r="BC2103" i="1" s="1"/>
  <c r="BA844" i="1"/>
  <c r="BC844" i="1" s="1"/>
  <c r="BA929" i="1"/>
  <c r="BC929" i="1" s="1"/>
  <c r="BA565" i="1"/>
  <c r="BC565" i="1" s="1"/>
  <c r="BA638" i="1"/>
  <c r="BC638" i="1" s="1"/>
  <c r="BA678" i="1"/>
  <c r="BC678" i="1" s="1"/>
  <c r="BA718" i="1"/>
  <c r="BC718" i="1" s="1"/>
  <c r="BA926" i="1"/>
  <c r="BC926" i="1" s="1"/>
  <c r="BA1304" i="1"/>
  <c r="BC1304" i="1" s="1"/>
  <c r="BA1436" i="1"/>
  <c r="BC1436" i="1" s="1"/>
  <c r="BA1534" i="1"/>
  <c r="BC1534" i="1" s="1"/>
  <c r="BA1667" i="1"/>
  <c r="BC1667" i="1" s="1"/>
  <c r="BA1693" i="1"/>
  <c r="BC1693" i="1" s="1"/>
  <c r="BA1778" i="1"/>
  <c r="BC1778" i="1" s="1"/>
  <c r="BA1429" i="1"/>
  <c r="BC1429" i="1" s="1"/>
  <c r="BA1484" i="1"/>
  <c r="BC1484" i="1" s="1"/>
  <c r="BA1512" i="1"/>
  <c r="BC1512" i="1" s="1"/>
  <c r="BA1578" i="1"/>
  <c r="BC1578" i="1" s="1"/>
  <c r="BA1798" i="1"/>
  <c r="BC1798" i="1" s="1"/>
  <c r="BA1927" i="1"/>
  <c r="BC1927" i="1" s="1"/>
  <c r="BA1495" i="1"/>
  <c r="BC1495" i="1" s="1"/>
  <c r="BA1554" i="1"/>
  <c r="BC1554" i="1" s="1"/>
  <c r="BA1959" i="1"/>
  <c r="BC1959" i="1" s="1"/>
  <c r="BA2358" i="1"/>
  <c r="BC2358" i="1" s="1"/>
  <c r="BA1965" i="1"/>
  <c r="BC1965" i="1" s="1"/>
  <c r="AZ1965" i="1"/>
  <c r="BA2258" i="1"/>
  <c r="BC2258" i="1" s="1"/>
  <c r="BA2050" i="1"/>
  <c r="BC2050" i="1" s="1"/>
  <c r="BA2061" i="1"/>
  <c r="BC2061" i="1" s="1"/>
  <c r="AZ2061" i="1"/>
  <c r="BA2275" i="1"/>
  <c r="BC2275" i="1" s="1"/>
  <c r="BA2312" i="1"/>
  <c r="BC2312" i="1" s="1"/>
  <c r="BA2475" i="1"/>
  <c r="BC2475" i="1" s="1"/>
  <c r="BA2364" i="1"/>
  <c r="BC2364" i="1" s="1"/>
  <c r="AZ2489" i="1"/>
  <c r="BA2659" i="1"/>
  <c r="BC2659" i="1" s="1"/>
  <c r="BA2500" i="1"/>
  <c r="BC2500" i="1" s="1"/>
  <c r="BA2701" i="1"/>
  <c r="BC2701" i="1" s="1"/>
  <c r="BA2672" i="1"/>
  <c r="BC2672" i="1" s="1"/>
  <c r="BA2640" i="1"/>
  <c r="BC2640" i="1" s="1"/>
  <c r="BA2840" i="1"/>
  <c r="BC2840" i="1" s="1"/>
  <c r="BA1200" i="1"/>
  <c r="BC1200" i="1" s="1"/>
  <c r="BA1561" i="1"/>
  <c r="BC1561" i="1" s="1"/>
  <c r="BA1803" i="1"/>
  <c r="BC1803" i="1" s="1"/>
  <c r="BA1855" i="1"/>
  <c r="BC1855" i="1" s="1"/>
  <c r="BA1736" i="1"/>
  <c r="BC1736" i="1" s="1"/>
  <c r="BA1878" i="1"/>
  <c r="BC1878" i="1" s="1"/>
  <c r="BA442" i="1"/>
  <c r="BC442" i="1" s="1"/>
  <c r="BA763" i="1"/>
  <c r="BC763" i="1" s="1"/>
  <c r="BA751" i="1"/>
  <c r="BC751" i="1" s="1"/>
  <c r="BA492" i="1"/>
  <c r="BC492" i="1" s="1"/>
  <c r="BA441" i="1"/>
  <c r="BC441" i="1" s="1"/>
  <c r="BA434" i="1"/>
  <c r="BC434" i="1" s="1"/>
  <c r="BA506" i="1"/>
  <c r="BC506" i="1" s="1"/>
  <c r="BA1493" i="1"/>
  <c r="BC1493" i="1" s="1"/>
  <c r="BA807" i="1"/>
  <c r="BC807" i="1" s="1"/>
  <c r="BA1090" i="1"/>
  <c r="BC1090" i="1" s="1"/>
  <c r="BA1540" i="1"/>
  <c r="BC1540" i="1" s="1"/>
  <c r="BA1724" i="1"/>
  <c r="BC1724" i="1" s="1"/>
  <c r="BA1335" i="1"/>
  <c r="BC1335" i="1" s="1"/>
  <c r="BA1368" i="1"/>
  <c r="BC1368" i="1" s="1"/>
  <c r="BA1642" i="1"/>
  <c r="BC1642" i="1" s="1"/>
  <c r="BA1806" i="1"/>
  <c r="BC1806" i="1" s="1"/>
  <c r="BA1963" i="1"/>
  <c r="BC1963" i="1" s="1"/>
  <c r="BA1589" i="1"/>
  <c r="BC1589" i="1" s="1"/>
  <c r="BA2037" i="1"/>
  <c r="BC2037" i="1" s="1"/>
  <c r="AZ2037" i="1"/>
  <c r="BA2127" i="1"/>
  <c r="BC2127" i="1" s="1"/>
  <c r="BA2056" i="1"/>
  <c r="BC2056" i="1" s="1"/>
  <c r="BA2055" i="1"/>
  <c r="BC2055" i="1" s="1"/>
  <c r="BA490" i="1"/>
  <c r="BC490" i="1" s="1"/>
  <c r="BA895" i="1"/>
  <c r="BC895" i="1" s="1"/>
  <c r="BA1871" i="1"/>
  <c r="BC1871" i="1" s="1"/>
  <c r="BA1912" i="1"/>
  <c r="BC1912" i="1" s="1"/>
  <c r="BA753" i="1"/>
  <c r="BC753" i="1" s="1"/>
  <c r="BA1262" i="1"/>
  <c r="BC1262" i="1" s="1"/>
  <c r="BA960" i="1"/>
  <c r="BC960" i="1" s="1"/>
  <c r="AZ960" i="1"/>
  <c r="BA1008" i="1"/>
  <c r="BC1008" i="1" s="1"/>
  <c r="AZ1008" i="1"/>
  <c r="BA1055" i="1"/>
  <c r="BC1055" i="1" s="1"/>
  <c r="BA1087" i="1"/>
  <c r="BC1087" i="1" s="1"/>
  <c r="BA1150" i="1"/>
  <c r="BC1150" i="1" s="1"/>
  <c r="BA722" i="1"/>
  <c r="BC722" i="1" s="1"/>
  <c r="AZ722" i="1"/>
  <c r="BA900" i="1"/>
  <c r="BC900" i="1" s="1"/>
  <c r="BA1135" i="1"/>
  <c r="BC1135" i="1" s="1"/>
  <c r="BA1206" i="1"/>
  <c r="BC1206" i="1" s="1"/>
  <c r="BA592" i="1"/>
  <c r="BC592" i="1" s="1"/>
  <c r="AZ592" i="1"/>
  <c r="BA608" i="1"/>
  <c r="BC608" i="1" s="1"/>
  <c r="AZ608" i="1"/>
  <c r="BA654" i="1"/>
  <c r="BC654" i="1" s="1"/>
  <c r="BA989" i="1"/>
  <c r="BC989" i="1" s="1"/>
  <c r="BA1005" i="1"/>
  <c r="BC1005" i="1" s="1"/>
  <c r="BA1068" i="1"/>
  <c r="BC1068" i="1" s="1"/>
  <c r="BA1121" i="1"/>
  <c r="BC1121" i="1" s="1"/>
  <c r="BA1825" i="1"/>
  <c r="BC1825" i="1" s="1"/>
  <c r="BA1508" i="1"/>
  <c r="BC1508" i="1" s="1"/>
  <c r="BA1790" i="1"/>
  <c r="BC1790" i="1" s="1"/>
  <c r="BA1868" i="1"/>
  <c r="BC1868" i="1" s="1"/>
  <c r="AZ2161" i="1"/>
  <c r="BA1892" i="1"/>
  <c r="BC1892" i="1" s="1"/>
  <c r="BA2087" i="1"/>
  <c r="BC2087" i="1" s="1"/>
  <c r="BA1448" i="1"/>
  <c r="BC1448" i="1" s="1"/>
  <c r="BA1471" i="1"/>
  <c r="BC1471" i="1" s="1"/>
  <c r="BA1570" i="1"/>
  <c r="BC1570" i="1" s="1"/>
  <c r="BA1686" i="1"/>
  <c r="BC1686" i="1" s="1"/>
  <c r="BA1770" i="1"/>
  <c r="BC1770" i="1" s="1"/>
  <c r="BA2099" i="1"/>
  <c r="BC2099" i="1" s="1"/>
  <c r="BA2005" i="1"/>
  <c r="BC2005" i="1" s="1"/>
  <c r="AZ2005" i="1"/>
  <c r="BA2020" i="1"/>
  <c r="BC2020" i="1" s="1"/>
  <c r="BA2107" i="1"/>
  <c r="BC2107" i="1" s="1"/>
  <c r="AZ2105" i="1"/>
  <c r="AZ2121" i="1"/>
  <c r="BA2166" i="1"/>
  <c r="BC2166" i="1" s="1"/>
  <c r="AZ2417" i="1"/>
  <c r="BA2491" i="1"/>
  <c r="BC2491" i="1" s="1"/>
  <c r="BA2396" i="1"/>
  <c r="BC2396" i="1" s="1"/>
  <c r="BA2230" i="1"/>
  <c r="BC2230" i="1" s="1"/>
  <c r="BA2647" i="1"/>
  <c r="BC2647" i="1" s="1"/>
  <c r="BA2352" i="1"/>
  <c r="BC2352" i="1" s="1"/>
  <c r="BA2519" i="1"/>
  <c r="BC2519" i="1" s="1"/>
  <c r="BA2723" i="1"/>
  <c r="BC2723" i="1" s="1"/>
  <c r="BA2616" i="1"/>
  <c r="BC2616" i="1" s="1"/>
  <c r="BA2697" i="1"/>
  <c r="BC2697" i="1" s="1"/>
  <c r="BA2809" i="1"/>
  <c r="BC2809" i="1" s="1"/>
  <c r="AZ2895" i="1"/>
  <c r="BA2910" i="1"/>
  <c r="BC2910" i="1" s="1"/>
  <c r="BA990" i="1"/>
  <c r="BC990" i="1" s="1"/>
  <c r="BA416" i="1"/>
  <c r="BC416" i="1" s="1"/>
  <c r="BA1350" i="1"/>
  <c r="BC1350" i="1" s="1"/>
  <c r="BA575" i="1"/>
  <c r="BC575" i="1" s="1"/>
  <c r="BA704" i="1"/>
  <c r="BC704" i="1" s="1"/>
  <c r="BA1478" i="1"/>
  <c r="BC1478" i="1" s="1"/>
  <c r="BA1510" i="1"/>
  <c r="BC1510" i="1" s="1"/>
  <c r="BA2291" i="1"/>
  <c r="BC2291" i="1" s="1"/>
  <c r="BA517" i="1"/>
  <c r="BC517" i="1" s="1"/>
  <c r="BA764" i="1"/>
  <c r="BC764" i="1" s="1"/>
  <c r="BA903" i="1"/>
  <c r="BC903" i="1" s="1"/>
  <c r="BA1265" i="1"/>
  <c r="BC1265" i="1" s="1"/>
  <c r="AZ1265" i="1"/>
  <c r="BA1372" i="1"/>
  <c r="BC1372" i="1" s="1"/>
  <c r="BA644" i="1"/>
  <c r="BC644" i="1" s="1"/>
  <c r="BA2472" i="1"/>
  <c r="BC2472" i="1" s="1"/>
  <c r="BA2898" i="1"/>
  <c r="BC2898" i="1" s="1"/>
  <c r="BA2759" i="1"/>
  <c r="BC2759" i="1" s="1"/>
  <c r="BA2771" i="1"/>
  <c r="BC2771" i="1" s="1"/>
  <c r="BA2339" i="1"/>
  <c r="BC2339" i="1" s="1"/>
  <c r="BA389" i="1"/>
  <c r="BC389" i="1" s="1"/>
  <c r="BA420" i="1"/>
  <c r="BC420" i="1" s="1"/>
  <c r="BA917" i="1"/>
  <c r="BC917" i="1" s="1"/>
  <c r="BA988" i="1"/>
  <c r="BC988" i="1" s="1"/>
  <c r="AZ2867" i="1"/>
  <c r="BA853" i="1"/>
  <c r="BC853" i="1" s="1"/>
  <c r="BA1017" i="1"/>
  <c r="BC1017" i="1" s="1"/>
  <c r="AZ1017" i="1"/>
  <c r="BA868" i="1"/>
  <c r="BC868" i="1" s="1"/>
  <c r="BA533" i="1"/>
  <c r="BC533" i="1" s="1"/>
  <c r="BA997" i="1"/>
  <c r="BC997" i="1" s="1"/>
  <c r="BA1385" i="1"/>
  <c r="BC1385" i="1" s="1"/>
  <c r="BA1906" i="1"/>
  <c r="BC1906" i="1" s="1"/>
  <c r="BA1543" i="1"/>
  <c r="BC1543" i="1" s="1"/>
  <c r="BA2088" i="1"/>
  <c r="BC2088" i="1" s="1"/>
  <c r="BA1939" i="1"/>
  <c r="BC1939" i="1" s="1"/>
  <c r="BA2025" i="1"/>
  <c r="BC2025" i="1" s="1"/>
  <c r="BA2268" i="1"/>
  <c r="BC2268" i="1" s="1"/>
  <c r="BA2264" i="1"/>
  <c r="BC2264" i="1" s="1"/>
  <c r="AZ2533" i="1"/>
  <c r="BA2371" i="1"/>
  <c r="BC2371" i="1" s="1"/>
  <c r="BA2508" i="1"/>
  <c r="BC2508" i="1" s="1"/>
  <c r="BA2633" i="1"/>
  <c r="BC2633" i="1" s="1"/>
  <c r="BA2680" i="1"/>
  <c r="BC2680" i="1" s="1"/>
  <c r="BA2801" i="1"/>
  <c r="BC2801" i="1" s="1"/>
  <c r="BA2572" i="1"/>
  <c r="BC2572" i="1" s="1"/>
  <c r="BA2632" i="1"/>
  <c r="BC2632" i="1" s="1"/>
  <c r="BA2888" i="1"/>
  <c r="BC2888" i="1" s="1"/>
  <c r="AZ2879" i="1"/>
  <c r="BA658" i="1"/>
  <c r="BC658" i="1" s="1"/>
  <c r="BA1622" i="1"/>
  <c r="BC1622" i="1" s="1"/>
  <c r="BA836" i="1"/>
  <c r="BC836" i="1" s="1"/>
  <c r="BA1468" i="1"/>
  <c r="BC1468" i="1" s="1"/>
  <c r="BA1563" i="1"/>
  <c r="BC1563" i="1" s="1"/>
  <c r="AZ1563" i="1"/>
  <c r="BA1845" i="1"/>
  <c r="BC1845" i="1" s="1"/>
  <c r="BA1910" i="1"/>
  <c r="BC1910" i="1" s="1"/>
  <c r="AZ2265" i="1"/>
  <c r="AZ2405" i="1"/>
  <c r="AZ2449" i="1"/>
  <c r="AZ2529" i="1"/>
  <c r="BA569" i="1"/>
  <c r="BC569" i="1" s="1"/>
  <c r="BA1080" i="1"/>
  <c r="BC1080" i="1" s="1"/>
  <c r="AZ1080" i="1"/>
  <c r="BA1523" i="1"/>
  <c r="BC1523" i="1" s="1"/>
  <c r="AZ1523" i="1"/>
  <c r="BA1856" i="1"/>
  <c r="BC1856" i="1" s="1"/>
  <c r="BA1071" i="1"/>
  <c r="BC1071" i="1" s="1"/>
  <c r="BA2058" i="1"/>
  <c r="BC2058" i="1" s="1"/>
  <c r="BA541" i="1"/>
  <c r="BC541" i="1" s="1"/>
  <c r="BA669" i="1"/>
  <c r="BC669" i="1" s="1"/>
  <c r="BA1177" i="1"/>
  <c r="BC1177" i="1" s="1"/>
  <c r="BA1242" i="1"/>
  <c r="BC1242" i="1" s="1"/>
  <c r="BA2119" i="1"/>
  <c r="BC2119" i="1" s="1"/>
  <c r="BA1503" i="1"/>
  <c r="BC1503" i="1" s="1"/>
  <c r="BA2080" i="1"/>
  <c r="BC2080" i="1" s="1"/>
  <c r="BA2126" i="1"/>
  <c r="BC2126" i="1" s="1"/>
  <c r="BA2467" i="1"/>
  <c r="BC2467" i="1" s="1"/>
  <c r="AZ2497" i="1"/>
  <c r="AS2130" i="1"/>
  <c r="AS2149" i="1"/>
  <c r="AS2328" i="1"/>
  <c r="AS2443" i="1"/>
  <c r="AS2407" i="1"/>
  <c r="AS2420" i="1"/>
  <c r="AS2463" i="1"/>
  <c r="AS2249" i="1"/>
  <c r="AS2408" i="1"/>
  <c r="AS2102" i="1"/>
  <c r="AS2080" i="1"/>
  <c r="AS2107" i="1"/>
  <c r="AS2068" i="1"/>
  <c r="AS2449" i="1"/>
  <c r="AS2037" i="1"/>
  <c r="AS2445" i="1"/>
  <c r="AS494" i="1"/>
  <c r="AE488" i="1"/>
  <c r="AS2268" i="1"/>
  <c r="AS2145" i="1"/>
  <c r="AE505" i="1"/>
  <c r="AS444" i="1"/>
  <c r="AS2038" i="1"/>
  <c r="AE440" i="1"/>
  <c r="AS2077" i="1"/>
  <c r="AS1719" i="1"/>
  <c r="AS2424" i="1"/>
  <c r="AE463" i="1"/>
  <c r="AE502" i="1"/>
  <c r="AS1721" i="1"/>
  <c r="AS2315" i="1"/>
  <c r="AE471" i="1"/>
  <c r="AE479" i="1"/>
  <c r="AS2124" i="1"/>
  <c r="AE430" i="1"/>
  <c r="AE425" i="1"/>
  <c r="AS425" i="1" s="1"/>
  <c r="AE419" i="1"/>
  <c r="AS1727" i="1"/>
  <c r="AS2262" i="1"/>
  <c r="AS466" i="1"/>
  <c r="AS2170" i="1"/>
  <c r="AS1710" i="1"/>
  <c r="AS2336" i="1"/>
  <c r="AS2099" i="1"/>
  <c r="AS464" i="1"/>
  <c r="AS2387" i="1"/>
  <c r="AS2248" i="1"/>
  <c r="AS2045" i="1"/>
  <c r="AS1705" i="1"/>
  <c r="AS2277" i="1"/>
  <c r="AS406" i="1"/>
  <c r="AS577" i="1"/>
  <c r="AS2456" i="1"/>
  <c r="AS1729" i="1"/>
  <c r="AE431" i="1"/>
  <c r="AL431" i="1" s="1"/>
  <c r="AE453" i="1"/>
  <c r="BC2169" i="1"/>
  <c r="AE400" i="1"/>
  <c r="AE498" i="1"/>
  <c r="AE482" i="1"/>
  <c r="AE409" i="1"/>
  <c r="AE414" i="1"/>
  <c r="AE510" i="1"/>
  <c r="AE442" i="1"/>
  <c r="AE446" i="1"/>
  <c r="AE475" i="1"/>
  <c r="AE456" i="1"/>
  <c r="AE436" i="1"/>
  <c r="AL436" i="1" s="1"/>
  <c r="AE1824" i="1"/>
  <c r="AP1824" i="1" s="1"/>
  <c r="AE1166" i="1"/>
  <c r="AE496" i="1"/>
  <c r="AE484" i="1"/>
  <c r="AE499" i="1"/>
  <c r="AE1371" i="1"/>
  <c r="AE1596" i="1"/>
  <c r="AL1596" i="1" s="1"/>
  <c r="AE1642" i="1"/>
  <c r="AL1642" i="1" s="1"/>
  <c r="AE529" i="1"/>
  <c r="AP529" i="1" s="1"/>
  <c r="AE1586" i="1"/>
  <c r="AP1586" i="1" s="1"/>
  <c r="AE1992" i="1"/>
  <c r="AP1992" i="1" s="1"/>
  <c r="AE1540" i="1"/>
  <c r="AE1839" i="1"/>
  <c r="AP1839" i="1" s="1"/>
  <c r="AE486" i="1"/>
  <c r="AE1840" i="1"/>
  <c r="AP1840" i="1" s="1"/>
  <c r="AP1887" i="1"/>
  <c r="AE1079" i="1"/>
  <c r="AE418" i="1"/>
  <c r="AE552" i="1"/>
  <c r="AP552" i="1" s="1"/>
  <c r="AE569" i="1"/>
  <c r="AP569" i="1" s="1"/>
  <c r="AE1827" i="1"/>
  <c r="AE1168" i="1"/>
  <c r="AE1833" i="1"/>
  <c r="AP1833" i="1" s="1"/>
  <c r="AE1083" i="1"/>
  <c r="AE1344" i="1"/>
  <c r="AP1344" i="1" s="1"/>
  <c r="AE560" i="1"/>
  <c r="AE426" i="1"/>
  <c r="AE571" i="1"/>
  <c r="AE1893" i="1"/>
  <c r="AP1893" i="1" s="1"/>
  <c r="AE991" i="1"/>
  <c r="AE1902" i="1"/>
  <c r="AP1902" i="1" s="1"/>
  <c r="AE554" i="1"/>
  <c r="AE1991" i="1"/>
  <c r="AP1991" i="1" s="1"/>
  <c r="AE485" i="1"/>
  <c r="AE1407" i="1"/>
  <c r="AS1407" i="1" s="1"/>
  <c r="AE539" i="1"/>
  <c r="AE536" i="1"/>
  <c r="AP536" i="1" s="1"/>
  <c r="AE1311" i="1"/>
  <c r="AS1311" i="1" s="1"/>
  <c r="AE480" i="1"/>
  <c r="AE461" i="1"/>
  <c r="AE492" i="1"/>
  <c r="AE1323" i="1"/>
  <c r="AE1375" i="1"/>
  <c r="AE555" i="1"/>
  <c r="AE1302" i="1"/>
  <c r="AS1302" i="1" s="1"/>
  <c r="AE1132" i="1"/>
  <c r="AS1132" i="1" s="1"/>
  <c r="AE1382" i="1"/>
  <c r="AE1984" i="1"/>
  <c r="AP1984" i="1" s="1"/>
  <c r="AE468" i="1"/>
  <c r="AE1494" i="1"/>
  <c r="AS1494" i="1" s="1"/>
  <c r="AE1965" i="1"/>
  <c r="AE1997" i="1"/>
  <c r="AP1997" i="1" s="1"/>
  <c r="AE1424" i="1"/>
  <c r="AS1424" i="1" s="1"/>
  <c r="AE1173" i="1"/>
  <c r="AE1339" i="1"/>
  <c r="AE1881" i="1"/>
  <c r="AE1915" i="1"/>
  <c r="AP1915" i="1" s="1"/>
  <c r="AE1480" i="1"/>
  <c r="AE928" i="1"/>
  <c r="AP928" i="1" s="1"/>
  <c r="AE1502" i="1"/>
  <c r="AE1813" i="1"/>
  <c r="AP1813" i="1" s="1"/>
  <c r="AE909" i="1"/>
  <c r="AP909" i="1" s="1"/>
  <c r="AE1499" i="1"/>
  <c r="AE1154" i="1"/>
  <c r="AS1154" i="1" s="1"/>
  <c r="AE1491" i="1"/>
  <c r="AE1337" i="1"/>
  <c r="AS1337" i="1" s="1"/>
  <c r="AE972" i="1"/>
  <c r="AS972" i="1" s="1"/>
  <c r="AE1488" i="1"/>
  <c r="AE1974" i="1"/>
  <c r="AP1974" i="1" s="1"/>
  <c r="AE1559" i="1"/>
  <c r="AP1559" i="1" s="1"/>
  <c r="AE1912" i="1"/>
  <c r="AP1912" i="1" s="1"/>
  <c r="AE1906" i="1"/>
  <c r="AP1906" i="1" s="1"/>
  <c r="AE1055" i="1"/>
  <c r="AS1055" i="1" s="1"/>
  <c r="AE1835" i="1"/>
  <c r="AE422" i="1"/>
  <c r="AE476" i="1"/>
  <c r="AP476" i="1" s="1"/>
  <c r="AE487" i="1"/>
  <c r="AE543" i="1"/>
  <c r="AP543" i="1" s="1"/>
  <c r="AE566" i="1"/>
  <c r="AE545" i="1"/>
  <c r="AP545" i="1" s="1"/>
  <c r="AE1298" i="1"/>
  <c r="AE458" i="1"/>
  <c r="AP458" i="1" s="1"/>
  <c r="AE506" i="1"/>
  <c r="AE899" i="1"/>
  <c r="AS899" i="1" s="1"/>
  <c r="AE394" i="1"/>
  <c r="AE435" i="1"/>
  <c r="AE1307" i="1"/>
  <c r="AS1307" i="1" s="1"/>
  <c r="AE1074" i="1"/>
  <c r="AP1074" i="1" s="1"/>
  <c r="AE477" i="1"/>
  <c r="AE1986" i="1"/>
  <c r="AP1986" i="1" s="1"/>
  <c r="AE421" i="1"/>
  <c r="AE1882" i="1"/>
  <c r="AE1886" i="1"/>
  <c r="AE920" i="1"/>
  <c r="AE1646" i="1"/>
  <c r="AL1646" i="1" s="1"/>
  <c r="AE1831" i="1"/>
  <c r="AE1981" i="1"/>
  <c r="AE1538" i="1"/>
  <c r="AE1910" i="1"/>
  <c r="AP1910" i="1" s="1"/>
  <c r="AE1821" i="1"/>
  <c r="AP1821" i="1" s="1"/>
  <c r="AE1412" i="1"/>
  <c r="AS1412" i="1" s="1"/>
  <c r="AE1012" i="1"/>
  <c r="AS1012" i="1" s="1"/>
  <c r="AE540" i="1"/>
  <c r="AP540" i="1" s="1"/>
  <c r="AE448" i="1"/>
  <c r="AP448" i="1" s="1"/>
  <c r="AE1552" i="1"/>
  <c r="AS1552" i="1" s="1"/>
  <c r="AE1328" i="1"/>
  <c r="AS1328" i="1" s="1"/>
  <c r="AE1879" i="1"/>
  <c r="AL1879" i="1" s="1"/>
  <c r="AE449" i="1"/>
  <c r="AE1819" i="1"/>
  <c r="AE976" i="1"/>
  <c r="AS976" i="1" s="1"/>
  <c r="AE1909" i="1"/>
  <c r="AE1450" i="1"/>
  <c r="AE1994" i="1"/>
  <c r="AP1994" i="1" s="1"/>
  <c r="AE1555" i="1"/>
  <c r="AP1555" i="1" s="1"/>
  <c r="AE423" i="1"/>
  <c r="AE533" i="1"/>
  <c r="AP533" i="1" s="1"/>
  <c r="AE916" i="1"/>
  <c r="AP916" i="1" s="1"/>
  <c r="AE1890" i="1"/>
  <c r="AP1890" i="1" s="1"/>
  <c r="AE1628" i="1"/>
  <c r="AE535" i="1"/>
  <c r="AP535" i="1" s="1"/>
  <c r="AE1393" i="1"/>
  <c r="AE1814" i="1"/>
  <c r="AE1877" i="1"/>
  <c r="AE417" i="1"/>
  <c r="AE1557" i="1"/>
  <c r="AP1557" i="1" s="1"/>
  <c r="AE1812" i="1"/>
  <c r="AP1812" i="1" s="1"/>
  <c r="AE1546" i="1"/>
  <c r="AS1546" i="1" s="1"/>
  <c r="AE433" i="1"/>
  <c r="AE478" i="1"/>
  <c r="AE429" i="1"/>
  <c r="AE441" i="1"/>
  <c r="AE1024" i="1"/>
  <c r="AP1024" i="1" s="1"/>
  <c r="AE1005" i="1"/>
  <c r="AS1005" i="1" s="1"/>
  <c r="AE481" i="1"/>
  <c r="AE434" i="1"/>
  <c r="AE785" i="1"/>
  <c r="AS785" i="1" s="1"/>
  <c r="AE534" i="1"/>
  <c r="AE1647" i="1"/>
  <c r="AP1647" i="1" s="1"/>
  <c r="AE439" i="1"/>
  <c r="AE438" i="1"/>
  <c r="AE413" i="1"/>
  <c r="AE1626" i="1"/>
  <c r="AS1626" i="1" s="1"/>
  <c r="AE575" i="1"/>
  <c r="AP575" i="1" s="1"/>
  <c r="AE1913" i="1"/>
  <c r="AP1913" i="1" s="1"/>
  <c r="AE1650" i="1"/>
  <c r="AE1838" i="1"/>
  <c r="AE1972" i="1"/>
  <c r="AP1972" i="1" s="1"/>
  <c r="AE495" i="1"/>
  <c r="AE1007" i="1"/>
  <c r="AS1007" i="1" s="1"/>
  <c r="AE1410" i="1"/>
  <c r="AE1834" i="1"/>
  <c r="AP1834" i="1" s="1"/>
  <c r="AE1895" i="1"/>
  <c r="AP1895" i="1" s="1"/>
  <c r="AE1977" i="1"/>
  <c r="AP1977" i="1" s="1"/>
  <c r="AE578" i="1"/>
  <c r="AE1086" i="1"/>
  <c r="AP1086" i="1" s="1"/>
  <c r="AE1829" i="1"/>
  <c r="AP1829" i="1" s="1"/>
  <c r="AE1128" i="1"/>
  <c r="AE1010" i="1"/>
  <c r="AE548" i="1"/>
  <c r="AE1072" i="1"/>
  <c r="AS1072" i="1" s="1"/>
  <c r="AE389" i="1"/>
  <c r="AP389" i="1" s="1"/>
  <c r="AE416" i="1"/>
  <c r="AE1990" i="1"/>
  <c r="AP1990" i="1" s="1"/>
  <c r="AE1825" i="1"/>
  <c r="AE1993" i="1"/>
  <c r="AP1993" i="1" s="1"/>
  <c r="AE1550" i="1"/>
  <c r="AP1550" i="1" s="1"/>
  <c r="AE645" i="1"/>
  <c r="AP645" i="1" s="1"/>
  <c r="AE1964" i="1"/>
  <c r="AE1224" i="1"/>
  <c r="AS1224" i="1" s="1"/>
  <c r="AE557" i="1"/>
  <c r="AP557" i="1" s="1"/>
  <c r="AE1052" i="1"/>
  <c r="AS1052" i="1" s="1"/>
  <c r="AE1141" i="1"/>
  <c r="AS1141" i="1" s="1"/>
  <c r="AE898" i="1"/>
  <c r="AE998" i="1"/>
  <c r="AE1464" i="1"/>
  <c r="AS1464" i="1" s="1"/>
  <c r="AE1389" i="1"/>
  <c r="AP1389" i="1" s="1"/>
  <c r="AE1590" i="1"/>
  <c r="AL1590" i="1" s="1"/>
  <c r="AE1159" i="1"/>
  <c r="AP1159" i="1" s="1"/>
  <c r="AE1422" i="1"/>
  <c r="AS1422" i="1" s="1"/>
  <c r="AE1088" i="1"/>
  <c r="AE512" i="1"/>
  <c r="AP512" i="1" s="1"/>
  <c r="AE504" i="1"/>
  <c r="AP504" i="1" s="1"/>
  <c r="AE786" i="1"/>
  <c r="AS786" i="1" s="1"/>
  <c r="AE969" i="1"/>
  <c r="AE980" i="1"/>
  <c r="AS980" i="1" s="1"/>
  <c r="AE1837" i="1"/>
  <c r="AE546" i="1"/>
  <c r="AE1961" i="1"/>
  <c r="AE537" i="1"/>
  <c r="AP537" i="1" s="1"/>
  <c r="AE497" i="1"/>
  <c r="AE427" i="1"/>
  <c r="AE1137" i="1"/>
  <c r="AE1334" i="1"/>
  <c r="AE526" i="1"/>
  <c r="AL526" i="1" s="1"/>
  <c r="AE527" i="1"/>
  <c r="AL527" i="1" s="1"/>
  <c r="AE1971" i="1"/>
  <c r="AP1971" i="1" s="1"/>
  <c r="AE415" i="1"/>
  <c r="AE1330" i="1"/>
  <c r="AE1157" i="1"/>
  <c r="AE1470" i="1"/>
  <c r="AE1822" i="1"/>
  <c r="AP1822" i="1" s="1"/>
  <c r="AE1885" i="1"/>
  <c r="AE1907" i="1"/>
  <c r="AP1907" i="1" s="1"/>
  <c r="AE1970" i="1"/>
  <c r="AP1970" i="1" s="1"/>
  <c r="AE437" i="1"/>
  <c r="AE455" i="1"/>
  <c r="AE384" i="1"/>
  <c r="AP384" i="1" s="1"/>
  <c r="AE489" i="1"/>
  <c r="AE493" i="1"/>
  <c r="AE1911" i="1"/>
  <c r="AE561" i="1"/>
  <c r="AP561" i="1" s="1"/>
  <c r="AE993" i="1"/>
  <c r="AE914" i="1"/>
  <c r="AE930" i="1"/>
  <c r="AS930" i="1" s="1"/>
  <c r="AE977" i="1"/>
  <c r="AS977" i="1" s="1"/>
  <c r="AE574" i="1"/>
  <c r="AE1968" i="1"/>
  <c r="AP1968" i="1" s="1"/>
  <c r="AE531" i="1"/>
  <c r="AP531" i="1" s="1"/>
  <c r="AE902" i="1"/>
  <c r="AE520" i="1"/>
  <c r="AE549" i="1"/>
  <c r="AP549" i="1" s="1"/>
  <c r="AE911" i="1"/>
  <c r="AE1062" i="1"/>
  <c r="AE1094" i="1"/>
  <c r="AE1963" i="1"/>
  <c r="AP1963" i="1" s="1"/>
  <c r="AE1987" i="1"/>
  <c r="AP1987" i="1" s="1"/>
  <c r="AE1588" i="1"/>
  <c r="AE1962" i="1"/>
  <c r="AE1978" i="1"/>
  <c r="AP1978" i="1" s="1"/>
  <c r="AE509" i="1"/>
  <c r="AE1077" i="1"/>
  <c r="AE1228" i="1"/>
  <c r="AS1228" i="1" s="1"/>
  <c r="AE1980" i="1"/>
  <c r="AP1980" i="1" s="1"/>
  <c r="AE491" i="1"/>
  <c r="AE528" i="1"/>
  <c r="AE541" i="1"/>
  <c r="AP541" i="1" s="1"/>
  <c r="AE558" i="1"/>
  <c r="AE1828" i="1"/>
  <c r="AE1818" i="1"/>
  <c r="AP1818" i="1" s="1"/>
  <c r="AE1826" i="1"/>
  <c r="AP1826" i="1" s="1"/>
  <c r="AE1842" i="1"/>
  <c r="AE1917" i="1"/>
  <c r="AP1917" i="1" s="1"/>
  <c r="AE1905" i="1"/>
  <c r="AE551" i="1"/>
  <c r="AP551" i="1" s="1"/>
  <c r="AE1117" i="1"/>
  <c r="AE1219" i="1"/>
  <c r="AP1219" i="1" s="1"/>
  <c r="AE1395" i="1"/>
  <c r="AE1995" i="1"/>
  <c r="AP1995" i="1" s="1"/>
  <c r="AE1644" i="1"/>
  <c r="AL1644" i="1" s="1"/>
  <c r="AE1876" i="1"/>
  <c r="AP1876" i="1" s="1"/>
  <c r="AE424" i="1"/>
  <c r="AE996" i="1"/>
  <c r="AS996" i="1" s="1"/>
  <c r="AE1002" i="1"/>
  <c r="AE1091" i="1"/>
  <c r="AS1091" i="1" s="1"/>
  <c r="AE1152" i="1"/>
  <c r="AE420" i="1"/>
  <c r="AP420" i="1" s="1"/>
  <c r="AE1832" i="1"/>
  <c r="AP1832" i="1" s="1"/>
  <c r="AE428" i="1"/>
  <c r="AE1892" i="1"/>
  <c r="AE490" i="1"/>
  <c r="AE1883" i="1"/>
  <c r="AE923" i="1"/>
  <c r="AE1967" i="1"/>
  <c r="AP1967" i="1" s="1"/>
  <c r="AE1888" i="1"/>
  <c r="AP1888" i="1" s="1"/>
  <c r="AE1648" i="1"/>
  <c r="AE1483" i="1"/>
  <c r="AS1483" i="1" s="1"/>
  <c r="AP564" i="1"/>
  <c r="AE1904" i="1"/>
  <c r="AE1816" i="1"/>
  <c r="AP1816" i="1" s="1"/>
  <c r="AE385" i="1"/>
  <c r="AP385" i="1" s="1"/>
  <c r="AE386" i="1"/>
  <c r="AP386" i="1" s="1"/>
  <c r="AE573" i="1"/>
  <c r="AE382" i="1"/>
  <c r="AP382" i="1" s="1"/>
  <c r="AE500" i="1"/>
  <c r="AP500" i="1" s="1"/>
  <c r="AE507" i="1"/>
  <c r="AE563" i="1"/>
  <c r="AE397" i="1"/>
  <c r="AL397" i="1" s="1"/>
  <c r="AE398" i="1"/>
  <c r="AE469" i="1"/>
  <c r="AE521" i="1"/>
  <c r="AP521" i="1" s="1"/>
  <c r="AE387" i="1"/>
  <c r="AP387" i="1" s="1"/>
  <c r="AE567" i="1"/>
  <c r="AP567" i="1" s="1"/>
  <c r="AE565" i="1"/>
  <c r="AE514" i="1"/>
  <c r="AE513" i="1"/>
  <c r="AE508" i="1"/>
  <c r="AE501" i="1"/>
  <c r="AE474" i="1"/>
  <c r="AP474" i="1" s="1"/>
  <c r="AE462" i="1"/>
  <c r="AE460" i="1"/>
  <c r="AE459" i="1"/>
  <c r="AE452" i="1"/>
  <c r="AE451" i="1"/>
  <c r="AE450" i="1"/>
  <c r="AE445" i="1"/>
  <c r="AE412" i="1"/>
  <c r="AP412" i="1" s="1"/>
  <c r="AE407" i="1"/>
  <c r="AE399" i="1"/>
  <c r="AE383" i="1"/>
  <c r="AP383" i="1" s="1"/>
  <c r="AS1752" i="1"/>
  <c r="AS465" i="1"/>
  <c r="BC2049" i="1"/>
  <c r="BC605" i="1"/>
  <c r="AS1764" i="1"/>
  <c r="BC1662" i="1"/>
  <c r="AS1695" i="1"/>
  <c r="BC2847" i="1"/>
  <c r="BC2915" i="1"/>
  <c r="AS1521" i="1"/>
  <c r="AS960" i="1"/>
  <c r="BC2144" i="1"/>
  <c r="AS884" i="1"/>
  <c r="BC1423" i="1"/>
  <c r="AS2106" i="1"/>
  <c r="BC1673" i="1"/>
  <c r="AS1714" i="1"/>
  <c r="AS1556" i="1"/>
  <c r="BC1446" i="1"/>
  <c r="AS2079" i="1"/>
  <c r="AS1579" i="1"/>
  <c r="AS1861" i="1"/>
  <c r="AS511" i="1"/>
  <c r="AE522" i="1"/>
  <c r="AP522" i="1" s="1"/>
  <c r="BC2281" i="1"/>
  <c r="AS622" i="1"/>
  <c r="BC2902" i="1"/>
  <c r="AS2014" i="1"/>
  <c r="BC2868" i="1"/>
  <c r="BC2808" i="1"/>
  <c r="BC1836" i="1"/>
  <c r="AS1691" i="1"/>
  <c r="AS1309" i="1"/>
  <c r="AS1651" i="1"/>
  <c r="AS1898" i="1"/>
  <c r="AS2233" i="1"/>
  <c r="AS1959" i="1"/>
  <c r="BC1785" i="1"/>
  <c r="BC1430" i="1"/>
  <c r="BC2877" i="1"/>
  <c r="AS1669" i="1"/>
  <c r="AS763" i="1"/>
  <c r="AS2240" i="1"/>
  <c r="AS1859" i="1"/>
  <c r="AS868" i="1"/>
  <c r="AS1792" i="1"/>
  <c r="AS1699" i="1"/>
  <c r="AS402" i="1"/>
  <c r="AS2368" i="1"/>
  <c r="BC2196" i="1"/>
  <c r="AS1230" i="1"/>
  <c r="AS2003" i="1"/>
  <c r="AE408" i="1"/>
  <c r="AL408" i="1" s="1"/>
  <c r="AS1807" i="1"/>
  <c r="AS2317" i="1"/>
  <c r="AE1317" i="1"/>
  <c r="AS1317" i="1" s="1"/>
  <c r="AE1622" i="1"/>
  <c r="AS1622" i="1" s="1"/>
  <c r="AE1564" i="1"/>
  <c r="AS1564" i="1" s="1"/>
  <c r="AE1474" i="1"/>
  <c r="AE1401" i="1"/>
  <c r="AP1401" i="1" s="1"/>
  <c r="AE1146" i="1"/>
  <c r="AS1146" i="1" s="1"/>
  <c r="AE906" i="1"/>
  <c r="AE470" i="1"/>
  <c r="BC2053" i="1"/>
  <c r="BC2221" i="1"/>
  <c r="AS1866" i="1"/>
  <c r="BC1070" i="1"/>
  <c r="BC2805" i="1"/>
  <c r="AS633" i="1"/>
  <c r="AS2125" i="1"/>
  <c r="AS1547" i="1"/>
  <c r="AS922" i="1"/>
  <c r="AS1575" i="1"/>
  <c r="BC920" i="1"/>
  <c r="BC1260" i="1"/>
  <c r="AS1551" i="1"/>
  <c r="AS1639" i="1"/>
  <c r="AS2082" i="1"/>
  <c r="AS1583" i="1"/>
  <c r="BC1343" i="1"/>
  <c r="AS1009" i="1"/>
  <c r="AS2354" i="1"/>
  <c r="BC1820" i="1"/>
  <c r="AS2075" i="1"/>
  <c r="AS741" i="1"/>
  <c r="AS1802" i="1"/>
  <c r="BC778" i="1"/>
  <c r="AS1056" i="1"/>
  <c r="AS1702" i="1"/>
  <c r="AS1004" i="1"/>
  <c r="BC2764" i="1"/>
  <c r="BC1402" i="1"/>
  <c r="AS1738" i="1"/>
  <c r="AS2105" i="1"/>
  <c r="BC2289" i="1"/>
  <c r="BC530" i="1"/>
  <c r="AS1860" i="1"/>
  <c r="AS1784" i="1"/>
  <c r="BC1852" i="1"/>
  <c r="AS1677" i="1"/>
  <c r="AS1776" i="1"/>
  <c r="AS2339" i="1"/>
  <c r="AS1871" i="1"/>
  <c r="AS1999" i="1"/>
  <c r="AS1492" i="1"/>
  <c r="AS1806" i="1"/>
  <c r="AS664" i="1"/>
  <c r="AS1570" i="1"/>
  <c r="AS2007" i="1"/>
  <c r="AS1734" i="1"/>
  <c r="BC2869" i="1"/>
  <c r="BC2192" i="1"/>
  <c r="AS642" i="1"/>
  <c r="BC1630" i="1"/>
  <c r="AS1884" i="1"/>
  <c r="AS1939" i="1"/>
  <c r="AS848" i="1"/>
  <c r="BC2390" i="1"/>
  <c r="AS1025" i="1"/>
  <c r="AS1684" i="1"/>
  <c r="BC2141" i="1"/>
  <c r="BC2229" i="1"/>
  <c r="AS2015" i="1"/>
  <c r="AS937" i="1"/>
  <c r="BC615" i="1"/>
  <c r="AS2221" i="1"/>
  <c r="AS946" i="1"/>
  <c r="AS2178" i="1"/>
  <c r="BC1490" i="1"/>
  <c r="BC559" i="1"/>
  <c r="AS1541" i="1"/>
  <c r="AS515" i="1"/>
  <c r="AS2359" i="1"/>
  <c r="AS2174" i="1"/>
  <c r="AS626" i="1"/>
  <c r="AS1901" i="1"/>
  <c r="AS1731" i="1"/>
  <c r="AS1989" i="1"/>
  <c r="BC1940" i="1"/>
  <c r="AS649" i="1"/>
  <c r="AS1696" i="1"/>
  <c r="AS1440" i="1"/>
  <c r="AS1270" i="1"/>
  <c r="AS1803" i="1"/>
  <c r="AS2017" i="1"/>
  <c r="AS2048" i="1"/>
  <c r="BC2622" i="1"/>
  <c r="BC1438" i="1"/>
  <c r="BC1867" i="1"/>
  <c r="AS1708" i="1"/>
  <c r="AS2280" i="1"/>
  <c r="BC975" i="1"/>
  <c r="AS865" i="1"/>
  <c r="AS1462" i="1"/>
  <c r="AS1808" i="1"/>
  <c r="AS1563" i="1"/>
  <c r="AS655" i="1"/>
  <c r="BC618" i="1"/>
  <c r="BC687" i="1"/>
  <c r="BC666" i="1"/>
  <c r="AS1063" i="1"/>
  <c r="BC2129" i="1"/>
  <c r="BC1470" i="1"/>
  <c r="AS867" i="1"/>
  <c r="AS1733" i="1"/>
  <c r="AS776" i="1"/>
  <c r="AS2225" i="1"/>
  <c r="AS1520" i="1"/>
  <c r="BC1899" i="1"/>
  <c r="AS2108" i="1"/>
  <c r="AS714" i="1"/>
  <c r="AS1920" i="1"/>
  <c r="AS760" i="1"/>
  <c r="AS602" i="1"/>
  <c r="AS668" i="1"/>
  <c r="BC1864" i="1"/>
  <c r="AS611" i="1"/>
  <c r="AS1675" i="1"/>
  <c r="AS2250" i="1"/>
  <c r="AS1921" i="1"/>
  <c r="AS860" i="1"/>
  <c r="AS1553" i="1"/>
  <c r="AS1811" i="1"/>
  <c r="AS1755" i="1"/>
  <c r="AS2351" i="1"/>
  <c r="AS1635" i="1"/>
  <c r="AS1759" i="1"/>
  <c r="AS2239" i="1"/>
  <c r="AS2219" i="1"/>
  <c r="BC959" i="1"/>
  <c r="BC2213" i="1"/>
  <c r="AS2267" i="1"/>
  <c r="AS403" i="1"/>
  <c r="AS837" i="1"/>
  <c r="AS965" i="1"/>
  <c r="AS1774" i="1"/>
  <c r="AS956" i="1"/>
  <c r="AS1701" i="1"/>
  <c r="AS1780" i="1"/>
  <c r="AS1349" i="1"/>
  <c r="AS1217" i="1"/>
  <c r="BC791" i="1"/>
  <c r="AS1638" i="1"/>
  <c r="AS918" i="1"/>
  <c r="AS2012" i="1"/>
  <c r="BC2173" i="1"/>
  <c r="AS1562" i="1"/>
  <c r="AS2386" i="1"/>
  <c r="AS1585" i="1"/>
  <c r="AS443" i="1"/>
  <c r="AS1667" i="1"/>
  <c r="AS1951" i="1"/>
  <c r="AS648" i="1"/>
  <c r="AS2247" i="1"/>
  <c r="AS1868" i="1"/>
  <c r="AS2146" i="1"/>
  <c r="BC1133" i="1"/>
  <c r="BC1244" i="1"/>
  <c r="AS744" i="1"/>
  <c r="AS612" i="1"/>
  <c r="AS2365" i="1"/>
  <c r="AS1103" i="1"/>
  <c r="AS1925" i="1"/>
  <c r="AS1763" i="1"/>
  <c r="AS2005" i="1"/>
  <c r="AS859" i="1"/>
  <c r="AS852" i="1"/>
  <c r="AS907" i="1"/>
  <c r="AS1993" i="1"/>
  <c r="AS812" i="1"/>
  <c r="AS1665" i="1"/>
  <c r="AS2382" i="1"/>
  <c r="AS1427" i="1"/>
  <c r="BC1165" i="1"/>
  <c r="AS1718" i="1"/>
  <c r="AS2147" i="1"/>
  <c r="AS2355" i="1"/>
  <c r="AS1632" i="1"/>
  <c r="AS473" i="1"/>
  <c r="AS2217" i="1"/>
  <c r="AS1047" i="1"/>
  <c r="AS1285" i="1"/>
  <c r="BC1969" i="1"/>
  <c r="AS2100" i="1"/>
  <c r="AS671" i="1"/>
  <c r="AS1001" i="1"/>
  <c r="AS1558" i="1"/>
  <c r="AS634" i="1"/>
  <c r="AS2087" i="1"/>
  <c r="AS2109" i="1"/>
  <c r="AS1914" i="1"/>
  <c r="AS1985" i="1"/>
  <c r="AS583" i="1"/>
  <c r="AS1080" i="1"/>
  <c r="AS1797" i="1"/>
  <c r="AS517" i="1"/>
  <c r="AS2103" i="1"/>
  <c r="AS2008" i="1"/>
  <c r="AS751" i="1"/>
  <c r="AS670" i="1"/>
  <c r="AS1679" i="1"/>
  <c r="AS1739" i="1"/>
  <c r="AS1944" i="1"/>
  <c r="AS2088" i="1"/>
  <c r="AS1555" i="1"/>
  <c r="AS1652" i="1"/>
  <c r="AS948" i="1"/>
  <c r="AS1048" i="1"/>
  <c r="AS1896" i="1"/>
  <c r="AS2376" i="1"/>
  <c r="AS2121" i="1"/>
  <c r="AS2392" i="1"/>
  <c r="AS752" i="1"/>
  <c r="AS2051" i="1"/>
  <c r="AS929" i="1"/>
  <c r="AS1809" i="1"/>
  <c r="AS913" i="1"/>
  <c r="AS1274" i="1"/>
  <c r="AS887" i="1"/>
  <c r="AS1900" i="1"/>
  <c r="AS695" i="1"/>
  <c r="AS2370" i="1"/>
  <c r="AS1584" i="1"/>
  <c r="BC928" i="1"/>
  <c r="AS2104" i="1"/>
  <c r="AS890" i="1"/>
  <c r="AS2028" i="1"/>
  <c r="AS1681" i="1"/>
  <c r="AS745" i="1"/>
  <c r="AS697" i="1"/>
  <c r="AS1420" i="1"/>
  <c r="AS2363" i="1"/>
  <c r="AS2362" i="1"/>
  <c r="AS1736" i="1"/>
  <c r="AS1936" i="1"/>
  <c r="AS2287" i="1"/>
  <c r="AS717" i="1"/>
  <c r="BC983" i="1"/>
  <c r="AS1858" i="1"/>
  <c r="AS2010" i="1"/>
  <c r="BC1374" i="1"/>
  <c r="AS603" i="1"/>
  <c r="AS2212" i="1"/>
  <c r="AS2242" i="1"/>
  <c r="AS1692" i="1"/>
  <c r="AS2226" i="1"/>
  <c r="AS2278" i="1"/>
  <c r="AS1384" i="1"/>
  <c r="AS756" i="1"/>
  <c r="AS599" i="1"/>
  <c r="BC625" i="1"/>
  <c r="AS457" i="1"/>
  <c r="AS1011" i="1"/>
  <c r="AS720" i="1"/>
  <c r="AS1850" i="1"/>
  <c r="AS1735" i="1"/>
  <c r="AS2371" i="1"/>
  <c r="AS1656" i="1"/>
  <c r="AS1966" i="1"/>
  <c r="AS2285" i="1"/>
  <c r="AS1582" i="1"/>
  <c r="AS2024" i="1"/>
  <c r="BC1228" i="1"/>
  <c r="AS1118" i="1"/>
  <c r="AS1087" i="1"/>
  <c r="AS2293" i="1"/>
  <c r="AS926" i="1"/>
  <c r="AS1653" i="1"/>
  <c r="AS1542" i="1"/>
  <c r="AS1958" i="1"/>
  <c r="AS1707" i="1"/>
  <c r="AS2173" i="1"/>
  <c r="AS1928" i="1"/>
  <c r="AS2309" i="1"/>
  <c r="AS2358" i="1"/>
  <c r="AS2252" i="1"/>
  <c r="AS1666" i="1"/>
  <c r="BC1549" i="1"/>
  <c r="AS729" i="1"/>
  <c r="AS737" i="1"/>
  <c r="AS544" i="1"/>
  <c r="AS1108" i="1"/>
  <c r="AS1942" i="1"/>
  <c r="AS1976" i="1"/>
  <c r="AS2352" i="1"/>
  <c r="AS467" i="1"/>
  <c r="AS2373" i="1"/>
  <c r="AS1856" i="1"/>
  <c r="BC1590" i="1"/>
  <c r="AS1435" i="1"/>
  <c r="AS847" i="1"/>
  <c r="AS1519" i="1"/>
  <c r="AS1671" i="1"/>
  <c r="AS1576" i="1"/>
  <c r="AS1777" i="1"/>
  <c r="AS1926" i="1"/>
  <c r="AS1586" i="1"/>
  <c r="AS1716" i="1"/>
  <c r="AS2279" i="1"/>
  <c r="AS2310" i="1"/>
  <c r="AS724" i="1"/>
  <c r="AS2220" i="1"/>
  <c r="AS1261" i="1"/>
  <c r="AS1000" i="1"/>
  <c r="AS891" i="1"/>
  <c r="AS1918" i="1"/>
  <c r="AS1748" i="1"/>
  <c r="AS1875" i="1"/>
  <c r="AS396" i="1"/>
  <c r="AS2264" i="1"/>
  <c r="AS2073" i="1"/>
  <c r="AS1783" i="1"/>
  <c r="BC1938" i="1"/>
  <c r="AS921" i="1"/>
  <c r="AS1158" i="1"/>
  <c r="AS1390" i="1"/>
  <c r="AS1487" i="1"/>
  <c r="AS1771" i="1"/>
  <c r="AS1765" i="1"/>
  <c r="AS2041" i="1"/>
  <c r="AS2308" i="1"/>
  <c r="AS564" i="1"/>
  <c r="AS1071" i="1"/>
  <c r="AS950" i="1"/>
  <c r="AS1561" i="1"/>
  <c r="AS1629" i="1"/>
  <c r="AS951" i="1"/>
  <c r="AS2011" i="1"/>
  <c r="BC1394" i="1"/>
  <c r="AS1658" i="1"/>
  <c r="AS1577" i="1"/>
  <c r="AS1880" i="1"/>
  <c r="AS1171" i="1"/>
  <c r="AS1059" i="1"/>
  <c r="AS483" i="1"/>
  <c r="AS2234" i="1"/>
  <c r="AS1849" i="1"/>
  <c r="AS1631" i="1"/>
  <c r="AS2332" i="1"/>
  <c r="AS1560" i="1"/>
  <c r="BC1141" i="1"/>
  <c r="AS652" i="1"/>
  <c r="AS472" i="1"/>
  <c r="AS721" i="1"/>
  <c r="AS1973" i="1"/>
  <c r="AS1432" i="1"/>
  <c r="AS1761" i="1"/>
  <c r="AS1637" i="1"/>
  <c r="AS1744" i="1"/>
  <c r="AS1720" i="1"/>
  <c r="AS607" i="1"/>
  <c r="AS2353" i="1"/>
  <c r="BC1181" i="1"/>
  <c r="AS759" i="1"/>
  <c r="AS2283" i="1"/>
  <c r="AS2081" i="1"/>
  <c r="AS1988" i="1"/>
  <c r="AS2263" i="1"/>
  <c r="AS619" i="1"/>
  <c r="AS2395" i="1"/>
  <c r="AS1930" i="1"/>
  <c r="AS924" i="1"/>
  <c r="AS964" i="1"/>
  <c r="BC2032" i="1"/>
  <c r="BC519" i="1"/>
  <c r="AS1620" i="1"/>
  <c r="BC591" i="1"/>
  <c r="AS1469" i="1"/>
  <c r="BC1220" i="1"/>
  <c r="AS981" i="1"/>
  <c r="AS1931" i="1"/>
  <c r="AS1954" i="1"/>
  <c r="AS2275" i="1"/>
  <c r="AS2022" i="1"/>
  <c r="AS2253" i="1"/>
  <c r="AS604" i="1"/>
  <c r="AS1723" i="1"/>
  <c r="AS1846" i="1"/>
  <c r="AS2154" i="1"/>
  <c r="AS594" i="1"/>
  <c r="AS1996" i="1"/>
  <c r="AS2290" i="1"/>
  <c r="AS1498" i="1"/>
  <c r="AS1050" i="1"/>
  <c r="AS2397" i="1"/>
  <c r="AS1291" i="1"/>
  <c r="AS755" i="1"/>
  <c r="AS636" i="1"/>
  <c r="AS987" i="1"/>
  <c r="AS1201" i="1"/>
  <c r="AS1566" i="1"/>
  <c r="AS2281" i="1"/>
  <c r="AS1114" i="1"/>
  <c r="AS1670" i="1"/>
  <c r="AS1843" i="1"/>
  <c r="AS2311" i="1"/>
  <c r="AS2172" i="1"/>
  <c r="BC2732" i="1"/>
  <c r="AS783" i="1"/>
  <c r="AS669" i="1"/>
  <c r="AS773" i="1"/>
  <c r="AS857" i="1"/>
  <c r="AS1934" i="1"/>
  <c r="AS883" i="1"/>
  <c r="AS2177" i="1"/>
  <c r="AS2243" i="1"/>
  <c r="AS1687" i="1"/>
  <c r="AS2042" i="1"/>
  <c r="AS1332" i="1"/>
  <c r="AS757" i="1"/>
  <c r="AS2060" i="1"/>
  <c r="AS2218" i="1"/>
  <c r="AS2148" i="1"/>
  <c r="AS2360" i="1"/>
  <c r="AS747" i="1"/>
  <c r="AS1178" i="1"/>
  <c r="AS925" i="1"/>
  <c r="AS1436" i="1"/>
  <c r="AS2227" i="1"/>
  <c r="BC2675" i="1"/>
  <c r="AS2228" i="1"/>
  <c r="BC548" i="1"/>
  <c r="AS1745" i="1"/>
  <c r="AS2016" i="1"/>
  <c r="AS1916" i="1"/>
  <c r="AS2313" i="1"/>
  <c r="AS1960" i="1"/>
  <c r="AS1636" i="1"/>
  <c r="AS2072" i="1"/>
  <c r="AS646" i="1"/>
  <c r="AS2288" i="1"/>
  <c r="AS576" i="1"/>
  <c r="AS627" i="1"/>
  <c r="AS2329" i="1"/>
  <c r="AS616" i="1"/>
  <c r="AS1778" i="1"/>
  <c r="AS2244" i="1"/>
  <c r="AS1209" i="1"/>
  <c r="AS1467" i="1"/>
  <c r="BC1506" i="1"/>
  <c r="AS1717" i="1"/>
  <c r="AS775" i="1"/>
  <c r="AS739" i="1"/>
  <c r="AS1949" i="1"/>
  <c r="AS518" i="1"/>
  <c r="AS2333" i="1"/>
  <c r="AS1800" i="1"/>
  <c r="AS1308" i="1"/>
  <c r="AS2366" i="1"/>
  <c r="AS1163" i="1"/>
  <c r="AS1923" i="1"/>
  <c r="BC2851" i="1"/>
  <c r="AS1419" i="1"/>
  <c r="AS1341" i="1"/>
  <c r="AS2069" i="1"/>
  <c r="AS1791" i="1"/>
  <c r="BC2886" i="1"/>
  <c r="AS572" i="1"/>
  <c r="AS1572" i="1"/>
  <c r="AS2320" i="1"/>
  <c r="AS2369" i="1"/>
  <c r="AS1724" i="1"/>
  <c r="BC1189" i="1"/>
  <c r="AS740" i="1"/>
  <c r="AS997" i="1"/>
  <c r="BC1711" i="1"/>
  <c r="AS654" i="1"/>
  <c r="AS587" i="1"/>
  <c r="AS1722" i="1"/>
  <c r="AS888" i="1"/>
  <c r="AS1947" i="1"/>
  <c r="AS2291" i="1"/>
  <c r="AS568" i="1"/>
  <c r="AS702" i="1"/>
  <c r="AS713" i="1"/>
  <c r="AS2325" i="1"/>
  <c r="BC832" i="1"/>
  <c r="BC1355" i="1"/>
  <c r="BC1382" i="1"/>
  <c r="BC542" i="1"/>
  <c r="BC1557" i="1"/>
  <c r="BC840" i="1"/>
  <c r="AS781" i="1"/>
  <c r="AS1437" i="1"/>
  <c r="AS630" i="1"/>
  <c r="AS1413" i="1"/>
  <c r="AS393" i="1"/>
  <c r="AS1273" i="1"/>
  <c r="AS596" i="1"/>
  <c r="AS772" i="1"/>
  <c r="AS1067" i="1"/>
  <c r="AS2001" i="1"/>
  <c r="AS562" i="1"/>
  <c r="AS1845" i="1"/>
  <c r="AS1786" i="1"/>
  <c r="AS1854" i="1"/>
  <c r="AS592" i="1"/>
  <c r="AS749" i="1"/>
  <c r="AS910" i="1"/>
  <c r="AS1329" i="1"/>
  <c r="AS1627" i="1"/>
  <c r="AS1712" i="1"/>
  <c r="AS1970" i="1"/>
  <c r="AS2127" i="1"/>
  <c r="AS2230" i="1"/>
  <c r="AS2284" i="1"/>
  <c r="AS677" i="1"/>
  <c r="AS2261" i="1"/>
  <c r="BC2181" i="1"/>
  <c r="AS1686" i="1"/>
  <c r="AS2176" i="1"/>
  <c r="BC2064" i="1"/>
  <c r="AS2312" i="1"/>
  <c r="AS710" i="1"/>
  <c r="AS2269" i="1"/>
  <c r="AS1304" i="1"/>
  <c r="AS1428" i="1"/>
  <c r="AS588" i="1"/>
  <c r="AS1468" i="1"/>
  <c r="AS864" i="1"/>
  <c r="AS2126" i="1"/>
  <c r="AS1864" i="1"/>
  <c r="AS2025" i="1"/>
  <c r="AS2133" i="1"/>
  <c r="AS2295" i="1"/>
  <c r="AS2059" i="1"/>
  <c r="AS2265" i="1"/>
  <c r="AS2237" i="1"/>
  <c r="AS942" i="1"/>
  <c r="AS385" i="1"/>
  <c r="AS725" i="1"/>
  <c r="BC1879" i="1"/>
  <c r="AS1619" i="1"/>
  <c r="AS2276" i="1"/>
  <c r="AS1465" i="1"/>
  <c r="AS819" i="1"/>
  <c r="AS765" i="1"/>
  <c r="AS1106" i="1"/>
  <c r="AS718" i="1"/>
  <c r="AS1145" i="1"/>
  <c r="AS600" i="1"/>
  <c r="BC2188" i="1"/>
  <c r="AS2367" i="1"/>
  <c r="AS1357" i="1"/>
  <c r="AS1697" i="1"/>
  <c r="AS821" i="1"/>
  <c r="AS1429" i="1"/>
  <c r="AS1258" i="1"/>
  <c r="BC1908" i="1"/>
  <c r="AS432" i="1"/>
  <c r="AS1872" i="1"/>
  <c r="AS1580" i="1"/>
  <c r="AS532" i="1"/>
  <c r="AS1515" i="1"/>
  <c r="AS1754" i="1"/>
  <c r="AS1830" i="1"/>
  <c r="AS2065" i="1"/>
  <c r="AS2272" i="1"/>
  <c r="AS2002" i="1"/>
  <c r="AS904" i="1"/>
  <c r="AS2364" i="1"/>
  <c r="AS623" i="1"/>
  <c r="AS1092" i="1"/>
  <c r="AS1975" i="1"/>
  <c r="AS1434" i="1"/>
  <c r="AS2391" i="1"/>
  <c r="AS2229" i="1"/>
  <c r="AS2245" i="1"/>
  <c r="AS2214" i="1"/>
  <c r="AS2282" i="1"/>
  <c r="BC1132" i="1"/>
  <c r="BC1053" i="1"/>
  <c r="BC727" i="1"/>
  <c r="BC1251" i="1"/>
  <c r="BC675" i="1"/>
  <c r="BC643" i="1"/>
  <c r="BC1326" i="1"/>
  <c r="BC1371" i="1"/>
  <c r="BC1152" i="1"/>
  <c r="BC454" i="1"/>
  <c r="BC477" i="1"/>
  <c r="BC1799" i="1"/>
  <c r="BC1002" i="1"/>
  <c r="BC1327" i="1"/>
  <c r="BC1844" i="1"/>
  <c r="BC415" i="1"/>
  <c r="BC489" i="1"/>
  <c r="BC1318" i="1"/>
  <c r="BC496" i="1"/>
  <c r="BC994" i="1"/>
  <c r="BC1144" i="1"/>
  <c r="BC667" i="1"/>
  <c r="BC2113" i="1"/>
  <c r="BC1728" i="1"/>
  <c r="BC1497" i="1"/>
  <c r="BC1664" i="1"/>
  <c r="BC2201" i="1"/>
  <c r="BC2121" i="1"/>
  <c r="BC2442" i="1"/>
  <c r="BC2349" i="1"/>
  <c r="BC2331" i="1"/>
  <c r="BC2747" i="1"/>
  <c r="BC2899" i="1"/>
  <c r="BC1264" i="1"/>
  <c r="BC1568" i="1"/>
  <c r="BC1870" i="1"/>
  <c r="BC2203" i="1"/>
  <c r="BC700" i="1"/>
  <c r="BC513" i="1"/>
  <c r="BC1814" i="1"/>
  <c r="BC1713" i="1"/>
  <c r="BC1897" i="1"/>
  <c r="BC409" i="1"/>
  <c r="BC388" i="1"/>
  <c r="BC413" i="1"/>
  <c r="BC433" i="1"/>
  <c r="BC445" i="1"/>
  <c r="BC750" i="1"/>
  <c r="BC814" i="1"/>
  <c r="BC874" i="1"/>
  <c r="BC935" i="1"/>
  <c r="BC1164" i="1"/>
  <c r="BC1014" i="1"/>
  <c r="BC1101" i="1"/>
  <c r="BC1196" i="1"/>
  <c r="BC1211" i="1"/>
  <c r="BC711" i="1"/>
  <c r="BC774" i="1"/>
  <c r="BC897" i="1"/>
  <c r="BC958" i="1"/>
  <c r="BC2145" i="1"/>
  <c r="BC793" i="1"/>
  <c r="BC809" i="1"/>
  <c r="BC970" i="1"/>
  <c r="BC566" i="1"/>
  <c r="BC570" i="1"/>
  <c r="BC651" i="1"/>
  <c r="BC754" i="1"/>
  <c r="BC854" i="1"/>
  <c r="BC516" i="1"/>
  <c r="BC431" i="1"/>
  <c r="BC849" i="1"/>
  <c r="BC1172" i="1"/>
  <c r="BC1529" i="1"/>
  <c r="BC1633" i="1"/>
  <c r="BC1247" i="1"/>
  <c r="BC480" i="1"/>
  <c r="BC923" i="1"/>
  <c r="BC539" i="1"/>
  <c r="BC462" i="1"/>
  <c r="BC1407" i="1"/>
  <c r="BC947" i="1"/>
  <c r="BC1136" i="1"/>
  <c r="BC1544" i="1"/>
  <c r="BC1640" i="1"/>
  <c r="BC1156" i="1"/>
  <c r="BC1979" i="1"/>
  <c r="BC1356" i="1"/>
  <c r="BC1160" i="1"/>
  <c r="BC1383" i="1"/>
  <c r="BC391" i="1"/>
  <c r="BC707" i="1"/>
  <c r="BC846" i="1"/>
  <c r="BC901" i="1"/>
  <c r="BC1003" i="1"/>
  <c r="BC1536" i="1"/>
  <c r="BC2097" i="1"/>
  <c r="BC1815" i="1"/>
  <c r="BC1434" i="1"/>
  <c r="BC2135" i="1"/>
  <c r="BC1945" i="1"/>
  <c r="BC1992" i="1"/>
  <c r="BC2081" i="1"/>
  <c r="BC2171" i="1"/>
  <c r="BC2237" i="1"/>
  <c r="BC2253" i="1"/>
  <c r="BC2319" i="1"/>
  <c r="BC2394" i="1"/>
  <c r="BC2437" i="1"/>
  <c r="BC2564" i="1"/>
  <c r="BC2498" i="1"/>
  <c r="BC2826" i="1"/>
  <c r="BC1952" i="1"/>
  <c r="BC2000" i="1"/>
  <c r="BC2357" i="1"/>
  <c r="BC2481" i="1"/>
  <c r="BC771" i="1"/>
  <c r="BC1482" i="1"/>
  <c r="BC1602" i="1"/>
  <c r="BC1668" i="1"/>
  <c r="BC1831" i="1"/>
  <c r="BC2163" i="1"/>
  <c r="BC2224" i="1"/>
  <c r="BC2177" i="1"/>
  <c r="BC2105" i="1"/>
  <c r="BC2149" i="1"/>
  <c r="BC2361" i="1"/>
  <c r="BC2393" i="1"/>
  <c r="BC2241" i="1"/>
  <c r="BC2329" i="1"/>
  <c r="BC2541" i="1"/>
  <c r="BC2522" i="1"/>
  <c r="BC2706" i="1"/>
  <c r="BC2835" i="1"/>
  <c r="BC2871" i="1"/>
  <c r="BC1968" i="1"/>
  <c r="BC2342" i="1"/>
  <c r="BC2693" i="1"/>
  <c r="BC2681" i="1"/>
  <c r="BC878" i="1"/>
  <c r="BC931" i="1"/>
  <c r="BC894" i="1"/>
  <c r="BC2314" i="1"/>
  <c r="BC1426" i="1"/>
  <c r="BC1548" i="1"/>
  <c r="BC1690" i="1"/>
  <c r="BC2397" i="1"/>
  <c r="BC2433" i="1"/>
  <c r="BC2205" i="1"/>
  <c r="BC406" i="1"/>
  <c r="BC414" i="1"/>
  <c r="BC430" i="1"/>
  <c r="BC963" i="1"/>
  <c r="BC1767" i="1"/>
  <c r="BC1810" i="1"/>
  <c r="BC1873" i="1"/>
  <c r="BC1865" i="1"/>
  <c r="BC1732" i="1"/>
  <c r="BC2128" i="1"/>
  <c r="BC2426" i="1"/>
  <c r="BC2238" i="1"/>
  <c r="BC2334" i="1"/>
  <c r="BC2325" i="1"/>
  <c r="BC2477" i="1"/>
  <c r="BC2501" i="1"/>
  <c r="BC2506" i="1"/>
  <c r="BC2574" i="1"/>
  <c r="BC2582" i="1"/>
  <c r="BC2804" i="1"/>
  <c r="BC2750" i="1"/>
  <c r="BC2843" i="1"/>
  <c r="BC1950" i="1"/>
  <c r="BC2378" i="1"/>
  <c r="BC2191" i="1"/>
  <c r="BC2438" i="1"/>
  <c r="BC2517" i="1"/>
  <c r="BC2717" i="1"/>
  <c r="BC2735" i="1"/>
  <c r="BC2863" i="1"/>
  <c r="BC514" i="1"/>
  <c r="BC766" i="1"/>
  <c r="BC850" i="1"/>
  <c r="BC911" i="1"/>
  <c r="BC1485" i="1"/>
  <c r="BC1703" i="1"/>
  <c r="BC580" i="1"/>
  <c r="BC1235" i="1"/>
  <c r="BC1698" i="1"/>
  <c r="BC1057" i="1"/>
  <c r="BC1287" i="1"/>
  <c r="BC1243" i="1"/>
  <c r="BC1271" i="1"/>
  <c r="BC1302" i="1"/>
  <c r="BC1781" i="1"/>
  <c r="BC628" i="1"/>
  <c r="BC723" i="1"/>
  <c r="BC803" i="1"/>
  <c r="BC1828" i="1"/>
  <c r="BC1654" i="1"/>
  <c r="BC1518" i="1"/>
  <c r="BC1513" i="1"/>
  <c r="BC2023" i="1"/>
  <c r="BC2322" i="1"/>
  <c r="BC2327" i="1"/>
  <c r="BC2405" i="1"/>
  <c r="BC2887" i="1"/>
  <c r="BC582" i="1"/>
  <c r="BC1874" i="1"/>
  <c r="BC2246" i="1"/>
  <c r="BC2265" i="1"/>
  <c r="BC2313" i="1"/>
  <c r="BC1847" i="1"/>
  <c r="BC2004" i="1"/>
  <c r="BC2161" i="1"/>
  <c r="BC1473" i="1"/>
  <c r="BC1933" i="1"/>
  <c r="BC1683" i="1"/>
  <c r="BC1891" i="1"/>
  <c r="BC2137" i="1"/>
  <c r="BC384" i="1"/>
  <c r="BC447" i="1"/>
  <c r="BC719" i="1"/>
  <c r="BC782" i="1"/>
  <c r="BC842" i="1"/>
  <c r="BC905" i="1"/>
  <c r="BC1069" i="1"/>
  <c r="BC982" i="1"/>
  <c r="BC742" i="1"/>
  <c r="BC806" i="1"/>
  <c r="BC866" i="1"/>
  <c r="BC1180" i="1"/>
  <c r="BC1283" i="1"/>
  <c r="BC1314" i="1"/>
  <c r="BC679" i="1"/>
  <c r="BC1377" i="1"/>
  <c r="BC446" i="1"/>
  <c r="BC581" i="1"/>
  <c r="BC731" i="1"/>
  <c r="BC1034" i="1"/>
  <c r="BC1049" i="1"/>
  <c r="BC1176" i="1"/>
  <c r="BC1192" i="1"/>
  <c r="BC1231" i="1"/>
  <c r="BC1289" i="1"/>
  <c r="BC1301" i="1"/>
  <c r="BC1672" i="1"/>
  <c r="BC574" i="1"/>
  <c r="BC383" i="1"/>
  <c r="BC738" i="1"/>
  <c r="BC915" i="1"/>
  <c r="BC411" i="1"/>
  <c r="BC1501" i="1"/>
  <c r="BC639" i="1"/>
  <c r="BC613" i="1"/>
  <c r="BC986" i="1"/>
  <c r="BC1041" i="1"/>
  <c r="BC1097" i="1"/>
  <c r="BC601" i="1"/>
  <c r="BC1387" i="1"/>
  <c r="BC683" i="1"/>
  <c r="BC830" i="1"/>
  <c r="BC470" i="1"/>
  <c r="BC1259" i="1"/>
  <c r="BC1290" i="1"/>
  <c r="BC1306" i="1"/>
  <c r="BC1661" i="1"/>
  <c r="BC617" i="1"/>
  <c r="BC1608" i="1"/>
  <c r="BC1081" i="1"/>
  <c r="BC1168" i="1"/>
  <c r="BC1223" i="1"/>
  <c r="BC1517" i="1"/>
  <c r="BC1835" i="1"/>
  <c r="BC1948" i="1"/>
  <c r="BC387" i="1"/>
  <c r="BC461" i="1"/>
  <c r="BC589" i="1"/>
  <c r="BC978" i="1"/>
  <c r="BC1073" i="1"/>
  <c r="BC1272" i="1"/>
  <c r="BC1284" i="1"/>
  <c r="BC1756" i="1"/>
  <c r="BC624" i="1"/>
  <c r="BC838" i="1"/>
  <c r="BC732" i="1"/>
  <c r="BC971" i="1"/>
  <c r="BC1035" i="1"/>
  <c r="BC1819" i="1"/>
  <c r="BC1458" i="1"/>
  <c r="BC1643" i="1"/>
  <c r="BC1941" i="1"/>
  <c r="BC1465" i="1"/>
  <c r="BC2233" i="1"/>
  <c r="BC2040" i="1"/>
  <c r="BC2086" i="1"/>
  <c r="BC2305" i="1"/>
  <c r="BC2374" i="1"/>
  <c r="BC2398" i="1"/>
  <c r="BC2545" i="1"/>
  <c r="BC2739" i="1"/>
  <c r="BC2842" i="1"/>
  <c r="BC2891" i="1"/>
  <c r="BC2316" i="1"/>
  <c r="BC2350" i="1"/>
  <c r="BC2465" i="1"/>
  <c r="BC627" i="1"/>
  <c r="BC817" i="1"/>
  <c r="BC531" i="1"/>
  <c r="BC1632" i="1"/>
  <c r="BC1596" i="1"/>
  <c r="BC2089" i="1"/>
  <c r="BC2150" i="1"/>
  <c r="BC2485" i="1"/>
  <c r="BC2187" i="1"/>
  <c r="BC2070" i="1"/>
  <c r="BC2133" i="1"/>
  <c r="BC2326" i="1"/>
  <c r="BC2353" i="1"/>
  <c r="BC2321" i="1"/>
  <c r="BC2337" i="1"/>
  <c r="BC2381" i="1"/>
  <c r="BC2509" i="1"/>
  <c r="BC2787" i="1"/>
  <c r="BC2905" i="1"/>
  <c r="BC1984" i="1"/>
  <c r="BC2090" i="1"/>
  <c r="BC2245" i="1"/>
  <c r="BC2330" i="1"/>
  <c r="BC2879" i="1"/>
  <c r="BC562" i="1"/>
  <c r="BC818" i="1"/>
  <c r="BC870" i="1"/>
  <c r="BC1348" i="1"/>
  <c r="BC1443" i="1"/>
  <c r="BC1676" i="1"/>
  <c r="BC1457" i="1"/>
  <c r="BC1652" i="1"/>
  <c r="BC1743" i="1"/>
  <c r="BC2066" i="1"/>
  <c r="BC2071" i="1"/>
  <c r="BC2112" i="1"/>
  <c r="BC2117" i="1"/>
  <c r="BC2529" i="1"/>
  <c r="BC2738" i="1"/>
  <c r="BC410" i="1"/>
  <c r="BC426" i="1"/>
  <c r="BC524" i="1"/>
  <c r="BC902" i="1"/>
  <c r="BC1027" i="1"/>
  <c r="BC1709" i="1"/>
  <c r="BC1694" i="1"/>
  <c r="BC2035" i="1"/>
  <c r="BC2067" i="1"/>
  <c r="BC1620" i="1"/>
  <c r="BC1838" i="1"/>
  <c r="BC2120" i="1"/>
  <c r="BC2039" i="1"/>
  <c r="BC2292" i="1"/>
  <c r="BC2318" i="1"/>
  <c r="BC2345" i="1"/>
  <c r="BC2384" i="1"/>
  <c r="BC2333" i="1"/>
  <c r="BC2402" i="1"/>
  <c r="BC2434" i="1"/>
  <c r="BC2537" i="1"/>
  <c r="BC2743" i="1"/>
  <c r="BC2803" i="1"/>
  <c r="BC2893" i="1"/>
  <c r="BC2449" i="1"/>
  <c r="BC2875" i="1"/>
  <c r="BC460" i="1"/>
  <c r="BC405" i="1"/>
  <c r="BC703" i="1"/>
  <c r="BC889" i="1"/>
  <c r="BC1030" i="1"/>
  <c r="BC1148" i="1"/>
  <c r="BC790" i="1"/>
  <c r="BC974" i="1"/>
  <c r="BC939" i="1"/>
  <c r="BC1255" i="1"/>
  <c r="BC1280" i="1"/>
  <c r="BC811" i="1"/>
  <c r="BC1279" i="1"/>
  <c r="BC1310" i="1"/>
  <c r="BC1381" i="1"/>
  <c r="BC1862" i="1"/>
  <c r="BC1409" i="1"/>
  <c r="BC1582" i="1"/>
  <c r="BC833" i="1"/>
  <c r="BC1286" i="1"/>
  <c r="BC1325" i="1"/>
  <c r="BC558" i="1"/>
  <c r="BC1889" i="1"/>
  <c r="BC2078" i="1"/>
  <c r="BC1418" i="1"/>
  <c r="BC1481" i="1"/>
  <c r="BC2125" i="1"/>
  <c r="BC2193" i="1"/>
  <c r="BC2309" i="1"/>
  <c r="BC2457" i="1"/>
  <c r="BC2811" i="1"/>
  <c r="BC2799" i="1"/>
  <c r="BC2867" i="1"/>
  <c r="BC1937" i="1"/>
  <c r="BC2825" i="1"/>
  <c r="BC1909" i="1"/>
  <c r="BC1881" i="1"/>
  <c r="BC1943" i="1"/>
  <c r="BC2116" i="1"/>
  <c r="BC2249" i="1"/>
  <c r="BC2521" i="1"/>
  <c r="BC2734" i="1"/>
  <c r="BC2031" i="1"/>
  <c r="BC438" i="1"/>
  <c r="BC1411" i="1"/>
  <c r="BC1625" i="1"/>
  <c r="BC1885" i="1"/>
  <c r="BC1980" i="1"/>
  <c r="BC2093" i="1"/>
  <c r="BC1410" i="1"/>
  <c r="BC437" i="1"/>
  <c r="BC476" i="1"/>
  <c r="BC501" i="1"/>
  <c r="BC429" i="1"/>
  <c r="BC453" i="1"/>
  <c r="BC495" i="1"/>
  <c r="BC397" i="1"/>
  <c r="BC425" i="1"/>
  <c r="BC392" i="1"/>
  <c r="BC734" i="1"/>
  <c r="BC919" i="1"/>
  <c r="BC423" i="1"/>
  <c r="BC857" i="1"/>
  <c r="BC888" i="1"/>
  <c r="BC1077" i="1"/>
  <c r="BC1124" i="1"/>
  <c r="BC468" i="1"/>
  <c r="BC487" i="1"/>
  <c r="BC503" i="1"/>
  <c r="BC758" i="1"/>
  <c r="BC822" i="1"/>
  <c r="BC882" i="1"/>
  <c r="BC943" i="1"/>
  <c r="BC478" i="1"/>
  <c r="BC1045" i="1"/>
  <c r="BC786" i="1"/>
  <c r="BC802" i="1"/>
  <c r="BC1128" i="1"/>
  <c r="BC593" i="1"/>
  <c r="BC620" i="1"/>
  <c r="BC885" i="1"/>
  <c r="BC547" i="1"/>
  <c r="BC595" i="1"/>
  <c r="BC621" i="1"/>
  <c r="BC684" i="1"/>
  <c r="BC752" i="1"/>
  <c r="BC779" i="1"/>
  <c r="BC839" i="1"/>
  <c r="BC1010" i="1"/>
  <c r="BC1026" i="1"/>
  <c r="BC1207" i="1"/>
  <c r="BC469" i="1"/>
  <c r="BC761" i="1"/>
  <c r="BC1006" i="1"/>
  <c r="BC1772" i="1"/>
  <c r="BC546" i="1"/>
  <c r="BC794" i="1"/>
  <c r="BC1120" i="1"/>
  <c r="BC1184" i="1"/>
  <c r="BC1263" i="1"/>
  <c r="BC1315" i="1"/>
  <c r="BC1323" i="1"/>
  <c r="BC655" i="1"/>
  <c r="BC455" i="1"/>
  <c r="BC1688" i="1"/>
  <c r="BC488" i="1"/>
  <c r="BC502" i="1"/>
  <c r="BC1113" i="1"/>
  <c r="BC1199" i="1"/>
  <c r="BC1215" i="1"/>
  <c r="BC776" i="1"/>
  <c r="BC1453" i="1"/>
  <c r="BC1706" i="1"/>
  <c r="BC1775" i="1"/>
  <c r="BC1796" i="1"/>
  <c r="BC2542" i="1"/>
  <c r="BC2175" i="1"/>
  <c r="BC2184" i="1"/>
  <c r="BC1929" i="1"/>
  <c r="BC2269" i="1"/>
  <c r="BC2365" i="1"/>
  <c r="BC2379" i="1"/>
  <c r="BC2462" i="1"/>
  <c r="BC2385" i="1"/>
  <c r="BC2473" i="1"/>
  <c r="BC2513" i="1"/>
  <c r="BC2907" i="1"/>
  <c r="BC2261" i="1"/>
  <c r="BC2372" i="1"/>
  <c r="BC2323" i="1"/>
  <c r="BC2895" i="1"/>
  <c r="BC855" i="1"/>
  <c r="BC916" i="1"/>
  <c r="BC979" i="1"/>
  <c r="BC1395" i="1"/>
  <c r="BC1422" i="1"/>
  <c r="BC1593" i="1"/>
  <c r="BC1450" i="1"/>
  <c r="BC1494" i="1"/>
  <c r="BC1869" i="1"/>
  <c r="BC1911" i="1"/>
  <c r="BC1974" i="1"/>
  <c r="BC2209" i="1"/>
  <c r="BC2293" i="1"/>
  <c r="BC2388" i="1"/>
  <c r="BC2417" i="1"/>
  <c r="BC2231" i="1"/>
  <c r="BC2273" i="1"/>
  <c r="BC2294" i="1"/>
  <c r="BC2301" i="1"/>
  <c r="BC2373" i="1"/>
  <c r="BC2493" i="1"/>
  <c r="BC2525" i="1"/>
  <c r="BC2730" i="1"/>
  <c r="BC2815" i="1"/>
  <c r="BC2903" i="1"/>
  <c r="BC2389" i="1"/>
  <c r="BC2831" i="1"/>
  <c r="BC555" i="1"/>
  <c r="BC1877" i="1"/>
  <c r="BC1474" i="1"/>
  <c r="BC1725" i="1"/>
  <c r="BC1795" i="1"/>
  <c r="BC1502" i="1"/>
  <c r="BC1646" i="1"/>
  <c r="BC2019" i="1"/>
  <c r="BC1442" i="1"/>
  <c r="BC1612" i="1"/>
  <c r="BC1680" i="1"/>
  <c r="BC2094" i="1"/>
  <c r="BC2669" i="1"/>
  <c r="BC762" i="1"/>
  <c r="BC1248" i="1"/>
  <c r="BC1586" i="1"/>
  <c r="BC1628" i="1"/>
  <c r="BC1747" i="1"/>
  <c r="BC1569" i="1"/>
  <c r="BC1605" i="1"/>
  <c r="BC1610" i="1"/>
  <c r="BC1964" i="1"/>
  <c r="BC1919" i="1"/>
  <c r="BC2096" i="1"/>
  <c r="BC2101" i="1"/>
  <c r="BC2469" i="1"/>
  <c r="BC2223" i="1"/>
  <c r="BC2549" i="1"/>
  <c r="BC2505" i="1"/>
  <c r="BC2807" i="1"/>
  <c r="BC2883" i="1"/>
  <c r="AL1490" i="1" l="1"/>
  <c r="AS1490" i="1" s="1"/>
  <c r="AL1510" i="1"/>
  <c r="AS1510" i="1" s="1"/>
  <c r="AL407" i="1"/>
  <c r="AL914" i="1"/>
  <c r="AS914" i="1" s="1"/>
  <c r="AL394" i="1"/>
  <c r="AS394" i="1" s="1"/>
  <c r="AL1486" i="1"/>
  <c r="AS1486" i="1" s="1"/>
  <c r="AL1489" i="1"/>
  <c r="AS1489" i="1" s="1"/>
  <c r="AL1527" i="1"/>
  <c r="AS1527" i="1" s="1"/>
  <c r="AL694" i="1"/>
  <c r="AS694" i="1" s="1"/>
  <c r="AL1513" i="1"/>
  <c r="AS1513" i="1" s="1"/>
  <c r="AL1525" i="1"/>
  <c r="AS1525" i="1" s="1"/>
  <c r="AL1526" i="1"/>
  <c r="AS1526" i="1" s="1"/>
  <c r="AL1592" i="1"/>
  <c r="AS1592" i="1" s="1"/>
  <c r="AL1595" i="1"/>
  <c r="AS1595" i="1" s="1"/>
  <c r="AL1032" i="1"/>
  <c r="AS1032" i="1" s="1"/>
  <c r="AL1664" i="1"/>
  <c r="AS1664" i="1" s="1"/>
  <c r="AL1693" i="1"/>
  <c r="AS1693" i="1" s="1"/>
  <c r="AL525" i="1"/>
  <c r="AS525" i="1" s="1"/>
  <c r="AL1262" i="1"/>
  <c r="AS1262" i="1" s="1"/>
  <c r="AL1640" i="1"/>
  <c r="AS1640" i="1" s="1"/>
  <c r="AL1855" i="1"/>
  <c r="AS1855" i="1" s="1"/>
  <c r="AL2033" i="1"/>
  <c r="AS2033" i="1" s="1"/>
  <c r="AL1028" i="1"/>
  <c r="AS1028" i="1" s="1"/>
  <c r="AL1981" i="1"/>
  <c r="AS1981" i="1" s="1"/>
  <c r="AL1537" i="1"/>
  <c r="AS1537" i="1" s="1"/>
  <c r="AL1688" i="1"/>
  <c r="AS1688" i="1" s="1"/>
  <c r="AL1641" i="1"/>
  <c r="AS1641" i="1" s="1"/>
  <c r="AL2084" i="1"/>
  <c r="AS2084" i="1" s="1"/>
  <c r="AL1488" i="1"/>
  <c r="AS1488" i="1" s="1"/>
  <c r="AL1540" i="1"/>
  <c r="AS1540" i="1" s="1"/>
  <c r="AL1591" i="1"/>
  <c r="AS1591" i="1" s="1"/>
  <c r="AL1031" i="1"/>
  <c r="AS1031" i="1" s="1"/>
  <c r="AL1600" i="1"/>
  <c r="AS1600" i="1" s="1"/>
  <c r="AL1539" i="1"/>
  <c r="AS1539" i="1" s="1"/>
  <c r="AL1574" i="1"/>
  <c r="AS1574" i="1" s="1"/>
  <c r="AL719" i="1"/>
  <c r="AS719" i="1" s="1"/>
  <c r="AL1538" i="1"/>
  <c r="AS1538" i="1" s="1"/>
  <c r="AL1589" i="1"/>
  <c r="AS1589" i="1" s="1"/>
  <c r="AL1588" i="1"/>
  <c r="AS1588" i="1" s="1"/>
  <c r="AL1599" i="1"/>
  <c r="AS1599" i="1" s="1"/>
  <c r="AL1694" i="1"/>
  <c r="AS1694" i="1" s="1"/>
  <c r="AL1578" i="1"/>
  <c r="AS1578" i="1" s="1"/>
  <c r="AL1869" i="1"/>
  <c r="AS1869" i="1" s="1"/>
  <c r="AL715" i="1"/>
  <c r="AS715" i="1" s="1"/>
  <c r="AS1986" i="1"/>
  <c r="AS1987" i="1"/>
  <c r="AS407" i="1"/>
  <c r="AS1995" i="1"/>
  <c r="AS383" i="1"/>
  <c r="AS384" i="1"/>
  <c r="AS1550" i="1"/>
  <c r="AS1984" i="1"/>
  <c r="AS1992" i="1"/>
  <c r="AS1816" i="1"/>
  <c r="AS1159" i="1"/>
  <c r="AS928" i="1"/>
  <c r="AS386" i="1"/>
  <c r="AS1219" i="1"/>
  <c r="AS1401" i="1"/>
  <c r="AS1980" i="1"/>
  <c r="AS1344" i="1"/>
  <c r="AS1978" i="1"/>
  <c r="AS1994" i="1"/>
  <c r="AS382" i="1"/>
  <c r="AS1559" i="1"/>
  <c r="AS1557" i="1"/>
  <c r="AS1977" i="1"/>
  <c r="AS389" i="1"/>
  <c r="AS1822" i="1"/>
  <c r="AS1991" i="1"/>
  <c r="AS387" i="1"/>
  <c r="AS1997" i="1"/>
  <c r="AS1968" i="1"/>
  <c r="AS1972" i="1"/>
  <c r="AS2094" i="1"/>
  <c r="AS2062" i="1"/>
  <c r="AS2057" i="1"/>
  <c r="AS2047" i="1"/>
  <c r="AS1479" i="1"/>
  <c r="AS2031" i="1"/>
  <c r="AS2577" i="1"/>
  <c r="AS529" i="1"/>
  <c r="AS2525" i="1"/>
  <c r="AS2482" i="1"/>
  <c r="AS2638" i="1"/>
  <c r="AS2429" i="1"/>
  <c r="AS2528" i="1"/>
  <c r="AS2711" i="1"/>
  <c r="AS2703" i="1"/>
  <c r="AS2532" i="1"/>
  <c r="AS533" i="1"/>
  <c r="AS2471" i="1"/>
  <c r="AS2589" i="1"/>
  <c r="AS2481" i="1"/>
  <c r="AS2590" i="1"/>
  <c r="AS2569" i="1"/>
  <c r="AS2526" i="1"/>
  <c r="AS2706" i="1"/>
  <c r="AS1821" i="1"/>
  <c r="AS535" i="1"/>
  <c r="AS2573" i="1"/>
  <c r="AS2531" i="1"/>
  <c r="AS2503" i="1"/>
  <c r="AP528" i="1"/>
  <c r="AS528" i="1"/>
  <c r="AS2643" i="1"/>
  <c r="AS2645" i="1"/>
  <c r="AS2642" i="1"/>
  <c r="AS2641" i="1"/>
  <c r="AS2550" i="1"/>
  <c r="AS2549" i="1"/>
  <c r="AS2486" i="1"/>
  <c r="AS2473" i="1"/>
  <c r="AS2089" i="1"/>
  <c r="AS2021" i="1"/>
  <c r="AS954" i="1"/>
  <c r="AS1840" i="1"/>
  <c r="AS2491" i="1"/>
  <c r="AS1913" i="1"/>
  <c r="AS2512" i="1"/>
  <c r="AS526" i="1"/>
  <c r="AS1074" i="1"/>
  <c r="AS545" i="1"/>
  <c r="AS569" i="1"/>
  <c r="AS1895" i="1"/>
  <c r="AS2514" i="1"/>
  <c r="AS2574" i="1"/>
  <c r="AS2618" i="1"/>
  <c r="AS1642" i="1"/>
  <c r="AS1824" i="1"/>
  <c r="AS521" i="1"/>
  <c r="AS1812" i="1"/>
  <c r="AS567" i="1"/>
  <c r="AS1024" i="1"/>
  <c r="AS2516" i="1"/>
  <c r="AS2583" i="1"/>
  <c r="AS557" i="1"/>
  <c r="AS1910" i="1"/>
  <c r="AS1967" i="1"/>
  <c r="AS2470" i="1"/>
  <c r="AS420" i="1"/>
  <c r="AS540" i="1"/>
  <c r="AS2433" i="1"/>
  <c r="AS1963" i="1"/>
  <c r="AS2597" i="1"/>
  <c r="AS2497" i="1"/>
  <c r="AS552" i="1"/>
  <c r="AS1826" i="1"/>
  <c r="AS2591" i="1"/>
  <c r="AS2671" i="1"/>
  <c r="AS1912" i="1"/>
  <c r="AS551" i="1"/>
  <c r="AS1834" i="1"/>
  <c r="AS575" i="1"/>
  <c r="AS2613" i="1"/>
  <c r="AS541" i="1"/>
  <c r="AS549" i="1"/>
  <c r="AS537" i="1"/>
  <c r="AS2587" i="1"/>
  <c r="AS2586" i="1"/>
  <c r="AS1876" i="1"/>
  <c r="AS2633" i="1"/>
  <c r="AS2673" i="1"/>
  <c r="AS2489" i="1"/>
  <c r="AS2635" i="1"/>
  <c r="AS2713" i="1"/>
  <c r="AS2493" i="1"/>
  <c r="AS2709" i="1"/>
  <c r="AS2707" i="1"/>
  <c r="AS2666" i="1"/>
  <c r="AS2501" i="1"/>
  <c r="AS2627" i="1"/>
  <c r="AS2468" i="1"/>
  <c r="AS2499" i="1"/>
  <c r="AS2469" i="1"/>
  <c r="AS1907" i="1"/>
  <c r="AS1839" i="1"/>
  <c r="AS1917" i="1"/>
  <c r="AS522" i="1"/>
  <c r="AS1902" i="1"/>
  <c r="AS2432" i="1"/>
  <c r="AS2629" i="1"/>
  <c r="AS2714" i="1"/>
  <c r="AS2521" i="1"/>
  <c r="AS2588" i="1"/>
  <c r="AS1829" i="1"/>
  <c r="AS543" i="1"/>
  <c r="AS909" i="1"/>
  <c r="AS1818" i="1"/>
  <c r="AS1813" i="1"/>
  <c r="AS536" i="1"/>
  <c r="AS1893" i="1"/>
  <c r="AS1915" i="1"/>
  <c r="AS1890" i="1"/>
  <c r="AS1906" i="1"/>
  <c r="AS2431" i="1"/>
  <c r="AS2579" i="1"/>
  <c r="AS916" i="1"/>
  <c r="AS2576" i="1"/>
  <c r="AP1648" i="1"/>
  <c r="AS1648" i="1"/>
  <c r="AS1499" i="1"/>
  <c r="AP1965" i="1"/>
  <c r="AS1965" i="1"/>
  <c r="AS896" i="1"/>
  <c r="AS2496" i="1"/>
  <c r="AS1482" i="1"/>
  <c r="AS1266" i="1"/>
  <c r="AS2460" i="1"/>
  <c r="AS2636" i="1"/>
  <c r="AS2668" i="1"/>
  <c r="AS1449" i="1"/>
  <c r="AS803" i="1"/>
  <c r="AP906" i="1"/>
  <c r="AS906" i="1"/>
  <c r="AP565" i="1"/>
  <c r="AS565" i="1"/>
  <c r="AP573" i="1"/>
  <c r="AS573" i="1"/>
  <c r="AS1320" i="1"/>
  <c r="AS2380" i="1"/>
  <c r="AP1877" i="1"/>
  <c r="AS1877" i="1"/>
  <c r="AP1628" i="1"/>
  <c r="AS1628" i="1"/>
  <c r="AP1909" i="1"/>
  <c r="AS1909" i="1"/>
  <c r="AP1886" i="1"/>
  <c r="AS1886" i="1"/>
  <c r="AS1298" i="1"/>
  <c r="AP1827" i="1"/>
  <c r="AS1827" i="1"/>
  <c r="AS1079" i="1"/>
  <c r="AS2114" i="1"/>
  <c r="AS2136" i="1"/>
  <c r="AP1382" i="1"/>
  <c r="AS1382" i="1"/>
  <c r="AS1375" i="1"/>
  <c r="AS1339" i="1"/>
  <c r="AS1152" i="1"/>
  <c r="AS1395" i="1"/>
  <c r="AP1905" i="1"/>
  <c r="AS1905" i="1"/>
  <c r="AP1962" i="1"/>
  <c r="AS1962" i="1"/>
  <c r="AS1094" i="1"/>
  <c r="AP520" i="1"/>
  <c r="AS520" i="1"/>
  <c r="AP574" i="1"/>
  <c r="AS574" i="1"/>
  <c r="AS993" i="1"/>
  <c r="AP489" i="1"/>
  <c r="AS489" i="1"/>
  <c r="AS1470" i="1"/>
  <c r="AS1137" i="1"/>
  <c r="AP1961" i="1"/>
  <c r="AS1961" i="1"/>
  <c r="AS969" i="1"/>
  <c r="AS1590" i="1"/>
  <c r="AS898" i="1"/>
  <c r="AS1128" i="1"/>
  <c r="AP554" i="1"/>
  <c r="AS554" i="1"/>
  <c r="AP571" i="1"/>
  <c r="AS571" i="1"/>
  <c r="AS1083" i="1"/>
  <c r="AS1175" i="1"/>
  <c r="AS1033" i="1"/>
  <c r="AS708" i="1"/>
  <c r="AS842" i="1"/>
  <c r="AP1904" i="1"/>
  <c r="AS1904" i="1"/>
  <c r="AP1883" i="1"/>
  <c r="AS1883" i="1"/>
  <c r="AP1828" i="1"/>
  <c r="AS1828" i="1"/>
  <c r="AS1062" i="1"/>
  <c r="AS902" i="1"/>
  <c r="AS1157" i="1"/>
  <c r="AS527" i="1"/>
  <c r="AP546" i="1"/>
  <c r="AS546" i="1"/>
  <c r="AP1088" i="1"/>
  <c r="AS1088" i="1"/>
  <c r="AP1964" i="1"/>
  <c r="AS1964" i="1"/>
  <c r="AP1825" i="1"/>
  <c r="AS1825" i="1"/>
  <c r="AS1410" i="1"/>
  <c r="AP1838" i="1"/>
  <c r="AS1838" i="1"/>
  <c r="AP1814" i="1"/>
  <c r="AS1814" i="1"/>
  <c r="AS1879" i="1"/>
  <c r="AP1831" i="1"/>
  <c r="AS1831" i="1"/>
  <c r="AP1882" i="1"/>
  <c r="AS1882" i="1"/>
  <c r="AS1480" i="1"/>
  <c r="AS1173" i="1"/>
  <c r="AS1323" i="1"/>
  <c r="AP426" i="1"/>
  <c r="AS426" i="1"/>
  <c r="AS2436" i="1"/>
  <c r="AS2564" i="1"/>
  <c r="AS1252" i="1"/>
  <c r="AS645" i="1"/>
  <c r="AS1804" i="1"/>
  <c r="AS1077" i="1"/>
  <c r="AS2156" i="1"/>
  <c r="AS1002" i="1"/>
  <c r="AS1644" i="1"/>
  <c r="AS1117" i="1"/>
  <c r="AP1842" i="1"/>
  <c r="AS1842" i="1"/>
  <c r="AP558" i="1"/>
  <c r="AS558" i="1"/>
  <c r="AP911" i="1"/>
  <c r="AS911" i="1"/>
  <c r="AP1911" i="1"/>
  <c r="AS1911" i="1"/>
  <c r="AP1885" i="1"/>
  <c r="AS1885" i="1"/>
  <c r="AS1330" i="1"/>
  <c r="AP1837" i="1"/>
  <c r="AS1837" i="1"/>
  <c r="AP548" i="1"/>
  <c r="AS548" i="1"/>
  <c r="AP1650" i="1"/>
  <c r="AS1650" i="1"/>
  <c r="AP534" i="1"/>
  <c r="AS534" i="1"/>
  <c r="AS1393" i="1"/>
  <c r="AP1819" i="1"/>
  <c r="AS1819" i="1"/>
  <c r="AS1646" i="1"/>
  <c r="AP566" i="1"/>
  <c r="AS566" i="1"/>
  <c r="AS1491" i="1"/>
  <c r="AS991" i="1"/>
  <c r="AP560" i="1"/>
  <c r="AS560" i="1"/>
  <c r="AS1596" i="1"/>
  <c r="AS2575" i="1"/>
  <c r="AS1647" i="1"/>
  <c r="AS1239" i="1"/>
  <c r="AS1065" i="1"/>
  <c r="AS1086" i="1"/>
  <c r="AS1140" i="1"/>
  <c r="AS1070" i="1"/>
  <c r="AS2578" i="1"/>
  <c r="AS2614" i="1"/>
  <c r="AS1113" i="1"/>
  <c r="AS1389" i="1"/>
  <c r="AS1832" i="1"/>
  <c r="AS1474" i="1"/>
  <c r="AS561" i="1"/>
  <c r="AP514" i="1"/>
  <c r="AS514" i="1"/>
  <c r="AP563" i="1"/>
  <c r="AS563" i="1"/>
  <c r="AP923" i="1"/>
  <c r="AS923" i="1"/>
  <c r="AP1892" i="1"/>
  <c r="AS1892" i="1"/>
  <c r="AP437" i="1"/>
  <c r="AS437" i="1"/>
  <c r="AS1334" i="1"/>
  <c r="AS998" i="1"/>
  <c r="AS1010" i="1"/>
  <c r="AP495" i="1"/>
  <c r="AS495" i="1"/>
  <c r="AS1450" i="1"/>
  <c r="AP920" i="1"/>
  <c r="AS920" i="1"/>
  <c r="AP1835" i="1"/>
  <c r="AS1835" i="1"/>
  <c r="AS1502" i="1"/>
  <c r="AP1881" i="1"/>
  <c r="AS1881" i="1"/>
  <c r="AP555" i="1"/>
  <c r="AS555" i="1"/>
  <c r="AP539" i="1"/>
  <c r="AS539" i="1"/>
  <c r="AS1168" i="1"/>
  <c r="AP1371" i="1"/>
  <c r="AS1371" i="1"/>
  <c r="AS1166" i="1"/>
  <c r="AS2504" i="1"/>
  <c r="AS2563" i="1"/>
  <c r="AS1196" i="1"/>
  <c r="AS850" i="1"/>
  <c r="AS1888" i="1"/>
  <c r="AS1833" i="1"/>
  <c r="AS531" i="1"/>
  <c r="AS2480" i="1"/>
  <c r="AS795" i="1"/>
  <c r="AS2430" i="1"/>
  <c r="AS2621" i="1"/>
  <c r="AS1458" i="1"/>
  <c r="AS1014" i="1"/>
  <c r="AS692" i="1"/>
  <c r="AS826" i="1"/>
  <c r="AS1069" i="1"/>
  <c r="AS2702" i="1"/>
  <c r="AS817" i="1"/>
  <c r="AS1523" i="1"/>
  <c r="AS2615" i="1"/>
  <c r="AS2634" i="1"/>
  <c r="AS1402" i="1"/>
  <c r="AS2439" i="1"/>
  <c r="AS675" i="1"/>
  <c r="AS1022" i="1"/>
  <c r="AS679" i="1"/>
  <c r="AS2630" i="1"/>
  <c r="AS1235" i="1"/>
  <c r="AS1165" i="1"/>
  <c r="AS1038" i="1"/>
  <c r="AS1284" i="1"/>
  <c r="AS2560" i="1"/>
  <c r="AS1593" i="1"/>
  <c r="AS1385" i="1"/>
  <c r="AS854" i="1"/>
  <c r="AS2484" i="1"/>
  <c r="AS2623" i="1"/>
  <c r="AS691" i="1"/>
  <c r="AS1381" i="1"/>
  <c r="AS999" i="1"/>
  <c r="AS1027" i="1"/>
  <c r="AS1105" i="1"/>
  <c r="AS2610" i="1"/>
  <c r="AS827" i="1"/>
  <c r="AS2213" i="1"/>
  <c r="AS2640" i="1"/>
  <c r="AS818" i="1"/>
  <c r="AS2632" i="1"/>
  <c r="AS2594" i="1"/>
  <c r="AS2567" i="1"/>
  <c r="AS2598" i="1"/>
  <c r="AS2565" i="1"/>
  <c r="AS2483" i="1"/>
  <c r="AS2530" i="1"/>
  <c r="AS1019" i="1"/>
  <c r="AS1197" i="1"/>
  <c r="AS823" i="1"/>
  <c r="AS1231" i="1"/>
  <c r="AS1366" i="1"/>
  <c r="AS1037" i="1"/>
  <c r="AS790" i="1"/>
  <c r="AS1057" i="1"/>
  <c r="AS1353" i="1"/>
  <c r="AS1400" i="1"/>
  <c r="AS2617" i="1"/>
  <c r="AS2511" i="1"/>
  <c r="AS1605" i="1"/>
  <c r="AS2626" i="1"/>
  <c r="AS1015" i="1"/>
  <c r="AS1045" i="1"/>
  <c r="AS1109" i="1"/>
  <c r="AS1327" i="1"/>
  <c r="AS2568" i="1"/>
  <c r="AS476" i="1"/>
  <c r="AS470" i="1"/>
  <c r="AS408" i="1"/>
  <c r="AS471" i="1"/>
  <c r="AS424" i="1"/>
  <c r="AS451" i="1"/>
  <c r="AS428" i="1"/>
  <c r="AS427" i="1"/>
  <c r="AS488" i="1"/>
  <c r="AS435" i="1"/>
  <c r="AS505" i="1"/>
  <c r="AS492" i="1"/>
  <c r="AS441" i="1"/>
  <c r="AS436" i="1"/>
  <c r="AS449" i="1"/>
  <c r="AS459" i="1"/>
  <c r="AS440" i="1"/>
  <c r="AS422" i="1"/>
  <c r="AS479" i="1"/>
  <c r="AS419" i="1"/>
  <c r="AS463" i="1"/>
  <c r="AS490" i="1"/>
  <c r="AS421" i="1"/>
  <c r="AS512" i="1"/>
  <c r="AS484" i="1"/>
  <c r="AS502" i="1"/>
  <c r="AS499" i="1"/>
  <c r="AS474" i="1"/>
  <c r="AS452" i="1"/>
  <c r="AS509" i="1"/>
  <c r="AS430" i="1"/>
  <c r="AS510" i="1"/>
  <c r="AS418" i="1"/>
  <c r="AS460" i="1"/>
  <c r="AS507" i="1"/>
  <c r="AS445" i="1"/>
  <c r="AS501" i="1"/>
  <c r="AS438" i="1"/>
  <c r="AS417" i="1"/>
  <c r="AS446" i="1"/>
  <c r="AS409" i="1"/>
  <c r="AS453" i="1"/>
  <c r="AS412" i="1"/>
  <c r="AS493" i="1"/>
  <c r="AS458" i="1"/>
  <c r="AS433" i="1"/>
  <c r="AS434" i="1"/>
  <c r="AS399" i="1"/>
  <c r="AP468" i="1"/>
  <c r="AS468" i="1"/>
  <c r="AS450" i="1"/>
  <c r="AS400" i="1"/>
  <c r="AS491" i="1"/>
  <c r="AS482" i="1"/>
  <c r="AS462" i="1"/>
  <c r="AS513" i="1"/>
  <c r="AS398" i="1"/>
  <c r="AP455" i="1"/>
  <c r="AS455" i="1"/>
  <c r="AS413" i="1"/>
  <c r="AS439" i="1"/>
  <c r="AS423" i="1"/>
  <c r="AS487" i="1"/>
  <c r="AS461" i="1"/>
  <c r="AS485" i="1"/>
  <c r="AS481" i="1"/>
  <c r="AS456" i="1"/>
  <c r="AS486" i="1"/>
  <c r="AS416" i="1"/>
  <c r="AS429" i="1"/>
  <c r="AS500" i="1"/>
  <c r="AS477" i="1"/>
  <c r="AS469" i="1"/>
  <c r="AS496" i="1"/>
  <c r="AS431" i="1"/>
  <c r="AS442" i="1"/>
  <c r="AS397" i="1"/>
  <c r="AS415" i="1"/>
  <c r="AP578" i="1"/>
  <c r="AS578" i="1"/>
  <c r="AS480" i="1"/>
  <c r="AS414" i="1"/>
  <c r="AS506" i="1"/>
  <c r="AS504" i="1"/>
  <c r="AS498" i="1"/>
  <c r="AS497" i="1"/>
  <c r="AS448" i="1"/>
  <c r="AS475" i="1"/>
  <c r="AS508" i="1"/>
  <c r="AS478" i="1"/>
  <c r="B3" i="34" l="1"/>
  <c r="B2" i="34"/>
  <c r="A2" i="34"/>
  <c r="G24" i="30" l="1"/>
  <c r="H24" i="30" s="1"/>
  <c r="I24" i="30"/>
  <c r="J24" i="30" s="1"/>
  <c r="I25" i="30"/>
  <c r="J25" i="30" s="1"/>
  <c r="I26" i="30"/>
  <c r="J26" i="30" s="1"/>
  <c r="I27" i="30"/>
  <c r="J27" i="30" s="1"/>
  <c r="I28" i="30"/>
  <c r="J28" i="30" s="1"/>
  <c r="G29" i="30"/>
  <c r="H29" i="30" s="1"/>
  <c r="I29" i="30"/>
  <c r="J29" i="30" s="1"/>
  <c r="I30" i="30"/>
  <c r="J30" i="30" s="1"/>
  <c r="G31" i="30"/>
  <c r="H31" i="30" s="1"/>
  <c r="I31" i="30"/>
  <c r="J31" i="30" s="1"/>
  <c r="G32" i="30"/>
  <c r="H32" i="30" s="1"/>
  <c r="I32" i="30"/>
  <c r="J32" i="30" s="1"/>
  <c r="G33" i="30"/>
  <c r="H33" i="30" s="1"/>
  <c r="I33" i="30"/>
  <c r="J33" i="30" s="1"/>
  <c r="G34" i="30"/>
  <c r="H34" i="30" s="1"/>
  <c r="I34" i="30"/>
  <c r="J34" i="30" s="1"/>
  <c r="G35" i="30"/>
  <c r="H35" i="30" s="1"/>
  <c r="I35" i="30"/>
  <c r="J35" i="30" s="1"/>
  <c r="G36" i="30"/>
  <c r="H36" i="30" s="1"/>
  <c r="I36" i="30"/>
  <c r="J36" i="30" s="1"/>
  <c r="G37" i="30"/>
  <c r="H37" i="30" s="1"/>
  <c r="I37" i="30"/>
  <c r="J37" i="30" s="1"/>
  <c r="G38" i="30"/>
  <c r="H38" i="30" s="1"/>
  <c r="I38" i="30"/>
  <c r="J38" i="30" s="1"/>
  <c r="G39" i="30"/>
  <c r="H39" i="30" s="1"/>
  <c r="I39" i="30"/>
  <c r="J39" i="30" s="1"/>
  <c r="G40" i="30"/>
  <c r="H40" i="30" s="1"/>
  <c r="I40" i="30"/>
  <c r="J40" i="30" s="1"/>
  <c r="G41" i="30"/>
  <c r="H41" i="30" s="1"/>
  <c r="I41" i="30"/>
  <c r="J41" i="30" s="1"/>
  <c r="G42" i="30"/>
  <c r="H42" i="30" s="1"/>
  <c r="I42" i="30"/>
  <c r="J42" i="30" s="1"/>
  <c r="G43" i="30"/>
  <c r="H43" i="30" s="1"/>
  <c r="I43" i="30"/>
  <c r="J43" i="30" s="1"/>
  <c r="G44" i="30"/>
  <c r="H44" i="30" s="1"/>
  <c r="I44" i="30"/>
  <c r="J44" i="30" s="1"/>
  <c r="G45" i="30"/>
  <c r="H45" i="30" s="1"/>
  <c r="I45" i="30"/>
  <c r="J45" i="30" s="1"/>
  <c r="I46" i="30"/>
  <c r="J46" i="30" s="1"/>
  <c r="G47" i="30"/>
  <c r="H47" i="30" s="1"/>
  <c r="I47" i="30"/>
  <c r="J47" i="30" s="1"/>
  <c r="I48" i="30"/>
  <c r="J48" i="30" s="1"/>
  <c r="G49" i="30"/>
  <c r="H49" i="30" s="1"/>
  <c r="I49" i="30"/>
  <c r="J49" i="30" s="1"/>
  <c r="G50" i="30"/>
  <c r="H50" i="30" s="1"/>
  <c r="I50" i="30"/>
  <c r="J50" i="30" s="1"/>
  <c r="G51" i="30"/>
  <c r="H51" i="30" s="1"/>
  <c r="I51" i="30"/>
  <c r="J51" i="30" s="1"/>
  <c r="G52" i="30"/>
  <c r="H52" i="30" s="1"/>
  <c r="I52" i="30"/>
  <c r="J52" i="30" s="1"/>
  <c r="G53" i="30"/>
  <c r="H53" i="30" s="1"/>
  <c r="I53" i="30"/>
  <c r="J53" i="30" s="1"/>
  <c r="G54" i="30"/>
  <c r="H54" i="30" s="1"/>
  <c r="I54" i="30"/>
  <c r="J54" i="30" s="1"/>
  <c r="G55" i="30"/>
  <c r="H55" i="30" s="1"/>
  <c r="I55" i="30"/>
  <c r="J55" i="30" s="1"/>
  <c r="I56" i="30"/>
  <c r="J56" i="30" s="1"/>
  <c r="I57" i="30"/>
  <c r="J57" i="30" s="1"/>
  <c r="I58" i="30"/>
  <c r="J58" i="30" s="1"/>
  <c r="G59" i="30"/>
  <c r="H59" i="30" s="1"/>
  <c r="I59" i="30"/>
  <c r="J59" i="30" s="1"/>
  <c r="I60" i="30"/>
  <c r="J60" i="30" s="1"/>
  <c r="G61" i="30"/>
  <c r="H61" i="30" s="1"/>
  <c r="I61" i="30"/>
  <c r="J61" i="30" s="1"/>
  <c r="G62" i="30"/>
  <c r="H62" i="30" s="1"/>
  <c r="I62" i="30"/>
  <c r="J62" i="30" s="1"/>
  <c r="I63" i="30"/>
  <c r="J63" i="30" s="1"/>
  <c r="G64" i="30"/>
  <c r="H64" i="30" s="1"/>
  <c r="I64" i="30"/>
  <c r="J64" i="30" s="1"/>
  <c r="G65" i="30"/>
  <c r="H65" i="30" s="1"/>
  <c r="I65" i="30"/>
  <c r="J65" i="30" s="1"/>
  <c r="G66" i="30"/>
  <c r="H66" i="30" s="1"/>
  <c r="I66" i="30"/>
  <c r="J66" i="30" s="1"/>
  <c r="G67" i="30"/>
  <c r="H67" i="30" s="1"/>
  <c r="I67" i="30"/>
  <c r="J67" i="30" s="1"/>
  <c r="G68" i="30"/>
  <c r="H68" i="30" s="1"/>
  <c r="I68" i="30"/>
  <c r="J68" i="30" s="1"/>
  <c r="G69" i="30"/>
  <c r="H69" i="30" s="1"/>
  <c r="I69" i="30"/>
  <c r="J69" i="30" s="1"/>
  <c r="G70" i="30"/>
  <c r="H70" i="30" s="1"/>
  <c r="I70" i="30"/>
  <c r="J70" i="30" s="1"/>
  <c r="G71" i="30"/>
  <c r="H71" i="30" s="1"/>
  <c r="I71" i="30"/>
  <c r="J71" i="30" s="1"/>
  <c r="I72" i="30"/>
  <c r="J72" i="30" s="1"/>
  <c r="G73" i="30"/>
  <c r="H73" i="30" s="1"/>
  <c r="I73" i="30"/>
  <c r="J73" i="30" s="1"/>
  <c r="G74" i="30"/>
  <c r="H74" i="30" s="1"/>
  <c r="I74" i="30"/>
  <c r="J74" i="30" s="1"/>
  <c r="I75" i="30"/>
  <c r="J75" i="30" s="1"/>
  <c r="G76" i="30"/>
  <c r="H76" i="30" s="1"/>
  <c r="I76" i="30"/>
  <c r="J76" i="30" s="1"/>
  <c r="G77" i="30"/>
  <c r="H77" i="30" s="1"/>
  <c r="I77" i="30"/>
  <c r="J77" i="30" s="1"/>
  <c r="I78" i="30"/>
  <c r="J78" i="30" s="1"/>
  <c r="I79" i="30"/>
  <c r="J79" i="30" s="1"/>
  <c r="G80" i="30"/>
  <c r="H80" i="30" s="1"/>
  <c r="I80" i="30"/>
  <c r="J80" i="30" s="1"/>
  <c r="G81" i="30"/>
  <c r="H81" i="30" s="1"/>
  <c r="I81" i="30"/>
  <c r="J81" i="30" s="1"/>
  <c r="C82" i="30"/>
  <c r="D82" i="30" s="1"/>
  <c r="E82" i="30"/>
  <c r="F82" i="30" s="1"/>
  <c r="G82" i="30"/>
  <c r="H82" i="30" s="1"/>
  <c r="I82" i="30"/>
  <c r="J82" i="30" s="1"/>
  <c r="G83" i="30"/>
  <c r="H83" i="30" s="1"/>
  <c r="I83" i="30"/>
  <c r="J83" i="30" s="1"/>
  <c r="G84" i="30"/>
  <c r="H84" i="30" s="1"/>
  <c r="I84" i="30"/>
  <c r="J84" i="30" s="1"/>
  <c r="G85" i="30"/>
  <c r="H85" i="30" s="1"/>
  <c r="I85" i="30"/>
  <c r="J85" i="30" s="1"/>
  <c r="G87" i="30"/>
  <c r="H87" i="30" s="1"/>
  <c r="I87" i="30"/>
  <c r="J87" i="30" s="1"/>
  <c r="C88" i="30"/>
  <c r="D88" i="30" s="1"/>
  <c r="E88" i="30"/>
  <c r="F88" i="30" s="1"/>
  <c r="G88" i="30"/>
  <c r="H88" i="30" s="1"/>
  <c r="I88" i="30"/>
  <c r="J88" i="30" s="1"/>
  <c r="C89" i="30"/>
  <c r="D89" i="30" s="1"/>
  <c r="E89" i="30"/>
  <c r="F89" i="30" s="1"/>
  <c r="G89" i="30"/>
  <c r="H89" i="30" s="1"/>
  <c r="I89" i="30"/>
  <c r="J89" i="30" s="1"/>
  <c r="C90" i="30"/>
  <c r="D90" i="30" s="1"/>
  <c r="E90" i="30"/>
  <c r="F90" i="30" s="1"/>
  <c r="G90" i="30"/>
  <c r="H90" i="30" s="1"/>
  <c r="I90" i="30"/>
  <c r="J90" i="30" s="1"/>
  <c r="C91" i="30"/>
  <c r="D91" i="30" s="1"/>
  <c r="E91" i="30"/>
  <c r="F91" i="30" s="1"/>
  <c r="G91" i="30"/>
  <c r="H91" i="30" s="1"/>
  <c r="I91" i="30"/>
  <c r="J91" i="30" s="1"/>
  <c r="C92" i="30"/>
  <c r="D92" i="30" s="1"/>
  <c r="E92" i="30"/>
  <c r="F92" i="30" s="1"/>
  <c r="G92" i="30"/>
  <c r="H92" i="30" s="1"/>
  <c r="I92" i="30"/>
  <c r="J92" i="30" s="1"/>
  <c r="C93" i="30"/>
  <c r="D93" i="30" s="1"/>
  <c r="E93" i="30"/>
  <c r="F93" i="30" s="1"/>
  <c r="G93" i="30"/>
  <c r="H93" i="30" s="1"/>
  <c r="I93" i="30"/>
  <c r="J93" i="30" s="1"/>
  <c r="C94" i="30"/>
  <c r="D94" i="30" s="1"/>
  <c r="E94" i="30"/>
  <c r="F94" i="30" s="1"/>
  <c r="G94" i="30"/>
  <c r="H94" i="30" s="1"/>
  <c r="I94" i="30"/>
  <c r="J94" i="30" s="1"/>
  <c r="C95" i="30"/>
  <c r="D95" i="30" s="1"/>
  <c r="E95" i="30"/>
  <c r="F95" i="30" s="1"/>
  <c r="G95" i="30"/>
  <c r="H95" i="30" s="1"/>
  <c r="I95" i="30"/>
  <c r="J95" i="30" s="1"/>
  <c r="C96" i="30"/>
  <c r="D96" i="30" s="1"/>
  <c r="E96" i="30"/>
  <c r="F96" i="30" s="1"/>
  <c r="G96" i="30"/>
  <c r="H96" i="30" s="1"/>
  <c r="I96" i="30"/>
  <c r="J96" i="30" s="1"/>
  <c r="C97" i="30"/>
  <c r="D97" i="30" s="1"/>
  <c r="E97" i="30"/>
  <c r="F97" i="30" s="1"/>
  <c r="G97" i="30"/>
  <c r="H97" i="30" s="1"/>
  <c r="I97" i="30"/>
  <c r="J97" i="30" s="1"/>
  <c r="C98" i="30"/>
  <c r="D98" i="30" s="1"/>
  <c r="E98" i="30"/>
  <c r="F98" i="30" s="1"/>
  <c r="G98" i="30"/>
  <c r="H98" i="30" s="1"/>
  <c r="I98" i="30"/>
  <c r="J98" i="30" s="1"/>
  <c r="C99" i="30"/>
  <c r="D99" i="30" s="1"/>
  <c r="E99" i="30"/>
  <c r="F99" i="30" s="1"/>
  <c r="G99" i="30"/>
  <c r="H99" i="30" s="1"/>
  <c r="I99" i="30"/>
  <c r="J99" i="30" s="1"/>
  <c r="C100" i="30"/>
  <c r="D100" i="30" s="1"/>
  <c r="E100" i="30"/>
  <c r="F100" i="30" s="1"/>
  <c r="G100" i="30"/>
  <c r="H100" i="30" s="1"/>
  <c r="I100" i="30"/>
  <c r="J100" i="30" s="1"/>
  <c r="C101" i="30"/>
  <c r="D101" i="30" s="1"/>
  <c r="E101" i="30"/>
  <c r="F101" i="30" s="1"/>
  <c r="G101" i="30"/>
  <c r="H101" i="30" s="1"/>
  <c r="I101" i="30"/>
  <c r="J101" i="30" s="1"/>
  <c r="C102" i="30"/>
  <c r="D102" i="30" s="1"/>
  <c r="E102" i="30"/>
  <c r="F102" i="30" s="1"/>
  <c r="G102" i="30"/>
  <c r="H102" i="30" s="1"/>
  <c r="I102" i="30"/>
  <c r="J102" i="30" s="1"/>
  <c r="C103" i="30"/>
  <c r="D103" i="30" s="1"/>
  <c r="E103" i="30"/>
  <c r="F103" i="30" s="1"/>
  <c r="G103" i="30"/>
  <c r="H103" i="30" s="1"/>
  <c r="I103" i="30"/>
  <c r="J103" i="30" s="1"/>
  <c r="C104" i="30"/>
  <c r="D104" i="30" s="1"/>
  <c r="E104" i="30"/>
  <c r="F104" i="30" s="1"/>
  <c r="G104" i="30"/>
  <c r="H104" i="30" s="1"/>
  <c r="I104" i="30"/>
  <c r="J104" i="30" s="1"/>
  <c r="C105" i="30"/>
  <c r="D105" i="30" s="1"/>
  <c r="E105" i="30"/>
  <c r="F105" i="30" s="1"/>
  <c r="G105" i="30"/>
  <c r="H105" i="30" s="1"/>
  <c r="I105" i="30"/>
  <c r="J105" i="30" s="1"/>
  <c r="C106" i="30"/>
  <c r="D106" i="30" s="1"/>
  <c r="E106" i="30"/>
  <c r="F106" i="30" s="1"/>
  <c r="G106" i="30"/>
  <c r="H106" i="30" s="1"/>
  <c r="I106" i="30"/>
  <c r="J106" i="30" s="1"/>
  <c r="C107" i="30"/>
  <c r="D107" i="30" s="1"/>
  <c r="E107" i="30"/>
  <c r="F107" i="30" s="1"/>
  <c r="G107" i="30"/>
  <c r="H107" i="30" s="1"/>
  <c r="I107" i="30"/>
  <c r="J107" i="30" s="1"/>
  <c r="C108" i="30"/>
  <c r="D108" i="30" s="1"/>
  <c r="E108" i="30"/>
  <c r="F108" i="30" s="1"/>
  <c r="G108" i="30"/>
  <c r="H108" i="30" s="1"/>
  <c r="I108" i="30"/>
  <c r="J108" i="30" s="1"/>
  <c r="C109" i="30"/>
  <c r="D109" i="30" s="1"/>
  <c r="E109" i="30"/>
  <c r="F109" i="30" s="1"/>
  <c r="G109" i="30"/>
  <c r="H109" i="30" s="1"/>
  <c r="I109" i="30"/>
  <c r="J109" i="30" s="1"/>
  <c r="C110" i="30"/>
  <c r="D110" i="30" s="1"/>
  <c r="E110" i="30"/>
  <c r="F110" i="30" s="1"/>
  <c r="G110" i="30"/>
  <c r="H110" i="30" s="1"/>
  <c r="I110" i="30"/>
  <c r="J110" i="30" s="1"/>
  <c r="C111" i="30"/>
  <c r="D111" i="30" s="1"/>
  <c r="E111" i="30"/>
  <c r="F111" i="30" s="1"/>
  <c r="G111" i="30"/>
  <c r="H111" i="30" s="1"/>
  <c r="I111" i="30"/>
  <c r="J111" i="30" s="1"/>
  <c r="C112" i="30"/>
  <c r="D112" i="30" s="1"/>
  <c r="E112" i="30"/>
  <c r="F112" i="30" s="1"/>
  <c r="G112" i="30"/>
  <c r="H112" i="30" s="1"/>
  <c r="I112" i="30"/>
  <c r="J112" i="30" s="1"/>
  <c r="C113" i="30"/>
  <c r="D113" i="30" s="1"/>
  <c r="E113" i="30"/>
  <c r="F113" i="30" s="1"/>
  <c r="G113" i="30"/>
  <c r="H113" i="30" s="1"/>
  <c r="I113" i="30"/>
  <c r="J113" i="30" s="1"/>
  <c r="C114" i="30"/>
  <c r="D114" i="30" s="1"/>
  <c r="E114" i="30"/>
  <c r="F114" i="30" s="1"/>
  <c r="G114" i="30"/>
  <c r="H114" i="30" s="1"/>
  <c r="I114" i="30"/>
  <c r="J114" i="30" s="1"/>
  <c r="C115" i="30"/>
  <c r="D115" i="30" s="1"/>
  <c r="E115" i="30"/>
  <c r="F115" i="30" s="1"/>
  <c r="G115" i="30"/>
  <c r="H115" i="30" s="1"/>
  <c r="I115" i="30"/>
  <c r="J115" i="30" s="1"/>
  <c r="C116" i="30"/>
  <c r="D116" i="30" s="1"/>
  <c r="E116" i="30"/>
  <c r="F116" i="30" s="1"/>
  <c r="G116" i="30"/>
  <c r="H116" i="30" s="1"/>
  <c r="I116" i="30"/>
  <c r="J116" i="30" s="1"/>
  <c r="C117" i="30"/>
  <c r="D117" i="30" s="1"/>
  <c r="E117" i="30"/>
  <c r="F117" i="30" s="1"/>
  <c r="G117" i="30"/>
  <c r="H117" i="30" s="1"/>
  <c r="I117" i="30"/>
  <c r="J117" i="30" s="1"/>
  <c r="C118" i="30"/>
  <c r="D118" i="30" s="1"/>
  <c r="E118" i="30"/>
  <c r="F118" i="30" s="1"/>
  <c r="G118" i="30"/>
  <c r="H118" i="30" s="1"/>
  <c r="I118" i="30"/>
  <c r="J118" i="30" s="1"/>
  <c r="C119" i="30"/>
  <c r="D119" i="30" s="1"/>
  <c r="E119" i="30"/>
  <c r="F119" i="30" s="1"/>
  <c r="G119" i="30"/>
  <c r="H119" i="30" s="1"/>
  <c r="I119" i="30"/>
  <c r="J119" i="30" s="1"/>
  <c r="C120" i="30"/>
  <c r="D120" i="30" s="1"/>
  <c r="E120" i="30"/>
  <c r="F120" i="30" s="1"/>
  <c r="G120" i="30"/>
  <c r="H120" i="30" s="1"/>
  <c r="I120" i="30"/>
  <c r="J120" i="30" s="1"/>
  <c r="C121" i="30"/>
  <c r="D121" i="30" s="1"/>
  <c r="E121" i="30"/>
  <c r="F121" i="30" s="1"/>
  <c r="G121" i="30"/>
  <c r="H121" i="30" s="1"/>
  <c r="I121" i="30"/>
  <c r="J121" i="30" s="1"/>
  <c r="C122" i="30"/>
  <c r="D122" i="30" s="1"/>
  <c r="E122" i="30"/>
  <c r="F122" i="30" s="1"/>
  <c r="G122" i="30"/>
  <c r="H122" i="30" s="1"/>
  <c r="I122" i="30"/>
  <c r="J122" i="30" s="1"/>
  <c r="C123" i="30"/>
  <c r="D123" i="30" s="1"/>
  <c r="E123" i="30"/>
  <c r="F123" i="30" s="1"/>
  <c r="G123" i="30"/>
  <c r="H123" i="30" s="1"/>
  <c r="I123" i="30"/>
  <c r="J123" i="30" s="1"/>
  <c r="C124" i="30"/>
  <c r="D124" i="30" s="1"/>
  <c r="E124" i="30"/>
  <c r="F124" i="30" s="1"/>
  <c r="G124" i="30"/>
  <c r="H124" i="30" s="1"/>
  <c r="I124" i="30"/>
  <c r="J124" i="30" s="1"/>
  <c r="C125" i="30"/>
  <c r="D125" i="30" s="1"/>
  <c r="E125" i="30"/>
  <c r="F125" i="30" s="1"/>
  <c r="G125" i="30"/>
  <c r="H125" i="30" s="1"/>
  <c r="I125" i="30"/>
  <c r="J125" i="30" s="1"/>
  <c r="C126" i="30"/>
  <c r="D126" i="30" s="1"/>
  <c r="E126" i="30"/>
  <c r="F126" i="30" s="1"/>
  <c r="G126" i="30"/>
  <c r="H126" i="30" s="1"/>
  <c r="I126" i="30"/>
  <c r="J126" i="30" s="1"/>
  <c r="C127" i="30"/>
  <c r="D127" i="30" s="1"/>
  <c r="E127" i="30"/>
  <c r="F127" i="30" s="1"/>
  <c r="G127" i="30"/>
  <c r="H127" i="30" s="1"/>
  <c r="I127" i="30"/>
  <c r="J127" i="30" s="1"/>
  <c r="C128" i="30"/>
  <c r="D128" i="30" s="1"/>
  <c r="E128" i="30"/>
  <c r="F128" i="30" s="1"/>
  <c r="G128" i="30"/>
  <c r="H128" i="30" s="1"/>
  <c r="I128" i="30"/>
  <c r="J128" i="30" s="1"/>
  <c r="C129" i="30"/>
  <c r="D129" i="30" s="1"/>
  <c r="E129" i="30"/>
  <c r="F129" i="30" s="1"/>
  <c r="G129" i="30"/>
  <c r="H129" i="30" s="1"/>
  <c r="I129" i="30"/>
  <c r="J129" i="30" s="1"/>
  <c r="C130" i="30"/>
  <c r="D130" i="30" s="1"/>
  <c r="E130" i="30"/>
  <c r="F130" i="30" s="1"/>
  <c r="G130" i="30"/>
  <c r="H130" i="30" s="1"/>
  <c r="I130" i="30"/>
  <c r="J130" i="30" s="1"/>
  <c r="C131" i="30"/>
  <c r="D131" i="30" s="1"/>
  <c r="E131" i="30"/>
  <c r="F131" i="30" s="1"/>
  <c r="G131" i="30"/>
  <c r="H131" i="30" s="1"/>
  <c r="I131" i="30"/>
  <c r="J131" i="30" s="1"/>
  <c r="C132" i="30"/>
  <c r="D132" i="30" s="1"/>
  <c r="E132" i="30"/>
  <c r="F132" i="30" s="1"/>
  <c r="G132" i="30"/>
  <c r="H132" i="30" s="1"/>
  <c r="I132" i="30"/>
  <c r="J132" i="30" s="1"/>
  <c r="C133" i="30"/>
  <c r="D133" i="30" s="1"/>
  <c r="E133" i="30"/>
  <c r="F133" i="30" s="1"/>
  <c r="G133" i="30"/>
  <c r="H133" i="30" s="1"/>
  <c r="I133" i="30"/>
  <c r="J133" i="30" s="1"/>
  <c r="C134" i="30"/>
  <c r="D134" i="30" s="1"/>
  <c r="E134" i="30"/>
  <c r="F134" i="30" s="1"/>
  <c r="G134" i="30"/>
  <c r="H134" i="30" s="1"/>
  <c r="I134" i="30"/>
  <c r="J134" i="30"/>
  <c r="C135" i="30"/>
  <c r="D135" i="30" s="1"/>
  <c r="E135" i="30"/>
  <c r="F135" i="30" s="1"/>
  <c r="G135" i="30"/>
  <c r="H135" i="30" s="1"/>
  <c r="I135" i="30"/>
  <c r="J135" i="30" s="1"/>
  <c r="C136" i="30"/>
  <c r="D136" i="30" s="1"/>
  <c r="E136" i="30"/>
  <c r="F136" i="30" s="1"/>
  <c r="G136" i="30"/>
  <c r="H136" i="30" s="1"/>
  <c r="I136" i="30"/>
  <c r="J136" i="30" s="1"/>
  <c r="C137" i="30"/>
  <c r="D137" i="30" s="1"/>
  <c r="E137" i="30"/>
  <c r="F137" i="30" s="1"/>
  <c r="G137" i="30"/>
  <c r="H137" i="30" s="1"/>
  <c r="I137" i="30"/>
  <c r="J137" i="30" s="1"/>
  <c r="C138" i="30"/>
  <c r="D138" i="30" s="1"/>
  <c r="E138" i="30"/>
  <c r="F138" i="30" s="1"/>
  <c r="G138" i="30"/>
  <c r="H138" i="30" s="1"/>
  <c r="I138" i="30"/>
  <c r="J138" i="30" s="1"/>
  <c r="C139" i="30"/>
  <c r="D139" i="30" s="1"/>
  <c r="E139" i="30"/>
  <c r="F139" i="30" s="1"/>
  <c r="G139" i="30"/>
  <c r="H139" i="30" s="1"/>
  <c r="I139" i="30"/>
  <c r="J139" i="30" s="1"/>
  <c r="C140" i="30"/>
  <c r="D140" i="30" s="1"/>
  <c r="E140" i="30"/>
  <c r="F140" i="30" s="1"/>
  <c r="G140" i="30"/>
  <c r="H140" i="30" s="1"/>
  <c r="I140" i="30"/>
  <c r="J140" i="30" s="1"/>
  <c r="C141" i="30"/>
  <c r="D141" i="30" s="1"/>
  <c r="E141" i="30"/>
  <c r="F141" i="30" s="1"/>
  <c r="G141" i="30"/>
  <c r="H141" i="30" s="1"/>
  <c r="I141" i="30"/>
  <c r="J141" i="30" s="1"/>
  <c r="C142" i="30"/>
  <c r="D142" i="30" s="1"/>
  <c r="E142" i="30"/>
  <c r="F142" i="30" s="1"/>
  <c r="G142" i="30"/>
  <c r="H142" i="30" s="1"/>
  <c r="I142" i="30"/>
  <c r="J142" i="30" s="1"/>
  <c r="C143" i="30"/>
  <c r="D143" i="30" s="1"/>
  <c r="E143" i="30"/>
  <c r="F143" i="30" s="1"/>
  <c r="G143" i="30"/>
  <c r="H143" i="30" s="1"/>
  <c r="I143" i="30"/>
  <c r="J143" i="30" s="1"/>
  <c r="C144" i="30"/>
  <c r="D144" i="30" s="1"/>
  <c r="E144" i="30"/>
  <c r="F144" i="30" s="1"/>
  <c r="G144" i="30"/>
  <c r="H144" i="30" s="1"/>
  <c r="I144" i="30"/>
  <c r="J144" i="30" s="1"/>
  <c r="C145" i="30"/>
  <c r="D145" i="30" s="1"/>
  <c r="E145" i="30"/>
  <c r="F145" i="30" s="1"/>
  <c r="G145" i="30"/>
  <c r="H145" i="30" s="1"/>
  <c r="I145" i="30"/>
  <c r="J145" i="30" s="1"/>
  <c r="C146" i="30"/>
  <c r="D146" i="30" s="1"/>
  <c r="E146" i="30"/>
  <c r="F146" i="30" s="1"/>
  <c r="G146" i="30"/>
  <c r="H146" i="30" s="1"/>
  <c r="I146" i="30"/>
  <c r="J146" i="30" s="1"/>
  <c r="C147" i="30"/>
  <c r="D147" i="30" s="1"/>
  <c r="E147" i="30"/>
  <c r="F147" i="30" s="1"/>
  <c r="G147" i="30"/>
  <c r="H147" i="30" s="1"/>
  <c r="I147" i="30"/>
  <c r="J147" i="30" s="1"/>
  <c r="C148" i="30"/>
  <c r="D148" i="30" s="1"/>
  <c r="E148" i="30"/>
  <c r="F148" i="30" s="1"/>
  <c r="G148" i="30"/>
  <c r="H148" i="30" s="1"/>
  <c r="I148" i="30"/>
  <c r="J148" i="30" s="1"/>
  <c r="C149" i="30"/>
  <c r="D149" i="30" s="1"/>
  <c r="E149" i="30"/>
  <c r="F149" i="30" s="1"/>
  <c r="G149" i="30"/>
  <c r="H149" i="30" s="1"/>
  <c r="I149" i="30"/>
  <c r="J149" i="30" s="1"/>
  <c r="C150" i="30"/>
  <c r="D150" i="30" s="1"/>
  <c r="E150" i="30"/>
  <c r="F150" i="30" s="1"/>
  <c r="G150" i="30"/>
  <c r="H150" i="30" s="1"/>
  <c r="I150" i="30"/>
  <c r="J150" i="30" s="1"/>
  <c r="C151" i="30"/>
  <c r="D151" i="30" s="1"/>
  <c r="E151" i="30"/>
  <c r="F151" i="30" s="1"/>
  <c r="G151" i="30"/>
  <c r="H151" i="30" s="1"/>
  <c r="I151" i="30"/>
  <c r="J151" i="30" s="1"/>
  <c r="C152" i="30"/>
  <c r="D152" i="30" s="1"/>
  <c r="E152" i="30"/>
  <c r="F152" i="30" s="1"/>
  <c r="G152" i="30"/>
  <c r="H152" i="30" s="1"/>
  <c r="I152" i="30"/>
  <c r="J152" i="30" s="1"/>
  <c r="C153" i="30"/>
  <c r="D153" i="30" s="1"/>
  <c r="E153" i="30"/>
  <c r="F153" i="30" s="1"/>
  <c r="G153" i="30"/>
  <c r="H153" i="30" s="1"/>
  <c r="I153" i="30"/>
  <c r="J153" i="30" s="1"/>
  <c r="C154" i="30"/>
  <c r="D154" i="30" s="1"/>
  <c r="E154" i="30"/>
  <c r="F154" i="30" s="1"/>
  <c r="G154" i="30"/>
  <c r="H154" i="30" s="1"/>
  <c r="I154" i="30"/>
  <c r="J154" i="30" s="1"/>
  <c r="C155" i="30"/>
  <c r="D155" i="30" s="1"/>
  <c r="E155" i="30"/>
  <c r="F155" i="30" s="1"/>
  <c r="G155" i="30"/>
  <c r="H155" i="30" s="1"/>
  <c r="I155" i="30"/>
  <c r="J155" i="30" s="1"/>
  <c r="C156" i="30"/>
  <c r="D156" i="30" s="1"/>
  <c r="E156" i="30"/>
  <c r="F156" i="30" s="1"/>
  <c r="G156" i="30"/>
  <c r="H156" i="30" s="1"/>
  <c r="I156" i="30"/>
  <c r="J156" i="30" s="1"/>
  <c r="C157" i="30"/>
  <c r="D157" i="30" s="1"/>
  <c r="E157" i="30"/>
  <c r="F157" i="30" s="1"/>
  <c r="G157" i="30"/>
  <c r="H157" i="30" s="1"/>
  <c r="I157" i="30"/>
  <c r="J157" i="30" s="1"/>
  <c r="C158" i="30"/>
  <c r="D158" i="30" s="1"/>
  <c r="E158" i="30"/>
  <c r="F158" i="30" s="1"/>
  <c r="G158" i="30"/>
  <c r="H158" i="30" s="1"/>
  <c r="I158" i="30"/>
  <c r="J158" i="30" s="1"/>
  <c r="C159" i="30"/>
  <c r="D159" i="30" s="1"/>
  <c r="E159" i="30"/>
  <c r="F159" i="30" s="1"/>
  <c r="G159" i="30"/>
  <c r="H159" i="30" s="1"/>
  <c r="I159" i="30"/>
  <c r="J159" i="30" s="1"/>
  <c r="C160" i="30"/>
  <c r="D160" i="30" s="1"/>
  <c r="E160" i="30"/>
  <c r="F160" i="30" s="1"/>
  <c r="G160" i="30"/>
  <c r="H160" i="30" s="1"/>
  <c r="I160" i="30"/>
  <c r="J160" i="30" s="1"/>
  <c r="C161" i="30"/>
  <c r="D161" i="30" s="1"/>
  <c r="E161" i="30"/>
  <c r="F161" i="30" s="1"/>
  <c r="G161" i="30"/>
  <c r="H161" i="30" s="1"/>
  <c r="I161" i="30"/>
  <c r="J161" i="30" s="1"/>
  <c r="C162" i="30"/>
  <c r="D162" i="30" s="1"/>
  <c r="E162" i="30"/>
  <c r="F162" i="30" s="1"/>
  <c r="G162" i="30"/>
  <c r="H162" i="30" s="1"/>
  <c r="I162" i="30"/>
  <c r="J162" i="30" s="1"/>
  <c r="C163" i="30"/>
  <c r="D163" i="30" s="1"/>
  <c r="E163" i="30"/>
  <c r="F163" i="30" s="1"/>
  <c r="G163" i="30"/>
  <c r="H163" i="30" s="1"/>
  <c r="I163" i="30"/>
  <c r="J163" i="30" s="1"/>
  <c r="C164" i="30"/>
  <c r="D164" i="30" s="1"/>
  <c r="E164" i="30"/>
  <c r="F164" i="30" s="1"/>
  <c r="G164" i="30"/>
  <c r="H164" i="30" s="1"/>
  <c r="I164" i="30"/>
  <c r="J164" i="30" s="1"/>
  <c r="C165" i="30"/>
  <c r="D165" i="30" s="1"/>
  <c r="E165" i="30"/>
  <c r="F165" i="30" s="1"/>
  <c r="G165" i="30"/>
  <c r="H165" i="30" s="1"/>
  <c r="I165" i="30"/>
  <c r="J165" i="30" s="1"/>
  <c r="C166" i="30"/>
  <c r="D166" i="30" s="1"/>
  <c r="E166" i="30"/>
  <c r="F166" i="30" s="1"/>
  <c r="G166" i="30"/>
  <c r="H166" i="30" s="1"/>
  <c r="I166" i="30"/>
  <c r="J166" i="30" s="1"/>
  <c r="C167" i="30"/>
  <c r="D167" i="30" s="1"/>
  <c r="E167" i="30"/>
  <c r="F167" i="30" s="1"/>
  <c r="G167" i="30"/>
  <c r="H167" i="30" s="1"/>
  <c r="I167" i="30"/>
  <c r="J167" i="30" s="1"/>
  <c r="C168" i="30"/>
  <c r="D168" i="30" s="1"/>
  <c r="E168" i="30"/>
  <c r="F168" i="30" s="1"/>
  <c r="G168" i="30"/>
  <c r="H168" i="30" s="1"/>
  <c r="I168" i="30"/>
  <c r="J168" i="30" s="1"/>
  <c r="C169" i="30"/>
  <c r="D169" i="30" s="1"/>
  <c r="E169" i="30"/>
  <c r="F169" i="30" s="1"/>
  <c r="G169" i="30"/>
  <c r="H169" i="30" s="1"/>
  <c r="I169" i="30"/>
  <c r="J169" i="30" s="1"/>
  <c r="C170" i="30"/>
  <c r="D170" i="30" s="1"/>
  <c r="E170" i="30"/>
  <c r="F170" i="30" s="1"/>
  <c r="G170" i="30"/>
  <c r="H170" i="30" s="1"/>
  <c r="I170" i="30"/>
  <c r="J170" i="30" s="1"/>
  <c r="C171" i="30"/>
  <c r="D171" i="30" s="1"/>
  <c r="E171" i="30"/>
  <c r="F171" i="30" s="1"/>
  <c r="G171" i="30"/>
  <c r="H171" i="30" s="1"/>
  <c r="I171" i="30"/>
  <c r="J171" i="30" s="1"/>
  <c r="C172" i="30"/>
  <c r="D172" i="30" s="1"/>
  <c r="E172" i="30"/>
  <c r="F172" i="30" s="1"/>
  <c r="G172" i="30"/>
  <c r="H172" i="30" s="1"/>
  <c r="I172" i="30"/>
  <c r="J172" i="30" s="1"/>
  <c r="C173" i="30"/>
  <c r="D173" i="30" s="1"/>
  <c r="E173" i="30"/>
  <c r="F173" i="30" s="1"/>
  <c r="G173" i="30"/>
  <c r="H173" i="30" s="1"/>
  <c r="I173" i="30"/>
  <c r="J173" i="30" s="1"/>
  <c r="C174" i="30"/>
  <c r="D174" i="30" s="1"/>
  <c r="E174" i="30"/>
  <c r="F174" i="30" s="1"/>
  <c r="G174" i="30"/>
  <c r="H174" i="30" s="1"/>
  <c r="I174" i="30"/>
  <c r="J174" i="30" s="1"/>
  <c r="C175" i="30"/>
  <c r="D175" i="30" s="1"/>
  <c r="E175" i="30"/>
  <c r="F175" i="30" s="1"/>
  <c r="G175" i="30"/>
  <c r="H175" i="30" s="1"/>
  <c r="I175" i="30"/>
  <c r="J175" i="30" s="1"/>
  <c r="C176" i="30"/>
  <c r="D176" i="30" s="1"/>
  <c r="E176" i="30"/>
  <c r="F176" i="30" s="1"/>
  <c r="G176" i="30"/>
  <c r="H176" i="30" s="1"/>
  <c r="I176" i="30"/>
  <c r="J176" i="30" s="1"/>
  <c r="C177" i="30"/>
  <c r="D177" i="30" s="1"/>
  <c r="E177" i="30"/>
  <c r="F177" i="30" s="1"/>
  <c r="G177" i="30"/>
  <c r="H177" i="30" s="1"/>
  <c r="I177" i="30"/>
  <c r="J177" i="30" s="1"/>
  <c r="C178" i="30"/>
  <c r="D178" i="30" s="1"/>
  <c r="E178" i="30"/>
  <c r="F178" i="30" s="1"/>
  <c r="G178" i="30"/>
  <c r="H178" i="30" s="1"/>
  <c r="I178" i="30"/>
  <c r="J178" i="30" s="1"/>
  <c r="C179" i="30"/>
  <c r="D179" i="30" s="1"/>
  <c r="E179" i="30"/>
  <c r="F179" i="30" s="1"/>
  <c r="G179" i="30"/>
  <c r="H179" i="30" s="1"/>
  <c r="I179" i="30"/>
  <c r="J179" i="30" s="1"/>
  <c r="C180" i="30"/>
  <c r="D180" i="30" s="1"/>
  <c r="E180" i="30"/>
  <c r="F180" i="30" s="1"/>
  <c r="G180" i="30"/>
  <c r="H180" i="30" s="1"/>
  <c r="I180" i="30"/>
  <c r="J180" i="30" s="1"/>
  <c r="C181" i="30"/>
  <c r="D181" i="30" s="1"/>
  <c r="E181" i="30"/>
  <c r="F181" i="30" s="1"/>
  <c r="G181" i="30"/>
  <c r="H181" i="30" s="1"/>
  <c r="I181" i="30"/>
  <c r="J181" i="30" s="1"/>
  <c r="C182" i="30"/>
  <c r="D182" i="30" s="1"/>
  <c r="E182" i="30"/>
  <c r="F182" i="30" s="1"/>
  <c r="G182" i="30"/>
  <c r="H182" i="30" s="1"/>
  <c r="I182" i="30"/>
  <c r="J182" i="30" s="1"/>
  <c r="C183" i="30"/>
  <c r="D183" i="30" s="1"/>
  <c r="E183" i="30"/>
  <c r="F183" i="30" s="1"/>
  <c r="G183" i="30"/>
  <c r="H183" i="30" s="1"/>
  <c r="I183" i="30"/>
  <c r="J183" i="30" s="1"/>
  <c r="C184" i="30"/>
  <c r="D184" i="30" s="1"/>
  <c r="E184" i="30"/>
  <c r="F184" i="30" s="1"/>
  <c r="G184" i="30"/>
  <c r="H184" i="30" s="1"/>
  <c r="I184" i="30"/>
  <c r="J184" i="30" s="1"/>
  <c r="C185" i="30"/>
  <c r="D185" i="30" s="1"/>
  <c r="E185" i="30"/>
  <c r="F185" i="30" s="1"/>
  <c r="G185" i="30"/>
  <c r="H185" i="30" s="1"/>
  <c r="I185" i="30"/>
  <c r="J185" i="30" s="1"/>
  <c r="C186" i="30"/>
  <c r="D186" i="30" s="1"/>
  <c r="E186" i="30"/>
  <c r="F186" i="30" s="1"/>
  <c r="G186" i="30"/>
  <c r="H186" i="30" s="1"/>
  <c r="I186" i="30"/>
  <c r="J186" i="30" s="1"/>
  <c r="C187" i="30"/>
  <c r="D187" i="30" s="1"/>
  <c r="E187" i="30"/>
  <c r="F187" i="30" s="1"/>
  <c r="G187" i="30"/>
  <c r="H187" i="30" s="1"/>
  <c r="I187" i="30"/>
  <c r="J187" i="30" s="1"/>
  <c r="C188" i="30"/>
  <c r="D188" i="30" s="1"/>
  <c r="E188" i="30"/>
  <c r="F188" i="30" s="1"/>
  <c r="G188" i="30"/>
  <c r="H188" i="30" s="1"/>
  <c r="I188" i="30"/>
  <c r="J188" i="30" s="1"/>
  <c r="C189" i="30"/>
  <c r="D189" i="30" s="1"/>
  <c r="E189" i="30"/>
  <c r="F189" i="30" s="1"/>
  <c r="G189" i="30"/>
  <c r="H189" i="30" s="1"/>
  <c r="I189" i="30"/>
  <c r="J189" i="30" s="1"/>
  <c r="C190" i="30"/>
  <c r="D190" i="30" s="1"/>
  <c r="E190" i="30"/>
  <c r="F190" i="30" s="1"/>
  <c r="G190" i="30"/>
  <c r="H190" i="30" s="1"/>
  <c r="I190" i="30"/>
  <c r="J190" i="30" s="1"/>
  <c r="C191" i="30"/>
  <c r="D191" i="30" s="1"/>
  <c r="E191" i="30"/>
  <c r="F191" i="30" s="1"/>
  <c r="G191" i="30"/>
  <c r="H191" i="30" s="1"/>
  <c r="I191" i="30"/>
  <c r="J191" i="30" s="1"/>
  <c r="C192" i="30"/>
  <c r="D192" i="30" s="1"/>
  <c r="E192" i="30"/>
  <c r="F192" i="30" s="1"/>
  <c r="G192" i="30"/>
  <c r="H192" i="30" s="1"/>
  <c r="I192" i="30"/>
  <c r="J192" i="30" s="1"/>
  <c r="C193" i="30"/>
  <c r="D193" i="30" s="1"/>
  <c r="E193" i="30"/>
  <c r="F193" i="30" s="1"/>
  <c r="G193" i="30"/>
  <c r="H193" i="30" s="1"/>
  <c r="I193" i="30"/>
  <c r="J193" i="30" s="1"/>
  <c r="C194" i="30"/>
  <c r="D194" i="30" s="1"/>
  <c r="E194" i="30"/>
  <c r="F194" i="30" s="1"/>
  <c r="G194" i="30"/>
  <c r="H194" i="30" s="1"/>
  <c r="I194" i="30"/>
  <c r="J194" i="30" s="1"/>
  <c r="C195" i="30"/>
  <c r="D195" i="30" s="1"/>
  <c r="E195" i="30"/>
  <c r="F195" i="30" s="1"/>
  <c r="G195" i="30"/>
  <c r="H195" i="30" s="1"/>
  <c r="I195" i="30"/>
  <c r="J195" i="30" s="1"/>
  <c r="C196" i="30"/>
  <c r="D196" i="30" s="1"/>
  <c r="E196" i="30"/>
  <c r="F196" i="30" s="1"/>
  <c r="G196" i="30"/>
  <c r="H196" i="30" s="1"/>
  <c r="I196" i="30"/>
  <c r="J196" i="30" s="1"/>
  <c r="C197" i="30"/>
  <c r="D197" i="30" s="1"/>
  <c r="E197" i="30"/>
  <c r="F197" i="30" s="1"/>
  <c r="G197" i="30"/>
  <c r="H197" i="30" s="1"/>
  <c r="I197" i="30"/>
  <c r="J197" i="30" s="1"/>
  <c r="C198" i="30"/>
  <c r="D198" i="30" s="1"/>
  <c r="E198" i="30"/>
  <c r="F198" i="30" s="1"/>
  <c r="G198" i="30"/>
  <c r="H198" i="30" s="1"/>
  <c r="I198" i="30"/>
  <c r="J198" i="30" s="1"/>
  <c r="C199" i="30"/>
  <c r="D199" i="30" s="1"/>
  <c r="E199" i="30"/>
  <c r="F199" i="30" s="1"/>
  <c r="G199" i="30"/>
  <c r="H199" i="30" s="1"/>
  <c r="I199" i="30"/>
  <c r="J199" i="30" s="1"/>
  <c r="C200" i="30"/>
  <c r="D200" i="30" s="1"/>
  <c r="E200" i="30"/>
  <c r="F200" i="30" s="1"/>
  <c r="G200" i="30"/>
  <c r="H200" i="30" s="1"/>
  <c r="I200" i="30"/>
  <c r="J200" i="30" s="1"/>
  <c r="C201" i="30"/>
  <c r="D201" i="30" s="1"/>
  <c r="E201" i="30"/>
  <c r="F201" i="30" s="1"/>
  <c r="G201" i="30"/>
  <c r="H201" i="30" s="1"/>
  <c r="I201" i="30"/>
  <c r="J201" i="30" s="1"/>
  <c r="C202" i="30"/>
  <c r="D202" i="30" s="1"/>
  <c r="E202" i="30"/>
  <c r="F202" i="30" s="1"/>
  <c r="G202" i="30"/>
  <c r="H202" i="30" s="1"/>
  <c r="I202" i="30"/>
  <c r="J202" i="30" s="1"/>
  <c r="C203" i="30"/>
  <c r="D203" i="30" s="1"/>
  <c r="E203" i="30"/>
  <c r="F203" i="30" s="1"/>
  <c r="G203" i="30"/>
  <c r="H203" i="30" s="1"/>
  <c r="I203" i="30"/>
  <c r="J203" i="30" s="1"/>
  <c r="C204" i="30"/>
  <c r="D204" i="30" s="1"/>
  <c r="E204" i="30"/>
  <c r="F204" i="30" s="1"/>
  <c r="G204" i="30"/>
  <c r="H204" i="30" s="1"/>
  <c r="I204" i="30"/>
  <c r="J204" i="30" s="1"/>
  <c r="C205" i="30"/>
  <c r="D205" i="30" s="1"/>
  <c r="E205" i="30"/>
  <c r="F205" i="30" s="1"/>
  <c r="G205" i="30"/>
  <c r="H205" i="30" s="1"/>
  <c r="I205" i="30"/>
  <c r="J205" i="30" s="1"/>
  <c r="C206" i="30"/>
  <c r="D206" i="30" s="1"/>
  <c r="E206" i="30"/>
  <c r="F206" i="30" s="1"/>
  <c r="G206" i="30"/>
  <c r="H206" i="30" s="1"/>
  <c r="I206" i="30"/>
  <c r="J206" i="30" s="1"/>
  <c r="C207" i="30"/>
  <c r="D207" i="30" s="1"/>
  <c r="E207" i="30"/>
  <c r="F207" i="30" s="1"/>
  <c r="G207" i="30"/>
  <c r="H207" i="30" s="1"/>
  <c r="I207" i="30"/>
  <c r="J207" i="30" s="1"/>
  <c r="C208" i="30"/>
  <c r="D208" i="30" s="1"/>
  <c r="E208" i="30"/>
  <c r="F208" i="30" s="1"/>
  <c r="G208" i="30"/>
  <c r="H208" i="30" s="1"/>
  <c r="I208" i="30"/>
  <c r="J208" i="30" s="1"/>
  <c r="C209" i="30"/>
  <c r="D209" i="30" s="1"/>
  <c r="E209" i="30"/>
  <c r="F209" i="30" s="1"/>
  <c r="G209" i="30"/>
  <c r="H209" i="30" s="1"/>
  <c r="I209" i="30"/>
  <c r="J209" i="30" s="1"/>
  <c r="C210" i="30"/>
  <c r="D210" i="30" s="1"/>
  <c r="E210" i="30"/>
  <c r="F210" i="30" s="1"/>
  <c r="G210" i="30"/>
  <c r="H210" i="30" s="1"/>
  <c r="I210" i="30"/>
  <c r="J210" i="30" s="1"/>
  <c r="C211" i="30"/>
  <c r="D211" i="30" s="1"/>
  <c r="E211" i="30"/>
  <c r="F211" i="30" s="1"/>
  <c r="G211" i="30"/>
  <c r="H211" i="30" s="1"/>
  <c r="I211" i="30"/>
  <c r="J211" i="30" s="1"/>
  <c r="C212" i="30"/>
  <c r="D212" i="30" s="1"/>
  <c r="E212" i="30"/>
  <c r="F212" i="30" s="1"/>
  <c r="G212" i="30"/>
  <c r="H212" i="30" s="1"/>
  <c r="I212" i="30"/>
  <c r="J212" i="30" s="1"/>
  <c r="C213" i="30"/>
  <c r="D213" i="30" s="1"/>
  <c r="E213" i="30"/>
  <c r="F213" i="30" s="1"/>
  <c r="G213" i="30"/>
  <c r="H213" i="30" s="1"/>
  <c r="I213" i="30"/>
  <c r="J213" i="30" s="1"/>
  <c r="C214" i="30"/>
  <c r="D214" i="30" s="1"/>
  <c r="E214" i="30"/>
  <c r="F214" i="30" s="1"/>
  <c r="G214" i="30"/>
  <c r="H214" i="30" s="1"/>
  <c r="I214" i="30"/>
  <c r="J214" i="30" s="1"/>
  <c r="C215" i="30"/>
  <c r="D215" i="30" s="1"/>
  <c r="E215" i="30"/>
  <c r="F215" i="30" s="1"/>
  <c r="G215" i="30"/>
  <c r="H215" i="30" s="1"/>
  <c r="I215" i="30"/>
  <c r="J215" i="30" s="1"/>
  <c r="C216" i="30"/>
  <c r="D216" i="30" s="1"/>
  <c r="E216" i="30"/>
  <c r="F216" i="30" s="1"/>
  <c r="G216" i="30"/>
  <c r="H216" i="30" s="1"/>
  <c r="I216" i="30"/>
  <c r="J216" i="30" s="1"/>
  <c r="C217" i="30"/>
  <c r="D217" i="30" s="1"/>
  <c r="E217" i="30"/>
  <c r="F217" i="30" s="1"/>
  <c r="G217" i="30"/>
  <c r="H217" i="30" s="1"/>
  <c r="I217" i="30"/>
  <c r="J217" i="30" s="1"/>
  <c r="C218" i="30"/>
  <c r="D218" i="30" s="1"/>
  <c r="E218" i="30"/>
  <c r="F218" i="30" s="1"/>
  <c r="G218" i="30"/>
  <c r="H218" i="30" s="1"/>
  <c r="I218" i="30"/>
  <c r="J218" i="30" s="1"/>
  <c r="C219" i="30"/>
  <c r="D219" i="30" s="1"/>
  <c r="E219" i="30"/>
  <c r="F219" i="30" s="1"/>
  <c r="G219" i="30"/>
  <c r="H219" i="30" s="1"/>
  <c r="I219" i="30"/>
  <c r="J219" i="30" s="1"/>
  <c r="C220" i="30"/>
  <c r="D220" i="30" s="1"/>
  <c r="E220" i="30"/>
  <c r="F220" i="30" s="1"/>
  <c r="G220" i="30"/>
  <c r="H220" i="30" s="1"/>
  <c r="I220" i="30"/>
  <c r="J220" i="30" s="1"/>
  <c r="C221" i="30"/>
  <c r="D221" i="30" s="1"/>
  <c r="E221" i="30"/>
  <c r="F221" i="30" s="1"/>
  <c r="G221" i="30"/>
  <c r="H221" i="30" s="1"/>
  <c r="I221" i="30"/>
  <c r="J221" i="30" s="1"/>
  <c r="C222" i="30"/>
  <c r="D222" i="30" s="1"/>
  <c r="E222" i="30"/>
  <c r="F222" i="30" s="1"/>
  <c r="G222" i="30"/>
  <c r="H222" i="30" s="1"/>
  <c r="I222" i="30"/>
  <c r="J222" i="30" s="1"/>
  <c r="C223" i="30"/>
  <c r="D223" i="30" s="1"/>
  <c r="E223" i="30"/>
  <c r="F223" i="30" s="1"/>
  <c r="G223" i="30"/>
  <c r="H223" i="30" s="1"/>
  <c r="I223" i="30"/>
  <c r="J223" i="30" s="1"/>
  <c r="C224" i="30"/>
  <c r="D224" i="30" s="1"/>
  <c r="E224" i="30"/>
  <c r="F224" i="30" s="1"/>
  <c r="G224" i="30"/>
  <c r="H224" i="30" s="1"/>
  <c r="I224" i="30"/>
  <c r="J224" i="30" s="1"/>
  <c r="C225" i="30"/>
  <c r="D225" i="30" s="1"/>
  <c r="E225" i="30"/>
  <c r="F225" i="30" s="1"/>
  <c r="G225" i="30"/>
  <c r="H225" i="30" s="1"/>
  <c r="I225" i="30"/>
  <c r="J225" i="30" s="1"/>
  <c r="C226" i="30"/>
  <c r="D226" i="30" s="1"/>
  <c r="E226" i="30"/>
  <c r="F226" i="30" s="1"/>
  <c r="G226" i="30"/>
  <c r="H226" i="30" s="1"/>
  <c r="I226" i="30"/>
  <c r="J226" i="30" s="1"/>
  <c r="C227" i="30"/>
  <c r="D227" i="30" s="1"/>
  <c r="E227" i="30"/>
  <c r="F227" i="30" s="1"/>
  <c r="G227" i="30"/>
  <c r="H227" i="30" s="1"/>
  <c r="I227" i="30"/>
  <c r="J227" i="30" s="1"/>
  <c r="C228" i="30"/>
  <c r="D228" i="30" s="1"/>
  <c r="E228" i="30"/>
  <c r="F228" i="30" s="1"/>
  <c r="G228" i="30"/>
  <c r="H228" i="30" s="1"/>
  <c r="I228" i="30"/>
  <c r="J228" i="30" s="1"/>
  <c r="C229" i="30"/>
  <c r="D229" i="30" s="1"/>
  <c r="E229" i="30"/>
  <c r="F229" i="30" s="1"/>
  <c r="G229" i="30"/>
  <c r="H229" i="30" s="1"/>
  <c r="I229" i="30"/>
  <c r="J229" i="30" s="1"/>
  <c r="C230" i="30"/>
  <c r="D230" i="30" s="1"/>
  <c r="E230" i="30"/>
  <c r="F230" i="30" s="1"/>
  <c r="G230" i="30"/>
  <c r="H230" i="30" s="1"/>
  <c r="I230" i="30"/>
  <c r="J230" i="30" s="1"/>
  <c r="C231" i="30"/>
  <c r="D231" i="30" s="1"/>
  <c r="E231" i="30"/>
  <c r="F231" i="30" s="1"/>
  <c r="G231" i="30"/>
  <c r="H231" i="30" s="1"/>
  <c r="I231" i="30"/>
  <c r="J231" i="30" s="1"/>
  <c r="C232" i="30"/>
  <c r="D232" i="30" s="1"/>
  <c r="E232" i="30"/>
  <c r="F232" i="30" s="1"/>
  <c r="G232" i="30"/>
  <c r="H232" i="30" s="1"/>
  <c r="I232" i="30"/>
  <c r="J232" i="30" s="1"/>
  <c r="C233" i="30"/>
  <c r="D233" i="30" s="1"/>
  <c r="E233" i="30"/>
  <c r="F233" i="30" s="1"/>
  <c r="G233" i="30"/>
  <c r="H233" i="30" s="1"/>
  <c r="I233" i="30"/>
  <c r="J233" i="30" s="1"/>
  <c r="C234" i="30"/>
  <c r="D234" i="30" s="1"/>
  <c r="E234" i="30"/>
  <c r="F234" i="30" s="1"/>
  <c r="G234" i="30"/>
  <c r="H234" i="30" s="1"/>
  <c r="I234" i="30"/>
  <c r="J234" i="30" s="1"/>
  <c r="C235" i="30"/>
  <c r="D235" i="30" s="1"/>
  <c r="E235" i="30"/>
  <c r="F235" i="30" s="1"/>
  <c r="G235" i="30"/>
  <c r="H235" i="30" s="1"/>
  <c r="I235" i="30"/>
  <c r="J235" i="30" s="1"/>
  <c r="C236" i="30"/>
  <c r="D236" i="30" s="1"/>
  <c r="E236" i="30"/>
  <c r="F236" i="30" s="1"/>
  <c r="G236" i="30"/>
  <c r="H236" i="30" s="1"/>
  <c r="I236" i="30"/>
  <c r="J236" i="30" s="1"/>
  <c r="C237" i="30"/>
  <c r="D237" i="30" s="1"/>
  <c r="E237" i="30"/>
  <c r="F237" i="30" s="1"/>
  <c r="G237" i="30"/>
  <c r="H237" i="30" s="1"/>
  <c r="I237" i="30"/>
  <c r="J237" i="30" s="1"/>
  <c r="C238" i="30"/>
  <c r="D238" i="30" s="1"/>
  <c r="E238" i="30"/>
  <c r="F238" i="30" s="1"/>
  <c r="G238" i="30"/>
  <c r="H238" i="30" s="1"/>
  <c r="I238" i="30"/>
  <c r="J238" i="30" s="1"/>
  <c r="C239" i="30"/>
  <c r="D239" i="30" s="1"/>
  <c r="E239" i="30"/>
  <c r="F239" i="30" s="1"/>
  <c r="G239" i="30"/>
  <c r="H239" i="30" s="1"/>
  <c r="I239" i="30"/>
  <c r="J239" i="30" s="1"/>
  <c r="C240" i="30"/>
  <c r="D240" i="30" s="1"/>
  <c r="E240" i="30"/>
  <c r="F240" i="30" s="1"/>
  <c r="G240" i="30"/>
  <c r="H240" i="30" s="1"/>
  <c r="I240" i="30"/>
  <c r="J240" i="30" s="1"/>
  <c r="C241" i="30"/>
  <c r="D241" i="30" s="1"/>
  <c r="E241" i="30"/>
  <c r="F241" i="30" s="1"/>
  <c r="G241" i="30"/>
  <c r="H241" i="30" s="1"/>
  <c r="I241" i="30"/>
  <c r="J241" i="30" s="1"/>
  <c r="C242" i="30"/>
  <c r="D242" i="30" s="1"/>
  <c r="E242" i="30"/>
  <c r="F242" i="30" s="1"/>
  <c r="G242" i="30"/>
  <c r="H242" i="30" s="1"/>
  <c r="I242" i="30"/>
  <c r="J242" i="30" s="1"/>
  <c r="C243" i="30"/>
  <c r="D243" i="30" s="1"/>
  <c r="E243" i="30"/>
  <c r="F243" i="30" s="1"/>
  <c r="G243" i="30"/>
  <c r="H243" i="30" s="1"/>
  <c r="I243" i="30"/>
  <c r="J243" i="30" s="1"/>
  <c r="C244" i="30"/>
  <c r="D244" i="30" s="1"/>
  <c r="E244" i="30"/>
  <c r="F244" i="30" s="1"/>
  <c r="G244" i="30"/>
  <c r="H244" i="30" s="1"/>
  <c r="I244" i="30"/>
  <c r="J244" i="30" s="1"/>
  <c r="C245" i="30"/>
  <c r="D245" i="30" s="1"/>
  <c r="E245" i="30"/>
  <c r="F245" i="30" s="1"/>
  <c r="G245" i="30"/>
  <c r="H245" i="30" s="1"/>
  <c r="I245" i="30"/>
  <c r="J245" i="30" s="1"/>
  <c r="C246" i="30"/>
  <c r="D246" i="30" s="1"/>
  <c r="E246" i="30"/>
  <c r="F246" i="30" s="1"/>
  <c r="G246" i="30"/>
  <c r="H246" i="30" s="1"/>
  <c r="I246" i="30"/>
  <c r="J246" i="30" s="1"/>
  <c r="C247" i="30"/>
  <c r="D247" i="30" s="1"/>
  <c r="E247" i="30"/>
  <c r="F247" i="30" s="1"/>
  <c r="G247" i="30"/>
  <c r="H247" i="30" s="1"/>
  <c r="I247" i="30"/>
  <c r="J247" i="30" s="1"/>
  <c r="C248" i="30"/>
  <c r="D248" i="30" s="1"/>
  <c r="E248" i="30"/>
  <c r="F248" i="30" s="1"/>
  <c r="G248" i="30"/>
  <c r="H248" i="30" s="1"/>
  <c r="I248" i="30"/>
  <c r="J248" i="30" s="1"/>
  <c r="C249" i="30"/>
  <c r="D249" i="30" s="1"/>
  <c r="E249" i="30"/>
  <c r="F249" i="30" s="1"/>
  <c r="G249" i="30"/>
  <c r="H249" i="30" s="1"/>
  <c r="I249" i="30"/>
  <c r="J249" i="30" s="1"/>
  <c r="C250" i="30"/>
  <c r="D250" i="30" s="1"/>
  <c r="E250" i="30"/>
  <c r="F250" i="30" s="1"/>
  <c r="G250" i="30"/>
  <c r="H250" i="30" s="1"/>
  <c r="I250" i="30"/>
  <c r="J250" i="30" s="1"/>
  <c r="C251" i="30"/>
  <c r="D251" i="30" s="1"/>
  <c r="E251" i="30"/>
  <c r="F251" i="30" s="1"/>
  <c r="G251" i="30"/>
  <c r="H251" i="30" s="1"/>
  <c r="I251" i="30"/>
  <c r="J251" i="30" s="1"/>
  <c r="C252" i="30"/>
  <c r="D252" i="30" s="1"/>
  <c r="E252" i="30"/>
  <c r="F252" i="30" s="1"/>
  <c r="G252" i="30"/>
  <c r="H252" i="30" s="1"/>
  <c r="I252" i="30"/>
  <c r="J252" i="30"/>
  <c r="G16" i="30"/>
  <c r="H16" i="30" s="1"/>
  <c r="G19" i="30"/>
  <c r="H19" i="30" s="1"/>
  <c r="G20" i="30"/>
  <c r="H20" i="30" s="1"/>
  <c r="G22" i="30"/>
  <c r="H22" i="30" s="1"/>
  <c r="G23" i="30"/>
  <c r="H23" i="30" s="1"/>
  <c r="E19" i="30"/>
  <c r="F19" i="30" s="1"/>
  <c r="C19" i="30"/>
  <c r="D19" i="30" s="1"/>
  <c r="D15" i="14"/>
  <c r="X380" i="1"/>
  <c r="AF380" i="1"/>
  <c r="V379" i="1"/>
  <c r="X378" i="1"/>
  <c r="AF378" i="1"/>
  <c r="V375" i="1"/>
  <c r="V371" i="1"/>
  <c r="X370" i="1"/>
  <c r="AF370" i="1"/>
  <c r="V369" i="1"/>
  <c r="V367" i="1"/>
  <c r="V363" i="1"/>
  <c r="X362" i="1"/>
  <c r="AC361" i="1"/>
  <c r="AF360" i="1"/>
  <c r="V357" i="1"/>
  <c r="X354" i="1"/>
  <c r="AF352" i="1"/>
  <c r="AC351" i="1"/>
  <c r="X350" i="1"/>
  <c r="AC349" i="1"/>
  <c r="V349" i="1"/>
  <c r="AC347" i="1"/>
  <c r="W344" i="1"/>
  <c r="Y342" i="1"/>
  <c r="X342" i="1"/>
  <c r="AD341" i="1"/>
  <c r="W340" i="1"/>
  <c r="W339" i="1"/>
  <c r="X338" i="1"/>
  <c r="AD337" i="1"/>
  <c r="AD334" i="1"/>
  <c r="AD332" i="1"/>
  <c r="X331" i="1"/>
  <c r="AB331" i="1"/>
  <c r="V330" i="1"/>
  <c r="AD326" i="1"/>
  <c r="AF325" i="1"/>
  <c r="AC324" i="1"/>
  <c r="V324" i="1"/>
  <c r="Y322" i="1"/>
  <c r="AC322" i="1"/>
  <c r="AF322" i="1"/>
  <c r="X321" i="1"/>
  <c r="AF321" i="1"/>
  <c r="V318" i="1"/>
  <c r="AC316" i="1"/>
  <c r="V316" i="1"/>
  <c r="AF314" i="1"/>
  <c r="AF313" i="1"/>
  <c r="AF312" i="1"/>
  <c r="Y311" i="1"/>
  <c r="AC310" i="1"/>
  <c r="V310" i="1"/>
  <c r="X309" i="1"/>
  <c r="AF309" i="1"/>
  <c r="Y308" i="1"/>
  <c r="AF306" i="1"/>
  <c r="Y304" i="1"/>
  <c r="Y302" i="1"/>
  <c r="Y301" i="1"/>
  <c r="AC300" i="1"/>
  <c r="V300" i="1"/>
  <c r="AC298" i="1"/>
  <c r="V298" i="1"/>
  <c r="AF297" i="1"/>
  <c r="AF295" i="1"/>
  <c r="Y294" i="1"/>
  <c r="AF293" i="1"/>
  <c r="Y292" i="1"/>
  <c r="X291" i="1"/>
  <c r="AF291" i="1"/>
  <c r="AD290" i="1"/>
  <c r="V289" i="1"/>
  <c r="X288" i="1"/>
  <c r="AF288" i="1"/>
  <c r="AF286" i="1"/>
  <c r="AD285" i="1"/>
  <c r="AD282" i="1"/>
  <c r="AD280" i="1"/>
  <c r="AD278" i="1"/>
  <c r="AD276" i="1"/>
  <c r="AF275" i="1"/>
  <c r="V273" i="1"/>
  <c r="X272" i="1"/>
  <c r="W272" i="1"/>
  <c r="AF272" i="1"/>
  <c r="AD271" i="1"/>
  <c r="Y270" i="1"/>
  <c r="V270" i="1"/>
  <c r="AF269" i="1"/>
  <c r="X268" i="1"/>
  <c r="X267" i="1"/>
  <c r="W267" i="1"/>
  <c r="V267" i="1"/>
  <c r="X266" i="1"/>
  <c r="X265" i="1"/>
  <c r="AF265" i="1"/>
  <c r="W264" i="1"/>
  <c r="AF264" i="1"/>
  <c r="AC263" i="1"/>
  <c r="X262" i="1"/>
  <c r="W262" i="1"/>
  <c r="AC261" i="1"/>
  <c r="W261" i="1"/>
  <c r="AD260" i="1"/>
  <c r="X260" i="1"/>
  <c r="W260" i="1"/>
  <c r="V259" i="1"/>
  <c r="V257" i="1"/>
  <c r="AF256" i="1"/>
  <c r="W255" i="1"/>
  <c r="AF254" i="1"/>
  <c r="W253" i="1"/>
  <c r="V253" i="1"/>
  <c r="AB252" i="1"/>
  <c r="AF252" i="1"/>
  <c r="AC251" i="1"/>
  <c r="X250" i="1"/>
  <c r="AB250" i="1"/>
  <c r="AF250" i="1"/>
  <c r="AC249" i="1"/>
  <c r="V249" i="1"/>
  <c r="X244" i="1"/>
  <c r="V244" i="1"/>
  <c r="AB243" i="1"/>
  <c r="AF242" i="1"/>
  <c r="AC239" i="1"/>
  <c r="V239" i="1"/>
  <c r="X238" i="1"/>
  <c r="W237" i="1"/>
  <c r="W236" i="1"/>
  <c r="W233" i="1"/>
  <c r="Y232" i="1"/>
  <c r="X231" i="1"/>
  <c r="V230" i="1"/>
  <c r="Y229" i="1"/>
  <c r="AB229" i="1"/>
  <c r="AF229" i="1"/>
  <c r="V228" i="1"/>
  <c r="X227" i="1"/>
  <c r="W227" i="1"/>
  <c r="AF227" i="1"/>
  <c r="AF225" i="1"/>
  <c r="X224" i="1"/>
  <c r="V223" i="1"/>
  <c r="X222" i="1"/>
  <c r="AF222" i="1"/>
  <c r="AC221" i="1"/>
  <c r="V221" i="1"/>
  <c r="X220" i="1"/>
  <c r="AF220" i="1"/>
  <c r="V219" i="1"/>
  <c r="V217" i="1"/>
  <c r="Y216" i="1"/>
  <c r="AC215" i="1"/>
  <c r="X214" i="1"/>
  <c r="AC213" i="1"/>
  <c r="Y211" i="1"/>
  <c r="W210" i="1"/>
  <c r="AD206" i="1"/>
  <c r="X206" i="1"/>
  <c r="Y205" i="1"/>
  <c r="AD204" i="1"/>
  <c r="X204" i="1"/>
  <c r="W204" i="1"/>
  <c r="Y203" i="1"/>
  <c r="V203" i="1"/>
  <c r="AF202" i="1"/>
  <c r="AF201" i="1"/>
  <c r="Y199" i="1"/>
  <c r="X198" i="1"/>
  <c r="AC197" i="1"/>
  <c r="X196" i="1"/>
  <c r="Y195" i="1"/>
  <c r="W194" i="1"/>
  <c r="X193" i="1"/>
  <c r="X192" i="1"/>
  <c r="X190" i="1"/>
  <c r="AF186" i="1"/>
  <c r="X185" i="1"/>
  <c r="W185" i="1"/>
  <c r="W184" i="1"/>
  <c r="AB182" i="1"/>
  <c r="V181" i="1"/>
  <c r="Y180" i="1"/>
  <c r="AF162" i="1"/>
  <c r="Y161" i="1"/>
  <c r="X157" i="1"/>
  <c r="AF155" i="1"/>
  <c r="AD154" i="1"/>
  <c r="X153" i="1"/>
  <c r="AF153" i="1"/>
  <c r="AF152" i="1"/>
  <c r="X149" i="1"/>
  <c r="AC148" i="1"/>
  <c r="AF147" i="1"/>
  <c r="AC146" i="1"/>
  <c r="AD144" i="1"/>
  <c r="AF143" i="1"/>
  <c r="V142" i="1"/>
  <c r="AD141" i="1"/>
  <c r="AF140" i="1"/>
  <c r="X139" i="1"/>
  <c r="X137" i="1"/>
  <c r="AF133" i="1"/>
  <c r="X131" i="1"/>
  <c r="Y130" i="1"/>
  <c r="Y127" i="1"/>
  <c r="X126" i="1"/>
  <c r="AD125" i="1"/>
  <c r="AF124" i="1"/>
  <c r="AF123" i="1"/>
  <c r="AF122" i="1"/>
  <c r="V119" i="1"/>
  <c r="AC118" i="1"/>
  <c r="AF118" i="1"/>
  <c r="AF114" i="1"/>
  <c r="X113" i="1"/>
  <c r="AF113" i="1"/>
  <c r="Y112" i="1"/>
  <c r="AD111" i="1"/>
  <c r="AC106" i="1"/>
  <c r="AF106" i="1"/>
  <c r="X104" i="1"/>
  <c r="AD102" i="1"/>
  <c r="AD101" i="1"/>
  <c r="AF98" i="1"/>
  <c r="AB92" i="1"/>
  <c r="W91" i="1"/>
  <c r="AB87" i="1"/>
  <c r="AF86" i="1"/>
  <c r="AC83" i="1"/>
  <c r="X74" i="1"/>
  <c r="AC71" i="1"/>
  <c r="AB70" i="1"/>
  <c r="AF70" i="1"/>
  <c r="AF66" i="1"/>
  <c r="AC65" i="1"/>
  <c r="V65" i="1"/>
  <c r="Y63" i="1"/>
  <c r="AC60" i="1"/>
  <c r="AF55" i="1"/>
  <c r="AF54" i="1"/>
  <c r="AC52" i="1"/>
  <c r="AC50" i="1"/>
  <c r="AF49" i="1"/>
  <c r="AC44" i="1"/>
  <c r="X43" i="1"/>
  <c r="Y40" i="1"/>
  <c r="AC40" i="1"/>
  <c r="X39" i="1"/>
  <c r="AD34" i="1"/>
  <c r="X34" i="1"/>
  <c r="AD33" i="1"/>
  <c r="AF33" i="1"/>
  <c r="AF31" i="1"/>
  <c r="V28" i="1"/>
  <c r="AF27" i="1"/>
  <c r="Y25" i="1"/>
  <c r="AF25" i="1"/>
  <c r="AF23" i="1"/>
  <c r="Y22" i="1"/>
  <c r="AF22" i="1"/>
  <c r="AD21" i="1"/>
  <c r="AF19" i="1"/>
  <c r="W17" i="1"/>
  <c r="AF17" i="1"/>
  <c r="AC16" i="1"/>
  <c r="X15" i="1"/>
  <c r="Y14" i="1"/>
  <c r="X14" i="1"/>
  <c r="AC13" i="1"/>
  <c r="AC12" i="1"/>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D102" i="4"/>
  <c r="L102" i="4" s="1"/>
  <c r="D103" i="4"/>
  <c r="D104" i="4"/>
  <c r="L43" i="4"/>
  <c r="G103" i="4"/>
  <c r="G104" i="4"/>
  <c r="G105" i="4"/>
  <c r="G106" i="4"/>
  <c r="G107" i="4"/>
  <c r="G108" i="4"/>
  <c r="G109" i="4"/>
  <c r="G110" i="4"/>
  <c r="L110" i="4" s="1"/>
  <c r="I2919" i="1"/>
  <c r="D16" i="14"/>
  <c r="D17" i="14"/>
  <c r="D18" i="14"/>
  <c r="F18" i="14" s="1"/>
  <c r="K18" i="14" s="1"/>
  <c r="D19" i="14"/>
  <c r="F19" i="14" s="1"/>
  <c r="K19" i="14" s="1"/>
  <c r="D20" i="14"/>
  <c r="F20" i="14" s="1"/>
  <c r="K20" i="14" s="1"/>
  <c r="D21" i="14"/>
  <c r="F21" i="14" s="1"/>
  <c r="K21" i="14" s="1"/>
  <c r="D22" i="14"/>
  <c r="F22" i="14" s="1"/>
  <c r="K22" i="14" s="1"/>
  <c r="D23" i="14"/>
  <c r="F23" i="14" s="1"/>
  <c r="K23" i="14" s="1"/>
  <c r="D24" i="14"/>
  <c r="F24" i="14" s="1"/>
  <c r="K24" i="14" s="1"/>
  <c r="D25" i="14"/>
  <c r="F25" i="14" s="1"/>
  <c r="K25" i="14" s="1"/>
  <c r="D26" i="14"/>
  <c r="F26" i="14" s="1"/>
  <c r="K26" i="14" s="1"/>
  <c r="D27" i="14"/>
  <c r="F27" i="14" s="1"/>
  <c r="K27" i="14" s="1"/>
  <c r="K47" i="11"/>
  <c r="L47" i="11"/>
  <c r="M47" i="11" s="1"/>
  <c r="O47" i="11"/>
  <c r="K48" i="11"/>
  <c r="L48" i="11"/>
  <c r="M48" i="11" s="1"/>
  <c r="O48" i="11"/>
  <c r="K49" i="11"/>
  <c r="L49" i="11"/>
  <c r="M49" i="11" s="1"/>
  <c r="O49" i="11"/>
  <c r="K50" i="11"/>
  <c r="L50" i="11"/>
  <c r="M50" i="11" s="1"/>
  <c r="O50" i="11"/>
  <c r="O51" i="11"/>
  <c r="K52" i="11"/>
  <c r="L52" i="11"/>
  <c r="M52" i="11" s="1"/>
  <c r="O52" i="11"/>
  <c r="K53" i="11"/>
  <c r="L53" i="11"/>
  <c r="M53" i="11" s="1"/>
  <c r="O53" i="11"/>
  <c r="O54" i="11"/>
  <c r="O55" i="11"/>
  <c r="K56" i="11"/>
  <c r="L56" i="11"/>
  <c r="M56" i="11" s="1"/>
  <c r="O56" i="11"/>
  <c r="O57" i="11"/>
  <c r="O58" i="11"/>
  <c r="K59" i="11"/>
  <c r="L59" i="11"/>
  <c r="M59" i="11" s="1"/>
  <c r="O59" i="11"/>
  <c r="O60" i="11"/>
  <c r="O61" i="11"/>
  <c r="O62" i="11"/>
  <c r="K63" i="11"/>
  <c r="L63" i="11"/>
  <c r="M63" i="11" s="1"/>
  <c r="O63" i="11"/>
  <c r="O64" i="11"/>
  <c r="O65" i="11"/>
  <c r="K66" i="11"/>
  <c r="L66" i="11"/>
  <c r="M66" i="11" s="1"/>
  <c r="O66" i="11"/>
  <c r="K67" i="11"/>
  <c r="L67" i="11"/>
  <c r="M67" i="11" s="1"/>
  <c r="O67" i="11"/>
  <c r="L68" i="11"/>
  <c r="M68" i="11" s="1"/>
  <c r="O68" i="11"/>
  <c r="K69" i="11"/>
  <c r="L69" i="11"/>
  <c r="M69" i="11" s="1"/>
  <c r="O69" i="11"/>
  <c r="K70" i="11"/>
  <c r="L70" i="11"/>
  <c r="M70" i="11" s="1"/>
  <c r="O70" i="11"/>
  <c r="K71" i="11"/>
  <c r="L71" i="11"/>
  <c r="M71" i="11" s="1"/>
  <c r="O71" i="11"/>
  <c r="G63" i="11"/>
  <c r="I63" i="11" s="1"/>
  <c r="N63" i="11" s="1"/>
  <c r="G64" i="11"/>
  <c r="I64" i="11" s="1"/>
  <c r="N64" i="11" s="1"/>
  <c r="G65" i="11"/>
  <c r="I65" i="11" s="1"/>
  <c r="N65" i="11" s="1"/>
  <c r="G66" i="11"/>
  <c r="I66" i="11" s="1"/>
  <c r="N66" i="11" s="1"/>
  <c r="G47" i="11"/>
  <c r="I47" i="11" s="1"/>
  <c r="N47" i="11" s="1"/>
  <c r="G48" i="11"/>
  <c r="I48" i="11" s="1"/>
  <c r="N48" i="11" s="1"/>
  <c r="G49" i="11"/>
  <c r="I49" i="11" s="1"/>
  <c r="N49" i="11" s="1"/>
  <c r="G50" i="11"/>
  <c r="I50" i="11" s="1"/>
  <c r="N50" i="11" s="1"/>
  <c r="G51" i="11"/>
  <c r="I51" i="11" s="1"/>
  <c r="N51" i="11" s="1"/>
  <c r="G52" i="11"/>
  <c r="I52" i="11" s="1"/>
  <c r="N52" i="11" s="1"/>
  <c r="G53" i="11"/>
  <c r="I53" i="11" s="1"/>
  <c r="N53" i="11" s="1"/>
  <c r="G54" i="11"/>
  <c r="I54" i="11" s="1"/>
  <c r="N54" i="11" s="1"/>
  <c r="G55" i="11"/>
  <c r="I55" i="11" s="1"/>
  <c r="N55" i="11" s="1"/>
  <c r="G56" i="11"/>
  <c r="I56" i="11" s="1"/>
  <c r="N56" i="11" s="1"/>
  <c r="G57" i="11"/>
  <c r="I57" i="11" s="1"/>
  <c r="N57" i="11" s="1"/>
  <c r="G58" i="11"/>
  <c r="I58" i="11" s="1"/>
  <c r="N58" i="11" s="1"/>
  <c r="G59" i="11"/>
  <c r="I59" i="11" s="1"/>
  <c r="N59" i="11" s="1"/>
  <c r="G60" i="11"/>
  <c r="I60" i="11" s="1"/>
  <c r="N60" i="11" s="1"/>
  <c r="G61" i="11"/>
  <c r="I61" i="11" s="1"/>
  <c r="N61" i="11" s="1"/>
  <c r="G62" i="11"/>
  <c r="I62" i="11" s="1"/>
  <c r="N62" i="11" s="1"/>
  <c r="G19" i="11"/>
  <c r="G75" i="11"/>
  <c r="F14" i="14"/>
  <c r="K14" i="14" s="1"/>
  <c r="A1" i="1"/>
  <c r="G12" i="11"/>
  <c r="I12" i="11" s="1"/>
  <c r="N12" i="11" s="1"/>
  <c r="G13" i="11"/>
  <c r="G14" i="11"/>
  <c r="G15" i="11"/>
  <c r="L31" i="11"/>
  <c r="M31" i="11" s="1"/>
  <c r="L37" i="11"/>
  <c r="M37" i="11" s="1"/>
  <c r="L80" i="11"/>
  <c r="M80" i="11" s="1"/>
  <c r="L81" i="11"/>
  <c r="M81" i="11" s="1"/>
  <c r="L82" i="11"/>
  <c r="M82" i="11" s="1"/>
  <c r="L83" i="11"/>
  <c r="M83" i="11" s="1"/>
  <c r="L84" i="11"/>
  <c r="M84" i="11" s="1"/>
  <c r="L85" i="11"/>
  <c r="M85" i="11" s="1"/>
  <c r="L86" i="11"/>
  <c r="M86" i="11" s="1"/>
  <c r="L87" i="11"/>
  <c r="M87" i="11" s="1"/>
  <c r="L88" i="11"/>
  <c r="M88" i="11" s="1"/>
  <c r="L89" i="11"/>
  <c r="M89" i="11" s="1"/>
  <c r="L90" i="11"/>
  <c r="M90" i="11" s="1"/>
  <c r="L91" i="11"/>
  <c r="M91" i="11" s="1"/>
  <c r="L92" i="11"/>
  <c r="M92" i="11" s="1"/>
  <c r="L93" i="11"/>
  <c r="M93" i="11" s="1"/>
  <c r="L94" i="11"/>
  <c r="M94" i="11" s="1"/>
  <c r="L95" i="11"/>
  <c r="M95" i="11" s="1"/>
  <c r="L96" i="11"/>
  <c r="M96" i="11" s="1"/>
  <c r="L97" i="11"/>
  <c r="M97" i="11" s="1"/>
  <c r="L98" i="11"/>
  <c r="M98" i="11" s="1"/>
  <c r="L99" i="11"/>
  <c r="M99" i="11" s="1"/>
  <c r="L100" i="11"/>
  <c r="M100" i="11" s="1"/>
  <c r="L101" i="11"/>
  <c r="M101" i="11" s="1"/>
  <c r="L109" i="11"/>
  <c r="M109" i="11" s="1"/>
  <c r="L110" i="11"/>
  <c r="M110" i="11" s="1"/>
  <c r="L111" i="11"/>
  <c r="M111" i="11" s="1"/>
  <c r="L112" i="11"/>
  <c r="M112" i="11" s="1"/>
  <c r="L113" i="11"/>
  <c r="M113" i="11" s="1"/>
  <c r="L114" i="11"/>
  <c r="M114" i="11" s="1"/>
  <c r="L115" i="11"/>
  <c r="M115" i="11" s="1"/>
  <c r="L116" i="11"/>
  <c r="M116" i="11" s="1"/>
  <c r="L117" i="11"/>
  <c r="M117" i="11" s="1"/>
  <c r="L118" i="11"/>
  <c r="M118" i="11" s="1"/>
  <c r="L119" i="11"/>
  <c r="M119" i="11" s="1"/>
  <c r="L120" i="11"/>
  <c r="M120" i="11" s="1"/>
  <c r="L121" i="11"/>
  <c r="M121" i="11" s="1"/>
  <c r="L122" i="11"/>
  <c r="M122" i="11" s="1"/>
  <c r="L123" i="11"/>
  <c r="M123" i="11" s="1"/>
  <c r="L124" i="11"/>
  <c r="M124" i="11" s="1"/>
  <c r="L125" i="11"/>
  <c r="M125" i="11" s="1"/>
  <c r="L126" i="11"/>
  <c r="M126" i="11" s="1"/>
  <c r="L127" i="11"/>
  <c r="M127" i="11" s="1"/>
  <c r="L128" i="11"/>
  <c r="M128" i="11" s="1"/>
  <c r="L129" i="11"/>
  <c r="M129" i="11" s="1"/>
  <c r="L130" i="11"/>
  <c r="M130" i="11" s="1"/>
  <c r="L131" i="11"/>
  <c r="M131" i="11" s="1"/>
  <c r="L132" i="11"/>
  <c r="M132" i="11" s="1"/>
  <c r="L133" i="11"/>
  <c r="M133" i="11" s="1"/>
  <c r="L134" i="11"/>
  <c r="M134" i="11" s="1"/>
  <c r="L135" i="11"/>
  <c r="M135" i="11" s="1"/>
  <c r="L136" i="11"/>
  <c r="M136" i="11" s="1"/>
  <c r="L137" i="11"/>
  <c r="M137" i="11" s="1"/>
  <c r="G11" i="11"/>
  <c r="C11" i="8"/>
  <c r="D11" i="8"/>
  <c r="C12" i="8"/>
  <c r="D12" i="8" s="1"/>
  <c r="C13" i="8"/>
  <c r="D13" i="8" s="1"/>
  <c r="C14" i="8"/>
  <c r="D14" i="8" s="1"/>
  <c r="C15" i="8"/>
  <c r="D15" i="8" s="1"/>
  <c r="C16" i="8"/>
  <c r="D16" i="8" s="1"/>
  <c r="C17" i="8"/>
  <c r="D17" i="8" s="1"/>
  <c r="C21" i="8"/>
  <c r="D21" i="8" s="1"/>
  <c r="C22" i="8"/>
  <c r="D22" i="8" s="1"/>
  <c r="C23" i="8"/>
  <c r="D23" i="8" s="1"/>
  <c r="C24" i="8"/>
  <c r="D24" i="8" s="1"/>
  <c r="C25" i="8"/>
  <c r="D25" i="8" s="1"/>
  <c r="G26" i="8"/>
  <c r="C26" i="8"/>
  <c r="D26" i="8" s="1"/>
  <c r="G27" i="8"/>
  <c r="C27" i="8"/>
  <c r="D27" i="8" s="1"/>
  <c r="G31" i="8"/>
  <c r="C31" i="8"/>
  <c r="D31" i="8" s="1"/>
  <c r="G32" i="8"/>
  <c r="C32" i="8"/>
  <c r="D32" i="8" s="1"/>
  <c r="G33" i="8"/>
  <c r="C33" i="8"/>
  <c r="D33" i="8" s="1"/>
  <c r="G34" i="8"/>
  <c r="C34" i="8"/>
  <c r="D34" i="8" s="1"/>
  <c r="G35" i="8"/>
  <c r="C35" i="8"/>
  <c r="D35" i="8" s="1"/>
  <c r="G36" i="8"/>
  <c r="C36" i="8"/>
  <c r="D36" i="8" s="1"/>
  <c r="G37" i="8"/>
  <c r="C37" i="8"/>
  <c r="D37" i="8"/>
  <c r="C42" i="8"/>
  <c r="D42" i="8" s="1"/>
  <c r="C43" i="8"/>
  <c r="D43" i="8" s="1"/>
  <c r="C44" i="8"/>
  <c r="D44" i="8" s="1"/>
  <c r="C45" i="8"/>
  <c r="D45" i="8" s="1"/>
  <c r="C46" i="8"/>
  <c r="D46" i="8" s="1"/>
  <c r="G47" i="8"/>
  <c r="C47" i="8"/>
  <c r="D47" i="8" s="1"/>
  <c r="G48" i="8"/>
  <c r="C48" i="8"/>
  <c r="D48" i="8" s="1"/>
  <c r="K34" i="14"/>
  <c r="K35" i="14"/>
  <c r="K36" i="14"/>
  <c r="K37" i="14"/>
  <c r="K38" i="14"/>
  <c r="K39" i="14"/>
  <c r="K40" i="14"/>
  <c r="K41" i="14"/>
  <c r="K42" i="14"/>
  <c r="K43" i="14"/>
  <c r="K44" i="14"/>
  <c r="K31" i="14"/>
  <c r="K32" i="14"/>
  <c r="K30" i="14"/>
  <c r="K33" i="14"/>
  <c r="K52" i="14"/>
  <c r="K53" i="14"/>
  <c r="K54" i="14"/>
  <c r="K55" i="14"/>
  <c r="K56" i="14"/>
  <c r="K57" i="14"/>
  <c r="K58" i="14"/>
  <c r="K59" i="14"/>
  <c r="K60" i="14"/>
  <c r="K61" i="14"/>
  <c r="K62" i="14"/>
  <c r="K63" i="14"/>
  <c r="K64" i="14"/>
  <c r="K48" i="14"/>
  <c r="K49" i="14"/>
  <c r="K50" i="14"/>
  <c r="K51" i="14"/>
  <c r="K65" i="14"/>
  <c r="D105" i="4"/>
  <c r="D107" i="4"/>
  <c r="D106" i="4"/>
  <c r="D108" i="4"/>
  <c r="D109" i="4"/>
  <c r="A1" i="6"/>
  <c r="G16" i="11"/>
  <c r="G17" i="11"/>
  <c r="G21" i="11"/>
  <c r="G22" i="11"/>
  <c r="I22" i="11" s="1"/>
  <c r="N22" i="11" s="1"/>
  <c r="G23" i="11"/>
  <c r="I23" i="11" s="1"/>
  <c r="N23" i="11" s="1"/>
  <c r="G24" i="11"/>
  <c r="I24" i="11" s="1"/>
  <c r="N24" i="11" s="1"/>
  <c r="G25" i="11"/>
  <c r="I25" i="11" s="1"/>
  <c r="N25" i="11" s="1"/>
  <c r="N26" i="11"/>
  <c r="G27" i="11"/>
  <c r="I27" i="11" s="1"/>
  <c r="N27" i="11" s="1"/>
  <c r="G28" i="11"/>
  <c r="I28" i="11" s="1"/>
  <c r="N28" i="11" s="1"/>
  <c r="G29" i="11"/>
  <c r="I29" i="11" s="1"/>
  <c r="N29" i="11" s="1"/>
  <c r="G30" i="11"/>
  <c r="I30" i="11" s="1"/>
  <c r="N30" i="11" s="1"/>
  <c r="G31" i="11"/>
  <c r="I31" i="11" s="1"/>
  <c r="N31" i="11" s="1"/>
  <c r="G32" i="11"/>
  <c r="I32" i="11" s="1"/>
  <c r="N32" i="11" s="1"/>
  <c r="G33" i="11"/>
  <c r="I33" i="11" s="1"/>
  <c r="N33" i="11" s="1"/>
  <c r="G34" i="11"/>
  <c r="I34" i="11" s="1"/>
  <c r="N34" i="11" s="1"/>
  <c r="G35" i="11"/>
  <c r="I35" i="11" s="1"/>
  <c r="N35" i="11" s="1"/>
  <c r="G36" i="11"/>
  <c r="I36" i="11" s="1"/>
  <c r="N36" i="11" s="1"/>
  <c r="G37" i="11"/>
  <c r="I37" i="11" s="1"/>
  <c r="N37" i="11" s="1"/>
  <c r="G38" i="11"/>
  <c r="I38" i="11" s="1"/>
  <c r="N38" i="11" s="1"/>
  <c r="G39" i="11"/>
  <c r="I39" i="11" s="1"/>
  <c r="N39" i="11" s="1"/>
  <c r="G40" i="11"/>
  <c r="I40" i="11" s="1"/>
  <c r="N40" i="11" s="1"/>
  <c r="G41" i="11"/>
  <c r="I41" i="11" s="1"/>
  <c r="N41" i="11" s="1"/>
  <c r="G42" i="11"/>
  <c r="I42" i="11" s="1"/>
  <c r="N42" i="11" s="1"/>
  <c r="G43" i="11"/>
  <c r="I43" i="11" s="1"/>
  <c r="N43" i="11" s="1"/>
  <c r="G44" i="11"/>
  <c r="I44" i="11" s="1"/>
  <c r="N44" i="11" s="1"/>
  <c r="G45" i="11"/>
  <c r="I45" i="11" s="1"/>
  <c r="N45" i="11" s="1"/>
  <c r="G46" i="11"/>
  <c r="I46" i="11" s="1"/>
  <c r="N46" i="11" s="1"/>
  <c r="G67" i="11"/>
  <c r="I67" i="11" s="1"/>
  <c r="N67" i="11" s="1"/>
  <c r="G68" i="11"/>
  <c r="I68" i="11" s="1"/>
  <c r="N68" i="11" s="1"/>
  <c r="G69" i="11"/>
  <c r="I69" i="11" s="1"/>
  <c r="N69" i="11" s="1"/>
  <c r="G70" i="11"/>
  <c r="I70" i="11" s="1"/>
  <c r="N70" i="11" s="1"/>
  <c r="G71" i="11"/>
  <c r="I71" i="11" s="1"/>
  <c r="N71" i="11" s="1"/>
  <c r="A1" i="30"/>
  <c r="A2" i="30"/>
  <c r="O23" i="11" s="1"/>
  <c r="A3" i="30"/>
  <c r="O137" i="11"/>
  <c r="G137" i="11"/>
  <c r="K137" i="11"/>
  <c r="O136" i="11"/>
  <c r="G136" i="11"/>
  <c r="K136" i="11"/>
  <c r="O135" i="11"/>
  <c r="G135" i="11"/>
  <c r="K135" i="11"/>
  <c r="O134" i="11"/>
  <c r="G134" i="11"/>
  <c r="I134" i="11" s="1"/>
  <c r="N134" i="11" s="1"/>
  <c r="K134" i="11"/>
  <c r="O133" i="11"/>
  <c r="G133" i="11"/>
  <c r="I133" i="11" s="1"/>
  <c r="N133" i="11" s="1"/>
  <c r="K133" i="11"/>
  <c r="O132" i="11"/>
  <c r="G132" i="11"/>
  <c r="I132" i="11" s="1"/>
  <c r="N132" i="11" s="1"/>
  <c r="K132" i="11"/>
  <c r="O131" i="11"/>
  <c r="G131" i="11"/>
  <c r="I131" i="11" s="1"/>
  <c r="N131" i="11" s="1"/>
  <c r="K131" i="11"/>
  <c r="O130" i="11"/>
  <c r="G130" i="11"/>
  <c r="I130" i="11" s="1"/>
  <c r="N130" i="11" s="1"/>
  <c r="K130" i="11"/>
  <c r="O129" i="11"/>
  <c r="G129" i="11"/>
  <c r="I129" i="11" s="1"/>
  <c r="N129" i="11" s="1"/>
  <c r="K129" i="11"/>
  <c r="O128" i="11"/>
  <c r="G128" i="11"/>
  <c r="I128" i="11" s="1"/>
  <c r="N128" i="11" s="1"/>
  <c r="K128" i="11"/>
  <c r="O127" i="11"/>
  <c r="G127" i="11"/>
  <c r="I127" i="11" s="1"/>
  <c r="N127" i="11" s="1"/>
  <c r="K127" i="11"/>
  <c r="O126" i="11"/>
  <c r="G126" i="11"/>
  <c r="K126" i="11"/>
  <c r="O125" i="11"/>
  <c r="G125" i="11"/>
  <c r="K125" i="11"/>
  <c r="O124" i="11"/>
  <c r="G124" i="11"/>
  <c r="K124" i="11"/>
  <c r="O123" i="11"/>
  <c r="G123" i="11"/>
  <c r="K123" i="11"/>
  <c r="O122" i="11"/>
  <c r="G122" i="11"/>
  <c r="K122" i="11"/>
  <c r="O121" i="11"/>
  <c r="G121" i="11"/>
  <c r="I121" i="11" s="1"/>
  <c r="N121" i="11"/>
  <c r="K121" i="11"/>
  <c r="O120" i="11"/>
  <c r="G120" i="11"/>
  <c r="I120" i="11" s="1"/>
  <c r="N120" i="11"/>
  <c r="K120" i="11"/>
  <c r="O119" i="11"/>
  <c r="G119" i="11"/>
  <c r="I119" i="11" s="1"/>
  <c r="N119" i="11"/>
  <c r="K119" i="11"/>
  <c r="O118" i="11"/>
  <c r="G118" i="11"/>
  <c r="K118" i="11"/>
  <c r="O117" i="11"/>
  <c r="G117" i="11"/>
  <c r="K117" i="11"/>
  <c r="O116" i="11"/>
  <c r="G116" i="11"/>
  <c r="K116" i="11"/>
  <c r="O115" i="11"/>
  <c r="G115" i="11"/>
  <c r="K115" i="11"/>
  <c r="O114" i="11"/>
  <c r="G114" i="11"/>
  <c r="K114" i="11"/>
  <c r="O113" i="11"/>
  <c r="G113" i="11"/>
  <c r="K113" i="11"/>
  <c r="O112" i="11"/>
  <c r="G112" i="11"/>
  <c r="K112" i="11"/>
  <c r="O111" i="11"/>
  <c r="G111" i="11"/>
  <c r="K111" i="11"/>
  <c r="O110" i="11"/>
  <c r="G110" i="11"/>
  <c r="K110" i="11"/>
  <c r="O109" i="11"/>
  <c r="G109" i="11"/>
  <c r="K109" i="11"/>
  <c r="O108" i="11"/>
  <c r="G108" i="11"/>
  <c r="O107" i="11"/>
  <c r="G107" i="11"/>
  <c r="O106" i="11"/>
  <c r="G106" i="11"/>
  <c r="O105" i="11"/>
  <c r="G105" i="11"/>
  <c r="I105" i="11" s="1"/>
  <c r="O101" i="11"/>
  <c r="G101" i="11"/>
  <c r="K101" i="11"/>
  <c r="O100" i="11"/>
  <c r="G100" i="11"/>
  <c r="I100" i="11" s="1"/>
  <c r="N100" i="11"/>
  <c r="K100" i="11"/>
  <c r="O99" i="11"/>
  <c r="G99" i="11"/>
  <c r="I99" i="11" s="1"/>
  <c r="N99" i="11"/>
  <c r="K99" i="11"/>
  <c r="O98" i="11"/>
  <c r="G98" i="11"/>
  <c r="I98" i="11" s="1"/>
  <c r="N98" i="11"/>
  <c r="K98" i="11"/>
  <c r="O97" i="11"/>
  <c r="G97" i="11"/>
  <c r="I97" i="11" s="1"/>
  <c r="N97" i="11"/>
  <c r="K97" i="11"/>
  <c r="O96" i="11"/>
  <c r="G96" i="11"/>
  <c r="K96" i="11"/>
  <c r="O95" i="11"/>
  <c r="G95" i="11"/>
  <c r="K95" i="11"/>
  <c r="O94" i="11"/>
  <c r="G94" i="11"/>
  <c r="K94" i="11"/>
  <c r="O93" i="11"/>
  <c r="G93" i="11"/>
  <c r="K93" i="11"/>
  <c r="O92" i="11"/>
  <c r="G92" i="11"/>
  <c r="K92" i="11"/>
  <c r="O91" i="11"/>
  <c r="G91" i="11"/>
  <c r="K91" i="11"/>
  <c r="O90" i="11"/>
  <c r="G90" i="11"/>
  <c r="K90" i="11"/>
  <c r="O89" i="11"/>
  <c r="G89" i="11"/>
  <c r="K89" i="11"/>
  <c r="O88" i="11"/>
  <c r="G88" i="11"/>
  <c r="K88" i="11"/>
  <c r="O87" i="11"/>
  <c r="G87" i="11"/>
  <c r="K87" i="11"/>
  <c r="O86" i="11"/>
  <c r="G86" i="11"/>
  <c r="K86" i="11"/>
  <c r="O85" i="11"/>
  <c r="G85" i="11"/>
  <c r="K85" i="11"/>
  <c r="O84" i="11"/>
  <c r="G84" i="11"/>
  <c r="I84" i="11" s="1"/>
  <c r="N84" i="11"/>
  <c r="K84" i="11"/>
  <c r="O83" i="11"/>
  <c r="G83" i="11"/>
  <c r="K83" i="11"/>
  <c r="O82" i="11"/>
  <c r="G82" i="11"/>
  <c r="K82" i="11"/>
  <c r="O81" i="11"/>
  <c r="G81" i="11"/>
  <c r="K81" i="11"/>
  <c r="O80" i="11"/>
  <c r="G80" i="11"/>
  <c r="K80" i="11"/>
  <c r="O79" i="11"/>
  <c r="G79" i="11"/>
  <c r="O78" i="11"/>
  <c r="G78" i="11"/>
  <c r="O77" i="11"/>
  <c r="G77" i="11"/>
  <c r="O76" i="11"/>
  <c r="G76" i="11"/>
  <c r="O21" i="11"/>
  <c r="O22" i="11"/>
  <c r="K24" i="11"/>
  <c r="O24" i="11"/>
  <c r="O25" i="11"/>
  <c r="O26" i="11"/>
  <c r="O27" i="11"/>
  <c r="O28" i="11"/>
  <c r="O29" i="11"/>
  <c r="K30" i="11"/>
  <c r="L30" i="11"/>
  <c r="M30" i="11" s="1"/>
  <c r="O30" i="11"/>
  <c r="K31" i="11"/>
  <c r="O31" i="11"/>
  <c r="O32" i="11"/>
  <c r="O33" i="11"/>
  <c r="K34" i="11"/>
  <c r="O34" i="11"/>
  <c r="O35" i="11"/>
  <c r="K36" i="11"/>
  <c r="O36" i="11"/>
  <c r="K37" i="11"/>
  <c r="O37" i="11"/>
  <c r="O38" i="11"/>
  <c r="O39" i="11"/>
  <c r="O40" i="11"/>
  <c r="O41" i="11"/>
  <c r="O42" i="11"/>
  <c r="O43" i="11"/>
  <c r="O44" i="11"/>
  <c r="O45" i="11"/>
  <c r="O46" i="11"/>
  <c r="I14" i="30"/>
  <c r="J14" i="30" s="1"/>
  <c r="I15" i="30"/>
  <c r="J15" i="30" s="1"/>
  <c r="I16" i="30"/>
  <c r="J16" i="30" s="1"/>
  <c r="I17" i="30"/>
  <c r="J17" i="30" s="1"/>
  <c r="I19" i="30"/>
  <c r="J19" i="30" s="1"/>
  <c r="I20" i="30"/>
  <c r="J20" i="30" s="1"/>
  <c r="I21" i="30"/>
  <c r="J21" i="30" s="1"/>
  <c r="I22" i="30"/>
  <c r="J22" i="30" s="1"/>
  <c r="I23" i="30"/>
  <c r="J23" i="30" s="1"/>
  <c r="H118" i="4"/>
  <c r="H119" i="4"/>
  <c r="H120" i="4"/>
  <c r="H121" i="4"/>
  <c r="H122" i="4"/>
  <c r="H123" i="4"/>
  <c r="G115" i="4"/>
  <c r="L115" i="4" s="1"/>
  <c r="G114" i="4"/>
  <c r="L114" i="4" s="1"/>
  <c r="G113" i="4"/>
  <c r="L113" i="4" s="1"/>
  <c r="G112" i="4"/>
  <c r="L112" i="4" s="1"/>
  <c r="G111" i="4"/>
  <c r="L111" i="4" s="1"/>
  <c r="G119" i="4"/>
  <c r="G120" i="4"/>
  <c r="G121" i="4"/>
  <c r="G122" i="4"/>
  <c r="G123" i="4"/>
  <c r="G124" i="4"/>
  <c r="H124" i="4"/>
  <c r="G125" i="4"/>
  <c r="H125" i="4"/>
  <c r="G126" i="4"/>
  <c r="H126" i="4"/>
  <c r="G127" i="4"/>
  <c r="H127" i="4"/>
  <c r="G116" i="4"/>
  <c r="L116" i="4" s="1"/>
  <c r="G117" i="4"/>
  <c r="L117" i="4" s="1"/>
  <c r="G118" i="4"/>
  <c r="J48" i="8"/>
  <c r="J47" i="8"/>
  <c r="J37" i="8"/>
  <c r="J36" i="8"/>
  <c r="J35" i="8"/>
  <c r="J34" i="8"/>
  <c r="J33" i="8"/>
  <c r="J32" i="8"/>
  <c r="J31" i="8"/>
  <c r="J27" i="8"/>
  <c r="J26" i="8"/>
  <c r="I11" i="30"/>
  <c r="J11" i="30" s="1"/>
  <c r="I12" i="30"/>
  <c r="J12" i="30" s="1"/>
  <c r="I13" i="30"/>
  <c r="J13" i="30" s="1"/>
  <c r="B2" i="9"/>
  <c r="B3" i="9"/>
  <c r="A3" i="9"/>
  <c r="A2" i="9"/>
  <c r="A1" i="9"/>
  <c r="G30" i="9"/>
  <c r="A27" i="9"/>
  <c r="A26" i="9"/>
  <c r="A18" i="9"/>
  <c r="A15" i="9"/>
  <c r="B2" i="14"/>
  <c r="B3" i="14"/>
  <c r="A3" i="14"/>
  <c r="A2" i="14"/>
  <c r="A1" i="14"/>
  <c r="C2" i="30"/>
  <c r="C3" i="30"/>
  <c r="B2" i="8"/>
  <c r="B3" i="8"/>
  <c r="A3" i="8"/>
  <c r="A2" i="8"/>
  <c r="A1" i="8"/>
  <c r="C2" i="4"/>
  <c r="C3" i="4"/>
  <c r="A3" i="4"/>
  <c r="A2" i="4"/>
  <c r="A1" i="4"/>
  <c r="B2" i="5"/>
  <c r="B3" i="5"/>
  <c r="A3" i="5"/>
  <c r="A2" i="5"/>
  <c r="B2" i="29"/>
  <c r="B3" i="29"/>
  <c r="D2" i="11"/>
  <c r="B3" i="11"/>
  <c r="A3" i="11"/>
  <c r="A2" i="11"/>
  <c r="A1" i="11"/>
  <c r="E2" i="1"/>
  <c r="E3" i="1"/>
  <c r="A3" i="1"/>
  <c r="A2" i="1"/>
  <c r="A3" i="6"/>
  <c r="B3" i="6"/>
  <c r="B2" i="6"/>
  <c r="A2" i="6"/>
  <c r="A25" i="9"/>
  <c r="A1" i="5"/>
  <c r="C5" i="30"/>
  <c r="C6" i="30"/>
  <c r="C7" i="30"/>
  <c r="B7" i="8"/>
  <c r="B6" i="8"/>
  <c r="B5" i="8"/>
  <c r="B5" i="14"/>
  <c r="B6" i="14"/>
  <c r="B7" i="14"/>
  <c r="B7" i="11"/>
  <c r="B6" i="11"/>
  <c r="B5" i="11"/>
  <c r="A13" i="9"/>
  <c r="C7" i="9"/>
  <c r="C6" i="9"/>
  <c r="C5" i="9"/>
  <c r="G5" i="1"/>
  <c r="G6" i="1"/>
  <c r="G7" i="1"/>
  <c r="G25" i="8"/>
  <c r="G21" i="8"/>
  <c r="G24" i="8"/>
  <c r="G23" i="8"/>
  <c r="G22" i="8"/>
  <c r="L24" i="11"/>
  <c r="M24" i="11" s="1"/>
  <c r="L34" i="11"/>
  <c r="M34" i="11" s="1"/>
  <c r="L36" i="11"/>
  <c r="M36" i="11" s="1"/>
  <c r="J46" i="8"/>
  <c r="J42" i="8"/>
  <c r="J23" i="8"/>
  <c r="J44" i="8"/>
  <c r="J45" i="8"/>
  <c r="K68" i="11"/>
  <c r="AT222" i="1"/>
  <c r="AT131" i="1"/>
  <c r="O16" i="11" l="1"/>
  <c r="O20" i="11"/>
  <c r="L126" i="4"/>
  <c r="L124" i="4"/>
  <c r="AT35" i="1"/>
  <c r="AT141" i="1"/>
  <c r="AT38" i="1"/>
  <c r="O15" i="11"/>
  <c r="AT20" i="1"/>
  <c r="AT277" i="1"/>
  <c r="AT324" i="1"/>
  <c r="O14" i="11"/>
  <c r="E25" i="9"/>
  <c r="AT303" i="1"/>
  <c r="AT138" i="1"/>
  <c r="AT45" i="1"/>
  <c r="AT23" i="1"/>
  <c r="AT368" i="1"/>
  <c r="AT235" i="1"/>
  <c r="AT158" i="1"/>
  <c r="AT43" i="1"/>
  <c r="O17" i="11"/>
  <c r="AT355" i="1"/>
  <c r="AT253" i="1"/>
  <c r="AT103" i="1"/>
  <c r="AT30" i="1"/>
  <c r="AT18" i="1"/>
  <c r="AT288" i="1"/>
  <c r="AT207" i="1"/>
  <c r="AT118" i="1"/>
  <c r="AT32" i="1"/>
  <c r="H24" i="8"/>
  <c r="I24" i="8" s="1"/>
  <c r="O11" i="11"/>
  <c r="O19" i="11"/>
  <c r="I18" i="30"/>
  <c r="J18" i="30" s="1"/>
  <c r="AT328" i="1"/>
  <c r="AT149" i="1"/>
  <c r="AT69" i="1"/>
  <c r="AT26" i="1"/>
  <c r="AT11" i="1"/>
  <c r="AT249" i="1"/>
  <c r="AT191" i="1"/>
  <c r="AT87" i="1"/>
  <c r="AT13" i="1"/>
  <c r="L121" i="4"/>
  <c r="O18" i="11"/>
  <c r="N137" i="11"/>
  <c r="I137" i="11"/>
  <c r="O13" i="11"/>
  <c r="AT168" i="1"/>
  <c r="AT172" i="1"/>
  <c r="AT169" i="1"/>
  <c r="AT173" i="1"/>
  <c r="AT171" i="1"/>
  <c r="AT175" i="1"/>
  <c r="AT672" i="1"/>
  <c r="AT170" i="1"/>
  <c r="AT174" i="1"/>
  <c r="AT177" i="1"/>
  <c r="AT176" i="1"/>
  <c r="AT58" i="1"/>
  <c r="AT59" i="1"/>
  <c r="AT57" i="1"/>
  <c r="I16" i="11"/>
  <c r="N16" i="11" s="1"/>
  <c r="I19" i="11"/>
  <c r="N19" i="11" s="1"/>
  <c r="I101" i="11"/>
  <c r="N101" i="11" s="1"/>
  <c r="I15" i="11"/>
  <c r="I14" i="11"/>
  <c r="N14" i="11" s="1"/>
  <c r="I21" i="11"/>
  <c r="I17" i="11"/>
  <c r="N17" i="11" s="1"/>
  <c r="H33" i="8"/>
  <c r="I33" i="8" s="1"/>
  <c r="I11" i="11"/>
  <c r="N11" i="11" s="1"/>
  <c r="I13" i="11"/>
  <c r="N13" i="11" s="1"/>
  <c r="N105" i="11"/>
  <c r="L118" i="4"/>
  <c r="L107" i="4"/>
  <c r="I111" i="11"/>
  <c r="N111" i="11" s="1"/>
  <c r="I115" i="11"/>
  <c r="N115" i="11" s="1"/>
  <c r="I122" i="11"/>
  <c r="N122" i="11" s="1"/>
  <c r="I126" i="11"/>
  <c r="N126" i="11" s="1"/>
  <c r="I107" i="11"/>
  <c r="N107" i="11" s="1"/>
  <c r="I110" i="11"/>
  <c r="N110" i="11" s="1"/>
  <c r="I114" i="11"/>
  <c r="N114" i="11" s="1"/>
  <c r="I118" i="11"/>
  <c r="N118" i="11" s="1"/>
  <c r="I125" i="11"/>
  <c r="N125" i="11" s="1"/>
  <c r="I109" i="11"/>
  <c r="N109" i="11" s="1"/>
  <c r="I113" i="11"/>
  <c r="N113" i="11" s="1"/>
  <c r="I117" i="11"/>
  <c r="N117" i="11" s="1"/>
  <c r="I124" i="11"/>
  <c r="N124" i="11" s="1"/>
  <c r="I136" i="11"/>
  <c r="N136" i="11" s="1"/>
  <c r="I106" i="11"/>
  <c r="N106" i="11" s="1"/>
  <c r="I108" i="11"/>
  <c r="N108" i="11" s="1"/>
  <c r="I112" i="11"/>
  <c r="N112" i="11" s="1"/>
  <c r="I116" i="11"/>
  <c r="N116" i="11" s="1"/>
  <c r="I123" i="11"/>
  <c r="N123" i="11" s="1"/>
  <c r="I135" i="11"/>
  <c r="N135" i="11" s="1"/>
  <c r="I76" i="11"/>
  <c r="N76" i="11" s="1"/>
  <c r="I82" i="11"/>
  <c r="N82" i="11" s="1"/>
  <c r="I87" i="11"/>
  <c r="N87" i="11" s="1"/>
  <c r="I91" i="11"/>
  <c r="N91" i="11" s="1"/>
  <c r="I95" i="11"/>
  <c r="N95" i="11" s="1"/>
  <c r="I80" i="11"/>
  <c r="N80" i="11" s="1"/>
  <c r="I85" i="11"/>
  <c r="N85" i="11" s="1"/>
  <c r="I93" i="11"/>
  <c r="N93" i="11" s="1"/>
  <c r="I78" i="11"/>
  <c r="N78" i="11" s="1"/>
  <c r="I81" i="11"/>
  <c r="N81" i="11" s="1"/>
  <c r="I86" i="11"/>
  <c r="N86" i="11" s="1"/>
  <c r="I90" i="11"/>
  <c r="N90" i="11" s="1"/>
  <c r="I94" i="11"/>
  <c r="N94" i="11" s="1"/>
  <c r="I89" i="11"/>
  <c r="N89" i="11" s="1"/>
  <c r="I77" i="11"/>
  <c r="N77" i="11" s="1"/>
  <c r="I79" i="11"/>
  <c r="N79" i="11" s="1"/>
  <c r="I83" i="11"/>
  <c r="N83" i="11" s="1"/>
  <c r="I88" i="11"/>
  <c r="N88" i="11" s="1"/>
  <c r="I92" i="11"/>
  <c r="N92" i="11" s="1"/>
  <c r="I96" i="11"/>
  <c r="N96" i="11" s="1"/>
  <c r="I75" i="11"/>
  <c r="N75" i="11" s="1"/>
  <c r="L109" i="4"/>
  <c r="L44" i="4"/>
  <c r="L122" i="4"/>
  <c r="L105" i="4"/>
  <c r="L103" i="4"/>
  <c r="L127" i="4"/>
  <c r="L123" i="4"/>
  <c r="L104" i="4"/>
  <c r="AT376" i="1"/>
  <c r="AT346" i="1"/>
  <c r="AT297" i="1"/>
  <c r="AT238" i="1"/>
  <c r="AT121" i="1"/>
  <c r="AT312" i="1"/>
  <c r="AT369" i="1"/>
  <c r="AT337" i="1"/>
  <c r="AT320" i="1"/>
  <c r="AT284" i="1"/>
  <c r="AT273" i="1"/>
  <c r="AT214" i="1"/>
  <c r="AT178" i="1"/>
  <c r="AT115" i="1"/>
  <c r="AT85" i="1"/>
  <c r="AT56" i="1"/>
  <c r="AT353" i="1"/>
  <c r="AT307" i="1"/>
  <c r="AT268" i="1"/>
  <c r="AT245" i="1"/>
  <c r="AT231" i="1"/>
  <c r="AT212" i="1"/>
  <c r="AT199" i="1"/>
  <c r="AT165" i="1"/>
  <c r="AT146" i="1"/>
  <c r="AT130" i="1"/>
  <c r="AT104" i="1"/>
  <c r="AT68" i="1"/>
  <c r="J24" i="8"/>
  <c r="J25" i="8"/>
  <c r="O12" i="11"/>
  <c r="AT124" i="1"/>
  <c r="AT2820" i="1"/>
  <c r="AT2819" i="1"/>
  <c r="AT2809" i="1"/>
  <c r="AT2806" i="1"/>
  <c r="AT2794" i="1"/>
  <c r="AT2792" i="1"/>
  <c r="AT2790" i="1"/>
  <c r="AT2786" i="1"/>
  <c r="AT2781" i="1"/>
  <c r="AT2779" i="1"/>
  <c r="AT2774" i="1"/>
  <c r="AT2768" i="1"/>
  <c r="AT2764" i="1"/>
  <c r="AT2759" i="1"/>
  <c r="AT2754" i="1"/>
  <c r="AT2750" i="1"/>
  <c r="AT2749" i="1"/>
  <c r="AT2747" i="1"/>
  <c r="AT2741" i="1"/>
  <c r="AT2739" i="1"/>
  <c r="AT2731" i="1"/>
  <c r="AT2728" i="1"/>
  <c r="AT2724" i="1"/>
  <c r="AT2721" i="1"/>
  <c r="AT2719" i="1"/>
  <c r="AT2716" i="1"/>
  <c r="AT2713" i="1"/>
  <c r="AT2707" i="1"/>
  <c r="AT2705" i="1"/>
  <c r="AT2703" i="1"/>
  <c r="AT2700" i="1"/>
  <c r="AT2698" i="1"/>
  <c r="AT2695" i="1"/>
  <c r="AT2691" i="1"/>
  <c r="AT2689" i="1"/>
  <c r="AT2687" i="1"/>
  <c r="AT2684" i="1"/>
  <c r="AT2676" i="1"/>
  <c r="AT2671" i="1"/>
  <c r="AT2665" i="1"/>
  <c r="AT2661" i="1"/>
  <c r="AT2658" i="1"/>
  <c r="AT2654" i="1"/>
  <c r="AT2647" i="1"/>
  <c r="AT2646" i="1"/>
  <c r="AT2644" i="1"/>
  <c r="AT2642" i="1"/>
  <c r="AT2639" i="1"/>
  <c r="AT2630" i="1"/>
  <c r="AT2628" i="1"/>
  <c r="AT2626" i="1"/>
  <c r="AT2624" i="1"/>
  <c r="AT2622" i="1"/>
  <c r="AT2613" i="1"/>
  <c r="AT2609" i="1"/>
  <c r="AT2605" i="1"/>
  <c r="AT2596" i="1"/>
  <c r="AT2590" i="1"/>
  <c r="AT2588" i="1"/>
  <c r="AT2585" i="1"/>
  <c r="AT2578" i="1"/>
  <c r="AT2576" i="1"/>
  <c r="AT2572" i="1"/>
  <c r="AT2568" i="1"/>
  <c r="AT2566" i="1"/>
  <c r="AT2564" i="1"/>
  <c r="AT2553" i="1"/>
  <c r="AT2546" i="1"/>
  <c r="AT2545" i="1"/>
  <c r="AT2542" i="1"/>
  <c r="AT2541" i="1"/>
  <c r="AT2539" i="1"/>
  <c r="AT2537" i="1"/>
  <c r="AT2525" i="1"/>
  <c r="AT2517" i="1"/>
  <c r="AT2516" i="1"/>
  <c r="AT2514" i="1"/>
  <c r="AT2507" i="1"/>
  <c r="AT2500" i="1"/>
  <c r="AT2493" i="1"/>
  <c r="AT2487" i="1"/>
  <c r="AT2485" i="1"/>
  <c r="AT2479" i="1"/>
  <c r="AT2475" i="1"/>
  <c r="AT2471" i="1"/>
  <c r="AT2821" i="1"/>
  <c r="AT2817" i="1"/>
  <c r="AT2813" i="1"/>
  <c r="AT2804" i="1"/>
  <c r="AT2803" i="1"/>
  <c r="AT2802" i="1"/>
  <c r="AT2800" i="1"/>
  <c r="AT2796" i="1"/>
  <c r="AT2788" i="1"/>
  <c r="AT2784" i="1"/>
  <c r="AT2783" i="1"/>
  <c r="AT2778" i="1"/>
  <c r="AT2776" i="1"/>
  <c r="AT2769" i="1"/>
  <c r="AT2767" i="1"/>
  <c r="AT2752" i="1"/>
  <c r="AT2746" i="1"/>
  <c r="AT2743" i="1"/>
  <c r="AT2738" i="1"/>
  <c r="AT2735" i="1"/>
  <c r="AT2727" i="1"/>
  <c r="AT2725" i="1"/>
  <c r="AT2722" i="1"/>
  <c r="AT2714" i="1"/>
  <c r="AT2711" i="1"/>
  <c r="AT2709" i="1"/>
  <c r="AT2694" i="1"/>
  <c r="AT2690" i="1"/>
  <c r="AT2686" i="1"/>
  <c r="AT2682" i="1"/>
  <c r="AT2678" i="1"/>
  <c r="AT2675" i="1"/>
  <c r="AT2674" i="1"/>
  <c r="AT2668" i="1"/>
  <c r="AT2664" i="1"/>
  <c r="AT2657" i="1"/>
  <c r="AT2655" i="1"/>
  <c r="AT2653" i="1"/>
  <c r="AT2650" i="1"/>
  <c r="AT2643" i="1"/>
  <c r="AT2640" i="1"/>
  <c r="AT2631" i="1"/>
  <c r="AT2629" i="1"/>
  <c r="AT2625" i="1"/>
  <c r="AT2620" i="1"/>
  <c r="AT2616" i="1"/>
  <c r="AT2614" i="1"/>
  <c r="AT2608" i="1"/>
  <c r="AT2600" i="1"/>
  <c r="AT2597" i="1"/>
  <c r="AT2592" i="1"/>
  <c r="AT2589" i="1"/>
  <c r="AT2582" i="1"/>
  <c r="AT2580" i="1"/>
  <c r="AT2575" i="1"/>
  <c r="AT2573" i="1"/>
  <c r="AT2567" i="1"/>
  <c r="AT2563" i="1"/>
  <c r="AT2561" i="1"/>
  <c r="AT2559" i="1"/>
  <c r="AT2549" i="1"/>
  <c r="AT2548" i="1"/>
  <c r="AT2540" i="1"/>
  <c r="AT2535" i="1"/>
  <c r="AT2531" i="1"/>
  <c r="AT2529" i="1"/>
  <c r="AT2527" i="1"/>
  <c r="AT2526" i="1"/>
  <c r="AT2523" i="1"/>
  <c r="AT2521" i="1"/>
  <c r="AT2519" i="1"/>
  <c r="AT2512" i="1"/>
  <c r="AT2510" i="1"/>
  <c r="AT2503" i="1"/>
  <c r="AT2498" i="1"/>
  <c r="AT2496" i="1"/>
  <c r="AT2488" i="1"/>
  <c r="AT2486" i="1"/>
  <c r="AT2484" i="1"/>
  <c r="AT2481" i="1"/>
  <c r="AT2811" i="1"/>
  <c r="AT2810" i="1"/>
  <c r="AT2808" i="1"/>
  <c r="AT2807" i="1"/>
  <c r="AT2791" i="1"/>
  <c r="AT2785" i="1"/>
  <c r="AT2758" i="1"/>
  <c r="AT2756" i="1"/>
  <c r="AT2755" i="1"/>
  <c r="AT2729" i="1"/>
  <c r="AT2723" i="1"/>
  <c r="AT2708" i="1"/>
  <c r="AT2697" i="1"/>
  <c r="AT2683" i="1"/>
  <c r="AT2656" i="1"/>
  <c r="AT2652" i="1"/>
  <c r="AT2651" i="1"/>
  <c r="AT2649" i="1"/>
  <c r="AT2637" i="1"/>
  <c r="AT2635" i="1"/>
  <c r="AT2633" i="1"/>
  <c r="AT2618" i="1"/>
  <c r="AT2612" i="1"/>
  <c r="AT2610" i="1"/>
  <c r="AT2599" i="1"/>
  <c r="AT2598" i="1"/>
  <c r="AT2581" i="1"/>
  <c r="AT2579" i="1"/>
  <c r="AT2574" i="1"/>
  <c r="AT2565" i="1"/>
  <c r="AT2560" i="1"/>
  <c r="AT2557" i="1"/>
  <c r="AT2555" i="1"/>
  <c r="AT2554" i="1"/>
  <c r="AT2533" i="1"/>
  <c r="AT2532" i="1"/>
  <c r="AT2524" i="1"/>
  <c r="AT2511" i="1"/>
  <c r="AT2509" i="1"/>
  <c r="AT2508" i="1"/>
  <c r="AT2499" i="1"/>
  <c r="AT2497" i="1"/>
  <c r="AT2483" i="1"/>
  <c r="AT2480" i="1"/>
  <c r="AT2468" i="1"/>
  <c r="AT2439" i="1"/>
  <c r="AT2431" i="1"/>
  <c r="AT2429" i="1"/>
  <c r="AT2815" i="1"/>
  <c r="AT2812" i="1"/>
  <c r="AT2771" i="1"/>
  <c r="AT2762" i="1"/>
  <c r="AT2757" i="1"/>
  <c r="AT2740" i="1"/>
  <c r="AT2730" i="1"/>
  <c r="AT2701" i="1"/>
  <c r="AT2692" i="1"/>
  <c r="AT2677" i="1"/>
  <c r="AT2667" i="1"/>
  <c r="AT2638" i="1"/>
  <c r="AT2634" i="1"/>
  <c r="AT2627" i="1"/>
  <c r="AT2611" i="1"/>
  <c r="AT2601" i="1"/>
  <c r="AT2583" i="1"/>
  <c r="AT2536" i="1"/>
  <c r="AT2520" i="1"/>
  <c r="AT2501" i="1"/>
  <c r="AT2489" i="1"/>
  <c r="AT2473" i="1"/>
  <c r="AT2432" i="1"/>
  <c r="AT2816" i="1"/>
  <c r="AT2797" i="1"/>
  <c r="AT2789" i="1"/>
  <c r="AT2780" i="1"/>
  <c r="AT2770" i="1"/>
  <c r="AT2761" i="1"/>
  <c r="AT2744" i="1"/>
  <c r="AT2736" i="1"/>
  <c r="AT2733" i="1"/>
  <c r="AT2720" i="1"/>
  <c r="AT2712" i="1"/>
  <c r="AT2693" i="1"/>
  <c r="AT2680" i="1"/>
  <c r="AT2670" i="1"/>
  <c r="AT2660" i="1"/>
  <c r="AT2645" i="1"/>
  <c r="AT2607" i="1"/>
  <c r="AT2604" i="1"/>
  <c r="AT2602" i="1"/>
  <c r="AT2591" i="1"/>
  <c r="AT2584" i="1"/>
  <c r="AT2569" i="1"/>
  <c r="AT2550" i="1"/>
  <c r="AT2528" i="1"/>
  <c r="AT2818" i="1"/>
  <c r="AT2801" i="1"/>
  <c r="AT2799" i="1"/>
  <c r="AT2798" i="1"/>
  <c r="AT2782" i="1"/>
  <c r="AT2777" i="1"/>
  <c r="AT2775" i="1"/>
  <c r="AT2765" i="1"/>
  <c r="AT2753" i="1"/>
  <c r="AT2751" i="1"/>
  <c r="AT2737" i="1"/>
  <c r="AT2706" i="1"/>
  <c r="AT2704" i="1"/>
  <c r="AT2696" i="1"/>
  <c r="AT2681" i="1"/>
  <c r="AT2679" i="1"/>
  <c r="AT2672" i="1"/>
  <c r="AT2663" i="1"/>
  <c r="AT2648" i="1"/>
  <c r="AT2641" i="1"/>
  <c r="AT2619" i="1"/>
  <c r="AT2617" i="1"/>
  <c r="AT2595" i="1"/>
  <c r="AT2593" i="1"/>
  <c r="AT2586" i="1"/>
  <c r="AT2577" i="1"/>
  <c r="AT2570" i="1"/>
  <c r="AT2558" i="1"/>
  <c r="AT2556" i="1"/>
  <c r="AT2551" i="1"/>
  <c r="AT2543" i="1"/>
  <c r="AT2538" i="1"/>
  <c r="AT2530" i="1"/>
  <c r="AT2515" i="1"/>
  <c r="AT2506" i="1"/>
  <c r="AT2504" i="1"/>
  <c r="AT2469" i="1"/>
  <c r="AT2433" i="1"/>
  <c r="AT2814" i="1"/>
  <c r="AT2793" i="1"/>
  <c r="AT2772" i="1"/>
  <c r="AT2763" i="1"/>
  <c r="AT2760" i="1"/>
  <c r="AT2732" i="1"/>
  <c r="AT2717" i="1"/>
  <c r="AT2710" i="1"/>
  <c r="AT2699" i="1"/>
  <c r="AT2685" i="1"/>
  <c r="AT2669" i="1"/>
  <c r="AT2666" i="1"/>
  <c r="AT2636" i="1"/>
  <c r="AT2632" i="1"/>
  <c r="AT2621" i="1"/>
  <c r="AT2603" i="1"/>
  <c r="AT2562" i="1"/>
  <c r="AT2547" i="1"/>
  <c r="AT2534" i="1"/>
  <c r="AT2518" i="1"/>
  <c r="AT2491" i="1"/>
  <c r="AT2482" i="1"/>
  <c r="AT2470" i="1"/>
  <c r="AT2430" i="1"/>
  <c r="AT2805" i="1"/>
  <c r="AT2795" i="1"/>
  <c r="AT2787" i="1"/>
  <c r="AT2773" i="1"/>
  <c r="AT2766" i="1"/>
  <c r="AT2745" i="1"/>
  <c r="AT2742" i="1"/>
  <c r="AT2734" i="1"/>
  <c r="AT2726" i="1"/>
  <c r="AT2718" i="1"/>
  <c r="AT2702" i="1"/>
  <c r="AT2688" i="1"/>
  <c r="AT2673" i="1"/>
  <c r="AT2662" i="1"/>
  <c r="AT2659" i="1"/>
  <c r="AT2623" i="1"/>
  <c r="AT2615" i="1"/>
  <c r="AT2606" i="1"/>
  <c r="AT2594" i="1"/>
  <c r="AT2587" i="1"/>
  <c r="AT2571" i="1"/>
  <c r="AT2552" i="1"/>
  <c r="AT2544" i="1"/>
  <c r="AT2522" i="1"/>
  <c r="AT2502" i="1"/>
  <c r="AT2490" i="1"/>
  <c r="AT2478" i="1"/>
  <c r="AT2477" i="1"/>
  <c r="AT2476" i="1"/>
  <c r="AT2474" i="1"/>
  <c r="AT2472" i="1"/>
  <c r="AT2513" i="1"/>
  <c r="AT2505" i="1"/>
  <c r="AT2495" i="1"/>
  <c r="AT2494" i="1"/>
  <c r="AT2492" i="1"/>
  <c r="AT326" i="1"/>
  <c r="AT275" i="1"/>
  <c r="AT187" i="1"/>
  <c r="AT91" i="1"/>
  <c r="AT64" i="1"/>
  <c r="AT361" i="1"/>
  <c r="AT280" i="1"/>
  <c r="AT247" i="1"/>
  <c r="AT233" i="1"/>
  <c r="AT220" i="1"/>
  <c r="AT203" i="1"/>
  <c r="AT180" i="1"/>
  <c r="AT156" i="1"/>
  <c r="AT137" i="1"/>
  <c r="AT114" i="1"/>
  <c r="AT73" i="1"/>
  <c r="J14" i="8"/>
  <c r="AT360" i="1"/>
  <c r="AT332" i="1"/>
  <c r="AT309" i="1"/>
  <c r="AT279" i="1"/>
  <c r="AT256" i="1"/>
  <c r="AT166" i="1"/>
  <c r="AT133" i="1"/>
  <c r="AT111" i="1"/>
  <c r="AT83" i="1"/>
  <c r="AT51" i="1"/>
  <c r="AT344" i="1"/>
  <c r="AT294" i="1"/>
  <c r="AT252" i="1"/>
  <c r="AT243" i="1"/>
  <c r="AT224" i="1"/>
  <c r="AT209" i="1"/>
  <c r="AT197" i="1"/>
  <c r="AT159" i="1"/>
  <c r="AT144" i="1"/>
  <c r="AT125" i="1"/>
  <c r="AT93" i="1"/>
  <c r="J22" i="8"/>
  <c r="O75" i="11"/>
  <c r="I86" i="30"/>
  <c r="J86" i="30" s="1"/>
  <c r="H22" i="8"/>
  <c r="I22" i="8" s="1"/>
  <c r="H25" i="8"/>
  <c r="I25" i="8" s="1"/>
  <c r="H26" i="8"/>
  <c r="I26" i="8" s="1"/>
  <c r="H23" i="8"/>
  <c r="I23" i="8" s="1"/>
  <c r="AT370" i="1"/>
  <c r="AT359" i="1"/>
  <c r="AT345" i="1"/>
  <c r="AT331" i="1"/>
  <c r="AT321" i="1"/>
  <c r="AT304" i="1"/>
  <c r="AT295" i="1"/>
  <c r="AT278" i="1"/>
  <c r="AT274" i="1"/>
  <c r="AT254" i="1"/>
  <c r="AT184" i="1"/>
  <c r="AT162" i="1"/>
  <c r="AT132" i="1"/>
  <c r="AT119" i="1"/>
  <c r="AT106" i="1"/>
  <c r="AT88" i="1"/>
  <c r="AT74" i="1"/>
  <c r="AT61" i="1"/>
  <c r="AT50" i="1"/>
  <c r="AT34" i="1"/>
  <c r="AT24" i="1"/>
  <c r="AT19" i="1"/>
  <c r="AT374" i="1"/>
  <c r="AT358" i="1"/>
  <c r="AT343" i="1"/>
  <c r="AT308" i="1"/>
  <c r="AT289" i="1"/>
  <c r="AT269" i="1"/>
  <c r="AT250" i="1"/>
  <c r="AT246" i="1"/>
  <c r="AT236" i="1"/>
  <c r="AT232" i="1"/>
  <c r="AT223" i="1"/>
  <c r="AT219" i="1"/>
  <c r="AT208" i="1"/>
  <c r="AT202" i="1"/>
  <c r="AT193" i="1"/>
  <c r="AT179" i="1"/>
  <c r="AT152" i="1"/>
  <c r="AT143" i="1"/>
  <c r="AT134" i="1"/>
  <c r="AT120" i="1"/>
  <c r="AT105" i="1"/>
  <c r="AT90" i="1"/>
  <c r="AT71" i="1"/>
  <c r="AT42" i="1"/>
  <c r="AT28" i="1"/>
  <c r="AT10" i="1"/>
  <c r="J21" i="8"/>
  <c r="AT211" i="1"/>
  <c r="AT271" i="1"/>
  <c r="AT322" i="1"/>
  <c r="AT377" i="1"/>
  <c r="AT362" i="1"/>
  <c r="AT351" i="1"/>
  <c r="AT335" i="1"/>
  <c r="AT327" i="1"/>
  <c r="AT319" i="1"/>
  <c r="AT302" i="1"/>
  <c r="AT283" i="1"/>
  <c r="AT276" i="1"/>
  <c r="AT257" i="1"/>
  <c r="AT239" i="1"/>
  <c r="AT213" i="1"/>
  <c r="AT194" i="1"/>
  <c r="AT167" i="1"/>
  <c r="AT147" i="1"/>
  <c r="AT135" i="1"/>
  <c r="AT129" i="1"/>
  <c r="AT112" i="1"/>
  <c r="AT97" i="1"/>
  <c r="AT84" i="1"/>
  <c r="AT65" i="1"/>
  <c r="AT52" i="1"/>
  <c r="AT44" i="1"/>
  <c r="AT29" i="1"/>
  <c r="AT21" i="1"/>
  <c r="AT14" i="1"/>
  <c r="AT367" i="1"/>
  <c r="AT352" i="1"/>
  <c r="AT313" i="1"/>
  <c r="AT301" i="1"/>
  <c r="AT282" i="1"/>
  <c r="AT255" i="1"/>
  <c r="AT248" i="1"/>
  <c r="AT244" i="1"/>
  <c r="AT234" i="1"/>
  <c r="AT230" i="1"/>
  <c r="AT221" i="1"/>
  <c r="AT210" i="1"/>
  <c r="AT206" i="1"/>
  <c r="AT198" i="1"/>
  <c r="AT186" i="1"/>
  <c r="AT160" i="1"/>
  <c r="AT157" i="1"/>
  <c r="AT145" i="1"/>
  <c r="AT140" i="1"/>
  <c r="AT126" i="1"/>
  <c r="AT117" i="1"/>
  <c r="AT102" i="1"/>
  <c r="AT82" i="1"/>
  <c r="AT63" i="1"/>
  <c r="AT33" i="1"/>
  <c r="AT108" i="1"/>
  <c r="AT2467" i="1"/>
  <c r="AT2464" i="1"/>
  <c r="AT2462" i="1"/>
  <c r="AT2458" i="1"/>
  <c r="AT2452" i="1"/>
  <c r="AT2442" i="1"/>
  <c r="AT2440" i="1"/>
  <c r="AT2423" i="1"/>
  <c r="AT2417" i="1"/>
  <c r="AT2413" i="1"/>
  <c r="AT2410" i="1"/>
  <c r="AT2406" i="1"/>
  <c r="AT2404" i="1"/>
  <c r="AT2402" i="1"/>
  <c r="AT2392" i="1"/>
  <c r="AT2390" i="1"/>
  <c r="AT2385" i="1"/>
  <c r="AT2382" i="1"/>
  <c r="AT2380" i="1"/>
  <c r="AT2377" i="1"/>
  <c r="AT2372" i="1"/>
  <c r="AT2364" i="1"/>
  <c r="AT2362" i="1"/>
  <c r="AT2357" i="1"/>
  <c r="AT2353" i="1"/>
  <c r="AT2351" i="1"/>
  <c r="AT2347" i="1"/>
  <c r="AT2344" i="1"/>
  <c r="AT2342" i="1"/>
  <c r="AT2340" i="1"/>
  <c r="AT2335" i="1"/>
  <c r="AT2327" i="1"/>
  <c r="AT2320" i="1"/>
  <c r="AT2317" i="1"/>
  <c r="AT2314" i="1"/>
  <c r="AT2313" i="1"/>
  <c r="AT2308" i="1"/>
  <c r="AT2302" i="1"/>
  <c r="AT2300" i="1"/>
  <c r="AT2295" i="1"/>
  <c r="AT2286" i="1"/>
  <c r="AT2284" i="1"/>
  <c r="AT2283" i="1"/>
  <c r="AT2276" i="1"/>
  <c r="AT2271" i="1"/>
  <c r="AT2268" i="1"/>
  <c r="AT2265" i="1"/>
  <c r="AT2261" i="1"/>
  <c r="AT2254" i="1"/>
  <c r="AT2253" i="1"/>
  <c r="AT2251" i="1"/>
  <c r="AT2248" i="1"/>
  <c r="AT2245" i="1"/>
  <c r="AT2243" i="1"/>
  <c r="AT2240" i="1"/>
  <c r="AT2234" i="1"/>
  <c r="AT2229" i="1"/>
  <c r="AT2226" i="1"/>
  <c r="AT2224" i="1"/>
  <c r="AT2223" i="1"/>
  <c r="AT2222" i="1"/>
  <c r="AT2219" i="1"/>
  <c r="AT2212" i="1"/>
  <c r="AT2205" i="1"/>
  <c r="AT2201" i="1"/>
  <c r="AT2199" i="1"/>
  <c r="AT2192" i="1"/>
  <c r="AT2188" i="1"/>
  <c r="AT2185" i="1"/>
  <c r="AT2182" i="1"/>
  <c r="AT2180" i="1"/>
  <c r="AT2175" i="1"/>
  <c r="AT2171" i="1"/>
  <c r="AT2170" i="1"/>
  <c r="AT2167" i="1"/>
  <c r="AT2165" i="1"/>
  <c r="AT2161" i="1"/>
  <c r="AT2159" i="1"/>
  <c r="AT2157" i="1"/>
  <c r="AT2459" i="1"/>
  <c r="AT2451" i="1"/>
  <c r="AT2449" i="1"/>
  <c r="AT2445" i="1"/>
  <c r="AT2443" i="1"/>
  <c r="AT2441" i="1"/>
  <c r="AT2428" i="1"/>
  <c r="AT2424" i="1"/>
  <c r="AT2422" i="1"/>
  <c r="AT2418" i="1"/>
  <c r="AT2414" i="1"/>
  <c r="AT2412" i="1"/>
  <c r="AT2411" i="1"/>
  <c r="AT2403" i="1"/>
  <c r="AT2401" i="1"/>
  <c r="AT2399" i="1"/>
  <c r="AT2398" i="1"/>
  <c r="AT2396" i="1"/>
  <c r="AT2394" i="1"/>
  <c r="AT2388" i="1"/>
  <c r="AT2386" i="1"/>
  <c r="AT2383" i="1"/>
  <c r="AT2381" i="1"/>
  <c r="AT2378" i="1"/>
  <c r="AT2368" i="1"/>
  <c r="AT2366" i="1"/>
  <c r="AT2346" i="1"/>
  <c r="AT2345" i="1"/>
  <c r="AT2343" i="1"/>
  <c r="AT2339" i="1"/>
  <c r="AT2336" i="1"/>
  <c r="AT2331" i="1"/>
  <c r="AT2328" i="1"/>
  <c r="AT2324" i="1"/>
  <c r="AT2319" i="1"/>
  <c r="AT2318" i="1"/>
  <c r="AT2316" i="1"/>
  <c r="AT2310" i="1"/>
  <c r="AT2303" i="1"/>
  <c r="AT2296" i="1"/>
  <c r="AT2294" i="1"/>
  <c r="AT2293" i="1"/>
  <c r="AT2292" i="1"/>
  <c r="AT2290" i="1"/>
  <c r="AT2287" i="1"/>
  <c r="AT2281" i="1"/>
  <c r="AT2278" i="1"/>
  <c r="AT2275" i="1"/>
  <c r="AT2273" i="1"/>
  <c r="AT2272" i="1"/>
  <c r="AT2264" i="1"/>
  <c r="AT2263" i="1"/>
  <c r="AT2262" i="1"/>
  <c r="AT2257" i="1"/>
  <c r="AT2256" i="1"/>
  <c r="AT2252" i="1"/>
  <c r="AT2249" i="1"/>
  <c r="AT2244" i="1"/>
  <c r="AT2241" i="1"/>
  <c r="AT2236" i="1"/>
  <c r="AT2233" i="1"/>
  <c r="AT2231" i="1"/>
  <c r="AT2228" i="1"/>
  <c r="AT2227" i="1"/>
  <c r="AT2218" i="1"/>
  <c r="AT2216" i="1"/>
  <c r="AT2213" i="1"/>
  <c r="AT2210" i="1"/>
  <c r="AT2209" i="1"/>
  <c r="AT2206" i="1"/>
  <c r="AT2200" i="1"/>
  <c r="AT2198" i="1"/>
  <c r="AT2196" i="1"/>
  <c r="AT2193" i="1"/>
  <c r="AT2191" i="1"/>
  <c r="AT2186" i="1"/>
  <c r="AT2183" i="1"/>
  <c r="AT2181" i="1"/>
  <c r="AT2179" i="1"/>
  <c r="AT2178" i="1"/>
  <c r="AT2168" i="1"/>
  <c r="AT2166" i="1"/>
  <c r="AT2160" i="1"/>
  <c r="AT2158" i="1"/>
  <c r="AT2156" i="1"/>
  <c r="AT2465" i="1"/>
  <c r="AT2460" i="1"/>
  <c r="AT2456" i="1"/>
  <c r="AT2454" i="1"/>
  <c r="AT2453" i="1"/>
  <c r="AT2450" i="1"/>
  <c r="AT2438" i="1"/>
  <c r="AT2436" i="1"/>
  <c r="AT2435" i="1"/>
  <c r="AT2434" i="1"/>
  <c r="AT2421" i="1"/>
  <c r="AT2419" i="1"/>
  <c r="AT2416" i="1"/>
  <c r="AT2415" i="1"/>
  <c r="AT2393" i="1"/>
  <c r="AT2389" i="1"/>
  <c r="AT2370" i="1"/>
  <c r="AT2365" i="1"/>
  <c r="AT2361" i="1"/>
  <c r="AT2359" i="1"/>
  <c r="AT2329" i="1"/>
  <c r="AT2326" i="1"/>
  <c r="AT2311" i="1"/>
  <c r="AT2307" i="1"/>
  <c r="AT2306" i="1"/>
  <c r="AT2305" i="1"/>
  <c r="AT2291" i="1"/>
  <c r="AT2279" i="1"/>
  <c r="AT2259" i="1"/>
  <c r="AT2258" i="1"/>
  <c r="AT2255" i="1"/>
  <c r="AT2250" i="1"/>
  <c r="AT2232" i="1"/>
  <c r="AT2220" i="1"/>
  <c r="AT2217" i="1"/>
  <c r="AT2194" i="1"/>
  <c r="AT2187" i="1"/>
  <c r="AT2177" i="1"/>
  <c r="AT2151" i="1"/>
  <c r="AT2144" i="1"/>
  <c r="AT2141" i="1"/>
  <c r="AT2140" i="1"/>
  <c r="AT2135" i="1"/>
  <c r="AT2133" i="1"/>
  <c r="AT2131" i="1"/>
  <c r="AT2126" i="1"/>
  <c r="AT2124" i="1"/>
  <c r="AT2116" i="1"/>
  <c r="AT2113" i="1"/>
  <c r="AT2109" i="1"/>
  <c r="AT2090" i="1"/>
  <c r="AT2088" i="1"/>
  <c r="AT2086" i="1"/>
  <c r="AT2083" i="1"/>
  <c r="AT2073" i="1"/>
  <c r="AT2070" i="1"/>
  <c r="AT2066" i="1"/>
  <c r="AT2062" i="1"/>
  <c r="AT2058" i="1"/>
  <c r="AT2054" i="1"/>
  <c r="AT2050" i="1"/>
  <c r="AT2046" i="1"/>
  <c r="AT2043" i="1"/>
  <c r="AT2041" i="1"/>
  <c r="AT2039" i="1"/>
  <c r="AT2035" i="1"/>
  <c r="AT2033" i="1"/>
  <c r="AT2029" i="1"/>
  <c r="AT2027" i="1"/>
  <c r="AT2026" i="1"/>
  <c r="AT2023" i="1"/>
  <c r="AT2021" i="1"/>
  <c r="AT2017" i="1"/>
  <c r="AT2008" i="1"/>
  <c r="AT1998" i="1"/>
  <c r="AT1990" i="1"/>
  <c r="AT1983" i="1"/>
  <c r="AT1981" i="1"/>
  <c r="AT1975" i="1"/>
  <c r="AT1973" i="1"/>
  <c r="AT1968" i="1"/>
  <c r="AT1966" i="1"/>
  <c r="AT1961" i="1"/>
  <c r="AT1958" i="1"/>
  <c r="AT1949" i="1"/>
  <c r="AT2466" i="1"/>
  <c r="AT2461" i="1"/>
  <c r="AT2457" i="1"/>
  <c r="AT2455" i="1"/>
  <c r="AT2444" i="1"/>
  <c r="AT2437" i="1"/>
  <c r="AT2420" i="1"/>
  <c r="AT2405" i="1"/>
  <c r="AT2400" i="1"/>
  <c r="AT2397" i="1"/>
  <c r="AT2371" i="1"/>
  <c r="AT2369" i="1"/>
  <c r="AT2360" i="1"/>
  <c r="AT2358" i="1"/>
  <c r="AT2352" i="1"/>
  <c r="AT2330" i="1"/>
  <c r="AT2325" i="1"/>
  <c r="AT2315" i="1"/>
  <c r="AT2312" i="1"/>
  <c r="AT2304" i="1"/>
  <c r="AT2301" i="1"/>
  <c r="AT2280" i="1"/>
  <c r="AT2270" i="1"/>
  <c r="AT2269" i="1"/>
  <c r="AT2260" i="1"/>
  <c r="AT2247" i="1"/>
  <c r="AT2246" i="1"/>
  <c r="AT2235" i="1"/>
  <c r="AT2221" i="1"/>
  <c r="AT2195" i="1"/>
  <c r="AT2184" i="1"/>
  <c r="AT2176" i="1"/>
  <c r="AT2153" i="1"/>
  <c r="AT2148" i="1"/>
  <c r="AT2145" i="1"/>
  <c r="AT2139" i="1"/>
  <c r="AT2137" i="1"/>
  <c r="AT2134" i="1"/>
  <c r="AT2132" i="1"/>
  <c r="AT2127" i="1"/>
  <c r="AT2121" i="1"/>
  <c r="AT2117" i="1"/>
  <c r="AT2114" i="1"/>
  <c r="AT2111" i="1"/>
  <c r="AT2107" i="1"/>
  <c r="AT2104" i="1"/>
  <c r="AT2102" i="1"/>
  <c r="AT2094" i="1"/>
  <c r="AT2092" i="1"/>
  <c r="AT2087" i="1"/>
  <c r="AT2085" i="1"/>
  <c r="AT2082" i="1"/>
  <c r="AT2080" i="1"/>
  <c r="AT2079" i="1"/>
  <c r="AT2074" i="1"/>
  <c r="AT2072" i="1"/>
  <c r="AT2068" i="1"/>
  <c r="AT2063" i="1"/>
  <c r="AT2061" i="1"/>
  <c r="AT2057" i="1"/>
  <c r="AT2055" i="1"/>
  <c r="AT2053" i="1"/>
  <c r="AT2052" i="1"/>
  <c r="AT2051" i="1"/>
  <c r="AT2047" i="1"/>
  <c r="AT2040" i="1"/>
  <c r="AT2037" i="1"/>
  <c r="AT2034" i="1"/>
  <c r="AT2031" i="1"/>
  <c r="AT2030" i="1"/>
  <c r="AT2028" i="1"/>
  <c r="AT2025" i="1"/>
  <c r="AT2020" i="1"/>
  <c r="AT2018" i="1"/>
  <c r="AT2016" i="1"/>
  <c r="AT2011" i="1"/>
  <c r="AT2004" i="1"/>
  <c r="AT2003" i="1"/>
  <c r="AT2001" i="1"/>
  <c r="AT1993" i="1"/>
  <c r="AT1991" i="1"/>
  <c r="AT1989" i="1"/>
  <c r="AT1984" i="1"/>
  <c r="AT1980" i="1"/>
  <c r="AT1963" i="1"/>
  <c r="AT1956" i="1"/>
  <c r="AT1952" i="1"/>
  <c r="AT1951" i="1"/>
  <c r="AT1948" i="1"/>
  <c r="AT2409" i="1"/>
  <c r="AT2407" i="1"/>
  <c r="AT2391" i="1"/>
  <c r="AT2367" i="1"/>
  <c r="AT2350" i="1"/>
  <c r="AT2349" i="1"/>
  <c r="AT2337" i="1"/>
  <c r="AT2334" i="1"/>
  <c r="AT2332" i="1"/>
  <c r="AT2321" i="1"/>
  <c r="AT2297" i="1"/>
  <c r="AT2242" i="1"/>
  <c r="AT2147" i="1"/>
  <c r="AT2143" i="1"/>
  <c r="AT2122" i="1"/>
  <c r="AT2110" i="1"/>
  <c r="AT2105" i="1"/>
  <c r="AT2101" i="1"/>
  <c r="AT2099" i="1"/>
  <c r="AT2071" i="1"/>
  <c r="AT2059" i="1"/>
  <c r="AT2056" i="1"/>
  <c r="AT2049" i="1"/>
  <c r="AT2048" i="1"/>
  <c r="AT2044" i="1"/>
  <c r="AT2022" i="1"/>
  <c r="AT2009" i="1"/>
  <c r="AT1974" i="1"/>
  <c r="AT1967" i="1"/>
  <c r="AT1957" i="1"/>
  <c r="AT1945" i="1"/>
  <c r="AT1944" i="1"/>
  <c r="AT1941" i="1"/>
  <c r="AT1940" i="1"/>
  <c r="AT1938" i="1"/>
  <c r="AT1937" i="1"/>
  <c r="AT1936" i="1"/>
  <c r="AT1931" i="1"/>
  <c r="AT1922" i="1"/>
  <c r="AT1914" i="1"/>
  <c r="AT1909" i="1"/>
  <c r="AT1905" i="1"/>
  <c r="AT1902" i="1"/>
  <c r="AT1898" i="1"/>
  <c r="AT1893" i="1"/>
  <c r="AT1889" i="1"/>
  <c r="AT1887" i="1"/>
  <c r="AT1883" i="1"/>
  <c r="AT1881" i="1"/>
  <c r="AT1873" i="1"/>
  <c r="AT1871" i="1"/>
  <c r="AT1869" i="1"/>
  <c r="AT1866" i="1"/>
  <c r="AT1863" i="1"/>
  <c r="AT1859" i="1"/>
  <c r="AT1851" i="1"/>
  <c r="AT1844" i="1"/>
  <c r="AT1841" i="1"/>
  <c r="AT1837" i="1"/>
  <c r="AT1835" i="1"/>
  <c r="AT1833" i="1"/>
  <c r="AT1827" i="1"/>
  <c r="AT1825" i="1"/>
  <c r="AT1822" i="1"/>
  <c r="AT1815" i="1"/>
  <c r="AT1810" i="1"/>
  <c r="AT1806" i="1"/>
  <c r="AT1803" i="1"/>
  <c r="AT1798" i="1"/>
  <c r="AT1792" i="1"/>
  <c r="AT1790" i="1"/>
  <c r="AT1789" i="1"/>
  <c r="AT1786" i="1"/>
  <c r="AT1782" i="1"/>
  <c r="AT1779" i="1"/>
  <c r="AT1777" i="1"/>
  <c r="AT1773" i="1"/>
  <c r="AT1767" i="1"/>
  <c r="AT1765" i="1"/>
  <c r="AT1755" i="1"/>
  <c r="AT1745" i="1"/>
  <c r="AT1741" i="1"/>
  <c r="AT1735" i="1"/>
  <c r="AT1731" i="1"/>
  <c r="AT1729" i="1"/>
  <c r="AT1726" i="1"/>
  <c r="AT1725" i="1"/>
  <c r="AT1719" i="1"/>
  <c r="AT1716" i="1"/>
  <c r="AT1712" i="1"/>
  <c r="AT1710" i="1"/>
  <c r="AT1708" i="1"/>
  <c r="AT1706" i="1"/>
  <c r="AT1705" i="1"/>
  <c r="AT1703" i="1"/>
  <c r="AT1695" i="1"/>
  <c r="AT1693" i="1"/>
  <c r="AT1691" i="1"/>
  <c r="AT1688" i="1"/>
  <c r="AT1680" i="1"/>
  <c r="AT1679" i="1"/>
  <c r="AT1675" i="1"/>
  <c r="AT1670" i="1"/>
  <c r="AT1667" i="1"/>
  <c r="AT1665" i="1"/>
  <c r="AT1660" i="1"/>
  <c r="AT1649" i="1"/>
  <c r="AT1644" i="1"/>
  <c r="AT1643" i="1"/>
  <c r="AT1642" i="1"/>
  <c r="AT1640" i="1"/>
  <c r="AT1626" i="1"/>
  <c r="AT1622" i="1"/>
  <c r="AT1617" i="1"/>
  <c r="AT1615" i="1"/>
  <c r="AT1613" i="1"/>
  <c r="AT1607" i="1"/>
  <c r="AT1603" i="1"/>
  <c r="AT1602" i="1"/>
  <c r="AT1601" i="1"/>
  <c r="AT1593" i="1"/>
  <c r="AT1590" i="1"/>
  <c r="AT1589" i="1"/>
  <c r="AT1587" i="1"/>
  <c r="AT1584" i="1"/>
  <c r="AT1582" i="1"/>
  <c r="AT1575" i="1"/>
  <c r="AT1569" i="1"/>
  <c r="AT1565" i="1"/>
  <c r="AT1564" i="1"/>
  <c r="AT1562" i="1"/>
  <c r="AT1560" i="1"/>
  <c r="AT1556" i="1"/>
  <c r="AT1553" i="1"/>
  <c r="AT1551" i="1"/>
  <c r="AT1546" i="1"/>
  <c r="AT1542" i="1"/>
  <c r="AT1541" i="1"/>
  <c r="AT1535" i="1"/>
  <c r="AT1530" i="1"/>
  <c r="AT1528" i="1"/>
  <c r="AT1525" i="1"/>
  <c r="AT1521" i="1"/>
  <c r="AT1516" i="1"/>
  <c r="AT1515" i="1"/>
  <c r="AT1510" i="1"/>
  <c r="AT1500" i="1"/>
  <c r="AT1495" i="1"/>
  <c r="AT1490" i="1"/>
  <c r="AT1489" i="1"/>
  <c r="AT1486" i="1"/>
  <c r="AT1482" i="1"/>
  <c r="AT1478" i="1"/>
  <c r="AT1476" i="1"/>
  <c r="AT1471" i="1"/>
  <c r="AT1467" i="1"/>
  <c r="AT1462" i="1"/>
  <c r="AT1460" i="1"/>
  <c r="AT1459" i="1"/>
  <c r="AT1455" i="1"/>
  <c r="AT1454" i="1"/>
  <c r="AT1451" i="1"/>
  <c r="AT1446" i="1"/>
  <c r="AT1441" i="1"/>
  <c r="AT1440" i="1"/>
  <c r="AT1437" i="1"/>
  <c r="AT1431" i="1"/>
  <c r="AT2408" i="1"/>
  <c r="AT2348" i="1"/>
  <c r="AT2341" i="1"/>
  <c r="AT2338" i="1"/>
  <c r="AT2333" i="1"/>
  <c r="AT2323" i="1"/>
  <c r="AT2322" i="1"/>
  <c r="AT2299" i="1"/>
  <c r="AT2298" i="1"/>
  <c r="AT2239" i="1"/>
  <c r="AT2238" i="1"/>
  <c r="AT2237" i="1"/>
  <c r="AT2230" i="1"/>
  <c r="AT2225" i="1"/>
  <c r="AT2152" i="1"/>
  <c r="AT2146" i="1"/>
  <c r="AT2142" i="1"/>
  <c r="AT2136" i="1"/>
  <c r="AT2123" i="1"/>
  <c r="AT2106" i="1"/>
  <c r="AT2100" i="1"/>
  <c r="AT2098" i="1"/>
  <c r="AT2097" i="1"/>
  <c r="AT2096" i="1"/>
  <c r="AT2095" i="1"/>
  <c r="AT2091" i="1"/>
  <c r="AT2067" i="1"/>
  <c r="AT2060" i="1"/>
  <c r="AT2045" i="1"/>
  <c r="AT2038" i="1"/>
  <c r="AT2032" i="1"/>
  <c r="AT2019" i="1"/>
  <c r="AT2010" i="1"/>
  <c r="AT2000" i="1"/>
  <c r="AT1999" i="1"/>
  <c r="AT1992" i="1"/>
  <c r="AT1962" i="1"/>
  <c r="AT1943" i="1"/>
  <c r="AT1939" i="1"/>
  <c r="AT1934" i="1"/>
  <c r="AT1932" i="1"/>
  <c r="AT1929" i="1"/>
  <c r="AT1925" i="1"/>
  <c r="AT1924" i="1"/>
  <c r="AT1919" i="1"/>
  <c r="AT1912" i="1"/>
  <c r="AT1910" i="1"/>
  <c r="AT1897" i="1"/>
  <c r="AT1890" i="1"/>
  <c r="AT1888" i="1"/>
  <c r="AT1886" i="1"/>
  <c r="AT1882" i="1"/>
  <c r="AT1880" i="1"/>
  <c r="AT1875" i="1"/>
  <c r="AT1872" i="1"/>
  <c r="AT1870" i="1"/>
  <c r="AT1865" i="1"/>
  <c r="AT1858" i="1"/>
  <c r="AT1847" i="1"/>
  <c r="AT1845" i="1"/>
  <c r="AT1842" i="1"/>
  <c r="AT1838" i="1"/>
  <c r="AT1836" i="1"/>
  <c r="AT1831" i="1"/>
  <c r="AT1829" i="1"/>
  <c r="AT1823" i="1"/>
  <c r="AT1819" i="1"/>
  <c r="AT1817" i="1"/>
  <c r="AT1809" i="1"/>
  <c r="AT1805" i="1"/>
  <c r="AT1799" i="1"/>
  <c r="AT1796" i="1"/>
  <c r="AT1793" i="1"/>
  <c r="AT1791" i="1"/>
  <c r="AT1788" i="1"/>
  <c r="AT1785" i="1"/>
  <c r="AT1781" i="1"/>
  <c r="AT1778" i="1"/>
  <c r="AT1774" i="1"/>
  <c r="AT1772" i="1"/>
  <c r="AT1766" i="1"/>
  <c r="AT1762" i="1"/>
  <c r="AT1757" i="1"/>
  <c r="AT1753" i="1"/>
  <c r="AT1750" i="1"/>
  <c r="AT1743" i="1"/>
  <c r="AT1740" i="1"/>
  <c r="AT1730" i="1"/>
  <c r="AT1727" i="1"/>
  <c r="AT1724" i="1"/>
  <c r="AT1722" i="1"/>
  <c r="AT1714" i="1"/>
  <c r="AT1709" i="1"/>
  <c r="AT1699" i="1"/>
  <c r="AT1694" i="1"/>
  <c r="AT1692" i="1"/>
  <c r="AT1690" i="1"/>
  <c r="AT1686" i="1"/>
  <c r="AT1681" i="1"/>
  <c r="AT1676" i="1"/>
  <c r="AT1674" i="1"/>
  <c r="AT1671" i="1"/>
  <c r="AT1668" i="1"/>
  <c r="AT1666" i="1"/>
  <c r="AT1664" i="1"/>
  <c r="AT1658" i="1"/>
  <c r="AT1656" i="1"/>
  <c r="AT1650" i="1"/>
  <c r="AT1648" i="1"/>
  <c r="AT1641" i="1"/>
  <c r="AT1639" i="1"/>
  <c r="AT1633" i="1"/>
  <c r="AT1630" i="1"/>
  <c r="AT1629" i="1"/>
  <c r="AT1625" i="1"/>
  <c r="AT1623" i="1"/>
  <c r="AT1618" i="1"/>
  <c r="AT1614" i="1"/>
  <c r="AT1611" i="1"/>
  <c r="AT1605" i="1"/>
  <c r="AT1600" i="1"/>
  <c r="AT1580" i="1"/>
  <c r="AT1571" i="1"/>
  <c r="AT1567" i="1"/>
  <c r="AT1566" i="1"/>
  <c r="AT1563" i="1"/>
  <c r="AT1561" i="1"/>
  <c r="AT1557" i="1"/>
  <c r="AT1555" i="1"/>
  <c r="AT1552" i="1"/>
  <c r="AT1547" i="1"/>
  <c r="AT1545" i="1"/>
  <c r="AT1536" i="1"/>
  <c r="AT1531" i="1"/>
  <c r="AT1526" i="1"/>
  <c r="AT1524" i="1"/>
  <c r="AT1518" i="1"/>
  <c r="AT1514" i="1"/>
  <c r="AT1509" i="1"/>
  <c r="AT1503" i="1"/>
  <c r="AT1502" i="1"/>
  <c r="AT1499" i="1"/>
  <c r="AT1494" i="1"/>
  <c r="AT1491" i="1"/>
  <c r="AT1483" i="1"/>
  <c r="AT1477" i="1"/>
  <c r="AT1473" i="1"/>
  <c r="AT1470" i="1"/>
  <c r="AT1464" i="1"/>
  <c r="AT1461" i="1"/>
  <c r="AT1456" i="1"/>
  <c r="AT1449" i="1"/>
  <c r="AT1448" i="1"/>
  <c r="AT1442" i="1"/>
  <c r="AT1435" i="1"/>
  <c r="AT1434" i="1"/>
  <c r="AT2363" i="1"/>
  <c r="AT2356" i="1"/>
  <c r="AT2354" i="1"/>
  <c r="AT2309" i="1"/>
  <c r="AT2150" i="1"/>
  <c r="AT2108" i="1"/>
  <c r="AT2042" i="1"/>
  <c r="AT2024" i="1"/>
  <c r="AT2015" i="1"/>
  <c r="AT2013" i="1"/>
  <c r="AT2006" i="1"/>
  <c r="AT2002" i="1"/>
  <c r="AT1996" i="1"/>
  <c r="AT1995" i="1"/>
  <c r="AT1972" i="1"/>
  <c r="AT1970" i="1"/>
  <c r="AT1960" i="1"/>
  <c r="AT1959" i="1"/>
  <c r="AT1935" i="1"/>
  <c r="AT1927" i="1"/>
  <c r="AT1918" i="1"/>
  <c r="AT1916" i="1"/>
  <c r="AT1911" i="1"/>
  <c r="AT1907" i="1"/>
  <c r="AT1900" i="1"/>
  <c r="AT1896" i="1"/>
  <c r="AT1894" i="1"/>
  <c r="AT1885" i="1"/>
  <c r="AT1878" i="1"/>
  <c r="AT1876" i="1"/>
  <c r="AT1867" i="1"/>
  <c r="AT1850" i="1"/>
  <c r="AT1848" i="1"/>
  <c r="AT1832" i="1"/>
  <c r="AT1824" i="1"/>
  <c r="AT1820" i="1"/>
  <c r="AT1802" i="1"/>
  <c r="AT1800" i="1"/>
  <c r="AT1775" i="1"/>
  <c r="AT1763" i="1"/>
  <c r="AT1752" i="1"/>
  <c r="AT1733" i="1"/>
  <c r="AT1720" i="1"/>
  <c r="AT1711" i="1"/>
  <c r="AT1701" i="1"/>
  <c r="AT1678" i="1"/>
  <c r="AT1662" i="1"/>
  <c r="AT1647" i="1"/>
  <c r="AT1645" i="1"/>
  <c r="AT1637" i="1"/>
  <c r="AT1635" i="1"/>
  <c r="AT1634" i="1"/>
  <c r="AT1592" i="1"/>
  <c r="AT1583" i="1"/>
  <c r="AT1579" i="1"/>
  <c r="AT1577" i="1"/>
  <c r="AT1543" i="1"/>
  <c r="AT1540" i="1"/>
  <c r="AT1538" i="1"/>
  <c r="AT1533" i="1"/>
  <c r="AT1522" i="1"/>
  <c r="AT1517" i="1"/>
  <c r="AT1488" i="1"/>
  <c r="AT1474" i="1"/>
  <c r="AT1452" i="1"/>
  <c r="AT1444" i="1"/>
  <c r="AT1443" i="1"/>
  <c r="AT1428" i="1"/>
  <c r="AT1425" i="1"/>
  <c r="AT1421" i="1"/>
  <c r="AT1417" i="1"/>
  <c r="AT1413" i="1"/>
  <c r="AT1411" i="1"/>
  <c r="AT1409" i="1"/>
  <c r="AT1407" i="1"/>
  <c r="AT1400" i="1"/>
  <c r="AT1398" i="1"/>
  <c r="AT1394" i="1"/>
  <c r="AT1391" i="1"/>
  <c r="AT1388" i="1"/>
  <c r="AT1385" i="1"/>
  <c r="AT1384" i="1"/>
  <c r="AT1381" i="1"/>
  <c r="AT1380" i="1"/>
  <c r="AT1377" i="1"/>
  <c r="AT1376" i="1"/>
  <c r="AT1371" i="1"/>
  <c r="AT1361" i="1"/>
  <c r="AT1357" i="1"/>
  <c r="AT1352" i="1"/>
  <c r="AT1350" i="1"/>
  <c r="AT1348" i="1"/>
  <c r="AT1345" i="1"/>
  <c r="AT1342" i="1"/>
  <c r="AT1338" i="1"/>
  <c r="AT1333" i="1"/>
  <c r="AT1325" i="1"/>
  <c r="AT1323" i="1"/>
  <c r="AT1320" i="1"/>
  <c r="AT1317" i="1"/>
  <c r="AT1315" i="1"/>
  <c r="AT1311" i="1"/>
  <c r="AT1308" i="1"/>
  <c r="AT1307" i="1"/>
  <c r="AT1298" i="1"/>
  <c r="AT1292" i="1"/>
  <c r="AT1285" i="1"/>
  <c r="AT1282" i="1"/>
  <c r="AT1269" i="1"/>
  <c r="AT1266" i="1"/>
  <c r="AT1261" i="1"/>
  <c r="AT1260" i="1"/>
  <c r="AT1259" i="1"/>
  <c r="AT1256" i="1"/>
  <c r="AT1255" i="1"/>
  <c r="AT1254" i="1"/>
  <c r="AT2463" i="1"/>
  <c r="AT2446" i="1"/>
  <c r="AT2426" i="1"/>
  <c r="AT2375" i="1"/>
  <c r="AT2374" i="1"/>
  <c r="AT2373" i="1"/>
  <c r="AT2289" i="1"/>
  <c r="AT2277" i="1"/>
  <c r="AT2266" i="1"/>
  <c r="AT2215" i="1"/>
  <c r="AT2214" i="1"/>
  <c r="AT2208" i="1"/>
  <c r="AT2207" i="1"/>
  <c r="AT2204" i="1"/>
  <c r="AT2202" i="1"/>
  <c r="AT2189" i="1"/>
  <c r="AT2173" i="1"/>
  <c r="AT2169" i="1"/>
  <c r="AT2164" i="1"/>
  <c r="AT2162" i="1"/>
  <c r="AT2154" i="1"/>
  <c r="AT2129" i="1"/>
  <c r="AT2125" i="1"/>
  <c r="AT2119" i="1"/>
  <c r="AT2112" i="1"/>
  <c r="AT2081" i="1"/>
  <c r="AT2078" i="1"/>
  <c r="AT2076" i="1"/>
  <c r="AT2064" i="1"/>
  <c r="AT1988" i="1"/>
  <c r="AT1987" i="1"/>
  <c r="AT1985" i="1"/>
  <c r="AT1979" i="1"/>
  <c r="AT1978" i="1"/>
  <c r="AT1976" i="1"/>
  <c r="AT1964" i="1"/>
  <c r="AT1953" i="1"/>
  <c r="AT1947" i="1"/>
  <c r="AT1904" i="1"/>
  <c r="AT1891" i="1"/>
  <c r="AT1874" i="1"/>
  <c r="AT1862" i="1"/>
  <c r="AT1860" i="1"/>
  <c r="AT1857" i="1"/>
  <c r="AT1855" i="1"/>
  <c r="AT1853" i="1"/>
  <c r="AT1846" i="1"/>
  <c r="AT1843" i="1"/>
  <c r="AT1839" i="1"/>
  <c r="AT1818" i="1"/>
  <c r="AT1814" i="1"/>
  <c r="AT1812" i="1"/>
  <c r="AT1808" i="1"/>
  <c r="AT1794" i="1"/>
  <c r="AT1787" i="1"/>
  <c r="AT1783" i="1"/>
  <c r="AT1780" i="1"/>
  <c r="AT1770" i="1"/>
  <c r="AT1760" i="1"/>
  <c r="AT1758" i="1"/>
  <c r="AT1749" i="1"/>
  <c r="AT1747" i="1"/>
  <c r="AT1742" i="1"/>
  <c r="AT1738" i="1"/>
  <c r="AT1728" i="1"/>
  <c r="AT1723" i="1"/>
  <c r="AT1717" i="1"/>
  <c r="AT1704" i="1"/>
  <c r="AT1697" i="1"/>
  <c r="AT1689" i="1"/>
  <c r="AT1683" i="1"/>
  <c r="AT1673" i="1"/>
  <c r="AT1669" i="1"/>
  <c r="AT1654" i="1"/>
  <c r="AT1652" i="1"/>
  <c r="AT1632" i="1"/>
  <c r="AT1627" i="1"/>
  <c r="AT1624" i="1"/>
  <c r="AT1621" i="1"/>
  <c r="AT1619" i="1"/>
  <c r="AT1616" i="1"/>
  <c r="AT2425" i="1"/>
  <c r="AT2387" i="1"/>
  <c r="AT2384" i="1"/>
  <c r="AT2379" i="1"/>
  <c r="AT2376" i="1"/>
  <c r="AT2288" i="1"/>
  <c r="AT2285" i="1"/>
  <c r="AT2282" i="1"/>
  <c r="AT2211" i="1"/>
  <c r="AT2197" i="1"/>
  <c r="AT2190" i="1"/>
  <c r="AT2163" i="1"/>
  <c r="AT2149" i="1"/>
  <c r="AT2138" i="1"/>
  <c r="AT2128" i="1"/>
  <c r="AT2093" i="1"/>
  <c r="AT2084" i="1"/>
  <c r="AT2069" i="1"/>
  <c r="AT2014" i="1"/>
  <c r="AT1971" i="1"/>
  <c r="AT1965" i="1"/>
  <c r="AT1950" i="1"/>
  <c r="AT1926" i="1"/>
  <c r="AT1923" i="1"/>
  <c r="AT1906" i="1"/>
  <c r="AT1903" i="1"/>
  <c r="AT1856" i="1"/>
  <c r="AT1849" i="1"/>
  <c r="AT1830" i="1"/>
  <c r="AT1826" i="1"/>
  <c r="AT1816" i="1"/>
  <c r="AT1813" i="1"/>
  <c r="AT1801" i="1"/>
  <c r="AT1795" i="1"/>
  <c r="AT1759" i="1"/>
  <c r="AT1746" i="1"/>
  <c r="AT1732" i="1"/>
  <c r="AT1715" i="1"/>
  <c r="AT1707" i="1"/>
  <c r="AT1685" i="1"/>
  <c r="AT1684" i="1"/>
  <c r="AT1620" i="1"/>
  <c r="AT1610" i="1"/>
  <c r="AT1608" i="1"/>
  <c r="AT1598" i="1"/>
  <c r="AT1596" i="1"/>
  <c r="AT1594" i="1"/>
  <c r="AT1591" i="1"/>
  <c r="AT1588" i="1"/>
  <c r="AT1581" i="1"/>
  <c r="AT1572" i="1"/>
  <c r="AT1559" i="1"/>
  <c r="AT1549" i="1"/>
  <c r="AT1548" i="1"/>
  <c r="AT1512" i="1"/>
  <c r="AT1506" i="1"/>
  <c r="AT1505" i="1"/>
  <c r="AT1498" i="1"/>
  <c r="AT1496" i="1"/>
  <c r="AT1492" i="1"/>
  <c r="AT1469" i="1"/>
  <c r="AT1458" i="1"/>
  <c r="AT1457" i="1"/>
  <c r="AT1445" i="1"/>
  <c r="AT1422" i="1"/>
  <c r="AT1408" i="1"/>
  <c r="AT1396" i="1"/>
  <c r="AT1393" i="1"/>
  <c r="AT1383" i="1"/>
  <c r="AT1378" i="1"/>
  <c r="AT1353" i="1"/>
  <c r="AT1346" i="1"/>
  <c r="AT1339" i="1"/>
  <c r="AT1331" i="1"/>
  <c r="AT1329" i="1"/>
  <c r="AT1327" i="1"/>
  <c r="AT1326" i="1"/>
  <c r="AT1324" i="1"/>
  <c r="AT1322" i="1"/>
  <c r="AT1312" i="1"/>
  <c r="AT1310" i="1"/>
  <c r="AT1303" i="1"/>
  <c r="AT1302" i="1"/>
  <c r="AT1289" i="1"/>
  <c r="AT1288" i="1"/>
  <c r="AT1278" i="1"/>
  <c r="AT1275" i="1"/>
  <c r="AT1270" i="1"/>
  <c r="AT1265" i="1"/>
  <c r="AT1257" i="1"/>
  <c r="AT1250" i="1"/>
  <c r="AT1242" i="1"/>
  <c r="AT1237" i="1"/>
  <c r="AT1236" i="1"/>
  <c r="AT1235" i="1"/>
  <c r="AT1227" i="1"/>
  <c r="AT1224" i="1"/>
  <c r="AT1218" i="1"/>
  <c r="AT1213" i="1"/>
  <c r="AT1212" i="1"/>
  <c r="AT1211" i="1"/>
  <c r="AT1208" i="1"/>
  <c r="AT1207" i="1"/>
  <c r="AT1206" i="1"/>
  <c r="AT1201" i="1"/>
  <c r="AT1195" i="1"/>
  <c r="AT1190" i="1"/>
  <c r="AT1189" i="1"/>
  <c r="AT1188" i="1"/>
  <c r="AT1185" i="1"/>
  <c r="AT1183" i="1"/>
  <c r="AT1179" i="1"/>
  <c r="AT1174" i="1"/>
  <c r="AT1173" i="1"/>
  <c r="AT1170" i="1"/>
  <c r="AT1156" i="1"/>
  <c r="AT1146" i="1"/>
  <c r="AT1140" i="1"/>
  <c r="AT1139" i="1"/>
  <c r="AT1136" i="1"/>
  <c r="AT1133" i="1"/>
  <c r="AT1132" i="1"/>
  <c r="AT1131" i="1"/>
  <c r="AT1119" i="1"/>
  <c r="AT1116" i="1"/>
  <c r="AT1111" i="1"/>
  <c r="AT1110" i="1"/>
  <c r="AT1109" i="1"/>
  <c r="AT1106" i="1"/>
  <c r="AT1097" i="1"/>
  <c r="AT1096" i="1"/>
  <c r="AT1092" i="1"/>
  <c r="AT1090" i="1"/>
  <c r="AT1089" i="1"/>
  <c r="AT1088" i="1"/>
  <c r="AT1084" i="1"/>
  <c r="AT1082" i="1"/>
  <c r="AT1076" i="1"/>
  <c r="AT1073" i="1"/>
  <c r="AT1072" i="1"/>
  <c r="AT1067" i="1"/>
  <c r="AT1061" i="1"/>
  <c r="AT1051" i="1"/>
  <c r="AT1043" i="1"/>
  <c r="AT1031" i="1"/>
  <c r="AT1030" i="1"/>
  <c r="AT1027" i="1"/>
  <c r="AT1023" i="1"/>
  <c r="AT1020" i="1"/>
  <c r="AT1015" i="1"/>
  <c r="AT1014" i="1"/>
  <c r="AT1008" i="1"/>
  <c r="AT1006" i="1"/>
  <c r="AT1003" i="1"/>
  <c r="AT1001" i="1"/>
  <c r="AT996" i="1"/>
  <c r="AT987" i="1"/>
  <c r="AT986" i="1"/>
  <c r="AT985" i="1"/>
  <c r="AT983" i="1"/>
  <c r="AT982" i="1"/>
  <c r="AT972" i="1"/>
  <c r="AT968" i="1"/>
  <c r="AT960" i="1"/>
  <c r="AT956" i="1"/>
  <c r="AT955" i="1"/>
  <c r="AT954" i="1"/>
  <c r="AT953" i="1"/>
  <c r="AT947" i="1"/>
  <c r="AT946" i="1"/>
  <c r="AT941" i="1"/>
  <c r="AT934" i="1"/>
  <c r="AT2427" i="1"/>
  <c r="AT2203" i="1"/>
  <c r="AT2130" i="1"/>
  <c r="AT2075" i="1"/>
  <c r="AT2065" i="1"/>
  <c r="AT1997" i="1"/>
  <c r="AT1982" i="1"/>
  <c r="AT1955" i="1"/>
  <c r="AT1954" i="1"/>
  <c r="AT1928" i="1"/>
  <c r="AT1921" i="1"/>
  <c r="AT1920" i="1"/>
  <c r="AT1908" i="1"/>
  <c r="AT1895" i="1"/>
  <c r="AT1892" i="1"/>
  <c r="AT1877" i="1"/>
  <c r="AT1834" i="1"/>
  <c r="AT1764" i="1"/>
  <c r="AT1761" i="1"/>
  <c r="AT1751" i="1"/>
  <c r="AT1748" i="1"/>
  <c r="AT1734" i="1"/>
  <c r="AT1713" i="1"/>
  <c r="AT1700" i="1"/>
  <c r="AT1696" i="1"/>
  <c r="AT1677" i="1"/>
  <c r="AT1672" i="1"/>
  <c r="AT1651" i="1"/>
  <c r="AT1636" i="1"/>
  <c r="AT1612" i="1"/>
  <c r="AT1606" i="1"/>
  <c r="AT1585" i="1"/>
  <c r="AT1576" i="1"/>
  <c r="AT1570" i="1"/>
  <c r="AT1554" i="1"/>
  <c r="AT1544" i="1"/>
  <c r="AT1532" i="1"/>
  <c r="AT1529" i="1"/>
  <c r="AT1523" i="1"/>
  <c r="AT1519" i="1"/>
  <c r="AT1485" i="1"/>
  <c r="AT1480" i="1"/>
  <c r="AT1466" i="1"/>
  <c r="AT1465" i="1"/>
  <c r="AT1453" i="1"/>
  <c r="AT1438" i="1"/>
  <c r="AT1429" i="1"/>
  <c r="AT1426" i="1"/>
  <c r="AT1423" i="1"/>
  <c r="AT1412" i="1"/>
  <c r="AT1405" i="1"/>
  <c r="AT1404" i="1"/>
  <c r="AT1399" i="1"/>
  <c r="AT1397" i="1"/>
  <c r="AT1387" i="1"/>
  <c r="AT1386" i="1"/>
  <c r="AT1368" i="1"/>
  <c r="AT1366" i="1"/>
  <c r="AT1365" i="1"/>
  <c r="AT1362" i="1"/>
  <c r="AT1360" i="1"/>
  <c r="AT1358" i="1"/>
  <c r="AT1356" i="1"/>
  <c r="AT1355" i="1"/>
  <c r="AT1354" i="1"/>
  <c r="AT1347" i="1"/>
  <c r="AT1344" i="1"/>
  <c r="AT1337" i="1"/>
  <c r="AT1335" i="1"/>
  <c r="AT1318" i="1"/>
  <c r="AT1316" i="1"/>
  <c r="AT1314" i="1"/>
  <c r="AT1305" i="1"/>
  <c r="AT1300" i="1"/>
  <c r="AT1299" i="1"/>
  <c r="AT1296" i="1"/>
  <c r="AT1294" i="1"/>
  <c r="AT1279" i="1"/>
  <c r="AT1276" i="1"/>
  <c r="AT1272" i="1"/>
  <c r="AT1271" i="1"/>
  <c r="AT1268" i="1"/>
  <c r="AT1267" i="1"/>
  <c r="AT1258" i="1"/>
  <c r="AT1253" i="1"/>
  <c r="AT1252" i="1"/>
  <c r="AT1251" i="1"/>
  <c r="AT1248" i="1"/>
  <c r="AT1245" i="1"/>
  <c r="AT1244" i="1"/>
  <c r="AT1243" i="1"/>
  <c r="AT1240" i="1"/>
  <c r="AT1229" i="1"/>
  <c r="AT1228" i="1"/>
  <c r="AT1221" i="1"/>
  <c r="AT1220" i="1"/>
  <c r="AT1219" i="1"/>
  <c r="AT1202" i="1"/>
  <c r="AT1197" i="1"/>
  <c r="AT1196" i="1"/>
  <c r="AT1193" i="1"/>
  <c r="AT1184" i="1"/>
  <c r="AT1181" i="1"/>
  <c r="AT1180" i="1"/>
  <c r="AT1177" i="1"/>
  <c r="AT1167" i="1"/>
  <c r="AT1165" i="1"/>
  <c r="AT1164" i="1"/>
  <c r="AT1163" i="1"/>
  <c r="AT1158" i="1"/>
  <c r="AT1157" i="1"/>
  <c r="AT1151" i="1"/>
  <c r="AT1147" i="1"/>
  <c r="AT1142" i="1"/>
  <c r="AT1141" i="1"/>
  <c r="AT1137" i="1"/>
  <c r="AT1134" i="1"/>
  <c r="AT1127" i="1"/>
  <c r="AT1121" i="1"/>
  <c r="AT1120" i="1"/>
  <c r="AT1117" i="1"/>
  <c r="AT1114" i="1"/>
  <c r="AT1105" i="1"/>
  <c r="AT1104" i="1"/>
  <c r="AT1099" i="1"/>
  <c r="AT1093" i="1"/>
  <c r="AT1085" i="1"/>
  <c r="AT1081" i="1"/>
  <c r="AT1080" i="1"/>
  <c r="AT1078" i="1"/>
  <c r="AT1077" i="1"/>
  <c r="AT1074" i="1"/>
  <c r="AT1068" i="1"/>
  <c r="AT1063" i="1"/>
  <c r="AT1062" i="1"/>
  <c r="AT1055" i="1"/>
  <c r="AT1047" i="1"/>
  <c r="AT1046" i="1"/>
  <c r="AT1045" i="1"/>
  <c r="AT1044" i="1"/>
  <c r="AT1039" i="1"/>
  <c r="AT1035" i="1"/>
  <c r="AT1034" i="1"/>
  <c r="AT1033" i="1"/>
  <c r="AT1032" i="1"/>
  <c r="AT1026" i="1"/>
  <c r="AT1025" i="1"/>
  <c r="AT1021" i="1"/>
  <c r="AT1016" i="1"/>
  <c r="AT1009" i="1"/>
  <c r="AT1002" i="1"/>
  <c r="AT997" i="1"/>
  <c r="AT995" i="1"/>
  <c r="AT994" i="1"/>
  <c r="AT993" i="1"/>
  <c r="AT990" i="1"/>
  <c r="AT984" i="1"/>
  <c r="AT980" i="1"/>
  <c r="AT976" i="1"/>
  <c r="AT973" i="1"/>
  <c r="AT971" i="1"/>
  <c r="AT965" i="1"/>
  <c r="AT963" i="1"/>
  <c r="AT962" i="1"/>
  <c r="AT961" i="1"/>
  <c r="AT957" i="1"/>
  <c r="AT950" i="1"/>
  <c r="AT948" i="1"/>
  <c r="AT942" i="1"/>
  <c r="AT937" i="1"/>
  <c r="AT2355" i="1"/>
  <c r="AT2118" i="1"/>
  <c r="AT2115" i="1"/>
  <c r="AT2089" i="1"/>
  <c r="AT1986" i="1"/>
  <c r="AT1977" i="1"/>
  <c r="AT1884" i="1"/>
  <c r="AT1879" i="1"/>
  <c r="AT1868" i="1"/>
  <c r="AT1828" i="1"/>
  <c r="AT1807" i="1"/>
  <c r="AT1804" i="1"/>
  <c r="AT1797" i="1"/>
  <c r="AT1754" i="1"/>
  <c r="AT1737" i="1"/>
  <c r="AT1736" i="1"/>
  <c r="AT1682" i="1"/>
  <c r="AT1638" i="1"/>
  <c r="AT1631" i="1"/>
  <c r="AT1628" i="1"/>
  <c r="AT1609" i="1"/>
  <c r="AT1597" i="1"/>
  <c r="AT1527" i="1"/>
  <c r="AT1520" i="1"/>
  <c r="AT1487" i="1"/>
  <c r="AT1484" i="1"/>
  <c r="AT1481" i="1"/>
  <c r="AT1439" i="1"/>
  <c r="AT1406" i="1"/>
  <c r="AT1395" i="1"/>
  <c r="AT1364" i="1"/>
  <c r="AT1351" i="1"/>
  <c r="AT1349" i="1"/>
  <c r="AT1336" i="1"/>
  <c r="AT1328" i="1"/>
  <c r="AT1321" i="1"/>
  <c r="AT1309" i="1"/>
  <c r="AT1301" i="1"/>
  <c r="AT1290" i="1"/>
  <c r="AT1277" i="1"/>
  <c r="AT1239" i="1"/>
  <c r="AT1238" i="1"/>
  <c r="AT1169" i="1"/>
  <c r="AT1166" i="1"/>
  <c r="AT1161" i="1"/>
  <c r="AT1149" i="1"/>
  <c r="AT1148" i="1"/>
  <c r="AT1129" i="1"/>
  <c r="AT1128" i="1"/>
  <c r="AT1126" i="1"/>
  <c r="AT1125" i="1"/>
  <c r="AT1124" i="1"/>
  <c r="AT1123" i="1"/>
  <c r="AT1118" i="1"/>
  <c r="AT1103" i="1"/>
  <c r="AT1102" i="1"/>
  <c r="AT1101" i="1"/>
  <c r="AT1095" i="1"/>
  <c r="AT1094" i="1"/>
  <c r="AT1075" i="1"/>
  <c r="AT1071" i="1"/>
  <c r="AT1070" i="1"/>
  <c r="AT1069" i="1"/>
  <c r="AT1060" i="1"/>
  <c r="AT1058" i="1"/>
  <c r="AT1057" i="1"/>
  <c r="AT1056" i="1"/>
  <c r="AT1042" i="1"/>
  <c r="AT1038" i="1"/>
  <c r="AT1037" i="1"/>
  <c r="AT1018" i="1"/>
  <c r="AT1017" i="1"/>
  <c r="AT1012" i="1"/>
  <c r="AT1010" i="1"/>
  <c r="AT988" i="1"/>
  <c r="AT975" i="1"/>
  <c r="AT974" i="1"/>
  <c r="AT964" i="1"/>
  <c r="AT940" i="1"/>
  <c r="AT939" i="1"/>
  <c r="AT938" i="1"/>
  <c r="AT936" i="1"/>
  <c r="AT927" i="1"/>
  <c r="AT924" i="1"/>
  <c r="AT923" i="1"/>
  <c r="AT921" i="1"/>
  <c r="AT917" i="1"/>
  <c r="AT913" i="1"/>
  <c r="AT909" i="1"/>
  <c r="AT907" i="1"/>
  <c r="AT905" i="1"/>
  <c r="AT902" i="1"/>
  <c r="AT899" i="1"/>
  <c r="AT894" i="1"/>
  <c r="AT888" i="1"/>
  <c r="AT883" i="1"/>
  <c r="AT879" i="1"/>
  <c r="AT876" i="1"/>
  <c r="AT871" i="1"/>
  <c r="AT863" i="1"/>
  <c r="AT861" i="1"/>
  <c r="AT857" i="1"/>
  <c r="AT852" i="1"/>
  <c r="AT848" i="1"/>
  <c r="AT841" i="1"/>
  <c r="AT836" i="1"/>
  <c r="AT828" i="1"/>
  <c r="AT815" i="1"/>
  <c r="AT811" i="1"/>
  <c r="AT810" i="1"/>
  <c r="AT806" i="1"/>
  <c r="AT798" i="1"/>
  <c r="AT795" i="1"/>
  <c r="AT794" i="1"/>
  <c r="AT793" i="1"/>
  <c r="AT789" i="1"/>
  <c r="AT782" i="1"/>
  <c r="AT772" i="1"/>
  <c r="AT765" i="1"/>
  <c r="AT758" i="1"/>
  <c r="AT750" i="1"/>
  <c r="AT747" i="1"/>
  <c r="AT746" i="1"/>
  <c r="AT741" i="1"/>
  <c r="AT736" i="1"/>
  <c r="AT733" i="1"/>
  <c r="AT729" i="1"/>
  <c r="AT725" i="1"/>
  <c r="AT721" i="1"/>
  <c r="AT718" i="1"/>
  <c r="AT713" i="1"/>
  <c r="AT709" i="1"/>
  <c r="AT707" i="1"/>
  <c r="AT706" i="1"/>
  <c r="AT702" i="1"/>
  <c r="AT689" i="1"/>
  <c r="AT685" i="1"/>
  <c r="AT679" i="1"/>
  <c r="AT673" i="1"/>
  <c r="AT669" i="1"/>
  <c r="AT664" i="1"/>
  <c r="AT660" i="1"/>
  <c r="AT658" i="1"/>
  <c r="AT653" i="1"/>
  <c r="AT649" i="1"/>
  <c r="AT645" i="1"/>
  <c r="AT638" i="1"/>
  <c r="AT634" i="1"/>
  <c r="AT626" i="1"/>
  <c r="AT616" i="1"/>
  <c r="AT611" i="1"/>
  <c r="AT610" i="1"/>
  <c r="AT609" i="1"/>
  <c r="AT604" i="1"/>
  <c r="AT599" i="1"/>
  <c r="AT595" i="1"/>
  <c r="AT594" i="1"/>
  <c r="AT587" i="1"/>
  <c r="AT586" i="1"/>
  <c r="AT585" i="1"/>
  <c r="AT582" i="1"/>
  <c r="AT580" i="1"/>
  <c r="AT579" i="1"/>
  <c r="AT577" i="1"/>
  <c r="AT571" i="1"/>
  <c r="AT566" i="1"/>
  <c r="AT565" i="1"/>
  <c r="AT559" i="1"/>
  <c r="AT558" i="1"/>
  <c r="AT556" i="1"/>
  <c r="AT552" i="1"/>
  <c r="AT550" i="1"/>
  <c r="AT548" i="1"/>
  <c r="AT544" i="1"/>
  <c r="AT537" i="1"/>
  <c r="AT531" i="1"/>
  <c r="AT527" i="1"/>
  <c r="AT525" i="1"/>
  <c r="AT523" i="1"/>
  <c r="AT518" i="1"/>
  <c r="AT510" i="1"/>
  <c r="AT505" i="1"/>
  <c r="AT503" i="1"/>
  <c r="AT502" i="1"/>
  <c r="AT499" i="1"/>
  <c r="AT497" i="1"/>
  <c r="AT494" i="1"/>
  <c r="AT492" i="1"/>
  <c r="AT486" i="1"/>
  <c r="AT484" i="1"/>
  <c r="AT482" i="1"/>
  <c r="AT479" i="1"/>
  <c r="AT474" i="1"/>
  <c r="AT470" i="1"/>
  <c r="AT467" i="1"/>
  <c r="AT463" i="1"/>
  <c r="AT460" i="1"/>
  <c r="AT457" i="1"/>
  <c r="AT454" i="1"/>
  <c r="AT444" i="1"/>
  <c r="AT439" i="1"/>
  <c r="AT436" i="1"/>
  <c r="AT434" i="1"/>
  <c r="AT429" i="1"/>
  <c r="AT424" i="1"/>
  <c r="AT420" i="1"/>
  <c r="AT418" i="1"/>
  <c r="AT416" i="1"/>
  <c r="AT401" i="1"/>
  <c r="AT400" i="1"/>
  <c r="AT397" i="1"/>
  <c r="AT394" i="1"/>
  <c r="AT385" i="1"/>
  <c r="AT382" i="1"/>
  <c r="AT2395" i="1"/>
  <c r="AT2172" i="1"/>
  <c r="AT2155" i="1"/>
  <c r="AT2120" i="1"/>
  <c r="AT2103" i="1"/>
  <c r="AT2077" i="1"/>
  <c r="AT2005" i="1"/>
  <c r="AT1994" i="1"/>
  <c r="AT1915" i="1"/>
  <c r="AT1840" i="1"/>
  <c r="AT1811" i="1"/>
  <c r="AT1744" i="1"/>
  <c r="AT1739" i="1"/>
  <c r="AT1661" i="1"/>
  <c r="AT1657" i="1"/>
  <c r="AT1653" i="1"/>
  <c r="AT1646" i="1"/>
  <c r="AT1586" i="1"/>
  <c r="AT1574" i="1"/>
  <c r="AT1573" i="1"/>
  <c r="AT1550" i="1"/>
  <c r="AT1511" i="1"/>
  <c r="AT1508" i="1"/>
  <c r="AT1507" i="1"/>
  <c r="AT1493" i="1"/>
  <c r="AT1468" i="1"/>
  <c r="AT1450" i="1"/>
  <c r="AT1447" i="1"/>
  <c r="AT1427" i="1"/>
  <c r="AT1424" i="1"/>
  <c r="AT1359" i="1"/>
  <c r="AT1340" i="1"/>
  <c r="AT1330" i="1"/>
  <c r="AT1319" i="1"/>
  <c r="AT1293" i="1"/>
  <c r="AT1291" i="1"/>
  <c r="AT1264" i="1"/>
  <c r="AT1263" i="1"/>
  <c r="AT1262" i="1"/>
  <c r="AT1247" i="1"/>
  <c r="AT1246" i="1"/>
  <c r="AT1233" i="1"/>
  <c r="AT1216" i="1"/>
  <c r="AT1214" i="1"/>
  <c r="AT1200" i="1"/>
  <c r="AT1199" i="1"/>
  <c r="AT1198" i="1"/>
  <c r="AT1192" i="1"/>
  <c r="AT1191" i="1"/>
  <c r="AT1178" i="1"/>
  <c r="AT1171" i="1"/>
  <c r="AT1168" i="1"/>
  <c r="AT1162" i="1"/>
  <c r="AT1160" i="1"/>
  <c r="AT1159" i="1"/>
  <c r="AT1154" i="1"/>
  <c r="AT1150" i="1"/>
  <c r="AT1135" i="1"/>
  <c r="AT1130" i="1"/>
  <c r="AT1113" i="1"/>
  <c r="AT1112" i="1"/>
  <c r="AT1050" i="1"/>
  <c r="AT1041" i="1"/>
  <c r="AT1040" i="1"/>
  <c r="AT1028" i="1"/>
  <c r="AT1013" i="1"/>
  <c r="AT1011" i="1"/>
  <c r="AT1004" i="1"/>
  <c r="AT991" i="1"/>
  <c r="AT989" i="1"/>
  <c r="AT979" i="1"/>
  <c r="AT970" i="1"/>
  <c r="AT969" i="1"/>
  <c r="AT967" i="1"/>
  <c r="AT966" i="1"/>
  <c r="AT930" i="1"/>
  <c r="AT928" i="1"/>
  <c r="AT918" i="1"/>
  <c r="AT910" i="1"/>
  <c r="AT908" i="1"/>
  <c r="AT898" i="1"/>
  <c r="AT895" i="1"/>
  <c r="AT893" i="1"/>
  <c r="AT892" i="1"/>
  <c r="AT890" i="1"/>
  <c r="AT889" i="1"/>
  <c r="AT886" i="1"/>
  <c r="AT878" i="1"/>
  <c r="AT877" i="1"/>
  <c r="AT870" i="1"/>
  <c r="AT869" i="1"/>
  <c r="AT866" i="1"/>
  <c r="AT862" i="1"/>
  <c r="AT858" i="1"/>
  <c r="AT855" i="1"/>
  <c r="AT849" i="1"/>
  <c r="AT842" i="1"/>
  <c r="AT839" i="1"/>
  <c r="AT834" i="1"/>
  <c r="AT831" i="1"/>
  <c r="AT824" i="1"/>
  <c r="AT820" i="1"/>
  <c r="AT816" i="1"/>
  <c r="AT812" i="1"/>
  <c r="AT807" i="1"/>
  <c r="AT804" i="1"/>
  <c r="AT799" i="1"/>
  <c r="AT785" i="1"/>
  <c r="AT783" i="1"/>
  <c r="AT776" i="1"/>
  <c r="AT773" i="1"/>
  <c r="AT767" i="1"/>
  <c r="AT766" i="1"/>
  <c r="AT762" i="1"/>
  <c r="AT761" i="1"/>
  <c r="AT759" i="1"/>
  <c r="AT755" i="1"/>
  <c r="AT754" i="1"/>
  <c r="AT753" i="1"/>
  <c r="AT751" i="1"/>
  <c r="AT743" i="1"/>
  <c r="AT742" i="1"/>
  <c r="AT739" i="1"/>
  <c r="AT738" i="1"/>
  <c r="AT737" i="1"/>
  <c r="AT726" i="1"/>
  <c r="AT722" i="1"/>
  <c r="AT714" i="1"/>
  <c r="AT710" i="1"/>
  <c r="AT703" i="1"/>
  <c r="AT700" i="1"/>
  <c r="AT697" i="1"/>
  <c r="AT694" i="1"/>
  <c r="AT692" i="1"/>
  <c r="AT686" i="1"/>
  <c r="AT681" i="1"/>
  <c r="AT680" i="1"/>
  <c r="AT676" i="1"/>
  <c r="AT667" i="1"/>
  <c r="AT665" i="1"/>
  <c r="AT661" i="1"/>
  <c r="AT659" i="1"/>
  <c r="AT654" i="1"/>
  <c r="AT652" i="1"/>
  <c r="AT651" i="1"/>
  <c r="AT650" i="1"/>
  <c r="AT646" i="1"/>
  <c r="AT641" i="1"/>
  <c r="AT640" i="1"/>
  <c r="AT639" i="1"/>
  <c r="AT636" i="1"/>
  <c r="AT635" i="1"/>
  <c r="AT630" i="1"/>
  <c r="AT622" i="1"/>
  <c r="AT619" i="1"/>
  <c r="AT618" i="1"/>
  <c r="AT617" i="1"/>
  <c r="AT606" i="1"/>
  <c r="AT605" i="1"/>
  <c r="AT600" i="1"/>
  <c r="AT590" i="1"/>
  <c r="AT581" i="1"/>
  <c r="AT575" i="1"/>
  <c r="AT572" i="1"/>
  <c r="AT569" i="1"/>
  <c r="AT560" i="1"/>
  <c r="AT553" i="1"/>
  <c r="AT545" i="1"/>
  <c r="AT542" i="1"/>
  <c r="AT540" i="1"/>
  <c r="AT535" i="1"/>
  <c r="AT532" i="1"/>
  <c r="AT528" i="1"/>
  <c r="AT519" i="1"/>
  <c r="AT513" i="1"/>
  <c r="AT511" i="1"/>
  <c r="AT509" i="1"/>
  <c r="AT507" i="1"/>
  <c r="AT500" i="1"/>
  <c r="AT495" i="1"/>
  <c r="AT491" i="1"/>
  <c r="AT489" i="1"/>
  <c r="AT487" i="1"/>
  <c r="AT480" i="1"/>
  <c r="AT477" i="1"/>
  <c r="AT472" i="1"/>
  <c r="AT468" i="1"/>
  <c r="AT464" i="1"/>
  <c r="AT461" i="1"/>
  <c r="AT455" i="1"/>
  <c r="AT452" i="1"/>
  <c r="AT448" i="1"/>
  <c r="AT442" i="1"/>
  <c r="AT437" i="1"/>
  <c r="AT432" i="1"/>
  <c r="AT427" i="1"/>
  <c r="AT425" i="1"/>
  <c r="AT422" i="1"/>
  <c r="AT417" i="1"/>
  <c r="AT414" i="1"/>
  <c r="AT412" i="1"/>
  <c r="AT408" i="1"/>
  <c r="AT404" i="1"/>
  <c r="AT402" i="1"/>
  <c r="AT398" i="1"/>
  <c r="AT395" i="1"/>
  <c r="AT390" i="1"/>
  <c r="AT389" i="1"/>
  <c r="AT383" i="1"/>
  <c r="AT2448" i="1"/>
  <c r="AT2447" i="1"/>
  <c r="AT2274" i="1"/>
  <c r="AT2267" i="1"/>
  <c r="AT2174" i="1"/>
  <c r="AT2012" i="1"/>
  <c r="AT2007" i="1"/>
  <c r="AT1942" i="1"/>
  <c r="AT1933" i="1"/>
  <c r="AT1930" i="1"/>
  <c r="AT1917" i="1"/>
  <c r="AT1913" i="1"/>
  <c r="AT1899" i="1"/>
  <c r="AT1852" i="1"/>
  <c r="AT1821" i="1"/>
  <c r="AT1784" i="1"/>
  <c r="AT1769" i="1"/>
  <c r="AT1768" i="1"/>
  <c r="AT1721" i="1"/>
  <c r="AT1718" i="1"/>
  <c r="AT1698" i="1"/>
  <c r="AT1687" i="1"/>
  <c r="AT1663" i="1"/>
  <c r="AT1659" i="1"/>
  <c r="AT1655" i="1"/>
  <c r="AT1604" i="1"/>
  <c r="AT1599" i="1"/>
  <c r="AT1578" i="1"/>
  <c r="AT1558" i="1"/>
  <c r="AT1537" i="1"/>
  <c r="AT1534" i="1"/>
  <c r="AT1513" i="1"/>
  <c r="AT1497" i="1"/>
  <c r="AT1475" i="1"/>
  <c r="AT1472" i="1"/>
  <c r="AT1436" i="1"/>
  <c r="AT1433" i="1"/>
  <c r="AT1432" i="1"/>
  <c r="AT1419" i="1"/>
  <c r="AT1418" i="1"/>
  <c r="AT1414" i="1"/>
  <c r="AT1410" i="1"/>
  <c r="AT1402" i="1"/>
  <c r="AT1401" i="1"/>
  <c r="AT1389" i="1"/>
  <c r="AT1374" i="1"/>
  <c r="AT1373" i="1"/>
  <c r="AT1372" i="1"/>
  <c r="AT1369" i="1"/>
  <c r="AT1367" i="1"/>
  <c r="AT1343" i="1"/>
  <c r="AT1341" i="1"/>
  <c r="AT1332" i="1"/>
  <c r="AT1313" i="1"/>
  <c r="AT1304" i="1"/>
  <c r="AT1295" i="1"/>
  <c r="AT1287" i="1"/>
  <c r="AT1286" i="1"/>
  <c r="AT1284" i="1"/>
  <c r="AT1283" i="1"/>
  <c r="AT1281" i="1"/>
  <c r="AT1280" i="1"/>
  <c r="AT1274" i="1"/>
  <c r="AT1273" i="1"/>
  <c r="AT1241" i="1"/>
  <c r="AT1234" i="1"/>
  <c r="AT1232" i="1"/>
  <c r="AT1231" i="1"/>
  <c r="AT1230" i="1"/>
  <c r="AT1225" i="1"/>
  <c r="AT1223" i="1"/>
  <c r="AT1222" i="1"/>
  <c r="AT1217" i="1"/>
  <c r="AT1215" i="1"/>
  <c r="AT1209" i="1"/>
  <c r="AT1186" i="1"/>
  <c r="AT1172" i="1"/>
  <c r="AT1155" i="1"/>
  <c r="AT1153" i="1"/>
  <c r="AT1152" i="1"/>
  <c r="AT1145" i="1"/>
  <c r="AT1107" i="1"/>
  <c r="AT1083" i="1"/>
  <c r="AT1066" i="1"/>
  <c r="AT1052" i="1"/>
  <c r="AT1049" i="1"/>
  <c r="AT1048" i="1"/>
  <c r="AT1029" i="1"/>
  <c r="AT1022" i="1"/>
  <c r="AT1007" i="1"/>
  <c r="AT1005" i="1"/>
  <c r="AT999" i="1"/>
  <c r="AT998" i="1"/>
  <c r="AT992" i="1"/>
  <c r="AT978" i="1"/>
  <c r="AT977" i="1"/>
  <c r="AT949" i="1"/>
  <c r="AT944" i="1"/>
  <c r="AT943" i="1"/>
  <c r="AT932" i="1"/>
  <c r="AT931" i="1"/>
  <c r="AT925" i="1"/>
  <c r="AT922" i="1"/>
  <c r="AT919" i="1"/>
  <c r="AT915" i="1"/>
  <c r="AT914" i="1"/>
  <c r="AT906" i="1"/>
  <c r="AT903" i="1"/>
  <c r="AT896" i="1"/>
  <c r="AT885" i="1"/>
  <c r="AT884" i="1"/>
  <c r="AT881" i="1"/>
  <c r="AT880" i="1"/>
  <c r="AT873" i="1"/>
  <c r="AT872" i="1"/>
  <c r="AT867" i="1"/>
  <c r="AT864" i="1"/>
  <c r="AT859" i="1"/>
  <c r="AT854" i="1"/>
  <c r="AT853" i="1"/>
  <c r="AT847" i="1"/>
  <c r="AT846" i="1"/>
  <c r="AT845" i="1"/>
  <c r="AT843" i="1"/>
  <c r="AT838" i="1"/>
  <c r="AT837" i="1"/>
  <c r="AT835" i="1"/>
  <c r="AT2036" i="1"/>
  <c r="AT1901" i="1"/>
  <c r="AT1864" i="1"/>
  <c r="AT1861" i="1"/>
  <c r="AT1854" i="1"/>
  <c r="AT1595" i="1"/>
  <c r="AT1568" i="1"/>
  <c r="AT1430" i="1"/>
  <c r="AT1416" i="1"/>
  <c r="AT1415" i="1"/>
  <c r="AT1334" i="1"/>
  <c r="AT1187" i="1"/>
  <c r="AT1115" i="1"/>
  <c r="AT1091" i="1"/>
  <c r="AT1087" i="1"/>
  <c r="AT1086" i="1"/>
  <c r="AT945" i="1"/>
  <c r="AT920" i="1"/>
  <c r="AT901" i="1"/>
  <c r="AT900" i="1"/>
  <c r="AT875" i="1"/>
  <c r="AT874" i="1"/>
  <c r="AT833" i="1"/>
  <c r="AT821" i="1"/>
  <c r="AT819" i="1"/>
  <c r="AT818" i="1"/>
  <c r="AT817" i="1"/>
  <c r="AT805" i="1"/>
  <c r="AT803" i="1"/>
  <c r="AT802" i="1"/>
  <c r="AT801" i="1"/>
  <c r="AT784" i="1"/>
  <c r="AT771" i="1"/>
  <c r="AT770" i="1"/>
  <c r="AT769" i="1"/>
  <c r="AT763" i="1"/>
  <c r="AT756" i="1"/>
  <c r="AT749" i="1"/>
  <c r="AT719" i="1"/>
  <c r="AT717" i="1"/>
  <c r="AT708" i="1"/>
  <c r="AT701" i="1"/>
  <c r="AT684" i="1"/>
  <c r="AT682" i="1"/>
  <c r="AT675" i="1"/>
  <c r="AT674" i="1"/>
  <c r="AT671" i="1"/>
  <c r="AT663" i="1"/>
  <c r="AT657" i="1"/>
  <c r="AT656" i="1"/>
  <c r="AT655" i="1"/>
  <c r="AT643" i="1"/>
  <c r="AT642" i="1"/>
  <c r="AT637" i="1"/>
  <c r="AT633" i="1"/>
  <c r="AT632" i="1"/>
  <c r="AT631" i="1"/>
  <c r="AT620" i="1"/>
  <c r="AT614" i="1"/>
  <c r="AT612" i="1"/>
  <c r="AT598" i="1"/>
  <c r="AT596" i="1"/>
  <c r="AT564" i="1"/>
  <c r="AT557" i="1"/>
  <c r="AT555" i="1"/>
  <c r="AT549" i="1"/>
  <c r="AT539" i="1"/>
  <c r="AT526" i="1"/>
  <c r="AT524" i="1"/>
  <c r="AT516" i="1"/>
  <c r="AT514" i="1"/>
  <c r="AT512" i="1"/>
  <c r="AT506" i="1"/>
  <c r="AT481" i="1"/>
  <c r="AT478" i="1"/>
  <c r="AT476" i="1"/>
  <c r="AT462" i="1"/>
  <c r="AT453" i="1"/>
  <c r="AT443" i="1"/>
  <c r="AT441" i="1"/>
  <c r="AT435" i="1"/>
  <c r="AT419" i="1"/>
  <c r="AT411" i="1"/>
  <c r="AT410" i="1"/>
  <c r="AT396" i="1"/>
  <c r="AT1756" i="1"/>
  <c r="AT1479" i="1"/>
  <c r="AT1403" i="1"/>
  <c r="AT1382" i="1"/>
  <c r="AT1379" i="1"/>
  <c r="AT1375" i="1"/>
  <c r="AT1306" i="1"/>
  <c r="AT1226" i="1"/>
  <c r="AT1205" i="1"/>
  <c r="AT1204" i="1"/>
  <c r="AT1203" i="1"/>
  <c r="AT1144" i="1"/>
  <c r="AT1143" i="1"/>
  <c r="AT1138" i="1"/>
  <c r="AT1122" i="1"/>
  <c r="AT1059" i="1"/>
  <c r="AT1036" i="1"/>
  <c r="AT1000" i="1"/>
  <c r="AT959" i="1"/>
  <c r="AT958" i="1"/>
  <c r="AT952" i="1"/>
  <c r="AT951" i="1"/>
  <c r="AT926" i="1"/>
  <c r="AT916" i="1"/>
  <c r="AT891" i="1"/>
  <c r="AT865" i="1"/>
  <c r="AT860" i="1"/>
  <c r="AT844" i="1"/>
  <c r="AT825" i="1"/>
  <c r="AT823" i="1"/>
  <c r="AT822" i="1"/>
  <c r="AT813" i="1"/>
  <c r="AT796" i="1"/>
  <c r="AT787" i="1"/>
  <c r="AT786" i="1"/>
  <c r="AT774" i="1"/>
  <c r="AT764" i="1"/>
  <c r="AT757" i="1"/>
  <c r="AT744" i="1"/>
  <c r="AT732" i="1"/>
  <c r="AT731" i="1"/>
  <c r="AT730" i="1"/>
  <c r="AT728" i="1"/>
  <c r="AT727" i="1"/>
  <c r="AT720" i="1"/>
  <c r="AT711" i="1"/>
  <c r="AT704" i="1"/>
  <c r="AT693" i="1"/>
  <c r="AT683" i="1"/>
  <c r="AT677" i="1"/>
  <c r="AT666" i="1"/>
  <c r="AT615" i="1"/>
  <c r="AT613" i="1"/>
  <c r="AT607" i="1"/>
  <c r="AT597" i="1"/>
  <c r="AT589" i="1"/>
  <c r="AT588" i="1"/>
  <c r="AT576" i="1"/>
  <c r="AT574" i="1"/>
  <c r="AT573" i="1"/>
  <c r="AT567" i="1"/>
  <c r="AT551" i="1"/>
  <c r="AT541" i="1"/>
  <c r="AT517" i="1"/>
  <c r="AT515" i="1"/>
  <c r="AT508" i="1"/>
  <c r="AT501" i="1"/>
  <c r="AT488" i="1"/>
  <c r="AT483" i="1"/>
  <c r="AT469" i="1"/>
  <c r="AT445" i="1"/>
  <c r="AT426" i="1"/>
  <c r="AT421" i="1"/>
  <c r="AT415" i="1"/>
  <c r="AT413" i="1"/>
  <c r="AT388" i="1"/>
  <c r="AT387" i="1"/>
  <c r="AT386" i="1"/>
  <c r="AT792" i="1"/>
  <c r="AT781" i="1"/>
  <c r="AT760" i="1"/>
  <c r="AT740" i="1"/>
  <c r="AT715" i="1"/>
  <c r="AT691" i="1"/>
  <c r="AT688" i="1"/>
  <c r="AT670" i="1"/>
  <c r="AT662" i="1"/>
  <c r="AT629" i="1"/>
  <c r="AT627" i="1"/>
  <c r="AT625" i="1"/>
  <c r="AT603" i="1"/>
  <c r="AT593" i="1"/>
  <c r="AT584" i="1"/>
  <c r="AT570" i="1"/>
  <c r="AT562" i="1"/>
  <c r="AT554" i="1"/>
  <c r="AT547" i="1"/>
  <c r="AT538" i="1"/>
  <c r="AT530" i="1"/>
  <c r="AT522" i="1"/>
  <c r="AT493" i="1"/>
  <c r="AT466" i="1"/>
  <c r="AT451" i="1"/>
  <c r="AT449" i="1"/>
  <c r="AT438" i="1"/>
  <c r="AT431" i="1"/>
  <c r="AT409" i="1"/>
  <c r="AT384" i="1"/>
  <c r="AT1969" i="1"/>
  <c r="AT1946" i="1"/>
  <c r="AT1702" i="1"/>
  <c r="AT1539" i="1"/>
  <c r="AT1504" i="1"/>
  <c r="AT1501" i="1"/>
  <c r="AT1463" i="1"/>
  <c r="AT1420" i="1"/>
  <c r="AT1392" i="1"/>
  <c r="AT1390" i="1"/>
  <c r="AT1370" i="1"/>
  <c r="AT1210" i="1"/>
  <c r="AT1194" i="1"/>
  <c r="AT1176" i="1"/>
  <c r="AT1175" i="1"/>
  <c r="AT1108" i="1"/>
  <c r="AT1100" i="1"/>
  <c r="AT1098" i="1"/>
  <c r="AT1065" i="1"/>
  <c r="AT1064" i="1"/>
  <c r="AT1054" i="1"/>
  <c r="AT1053" i="1"/>
  <c r="AT1019" i="1"/>
  <c r="AT935" i="1"/>
  <c r="AT933" i="1"/>
  <c r="AT912" i="1"/>
  <c r="AT911" i="1"/>
  <c r="AT904" i="1"/>
  <c r="AT897" i="1"/>
  <c r="AT887" i="1"/>
  <c r="AT882" i="1"/>
  <c r="AT856" i="1"/>
  <c r="AT851" i="1"/>
  <c r="AT850" i="1"/>
  <c r="AT840" i="1"/>
  <c r="AT830" i="1"/>
  <c r="AT829" i="1"/>
  <c r="AT827" i="1"/>
  <c r="AT826" i="1"/>
  <c r="AT814" i="1"/>
  <c r="AT808" i="1"/>
  <c r="AT797" i="1"/>
  <c r="AT791" i="1"/>
  <c r="AT790" i="1"/>
  <c r="AT788" i="1"/>
  <c r="AT780" i="1"/>
  <c r="AT779" i="1"/>
  <c r="AT778" i="1"/>
  <c r="AT777" i="1"/>
  <c r="AT775" i="1"/>
  <c r="AT752" i="1"/>
  <c r="AT745" i="1"/>
  <c r="AT735" i="1"/>
  <c r="AT734" i="1"/>
  <c r="AT724" i="1"/>
  <c r="AT723" i="1"/>
  <c r="AT712" i="1"/>
  <c r="AT705" i="1"/>
  <c r="AT699" i="1"/>
  <c r="AT698" i="1"/>
  <c r="AT696" i="1"/>
  <c r="AT695" i="1"/>
  <c r="AT687" i="1"/>
  <c r="AT678" i="1"/>
  <c r="AT648" i="1"/>
  <c r="AT647" i="1"/>
  <c r="AT623" i="1"/>
  <c r="AT621" i="1"/>
  <c r="AT608" i="1"/>
  <c r="AT601" i="1"/>
  <c r="AT592" i="1"/>
  <c r="AT591" i="1"/>
  <c r="AT583" i="1"/>
  <c r="AT578" i="1"/>
  <c r="AT568" i="1"/>
  <c r="AT543" i="1"/>
  <c r="AT534" i="1"/>
  <c r="AT533" i="1"/>
  <c r="AT521" i="1"/>
  <c r="AT520" i="1"/>
  <c r="AT504" i="1"/>
  <c r="AT498" i="1"/>
  <c r="AT496" i="1"/>
  <c r="AT490" i="1"/>
  <c r="AT485" i="1"/>
  <c r="AT473" i="1"/>
  <c r="AT471" i="1"/>
  <c r="AT465" i="1"/>
  <c r="AT459" i="1"/>
  <c r="AT456" i="1"/>
  <c r="AT450" i="1"/>
  <c r="AT447" i="1"/>
  <c r="AT446" i="1"/>
  <c r="AT430" i="1"/>
  <c r="AT428" i="1"/>
  <c r="AT423" i="1"/>
  <c r="AT407" i="1"/>
  <c r="AT405" i="1"/>
  <c r="AT403" i="1"/>
  <c r="AT399" i="1"/>
  <c r="AT392" i="1"/>
  <c r="AT391" i="1"/>
  <c r="AT1776" i="1"/>
  <c r="AT1771" i="1"/>
  <c r="AT1363" i="1"/>
  <c r="AT1297" i="1"/>
  <c r="AT1249" i="1"/>
  <c r="AT1182" i="1"/>
  <c r="AT1079" i="1"/>
  <c r="AT1024" i="1"/>
  <c r="AT981" i="1"/>
  <c r="AT929" i="1"/>
  <c r="AT868" i="1"/>
  <c r="AT832" i="1"/>
  <c r="AT809" i="1"/>
  <c r="AT800" i="1"/>
  <c r="AT768" i="1"/>
  <c r="AT748" i="1"/>
  <c r="AT716" i="1"/>
  <c r="AT690" i="1"/>
  <c r="AT668" i="1"/>
  <c r="AT644" i="1"/>
  <c r="AT628" i="1"/>
  <c r="AT624" i="1"/>
  <c r="AT602" i="1"/>
  <c r="AT563" i="1"/>
  <c r="AT561" i="1"/>
  <c r="AT546" i="1"/>
  <c r="AT536" i="1"/>
  <c r="AT529" i="1"/>
  <c r="AT475" i="1"/>
  <c r="AT458" i="1"/>
  <c r="AT440" i="1"/>
  <c r="AT433" i="1"/>
  <c r="AT406" i="1"/>
  <c r="AT393" i="1"/>
  <c r="AT39" i="1"/>
  <c r="AT375" i="1"/>
  <c r="AT37" i="1"/>
  <c r="AT363" i="1"/>
  <c r="L108" i="4"/>
  <c r="L119" i="4"/>
  <c r="L106" i="4"/>
  <c r="AW153" i="1"/>
  <c r="AX153" i="1"/>
  <c r="AX220" i="1"/>
  <c r="AW220" i="1"/>
  <c r="AW242" i="1"/>
  <c r="AX242" i="1"/>
  <c r="AX291" i="1"/>
  <c r="AW291" i="1"/>
  <c r="AX254" i="1"/>
  <c r="AW254" i="1"/>
  <c r="AW264" i="1"/>
  <c r="AX264" i="1"/>
  <c r="AX23" i="1"/>
  <c r="AW23" i="1"/>
  <c r="AW49" i="1"/>
  <c r="AX49" i="1"/>
  <c r="AW106" i="1"/>
  <c r="AX106" i="1"/>
  <c r="AW114" i="1"/>
  <c r="AX114" i="1"/>
  <c r="AW118" i="1"/>
  <c r="AX118" i="1"/>
  <c r="AW312" i="1"/>
  <c r="AX312" i="1"/>
  <c r="AW321" i="1"/>
  <c r="AX321" i="1"/>
  <c r="AA357" i="1"/>
  <c r="AW222" i="1"/>
  <c r="AX222" i="1"/>
  <c r="AX272" i="1"/>
  <c r="AW272" i="1"/>
  <c r="AW293" i="1"/>
  <c r="AX293" i="1"/>
  <c r="AX19" i="1"/>
  <c r="AW19" i="1"/>
  <c r="AW33" i="1"/>
  <c r="AX33" i="1"/>
  <c r="AX55" i="1"/>
  <c r="AW55" i="1"/>
  <c r="AX122" i="1"/>
  <c r="AW122" i="1"/>
  <c r="AX162" i="1"/>
  <c r="AW162" i="1"/>
  <c r="AW225" i="1"/>
  <c r="AX225" i="1"/>
  <c r="AA257" i="1"/>
  <c r="AX286" i="1"/>
  <c r="AW286" i="1"/>
  <c r="AW306" i="1"/>
  <c r="AX306" i="1"/>
  <c r="AW370" i="1"/>
  <c r="AX370" i="1"/>
  <c r="AW31" i="1"/>
  <c r="AX31" i="1"/>
  <c r="AW123" i="1"/>
  <c r="AX123" i="1"/>
  <c r="AW147" i="1"/>
  <c r="AX147" i="1"/>
  <c r="AW152" i="1"/>
  <c r="AX152" i="1"/>
  <c r="AW186" i="1"/>
  <c r="AX186" i="1"/>
  <c r="AW201" i="1"/>
  <c r="AX201" i="1"/>
  <c r="AA223" i="1"/>
  <c r="AX227" i="1"/>
  <c r="AW227" i="1"/>
  <c r="AW250" i="1"/>
  <c r="AX250" i="1"/>
  <c r="AX265" i="1"/>
  <c r="AW265" i="1"/>
  <c r="AW269" i="1"/>
  <c r="AX269" i="1"/>
  <c r="AX275" i="1"/>
  <c r="AW275" i="1"/>
  <c r="AW313" i="1"/>
  <c r="AX313" i="1"/>
  <c r="AW325" i="1"/>
  <c r="AX325" i="1"/>
  <c r="AW360" i="1"/>
  <c r="AX360" i="1"/>
  <c r="AW378" i="1"/>
  <c r="AX378" i="1"/>
  <c r="AW380" i="1"/>
  <c r="AX380" i="1"/>
  <c r="AX54" i="1"/>
  <c r="AW54" i="1"/>
  <c r="AX297" i="1"/>
  <c r="AW297" i="1"/>
  <c r="AW309" i="1"/>
  <c r="AX309" i="1"/>
  <c r="AX17" i="1"/>
  <c r="AW17" i="1"/>
  <c r="AW22" i="1"/>
  <c r="AX22" i="1"/>
  <c r="AX25" i="1"/>
  <c r="AW25" i="1"/>
  <c r="AW27" i="1"/>
  <c r="AX27" i="1"/>
  <c r="AW66" i="1"/>
  <c r="AX66" i="1"/>
  <c r="AX70" i="1"/>
  <c r="AW70" i="1"/>
  <c r="AW86" i="1"/>
  <c r="AX86" i="1"/>
  <c r="AW98" i="1"/>
  <c r="AX98" i="1"/>
  <c r="AW113" i="1"/>
  <c r="AX113" i="1"/>
  <c r="AW124" i="1"/>
  <c r="AX124" i="1"/>
  <c r="AX133" i="1"/>
  <c r="AW133" i="1"/>
  <c r="AW140" i="1"/>
  <c r="AX140" i="1"/>
  <c r="AW143" i="1"/>
  <c r="AX143" i="1"/>
  <c r="AW155" i="1"/>
  <c r="AX155" i="1"/>
  <c r="AW202" i="1"/>
  <c r="AX202" i="1"/>
  <c r="AA219" i="1"/>
  <c r="AW229" i="1"/>
  <c r="AX229" i="1"/>
  <c r="AW252" i="1"/>
  <c r="AX252" i="1"/>
  <c r="AX256" i="1"/>
  <c r="AW256" i="1"/>
  <c r="AA270" i="1"/>
  <c r="AX288" i="1"/>
  <c r="AW288" i="1"/>
  <c r="AX295" i="1"/>
  <c r="AW295" i="1"/>
  <c r="AW314" i="1"/>
  <c r="AX314" i="1"/>
  <c r="AW322" i="1"/>
  <c r="AX322" i="1"/>
  <c r="AW352" i="1"/>
  <c r="AX352" i="1"/>
  <c r="I10" i="30"/>
  <c r="J10" i="30" s="1"/>
  <c r="V256" i="1"/>
  <c r="W193" i="1"/>
  <c r="AB193" i="1" s="1"/>
  <c r="AD284" i="1"/>
  <c r="Y284" i="1"/>
  <c r="AD296" i="1"/>
  <c r="AD315" i="1"/>
  <c r="Y315" i="1"/>
  <c r="AC323" i="1"/>
  <c r="X323" i="1"/>
  <c r="W190" i="1"/>
  <c r="AF251" i="1"/>
  <c r="V251" i="1"/>
  <c r="AD273" i="1"/>
  <c r="Y273" i="1"/>
  <c r="Y287" i="1"/>
  <c r="AD287" i="1"/>
  <c r="AD294" i="1"/>
  <c r="AC346" i="1"/>
  <c r="X352" i="1"/>
  <c r="V250" i="1"/>
  <c r="Y279" i="1"/>
  <c r="V222" i="1"/>
  <c r="AG39" i="1"/>
  <c r="X346" i="1"/>
  <c r="V265" i="1"/>
  <c r="AD322" i="1"/>
  <c r="Y296" i="1"/>
  <c r="Y290" i="1"/>
  <c r="AD279" i="1"/>
  <c r="AF253" i="1"/>
  <c r="AB189" i="1"/>
  <c r="K46" i="14"/>
  <c r="F26" i="9" s="1"/>
  <c r="W258" i="1"/>
  <c r="AB258" i="1" s="1"/>
  <c r="V314" i="1"/>
  <c r="AA314" i="1" s="1"/>
  <c r="AH314" i="1" s="1"/>
  <c r="Y328" i="1"/>
  <c r="AG123" i="1"/>
  <c r="AY123" i="1" s="1"/>
  <c r="V312" i="1"/>
  <c r="AA312" i="1" s="1"/>
  <c r="AH312" i="1" s="1"/>
  <c r="V275" i="1"/>
  <c r="Y332" i="1"/>
  <c r="W118" i="1"/>
  <c r="AB118" i="1" s="1"/>
  <c r="X200" i="1"/>
  <c r="AC200" i="1" s="1"/>
  <c r="W250" i="1"/>
  <c r="AG194" i="1"/>
  <c r="AY194" i="1" s="1"/>
  <c r="AG308" i="1"/>
  <c r="AY308" i="1" s="1"/>
  <c r="X66" i="1"/>
  <c r="V306" i="1"/>
  <c r="Y337" i="1"/>
  <c r="W39" i="1"/>
  <c r="AB39" i="1" s="1"/>
  <c r="AC202" i="1"/>
  <c r="X202" i="1"/>
  <c r="W216" i="1"/>
  <c r="AB216" i="1" s="1"/>
  <c r="W235" i="1"/>
  <c r="AB235" i="1" s="1"/>
  <c r="W251" i="1"/>
  <c r="AB251" i="1" s="1"/>
  <c r="W266" i="1"/>
  <c r="AB266" i="1" s="1"/>
  <c r="AD349" i="1"/>
  <c r="W378" i="1"/>
  <c r="AB378" i="1" s="1"/>
  <c r="AD24" i="1"/>
  <c r="W41" i="1"/>
  <c r="AB41" i="1" s="1"/>
  <c r="W47" i="1"/>
  <c r="AB47" i="1" s="1"/>
  <c r="W51" i="1"/>
  <c r="AB51" i="1"/>
  <c r="W101" i="1"/>
  <c r="AB101" i="1"/>
  <c r="W105" i="1"/>
  <c r="AB105" i="1" s="1"/>
  <c r="Y160" i="1"/>
  <c r="AD160" i="1"/>
  <c r="Y167" i="1"/>
  <c r="AD167" i="1" s="1"/>
  <c r="V351" i="1"/>
  <c r="AF351" i="1"/>
  <c r="Y371" i="1"/>
  <c r="AD371" i="1" s="1"/>
  <c r="Y375" i="1"/>
  <c r="Y19" i="1"/>
  <c r="Y35" i="1"/>
  <c r="AD35" i="1"/>
  <c r="W46" i="1"/>
  <c r="AB46" i="1" s="1"/>
  <c r="W67" i="1"/>
  <c r="AB67" i="1" s="1"/>
  <c r="W98" i="1"/>
  <c r="AB98" i="1" s="1"/>
  <c r="W107" i="1"/>
  <c r="AB107" i="1" s="1"/>
  <c r="AD135" i="1"/>
  <c r="Y135" i="1"/>
  <c r="Y151" i="1"/>
  <c r="AD151" i="1"/>
  <c r="V360" i="1"/>
  <c r="Y30" i="1"/>
  <c r="AB102" i="1"/>
  <c r="AD140" i="1"/>
  <c r="Y140" i="1"/>
  <c r="AD142" i="1"/>
  <c r="Y142" i="1"/>
  <c r="AD157" i="1"/>
  <c r="AD159" i="1"/>
  <c r="Y159" i="1"/>
  <c r="Y192" i="1"/>
  <c r="Y18" i="1"/>
  <c r="AD18" i="1" s="1"/>
  <c r="Y28" i="1"/>
  <c r="AD28" i="1"/>
  <c r="AB103" i="1"/>
  <c r="W103" i="1"/>
  <c r="AF121" i="1"/>
  <c r="V121" i="1"/>
  <c r="AD134" i="1"/>
  <c r="Y134" i="1"/>
  <c r="AD158" i="1"/>
  <c r="Y179" i="1"/>
  <c r="AD179" i="1" s="1"/>
  <c r="Y182" i="1"/>
  <c r="Y10" i="1"/>
  <c r="AD10" i="1" s="1"/>
  <c r="AC53" i="1"/>
  <c r="W112" i="1"/>
  <c r="AB112" i="1" s="1"/>
  <c r="X282" i="1"/>
  <c r="AF373" i="1"/>
  <c r="V373" i="1"/>
  <c r="V147" i="1"/>
  <c r="AC66" i="1"/>
  <c r="AC73" i="1"/>
  <c r="W116" i="1"/>
  <c r="AC318" i="1"/>
  <c r="W358" i="1"/>
  <c r="AB358" i="1" s="1"/>
  <c r="V368" i="1"/>
  <c r="AF368" i="1"/>
  <c r="Y381" i="1"/>
  <c r="Y38" i="1"/>
  <c r="X48" i="1"/>
  <c r="AC48" i="1"/>
  <c r="W123" i="1"/>
  <c r="W356" i="1"/>
  <c r="AB356" i="1" s="1"/>
  <c r="AF365" i="1"/>
  <c r="V365" i="1"/>
  <c r="Z71" i="1"/>
  <c r="AB184" i="1"/>
  <c r="W191" i="1"/>
  <c r="AB191" i="1" s="1"/>
  <c r="W192" i="1"/>
  <c r="AB192" i="1" s="1"/>
  <c r="AD275" i="1"/>
  <c r="Y275" i="1"/>
  <c r="Y285" i="1"/>
  <c r="AD292" i="1"/>
  <c r="AD302" i="1"/>
  <c r="Y303" i="1"/>
  <c r="AD311" i="1"/>
  <c r="Y313" i="1"/>
  <c r="AP313" i="1"/>
  <c r="X339" i="1"/>
  <c r="X345" i="1"/>
  <c r="AC345" i="1" s="1"/>
  <c r="AB190" i="1"/>
  <c r="AD274" i="1"/>
  <c r="AE36" i="1"/>
  <c r="AG18" i="1"/>
  <c r="W33" i="1"/>
  <c r="AB33" i="1" s="1"/>
  <c r="AD56" i="1"/>
  <c r="AD65" i="1"/>
  <c r="AD75" i="1"/>
  <c r="Y75" i="1"/>
  <c r="AD91" i="1"/>
  <c r="AG105" i="1"/>
  <c r="AY105" i="1" s="1"/>
  <c r="W126" i="1"/>
  <c r="AB126" i="1" s="1"/>
  <c r="W142" i="1"/>
  <c r="AG201" i="1"/>
  <c r="AY201" i="1" s="1"/>
  <c r="AG202" i="1"/>
  <c r="AY202" i="1" s="1"/>
  <c r="W276" i="1"/>
  <c r="AB276" i="1" s="1"/>
  <c r="AG276" i="1"/>
  <c r="W284" i="1"/>
  <c r="AB284" i="1" s="1"/>
  <c r="W307" i="1"/>
  <c r="AB307" i="1" s="1"/>
  <c r="AG311" i="1"/>
  <c r="AY311" i="1" s="1"/>
  <c r="V345" i="1"/>
  <c r="V347" i="1"/>
  <c r="X360" i="1"/>
  <c r="AG375" i="1"/>
  <c r="W21" i="1"/>
  <c r="AB21" i="1" s="1"/>
  <c r="AG10" i="1"/>
  <c r="W10" i="1"/>
  <c r="AB10" i="1" s="1"/>
  <c r="AF10" i="1"/>
  <c r="W13" i="1"/>
  <c r="AB13" i="1" s="1"/>
  <c r="AD44" i="1"/>
  <c r="AP44" i="1"/>
  <c r="AD48" i="1"/>
  <c r="Y77" i="1"/>
  <c r="AD77" i="1"/>
  <c r="Y81" i="1"/>
  <c r="Y100" i="1"/>
  <c r="W141" i="1"/>
  <c r="AB141" i="1" s="1"/>
  <c r="W159" i="1"/>
  <c r="Y185" i="1"/>
  <c r="AG277" i="1"/>
  <c r="AY277" i="1" s="1"/>
  <c r="W280" i="1"/>
  <c r="AG287" i="1"/>
  <c r="AY287" i="1" s="1"/>
  <c r="W299" i="1"/>
  <c r="AB299" i="1" s="1"/>
  <c r="AG304" i="1"/>
  <c r="AY304" i="1" s="1"/>
  <c r="V335" i="1"/>
  <c r="V339" i="1"/>
  <c r="AF346" i="1"/>
  <c r="AC353" i="1"/>
  <c r="X353" i="1"/>
  <c r="W374" i="1"/>
  <c r="AB374" i="1" s="1"/>
  <c r="V10" i="1"/>
  <c r="W19" i="1"/>
  <c r="AB19" i="1" s="1"/>
  <c r="W23" i="1"/>
  <c r="AG23" i="1"/>
  <c r="AY23" i="1" s="1"/>
  <c r="W30" i="1"/>
  <c r="AB30" i="1" s="1"/>
  <c r="V39" i="1"/>
  <c r="AG43" i="1"/>
  <c r="AD47" i="1"/>
  <c r="AD52" i="1"/>
  <c r="Y61" i="1"/>
  <c r="Y104" i="1"/>
  <c r="AD104" i="1" s="1"/>
  <c r="AD108" i="1"/>
  <c r="W166" i="1"/>
  <c r="AB166" i="1" s="1"/>
  <c r="AD191" i="1"/>
  <c r="Y209" i="1"/>
  <c r="AD209" i="1" s="1"/>
  <c r="X212" i="1"/>
  <c r="AC225" i="1"/>
  <c r="X225" i="1"/>
  <c r="X242" i="1"/>
  <c r="AC248" i="1"/>
  <c r="X248" i="1"/>
  <c r="AG275" i="1"/>
  <c r="AG294" i="1"/>
  <c r="W301" i="1"/>
  <c r="AB301" i="1" s="1"/>
  <c r="W305" i="1"/>
  <c r="AB305" i="1" s="1"/>
  <c r="AF336" i="1"/>
  <c r="AF344" i="1"/>
  <c r="W372" i="1"/>
  <c r="AB372" i="1" s="1"/>
  <c r="X376" i="1"/>
  <c r="AC376" i="1" s="1"/>
  <c r="Y42" i="1"/>
  <c r="AD90" i="1"/>
  <c r="AB145" i="1"/>
  <c r="W145" i="1"/>
  <c r="Y207" i="1"/>
  <c r="AD207" i="1"/>
  <c r="AC226" i="1"/>
  <c r="X229" i="1"/>
  <c r="AC229" i="1" s="1"/>
  <c r="AJ229" i="1" s="1"/>
  <c r="X240" i="1"/>
  <c r="X270" i="1"/>
  <c r="W274" i="1"/>
  <c r="AB274" i="1" s="1"/>
  <c r="AG274" i="1"/>
  <c r="W278" i="1"/>
  <c r="W285" i="1"/>
  <c r="AG292" i="1"/>
  <c r="AY292" i="1" s="1"/>
  <c r="AG296" i="1"/>
  <c r="AY296" i="1" s="1"/>
  <c r="AG303" i="1"/>
  <c r="V341" i="1"/>
  <c r="AF354" i="1"/>
  <c r="X357" i="1"/>
  <c r="V343" i="1"/>
  <c r="AB311" i="1"/>
  <c r="W155" i="1"/>
  <c r="AB155" i="1" s="1"/>
  <c r="W38" i="1"/>
  <c r="AB38" i="1" s="1"/>
  <c r="V41" i="1"/>
  <c r="AF41" i="1"/>
  <c r="AF43" i="1"/>
  <c r="AF45" i="1"/>
  <c r="AF47" i="1"/>
  <c r="V50" i="1"/>
  <c r="V62" i="1"/>
  <c r="AF62" i="1"/>
  <c r="AF74" i="1"/>
  <c r="V74" i="1"/>
  <c r="V80" i="1"/>
  <c r="V89" i="1"/>
  <c r="AF94" i="1"/>
  <c r="Y115" i="1"/>
  <c r="AD115" i="1"/>
  <c r="AD119" i="1"/>
  <c r="Y119" i="1"/>
  <c r="AD122" i="1"/>
  <c r="Y122" i="1"/>
  <c r="V190" i="1"/>
  <c r="AF190" i="1"/>
  <c r="AF192" i="1"/>
  <c r="AF198" i="1"/>
  <c r="V201" i="1"/>
  <c r="AF204" i="1"/>
  <c r="AG228" i="1"/>
  <c r="AY228" i="1" s="1"/>
  <c r="Y234" i="1"/>
  <c r="AD234" i="1" s="1"/>
  <c r="AD245" i="1"/>
  <c r="Y248" i="1"/>
  <c r="AD248" i="1"/>
  <c r="AG248" i="1"/>
  <c r="AD254" i="1"/>
  <c r="AG257" i="1"/>
  <c r="AY257" i="1" s="1"/>
  <c r="Y257" i="1"/>
  <c r="AD257" i="1"/>
  <c r="Y259" i="1"/>
  <c r="Y265" i="1"/>
  <c r="AD265" i="1"/>
  <c r="Y269" i="1"/>
  <c r="AD269" i="1"/>
  <c r="X293" i="1"/>
  <c r="X297" i="1"/>
  <c r="X306" i="1"/>
  <c r="AC306" i="1"/>
  <c r="AC314" i="1"/>
  <c r="AG327" i="1"/>
  <c r="AY327" i="1" s="1"/>
  <c r="AB327" i="1"/>
  <c r="W327" i="1"/>
  <c r="W333" i="1"/>
  <c r="AB333" i="1" s="1"/>
  <c r="W338" i="1"/>
  <c r="AB338" i="1" s="1"/>
  <c r="AB342" i="1"/>
  <c r="W342" i="1"/>
  <c r="W348" i="1"/>
  <c r="AB348" i="1" s="1"/>
  <c r="AD355" i="1"/>
  <c r="Y355" i="1"/>
  <c r="AG355" i="1"/>
  <c r="Y359" i="1"/>
  <c r="AD359" i="1" s="1"/>
  <c r="X365" i="1"/>
  <c r="AC365" i="1" s="1"/>
  <c r="X368" i="1"/>
  <c r="AC368" i="1" s="1"/>
  <c r="AD381" i="1"/>
  <c r="AG381" i="1"/>
  <c r="AG333" i="1"/>
  <c r="AY333" i="1" s="1"/>
  <c r="AD259" i="1"/>
  <c r="Y228" i="1"/>
  <c r="AD228" i="1" s="1"/>
  <c r="AF80" i="1"/>
  <c r="X13" i="1"/>
  <c r="X30" i="1"/>
  <c r="AC30" i="1" s="1"/>
  <c r="AC34" i="1"/>
  <c r="AC36" i="1"/>
  <c r="V49" i="1"/>
  <c r="V52" i="1"/>
  <c r="V60" i="1"/>
  <c r="AF60" i="1"/>
  <c r="V63" i="1"/>
  <c r="V69" i="1"/>
  <c r="V78" i="1"/>
  <c r="AF78" i="1"/>
  <c r="V96" i="1"/>
  <c r="AF96" i="1"/>
  <c r="V99" i="1"/>
  <c r="AF104" i="1"/>
  <c r="AD113" i="1"/>
  <c r="Y113" i="1"/>
  <c r="Y117" i="1"/>
  <c r="AD117" i="1" s="1"/>
  <c r="Y226" i="1"/>
  <c r="AD226" i="1" s="1"/>
  <c r="AD232" i="1"/>
  <c r="AD237" i="1"/>
  <c r="AD247" i="1"/>
  <c r="Y247" i="1"/>
  <c r="AD250" i="1"/>
  <c r="AD253" i="1"/>
  <c r="Y253" i="1"/>
  <c r="AD256" i="1"/>
  <c r="Y256" i="1"/>
  <c r="Y266" i="1"/>
  <c r="AC312" i="1"/>
  <c r="AG328" i="1"/>
  <c r="W331" i="1"/>
  <c r="AB344" i="1"/>
  <c r="W350" i="1"/>
  <c r="AB350" i="1" s="1"/>
  <c r="Y254" i="1"/>
  <c r="V199" i="1"/>
  <c r="Y245" i="1"/>
  <c r="Y237" i="1"/>
  <c r="AF99" i="1"/>
  <c r="Y109" i="1"/>
  <c r="X10" i="1"/>
  <c r="AC10" i="1" s="1"/>
  <c r="AF61" i="1"/>
  <c r="V61" i="1"/>
  <c r="AF64" i="1"/>
  <c r="AF76" i="1"/>
  <c r="AF88" i="1"/>
  <c r="AF103" i="1"/>
  <c r="AF105" i="1"/>
  <c r="AF107" i="1"/>
  <c r="V107" i="1"/>
  <c r="AD110" i="1"/>
  <c r="Y110" i="1"/>
  <c r="Y111" i="1"/>
  <c r="AD116" i="1"/>
  <c r="Y121" i="1"/>
  <c r="AD121" i="1" s="1"/>
  <c r="AC183" i="1"/>
  <c r="X183" i="1"/>
  <c r="V186" i="1"/>
  <c r="AF188" i="1"/>
  <c r="V194" i="1"/>
  <c r="AF197" i="1"/>
  <c r="V197" i="1"/>
  <c r="AF200" i="1"/>
  <c r="AF206" i="1"/>
  <c r="V206" i="1"/>
  <c r="AG219" i="1"/>
  <c r="AY219" i="1" s="1"/>
  <c r="AD219" i="1"/>
  <c r="Y219" i="1"/>
  <c r="Y230" i="1"/>
  <c r="Y236" i="1"/>
  <c r="Y241" i="1"/>
  <c r="AD241" i="1"/>
  <c r="AD255" i="1"/>
  <c r="Y255" i="1"/>
  <c r="AD258" i="1"/>
  <c r="Y258" i="1"/>
  <c r="AD264" i="1"/>
  <c r="AG264" i="1"/>
  <c r="AY264" i="1" s="1"/>
  <c r="Y271" i="1"/>
  <c r="X295" i="1"/>
  <c r="AC313" i="1"/>
  <c r="X313" i="1"/>
  <c r="X319" i="1"/>
  <c r="X320" i="1"/>
  <c r="AC320" i="1" s="1"/>
  <c r="W323" i="1"/>
  <c r="AB323" i="1" s="1"/>
  <c r="W329" i="1"/>
  <c r="AB329" i="1" s="1"/>
  <c r="AG332" i="1"/>
  <c r="W337" i="1"/>
  <c r="AB337" i="1" s="1"/>
  <c r="AG337" i="1"/>
  <c r="AY337" i="1" s="1"/>
  <c r="AB340" i="1"/>
  <c r="W346" i="1"/>
  <c r="AB346" i="1" s="1"/>
  <c r="AC369" i="1"/>
  <c r="X372" i="1"/>
  <c r="AC372" i="1" s="1"/>
  <c r="Y379" i="1"/>
  <c r="AD379" i="1"/>
  <c r="AG379" i="1"/>
  <c r="Y20" i="1"/>
  <c r="AD20" i="1" s="1"/>
  <c r="AD22" i="1"/>
  <c r="Y24" i="1"/>
  <c r="AD26" i="1"/>
  <c r="AD30" i="1"/>
  <c r="AD32" i="1"/>
  <c r="Y32" i="1"/>
  <c r="Y34" i="1"/>
  <c r="Y36" i="1"/>
  <c r="AD36" i="1"/>
  <c r="X38" i="1"/>
  <c r="AC38" i="1"/>
  <c r="W40" i="1"/>
  <c r="AB40" i="1" s="1"/>
  <c r="W44" i="1"/>
  <c r="AB44" i="1" s="1"/>
  <c r="W50" i="1"/>
  <c r="AB50" i="1" s="1"/>
  <c r="W52" i="1"/>
  <c r="AB52" i="1" s="1"/>
  <c r="Y54" i="1"/>
  <c r="AD54" i="1"/>
  <c r="AB69" i="1"/>
  <c r="W69" i="1"/>
  <c r="AB91" i="1"/>
  <c r="AB97" i="1"/>
  <c r="W97" i="1"/>
  <c r="AF109" i="1"/>
  <c r="V112" i="1"/>
  <c r="AF112" i="1"/>
  <c r="V118" i="1"/>
  <c r="V120" i="1"/>
  <c r="AF120" i="1"/>
  <c r="Y129" i="1"/>
  <c r="AD129" i="1"/>
  <c r="AD130" i="1"/>
  <c r="AD136" i="1"/>
  <c r="Y136" i="1"/>
  <c r="Y144" i="1"/>
  <c r="Y154" i="1"/>
  <c r="Y158" i="1"/>
  <c r="AD161" i="1"/>
  <c r="Y166" i="1"/>
  <c r="AD180" i="1"/>
  <c r="W201" i="1"/>
  <c r="AB201" i="1" s="1"/>
  <c r="AF219" i="1"/>
  <c r="AA228" i="1"/>
  <c r="V231" i="1"/>
  <c r="AF231" i="1"/>
  <c r="AF238" i="1"/>
  <c r="V240" i="1"/>
  <c r="AF240" i="1"/>
  <c r="AA244" i="1"/>
  <c r="AF257" i="1"/>
  <c r="V258" i="1"/>
  <c r="AF258" i="1"/>
  <c r="V262" i="1"/>
  <c r="AF262" i="1"/>
  <c r="V264" i="1"/>
  <c r="AA267" i="1"/>
  <c r="V269" i="1"/>
  <c r="AD277" i="1"/>
  <c r="AD308" i="1"/>
  <c r="Y317" i="1"/>
  <c r="AD317" i="1"/>
  <c r="Y11" i="1"/>
  <c r="AD11" i="1" s="1"/>
  <c r="Y12" i="1"/>
  <c r="AD12" i="1" s="1"/>
  <c r="AD14" i="1"/>
  <c r="AD27" i="1"/>
  <c r="Y27" i="1"/>
  <c r="Y31" i="1"/>
  <c r="AD31" i="1"/>
  <c r="AC39" i="1"/>
  <c r="W45" i="1"/>
  <c r="AB45" i="1" s="1"/>
  <c r="W49" i="1"/>
  <c r="AB49" i="1" s="1"/>
  <c r="W53" i="1"/>
  <c r="AB53" i="1" s="1"/>
  <c r="W68" i="1"/>
  <c r="AB68" i="1"/>
  <c r="W70" i="1"/>
  <c r="W72" i="1"/>
  <c r="AB72" i="1" s="1"/>
  <c r="W90" i="1"/>
  <c r="AB90" i="1"/>
  <c r="W92" i="1"/>
  <c r="W100" i="1"/>
  <c r="AB100" i="1" s="1"/>
  <c r="AF111" i="1"/>
  <c r="V111" i="1"/>
  <c r="AF117" i="1"/>
  <c r="V117" i="1"/>
  <c r="AF119" i="1"/>
  <c r="AA119" i="1"/>
  <c r="V122" i="1"/>
  <c r="Y145" i="1"/>
  <c r="AD145" i="1"/>
  <c r="AD156" i="1"/>
  <c r="Y156" i="1"/>
  <c r="AD165" i="1"/>
  <c r="Y165" i="1"/>
  <c r="Y178" i="1"/>
  <c r="AD178" i="1" s="1"/>
  <c r="AB185" i="1"/>
  <c r="AF226" i="1"/>
  <c r="V226" i="1"/>
  <c r="AA239" i="1"/>
  <c r="AF245" i="1"/>
  <c r="AF249" i="1"/>
  <c r="AF263" i="1"/>
  <c r="V268" i="1"/>
  <c r="AF268" i="1"/>
  <c r="AF270" i="1"/>
  <c r="Y278" i="1"/>
  <c r="Y283" i="1"/>
  <c r="Y295" i="1"/>
  <c r="AD295" i="1"/>
  <c r="X324" i="1"/>
  <c r="AC330" i="1"/>
  <c r="X330" i="1"/>
  <c r="X336" i="1"/>
  <c r="AC336" i="1" s="1"/>
  <c r="X343" i="1"/>
  <c r="AC343" i="1" s="1"/>
  <c r="X344" i="1"/>
  <c r="AC344" i="1" s="1"/>
  <c r="X349" i="1"/>
  <c r="AC350" i="1"/>
  <c r="AF353" i="1"/>
  <c r="V353" i="1"/>
  <c r="AF362" i="1"/>
  <c r="Y366" i="1"/>
  <c r="AD366" i="1" s="1"/>
  <c r="V376" i="1"/>
  <c r="AF376" i="1"/>
  <c r="AF377" i="1"/>
  <c r="V377" i="1"/>
  <c r="AF379" i="1"/>
  <c r="V380" i="1"/>
  <c r="AD25" i="1"/>
  <c r="AG68" i="1"/>
  <c r="AY68" i="1" s="1"/>
  <c r="V263" i="1"/>
  <c r="V255" i="1"/>
  <c r="V245" i="1"/>
  <c r="AD375" i="1"/>
  <c r="AC339" i="1"/>
  <c r="AD304" i="1"/>
  <c r="AD283" i="1"/>
  <c r="Y277" i="1"/>
  <c r="AF244" i="1"/>
  <c r="AH244" i="1" s="1"/>
  <c r="AF224" i="1"/>
  <c r="W99" i="1"/>
  <c r="AB99" i="1" s="1"/>
  <c r="W43" i="1"/>
  <c r="AB43" i="1" s="1"/>
  <c r="Y26" i="1"/>
  <c r="Y16" i="1"/>
  <c r="AD16" i="1" s="1"/>
  <c r="AC352" i="1"/>
  <c r="AD166" i="1"/>
  <c r="AD303" i="1"/>
  <c r="AF239" i="1"/>
  <c r="AH239" i="1" s="1"/>
  <c r="AG245" i="1"/>
  <c r="AY245" i="1" s="1"/>
  <c r="AG256" i="1"/>
  <c r="AG271" i="1"/>
  <c r="AY271" i="1" s="1"/>
  <c r="AA289" i="1"/>
  <c r="AA300" i="1"/>
  <c r="AG326" i="1"/>
  <c r="AY326" i="1" s="1"/>
  <c r="AG329" i="1"/>
  <c r="AA367" i="1"/>
  <c r="AA371" i="1"/>
  <c r="W376" i="1"/>
  <c r="AB376" i="1" s="1"/>
  <c r="W366" i="1"/>
  <c r="AB366" i="1" s="1"/>
  <c r="W364" i="1"/>
  <c r="AB364" i="1" s="1"/>
  <c r="AG359" i="1"/>
  <c r="Y349" i="1"/>
  <c r="AF348" i="1"/>
  <c r="AD328" i="1"/>
  <c r="Y326" i="1"/>
  <c r="W315" i="1"/>
  <c r="AB315" i="1" s="1"/>
  <c r="W311" i="1"/>
  <c r="W303" i="1"/>
  <c r="AB303" i="1" s="1"/>
  <c r="AG302" i="1"/>
  <c r="AY302" i="1" s="1"/>
  <c r="AG290" i="1"/>
  <c r="AG285" i="1"/>
  <c r="AY285" i="1" s="1"/>
  <c r="AG279" i="1"/>
  <c r="AG253" i="1"/>
  <c r="AY253" i="1" s="1"/>
  <c r="Y194" i="1"/>
  <c r="Y189" i="1"/>
  <c r="W160" i="1"/>
  <c r="AB160" i="1" s="1"/>
  <c r="AB123" i="1"/>
  <c r="W120" i="1"/>
  <c r="AB120" i="1" s="1"/>
  <c r="W109" i="1"/>
  <c r="AB109" i="1" s="1"/>
  <c r="Y46" i="1"/>
  <c r="W35" i="1"/>
  <c r="AB35" i="1" s="1"/>
  <c r="W27" i="1"/>
  <c r="AB27" i="1" s="1"/>
  <c r="W11" i="1"/>
  <c r="AB11" i="1" s="1"/>
  <c r="X73" i="1"/>
  <c r="X199" i="1"/>
  <c r="AC199" i="1" s="1"/>
  <c r="AF374" i="1"/>
  <c r="AC357" i="1"/>
  <c r="AF274" i="1"/>
  <c r="AB264" i="1"/>
  <c r="AB260" i="1"/>
  <c r="W256" i="1"/>
  <c r="AB256" i="1" s="1"/>
  <c r="AG237" i="1"/>
  <c r="AY237" i="1" s="1"/>
  <c r="W218" i="1"/>
  <c r="AB218" i="1" s="1"/>
  <c r="AD205" i="1"/>
  <c r="W124" i="1"/>
  <c r="AB124" i="1" s="1"/>
  <c r="W37" i="1"/>
  <c r="AB37" i="1" s="1"/>
  <c r="AF341" i="1"/>
  <c r="AC240" i="1"/>
  <c r="V30" i="1"/>
  <c r="V11" i="1"/>
  <c r="AF11" i="1"/>
  <c r="V13" i="1"/>
  <c r="AF13" i="1"/>
  <c r="V14" i="1"/>
  <c r="V15" i="1"/>
  <c r="AF15" i="1"/>
  <c r="AF16" i="1"/>
  <c r="V16" i="1"/>
  <c r="AF21" i="1"/>
  <c r="V23" i="1"/>
  <c r="V26" i="1"/>
  <c r="V27" i="1"/>
  <c r="AF29" i="1"/>
  <c r="V33" i="1"/>
  <c r="AF34" i="1"/>
  <c r="V34" i="1"/>
  <c r="AF35" i="1"/>
  <c r="V35" i="1"/>
  <c r="AF36" i="1"/>
  <c r="AD38" i="1"/>
  <c r="X42" i="1"/>
  <c r="AC42" i="1"/>
  <c r="AC43" i="1"/>
  <c r="X46" i="1"/>
  <c r="AC46" i="1"/>
  <c r="AC49" i="1"/>
  <c r="X49" i="1"/>
  <c r="X55" i="1"/>
  <c r="X56" i="1"/>
  <c r="AC56" i="1"/>
  <c r="X61" i="1"/>
  <c r="AC61" i="1" s="1"/>
  <c r="X63" i="1"/>
  <c r="AC63" i="1" s="1"/>
  <c r="X67" i="1"/>
  <c r="AC67" i="1" s="1"/>
  <c r="X68" i="1"/>
  <c r="AC68" i="1" s="1"/>
  <c r="X69" i="1"/>
  <c r="AC69" i="1"/>
  <c r="AC76" i="1"/>
  <c r="X78" i="1"/>
  <c r="AC80" i="1"/>
  <c r="X80" i="1"/>
  <c r="X96" i="1"/>
  <c r="AC96" i="1" s="1"/>
  <c r="X99" i="1"/>
  <c r="AC99" i="1" s="1"/>
  <c r="X100" i="1"/>
  <c r="AC100" i="1" s="1"/>
  <c r="X101" i="1"/>
  <c r="AC101" i="1" s="1"/>
  <c r="AC104" i="1"/>
  <c r="X107" i="1"/>
  <c r="AC107" i="1" s="1"/>
  <c r="AB111" i="1"/>
  <c r="W111" i="1"/>
  <c r="W113" i="1"/>
  <c r="AG113" i="1"/>
  <c r="AY113" i="1" s="1"/>
  <c r="AB113" i="1"/>
  <c r="AG114" i="1"/>
  <c r="W114" i="1"/>
  <c r="AB114" i="1" s="1"/>
  <c r="AG115" i="1"/>
  <c r="AY115" i="1" s="1"/>
  <c r="W115" i="1"/>
  <c r="AB115" i="1" s="1"/>
  <c r="AG116" i="1"/>
  <c r="AY116" i="1" s="1"/>
  <c r="AB116" i="1"/>
  <c r="W117" i="1"/>
  <c r="AB117" i="1" s="1"/>
  <c r="AG117" i="1"/>
  <c r="AY117" i="1" s="1"/>
  <c r="W121" i="1"/>
  <c r="AB121" i="1" s="1"/>
  <c r="AF125" i="1"/>
  <c r="V125" i="1"/>
  <c r="V128" i="1"/>
  <c r="AF128" i="1"/>
  <c r="AF131" i="1"/>
  <c r="V132" i="1"/>
  <c r="AF132" i="1"/>
  <c r="V133" i="1"/>
  <c r="V137" i="1"/>
  <c r="AF137" i="1"/>
  <c r="V138" i="1"/>
  <c r="V139" i="1"/>
  <c r="AF139" i="1"/>
  <c r="AF146" i="1"/>
  <c r="V146" i="1"/>
  <c r="V148" i="1"/>
  <c r="AF148" i="1"/>
  <c r="V149" i="1"/>
  <c r="AF149" i="1"/>
  <c r="V152" i="1"/>
  <c r="V153" i="1"/>
  <c r="V155" i="1"/>
  <c r="V162" i="1"/>
  <c r="AF163" i="1"/>
  <c r="V163" i="1"/>
  <c r="V164" i="1"/>
  <c r="AF164" i="1"/>
  <c r="X187" i="1"/>
  <c r="AC187" i="1"/>
  <c r="AC190" i="1"/>
  <c r="X191" i="1"/>
  <c r="AC191" i="1" s="1"/>
  <c r="AC192" i="1"/>
  <c r="AC196" i="1"/>
  <c r="AC204" i="1"/>
  <c r="W219" i="1"/>
  <c r="AB219" i="1" s="1"/>
  <c r="W226" i="1"/>
  <c r="AB226" i="1" s="1"/>
  <c r="AG226" i="1"/>
  <c r="AY226" i="1" s="1"/>
  <c r="W229" i="1"/>
  <c r="W231" i="1"/>
  <c r="AB231" i="1" s="1"/>
  <c r="AB233" i="1"/>
  <c r="AG234" i="1"/>
  <c r="AY234" i="1" s="1"/>
  <c r="W241" i="1"/>
  <c r="AB241" i="1"/>
  <c r="AG241" i="1"/>
  <c r="AY241" i="1" s="1"/>
  <c r="W246" i="1"/>
  <c r="AB246" i="1" s="1"/>
  <c r="W247" i="1"/>
  <c r="AG247" i="1"/>
  <c r="AY247" i="1" s="1"/>
  <c r="W248" i="1"/>
  <c r="AB248" i="1" s="1"/>
  <c r="W252" i="1"/>
  <c r="W254" i="1"/>
  <c r="AB254" i="1" s="1"/>
  <c r="AB262" i="1"/>
  <c r="W263" i="1"/>
  <c r="AB263" i="1"/>
  <c r="AB271" i="1"/>
  <c r="W271" i="1"/>
  <c r="V272" i="1"/>
  <c r="V276" i="1"/>
  <c r="AF276" i="1"/>
  <c r="V282" i="1"/>
  <c r="AF282" i="1"/>
  <c r="V286" i="1"/>
  <c r="AF289" i="1"/>
  <c r="V293" i="1"/>
  <c r="V295" i="1"/>
  <c r="V309" i="1"/>
  <c r="AF310" i="1"/>
  <c r="AA310" i="1"/>
  <c r="AA318" i="1"/>
  <c r="AF318" i="1"/>
  <c r="AD327" i="1"/>
  <c r="Y327" i="1"/>
  <c r="AD329" i="1"/>
  <c r="Y329" i="1"/>
  <c r="AD331" i="1"/>
  <c r="Y331" i="1"/>
  <c r="Y333" i="1"/>
  <c r="AD333" i="1"/>
  <c r="AD338" i="1"/>
  <c r="Y338" i="1"/>
  <c r="Y340" i="1"/>
  <c r="AD340" i="1" s="1"/>
  <c r="Y350" i="1"/>
  <c r="AD350" i="1"/>
  <c r="W351" i="1"/>
  <c r="AB351" i="1" s="1"/>
  <c r="AD352" i="1"/>
  <c r="Y352" i="1"/>
  <c r="W355" i="1"/>
  <c r="AB355" i="1" s="1"/>
  <c r="Y356" i="1"/>
  <c r="AD356" i="1" s="1"/>
  <c r="AA369" i="1"/>
  <c r="AF369" i="1"/>
  <c r="V370" i="1"/>
  <c r="AA375" i="1"/>
  <c r="AF375" i="1"/>
  <c r="W377" i="1"/>
  <c r="AB377" i="1" s="1"/>
  <c r="W379" i="1"/>
  <c r="AB379" i="1" s="1"/>
  <c r="W12" i="1"/>
  <c r="AB12" i="1" s="1"/>
  <c r="AG12" i="1"/>
  <c r="W15" i="1"/>
  <c r="AB15" i="1" s="1"/>
  <c r="W16" i="1"/>
  <c r="AB16" i="1" s="1"/>
  <c r="AB17" i="1"/>
  <c r="W20" i="1"/>
  <c r="AB20" i="1" s="1"/>
  <c r="AG20" i="1"/>
  <c r="W22" i="1"/>
  <c r="W25" i="1"/>
  <c r="AG26" i="1"/>
  <c r="W29" i="1"/>
  <c r="AB29" i="1" s="1"/>
  <c r="W31" i="1"/>
  <c r="AB31" i="1" s="1"/>
  <c r="AG40" i="1"/>
  <c r="AD40" i="1"/>
  <c r="AG42" i="1"/>
  <c r="AD42" i="1"/>
  <c r="AD43" i="1"/>
  <c r="Y43" i="1"/>
  <c r="AE43" i="1"/>
  <c r="AG44" i="1"/>
  <c r="Y44" i="1"/>
  <c r="AD45" i="1"/>
  <c r="AG45" i="1"/>
  <c r="AG46" i="1"/>
  <c r="AD46" i="1"/>
  <c r="Y48" i="1"/>
  <c r="AG50" i="1"/>
  <c r="Y50" i="1"/>
  <c r="AD50" i="1"/>
  <c r="AE50" i="1"/>
  <c r="AG52" i="1"/>
  <c r="Y52" i="1"/>
  <c r="Y53" i="1"/>
  <c r="AD53" i="1"/>
  <c r="W54" i="1"/>
  <c r="AB54" i="1" s="1"/>
  <c r="AG54" i="1"/>
  <c r="Y56" i="1"/>
  <c r="AD61" i="1"/>
  <c r="AD62" i="1"/>
  <c r="Y62" i="1"/>
  <c r="AD63" i="1"/>
  <c r="AD64" i="1"/>
  <c r="Y64" i="1"/>
  <c r="Y65" i="1"/>
  <c r="AD66" i="1"/>
  <c r="Y66" i="1"/>
  <c r="AD67" i="1"/>
  <c r="AG71" i="1"/>
  <c r="AY71" i="1" s="1"/>
  <c r="AD71" i="1"/>
  <c r="Y71" i="1"/>
  <c r="Y74" i="1"/>
  <c r="AD74" i="1"/>
  <c r="Y76" i="1"/>
  <c r="AD76" i="1" s="1"/>
  <c r="AG79" i="1"/>
  <c r="AY79" i="1" s="1"/>
  <c r="Y79" i="1"/>
  <c r="AD79" i="1" s="1"/>
  <c r="AD81" i="1"/>
  <c r="Y91" i="1"/>
  <c r="Y92" i="1"/>
  <c r="AD92" i="1"/>
  <c r="AG95" i="1"/>
  <c r="AY95" i="1" s="1"/>
  <c r="Y95" i="1"/>
  <c r="AD95" i="1" s="1"/>
  <c r="AD97" i="1"/>
  <c r="AG97" i="1"/>
  <c r="AY97" i="1" s="1"/>
  <c r="Y97" i="1"/>
  <c r="AD99" i="1"/>
  <c r="AG100" i="1"/>
  <c r="AY100" i="1" s="1"/>
  <c r="AD100" i="1"/>
  <c r="Y106" i="1"/>
  <c r="AD106" i="1" s="1"/>
  <c r="AG107" i="1"/>
  <c r="Y108" i="1"/>
  <c r="X109" i="1"/>
  <c r="AC109" i="1" s="1"/>
  <c r="X110" i="1"/>
  <c r="AC110" i="1" s="1"/>
  <c r="AC113" i="1"/>
  <c r="X114" i="1"/>
  <c r="AC114" i="1" s="1"/>
  <c r="Z114" i="1"/>
  <c r="X118" i="1"/>
  <c r="AC122" i="1"/>
  <c r="AC124" i="1"/>
  <c r="W125" i="1"/>
  <c r="AB125" i="1" s="1"/>
  <c r="W127" i="1"/>
  <c r="AB127" i="1" s="1"/>
  <c r="AG134" i="1"/>
  <c r="AY134" i="1" s="1"/>
  <c r="W134" i="1"/>
  <c r="AB134" i="1" s="1"/>
  <c r="W135" i="1"/>
  <c r="AB135" i="1" s="1"/>
  <c r="AB136" i="1"/>
  <c r="W140" i="1"/>
  <c r="AG140" i="1"/>
  <c r="AY140" i="1" s="1"/>
  <c r="AB140" i="1"/>
  <c r="AG142" i="1"/>
  <c r="AY142" i="1" s="1"/>
  <c r="AB142" i="1"/>
  <c r="W148" i="1"/>
  <c r="AB148" i="1" s="1"/>
  <c r="W151" i="1"/>
  <c r="AB151" i="1" s="1"/>
  <c r="W154" i="1"/>
  <c r="AB154" i="1" s="1"/>
  <c r="AG154" i="1"/>
  <c r="W156" i="1"/>
  <c r="AB156" i="1" s="1"/>
  <c r="AG156" i="1"/>
  <c r="AY156" i="1" s="1"/>
  <c r="W157" i="1"/>
  <c r="AB157" i="1" s="1"/>
  <c r="W158" i="1"/>
  <c r="AB158" i="1" s="1"/>
  <c r="AB159" i="1"/>
  <c r="AG161" i="1"/>
  <c r="AY161" i="1" s="1"/>
  <c r="W161" i="1"/>
  <c r="AB161" i="1" s="1"/>
  <c r="AB163" i="1"/>
  <c r="W163" i="1"/>
  <c r="AG165" i="1"/>
  <c r="AY165" i="1" s="1"/>
  <c r="W165" i="1"/>
  <c r="AB165" i="1" s="1"/>
  <c r="W167" i="1"/>
  <c r="AB167" i="1" s="1"/>
  <c r="W179" i="1"/>
  <c r="AB179" i="1" s="1"/>
  <c r="Y184" i="1"/>
  <c r="AD184" i="1"/>
  <c r="AG185" i="1"/>
  <c r="AY185" i="1" s="1"/>
  <c r="AD185" i="1"/>
  <c r="AD189" i="1"/>
  <c r="Y190" i="1"/>
  <c r="AG191" i="1"/>
  <c r="AY191" i="1" s="1"/>
  <c r="Y191" i="1"/>
  <c r="AD192" i="1"/>
  <c r="AD194" i="1"/>
  <c r="AD195" i="1"/>
  <c r="Y201" i="1"/>
  <c r="AD201" i="1"/>
  <c r="AD203" i="1"/>
  <c r="Y204" i="1"/>
  <c r="Y208" i="1"/>
  <c r="AD208" i="1" s="1"/>
  <c r="AD210" i="1"/>
  <c r="Y210" i="1"/>
  <c r="AD211" i="1"/>
  <c r="X213" i="1"/>
  <c r="X217" i="1"/>
  <c r="AC217" i="1"/>
  <c r="AC220" i="1"/>
  <c r="AJ220" i="1" s="1"/>
  <c r="AC224" i="1"/>
  <c r="AC227" i="1"/>
  <c r="X228" i="1"/>
  <c r="AC228" i="1" s="1"/>
  <c r="X239" i="1"/>
  <c r="X243" i="1"/>
  <c r="AC243" i="1"/>
  <c r="AC244" i="1"/>
  <c r="X249" i="1"/>
  <c r="AC259" i="1"/>
  <c r="AC262" i="1"/>
  <c r="X263" i="1"/>
  <c r="AC265" i="1"/>
  <c r="AP265" i="1"/>
  <c r="AC266" i="1"/>
  <c r="X269" i="1"/>
  <c r="AC269" i="1"/>
  <c r="AC271" i="1"/>
  <c r="AB272" i="1"/>
  <c r="W273" i="1"/>
  <c r="AB273" i="1" s="1"/>
  <c r="AG273" i="1"/>
  <c r="AY273" i="1" s="1"/>
  <c r="AB275" i="1"/>
  <c r="W275" i="1"/>
  <c r="W277" i="1"/>
  <c r="AB277" i="1"/>
  <c r="AG278" i="1"/>
  <c r="AY278" i="1" s="1"/>
  <c r="AB278" i="1"/>
  <c r="AB280" i="1"/>
  <c r="AG283" i="1"/>
  <c r="AY283" i="1" s="1"/>
  <c r="AB287" i="1"/>
  <c r="W287" i="1"/>
  <c r="W292" i="1"/>
  <c r="AB292" i="1" s="1"/>
  <c r="W294" i="1"/>
  <c r="W304" i="1"/>
  <c r="AB304" i="1" s="1"/>
  <c r="W308" i="1"/>
  <c r="AB308" i="1"/>
  <c r="AF324" i="1"/>
  <c r="AA324" i="1"/>
  <c r="V325" i="1"/>
  <c r="AA330" i="1"/>
  <c r="AF330" i="1"/>
  <c r="AF335" i="1"/>
  <c r="V336" i="1"/>
  <c r="AF339" i="1"/>
  <c r="AF343" i="1"/>
  <c r="AF345" i="1"/>
  <c r="V346" i="1"/>
  <c r="AF347" i="1"/>
  <c r="AA349" i="1"/>
  <c r="AF349" i="1"/>
  <c r="X351" i="1"/>
  <c r="V354" i="1"/>
  <c r="X363" i="1"/>
  <c r="AC363" i="1" s="1"/>
  <c r="W373" i="1"/>
  <c r="AB373" i="1" s="1"/>
  <c r="W375" i="1"/>
  <c r="AB375" i="1" s="1"/>
  <c r="X377" i="1"/>
  <c r="AC377" i="1" s="1"/>
  <c r="AC378" i="1"/>
  <c r="AC14" i="1"/>
  <c r="AE19" i="1"/>
  <c r="X19" i="1"/>
  <c r="X21" i="1"/>
  <c r="AP21" i="1"/>
  <c r="X23" i="1"/>
  <c r="AC23" i="1" s="1"/>
  <c r="AJ23" i="1" s="1"/>
  <c r="X25" i="1"/>
  <c r="AC25" i="1" s="1"/>
  <c r="AJ25" i="1" s="1"/>
  <c r="X26" i="1"/>
  <c r="AC26" i="1" s="1"/>
  <c r="AP31" i="1"/>
  <c r="X31" i="1"/>
  <c r="AC31" i="1"/>
  <c r="AC35" i="1"/>
  <c r="X35" i="1"/>
  <c r="AF40" i="1"/>
  <c r="V42" i="1"/>
  <c r="V44" i="1"/>
  <c r="V45" i="1"/>
  <c r="AF51" i="1"/>
  <c r="V51" i="1"/>
  <c r="V55" i="1"/>
  <c r="V56" i="1"/>
  <c r="AF56" i="1"/>
  <c r="AF73" i="1"/>
  <c r="V73" i="1"/>
  <c r="AF77" i="1"/>
  <c r="V77" i="1"/>
  <c r="V94" i="1"/>
  <c r="V103" i="1"/>
  <c r="V104" i="1"/>
  <c r="V105" i="1"/>
  <c r="V106" i="1"/>
  <c r="AD109" i="1"/>
  <c r="AD112" i="1"/>
  <c r="Y114" i="1"/>
  <c r="AD114" i="1"/>
  <c r="Y116" i="1"/>
  <c r="AD123" i="1"/>
  <c r="Y123" i="1"/>
  <c r="X138" i="1"/>
  <c r="AC138" i="1" s="1"/>
  <c r="X146" i="1"/>
  <c r="AC149" i="1"/>
  <c r="X150" i="1"/>
  <c r="AC150" i="1" s="1"/>
  <c r="X155" i="1"/>
  <c r="AC155" i="1" s="1"/>
  <c r="AJ155" i="1" s="1"/>
  <c r="X181" i="1"/>
  <c r="AC181" i="1" s="1"/>
  <c r="V187" i="1"/>
  <c r="V188" i="1"/>
  <c r="V192" i="1"/>
  <c r="V198" i="1"/>
  <c r="AD246" i="1"/>
  <c r="Y246" i="1"/>
  <c r="AD270" i="1"/>
  <c r="AC272" i="1"/>
  <c r="AC291" i="1"/>
  <c r="AJ291" i="1" s="1"/>
  <c r="X298" i="1"/>
  <c r="AC309" i="1"/>
  <c r="X310" i="1"/>
  <c r="AC321" i="1"/>
  <c r="W326" i="1"/>
  <c r="AB326" i="1" s="1"/>
  <c r="W328" i="1"/>
  <c r="AB328" i="1" s="1"/>
  <c r="AG331" i="1"/>
  <c r="AY331" i="1" s="1"/>
  <c r="AG334" i="1"/>
  <c r="AG340" i="1"/>
  <c r="AY340" i="1" s="1"/>
  <c r="AG356" i="1"/>
  <c r="AY356" i="1" s="1"/>
  <c r="AG377" i="1"/>
  <c r="AC297" i="1"/>
  <c r="W347" i="1"/>
  <c r="AB347" i="1" s="1"/>
  <c r="W332" i="1"/>
  <c r="AB332" i="1" s="1"/>
  <c r="X314" i="1"/>
  <c r="AG91" i="1"/>
  <c r="AY91" i="1" s="1"/>
  <c r="AT86" i="1"/>
  <c r="AT261" i="1"/>
  <c r="AT81" i="1"/>
  <c r="AT161" i="1"/>
  <c r="AT215" i="1"/>
  <c r="AT323" i="1"/>
  <c r="D25" i="6"/>
  <c r="X87" i="1"/>
  <c r="AC87" i="1" s="1"/>
  <c r="AG163" i="1"/>
  <c r="Y163" i="1"/>
  <c r="AD163" i="1"/>
  <c r="AG205" i="1"/>
  <c r="W207" i="1"/>
  <c r="AB207" i="1" s="1"/>
  <c r="AG207" i="1"/>
  <c r="AY207" i="1" s="1"/>
  <c r="W209" i="1"/>
  <c r="AB209" i="1" s="1"/>
  <c r="AG209" i="1"/>
  <c r="AY209" i="1" s="1"/>
  <c r="W211" i="1"/>
  <c r="AB211" i="1" s="1"/>
  <c r="AG211" i="1"/>
  <c r="AF213" i="1"/>
  <c r="V213" i="1"/>
  <c r="AG322" i="1"/>
  <c r="AG55" i="1"/>
  <c r="W55" i="1"/>
  <c r="AB55" i="1" s="1"/>
  <c r="W60" i="1"/>
  <c r="AB60" i="1"/>
  <c r="W61" i="1"/>
  <c r="AG61" i="1"/>
  <c r="AY61" i="1" s="1"/>
  <c r="AB61" i="1"/>
  <c r="AB62" i="1"/>
  <c r="W62" i="1"/>
  <c r="W77" i="1"/>
  <c r="AB77" i="1"/>
  <c r="W81" i="1"/>
  <c r="AB81" i="1" s="1"/>
  <c r="V82" i="1"/>
  <c r="AF82" i="1"/>
  <c r="V83" i="1"/>
  <c r="AF84" i="1"/>
  <c r="V84" i="1"/>
  <c r="V85" i="1"/>
  <c r="AF85" i="1"/>
  <c r="V86" i="1"/>
  <c r="AC195" i="1"/>
  <c r="AP195" i="1"/>
  <c r="AF261" i="1"/>
  <c r="V261" i="1"/>
  <c r="AD262" i="1"/>
  <c r="AG262" i="1"/>
  <c r="X94" i="1"/>
  <c r="AC94" i="1" s="1"/>
  <c r="W196" i="1"/>
  <c r="AB196" i="1" s="1"/>
  <c r="AF323" i="1"/>
  <c r="W318" i="1"/>
  <c r="AB318" i="1" s="1"/>
  <c r="X93" i="1"/>
  <c r="AC93" i="1" s="1"/>
  <c r="W197" i="1"/>
  <c r="W198" i="1"/>
  <c r="AB198" i="1" s="1"/>
  <c r="W200" i="1"/>
  <c r="AB200" i="1" s="1"/>
  <c r="AG208" i="1"/>
  <c r="AY208" i="1" s="1"/>
  <c r="W208" i="1"/>
  <c r="AB208" i="1" s="1"/>
  <c r="AG210" i="1"/>
  <c r="AY210" i="1" s="1"/>
  <c r="AB210" i="1"/>
  <c r="AF212" i="1"/>
  <c r="V214" i="1"/>
  <c r="AF214" i="1"/>
  <c r="AF215" i="1"/>
  <c r="V215" i="1"/>
  <c r="W317" i="1"/>
  <c r="AB317" i="1" s="1"/>
  <c r="W319" i="1"/>
  <c r="AB319" i="1" s="1"/>
  <c r="AF37" i="1"/>
  <c r="Y39" i="1"/>
  <c r="AD39" i="1"/>
  <c r="Z39" i="1"/>
  <c r="X47" i="1"/>
  <c r="AC47" i="1"/>
  <c r="V54" i="1"/>
  <c r="X128" i="1"/>
  <c r="AC128" i="1" s="1"/>
  <c r="W334" i="1"/>
  <c r="AB334" i="1" s="1"/>
  <c r="X373" i="1"/>
  <c r="AC373" i="1"/>
  <c r="AB23" i="1"/>
  <c r="AG24" i="1"/>
  <c r="AY24" i="1" s="1"/>
  <c r="AB24" i="1"/>
  <c r="AB25" i="1"/>
  <c r="W28" i="1"/>
  <c r="AB28" i="1" s="1"/>
  <c r="W32" i="1"/>
  <c r="AB32" i="1" s="1"/>
  <c r="AG32" i="1"/>
  <c r="W34" i="1"/>
  <c r="AB34" i="1" s="1"/>
  <c r="W36" i="1"/>
  <c r="AB36" i="1" s="1"/>
  <c r="AF38" i="1"/>
  <c r="V38" i="1"/>
  <c r="AF39" i="1"/>
  <c r="V124" i="1"/>
  <c r="Y125" i="1"/>
  <c r="AG126" i="1"/>
  <c r="AY126" i="1" s="1"/>
  <c r="AD126" i="1"/>
  <c r="AD127" i="1"/>
  <c r="AF319" i="1"/>
  <c r="AF320" i="1"/>
  <c r="V320" i="1"/>
  <c r="V322" i="1"/>
  <c r="AD323" i="1"/>
  <c r="Y323" i="1"/>
  <c r="AC325" i="1"/>
  <c r="X325" i="1"/>
  <c r="AF361" i="1"/>
  <c r="V361" i="1"/>
  <c r="AF363" i="1"/>
  <c r="AA363" i="1"/>
  <c r="AG364" i="1"/>
  <c r="AY364" i="1" s="1"/>
  <c r="Y364" i="1"/>
  <c r="AD364" i="1" s="1"/>
  <c r="AT379" i="1"/>
  <c r="AT366" i="1"/>
  <c r="AT357" i="1"/>
  <c r="AT347" i="1"/>
  <c r="AT339" i="1"/>
  <c r="AT325" i="1"/>
  <c r="AT317" i="1"/>
  <c r="AT315" i="1"/>
  <c r="AT299" i="1"/>
  <c r="AT292" i="1"/>
  <c r="AT287" i="1"/>
  <c r="AT272" i="1"/>
  <c r="AT267" i="1"/>
  <c r="AT263" i="1"/>
  <c r="AT259" i="1"/>
  <c r="AT378" i="1"/>
  <c r="AT373" i="1"/>
  <c r="AT364" i="1"/>
  <c r="AT350" i="1"/>
  <c r="AT348" i="1"/>
  <c r="AT338" i="1"/>
  <c r="AT330" i="1"/>
  <c r="AT318" i="1"/>
  <c r="AT314" i="1"/>
  <c r="AT305" i="1"/>
  <c r="AT293" i="1"/>
  <c r="AT286" i="1"/>
  <c r="AT270" i="1"/>
  <c r="AT264" i="1"/>
  <c r="AT258" i="1"/>
  <c r="AT240" i="1"/>
  <c r="AT227" i="1"/>
  <c r="AT217" i="1"/>
  <c r="AT205" i="1"/>
  <c r="AT196" i="1"/>
  <c r="AT190" i="1"/>
  <c r="AT183" i="1"/>
  <c r="AT181" i="1"/>
  <c r="AT155" i="1"/>
  <c r="AT150" i="1"/>
  <c r="AT136" i="1"/>
  <c r="AT116" i="1"/>
  <c r="AT109" i="1"/>
  <c r="AT100" i="1"/>
  <c r="AT98" i="1"/>
  <c r="AT92" i="1"/>
  <c r="AT80" i="1"/>
  <c r="AT76" i="1"/>
  <c r="AT67" i="1"/>
  <c r="AT55" i="1"/>
  <c r="AT53" i="1"/>
  <c r="AT48" i="1"/>
  <c r="AT40" i="1"/>
  <c r="AT31" i="1"/>
  <c r="AT17" i="1"/>
  <c r="AT365" i="1"/>
  <c r="AT341" i="1"/>
  <c r="AT333" i="1"/>
  <c r="AT316" i="1"/>
  <c r="AT310" i="1"/>
  <c r="AT296" i="1"/>
  <c r="AT285" i="1"/>
  <c r="AT266" i="1"/>
  <c r="AT260" i="1"/>
  <c r="AT237" i="1"/>
  <c r="AT225" i="1"/>
  <c r="AT218" i="1"/>
  <c r="AT204" i="1"/>
  <c r="AT185" i="1"/>
  <c r="AT164" i="1"/>
  <c r="AT153" i="1"/>
  <c r="AT139" i="1"/>
  <c r="AT128" i="1"/>
  <c r="AT122" i="1"/>
  <c r="AT110" i="1"/>
  <c r="AT99" i="1"/>
  <c r="AT94" i="1"/>
  <c r="AT79" i="1"/>
  <c r="AT72" i="1"/>
  <c r="AT60" i="1"/>
  <c r="AT46" i="1"/>
  <c r="AT36" i="1"/>
  <c r="AT16" i="1"/>
  <c r="AT381" i="1"/>
  <c r="AT356" i="1"/>
  <c r="AT349" i="1"/>
  <c r="AT334" i="1"/>
  <c r="AT300" i="1"/>
  <c r="AT265" i="1"/>
  <c r="AT242" i="1"/>
  <c r="AT226" i="1"/>
  <c r="AT216" i="1"/>
  <c r="AT200" i="1"/>
  <c r="AT188" i="1"/>
  <c r="AT163" i="1"/>
  <c r="AT148" i="1"/>
  <c r="AT107" i="1"/>
  <c r="AT89" i="1"/>
  <c r="AT77" i="1"/>
  <c r="AT62" i="1"/>
  <c r="AT41" i="1"/>
  <c r="AT25" i="1"/>
  <c r="J11" i="8"/>
  <c r="AT380" i="1"/>
  <c r="AT372" i="1"/>
  <c r="AT336" i="1"/>
  <c r="AT291" i="1"/>
  <c r="AT241" i="1"/>
  <c r="AT201" i="1"/>
  <c r="AT154" i="1"/>
  <c r="AT113" i="1"/>
  <c r="AT95" i="1"/>
  <c r="AT75" i="1"/>
  <c r="AT49" i="1"/>
  <c r="AT27" i="1"/>
  <c r="AT354" i="1"/>
  <c r="AT340" i="1"/>
  <c r="AT311" i="1"/>
  <c r="AT281" i="1"/>
  <c r="AT251" i="1"/>
  <c r="AT192" i="1"/>
  <c r="AT182" i="1"/>
  <c r="AT78" i="1"/>
  <c r="AT47" i="1"/>
  <c r="AT15" i="1"/>
  <c r="J17" i="8"/>
  <c r="AT371" i="1"/>
  <c r="AT342" i="1"/>
  <c r="AT306" i="1"/>
  <c r="AT262" i="1"/>
  <c r="AT189" i="1"/>
  <c r="AT151" i="1"/>
  <c r="AT123" i="1"/>
  <c r="AT96" i="1"/>
  <c r="AT66" i="1"/>
  <c r="AT22" i="1"/>
  <c r="J16" i="8"/>
  <c r="J43" i="8"/>
  <c r="J13" i="8"/>
  <c r="J15" i="8"/>
  <c r="J12" i="8"/>
  <c r="X16" i="1"/>
  <c r="X17" i="1"/>
  <c r="AC18" i="1"/>
  <c r="X18" i="1"/>
  <c r="AC19" i="1"/>
  <c r="X20" i="1"/>
  <c r="AC20" i="1" s="1"/>
  <c r="AF50" i="1"/>
  <c r="AF52" i="1"/>
  <c r="AF53" i="1"/>
  <c r="X54" i="1"/>
  <c r="AC54" i="1"/>
  <c r="AP54" i="1"/>
  <c r="AT54" i="1"/>
  <c r="AD55" i="1"/>
  <c r="Y55" i="1"/>
  <c r="W122" i="1"/>
  <c r="AT127" i="1"/>
  <c r="W178" i="1"/>
  <c r="AB178" i="1" s="1"/>
  <c r="AG179" i="1"/>
  <c r="AY179" i="1" s="1"/>
  <c r="AG180" i="1"/>
  <c r="AY180" i="1" s="1"/>
  <c r="W180" i="1"/>
  <c r="AB180" i="1" s="1"/>
  <c r="W182" i="1"/>
  <c r="AF228" i="1"/>
  <c r="AT228" i="1"/>
  <c r="AC231" i="1"/>
  <c r="AC238" i="1"/>
  <c r="AC247" i="1"/>
  <c r="X251" i="1"/>
  <c r="AT290" i="1"/>
  <c r="AT329" i="1"/>
  <c r="L125" i="4"/>
  <c r="V12" i="1"/>
  <c r="AT12" i="1"/>
  <c r="Y13" i="1"/>
  <c r="AD13" i="1" s="1"/>
  <c r="Y15" i="1"/>
  <c r="AD15" i="1" s="1"/>
  <c r="V68" i="1"/>
  <c r="AF68" i="1"/>
  <c r="V70" i="1"/>
  <c r="AT70" i="1"/>
  <c r="AF101" i="1"/>
  <c r="AT101" i="1"/>
  <c r="Y102" i="1"/>
  <c r="AD103" i="1"/>
  <c r="Y103" i="1"/>
  <c r="Y105" i="1"/>
  <c r="AD105" i="1" s="1"/>
  <c r="Z107" i="1"/>
  <c r="X115" i="1"/>
  <c r="AC115" i="1" s="1"/>
  <c r="X117" i="1"/>
  <c r="AC117" i="1"/>
  <c r="X119" i="1"/>
  <c r="AC119" i="1"/>
  <c r="X120" i="1"/>
  <c r="AC120" i="1"/>
  <c r="X121" i="1"/>
  <c r="AC121" i="1"/>
  <c r="AC123" i="1"/>
  <c r="AP123" i="1"/>
  <c r="V140" i="1"/>
  <c r="AA142" i="1"/>
  <c r="AF142" i="1"/>
  <c r="AT142" i="1"/>
  <c r="AD143" i="1"/>
  <c r="Y143" i="1"/>
  <c r="AD147" i="1"/>
  <c r="Y147" i="1"/>
  <c r="V193" i="1"/>
  <c r="AF193" i="1"/>
  <c r="AF194" i="1"/>
  <c r="AF195" i="1"/>
  <c r="V195" i="1"/>
  <c r="AT195" i="1"/>
  <c r="W225" i="1"/>
  <c r="AB225" i="1" s="1"/>
  <c r="AG225" i="1"/>
  <c r="AY225" i="1" s="1"/>
  <c r="AB227" i="1"/>
  <c r="V229" i="1"/>
  <c r="AT229" i="1"/>
  <c r="AD230" i="1"/>
  <c r="AG230" i="1"/>
  <c r="Y231" i="1"/>
  <c r="AD231" i="1" s="1"/>
  <c r="AG232" i="1"/>
  <c r="AY232" i="1" s="1"/>
  <c r="Y233" i="1"/>
  <c r="AD233" i="1" s="1"/>
  <c r="Y235" i="1"/>
  <c r="AD236" i="1"/>
  <c r="AG236" i="1"/>
  <c r="AC267" i="1"/>
  <c r="AT298" i="1"/>
  <c r="Y299" i="1"/>
  <c r="AG299" i="1"/>
  <c r="AF350" i="1"/>
  <c r="D49" i="8"/>
  <c r="D15" i="9" s="1"/>
  <c r="V17" i="1"/>
  <c r="V18" i="1"/>
  <c r="V19" i="1"/>
  <c r="AF20" i="1"/>
  <c r="V20" i="1"/>
  <c r="V21" i="1"/>
  <c r="Y23" i="1"/>
  <c r="AD23" i="1"/>
  <c r="W48" i="1"/>
  <c r="AB48" i="1" s="1"/>
  <c r="AF63" i="1"/>
  <c r="AA65" i="1"/>
  <c r="AF65" i="1"/>
  <c r="V66" i="1"/>
  <c r="AG67" i="1"/>
  <c r="Y67" i="1"/>
  <c r="AC74" i="1"/>
  <c r="AG98" i="1"/>
  <c r="Y98" i="1"/>
  <c r="V123" i="1"/>
  <c r="AG129" i="1"/>
  <c r="AY129" i="1" s="1"/>
  <c r="AB253" i="1"/>
  <c r="AG255" i="1"/>
  <c r="AY255" i="1" s="1"/>
  <c r="W257" i="1"/>
  <c r="AB257" i="1" s="1"/>
  <c r="X286" i="1"/>
  <c r="AC286" i="1" s="1"/>
  <c r="AF367" i="1"/>
  <c r="AF371" i="1"/>
  <c r="H35" i="8"/>
  <c r="I35" i="8" s="1"/>
  <c r="H27" i="8"/>
  <c r="I27" i="8" s="1"/>
  <c r="AF14" i="1"/>
  <c r="X27" i="1"/>
  <c r="AC27" i="1" s="1"/>
  <c r="AJ27" i="1" s="1"/>
  <c r="V47" i="1"/>
  <c r="W95" i="1"/>
  <c r="AB95" i="1" s="1"/>
  <c r="W102" i="1"/>
  <c r="AG103" i="1"/>
  <c r="AY103" i="1" s="1"/>
  <c r="W104" i="1"/>
  <c r="AB104" i="1" s="1"/>
  <c r="V131" i="1"/>
  <c r="V191" i="1"/>
  <c r="AF191" i="1"/>
  <c r="V220" i="1"/>
  <c r="AA221" i="1"/>
  <c r="AF221" i="1"/>
  <c r="AA249" i="1"/>
  <c r="Y252" i="1"/>
  <c r="AD252" i="1"/>
  <c r="V274" i="1"/>
  <c r="Y282" i="1"/>
  <c r="AD313" i="1"/>
  <c r="AC354" i="1"/>
  <c r="L120" i="4"/>
  <c r="H31" i="8"/>
  <c r="I31" i="8" s="1"/>
  <c r="Y268" i="1"/>
  <c r="AD268" i="1"/>
  <c r="AP268" i="1"/>
  <c r="H21" i="8"/>
  <c r="I21" i="8" s="1"/>
  <c r="H48" i="8"/>
  <c r="I48" i="8" s="1"/>
  <c r="H37" i="8"/>
  <c r="I37" i="8" s="1"/>
  <c r="H34" i="8"/>
  <c r="I34" i="8" s="1"/>
  <c r="H47" i="8"/>
  <c r="I47" i="8" s="1"/>
  <c r="H36" i="8"/>
  <c r="I36" i="8" s="1"/>
  <c r="H32" i="8"/>
  <c r="I32" i="8" s="1"/>
  <c r="K66" i="14"/>
  <c r="F27" i="9" s="1"/>
  <c r="X76" i="1"/>
  <c r="AG34" i="1"/>
  <c r="AG36" i="1"/>
  <c r="AG56" i="1"/>
  <c r="AG77" i="1"/>
  <c r="AY77" i="1" s="1"/>
  <c r="AG81" i="1"/>
  <c r="AY81" i="1" s="1"/>
  <c r="AG101" i="1"/>
  <c r="AY101" i="1" s="1"/>
  <c r="AG110" i="1"/>
  <c r="AY110" i="1" s="1"/>
  <c r="AG112" i="1"/>
  <c r="AY112" i="1" s="1"/>
  <c r="AG121" i="1"/>
  <c r="AG157" i="1"/>
  <c r="AY157" i="1" s="1"/>
  <c r="AG158" i="1"/>
  <c r="AY158" i="1" s="1"/>
  <c r="AB22" i="1"/>
  <c r="X97" i="1"/>
  <c r="AC97" i="1" s="1"/>
  <c r="AC17" i="1"/>
  <c r="AF187" i="1"/>
  <c r="X32" i="1"/>
  <c r="AC32" i="1" s="1"/>
  <c r="AG17" i="1"/>
  <c r="AG31" i="1"/>
  <c r="AG92" i="1"/>
  <c r="AY92" i="1" s="1"/>
  <c r="AG216" i="1"/>
  <c r="AY216" i="1" s="1"/>
  <c r="AG246" i="1"/>
  <c r="AG284" i="1"/>
  <c r="AG372" i="1"/>
  <c r="Z27" i="1"/>
  <c r="AE42" i="1"/>
  <c r="AG182" i="1"/>
  <c r="AY182" i="1" s="1"/>
  <c r="V101" i="1"/>
  <c r="AG62" i="1"/>
  <c r="AY62" i="1" s="1"/>
  <c r="AG53" i="1"/>
  <c r="AF150" i="1"/>
  <c r="X88" i="1"/>
  <c r="AC88" i="1" s="1"/>
  <c r="AJ88" i="1" s="1"/>
  <c r="Y45" i="1"/>
  <c r="AF12" i="1"/>
  <c r="AF26" i="1"/>
  <c r="X108" i="1"/>
  <c r="AC108" i="1" s="1"/>
  <c r="X11" i="1"/>
  <c r="AC11" i="1" s="1"/>
  <c r="X12" i="1"/>
  <c r="AG13" i="1"/>
  <c r="W14" i="1"/>
  <c r="AB14" i="1" s="1"/>
  <c r="AG14" i="1"/>
  <c r="AY14" i="1" s="1"/>
  <c r="AG231" i="1"/>
  <c r="AY231" i="1" s="1"/>
  <c r="AC360" i="1"/>
  <c r="AC293" i="1"/>
  <c r="V313" i="1"/>
  <c r="V254" i="1"/>
  <c r="V238" i="1"/>
  <c r="AG111" i="1"/>
  <c r="AY111" i="1" s="1"/>
  <c r="AC15" i="1"/>
  <c r="X369" i="1"/>
  <c r="W189" i="1"/>
  <c r="W75" i="1"/>
  <c r="AB75" i="1" s="1"/>
  <c r="X37" i="1"/>
  <c r="AC260" i="1"/>
  <c r="AB247" i="1"/>
  <c r="X53" i="1"/>
  <c r="X51" i="1"/>
  <c r="AG192" i="1"/>
  <c r="AY192" i="1" s="1"/>
  <c r="AD60" i="1"/>
  <c r="W234" i="1"/>
  <c r="AB234" i="1" s="1"/>
  <c r="AD19" i="1"/>
  <c r="W381" i="1"/>
  <c r="AB381" i="1" s="1"/>
  <c r="X318" i="1"/>
  <c r="Y120" i="1"/>
  <c r="AD120" i="1" s="1"/>
  <c r="V100" i="1"/>
  <c r="W243" i="1"/>
  <c r="AG160" i="1"/>
  <c r="AY160" i="1" s="1"/>
  <c r="AA316" i="1"/>
  <c r="AD182" i="1"/>
  <c r="W87" i="1"/>
  <c r="AC51" i="1"/>
  <c r="W26" i="1"/>
  <c r="AB26" i="1" s="1"/>
  <c r="AG22" i="1"/>
  <c r="AY22" i="1" s="1"/>
  <c r="AG315" i="1"/>
  <c r="AC212" i="1"/>
  <c r="AG189" i="1"/>
  <c r="AY189" i="1" s="1"/>
  <c r="AG75" i="1"/>
  <c r="AY75" i="1" s="1"/>
  <c r="X45" i="1"/>
  <c r="AB294" i="1"/>
  <c r="W283" i="1"/>
  <c r="AB283" i="1" s="1"/>
  <c r="AB194" i="1"/>
  <c r="AG151" i="1"/>
  <c r="AY151" i="1" s="1"/>
  <c r="V40" i="1"/>
  <c r="AG120" i="1"/>
  <c r="AY120" i="1" s="1"/>
  <c r="AG16" i="1"/>
  <c r="Y157" i="1"/>
  <c r="V29" i="1"/>
  <c r="AC78" i="1"/>
  <c r="X24" i="1"/>
  <c r="AC24" i="1" s="1"/>
  <c r="AG27" i="1"/>
  <c r="V31" i="1"/>
  <c r="Y33" i="1"/>
  <c r="AC37" i="1"/>
  <c r="Y41" i="1"/>
  <c r="X44" i="1"/>
  <c r="AG47" i="1"/>
  <c r="Y60" i="1"/>
  <c r="AG60" i="1"/>
  <c r="AY60" i="1" s="1"/>
  <c r="V76" i="1"/>
  <c r="X85" i="1"/>
  <c r="AC85" i="1" s="1"/>
  <c r="X102" i="1"/>
  <c r="AC102" i="1" s="1"/>
  <c r="X103" i="1"/>
  <c r="AC103" i="1" s="1"/>
  <c r="X105" i="1"/>
  <c r="AC105" i="1" s="1"/>
  <c r="X106" i="1"/>
  <c r="V114" i="1"/>
  <c r="V150" i="1"/>
  <c r="X152" i="1"/>
  <c r="AC152" i="1" s="1"/>
  <c r="AJ152" i="1" s="1"/>
  <c r="AF181" i="1"/>
  <c r="AA181" i="1"/>
  <c r="X186" i="1"/>
  <c r="AC186" i="1" s="1"/>
  <c r="AJ186" i="1" s="1"/>
  <c r="Y206" i="1"/>
  <c r="AC214" i="1"/>
  <c r="X215" i="1"/>
  <c r="X221" i="1"/>
  <c r="AC222" i="1"/>
  <c r="X223" i="1"/>
  <c r="AC223" i="1" s="1"/>
  <c r="W245" i="1"/>
  <c r="AB245" i="1"/>
  <c r="AA253" i="1"/>
  <c r="AB261" i="1"/>
  <c r="X281" i="1"/>
  <c r="AC281" i="1" s="1"/>
  <c r="V291" i="1"/>
  <c r="AD299" i="1"/>
  <c r="X300" i="1"/>
  <c r="V350" i="1"/>
  <c r="X361" i="1"/>
  <c r="X367" i="1"/>
  <c r="AC367" i="1" s="1"/>
  <c r="AC370" i="1"/>
  <c r="V378" i="1"/>
  <c r="AC380" i="1"/>
  <c r="AG19" i="1"/>
  <c r="AG184" i="1"/>
  <c r="AY184" i="1" s="1"/>
  <c r="V224" i="1"/>
  <c r="AB267" i="1"/>
  <c r="V348" i="1"/>
  <c r="AG35" i="1"/>
  <c r="AG166" i="1"/>
  <c r="AY166" i="1" s="1"/>
  <c r="AG178" i="1"/>
  <c r="AY178" i="1" s="1"/>
  <c r="AG229" i="1"/>
  <c r="AY229" i="1" s="1"/>
  <c r="AG252" i="1"/>
  <c r="AY252" i="1" s="1"/>
  <c r="AG258" i="1"/>
  <c r="AG260" i="1"/>
  <c r="AG307" i="1"/>
  <c r="AG323" i="1"/>
  <c r="AY323" i="1" s="1"/>
  <c r="AG338" i="1"/>
  <c r="AG342" i="1"/>
  <c r="AY342" i="1" s="1"/>
  <c r="V37" i="1"/>
  <c r="X40" i="1"/>
  <c r="AF42" i="1"/>
  <c r="V43" i="1"/>
  <c r="AF44" i="1"/>
  <c r="X133" i="1"/>
  <c r="AC133" i="1" s="1"/>
  <c r="AJ133" i="1" s="1"/>
  <c r="X143" i="1"/>
  <c r="AC143" i="1" s="1"/>
  <c r="X148" i="1"/>
  <c r="X154" i="1"/>
  <c r="AC154" i="1" s="1"/>
  <c r="X189" i="1"/>
  <c r="AC189" i="1" s="1"/>
  <c r="AC193" i="1"/>
  <c r="X195" i="1"/>
  <c r="X203" i="1"/>
  <c r="AC203" i="1" s="1"/>
  <c r="AD225" i="1"/>
  <c r="Y225" i="1"/>
  <c r="X226" i="1"/>
  <c r="X230" i="1"/>
  <c r="AC230" i="1" s="1"/>
  <c r="X247" i="1"/>
  <c r="AC250" i="1"/>
  <c r="X261" i="1"/>
  <c r="Y276" i="1"/>
  <c r="W312" i="1"/>
  <c r="AB312" i="1" s="1"/>
  <c r="W314" i="1"/>
  <c r="AB314" i="1" s="1"/>
  <c r="X322" i="1"/>
  <c r="Y334" i="1"/>
  <c r="X335" i="1"/>
  <c r="AC335" i="1" s="1"/>
  <c r="V344" i="1"/>
  <c r="V374" i="1"/>
  <c r="AA379" i="1"/>
  <c r="X381" i="1"/>
  <c r="AC381" i="1" s="1"/>
  <c r="AC319" i="1"/>
  <c r="AB255" i="1"/>
  <c r="X147" i="1"/>
  <c r="AC147" i="1" s="1"/>
  <c r="X132" i="1"/>
  <c r="AC132" i="1" s="1"/>
  <c r="AC295" i="1"/>
  <c r="V113" i="1"/>
  <c r="AG159" i="1"/>
  <c r="AY159" i="1" s="1"/>
  <c r="AG118" i="1"/>
  <c r="X312" i="1"/>
  <c r="V72" i="1"/>
  <c r="AF72" i="1"/>
  <c r="AD73" i="1"/>
  <c r="Y73" i="1"/>
  <c r="AP73" i="1"/>
  <c r="AC75" i="1"/>
  <c r="AP75" i="1"/>
  <c r="AG76" i="1"/>
  <c r="W76" i="1"/>
  <c r="AB76" i="1" s="1"/>
  <c r="X77" i="1"/>
  <c r="AC77" i="1" s="1"/>
  <c r="AG78" i="1"/>
  <c r="AY78" i="1" s="1"/>
  <c r="W78" i="1"/>
  <c r="AB78" i="1" s="1"/>
  <c r="AF79" i="1"/>
  <c r="V79" i="1"/>
  <c r="X81" i="1"/>
  <c r="AC81" i="1"/>
  <c r="W82" i="1"/>
  <c r="AB82" i="1" s="1"/>
  <c r="W83" i="1"/>
  <c r="AB83" i="1" s="1"/>
  <c r="AG83" i="1"/>
  <c r="AY83" i="1" s="1"/>
  <c r="AG84" i="1"/>
  <c r="AY84" i="1" s="1"/>
  <c r="W84" i="1"/>
  <c r="AB84" i="1" s="1"/>
  <c r="AG85" i="1"/>
  <c r="W85" i="1"/>
  <c r="AB85" i="1" s="1"/>
  <c r="AG86" i="1"/>
  <c r="AY86" i="1" s="1"/>
  <c r="W86" i="1"/>
  <c r="AB86" i="1" s="1"/>
  <c r="AF87" i="1"/>
  <c r="V87" i="1"/>
  <c r="AG87" i="1"/>
  <c r="AY87" i="1" s="1"/>
  <c r="AD87" i="1"/>
  <c r="Y87" i="1"/>
  <c r="Y88" i="1"/>
  <c r="AD88" i="1" s="1"/>
  <c r="AD89" i="1"/>
  <c r="Y89" i="1"/>
  <c r="X90" i="1"/>
  <c r="AC90" i="1" s="1"/>
  <c r="X91" i="1"/>
  <c r="AC91" i="1" s="1"/>
  <c r="W93" i="1"/>
  <c r="AB93" i="1"/>
  <c r="W94" i="1"/>
  <c r="AB94" i="1"/>
  <c r="AG94" i="1"/>
  <c r="AY94" i="1" s="1"/>
  <c r="AF95" i="1"/>
  <c r="Y96" i="1"/>
  <c r="AD96" i="1" s="1"/>
  <c r="X125" i="1"/>
  <c r="AC125" i="1" s="1"/>
  <c r="AC126" i="1"/>
  <c r="X127" i="1"/>
  <c r="AC127" i="1" s="1"/>
  <c r="AG128" i="1"/>
  <c r="W128" i="1"/>
  <c r="AB128" i="1"/>
  <c r="AF129" i="1"/>
  <c r="V129" i="1"/>
  <c r="X130" i="1"/>
  <c r="AC130" i="1" s="1"/>
  <c r="AG131" i="1"/>
  <c r="AY131" i="1" s="1"/>
  <c r="W131" i="1"/>
  <c r="AB131" i="1"/>
  <c r="AB132" i="1"/>
  <c r="AG132" i="1"/>
  <c r="AY132" i="1" s="1"/>
  <c r="AG133" i="1"/>
  <c r="AY133" i="1" s="1"/>
  <c r="AB133" i="1"/>
  <c r="W133" i="1"/>
  <c r="AF134" i="1"/>
  <c r="V134" i="1"/>
  <c r="AF135" i="1"/>
  <c r="V136" i="1"/>
  <c r="AF136" i="1"/>
  <c r="Y137" i="1"/>
  <c r="AD137" i="1"/>
  <c r="Y138" i="1"/>
  <c r="AD138" i="1"/>
  <c r="Y139" i="1"/>
  <c r="AD139" i="1"/>
  <c r="V141" i="1"/>
  <c r="AF141" i="1"/>
  <c r="X142" i="1"/>
  <c r="AC142" i="1" s="1"/>
  <c r="AG143" i="1"/>
  <c r="AY143" i="1" s="1"/>
  <c r="W143" i="1"/>
  <c r="AB143" i="1"/>
  <c r="V144" i="1"/>
  <c r="AF144" i="1"/>
  <c r="V145" i="1"/>
  <c r="AF145" i="1"/>
  <c r="AD146" i="1"/>
  <c r="Y146" i="1"/>
  <c r="AG148" i="1"/>
  <c r="AY148" i="1" s="1"/>
  <c r="Y148" i="1"/>
  <c r="AD148" i="1"/>
  <c r="W149" i="1"/>
  <c r="AB149" i="1" s="1"/>
  <c r="AF151" i="1"/>
  <c r="Y152" i="1"/>
  <c r="AD152" i="1" s="1"/>
  <c r="Y153" i="1"/>
  <c r="AD153" i="1"/>
  <c r="AF156" i="1"/>
  <c r="V157" i="1"/>
  <c r="AF157" i="1"/>
  <c r="V158" i="1"/>
  <c r="V159" i="1"/>
  <c r="AF159" i="1"/>
  <c r="V160" i="1"/>
  <c r="AF160" i="1"/>
  <c r="V161" i="1"/>
  <c r="AD162" i="1"/>
  <c r="Y162" i="1"/>
  <c r="AG164" i="1"/>
  <c r="AY164" i="1" s="1"/>
  <c r="W164" i="1"/>
  <c r="AB164" i="1" s="1"/>
  <c r="V166" i="1"/>
  <c r="AF166" i="1"/>
  <c r="V167" i="1"/>
  <c r="AF167" i="1"/>
  <c r="V178" i="1"/>
  <c r="AF178" i="1"/>
  <c r="AF179" i="1"/>
  <c r="V179" i="1"/>
  <c r="AF180" i="1"/>
  <c r="Y181" i="1"/>
  <c r="AD181" i="1" s="1"/>
  <c r="AB183" i="1"/>
  <c r="AC184" i="1"/>
  <c r="AP184" i="1"/>
  <c r="X184" i="1"/>
  <c r="AC185" i="1"/>
  <c r="AG186" i="1"/>
  <c r="AY186" i="1" s="1"/>
  <c r="W186" i="1"/>
  <c r="AB186" i="1" s="1"/>
  <c r="W187" i="1"/>
  <c r="AB187" i="1" s="1"/>
  <c r="AG187" i="1"/>
  <c r="AY187" i="1" s="1"/>
  <c r="AG188" i="1"/>
  <c r="W188" i="1"/>
  <c r="AB188" i="1" s="1"/>
  <c r="V189" i="1"/>
  <c r="AF189" i="1"/>
  <c r="X205" i="1"/>
  <c r="AC205" i="1" s="1"/>
  <c r="AG206" i="1"/>
  <c r="AY206" i="1" s="1"/>
  <c r="W206" i="1"/>
  <c r="AB206" i="1" s="1"/>
  <c r="AF207" i="1"/>
  <c r="V207" i="1"/>
  <c r="AF208" i="1"/>
  <c r="AF209" i="1"/>
  <c r="V209" i="1"/>
  <c r="V210" i="1"/>
  <c r="AF210" i="1"/>
  <c r="AF211" i="1"/>
  <c r="V211" i="1"/>
  <c r="Y212" i="1"/>
  <c r="AD212" i="1" s="1"/>
  <c r="Y213" i="1"/>
  <c r="AD213" i="1"/>
  <c r="AP213" i="1"/>
  <c r="AD215" i="1"/>
  <c r="AP215" i="1"/>
  <c r="Y215" i="1"/>
  <c r="AC216" i="1"/>
  <c r="X216" i="1"/>
  <c r="W217" i="1"/>
  <c r="AB217" i="1" s="1"/>
  <c r="AG217" i="1"/>
  <c r="AY217" i="1" s="1"/>
  <c r="AF218" i="1"/>
  <c r="X219" i="1"/>
  <c r="AC219" i="1" s="1"/>
  <c r="AJ219" i="1" s="1"/>
  <c r="W220" i="1"/>
  <c r="AB220" i="1" s="1"/>
  <c r="AG221" i="1"/>
  <c r="AY221" i="1" s="1"/>
  <c r="AG222" i="1"/>
  <c r="W222" i="1"/>
  <c r="AB222" i="1" s="1"/>
  <c r="W223" i="1"/>
  <c r="AB223" i="1" s="1"/>
  <c r="AG223" i="1"/>
  <c r="AB224" i="1"/>
  <c r="W224" i="1"/>
  <c r="AF232" i="1"/>
  <c r="V232" i="1"/>
  <c r="AF233" i="1"/>
  <c r="AF234" i="1"/>
  <c r="V234" i="1"/>
  <c r="V235" i="1"/>
  <c r="AF235" i="1"/>
  <c r="V236" i="1"/>
  <c r="AF236" i="1"/>
  <c r="AF237" i="1"/>
  <c r="V237" i="1"/>
  <c r="Y238" i="1"/>
  <c r="AD238" i="1"/>
  <c r="AD239" i="1"/>
  <c r="AP239" i="1"/>
  <c r="Y239" i="1"/>
  <c r="Y240" i="1"/>
  <c r="AD240" i="1"/>
  <c r="X241" i="1"/>
  <c r="AC241" i="1"/>
  <c r="AP241" i="1"/>
  <c r="AG242" i="1"/>
  <c r="W242" i="1"/>
  <c r="AB242" i="1" s="1"/>
  <c r="AF243" i="1"/>
  <c r="V243" i="1"/>
  <c r="AD243" i="1"/>
  <c r="AP243" i="1"/>
  <c r="AG243" i="1"/>
  <c r="AY243" i="1" s="1"/>
  <c r="Y243" i="1"/>
  <c r="Y244" i="1"/>
  <c r="AD244" i="1"/>
  <c r="X245" i="1"/>
  <c r="AC245" i="1"/>
  <c r="AP245" i="1"/>
  <c r="AC246" i="1"/>
  <c r="AP246" i="1"/>
  <c r="X246" i="1"/>
  <c r="AF277" i="1"/>
  <c r="V277" i="1"/>
  <c r="AF278" i="1"/>
  <c r="AF279" i="1"/>
  <c r="V279" i="1"/>
  <c r="V280" i="1"/>
  <c r="AF280" i="1"/>
  <c r="AF281" i="1"/>
  <c r="V281" i="1"/>
  <c r="AD281" i="1"/>
  <c r="AG281" i="1"/>
  <c r="AY281" i="1" s="1"/>
  <c r="Y281" i="1"/>
  <c r="AG282" i="1"/>
  <c r="W282" i="1"/>
  <c r="AB282" i="1" s="1"/>
  <c r="AF283" i="1"/>
  <c r="V283" i="1"/>
  <c r="AF284" i="1"/>
  <c r="V284" i="1"/>
  <c r="AF285" i="1"/>
  <c r="V285" i="1"/>
  <c r="AD286" i="1"/>
  <c r="Y286" i="1"/>
  <c r="X287" i="1"/>
  <c r="AC287" i="1"/>
  <c r="AP287" i="1"/>
  <c r="AG288" i="1"/>
  <c r="W288" i="1"/>
  <c r="AB288" i="1" s="1"/>
  <c r="W289" i="1"/>
  <c r="AB289" i="1"/>
  <c r="AG289" i="1"/>
  <c r="AY289" i="1" s="1"/>
  <c r="AF290" i="1"/>
  <c r="V290" i="1"/>
  <c r="X292" i="1"/>
  <c r="AP292" i="1"/>
  <c r="AC292" i="1"/>
  <c r="AG293" i="1"/>
  <c r="W293" i="1"/>
  <c r="AB293" i="1" s="1"/>
  <c r="AF294" i="1"/>
  <c r="V294" i="1"/>
  <c r="AP296" i="1"/>
  <c r="AC296" i="1"/>
  <c r="W297" i="1"/>
  <c r="AB297" i="1" s="1"/>
  <c r="AG298" i="1"/>
  <c r="V299" i="1"/>
  <c r="AF299" i="1"/>
  <c r="AD300" i="1"/>
  <c r="AP300" i="1"/>
  <c r="Y300" i="1"/>
  <c r="AC301" i="1"/>
  <c r="X301" i="1"/>
  <c r="AC302" i="1"/>
  <c r="X302" i="1"/>
  <c r="AP302" i="1"/>
  <c r="AC303" i="1"/>
  <c r="AP303" i="1"/>
  <c r="X303" i="1"/>
  <c r="X304" i="1"/>
  <c r="AP304" i="1"/>
  <c r="AC304" i="1"/>
  <c r="X305" i="1"/>
  <c r="AC305" i="1" s="1"/>
  <c r="W306" i="1"/>
  <c r="AB306" i="1"/>
  <c r="AG306" i="1"/>
  <c r="AY306" i="1" s="1"/>
  <c r="AC307" i="1"/>
  <c r="X307" i="1"/>
  <c r="X308" i="1"/>
  <c r="AC308" i="1"/>
  <c r="AP308" i="1"/>
  <c r="W309" i="1"/>
  <c r="AB309" i="1"/>
  <c r="AG310" i="1"/>
  <c r="V311" i="1"/>
  <c r="AF311" i="1"/>
  <c r="W313" i="1"/>
  <c r="AB313" i="1" s="1"/>
  <c r="AF315" i="1"/>
  <c r="W316" i="1"/>
  <c r="AB316" i="1" s="1"/>
  <c r="AG316" i="1"/>
  <c r="AY316" i="1" s="1"/>
  <c r="V317" i="1"/>
  <c r="AF317" i="1"/>
  <c r="Y318" i="1"/>
  <c r="AG318" i="1"/>
  <c r="AY318" i="1" s="1"/>
  <c r="AD318" i="1"/>
  <c r="W320" i="1"/>
  <c r="AB320" i="1" s="1"/>
  <c r="AG320" i="1"/>
  <c r="AY320" i="1" s="1"/>
  <c r="AG321" i="1"/>
  <c r="W321" i="1"/>
  <c r="AB321" i="1" s="1"/>
  <c r="AD324" i="1"/>
  <c r="AP324" i="1"/>
  <c r="Y324" i="1"/>
  <c r="Y325" i="1"/>
  <c r="AD325" i="1"/>
  <c r="X326" i="1"/>
  <c r="AC326" i="1"/>
  <c r="AP326" i="1"/>
  <c r="AC327" i="1"/>
  <c r="X327" i="1"/>
  <c r="X328" i="1"/>
  <c r="AC328" i="1" s="1"/>
  <c r="X329" i="1"/>
  <c r="AC329" i="1" s="1"/>
  <c r="W330" i="1"/>
  <c r="AB330" i="1" s="1"/>
  <c r="AG330" i="1"/>
  <c r="AF331" i="1"/>
  <c r="V331" i="1"/>
  <c r="V332" i="1"/>
  <c r="V333" i="1"/>
  <c r="AF333" i="1"/>
  <c r="AC334" i="1"/>
  <c r="X334" i="1"/>
  <c r="AG335" i="1"/>
  <c r="AY335" i="1" s="1"/>
  <c r="W335" i="1"/>
  <c r="AB335" i="1" s="1"/>
  <c r="W336" i="1"/>
  <c r="AB336" i="1" s="1"/>
  <c r="AG336" i="1"/>
  <c r="AF337" i="1"/>
  <c r="V337" i="1"/>
  <c r="V338" i="1"/>
  <c r="AF338" i="1"/>
  <c r="AD339" i="1"/>
  <c r="Y339" i="1"/>
  <c r="X340" i="1"/>
  <c r="AC340" i="1" s="1"/>
  <c r="W341" i="1"/>
  <c r="AB341" i="1" s="1"/>
  <c r="AG341" i="1"/>
  <c r="V342" i="1"/>
  <c r="AF342" i="1"/>
  <c r="AD343" i="1"/>
  <c r="Y343" i="1"/>
  <c r="AG344" i="1"/>
  <c r="Y345" i="1"/>
  <c r="AG345" i="1"/>
  <c r="AY345" i="1" s="1"/>
  <c r="AD345" i="1"/>
  <c r="AD346" i="1"/>
  <c r="Y346" i="1"/>
  <c r="AG347" i="1"/>
  <c r="AY347" i="1" s="1"/>
  <c r="AD347" i="1"/>
  <c r="AP347" i="1"/>
  <c r="Y347" i="1"/>
  <c r="X348" i="1"/>
  <c r="AC348" i="1" s="1"/>
  <c r="AG349" i="1"/>
  <c r="AY349" i="1" s="1"/>
  <c r="AG351" i="1"/>
  <c r="AY351" i="1" s="1"/>
  <c r="Y351" i="1"/>
  <c r="AD351" i="1" s="1"/>
  <c r="AG352" i="1"/>
  <c r="W352" i="1"/>
  <c r="AB352" i="1" s="1"/>
  <c r="Y353" i="1"/>
  <c r="AD353" i="1" s="1"/>
  <c r="W354" i="1"/>
  <c r="AB354" i="1" s="1"/>
  <c r="X355" i="1"/>
  <c r="AP355" i="1"/>
  <c r="AC355" i="1"/>
  <c r="V356" i="1"/>
  <c r="AF356" i="1"/>
  <c r="W357" i="1"/>
  <c r="AB357" i="1" s="1"/>
  <c r="AG357" i="1"/>
  <c r="AY357" i="1" s="1"/>
  <c r="V358" i="1"/>
  <c r="AF358" i="1"/>
  <c r="AF359" i="1"/>
  <c r="V359" i="1"/>
  <c r="Y360" i="1"/>
  <c r="AD360" i="1" s="1"/>
  <c r="AD361" i="1"/>
  <c r="AP361" i="1"/>
  <c r="Y361" i="1"/>
  <c r="Y362" i="1"/>
  <c r="AD362" i="1" s="1"/>
  <c r="Y363" i="1"/>
  <c r="AD363" i="1" s="1"/>
  <c r="AC364" i="1"/>
  <c r="X364" i="1"/>
  <c r="W365" i="1"/>
  <c r="AB365" i="1" s="1"/>
  <c r="AG365" i="1"/>
  <c r="V366" i="1"/>
  <c r="AF366" i="1"/>
  <c r="AD367" i="1"/>
  <c r="Y367" i="1"/>
  <c r="Y369" i="1"/>
  <c r="AD369" i="1"/>
  <c r="AD370" i="1"/>
  <c r="Y370" i="1"/>
  <c r="AE71" i="1"/>
  <c r="W63" i="1"/>
  <c r="AB63" i="1" s="1"/>
  <c r="AG63" i="1"/>
  <c r="AG64" i="1"/>
  <c r="W64" i="1"/>
  <c r="AB64" i="1" s="1"/>
  <c r="AG65" i="1"/>
  <c r="W65" i="1"/>
  <c r="AB65" i="1" s="1"/>
  <c r="AG66" i="1"/>
  <c r="W66" i="1"/>
  <c r="AB66" i="1" s="1"/>
  <c r="V67" i="1"/>
  <c r="AF67" i="1"/>
  <c r="AD69" i="1"/>
  <c r="Y69" i="1"/>
  <c r="Y70" i="1"/>
  <c r="AG70" i="1"/>
  <c r="AY70" i="1" s="1"/>
  <c r="AD70" i="1"/>
  <c r="X71" i="1"/>
  <c r="AP71" i="1"/>
  <c r="W73" i="1"/>
  <c r="AB73" i="1" s="1"/>
  <c r="AG73" i="1"/>
  <c r="AG74" i="1"/>
  <c r="AY74" i="1" s="1"/>
  <c r="W74" i="1"/>
  <c r="AB74" i="1" s="1"/>
  <c r="AF75" i="1"/>
  <c r="V75" i="1"/>
  <c r="X79" i="1"/>
  <c r="AC79" i="1"/>
  <c r="W80" i="1"/>
  <c r="AB80" i="1" s="1"/>
  <c r="V81" i="1"/>
  <c r="Y82" i="1"/>
  <c r="AD82" i="1" s="1"/>
  <c r="Y83" i="1"/>
  <c r="AD83" i="1" s="1"/>
  <c r="Y84" i="1"/>
  <c r="AD84" i="1" s="1"/>
  <c r="Y85" i="1"/>
  <c r="AD85" i="1" s="1"/>
  <c r="Y86" i="1"/>
  <c r="AD86" i="1" s="1"/>
  <c r="AG88" i="1"/>
  <c r="AY88" i="1" s="1"/>
  <c r="W88" i="1"/>
  <c r="AB88" i="1" s="1"/>
  <c r="W89" i="1"/>
  <c r="AB89" i="1"/>
  <c r="AG89" i="1"/>
  <c r="AY89" i="1" s="1"/>
  <c r="V90" i="1"/>
  <c r="AF90" i="1"/>
  <c r="AF91" i="1"/>
  <c r="V91" i="1"/>
  <c r="AF92" i="1"/>
  <c r="AD93" i="1"/>
  <c r="Y93" i="1"/>
  <c r="Y94" i="1"/>
  <c r="AD94" i="1"/>
  <c r="X95" i="1"/>
  <c r="AC95" i="1" s="1"/>
  <c r="AG96" i="1"/>
  <c r="AY96" i="1" s="1"/>
  <c r="W96" i="1"/>
  <c r="AB96" i="1" s="1"/>
  <c r="V97" i="1"/>
  <c r="AF97" i="1"/>
  <c r="AF115" i="1"/>
  <c r="V115" i="1"/>
  <c r="V116" i="1"/>
  <c r="AF116" i="1"/>
  <c r="AF126" i="1"/>
  <c r="AF127" i="1"/>
  <c r="V127" i="1"/>
  <c r="Y128" i="1"/>
  <c r="AD128" i="1"/>
  <c r="X129" i="1"/>
  <c r="AC129" i="1" s="1"/>
  <c r="AF130" i="1"/>
  <c r="V130" i="1"/>
  <c r="Y131" i="1"/>
  <c r="AD131" i="1"/>
  <c r="Y132" i="1"/>
  <c r="AD132" i="1"/>
  <c r="AD133" i="1"/>
  <c r="Y133" i="1"/>
  <c r="X134" i="1"/>
  <c r="AC134" i="1" s="1"/>
  <c r="W137" i="1"/>
  <c r="AB137" i="1"/>
  <c r="AG139" i="1"/>
  <c r="AY139" i="1" s="1"/>
  <c r="AB139" i="1"/>
  <c r="W139" i="1"/>
  <c r="X144" i="1"/>
  <c r="AC144" i="1"/>
  <c r="X145" i="1"/>
  <c r="AC145" i="1"/>
  <c r="AG146" i="1"/>
  <c r="AY146" i="1" s="1"/>
  <c r="AB146" i="1"/>
  <c r="W146" i="1"/>
  <c r="AG147" i="1"/>
  <c r="AY147" i="1" s="1"/>
  <c r="W147" i="1"/>
  <c r="AB147" i="1"/>
  <c r="AD150" i="1"/>
  <c r="Y150" i="1"/>
  <c r="X151" i="1"/>
  <c r="AC151" i="1" s="1"/>
  <c r="W152" i="1"/>
  <c r="AB152" i="1" s="1"/>
  <c r="AG153" i="1"/>
  <c r="AY153" i="1" s="1"/>
  <c r="W153" i="1"/>
  <c r="AB153" i="1" s="1"/>
  <c r="AF154" i="1"/>
  <c r="V154" i="1"/>
  <c r="AD155" i="1"/>
  <c r="AG155" i="1"/>
  <c r="AY155" i="1" s="1"/>
  <c r="Y155" i="1"/>
  <c r="X156" i="1"/>
  <c r="AC156" i="1" s="1"/>
  <c r="X158" i="1"/>
  <c r="AC158" i="1" s="1"/>
  <c r="X159" i="1"/>
  <c r="AC159" i="1" s="1"/>
  <c r="X161" i="1"/>
  <c r="AC161" i="1" s="1"/>
  <c r="AG162" i="1"/>
  <c r="AY162" i="1" s="1"/>
  <c r="W162" i="1"/>
  <c r="AB162" i="1"/>
  <c r="Y164" i="1"/>
  <c r="AD164" i="1"/>
  <c r="X165" i="1"/>
  <c r="AC165" i="1" s="1"/>
  <c r="X166" i="1"/>
  <c r="AC166" i="1" s="1"/>
  <c r="X167" i="1"/>
  <c r="AC167" i="1" s="1"/>
  <c r="AC178" i="1"/>
  <c r="X178" i="1"/>
  <c r="X179" i="1"/>
  <c r="AC179" i="1"/>
  <c r="W181" i="1"/>
  <c r="AB181" i="1" s="1"/>
  <c r="V182" i="1"/>
  <c r="AF182" i="1"/>
  <c r="AD183" i="1"/>
  <c r="Y183" i="1"/>
  <c r="AP183" i="1"/>
  <c r="V184" i="1"/>
  <c r="AF184" i="1"/>
  <c r="AF185" i="1"/>
  <c r="V185" i="1"/>
  <c r="Y186" i="1"/>
  <c r="AD186" i="1" s="1"/>
  <c r="Y187" i="1"/>
  <c r="AD187" i="1" s="1"/>
  <c r="Y188" i="1"/>
  <c r="AD188" i="1" s="1"/>
  <c r="W195" i="1"/>
  <c r="AB195" i="1" s="1"/>
  <c r="AG195" i="1"/>
  <c r="AY195" i="1" s="1"/>
  <c r="V196" i="1"/>
  <c r="AF196" i="1"/>
  <c r="Y197" i="1"/>
  <c r="AG197" i="1"/>
  <c r="AY197" i="1" s="1"/>
  <c r="AP197" i="1"/>
  <c r="AD197" i="1"/>
  <c r="AD198" i="1"/>
  <c r="Y198" i="1"/>
  <c r="AG199" i="1"/>
  <c r="AY199" i="1" s="1"/>
  <c r="AD199" i="1"/>
  <c r="AD200" i="1"/>
  <c r="AG200" i="1"/>
  <c r="AY200" i="1" s="1"/>
  <c r="AC201" i="1"/>
  <c r="W202" i="1"/>
  <c r="AB202" i="1" s="1"/>
  <c r="W203" i="1"/>
  <c r="AB203" i="1" s="1"/>
  <c r="AG203" i="1"/>
  <c r="AY203" i="1" s="1"/>
  <c r="AG204" i="1"/>
  <c r="AY204" i="1" s="1"/>
  <c r="AB204" i="1"/>
  <c r="AF205" i="1"/>
  <c r="V205" i="1"/>
  <c r="X207" i="1"/>
  <c r="AC207" i="1" s="1"/>
  <c r="X208" i="1"/>
  <c r="AC208" i="1" s="1"/>
  <c r="X209" i="1"/>
  <c r="AC209" i="1"/>
  <c r="AC210" i="1"/>
  <c r="X210" i="1"/>
  <c r="X211" i="1"/>
  <c r="AC211" i="1"/>
  <c r="AG212" i="1"/>
  <c r="AY212" i="1" s="1"/>
  <c r="W212" i="1"/>
  <c r="AB212" i="1" s="1"/>
  <c r="AB213" i="1"/>
  <c r="W213" i="1"/>
  <c r="AG213" i="1"/>
  <c r="AG214" i="1"/>
  <c r="AY214" i="1" s="1"/>
  <c r="W214" i="1"/>
  <c r="AB214" i="1"/>
  <c r="W215" i="1"/>
  <c r="AB215" i="1" s="1"/>
  <c r="AG215" i="1"/>
  <c r="AY215" i="1" s="1"/>
  <c r="V216" i="1"/>
  <c r="AF216" i="1"/>
  <c r="Y217" i="1"/>
  <c r="AD217" i="1"/>
  <c r="AC218" i="1"/>
  <c r="X218" i="1"/>
  <c r="Y220" i="1"/>
  <c r="Y221" i="1"/>
  <c r="AD221" i="1"/>
  <c r="Y222" i="1"/>
  <c r="AD222" i="1"/>
  <c r="AD223" i="1"/>
  <c r="Y223" i="1"/>
  <c r="AD224" i="1"/>
  <c r="Y224" i="1"/>
  <c r="X232" i="1"/>
  <c r="AC232" i="1" s="1"/>
  <c r="X233" i="1"/>
  <c r="AC233" i="1" s="1"/>
  <c r="X234" i="1"/>
  <c r="AC234" i="1"/>
  <c r="AC235" i="1"/>
  <c r="X235" i="1"/>
  <c r="X236" i="1"/>
  <c r="AC236" i="1"/>
  <c r="X237" i="1"/>
  <c r="AC237" i="1" s="1"/>
  <c r="AG238" i="1"/>
  <c r="AY238" i="1" s="1"/>
  <c r="W238" i="1"/>
  <c r="AB238" i="1" s="1"/>
  <c r="W239" i="1"/>
  <c r="AB239" i="1"/>
  <c r="AG239" i="1"/>
  <c r="AY239" i="1" s="1"/>
  <c r="W240" i="1"/>
  <c r="AB240" i="1" s="1"/>
  <c r="AF241" i="1"/>
  <c r="V241" i="1"/>
  <c r="AD242" i="1"/>
  <c r="Y242" i="1"/>
  <c r="AG244" i="1"/>
  <c r="W244" i="1"/>
  <c r="AB244" i="1" s="1"/>
  <c r="V246" i="1"/>
  <c r="AF246" i="1"/>
  <c r="AF247" i="1"/>
  <c r="V247" i="1"/>
  <c r="AF248" i="1"/>
  <c r="Y249" i="1"/>
  <c r="AD249" i="1"/>
  <c r="AG249" i="1"/>
  <c r="AY249" i="1" s="1"/>
  <c r="AD251" i="1"/>
  <c r="AG251" i="1"/>
  <c r="Y251" i="1"/>
  <c r="AC252" i="1"/>
  <c r="X252" i="1"/>
  <c r="X253" i="1"/>
  <c r="AC253" i="1"/>
  <c r="AP253" i="1"/>
  <c r="AP254" i="1"/>
  <c r="X254" i="1"/>
  <c r="X255" i="1"/>
  <c r="AC255" i="1"/>
  <c r="AP256" i="1"/>
  <c r="X256" i="1"/>
  <c r="X257" i="1"/>
  <c r="AC257" i="1"/>
  <c r="AP257" i="1"/>
  <c r="AC258" i="1"/>
  <c r="X258" i="1"/>
  <c r="W259" i="1"/>
  <c r="AB259" i="1" s="1"/>
  <c r="AG259" i="1"/>
  <c r="AY259" i="1" s="1"/>
  <c r="V260" i="1"/>
  <c r="AF260" i="1"/>
  <c r="Y261" i="1"/>
  <c r="AD261" i="1"/>
  <c r="AG261" i="1"/>
  <c r="AY261" i="1" s="1"/>
  <c r="AG263" i="1"/>
  <c r="AY263" i="1" s="1"/>
  <c r="AD263" i="1"/>
  <c r="Y263" i="1"/>
  <c r="AC264" i="1"/>
  <c r="X264" i="1"/>
  <c r="AG265" i="1"/>
  <c r="AY265" i="1" s="1"/>
  <c r="V266" i="1"/>
  <c r="AF266" i="1"/>
  <c r="AD267" i="1"/>
  <c r="AG267" i="1"/>
  <c r="Y267" i="1"/>
  <c r="AG268" i="1"/>
  <c r="W268" i="1"/>
  <c r="AB268" i="1" s="1"/>
  <c r="AB269" i="1"/>
  <c r="W269" i="1"/>
  <c r="AG269" i="1"/>
  <c r="AY269" i="1" s="1"/>
  <c r="AG270" i="1"/>
  <c r="W270" i="1"/>
  <c r="AB270" i="1" s="1"/>
  <c r="AF271" i="1"/>
  <c r="V271" i="1"/>
  <c r="AG272" i="1"/>
  <c r="Y272" i="1"/>
  <c r="AD272" i="1"/>
  <c r="X273" i="1"/>
  <c r="AP273" i="1"/>
  <c r="AC273" i="1"/>
  <c r="AC274" i="1"/>
  <c r="X274" i="1"/>
  <c r="X275" i="1"/>
  <c r="AC275" i="1" s="1"/>
  <c r="X276" i="1"/>
  <c r="AC276" i="1" s="1"/>
  <c r="X277" i="1"/>
  <c r="AC277" i="1"/>
  <c r="AC278" i="1"/>
  <c r="X278" i="1"/>
  <c r="X279" i="1"/>
  <c r="AC279" i="1" s="1"/>
  <c r="X280" i="1"/>
  <c r="AC280" i="1" s="1"/>
  <c r="X283" i="1"/>
  <c r="AC283" i="1" s="1"/>
  <c r="AC284" i="1"/>
  <c r="X284" i="1"/>
  <c r="X285" i="1"/>
  <c r="AC285" i="1" s="1"/>
  <c r="AG286" i="1"/>
  <c r="W286" i="1"/>
  <c r="AB286" i="1" s="1"/>
  <c r="AF287" i="1"/>
  <c r="V287" i="1"/>
  <c r="AD289" i="1"/>
  <c r="Y289" i="1"/>
  <c r="X290" i="1"/>
  <c r="AC290" i="1"/>
  <c r="AP290" i="1"/>
  <c r="W291" i="1"/>
  <c r="AB291" i="1" s="1"/>
  <c r="AF292" i="1"/>
  <c r="V292" i="1"/>
  <c r="X294" i="1"/>
  <c r="AC294" i="1"/>
  <c r="AP294" i="1"/>
  <c r="AG295" i="1"/>
  <c r="AY295" i="1" s="1"/>
  <c r="W295" i="1"/>
  <c r="AB295" i="1" s="1"/>
  <c r="AF296" i="1"/>
  <c r="V296" i="1"/>
  <c r="AD297" i="1"/>
  <c r="Y298" i="1"/>
  <c r="AD298" i="1"/>
  <c r="AC299" i="1"/>
  <c r="X299" i="1"/>
  <c r="AG300" i="1"/>
  <c r="AY300" i="1" s="1"/>
  <c r="V301" i="1"/>
  <c r="AF301" i="1"/>
  <c r="V302" i="1"/>
  <c r="AF303" i="1"/>
  <c r="AF304" i="1"/>
  <c r="V304" i="1"/>
  <c r="AF305" i="1"/>
  <c r="Y306" i="1"/>
  <c r="AP306" i="1"/>
  <c r="AD306" i="1"/>
  <c r="V307" i="1"/>
  <c r="AF307" i="1"/>
  <c r="AF308" i="1"/>
  <c r="V308" i="1"/>
  <c r="AD310" i="1"/>
  <c r="Y310" i="1"/>
  <c r="AP311" i="1"/>
  <c r="AC311" i="1"/>
  <c r="X311" i="1"/>
  <c r="Y312" i="1"/>
  <c r="AP312" i="1"/>
  <c r="AD312" i="1"/>
  <c r="AG312" i="1"/>
  <c r="AY312" i="1" s="1"/>
  <c r="AD314" i="1"/>
  <c r="AG314" i="1"/>
  <c r="Y314" i="1"/>
  <c r="AP314" i="1"/>
  <c r="X315" i="1"/>
  <c r="AD316" i="1"/>
  <c r="Y316" i="1"/>
  <c r="AC317" i="1"/>
  <c r="AP317" i="1"/>
  <c r="X317" i="1"/>
  <c r="Y319" i="1"/>
  <c r="AG319" i="1"/>
  <c r="AD319" i="1"/>
  <c r="AD320" i="1"/>
  <c r="Y320" i="1"/>
  <c r="Y321" i="1"/>
  <c r="AD321" i="1"/>
  <c r="W324" i="1"/>
  <c r="AB324" i="1" s="1"/>
  <c r="AG324" i="1"/>
  <c r="AG325" i="1"/>
  <c r="AY325" i="1" s="1"/>
  <c r="W325" i="1"/>
  <c r="AB325" i="1" s="1"/>
  <c r="AF326" i="1"/>
  <c r="V326" i="1"/>
  <c r="AF327" i="1"/>
  <c r="V327" i="1"/>
  <c r="V328" i="1"/>
  <c r="V329" i="1"/>
  <c r="AF329" i="1"/>
  <c r="Y330" i="1"/>
  <c r="AP330" i="1"/>
  <c r="AD330" i="1"/>
  <c r="AC331" i="1"/>
  <c r="X332" i="1"/>
  <c r="AP332" i="1"/>
  <c r="AC332" i="1"/>
  <c r="AC333" i="1"/>
  <c r="X333" i="1"/>
  <c r="AF334" i="1"/>
  <c r="AD335" i="1"/>
  <c r="Y335" i="1"/>
  <c r="AC337" i="1"/>
  <c r="AC338" i="1"/>
  <c r="AG339" i="1"/>
  <c r="AY339" i="1" s="1"/>
  <c r="AB339" i="1"/>
  <c r="V340" i="1"/>
  <c r="AF340" i="1"/>
  <c r="Y341" i="1"/>
  <c r="AC342" i="1"/>
  <c r="W343" i="1"/>
  <c r="AB343" i="1"/>
  <c r="AG343" i="1"/>
  <c r="AY343" i="1" s="1"/>
  <c r="W353" i="1"/>
  <c r="AB353" i="1" s="1"/>
  <c r="AG353" i="1"/>
  <c r="Y354" i="1"/>
  <c r="AD354" i="1"/>
  <c r="V355" i="1"/>
  <c r="AF355" i="1"/>
  <c r="AC356" i="1"/>
  <c r="X356" i="1"/>
  <c r="Y357" i="1"/>
  <c r="AD357" i="1" s="1"/>
  <c r="AC358" i="1"/>
  <c r="X358" i="1"/>
  <c r="X359" i="1"/>
  <c r="AC359" i="1"/>
  <c r="AG360" i="1"/>
  <c r="W360" i="1"/>
  <c r="AB360" i="1" s="1"/>
  <c r="W361" i="1"/>
  <c r="AB361" i="1" s="1"/>
  <c r="AG361" i="1"/>
  <c r="AG362" i="1"/>
  <c r="AY362" i="1" s="1"/>
  <c r="W362" i="1"/>
  <c r="AB362" i="1" s="1"/>
  <c r="W363" i="1"/>
  <c r="AB363" i="1" s="1"/>
  <c r="AG363" i="1"/>
  <c r="V364" i="1"/>
  <c r="AF364" i="1"/>
  <c r="Y365" i="1"/>
  <c r="AD365" i="1" s="1"/>
  <c r="X366" i="1"/>
  <c r="AC366" i="1" s="1"/>
  <c r="AG367" i="1"/>
  <c r="AG368" i="1"/>
  <c r="AY368" i="1" s="1"/>
  <c r="W368" i="1"/>
  <c r="AB368" i="1" s="1"/>
  <c r="AG369" i="1"/>
  <c r="W370" i="1"/>
  <c r="AB370" i="1" s="1"/>
  <c r="W371" i="1"/>
  <c r="AB371" i="1" s="1"/>
  <c r="AG371" i="1"/>
  <c r="AY371" i="1" s="1"/>
  <c r="V372" i="1"/>
  <c r="AF372" i="1"/>
  <c r="Y373" i="1"/>
  <c r="AD373" i="1" s="1"/>
  <c r="AG373" i="1"/>
  <c r="AY373" i="1" s="1"/>
  <c r="AC374" i="1"/>
  <c r="X374" i="1"/>
  <c r="AC375" i="1"/>
  <c r="AG376" i="1"/>
  <c r="AY376" i="1" s="1"/>
  <c r="Y377" i="1"/>
  <c r="AD377" i="1" s="1"/>
  <c r="W380" i="1"/>
  <c r="AB380" i="1" s="1"/>
  <c r="V381" i="1"/>
  <c r="Z282" i="1"/>
  <c r="AE282" i="1" s="1"/>
  <c r="AL282" i="1" s="1"/>
  <c r="Y17" i="1"/>
  <c r="AD17" i="1" s="1"/>
  <c r="X28" i="1"/>
  <c r="AC28" i="1" s="1"/>
  <c r="AG33" i="1"/>
  <c r="AD98" i="1"/>
  <c r="AF18" i="1"/>
  <c r="AA28" i="1"/>
  <c r="AF28" i="1"/>
  <c r="AD41" i="1"/>
  <c r="AG41" i="1"/>
  <c r="X52" i="1"/>
  <c r="V110" i="1"/>
  <c r="AF110" i="1"/>
  <c r="W228" i="1"/>
  <c r="AB228" i="1" s="1"/>
  <c r="X98" i="1"/>
  <c r="AC98" i="1" s="1"/>
  <c r="AJ98" i="1" s="1"/>
  <c r="X65" i="1"/>
  <c r="X164" i="1"/>
  <c r="AC164" i="1" s="1"/>
  <c r="AJ164" i="1" s="1"/>
  <c r="W205" i="1"/>
  <c r="AB205" i="1" s="1"/>
  <c r="AG254" i="1"/>
  <c r="AB285" i="1"/>
  <c r="W79" i="1"/>
  <c r="AB79" i="1" s="1"/>
  <c r="X86" i="1"/>
  <c r="AC86" i="1" s="1"/>
  <c r="AJ86" i="1" s="1"/>
  <c r="AC206" i="1"/>
  <c r="AG102" i="1"/>
  <c r="AY102" i="1" s="1"/>
  <c r="AG125" i="1"/>
  <c r="AY125" i="1" s="1"/>
  <c r="AG28" i="1"/>
  <c r="AG30" i="1"/>
  <c r="AG48" i="1"/>
  <c r="AG69" i="1"/>
  <c r="AY69" i="1" s="1"/>
  <c r="AG93" i="1"/>
  <c r="AY93" i="1" s="1"/>
  <c r="W230" i="1"/>
  <c r="AB230" i="1" s="1"/>
  <c r="AG104" i="1"/>
  <c r="AY104" i="1" s="1"/>
  <c r="AG15" i="1"/>
  <c r="AF24" i="1"/>
  <c r="V24" i="1"/>
  <c r="V25" i="1"/>
  <c r="Y29" i="1"/>
  <c r="AD29" i="1"/>
  <c r="AG29" i="1"/>
  <c r="AF48" i="1"/>
  <c r="V48" i="1"/>
  <c r="V53" i="1"/>
  <c r="X64" i="1"/>
  <c r="AC64" i="1"/>
  <c r="AD68" i="1"/>
  <c r="Y68" i="1"/>
  <c r="X70" i="1"/>
  <c r="AC70" i="1"/>
  <c r="AF71" i="1"/>
  <c r="V71" i="1"/>
  <c r="Y72" i="1"/>
  <c r="AG72" i="1"/>
  <c r="AP72" i="1"/>
  <c r="AD72" i="1"/>
  <c r="X83" i="1"/>
  <c r="X84" i="1"/>
  <c r="AC84" i="1" s="1"/>
  <c r="X92" i="1"/>
  <c r="AC92" i="1" s="1"/>
  <c r="AF93" i="1"/>
  <c r="V93" i="1"/>
  <c r="V102" i="1"/>
  <c r="AF102" i="1"/>
  <c r="AF108" i="1"/>
  <c r="V108" i="1"/>
  <c r="X111" i="1"/>
  <c r="AC111" i="1" s="1"/>
  <c r="AC112" i="1"/>
  <c r="X112" i="1"/>
  <c r="X122" i="1"/>
  <c r="AD124" i="1"/>
  <c r="Y124" i="1"/>
  <c r="AG124" i="1"/>
  <c r="AY124" i="1" s="1"/>
  <c r="X135" i="1"/>
  <c r="AC135" i="1" s="1"/>
  <c r="X136" i="1"/>
  <c r="AC136" i="1" s="1"/>
  <c r="AG137" i="1"/>
  <c r="AY137" i="1" s="1"/>
  <c r="AB138" i="1"/>
  <c r="W138" i="1"/>
  <c r="AG138" i="1"/>
  <c r="AY138" i="1" s="1"/>
  <c r="X140" i="1"/>
  <c r="AC140" i="1" s="1"/>
  <c r="AJ140" i="1" s="1"/>
  <c r="X141" i="1"/>
  <c r="AC141" i="1" s="1"/>
  <c r="X162" i="1"/>
  <c r="AC162" i="1" s="1"/>
  <c r="AJ162" i="1" s="1"/>
  <c r="X182" i="1"/>
  <c r="AC182" i="1" s="1"/>
  <c r="V183" i="1"/>
  <c r="AF183" i="1"/>
  <c r="Y193" i="1"/>
  <c r="AD193" i="1"/>
  <c r="AG193" i="1"/>
  <c r="AY193" i="1" s="1"/>
  <c r="X194" i="1"/>
  <c r="AC194" i="1" s="1"/>
  <c r="Y196" i="1"/>
  <c r="AG196" i="1"/>
  <c r="AY196" i="1" s="1"/>
  <c r="AD196" i="1"/>
  <c r="X197" i="1"/>
  <c r="AC198" i="1"/>
  <c r="W199" i="1"/>
  <c r="AB199" i="1" s="1"/>
  <c r="V200" i="1"/>
  <c r="X201" i="1"/>
  <c r="AF203" i="1"/>
  <c r="V204" i="1"/>
  <c r="AA217" i="1"/>
  <c r="AF217" i="1"/>
  <c r="AA230" i="1"/>
  <c r="AF230" i="1"/>
  <c r="W232" i="1"/>
  <c r="AB232" i="1" s="1"/>
  <c r="AG233" i="1"/>
  <c r="AY233" i="1" s="1"/>
  <c r="V252" i="1"/>
  <c r="X259" i="1"/>
  <c r="W281" i="1"/>
  <c r="AB281" i="1"/>
  <c r="AC282" i="1"/>
  <c r="AJ282" i="1" s="1"/>
  <c r="AC288" i="1"/>
  <c r="X289" i="1"/>
  <c r="AC289" i="1" s="1"/>
  <c r="W296" i="1"/>
  <c r="AB296" i="1" s="1"/>
  <c r="V297" i="1"/>
  <c r="AA298" i="1"/>
  <c r="AF298" i="1"/>
  <c r="W300" i="1"/>
  <c r="AB300" i="1" s="1"/>
  <c r="AF302" i="1"/>
  <c r="V303" i="1"/>
  <c r="Y305" i="1"/>
  <c r="AG305" i="1"/>
  <c r="AD305" i="1"/>
  <c r="Y336" i="1"/>
  <c r="AD336" i="1"/>
  <c r="X337" i="1"/>
  <c r="X341" i="1"/>
  <c r="AC341" i="1" s="1"/>
  <c r="V352" i="1"/>
  <c r="Y378" i="1"/>
  <c r="AD378" i="1" s="1"/>
  <c r="AG378" i="1"/>
  <c r="AY378" i="1" s="1"/>
  <c r="X379" i="1"/>
  <c r="AC379" i="1" s="1"/>
  <c r="AA203" i="1"/>
  <c r="X163" i="1"/>
  <c r="AC163" i="1" s="1"/>
  <c r="AJ163" i="1" s="1"/>
  <c r="AC242" i="1"/>
  <c r="X371" i="1"/>
  <c r="AC371" i="1" s="1"/>
  <c r="AG346" i="1"/>
  <c r="AG82" i="1"/>
  <c r="AY82" i="1" s="1"/>
  <c r="AG350" i="1"/>
  <c r="AG11" i="1"/>
  <c r="AG127" i="1"/>
  <c r="AY127" i="1" s="1"/>
  <c r="AG181" i="1"/>
  <c r="AY181" i="1" s="1"/>
  <c r="AG240" i="1"/>
  <c r="Y149" i="1"/>
  <c r="AD149" i="1"/>
  <c r="AG149" i="1"/>
  <c r="AY149" i="1" s="1"/>
  <c r="AG152" i="1"/>
  <c r="AY152" i="1" s="1"/>
  <c r="AC157" i="1"/>
  <c r="X160" i="1"/>
  <c r="AC160" i="1" s="1"/>
  <c r="AJ160" i="1" s="1"/>
  <c r="AF165" i="1"/>
  <c r="V165" i="1"/>
  <c r="AG167" i="1"/>
  <c r="Y309" i="1"/>
  <c r="AG309" i="1"/>
  <c r="AY309" i="1" s="1"/>
  <c r="AD309" i="1"/>
  <c r="AC315" i="1"/>
  <c r="V319" i="1"/>
  <c r="W322" i="1"/>
  <c r="AB322" i="1" s="1"/>
  <c r="V323" i="1"/>
  <c r="AF328" i="1"/>
  <c r="AF332" i="1"/>
  <c r="V334" i="1"/>
  <c r="AD342" i="1"/>
  <c r="AD344" i="1"/>
  <c r="Y344" i="1"/>
  <c r="X347" i="1"/>
  <c r="W359" i="1"/>
  <c r="AB359" i="1" s="1"/>
  <c r="V362" i="1"/>
  <c r="W367" i="1"/>
  <c r="AB367" i="1" s="1"/>
  <c r="W369" i="1"/>
  <c r="AB369" i="1" s="1"/>
  <c r="AG370" i="1"/>
  <c r="AY370" i="1" s="1"/>
  <c r="Y372" i="1"/>
  <c r="AD372" i="1"/>
  <c r="Y374" i="1"/>
  <c r="AD374" i="1" s="1"/>
  <c r="X375" i="1"/>
  <c r="Y376" i="1"/>
  <c r="AD376" i="1" s="1"/>
  <c r="Y380" i="1"/>
  <c r="AD380" i="1" s="1"/>
  <c r="AG380" i="1"/>
  <c r="AY380" i="1" s="1"/>
  <c r="W150" i="1"/>
  <c r="AB150" i="1" s="1"/>
  <c r="AG150" i="1"/>
  <c r="AY150" i="1" s="1"/>
  <c r="V151" i="1"/>
  <c r="AC153" i="1"/>
  <c r="AJ153" i="1" s="1"/>
  <c r="V156" i="1"/>
  <c r="AF158" i="1"/>
  <c r="AF161" i="1"/>
  <c r="W310" i="1"/>
  <c r="AB310" i="1" s="1"/>
  <c r="AG313" i="1"/>
  <c r="V315" i="1"/>
  <c r="X316" i="1"/>
  <c r="AG317" i="1"/>
  <c r="V321" i="1"/>
  <c r="W345" i="1"/>
  <c r="AB345" i="1" s="1"/>
  <c r="Y348" i="1"/>
  <c r="AD348" i="1"/>
  <c r="AG348" i="1"/>
  <c r="W349" i="1"/>
  <c r="AB349" i="1" s="1"/>
  <c r="AG354" i="1"/>
  <c r="AY354" i="1" s="1"/>
  <c r="AF357" i="1"/>
  <c r="Y358" i="1"/>
  <c r="AD358" i="1" s="1"/>
  <c r="AG358" i="1"/>
  <c r="AY358" i="1" s="1"/>
  <c r="AC362" i="1"/>
  <c r="AG366" i="1"/>
  <c r="Y368" i="1"/>
  <c r="AD368" i="1" s="1"/>
  <c r="AG374" i="1"/>
  <c r="AY374" i="1" s="1"/>
  <c r="AF381" i="1"/>
  <c r="V22" i="1"/>
  <c r="W24" i="1"/>
  <c r="AG25" i="1"/>
  <c r="AY25" i="1" s="1"/>
  <c r="AF30" i="1"/>
  <c r="AF32" i="1"/>
  <c r="V32" i="1"/>
  <c r="X36" i="1"/>
  <c r="AG37" i="1"/>
  <c r="AC41" i="1"/>
  <c r="X41" i="1"/>
  <c r="W42" i="1"/>
  <c r="AB42" i="1" s="1"/>
  <c r="AC45" i="1"/>
  <c r="AP45" i="1"/>
  <c r="Y47" i="1"/>
  <c r="X50" i="1"/>
  <c r="AC55" i="1"/>
  <c r="W56" i="1"/>
  <c r="AB56" i="1" s="1"/>
  <c r="V64" i="1"/>
  <c r="AF69" i="1"/>
  <c r="AB71" i="1"/>
  <c r="W71" i="1"/>
  <c r="X75" i="1"/>
  <c r="Y78" i="1"/>
  <c r="AD78" i="1" s="1"/>
  <c r="AG80" i="1"/>
  <c r="AY80" i="1" s="1"/>
  <c r="Y80" i="1"/>
  <c r="AD80" i="1" s="1"/>
  <c r="AF83" i="1"/>
  <c r="X89" i="1"/>
  <c r="AC89" i="1" s="1"/>
  <c r="V92" i="1"/>
  <c r="V95" i="1"/>
  <c r="AF100" i="1"/>
  <c r="Y101" i="1"/>
  <c r="Y107" i="1"/>
  <c r="AD107" i="1" s="1"/>
  <c r="AB108" i="1"/>
  <c r="AG108" i="1"/>
  <c r="AY108" i="1" s="1"/>
  <c r="W108" i="1"/>
  <c r="V109" i="1"/>
  <c r="AG109" i="1"/>
  <c r="AY109" i="1" s="1"/>
  <c r="AB110" i="1"/>
  <c r="W110" i="1"/>
  <c r="AC116" i="1"/>
  <c r="X116" i="1"/>
  <c r="Y118" i="1"/>
  <c r="AD118" i="1" s="1"/>
  <c r="X123" i="1"/>
  <c r="V126" i="1"/>
  <c r="Y126" i="1"/>
  <c r="W129" i="1"/>
  <c r="AB129" i="1" s="1"/>
  <c r="AC131" i="1"/>
  <c r="W132" i="1"/>
  <c r="V135" i="1"/>
  <c r="AG135" i="1"/>
  <c r="AC137" i="1"/>
  <c r="AC139" i="1"/>
  <c r="Y141" i="1"/>
  <c r="AG141" i="1"/>
  <c r="AY141" i="1" s="1"/>
  <c r="V143" i="1"/>
  <c r="W144" i="1"/>
  <c r="AB144" i="1" s="1"/>
  <c r="AG144" i="1"/>
  <c r="AY144" i="1" s="1"/>
  <c r="AG145" i="1"/>
  <c r="AY145" i="1" s="1"/>
  <c r="V180" i="1"/>
  <c r="W183" i="1"/>
  <c r="AG183" i="1"/>
  <c r="AC188" i="1"/>
  <c r="X188" i="1"/>
  <c r="AG190" i="1"/>
  <c r="AY190" i="1" s="1"/>
  <c r="V212" i="1"/>
  <c r="AD214" i="1"/>
  <c r="Y214" i="1"/>
  <c r="AP216" i="1"/>
  <c r="AD216" i="1"/>
  <c r="V218" i="1"/>
  <c r="AG218" i="1"/>
  <c r="AY218" i="1" s="1"/>
  <c r="AD218" i="1"/>
  <c r="Y218" i="1"/>
  <c r="AD220" i="1"/>
  <c r="AG224" i="1"/>
  <c r="AY224" i="1" s="1"/>
  <c r="V227" i="1"/>
  <c r="Y227" i="1"/>
  <c r="AD227" i="1" s="1"/>
  <c r="AG227" i="1"/>
  <c r="AY227" i="1" s="1"/>
  <c r="AD229" i="1"/>
  <c r="AG235" i="1"/>
  <c r="AB236" i="1"/>
  <c r="AB237" i="1"/>
  <c r="V242" i="1"/>
  <c r="V248" i="1"/>
  <c r="Y250" i="1"/>
  <c r="AC254" i="1"/>
  <c r="AC256" i="1"/>
  <c r="AF259" i="1"/>
  <c r="AA259" i="1"/>
  <c r="AG266" i="1"/>
  <c r="AF267" i="1"/>
  <c r="X271" i="1"/>
  <c r="AF273" i="1"/>
  <c r="AA273" i="1"/>
  <c r="Y274" i="1"/>
  <c r="V278" i="1"/>
  <c r="Y280" i="1"/>
  <c r="V288" i="1"/>
  <c r="Y288" i="1"/>
  <c r="AD288" i="1"/>
  <c r="AG291" i="1"/>
  <c r="Y293" i="1"/>
  <c r="AD293" i="1"/>
  <c r="X296" i="1"/>
  <c r="AG297" i="1"/>
  <c r="W298" i="1"/>
  <c r="AB298" i="1" s="1"/>
  <c r="W302" i="1"/>
  <c r="AB302" i="1" s="1"/>
  <c r="V305" i="1"/>
  <c r="Y307" i="1"/>
  <c r="AD307" i="1"/>
  <c r="W18" i="1"/>
  <c r="AB18" i="1" s="1"/>
  <c r="AC21" i="1"/>
  <c r="X22" i="1"/>
  <c r="AC22" i="1" s="1"/>
  <c r="AJ22" i="1" s="1"/>
  <c r="X29" i="1"/>
  <c r="AC29" i="1" s="1"/>
  <c r="AC33" i="1"/>
  <c r="X33" i="1"/>
  <c r="AP33" i="1"/>
  <c r="V36" i="1"/>
  <c r="Y37" i="1"/>
  <c r="AD37" i="1"/>
  <c r="AG38" i="1"/>
  <c r="AF46" i="1"/>
  <c r="V46" i="1"/>
  <c r="AD49" i="1"/>
  <c r="AG49" i="1"/>
  <c r="Y49" i="1"/>
  <c r="AD51" i="1"/>
  <c r="Y51" i="1"/>
  <c r="AG51" i="1"/>
  <c r="AY51" i="1" s="1"/>
  <c r="X60" i="1"/>
  <c r="X62" i="1"/>
  <c r="AC62" i="1" s="1"/>
  <c r="AC72" i="1"/>
  <c r="X72" i="1"/>
  <c r="AF81" i="1"/>
  <c r="X82" i="1"/>
  <c r="AC82" i="1"/>
  <c r="V88" i="1"/>
  <c r="AF89" i="1"/>
  <c r="Y90" i="1"/>
  <c r="AG90" i="1"/>
  <c r="AY90" i="1" s="1"/>
  <c r="V98" i="1"/>
  <c r="Y99" i="1"/>
  <c r="AG99" i="1"/>
  <c r="AY99" i="1" s="1"/>
  <c r="AG106" i="1"/>
  <c r="AY106" i="1" s="1"/>
  <c r="W106" i="1"/>
  <c r="AB106" i="1" s="1"/>
  <c r="W119" i="1"/>
  <c r="AB119" i="1" s="1"/>
  <c r="AG119" i="1"/>
  <c r="AY119" i="1" s="1"/>
  <c r="AG122" i="1"/>
  <c r="AY122" i="1" s="1"/>
  <c r="AB122" i="1"/>
  <c r="X124" i="1"/>
  <c r="W130" i="1"/>
  <c r="AB130" i="1" s="1"/>
  <c r="AG130" i="1"/>
  <c r="AY130" i="1" s="1"/>
  <c r="W136" i="1"/>
  <c r="AG136" i="1"/>
  <c r="AY136" i="1" s="1"/>
  <c r="AF138" i="1"/>
  <c r="AC180" i="1"/>
  <c r="X180" i="1"/>
  <c r="AD190" i="1"/>
  <c r="AB197" i="1"/>
  <c r="AG198" i="1"/>
  <c r="AY198" i="1" s="1"/>
  <c r="AF199" i="1"/>
  <c r="Y200" i="1"/>
  <c r="V202" i="1"/>
  <c r="Y202" i="1"/>
  <c r="AD202" i="1"/>
  <c r="V208" i="1"/>
  <c r="AG220" i="1"/>
  <c r="AY220" i="1" s="1"/>
  <c r="W221" i="1"/>
  <c r="AB221" i="1" s="1"/>
  <c r="AI221" i="1" s="1"/>
  <c r="AF223" i="1"/>
  <c r="V225" i="1"/>
  <c r="V233" i="1"/>
  <c r="AD235" i="1"/>
  <c r="W249" i="1"/>
  <c r="AB249" i="1" s="1"/>
  <c r="AG250" i="1"/>
  <c r="AY250" i="1" s="1"/>
  <c r="AF255" i="1"/>
  <c r="Y260" i="1"/>
  <c r="Y262" i="1"/>
  <c r="Y264" i="1"/>
  <c r="W265" i="1"/>
  <c r="AB265" i="1"/>
  <c r="AD266" i="1"/>
  <c r="AC268" i="1"/>
  <c r="AP270" i="1"/>
  <c r="AC270" i="1"/>
  <c r="W279" i="1"/>
  <c r="AB279" i="1" s="1"/>
  <c r="AG280" i="1"/>
  <c r="AY280" i="1" s="1"/>
  <c r="W290" i="1"/>
  <c r="AB290" i="1" s="1"/>
  <c r="Y291" i="1"/>
  <c r="AD291" i="1"/>
  <c r="Y297" i="1"/>
  <c r="AF300" i="1"/>
  <c r="AD301" i="1"/>
  <c r="AG301" i="1"/>
  <c r="AP301" i="1"/>
  <c r="Y21" i="1"/>
  <c r="AG21" i="1"/>
  <c r="D27" i="6"/>
  <c r="G17" i="8"/>
  <c r="H17" i="8" s="1"/>
  <c r="I17" i="8" s="1"/>
  <c r="G16" i="8"/>
  <c r="H16" i="8" s="1"/>
  <c r="I16" i="8" s="1"/>
  <c r="AJ29" i="1" l="1"/>
  <c r="AJ94" i="1"/>
  <c r="N21" i="11"/>
  <c r="L21" i="11"/>
  <c r="AI194" i="1"/>
  <c r="AJ84" i="1"/>
  <c r="AJ208" i="1"/>
  <c r="AJ207" i="1"/>
  <c r="AI230" i="1"/>
  <c r="AJ206" i="1"/>
  <c r="AI253" i="1"/>
  <c r="AJ166" i="1"/>
  <c r="AJ95" i="1"/>
  <c r="AI234" i="1"/>
  <c r="AI257" i="1"/>
  <c r="AJ10" i="1"/>
  <c r="AJ103" i="1"/>
  <c r="AJ204" i="1"/>
  <c r="AJ85" i="1"/>
  <c r="AJ11" i="1"/>
  <c r="AI333" i="1"/>
  <c r="AJ283" i="1"/>
  <c r="AI249" i="1"/>
  <c r="AI232" i="1"/>
  <c r="AI259" i="1"/>
  <c r="AI316" i="1"/>
  <c r="AJ99" i="1"/>
  <c r="AJ92" i="1"/>
  <c r="AI320" i="1"/>
  <c r="AI238" i="1"/>
  <c r="AJ159" i="1"/>
  <c r="AI312" i="1"/>
  <c r="AJ24" i="1"/>
  <c r="AI318" i="1"/>
  <c r="AH270" i="1"/>
  <c r="AI337" i="1"/>
  <c r="AJ185" i="1"/>
  <c r="AI192" i="1"/>
  <c r="AI339" i="1"/>
  <c r="AI255" i="1"/>
  <c r="AI314" i="1"/>
  <c r="AJ28" i="1"/>
  <c r="AI370" i="1"/>
  <c r="AI295" i="1"/>
  <c r="AJ91" i="1"/>
  <c r="AJ26" i="1"/>
  <c r="AJ161" i="1"/>
  <c r="AJ90" i="1"/>
  <c r="AI14" i="1"/>
  <c r="AJ93" i="1"/>
  <c r="AI196" i="1"/>
  <c r="AJ30" i="1"/>
  <c r="AJ89" i="1"/>
  <c r="AI335" i="1"/>
  <c r="AJ203" i="1"/>
  <c r="AJ100" i="1"/>
  <c r="AI191" i="1"/>
  <c r="AI193" i="1"/>
  <c r="AJ165" i="1"/>
  <c r="AJ205" i="1"/>
  <c r="AI225" i="1"/>
  <c r="AJ87" i="1"/>
  <c r="N15" i="11"/>
  <c r="G14" i="30"/>
  <c r="H14" i="30" s="1"/>
  <c r="G15" i="30"/>
  <c r="H15" i="30" s="1"/>
  <c r="G17" i="30"/>
  <c r="H17" i="30" s="1"/>
  <c r="AH289" i="1"/>
  <c r="I138" i="11"/>
  <c r="D18" i="9" s="1"/>
  <c r="AH267" i="1"/>
  <c r="AH223" i="1"/>
  <c r="AH217" i="1"/>
  <c r="AH28" i="1"/>
  <c r="AH181" i="1"/>
  <c r="AH371" i="1"/>
  <c r="AH310" i="1"/>
  <c r="AH119" i="1"/>
  <c r="J253" i="30"/>
  <c r="AH367" i="1"/>
  <c r="AH357" i="1"/>
  <c r="AH259" i="1"/>
  <c r="AH257" i="1"/>
  <c r="AH219" i="1"/>
  <c r="AH300" i="1"/>
  <c r="AH349" i="1"/>
  <c r="AH375" i="1"/>
  <c r="G18" i="30"/>
  <c r="H18" i="30" s="1"/>
  <c r="N138" i="11"/>
  <c r="AI39" i="1"/>
  <c r="AH330" i="1"/>
  <c r="AH273" i="1"/>
  <c r="AH298" i="1"/>
  <c r="AH369" i="1"/>
  <c r="AH318" i="1"/>
  <c r="AH379" i="1"/>
  <c r="AH253" i="1"/>
  <c r="AH203" i="1"/>
  <c r="AH65" i="1"/>
  <c r="AH363" i="1"/>
  <c r="AH324" i="1"/>
  <c r="AH316" i="1"/>
  <c r="AH249" i="1"/>
  <c r="AI303" i="1"/>
  <c r="AH221" i="1"/>
  <c r="AY49" i="1"/>
  <c r="BA49" i="1" s="1"/>
  <c r="AI49" i="1"/>
  <c r="AJ138" i="1"/>
  <c r="AY235" i="1"/>
  <c r="AI235" i="1"/>
  <c r="AY37" i="1"/>
  <c r="AI37" i="1"/>
  <c r="AY346" i="1"/>
  <c r="AI346" i="1"/>
  <c r="AJ230" i="1"/>
  <c r="AH230" i="1"/>
  <c r="AY15" i="1"/>
  <c r="AI15" i="1"/>
  <c r="AY41" i="1"/>
  <c r="AI41" i="1"/>
  <c r="AY369" i="1"/>
  <c r="AI369" i="1"/>
  <c r="AY363" i="1"/>
  <c r="AI363" i="1"/>
  <c r="AY361" i="1"/>
  <c r="AI361" i="1"/>
  <c r="AY319" i="1"/>
  <c r="AI319" i="1"/>
  <c r="AY267" i="1"/>
  <c r="AI267" i="1"/>
  <c r="AJ154" i="1"/>
  <c r="AJ126" i="1"/>
  <c r="AY341" i="1"/>
  <c r="AI341" i="1"/>
  <c r="AY321" i="1"/>
  <c r="AZ321" i="1" s="1"/>
  <c r="AI321" i="1"/>
  <c r="AY310" i="1"/>
  <c r="AI310" i="1"/>
  <c r="AY298" i="1"/>
  <c r="AI298" i="1"/>
  <c r="AJ135" i="1"/>
  <c r="AY85" i="1"/>
  <c r="AI85" i="1"/>
  <c r="AY35" i="1"/>
  <c r="AI35" i="1"/>
  <c r="AY27" i="1"/>
  <c r="AZ27" i="1" s="1"/>
  <c r="AI27" i="1"/>
  <c r="AY98" i="1"/>
  <c r="BA98" i="1" s="1"/>
  <c r="AI98" i="1"/>
  <c r="AJ193" i="1"/>
  <c r="AH228" i="1"/>
  <c r="AJ228" i="1"/>
  <c r="AY55" i="1"/>
  <c r="BA55" i="1" s="1"/>
  <c r="BC55" i="1" s="1"/>
  <c r="AI55" i="1"/>
  <c r="AY377" i="1"/>
  <c r="AI377" i="1"/>
  <c r="AY26" i="1"/>
  <c r="AI26" i="1"/>
  <c r="AY12" i="1"/>
  <c r="AI12" i="1"/>
  <c r="AJ139" i="1"/>
  <c r="AJ131" i="1"/>
  <c r="AJ125" i="1"/>
  <c r="AY359" i="1"/>
  <c r="AI359" i="1"/>
  <c r="AY329" i="1"/>
  <c r="AI329" i="1"/>
  <c r="AJ231" i="1"/>
  <c r="AY332" i="1"/>
  <c r="AI332" i="1"/>
  <c r="AJ200" i="1"/>
  <c r="AY328" i="1"/>
  <c r="AI328" i="1"/>
  <c r="AY381" i="1"/>
  <c r="AI381" i="1"/>
  <c r="AY43" i="1"/>
  <c r="AI43" i="1"/>
  <c r="AY10" i="1"/>
  <c r="AI10" i="1"/>
  <c r="AJ199" i="1"/>
  <c r="AY266" i="1"/>
  <c r="AI266" i="1"/>
  <c r="AY301" i="1"/>
  <c r="AI301" i="1"/>
  <c r="AJ158" i="1"/>
  <c r="AY11" i="1"/>
  <c r="AI11" i="1"/>
  <c r="AY72" i="1"/>
  <c r="AI72" i="1"/>
  <c r="AY48" i="1"/>
  <c r="AI48" i="1"/>
  <c r="AY324" i="1"/>
  <c r="AI324" i="1"/>
  <c r="AY272" i="1"/>
  <c r="AZ272" i="1" s="1"/>
  <c r="AI272" i="1"/>
  <c r="AY270" i="1"/>
  <c r="AI270" i="1"/>
  <c r="AY73" i="1"/>
  <c r="AI73" i="1"/>
  <c r="AY66" i="1"/>
  <c r="BA66" i="1" s="1"/>
  <c r="BC66" i="1" s="1"/>
  <c r="AI66" i="1"/>
  <c r="AY64" i="1"/>
  <c r="AI64" i="1"/>
  <c r="AY365" i="1"/>
  <c r="AI365" i="1"/>
  <c r="AY352" i="1"/>
  <c r="AZ352" i="1" s="1"/>
  <c r="AI352" i="1"/>
  <c r="AY336" i="1"/>
  <c r="AI336" i="1"/>
  <c r="AY330" i="1"/>
  <c r="AI330" i="1"/>
  <c r="AY288" i="1"/>
  <c r="AZ288" i="1" s="1"/>
  <c r="AI288" i="1"/>
  <c r="AJ233" i="1"/>
  <c r="AY222" i="1"/>
  <c r="AZ222" i="1" s="1"/>
  <c r="AI222" i="1"/>
  <c r="AJ157" i="1"/>
  <c r="AJ129" i="1"/>
  <c r="AY307" i="1"/>
  <c r="AI307" i="1"/>
  <c r="AY19" i="1"/>
  <c r="BA19" i="1" s="1"/>
  <c r="AI19" i="1"/>
  <c r="AY315" i="1"/>
  <c r="AI315" i="1"/>
  <c r="AY13" i="1"/>
  <c r="AI13" i="1"/>
  <c r="AY372" i="1"/>
  <c r="AI372" i="1"/>
  <c r="AY56" i="1"/>
  <c r="AI56" i="1"/>
  <c r="AY322" i="1"/>
  <c r="BA322" i="1" s="1"/>
  <c r="AI322" i="1"/>
  <c r="AY107" i="1"/>
  <c r="AI107" i="1"/>
  <c r="AY40" i="1"/>
  <c r="AI40" i="1"/>
  <c r="AJ128" i="1"/>
  <c r="AY114" i="1"/>
  <c r="AI114" i="1"/>
  <c r="AY279" i="1"/>
  <c r="AI279" i="1"/>
  <c r="AY256" i="1"/>
  <c r="AZ256" i="1" s="1"/>
  <c r="AI256" i="1"/>
  <c r="AY355" i="1"/>
  <c r="AI355" i="1"/>
  <c r="AY313" i="1"/>
  <c r="BA313" i="1" s="1"/>
  <c r="AI313" i="1"/>
  <c r="AY350" i="1"/>
  <c r="AI350" i="1"/>
  <c r="AY305" i="1"/>
  <c r="AI305" i="1"/>
  <c r="AY29" i="1"/>
  <c r="AI29" i="1"/>
  <c r="AY30" i="1"/>
  <c r="AI30" i="1"/>
  <c r="AY33" i="1"/>
  <c r="AZ33" i="1" s="1"/>
  <c r="AI33" i="1"/>
  <c r="AY268" i="1"/>
  <c r="AI268" i="1"/>
  <c r="AY244" i="1"/>
  <c r="AI244" i="1"/>
  <c r="AJ130" i="1"/>
  <c r="AY63" i="1"/>
  <c r="AI63" i="1"/>
  <c r="AY282" i="1"/>
  <c r="AI282" i="1"/>
  <c r="AY242" i="1"/>
  <c r="AZ242" i="1" s="1"/>
  <c r="AI242" i="1"/>
  <c r="AJ237" i="1"/>
  <c r="AY223" i="1"/>
  <c r="AI223" i="1"/>
  <c r="AJ141" i="1"/>
  <c r="AJ134" i="1"/>
  <c r="AY260" i="1"/>
  <c r="AI260" i="1"/>
  <c r="AY47" i="1"/>
  <c r="AI47" i="1"/>
  <c r="AY16" i="1"/>
  <c r="AI16" i="1"/>
  <c r="AJ150" i="1"/>
  <c r="AY284" i="1"/>
  <c r="AI284" i="1"/>
  <c r="AY31" i="1"/>
  <c r="AZ31" i="1" s="1"/>
  <c r="AI31" i="1"/>
  <c r="AY36" i="1"/>
  <c r="AI36" i="1"/>
  <c r="AY32" i="1"/>
  <c r="AI32" i="1"/>
  <c r="AY54" i="1"/>
  <c r="AZ54" i="1" s="1"/>
  <c r="AI54" i="1"/>
  <c r="AY46" i="1"/>
  <c r="AI46" i="1"/>
  <c r="AY44" i="1"/>
  <c r="AI44" i="1"/>
  <c r="AJ149" i="1"/>
  <c r="AJ132" i="1"/>
  <c r="AY379" i="1"/>
  <c r="AI379" i="1"/>
  <c r="AY274" i="1"/>
  <c r="AI274" i="1"/>
  <c r="AY276" i="1"/>
  <c r="AI276" i="1"/>
  <c r="AY21" i="1"/>
  <c r="AI21" i="1"/>
  <c r="AY38" i="1"/>
  <c r="AI38" i="1"/>
  <c r="AY348" i="1"/>
  <c r="AI348" i="1"/>
  <c r="AY240" i="1"/>
  <c r="AI240" i="1"/>
  <c r="AY297" i="1"/>
  <c r="BA297" i="1" s="1"/>
  <c r="BC297" i="1" s="1"/>
  <c r="AI297" i="1"/>
  <c r="AY291" i="1"/>
  <c r="AZ291" i="1" s="1"/>
  <c r="AI291" i="1"/>
  <c r="AY317" i="1"/>
  <c r="AI317" i="1"/>
  <c r="AY28" i="1"/>
  <c r="AI28" i="1"/>
  <c r="AY254" i="1"/>
  <c r="AZ254" i="1" s="1"/>
  <c r="AI254" i="1"/>
  <c r="AY367" i="1"/>
  <c r="AI367" i="1"/>
  <c r="AY360" i="1"/>
  <c r="AZ360" i="1" s="1"/>
  <c r="AI360" i="1"/>
  <c r="AY353" i="1"/>
  <c r="AI353" i="1"/>
  <c r="AY286" i="1"/>
  <c r="AZ286" i="1" s="1"/>
  <c r="AI286" i="1"/>
  <c r="AY251" i="1"/>
  <c r="AI251" i="1"/>
  <c r="AJ127" i="1"/>
  <c r="AY65" i="1"/>
  <c r="AI65" i="1"/>
  <c r="AY344" i="1"/>
  <c r="AI344" i="1"/>
  <c r="AY293" i="1"/>
  <c r="BA293" i="1" s="1"/>
  <c r="AI293" i="1"/>
  <c r="AJ232" i="1"/>
  <c r="AY188" i="1"/>
  <c r="AI188" i="1"/>
  <c r="AJ156" i="1"/>
  <c r="AJ151" i="1"/>
  <c r="AY118" i="1"/>
  <c r="BA118" i="1" s="1"/>
  <c r="BC118" i="1" s="1"/>
  <c r="AI118" i="1"/>
  <c r="AY338" i="1"/>
  <c r="AI338" i="1"/>
  <c r="AY258" i="1"/>
  <c r="AI258" i="1"/>
  <c r="AY53" i="1"/>
  <c r="AI53" i="1"/>
  <c r="AY246" i="1"/>
  <c r="AI246" i="1"/>
  <c r="AY17" i="1"/>
  <c r="BA17" i="1" s="1"/>
  <c r="BC17" i="1" s="1"/>
  <c r="AI17" i="1"/>
  <c r="AY34" i="1"/>
  <c r="AI34" i="1"/>
  <c r="AY67" i="1"/>
  <c r="AI67" i="1"/>
  <c r="AY299" i="1"/>
  <c r="AI299" i="1"/>
  <c r="AY236" i="1"/>
  <c r="AI236" i="1"/>
  <c r="AJ194" i="1"/>
  <c r="AH142" i="1"/>
  <c r="AJ142" i="1"/>
  <c r="AY262" i="1"/>
  <c r="AI262" i="1"/>
  <c r="AY334" i="1"/>
  <c r="AI334" i="1"/>
  <c r="AY52" i="1"/>
  <c r="AI52" i="1"/>
  <c r="AY50" i="1"/>
  <c r="AI50" i="1"/>
  <c r="AY45" i="1"/>
  <c r="AI45" i="1"/>
  <c r="AY42" i="1"/>
  <c r="AI42" i="1"/>
  <c r="AY20" i="1"/>
  <c r="AI20" i="1"/>
  <c r="AJ137" i="1"/>
  <c r="AY290" i="1"/>
  <c r="AI290" i="1"/>
  <c r="AJ224" i="1"/>
  <c r="AJ238" i="1"/>
  <c r="AJ105" i="1"/>
  <c r="AY248" i="1"/>
  <c r="AI248" i="1"/>
  <c r="AJ198" i="1"/>
  <c r="AY375" i="1"/>
  <c r="AI375" i="1"/>
  <c r="AY18" i="1"/>
  <c r="AI18" i="1"/>
  <c r="AN169" i="1"/>
  <c r="AN173" i="1"/>
  <c r="AN172" i="1"/>
  <c r="AN170" i="1"/>
  <c r="AN174" i="1"/>
  <c r="AN171" i="1"/>
  <c r="AN175" i="1"/>
  <c r="AN672" i="1"/>
  <c r="AN168" i="1"/>
  <c r="AN176" i="1"/>
  <c r="AN177" i="1"/>
  <c r="AN58" i="1"/>
  <c r="AN59" i="1"/>
  <c r="AN57" i="1"/>
  <c r="I253" i="30"/>
  <c r="L159" i="4"/>
  <c r="AN2821" i="1"/>
  <c r="AN2817" i="1"/>
  <c r="AN2814" i="1"/>
  <c r="AN2813" i="1"/>
  <c r="AN2810" i="1"/>
  <c r="AN2803" i="1"/>
  <c r="AN2783" i="1"/>
  <c r="AN2772" i="1"/>
  <c r="AN2769" i="1"/>
  <c r="AN2767" i="1"/>
  <c r="AN2766" i="1"/>
  <c r="AN2762" i="1"/>
  <c r="AN2760" i="1"/>
  <c r="AN2758" i="1"/>
  <c r="AN2756" i="1"/>
  <c r="AN2744" i="1"/>
  <c r="AN2743" i="1"/>
  <c r="AN2736" i="1"/>
  <c r="AN2735" i="1"/>
  <c r="AN2732" i="1"/>
  <c r="AN2727" i="1"/>
  <c r="AN2726" i="1"/>
  <c r="AN2725" i="1"/>
  <c r="AN2720" i="1"/>
  <c r="AN2712" i="1"/>
  <c r="AN2711" i="1"/>
  <c r="AP2711" i="1" s="1"/>
  <c r="AN2710" i="1"/>
  <c r="AN2709" i="1"/>
  <c r="AP2709" i="1" s="1"/>
  <c r="AN2708" i="1"/>
  <c r="AN2706" i="1"/>
  <c r="AP2706" i="1" s="1"/>
  <c r="AN2696" i="1"/>
  <c r="AN2692" i="1"/>
  <c r="AN2688" i="1"/>
  <c r="AN2680" i="1"/>
  <c r="AN2675" i="1"/>
  <c r="AN2662" i="1"/>
  <c r="AN2657" i="1"/>
  <c r="AN2655" i="1"/>
  <c r="AN2653" i="1"/>
  <c r="AN2652" i="1"/>
  <c r="AN2815" i="1"/>
  <c r="AN2811" i="1"/>
  <c r="AN2805" i="1"/>
  <c r="AN2804" i="1"/>
  <c r="AN2802" i="1"/>
  <c r="AN2801" i="1"/>
  <c r="AN2800" i="1"/>
  <c r="AN2797" i="1"/>
  <c r="AN2796" i="1"/>
  <c r="AN2789" i="1"/>
  <c r="AN2788" i="1"/>
  <c r="AN2785" i="1"/>
  <c r="AN2784" i="1"/>
  <c r="AN2778" i="1"/>
  <c r="AN2777" i="1"/>
  <c r="AN2776" i="1"/>
  <c r="AN2771" i="1"/>
  <c r="AN2763" i="1"/>
  <c r="AN2755" i="1"/>
  <c r="AN2753" i="1"/>
  <c r="AN2752" i="1"/>
  <c r="AN2746" i="1"/>
  <c r="AN2745" i="1"/>
  <c r="AN2738" i="1"/>
  <c r="AN2729" i="1"/>
  <c r="AN2723" i="1"/>
  <c r="AN2722" i="1"/>
  <c r="AN2717" i="1"/>
  <c r="AN2714" i="1"/>
  <c r="AP2714" i="1" s="1"/>
  <c r="AN2701" i="1"/>
  <c r="AN2694" i="1"/>
  <c r="AN2690" i="1"/>
  <c r="AN2686" i="1"/>
  <c r="AN2682" i="1"/>
  <c r="AN2678" i="1"/>
  <c r="AN2677" i="1"/>
  <c r="AN2674" i="1"/>
  <c r="AN2673" i="1"/>
  <c r="AP2673" i="1" s="1"/>
  <c r="AN2669" i="1"/>
  <c r="AP2669" i="1" s="1"/>
  <c r="AN2668" i="1"/>
  <c r="AP2668" i="1" s="1"/>
  <c r="AN2664" i="1"/>
  <c r="AN2816" i="1"/>
  <c r="AN2812" i="1"/>
  <c r="AN2808" i="1"/>
  <c r="AN2806" i="1"/>
  <c r="AN2794" i="1"/>
  <c r="AN2790" i="1"/>
  <c r="AN2786" i="1"/>
  <c r="AN2780" i="1"/>
  <c r="AN2774" i="1"/>
  <c r="AN2754" i="1"/>
  <c r="AN2750" i="1"/>
  <c r="AN2748" i="1"/>
  <c r="AN2740" i="1"/>
  <c r="AN2704" i="1"/>
  <c r="AN2698" i="1"/>
  <c r="AN2672" i="1"/>
  <c r="AN2649" i="1"/>
  <c r="AN2648" i="1"/>
  <c r="AN2643" i="1"/>
  <c r="AP2643" i="1" s="1"/>
  <c r="AN2631" i="1"/>
  <c r="AP2631" i="1" s="1"/>
  <c r="AN2629" i="1"/>
  <c r="AP2629" i="1" s="1"/>
  <c r="AN2625" i="1"/>
  <c r="AP2625" i="1" s="1"/>
  <c r="AN2612" i="1"/>
  <c r="AN2610" i="1"/>
  <c r="AP2610" i="1" s="1"/>
  <c r="AN2606" i="1"/>
  <c r="AN2599" i="1"/>
  <c r="AN2598" i="1"/>
  <c r="AP2598" i="1" s="1"/>
  <c r="AN2597" i="1"/>
  <c r="AP2597" i="1" s="1"/>
  <c r="AN2594" i="1"/>
  <c r="AP2594" i="1" s="1"/>
  <c r="AN2589" i="1"/>
  <c r="AP2589" i="1" s="1"/>
  <c r="AN2575" i="1"/>
  <c r="AP2575" i="1" s="1"/>
  <c r="AN2574" i="1"/>
  <c r="AP2574" i="1" s="1"/>
  <c r="AN2573" i="1"/>
  <c r="AP2573" i="1" s="1"/>
  <c r="AN2567" i="1"/>
  <c r="AP2567" i="1" s="1"/>
  <c r="AN2563" i="1"/>
  <c r="AP2563" i="1" s="1"/>
  <c r="AN2562" i="1"/>
  <c r="AN2561" i="1"/>
  <c r="AN2560" i="1"/>
  <c r="AP2560" i="1" s="1"/>
  <c r="AN2809" i="1"/>
  <c r="AN2807" i="1"/>
  <c r="AN2799" i="1"/>
  <c r="AN2795" i="1"/>
  <c r="AN2791" i="1"/>
  <c r="AN2787" i="1"/>
  <c r="AN2781" i="1"/>
  <c r="AN2775" i="1"/>
  <c r="AN2751" i="1"/>
  <c r="AN2749" i="1"/>
  <c r="AN2741" i="1"/>
  <c r="AN2721" i="1"/>
  <c r="AN2713" i="1"/>
  <c r="AP2713" i="1" s="1"/>
  <c r="AN2705" i="1"/>
  <c r="AN2699" i="1"/>
  <c r="AN2689" i="1"/>
  <c r="AN2683" i="1"/>
  <c r="AN2679" i="1"/>
  <c r="AN2667" i="1"/>
  <c r="AN2665" i="1"/>
  <c r="AN2663" i="1"/>
  <c r="AN2661" i="1"/>
  <c r="AN2660" i="1"/>
  <c r="AN2647" i="1"/>
  <c r="AN2639" i="1"/>
  <c r="AN2638" i="1"/>
  <c r="AP2638" i="1" s="1"/>
  <c r="AN2636" i="1"/>
  <c r="AP2636" i="1" s="1"/>
  <c r="AN2634" i="1"/>
  <c r="AP2634" i="1" s="1"/>
  <c r="AN2632" i="1"/>
  <c r="AP2632" i="1" s="1"/>
  <c r="AN2618" i="1"/>
  <c r="AP2618" i="1" s="1"/>
  <c r="AN2613" i="1"/>
  <c r="AP2613" i="1" s="1"/>
  <c r="AN2609" i="1"/>
  <c r="AN2605" i="1"/>
  <c r="AN2604" i="1"/>
  <c r="AP2604" i="1" s="1"/>
  <c r="AN2602" i="1"/>
  <c r="AN2586" i="1"/>
  <c r="AP2586" i="1" s="1"/>
  <c r="AN2585" i="1"/>
  <c r="AN2584" i="1"/>
  <c r="AN2570" i="1"/>
  <c r="AN2554" i="1"/>
  <c r="AN2553" i="1"/>
  <c r="AN2793" i="1"/>
  <c r="AN2779" i="1"/>
  <c r="AN2761" i="1"/>
  <c r="AN2759" i="1"/>
  <c r="AN2747" i="1"/>
  <c r="AN2703" i="1"/>
  <c r="AP2703" i="1" s="1"/>
  <c r="AN2684" i="1"/>
  <c r="AN2681" i="1"/>
  <c r="AN2650" i="1"/>
  <c r="AN2635" i="1"/>
  <c r="AP2635" i="1" s="1"/>
  <c r="AN2626" i="1"/>
  <c r="AP2626" i="1" s="1"/>
  <c r="AN2623" i="1"/>
  <c r="AP2623" i="1" s="1"/>
  <c r="AN2620" i="1"/>
  <c r="AP2620" i="1" s="1"/>
  <c r="AN2619" i="1"/>
  <c r="AP2619" i="1" s="1"/>
  <c r="AN2608" i="1"/>
  <c r="AN2607" i="1"/>
  <c r="AN2603" i="1"/>
  <c r="AP2603" i="1" s="1"/>
  <c r="AN2592" i="1"/>
  <c r="AP2592" i="1" s="1"/>
  <c r="AN2590" i="1"/>
  <c r="AP2590" i="1" s="1"/>
  <c r="AN2583" i="1"/>
  <c r="AP2583" i="1" s="1"/>
  <c r="AN2582" i="1"/>
  <c r="AP2582" i="1" s="1"/>
  <c r="AN2581" i="1"/>
  <c r="AN2580" i="1"/>
  <c r="AP2580" i="1" s="1"/>
  <c r="AN2578" i="1"/>
  <c r="AP2578" i="1" s="1"/>
  <c r="AN2569" i="1"/>
  <c r="AP2569" i="1" s="1"/>
  <c r="AN2564" i="1"/>
  <c r="AP2564" i="1" s="1"/>
  <c r="AN2558" i="1"/>
  <c r="AP2558" i="1" s="1"/>
  <c r="AN2552" i="1"/>
  <c r="AP2552" i="1" s="1"/>
  <c r="AN2548" i="1"/>
  <c r="AN2540" i="1"/>
  <c r="AN2533" i="1"/>
  <c r="AP2533" i="1" s="1"/>
  <c r="AN2526" i="1"/>
  <c r="AP2526" i="1" s="1"/>
  <c r="AN2512" i="1"/>
  <c r="AP2512" i="1" s="1"/>
  <c r="AN2511" i="1"/>
  <c r="AP2511" i="1" s="1"/>
  <c r="AN2510" i="1"/>
  <c r="AN2505" i="1"/>
  <c r="AN2501" i="1"/>
  <c r="AP2501" i="1" s="1"/>
  <c r="AN2499" i="1"/>
  <c r="AP2499" i="1" s="1"/>
  <c r="AN2498" i="1"/>
  <c r="AP2498" i="1" s="1"/>
  <c r="AN2496" i="1"/>
  <c r="AP2496" i="1" s="1"/>
  <c r="AN2495" i="1"/>
  <c r="AN2491" i="1"/>
  <c r="AP2491" i="1" s="1"/>
  <c r="AN2489" i="1"/>
  <c r="AP2489" i="1" s="1"/>
  <c r="AN2488" i="1"/>
  <c r="AN2486" i="1"/>
  <c r="AP2486" i="1" s="1"/>
  <c r="AN2484" i="1"/>
  <c r="AP2484" i="1" s="1"/>
  <c r="AN2483" i="1"/>
  <c r="AP2483" i="1" s="1"/>
  <c r="AN2477" i="1"/>
  <c r="AN2473" i="1"/>
  <c r="AP2473" i="1" s="1"/>
  <c r="AN2439" i="1"/>
  <c r="AP2439" i="1" s="1"/>
  <c r="AN2798" i="1"/>
  <c r="AN2765" i="1"/>
  <c r="AN2739" i="1"/>
  <c r="AN2719" i="1"/>
  <c r="AN2695" i="1"/>
  <c r="AN2693" i="1"/>
  <c r="AN2676" i="1"/>
  <c r="AN2645" i="1"/>
  <c r="AP2645" i="1" s="1"/>
  <c r="AN2593" i="1"/>
  <c r="AP2593" i="1" s="1"/>
  <c r="AN2566" i="1"/>
  <c r="AN2557" i="1"/>
  <c r="AN2549" i="1"/>
  <c r="AP2549" i="1" s="1"/>
  <c r="AN2536" i="1"/>
  <c r="AN2532" i="1"/>
  <c r="AP2532" i="1" s="1"/>
  <c r="AN2530" i="1"/>
  <c r="AP2530" i="1" s="1"/>
  <c r="AN2528" i="1"/>
  <c r="AP2528" i="1" s="1"/>
  <c r="AN2522" i="1"/>
  <c r="AN2520" i="1"/>
  <c r="AP2520" i="1" s="1"/>
  <c r="AN2481" i="1"/>
  <c r="AP2481" i="1" s="1"/>
  <c r="AN2476" i="1"/>
  <c r="AN2792" i="1"/>
  <c r="AN2770" i="1"/>
  <c r="AN2757" i="1"/>
  <c r="AN2724" i="1"/>
  <c r="AN2702" i="1"/>
  <c r="AP2702" i="1" s="1"/>
  <c r="AN2700" i="1"/>
  <c r="AN2646" i="1"/>
  <c r="AN2640" i="1"/>
  <c r="AP2640" i="1" s="1"/>
  <c r="AN2633" i="1"/>
  <c r="AP2633" i="1" s="1"/>
  <c r="AN2617" i="1"/>
  <c r="AP2617" i="1" s="1"/>
  <c r="AN2615" i="1"/>
  <c r="AP2615" i="1" s="1"/>
  <c r="AN2600" i="1"/>
  <c r="AP2600" i="1" s="1"/>
  <c r="AN2587" i="1"/>
  <c r="AP2587" i="1" s="1"/>
  <c r="AN2577" i="1"/>
  <c r="AP2577" i="1" s="1"/>
  <c r="AN2556" i="1"/>
  <c r="AN2820" i="1"/>
  <c r="AN2818" i="1"/>
  <c r="AN2782" i="1"/>
  <c r="AN2773" i="1"/>
  <c r="AN2764" i="1"/>
  <c r="AN2734" i="1"/>
  <c r="AN2730" i="1"/>
  <c r="AN2728" i="1"/>
  <c r="AN2718" i="1"/>
  <c r="AN2716" i="1"/>
  <c r="AN2687" i="1"/>
  <c r="AN2685" i="1"/>
  <c r="AN2670" i="1"/>
  <c r="AN2658" i="1"/>
  <c r="AN2656" i="1"/>
  <c r="AN2654" i="1"/>
  <c r="AN2651" i="1"/>
  <c r="AN2644" i="1"/>
  <c r="AP2644" i="1" s="1"/>
  <c r="AN2641" i="1"/>
  <c r="AP2641" i="1" s="1"/>
  <c r="AN2637" i="1"/>
  <c r="AP2637" i="1" s="1"/>
  <c r="AN2630" i="1"/>
  <c r="AP2630" i="1" s="1"/>
  <c r="AN2627" i="1"/>
  <c r="AP2627" i="1" s="1"/>
  <c r="AN2624" i="1"/>
  <c r="AN2611" i="1"/>
  <c r="AN2595" i="1"/>
  <c r="AN2591" i="1"/>
  <c r="AP2591" i="1" s="1"/>
  <c r="AN2588" i="1"/>
  <c r="AP2588" i="1" s="1"/>
  <c r="AN2579" i="1"/>
  <c r="AP2579" i="1" s="1"/>
  <c r="AN2571" i="1"/>
  <c r="AN2568" i="1"/>
  <c r="AP2568" i="1" s="1"/>
  <c r="AN2565" i="1"/>
  <c r="AP2565" i="1" s="1"/>
  <c r="AN2555" i="1"/>
  <c r="AN2547" i="1"/>
  <c r="AN2546" i="1"/>
  <c r="AN2543" i="1"/>
  <c r="AN2542" i="1"/>
  <c r="AN2516" i="1"/>
  <c r="AP2516" i="1" s="1"/>
  <c r="AN2515" i="1"/>
  <c r="AN2514" i="1"/>
  <c r="AP2514" i="1" s="1"/>
  <c r="AN2513" i="1"/>
  <c r="AN2509" i="1"/>
  <c r="AN2500" i="1"/>
  <c r="AN2497" i="1"/>
  <c r="AP2497" i="1" s="1"/>
  <c r="AN2433" i="1"/>
  <c r="AP2433" i="1" s="1"/>
  <c r="AN2432" i="1"/>
  <c r="AP2432" i="1" s="1"/>
  <c r="AN2430" i="1"/>
  <c r="AP2430" i="1" s="1"/>
  <c r="AN2819" i="1"/>
  <c r="AN2768" i="1"/>
  <c r="AN2737" i="1"/>
  <c r="AN2733" i="1"/>
  <c r="AN2731" i="1"/>
  <c r="AN2715" i="1"/>
  <c r="AN2697" i="1"/>
  <c r="AN2691" i="1"/>
  <c r="AN2671" i="1"/>
  <c r="AP2671" i="1" s="1"/>
  <c r="AN2659" i="1"/>
  <c r="AN2642" i="1"/>
  <c r="AP2642" i="1" s="1"/>
  <c r="AN2628" i="1"/>
  <c r="AP2628" i="1" s="1"/>
  <c r="AN2621" i="1"/>
  <c r="AP2621" i="1" s="1"/>
  <c r="AN2596" i="1"/>
  <c r="AP2596" i="1" s="1"/>
  <c r="AN2576" i="1"/>
  <c r="AP2576" i="1" s="1"/>
  <c r="AN2559" i="1"/>
  <c r="AN2551" i="1"/>
  <c r="AN2544" i="1"/>
  <c r="AP2544" i="1" s="1"/>
  <c r="AN2535" i="1"/>
  <c r="AP2535" i="1" s="1"/>
  <c r="AN2531" i="1"/>
  <c r="AP2531" i="1" s="1"/>
  <c r="AN2529" i="1"/>
  <c r="AN2527" i="1"/>
  <c r="AN2523" i="1"/>
  <c r="AN2521" i="1"/>
  <c r="AP2521" i="1" s="1"/>
  <c r="AN2519" i="1"/>
  <c r="AN2503" i="1"/>
  <c r="AP2503" i="1" s="1"/>
  <c r="AN2494" i="1"/>
  <c r="AN2478" i="1"/>
  <c r="AN2468" i="1"/>
  <c r="AP2468" i="1" s="1"/>
  <c r="AN2431" i="1"/>
  <c r="AP2431" i="1" s="1"/>
  <c r="AN2429" i="1"/>
  <c r="AP2429" i="1" s="1"/>
  <c r="AN2742" i="1"/>
  <c r="AN2707" i="1"/>
  <c r="AP2707" i="1" s="1"/>
  <c r="AN2666" i="1"/>
  <c r="AP2666" i="1" s="1"/>
  <c r="AN2622" i="1"/>
  <c r="AP2622" i="1" s="1"/>
  <c r="AN2616" i="1"/>
  <c r="AP2616" i="1" s="1"/>
  <c r="AN2614" i="1"/>
  <c r="AP2614" i="1" s="1"/>
  <c r="AN2601" i="1"/>
  <c r="AN2572" i="1"/>
  <c r="AN2550" i="1"/>
  <c r="AP2550" i="1" s="1"/>
  <c r="AN2545" i="1"/>
  <c r="AN2518" i="1"/>
  <c r="AP2518" i="1" s="1"/>
  <c r="AN2506" i="1"/>
  <c r="AN2480" i="1"/>
  <c r="AP2480" i="1" s="1"/>
  <c r="AN2470" i="1"/>
  <c r="AP2470" i="1" s="1"/>
  <c r="AN2537" i="1"/>
  <c r="AP2537" i="1" s="1"/>
  <c r="AN2507" i="1"/>
  <c r="AN2504" i="1"/>
  <c r="AP2504" i="1" s="1"/>
  <c r="AN2474" i="1"/>
  <c r="AN2471" i="1"/>
  <c r="AP2471" i="1" s="1"/>
  <c r="AN2538" i="1"/>
  <c r="AN2534" i="1"/>
  <c r="AN2492" i="1"/>
  <c r="AN2482" i="1"/>
  <c r="AP2482" i="1" s="1"/>
  <c r="AN2475" i="1"/>
  <c r="AN2539" i="1"/>
  <c r="AP2539" i="1" s="1"/>
  <c r="AN2525" i="1"/>
  <c r="AP2525" i="1" s="1"/>
  <c r="AN2517" i="1"/>
  <c r="AP2517" i="1" s="1"/>
  <c r="AN2502" i="1"/>
  <c r="AN2493" i="1"/>
  <c r="AP2493" i="1" s="1"/>
  <c r="AN2490" i="1"/>
  <c r="AN2485" i="1"/>
  <c r="AN2479" i="1"/>
  <c r="AN2469" i="1"/>
  <c r="AP2469" i="1" s="1"/>
  <c r="AN2541" i="1"/>
  <c r="AP2541" i="1" s="1"/>
  <c r="AN2524" i="1"/>
  <c r="AN2508" i="1"/>
  <c r="AN2487" i="1"/>
  <c r="AN2472" i="1"/>
  <c r="AP2472" i="1" s="1"/>
  <c r="AZ250" i="1"/>
  <c r="AU114" i="1"/>
  <c r="AZ201" i="1"/>
  <c r="AZ22" i="1"/>
  <c r="AN2457" i="1"/>
  <c r="AP2457" i="1" s="1"/>
  <c r="AN2456" i="1"/>
  <c r="AP2456" i="1" s="1"/>
  <c r="AN2455" i="1"/>
  <c r="AP2455" i="1" s="1"/>
  <c r="AN2454" i="1"/>
  <c r="AP2454" i="1" s="1"/>
  <c r="AN2448" i="1"/>
  <c r="AP2448" i="1" s="1"/>
  <c r="AN2438" i="1"/>
  <c r="AP2438" i="1" s="1"/>
  <c r="AN2436" i="1"/>
  <c r="AP2436" i="1" s="1"/>
  <c r="AN2425" i="1"/>
  <c r="AP2425" i="1" s="1"/>
  <c r="AN2415" i="1"/>
  <c r="AP2415" i="1" s="1"/>
  <c r="AN2405" i="1"/>
  <c r="AP2405" i="1" s="1"/>
  <c r="AN2391" i="1"/>
  <c r="AN2389" i="1"/>
  <c r="AN2379" i="1"/>
  <c r="AP2379" i="1" s="1"/>
  <c r="AN2376" i="1"/>
  <c r="AN2375" i="1"/>
  <c r="AN2373" i="1"/>
  <c r="AN2371" i="1"/>
  <c r="AN2370" i="1"/>
  <c r="AN2369" i="1"/>
  <c r="AN2367" i="1"/>
  <c r="AN2365" i="1"/>
  <c r="AN2363" i="1"/>
  <c r="AN2356" i="1"/>
  <c r="AP2356" i="1" s="1"/>
  <c r="AN2355" i="1"/>
  <c r="AN2354" i="1"/>
  <c r="AN2352" i="1"/>
  <c r="AN2349" i="1"/>
  <c r="AN2348" i="1"/>
  <c r="AP2348" i="1" s="1"/>
  <c r="AN2341" i="1"/>
  <c r="AP2341" i="1" s="1"/>
  <c r="AN2338" i="1"/>
  <c r="AP2338" i="1" s="1"/>
  <c r="AN2337" i="1"/>
  <c r="AP2337" i="1" s="1"/>
  <c r="AN2334" i="1"/>
  <c r="AN2333" i="1"/>
  <c r="AN2332" i="1"/>
  <c r="AN2330" i="1"/>
  <c r="AN2329" i="1"/>
  <c r="AN2326" i="1"/>
  <c r="AN2325" i="1"/>
  <c r="AN2323" i="1"/>
  <c r="AN2307" i="1"/>
  <c r="AN2305" i="1"/>
  <c r="AN2304" i="1"/>
  <c r="AN2301" i="1"/>
  <c r="AN2299" i="1"/>
  <c r="AN2467" i="1"/>
  <c r="AP2467" i="1" s="1"/>
  <c r="AN2428" i="1"/>
  <c r="AP2428" i="1" s="1"/>
  <c r="AN2424" i="1"/>
  <c r="AN2423" i="1"/>
  <c r="AP2423" i="1" s="1"/>
  <c r="AN2422" i="1"/>
  <c r="AP2422" i="1" s="1"/>
  <c r="AN2418" i="1"/>
  <c r="AP2418" i="1" s="1"/>
  <c r="AN2417" i="1"/>
  <c r="AP2417" i="1" s="1"/>
  <c r="AN2414" i="1"/>
  <c r="AP2414" i="1" s="1"/>
  <c r="AN2413" i="1"/>
  <c r="AP2413" i="1" s="1"/>
  <c r="AN2412" i="1"/>
  <c r="AP2412" i="1" s="1"/>
  <c r="AN2402" i="1"/>
  <c r="AN2401" i="1"/>
  <c r="AP2401" i="1" s="1"/>
  <c r="AN2398" i="1"/>
  <c r="AN2396" i="1"/>
  <c r="AN2394" i="1"/>
  <c r="AN2388" i="1"/>
  <c r="AN2386" i="1"/>
  <c r="AN2385" i="1"/>
  <c r="AN2378" i="1"/>
  <c r="AN2377" i="1"/>
  <c r="AN2368" i="1"/>
  <c r="AN2366" i="1"/>
  <c r="AN2357" i="1"/>
  <c r="AP2357" i="1" s="1"/>
  <c r="AN2353" i="1"/>
  <c r="AN2351" i="1"/>
  <c r="AN2347" i="1"/>
  <c r="AP2347" i="1" s="1"/>
  <c r="AN2346" i="1"/>
  <c r="AP2346" i="1" s="1"/>
  <c r="AN2336" i="1"/>
  <c r="AP2336" i="1" s="1"/>
  <c r="AN2335" i="1"/>
  <c r="AP2335" i="1" s="1"/>
  <c r="AN2328" i="1"/>
  <c r="AN2327" i="1"/>
  <c r="AN2324" i="1"/>
  <c r="AN2318" i="1"/>
  <c r="AP2318" i="1" s="1"/>
  <c r="AN2317" i="1"/>
  <c r="AN2316" i="1"/>
  <c r="AN2313" i="1"/>
  <c r="AN2310" i="1"/>
  <c r="AN2296" i="1"/>
  <c r="AN2463" i="1"/>
  <c r="AN2459" i="1"/>
  <c r="AP2459" i="1" s="1"/>
  <c r="AN2449" i="1"/>
  <c r="AP2449" i="1" s="1"/>
  <c r="AN2447" i="1"/>
  <c r="AP2447" i="1" s="1"/>
  <c r="AN2446" i="1"/>
  <c r="AP2446" i="1" s="1"/>
  <c r="AN2443" i="1"/>
  <c r="AN2409" i="1"/>
  <c r="AP2409" i="1" s="1"/>
  <c r="AN2408" i="1"/>
  <c r="AN2407" i="1"/>
  <c r="AN2384" i="1"/>
  <c r="AN2466" i="1"/>
  <c r="AN2465" i="1"/>
  <c r="AP2465" i="1" s="1"/>
  <c r="AN2462" i="1"/>
  <c r="AP2462" i="1" s="1"/>
  <c r="AN2453" i="1"/>
  <c r="AP2453" i="1" s="1"/>
  <c r="AN2451" i="1"/>
  <c r="AP2451" i="1" s="1"/>
  <c r="AN2445" i="1"/>
  <c r="AN2440" i="1"/>
  <c r="AP2440" i="1" s="1"/>
  <c r="AN2437" i="1"/>
  <c r="AP2437" i="1" s="1"/>
  <c r="AN2421" i="1"/>
  <c r="AP2421" i="1" s="1"/>
  <c r="AN2420" i="1"/>
  <c r="AP2420" i="1" s="1"/>
  <c r="AN2419" i="1"/>
  <c r="AP2419" i="1" s="1"/>
  <c r="AN2406" i="1"/>
  <c r="AP2406" i="1" s="1"/>
  <c r="AN2403" i="1"/>
  <c r="AP2403" i="1" s="1"/>
  <c r="AN2400" i="1"/>
  <c r="AP2400" i="1" s="1"/>
  <c r="AN2393" i="1"/>
  <c r="AN2383" i="1"/>
  <c r="AP2383" i="1" s="1"/>
  <c r="AN2361" i="1"/>
  <c r="AN2360" i="1"/>
  <c r="AN2359" i="1"/>
  <c r="AN2358" i="1"/>
  <c r="AN2345" i="1"/>
  <c r="AP2345" i="1" s="1"/>
  <c r="AN2331" i="1"/>
  <c r="AN2315" i="1"/>
  <c r="AN2291" i="1"/>
  <c r="AN2274" i="1"/>
  <c r="AN2270" i="1"/>
  <c r="AN2267" i="1"/>
  <c r="AN2266" i="1"/>
  <c r="AN2259" i="1"/>
  <c r="AN2247" i="1"/>
  <c r="AN2239" i="1"/>
  <c r="AN2237" i="1"/>
  <c r="AN2232" i="1"/>
  <c r="AN2230" i="1"/>
  <c r="AN2221" i="1"/>
  <c r="AN2220" i="1"/>
  <c r="AN2217" i="1"/>
  <c r="AN2215" i="1"/>
  <c r="AN2211" i="1"/>
  <c r="AP2211" i="1" s="1"/>
  <c r="AN2460" i="1"/>
  <c r="AP2460" i="1" s="1"/>
  <c r="AN2452" i="1"/>
  <c r="AP2452" i="1" s="1"/>
  <c r="AN2450" i="1"/>
  <c r="AP2450" i="1" s="1"/>
  <c r="AN2434" i="1"/>
  <c r="AP2434" i="1" s="1"/>
  <c r="AN2411" i="1"/>
  <c r="AP2411" i="1" s="1"/>
  <c r="AN2404" i="1"/>
  <c r="AP2404" i="1" s="1"/>
  <c r="AN2395" i="1"/>
  <c r="AN2372" i="1"/>
  <c r="AN2362" i="1"/>
  <c r="AN2342" i="1"/>
  <c r="AP2342" i="1" s="1"/>
  <c r="AN2339" i="1"/>
  <c r="AN2314" i="1"/>
  <c r="AN2309" i="1"/>
  <c r="AN2293" i="1"/>
  <c r="AN2290" i="1"/>
  <c r="AN2284" i="1"/>
  <c r="AN2278" i="1"/>
  <c r="AN2272" i="1"/>
  <c r="AN2271" i="1"/>
  <c r="AN2269" i="1"/>
  <c r="AN2265" i="1"/>
  <c r="AN2264" i="1"/>
  <c r="AN2260" i="1"/>
  <c r="AN2256" i="1"/>
  <c r="AN2253" i="1"/>
  <c r="AN2252" i="1"/>
  <c r="AN2251" i="1"/>
  <c r="AN2231" i="1"/>
  <c r="AN2229" i="1"/>
  <c r="AN2228" i="1"/>
  <c r="AN2224" i="1"/>
  <c r="AN2206" i="1"/>
  <c r="AP2206" i="1" s="1"/>
  <c r="AN2205" i="1"/>
  <c r="AP2205" i="1" s="1"/>
  <c r="AN2201" i="1"/>
  <c r="AP2201" i="1" s="1"/>
  <c r="AN2200" i="1"/>
  <c r="AP2200" i="1" s="1"/>
  <c r="AN2199" i="1"/>
  <c r="AN2198" i="1"/>
  <c r="AP2198" i="1" s="1"/>
  <c r="AN2196" i="1"/>
  <c r="AP2196" i="1" s="1"/>
  <c r="AN2186" i="1"/>
  <c r="AP2186" i="1" s="1"/>
  <c r="AN2185" i="1"/>
  <c r="AP2185" i="1" s="1"/>
  <c r="AN2178" i="1"/>
  <c r="AN2175" i="1"/>
  <c r="AP2175" i="1" s="1"/>
  <c r="AN2171" i="1"/>
  <c r="AN2168" i="1"/>
  <c r="AP2168" i="1" s="1"/>
  <c r="AN2167" i="1"/>
  <c r="AP2167" i="1" s="1"/>
  <c r="AN2166" i="1"/>
  <c r="AP2166" i="1" s="1"/>
  <c r="AN2165" i="1"/>
  <c r="AP2165" i="1" s="1"/>
  <c r="AN2161" i="1"/>
  <c r="AP2161" i="1" s="1"/>
  <c r="AN2160" i="1"/>
  <c r="AP2160" i="1" s="1"/>
  <c r="AN2159" i="1"/>
  <c r="AP2159" i="1" s="1"/>
  <c r="AN2158" i="1"/>
  <c r="AP2158" i="1" s="1"/>
  <c r="AN2157" i="1"/>
  <c r="AP2157" i="1" s="1"/>
  <c r="AN2156" i="1"/>
  <c r="AP2156" i="1" s="1"/>
  <c r="AN2151" i="1"/>
  <c r="AP2151" i="1" s="1"/>
  <c r="AN2148" i="1"/>
  <c r="AP2148" i="1" s="1"/>
  <c r="AN2141" i="1"/>
  <c r="AN2135" i="1"/>
  <c r="AP2135" i="1" s="1"/>
  <c r="AN2134" i="1"/>
  <c r="AP2134" i="1" s="1"/>
  <c r="AN2133" i="1"/>
  <c r="AP2133" i="1" s="1"/>
  <c r="AN2132" i="1"/>
  <c r="AP2132" i="1" s="1"/>
  <c r="AN2131" i="1"/>
  <c r="AP2131" i="1" s="1"/>
  <c r="AN2114" i="1"/>
  <c r="AP2114" i="1" s="1"/>
  <c r="AN2113" i="1"/>
  <c r="AP2113" i="1" s="1"/>
  <c r="AN2109" i="1"/>
  <c r="AN2104" i="1"/>
  <c r="AN2102" i="1"/>
  <c r="AN2094" i="1"/>
  <c r="AP2094" i="1" s="1"/>
  <c r="AN2092" i="1"/>
  <c r="AP2092" i="1" s="1"/>
  <c r="AN2083" i="1"/>
  <c r="AN2082" i="1"/>
  <c r="AN2080" i="1"/>
  <c r="AP2080" i="1" s="1"/>
  <c r="AN2074" i="1"/>
  <c r="AN2073" i="1"/>
  <c r="AN2072" i="1"/>
  <c r="AN2068" i="1"/>
  <c r="AN2052" i="1"/>
  <c r="AN2043" i="1"/>
  <c r="AP2043" i="1" s="1"/>
  <c r="AN2041" i="1"/>
  <c r="AP2041" i="1" s="1"/>
  <c r="AN2040" i="1"/>
  <c r="AP2040" i="1" s="1"/>
  <c r="AN2039" i="1"/>
  <c r="AP2039" i="1" s="1"/>
  <c r="AN2035" i="1"/>
  <c r="AN2034" i="1"/>
  <c r="AP2034" i="1" s="1"/>
  <c r="AN2033" i="1"/>
  <c r="AP2033" i="1" s="1"/>
  <c r="AN2030" i="1"/>
  <c r="AP2030" i="1" s="1"/>
  <c r="AN2029" i="1"/>
  <c r="AN2028" i="1"/>
  <c r="AN2027" i="1"/>
  <c r="AN2023" i="1"/>
  <c r="AN2021" i="1"/>
  <c r="AP2021" i="1" s="1"/>
  <c r="AN2020" i="1"/>
  <c r="AP2020" i="1" s="1"/>
  <c r="AN2018" i="1"/>
  <c r="AP2018" i="1" s="1"/>
  <c r="AN2017" i="1"/>
  <c r="AP2017" i="1" s="1"/>
  <c r="AN2461" i="1"/>
  <c r="AP2461" i="1" s="1"/>
  <c r="AN2458" i="1"/>
  <c r="AP2458" i="1" s="1"/>
  <c r="AN2444" i="1"/>
  <c r="AN2380" i="1"/>
  <c r="AP2380" i="1" s="1"/>
  <c r="AN2364" i="1"/>
  <c r="AN2343" i="1"/>
  <c r="AP2343" i="1" s="1"/>
  <c r="AN2308" i="1"/>
  <c r="AN2306" i="1"/>
  <c r="AN2302" i="1"/>
  <c r="AN2297" i="1"/>
  <c r="AN2282" i="1"/>
  <c r="AN2273" i="1"/>
  <c r="AN2255" i="1"/>
  <c r="AN2250" i="1"/>
  <c r="AN2248" i="1"/>
  <c r="AN2245" i="1"/>
  <c r="AN2244" i="1"/>
  <c r="AN2243" i="1"/>
  <c r="AN2235" i="1"/>
  <c r="AN2233" i="1"/>
  <c r="AN2227" i="1"/>
  <c r="AN2214" i="1"/>
  <c r="AN2212" i="1"/>
  <c r="AP2212" i="1" s="1"/>
  <c r="AN2210" i="1"/>
  <c r="AP2210" i="1" s="1"/>
  <c r="AN2208" i="1"/>
  <c r="AP2208" i="1" s="1"/>
  <c r="AN2197" i="1"/>
  <c r="AP2197" i="1" s="1"/>
  <c r="AN2195" i="1"/>
  <c r="AP2195" i="1" s="1"/>
  <c r="AN2194" i="1"/>
  <c r="AP2194" i="1" s="1"/>
  <c r="AN2187" i="1"/>
  <c r="AP2187" i="1" s="1"/>
  <c r="AN2183" i="1"/>
  <c r="AP2183" i="1" s="1"/>
  <c r="AN2182" i="1"/>
  <c r="AP2182" i="1" s="1"/>
  <c r="AN2181" i="1"/>
  <c r="AP2181" i="1" s="1"/>
  <c r="AN2180" i="1"/>
  <c r="AP2180" i="1" s="1"/>
  <c r="AN2179" i="1"/>
  <c r="AP2179" i="1" s="1"/>
  <c r="AN2177" i="1"/>
  <c r="AN2169" i="1"/>
  <c r="AP2169" i="1" s="1"/>
  <c r="AN2154" i="1"/>
  <c r="AP2154" i="1" s="1"/>
  <c r="AN2143" i="1"/>
  <c r="AP2143" i="1" s="1"/>
  <c r="AN2140" i="1"/>
  <c r="AP2140" i="1" s="1"/>
  <c r="AN2139" i="1"/>
  <c r="AP2139" i="1" s="1"/>
  <c r="AN2137" i="1"/>
  <c r="AP2137" i="1" s="1"/>
  <c r="AN2123" i="1"/>
  <c r="AN2122" i="1"/>
  <c r="AP2122" i="1" s="1"/>
  <c r="AN2118" i="1"/>
  <c r="AP2118" i="1" s="1"/>
  <c r="AN2110" i="1"/>
  <c r="AP2110" i="1" s="1"/>
  <c r="AN2107" i="1"/>
  <c r="AN2105" i="1"/>
  <c r="AN2097" i="1"/>
  <c r="AP2097" i="1" s="1"/>
  <c r="AN2089" i="1"/>
  <c r="AP2089" i="1" s="1"/>
  <c r="AN2441" i="1"/>
  <c r="AP2441" i="1" s="1"/>
  <c r="AN2410" i="1"/>
  <c r="AP2410" i="1" s="1"/>
  <c r="AN2392" i="1"/>
  <c r="AN2387" i="1"/>
  <c r="AN2381" i="1"/>
  <c r="AN2374" i="1"/>
  <c r="AN2350" i="1"/>
  <c r="AN2344" i="1"/>
  <c r="AP2344" i="1" s="1"/>
  <c r="AN2322" i="1"/>
  <c r="AN2321" i="1"/>
  <c r="AN2319" i="1"/>
  <c r="AN2303" i="1"/>
  <c r="AN2300" i="1"/>
  <c r="AN2298" i="1"/>
  <c r="AN2295" i="1"/>
  <c r="AN2294" i="1"/>
  <c r="AN2289" i="1"/>
  <c r="AN2288" i="1"/>
  <c r="AN2286" i="1"/>
  <c r="AN2281" i="1"/>
  <c r="AN2263" i="1"/>
  <c r="AN2261" i="1"/>
  <c r="AN2257" i="1"/>
  <c r="AN2254" i="1"/>
  <c r="AN2249" i="1"/>
  <c r="AN2246" i="1"/>
  <c r="AN2242" i="1"/>
  <c r="AN2240" i="1"/>
  <c r="AN2234" i="1"/>
  <c r="AN2225" i="1"/>
  <c r="AN2223" i="1"/>
  <c r="AN2216" i="1"/>
  <c r="AN2213" i="1"/>
  <c r="AP2213" i="1" s="1"/>
  <c r="AN2202" i="1"/>
  <c r="AP2202" i="1" s="1"/>
  <c r="AN2193" i="1"/>
  <c r="AP2193" i="1" s="1"/>
  <c r="AN2192" i="1"/>
  <c r="AP2192" i="1" s="1"/>
  <c r="AN2191" i="1"/>
  <c r="AP2191" i="1" s="1"/>
  <c r="AN2189" i="1"/>
  <c r="AP2189" i="1" s="1"/>
  <c r="AN2164" i="1"/>
  <c r="AP2164" i="1" s="1"/>
  <c r="AN2163" i="1"/>
  <c r="AP2163" i="1" s="1"/>
  <c r="AN2162" i="1"/>
  <c r="AP2162" i="1" s="1"/>
  <c r="AN2155" i="1"/>
  <c r="AP2155" i="1" s="1"/>
  <c r="AN2136" i="1"/>
  <c r="AP2136" i="1" s="1"/>
  <c r="AN2130" i="1"/>
  <c r="AP2130" i="1" s="1"/>
  <c r="AN2129" i="1"/>
  <c r="AP2129" i="1" s="1"/>
  <c r="AN2128" i="1"/>
  <c r="AN2124" i="1"/>
  <c r="AN2121" i="1"/>
  <c r="AN2119" i="1"/>
  <c r="AP2119" i="1" s="1"/>
  <c r="AN2106" i="1"/>
  <c r="AN2096" i="1"/>
  <c r="AP2096" i="1" s="1"/>
  <c r="AN2084" i="1"/>
  <c r="AP2084" i="1" s="1"/>
  <c r="AN2081" i="1"/>
  <c r="AN2076" i="1"/>
  <c r="AP2076" i="1" s="1"/>
  <c r="AN2066" i="1"/>
  <c r="AN2064" i="1"/>
  <c r="AP2064" i="1" s="1"/>
  <c r="AN2058" i="1"/>
  <c r="AP2058" i="1" s="1"/>
  <c r="AN2057" i="1"/>
  <c r="AP2057" i="1" s="1"/>
  <c r="AN2048" i="1"/>
  <c r="AN2019" i="1"/>
  <c r="AP2019" i="1" s="1"/>
  <c r="AN2010" i="1"/>
  <c r="AN2009" i="1"/>
  <c r="AN2007" i="1"/>
  <c r="AN2006" i="1"/>
  <c r="AN2005" i="1"/>
  <c r="AP2005" i="1" s="1"/>
  <c r="AN2000" i="1"/>
  <c r="AN1995" i="1"/>
  <c r="AN1994" i="1"/>
  <c r="AN1988" i="1"/>
  <c r="AN1982" i="1"/>
  <c r="AN1978" i="1"/>
  <c r="AN1977" i="1"/>
  <c r="AN1976" i="1"/>
  <c r="AN1974" i="1"/>
  <c r="AN1967" i="1"/>
  <c r="AN1960" i="1"/>
  <c r="AN1957" i="1"/>
  <c r="AN1955" i="1"/>
  <c r="AN1950" i="1"/>
  <c r="AN1942" i="1"/>
  <c r="AN1921" i="1"/>
  <c r="AN1918" i="1"/>
  <c r="AN1917" i="1"/>
  <c r="AN1916" i="1"/>
  <c r="AN1915" i="1"/>
  <c r="AN1911" i="1"/>
  <c r="AN2382" i="1"/>
  <c r="AN2312" i="1"/>
  <c r="AN2311" i="1"/>
  <c r="AN2279" i="1"/>
  <c r="AN2268" i="1"/>
  <c r="AN2262" i="1"/>
  <c r="AN2222" i="1"/>
  <c r="AN2207" i="1"/>
  <c r="AP2207" i="1" s="1"/>
  <c r="AN2204" i="1"/>
  <c r="AP2204" i="1" s="1"/>
  <c r="AN2184" i="1"/>
  <c r="AP2184" i="1" s="1"/>
  <c r="AN2176" i="1"/>
  <c r="AN2174" i="1"/>
  <c r="AP2174" i="1" s="1"/>
  <c r="AN2153" i="1"/>
  <c r="AP2153" i="1" s="1"/>
  <c r="AN2149" i="1"/>
  <c r="AN2142" i="1"/>
  <c r="AP2142" i="1" s="1"/>
  <c r="AN2138" i="1"/>
  <c r="AP2138" i="1" s="1"/>
  <c r="AN2095" i="1"/>
  <c r="AN2093" i="1"/>
  <c r="AP2093" i="1" s="1"/>
  <c r="AN2088" i="1"/>
  <c r="AN2087" i="1"/>
  <c r="AN2086" i="1"/>
  <c r="AN2085" i="1"/>
  <c r="AP2085" i="1" s="1"/>
  <c r="AN2071" i="1"/>
  <c r="AN2054" i="1"/>
  <c r="AP2054" i="1" s="1"/>
  <c r="AN2045" i="1"/>
  <c r="AN2037" i="1"/>
  <c r="AN2031" i="1"/>
  <c r="AP2031" i="1" s="1"/>
  <c r="AN2024" i="1"/>
  <c r="AN2016" i="1"/>
  <c r="AN1998" i="1"/>
  <c r="AN1991" i="1"/>
  <c r="AN1963" i="1"/>
  <c r="AN1947" i="1"/>
  <c r="AN1946" i="1"/>
  <c r="AN1943" i="1"/>
  <c r="AN1941" i="1"/>
  <c r="AN1938" i="1"/>
  <c r="AN1934" i="1"/>
  <c r="AN1932" i="1"/>
  <c r="AN1931" i="1"/>
  <c r="AN1928" i="1"/>
  <c r="AN1927" i="1"/>
  <c r="AN1926" i="1"/>
  <c r="AN1922" i="1"/>
  <c r="AN1896" i="1"/>
  <c r="AN1895" i="1"/>
  <c r="AN1894" i="1"/>
  <c r="AN1892" i="1"/>
  <c r="AN1891" i="1"/>
  <c r="AN1885" i="1"/>
  <c r="AN1884" i="1"/>
  <c r="AN1874" i="1"/>
  <c r="AN1864" i="1"/>
  <c r="AN1862" i="1"/>
  <c r="AN1861" i="1"/>
  <c r="AN1860" i="1"/>
  <c r="AN1857" i="1"/>
  <c r="AN1856" i="1"/>
  <c r="AN1855" i="1"/>
  <c r="AP1855" i="1" s="1"/>
  <c r="AN1854" i="1"/>
  <c r="AN1853" i="1"/>
  <c r="AN1852" i="1"/>
  <c r="AN1846" i="1"/>
  <c r="AN1843" i="1"/>
  <c r="AN1832" i="1"/>
  <c r="AN1830" i="1"/>
  <c r="AN1828" i="1"/>
  <c r="AN1824" i="1"/>
  <c r="AN1818" i="1"/>
  <c r="AN1808" i="1"/>
  <c r="AN1807" i="1"/>
  <c r="AN1804" i="1"/>
  <c r="AP1804" i="1" s="1"/>
  <c r="AN1797" i="1"/>
  <c r="AN1784" i="1"/>
  <c r="AN1783" i="1"/>
  <c r="AN1780" i="1"/>
  <c r="AN1776" i="1"/>
  <c r="AN1775" i="1"/>
  <c r="AN1768" i="1"/>
  <c r="AN1756" i="1"/>
  <c r="AN1752" i="1"/>
  <c r="AN1751" i="1"/>
  <c r="AN1749" i="1"/>
  <c r="AP1749" i="1" s="1"/>
  <c r="AN1748" i="1"/>
  <c r="AN1747" i="1"/>
  <c r="AP1747" i="1" s="1"/>
  <c r="AN1746" i="1"/>
  <c r="AN1744" i="1"/>
  <c r="AN1742" i="1"/>
  <c r="AN1736" i="1"/>
  <c r="AN1734" i="1"/>
  <c r="AN1733" i="1"/>
  <c r="AN1732" i="1"/>
  <c r="AN1723" i="1"/>
  <c r="AN1715" i="1"/>
  <c r="AN1711" i="1"/>
  <c r="AN1704" i="1"/>
  <c r="AN1698" i="1"/>
  <c r="AN1697" i="1"/>
  <c r="AN1696" i="1"/>
  <c r="AN1687" i="1"/>
  <c r="AP1687" i="1" s="1"/>
  <c r="AN1684" i="1"/>
  <c r="AN1683" i="1"/>
  <c r="AN1682" i="1"/>
  <c r="AN1678" i="1"/>
  <c r="AN1677" i="1"/>
  <c r="AN1669" i="1"/>
  <c r="AN1659" i="1"/>
  <c r="AN1657" i="1"/>
  <c r="AN1638" i="1"/>
  <c r="AP1638" i="1" s="1"/>
  <c r="AN1637" i="1"/>
  <c r="AN1636" i="1"/>
  <c r="AN1635" i="1"/>
  <c r="AN1632" i="1"/>
  <c r="AN1631" i="1"/>
  <c r="AN1628" i="1"/>
  <c r="AN1627" i="1"/>
  <c r="AN1624" i="1"/>
  <c r="AP1624" i="1" s="1"/>
  <c r="AN1621" i="1"/>
  <c r="AP1621" i="1" s="1"/>
  <c r="AN1620" i="1"/>
  <c r="AN1619" i="1"/>
  <c r="AP1619" i="1" s="1"/>
  <c r="AN1616" i="1"/>
  <c r="AP1616" i="1" s="1"/>
  <c r="AN1612" i="1"/>
  <c r="AP1612" i="1" s="1"/>
  <c r="AN1610" i="1"/>
  <c r="AP1610" i="1" s="1"/>
  <c r="AN1609" i="1"/>
  <c r="AP1609" i="1" s="1"/>
  <c r="AN1608" i="1"/>
  <c r="AP1608" i="1" s="1"/>
  <c r="AN1604" i="1"/>
  <c r="AP1604" i="1" s="1"/>
  <c r="AN1583" i="1"/>
  <c r="AN1581" i="1"/>
  <c r="AP1581" i="1" s="1"/>
  <c r="AN1574" i="1"/>
  <c r="AP1574" i="1" s="1"/>
  <c r="AN1570" i="1"/>
  <c r="AP1570" i="1" s="1"/>
  <c r="AN1554" i="1"/>
  <c r="AP1554" i="1" s="1"/>
  <c r="AN1550" i="1"/>
  <c r="AN1549" i="1"/>
  <c r="AN1527" i="1"/>
  <c r="AP1527" i="1" s="1"/>
  <c r="AN1520" i="1"/>
  <c r="AP1520" i="1" s="1"/>
  <c r="AN1519" i="1"/>
  <c r="AP1519" i="1" s="1"/>
  <c r="AN1507" i="1"/>
  <c r="AP1507" i="1" s="1"/>
  <c r="AN1506" i="1"/>
  <c r="AN1498" i="1"/>
  <c r="AN1497" i="1"/>
  <c r="AP1497" i="1" s="1"/>
  <c r="AN1496" i="1"/>
  <c r="AP1496" i="1" s="1"/>
  <c r="AN1475" i="1"/>
  <c r="AP1475" i="1" s="1"/>
  <c r="AN1474" i="1"/>
  <c r="AP1474" i="1" s="1"/>
  <c r="AN1472" i="1"/>
  <c r="AP1472" i="1" s="1"/>
  <c r="AN1465" i="1"/>
  <c r="AP1465" i="1" s="1"/>
  <c r="AN1457" i="1"/>
  <c r="AP1457" i="1" s="1"/>
  <c r="AN1453" i="1"/>
  <c r="AP1453" i="1" s="1"/>
  <c r="AN1452" i="1"/>
  <c r="AP1452" i="1" s="1"/>
  <c r="AN1445" i="1"/>
  <c r="AP1445" i="1" s="1"/>
  <c r="AN1444" i="1"/>
  <c r="AP1444" i="1" s="1"/>
  <c r="AN1439" i="1"/>
  <c r="AN1438" i="1"/>
  <c r="AN2399" i="1"/>
  <c r="AN2340" i="1"/>
  <c r="AP2340" i="1" s="1"/>
  <c r="AN2287" i="1"/>
  <c r="AN2285" i="1"/>
  <c r="AN2283" i="1"/>
  <c r="AN2280" i="1"/>
  <c r="AN2238" i="1"/>
  <c r="AN2170" i="1"/>
  <c r="AN2152" i="1"/>
  <c r="AP2152" i="1" s="1"/>
  <c r="AN2150" i="1"/>
  <c r="AP2150" i="1" s="1"/>
  <c r="AN2127" i="1"/>
  <c r="AN2126" i="1"/>
  <c r="AN2117" i="1"/>
  <c r="AP2117" i="1" s="1"/>
  <c r="AN2116" i="1"/>
  <c r="AP2116" i="1" s="1"/>
  <c r="AN2112" i="1"/>
  <c r="AP2112" i="1" s="1"/>
  <c r="AN2103" i="1"/>
  <c r="AN2101" i="1"/>
  <c r="AN2100" i="1"/>
  <c r="AN2099" i="1"/>
  <c r="AP2099" i="1" s="1"/>
  <c r="AN2098" i="1"/>
  <c r="AP2098" i="1" s="1"/>
  <c r="AN2079" i="1"/>
  <c r="AN2077" i="1"/>
  <c r="AP2077" i="1" s="1"/>
  <c r="AN2070" i="1"/>
  <c r="AN2055" i="1"/>
  <c r="AP2055" i="1" s="1"/>
  <c r="AN2051" i="1"/>
  <c r="AN2050" i="1"/>
  <c r="AP2050" i="1" s="1"/>
  <c r="AN2042" i="1"/>
  <c r="AP2042" i="1" s="1"/>
  <c r="AN2036" i="1"/>
  <c r="AN2015" i="1"/>
  <c r="AN2014" i="1"/>
  <c r="AN2013" i="1"/>
  <c r="AP2013" i="1" s="1"/>
  <c r="AN2012" i="1"/>
  <c r="AN2004" i="1"/>
  <c r="AN2002" i="1"/>
  <c r="AN1993" i="1"/>
  <c r="AN1981" i="1"/>
  <c r="AP1981" i="1" s="1"/>
  <c r="AN1980" i="1"/>
  <c r="AN1973" i="1"/>
  <c r="AN1966" i="1"/>
  <c r="AN1961" i="1"/>
  <c r="AN1959" i="1"/>
  <c r="AN1952" i="1"/>
  <c r="AN1944" i="1"/>
  <c r="AN1939" i="1"/>
  <c r="AN1937" i="1"/>
  <c r="AN1935" i="1"/>
  <c r="AN1933" i="1"/>
  <c r="AN1930" i="1"/>
  <c r="AN1925" i="1"/>
  <c r="AN1920" i="1"/>
  <c r="AN1914" i="1"/>
  <c r="AN1910" i="1"/>
  <c r="AN1909" i="1"/>
  <c r="AN1905" i="1"/>
  <c r="AN1893" i="1"/>
  <c r="AN1890" i="1"/>
  <c r="AN1889" i="1"/>
  <c r="AN1888" i="1"/>
  <c r="AN1887" i="1"/>
  <c r="AN1886" i="1"/>
  <c r="AN1883" i="1"/>
  <c r="AN1882" i="1"/>
  <c r="AN1881" i="1"/>
  <c r="AN1880" i="1"/>
  <c r="AN1873" i="1"/>
  <c r="AN1872" i="1"/>
  <c r="AN1871" i="1"/>
  <c r="AN1870" i="1"/>
  <c r="AP1870" i="1" s="1"/>
  <c r="AN1869" i="1"/>
  <c r="AP1869" i="1" s="1"/>
  <c r="AN1863" i="1"/>
  <c r="AN1859" i="1"/>
  <c r="AN1858" i="1"/>
  <c r="AN1851" i="1"/>
  <c r="AN1842" i="1"/>
  <c r="AN1841" i="1"/>
  <c r="AN1838" i="1"/>
  <c r="AN1837" i="1"/>
  <c r="AN1836" i="1"/>
  <c r="AN1835" i="1"/>
  <c r="AN1833" i="1"/>
  <c r="AN1827" i="1"/>
  <c r="AN1825" i="1"/>
  <c r="AN1815" i="1"/>
  <c r="AN1803" i="1"/>
  <c r="AP1803" i="1" s="1"/>
  <c r="AN1796" i="1"/>
  <c r="AN1789" i="1"/>
  <c r="AN1788" i="1"/>
  <c r="AN1779" i="1"/>
  <c r="AN1778" i="1"/>
  <c r="AN1777" i="1"/>
  <c r="AP1777" i="1" s="1"/>
  <c r="AN1774" i="1"/>
  <c r="AN1773" i="1"/>
  <c r="AN1772" i="1"/>
  <c r="AN1767" i="1"/>
  <c r="AN1766" i="1"/>
  <c r="AN1765" i="1"/>
  <c r="AN1762" i="1"/>
  <c r="AN1755" i="1"/>
  <c r="AN1750" i="1"/>
  <c r="AP1750" i="1" s="1"/>
  <c r="AN1745" i="1"/>
  <c r="AN1741" i="1"/>
  <c r="AN1740" i="1"/>
  <c r="AN1735" i="1"/>
  <c r="AN1731" i="1"/>
  <c r="AN1730" i="1"/>
  <c r="AN1729" i="1"/>
  <c r="AN1725" i="1"/>
  <c r="AN1724" i="1"/>
  <c r="AN1722" i="1"/>
  <c r="AN1719" i="1"/>
  <c r="AN1714" i="1"/>
  <c r="AN1705" i="1"/>
  <c r="AN1703" i="1"/>
  <c r="AN1695" i="1"/>
  <c r="AN1694" i="1"/>
  <c r="AP1694" i="1" s="1"/>
  <c r="AN1693" i="1"/>
  <c r="AP1693" i="1" s="1"/>
  <c r="AN1692" i="1"/>
  <c r="AP1692" i="1" s="1"/>
  <c r="AN1691" i="1"/>
  <c r="AN1690" i="1"/>
  <c r="AP1690" i="1" s="1"/>
  <c r="AN1686" i="1"/>
  <c r="AN1679" i="1"/>
  <c r="AN1676" i="1"/>
  <c r="AN1675" i="1"/>
  <c r="AN1674" i="1"/>
  <c r="AN1668" i="1"/>
  <c r="AN1667" i="1"/>
  <c r="AN1666" i="1"/>
  <c r="AN1665" i="1"/>
  <c r="AN1664" i="1"/>
  <c r="AP1664" i="1" s="1"/>
  <c r="AN1658" i="1"/>
  <c r="AN1656" i="1"/>
  <c r="AN1650" i="1"/>
  <c r="AN1649" i="1"/>
  <c r="AN1648" i="1"/>
  <c r="AN1643" i="1"/>
  <c r="AP1643" i="1" s="1"/>
  <c r="AN1630" i="1"/>
  <c r="AN1618" i="1"/>
  <c r="AP1618" i="1" s="1"/>
  <c r="AN1617" i="1"/>
  <c r="AP1617" i="1" s="1"/>
  <c r="AN1615" i="1"/>
  <c r="AP1615" i="1" s="1"/>
  <c r="AN1614" i="1"/>
  <c r="AP1614" i="1" s="1"/>
  <c r="AN1613" i="1"/>
  <c r="AP1613" i="1" s="1"/>
  <c r="AN1607" i="1"/>
  <c r="AP1607" i="1" s="1"/>
  <c r="AN1603" i="1"/>
  <c r="AP1603" i="1" s="1"/>
  <c r="AN1601" i="1"/>
  <c r="AP1601" i="1" s="1"/>
  <c r="AN1600" i="1"/>
  <c r="AP1600" i="1" s="1"/>
  <c r="AN1593" i="1"/>
  <c r="AP1593" i="1" s="1"/>
  <c r="AN1589" i="1"/>
  <c r="AP1589" i="1" s="1"/>
  <c r="AN1587" i="1"/>
  <c r="AP1587" i="1" s="1"/>
  <c r="AN1580" i="1"/>
  <c r="AP1580" i="1" s="1"/>
  <c r="AN1575" i="1"/>
  <c r="AP1575" i="1" s="1"/>
  <c r="AN1569" i="1"/>
  <c r="AN1566" i="1"/>
  <c r="AN1565" i="1"/>
  <c r="AN1553" i="1"/>
  <c r="AN1552" i="1"/>
  <c r="AP1552" i="1" s="1"/>
  <c r="AN1551" i="1"/>
  <c r="AN1541" i="1"/>
  <c r="AN1536" i="1"/>
  <c r="AP1536" i="1" s="1"/>
  <c r="AN1535" i="1"/>
  <c r="AP1535" i="1" s="1"/>
  <c r="AN1526" i="1"/>
  <c r="AP1526" i="1" s="1"/>
  <c r="AN1525" i="1"/>
  <c r="AP1525" i="1" s="1"/>
  <c r="AN1524" i="1"/>
  <c r="AP1524" i="1" s="1"/>
  <c r="AN1521" i="1"/>
  <c r="AP1521" i="1" s="1"/>
  <c r="AN1518" i="1"/>
  <c r="AP1518" i="1" s="1"/>
  <c r="AN1515" i="1"/>
  <c r="AN1514" i="1"/>
  <c r="AP1514" i="1" s="1"/>
  <c r="AN1502" i="1"/>
  <c r="AP1502" i="1" s="1"/>
  <c r="AN1495" i="1"/>
  <c r="AP1495" i="1" s="1"/>
  <c r="AN1494" i="1"/>
  <c r="AP1494" i="1" s="1"/>
  <c r="AN1489" i="1"/>
  <c r="AP1489" i="1" s="1"/>
  <c r="AN1471" i="1"/>
  <c r="AP1471" i="1" s="1"/>
  <c r="AN1470" i="1"/>
  <c r="AP1470" i="1" s="1"/>
  <c r="AN1467" i="1"/>
  <c r="AP1467" i="1" s="1"/>
  <c r="AN1464" i="1"/>
  <c r="AP1464" i="1" s="1"/>
  <c r="AN1459" i="1"/>
  <c r="AP1459" i="1" s="1"/>
  <c r="AN1456" i="1"/>
  <c r="AP1456" i="1" s="1"/>
  <c r="AN1455" i="1"/>
  <c r="AP1455" i="1" s="1"/>
  <c r="AN1451" i="1"/>
  <c r="AP1451" i="1" s="1"/>
  <c r="AN1448" i="1"/>
  <c r="AN1442" i="1"/>
  <c r="AN1441" i="1"/>
  <c r="AN2320" i="1"/>
  <c r="AN2276" i="1"/>
  <c r="AN2258" i="1"/>
  <c r="AN2219" i="1"/>
  <c r="AN2209" i="1"/>
  <c r="AN2173" i="1"/>
  <c r="AN2145" i="1"/>
  <c r="AN2125" i="1"/>
  <c r="AN2120" i="1"/>
  <c r="AN2075" i="1"/>
  <c r="AN2060" i="1"/>
  <c r="AN2038" i="1"/>
  <c r="AN1990" i="1"/>
  <c r="AN1987" i="1"/>
  <c r="AN1984" i="1"/>
  <c r="AN1983" i="1"/>
  <c r="AN1975" i="1"/>
  <c r="AN1945" i="1"/>
  <c r="AN1913" i="1"/>
  <c r="AN1875" i="1"/>
  <c r="AN1866" i="1"/>
  <c r="AN1840" i="1"/>
  <c r="AN1839" i="1"/>
  <c r="AN1834" i="1"/>
  <c r="AN1823" i="1"/>
  <c r="AN1814" i="1"/>
  <c r="AN1813" i="1"/>
  <c r="AN1812" i="1"/>
  <c r="AN1811" i="1"/>
  <c r="AN1809" i="1"/>
  <c r="AN1795" i="1"/>
  <c r="AN1794" i="1"/>
  <c r="AN1792" i="1"/>
  <c r="AN1781" i="1"/>
  <c r="AN1761" i="1"/>
  <c r="AN1760" i="1"/>
  <c r="AN1759" i="1"/>
  <c r="AN1758" i="1"/>
  <c r="AN1754" i="1"/>
  <c r="AN1743" i="1"/>
  <c r="AN1710" i="1"/>
  <c r="AN1707" i="1"/>
  <c r="AN1699" i="1"/>
  <c r="AN1680" i="1"/>
  <c r="AN1644" i="1"/>
  <c r="AP1644" i="1" s="1"/>
  <c r="AN1640" i="1"/>
  <c r="AP1640" i="1" s="1"/>
  <c r="AN1629" i="1"/>
  <c r="AN1582" i="1"/>
  <c r="AP1582" i="1" s="1"/>
  <c r="AN1573" i="1"/>
  <c r="AN1572" i="1"/>
  <c r="AN1568" i="1"/>
  <c r="AP1568" i="1" s="1"/>
  <c r="AN1562" i="1"/>
  <c r="AN1559" i="1"/>
  <c r="AN1558" i="1"/>
  <c r="AN1556" i="1"/>
  <c r="AN1548" i="1"/>
  <c r="AN1546" i="1"/>
  <c r="AP1546" i="1" s="1"/>
  <c r="AN1528" i="1"/>
  <c r="AP1528" i="1" s="1"/>
  <c r="AN1516" i="1"/>
  <c r="AN1513" i="1"/>
  <c r="AP1513" i="1" s="1"/>
  <c r="AN1512" i="1"/>
  <c r="AP1512" i="1" s="1"/>
  <c r="AN1511" i="1"/>
  <c r="AP1511" i="1" s="1"/>
  <c r="AN1509" i="1"/>
  <c r="AP1509" i="1" s="1"/>
  <c r="AN1501" i="1"/>
  <c r="AP1501" i="1" s="1"/>
  <c r="AN1499" i="1"/>
  <c r="AP1499" i="1" s="1"/>
  <c r="AN1486" i="1"/>
  <c r="AP1486" i="1" s="1"/>
  <c r="AN1481" i="1"/>
  <c r="AP1481" i="1" s="1"/>
  <c r="AN1480" i="1"/>
  <c r="AP1480" i="1" s="1"/>
  <c r="AN1479" i="1"/>
  <c r="AN1477" i="1"/>
  <c r="AP1477" i="1" s="1"/>
  <c r="AN1469" i="1"/>
  <c r="AN1468" i="1"/>
  <c r="AP1468" i="1" s="1"/>
  <c r="AN1463" i="1"/>
  <c r="AP1463" i="1" s="1"/>
  <c r="AN1461" i="1"/>
  <c r="AP1461" i="1" s="1"/>
  <c r="AN1458" i="1"/>
  <c r="AP1458" i="1" s="1"/>
  <c r="AN1447" i="1"/>
  <c r="AP1447" i="1" s="1"/>
  <c r="AN1437" i="1"/>
  <c r="AN1434" i="1"/>
  <c r="AN1431" i="1"/>
  <c r="AN1426" i="1"/>
  <c r="AN1425" i="1"/>
  <c r="AP1425" i="1" s="1"/>
  <c r="AN1422" i="1"/>
  <c r="AP1422" i="1" s="1"/>
  <c r="AN1421" i="1"/>
  <c r="AP1421" i="1" s="1"/>
  <c r="AN1420" i="1"/>
  <c r="AN1417" i="1"/>
  <c r="AP1417" i="1" s="1"/>
  <c r="AN1414" i="1"/>
  <c r="AP1414" i="1" s="1"/>
  <c r="AN1413" i="1"/>
  <c r="AN1412" i="1"/>
  <c r="AP1412" i="1" s="1"/>
  <c r="AN1411" i="1"/>
  <c r="AP1411" i="1" s="1"/>
  <c r="AN1409" i="1"/>
  <c r="AP1409" i="1" s="1"/>
  <c r="AN1407" i="1"/>
  <c r="AP1407" i="1" s="1"/>
  <c r="AN1406" i="1"/>
  <c r="AP1406" i="1" s="1"/>
  <c r="AN1402" i="1"/>
  <c r="AP1402" i="1" s="1"/>
  <c r="AN1396" i="1"/>
  <c r="AP1396" i="1" s="1"/>
  <c r="AN1392" i="1"/>
  <c r="AP1392" i="1" s="1"/>
  <c r="AN1391" i="1"/>
  <c r="AP1391" i="1" s="1"/>
  <c r="AN1386" i="1"/>
  <c r="AP1386" i="1" s="1"/>
  <c r="AN1385" i="1"/>
  <c r="AP1385" i="1" s="1"/>
  <c r="AN1381" i="1"/>
  <c r="AP1381" i="1" s="1"/>
  <c r="AN1377" i="1"/>
  <c r="AP1377" i="1" s="1"/>
  <c r="AN1371" i="1"/>
  <c r="AN1361" i="1"/>
  <c r="AP1361" i="1" s="1"/>
  <c r="AN1360" i="1"/>
  <c r="AP1360" i="1" s="1"/>
  <c r="AN1358" i="1"/>
  <c r="AP1358" i="1" s="1"/>
  <c r="AN1357" i="1"/>
  <c r="AN1345" i="1"/>
  <c r="AN1333" i="1"/>
  <c r="AP1333" i="1" s="1"/>
  <c r="AN1325" i="1"/>
  <c r="AP1325" i="1" s="1"/>
  <c r="AN1324" i="1"/>
  <c r="AP1324" i="1" s="1"/>
  <c r="AN1323" i="1"/>
  <c r="AP1323" i="1" s="1"/>
  <c r="AN1317" i="1"/>
  <c r="AP1317" i="1" s="1"/>
  <c r="AN1316" i="1"/>
  <c r="AP1316" i="1" s="1"/>
  <c r="AN1315" i="1"/>
  <c r="AP1315" i="1" s="1"/>
  <c r="AN1312" i="1"/>
  <c r="AP1312" i="1" s="1"/>
  <c r="AN1311" i="1"/>
  <c r="AP1311" i="1" s="1"/>
  <c r="AN1307" i="1"/>
  <c r="AP1307" i="1" s="1"/>
  <c r="AN1300" i="1"/>
  <c r="AP1300" i="1" s="1"/>
  <c r="AN1285" i="1"/>
  <c r="AN1284" i="1"/>
  <c r="AP1284" i="1" s="1"/>
  <c r="AN2442" i="1"/>
  <c r="AN2435" i="1"/>
  <c r="AP2435" i="1" s="1"/>
  <c r="AN2427" i="1"/>
  <c r="AP2427" i="1" s="1"/>
  <c r="AN2277" i="1"/>
  <c r="AN2275" i="1"/>
  <c r="AN2241" i="1"/>
  <c r="AN2218" i="1"/>
  <c r="AN2172" i="1"/>
  <c r="AN2147" i="1"/>
  <c r="AN2146" i="1"/>
  <c r="AN2144" i="1"/>
  <c r="AP2144" i="1" s="1"/>
  <c r="AN2111" i="1"/>
  <c r="AP2111" i="1" s="1"/>
  <c r="AN2108" i="1"/>
  <c r="AN2090" i="1"/>
  <c r="AP2090" i="1" s="1"/>
  <c r="AN2069" i="1"/>
  <c r="AN2067" i="1"/>
  <c r="AN2065" i="1"/>
  <c r="AN2063" i="1"/>
  <c r="AP2063" i="1" s="1"/>
  <c r="AN2062" i="1"/>
  <c r="AP2062" i="1" s="1"/>
  <c r="AN2061" i="1"/>
  <c r="AP2061" i="1" s="1"/>
  <c r="AN2059" i="1"/>
  <c r="AP2059" i="1" s="1"/>
  <c r="AN2056" i="1"/>
  <c r="AP2056" i="1" s="1"/>
  <c r="AN2044" i="1"/>
  <c r="AP2044" i="1" s="1"/>
  <c r="AN2003" i="1"/>
  <c r="AN1997" i="1"/>
  <c r="AN1996" i="1"/>
  <c r="AN1989" i="1"/>
  <c r="AN1986" i="1"/>
  <c r="AN1968" i="1"/>
  <c r="AN1958" i="1"/>
  <c r="AN1956" i="1"/>
  <c r="AN1936" i="1"/>
  <c r="AN1923" i="1"/>
  <c r="AN1908" i="1"/>
  <c r="AN1907" i="1"/>
  <c r="AN1906" i="1"/>
  <c r="AN1902" i="1"/>
  <c r="AN1879" i="1"/>
  <c r="AP1879" i="1" s="1"/>
  <c r="AN1878" i="1"/>
  <c r="AN1877" i="1"/>
  <c r="AN1876" i="1"/>
  <c r="AN1868" i="1"/>
  <c r="AP1868" i="1" s="1"/>
  <c r="AN1867" i="1"/>
  <c r="AP1867" i="1" s="1"/>
  <c r="AN1865" i="1"/>
  <c r="AN2236" i="1"/>
  <c r="AN2226" i="1"/>
  <c r="AN2078" i="1"/>
  <c r="AP2078" i="1" s="1"/>
  <c r="AN1985" i="1"/>
  <c r="AN1972" i="1"/>
  <c r="AN1954" i="1"/>
  <c r="AN1940" i="1"/>
  <c r="AN1924" i="1"/>
  <c r="AN1904" i="1"/>
  <c r="AN1901" i="1"/>
  <c r="AN1900" i="1"/>
  <c r="AN1899" i="1"/>
  <c r="AN1897" i="1"/>
  <c r="AN1850" i="1"/>
  <c r="AN1849" i="1"/>
  <c r="AN1848" i="1"/>
  <c r="AN1831" i="1"/>
  <c r="AN1826" i="1"/>
  <c r="AN1822" i="1"/>
  <c r="AN1817" i="1"/>
  <c r="AN1802" i="1"/>
  <c r="AP1802" i="1" s="1"/>
  <c r="AN1801" i="1"/>
  <c r="AP1801" i="1" s="1"/>
  <c r="AN1800" i="1"/>
  <c r="AN1798" i="1"/>
  <c r="AP1798" i="1" s="1"/>
  <c r="AN1782" i="1"/>
  <c r="AN1718" i="1"/>
  <c r="AN1717" i="1"/>
  <c r="AN1713" i="1"/>
  <c r="AN1709" i="1"/>
  <c r="AN1681" i="1"/>
  <c r="AN1671" i="1"/>
  <c r="AN1645" i="1"/>
  <c r="AP1645" i="1" s="1"/>
  <c r="AN1641" i="1"/>
  <c r="AP1641" i="1" s="1"/>
  <c r="AN1633" i="1"/>
  <c r="AN1626" i="1"/>
  <c r="AP1626" i="1" s="1"/>
  <c r="AN1623" i="1"/>
  <c r="AP1623" i="1" s="1"/>
  <c r="AN1606" i="1"/>
  <c r="AN1592" i="1"/>
  <c r="AP1592" i="1" s="1"/>
  <c r="AN1591" i="1"/>
  <c r="AP1591" i="1" s="1"/>
  <c r="AN1586" i="1"/>
  <c r="AN1585" i="1"/>
  <c r="AN1579" i="1"/>
  <c r="AP1579" i="1" s="1"/>
  <c r="AN1571" i="1"/>
  <c r="AP1571" i="1" s="1"/>
  <c r="AN1555" i="1"/>
  <c r="AN1547" i="1"/>
  <c r="AN1542" i="1"/>
  <c r="AN2292" i="1"/>
  <c r="AN2115" i="1"/>
  <c r="AP2115" i="1" s="1"/>
  <c r="AN2091" i="1"/>
  <c r="AP2091" i="1" s="1"/>
  <c r="AN2047" i="1"/>
  <c r="AP2047" i="1" s="1"/>
  <c r="AN2032" i="1"/>
  <c r="AP2032" i="1" s="1"/>
  <c r="AN2026" i="1"/>
  <c r="AN2011" i="1"/>
  <c r="AN2008" i="1"/>
  <c r="AN1971" i="1"/>
  <c r="AN1953" i="1"/>
  <c r="AN1929" i="1"/>
  <c r="AN1903" i="1"/>
  <c r="AN1819" i="1"/>
  <c r="AN1771" i="1"/>
  <c r="AN1770" i="1"/>
  <c r="AN1769" i="1"/>
  <c r="AN1753" i="1"/>
  <c r="AN1739" i="1"/>
  <c r="AN1738" i="1"/>
  <c r="AN1737" i="1"/>
  <c r="AN1727" i="1"/>
  <c r="AN1721" i="1"/>
  <c r="AN1708" i="1"/>
  <c r="AN1702" i="1"/>
  <c r="AN1673" i="1"/>
  <c r="AN1672" i="1"/>
  <c r="AN1670" i="1"/>
  <c r="AN1634" i="1"/>
  <c r="AN1625" i="1"/>
  <c r="AP1625" i="1" s="1"/>
  <c r="AN1622" i="1"/>
  <c r="AP1622" i="1" s="1"/>
  <c r="AN1578" i="1"/>
  <c r="AP1578" i="1" s="1"/>
  <c r="AN1564" i="1"/>
  <c r="AP1564" i="1" s="1"/>
  <c r="AN1561" i="1"/>
  <c r="AN1557" i="1"/>
  <c r="AN1544" i="1"/>
  <c r="AP1544" i="1" s="1"/>
  <c r="AN1543" i="1"/>
  <c r="AP1543" i="1" s="1"/>
  <c r="AN1538" i="1"/>
  <c r="AP1538" i="1" s="1"/>
  <c r="AN1534" i="1"/>
  <c r="AP1534" i="1" s="1"/>
  <c r="AN1533" i="1"/>
  <c r="AP1533" i="1" s="1"/>
  <c r="AN1532" i="1"/>
  <c r="AP1532" i="1" s="1"/>
  <c r="AN1530" i="1"/>
  <c r="AP1530" i="1" s="1"/>
  <c r="AN1503" i="1"/>
  <c r="AP1503" i="1" s="1"/>
  <c r="AN1500" i="1"/>
  <c r="AP1500" i="1" s="1"/>
  <c r="AN1493" i="1"/>
  <c r="AP1493" i="1" s="1"/>
  <c r="AN1492" i="1"/>
  <c r="AP1492" i="1" s="1"/>
  <c r="AN1490" i="1"/>
  <c r="AP1490" i="1" s="1"/>
  <c r="AN1487" i="1"/>
  <c r="AN1449" i="1"/>
  <c r="AP1449" i="1" s="1"/>
  <c r="AN1446" i="1"/>
  <c r="AP1446" i="1" s="1"/>
  <c r="AN1440" i="1"/>
  <c r="AN1433" i="1"/>
  <c r="AN1427" i="1"/>
  <c r="AN1423" i="1"/>
  <c r="AP1423" i="1" s="1"/>
  <c r="AN1418" i="1"/>
  <c r="AP1418" i="1" s="1"/>
  <c r="AN1416" i="1"/>
  <c r="AP1416" i="1" s="1"/>
  <c r="AN1403" i="1"/>
  <c r="AN1393" i="1"/>
  <c r="AP1393" i="1" s="1"/>
  <c r="AN1389" i="1"/>
  <c r="AN1388" i="1"/>
  <c r="AN1387" i="1"/>
  <c r="AP1387" i="1" s="1"/>
  <c r="AN1379" i="1"/>
  <c r="AP1379" i="1" s="1"/>
  <c r="AN1376" i="1"/>
  <c r="AP1376" i="1" s="1"/>
  <c r="AN1375" i="1"/>
  <c r="AP1375" i="1" s="1"/>
  <c r="AN1372" i="1"/>
  <c r="AP1372" i="1" s="1"/>
  <c r="AN1370" i="1"/>
  <c r="AP1370" i="1" s="1"/>
  <c r="AN1366" i="1"/>
  <c r="AP1366" i="1" s="1"/>
  <c r="AN1359" i="1"/>
  <c r="AP1359" i="1" s="1"/>
  <c r="AN1346" i="1"/>
  <c r="AP1346" i="1" s="1"/>
  <c r="AN1344" i="1"/>
  <c r="AN1343" i="1"/>
  <c r="AN1314" i="1"/>
  <c r="AP1314" i="1" s="1"/>
  <c r="AN1313" i="1"/>
  <c r="AP1313" i="1" s="1"/>
  <c r="AN2049" i="1"/>
  <c r="AP2049" i="1" s="1"/>
  <c r="AN1912" i="1"/>
  <c r="AN1806" i="1"/>
  <c r="AN1728" i="1"/>
  <c r="AN1689" i="1"/>
  <c r="AP1689" i="1" s="1"/>
  <c r="AN1685" i="1"/>
  <c r="AN1653" i="1"/>
  <c r="AN1646" i="1"/>
  <c r="AP1646" i="1" s="1"/>
  <c r="AN1605" i="1"/>
  <c r="AP1605" i="1" s="1"/>
  <c r="AN1590" i="1"/>
  <c r="AP1590" i="1" s="1"/>
  <c r="AN1567" i="1"/>
  <c r="AN1540" i="1"/>
  <c r="AP1540" i="1" s="1"/>
  <c r="AN1537" i="1"/>
  <c r="AP1537" i="1" s="1"/>
  <c r="AN1505" i="1"/>
  <c r="AP1505" i="1" s="1"/>
  <c r="AN1485" i="1"/>
  <c r="AP1485" i="1" s="1"/>
  <c r="AN1484" i="1"/>
  <c r="AP1484" i="1" s="1"/>
  <c r="AN1482" i="1"/>
  <c r="AP1482" i="1" s="1"/>
  <c r="AN1478" i="1"/>
  <c r="AP1478" i="1" s="1"/>
  <c r="AN1473" i="1"/>
  <c r="AP1473" i="1" s="1"/>
  <c r="AN1462" i="1"/>
  <c r="AN1454" i="1"/>
  <c r="AP1454" i="1" s="1"/>
  <c r="AN1443" i="1"/>
  <c r="AN1432" i="1"/>
  <c r="AN1430" i="1"/>
  <c r="AN1429" i="1"/>
  <c r="AN1424" i="1"/>
  <c r="AP1424" i="1" s="1"/>
  <c r="AN1415" i="1"/>
  <c r="AP1415" i="1" s="1"/>
  <c r="AN1404" i="1"/>
  <c r="AP1404" i="1" s="1"/>
  <c r="AN1394" i="1"/>
  <c r="AP1394" i="1" s="1"/>
  <c r="AN1384" i="1"/>
  <c r="AN1382" i="1"/>
  <c r="AN1373" i="1"/>
  <c r="AP1373" i="1" s="1"/>
  <c r="AN1369" i="1"/>
  <c r="AP1369" i="1" s="1"/>
  <c r="AN1367" i="1"/>
  <c r="AP1367" i="1" s="1"/>
  <c r="AN1363" i="1"/>
  <c r="AP1363" i="1" s="1"/>
  <c r="AN1355" i="1"/>
  <c r="AP1355" i="1" s="1"/>
  <c r="AN1350" i="1"/>
  <c r="AP1350" i="1" s="1"/>
  <c r="AN1338" i="1"/>
  <c r="AP1338" i="1" s="1"/>
  <c r="AN1309" i="1"/>
  <c r="AP1309" i="1" s="1"/>
  <c r="AN1306" i="1"/>
  <c r="AP1306" i="1" s="1"/>
  <c r="AN1304" i="1"/>
  <c r="AN1303" i="1"/>
  <c r="AP1303" i="1" s="1"/>
  <c r="AN1292" i="1"/>
  <c r="AP1292" i="1" s="1"/>
  <c r="AN1280" i="1"/>
  <c r="AP1280" i="1" s="1"/>
  <c r="AN1275" i="1"/>
  <c r="AP1275" i="1" s="1"/>
  <c r="AN1274" i="1"/>
  <c r="AN1268" i="1"/>
  <c r="AP1268" i="1" s="1"/>
  <c r="AN1258" i="1"/>
  <c r="AN1246" i="1"/>
  <c r="AP1246" i="1" s="1"/>
  <c r="AN1238" i="1"/>
  <c r="AP1238" i="1" s="1"/>
  <c r="AN1237" i="1"/>
  <c r="AP1237" i="1" s="1"/>
  <c r="AN1235" i="1"/>
  <c r="AP1235" i="1" s="1"/>
  <c r="AN1227" i="1"/>
  <c r="AP1227" i="1" s="1"/>
  <c r="AN1216" i="1"/>
  <c r="AP1216" i="1" s="1"/>
  <c r="AN1214" i="1"/>
  <c r="AP1214" i="1" s="1"/>
  <c r="AN1213" i="1"/>
  <c r="AP1213" i="1" s="1"/>
  <c r="AN1211" i="1"/>
  <c r="AP1211" i="1" s="1"/>
  <c r="AN1207" i="1"/>
  <c r="AP1207" i="1" s="1"/>
  <c r="AN1204" i="1"/>
  <c r="AP1204" i="1" s="1"/>
  <c r="AN1201" i="1"/>
  <c r="AN1200" i="1"/>
  <c r="AP1200" i="1" s="1"/>
  <c r="AN1198" i="1"/>
  <c r="AP1198" i="1" s="1"/>
  <c r="AN1195" i="1"/>
  <c r="AP1195" i="1" s="1"/>
  <c r="AN1192" i="1"/>
  <c r="AP1192" i="1" s="1"/>
  <c r="AN1189" i="1"/>
  <c r="AN1186" i="1"/>
  <c r="AP1186" i="1" s="1"/>
  <c r="AN1185" i="1"/>
  <c r="AP1185" i="1" s="1"/>
  <c r="AN1183" i="1"/>
  <c r="AP1183" i="1" s="1"/>
  <c r="AN1182" i="1"/>
  <c r="AP1182" i="1" s="1"/>
  <c r="AN1179" i="1"/>
  <c r="AP1179" i="1" s="1"/>
  <c r="AN1176" i="1"/>
  <c r="AP1176" i="1" s="1"/>
  <c r="AN1173" i="1"/>
  <c r="AP1173" i="1" s="1"/>
  <c r="AN1154" i="1"/>
  <c r="AP1154" i="1" s="1"/>
  <c r="AN1148" i="1"/>
  <c r="AP1148" i="1" s="1"/>
  <c r="AN1139" i="1"/>
  <c r="AP1139" i="1" s="1"/>
  <c r="AN1133" i="1"/>
  <c r="AP1133" i="1" s="1"/>
  <c r="AN1131" i="1"/>
  <c r="AP1131" i="1" s="1"/>
  <c r="AN1128" i="1"/>
  <c r="AP1128" i="1" s="1"/>
  <c r="AN1122" i="1"/>
  <c r="AP1122" i="1" s="1"/>
  <c r="AN1119" i="1"/>
  <c r="AP1119" i="1" s="1"/>
  <c r="AN1118" i="1"/>
  <c r="AN1112" i="1"/>
  <c r="AP1112" i="1" s="1"/>
  <c r="AN1111" i="1"/>
  <c r="AP1111" i="1" s="1"/>
  <c r="AN1109" i="1"/>
  <c r="AP1109" i="1" s="1"/>
  <c r="AN1100" i="1"/>
  <c r="AP1100" i="1" s="1"/>
  <c r="AN1097" i="1"/>
  <c r="AP1097" i="1" s="1"/>
  <c r="AN1094" i="1"/>
  <c r="AP1094" i="1" s="1"/>
  <c r="AN1089" i="1"/>
  <c r="AN1086" i="1"/>
  <c r="AN1073" i="1"/>
  <c r="AP1073" i="1" s="1"/>
  <c r="AN1070" i="1"/>
  <c r="AP1070" i="1" s="1"/>
  <c r="AN1067" i="1"/>
  <c r="AP1067" i="1" s="1"/>
  <c r="AN1066" i="1"/>
  <c r="AP1066" i="1" s="1"/>
  <c r="AN1061" i="1"/>
  <c r="AP1061" i="1" s="1"/>
  <c r="AN1052" i="1"/>
  <c r="AP1052" i="1" s="1"/>
  <c r="AN1051" i="1"/>
  <c r="AP1051" i="1" s="1"/>
  <c r="AN1050" i="1"/>
  <c r="AN1043" i="1"/>
  <c r="AP1043" i="1" s="1"/>
  <c r="AN1042" i="1"/>
  <c r="AP1042" i="1" s="1"/>
  <c r="AN1036" i="1"/>
  <c r="AP1036" i="1" s="1"/>
  <c r="AN1031" i="1"/>
  <c r="AP1031" i="1" s="1"/>
  <c r="AN1028" i="1"/>
  <c r="AP1028" i="1" s="1"/>
  <c r="AN1027" i="1"/>
  <c r="AP1027" i="1" s="1"/>
  <c r="AN1023" i="1"/>
  <c r="AP1023" i="1" s="1"/>
  <c r="AN1015" i="1"/>
  <c r="AP1015" i="1" s="1"/>
  <c r="AN1012" i="1"/>
  <c r="AP1012" i="1" s="1"/>
  <c r="AN1010" i="1"/>
  <c r="AP1010" i="1" s="1"/>
  <c r="AN1004" i="1"/>
  <c r="AN1003" i="1"/>
  <c r="AP1003" i="1" s="1"/>
  <c r="AN1001" i="1"/>
  <c r="AN998" i="1"/>
  <c r="AP998" i="1" s="1"/>
  <c r="AN988" i="1"/>
  <c r="AP988" i="1" s="1"/>
  <c r="AN987" i="1"/>
  <c r="AN985" i="1"/>
  <c r="AP985" i="1" s="1"/>
  <c r="AN983" i="1"/>
  <c r="AN974" i="1"/>
  <c r="AP974" i="1" s="1"/>
  <c r="AN970" i="1"/>
  <c r="AN958" i="1"/>
  <c r="AN955" i="1"/>
  <c r="AP955" i="1" s="1"/>
  <c r="AN953" i="1"/>
  <c r="AN947" i="1"/>
  <c r="AN944" i="1"/>
  <c r="AN941" i="1"/>
  <c r="AP941" i="1" s="1"/>
  <c r="AN940" i="1"/>
  <c r="AN938" i="1"/>
  <c r="AP938" i="1" s="1"/>
  <c r="AN932" i="1"/>
  <c r="AP932" i="1" s="1"/>
  <c r="AN927" i="1"/>
  <c r="AN923" i="1"/>
  <c r="AN922" i="1"/>
  <c r="AN921" i="1"/>
  <c r="AN917" i="1"/>
  <c r="AN914" i="1"/>
  <c r="AP914" i="1" s="1"/>
  <c r="AN913" i="1"/>
  <c r="AN909" i="1"/>
  <c r="AN907" i="1"/>
  <c r="AN906" i="1"/>
  <c r="AN905" i="1"/>
  <c r="AN899" i="1"/>
  <c r="AP899" i="1" s="1"/>
  <c r="AN896" i="1"/>
  <c r="AP896" i="1" s="1"/>
  <c r="AN884" i="1"/>
  <c r="AN883" i="1"/>
  <c r="AN880" i="1"/>
  <c r="AN879" i="1"/>
  <c r="AN872" i="1"/>
  <c r="AN871" i="1"/>
  <c r="AN864" i="1"/>
  <c r="AN863" i="1"/>
  <c r="AN861" i="1"/>
  <c r="AN857" i="1"/>
  <c r="AN854" i="1"/>
  <c r="AP854" i="1" s="1"/>
  <c r="AN846" i="1"/>
  <c r="AP846" i="1" s="1"/>
  <c r="AN841" i="1"/>
  <c r="AP841" i="1" s="1"/>
  <c r="AN838" i="1"/>
  <c r="AP838" i="1" s="1"/>
  <c r="AN832" i="1"/>
  <c r="AP832" i="1" s="1"/>
  <c r="AN830" i="1"/>
  <c r="AP830" i="1" s="1"/>
  <c r="AN815" i="1"/>
  <c r="AP815" i="1" s="1"/>
  <c r="AN811" i="1"/>
  <c r="AP811" i="1" s="1"/>
  <c r="AN1999" i="1"/>
  <c r="AN1951" i="1"/>
  <c r="AN1949" i="1"/>
  <c r="AN1845" i="1"/>
  <c r="AN1821" i="1"/>
  <c r="AN1816" i="1"/>
  <c r="AN1810" i="1"/>
  <c r="AN1805" i="1"/>
  <c r="AP1805" i="1" s="1"/>
  <c r="AN1799" i="1"/>
  <c r="AP1799" i="1" s="1"/>
  <c r="AN1791" i="1"/>
  <c r="AN1786" i="1"/>
  <c r="AN1720" i="1"/>
  <c r="AN1716" i="1"/>
  <c r="AN1706" i="1"/>
  <c r="AN1652" i="1"/>
  <c r="AN1602" i="1"/>
  <c r="AP1602" i="1" s="1"/>
  <c r="AN1599" i="1"/>
  <c r="AP1599" i="1" s="1"/>
  <c r="AN1598" i="1"/>
  <c r="AP1598" i="1" s="1"/>
  <c r="AN1597" i="1"/>
  <c r="AP1597" i="1" s="1"/>
  <c r="AN1596" i="1"/>
  <c r="AP1596" i="1" s="1"/>
  <c r="AN1595" i="1"/>
  <c r="AP1595" i="1" s="1"/>
  <c r="AN1594" i="1"/>
  <c r="AP1594" i="1" s="1"/>
  <c r="AN1577" i="1"/>
  <c r="AP1577" i="1" s="1"/>
  <c r="AN1539" i="1"/>
  <c r="AP1539" i="1" s="1"/>
  <c r="AN1504" i="1"/>
  <c r="AP1504" i="1" s="1"/>
  <c r="AN1419" i="1"/>
  <c r="AN1405" i="1"/>
  <c r="AP1405" i="1" s="1"/>
  <c r="AN1397" i="1"/>
  <c r="AN1395" i="1"/>
  <c r="AP1395" i="1" s="1"/>
  <c r="AN1378" i="1"/>
  <c r="AN1374" i="1"/>
  <c r="AP1374" i="1" s="1"/>
  <c r="AN1365" i="1"/>
  <c r="AP1365" i="1" s="1"/>
  <c r="AN1364" i="1"/>
  <c r="AP1364" i="1" s="1"/>
  <c r="AN1356" i="1"/>
  <c r="AP1356" i="1" s="1"/>
  <c r="AN1351" i="1"/>
  <c r="AP1351" i="1" s="1"/>
  <c r="AN1349" i="1"/>
  <c r="AN1340" i="1"/>
  <c r="AP1340" i="1" s="1"/>
  <c r="AN1326" i="1"/>
  <c r="AP1326" i="1" s="1"/>
  <c r="AN1319" i="1"/>
  <c r="AP1319" i="1" s="1"/>
  <c r="AN1310" i="1"/>
  <c r="AP1310" i="1" s="1"/>
  <c r="AN1308" i="1"/>
  <c r="AP1308" i="1" s="1"/>
  <c r="AN1297" i="1"/>
  <c r="AP1297" i="1" s="1"/>
  <c r="AN1296" i="1"/>
  <c r="AP1296" i="1" s="1"/>
  <c r="AN1295" i="1"/>
  <c r="AP1295" i="1" s="1"/>
  <c r="AN1294" i="1"/>
  <c r="AP1294" i="1" s="1"/>
  <c r="AN1293" i="1"/>
  <c r="AP1293" i="1" s="1"/>
  <c r="AN1291" i="1"/>
  <c r="AP1291" i="1" s="1"/>
  <c r="AN1290" i="1"/>
  <c r="AP1290" i="1" s="1"/>
  <c r="AN1288" i="1"/>
  <c r="AP1288" i="1" s="1"/>
  <c r="AN1287" i="1"/>
  <c r="AP1287" i="1" s="1"/>
  <c r="AN1276" i="1"/>
  <c r="AP1276" i="1" s="1"/>
  <c r="AN1272" i="1"/>
  <c r="AN1269" i="1"/>
  <c r="AN1264" i="1"/>
  <c r="AP1264" i="1" s="1"/>
  <c r="AN1262" i="1"/>
  <c r="AP1262" i="1" s="1"/>
  <c r="AN1261" i="1"/>
  <c r="AP1261" i="1" s="1"/>
  <c r="AN1259" i="1"/>
  <c r="AN1255" i="1"/>
  <c r="AN1252" i="1"/>
  <c r="AP1252" i="1" s="1"/>
  <c r="AN1249" i="1"/>
  <c r="AP1249" i="1" s="1"/>
  <c r="AN1248" i="1"/>
  <c r="AN1244" i="1"/>
  <c r="AN1241" i="1"/>
  <c r="AP1241" i="1" s="1"/>
  <c r="AN1240" i="1"/>
  <c r="AP1240" i="1" s="1"/>
  <c r="AN1231" i="1"/>
  <c r="AP1231" i="1" s="1"/>
  <c r="AN1228" i="1"/>
  <c r="AP1228" i="1" s="1"/>
  <c r="AN1223" i="1"/>
  <c r="AP1223" i="1" s="1"/>
  <c r="AN1220" i="1"/>
  <c r="AP1220" i="1" s="1"/>
  <c r="AN1217" i="1"/>
  <c r="AP1217" i="1" s="1"/>
  <c r="AN1215" i="1"/>
  <c r="AP1215" i="1" s="1"/>
  <c r="AN1202" i="1"/>
  <c r="AP1202" i="1" s="1"/>
  <c r="AN1196" i="1"/>
  <c r="AP1196" i="1" s="1"/>
  <c r="AN1187" i="1"/>
  <c r="AP1187" i="1" s="1"/>
  <c r="AN1184" i="1"/>
  <c r="AP1184" i="1" s="1"/>
  <c r="AN1180" i="1"/>
  <c r="AP1180" i="1" s="1"/>
  <c r="AN1164" i="1"/>
  <c r="AN1159" i="1"/>
  <c r="AN1158" i="1"/>
  <c r="AN1155" i="1"/>
  <c r="AP1155" i="1" s="1"/>
  <c r="AN1153" i="1"/>
  <c r="AP1153" i="1" s="1"/>
  <c r="AN1143" i="1"/>
  <c r="AP1143" i="1" s="1"/>
  <c r="AN1142" i="1"/>
  <c r="AP1142" i="1" s="1"/>
  <c r="AN1135" i="1"/>
  <c r="AP1135" i="1" s="1"/>
  <c r="AN1134" i="1"/>
  <c r="AP1134" i="1" s="1"/>
  <c r="AN1125" i="1"/>
  <c r="AN1123" i="1"/>
  <c r="AP1123" i="1" s="1"/>
  <c r="AN1120" i="1"/>
  <c r="AP1120" i="1" s="1"/>
  <c r="AN1115" i="1"/>
  <c r="AP1115" i="1" s="1"/>
  <c r="AN1114" i="1"/>
  <c r="AN1104" i="1"/>
  <c r="AP1104" i="1" s="1"/>
  <c r="AN1103" i="1"/>
  <c r="AN1101" i="1"/>
  <c r="AP1101" i="1" s="1"/>
  <c r="AN1091" i="1"/>
  <c r="AP1091" i="1" s="1"/>
  <c r="AN1083" i="1"/>
  <c r="AP1083" i="1" s="1"/>
  <c r="AN1080" i="1"/>
  <c r="AP1080" i="1" s="1"/>
  <c r="AN1079" i="1"/>
  <c r="AP1079" i="1" s="1"/>
  <c r="AN1078" i="1"/>
  <c r="AP1078" i="1" s="1"/>
  <c r="AN1075" i="1"/>
  <c r="AP1075" i="1" s="1"/>
  <c r="AN1074" i="1"/>
  <c r="AN1068" i="1"/>
  <c r="AP1068" i="1" s="1"/>
  <c r="AN1065" i="1"/>
  <c r="AP1065" i="1" s="1"/>
  <c r="AN1062" i="1"/>
  <c r="AP1062" i="1" s="1"/>
  <c r="AN1057" i="1"/>
  <c r="AP1057" i="1" s="1"/>
  <c r="AN1053" i="1"/>
  <c r="AN1049" i="1"/>
  <c r="AN1046" i="1"/>
  <c r="AP1046" i="1" s="1"/>
  <c r="AN1044" i="1"/>
  <c r="AP1044" i="1" s="1"/>
  <c r="AN1041" i="1"/>
  <c r="AP1041" i="1" s="1"/>
  <c r="AN1037" i="1"/>
  <c r="AP1037" i="1" s="1"/>
  <c r="AN1034" i="1"/>
  <c r="AP1034" i="1" s="1"/>
  <c r="AN1032" i="1"/>
  <c r="AP1032" i="1" s="1"/>
  <c r="AN1029" i="1"/>
  <c r="AP1029" i="1" s="1"/>
  <c r="AN1026" i="1"/>
  <c r="AN1017" i="1"/>
  <c r="AP1017" i="1" s="1"/>
  <c r="AN1016" i="1"/>
  <c r="AP1016" i="1" s="1"/>
  <c r="AN1013" i="1"/>
  <c r="AP1013" i="1" s="1"/>
  <c r="AN1011" i="1"/>
  <c r="AN1005" i="1"/>
  <c r="AP1005" i="1" s="1"/>
  <c r="AN1002" i="1"/>
  <c r="AP1002" i="1" s="1"/>
  <c r="AN994" i="1"/>
  <c r="AP994" i="1" s="1"/>
  <c r="AN990" i="1"/>
  <c r="AP990" i="1" s="1"/>
  <c r="AN989" i="1"/>
  <c r="AP989" i="1" s="1"/>
  <c r="AN984" i="1"/>
  <c r="AP984" i="1" s="1"/>
  <c r="AN981" i="1"/>
  <c r="AN980" i="1"/>
  <c r="AP980" i="1" s="1"/>
  <c r="AN977" i="1"/>
  <c r="AP977" i="1" s="1"/>
  <c r="AN976" i="1"/>
  <c r="AP976" i="1" s="1"/>
  <c r="AN967" i="1"/>
  <c r="AN962" i="1"/>
  <c r="AN951" i="1"/>
  <c r="AP951" i="1" s="1"/>
  <c r="AN950" i="1"/>
  <c r="AN949" i="1"/>
  <c r="AN948" i="1"/>
  <c r="AN945" i="1"/>
  <c r="AP945" i="1" s="1"/>
  <c r="AN942" i="1"/>
  <c r="AN933" i="1"/>
  <c r="AN930" i="1"/>
  <c r="AP930" i="1" s="1"/>
  <c r="AN929" i="1"/>
  <c r="AN928" i="1"/>
  <c r="AN918" i="1"/>
  <c r="AN911" i="1"/>
  <c r="AN910" i="1"/>
  <c r="AP910" i="1" s="1"/>
  <c r="AN908" i="1"/>
  <c r="AN901" i="1"/>
  <c r="AP901" i="1" s="1"/>
  <c r="AN898" i="1"/>
  <c r="AP898" i="1" s="1"/>
  <c r="AN897" i="1"/>
  <c r="AN892" i="1"/>
  <c r="AP892" i="1" s="1"/>
  <c r="AN891" i="1"/>
  <c r="AN890" i="1"/>
  <c r="AN887" i="1"/>
  <c r="AN886" i="1"/>
  <c r="AN878" i="1"/>
  <c r="AN875" i="1"/>
  <c r="AN870" i="1"/>
  <c r="AN866" i="1"/>
  <c r="AN865" i="1"/>
  <c r="AN862" i="1"/>
  <c r="AN858" i="1"/>
  <c r="AN851" i="1"/>
  <c r="AP851" i="1" s="1"/>
  <c r="AN842" i="1"/>
  <c r="AP842" i="1" s="1"/>
  <c r="AN834" i="1"/>
  <c r="AP834" i="1" s="1"/>
  <c r="AN833" i="1"/>
  <c r="AP833" i="1" s="1"/>
  <c r="AN827" i="1"/>
  <c r="AP827" i="1" s="1"/>
  <c r="AN824" i="1"/>
  <c r="AP824" i="1" s="1"/>
  <c r="AN823" i="1"/>
  <c r="AP823" i="1" s="1"/>
  <c r="AN820" i="1"/>
  <c r="AP820" i="1" s="1"/>
  <c r="AN819" i="1"/>
  <c r="AN817" i="1"/>
  <c r="AP817" i="1" s="1"/>
  <c r="AN816" i="1"/>
  <c r="AP816" i="1" s="1"/>
  <c r="AN812" i="1"/>
  <c r="AN1992" i="1"/>
  <c r="AN1970" i="1"/>
  <c r="AN1965" i="1"/>
  <c r="AN1962" i="1"/>
  <c r="AN1919" i="1"/>
  <c r="AN1847" i="1"/>
  <c r="AN1790" i="1"/>
  <c r="AN1763" i="1"/>
  <c r="AN1757" i="1"/>
  <c r="AN1701" i="1"/>
  <c r="AN1688" i="1"/>
  <c r="AP1688" i="1" s="1"/>
  <c r="AN1651" i="1"/>
  <c r="AN1611" i="1"/>
  <c r="AP1611" i="1" s="1"/>
  <c r="AN1588" i="1"/>
  <c r="AP1588" i="1" s="1"/>
  <c r="AN1584" i="1"/>
  <c r="AN1576" i="1"/>
  <c r="AP1576" i="1" s="1"/>
  <c r="AN1560" i="1"/>
  <c r="AN1510" i="1"/>
  <c r="AP1510" i="1" s="1"/>
  <c r="AN1508" i="1"/>
  <c r="AP1508" i="1" s="1"/>
  <c r="AN1476" i="1"/>
  <c r="AP1476" i="1" s="1"/>
  <c r="AN1436" i="1"/>
  <c r="AN1400" i="1"/>
  <c r="AP1400" i="1" s="1"/>
  <c r="AN1380" i="1"/>
  <c r="AP1380" i="1" s="1"/>
  <c r="AN1368" i="1"/>
  <c r="AP1368" i="1" s="1"/>
  <c r="AN1335" i="1"/>
  <c r="AP1335" i="1" s="1"/>
  <c r="AN1320" i="1"/>
  <c r="AP1320" i="1" s="1"/>
  <c r="AN1305" i="1"/>
  <c r="AP1305" i="1" s="1"/>
  <c r="AN1283" i="1"/>
  <c r="AP1283" i="1" s="1"/>
  <c r="AN1282" i="1"/>
  <c r="AP1282" i="1" s="1"/>
  <c r="AN1266" i="1"/>
  <c r="AP1266" i="1" s="1"/>
  <c r="AN1254" i="1"/>
  <c r="AP1254" i="1" s="1"/>
  <c r="AN1253" i="1"/>
  <c r="AP1253" i="1" s="1"/>
  <c r="AN1233" i="1"/>
  <c r="AP1233" i="1" s="1"/>
  <c r="AN1230" i="1"/>
  <c r="AN1229" i="1"/>
  <c r="AP1229" i="1" s="1"/>
  <c r="AN1218" i="1"/>
  <c r="AP1218" i="1" s="1"/>
  <c r="AN1212" i="1"/>
  <c r="AP1212" i="1" s="1"/>
  <c r="AN1203" i="1"/>
  <c r="AP1203" i="1" s="1"/>
  <c r="AN1197" i="1"/>
  <c r="AP1197" i="1" s="1"/>
  <c r="AN1190" i="1"/>
  <c r="AP1190" i="1" s="1"/>
  <c r="AN1181" i="1"/>
  <c r="AP1181" i="1" s="1"/>
  <c r="AN1174" i="1"/>
  <c r="AP1174" i="1" s="1"/>
  <c r="AN1169" i="1"/>
  <c r="AP1169" i="1" s="1"/>
  <c r="AN1163" i="1"/>
  <c r="AN1162" i="1"/>
  <c r="AP1162" i="1" s="1"/>
  <c r="AN1156" i="1"/>
  <c r="AP1156" i="1" s="1"/>
  <c r="AN1146" i="1"/>
  <c r="AP1146" i="1" s="1"/>
  <c r="AN1136" i="1"/>
  <c r="AP1136" i="1" s="1"/>
  <c r="AN1129" i="1"/>
  <c r="AP1129" i="1" s="1"/>
  <c r="AN1121" i="1"/>
  <c r="AP1121" i="1" s="1"/>
  <c r="AN1117" i="1"/>
  <c r="AP1117" i="1" s="1"/>
  <c r="AN1113" i="1"/>
  <c r="AP1113" i="1" s="1"/>
  <c r="AN1105" i="1"/>
  <c r="AP1105" i="1" s="1"/>
  <c r="AN1102" i="1"/>
  <c r="AN1095" i="1"/>
  <c r="AP1095" i="1" s="1"/>
  <c r="AN1087" i="1"/>
  <c r="AN1076" i="1"/>
  <c r="AP1076" i="1" s="1"/>
  <c r="AN1060" i="1"/>
  <c r="AP1060" i="1" s="1"/>
  <c r="AN1045" i="1"/>
  <c r="AP1045" i="1" s="1"/>
  <c r="AN1018" i="1"/>
  <c r="AP1018" i="1" s="1"/>
  <c r="AN1014" i="1"/>
  <c r="AP1014" i="1" s="1"/>
  <c r="AN1009" i="1"/>
  <c r="AN1007" i="1"/>
  <c r="AP1007" i="1" s="1"/>
  <c r="AN997" i="1"/>
  <c r="AN975" i="1"/>
  <c r="AP975" i="1" s="1"/>
  <c r="AN971" i="1"/>
  <c r="AP971" i="1" s="1"/>
  <c r="AN969" i="1"/>
  <c r="AP969" i="1" s="1"/>
  <c r="AN920" i="1"/>
  <c r="AN916" i="1"/>
  <c r="AN894" i="1"/>
  <c r="AP894" i="1" s="1"/>
  <c r="AN889" i="1"/>
  <c r="AN885" i="1"/>
  <c r="AN882" i="1"/>
  <c r="AN876" i="1"/>
  <c r="AN874" i="1"/>
  <c r="AN867" i="1"/>
  <c r="AN852" i="1"/>
  <c r="AN850" i="1"/>
  <c r="AP850" i="1" s="1"/>
  <c r="AN849" i="1"/>
  <c r="AP849" i="1" s="1"/>
  <c r="AN847" i="1"/>
  <c r="AN844" i="1"/>
  <c r="AP844" i="1" s="1"/>
  <c r="AN840" i="1"/>
  <c r="AP840" i="1" s="1"/>
  <c r="AN839" i="1"/>
  <c r="AP839" i="1" s="1"/>
  <c r="AN837" i="1"/>
  <c r="AN818" i="1"/>
  <c r="AP818" i="1" s="1"/>
  <c r="AN813" i="1"/>
  <c r="AP813" i="1" s="1"/>
  <c r="AN810" i="1"/>
  <c r="AP810" i="1" s="1"/>
  <c r="AN809" i="1"/>
  <c r="AP809" i="1" s="1"/>
  <c r="AN804" i="1"/>
  <c r="AP804" i="1" s="1"/>
  <c r="AN803" i="1"/>
  <c r="AP803" i="1" s="1"/>
  <c r="AN801" i="1"/>
  <c r="AP801" i="1" s="1"/>
  <c r="AN797" i="1"/>
  <c r="AP797" i="1" s="1"/>
  <c r="AN781" i="1"/>
  <c r="AN776" i="1"/>
  <c r="AN775" i="1"/>
  <c r="AN771" i="1"/>
  <c r="AN769" i="1"/>
  <c r="AP769" i="1" s="1"/>
  <c r="AN766" i="1"/>
  <c r="AP766" i="1" s="1"/>
  <c r="AN762" i="1"/>
  <c r="AN757" i="1"/>
  <c r="AN754" i="1"/>
  <c r="AN749" i="1"/>
  <c r="AN745" i="1"/>
  <c r="AN742" i="1"/>
  <c r="AN738" i="1"/>
  <c r="AN727" i="1"/>
  <c r="AN726" i="1"/>
  <c r="AP726" i="1" s="1"/>
  <c r="AN722" i="1"/>
  <c r="AN717" i="1"/>
  <c r="AN714" i="1"/>
  <c r="AN710" i="1"/>
  <c r="AN705" i="1"/>
  <c r="AP705" i="1" s="1"/>
  <c r="AN701" i="1"/>
  <c r="AP701" i="1" s="1"/>
  <c r="AN700" i="1"/>
  <c r="AP700" i="1" s="1"/>
  <c r="AN695" i="1"/>
  <c r="AP695" i="1" s="1"/>
  <c r="AN694" i="1"/>
  <c r="AP694" i="1" s="1"/>
  <c r="AN693" i="1"/>
  <c r="AP693" i="1" s="1"/>
  <c r="AN692" i="1"/>
  <c r="AP692" i="1" s="1"/>
  <c r="AN686" i="1"/>
  <c r="AP686" i="1" s="1"/>
  <c r="AN683" i="1"/>
  <c r="AP683" i="1" s="1"/>
  <c r="AN680" i="1"/>
  <c r="AP680" i="1" s="1"/>
  <c r="AN676" i="1"/>
  <c r="AP676" i="1" s="1"/>
  <c r="AN668" i="1"/>
  <c r="AN667" i="1"/>
  <c r="AN665" i="1"/>
  <c r="AN661" i="1"/>
  <c r="AN659" i="1"/>
  <c r="AN656" i="1"/>
  <c r="AN651" i="1"/>
  <c r="AN648" i="1"/>
  <c r="AN642" i="1"/>
  <c r="AN641" i="1"/>
  <c r="AN639" i="1"/>
  <c r="AN635" i="1"/>
  <c r="AN624" i="1"/>
  <c r="AN618" i="1"/>
  <c r="AN615" i="1"/>
  <c r="AN613" i="1"/>
  <c r="AN606" i="1"/>
  <c r="AN603" i="1"/>
  <c r="AN600" i="1"/>
  <c r="AN597" i="1"/>
  <c r="AN593" i="1"/>
  <c r="AN590" i="1"/>
  <c r="AN573" i="1"/>
  <c r="AN572" i="1"/>
  <c r="AN560" i="1"/>
  <c r="AN555" i="1"/>
  <c r="AN543" i="1"/>
  <c r="AN542" i="1"/>
  <c r="AN541" i="1"/>
  <c r="AN540" i="1"/>
  <c r="AN539" i="1"/>
  <c r="AN533" i="1"/>
  <c r="AN532" i="1"/>
  <c r="AN524" i="1"/>
  <c r="AN522" i="1"/>
  <c r="AN519" i="1"/>
  <c r="AN513" i="1"/>
  <c r="AP513" i="1" s="1"/>
  <c r="AN512" i="1"/>
  <c r="AN511" i="1"/>
  <c r="AN509" i="1"/>
  <c r="AP509" i="1" s="1"/>
  <c r="AN508" i="1"/>
  <c r="AP508" i="1" s="1"/>
  <c r="AN507" i="1"/>
  <c r="AP507" i="1" s="1"/>
  <c r="AN506" i="1"/>
  <c r="AP506" i="1" s="1"/>
  <c r="AN496" i="1"/>
  <c r="AP496" i="1" s="1"/>
  <c r="AN495" i="1"/>
  <c r="AN491" i="1"/>
  <c r="AP491" i="1" s="1"/>
  <c r="AN490" i="1"/>
  <c r="AP490" i="1" s="1"/>
  <c r="AN489" i="1"/>
  <c r="AN488" i="1"/>
  <c r="AP488" i="1" s="1"/>
  <c r="AN487" i="1"/>
  <c r="AP487" i="1" s="1"/>
  <c r="AN472" i="1"/>
  <c r="AN471" i="1"/>
  <c r="AP471" i="1" s="1"/>
  <c r="AN469" i="1"/>
  <c r="AP469" i="1" s="1"/>
  <c r="AN468" i="1"/>
  <c r="AN464" i="1"/>
  <c r="AN453" i="1"/>
  <c r="AP453" i="1" s="1"/>
  <c r="AN452" i="1"/>
  <c r="AP452" i="1" s="1"/>
  <c r="AN451" i="1"/>
  <c r="AP451" i="1" s="1"/>
  <c r="AN449" i="1"/>
  <c r="AP449" i="1" s="1"/>
  <c r="AN448" i="1"/>
  <c r="AN447" i="1"/>
  <c r="AN442" i="1"/>
  <c r="AP442" i="1" s="1"/>
  <c r="AN441" i="1"/>
  <c r="AP441" i="1" s="1"/>
  <c r="AN432" i="1"/>
  <c r="AN431" i="1"/>
  <c r="AP431" i="1" s="1"/>
  <c r="AN422" i="1"/>
  <c r="AP422" i="1" s="1"/>
  <c r="AN414" i="1"/>
  <c r="AP414" i="1" s="1"/>
  <c r="AN413" i="1"/>
  <c r="AP413" i="1" s="1"/>
  <c r="AN412" i="1"/>
  <c r="AN411" i="1"/>
  <c r="AN408" i="1"/>
  <c r="AP408" i="1" s="1"/>
  <c r="AN404" i="1"/>
  <c r="AP404" i="1" s="1"/>
  <c r="AN403" i="1"/>
  <c r="AN402" i="1"/>
  <c r="AN398" i="1"/>
  <c r="AP398" i="1" s="1"/>
  <c r="AN393" i="1"/>
  <c r="AP393" i="1" s="1"/>
  <c r="AN390" i="1"/>
  <c r="AP390" i="1" s="1"/>
  <c r="AN387" i="1"/>
  <c r="AN2426" i="1"/>
  <c r="AN2397" i="1"/>
  <c r="AN1712" i="1"/>
  <c r="AN1647" i="1"/>
  <c r="AN1529" i="1"/>
  <c r="AP1529" i="1" s="1"/>
  <c r="AN1491" i="1"/>
  <c r="AP1491" i="1" s="1"/>
  <c r="AN1398" i="1"/>
  <c r="AP1398" i="1" s="1"/>
  <c r="AN1383" i="1"/>
  <c r="AN1362" i="1"/>
  <c r="AP1362" i="1" s="1"/>
  <c r="AN1354" i="1"/>
  <c r="AN1337" i="1"/>
  <c r="AP1337" i="1" s="1"/>
  <c r="AN1318" i="1"/>
  <c r="AN1301" i="1"/>
  <c r="AP1301" i="1" s="1"/>
  <c r="AN1298" i="1"/>
  <c r="AP1298" i="1" s="1"/>
  <c r="AN1277" i="1"/>
  <c r="AP1277" i="1" s="1"/>
  <c r="AN1267" i="1"/>
  <c r="AP1267" i="1" s="1"/>
  <c r="AN1257" i="1"/>
  <c r="AP1257" i="1" s="1"/>
  <c r="AN1247" i="1"/>
  <c r="AN1232" i="1"/>
  <c r="AP1232" i="1" s="1"/>
  <c r="AN1209" i="1"/>
  <c r="AP1209" i="1" s="1"/>
  <c r="AN1205" i="1"/>
  <c r="AP1205" i="1" s="1"/>
  <c r="AN1168" i="1"/>
  <c r="AP1168" i="1" s="1"/>
  <c r="AN1166" i="1"/>
  <c r="AP1166" i="1" s="1"/>
  <c r="AN1140" i="1"/>
  <c r="AP1140" i="1" s="1"/>
  <c r="AN1106" i="1"/>
  <c r="AN1092" i="1"/>
  <c r="AN1084" i="1"/>
  <c r="AP1084" i="1" s="1"/>
  <c r="AN1072" i="1"/>
  <c r="AP1072" i="1" s="1"/>
  <c r="AN1047" i="1"/>
  <c r="AN1039" i="1"/>
  <c r="AP1039" i="1" s="1"/>
  <c r="AN1022" i="1"/>
  <c r="AP1022" i="1" s="1"/>
  <c r="AN1019" i="1"/>
  <c r="AP1019" i="1" s="1"/>
  <c r="AN946" i="1"/>
  <c r="AN936" i="1"/>
  <c r="AP936" i="1" s="1"/>
  <c r="AN931" i="1"/>
  <c r="AP931" i="1" s="1"/>
  <c r="AN925" i="1"/>
  <c r="AN893" i="1"/>
  <c r="AP893" i="1" s="1"/>
  <c r="AN859" i="1"/>
  <c r="AN845" i="1"/>
  <c r="AP845" i="1" s="1"/>
  <c r="AN826" i="1"/>
  <c r="AP826" i="1" s="1"/>
  <c r="AN821" i="1"/>
  <c r="AN807" i="1"/>
  <c r="AP807" i="1" s="1"/>
  <c r="AN802" i="1"/>
  <c r="AP802" i="1" s="1"/>
  <c r="AN792" i="1"/>
  <c r="AP792" i="1" s="1"/>
  <c r="AN788" i="1"/>
  <c r="AP788" i="1" s="1"/>
  <c r="AN785" i="1"/>
  <c r="AP785" i="1" s="1"/>
  <c r="AN783" i="1"/>
  <c r="AN773" i="1"/>
  <c r="AN767" i="1"/>
  <c r="AP767" i="1" s="1"/>
  <c r="AN760" i="1"/>
  <c r="AN753" i="1"/>
  <c r="AN751" i="1"/>
  <c r="AN743" i="1"/>
  <c r="AN739" i="1"/>
  <c r="AN720" i="1"/>
  <c r="AN688" i="1"/>
  <c r="AP688" i="1" s="1"/>
  <c r="AN678" i="1"/>
  <c r="AP678" i="1" s="1"/>
  <c r="AN657" i="1"/>
  <c r="AN654" i="1"/>
  <c r="AN650" i="1"/>
  <c r="AN647" i="1"/>
  <c r="AN643" i="1"/>
  <c r="AN636" i="1"/>
  <c r="AN630" i="1"/>
  <c r="AN625" i="1"/>
  <c r="AN622" i="1"/>
  <c r="AN617" i="1"/>
  <c r="AN605" i="1"/>
  <c r="AN602" i="1"/>
  <c r="AN575" i="1"/>
  <c r="AN569" i="1"/>
  <c r="AN536" i="1"/>
  <c r="AN534" i="1"/>
  <c r="AN529" i="1"/>
  <c r="AN517" i="1"/>
  <c r="AN500" i="1"/>
  <c r="AN476" i="1"/>
  <c r="AN461" i="1"/>
  <c r="AP461" i="1" s="1"/>
  <c r="AN455" i="1"/>
  <c r="AN438" i="1"/>
  <c r="AP438" i="1" s="1"/>
  <c r="AN427" i="1"/>
  <c r="AP427" i="1" s="1"/>
  <c r="AN425" i="1"/>
  <c r="AP425" i="1" s="1"/>
  <c r="AN417" i="1"/>
  <c r="AP417" i="1" s="1"/>
  <c r="AN395" i="1"/>
  <c r="AP395" i="1" s="1"/>
  <c r="AN388" i="1"/>
  <c r="AP388" i="1" s="1"/>
  <c r="AN383" i="1"/>
  <c r="AN2053" i="1"/>
  <c r="AN1979" i="1"/>
  <c r="AN1969" i="1"/>
  <c r="AN1844" i="1"/>
  <c r="AN1726" i="1"/>
  <c r="AN1545" i="1"/>
  <c r="AP1545" i="1" s="1"/>
  <c r="AN1399" i="1"/>
  <c r="AP1399" i="1" s="1"/>
  <c r="AN1390" i="1"/>
  <c r="AN1348" i="1"/>
  <c r="AP1348" i="1" s="1"/>
  <c r="AN1334" i="1"/>
  <c r="AP1334" i="1" s="1"/>
  <c r="AN1322" i="1"/>
  <c r="AP1322" i="1" s="1"/>
  <c r="AN1302" i="1"/>
  <c r="AP1302" i="1" s="1"/>
  <c r="AN1299" i="1"/>
  <c r="AP1299" i="1" s="1"/>
  <c r="AN1250" i="1"/>
  <c r="AP1250" i="1" s="1"/>
  <c r="AN1234" i="1"/>
  <c r="AN1219" i="1"/>
  <c r="AN1206" i="1"/>
  <c r="AP1206" i="1" s="1"/>
  <c r="AN1199" i="1"/>
  <c r="AP1199" i="1" s="1"/>
  <c r="AN1160" i="1"/>
  <c r="AP1160" i="1" s="1"/>
  <c r="AN1147" i="1"/>
  <c r="AP1147" i="1" s="1"/>
  <c r="AN1137" i="1"/>
  <c r="AP1137" i="1" s="1"/>
  <c r="AN1130" i="1"/>
  <c r="AP1130" i="1" s="1"/>
  <c r="AN1107" i="1"/>
  <c r="AN1090" i="1"/>
  <c r="AP1090" i="1" s="1"/>
  <c r="AN1082" i="1"/>
  <c r="AP1082" i="1" s="1"/>
  <c r="AN1064" i="1"/>
  <c r="AN2416" i="1"/>
  <c r="AP2416" i="1" s="1"/>
  <c r="AN2203" i="1"/>
  <c r="AP2203" i="1" s="1"/>
  <c r="AN2190" i="1"/>
  <c r="AP2190" i="1" s="1"/>
  <c r="AN2188" i="1"/>
  <c r="AP2188" i="1" s="1"/>
  <c r="AN2025" i="1"/>
  <c r="AN2022" i="1"/>
  <c r="AN2001" i="1"/>
  <c r="AN1948" i="1"/>
  <c r="AN1898" i="1"/>
  <c r="AN1829" i="1"/>
  <c r="AN1793" i="1"/>
  <c r="AN1785" i="1"/>
  <c r="AN1764" i="1"/>
  <c r="AN1663" i="1"/>
  <c r="AN1662" i="1"/>
  <c r="AN1661" i="1"/>
  <c r="AN1654" i="1"/>
  <c r="AN1639" i="1"/>
  <c r="AN1563" i="1"/>
  <c r="AN1523" i="1"/>
  <c r="AP1523" i="1" s="1"/>
  <c r="AN1522" i="1"/>
  <c r="AP1522" i="1" s="1"/>
  <c r="AN1488" i="1"/>
  <c r="AP1488" i="1" s="1"/>
  <c r="AN1466" i="1"/>
  <c r="AP1466" i="1" s="1"/>
  <c r="AN1435" i="1"/>
  <c r="AN1410" i="1"/>
  <c r="AP1410" i="1" s="1"/>
  <c r="AN1408" i="1"/>
  <c r="AP1408" i="1" s="1"/>
  <c r="AN1401" i="1"/>
  <c r="AN1341" i="1"/>
  <c r="AP1341" i="1" s="1"/>
  <c r="AN1336" i="1"/>
  <c r="AP1336" i="1" s="1"/>
  <c r="AN1332" i="1"/>
  <c r="AN1331" i="1"/>
  <c r="AP1331" i="1" s="1"/>
  <c r="AN1330" i="1"/>
  <c r="AP1330" i="1" s="1"/>
  <c r="AN1329" i="1"/>
  <c r="AP1329" i="1" s="1"/>
  <c r="AN1328" i="1"/>
  <c r="AP1328" i="1" s="1"/>
  <c r="AN1327" i="1"/>
  <c r="AP1327" i="1" s="1"/>
  <c r="AN1286" i="1"/>
  <c r="AP1286" i="1" s="1"/>
  <c r="AN1281" i="1"/>
  <c r="AN1273" i="1"/>
  <c r="AN1271" i="1"/>
  <c r="AN1265" i="1"/>
  <c r="AP1265" i="1" s="1"/>
  <c r="AN1263" i="1"/>
  <c r="AN1260" i="1"/>
  <c r="AP1260" i="1" s="1"/>
  <c r="AN1243" i="1"/>
  <c r="AP1243" i="1" s="1"/>
  <c r="AN1239" i="1"/>
  <c r="AP1239" i="1" s="1"/>
  <c r="AN1226" i="1"/>
  <c r="AP1226" i="1" s="1"/>
  <c r="AN1224" i="1"/>
  <c r="AP1224" i="1" s="1"/>
  <c r="AN1222" i="1"/>
  <c r="AP1222" i="1" s="1"/>
  <c r="AN1221" i="1"/>
  <c r="AP1221" i="1" s="1"/>
  <c r="AN1210" i="1"/>
  <c r="AP1210" i="1" s="1"/>
  <c r="AN1208" i="1"/>
  <c r="AP1208" i="1" s="1"/>
  <c r="AN1194" i="1"/>
  <c r="AP1194" i="1" s="1"/>
  <c r="AN1193" i="1"/>
  <c r="AP1193" i="1" s="1"/>
  <c r="AN1191" i="1"/>
  <c r="AN1178" i="1"/>
  <c r="AN1177" i="1"/>
  <c r="AP1177" i="1" s="1"/>
  <c r="AN1175" i="1"/>
  <c r="AP1175" i="1" s="1"/>
  <c r="AN1172" i="1"/>
  <c r="AP1172" i="1" s="1"/>
  <c r="AN1170" i="1"/>
  <c r="AP1170" i="1" s="1"/>
  <c r="AN1161" i="1"/>
  <c r="AP1161" i="1" s="1"/>
  <c r="AN1152" i="1"/>
  <c r="AP1152" i="1" s="1"/>
  <c r="AN1151" i="1"/>
  <c r="AP1151" i="1" s="1"/>
  <c r="AN1150" i="1"/>
  <c r="AP1150" i="1" s="1"/>
  <c r="AN1144" i="1"/>
  <c r="AN1141" i="1"/>
  <c r="AP1141" i="1" s="1"/>
  <c r="AN1127" i="1"/>
  <c r="AN1126" i="1"/>
  <c r="AP1126" i="1" s="1"/>
  <c r="AN1116" i="1"/>
  <c r="AP1116" i="1" s="1"/>
  <c r="AN1110" i="1"/>
  <c r="AP1110" i="1" s="1"/>
  <c r="AN1099" i="1"/>
  <c r="AP1099" i="1" s="1"/>
  <c r="AN1098" i="1"/>
  <c r="AP1098" i="1" s="1"/>
  <c r="AN1096" i="1"/>
  <c r="AP1096" i="1" s="1"/>
  <c r="AN1093" i="1"/>
  <c r="AP1093" i="1" s="1"/>
  <c r="AN1088" i="1"/>
  <c r="AN1085" i="1"/>
  <c r="AP1085" i="1" s="1"/>
  <c r="AN1081" i="1"/>
  <c r="AP1081" i="1" s="1"/>
  <c r="AN1071" i="1"/>
  <c r="AN1059" i="1"/>
  <c r="AP1059" i="1" s="1"/>
  <c r="AN1056" i="1"/>
  <c r="AP1056" i="1" s="1"/>
  <c r="AN1055" i="1"/>
  <c r="AP1055" i="1" s="1"/>
  <c r="AN1054" i="1"/>
  <c r="AP1054" i="1" s="1"/>
  <c r="AN1033" i="1"/>
  <c r="AP1033" i="1" s="1"/>
  <c r="AN1008" i="1"/>
  <c r="AP1008" i="1" s="1"/>
  <c r="AN996" i="1"/>
  <c r="AP996" i="1" s="1"/>
  <c r="AN993" i="1"/>
  <c r="AP993" i="1" s="1"/>
  <c r="AN992" i="1"/>
  <c r="AP992" i="1" s="1"/>
  <c r="AN979" i="1"/>
  <c r="AP979" i="1" s="1"/>
  <c r="AN973" i="1"/>
  <c r="AP973" i="1" s="1"/>
  <c r="AN961" i="1"/>
  <c r="AP961" i="1" s="1"/>
  <c r="AN959" i="1"/>
  <c r="AP959" i="1" s="1"/>
  <c r="AN954" i="1"/>
  <c r="AP954" i="1" s="1"/>
  <c r="AN939" i="1"/>
  <c r="AN926" i="1"/>
  <c r="AN924" i="1"/>
  <c r="AN919" i="1"/>
  <c r="AN915" i="1"/>
  <c r="AN912" i="1"/>
  <c r="AN904" i="1"/>
  <c r="AN902" i="1"/>
  <c r="AP902" i="1" s="1"/>
  <c r="AN900" i="1"/>
  <c r="AP900" i="1" s="1"/>
  <c r="AN888" i="1"/>
  <c r="AN881" i="1"/>
  <c r="AN873" i="1"/>
  <c r="AN860" i="1"/>
  <c r="AN856" i="1"/>
  <c r="AN855" i="1"/>
  <c r="AN853" i="1"/>
  <c r="AP853" i="1" s="1"/>
  <c r="AN848" i="1"/>
  <c r="AN843" i="1"/>
  <c r="AP843" i="1" s="1"/>
  <c r="AN822" i="1"/>
  <c r="AP822" i="1" s="1"/>
  <c r="AN808" i="1"/>
  <c r="AP808" i="1" s="1"/>
  <c r="AN800" i="1"/>
  <c r="AP800" i="1" s="1"/>
  <c r="AN796" i="1"/>
  <c r="AP796" i="1" s="1"/>
  <c r="AN795" i="1"/>
  <c r="AP795" i="1" s="1"/>
  <c r="AN793" i="1"/>
  <c r="AP793" i="1" s="1"/>
  <c r="AN790" i="1"/>
  <c r="AP790" i="1" s="1"/>
  <c r="AN789" i="1"/>
  <c r="AP789" i="1" s="1"/>
  <c r="AN786" i="1"/>
  <c r="AP786" i="1" s="1"/>
  <c r="AN784" i="1"/>
  <c r="AP784" i="1" s="1"/>
  <c r="AN780" i="1"/>
  <c r="AN778" i="1"/>
  <c r="AN774" i="1"/>
  <c r="AN768" i="1"/>
  <c r="AP768" i="1" s="1"/>
  <c r="AN765" i="1"/>
  <c r="AN756" i="1"/>
  <c r="AN748" i="1"/>
  <c r="AN747" i="1"/>
  <c r="AN744" i="1"/>
  <c r="AN741" i="1"/>
  <c r="AN734" i="1"/>
  <c r="AN733" i="1"/>
  <c r="AN732" i="1"/>
  <c r="AN730" i="1"/>
  <c r="AN729" i="1"/>
  <c r="AN725" i="1"/>
  <c r="AN724" i="1"/>
  <c r="AN721" i="1"/>
  <c r="AN716" i="1"/>
  <c r="AN713" i="1"/>
  <c r="AN709" i="1"/>
  <c r="AP709" i="1" s="1"/>
  <c r="AN707" i="1"/>
  <c r="AN704" i="1"/>
  <c r="AP704" i="1" s="1"/>
  <c r="AN698" i="1"/>
  <c r="AN690" i="1"/>
  <c r="AP690" i="1" s="1"/>
  <c r="AN689" i="1"/>
  <c r="AP689" i="1" s="1"/>
  <c r="AN685" i="1"/>
  <c r="AP685" i="1" s="1"/>
  <c r="AN684" i="1"/>
  <c r="AP684" i="1" s="1"/>
  <c r="AN682" i="1"/>
  <c r="AP682" i="1" s="1"/>
  <c r="AN679" i="1"/>
  <c r="AP679" i="1" s="1"/>
  <c r="AN674" i="1"/>
  <c r="AP674" i="1" s="1"/>
  <c r="AN673" i="1"/>
  <c r="AP673" i="1" s="1"/>
  <c r="AN664" i="1"/>
  <c r="AN660" i="1"/>
  <c r="AN658" i="1"/>
  <c r="AN638" i="1"/>
  <c r="AN634" i="1"/>
  <c r="AN633" i="1"/>
  <c r="AN631" i="1"/>
  <c r="AN629" i="1"/>
  <c r="AN627" i="1"/>
  <c r="AN626" i="1"/>
  <c r="AN623" i="1"/>
  <c r="AN620" i="1"/>
  <c r="AN614" i="1"/>
  <c r="AN612" i="1"/>
  <c r="AN611" i="1"/>
  <c r="AN609" i="1"/>
  <c r="AN599" i="1"/>
  <c r="AN598" i="1"/>
  <c r="AN596" i="1"/>
  <c r="AP596" i="1" s="1"/>
  <c r="AN595" i="1"/>
  <c r="AP595" i="1" s="1"/>
  <c r="AN592" i="1"/>
  <c r="AN588" i="1"/>
  <c r="AP588" i="1" s="1"/>
  <c r="AN587" i="1"/>
  <c r="AN585" i="1"/>
  <c r="AN579" i="1"/>
  <c r="AN578" i="1"/>
  <c r="AN577" i="1"/>
  <c r="AN576" i="1"/>
  <c r="AN571" i="1"/>
  <c r="AN565" i="1"/>
  <c r="AN562" i="1"/>
  <c r="AN559" i="1"/>
  <c r="AN554" i="1"/>
  <c r="AN546" i="1"/>
  <c r="AN538" i="1"/>
  <c r="AN537" i="1"/>
  <c r="AN531" i="1"/>
  <c r="AN530" i="1"/>
  <c r="AN521" i="1"/>
  <c r="AN518" i="1"/>
  <c r="AN510" i="1"/>
  <c r="AP510" i="1" s="1"/>
  <c r="AN502" i="1"/>
  <c r="AP502" i="1" s="1"/>
  <c r="AN494" i="1"/>
  <c r="AP494" i="1" s="1"/>
  <c r="AN493" i="1"/>
  <c r="AP493" i="1" s="1"/>
  <c r="AN492" i="1"/>
  <c r="AP492" i="1" s="1"/>
  <c r="AN486" i="1"/>
  <c r="AP486" i="1" s="1"/>
  <c r="AN485" i="1"/>
  <c r="AP485" i="1" s="1"/>
  <c r="AN484" i="1"/>
  <c r="AP484" i="1" s="1"/>
  <c r="AN483" i="1"/>
  <c r="AN482" i="1"/>
  <c r="AP482" i="1" s="1"/>
  <c r="AN481" i="1"/>
  <c r="AP481" i="1" s="1"/>
  <c r="AN479" i="1"/>
  <c r="AP479" i="1" s="1"/>
  <c r="AN478" i="1"/>
  <c r="AP478" i="1" s="1"/>
  <c r="AN467" i="1"/>
  <c r="AN463" i="1"/>
  <c r="AP463" i="1" s="1"/>
  <c r="AN462" i="1"/>
  <c r="AP462" i="1" s="1"/>
  <c r="AN457" i="1"/>
  <c r="AN450" i="1"/>
  <c r="AP450" i="1" s="1"/>
  <c r="AN440" i="1"/>
  <c r="AP440" i="1" s="1"/>
  <c r="AN439" i="1"/>
  <c r="AP439" i="1" s="1"/>
  <c r="AN430" i="1"/>
  <c r="AP430" i="1" s="1"/>
  <c r="AN429" i="1"/>
  <c r="AP429" i="1" s="1"/>
  <c r="AN401" i="1"/>
  <c r="AN397" i="1"/>
  <c r="AP397" i="1" s="1"/>
  <c r="AN396" i="1"/>
  <c r="AP396" i="1" s="1"/>
  <c r="AN392" i="1"/>
  <c r="AP392" i="1" s="1"/>
  <c r="AN385" i="1"/>
  <c r="AN384" i="1"/>
  <c r="AN2464" i="1"/>
  <c r="AP2464" i="1" s="1"/>
  <c r="AN2390" i="1"/>
  <c r="AN2046" i="1"/>
  <c r="AP2046" i="1" s="1"/>
  <c r="AN1660" i="1"/>
  <c r="AN1655" i="1"/>
  <c r="AN1642" i="1"/>
  <c r="AP1642" i="1" s="1"/>
  <c r="AN1531" i="1"/>
  <c r="AP1531" i="1" s="1"/>
  <c r="AN1517" i="1"/>
  <c r="AN1450" i="1"/>
  <c r="AP1450" i="1" s="1"/>
  <c r="AN1428" i="1"/>
  <c r="AN1352" i="1"/>
  <c r="AP1352" i="1" s="1"/>
  <c r="AN1347" i="1"/>
  <c r="AP1347" i="1" s="1"/>
  <c r="AN1342" i="1"/>
  <c r="AP1342" i="1" s="1"/>
  <c r="AN1289" i="1"/>
  <c r="AP1289" i="1" s="1"/>
  <c r="AN1279" i="1"/>
  <c r="AP1279" i="1" s="1"/>
  <c r="AN1270" i="1"/>
  <c r="AP1270" i="1" s="1"/>
  <c r="AN1256" i="1"/>
  <c r="AP1256" i="1" s="1"/>
  <c r="AN1251" i="1"/>
  <c r="AP1251" i="1" s="1"/>
  <c r="AN1242" i="1"/>
  <c r="AP1242" i="1" s="1"/>
  <c r="AN1236" i="1"/>
  <c r="AP1236" i="1" s="1"/>
  <c r="AN1225" i="1"/>
  <c r="AP1225" i="1" s="1"/>
  <c r="AN1188" i="1"/>
  <c r="AP1188" i="1" s="1"/>
  <c r="AN1171" i="1"/>
  <c r="AN1167" i="1"/>
  <c r="AP1167" i="1" s="1"/>
  <c r="AN1165" i="1"/>
  <c r="AP1165" i="1" s="1"/>
  <c r="AN1149" i="1"/>
  <c r="AP1149" i="1" s="1"/>
  <c r="AN1132" i="1"/>
  <c r="AP1132" i="1" s="1"/>
  <c r="AN1108" i="1"/>
  <c r="AN1048" i="1"/>
  <c r="AN1040" i="1"/>
  <c r="AP1040" i="1" s="1"/>
  <c r="AN1038" i="1"/>
  <c r="AP1038" i="1" s="1"/>
  <c r="AN1021" i="1"/>
  <c r="AP1021" i="1" s="1"/>
  <c r="AN1000" i="1"/>
  <c r="AN991" i="1"/>
  <c r="AP991" i="1" s="1"/>
  <c r="AN982" i="1"/>
  <c r="AN972" i="1"/>
  <c r="AP972" i="1" s="1"/>
  <c r="AN960" i="1"/>
  <c r="AN957" i="1"/>
  <c r="AP957" i="1" s="1"/>
  <c r="AN952" i="1"/>
  <c r="AP952" i="1" s="1"/>
  <c r="AN943" i="1"/>
  <c r="AP943" i="1" s="1"/>
  <c r="AN937" i="1"/>
  <c r="AN934" i="1"/>
  <c r="AP934" i="1" s="1"/>
  <c r="AN903" i="1"/>
  <c r="AP903" i="1" s="1"/>
  <c r="AN835" i="1"/>
  <c r="AP835" i="1" s="1"/>
  <c r="AN828" i="1"/>
  <c r="AP828" i="1" s="1"/>
  <c r="AN799" i="1"/>
  <c r="AP799" i="1" s="1"/>
  <c r="AN770" i="1"/>
  <c r="AN764" i="1"/>
  <c r="AN761" i="1"/>
  <c r="AN759" i="1"/>
  <c r="AN755" i="1"/>
  <c r="AN752" i="1"/>
  <c r="AN740" i="1"/>
  <c r="AN737" i="1"/>
  <c r="AN728" i="1"/>
  <c r="AN712" i="1"/>
  <c r="AP712" i="1" s="1"/>
  <c r="AN708" i="1"/>
  <c r="AP708" i="1" s="1"/>
  <c r="AN703" i="1"/>
  <c r="AN697" i="1"/>
  <c r="AN696" i="1"/>
  <c r="AN681" i="1"/>
  <c r="AP681" i="1" s="1"/>
  <c r="AN671" i="1"/>
  <c r="AN663" i="1"/>
  <c r="AN655" i="1"/>
  <c r="AN652" i="1"/>
  <c r="AN646" i="1"/>
  <c r="AN640" i="1"/>
  <c r="AN637" i="1"/>
  <c r="AN621" i="1"/>
  <c r="AN619" i="1"/>
  <c r="AN608" i="1"/>
  <c r="AN584" i="1"/>
  <c r="AP584" i="1" s="1"/>
  <c r="AN581" i="1"/>
  <c r="AN574" i="1"/>
  <c r="AN570" i="1"/>
  <c r="AN568" i="1"/>
  <c r="AN564" i="1"/>
  <c r="AN553" i="1"/>
  <c r="AN545" i="1"/>
  <c r="AN535" i="1"/>
  <c r="AN528" i="1"/>
  <c r="AN515" i="1"/>
  <c r="AN501" i="1"/>
  <c r="AP501" i="1" s="1"/>
  <c r="AN480" i="1"/>
  <c r="AP480" i="1" s="1"/>
  <c r="AN477" i="1"/>
  <c r="AP477" i="1" s="1"/>
  <c r="AN466" i="1"/>
  <c r="AN458" i="1"/>
  <c r="AN456" i="1"/>
  <c r="AP456" i="1" s="1"/>
  <c r="AN446" i="1"/>
  <c r="AP446" i="1" s="1"/>
  <c r="AN437" i="1"/>
  <c r="AN428" i="1"/>
  <c r="AP428" i="1" s="1"/>
  <c r="AN426" i="1"/>
  <c r="AN410" i="1"/>
  <c r="AN406" i="1"/>
  <c r="AN389" i="1"/>
  <c r="AN386" i="1"/>
  <c r="AN1964" i="1"/>
  <c r="AN1820" i="1"/>
  <c r="AN1787" i="1"/>
  <c r="AN1700" i="1"/>
  <c r="AN1483" i="1"/>
  <c r="AP1483" i="1" s="1"/>
  <c r="AN1460" i="1"/>
  <c r="AP1460" i="1" s="1"/>
  <c r="AN1353" i="1"/>
  <c r="AP1353" i="1" s="1"/>
  <c r="AN1339" i="1"/>
  <c r="AP1339" i="1" s="1"/>
  <c r="AN1321" i="1"/>
  <c r="AP1321" i="1" s="1"/>
  <c r="AN1278" i="1"/>
  <c r="AP1278" i="1" s="1"/>
  <c r="AN1245" i="1"/>
  <c r="AP1245" i="1" s="1"/>
  <c r="AN1157" i="1"/>
  <c r="AP1157" i="1" s="1"/>
  <c r="AN1145" i="1"/>
  <c r="AN1138" i="1"/>
  <c r="AP1138" i="1" s="1"/>
  <c r="AN1124" i="1"/>
  <c r="AP1124" i="1" s="1"/>
  <c r="AN1077" i="1"/>
  <c r="AP1077" i="1" s="1"/>
  <c r="AN1069" i="1"/>
  <c r="AP1069" i="1" s="1"/>
  <c r="AN1024" i="1"/>
  <c r="AN1020" i="1"/>
  <c r="AP1020" i="1" s="1"/>
  <c r="AN986" i="1"/>
  <c r="AN978" i="1"/>
  <c r="AN963" i="1"/>
  <c r="AP963" i="1" s="1"/>
  <c r="AN877" i="1"/>
  <c r="AN868" i="1"/>
  <c r="AN829" i="1"/>
  <c r="AP829" i="1" s="1"/>
  <c r="AN805" i="1"/>
  <c r="AP805" i="1" s="1"/>
  <c r="AN787" i="1"/>
  <c r="AP787" i="1" s="1"/>
  <c r="AN779" i="1"/>
  <c r="AN736" i="1"/>
  <c r="AN731" i="1"/>
  <c r="AN719" i="1"/>
  <c r="AP719" i="1" s="1"/>
  <c r="AN711" i="1"/>
  <c r="AP711" i="1" s="1"/>
  <c r="AN706" i="1"/>
  <c r="AP706" i="1" s="1"/>
  <c r="AN691" i="1"/>
  <c r="AP691" i="1" s="1"/>
  <c r="AN670" i="1"/>
  <c r="AN662" i="1"/>
  <c r="AN645" i="1"/>
  <c r="AN632" i="1"/>
  <c r="AN582" i="1"/>
  <c r="AN557" i="1"/>
  <c r="AN551" i="1"/>
  <c r="AN547" i="1"/>
  <c r="AN544" i="1"/>
  <c r="AN505" i="1"/>
  <c r="AP505" i="1" s="1"/>
  <c r="AN470" i="1"/>
  <c r="AP470" i="1" s="1"/>
  <c r="AN465" i="1"/>
  <c r="AN460" i="1"/>
  <c r="AP460" i="1" s="1"/>
  <c r="AN444" i="1"/>
  <c r="AP444" i="1" s="1"/>
  <c r="AN436" i="1"/>
  <c r="AP436" i="1" s="1"/>
  <c r="AN424" i="1"/>
  <c r="AP424" i="1" s="1"/>
  <c r="AN421" i="1"/>
  <c r="AP421" i="1" s="1"/>
  <c r="AN409" i="1"/>
  <c r="AP409" i="1" s="1"/>
  <c r="AN391" i="1"/>
  <c r="AP391" i="1" s="1"/>
  <c r="AN556" i="1"/>
  <c r="AN443" i="1"/>
  <c r="AN423" i="1"/>
  <c r="AP423" i="1" s="1"/>
  <c r="AN420" i="1"/>
  <c r="AN416" i="1"/>
  <c r="AP416" i="1" s="1"/>
  <c r="AN405" i="1"/>
  <c r="AP405" i="1" s="1"/>
  <c r="AN1025" i="1"/>
  <c r="AN964" i="1"/>
  <c r="AN956" i="1"/>
  <c r="AN869" i="1"/>
  <c r="AN814" i="1"/>
  <c r="AP814" i="1" s="1"/>
  <c r="AN806" i="1"/>
  <c r="AP806" i="1" s="1"/>
  <c r="AN798" i="1"/>
  <c r="AP798" i="1" s="1"/>
  <c r="AN782" i="1"/>
  <c r="AN777" i="1"/>
  <c r="AN772" i="1"/>
  <c r="AN758" i="1"/>
  <c r="AN699" i="1"/>
  <c r="AN677" i="1"/>
  <c r="AP677" i="1" s="1"/>
  <c r="AN649" i="1"/>
  <c r="AN591" i="1"/>
  <c r="AN586" i="1"/>
  <c r="AN583" i="1"/>
  <c r="AN566" i="1"/>
  <c r="AN563" i="1"/>
  <c r="AN558" i="1"/>
  <c r="AN552" i="1"/>
  <c r="AN548" i="1"/>
  <c r="AN525" i="1"/>
  <c r="AP525" i="1" s="1"/>
  <c r="AN520" i="1"/>
  <c r="AN514" i="1"/>
  <c r="AN497" i="1"/>
  <c r="AP497" i="1" s="1"/>
  <c r="AN473" i="1"/>
  <c r="AN454" i="1"/>
  <c r="AN445" i="1"/>
  <c r="AP445" i="1" s="1"/>
  <c r="AN433" i="1"/>
  <c r="AP433" i="1" s="1"/>
  <c r="AN418" i="1"/>
  <c r="AP418" i="1" s="1"/>
  <c r="AN407" i="1"/>
  <c r="AP407" i="1" s="1"/>
  <c r="AN399" i="1"/>
  <c r="AP399" i="1" s="1"/>
  <c r="AN394" i="1"/>
  <c r="AP394" i="1" s="1"/>
  <c r="AN1058" i="1"/>
  <c r="AP1058" i="1" s="1"/>
  <c r="AN965" i="1"/>
  <c r="AN895" i="1"/>
  <c r="AP895" i="1" s="1"/>
  <c r="AN831" i="1"/>
  <c r="AP831" i="1" s="1"/>
  <c r="AN825" i="1"/>
  <c r="AP825" i="1" s="1"/>
  <c r="AN794" i="1"/>
  <c r="AN791" i="1"/>
  <c r="AN750" i="1"/>
  <c r="AN723" i="1"/>
  <c r="AN715" i="1"/>
  <c r="AP715" i="1" s="1"/>
  <c r="AN702" i="1"/>
  <c r="AN687" i="1"/>
  <c r="AP687" i="1" s="1"/>
  <c r="AN675" i="1"/>
  <c r="AP675" i="1" s="1"/>
  <c r="AN666" i="1"/>
  <c r="AN653" i="1"/>
  <c r="AN628" i="1"/>
  <c r="AN616" i="1"/>
  <c r="AN594" i="1"/>
  <c r="AN589" i="1"/>
  <c r="AN580" i="1"/>
  <c r="AN567" i="1"/>
  <c r="AN561" i="1"/>
  <c r="AN549" i="1"/>
  <c r="AN526" i="1"/>
  <c r="AP526" i="1" s="1"/>
  <c r="AN523" i="1"/>
  <c r="AN503" i="1"/>
  <c r="AN498" i="1"/>
  <c r="AP498" i="1" s="1"/>
  <c r="AN474" i="1"/>
  <c r="AN434" i="1"/>
  <c r="AP434" i="1" s="1"/>
  <c r="AN419" i="1"/>
  <c r="AP419" i="1" s="1"/>
  <c r="AN415" i="1"/>
  <c r="AP415" i="1" s="1"/>
  <c r="AN400" i="1"/>
  <c r="AP400" i="1" s="1"/>
  <c r="AN1063" i="1"/>
  <c r="AN1035" i="1"/>
  <c r="AN1030" i="1"/>
  <c r="AP1030" i="1" s="1"/>
  <c r="AN1006" i="1"/>
  <c r="AP1006" i="1" s="1"/>
  <c r="AN999" i="1"/>
  <c r="AP999" i="1" s="1"/>
  <c r="AN995" i="1"/>
  <c r="AP995" i="1" s="1"/>
  <c r="AN968" i="1"/>
  <c r="AP968" i="1" s="1"/>
  <c r="AN966" i="1"/>
  <c r="AP966" i="1" s="1"/>
  <c r="AN935" i="1"/>
  <c r="AN836" i="1"/>
  <c r="AP836" i="1" s="1"/>
  <c r="AN763" i="1"/>
  <c r="AN746" i="1"/>
  <c r="AN735" i="1"/>
  <c r="AN718" i="1"/>
  <c r="AN669" i="1"/>
  <c r="AN644" i="1"/>
  <c r="AN610" i="1"/>
  <c r="AN607" i="1"/>
  <c r="AN604" i="1"/>
  <c r="AN601" i="1"/>
  <c r="AN550" i="1"/>
  <c r="AN527" i="1"/>
  <c r="AP527" i="1" s="1"/>
  <c r="AN516" i="1"/>
  <c r="AN504" i="1"/>
  <c r="AN499" i="1"/>
  <c r="AP499" i="1" s="1"/>
  <c r="AN475" i="1"/>
  <c r="AP475" i="1" s="1"/>
  <c r="AN459" i="1"/>
  <c r="AP459" i="1" s="1"/>
  <c r="AN435" i="1"/>
  <c r="AP435" i="1" s="1"/>
  <c r="AN382" i="1"/>
  <c r="BA186" i="1"/>
  <c r="BC186" i="1" s="1"/>
  <c r="BA202" i="1"/>
  <c r="BA113" i="1"/>
  <c r="BC113" i="1" s="1"/>
  <c r="BA360" i="1"/>
  <c r="BC360" i="1" s="1"/>
  <c r="BA33" i="1"/>
  <c r="BA229" i="1"/>
  <c r="BA152" i="1"/>
  <c r="BC152" i="1" s="1"/>
  <c r="BA106" i="1"/>
  <c r="BC106" i="1" s="1"/>
  <c r="BA155" i="1"/>
  <c r="BC155" i="1" s="1"/>
  <c r="BA124" i="1"/>
  <c r="BA325" i="1"/>
  <c r="BC325" i="1" s="1"/>
  <c r="AW138" i="1"/>
  <c r="AX138" i="1"/>
  <c r="AZ138" i="1" s="1"/>
  <c r="AA151" i="1"/>
  <c r="AH151" i="1" s="1"/>
  <c r="AA352" i="1"/>
  <c r="AH352" i="1" s="1"/>
  <c r="AA303" i="1"/>
  <c r="AH303" i="1" s="1"/>
  <c r="AW217" i="1"/>
  <c r="AX217" i="1"/>
  <c r="BA217" i="1" s="1"/>
  <c r="AA108" i="1"/>
  <c r="AH108" i="1" s="1"/>
  <c r="AA93" i="1"/>
  <c r="AH93" i="1" s="1"/>
  <c r="AA71" i="1"/>
  <c r="AU71" i="1"/>
  <c r="AW48" i="1"/>
  <c r="AX48" i="1"/>
  <c r="AW28" i="1"/>
  <c r="AX28" i="1"/>
  <c r="AZ28" i="1" s="1"/>
  <c r="AA372" i="1"/>
  <c r="AH372" i="1" s="1"/>
  <c r="AX340" i="1"/>
  <c r="AZ340" i="1" s="1"/>
  <c r="AW340" i="1"/>
  <c r="AA329" i="1"/>
  <c r="AH329" i="1" s="1"/>
  <c r="AA326" i="1"/>
  <c r="AH326" i="1" s="1"/>
  <c r="AA308" i="1"/>
  <c r="AH308" i="1" s="1"/>
  <c r="AW305" i="1"/>
  <c r="AX305" i="1"/>
  <c r="AA302" i="1"/>
  <c r="AH302" i="1" s="1"/>
  <c r="AW296" i="1"/>
  <c r="AX296" i="1"/>
  <c r="AZ296" i="1" s="1"/>
  <c r="AW292" i="1"/>
  <c r="AX292" i="1"/>
  <c r="AZ292" i="1" s="1"/>
  <c r="AW271" i="1"/>
  <c r="AX271" i="1"/>
  <c r="AZ271" i="1" s="1"/>
  <c r="AW260" i="1"/>
  <c r="AX260" i="1"/>
  <c r="AZ260" i="1" s="1"/>
  <c r="AW248" i="1"/>
  <c r="AX248" i="1"/>
  <c r="AA246" i="1"/>
  <c r="AH246" i="1" s="1"/>
  <c r="AA241" i="1"/>
  <c r="AH241" i="1" s="1"/>
  <c r="AA196" i="1"/>
  <c r="AH196" i="1" s="1"/>
  <c r="AX184" i="1"/>
  <c r="AZ184" i="1" s="1"/>
  <c r="AW184" i="1"/>
  <c r="AW154" i="1"/>
  <c r="AX154" i="1"/>
  <c r="AW126" i="1"/>
  <c r="AX126" i="1"/>
  <c r="AZ126" i="1" s="1"/>
  <c r="AW115" i="1"/>
  <c r="AX115" i="1"/>
  <c r="AZ115" i="1" s="1"/>
  <c r="AW91" i="1"/>
  <c r="AX91" i="1"/>
  <c r="AZ91" i="1" s="1"/>
  <c r="AA81" i="1"/>
  <c r="AH81" i="1" s="1"/>
  <c r="AX359" i="1"/>
  <c r="AW359" i="1"/>
  <c r="AW342" i="1"/>
  <c r="AX342" i="1"/>
  <c r="AA337" i="1"/>
  <c r="AH337" i="1" s="1"/>
  <c r="AA331" i="1"/>
  <c r="AH331" i="1" s="1"/>
  <c r="AA311" i="1"/>
  <c r="AH311" i="1" s="1"/>
  <c r="AW294" i="1"/>
  <c r="AX294" i="1"/>
  <c r="AW290" i="1"/>
  <c r="AX290" i="1"/>
  <c r="BA290" i="1" s="1"/>
  <c r="BC290" i="1" s="1"/>
  <c r="AA285" i="1"/>
  <c r="AH285" i="1" s="1"/>
  <c r="AA283" i="1"/>
  <c r="AH283" i="1" s="1"/>
  <c r="AW280" i="1"/>
  <c r="AX280" i="1"/>
  <c r="AZ280" i="1" s="1"/>
  <c r="AW278" i="1"/>
  <c r="AX278" i="1"/>
  <c r="BA278" i="1" s="1"/>
  <c r="AX243" i="1"/>
  <c r="AZ243" i="1" s="1"/>
  <c r="AW243" i="1"/>
  <c r="AX237" i="1"/>
  <c r="AZ237" i="1" s="1"/>
  <c r="AW237" i="1"/>
  <c r="AA235" i="1"/>
  <c r="AH235" i="1" s="1"/>
  <c r="AA232" i="1"/>
  <c r="AH232" i="1" s="1"/>
  <c r="AA210" i="1"/>
  <c r="AH210" i="1" s="1"/>
  <c r="AA207" i="1"/>
  <c r="AH207" i="1" s="1"/>
  <c r="AW189" i="1"/>
  <c r="AX189" i="1"/>
  <c r="AZ189" i="1" s="1"/>
  <c r="AX180" i="1"/>
  <c r="AZ180" i="1" s="1"/>
  <c r="AW180" i="1"/>
  <c r="AA178" i="1"/>
  <c r="AH178" i="1" s="1"/>
  <c r="AA166" i="1"/>
  <c r="AH166" i="1" s="1"/>
  <c r="AA160" i="1"/>
  <c r="AH160" i="1" s="1"/>
  <c r="AA158" i="1"/>
  <c r="AH158" i="1" s="1"/>
  <c r="AX151" i="1"/>
  <c r="AZ151" i="1" s="1"/>
  <c r="AW151" i="1"/>
  <c r="AW145" i="1"/>
  <c r="AX145" i="1"/>
  <c r="AZ145" i="1" s="1"/>
  <c r="AW136" i="1"/>
  <c r="AX136" i="1"/>
  <c r="AZ136" i="1" s="1"/>
  <c r="AW134" i="1"/>
  <c r="AX134" i="1"/>
  <c r="AZ134" i="1" s="1"/>
  <c r="AW129" i="1"/>
  <c r="AX129" i="1"/>
  <c r="AZ129" i="1" s="1"/>
  <c r="AY128" i="1"/>
  <c r="AA344" i="1"/>
  <c r="AH344" i="1" s="1"/>
  <c r="AA291" i="1"/>
  <c r="AH291" i="1" s="1"/>
  <c r="AA29" i="1"/>
  <c r="AH29" i="1" s="1"/>
  <c r="AA100" i="1"/>
  <c r="AH100" i="1" s="1"/>
  <c r="AW12" i="1"/>
  <c r="AX12" i="1"/>
  <c r="AA274" i="1"/>
  <c r="AH274" i="1" s="1"/>
  <c r="AW221" i="1"/>
  <c r="AX221" i="1"/>
  <c r="BA221" i="1" s="1"/>
  <c r="AA191" i="1"/>
  <c r="AH191" i="1" s="1"/>
  <c r="AW14" i="1"/>
  <c r="AX14" i="1"/>
  <c r="AZ14" i="1" s="1"/>
  <c r="AA123" i="1"/>
  <c r="AH123" i="1" s="1"/>
  <c r="AA66" i="1"/>
  <c r="AH66" i="1" s="1"/>
  <c r="AA21" i="1"/>
  <c r="AH21" i="1" s="1"/>
  <c r="AA18" i="1"/>
  <c r="AH18" i="1" s="1"/>
  <c r="AY230" i="1"/>
  <c r="AA229" i="1"/>
  <c r="AH229" i="1" s="1"/>
  <c r="AA193" i="1"/>
  <c r="AH193" i="1" s="1"/>
  <c r="AX142" i="1"/>
  <c r="AZ142" i="1" s="1"/>
  <c r="AW142" i="1"/>
  <c r="AA68" i="1"/>
  <c r="AH68" i="1" s="1"/>
  <c r="AA12" i="1"/>
  <c r="AH12" i="1" s="1"/>
  <c r="AX50" i="1"/>
  <c r="AW50" i="1"/>
  <c r="AX320" i="1"/>
  <c r="AZ320" i="1" s="1"/>
  <c r="AW320" i="1"/>
  <c r="AA124" i="1"/>
  <c r="AH124" i="1" s="1"/>
  <c r="AW38" i="1"/>
  <c r="AX38" i="1"/>
  <c r="AA215" i="1"/>
  <c r="AH215" i="1" s="1"/>
  <c r="AW212" i="1"/>
  <c r="AX212" i="1"/>
  <c r="AZ212" i="1" s="1"/>
  <c r="AA86" i="1"/>
  <c r="AH86" i="1" s="1"/>
  <c r="AX84" i="1"/>
  <c r="AZ84" i="1" s="1"/>
  <c r="AW84" i="1"/>
  <c r="AA188" i="1"/>
  <c r="AH188" i="1" s="1"/>
  <c r="AA106" i="1"/>
  <c r="AH106" i="1" s="1"/>
  <c r="AA94" i="1"/>
  <c r="AH94" i="1" s="1"/>
  <c r="AW73" i="1"/>
  <c r="AX73" i="1"/>
  <c r="AA51" i="1"/>
  <c r="AH51" i="1" s="1"/>
  <c r="AA42" i="1"/>
  <c r="AH42" i="1" s="1"/>
  <c r="AA346" i="1"/>
  <c r="AH346" i="1" s="1"/>
  <c r="AA336" i="1"/>
  <c r="AH336" i="1" s="1"/>
  <c r="AA325" i="1"/>
  <c r="AH325" i="1" s="1"/>
  <c r="AY154" i="1"/>
  <c r="AA370" i="1"/>
  <c r="AH370" i="1" s="1"/>
  <c r="AW318" i="1"/>
  <c r="AX318" i="1"/>
  <c r="AW310" i="1"/>
  <c r="AX310" i="1"/>
  <c r="AW289" i="1"/>
  <c r="AX289" i="1"/>
  <c r="AZ289" i="1" s="1"/>
  <c r="AW276" i="1"/>
  <c r="AX276" i="1"/>
  <c r="AA163" i="1"/>
  <c r="AH163" i="1" s="1"/>
  <c r="AA153" i="1"/>
  <c r="AH153" i="1" s="1"/>
  <c r="AW148" i="1"/>
  <c r="AX148" i="1"/>
  <c r="AZ148" i="1" s="1"/>
  <c r="AX139" i="1"/>
  <c r="AZ139" i="1" s="1"/>
  <c r="AW139" i="1"/>
  <c r="AA137" i="1"/>
  <c r="AH137" i="1" s="1"/>
  <c r="AW131" i="1"/>
  <c r="AX131" i="1"/>
  <c r="AZ131" i="1" s="1"/>
  <c r="AW125" i="1"/>
  <c r="AX125" i="1"/>
  <c r="AZ125" i="1" s="1"/>
  <c r="AW36" i="1"/>
  <c r="AX36" i="1"/>
  <c r="AW34" i="1"/>
  <c r="AX34" i="1"/>
  <c r="AA26" i="1"/>
  <c r="AH26" i="1" s="1"/>
  <c r="AX16" i="1"/>
  <c r="AW16" i="1"/>
  <c r="AX13" i="1"/>
  <c r="AW13" i="1"/>
  <c r="AA30" i="1"/>
  <c r="AH30" i="1" s="1"/>
  <c r="AX274" i="1"/>
  <c r="AW274" i="1"/>
  <c r="AW374" i="1"/>
  <c r="AX374" i="1"/>
  <c r="AA255" i="1"/>
  <c r="AH255" i="1" s="1"/>
  <c r="AW377" i="1"/>
  <c r="AX377" i="1"/>
  <c r="AW362" i="1"/>
  <c r="AX362" i="1"/>
  <c r="AZ362" i="1" s="1"/>
  <c r="AA268" i="1"/>
  <c r="AH268" i="1" s="1"/>
  <c r="AA122" i="1"/>
  <c r="AH122" i="1" s="1"/>
  <c r="AW117" i="1"/>
  <c r="AX117" i="1"/>
  <c r="AZ117" i="1" s="1"/>
  <c r="AA264" i="1"/>
  <c r="AH264" i="1" s="1"/>
  <c r="AA258" i="1"/>
  <c r="AH258" i="1" s="1"/>
  <c r="AA240" i="1"/>
  <c r="AH240" i="1" s="1"/>
  <c r="AA120" i="1"/>
  <c r="AH120" i="1" s="1"/>
  <c r="AX109" i="1"/>
  <c r="AZ109" i="1" s="1"/>
  <c r="AW109" i="1"/>
  <c r="AA206" i="1"/>
  <c r="AH206" i="1" s="1"/>
  <c r="AW197" i="1"/>
  <c r="AX197" i="1"/>
  <c r="BA197" i="1" s="1"/>
  <c r="AA186" i="1"/>
  <c r="AH186" i="1" s="1"/>
  <c r="AW107" i="1"/>
  <c r="AX107" i="1"/>
  <c r="AW76" i="1"/>
  <c r="AX76" i="1"/>
  <c r="AW99" i="1"/>
  <c r="AX99" i="1"/>
  <c r="AZ99" i="1" s="1"/>
  <c r="AA96" i="1"/>
  <c r="AH96" i="1" s="1"/>
  <c r="AA63" i="1"/>
  <c r="AH63" i="1" s="1"/>
  <c r="AA49" i="1"/>
  <c r="AA201" i="1"/>
  <c r="AH201" i="1" s="1"/>
  <c r="AA190" i="1"/>
  <c r="AH190" i="1" s="1"/>
  <c r="AW94" i="1"/>
  <c r="AX94" i="1"/>
  <c r="AZ94" i="1" s="1"/>
  <c r="AW74" i="1"/>
  <c r="AX74" i="1"/>
  <c r="AZ74" i="1" s="1"/>
  <c r="AW47" i="1"/>
  <c r="AX47" i="1"/>
  <c r="AA41" i="1"/>
  <c r="AW336" i="1"/>
  <c r="AX336" i="1"/>
  <c r="AA335" i="1"/>
  <c r="AH335" i="1" s="1"/>
  <c r="AA345" i="1"/>
  <c r="AH345" i="1" s="1"/>
  <c r="AA368" i="1"/>
  <c r="AH368" i="1" s="1"/>
  <c r="AA121" i="1"/>
  <c r="AH121" i="1" s="1"/>
  <c r="AA351" i="1"/>
  <c r="AH351" i="1" s="1"/>
  <c r="AY39" i="1"/>
  <c r="AA251" i="1"/>
  <c r="AH251" i="1" s="1"/>
  <c r="BA295" i="1"/>
  <c r="AZ140" i="1"/>
  <c r="AZ86" i="1"/>
  <c r="BA70" i="1"/>
  <c r="BC70" i="1" s="1"/>
  <c r="BA25" i="1"/>
  <c r="BC25" i="1" s="1"/>
  <c r="AZ309" i="1"/>
  <c r="BA378" i="1"/>
  <c r="BC378" i="1" s="1"/>
  <c r="BA265" i="1"/>
  <c r="BA250" i="1"/>
  <c r="BA227" i="1"/>
  <c r="BC227" i="1" s="1"/>
  <c r="AZ186" i="1"/>
  <c r="AZ370" i="1"/>
  <c r="BA306" i="1"/>
  <c r="BA225" i="1"/>
  <c r="AZ122" i="1"/>
  <c r="BA312" i="1"/>
  <c r="BC312" i="1" s="1"/>
  <c r="AZ114" i="1"/>
  <c r="BA264" i="1"/>
  <c r="BC264" i="1" s="1"/>
  <c r="AZ220" i="1"/>
  <c r="AA225" i="1"/>
  <c r="AH225" i="1" s="1"/>
  <c r="AW46" i="1"/>
  <c r="AX46" i="1"/>
  <c r="AA98" i="1"/>
  <c r="AH98" i="1" s="1"/>
  <c r="AW89" i="1"/>
  <c r="AX89" i="1"/>
  <c r="BA89" i="1" s="1"/>
  <c r="AW81" i="1"/>
  <c r="AX81" i="1"/>
  <c r="AZ81" i="1" s="1"/>
  <c r="AA288" i="1"/>
  <c r="AH288" i="1" s="1"/>
  <c r="AX259" i="1"/>
  <c r="AZ259" i="1" s="1"/>
  <c r="AW259" i="1"/>
  <c r="AA212" i="1"/>
  <c r="AH212" i="1" s="1"/>
  <c r="AA180" i="1"/>
  <c r="AH180" i="1" s="1"/>
  <c r="AA143" i="1"/>
  <c r="AH143" i="1" s="1"/>
  <c r="AY135" i="1"/>
  <c r="AW83" i="1"/>
  <c r="AX83" i="1"/>
  <c r="AZ83" i="1" s="1"/>
  <c r="AX381" i="1"/>
  <c r="AZ381" i="1" s="1"/>
  <c r="AW381" i="1"/>
  <c r="AW357" i="1"/>
  <c r="AX357" i="1"/>
  <c r="AZ357" i="1" s="1"/>
  <c r="AA156" i="1"/>
  <c r="AH156" i="1" s="1"/>
  <c r="AX332" i="1"/>
  <c r="AW332" i="1"/>
  <c r="AY167" i="1"/>
  <c r="AW302" i="1"/>
  <c r="AX302" i="1"/>
  <c r="AA297" i="1"/>
  <c r="AH297" i="1" s="1"/>
  <c r="AX183" i="1"/>
  <c r="AW183" i="1"/>
  <c r="AW108" i="1"/>
  <c r="AX108" i="1"/>
  <c r="AZ108" i="1" s="1"/>
  <c r="AW93" i="1"/>
  <c r="AX93" i="1"/>
  <c r="BA93" i="1" s="1"/>
  <c r="BC93" i="1" s="1"/>
  <c r="AX71" i="1"/>
  <c r="AZ71" i="1" s="1"/>
  <c r="AW71" i="1"/>
  <c r="AA25" i="1"/>
  <c r="AA381" i="1"/>
  <c r="AH381" i="1" s="1"/>
  <c r="AA340" i="1"/>
  <c r="AH340" i="1" s="1"/>
  <c r="AA328" i="1"/>
  <c r="AH328" i="1" s="1"/>
  <c r="AX326" i="1"/>
  <c r="AW326" i="1"/>
  <c r="AW308" i="1"/>
  <c r="AX308" i="1"/>
  <c r="AZ308" i="1" s="1"/>
  <c r="AA304" i="1"/>
  <c r="AH304" i="1" s="1"/>
  <c r="AX301" i="1"/>
  <c r="AW301" i="1"/>
  <c r="AA287" i="1"/>
  <c r="AH287" i="1" s="1"/>
  <c r="AW266" i="1"/>
  <c r="AX266" i="1"/>
  <c r="AA260" i="1"/>
  <c r="AH260" i="1" s="1"/>
  <c r="AA247" i="1"/>
  <c r="AH247" i="1" s="1"/>
  <c r="AW241" i="1"/>
  <c r="AX241" i="1"/>
  <c r="AZ241" i="1" s="1"/>
  <c r="AA205" i="1"/>
  <c r="AH205" i="1" s="1"/>
  <c r="AA184" i="1"/>
  <c r="AH184" i="1" s="1"/>
  <c r="AX116" i="1"/>
  <c r="AZ116" i="1" s="1"/>
  <c r="AW116" i="1"/>
  <c r="AW97" i="1"/>
  <c r="AX97" i="1"/>
  <c r="AZ97" i="1" s="1"/>
  <c r="AX90" i="1"/>
  <c r="AZ90" i="1" s="1"/>
  <c r="AW90" i="1"/>
  <c r="AW366" i="1"/>
  <c r="AX366" i="1"/>
  <c r="AW358" i="1"/>
  <c r="AX358" i="1"/>
  <c r="AW356" i="1"/>
  <c r="AX356" i="1"/>
  <c r="AZ356" i="1" s="1"/>
  <c r="AA342" i="1"/>
  <c r="AH342" i="1" s="1"/>
  <c r="AW337" i="1"/>
  <c r="AX337" i="1"/>
  <c r="AZ337" i="1" s="1"/>
  <c r="AW333" i="1"/>
  <c r="AX333" i="1"/>
  <c r="AZ333" i="1" s="1"/>
  <c r="AW331" i="1"/>
  <c r="AX331" i="1"/>
  <c r="AZ331" i="1" s="1"/>
  <c r="AX317" i="1"/>
  <c r="AW317" i="1"/>
  <c r="AW299" i="1"/>
  <c r="AX299" i="1"/>
  <c r="AX285" i="1"/>
  <c r="AZ285" i="1" s="1"/>
  <c r="AW285" i="1"/>
  <c r="AW283" i="1"/>
  <c r="AX283" i="1"/>
  <c r="AZ283" i="1" s="1"/>
  <c r="AA280" i="1"/>
  <c r="AH280" i="1" s="1"/>
  <c r="AA277" i="1"/>
  <c r="AH277" i="1" s="1"/>
  <c r="AW236" i="1"/>
  <c r="AX236" i="1"/>
  <c r="AA234" i="1"/>
  <c r="AH234" i="1" s="1"/>
  <c r="AS234" i="1" s="1"/>
  <c r="AW232" i="1"/>
  <c r="AX232" i="1"/>
  <c r="AZ232" i="1" s="1"/>
  <c r="AA211" i="1"/>
  <c r="AH211" i="1" s="1"/>
  <c r="AA209" i="1"/>
  <c r="AH209" i="1" s="1"/>
  <c r="AW207" i="1"/>
  <c r="AX207" i="1"/>
  <c r="AZ207" i="1" s="1"/>
  <c r="AA189" i="1"/>
  <c r="AH189" i="1" s="1"/>
  <c r="AA179" i="1"/>
  <c r="AH179" i="1" s="1"/>
  <c r="AW167" i="1"/>
  <c r="AX167" i="1"/>
  <c r="AW159" i="1"/>
  <c r="AX159" i="1"/>
  <c r="AZ159" i="1" s="1"/>
  <c r="AX157" i="1"/>
  <c r="AZ157" i="1" s="1"/>
  <c r="AW157" i="1"/>
  <c r="AA145" i="1"/>
  <c r="AH145" i="1" s="1"/>
  <c r="AX141" i="1"/>
  <c r="AZ141" i="1" s="1"/>
  <c r="AW141" i="1"/>
  <c r="AA136" i="1"/>
  <c r="AH136" i="1" s="1"/>
  <c r="AW95" i="1"/>
  <c r="AX95" i="1"/>
  <c r="AZ95" i="1" s="1"/>
  <c r="AA79" i="1"/>
  <c r="AH79" i="1" s="1"/>
  <c r="AX72" i="1"/>
  <c r="AW72" i="1"/>
  <c r="AW44" i="1"/>
  <c r="AX44" i="1"/>
  <c r="AZ44" i="1" s="1"/>
  <c r="AA224" i="1"/>
  <c r="AH224" i="1" s="1"/>
  <c r="AA378" i="1"/>
  <c r="AH378" i="1" s="1"/>
  <c r="AA31" i="1"/>
  <c r="AA238" i="1"/>
  <c r="AH238" i="1" s="1"/>
  <c r="AW187" i="1"/>
  <c r="AX187" i="1"/>
  <c r="AZ187" i="1" s="1"/>
  <c r="AA131" i="1"/>
  <c r="AH131" i="1" s="1"/>
  <c r="AA47" i="1"/>
  <c r="AH47" i="1" s="1"/>
  <c r="AW371" i="1"/>
  <c r="AX371" i="1"/>
  <c r="AZ371" i="1" s="1"/>
  <c r="AW65" i="1"/>
  <c r="AX65" i="1"/>
  <c r="AA17" i="1"/>
  <c r="AA195" i="1"/>
  <c r="AH195" i="1" s="1"/>
  <c r="AW228" i="1"/>
  <c r="AX228" i="1"/>
  <c r="AZ228" i="1" s="1"/>
  <c r="AW363" i="1"/>
  <c r="AX363" i="1"/>
  <c r="AW319" i="1"/>
  <c r="AX319" i="1"/>
  <c r="AW215" i="1"/>
  <c r="AX215" i="1"/>
  <c r="AZ215" i="1" s="1"/>
  <c r="AA261" i="1"/>
  <c r="AH261" i="1" s="1"/>
  <c r="AW85" i="1"/>
  <c r="AX85" i="1"/>
  <c r="AZ85" i="1" s="1"/>
  <c r="AA83" i="1"/>
  <c r="AH83" i="1" s="1"/>
  <c r="AA213" i="1"/>
  <c r="AH213" i="1" s="1"/>
  <c r="AY205" i="1"/>
  <c r="AY163" i="1"/>
  <c r="AA187" i="1"/>
  <c r="AH187" i="1" s="1"/>
  <c r="AA105" i="1"/>
  <c r="AH105" i="1" s="1"/>
  <c r="AA77" i="1"/>
  <c r="AH77" i="1" s="1"/>
  <c r="AW56" i="1"/>
  <c r="AX56" i="1"/>
  <c r="AW51" i="1"/>
  <c r="AX51" i="1"/>
  <c r="AZ51" i="1" s="1"/>
  <c r="AW40" i="1"/>
  <c r="AX40" i="1"/>
  <c r="AW349" i="1"/>
  <c r="AX349" i="1"/>
  <c r="AZ349" i="1" s="1"/>
  <c r="AW345" i="1"/>
  <c r="AX345" i="1"/>
  <c r="AZ345" i="1" s="1"/>
  <c r="AW335" i="1"/>
  <c r="AX335" i="1"/>
  <c r="AZ335" i="1" s="1"/>
  <c r="AW369" i="1"/>
  <c r="AX369" i="1"/>
  <c r="AA309" i="1"/>
  <c r="AH309" i="1" s="1"/>
  <c r="AA286" i="1"/>
  <c r="AH286" i="1" s="1"/>
  <c r="AA276" i="1"/>
  <c r="AH276" i="1" s="1"/>
  <c r="AW163" i="1"/>
  <c r="AX163" i="1"/>
  <c r="AA152" i="1"/>
  <c r="AH152" i="1" s="1"/>
  <c r="AA148" i="1"/>
  <c r="AH148" i="1" s="1"/>
  <c r="AA139" i="1"/>
  <c r="AH139" i="1" s="1"/>
  <c r="AA133" i="1"/>
  <c r="AH133" i="1" s="1"/>
  <c r="AW128" i="1"/>
  <c r="AX128" i="1"/>
  <c r="AA35" i="1"/>
  <c r="AA33" i="1"/>
  <c r="AH33" i="1" s="1"/>
  <c r="AA23" i="1"/>
  <c r="AW15" i="1"/>
  <c r="AX15" i="1"/>
  <c r="AA13" i="1"/>
  <c r="AH13" i="1" s="1"/>
  <c r="AA263" i="1"/>
  <c r="AH263" i="1" s="1"/>
  <c r="AA380" i="1"/>
  <c r="AH380" i="1" s="1"/>
  <c r="AW376" i="1"/>
  <c r="AX376" i="1"/>
  <c r="AZ376" i="1" s="1"/>
  <c r="AA353" i="1"/>
  <c r="AH353" i="1" s="1"/>
  <c r="AW263" i="1"/>
  <c r="AX263" i="1"/>
  <c r="AZ263" i="1" s="1"/>
  <c r="AA226" i="1"/>
  <c r="AH226" i="1" s="1"/>
  <c r="AA111" i="1"/>
  <c r="AH111" i="1" s="1"/>
  <c r="AW262" i="1"/>
  <c r="AX262" i="1"/>
  <c r="AW257" i="1"/>
  <c r="AX257" i="1"/>
  <c r="AZ257" i="1" s="1"/>
  <c r="AX238" i="1"/>
  <c r="BA238" i="1" s="1"/>
  <c r="BC238" i="1" s="1"/>
  <c r="AW238" i="1"/>
  <c r="AA118" i="1"/>
  <c r="AH118" i="1" s="1"/>
  <c r="AW206" i="1"/>
  <c r="AX206" i="1"/>
  <c r="AZ206" i="1" s="1"/>
  <c r="AW105" i="1"/>
  <c r="AX105" i="1"/>
  <c r="AZ105" i="1" s="1"/>
  <c r="AW64" i="1"/>
  <c r="AX64" i="1"/>
  <c r="AZ64" i="1" s="1"/>
  <c r="AA199" i="1"/>
  <c r="AH199" i="1" s="1"/>
  <c r="AW104" i="1"/>
  <c r="AX104" i="1"/>
  <c r="AZ104" i="1" s="1"/>
  <c r="AW78" i="1"/>
  <c r="AX78" i="1"/>
  <c r="AZ78" i="1" s="1"/>
  <c r="AX60" i="1"/>
  <c r="AZ60" i="1" s="1"/>
  <c r="AW60" i="1"/>
  <c r="AW80" i="1"/>
  <c r="AX80" i="1"/>
  <c r="AZ80" i="1" s="1"/>
  <c r="AX198" i="1"/>
  <c r="AZ198" i="1" s="1"/>
  <c r="AW198" i="1"/>
  <c r="AA89" i="1"/>
  <c r="AH89" i="1" s="1"/>
  <c r="AX62" i="1"/>
  <c r="AZ62" i="1" s="1"/>
  <c r="AW62" i="1"/>
  <c r="AX45" i="1"/>
  <c r="AW45" i="1"/>
  <c r="AA343" i="1"/>
  <c r="AH343" i="1" s="1"/>
  <c r="AW354" i="1"/>
  <c r="AX354" i="1"/>
  <c r="AZ354" i="1" s="1"/>
  <c r="AY294" i="1"/>
  <c r="AA10" i="1"/>
  <c r="AH10" i="1" s="1"/>
  <c r="AW10" i="1"/>
  <c r="AX10" i="1"/>
  <c r="AA365" i="1"/>
  <c r="AH365" i="1" s="1"/>
  <c r="AA147" i="1"/>
  <c r="AH147" i="1" s="1"/>
  <c r="AW121" i="1"/>
  <c r="AX121" i="1"/>
  <c r="AA306" i="1"/>
  <c r="AH306" i="1" s="1"/>
  <c r="AW253" i="1"/>
  <c r="AX253" i="1"/>
  <c r="AZ253" i="1" s="1"/>
  <c r="AA250" i="1"/>
  <c r="AH250" i="1" s="1"/>
  <c r="AW251" i="1"/>
  <c r="AX251" i="1"/>
  <c r="AA256" i="1"/>
  <c r="AH256" i="1" s="1"/>
  <c r="BA252" i="1"/>
  <c r="BC252" i="1" s="1"/>
  <c r="BA143" i="1"/>
  <c r="BC143" i="1" s="1"/>
  <c r="BA140" i="1"/>
  <c r="AZ133" i="1"/>
  <c r="AZ70" i="1"/>
  <c r="BA27" i="1"/>
  <c r="BA380" i="1"/>
  <c r="AZ378" i="1"/>
  <c r="BA269" i="1"/>
  <c r="BA147" i="1"/>
  <c r="BC147" i="1" s="1"/>
  <c r="BA123" i="1"/>
  <c r="BC123" i="1" s="1"/>
  <c r="AZ306" i="1"/>
  <c r="AZ225" i="1"/>
  <c r="AZ162" i="1"/>
  <c r="BA23" i="1"/>
  <c r="BC23" i="1" s="1"/>
  <c r="BA153" i="1"/>
  <c r="BC153" i="1" s="1"/>
  <c r="AW199" i="1"/>
  <c r="AX199" i="1"/>
  <c r="AZ199" i="1" s="1"/>
  <c r="AA278" i="1"/>
  <c r="AH278" i="1" s="1"/>
  <c r="AA242" i="1"/>
  <c r="AH242" i="1" s="1"/>
  <c r="AA22" i="1"/>
  <c r="AW158" i="1"/>
  <c r="AX158" i="1"/>
  <c r="AZ158" i="1" s="1"/>
  <c r="AA334" i="1"/>
  <c r="AH334" i="1" s="1"/>
  <c r="AW255" i="1"/>
  <c r="AX255" i="1"/>
  <c r="AZ255" i="1" s="1"/>
  <c r="AA202" i="1"/>
  <c r="AH202" i="1" s="1"/>
  <c r="AW300" i="1"/>
  <c r="AX300" i="1"/>
  <c r="AZ300" i="1" s="1"/>
  <c r="AA208" i="1"/>
  <c r="AH208" i="1" s="1"/>
  <c r="AA88" i="1"/>
  <c r="AH88" i="1" s="1"/>
  <c r="AA305" i="1"/>
  <c r="AH305" i="1" s="1"/>
  <c r="AW267" i="1"/>
  <c r="AX267" i="1"/>
  <c r="AA227" i="1"/>
  <c r="AH227" i="1" s="1"/>
  <c r="AA218" i="1"/>
  <c r="AH218" i="1" s="1"/>
  <c r="AA95" i="1"/>
  <c r="AH95" i="1" s="1"/>
  <c r="AA321" i="1"/>
  <c r="AH321" i="1" s="1"/>
  <c r="AA315" i="1"/>
  <c r="AH315" i="1" s="1"/>
  <c r="AW161" i="1"/>
  <c r="AX161" i="1"/>
  <c r="AZ161" i="1" s="1"/>
  <c r="AW328" i="1"/>
  <c r="AX328" i="1"/>
  <c r="AA319" i="1"/>
  <c r="AH319" i="1" s="1"/>
  <c r="AA165" i="1"/>
  <c r="AH165" i="1" s="1"/>
  <c r="AW230" i="1"/>
  <c r="AX230" i="1"/>
  <c r="AA200" i="1"/>
  <c r="AH200" i="1" s="1"/>
  <c r="AA183" i="1"/>
  <c r="AH183" i="1" s="1"/>
  <c r="AW102" i="1"/>
  <c r="AX102" i="1"/>
  <c r="AZ102" i="1" s="1"/>
  <c r="AA53" i="1"/>
  <c r="AH53" i="1" s="1"/>
  <c r="AA24" i="1"/>
  <c r="AH24" i="1" s="1"/>
  <c r="AW110" i="1"/>
  <c r="AX110" i="1"/>
  <c r="AZ110" i="1" s="1"/>
  <c r="AX18" i="1"/>
  <c r="AW18" i="1"/>
  <c r="AW364" i="1"/>
  <c r="AX364" i="1"/>
  <c r="AZ364" i="1" s="1"/>
  <c r="AX355" i="1"/>
  <c r="AW355" i="1"/>
  <c r="AW334" i="1"/>
  <c r="AX334" i="1"/>
  <c r="AA327" i="1"/>
  <c r="AH327" i="1" s="1"/>
  <c r="AW307" i="1"/>
  <c r="AX307" i="1"/>
  <c r="AX304" i="1"/>
  <c r="AZ304" i="1" s="1"/>
  <c r="AW304" i="1"/>
  <c r="AA301" i="1"/>
  <c r="AH301" i="1" s="1"/>
  <c r="AW287" i="1"/>
  <c r="AX287" i="1"/>
  <c r="AZ287" i="1" s="1"/>
  <c r="AA266" i="1"/>
  <c r="AH266" i="1" s="1"/>
  <c r="AW247" i="1"/>
  <c r="AX247" i="1"/>
  <c r="AZ247" i="1" s="1"/>
  <c r="AW216" i="1"/>
  <c r="AX216" i="1"/>
  <c r="AZ216" i="1" s="1"/>
  <c r="AY213" i="1"/>
  <c r="AW205" i="1"/>
  <c r="AX205" i="1"/>
  <c r="AA185" i="1"/>
  <c r="AH185" i="1" s="1"/>
  <c r="AW182" i="1"/>
  <c r="AX182" i="1"/>
  <c r="AZ182" i="1" s="1"/>
  <c r="AA130" i="1"/>
  <c r="AH130" i="1" s="1"/>
  <c r="AA127" i="1"/>
  <c r="AH127" i="1" s="1"/>
  <c r="AA116" i="1"/>
  <c r="AH116" i="1" s="1"/>
  <c r="AA97" i="1"/>
  <c r="AH97" i="1" s="1"/>
  <c r="AX92" i="1"/>
  <c r="AZ92" i="1" s="1"/>
  <c r="AW92" i="1"/>
  <c r="AA90" i="1"/>
  <c r="AH90" i="1" s="1"/>
  <c r="AA75" i="1"/>
  <c r="AH75" i="1" s="1"/>
  <c r="AX67" i="1"/>
  <c r="AW67" i="1"/>
  <c r="AA366" i="1"/>
  <c r="AH366" i="1" s="1"/>
  <c r="AA358" i="1"/>
  <c r="AH358" i="1" s="1"/>
  <c r="AA356" i="1"/>
  <c r="AH356" i="1" s="1"/>
  <c r="AW338" i="1"/>
  <c r="AX338" i="1"/>
  <c r="AA333" i="1"/>
  <c r="AH333" i="1" s="1"/>
  <c r="AA317" i="1"/>
  <c r="AH317" i="1" s="1"/>
  <c r="AA299" i="1"/>
  <c r="AH299" i="1" s="1"/>
  <c r="AA284" i="1"/>
  <c r="AH284" i="1" s="1"/>
  <c r="AA281" i="1"/>
  <c r="AH281" i="1" s="1"/>
  <c r="AA279" i="1"/>
  <c r="AH279" i="1" s="1"/>
  <c r="AW277" i="1"/>
  <c r="AX277" i="1"/>
  <c r="AZ277" i="1" s="1"/>
  <c r="AA236" i="1"/>
  <c r="AH236" i="1" s="1"/>
  <c r="AW234" i="1"/>
  <c r="AX234" i="1"/>
  <c r="BA234" i="1" s="1"/>
  <c r="AX218" i="1"/>
  <c r="AZ218" i="1" s="1"/>
  <c r="AW218" i="1"/>
  <c r="AX211" i="1"/>
  <c r="AW211" i="1"/>
  <c r="AX209" i="1"/>
  <c r="BA209" i="1" s="1"/>
  <c r="BC209" i="1" s="1"/>
  <c r="AW209" i="1"/>
  <c r="AW179" i="1"/>
  <c r="AX179" i="1"/>
  <c r="AZ179" i="1" s="1"/>
  <c r="AA167" i="1"/>
  <c r="AH167" i="1" s="1"/>
  <c r="AA161" i="1"/>
  <c r="AH161" i="1" s="1"/>
  <c r="AA159" i="1"/>
  <c r="AH159" i="1" s="1"/>
  <c r="AA157" i="1"/>
  <c r="AH157" i="1" s="1"/>
  <c r="AX144" i="1"/>
  <c r="AZ144" i="1" s="1"/>
  <c r="AW144" i="1"/>
  <c r="AA141" i="1"/>
  <c r="AH141" i="1" s="1"/>
  <c r="AW135" i="1"/>
  <c r="AX135" i="1"/>
  <c r="AA87" i="1"/>
  <c r="AH87" i="1" s="1"/>
  <c r="AX79" i="1"/>
  <c r="AZ79" i="1" s="1"/>
  <c r="AW79" i="1"/>
  <c r="AY76" i="1"/>
  <c r="AA72" i="1"/>
  <c r="AH72" i="1" s="1"/>
  <c r="AA113" i="1"/>
  <c r="AH113" i="1" s="1"/>
  <c r="AA43" i="1"/>
  <c r="AH43" i="1" s="1"/>
  <c r="AA37" i="1"/>
  <c r="AH37" i="1" s="1"/>
  <c r="AA348" i="1"/>
  <c r="AH348" i="1" s="1"/>
  <c r="AW181" i="1"/>
  <c r="AX181" i="1"/>
  <c r="AZ181" i="1" s="1"/>
  <c r="AA76" i="1"/>
  <c r="AH76" i="1" s="1"/>
  <c r="AA40" i="1"/>
  <c r="AA254" i="1"/>
  <c r="AH254" i="1" s="1"/>
  <c r="AA101" i="1"/>
  <c r="AH101" i="1" s="1"/>
  <c r="AA220" i="1"/>
  <c r="AH220" i="1" s="1"/>
  <c r="AW367" i="1"/>
  <c r="AX367" i="1"/>
  <c r="AW20" i="1"/>
  <c r="AX20" i="1"/>
  <c r="AX195" i="1"/>
  <c r="AZ195" i="1" s="1"/>
  <c r="AW195" i="1"/>
  <c r="AW194" i="1"/>
  <c r="AX194" i="1"/>
  <c r="AZ194" i="1" s="1"/>
  <c r="AA140" i="1"/>
  <c r="AH140" i="1" s="1"/>
  <c r="AX101" i="1"/>
  <c r="AZ101" i="1" s="1"/>
  <c r="AW101" i="1"/>
  <c r="AA70" i="1"/>
  <c r="AH70" i="1" s="1"/>
  <c r="AX53" i="1"/>
  <c r="AW53" i="1"/>
  <c r="AA361" i="1"/>
  <c r="AH361" i="1" s="1"/>
  <c r="AA322" i="1"/>
  <c r="AH322" i="1" s="1"/>
  <c r="AX39" i="1"/>
  <c r="AW39" i="1"/>
  <c r="AA54" i="1"/>
  <c r="AH54" i="1" s="1"/>
  <c r="AX37" i="1"/>
  <c r="AW37" i="1"/>
  <c r="AX214" i="1"/>
  <c r="AZ214" i="1" s="1"/>
  <c r="AW214" i="1"/>
  <c r="AW323" i="1"/>
  <c r="AX323" i="1"/>
  <c r="AZ323" i="1" s="1"/>
  <c r="AW261" i="1"/>
  <c r="AX261" i="1"/>
  <c r="AZ261" i="1" s="1"/>
  <c r="AA85" i="1"/>
  <c r="AH85" i="1" s="1"/>
  <c r="AX82" i="1"/>
  <c r="AZ82" i="1" s="1"/>
  <c r="AW82" i="1"/>
  <c r="AW213" i="1"/>
  <c r="AX213" i="1"/>
  <c r="AA198" i="1"/>
  <c r="AH198" i="1" s="1"/>
  <c r="AA104" i="1"/>
  <c r="AH104" i="1" s="1"/>
  <c r="AX77" i="1"/>
  <c r="AZ77" i="1" s="1"/>
  <c r="AW77" i="1"/>
  <c r="AA56" i="1"/>
  <c r="AH56" i="1" s="1"/>
  <c r="AA45" i="1"/>
  <c r="AH45" i="1" s="1"/>
  <c r="AA354" i="1"/>
  <c r="AH354" i="1" s="1"/>
  <c r="AW343" i="1"/>
  <c r="AX343" i="1"/>
  <c r="AZ343" i="1" s="1"/>
  <c r="AX330" i="1"/>
  <c r="AW330" i="1"/>
  <c r="AW324" i="1"/>
  <c r="AX324" i="1"/>
  <c r="AW375" i="1"/>
  <c r="AX375" i="1"/>
  <c r="AW316" i="1"/>
  <c r="AX316" i="1"/>
  <c r="AZ316" i="1" s="1"/>
  <c r="AA295" i="1"/>
  <c r="AH295" i="1" s="1"/>
  <c r="AW282" i="1"/>
  <c r="AX282" i="1"/>
  <c r="AA272" i="1"/>
  <c r="AH272" i="1" s="1"/>
  <c r="AW164" i="1"/>
  <c r="AX164" i="1"/>
  <c r="AZ164" i="1" s="1"/>
  <c r="AA162" i="1"/>
  <c r="AH162" i="1" s="1"/>
  <c r="AX149" i="1"/>
  <c r="AZ149" i="1" s="1"/>
  <c r="AW149" i="1"/>
  <c r="AA146" i="1"/>
  <c r="AH146" i="1" s="1"/>
  <c r="AA138" i="1"/>
  <c r="AH138" i="1" s="1"/>
  <c r="AW132" i="1"/>
  <c r="AX132" i="1"/>
  <c r="AZ132" i="1" s="1"/>
  <c r="AA128" i="1"/>
  <c r="AH128" i="1" s="1"/>
  <c r="AX35" i="1"/>
  <c r="AW35" i="1"/>
  <c r="AW29" i="1"/>
  <c r="AX29" i="1"/>
  <c r="AW21" i="1"/>
  <c r="AX21" i="1"/>
  <c r="AA15" i="1"/>
  <c r="AH15" i="1" s="1"/>
  <c r="AX11" i="1"/>
  <c r="AW11" i="1"/>
  <c r="AW239" i="1"/>
  <c r="AX239" i="1"/>
  <c r="AZ239" i="1" s="1"/>
  <c r="AW224" i="1"/>
  <c r="AX224" i="1"/>
  <c r="AZ224" i="1" s="1"/>
  <c r="AX379" i="1"/>
  <c r="AW379" i="1"/>
  <c r="AA376" i="1"/>
  <c r="AH376" i="1" s="1"/>
  <c r="AW353" i="1"/>
  <c r="AX353" i="1"/>
  <c r="AX270" i="1"/>
  <c r="AW270" i="1"/>
  <c r="AX249" i="1"/>
  <c r="AZ249" i="1" s="1"/>
  <c r="AW249" i="1"/>
  <c r="AW226" i="1"/>
  <c r="AX226" i="1"/>
  <c r="BA226" i="1" s="1"/>
  <c r="BC226" i="1" s="1"/>
  <c r="AW119" i="1"/>
  <c r="AX119" i="1"/>
  <c r="AZ119" i="1" s="1"/>
  <c r="AX111" i="1"/>
  <c r="AZ111" i="1" s="1"/>
  <c r="AW111" i="1"/>
  <c r="AA269" i="1"/>
  <c r="AH269" i="1" s="1"/>
  <c r="AA262" i="1"/>
  <c r="AH262" i="1" s="1"/>
  <c r="AW231" i="1"/>
  <c r="AX231" i="1"/>
  <c r="AZ231" i="1" s="1"/>
  <c r="AW112" i="1"/>
  <c r="AX112" i="1"/>
  <c r="AZ112" i="1" s="1"/>
  <c r="AW200" i="1"/>
  <c r="AX200" i="1"/>
  <c r="AZ200" i="1" s="1"/>
  <c r="AA194" i="1"/>
  <c r="AH194" i="1" s="1"/>
  <c r="AX103" i="1"/>
  <c r="AZ103" i="1" s="1"/>
  <c r="AW103" i="1"/>
  <c r="AA61" i="1"/>
  <c r="AH61" i="1" s="1"/>
  <c r="AA99" i="1"/>
  <c r="AH99" i="1" s="1"/>
  <c r="AA78" i="1"/>
  <c r="AH78" i="1" s="1"/>
  <c r="AA60" i="1"/>
  <c r="AH60" i="1" s="1"/>
  <c r="AW192" i="1"/>
  <c r="AX192" i="1"/>
  <c r="BA192" i="1" s="1"/>
  <c r="AA80" i="1"/>
  <c r="AH80" i="1" s="1"/>
  <c r="AA62" i="1"/>
  <c r="AH62" i="1" s="1"/>
  <c r="AX43" i="1"/>
  <c r="AW43" i="1"/>
  <c r="AA341" i="1"/>
  <c r="AH341" i="1" s="1"/>
  <c r="AY275" i="1"/>
  <c r="AZ275" i="1" s="1"/>
  <c r="AW346" i="1"/>
  <c r="AX346" i="1"/>
  <c r="AX365" i="1"/>
  <c r="AW365" i="1"/>
  <c r="AA373" i="1"/>
  <c r="AH373" i="1" s="1"/>
  <c r="AA275" i="1"/>
  <c r="AH275" i="1" s="1"/>
  <c r="AA265" i="1"/>
  <c r="AH265" i="1" s="1"/>
  <c r="AA222" i="1"/>
  <c r="AH222" i="1" s="1"/>
  <c r="AZ295" i="1"/>
  <c r="AZ252" i="1"/>
  <c r="AZ143" i="1"/>
  <c r="BA86" i="1"/>
  <c r="BC86" i="1" s="1"/>
  <c r="AZ66" i="1"/>
  <c r="AZ25" i="1"/>
  <c r="AZ380" i="1"/>
  <c r="AZ269" i="1"/>
  <c r="AZ265" i="1"/>
  <c r="AZ227" i="1"/>
  <c r="BA201" i="1"/>
  <c r="AZ147" i="1"/>
  <c r="AZ123" i="1"/>
  <c r="BA122" i="1"/>
  <c r="BC122" i="1" s="1"/>
  <c r="AZ264" i="1"/>
  <c r="BA220" i="1"/>
  <c r="AZ153" i="1"/>
  <c r="AA126" i="1"/>
  <c r="AH126" i="1" s="1"/>
  <c r="AA64" i="1"/>
  <c r="AH64" i="1" s="1"/>
  <c r="AW30" i="1"/>
  <c r="AX30" i="1"/>
  <c r="AY366" i="1"/>
  <c r="AA233" i="1"/>
  <c r="AH233" i="1" s="1"/>
  <c r="AW223" i="1"/>
  <c r="AX223" i="1"/>
  <c r="AA46" i="1"/>
  <c r="AH46" i="1" s="1"/>
  <c r="AW273" i="1"/>
  <c r="AX273" i="1"/>
  <c r="AZ273" i="1" s="1"/>
  <c r="AA248" i="1"/>
  <c r="AH248" i="1" s="1"/>
  <c r="AY183" i="1"/>
  <c r="AA109" i="1"/>
  <c r="AH109" i="1" s="1"/>
  <c r="AW100" i="1"/>
  <c r="AX100" i="1"/>
  <c r="AZ100" i="1" s="1"/>
  <c r="AA92" i="1"/>
  <c r="AH92" i="1" s="1"/>
  <c r="AW69" i="1"/>
  <c r="AX69" i="1"/>
  <c r="AZ69" i="1" s="1"/>
  <c r="AX32" i="1"/>
  <c r="AW32" i="1"/>
  <c r="AW165" i="1"/>
  <c r="AX165" i="1"/>
  <c r="AZ165" i="1" s="1"/>
  <c r="AW298" i="1"/>
  <c r="AX298" i="1"/>
  <c r="AA252" i="1"/>
  <c r="AH252" i="1" s="1"/>
  <c r="AW203" i="1"/>
  <c r="AX203" i="1"/>
  <c r="AZ203" i="1" s="1"/>
  <c r="AA102" i="1"/>
  <c r="AH102" i="1" s="1"/>
  <c r="AA48" i="1"/>
  <c r="AH48" i="1" s="1"/>
  <c r="AW24" i="1"/>
  <c r="AX24" i="1"/>
  <c r="AZ24" i="1" s="1"/>
  <c r="AA110" i="1"/>
  <c r="AH110" i="1" s="1"/>
  <c r="AW372" i="1"/>
  <c r="AX372" i="1"/>
  <c r="AA364" i="1"/>
  <c r="AH364" i="1" s="1"/>
  <c r="AA355" i="1"/>
  <c r="AH355" i="1" s="1"/>
  <c r="AW329" i="1"/>
  <c r="AX329" i="1"/>
  <c r="AW327" i="1"/>
  <c r="AX327" i="1"/>
  <c r="AZ327" i="1" s="1"/>
  <c r="AY314" i="1"/>
  <c r="BA314" i="1" s="1"/>
  <c r="BC314" i="1" s="1"/>
  <c r="AA307" i="1"/>
  <c r="AH307" i="1" s="1"/>
  <c r="AW303" i="1"/>
  <c r="AX303" i="1"/>
  <c r="AA296" i="1"/>
  <c r="AH296" i="1" s="1"/>
  <c r="AA292" i="1"/>
  <c r="AH292" i="1" s="1"/>
  <c r="AA271" i="1"/>
  <c r="AH271" i="1" s="1"/>
  <c r="AW246" i="1"/>
  <c r="AX246" i="1"/>
  <c r="AA216" i="1"/>
  <c r="AH216" i="1" s="1"/>
  <c r="AW196" i="1"/>
  <c r="AX196" i="1"/>
  <c r="AZ196" i="1" s="1"/>
  <c r="AX185" i="1"/>
  <c r="AZ185" i="1" s="1"/>
  <c r="AW185" i="1"/>
  <c r="AA182" i="1"/>
  <c r="AH182" i="1" s="1"/>
  <c r="AA154" i="1"/>
  <c r="AH154" i="1" s="1"/>
  <c r="AW130" i="1"/>
  <c r="AX130" i="1"/>
  <c r="AZ130" i="1" s="1"/>
  <c r="AX127" i="1"/>
  <c r="AZ127" i="1" s="1"/>
  <c r="AW127" i="1"/>
  <c r="AA115" i="1"/>
  <c r="AH115" i="1" s="1"/>
  <c r="AA91" i="1"/>
  <c r="AH91" i="1" s="1"/>
  <c r="AW75" i="1"/>
  <c r="AX75" i="1"/>
  <c r="AZ75" i="1" s="1"/>
  <c r="AA67" i="1"/>
  <c r="AH67" i="1" s="1"/>
  <c r="AA359" i="1"/>
  <c r="AH359" i="1" s="1"/>
  <c r="AA338" i="1"/>
  <c r="AH338" i="1" s="1"/>
  <c r="AA332" i="1"/>
  <c r="AH332" i="1" s="1"/>
  <c r="AX315" i="1"/>
  <c r="AW315" i="1"/>
  <c r="AW311" i="1"/>
  <c r="AX311" i="1"/>
  <c r="AZ311" i="1" s="1"/>
  <c r="AA294" i="1"/>
  <c r="AH294" i="1" s="1"/>
  <c r="AA290" i="1"/>
  <c r="AH290" i="1" s="1"/>
  <c r="AW284" i="1"/>
  <c r="AX284" i="1"/>
  <c r="AX281" i="1"/>
  <c r="AZ281" i="1" s="1"/>
  <c r="AW281" i="1"/>
  <c r="AW279" i="1"/>
  <c r="AX279" i="1"/>
  <c r="AA243" i="1"/>
  <c r="AH243" i="1" s="1"/>
  <c r="AA237" i="1"/>
  <c r="AH237" i="1" s="1"/>
  <c r="AW235" i="1"/>
  <c r="AX235" i="1"/>
  <c r="AX233" i="1"/>
  <c r="AZ233" i="1" s="1"/>
  <c r="AW233" i="1"/>
  <c r="AW210" i="1"/>
  <c r="AX210" i="1"/>
  <c r="AZ210" i="1" s="1"/>
  <c r="AW208" i="1"/>
  <c r="AX208" i="1"/>
  <c r="AZ208" i="1" s="1"/>
  <c r="AX178" i="1"/>
  <c r="AZ178" i="1" s="1"/>
  <c r="AW178" i="1"/>
  <c r="AW166" i="1"/>
  <c r="AX166" i="1"/>
  <c r="AZ166" i="1" s="1"/>
  <c r="AW160" i="1"/>
  <c r="AX160" i="1"/>
  <c r="AZ160" i="1" s="1"/>
  <c r="AW156" i="1"/>
  <c r="AX156" i="1"/>
  <c r="AZ156" i="1" s="1"/>
  <c r="AA144" i="1"/>
  <c r="AH144" i="1" s="1"/>
  <c r="AA134" i="1"/>
  <c r="AH134" i="1" s="1"/>
  <c r="AA129" i="1"/>
  <c r="AH129" i="1" s="1"/>
  <c r="AW87" i="1"/>
  <c r="AX87" i="1"/>
  <c r="AZ87" i="1" s="1"/>
  <c r="AA374" i="1"/>
  <c r="AH374" i="1" s="1"/>
  <c r="AW42" i="1"/>
  <c r="AX42" i="1"/>
  <c r="AA350" i="1"/>
  <c r="AH350" i="1" s="1"/>
  <c r="AA150" i="1"/>
  <c r="AH150" i="1" s="1"/>
  <c r="AA313" i="1"/>
  <c r="AH313" i="1" s="1"/>
  <c r="AW26" i="1"/>
  <c r="AX26" i="1"/>
  <c r="AW150" i="1"/>
  <c r="AX150" i="1"/>
  <c r="AZ150" i="1" s="1"/>
  <c r="AY121" i="1"/>
  <c r="AX191" i="1"/>
  <c r="AZ191" i="1" s="1"/>
  <c r="AW191" i="1"/>
  <c r="AW63" i="1"/>
  <c r="AX63" i="1"/>
  <c r="AA19" i="1"/>
  <c r="AW350" i="1"/>
  <c r="AX350" i="1"/>
  <c r="AW193" i="1"/>
  <c r="AX193" i="1"/>
  <c r="AZ193" i="1" s="1"/>
  <c r="AW68" i="1"/>
  <c r="AX68" i="1"/>
  <c r="AZ68" i="1" s="1"/>
  <c r="AW52" i="1"/>
  <c r="AX52" i="1"/>
  <c r="AX361" i="1"/>
  <c r="AW361" i="1"/>
  <c r="AA320" i="1"/>
  <c r="AH320" i="1" s="1"/>
  <c r="AA38" i="1"/>
  <c r="AH38" i="1" s="1"/>
  <c r="AA214" i="1"/>
  <c r="AH214" i="1" s="1"/>
  <c r="AA84" i="1"/>
  <c r="AH84" i="1" s="1"/>
  <c r="AA82" i="1"/>
  <c r="AH82" i="1" s="1"/>
  <c r="AY211" i="1"/>
  <c r="AA192" i="1"/>
  <c r="AH192" i="1" s="1"/>
  <c r="AA103" i="1"/>
  <c r="AH103" i="1" s="1"/>
  <c r="AA73" i="1"/>
  <c r="AH73" i="1" s="1"/>
  <c r="AA55" i="1"/>
  <c r="AH55" i="1" s="1"/>
  <c r="AA44" i="1"/>
  <c r="AH44" i="1" s="1"/>
  <c r="AW347" i="1"/>
  <c r="AX347" i="1"/>
  <c r="AZ347" i="1" s="1"/>
  <c r="AX339" i="1"/>
  <c r="AZ339" i="1" s="1"/>
  <c r="AW339" i="1"/>
  <c r="AA293" i="1"/>
  <c r="AH293" i="1" s="1"/>
  <c r="AA282" i="1"/>
  <c r="AH282" i="1" s="1"/>
  <c r="AU282" i="1"/>
  <c r="AA164" i="1"/>
  <c r="AH164" i="1" s="1"/>
  <c r="AA155" i="1"/>
  <c r="AH155" i="1" s="1"/>
  <c r="AA149" i="1"/>
  <c r="AH149" i="1" s="1"/>
  <c r="AW146" i="1"/>
  <c r="AX146" i="1"/>
  <c r="AZ146" i="1" s="1"/>
  <c r="AW137" i="1"/>
  <c r="AX137" i="1"/>
  <c r="AZ137" i="1" s="1"/>
  <c r="AA132" i="1"/>
  <c r="AH132" i="1" s="1"/>
  <c r="AA125" i="1"/>
  <c r="AH125" i="1" s="1"/>
  <c r="AA34" i="1"/>
  <c r="AH34" i="1" s="1"/>
  <c r="AA27" i="1"/>
  <c r="AH27" i="1" s="1"/>
  <c r="AU27" i="1"/>
  <c r="AA16" i="1"/>
  <c r="AH16" i="1" s="1"/>
  <c r="AA14" i="1"/>
  <c r="AA11" i="1"/>
  <c r="AH11" i="1" s="1"/>
  <c r="AX341" i="1"/>
  <c r="AW341" i="1"/>
  <c r="AW348" i="1"/>
  <c r="AX348" i="1"/>
  <c r="AW244" i="1"/>
  <c r="AX244" i="1"/>
  <c r="AA245" i="1"/>
  <c r="AH245" i="1" s="1"/>
  <c r="AA377" i="1"/>
  <c r="AH377" i="1" s="1"/>
  <c r="AW268" i="1"/>
  <c r="AX268" i="1"/>
  <c r="AW245" i="1"/>
  <c r="AX245" i="1"/>
  <c r="AZ245" i="1" s="1"/>
  <c r="AA117" i="1"/>
  <c r="AH117" i="1" s="1"/>
  <c r="AW258" i="1"/>
  <c r="AX258" i="1"/>
  <c r="AX240" i="1"/>
  <c r="AW240" i="1"/>
  <c r="AA231" i="1"/>
  <c r="AH231" i="1" s="1"/>
  <c r="AW219" i="1"/>
  <c r="AX219" i="1"/>
  <c r="AZ219" i="1" s="1"/>
  <c r="AX120" i="1"/>
  <c r="AZ120" i="1" s="1"/>
  <c r="AW120" i="1"/>
  <c r="AA112" i="1"/>
  <c r="AH112" i="1" s="1"/>
  <c r="AA197" i="1"/>
  <c r="AH197" i="1" s="1"/>
  <c r="AW188" i="1"/>
  <c r="AX188" i="1"/>
  <c r="AA107" i="1"/>
  <c r="AH107" i="1" s="1"/>
  <c r="AU107" i="1"/>
  <c r="AW88" i="1"/>
  <c r="AX88" i="1"/>
  <c r="AZ88" i="1" s="1"/>
  <c r="AW61" i="1"/>
  <c r="AX61" i="1"/>
  <c r="AZ61" i="1" s="1"/>
  <c r="AW96" i="1"/>
  <c r="AX96" i="1"/>
  <c r="AZ96" i="1" s="1"/>
  <c r="AA69" i="1"/>
  <c r="AA52" i="1"/>
  <c r="AH52" i="1" s="1"/>
  <c r="AX204" i="1"/>
  <c r="AZ204" i="1" s="1"/>
  <c r="AW204" i="1"/>
  <c r="AW190" i="1"/>
  <c r="AX190" i="1"/>
  <c r="AZ190" i="1" s="1"/>
  <c r="AA74" i="1"/>
  <c r="AH74" i="1" s="1"/>
  <c r="AA50" i="1"/>
  <c r="AH50" i="1" s="1"/>
  <c r="AW41" i="1"/>
  <c r="AX41" i="1"/>
  <c r="AY303" i="1"/>
  <c r="AX344" i="1"/>
  <c r="AW344" i="1"/>
  <c r="AA39" i="1"/>
  <c r="AH39" i="1" s="1"/>
  <c r="AU39" i="1"/>
  <c r="AA339" i="1"/>
  <c r="AH339" i="1" s="1"/>
  <c r="AA347" i="1"/>
  <c r="AH347" i="1" s="1"/>
  <c r="AX368" i="1"/>
  <c r="AZ368" i="1" s="1"/>
  <c r="AW368" i="1"/>
  <c r="AW373" i="1"/>
  <c r="AX373" i="1"/>
  <c r="AZ373" i="1" s="1"/>
  <c r="AA360" i="1"/>
  <c r="AH360" i="1" s="1"/>
  <c r="AW351" i="1"/>
  <c r="AX351" i="1"/>
  <c r="AZ351" i="1" s="1"/>
  <c r="AZ229" i="1"/>
  <c r="AZ202" i="1"/>
  <c r="AZ155" i="1"/>
  <c r="BA133" i="1"/>
  <c r="BC133" i="1" s="1"/>
  <c r="AZ124" i="1"/>
  <c r="AZ113" i="1"/>
  <c r="BA22" i="1"/>
  <c r="BC22" i="1" s="1"/>
  <c r="BA309" i="1"/>
  <c r="AZ325" i="1"/>
  <c r="AZ152" i="1"/>
  <c r="BA370" i="1"/>
  <c r="BC370" i="1" s="1"/>
  <c r="BA162" i="1"/>
  <c r="AZ312" i="1"/>
  <c r="BA114" i="1"/>
  <c r="BC114" i="1" s="1"/>
  <c r="AZ106" i="1"/>
  <c r="AZ23" i="1"/>
  <c r="AE21" i="1"/>
  <c r="Z204" i="1"/>
  <c r="AU204" i="1" s="1"/>
  <c r="AE265" i="1"/>
  <c r="Z21" i="1"/>
  <c r="AU21" i="1" s="1"/>
  <c r="Z69" i="1"/>
  <c r="AU69" i="1" s="1"/>
  <c r="AP69" i="1"/>
  <c r="AE69" i="1"/>
  <c r="AP266" i="1"/>
  <c r="AE27" i="1"/>
  <c r="AL27" i="1" s="1"/>
  <c r="Z10" i="1"/>
  <c r="AU10" i="1" s="1"/>
  <c r="AP36" i="1"/>
  <c r="AP50" i="1"/>
  <c r="Z380" i="1"/>
  <c r="AE380" i="1" s="1"/>
  <c r="Z268" i="1"/>
  <c r="AU268" i="1" s="1"/>
  <c r="Z158" i="1"/>
  <c r="AE313" i="1"/>
  <c r="AP322" i="1"/>
  <c r="Z322" i="1"/>
  <c r="AU322" i="1" s="1"/>
  <c r="AE322" i="1"/>
  <c r="AE38" i="1"/>
  <c r="AP38" i="1"/>
  <c r="Z354" i="1"/>
  <c r="AU354" i="1" s="1"/>
  <c r="AE268" i="1"/>
  <c r="AE54" i="1"/>
  <c r="AP258" i="1"/>
  <c r="Z258" i="1"/>
  <c r="AU258" i="1" s="1"/>
  <c r="AE258" i="1"/>
  <c r="AP247" i="1"/>
  <c r="AE247" i="1"/>
  <c r="Z247" i="1"/>
  <c r="AU247" i="1" s="1"/>
  <c r="Z126" i="1"/>
  <c r="AU126" i="1" s="1"/>
  <c r="AP370" i="1"/>
  <c r="Z362" i="1"/>
  <c r="AU362" i="1" s="1"/>
  <c r="Z323" i="1"/>
  <c r="AU323" i="1" s="1"/>
  <c r="AP323" i="1"/>
  <c r="AE323" i="1"/>
  <c r="Z24" i="1"/>
  <c r="AP39" i="1"/>
  <c r="AE39" i="1"/>
  <c r="AE114" i="1"/>
  <c r="Z99" i="1"/>
  <c r="AU99" i="1" s="1"/>
  <c r="Z36" i="1"/>
  <c r="AU36" i="1" s="1"/>
  <c r="Z313" i="1"/>
  <c r="AU313" i="1" s="1"/>
  <c r="Z135" i="1"/>
  <c r="AU135" i="1" s="1"/>
  <c r="Z229" i="1"/>
  <c r="AU229" i="1" s="1"/>
  <c r="Z214" i="1"/>
  <c r="AU214" i="1" s="1"/>
  <c r="AA36" i="1"/>
  <c r="AH36" i="1" s="1"/>
  <c r="AA362" i="1"/>
  <c r="AH362" i="1" s="1"/>
  <c r="AP261" i="1"/>
  <c r="AA135" i="1"/>
  <c r="AH135" i="1" s="1"/>
  <c r="AA204" i="1"/>
  <c r="AH204" i="1" s="1"/>
  <c r="AP334" i="1"/>
  <c r="AA32" i="1"/>
  <c r="AH32" i="1" s="1"/>
  <c r="AA323" i="1"/>
  <c r="AH323" i="1" s="1"/>
  <c r="AP217" i="1"/>
  <c r="AA20" i="1"/>
  <c r="AH20" i="1" s="1"/>
  <c r="Z28" i="1"/>
  <c r="AU28" i="1" s="1"/>
  <c r="AA114" i="1"/>
  <c r="AH114" i="1" s="1"/>
  <c r="AE34" i="1"/>
  <c r="AP34" i="1"/>
  <c r="Z34" i="1"/>
  <c r="AU34" i="1" s="1"/>
  <c r="Z371" i="1"/>
  <c r="AU371" i="1" s="1"/>
  <c r="Z372" i="1"/>
  <c r="AU372" i="1" s="1"/>
  <c r="Z17" i="1"/>
  <c r="AU17" i="1" s="1"/>
  <c r="AE17" i="1"/>
  <c r="Z20" i="1"/>
  <c r="AU20" i="1" s="1"/>
  <c r="AP349" i="1"/>
  <c r="Z349" i="1"/>
  <c r="AU349" i="1" s="1"/>
  <c r="AE349" i="1"/>
  <c r="AP295" i="1"/>
  <c r="Z295" i="1"/>
  <c r="AU295" i="1" s="1"/>
  <c r="AE295" i="1"/>
  <c r="AE16" i="1"/>
  <c r="AP16" i="1"/>
  <c r="Z16" i="1"/>
  <c r="AU16" i="1" s="1"/>
  <c r="AE12" i="1"/>
  <c r="Z12" i="1"/>
  <c r="AU12" i="1" s="1"/>
  <c r="Z30" i="1"/>
  <c r="Z32" i="1"/>
  <c r="AU32" i="1" s="1"/>
  <c r="AP12" i="1"/>
  <c r="AE52" i="1"/>
  <c r="Z52" i="1"/>
  <c r="AU52" i="1" s="1"/>
  <c r="Z100" i="1"/>
  <c r="AU100" i="1" s="1"/>
  <c r="AP13" i="1"/>
  <c r="Z226" i="1"/>
  <c r="AU226" i="1" s="1"/>
  <c r="Z104" i="1"/>
  <c r="AU104" i="1" s="1"/>
  <c r="AP52" i="1"/>
  <c r="AE44" i="1"/>
  <c r="Z44" i="1"/>
  <c r="AU44" i="1" s="1"/>
  <c r="Z97" i="1"/>
  <c r="AU97" i="1" s="1"/>
  <c r="Z26" i="1"/>
  <c r="AU26" i="1" s="1"/>
  <c r="AP17" i="1"/>
  <c r="Z13" i="1"/>
  <c r="AU13" i="1" s="1"/>
  <c r="AE13" i="1"/>
  <c r="Z381" i="1"/>
  <c r="AU381" i="1" s="1"/>
  <c r="Z154" i="1"/>
  <c r="AU154" i="1" s="1"/>
  <c r="AE270" i="1"/>
  <c r="Z270" i="1"/>
  <c r="AU270" i="1" s="1"/>
  <c r="Z266" i="1"/>
  <c r="AU266" i="1" s="1"/>
  <c r="AE266" i="1"/>
  <c r="AE271" i="1"/>
  <c r="AP271" i="1"/>
  <c r="Z271" i="1"/>
  <c r="AU271" i="1" s="1"/>
  <c r="Z66" i="1"/>
  <c r="AU66" i="1" s="1"/>
  <c r="AP66" i="1"/>
  <c r="AE66" i="1"/>
  <c r="AE56" i="1"/>
  <c r="AP56" i="1"/>
  <c r="Z56" i="1"/>
  <c r="AU56" i="1" s="1"/>
  <c r="Z350" i="1"/>
  <c r="AU350" i="1" s="1"/>
  <c r="Z102" i="1"/>
  <c r="AU102" i="1" s="1"/>
  <c r="Z63" i="1"/>
  <c r="AU63" i="1" s="1"/>
  <c r="Z191" i="1"/>
  <c r="AU191" i="1" s="1"/>
  <c r="Z31" i="1"/>
  <c r="AU31" i="1" s="1"/>
  <c r="AE31" i="1"/>
  <c r="Z19" i="1"/>
  <c r="AU19" i="1" s="1"/>
  <c r="AP19" i="1"/>
  <c r="Z260" i="1"/>
  <c r="AU260" i="1" s="1"/>
  <c r="AE260" i="1"/>
  <c r="AP260" i="1"/>
  <c r="Z228" i="1"/>
  <c r="AU228" i="1" s="1"/>
  <c r="Z189" i="1"/>
  <c r="AU189" i="1" s="1"/>
  <c r="Z110" i="1"/>
  <c r="AU110" i="1" s="1"/>
  <c r="Z67" i="1"/>
  <c r="AU67" i="1" s="1"/>
  <c r="Z61" i="1"/>
  <c r="AU61" i="1" s="1"/>
  <c r="AE53" i="1"/>
  <c r="Z53" i="1"/>
  <c r="AU53" i="1" s="1"/>
  <c r="AP53" i="1"/>
  <c r="AE46" i="1"/>
  <c r="AP46" i="1"/>
  <c r="Z46" i="1"/>
  <c r="AU46" i="1" s="1"/>
  <c r="Z43" i="1"/>
  <c r="AU43" i="1" s="1"/>
  <c r="AP43" i="1"/>
  <c r="Z106" i="1"/>
  <c r="AU106" i="1" s="1"/>
  <c r="AP251" i="1"/>
  <c r="Z109" i="1"/>
  <c r="AU109" i="1" s="1"/>
  <c r="AP269" i="1"/>
  <c r="AE269" i="1"/>
  <c r="Z269" i="1"/>
  <c r="AU269" i="1" s="1"/>
  <c r="Z265" i="1"/>
  <c r="AU265" i="1" s="1"/>
  <c r="Z190" i="1"/>
  <c r="AU190" i="1" s="1"/>
  <c r="AE122" i="1"/>
  <c r="AP122" i="1"/>
  <c r="Z122" i="1"/>
  <c r="AU122" i="1" s="1"/>
  <c r="Z113" i="1"/>
  <c r="AU113" i="1" s="1"/>
  <c r="AE65" i="1"/>
  <c r="AP65" i="1"/>
  <c r="Z65" i="1"/>
  <c r="AU65" i="1" s="1"/>
  <c r="AE60" i="1"/>
  <c r="Z60" i="1"/>
  <c r="AU60" i="1" s="1"/>
  <c r="AP60" i="1"/>
  <c r="Z50" i="1"/>
  <c r="AU50" i="1" s="1"/>
  <c r="AP42" i="1"/>
  <c r="Z42" i="1"/>
  <c r="AU42" i="1" s="1"/>
  <c r="Z38" i="1"/>
  <c r="AU38" i="1" s="1"/>
  <c r="Z111" i="1"/>
  <c r="Z108" i="1"/>
  <c r="AU108" i="1" s="1"/>
  <c r="Z203" i="1"/>
  <c r="AU203" i="1" s="1"/>
  <c r="AP259" i="1"/>
  <c r="Z259" i="1"/>
  <c r="AU259" i="1" s="1"/>
  <c r="AE259" i="1"/>
  <c r="Z76" i="1"/>
  <c r="AU76" i="1" s="1"/>
  <c r="AE48" i="1"/>
  <c r="AP48" i="1"/>
  <c r="Z48" i="1"/>
  <c r="AU48" i="1" s="1"/>
  <c r="G46" i="8"/>
  <c r="H46" i="8" s="1"/>
  <c r="I46" i="8" s="1"/>
  <c r="G43" i="8"/>
  <c r="H43" i="8" s="1"/>
  <c r="I43" i="8" s="1"/>
  <c r="G44" i="8"/>
  <c r="H44" i="8" s="1"/>
  <c r="I44" i="8" s="1"/>
  <c r="G45" i="8"/>
  <c r="H45" i="8" s="1"/>
  <c r="I45" i="8" s="1"/>
  <c r="G42" i="8"/>
  <c r="H42" i="8" s="1"/>
  <c r="I42" i="8" s="1"/>
  <c r="D26" i="6"/>
  <c r="D31" i="6"/>
  <c r="AP249" i="1"/>
  <c r="Z103" i="1"/>
  <c r="AU103" i="1" s="1"/>
  <c r="AE123" i="1"/>
  <c r="Z123" i="1"/>
  <c r="AU123" i="1" s="1"/>
  <c r="Z115" i="1"/>
  <c r="AU115" i="1" s="1"/>
  <c r="AE107" i="1"/>
  <c r="AE14" i="1"/>
  <c r="AP14" i="1"/>
  <c r="Z14" i="1"/>
  <c r="AU14" i="1" s="1"/>
  <c r="AE18" i="1"/>
  <c r="AP18" i="1"/>
  <c r="Z18" i="1"/>
  <c r="AU18" i="1" s="1"/>
  <c r="AE74" i="1"/>
  <c r="Z74" i="1"/>
  <c r="AU74" i="1" s="1"/>
  <c r="AP74" i="1"/>
  <c r="Z147" i="1"/>
  <c r="AU147" i="1" s="1"/>
  <c r="AE119" i="1"/>
  <c r="AP119" i="1"/>
  <c r="Z119" i="1"/>
  <c r="AU119" i="1" s="1"/>
  <c r="Z117" i="1"/>
  <c r="AU117" i="1" s="1"/>
  <c r="Z105" i="1"/>
  <c r="AU105" i="1" s="1"/>
  <c r="AE262" i="1"/>
  <c r="Z262" i="1"/>
  <c r="AU262" i="1" s="1"/>
  <c r="AE195" i="1"/>
  <c r="Z195" i="1"/>
  <c r="AU195" i="1" s="1"/>
  <c r="Z118" i="1"/>
  <c r="AU118" i="1" s="1"/>
  <c r="Z49" i="1"/>
  <c r="AU49" i="1" s="1"/>
  <c r="AE49" i="1"/>
  <c r="AP49" i="1"/>
  <c r="Z121" i="1"/>
  <c r="Z230" i="1"/>
  <c r="Z54" i="1"/>
  <c r="AU54" i="1" s="1"/>
  <c r="Z22" i="1"/>
  <c r="AU22" i="1" s="1"/>
  <c r="AE40" i="1"/>
  <c r="AP40" i="1"/>
  <c r="Z40" i="1"/>
  <c r="AU40" i="1" s="1"/>
  <c r="AP262" i="1"/>
  <c r="Z194" i="1"/>
  <c r="AU194" i="1" s="1"/>
  <c r="Z206" i="1"/>
  <c r="AU206" i="1" s="1"/>
  <c r="Z352" i="1"/>
  <c r="AU352" i="1" s="1"/>
  <c r="Z101" i="1"/>
  <c r="AU101" i="1" s="1"/>
  <c r="AE37" i="1"/>
  <c r="AP37" i="1"/>
  <c r="Z37" i="1"/>
  <c r="AU37" i="1" s="1"/>
  <c r="Z25" i="1"/>
  <c r="AU25" i="1" s="1"/>
  <c r="AE15" i="1"/>
  <c r="Z15" i="1"/>
  <c r="AU15" i="1" s="1"/>
  <c r="AP15" i="1"/>
  <c r="Z23" i="1"/>
  <c r="AU23" i="1" s="1"/>
  <c r="Z11" i="1"/>
  <c r="AU11" i="1" s="1"/>
  <c r="Z196" i="1"/>
  <c r="AU196" i="1" s="1"/>
  <c r="AP196" i="1"/>
  <c r="AE196" i="1"/>
  <c r="Z120" i="1"/>
  <c r="AE51" i="1"/>
  <c r="Z51" i="1"/>
  <c r="AU51" i="1" s="1"/>
  <c r="AP51" i="1"/>
  <c r="AE192" i="1"/>
  <c r="Z192" i="1"/>
  <c r="AU192" i="1" s="1"/>
  <c r="AP192" i="1"/>
  <c r="AE225" i="1"/>
  <c r="Z225" i="1"/>
  <c r="AU225" i="1" s="1"/>
  <c r="AP318" i="1"/>
  <c r="Z231" i="1"/>
  <c r="AU231" i="1" s="1"/>
  <c r="Z202" i="1"/>
  <c r="AU202" i="1" s="1"/>
  <c r="AP202" i="1"/>
  <c r="AE202" i="1"/>
  <c r="Z143" i="1"/>
  <c r="AU143" i="1" s="1"/>
  <c r="AP337" i="1"/>
  <c r="AP221" i="1"/>
  <c r="AE201" i="1"/>
  <c r="Z201" i="1"/>
  <c r="AU201" i="1" s="1"/>
  <c r="AP201" i="1"/>
  <c r="Z145" i="1"/>
  <c r="AU145" i="1" s="1"/>
  <c r="AE145" i="1"/>
  <c r="AP145" i="1"/>
  <c r="Z162" i="1"/>
  <c r="AU162" i="1" s="1"/>
  <c r="Z98" i="1"/>
  <c r="AU98" i="1" s="1"/>
  <c r="Z321" i="1"/>
  <c r="AU321" i="1" s="1"/>
  <c r="AE321" i="1"/>
  <c r="AP321" i="1"/>
  <c r="Z365" i="1"/>
  <c r="AU365" i="1" s="1"/>
  <c r="Z356" i="1"/>
  <c r="AU356" i="1" s="1"/>
  <c r="AE356" i="1"/>
  <c r="Z335" i="1"/>
  <c r="AU335" i="1" s="1"/>
  <c r="Z317" i="1"/>
  <c r="AU317" i="1" s="1"/>
  <c r="AE317" i="1"/>
  <c r="AE316" i="1"/>
  <c r="Z316" i="1"/>
  <c r="AU316" i="1" s="1"/>
  <c r="AP316" i="1"/>
  <c r="AE312" i="1"/>
  <c r="Z312" i="1"/>
  <c r="AU312" i="1" s="1"/>
  <c r="AS312" i="1"/>
  <c r="AE306" i="1"/>
  <c r="Z306" i="1"/>
  <c r="AU306" i="1" s="1"/>
  <c r="AE299" i="1"/>
  <c r="Z299" i="1"/>
  <c r="AU299" i="1" s="1"/>
  <c r="AP299" i="1"/>
  <c r="AE298" i="1"/>
  <c r="Z298" i="1"/>
  <c r="AU298" i="1" s="1"/>
  <c r="Z285" i="1"/>
  <c r="AU285" i="1" s="1"/>
  <c r="Z284" i="1"/>
  <c r="AU284" i="1" s="1"/>
  <c r="AE284" i="1"/>
  <c r="Z283" i="1"/>
  <c r="AU283" i="1" s="1"/>
  <c r="Z279" i="1"/>
  <c r="AU279" i="1" s="1"/>
  <c r="Z276" i="1"/>
  <c r="AU276" i="1" s="1"/>
  <c r="Z272" i="1"/>
  <c r="AU272" i="1" s="1"/>
  <c r="AE272" i="1"/>
  <c r="AP272" i="1"/>
  <c r="AP267" i="1"/>
  <c r="Z263" i="1"/>
  <c r="AU263" i="1" s="1"/>
  <c r="AE263" i="1"/>
  <c r="AP263" i="1"/>
  <c r="AE261" i="1"/>
  <c r="Z261" i="1"/>
  <c r="AU261" i="1" s="1"/>
  <c r="Z224" i="1"/>
  <c r="AU224" i="1" s="1"/>
  <c r="Z210" i="1"/>
  <c r="AU210" i="1" s="1"/>
  <c r="AE210" i="1"/>
  <c r="AP210" i="1"/>
  <c r="Z207" i="1"/>
  <c r="AU207" i="1" s="1"/>
  <c r="Z188" i="1"/>
  <c r="AU188" i="1" s="1"/>
  <c r="Z180" i="1"/>
  <c r="AU180" i="1" s="1"/>
  <c r="Z166" i="1"/>
  <c r="AU166" i="1" s="1"/>
  <c r="Z155" i="1"/>
  <c r="AU155" i="1" s="1"/>
  <c r="AP144" i="1"/>
  <c r="Z140" i="1"/>
  <c r="AU140" i="1" s="1"/>
  <c r="Z133" i="1"/>
  <c r="AU133" i="1" s="1"/>
  <c r="Z85" i="1"/>
  <c r="Z79" i="1"/>
  <c r="AU79" i="1" s="1"/>
  <c r="Z78" i="1"/>
  <c r="Z368" i="1"/>
  <c r="AU368" i="1" s="1"/>
  <c r="Z361" i="1"/>
  <c r="AU361" i="1" s="1"/>
  <c r="AE361" i="1"/>
  <c r="Z348" i="1"/>
  <c r="AU348" i="1" s="1"/>
  <c r="Z345" i="1"/>
  <c r="AU345" i="1" s="1"/>
  <c r="Z339" i="1"/>
  <c r="AU339" i="1" s="1"/>
  <c r="Z334" i="1"/>
  <c r="AU334" i="1" s="1"/>
  <c r="AE334" i="1"/>
  <c r="Z328" i="1"/>
  <c r="AU328" i="1" s="1"/>
  <c r="AE303" i="1"/>
  <c r="Z303" i="1"/>
  <c r="AU303" i="1" s="1"/>
  <c r="AE302" i="1"/>
  <c r="Z302" i="1"/>
  <c r="AU302" i="1" s="1"/>
  <c r="Z300" i="1"/>
  <c r="AU300" i="1" s="1"/>
  <c r="AE300" i="1"/>
  <c r="AE296" i="1"/>
  <c r="Z296" i="1"/>
  <c r="AU296" i="1" s="1"/>
  <c r="AE292" i="1"/>
  <c r="Z292" i="1"/>
  <c r="AU292" i="1" s="1"/>
  <c r="Z219" i="1"/>
  <c r="AU219" i="1" s="1"/>
  <c r="Z148" i="1"/>
  <c r="AU148" i="1" s="1"/>
  <c r="Z130" i="1"/>
  <c r="AU130" i="1" s="1"/>
  <c r="Z125" i="1"/>
  <c r="AU125" i="1" s="1"/>
  <c r="Z89" i="1"/>
  <c r="AU89" i="1" s="1"/>
  <c r="AE73" i="1"/>
  <c r="Z73" i="1"/>
  <c r="AU73" i="1" s="1"/>
  <c r="Z373" i="1"/>
  <c r="AU373" i="1" s="1"/>
  <c r="Z357" i="1"/>
  <c r="AU357" i="1" s="1"/>
  <c r="Z320" i="1"/>
  <c r="AU320" i="1" s="1"/>
  <c r="AE310" i="1"/>
  <c r="Z310" i="1"/>
  <c r="AU310" i="1" s="1"/>
  <c r="AP310" i="1"/>
  <c r="Z297" i="1"/>
  <c r="AU297" i="1" s="1"/>
  <c r="AE297" i="1"/>
  <c r="AP297" i="1"/>
  <c r="AE290" i="1"/>
  <c r="Z290" i="1"/>
  <c r="AU290" i="1" s="1"/>
  <c r="Z275" i="1"/>
  <c r="AU275" i="1" s="1"/>
  <c r="AE264" i="1"/>
  <c r="Z264" i="1"/>
  <c r="AU264" i="1" s="1"/>
  <c r="AE253" i="1"/>
  <c r="Z253" i="1"/>
  <c r="AU253" i="1" s="1"/>
  <c r="AE249" i="1"/>
  <c r="Z249" i="1"/>
  <c r="AU249" i="1" s="1"/>
  <c r="Z235" i="1"/>
  <c r="AU235" i="1" s="1"/>
  <c r="AE234" i="1"/>
  <c r="Z234" i="1"/>
  <c r="AU234" i="1" s="1"/>
  <c r="AE221" i="1"/>
  <c r="Z221" i="1"/>
  <c r="AU221" i="1" s="1"/>
  <c r="Z218" i="1"/>
  <c r="AU218" i="1" s="1"/>
  <c r="AE218" i="1"/>
  <c r="AP218" i="1"/>
  <c r="AE217" i="1"/>
  <c r="Z217" i="1"/>
  <c r="AU217" i="1" s="1"/>
  <c r="Z211" i="1"/>
  <c r="AU211" i="1" s="1"/>
  <c r="Z209" i="1"/>
  <c r="AU209" i="1" s="1"/>
  <c r="AE197" i="1"/>
  <c r="Z197" i="1"/>
  <c r="AU197" i="1" s="1"/>
  <c r="Z187" i="1"/>
  <c r="AU187" i="1" s="1"/>
  <c r="Z165" i="1"/>
  <c r="AU165" i="1" s="1"/>
  <c r="Z161" i="1"/>
  <c r="AU161" i="1" s="1"/>
  <c r="AE144" i="1"/>
  <c r="Z144" i="1"/>
  <c r="AU144" i="1" s="1"/>
  <c r="Z136" i="1"/>
  <c r="AU136" i="1" s="1"/>
  <c r="Z131" i="1"/>
  <c r="AU131" i="1" s="1"/>
  <c r="Z94" i="1"/>
  <c r="AU94" i="1" s="1"/>
  <c r="Z93" i="1"/>
  <c r="AU93" i="1" s="1"/>
  <c r="Z367" i="1"/>
  <c r="AU367" i="1" s="1"/>
  <c r="AE355" i="1"/>
  <c r="Z355" i="1"/>
  <c r="AU355" i="1" s="1"/>
  <c r="Z351" i="1"/>
  <c r="AU351" i="1" s="1"/>
  <c r="Z346" i="1"/>
  <c r="AU346" i="1" s="1"/>
  <c r="AE346" i="1"/>
  <c r="Z343" i="1"/>
  <c r="AU343" i="1" s="1"/>
  <c r="AE324" i="1"/>
  <c r="Z324" i="1"/>
  <c r="AU324" i="1" s="1"/>
  <c r="AE318" i="1"/>
  <c r="Z318" i="1"/>
  <c r="AU318" i="1" s="1"/>
  <c r="AE308" i="1"/>
  <c r="Z308" i="1"/>
  <c r="AU308" i="1" s="1"/>
  <c r="Z287" i="1"/>
  <c r="AU287" i="1" s="1"/>
  <c r="AE287" i="1"/>
  <c r="AE246" i="1"/>
  <c r="Z246" i="1"/>
  <c r="AU246" i="1" s="1"/>
  <c r="Z239" i="1"/>
  <c r="AU239" i="1" s="1"/>
  <c r="AE239" i="1"/>
  <c r="Z216" i="1"/>
  <c r="AU216" i="1" s="1"/>
  <c r="AE216" i="1"/>
  <c r="AE215" i="1"/>
  <c r="Z215" i="1"/>
  <c r="AU215" i="1" s="1"/>
  <c r="Z185" i="1"/>
  <c r="AU185" i="1" s="1"/>
  <c r="Z163" i="1"/>
  <c r="AU163" i="1" s="1"/>
  <c r="Z152" i="1"/>
  <c r="AU152" i="1" s="1"/>
  <c r="Z91" i="1"/>
  <c r="AU91" i="1" s="1"/>
  <c r="Z87" i="1"/>
  <c r="AU87" i="1" s="1"/>
  <c r="AE75" i="1"/>
  <c r="Z75" i="1"/>
  <c r="AU75" i="1" s="1"/>
  <c r="Z377" i="1"/>
  <c r="AU377" i="1" s="1"/>
  <c r="Z342" i="1"/>
  <c r="AU342" i="1" s="1"/>
  <c r="Z341" i="1"/>
  <c r="AU341" i="1" s="1"/>
  <c r="Z332" i="1"/>
  <c r="AU332" i="1" s="1"/>
  <c r="AE332" i="1"/>
  <c r="Z331" i="1"/>
  <c r="AU331" i="1" s="1"/>
  <c r="AP319" i="1"/>
  <c r="AE319" i="1"/>
  <c r="Z319" i="1"/>
  <c r="AU319" i="1" s="1"/>
  <c r="Z314" i="1"/>
  <c r="AU314" i="1" s="1"/>
  <c r="AE314" i="1"/>
  <c r="AS314" i="1"/>
  <c r="Z311" i="1"/>
  <c r="AU311" i="1" s="1"/>
  <c r="AE311" i="1"/>
  <c r="AE294" i="1"/>
  <c r="Z294" i="1"/>
  <c r="AU294" i="1" s="1"/>
  <c r="Z289" i="1"/>
  <c r="AU289" i="1" s="1"/>
  <c r="Z267" i="1"/>
  <c r="AU267" i="1" s="1"/>
  <c r="AE267" i="1"/>
  <c r="Z255" i="1"/>
  <c r="AU255" i="1" s="1"/>
  <c r="AP255" i="1"/>
  <c r="AE255" i="1"/>
  <c r="AE254" i="1"/>
  <c r="Z254" i="1"/>
  <c r="AU254" i="1" s="1"/>
  <c r="AE236" i="1"/>
  <c r="Z236" i="1"/>
  <c r="AU236" i="1" s="1"/>
  <c r="Z200" i="1"/>
  <c r="AU200" i="1" s="1"/>
  <c r="Z164" i="1"/>
  <c r="AU164" i="1" s="1"/>
  <c r="Z159" i="1"/>
  <c r="AU159" i="1" s="1"/>
  <c r="Z156" i="1"/>
  <c r="AU156" i="1" s="1"/>
  <c r="Z150" i="1"/>
  <c r="AU150" i="1" s="1"/>
  <c r="Z132" i="1"/>
  <c r="AU132" i="1" s="1"/>
  <c r="Z129" i="1"/>
  <c r="AU129" i="1" s="1"/>
  <c r="Z128" i="1"/>
  <c r="AE128" i="1" s="1"/>
  <c r="AL128" i="1" s="1"/>
  <c r="AP284" i="1"/>
  <c r="Z370" i="1"/>
  <c r="AU370" i="1" s="1"/>
  <c r="AE370" i="1"/>
  <c r="Z369" i="1"/>
  <c r="AU369" i="1" s="1"/>
  <c r="Z363" i="1"/>
  <c r="AU363" i="1" s="1"/>
  <c r="Z347" i="1"/>
  <c r="AU347" i="1" s="1"/>
  <c r="AE347" i="1"/>
  <c r="AP346" i="1"/>
  <c r="Z340" i="1"/>
  <c r="AU340" i="1" s="1"/>
  <c r="Z329" i="1"/>
  <c r="AU329" i="1" s="1"/>
  <c r="AE326" i="1"/>
  <c r="Z326" i="1"/>
  <c r="AU326" i="1" s="1"/>
  <c r="Z325" i="1"/>
  <c r="AU325" i="1" s="1"/>
  <c r="AE325" i="1"/>
  <c r="AP325" i="1"/>
  <c r="Z286" i="1"/>
  <c r="AU286" i="1" s="1"/>
  <c r="Z281" i="1"/>
  <c r="AU281" i="1" s="1"/>
  <c r="AE245" i="1"/>
  <c r="Z245" i="1"/>
  <c r="AU245" i="1" s="1"/>
  <c r="Z244" i="1"/>
  <c r="AU244" i="1" s="1"/>
  <c r="AE244" i="1"/>
  <c r="AP244" i="1"/>
  <c r="Z241" i="1"/>
  <c r="AU241" i="1" s="1"/>
  <c r="AE241" i="1"/>
  <c r="AE213" i="1"/>
  <c r="Z213" i="1"/>
  <c r="AU213" i="1" s="1"/>
  <c r="AE146" i="1"/>
  <c r="Z146" i="1"/>
  <c r="AU146" i="1" s="1"/>
  <c r="Z142" i="1"/>
  <c r="AU142" i="1" s="1"/>
  <c r="Z88" i="1"/>
  <c r="AU88" i="1" s="1"/>
  <c r="Z77" i="1"/>
  <c r="AU77" i="1" s="1"/>
  <c r="Z379" i="1"/>
  <c r="AU379" i="1" s="1"/>
  <c r="Z375" i="1"/>
  <c r="AU375" i="1" s="1"/>
  <c r="Z366" i="1"/>
  <c r="AU366" i="1" s="1"/>
  <c r="Z359" i="1"/>
  <c r="AU359" i="1" s="1"/>
  <c r="Z338" i="1"/>
  <c r="AU338" i="1" s="1"/>
  <c r="Z337" i="1"/>
  <c r="AU337" i="1" s="1"/>
  <c r="AE337" i="1"/>
  <c r="Z333" i="1"/>
  <c r="AU333" i="1" s="1"/>
  <c r="AE333" i="1"/>
  <c r="AP333" i="1"/>
  <c r="Z330" i="1"/>
  <c r="AU330" i="1" s="1"/>
  <c r="AE330" i="1"/>
  <c r="AP298" i="1"/>
  <c r="Z277" i="1"/>
  <c r="AU277" i="1" s="1"/>
  <c r="AE277" i="1"/>
  <c r="AP277" i="1"/>
  <c r="Z273" i="1"/>
  <c r="AU273" i="1" s="1"/>
  <c r="AE273" i="1"/>
  <c r="AP264" i="1"/>
  <c r="AE257" i="1"/>
  <c r="Z257" i="1"/>
  <c r="AU257" i="1" s="1"/>
  <c r="Z256" i="1"/>
  <c r="AU256" i="1" s="1"/>
  <c r="AE256" i="1"/>
  <c r="Z252" i="1"/>
  <c r="AU252" i="1" s="1"/>
  <c r="AE252" i="1"/>
  <c r="AP252" i="1"/>
  <c r="Z251" i="1"/>
  <c r="AU251" i="1" s="1"/>
  <c r="AE251" i="1"/>
  <c r="Z237" i="1"/>
  <c r="AU237" i="1" s="1"/>
  <c r="AP236" i="1"/>
  <c r="Z233" i="1"/>
  <c r="AU233" i="1" s="1"/>
  <c r="Z232" i="1"/>
  <c r="AU232" i="1" s="1"/>
  <c r="Z223" i="1"/>
  <c r="AU223" i="1" s="1"/>
  <c r="Z222" i="1"/>
  <c r="AU222" i="1" s="1"/>
  <c r="Z220" i="1"/>
  <c r="AU220" i="1" s="1"/>
  <c r="Z208" i="1"/>
  <c r="AU208" i="1" s="1"/>
  <c r="Z199" i="1"/>
  <c r="AU199" i="1" s="1"/>
  <c r="Z186" i="1"/>
  <c r="AU186" i="1" s="1"/>
  <c r="AE183" i="1"/>
  <c r="Z183" i="1"/>
  <c r="AU183" i="1" s="1"/>
  <c r="Z179" i="1"/>
  <c r="AU179" i="1" s="1"/>
  <c r="Z167" i="1"/>
  <c r="AU167" i="1" s="1"/>
  <c r="Z151" i="1"/>
  <c r="AU151" i="1" s="1"/>
  <c r="Z149" i="1"/>
  <c r="AU149" i="1" s="1"/>
  <c r="Z134" i="1"/>
  <c r="AU134" i="1" s="1"/>
  <c r="Z95" i="1"/>
  <c r="AU95" i="1" s="1"/>
  <c r="Z86" i="1"/>
  <c r="AU86" i="1" s="1"/>
  <c r="Z83" i="1"/>
  <c r="AU83" i="1" s="1"/>
  <c r="Z364" i="1"/>
  <c r="AU364" i="1" s="1"/>
  <c r="Z360" i="1"/>
  <c r="AU360" i="1" s="1"/>
  <c r="Z353" i="1"/>
  <c r="AU353" i="1" s="1"/>
  <c r="AE304" i="1"/>
  <c r="Z304" i="1"/>
  <c r="AU304" i="1" s="1"/>
  <c r="AE301" i="1"/>
  <c r="Z301" i="1"/>
  <c r="AU301" i="1" s="1"/>
  <c r="Z243" i="1"/>
  <c r="AU243" i="1" s="1"/>
  <c r="AE243" i="1"/>
  <c r="AP240" i="1"/>
  <c r="AE240" i="1"/>
  <c r="Z240" i="1"/>
  <c r="AU240" i="1" s="1"/>
  <c r="Z212" i="1"/>
  <c r="AU212" i="1" s="1"/>
  <c r="Z205" i="1"/>
  <c r="AU205" i="1" s="1"/>
  <c r="Z184" i="1"/>
  <c r="AU184" i="1" s="1"/>
  <c r="AE184" i="1"/>
  <c r="Z181" i="1"/>
  <c r="AU181" i="1" s="1"/>
  <c r="AP146" i="1"/>
  <c r="Z138" i="1"/>
  <c r="AU138" i="1" s="1"/>
  <c r="Z127" i="1"/>
  <c r="AU127" i="1" s="1"/>
  <c r="Z96" i="1"/>
  <c r="AU96" i="1" s="1"/>
  <c r="Z90" i="1"/>
  <c r="AU90" i="1" s="1"/>
  <c r="Z81" i="1"/>
  <c r="AU81" i="1" s="1"/>
  <c r="Z178" i="1"/>
  <c r="AU178" i="1" s="1"/>
  <c r="Z84" i="1"/>
  <c r="AU84" i="1" s="1"/>
  <c r="AE64" i="1"/>
  <c r="Z64" i="1"/>
  <c r="AU64" i="1" s="1"/>
  <c r="AP64" i="1"/>
  <c r="Z29" i="1"/>
  <c r="AU29" i="1" s="1"/>
  <c r="Z238" i="1"/>
  <c r="AU238" i="1" s="1"/>
  <c r="Z378" i="1"/>
  <c r="AU378" i="1" s="1"/>
  <c r="Z112" i="1"/>
  <c r="AU112" i="1" s="1"/>
  <c r="AP242" i="1"/>
  <c r="AE242" i="1"/>
  <c r="Z242" i="1"/>
  <c r="AU242" i="1" s="1"/>
  <c r="Z198" i="1"/>
  <c r="AU198" i="1" s="1"/>
  <c r="Z193" i="1"/>
  <c r="AU193" i="1" s="1"/>
  <c r="AE72" i="1"/>
  <c r="Z72" i="1"/>
  <c r="AU72" i="1" s="1"/>
  <c r="Z70" i="1"/>
  <c r="AU70" i="1" s="1"/>
  <c r="AP70" i="1"/>
  <c r="AE70" i="1"/>
  <c r="Z336" i="1"/>
  <c r="AU336" i="1" s="1"/>
  <c r="Z182" i="1"/>
  <c r="AU182" i="1" s="1"/>
  <c r="Z92" i="1"/>
  <c r="AU92" i="1" s="1"/>
  <c r="Z68" i="1"/>
  <c r="AU68" i="1" s="1"/>
  <c r="AE248" i="1"/>
  <c r="AP248" i="1"/>
  <c r="Z248" i="1"/>
  <c r="AU248" i="1" s="1"/>
  <c r="Z62" i="1"/>
  <c r="AE62" i="1" s="1"/>
  <c r="Z288" i="1"/>
  <c r="AU288" i="1" s="1"/>
  <c r="AE274" i="1"/>
  <c r="Z274" i="1"/>
  <c r="AU274" i="1" s="1"/>
  <c r="AP274" i="1"/>
  <c r="AP250" i="1"/>
  <c r="Z250" i="1"/>
  <c r="AU250" i="1" s="1"/>
  <c r="AE250" i="1"/>
  <c r="Z227" i="1"/>
  <c r="AU227" i="1" s="1"/>
  <c r="Z358" i="1"/>
  <c r="AU358" i="1" s="1"/>
  <c r="Z327" i="1"/>
  <c r="AU327" i="1" s="1"/>
  <c r="AP327" i="1"/>
  <c r="AE327" i="1"/>
  <c r="Z344" i="1"/>
  <c r="AU344" i="1" s="1"/>
  <c r="AP278" i="1"/>
  <c r="AE278" i="1"/>
  <c r="Z278" i="1"/>
  <c r="AU278" i="1" s="1"/>
  <c r="AB2919" i="1"/>
  <c r="Z141" i="1"/>
  <c r="AU141" i="1" s="1"/>
  <c r="Z139" i="1"/>
  <c r="AU139" i="1" s="1"/>
  <c r="Z137" i="1"/>
  <c r="AU137" i="1" s="1"/>
  <c r="Z80" i="1"/>
  <c r="AU80" i="1" s="1"/>
  <c r="Z55" i="1"/>
  <c r="AU55" i="1" s="1"/>
  <c r="AE55" i="1"/>
  <c r="AP55" i="1"/>
  <c r="AE45" i="1"/>
  <c r="Z45" i="1"/>
  <c r="AU45" i="1" s="1"/>
  <c r="AE35" i="1"/>
  <c r="Z35" i="1"/>
  <c r="AU35" i="1" s="1"/>
  <c r="AP35" i="1"/>
  <c r="AP315" i="1"/>
  <c r="Z315" i="1"/>
  <c r="AU315" i="1" s="1"/>
  <c r="AE315" i="1"/>
  <c r="AE309" i="1"/>
  <c r="Z309" i="1"/>
  <c r="AU309" i="1" s="1"/>
  <c r="AP309" i="1"/>
  <c r="Z160" i="1"/>
  <c r="AU160" i="1" s="1"/>
  <c r="Z291" i="1"/>
  <c r="AU291" i="1" s="1"/>
  <c r="Z82" i="1"/>
  <c r="AU82" i="1" s="1"/>
  <c r="Z307" i="1"/>
  <c r="AU307" i="1" s="1"/>
  <c r="AE307" i="1"/>
  <c r="AP307" i="1"/>
  <c r="AP293" i="1"/>
  <c r="AE293" i="1"/>
  <c r="Z293" i="1"/>
  <c r="AU293" i="1" s="1"/>
  <c r="AP47" i="1"/>
  <c r="AE47" i="1"/>
  <c r="Z47" i="1"/>
  <c r="AU47" i="1" s="1"/>
  <c r="Z41" i="1"/>
  <c r="AU41" i="1" s="1"/>
  <c r="AP41" i="1"/>
  <c r="AE41" i="1"/>
  <c r="Z153" i="1"/>
  <c r="AU153" i="1" s="1"/>
  <c r="Z376" i="1"/>
  <c r="AU376" i="1" s="1"/>
  <c r="Z374" i="1"/>
  <c r="AU374" i="1" s="1"/>
  <c r="Z305" i="1"/>
  <c r="AU305" i="1" s="1"/>
  <c r="AE124" i="1"/>
  <c r="Z124" i="1"/>
  <c r="AU124" i="1" s="1"/>
  <c r="AP124" i="1"/>
  <c r="AD2919" i="1"/>
  <c r="Z33" i="1"/>
  <c r="AU33" i="1" s="1"/>
  <c r="AE33" i="1"/>
  <c r="Z280" i="1"/>
  <c r="AU280" i="1" s="1"/>
  <c r="AE116" i="1"/>
  <c r="AP116" i="1"/>
  <c r="Z116" i="1"/>
  <c r="AU116" i="1" s="1"/>
  <c r="Z157" i="1"/>
  <c r="AU157" i="1" s="1"/>
  <c r="G15" i="8"/>
  <c r="H15" i="8" s="1"/>
  <c r="I15" i="8" s="1"/>
  <c r="G11" i="8"/>
  <c r="H11" i="8" s="1"/>
  <c r="G13" i="8"/>
  <c r="H13" i="8" s="1"/>
  <c r="I13" i="8" s="1"/>
  <c r="G14" i="8"/>
  <c r="H14" i="8" s="1"/>
  <c r="I14" i="8" s="1"/>
  <c r="G12" i="8"/>
  <c r="H12" i="8" s="1"/>
  <c r="I12" i="8" s="1"/>
  <c r="D33" i="6"/>
  <c r="D34" i="6"/>
  <c r="AN10" i="1"/>
  <c r="AN348" i="1"/>
  <c r="AN298" i="1"/>
  <c r="AN358" i="1"/>
  <c r="AN300" i="1"/>
  <c r="AN323" i="1"/>
  <c r="AN280" i="1"/>
  <c r="AN252" i="1"/>
  <c r="AN234" i="1"/>
  <c r="AN222" i="1"/>
  <c r="AN206" i="1"/>
  <c r="AN354" i="1"/>
  <c r="AN289" i="1"/>
  <c r="AN251" i="1"/>
  <c r="AN225" i="1"/>
  <c r="AN203" i="1"/>
  <c r="AN164" i="1"/>
  <c r="AN308" i="1"/>
  <c r="AN269" i="1"/>
  <c r="AN196" i="1"/>
  <c r="AN161" i="1"/>
  <c r="AN145" i="1"/>
  <c r="AN120" i="1"/>
  <c r="AN81" i="1"/>
  <c r="AN334" i="1"/>
  <c r="AN233" i="1"/>
  <c r="AN202" i="1"/>
  <c r="AN137" i="1"/>
  <c r="AN125" i="1"/>
  <c r="AN90" i="1"/>
  <c r="AN66" i="1"/>
  <c r="AN43" i="1"/>
  <c r="AN22" i="1"/>
  <c r="AN373" i="1"/>
  <c r="AN248" i="1"/>
  <c r="AN193" i="1"/>
  <c r="AN144" i="1"/>
  <c r="AN113" i="1"/>
  <c r="AN87" i="1"/>
  <c r="AN68" i="1"/>
  <c r="AN151" i="1"/>
  <c r="AN154" i="1"/>
  <c r="AN78" i="1"/>
  <c r="AN16" i="1"/>
  <c r="AN235" i="1"/>
  <c r="AN141" i="1"/>
  <c r="AN17" i="1"/>
  <c r="AN192" i="1"/>
  <c r="AN344" i="1"/>
  <c r="AN310" i="1"/>
  <c r="AN293" i="1"/>
  <c r="AN375" i="1"/>
  <c r="AN343" i="1"/>
  <c r="AN294" i="1"/>
  <c r="AN249" i="1"/>
  <c r="AN232" i="1"/>
  <c r="AN219" i="1"/>
  <c r="AN204" i="1"/>
  <c r="AN312" i="1"/>
  <c r="AN271" i="1"/>
  <c r="AN245" i="1"/>
  <c r="AN189" i="1"/>
  <c r="AN160" i="1"/>
  <c r="AN250" i="1"/>
  <c r="AN191" i="1"/>
  <c r="AN118" i="1"/>
  <c r="AN76" i="1"/>
  <c r="AN318" i="1"/>
  <c r="AN220" i="1"/>
  <c r="AN198" i="1"/>
  <c r="AN130" i="1"/>
  <c r="AN114" i="1"/>
  <c r="AN95" i="1"/>
  <c r="AN82" i="1"/>
  <c r="AN60" i="1"/>
  <c r="AN38" i="1"/>
  <c r="AN13" i="1"/>
  <c r="AN313" i="1"/>
  <c r="AN229" i="1"/>
  <c r="AN185" i="1"/>
  <c r="AN140" i="1"/>
  <c r="AN101" i="1"/>
  <c r="AN80" i="1"/>
  <c r="AN67" i="1"/>
  <c r="AN139" i="1"/>
  <c r="AN152" i="1"/>
  <c r="AN63" i="1"/>
  <c r="AN209" i="1"/>
  <c r="AN380" i="1"/>
  <c r="AN156" i="1"/>
  <c r="AN355" i="1"/>
  <c r="AN317" i="1"/>
  <c r="AN301" i="1"/>
  <c r="AN361" i="1"/>
  <c r="AN307" i="1"/>
  <c r="AN288" i="1"/>
  <c r="AN351" i="1"/>
  <c r="AN286" i="1"/>
  <c r="AN259" i="1"/>
  <c r="AN244" i="1"/>
  <c r="AN224" i="1"/>
  <c r="AN208" i="1"/>
  <c r="AN199" i="1"/>
  <c r="AN299" i="1"/>
  <c r="AN228" i="1"/>
  <c r="AN205" i="1"/>
  <c r="AN180" i="1"/>
  <c r="AN324" i="1"/>
  <c r="AN281" i="1"/>
  <c r="AN223" i="1"/>
  <c r="AN165" i="1"/>
  <c r="AN155" i="1"/>
  <c r="AN126" i="1"/>
  <c r="AN15" i="1"/>
  <c r="AN236" i="1"/>
  <c r="AN207" i="1"/>
  <c r="AN182" i="1"/>
  <c r="AN102" i="1"/>
  <c r="AN92" i="1"/>
  <c r="AN71" i="1"/>
  <c r="AN28" i="1"/>
  <c r="AN255" i="1"/>
  <c r="AN211" i="1"/>
  <c r="AN146" i="1"/>
  <c r="AN89" i="1"/>
  <c r="AN73" i="1"/>
  <c r="AN37" i="1"/>
  <c r="AN159" i="1"/>
  <c r="AN200" i="1"/>
  <c r="AN105" i="1"/>
  <c r="AN31" i="1"/>
  <c r="AN260" i="1"/>
  <c r="AN179" i="1"/>
  <c r="AN32" i="1"/>
  <c r="AN221" i="1"/>
  <c r="AN128" i="1"/>
  <c r="AN287" i="1"/>
  <c r="AN247" i="1"/>
  <c r="AN268" i="1"/>
  <c r="AN143" i="1"/>
  <c r="AN183" i="1"/>
  <c r="AN42" i="1"/>
  <c r="AN243" i="1"/>
  <c r="AN104" i="1"/>
  <c r="AN33" i="1"/>
  <c r="AN77" i="1"/>
  <c r="AN117" i="1"/>
  <c r="AN349" i="1"/>
  <c r="AN148" i="1"/>
  <c r="AN357" i="1"/>
  <c r="AN372" i="1"/>
  <c r="AN374" i="1"/>
  <c r="AN227" i="1"/>
  <c r="AN230" i="1"/>
  <c r="AN339" i="1"/>
  <c r="AN157" i="1"/>
  <c r="AN212" i="1"/>
  <c r="AN93" i="1"/>
  <c r="AN158" i="1"/>
  <c r="AN47" i="1"/>
  <c r="AN55" i="1"/>
  <c r="AN190" i="1"/>
  <c r="AN325" i="1"/>
  <c r="AN316" i="1"/>
  <c r="AN291" i="1"/>
  <c r="AN210" i="1"/>
  <c r="AN218" i="1"/>
  <c r="AN282" i="1"/>
  <c r="AN186" i="1"/>
  <c r="AN79" i="1"/>
  <c r="AN136" i="1"/>
  <c r="AN197" i="1"/>
  <c r="AN99" i="1"/>
  <c r="AN261" i="1"/>
  <c r="AN201" i="1"/>
  <c r="AN311" i="1"/>
  <c r="AN184" i="1"/>
  <c r="AN246" i="1"/>
  <c r="AN116" i="1"/>
  <c r="AN54" i="1"/>
  <c r="AN272" i="1"/>
  <c r="AN96" i="1"/>
  <c r="AN134" i="1"/>
  <c r="AN231" i="1"/>
  <c r="AN379" i="1"/>
  <c r="AN364" i="1"/>
  <c r="AN347" i="1"/>
  <c r="AN338" i="1"/>
  <c r="AN330" i="1"/>
  <c r="AN315" i="1"/>
  <c r="AN296" i="1"/>
  <c r="AN285" i="1"/>
  <c r="AN265" i="1"/>
  <c r="AN258" i="1"/>
  <c r="AN237" i="1"/>
  <c r="AN215" i="1"/>
  <c r="AN181" i="1"/>
  <c r="AN142" i="1"/>
  <c r="AN110" i="1"/>
  <c r="AN100" i="1"/>
  <c r="AN86" i="1"/>
  <c r="AN62" i="1"/>
  <c r="AN41" i="1"/>
  <c r="AN27" i="1"/>
  <c r="AN369" i="1"/>
  <c r="AN345" i="1"/>
  <c r="AN331" i="1"/>
  <c r="AN321" i="1"/>
  <c r="AN304" i="1"/>
  <c r="AN295" i="1"/>
  <c r="AN283" i="1"/>
  <c r="AN276" i="1"/>
  <c r="AN257" i="1"/>
  <c r="AN239" i="1"/>
  <c r="AN214" i="1"/>
  <c r="AN178" i="1"/>
  <c r="AN149" i="1"/>
  <c r="AN138" i="1"/>
  <c r="AN131" i="1"/>
  <c r="AN119" i="1"/>
  <c r="AN106" i="1"/>
  <c r="AN88" i="1"/>
  <c r="AN74" i="1"/>
  <c r="AN61" i="1"/>
  <c r="AN52" i="1"/>
  <c r="AN44" i="1"/>
  <c r="AN29" i="1"/>
  <c r="AN21" i="1"/>
  <c r="AN14" i="1"/>
  <c r="AN378" i="1"/>
  <c r="AN363" i="1"/>
  <c r="AN342" i="1"/>
  <c r="AN336" i="1"/>
  <c r="AN329" i="1"/>
  <c r="AN314" i="1"/>
  <c r="AN292" i="1"/>
  <c r="AN270" i="1"/>
  <c r="AN264" i="1"/>
  <c r="AN242" i="1"/>
  <c r="AN226" i="1"/>
  <c r="AN195" i="1"/>
  <c r="AN163" i="1"/>
  <c r="AN123" i="1"/>
  <c r="AN109" i="1"/>
  <c r="AN75" i="1"/>
  <c r="AN49" i="1"/>
  <c r="AN40" i="1"/>
  <c r="AN25" i="1"/>
  <c r="AN377" i="1"/>
  <c r="AN362" i="1"/>
  <c r="AN356" i="1"/>
  <c r="AN337" i="1"/>
  <c r="AN328" i="1"/>
  <c r="AN320" i="1"/>
  <c r="AN303" i="1"/>
  <c r="AN279" i="1"/>
  <c r="AN275" i="1"/>
  <c r="AN256" i="1"/>
  <c r="AN238" i="1"/>
  <c r="AN213" i="1"/>
  <c r="AN194" i="1"/>
  <c r="AN167" i="1"/>
  <c r="AN147" i="1"/>
  <c r="AN135" i="1"/>
  <c r="AN115" i="1"/>
  <c r="AN103" i="1"/>
  <c r="AN85" i="1"/>
  <c r="AN69" i="1"/>
  <c r="AN56" i="1"/>
  <c r="AN51" i="1"/>
  <c r="AN35" i="1"/>
  <c r="AN26" i="1"/>
  <c r="AN20" i="1"/>
  <c r="AN11" i="1"/>
  <c r="AN371" i="1"/>
  <c r="AN353" i="1"/>
  <c r="AN341" i="1"/>
  <c r="AN322" i="1"/>
  <c r="AN306" i="1"/>
  <c r="AN290" i="1"/>
  <c r="AN267" i="1"/>
  <c r="AN263" i="1"/>
  <c r="AN241" i="1"/>
  <c r="AN217" i="1"/>
  <c r="AN188" i="1"/>
  <c r="AN153" i="1"/>
  <c r="AN127" i="1"/>
  <c r="AN122" i="1"/>
  <c r="AN108" i="1"/>
  <c r="AN98" i="1"/>
  <c r="AN72" i="1"/>
  <c r="AN48" i="1"/>
  <c r="AN39" i="1"/>
  <c r="AN12" i="1"/>
  <c r="AN376" i="1"/>
  <c r="AN360" i="1"/>
  <c r="AN350" i="1"/>
  <c r="AN335" i="1"/>
  <c r="AN327" i="1"/>
  <c r="AN319" i="1"/>
  <c r="AN302" i="1"/>
  <c r="AN278" i="1"/>
  <c r="AN274" i="1"/>
  <c r="AN254" i="1"/>
  <c r="AN187" i="1"/>
  <c r="AN166" i="1"/>
  <c r="AN133" i="1"/>
  <c r="AN129" i="1"/>
  <c r="AN112" i="1"/>
  <c r="AN97" i="1"/>
  <c r="AN84" i="1"/>
  <c r="AN65" i="1"/>
  <c r="AN53" i="1"/>
  <c r="AN50" i="1"/>
  <c r="AN34" i="1"/>
  <c r="AN24" i="1"/>
  <c r="AN19" i="1"/>
  <c r="AN381" i="1"/>
  <c r="AN365" i="1"/>
  <c r="AN352" i="1"/>
  <c r="AN340" i="1"/>
  <c r="AN333" i="1"/>
  <c r="AN305" i="1"/>
  <c r="AN266" i="1"/>
  <c r="AN262" i="1"/>
  <c r="AN240" i="1"/>
  <c r="AN216" i="1"/>
  <c r="AN150" i="1"/>
  <c r="AN124" i="1"/>
  <c r="AN107" i="1"/>
  <c r="AN94" i="1"/>
  <c r="AN70" i="1"/>
  <c r="AN46" i="1"/>
  <c r="AN36" i="1"/>
  <c r="AN370" i="1"/>
  <c r="AN359" i="1"/>
  <c r="AN346" i="1"/>
  <c r="AN332" i="1"/>
  <c r="AN326" i="1"/>
  <c r="AN309" i="1"/>
  <c r="AN297" i="1"/>
  <c r="AN284" i="1"/>
  <c r="AN277" i="1"/>
  <c r="AN273" i="1"/>
  <c r="AN253" i="1"/>
  <c r="AN162" i="1"/>
  <c r="AN132" i="1"/>
  <c r="AN121" i="1"/>
  <c r="AN111" i="1"/>
  <c r="AN91" i="1"/>
  <c r="AN83" i="1"/>
  <c r="AN64" i="1"/>
  <c r="AN45" i="1"/>
  <c r="AN30" i="1"/>
  <c r="AN23" i="1"/>
  <c r="AN18" i="1"/>
  <c r="AE29" i="1" l="1"/>
  <c r="AL29" i="1" s="1"/>
  <c r="AP29" i="1" s="1"/>
  <c r="AE208" i="1"/>
  <c r="AL208" i="1" s="1"/>
  <c r="AP27" i="1"/>
  <c r="AE11" i="1"/>
  <c r="AL11" i="1" s="1"/>
  <c r="AP11" i="1" s="1"/>
  <c r="AE204" i="1"/>
  <c r="AL204" i="1" s="1"/>
  <c r="AP204" i="1" s="1"/>
  <c r="AE22" i="1"/>
  <c r="AL22" i="1" s="1"/>
  <c r="AP22" i="1" s="1"/>
  <c r="AE203" i="1"/>
  <c r="AL203" i="1" s="1"/>
  <c r="AP203" i="1" s="1"/>
  <c r="AU24" i="1"/>
  <c r="AE24" i="1"/>
  <c r="AL24" i="1" s="1"/>
  <c r="AP24" i="1" s="1"/>
  <c r="AE205" i="1"/>
  <c r="AL205" i="1" s="1"/>
  <c r="AP205" i="1" s="1"/>
  <c r="AE219" i="1"/>
  <c r="AL219" i="1" s="1"/>
  <c r="AP219" i="1" s="1"/>
  <c r="AE206" i="1"/>
  <c r="AL206" i="1" s="1"/>
  <c r="AP206" i="1" s="1"/>
  <c r="AE10" i="1"/>
  <c r="AL10" i="1" s="1"/>
  <c r="AP10" i="1" s="1"/>
  <c r="AU30" i="1"/>
  <c r="AE30" i="1"/>
  <c r="AL30" i="1" s="1"/>
  <c r="AP30" i="1" s="1"/>
  <c r="AE220" i="1"/>
  <c r="AL220" i="1" s="1"/>
  <c r="AP220" i="1" s="1"/>
  <c r="AE291" i="1"/>
  <c r="AL291" i="1" s="1"/>
  <c r="AP291" i="1" s="1"/>
  <c r="AE283" i="1"/>
  <c r="AL283" i="1" s="1"/>
  <c r="AP283" i="1" s="1"/>
  <c r="AE23" i="1"/>
  <c r="AL23" i="1" s="1"/>
  <c r="AP23" i="1" s="1"/>
  <c r="AE25" i="1"/>
  <c r="AL25" i="1" s="1"/>
  <c r="AP25" i="1" s="1"/>
  <c r="AE26" i="1"/>
  <c r="AL26" i="1" s="1"/>
  <c r="AP26" i="1" s="1"/>
  <c r="AE28" i="1"/>
  <c r="AL28" i="1" s="1"/>
  <c r="AP28" i="1" s="1"/>
  <c r="BA270" i="1"/>
  <c r="AZ365" i="1"/>
  <c r="AZ324" i="1"/>
  <c r="AZ42" i="1"/>
  <c r="AZ328" i="1"/>
  <c r="AZ65" i="1"/>
  <c r="AZ49" i="1"/>
  <c r="AZ52" i="1"/>
  <c r="AZ223" i="1"/>
  <c r="AZ30" i="1"/>
  <c r="BA256" i="1"/>
  <c r="BC256" i="1" s="1"/>
  <c r="AZ268" i="1"/>
  <c r="AZ313" i="1"/>
  <c r="AZ329" i="1"/>
  <c r="BA352" i="1"/>
  <c r="BC352" i="1" s="1"/>
  <c r="AZ11" i="1"/>
  <c r="BA272" i="1"/>
  <c r="BC272" i="1" s="1"/>
  <c r="AZ330" i="1"/>
  <c r="AZ367" i="1"/>
  <c r="AZ67" i="1"/>
  <c r="AZ10" i="1"/>
  <c r="AZ45" i="1"/>
  <c r="AZ305" i="1"/>
  <c r="AZ240" i="1"/>
  <c r="BA321" i="1"/>
  <c r="AZ21" i="1"/>
  <c r="AZ307" i="1"/>
  <c r="AZ118" i="1"/>
  <c r="BA258" i="1"/>
  <c r="BC258" i="1" s="1"/>
  <c r="AZ315" i="1"/>
  <c r="BA246" i="1"/>
  <c r="BC246" i="1" s="1"/>
  <c r="AZ40" i="1"/>
  <c r="AZ363" i="1"/>
  <c r="AZ299" i="1"/>
  <c r="AZ46" i="1"/>
  <c r="BA242" i="1"/>
  <c r="BC242" i="1" s="1"/>
  <c r="BA291" i="1"/>
  <c r="BC291" i="1" s="1"/>
  <c r="AZ353" i="1"/>
  <c r="AZ53" i="1"/>
  <c r="AZ267" i="1"/>
  <c r="AZ17" i="1"/>
  <c r="AZ244" i="1"/>
  <c r="AZ279" i="1"/>
  <c r="AZ293" i="1"/>
  <c r="BA288" i="1"/>
  <c r="BC288" i="1" s="1"/>
  <c r="AZ47" i="1"/>
  <c r="AZ359" i="1"/>
  <c r="AZ43" i="1"/>
  <c r="AZ29" i="1"/>
  <c r="AZ355" i="1"/>
  <c r="AZ72" i="1"/>
  <c r="AZ336" i="1"/>
  <c r="AZ276" i="1"/>
  <c r="AZ50" i="1"/>
  <c r="BA222" i="1"/>
  <c r="BC222" i="1" s="1"/>
  <c r="AZ188" i="1"/>
  <c r="AZ298" i="1"/>
  <c r="BA254" i="1"/>
  <c r="BC254" i="1" s="1"/>
  <c r="AZ322" i="1"/>
  <c r="BA286" i="1"/>
  <c r="BC286" i="1" s="1"/>
  <c r="AZ301" i="1"/>
  <c r="AZ297" i="1"/>
  <c r="AZ377" i="1"/>
  <c r="AZ32" i="1"/>
  <c r="AZ18" i="1"/>
  <c r="AZ319" i="1"/>
  <c r="AZ34" i="1"/>
  <c r="AZ41" i="1"/>
  <c r="AZ348" i="1"/>
  <c r="AZ63" i="1"/>
  <c r="AZ372" i="1"/>
  <c r="BA31" i="1"/>
  <c r="BC31" i="1" s="1"/>
  <c r="AZ317" i="1"/>
  <c r="BA274" i="1"/>
  <c r="BC274" i="1" s="1"/>
  <c r="AZ12" i="1"/>
  <c r="AZ361" i="1"/>
  <c r="AZ235" i="1"/>
  <c r="AZ346" i="1"/>
  <c r="AZ20" i="1"/>
  <c r="AZ338" i="1"/>
  <c r="AZ251" i="1"/>
  <c r="BA262" i="1"/>
  <c r="BC262" i="1" s="1"/>
  <c r="AZ15" i="1"/>
  <c r="AZ369" i="1"/>
  <c r="AZ236" i="1"/>
  <c r="BA38" i="1"/>
  <c r="BC38" i="1" s="1"/>
  <c r="AZ248" i="1"/>
  <c r="AZ341" i="1"/>
  <c r="AZ375" i="1"/>
  <c r="AZ16" i="1"/>
  <c r="BA73" i="1"/>
  <c r="BC73" i="1" s="1"/>
  <c r="AZ48" i="1"/>
  <c r="AH31" i="1"/>
  <c r="AS31" i="1" s="1"/>
  <c r="AH22" i="1"/>
  <c r="AS22" i="1" s="1"/>
  <c r="AH35" i="1"/>
  <c r="AS35" i="1" s="1"/>
  <c r="AS38" i="1"/>
  <c r="AH19" i="1"/>
  <c r="AS19" i="1" s="1"/>
  <c r="AH17" i="1"/>
  <c r="AS17" i="1" s="1"/>
  <c r="AH49" i="1"/>
  <c r="AS49" i="1" s="1"/>
  <c r="AH40" i="1"/>
  <c r="AS40" i="1" s="1"/>
  <c r="AH14" i="1"/>
  <c r="AS14" i="1" s="1"/>
  <c r="AS11" i="1"/>
  <c r="AH23" i="1"/>
  <c r="AS23" i="1" s="1"/>
  <c r="AH25" i="1"/>
  <c r="AH69" i="1"/>
  <c r="AS69" i="1" s="1"/>
  <c r="AH41" i="1"/>
  <c r="AS41" i="1" s="1"/>
  <c r="AH71" i="1"/>
  <c r="AS71" i="1" s="1"/>
  <c r="AZ19" i="1"/>
  <c r="AZ98" i="1"/>
  <c r="AZ13" i="1"/>
  <c r="AS42" i="1"/>
  <c r="AS21" i="1"/>
  <c r="AS16" i="1"/>
  <c r="AZ56" i="1"/>
  <c r="AZ332" i="1"/>
  <c r="AZ107" i="1"/>
  <c r="BA54" i="1"/>
  <c r="BC54" i="1" s="1"/>
  <c r="AZ344" i="1"/>
  <c r="AZ284" i="1"/>
  <c r="AZ379" i="1"/>
  <c r="AZ55" i="1"/>
  <c r="AZ26" i="1"/>
  <c r="AZ35" i="1"/>
  <c r="BA282" i="1"/>
  <c r="AZ37" i="1"/>
  <c r="BA266" i="1"/>
  <c r="BC266" i="1" s="1"/>
  <c r="AS30" i="1"/>
  <c r="AZ36" i="1"/>
  <c r="AS15" i="1"/>
  <c r="AS267" i="1"/>
  <c r="AS266" i="1"/>
  <c r="AS270" i="1"/>
  <c r="AS272" i="1"/>
  <c r="AS236" i="1"/>
  <c r="AS34" i="1"/>
  <c r="AS43" i="1"/>
  <c r="AS12" i="1"/>
  <c r="AS29" i="1"/>
  <c r="AS262" i="1"/>
  <c r="AS13" i="1"/>
  <c r="AS33" i="1"/>
  <c r="AS39" i="1"/>
  <c r="AS27" i="1"/>
  <c r="AS37" i="1"/>
  <c r="AS260" i="1"/>
  <c r="AS26" i="1"/>
  <c r="AS18" i="1"/>
  <c r="AS264" i="1"/>
  <c r="AS273" i="1"/>
  <c r="AS278" i="1"/>
  <c r="AS325" i="1"/>
  <c r="AS74" i="1"/>
  <c r="AS265" i="1"/>
  <c r="AS75" i="1"/>
  <c r="AS70" i="1"/>
  <c r="AS146" i="1"/>
  <c r="AS218" i="1"/>
  <c r="AS380" i="1"/>
  <c r="AS259" i="1"/>
  <c r="AS263" i="1"/>
  <c r="AS277" i="1"/>
  <c r="AS271" i="1"/>
  <c r="AS257" i="1"/>
  <c r="AS213" i="1"/>
  <c r="AS261" i="1"/>
  <c r="AS206" i="1"/>
  <c r="AS28" i="1"/>
  <c r="AS217" i="1"/>
  <c r="AS239" i="1"/>
  <c r="AS73" i="1"/>
  <c r="AS216" i="1"/>
  <c r="AS269" i="1"/>
  <c r="AS370" i="1"/>
  <c r="AS210" i="1"/>
  <c r="AS268" i="1"/>
  <c r="AS274" i="1"/>
  <c r="AS240" i="1"/>
  <c r="AS258" i="1"/>
  <c r="AM168" i="1"/>
  <c r="AO168" i="1" s="1"/>
  <c r="AQ168" i="1" s="1"/>
  <c r="AR168" i="1" s="1"/>
  <c r="AM172" i="1"/>
  <c r="AO172" i="1" s="1"/>
  <c r="AQ172" i="1" s="1"/>
  <c r="AR172" i="1" s="1"/>
  <c r="AM171" i="1"/>
  <c r="AO171" i="1" s="1"/>
  <c r="AQ171" i="1" s="1"/>
  <c r="AR171" i="1" s="1"/>
  <c r="AM175" i="1"/>
  <c r="AO175" i="1" s="1"/>
  <c r="AQ175" i="1" s="1"/>
  <c r="AR175" i="1" s="1"/>
  <c r="AM169" i="1"/>
  <c r="AO169" i="1" s="1"/>
  <c r="AQ169" i="1" s="1"/>
  <c r="AR169" i="1" s="1"/>
  <c r="AM173" i="1"/>
  <c r="AO173" i="1" s="1"/>
  <c r="AQ173" i="1" s="1"/>
  <c r="AR173" i="1" s="1"/>
  <c r="K20" i="11"/>
  <c r="L20" i="11" s="1"/>
  <c r="M20" i="11" s="1"/>
  <c r="AM170" i="1"/>
  <c r="AO170" i="1" s="1"/>
  <c r="AQ170" i="1" s="1"/>
  <c r="AR170" i="1" s="1"/>
  <c r="AM174" i="1"/>
  <c r="AO174" i="1" s="1"/>
  <c r="AQ174" i="1" s="1"/>
  <c r="AR174" i="1" s="1"/>
  <c r="AM672" i="1"/>
  <c r="AO672" i="1" s="1"/>
  <c r="AQ672" i="1" s="1"/>
  <c r="AR672" i="1" s="1"/>
  <c r="AM176" i="1"/>
  <c r="AO176" i="1" s="1"/>
  <c r="AQ176" i="1" s="1"/>
  <c r="AR176" i="1" s="1"/>
  <c r="AM177" i="1"/>
  <c r="AO177" i="1" s="1"/>
  <c r="AQ177" i="1" s="1"/>
  <c r="AR177" i="1" s="1"/>
  <c r="AM57" i="1"/>
  <c r="AO57" i="1" s="1"/>
  <c r="AQ57" i="1" s="1"/>
  <c r="AR57" i="1" s="1"/>
  <c r="AM58" i="1"/>
  <c r="AO58" i="1" s="1"/>
  <c r="AQ58" i="1" s="1"/>
  <c r="AR58" i="1" s="1"/>
  <c r="AM59" i="1"/>
  <c r="AO59" i="1" s="1"/>
  <c r="AQ59" i="1" s="1"/>
  <c r="AR59" i="1" s="1"/>
  <c r="K18" i="11"/>
  <c r="L18" i="11" s="1"/>
  <c r="M18" i="11" s="1"/>
  <c r="K15" i="11"/>
  <c r="L15" i="11" s="1"/>
  <c r="M15" i="11" s="1"/>
  <c r="BA157" i="1"/>
  <c r="BC157" i="1" s="1"/>
  <c r="BA183" i="1"/>
  <c r="BC183" i="1" s="1"/>
  <c r="AE198" i="1"/>
  <c r="AE224" i="1"/>
  <c r="AE199" i="1"/>
  <c r="AE238" i="1"/>
  <c r="AE237" i="1"/>
  <c r="AE200" i="1"/>
  <c r="AE193" i="1"/>
  <c r="AE161" i="1"/>
  <c r="AE153" i="1"/>
  <c r="AE135" i="1"/>
  <c r="AE125" i="1"/>
  <c r="AE133" i="1"/>
  <c r="AE141" i="1"/>
  <c r="AE151" i="1"/>
  <c r="AE150" i="1"/>
  <c r="AE129" i="1"/>
  <c r="AE165" i="1"/>
  <c r="AE159" i="1"/>
  <c r="AE154" i="1"/>
  <c r="AE126" i="1"/>
  <c r="AS256" i="1"/>
  <c r="AU230" i="1"/>
  <c r="AE230" i="1"/>
  <c r="AE157" i="1"/>
  <c r="AE139" i="1"/>
  <c r="AE127" i="1"/>
  <c r="AE149" i="1"/>
  <c r="AE233" i="1"/>
  <c r="AE156" i="1"/>
  <c r="AE164" i="1"/>
  <c r="AE130" i="1"/>
  <c r="AE155" i="1"/>
  <c r="AS313" i="1"/>
  <c r="AU158" i="1"/>
  <c r="AE158" i="1"/>
  <c r="AE160" i="1"/>
  <c r="AE134" i="1"/>
  <c r="AE140" i="1"/>
  <c r="AE162" i="1"/>
  <c r="AE231" i="1"/>
  <c r="AL231" i="1" s="1"/>
  <c r="AE229" i="1"/>
  <c r="AS20" i="1"/>
  <c r="AS32" i="1"/>
  <c r="AS252" i="1"/>
  <c r="AS201" i="1"/>
  <c r="AM2820" i="1"/>
  <c r="AO2820" i="1" s="1"/>
  <c r="AQ2820" i="1" s="1"/>
  <c r="AR2820" i="1" s="1"/>
  <c r="AM2807" i="1"/>
  <c r="AO2807" i="1" s="1"/>
  <c r="AQ2807" i="1" s="1"/>
  <c r="AR2807" i="1" s="1"/>
  <c r="AM2806" i="1"/>
  <c r="AO2806" i="1" s="1"/>
  <c r="AQ2806" i="1" s="1"/>
  <c r="AR2806" i="1" s="1"/>
  <c r="AM2799" i="1"/>
  <c r="AO2799" i="1" s="1"/>
  <c r="AQ2799" i="1" s="1"/>
  <c r="AR2799" i="1" s="1"/>
  <c r="AM2795" i="1"/>
  <c r="AO2795" i="1" s="1"/>
  <c r="AQ2795" i="1" s="1"/>
  <c r="AR2795" i="1" s="1"/>
  <c r="AM2794" i="1"/>
  <c r="AO2794" i="1" s="1"/>
  <c r="AQ2794" i="1" s="1"/>
  <c r="AR2794" i="1" s="1"/>
  <c r="AM2793" i="1"/>
  <c r="AO2793" i="1" s="1"/>
  <c r="AQ2793" i="1" s="1"/>
  <c r="AR2793" i="1" s="1"/>
  <c r="AM2792" i="1"/>
  <c r="AO2792" i="1" s="1"/>
  <c r="AQ2792" i="1" s="1"/>
  <c r="AR2792" i="1" s="1"/>
  <c r="AM2791" i="1"/>
  <c r="AO2791" i="1" s="1"/>
  <c r="AQ2791" i="1" s="1"/>
  <c r="AR2791" i="1" s="1"/>
  <c r="AM2790" i="1"/>
  <c r="AO2790" i="1" s="1"/>
  <c r="AQ2790" i="1" s="1"/>
  <c r="AR2790" i="1" s="1"/>
  <c r="AM2787" i="1"/>
  <c r="AO2787" i="1" s="1"/>
  <c r="AQ2787" i="1" s="1"/>
  <c r="AR2787" i="1" s="1"/>
  <c r="AM2786" i="1"/>
  <c r="AO2786" i="1" s="1"/>
  <c r="AQ2786" i="1" s="1"/>
  <c r="AR2786" i="1" s="1"/>
  <c r="AM2775" i="1"/>
  <c r="AO2775" i="1" s="1"/>
  <c r="AQ2775" i="1" s="1"/>
  <c r="AR2775" i="1" s="1"/>
  <c r="AM2774" i="1"/>
  <c r="AO2774" i="1" s="1"/>
  <c r="AQ2774" i="1" s="1"/>
  <c r="AR2774" i="1" s="1"/>
  <c r="AM2773" i="1"/>
  <c r="AO2773" i="1" s="1"/>
  <c r="AQ2773" i="1" s="1"/>
  <c r="AR2773" i="1" s="1"/>
  <c r="AM2768" i="1"/>
  <c r="AO2768" i="1" s="1"/>
  <c r="AQ2768" i="1" s="1"/>
  <c r="AR2768" i="1" s="1"/>
  <c r="AM2765" i="1"/>
  <c r="AO2765" i="1" s="1"/>
  <c r="AQ2765" i="1" s="1"/>
  <c r="AR2765" i="1" s="1"/>
  <c r="AM2764" i="1"/>
  <c r="AO2764" i="1" s="1"/>
  <c r="AQ2764" i="1" s="1"/>
  <c r="AR2764" i="1" s="1"/>
  <c r="AM2761" i="1"/>
  <c r="AO2761" i="1" s="1"/>
  <c r="AQ2761" i="1" s="1"/>
  <c r="AR2761" i="1" s="1"/>
  <c r="AM2757" i="1"/>
  <c r="AO2757" i="1" s="1"/>
  <c r="AQ2757" i="1" s="1"/>
  <c r="AR2757" i="1" s="1"/>
  <c r="AM2754" i="1"/>
  <c r="AO2754" i="1" s="1"/>
  <c r="AQ2754" i="1" s="1"/>
  <c r="AR2754" i="1" s="1"/>
  <c r="AM2751" i="1"/>
  <c r="AO2751" i="1" s="1"/>
  <c r="AQ2751" i="1" s="1"/>
  <c r="AR2751" i="1" s="1"/>
  <c r="AM2750" i="1"/>
  <c r="AO2750" i="1" s="1"/>
  <c r="AQ2750" i="1" s="1"/>
  <c r="AR2750" i="1" s="1"/>
  <c r="AM2737" i="1"/>
  <c r="AO2737" i="1" s="1"/>
  <c r="AQ2737" i="1" s="1"/>
  <c r="AR2737" i="1" s="1"/>
  <c r="AM2733" i="1"/>
  <c r="AO2733" i="1" s="1"/>
  <c r="AQ2733" i="1" s="1"/>
  <c r="AR2733" i="1" s="1"/>
  <c r="AM2728" i="1"/>
  <c r="AO2728" i="1" s="1"/>
  <c r="AQ2728" i="1" s="1"/>
  <c r="AR2728" i="1" s="1"/>
  <c r="AM2724" i="1"/>
  <c r="AO2724" i="1" s="1"/>
  <c r="AQ2724" i="1" s="1"/>
  <c r="AR2724" i="1" s="1"/>
  <c r="AM2716" i="1"/>
  <c r="AO2716" i="1" s="1"/>
  <c r="AQ2716" i="1" s="1"/>
  <c r="AM2700" i="1"/>
  <c r="AO2700" i="1" s="1"/>
  <c r="AQ2700" i="1" s="1"/>
  <c r="AR2700" i="1" s="1"/>
  <c r="AM2699" i="1"/>
  <c r="AM2698" i="1"/>
  <c r="AM2697" i="1"/>
  <c r="AO2697" i="1" s="1"/>
  <c r="AQ2697" i="1" s="1"/>
  <c r="AR2697" i="1" s="1"/>
  <c r="AM2693" i="1"/>
  <c r="AO2693" i="1" s="1"/>
  <c r="AQ2693" i="1" s="1"/>
  <c r="AR2693" i="1" s="1"/>
  <c r="AM2685" i="1"/>
  <c r="AO2685" i="1" s="1"/>
  <c r="AQ2685" i="1" s="1"/>
  <c r="AR2685" i="1" s="1"/>
  <c r="AM2684" i="1"/>
  <c r="AO2684" i="1" s="1"/>
  <c r="AQ2684" i="1" s="1"/>
  <c r="AR2684" i="1" s="1"/>
  <c r="AM2683" i="1"/>
  <c r="AO2683" i="1" s="1"/>
  <c r="AQ2683" i="1" s="1"/>
  <c r="AR2683" i="1" s="1"/>
  <c r="AM2681" i="1"/>
  <c r="AM2679" i="1"/>
  <c r="AM2676" i="1"/>
  <c r="AO2676" i="1" s="1"/>
  <c r="AQ2676" i="1" s="1"/>
  <c r="AR2676" i="1" s="1"/>
  <c r="AM2667" i="1"/>
  <c r="AO2667" i="1" s="1"/>
  <c r="AQ2667" i="1" s="1"/>
  <c r="AR2667" i="1" s="1"/>
  <c r="AM2663" i="1"/>
  <c r="AO2663" i="1" s="1"/>
  <c r="AQ2663" i="1" s="1"/>
  <c r="AR2663" i="1" s="1"/>
  <c r="AM2659" i="1"/>
  <c r="AM2658" i="1"/>
  <c r="AM2654" i="1"/>
  <c r="AO2654" i="1" s="1"/>
  <c r="AQ2654" i="1" s="1"/>
  <c r="AM2649" i="1"/>
  <c r="AM2819" i="1"/>
  <c r="AO2819" i="1" s="1"/>
  <c r="AQ2819" i="1" s="1"/>
  <c r="AR2819" i="1" s="1"/>
  <c r="AM2818" i="1"/>
  <c r="AO2818" i="1" s="1"/>
  <c r="AQ2818" i="1" s="1"/>
  <c r="AR2818" i="1" s="1"/>
  <c r="AM2816" i="1"/>
  <c r="AO2816" i="1" s="1"/>
  <c r="AQ2816" i="1" s="1"/>
  <c r="AR2816" i="1" s="1"/>
  <c r="AM2812" i="1"/>
  <c r="AO2812" i="1" s="1"/>
  <c r="AQ2812" i="1" s="1"/>
  <c r="AR2812" i="1" s="1"/>
  <c r="AM2809" i="1"/>
  <c r="AO2809" i="1" s="1"/>
  <c r="AQ2809" i="1" s="1"/>
  <c r="AR2809" i="1" s="1"/>
  <c r="AM2808" i="1"/>
  <c r="AO2808" i="1" s="1"/>
  <c r="AQ2808" i="1" s="1"/>
  <c r="AR2808" i="1" s="1"/>
  <c r="AM2798" i="1"/>
  <c r="AO2798" i="1" s="1"/>
  <c r="AQ2798" i="1" s="1"/>
  <c r="AR2798" i="1" s="1"/>
  <c r="AM2782" i="1"/>
  <c r="AO2782" i="1" s="1"/>
  <c r="AQ2782" i="1" s="1"/>
  <c r="AR2782" i="1" s="1"/>
  <c r="AM2781" i="1"/>
  <c r="AO2781" i="1" s="1"/>
  <c r="AQ2781" i="1" s="1"/>
  <c r="AR2781" i="1" s="1"/>
  <c r="AM2780" i="1"/>
  <c r="AO2780" i="1" s="1"/>
  <c r="AQ2780" i="1" s="1"/>
  <c r="AR2780" i="1" s="1"/>
  <c r="AM2779" i="1"/>
  <c r="AO2779" i="1" s="1"/>
  <c r="AQ2779" i="1" s="1"/>
  <c r="AR2779" i="1" s="1"/>
  <c r="AM2770" i="1"/>
  <c r="AO2770" i="1" s="1"/>
  <c r="AQ2770" i="1" s="1"/>
  <c r="AR2770" i="1" s="1"/>
  <c r="AM2759" i="1"/>
  <c r="AO2759" i="1" s="1"/>
  <c r="AQ2759" i="1" s="1"/>
  <c r="AR2759" i="1" s="1"/>
  <c r="AM2749" i="1"/>
  <c r="AO2749" i="1" s="1"/>
  <c r="AQ2749" i="1" s="1"/>
  <c r="AM2748" i="1"/>
  <c r="AM2747" i="1"/>
  <c r="AO2747" i="1" s="1"/>
  <c r="AQ2747" i="1" s="1"/>
  <c r="AR2747" i="1" s="1"/>
  <c r="AM2742" i="1"/>
  <c r="AO2742" i="1" s="1"/>
  <c r="AQ2742" i="1" s="1"/>
  <c r="AR2742" i="1" s="1"/>
  <c r="AM2741" i="1"/>
  <c r="AO2741" i="1" s="1"/>
  <c r="AQ2741" i="1" s="1"/>
  <c r="AR2741" i="1" s="1"/>
  <c r="AM2740" i="1"/>
  <c r="AO2740" i="1" s="1"/>
  <c r="AQ2740" i="1" s="1"/>
  <c r="AR2740" i="1" s="1"/>
  <c r="AM2739" i="1"/>
  <c r="AO2739" i="1" s="1"/>
  <c r="AQ2739" i="1" s="1"/>
  <c r="AR2739" i="1" s="1"/>
  <c r="AM2734" i="1"/>
  <c r="AO2734" i="1" s="1"/>
  <c r="AQ2734" i="1" s="1"/>
  <c r="AR2734" i="1" s="1"/>
  <c r="AM2731" i="1"/>
  <c r="AO2731" i="1" s="1"/>
  <c r="AQ2731" i="1" s="1"/>
  <c r="AR2731" i="1" s="1"/>
  <c r="AM2730" i="1"/>
  <c r="AO2730" i="1" s="1"/>
  <c r="AQ2730" i="1" s="1"/>
  <c r="AM2721" i="1"/>
  <c r="AO2721" i="1" s="1"/>
  <c r="AQ2721" i="1" s="1"/>
  <c r="AR2721" i="1" s="1"/>
  <c r="AM2719" i="1"/>
  <c r="AO2719" i="1" s="1"/>
  <c r="AQ2719" i="1" s="1"/>
  <c r="AR2719" i="1" s="1"/>
  <c r="AM2718" i="1"/>
  <c r="AO2718" i="1" s="1"/>
  <c r="AQ2718" i="1" s="1"/>
  <c r="AR2718" i="1" s="1"/>
  <c r="AM2715" i="1"/>
  <c r="AM2713" i="1"/>
  <c r="AO2713" i="1" s="1"/>
  <c r="AM2707" i="1"/>
  <c r="AO2707" i="1" s="1"/>
  <c r="AQ2707" i="1" s="1"/>
  <c r="AR2707" i="1" s="1"/>
  <c r="AM2705" i="1"/>
  <c r="AO2705" i="1" s="1"/>
  <c r="AQ2705" i="1" s="1"/>
  <c r="AR2705" i="1" s="1"/>
  <c r="AM2704" i="1"/>
  <c r="AO2704" i="1" s="1"/>
  <c r="AQ2704" i="1" s="1"/>
  <c r="AR2704" i="1" s="1"/>
  <c r="AM2703" i="1"/>
  <c r="AO2703" i="1" s="1"/>
  <c r="AM2702" i="1"/>
  <c r="AO2702" i="1" s="1"/>
  <c r="AQ2702" i="1" s="1"/>
  <c r="AR2702" i="1" s="1"/>
  <c r="AM2695" i="1"/>
  <c r="AO2695" i="1" s="1"/>
  <c r="AQ2695" i="1" s="1"/>
  <c r="AR2695" i="1" s="1"/>
  <c r="AM2691" i="1"/>
  <c r="AM2689" i="1"/>
  <c r="AO2689" i="1" s="1"/>
  <c r="AQ2689" i="1" s="1"/>
  <c r="AR2689" i="1" s="1"/>
  <c r="AM2687" i="1"/>
  <c r="AO2687" i="1" s="1"/>
  <c r="AQ2687" i="1" s="1"/>
  <c r="AR2687" i="1" s="1"/>
  <c r="AM2672" i="1"/>
  <c r="AO2672" i="1" s="1"/>
  <c r="AQ2672" i="1" s="1"/>
  <c r="AR2672" i="1" s="1"/>
  <c r="AM2671" i="1"/>
  <c r="AO2671" i="1" s="1"/>
  <c r="AQ2671" i="1" s="1"/>
  <c r="AR2671" i="1" s="1"/>
  <c r="AM2670" i="1"/>
  <c r="AO2670" i="1" s="1"/>
  <c r="AQ2670" i="1" s="1"/>
  <c r="AR2670" i="1" s="1"/>
  <c r="AM2666" i="1"/>
  <c r="AO2666" i="1" s="1"/>
  <c r="AQ2666" i="1" s="1"/>
  <c r="AR2666" i="1" s="1"/>
  <c r="AM2665" i="1"/>
  <c r="AO2665" i="1" s="1"/>
  <c r="AQ2665" i="1" s="1"/>
  <c r="AR2665" i="1" s="1"/>
  <c r="AM2821" i="1"/>
  <c r="AO2821" i="1" s="1"/>
  <c r="AQ2821" i="1" s="1"/>
  <c r="AR2821" i="1" s="1"/>
  <c r="AM2817" i="1"/>
  <c r="AO2817" i="1" s="1"/>
  <c r="AQ2817" i="1" s="1"/>
  <c r="AR2817" i="1" s="1"/>
  <c r="AM2815" i="1"/>
  <c r="AO2815" i="1" s="1"/>
  <c r="AQ2815" i="1" s="1"/>
  <c r="AR2815" i="1" s="1"/>
  <c r="AM2813" i="1"/>
  <c r="AO2813" i="1" s="1"/>
  <c r="AQ2813" i="1" s="1"/>
  <c r="AR2813" i="1" s="1"/>
  <c r="AM2811" i="1"/>
  <c r="AO2811" i="1" s="1"/>
  <c r="AQ2811" i="1" s="1"/>
  <c r="AR2811" i="1" s="1"/>
  <c r="AM2771" i="1"/>
  <c r="AO2771" i="1" s="1"/>
  <c r="AQ2771" i="1" s="1"/>
  <c r="AR2771" i="1" s="1"/>
  <c r="AM2769" i="1"/>
  <c r="AO2769" i="1" s="1"/>
  <c r="AQ2769" i="1" s="1"/>
  <c r="AR2769" i="1" s="1"/>
  <c r="AM2763" i="1"/>
  <c r="AO2763" i="1" s="1"/>
  <c r="AQ2763" i="1" s="1"/>
  <c r="AR2763" i="1" s="1"/>
  <c r="AM2755" i="1"/>
  <c r="AO2755" i="1" s="1"/>
  <c r="AQ2755" i="1" s="1"/>
  <c r="AR2755" i="1" s="1"/>
  <c r="AM2725" i="1"/>
  <c r="AO2725" i="1" s="1"/>
  <c r="AQ2725" i="1" s="1"/>
  <c r="AR2725" i="1" s="1"/>
  <c r="AM2723" i="1"/>
  <c r="AO2723" i="1" s="1"/>
  <c r="AQ2723" i="1" s="1"/>
  <c r="AR2723" i="1" s="1"/>
  <c r="AM2709" i="1"/>
  <c r="AO2709" i="1" s="1"/>
  <c r="AQ2709" i="1" s="1"/>
  <c r="AR2709" i="1" s="1"/>
  <c r="AM2651" i="1"/>
  <c r="AM2650" i="1"/>
  <c r="AM2646" i="1"/>
  <c r="AO2646" i="1" s="1"/>
  <c r="AQ2646" i="1" s="1"/>
  <c r="AR2646" i="1" s="1"/>
  <c r="AM2645" i="1"/>
  <c r="AO2645" i="1" s="1"/>
  <c r="AQ2645" i="1" s="1"/>
  <c r="AR2645" i="1" s="1"/>
  <c r="AM2644" i="1"/>
  <c r="AO2644" i="1" s="1"/>
  <c r="AQ2644" i="1" s="1"/>
  <c r="AR2644" i="1" s="1"/>
  <c r="AM2642" i="1"/>
  <c r="AO2642" i="1" s="1"/>
  <c r="AM2641" i="1"/>
  <c r="AO2641" i="1" s="1"/>
  <c r="AQ2641" i="1" s="1"/>
  <c r="AM2630" i="1"/>
  <c r="AO2630" i="1" s="1"/>
  <c r="AQ2630" i="1" s="1"/>
  <c r="AR2630" i="1" s="1"/>
  <c r="AM2628" i="1"/>
  <c r="AO2628" i="1" s="1"/>
  <c r="AQ2628" i="1" s="1"/>
  <c r="AR2628" i="1" s="1"/>
  <c r="AM2627" i="1"/>
  <c r="AO2627" i="1" s="1"/>
  <c r="AM2626" i="1"/>
  <c r="AO2626" i="1" s="1"/>
  <c r="AQ2626" i="1" s="1"/>
  <c r="AR2626" i="1" s="1"/>
  <c r="AM2624" i="1"/>
  <c r="AO2624" i="1" s="1"/>
  <c r="AQ2624" i="1" s="1"/>
  <c r="AR2624" i="1" s="1"/>
  <c r="AM2623" i="1"/>
  <c r="AO2623" i="1" s="1"/>
  <c r="AQ2623" i="1" s="1"/>
  <c r="AR2623" i="1" s="1"/>
  <c r="AM2622" i="1"/>
  <c r="AO2622" i="1" s="1"/>
  <c r="AM2621" i="1"/>
  <c r="AO2621" i="1" s="1"/>
  <c r="AQ2621" i="1" s="1"/>
  <c r="AR2621" i="1" s="1"/>
  <c r="AM2611" i="1"/>
  <c r="AO2611" i="1" s="1"/>
  <c r="AQ2611" i="1" s="1"/>
  <c r="AR2611" i="1" s="1"/>
  <c r="AM2596" i="1"/>
  <c r="AO2596" i="1" s="1"/>
  <c r="AQ2596" i="1" s="1"/>
  <c r="AR2596" i="1" s="1"/>
  <c r="AM2595" i="1"/>
  <c r="AO2595" i="1" s="1"/>
  <c r="AQ2595" i="1" s="1"/>
  <c r="AR2595" i="1" s="1"/>
  <c r="AM2593" i="1"/>
  <c r="AO2593" i="1" s="1"/>
  <c r="AQ2593" i="1" s="1"/>
  <c r="AR2593" i="1" s="1"/>
  <c r="AM2591" i="1"/>
  <c r="AO2591" i="1" s="1"/>
  <c r="AQ2591" i="1" s="1"/>
  <c r="AR2591" i="1" s="1"/>
  <c r="AM2590" i="1"/>
  <c r="AO2590" i="1" s="1"/>
  <c r="AQ2590" i="1" s="1"/>
  <c r="AR2590" i="1" s="1"/>
  <c r="AM2588" i="1"/>
  <c r="AO2588" i="1" s="1"/>
  <c r="AM2579" i="1"/>
  <c r="AO2579" i="1" s="1"/>
  <c r="AQ2579" i="1" s="1"/>
  <c r="AR2579" i="1" s="1"/>
  <c r="AM2578" i="1"/>
  <c r="AO2578" i="1" s="1"/>
  <c r="AQ2578" i="1" s="1"/>
  <c r="AR2578" i="1" s="1"/>
  <c r="AM2577" i="1"/>
  <c r="AO2577" i="1" s="1"/>
  <c r="AQ2577" i="1" s="1"/>
  <c r="AR2577" i="1" s="1"/>
  <c r="AM2576" i="1"/>
  <c r="AO2576" i="1" s="1"/>
  <c r="AM2572" i="1"/>
  <c r="AO2572" i="1" s="1"/>
  <c r="AQ2572" i="1" s="1"/>
  <c r="AR2572" i="1" s="1"/>
  <c r="AM2568" i="1"/>
  <c r="AO2568" i="1" s="1"/>
  <c r="AQ2568" i="1" s="1"/>
  <c r="AR2568" i="1" s="1"/>
  <c r="AM2566" i="1"/>
  <c r="AO2566" i="1" s="1"/>
  <c r="AQ2566" i="1" s="1"/>
  <c r="AR2566" i="1" s="1"/>
  <c r="AM2565" i="1"/>
  <c r="AO2565" i="1" s="1"/>
  <c r="AM2564" i="1"/>
  <c r="AO2564" i="1" s="1"/>
  <c r="AQ2564" i="1" s="1"/>
  <c r="AR2564" i="1" s="1"/>
  <c r="AM2814" i="1"/>
  <c r="AO2814" i="1" s="1"/>
  <c r="AQ2814" i="1" s="1"/>
  <c r="AR2814" i="1" s="1"/>
  <c r="AM2810" i="1"/>
  <c r="AO2810" i="1" s="1"/>
  <c r="AQ2810" i="1" s="1"/>
  <c r="AR2810" i="1" s="1"/>
  <c r="AM2804" i="1"/>
  <c r="AO2804" i="1" s="1"/>
  <c r="AQ2804" i="1" s="1"/>
  <c r="AR2804" i="1" s="1"/>
  <c r="AM2800" i="1"/>
  <c r="AO2800" i="1" s="1"/>
  <c r="AQ2800" i="1" s="1"/>
  <c r="AR2800" i="1" s="1"/>
  <c r="AM2796" i="1"/>
  <c r="AO2796" i="1" s="1"/>
  <c r="AQ2796" i="1" s="1"/>
  <c r="AR2796" i="1" s="1"/>
  <c r="AM2788" i="1"/>
  <c r="AO2788" i="1" s="1"/>
  <c r="AQ2788" i="1" s="1"/>
  <c r="AR2788" i="1" s="1"/>
  <c r="AM2784" i="1"/>
  <c r="AO2784" i="1" s="1"/>
  <c r="AQ2784" i="1" s="1"/>
  <c r="AR2784" i="1" s="1"/>
  <c r="AM2776" i="1"/>
  <c r="AO2776" i="1" s="1"/>
  <c r="AQ2776" i="1" s="1"/>
  <c r="AR2776" i="1" s="1"/>
  <c r="AM2766" i="1"/>
  <c r="AO2766" i="1" s="1"/>
  <c r="AQ2766" i="1" s="1"/>
  <c r="AR2766" i="1" s="1"/>
  <c r="AM2762" i="1"/>
  <c r="AO2762" i="1" s="1"/>
  <c r="AQ2762" i="1" s="1"/>
  <c r="AR2762" i="1" s="1"/>
  <c r="AM2758" i="1"/>
  <c r="AO2758" i="1" s="1"/>
  <c r="AQ2758" i="1" s="1"/>
  <c r="AR2758" i="1" s="1"/>
  <c r="AM2752" i="1"/>
  <c r="AO2752" i="1" s="1"/>
  <c r="AQ2752" i="1" s="1"/>
  <c r="AR2752" i="1" s="1"/>
  <c r="AM2726" i="1"/>
  <c r="AO2726" i="1" s="1"/>
  <c r="AQ2726" i="1" s="1"/>
  <c r="AR2726" i="1" s="1"/>
  <c r="AM2710" i="1"/>
  <c r="AO2710" i="1" s="1"/>
  <c r="AQ2710" i="1" s="1"/>
  <c r="AR2710" i="1" s="1"/>
  <c r="AM2706" i="1"/>
  <c r="AO2706" i="1" s="1"/>
  <c r="AM2668" i="1"/>
  <c r="AO2668" i="1" s="1"/>
  <c r="AQ2668" i="1" s="1"/>
  <c r="AR2668" i="1" s="1"/>
  <c r="AM2664" i="1"/>
  <c r="AO2664" i="1" s="1"/>
  <c r="AQ2664" i="1" s="1"/>
  <c r="AR2664" i="1" s="1"/>
  <c r="AM2662" i="1"/>
  <c r="AM2655" i="1"/>
  <c r="AM2648" i="1"/>
  <c r="AM2643" i="1"/>
  <c r="AO2643" i="1" s="1"/>
  <c r="AQ2643" i="1" s="1"/>
  <c r="AR2643" i="1" s="1"/>
  <c r="AM2631" i="1"/>
  <c r="AO2631" i="1" s="1"/>
  <c r="AQ2631" i="1" s="1"/>
  <c r="AR2631" i="1" s="1"/>
  <c r="AM2629" i="1"/>
  <c r="AO2629" i="1" s="1"/>
  <c r="AM2625" i="1"/>
  <c r="AO2625" i="1" s="1"/>
  <c r="AQ2625" i="1" s="1"/>
  <c r="AR2625" i="1" s="1"/>
  <c r="AM2612" i="1"/>
  <c r="AO2612" i="1" s="1"/>
  <c r="AQ2612" i="1" s="1"/>
  <c r="AR2612" i="1" s="1"/>
  <c r="AM2610" i="1"/>
  <c r="AO2610" i="1" s="1"/>
  <c r="AQ2610" i="1" s="1"/>
  <c r="AR2610" i="1" s="1"/>
  <c r="AM2606" i="1"/>
  <c r="AO2606" i="1" s="1"/>
  <c r="AQ2606" i="1" s="1"/>
  <c r="AR2606" i="1" s="1"/>
  <c r="AM2599" i="1"/>
  <c r="AM2598" i="1"/>
  <c r="AO2598" i="1" s="1"/>
  <c r="AQ2598" i="1" s="1"/>
  <c r="AR2598" i="1" s="1"/>
  <c r="AM2597" i="1"/>
  <c r="AO2597" i="1" s="1"/>
  <c r="AQ2597" i="1" s="1"/>
  <c r="AR2597" i="1" s="1"/>
  <c r="AM2594" i="1"/>
  <c r="AO2594" i="1" s="1"/>
  <c r="AM2589" i="1"/>
  <c r="AO2589" i="1" s="1"/>
  <c r="AQ2589" i="1" s="1"/>
  <c r="AR2589" i="1" s="1"/>
  <c r="AM2575" i="1"/>
  <c r="AO2575" i="1" s="1"/>
  <c r="AQ2575" i="1" s="1"/>
  <c r="AR2575" i="1" s="1"/>
  <c r="AM2574" i="1"/>
  <c r="AO2574" i="1" s="1"/>
  <c r="AQ2574" i="1" s="1"/>
  <c r="AR2574" i="1" s="1"/>
  <c r="AM2573" i="1"/>
  <c r="AO2573" i="1" s="1"/>
  <c r="AM2567" i="1"/>
  <c r="AO2567" i="1" s="1"/>
  <c r="AQ2567" i="1" s="1"/>
  <c r="AR2567" i="1" s="1"/>
  <c r="AM2563" i="1"/>
  <c r="AO2563" i="1" s="1"/>
  <c r="AQ2563" i="1" s="1"/>
  <c r="AR2563" i="1" s="1"/>
  <c r="AM2562" i="1"/>
  <c r="AO2562" i="1" s="1"/>
  <c r="AQ2562" i="1" s="1"/>
  <c r="AR2562" i="1" s="1"/>
  <c r="AM2561" i="1"/>
  <c r="AO2561" i="1" s="1"/>
  <c r="AQ2561" i="1" s="1"/>
  <c r="AR2561" i="1" s="1"/>
  <c r="AM2560" i="1"/>
  <c r="AO2560" i="1" s="1"/>
  <c r="AQ2560" i="1" s="1"/>
  <c r="AR2560" i="1" s="1"/>
  <c r="AM2558" i="1"/>
  <c r="AO2558" i="1" s="1"/>
  <c r="AQ2558" i="1" s="1"/>
  <c r="AR2558" i="1" s="1"/>
  <c r="AM2556" i="1"/>
  <c r="AO2556" i="1" s="1"/>
  <c r="AQ2556" i="1" s="1"/>
  <c r="AR2556" i="1" s="1"/>
  <c r="AM2552" i="1"/>
  <c r="AO2552" i="1" s="1"/>
  <c r="AM2550" i="1"/>
  <c r="AO2550" i="1" s="1"/>
  <c r="AQ2550" i="1" s="1"/>
  <c r="AR2550" i="1" s="1"/>
  <c r="AM2803" i="1"/>
  <c r="AO2803" i="1" s="1"/>
  <c r="AQ2803" i="1" s="1"/>
  <c r="AR2803" i="1" s="1"/>
  <c r="AM2801" i="1"/>
  <c r="AO2801" i="1" s="1"/>
  <c r="AQ2801" i="1" s="1"/>
  <c r="AR2801" i="1" s="1"/>
  <c r="AM2778" i="1"/>
  <c r="AO2778" i="1" s="1"/>
  <c r="AQ2778" i="1" s="1"/>
  <c r="AR2778" i="1" s="1"/>
  <c r="AM2760" i="1"/>
  <c r="AO2760" i="1" s="1"/>
  <c r="AQ2760" i="1" s="1"/>
  <c r="AR2760" i="1" s="1"/>
  <c r="AM2753" i="1"/>
  <c r="AO2753" i="1" s="1"/>
  <c r="AQ2753" i="1" s="1"/>
  <c r="AR2753" i="1" s="1"/>
  <c r="AM2746" i="1"/>
  <c r="AO2746" i="1" s="1"/>
  <c r="AQ2746" i="1" s="1"/>
  <c r="AR2746" i="1" s="1"/>
  <c r="AM2744" i="1"/>
  <c r="AO2744" i="1" s="1"/>
  <c r="AQ2744" i="1" s="1"/>
  <c r="AR2744" i="1" s="1"/>
  <c r="AM2711" i="1"/>
  <c r="AO2711" i="1" s="1"/>
  <c r="AQ2711" i="1" s="1"/>
  <c r="AR2711" i="1" s="1"/>
  <c r="AM2682" i="1"/>
  <c r="AM2680" i="1"/>
  <c r="AO2680" i="1" s="1"/>
  <c r="AQ2680" i="1" s="1"/>
  <c r="AR2680" i="1" s="1"/>
  <c r="AM2652" i="1"/>
  <c r="AM2640" i="1"/>
  <c r="AO2640" i="1" s="1"/>
  <c r="AQ2640" i="1" s="1"/>
  <c r="AR2640" i="1" s="1"/>
  <c r="AM2636" i="1"/>
  <c r="AO2636" i="1" s="1"/>
  <c r="AQ2636" i="1" s="1"/>
  <c r="AR2636" i="1" s="1"/>
  <c r="AM2633" i="1"/>
  <c r="AO2633" i="1" s="1"/>
  <c r="AQ2633" i="1" s="1"/>
  <c r="AR2633" i="1" s="1"/>
  <c r="AM2617" i="1"/>
  <c r="AO2617" i="1" s="1"/>
  <c r="AM2616" i="1"/>
  <c r="AO2616" i="1" s="1"/>
  <c r="AQ2616" i="1" s="1"/>
  <c r="AR2616" i="1" s="1"/>
  <c r="AM2615" i="1"/>
  <c r="AO2615" i="1" s="1"/>
  <c r="AQ2615" i="1" s="1"/>
  <c r="AR2615" i="1" s="1"/>
  <c r="AM2614" i="1"/>
  <c r="AO2614" i="1" s="1"/>
  <c r="AQ2614" i="1" s="1"/>
  <c r="AR2614" i="1" s="1"/>
  <c r="AM2609" i="1"/>
  <c r="AO2609" i="1" s="1"/>
  <c r="AQ2609" i="1" s="1"/>
  <c r="AR2609" i="1" s="1"/>
  <c r="AM2604" i="1"/>
  <c r="AO2604" i="1" s="1"/>
  <c r="AQ2604" i="1" s="1"/>
  <c r="AR2604" i="1" s="1"/>
  <c r="AM2601" i="1"/>
  <c r="AO2601" i="1" s="1"/>
  <c r="AQ2601" i="1" s="1"/>
  <c r="AR2601" i="1" s="1"/>
  <c r="AM2600" i="1"/>
  <c r="AO2600" i="1" s="1"/>
  <c r="AQ2600" i="1" s="1"/>
  <c r="AR2600" i="1" s="1"/>
  <c r="AM2587" i="1"/>
  <c r="AO2587" i="1" s="1"/>
  <c r="AQ2587" i="1" s="1"/>
  <c r="AR2587" i="1" s="1"/>
  <c r="AM2584" i="1"/>
  <c r="AO2584" i="1" s="1"/>
  <c r="AQ2584" i="1" s="1"/>
  <c r="AR2584" i="1" s="1"/>
  <c r="AM2570" i="1"/>
  <c r="AO2570" i="1" s="1"/>
  <c r="AQ2570" i="1" s="1"/>
  <c r="AR2570" i="1" s="1"/>
  <c r="AM2545" i="1"/>
  <c r="AO2545" i="1" s="1"/>
  <c r="AQ2545" i="1" s="1"/>
  <c r="AR2545" i="1" s="1"/>
  <c r="AM2541" i="1"/>
  <c r="AO2541" i="1" s="1"/>
  <c r="AQ2541" i="1" s="1"/>
  <c r="AR2541" i="1" s="1"/>
  <c r="AM2539" i="1"/>
  <c r="AO2539" i="1" s="1"/>
  <c r="AQ2539" i="1" s="1"/>
  <c r="AR2539" i="1" s="1"/>
  <c r="AM2538" i="1"/>
  <c r="AO2538" i="1" s="1"/>
  <c r="AQ2538" i="1" s="1"/>
  <c r="AR2538" i="1" s="1"/>
  <c r="AM2537" i="1"/>
  <c r="AO2537" i="1" s="1"/>
  <c r="AQ2537" i="1" s="1"/>
  <c r="AR2537" i="1" s="1"/>
  <c r="AM2534" i="1"/>
  <c r="AO2534" i="1" s="1"/>
  <c r="AQ2534" i="1" s="1"/>
  <c r="AR2534" i="1" s="1"/>
  <c r="AM2525" i="1"/>
  <c r="AO2525" i="1" s="1"/>
  <c r="AM2524" i="1"/>
  <c r="AO2524" i="1" s="1"/>
  <c r="AQ2524" i="1" s="1"/>
  <c r="AR2524" i="1" s="1"/>
  <c r="AM2518" i="1"/>
  <c r="AO2518" i="1" s="1"/>
  <c r="AQ2518" i="1" s="1"/>
  <c r="AR2518" i="1" s="1"/>
  <c r="AM2517" i="1"/>
  <c r="AO2517" i="1" s="1"/>
  <c r="AQ2517" i="1" s="1"/>
  <c r="AR2517" i="1" s="1"/>
  <c r="AM2508" i="1"/>
  <c r="AO2508" i="1" s="1"/>
  <c r="AQ2508" i="1" s="1"/>
  <c r="AR2508" i="1" s="1"/>
  <c r="AM2507" i="1"/>
  <c r="AO2507" i="1" s="1"/>
  <c r="AQ2507" i="1" s="1"/>
  <c r="AR2507" i="1" s="1"/>
  <c r="AM2506" i="1"/>
  <c r="AO2506" i="1" s="1"/>
  <c r="AQ2506" i="1" s="1"/>
  <c r="AR2506" i="1" s="1"/>
  <c r="AM2504" i="1"/>
  <c r="AO2504" i="1" s="1"/>
  <c r="AM2502" i="1"/>
  <c r="AO2502" i="1" s="1"/>
  <c r="AQ2502" i="1" s="1"/>
  <c r="AR2502" i="1" s="1"/>
  <c r="AM2493" i="1"/>
  <c r="AO2493" i="1" s="1"/>
  <c r="AQ2493" i="1" s="1"/>
  <c r="AR2493" i="1" s="1"/>
  <c r="AM2492" i="1"/>
  <c r="AO2492" i="1" s="1"/>
  <c r="AQ2492" i="1" s="1"/>
  <c r="AR2492" i="1" s="1"/>
  <c r="AM2490" i="1"/>
  <c r="AO2490" i="1" s="1"/>
  <c r="AQ2490" i="1" s="1"/>
  <c r="AR2490" i="1" s="1"/>
  <c r="AM2487" i="1"/>
  <c r="AO2487" i="1" s="1"/>
  <c r="AQ2487" i="1" s="1"/>
  <c r="AR2487" i="1" s="1"/>
  <c r="AM2485" i="1"/>
  <c r="AO2485" i="1" s="1"/>
  <c r="AQ2485" i="1" s="1"/>
  <c r="AR2485" i="1" s="1"/>
  <c r="AM2482" i="1"/>
  <c r="AO2482" i="1" s="1"/>
  <c r="AQ2482" i="1" s="1"/>
  <c r="AR2482" i="1" s="1"/>
  <c r="AM2480" i="1"/>
  <c r="AO2480" i="1" s="1"/>
  <c r="AQ2480" i="1" s="1"/>
  <c r="AR2480" i="1" s="1"/>
  <c r="AM2479" i="1"/>
  <c r="AO2479" i="1" s="1"/>
  <c r="AQ2479" i="1" s="1"/>
  <c r="AR2479" i="1" s="1"/>
  <c r="AM2475" i="1"/>
  <c r="AO2475" i="1" s="1"/>
  <c r="AQ2475" i="1" s="1"/>
  <c r="AR2475" i="1" s="1"/>
  <c r="AM2474" i="1"/>
  <c r="AO2474" i="1" s="1"/>
  <c r="AQ2474" i="1" s="1"/>
  <c r="AR2474" i="1" s="1"/>
  <c r="AM2472" i="1"/>
  <c r="AO2472" i="1" s="1"/>
  <c r="AM2471" i="1"/>
  <c r="AO2471" i="1" s="1"/>
  <c r="AQ2471" i="1" s="1"/>
  <c r="AR2471" i="1" s="1"/>
  <c r="AM2470" i="1"/>
  <c r="AO2470" i="1" s="1"/>
  <c r="AQ2470" i="1" s="1"/>
  <c r="AR2470" i="1" s="1"/>
  <c r="AM2469" i="1"/>
  <c r="AO2469" i="1" s="1"/>
  <c r="AQ2469" i="1" s="1"/>
  <c r="AR2469" i="1" s="1"/>
  <c r="AM2785" i="1"/>
  <c r="AO2785" i="1" s="1"/>
  <c r="AQ2785" i="1" s="1"/>
  <c r="AR2785" i="1" s="1"/>
  <c r="AM2767" i="1"/>
  <c r="AO2767" i="1" s="1"/>
  <c r="AQ2767" i="1" s="1"/>
  <c r="AR2767" i="1" s="1"/>
  <c r="AM2736" i="1"/>
  <c r="AO2736" i="1" s="1"/>
  <c r="AQ2736" i="1" s="1"/>
  <c r="AR2736" i="1" s="1"/>
  <c r="AM2732" i="1"/>
  <c r="AO2732" i="1" s="1"/>
  <c r="AQ2732" i="1" s="1"/>
  <c r="AR2732" i="1" s="1"/>
  <c r="AM2714" i="1"/>
  <c r="AO2714" i="1" s="1"/>
  <c r="AM2696" i="1"/>
  <c r="AO2696" i="1" s="1"/>
  <c r="AQ2696" i="1" s="1"/>
  <c r="AR2696" i="1" s="1"/>
  <c r="AM2690" i="1"/>
  <c r="AO2690" i="1" s="1"/>
  <c r="AQ2690" i="1" s="1"/>
  <c r="AR2690" i="1" s="1"/>
  <c r="AM2673" i="1"/>
  <c r="AO2673" i="1" s="1"/>
  <c r="AQ2673" i="1" s="1"/>
  <c r="AR2673" i="1" s="1"/>
  <c r="AM2661" i="1"/>
  <c r="AM2656" i="1"/>
  <c r="AM2639" i="1"/>
  <c r="AO2639" i="1" s="1"/>
  <c r="AQ2639" i="1" s="1"/>
  <c r="AR2639" i="1" s="1"/>
  <c r="AM2632" i="1"/>
  <c r="AO2632" i="1" s="1"/>
  <c r="AQ2632" i="1" s="1"/>
  <c r="AR2632" i="1" s="1"/>
  <c r="AM2613" i="1"/>
  <c r="AO2613" i="1" s="1"/>
  <c r="AM2571" i="1"/>
  <c r="AO2571" i="1" s="1"/>
  <c r="AQ2571" i="1" s="1"/>
  <c r="AR2571" i="1" s="1"/>
  <c r="AM2553" i="1"/>
  <c r="AO2553" i="1" s="1"/>
  <c r="AQ2553" i="1" s="1"/>
  <c r="AM2546" i="1"/>
  <c r="AO2546" i="1" s="1"/>
  <c r="AQ2546" i="1" s="1"/>
  <c r="AR2546" i="1" s="1"/>
  <c r="AM2543" i="1"/>
  <c r="AO2543" i="1" s="1"/>
  <c r="AQ2543" i="1" s="1"/>
  <c r="AR2543" i="1" s="1"/>
  <c r="AM2516" i="1"/>
  <c r="AO2516" i="1" s="1"/>
  <c r="AQ2516" i="1" s="1"/>
  <c r="AR2516" i="1" s="1"/>
  <c r="AM2514" i="1"/>
  <c r="AO2514" i="1" s="1"/>
  <c r="AQ2514" i="1" s="1"/>
  <c r="AR2514" i="1" s="1"/>
  <c r="AM2509" i="1"/>
  <c r="AO2509" i="1" s="1"/>
  <c r="AQ2509" i="1" s="1"/>
  <c r="AR2509" i="1" s="1"/>
  <c r="AM2500" i="1"/>
  <c r="AO2500" i="1" s="1"/>
  <c r="AQ2500" i="1" s="1"/>
  <c r="AR2500" i="1" s="1"/>
  <c r="AM2497" i="1"/>
  <c r="AO2497" i="1" s="1"/>
  <c r="AQ2497" i="1" s="1"/>
  <c r="AR2497" i="1" s="1"/>
  <c r="AM2432" i="1"/>
  <c r="AO2432" i="1" s="1"/>
  <c r="AQ2432" i="1" s="1"/>
  <c r="AR2432" i="1" s="1"/>
  <c r="AM2430" i="1"/>
  <c r="AO2430" i="1" s="1"/>
  <c r="AQ2430" i="1" s="1"/>
  <c r="AR2430" i="1" s="1"/>
  <c r="AM2743" i="1"/>
  <c r="AO2743" i="1" s="1"/>
  <c r="AQ2743" i="1" s="1"/>
  <c r="AR2743" i="1" s="1"/>
  <c r="AM2708" i="1"/>
  <c r="AO2708" i="1" s="1"/>
  <c r="AQ2708" i="1" s="1"/>
  <c r="AR2708" i="1" s="1"/>
  <c r="AM2678" i="1"/>
  <c r="AM2602" i="1"/>
  <c r="AO2602" i="1" s="1"/>
  <c r="AQ2602" i="1" s="1"/>
  <c r="AR2602" i="1" s="1"/>
  <c r="AM2557" i="1"/>
  <c r="AO2557" i="1" s="1"/>
  <c r="AQ2557" i="1" s="1"/>
  <c r="AR2557" i="1" s="1"/>
  <c r="AM2551" i="1"/>
  <c r="AO2551" i="1" s="1"/>
  <c r="AQ2551" i="1" s="1"/>
  <c r="AR2551" i="1" s="1"/>
  <c r="AM2549" i="1"/>
  <c r="AO2549" i="1" s="1"/>
  <c r="AQ2549" i="1" s="1"/>
  <c r="AR2549" i="1" s="1"/>
  <c r="AM2805" i="1"/>
  <c r="AO2805" i="1" s="1"/>
  <c r="AQ2805" i="1" s="1"/>
  <c r="AR2805" i="1" s="1"/>
  <c r="AM2802" i="1"/>
  <c r="AO2802" i="1" s="1"/>
  <c r="AQ2802" i="1" s="1"/>
  <c r="AR2802" i="1" s="1"/>
  <c r="AM2789" i="1"/>
  <c r="AO2789" i="1" s="1"/>
  <c r="AQ2789" i="1" s="1"/>
  <c r="AR2789" i="1" s="1"/>
  <c r="AM2783" i="1"/>
  <c r="AO2783" i="1" s="1"/>
  <c r="AQ2783" i="1" s="1"/>
  <c r="AR2783" i="1" s="1"/>
  <c r="AM2772" i="1"/>
  <c r="AO2772" i="1" s="1"/>
  <c r="AQ2772" i="1" s="1"/>
  <c r="AR2772" i="1" s="1"/>
  <c r="AM2735" i="1"/>
  <c r="AO2735" i="1" s="1"/>
  <c r="AQ2735" i="1" s="1"/>
  <c r="AR2735" i="1" s="1"/>
  <c r="AM2729" i="1"/>
  <c r="AO2729" i="1" s="1"/>
  <c r="AQ2729" i="1" s="1"/>
  <c r="AR2729" i="1" s="1"/>
  <c r="AM2727" i="1"/>
  <c r="AO2727" i="1" s="1"/>
  <c r="AQ2727" i="1" s="1"/>
  <c r="AM2717" i="1"/>
  <c r="AO2717" i="1" s="1"/>
  <c r="AQ2717" i="1" s="1"/>
  <c r="AR2717" i="1" s="1"/>
  <c r="AM2712" i="1"/>
  <c r="AO2712" i="1" s="1"/>
  <c r="AQ2712" i="1" s="1"/>
  <c r="AR2712" i="1" s="1"/>
  <c r="AM2688" i="1"/>
  <c r="AM2686" i="1"/>
  <c r="AO2686" i="1" s="1"/>
  <c r="AQ2686" i="1" s="1"/>
  <c r="AR2686" i="1" s="1"/>
  <c r="AM2669" i="1"/>
  <c r="AO2669" i="1" s="1"/>
  <c r="AQ2669" i="1" s="1"/>
  <c r="AR2669" i="1" s="1"/>
  <c r="AM2660" i="1"/>
  <c r="AO2660" i="1" s="1"/>
  <c r="AQ2660" i="1" s="1"/>
  <c r="AR2660" i="1" s="1"/>
  <c r="AM2657" i="1"/>
  <c r="AM2653" i="1"/>
  <c r="AM2638" i="1"/>
  <c r="AO2638" i="1" s="1"/>
  <c r="AQ2638" i="1" s="1"/>
  <c r="AR2638" i="1" s="1"/>
  <c r="AM2635" i="1"/>
  <c r="AO2635" i="1" s="1"/>
  <c r="AQ2635" i="1" s="1"/>
  <c r="AR2635" i="1" s="1"/>
  <c r="AM2620" i="1"/>
  <c r="AO2620" i="1" s="1"/>
  <c r="AQ2620" i="1" s="1"/>
  <c r="AR2620" i="1" s="1"/>
  <c r="AM2619" i="1"/>
  <c r="AO2619" i="1" s="1"/>
  <c r="AQ2619" i="1" s="1"/>
  <c r="AR2619" i="1" s="1"/>
  <c r="AM2608" i="1"/>
  <c r="AO2608" i="1" s="1"/>
  <c r="AQ2608" i="1" s="1"/>
  <c r="AR2608" i="1" s="1"/>
  <c r="AM2607" i="1"/>
  <c r="AO2607" i="1" s="1"/>
  <c r="AQ2607" i="1" s="1"/>
  <c r="AR2607" i="1" s="1"/>
  <c r="AM2605" i="1"/>
  <c r="AO2605" i="1" s="1"/>
  <c r="AQ2605" i="1" s="1"/>
  <c r="AR2605" i="1" s="1"/>
  <c r="AM2603" i="1"/>
  <c r="AO2603" i="1" s="1"/>
  <c r="AQ2603" i="1" s="1"/>
  <c r="AR2603" i="1" s="1"/>
  <c r="AM2592" i="1"/>
  <c r="AO2592" i="1" s="1"/>
  <c r="AQ2592" i="1" s="1"/>
  <c r="AR2592" i="1" s="1"/>
  <c r="AM2585" i="1"/>
  <c r="AO2585" i="1" s="1"/>
  <c r="AQ2585" i="1" s="1"/>
  <c r="AR2585" i="1" s="1"/>
  <c r="AM2583" i="1"/>
  <c r="AO2583" i="1" s="1"/>
  <c r="AQ2583" i="1" s="1"/>
  <c r="AR2583" i="1" s="1"/>
  <c r="AM2582" i="1"/>
  <c r="AO2582" i="1" s="1"/>
  <c r="AQ2582" i="1" s="1"/>
  <c r="AR2582" i="1" s="1"/>
  <c r="AM2581" i="1"/>
  <c r="AO2581" i="1" s="1"/>
  <c r="AQ2581" i="1" s="1"/>
  <c r="AR2581" i="1" s="1"/>
  <c r="AM2580" i="1"/>
  <c r="AO2580" i="1" s="1"/>
  <c r="AM2569" i="1"/>
  <c r="AO2569" i="1" s="1"/>
  <c r="AQ2569" i="1" s="1"/>
  <c r="AR2569" i="1" s="1"/>
  <c r="AM2548" i="1"/>
  <c r="AO2548" i="1" s="1"/>
  <c r="AQ2548" i="1" s="1"/>
  <c r="AR2548" i="1" s="1"/>
  <c r="AM2540" i="1"/>
  <c r="AO2540" i="1" s="1"/>
  <c r="AQ2540" i="1" s="1"/>
  <c r="AR2540" i="1" s="1"/>
  <c r="AM2533" i="1"/>
  <c r="AO2533" i="1" s="1"/>
  <c r="AQ2533" i="1" s="1"/>
  <c r="AR2533" i="1" s="1"/>
  <c r="AM2526" i="1"/>
  <c r="AO2526" i="1" s="1"/>
  <c r="AQ2526" i="1" s="1"/>
  <c r="AR2526" i="1" s="1"/>
  <c r="AM2512" i="1"/>
  <c r="AO2512" i="1" s="1"/>
  <c r="AQ2512" i="1" s="1"/>
  <c r="AR2512" i="1" s="1"/>
  <c r="AM2511" i="1"/>
  <c r="AO2511" i="1" s="1"/>
  <c r="AQ2511" i="1" s="1"/>
  <c r="AR2511" i="1" s="1"/>
  <c r="AM2510" i="1"/>
  <c r="AO2510" i="1" s="1"/>
  <c r="AQ2510" i="1" s="1"/>
  <c r="AR2510" i="1" s="1"/>
  <c r="AM2505" i="1"/>
  <c r="AO2505" i="1" s="1"/>
  <c r="AQ2505" i="1" s="1"/>
  <c r="AR2505" i="1" s="1"/>
  <c r="AM2501" i="1"/>
  <c r="AO2501" i="1" s="1"/>
  <c r="AQ2501" i="1" s="1"/>
  <c r="AR2501" i="1" s="1"/>
  <c r="AM2499" i="1"/>
  <c r="AO2499" i="1" s="1"/>
  <c r="AQ2499" i="1" s="1"/>
  <c r="AR2499" i="1" s="1"/>
  <c r="AM2498" i="1"/>
  <c r="AO2498" i="1" s="1"/>
  <c r="AQ2498" i="1" s="1"/>
  <c r="AR2498" i="1" s="1"/>
  <c r="AM2496" i="1"/>
  <c r="AO2496" i="1" s="1"/>
  <c r="AQ2496" i="1" s="1"/>
  <c r="AR2496" i="1" s="1"/>
  <c r="AM2495" i="1"/>
  <c r="AO2495" i="1" s="1"/>
  <c r="AQ2495" i="1" s="1"/>
  <c r="AR2495" i="1" s="1"/>
  <c r="AM2491" i="1"/>
  <c r="AO2491" i="1" s="1"/>
  <c r="AQ2491" i="1" s="1"/>
  <c r="AR2491" i="1" s="1"/>
  <c r="AM2489" i="1"/>
  <c r="AO2489" i="1" s="1"/>
  <c r="AQ2489" i="1" s="1"/>
  <c r="AR2489" i="1" s="1"/>
  <c r="AM2488" i="1"/>
  <c r="AO2488" i="1" s="1"/>
  <c r="AQ2488" i="1" s="1"/>
  <c r="AR2488" i="1" s="1"/>
  <c r="AM2486" i="1"/>
  <c r="AO2486" i="1" s="1"/>
  <c r="AQ2486" i="1" s="1"/>
  <c r="AR2486" i="1" s="1"/>
  <c r="AM2484" i="1"/>
  <c r="AO2484" i="1" s="1"/>
  <c r="AQ2484" i="1" s="1"/>
  <c r="AR2484" i="1" s="1"/>
  <c r="AM2483" i="1"/>
  <c r="AO2483" i="1" s="1"/>
  <c r="AM2477" i="1"/>
  <c r="AO2477" i="1" s="1"/>
  <c r="AQ2477" i="1" s="1"/>
  <c r="AR2477" i="1" s="1"/>
  <c r="AM2473" i="1"/>
  <c r="AO2473" i="1" s="1"/>
  <c r="AQ2473" i="1" s="1"/>
  <c r="AR2473" i="1" s="1"/>
  <c r="AM2439" i="1"/>
  <c r="AO2439" i="1" s="1"/>
  <c r="AQ2439" i="1" s="1"/>
  <c r="AR2439" i="1" s="1"/>
  <c r="AM2797" i="1"/>
  <c r="AO2797" i="1" s="1"/>
  <c r="AQ2797" i="1" s="1"/>
  <c r="AR2797" i="1" s="1"/>
  <c r="AM2738" i="1"/>
  <c r="AO2738" i="1" s="1"/>
  <c r="AQ2738" i="1" s="1"/>
  <c r="AR2738" i="1" s="1"/>
  <c r="AM2720" i="1"/>
  <c r="AO2720" i="1" s="1"/>
  <c r="AQ2720" i="1" s="1"/>
  <c r="AR2720" i="1" s="1"/>
  <c r="AM2694" i="1"/>
  <c r="AO2694" i="1" s="1"/>
  <c r="AQ2694" i="1" s="1"/>
  <c r="AR2694" i="1" s="1"/>
  <c r="AM2692" i="1"/>
  <c r="AO2692" i="1" s="1"/>
  <c r="AQ2692" i="1" s="1"/>
  <c r="AR2692" i="1" s="1"/>
  <c r="AM2677" i="1"/>
  <c r="AO2677" i="1" s="1"/>
  <c r="AQ2677" i="1" s="1"/>
  <c r="AR2677" i="1" s="1"/>
  <c r="AM2675" i="1"/>
  <c r="AO2675" i="1" s="1"/>
  <c r="AQ2675" i="1" s="1"/>
  <c r="AR2675" i="1" s="1"/>
  <c r="AM2647" i="1"/>
  <c r="AO2647" i="1" s="1"/>
  <c r="AQ2647" i="1" s="1"/>
  <c r="AR2647" i="1" s="1"/>
  <c r="AM2637" i="1"/>
  <c r="AO2637" i="1" s="1"/>
  <c r="AQ2637" i="1" s="1"/>
  <c r="AR2637" i="1" s="1"/>
  <c r="AM2586" i="1"/>
  <c r="AO2586" i="1" s="1"/>
  <c r="AQ2586" i="1" s="1"/>
  <c r="AR2586" i="1" s="1"/>
  <c r="AM2555" i="1"/>
  <c r="AM2547" i="1"/>
  <c r="AO2547" i="1" s="1"/>
  <c r="AQ2547" i="1" s="1"/>
  <c r="AR2547" i="1" s="1"/>
  <c r="AM2542" i="1"/>
  <c r="AO2542" i="1" s="1"/>
  <c r="AQ2542" i="1" s="1"/>
  <c r="AR2542" i="1" s="1"/>
  <c r="AM2515" i="1"/>
  <c r="AO2515" i="1" s="1"/>
  <c r="AQ2515" i="1" s="1"/>
  <c r="AR2515" i="1" s="1"/>
  <c r="AM2513" i="1"/>
  <c r="AO2513" i="1" s="1"/>
  <c r="AQ2513" i="1" s="1"/>
  <c r="AR2513" i="1" s="1"/>
  <c r="AM2433" i="1"/>
  <c r="AO2433" i="1" s="1"/>
  <c r="AQ2433" i="1" s="1"/>
  <c r="AR2433" i="1" s="1"/>
  <c r="AM2777" i="1"/>
  <c r="AO2777" i="1" s="1"/>
  <c r="AQ2777" i="1" s="1"/>
  <c r="AR2777" i="1" s="1"/>
  <c r="AM2756" i="1"/>
  <c r="AO2756" i="1" s="1"/>
  <c r="AQ2756" i="1" s="1"/>
  <c r="AR2756" i="1" s="1"/>
  <c r="AM2745" i="1"/>
  <c r="AO2745" i="1" s="1"/>
  <c r="AQ2745" i="1" s="1"/>
  <c r="AR2745" i="1" s="1"/>
  <c r="AM2722" i="1"/>
  <c r="AO2722" i="1" s="1"/>
  <c r="AQ2722" i="1" s="1"/>
  <c r="AR2722" i="1" s="1"/>
  <c r="AM2701" i="1"/>
  <c r="AM2674" i="1"/>
  <c r="AO2674" i="1" s="1"/>
  <c r="AQ2674" i="1" s="1"/>
  <c r="AR2674" i="1" s="1"/>
  <c r="AM2634" i="1"/>
  <c r="AO2634" i="1" s="1"/>
  <c r="AQ2634" i="1" s="1"/>
  <c r="AR2634" i="1" s="1"/>
  <c r="AM2618" i="1"/>
  <c r="AO2618" i="1" s="1"/>
  <c r="AQ2618" i="1" s="1"/>
  <c r="AR2618" i="1" s="1"/>
  <c r="AM2559" i="1"/>
  <c r="AM2554" i="1"/>
  <c r="AM2530" i="1"/>
  <c r="AO2530" i="1" s="1"/>
  <c r="AQ2530" i="1" s="1"/>
  <c r="AR2530" i="1" s="1"/>
  <c r="AM2523" i="1"/>
  <c r="AM2519" i="1"/>
  <c r="AO2519" i="1" s="1"/>
  <c r="AQ2519" i="1" s="1"/>
  <c r="AR2519" i="1" s="1"/>
  <c r="AM2481" i="1"/>
  <c r="AO2481" i="1" s="1"/>
  <c r="AQ2481" i="1" s="1"/>
  <c r="AR2481" i="1" s="1"/>
  <c r="AM2531" i="1"/>
  <c r="AO2531" i="1" s="1"/>
  <c r="AQ2531" i="1" s="1"/>
  <c r="AR2531" i="1" s="1"/>
  <c r="AM2527" i="1"/>
  <c r="AO2527" i="1" s="1"/>
  <c r="AQ2527" i="1" s="1"/>
  <c r="AR2527" i="1" s="1"/>
  <c r="AM2520" i="1"/>
  <c r="AO2520" i="1" s="1"/>
  <c r="AQ2520" i="1" s="1"/>
  <c r="AR2520" i="1" s="1"/>
  <c r="AM2478" i="1"/>
  <c r="AO2478" i="1" s="1"/>
  <c r="AQ2478" i="1" s="1"/>
  <c r="AR2478" i="1" s="1"/>
  <c r="AM2468" i="1"/>
  <c r="AO2468" i="1" s="1"/>
  <c r="AQ2468" i="1" s="1"/>
  <c r="AR2468" i="1" s="1"/>
  <c r="AM2544" i="1"/>
  <c r="AO2544" i="1" s="1"/>
  <c r="AQ2544" i="1" s="1"/>
  <c r="AR2544" i="1" s="1"/>
  <c r="AM2528" i="1"/>
  <c r="AO2528" i="1" s="1"/>
  <c r="AM2521" i="1"/>
  <c r="AO2521" i="1" s="1"/>
  <c r="AQ2521" i="1" s="1"/>
  <c r="AR2521" i="1" s="1"/>
  <c r="AM2431" i="1"/>
  <c r="AO2431" i="1" s="1"/>
  <c r="AQ2431" i="1" s="1"/>
  <c r="AR2431" i="1" s="1"/>
  <c r="AM2536" i="1"/>
  <c r="AO2536" i="1" s="1"/>
  <c r="AQ2536" i="1" s="1"/>
  <c r="AR2536" i="1" s="1"/>
  <c r="AM2529" i="1"/>
  <c r="AO2529" i="1" s="1"/>
  <c r="AQ2529" i="1" s="1"/>
  <c r="AR2529" i="1" s="1"/>
  <c r="AM2522" i="1"/>
  <c r="AO2522" i="1" s="1"/>
  <c r="AQ2522" i="1" s="1"/>
  <c r="AR2522" i="1" s="1"/>
  <c r="AM2503" i="1"/>
  <c r="AO2503" i="1" s="1"/>
  <c r="AQ2503" i="1" s="1"/>
  <c r="AR2503" i="1" s="1"/>
  <c r="AM2494" i="1"/>
  <c r="AO2494" i="1" s="1"/>
  <c r="AQ2494" i="1" s="1"/>
  <c r="AR2494" i="1" s="1"/>
  <c r="AM2429" i="1"/>
  <c r="AO2429" i="1" s="1"/>
  <c r="AM2535" i="1"/>
  <c r="AO2535" i="1" s="1"/>
  <c r="AQ2535" i="1" s="1"/>
  <c r="AR2535" i="1" s="1"/>
  <c r="AM2532" i="1"/>
  <c r="AO2532" i="1" s="1"/>
  <c r="AQ2532" i="1" s="1"/>
  <c r="AR2532" i="1" s="1"/>
  <c r="AM2476" i="1"/>
  <c r="AO2476" i="1" s="1"/>
  <c r="AQ2476" i="1" s="1"/>
  <c r="AR2476" i="1" s="1"/>
  <c r="AQ2472" i="1"/>
  <c r="AR2472" i="1" s="1"/>
  <c r="AQ2525" i="1"/>
  <c r="AR2525" i="1" s="1"/>
  <c r="AQ2565" i="1"/>
  <c r="AR2565" i="1" s="1"/>
  <c r="AQ2588" i="1"/>
  <c r="AR2588" i="1" s="1"/>
  <c r="AQ2617" i="1"/>
  <c r="AR2617" i="1" s="1"/>
  <c r="AQ2552" i="1"/>
  <c r="AR2552" i="1" s="1"/>
  <c r="AQ2713" i="1"/>
  <c r="AR2713" i="1" s="1"/>
  <c r="AQ2504" i="1"/>
  <c r="AR2504" i="1" s="1"/>
  <c r="AQ2627" i="1"/>
  <c r="AR2627" i="1" s="1"/>
  <c r="AQ2483" i="1"/>
  <c r="AR2483" i="1" s="1"/>
  <c r="AQ2580" i="1"/>
  <c r="AR2580" i="1" s="1"/>
  <c r="AQ2622" i="1"/>
  <c r="AR2622" i="1" s="1"/>
  <c r="AQ2429" i="1"/>
  <c r="AR2429" i="1" s="1"/>
  <c r="AQ2576" i="1"/>
  <c r="AR2576" i="1" s="1"/>
  <c r="AQ2642" i="1"/>
  <c r="AR2642" i="1" s="1"/>
  <c r="AQ2528" i="1"/>
  <c r="AR2528" i="1" s="1"/>
  <c r="AQ2703" i="1"/>
  <c r="AR2703" i="1" s="1"/>
  <c r="AQ2613" i="1"/>
  <c r="AR2613" i="1" s="1"/>
  <c r="AQ2573" i="1"/>
  <c r="AR2573" i="1" s="1"/>
  <c r="AQ2594" i="1"/>
  <c r="AR2594" i="1" s="1"/>
  <c r="AQ2629" i="1"/>
  <c r="AR2629" i="1" s="1"/>
  <c r="AQ2706" i="1"/>
  <c r="AR2706" i="1" s="1"/>
  <c r="AQ2714" i="1"/>
  <c r="AR2714" i="1" s="1"/>
  <c r="AZ39" i="1"/>
  <c r="BA131" i="1"/>
  <c r="BC131" i="1" s="1"/>
  <c r="AS306" i="1"/>
  <c r="AS310" i="1"/>
  <c r="AS124" i="1"/>
  <c r="AS309" i="1"/>
  <c r="AS242" i="1"/>
  <c r="AS250" i="1"/>
  <c r="AS202" i="1"/>
  <c r="AS322" i="1"/>
  <c r="AE81" i="1"/>
  <c r="AP81" i="1" s="1"/>
  <c r="AS297" i="1"/>
  <c r="AS254" i="1"/>
  <c r="AS66" i="1"/>
  <c r="AS293" i="1"/>
  <c r="AZ262" i="1"/>
  <c r="AS55" i="1"/>
  <c r="AS321" i="1"/>
  <c r="AS355" i="1"/>
  <c r="AS54" i="1"/>
  <c r="AE87" i="1"/>
  <c r="AE79" i="1"/>
  <c r="AS79" i="1" s="1"/>
  <c r="AE82" i="1"/>
  <c r="AP82" i="1" s="1"/>
  <c r="AE341" i="1"/>
  <c r="AP341" i="1" s="1"/>
  <c r="AE80" i="1"/>
  <c r="AP80" i="1" s="1"/>
  <c r="AE112" i="1"/>
  <c r="AP112" i="1" s="1"/>
  <c r="AE105" i="1"/>
  <c r="AE76" i="1"/>
  <c r="AP76" i="1" s="1"/>
  <c r="AE113" i="1"/>
  <c r="AP113" i="1" s="1"/>
  <c r="AS282" i="1"/>
  <c r="AS291" i="1"/>
  <c r="AS295" i="1"/>
  <c r="AS225" i="1"/>
  <c r="G58" i="30"/>
  <c r="H58" i="30" s="1"/>
  <c r="AS204" i="1"/>
  <c r="BA46" i="1"/>
  <c r="BC46" i="1" s="1"/>
  <c r="AS247" i="1"/>
  <c r="G78" i="30"/>
  <c r="H78" i="30" s="1"/>
  <c r="AS46" i="1"/>
  <c r="AU78" i="1"/>
  <c r="AE78" i="1"/>
  <c r="AU85" i="1"/>
  <c r="AE85" i="1"/>
  <c r="AP114" i="1"/>
  <c r="AE83" i="1"/>
  <c r="AP83" i="1" s="1"/>
  <c r="AE84" i="1"/>
  <c r="AE86" i="1"/>
  <c r="AL86" i="1" s="1"/>
  <c r="AE77" i="1"/>
  <c r="AP77" i="1" s="1"/>
  <c r="AU120" i="1"/>
  <c r="AE120" i="1"/>
  <c r="AP120" i="1" s="1"/>
  <c r="AS311" i="1"/>
  <c r="AS361" i="1"/>
  <c r="AS44" i="1"/>
  <c r="AS290" i="1"/>
  <c r="AS205" i="1"/>
  <c r="AS246" i="1"/>
  <c r="AS333" i="1"/>
  <c r="AS301" i="1"/>
  <c r="AS62" i="1"/>
  <c r="AS287" i="1"/>
  <c r="AS294" i="1"/>
  <c r="AS296" i="1"/>
  <c r="AS346" i="1"/>
  <c r="AS50" i="1"/>
  <c r="AS60" i="1"/>
  <c r="AS64" i="1"/>
  <c r="AS315" i="1"/>
  <c r="AU111" i="1"/>
  <c r="AE111" i="1"/>
  <c r="AP111" i="1" s="1"/>
  <c r="AE106" i="1"/>
  <c r="AP106" i="1" s="1"/>
  <c r="AE104" i="1"/>
  <c r="AP104" i="1" s="1"/>
  <c r="AS330" i="1"/>
  <c r="AS317" i="1"/>
  <c r="AS356" i="1"/>
  <c r="AS241" i="1"/>
  <c r="AS183" i="1"/>
  <c r="AS144" i="1"/>
  <c r="AS307" i="1"/>
  <c r="AS298" i="1"/>
  <c r="AS160" i="1"/>
  <c r="AS327" i="1"/>
  <c r="AS45" i="1"/>
  <c r="AS251" i="1"/>
  <c r="AS303" i="1"/>
  <c r="AS326" i="1"/>
  <c r="AE100" i="1"/>
  <c r="AS51" i="1"/>
  <c r="AS184" i="1"/>
  <c r="AE118" i="1"/>
  <c r="AP118" i="1" s="1"/>
  <c r="AE117" i="1"/>
  <c r="AP117" i="1" s="1"/>
  <c r="AS56" i="1"/>
  <c r="AS196" i="1"/>
  <c r="AS302" i="1"/>
  <c r="AS243" i="1"/>
  <c r="AS292" i="1"/>
  <c r="AS145" i="1"/>
  <c r="AS299" i="1"/>
  <c r="AS203" i="1"/>
  <c r="AS319" i="1"/>
  <c r="AS192" i="1"/>
  <c r="AS231" i="1"/>
  <c r="AS248" i="1"/>
  <c r="AS337" i="1"/>
  <c r="AS334" i="1"/>
  <c r="AS255" i="1"/>
  <c r="AS208" i="1"/>
  <c r="AE99" i="1"/>
  <c r="AS347" i="1"/>
  <c r="AU121" i="1"/>
  <c r="AE121" i="1"/>
  <c r="AP121" i="1" s="1"/>
  <c r="AS52" i="1"/>
  <c r="AS215" i="1"/>
  <c r="AS308" i="1"/>
  <c r="AS300" i="1"/>
  <c r="AS48" i="1"/>
  <c r="AS283" i="1"/>
  <c r="AS65" i="1"/>
  <c r="AS284" i="1"/>
  <c r="AS304" i="1"/>
  <c r="AS197" i="1"/>
  <c r="AS47" i="1"/>
  <c r="AE115" i="1"/>
  <c r="AP115" i="1" s="1"/>
  <c r="AS245" i="1"/>
  <c r="AS316" i="1"/>
  <c r="AS249" i="1"/>
  <c r="AS53" i="1"/>
  <c r="AS253" i="1"/>
  <c r="AM2464" i="1"/>
  <c r="AO2464" i="1" s="1"/>
  <c r="AQ2464" i="1" s="1"/>
  <c r="AR2464" i="1" s="1"/>
  <c r="AM2462" i="1"/>
  <c r="AO2462" i="1" s="1"/>
  <c r="AQ2462" i="1" s="1"/>
  <c r="AR2462" i="1" s="1"/>
  <c r="AM2459" i="1"/>
  <c r="AO2459" i="1" s="1"/>
  <c r="AQ2459" i="1" s="1"/>
  <c r="AR2459" i="1" s="1"/>
  <c r="AM2458" i="1"/>
  <c r="AO2458" i="1" s="1"/>
  <c r="AQ2458" i="1" s="1"/>
  <c r="AR2458" i="1" s="1"/>
  <c r="AM2452" i="1"/>
  <c r="AO2452" i="1" s="1"/>
  <c r="AQ2452" i="1" s="1"/>
  <c r="AR2452" i="1" s="1"/>
  <c r="AM2451" i="1"/>
  <c r="AO2451" i="1" s="1"/>
  <c r="AQ2451" i="1" s="1"/>
  <c r="AR2451" i="1" s="1"/>
  <c r="AM2449" i="1"/>
  <c r="AO2449" i="1" s="1"/>
  <c r="AQ2449" i="1" s="1"/>
  <c r="AR2449" i="1" s="1"/>
  <c r="AM2445" i="1"/>
  <c r="AO2445" i="1" s="1"/>
  <c r="AQ2445" i="1" s="1"/>
  <c r="AR2445" i="1" s="1"/>
  <c r="AM2443" i="1"/>
  <c r="AO2443" i="1" s="1"/>
  <c r="AQ2443" i="1" s="1"/>
  <c r="AR2443" i="1" s="1"/>
  <c r="AM2442" i="1"/>
  <c r="AO2442" i="1" s="1"/>
  <c r="AQ2442" i="1" s="1"/>
  <c r="AR2442" i="1" s="1"/>
  <c r="AM2441" i="1"/>
  <c r="AO2441" i="1" s="1"/>
  <c r="AQ2441" i="1" s="1"/>
  <c r="AR2441" i="1" s="1"/>
  <c r="AM2440" i="1"/>
  <c r="AO2440" i="1" s="1"/>
  <c r="AQ2440" i="1" s="1"/>
  <c r="AM2411" i="1"/>
  <c r="AO2411" i="1" s="1"/>
  <c r="AQ2411" i="1" s="1"/>
  <c r="AR2411" i="1" s="1"/>
  <c r="AM2410" i="1"/>
  <c r="AO2410" i="1" s="1"/>
  <c r="AQ2410" i="1" s="1"/>
  <c r="AR2410" i="1" s="1"/>
  <c r="AM2406" i="1"/>
  <c r="AO2406" i="1" s="1"/>
  <c r="AQ2406" i="1" s="1"/>
  <c r="AR2406" i="1" s="1"/>
  <c r="AM2404" i="1"/>
  <c r="AO2404" i="1" s="1"/>
  <c r="AQ2404" i="1" s="1"/>
  <c r="AR2404" i="1" s="1"/>
  <c r="AM2403" i="1"/>
  <c r="AO2403" i="1" s="1"/>
  <c r="AQ2403" i="1" s="1"/>
  <c r="AM2399" i="1"/>
  <c r="AO2399" i="1" s="1"/>
  <c r="AQ2399" i="1" s="1"/>
  <c r="AR2399" i="1" s="1"/>
  <c r="AM2392" i="1"/>
  <c r="AO2392" i="1" s="1"/>
  <c r="AQ2392" i="1" s="1"/>
  <c r="AR2392" i="1" s="1"/>
  <c r="AM2390" i="1"/>
  <c r="AO2390" i="1" s="1"/>
  <c r="AQ2390" i="1" s="1"/>
  <c r="AR2390" i="1" s="1"/>
  <c r="AM2383" i="1"/>
  <c r="AO2383" i="1" s="1"/>
  <c r="AQ2383" i="1" s="1"/>
  <c r="AR2383" i="1" s="1"/>
  <c r="AM2382" i="1"/>
  <c r="AO2382" i="1" s="1"/>
  <c r="AQ2382" i="1" s="1"/>
  <c r="AR2382" i="1" s="1"/>
  <c r="AM2381" i="1"/>
  <c r="AO2381" i="1" s="1"/>
  <c r="AQ2381" i="1" s="1"/>
  <c r="AR2381" i="1" s="1"/>
  <c r="AM2380" i="1"/>
  <c r="AO2380" i="1" s="1"/>
  <c r="AQ2380" i="1" s="1"/>
  <c r="AR2380" i="1" s="1"/>
  <c r="AM2372" i="1"/>
  <c r="AO2372" i="1" s="1"/>
  <c r="AQ2372" i="1" s="1"/>
  <c r="AR2372" i="1" s="1"/>
  <c r="AM2364" i="1"/>
  <c r="AO2364" i="1" s="1"/>
  <c r="AQ2364" i="1" s="1"/>
  <c r="AR2364" i="1" s="1"/>
  <c r="AM2362" i="1"/>
  <c r="AO2362" i="1" s="1"/>
  <c r="AQ2362" i="1" s="1"/>
  <c r="AR2362" i="1" s="1"/>
  <c r="AM2345" i="1"/>
  <c r="AO2345" i="1" s="1"/>
  <c r="AQ2345" i="1" s="1"/>
  <c r="AR2345" i="1" s="1"/>
  <c r="AM2344" i="1"/>
  <c r="AO2344" i="1" s="1"/>
  <c r="AQ2344" i="1" s="1"/>
  <c r="AR2344" i="1" s="1"/>
  <c r="AM2343" i="1"/>
  <c r="AO2343" i="1" s="1"/>
  <c r="AQ2343" i="1" s="1"/>
  <c r="AR2343" i="1" s="1"/>
  <c r="AM2342" i="1"/>
  <c r="AO2342" i="1" s="1"/>
  <c r="AQ2342" i="1" s="1"/>
  <c r="AR2342" i="1" s="1"/>
  <c r="AM2340" i="1"/>
  <c r="AO2340" i="1" s="1"/>
  <c r="AQ2340" i="1" s="1"/>
  <c r="AR2340" i="1" s="1"/>
  <c r="AM2339" i="1"/>
  <c r="AO2339" i="1" s="1"/>
  <c r="AQ2339" i="1" s="1"/>
  <c r="AR2339" i="1" s="1"/>
  <c r="AM2331" i="1"/>
  <c r="AO2331" i="1" s="1"/>
  <c r="AQ2331" i="1" s="1"/>
  <c r="AR2331" i="1" s="1"/>
  <c r="AM2320" i="1"/>
  <c r="AO2320" i="1" s="1"/>
  <c r="AQ2320" i="1" s="1"/>
  <c r="AR2320" i="1" s="1"/>
  <c r="AM2319" i="1"/>
  <c r="AO2319" i="1" s="1"/>
  <c r="AQ2319" i="1" s="1"/>
  <c r="AR2319" i="1" s="1"/>
  <c r="AM2314" i="1"/>
  <c r="AO2314" i="1" s="1"/>
  <c r="AQ2314" i="1" s="1"/>
  <c r="AR2314" i="1" s="1"/>
  <c r="AM2308" i="1"/>
  <c r="AO2308" i="1" s="1"/>
  <c r="AQ2308" i="1" s="1"/>
  <c r="AR2308" i="1" s="1"/>
  <c r="AM2303" i="1"/>
  <c r="AO2303" i="1" s="1"/>
  <c r="AQ2303" i="1" s="1"/>
  <c r="AR2303" i="1" s="1"/>
  <c r="AM2302" i="1"/>
  <c r="AO2302" i="1" s="1"/>
  <c r="AQ2302" i="1" s="1"/>
  <c r="AR2302" i="1" s="1"/>
  <c r="AM2300" i="1"/>
  <c r="AO2300" i="1" s="1"/>
  <c r="AQ2300" i="1" s="1"/>
  <c r="AR2300" i="1" s="1"/>
  <c r="AM2457" i="1"/>
  <c r="AO2457" i="1" s="1"/>
  <c r="AQ2457" i="1" s="1"/>
  <c r="AR2457" i="1" s="1"/>
  <c r="AM2456" i="1"/>
  <c r="AO2456" i="1" s="1"/>
  <c r="AQ2456" i="1" s="1"/>
  <c r="AR2456" i="1" s="1"/>
  <c r="AM2455" i="1"/>
  <c r="AO2455" i="1" s="1"/>
  <c r="AQ2455" i="1" s="1"/>
  <c r="AR2455" i="1" s="1"/>
  <c r="AM2454" i="1"/>
  <c r="AO2454" i="1" s="1"/>
  <c r="AQ2454" i="1" s="1"/>
  <c r="AR2454" i="1" s="1"/>
  <c r="AM2448" i="1"/>
  <c r="AO2448" i="1" s="1"/>
  <c r="AQ2448" i="1" s="1"/>
  <c r="AR2448" i="1" s="1"/>
  <c r="AM2438" i="1"/>
  <c r="AO2438" i="1" s="1"/>
  <c r="AQ2438" i="1" s="1"/>
  <c r="AR2438" i="1" s="1"/>
  <c r="AM2436" i="1"/>
  <c r="AO2436" i="1" s="1"/>
  <c r="AQ2436" i="1" s="1"/>
  <c r="AR2436" i="1" s="1"/>
  <c r="AM2425" i="1"/>
  <c r="AO2425" i="1" s="1"/>
  <c r="AQ2425" i="1" s="1"/>
  <c r="AR2425" i="1" s="1"/>
  <c r="AM2415" i="1"/>
  <c r="AO2415" i="1" s="1"/>
  <c r="AQ2415" i="1" s="1"/>
  <c r="AR2415" i="1" s="1"/>
  <c r="AM2405" i="1"/>
  <c r="AO2405" i="1" s="1"/>
  <c r="AQ2405" i="1" s="1"/>
  <c r="AR2405" i="1" s="1"/>
  <c r="AM2391" i="1"/>
  <c r="AO2391" i="1" s="1"/>
  <c r="AQ2391" i="1" s="1"/>
  <c r="AR2391" i="1" s="1"/>
  <c r="AM2389" i="1"/>
  <c r="AO2389" i="1" s="1"/>
  <c r="AQ2389" i="1" s="1"/>
  <c r="AR2389" i="1" s="1"/>
  <c r="AM2379" i="1"/>
  <c r="AO2379" i="1" s="1"/>
  <c r="AQ2379" i="1" s="1"/>
  <c r="AR2379" i="1" s="1"/>
  <c r="AM2376" i="1"/>
  <c r="AO2376" i="1" s="1"/>
  <c r="AQ2376" i="1" s="1"/>
  <c r="AR2376" i="1" s="1"/>
  <c r="AM2375" i="1"/>
  <c r="AO2375" i="1" s="1"/>
  <c r="AQ2375" i="1" s="1"/>
  <c r="AR2375" i="1" s="1"/>
  <c r="AM2373" i="1"/>
  <c r="AO2373" i="1" s="1"/>
  <c r="AQ2373" i="1" s="1"/>
  <c r="AR2373" i="1" s="1"/>
  <c r="AM2371" i="1"/>
  <c r="AO2371" i="1" s="1"/>
  <c r="AQ2371" i="1" s="1"/>
  <c r="AR2371" i="1" s="1"/>
  <c r="AM2370" i="1"/>
  <c r="AO2370" i="1" s="1"/>
  <c r="AQ2370" i="1" s="1"/>
  <c r="AR2370" i="1" s="1"/>
  <c r="AM2369" i="1"/>
  <c r="AO2369" i="1" s="1"/>
  <c r="AQ2369" i="1" s="1"/>
  <c r="AR2369" i="1" s="1"/>
  <c r="AM2367" i="1"/>
  <c r="AO2367" i="1" s="1"/>
  <c r="AQ2367" i="1" s="1"/>
  <c r="AR2367" i="1" s="1"/>
  <c r="AM2365" i="1"/>
  <c r="AO2365" i="1" s="1"/>
  <c r="AQ2365" i="1" s="1"/>
  <c r="AR2365" i="1" s="1"/>
  <c r="AM2363" i="1"/>
  <c r="AO2363" i="1" s="1"/>
  <c r="AQ2363" i="1" s="1"/>
  <c r="AR2363" i="1" s="1"/>
  <c r="AM2356" i="1"/>
  <c r="AO2356" i="1" s="1"/>
  <c r="AQ2356" i="1" s="1"/>
  <c r="AR2356" i="1" s="1"/>
  <c r="AM2355" i="1"/>
  <c r="AO2355" i="1" s="1"/>
  <c r="AQ2355" i="1" s="1"/>
  <c r="AR2355" i="1" s="1"/>
  <c r="AM2354" i="1"/>
  <c r="AO2354" i="1" s="1"/>
  <c r="AQ2354" i="1" s="1"/>
  <c r="AR2354" i="1" s="1"/>
  <c r="AM2352" i="1"/>
  <c r="AO2352" i="1" s="1"/>
  <c r="AQ2352" i="1" s="1"/>
  <c r="AR2352" i="1" s="1"/>
  <c r="AM2349" i="1"/>
  <c r="AO2349" i="1" s="1"/>
  <c r="AQ2349" i="1" s="1"/>
  <c r="AR2349" i="1" s="1"/>
  <c r="AM2348" i="1"/>
  <c r="AO2348" i="1" s="1"/>
  <c r="AQ2348" i="1" s="1"/>
  <c r="AR2348" i="1" s="1"/>
  <c r="AM2341" i="1"/>
  <c r="AO2341" i="1" s="1"/>
  <c r="AQ2341" i="1" s="1"/>
  <c r="AR2341" i="1" s="1"/>
  <c r="AM2338" i="1"/>
  <c r="AO2338" i="1" s="1"/>
  <c r="AQ2338" i="1" s="1"/>
  <c r="AR2338" i="1" s="1"/>
  <c r="AM2337" i="1"/>
  <c r="AO2337" i="1" s="1"/>
  <c r="AQ2337" i="1" s="1"/>
  <c r="AR2337" i="1" s="1"/>
  <c r="AM2334" i="1"/>
  <c r="AO2334" i="1" s="1"/>
  <c r="AQ2334" i="1" s="1"/>
  <c r="AR2334" i="1" s="1"/>
  <c r="AM2333" i="1"/>
  <c r="AO2333" i="1" s="1"/>
  <c r="AQ2333" i="1" s="1"/>
  <c r="AR2333" i="1" s="1"/>
  <c r="AM2332" i="1"/>
  <c r="AO2332" i="1" s="1"/>
  <c r="AQ2332" i="1" s="1"/>
  <c r="AR2332" i="1" s="1"/>
  <c r="AM2330" i="1"/>
  <c r="AO2330" i="1" s="1"/>
  <c r="AQ2330" i="1" s="1"/>
  <c r="AR2330" i="1" s="1"/>
  <c r="AM2329" i="1"/>
  <c r="AO2329" i="1" s="1"/>
  <c r="AQ2329" i="1" s="1"/>
  <c r="AR2329" i="1" s="1"/>
  <c r="AM2326" i="1"/>
  <c r="AO2326" i="1" s="1"/>
  <c r="AQ2326" i="1" s="1"/>
  <c r="AR2326" i="1" s="1"/>
  <c r="AM2325" i="1"/>
  <c r="AO2325" i="1" s="1"/>
  <c r="AQ2325" i="1" s="1"/>
  <c r="AR2325" i="1" s="1"/>
  <c r="AM2323" i="1"/>
  <c r="AO2323" i="1" s="1"/>
  <c r="AQ2323" i="1" s="1"/>
  <c r="AR2323" i="1" s="1"/>
  <c r="AM2307" i="1"/>
  <c r="AO2307" i="1" s="1"/>
  <c r="AQ2307" i="1" s="1"/>
  <c r="AR2307" i="1" s="1"/>
  <c r="AM2305" i="1"/>
  <c r="AO2305" i="1" s="1"/>
  <c r="AQ2305" i="1" s="1"/>
  <c r="AR2305" i="1" s="1"/>
  <c r="AM2304" i="1"/>
  <c r="AO2304" i="1" s="1"/>
  <c r="AQ2304" i="1" s="1"/>
  <c r="AR2304" i="1" s="1"/>
  <c r="AM2301" i="1"/>
  <c r="AO2301" i="1" s="1"/>
  <c r="AQ2301" i="1" s="1"/>
  <c r="AR2301" i="1" s="1"/>
  <c r="AM2299" i="1"/>
  <c r="AO2299" i="1" s="1"/>
  <c r="AQ2299" i="1" s="1"/>
  <c r="AR2299" i="1" s="1"/>
  <c r="AM2461" i="1"/>
  <c r="AO2461" i="1" s="1"/>
  <c r="AQ2461" i="1" s="1"/>
  <c r="AR2461" i="1" s="1"/>
  <c r="AM2460" i="1"/>
  <c r="AO2460" i="1" s="1"/>
  <c r="AQ2460" i="1" s="1"/>
  <c r="AR2460" i="1" s="1"/>
  <c r="AM2450" i="1"/>
  <c r="AO2450" i="1" s="1"/>
  <c r="AQ2450" i="1" s="1"/>
  <c r="AR2450" i="1" s="1"/>
  <c r="AM2444" i="1"/>
  <c r="AO2444" i="1" s="1"/>
  <c r="AQ2444" i="1" s="1"/>
  <c r="AR2444" i="1" s="1"/>
  <c r="AM2435" i="1"/>
  <c r="AO2435" i="1" s="1"/>
  <c r="AQ2435" i="1" s="1"/>
  <c r="AR2435" i="1" s="1"/>
  <c r="AM2434" i="1"/>
  <c r="AO2434" i="1" s="1"/>
  <c r="AQ2434" i="1" s="1"/>
  <c r="AR2434" i="1" s="1"/>
  <c r="AM2418" i="1"/>
  <c r="AO2418" i="1" s="1"/>
  <c r="AQ2418" i="1" s="1"/>
  <c r="AR2418" i="1" s="1"/>
  <c r="AM2416" i="1"/>
  <c r="AO2416" i="1" s="1"/>
  <c r="AQ2416" i="1" s="1"/>
  <c r="AR2416" i="1" s="1"/>
  <c r="AM2414" i="1"/>
  <c r="AO2414" i="1" s="1"/>
  <c r="AQ2414" i="1" s="1"/>
  <c r="AR2414" i="1" s="1"/>
  <c r="AM2397" i="1"/>
  <c r="AO2397" i="1" s="1"/>
  <c r="AQ2397" i="1" s="1"/>
  <c r="AR2397" i="1" s="1"/>
  <c r="AM2385" i="1"/>
  <c r="AO2385" i="1" s="1"/>
  <c r="AQ2385" i="1" s="1"/>
  <c r="AR2385" i="1" s="1"/>
  <c r="AM2467" i="1"/>
  <c r="AO2467" i="1" s="1"/>
  <c r="AQ2467" i="1" s="1"/>
  <c r="AR2467" i="1" s="1"/>
  <c r="AM2463" i="1"/>
  <c r="AO2463" i="1" s="1"/>
  <c r="AQ2463" i="1" s="1"/>
  <c r="AR2463" i="1" s="1"/>
  <c r="AM2447" i="1"/>
  <c r="AO2447" i="1" s="1"/>
  <c r="AQ2447" i="1" s="1"/>
  <c r="AR2447" i="1" s="1"/>
  <c r="AM2446" i="1"/>
  <c r="AO2446" i="1" s="1"/>
  <c r="AQ2446" i="1" s="1"/>
  <c r="AR2446" i="1" s="1"/>
  <c r="AM2422" i="1"/>
  <c r="AO2422" i="1" s="1"/>
  <c r="AQ2422" i="1" s="1"/>
  <c r="AR2422" i="1" s="1"/>
  <c r="AM2409" i="1"/>
  <c r="AO2409" i="1" s="1"/>
  <c r="AQ2409" i="1" s="1"/>
  <c r="AR2409" i="1" s="1"/>
  <c r="AM2408" i="1"/>
  <c r="AO2408" i="1" s="1"/>
  <c r="AQ2408" i="1" s="1"/>
  <c r="AR2408" i="1" s="1"/>
  <c r="AM2407" i="1"/>
  <c r="AO2407" i="1" s="1"/>
  <c r="AQ2407" i="1" s="1"/>
  <c r="AR2407" i="1" s="1"/>
  <c r="AM2401" i="1"/>
  <c r="AO2401" i="1" s="1"/>
  <c r="AQ2401" i="1" s="1"/>
  <c r="AR2401" i="1" s="1"/>
  <c r="AM2394" i="1"/>
  <c r="AO2394" i="1" s="1"/>
  <c r="AQ2394" i="1" s="1"/>
  <c r="AR2394" i="1" s="1"/>
  <c r="AM2386" i="1"/>
  <c r="AO2386" i="1" s="1"/>
  <c r="AQ2386" i="1" s="1"/>
  <c r="AR2386" i="1" s="1"/>
  <c r="AM2384" i="1"/>
  <c r="AO2384" i="1" s="1"/>
  <c r="AQ2384" i="1" s="1"/>
  <c r="AR2384" i="1" s="1"/>
  <c r="AM2378" i="1"/>
  <c r="AO2378" i="1" s="1"/>
  <c r="AQ2378" i="1" s="1"/>
  <c r="AR2378" i="1" s="1"/>
  <c r="AM2374" i="1"/>
  <c r="AO2374" i="1" s="1"/>
  <c r="AQ2374" i="1" s="1"/>
  <c r="AR2374" i="1" s="1"/>
  <c r="AM2353" i="1"/>
  <c r="AO2353" i="1" s="1"/>
  <c r="AQ2353" i="1" s="1"/>
  <c r="AR2353" i="1" s="1"/>
  <c r="AM2347" i="1"/>
  <c r="AO2347" i="1" s="1"/>
  <c r="AQ2347" i="1" s="1"/>
  <c r="AR2347" i="1" s="1"/>
  <c r="AM2327" i="1"/>
  <c r="AO2327" i="1" s="1"/>
  <c r="AQ2327" i="1" s="1"/>
  <c r="AR2327" i="1" s="1"/>
  <c r="AM2316" i="1"/>
  <c r="AO2316" i="1" s="1"/>
  <c r="AQ2316" i="1" s="1"/>
  <c r="AR2316" i="1" s="1"/>
  <c r="AM2298" i="1"/>
  <c r="AO2298" i="1" s="1"/>
  <c r="AQ2298" i="1" s="1"/>
  <c r="AR2298" i="1" s="1"/>
  <c r="AM2297" i="1"/>
  <c r="AO2297" i="1" s="1"/>
  <c r="AQ2297" i="1" s="1"/>
  <c r="AR2297" i="1" s="1"/>
  <c r="AM2293" i="1"/>
  <c r="AO2293" i="1" s="1"/>
  <c r="AQ2293" i="1" s="1"/>
  <c r="AR2293" i="1" s="1"/>
  <c r="AM2287" i="1"/>
  <c r="AO2287" i="1" s="1"/>
  <c r="AQ2287" i="1" s="1"/>
  <c r="AR2287" i="1" s="1"/>
  <c r="AM2286" i="1"/>
  <c r="AO2286" i="1" s="1"/>
  <c r="AQ2286" i="1" s="1"/>
  <c r="AR2286" i="1" s="1"/>
  <c r="AM2284" i="1"/>
  <c r="AO2284" i="1" s="1"/>
  <c r="AQ2284" i="1" s="1"/>
  <c r="AR2284" i="1" s="1"/>
  <c r="AM2281" i="1"/>
  <c r="AO2281" i="1" s="1"/>
  <c r="AQ2281" i="1" s="1"/>
  <c r="AR2281" i="1" s="1"/>
  <c r="AM2276" i="1"/>
  <c r="AO2276" i="1" s="1"/>
  <c r="AQ2276" i="1" s="1"/>
  <c r="AR2276" i="1" s="1"/>
  <c r="AM2275" i="1"/>
  <c r="AO2275" i="1" s="1"/>
  <c r="AQ2275" i="1" s="1"/>
  <c r="AR2275" i="1" s="1"/>
  <c r="AM2273" i="1"/>
  <c r="AO2273" i="1" s="1"/>
  <c r="AQ2273" i="1" s="1"/>
  <c r="AR2273" i="1" s="1"/>
  <c r="AM2268" i="1"/>
  <c r="AO2268" i="1" s="1"/>
  <c r="AQ2268" i="1" s="1"/>
  <c r="AR2268" i="1" s="1"/>
  <c r="AM2263" i="1"/>
  <c r="AO2263" i="1" s="1"/>
  <c r="AQ2263" i="1" s="1"/>
  <c r="AR2263" i="1" s="1"/>
  <c r="AM2256" i="1"/>
  <c r="AO2256" i="1" s="1"/>
  <c r="AQ2256" i="1" s="1"/>
  <c r="AR2256" i="1" s="1"/>
  <c r="AM2254" i="1"/>
  <c r="AO2254" i="1" s="1"/>
  <c r="AQ2254" i="1" s="1"/>
  <c r="AR2254" i="1" s="1"/>
  <c r="AM2249" i="1"/>
  <c r="AO2249" i="1" s="1"/>
  <c r="AQ2249" i="1" s="1"/>
  <c r="AR2249" i="1" s="1"/>
  <c r="AM2248" i="1"/>
  <c r="AO2248" i="1" s="1"/>
  <c r="AQ2248" i="1" s="1"/>
  <c r="AR2248" i="1" s="1"/>
  <c r="AM2241" i="1"/>
  <c r="AO2241" i="1" s="1"/>
  <c r="AQ2241" i="1" s="1"/>
  <c r="AR2241" i="1" s="1"/>
  <c r="AM2240" i="1"/>
  <c r="AO2240" i="1" s="1"/>
  <c r="AQ2240" i="1" s="1"/>
  <c r="AR2240" i="1" s="1"/>
  <c r="AM2234" i="1"/>
  <c r="AO2234" i="1" s="1"/>
  <c r="AQ2234" i="1" s="1"/>
  <c r="AR2234" i="1" s="1"/>
  <c r="AM2233" i="1"/>
  <c r="AO2233" i="1" s="1"/>
  <c r="AQ2233" i="1" s="1"/>
  <c r="AR2233" i="1" s="1"/>
  <c r="AM2231" i="1"/>
  <c r="AO2231" i="1" s="1"/>
  <c r="AQ2231" i="1" s="1"/>
  <c r="AR2231" i="1" s="1"/>
  <c r="AM2227" i="1"/>
  <c r="AO2227" i="1" s="1"/>
  <c r="AQ2227" i="1" s="1"/>
  <c r="AR2227" i="1" s="1"/>
  <c r="AM2226" i="1"/>
  <c r="AO2226" i="1" s="1"/>
  <c r="AQ2226" i="1" s="1"/>
  <c r="AR2226" i="1" s="1"/>
  <c r="AM2224" i="1"/>
  <c r="AO2224" i="1" s="1"/>
  <c r="AQ2224" i="1" s="1"/>
  <c r="AR2224" i="1" s="1"/>
  <c r="AM2222" i="1"/>
  <c r="AO2222" i="1" s="1"/>
  <c r="AQ2222" i="1" s="1"/>
  <c r="AR2222" i="1" s="1"/>
  <c r="AM2213" i="1"/>
  <c r="AO2213" i="1" s="1"/>
  <c r="AQ2213" i="1" s="1"/>
  <c r="AR2213" i="1" s="1"/>
  <c r="AM2212" i="1"/>
  <c r="AO2212" i="1" s="1"/>
  <c r="AQ2212" i="1" s="1"/>
  <c r="AR2212" i="1" s="1"/>
  <c r="AM2209" i="1"/>
  <c r="AO2209" i="1" s="1"/>
  <c r="AQ2209" i="1" s="1"/>
  <c r="AR2209" i="1" s="1"/>
  <c r="AM2466" i="1"/>
  <c r="AO2466" i="1" s="1"/>
  <c r="AQ2466" i="1" s="1"/>
  <c r="AR2466" i="1" s="1"/>
  <c r="AM2453" i="1"/>
  <c r="AO2453" i="1" s="1"/>
  <c r="AQ2453" i="1" s="1"/>
  <c r="AR2453" i="1" s="1"/>
  <c r="AM2437" i="1"/>
  <c r="AO2437" i="1" s="1"/>
  <c r="AQ2437" i="1" s="1"/>
  <c r="AR2437" i="1" s="1"/>
  <c r="AM2421" i="1"/>
  <c r="AO2421" i="1" s="1"/>
  <c r="AQ2421" i="1" s="1"/>
  <c r="AR2421" i="1" s="1"/>
  <c r="AM2413" i="1"/>
  <c r="AO2413" i="1" s="1"/>
  <c r="AQ2413" i="1" s="1"/>
  <c r="AR2413" i="1" s="1"/>
  <c r="AM2396" i="1"/>
  <c r="AO2396" i="1" s="1"/>
  <c r="AQ2396" i="1" s="1"/>
  <c r="AR2396" i="1" s="1"/>
  <c r="AM2366" i="1"/>
  <c r="AO2366" i="1" s="1"/>
  <c r="AQ2366" i="1" s="1"/>
  <c r="AR2366" i="1" s="1"/>
  <c r="AM2359" i="1"/>
  <c r="AO2359" i="1" s="1"/>
  <c r="AQ2359" i="1" s="1"/>
  <c r="AR2359" i="1" s="1"/>
  <c r="AM2335" i="1"/>
  <c r="AO2335" i="1" s="1"/>
  <c r="AQ2335" i="1" s="1"/>
  <c r="AR2335" i="1" s="1"/>
  <c r="AM2324" i="1"/>
  <c r="AO2324" i="1" s="1"/>
  <c r="AQ2324" i="1" s="1"/>
  <c r="AR2324" i="1" s="1"/>
  <c r="AM2315" i="1"/>
  <c r="AO2315" i="1" s="1"/>
  <c r="AQ2315" i="1" s="1"/>
  <c r="AM2310" i="1"/>
  <c r="AO2310" i="1" s="1"/>
  <c r="AQ2310" i="1" s="1"/>
  <c r="AR2310" i="1" s="1"/>
  <c r="AM2291" i="1"/>
  <c r="AO2291" i="1" s="1"/>
  <c r="AQ2291" i="1" s="1"/>
  <c r="AR2291" i="1" s="1"/>
  <c r="AM2285" i="1"/>
  <c r="AO2285" i="1" s="1"/>
  <c r="AQ2285" i="1" s="1"/>
  <c r="AR2285" i="1" s="1"/>
  <c r="AM2266" i="1"/>
  <c r="AO2266" i="1" s="1"/>
  <c r="AQ2266" i="1" s="1"/>
  <c r="AR2266" i="1" s="1"/>
  <c r="AM2262" i="1"/>
  <c r="AO2262" i="1" s="1"/>
  <c r="AQ2262" i="1" s="1"/>
  <c r="AR2262" i="1" s="1"/>
  <c r="AM2261" i="1"/>
  <c r="AO2261" i="1" s="1"/>
  <c r="AQ2261" i="1" s="1"/>
  <c r="AR2261" i="1" s="1"/>
  <c r="AM2258" i="1"/>
  <c r="AO2258" i="1" s="1"/>
  <c r="AQ2258" i="1" s="1"/>
  <c r="AR2258" i="1" s="1"/>
  <c r="AM2238" i="1"/>
  <c r="AO2238" i="1" s="1"/>
  <c r="AQ2238" i="1" s="1"/>
  <c r="AR2238" i="1" s="1"/>
  <c r="AM2230" i="1"/>
  <c r="AO2230" i="1" s="1"/>
  <c r="AQ2230" i="1" s="1"/>
  <c r="AR2230" i="1" s="1"/>
  <c r="AM2225" i="1"/>
  <c r="AO2225" i="1" s="1"/>
  <c r="AQ2225" i="1" s="1"/>
  <c r="AR2225" i="1" s="1"/>
  <c r="AM2215" i="1"/>
  <c r="AO2215" i="1" s="1"/>
  <c r="AQ2215" i="1" s="1"/>
  <c r="AR2215" i="1" s="1"/>
  <c r="AM2207" i="1"/>
  <c r="AO2207" i="1" s="1"/>
  <c r="AQ2207" i="1" s="1"/>
  <c r="AR2207" i="1" s="1"/>
  <c r="AM2204" i="1"/>
  <c r="AO2204" i="1" s="1"/>
  <c r="AQ2204" i="1" s="1"/>
  <c r="AR2204" i="1" s="1"/>
  <c r="AM2203" i="1"/>
  <c r="AO2203" i="1" s="1"/>
  <c r="AQ2203" i="1" s="1"/>
  <c r="AR2203" i="1" s="1"/>
  <c r="AM2202" i="1"/>
  <c r="AO2202" i="1" s="1"/>
  <c r="AQ2202" i="1" s="1"/>
  <c r="AR2202" i="1" s="1"/>
  <c r="AM2197" i="1"/>
  <c r="AO2197" i="1" s="1"/>
  <c r="AQ2197" i="1" s="1"/>
  <c r="AR2197" i="1" s="1"/>
  <c r="AM2190" i="1"/>
  <c r="AO2190" i="1" s="1"/>
  <c r="AQ2190" i="1" s="1"/>
  <c r="AR2190" i="1" s="1"/>
  <c r="AM2189" i="1"/>
  <c r="AO2189" i="1" s="1"/>
  <c r="AQ2189" i="1" s="1"/>
  <c r="AR2189" i="1" s="1"/>
  <c r="AM2187" i="1"/>
  <c r="AO2187" i="1" s="1"/>
  <c r="AQ2187" i="1" s="1"/>
  <c r="AR2187" i="1" s="1"/>
  <c r="AM2177" i="1"/>
  <c r="AO2177" i="1" s="1"/>
  <c r="AQ2177" i="1" s="1"/>
  <c r="AR2177" i="1" s="1"/>
  <c r="AM2176" i="1"/>
  <c r="AO2176" i="1" s="1"/>
  <c r="AQ2176" i="1" s="1"/>
  <c r="AR2176" i="1" s="1"/>
  <c r="AM2169" i="1"/>
  <c r="AO2169" i="1" s="1"/>
  <c r="AQ2169" i="1" s="1"/>
  <c r="AR2169" i="1" s="1"/>
  <c r="AM2155" i="1"/>
  <c r="AO2155" i="1" s="1"/>
  <c r="AQ2155" i="1" s="1"/>
  <c r="AR2155" i="1" s="1"/>
  <c r="AM2154" i="1"/>
  <c r="AO2154" i="1" s="1"/>
  <c r="AQ2154" i="1" s="1"/>
  <c r="AR2154" i="1" s="1"/>
  <c r="AM2152" i="1"/>
  <c r="AO2152" i="1" s="1"/>
  <c r="AQ2152" i="1" s="1"/>
  <c r="AR2152" i="1" s="1"/>
  <c r="AM2143" i="1"/>
  <c r="AO2143" i="1" s="1"/>
  <c r="AQ2143" i="1" s="1"/>
  <c r="AR2143" i="1" s="1"/>
  <c r="AM2142" i="1"/>
  <c r="AO2142" i="1" s="1"/>
  <c r="AQ2142" i="1" s="1"/>
  <c r="AR2142" i="1" s="1"/>
  <c r="AM2136" i="1"/>
  <c r="AO2136" i="1" s="1"/>
  <c r="AQ2136" i="1" s="1"/>
  <c r="AR2136" i="1" s="1"/>
  <c r="AM2125" i="1"/>
  <c r="AO2125" i="1" s="1"/>
  <c r="AQ2125" i="1" s="1"/>
  <c r="AR2125" i="1" s="1"/>
  <c r="AM2120" i="1"/>
  <c r="AO2120" i="1" s="1"/>
  <c r="AQ2120" i="1" s="1"/>
  <c r="AR2120" i="1" s="1"/>
  <c r="AM2119" i="1"/>
  <c r="AO2119" i="1" s="1"/>
  <c r="AQ2119" i="1" s="1"/>
  <c r="AR2119" i="1" s="1"/>
  <c r="AM2118" i="1"/>
  <c r="AO2118" i="1" s="1"/>
  <c r="AQ2118" i="1" s="1"/>
  <c r="AR2118" i="1" s="1"/>
  <c r="AM2115" i="1"/>
  <c r="AO2115" i="1" s="1"/>
  <c r="AQ2115" i="1" s="1"/>
  <c r="AR2115" i="1" s="1"/>
  <c r="AM2110" i="1"/>
  <c r="AO2110" i="1" s="1"/>
  <c r="AQ2110" i="1" s="1"/>
  <c r="AM2108" i="1"/>
  <c r="AO2108" i="1" s="1"/>
  <c r="AQ2108" i="1" s="1"/>
  <c r="AR2108" i="1" s="1"/>
  <c r="AM2106" i="1"/>
  <c r="AO2106" i="1" s="1"/>
  <c r="AQ2106" i="1" s="1"/>
  <c r="AR2106" i="1" s="1"/>
  <c r="AM2105" i="1"/>
  <c r="AO2105" i="1" s="1"/>
  <c r="AQ2105" i="1" s="1"/>
  <c r="AR2105" i="1" s="1"/>
  <c r="AM2103" i="1"/>
  <c r="AO2103" i="1" s="1"/>
  <c r="AQ2103" i="1" s="1"/>
  <c r="AR2103" i="1" s="1"/>
  <c r="AM2097" i="1"/>
  <c r="AO2097" i="1" s="1"/>
  <c r="AQ2097" i="1" s="1"/>
  <c r="AR2097" i="1" s="1"/>
  <c r="AM2095" i="1"/>
  <c r="AO2095" i="1" s="1"/>
  <c r="AQ2095" i="1" s="1"/>
  <c r="AR2095" i="1" s="1"/>
  <c r="AM2089" i="1"/>
  <c r="AO2089" i="1" s="1"/>
  <c r="AQ2089" i="1" s="1"/>
  <c r="AR2089" i="1" s="1"/>
  <c r="AM2081" i="1"/>
  <c r="AO2081" i="1" s="1"/>
  <c r="AQ2081" i="1" s="1"/>
  <c r="AR2081" i="1" s="1"/>
  <c r="AM2078" i="1"/>
  <c r="AO2078" i="1" s="1"/>
  <c r="AQ2078" i="1" s="1"/>
  <c r="AR2078" i="1" s="1"/>
  <c r="AM2077" i="1"/>
  <c r="AO2077" i="1" s="1"/>
  <c r="AQ2077" i="1" s="1"/>
  <c r="AR2077" i="1" s="1"/>
  <c r="AM2076" i="1"/>
  <c r="AO2076" i="1" s="1"/>
  <c r="AQ2076" i="1" s="1"/>
  <c r="AR2076" i="1" s="1"/>
  <c r="AM2075" i="1"/>
  <c r="AO2075" i="1" s="1"/>
  <c r="AQ2075" i="1" s="1"/>
  <c r="AR2075" i="1" s="1"/>
  <c r="AM2069" i="1"/>
  <c r="AO2069" i="1" s="1"/>
  <c r="AQ2069" i="1" s="1"/>
  <c r="AR2069" i="1" s="1"/>
  <c r="AM2065" i="1"/>
  <c r="AO2065" i="1" s="1"/>
  <c r="AQ2065" i="1" s="1"/>
  <c r="AR2065" i="1" s="1"/>
  <c r="AM2064" i="1"/>
  <c r="AO2064" i="1" s="1"/>
  <c r="AQ2064" i="1" s="1"/>
  <c r="AR2064" i="1" s="1"/>
  <c r="AM2060" i="1"/>
  <c r="AO2060" i="1" s="1"/>
  <c r="AQ2060" i="1" s="1"/>
  <c r="AR2060" i="1" s="1"/>
  <c r="AM2059" i="1"/>
  <c r="AO2059" i="1" s="1"/>
  <c r="AQ2059" i="1" s="1"/>
  <c r="AR2059" i="1" s="1"/>
  <c r="AM2056" i="1"/>
  <c r="AO2056" i="1" s="1"/>
  <c r="AQ2056" i="1" s="1"/>
  <c r="AR2056" i="1" s="1"/>
  <c r="AM2049" i="1"/>
  <c r="AO2049" i="1" s="1"/>
  <c r="AQ2049" i="1" s="1"/>
  <c r="AR2049" i="1" s="1"/>
  <c r="AM2045" i="1"/>
  <c r="AO2045" i="1" s="1"/>
  <c r="AQ2045" i="1" s="1"/>
  <c r="AR2045" i="1" s="1"/>
  <c r="AM2044" i="1"/>
  <c r="AO2044" i="1" s="1"/>
  <c r="AQ2044" i="1" s="1"/>
  <c r="AR2044" i="1" s="1"/>
  <c r="AM2042" i="1"/>
  <c r="AO2042" i="1" s="1"/>
  <c r="AQ2042" i="1" s="1"/>
  <c r="AR2042" i="1" s="1"/>
  <c r="AM2036" i="1"/>
  <c r="AO2036" i="1" s="1"/>
  <c r="AQ2036" i="1" s="1"/>
  <c r="AR2036" i="1" s="1"/>
  <c r="AM2024" i="1"/>
  <c r="AO2024" i="1" s="1"/>
  <c r="AQ2024" i="1" s="1"/>
  <c r="AR2024" i="1" s="1"/>
  <c r="AM2022" i="1"/>
  <c r="AO2022" i="1" s="1"/>
  <c r="AQ2022" i="1" s="1"/>
  <c r="AR2022" i="1" s="1"/>
  <c r="AM2427" i="1"/>
  <c r="AO2427" i="1" s="1"/>
  <c r="AQ2427" i="1" s="1"/>
  <c r="AR2427" i="1" s="1"/>
  <c r="AM2426" i="1"/>
  <c r="AO2426" i="1" s="1"/>
  <c r="AQ2426" i="1" s="1"/>
  <c r="AR2426" i="1" s="1"/>
  <c r="AM2424" i="1"/>
  <c r="AO2424" i="1" s="1"/>
  <c r="AQ2424" i="1" s="1"/>
  <c r="AR2424" i="1" s="1"/>
  <c r="AM2402" i="1"/>
  <c r="AM2395" i="1"/>
  <c r="AO2395" i="1" s="1"/>
  <c r="AQ2395" i="1" s="1"/>
  <c r="AR2395" i="1" s="1"/>
  <c r="AM2357" i="1"/>
  <c r="AO2357" i="1" s="1"/>
  <c r="AQ2357" i="1" s="1"/>
  <c r="AR2357" i="1" s="1"/>
  <c r="AM2309" i="1"/>
  <c r="AO2309" i="1" s="1"/>
  <c r="AQ2309" i="1" s="1"/>
  <c r="AR2309" i="1" s="1"/>
  <c r="AM2292" i="1"/>
  <c r="AO2292" i="1" s="1"/>
  <c r="AQ2292" i="1" s="1"/>
  <c r="AR2292" i="1" s="1"/>
  <c r="AM2283" i="1"/>
  <c r="AO2283" i="1" s="1"/>
  <c r="AQ2283" i="1" s="1"/>
  <c r="AR2283" i="1" s="1"/>
  <c r="AM2280" i="1"/>
  <c r="AO2280" i="1" s="1"/>
  <c r="AQ2280" i="1" s="1"/>
  <c r="AR2280" i="1" s="1"/>
  <c r="AM2279" i="1"/>
  <c r="AO2279" i="1" s="1"/>
  <c r="AQ2279" i="1" s="1"/>
  <c r="AR2279" i="1" s="1"/>
  <c r="AM2271" i="1"/>
  <c r="AO2271" i="1" s="1"/>
  <c r="AQ2271" i="1" s="1"/>
  <c r="AR2271" i="1" s="1"/>
  <c r="AM2264" i="1"/>
  <c r="AO2264" i="1" s="1"/>
  <c r="AQ2264" i="1" s="1"/>
  <c r="AM2251" i="1"/>
  <c r="AO2251" i="1" s="1"/>
  <c r="AQ2251" i="1" s="1"/>
  <c r="AR2251" i="1" s="1"/>
  <c r="AM2247" i="1"/>
  <c r="AO2247" i="1" s="1"/>
  <c r="AQ2247" i="1" s="1"/>
  <c r="AR2247" i="1" s="1"/>
  <c r="AM2236" i="1"/>
  <c r="AO2236" i="1" s="1"/>
  <c r="AQ2236" i="1" s="1"/>
  <c r="AR2236" i="1" s="1"/>
  <c r="AM2232" i="1"/>
  <c r="AO2232" i="1" s="1"/>
  <c r="AQ2232" i="1" s="1"/>
  <c r="AR2232" i="1" s="1"/>
  <c r="AM2229" i="1"/>
  <c r="AO2229" i="1" s="1"/>
  <c r="AQ2229" i="1" s="1"/>
  <c r="AR2229" i="1" s="1"/>
  <c r="AM2211" i="1"/>
  <c r="AO2211" i="1" s="1"/>
  <c r="AQ2211" i="1" s="1"/>
  <c r="AR2211" i="1" s="1"/>
  <c r="AM2200" i="1"/>
  <c r="AO2200" i="1" s="1"/>
  <c r="AQ2200" i="1" s="1"/>
  <c r="AR2200" i="1" s="1"/>
  <c r="AM2196" i="1"/>
  <c r="AO2196" i="1" s="1"/>
  <c r="AQ2196" i="1" s="1"/>
  <c r="AR2196" i="1" s="1"/>
  <c r="AM2188" i="1"/>
  <c r="AO2188" i="1" s="1"/>
  <c r="AQ2188" i="1" s="1"/>
  <c r="AR2188" i="1" s="1"/>
  <c r="AM2186" i="1"/>
  <c r="AO2186" i="1" s="1"/>
  <c r="AQ2186" i="1" s="1"/>
  <c r="AR2186" i="1" s="1"/>
  <c r="AM2184" i="1"/>
  <c r="AO2184" i="1" s="1"/>
  <c r="AQ2184" i="1" s="1"/>
  <c r="AR2184" i="1" s="1"/>
  <c r="AM2174" i="1"/>
  <c r="AO2174" i="1" s="1"/>
  <c r="AQ2174" i="1" s="1"/>
  <c r="AR2174" i="1" s="1"/>
  <c r="AM2173" i="1"/>
  <c r="AO2173" i="1" s="1"/>
  <c r="AQ2173" i="1" s="1"/>
  <c r="AR2173" i="1" s="1"/>
  <c r="AM2172" i="1"/>
  <c r="AO2172" i="1" s="1"/>
  <c r="AQ2172" i="1" s="1"/>
  <c r="AR2172" i="1" s="1"/>
  <c r="AM2170" i="1"/>
  <c r="AO2170" i="1" s="1"/>
  <c r="AQ2170" i="1" s="1"/>
  <c r="AR2170" i="1" s="1"/>
  <c r="AM2168" i="1"/>
  <c r="AO2168" i="1" s="1"/>
  <c r="AQ2168" i="1" s="1"/>
  <c r="AR2168" i="1" s="1"/>
  <c r="AM2161" i="1"/>
  <c r="AO2161" i="1" s="1"/>
  <c r="AQ2161" i="1" s="1"/>
  <c r="AR2161" i="1" s="1"/>
  <c r="AM2157" i="1"/>
  <c r="AO2157" i="1" s="1"/>
  <c r="AQ2157" i="1" s="1"/>
  <c r="AR2157" i="1" s="1"/>
  <c r="AM2150" i="1"/>
  <c r="AO2150" i="1" s="1"/>
  <c r="AQ2150" i="1" s="1"/>
  <c r="AR2150" i="1" s="1"/>
  <c r="AM2149" i="1"/>
  <c r="AO2149" i="1" s="1"/>
  <c r="AQ2149" i="1" s="1"/>
  <c r="AR2149" i="1" s="1"/>
  <c r="AM2145" i="1"/>
  <c r="AO2145" i="1" s="1"/>
  <c r="AQ2145" i="1" s="1"/>
  <c r="AR2145" i="1" s="1"/>
  <c r="AM2144" i="1"/>
  <c r="AO2144" i="1" s="1"/>
  <c r="AQ2144" i="1" s="1"/>
  <c r="AR2144" i="1" s="1"/>
  <c r="AM2138" i="1"/>
  <c r="AO2138" i="1" s="1"/>
  <c r="AQ2138" i="1" s="1"/>
  <c r="AR2138" i="1" s="1"/>
  <c r="AM2134" i="1"/>
  <c r="AO2134" i="1" s="1"/>
  <c r="AQ2134" i="1" s="1"/>
  <c r="AR2134" i="1" s="1"/>
  <c r="AM2111" i="1"/>
  <c r="AO2111" i="1" s="1"/>
  <c r="AQ2111" i="1" s="1"/>
  <c r="AR2111" i="1" s="1"/>
  <c r="AM2109" i="1"/>
  <c r="AO2109" i="1" s="1"/>
  <c r="AQ2109" i="1" s="1"/>
  <c r="AR2109" i="1" s="1"/>
  <c r="AM2104" i="1"/>
  <c r="AO2104" i="1" s="1"/>
  <c r="AQ2104" i="1" s="1"/>
  <c r="AR2104" i="1" s="1"/>
  <c r="AM2093" i="1"/>
  <c r="AO2093" i="1" s="1"/>
  <c r="AQ2093" i="1" s="1"/>
  <c r="AR2093" i="1" s="1"/>
  <c r="AM2090" i="1"/>
  <c r="AO2090" i="1" s="1"/>
  <c r="AQ2090" i="1" s="1"/>
  <c r="AR2090" i="1" s="1"/>
  <c r="AM2393" i="1"/>
  <c r="AO2393" i="1" s="1"/>
  <c r="AQ2393" i="1" s="1"/>
  <c r="AR2393" i="1" s="1"/>
  <c r="AM2388" i="1"/>
  <c r="AO2388" i="1" s="1"/>
  <c r="AQ2388" i="1" s="1"/>
  <c r="AR2388" i="1" s="1"/>
  <c r="AM2377" i="1"/>
  <c r="AO2377" i="1" s="1"/>
  <c r="AQ2377" i="1" s="1"/>
  <c r="AR2377" i="1" s="1"/>
  <c r="AM2368" i="1"/>
  <c r="AO2368" i="1" s="1"/>
  <c r="AQ2368" i="1" s="1"/>
  <c r="AR2368" i="1" s="1"/>
  <c r="AM2360" i="1"/>
  <c r="AO2360" i="1" s="1"/>
  <c r="AQ2360" i="1" s="1"/>
  <c r="AR2360" i="1" s="1"/>
  <c r="AM2351" i="1"/>
  <c r="AO2351" i="1" s="1"/>
  <c r="AQ2351" i="1" s="1"/>
  <c r="AR2351" i="1" s="1"/>
  <c r="AM2317" i="1"/>
  <c r="AO2317" i="1" s="1"/>
  <c r="AQ2317" i="1" s="1"/>
  <c r="AR2317" i="1" s="1"/>
  <c r="AM2306" i="1"/>
  <c r="AO2306" i="1" s="1"/>
  <c r="AQ2306" i="1" s="1"/>
  <c r="AR2306" i="1" s="1"/>
  <c r="AM2290" i="1"/>
  <c r="AO2290" i="1" s="1"/>
  <c r="AQ2290" i="1" s="1"/>
  <c r="AR2290" i="1" s="1"/>
  <c r="AM2282" i="1"/>
  <c r="AO2282" i="1" s="1"/>
  <c r="AQ2282" i="1" s="1"/>
  <c r="AR2282" i="1" s="1"/>
  <c r="AM2272" i="1"/>
  <c r="AO2272" i="1" s="1"/>
  <c r="AQ2272" i="1" s="1"/>
  <c r="AR2272" i="1" s="1"/>
  <c r="AM2265" i="1"/>
  <c r="AO2265" i="1" s="1"/>
  <c r="AQ2265" i="1" s="1"/>
  <c r="AR2265" i="1" s="1"/>
  <c r="AM2260" i="1"/>
  <c r="AO2260" i="1" s="1"/>
  <c r="AQ2260" i="1" s="1"/>
  <c r="AR2260" i="1" s="1"/>
  <c r="AM2255" i="1"/>
  <c r="AO2255" i="1" s="1"/>
  <c r="AQ2255" i="1" s="1"/>
  <c r="AR2255" i="1" s="1"/>
  <c r="AM2252" i="1"/>
  <c r="AO2252" i="1" s="1"/>
  <c r="AQ2252" i="1" s="1"/>
  <c r="AR2252" i="1" s="1"/>
  <c r="AM2250" i="1"/>
  <c r="AO2250" i="1" s="1"/>
  <c r="AQ2250" i="1" s="1"/>
  <c r="AR2250" i="1" s="1"/>
  <c r="AM2245" i="1"/>
  <c r="AO2245" i="1" s="1"/>
  <c r="AQ2245" i="1" s="1"/>
  <c r="AR2245" i="1" s="1"/>
  <c r="AM2244" i="1"/>
  <c r="AO2244" i="1" s="1"/>
  <c r="AQ2244" i="1" s="1"/>
  <c r="AR2244" i="1" s="1"/>
  <c r="AM2243" i="1"/>
  <c r="AO2243" i="1" s="1"/>
  <c r="AQ2243" i="1" s="1"/>
  <c r="AR2243" i="1" s="1"/>
  <c r="AM2239" i="1"/>
  <c r="AO2239" i="1" s="1"/>
  <c r="AQ2239" i="1" s="1"/>
  <c r="AR2239" i="1" s="1"/>
  <c r="AM2235" i="1"/>
  <c r="AO2235" i="1" s="1"/>
  <c r="AQ2235" i="1" s="1"/>
  <c r="AR2235" i="1" s="1"/>
  <c r="AM2217" i="1"/>
  <c r="AO2217" i="1" s="1"/>
  <c r="AQ2217" i="1" s="1"/>
  <c r="AR2217" i="1" s="1"/>
  <c r="AM2214" i="1"/>
  <c r="AO2214" i="1" s="1"/>
  <c r="AQ2214" i="1" s="1"/>
  <c r="AR2214" i="1" s="1"/>
  <c r="AM2210" i="1"/>
  <c r="AO2210" i="1" s="1"/>
  <c r="AQ2210" i="1" s="1"/>
  <c r="AR2210" i="1" s="1"/>
  <c r="AM2208" i="1"/>
  <c r="AO2208" i="1" s="1"/>
  <c r="AQ2208" i="1" s="1"/>
  <c r="AR2208" i="1" s="1"/>
  <c r="AM2205" i="1"/>
  <c r="AO2205" i="1" s="1"/>
  <c r="AQ2205" i="1" s="1"/>
  <c r="AR2205" i="1" s="1"/>
  <c r="AM2201" i="1"/>
  <c r="AO2201" i="1" s="1"/>
  <c r="AQ2201" i="1" s="1"/>
  <c r="AR2201" i="1" s="1"/>
  <c r="AM2195" i="1"/>
  <c r="AO2195" i="1" s="1"/>
  <c r="AQ2195" i="1" s="1"/>
  <c r="AR2195" i="1" s="1"/>
  <c r="AM2194" i="1"/>
  <c r="AO2194" i="1" s="1"/>
  <c r="AQ2194" i="1" s="1"/>
  <c r="AR2194" i="1" s="1"/>
  <c r="AM2183" i="1"/>
  <c r="AO2183" i="1" s="1"/>
  <c r="AQ2183" i="1" s="1"/>
  <c r="AR2183" i="1" s="1"/>
  <c r="AM2182" i="1"/>
  <c r="AO2182" i="1" s="1"/>
  <c r="AQ2182" i="1" s="1"/>
  <c r="AR2182" i="1" s="1"/>
  <c r="AM2181" i="1"/>
  <c r="AO2181" i="1" s="1"/>
  <c r="AQ2181" i="1" s="1"/>
  <c r="AR2181" i="1" s="1"/>
  <c r="AM2180" i="1"/>
  <c r="AO2180" i="1" s="1"/>
  <c r="AQ2180" i="1" s="1"/>
  <c r="AR2180" i="1" s="1"/>
  <c r="AM2179" i="1"/>
  <c r="AO2179" i="1" s="1"/>
  <c r="AQ2179" i="1" s="1"/>
  <c r="AR2179" i="1" s="1"/>
  <c r="AM2165" i="1"/>
  <c r="AO2165" i="1" s="1"/>
  <c r="AQ2165" i="1" s="1"/>
  <c r="AR2165" i="1" s="1"/>
  <c r="AM2158" i="1"/>
  <c r="AO2158" i="1" s="1"/>
  <c r="AQ2158" i="1" s="1"/>
  <c r="AR2158" i="1" s="1"/>
  <c r="AM2140" i="1"/>
  <c r="AO2140" i="1" s="1"/>
  <c r="AQ2140" i="1" s="1"/>
  <c r="AR2140" i="1" s="1"/>
  <c r="AM2139" i="1"/>
  <c r="AO2139" i="1" s="1"/>
  <c r="AQ2139" i="1" s="1"/>
  <c r="AR2139" i="1" s="1"/>
  <c r="AM2137" i="1"/>
  <c r="AO2137" i="1" s="1"/>
  <c r="AQ2137" i="1" s="1"/>
  <c r="AR2137" i="1" s="1"/>
  <c r="AM2135" i="1"/>
  <c r="AO2135" i="1" s="1"/>
  <c r="AQ2135" i="1" s="1"/>
  <c r="AR2135" i="1" s="1"/>
  <c r="AM2131" i="1"/>
  <c r="AO2131" i="1" s="1"/>
  <c r="AQ2131" i="1" s="1"/>
  <c r="AR2131" i="1" s="1"/>
  <c r="AM2123" i="1"/>
  <c r="AO2123" i="1" s="1"/>
  <c r="AQ2123" i="1" s="1"/>
  <c r="AR2123" i="1" s="1"/>
  <c r="AM2122" i="1"/>
  <c r="AO2122" i="1" s="1"/>
  <c r="AQ2122" i="1" s="1"/>
  <c r="AR2122" i="1" s="1"/>
  <c r="AM2107" i="1"/>
  <c r="AO2107" i="1" s="1"/>
  <c r="AQ2107" i="1" s="1"/>
  <c r="AR2107" i="1" s="1"/>
  <c r="AM2080" i="1"/>
  <c r="AO2080" i="1" s="1"/>
  <c r="AQ2080" i="1" s="1"/>
  <c r="AR2080" i="1" s="1"/>
  <c r="AM2067" i="1"/>
  <c r="AO2067" i="1" s="1"/>
  <c r="AQ2067" i="1" s="1"/>
  <c r="AR2067" i="1" s="1"/>
  <c r="AM2055" i="1"/>
  <c r="AO2055" i="1" s="1"/>
  <c r="AQ2055" i="1" s="1"/>
  <c r="AR2055" i="1" s="1"/>
  <c r="AM2054" i="1"/>
  <c r="AO2054" i="1" s="1"/>
  <c r="AQ2054" i="1" s="1"/>
  <c r="AR2054" i="1" s="1"/>
  <c r="AM2053" i="1"/>
  <c r="AO2053" i="1" s="1"/>
  <c r="AQ2053" i="1" s="1"/>
  <c r="AR2053" i="1" s="1"/>
  <c r="AM2030" i="1"/>
  <c r="AO2030" i="1" s="1"/>
  <c r="AQ2030" i="1" s="1"/>
  <c r="AR2030" i="1" s="1"/>
  <c r="AM2020" i="1"/>
  <c r="AO2020" i="1" s="1"/>
  <c r="AQ2020" i="1" s="1"/>
  <c r="AR2020" i="1" s="1"/>
  <c r="AM2011" i="1"/>
  <c r="AO2011" i="1" s="1"/>
  <c r="AQ2011" i="1" s="1"/>
  <c r="AR2011" i="1" s="1"/>
  <c r="AM2008" i="1"/>
  <c r="AO2008" i="1" s="1"/>
  <c r="AQ2008" i="1" s="1"/>
  <c r="AR2008" i="1" s="1"/>
  <c r="AM2003" i="1"/>
  <c r="AO2003" i="1" s="1"/>
  <c r="AQ2003" i="1" s="1"/>
  <c r="AR2003" i="1" s="1"/>
  <c r="AM2001" i="1"/>
  <c r="AO2001" i="1" s="1"/>
  <c r="AQ2001" i="1" s="1"/>
  <c r="AR2001" i="1" s="1"/>
  <c r="AM1998" i="1"/>
  <c r="AO1998" i="1" s="1"/>
  <c r="AQ1998" i="1" s="1"/>
  <c r="AR1998" i="1" s="1"/>
  <c r="AM1993" i="1"/>
  <c r="AO1993" i="1" s="1"/>
  <c r="AQ1993" i="1" s="1"/>
  <c r="AR1993" i="1" s="1"/>
  <c r="AM1991" i="1"/>
  <c r="AO1991" i="1" s="1"/>
  <c r="AQ1991" i="1" s="1"/>
  <c r="AR1991" i="1" s="1"/>
  <c r="AM1990" i="1"/>
  <c r="AO1990" i="1" s="1"/>
  <c r="AQ1990" i="1" s="1"/>
  <c r="AR1990" i="1" s="1"/>
  <c r="AM1989" i="1"/>
  <c r="AO1989" i="1" s="1"/>
  <c r="AQ1989" i="1" s="1"/>
  <c r="AR1989" i="1" s="1"/>
  <c r="AM1968" i="1"/>
  <c r="AO1968" i="1" s="1"/>
  <c r="AQ1968" i="1" s="1"/>
  <c r="AR1968" i="1" s="1"/>
  <c r="AM1966" i="1"/>
  <c r="AO1966" i="1" s="1"/>
  <c r="AQ1966" i="1" s="1"/>
  <c r="AR1966" i="1" s="1"/>
  <c r="AM1963" i="1"/>
  <c r="AO1963" i="1" s="1"/>
  <c r="AQ1963" i="1" s="1"/>
  <c r="AR1963" i="1" s="1"/>
  <c r="AM1958" i="1"/>
  <c r="AO1958" i="1" s="1"/>
  <c r="AQ1958" i="1" s="1"/>
  <c r="AR1958" i="1" s="1"/>
  <c r="AM1951" i="1"/>
  <c r="AO1951" i="1" s="1"/>
  <c r="AQ1951" i="1" s="1"/>
  <c r="AR1951" i="1" s="1"/>
  <c r="AM1944" i="1"/>
  <c r="AO1944" i="1" s="1"/>
  <c r="AQ1944" i="1" s="1"/>
  <c r="AR1944" i="1" s="1"/>
  <c r="AM1943" i="1"/>
  <c r="AO1943" i="1" s="1"/>
  <c r="AQ1943" i="1" s="1"/>
  <c r="AR1943" i="1" s="1"/>
  <c r="AM1940" i="1"/>
  <c r="AO1940" i="1" s="1"/>
  <c r="AQ1940" i="1" s="1"/>
  <c r="AR1940" i="1" s="1"/>
  <c r="AM1939" i="1"/>
  <c r="AO1939" i="1" s="1"/>
  <c r="AQ1939" i="1" s="1"/>
  <c r="AR1939" i="1" s="1"/>
  <c r="AM1938" i="1"/>
  <c r="AO1938" i="1" s="1"/>
  <c r="AQ1938" i="1" s="1"/>
  <c r="AR1938" i="1" s="1"/>
  <c r="AM1936" i="1"/>
  <c r="AO1936" i="1" s="1"/>
  <c r="AQ1936" i="1" s="1"/>
  <c r="AR1936" i="1" s="1"/>
  <c r="AM1929" i="1"/>
  <c r="AO1929" i="1" s="1"/>
  <c r="AQ1929" i="1" s="1"/>
  <c r="AR1929" i="1" s="1"/>
  <c r="AM1925" i="1"/>
  <c r="AO1925" i="1" s="1"/>
  <c r="AQ1925" i="1" s="1"/>
  <c r="AR1925" i="1" s="1"/>
  <c r="AM1922" i="1"/>
  <c r="AO1922" i="1" s="1"/>
  <c r="AQ1922" i="1" s="1"/>
  <c r="AR1922" i="1" s="1"/>
  <c r="AM1919" i="1"/>
  <c r="AO1919" i="1" s="1"/>
  <c r="AQ1919" i="1" s="1"/>
  <c r="AR1919" i="1" s="1"/>
  <c r="AM1914" i="1"/>
  <c r="AO1914" i="1" s="1"/>
  <c r="AQ1914" i="1" s="1"/>
  <c r="AR1914" i="1" s="1"/>
  <c r="AM2423" i="1"/>
  <c r="AO2423" i="1" s="1"/>
  <c r="AQ2423" i="1" s="1"/>
  <c r="AR2423" i="1" s="1"/>
  <c r="AM2420" i="1"/>
  <c r="AO2420" i="1" s="1"/>
  <c r="AQ2420" i="1" s="1"/>
  <c r="AR2420" i="1" s="1"/>
  <c r="AM2387" i="1"/>
  <c r="AO2387" i="1" s="1"/>
  <c r="AQ2387" i="1" s="1"/>
  <c r="AR2387" i="1" s="1"/>
  <c r="AM2336" i="1"/>
  <c r="AO2336" i="1" s="1"/>
  <c r="AQ2336" i="1" s="1"/>
  <c r="AR2336" i="1" s="1"/>
  <c r="AM2313" i="1"/>
  <c r="AO2313" i="1" s="1"/>
  <c r="AQ2313" i="1" s="1"/>
  <c r="AR2313" i="1" s="1"/>
  <c r="AM2269" i="1"/>
  <c r="AO2269" i="1" s="1"/>
  <c r="AQ2269" i="1" s="1"/>
  <c r="AR2269" i="1" s="1"/>
  <c r="AM2267" i="1"/>
  <c r="AO2267" i="1" s="1"/>
  <c r="AQ2267" i="1" s="1"/>
  <c r="AR2267" i="1" s="1"/>
  <c r="AM2221" i="1"/>
  <c r="AO2221" i="1" s="1"/>
  <c r="AQ2221" i="1" s="1"/>
  <c r="AR2221" i="1" s="1"/>
  <c r="AM2219" i="1"/>
  <c r="AO2219" i="1" s="1"/>
  <c r="AQ2219" i="1" s="1"/>
  <c r="AR2219" i="1" s="1"/>
  <c r="AM2218" i="1"/>
  <c r="AO2218" i="1" s="1"/>
  <c r="AQ2218" i="1" s="1"/>
  <c r="AR2218" i="1" s="1"/>
  <c r="AM2206" i="1"/>
  <c r="AO2206" i="1" s="1"/>
  <c r="AQ2206" i="1" s="1"/>
  <c r="AR2206" i="1" s="1"/>
  <c r="AM2198" i="1"/>
  <c r="AO2198" i="1" s="1"/>
  <c r="AQ2198" i="1" s="1"/>
  <c r="AR2198" i="1" s="1"/>
  <c r="AM2192" i="1"/>
  <c r="AO2192" i="1" s="1"/>
  <c r="AQ2192" i="1" s="1"/>
  <c r="AR2192" i="1" s="1"/>
  <c r="AM2185" i="1"/>
  <c r="AO2185" i="1" s="1"/>
  <c r="AQ2185" i="1" s="1"/>
  <c r="AR2185" i="1" s="1"/>
  <c r="AM2178" i="1"/>
  <c r="AO2178" i="1" s="1"/>
  <c r="AQ2178" i="1" s="1"/>
  <c r="AR2178" i="1" s="1"/>
  <c r="AM2175" i="1"/>
  <c r="AO2175" i="1" s="1"/>
  <c r="AQ2175" i="1" s="1"/>
  <c r="AR2175" i="1" s="1"/>
  <c r="AM2171" i="1"/>
  <c r="AO2171" i="1" s="1"/>
  <c r="AQ2171" i="1" s="1"/>
  <c r="AR2171" i="1" s="1"/>
  <c r="AM2159" i="1"/>
  <c r="AO2159" i="1" s="1"/>
  <c r="AQ2159" i="1" s="1"/>
  <c r="AR2159" i="1" s="1"/>
  <c r="AM2141" i="1"/>
  <c r="AO2141" i="1" s="1"/>
  <c r="AQ2141" i="1" s="1"/>
  <c r="AR2141" i="1" s="1"/>
  <c r="AM2124" i="1"/>
  <c r="AO2124" i="1" s="1"/>
  <c r="AQ2124" i="1" s="1"/>
  <c r="AR2124" i="1" s="1"/>
  <c r="AM2094" i="1"/>
  <c r="AO2094" i="1" s="1"/>
  <c r="AQ2094" i="1" s="1"/>
  <c r="AR2094" i="1" s="1"/>
  <c r="AM2082" i="1"/>
  <c r="AO2082" i="1" s="1"/>
  <c r="AQ2082" i="1" s="1"/>
  <c r="AR2082" i="1" s="1"/>
  <c r="AM2072" i="1"/>
  <c r="AO2072" i="1" s="1"/>
  <c r="AQ2072" i="1" s="1"/>
  <c r="AR2072" i="1" s="1"/>
  <c r="AM2058" i="1"/>
  <c r="AO2058" i="1" s="1"/>
  <c r="AQ2058" i="1" s="1"/>
  <c r="AR2058" i="1" s="1"/>
  <c r="AM2052" i="1"/>
  <c r="AO2052" i="1" s="1"/>
  <c r="AQ2052" i="1" s="1"/>
  <c r="AR2052" i="1" s="1"/>
  <c r="AM2047" i="1"/>
  <c r="AO2047" i="1" s="1"/>
  <c r="AQ2047" i="1" s="1"/>
  <c r="AR2047" i="1" s="1"/>
  <c r="AM2046" i="1"/>
  <c r="AO2046" i="1" s="1"/>
  <c r="AQ2046" i="1" s="1"/>
  <c r="AR2046" i="1" s="1"/>
  <c r="AM2040" i="1"/>
  <c r="AO2040" i="1" s="1"/>
  <c r="AQ2040" i="1" s="1"/>
  <c r="AR2040" i="1" s="1"/>
  <c r="AM2038" i="1"/>
  <c r="AO2038" i="1" s="1"/>
  <c r="AQ2038" i="1" s="1"/>
  <c r="AR2038" i="1" s="1"/>
  <c r="AM2034" i="1"/>
  <c r="AO2034" i="1" s="1"/>
  <c r="AQ2034" i="1" s="1"/>
  <c r="AR2034" i="1" s="1"/>
  <c r="AM2032" i="1"/>
  <c r="AO2032" i="1" s="1"/>
  <c r="AQ2032" i="1" s="1"/>
  <c r="AR2032" i="1" s="1"/>
  <c r="AM2029" i="1"/>
  <c r="AO2029" i="1" s="1"/>
  <c r="AQ2029" i="1" s="1"/>
  <c r="AR2029" i="1" s="1"/>
  <c r="AM2026" i="1"/>
  <c r="AO2026" i="1" s="1"/>
  <c r="AQ2026" i="1" s="1"/>
  <c r="AR2026" i="1" s="1"/>
  <c r="AM2025" i="1"/>
  <c r="AO2025" i="1" s="1"/>
  <c r="AQ2025" i="1" s="1"/>
  <c r="AR2025" i="1" s="1"/>
  <c r="AM2023" i="1"/>
  <c r="AO2023" i="1" s="1"/>
  <c r="AQ2023" i="1" s="1"/>
  <c r="AR2023" i="1" s="1"/>
  <c r="AM2019" i="1"/>
  <c r="AO2019" i="1" s="1"/>
  <c r="AQ2019" i="1" s="1"/>
  <c r="AR2019" i="1" s="1"/>
  <c r="AM1999" i="1"/>
  <c r="AO1999" i="1" s="1"/>
  <c r="AQ1999" i="1" s="1"/>
  <c r="AR1999" i="1" s="1"/>
  <c r="AM1995" i="1"/>
  <c r="AO1995" i="1" s="1"/>
  <c r="AQ1995" i="1" s="1"/>
  <c r="AR1995" i="1" s="1"/>
  <c r="AM1992" i="1"/>
  <c r="AO1992" i="1" s="1"/>
  <c r="AQ1992" i="1" s="1"/>
  <c r="AR1992" i="1" s="1"/>
  <c r="AM1987" i="1"/>
  <c r="AO1987" i="1" s="1"/>
  <c r="AQ1987" i="1" s="1"/>
  <c r="AR1987" i="1" s="1"/>
  <c r="AM1986" i="1"/>
  <c r="AO1986" i="1" s="1"/>
  <c r="AQ1986" i="1" s="1"/>
  <c r="AR1986" i="1" s="1"/>
  <c r="AM1985" i="1"/>
  <c r="AO1985" i="1" s="1"/>
  <c r="AQ1985" i="1" s="1"/>
  <c r="AR1985" i="1" s="1"/>
  <c r="AM1978" i="1"/>
  <c r="AO1978" i="1" s="1"/>
  <c r="AQ1978" i="1" s="1"/>
  <c r="AR1978" i="1" s="1"/>
  <c r="AM1965" i="1"/>
  <c r="AO1965" i="1" s="1"/>
  <c r="AQ1965" i="1" s="1"/>
  <c r="AR1965" i="1" s="1"/>
  <c r="AM1964" i="1"/>
  <c r="AO1964" i="1" s="1"/>
  <c r="AQ1964" i="1" s="1"/>
  <c r="AR1964" i="1" s="1"/>
  <c r="AM1960" i="1"/>
  <c r="AO1960" i="1" s="1"/>
  <c r="AQ1960" i="1" s="1"/>
  <c r="AR1960" i="1" s="1"/>
  <c r="AM1949" i="1"/>
  <c r="AO1949" i="1" s="1"/>
  <c r="AQ1949" i="1" s="1"/>
  <c r="AR1949" i="1" s="1"/>
  <c r="AM1948" i="1"/>
  <c r="AO1948" i="1" s="1"/>
  <c r="AQ1948" i="1" s="1"/>
  <c r="AR1948" i="1" s="1"/>
  <c r="AM1945" i="1"/>
  <c r="AO1945" i="1" s="1"/>
  <c r="AQ1945" i="1" s="1"/>
  <c r="AR1945" i="1" s="1"/>
  <c r="AM1942" i="1"/>
  <c r="AO1942" i="1" s="1"/>
  <c r="AQ1942" i="1" s="1"/>
  <c r="AR1942" i="1" s="1"/>
  <c r="AM1923" i="1"/>
  <c r="AO1923" i="1" s="1"/>
  <c r="AQ1923" i="1" s="1"/>
  <c r="AR1923" i="1" s="1"/>
  <c r="AM1921" i="1"/>
  <c r="AO1921" i="1" s="1"/>
  <c r="AQ1921" i="1" s="1"/>
  <c r="AR1921" i="1" s="1"/>
  <c r="AM1916" i="1"/>
  <c r="AO1916" i="1" s="1"/>
  <c r="AQ1916" i="1" s="1"/>
  <c r="AR1916" i="1" s="1"/>
  <c r="AM1913" i="1"/>
  <c r="AO1913" i="1" s="1"/>
  <c r="AQ1913" i="1" s="1"/>
  <c r="AR1913" i="1" s="1"/>
  <c r="AM1902" i="1"/>
  <c r="AO1902" i="1" s="1"/>
  <c r="AQ1902" i="1" s="1"/>
  <c r="AR1902" i="1" s="1"/>
  <c r="AM1898" i="1"/>
  <c r="AO1898" i="1" s="1"/>
  <c r="AQ1898" i="1" s="1"/>
  <c r="AR1898" i="1" s="1"/>
  <c r="AM1897" i="1"/>
  <c r="AO1897" i="1" s="1"/>
  <c r="AQ1897" i="1" s="1"/>
  <c r="AR1897" i="1" s="1"/>
  <c r="AM1875" i="1"/>
  <c r="AO1875" i="1" s="1"/>
  <c r="AQ1875" i="1" s="1"/>
  <c r="AR1875" i="1" s="1"/>
  <c r="AM1866" i="1"/>
  <c r="AO1866" i="1" s="1"/>
  <c r="AQ1866" i="1" s="1"/>
  <c r="AR1866" i="1" s="1"/>
  <c r="AM1865" i="1"/>
  <c r="AO1865" i="1" s="1"/>
  <c r="AQ1865" i="1" s="1"/>
  <c r="AR1865" i="1" s="1"/>
  <c r="AM1847" i="1"/>
  <c r="AO1847" i="1" s="1"/>
  <c r="AQ1847" i="1" s="1"/>
  <c r="AR1847" i="1" s="1"/>
  <c r="AM1845" i="1"/>
  <c r="AO1845" i="1" s="1"/>
  <c r="AQ1845" i="1" s="1"/>
  <c r="AR1845" i="1" s="1"/>
  <c r="AM1844" i="1"/>
  <c r="AO1844" i="1" s="1"/>
  <c r="AQ1844" i="1" s="1"/>
  <c r="AR1844" i="1" s="1"/>
  <c r="AM1831" i="1"/>
  <c r="AO1831" i="1" s="1"/>
  <c r="AQ1831" i="1" s="1"/>
  <c r="AR1831" i="1" s="1"/>
  <c r="AM1829" i="1"/>
  <c r="AO1829" i="1" s="1"/>
  <c r="AQ1829" i="1" s="1"/>
  <c r="AR1829" i="1" s="1"/>
  <c r="AM1823" i="1"/>
  <c r="AO1823" i="1" s="1"/>
  <c r="AQ1823" i="1" s="1"/>
  <c r="AR1823" i="1" s="1"/>
  <c r="AM1822" i="1"/>
  <c r="AO1822" i="1" s="1"/>
  <c r="AQ1822" i="1" s="1"/>
  <c r="AR1822" i="1" s="1"/>
  <c r="AM1819" i="1"/>
  <c r="AO1819" i="1" s="1"/>
  <c r="AQ1819" i="1" s="1"/>
  <c r="AR1819" i="1" s="1"/>
  <c r="AM1817" i="1"/>
  <c r="AO1817" i="1" s="1"/>
  <c r="AQ1817" i="1" s="1"/>
  <c r="AR1817" i="1" s="1"/>
  <c r="AM1810" i="1"/>
  <c r="AO1810" i="1" s="1"/>
  <c r="AQ1810" i="1" s="1"/>
  <c r="AR1810" i="1" s="1"/>
  <c r="AM1809" i="1"/>
  <c r="AO1809" i="1" s="1"/>
  <c r="AQ1809" i="1" s="1"/>
  <c r="AR1809" i="1" s="1"/>
  <c r="AM1806" i="1"/>
  <c r="AO1806" i="1" s="1"/>
  <c r="AQ1806" i="1" s="1"/>
  <c r="AR1806" i="1" s="1"/>
  <c r="AM1805" i="1"/>
  <c r="AO1805" i="1" s="1"/>
  <c r="AQ1805" i="1" s="1"/>
  <c r="AM1799" i="1"/>
  <c r="AO1799" i="1" s="1"/>
  <c r="AQ1799" i="1" s="1"/>
  <c r="AR1799" i="1" s="1"/>
  <c r="AM1798" i="1"/>
  <c r="AO1798" i="1" s="1"/>
  <c r="AQ1798" i="1" s="1"/>
  <c r="AR1798" i="1" s="1"/>
  <c r="AM1793" i="1"/>
  <c r="AO1793" i="1" s="1"/>
  <c r="AQ1793" i="1" s="1"/>
  <c r="AR1793" i="1" s="1"/>
  <c r="AM1792" i="1"/>
  <c r="AO1792" i="1" s="1"/>
  <c r="AQ1792" i="1" s="1"/>
  <c r="AR1792" i="1" s="1"/>
  <c r="AM1791" i="1"/>
  <c r="AO1791" i="1" s="1"/>
  <c r="AQ1791" i="1" s="1"/>
  <c r="AR1791" i="1" s="1"/>
  <c r="AM1790" i="1"/>
  <c r="AO1790" i="1" s="1"/>
  <c r="AQ1790" i="1" s="1"/>
  <c r="AR1790" i="1" s="1"/>
  <c r="AM1786" i="1"/>
  <c r="AO1786" i="1" s="1"/>
  <c r="AQ1786" i="1" s="1"/>
  <c r="AR1786" i="1" s="1"/>
  <c r="AM1785" i="1"/>
  <c r="AO1785" i="1" s="1"/>
  <c r="AQ1785" i="1" s="1"/>
  <c r="AR1785" i="1" s="1"/>
  <c r="AM1782" i="1"/>
  <c r="AO1782" i="1" s="1"/>
  <c r="AQ1782" i="1" s="1"/>
  <c r="AM1781" i="1"/>
  <c r="AO1781" i="1" s="1"/>
  <c r="AQ1781" i="1" s="1"/>
  <c r="AR1781" i="1" s="1"/>
  <c r="AM1757" i="1"/>
  <c r="AO1757" i="1" s="1"/>
  <c r="AQ1757" i="1" s="1"/>
  <c r="AR1757" i="1" s="1"/>
  <c r="AM1753" i="1"/>
  <c r="AO1753" i="1" s="1"/>
  <c r="AQ1753" i="1" s="1"/>
  <c r="AR1753" i="1" s="1"/>
  <c r="AM1743" i="1"/>
  <c r="AO1743" i="1" s="1"/>
  <c r="AQ1743" i="1" s="1"/>
  <c r="AR1743" i="1" s="1"/>
  <c r="AM1727" i="1"/>
  <c r="AO1727" i="1" s="1"/>
  <c r="AQ1727" i="1" s="1"/>
  <c r="AR1727" i="1" s="1"/>
  <c r="AM1726" i="1"/>
  <c r="AO1726" i="1" s="1"/>
  <c r="AQ1726" i="1" s="1"/>
  <c r="AR1726" i="1" s="1"/>
  <c r="AM1716" i="1"/>
  <c r="AO1716" i="1" s="1"/>
  <c r="AQ1716" i="1" s="1"/>
  <c r="AR1716" i="1" s="1"/>
  <c r="AM1712" i="1"/>
  <c r="AO1712" i="1" s="1"/>
  <c r="AQ1712" i="1" s="1"/>
  <c r="AR1712" i="1" s="1"/>
  <c r="AM1710" i="1"/>
  <c r="AO1710" i="1" s="1"/>
  <c r="AQ1710" i="1" s="1"/>
  <c r="AR1710" i="1" s="1"/>
  <c r="AM1709" i="1"/>
  <c r="AO1709" i="1" s="1"/>
  <c r="AQ1709" i="1" s="1"/>
  <c r="AR1709" i="1" s="1"/>
  <c r="AM1708" i="1"/>
  <c r="AO1708" i="1" s="1"/>
  <c r="AQ1708" i="1" s="1"/>
  <c r="AR1708" i="1" s="1"/>
  <c r="AM1706" i="1"/>
  <c r="AO1706" i="1" s="1"/>
  <c r="AQ1706" i="1" s="1"/>
  <c r="AR1706" i="1" s="1"/>
  <c r="AM1699" i="1"/>
  <c r="AO1699" i="1" s="1"/>
  <c r="AQ1699" i="1" s="1"/>
  <c r="AR1699" i="1" s="1"/>
  <c r="AM1688" i="1"/>
  <c r="AO1688" i="1" s="1"/>
  <c r="AQ1688" i="1" s="1"/>
  <c r="AR1688" i="1" s="1"/>
  <c r="AM1681" i="1"/>
  <c r="AO1681" i="1" s="1"/>
  <c r="AQ1681" i="1" s="1"/>
  <c r="AR1681" i="1" s="1"/>
  <c r="AM1680" i="1"/>
  <c r="AO1680" i="1" s="1"/>
  <c r="AQ1680" i="1" s="1"/>
  <c r="AR1680" i="1" s="1"/>
  <c r="AM1671" i="1"/>
  <c r="AO1671" i="1" s="1"/>
  <c r="AQ1671" i="1" s="1"/>
  <c r="AR1671" i="1" s="1"/>
  <c r="AM1670" i="1"/>
  <c r="AO1670" i="1" s="1"/>
  <c r="AQ1670" i="1" s="1"/>
  <c r="AR1670" i="1" s="1"/>
  <c r="AM1660" i="1"/>
  <c r="AO1660" i="1" s="1"/>
  <c r="AQ1660" i="1" s="1"/>
  <c r="AR1660" i="1" s="1"/>
  <c r="AM1644" i="1"/>
  <c r="AO1644" i="1" s="1"/>
  <c r="AQ1644" i="1" s="1"/>
  <c r="AR1644" i="1" s="1"/>
  <c r="AM1642" i="1"/>
  <c r="AO1642" i="1" s="1"/>
  <c r="AQ1642" i="1" s="1"/>
  <c r="AR1642" i="1" s="1"/>
  <c r="AM1641" i="1"/>
  <c r="AO1641" i="1" s="1"/>
  <c r="AQ1641" i="1" s="1"/>
  <c r="AR1641" i="1" s="1"/>
  <c r="AM1640" i="1"/>
  <c r="AO1640" i="1" s="1"/>
  <c r="AQ1640" i="1" s="1"/>
  <c r="AM1639" i="1"/>
  <c r="AO1639" i="1" s="1"/>
  <c r="AQ1639" i="1" s="1"/>
  <c r="AR1639" i="1" s="1"/>
  <c r="AM1633" i="1"/>
  <c r="AO1633" i="1" s="1"/>
  <c r="AQ1633" i="1" s="1"/>
  <c r="AR1633" i="1" s="1"/>
  <c r="AM1629" i="1"/>
  <c r="AO1629" i="1" s="1"/>
  <c r="AQ1629" i="1" s="1"/>
  <c r="AR1629" i="1" s="1"/>
  <c r="AM1626" i="1"/>
  <c r="AO1626" i="1" s="1"/>
  <c r="AQ1626" i="1" s="1"/>
  <c r="AR1626" i="1" s="1"/>
  <c r="AM1625" i="1"/>
  <c r="AO1625" i="1" s="1"/>
  <c r="AQ1625" i="1" s="1"/>
  <c r="AR1625" i="1" s="1"/>
  <c r="AM1623" i="1"/>
  <c r="AO1623" i="1" s="1"/>
  <c r="AQ1623" i="1" s="1"/>
  <c r="AR1623" i="1" s="1"/>
  <c r="AM1622" i="1"/>
  <c r="AO1622" i="1" s="1"/>
  <c r="AQ1622" i="1" s="1"/>
  <c r="AR1622" i="1" s="1"/>
  <c r="AM1611" i="1"/>
  <c r="AO1611" i="1" s="1"/>
  <c r="AQ1611" i="1" s="1"/>
  <c r="AR1611" i="1" s="1"/>
  <c r="AM1605" i="1"/>
  <c r="AO1605" i="1" s="1"/>
  <c r="AQ1605" i="1" s="1"/>
  <c r="AR1605" i="1" s="1"/>
  <c r="AM1602" i="1"/>
  <c r="AO1602" i="1" s="1"/>
  <c r="AQ1602" i="1" s="1"/>
  <c r="AR1602" i="1" s="1"/>
  <c r="AM1590" i="1"/>
  <c r="AO1590" i="1" s="1"/>
  <c r="AQ1590" i="1" s="1"/>
  <c r="AR1590" i="1" s="1"/>
  <c r="AM1584" i="1"/>
  <c r="AO1584" i="1" s="1"/>
  <c r="AQ1584" i="1" s="1"/>
  <c r="AR1584" i="1" s="1"/>
  <c r="AM1582" i="1"/>
  <c r="AO1582" i="1" s="1"/>
  <c r="AQ1582" i="1" s="1"/>
  <c r="AR1582" i="1" s="1"/>
  <c r="AM1571" i="1"/>
  <c r="AO1571" i="1" s="1"/>
  <c r="AQ1571" i="1" s="1"/>
  <c r="AR1571" i="1" s="1"/>
  <c r="AM1567" i="1"/>
  <c r="AO1567" i="1" s="1"/>
  <c r="AQ1567" i="1" s="1"/>
  <c r="AR1567" i="1" s="1"/>
  <c r="AM1564" i="1"/>
  <c r="AO1564" i="1" s="1"/>
  <c r="AQ1564" i="1" s="1"/>
  <c r="AR1564" i="1" s="1"/>
  <c r="AM1563" i="1"/>
  <c r="AO1563" i="1" s="1"/>
  <c r="AQ1563" i="1" s="1"/>
  <c r="AR1563" i="1" s="1"/>
  <c r="AM1562" i="1"/>
  <c r="AO1562" i="1" s="1"/>
  <c r="AQ1562" i="1" s="1"/>
  <c r="AR1562" i="1" s="1"/>
  <c r="AM1561" i="1"/>
  <c r="AO1561" i="1" s="1"/>
  <c r="AQ1561" i="1" s="1"/>
  <c r="AR1561" i="1" s="1"/>
  <c r="AM1560" i="1"/>
  <c r="AO1560" i="1" s="1"/>
  <c r="AQ1560" i="1" s="1"/>
  <c r="AR1560" i="1" s="1"/>
  <c r="AM1557" i="1"/>
  <c r="AO1557" i="1" s="1"/>
  <c r="AQ1557" i="1" s="1"/>
  <c r="AR1557" i="1" s="1"/>
  <c r="AM1556" i="1"/>
  <c r="AO1556" i="1" s="1"/>
  <c r="AQ1556" i="1" s="1"/>
  <c r="AR1556" i="1" s="1"/>
  <c r="AM1555" i="1"/>
  <c r="AO1555" i="1" s="1"/>
  <c r="AQ1555" i="1" s="1"/>
  <c r="AR1555" i="1" s="1"/>
  <c r="AM1547" i="1"/>
  <c r="AO1547" i="1" s="1"/>
  <c r="AQ1547" i="1" s="1"/>
  <c r="AR1547" i="1" s="1"/>
  <c r="AM1546" i="1"/>
  <c r="AO1546" i="1" s="1"/>
  <c r="AQ1546" i="1" s="1"/>
  <c r="AR1546" i="1" s="1"/>
  <c r="AM1545" i="1"/>
  <c r="AO1545" i="1" s="1"/>
  <c r="AQ1545" i="1" s="1"/>
  <c r="AR1545" i="1" s="1"/>
  <c r="AM1542" i="1"/>
  <c r="AO1542" i="1" s="1"/>
  <c r="AQ1542" i="1" s="1"/>
  <c r="AR1542" i="1" s="1"/>
  <c r="AM1531" i="1"/>
  <c r="AO1531" i="1" s="1"/>
  <c r="AQ1531" i="1" s="1"/>
  <c r="AR1531" i="1" s="1"/>
  <c r="AM1530" i="1"/>
  <c r="AO1530" i="1" s="1"/>
  <c r="AQ1530" i="1" s="1"/>
  <c r="AR1530" i="1" s="1"/>
  <c r="AM1528" i="1"/>
  <c r="AO1528" i="1" s="1"/>
  <c r="AQ1528" i="1" s="1"/>
  <c r="AR1528" i="1" s="1"/>
  <c r="AM1516" i="1"/>
  <c r="AO1516" i="1" s="1"/>
  <c r="AQ1516" i="1" s="1"/>
  <c r="AR1516" i="1" s="1"/>
  <c r="AM1510" i="1"/>
  <c r="AO1510" i="1" s="1"/>
  <c r="AQ1510" i="1" s="1"/>
  <c r="AR1510" i="1" s="1"/>
  <c r="AM1509" i="1"/>
  <c r="AO1509" i="1" s="1"/>
  <c r="AQ1509" i="1" s="1"/>
  <c r="AR1509" i="1" s="1"/>
  <c r="AM1503" i="1"/>
  <c r="AO1503" i="1" s="1"/>
  <c r="AQ1503" i="1" s="1"/>
  <c r="AR1503" i="1" s="1"/>
  <c r="AM1500" i="1"/>
  <c r="AO1500" i="1" s="1"/>
  <c r="AQ1500" i="1" s="1"/>
  <c r="AM1499" i="1"/>
  <c r="AO1499" i="1" s="1"/>
  <c r="AQ1499" i="1" s="1"/>
  <c r="AR1499" i="1" s="1"/>
  <c r="AM1491" i="1"/>
  <c r="AO1491" i="1" s="1"/>
  <c r="AQ1491" i="1" s="1"/>
  <c r="AR1491" i="1" s="1"/>
  <c r="AM1490" i="1"/>
  <c r="AO1490" i="1" s="1"/>
  <c r="AQ1490" i="1" s="1"/>
  <c r="AR1490" i="1" s="1"/>
  <c r="AM1486" i="1"/>
  <c r="AO1486" i="1" s="1"/>
  <c r="AQ1486" i="1" s="1"/>
  <c r="AR1486" i="1" s="1"/>
  <c r="AM1483" i="1"/>
  <c r="AO1483" i="1" s="1"/>
  <c r="AQ1483" i="1" s="1"/>
  <c r="AM1482" i="1"/>
  <c r="AO1482" i="1" s="1"/>
  <c r="AQ1482" i="1" s="1"/>
  <c r="AR1482" i="1" s="1"/>
  <c r="AM1478" i="1"/>
  <c r="AO1478" i="1" s="1"/>
  <c r="AQ1478" i="1" s="1"/>
  <c r="AR1478" i="1" s="1"/>
  <c r="AM1477" i="1"/>
  <c r="AO1477" i="1" s="1"/>
  <c r="AQ1477" i="1" s="1"/>
  <c r="AR1477" i="1" s="1"/>
  <c r="AM1476" i="1"/>
  <c r="AO1476" i="1" s="1"/>
  <c r="AQ1476" i="1" s="1"/>
  <c r="AR1476" i="1" s="1"/>
  <c r="AM1473" i="1"/>
  <c r="AO1473" i="1" s="1"/>
  <c r="AQ1473" i="1" s="1"/>
  <c r="AR1473" i="1" s="1"/>
  <c r="AM1462" i="1"/>
  <c r="AO1462" i="1" s="1"/>
  <c r="AQ1462" i="1" s="1"/>
  <c r="AM1461" i="1"/>
  <c r="AO1461" i="1" s="1"/>
  <c r="AQ1461" i="1" s="1"/>
  <c r="AR1461" i="1" s="1"/>
  <c r="AM1460" i="1"/>
  <c r="AO1460" i="1" s="1"/>
  <c r="AQ1460" i="1" s="1"/>
  <c r="AR1460" i="1" s="1"/>
  <c r="AM1454" i="1"/>
  <c r="AO1454" i="1" s="1"/>
  <c r="AQ1454" i="1" s="1"/>
  <c r="AR1454" i="1" s="1"/>
  <c r="AM1449" i="1"/>
  <c r="AO1449" i="1" s="1"/>
  <c r="AQ1449" i="1" s="1"/>
  <c r="AR1449" i="1" s="1"/>
  <c r="AM1446" i="1"/>
  <c r="AO1446" i="1" s="1"/>
  <c r="AQ1446" i="1" s="1"/>
  <c r="AR1446" i="1" s="1"/>
  <c r="AM1440" i="1"/>
  <c r="AO1440" i="1" s="1"/>
  <c r="AQ1440" i="1" s="1"/>
  <c r="AR1440" i="1" s="1"/>
  <c r="AM2400" i="1"/>
  <c r="AO2400" i="1" s="1"/>
  <c r="AQ2400" i="1" s="1"/>
  <c r="AR2400" i="1" s="1"/>
  <c r="AM2358" i="1"/>
  <c r="AO2358" i="1" s="1"/>
  <c r="AQ2358" i="1" s="1"/>
  <c r="AR2358" i="1" s="1"/>
  <c r="AM2328" i="1"/>
  <c r="AO2328" i="1" s="1"/>
  <c r="AQ2328" i="1" s="1"/>
  <c r="AR2328" i="1" s="1"/>
  <c r="AM2318" i="1"/>
  <c r="AO2318" i="1" s="1"/>
  <c r="AQ2318" i="1" s="1"/>
  <c r="AR2318" i="1" s="1"/>
  <c r="AM2312" i="1"/>
  <c r="AO2312" i="1" s="1"/>
  <c r="AQ2312" i="1" s="1"/>
  <c r="AR2312" i="1" s="1"/>
  <c r="AM2311" i="1"/>
  <c r="AO2311" i="1" s="1"/>
  <c r="AQ2311" i="1" s="1"/>
  <c r="AR2311" i="1" s="1"/>
  <c r="AM2294" i="1"/>
  <c r="AO2294" i="1" s="1"/>
  <c r="AQ2294" i="1" s="1"/>
  <c r="AR2294" i="1" s="1"/>
  <c r="AM2288" i="1"/>
  <c r="AO2288" i="1" s="1"/>
  <c r="AQ2288" i="1" s="1"/>
  <c r="AR2288" i="1" s="1"/>
  <c r="AM2257" i="1"/>
  <c r="AO2257" i="1" s="1"/>
  <c r="AQ2257" i="1" s="1"/>
  <c r="AR2257" i="1" s="1"/>
  <c r="AM2216" i="1"/>
  <c r="AO2216" i="1" s="1"/>
  <c r="AQ2216" i="1" s="1"/>
  <c r="AM2199" i="1"/>
  <c r="AO2199" i="1" s="1"/>
  <c r="AQ2199" i="1" s="1"/>
  <c r="AR2199" i="1" s="1"/>
  <c r="AM2193" i="1"/>
  <c r="AO2193" i="1" s="1"/>
  <c r="AQ2193" i="1" s="1"/>
  <c r="AR2193" i="1" s="1"/>
  <c r="AM2166" i="1"/>
  <c r="AO2166" i="1" s="1"/>
  <c r="AQ2166" i="1" s="1"/>
  <c r="AR2166" i="1" s="1"/>
  <c r="AM2162" i="1"/>
  <c r="AO2162" i="1" s="1"/>
  <c r="AQ2162" i="1" s="1"/>
  <c r="AR2162" i="1" s="1"/>
  <c r="AM2160" i="1"/>
  <c r="AO2160" i="1" s="1"/>
  <c r="AQ2160" i="1" s="1"/>
  <c r="AM2153" i="1"/>
  <c r="AO2153" i="1" s="1"/>
  <c r="AQ2153" i="1" s="1"/>
  <c r="AR2153" i="1" s="1"/>
  <c r="AM2151" i="1"/>
  <c r="AO2151" i="1" s="1"/>
  <c r="AQ2151" i="1" s="1"/>
  <c r="AR2151" i="1" s="1"/>
  <c r="AM2132" i="1"/>
  <c r="AO2132" i="1" s="1"/>
  <c r="AQ2132" i="1" s="1"/>
  <c r="AR2132" i="1" s="1"/>
  <c r="AM2128" i="1"/>
  <c r="AO2128" i="1" s="1"/>
  <c r="AQ2128" i="1" s="1"/>
  <c r="AR2128" i="1" s="1"/>
  <c r="AM2113" i="1"/>
  <c r="AO2113" i="1" s="1"/>
  <c r="AQ2113" i="1" s="1"/>
  <c r="AR2113" i="1" s="1"/>
  <c r="AM2102" i="1"/>
  <c r="AO2102" i="1" s="1"/>
  <c r="AQ2102" i="1" s="1"/>
  <c r="AR2102" i="1" s="1"/>
  <c r="AM2088" i="1"/>
  <c r="AO2088" i="1" s="1"/>
  <c r="AQ2088" i="1" s="1"/>
  <c r="AR2088" i="1" s="1"/>
  <c r="AM2087" i="1"/>
  <c r="AO2087" i="1" s="1"/>
  <c r="AQ2087" i="1" s="1"/>
  <c r="AR2087" i="1" s="1"/>
  <c r="AM2086" i="1"/>
  <c r="AO2086" i="1" s="1"/>
  <c r="AQ2086" i="1" s="1"/>
  <c r="AR2086" i="1" s="1"/>
  <c r="AM2085" i="1"/>
  <c r="AO2085" i="1" s="1"/>
  <c r="AQ2085" i="1" s="1"/>
  <c r="AR2085" i="1" s="1"/>
  <c r="AM2083" i="1"/>
  <c r="AO2083" i="1" s="1"/>
  <c r="AQ2083" i="1" s="1"/>
  <c r="AR2083" i="1" s="1"/>
  <c r="AM2073" i="1"/>
  <c r="AO2073" i="1" s="1"/>
  <c r="AQ2073" i="1" s="1"/>
  <c r="AR2073" i="1" s="1"/>
  <c r="AM2071" i="1"/>
  <c r="AO2071" i="1" s="1"/>
  <c r="AQ2071" i="1" s="1"/>
  <c r="AR2071" i="1" s="1"/>
  <c r="AM2041" i="1"/>
  <c r="AO2041" i="1" s="1"/>
  <c r="AQ2041" i="1" s="1"/>
  <c r="AR2041" i="1" s="1"/>
  <c r="AM2037" i="1"/>
  <c r="AO2037" i="1" s="1"/>
  <c r="AQ2037" i="1" s="1"/>
  <c r="AR2037" i="1" s="1"/>
  <c r="AM2035" i="1"/>
  <c r="AO2035" i="1" s="1"/>
  <c r="AQ2035" i="1" s="1"/>
  <c r="AR2035" i="1" s="1"/>
  <c r="AM2031" i="1"/>
  <c r="AO2031" i="1" s="1"/>
  <c r="AQ2031" i="1" s="1"/>
  <c r="AR2031" i="1" s="1"/>
  <c r="AM2017" i="1"/>
  <c r="AO2017" i="1" s="1"/>
  <c r="AQ2017" i="1" s="1"/>
  <c r="AM2016" i="1"/>
  <c r="AO2016" i="1" s="1"/>
  <c r="AQ2016" i="1" s="1"/>
  <c r="AR2016" i="1" s="1"/>
  <c r="AM2009" i="1"/>
  <c r="AO2009" i="1" s="1"/>
  <c r="AQ2009" i="1" s="1"/>
  <c r="AR2009" i="1" s="1"/>
  <c r="AM2005" i="1"/>
  <c r="AO2005" i="1" s="1"/>
  <c r="AQ2005" i="1" s="1"/>
  <c r="AR2005" i="1" s="1"/>
  <c r="AM1982" i="1"/>
  <c r="AO1982" i="1" s="1"/>
  <c r="AQ1982" i="1" s="1"/>
  <c r="AR1982" i="1" s="1"/>
  <c r="AM1974" i="1"/>
  <c r="AO1974" i="1" s="1"/>
  <c r="AQ1974" i="1" s="1"/>
  <c r="AR1974" i="1" s="1"/>
  <c r="AM1955" i="1"/>
  <c r="AO1955" i="1" s="1"/>
  <c r="AQ1955" i="1" s="1"/>
  <c r="AR1955" i="1" s="1"/>
  <c r="AM1947" i="1"/>
  <c r="AO1947" i="1" s="1"/>
  <c r="AQ1947" i="1" s="1"/>
  <c r="AR1947" i="1" s="1"/>
  <c r="AM1946" i="1"/>
  <c r="AO1946" i="1" s="1"/>
  <c r="AQ1946" i="1" s="1"/>
  <c r="AR1946" i="1" s="1"/>
  <c r="AM1941" i="1"/>
  <c r="AO1941" i="1" s="1"/>
  <c r="AQ1941" i="1" s="1"/>
  <c r="AR1941" i="1" s="1"/>
  <c r="AM1934" i="1"/>
  <c r="AO1934" i="1" s="1"/>
  <c r="AQ1934" i="1" s="1"/>
  <c r="AR1934" i="1" s="1"/>
  <c r="AM1932" i="1"/>
  <c r="AO1932" i="1" s="1"/>
  <c r="AQ1932" i="1" s="1"/>
  <c r="AR1932" i="1" s="1"/>
  <c r="AM1931" i="1"/>
  <c r="AO1931" i="1" s="1"/>
  <c r="AQ1931" i="1" s="1"/>
  <c r="AR1931" i="1" s="1"/>
  <c r="AM1928" i="1"/>
  <c r="AO1928" i="1" s="1"/>
  <c r="AQ1928" i="1" s="1"/>
  <c r="AR1928" i="1" s="1"/>
  <c r="AM1927" i="1"/>
  <c r="AO1927" i="1" s="1"/>
  <c r="AQ1927" i="1" s="1"/>
  <c r="AR1927" i="1" s="1"/>
  <c r="AM1926" i="1"/>
  <c r="AO1926" i="1" s="1"/>
  <c r="AQ1926" i="1" s="1"/>
  <c r="AR1926" i="1" s="1"/>
  <c r="AM1917" i="1"/>
  <c r="AO1917" i="1" s="1"/>
  <c r="AQ1917" i="1" s="1"/>
  <c r="AR1917" i="1" s="1"/>
  <c r="AM1911" i="1"/>
  <c r="AO1911" i="1" s="1"/>
  <c r="AQ1911" i="1" s="1"/>
  <c r="AR1911" i="1" s="1"/>
  <c r="AM1896" i="1"/>
  <c r="AO1896" i="1" s="1"/>
  <c r="AQ1896" i="1" s="1"/>
  <c r="AR1896" i="1" s="1"/>
  <c r="AM1895" i="1"/>
  <c r="AO1895" i="1" s="1"/>
  <c r="AQ1895" i="1" s="1"/>
  <c r="AR1895" i="1" s="1"/>
  <c r="AM1894" i="1"/>
  <c r="AO1894" i="1" s="1"/>
  <c r="AQ1894" i="1" s="1"/>
  <c r="AR1894" i="1" s="1"/>
  <c r="AM1892" i="1"/>
  <c r="AO1892" i="1" s="1"/>
  <c r="AQ1892" i="1" s="1"/>
  <c r="AR1892" i="1" s="1"/>
  <c r="AM1891" i="1"/>
  <c r="AO1891" i="1" s="1"/>
  <c r="AQ1891" i="1" s="1"/>
  <c r="AR1891" i="1" s="1"/>
  <c r="AM1885" i="1"/>
  <c r="AO1885" i="1" s="1"/>
  <c r="AQ1885" i="1" s="1"/>
  <c r="AR1885" i="1" s="1"/>
  <c r="AM1884" i="1"/>
  <c r="AO1884" i="1" s="1"/>
  <c r="AQ1884" i="1" s="1"/>
  <c r="AR1884" i="1" s="1"/>
  <c r="AM1874" i="1"/>
  <c r="AO1874" i="1" s="1"/>
  <c r="AQ1874" i="1" s="1"/>
  <c r="AR1874" i="1" s="1"/>
  <c r="AM1864" i="1"/>
  <c r="AO1864" i="1" s="1"/>
  <c r="AQ1864" i="1" s="1"/>
  <c r="AR1864" i="1" s="1"/>
  <c r="AM1862" i="1"/>
  <c r="AO1862" i="1" s="1"/>
  <c r="AQ1862" i="1" s="1"/>
  <c r="AR1862" i="1" s="1"/>
  <c r="AM1861" i="1"/>
  <c r="AO1861" i="1" s="1"/>
  <c r="AQ1861" i="1" s="1"/>
  <c r="AR1861" i="1" s="1"/>
  <c r="AM1860" i="1"/>
  <c r="AO1860" i="1" s="1"/>
  <c r="AQ1860" i="1" s="1"/>
  <c r="AR1860" i="1" s="1"/>
  <c r="AM1857" i="1"/>
  <c r="AO1857" i="1" s="1"/>
  <c r="AQ1857" i="1" s="1"/>
  <c r="AR1857" i="1" s="1"/>
  <c r="AM1856" i="1"/>
  <c r="AO1856" i="1" s="1"/>
  <c r="AQ1856" i="1" s="1"/>
  <c r="AM1855" i="1"/>
  <c r="AO1855" i="1" s="1"/>
  <c r="AQ1855" i="1" s="1"/>
  <c r="AR1855" i="1" s="1"/>
  <c r="AM1854" i="1"/>
  <c r="AO1854" i="1" s="1"/>
  <c r="AQ1854" i="1" s="1"/>
  <c r="AR1854" i="1" s="1"/>
  <c r="AM1853" i="1"/>
  <c r="AO1853" i="1" s="1"/>
  <c r="AQ1853" i="1" s="1"/>
  <c r="AR1853" i="1" s="1"/>
  <c r="AM1852" i="1"/>
  <c r="AO1852" i="1" s="1"/>
  <c r="AQ1852" i="1" s="1"/>
  <c r="AR1852" i="1" s="1"/>
  <c r="AM1846" i="1"/>
  <c r="AO1846" i="1" s="1"/>
  <c r="AQ1846" i="1" s="1"/>
  <c r="AR1846" i="1" s="1"/>
  <c r="AM1843" i="1"/>
  <c r="AO1843" i="1" s="1"/>
  <c r="AQ1843" i="1" s="1"/>
  <c r="AR1843" i="1" s="1"/>
  <c r="AM1832" i="1"/>
  <c r="AO1832" i="1" s="1"/>
  <c r="AQ1832" i="1" s="1"/>
  <c r="AR1832" i="1" s="1"/>
  <c r="AM1830" i="1"/>
  <c r="AO1830" i="1" s="1"/>
  <c r="AQ1830" i="1" s="1"/>
  <c r="AR1830" i="1" s="1"/>
  <c r="AM1828" i="1"/>
  <c r="AO1828" i="1" s="1"/>
  <c r="AQ1828" i="1" s="1"/>
  <c r="AM1824" i="1"/>
  <c r="AO1824" i="1" s="1"/>
  <c r="AQ1824" i="1" s="1"/>
  <c r="AR1824" i="1" s="1"/>
  <c r="AM1818" i="1"/>
  <c r="AO1818" i="1" s="1"/>
  <c r="AQ1818" i="1" s="1"/>
  <c r="AR1818" i="1" s="1"/>
  <c r="AM1808" i="1"/>
  <c r="AO1808" i="1" s="1"/>
  <c r="AQ1808" i="1" s="1"/>
  <c r="AR1808" i="1" s="1"/>
  <c r="AM1807" i="1"/>
  <c r="AO1807" i="1" s="1"/>
  <c r="AQ1807" i="1" s="1"/>
  <c r="AR1807" i="1" s="1"/>
  <c r="AM1804" i="1"/>
  <c r="AO1804" i="1" s="1"/>
  <c r="AQ1804" i="1" s="1"/>
  <c r="AR1804" i="1" s="1"/>
  <c r="AM1797" i="1"/>
  <c r="AO1797" i="1" s="1"/>
  <c r="AQ1797" i="1" s="1"/>
  <c r="AR1797" i="1" s="1"/>
  <c r="AM1784" i="1"/>
  <c r="AO1784" i="1" s="1"/>
  <c r="AQ1784" i="1" s="1"/>
  <c r="AR1784" i="1" s="1"/>
  <c r="AM1783" i="1"/>
  <c r="AO1783" i="1" s="1"/>
  <c r="AQ1783" i="1" s="1"/>
  <c r="AR1783" i="1" s="1"/>
  <c r="AM1780" i="1"/>
  <c r="AO1780" i="1" s="1"/>
  <c r="AQ1780" i="1" s="1"/>
  <c r="AR1780" i="1" s="1"/>
  <c r="AM1776" i="1"/>
  <c r="AO1776" i="1" s="1"/>
  <c r="AQ1776" i="1" s="1"/>
  <c r="AR1776" i="1" s="1"/>
  <c r="AM1775" i="1"/>
  <c r="AO1775" i="1" s="1"/>
  <c r="AQ1775" i="1" s="1"/>
  <c r="AR1775" i="1" s="1"/>
  <c r="AM1768" i="1"/>
  <c r="AO1768" i="1" s="1"/>
  <c r="AQ1768" i="1" s="1"/>
  <c r="AR1768" i="1" s="1"/>
  <c r="AM1756" i="1"/>
  <c r="AO1756" i="1" s="1"/>
  <c r="AQ1756" i="1" s="1"/>
  <c r="AR1756" i="1" s="1"/>
  <c r="AM1752" i="1"/>
  <c r="AO1752" i="1" s="1"/>
  <c r="AQ1752" i="1" s="1"/>
  <c r="AR1752" i="1" s="1"/>
  <c r="AM1751" i="1"/>
  <c r="AO1751" i="1" s="1"/>
  <c r="AQ1751" i="1" s="1"/>
  <c r="AR1751" i="1" s="1"/>
  <c r="AM1749" i="1"/>
  <c r="AO1749" i="1" s="1"/>
  <c r="AQ1749" i="1" s="1"/>
  <c r="AR1749" i="1" s="1"/>
  <c r="AM1748" i="1"/>
  <c r="AO1748" i="1" s="1"/>
  <c r="AQ1748" i="1" s="1"/>
  <c r="AR1748" i="1" s="1"/>
  <c r="AM1747" i="1"/>
  <c r="AO1747" i="1" s="1"/>
  <c r="AQ1747" i="1" s="1"/>
  <c r="AR1747" i="1" s="1"/>
  <c r="AM1746" i="1"/>
  <c r="AO1746" i="1" s="1"/>
  <c r="AQ1746" i="1" s="1"/>
  <c r="AR1746" i="1" s="1"/>
  <c r="AM1744" i="1"/>
  <c r="AO1744" i="1" s="1"/>
  <c r="AQ1744" i="1" s="1"/>
  <c r="AR1744" i="1" s="1"/>
  <c r="AM1742" i="1"/>
  <c r="AO1742" i="1" s="1"/>
  <c r="AQ1742" i="1" s="1"/>
  <c r="AR1742" i="1" s="1"/>
  <c r="AM1736" i="1"/>
  <c r="AO1736" i="1" s="1"/>
  <c r="AQ1736" i="1" s="1"/>
  <c r="AR1736" i="1" s="1"/>
  <c r="AM1734" i="1"/>
  <c r="AO1734" i="1" s="1"/>
  <c r="AQ1734" i="1" s="1"/>
  <c r="AR1734" i="1" s="1"/>
  <c r="AM1733" i="1"/>
  <c r="AO1733" i="1" s="1"/>
  <c r="AQ1733" i="1" s="1"/>
  <c r="AR1733" i="1" s="1"/>
  <c r="AM1732" i="1"/>
  <c r="AO1732" i="1" s="1"/>
  <c r="AQ1732" i="1" s="1"/>
  <c r="AR1732" i="1" s="1"/>
  <c r="AM1723" i="1"/>
  <c r="AO1723" i="1" s="1"/>
  <c r="AQ1723" i="1" s="1"/>
  <c r="AR1723" i="1" s="1"/>
  <c r="AM1715" i="1"/>
  <c r="AO1715" i="1" s="1"/>
  <c r="AQ1715" i="1" s="1"/>
  <c r="AR1715" i="1" s="1"/>
  <c r="AM1711" i="1"/>
  <c r="AO1711" i="1" s="1"/>
  <c r="AQ1711" i="1" s="1"/>
  <c r="AR1711" i="1" s="1"/>
  <c r="AM1704" i="1"/>
  <c r="AO1704" i="1" s="1"/>
  <c r="AQ1704" i="1" s="1"/>
  <c r="AR1704" i="1" s="1"/>
  <c r="AM1698" i="1"/>
  <c r="AO1698" i="1" s="1"/>
  <c r="AQ1698" i="1" s="1"/>
  <c r="AR1698" i="1" s="1"/>
  <c r="AM1697" i="1"/>
  <c r="AO1697" i="1" s="1"/>
  <c r="AQ1697" i="1" s="1"/>
  <c r="AR1697" i="1" s="1"/>
  <c r="AM1696" i="1"/>
  <c r="AO1696" i="1" s="1"/>
  <c r="AQ1696" i="1" s="1"/>
  <c r="AR1696" i="1" s="1"/>
  <c r="AM1687" i="1"/>
  <c r="AO1687" i="1" s="1"/>
  <c r="AQ1687" i="1" s="1"/>
  <c r="AR1687" i="1" s="1"/>
  <c r="AM1684" i="1"/>
  <c r="AO1684" i="1" s="1"/>
  <c r="AQ1684" i="1" s="1"/>
  <c r="AR1684" i="1" s="1"/>
  <c r="AM1683" i="1"/>
  <c r="AO1683" i="1" s="1"/>
  <c r="AQ1683" i="1" s="1"/>
  <c r="AR1683" i="1" s="1"/>
  <c r="AM1682" i="1"/>
  <c r="AO1682" i="1" s="1"/>
  <c r="AQ1682" i="1" s="1"/>
  <c r="AR1682" i="1" s="1"/>
  <c r="AM1678" i="1"/>
  <c r="AO1678" i="1" s="1"/>
  <c r="AQ1678" i="1" s="1"/>
  <c r="AR1678" i="1" s="1"/>
  <c r="AM1677" i="1"/>
  <c r="AO1677" i="1" s="1"/>
  <c r="AQ1677" i="1" s="1"/>
  <c r="AR1677" i="1" s="1"/>
  <c r="AM1669" i="1"/>
  <c r="AO1669" i="1" s="1"/>
  <c r="AQ1669" i="1" s="1"/>
  <c r="AR1669" i="1" s="1"/>
  <c r="AM1659" i="1"/>
  <c r="AO1659" i="1" s="1"/>
  <c r="AQ1659" i="1" s="1"/>
  <c r="AR1659" i="1" s="1"/>
  <c r="AM1657" i="1"/>
  <c r="AO1657" i="1" s="1"/>
  <c r="AQ1657" i="1" s="1"/>
  <c r="AR1657" i="1" s="1"/>
  <c r="AM1638" i="1"/>
  <c r="AO1638" i="1" s="1"/>
  <c r="AQ1638" i="1" s="1"/>
  <c r="AR1638" i="1" s="1"/>
  <c r="AM1637" i="1"/>
  <c r="AO1637" i="1" s="1"/>
  <c r="AQ1637" i="1" s="1"/>
  <c r="AR1637" i="1" s="1"/>
  <c r="AM1636" i="1"/>
  <c r="AO1636" i="1" s="1"/>
  <c r="AQ1636" i="1" s="1"/>
  <c r="AR1636" i="1" s="1"/>
  <c r="AM1635" i="1"/>
  <c r="AO1635" i="1" s="1"/>
  <c r="AQ1635" i="1" s="1"/>
  <c r="AR1635" i="1" s="1"/>
  <c r="AM1632" i="1"/>
  <c r="AO1632" i="1" s="1"/>
  <c r="AQ1632" i="1" s="1"/>
  <c r="AR1632" i="1" s="1"/>
  <c r="AM1631" i="1"/>
  <c r="AO1631" i="1" s="1"/>
  <c r="AQ1631" i="1" s="1"/>
  <c r="AR1631" i="1" s="1"/>
  <c r="AM1628" i="1"/>
  <c r="AO1628" i="1" s="1"/>
  <c r="AQ1628" i="1" s="1"/>
  <c r="AR1628" i="1" s="1"/>
  <c r="AM1627" i="1"/>
  <c r="AO1627" i="1" s="1"/>
  <c r="AQ1627" i="1" s="1"/>
  <c r="AR1627" i="1" s="1"/>
  <c r="AM1624" i="1"/>
  <c r="AO1624" i="1" s="1"/>
  <c r="AQ1624" i="1" s="1"/>
  <c r="AR1624" i="1" s="1"/>
  <c r="AM1621" i="1"/>
  <c r="AO1621" i="1" s="1"/>
  <c r="AQ1621" i="1" s="1"/>
  <c r="AR1621" i="1" s="1"/>
  <c r="AM1620" i="1"/>
  <c r="AO1620" i="1" s="1"/>
  <c r="AQ1620" i="1" s="1"/>
  <c r="AR1620" i="1" s="1"/>
  <c r="AM1619" i="1"/>
  <c r="AO1619" i="1" s="1"/>
  <c r="AQ1619" i="1" s="1"/>
  <c r="AR1619" i="1" s="1"/>
  <c r="AM1616" i="1"/>
  <c r="AO1616" i="1" s="1"/>
  <c r="AQ1616" i="1" s="1"/>
  <c r="AR1616" i="1" s="1"/>
  <c r="AM1612" i="1"/>
  <c r="AO1612" i="1" s="1"/>
  <c r="AQ1612" i="1" s="1"/>
  <c r="AR1612" i="1" s="1"/>
  <c r="AM1610" i="1"/>
  <c r="AO1610" i="1" s="1"/>
  <c r="AQ1610" i="1" s="1"/>
  <c r="AR1610" i="1" s="1"/>
  <c r="AM1609" i="1"/>
  <c r="AO1609" i="1" s="1"/>
  <c r="AQ1609" i="1" s="1"/>
  <c r="AR1609" i="1" s="1"/>
  <c r="AM1608" i="1"/>
  <c r="AO1608" i="1" s="1"/>
  <c r="AQ1608" i="1" s="1"/>
  <c r="AR1608" i="1" s="1"/>
  <c r="AM1604" i="1"/>
  <c r="AO1604" i="1" s="1"/>
  <c r="AQ1604" i="1" s="1"/>
  <c r="AR1604" i="1" s="1"/>
  <c r="AM1583" i="1"/>
  <c r="AO1583" i="1" s="1"/>
  <c r="AQ1583" i="1" s="1"/>
  <c r="AR1583" i="1" s="1"/>
  <c r="AM1581" i="1"/>
  <c r="AO1581" i="1" s="1"/>
  <c r="AQ1581" i="1" s="1"/>
  <c r="AR1581" i="1" s="1"/>
  <c r="AM1574" i="1"/>
  <c r="AO1574" i="1" s="1"/>
  <c r="AQ1574" i="1" s="1"/>
  <c r="AR1574" i="1" s="1"/>
  <c r="AM1570" i="1"/>
  <c r="AO1570" i="1" s="1"/>
  <c r="AQ1570" i="1" s="1"/>
  <c r="AR1570" i="1" s="1"/>
  <c r="AM1554" i="1"/>
  <c r="AO1554" i="1" s="1"/>
  <c r="AQ1554" i="1" s="1"/>
  <c r="AR1554" i="1" s="1"/>
  <c r="AM1550" i="1"/>
  <c r="AO1550" i="1" s="1"/>
  <c r="AQ1550" i="1" s="1"/>
  <c r="AR1550" i="1" s="1"/>
  <c r="AM1549" i="1"/>
  <c r="AO1549" i="1" s="1"/>
  <c r="AQ1549" i="1" s="1"/>
  <c r="AR1549" i="1" s="1"/>
  <c r="AM1527" i="1"/>
  <c r="AO1527" i="1" s="1"/>
  <c r="AQ1527" i="1" s="1"/>
  <c r="AR1527" i="1" s="1"/>
  <c r="AM1520" i="1"/>
  <c r="AO1520" i="1" s="1"/>
  <c r="AQ1520" i="1" s="1"/>
  <c r="AR1520" i="1" s="1"/>
  <c r="AM1519" i="1"/>
  <c r="AO1519" i="1" s="1"/>
  <c r="AQ1519" i="1" s="1"/>
  <c r="AR1519" i="1" s="1"/>
  <c r="AM1507" i="1"/>
  <c r="AO1507" i="1" s="1"/>
  <c r="AQ1507" i="1" s="1"/>
  <c r="AR1507" i="1" s="1"/>
  <c r="AM1506" i="1"/>
  <c r="AO1506" i="1" s="1"/>
  <c r="AQ1506" i="1" s="1"/>
  <c r="AR1506" i="1" s="1"/>
  <c r="AM1498" i="1"/>
  <c r="AO1498" i="1" s="1"/>
  <c r="AQ1498" i="1" s="1"/>
  <c r="AR1498" i="1" s="1"/>
  <c r="AM1497" i="1"/>
  <c r="AO1497" i="1" s="1"/>
  <c r="AQ1497" i="1" s="1"/>
  <c r="AR1497" i="1" s="1"/>
  <c r="AM1496" i="1"/>
  <c r="AO1496" i="1" s="1"/>
  <c r="AQ1496" i="1" s="1"/>
  <c r="AR1496" i="1" s="1"/>
  <c r="AM1475" i="1"/>
  <c r="AO1475" i="1" s="1"/>
  <c r="AQ1475" i="1" s="1"/>
  <c r="AR1475" i="1" s="1"/>
  <c r="AM1474" i="1"/>
  <c r="AO1474" i="1" s="1"/>
  <c r="AQ1474" i="1" s="1"/>
  <c r="AR1474" i="1" s="1"/>
  <c r="AM1472" i="1"/>
  <c r="AO1472" i="1" s="1"/>
  <c r="AQ1472" i="1" s="1"/>
  <c r="AR1472" i="1" s="1"/>
  <c r="AM1465" i="1"/>
  <c r="AO1465" i="1" s="1"/>
  <c r="AQ1465" i="1" s="1"/>
  <c r="AR1465" i="1" s="1"/>
  <c r="AM1457" i="1"/>
  <c r="AO1457" i="1" s="1"/>
  <c r="AQ1457" i="1" s="1"/>
  <c r="AR1457" i="1" s="1"/>
  <c r="AM1453" i="1"/>
  <c r="AO1453" i="1" s="1"/>
  <c r="AQ1453" i="1" s="1"/>
  <c r="AR1453" i="1" s="1"/>
  <c r="AM1452" i="1"/>
  <c r="AO1452" i="1" s="1"/>
  <c r="AQ1452" i="1" s="1"/>
  <c r="AR1452" i="1" s="1"/>
  <c r="AM1445" i="1"/>
  <c r="AO1445" i="1" s="1"/>
  <c r="AQ1445" i="1" s="1"/>
  <c r="AR1445" i="1" s="1"/>
  <c r="AM1444" i="1"/>
  <c r="AO1444" i="1" s="1"/>
  <c r="AQ1444" i="1" s="1"/>
  <c r="AR1444" i="1" s="1"/>
  <c r="AM1439" i="1"/>
  <c r="AO1439" i="1" s="1"/>
  <c r="AQ1439" i="1" s="1"/>
  <c r="AR1439" i="1" s="1"/>
  <c r="AM2361" i="1"/>
  <c r="AO2361" i="1" s="1"/>
  <c r="AQ2361" i="1" s="1"/>
  <c r="AR2361" i="1" s="1"/>
  <c r="AM2321" i="1"/>
  <c r="AO2321" i="1" s="1"/>
  <c r="AQ2321" i="1" s="1"/>
  <c r="AR2321" i="1" s="1"/>
  <c r="AM2277" i="1"/>
  <c r="AO2277" i="1" s="1"/>
  <c r="AQ2277" i="1" s="1"/>
  <c r="AR2277" i="1" s="1"/>
  <c r="AM2270" i="1"/>
  <c r="AO2270" i="1" s="1"/>
  <c r="AQ2270" i="1" s="1"/>
  <c r="AR2270" i="1" s="1"/>
  <c r="AM2220" i="1"/>
  <c r="AO2220" i="1" s="1"/>
  <c r="AQ2220" i="1" s="1"/>
  <c r="AR2220" i="1" s="1"/>
  <c r="AM2163" i="1"/>
  <c r="AO2163" i="1" s="1"/>
  <c r="AQ2163" i="1" s="1"/>
  <c r="AR2163" i="1" s="1"/>
  <c r="AM2147" i="1"/>
  <c r="AO2147" i="1" s="1"/>
  <c r="AQ2147" i="1" s="1"/>
  <c r="AR2147" i="1" s="1"/>
  <c r="AM2146" i="1"/>
  <c r="AO2146" i="1" s="1"/>
  <c r="AQ2146" i="1" s="1"/>
  <c r="AR2146" i="1" s="1"/>
  <c r="AM2133" i="1"/>
  <c r="AO2133" i="1" s="1"/>
  <c r="AQ2133" i="1" s="1"/>
  <c r="AR2133" i="1" s="1"/>
  <c r="AM2130" i="1"/>
  <c r="AO2130" i="1" s="1"/>
  <c r="AQ2130" i="1" s="1"/>
  <c r="AR2130" i="1" s="1"/>
  <c r="AM2126" i="1"/>
  <c r="AO2126" i="1" s="1"/>
  <c r="AQ2126" i="1" s="1"/>
  <c r="AR2126" i="1" s="1"/>
  <c r="AM2121" i="1"/>
  <c r="AO2121" i="1" s="1"/>
  <c r="AQ2121" i="1" s="1"/>
  <c r="AR2121" i="1" s="1"/>
  <c r="AM2101" i="1"/>
  <c r="AO2101" i="1" s="1"/>
  <c r="AQ2101" i="1" s="1"/>
  <c r="AR2101" i="1" s="1"/>
  <c r="AM2074" i="1"/>
  <c r="AO2074" i="1" s="1"/>
  <c r="AQ2074" i="1" s="1"/>
  <c r="AM2063" i="1"/>
  <c r="AO2063" i="1" s="1"/>
  <c r="AQ2063" i="1" s="1"/>
  <c r="AR2063" i="1" s="1"/>
  <c r="AM2062" i="1"/>
  <c r="AO2062" i="1" s="1"/>
  <c r="AQ2062" i="1" s="1"/>
  <c r="AR2062" i="1" s="1"/>
  <c r="AM2061" i="1"/>
  <c r="AO2061" i="1" s="1"/>
  <c r="AQ2061" i="1" s="1"/>
  <c r="AR2061" i="1" s="1"/>
  <c r="AM2039" i="1"/>
  <c r="AO2039" i="1" s="1"/>
  <c r="AQ2039" i="1" s="1"/>
  <c r="AR2039" i="1" s="1"/>
  <c r="AM2018" i="1"/>
  <c r="AO2018" i="1" s="1"/>
  <c r="AQ2018" i="1" s="1"/>
  <c r="AR2018" i="1" s="1"/>
  <c r="AM2015" i="1"/>
  <c r="AO2015" i="1" s="1"/>
  <c r="AQ2015" i="1" s="1"/>
  <c r="AR2015" i="1" s="1"/>
  <c r="AM2006" i="1"/>
  <c r="AO2006" i="1" s="1"/>
  <c r="AQ2006" i="1" s="1"/>
  <c r="AR2006" i="1" s="1"/>
  <c r="AM1997" i="1"/>
  <c r="AO1997" i="1" s="1"/>
  <c r="AQ1997" i="1" s="1"/>
  <c r="AR1997" i="1" s="1"/>
  <c r="AM1996" i="1"/>
  <c r="AO1996" i="1" s="1"/>
  <c r="AQ1996" i="1" s="1"/>
  <c r="AR1996" i="1" s="1"/>
  <c r="AM1976" i="1"/>
  <c r="AO1976" i="1" s="1"/>
  <c r="AQ1976" i="1" s="1"/>
  <c r="AR1976" i="1" s="1"/>
  <c r="AM1956" i="1"/>
  <c r="AO1956" i="1" s="1"/>
  <c r="AQ1956" i="1" s="1"/>
  <c r="AR1956" i="1" s="1"/>
  <c r="AM1910" i="1"/>
  <c r="AO1910" i="1" s="1"/>
  <c r="AQ1910" i="1" s="1"/>
  <c r="AR1910" i="1" s="1"/>
  <c r="AM1908" i="1"/>
  <c r="AO1908" i="1" s="1"/>
  <c r="AQ1908" i="1" s="1"/>
  <c r="AR1908" i="1" s="1"/>
  <c r="AM1907" i="1"/>
  <c r="AO1907" i="1" s="1"/>
  <c r="AQ1907" i="1" s="1"/>
  <c r="AR1907" i="1" s="1"/>
  <c r="AM1906" i="1"/>
  <c r="AO1906" i="1" s="1"/>
  <c r="AQ1906" i="1" s="1"/>
  <c r="AR1906" i="1" s="1"/>
  <c r="AM1893" i="1"/>
  <c r="AO1893" i="1" s="1"/>
  <c r="AQ1893" i="1" s="1"/>
  <c r="AM1887" i="1"/>
  <c r="AO1887" i="1" s="1"/>
  <c r="AQ1887" i="1" s="1"/>
  <c r="AR1887" i="1" s="1"/>
  <c r="AM1881" i="1"/>
  <c r="AO1881" i="1" s="1"/>
  <c r="AQ1881" i="1" s="1"/>
  <c r="AR1881" i="1" s="1"/>
  <c r="AM1879" i="1"/>
  <c r="AO1879" i="1" s="1"/>
  <c r="AQ1879" i="1" s="1"/>
  <c r="AR1879" i="1" s="1"/>
  <c r="AM1878" i="1"/>
  <c r="AO1878" i="1" s="1"/>
  <c r="AQ1878" i="1" s="1"/>
  <c r="AR1878" i="1" s="1"/>
  <c r="AM1877" i="1"/>
  <c r="AO1877" i="1" s="1"/>
  <c r="AQ1877" i="1" s="1"/>
  <c r="AR1877" i="1" s="1"/>
  <c r="AM1876" i="1"/>
  <c r="AO1876" i="1" s="1"/>
  <c r="AQ1876" i="1" s="1"/>
  <c r="AR1876" i="1" s="1"/>
  <c r="AM1870" i="1"/>
  <c r="AO1870" i="1" s="1"/>
  <c r="AQ1870" i="1" s="1"/>
  <c r="AR1870" i="1" s="1"/>
  <c r="AM1868" i="1"/>
  <c r="AO1868" i="1" s="1"/>
  <c r="AQ1868" i="1" s="1"/>
  <c r="AR1868" i="1" s="1"/>
  <c r="AM1867" i="1"/>
  <c r="AO1867" i="1" s="1"/>
  <c r="AQ1867" i="1" s="1"/>
  <c r="AR1867" i="1" s="1"/>
  <c r="AM1841" i="1"/>
  <c r="AO1841" i="1" s="1"/>
  <c r="AQ1841" i="1" s="1"/>
  <c r="AR1841" i="1" s="1"/>
  <c r="AM1835" i="1"/>
  <c r="AO1835" i="1" s="1"/>
  <c r="AQ1835" i="1" s="1"/>
  <c r="AR1835" i="1" s="1"/>
  <c r="AM1815" i="1"/>
  <c r="AO1815" i="1" s="1"/>
  <c r="AQ1815" i="1" s="1"/>
  <c r="AR1815" i="1" s="1"/>
  <c r="AM1796" i="1"/>
  <c r="AO1796" i="1" s="1"/>
  <c r="AQ1796" i="1" s="1"/>
  <c r="AR1796" i="1" s="1"/>
  <c r="AM1774" i="1"/>
  <c r="AO1774" i="1" s="1"/>
  <c r="AQ1774" i="1" s="1"/>
  <c r="AR1774" i="1" s="1"/>
  <c r="AM1762" i="1"/>
  <c r="AO1762" i="1" s="1"/>
  <c r="AQ1762" i="1" s="1"/>
  <c r="AR1762" i="1" s="1"/>
  <c r="AM1755" i="1"/>
  <c r="AO1755" i="1" s="1"/>
  <c r="AQ1755" i="1" s="1"/>
  <c r="AR1755" i="1" s="1"/>
  <c r="AM1731" i="1"/>
  <c r="AO1731" i="1" s="1"/>
  <c r="AQ1731" i="1" s="1"/>
  <c r="AR1731" i="1" s="1"/>
  <c r="AM1721" i="1"/>
  <c r="AO1721" i="1" s="1"/>
  <c r="AQ1721" i="1" s="1"/>
  <c r="AR1721" i="1" s="1"/>
  <c r="AM1720" i="1"/>
  <c r="AO1720" i="1" s="1"/>
  <c r="AQ1720" i="1" s="1"/>
  <c r="AR1720" i="1" s="1"/>
  <c r="AM1702" i="1"/>
  <c r="AO1702" i="1" s="1"/>
  <c r="AQ1702" i="1" s="1"/>
  <c r="AR1702" i="1" s="1"/>
  <c r="AM1701" i="1"/>
  <c r="AO1701" i="1" s="1"/>
  <c r="AQ1701" i="1" s="1"/>
  <c r="AR1701" i="1" s="1"/>
  <c r="AM1700" i="1"/>
  <c r="AO1700" i="1" s="1"/>
  <c r="AQ1700" i="1" s="1"/>
  <c r="AR1700" i="1" s="1"/>
  <c r="AM1692" i="1"/>
  <c r="AO1692" i="1" s="1"/>
  <c r="AQ1692" i="1" s="1"/>
  <c r="AR1692" i="1" s="1"/>
  <c r="AM1676" i="1"/>
  <c r="AO1676" i="1" s="1"/>
  <c r="AQ1676" i="1" s="1"/>
  <c r="AR1676" i="1" s="1"/>
  <c r="AM1667" i="1"/>
  <c r="AO1667" i="1" s="1"/>
  <c r="AQ1667" i="1" s="1"/>
  <c r="AR1667" i="1" s="1"/>
  <c r="AM1649" i="1"/>
  <c r="AO1649" i="1" s="1"/>
  <c r="AQ1649" i="1" s="1"/>
  <c r="AR1649" i="1" s="1"/>
  <c r="AM1647" i="1"/>
  <c r="AO1647" i="1" s="1"/>
  <c r="AQ1647" i="1" s="1"/>
  <c r="AR1647" i="1" s="1"/>
  <c r="AM1646" i="1"/>
  <c r="AO1646" i="1" s="1"/>
  <c r="AQ1646" i="1" s="1"/>
  <c r="AR1646" i="1" s="1"/>
  <c r="AM1645" i="1"/>
  <c r="AO1645" i="1" s="1"/>
  <c r="AQ1645" i="1" s="1"/>
  <c r="AR1645" i="1" s="1"/>
  <c r="AM1617" i="1"/>
  <c r="AO1617" i="1" s="1"/>
  <c r="AQ1617" i="1" s="1"/>
  <c r="AR1617" i="1" s="1"/>
  <c r="AM1614" i="1"/>
  <c r="AO1614" i="1" s="1"/>
  <c r="AQ1614" i="1" s="1"/>
  <c r="AR1614" i="1" s="1"/>
  <c r="AM1588" i="1"/>
  <c r="AO1588" i="1" s="1"/>
  <c r="AQ1588" i="1" s="1"/>
  <c r="AM1579" i="1"/>
  <c r="AO1579" i="1" s="1"/>
  <c r="AQ1579" i="1" s="1"/>
  <c r="AR1579" i="1" s="1"/>
  <c r="AM1578" i="1"/>
  <c r="AO1578" i="1" s="1"/>
  <c r="AQ1578" i="1" s="1"/>
  <c r="AR1578" i="1" s="1"/>
  <c r="AM1577" i="1"/>
  <c r="AO1577" i="1" s="1"/>
  <c r="AQ1577" i="1" s="1"/>
  <c r="AR1577" i="1" s="1"/>
  <c r="AM1576" i="1"/>
  <c r="AO1576" i="1" s="1"/>
  <c r="AQ1576" i="1" s="1"/>
  <c r="AR1576" i="1" s="1"/>
  <c r="AM1569" i="1"/>
  <c r="AO1569" i="1" s="1"/>
  <c r="AQ1569" i="1" s="1"/>
  <c r="AR1569" i="1" s="1"/>
  <c r="AM1551" i="1"/>
  <c r="AO1551" i="1" s="1"/>
  <c r="AQ1551" i="1" s="1"/>
  <c r="AR1551" i="1" s="1"/>
  <c r="AM1540" i="1"/>
  <c r="AO1540" i="1" s="1"/>
  <c r="AQ1540" i="1" s="1"/>
  <c r="AR1540" i="1" s="1"/>
  <c r="AM1539" i="1"/>
  <c r="AO1539" i="1" s="1"/>
  <c r="AQ1539" i="1" s="1"/>
  <c r="AR1539" i="1" s="1"/>
  <c r="AM1538" i="1"/>
  <c r="AO1538" i="1" s="1"/>
  <c r="AQ1538" i="1" s="1"/>
  <c r="AR1538" i="1" s="1"/>
  <c r="AM1537" i="1"/>
  <c r="AO1537" i="1" s="1"/>
  <c r="AQ1537" i="1" s="1"/>
  <c r="AR1537" i="1" s="1"/>
  <c r="AM1529" i="1"/>
  <c r="AO1529" i="1" s="1"/>
  <c r="AQ1529" i="1" s="1"/>
  <c r="AR1529" i="1" s="1"/>
  <c r="AM1521" i="1"/>
  <c r="AO1521" i="1" s="1"/>
  <c r="AQ1521" i="1" s="1"/>
  <c r="AR1521" i="1" s="1"/>
  <c r="AM1517" i="1"/>
  <c r="AO1517" i="1" s="1"/>
  <c r="AQ1517" i="1" s="1"/>
  <c r="AR1517" i="1" s="1"/>
  <c r="AM1514" i="1"/>
  <c r="AO1514" i="1" s="1"/>
  <c r="AQ1514" i="1" s="1"/>
  <c r="AR1514" i="1" s="1"/>
  <c r="AM1502" i="1"/>
  <c r="AO1502" i="1" s="1"/>
  <c r="AQ1502" i="1" s="1"/>
  <c r="AR1502" i="1" s="1"/>
  <c r="AM1488" i="1"/>
  <c r="AO1488" i="1" s="1"/>
  <c r="AQ1488" i="1" s="1"/>
  <c r="AR1488" i="1" s="1"/>
  <c r="AM1487" i="1"/>
  <c r="AO1487" i="1" s="1"/>
  <c r="AQ1487" i="1" s="1"/>
  <c r="AR1487" i="1" s="1"/>
  <c r="AM1470" i="1"/>
  <c r="AO1470" i="1" s="1"/>
  <c r="AQ1470" i="1" s="1"/>
  <c r="AR1470" i="1" s="1"/>
  <c r="AM1466" i="1"/>
  <c r="AO1466" i="1" s="1"/>
  <c r="AQ1466" i="1" s="1"/>
  <c r="AR1466" i="1" s="1"/>
  <c r="AM1464" i="1"/>
  <c r="AO1464" i="1" s="1"/>
  <c r="AQ1464" i="1" s="1"/>
  <c r="AR1464" i="1" s="1"/>
  <c r="AM1459" i="1"/>
  <c r="AO1459" i="1" s="1"/>
  <c r="AQ1459" i="1" s="1"/>
  <c r="AR1459" i="1" s="1"/>
  <c r="AM1455" i="1"/>
  <c r="AO1455" i="1" s="1"/>
  <c r="AQ1455" i="1" s="1"/>
  <c r="AR1455" i="1" s="1"/>
  <c r="AM1448" i="1"/>
  <c r="AO1448" i="1" s="1"/>
  <c r="AQ1448" i="1" s="1"/>
  <c r="AR1448" i="1" s="1"/>
  <c r="AM1443" i="1"/>
  <c r="AO1443" i="1" s="1"/>
  <c r="AQ1443" i="1" s="1"/>
  <c r="AM1438" i="1"/>
  <c r="AO1438" i="1" s="1"/>
  <c r="AQ1438" i="1" s="1"/>
  <c r="AR1438" i="1" s="1"/>
  <c r="AM1432" i="1"/>
  <c r="AO1432" i="1" s="1"/>
  <c r="AQ1432" i="1" s="1"/>
  <c r="AR1432" i="1" s="1"/>
  <c r="AM1427" i="1"/>
  <c r="AO1427" i="1" s="1"/>
  <c r="AQ1427" i="1" s="1"/>
  <c r="AR1427" i="1" s="1"/>
  <c r="AM1424" i="1"/>
  <c r="AO1424" i="1" s="1"/>
  <c r="AQ1424" i="1" s="1"/>
  <c r="AR1424" i="1" s="1"/>
  <c r="AM1423" i="1"/>
  <c r="AO1423" i="1" s="1"/>
  <c r="AQ1423" i="1" s="1"/>
  <c r="AR1423" i="1" s="1"/>
  <c r="AM1418" i="1"/>
  <c r="AO1418" i="1" s="1"/>
  <c r="AQ1418" i="1" s="1"/>
  <c r="AR1418" i="1" s="1"/>
  <c r="AM1415" i="1"/>
  <c r="AO1415" i="1" s="1"/>
  <c r="AQ1415" i="1" s="1"/>
  <c r="AR1415" i="1" s="1"/>
  <c r="AM1410" i="1"/>
  <c r="AO1410" i="1" s="1"/>
  <c r="AQ1410" i="1" s="1"/>
  <c r="AR1410" i="1" s="1"/>
  <c r="AM1404" i="1"/>
  <c r="AO1404" i="1" s="1"/>
  <c r="AQ1404" i="1" s="1"/>
  <c r="AR1404" i="1" s="1"/>
  <c r="AM1403" i="1"/>
  <c r="AO1403" i="1" s="1"/>
  <c r="AQ1403" i="1" s="1"/>
  <c r="AR1403" i="1" s="1"/>
  <c r="AM1397" i="1"/>
  <c r="AO1397" i="1" s="1"/>
  <c r="AQ1397" i="1" s="1"/>
  <c r="AR1397" i="1" s="1"/>
  <c r="AM1393" i="1"/>
  <c r="AO1393" i="1" s="1"/>
  <c r="AQ1393" i="1" s="1"/>
  <c r="AR1393" i="1" s="1"/>
  <c r="AM1383" i="1"/>
  <c r="AO1383" i="1" s="1"/>
  <c r="AQ1383" i="1" s="1"/>
  <c r="AR1383" i="1" s="1"/>
  <c r="AM1382" i="1"/>
  <c r="AO1382" i="1" s="1"/>
  <c r="AQ1382" i="1" s="1"/>
  <c r="AR1382" i="1" s="1"/>
  <c r="AM1379" i="1"/>
  <c r="AO1379" i="1" s="1"/>
  <c r="AQ1379" i="1" s="1"/>
  <c r="AR1379" i="1" s="1"/>
  <c r="AM1378" i="1"/>
  <c r="AO1378" i="1" s="1"/>
  <c r="AQ1378" i="1" s="1"/>
  <c r="AR1378" i="1" s="1"/>
  <c r="AM1374" i="1"/>
  <c r="AO1374" i="1" s="1"/>
  <c r="AQ1374" i="1" s="1"/>
  <c r="AR1374" i="1" s="1"/>
  <c r="AM1372" i="1"/>
  <c r="AO1372" i="1" s="1"/>
  <c r="AQ1372" i="1" s="1"/>
  <c r="AR1372" i="1" s="1"/>
  <c r="AM1368" i="1"/>
  <c r="AO1368" i="1" s="1"/>
  <c r="AQ1368" i="1" s="1"/>
  <c r="AR1368" i="1" s="1"/>
  <c r="AM1367" i="1"/>
  <c r="AO1367" i="1" s="1"/>
  <c r="AQ1367" i="1" s="1"/>
  <c r="AR1367" i="1" s="1"/>
  <c r="AM1366" i="1"/>
  <c r="AO1366" i="1" s="1"/>
  <c r="AQ1366" i="1" s="1"/>
  <c r="AR1366" i="1" s="1"/>
  <c r="AM1362" i="1"/>
  <c r="AO1362" i="1" s="1"/>
  <c r="AQ1362" i="1" s="1"/>
  <c r="AR1362" i="1" s="1"/>
  <c r="AM1359" i="1"/>
  <c r="AO1359" i="1" s="1"/>
  <c r="AQ1359" i="1" s="1"/>
  <c r="AR1359" i="1" s="1"/>
  <c r="AM1355" i="1"/>
  <c r="AO1355" i="1" s="1"/>
  <c r="AQ1355" i="1" s="1"/>
  <c r="AR1355" i="1" s="1"/>
  <c r="AM1346" i="1"/>
  <c r="AO1346" i="1" s="1"/>
  <c r="AQ1346" i="1" s="1"/>
  <c r="AR1346" i="1" s="1"/>
  <c r="AM1340" i="1"/>
  <c r="AO1340" i="1" s="1"/>
  <c r="AQ1340" i="1" s="1"/>
  <c r="AR1340" i="1" s="1"/>
  <c r="AM1339" i="1"/>
  <c r="AO1339" i="1" s="1"/>
  <c r="AQ1339" i="1" s="1"/>
  <c r="AR1339" i="1" s="1"/>
  <c r="AM1326" i="1"/>
  <c r="AO1326" i="1" s="1"/>
  <c r="AQ1326" i="1" s="1"/>
  <c r="AR1326" i="1" s="1"/>
  <c r="AM1319" i="1"/>
  <c r="AO1319" i="1" s="1"/>
  <c r="AQ1319" i="1" s="1"/>
  <c r="AR1319" i="1" s="1"/>
  <c r="AM1318" i="1"/>
  <c r="AO1318" i="1" s="1"/>
  <c r="AQ1318" i="1" s="1"/>
  <c r="AR1318" i="1" s="1"/>
  <c r="AM1302" i="1"/>
  <c r="AO1302" i="1" s="1"/>
  <c r="AQ1302" i="1" s="1"/>
  <c r="AR1302" i="1" s="1"/>
  <c r="AM1301" i="1"/>
  <c r="AO1301" i="1" s="1"/>
  <c r="AQ1301" i="1" s="1"/>
  <c r="AR1301" i="1" s="1"/>
  <c r="AM1290" i="1"/>
  <c r="AO1290" i="1" s="1"/>
  <c r="AQ1290" i="1" s="1"/>
  <c r="AR1290" i="1" s="1"/>
  <c r="AM1289" i="1"/>
  <c r="AO1289" i="1" s="1"/>
  <c r="AQ1289" i="1" s="1"/>
  <c r="AR1289" i="1" s="1"/>
  <c r="AM1286" i="1"/>
  <c r="AO1286" i="1" s="1"/>
  <c r="AQ1286" i="1" s="1"/>
  <c r="AR1286" i="1" s="1"/>
  <c r="AM2428" i="1"/>
  <c r="AO2428" i="1" s="1"/>
  <c r="AQ2428" i="1" s="1"/>
  <c r="AR2428" i="1" s="1"/>
  <c r="AM2350" i="1"/>
  <c r="AO2350" i="1" s="1"/>
  <c r="AQ2350" i="1" s="1"/>
  <c r="AR2350" i="1" s="1"/>
  <c r="AM2346" i="1"/>
  <c r="AO2346" i="1" s="1"/>
  <c r="AQ2346" i="1" s="1"/>
  <c r="AR2346" i="1" s="1"/>
  <c r="AM2296" i="1"/>
  <c r="AO2296" i="1" s="1"/>
  <c r="AQ2296" i="1" s="1"/>
  <c r="AR2296" i="1" s="1"/>
  <c r="AM2278" i="1"/>
  <c r="AO2278" i="1" s="1"/>
  <c r="AQ2278" i="1" s="1"/>
  <c r="AR2278" i="1" s="1"/>
  <c r="AM2274" i="1"/>
  <c r="AO2274" i="1" s="1"/>
  <c r="AQ2274" i="1" s="1"/>
  <c r="AR2274" i="1" s="1"/>
  <c r="AM2259" i="1"/>
  <c r="AO2259" i="1" s="1"/>
  <c r="AQ2259" i="1" s="1"/>
  <c r="AR2259" i="1" s="1"/>
  <c r="AM2242" i="1"/>
  <c r="AO2242" i="1" s="1"/>
  <c r="AQ2242" i="1" s="1"/>
  <c r="AR2242" i="1" s="1"/>
  <c r="AM2148" i="1"/>
  <c r="AO2148" i="1" s="1"/>
  <c r="AQ2148" i="1" s="1"/>
  <c r="AR2148" i="1" s="1"/>
  <c r="AM2129" i="1"/>
  <c r="AO2129" i="1" s="1"/>
  <c r="AQ2129" i="1" s="1"/>
  <c r="AR2129" i="1" s="1"/>
  <c r="AM2112" i="1"/>
  <c r="AO2112" i="1" s="1"/>
  <c r="AQ2112" i="1" s="1"/>
  <c r="AR2112" i="1" s="1"/>
  <c r="AM2100" i="1"/>
  <c r="AO2100" i="1" s="1"/>
  <c r="AQ2100" i="1" s="1"/>
  <c r="AR2100" i="1" s="1"/>
  <c r="AM2091" i="1"/>
  <c r="AO2091" i="1" s="1"/>
  <c r="AQ2091" i="1" s="1"/>
  <c r="AR2091" i="1" s="1"/>
  <c r="AM2070" i="1"/>
  <c r="AO2070" i="1" s="1"/>
  <c r="AQ2070" i="1" s="1"/>
  <c r="AR2070" i="1" s="1"/>
  <c r="AM2068" i="1"/>
  <c r="AO2068" i="1" s="1"/>
  <c r="AQ2068" i="1" s="1"/>
  <c r="AR2068" i="1" s="1"/>
  <c r="AM2066" i="1"/>
  <c r="AO2066" i="1" s="1"/>
  <c r="AQ2066" i="1" s="1"/>
  <c r="AR2066" i="1" s="1"/>
  <c r="AM2057" i="1"/>
  <c r="AO2057" i="1" s="1"/>
  <c r="AQ2057" i="1" s="1"/>
  <c r="AR2057" i="1" s="1"/>
  <c r="AM2043" i="1"/>
  <c r="AO2043" i="1" s="1"/>
  <c r="AQ2043" i="1" s="1"/>
  <c r="AR2043" i="1" s="1"/>
  <c r="AM2014" i="1"/>
  <c r="AO2014" i="1" s="1"/>
  <c r="AQ2014" i="1" s="1"/>
  <c r="AR2014" i="1" s="1"/>
  <c r="AM1994" i="1"/>
  <c r="AO1994" i="1" s="1"/>
  <c r="AQ1994" i="1" s="1"/>
  <c r="AR1994" i="1" s="1"/>
  <c r="AM1988" i="1"/>
  <c r="AO1988" i="1" s="1"/>
  <c r="AQ1988" i="1" s="1"/>
  <c r="AR1988" i="1" s="1"/>
  <c r="AM1972" i="1"/>
  <c r="AO1972" i="1" s="1"/>
  <c r="AQ1972" i="1" s="1"/>
  <c r="AR1972" i="1" s="1"/>
  <c r="AM1971" i="1"/>
  <c r="AO1971" i="1" s="1"/>
  <c r="AQ1971" i="1" s="1"/>
  <c r="AR1971" i="1" s="1"/>
  <c r="AM1970" i="1"/>
  <c r="AO1970" i="1" s="1"/>
  <c r="AQ1970" i="1" s="1"/>
  <c r="AR1970" i="1" s="1"/>
  <c r="AM1969" i="1"/>
  <c r="AO1969" i="1" s="1"/>
  <c r="AQ1969" i="1" s="1"/>
  <c r="AR1969" i="1" s="1"/>
  <c r="AM1967" i="1"/>
  <c r="AO1967" i="1" s="1"/>
  <c r="AQ1967" i="1" s="1"/>
  <c r="AR1967" i="1" s="1"/>
  <c r="AM1962" i="1"/>
  <c r="AO1962" i="1" s="1"/>
  <c r="AQ1962" i="1" s="1"/>
  <c r="AR1962" i="1" s="1"/>
  <c r="AM1959" i="1"/>
  <c r="AO1959" i="1" s="1"/>
  <c r="AQ1959" i="1" s="1"/>
  <c r="AR1959" i="1" s="1"/>
  <c r="AM1957" i="1"/>
  <c r="AO1957" i="1" s="1"/>
  <c r="AQ1957" i="1" s="1"/>
  <c r="AR1957" i="1" s="1"/>
  <c r="AM1954" i="1"/>
  <c r="AO1954" i="1" s="1"/>
  <c r="AQ1954" i="1" s="1"/>
  <c r="AR1954" i="1" s="1"/>
  <c r="AM1953" i="1"/>
  <c r="AO1953" i="1" s="1"/>
  <c r="AQ1953" i="1" s="1"/>
  <c r="AR1953" i="1" s="1"/>
  <c r="AM1924" i="1"/>
  <c r="AO1924" i="1" s="1"/>
  <c r="AQ1924" i="1" s="1"/>
  <c r="AR1924" i="1" s="1"/>
  <c r="AM1912" i="1"/>
  <c r="AO1912" i="1" s="1"/>
  <c r="AQ1912" i="1" s="1"/>
  <c r="AR1912" i="1" s="1"/>
  <c r="AM1909" i="1"/>
  <c r="AO1909" i="1" s="1"/>
  <c r="AQ1909" i="1" s="1"/>
  <c r="AR1909" i="1" s="1"/>
  <c r="AM1904" i="1"/>
  <c r="AO1904" i="1" s="1"/>
  <c r="AQ1904" i="1" s="1"/>
  <c r="AR1904" i="1" s="1"/>
  <c r="AM1903" i="1"/>
  <c r="AO1903" i="1" s="1"/>
  <c r="AQ1903" i="1" s="1"/>
  <c r="AR1903" i="1" s="1"/>
  <c r="AM1890" i="1"/>
  <c r="AO1890" i="1" s="1"/>
  <c r="AQ1890" i="1" s="1"/>
  <c r="AR1890" i="1" s="1"/>
  <c r="AM1886" i="1"/>
  <c r="AO1886" i="1" s="1"/>
  <c r="AQ1886" i="1" s="1"/>
  <c r="AR1886" i="1" s="1"/>
  <c r="AM1880" i="1"/>
  <c r="AO1880" i="1" s="1"/>
  <c r="AQ1880" i="1" s="1"/>
  <c r="AR1880" i="1" s="1"/>
  <c r="AM1873" i="1"/>
  <c r="AO1873" i="1" s="1"/>
  <c r="AQ1873" i="1" s="1"/>
  <c r="AM1869" i="1"/>
  <c r="AO1869" i="1" s="1"/>
  <c r="AQ1869" i="1" s="1"/>
  <c r="AR1869" i="1" s="1"/>
  <c r="AM2295" i="1"/>
  <c r="AO2295" i="1" s="1"/>
  <c r="AQ2295" i="1" s="1"/>
  <c r="AR2295" i="1" s="1"/>
  <c r="AM2237" i="1"/>
  <c r="AO2237" i="1" s="1"/>
  <c r="AQ2237" i="1" s="1"/>
  <c r="AR2237" i="1" s="1"/>
  <c r="AM2117" i="1"/>
  <c r="AO2117" i="1" s="1"/>
  <c r="AQ2117" i="1" s="1"/>
  <c r="AR2117" i="1" s="1"/>
  <c r="AM2084" i="1"/>
  <c r="AO2084" i="1" s="1"/>
  <c r="AQ2084" i="1" s="1"/>
  <c r="AR2084" i="1" s="1"/>
  <c r="AM2079" i="1"/>
  <c r="AO2079" i="1" s="1"/>
  <c r="AQ2079" i="1" s="1"/>
  <c r="AR2079" i="1" s="1"/>
  <c r="AM2013" i="1"/>
  <c r="AO2013" i="1" s="1"/>
  <c r="AQ2013" i="1" s="1"/>
  <c r="AR2013" i="1" s="1"/>
  <c r="AM1973" i="1"/>
  <c r="AO1973" i="1" s="1"/>
  <c r="AQ1973" i="1" s="1"/>
  <c r="AR1973" i="1" s="1"/>
  <c r="AM1961" i="1"/>
  <c r="AO1961" i="1" s="1"/>
  <c r="AQ1961" i="1" s="1"/>
  <c r="AR1961" i="1" s="1"/>
  <c r="AM1933" i="1"/>
  <c r="AO1933" i="1" s="1"/>
  <c r="AQ1933" i="1" s="1"/>
  <c r="AR1933" i="1" s="1"/>
  <c r="AM1905" i="1"/>
  <c r="AO1905" i="1" s="1"/>
  <c r="AQ1905" i="1" s="1"/>
  <c r="AR1905" i="1" s="1"/>
  <c r="AM1882" i="1"/>
  <c r="AO1882" i="1" s="1"/>
  <c r="AQ1882" i="1" s="1"/>
  <c r="AR1882" i="1" s="1"/>
  <c r="AM1871" i="1"/>
  <c r="AO1871" i="1" s="1"/>
  <c r="AQ1871" i="1" s="1"/>
  <c r="AR1871" i="1" s="1"/>
  <c r="AM1851" i="1"/>
  <c r="AO1851" i="1" s="1"/>
  <c r="AQ1851" i="1" s="1"/>
  <c r="AR1851" i="1" s="1"/>
  <c r="AM1842" i="1"/>
  <c r="AO1842" i="1" s="1"/>
  <c r="AQ1842" i="1" s="1"/>
  <c r="AR1842" i="1" s="1"/>
  <c r="AM1827" i="1"/>
  <c r="AO1827" i="1" s="1"/>
  <c r="AQ1827" i="1" s="1"/>
  <c r="AR1827" i="1" s="1"/>
  <c r="AM1814" i="1"/>
  <c r="AO1814" i="1" s="1"/>
  <c r="AQ1814" i="1" s="1"/>
  <c r="AR1814" i="1" s="1"/>
  <c r="AM1803" i="1"/>
  <c r="AO1803" i="1" s="1"/>
  <c r="AQ1803" i="1" s="1"/>
  <c r="AR1803" i="1" s="1"/>
  <c r="AM1778" i="1"/>
  <c r="AO1778" i="1" s="1"/>
  <c r="AQ1778" i="1" s="1"/>
  <c r="AR1778" i="1" s="1"/>
  <c r="AM1773" i="1"/>
  <c r="AO1773" i="1" s="1"/>
  <c r="AQ1773" i="1" s="1"/>
  <c r="AR1773" i="1" s="1"/>
  <c r="AM1771" i="1"/>
  <c r="AO1771" i="1" s="1"/>
  <c r="AQ1771" i="1" s="1"/>
  <c r="AR1771" i="1" s="1"/>
  <c r="AM1770" i="1"/>
  <c r="AO1770" i="1" s="1"/>
  <c r="AQ1770" i="1" s="1"/>
  <c r="AR1770" i="1" s="1"/>
  <c r="AM1769" i="1"/>
  <c r="AO1769" i="1" s="1"/>
  <c r="AQ1769" i="1" s="1"/>
  <c r="AR1769" i="1" s="1"/>
  <c r="AM1767" i="1"/>
  <c r="AO1767" i="1" s="1"/>
  <c r="AQ1767" i="1" s="1"/>
  <c r="AR1767" i="1" s="1"/>
  <c r="AM1761" i="1"/>
  <c r="AO1761" i="1" s="1"/>
  <c r="AQ1761" i="1" s="1"/>
  <c r="AR1761" i="1" s="1"/>
  <c r="AM1750" i="1"/>
  <c r="AO1750" i="1" s="1"/>
  <c r="AQ1750" i="1" s="1"/>
  <c r="AR1750" i="1" s="1"/>
  <c r="AM1741" i="1"/>
  <c r="AO1741" i="1" s="1"/>
  <c r="AQ1741" i="1" s="1"/>
  <c r="AR1741" i="1" s="1"/>
  <c r="AM1739" i="1"/>
  <c r="AO1739" i="1" s="1"/>
  <c r="AQ1739" i="1" s="1"/>
  <c r="AR1739" i="1" s="1"/>
  <c r="AM1738" i="1"/>
  <c r="AO1738" i="1" s="1"/>
  <c r="AQ1738" i="1" s="1"/>
  <c r="AR1738" i="1" s="1"/>
  <c r="AM1737" i="1"/>
  <c r="AO1737" i="1" s="1"/>
  <c r="AQ1737" i="1" s="1"/>
  <c r="AR1737" i="1" s="1"/>
  <c r="AM1735" i="1"/>
  <c r="AO1735" i="1" s="1"/>
  <c r="AQ1735" i="1" s="1"/>
  <c r="AR1735" i="1" s="1"/>
  <c r="AM1719" i="1"/>
  <c r="AO1719" i="1" s="1"/>
  <c r="AQ1719" i="1" s="1"/>
  <c r="AR1719" i="1" s="1"/>
  <c r="AM1714" i="1"/>
  <c r="AO1714" i="1" s="1"/>
  <c r="AQ1714" i="1" s="1"/>
  <c r="AR1714" i="1" s="1"/>
  <c r="AM1675" i="1"/>
  <c r="AO1675" i="1" s="1"/>
  <c r="AQ1675" i="1" s="1"/>
  <c r="AR1675" i="1" s="1"/>
  <c r="AM1673" i="1"/>
  <c r="AO1673" i="1" s="1"/>
  <c r="AQ1673" i="1" s="1"/>
  <c r="AR1673" i="1" s="1"/>
  <c r="AM1672" i="1"/>
  <c r="AO1672" i="1" s="1"/>
  <c r="AQ1672" i="1" s="1"/>
  <c r="AM1643" i="1"/>
  <c r="AO1643" i="1" s="1"/>
  <c r="AQ1643" i="1" s="1"/>
  <c r="AR1643" i="1" s="1"/>
  <c r="AM1634" i="1"/>
  <c r="AO1634" i="1" s="1"/>
  <c r="AQ1634" i="1" s="1"/>
  <c r="AR1634" i="1" s="1"/>
  <c r="AM1607" i="1"/>
  <c r="AO1607" i="1" s="1"/>
  <c r="AQ1607" i="1" s="1"/>
  <c r="AR1607" i="1" s="1"/>
  <c r="AM1603" i="1"/>
  <c r="AO1603" i="1" s="1"/>
  <c r="AQ1603" i="1" s="1"/>
  <c r="AR1603" i="1" s="1"/>
  <c r="AM1593" i="1"/>
  <c r="AO1593" i="1" s="1"/>
  <c r="AQ1593" i="1" s="1"/>
  <c r="AR1593" i="1" s="1"/>
  <c r="AM1587" i="1"/>
  <c r="AO1587" i="1" s="1"/>
  <c r="AQ1587" i="1" s="1"/>
  <c r="AR1587" i="1" s="1"/>
  <c r="AM1580" i="1"/>
  <c r="AO1580" i="1" s="1"/>
  <c r="AQ1580" i="1" s="1"/>
  <c r="AR1580" i="1" s="1"/>
  <c r="AM1572" i="1"/>
  <c r="AO1572" i="1" s="1"/>
  <c r="AQ1572" i="1" s="1"/>
  <c r="AR1572" i="1" s="1"/>
  <c r="AM1559" i="1"/>
  <c r="AO1559" i="1" s="1"/>
  <c r="AQ1559" i="1" s="1"/>
  <c r="AR1559" i="1" s="1"/>
  <c r="AM1548" i="1"/>
  <c r="AO1548" i="1" s="1"/>
  <c r="AQ1548" i="1" s="1"/>
  <c r="AR1548" i="1" s="1"/>
  <c r="AM1544" i="1"/>
  <c r="AO1544" i="1" s="1"/>
  <c r="AQ1544" i="1" s="1"/>
  <c r="AR1544" i="1" s="1"/>
  <c r="AM1543" i="1"/>
  <c r="AO1543" i="1" s="1"/>
  <c r="AQ1543" i="1" s="1"/>
  <c r="AM2289" i="1"/>
  <c r="AO2289" i="1" s="1"/>
  <c r="AQ2289" i="1" s="1"/>
  <c r="AR2289" i="1" s="1"/>
  <c r="AM2253" i="1"/>
  <c r="AO2253" i="1" s="1"/>
  <c r="AQ2253" i="1" s="1"/>
  <c r="AR2253" i="1" s="1"/>
  <c r="AM2246" i="1"/>
  <c r="AO2246" i="1" s="1"/>
  <c r="AQ2246" i="1" s="1"/>
  <c r="AR2246" i="1" s="1"/>
  <c r="AM2127" i="1"/>
  <c r="AO2127" i="1" s="1"/>
  <c r="AQ2127" i="1" s="1"/>
  <c r="AR2127" i="1" s="1"/>
  <c r="AM2116" i="1"/>
  <c r="AO2116" i="1" s="1"/>
  <c r="AQ2116" i="1" s="1"/>
  <c r="AR2116" i="1" s="1"/>
  <c r="AM2114" i="1"/>
  <c r="AO2114" i="1" s="1"/>
  <c r="AQ2114" i="1" s="1"/>
  <c r="AR2114" i="1" s="1"/>
  <c r="AM2099" i="1"/>
  <c r="AO2099" i="1" s="1"/>
  <c r="AQ2099" i="1" s="1"/>
  <c r="AR2099" i="1" s="1"/>
  <c r="AM2096" i="1"/>
  <c r="AO2096" i="1" s="1"/>
  <c r="AQ2096" i="1" s="1"/>
  <c r="AR2096" i="1" s="1"/>
  <c r="AM2092" i="1"/>
  <c r="AO2092" i="1" s="1"/>
  <c r="AQ2092" i="1" s="1"/>
  <c r="AR2092" i="1" s="1"/>
  <c r="AM2051" i="1"/>
  <c r="AO2051" i="1" s="1"/>
  <c r="AQ2051" i="1" s="1"/>
  <c r="AR2051" i="1" s="1"/>
  <c r="AM2048" i="1"/>
  <c r="AO2048" i="1" s="1"/>
  <c r="AQ2048" i="1" s="1"/>
  <c r="AR2048" i="1" s="1"/>
  <c r="AM2033" i="1"/>
  <c r="AO2033" i="1" s="1"/>
  <c r="AQ2033" i="1" s="1"/>
  <c r="AR2033" i="1" s="1"/>
  <c r="AM2028" i="1"/>
  <c r="AO2028" i="1" s="1"/>
  <c r="AQ2028" i="1" s="1"/>
  <c r="AM2012" i="1"/>
  <c r="AO2012" i="1" s="1"/>
  <c r="AQ2012" i="1" s="1"/>
  <c r="AR2012" i="1" s="1"/>
  <c r="AM2010" i="1"/>
  <c r="AO2010" i="1" s="1"/>
  <c r="AQ2010" i="1" s="1"/>
  <c r="AM2007" i="1"/>
  <c r="AO2007" i="1" s="1"/>
  <c r="AQ2007" i="1" s="1"/>
  <c r="AR2007" i="1" s="1"/>
  <c r="AM2004" i="1"/>
  <c r="AO2004" i="1" s="1"/>
  <c r="AQ2004" i="1" s="1"/>
  <c r="AR2004" i="1" s="1"/>
  <c r="AM1975" i="1"/>
  <c r="AO1975" i="1" s="1"/>
  <c r="AQ1975" i="1" s="1"/>
  <c r="AR1975" i="1" s="1"/>
  <c r="AM1935" i="1"/>
  <c r="AO1935" i="1" s="1"/>
  <c r="AQ1935" i="1" s="1"/>
  <c r="AR1935" i="1" s="1"/>
  <c r="AM1930" i="1"/>
  <c r="AO1930" i="1" s="1"/>
  <c r="AQ1930" i="1" s="1"/>
  <c r="AR1930" i="1" s="1"/>
  <c r="AM1889" i="1"/>
  <c r="AO1889" i="1" s="1"/>
  <c r="AQ1889" i="1" s="1"/>
  <c r="AR1889" i="1" s="1"/>
  <c r="AM1838" i="1"/>
  <c r="AO1838" i="1" s="1"/>
  <c r="AQ1838" i="1" s="1"/>
  <c r="AR1838" i="1" s="1"/>
  <c r="AM1834" i="1"/>
  <c r="AO1834" i="1" s="1"/>
  <c r="AQ1834" i="1" s="1"/>
  <c r="AR1834" i="1" s="1"/>
  <c r="AM1825" i="1"/>
  <c r="AO1825" i="1" s="1"/>
  <c r="AQ1825" i="1" s="1"/>
  <c r="AR1825" i="1" s="1"/>
  <c r="AM1821" i="1"/>
  <c r="AO1821" i="1" s="1"/>
  <c r="AQ1821" i="1" s="1"/>
  <c r="AR1821" i="1" s="1"/>
  <c r="AM1820" i="1"/>
  <c r="AO1820" i="1" s="1"/>
  <c r="AQ1820" i="1" s="1"/>
  <c r="AR1820" i="1" s="1"/>
  <c r="AM1816" i="1"/>
  <c r="AO1816" i="1" s="1"/>
  <c r="AQ1816" i="1" s="1"/>
  <c r="AR1816" i="1" s="1"/>
  <c r="AM1813" i="1"/>
  <c r="AO1813" i="1" s="1"/>
  <c r="AQ1813" i="1" s="1"/>
  <c r="AR1813" i="1" s="1"/>
  <c r="AM1777" i="1"/>
  <c r="AO1777" i="1" s="1"/>
  <c r="AQ1777" i="1" s="1"/>
  <c r="AR1777" i="1" s="1"/>
  <c r="AM1772" i="1"/>
  <c r="AO1772" i="1" s="1"/>
  <c r="AQ1772" i="1" s="1"/>
  <c r="AR1772" i="1" s="1"/>
  <c r="AM1766" i="1"/>
  <c r="AO1766" i="1" s="1"/>
  <c r="AQ1766" i="1" s="1"/>
  <c r="AR1766" i="1" s="1"/>
  <c r="AM1764" i="1"/>
  <c r="AO1764" i="1" s="1"/>
  <c r="AQ1764" i="1" s="1"/>
  <c r="AR1764" i="1" s="1"/>
  <c r="AM1763" i="1"/>
  <c r="AO1763" i="1" s="1"/>
  <c r="AQ1763" i="1" s="1"/>
  <c r="AR1763" i="1" s="1"/>
  <c r="AM1760" i="1"/>
  <c r="AO1760" i="1" s="1"/>
  <c r="AQ1760" i="1" s="1"/>
  <c r="AR1760" i="1" s="1"/>
  <c r="AM1754" i="1"/>
  <c r="AO1754" i="1" s="1"/>
  <c r="AQ1754" i="1" s="1"/>
  <c r="AR1754" i="1" s="1"/>
  <c r="AM1745" i="1"/>
  <c r="AO1745" i="1" s="1"/>
  <c r="AQ1745" i="1" s="1"/>
  <c r="AR1745" i="1" s="1"/>
  <c r="AM1740" i="1"/>
  <c r="AO1740" i="1" s="1"/>
  <c r="AQ1740" i="1" s="1"/>
  <c r="AR1740" i="1" s="1"/>
  <c r="AM1730" i="1"/>
  <c r="AO1730" i="1" s="1"/>
  <c r="AQ1730" i="1" s="1"/>
  <c r="AR1730" i="1" s="1"/>
  <c r="AM1728" i="1"/>
  <c r="AO1728" i="1" s="1"/>
  <c r="AQ1728" i="1" s="1"/>
  <c r="AR1728" i="1" s="1"/>
  <c r="AM1725" i="1"/>
  <c r="AO1725" i="1" s="1"/>
  <c r="AQ1725" i="1" s="1"/>
  <c r="AR1725" i="1" s="1"/>
  <c r="AM1722" i="1"/>
  <c r="AO1722" i="1" s="1"/>
  <c r="AQ1722" i="1" s="1"/>
  <c r="AR1722" i="1" s="1"/>
  <c r="AM1703" i="1"/>
  <c r="AO1703" i="1" s="1"/>
  <c r="AQ1703" i="1" s="1"/>
  <c r="AR1703" i="1" s="1"/>
  <c r="AM1695" i="1"/>
  <c r="AO1695" i="1" s="1"/>
  <c r="AQ1695" i="1" s="1"/>
  <c r="AR1695" i="1" s="1"/>
  <c r="AM1679" i="1"/>
  <c r="AO1679" i="1" s="1"/>
  <c r="AQ1679" i="1" s="1"/>
  <c r="AR1679" i="1" s="1"/>
  <c r="AM1674" i="1"/>
  <c r="AO1674" i="1" s="1"/>
  <c r="AQ1674" i="1" s="1"/>
  <c r="AR1674" i="1" s="1"/>
  <c r="AM1666" i="1"/>
  <c r="AO1666" i="1" s="1"/>
  <c r="AQ1666" i="1" s="1"/>
  <c r="AR1666" i="1" s="1"/>
  <c r="AM1655" i="1"/>
  <c r="AO1655" i="1" s="1"/>
  <c r="AQ1655" i="1" s="1"/>
  <c r="AR1655" i="1" s="1"/>
  <c r="AM1654" i="1"/>
  <c r="AO1654" i="1" s="1"/>
  <c r="AQ1654" i="1" s="1"/>
  <c r="AR1654" i="1" s="1"/>
  <c r="AM1653" i="1"/>
  <c r="AO1653" i="1" s="1"/>
  <c r="AQ1653" i="1" s="1"/>
  <c r="AR1653" i="1" s="1"/>
  <c r="AM1652" i="1"/>
  <c r="AO1652" i="1" s="1"/>
  <c r="AQ1652" i="1" s="1"/>
  <c r="AR1652" i="1" s="1"/>
  <c r="AM1651" i="1"/>
  <c r="AO1651" i="1" s="1"/>
  <c r="AQ1651" i="1" s="1"/>
  <c r="AR1651" i="1" s="1"/>
  <c r="AM1575" i="1"/>
  <c r="AO1575" i="1" s="1"/>
  <c r="AQ1575" i="1" s="1"/>
  <c r="AR1575" i="1" s="1"/>
  <c r="AM1566" i="1"/>
  <c r="AO1566" i="1" s="1"/>
  <c r="AQ1566" i="1" s="1"/>
  <c r="AR1566" i="1" s="1"/>
  <c r="AM1558" i="1"/>
  <c r="AO1558" i="1" s="1"/>
  <c r="AQ1558" i="1" s="1"/>
  <c r="AR1558" i="1" s="1"/>
  <c r="AM1553" i="1"/>
  <c r="AO1553" i="1" s="1"/>
  <c r="AQ1553" i="1" s="1"/>
  <c r="AR1553" i="1" s="1"/>
  <c r="AM1535" i="1"/>
  <c r="AO1535" i="1" s="1"/>
  <c r="AQ1535" i="1" s="1"/>
  <c r="AR1535" i="1" s="1"/>
  <c r="AM1526" i="1"/>
  <c r="AO1526" i="1" s="1"/>
  <c r="AQ1526" i="1" s="1"/>
  <c r="AR1526" i="1" s="1"/>
  <c r="AM1512" i="1"/>
  <c r="AO1512" i="1" s="1"/>
  <c r="AQ1512" i="1" s="1"/>
  <c r="AR1512" i="1" s="1"/>
  <c r="AM1508" i="1"/>
  <c r="AO1508" i="1" s="1"/>
  <c r="AQ1508" i="1" s="1"/>
  <c r="AR1508" i="1" s="1"/>
  <c r="AM1505" i="1"/>
  <c r="AO1505" i="1" s="1"/>
  <c r="AQ1505" i="1" s="1"/>
  <c r="AR1505" i="1" s="1"/>
  <c r="AM1504" i="1"/>
  <c r="AO1504" i="1" s="1"/>
  <c r="AQ1504" i="1" s="1"/>
  <c r="AR1504" i="1" s="1"/>
  <c r="AM1501" i="1"/>
  <c r="AO1501" i="1" s="1"/>
  <c r="AQ1501" i="1" s="1"/>
  <c r="AR1501" i="1" s="1"/>
  <c r="AM1494" i="1"/>
  <c r="AO1494" i="1" s="1"/>
  <c r="AQ1494" i="1" s="1"/>
  <c r="AR1494" i="1" s="1"/>
  <c r="AM1471" i="1"/>
  <c r="AO1471" i="1" s="1"/>
  <c r="AQ1471" i="1" s="1"/>
  <c r="AR1471" i="1" s="1"/>
  <c r="AM1450" i="1"/>
  <c r="AO1450" i="1" s="1"/>
  <c r="AQ1450" i="1" s="1"/>
  <c r="AR1450" i="1" s="1"/>
  <c r="AM1447" i="1"/>
  <c r="AO1447" i="1" s="1"/>
  <c r="AQ1447" i="1" s="1"/>
  <c r="AR1447" i="1" s="1"/>
  <c r="AM1442" i="1"/>
  <c r="AO1442" i="1" s="1"/>
  <c r="AQ1442" i="1" s="1"/>
  <c r="AR1442" i="1" s="1"/>
  <c r="AM1434" i="1"/>
  <c r="AO1434" i="1" s="1"/>
  <c r="AQ1434" i="1" s="1"/>
  <c r="AR1434" i="1" s="1"/>
  <c r="AM1428" i="1"/>
  <c r="AO1428" i="1" s="1"/>
  <c r="AQ1428" i="1" s="1"/>
  <c r="AR1428" i="1" s="1"/>
  <c r="AM1426" i="1"/>
  <c r="AO1426" i="1" s="1"/>
  <c r="AQ1426" i="1" s="1"/>
  <c r="AM1422" i="1"/>
  <c r="AO1422" i="1" s="1"/>
  <c r="AQ1422" i="1" s="1"/>
  <c r="AR1422" i="1" s="1"/>
  <c r="AM1417" i="1"/>
  <c r="AO1417" i="1" s="1"/>
  <c r="AQ1417" i="1" s="1"/>
  <c r="AR1417" i="1" s="1"/>
  <c r="AM1412" i="1"/>
  <c r="AO1412" i="1" s="1"/>
  <c r="AQ1412" i="1" s="1"/>
  <c r="AR1412" i="1" s="1"/>
  <c r="AM1407" i="1"/>
  <c r="AO1407" i="1" s="1"/>
  <c r="AQ1407" i="1" s="1"/>
  <c r="AR1407" i="1" s="1"/>
  <c r="AM1405" i="1"/>
  <c r="AO1405" i="1" s="1"/>
  <c r="AQ1405" i="1" s="1"/>
  <c r="AR1405" i="1" s="1"/>
  <c r="AM1402" i="1"/>
  <c r="AO1402" i="1" s="1"/>
  <c r="AQ1402" i="1" s="1"/>
  <c r="AR1402" i="1" s="1"/>
  <c r="AM1394" i="1"/>
  <c r="AO1394" i="1" s="1"/>
  <c r="AQ1394" i="1" s="1"/>
  <c r="AR1394" i="1" s="1"/>
  <c r="AM1392" i="1"/>
  <c r="AO1392" i="1" s="1"/>
  <c r="AQ1392" i="1" s="1"/>
  <c r="AR1392" i="1" s="1"/>
  <c r="AM1390" i="1"/>
  <c r="AO1390" i="1" s="1"/>
  <c r="AQ1390" i="1" s="1"/>
  <c r="AR1390" i="1" s="1"/>
  <c r="AM1380" i="1"/>
  <c r="AO1380" i="1" s="1"/>
  <c r="AQ1380" i="1" s="1"/>
  <c r="AR1380" i="1" s="1"/>
  <c r="AM1371" i="1"/>
  <c r="AO1371" i="1" s="1"/>
  <c r="AQ1371" i="1" s="1"/>
  <c r="AR1371" i="1" s="1"/>
  <c r="AM1358" i="1"/>
  <c r="AO1358" i="1" s="1"/>
  <c r="AQ1358" i="1" s="1"/>
  <c r="AR1358" i="1" s="1"/>
  <c r="AM1356" i="1"/>
  <c r="AO1356" i="1" s="1"/>
  <c r="AQ1356" i="1" s="1"/>
  <c r="AR1356" i="1" s="1"/>
  <c r="AM1353" i="1"/>
  <c r="AO1353" i="1" s="1"/>
  <c r="AQ1353" i="1" s="1"/>
  <c r="AR1353" i="1" s="1"/>
  <c r="AM1352" i="1"/>
  <c r="AO1352" i="1" s="1"/>
  <c r="AQ1352" i="1" s="1"/>
  <c r="AR1352" i="1" s="1"/>
  <c r="AM1350" i="1"/>
  <c r="AO1350" i="1" s="1"/>
  <c r="AQ1350" i="1" s="1"/>
  <c r="AM1349" i="1"/>
  <c r="AO1349" i="1" s="1"/>
  <c r="AQ1349" i="1" s="1"/>
  <c r="AR1349" i="1" s="1"/>
  <c r="AM1348" i="1"/>
  <c r="AO1348" i="1" s="1"/>
  <c r="AQ1348" i="1" s="1"/>
  <c r="AR1348" i="1" s="1"/>
  <c r="AM1347" i="1"/>
  <c r="AO1347" i="1" s="1"/>
  <c r="AQ1347" i="1" s="1"/>
  <c r="AR1347" i="1" s="1"/>
  <c r="AM1345" i="1"/>
  <c r="AO1345" i="1" s="1"/>
  <c r="AQ1345" i="1" s="1"/>
  <c r="AR1345" i="1" s="1"/>
  <c r="AM1338" i="1"/>
  <c r="AO1338" i="1" s="1"/>
  <c r="AQ1338" i="1" s="1"/>
  <c r="AR1338" i="1" s="1"/>
  <c r="AM1315" i="1"/>
  <c r="AO1315" i="1" s="1"/>
  <c r="AQ1315" i="1" s="1"/>
  <c r="AR1315" i="1" s="1"/>
  <c r="AM1309" i="1"/>
  <c r="AO1309" i="1" s="1"/>
  <c r="AQ1309" i="1" s="1"/>
  <c r="AR1309" i="1" s="1"/>
  <c r="AM1308" i="1"/>
  <c r="AO1308" i="1" s="1"/>
  <c r="AQ1308" i="1" s="1"/>
  <c r="AR1308" i="1" s="1"/>
  <c r="AM1299" i="1"/>
  <c r="AO1299" i="1" s="1"/>
  <c r="AQ1299" i="1" s="1"/>
  <c r="AR1299" i="1" s="1"/>
  <c r="AM1298" i="1"/>
  <c r="AO1298" i="1" s="1"/>
  <c r="AQ1298" i="1" s="1"/>
  <c r="AR1298" i="1" s="1"/>
  <c r="AM1292" i="1"/>
  <c r="AO1292" i="1" s="1"/>
  <c r="AQ1292" i="1" s="1"/>
  <c r="AR1292" i="1" s="1"/>
  <c r="AM1291" i="1"/>
  <c r="AO1291" i="1" s="1"/>
  <c r="AQ1291" i="1" s="1"/>
  <c r="AR1291" i="1" s="1"/>
  <c r="AM2098" i="1"/>
  <c r="AO2098" i="1" s="1"/>
  <c r="AQ2098" i="1" s="1"/>
  <c r="AR2098" i="1" s="1"/>
  <c r="AM2050" i="1"/>
  <c r="AO2050" i="1" s="1"/>
  <c r="AQ2050" i="1" s="1"/>
  <c r="AR2050" i="1" s="1"/>
  <c r="AM1915" i="1"/>
  <c r="AO1915" i="1" s="1"/>
  <c r="AQ1915" i="1" s="1"/>
  <c r="AR1915" i="1" s="1"/>
  <c r="AM1901" i="1"/>
  <c r="AO1901" i="1" s="1"/>
  <c r="AQ1901" i="1" s="1"/>
  <c r="AR1901" i="1" s="1"/>
  <c r="AM1883" i="1"/>
  <c r="AO1883" i="1" s="1"/>
  <c r="AQ1883" i="1" s="1"/>
  <c r="AR1883" i="1" s="1"/>
  <c r="AM1850" i="1"/>
  <c r="AO1850" i="1" s="1"/>
  <c r="AQ1850" i="1" s="1"/>
  <c r="AR1850" i="1" s="1"/>
  <c r="AM1836" i="1"/>
  <c r="AO1836" i="1" s="1"/>
  <c r="AQ1836" i="1" s="1"/>
  <c r="AR1836" i="1" s="1"/>
  <c r="AM1826" i="1"/>
  <c r="AO1826" i="1" s="1"/>
  <c r="AQ1826" i="1" s="1"/>
  <c r="AR1826" i="1" s="1"/>
  <c r="AM1812" i="1"/>
  <c r="AO1812" i="1" s="1"/>
  <c r="AQ1812" i="1" s="1"/>
  <c r="AR1812" i="1" s="1"/>
  <c r="AM1801" i="1"/>
  <c r="AO1801" i="1" s="1"/>
  <c r="AQ1801" i="1" s="1"/>
  <c r="AR1801" i="1" s="1"/>
  <c r="AM1729" i="1"/>
  <c r="AO1729" i="1" s="1"/>
  <c r="AQ1729" i="1" s="1"/>
  <c r="AR1729" i="1" s="1"/>
  <c r="AM1718" i="1"/>
  <c r="AO1718" i="1" s="1"/>
  <c r="AQ1718" i="1" s="1"/>
  <c r="AR1718" i="1" s="1"/>
  <c r="AM1705" i="1"/>
  <c r="AO1705" i="1" s="1"/>
  <c r="AQ1705" i="1" s="1"/>
  <c r="AR1705" i="1" s="1"/>
  <c r="AM1693" i="1"/>
  <c r="AO1693" i="1" s="1"/>
  <c r="AQ1693" i="1" s="1"/>
  <c r="AR1693" i="1" s="1"/>
  <c r="AM1690" i="1"/>
  <c r="AO1690" i="1" s="1"/>
  <c r="AQ1690" i="1" s="1"/>
  <c r="AR1690" i="1" s="1"/>
  <c r="AM1686" i="1"/>
  <c r="AO1686" i="1" s="1"/>
  <c r="AQ1686" i="1" s="1"/>
  <c r="AR1686" i="1" s="1"/>
  <c r="AM1650" i="1"/>
  <c r="AO1650" i="1" s="1"/>
  <c r="AQ1650" i="1" s="1"/>
  <c r="AR1650" i="1" s="1"/>
  <c r="AM1606" i="1"/>
  <c r="AO1606" i="1" s="1"/>
  <c r="AQ1606" i="1" s="1"/>
  <c r="AR1606" i="1" s="1"/>
  <c r="AM1601" i="1"/>
  <c r="AO1601" i="1" s="1"/>
  <c r="AQ1601" i="1" s="1"/>
  <c r="AR1601" i="1" s="1"/>
  <c r="AM1599" i="1"/>
  <c r="AO1599" i="1" s="1"/>
  <c r="AQ1599" i="1" s="1"/>
  <c r="AR1599" i="1" s="1"/>
  <c r="AM1598" i="1"/>
  <c r="AO1598" i="1" s="1"/>
  <c r="AQ1598" i="1" s="1"/>
  <c r="AR1598" i="1" s="1"/>
  <c r="AM1597" i="1"/>
  <c r="AO1597" i="1" s="1"/>
  <c r="AQ1597" i="1" s="1"/>
  <c r="AR1597" i="1" s="1"/>
  <c r="AM1596" i="1"/>
  <c r="AO1596" i="1" s="1"/>
  <c r="AQ1596" i="1" s="1"/>
  <c r="AR1596" i="1" s="1"/>
  <c r="AM1595" i="1"/>
  <c r="AO1595" i="1" s="1"/>
  <c r="AQ1595" i="1" s="1"/>
  <c r="AR1595" i="1" s="1"/>
  <c r="AM1594" i="1"/>
  <c r="AO1594" i="1" s="1"/>
  <c r="AQ1594" i="1" s="1"/>
  <c r="AR1594" i="1" s="1"/>
  <c r="AM1591" i="1"/>
  <c r="AO1591" i="1" s="1"/>
  <c r="AQ1591" i="1" s="1"/>
  <c r="AR1591" i="1" s="1"/>
  <c r="AM1568" i="1"/>
  <c r="AO1568" i="1" s="1"/>
  <c r="AQ1568" i="1" s="1"/>
  <c r="AM1552" i="1"/>
  <c r="AO1552" i="1" s="1"/>
  <c r="AQ1552" i="1" s="1"/>
  <c r="AR1552" i="1" s="1"/>
  <c r="AM1541" i="1"/>
  <c r="AO1541" i="1" s="1"/>
  <c r="AQ1541" i="1" s="1"/>
  <c r="AR1541" i="1" s="1"/>
  <c r="AM1534" i="1"/>
  <c r="AO1534" i="1" s="1"/>
  <c r="AQ1534" i="1" s="1"/>
  <c r="AR1534" i="1" s="1"/>
  <c r="AM1513" i="1"/>
  <c r="AO1513" i="1" s="1"/>
  <c r="AQ1513" i="1" s="1"/>
  <c r="AR1513" i="1" s="1"/>
  <c r="AM1479" i="1"/>
  <c r="AO1479" i="1" s="1"/>
  <c r="AQ1479" i="1" s="1"/>
  <c r="AR1479" i="1" s="1"/>
  <c r="AM1469" i="1"/>
  <c r="AO1469" i="1" s="1"/>
  <c r="AQ1469" i="1" s="1"/>
  <c r="AR1469" i="1" s="1"/>
  <c r="AM1463" i="1"/>
  <c r="AO1463" i="1" s="1"/>
  <c r="AQ1463" i="1" s="1"/>
  <c r="AR1463" i="1" s="1"/>
  <c r="AM1441" i="1"/>
  <c r="AO1441" i="1" s="1"/>
  <c r="AQ1441" i="1" s="1"/>
  <c r="AR1441" i="1" s="1"/>
  <c r="AM1431" i="1"/>
  <c r="AO1431" i="1" s="1"/>
  <c r="AQ1431" i="1" s="1"/>
  <c r="AR1431" i="1" s="1"/>
  <c r="AM1421" i="1"/>
  <c r="AO1421" i="1" s="1"/>
  <c r="AQ1421" i="1" s="1"/>
  <c r="AR1421" i="1" s="1"/>
  <c r="AM1419" i="1"/>
  <c r="AO1419" i="1" s="1"/>
  <c r="AQ1419" i="1" s="1"/>
  <c r="AR1419" i="1" s="1"/>
  <c r="AM1414" i="1"/>
  <c r="AO1414" i="1" s="1"/>
  <c r="AQ1414" i="1" s="1"/>
  <c r="AR1414" i="1" s="1"/>
  <c r="AM1411" i="1"/>
  <c r="AO1411" i="1" s="1"/>
  <c r="AQ1411" i="1" s="1"/>
  <c r="AR1411" i="1" s="1"/>
  <c r="AM1395" i="1"/>
  <c r="AO1395" i="1" s="1"/>
  <c r="AQ1395" i="1" s="1"/>
  <c r="AR1395" i="1" s="1"/>
  <c r="AM1388" i="1"/>
  <c r="AO1388" i="1" s="1"/>
  <c r="AQ1388" i="1" s="1"/>
  <c r="AR1388" i="1" s="1"/>
  <c r="AM1386" i="1"/>
  <c r="AO1386" i="1" s="1"/>
  <c r="AQ1386" i="1" s="1"/>
  <c r="AR1386" i="1" s="1"/>
  <c r="AM1381" i="1"/>
  <c r="AO1381" i="1" s="1"/>
  <c r="AQ1381" i="1" s="1"/>
  <c r="AR1381" i="1" s="1"/>
  <c r="AM1376" i="1"/>
  <c r="AO1376" i="1" s="1"/>
  <c r="AQ1376" i="1" s="1"/>
  <c r="AR1376" i="1" s="1"/>
  <c r="AM1370" i="1"/>
  <c r="AO1370" i="1" s="1"/>
  <c r="AQ1370" i="1" s="1"/>
  <c r="AR1370" i="1" s="1"/>
  <c r="AM1365" i="1"/>
  <c r="AO1365" i="1" s="1"/>
  <c r="AQ1365" i="1" s="1"/>
  <c r="AR1365" i="1" s="1"/>
  <c r="AM1364" i="1"/>
  <c r="AO1364" i="1" s="1"/>
  <c r="AQ1364" i="1" s="1"/>
  <c r="AR1364" i="1" s="1"/>
  <c r="AM1360" i="1"/>
  <c r="AO1360" i="1" s="1"/>
  <c r="AQ1360" i="1" s="1"/>
  <c r="AR1360" i="1" s="1"/>
  <c r="AM1351" i="1"/>
  <c r="AO1351" i="1" s="1"/>
  <c r="AQ1351" i="1" s="1"/>
  <c r="AR1351" i="1" s="1"/>
  <c r="AM1312" i="1"/>
  <c r="AO1312" i="1" s="1"/>
  <c r="AQ1312" i="1" s="1"/>
  <c r="AR1312" i="1" s="1"/>
  <c r="AM1310" i="1"/>
  <c r="AO1310" i="1" s="1"/>
  <c r="AQ1310" i="1" s="1"/>
  <c r="AR1310" i="1" s="1"/>
  <c r="AM1307" i="1"/>
  <c r="AO1307" i="1" s="1"/>
  <c r="AQ1307" i="1" s="1"/>
  <c r="AR1307" i="1" s="1"/>
  <c r="AM1297" i="1"/>
  <c r="AO1297" i="1" s="1"/>
  <c r="AQ1297" i="1" s="1"/>
  <c r="AR1297" i="1" s="1"/>
  <c r="AM1296" i="1"/>
  <c r="AO1296" i="1" s="1"/>
  <c r="AQ1296" i="1" s="1"/>
  <c r="AR1296" i="1" s="1"/>
  <c r="AM1295" i="1"/>
  <c r="AO1295" i="1" s="1"/>
  <c r="AQ1295" i="1" s="1"/>
  <c r="AR1295" i="1" s="1"/>
  <c r="AM1294" i="1"/>
  <c r="AO1294" i="1" s="1"/>
  <c r="AQ1294" i="1" s="1"/>
  <c r="AR1294" i="1" s="1"/>
  <c r="AM1293" i="1"/>
  <c r="AO1293" i="1" s="1"/>
  <c r="AQ1293" i="1" s="1"/>
  <c r="AR1293" i="1" s="1"/>
  <c r="AM1288" i="1"/>
  <c r="AO1288" i="1" s="1"/>
  <c r="AQ1288" i="1" s="1"/>
  <c r="AR1288" i="1" s="1"/>
  <c r="AM1287" i="1"/>
  <c r="AO1287" i="1" s="1"/>
  <c r="AQ1287" i="1" s="1"/>
  <c r="AR1287" i="1" s="1"/>
  <c r="AM1284" i="1"/>
  <c r="AO1284" i="1" s="1"/>
  <c r="AQ1284" i="1" s="1"/>
  <c r="AR1284" i="1" s="1"/>
  <c r="AM1276" i="1"/>
  <c r="AO1276" i="1" s="1"/>
  <c r="AQ1276" i="1" s="1"/>
  <c r="AR1276" i="1" s="1"/>
  <c r="AM1272" i="1"/>
  <c r="AO1272" i="1" s="1"/>
  <c r="AQ1272" i="1" s="1"/>
  <c r="AR1272" i="1" s="1"/>
  <c r="AM1269" i="1"/>
  <c r="AO1269" i="1" s="1"/>
  <c r="AQ1269" i="1" s="1"/>
  <c r="AR1269" i="1" s="1"/>
  <c r="AM1264" i="1"/>
  <c r="AO1264" i="1" s="1"/>
  <c r="AQ1264" i="1" s="1"/>
  <c r="AR1264" i="1" s="1"/>
  <c r="AM1262" i="1"/>
  <c r="AO1262" i="1" s="1"/>
  <c r="AQ1262" i="1" s="1"/>
  <c r="AR1262" i="1" s="1"/>
  <c r="AM1261" i="1"/>
  <c r="AO1261" i="1" s="1"/>
  <c r="AQ1261" i="1" s="1"/>
  <c r="AR1261" i="1" s="1"/>
  <c r="AM1259" i="1"/>
  <c r="AO1259" i="1" s="1"/>
  <c r="AQ1259" i="1" s="1"/>
  <c r="AR1259" i="1" s="1"/>
  <c r="AM1255" i="1"/>
  <c r="AO1255" i="1" s="1"/>
  <c r="AQ1255" i="1" s="1"/>
  <c r="AR1255" i="1" s="1"/>
  <c r="AM1252" i="1"/>
  <c r="AO1252" i="1" s="1"/>
  <c r="AQ1252" i="1" s="1"/>
  <c r="AR1252" i="1" s="1"/>
  <c r="AM1249" i="1"/>
  <c r="AO1249" i="1" s="1"/>
  <c r="AQ1249" i="1" s="1"/>
  <c r="AR1249" i="1" s="1"/>
  <c r="AM1248" i="1"/>
  <c r="AO1248" i="1" s="1"/>
  <c r="AQ1248" i="1" s="1"/>
  <c r="AR1248" i="1" s="1"/>
  <c r="AM1244" i="1"/>
  <c r="AO1244" i="1" s="1"/>
  <c r="AQ1244" i="1" s="1"/>
  <c r="AR1244" i="1" s="1"/>
  <c r="AM1241" i="1"/>
  <c r="AO1241" i="1" s="1"/>
  <c r="AQ1241" i="1" s="1"/>
  <c r="AR1241" i="1" s="1"/>
  <c r="AM1240" i="1"/>
  <c r="AO1240" i="1" s="1"/>
  <c r="AQ1240" i="1" s="1"/>
  <c r="AR1240" i="1" s="1"/>
  <c r="AM1231" i="1"/>
  <c r="AO1231" i="1" s="1"/>
  <c r="AQ1231" i="1" s="1"/>
  <c r="AR1231" i="1" s="1"/>
  <c r="AM1228" i="1"/>
  <c r="AO1228" i="1" s="1"/>
  <c r="AQ1228" i="1" s="1"/>
  <c r="AR1228" i="1" s="1"/>
  <c r="AM1223" i="1"/>
  <c r="AO1223" i="1" s="1"/>
  <c r="AQ1223" i="1" s="1"/>
  <c r="AR1223" i="1" s="1"/>
  <c r="AM1220" i="1"/>
  <c r="AO1220" i="1" s="1"/>
  <c r="AQ1220" i="1" s="1"/>
  <c r="AR1220" i="1" s="1"/>
  <c r="AM1217" i="1"/>
  <c r="AO1217" i="1" s="1"/>
  <c r="AQ1217" i="1" s="1"/>
  <c r="AR1217" i="1" s="1"/>
  <c r="AM1215" i="1"/>
  <c r="AO1215" i="1" s="1"/>
  <c r="AQ1215" i="1" s="1"/>
  <c r="AR1215" i="1" s="1"/>
  <c r="AM1202" i="1"/>
  <c r="AO1202" i="1" s="1"/>
  <c r="AQ1202" i="1" s="1"/>
  <c r="AR1202" i="1" s="1"/>
  <c r="AM1196" i="1"/>
  <c r="AO1196" i="1" s="1"/>
  <c r="AQ1196" i="1" s="1"/>
  <c r="AR1196" i="1" s="1"/>
  <c r="AM1187" i="1"/>
  <c r="AO1187" i="1" s="1"/>
  <c r="AQ1187" i="1" s="1"/>
  <c r="AR1187" i="1" s="1"/>
  <c r="AM1184" i="1"/>
  <c r="AO1184" i="1" s="1"/>
  <c r="AQ1184" i="1" s="1"/>
  <c r="AR1184" i="1" s="1"/>
  <c r="AM1180" i="1"/>
  <c r="AO1180" i="1" s="1"/>
  <c r="AQ1180" i="1" s="1"/>
  <c r="AR1180" i="1" s="1"/>
  <c r="AM1164" i="1"/>
  <c r="AO1164" i="1" s="1"/>
  <c r="AQ1164" i="1" s="1"/>
  <c r="AR1164" i="1" s="1"/>
  <c r="AM1159" i="1"/>
  <c r="AO1159" i="1" s="1"/>
  <c r="AQ1159" i="1" s="1"/>
  <c r="AR1159" i="1" s="1"/>
  <c r="AM1158" i="1"/>
  <c r="AO1158" i="1" s="1"/>
  <c r="AQ1158" i="1" s="1"/>
  <c r="AR1158" i="1" s="1"/>
  <c r="AM1155" i="1"/>
  <c r="AO1155" i="1" s="1"/>
  <c r="AQ1155" i="1" s="1"/>
  <c r="AR1155" i="1" s="1"/>
  <c r="AM1153" i="1"/>
  <c r="AO1153" i="1" s="1"/>
  <c r="AQ1153" i="1" s="1"/>
  <c r="AR1153" i="1" s="1"/>
  <c r="AM1143" i="1"/>
  <c r="AO1143" i="1" s="1"/>
  <c r="AQ1143" i="1" s="1"/>
  <c r="AR1143" i="1" s="1"/>
  <c r="AM1142" i="1"/>
  <c r="AO1142" i="1" s="1"/>
  <c r="AQ1142" i="1" s="1"/>
  <c r="AR1142" i="1" s="1"/>
  <c r="AM1135" i="1"/>
  <c r="AO1135" i="1" s="1"/>
  <c r="AQ1135" i="1" s="1"/>
  <c r="AR1135" i="1" s="1"/>
  <c r="AM1134" i="1"/>
  <c r="AO1134" i="1" s="1"/>
  <c r="AQ1134" i="1" s="1"/>
  <c r="AR1134" i="1" s="1"/>
  <c r="AM1125" i="1"/>
  <c r="AO1125" i="1" s="1"/>
  <c r="AQ1125" i="1" s="1"/>
  <c r="AR1125" i="1" s="1"/>
  <c r="AM1123" i="1"/>
  <c r="AO1123" i="1" s="1"/>
  <c r="AQ1123" i="1" s="1"/>
  <c r="AR1123" i="1" s="1"/>
  <c r="AM1120" i="1"/>
  <c r="AO1120" i="1" s="1"/>
  <c r="AQ1120" i="1" s="1"/>
  <c r="AR1120" i="1" s="1"/>
  <c r="AM1115" i="1"/>
  <c r="AO1115" i="1" s="1"/>
  <c r="AQ1115" i="1" s="1"/>
  <c r="AR1115" i="1" s="1"/>
  <c r="AM1114" i="1"/>
  <c r="AO1114" i="1" s="1"/>
  <c r="AQ1114" i="1" s="1"/>
  <c r="AR1114" i="1" s="1"/>
  <c r="AM1104" i="1"/>
  <c r="AO1104" i="1" s="1"/>
  <c r="AQ1104" i="1" s="1"/>
  <c r="AR1104" i="1" s="1"/>
  <c r="AM1103" i="1"/>
  <c r="AO1103" i="1" s="1"/>
  <c r="AQ1103" i="1" s="1"/>
  <c r="AR1103" i="1" s="1"/>
  <c r="AM1101" i="1"/>
  <c r="AO1101" i="1" s="1"/>
  <c r="AQ1101" i="1" s="1"/>
  <c r="AR1101" i="1" s="1"/>
  <c r="AM1091" i="1"/>
  <c r="AO1091" i="1" s="1"/>
  <c r="AQ1091" i="1" s="1"/>
  <c r="AR1091" i="1" s="1"/>
  <c r="AM1083" i="1"/>
  <c r="AO1083" i="1" s="1"/>
  <c r="AQ1083" i="1" s="1"/>
  <c r="AR1083" i="1" s="1"/>
  <c r="AM1080" i="1"/>
  <c r="AO1080" i="1" s="1"/>
  <c r="AQ1080" i="1" s="1"/>
  <c r="AR1080" i="1" s="1"/>
  <c r="AM1079" i="1"/>
  <c r="AO1079" i="1" s="1"/>
  <c r="AQ1079" i="1" s="1"/>
  <c r="AR1079" i="1" s="1"/>
  <c r="AM1078" i="1"/>
  <c r="AO1078" i="1" s="1"/>
  <c r="AQ1078" i="1" s="1"/>
  <c r="AR1078" i="1" s="1"/>
  <c r="AM1075" i="1"/>
  <c r="AO1075" i="1" s="1"/>
  <c r="AQ1075" i="1" s="1"/>
  <c r="AR1075" i="1" s="1"/>
  <c r="AM1074" i="1"/>
  <c r="AO1074" i="1" s="1"/>
  <c r="AQ1074" i="1" s="1"/>
  <c r="AR1074" i="1" s="1"/>
  <c r="AM1068" i="1"/>
  <c r="AO1068" i="1" s="1"/>
  <c r="AQ1068" i="1" s="1"/>
  <c r="AR1068" i="1" s="1"/>
  <c r="AM1065" i="1"/>
  <c r="AO1065" i="1" s="1"/>
  <c r="AQ1065" i="1" s="1"/>
  <c r="AR1065" i="1" s="1"/>
  <c r="AM1062" i="1"/>
  <c r="AO1062" i="1" s="1"/>
  <c r="AQ1062" i="1" s="1"/>
  <c r="AR1062" i="1" s="1"/>
  <c r="AM1057" i="1"/>
  <c r="AO1057" i="1" s="1"/>
  <c r="AQ1057" i="1" s="1"/>
  <c r="AR1057" i="1" s="1"/>
  <c r="AM1053" i="1"/>
  <c r="AO1053" i="1" s="1"/>
  <c r="AQ1053" i="1" s="1"/>
  <c r="AR1053" i="1" s="1"/>
  <c r="AM1049" i="1"/>
  <c r="AO1049" i="1" s="1"/>
  <c r="AQ1049" i="1" s="1"/>
  <c r="AR1049" i="1" s="1"/>
  <c r="AM1046" i="1"/>
  <c r="AO1046" i="1" s="1"/>
  <c r="AQ1046" i="1" s="1"/>
  <c r="AR1046" i="1" s="1"/>
  <c r="AM1044" i="1"/>
  <c r="AO1044" i="1" s="1"/>
  <c r="AQ1044" i="1" s="1"/>
  <c r="AR1044" i="1" s="1"/>
  <c r="AM1041" i="1"/>
  <c r="AO1041" i="1" s="1"/>
  <c r="AQ1041" i="1" s="1"/>
  <c r="AR1041" i="1" s="1"/>
  <c r="AM1037" i="1"/>
  <c r="AO1037" i="1" s="1"/>
  <c r="AQ1037" i="1" s="1"/>
  <c r="AR1037" i="1" s="1"/>
  <c r="AM1034" i="1"/>
  <c r="AO1034" i="1" s="1"/>
  <c r="AQ1034" i="1" s="1"/>
  <c r="AR1034" i="1" s="1"/>
  <c r="AM1032" i="1"/>
  <c r="AO1032" i="1" s="1"/>
  <c r="AQ1032" i="1" s="1"/>
  <c r="AR1032" i="1" s="1"/>
  <c r="AM1029" i="1"/>
  <c r="AO1029" i="1" s="1"/>
  <c r="AQ1029" i="1" s="1"/>
  <c r="AR1029" i="1" s="1"/>
  <c r="AM1026" i="1"/>
  <c r="AO1026" i="1" s="1"/>
  <c r="AQ1026" i="1" s="1"/>
  <c r="AR1026" i="1" s="1"/>
  <c r="AM1017" i="1"/>
  <c r="AO1017" i="1" s="1"/>
  <c r="AQ1017" i="1" s="1"/>
  <c r="AR1017" i="1" s="1"/>
  <c r="AM1016" i="1"/>
  <c r="AO1016" i="1" s="1"/>
  <c r="AQ1016" i="1" s="1"/>
  <c r="AR1016" i="1" s="1"/>
  <c r="AM1013" i="1"/>
  <c r="AO1013" i="1" s="1"/>
  <c r="AQ1013" i="1" s="1"/>
  <c r="AR1013" i="1" s="1"/>
  <c r="AM1011" i="1"/>
  <c r="AO1011" i="1" s="1"/>
  <c r="AQ1011" i="1" s="1"/>
  <c r="AR1011" i="1" s="1"/>
  <c r="AM1005" i="1"/>
  <c r="AO1005" i="1" s="1"/>
  <c r="AQ1005" i="1" s="1"/>
  <c r="AR1005" i="1" s="1"/>
  <c r="AM1002" i="1"/>
  <c r="AO1002" i="1" s="1"/>
  <c r="AQ1002" i="1" s="1"/>
  <c r="AR1002" i="1" s="1"/>
  <c r="AM994" i="1"/>
  <c r="AO994" i="1" s="1"/>
  <c r="AQ994" i="1" s="1"/>
  <c r="AR994" i="1" s="1"/>
  <c r="AM990" i="1"/>
  <c r="AO990" i="1" s="1"/>
  <c r="AQ990" i="1" s="1"/>
  <c r="AR990" i="1" s="1"/>
  <c r="AM989" i="1"/>
  <c r="AO989" i="1" s="1"/>
  <c r="AQ989" i="1" s="1"/>
  <c r="AR989" i="1" s="1"/>
  <c r="AM984" i="1"/>
  <c r="AO984" i="1" s="1"/>
  <c r="AQ984" i="1" s="1"/>
  <c r="AR984" i="1" s="1"/>
  <c r="AM981" i="1"/>
  <c r="AO981" i="1" s="1"/>
  <c r="AQ981" i="1" s="1"/>
  <c r="AR981" i="1" s="1"/>
  <c r="AM980" i="1"/>
  <c r="AO980" i="1" s="1"/>
  <c r="AQ980" i="1" s="1"/>
  <c r="AR980" i="1" s="1"/>
  <c r="AM977" i="1"/>
  <c r="AO977" i="1" s="1"/>
  <c r="AQ977" i="1" s="1"/>
  <c r="AR977" i="1" s="1"/>
  <c r="AM976" i="1"/>
  <c r="AO976" i="1" s="1"/>
  <c r="AQ976" i="1" s="1"/>
  <c r="AR976" i="1" s="1"/>
  <c r="AM967" i="1"/>
  <c r="AO967" i="1" s="1"/>
  <c r="AQ967" i="1" s="1"/>
  <c r="AR967" i="1" s="1"/>
  <c r="AM962" i="1"/>
  <c r="AO962" i="1" s="1"/>
  <c r="AQ962" i="1" s="1"/>
  <c r="AR962" i="1" s="1"/>
  <c r="AM951" i="1"/>
  <c r="AO951" i="1" s="1"/>
  <c r="AQ951" i="1" s="1"/>
  <c r="AR951" i="1" s="1"/>
  <c r="AM950" i="1"/>
  <c r="AO950" i="1" s="1"/>
  <c r="AQ950" i="1" s="1"/>
  <c r="AR950" i="1" s="1"/>
  <c r="AM949" i="1"/>
  <c r="AO949" i="1" s="1"/>
  <c r="AQ949" i="1" s="1"/>
  <c r="AR949" i="1" s="1"/>
  <c r="AM948" i="1"/>
  <c r="AO948" i="1" s="1"/>
  <c r="AQ948" i="1" s="1"/>
  <c r="AR948" i="1" s="1"/>
  <c r="AM945" i="1"/>
  <c r="AO945" i="1" s="1"/>
  <c r="AQ945" i="1" s="1"/>
  <c r="AR945" i="1" s="1"/>
  <c r="AM942" i="1"/>
  <c r="AO942" i="1" s="1"/>
  <c r="AQ942" i="1" s="1"/>
  <c r="AR942" i="1" s="1"/>
  <c r="AM933" i="1"/>
  <c r="AO933" i="1" s="1"/>
  <c r="AQ933" i="1" s="1"/>
  <c r="AR933" i="1" s="1"/>
  <c r="AM930" i="1"/>
  <c r="AO930" i="1" s="1"/>
  <c r="AQ930" i="1" s="1"/>
  <c r="AM929" i="1"/>
  <c r="AO929" i="1" s="1"/>
  <c r="AQ929" i="1" s="1"/>
  <c r="AR929" i="1" s="1"/>
  <c r="AM928" i="1"/>
  <c r="AO928" i="1" s="1"/>
  <c r="AQ928" i="1" s="1"/>
  <c r="AR928" i="1" s="1"/>
  <c r="AM918" i="1"/>
  <c r="AO918" i="1" s="1"/>
  <c r="AQ918" i="1" s="1"/>
  <c r="AR918" i="1" s="1"/>
  <c r="AM911" i="1"/>
  <c r="AO911" i="1" s="1"/>
  <c r="AQ911" i="1" s="1"/>
  <c r="AR911" i="1" s="1"/>
  <c r="AM910" i="1"/>
  <c r="AO910" i="1" s="1"/>
  <c r="AQ910" i="1" s="1"/>
  <c r="AR910" i="1" s="1"/>
  <c r="AM908" i="1"/>
  <c r="AO908" i="1" s="1"/>
  <c r="AQ908" i="1" s="1"/>
  <c r="AR908" i="1" s="1"/>
  <c r="AM901" i="1"/>
  <c r="AO901" i="1" s="1"/>
  <c r="AQ901" i="1" s="1"/>
  <c r="AR901" i="1" s="1"/>
  <c r="AM898" i="1"/>
  <c r="AO898" i="1" s="1"/>
  <c r="AQ898" i="1" s="1"/>
  <c r="AR898" i="1" s="1"/>
  <c r="AM897" i="1"/>
  <c r="AO897" i="1" s="1"/>
  <c r="AQ897" i="1" s="1"/>
  <c r="AR897" i="1" s="1"/>
  <c r="AM892" i="1"/>
  <c r="AO892" i="1" s="1"/>
  <c r="AQ892" i="1" s="1"/>
  <c r="AR892" i="1" s="1"/>
  <c r="AM891" i="1"/>
  <c r="AO891" i="1" s="1"/>
  <c r="AQ891" i="1" s="1"/>
  <c r="AR891" i="1" s="1"/>
  <c r="AM890" i="1"/>
  <c r="AO890" i="1" s="1"/>
  <c r="AQ890" i="1" s="1"/>
  <c r="AR890" i="1" s="1"/>
  <c r="AM887" i="1"/>
  <c r="AO887" i="1" s="1"/>
  <c r="AQ887" i="1" s="1"/>
  <c r="AR887" i="1" s="1"/>
  <c r="AM886" i="1"/>
  <c r="AO886" i="1" s="1"/>
  <c r="AQ886" i="1" s="1"/>
  <c r="AR886" i="1" s="1"/>
  <c r="AM878" i="1"/>
  <c r="AO878" i="1" s="1"/>
  <c r="AQ878" i="1" s="1"/>
  <c r="AR878" i="1" s="1"/>
  <c r="AM875" i="1"/>
  <c r="AO875" i="1" s="1"/>
  <c r="AQ875" i="1" s="1"/>
  <c r="AR875" i="1" s="1"/>
  <c r="AM870" i="1"/>
  <c r="AO870" i="1" s="1"/>
  <c r="AQ870" i="1" s="1"/>
  <c r="AR870" i="1" s="1"/>
  <c r="AM866" i="1"/>
  <c r="AO866" i="1" s="1"/>
  <c r="AQ866" i="1" s="1"/>
  <c r="AR866" i="1" s="1"/>
  <c r="AM865" i="1"/>
  <c r="AO865" i="1" s="1"/>
  <c r="AQ865" i="1" s="1"/>
  <c r="AR865" i="1" s="1"/>
  <c r="AM862" i="1"/>
  <c r="AO862" i="1" s="1"/>
  <c r="AQ862" i="1" s="1"/>
  <c r="AR862" i="1" s="1"/>
  <c r="AM858" i="1"/>
  <c r="AO858" i="1" s="1"/>
  <c r="AQ858" i="1" s="1"/>
  <c r="AR858" i="1" s="1"/>
  <c r="AM851" i="1"/>
  <c r="AO851" i="1" s="1"/>
  <c r="AQ851" i="1" s="1"/>
  <c r="AR851" i="1" s="1"/>
  <c r="AM842" i="1"/>
  <c r="AO842" i="1" s="1"/>
  <c r="AQ842" i="1" s="1"/>
  <c r="AR842" i="1" s="1"/>
  <c r="AM834" i="1"/>
  <c r="AO834" i="1" s="1"/>
  <c r="AQ834" i="1" s="1"/>
  <c r="AR834" i="1" s="1"/>
  <c r="AM833" i="1"/>
  <c r="AO833" i="1" s="1"/>
  <c r="AQ833" i="1" s="1"/>
  <c r="AR833" i="1" s="1"/>
  <c r="AM827" i="1"/>
  <c r="AO827" i="1" s="1"/>
  <c r="AQ827" i="1" s="1"/>
  <c r="AR827" i="1" s="1"/>
  <c r="AM824" i="1"/>
  <c r="AO824" i="1" s="1"/>
  <c r="AQ824" i="1" s="1"/>
  <c r="AM823" i="1"/>
  <c r="AO823" i="1" s="1"/>
  <c r="AQ823" i="1" s="1"/>
  <c r="AR823" i="1" s="1"/>
  <c r="AM820" i="1"/>
  <c r="AO820" i="1" s="1"/>
  <c r="AQ820" i="1" s="1"/>
  <c r="AR820" i="1" s="1"/>
  <c r="AM819" i="1"/>
  <c r="AO819" i="1" s="1"/>
  <c r="AQ819" i="1" s="1"/>
  <c r="AR819" i="1" s="1"/>
  <c r="AM817" i="1"/>
  <c r="AO817" i="1" s="1"/>
  <c r="AQ817" i="1" s="1"/>
  <c r="AR817" i="1" s="1"/>
  <c r="AM816" i="1"/>
  <c r="AO816" i="1" s="1"/>
  <c r="AQ816" i="1" s="1"/>
  <c r="AR816" i="1" s="1"/>
  <c r="AM812" i="1"/>
  <c r="AO812" i="1" s="1"/>
  <c r="AQ812" i="1" s="1"/>
  <c r="AR812" i="1" s="1"/>
  <c r="AM2027" i="1"/>
  <c r="AO2027" i="1" s="1"/>
  <c r="AQ2027" i="1" s="1"/>
  <c r="AR2027" i="1" s="1"/>
  <c r="AM1950" i="1"/>
  <c r="AO1950" i="1" s="1"/>
  <c r="AQ1950" i="1" s="1"/>
  <c r="AR1950" i="1" s="1"/>
  <c r="AM1900" i="1"/>
  <c r="AO1900" i="1" s="1"/>
  <c r="AQ1900" i="1" s="1"/>
  <c r="AR1900" i="1" s="1"/>
  <c r="AM1872" i="1"/>
  <c r="AO1872" i="1" s="1"/>
  <c r="AQ1872" i="1" s="1"/>
  <c r="AR1872" i="1" s="1"/>
  <c r="AM1859" i="1"/>
  <c r="AO1859" i="1" s="1"/>
  <c r="AQ1859" i="1" s="1"/>
  <c r="AR1859" i="1" s="1"/>
  <c r="AM1849" i="1"/>
  <c r="AO1849" i="1" s="1"/>
  <c r="AQ1849" i="1" s="1"/>
  <c r="AR1849" i="1" s="1"/>
  <c r="AM1833" i="1"/>
  <c r="AO1833" i="1" s="1"/>
  <c r="AQ1833" i="1" s="1"/>
  <c r="AR1833" i="1" s="1"/>
  <c r="AM1811" i="1"/>
  <c r="AO1811" i="1" s="1"/>
  <c r="AQ1811" i="1" s="1"/>
  <c r="AR1811" i="1" s="1"/>
  <c r="AM1800" i="1"/>
  <c r="AO1800" i="1" s="1"/>
  <c r="AQ1800" i="1" s="1"/>
  <c r="AR1800" i="1" s="1"/>
  <c r="AM1795" i="1"/>
  <c r="AO1795" i="1" s="1"/>
  <c r="AQ1795" i="1" s="1"/>
  <c r="AR1795" i="1" s="1"/>
  <c r="AM1789" i="1"/>
  <c r="AO1789" i="1" s="1"/>
  <c r="AQ1789" i="1" s="1"/>
  <c r="AR1789" i="1" s="1"/>
  <c r="AM1787" i="1"/>
  <c r="AO1787" i="1" s="1"/>
  <c r="AQ1787" i="1" s="1"/>
  <c r="AR1787" i="1" s="1"/>
  <c r="AM1717" i="1"/>
  <c r="AO1717" i="1" s="1"/>
  <c r="AQ1717" i="1" s="1"/>
  <c r="AR1717" i="1" s="1"/>
  <c r="AM1707" i="1"/>
  <c r="AO1707" i="1" s="1"/>
  <c r="AQ1707" i="1" s="1"/>
  <c r="AR1707" i="1" s="1"/>
  <c r="AM1668" i="1"/>
  <c r="AO1668" i="1" s="1"/>
  <c r="AQ1668" i="1" s="1"/>
  <c r="AR1668" i="1" s="1"/>
  <c r="AM1618" i="1"/>
  <c r="AO1618" i="1" s="1"/>
  <c r="AQ1618" i="1" s="1"/>
  <c r="AR1618" i="1" s="1"/>
  <c r="AM1613" i="1"/>
  <c r="AO1613" i="1" s="1"/>
  <c r="AQ1613" i="1" s="1"/>
  <c r="AR1613" i="1" s="1"/>
  <c r="AM1600" i="1"/>
  <c r="AO1600" i="1" s="1"/>
  <c r="AQ1600" i="1" s="1"/>
  <c r="AR1600" i="1" s="1"/>
  <c r="AM1565" i="1"/>
  <c r="AO1565" i="1" s="1"/>
  <c r="AQ1565" i="1" s="1"/>
  <c r="AR1565" i="1" s="1"/>
  <c r="AM1533" i="1"/>
  <c r="AO1533" i="1" s="1"/>
  <c r="AQ1533" i="1" s="1"/>
  <c r="AR1533" i="1" s="1"/>
  <c r="AM1493" i="1"/>
  <c r="AO1493" i="1" s="1"/>
  <c r="AQ1493" i="1" s="1"/>
  <c r="AR1493" i="1" s="1"/>
  <c r="AM1468" i="1"/>
  <c r="AO1468" i="1" s="1"/>
  <c r="AQ1468" i="1" s="1"/>
  <c r="AR1468" i="1" s="1"/>
  <c r="AM1435" i="1"/>
  <c r="AO1435" i="1" s="1"/>
  <c r="AQ1435" i="1" s="1"/>
  <c r="AR1435" i="1" s="1"/>
  <c r="AM1433" i="1"/>
  <c r="AO1433" i="1" s="1"/>
  <c r="AQ1433" i="1" s="1"/>
  <c r="AR1433" i="1" s="1"/>
  <c r="AM1420" i="1"/>
  <c r="AO1420" i="1" s="1"/>
  <c r="AQ1420" i="1" s="1"/>
  <c r="AR1420" i="1" s="1"/>
  <c r="AM1416" i="1"/>
  <c r="AO1416" i="1" s="1"/>
  <c r="AQ1416" i="1" s="1"/>
  <c r="AR1416" i="1" s="1"/>
  <c r="AM1413" i="1"/>
  <c r="AO1413" i="1" s="1"/>
  <c r="AQ1413" i="1" s="1"/>
  <c r="AR1413" i="1" s="1"/>
  <c r="AM1408" i="1"/>
  <c r="AO1408" i="1" s="1"/>
  <c r="AQ1408" i="1" s="1"/>
  <c r="AR1408" i="1" s="1"/>
  <c r="AM1406" i="1"/>
  <c r="AO1406" i="1" s="1"/>
  <c r="AQ1406" i="1" s="1"/>
  <c r="AR1406" i="1" s="1"/>
  <c r="AM1401" i="1"/>
  <c r="AO1401" i="1" s="1"/>
  <c r="AQ1401" i="1" s="1"/>
  <c r="AR1401" i="1" s="1"/>
  <c r="AM1400" i="1"/>
  <c r="AO1400" i="1" s="1"/>
  <c r="AQ1400" i="1" s="1"/>
  <c r="AR1400" i="1" s="1"/>
  <c r="AM1399" i="1"/>
  <c r="AO1399" i="1" s="1"/>
  <c r="AQ1399" i="1" s="1"/>
  <c r="AR1399" i="1" s="1"/>
  <c r="AM1398" i="1"/>
  <c r="AO1398" i="1" s="1"/>
  <c r="AQ1398" i="1" s="1"/>
  <c r="AR1398" i="1" s="1"/>
  <c r="AM1396" i="1"/>
  <c r="AO1396" i="1" s="1"/>
  <c r="AQ1396" i="1" s="1"/>
  <c r="AR1396" i="1" s="1"/>
  <c r="AM1387" i="1"/>
  <c r="AO1387" i="1" s="1"/>
  <c r="AQ1387" i="1" s="1"/>
  <c r="AR1387" i="1" s="1"/>
  <c r="AM1385" i="1"/>
  <c r="AO1385" i="1" s="1"/>
  <c r="AQ1385" i="1" s="1"/>
  <c r="AR1385" i="1" s="1"/>
  <c r="AM1377" i="1"/>
  <c r="AO1377" i="1" s="1"/>
  <c r="AQ1377" i="1" s="1"/>
  <c r="AR1377" i="1" s="1"/>
  <c r="AM1375" i="1"/>
  <c r="AO1375" i="1" s="1"/>
  <c r="AQ1375" i="1" s="1"/>
  <c r="AR1375" i="1" s="1"/>
  <c r="AM1357" i="1"/>
  <c r="AO1357" i="1" s="1"/>
  <c r="AQ1357" i="1" s="1"/>
  <c r="AR1357" i="1" s="1"/>
  <c r="AM1344" i="1"/>
  <c r="AO1344" i="1" s="1"/>
  <c r="AQ1344" i="1" s="1"/>
  <c r="AR1344" i="1" s="1"/>
  <c r="AM1342" i="1"/>
  <c r="AO1342" i="1" s="1"/>
  <c r="AQ1342" i="1" s="1"/>
  <c r="AR1342" i="1" s="1"/>
  <c r="AM1341" i="1"/>
  <c r="AO1341" i="1" s="1"/>
  <c r="AQ1341" i="1" s="1"/>
  <c r="AR1341" i="1" s="1"/>
  <c r="AM1337" i="1"/>
  <c r="AO1337" i="1" s="1"/>
  <c r="AQ1337" i="1" s="1"/>
  <c r="AR1337" i="1" s="1"/>
  <c r="AM1336" i="1"/>
  <c r="AO1336" i="1" s="1"/>
  <c r="AQ1336" i="1" s="1"/>
  <c r="AR1336" i="1" s="1"/>
  <c r="AM1335" i="1"/>
  <c r="AO1335" i="1" s="1"/>
  <c r="AQ1335" i="1" s="1"/>
  <c r="AR1335" i="1" s="1"/>
  <c r="AM1334" i="1"/>
  <c r="AO1334" i="1" s="1"/>
  <c r="AQ1334" i="1" s="1"/>
  <c r="AR1334" i="1" s="1"/>
  <c r="AM1325" i="1"/>
  <c r="AO1325" i="1" s="1"/>
  <c r="AQ1325" i="1" s="1"/>
  <c r="AR1325" i="1" s="1"/>
  <c r="AM1320" i="1"/>
  <c r="AO1320" i="1" s="1"/>
  <c r="AQ1320" i="1" s="1"/>
  <c r="AR1320" i="1" s="1"/>
  <c r="AM1314" i="1"/>
  <c r="AO1314" i="1" s="1"/>
  <c r="AQ1314" i="1" s="1"/>
  <c r="AR1314" i="1" s="1"/>
  <c r="AM1311" i="1"/>
  <c r="AO1311" i="1" s="1"/>
  <c r="AQ1311" i="1" s="1"/>
  <c r="AR1311" i="1" s="1"/>
  <c r="AM1281" i="1"/>
  <c r="AO1281" i="1" s="1"/>
  <c r="AQ1281" i="1" s="1"/>
  <c r="AR1281" i="1" s="1"/>
  <c r="AM1278" i="1"/>
  <c r="AO1278" i="1" s="1"/>
  <c r="AQ1278" i="1" s="1"/>
  <c r="AR1278" i="1" s="1"/>
  <c r="AM1277" i="1"/>
  <c r="AO1277" i="1" s="1"/>
  <c r="AQ1277" i="1" s="1"/>
  <c r="AR1277" i="1" s="1"/>
  <c r="AM1273" i="1"/>
  <c r="AO1273" i="1" s="1"/>
  <c r="AQ1273" i="1" s="1"/>
  <c r="AR1273" i="1" s="1"/>
  <c r="AM1270" i="1"/>
  <c r="AO1270" i="1" s="1"/>
  <c r="AQ1270" i="1" s="1"/>
  <c r="AR1270" i="1" s="1"/>
  <c r="AM1267" i="1"/>
  <c r="AO1267" i="1" s="1"/>
  <c r="AQ1267" i="1" s="1"/>
  <c r="AR1267" i="1" s="1"/>
  <c r="AM1265" i="1"/>
  <c r="AO1265" i="1" s="1"/>
  <c r="AQ1265" i="1" s="1"/>
  <c r="AR1265" i="1" s="1"/>
  <c r="AM1250" i="1"/>
  <c r="AO1250" i="1" s="1"/>
  <c r="AQ1250" i="1" s="1"/>
  <c r="AR1250" i="1" s="1"/>
  <c r="AM1247" i="1"/>
  <c r="AO1247" i="1" s="1"/>
  <c r="AQ1247" i="1" s="1"/>
  <c r="AR1247" i="1" s="1"/>
  <c r="AM1242" i="1"/>
  <c r="AO1242" i="1" s="1"/>
  <c r="AQ1242" i="1" s="1"/>
  <c r="AR1242" i="1" s="1"/>
  <c r="AM1239" i="1"/>
  <c r="AO1239" i="1" s="1"/>
  <c r="AQ1239" i="1" s="1"/>
  <c r="AR1239" i="1" s="1"/>
  <c r="AM1236" i="1"/>
  <c r="AO1236" i="1" s="1"/>
  <c r="AQ1236" i="1" s="1"/>
  <c r="AR1236" i="1" s="1"/>
  <c r="AM1233" i="1"/>
  <c r="AO1233" i="1" s="1"/>
  <c r="AQ1233" i="1" s="1"/>
  <c r="AR1233" i="1" s="1"/>
  <c r="AM1225" i="1"/>
  <c r="AO1225" i="1" s="1"/>
  <c r="AQ1225" i="1" s="1"/>
  <c r="AR1225" i="1" s="1"/>
  <c r="AM1224" i="1"/>
  <c r="AO1224" i="1" s="1"/>
  <c r="AQ1224" i="1" s="1"/>
  <c r="AR1224" i="1" s="1"/>
  <c r="AM1218" i="1"/>
  <c r="AO1218" i="1" s="1"/>
  <c r="AQ1218" i="1" s="1"/>
  <c r="AR1218" i="1" s="1"/>
  <c r="AM1212" i="1"/>
  <c r="AO1212" i="1" s="1"/>
  <c r="AQ1212" i="1" s="1"/>
  <c r="AR1212" i="1" s="1"/>
  <c r="AM1209" i="1"/>
  <c r="AO1209" i="1" s="1"/>
  <c r="AQ1209" i="1" s="1"/>
  <c r="AR1209" i="1" s="1"/>
  <c r="AM1208" i="1"/>
  <c r="AO1208" i="1" s="1"/>
  <c r="AQ1208" i="1" s="1"/>
  <c r="AM1206" i="1"/>
  <c r="AO1206" i="1" s="1"/>
  <c r="AQ1206" i="1" s="1"/>
  <c r="AR1206" i="1" s="1"/>
  <c r="AM1205" i="1"/>
  <c r="AO1205" i="1" s="1"/>
  <c r="AQ1205" i="1" s="1"/>
  <c r="AR1205" i="1" s="1"/>
  <c r="AM1203" i="1"/>
  <c r="AO1203" i="1" s="1"/>
  <c r="AQ1203" i="1" s="1"/>
  <c r="AR1203" i="1" s="1"/>
  <c r="AM1199" i="1"/>
  <c r="AO1199" i="1" s="1"/>
  <c r="AQ1199" i="1" s="1"/>
  <c r="AR1199" i="1" s="1"/>
  <c r="AM1191" i="1"/>
  <c r="AO1191" i="1" s="1"/>
  <c r="AQ1191" i="1" s="1"/>
  <c r="AR1191" i="1" s="1"/>
  <c r="AM1190" i="1"/>
  <c r="AO1190" i="1" s="1"/>
  <c r="AQ1190" i="1" s="1"/>
  <c r="AR1190" i="1" s="1"/>
  <c r="AM1188" i="1"/>
  <c r="AO1188" i="1" s="1"/>
  <c r="AQ1188" i="1" s="1"/>
  <c r="AR1188" i="1" s="1"/>
  <c r="AM1175" i="1"/>
  <c r="AO1175" i="1" s="1"/>
  <c r="AQ1175" i="1" s="1"/>
  <c r="AR1175" i="1" s="1"/>
  <c r="AM1174" i="1"/>
  <c r="AO1174" i="1" s="1"/>
  <c r="AQ1174" i="1" s="1"/>
  <c r="AR1174" i="1" s="1"/>
  <c r="AM1171" i="1"/>
  <c r="AO1171" i="1" s="1"/>
  <c r="AQ1171" i="1" s="1"/>
  <c r="AR1171" i="1" s="1"/>
  <c r="AM1170" i="1"/>
  <c r="AO1170" i="1" s="1"/>
  <c r="AQ1170" i="1" s="1"/>
  <c r="AR1170" i="1" s="1"/>
  <c r="AM1169" i="1"/>
  <c r="AO1169" i="1" s="1"/>
  <c r="AQ1169" i="1" s="1"/>
  <c r="AR1169" i="1" s="1"/>
  <c r="AM1161" i="1"/>
  <c r="AO1161" i="1" s="1"/>
  <c r="AQ1161" i="1" s="1"/>
  <c r="AR1161" i="1" s="1"/>
  <c r="AM1156" i="1"/>
  <c r="AO1156" i="1" s="1"/>
  <c r="AQ1156" i="1" s="1"/>
  <c r="AR1156" i="1" s="1"/>
  <c r="AM1149" i="1"/>
  <c r="AO1149" i="1" s="1"/>
  <c r="AQ1149" i="1" s="1"/>
  <c r="AR1149" i="1" s="1"/>
  <c r="AM1146" i="1"/>
  <c r="AO1146" i="1" s="1"/>
  <c r="AQ1146" i="1" s="1"/>
  <c r="AR1146" i="1" s="1"/>
  <c r="AM1145" i="1"/>
  <c r="AO1145" i="1" s="1"/>
  <c r="AQ1145" i="1" s="1"/>
  <c r="AR1145" i="1" s="1"/>
  <c r="AM1140" i="1"/>
  <c r="AO1140" i="1" s="1"/>
  <c r="AQ1140" i="1" s="1"/>
  <c r="AR1140" i="1" s="1"/>
  <c r="AM1136" i="1"/>
  <c r="AO1136" i="1" s="1"/>
  <c r="AQ1136" i="1" s="1"/>
  <c r="AR1136" i="1" s="1"/>
  <c r="AM1132" i="1"/>
  <c r="AO1132" i="1" s="1"/>
  <c r="AQ1132" i="1" s="1"/>
  <c r="AR1132" i="1" s="1"/>
  <c r="AM1129" i="1"/>
  <c r="AO1129" i="1" s="1"/>
  <c r="AQ1129" i="1" s="1"/>
  <c r="AR1129" i="1" s="1"/>
  <c r="AM1116" i="1"/>
  <c r="AO1116" i="1" s="1"/>
  <c r="AQ1116" i="1" s="1"/>
  <c r="AR1116" i="1" s="1"/>
  <c r="AM1113" i="1"/>
  <c r="AO1113" i="1" s="1"/>
  <c r="AQ1113" i="1" s="1"/>
  <c r="AR1113" i="1" s="1"/>
  <c r="AM1110" i="1"/>
  <c r="AO1110" i="1" s="1"/>
  <c r="AQ1110" i="1" s="1"/>
  <c r="AR1110" i="1" s="1"/>
  <c r="AM1107" i="1"/>
  <c r="AO1107" i="1" s="1"/>
  <c r="AQ1107" i="1" s="1"/>
  <c r="AR1107" i="1" s="1"/>
  <c r="AM1106" i="1"/>
  <c r="AO1106" i="1" s="1"/>
  <c r="AQ1106" i="1" s="1"/>
  <c r="AR1106" i="1" s="1"/>
  <c r="AM1096" i="1"/>
  <c r="AO1096" i="1" s="1"/>
  <c r="AQ1096" i="1" s="1"/>
  <c r="AR1096" i="1" s="1"/>
  <c r="AM1095" i="1"/>
  <c r="AO1095" i="1" s="1"/>
  <c r="AQ1095" i="1" s="1"/>
  <c r="AR1095" i="1" s="1"/>
  <c r="AM1092" i="1"/>
  <c r="AO1092" i="1" s="1"/>
  <c r="AQ1092" i="1" s="1"/>
  <c r="AR1092" i="1" s="1"/>
  <c r="AM1090" i="1"/>
  <c r="AO1090" i="1" s="1"/>
  <c r="AQ1090" i="1" s="1"/>
  <c r="AR1090" i="1" s="1"/>
  <c r="AM1088" i="1"/>
  <c r="AO1088" i="1" s="1"/>
  <c r="AQ1088" i="1" s="1"/>
  <c r="AR1088" i="1" s="1"/>
  <c r="AM1087" i="1"/>
  <c r="AO1087" i="1" s="1"/>
  <c r="AQ1087" i="1" s="1"/>
  <c r="AR1087" i="1" s="1"/>
  <c r="AM1084" i="1"/>
  <c r="AO1084" i="1" s="1"/>
  <c r="AQ1084" i="1" s="1"/>
  <c r="AR1084" i="1" s="1"/>
  <c r="AM1082" i="1"/>
  <c r="AO1082" i="1" s="1"/>
  <c r="AQ1082" i="1" s="1"/>
  <c r="AR1082" i="1" s="1"/>
  <c r="AM1076" i="1"/>
  <c r="AO1076" i="1" s="1"/>
  <c r="AQ1076" i="1" s="1"/>
  <c r="AR1076" i="1" s="1"/>
  <c r="AM1072" i="1"/>
  <c r="AO1072" i="1" s="1"/>
  <c r="AQ1072" i="1" s="1"/>
  <c r="AR1072" i="1" s="1"/>
  <c r="AM1071" i="1"/>
  <c r="AO1071" i="1" s="1"/>
  <c r="AQ1071" i="1" s="1"/>
  <c r="AR1071" i="1" s="1"/>
  <c r="AM1069" i="1"/>
  <c r="AO1069" i="1" s="1"/>
  <c r="AQ1069" i="1" s="1"/>
  <c r="AR1069" i="1" s="1"/>
  <c r="AM1059" i="1"/>
  <c r="AO1059" i="1" s="1"/>
  <c r="AQ1059" i="1" s="1"/>
  <c r="AR1059" i="1" s="1"/>
  <c r="AM1030" i="1"/>
  <c r="AO1030" i="1" s="1"/>
  <c r="AQ1030" i="1" s="1"/>
  <c r="AR1030" i="1" s="1"/>
  <c r="AM1020" i="1"/>
  <c r="AO1020" i="1" s="1"/>
  <c r="AQ1020" i="1" s="1"/>
  <c r="AR1020" i="1" s="1"/>
  <c r="AM1019" i="1"/>
  <c r="AO1019" i="1" s="1"/>
  <c r="AQ1019" i="1" s="1"/>
  <c r="AR1019" i="1" s="1"/>
  <c r="AM1014" i="1"/>
  <c r="AO1014" i="1" s="1"/>
  <c r="AQ1014" i="1" s="1"/>
  <c r="AR1014" i="1" s="1"/>
  <c r="AM1008" i="1"/>
  <c r="AO1008" i="1" s="1"/>
  <c r="AQ1008" i="1" s="1"/>
  <c r="AR1008" i="1" s="1"/>
  <c r="AM1007" i="1"/>
  <c r="AO1007" i="1" s="1"/>
  <c r="AQ1007" i="1" s="1"/>
  <c r="AR1007" i="1" s="1"/>
  <c r="AM1006" i="1"/>
  <c r="AO1006" i="1" s="1"/>
  <c r="AQ1006" i="1" s="1"/>
  <c r="AR1006" i="1" s="1"/>
  <c r="AM999" i="1"/>
  <c r="AO999" i="1" s="1"/>
  <c r="AQ999" i="1" s="1"/>
  <c r="AR999" i="1" s="1"/>
  <c r="AM996" i="1"/>
  <c r="AO996" i="1" s="1"/>
  <c r="AQ996" i="1" s="1"/>
  <c r="AR996" i="1" s="1"/>
  <c r="AM991" i="1"/>
  <c r="AO991" i="1" s="1"/>
  <c r="AQ991" i="1" s="1"/>
  <c r="AR991" i="1" s="1"/>
  <c r="AM986" i="1"/>
  <c r="AO986" i="1" s="1"/>
  <c r="AQ986" i="1" s="1"/>
  <c r="AR986" i="1" s="1"/>
  <c r="AM982" i="1"/>
  <c r="AO982" i="1" s="1"/>
  <c r="AQ982" i="1" s="1"/>
  <c r="AM979" i="1"/>
  <c r="AO979" i="1" s="1"/>
  <c r="AQ979" i="1" s="1"/>
  <c r="AR979" i="1" s="1"/>
  <c r="AM975" i="1"/>
  <c r="AO975" i="1" s="1"/>
  <c r="AQ975" i="1" s="1"/>
  <c r="AR975" i="1" s="1"/>
  <c r="AM972" i="1"/>
  <c r="AO972" i="1" s="1"/>
  <c r="AQ972" i="1" s="1"/>
  <c r="AR972" i="1" s="1"/>
  <c r="AM969" i="1"/>
  <c r="AO969" i="1" s="1"/>
  <c r="AQ969" i="1" s="1"/>
  <c r="AR969" i="1" s="1"/>
  <c r="AM968" i="1"/>
  <c r="AO968" i="1" s="1"/>
  <c r="AQ968" i="1" s="1"/>
  <c r="AR968" i="1" s="1"/>
  <c r="AM960" i="1"/>
  <c r="AO960" i="1" s="1"/>
  <c r="AQ960" i="1" s="1"/>
  <c r="AR960" i="1" s="1"/>
  <c r="AM959" i="1"/>
  <c r="AO959" i="1" s="1"/>
  <c r="AQ959" i="1" s="1"/>
  <c r="AR959" i="1" s="1"/>
  <c r="AM956" i="1"/>
  <c r="AO956" i="1" s="1"/>
  <c r="AQ956" i="1" s="1"/>
  <c r="AR956" i="1" s="1"/>
  <c r="AM954" i="1"/>
  <c r="AO954" i="1" s="1"/>
  <c r="AQ954" i="1" s="1"/>
  <c r="AR954" i="1" s="1"/>
  <c r="AM946" i="1"/>
  <c r="AO946" i="1" s="1"/>
  <c r="AQ946" i="1" s="1"/>
  <c r="AR946" i="1" s="1"/>
  <c r="AM943" i="1"/>
  <c r="AO943" i="1" s="1"/>
  <c r="AQ943" i="1" s="1"/>
  <c r="AR943" i="1" s="1"/>
  <c r="AM939" i="1"/>
  <c r="AO939" i="1" s="1"/>
  <c r="AQ939" i="1" s="1"/>
  <c r="AR939" i="1" s="1"/>
  <c r="AM935" i="1"/>
  <c r="AO935" i="1" s="1"/>
  <c r="AQ935" i="1" s="1"/>
  <c r="AR935" i="1" s="1"/>
  <c r="AM934" i="1"/>
  <c r="AO934" i="1" s="1"/>
  <c r="AQ934" i="1" s="1"/>
  <c r="AR934" i="1" s="1"/>
  <c r="AM931" i="1"/>
  <c r="AO931" i="1" s="1"/>
  <c r="AQ931" i="1" s="1"/>
  <c r="AR931" i="1" s="1"/>
  <c r="AM925" i="1"/>
  <c r="AO925" i="1" s="1"/>
  <c r="AQ925" i="1" s="1"/>
  <c r="AR925" i="1" s="1"/>
  <c r="AM924" i="1"/>
  <c r="AO924" i="1" s="1"/>
  <c r="AQ924" i="1" s="1"/>
  <c r="AR924" i="1" s="1"/>
  <c r="AM919" i="1"/>
  <c r="AO919" i="1" s="1"/>
  <c r="AQ919" i="1" s="1"/>
  <c r="AR919" i="1" s="1"/>
  <c r="AM915" i="1"/>
  <c r="AO915" i="1" s="1"/>
  <c r="AQ915" i="1" s="1"/>
  <c r="AR915" i="1" s="1"/>
  <c r="AM903" i="1"/>
  <c r="AO903" i="1" s="1"/>
  <c r="AQ903" i="1" s="1"/>
  <c r="AR903" i="1" s="1"/>
  <c r="AM902" i="1"/>
  <c r="AO902" i="1" s="1"/>
  <c r="AQ902" i="1" s="1"/>
  <c r="AR902" i="1" s="1"/>
  <c r="AM894" i="1"/>
  <c r="AO894" i="1" s="1"/>
  <c r="AQ894" i="1" s="1"/>
  <c r="AR894" i="1" s="1"/>
  <c r="AM888" i="1"/>
  <c r="AO888" i="1" s="1"/>
  <c r="AQ888" i="1" s="1"/>
  <c r="AR888" i="1" s="1"/>
  <c r="AM885" i="1"/>
  <c r="AO885" i="1" s="1"/>
  <c r="AQ885" i="1" s="1"/>
  <c r="AR885" i="1" s="1"/>
  <c r="AM881" i="1"/>
  <c r="AO881" i="1" s="1"/>
  <c r="AQ881" i="1" s="1"/>
  <c r="AR881" i="1" s="1"/>
  <c r="AM876" i="1"/>
  <c r="AO876" i="1" s="1"/>
  <c r="AQ876" i="1" s="1"/>
  <c r="AR876" i="1" s="1"/>
  <c r="AM873" i="1"/>
  <c r="AO873" i="1" s="1"/>
  <c r="AQ873" i="1" s="1"/>
  <c r="AR873" i="1" s="1"/>
  <c r="AM867" i="1"/>
  <c r="AO867" i="1" s="1"/>
  <c r="AQ867" i="1" s="1"/>
  <c r="AR867" i="1" s="1"/>
  <c r="AM859" i="1"/>
  <c r="AO859" i="1" s="1"/>
  <c r="AQ859" i="1" s="1"/>
  <c r="AR859" i="1" s="1"/>
  <c r="AM853" i="1"/>
  <c r="AO853" i="1" s="1"/>
  <c r="AQ853" i="1" s="1"/>
  <c r="AR853" i="1" s="1"/>
  <c r="AM852" i="1"/>
  <c r="AO852" i="1" s="1"/>
  <c r="AQ852" i="1" s="1"/>
  <c r="AR852" i="1" s="1"/>
  <c r="AM848" i="1"/>
  <c r="AO848" i="1" s="1"/>
  <c r="AQ848" i="1" s="1"/>
  <c r="AR848" i="1" s="1"/>
  <c r="AM847" i="1"/>
  <c r="AO847" i="1" s="1"/>
  <c r="AQ847" i="1" s="1"/>
  <c r="AR847" i="1" s="1"/>
  <c r="AM845" i="1"/>
  <c r="AO845" i="1" s="1"/>
  <c r="AQ845" i="1" s="1"/>
  <c r="AR845" i="1" s="1"/>
  <c r="AM843" i="1"/>
  <c r="AO843" i="1" s="1"/>
  <c r="AQ843" i="1" s="1"/>
  <c r="AR843" i="1" s="1"/>
  <c r="AM837" i="1"/>
  <c r="AO837" i="1" s="1"/>
  <c r="AQ837" i="1" s="1"/>
  <c r="AR837" i="1" s="1"/>
  <c r="AM836" i="1"/>
  <c r="AO836" i="1" s="1"/>
  <c r="AQ836" i="1" s="1"/>
  <c r="AR836" i="1" s="1"/>
  <c r="AM835" i="1"/>
  <c r="AO835" i="1" s="1"/>
  <c r="AQ835" i="1" s="1"/>
  <c r="AR835" i="1" s="1"/>
  <c r="AM829" i="1"/>
  <c r="AO829" i="1" s="1"/>
  <c r="AQ829" i="1" s="1"/>
  <c r="AR829" i="1" s="1"/>
  <c r="AM828" i="1"/>
  <c r="AO828" i="1" s="1"/>
  <c r="AQ828" i="1" s="1"/>
  <c r="AR828" i="1" s="1"/>
  <c r="AM825" i="1"/>
  <c r="AO825" i="1" s="1"/>
  <c r="AQ825" i="1" s="1"/>
  <c r="AR825" i="1" s="1"/>
  <c r="AM821" i="1"/>
  <c r="AO821" i="1" s="1"/>
  <c r="AQ821" i="1" s="1"/>
  <c r="AR821" i="1" s="1"/>
  <c r="AM813" i="1"/>
  <c r="AO813" i="1" s="1"/>
  <c r="AQ813" i="1" s="1"/>
  <c r="AR813" i="1" s="1"/>
  <c r="AM810" i="1"/>
  <c r="AO810" i="1" s="1"/>
  <c r="AQ810" i="1" s="1"/>
  <c r="AR810" i="1" s="1"/>
  <c r="AM1984" i="1"/>
  <c r="AO1984" i="1" s="1"/>
  <c r="AQ1984" i="1" s="1"/>
  <c r="AR1984" i="1" s="1"/>
  <c r="AM1981" i="1"/>
  <c r="AO1981" i="1" s="1"/>
  <c r="AQ1981" i="1" s="1"/>
  <c r="AR1981" i="1" s="1"/>
  <c r="AM1979" i="1"/>
  <c r="AO1979" i="1" s="1"/>
  <c r="AQ1979" i="1" s="1"/>
  <c r="AR1979" i="1" s="1"/>
  <c r="AM1952" i="1"/>
  <c r="AO1952" i="1" s="1"/>
  <c r="AQ1952" i="1" s="1"/>
  <c r="AR1952" i="1" s="1"/>
  <c r="AM1937" i="1"/>
  <c r="AO1937" i="1" s="1"/>
  <c r="AQ1937" i="1" s="1"/>
  <c r="AR1937" i="1" s="1"/>
  <c r="AM1920" i="1"/>
  <c r="AO1920" i="1" s="1"/>
  <c r="AQ1920" i="1" s="1"/>
  <c r="AR1920" i="1" s="1"/>
  <c r="AM1918" i="1"/>
  <c r="AO1918" i="1" s="1"/>
  <c r="AQ1918" i="1" s="1"/>
  <c r="AR1918" i="1" s="1"/>
  <c r="AM1888" i="1"/>
  <c r="AO1888" i="1" s="1"/>
  <c r="AQ1888" i="1" s="1"/>
  <c r="AR1888" i="1" s="1"/>
  <c r="AM1848" i="1"/>
  <c r="AO1848" i="1" s="1"/>
  <c r="AQ1848" i="1" s="1"/>
  <c r="AR1848" i="1" s="1"/>
  <c r="AM1802" i="1"/>
  <c r="AO1802" i="1" s="1"/>
  <c r="AQ1802" i="1" s="1"/>
  <c r="AR1802" i="1" s="1"/>
  <c r="AM1779" i="1"/>
  <c r="AO1779" i="1" s="1"/>
  <c r="AQ1779" i="1" s="1"/>
  <c r="AR1779" i="1" s="1"/>
  <c r="AM1758" i="1"/>
  <c r="AO1758" i="1" s="1"/>
  <c r="AQ1758" i="1" s="1"/>
  <c r="AR1758" i="1" s="1"/>
  <c r="AM1689" i="1"/>
  <c r="AO1689" i="1" s="1"/>
  <c r="AQ1689" i="1" s="1"/>
  <c r="AR1689" i="1" s="1"/>
  <c r="AM1589" i="1"/>
  <c r="AO1589" i="1" s="1"/>
  <c r="AQ1589" i="1" s="1"/>
  <c r="AR1589" i="1" s="1"/>
  <c r="AM1585" i="1"/>
  <c r="AO1585" i="1" s="1"/>
  <c r="AQ1585" i="1" s="1"/>
  <c r="AR1585" i="1" s="1"/>
  <c r="AM1536" i="1"/>
  <c r="AO1536" i="1" s="1"/>
  <c r="AQ1536" i="1" s="1"/>
  <c r="AR1536" i="1" s="1"/>
  <c r="AM1511" i="1"/>
  <c r="AO1511" i="1" s="1"/>
  <c r="AQ1511" i="1" s="1"/>
  <c r="AR1511" i="1" s="1"/>
  <c r="AM1485" i="1"/>
  <c r="AO1485" i="1" s="1"/>
  <c r="AQ1485" i="1" s="1"/>
  <c r="AR1485" i="1" s="1"/>
  <c r="AM1437" i="1"/>
  <c r="AO1437" i="1" s="1"/>
  <c r="AQ1437" i="1" s="1"/>
  <c r="AR1437" i="1" s="1"/>
  <c r="AM1369" i="1"/>
  <c r="AO1369" i="1" s="1"/>
  <c r="AQ1369" i="1" s="1"/>
  <c r="AR1369" i="1" s="1"/>
  <c r="AM1324" i="1"/>
  <c r="AO1324" i="1" s="1"/>
  <c r="AQ1324" i="1" s="1"/>
  <c r="AR1324" i="1" s="1"/>
  <c r="AM1322" i="1"/>
  <c r="AO1322" i="1" s="1"/>
  <c r="AQ1322" i="1" s="1"/>
  <c r="AR1322" i="1" s="1"/>
  <c r="AM1321" i="1"/>
  <c r="AO1321" i="1" s="1"/>
  <c r="AQ1321" i="1" s="1"/>
  <c r="AR1321" i="1" s="1"/>
  <c r="AM1306" i="1"/>
  <c r="AO1306" i="1" s="1"/>
  <c r="AQ1306" i="1" s="1"/>
  <c r="AR1306" i="1" s="1"/>
  <c r="AM1274" i="1"/>
  <c r="AO1274" i="1" s="1"/>
  <c r="AQ1274" i="1" s="1"/>
  <c r="AR1274" i="1" s="1"/>
  <c r="AM1245" i="1"/>
  <c r="AO1245" i="1" s="1"/>
  <c r="AQ1245" i="1" s="1"/>
  <c r="AR1245" i="1" s="1"/>
  <c r="AM1234" i="1"/>
  <c r="AO1234" i="1" s="1"/>
  <c r="AQ1234" i="1" s="1"/>
  <c r="AR1234" i="1" s="1"/>
  <c r="AM1219" i="1"/>
  <c r="AO1219" i="1" s="1"/>
  <c r="AQ1219" i="1" s="1"/>
  <c r="AR1219" i="1" s="1"/>
  <c r="AM1214" i="1"/>
  <c r="AO1214" i="1" s="1"/>
  <c r="AQ1214" i="1" s="1"/>
  <c r="AR1214" i="1" s="1"/>
  <c r="AM1198" i="1"/>
  <c r="AO1198" i="1" s="1"/>
  <c r="AQ1198" i="1" s="1"/>
  <c r="AR1198" i="1" s="1"/>
  <c r="AM1192" i="1"/>
  <c r="AO1192" i="1" s="1"/>
  <c r="AQ1192" i="1" s="1"/>
  <c r="AR1192" i="1" s="1"/>
  <c r="AM1185" i="1"/>
  <c r="AO1185" i="1" s="1"/>
  <c r="AQ1185" i="1" s="1"/>
  <c r="AR1185" i="1" s="1"/>
  <c r="AM1182" i="1"/>
  <c r="AO1182" i="1" s="1"/>
  <c r="AQ1182" i="1" s="1"/>
  <c r="AR1182" i="1" s="1"/>
  <c r="AM1176" i="1"/>
  <c r="AO1176" i="1" s="1"/>
  <c r="AQ1176" i="1" s="1"/>
  <c r="AR1176" i="1" s="1"/>
  <c r="AM1160" i="1"/>
  <c r="AO1160" i="1" s="1"/>
  <c r="AQ1160" i="1" s="1"/>
  <c r="AR1160" i="1" s="1"/>
  <c r="AM1157" i="1"/>
  <c r="AO1157" i="1" s="1"/>
  <c r="AQ1157" i="1" s="1"/>
  <c r="AR1157" i="1" s="1"/>
  <c r="AM1147" i="1"/>
  <c r="AO1147" i="1" s="1"/>
  <c r="AQ1147" i="1" s="1"/>
  <c r="AR1147" i="1" s="1"/>
  <c r="AM1138" i="1"/>
  <c r="AO1138" i="1" s="1"/>
  <c r="AQ1138" i="1" s="1"/>
  <c r="AR1138" i="1" s="1"/>
  <c r="AM1137" i="1"/>
  <c r="AO1137" i="1" s="1"/>
  <c r="AQ1137" i="1" s="1"/>
  <c r="AR1137" i="1" s="1"/>
  <c r="AM1130" i="1"/>
  <c r="AO1130" i="1" s="1"/>
  <c r="AQ1130" i="1" s="1"/>
  <c r="AR1130" i="1" s="1"/>
  <c r="AM1124" i="1"/>
  <c r="AO1124" i="1" s="1"/>
  <c r="AQ1124" i="1" s="1"/>
  <c r="AR1124" i="1" s="1"/>
  <c r="AM1122" i="1"/>
  <c r="AO1122" i="1" s="1"/>
  <c r="AQ1122" i="1" s="1"/>
  <c r="AR1122" i="1" s="1"/>
  <c r="AM1118" i="1"/>
  <c r="AO1118" i="1" s="1"/>
  <c r="AQ1118" i="1" s="1"/>
  <c r="AR1118" i="1" s="1"/>
  <c r="AM1111" i="1"/>
  <c r="AO1111" i="1" s="1"/>
  <c r="AQ1111" i="1" s="1"/>
  <c r="AR1111" i="1" s="1"/>
  <c r="AM1097" i="1"/>
  <c r="AO1097" i="1" s="1"/>
  <c r="AQ1097" i="1" s="1"/>
  <c r="AR1097" i="1" s="1"/>
  <c r="AM1089" i="1"/>
  <c r="AO1089" i="1" s="1"/>
  <c r="AQ1089" i="1" s="1"/>
  <c r="AR1089" i="1" s="1"/>
  <c r="AM1077" i="1"/>
  <c r="AO1077" i="1" s="1"/>
  <c r="AQ1077" i="1" s="1"/>
  <c r="AR1077" i="1" s="1"/>
  <c r="AM1064" i="1"/>
  <c r="AO1064" i="1" s="1"/>
  <c r="AQ1064" i="1" s="1"/>
  <c r="AR1064" i="1" s="1"/>
  <c r="AM1063" i="1"/>
  <c r="AO1063" i="1" s="1"/>
  <c r="AQ1063" i="1" s="1"/>
  <c r="AR1063" i="1" s="1"/>
  <c r="AM1061" i="1"/>
  <c r="AO1061" i="1" s="1"/>
  <c r="AQ1061" i="1" s="1"/>
  <c r="AR1061" i="1" s="1"/>
  <c r="AM1058" i="1"/>
  <c r="AO1058" i="1" s="1"/>
  <c r="AQ1058" i="1" s="1"/>
  <c r="AR1058" i="1" s="1"/>
  <c r="AM1050" i="1"/>
  <c r="AO1050" i="1" s="1"/>
  <c r="AQ1050" i="1" s="1"/>
  <c r="AR1050" i="1" s="1"/>
  <c r="AM1042" i="1"/>
  <c r="AO1042" i="1" s="1"/>
  <c r="AQ1042" i="1" s="1"/>
  <c r="AR1042" i="1" s="1"/>
  <c r="AM1035" i="1"/>
  <c r="AO1035" i="1" s="1"/>
  <c r="AQ1035" i="1" s="1"/>
  <c r="AR1035" i="1" s="1"/>
  <c r="AM1025" i="1"/>
  <c r="AO1025" i="1" s="1"/>
  <c r="AQ1025" i="1" s="1"/>
  <c r="AR1025" i="1" s="1"/>
  <c r="AM1024" i="1"/>
  <c r="AO1024" i="1" s="1"/>
  <c r="AQ1024" i="1" s="1"/>
  <c r="AR1024" i="1" s="1"/>
  <c r="AM1010" i="1"/>
  <c r="AO1010" i="1" s="1"/>
  <c r="AQ1010" i="1" s="1"/>
  <c r="AR1010" i="1" s="1"/>
  <c r="AM998" i="1"/>
  <c r="AO998" i="1" s="1"/>
  <c r="AQ998" i="1" s="1"/>
  <c r="AR998" i="1" s="1"/>
  <c r="AM995" i="1"/>
  <c r="AO995" i="1" s="1"/>
  <c r="AQ995" i="1" s="1"/>
  <c r="AR995" i="1" s="1"/>
  <c r="AM985" i="1"/>
  <c r="AO985" i="1" s="1"/>
  <c r="AQ985" i="1" s="1"/>
  <c r="AR985" i="1" s="1"/>
  <c r="AM978" i="1"/>
  <c r="AO978" i="1" s="1"/>
  <c r="AQ978" i="1" s="1"/>
  <c r="AR978" i="1" s="1"/>
  <c r="AM966" i="1"/>
  <c r="AO966" i="1" s="1"/>
  <c r="AQ966" i="1" s="1"/>
  <c r="AR966" i="1" s="1"/>
  <c r="AM965" i="1"/>
  <c r="AO965" i="1" s="1"/>
  <c r="AQ965" i="1" s="1"/>
  <c r="AR965" i="1" s="1"/>
  <c r="AM964" i="1"/>
  <c r="AO964" i="1" s="1"/>
  <c r="AQ964" i="1" s="1"/>
  <c r="AR964" i="1" s="1"/>
  <c r="AM963" i="1"/>
  <c r="AO963" i="1" s="1"/>
  <c r="AQ963" i="1" s="1"/>
  <c r="AR963" i="1" s="1"/>
  <c r="AM955" i="1"/>
  <c r="AO955" i="1" s="1"/>
  <c r="AQ955" i="1" s="1"/>
  <c r="AR955" i="1" s="1"/>
  <c r="AM940" i="1"/>
  <c r="AO940" i="1" s="1"/>
  <c r="AQ940" i="1" s="1"/>
  <c r="AR940" i="1" s="1"/>
  <c r="AM921" i="1"/>
  <c r="AO921" i="1" s="1"/>
  <c r="AQ921" i="1" s="1"/>
  <c r="AR921" i="1" s="1"/>
  <c r="AM917" i="1"/>
  <c r="AO917" i="1" s="1"/>
  <c r="AQ917" i="1" s="1"/>
  <c r="AR917" i="1" s="1"/>
  <c r="AM909" i="1"/>
  <c r="AO909" i="1" s="1"/>
  <c r="AQ909" i="1" s="1"/>
  <c r="AR909" i="1" s="1"/>
  <c r="AM899" i="1"/>
  <c r="AO899" i="1" s="1"/>
  <c r="AQ899" i="1" s="1"/>
  <c r="AR899" i="1" s="1"/>
  <c r="AM895" i="1"/>
  <c r="AO895" i="1" s="1"/>
  <c r="AQ895" i="1" s="1"/>
  <c r="AR895" i="1" s="1"/>
  <c r="AM883" i="1"/>
  <c r="AO883" i="1" s="1"/>
  <c r="AQ883" i="1" s="1"/>
  <c r="AR883" i="1" s="1"/>
  <c r="AM877" i="1"/>
  <c r="AO877" i="1" s="1"/>
  <c r="AQ877" i="1" s="1"/>
  <c r="AR877" i="1" s="1"/>
  <c r="AM869" i="1"/>
  <c r="AO869" i="1" s="1"/>
  <c r="AQ869" i="1" s="1"/>
  <c r="AR869" i="1" s="1"/>
  <c r="AM868" i="1"/>
  <c r="AO868" i="1" s="1"/>
  <c r="AQ868" i="1" s="1"/>
  <c r="AR868" i="1" s="1"/>
  <c r="AM863" i="1"/>
  <c r="AO863" i="1" s="1"/>
  <c r="AQ863" i="1" s="1"/>
  <c r="AR863" i="1" s="1"/>
  <c r="AM854" i="1"/>
  <c r="AO854" i="1" s="1"/>
  <c r="AQ854" i="1" s="1"/>
  <c r="AR854" i="1" s="1"/>
  <c r="AM841" i="1"/>
  <c r="AO841" i="1" s="1"/>
  <c r="AQ841" i="1" s="1"/>
  <c r="AR841" i="1" s="1"/>
  <c r="AM831" i="1"/>
  <c r="AO831" i="1" s="1"/>
  <c r="AQ831" i="1" s="1"/>
  <c r="AR831" i="1" s="1"/>
  <c r="AM814" i="1"/>
  <c r="AO814" i="1" s="1"/>
  <c r="AQ814" i="1" s="1"/>
  <c r="AR814" i="1" s="1"/>
  <c r="AM806" i="1"/>
  <c r="AO806" i="1" s="1"/>
  <c r="AQ806" i="1" s="1"/>
  <c r="AR806" i="1" s="1"/>
  <c r="AM805" i="1"/>
  <c r="AO805" i="1" s="1"/>
  <c r="AQ805" i="1" s="1"/>
  <c r="AR805" i="1" s="1"/>
  <c r="AM798" i="1"/>
  <c r="AO798" i="1" s="1"/>
  <c r="AQ798" i="1" s="1"/>
  <c r="AR798" i="1" s="1"/>
  <c r="AM794" i="1"/>
  <c r="AO794" i="1" s="1"/>
  <c r="AQ794" i="1" s="1"/>
  <c r="AR794" i="1" s="1"/>
  <c r="AM791" i="1"/>
  <c r="AO791" i="1" s="1"/>
  <c r="AQ791" i="1" s="1"/>
  <c r="AR791" i="1" s="1"/>
  <c r="AM787" i="1"/>
  <c r="AO787" i="1" s="1"/>
  <c r="AQ787" i="1" s="1"/>
  <c r="AR787" i="1" s="1"/>
  <c r="AM782" i="1"/>
  <c r="AO782" i="1" s="1"/>
  <c r="AQ782" i="1" s="1"/>
  <c r="AR782" i="1" s="1"/>
  <c r="AM779" i="1"/>
  <c r="AO779" i="1" s="1"/>
  <c r="AQ779" i="1" s="1"/>
  <c r="AR779" i="1" s="1"/>
  <c r="AM777" i="1"/>
  <c r="AO777" i="1" s="1"/>
  <c r="AQ777" i="1" s="1"/>
  <c r="AR777" i="1" s="1"/>
  <c r="AM772" i="1"/>
  <c r="AO772" i="1" s="1"/>
  <c r="AQ772" i="1" s="1"/>
  <c r="AR772" i="1" s="1"/>
  <c r="AM763" i="1"/>
  <c r="AO763" i="1" s="1"/>
  <c r="AQ763" i="1" s="1"/>
  <c r="AR763" i="1" s="1"/>
  <c r="AM758" i="1"/>
  <c r="AO758" i="1" s="1"/>
  <c r="AQ758" i="1" s="1"/>
  <c r="AR758" i="1" s="1"/>
  <c r="AM750" i="1"/>
  <c r="AO750" i="1" s="1"/>
  <c r="AQ750" i="1" s="1"/>
  <c r="AR750" i="1" s="1"/>
  <c r="AM746" i="1"/>
  <c r="AO746" i="1" s="1"/>
  <c r="AQ746" i="1" s="1"/>
  <c r="AR746" i="1" s="1"/>
  <c r="AM736" i="1"/>
  <c r="AO736" i="1" s="1"/>
  <c r="AQ736" i="1" s="1"/>
  <c r="AR736" i="1" s="1"/>
  <c r="AM735" i="1"/>
  <c r="AO735" i="1" s="1"/>
  <c r="AQ735" i="1" s="1"/>
  <c r="AR735" i="1" s="1"/>
  <c r="AM731" i="1"/>
  <c r="AO731" i="1" s="1"/>
  <c r="AQ731" i="1" s="1"/>
  <c r="AR731" i="1" s="1"/>
  <c r="AM723" i="1"/>
  <c r="AO723" i="1" s="1"/>
  <c r="AQ723" i="1" s="1"/>
  <c r="AR723" i="1" s="1"/>
  <c r="AM719" i="1"/>
  <c r="AO719" i="1" s="1"/>
  <c r="AQ719" i="1" s="1"/>
  <c r="AR719" i="1" s="1"/>
  <c r="AM718" i="1"/>
  <c r="AO718" i="1" s="1"/>
  <c r="AQ718" i="1" s="1"/>
  <c r="AR718" i="1" s="1"/>
  <c r="AM715" i="1"/>
  <c r="AO715" i="1" s="1"/>
  <c r="AQ715" i="1" s="1"/>
  <c r="AR715" i="1" s="1"/>
  <c r="AM711" i="1"/>
  <c r="AO711" i="1" s="1"/>
  <c r="AQ711" i="1" s="1"/>
  <c r="AR711" i="1" s="1"/>
  <c r="AM706" i="1"/>
  <c r="AO706" i="1" s="1"/>
  <c r="AQ706" i="1" s="1"/>
  <c r="AR706" i="1" s="1"/>
  <c r="AM702" i="1"/>
  <c r="AO702" i="1" s="1"/>
  <c r="AQ702" i="1" s="1"/>
  <c r="AR702" i="1" s="1"/>
  <c r="AM699" i="1"/>
  <c r="AO699" i="1" s="1"/>
  <c r="AQ699" i="1" s="1"/>
  <c r="AR699" i="1" s="1"/>
  <c r="AM691" i="1"/>
  <c r="AO691" i="1" s="1"/>
  <c r="AQ691" i="1" s="1"/>
  <c r="AR691" i="1" s="1"/>
  <c r="AM687" i="1"/>
  <c r="AO687" i="1" s="1"/>
  <c r="AQ687" i="1" s="1"/>
  <c r="AR687" i="1" s="1"/>
  <c r="AM677" i="1"/>
  <c r="AO677" i="1" s="1"/>
  <c r="AQ677" i="1" s="1"/>
  <c r="AR677" i="1" s="1"/>
  <c r="AM675" i="1"/>
  <c r="AO675" i="1" s="1"/>
  <c r="AQ675" i="1" s="1"/>
  <c r="AR675" i="1" s="1"/>
  <c r="AM670" i="1"/>
  <c r="AO670" i="1" s="1"/>
  <c r="AQ670" i="1" s="1"/>
  <c r="AR670" i="1" s="1"/>
  <c r="AM669" i="1"/>
  <c r="AO669" i="1" s="1"/>
  <c r="AQ669" i="1" s="1"/>
  <c r="AR669" i="1" s="1"/>
  <c r="AM666" i="1"/>
  <c r="AO666" i="1" s="1"/>
  <c r="AQ666" i="1" s="1"/>
  <c r="AR666" i="1" s="1"/>
  <c r="AM662" i="1"/>
  <c r="AO662" i="1" s="1"/>
  <c r="AQ662" i="1" s="1"/>
  <c r="AR662" i="1" s="1"/>
  <c r="AM653" i="1"/>
  <c r="AO653" i="1" s="1"/>
  <c r="AQ653" i="1" s="1"/>
  <c r="AR653" i="1" s="1"/>
  <c r="AM649" i="1"/>
  <c r="AO649" i="1" s="1"/>
  <c r="AQ649" i="1" s="1"/>
  <c r="AR649" i="1" s="1"/>
  <c r="AM645" i="1"/>
  <c r="AO645" i="1" s="1"/>
  <c r="AQ645" i="1" s="1"/>
  <c r="AR645" i="1" s="1"/>
  <c r="AM644" i="1"/>
  <c r="AO644" i="1" s="1"/>
  <c r="AQ644" i="1" s="1"/>
  <c r="AR644" i="1" s="1"/>
  <c r="AM632" i="1"/>
  <c r="AO632" i="1" s="1"/>
  <c r="AQ632" i="1" s="1"/>
  <c r="AR632" i="1" s="1"/>
  <c r="AM628" i="1"/>
  <c r="AO628" i="1" s="1"/>
  <c r="AQ628" i="1" s="1"/>
  <c r="AR628" i="1" s="1"/>
  <c r="AM616" i="1"/>
  <c r="AO616" i="1" s="1"/>
  <c r="AQ616" i="1" s="1"/>
  <c r="AR616" i="1" s="1"/>
  <c r="AM610" i="1"/>
  <c r="AO610" i="1" s="1"/>
  <c r="AQ610" i="1" s="1"/>
  <c r="AR610" i="1" s="1"/>
  <c r="AM607" i="1"/>
  <c r="AO607" i="1" s="1"/>
  <c r="AQ607" i="1" s="1"/>
  <c r="AR607" i="1" s="1"/>
  <c r="AM604" i="1"/>
  <c r="AO604" i="1" s="1"/>
  <c r="AQ604" i="1" s="1"/>
  <c r="AR604" i="1" s="1"/>
  <c r="AM601" i="1"/>
  <c r="AO601" i="1" s="1"/>
  <c r="AQ601" i="1" s="1"/>
  <c r="AR601" i="1" s="1"/>
  <c r="AM594" i="1"/>
  <c r="AO594" i="1" s="1"/>
  <c r="AQ594" i="1" s="1"/>
  <c r="AR594" i="1" s="1"/>
  <c r="AM591" i="1"/>
  <c r="AO591" i="1" s="1"/>
  <c r="AQ591" i="1" s="1"/>
  <c r="AR591" i="1" s="1"/>
  <c r="AM589" i="1"/>
  <c r="AO589" i="1" s="1"/>
  <c r="AQ589" i="1" s="1"/>
  <c r="AR589" i="1" s="1"/>
  <c r="AM586" i="1"/>
  <c r="AO586" i="1" s="1"/>
  <c r="AQ586" i="1" s="1"/>
  <c r="AR586" i="1" s="1"/>
  <c r="AM583" i="1"/>
  <c r="AO583" i="1" s="1"/>
  <c r="AQ583" i="1" s="1"/>
  <c r="AR583" i="1" s="1"/>
  <c r="AM582" i="1"/>
  <c r="AO582" i="1" s="1"/>
  <c r="AQ582" i="1" s="1"/>
  <c r="AR582" i="1" s="1"/>
  <c r="AM580" i="1"/>
  <c r="AO580" i="1" s="1"/>
  <c r="AQ580" i="1" s="1"/>
  <c r="AR580" i="1" s="1"/>
  <c r="AM567" i="1"/>
  <c r="AO567" i="1" s="1"/>
  <c r="AQ567" i="1" s="1"/>
  <c r="AR567" i="1" s="1"/>
  <c r="AM566" i="1"/>
  <c r="AO566" i="1" s="1"/>
  <c r="AQ566" i="1" s="1"/>
  <c r="AR566" i="1" s="1"/>
  <c r="AM563" i="1"/>
  <c r="AO563" i="1" s="1"/>
  <c r="AQ563" i="1" s="1"/>
  <c r="AR563" i="1" s="1"/>
  <c r="AM561" i="1"/>
  <c r="AO561" i="1" s="1"/>
  <c r="AQ561" i="1" s="1"/>
  <c r="AR561" i="1" s="1"/>
  <c r="AM558" i="1"/>
  <c r="AO558" i="1" s="1"/>
  <c r="AQ558" i="1" s="1"/>
  <c r="AR558" i="1" s="1"/>
  <c r="AM557" i="1"/>
  <c r="AO557" i="1" s="1"/>
  <c r="AQ557" i="1" s="1"/>
  <c r="AR557" i="1" s="1"/>
  <c r="AM556" i="1"/>
  <c r="AO556" i="1" s="1"/>
  <c r="AQ556" i="1" s="1"/>
  <c r="AR556" i="1" s="1"/>
  <c r="AM552" i="1"/>
  <c r="AO552" i="1" s="1"/>
  <c r="AQ552" i="1" s="1"/>
  <c r="AR552" i="1" s="1"/>
  <c r="AM551" i="1"/>
  <c r="AO551" i="1" s="1"/>
  <c r="AQ551" i="1" s="1"/>
  <c r="AR551" i="1" s="1"/>
  <c r="AM550" i="1"/>
  <c r="AO550" i="1" s="1"/>
  <c r="AQ550" i="1" s="1"/>
  <c r="AR550" i="1" s="1"/>
  <c r="AM549" i="1"/>
  <c r="AO549" i="1" s="1"/>
  <c r="AQ549" i="1" s="1"/>
  <c r="AR549" i="1" s="1"/>
  <c r="AM548" i="1"/>
  <c r="AO548" i="1" s="1"/>
  <c r="AQ548" i="1" s="1"/>
  <c r="AR548" i="1" s="1"/>
  <c r="AM547" i="1"/>
  <c r="AO547" i="1" s="1"/>
  <c r="AQ547" i="1" s="1"/>
  <c r="AR547" i="1" s="1"/>
  <c r="AM544" i="1"/>
  <c r="AO544" i="1" s="1"/>
  <c r="AQ544" i="1" s="1"/>
  <c r="AR544" i="1" s="1"/>
  <c r="AM527" i="1"/>
  <c r="AO527" i="1" s="1"/>
  <c r="AQ527" i="1" s="1"/>
  <c r="AR527" i="1" s="1"/>
  <c r="AM526" i="1"/>
  <c r="AO526" i="1" s="1"/>
  <c r="AQ526" i="1" s="1"/>
  <c r="AR526" i="1" s="1"/>
  <c r="AM525" i="1"/>
  <c r="AO525" i="1" s="1"/>
  <c r="AQ525" i="1" s="1"/>
  <c r="AR525" i="1" s="1"/>
  <c r="AM523" i="1"/>
  <c r="AO523" i="1" s="1"/>
  <c r="AQ523" i="1" s="1"/>
  <c r="AR523" i="1" s="1"/>
  <c r="AM520" i="1"/>
  <c r="AO520" i="1" s="1"/>
  <c r="AQ520" i="1" s="1"/>
  <c r="AR520" i="1" s="1"/>
  <c r="AM516" i="1"/>
  <c r="AO516" i="1" s="1"/>
  <c r="AQ516" i="1" s="1"/>
  <c r="AR516" i="1" s="1"/>
  <c r="AM514" i="1"/>
  <c r="AO514" i="1" s="1"/>
  <c r="AQ514" i="1" s="1"/>
  <c r="AR514" i="1" s="1"/>
  <c r="AM505" i="1"/>
  <c r="AO505" i="1" s="1"/>
  <c r="AQ505" i="1" s="1"/>
  <c r="AR505" i="1" s="1"/>
  <c r="AM504" i="1"/>
  <c r="AO504" i="1" s="1"/>
  <c r="AQ504" i="1" s="1"/>
  <c r="AR504" i="1" s="1"/>
  <c r="AM503" i="1"/>
  <c r="AO503" i="1" s="1"/>
  <c r="AQ503" i="1" s="1"/>
  <c r="AR503" i="1" s="1"/>
  <c r="AM499" i="1"/>
  <c r="AO499" i="1" s="1"/>
  <c r="AQ499" i="1" s="1"/>
  <c r="AR499" i="1" s="1"/>
  <c r="AM498" i="1"/>
  <c r="AO498" i="1" s="1"/>
  <c r="AQ498" i="1" s="1"/>
  <c r="AR498" i="1" s="1"/>
  <c r="AM497" i="1"/>
  <c r="AO497" i="1" s="1"/>
  <c r="AQ497" i="1" s="1"/>
  <c r="AR497" i="1" s="1"/>
  <c r="AM475" i="1"/>
  <c r="AO475" i="1" s="1"/>
  <c r="AQ475" i="1" s="1"/>
  <c r="AR475" i="1" s="1"/>
  <c r="AM474" i="1"/>
  <c r="AO474" i="1" s="1"/>
  <c r="AQ474" i="1" s="1"/>
  <c r="AR474" i="1" s="1"/>
  <c r="AM473" i="1"/>
  <c r="AO473" i="1" s="1"/>
  <c r="AQ473" i="1" s="1"/>
  <c r="AR473" i="1" s="1"/>
  <c r="AM470" i="1"/>
  <c r="AO470" i="1" s="1"/>
  <c r="AQ470" i="1" s="1"/>
  <c r="AR470" i="1" s="1"/>
  <c r="AM465" i="1"/>
  <c r="AO465" i="1" s="1"/>
  <c r="AQ465" i="1" s="1"/>
  <c r="AR465" i="1" s="1"/>
  <c r="AM460" i="1"/>
  <c r="AO460" i="1" s="1"/>
  <c r="AQ460" i="1" s="1"/>
  <c r="AR460" i="1" s="1"/>
  <c r="AM459" i="1"/>
  <c r="AO459" i="1" s="1"/>
  <c r="AQ459" i="1" s="1"/>
  <c r="AR459" i="1" s="1"/>
  <c r="AM454" i="1"/>
  <c r="AO454" i="1" s="1"/>
  <c r="AQ454" i="1" s="1"/>
  <c r="AR454" i="1" s="1"/>
  <c r="AM445" i="1"/>
  <c r="AO445" i="1" s="1"/>
  <c r="AQ445" i="1" s="1"/>
  <c r="AR445" i="1" s="1"/>
  <c r="AM444" i="1"/>
  <c r="AO444" i="1" s="1"/>
  <c r="AQ444" i="1" s="1"/>
  <c r="AR444" i="1" s="1"/>
  <c r="AM443" i="1"/>
  <c r="AO443" i="1" s="1"/>
  <c r="AQ443" i="1" s="1"/>
  <c r="AR443" i="1" s="1"/>
  <c r="AM436" i="1"/>
  <c r="AO436" i="1" s="1"/>
  <c r="AQ436" i="1" s="1"/>
  <c r="AR436" i="1" s="1"/>
  <c r="AM435" i="1"/>
  <c r="AO435" i="1" s="1"/>
  <c r="AQ435" i="1" s="1"/>
  <c r="AR435" i="1" s="1"/>
  <c r="AM434" i="1"/>
  <c r="AO434" i="1" s="1"/>
  <c r="AQ434" i="1" s="1"/>
  <c r="AR434" i="1" s="1"/>
  <c r="AM433" i="1"/>
  <c r="AO433" i="1" s="1"/>
  <c r="AQ433" i="1" s="1"/>
  <c r="AR433" i="1" s="1"/>
  <c r="AM424" i="1"/>
  <c r="AO424" i="1" s="1"/>
  <c r="AQ424" i="1" s="1"/>
  <c r="AR424" i="1" s="1"/>
  <c r="AM423" i="1"/>
  <c r="AO423" i="1" s="1"/>
  <c r="AQ423" i="1" s="1"/>
  <c r="AR423" i="1" s="1"/>
  <c r="AM421" i="1"/>
  <c r="AO421" i="1" s="1"/>
  <c r="AQ421" i="1" s="1"/>
  <c r="AR421" i="1" s="1"/>
  <c r="AM420" i="1"/>
  <c r="AO420" i="1" s="1"/>
  <c r="AQ420" i="1" s="1"/>
  <c r="AR420" i="1" s="1"/>
  <c r="AM419" i="1"/>
  <c r="AO419" i="1" s="1"/>
  <c r="AQ419" i="1" s="1"/>
  <c r="AR419" i="1" s="1"/>
  <c r="AM418" i="1"/>
  <c r="AO418" i="1" s="1"/>
  <c r="AQ418" i="1" s="1"/>
  <c r="AR418" i="1" s="1"/>
  <c r="AM416" i="1"/>
  <c r="AO416" i="1" s="1"/>
  <c r="AQ416" i="1" s="1"/>
  <c r="AR416" i="1" s="1"/>
  <c r="AM415" i="1"/>
  <c r="AO415" i="1" s="1"/>
  <c r="AQ415" i="1" s="1"/>
  <c r="AR415" i="1" s="1"/>
  <c r="AM409" i="1"/>
  <c r="AO409" i="1" s="1"/>
  <c r="AQ409" i="1" s="1"/>
  <c r="AR409" i="1" s="1"/>
  <c r="AM407" i="1"/>
  <c r="AO407" i="1" s="1"/>
  <c r="AQ407" i="1" s="1"/>
  <c r="AR407" i="1" s="1"/>
  <c r="AM405" i="1"/>
  <c r="AO405" i="1" s="1"/>
  <c r="AQ405" i="1" s="1"/>
  <c r="AR405" i="1" s="1"/>
  <c r="AM400" i="1"/>
  <c r="AO400" i="1" s="1"/>
  <c r="AQ400" i="1" s="1"/>
  <c r="AR400" i="1" s="1"/>
  <c r="AM399" i="1"/>
  <c r="AO399" i="1" s="1"/>
  <c r="AQ399" i="1" s="1"/>
  <c r="AR399" i="1" s="1"/>
  <c r="AM394" i="1"/>
  <c r="AO394" i="1" s="1"/>
  <c r="AQ394" i="1" s="1"/>
  <c r="AR394" i="1" s="1"/>
  <c r="AM391" i="1"/>
  <c r="AO391" i="1" s="1"/>
  <c r="AQ391" i="1" s="1"/>
  <c r="AR391" i="1" s="1"/>
  <c r="AM382" i="1"/>
  <c r="AO382" i="1" s="1"/>
  <c r="AQ382" i="1" s="1"/>
  <c r="AR382" i="1" s="1"/>
  <c r="AM2465" i="1"/>
  <c r="AO2465" i="1" s="1"/>
  <c r="AQ2465" i="1" s="1"/>
  <c r="AR2465" i="1" s="1"/>
  <c r="AM2322" i="1"/>
  <c r="AM2228" i="1"/>
  <c r="AO2228" i="1" s="1"/>
  <c r="AQ2228" i="1" s="1"/>
  <c r="AR2228" i="1" s="1"/>
  <c r="AM2156" i="1"/>
  <c r="AO2156" i="1" s="1"/>
  <c r="AQ2156" i="1" s="1"/>
  <c r="AR2156" i="1" s="1"/>
  <c r="AM1837" i="1"/>
  <c r="AO1837" i="1" s="1"/>
  <c r="AQ1837" i="1" s="1"/>
  <c r="AR1837" i="1" s="1"/>
  <c r="AM1724" i="1"/>
  <c r="AO1724" i="1" s="1"/>
  <c r="AQ1724" i="1" s="1"/>
  <c r="AR1724" i="1" s="1"/>
  <c r="AM1691" i="1"/>
  <c r="AO1691" i="1" s="1"/>
  <c r="AQ1691" i="1" s="1"/>
  <c r="AR1691" i="1" s="1"/>
  <c r="AM1663" i="1"/>
  <c r="AO1663" i="1" s="1"/>
  <c r="AQ1663" i="1" s="1"/>
  <c r="AR1663" i="1" s="1"/>
  <c r="AM1661" i="1"/>
  <c r="AO1661" i="1" s="1"/>
  <c r="AQ1661" i="1" s="1"/>
  <c r="AR1661" i="1" s="1"/>
  <c r="AM1656" i="1"/>
  <c r="AO1656" i="1" s="1"/>
  <c r="AQ1656" i="1" s="1"/>
  <c r="AR1656" i="1" s="1"/>
  <c r="AM1592" i="1"/>
  <c r="AO1592" i="1" s="1"/>
  <c r="AQ1592" i="1" s="1"/>
  <c r="AR1592" i="1" s="1"/>
  <c r="AM1532" i="1"/>
  <c r="AO1532" i="1" s="1"/>
  <c r="AQ1532" i="1" s="1"/>
  <c r="AR1532" i="1" s="1"/>
  <c r="AM1523" i="1"/>
  <c r="AO1523" i="1" s="1"/>
  <c r="AQ1523" i="1" s="1"/>
  <c r="AR1523" i="1" s="1"/>
  <c r="AM1518" i="1"/>
  <c r="AO1518" i="1" s="1"/>
  <c r="AQ1518" i="1" s="1"/>
  <c r="AR1518" i="1" s="1"/>
  <c r="AM1495" i="1"/>
  <c r="AO1495" i="1" s="1"/>
  <c r="AQ1495" i="1" s="1"/>
  <c r="AR1495" i="1" s="1"/>
  <c r="AM1451" i="1"/>
  <c r="AO1451" i="1" s="1"/>
  <c r="AQ1451" i="1" s="1"/>
  <c r="AR1451" i="1" s="1"/>
  <c r="AM1429" i="1"/>
  <c r="AO1429" i="1" s="1"/>
  <c r="AQ1429" i="1" s="1"/>
  <c r="AR1429" i="1" s="1"/>
  <c r="AM1373" i="1"/>
  <c r="AO1373" i="1" s="1"/>
  <c r="AQ1373" i="1" s="1"/>
  <c r="AR1373" i="1" s="1"/>
  <c r="AM1343" i="1"/>
  <c r="AO1343" i="1" s="1"/>
  <c r="AQ1343" i="1" s="1"/>
  <c r="AR1343" i="1" s="1"/>
  <c r="AM1331" i="1"/>
  <c r="AO1331" i="1" s="1"/>
  <c r="AQ1331" i="1" s="1"/>
  <c r="AR1331" i="1" s="1"/>
  <c r="AM1329" i="1"/>
  <c r="AO1329" i="1" s="1"/>
  <c r="AQ1329" i="1" s="1"/>
  <c r="AR1329" i="1" s="1"/>
  <c r="AM1328" i="1"/>
  <c r="AO1328" i="1" s="1"/>
  <c r="AQ1328" i="1" s="1"/>
  <c r="AR1328" i="1" s="1"/>
  <c r="AM1280" i="1"/>
  <c r="AO1280" i="1" s="1"/>
  <c r="AQ1280" i="1" s="1"/>
  <c r="AR1280" i="1" s="1"/>
  <c r="AM1271" i="1"/>
  <c r="AO1271" i="1" s="1"/>
  <c r="AQ1271" i="1" s="1"/>
  <c r="AR1271" i="1" s="1"/>
  <c r="AM1260" i="1"/>
  <c r="AO1260" i="1" s="1"/>
  <c r="AQ1260" i="1" s="1"/>
  <c r="AR1260" i="1" s="1"/>
  <c r="AM1243" i="1"/>
  <c r="AO1243" i="1" s="1"/>
  <c r="AQ1243" i="1" s="1"/>
  <c r="AR1243" i="1" s="1"/>
  <c r="AM1238" i="1"/>
  <c r="AO1238" i="1" s="1"/>
  <c r="AQ1238" i="1" s="1"/>
  <c r="AR1238" i="1" s="1"/>
  <c r="AM1226" i="1"/>
  <c r="AO1226" i="1" s="1"/>
  <c r="AQ1226" i="1" s="1"/>
  <c r="AR1226" i="1" s="1"/>
  <c r="AM1221" i="1"/>
  <c r="AO1221" i="1" s="1"/>
  <c r="AQ1221" i="1" s="1"/>
  <c r="AR1221" i="1" s="1"/>
  <c r="AM1194" i="1"/>
  <c r="AO1194" i="1" s="1"/>
  <c r="AQ1194" i="1" s="1"/>
  <c r="AR1194" i="1" s="1"/>
  <c r="AM1178" i="1"/>
  <c r="AO1178" i="1" s="1"/>
  <c r="AQ1178" i="1" s="1"/>
  <c r="AR1178" i="1" s="1"/>
  <c r="AM1172" i="1"/>
  <c r="AO1172" i="1" s="1"/>
  <c r="AQ1172" i="1" s="1"/>
  <c r="AR1172" i="1" s="1"/>
  <c r="AM1152" i="1"/>
  <c r="AO1152" i="1" s="1"/>
  <c r="AQ1152" i="1" s="1"/>
  <c r="AR1152" i="1" s="1"/>
  <c r="AM1150" i="1"/>
  <c r="AO1150" i="1" s="1"/>
  <c r="AQ1150" i="1" s="1"/>
  <c r="AR1150" i="1" s="1"/>
  <c r="AM1144" i="1"/>
  <c r="AO1144" i="1" s="1"/>
  <c r="AQ1144" i="1" s="1"/>
  <c r="AR1144" i="1" s="1"/>
  <c r="AM1127" i="1"/>
  <c r="AO1127" i="1" s="1"/>
  <c r="AQ1127" i="1" s="1"/>
  <c r="AR1127" i="1" s="1"/>
  <c r="AM1109" i="1"/>
  <c r="AO1109" i="1" s="1"/>
  <c r="AQ1109" i="1" s="1"/>
  <c r="AR1109" i="1" s="1"/>
  <c r="AM1098" i="1"/>
  <c r="AO1098" i="1" s="1"/>
  <c r="AQ1098" i="1" s="1"/>
  <c r="AR1098" i="1" s="1"/>
  <c r="AM1067" i="1"/>
  <c r="AO1067" i="1" s="1"/>
  <c r="AQ1067" i="1" s="1"/>
  <c r="AR1067" i="1" s="1"/>
  <c r="AM1055" i="1"/>
  <c r="AO1055" i="1" s="1"/>
  <c r="AQ1055" i="1" s="1"/>
  <c r="AR1055" i="1" s="1"/>
  <c r="AM1052" i="1"/>
  <c r="AO1052" i="1" s="1"/>
  <c r="AQ1052" i="1" s="1"/>
  <c r="AR1052" i="1" s="1"/>
  <c r="AM1033" i="1"/>
  <c r="AO1033" i="1" s="1"/>
  <c r="AQ1033" i="1" s="1"/>
  <c r="AR1033" i="1" s="1"/>
  <c r="AM1028" i="1"/>
  <c r="AO1028" i="1" s="1"/>
  <c r="AQ1028" i="1" s="1"/>
  <c r="AR1028" i="1" s="1"/>
  <c r="AM1001" i="1"/>
  <c r="AO1001" i="1" s="1"/>
  <c r="AQ1001" i="1" s="1"/>
  <c r="AR1001" i="1" s="1"/>
  <c r="AM992" i="1"/>
  <c r="AO992" i="1" s="1"/>
  <c r="AQ992" i="1" s="1"/>
  <c r="AR992" i="1" s="1"/>
  <c r="AM987" i="1"/>
  <c r="AO987" i="1" s="1"/>
  <c r="AQ987" i="1" s="1"/>
  <c r="AR987" i="1" s="1"/>
  <c r="AM973" i="1"/>
  <c r="AO973" i="1" s="1"/>
  <c r="AQ973" i="1" s="1"/>
  <c r="AR973" i="1" s="1"/>
  <c r="AM961" i="1"/>
  <c r="AO961" i="1" s="1"/>
  <c r="AQ961" i="1" s="1"/>
  <c r="AR961" i="1" s="1"/>
  <c r="AM958" i="1"/>
  <c r="AO958" i="1" s="1"/>
  <c r="AQ958" i="1" s="1"/>
  <c r="AR958" i="1" s="1"/>
  <c r="AM953" i="1"/>
  <c r="AO953" i="1" s="1"/>
  <c r="AQ953" i="1" s="1"/>
  <c r="AR953" i="1" s="1"/>
  <c r="AM938" i="1"/>
  <c r="AO938" i="1" s="1"/>
  <c r="AQ938" i="1" s="1"/>
  <c r="AR938" i="1" s="1"/>
  <c r="AM923" i="1"/>
  <c r="AO923" i="1" s="1"/>
  <c r="AQ923" i="1" s="1"/>
  <c r="AR923" i="1" s="1"/>
  <c r="AM914" i="1"/>
  <c r="AO914" i="1" s="1"/>
  <c r="AQ914" i="1" s="1"/>
  <c r="AR914" i="1" s="1"/>
  <c r="AM904" i="1"/>
  <c r="AO904" i="1" s="1"/>
  <c r="AQ904" i="1" s="1"/>
  <c r="AR904" i="1" s="1"/>
  <c r="AM856" i="1"/>
  <c r="AO856" i="1" s="1"/>
  <c r="AQ856" i="1" s="1"/>
  <c r="AR856" i="1" s="1"/>
  <c r="AM830" i="1"/>
  <c r="AO830" i="1" s="1"/>
  <c r="AQ830" i="1" s="1"/>
  <c r="AR830" i="1" s="1"/>
  <c r="AM795" i="1"/>
  <c r="AO795" i="1" s="1"/>
  <c r="AQ795" i="1" s="1"/>
  <c r="AR795" i="1" s="1"/>
  <c r="AM789" i="1"/>
  <c r="AO789" i="1" s="1"/>
  <c r="AQ789" i="1" s="1"/>
  <c r="AR789" i="1" s="1"/>
  <c r="AM778" i="1"/>
  <c r="AO778" i="1" s="1"/>
  <c r="AQ778" i="1" s="1"/>
  <c r="AR778" i="1" s="1"/>
  <c r="AM765" i="1"/>
  <c r="AO765" i="1" s="1"/>
  <c r="AQ765" i="1" s="1"/>
  <c r="AR765" i="1" s="1"/>
  <c r="AM756" i="1"/>
  <c r="AO756" i="1" s="1"/>
  <c r="AQ756" i="1" s="1"/>
  <c r="AR756" i="1" s="1"/>
  <c r="AM748" i="1"/>
  <c r="AO748" i="1" s="1"/>
  <c r="AQ748" i="1" s="1"/>
  <c r="AR748" i="1" s="1"/>
  <c r="AM741" i="1"/>
  <c r="AO741" i="1" s="1"/>
  <c r="AQ741" i="1" s="1"/>
  <c r="AR741" i="1" s="1"/>
  <c r="AM733" i="1"/>
  <c r="AO733" i="1" s="1"/>
  <c r="AQ733" i="1" s="1"/>
  <c r="AR733" i="1" s="1"/>
  <c r="AM732" i="1"/>
  <c r="AO732" i="1" s="1"/>
  <c r="AQ732" i="1" s="1"/>
  <c r="AR732" i="1" s="1"/>
  <c r="AM729" i="1"/>
  <c r="AO729" i="1" s="1"/>
  <c r="AQ729" i="1" s="1"/>
  <c r="AR729" i="1" s="1"/>
  <c r="AM724" i="1"/>
  <c r="AO724" i="1" s="1"/>
  <c r="AQ724" i="1" s="1"/>
  <c r="AR724" i="1" s="1"/>
  <c r="AM713" i="1"/>
  <c r="AO713" i="1" s="1"/>
  <c r="AQ713" i="1" s="1"/>
  <c r="AR713" i="1" s="1"/>
  <c r="AM709" i="1"/>
  <c r="AO709" i="1" s="1"/>
  <c r="AQ709" i="1" s="1"/>
  <c r="AR709" i="1" s="1"/>
  <c r="AM707" i="1"/>
  <c r="AO707" i="1" s="1"/>
  <c r="AQ707" i="1" s="1"/>
  <c r="AR707" i="1" s="1"/>
  <c r="AM704" i="1"/>
  <c r="AO704" i="1" s="1"/>
  <c r="AQ704" i="1" s="1"/>
  <c r="AR704" i="1" s="1"/>
  <c r="AM698" i="1"/>
  <c r="AO698" i="1" s="1"/>
  <c r="AQ698" i="1" s="1"/>
  <c r="AR698" i="1" s="1"/>
  <c r="AM690" i="1"/>
  <c r="AO690" i="1" s="1"/>
  <c r="AQ690" i="1" s="1"/>
  <c r="AR690" i="1" s="1"/>
  <c r="AM685" i="1"/>
  <c r="AO685" i="1" s="1"/>
  <c r="AQ685" i="1" s="1"/>
  <c r="AR685" i="1" s="1"/>
  <c r="AM682" i="1"/>
  <c r="AO682" i="1" s="1"/>
  <c r="AQ682" i="1" s="1"/>
  <c r="AR682" i="1" s="1"/>
  <c r="AM673" i="1"/>
  <c r="AO673" i="1" s="1"/>
  <c r="AQ673" i="1" s="1"/>
  <c r="AM664" i="1"/>
  <c r="AO664" i="1" s="1"/>
  <c r="AQ664" i="1" s="1"/>
  <c r="AR664" i="1" s="1"/>
  <c r="AM660" i="1"/>
  <c r="AO660" i="1" s="1"/>
  <c r="AQ660" i="1" s="1"/>
  <c r="AR660" i="1" s="1"/>
  <c r="AM638" i="1"/>
  <c r="AO638" i="1" s="1"/>
  <c r="AQ638" i="1" s="1"/>
  <c r="AR638" i="1" s="1"/>
  <c r="AM633" i="1"/>
  <c r="AO633" i="1" s="1"/>
  <c r="AQ633" i="1" s="1"/>
  <c r="AR633" i="1" s="1"/>
  <c r="AM627" i="1"/>
  <c r="AO627" i="1" s="1"/>
  <c r="AQ627" i="1" s="1"/>
  <c r="AR627" i="1" s="1"/>
  <c r="AM620" i="1"/>
  <c r="AO620" i="1" s="1"/>
  <c r="AQ620" i="1" s="1"/>
  <c r="AR620" i="1" s="1"/>
  <c r="AM612" i="1"/>
  <c r="AO612" i="1" s="1"/>
  <c r="AQ612" i="1" s="1"/>
  <c r="AR612" i="1" s="1"/>
  <c r="AM609" i="1"/>
  <c r="AO609" i="1" s="1"/>
  <c r="AQ609" i="1" s="1"/>
  <c r="AR609" i="1" s="1"/>
  <c r="AM598" i="1"/>
  <c r="AO598" i="1" s="1"/>
  <c r="AQ598" i="1" s="1"/>
  <c r="AR598" i="1" s="1"/>
  <c r="AM595" i="1"/>
  <c r="AO595" i="1" s="1"/>
  <c r="AQ595" i="1" s="1"/>
  <c r="AR595" i="1" s="1"/>
  <c r="AM587" i="1"/>
  <c r="AO587" i="1" s="1"/>
  <c r="AQ587" i="1" s="1"/>
  <c r="AR587" i="1" s="1"/>
  <c r="AM585" i="1"/>
  <c r="AO585" i="1" s="1"/>
  <c r="AQ585" i="1" s="1"/>
  <c r="AR585" i="1" s="1"/>
  <c r="AM579" i="1"/>
  <c r="AO579" i="1" s="1"/>
  <c r="AQ579" i="1" s="1"/>
  <c r="AR579" i="1" s="1"/>
  <c r="AM577" i="1"/>
  <c r="AO577" i="1" s="1"/>
  <c r="AQ577" i="1" s="1"/>
  <c r="AR577" i="1" s="1"/>
  <c r="AM571" i="1"/>
  <c r="AO571" i="1" s="1"/>
  <c r="AQ571" i="1" s="1"/>
  <c r="AR571" i="1" s="1"/>
  <c r="AM565" i="1"/>
  <c r="AO565" i="1" s="1"/>
  <c r="AQ565" i="1" s="1"/>
  <c r="AR565" i="1" s="1"/>
  <c r="AM562" i="1"/>
  <c r="AO562" i="1" s="1"/>
  <c r="AQ562" i="1" s="1"/>
  <c r="AR562" i="1" s="1"/>
  <c r="AM554" i="1"/>
  <c r="AO554" i="1" s="1"/>
  <c r="AQ554" i="1" s="1"/>
  <c r="AR554" i="1" s="1"/>
  <c r="AM546" i="1"/>
  <c r="AO546" i="1" s="1"/>
  <c r="AQ546" i="1" s="1"/>
  <c r="AR546" i="1" s="1"/>
  <c r="AM538" i="1"/>
  <c r="AO538" i="1" s="1"/>
  <c r="AQ538" i="1" s="1"/>
  <c r="AR538" i="1" s="1"/>
  <c r="AM530" i="1"/>
  <c r="AO530" i="1" s="1"/>
  <c r="AQ530" i="1" s="1"/>
  <c r="AR530" i="1" s="1"/>
  <c r="AM521" i="1"/>
  <c r="AO521" i="1" s="1"/>
  <c r="AQ521" i="1" s="1"/>
  <c r="AR521" i="1" s="1"/>
  <c r="AM502" i="1"/>
  <c r="AO502" i="1" s="1"/>
  <c r="AQ502" i="1" s="1"/>
  <c r="AR502" i="1" s="1"/>
  <c r="AM494" i="1"/>
  <c r="AO494" i="1" s="1"/>
  <c r="AQ494" i="1" s="1"/>
  <c r="AR494" i="1" s="1"/>
  <c r="AM486" i="1"/>
  <c r="AO486" i="1" s="1"/>
  <c r="AQ486" i="1" s="1"/>
  <c r="AR486" i="1" s="1"/>
  <c r="AM483" i="1"/>
  <c r="AO483" i="1" s="1"/>
  <c r="AQ483" i="1" s="1"/>
  <c r="AR483" i="1" s="1"/>
  <c r="AM481" i="1"/>
  <c r="AO481" i="1" s="1"/>
  <c r="AQ481" i="1" s="1"/>
  <c r="AR481" i="1" s="1"/>
  <c r="AM478" i="1"/>
  <c r="AO478" i="1" s="1"/>
  <c r="AQ478" i="1" s="1"/>
  <c r="AM467" i="1"/>
  <c r="AO467" i="1" s="1"/>
  <c r="AQ467" i="1" s="1"/>
  <c r="AR467" i="1" s="1"/>
  <c r="AM463" i="1"/>
  <c r="AO463" i="1" s="1"/>
  <c r="AQ463" i="1" s="1"/>
  <c r="AR463" i="1" s="1"/>
  <c r="AM457" i="1"/>
  <c r="AO457" i="1" s="1"/>
  <c r="AQ457" i="1" s="1"/>
  <c r="AR457" i="1" s="1"/>
  <c r="AM439" i="1"/>
  <c r="AO439" i="1" s="1"/>
  <c r="AQ439" i="1" s="1"/>
  <c r="AR439" i="1" s="1"/>
  <c r="AM429" i="1"/>
  <c r="AO429" i="1" s="1"/>
  <c r="AQ429" i="1" s="1"/>
  <c r="AR429" i="1" s="1"/>
  <c r="AM401" i="1"/>
  <c r="AO401" i="1" s="1"/>
  <c r="AQ401" i="1" s="1"/>
  <c r="AR401" i="1" s="1"/>
  <c r="AM396" i="1"/>
  <c r="AO396" i="1" s="1"/>
  <c r="AQ396" i="1" s="1"/>
  <c r="AR396" i="1" s="1"/>
  <c r="AM385" i="1"/>
  <c r="AO385" i="1" s="1"/>
  <c r="AQ385" i="1" s="1"/>
  <c r="AR385" i="1" s="1"/>
  <c r="AM1840" i="1"/>
  <c r="AO1840" i="1" s="1"/>
  <c r="AQ1840" i="1" s="1"/>
  <c r="AR1840" i="1" s="1"/>
  <c r="AM1788" i="1"/>
  <c r="AO1788" i="1" s="1"/>
  <c r="AQ1788" i="1" s="1"/>
  <c r="AR1788" i="1" s="1"/>
  <c r="AM1484" i="1"/>
  <c r="AO1484" i="1" s="1"/>
  <c r="AQ1484" i="1" s="1"/>
  <c r="AR1484" i="1" s="1"/>
  <c r="AM1458" i="1"/>
  <c r="AO1458" i="1" s="1"/>
  <c r="AQ1458" i="1" s="1"/>
  <c r="AR1458" i="1" s="1"/>
  <c r="AM1430" i="1"/>
  <c r="AO1430" i="1" s="1"/>
  <c r="AQ1430" i="1" s="1"/>
  <c r="AR1430" i="1" s="1"/>
  <c r="AM1425" i="1"/>
  <c r="AO1425" i="1" s="1"/>
  <c r="AQ1425" i="1" s="1"/>
  <c r="AR1425" i="1" s="1"/>
  <c r="AM1354" i="1"/>
  <c r="AO1354" i="1" s="1"/>
  <c r="AQ1354" i="1" s="1"/>
  <c r="AR1354" i="1" s="1"/>
  <c r="AM1279" i="1"/>
  <c r="AO1279" i="1" s="1"/>
  <c r="AQ1279" i="1" s="1"/>
  <c r="AR1279" i="1" s="1"/>
  <c r="AM1257" i="1"/>
  <c r="AO1257" i="1" s="1"/>
  <c r="AQ1257" i="1" s="1"/>
  <c r="AR1257" i="1" s="1"/>
  <c r="AM1246" i="1"/>
  <c r="AO1246" i="1" s="1"/>
  <c r="AQ1246" i="1" s="1"/>
  <c r="AR1246" i="1" s="1"/>
  <c r="AM1213" i="1"/>
  <c r="AO1213" i="1" s="1"/>
  <c r="AQ1213" i="1" s="1"/>
  <c r="AR1213" i="1" s="1"/>
  <c r="AM1167" i="1"/>
  <c r="AO1167" i="1" s="1"/>
  <c r="AQ1167" i="1" s="1"/>
  <c r="AR1167" i="1" s="1"/>
  <c r="AM1165" i="1"/>
  <c r="AO1165" i="1" s="1"/>
  <c r="AQ1165" i="1" s="1"/>
  <c r="AR1165" i="1" s="1"/>
  <c r="AM1154" i="1"/>
  <c r="AO1154" i="1" s="1"/>
  <c r="AQ1154" i="1" s="1"/>
  <c r="AR1154" i="1" s="1"/>
  <c r="AM1139" i="1"/>
  <c r="AO1139" i="1" s="1"/>
  <c r="AQ1139" i="1" s="1"/>
  <c r="AR1139" i="1" s="1"/>
  <c r="AM2419" i="1"/>
  <c r="AO2419" i="1" s="1"/>
  <c r="AQ2419" i="1" s="1"/>
  <c r="AR2419" i="1" s="1"/>
  <c r="AM2417" i="1"/>
  <c r="AO2417" i="1" s="1"/>
  <c r="AQ2417" i="1" s="1"/>
  <c r="AR2417" i="1" s="1"/>
  <c r="AM2412" i="1"/>
  <c r="AO2412" i="1" s="1"/>
  <c r="AQ2412" i="1" s="1"/>
  <c r="AR2412" i="1" s="1"/>
  <c r="AM2223" i="1"/>
  <c r="AO2223" i="1" s="1"/>
  <c r="AQ2223" i="1" s="1"/>
  <c r="AR2223" i="1" s="1"/>
  <c r="AM2191" i="1"/>
  <c r="AO2191" i="1" s="1"/>
  <c r="AQ2191" i="1" s="1"/>
  <c r="AR2191" i="1" s="1"/>
  <c r="AM2021" i="1"/>
  <c r="AO2021" i="1" s="1"/>
  <c r="AQ2021" i="1" s="1"/>
  <c r="AR2021" i="1" s="1"/>
  <c r="AM2002" i="1"/>
  <c r="AO2002" i="1" s="1"/>
  <c r="AQ2002" i="1" s="1"/>
  <c r="AR2002" i="1" s="1"/>
  <c r="AM2000" i="1"/>
  <c r="AO2000" i="1" s="1"/>
  <c r="AQ2000" i="1" s="1"/>
  <c r="AR2000" i="1" s="1"/>
  <c r="AM1899" i="1"/>
  <c r="AO1899" i="1" s="1"/>
  <c r="AQ1899" i="1" s="1"/>
  <c r="AR1899" i="1" s="1"/>
  <c r="AM1794" i="1"/>
  <c r="AO1794" i="1" s="1"/>
  <c r="AQ1794" i="1" s="1"/>
  <c r="AR1794" i="1" s="1"/>
  <c r="AM1765" i="1"/>
  <c r="AO1765" i="1" s="1"/>
  <c r="AQ1765" i="1" s="1"/>
  <c r="AR1765" i="1" s="1"/>
  <c r="AM1759" i="1"/>
  <c r="AO1759" i="1" s="1"/>
  <c r="AQ1759" i="1" s="1"/>
  <c r="AR1759" i="1" s="1"/>
  <c r="AM1664" i="1"/>
  <c r="AO1664" i="1" s="1"/>
  <c r="AQ1664" i="1" s="1"/>
  <c r="AR1664" i="1" s="1"/>
  <c r="AM1658" i="1"/>
  <c r="AO1658" i="1" s="1"/>
  <c r="AQ1658" i="1" s="1"/>
  <c r="AR1658" i="1" s="1"/>
  <c r="AM1615" i="1"/>
  <c r="AO1615" i="1" s="1"/>
  <c r="AQ1615" i="1" s="1"/>
  <c r="AR1615" i="1" s="1"/>
  <c r="AM1586" i="1"/>
  <c r="AO1586" i="1" s="1"/>
  <c r="AQ1586" i="1" s="1"/>
  <c r="AR1586" i="1" s="1"/>
  <c r="AM1524" i="1"/>
  <c r="AO1524" i="1" s="1"/>
  <c r="AQ1524" i="1" s="1"/>
  <c r="AR1524" i="1" s="1"/>
  <c r="AM1489" i="1"/>
  <c r="AO1489" i="1" s="1"/>
  <c r="AQ1489" i="1" s="1"/>
  <c r="AR1489" i="1" s="1"/>
  <c r="AM1467" i="1"/>
  <c r="AO1467" i="1" s="1"/>
  <c r="AQ1467" i="1" s="1"/>
  <c r="AR1467" i="1" s="1"/>
  <c r="AM1436" i="1"/>
  <c r="AO1436" i="1" s="1"/>
  <c r="AQ1436" i="1" s="1"/>
  <c r="AR1436" i="1" s="1"/>
  <c r="AM1409" i="1"/>
  <c r="AO1409" i="1" s="1"/>
  <c r="AQ1409" i="1" s="1"/>
  <c r="AR1409" i="1" s="1"/>
  <c r="AM1333" i="1"/>
  <c r="AO1333" i="1" s="1"/>
  <c r="AQ1333" i="1" s="1"/>
  <c r="AR1333" i="1" s="1"/>
  <c r="AM1316" i="1"/>
  <c r="AO1316" i="1" s="1"/>
  <c r="AQ1316" i="1" s="1"/>
  <c r="AR1316" i="1" s="1"/>
  <c r="AM1313" i="1"/>
  <c r="AO1313" i="1" s="1"/>
  <c r="AQ1313" i="1" s="1"/>
  <c r="AR1313" i="1" s="1"/>
  <c r="AM1305" i="1"/>
  <c r="AO1305" i="1" s="1"/>
  <c r="AQ1305" i="1" s="1"/>
  <c r="AR1305" i="1" s="1"/>
  <c r="AM1285" i="1"/>
  <c r="AO1285" i="1" s="1"/>
  <c r="AQ1285" i="1" s="1"/>
  <c r="AR1285" i="1" s="1"/>
  <c r="AM1283" i="1"/>
  <c r="AO1283" i="1" s="1"/>
  <c r="AQ1283" i="1" s="1"/>
  <c r="AR1283" i="1" s="1"/>
  <c r="AM1282" i="1"/>
  <c r="AO1282" i="1" s="1"/>
  <c r="AQ1282" i="1" s="1"/>
  <c r="AR1282" i="1" s="1"/>
  <c r="AM1275" i="1"/>
  <c r="AO1275" i="1" s="1"/>
  <c r="AQ1275" i="1" s="1"/>
  <c r="AR1275" i="1" s="1"/>
  <c r="AM1268" i="1"/>
  <c r="AO1268" i="1" s="1"/>
  <c r="AQ1268" i="1" s="1"/>
  <c r="AR1268" i="1" s="1"/>
  <c r="AM1266" i="1"/>
  <c r="AO1266" i="1" s="1"/>
  <c r="AQ1266" i="1" s="1"/>
  <c r="AR1266" i="1" s="1"/>
  <c r="AM1254" i="1"/>
  <c r="AO1254" i="1" s="1"/>
  <c r="AQ1254" i="1" s="1"/>
  <c r="AR1254" i="1" s="1"/>
  <c r="AM1253" i="1"/>
  <c r="AO1253" i="1" s="1"/>
  <c r="AQ1253" i="1" s="1"/>
  <c r="AR1253" i="1" s="1"/>
  <c r="AM1237" i="1"/>
  <c r="AO1237" i="1" s="1"/>
  <c r="AQ1237" i="1" s="1"/>
  <c r="AR1237" i="1" s="1"/>
  <c r="AM1230" i="1"/>
  <c r="AO1230" i="1" s="1"/>
  <c r="AQ1230" i="1" s="1"/>
  <c r="AR1230" i="1" s="1"/>
  <c r="AM1229" i="1"/>
  <c r="AO1229" i="1" s="1"/>
  <c r="AQ1229" i="1" s="1"/>
  <c r="AR1229" i="1" s="1"/>
  <c r="AM1227" i="1"/>
  <c r="AO1227" i="1" s="1"/>
  <c r="AQ1227" i="1" s="1"/>
  <c r="AR1227" i="1" s="1"/>
  <c r="AM1211" i="1"/>
  <c r="AO1211" i="1" s="1"/>
  <c r="AQ1211" i="1" s="1"/>
  <c r="AR1211" i="1" s="1"/>
  <c r="AM1197" i="1"/>
  <c r="AO1197" i="1" s="1"/>
  <c r="AQ1197" i="1" s="1"/>
  <c r="AR1197" i="1" s="1"/>
  <c r="AM1195" i="1"/>
  <c r="AO1195" i="1" s="1"/>
  <c r="AQ1195" i="1" s="1"/>
  <c r="AR1195" i="1" s="1"/>
  <c r="AM1189" i="1"/>
  <c r="AO1189" i="1" s="1"/>
  <c r="AQ1189" i="1" s="1"/>
  <c r="AR1189" i="1" s="1"/>
  <c r="AM1186" i="1"/>
  <c r="AO1186" i="1" s="1"/>
  <c r="AQ1186" i="1" s="1"/>
  <c r="AR1186" i="1" s="1"/>
  <c r="AM1183" i="1"/>
  <c r="AO1183" i="1" s="1"/>
  <c r="AQ1183" i="1" s="1"/>
  <c r="AR1183" i="1" s="1"/>
  <c r="AM1181" i="1"/>
  <c r="AO1181" i="1" s="1"/>
  <c r="AQ1181" i="1" s="1"/>
  <c r="AR1181" i="1" s="1"/>
  <c r="AM1179" i="1"/>
  <c r="AO1179" i="1" s="1"/>
  <c r="AQ1179" i="1" s="1"/>
  <c r="AR1179" i="1" s="1"/>
  <c r="AM1173" i="1"/>
  <c r="AO1173" i="1" s="1"/>
  <c r="AQ1173" i="1" s="1"/>
  <c r="AR1173" i="1" s="1"/>
  <c r="AM1163" i="1"/>
  <c r="AO1163" i="1" s="1"/>
  <c r="AQ1163" i="1" s="1"/>
  <c r="AR1163" i="1" s="1"/>
  <c r="AM1162" i="1"/>
  <c r="AO1162" i="1" s="1"/>
  <c r="AQ1162" i="1" s="1"/>
  <c r="AR1162" i="1" s="1"/>
  <c r="AM1133" i="1"/>
  <c r="AO1133" i="1" s="1"/>
  <c r="AQ1133" i="1" s="1"/>
  <c r="AR1133" i="1" s="1"/>
  <c r="AM1128" i="1"/>
  <c r="AO1128" i="1" s="1"/>
  <c r="AQ1128" i="1" s="1"/>
  <c r="AR1128" i="1" s="1"/>
  <c r="AM1121" i="1"/>
  <c r="AO1121" i="1" s="1"/>
  <c r="AQ1121" i="1" s="1"/>
  <c r="AR1121" i="1" s="1"/>
  <c r="AM1119" i="1"/>
  <c r="AO1119" i="1" s="1"/>
  <c r="AQ1119" i="1" s="1"/>
  <c r="AR1119" i="1" s="1"/>
  <c r="AM1117" i="1"/>
  <c r="AO1117" i="1" s="1"/>
  <c r="AQ1117" i="1" s="1"/>
  <c r="AR1117" i="1" s="1"/>
  <c r="AM1112" i="1"/>
  <c r="AO1112" i="1" s="1"/>
  <c r="AQ1112" i="1" s="1"/>
  <c r="AR1112" i="1" s="1"/>
  <c r="AM1105" i="1"/>
  <c r="AO1105" i="1" s="1"/>
  <c r="AQ1105" i="1" s="1"/>
  <c r="AR1105" i="1" s="1"/>
  <c r="AM1102" i="1"/>
  <c r="AO1102" i="1" s="1"/>
  <c r="AQ1102" i="1" s="1"/>
  <c r="AR1102" i="1" s="1"/>
  <c r="AM1100" i="1"/>
  <c r="AO1100" i="1" s="1"/>
  <c r="AQ1100" i="1" s="1"/>
  <c r="AR1100" i="1" s="1"/>
  <c r="AM1094" i="1"/>
  <c r="AO1094" i="1" s="1"/>
  <c r="AQ1094" i="1" s="1"/>
  <c r="AR1094" i="1" s="1"/>
  <c r="AM1086" i="1"/>
  <c r="AO1086" i="1" s="1"/>
  <c r="AQ1086" i="1" s="1"/>
  <c r="AR1086" i="1" s="1"/>
  <c r="AM1073" i="1"/>
  <c r="AO1073" i="1" s="1"/>
  <c r="AQ1073" i="1" s="1"/>
  <c r="AR1073" i="1" s="1"/>
  <c r="AM1066" i="1"/>
  <c r="AO1066" i="1" s="1"/>
  <c r="AQ1066" i="1" s="1"/>
  <c r="AR1066" i="1" s="1"/>
  <c r="AM1060" i="1"/>
  <c r="AO1060" i="1" s="1"/>
  <c r="AQ1060" i="1" s="1"/>
  <c r="AM1051" i="1"/>
  <c r="AO1051" i="1" s="1"/>
  <c r="AQ1051" i="1" s="1"/>
  <c r="AR1051" i="1" s="1"/>
  <c r="AM1045" i="1"/>
  <c r="AO1045" i="1" s="1"/>
  <c r="AQ1045" i="1" s="1"/>
  <c r="AR1045" i="1" s="1"/>
  <c r="AM1043" i="1"/>
  <c r="AO1043" i="1" s="1"/>
  <c r="AQ1043" i="1" s="1"/>
  <c r="AR1043" i="1" s="1"/>
  <c r="AM1027" i="1"/>
  <c r="AO1027" i="1" s="1"/>
  <c r="AQ1027" i="1" s="1"/>
  <c r="AR1027" i="1" s="1"/>
  <c r="AM1018" i="1"/>
  <c r="AO1018" i="1" s="1"/>
  <c r="AQ1018" i="1" s="1"/>
  <c r="AR1018" i="1" s="1"/>
  <c r="AM1009" i="1"/>
  <c r="AO1009" i="1" s="1"/>
  <c r="AQ1009" i="1" s="1"/>
  <c r="AR1009" i="1" s="1"/>
  <c r="AM1003" i="1"/>
  <c r="AO1003" i="1" s="1"/>
  <c r="AQ1003" i="1" s="1"/>
  <c r="AR1003" i="1" s="1"/>
  <c r="AM997" i="1"/>
  <c r="AO997" i="1" s="1"/>
  <c r="AQ997" i="1" s="1"/>
  <c r="AR997" i="1" s="1"/>
  <c r="AM983" i="1"/>
  <c r="AO983" i="1" s="1"/>
  <c r="AQ983" i="1" s="1"/>
  <c r="AR983" i="1" s="1"/>
  <c r="AM974" i="1"/>
  <c r="AO974" i="1" s="1"/>
  <c r="AQ974" i="1" s="1"/>
  <c r="AR974" i="1" s="1"/>
  <c r="AM971" i="1"/>
  <c r="AO971" i="1" s="1"/>
  <c r="AQ971" i="1" s="1"/>
  <c r="AR971" i="1" s="1"/>
  <c r="AM947" i="1"/>
  <c r="AO947" i="1" s="1"/>
  <c r="AQ947" i="1" s="1"/>
  <c r="AR947" i="1" s="1"/>
  <c r="AM944" i="1"/>
  <c r="AO944" i="1" s="1"/>
  <c r="AQ944" i="1" s="1"/>
  <c r="AR944" i="1" s="1"/>
  <c r="AM941" i="1"/>
  <c r="AO941" i="1" s="1"/>
  <c r="AQ941" i="1" s="1"/>
  <c r="AR941" i="1" s="1"/>
  <c r="AM932" i="1"/>
  <c r="AO932" i="1" s="1"/>
  <c r="AQ932" i="1" s="1"/>
  <c r="AR932" i="1" s="1"/>
  <c r="AM927" i="1"/>
  <c r="AO927" i="1" s="1"/>
  <c r="AQ927" i="1" s="1"/>
  <c r="AR927" i="1" s="1"/>
  <c r="AM922" i="1"/>
  <c r="AO922" i="1" s="1"/>
  <c r="AQ922" i="1" s="1"/>
  <c r="AR922" i="1" s="1"/>
  <c r="AM920" i="1"/>
  <c r="AO920" i="1" s="1"/>
  <c r="AQ920" i="1" s="1"/>
  <c r="AR920" i="1" s="1"/>
  <c r="AM916" i="1"/>
  <c r="AO916" i="1" s="1"/>
  <c r="AQ916" i="1" s="1"/>
  <c r="AR916" i="1" s="1"/>
  <c r="AM913" i="1"/>
  <c r="AO913" i="1" s="1"/>
  <c r="AQ913" i="1" s="1"/>
  <c r="AR913" i="1" s="1"/>
  <c r="AM905" i="1"/>
  <c r="AO905" i="1" s="1"/>
  <c r="AQ905" i="1" s="1"/>
  <c r="AR905" i="1" s="1"/>
  <c r="AM889" i="1"/>
  <c r="AO889" i="1" s="1"/>
  <c r="AQ889" i="1" s="1"/>
  <c r="AR889" i="1" s="1"/>
  <c r="AM884" i="1"/>
  <c r="AO884" i="1" s="1"/>
  <c r="AQ884" i="1" s="1"/>
  <c r="AR884" i="1" s="1"/>
  <c r="AM882" i="1"/>
  <c r="AO882" i="1" s="1"/>
  <c r="AQ882" i="1" s="1"/>
  <c r="AR882" i="1" s="1"/>
  <c r="AM879" i="1"/>
  <c r="AO879" i="1" s="1"/>
  <c r="AQ879" i="1" s="1"/>
  <c r="AR879" i="1" s="1"/>
  <c r="AM874" i="1"/>
  <c r="AO874" i="1" s="1"/>
  <c r="AQ874" i="1" s="1"/>
  <c r="AR874" i="1" s="1"/>
  <c r="AM871" i="1"/>
  <c r="AO871" i="1" s="1"/>
  <c r="AQ871" i="1" s="1"/>
  <c r="AR871" i="1" s="1"/>
  <c r="AM864" i="1"/>
  <c r="AO864" i="1" s="1"/>
  <c r="AQ864" i="1" s="1"/>
  <c r="AR864" i="1" s="1"/>
  <c r="AM861" i="1"/>
  <c r="AO861" i="1" s="1"/>
  <c r="AQ861" i="1" s="1"/>
  <c r="AR861" i="1" s="1"/>
  <c r="AM857" i="1"/>
  <c r="AO857" i="1" s="1"/>
  <c r="AQ857" i="1" s="1"/>
  <c r="AR857" i="1" s="1"/>
  <c r="AM850" i="1"/>
  <c r="AO850" i="1" s="1"/>
  <c r="AQ850" i="1" s="1"/>
  <c r="AR850" i="1" s="1"/>
  <c r="AM849" i="1"/>
  <c r="AO849" i="1" s="1"/>
  <c r="AQ849" i="1" s="1"/>
  <c r="AR849" i="1" s="1"/>
  <c r="AM846" i="1"/>
  <c r="AO846" i="1" s="1"/>
  <c r="AQ846" i="1" s="1"/>
  <c r="AR846" i="1" s="1"/>
  <c r="AM844" i="1"/>
  <c r="AO844" i="1" s="1"/>
  <c r="AQ844" i="1" s="1"/>
  <c r="AR844" i="1" s="1"/>
  <c r="AM840" i="1"/>
  <c r="AO840" i="1" s="1"/>
  <c r="AQ840" i="1" s="1"/>
  <c r="AR840" i="1" s="1"/>
  <c r="AM839" i="1"/>
  <c r="AO839" i="1" s="1"/>
  <c r="AQ839" i="1" s="1"/>
  <c r="AR839" i="1" s="1"/>
  <c r="AM818" i="1"/>
  <c r="AO818" i="1" s="1"/>
  <c r="AQ818" i="1" s="1"/>
  <c r="AR818" i="1" s="1"/>
  <c r="AM809" i="1"/>
  <c r="AO809" i="1" s="1"/>
  <c r="AQ809" i="1" s="1"/>
  <c r="AR809" i="1" s="1"/>
  <c r="AM804" i="1"/>
  <c r="AO804" i="1" s="1"/>
  <c r="AQ804" i="1" s="1"/>
  <c r="AR804" i="1" s="1"/>
  <c r="AM803" i="1"/>
  <c r="AO803" i="1" s="1"/>
  <c r="AQ803" i="1" s="1"/>
  <c r="AR803" i="1" s="1"/>
  <c r="AM801" i="1"/>
  <c r="AO801" i="1" s="1"/>
  <c r="AQ801" i="1" s="1"/>
  <c r="AR801" i="1" s="1"/>
  <c r="AM797" i="1"/>
  <c r="AO797" i="1" s="1"/>
  <c r="AQ797" i="1" s="1"/>
  <c r="AR797" i="1" s="1"/>
  <c r="AM781" i="1"/>
  <c r="AO781" i="1" s="1"/>
  <c r="AQ781" i="1" s="1"/>
  <c r="AR781" i="1" s="1"/>
  <c r="AM776" i="1"/>
  <c r="AO776" i="1" s="1"/>
  <c r="AQ776" i="1" s="1"/>
  <c r="AR776" i="1" s="1"/>
  <c r="AM775" i="1"/>
  <c r="AO775" i="1" s="1"/>
  <c r="AQ775" i="1" s="1"/>
  <c r="AR775" i="1" s="1"/>
  <c r="AM771" i="1"/>
  <c r="AO771" i="1" s="1"/>
  <c r="AQ771" i="1" s="1"/>
  <c r="AM769" i="1"/>
  <c r="AO769" i="1" s="1"/>
  <c r="AQ769" i="1" s="1"/>
  <c r="AR769" i="1" s="1"/>
  <c r="AM766" i="1"/>
  <c r="AO766" i="1" s="1"/>
  <c r="AQ766" i="1" s="1"/>
  <c r="AM762" i="1"/>
  <c r="AO762" i="1" s="1"/>
  <c r="AQ762" i="1" s="1"/>
  <c r="AR762" i="1" s="1"/>
  <c r="AM757" i="1"/>
  <c r="AO757" i="1" s="1"/>
  <c r="AQ757" i="1" s="1"/>
  <c r="AR757" i="1" s="1"/>
  <c r="AM754" i="1"/>
  <c r="AO754" i="1" s="1"/>
  <c r="AQ754" i="1" s="1"/>
  <c r="AR754" i="1" s="1"/>
  <c r="AM749" i="1"/>
  <c r="AO749" i="1" s="1"/>
  <c r="AQ749" i="1" s="1"/>
  <c r="AR749" i="1" s="1"/>
  <c r="AM745" i="1"/>
  <c r="AO745" i="1" s="1"/>
  <c r="AQ745" i="1" s="1"/>
  <c r="AR745" i="1" s="1"/>
  <c r="AM742" i="1"/>
  <c r="AO742" i="1" s="1"/>
  <c r="AQ742" i="1" s="1"/>
  <c r="AR742" i="1" s="1"/>
  <c r="AM738" i="1"/>
  <c r="AO738" i="1" s="1"/>
  <c r="AQ738" i="1" s="1"/>
  <c r="AR738" i="1" s="1"/>
  <c r="AM727" i="1"/>
  <c r="AO727" i="1" s="1"/>
  <c r="AQ727" i="1" s="1"/>
  <c r="AR727" i="1" s="1"/>
  <c r="AM726" i="1"/>
  <c r="AO726" i="1" s="1"/>
  <c r="AQ726" i="1" s="1"/>
  <c r="AR726" i="1" s="1"/>
  <c r="AM722" i="1"/>
  <c r="AO722" i="1" s="1"/>
  <c r="AQ722" i="1" s="1"/>
  <c r="AR722" i="1" s="1"/>
  <c r="AM717" i="1"/>
  <c r="AO717" i="1" s="1"/>
  <c r="AQ717" i="1" s="1"/>
  <c r="AR717" i="1" s="1"/>
  <c r="AM714" i="1"/>
  <c r="AO714" i="1" s="1"/>
  <c r="AQ714" i="1" s="1"/>
  <c r="AM710" i="1"/>
  <c r="AO710" i="1" s="1"/>
  <c r="AQ710" i="1" s="1"/>
  <c r="AR710" i="1" s="1"/>
  <c r="AM705" i="1"/>
  <c r="AO705" i="1" s="1"/>
  <c r="AQ705" i="1" s="1"/>
  <c r="AR705" i="1" s="1"/>
  <c r="AM701" i="1"/>
  <c r="AO701" i="1" s="1"/>
  <c r="AQ701" i="1" s="1"/>
  <c r="AR701" i="1" s="1"/>
  <c r="AM700" i="1"/>
  <c r="AO700" i="1" s="1"/>
  <c r="AQ700" i="1" s="1"/>
  <c r="AR700" i="1" s="1"/>
  <c r="AM695" i="1"/>
  <c r="AO695" i="1" s="1"/>
  <c r="AQ695" i="1" s="1"/>
  <c r="AR695" i="1" s="1"/>
  <c r="AM694" i="1"/>
  <c r="AO694" i="1" s="1"/>
  <c r="AQ694" i="1" s="1"/>
  <c r="AR694" i="1" s="1"/>
  <c r="AM693" i="1"/>
  <c r="AO693" i="1" s="1"/>
  <c r="AQ693" i="1" s="1"/>
  <c r="AR693" i="1" s="1"/>
  <c r="AM692" i="1"/>
  <c r="AO692" i="1" s="1"/>
  <c r="AQ692" i="1" s="1"/>
  <c r="AR692" i="1" s="1"/>
  <c r="AM686" i="1"/>
  <c r="AO686" i="1" s="1"/>
  <c r="AQ686" i="1" s="1"/>
  <c r="AR686" i="1" s="1"/>
  <c r="AM683" i="1"/>
  <c r="AO683" i="1" s="1"/>
  <c r="AQ683" i="1" s="1"/>
  <c r="AR683" i="1" s="1"/>
  <c r="AM680" i="1"/>
  <c r="AO680" i="1" s="1"/>
  <c r="AQ680" i="1" s="1"/>
  <c r="AR680" i="1" s="1"/>
  <c r="AM676" i="1"/>
  <c r="AO676" i="1" s="1"/>
  <c r="AQ676" i="1" s="1"/>
  <c r="AR676" i="1" s="1"/>
  <c r="AM668" i="1"/>
  <c r="AO668" i="1" s="1"/>
  <c r="AQ668" i="1" s="1"/>
  <c r="AR668" i="1" s="1"/>
  <c r="AM667" i="1"/>
  <c r="AO667" i="1" s="1"/>
  <c r="AQ667" i="1" s="1"/>
  <c r="AR667" i="1" s="1"/>
  <c r="AM665" i="1"/>
  <c r="AO665" i="1" s="1"/>
  <c r="AQ665" i="1" s="1"/>
  <c r="AR665" i="1" s="1"/>
  <c r="AM661" i="1"/>
  <c r="AO661" i="1" s="1"/>
  <c r="AQ661" i="1" s="1"/>
  <c r="AR661" i="1" s="1"/>
  <c r="AM659" i="1"/>
  <c r="AO659" i="1" s="1"/>
  <c r="AQ659" i="1" s="1"/>
  <c r="AR659" i="1" s="1"/>
  <c r="AM656" i="1"/>
  <c r="AO656" i="1" s="1"/>
  <c r="AQ656" i="1" s="1"/>
  <c r="AR656" i="1" s="1"/>
  <c r="AM651" i="1"/>
  <c r="AO651" i="1" s="1"/>
  <c r="AQ651" i="1" s="1"/>
  <c r="AR651" i="1" s="1"/>
  <c r="AM648" i="1"/>
  <c r="AO648" i="1" s="1"/>
  <c r="AQ648" i="1" s="1"/>
  <c r="AR648" i="1" s="1"/>
  <c r="AM642" i="1"/>
  <c r="AO642" i="1" s="1"/>
  <c r="AQ642" i="1" s="1"/>
  <c r="AR642" i="1" s="1"/>
  <c r="AM641" i="1"/>
  <c r="AO641" i="1" s="1"/>
  <c r="AQ641" i="1" s="1"/>
  <c r="AR641" i="1" s="1"/>
  <c r="AM639" i="1"/>
  <c r="AO639" i="1" s="1"/>
  <c r="AQ639" i="1" s="1"/>
  <c r="AR639" i="1" s="1"/>
  <c r="AM635" i="1"/>
  <c r="AO635" i="1" s="1"/>
  <c r="AQ635" i="1" s="1"/>
  <c r="AR635" i="1" s="1"/>
  <c r="AM624" i="1"/>
  <c r="AO624" i="1" s="1"/>
  <c r="AQ624" i="1" s="1"/>
  <c r="AR624" i="1" s="1"/>
  <c r="AM618" i="1"/>
  <c r="AO618" i="1" s="1"/>
  <c r="AQ618" i="1" s="1"/>
  <c r="AR618" i="1" s="1"/>
  <c r="AM615" i="1"/>
  <c r="AO615" i="1" s="1"/>
  <c r="AQ615" i="1" s="1"/>
  <c r="AR615" i="1" s="1"/>
  <c r="AM613" i="1"/>
  <c r="AO613" i="1" s="1"/>
  <c r="AQ613" i="1" s="1"/>
  <c r="AR613" i="1" s="1"/>
  <c r="AM606" i="1"/>
  <c r="AO606" i="1" s="1"/>
  <c r="AQ606" i="1" s="1"/>
  <c r="AR606" i="1" s="1"/>
  <c r="AM603" i="1"/>
  <c r="AO603" i="1" s="1"/>
  <c r="AQ603" i="1" s="1"/>
  <c r="AR603" i="1" s="1"/>
  <c r="AM600" i="1"/>
  <c r="AO600" i="1" s="1"/>
  <c r="AQ600" i="1" s="1"/>
  <c r="AR600" i="1" s="1"/>
  <c r="AM597" i="1"/>
  <c r="AO597" i="1" s="1"/>
  <c r="AQ597" i="1" s="1"/>
  <c r="AR597" i="1" s="1"/>
  <c r="AM593" i="1"/>
  <c r="AO593" i="1" s="1"/>
  <c r="AQ593" i="1" s="1"/>
  <c r="AR593" i="1" s="1"/>
  <c r="AM590" i="1"/>
  <c r="AO590" i="1" s="1"/>
  <c r="AQ590" i="1" s="1"/>
  <c r="AR590" i="1" s="1"/>
  <c r="AM573" i="1"/>
  <c r="AO573" i="1" s="1"/>
  <c r="AQ573" i="1" s="1"/>
  <c r="AR573" i="1" s="1"/>
  <c r="AM572" i="1"/>
  <c r="AO572" i="1" s="1"/>
  <c r="AQ572" i="1" s="1"/>
  <c r="AR572" i="1" s="1"/>
  <c r="AM560" i="1"/>
  <c r="AO560" i="1" s="1"/>
  <c r="AQ560" i="1" s="1"/>
  <c r="AR560" i="1" s="1"/>
  <c r="AM555" i="1"/>
  <c r="AO555" i="1" s="1"/>
  <c r="AQ555" i="1" s="1"/>
  <c r="AR555" i="1" s="1"/>
  <c r="AM543" i="1"/>
  <c r="AO543" i="1" s="1"/>
  <c r="AQ543" i="1" s="1"/>
  <c r="AR543" i="1" s="1"/>
  <c r="AM542" i="1"/>
  <c r="AO542" i="1" s="1"/>
  <c r="AQ542" i="1" s="1"/>
  <c r="AR542" i="1" s="1"/>
  <c r="AM541" i="1"/>
  <c r="AO541" i="1" s="1"/>
  <c r="AQ541" i="1" s="1"/>
  <c r="AR541" i="1" s="1"/>
  <c r="AM540" i="1"/>
  <c r="AO540" i="1" s="1"/>
  <c r="AQ540" i="1" s="1"/>
  <c r="AR540" i="1" s="1"/>
  <c r="AM539" i="1"/>
  <c r="AO539" i="1" s="1"/>
  <c r="AQ539" i="1" s="1"/>
  <c r="AR539" i="1" s="1"/>
  <c r="AM533" i="1"/>
  <c r="AO533" i="1" s="1"/>
  <c r="AQ533" i="1" s="1"/>
  <c r="AR533" i="1" s="1"/>
  <c r="AM532" i="1"/>
  <c r="AO532" i="1" s="1"/>
  <c r="AQ532" i="1" s="1"/>
  <c r="AR532" i="1" s="1"/>
  <c r="AM524" i="1"/>
  <c r="AO524" i="1" s="1"/>
  <c r="AQ524" i="1" s="1"/>
  <c r="AR524" i="1" s="1"/>
  <c r="AM522" i="1"/>
  <c r="AO522" i="1" s="1"/>
  <c r="AQ522" i="1" s="1"/>
  <c r="AR522" i="1" s="1"/>
  <c r="AM519" i="1"/>
  <c r="AO519" i="1" s="1"/>
  <c r="AQ519" i="1" s="1"/>
  <c r="AR519" i="1" s="1"/>
  <c r="AM513" i="1"/>
  <c r="AO513" i="1" s="1"/>
  <c r="AQ513" i="1" s="1"/>
  <c r="AR513" i="1" s="1"/>
  <c r="AM512" i="1"/>
  <c r="AO512" i="1" s="1"/>
  <c r="AQ512" i="1" s="1"/>
  <c r="AR512" i="1" s="1"/>
  <c r="AM511" i="1"/>
  <c r="AO511" i="1" s="1"/>
  <c r="AQ511" i="1" s="1"/>
  <c r="AR511" i="1" s="1"/>
  <c r="AM509" i="1"/>
  <c r="AO509" i="1" s="1"/>
  <c r="AQ509" i="1" s="1"/>
  <c r="AR509" i="1" s="1"/>
  <c r="AM508" i="1"/>
  <c r="AO508" i="1" s="1"/>
  <c r="AQ508" i="1" s="1"/>
  <c r="AR508" i="1" s="1"/>
  <c r="AM507" i="1"/>
  <c r="AO507" i="1" s="1"/>
  <c r="AQ507" i="1" s="1"/>
  <c r="AR507" i="1" s="1"/>
  <c r="AM506" i="1"/>
  <c r="AO506" i="1" s="1"/>
  <c r="AQ506" i="1" s="1"/>
  <c r="AR506" i="1" s="1"/>
  <c r="AM496" i="1"/>
  <c r="AO496" i="1" s="1"/>
  <c r="AQ496" i="1" s="1"/>
  <c r="AR496" i="1" s="1"/>
  <c r="AM495" i="1"/>
  <c r="AO495" i="1" s="1"/>
  <c r="AQ495" i="1" s="1"/>
  <c r="AR495" i="1" s="1"/>
  <c r="AM491" i="1"/>
  <c r="AO491" i="1" s="1"/>
  <c r="AQ491" i="1" s="1"/>
  <c r="AM490" i="1"/>
  <c r="AO490" i="1" s="1"/>
  <c r="AQ490" i="1" s="1"/>
  <c r="AR490" i="1" s="1"/>
  <c r="AM489" i="1"/>
  <c r="AO489" i="1" s="1"/>
  <c r="AQ489" i="1" s="1"/>
  <c r="AR489" i="1" s="1"/>
  <c r="AM488" i="1"/>
  <c r="AO488" i="1" s="1"/>
  <c r="AQ488" i="1" s="1"/>
  <c r="AR488" i="1" s="1"/>
  <c r="AM487" i="1"/>
  <c r="AO487" i="1" s="1"/>
  <c r="AQ487" i="1" s="1"/>
  <c r="AR487" i="1" s="1"/>
  <c r="AM472" i="1"/>
  <c r="AO472" i="1" s="1"/>
  <c r="AQ472" i="1" s="1"/>
  <c r="AR472" i="1" s="1"/>
  <c r="AM471" i="1"/>
  <c r="AO471" i="1" s="1"/>
  <c r="AQ471" i="1" s="1"/>
  <c r="AR471" i="1" s="1"/>
  <c r="AM469" i="1"/>
  <c r="AO469" i="1" s="1"/>
  <c r="AQ469" i="1" s="1"/>
  <c r="AR469" i="1" s="1"/>
  <c r="AM468" i="1"/>
  <c r="AO468" i="1" s="1"/>
  <c r="AQ468" i="1" s="1"/>
  <c r="AR468" i="1" s="1"/>
  <c r="AM464" i="1"/>
  <c r="AO464" i="1" s="1"/>
  <c r="AQ464" i="1" s="1"/>
  <c r="AR464" i="1" s="1"/>
  <c r="AM453" i="1"/>
  <c r="AO453" i="1" s="1"/>
  <c r="AQ453" i="1" s="1"/>
  <c r="AR453" i="1" s="1"/>
  <c r="AM452" i="1"/>
  <c r="AO452" i="1" s="1"/>
  <c r="AQ452" i="1" s="1"/>
  <c r="AR452" i="1" s="1"/>
  <c r="AM451" i="1"/>
  <c r="AO451" i="1" s="1"/>
  <c r="AQ451" i="1" s="1"/>
  <c r="AR451" i="1" s="1"/>
  <c r="AM449" i="1"/>
  <c r="AO449" i="1" s="1"/>
  <c r="AQ449" i="1" s="1"/>
  <c r="AR449" i="1" s="1"/>
  <c r="AM448" i="1"/>
  <c r="AO448" i="1" s="1"/>
  <c r="AQ448" i="1" s="1"/>
  <c r="AR448" i="1" s="1"/>
  <c r="AM447" i="1"/>
  <c r="AO447" i="1" s="1"/>
  <c r="AQ447" i="1" s="1"/>
  <c r="AR447" i="1" s="1"/>
  <c r="AM442" i="1"/>
  <c r="AO442" i="1" s="1"/>
  <c r="AQ442" i="1" s="1"/>
  <c r="AR442" i="1" s="1"/>
  <c r="AM441" i="1"/>
  <c r="AO441" i="1" s="1"/>
  <c r="AQ441" i="1" s="1"/>
  <c r="AR441" i="1" s="1"/>
  <c r="AM432" i="1"/>
  <c r="AO432" i="1" s="1"/>
  <c r="AQ432" i="1" s="1"/>
  <c r="AR432" i="1" s="1"/>
  <c r="AM431" i="1"/>
  <c r="AO431" i="1" s="1"/>
  <c r="AQ431" i="1" s="1"/>
  <c r="AR431" i="1" s="1"/>
  <c r="AM422" i="1"/>
  <c r="AO422" i="1" s="1"/>
  <c r="AQ422" i="1" s="1"/>
  <c r="AR422" i="1" s="1"/>
  <c r="AM414" i="1"/>
  <c r="AO414" i="1" s="1"/>
  <c r="AQ414" i="1" s="1"/>
  <c r="AR414" i="1" s="1"/>
  <c r="AM413" i="1"/>
  <c r="AO413" i="1" s="1"/>
  <c r="AQ413" i="1" s="1"/>
  <c r="AM412" i="1"/>
  <c r="AO412" i="1" s="1"/>
  <c r="AQ412" i="1" s="1"/>
  <c r="AR412" i="1" s="1"/>
  <c r="AM411" i="1"/>
  <c r="AO411" i="1" s="1"/>
  <c r="AQ411" i="1" s="1"/>
  <c r="AR411" i="1" s="1"/>
  <c r="AM408" i="1"/>
  <c r="AO408" i="1" s="1"/>
  <c r="AQ408" i="1" s="1"/>
  <c r="AR408" i="1" s="1"/>
  <c r="AM404" i="1"/>
  <c r="AO404" i="1" s="1"/>
  <c r="AQ404" i="1" s="1"/>
  <c r="AR404" i="1" s="1"/>
  <c r="AM403" i="1"/>
  <c r="AO403" i="1" s="1"/>
  <c r="AQ403" i="1" s="1"/>
  <c r="AR403" i="1" s="1"/>
  <c r="AM402" i="1"/>
  <c r="AO402" i="1" s="1"/>
  <c r="AQ402" i="1" s="1"/>
  <c r="AR402" i="1" s="1"/>
  <c r="AM398" i="1"/>
  <c r="AO398" i="1" s="1"/>
  <c r="AQ398" i="1" s="1"/>
  <c r="AR398" i="1" s="1"/>
  <c r="AM393" i="1"/>
  <c r="AO393" i="1" s="1"/>
  <c r="AQ393" i="1" s="1"/>
  <c r="AR393" i="1" s="1"/>
  <c r="AM390" i="1"/>
  <c r="AO390" i="1" s="1"/>
  <c r="AQ390" i="1" s="1"/>
  <c r="AR390" i="1" s="1"/>
  <c r="AM387" i="1"/>
  <c r="AO387" i="1" s="1"/>
  <c r="AQ387" i="1" s="1"/>
  <c r="AR387" i="1" s="1"/>
  <c r="AM2398" i="1"/>
  <c r="AO2398" i="1" s="1"/>
  <c r="AQ2398" i="1" s="1"/>
  <c r="AR2398" i="1" s="1"/>
  <c r="AM2167" i="1"/>
  <c r="AO2167" i="1" s="1"/>
  <c r="AQ2167" i="1" s="1"/>
  <c r="AR2167" i="1" s="1"/>
  <c r="AM2164" i="1"/>
  <c r="AO2164" i="1" s="1"/>
  <c r="AQ2164" i="1" s="1"/>
  <c r="AR2164" i="1" s="1"/>
  <c r="AM1858" i="1"/>
  <c r="AO1858" i="1" s="1"/>
  <c r="AQ1858" i="1" s="1"/>
  <c r="AR1858" i="1" s="1"/>
  <c r="AM1839" i="1"/>
  <c r="AO1839" i="1" s="1"/>
  <c r="AQ1839" i="1" s="1"/>
  <c r="AR1839" i="1" s="1"/>
  <c r="AM1713" i="1"/>
  <c r="AO1713" i="1" s="1"/>
  <c r="AQ1713" i="1" s="1"/>
  <c r="AR1713" i="1" s="1"/>
  <c r="AM1685" i="1"/>
  <c r="AO1685" i="1" s="1"/>
  <c r="AQ1685" i="1" s="1"/>
  <c r="AR1685" i="1" s="1"/>
  <c r="AM1665" i="1"/>
  <c r="AO1665" i="1" s="1"/>
  <c r="AQ1665" i="1" s="1"/>
  <c r="AR1665" i="1" s="1"/>
  <c r="AM1662" i="1"/>
  <c r="AO1662" i="1" s="1"/>
  <c r="AQ1662" i="1" s="1"/>
  <c r="AR1662" i="1" s="1"/>
  <c r="AM1648" i="1"/>
  <c r="AO1648" i="1" s="1"/>
  <c r="AQ1648" i="1" s="1"/>
  <c r="AR1648" i="1" s="1"/>
  <c r="AM1630" i="1"/>
  <c r="AO1630" i="1" s="1"/>
  <c r="AQ1630" i="1" s="1"/>
  <c r="AR1630" i="1" s="1"/>
  <c r="AM1525" i="1"/>
  <c r="AO1525" i="1" s="1"/>
  <c r="AQ1525" i="1" s="1"/>
  <c r="AR1525" i="1" s="1"/>
  <c r="AM1522" i="1"/>
  <c r="AO1522" i="1" s="1"/>
  <c r="AQ1522" i="1" s="1"/>
  <c r="AR1522" i="1" s="1"/>
  <c r="AM1515" i="1"/>
  <c r="AO1515" i="1" s="1"/>
  <c r="AQ1515" i="1" s="1"/>
  <c r="AR1515" i="1" s="1"/>
  <c r="AM1492" i="1"/>
  <c r="AO1492" i="1" s="1"/>
  <c r="AQ1492" i="1" s="1"/>
  <c r="AR1492" i="1" s="1"/>
  <c r="AM1480" i="1"/>
  <c r="AO1480" i="1" s="1"/>
  <c r="AQ1480" i="1" s="1"/>
  <c r="AR1480" i="1" s="1"/>
  <c r="AM1384" i="1"/>
  <c r="AO1384" i="1" s="1"/>
  <c r="AQ1384" i="1" s="1"/>
  <c r="AR1384" i="1" s="1"/>
  <c r="AM1363" i="1"/>
  <c r="AO1363" i="1" s="1"/>
  <c r="AQ1363" i="1" s="1"/>
  <c r="AR1363" i="1" s="1"/>
  <c r="AM1361" i="1"/>
  <c r="AO1361" i="1" s="1"/>
  <c r="AQ1361" i="1" s="1"/>
  <c r="AR1361" i="1" s="1"/>
  <c r="AM1332" i="1"/>
  <c r="AO1332" i="1" s="1"/>
  <c r="AQ1332" i="1" s="1"/>
  <c r="AR1332" i="1" s="1"/>
  <c r="AM1330" i="1"/>
  <c r="AO1330" i="1" s="1"/>
  <c r="AQ1330" i="1" s="1"/>
  <c r="AR1330" i="1" s="1"/>
  <c r="AM1327" i="1"/>
  <c r="AO1327" i="1" s="1"/>
  <c r="AQ1327" i="1" s="1"/>
  <c r="AR1327" i="1" s="1"/>
  <c r="AM1317" i="1"/>
  <c r="AO1317" i="1" s="1"/>
  <c r="AQ1317" i="1" s="1"/>
  <c r="AR1317" i="1" s="1"/>
  <c r="AM1303" i="1"/>
  <c r="AO1303" i="1" s="1"/>
  <c r="AQ1303" i="1" s="1"/>
  <c r="AR1303" i="1" s="1"/>
  <c r="AM1300" i="1"/>
  <c r="AO1300" i="1" s="1"/>
  <c r="AQ1300" i="1" s="1"/>
  <c r="AR1300" i="1" s="1"/>
  <c r="AM1263" i="1"/>
  <c r="AO1263" i="1" s="1"/>
  <c r="AQ1263" i="1" s="1"/>
  <c r="AR1263" i="1" s="1"/>
  <c r="AM1258" i="1"/>
  <c r="AO1258" i="1" s="1"/>
  <c r="AQ1258" i="1" s="1"/>
  <c r="AR1258" i="1" s="1"/>
  <c r="AM1222" i="1"/>
  <c r="AO1222" i="1" s="1"/>
  <c r="AQ1222" i="1" s="1"/>
  <c r="AR1222" i="1" s="1"/>
  <c r="AM1210" i="1"/>
  <c r="AO1210" i="1" s="1"/>
  <c r="AQ1210" i="1" s="1"/>
  <c r="AR1210" i="1" s="1"/>
  <c r="AM1207" i="1"/>
  <c r="AO1207" i="1" s="1"/>
  <c r="AQ1207" i="1" s="1"/>
  <c r="AR1207" i="1" s="1"/>
  <c r="AM1200" i="1"/>
  <c r="AO1200" i="1" s="1"/>
  <c r="AQ1200" i="1" s="1"/>
  <c r="AR1200" i="1" s="1"/>
  <c r="AM1193" i="1"/>
  <c r="AO1193" i="1" s="1"/>
  <c r="AQ1193" i="1" s="1"/>
  <c r="AR1193" i="1" s="1"/>
  <c r="AM1177" i="1"/>
  <c r="AO1177" i="1" s="1"/>
  <c r="AQ1177" i="1" s="1"/>
  <c r="AM1151" i="1"/>
  <c r="AO1151" i="1" s="1"/>
  <c r="AQ1151" i="1" s="1"/>
  <c r="AR1151" i="1" s="1"/>
  <c r="AM1141" i="1"/>
  <c r="AO1141" i="1" s="1"/>
  <c r="AQ1141" i="1" s="1"/>
  <c r="AR1141" i="1" s="1"/>
  <c r="AM1126" i="1"/>
  <c r="AO1126" i="1" s="1"/>
  <c r="AQ1126" i="1" s="1"/>
  <c r="AR1126" i="1" s="1"/>
  <c r="AM1099" i="1"/>
  <c r="AO1099" i="1" s="1"/>
  <c r="AQ1099" i="1" s="1"/>
  <c r="AM1093" i="1"/>
  <c r="AO1093" i="1" s="1"/>
  <c r="AQ1093" i="1" s="1"/>
  <c r="AR1093" i="1" s="1"/>
  <c r="AM1085" i="1"/>
  <c r="AO1085" i="1" s="1"/>
  <c r="AQ1085" i="1" s="1"/>
  <c r="AR1085" i="1" s="1"/>
  <c r="AM1081" i="1"/>
  <c r="AO1081" i="1" s="1"/>
  <c r="AQ1081" i="1" s="1"/>
  <c r="AR1081" i="1" s="1"/>
  <c r="AM1070" i="1"/>
  <c r="AO1070" i="1" s="1"/>
  <c r="AQ1070" i="1" s="1"/>
  <c r="AR1070" i="1" s="1"/>
  <c r="AM1056" i="1"/>
  <c r="AO1056" i="1" s="1"/>
  <c r="AQ1056" i="1" s="1"/>
  <c r="AR1056" i="1" s="1"/>
  <c r="AM1054" i="1"/>
  <c r="AO1054" i="1" s="1"/>
  <c r="AQ1054" i="1" s="1"/>
  <c r="AR1054" i="1" s="1"/>
  <c r="AM1031" i="1"/>
  <c r="AO1031" i="1" s="1"/>
  <c r="AQ1031" i="1" s="1"/>
  <c r="AR1031" i="1" s="1"/>
  <c r="AM1023" i="1"/>
  <c r="AO1023" i="1" s="1"/>
  <c r="AQ1023" i="1" s="1"/>
  <c r="AR1023" i="1" s="1"/>
  <c r="AM1004" i="1"/>
  <c r="AO1004" i="1" s="1"/>
  <c r="AQ1004" i="1" s="1"/>
  <c r="AR1004" i="1" s="1"/>
  <c r="AM993" i="1"/>
  <c r="AO993" i="1" s="1"/>
  <c r="AQ993" i="1" s="1"/>
  <c r="AR993" i="1" s="1"/>
  <c r="AM926" i="1"/>
  <c r="AO926" i="1" s="1"/>
  <c r="AQ926" i="1" s="1"/>
  <c r="AR926" i="1" s="1"/>
  <c r="AM912" i="1"/>
  <c r="AO912" i="1" s="1"/>
  <c r="AQ912" i="1" s="1"/>
  <c r="AR912" i="1" s="1"/>
  <c r="AM906" i="1"/>
  <c r="AO906" i="1" s="1"/>
  <c r="AQ906" i="1" s="1"/>
  <c r="AR906" i="1" s="1"/>
  <c r="AM900" i="1"/>
  <c r="AO900" i="1" s="1"/>
  <c r="AQ900" i="1" s="1"/>
  <c r="AR900" i="1" s="1"/>
  <c r="AM880" i="1"/>
  <c r="AO880" i="1" s="1"/>
  <c r="AQ880" i="1" s="1"/>
  <c r="AR880" i="1" s="1"/>
  <c r="AM872" i="1"/>
  <c r="AO872" i="1" s="1"/>
  <c r="AQ872" i="1" s="1"/>
  <c r="AR872" i="1" s="1"/>
  <c r="AM860" i="1"/>
  <c r="AO860" i="1" s="1"/>
  <c r="AQ860" i="1" s="1"/>
  <c r="AR860" i="1" s="1"/>
  <c r="AM855" i="1"/>
  <c r="AO855" i="1" s="1"/>
  <c r="AQ855" i="1" s="1"/>
  <c r="AR855" i="1" s="1"/>
  <c r="AM822" i="1"/>
  <c r="AO822" i="1" s="1"/>
  <c r="AQ822" i="1" s="1"/>
  <c r="AR822" i="1" s="1"/>
  <c r="AM808" i="1"/>
  <c r="AO808" i="1" s="1"/>
  <c r="AQ808" i="1" s="1"/>
  <c r="AR808" i="1" s="1"/>
  <c r="AM800" i="1"/>
  <c r="AO800" i="1" s="1"/>
  <c r="AQ800" i="1" s="1"/>
  <c r="AM796" i="1"/>
  <c r="AO796" i="1" s="1"/>
  <c r="AQ796" i="1" s="1"/>
  <c r="AR796" i="1" s="1"/>
  <c r="AM793" i="1"/>
  <c r="AO793" i="1" s="1"/>
  <c r="AQ793" i="1" s="1"/>
  <c r="AR793" i="1" s="1"/>
  <c r="AM790" i="1"/>
  <c r="AO790" i="1" s="1"/>
  <c r="AQ790" i="1" s="1"/>
  <c r="AR790" i="1" s="1"/>
  <c r="AM786" i="1"/>
  <c r="AO786" i="1" s="1"/>
  <c r="AQ786" i="1" s="1"/>
  <c r="AR786" i="1" s="1"/>
  <c r="AM784" i="1"/>
  <c r="AO784" i="1" s="1"/>
  <c r="AQ784" i="1" s="1"/>
  <c r="AM780" i="1"/>
  <c r="AO780" i="1" s="1"/>
  <c r="AQ780" i="1" s="1"/>
  <c r="AR780" i="1" s="1"/>
  <c r="AM774" i="1"/>
  <c r="AO774" i="1" s="1"/>
  <c r="AQ774" i="1" s="1"/>
  <c r="AR774" i="1" s="1"/>
  <c r="AM768" i="1"/>
  <c r="AO768" i="1" s="1"/>
  <c r="AQ768" i="1" s="1"/>
  <c r="AR768" i="1" s="1"/>
  <c r="AM747" i="1"/>
  <c r="AO747" i="1" s="1"/>
  <c r="AQ747" i="1" s="1"/>
  <c r="AR747" i="1" s="1"/>
  <c r="AM744" i="1"/>
  <c r="AO744" i="1" s="1"/>
  <c r="AQ744" i="1" s="1"/>
  <c r="AR744" i="1" s="1"/>
  <c r="AM734" i="1"/>
  <c r="AO734" i="1" s="1"/>
  <c r="AQ734" i="1" s="1"/>
  <c r="AR734" i="1" s="1"/>
  <c r="AM730" i="1"/>
  <c r="AO730" i="1" s="1"/>
  <c r="AQ730" i="1" s="1"/>
  <c r="AR730" i="1" s="1"/>
  <c r="AM725" i="1"/>
  <c r="AO725" i="1" s="1"/>
  <c r="AQ725" i="1" s="1"/>
  <c r="AR725" i="1" s="1"/>
  <c r="AM721" i="1"/>
  <c r="AO721" i="1" s="1"/>
  <c r="AQ721" i="1" s="1"/>
  <c r="AR721" i="1" s="1"/>
  <c r="AM716" i="1"/>
  <c r="AO716" i="1" s="1"/>
  <c r="AQ716" i="1" s="1"/>
  <c r="AR716" i="1" s="1"/>
  <c r="AM689" i="1"/>
  <c r="AO689" i="1" s="1"/>
  <c r="AQ689" i="1" s="1"/>
  <c r="AR689" i="1" s="1"/>
  <c r="AM684" i="1"/>
  <c r="AO684" i="1" s="1"/>
  <c r="AQ684" i="1" s="1"/>
  <c r="AR684" i="1" s="1"/>
  <c r="AM679" i="1"/>
  <c r="AO679" i="1" s="1"/>
  <c r="AQ679" i="1" s="1"/>
  <c r="AR679" i="1" s="1"/>
  <c r="AM674" i="1"/>
  <c r="AO674" i="1" s="1"/>
  <c r="AQ674" i="1" s="1"/>
  <c r="AR674" i="1" s="1"/>
  <c r="AM658" i="1"/>
  <c r="AO658" i="1" s="1"/>
  <c r="AQ658" i="1" s="1"/>
  <c r="AR658" i="1" s="1"/>
  <c r="AM634" i="1"/>
  <c r="AO634" i="1" s="1"/>
  <c r="AQ634" i="1" s="1"/>
  <c r="AR634" i="1" s="1"/>
  <c r="AM631" i="1"/>
  <c r="AO631" i="1" s="1"/>
  <c r="AQ631" i="1" s="1"/>
  <c r="AR631" i="1" s="1"/>
  <c r="AM629" i="1"/>
  <c r="AO629" i="1" s="1"/>
  <c r="AQ629" i="1" s="1"/>
  <c r="AR629" i="1" s="1"/>
  <c r="AM626" i="1"/>
  <c r="AO626" i="1" s="1"/>
  <c r="AQ626" i="1" s="1"/>
  <c r="AR626" i="1" s="1"/>
  <c r="AM623" i="1"/>
  <c r="AO623" i="1" s="1"/>
  <c r="AQ623" i="1" s="1"/>
  <c r="AR623" i="1" s="1"/>
  <c r="AM614" i="1"/>
  <c r="AO614" i="1" s="1"/>
  <c r="AQ614" i="1" s="1"/>
  <c r="AR614" i="1" s="1"/>
  <c r="AM611" i="1"/>
  <c r="AO611" i="1" s="1"/>
  <c r="AQ611" i="1" s="1"/>
  <c r="AR611" i="1" s="1"/>
  <c r="AM599" i="1"/>
  <c r="AO599" i="1" s="1"/>
  <c r="AQ599" i="1" s="1"/>
  <c r="AR599" i="1" s="1"/>
  <c r="AM596" i="1"/>
  <c r="AO596" i="1" s="1"/>
  <c r="AQ596" i="1" s="1"/>
  <c r="AR596" i="1" s="1"/>
  <c r="AM592" i="1"/>
  <c r="AO592" i="1" s="1"/>
  <c r="AQ592" i="1" s="1"/>
  <c r="AR592" i="1" s="1"/>
  <c r="AM588" i="1"/>
  <c r="AO588" i="1" s="1"/>
  <c r="AQ588" i="1" s="1"/>
  <c r="AR588" i="1" s="1"/>
  <c r="AM578" i="1"/>
  <c r="AO578" i="1" s="1"/>
  <c r="AQ578" i="1" s="1"/>
  <c r="AR578" i="1" s="1"/>
  <c r="AM576" i="1"/>
  <c r="AO576" i="1" s="1"/>
  <c r="AQ576" i="1" s="1"/>
  <c r="AR576" i="1" s="1"/>
  <c r="AM559" i="1"/>
  <c r="AO559" i="1" s="1"/>
  <c r="AQ559" i="1" s="1"/>
  <c r="AR559" i="1" s="1"/>
  <c r="AM537" i="1"/>
  <c r="AO537" i="1" s="1"/>
  <c r="AQ537" i="1" s="1"/>
  <c r="AR537" i="1" s="1"/>
  <c r="AM531" i="1"/>
  <c r="AO531" i="1" s="1"/>
  <c r="AQ531" i="1" s="1"/>
  <c r="AR531" i="1" s="1"/>
  <c r="AM518" i="1"/>
  <c r="AO518" i="1" s="1"/>
  <c r="AQ518" i="1" s="1"/>
  <c r="AR518" i="1" s="1"/>
  <c r="AM510" i="1"/>
  <c r="AO510" i="1" s="1"/>
  <c r="AQ510" i="1" s="1"/>
  <c r="AR510" i="1" s="1"/>
  <c r="AM493" i="1"/>
  <c r="AO493" i="1" s="1"/>
  <c r="AQ493" i="1" s="1"/>
  <c r="AR493" i="1" s="1"/>
  <c r="AM492" i="1"/>
  <c r="AO492" i="1" s="1"/>
  <c r="AQ492" i="1" s="1"/>
  <c r="AR492" i="1" s="1"/>
  <c r="AM485" i="1"/>
  <c r="AO485" i="1" s="1"/>
  <c r="AQ485" i="1" s="1"/>
  <c r="AR485" i="1" s="1"/>
  <c r="AM484" i="1"/>
  <c r="AO484" i="1" s="1"/>
  <c r="AQ484" i="1" s="1"/>
  <c r="AM482" i="1"/>
  <c r="AO482" i="1" s="1"/>
  <c r="AQ482" i="1" s="1"/>
  <c r="AR482" i="1" s="1"/>
  <c r="AM479" i="1"/>
  <c r="AO479" i="1" s="1"/>
  <c r="AQ479" i="1" s="1"/>
  <c r="AR479" i="1" s="1"/>
  <c r="AM462" i="1"/>
  <c r="AO462" i="1" s="1"/>
  <c r="AQ462" i="1" s="1"/>
  <c r="AR462" i="1" s="1"/>
  <c r="AM450" i="1"/>
  <c r="AO450" i="1" s="1"/>
  <c r="AQ450" i="1" s="1"/>
  <c r="AR450" i="1" s="1"/>
  <c r="AM440" i="1"/>
  <c r="AO440" i="1" s="1"/>
  <c r="AQ440" i="1" s="1"/>
  <c r="AR440" i="1" s="1"/>
  <c r="AM430" i="1"/>
  <c r="AO430" i="1" s="1"/>
  <c r="AQ430" i="1" s="1"/>
  <c r="AR430" i="1" s="1"/>
  <c r="AM397" i="1"/>
  <c r="AO397" i="1" s="1"/>
  <c r="AQ397" i="1" s="1"/>
  <c r="AR397" i="1" s="1"/>
  <c r="AM392" i="1"/>
  <c r="AO392" i="1" s="1"/>
  <c r="AQ392" i="1" s="1"/>
  <c r="AR392" i="1" s="1"/>
  <c r="AM384" i="1"/>
  <c r="AO384" i="1" s="1"/>
  <c r="AQ384" i="1" s="1"/>
  <c r="AR384" i="1" s="1"/>
  <c r="AM1983" i="1"/>
  <c r="AO1983" i="1" s="1"/>
  <c r="AQ1983" i="1" s="1"/>
  <c r="AR1983" i="1" s="1"/>
  <c r="AM1980" i="1"/>
  <c r="AO1980" i="1" s="1"/>
  <c r="AQ1980" i="1" s="1"/>
  <c r="AR1980" i="1" s="1"/>
  <c r="AM1977" i="1"/>
  <c r="AO1977" i="1" s="1"/>
  <c r="AQ1977" i="1" s="1"/>
  <c r="AR1977" i="1" s="1"/>
  <c r="AM1863" i="1"/>
  <c r="AO1863" i="1" s="1"/>
  <c r="AQ1863" i="1" s="1"/>
  <c r="AR1863" i="1" s="1"/>
  <c r="AM1694" i="1"/>
  <c r="AO1694" i="1" s="1"/>
  <c r="AQ1694" i="1" s="1"/>
  <c r="AR1694" i="1" s="1"/>
  <c r="AM1573" i="1"/>
  <c r="AO1573" i="1" s="1"/>
  <c r="AQ1573" i="1" s="1"/>
  <c r="AR1573" i="1" s="1"/>
  <c r="AM1481" i="1"/>
  <c r="AO1481" i="1" s="1"/>
  <c r="AQ1481" i="1" s="1"/>
  <c r="AR1481" i="1" s="1"/>
  <c r="AM1456" i="1"/>
  <c r="AO1456" i="1" s="1"/>
  <c r="AQ1456" i="1" s="1"/>
  <c r="AR1456" i="1" s="1"/>
  <c r="AM1391" i="1"/>
  <c r="AO1391" i="1" s="1"/>
  <c r="AQ1391" i="1" s="1"/>
  <c r="AR1391" i="1" s="1"/>
  <c r="AM1389" i="1"/>
  <c r="AO1389" i="1" s="1"/>
  <c r="AQ1389" i="1" s="1"/>
  <c r="AM1323" i="1"/>
  <c r="AO1323" i="1" s="1"/>
  <c r="AQ1323" i="1" s="1"/>
  <c r="AR1323" i="1" s="1"/>
  <c r="AM1304" i="1"/>
  <c r="AO1304" i="1" s="1"/>
  <c r="AQ1304" i="1" s="1"/>
  <c r="AR1304" i="1" s="1"/>
  <c r="AM1256" i="1"/>
  <c r="AO1256" i="1" s="1"/>
  <c r="AQ1256" i="1" s="1"/>
  <c r="AR1256" i="1" s="1"/>
  <c r="AM1251" i="1"/>
  <c r="AO1251" i="1" s="1"/>
  <c r="AQ1251" i="1" s="1"/>
  <c r="AR1251" i="1" s="1"/>
  <c r="AM1235" i="1"/>
  <c r="AO1235" i="1" s="1"/>
  <c r="AQ1235" i="1" s="1"/>
  <c r="AR1235" i="1" s="1"/>
  <c r="AM1232" i="1"/>
  <c r="AO1232" i="1" s="1"/>
  <c r="AQ1232" i="1" s="1"/>
  <c r="AR1232" i="1" s="1"/>
  <c r="AM1216" i="1"/>
  <c r="AO1216" i="1" s="1"/>
  <c r="AQ1216" i="1" s="1"/>
  <c r="AR1216" i="1" s="1"/>
  <c r="AM1204" i="1"/>
  <c r="AO1204" i="1" s="1"/>
  <c r="AQ1204" i="1" s="1"/>
  <c r="AR1204" i="1" s="1"/>
  <c r="AM1201" i="1"/>
  <c r="AO1201" i="1" s="1"/>
  <c r="AQ1201" i="1" s="1"/>
  <c r="AR1201" i="1" s="1"/>
  <c r="AM1168" i="1"/>
  <c r="AO1168" i="1" s="1"/>
  <c r="AQ1168" i="1" s="1"/>
  <c r="AR1168" i="1" s="1"/>
  <c r="AM1166" i="1"/>
  <c r="AO1166" i="1" s="1"/>
  <c r="AQ1166" i="1" s="1"/>
  <c r="AR1166" i="1" s="1"/>
  <c r="AM1148" i="1"/>
  <c r="AO1148" i="1" s="1"/>
  <c r="AQ1148" i="1" s="1"/>
  <c r="AR1148" i="1" s="1"/>
  <c r="AM1131" i="1"/>
  <c r="AO1131" i="1" s="1"/>
  <c r="AQ1131" i="1" s="1"/>
  <c r="AR1131" i="1" s="1"/>
  <c r="AM1108" i="1"/>
  <c r="AO1108" i="1" s="1"/>
  <c r="AQ1108" i="1" s="1"/>
  <c r="AR1108" i="1" s="1"/>
  <c r="AM1039" i="1"/>
  <c r="AO1039" i="1" s="1"/>
  <c r="AQ1039" i="1" s="1"/>
  <c r="AR1039" i="1" s="1"/>
  <c r="AM1021" i="1"/>
  <c r="AO1021" i="1" s="1"/>
  <c r="AQ1021" i="1" s="1"/>
  <c r="AM1012" i="1"/>
  <c r="AO1012" i="1" s="1"/>
  <c r="AQ1012" i="1" s="1"/>
  <c r="AR1012" i="1" s="1"/>
  <c r="AM970" i="1"/>
  <c r="AO970" i="1" s="1"/>
  <c r="AQ970" i="1" s="1"/>
  <c r="AR970" i="1" s="1"/>
  <c r="AM937" i="1"/>
  <c r="AO937" i="1" s="1"/>
  <c r="AQ937" i="1" s="1"/>
  <c r="AR937" i="1" s="1"/>
  <c r="AM838" i="1"/>
  <c r="AO838" i="1" s="1"/>
  <c r="AQ838" i="1" s="1"/>
  <c r="AR838" i="1" s="1"/>
  <c r="AM788" i="1"/>
  <c r="AO788" i="1" s="1"/>
  <c r="AQ788" i="1" s="1"/>
  <c r="AR788" i="1" s="1"/>
  <c r="AM785" i="1"/>
  <c r="AO785" i="1" s="1"/>
  <c r="AQ785" i="1" s="1"/>
  <c r="AR785" i="1" s="1"/>
  <c r="AM767" i="1"/>
  <c r="AO767" i="1" s="1"/>
  <c r="AQ767" i="1" s="1"/>
  <c r="AR767" i="1" s="1"/>
  <c r="AM753" i="1"/>
  <c r="AO753" i="1" s="1"/>
  <c r="AQ753" i="1" s="1"/>
  <c r="AR753" i="1" s="1"/>
  <c r="AM740" i="1"/>
  <c r="AO740" i="1" s="1"/>
  <c r="AQ740" i="1" s="1"/>
  <c r="AR740" i="1" s="1"/>
  <c r="AM737" i="1"/>
  <c r="AO737" i="1" s="1"/>
  <c r="AQ737" i="1" s="1"/>
  <c r="AR737" i="1" s="1"/>
  <c r="AM720" i="1"/>
  <c r="AO720" i="1" s="1"/>
  <c r="AQ720" i="1" s="1"/>
  <c r="AR720" i="1" s="1"/>
  <c r="AM712" i="1"/>
  <c r="AO712" i="1" s="1"/>
  <c r="AQ712" i="1" s="1"/>
  <c r="AR712" i="1" s="1"/>
  <c r="AM696" i="1"/>
  <c r="AO696" i="1" s="1"/>
  <c r="AQ696" i="1" s="1"/>
  <c r="AR696" i="1" s="1"/>
  <c r="AM671" i="1"/>
  <c r="AO671" i="1" s="1"/>
  <c r="AQ671" i="1" s="1"/>
  <c r="AR671" i="1" s="1"/>
  <c r="AM663" i="1"/>
  <c r="AO663" i="1" s="1"/>
  <c r="AQ663" i="1" s="1"/>
  <c r="AR663" i="1" s="1"/>
  <c r="AM652" i="1"/>
  <c r="AO652" i="1" s="1"/>
  <c r="AQ652" i="1" s="1"/>
  <c r="AR652" i="1" s="1"/>
  <c r="AM646" i="1"/>
  <c r="AO646" i="1" s="1"/>
  <c r="AQ646" i="1" s="1"/>
  <c r="AM640" i="1"/>
  <c r="AO640" i="1" s="1"/>
  <c r="AQ640" i="1" s="1"/>
  <c r="AR640" i="1" s="1"/>
  <c r="AM630" i="1"/>
  <c r="AO630" i="1" s="1"/>
  <c r="AQ630" i="1" s="1"/>
  <c r="AR630" i="1" s="1"/>
  <c r="AM625" i="1"/>
  <c r="AO625" i="1" s="1"/>
  <c r="AQ625" i="1" s="1"/>
  <c r="AR625" i="1" s="1"/>
  <c r="AM575" i="1"/>
  <c r="AO575" i="1" s="1"/>
  <c r="AQ575" i="1" s="1"/>
  <c r="AR575" i="1" s="1"/>
  <c r="AM570" i="1"/>
  <c r="AO570" i="1" s="1"/>
  <c r="AQ570" i="1" s="1"/>
  <c r="AR570" i="1" s="1"/>
  <c r="AM545" i="1"/>
  <c r="AO545" i="1" s="1"/>
  <c r="AQ545" i="1" s="1"/>
  <c r="AR545" i="1" s="1"/>
  <c r="AM536" i="1"/>
  <c r="AO536" i="1" s="1"/>
  <c r="AQ536" i="1" s="1"/>
  <c r="AR536" i="1" s="1"/>
  <c r="AM529" i="1"/>
  <c r="AO529" i="1" s="1"/>
  <c r="AQ529" i="1" s="1"/>
  <c r="AR529" i="1" s="1"/>
  <c r="AM477" i="1"/>
  <c r="AO477" i="1" s="1"/>
  <c r="AQ477" i="1" s="1"/>
  <c r="AR477" i="1" s="1"/>
  <c r="AM466" i="1"/>
  <c r="AO466" i="1" s="1"/>
  <c r="AQ466" i="1" s="1"/>
  <c r="AR466" i="1" s="1"/>
  <c r="AM461" i="1"/>
  <c r="AO461" i="1" s="1"/>
  <c r="AQ461" i="1" s="1"/>
  <c r="AR461" i="1" s="1"/>
  <c r="AM437" i="1"/>
  <c r="AO437" i="1" s="1"/>
  <c r="AQ437" i="1" s="1"/>
  <c r="AR437" i="1" s="1"/>
  <c r="AM425" i="1"/>
  <c r="AO425" i="1" s="1"/>
  <c r="AQ425" i="1" s="1"/>
  <c r="AR425" i="1" s="1"/>
  <c r="AM410" i="1"/>
  <c r="AO410" i="1" s="1"/>
  <c r="AQ410" i="1" s="1"/>
  <c r="AR410" i="1" s="1"/>
  <c r="AM389" i="1"/>
  <c r="AO389" i="1" s="1"/>
  <c r="AQ389" i="1" s="1"/>
  <c r="AR389" i="1" s="1"/>
  <c r="AM386" i="1"/>
  <c r="AO386" i="1" s="1"/>
  <c r="AQ386" i="1" s="1"/>
  <c r="AR386" i="1" s="1"/>
  <c r="AM383" i="1"/>
  <c r="AO383" i="1" s="1"/>
  <c r="AQ383" i="1" s="1"/>
  <c r="AR383" i="1" s="1"/>
  <c r="AM1040" i="1"/>
  <c r="AO1040" i="1" s="1"/>
  <c r="AQ1040" i="1" s="1"/>
  <c r="AR1040" i="1" s="1"/>
  <c r="AM1022" i="1"/>
  <c r="AO1022" i="1" s="1"/>
  <c r="AQ1022" i="1" s="1"/>
  <c r="AR1022" i="1" s="1"/>
  <c r="AM1015" i="1"/>
  <c r="AO1015" i="1" s="1"/>
  <c r="AQ1015" i="1" s="1"/>
  <c r="AR1015" i="1" s="1"/>
  <c r="AM988" i="1"/>
  <c r="AO988" i="1" s="1"/>
  <c r="AQ988" i="1" s="1"/>
  <c r="AR988" i="1" s="1"/>
  <c r="AM957" i="1"/>
  <c r="AO957" i="1" s="1"/>
  <c r="AQ957" i="1" s="1"/>
  <c r="AR957" i="1" s="1"/>
  <c r="AM952" i="1"/>
  <c r="AO952" i="1" s="1"/>
  <c r="AQ952" i="1" s="1"/>
  <c r="AR952" i="1" s="1"/>
  <c r="AM815" i="1"/>
  <c r="AO815" i="1" s="1"/>
  <c r="AQ815" i="1" s="1"/>
  <c r="AR815" i="1" s="1"/>
  <c r="AM807" i="1"/>
  <c r="AO807" i="1" s="1"/>
  <c r="AQ807" i="1" s="1"/>
  <c r="AR807" i="1" s="1"/>
  <c r="AM799" i="1"/>
  <c r="AO799" i="1" s="1"/>
  <c r="AQ799" i="1" s="1"/>
  <c r="AR799" i="1" s="1"/>
  <c r="AM783" i="1"/>
  <c r="AO783" i="1" s="1"/>
  <c r="AQ783" i="1" s="1"/>
  <c r="AR783" i="1" s="1"/>
  <c r="AM773" i="1"/>
  <c r="AO773" i="1" s="1"/>
  <c r="AQ773" i="1" s="1"/>
  <c r="AR773" i="1" s="1"/>
  <c r="AM770" i="1"/>
  <c r="AO770" i="1" s="1"/>
  <c r="AQ770" i="1" s="1"/>
  <c r="AR770" i="1" s="1"/>
  <c r="AM759" i="1"/>
  <c r="AO759" i="1" s="1"/>
  <c r="AQ759" i="1" s="1"/>
  <c r="AR759" i="1" s="1"/>
  <c r="AM743" i="1"/>
  <c r="AO743" i="1" s="1"/>
  <c r="AQ743" i="1" s="1"/>
  <c r="AR743" i="1" s="1"/>
  <c r="AM697" i="1"/>
  <c r="AO697" i="1" s="1"/>
  <c r="AQ697" i="1" s="1"/>
  <c r="AR697" i="1" s="1"/>
  <c r="AM678" i="1"/>
  <c r="AO678" i="1" s="1"/>
  <c r="AQ678" i="1" s="1"/>
  <c r="AR678" i="1" s="1"/>
  <c r="AM650" i="1"/>
  <c r="AO650" i="1" s="1"/>
  <c r="AQ650" i="1" s="1"/>
  <c r="AR650" i="1" s="1"/>
  <c r="AM647" i="1"/>
  <c r="AO647" i="1" s="1"/>
  <c r="AQ647" i="1" s="1"/>
  <c r="AR647" i="1" s="1"/>
  <c r="AM643" i="1"/>
  <c r="AO643" i="1" s="1"/>
  <c r="AQ643" i="1" s="1"/>
  <c r="AR643" i="1" s="1"/>
  <c r="AM619" i="1"/>
  <c r="AO619" i="1" s="1"/>
  <c r="AQ619" i="1" s="1"/>
  <c r="AR619" i="1" s="1"/>
  <c r="AM584" i="1"/>
  <c r="AO584" i="1" s="1"/>
  <c r="AQ584" i="1" s="1"/>
  <c r="AR584" i="1" s="1"/>
  <c r="AM564" i="1"/>
  <c r="AO564" i="1" s="1"/>
  <c r="AQ564" i="1" s="1"/>
  <c r="AR564" i="1" s="1"/>
  <c r="AM553" i="1"/>
  <c r="AO553" i="1" s="1"/>
  <c r="AQ553" i="1" s="1"/>
  <c r="AR553" i="1" s="1"/>
  <c r="AM515" i="1"/>
  <c r="AO515" i="1" s="1"/>
  <c r="AQ515" i="1" s="1"/>
  <c r="AR515" i="1" s="1"/>
  <c r="AM500" i="1"/>
  <c r="AO500" i="1" s="1"/>
  <c r="AQ500" i="1" s="1"/>
  <c r="AR500" i="1" s="1"/>
  <c r="AM458" i="1"/>
  <c r="AO458" i="1" s="1"/>
  <c r="AQ458" i="1" s="1"/>
  <c r="AR458" i="1" s="1"/>
  <c r="AM455" i="1"/>
  <c r="AO455" i="1" s="1"/>
  <c r="AQ455" i="1" s="1"/>
  <c r="AR455" i="1" s="1"/>
  <c r="AM446" i="1"/>
  <c r="AO446" i="1" s="1"/>
  <c r="AQ446" i="1" s="1"/>
  <c r="AR446" i="1" s="1"/>
  <c r="AM438" i="1"/>
  <c r="AO438" i="1" s="1"/>
  <c r="AQ438" i="1" s="1"/>
  <c r="AR438" i="1" s="1"/>
  <c r="AM426" i="1"/>
  <c r="AO426" i="1" s="1"/>
  <c r="AQ426" i="1" s="1"/>
  <c r="AR426" i="1" s="1"/>
  <c r="AM395" i="1"/>
  <c r="AO395" i="1" s="1"/>
  <c r="AQ395" i="1" s="1"/>
  <c r="AR395" i="1" s="1"/>
  <c r="AM1047" i="1"/>
  <c r="AO1047" i="1" s="1"/>
  <c r="AQ1047" i="1" s="1"/>
  <c r="AR1047" i="1" s="1"/>
  <c r="AM896" i="1"/>
  <c r="AO896" i="1" s="1"/>
  <c r="AQ896" i="1" s="1"/>
  <c r="AR896" i="1" s="1"/>
  <c r="AM832" i="1"/>
  <c r="AO832" i="1" s="1"/>
  <c r="AQ832" i="1" s="1"/>
  <c r="AR832" i="1" s="1"/>
  <c r="AM826" i="1"/>
  <c r="AO826" i="1" s="1"/>
  <c r="AQ826" i="1" s="1"/>
  <c r="AR826" i="1" s="1"/>
  <c r="AM802" i="1"/>
  <c r="AO802" i="1" s="1"/>
  <c r="AQ802" i="1" s="1"/>
  <c r="AR802" i="1" s="1"/>
  <c r="AM792" i="1"/>
  <c r="AO792" i="1" s="1"/>
  <c r="AQ792" i="1" s="1"/>
  <c r="AR792" i="1" s="1"/>
  <c r="AM760" i="1"/>
  <c r="AO760" i="1" s="1"/>
  <c r="AQ760" i="1" s="1"/>
  <c r="AR760" i="1" s="1"/>
  <c r="AM751" i="1"/>
  <c r="AO751" i="1" s="1"/>
  <c r="AQ751" i="1" s="1"/>
  <c r="AR751" i="1" s="1"/>
  <c r="AM728" i="1"/>
  <c r="AO728" i="1" s="1"/>
  <c r="AQ728" i="1" s="1"/>
  <c r="AR728" i="1" s="1"/>
  <c r="AM708" i="1"/>
  <c r="AO708" i="1" s="1"/>
  <c r="AQ708" i="1" s="1"/>
  <c r="AR708" i="1" s="1"/>
  <c r="AM703" i="1"/>
  <c r="AO703" i="1" s="1"/>
  <c r="AQ703" i="1" s="1"/>
  <c r="AR703" i="1" s="1"/>
  <c r="AM688" i="1"/>
  <c r="AO688" i="1" s="1"/>
  <c r="AQ688" i="1" s="1"/>
  <c r="AR688" i="1" s="1"/>
  <c r="AM681" i="1"/>
  <c r="AO681" i="1" s="1"/>
  <c r="AQ681" i="1" s="1"/>
  <c r="AR681" i="1" s="1"/>
  <c r="AM657" i="1"/>
  <c r="AO657" i="1" s="1"/>
  <c r="AQ657" i="1" s="1"/>
  <c r="AR657" i="1" s="1"/>
  <c r="AM654" i="1"/>
  <c r="AO654" i="1" s="1"/>
  <c r="AQ654" i="1" s="1"/>
  <c r="AR654" i="1" s="1"/>
  <c r="AM636" i="1"/>
  <c r="AO636" i="1" s="1"/>
  <c r="AQ636" i="1" s="1"/>
  <c r="AR636" i="1" s="1"/>
  <c r="AM621" i="1"/>
  <c r="AO621" i="1" s="1"/>
  <c r="AQ621" i="1" s="1"/>
  <c r="AR621" i="1" s="1"/>
  <c r="AM617" i="1"/>
  <c r="AO617" i="1" s="1"/>
  <c r="AQ617" i="1" s="1"/>
  <c r="AR617" i="1" s="1"/>
  <c r="AM581" i="1"/>
  <c r="AO581" i="1" s="1"/>
  <c r="AQ581" i="1" s="1"/>
  <c r="AR581" i="1" s="1"/>
  <c r="AM568" i="1"/>
  <c r="AO568" i="1" s="1"/>
  <c r="AQ568" i="1" s="1"/>
  <c r="AR568" i="1" s="1"/>
  <c r="AM534" i="1"/>
  <c r="AO534" i="1" s="1"/>
  <c r="AQ534" i="1" s="1"/>
  <c r="AR534" i="1" s="1"/>
  <c r="AM501" i="1"/>
  <c r="AO501" i="1" s="1"/>
  <c r="AQ501" i="1" s="1"/>
  <c r="AR501" i="1" s="1"/>
  <c r="AM456" i="1"/>
  <c r="AO456" i="1" s="1"/>
  <c r="AQ456" i="1" s="1"/>
  <c r="AR456" i="1" s="1"/>
  <c r="AM427" i="1"/>
  <c r="AO427" i="1" s="1"/>
  <c r="AQ427" i="1" s="1"/>
  <c r="AR427" i="1" s="1"/>
  <c r="AM1048" i="1"/>
  <c r="AO1048" i="1" s="1"/>
  <c r="AQ1048" i="1" s="1"/>
  <c r="AR1048" i="1" s="1"/>
  <c r="AM1038" i="1"/>
  <c r="AO1038" i="1" s="1"/>
  <c r="AQ1038" i="1" s="1"/>
  <c r="AR1038" i="1" s="1"/>
  <c r="AM1036" i="1"/>
  <c r="AO1036" i="1" s="1"/>
  <c r="AQ1036" i="1" s="1"/>
  <c r="AR1036" i="1" s="1"/>
  <c r="AM1000" i="1"/>
  <c r="AO1000" i="1" s="1"/>
  <c r="AQ1000" i="1" s="1"/>
  <c r="AR1000" i="1" s="1"/>
  <c r="AM936" i="1"/>
  <c r="AO936" i="1" s="1"/>
  <c r="AQ936" i="1" s="1"/>
  <c r="AR936" i="1" s="1"/>
  <c r="AM907" i="1"/>
  <c r="AO907" i="1" s="1"/>
  <c r="AQ907" i="1" s="1"/>
  <c r="AR907" i="1" s="1"/>
  <c r="AM893" i="1"/>
  <c r="AO893" i="1" s="1"/>
  <c r="AQ893" i="1" s="1"/>
  <c r="AR893" i="1" s="1"/>
  <c r="AM811" i="1"/>
  <c r="AO811" i="1" s="1"/>
  <c r="AQ811" i="1" s="1"/>
  <c r="AR811" i="1" s="1"/>
  <c r="AM764" i="1"/>
  <c r="AO764" i="1" s="1"/>
  <c r="AQ764" i="1" s="1"/>
  <c r="AR764" i="1" s="1"/>
  <c r="AM761" i="1"/>
  <c r="AO761" i="1" s="1"/>
  <c r="AQ761" i="1" s="1"/>
  <c r="AR761" i="1" s="1"/>
  <c r="AM755" i="1"/>
  <c r="AO755" i="1" s="1"/>
  <c r="AQ755" i="1" s="1"/>
  <c r="AR755" i="1" s="1"/>
  <c r="AM752" i="1"/>
  <c r="AO752" i="1" s="1"/>
  <c r="AQ752" i="1" s="1"/>
  <c r="AR752" i="1" s="1"/>
  <c r="AM739" i="1"/>
  <c r="AO739" i="1" s="1"/>
  <c r="AQ739" i="1" s="1"/>
  <c r="AR739" i="1" s="1"/>
  <c r="AM655" i="1"/>
  <c r="AO655" i="1" s="1"/>
  <c r="AQ655" i="1" s="1"/>
  <c r="AR655" i="1" s="1"/>
  <c r="AM637" i="1"/>
  <c r="AO637" i="1" s="1"/>
  <c r="AQ637" i="1" s="1"/>
  <c r="AR637" i="1" s="1"/>
  <c r="AM622" i="1"/>
  <c r="AO622" i="1" s="1"/>
  <c r="AQ622" i="1" s="1"/>
  <c r="AR622" i="1" s="1"/>
  <c r="AM608" i="1"/>
  <c r="AO608" i="1" s="1"/>
  <c r="AQ608" i="1" s="1"/>
  <c r="AR608" i="1" s="1"/>
  <c r="AM605" i="1"/>
  <c r="AO605" i="1" s="1"/>
  <c r="AQ605" i="1" s="1"/>
  <c r="AR605" i="1" s="1"/>
  <c r="AM602" i="1"/>
  <c r="AO602" i="1" s="1"/>
  <c r="AQ602" i="1" s="1"/>
  <c r="AR602" i="1" s="1"/>
  <c r="AM574" i="1"/>
  <c r="AO574" i="1" s="1"/>
  <c r="AQ574" i="1" s="1"/>
  <c r="AR574" i="1" s="1"/>
  <c r="AM569" i="1"/>
  <c r="AO569" i="1" s="1"/>
  <c r="AQ569" i="1" s="1"/>
  <c r="AR569" i="1" s="1"/>
  <c r="AM535" i="1"/>
  <c r="AO535" i="1" s="1"/>
  <c r="AQ535" i="1" s="1"/>
  <c r="AR535" i="1" s="1"/>
  <c r="AM528" i="1"/>
  <c r="AO528" i="1" s="1"/>
  <c r="AQ528" i="1" s="1"/>
  <c r="AR528" i="1" s="1"/>
  <c r="AM517" i="1"/>
  <c r="AO517" i="1" s="1"/>
  <c r="AQ517" i="1" s="1"/>
  <c r="AR517" i="1" s="1"/>
  <c r="AM480" i="1"/>
  <c r="AO480" i="1" s="1"/>
  <c r="AQ480" i="1" s="1"/>
  <c r="AR480" i="1" s="1"/>
  <c r="AM476" i="1"/>
  <c r="AO476" i="1" s="1"/>
  <c r="AQ476" i="1" s="1"/>
  <c r="AR476" i="1" s="1"/>
  <c r="AM428" i="1"/>
  <c r="AO428" i="1" s="1"/>
  <c r="AQ428" i="1" s="1"/>
  <c r="AR428" i="1" s="1"/>
  <c r="AM417" i="1"/>
  <c r="AO417" i="1" s="1"/>
  <c r="AQ417" i="1" s="1"/>
  <c r="AR417" i="1" s="1"/>
  <c r="AM406" i="1"/>
  <c r="AO406" i="1" s="1"/>
  <c r="AQ406" i="1" s="1"/>
  <c r="AR406" i="1" s="1"/>
  <c r="AM388" i="1"/>
  <c r="AO388" i="1" s="1"/>
  <c r="AQ388" i="1" s="1"/>
  <c r="AR388" i="1" s="1"/>
  <c r="AZ217" i="1"/>
  <c r="BA205" i="1"/>
  <c r="BC205" i="1" s="1"/>
  <c r="BA230" i="1"/>
  <c r="BC230" i="1" s="1"/>
  <c r="AS123" i="1"/>
  <c r="AZ89" i="1"/>
  <c r="AZ274" i="1"/>
  <c r="AZ167" i="1"/>
  <c r="AZ38" i="1"/>
  <c r="AZ93" i="1"/>
  <c r="BA145" i="1"/>
  <c r="BC145" i="1" s="1"/>
  <c r="AZ128" i="1"/>
  <c r="AZ135" i="1"/>
  <c r="AZ73" i="1"/>
  <c r="BA320" i="1"/>
  <c r="BC320" i="1" s="1"/>
  <c r="BA243" i="1"/>
  <c r="BC243" i="1" s="1"/>
  <c r="AZ290" i="1"/>
  <c r="AZ221" i="1"/>
  <c r="AZ278" i="1"/>
  <c r="BA317" i="1"/>
  <c r="BC317" i="1" s="1"/>
  <c r="BA116" i="1"/>
  <c r="BC116" i="1" s="1"/>
  <c r="BA164" i="1"/>
  <c r="BC164" i="1" s="1"/>
  <c r="BA248" i="1"/>
  <c r="BC248" i="1" s="1"/>
  <c r="BA60" i="1"/>
  <c r="BC60" i="1" s="1"/>
  <c r="BA184" i="1"/>
  <c r="BC184" i="1" s="1"/>
  <c r="BA260" i="1"/>
  <c r="BC260" i="1" s="1"/>
  <c r="BA323" i="1"/>
  <c r="BC323" i="1" s="1"/>
  <c r="BA37" i="1"/>
  <c r="BC37" i="1" s="1"/>
  <c r="BA53" i="1"/>
  <c r="BC53" i="1" s="1"/>
  <c r="BA304" i="1"/>
  <c r="BC304" i="1" s="1"/>
  <c r="BA18" i="1"/>
  <c r="BC18" i="1" s="1"/>
  <c r="BA300" i="1"/>
  <c r="BC300" i="1" s="1"/>
  <c r="AZ163" i="1"/>
  <c r="BA372" i="1"/>
  <c r="BC372" i="1" s="1"/>
  <c r="BA165" i="1"/>
  <c r="BC165" i="1" s="1"/>
  <c r="BA367" i="1"/>
  <c r="BC367" i="1" s="1"/>
  <c r="BA61" i="1"/>
  <c r="BC61" i="1" s="1"/>
  <c r="BA87" i="1"/>
  <c r="BC87" i="1" s="1"/>
  <c r="BA196" i="1"/>
  <c r="BC196" i="1" s="1"/>
  <c r="BA211" i="1"/>
  <c r="BC211" i="1" s="1"/>
  <c r="AZ266" i="1"/>
  <c r="BA21" i="1"/>
  <c r="BC21" i="1" s="1"/>
  <c r="BA181" i="1"/>
  <c r="BC181" i="1" s="1"/>
  <c r="BA92" i="1"/>
  <c r="BC92" i="1" s="1"/>
  <c r="BA141" i="1"/>
  <c r="BC141" i="1" s="1"/>
  <c r="BA159" i="1"/>
  <c r="BC159" i="1" s="1"/>
  <c r="BA381" i="1"/>
  <c r="BC381" i="1" s="1"/>
  <c r="BA190" i="1"/>
  <c r="BC190" i="1" s="1"/>
  <c r="BA146" i="1"/>
  <c r="BC146" i="1" s="1"/>
  <c r="BA347" i="1"/>
  <c r="BC347" i="1" s="1"/>
  <c r="BA52" i="1"/>
  <c r="BC52" i="1" s="1"/>
  <c r="BA235" i="1"/>
  <c r="BC235" i="1" s="1"/>
  <c r="BA284" i="1"/>
  <c r="BC284" i="1" s="1"/>
  <c r="BA130" i="1"/>
  <c r="BC130" i="1" s="1"/>
  <c r="BA375" i="1"/>
  <c r="BC375" i="1" s="1"/>
  <c r="BA77" i="1"/>
  <c r="BC77" i="1" s="1"/>
  <c r="BA338" i="1"/>
  <c r="BC338" i="1" s="1"/>
  <c r="BA216" i="1"/>
  <c r="BC216" i="1" s="1"/>
  <c r="BA85" i="1"/>
  <c r="BC85" i="1" s="1"/>
  <c r="BA299" i="1"/>
  <c r="BC299" i="1" s="1"/>
  <c r="BA308" i="1"/>
  <c r="BC308" i="1" s="1"/>
  <c r="BA139" i="1"/>
  <c r="BC139" i="1" s="1"/>
  <c r="BA41" i="1"/>
  <c r="BC41" i="1" s="1"/>
  <c r="BA245" i="1"/>
  <c r="BC245" i="1" s="1"/>
  <c r="BA182" i="1"/>
  <c r="BC182" i="1" s="1"/>
  <c r="BA185" i="1"/>
  <c r="BC185" i="1" s="1"/>
  <c r="BA327" i="1"/>
  <c r="BC327" i="1" s="1"/>
  <c r="BA200" i="1"/>
  <c r="BC200" i="1" s="1"/>
  <c r="BA379" i="1"/>
  <c r="BC379" i="1" s="1"/>
  <c r="BA377" i="1"/>
  <c r="BC377" i="1" s="1"/>
  <c r="BA276" i="1"/>
  <c r="BC276" i="1" s="1"/>
  <c r="BA188" i="1"/>
  <c r="BC188" i="1" s="1"/>
  <c r="BA267" i="1"/>
  <c r="BC267" i="1" s="1"/>
  <c r="BA51" i="1"/>
  <c r="BC51" i="1" s="1"/>
  <c r="BA228" i="1"/>
  <c r="BC228" i="1" s="1"/>
  <c r="BA283" i="1"/>
  <c r="BC283" i="1" s="1"/>
  <c r="BA97" i="1"/>
  <c r="BC97" i="1" s="1"/>
  <c r="BA241" i="1"/>
  <c r="BC241" i="1" s="1"/>
  <c r="BA71" i="1"/>
  <c r="BC71" i="1" s="1"/>
  <c r="BA81" i="1"/>
  <c r="BC81" i="1" s="1"/>
  <c r="BA107" i="1"/>
  <c r="BC107" i="1" s="1"/>
  <c r="BA289" i="1"/>
  <c r="BC289" i="1" s="1"/>
  <c r="BA84" i="1"/>
  <c r="BC84" i="1" s="1"/>
  <c r="BA14" i="1"/>
  <c r="BC14" i="1" s="1"/>
  <c r="BA134" i="1"/>
  <c r="BC134" i="1" s="1"/>
  <c r="BA189" i="1"/>
  <c r="BC189" i="1" s="1"/>
  <c r="BA359" i="1"/>
  <c r="BC359" i="1" s="1"/>
  <c r="BA91" i="1"/>
  <c r="BC91" i="1" s="1"/>
  <c r="BA150" i="1"/>
  <c r="BC150" i="1" s="1"/>
  <c r="BA303" i="1"/>
  <c r="BC303" i="1" s="1"/>
  <c r="AZ226" i="1"/>
  <c r="BA330" i="1"/>
  <c r="BC330" i="1" s="1"/>
  <c r="AZ246" i="1"/>
  <c r="BA218" i="1"/>
  <c r="BC218" i="1" s="1"/>
  <c r="AZ213" i="1"/>
  <c r="BA104" i="1"/>
  <c r="BC104" i="1" s="1"/>
  <c r="BA369" i="1"/>
  <c r="BC369" i="1" s="1"/>
  <c r="BA56" i="1"/>
  <c r="BC56" i="1" s="1"/>
  <c r="BA187" i="1"/>
  <c r="BC187" i="1" s="1"/>
  <c r="BA207" i="1"/>
  <c r="BC207" i="1" s="1"/>
  <c r="BA232" i="1"/>
  <c r="BC232" i="1" s="1"/>
  <c r="BA333" i="1"/>
  <c r="BC333" i="1" s="1"/>
  <c r="BA356" i="1"/>
  <c r="BC356" i="1" s="1"/>
  <c r="BA108" i="1"/>
  <c r="BC108" i="1" s="1"/>
  <c r="BA117" i="1"/>
  <c r="BC117" i="1" s="1"/>
  <c r="BA204" i="1"/>
  <c r="BC204" i="1" s="1"/>
  <c r="BA329" i="1"/>
  <c r="BC329" i="1" s="1"/>
  <c r="BA24" i="1"/>
  <c r="BC24" i="1" s="1"/>
  <c r="BA119" i="1"/>
  <c r="BC119" i="1" s="1"/>
  <c r="BA224" i="1"/>
  <c r="BC224" i="1" s="1"/>
  <c r="BA239" i="1"/>
  <c r="BC239" i="1" s="1"/>
  <c r="BA11" i="1"/>
  <c r="BC11" i="1" s="1"/>
  <c r="BA132" i="1"/>
  <c r="BC132" i="1" s="1"/>
  <c r="BA144" i="1"/>
  <c r="BC144" i="1" s="1"/>
  <c r="BA48" i="1"/>
  <c r="BC48" i="1" s="1"/>
  <c r="BA351" i="1"/>
  <c r="BC351" i="1" s="1"/>
  <c r="BA240" i="1"/>
  <c r="BC240" i="1" s="1"/>
  <c r="BA361" i="1"/>
  <c r="BC361" i="1" s="1"/>
  <c r="BA191" i="1"/>
  <c r="BC191" i="1" s="1"/>
  <c r="BA26" i="1"/>
  <c r="BC26" i="1" s="1"/>
  <c r="BA210" i="1"/>
  <c r="BC210" i="1" s="1"/>
  <c r="BA233" i="1"/>
  <c r="BC233" i="1" s="1"/>
  <c r="BA279" i="1"/>
  <c r="BC279" i="1" s="1"/>
  <c r="BA43" i="1"/>
  <c r="BC43" i="1" s="1"/>
  <c r="BA231" i="1"/>
  <c r="BC231" i="1" s="1"/>
  <c r="BA353" i="1"/>
  <c r="BC353" i="1" s="1"/>
  <c r="BA261" i="1"/>
  <c r="BC261" i="1" s="1"/>
  <c r="BA67" i="1"/>
  <c r="BC67" i="1" s="1"/>
  <c r="BA247" i="1"/>
  <c r="BC247" i="1" s="1"/>
  <c r="BA110" i="1"/>
  <c r="BC110" i="1" s="1"/>
  <c r="BA161" i="1"/>
  <c r="BC161" i="1" s="1"/>
  <c r="BA78" i="1"/>
  <c r="BC78" i="1" s="1"/>
  <c r="BA371" i="1"/>
  <c r="BC371" i="1" s="1"/>
  <c r="BA331" i="1"/>
  <c r="BC331" i="1" s="1"/>
  <c r="BA83" i="1"/>
  <c r="BC83" i="1" s="1"/>
  <c r="BA259" i="1"/>
  <c r="BC259" i="1" s="1"/>
  <c r="BA47" i="1"/>
  <c r="BC47" i="1" s="1"/>
  <c r="BA94" i="1"/>
  <c r="BC94" i="1" s="1"/>
  <c r="BA99" i="1"/>
  <c r="BC99" i="1" s="1"/>
  <c r="BA13" i="1"/>
  <c r="BC13" i="1" s="1"/>
  <c r="BA237" i="1"/>
  <c r="BC237" i="1" s="1"/>
  <c r="BA154" i="1"/>
  <c r="BC154" i="1" s="1"/>
  <c r="AS122" i="1"/>
  <c r="BA373" i="1"/>
  <c r="BC373" i="1" s="1"/>
  <c r="BA368" i="1"/>
  <c r="BC368" i="1" s="1"/>
  <c r="BA344" i="1"/>
  <c r="BC344" i="1" s="1"/>
  <c r="BA88" i="1"/>
  <c r="BC88" i="1" s="1"/>
  <c r="BA120" i="1"/>
  <c r="BC120" i="1" s="1"/>
  <c r="BA268" i="1"/>
  <c r="BC268" i="1" s="1"/>
  <c r="BA339" i="1"/>
  <c r="BC339" i="1" s="1"/>
  <c r="BA42" i="1"/>
  <c r="BC42" i="1" s="1"/>
  <c r="BA208" i="1"/>
  <c r="BC208" i="1" s="1"/>
  <c r="BA281" i="1"/>
  <c r="BC281" i="1" s="1"/>
  <c r="BA75" i="1"/>
  <c r="BC75" i="1" s="1"/>
  <c r="BA127" i="1"/>
  <c r="BC127" i="1" s="1"/>
  <c r="BA298" i="1"/>
  <c r="BC298" i="1" s="1"/>
  <c r="BA69" i="1"/>
  <c r="BC69" i="1" s="1"/>
  <c r="BA273" i="1"/>
  <c r="BC273" i="1" s="1"/>
  <c r="BA223" i="1"/>
  <c r="BC223" i="1" s="1"/>
  <c r="BA30" i="1"/>
  <c r="BC30" i="1" s="1"/>
  <c r="BA275" i="1"/>
  <c r="BC275" i="1" s="1"/>
  <c r="BA346" i="1"/>
  <c r="BC346" i="1" s="1"/>
  <c r="BA103" i="1"/>
  <c r="BC103" i="1" s="1"/>
  <c r="BA112" i="1"/>
  <c r="BC112" i="1" s="1"/>
  <c r="BA111" i="1"/>
  <c r="BC111" i="1" s="1"/>
  <c r="BA249" i="1"/>
  <c r="BC249" i="1" s="1"/>
  <c r="BA29" i="1"/>
  <c r="BC29" i="1" s="1"/>
  <c r="BA35" i="1"/>
  <c r="BC35" i="1" s="1"/>
  <c r="BA324" i="1"/>
  <c r="BC324" i="1" s="1"/>
  <c r="BA82" i="1"/>
  <c r="BC82" i="1" s="1"/>
  <c r="BA214" i="1"/>
  <c r="BC214" i="1" s="1"/>
  <c r="BA39" i="1"/>
  <c r="BC39" i="1" s="1"/>
  <c r="BA101" i="1"/>
  <c r="BC101" i="1" s="1"/>
  <c r="BA194" i="1"/>
  <c r="BC194" i="1" s="1"/>
  <c r="BA195" i="1"/>
  <c r="BC195" i="1" s="1"/>
  <c r="BA160" i="1"/>
  <c r="BC160" i="1" s="1"/>
  <c r="BA79" i="1"/>
  <c r="BC79" i="1" s="1"/>
  <c r="BA179" i="1"/>
  <c r="BC179" i="1" s="1"/>
  <c r="BA355" i="1"/>
  <c r="BC355" i="1" s="1"/>
  <c r="BA102" i="1"/>
  <c r="BC102" i="1" s="1"/>
  <c r="BA158" i="1"/>
  <c r="BC158" i="1" s="1"/>
  <c r="BA199" i="1"/>
  <c r="BC199" i="1" s="1"/>
  <c r="BA251" i="1"/>
  <c r="BC251" i="1" s="1"/>
  <c r="BA253" i="1"/>
  <c r="BC253" i="1" s="1"/>
  <c r="BA10" i="1"/>
  <c r="BC10" i="1" s="1"/>
  <c r="BA354" i="1"/>
  <c r="BC354" i="1" s="1"/>
  <c r="BA62" i="1"/>
  <c r="BC62" i="1" s="1"/>
  <c r="BA80" i="1"/>
  <c r="BC80" i="1" s="1"/>
  <c r="BA206" i="1"/>
  <c r="BC206" i="1" s="1"/>
  <c r="BA263" i="1"/>
  <c r="BC263" i="1" s="1"/>
  <c r="AU380" i="1"/>
  <c r="BA15" i="1"/>
  <c r="BC15" i="1" s="1"/>
  <c r="BA128" i="1"/>
  <c r="BC128" i="1" s="1"/>
  <c r="BA335" i="1"/>
  <c r="BC335" i="1" s="1"/>
  <c r="AZ209" i="1"/>
  <c r="BA215" i="1"/>
  <c r="BC215" i="1" s="1"/>
  <c r="BA363" i="1"/>
  <c r="BC363" i="1" s="1"/>
  <c r="BA44" i="1"/>
  <c r="BC44" i="1" s="1"/>
  <c r="BA95" i="1"/>
  <c r="BC95" i="1" s="1"/>
  <c r="AZ282" i="1"/>
  <c r="BA285" i="1"/>
  <c r="BC285" i="1" s="1"/>
  <c r="BA326" i="1"/>
  <c r="BC326" i="1" s="1"/>
  <c r="AZ326" i="1"/>
  <c r="BA302" i="1"/>
  <c r="BC302" i="1" s="1"/>
  <c r="AZ302" i="1"/>
  <c r="BA135" i="1"/>
  <c r="BC135" i="1" s="1"/>
  <c r="BA74" i="1"/>
  <c r="BC74" i="1" s="1"/>
  <c r="AZ76" i="1"/>
  <c r="BA16" i="1"/>
  <c r="BC16" i="1" s="1"/>
  <c r="BA36" i="1"/>
  <c r="BC36" i="1" s="1"/>
  <c r="BA318" i="1"/>
  <c r="BC318" i="1" s="1"/>
  <c r="AZ318" i="1"/>
  <c r="BA212" i="1"/>
  <c r="BC212" i="1" s="1"/>
  <c r="BA142" i="1"/>
  <c r="BC142" i="1" s="1"/>
  <c r="AZ192" i="1"/>
  <c r="BA129" i="1"/>
  <c r="BC129" i="1" s="1"/>
  <c r="BA136" i="1"/>
  <c r="BC136" i="1" s="1"/>
  <c r="BA180" i="1"/>
  <c r="BC180" i="1" s="1"/>
  <c r="BA280" i="1"/>
  <c r="BC280" i="1" s="1"/>
  <c r="BA126" i="1"/>
  <c r="BC126" i="1" s="1"/>
  <c r="AZ238" i="1"/>
  <c r="BA340" i="1"/>
  <c r="BC340" i="1" s="1"/>
  <c r="BA219" i="1"/>
  <c r="BC219" i="1" s="1"/>
  <c r="BA244" i="1"/>
  <c r="BC244" i="1" s="1"/>
  <c r="BA341" i="1"/>
  <c r="BC341" i="1" s="1"/>
  <c r="BA178" i="1"/>
  <c r="BC178" i="1" s="1"/>
  <c r="BA315" i="1"/>
  <c r="BC315" i="1" s="1"/>
  <c r="BA203" i="1"/>
  <c r="BC203" i="1" s="1"/>
  <c r="BA32" i="1"/>
  <c r="BC32" i="1" s="1"/>
  <c r="BA365" i="1"/>
  <c r="BC365" i="1" s="1"/>
  <c r="BA364" i="1"/>
  <c r="BC364" i="1" s="1"/>
  <c r="BA328" i="1"/>
  <c r="BC328" i="1" s="1"/>
  <c r="AZ121" i="1"/>
  <c r="BA45" i="1"/>
  <c r="BC45" i="1" s="1"/>
  <c r="AZ234" i="1"/>
  <c r="BA345" i="1"/>
  <c r="BC345" i="1" s="1"/>
  <c r="BA40" i="1"/>
  <c r="BC40" i="1" s="1"/>
  <c r="BA319" i="1"/>
  <c r="BC319" i="1" s="1"/>
  <c r="BA167" i="1"/>
  <c r="BC167" i="1" s="1"/>
  <c r="BA236" i="1"/>
  <c r="BC236" i="1" s="1"/>
  <c r="BA366" i="1"/>
  <c r="BC366" i="1" s="1"/>
  <c r="AZ366" i="1"/>
  <c r="AZ183" i="1"/>
  <c r="BA332" i="1"/>
  <c r="BC332" i="1" s="1"/>
  <c r="BA357" i="1"/>
  <c r="BC357" i="1" s="1"/>
  <c r="BA34" i="1"/>
  <c r="BC34" i="1" s="1"/>
  <c r="BA148" i="1"/>
  <c r="BC148" i="1" s="1"/>
  <c r="BA50" i="1"/>
  <c r="BC50" i="1" s="1"/>
  <c r="AZ230" i="1"/>
  <c r="BA12" i="1"/>
  <c r="BC12" i="1" s="1"/>
  <c r="BA151" i="1"/>
  <c r="BC151" i="1" s="1"/>
  <c r="BA115" i="1"/>
  <c r="BC115" i="1" s="1"/>
  <c r="BA271" i="1"/>
  <c r="BC271" i="1" s="1"/>
  <c r="BA292" i="1"/>
  <c r="BC292" i="1" s="1"/>
  <c r="BA305" i="1"/>
  <c r="BC305" i="1" s="1"/>
  <c r="BA28" i="1"/>
  <c r="BC28" i="1" s="1"/>
  <c r="BA96" i="1"/>
  <c r="BC96" i="1" s="1"/>
  <c r="BA348" i="1"/>
  <c r="BC348" i="1" s="1"/>
  <c r="BA137" i="1"/>
  <c r="BC137" i="1" s="1"/>
  <c r="BA68" i="1"/>
  <c r="BC68" i="1" s="1"/>
  <c r="BA193" i="1"/>
  <c r="BC193" i="1" s="1"/>
  <c r="BA350" i="1"/>
  <c r="BC350" i="1" s="1"/>
  <c r="AZ350" i="1"/>
  <c r="BA63" i="1"/>
  <c r="BC63" i="1" s="1"/>
  <c r="BA156" i="1"/>
  <c r="BC156" i="1" s="1"/>
  <c r="BA166" i="1"/>
  <c r="BC166" i="1" s="1"/>
  <c r="BA311" i="1"/>
  <c r="BC311" i="1" s="1"/>
  <c r="BA100" i="1"/>
  <c r="BC100" i="1" s="1"/>
  <c r="AU62" i="1"/>
  <c r="AU128" i="1"/>
  <c r="BA316" i="1"/>
  <c r="BC316" i="1" s="1"/>
  <c r="BA343" i="1"/>
  <c r="BC343" i="1" s="1"/>
  <c r="BA213" i="1"/>
  <c r="BC213" i="1" s="1"/>
  <c r="BA20" i="1"/>
  <c r="BC20" i="1" s="1"/>
  <c r="AZ211" i="1"/>
  <c r="BA277" i="1"/>
  <c r="BC277" i="1" s="1"/>
  <c r="BA287" i="1"/>
  <c r="BC287" i="1" s="1"/>
  <c r="BA307" i="1"/>
  <c r="BC307" i="1" s="1"/>
  <c r="BA334" i="1"/>
  <c r="BC334" i="1" s="1"/>
  <c r="AZ334" i="1"/>
  <c r="BA149" i="1"/>
  <c r="BC149" i="1" s="1"/>
  <c r="BA255" i="1"/>
  <c r="BC255" i="1" s="1"/>
  <c r="BA121" i="1"/>
  <c r="BC121" i="1" s="1"/>
  <c r="BA198" i="1"/>
  <c r="BC198" i="1" s="1"/>
  <c r="BA64" i="1"/>
  <c r="BC64" i="1" s="1"/>
  <c r="BA105" i="1"/>
  <c r="BC105" i="1" s="1"/>
  <c r="BA257" i="1"/>
  <c r="BC257" i="1" s="1"/>
  <c r="BA376" i="1"/>
  <c r="BC376" i="1" s="1"/>
  <c r="BA163" i="1"/>
  <c r="BC163" i="1" s="1"/>
  <c r="BA349" i="1"/>
  <c r="BC349" i="1" s="1"/>
  <c r="AZ205" i="1"/>
  <c r="BA65" i="1"/>
  <c r="BC65" i="1" s="1"/>
  <c r="BA310" i="1"/>
  <c r="BC310" i="1" s="1"/>
  <c r="AZ310" i="1"/>
  <c r="AZ303" i="1"/>
  <c r="AZ314" i="1"/>
  <c r="BA72" i="1"/>
  <c r="BC72" i="1" s="1"/>
  <c r="BA337" i="1"/>
  <c r="BC337" i="1" s="1"/>
  <c r="BA358" i="1"/>
  <c r="BC358" i="1" s="1"/>
  <c r="AZ358" i="1"/>
  <c r="BA90" i="1"/>
  <c r="BC90" i="1" s="1"/>
  <c r="BA301" i="1"/>
  <c r="BC301" i="1" s="1"/>
  <c r="BA336" i="1"/>
  <c r="BC336" i="1" s="1"/>
  <c r="BA76" i="1"/>
  <c r="BC76" i="1" s="1"/>
  <c r="BA109" i="1"/>
  <c r="BC109" i="1" s="1"/>
  <c r="BA362" i="1"/>
  <c r="BC362" i="1" s="1"/>
  <c r="BA374" i="1"/>
  <c r="BC374" i="1" s="1"/>
  <c r="AZ374" i="1"/>
  <c r="BA125" i="1"/>
  <c r="BC125" i="1" s="1"/>
  <c r="AZ258" i="1"/>
  <c r="BA294" i="1"/>
  <c r="BC294" i="1" s="1"/>
  <c r="AZ294" i="1"/>
  <c r="BA342" i="1"/>
  <c r="BC342" i="1" s="1"/>
  <c r="AZ342" i="1"/>
  <c r="AZ154" i="1"/>
  <c r="AZ197" i="1"/>
  <c r="AZ270" i="1"/>
  <c r="BA296" i="1"/>
  <c r="BC296" i="1" s="1"/>
  <c r="BA138" i="1"/>
  <c r="BC138" i="1" s="1"/>
  <c r="AK2919" i="1"/>
  <c r="AS116" i="1"/>
  <c r="AS107" i="1"/>
  <c r="AS114" i="1"/>
  <c r="AS332" i="1"/>
  <c r="AS119" i="1"/>
  <c r="AS128" i="1"/>
  <c r="AI2919" i="1"/>
  <c r="AP208" i="1"/>
  <c r="AP234" i="1"/>
  <c r="AP356" i="1"/>
  <c r="AP231" i="1"/>
  <c r="AP225" i="1"/>
  <c r="AE232" i="1"/>
  <c r="AE212" i="1"/>
  <c r="AP212" i="1" s="1"/>
  <c r="AE350" i="1"/>
  <c r="AP350" i="1" s="1"/>
  <c r="AE167" i="1"/>
  <c r="AP167" i="1" s="1"/>
  <c r="AE375" i="1"/>
  <c r="AP375" i="1" s="1"/>
  <c r="AE211" i="1"/>
  <c r="AP211" i="1" s="1"/>
  <c r="AE362" i="1"/>
  <c r="AP362" i="1" s="1"/>
  <c r="AE374" i="1"/>
  <c r="AP374" i="1" s="1"/>
  <c r="AE358" i="1"/>
  <c r="AP358" i="1" s="1"/>
  <c r="AE353" i="1"/>
  <c r="AP353" i="1" s="1"/>
  <c r="AE179" i="1"/>
  <c r="AP179" i="1" s="1"/>
  <c r="AE186" i="1"/>
  <c r="AL186" i="1" s="1"/>
  <c r="AE187" i="1"/>
  <c r="AP187" i="1" s="1"/>
  <c r="AE373" i="1"/>
  <c r="AP373" i="1" s="1"/>
  <c r="AE188" i="1"/>
  <c r="AP188" i="1" s="1"/>
  <c r="AE226" i="1"/>
  <c r="AP226" i="1" s="1"/>
  <c r="AE178" i="1"/>
  <c r="AP178" i="1" s="1"/>
  <c r="AE359" i="1"/>
  <c r="AP359" i="1" s="1"/>
  <c r="AE369" i="1"/>
  <c r="AP369" i="1" s="1"/>
  <c r="AE152" i="1"/>
  <c r="AE185" i="1"/>
  <c r="AE351" i="1"/>
  <c r="AP351" i="1" s="1"/>
  <c r="AE209" i="1"/>
  <c r="AP209" i="1" s="1"/>
  <c r="AE357" i="1"/>
  <c r="AE166" i="1"/>
  <c r="AE354" i="1"/>
  <c r="AP354" i="1" s="1"/>
  <c r="AE227" i="1"/>
  <c r="AE360" i="1"/>
  <c r="AE364" i="1"/>
  <c r="AP364" i="1" s="1"/>
  <c r="AE235" i="1"/>
  <c r="AP235" i="1" s="1"/>
  <c r="AE148" i="1"/>
  <c r="AP148" i="1" s="1"/>
  <c r="AE180" i="1"/>
  <c r="AP180" i="1" s="1"/>
  <c r="AE228" i="1"/>
  <c r="AE20" i="1"/>
  <c r="AP20" i="1" s="1"/>
  <c r="AE381" i="1"/>
  <c r="AP381" i="1" s="1"/>
  <c r="AE348" i="1"/>
  <c r="AP348" i="1" s="1"/>
  <c r="AE352" i="1"/>
  <c r="AE344" i="1"/>
  <c r="AP344" i="1" s="1"/>
  <c r="BC321" i="1"/>
  <c r="BC33" i="1"/>
  <c r="BC49" i="1"/>
  <c r="BC192" i="1"/>
  <c r="BC202" i="1"/>
  <c r="BC322" i="1"/>
  <c r="BC282" i="1"/>
  <c r="BC295" i="1"/>
  <c r="BC293" i="1"/>
  <c r="BC217" i="1"/>
  <c r="BC278" i="1"/>
  <c r="BC229" i="1"/>
  <c r="AE32" i="1"/>
  <c r="AP32" i="1" s="1"/>
  <c r="AE345" i="1"/>
  <c r="AP345" i="1" s="1"/>
  <c r="AE207" i="1"/>
  <c r="AE147" i="1"/>
  <c r="BC27" i="1"/>
  <c r="BC19" i="1"/>
  <c r="BC270" i="1"/>
  <c r="BC221" i="1"/>
  <c r="AE289" i="1"/>
  <c r="AP289" i="1" s="1"/>
  <c r="AE335" i="1"/>
  <c r="AP335" i="1" s="1"/>
  <c r="AE378" i="1"/>
  <c r="AS378" i="1" s="1"/>
  <c r="AE377" i="1"/>
  <c r="AS377" i="1" s="1"/>
  <c r="AP282" i="1"/>
  <c r="AE305" i="1"/>
  <c r="AP305" i="1" s="1"/>
  <c r="AE288" i="1"/>
  <c r="AE286" i="1"/>
  <c r="AE285" i="1"/>
  <c r="AP285" i="1" s="1"/>
  <c r="AE281" i="1"/>
  <c r="AP281" i="1" s="1"/>
  <c r="AE280" i="1"/>
  <c r="AP280" i="1" s="1"/>
  <c r="AE279" i="1"/>
  <c r="AP279" i="1" s="1"/>
  <c r="AE276" i="1"/>
  <c r="AP276" i="1" s="1"/>
  <c r="AE275" i="1"/>
  <c r="AP275" i="1" s="1"/>
  <c r="AP378" i="1"/>
  <c r="AP377" i="1"/>
  <c r="AP380" i="1"/>
  <c r="AE363" i="1"/>
  <c r="AS363" i="1" s="1"/>
  <c r="AE379" i="1"/>
  <c r="AP379" i="1" s="1"/>
  <c r="AE376" i="1"/>
  <c r="AP376" i="1" s="1"/>
  <c r="AE343" i="1"/>
  <c r="AP343" i="1" s="1"/>
  <c r="AE342" i="1"/>
  <c r="AP342" i="1" s="1"/>
  <c r="AE340" i="1"/>
  <c r="AP340" i="1" s="1"/>
  <c r="AE339" i="1"/>
  <c r="AP339" i="1" s="1"/>
  <c r="AE338" i="1"/>
  <c r="AP338" i="1" s="1"/>
  <c r="AE336" i="1"/>
  <c r="AP336" i="1" s="1"/>
  <c r="AE331" i="1"/>
  <c r="AP331" i="1" s="1"/>
  <c r="AE329" i="1"/>
  <c r="AP329" i="1" s="1"/>
  <c r="AE328" i="1"/>
  <c r="AP328" i="1" s="1"/>
  <c r="AE320" i="1"/>
  <c r="AP320" i="1" s="1"/>
  <c r="AP363" i="1"/>
  <c r="AE366" i="1"/>
  <c r="AS366" i="1" s="1"/>
  <c r="AE372" i="1"/>
  <c r="AP372" i="1" s="1"/>
  <c r="AE371" i="1"/>
  <c r="AP371" i="1" s="1"/>
  <c r="AE368" i="1"/>
  <c r="AS368" i="1" s="1"/>
  <c r="AE367" i="1"/>
  <c r="AS367" i="1" s="1"/>
  <c r="AE365" i="1"/>
  <c r="AP365" i="1" s="1"/>
  <c r="AE96" i="1"/>
  <c r="AS96" i="1" s="1"/>
  <c r="AE94" i="1"/>
  <c r="AE97" i="1"/>
  <c r="AP97" i="1" s="1"/>
  <c r="AP62" i="1"/>
  <c r="AE131" i="1"/>
  <c r="AE68" i="1"/>
  <c r="AP68" i="1" s="1"/>
  <c r="AE136" i="1"/>
  <c r="AP136" i="1" s="1"/>
  <c r="AE90" i="1"/>
  <c r="AE92" i="1"/>
  <c r="AE95" i="1"/>
  <c r="AE98" i="1"/>
  <c r="AL98" i="1" s="1"/>
  <c r="AE91" i="1"/>
  <c r="AE93" i="1"/>
  <c r="AE88" i="1"/>
  <c r="AE89" i="1"/>
  <c r="AE67" i="1"/>
  <c r="AP67" i="1" s="1"/>
  <c r="AE63" i="1"/>
  <c r="AE61" i="1"/>
  <c r="AP61" i="1" s="1"/>
  <c r="AP107" i="1"/>
  <c r="AE138" i="1"/>
  <c r="AP128" i="1"/>
  <c r="AE132" i="1"/>
  <c r="AE110" i="1"/>
  <c r="AP110" i="1" s="1"/>
  <c r="AE108" i="1"/>
  <c r="AP108" i="1" s="1"/>
  <c r="AE109" i="1"/>
  <c r="AP109" i="1" s="1"/>
  <c r="AE103" i="1"/>
  <c r="AE102" i="1"/>
  <c r="AP102" i="1" s="1"/>
  <c r="AE101" i="1"/>
  <c r="AP101" i="1" s="1"/>
  <c r="AE182" i="1"/>
  <c r="AP182" i="1" s="1"/>
  <c r="AE181" i="1"/>
  <c r="AP181" i="1" s="1"/>
  <c r="AE163" i="1"/>
  <c r="AE143" i="1"/>
  <c r="AE142" i="1"/>
  <c r="AE137" i="1"/>
  <c r="AE190" i="1"/>
  <c r="AP190" i="1" s="1"/>
  <c r="AE223" i="1"/>
  <c r="AE222" i="1"/>
  <c r="AE214" i="1"/>
  <c r="AP214" i="1" s="1"/>
  <c r="AE194" i="1"/>
  <c r="AE189" i="1"/>
  <c r="AP189" i="1" s="1"/>
  <c r="AE191" i="1"/>
  <c r="AP191" i="1" s="1"/>
  <c r="BC265" i="1"/>
  <c r="BC162" i="1"/>
  <c r="BC234" i="1"/>
  <c r="BC89" i="1"/>
  <c r="BC124" i="1"/>
  <c r="BC140" i="1"/>
  <c r="BC250" i="1"/>
  <c r="BC201" i="1"/>
  <c r="AS349" i="1"/>
  <c r="AS324" i="1"/>
  <c r="AS72" i="1"/>
  <c r="G28" i="30" s="1"/>
  <c r="H28" i="30" s="1"/>
  <c r="AS318" i="1"/>
  <c r="AS244" i="1"/>
  <c r="AS219" i="1"/>
  <c r="AS323" i="1"/>
  <c r="G72" i="30" s="1"/>
  <c r="H72" i="30" s="1"/>
  <c r="AS195" i="1"/>
  <c r="AS221" i="1"/>
  <c r="AS36" i="1"/>
  <c r="G56" i="30" s="1"/>
  <c r="H56" i="30" s="1"/>
  <c r="BC313" i="1"/>
  <c r="BC225" i="1"/>
  <c r="BC220" i="1"/>
  <c r="D28" i="6"/>
  <c r="BC98" i="1"/>
  <c r="D35" i="6"/>
  <c r="BC269" i="1"/>
  <c r="BC306" i="1"/>
  <c r="BC197" i="1"/>
  <c r="BC380" i="1"/>
  <c r="AC2919" i="1"/>
  <c r="BC309" i="1"/>
  <c r="AA2919" i="1"/>
  <c r="I11" i="8"/>
  <c r="H49" i="8"/>
  <c r="AM367" i="1"/>
  <c r="AO367" i="1" s="1"/>
  <c r="AM368" i="1"/>
  <c r="AO368" i="1" s="1"/>
  <c r="F15" i="14"/>
  <c r="K15" i="14" s="1"/>
  <c r="AM366" i="1"/>
  <c r="AO366" i="1" s="1"/>
  <c r="AN368" i="1"/>
  <c r="AN367" i="1"/>
  <c r="AN366" i="1"/>
  <c r="AM297" i="1"/>
  <c r="AO297" i="1" s="1"/>
  <c r="AQ297" i="1" s="1"/>
  <c r="AR297" i="1" s="1"/>
  <c r="AM254" i="1"/>
  <c r="AO254" i="1" s="1"/>
  <c r="AQ254" i="1" s="1"/>
  <c r="AR254" i="1" s="1"/>
  <c r="AM345" i="1"/>
  <c r="AO345" i="1" s="1"/>
  <c r="AM112" i="1"/>
  <c r="AO112" i="1" s="1"/>
  <c r="AM13" i="1"/>
  <c r="AO13" i="1" s="1"/>
  <c r="AQ13" i="1" s="1"/>
  <c r="AR13" i="1" s="1"/>
  <c r="AM192" i="1"/>
  <c r="AO192" i="1" s="1"/>
  <c r="AQ192" i="1" s="1"/>
  <c r="AR192" i="1" s="1"/>
  <c r="AM72" i="1"/>
  <c r="AO72" i="1" s="1"/>
  <c r="AQ72" i="1" s="1"/>
  <c r="AR72" i="1" s="1"/>
  <c r="AM326" i="1"/>
  <c r="AO326" i="1" s="1"/>
  <c r="AQ326" i="1" s="1"/>
  <c r="AR326" i="1" s="1"/>
  <c r="AM178" i="1"/>
  <c r="AO178" i="1" s="1"/>
  <c r="AM183" i="1"/>
  <c r="AO183" i="1" s="1"/>
  <c r="AQ183" i="1" s="1"/>
  <c r="AR183" i="1" s="1"/>
  <c r="AM38" i="1"/>
  <c r="AO38" i="1" s="1"/>
  <c r="AQ38" i="1" s="1"/>
  <c r="AR38" i="1" s="1"/>
  <c r="K38" i="11"/>
  <c r="L38" i="11" s="1"/>
  <c r="M38" i="11" s="1"/>
  <c r="AM42" i="1"/>
  <c r="AO42" i="1" s="1"/>
  <c r="AQ42" i="1" s="1"/>
  <c r="AR42" i="1" s="1"/>
  <c r="AM11" i="1"/>
  <c r="AO11" i="1" s="1"/>
  <c r="K75" i="11"/>
  <c r="M75" i="11" s="1"/>
  <c r="AM105" i="1"/>
  <c r="AO105" i="1" s="1"/>
  <c r="K65" i="11"/>
  <c r="L65" i="11" s="1"/>
  <c r="M65" i="11" s="1"/>
  <c r="F17" i="14"/>
  <c r="K17" i="14" s="1"/>
  <c r="F16" i="14"/>
  <c r="K16" i="14" s="1"/>
  <c r="AM357" i="1"/>
  <c r="AO357" i="1" s="1"/>
  <c r="AM348" i="1"/>
  <c r="AO348" i="1" s="1"/>
  <c r="AM323" i="1"/>
  <c r="AO323" i="1" s="1"/>
  <c r="AQ323" i="1" s="1"/>
  <c r="AM300" i="1"/>
  <c r="AO300" i="1" s="1"/>
  <c r="AQ300" i="1" s="1"/>
  <c r="AR300" i="1" s="1"/>
  <c r="AM291" i="1"/>
  <c r="AO291" i="1" s="1"/>
  <c r="AQ291" i="1" s="1"/>
  <c r="AR291" i="1" s="1"/>
  <c r="AM272" i="1"/>
  <c r="AO272" i="1" s="1"/>
  <c r="AQ272" i="1" s="1"/>
  <c r="AR272" i="1" s="1"/>
  <c r="AM260" i="1"/>
  <c r="AO260" i="1" s="1"/>
  <c r="AQ260" i="1" s="1"/>
  <c r="AR260" i="1" s="1"/>
  <c r="AM228" i="1"/>
  <c r="AO228" i="1" s="1"/>
  <c r="AM211" i="1"/>
  <c r="AO211" i="1" s="1"/>
  <c r="AM200" i="1"/>
  <c r="AO200" i="1" s="1"/>
  <c r="AM190" i="1"/>
  <c r="AO190" i="1" s="1"/>
  <c r="AM182" i="1"/>
  <c r="AO182" i="1" s="1"/>
  <c r="AM154" i="1"/>
  <c r="AO154" i="1" s="1"/>
  <c r="AM136" i="1"/>
  <c r="AO136" i="1" s="1"/>
  <c r="AM128" i="1"/>
  <c r="AO128" i="1" s="1"/>
  <c r="AM101" i="1"/>
  <c r="AO101" i="1" s="1"/>
  <c r="AM95" i="1"/>
  <c r="AO95" i="1" s="1"/>
  <c r="AM80" i="1"/>
  <c r="AO80" i="1" s="1"/>
  <c r="AM76" i="1"/>
  <c r="AO76" i="1" s="1"/>
  <c r="AM55" i="1"/>
  <c r="AO55" i="1" s="1"/>
  <c r="AQ55" i="1" s="1"/>
  <c r="AR55" i="1" s="1"/>
  <c r="AM22" i="1"/>
  <c r="AM381" i="1"/>
  <c r="AO381" i="1" s="1"/>
  <c r="AM365" i="1"/>
  <c r="AO365" i="1" s="1"/>
  <c r="AM352" i="1"/>
  <c r="AO352" i="1" s="1"/>
  <c r="AM340" i="1"/>
  <c r="AO340" i="1" s="1"/>
  <c r="AM333" i="1"/>
  <c r="AO333" i="1" s="1"/>
  <c r="AQ333" i="1" s="1"/>
  <c r="AR333" i="1" s="1"/>
  <c r="AM305" i="1"/>
  <c r="AO305" i="1" s="1"/>
  <c r="AM266" i="1"/>
  <c r="AO266" i="1" s="1"/>
  <c r="AQ266" i="1" s="1"/>
  <c r="AR266" i="1" s="1"/>
  <c r="AM262" i="1"/>
  <c r="AO262" i="1" s="1"/>
  <c r="AQ262" i="1" s="1"/>
  <c r="AR262" i="1" s="1"/>
  <c r="AM240" i="1"/>
  <c r="AO240" i="1" s="1"/>
  <c r="AQ240" i="1" s="1"/>
  <c r="AR240" i="1" s="1"/>
  <c r="AM216" i="1"/>
  <c r="AO216" i="1" s="1"/>
  <c r="AQ216" i="1" s="1"/>
  <c r="AR216" i="1" s="1"/>
  <c r="AM150" i="1"/>
  <c r="AO150" i="1" s="1"/>
  <c r="AM124" i="1"/>
  <c r="AO124" i="1" s="1"/>
  <c r="AQ124" i="1" s="1"/>
  <c r="AR124" i="1" s="1"/>
  <c r="AM107" i="1"/>
  <c r="AO107" i="1" s="1"/>
  <c r="AM94" i="1"/>
  <c r="AO94" i="1" s="1"/>
  <c r="AM70" i="1"/>
  <c r="AO70" i="1" s="1"/>
  <c r="AQ70" i="1" s="1"/>
  <c r="AR70" i="1" s="1"/>
  <c r="AM46" i="1"/>
  <c r="AO46" i="1" s="1"/>
  <c r="AQ46" i="1" s="1"/>
  <c r="AR46" i="1" s="1"/>
  <c r="AM36" i="1"/>
  <c r="AO36" i="1" s="1"/>
  <c r="AQ36" i="1" s="1"/>
  <c r="AR36" i="1" s="1"/>
  <c r="AM375" i="1"/>
  <c r="AO375" i="1" s="1"/>
  <c r="AM380" i="1"/>
  <c r="AO380" i="1" s="1"/>
  <c r="AM355" i="1"/>
  <c r="AO355" i="1" s="1"/>
  <c r="AQ355" i="1" s="1"/>
  <c r="AR355" i="1" s="1"/>
  <c r="AM339" i="1"/>
  <c r="AO339" i="1" s="1"/>
  <c r="AM318" i="1"/>
  <c r="AO318" i="1" s="1"/>
  <c r="AQ318" i="1" s="1"/>
  <c r="AR318" i="1" s="1"/>
  <c r="AM311" i="1"/>
  <c r="AO311" i="1" s="1"/>
  <c r="AQ311" i="1" s="1"/>
  <c r="AR311" i="1" s="1"/>
  <c r="AM299" i="1"/>
  <c r="AO299" i="1" s="1"/>
  <c r="AQ299" i="1" s="1"/>
  <c r="AR299" i="1" s="1"/>
  <c r="AM287" i="1"/>
  <c r="AO287" i="1" s="1"/>
  <c r="AQ287" i="1" s="1"/>
  <c r="AR287" i="1" s="1"/>
  <c r="AM271" i="1"/>
  <c r="AO271" i="1" s="1"/>
  <c r="AQ271" i="1" s="1"/>
  <c r="AR271" i="1" s="1"/>
  <c r="AM259" i="1"/>
  <c r="AO259" i="1" s="1"/>
  <c r="AQ259" i="1" s="1"/>
  <c r="AR259" i="1" s="1"/>
  <c r="AM227" i="1"/>
  <c r="AO227" i="1" s="1"/>
  <c r="AM205" i="1"/>
  <c r="AO205" i="1" s="1"/>
  <c r="AM196" i="1"/>
  <c r="AO196" i="1" s="1"/>
  <c r="AQ196" i="1" s="1"/>
  <c r="AR196" i="1" s="1"/>
  <c r="AM189" i="1"/>
  <c r="AO189" i="1" s="1"/>
  <c r="AM164" i="1"/>
  <c r="AO164" i="1" s="1"/>
  <c r="AM151" i="1"/>
  <c r="AO151" i="1" s="1"/>
  <c r="AM116" i="1"/>
  <c r="AO116" i="1" s="1"/>
  <c r="AQ116" i="1" s="1"/>
  <c r="AR116" i="1" s="1"/>
  <c r="AM99" i="1"/>
  <c r="AO99" i="1" s="1"/>
  <c r="AM92" i="1"/>
  <c r="AO92" i="1" s="1"/>
  <c r="AM79" i="1"/>
  <c r="AO79" i="1" s="1"/>
  <c r="AM67" i="1"/>
  <c r="AO67" i="1" s="1"/>
  <c r="AM47" i="1"/>
  <c r="AO47" i="1" s="1"/>
  <c r="AQ47" i="1" s="1"/>
  <c r="AR47" i="1" s="1"/>
  <c r="AM17" i="1"/>
  <c r="K43" i="11"/>
  <c r="L43" i="11" s="1"/>
  <c r="M43" i="11" s="1"/>
  <c r="AM379" i="1"/>
  <c r="AO379" i="1" s="1"/>
  <c r="AM364" i="1"/>
  <c r="AO364" i="1" s="1"/>
  <c r="AM347" i="1"/>
  <c r="AO347" i="1" s="1"/>
  <c r="AQ347" i="1" s="1"/>
  <c r="AR347" i="1" s="1"/>
  <c r="AM338" i="1"/>
  <c r="AO338" i="1" s="1"/>
  <c r="AM330" i="1"/>
  <c r="AO330" i="1" s="1"/>
  <c r="AQ330" i="1" s="1"/>
  <c r="AR330" i="1" s="1"/>
  <c r="AM315" i="1"/>
  <c r="AO315" i="1" s="1"/>
  <c r="AQ315" i="1" s="1"/>
  <c r="AR315" i="1" s="1"/>
  <c r="AM296" i="1"/>
  <c r="AO296" i="1" s="1"/>
  <c r="AQ296" i="1" s="1"/>
  <c r="AR296" i="1" s="1"/>
  <c r="AM285" i="1"/>
  <c r="AO285" i="1" s="1"/>
  <c r="AM265" i="1"/>
  <c r="AO265" i="1" s="1"/>
  <c r="AQ265" i="1" s="1"/>
  <c r="AR265" i="1" s="1"/>
  <c r="AM258" i="1"/>
  <c r="AO258" i="1" s="1"/>
  <c r="AQ258" i="1" s="1"/>
  <c r="AR258" i="1" s="1"/>
  <c r="AM237" i="1"/>
  <c r="AO237" i="1" s="1"/>
  <c r="AM215" i="1"/>
  <c r="AO215" i="1" s="1"/>
  <c r="AQ215" i="1" s="1"/>
  <c r="AR215" i="1" s="1"/>
  <c r="AM181" i="1"/>
  <c r="AO181" i="1" s="1"/>
  <c r="AM142" i="1"/>
  <c r="AO142" i="1" s="1"/>
  <c r="AM110" i="1"/>
  <c r="AO110" i="1" s="1"/>
  <c r="AM100" i="1"/>
  <c r="AO100" i="1" s="1"/>
  <c r="AM86" i="1"/>
  <c r="AO86" i="1" s="1"/>
  <c r="AM62" i="1"/>
  <c r="AO62" i="1" s="1"/>
  <c r="AM41" i="1"/>
  <c r="AM27" i="1"/>
  <c r="AO27" i="1" s="1"/>
  <c r="AQ27" i="1" s="1"/>
  <c r="AR27" i="1" s="1"/>
  <c r="AM370" i="1"/>
  <c r="AO370" i="1" s="1"/>
  <c r="AQ370" i="1" s="1"/>
  <c r="AR370" i="1" s="1"/>
  <c r="AM356" i="1"/>
  <c r="AO356" i="1" s="1"/>
  <c r="AM373" i="1"/>
  <c r="AO373" i="1" s="1"/>
  <c r="AM351" i="1"/>
  <c r="AO351" i="1" s="1"/>
  <c r="AM334" i="1"/>
  <c r="AO334" i="1" s="1"/>
  <c r="AQ334" i="1" s="1"/>
  <c r="AR334" i="1" s="1"/>
  <c r="AM317" i="1"/>
  <c r="AO317" i="1" s="1"/>
  <c r="AQ317" i="1" s="1"/>
  <c r="AR317" i="1" s="1"/>
  <c r="AM310" i="1"/>
  <c r="AO310" i="1" s="1"/>
  <c r="AQ310" i="1" s="1"/>
  <c r="AR310" i="1" s="1"/>
  <c r="AM298" i="1"/>
  <c r="AO298" i="1" s="1"/>
  <c r="AQ298" i="1" s="1"/>
  <c r="AR298" i="1" s="1"/>
  <c r="AM286" i="1"/>
  <c r="AO286" i="1" s="1"/>
  <c r="AM251" i="1"/>
  <c r="AO251" i="1" s="1"/>
  <c r="AQ251" i="1" s="1"/>
  <c r="AR251" i="1" s="1"/>
  <c r="AM225" i="1"/>
  <c r="AO225" i="1" s="1"/>
  <c r="AM204" i="1"/>
  <c r="AO204" i="1" s="1"/>
  <c r="AQ204" i="1" s="1"/>
  <c r="AR204" i="1" s="1"/>
  <c r="AM185" i="1"/>
  <c r="AO185" i="1" s="1"/>
  <c r="AM161" i="1"/>
  <c r="AO161" i="1" s="1"/>
  <c r="AM148" i="1"/>
  <c r="AO148" i="1" s="1"/>
  <c r="AM113" i="1"/>
  <c r="AO113" i="1" s="1"/>
  <c r="AM89" i="1"/>
  <c r="AO89" i="1" s="1"/>
  <c r="AM78" i="1"/>
  <c r="AO78" i="1" s="1"/>
  <c r="AM66" i="1"/>
  <c r="AO66" i="1" s="1"/>
  <c r="AQ66" i="1" s="1"/>
  <c r="AR66" i="1" s="1"/>
  <c r="AM37" i="1"/>
  <c r="AO37" i="1" s="1"/>
  <c r="AQ37" i="1" s="1"/>
  <c r="AR37" i="1" s="1"/>
  <c r="AM16" i="1"/>
  <c r="AO16" i="1" s="1"/>
  <c r="AQ16" i="1" s="1"/>
  <c r="AR16" i="1" s="1"/>
  <c r="K22" i="11"/>
  <c r="L22" i="11" s="1"/>
  <c r="M22" i="11" s="1"/>
  <c r="AM378" i="1"/>
  <c r="AO378" i="1" s="1"/>
  <c r="AM363" i="1"/>
  <c r="AO363" i="1" s="1"/>
  <c r="AM342" i="1"/>
  <c r="AO342" i="1" s="1"/>
  <c r="AM336" i="1"/>
  <c r="AO336" i="1" s="1"/>
  <c r="AM329" i="1"/>
  <c r="AO329" i="1" s="1"/>
  <c r="AM314" i="1"/>
  <c r="AO314" i="1" s="1"/>
  <c r="AQ314" i="1" s="1"/>
  <c r="AR314" i="1" s="1"/>
  <c r="AM292" i="1"/>
  <c r="AO292" i="1" s="1"/>
  <c r="AQ292" i="1" s="1"/>
  <c r="AR292" i="1" s="1"/>
  <c r="AM270" i="1"/>
  <c r="AO270" i="1" s="1"/>
  <c r="AQ270" i="1" s="1"/>
  <c r="AR270" i="1" s="1"/>
  <c r="AM264" i="1"/>
  <c r="AO264" i="1" s="1"/>
  <c r="AQ264" i="1" s="1"/>
  <c r="AR264" i="1" s="1"/>
  <c r="AM242" i="1"/>
  <c r="AO242" i="1" s="1"/>
  <c r="AQ242" i="1" s="1"/>
  <c r="AR242" i="1" s="1"/>
  <c r="AM226" i="1"/>
  <c r="AO226" i="1" s="1"/>
  <c r="AM195" i="1"/>
  <c r="AO195" i="1" s="1"/>
  <c r="AQ195" i="1" s="1"/>
  <c r="AR195" i="1" s="1"/>
  <c r="AM163" i="1"/>
  <c r="AO163" i="1" s="1"/>
  <c r="AM123" i="1"/>
  <c r="AO123" i="1" s="1"/>
  <c r="AQ123" i="1" s="1"/>
  <c r="AR123" i="1" s="1"/>
  <c r="AM109" i="1"/>
  <c r="AO109" i="1" s="1"/>
  <c r="AM75" i="1"/>
  <c r="AO75" i="1" s="1"/>
  <c r="AQ75" i="1" s="1"/>
  <c r="AR75" i="1" s="1"/>
  <c r="AM49" i="1"/>
  <c r="AO49" i="1" s="1"/>
  <c r="AQ49" i="1" s="1"/>
  <c r="AR49" i="1" s="1"/>
  <c r="AM40" i="1"/>
  <c r="AO40" i="1" s="1"/>
  <c r="AQ40" i="1" s="1"/>
  <c r="AR40" i="1" s="1"/>
  <c r="AM25" i="1"/>
  <c r="AO25" i="1" s="1"/>
  <c r="AM361" i="1"/>
  <c r="AO361" i="1" s="1"/>
  <c r="AQ361" i="1" s="1"/>
  <c r="AR361" i="1" s="1"/>
  <c r="AM343" i="1"/>
  <c r="AO343" i="1" s="1"/>
  <c r="AM372" i="1"/>
  <c r="AO372" i="1" s="1"/>
  <c r="AM229" i="1"/>
  <c r="AO229" i="1" s="1"/>
  <c r="AM184" i="1"/>
  <c r="AO184" i="1" s="1"/>
  <c r="AQ184" i="1" s="1"/>
  <c r="AR184" i="1" s="1"/>
  <c r="AM60" i="1"/>
  <c r="AO60" i="1" s="1"/>
  <c r="AQ60" i="1" s="1"/>
  <c r="AR60" i="1" s="1"/>
  <c r="AM371" i="1"/>
  <c r="AO371" i="1" s="1"/>
  <c r="AM322" i="1"/>
  <c r="AO322" i="1" s="1"/>
  <c r="AQ322" i="1" s="1"/>
  <c r="AR322" i="1" s="1"/>
  <c r="AM263" i="1"/>
  <c r="AO263" i="1" s="1"/>
  <c r="AQ263" i="1" s="1"/>
  <c r="AR263" i="1" s="1"/>
  <c r="AM188" i="1"/>
  <c r="AO188" i="1" s="1"/>
  <c r="AM108" i="1"/>
  <c r="AO108" i="1" s="1"/>
  <c r="AM48" i="1"/>
  <c r="AO48" i="1" s="1"/>
  <c r="AQ48" i="1" s="1"/>
  <c r="AR48" i="1" s="1"/>
  <c r="AM309" i="1"/>
  <c r="AO309" i="1" s="1"/>
  <c r="AQ309" i="1" s="1"/>
  <c r="AR309" i="1" s="1"/>
  <c r="AM288" i="1"/>
  <c r="AO288" i="1" s="1"/>
  <c r="AM359" i="1"/>
  <c r="AO359" i="1" s="1"/>
  <c r="AM319" i="1"/>
  <c r="AO319" i="1" s="1"/>
  <c r="AQ319" i="1" s="1"/>
  <c r="AR319" i="1" s="1"/>
  <c r="AM324" i="1"/>
  <c r="AO324" i="1" s="1"/>
  <c r="AQ324" i="1" s="1"/>
  <c r="AR324" i="1" s="1"/>
  <c r="AM273" i="1"/>
  <c r="AO273" i="1" s="1"/>
  <c r="AQ273" i="1" s="1"/>
  <c r="AR273" i="1" s="1"/>
  <c r="AM213" i="1"/>
  <c r="AO213" i="1" s="1"/>
  <c r="AQ213" i="1" s="1"/>
  <c r="AR213" i="1" s="1"/>
  <c r="AM346" i="1"/>
  <c r="AO346" i="1" s="1"/>
  <c r="AQ346" i="1" s="1"/>
  <c r="AR346" i="1" s="1"/>
  <c r="AM275" i="1"/>
  <c r="AO275" i="1" s="1"/>
  <c r="AM252" i="1"/>
  <c r="AO252" i="1" s="1"/>
  <c r="AQ252" i="1" s="1"/>
  <c r="AR252" i="1" s="1"/>
  <c r="AM239" i="1"/>
  <c r="AO239" i="1" s="1"/>
  <c r="AQ239" i="1" s="1"/>
  <c r="AR239" i="1" s="1"/>
  <c r="AM222" i="1"/>
  <c r="AO222" i="1" s="1"/>
  <c r="AM206" i="1"/>
  <c r="AO206" i="1" s="1"/>
  <c r="AQ206" i="1" s="1"/>
  <c r="AM166" i="1"/>
  <c r="AO166" i="1" s="1"/>
  <c r="AM147" i="1"/>
  <c r="AO147" i="1" s="1"/>
  <c r="AM209" i="1"/>
  <c r="AO209" i="1" s="1"/>
  <c r="AM156" i="1"/>
  <c r="AO156" i="1" s="1"/>
  <c r="AM141" i="1"/>
  <c r="AO141" i="1" s="1"/>
  <c r="AM129" i="1"/>
  <c r="AO129" i="1" s="1"/>
  <c r="AM91" i="1"/>
  <c r="AO91" i="1" s="1"/>
  <c r="AM63" i="1"/>
  <c r="AO63" i="1" s="1"/>
  <c r="AM21" i="1"/>
  <c r="AO21" i="1" s="1"/>
  <c r="AQ21" i="1" s="1"/>
  <c r="AR21" i="1" s="1"/>
  <c r="AM337" i="1"/>
  <c r="AO337" i="1" s="1"/>
  <c r="AQ337" i="1" s="1"/>
  <c r="AR337" i="1" s="1"/>
  <c r="AM303" i="1"/>
  <c r="AO303" i="1" s="1"/>
  <c r="AQ303" i="1" s="1"/>
  <c r="AR303" i="1" s="1"/>
  <c r="AM256" i="1"/>
  <c r="AO256" i="1" s="1"/>
  <c r="AQ256" i="1" s="1"/>
  <c r="AR256" i="1" s="1"/>
  <c r="AM223" i="1"/>
  <c r="AO223" i="1" s="1"/>
  <c r="AM165" i="1"/>
  <c r="AO165" i="1" s="1"/>
  <c r="AM118" i="1"/>
  <c r="AO118" i="1" s="1"/>
  <c r="AM85" i="1"/>
  <c r="AO85" i="1" s="1"/>
  <c r="AM20" i="1"/>
  <c r="AM243" i="1"/>
  <c r="AO243" i="1" s="1"/>
  <c r="AQ243" i="1" s="1"/>
  <c r="AR243" i="1" s="1"/>
  <c r="AM220" i="1"/>
  <c r="AO220" i="1" s="1"/>
  <c r="AM186" i="1"/>
  <c r="AO186" i="1" s="1"/>
  <c r="AM135" i="1"/>
  <c r="AO135" i="1" s="1"/>
  <c r="AM121" i="1"/>
  <c r="AO121" i="1" s="1"/>
  <c r="AM104" i="1"/>
  <c r="AO104" i="1" s="1"/>
  <c r="AM90" i="1"/>
  <c r="AO90" i="1" s="1"/>
  <c r="AM61" i="1"/>
  <c r="AO61" i="1" s="1"/>
  <c r="AM50" i="1"/>
  <c r="AO50" i="1" s="1"/>
  <c r="AQ50" i="1" s="1"/>
  <c r="AR50" i="1" s="1"/>
  <c r="AM35" i="1"/>
  <c r="AO35" i="1" s="1"/>
  <c r="AQ35" i="1" s="1"/>
  <c r="AR35" i="1" s="1"/>
  <c r="AM140" i="1"/>
  <c r="AO140" i="1" s="1"/>
  <c r="AM44" i="1"/>
  <c r="AO44" i="1" s="1"/>
  <c r="AQ44" i="1" s="1"/>
  <c r="AM248" i="1"/>
  <c r="AO248" i="1" s="1"/>
  <c r="AQ248" i="1" s="1"/>
  <c r="AR248" i="1" s="1"/>
  <c r="AM68" i="1"/>
  <c r="AO68" i="1" s="1"/>
  <c r="AM28" i="1"/>
  <c r="AO28" i="1" s="1"/>
  <c r="AQ28" i="1" s="1"/>
  <c r="AR28" i="1" s="1"/>
  <c r="AM53" i="1"/>
  <c r="AO53" i="1" s="1"/>
  <c r="AQ53" i="1" s="1"/>
  <c r="AR53" i="1" s="1"/>
  <c r="K42" i="11"/>
  <c r="L42" i="11" s="1"/>
  <c r="M42" i="11" s="1"/>
  <c r="K27" i="11"/>
  <c r="L27" i="11" s="1"/>
  <c r="M27" i="11" s="1"/>
  <c r="K76" i="11"/>
  <c r="L76" i="11" s="1"/>
  <c r="M76" i="11" s="1"/>
  <c r="K60" i="11"/>
  <c r="L60" i="11" s="1"/>
  <c r="M60" i="11" s="1"/>
  <c r="K28" i="11"/>
  <c r="L28" i="11" s="1"/>
  <c r="M28" i="11" s="1"/>
  <c r="K62" i="11"/>
  <c r="L62" i="11" s="1"/>
  <c r="M62" i="11" s="1"/>
  <c r="K21" i="11"/>
  <c r="M21" i="11" s="1"/>
  <c r="K29" i="11"/>
  <c r="L29" i="11" s="1"/>
  <c r="M29" i="11" s="1"/>
  <c r="K105" i="11"/>
  <c r="L105" i="11" s="1"/>
  <c r="M105" i="11" s="1"/>
  <c r="K61" i="11"/>
  <c r="L61" i="11" s="1"/>
  <c r="M61" i="11" s="1"/>
  <c r="K17" i="11"/>
  <c r="L17" i="11" s="1"/>
  <c r="M17" i="11" s="1"/>
  <c r="K54" i="11"/>
  <c r="L54" i="11" s="1"/>
  <c r="M54" i="11" s="1"/>
  <c r="AM349" i="1"/>
  <c r="AO349" i="1" s="1"/>
  <c r="AQ349" i="1" s="1"/>
  <c r="AR349" i="1" s="1"/>
  <c r="AM293" i="1"/>
  <c r="AO293" i="1" s="1"/>
  <c r="AQ293" i="1" s="1"/>
  <c r="AR293" i="1" s="1"/>
  <c r="AM218" i="1"/>
  <c r="AO218" i="1" s="1"/>
  <c r="AQ218" i="1" s="1"/>
  <c r="AR218" i="1" s="1"/>
  <c r="AM155" i="1"/>
  <c r="AO155" i="1" s="1"/>
  <c r="AM96" i="1"/>
  <c r="AO96" i="1" s="1"/>
  <c r="AM31" i="1"/>
  <c r="AO31" i="1" s="1"/>
  <c r="AQ31" i="1" s="1"/>
  <c r="AR31" i="1" s="1"/>
  <c r="AM353" i="1"/>
  <c r="AO353" i="1" s="1"/>
  <c r="AM306" i="1"/>
  <c r="AO306" i="1" s="1"/>
  <c r="AQ306" i="1" s="1"/>
  <c r="AR306" i="1" s="1"/>
  <c r="AM241" i="1"/>
  <c r="AO241" i="1" s="1"/>
  <c r="AQ241" i="1" s="1"/>
  <c r="AM153" i="1"/>
  <c r="AO153" i="1" s="1"/>
  <c r="AM39" i="1"/>
  <c r="AO39" i="1" s="1"/>
  <c r="AQ39" i="1" s="1"/>
  <c r="AR39" i="1" s="1"/>
  <c r="AM358" i="1"/>
  <c r="AO358" i="1" s="1"/>
  <c r="AM307" i="1"/>
  <c r="AO307" i="1" s="1"/>
  <c r="AQ307" i="1" s="1"/>
  <c r="AR307" i="1" s="1"/>
  <c r="AM284" i="1"/>
  <c r="AO284" i="1" s="1"/>
  <c r="AQ284" i="1" s="1"/>
  <c r="AR284" i="1" s="1"/>
  <c r="AM354" i="1"/>
  <c r="AO354" i="1" s="1"/>
  <c r="AM313" i="1"/>
  <c r="AO313" i="1" s="1"/>
  <c r="AQ313" i="1" s="1"/>
  <c r="AR313" i="1" s="1"/>
  <c r="AM369" i="1"/>
  <c r="AO369" i="1" s="1"/>
  <c r="AM308" i="1"/>
  <c r="AO308" i="1" s="1"/>
  <c r="AQ308" i="1" s="1"/>
  <c r="AR308" i="1" s="1"/>
  <c r="AM255" i="1"/>
  <c r="AO255" i="1" s="1"/>
  <c r="AQ255" i="1" s="1"/>
  <c r="AR255" i="1" s="1"/>
  <c r="AM202" i="1"/>
  <c r="AO202" i="1" s="1"/>
  <c r="AQ202" i="1" s="1"/>
  <c r="AR202" i="1" s="1"/>
  <c r="AM193" i="1"/>
  <c r="AO193" i="1" s="1"/>
  <c r="AM249" i="1"/>
  <c r="AO249" i="1" s="1"/>
  <c r="AQ249" i="1" s="1"/>
  <c r="AR249" i="1" s="1"/>
  <c r="AM234" i="1"/>
  <c r="AO234" i="1" s="1"/>
  <c r="AM219" i="1"/>
  <c r="AO219" i="1" s="1"/>
  <c r="AQ219" i="1" s="1"/>
  <c r="AR219" i="1" s="1"/>
  <c r="AM199" i="1"/>
  <c r="AO199" i="1" s="1"/>
  <c r="AM162" i="1"/>
  <c r="AO162" i="1" s="1"/>
  <c r="AM145" i="1"/>
  <c r="AO145" i="1" s="1"/>
  <c r="AQ145" i="1" s="1"/>
  <c r="AR145" i="1" s="1"/>
  <c r="AM328" i="1"/>
  <c r="AO328" i="1" s="1"/>
  <c r="AM235" i="1"/>
  <c r="AO235" i="1" s="1"/>
  <c r="AM203" i="1"/>
  <c r="AO203" i="1" s="1"/>
  <c r="AQ203" i="1" s="1"/>
  <c r="AR203" i="1" s="1"/>
  <c r="AM152" i="1"/>
  <c r="AO152" i="1" s="1"/>
  <c r="AM134" i="1"/>
  <c r="AO134" i="1" s="1"/>
  <c r="AM117" i="1"/>
  <c r="AO117" i="1" s="1"/>
  <c r="AM83" i="1"/>
  <c r="AO83" i="1" s="1"/>
  <c r="AM56" i="1"/>
  <c r="AO56" i="1" s="1"/>
  <c r="AQ56" i="1" s="1"/>
  <c r="AR56" i="1" s="1"/>
  <c r="AM18" i="1"/>
  <c r="AO18" i="1" s="1"/>
  <c r="AQ18" i="1" s="1"/>
  <c r="AR18" i="1" s="1"/>
  <c r="AM335" i="1"/>
  <c r="AO335" i="1" s="1"/>
  <c r="AM289" i="1"/>
  <c r="AO289" i="1" s="1"/>
  <c r="AM250" i="1"/>
  <c r="AO250" i="1" s="1"/>
  <c r="AQ250" i="1" s="1"/>
  <c r="AR250" i="1" s="1"/>
  <c r="AM194" i="1"/>
  <c r="AO194" i="1" s="1"/>
  <c r="AM160" i="1"/>
  <c r="AO160" i="1" s="1"/>
  <c r="AM106" i="1"/>
  <c r="AO106" i="1" s="1"/>
  <c r="AM74" i="1"/>
  <c r="AO74" i="1" s="1"/>
  <c r="AQ74" i="1" s="1"/>
  <c r="AR74" i="1" s="1"/>
  <c r="AM233" i="1"/>
  <c r="AO233" i="1" s="1"/>
  <c r="AM212" i="1"/>
  <c r="AO212" i="1" s="1"/>
  <c r="AM180" i="1"/>
  <c r="AO180" i="1" s="1"/>
  <c r="AM132" i="1"/>
  <c r="AO132" i="1" s="1"/>
  <c r="AM119" i="1"/>
  <c r="AO119" i="1" s="1"/>
  <c r="AQ119" i="1" s="1"/>
  <c r="AR119" i="1" s="1"/>
  <c r="AM103" i="1"/>
  <c r="AO103" i="1" s="1"/>
  <c r="AM82" i="1"/>
  <c r="AO82" i="1" s="1"/>
  <c r="AM54" i="1"/>
  <c r="AO54" i="1" s="1"/>
  <c r="AQ54" i="1" s="1"/>
  <c r="AR54" i="1" s="1"/>
  <c r="AM45" i="1"/>
  <c r="AO45" i="1" s="1"/>
  <c r="AQ45" i="1" s="1"/>
  <c r="AR45" i="1" s="1"/>
  <c r="AM33" i="1"/>
  <c r="AO33" i="1" s="1"/>
  <c r="AQ33" i="1" s="1"/>
  <c r="AR33" i="1" s="1"/>
  <c r="AM301" i="1"/>
  <c r="AO301" i="1" s="1"/>
  <c r="AQ301" i="1" s="1"/>
  <c r="AR301" i="1" s="1"/>
  <c r="AM138" i="1"/>
  <c r="AO138" i="1" s="1"/>
  <c r="AM34" i="1"/>
  <c r="AO34" i="1" s="1"/>
  <c r="AQ34" i="1" s="1"/>
  <c r="AR34" i="1" s="1"/>
  <c r="AM23" i="1"/>
  <c r="AO23" i="1" s="1"/>
  <c r="AQ23" i="1" s="1"/>
  <c r="AR23" i="1" s="1"/>
  <c r="AM268" i="1"/>
  <c r="AO268" i="1" s="1"/>
  <c r="AQ268" i="1" s="1"/>
  <c r="AR268" i="1" s="1"/>
  <c r="K33" i="11"/>
  <c r="L33" i="11" s="1"/>
  <c r="M33" i="11" s="1"/>
  <c r="AM377" i="1"/>
  <c r="AO377" i="1" s="1"/>
  <c r="AM115" i="1"/>
  <c r="AO115" i="1" s="1"/>
  <c r="AM26" i="1"/>
  <c r="AO26" i="1" s="1"/>
  <c r="AQ26" i="1" s="1"/>
  <c r="AR26" i="1" s="1"/>
  <c r="K12" i="11"/>
  <c r="L12" i="11" s="1"/>
  <c r="M12" i="11" s="1"/>
  <c r="K107" i="11"/>
  <c r="L107" i="11" s="1"/>
  <c r="M107" i="11" s="1"/>
  <c r="K106" i="11"/>
  <c r="L106" i="11" s="1"/>
  <c r="M106" i="11" s="1"/>
  <c r="K46" i="11"/>
  <c r="L46" i="11" s="1"/>
  <c r="M46" i="11" s="1"/>
  <c r="K45" i="11"/>
  <c r="L45" i="11" s="1"/>
  <c r="M45" i="11" s="1"/>
  <c r="K51" i="11"/>
  <c r="L51" i="11" s="1"/>
  <c r="M51" i="11" s="1"/>
  <c r="K35" i="11"/>
  <c r="L35" i="11" s="1"/>
  <c r="M35" i="11" s="1"/>
  <c r="K58" i="11"/>
  <c r="L58" i="11" s="1"/>
  <c r="M58" i="11" s="1"/>
  <c r="AM10" i="1"/>
  <c r="AO10" i="1" s="1"/>
  <c r="K19" i="11"/>
  <c r="L19" i="11" s="1"/>
  <c r="M19" i="11" s="1"/>
  <c r="K64" i="11"/>
  <c r="L64" i="11" s="1"/>
  <c r="M64" i="11" s="1"/>
  <c r="AM325" i="1"/>
  <c r="AO325" i="1" s="1"/>
  <c r="AQ325" i="1" s="1"/>
  <c r="AR325" i="1" s="1"/>
  <c r="AM281" i="1"/>
  <c r="AO281" i="1" s="1"/>
  <c r="AM201" i="1"/>
  <c r="AO201" i="1" s="1"/>
  <c r="AQ201" i="1" s="1"/>
  <c r="AR201" i="1" s="1"/>
  <c r="AM139" i="1"/>
  <c r="AO139" i="1" s="1"/>
  <c r="AM81" i="1"/>
  <c r="AO81" i="1" s="1"/>
  <c r="AM15" i="1"/>
  <c r="AO15" i="1" s="1"/>
  <c r="AQ15" i="1" s="1"/>
  <c r="AR15" i="1" s="1"/>
  <c r="AM341" i="1"/>
  <c r="AO341" i="1" s="1"/>
  <c r="AM290" i="1"/>
  <c r="AO290" i="1" s="1"/>
  <c r="AQ290" i="1" s="1"/>
  <c r="AR290" i="1" s="1"/>
  <c r="AM127" i="1"/>
  <c r="AO127" i="1" s="1"/>
  <c r="AM98" i="1"/>
  <c r="AO98" i="1" s="1"/>
  <c r="AM12" i="1"/>
  <c r="AO12" i="1" s="1"/>
  <c r="AQ12" i="1" s="1"/>
  <c r="AR12" i="1" s="1"/>
  <c r="AM331" i="1"/>
  <c r="AO331" i="1" s="1"/>
  <c r="AM294" i="1"/>
  <c r="AO294" i="1" s="1"/>
  <c r="AQ294" i="1" s="1"/>
  <c r="AR294" i="1" s="1"/>
  <c r="AM282" i="1"/>
  <c r="AO282" i="1" s="1"/>
  <c r="AM376" i="1"/>
  <c r="AO376" i="1" s="1"/>
  <c r="AM350" i="1"/>
  <c r="AO350" i="1" s="1"/>
  <c r="AM304" i="1"/>
  <c r="AO304" i="1" s="1"/>
  <c r="AQ304" i="1" s="1"/>
  <c r="AR304" i="1" s="1"/>
  <c r="AM344" i="1"/>
  <c r="AO344" i="1" s="1"/>
  <c r="AM302" i="1"/>
  <c r="AO302" i="1" s="1"/>
  <c r="AQ302" i="1" s="1"/>
  <c r="AR302" i="1" s="1"/>
  <c r="AM278" i="1"/>
  <c r="AO278" i="1" s="1"/>
  <c r="AQ278" i="1" s="1"/>
  <c r="AR278" i="1" s="1"/>
  <c r="AM236" i="1"/>
  <c r="AO236" i="1" s="1"/>
  <c r="AQ236" i="1" s="1"/>
  <c r="AR236" i="1" s="1"/>
  <c r="AM198" i="1"/>
  <c r="AO198" i="1" s="1"/>
  <c r="AM191" i="1"/>
  <c r="AO191" i="1" s="1"/>
  <c r="AM283" i="1"/>
  <c r="AO283" i="1" s="1"/>
  <c r="AQ283" i="1" s="1"/>
  <c r="AR283" i="1" s="1"/>
  <c r="AM257" i="1"/>
  <c r="AO257" i="1" s="1"/>
  <c r="AQ257" i="1" s="1"/>
  <c r="AM247" i="1"/>
  <c r="AO247" i="1" s="1"/>
  <c r="AQ247" i="1" s="1"/>
  <c r="AR247" i="1" s="1"/>
  <c r="AM232" i="1"/>
  <c r="AO232" i="1" s="1"/>
  <c r="AM210" i="1"/>
  <c r="AO210" i="1" s="1"/>
  <c r="AQ210" i="1" s="1"/>
  <c r="AR210" i="1" s="1"/>
  <c r="AM187" i="1"/>
  <c r="AO187" i="1" s="1"/>
  <c r="AM159" i="1"/>
  <c r="AO159" i="1" s="1"/>
  <c r="AM312" i="1"/>
  <c r="AO312" i="1" s="1"/>
  <c r="AQ312" i="1" s="1"/>
  <c r="AR312" i="1" s="1"/>
  <c r="AM231" i="1"/>
  <c r="AO231" i="1" s="1"/>
  <c r="AM197" i="1"/>
  <c r="AO197" i="1" s="1"/>
  <c r="AQ197" i="1" s="1"/>
  <c r="AR197" i="1" s="1"/>
  <c r="AM149" i="1"/>
  <c r="AO149" i="1" s="1"/>
  <c r="AM133" i="1"/>
  <c r="AO133" i="1" s="1"/>
  <c r="AM111" i="1"/>
  <c r="AO111" i="1" s="1"/>
  <c r="AM69" i="1"/>
  <c r="AO69" i="1" s="1"/>
  <c r="AQ69" i="1" s="1"/>
  <c r="AM32" i="1"/>
  <c r="AM362" i="1"/>
  <c r="AO362" i="1" s="1"/>
  <c r="AM332" i="1"/>
  <c r="AO332" i="1" s="1"/>
  <c r="AQ332" i="1" s="1"/>
  <c r="AR332" i="1" s="1"/>
  <c r="AM279" i="1"/>
  <c r="AO279" i="1" s="1"/>
  <c r="AM246" i="1"/>
  <c r="AO246" i="1" s="1"/>
  <c r="AQ246" i="1" s="1"/>
  <c r="AR246" i="1" s="1"/>
  <c r="AM126" i="1"/>
  <c r="AO126" i="1" s="1"/>
  <c r="AM51" i="1"/>
  <c r="AO51" i="1" s="1"/>
  <c r="AQ51" i="1" s="1"/>
  <c r="AR51" i="1" s="1"/>
  <c r="AM360" i="1"/>
  <c r="AO360" i="1" s="1"/>
  <c r="AM230" i="1"/>
  <c r="AO230" i="1" s="1"/>
  <c r="AM207" i="1"/>
  <c r="AO207" i="1" s="1"/>
  <c r="AM167" i="1"/>
  <c r="AO167" i="1" s="1"/>
  <c r="AM130" i="1"/>
  <c r="AO130" i="1" s="1"/>
  <c r="AM114" i="1"/>
  <c r="AO114" i="1" s="1"/>
  <c r="AM102" i="1"/>
  <c r="AO102" i="1" s="1"/>
  <c r="AM71" i="1"/>
  <c r="AO71" i="1" s="1"/>
  <c r="AQ71" i="1" s="1"/>
  <c r="AR71" i="1" s="1"/>
  <c r="AM43" i="1"/>
  <c r="AO43" i="1" s="1"/>
  <c r="AQ43" i="1" s="1"/>
  <c r="AR43" i="1" s="1"/>
  <c r="AM30" i="1"/>
  <c r="AO30" i="1" s="1"/>
  <c r="AQ30" i="1" s="1"/>
  <c r="AR30" i="1" s="1"/>
  <c r="AM253" i="1"/>
  <c r="AO253" i="1" s="1"/>
  <c r="AQ253" i="1" s="1"/>
  <c r="AR253" i="1" s="1"/>
  <c r="AM87" i="1"/>
  <c r="AO87" i="1" s="1"/>
  <c r="AM29" i="1"/>
  <c r="AO29" i="1" s="1"/>
  <c r="AQ29" i="1" s="1"/>
  <c r="AR29" i="1" s="1"/>
  <c r="AM214" i="1"/>
  <c r="AO214" i="1" s="1"/>
  <c r="AM14" i="1"/>
  <c r="AO14" i="1" s="1"/>
  <c r="AQ14" i="1" s="1"/>
  <c r="AR14" i="1" s="1"/>
  <c r="AM146" i="1"/>
  <c r="AO146" i="1" s="1"/>
  <c r="AQ146" i="1" s="1"/>
  <c r="K77" i="11"/>
  <c r="L77" i="11" s="1"/>
  <c r="M77" i="11" s="1"/>
  <c r="AM245" i="1"/>
  <c r="AO245" i="1" s="1"/>
  <c r="AQ245" i="1" s="1"/>
  <c r="AR245" i="1" s="1"/>
  <c r="AM97" i="1"/>
  <c r="AO97" i="1" s="1"/>
  <c r="AM19" i="1"/>
  <c r="AO19" i="1" s="1"/>
  <c r="AQ19" i="1" s="1"/>
  <c r="AR19" i="1" s="1"/>
  <c r="K79" i="11"/>
  <c r="L79" i="11" s="1"/>
  <c r="M79" i="11" s="1"/>
  <c r="K11" i="11"/>
  <c r="L11" i="11" s="1"/>
  <c r="K16" i="11"/>
  <c r="L16" i="11" s="1"/>
  <c r="M16" i="11" s="1"/>
  <c r="K44" i="11"/>
  <c r="L44" i="11" s="1"/>
  <c r="M44" i="11" s="1"/>
  <c r="K25" i="11"/>
  <c r="L25" i="11" s="1"/>
  <c r="M25" i="11" s="1"/>
  <c r="K23" i="11"/>
  <c r="L23" i="11" s="1"/>
  <c r="M23" i="11" s="1"/>
  <c r="K32" i="11"/>
  <c r="L32" i="11" s="1"/>
  <c r="M32" i="11" s="1"/>
  <c r="K108" i="11"/>
  <c r="L108" i="11" s="1"/>
  <c r="M108" i="11" s="1"/>
  <c r="K57" i="11"/>
  <c r="L57" i="11" s="1"/>
  <c r="M57" i="11" s="1"/>
  <c r="AM267" i="1"/>
  <c r="AO267" i="1" s="1"/>
  <c r="AQ267" i="1" s="1"/>
  <c r="AR267" i="1" s="1"/>
  <c r="AM295" i="1"/>
  <c r="AO295" i="1" s="1"/>
  <c r="AQ295" i="1" s="1"/>
  <c r="AR295" i="1" s="1"/>
  <c r="AM244" i="1"/>
  <c r="AO244" i="1" s="1"/>
  <c r="AQ244" i="1" s="1"/>
  <c r="AR244" i="1" s="1"/>
  <c r="AM158" i="1"/>
  <c r="AO158" i="1" s="1"/>
  <c r="AM179" i="1"/>
  <c r="AO179" i="1" s="1"/>
  <c r="AM65" i="1"/>
  <c r="AO65" i="1" s="1"/>
  <c r="AQ65" i="1" s="1"/>
  <c r="AR65" i="1" s="1"/>
  <c r="AM320" i="1"/>
  <c r="AO320" i="1" s="1"/>
  <c r="AM157" i="1"/>
  <c r="AO157" i="1" s="1"/>
  <c r="AM93" i="1"/>
  <c r="AO93" i="1" s="1"/>
  <c r="AM73" i="1"/>
  <c r="AO73" i="1" s="1"/>
  <c r="AQ73" i="1" s="1"/>
  <c r="AR73" i="1" s="1"/>
  <c r="K41" i="11"/>
  <c r="L41" i="11" s="1"/>
  <c r="M41" i="11" s="1"/>
  <c r="K55" i="11"/>
  <c r="L55" i="11" s="1"/>
  <c r="M55" i="11" s="1"/>
  <c r="K78" i="11"/>
  <c r="L78" i="11" s="1"/>
  <c r="M78" i="11" s="1"/>
  <c r="AM316" i="1"/>
  <c r="AO316" i="1" s="1"/>
  <c r="AQ316" i="1" s="1"/>
  <c r="AR316" i="1" s="1"/>
  <c r="AM77" i="1"/>
  <c r="AO77" i="1" s="1"/>
  <c r="AM217" i="1"/>
  <c r="AO217" i="1" s="1"/>
  <c r="AQ217" i="1" s="1"/>
  <c r="AR217" i="1" s="1"/>
  <c r="AM327" i="1"/>
  <c r="AO327" i="1" s="1"/>
  <c r="AQ327" i="1" s="1"/>
  <c r="AR327" i="1" s="1"/>
  <c r="AM374" i="1"/>
  <c r="AO374" i="1" s="1"/>
  <c r="AM276" i="1"/>
  <c r="AO276" i="1" s="1"/>
  <c r="AM224" i="1"/>
  <c r="AO224" i="1" s="1"/>
  <c r="AM143" i="1"/>
  <c r="AO143" i="1" s="1"/>
  <c r="AM24" i="1"/>
  <c r="AO24" i="1" s="1"/>
  <c r="AQ24" i="1" s="1"/>
  <c r="AR24" i="1" s="1"/>
  <c r="AM269" i="1"/>
  <c r="AO269" i="1" s="1"/>
  <c r="AQ269" i="1" s="1"/>
  <c r="AR269" i="1" s="1"/>
  <c r="AM120" i="1"/>
  <c r="AO120" i="1" s="1"/>
  <c r="AM137" i="1"/>
  <c r="AO137" i="1" s="1"/>
  <c r="AM64" i="1"/>
  <c r="AO64" i="1" s="1"/>
  <c r="AQ64" i="1" s="1"/>
  <c r="AR64" i="1" s="1"/>
  <c r="AM144" i="1"/>
  <c r="AO144" i="1" s="1"/>
  <c r="AQ144" i="1" s="1"/>
  <c r="AR144" i="1" s="1"/>
  <c r="K40" i="11"/>
  <c r="L40" i="11" s="1"/>
  <c r="M40" i="11" s="1"/>
  <c r="K13" i="11"/>
  <c r="L13" i="11" s="1"/>
  <c r="M13" i="11" s="1"/>
  <c r="M26" i="11"/>
  <c r="AM261" i="1"/>
  <c r="AO261" i="1" s="1"/>
  <c r="AQ261" i="1" s="1"/>
  <c r="AR261" i="1" s="1"/>
  <c r="AM122" i="1"/>
  <c r="AO122" i="1" s="1"/>
  <c r="AQ122" i="1" s="1"/>
  <c r="AR122" i="1" s="1"/>
  <c r="AM321" i="1"/>
  <c r="AO321" i="1" s="1"/>
  <c r="AQ321" i="1" s="1"/>
  <c r="AR321" i="1" s="1"/>
  <c r="AM221" i="1"/>
  <c r="AO221" i="1" s="1"/>
  <c r="AQ221" i="1" s="1"/>
  <c r="AM280" i="1"/>
  <c r="AO280" i="1" s="1"/>
  <c r="AM208" i="1"/>
  <c r="AO208" i="1" s="1"/>
  <c r="AM277" i="1"/>
  <c r="AO277" i="1" s="1"/>
  <c r="AQ277" i="1" s="1"/>
  <c r="AR277" i="1" s="1"/>
  <c r="AM131" i="1"/>
  <c r="AO131" i="1" s="1"/>
  <c r="AM238" i="1"/>
  <c r="AO238" i="1" s="1"/>
  <c r="AM88" i="1"/>
  <c r="AO88" i="1" s="1"/>
  <c r="AM274" i="1"/>
  <c r="AO274" i="1" s="1"/>
  <c r="AQ274" i="1" s="1"/>
  <c r="AR274" i="1" s="1"/>
  <c r="AM125" i="1"/>
  <c r="AO125" i="1" s="1"/>
  <c r="AM52" i="1"/>
  <c r="AO52" i="1" s="1"/>
  <c r="AQ52" i="1" s="1"/>
  <c r="AR52" i="1" s="1"/>
  <c r="AM84" i="1"/>
  <c r="AO84" i="1" s="1"/>
  <c r="K14" i="11"/>
  <c r="L14" i="11" s="1"/>
  <c r="M14" i="11" s="1"/>
  <c r="K39" i="11"/>
  <c r="L39" i="11" s="1"/>
  <c r="M39" i="11" s="1"/>
  <c r="AQ220" i="1" l="1"/>
  <c r="AR220" i="1" s="1"/>
  <c r="AQ25" i="1"/>
  <c r="AR25" i="1" s="1"/>
  <c r="AQ11" i="1"/>
  <c r="AR11" i="1" s="1"/>
  <c r="AS220" i="1"/>
  <c r="L138" i="11"/>
  <c r="AS24" i="1"/>
  <c r="AS25" i="1"/>
  <c r="AQ205" i="1"/>
  <c r="AR205" i="1" s="1"/>
  <c r="AL91" i="1"/>
  <c r="AP91" i="1" s="1"/>
  <c r="AQ91" i="1" s="1"/>
  <c r="AR91" i="1" s="1"/>
  <c r="AL90" i="1"/>
  <c r="AP90" i="1" s="1"/>
  <c r="AQ90" i="1" s="1"/>
  <c r="AR90" i="1" s="1"/>
  <c r="AL87" i="1"/>
  <c r="AS87" i="1" s="1"/>
  <c r="AL164" i="1"/>
  <c r="AP164" i="1" s="1"/>
  <c r="AQ164" i="1" s="1"/>
  <c r="AR164" i="1" s="1"/>
  <c r="AL159" i="1"/>
  <c r="AP159" i="1" s="1"/>
  <c r="AQ159" i="1" s="1"/>
  <c r="AR159" i="1" s="1"/>
  <c r="AL93" i="1"/>
  <c r="AP93" i="1" s="1"/>
  <c r="AQ93" i="1" s="1"/>
  <c r="AR93" i="1" s="1"/>
  <c r="AL163" i="1"/>
  <c r="AP163" i="1" s="1"/>
  <c r="AQ163" i="1" s="1"/>
  <c r="AR163" i="1" s="1"/>
  <c r="AL89" i="1"/>
  <c r="AP89" i="1" s="1"/>
  <c r="AQ89" i="1" s="1"/>
  <c r="AR89" i="1" s="1"/>
  <c r="AL99" i="1"/>
  <c r="AP99" i="1" s="1"/>
  <c r="AQ99" i="1" s="1"/>
  <c r="AR99" i="1" s="1"/>
  <c r="AL165" i="1"/>
  <c r="AL103" i="1"/>
  <c r="AP103" i="1" s="1"/>
  <c r="AQ103" i="1" s="1"/>
  <c r="AR103" i="1" s="1"/>
  <c r="AL88" i="1"/>
  <c r="AP88" i="1" s="1"/>
  <c r="AQ88" i="1" s="1"/>
  <c r="AR88" i="1" s="1"/>
  <c r="AL95" i="1"/>
  <c r="AP95" i="1" s="1"/>
  <c r="AQ95" i="1" s="1"/>
  <c r="AR95" i="1" s="1"/>
  <c r="AL94" i="1"/>
  <c r="AP94" i="1" s="1"/>
  <c r="AQ94" i="1" s="1"/>
  <c r="AR94" i="1" s="1"/>
  <c r="AL207" i="1"/>
  <c r="AP207" i="1" s="1"/>
  <c r="AQ207" i="1" s="1"/>
  <c r="AR207" i="1" s="1"/>
  <c r="AL166" i="1"/>
  <c r="AP166" i="1" s="1"/>
  <c r="AQ166" i="1" s="1"/>
  <c r="AR166" i="1" s="1"/>
  <c r="AL185" i="1"/>
  <c r="AP185" i="1" s="1"/>
  <c r="AQ185" i="1" s="1"/>
  <c r="AR185" i="1" s="1"/>
  <c r="AL100" i="1"/>
  <c r="AP100" i="1" s="1"/>
  <c r="AQ100" i="1" s="1"/>
  <c r="AR100" i="1" s="1"/>
  <c r="AL85" i="1"/>
  <c r="AP85" i="1" s="1"/>
  <c r="AQ85" i="1" s="1"/>
  <c r="AR85" i="1" s="1"/>
  <c r="AL160" i="1"/>
  <c r="AP160" i="1" s="1"/>
  <c r="AQ160" i="1" s="1"/>
  <c r="AR160" i="1" s="1"/>
  <c r="AL161" i="1"/>
  <c r="AP161" i="1" s="1"/>
  <c r="AQ161" i="1" s="1"/>
  <c r="AR161" i="1" s="1"/>
  <c r="AL92" i="1"/>
  <c r="AP92" i="1" s="1"/>
  <c r="AQ92" i="1" s="1"/>
  <c r="AR92" i="1" s="1"/>
  <c r="AL84" i="1"/>
  <c r="AP84" i="1" s="1"/>
  <c r="AQ84" i="1" s="1"/>
  <c r="AR84" i="1" s="1"/>
  <c r="AL162" i="1"/>
  <c r="AP162" i="1" s="1"/>
  <c r="AQ162" i="1" s="1"/>
  <c r="AR162" i="1" s="1"/>
  <c r="M15" i="4"/>
  <c r="K15" i="4" s="1"/>
  <c r="M25" i="4"/>
  <c r="K25" i="4" s="1"/>
  <c r="I14" i="4"/>
  <c r="M14" i="4" s="1"/>
  <c r="K14" i="4" s="1"/>
  <c r="AO41" i="1"/>
  <c r="AQ41" i="1" s="1"/>
  <c r="AR41" i="1" s="1"/>
  <c r="AO17" i="1"/>
  <c r="AQ17" i="1" s="1"/>
  <c r="AR17" i="1" s="1"/>
  <c r="AO22" i="1"/>
  <c r="AQ22" i="1" s="1"/>
  <c r="AR22" i="1" s="1"/>
  <c r="E18" i="30"/>
  <c r="F18" i="30" s="1"/>
  <c r="C18" i="30"/>
  <c r="D18" i="30" s="1"/>
  <c r="AL137" i="1"/>
  <c r="AP137" i="1" s="1"/>
  <c r="AQ137" i="1" s="1"/>
  <c r="AR137" i="1" s="1"/>
  <c r="AL132" i="1"/>
  <c r="AP132" i="1" s="1"/>
  <c r="AQ132" i="1" s="1"/>
  <c r="AR132" i="1" s="1"/>
  <c r="AL105" i="1"/>
  <c r="AP105" i="1" s="1"/>
  <c r="AQ105" i="1" s="1"/>
  <c r="AR105" i="1" s="1"/>
  <c r="AL158" i="1"/>
  <c r="AS158" i="1" s="1"/>
  <c r="AL130" i="1"/>
  <c r="AS130" i="1" s="1"/>
  <c r="AL149" i="1"/>
  <c r="AP149" i="1" s="1"/>
  <c r="AQ149" i="1" s="1"/>
  <c r="AR149" i="1" s="1"/>
  <c r="AL230" i="1"/>
  <c r="AS230" i="1" s="1"/>
  <c r="AL154" i="1"/>
  <c r="AP154" i="1" s="1"/>
  <c r="AQ154" i="1" s="1"/>
  <c r="AR154" i="1" s="1"/>
  <c r="AL150" i="1"/>
  <c r="AP150" i="1" s="1"/>
  <c r="AQ150" i="1" s="1"/>
  <c r="AR150" i="1" s="1"/>
  <c r="AL125" i="1"/>
  <c r="AS125" i="1" s="1"/>
  <c r="AL193" i="1"/>
  <c r="AS193" i="1" s="1"/>
  <c r="AL199" i="1"/>
  <c r="AS199" i="1" s="1"/>
  <c r="AL142" i="1"/>
  <c r="AP142" i="1" s="1"/>
  <c r="AQ142" i="1" s="1"/>
  <c r="AR142" i="1" s="1"/>
  <c r="AL131" i="1"/>
  <c r="AS131" i="1" s="1"/>
  <c r="AL140" i="1"/>
  <c r="AP140" i="1" s="1"/>
  <c r="AQ140" i="1" s="1"/>
  <c r="AR140" i="1" s="1"/>
  <c r="AL127" i="1"/>
  <c r="AP127" i="1" s="1"/>
  <c r="AQ127" i="1" s="1"/>
  <c r="AR127" i="1" s="1"/>
  <c r="AL151" i="1"/>
  <c r="AS151" i="1" s="1"/>
  <c r="AL135" i="1"/>
  <c r="AP135" i="1" s="1"/>
  <c r="AQ135" i="1" s="1"/>
  <c r="AR135" i="1" s="1"/>
  <c r="AL200" i="1"/>
  <c r="AP200" i="1" s="1"/>
  <c r="AQ200" i="1" s="1"/>
  <c r="AR200" i="1" s="1"/>
  <c r="AL224" i="1"/>
  <c r="AP224" i="1" s="1"/>
  <c r="AQ224" i="1" s="1"/>
  <c r="AR224" i="1" s="1"/>
  <c r="AL138" i="1"/>
  <c r="AP138" i="1" s="1"/>
  <c r="AQ138" i="1" s="1"/>
  <c r="AR138" i="1" s="1"/>
  <c r="AL228" i="1"/>
  <c r="AP228" i="1" s="1"/>
  <c r="AQ228" i="1" s="1"/>
  <c r="AR228" i="1" s="1"/>
  <c r="AL229" i="1"/>
  <c r="AP229" i="1" s="1"/>
  <c r="AQ229" i="1" s="1"/>
  <c r="AR229" i="1" s="1"/>
  <c r="AL134" i="1"/>
  <c r="AS134" i="1" s="1"/>
  <c r="AL156" i="1"/>
  <c r="AS156" i="1" s="1"/>
  <c r="AL139" i="1"/>
  <c r="AS139" i="1" s="1"/>
  <c r="AL141" i="1"/>
  <c r="AS141" i="1" s="1"/>
  <c r="AL153" i="1"/>
  <c r="AP153" i="1" s="1"/>
  <c r="AQ153" i="1" s="1"/>
  <c r="AR153" i="1" s="1"/>
  <c r="AL237" i="1"/>
  <c r="AS237" i="1" s="1"/>
  <c r="AL198" i="1"/>
  <c r="AS198" i="1" s="1"/>
  <c r="AL194" i="1"/>
  <c r="AP194" i="1" s="1"/>
  <c r="AQ194" i="1" s="1"/>
  <c r="AL152" i="1"/>
  <c r="AP152" i="1" s="1"/>
  <c r="AQ152" i="1" s="1"/>
  <c r="AR152" i="1" s="1"/>
  <c r="AL232" i="1"/>
  <c r="AP232" i="1" s="1"/>
  <c r="AL155" i="1"/>
  <c r="AS155" i="1" s="1"/>
  <c r="AL233" i="1"/>
  <c r="AP233" i="1" s="1"/>
  <c r="AL157" i="1"/>
  <c r="AS157" i="1" s="1"/>
  <c r="AL126" i="1"/>
  <c r="AS126" i="1" s="1"/>
  <c r="AL129" i="1"/>
  <c r="AS129" i="1" s="1"/>
  <c r="AL133" i="1"/>
  <c r="AS133" i="1" s="1"/>
  <c r="AL238" i="1"/>
  <c r="AP238" i="1" s="1"/>
  <c r="AQ238" i="1" s="1"/>
  <c r="AR238" i="1" s="1"/>
  <c r="AS81" i="1"/>
  <c r="AQ10" i="1"/>
  <c r="AR10" i="1" s="1"/>
  <c r="AS138" i="1"/>
  <c r="AS190" i="1"/>
  <c r="AS235" i="1"/>
  <c r="AS276" i="1"/>
  <c r="AS279" i="1"/>
  <c r="AS372" i="1"/>
  <c r="AS375" i="1"/>
  <c r="AS381" i="1"/>
  <c r="AS369" i="1"/>
  <c r="AS161" i="1"/>
  <c r="AS167" i="1"/>
  <c r="AS68" i="1"/>
  <c r="AS374" i="1"/>
  <c r="AS100" i="1"/>
  <c r="AS113" i="1"/>
  <c r="AS80" i="1"/>
  <c r="AS207" i="1"/>
  <c r="AH2919" i="1"/>
  <c r="AS178" i="1"/>
  <c r="AS159" i="1"/>
  <c r="AS148" i="1"/>
  <c r="AS211" i="1"/>
  <c r="AS275" i="1"/>
  <c r="AS376" i="1"/>
  <c r="AS214" i="1"/>
  <c r="AS373" i="1"/>
  <c r="AO20" i="1"/>
  <c r="AQ20" i="1" s="1"/>
  <c r="AR20" i="1" s="1"/>
  <c r="AR1828" i="1"/>
  <c r="C17" i="30"/>
  <c r="D17" i="30" s="1"/>
  <c r="AO32" i="1"/>
  <c r="C86" i="30"/>
  <c r="D86" i="30" s="1"/>
  <c r="AS10" i="1"/>
  <c r="G86" i="30" s="1"/>
  <c r="H86" i="30" s="1"/>
  <c r="AQ106" i="1"/>
  <c r="AR106" i="1" s="1"/>
  <c r="AR2730" i="1"/>
  <c r="E84" i="30" s="1"/>
  <c r="F84" i="30" s="1"/>
  <c r="C84" i="30"/>
  <c r="D84" i="30" s="1"/>
  <c r="AR2654" i="1"/>
  <c r="E31" i="30" s="1"/>
  <c r="F31" i="30" s="1"/>
  <c r="C31" i="30"/>
  <c r="D31" i="30" s="1"/>
  <c r="AR2716" i="1"/>
  <c r="E83" i="30" s="1"/>
  <c r="F83" i="30" s="1"/>
  <c r="C83" i="30"/>
  <c r="D83" i="30" s="1"/>
  <c r="AR2727" i="1"/>
  <c r="E87" i="30" s="1"/>
  <c r="F87" i="30" s="1"/>
  <c r="C87" i="30"/>
  <c r="D87" i="30" s="1"/>
  <c r="AR2553" i="1"/>
  <c r="E32" i="30" s="1"/>
  <c r="F32" i="30" s="1"/>
  <c r="C32" i="30"/>
  <c r="D32" i="30" s="1"/>
  <c r="AR2749" i="1"/>
  <c r="E85" i="30" s="1"/>
  <c r="F85" i="30" s="1"/>
  <c r="C85" i="30"/>
  <c r="D85" i="30" s="1"/>
  <c r="AR2641" i="1"/>
  <c r="E24" i="30" s="1"/>
  <c r="F24" i="30" s="1"/>
  <c r="C24" i="30"/>
  <c r="D24" i="30" s="1"/>
  <c r="AQ81" i="1"/>
  <c r="AR81" i="1" s="1"/>
  <c r="AS82" i="1"/>
  <c r="AS77" i="1"/>
  <c r="AP87" i="1"/>
  <c r="AQ87" i="1" s="1"/>
  <c r="AR87" i="1" s="1"/>
  <c r="AQ82" i="1"/>
  <c r="AR82" i="1" s="1"/>
  <c r="AJ2919" i="1"/>
  <c r="AQ113" i="1"/>
  <c r="AR113" i="1" s="1"/>
  <c r="AS104" i="1"/>
  <c r="AS118" i="1"/>
  <c r="AQ118" i="1"/>
  <c r="AR118" i="1" s="1"/>
  <c r="AQ120" i="1"/>
  <c r="AR120" i="1" s="1"/>
  <c r="AQ115" i="1"/>
  <c r="AR115" i="1" s="1"/>
  <c r="AQ80" i="1"/>
  <c r="AR80" i="1" s="1"/>
  <c r="AS106" i="1"/>
  <c r="AS209" i="1"/>
  <c r="AS212" i="1"/>
  <c r="AQ111" i="1"/>
  <c r="AR111" i="1" s="1"/>
  <c r="AS362" i="1"/>
  <c r="AP79" i="1"/>
  <c r="AQ79" i="1" s="1"/>
  <c r="AR79" i="1" s="1"/>
  <c r="AQ77" i="1"/>
  <c r="AR77" i="1" s="1"/>
  <c r="AQ117" i="1"/>
  <c r="AR117" i="1" s="1"/>
  <c r="AQ112" i="1"/>
  <c r="AR112" i="1" s="1"/>
  <c r="AS112" i="1"/>
  <c r="AS117" i="1"/>
  <c r="AS99" i="1"/>
  <c r="AS76" i="1"/>
  <c r="AQ358" i="1"/>
  <c r="AR358" i="1" s="1"/>
  <c r="AS120" i="1"/>
  <c r="AS341" i="1"/>
  <c r="AS121" i="1"/>
  <c r="AQ225" i="1"/>
  <c r="AR225" i="1" s="1"/>
  <c r="AQ76" i="1"/>
  <c r="AR76" i="1" s="1"/>
  <c r="AQ341" i="1"/>
  <c r="AR341" i="1" s="1"/>
  <c r="AQ350" i="1"/>
  <c r="AR350" i="1" s="1"/>
  <c r="AS194" i="1"/>
  <c r="AS115" i="1"/>
  <c r="AP86" i="1"/>
  <c r="AQ86" i="1" s="1"/>
  <c r="AR86" i="1" s="1"/>
  <c r="AS86" i="1"/>
  <c r="AS84" i="1"/>
  <c r="AS85" i="1"/>
  <c r="AS95" i="1"/>
  <c r="AS83" i="1"/>
  <c r="AQ83" i="1"/>
  <c r="AR83" i="1" s="1"/>
  <c r="AR206" i="1"/>
  <c r="E22" i="30"/>
  <c r="F22" i="30" s="1"/>
  <c r="C22" i="30"/>
  <c r="D22" i="30" s="1"/>
  <c r="AR766" i="1"/>
  <c r="E39" i="30" s="1"/>
  <c r="F39" i="30" s="1"/>
  <c r="C39" i="30"/>
  <c r="D39" i="30" s="1"/>
  <c r="AR2028" i="1"/>
  <c r="E38" i="30" s="1"/>
  <c r="F38" i="30" s="1"/>
  <c r="C38" i="30"/>
  <c r="D38" i="30" s="1"/>
  <c r="AR1893" i="1"/>
  <c r="E61" i="30" s="1"/>
  <c r="F61" i="30" s="1"/>
  <c r="C61" i="30"/>
  <c r="D61" i="30" s="1"/>
  <c r="AR2074" i="1"/>
  <c r="E36" i="30" s="1"/>
  <c r="F36" i="30" s="1"/>
  <c r="C36" i="30"/>
  <c r="D36" i="30" s="1"/>
  <c r="AR221" i="1"/>
  <c r="AQ114" i="1"/>
  <c r="AR114" i="1" s="1"/>
  <c r="AR241" i="1"/>
  <c r="E21" i="30" s="1"/>
  <c r="F21" i="30" s="1"/>
  <c r="C21" i="30"/>
  <c r="D21" i="30" s="1"/>
  <c r="AQ121" i="1"/>
  <c r="AR121" i="1" s="1"/>
  <c r="AR323" i="1"/>
  <c r="E72" i="30" s="1"/>
  <c r="F72" i="30" s="1"/>
  <c r="C72" i="30"/>
  <c r="D72" i="30" s="1"/>
  <c r="AR484" i="1"/>
  <c r="E81" i="30" s="1"/>
  <c r="F81" i="30" s="1"/>
  <c r="C81" i="30"/>
  <c r="D81" i="30" s="1"/>
  <c r="AR646" i="1"/>
  <c r="E54" i="30" s="1"/>
  <c r="F54" i="30" s="1"/>
  <c r="C54" i="30"/>
  <c r="D54" i="30" s="1"/>
  <c r="AR1099" i="1"/>
  <c r="C15" i="30"/>
  <c r="D15" i="30" s="1"/>
  <c r="AR1177" i="1"/>
  <c r="E66" i="30" s="1"/>
  <c r="F66" i="30" s="1"/>
  <c r="C66" i="30"/>
  <c r="D66" i="30" s="1"/>
  <c r="AR824" i="1"/>
  <c r="E35" i="30" s="1"/>
  <c r="F35" i="30" s="1"/>
  <c r="C35" i="30"/>
  <c r="D35" i="30" s="1"/>
  <c r="AR930" i="1"/>
  <c r="E42" i="30" s="1"/>
  <c r="F42" i="30" s="1"/>
  <c r="C42" i="30"/>
  <c r="D42" i="30" s="1"/>
  <c r="AR1543" i="1"/>
  <c r="E69" i="30" s="1"/>
  <c r="F69" i="30" s="1"/>
  <c r="C69" i="30"/>
  <c r="D69" i="30" s="1"/>
  <c r="AR1672" i="1"/>
  <c r="E73" i="30" s="1"/>
  <c r="F73" i="30" s="1"/>
  <c r="C73" i="30"/>
  <c r="D73" i="30" s="1"/>
  <c r="AR1873" i="1"/>
  <c r="E68" i="30" s="1"/>
  <c r="F68" i="30" s="1"/>
  <c r="C68" i="30"/>
  <c r="D68" i="30" s="1"/>
  <c r="AR1483" i="1"/>
  <c r="E51" i="30" s="1"/>
  <c r="F51" i="30" s="1"/>
  <c r="C51" i="30"/>
  <c r="D51" i="30" s="1"/>
  <c r="AR1640" i="1"/>
  <c r="E49" i="30" s="1"/>
  <c r="F49" i="30" s="1"/>
  <c r="C49" i="30"/>
  <c r="D49" i="30" s="1"/>
  <c r="AR1805" i="1"/>
  <c r="E52" i="30" s="1"/>
  <c r="F52" i="30" s="1"/>
  <c r="C52" i="30"/>
  <c r="D52" i="30" s="1"/>
  <c r="AR2315" i="1"/>
  <c r="C33" i="30"/>
  <c r="D33" i="30" s="1"/>
  <c r="AR413" i="1"/>
  <c r="E55" i="30" s="1"/>
  <c r="F55" i="30" s="1"/>
  <c r="C55" i="30"/>
  <c r="D55" i="30" s="1"/>
  <c r="AR714" i="1"/>
  <c r="E62" i="30" s="1"/>
  <c r="F62" i="30" s="1"/>
  <c r="C62" i="30"/>
  <c r="D62" i="30" s="1"/>
  <c r="AR1443" i="1"/>
  <c r="E53" i="30" s="1"/>
  <c r="F53" i="30" s="1"/>
  <c r="C53" i="30"/>
  <c r="D53" i="30" s="1"/>
  <c r="AR1588" i="1"/>
  <c r="C16" i="30"/>
  <c r="D16" i="30" s="1"/>
  <c r="AR1782" i="1"/>
  <c r="E23" i="30" s="1"/>
  <c r="F23" i="30" s="1"/>
  <c r="C23" i="30"/>
  <c r="D23" i="30" s="1"/>
  <c r="G21" i="30"/>
  <c r="H21" i="30" s="1"/>
  <c r="AR44" i="1"/>
  <c r="AR1021" i="1"/>
  <c r="E44" i="30" s="1"/>
  <c r="F44" i="30" s="1"/>
  <c r="C44" i="30"/>
  <c r="D44" i="30" s="1"/>
  <c r="AR1389" i="1"/>
  <c r="C14" i="30"/>
  <c r="D14" i="30" s="1"/>
  <c r="AR771" i="1"/>
  <c r="E20" i="30" s="1"/>
  <c r="F20" i="30" s="1"/>
  <c r="C20" i="30"/>
  <c r="D20" i="30" s="1"/>
  <c r="AR673" i="1"/>
  <c r="E59" i="30" s="1"/>
  <c r="F59" i="30" s="1"/>
  <c r="C59" i="30"/>
  <c r="D59" i="30" s="1"/>
  <c r="AR1208" i="1"/>
  <c r="E65" i="30" s="1"/>
  <c r="F65" i="30" s="1"/>
  <c r="C65" i="30"/>
  <c r="D65" i="30" s="1"/>
  <c r="AR1568" i="1"/>
  <c r="E71" i="30" s="1"/>
  <c r="F71" i="30" s="1"/>
  <c r="C71" i="30"/>
  <c r="D71" i="30" s="1"/>
  <c r="AR2010" i="1"/>
  <c r="E29" i="30" s="1"/>
  <c r="F29" i="30" s="1"/>
  <c r="C29" i="30"/>
  <c r="D29" i="30" s="1"/>
  <c r="AR2017" i="1"/>
  <c r="E64" i="30" s="1"/>
  <c r="F64" i="30" s="1"/>
  <c r="C64" i="30"/>
  <c r="D64" i="30" s="1"/>
  <c r="AR2160" i="1"/>
  <c r="E41" i="30" s="1"/>
  <c r="F41" i="30" s="1"/>
  <c r="C41" i="30"/>
  <c r="D41" i="30" s="1"/>
  <c r="AR1500" i="1"/>
  <c r="E70" i="30" s="1"/>
  <c r="F70" i="30" s="1"/>
  <c r="C70" i="30"/>
  <c r="D70" i="30" s="1"/>
  <c r="AR800" i="1"/>
  <c r="E34" i="30" s="1"/>
  <c r="F34" i="30" s="1"/>
  <c r="C34" i="30"/>
  <c r="D34" i="30" s="1"/>
  <c r="AR1060" i="1"/>
  <c r="E45" i="30" s="1"/>
  <c r="F45" i="30" s="1"/>
  <c r="C45" i="30"/>
  <c r="D45" i="30" s="1"/>
  <c r="AR146" i="1"/>
  <c r="AR69" i="1"/>
  <c r="E28" i="30" s="1"/>
  <c r="F28" i="30" s="1"/>
  <c r="C28" i="30"/>
  <c r="D28" i="30" s="1"/>
  <c r="AR257" i="1"/>
  <c r="AQ226" i="1"/>
  <c r="AR226" i="1" s="1"/>
  <c r="AQ211" i="1"/>
  <c r="AR211" i="1" s="1"/>
  <c r="AS111" i="1"/>
  <c r="AR478" i="1"/>
  <c r="E67" i="30" s="1"/>
  <c r="F67" i="30" s="1"/>
  <c r="C67" i="30"/>
  <c r="D67" i="30" s="1"/>
  <c r="AR491" i="1"/>
  <c r="E80" i="30" s="1"/>
  <c r="F80" i="30" s="1"/>
  <c r="C80" i="30"/>
  <c r="D80" i="30" s="1"/>
  <c r="AR784" i="1"/>
  <c r="E40" i="30" s="1"/>
  <c r="F40" i="30" s="1"/>
  <c r="C40" i="30"/>
  <c r="D40" i="30" s="1"/>
  <c r="AR982" i="1"/>
  <c r="E43" i="30" s="1"/>
  <c r="F43" i="30" s="1"/>
  <c r="C43" i="30"/>
  <c r="D43" i="30" s="1"/>
  <c r="AR1350" i="1"/>
  <c r="AR1426" i="1"/>
  <c r="E74" i="30" s="1"/>
  <c r="F74" i="30" s="1"/>
  <c r="C74" i="30"/>
  <c r="D74" i="30" s="1"/>
  <c r="AR1856" i="1"/>
  <c r="E47" i="30" s="1"/>
  <c r="F47" i="30" s="1"/>
  <c r="C47" i="30"/>
  <c r="D47" i="30" s="1"/>
  <c r="AR2216" i="1"/>
  <c r="E76" i="30" s="1"/>
  <c r="F76" i="30" s="1"/>
  <c r="C76" i="30"/>
  <c r="D76" i="30" s="1"/>
  <c r="AR1462" i="1"/>
  <c r="E50" i="30" s="1"/>
  <c r="F50" i="30" s="1"/>
  <c r="C50" i="30"/>
  <c r="D50" i="30" s="1"/>
  <c r="AR2264" i="1"/>
  <c r="E77" i="30" s="1"/>
  <c r="F77" i="30" s="1"/>
  <c r="C77" i="30"/>
  <c r="D77" i="30" s="1"/>
  <c r="AR2110" i="1"/>
  <c r="E37" i="30" s="1"/>
  <c r="F37" i="30" s="1"/>
  <c r="C37" i="30"/>
  <c r="D37" i="30" s="1"/>
  <c r="AP63" i="1"/>
  <c r="AQ63" i="1" s="1"/>
  <c r="AR63" i="1" s="1"/>
  <c r="AS63" i="1"/>
  <c r="AP96" i="1"/>
  <c r="AQ96" i="1" s="1"/>
  <c r="AR96" i="1" s="1"/>
  <c r="AP286" i="1"/>
  <c r="AQ286" i="1" s="1"/>
  <c r="AR286" i="1" s="1"/>
  <c r="AS286" i="1"/>
  <c r="AP227" i="1"/>
  <c r="AQ227" i="1" s="1"/>
  <c r="AR227" i="1" s="1"/>
  <c r="AS227" i="1"/>
  <c r="AS364" i="1"/>
  <c r="AS358" i="1"/>
  <c r="AS379" i="1"/>
  <c r="AS188" i="1"/>
  <c r="AS320" i="1"/>
  <c r="AS189" i="1"/>
  <c r="AS350" i="1"/>
  <c r="AS179" i="1"/>
  <c r="AS89" i="1"/>
  <c r="AS97" i="1"/>
  <c r="AS343" i="1"/>
  <c r="AS90" i="1"/>
  <c r="AS342" i="1"/>
  <c r="AS338" i="1"/>
  <c r="AP222" i="1"/>
  <c r="AQ222" i="1" s="1"/>
  <c r="AR222" i="1" s="1"/>
  <c r="AS222" i="1"/>
  <c r="AP288" i="1"/>
  <c r="AQ288" i="1" s="1"/>
  <c r="AR288" i="1" s="1"/>
  <c r="AS288" i="1"/>
  <c r="AP147" i="1"/>
  <c r="AQ147" i="1" s="1"/>
  <c r="AS147" i="1"/>
  <c r="AS305" i="1"/>
  <c r="AS339" i="1"/>
  <c r="AS328" i="1"/>
  <c r="AS182" i="1"/>
  <c r="AS329" i="1"/>
  <c r="AS88" i="1"/>
  <c r="AS187" i="1"/>
  <c r="AS344" i="1"/>
  <c r="AS281" i="1"/>
  <c r="AS185" i="1"/>
  <c r="AS359" i="1"/>
  <c r="AS132" i="1"/>
  <c r="AS336" i="1"/>
  <c r="AS228" i="1"/>
  <c r="AS94" i="1"/>
  <c r="AS181" i="1"/>
  <c r="AS67" i="1"/>
  <c r="AP223" i="1"/>
  <c r="AQ223" i="1" s="1"/>
  <c r="AR223" i="1" s="1"/>
  <c r="AS223" i="1"/>
  <c r="AP98" i="1"/>
  <c r="AQ98" i="1" s="1"/>
  <c r="AR98" i="1" s="1"/>
  <c r="AS98" i="1"/>
  <c r="AP352" i="1"/>
  <c r="AQ352" i="1" s="1"/>
  <c r="AR352" i="1" s="1"/>
  <c r="AS352" i="1"/>
  <c r="AS92" i="1"/>
  <c r="AS280" i="1"/>
  <c r="AS365" i="1"/>
  <c r="AS354" i="1"/>
  <c r="AS91" i="1"/>
  <c r="AS180" i="1"/>
  <c r="AS61" i="1"/>
  <c r="AS351" i="1"/>
  <c r="AS353" i="1"/>
  <c r="AS335" i="1"/>
  <c r="AS348" i="1"/>
  <c r="AS285" i="1"/>
  <c r="AQ104" i="1"/>
  <c r="AR104" i="1" s="1"/>
  <c r="AQ178" i="1"/>
  <c r="AR178" i="1" s="1"/>
  <c r="AP143" i="1"/>
  <c r="AQ143" i="1" s="1"/>
  <c r="AR143" i="1" s="1"/>
  <c r="AS143" i="1"/>
  <c r="AP360" i="1"/>
  <c r="AQ360" i="1" s="1"/>
  <c r="AR360" i="1" s="1"/>
  <c r="AS360" i="1"/>
  <c r="AP357" i="1"/>
  <c r="AQ357" i="1" s="1"/>
  <c r="AR357" i="1" s="1"/>
  <c r="AS357" i="1"/>
  <c r="AP186" i="1"/>
  <c r="AQ186" i="1" s="1"/>
  <c r="AR186" i="1" s="1"/>
  <c r="AS186" i="1"/>
  <c r="AS93" i="1"/>
  <c r="AS226" i="1"/>
  <c r="AS340" i="1"/>
  <c r="AS371" i="1"/>
  <c r="AS191" i="1"/>
  <c r="AS136" i="1"/>
  <c r="AS345" i="1"/>
  <c r="AS289" i="1"/>
  <c r="AS163" i="1"/>
  <c r="AS142" i="1"/>
  <c r="AP78" i="1"/>
  <c r="AQ78" i="1" s="1"/>
  <c r="AR78" i="1" s="1"/>
  <c r="AS78" i="1"/>
  <c r="AR2440" i="1"/>
  <c r="AR2403" i="1"/>
  <c r="AQ374" i="1"/>
  <c r="AR374" i="1" s="1"/>
  <c r="AQ233" i="1"/>
  <c r="AR233" i="1" s="1"/>
  <c r="AQ348" i="1"/>
  <c r="AR348" i="1" s="1"/>
  <c r="AQ180" i="1"/>
  <c r="AR180" i="1" s="1"/>
  <c r="AQ369" i="1"/>
  <c r="AR369" i="1" s="1"/>
  <c r="AQ209" i="1"/>
  <c r="AR209" i="1" s="1"/>
  <c r="AQ148" i="1"/>
  <c r="AR148" i="1" s="1"/>
  <c r="M27" i="4"/>
  <c r="K27" i="4" s="1"/>
  <c r="AQ356" i="1"/>
  <c r="AR356" i="1" s="1"/>
  <c r="AQ381" i="1"/>
  <c r="AR381" i="1" s="1"/>
  <c r="AQ375" i="1"/>
  <c r="AR375" i="1" s="1"/>
  <c r="I11" i="4"/>
  <c r="M11" i="4" s="1"/>
  <c r="K11" i="4" s="1"/>
  <c r="I114" i="4"/>
  <c r="M114" i="4" s="1"/>
  <c r="K114" i="4" s="1"/>
  <c r="I131" i="4"/>
  <c r="M131" i="4" s="1"/>
  <c r="K131" i="4" s="1"/>
  <c r="M36" i="4"/>
  <c r="K36" i="4" s="1"/>
  <c r="I143" i="4"/>
  <c r="M143" i="4" s="1"/>
  <c r="K143" i="4" s="1"/>
  <c r="I111" i="4"/>
  <c r="M111" i="4" s="1"/>
  <c r="K111" i="4" s="1"/>
  <c r="M24" i="4"/>
  <c r="K24" i="4" s="1"/>
  <c r="I142" i="4"/>
  <c r="M142" i="4" s="1"/>
  <c r="K142" i="4" s="1"/>
  <c r="I110" i="4"/>
  <c r="M110" i="4" s="1"/>
  <c r="K110" i="4" s="1"/>
  <c r="M23" i="4"/>
  <c r="K23" i="4" s="1"/>
  <c r="I148" i="4"/>
  <c r="M148" i="4" s="1"/>
  <c r="K148" i="4" s="1"/>
  <c r="I132" i="4"/>
  <c r="M132" i="4" s="1"/>
  <c r="K132" i="4" s="1"/>
  <c r="I116" i="4"/>
  <c r="M116" i="4" s="1"/>
  <c r="K116" i="4" s="1"/>
  <c r="M43" i="4"/>
  <c r="K43" i="4" s="1"/>
  <c r="M30" i="4"/>
  <c r="K30" i="4" s="1"/>
  <c r="I157" i="4"/>
  <c r="M157" i="4" s="1"/>
  <c r="K157" i="4" s="1"/>
  <c r="I141" i="4"/>
  <c r="M141" i="4" s="1"/>
  <c r="K141" i="4" s="1"/>
  <c r="I125" i="4"/>
  <c r="M125" i="4" s="1"/>
  <c r="K125" i="4" s="1"/>
  <c r="I109" i="4"/>
  <c r="M109" i="4" s="1"/>
  <c r="K109" i="4" s="1"/>
  <c r="M38" i="4"/>
  <c r="K38" i="4" s="1"/>
  <c r="M22" i="4"/>
  <c r="K22" i="4" s="1"/>
  <c r="I154" i="4"/>
  <c r="M154" i="4" s="1"/>
  <c r="K154" i="4" s="1"/>
  <c r="I138" i="4"/>
  <c r="M138" i="4" s="1"/>
  <c r="K138" i="4" s="1"/>
  <c r="I155" i="4"/>
  <c r="M155" i="4" s="1"/>
  <c r="K155" i="4" s="1"/>
  <c r="I123" i="4"/>
  <c r="M123" i="4" s="1"/>
  <c r="K123" i="4" s="1"/>
  <c r="M28" i="4"/>
  <c r="K28" i="4" s="1"/>
  <c r="I135" i="4"/>
  <c r="M135" i="4" s="1"/>
  <c r="K135" i="4" s="1"/>
  <c r="I103" i="4"/>
  <c r="M103" i="4" s="1"/>
  <c r="K103" i="4" s="1"/>
  <c r="M16" i="4"/>
  <c r="K16" i="4" s="1"/>
  <c r="I134" i="4"/>
  <c r="M134" i="4" s="1"/>
  <c r="K134" i="4" s="1"/>
  <c r="I102" i="4"/>
  <c r="M102" i="4" s="1"/>
  <c r="K102" i="4" s="1"/>
  <c r="I13" i="4"/>
  <c r="M13" i="4" s="1"/>
  <c r="K13" i="4" s="1"/>
  <c r="I144" i="4"/>
  <c r="M144" i="4" s="1"/>
  <c r="K144" i="4" s="1"/>
  <c r="I128" i="4"/>
  <c r="M128" i="4" s="1"/>
  <c r="K128" i="4" s="1"/>
  <c r="I112" i="4"/>
  <c r="M112" i="4" s="1"/>
  <c r="K112" i="4" s="1"/>
  <c r="M41" i="4"/>
  <c r="K41" i="4" s="1"/>
  <c r="M26" i="4"/>
  <c r="K26" i="4" s="1"/>
  <c r="I153" i="4"/>
  <c r="M153" i="4" s="1"/>
  <c r="K153" i="4" s="1"/>
  <c r="I137" i="4"/>
  <c r="M137" i="4" s="1"/>
  <c r="K137" i="4" s="1"/>
  <c r="I121" i="4"/>
  <c r="M121" i="4" s="1"/>
  <c r="K121" i="4" s="1"/>
  <c r="I105" i="4"/>
  <c r="M105" i="4" s="1"/>
  <c r="K105" i="4" s="1"/>
  <c r="M35" i="4"/>
  <c r="K35" i="4" s="1"/>
  <c r="I122" i="4"/>
  <c r="M122" i="4" s="1"/>
  <c r="K122" i="4" s="1"/>
  <c r="I106" i="4"/>
  <c r="M106" i="4" s="1"/>
  <c r="K106" i="4" s="1"/>
  <c r="I147" i="4"/>
  <c r="M147" i="4" s="1"/>
  <c r="K147" i="4" s="1"/>
  <c r="I115" i="4"/>
  <c r="M115" i="4" s="1"/>
  <c r="K115" i="4" s="1"/>
  <c r="M29" i="4"/>
  <c r="K29" i="4" s="1"/>
  <c r="I127" i="4"/>
  <c r="M127" i="4" s="1"/>
  <c r="K127" i="4" s="1"/>
  <c r="I158" i="4"/>
  <c r="M158" i="4" s="1"/>
  <c r="K158" i="4" s="1"/>
  <c r="I126" i="4"/>
  <c r="M126" i="4" s="1"/>
  <c r="K126" i="4" s="1"/>
  <c r="I156" i="4"/>
  <c r="M156" i="4" s="1"/>
  <c r="K156" i="4" s="1"/>
  <c r="I140" i="4"/>
  <c r="M140" i="4" s="1"/>
  <c r="K140" i="4" s="1"/>
  <c r="I124" i="4"/>
  <c r="M124" i="4" s="1"/>
  <c r="K124" i="4" s="1"/>
  <c r="I108" i="4"/>
  <c r="M108" i="4" s="1"/>
  <c r="K108" i="4" s="1"/>
  <c r="M37" i="4"/>
  <c r="K37" i="4" s="1"/>
  <c r="M21" i="4"/>
  <c r="K21" i="4" s="1"/>
  <c r="I149" i="4"/>
  <c r="M149" i="4" s="1"/>
  <c r="K149" i="4" s="1"/>
  <c r="I133" i="4"/>
  <c r="M133" i="4" s="1"/>
  <c r="K133" i="4" s="1"/>
  <c r="I117" i="4"/>
  <c r="M117" i="4" s="1"/>
  <c r="K117" i="4" s="1"/>
  <c r="M44" i="4"/>
  <c r="K44" i="4" s="1"/>
  <c r="M31" i="4"/>
  <c r="K31" i="4" s="1"/>
  <c r="I12" i="4"/>
  <c r="M12" i="4" s="1"/>
  <c r="K12" i="4" s="1"/>
  <c r="I146" i="4"/>
  <c r="M146" i="4" s="1"/>
  <c r="K146" i="4" s="1"/>
  <c r="I130" i="4"/>
  <c r="M130" i="4" s="1"/>
  <c r="K130" i="4" s="1"/>
  <c r="I139" i="4"/>
  <c r="M139" i="4" s="1"/>
  <c r="K139" i="4" s="1"/>
  <c r="I107" i="4"/>
  <c r="M107" i="4" s="1"/>
  <c r="K107" i="4" s="1"/>
  <c r="M19" i="4"/>
  <c r="K19" i="4" s="1"/>
  <c r="I151" i="4"/>
  <c r="M151" i="4" s="1"/>
  <c r="K151" i="4" s="1"/>
  <c r="I119" i="4"/>
  <c r="M119" i="4" s="1"/>
  <c r="K119" i="4" s="1"/>
  <c r="M33" i="4"/>
  <c r="K33" i="4" s="1"/>
  <c r="I150" i="4"/>
  <c r="M150" i="4" s="1"/>
  <c r="K150" i="4" s="1"/>
  <c r="I118" i="4"/>
  <c r="M118" i="4" s="1"/>
  <c r="K118" i="4" s="1"/>
  <c r="M32" i="4"/>
  <c r="K32" i="4" s="1"/>
  <c r="I152" i="4"/>
  <c r="M152" i="4" s="1"/>
  <c r="K152" i="4" s="1"/>
  <c r="I136" i="4"/>
  <c r="M136" i="4" s="1"/>
  <c r="K136" i="4" s="1"/>
  <c r="I120" i="4"/>
  <c r="M120" i="4" s="1"/>
  <c r="K120" i="4" s="1"/>
  <c r="I104" i="4"/>
  <c r="M104" i="4" s="1"/>
  <c r="K104" i="4" s="1"/>
  <c r="M34" i="4"/>
  <c r="K34" i="4" s="1"/>
  <c r="M17" i="4"/>
  <c r="K17" i="4" s="1"/>
  <c r="I145" i="4"/>
  <c r="M145" i="4" s="1"/>
  <c r="K145" i="4" s="1"/>
  <c r="I129" i="4"/>
  <c r="M129" i="4" s="1"/>
  <c r="K129" i="4" s="1"/>
  <c r="I113" i="4"/>
  <c r="M113" i="4" s="1"/>
  <c r="K113" i="4" s="1"/>
  <c r="M42" i="4"/>
  <c r="K42" i="4" s="1"/>
  <c r="AQ344" i="1"/>
  <c r="AR344" i="1" s="1"/>
  <c r="AQ377" i="1"/>
  <c r="AR377" i="1" s="1"/>
  <c r="BA2919" i="1"/>
  <c r="AQ208" i="1"/>
  <c r="AR208" i="1" s="1"/>
  <c r="AQ167" i="1"/>
  <c r="AR167" i="1" s="1"/>
  <c r="AQ187" i="1"/>
  <c r="AR187" i="1" s="1"/>
  <c r="AQ364" i="1"/>
  <c r="AR364" i="1" s="1"/>
  <c r="AQ234" i="1"/>
  <c r="AR234" i="1" s="1"/>
  <c r="AQ354" i="1"/>
  <c r="AR354" i="1" s="1"/>
  <c r="AQ353" i="1"/>
  <c r="AR353" i="1" s="1"/>
  <c r="AQ359" i="1"/>
  <c r="AR359" i="1" s="1"/>
  <c r="AQ232" i="1"/>
  <c r="AQ235" i="1"/>
  <c r="AR235" i="1" s="1"/>
  <c r="AQ362" i="1"/>
  <c r="AR362" i="1" s="1"/>
  <c r="AQ212" i="1"/>
  <c r="AR212" i="1" s="1"/>
  <c r="AQ373" i="1"/>
  <c r="AR373" i="1" s="1"/>
  <c r="AS108" i="1"/>
  <c r="AS109" i="1"/>
  <c r="AS102" i="1"/>
  <c r="AS331" i="1"/>
  <c r="AS103" i="1"/>
  <c r="AS101" i="1"/>
  <c r="AS110" i="1"/>
  <c r="AQ179" i="1"/>
  <c r="AQ231" i="1"/>
  <c r="AR231" i="1" s="1"/>
  <c r="AQ188" i="1"/>
  <c r="AR188" i="1" s="1"/>
  <c r="AQ351" i="1"/>
  <c r="AR351" i="1" s="1"/>
  <c r="AQ372" i="1"/>
  <c r="AR372" i="1" s="1"/>
  <c r="AQ281" i="1"/>
  <c r="AR281" i="1" s="1"/>
  <c r="AQ214" i="1"/>
  <c r="AR214" i="1" s="1"/>
  <c r="AQ336" i="1"/>
  <c r="AR336" i="1" s="1"/>
  <c r="AQ62" i="1"/>
  <c r="AR62" i="1" s="1"/>
  <c r="AQ365" i="1"/>
  <c r="AR365" i="1" s="1"/>
  <c r="AQ275" i="1"/>
  <c r="AR275" i="1" s="1"/>
  <c r="AQ279" i="1"/>
  <c r="AR279" i="1" s="1"/>
  <c r="AQ342" i="1"/>
  <c r="AR342" i="1" s="1"/>
  <c r="AQ320" i="1"/>
  <c r="AR320" i="1" s="1"/>
  <c r="AQ328" i="1"/>
  <c r="AR328" i="1" s="1"/>
  <c r="AQ101" i="1"/>
  <c r="AR101" i="1" s="1"/>
  <c r="AQ67" i="1"/>
  <c r="AR67" i="1" s="1"/>
  <c r="AQ189" i="1"/>
  <c r="AR189" i="1" s="1"/>
  <c r="AQ182" i="1"/>
  <c r="AR182" i="1" s="1"/>
  <c r="AQ32" i="1"/>
  <c r="AR32" i="1" s="1"/>
  <c r="AQ276" i="1"/>
  <c r="AR276" i="1" s="1"/>
  <c r="AQ343" i="1"/>
  <c r="AR343" i="1" s="1"/>
  <c r="AQ181" i="1"/>
  <c r="AR181" i="1" s="1"/>
  <c r="AQ102" i="1"/>
  <c r="AR102" i="1" s="1"/>
  <c r="AQ345" i="1"/>
  <c r="AR345" i="1" s="1"/>
  <c r="AQ331" i="1"/>
  <c r="AR331" i="1" s="1"/>
  <c r="AQ363" i="1"/>
  <c r="AR363" i="1" s="1"/>
  <c r="AQ305" i="1"/>
  <c r="AR305" i="1" s="1"/>
  <c r="AQ376" i="1"/>
  <c r="AR376" i="1" s="1"/>
  <c r="AQ339" i="1"/>
  <c r="AR339" i="1" s="1"/>
  <c r="AQ380" i="1"/>
  <c r="AR380" i="1" s="1"/>
  <c r="AQ61" i="1"/>
  <c r="AR61" i="1" s="1"/>
  <c r="AQ108" i="1"/>
  <c r="AR108" i="1" s="1"/>
  <c r="AQ280" i="1"/>
  <c r="AQ371" i="1"/>
  <c r="AR371" i="1" s="1"/>
  <c r="AQ378" i="1"/>
  <c r="AR378" i="1" s="1"/>
  <c r="AQ282" i="1"/>
  <c r="AR282" i="1" s="1"/>
  <c r="AQ107" i="1"/>
  <c r="AR107" i="1" s="1"/>
  <c r="AQ340" i="1"/>
  <c r="AR340" i="1" s="1"/>
  <c r="AQ68" i="1"/>
  <c r="AR68" i="1" s="1"/>
  <c r="AQ109" i="1"/>
  <c r="AR109" i="1" s="1"/>
  <c r="AQ379" i="1"/>
  <c r="AR379" i="1" s="1"/>
  <c r="AQ110" i="1"/>
  <c r="AR110" i="1" s="1"/>
  <c r="AQ285" i="1"/>
  <c r="AR285" i="1" s="1"/>
  <c r="AQ338" i="1"/>
  <c r="AR338" i="1" s="1"/>
  <c r="AQ128" i="1"/>
  <c r="AR128" i="1" s="1"/>
  <c r="AQ191" i="1"/>
  <c r="AR191" i="1" s="1"/>
  <c r="AQ329" i="1"/>
  <c r="AR329" i="1" s="1"/>
  <c r="AQ335" i="1"/>
  <c r="AR335" i="1" s="1"/>
  <c r="AQ289" i="1"/>
  <c r="AR289" i="1" s="1"/>
  <c r="AQ136" i="1"/>
  <c r="AR136" i="1" s="1"/>
  <c r="AP367" i="1"/>
  <c r="AQ367" i="1" s="1"/>
  <c r="AR367" i="1" s="1"/>
  <c r="AP368" i="1"/>
  <c r="AQ368" i="1" s="1"/>
  <c r="AP366" i="1"/>
  <c r="AQ366" i="1" s="1"/>
  <c r="AR366" i="1" s="1"/>
  <c r="AQ97" i="1"/>
  <c r="AR97" i="1" s="1"/>
  <c r="AQ190" i="1"/>
  <c r="AR190" i="1" s="1"/>
  <c r="D53" i="6"/>
  <c r="D46" i="6"/>
  <c r="BB2919" i="1"/>
  <c r="AE2919" i="1"/>
  <c r="B13" i="9" s="1"/>
  <c r="F15" i="9"/>
  <c r="G49" i="8"/>
  <c r="E15" i="9" s="1"/>
  <c r="I49" i="8"/>
  <c r="G15" i="9" s="1"/>
  <c r="F12" i="14"/>
  <c r="K12" i="14" s="1"/>
  <c r="M11" i="11"/>
  <c r="K138" i="11"/>
  <c r="AS166" i="1" l="1"/>
  <c r="AS162" i="1"/>
  <c r="AS164" i="1"/>
  <c r="AP165" i="1"/>
  <c r="AQ165" i="1" s="1"/>
  <c r="AR165" i="1" s="1"/>
  <c r="AS165" i="1"/>
  <c r="AS137" i="1"/>
  <c r="AL2919" i="1"/>
  <c r="AS238" i="1"/>
  <c r="AS105" i="1"/>
  <c r="G12" i="30" s="1"/>
  <c r="H12" i="30" s="1"/>
  <c r="AS154" i="1"/>
  <c r="AS127" i="1"/>
  <c r="AS224" i="1"/>
  <c r="AS152" i="1"/>
  <c r="AS229" i="1"/>
  <c r="AP237" i="1"/>
  <c r="AQ237" i="1" s="1"/>
  <c r="AR237" i="1" s="1"/>
  <c r="AS232" i="1"/>
  <c r="AS149" i="1"/>
  <c r="AP157" i="1"/>
  <c r="AQ157" i="1" s="1"/>
  <c r="AR157" i="1" s="1"/>
  <c r="AP141" i="1"/>
  <c r="AQ141" i="1" s="1"/>
  <c r="AR141" i="1" s="1"/>
  <c r="AP151" i="1"/>
  <c r="AQ151" i="1" s="1"/>
  <c r="AR151" i="1" s="1"/>
  <c r="AS140" i="1"/>
  <c r="AS153" i="1"/>
  <c r="AS135" i="1"/>
  <c r="AP131" i="1"/>
  <c r="AQ131" i="1" s="1"/>
  <c r="AR131" i="1" s="1"/>
  <c r="AS150" i="1"/>
  <c r="AS200" i="1"/>
  <c r="AP156" i="1"/>
  <c r="AQ156" i="1" s="1"/>
  <c r="AR156" i="1" s="1"/>
  <c r="AP130" i="1"/>
  <c r="AQ130" i="1" s="1"/>
  <c r="AR130" i="1" s="1"/>
  <c r="M138" i="11"/>
  <c r="G18" i="9" s="1"/>
  <c r="AP155" i="1"/>
  <c r="AQ155" i="1" s="1"/>
  <c r="AR155" i="1" s="1"/>
  <c r="AP129" i="1"/>
  <c r="AQ129" i="1" s="1"/>
  <c r="AR129" i="1" s="1"/>
  <c r="AP193" i="1"/>
  <c r="AQ193" i="1" s="1"/>
  <c r="AR193" i="1" s="1"/>
  <c r="AP230" i="1"/>
  <c r="AQ230" i="1" s="1"/>
  <c r="AR230" i="1" s="1"/>
  <c r="AP133" i="1"/>
  <c r="AQ133" i="1" s="1"/>
  <c r="AR133" i="1" s="1"/>
  <c r="AP126" i="1"/>
  <c r="AQ126" i="1" s="1"/>
  <c r="AR126" i="1" s="1"/>
  <c r="AS233" i="1"/>
  <c r="AP198" i="1"/>
  <c r="AQ198" i="1" s="1"/>
  <c r="AR198" i="1" s="1"/>
  <c r="AP139" i="1"/>
  <c r="AQ139" i="1" s="1"/>
  <c r="AR139" i="1" s="1"/>
  <c r="AP134" i="1"/>
  <c r="AQ134" i="1" s="1"/>
  <c r="AR134" i="1" s="1"/>
  <c r="AP199" i="1"/>
  <c r="AQ199" i="1" s="1"/>
  <c r="AR199" i="1" s="1"/>
  <c r="AP125" i="1"/>
  <c r="AQ125" i="1" s="1"/>
  <c r="AR125" i="1" s="1"/>
  <c r="AP158" i="1"/>
  <c r="AQ158" i="1" s="1"/>
  <c r="AR158" i="1" s="1"/>
  <c r="E16" i="30"/>
  <c r="F16" i="30" s="1"/>
  <c r="E15" i="30"/>
  <c r="F15" i="30" s="1"/>
  <c r="E17" i="30"/>
  <c r="F17" i="30" s="1"/>
  <c r="G13" i="30"/>
  <c r="H13" i="30" s="1"/>
  <c r="E14" i="30"/>
  <c r="F14" i="30" s="1"/>
  <c r="G27" i="30"/>
  <c r="H27" i="30" s="1"/>
  <c r="G26" i="30"/>
  <c r="H26" i="30" s="1"/>
  <c r="E86" i="30"/>
  <c r="F86" i="30" s="1"/>
  <c r="G63" i="30"/>
  <c r="H63" i="30" s="1"/>
  <c r="G48" i="30"/>
  <c r="H48" i="30" s="1"/>
  <c r="G30" i="30"/>
  <c r="H30" i="30" s="1"/>
  <c r="G25" i="30"/>
  <c r="H25" i="30" s="1"/>
  <c r="G79" i="30"/>
  <c r="H79" i="30" s="1"/>
  <c r="G57" i="30"/>
  <c r="H57" i="30" s="1"/>
  <c r="G46" i="30"/>
  <c r="H46" i="30" s="1"/>
  <c r="E33" i="30"/>
  <c r="F33" i="30" s="1"/>
  <c r="AR147" i="1"/>
  <c r="C79" i="30"/>
  <c r="D79" i="30" s="1"/>
  <c r="AR232" i="1"/>
  <c r="E78" i="30" s="1"/>
  <c r="F78" i="30" s="1"/>
  <c r="C78" i="30"/>
  <c r="D78" i="30" s="1"/>
  <c r="AR194" i="1"/>
  <c r="E46" i="30" s="1"/>
  <c r="F46" i="30" s="1"/>
  <c r="C46" i="30"/>
  <c r="D46" i="30" s="1"/>
  <c r="C58" i="30"/>
  <c r="D58" i="30" s="1"/>
  <c r="E48" i="30"/>
  <c r="F48" i="30" s="1"/>
  <c r="E25" i="30"/>
  <c r="F25" i="30" s="1"/>
  <c r="C26" i="30"/>
  <c r="D26" i="30" s="1"/>
  <c r="AR368" i="1"/>
  <c r="E63" i="30" s="1"/>
  <c r="F63" i="30" s="1"/>
  <c r="C63" i="30"/>
  <c r="D63" i="30" s="1"/>
  <c r="AR179" i="1"/>
  <c r="E75" i="30" s="1"/>
  <c r="F75" i="30" s="1"/>
  <c r="C75" i="30"/>
  <c r="D75" i="30" s="1"/>
  <c r="E58" i="30"/>
  <c r="F58" i="30" s="1"/>
  <c r="C57" i="30"/>
  <c r="D57" i="30" s="1"/>
  <c r="E26" i="30"/>
  <c r="F26" i="30" s="1"/>
  <c r="C56" i="30"/>
  <c r="D56" i="30" s="1"/>
  <c r="C30" i="30"/>
  <c r="D30" i="30" s="1"/>
  <c r="E57" i="30"/>
  <c r="F57" i="30" s="1"/>
  <c r="C27" i="30"/>
  <c r="D27" i="30" s="1"/>
  <c r="AR280" i="1"/>
  <c r="E60" i="30" s="1"/>
  <c r="F60" i="30" s="1"/>
  <c r="C60" i="30"/>
  <c r="D60" i="30" s="1"/>
  <c r="G75" i="30"/>
  <c r="H75" i="30" s="1"/>
  <c r="G60" i="30"/>
  <c r="H60" i="30" s="1"/>
  <c r="E56" i="30"/>
  <c r="F56" i="30" s="1"/>
  <c r="E30" i="30"/>
  <c r="F30" i="30" s="1"/>
  <c r="C48" i="30"/>
  <c r="D48" i="30" s="1"/>
  <c r="C25" i="30"/>
  <c r="D25" i="30" s="1"/>
  <c r="E27" i="30"/>
  <c r="F27" i="30" s="1"/>
  <c r="G10" i="30"/>
  <c r="H10" i="30" s="1"/>
  <c r="E10" i="30"/>
  <c r="F10" i="30" s="1"/>
  <c r="C10" i="30"/>
  <c r="D47" i="6"/>
  <c r="F13" i="14"/>
  <c r="K13" i="14" s="1"/>
  <c r="K28" i="14" s="1"/>
  <c r="D54" i="6"/>
  <c r="M159" i="4"/>
  <c r="AS2919" i="1"/>
  <c r="D13" i="9" s="1"/>
  <c r="D20" i="9" s="1"/>
  <c r="E18" i="9"/>
  <c r="F18" i="9"/>
  <c r="C11" i="30" l="1"/>
  <c r="D11" i="30" s="1"/>
  <c r="E11" i="30"/>
  <c r="F11" i="30" s="1"/>
  <c r="G11" i="30"/>
  <c r="H11" i="30" s="1"/>
  <c r="H253" i="30" s="1"/>
  <c r="E12" i="30"/>
  <c r="F12" i="30" s="1"/>
  <c r="C13" i="30"/>
  <c r="D13" i="30" s="1"/>
  <c r="AQ2919" i="1"/>
  <c r="AM2922" i="1" s="1"/>
  <c r="E13" i="9" s="1"/>
  <c r="C12" i="30"/>
  <c r="D12" i="30" s="1"/>
  <c r="E13" i="30"/>
  <c r="F13" i="30" s="1"/>
  <c r="AR2919" i="1"/>
  <c r="G13" i="9" s="1"/>
  <c r="G20" i="9" s="1"/>
  <c r="G22" i="9" s="1"/>
  <c r="E79" i="30"/>
  <c r="F79" i="30" s="1"/>
  <c r="D10" i="30"/>
  <c r="F25" i="9"/>
  <c r="F28" i="9" s="1"/>
  <c r="F30" i="9" s="1"/>
  <c r="K67" i="14"/>
  <c r="D56" i="6"/>
  <c r="D55" i="6"/>
  <c r="D49" i="6"/>
  <c r="D48" i="6"/>
  <c r="AM2921" i="1"/>
  <c r="C13" i="9" s="1"/>
  <c r="F13" i="9" l="1"/>
  <c r="F20" i="9" s="1"/>
  <c r="F33" i="9" s="1"/>
  <c r="F35" i="9" s="1"/>
  <c r="G253" i="30"/>
  <c r="F253" i="30"/>
  <c r="C253" i="30"/>
  <c r="D253" i="30"/>
  <c r="E253" i="30"/>
  <c r="C256" i="30" l="1"/>
  <c r="C257" i="30" s="1"/>
  <c r="F22" i="9"/>
  <c r="G33" i="9"/>
  <c r="G35" i="9" s="1"/>
</calcChain>
</file>

<file path=xl/sharedStrings.xml><?xml version="1.0" encoding="utf-8"?>
<sst xmlns="http://schemas.openxmlformats.org/spreadsheetml/2006/main" count="13614" uniqueCount="1724">
  <si>
    <t xml:space="preserve">    </t>
  </si>
  <si>
    <t>Datum:</t>
  </si>
  <si>
    <t>Unterschrift:</t>
  </si>
  <si>
    <t>Turnus/ Woche Voll-reinigung</t>
  </si>
  <si>
    <t>Turnus/ Woche Sicht-reinigung</t>
  </si>
  <si>
    <t>Zentral OP</t>
  </si>
  <si>
    <t>Um Ihnen die Kalkulation zu erleichtern, können Sie im Tabellenblatt "Leistungszahlen" die entsprechenden Leistungszahlen eintragen.</t>
  </si>
  <si>
    <t>Sonn- und Feiertag (Nacht)</t>
  </si>
  <si>
    <t>PLZ/Ort:</t>
  </si>
  <si>
    <t>Leistung m²/ h /                 Voll-reinigung</t>
  </si>
  <si>
    <t>Info Leistungszahlen</t>
  </si>
  <si>
    <t xml:space="preserve">RKL </t>
  </si>
  <si>
    <t>Dienstag</t>
  </si>
  <si>
    <t>Um bereichsweise oder arbeitsplatzbezogen zu kalkulieren, können Sie auch die Leistungszahlen in den Tabellenblättern der einzelnen Häuser eintragen. Die separat eingetragenen Leistungszahlen ändern sich dann nicht, wenn Sie  im Tabellenblatt "Leistungszahlen" die Werte ändern.</t>
  </si>
  <si>
    <t>Stundensatz</t>
  </si>
  <si>
    <t>Anbieter:</t>
  </si>
  <si>
    <t xml:space="preserve"> Sichtr. / S.u.F.</t>
  </si>
  <si>
    <t xml:space="preserve"> Vollr. / Fe</t>
  </si>
  <si>
    <t>Stunden pro Jahr</t>
  </si>
  <si>
    <t xml:space="preserve"> Kosten pro Monat</t>
  </si>
  <si>
    <t>Vollr./ S.u.F.</t>
  </si>
  <si>
    <t>Sichtr. / Werktag</t>
  </si>
  <si>
    <t>SVS Euro / S.u.F.</t>
  </si>
  <si>
    <t>Leistung m² / h Vollr.</t>
  </si>
  <si>
    <t>Leistung    m² / h Sichtr.</t>
  </si>
  <si>
    <t>Turnus pro Woche</t>
  </si>
  <si>
    <t>Jahresfläche</t>
  </si>
  <si>
    <t>Jahrs-stunden</t>
  </si>
  <si>
    <t>Die Raumgruppen wurden gewissenhaft eingetragen. Zur Kalkulation sind die Raumgruppen bei einer Gesamtkalkulation zu überprüfen und auf Ihre Bedürfnisse anzupassen. Spätere Änderungen sind ausgeschlossen.</t>
  </si>
  <si>
    <t>1M</t>
  </si>
  <si>
    <t>Leistung</t>
  </si>
  <si>
    <t>Stunden pro
Jahr</t>
  </si>
  <si>
    <t>Werktag Nacht</t>
  </si>
  <si>
    <t>Werktag Montag bis Freitag</t>
  </si>
  <si>
    <t>Info</t>
  </si>
  <si>
    <t>Jahres-faktor</t>
  </si>
  <si>
    <t>ca. Stück pro Jahr</t>
  </si>
  <si>
    <t>Preis pro Stück</t>
  </si>
  <si>
    <t>Besonderheit</t>
  </si>
  <si>
    <t>Bereich</t>
  </si>
  <si>
    <t>Kommentar</t>
  </si>
  <si>
    <t>Leistung m²/ h / Sicht-reinigung</t>
  </si>
  <si>
    <t>2M</t>
  </si>
  <si>
    <t>Werktag Vorarbeiter</t>
  </si>
  <si>
    <t>Lohngruppe 4</t>
  </si>
  <si>
    <t>Bezeichnung</t>
  </si>
  <si>
    <t>Reinigungsobjekt:</t>
  </si>
  <si>
    <t>Anschrift:</t>
  </si>
  <si>
    <t>Ansprechpartner:</t>
  </si>
  <si>
    <t>Telefon:</t>
  </si>
  <si>
    <t>Fax:</t>
  </si>
  <si>
    <t>Email:</t>
  </si>
  <si>
    <t>Hygiene:</t>
  </si>
  <si>
    <t>HWL:</t>
  </si>
  <si>
    <t>OP - Leitung:</t>
  </si>
  <si>
    <t>Info Kalkulation</t>
  </si>
  <si>
    <t>In dieser Datei sind ausschließlich die grün markierten Felder auszufüllen.</t>
  </si>
  <si>
    <t>Gebäude</t>
  </si>
  <si>
    <t>Kostenstelle</t>
  </si>
  <si>
    <t>Jahresfaktor</t>
  </si>
  <si>
    <t xml:space="preserve">SVS Euro </t>
  </si>
  <si>
    <t>Summenblatt</t>
  </si>
  <si>
    <t>Jahressumme</t>
  </si>
  <si>
    <t>Monatssumme</t>
  </si>
  <si>
    <t>OP</t>
  </si>
  <si>
    <t>Lohngruppe 1</t>
  </si>
  <si>
    <t>Lohngruppe 2</t>
  </si>
  <si>
    <t>RKL</t>
  </si>
  <si>
    <t>Bodenbelag</t>
  </si>
  <si>
    <t>Name:</t>
  </si>
  <si>
    <t>Straße:</t>
  </si>
  <si>
    <t>PLZ / Ort:</t>
  </si>
  <si>
    <t xml:space="preserve"> Fläche</t>
  </si>
  <si>
    <t>Leistungszahlen</t>
  </si>
  <si>
    <t>Jahresfaktoren</t>
  </si>
  <si>
    <t>Jahresfaktor / Vollreinigung</t>
  </si>
  <si>
    <t>Jahresfaktor / Sichtreinigung</t>
  </si>
  <si>
    <t>Std. pro Jahr</t>
  </si>
  <si>
    <t>Faktor / Vollreinigung / Werktag</t>
  </si>
  <si>
    <t>Faktor / Sichtreinigung / Werktag</t>
  </si>
  <si>
    <t>Bereitschaft</t>
  </si>
  <si>
    <t>Umkleide</t>
  </si>
  <si>
    <t>Aufenthalt</t>
  </si>
  <si>
    <t>Bettenzentrale</t>
  </si>
  <si>
    <t>Büro</t>
  </si>
  <si>
    <t>Summe Pauschalpreis Brutto</t>
  </si>
  <si>
    <t>Summe Pauschalpreis  (Netto)</t>
  </si>
  <si>
    <t>Summe Regiepreis  (Netto)</t>
  </si>
  <si>
    <t>Summe Regiepreis Brutto</t>
  </si>
  <si>
    <t>Kostenstellennahme</t>
  </si>
  <si>
    <t>Kostenstellen-bezeichnung</t>
  </si>
  <si>
    <t>Unterhaltsreinigung (Flächenkalkulation)</t>
  </si>
  <si>
    <t>Küche</t>
  </si>
  <si>
    <t>1J</t>
  </si>
  <si>
    <t>Sichtreinigung</t>
  </si>
  <si>
    <t xml:space="preserve"> Sonn.- und Feiertag</t>
  </si>
  <si>
    <t xml:space="preserve">Jahresfaktor </t>
  </si>
  <si>
    <t xml:space="preserve">  Feiertag</t>
  </si>
  <si>
    <t>Objektleitung</t>
  </si>
  <si>
    <t>SVS Lohn-gruppe</t>
  </si>
  <si>
    <t>Werktag</t>
  </si>
  <si>
    <t>Tag</t>
  </si>
  <si>
    <t>Lohnart</t>
  </si>
  <si>
    <t>Vorarbeiter</t>
  </si>
  <si>
    <t>Unterhaltsreinigung</t>
  </si>
  <si>
    <t>Stundensätze</t>
  </si>
  <si>
    <t>SVS Euro / Werktag</t>
  </si>
  <si>
    <t>Jahreskosten</t>
  </si>
  <si>
    <t>Jahreskosten / Werktag</t>
  </si>
  <si>
    <t>ca. Fläche / m² 
pro Jahr</t>
  </si>
  <si>
    <t>Stundenbasis</t>
  </si>
  <si>
    <t>Teppichreinigung 
bis 100 m² ohne 
Aus- und Einräumen</t>
  </si>
  <si>
    <t>Grundreinigung und Beschichtung ohne 
Aus- und Einräumen</t>
  </si>
  <si>
    <t>Flur</t>
  </si>
  <si>
    <t>X</t>
  </si>
  <si>
    <t>Aufzug</t>
  </si>
  <si>
    <t>Treppe</t>
  </si>
  <si>
    <t>Technik</t>
  </si>
  <si>
    <t>Balkon</t>
  </si>
  <si>
    <t>x</t>
  </si>
  <si>
    <t>empfohlener Richtwert - maximal</t>
  </si>
  <si>
    <t>Nasszelle</t>
  </si>
  <si>
    <t>Geschäftsbereich:</t>
  </si>
  <si>
    <t>Diese Kalkulationsfelder sind komplett auszufüllen. 
Unvollständige Angebote werden von der Wertung ausgeschlossen!</t>
  </si>
  <si>
    <t>Vollr. / S.u.F.</t>
  </si>
  <si>
    <t>Mittwoch</t>
  </si>
  <si>
    <t>Donnerstag</t>
  </si>
  <si>
    <t>Freitag</t>
  </si>
  <si>
    <t>Samstag</t>
  </si>
  <si>
    <t>Werktag (Nacht)</t>
  </si>
  <si>
    <t>Stunden pro Tag</t>
  </si>
  <si>
    <t>Durchschnitts-leistung</t>
  </si>
  <si>
    <t>Durchschnitts-stundenver-rechnungssatz</t>
  </si>
  <si>
    <t>Gesamtsumme Brutto</t>
  </si>
  <si>
    <t>Gesamtsumme Netto</t>
  </si>
  <si>
    <t>Durchschnittsleistung:</t>
  </si>
  <si>
    <t>Durchschnittssatz:</t>
  </si>
  <si>
    <t>Regieleistungen</t>
  </si>
  <si>
    <t>Preis pro m²</t>
  </si>
  <si>
    <t>ca. Stunden pro Jahr</t>
  </si>
  <si>
    <t>Code</t>
  </si>
  <si>
    <t>Sonn- und Feiertag</t>
  </si>
  <si>
    <t>Lohngruppe 6</t>
  </si>
  <si>
    <t>OP Reinigung</t>
  </si>
  <si>
    <t>Bau- und Sonderarbeiten</t>
  </si>
  <si>
    <t>Turnus</t>
  </si>
  <si>
    <t>Raumbezeichnung</t>
  </si>
  <si>
    <t>Monatskosten</t>
  </si>
  <si>
    <t>Netto</t>
  </si>
  <si>
    <t>Brutto</t>
  </si>
  <si>
    <t>Reinigungsstunden</t>
  </si>
  <si>
    <t>Jahr</t>
  </si>
  <si>
    <t>Monat</t>
  </si>
  <si>
    <t>Vollreinigung</t>
  </si>
  <si>
    <t>Raumnummer</t>
  </si>
  <si>
    <t>Vorarbeiter/in</t>
  </si>
  <si>
    <t>Monatg</t>
  </si>
  <si>
    <t>Sonntag</t>
  </si>
  <si>
    <t>Stunden / Jahr</t>
  </si>
  <si>
    <t>Objektleiter/in</t>
  </si>
  <si>
    <t>Objektleiter</t>
  </si>
  <si>
    <t>Keine Beauftra-gung = x</t>
  </si>
  <si>
    <t>empfohlener Richtwert - minimal</t>
  </si>
  <si>
    <t>Patientenzimmer</t>
  </si>
  <si>
    <t>Jahreskosten / S.u.F.</t>
  </si>
  <si>
    <t>Vollr./ Werkt.</t>
  </si>
  <si>
    <t>Sichtr. / Werkt.</t>
  </si>
  <si>
    <t>Vollr. / Werkt.</t>
  </si>
  <si>
    <t xml:space="preserve"> Sichtr. / Werkt.</t>
  </si>
  <si>
    <t>Vollr. / S.u.F</t>
  </si>
  <si>
    <t xml:space="preserve"> Sichtr. / S.u.F</t>
  </si>
  <si>
    <t>Vollr. / Fe</t>
  </si>
  <si>
    <t xml:space="preserve">Jahresfläche </t>
  </si>
  <si>
    <t xml:space="preserve"> Vollr. / S.u.F.</t>
  </si>
  <si>
    <t>Sichtr. / S.u.F.</t>
  </si>
  <si>
    <t>Lohngruppe 2 (OP)</t>
  </si>
  <si>
    <t>Therapie</t>
  </si>
  <si>
    <t>Kosten-stelle</t>
  </si>
  <si>
    <t>kein Auftrag = x</t>
  </si>
  <si>
    <t>Leitungsstunden</t>
  </si>
  <si>
    <t>Stunden pro Monat</t>
  </si>
  <si>
    <t>ca. Stunden pro Tag</t>
  </si>
  <si>
    <t>Stückpreis</t>
  </si>
  <si>
    <t>Flächenpreis</t>
  </si>
  <si>
    <t>UR Flächenkalk</t>
  </si>
  <si>
    <t>Vorarbeiter / OL</t>
  </si>
  <si>
    <t>Gesamtsumme:</t>
  </si>
  <si>
    <t>Änderungen</t>
  </si>
  <si>
    <t>Gebäude-ID</t>
  </si>
  <si>
    <t>Abteilung</t>
  </si>
  <si>
    <t>Ebene-ID</t>
  </si>
  <si>
    <t>Teeküche</t>
  </si>
  <si>
    <t>Eingangsbereich</t>
  </si>
  <si>
    <t>Lager</t>
  </si>
  <si>
    <t>Stützpunkt</t>
  </si>
  <si>
    <t>Funktionsraum</t>
  </si>
  <si>
    <t>WC / Waschen</t>
  </si>
  <si>
    <t>Aufzüge</t>
  </si>
  <si>
    <t>Traglast</t>
  </si>
  <si>
    <t>A</t>
  </si>
  <si>
    <t>B</t>
  </si>
  <si>
    <t>C</t>
  </si>
  <si>
    <t>D</t>
  </si>
  <si>
    <t>E</t>
  </si>
  <si>
    <t>F</t>
  </si>
  <si>
    <t>G</t>
  </si>
  <si>
    <t>H</t>
  </si>
  <si>
    <t>I</t>
  </si>
  <si>
    <t>J</t>
  </si>
  <si>
    <t>K</t>
  </si>
  <si>
    <t>L</t>
  </si>
  <si>
    <t>M</t>
  </si>
  <si>
    <t>N</t>
  </si>
  <si>
    <t>O</t>
  </si>
  <si>
    <t>Q</t>
  </si>
  <si>
    <t>R</t>
  </si>
  <si>
    <t>S</t>
  </si>
  <si>
    <t>T</t>
  </si>
  <si>
    <t>U</t>
  </si>
  <si>
    <t>V</t>
  </si>
  <si>
    <t>Y</t>
  </si>
  <si>
    <t>Z</t>
  </si>
  <si>
    <t>G1</t>
  </si>
  <si>
    <t>Labor</t>
  </si>
  <si>
    <t>Objektausstattung:</t>
  </si>
  <si>
    <t>ja</t>
  </si>
  <si>
    <t>Größe</t>
  </si>
  <si>
    <t>Waschmaschinenstellplatz</t>
  </si>
  <si>
    <t>Regie</t>
  </si>
  <si>
    <t>Regiestunden</t>
  </si>
  <si>
    <t>Alle Bereiche</t>
  </si>
  <si>
    <t>Reinigung in allen Bereichen wie Keller, Boden und besonderen Verschmutzungen</t>
  </si>
  <si>
    <t>Putzraum</t>
  </si>
  <si>
    <t>EG</t>
  </si>
  <si>
    <t>Abstellraum</t>
  </si>
  <si>
    <t>2. OG</t>
  </si>
  <si>
    <t>104</t>
  </si>
  <si>
    <t>Ruheraum</t>
  </si>
  <si>
    <t>Archiv</t>
  </si>
  <si>
    <t>1.OG</t>
  </si>
  <si>
    <t>2.OG</t>
  </si>
  <si>
    <t>Treppenhaus</t>
  </si>
  <si>
    <t>WC</t>
  </si>
  <si>
    <t>Aufenthaltsraum</t>
  </si>
  <si>
    <t>Terrasse</t>
  </si>
  <si>
    <t>Vorraum</t>
  </si>
  <si>
    <t>Windfang</t>
  </si>
  <si>
    <t>Arztzimmer</t>
  </si>
  <si>
    <t>WC Herren</t>
  </si>
  <si>
    <t>Umkleideraum</t>
  </si>
  <si>
    <t>WC-Damen</t>
  </si>
  <si>
    <t>Naßzelle</t>
  </si>
  <si>
    <t>Bad</t>
  </si>
  <si>
    <t>WC Damen</t>
  </si>
  <si>
    <t>Dusche</t>
  </si>
  <si>
    <t>Warten</t>
  </si>
  <si>
    <t>Arzt</t>
  </si>
  <si>
    <t>Sekretariat</t>
  </si>
  <si>
    <t>EDV</t>
  </si>
  <si>
    <t>Schleuse</t>
  </si>
  <si>
    <t>Eingangshalle</t>
  </si>
  <si>
    <t>WC/Dusche</t>
  </si>
  <si>
    <t>Psychologe</t>
  </si>
  <si>
    <t>Untersuchung</t>
  </si>
  <si>
    <t>WC-Personal</t>
  </si>
  <si>
    <t>Dusche/WC</t>
  </si>
  <si>
    <t>Umkleide Herren</t>
  </si>
  <si>
    <t>Umkleide Damen</t>
  </si>
  <si>
    <t xml:space="preserve">Flur </t>
  </si>
  <si>
    <t>Büro Psychologe</t>
  </si>
  <si>
    <t>Chefarzt</t>
  </si>
  <si>
    <t>118.1</t>
  </si>
  <si>
    <t>10</t>
  </si>
  <si>
    <t>11</t>
  </si>
  <si>
    <t>12</t>
  </si>
  <si>
    <t>13</t>
  </si>
  <si>
    <t>15</t>
  </si>
  <si>
    <t>16</t>
  </si>
  <si>
    <t>101</t>
  </si>
  <si>
    <t>102</t>
  </si>
  <si>
    <t>103</t>
  </si>
  <si>
    <t>105</t>
  </si>
  <si>
    <t>106</t>
  </si>
  <si>
    <t>107</t>
  </si>
  <si>
    <t>108</t>
  </si>
  <si>
    <t>109</t>
  </si>
  <si>
    <t>110</t>
  </si>
  <si>
    <t>A1</t>
  </si>
  <si>
    <t>A2</t>
  </si>
  <si>
    <t>A3</t>
  </si>
  <si>
    <t>A4</t>
  </si>
  <si>
    <t>A6</t>
  </si>
  <si>
    <t>Stein</t>
  </si>
  <si>
    <t>Eingangszonen</t>
  </si>
  <si>
    <t>Alle Gebäude</t>
  </si>
  <si>
    <t>Die Sauberlaufzonen, eingebaute und nicht eingebaute, müssen bei der täglichen Reinigung gesaugt werden.</t>
  </si>
  <si>
    <t>Innenverglasung</t>
  </si>
  <si>
    <t>Innenverglasungen sind in Türhöhe gemäß LV innerhalb der Unterhaltsreinigung mit zu reinigen</t>
  </si>
  <si>
    <t>Gymnastikraum</t>
  </si>
  <si>
    <t>WC Personal</t>
  </si>
  <si>
    <t>Abfälle</t>
  </si>
  <si>
    <t>Teppichreinigung ohne 
Aus- und Einräumen</t>
  </si>
  <si>
    <t>Fäkalienraum</t>
  </si>
  <si>
    <t>Untersuchungszimmer</t>
  </si>
  <si>
    <t>Demoraum</t>
  </si>
  <si>
    <t>Oberarzt</t>
  </si>
  <si>
    <t>Besprechungsraum</t>
  </si>
  <si>
    <t>Teppich</t>
  </si>
  <si>
    <t>14</t>
  </si>
  <si>
    <t>Schreibbüro</t>
  </si>
  <si>
    <t>9</t>
  </si>
  <si>
    <t>Waschküche</t>
  </si>
  <si>
    <t>Wäschelager</t>
  </si>
  <si>
    <t>Büro Ergo</t>
  </si>
  <si>
    <t>Personal WC</t>
  </si>
  <si>
    <t>Regie Glas</t>
  </si>
  <si>
    <t>Regie Bau</t>
  </si>
  <si>
    <t>gemäß Flächenaufstellung</t>
  </si>
  <si>
    <t>Schwärzbergklinik GmbH</t>
  </si>
  <si>
    <t>Salinenstraße 30</t>
  </si>
  <si>
    <t>74906 Bad Rappenau</t>
  </si>
  <si>
    <t>Patientenzimmer Intensiv</t>
  </si>
  <si>
    <t>Patientenzimmer  1 Bett</t>
  </si>
  <si>
    <t>Patientenzimmer  2 Bett</t>
  </si>
  <si>
    <t>Patientenzimmer  1 Bett / Geri</t>
  </si>
  <si>
    <t>Patientenzimmer  2 Bett / Geri</t>
  </si>
  <si>
    <t>Behandlungsraum</t>
  </si>
  <si>
    <t>Aufenthalt / Besprechung</t>
  </si>
  <si>
    <t>Umkleide / Schleusen</t>
  </si>
  <si>
    <t>KS</t>
  </si>
  <si>
    <t>Fitnesstudio</t>
  </si>
  <si>
    <t>Bauteil</t>
  </si>
  <si>
    <t>Klinikzentralverwaltung</t>
  </si>
  <si>
    <t>102.1</t>
  </si>
  <si>
    <t>102.2</t>
  </si>
  <si>
    <t>102.3</t>
  </si>
  <si>
    <t>Treppen</t>
  </si>
  <si>
    <t>Podest</t>
  </si>
  <si>
    <t>Betriebsrat</t>
  </si>
  <si>
    <t>Büro 1</t>
  </si>
  <si>
    <t>Büro 2</t>
  </si>
  <si>
    <t>Besprechung 3</t>
  </si>
  <si>
    <t>Büro 4</t>
  </si>
  <si>
    <t>Stufen</t>
  </si>
  <si>
    <t>Zwischenodest</t>
  </si>
  <si>
    <t xml:space="preserve">Stufen </t>
  </si>
  <si>
    <t>Podest UG</t>
  </si>
  <si>
    <t>Flur Eingangsbereich</t>
  </si>
  <si>
    <t>Therapiezentrum</t>
  </si>
  <si>
    <t>1</t>
  </si>
  <si>
    <t>2</t>
  </si>
  <si>
    <t>3</t>
  </si>
  <si>
    <t>4</t>
  </si>
  <si>
    <t>5</t>
  </si>
  <si>
    <t>Rosentrittklinik</t>
  </si>
  <si>
    <t>Gymnastiksaal</t>
  </si>
  <si>
    <t>Vortragsraum</t>
  </si>
  <si>
    <t xml:space="preserve">Flur A Wartebereich </t>
  </si>
  <si>
    <t>Flur A Bäderbereich</t>
  </si>
  <si>
    <t>Ergo Werktstatt</t>
  </si>
  <si>
    <t>Behandlung 2</t>
  </si>
  <si>
    <t>Behandlung 1</t>
  </si>
  <si>
    <t>Büro KG</t>
  </si>
  <si>
    <t>Geräte/Lager</t>
  </si>
  <si>
    <t>MTT</t>
  </si>
  <si>
    <t>SolePhoto</t>
  </si>
  <si>
    <t>Mediz. Bäder</t>
  </si>
  <si>
    <t>Fußbad</t>
  </si>
  <si>
    <t>WC Mitarbeiter</t>
  </si>
  <si>
    <t>7</t>
  </si>
  <si>
    <t>6</t>
  </si>
  <si>
    <t>8</t>
  </si>
  <si>
    <t>CA-Sekretariat</t>
  </si>
  <si>
    <t>Arztsekretariat</t>
  </si>
  <si>
    <t>Flur A</t>
  </si>
  <si>
    <t>Diätküche</t>
  </si>
  <si>
    <t>Schwesternzimmer</t>
  </si>
  <si>
    <t>Schwesternzimmer/Vorraum</t>
  </si>
  <si>
    <t>Balkon / Flur A</t>
  </si>
  <si>
    <t xml:space="preserve">Flur A </t>
  </si>
  <si>
    <t>Flur C mit Seitenfluren</t>
  </si>
  <si>
    <t>Aufz Boden UG</t>
  </si>
  <si>
    <t>Notfallzimmer</t>
  </si>
  <si>
    <t>Computerraum</t>
  </si>
  <si>
    <t>Lager Pflege</t>
  </si>
  <si>
    <t>Patienten Wäscherei</t>
  </si>
  <si>
    <t>Geldautomat</t>
  </si>
  <si>
    <t>Seminarraum</t>
  </si>
  <si>
    <t>Kusttherapie</t>
  </si>
  <si>
    <t>Treppe  EG/UG</t>
  </si>
  <si>
    <t>Krankenausweichzi.</t>
  </si>
  <si>
    <t>Dusche - WC</t>
  </si>
  <si>
    <t xml:space="preserve">Flur C </t>
  </si>
  <si>
    <t>Treppenhaus/ 21 Stufen</t>
  </si>
  <si>
    <t>Flur C</t>
  </si>
  <si>
    <t xml:space="preserve">Dusche </t>
  </si>
  <si>
    <t xml:space="preserve">WC </t>
  </si>
  <si>
    <t xml:space="preserve">Treppe </t>
  </si>
  <si>
    <t xml:space="preserve">Podest </t>
  </si>
  <si>
    <t>Fango</t>
  </si>
  <si>
    <t>Flur E</t>
  </si>
  <si>
    <t>Personal</t>
  </si>
  <si>
    <t>Treppe 0.EG/0.0. UG</t>
  </si>
  <si>
    <t>Salbenraum</t>
  </si>
  <si>
    <t>Flur E mit Vorflur</t>
  </si>
  <si>
    <t>Aufz0.0. UG</t>
  </si>
  <si>
    <t>Bad/WC</t>
  </si>
  <si>
    <t>332</t>
  </si>
  <si>
    <t>16 Stk.</t>
  </si>
  <si>
    <t>Stufe</t>
  </si>
  <si>
    <t>Notausgang</t>
  </si>
  <si>
    <t>Podest 5</t>
  </si>
  <si>
    <t>Podest 4</t>
  </si>
  <si>
    <t>Podest 3</t>
  </si>
  <si>
    <t>Podest 2</t>
  </si>
  <si>
    <t>Podest 1</t>
  </si>
  <si>
    <t>133.1</t>
  </si>
  <si>
    <t>Diagnostik</t>
  </si>
  <si>
    <t xml:space="preserve">Mall </t>
  </si>
  <si>
    <t>Stimmheilzentrum</t>
  </si>
  <si>
    <t>Salinenklinik</t>
  </si>
  <si>
    <t>TH C</t>
  </si>
  <si>
    <t>Treppestufe 0.0. UG in 0.EG</t>
  </si>
  <si>
    <t>Podest 0.0. UG in 0.EG</t>
  </si>
  <si>
    <t>Treppenh. + Eingangsflur</t>
  </si>
  <si>
    <t>Treppenstufe 0.EG in 1.OG</t>
  </si>
  <si>
    <t>Podest 0.EG in 1.OG</t>
  </si>
  <si>
    <t>Treppenstufe 1. in 2.OG</t>
  </si>
  <si>
    <t>Podest 1. in 2.OG</t>
  </si>
  <si>
    <t>Treppenstufe 2. in 3.OG</t>
  </si>
  <si>
    <t>Podest 2. in 3.OG</t>
  </si>
  <si>
    <t>Treppenstufe 3. in 4.OG</t>
  </si>
  <si>
    <t>Podest 3. in 4.OG</t>
  </si>
  <si>
    <t>30-31</t>
  </si>
  <si>
    <t>Mobi-raum</t>
  </si>
  <si>
    <t>Büro Logopäde</t>
  </si>
  <si>
    <t>Untersuchung 1</t>
  </si>
  <si>
    <t>Untersuchung 2</t>
  </si>
  <si>
    <t>Sozialberatung</t>
  </si>
  <si>
    <t>Flur B nach C</t>
  </si>
  <si>
    <t>Pflegedienst</t>
  </si>
  <si>
    <t>TH A</t>
  </si>
  <si>
    <t>Zwischenpodest</t>
  </si>
  <si>
    <t>Personalaufz UG-5.OG</t>
  </si>
  <si>
    <t>99.1</t>
  </si>
  <si>
    <t>99.2</t>
  </si>
  <si>
    <t>99.4</t>
  </si>
  <si>
    <t>Orthopädie/Sprechzimmer</t>
  </si>
  <si>
    <t>Vorplatz</t>
  </si>
  <si>
    <t>Behandlungsraum OA</t>
  </si>
  <si>
    <t>Behandlungsr. / WC</t>
  </si>
  <si>
    <t>Behandlungsr. / Vorplatz</t>
  </si>
  <si>
    <t>Flur im Patzimmer</t>
  </si>
  <si>
    <t>Patientenaufz UG-5.OG</t>
  </si>
  <si>
    <t>Aufz. UG neu</t>
  </si>
  <si>
    <t xml:space="preserve"> Flur</t>
  </si>
  <si>
    <t>Flurnischen</t>
  </si>
  <si>
    <t>Büro PDL</t>
  </si>
  <si>
    <t>Pflegestützpunkt /Flur</t>
  </si>
  <si>
    <t>253.1</t>
  </si>
  <si>
    <t>Büro Pflegedienst</t>
  </si>
  <si>
    <t>253.2</t>
  </si>
  <si>
    <t>253.3</t>
  </si>
  <si>
    <t>Verbandsraum 1</t>
  </si>
  <si>
    <t>253.4</t>
  </si>
  <si>
    <t>Verbandsraum 2</t>
  </si>
  <si>
    <t>253.5</t>
  </si>
  <si>
    <t>253.6</t>
  </si>
  <si>
    <t>TH B</t>
  </si>
  <si>
    <t>Stufen UG-2.OG</t>
  </si>
  <si>
    <t>Flur vor Aufzug 1.OG</t>
  </si>
  <si>
    <t>Flur vor Aufzug 2.OG</t>
  </si>
  <si>
    <t>Flur vor Aufzug 3.OG</t>
  </si>
  <si>
    <t>Flur vor Aufzug 4.OG</t>
  </si>
  <si>
    <t>Flur vor Aufzug 5.OG</t>
  </si>
  <si>
    <t>Flur vor Aufzug 6.OG</t>
  </si>
  <si>
    <t>Flur vor Aufzug 7.OG</t>
  </si>
  <si>
    <t>Flur Küche</t>
  </si>
  <si>
    <t>Herren WC+Dusche Küche</t>
  </si>
  <si>
    <t>Damen WC+Dusche Küche</t>
  </si>
  <si>
    <t>Personalflur</t>
  </si>
  <si>
    <t>Terasse</t>
  </si>
  <si>
    <t>Psychologie</t>
  </si>
  <si>
    <t>Entspannungsraum</t>
  </si>
  <si>
    <t>732</t>
  </si>
  <si>
    <t>Büro- Sozial- und Rehaberatung</t>
  </si>
  <si>
    <t>15o</t>
  </si>
  <si>
    <t>Ärztezimmer</t>
  </si>
  <si>
    <t>Arzt-Warteraum</t>
  </si>
  <si>
    <t>Vortragsraum 1</t>
  </si>
  <si>
    <t>159.1</t>
  </si>
  <si>
    <t>159.2</t>
  </si>
  <si>
    <t>Flur zw. A+B inkl.. Wartezone</t>
  </si>
  <si>
    <t>Treppenstufe 4. in 5.OG</t>
  </si>
  <si>
    <t>Podest 4. in 5.OG</t>
  </si>
  <si>
    <t>Ambul.Pat.Aufenthalt</t>
  </si>
  <si>
    <t>Textverarbeitung</t>
  </si>
  <si>
    <t>Flur bei Schreibbüro</t>
  </si>
  <si>
    <t>Umkleide KG</t>
  </si>
  <si>
    <t>Dusche WC</t>
  </si>
  <si>
    <t>Flur zum Schwimmbad</t>
  </si>
  <si>
    <t>Schwimmhalle</t>
  </si>
  <si>
    <t>Therapiezimmer</t>
  </si>
  <si>
    <t>Krankengymnastik 6</t>
  </si>
  <si>
    <t>Krankengymnastik 5</t>
  </si>
  <si>
    <t>Krankengymnastik 4</t>
  </si>
  <si>
    <t>Krankengymnastik 3</t>
  </si>
  <si>
    <t>Krankengymnastik 2</t>
  </si>
  <si>
    <t>Krankengymnastik 1</t>
  </si>
  <si>
    <t>Krankengymnatstik</t>
  </si>
  <si>
    <t>Krankengymnastik 13</t>
  </si>
  <si>
    <t>Ergo-Therapie 1</t>
  </si>
  <si>
    <t>Ergo-Therapie 2</t>
  </si>
  <si>
    <t>Ergo-Therapie 3</t>
  </si>
  <si>
    <t>Ergo-Therapie 4</t>
  </si>
  <si>
    <t>A/B</t>
  </si>
  <si>
    <t>Blutentnahme</t>
  </si>
  <si>
    <t>Flur UG  150 m²</t>
  </si>
  <si>
    <t>Beh. WC / 2. Reinigung</t>
  </si>
  <si>
    <t>WC Damen / 2. Reinigung</t>
  </si>
  <si>
    <t>Herren WC / 2. Reinigung</t>
  </si>
  <si>
    <t>Beh. WC / 3. Reinigung</t>
  </si>
  <si>
    <t>WC Damen / 3. Reinigung</t>
  </si>
  <si>
    <t>Herren WC / 3. Reinigung</t>
  </si>
  <si>
    <t xml:space="preserve">Lager Mall </t>
  </si>
  <si>
    <t>Küchenleiter</t>
  </si>
  <si>
    <t>Lager Transportwagen</t>
  </si>
  <si>
    <t>Lager Trockenware</t>
  </si>
  <si>
    <t>Lager PuMi</t>
  </si>
  <si>
    <t>Lager Getränke / mit Treppe</t>
  </si>
  <si>
    <t>Lager Leergut</t>
  </si>
  <si>
    <t>Lager Catering</t>
  </si>
  <si>
    <t>Tiefkühlzelle</t>
  </si>
  <si>
    <t>Vorkühlzelle</t>
  </si>
  <si>
    <t>Kühlzelle MOPRO</t>
  </si>
  <si>
    <t>Kühlzelle GEMÜSE</t>
  </si>
  <si>
    <t>Kühlzelle FLEISCH</t>
  </si>
  <si>
    <t>Spülküche</t>
  </si>
  <si>
    <t>Anlieferung</t>
  </si>
  <si>
    <t>Untere Rampe</t>
  </si>
  <si>
    <t>Waschraum D</t>
  </si>
  <si>
    <t>Dusche D</t>
  </si>
  <si>
    <t>Waschraum H</t>
  </si>
  <si>
    <t>Dusche H</t>
  </si>
  <si>
    <t>Bewegungsb. / Wasserfläche</t>
  </si>
  <si>
    <t>Kiosk</t>
  </si>
  <si>
    <t>Zentrale Dispo</t>
  </si>
  <si>
    <t>Cafeteria</t>
  </si>
  <si>
    <t>Cafeteria Ausgabe</t>
  </si>
  <si>
    <t>Anmeldung</t>
  </si>
  <si>
    <t>Rezeption</t>
  </si>
  <si>
    <t>Akten</t>
  </si>
  <si>
    <t>Sozialdienst</t>
  </si>
  <si>
    <t>Raum</t>
  </si>
  <si>
    <t>Logop.</t>
  </si>
  <si>
    <t>Einzelzimmer</t>
  </si>
  <si>
    <t>Doppelzimmer</t>
  </si>
  <si>
    <t>Funktion</t>
  </si>
  <si>
    <t>Fäkalien</t>
  </si>
  <si>
    <t>2.04</t>
  </si>
  <si>
    <t>PVC</t>
  </si>
  <si>
    <t>Holz</t>
  </si>
  <si>
    <t>Klinik</t>
  </si>
  <si>
    <t>Ebenen</t>
  </si>
  <si>
    <t>Haltestellen</t>
  </si>
  <si>
    <t xml:space="preserve">Breite </t>
  </si>
  <si>
    <t>Tiefe</t>
  </si>
  <si>
    <t>Türbreite</t>
  </si>
  <si>
    <t>Aufzughersteller</t>
  </si>
  <si>
    <t>Baujahr</t>
  </si>
  <si>
    <t>Besonderheiten</t>
  </si>
  <si>
    <t>Salinen Klinik großer Aufzug</t>
  </si>
  <si>
    <t>2000 kg</t>
  </si>
  <si>
    <t>2,50 m</t>
  </si>
  <si>
    <t>1,19 m</t>
  </si>
  <si>
    <t>Mack</t>
  </si>
  <si>
    <t>hält auf B1 und auf Ebene 2 beidseitig</t>
  </si>
  <si>
    <t>lang</t>
  </si>
  <si>
    <t>Salinen Klinik kleiner Aufzug</t>
  </si>
  <si>
    <t>1350 kg</t>
  </si>
  <si>
    <t>1,99 m</t>
  </si>
  <si>
    <t>1,40 m</t>
  </si>
  <si>
    <t>Haushahn</t>
  </si>
  <si>
    <t>mittel</t>
  </si>
  <si>
    <t>Salinen Klinik Personalaufzug</t>
  </si>
  <si>
    <t>475 kg</t>
  </si>
  <si>
    <t>1,05 m</t>
  </si>
  <si>
    <t>0,80 m</t>
  </si>
  <si>
    <t>dieser Aufzug gilt nur als Personenaufzug es dürfen keine Reinigungs,- Wäsche- und Transportwägen transportiert werden.</t>
  </si>
  <si>
    <t>kurz</t>
  </si>
  <si>
    <t xml:space="preserve">Salinen Klinik </t>
  </si>
  <si>
    <t>1050 kg</t>
  </si>
  <si>
    <t>1,14 m</t>
  </si>
  <si>
    <t>2,05 m</t>
  </si>
  <si>
    <t>Salinen Klinik</t>
  </si>
  <si>
    <t>975 kg</t>
  </si>
  <si>
    <t>1,09 m</t>
  </si>
  <si>
    <t>2,09 m</t>
  </si>
  <si>
    <t>0,77 m</t>
  </si>
  <si>
    <t>800 kg</t>
  </si>
  <si>
    <t>1,96 m</t>
  </si>
  <si>
    <t>1,00 m</t>
  </si>
  <si>
    <t>Zaiser</t>
  </si>
  <si>
    <t>900 kg</t>
  </si>
  <si>
    <t>1,88 m</t>
  </si>
  <si>
    <t>Schmitt+Sohn</t>
  </si>
  <si>
    <t>Stahl</t>
  </si>
  <si>
    <t xml:space="preserve">Klinik/Bereiche </t>
  </si>
  <si>
    <t>Reinigungszeiten</t>
  </si>
  <si>
    <t>von 08:00 bis 13:00 Uhr</t>
  </si>
  <si>
    <t>Mittagsruhe 13:00 bis 14:30 Uhr</t>
  </si>
  <si>
    <t>bis 06:30 Uhr</t>
  </si>
  <si>
    <t>ab 18:00 oder bis 6:30 Uhr</t>
  </si>
  <si>
    <t>Rosentrittklinik Mall</t>
  </si>
  <si>
    <t xml:space="preserve">ab 17:00 Uhr </t>
  </si>
  <si>
    <t>bis 6:30 Uhr</t>
  </si>
  <si>
    <t>bis 6:00 Uhr</t>
  </si>
  <si>
    <t>ab 18:00 Uhr bis 7:00 Uhr</t>
  </si>
  <si>
    <t>ab 18: 00 Uhr bis 7:00 Uhr</t>
  </si>
  <si>
    <t>bis 7:00 Uhr</t>
  </si>
  <si>
    <t>ab 18:00 bis 6:30 Uhr</t>
  </si>
  <si>
    <t>bis 7:30 Uhr</t>
  </si>
  <si>
    <t>Therapiebereich</t>
  </si>
  <si>
    <t>Schwimmbad</t>
  </si>
  <si>
    <t xml:space="preserve">Küchenbereich </t>
  </si>
  <si>
    <t>E-Bau EG / Psychologen E-Bau EG mit Flur</t>
  </si>
  <si>
    <t>A-Bau/B-Bau/C-Bau 4. Stock / Patientenzimmer</t>
  </si>
  <si>
    <t>A-Bau/B-Bau/C-Bau 4. Stock / Patientenzimmer (Ab- und Anreisezimmer bezugsfertig)</t>
  </si>
  <si>
    <t xml:space="preserve">A-Bau Ebene 2 / Eingangsbereich </t>
  </si>
  <si>
    <t>A-Bau Ebene 2 / Pflegedienst</t>
  </si>
  <si>
    <t>B-Bau Ebene 2 / Restaurant Ebene 2</t>
  </si>
  <si>
    <t xml:space="preserve">B-Bau Ebene 1 / Arztabteilung/Vortragsraum B-Bau </t>
  </si>
  <si>
    <t>A-Bau Ebene 1 / Arztabteilung/Sekretariat A-Bau Ebene 1</t>
  </si>
  <si>
    <t>D-Bau Ebene  / Schwimmbad Salinen Klinik</t>
  </si>
  <si>
    <t xml:space="preserve">B-Bau Ebene 2 / Psychologen </t>
  </si>
  <si>
    <t>A-Bau/B-Bau/C-Bau / Aufzüge</t>
  </si>
  <si>
    <t>EG / Therapiebereich</t>
  </si>
  <si>
    <t>von 08:00 bis 13:00 Uhr / Mittagsruhe 13:00 bis 14:30 Uhr</t>
  </si>
  <si>
    <t>ab 18:00 oder bis 6:30 Uhr / Den Bereich der Sole bis spätestens 6:00 Uhr</t>
  </si>
  <si>
    <t>bis 7:00 Uhr / Voraussichtlich</t>
  </si>
  <si>
    <t>bis 6:00 Uhr / Voraussichtlich</t>
  </si>
  <si>
    <t>Sophie-Luisen-Klinik</t>
  </si>
  <si>
    <t>Zimmer</t>
  </si>
  <si>
    <t>WC-Herren</t>
  </si>
  <si>
    <t>Flur (Eingang)</t>
  </si>
  <si>
    <t>Zusatzleistungen</t>
  </si>
  <si>
    <t>Der Gitterrost der Ablaufrinne gründlich und von allen Seiten reinigen.</t>
  </si>
  <si>
    <t>Die Ablaufrinne gründlich reinigen. Die Reinigung muss nach Absprache mit der Haustechnik erfolgen. Es darf kein Reinigungsmittel ins Beckenwasser oder den Umlauf geraten!</t>
  </si>
  <si>
    <t>Alle Stationen</t>
  </si>
  <si>
    <t xml:space="preserve">Rosent. MTT </t>
  </si>
  <si>
    <t xml:space="preserve">Saline. MTT </t>
  </si>
  <si>
    <t xml:space="preserve">Saline Schwimmbad </t>
  </si>
  <si>
    <t>Bodenablauf</t>
  </si>
  <si>
    <t>Ablaufrinne (Rost)</t>
  </si>
  <si>
    <t xml:space="preserve">Therapiezentrum </t>
  </si>
  <si>
    <t>Stückzahl</t>
  </si>
  <si>
    <t>Abreisereinigung Doppelzimmer</t>
  </si>
  <si>
    <t>Abreisereinigung Einzelzimmer</t>
  </si>
  <si>
    <t>Möglichst bei wenig Patientenverkehr früh morgens, abends oder während der Essenszeiten</t>
  </si>
  <si>
    <t>ab 17:30 Uhr / An Heiligabend und an Silvester kann die Reinigung frühestens um 16:00 Uhr beginnen</t>
  </si>
  <si>
    <t>B-Bau Ebene 1 / Physikalische Therapie B-Bau</t>
  </si>
  <si>
    <t>B-Bau Ebene 2 / Speisesaal</t>
  </si>
  <si>
    <t>B-Bau-C-Bau  / Arztzimmer/Logopädie./Lehrküche/Mobi</t>
  </si>
  <si>
    <t>Therapiezentrum Personalaufzug</t>
  </si>
  <si>
    <t>Infektion / Schlussreinigung</t>
  </si>
  <si>
    <t>Verbandsraum</t>
  </si>
  <si>
    <t xml:space="preserve">Stunden pro Tag 
</t>
  </si>
  <si>
    <t>WC Vorraum</t>
  </si>
  <si>
    <t>MBOR</t>
  </si>
  <si>
    <t>Container</t>
  </si>
  <si>
    <t>alle 10 Tage</t>
  </si>
  <si>
    <t>Stunden pro Ausführung
Mo. bis Fr. (Stück)</t>
  </si>
  <si>
    <t xml:space="preserve">Die Anzahl der Patienten für Zusatzleistungen, wie Bettwäschewechsel und Handtuchwechsel, kann unter dem Jahr schwanken. Ein Anspruch auf Preisänderung kann daraus nicht abgeleitet werden. Jeweils nach einem Jahr können neue Stückzahlen vereinbart werden. Nur ein Wegfall von ganzen Stationen kann zu einer Preisanpassung unter dem Jahr führen.   </t>
  </si>
  <si>
    <t>Sonntags den Müll aus den Zimmern und Nasszellen in der Sophie-Luisen-Klinik entleeren.</t>
  </si>
  <si>
    <t>72 Patienten</t>
  </si>
  <si>
    <r>
      <t xml:space="preserve">Abreisereinigung Doppelzimmer / </t>
    </r>
    <r>
      <rPr>
        <b/>
        <sz val="8"/>
        <rFont val="Times New Roman"/>
        <family val="1"/>
      </rPr>
      <t>Sonntag</t>
    </r>
  </si>
  <si>
    <r>
      <t xml:space="preserve">Abreisereinigung Einzelzimmer / </t>
    </r>
    <r>
      <rPr>
        <b/>
        <sz val="8"/>
        <rFont val="Times New Roman"/>
        <family val="1"/>
      </rPr>
      <t>Sonntag</t>
    </r>
  </si>
  <si>
    <r>
      <t>Infektion / Schlussreinigung /</t>
    </r>
    <r>
      <rPr>
        <b/>
        <sz val="8"/>
        <rFont val="Times New Roman"/>
        <family val="1"/>
      </rPr>
      <t xml:space="preserve"> Sonntag</t>
    </r>
  </si>
  <si>
    <t>Unterhaltsreinigung Vergabe 1/2020</t>
  </si>
  <si>
    <t>A5</t>
  </si>
  <si>
    <t>Patientenzimmer 2 Bet HDG</t>
  </si>
  <si>
    <t>Patientenzimmer 1 Bet HDG</t>
  </si>
  <si>
    <t>Raumgruppe B</t>
  </si>
  <si>
    <t>sehr großer Wandspiegel + Duschabtrennung</t>
  </si>
  <si>
    <t>B1</t>
  </si>
  <si>
    <t>Nasszelle HDG</t>
  </si>
  <si>
    <t>F1</t>
  </si>
  <si>
    <t>Bogenschießen und Spielzimmer</t>
  </si>
  <si>
    <t>Physikalische Therapie (Nass) / Schwimmbad</t>
  </si>
  <si>
    <t>Restaurant</t>
  </si>
  <si>
    <t>Sauna</t>
  </si>
  <si>
    <t>G-Bau/F-Bau/E-Bau / Patientenzimmer</t>
  </si>
  <si>
    <t>G-Bau/F-Bau/E-Bau / Patientenzimmer (Ab- und Anreisezimmer bezugsfertig)</t>
  </si>
  <si>
    <t>G-Bau/F-Bau / Pflegedienst</t>
  </si>
  <si>
    <t>F-Bau EG / Restaurant/Cafeteria</t>
  </si>
  <si>
    <t>.</t>
  </si>
  <si>
    <t>von 09:30 bis 11:00 Uhr</t>
  </si>
  <si>
    <t>F-Bau EG / Arztabteilung F-Bau EG mit Flur</t>
  </si>
  <si>
    <t>Die Flächen sind 4fach aufgeführt. 6:00 Uhr; 11:00 Uhr; 14:00 Uhr 18:00 Uhr</t>
  </si>
  <si>
    <t xml:space="preserve">F-Bau UG / Therapiebereich Ergo/Sporthalle/Vortragsraum/Flure </t>
  </si>
  <si>
    <t xml:space="preserve">F-Bau UG / Therapiebereich Sole/Bestrahlung/MTT </t>
  </si>
  <si>
    <t>F/G und E-Bau Aufzüge</t>
  </si>
  <si>
    <t xml:space="preserve">öffentliche Toiletten 4 x täglich </t>
  </si>
  <si>
    <t>F-Bau EG / öffentliche WC Eingangsbereich 4 x tägliche Reinigung</t>
  </si>
  <si>
    <t>T-Bau   / Therapiebereich MTT/KG/Sporthalle T-Bau</t>
  </si>
  <si>
    <t>T-Bau UG / Teilstationäre (TST) T-Bau UG</t>
  </si>
  <si>
    <t>T-Bau UG / Büro Textverarbeitung etc. T-Bau UG</t>
  </si>
  <si>
    <t>C-Bau 2-4 Ebene / Patientenzimmer</t>
  </si>
  <si>
    <t>C-Bau 2-4 Ebene / Patientenzimmer (Ab- und Anreisezimmer bezugsfertig)</t>
  </si>
  <si>
    <t>09:30 bis 11:00 Uhr</t>
  </si>
  <si>
    <t xml:space="preserve">EG / Eingangsbereich EG </t>
  </si>
  <si>
    <t>1.OG Funktion</t>
  </si>
  <si>
    <t>2.OG Fitnessstudio</t>
  </si>
  <si>
    <t>Bei einer Abreise einer Einzelperson im Doppelzimmer wird eine Abreisereinigung für eine Einzelzimmer in Rechnung gestellt.</t>
  </si>
  <si>
    <t>In den einzelnen Bereichen stehen Sammelstellen für Müll und Wertstoffe. Diese sind, soweit notwendig, täglich zu leeren und an die zentrale Sammelstelle(Lageplan) zu verbringen.</t>
  </si>
  <si>
    <t>Die Abreisen sind bis 10:30 Uhr fertig zu stellen. Die Abreiseliste wird am Vortag übermittelt.</t>
  </si>
  <si>
    <t>G-Bau/F-Bau / Einganges Bereich (inkl. Rezeption; G/F-Bau Flur)</t>
  </si>
  <si>
    <t>Klinikzentralverwaltung / Betriebsrat</t>
  </si>
  <si>
    <t xml:space="preserve">B-Bau Ebene 7 / Endspannungstrainig B-Bau </t>
  </si>
  <si>
    <t>Einmal wöchentlicher Bettwäschewechsel. In Einzelfällen kann es zu einem Extrawechsel (starke Verschmutzung) kommen. Dieser Extrawechsel wird nicht gesondert vergütet.</t>
  </si>
  <si>
    <t>Ebene / Speisesaal</t>
  </si>
  <si>
    <t>9:300 bis 11:00 Uhr</t>
  </si>
  <si>
    <t>Ebene 3 und 4/ Patientenzimmer</t>
  </si>
  <si>
    <t>Ebene 3 und 4/ Patientenzimmer (Ab- und Anreisezimmer bezugsfertig)</t>
  </si>
  <si>
    <t>Bis 6:00 Uhr</t>
  </si>
  <si>
    <t>nach Absprache</t>
  </si>
  <si>
    <t>Die Stelle der Vorarbeiter*innen muss über das gesamte Jahr personell besetzt sein.  Bei Urlaub und Krankheit ist für qualifizierten Ersatz zu sorgen. Erfolgt kein Ersatz, so wird die Rechnung um die Anzahl der fehlenden Stunden gekürzt.
Die  Vorarbeiter sind für administrative und Kontrolltätigkeiten einzusetzen. Diese Mitarbeiter dürfen nicht für Vertretungen von Reinigungskräften oder Regiearbeiten eingesetzt werden. Erfolgt dies dennoch, werden die verwendeten Vorarbeiterstunden von der Rechnung gekürzt.</t>
  </si>
  <si>
    <t>Der Vorarbeiter*innen muss mindesten 8 Stunden (Montag bis Freitag) unproduktiv vor Ort sein. 4 Stunden werden als Stundenvorgabe kalkuliert, die zusätzlichen 4 Stunden sind in den Stundenverrechnungssätzen zu kalkulier. Samstag, Sonn - und Feiertag mindestens 4 Stunden.</t>
  </si>
  <si>
    <t>Alle 10 Tage Bettwäschewechsel. In Einzelfällen kann es zu einem Extrawechsel (starke Verschmutzung) kommen. Dieser Extrawechsel wird nicht gesondert vergütet.</t>
  </si>
  <si>
    <r>
      <t xml:space="preserve">Bei Abreise erfolgt eine </t>
    </r>
    <r>
      <rPr>
        <b/>
        <sz val="10"/>
        <rFont val="Times New Roman"/>
        <family val="1"/>
      </rPr>
      <t>komplette</t>
    </r>
    <r>
      <rPr>
        <sz val="10"/>
        <rFont val="Times New Roman"/>
        <family val="1"/>
      </rPr>
      <t xml:space="preserve">, </t>
    </r>
    <r>
      <rPr>
        <sz val="10"/>
        <color rgb="FFFF0000"/>
        <rFont val="Times New Roman"/>
        <family val="1"/>
      </rPr>
      <t>gründliche und desinfizierende Reinigung des Zimmers mit Bad. Das Desinfektionsmittel wird vom Auftraggeber gestellt. Die Desinfektion soll die üblichen Krankheitsbilder abdecken können, wie z.B. MRSA, Noro, Hepatitis etc..</t>
    </r>
    <r>
      <rPr>
        <sz val="10"/>
        <rFont val="Times New Roman"/>
        <family val="1"/>
      </rPr>
      <t xml:space="preserve">
Dabei sind auch alle Einrichtungsgegenstände, wie Schränke -, Heizkörper usw.,  (Zimmer und Bad) von innen und außen allseitig und komplett zu reinigen. Die Betten sind frisch zu beziehen, neue Handtücher, Verbrauchs- und Infomaterialen auszulegen. Alle Abwaschbaren Wände und Türen sind komplett zu reinigen.</t>
    </r>
  </si>
  <si>
    <t>Desinfizierende Reinigung der Sanaitäranalgen und Schwimmbad</t>
  </si>
  <si>
    <t>Reiniguns- und Desinfektionsmittel</t>
  </si>
  <si>
    <t>Ist vom Auftragnehmer zu stellen und vor dem Einsatz von der HFK und HBL freigen zu lassen.</t>
  </si>
  <si>
    <t>Die Beschichtung muss gegenüber den eingesetzten Flächen und Händedesinfektionsmitteln beständig sein.
Vor der Verwendung muss eine Bestätigung des Herstellers der Beschichtung unaufgefordert vorgelegt werden. Erfolgt dass nicht, ist eine Neubeschichtung kostenlos zu erbringen. Entstehende Kosten durch Nutzungsausfall werden berechnet. Das Beschichtungsmittel muss vor dem Auftrag auf seine Verfänglichkeit zu den angewendeten Händedesinfektionsmitttel geprüft werden. Erfolgt diese Prüfung nicht und es entstehen Schäden an der Beschichtung, so muss der Auftragnehmer diese unverzüglich und auf seine Kosten erneuern. Ggf. fallen Kosten für Nutzungsausfall an.</t>
  </si>
  <si>
    <t>Putzräume</t>
  </si>
  <si>
    <t>Luisen Klinik</t>
  </si>
  <si>
    <t>Formblatt B11</t>
  </si>
  <si>
    <t>Fitnessgeräte 26 Stk.</t>
  </si>
  <si>
    <t>Die Fitnessgeräte müssen 1 x wöchentlich komplett und gründlich/desinfizierend gereinigt werden.</t>
  </si>
  <si>
    <t>Rosenbad</t>
  </si>
  <si>
    <t>Fitnessgeräte 24 Stk.</t>
  </si>
  <si>
    <t>MTT Geräte 2. OG 64 Stk.</t>
  </si>
  <si>
    <t>Die MTT müssen 1 x wöchentlich komplett und gründlich/desinfizierend gereinigt werden.</t>
  </si>
  <si>
    <t>Spinde in den Umkleiden</t>
  </si>
  <si>
    <t>Die Spinde allseitig und von innen gründlich reinigen.</t>
  </si>
  <si>
    <t>Bettwäschewechsel  Sophie-Luisen-Klinik (38 Zimmer (davon 34 DZ und 4 EZ) mit 95% Auslastung)</t>
  </si>
  <si>
    <t>Handtuchwechsel   Sophie-Luisen-Klinik (38 Zimmer (davon 34 DZ und 4 EZ) mit 95% Auslastung)</t>
  </si>
  <si>
    <t>zweimal wöchentlicher Handtuchwechsel. In Einzelfällen kann es zu einem Extrawechsel (starke Verschmutzung) kommen. Dieser Extrawechsel wird nicht gesondert vergütet.</t>
  </si>
  <si>
    <t>Bettwäschewechsel  Rosentrittklinik (153 Zimmer (davon 22 DZ und 131 EZ) mit 95% Auslastung)</t>
  </si>
  <si>
    <t>Handtuchwechsel Rosentrittklinik (153 Zimmer (davon 22 DZ und 131 EZ) mit 95% Auslastung)</t>
  </si>
  <si>
    <t>Bettwäschewechsel  Salinenklinik (183 Zimmer (davon 16 DZ und 167 EZ) mit 95% Auslastung)</t>
  </si>
  <si>
    <t>Handtuchwechsel   Salinenklinik (183 Zimmer (davon 16 DZ und 4 EZ) mit 95% Auslastung)</t>
  </si>
  <si>
    <t>Bettwäschewechsel   Stimmheilzentrum (53 Zimmer mit 95% Auslastung)</t>
  </si>
  <si>
    <t>Handtuchwechsel   Stimmheilzentrum (53 Zimmer mit 95% Auslastung)</t>
  </si>
  <si>
    <t>Wartezeit</t>
  </si>
  <si>
    <t>Ebene 0 bis 5</t>
  </si>
  <si>
    <t>Ebene 1 bis 5</t>
  </si>
  <si>
    <t>Ebene 0 bis 4</t>
  </si>
  <si>
    <t>Ebene 0 bis 7</t>
  </si>
  <si>
    <t>Ebene 0 bis 6</t>
  </si>
  <si>
    <t>Ebene 0 bis 2</t>
  </si>
  <si>
    <t>Ebene 1 bis 4</t>
  </si>
  <si>
    <t>1000 kg</t>
  </si>
  <si>
    <t>1,10 m</t>
  </si>
  <si>
    <t>1600 kg</t>
  </si>
  <si>
    <t>Salinenklinik/Stimmheilzentrum</t>
  </si>
  <si>
    <t>8,46 m²</t>
  </si>
  <si>
    <t>optional Salinenklinik/Stimmheilzentrum</t>
  </si>
  <si>
    <t>b.B</t>
  </si>
  <si>
    <t>29,23 m²</t>
  </si>
  <si>
    <t>58,76 m²</t>
  </si>
  <si>
    <t>14,54 m²</t>
  </si>
  <si>
    <t>Zentrale Aufbereitung/Lagerung usw.</t>
  </si>
  <si>
    <t>Rosentrittklinik/Sophie-Luisen-klinik</t>
  </si>
  <si>
    <t xml:space="preserve">ja </t>
  </si>
  <si>
    <t>11,43 m²</t>
  </si>
  <si>
    <t>Für die Bettwäsche und Handtücher wurde die Anzahl der Patienten berücksichtigt</t>
  </si>
  <si>
    <t>AM</t>
  </si>
  <si>
    <t>StFl.</t>
  </si>
  <si>
    <t>Seminar 1</t>
  </si>
  <si>
    <t>Vinyl</t>
  </si>
  <si>
    <t>Seminar 2</t>
  </si>
  <si>
    <t>Dispo</t>
  </si>
  <si>
    <t>Besprechung 1</t>
  </si>
  <si>
    <t>Mitarbeiter</t>
  </si>
  <si>
    <t>Umkleide Perso Damen</t>
  </si>
  <si>
    <t>Umkleide Perso Herren</t>
  </si>
  <si>
    <t>Patienten WC/Dusche/Umkleide Behin. 1. Reinigung</t>
  </si>
  <si>
    <t>Patienten WC/Dusche/Umkleide Herren 1. Reinigung</t>
  </si>
  <si>
    <t>Patienten WC/Dusche/Umkleide Damen 1. Reinigung</t>
  </si>
  <si>
    <t>Patienten WC/Dusche/Umkleide Behin. 2. Reinigung</t>
  </si>
  <si>
    <t>Patienten WC/Dusche/Umkleide Herren 2. Reinigung</t>
  </si>
  <si>
    <t>Patienten WC/Dusche/Umkleide Damen 2. Reinigung</t>
  </si>
  <si>
    <t>Patienten WC/Dusche/Umkleide Behin. 3. Reinigung</t>
  </si>
  <si>
    <t>Patienten WC/Dusche/Umkleide Herren 3. Reinigung</t>
  </si>
  <si>
    <t>Patienten WC/Dusche/Umkleide Damen 3. Reinigung</t>
  </si>
  <si>
    <t>Patienten WC/Dusche/Umkleide Behin. 4 Reinigung</t>
  </si>
  <si>
    <t>Patienten WC/Dusche/Umkleide Herren 4. Reinigung</t>
  </si>
  <si>
    <t>Patienten WC/Dusche/Umkleide Damen 4. Reinigung</t>
  </si>
  <si>
    <t>Empfang</t>
  </si>
  <si>
    <t>Server</t>
  </si>
  <si>
    <t>Putzmittel</t>
  </si>
  <si>
    <t>Therapie groß</t>
  </si>
  <si>
    <t>Therapie 1</t>
  </si>
  <si>
    <t>Therapie 2</t>
  </si>
  <si>
    <t>Therapie 3</t>
  </si>
  <si>
    <t>Therapie 4</t>
  </si>
  <si>
    <t>Therapie 5</t>
  </si>
  <si>
    <t>Therapie 6</t>
  </si>
  <si>
    <t>Therapie 13</t>
  </si>
  <si>
    <t>Therapie 14</t>
  </si>
  <si>
    <t>Therapie 15</t>
  </si>
  <si>
    <t>Treppenhaus (21 Stufen)</t>
  </si>
  <si>
    <t>Therapie 16</t>
  </si>
  <si>
    <t>Wartebereich</t>
  </si>
  <si>
    <t>Koordinationsecke</t>
  </si>
  <si>
    <t>Physik. Raum</t>
  </si>
  <si>
    <t>WC Damen/Behinderten 1. Reinigung</t>
  </si>
  <si>
    <t>WC Herren 1. Reinigung</t>
  </si>
  <si>
    <t>WC Damen/Behinderten 2. Reinigung</t>
  </si>
  <si>
    <t>WC Herren 2. Reinigung</t>
  </si>
  <si>
    <t>WC Damen/Behinderten 3. Reinigung</t>
  </si>
  <si>
    <t>WC Herren 3. Reinigung</t>
  </si>
  <si>
    <t>WC Damen/Behinderten 4. Reinigung</t>
  </si>
  <si>
    <t>WC Herren 4. Reinigung</t>
  </si>
  <si>
    <t>WC Perso Herren</t>
  </si>
  <si>
    <t>WC Perso Damen</t>
  </si>
  <si>
    <t>Wäsche</t>
  </si>
  <si>
    <t>WPC</t>
  </si>
  <si>
    <t>Gruppenraum 1</t>
  </si>
  <si>
    <t>Gruppenrsum 2</t>
  </si>
  <si>
    <t>Medi Jet</t>
  </si>
  <si>
    <t>Vorbereich</t>
  </si>
  <si>
    <t>Bar</t>
  </si>
  <si>
    <t>0 - 1</t>
  </si>
  <si>
    <t>0</t>
  </si>
  <si>
    <t>0121</t>
  </si>
  <si>
    <t>0122</t>
  </si>
  <si>
    <t>0124</t>
  </si>
  <si>
    <t>0125</t>
  </si>
  <si>
    <t>0128</t>
  </si>
  <si>
    <t>0129</t>
  </si>
  <si>
    <t>0126</t>
  </si>
  <si>
    <t>0127</t>
  </si>
  <si>
    <t>0123</t>
  </si>
  <si>
    <t>0131.1</t>
  </si>
  <si>
    <t>0131</t>
  </si>
  <si>
    <t>0131.2</t>
  </si>
  <si>
    <t>0131.3</t>
  </si>
  <si>
    <t>0131.4</t>
  </si>
  <si>
    <t>0120.1</t>
  </si>
  <si>
    <t>1132</t>
  </si>
  <si>
    <t>Beton</t>
  </si>
  <si>
    <t>Rampe</t>
  </si>
  <si>
    <t>Flur/Mall</t>
  </si>
  <si>
    <t>Andachtsraum</t>
  </si>
  <si>
    <t>Elektro</t>
  </si>
  <si>
    <t>WC behinderten (Bewegungsbad)</t>
  </si>
  <si>
    <t>1124</t>
  </si>
  <si>
    <t>Abschiedsraum</t>
  </si>
  <si>
    <t>1125.1</t>
  </si>
  <si>
    <t>1125.2</t>
  </si>
  <si>
    <t>Waschraum Herren</t>
  </si>
  <si>
    <t>Vorraum Abwurf Herren</t>
  </si>
  <si>
    <t>Waschraum Damen</t>
  </si>
  <si>
    <t>Abwurf Damen</t>
  </si>
  <si>
    <t>1123.1</t>
  </si>
  <si>
    <t>1123.2</t>
  </si>
  <si>
    <t>1126</t>
  </si>
  <si>
    <t>1127</t>
  </si>
  <si>
    <t>1127.1</t>
  </si>
  <si>
    <t>1127.2</t>
  </si>
  <si>
    <t>1127.3</t>
  </si>
  <si>
    <t>1128</t>
  </si>
  <si>
    <t>1129</t>
  </si>
  <si>
    <t>Umkleide Herren / Abwurf</t>
  </si>
  <si>
    <t>1129.1</t>
  </si>
  <si>
    <t>1129.2</t>
  </si>
  <si>
    <t>1129.3</t>
  </si>
  <si>
    <t>1121</t>
  </si>
  <si>
    <t>Umkleide ambulant Herren</t>
  </si>
  <si>
    <t>1121.1</t>
  </si>
  <si>
    <t>WC ambulant Herren</t>
  </si>
  <si>
    <t>1121.2</t>
  </si>
  <si>
    <t>Dusche ambulant Herren</t>
  </si>
  <si>
    <t>1122</t>
  </si>
  <si>
    <t>Umkleide ambulant Damen</t>
  </si>
  <si>
    <t>1122.2</t>
  </si>
  <si>
    <t>Dusche ambulant Damen</t>
  </si>
  <si>
    <t>1122.1</t>
  </si>
  <si>
    <t>WC ambulant Damen</t>
  </si>
  <si>
    <t>2134</t>
  </si>
  <si>
    <t>2128</t>
  </si>
  <si>
    <t xml:space="preserve">Restaurant </t>
  </si>
  <si>
    <t>2129.1</t>
  </si>
  <si>
    <t>Luisensaal (Vortragsraum)</t>
  </si>
  <si>
    <t>Sophiensaal (Vortragsraum)</t>
  </si>
  <si>
    <t>1-2</t>
  </si>
  <si>
    <t>2130</t>
  </si>
  <si>
    <t>2131</t>
  </si>
  <si>
    <t>Kur- und Klinikseelsorge Büro</t>
  </si>
  <si>
    <t>2133.3</t>
  </si>
  <si>
    <t>2133.2</t>
  </si>
  <si>
    <t>2311.1</t>
  </si>
  <si>
    <t>2132</t>
  </si>
  <si>
    <t>Behinderten WC 1. Reinigung</t>
  </si>
  <si>
    <t>Behinderten WC 2. Reinigung</t>
  </si>
  <si>
    <t>2121</t>
  </si>
  <si>
    <t>2122</t>
  </si>
  <si>
    <t>2122.1</t>
  </si>
  <si>
    <t>2123</t>
  </si>
  <si>
    <t>2124</t>
  </si>
  <si>
    <t>2125</t>
  </si>
  <si>
    <t>2126</t>
  </si>
  <si>
    <t>2127</t>
  </si>
  <si>
    <t>2120</t>
  </si>
  <si>
    <t>Büro Therapie</t>
  </si>
  <si>
    <t>2140</t>
  </si>
  <si>
    <t>WC Vorraum Herren Perso</t>
  </si>
  <si>
    <t>2140.1</t>
  </si>
  <si>
    <t>WC Herren Perso</t>
  </si>
  <si>
    <t>2139</t>
  </si>
  <si>
    <t>WC Vorraum Damen Perso</t>
  </si>
  <si>
    <t>2139.1</t>
  </si>
  <si>
    <t>WC Damen Perso</t>
  </si>
  <si>
    <t>2138</t>
  </si>
  <si>
    <t>2137.1</t>
  </si>
  <si>
    <t>WC Vorraum Herren 1. Reinigung</t>
  </si>
  <si>
    <t>2137.2</t>
  </si>
  <si>
    <t>2137</t>
  </si>
  <si>
    <t>WC Damen / Behinderten 1. Reinigung</t>
  </si>
  <si>
    <t>WC Vorraum Herren 2. Reinigung</t>
  </si>
  <si>
    <t>WC Damen / Behinderten 2. Reinigung</t>
  </si>
  <si>
    <t>2136.2</t>
  </si>
  <si>
    <t>2136.1</t>
  </si>
  <si>
    <t>2136</t>
  </si>
  <si>
    <t>2135</t>
  </si>
  <si>
    <t>3122</t>
  </si>
  <si>
    <t>3121</t>
  </si>
  <si>
    <t>3120</t>
  </si>
  <si>
    <t>2-3</t>
  </si>
  <si>
    <t>3123</t>
  </si>
  <si>
    <t>3124.1</t>
  </si>
  <si>
    <t>3124.2</t>
  </si>
  <si>
    <t>WC Damen / Behindeten</t>
  </si>
  <si>
    <t>3125</t>
  </si>
  <si>
    <t>3125.1</t>
  </si>
  <si>
    <t>3126</t>
  </si>
  <si>
    <t>3126.1</t>
  </si>
  <si>
    <t>3127</t>
  </si>
  <si>
    <t>3127.1</t>
  </si>
  <si>
    <t>3129</t>
  </si>
  <si>
    <t>3128</t>
  </si>
  <si>
    <t>3130</t>
  </si>
  <si>
    <t>3131</t>
  </si>
  <si>
    <t>3131.1</t>
  </si>
  <si>
    <t>3132</t>
  </si>
  <si>
    <t>3132.1</t>
  </si>
  <si>
    <t>3133</t>
  </si>
  <si>
    <t>3133.1</t>
  </si>
  <si>
    <t>3134</t>
  </si>
  <si>
    <t>3134.1</t>
  </si>
  <si>
    <t>3135</t>
  </si>
  <si>
    <t>3135.1</t>
  </si>
  <si>
    <t>3136</t>
  </si>
  <si>
    <t>3136.1</t>
  </si>
  <si>
    <t>3137</t>
  </si>
  <si>
    <t>3137.1</t>
  </si>
  <si>
    <t>3138</t>
  </si>
  <si>
    <t>3138.1</t>
  </si>
  <si>
    <t>3139</t>
  </si>
  <si>
    <t>Wintergarten</t>
  </si>
  <si>
    <t>3149</t>
  </si>
  <si>
    <t>3140</t>
  </si>
  <si>
    <t>3140.1</t>
  </si>
  <si>
    <t>3141</t>
  </si>
  <si>
    <t>3141.1</t>
  </si>
  <si>
    <t>3142</t>
  </si>
  <si>
    <t>3142.1</t>
  </si>
  <si>
    <t>3143</t>
  </si>
  <si>
    <t>3143.1</t>
  </si>
  <si>
    <t>3144</t>
  </si>
  <si>
    <t>3144.1</t>
  </si>
  <si>
    <t>3145</t>
  </si>
  <si>
    <t>3146.1</t>
  </si>
  <si>
    <t>3146.3</t>
  </si>
  <si>
    <t>3146.2</t>
  </si>
  <si>
    <t>31474.1</t>
  </si>
  <si>
    <t>3147</t>
  </si>
  <si>
    <t>3148</t>
  </si>
  <si>
    <t>3150</t>
  </si>
  <si>
    <t>3150.1</t>
  </si>
  <si>
    <t>3151</t>
  </si>
  <si>
    <t>3151.1</t>
  </si>
  <si>
    <t>3152</t>
  </si>
  <si>
    <t>3152.1</t>
  </si>
  <si>
    <t>3153</t>
  </si>
  <si>
    <t>4122</t>
  </si>
  <si>
    <t>4121</t>
  </si>
  <si>
    <t>4120</t>
  </si>
  <si>
    <t>3-4</t>
  </si>
  <si>
    <t>4123</t>
  </si>
  <si>
    <t>4124.1</t>
  </si>
  <si>
    <t>4124.2</t>
  </si>
  <si>
    <t>WC Damen / Behinderten</t>
  </si>
  <si>
    <t>4125</t>
  </si>
  <si>
    <t>4125.1</t>
  </si>
  <si>
    <t>4126</t>
  </si>
  <si>
    <t>4126.1</t>
  </si>
  <si>
    <t>4127</t>
  </si>
  <si>
    <t>4127.1</t>
  </si>
  <si>
    <t>4129</t>
  </si>
  <si>
    <t>4128</t>
  </si>
  <si>
    <t>4130</t>
  </si>
  <si>
    <t>4131</t>
  </si>
  <si>
    <t>4131.1</t>
  </si>
  <si>
    <t>4132</t>
  </si>
  <si>
    <t>4132.1</t>
  </si>
  <si>
    <t>4133</t>
  </si>
  <si>
    <t>4133.1</t>
  </si>
  <si>
    <t>4134</t>
  </si>
  <si>
    <t>4134.1</t>
  </si>
  <si>
    <t>4135</t>
  </si>
  <si>
    <t>4135.1</t>
  </si>
  <si>
    <t>4136</t>
  </si>
  <si>
    <t>4136.1</t>
  </si>
  <si>
    <t>4137</t>
  </si>
  <si>
    <t>4137.1</t>
  </si>
  <si>
    <t>4138</t>
  </si>
  <si>
    <t>4138.1</t>
  </si>
  <si>
    <t>4139</t>
  </si>
  <si>
    <t>4140</t>
  </si>
  <si>
    <t>4140.1</t>
  </si>
  <si>
    <t>4141</t>
  </si>
  <si>
    <t>4141.1</t>
  </si>
  <si>
    <t>4142</t>
  </si>
  <si>
    <t>4142.1</t>
  </si>
  <si>
    <t>4143</t>
  </si>
  <si>
    <t>4143.1</t>
  </si>
  <si>
    <t>4144</t>
  </si>
  <si>
    <t>4144.1</t>
  </si>
  <si>
    <t>4145</t>
  </si>
  <si>
    <t>4146.1</t>
  </si>
  <si>
    <t>4146.3</t>
  </si>
  <si>
    <t>4147.1</t>
  </si>
  <si>
    <t>4147</t>
  </si>
  <si>
    <t>4148</t>
  </si>
  <si>
    <t>4149</t>
  </si>
  <si>
    <t>4150</t>
  </si>
  <si>
    <t>4150.1</t>
  </si>
  <si>
    <t>4151</t>
  </si>
  <si>
    <t>4151.1</t>
  </si>
  <si>
    <t>4152</t>
  </si>
  <si>
    <t>4152.1</t>
  </si>
  <si>
    <t>4153</t>
  </si>
  <si>
    <t>Gruppentherapie</t>
  </si>
  <si>
    <t>1201</t>
  </si>
  <si>
    <t>1201.1</t>
  </si>
  <si>
    <t>Nebenraum Sporthalle</t>
  </si>
  <si>
    <t>1202</t>
  </si>
  <si>
    <t>1203</t>
  </si>
  <si>
    <t>1203.1</t>
  </si>
  <si>
    <t>1203.2</t>
  </si>
  <si>
    <t>1203.3</t>
  </si>
  <si>
    <t>1204</t>
  </si>
  <si>
    <t>1171</t>
  </si>
  <si>
    <t>1172</t>
  </si>
  <si>
    <t>1210</t>
  </si>
  <si>
    <t>WC behinderten / Dusche</t>
  </si>
  <si>
    <t>1211</t>
  </si>
  <si>
    <t>Dusche /Sole</t>
  </si>
  <si>
    <t>1207</t>
  </si>
  <si>
    <t>KG</t>
  </si>
  <si>
    <t>1208</t>
  </si>
  <si>
    <t>1208.1</t>
  </si>
  <si>
    <t>Therapie / Ergometer /Flur</t>
  </si>
  <si>
    <t>1209.2</t>
  </si>
  <si>
    <t>1209.3</t>
  </si>
  <si>
    <t>1209</t>
  </si>
  <si>
    <t>Treppenhaus 1. OG - 2. OG</t>
  </si>
  <si>
    <t>2200</t>
  </si>
  <si>
    <t>Lager Caffeeteria</t>
  </si>
  <si>
    <t>2201</t>
  </si>
  <si>
    <t>2203</t>
  </si>
  <si>
    <t>Termindispo</t>
  </si>
  <si>
    <t>2201.1</t>
  </si>
  <si>
    <t>2204</t>
  </si>
  <si>
    <t>2205</t>
  </si>
  <si>
    <t>2213</t>
  </si>
  <si>
    <t>2212</t>
  </si>
  <si>
    <t>2211</t>
  </si>
  <si>
    <t>2210</t>
  </si>
  <si>
    <t>2209</t>
  </si>
  <si>
    <t>2208</t>
  </si>
  <si>
    <t>2207.1</t>
  </si>
  <si>
    <t>2207</t>
  </si>
  <si>
    <t>2206</t>
  </si>
  <si>
    <t>2223</t>
  </si>
  <si>
    <t>WC Herren / 2. Reinigung</t>
  </si>
  <si>
    <t>WC Herren / 3. Reinigung</t>
  </si>
  <si>
    <t>WC Herren / 4. Reinigung</t>
  </si>
  <si>
    <t>WC Damen / 4. Reinigung</t>
  </si>
  <si>
    <t>3200</t>
  </si>
  <si>
    <t>3201</t>
  </si>
  <si>
    <t>3202</t>
  </si>
  <si>
    <t>3203</t>
  </si>
  <si>
    <t>3204</t>
  </si>
  <si>
    <t>3205</t>
  </si>
  <si>
    <t>3206</t>
  </si>
  <si>
    <t>3207</t>
  </si>
  <si>
    <t>3208</t>
  </si>
  <si>
    <t>3209</t>
  </si>
  <si>
    <t>6209</t>
  </si>
  <si>
    <t>4200</t>
  </si>
  <si>
    <t>4201</t>
  </si>
  <si>
    <t>4202</t>
  </si>
  <si>
    <t>4203</t>
  </si>
  <si>
    <t>4204</t>
  </si>
  <si>
    <t>4205</t>
  </si>
  <si>
    <t>4206</t>
  </si>
  <si>
    <t>4207</t>
  </si>
  <si>
    <t>4208</t>
  </si>
  <si>
    <t>4209</t>
  </si>
  <si>
    <t>4210</t>
  </si>
  <si>
    <t>5200</t>
  </si>
  <si>
    <t>5201</t>
  </si>
  <si>
    <t>5202</t>
  </si>
  <si>
    <t>5203</t>
  </si>
  <si>
    <t>5204</t>
  </si>
  <si>
    <t>5205</t>
  </si>
  <si>
    <t>5206</t>
  </si>
  <si>
    <t>5207</t>
  </si>
  <si>
    <t>5208</t>
  </si>
  <si>
    <t>5209</t>
  </si>
  <si>
    <t>5210</t>
  </si>
  <si>
    <t>6200</t>
  </si>
  <si>
    <t>6201</t>
  </si>
  <si>
    <t>6202</t>
  </si>
  <si>
    <t>6203</t>
  </si>
  <si>
    <t>6204</t>
  </si>
  <si>
    <t>6205</t>
  </si>
  <si>
    <t>6206</t>
  </si>
  <si>
    <t>6207</t>
  </si>
  <si>
    <t>6208</t>
  </si>
  <si>
    <t>6210</t>
  </si>
  <si>
    <t>7200</t>
  </si>
  <si>
    <t>7201</t>
  </si>
  <si>
    <t>7202</t>
  </si>
  <si>
    <t>7203</t>
  </si>
  <si>
    <t>7263</t>
  </si>
  <si>
    <t>7204</t>
  </si>
  <si>
    <t>7205</t>
  </si>
  <si>
    <t>7206</t>
  </si>
  <si>
    <t>7207</t>
  </si>
  <si>
    <t>7208</t>
  </si>
  <si>
    <t>7209</t>
  </si>
  <si>
    <t>7210</t>
  </si>
  <si>
    <t>8200</t>
  </si>
  <si>
    <t>8201</t>
  </si>
  <si>
    <t>8202</t>
  </si>
  <si>
    <t>8203</t>
  </si>
  <si>
    <t>8204</t>
  </si>
  <si>
    <t>8205</t>
  </si>
  <si>
    <t>8206</t>
  </si>
  <si>
    <t>8207</t>
  </si>
  <si>
    <t>8208</t>
  </si>
  <si>
    <t>8209</t>
  </si>
  <si>
    <t>8210</t>
  </si>
  <si>
    <t>7-8</t>
  </si>
  <si>
    <t>Treppenhaus 7. OG - 8. OG</t>
  </si>
  <si>
    <t>6-7</t>
  </si>
  <si>
    <t>Treppenhaus 6. OG - 7. OG</t>
  </si>
  <si>
    <t>5-6</t>
  </si>
  <si>
    <t>Treppenhaus 5. OG - 6. OG</t>
  </si>
  <si>
    <t>4-5</t>
  </si>
  <si>
    <t>Treppenhaus 4. OG - 5. OG</t>
  </si>
  <si>
    <t>Treppenhaus 3. OG - 4. OG</t>
  </si>
  <si>
    <t>Treppenhaus 2. OG - 3. OG</t>
  </si>
  <si>
    <t>G/F</t>
  </si>
  <si>
    <t>2234</t>
  </si>
  <si>
    <t>2231</t>
  </si>
  <si>
    <t>Arbeitsraum Pflege</t>
  </si>
  <si>
    <t>2241</t>
  </si>
  <si>
    <t>2230.1</t>
  </si>
  <si>
    <t>2230</t>
  </si>
  <si>
    <t>Pflegestützpunkt</t>
  </si>
  <si>
    <t>2245.1</t>
  </si>
  <si>
    <t>Nebenraum</t>
  </si>
  <si>
    <t>2240</t>
  </si>
  <si>
    <t>2238</t>
  </si>
  <si>
    <t>2237</t>
  </si>
  <si>
    <t>Kunsttherapie Büro</t>
  </si>
  <si>
    <t>2230.2</t>
  </si>
  <si>
    <t>2230.3</t>
  </si>
  <si>
    <t>Akkupunktur</t>
  </si>
  <si>
    <t>2245</t>
  </si>
  <si>
    <t>Sozialraum Perso</t>
  </si>
  <si>
    <t>2233</t>
  </si>
  <si>
    <t>Gruppen- und Entspannungsraum</t>
  </si>
  <si>
    <t>2232</t>
  </si>
  <si>
    <t>Medikamentenausgabe/Aphoteke</t>
  </si>
  <si>
    <t>2243</t>
  </si>
  <si>
    <t>2244</t>
  </si>
  <si>
    <t>2235</t>
  </si>
  <si>
    <t>2236</t>
  </si>
  <si>
    <t>3234</t>
  </si>
  <si>
    <t>3235</t>
  </si>
  <si>
    <t>3236</t>
  </si>
  <si>
    <t>3237</t>
  </si>
  <si>
    <t>3238</t>
  </si>
  <si>
    <t>3239</t>
  </si>
  <si>
    <t>3240</t>
  </si>
  <si>
    <t>3241</t>
  </si>
  <si>
    <t>3242</t>
  </si>
  <si>
    <t>3243</t>
  </si>
  <si>
    <t>3244</t>
  </si>
  <si>
    <t>1173</t>
  </si>
  <si>
    <t>1174</t>
  </si>
  <si>
    <t>1175</t>
  </si>
  <si>
    <t>1176</t>
  </si>
  <si>
    <t>1177</t>
  </si>
  <si>
    <t>1178</t>
  </si>
  <si>
    <t>1179</t>
  </si>
  <si>
    <t>1180</t>
  </si>
  <si>
    <t>1181</t>
  </si>
  <si>
    <t>1182</t>
  </si>
  <si>
    <t>1171.2</t>
  </si>
  <si>
    <t>1171.1</t>
  </si>
  <si>
    <t>WC behinderten</t>
  </si>
  <si>
    <t>2172</t>
  </si>
  <si>
    <t>2173</t>
  </si>
  <si>
    <t>2184</t>
  </si>
  <si>
    <t>2174</t>
  </si>
  <si>
    <t>2175</t>
  </si>
  <si>
    <t>2157</t>
  </si>
  <si>
    <t>2176</t>
  </si>
  <si>
    <t>2177</t>
  </si>
  <si>
    <t>2178</t>
  </si>
  <si>
    <t>2179</t>
  </si>
  <si>
    <t>2180</t>
  </si>
  <si>
    <t>2181</t>
  </si>
  <si>
    <t>2182</t>
  </si>
  <si>
    <t>2183</t>
  </si>
  <si>
    <t>2171</t>
  </si>
  <si>
    <t>Flur E zu Restaurant</t>
  </si>
  <si>
    <t>3179</t>
  </si>
  <si>
    <t>3180</t>
  </si>
  <si>
    <t>3181</t>
  </si>
  <si>
    <t>3182</t>
  </si>
  <si>
    <t>3183</t>
  </si>
  <si>
    <t>3171</t>
  </si>
  <si>
    <t>3172</t>
  </si>
  <si>
    <t>3173</t>
  </si>
  <si>
    <t>3174</t>
  </si>
  <si>
    <t>3175</t>
  </si>
  <si>
    <t>3176</t>
  </si>
  <si>
    <t>3177</t>
  </si>
  <si>
    <t>3178</t>
  </si>
  <si>
    <t>3184</t>
  </si>
  <si>
    <t>4179</t>
  </si>
  <si>
    <t>4180</t>
  </si>
  <si>
    <t>4181</t>
  </si>
  <si>
    <t>4182</t>
  </si>
  <si>
    <t>4183</t>
  </si>
  <si>
    <t>4171</t>
  </si>
  <si>
    <t>4172</t>
  </si>
  <si>
    <t>4173</t>
  </si>
  <si>
    <t>4174</t>
  </si>
  <si>
    <t>4175</t>
  </si>
  <si>
    <t>4176</t>
  </si>
  <si>
    <t>4177</t>
  </si>
  <si>
    <t>4187</t>
  </si>
  <si>
    <t>4178</t>
  </si>
  <si>
    <t>4170</t>
  </si>
  <si>
    <t>4184</t>
  </si>
  <si>
    <t>5179</t>
  </si>
  <si>
    <t>5180</t>
  </si>
  <si>
    <t>5181</t>
  </si>
  <si>
    <t>5182</t>
  </si>
  <si>
    <t>5183</t>
  </si>
  <si>
    <t>5171</t>
  </si>
  <si>
    <t>5172</t>
  </si>
  <si>
    <t>5173</t>
  </si>
  <si>
    <t>5773</t>
  </si>
  <si>
    <t>5174</t>
  </si>
  <si>
    <t>5175</t>
  </si>
  <si>
    <t>5176</t>
  </si>
  <si>
    <t>5177</t>
  </si>
  <si>
    <t>5178</t>
  </si>
  <si>
    <t>5184</t>
  </si>
  <si>
    <t>5170</t>
  </si>
  <si>
    <t>6179</t>
  </si>
  <si>
    <t>6180</t>
  </si>
  <si>
    <t>6181</t>
  </si>
  <si>
    <t>6182</t>
  </si>
  <si>
    <t>6183</t>
  </si>
  <si>
    <t>6171</t>
  </si>
  <si>
    <t>6172</t>
  </si>
  <si>
    <t>6173</t>
  </si>
  <si>
    <t>6174</t>
  </si>
  <si>
    <t>6175</t>
  </si>
  <si>
    <t>6176</t>
  </si>
  <si>
    <t>6177</t>
  </si>
  <si>
    <t>6178</t>
  </si>
  <si>
    <t>6184</t>
  </si>
  <si>
    <t>6170</t>
  </si>
  <si>
    <t>Podest 7</t>
  </si>
  <si>
    <t>Podest 6 - 7</t>
  </si>
  <si>
    <t>Podest 6</t>
  </si>
  <si>
    <t>Podest 5 - 6</t>
  </si>
  <si>
    <t xml:space="preserve">Podest 5 </t>
  </si>
  <si>
    <t>Podest 4 -5</t>
  </si>
  <si>
    <t xml:space="preserve">Podest 4 </t>
  </si>
  <si>
    <t>Podest 3- 4</t>
  </si>
  <si>
    <t>Podest 2 - 3</t>
  </si>
  <si>
    <t>Podest 1-2</t>
  </si>
  <si>
    <t>Treppenhaus  1</t>
  </si>
  <si>
    <t>Restaurant Klang</t>
  </si>
  <si>
    <t>166</t>
  </si>
  <si>
    <t>Büro Arztzimmer</t>
  </si>
  <si>
    <t>165</t>
  </si>
  <si>
    <t>164</t>
  </si>
  <si>
    <t>163</t>
  </si>
  <si>
    <t>169</t>
  </si>
  <si>
    <t>173</t>
  </si>
  <si>
    <t>172</t>
  </si>
  <si>
    <t>170</t>
  </si>
  <si>
    <t>170.1</t>
  </si>
  <si>
    <t>170.2</t>
  </si>
  <si>
    <t>170.3</t>
  </si>
  <si>
    <t>178</t>
  </si>
  <si>
    <t>176</t>
  </si>
  <si>
    <t>174</t>
  </si>
  <si>
    <t>175</t>
  </si>
  <si>
    <t>177</t>
  </si>
  <si>
    <t>Therapie Phonoraum 2</t>
  </si>
  <si>
    <t>Therapie Phonoraum 3</t>
  </si>
  <si>
    <t>260</t>
  </si>
  <si>
    <t>261</t>
  </si>
  <si>
    <t>262</t>
  </si>
  <si>
    <t>263</t>
  </si>
  <si>
    <t>264</t>
  </si>
  <si>
    <t>265</t>
  </si>
  <si>
    <t>266</t>
  </si>
  <si>
    <t>267</t>
  </si>
  <si>
    <t>268</t>
  </si>
  <si>
    <t>270</t>
  </si>
  <si>
    <t>271</t>
  </si>
  <si>
    <t>272</t>
  </si>
  <si>
    <t>273</t>
  </si>
  <si>
    <t>274</t>
  </si>
  <si>
    <t>275</t>
  </si>
  <si>
    <t>276</t>
  </si>
  <si>
    <t>277</t>
  </si>
  <si>
    <t>360</t>
  </si>
  <si>
    <t>361</t>
  </si>
  <si>
    <t>362</t>
  </si>
  <si>
    <t>363</t>
  </si>
  <si>
    <t>364</t>
  </si>
  <si>
    <t>365</t>
  </si>
  <si>
    <t>366</t>
  </si>
  <si>
    <t>367</t>
  </si>
  <si>
    <t>368</t>
  </si>
  <si>
    <t>370</t>
  </si>
  <si>
    <t>371</t>
  </si>
  <si>
    <t>372</t>
  </si>
  <si>
    <t>373</t>
  </si>
  <si>
    <t>374</t>
  </si>
  <si>
    <t>375</t>
  </si>
  <si>
    <t>376</t>
  </si>
  <si>
    <t>377</t>
  </si>
  <si>
    <t>378</t>
  </si>
  <si>
    <t>369</t>
  </si>
  <si>
    <t>460</t>
  </si>
  <si>
    <t>461</t>
  </si>
  <si>
    <t>462</t>
  </si>
  <si>
    <t>463</t>
  </si>
  <si>
    <t>464</t>
  </si>
  <si>
    <t>465</t>
  </si>
  <si>
    <t>466</t>
  </si>
  <si>
    <t>467</t>
  </si>
  <si>
    <t>468</t>
  </si>
  <si>
    <t>470</t>
  </si>
  <si>
    <t>471</t>
  </si>
  <si>
    <t>472</t>
  </si>
  <si>
    <t>473</t>
  </si>
  <si>
    <t>474</t>
  </si>
  <si>
    <t>475</t>
  </si>
  <si>
    <t>476</t>
  </si>
  <si>
    <t>477</t>
  </si>
  <si>
    <t>478</t>
  </si>
  <si>
    <t>469</t>
  </si>
  <si>
    <t>Vorraum/Waschen</t>
  </si>
  <si>
    <t>Batterie</t>
  </si>
  <si>
    <t>Vorraum Notstrom</t>
  </si>
  <si>
    <t>Notstrom</t>
  </si>
  <si>
    <t>Lager/Waschen</t>
  </si>
  <si>
    <t>Lager (Pflege)</t>
  </si>
  <si>
    <t>Lager(Pflege)</t>
  </si>
  <si>
    <t>Durchgang T-Bau</t>
  </si>
  <si>
    <t>007</t>
  </si>
  <si>
    <t>Wäschelager HW</t>
  </si>
  <si>
    <t>003</t>
  </si>
  <si>
    <t>Büro HW</t>
  </si>
  <si>
    <t>003.1</t>
  </si>
  <si>
    <t>003.2</t>
  </si>
  <si>
    <t>030</t>
  </si>
  <si>
    <t>034</t>
  </si>
  <si>
    <t>035</t>
  </si>
  <si>
    <t>002</t>
  </si>
  <si>
    <t>001</t>
  </si>
  <si>
    <t>Lager HW</t>
  </si>
  <si>
    <t>001.1</t>
  </si>
  <si>
    <t>0001.1</t>
  </si>
  <si>
    <t>0000</t>
  </si>
  <si>
    <t>031</t>
  </si>
  <si>
    <t>Podest 0</t>
  </si>
  <si>
    <t>100</t>
  </si>
  <si>
    <t>OA-Sekretariat</t>
  </si>
  <si>
    <t>111</t>
  </si>
  <si>
    <t>112</t>
  </si>
  <si>
    <t>113</t>
  </si>
  <si>
    <t>114</t>
  </si>
  <si>
    <t>115</t>
  </si>
  <si>
    <t>116</t>
  </si>
  <si>
    <t>117</t>
  </si>
  <si>
    <t>118</t>
  </si>
  <si>
    <t>120</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</si>
  <si>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</si>
  <si>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</si>
  <si>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</si>
  <si>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</si>
  <si>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</si>
  <si>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</si>
  <si>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</si>
  <si>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</si>
  <si>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</si>
  <si>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</si>
  <si>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</si>
  <si>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</si>
  <si>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</si>
  <si>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</si>
  <si>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</si>
  <si>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</si>
  <si>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</si>
  <si>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</si>
  <si>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</si>
  <si>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</si>
  <si>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</si>
  <si>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</si>
  <si>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</si>
  <si>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</si>
  <si>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</si>
  <si>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</si>
  <si>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</si>
  <si>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</si>
  <si>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</si>
  <si>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</si>
  <si>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</si>
  <si>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</si>
  <si>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</si>
  <si>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</si>
  <si>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</si>
  <si>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</si>
  <si>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</si>
  <si>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</si>
  <si>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</si>
  <si>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</si>
  <si>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</si>
  <si>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</si>
  <si>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</si>
  <si>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</si>
  <si>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</si>
  <si>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</si>
  <si>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</si>
  <si>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</si>
  <si>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</si>
  <si>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</si>
  <si>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</si>
  <si>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</si>
  <si>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</si>
  <si>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</si>
  <si>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</si>
  <si>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</si>
  <si>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</si>
  <si>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</si>
  <si>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</si>
  <si>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</si>
  <si>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</si>
  <si>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</si>
  <si>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</si>
  <si>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</si>
  <si>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</si>
  <si>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</si>
  <si>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</si>
  <si>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</si>
  <si>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</si>
  <si>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</si>
  <si>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</si>
  <si>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</si>
  <si>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</si>
  <si>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</si>
  <si>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</si>
  <si>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500</t>
  </si>
  <si>
    <t>501</t>
  </si>
  <si>
    <t>502</t>
  </si>
  <si>
    <t>503</t>
  </si>
  <si>
    <t>504</t>
  </si>
  <si>
    <t>505</t>
  </si>
  <si>
    <t>506</t>
  </si>
  <si>
    <t>507</t>
  </si>
  <si>
    <t>508</t>
  </si>
  <si>
    <t>509</t>
  </si>
  <si>
    <t>510</t>
  </si>
  <si>
    <t>511</t>
  </si>
  <si>
    <t>512</t>
  </si>
  <si>
    <t>513</t>
  </si>
  <si>
    <t>514</t>
  </si>
  <si>
    <t>515</t>
  </si>
  <si>
    <t>516</t>
  </si>
  <si>
    <t>Lager HM</t>
  </si>
  <si>
    <t>Reinigung</t>
  </si>
  <si>
    <t>Patientenwäscherei</t>
  </si>
  <si>
    <t>146</t>
  </si>
  <si>
    <t>Lager Gymnastikraum</t>
  </si>
  <si>
    <t>146.7</t>
  </si>
  <si>
    <t>Lyphomat</t>
  </si>
  <si>
    <t>146.8</t>
  </si>
  <si>
    <t>Bewegungsschiene</t>
  </si>
  <si>
    <t>146.9</t>
  </si>
  <si>
    <t>Bewegung/Behandlung</t>
  </si>
  <si>
    <t>146.10</t>
  </si>
  <si>
    <t>146.11</t>
  </si>
  <si>
    <t>Fangoautomat</t>
  </si>
  <si>
    <t>146.12</t>
  </si>
  <si>
    <t>Massage</t>
  </si>
  <si>
    <t>146.13</t>
  </si>
  <si>
    <t>146.14</t>
  </si>
  <si>
    <t>146.15</t>
  </si>
  <si>
    <t>146.16</t>
  </si>
  <si>
    <t>146.17</t>
  </si>
  <si>
    <t>Inhalatorium</t>
  </si>
  <si>
    <t>146.18</t>
  </si>
  <si>
    <t>146.19</t>
  </si>
  <si>
    <t>146.20</t>
  </si>
  <si>
    <t>146.21</t>
  </si>
  <si>
    <t>Personaleingang</t>
  </si>
  <si>
    <t>Aufenthaltsraum (Therapie)</t>
  </si>
  <si>
    <t>Umkleide Damen (Therapie)</t>
  </si>
  <si>
    <t>Umkleide Herren (Therapie)</t>
  </si>
  <si>
    <t>Lager Reinigung</t>
  </si>
  <si>
    <t>253</t>
  </si>
  <si>
    <t>242</t>
  </si>
  <si>
    <t>245</t>
  </si>
  <si>
    <t>244</t>
  </si>
  <si>
    <t>243</t>
  </si>
  <si>
    <t>241</t>
  </si>
  <si>
    <t>Restaurant Bo(h)ne</t>
  </si>
  <si>
    <t>WC Damen 1. Reinigung</t>
  </si>
  <si>
    <t>WC Damen 2. Reinigung</t>
  </si>
  <si>
    <t>230.1</t>
  </si>
  <si>
    <t>Büro Reha- und Sozialberatung</t>
  </si>
  <si>
    <t>230.2</t>
  </si>
  <si>
    <t>230.3</t>
  </si>
  <si>
    <t>Hydrojet</t>
  </si>
  <si>
    <t>Eingangsbereich/Halle</t>
  </si>
  <si>
    <t>Kofferraum</t>
  </si>
  <si>
    <t>Backoffice Rezeption</t>
  </si>
  <si>
    <t>Beh. WC / 1. Reinigung</t>
  </si>
  <si>
    <t>WC Damen / 1. Reinigung</t>
  </si>
  <si>
    <t>Herren WC / 1. Reinigung</t>
  </si>
  <si>
    <t>Beh. WC / 4. Reinigung</t>
  </si>
  <si>
    <t>Herren WC / 4. Reinigung</t>
  </si>
  <si>
    <t>Flur 1 und 2</t>
  </si>
  <si>
    <t>Diätlehrküche</t>
  </si>
  <si>
    <t>Diätberatung</t>
  </si>
  <si>
    <t>Stellplatz Verteilerw.</t>
  </si>
  <si>
    <t>Vorbereitungsküche</t>
  </si>
  <si>
    <t>Speisenausgabe</t>
  </si>
  <si>
    <t>Elektro Technik</t>
  </si>
  <si>
    <t>Getränkelager</t>
  </si>
  <si>
    <t>Vorbereitung</t>
  </si>
  <si>
    <t>Ausgabe</t>
  </si>
  <si>
    <t>Vortrags/Seminarraum</t>
  </si>
  <si>
    <t>Büro Reha-Assistentin</t>
  </si>
  <si>
    <t>Büro Psychologie</t>
  </si>
  <si>
    <t>Büro Leitung Textverarbeitung</t>
  </si>
  <si>
    <t>Bereich Klang</t>
  </si>
  <si>
    <t>330</t>
  </si>
  <si>
    <t>331</t>
  </si>
  <si>
    <t>333</t>
  </si>
  <si>
    <t>335</t>
  </si>
  <si>
    <t>337</t>
  </si>
  <si>
    <t>338</t>
  </si>
  <si>
    <t>339</t>
  </si>
  <si>
    <t>340</t>
  </si>
  <si>
    <t>341</t>
  </si>
  <si>
    <t>342</t>
  </si>
  <si>
    <t>343</t>
  </si>
  <si>
    <t>344</t>
  </si>
  <si>
    <t>345</t>
  </si>
  <si>
    <t>Patientenzimmer (Arztbereitschaftszimmer)</t>
  </si>
  <si>
    <t>Naßzelle (Arztbereitschaftszimmer)</t>
  </si>
  <si>
    <t>346</t>
  </si>
  <si>
    <t>347</t>
  </si>
  <si>
    <t>349</t>
  </si>
  <si>
    <t>351</t>
  </si>
  <si>
    <t>352</t>
  </si>
  <si>
    <t>353</t>
  </si>
  <si>
    <t>354</t>
  </si>
  <si>
    <t>430</t>
  </si>
  <si>
    <t>431</t>
  </si>
  <si>
    <t>432</t>
  </si>
  <si>
    <t>433</t>
  </si>
  <si>
    <t>435</t>
  </si>
  <si>
    <t>437</t>
  </si>
  <si>
    <t>438</t>
  </si>
  <si>
    <t>439</t>
  </si>
  <si>
    <t>440</t>
  </si>
  <si>
    <t>441</t>
  </si>
  <si>
    <t>442</t>
  </si>
  <si>
    <t>443</t>
  </si>
  <si>
    <t>444</t>
  </si>
  <si>
    <t>445</t>
  </si>
  <si>
    <t>530</t>
  </si>
  <si>
    <t>531</t>
  </si>
  <si>
    <t>532</t>
  </si>
  <si>
    <t>533</t>
  </si>
  <si>
    <t>535</t>
  </si>
  <si>
    <t>537</t>
  </si>
  <si>
    <t>538</t>
  </si>
  <si>
    <t>539</t>
  </si>
  <si>
    <t>540</t>
  </si>
  <si>
    <t>541</t>
  </si>
  <si>
    <t>542</t>
  </si>
  <si>
    <t>543</t>
  </si>
  <si>
    <t>544</t>
  </si>
  <si>
    <t>545</t>
  </si>
  <si>
    <t>630</t>
  </si>
  <si>
    <t>631</t>
  </si>
  <si>
    <t>632</t>
  </si>
  <si>
    <t>633</t>
  </si>
  <si>
    <t>635</t>
  </si>
  <si>
    <t>637</t>
  </si>
  <si>
    <t>638</t>
  </si>
  <si>
    <t>639</t>
  </si>
  <si>
    <t>640</t>
  </si>
  <si>
    <t>641</t>
  </si>
  <si>
    <t>642</t>
  </si>
  <si>
    <t>643</t>
  </si>
  <si>
    <t>644</t>
  </si>
  <si>
    <t>654</t>
  </si>
  <si>
    <t>560</t>
  </si>
  <si>
    <t>561</t>
  </si>
  <si>
    <t>562</t>
  </si>
  <si>
    <t>563</t>
  </si>
  <si>
    <t>564</t>
  </si>
  <si>
    <t>565</t>
  </si>
  <si>
    <t>566</t>
  </si>
  <si>
    <t>567</t>
  </si>
  <si>
    <t>T1</t>
  </si>
  <si>
    <t>0102</t>
  </si>
  <si>
    <t>Ambulante Pat. Umkleide inkl. Dusche</t>
  </si>
  <si>
    <t>0101</t>
  </si>
  <si>
    <t>0108</t>
  </si>
  <si>
    <t>0109</t>
  </si>
  <si>
    <t>0104</t>
  </si>
  <si>
    <t>0103</t>
  </si>
  <si>
    <t>Vorzone Schwimmbad</t>
  </si>
  <si>
    <t>1100</t>
  </si>
  <si>
    <t>1101</t>
  </si>
  <si>
    <t>1106</t>
  </si>
  <si>
    <t>1103.8</t>
  </si>
  <si>
    <t>1104</t>
  </si>
  <si>
    <t>1103.7</t>
  </si>
  <si>
    <t>1103.6</t>
  </si>
  <si>
    <t>1103.5</t>
  </si>
  <si>
    <t>1103.4</t>
  </si>
  <si>
    <t>1103.3</t>
  </si>
  <si>
    <t>1103.2</t>
  </si>
  <si>
    <t>1103.1</t>
  </si>
  <si>
    <t>1103</t>
  </si>
  <si>
    <t>1107</t>
  </si>
  <si>
    <t>Eisraum / Wäsche</t>
  </si>
  <si>
    <t>1102</t>
  </si>
  <si>
    <t>1110</t>
  </si>
  <si>
    <t>1108</t>
  </si>
  <si>
    <t>Behinderten WC</t>
  </si>
  <si>
    <t>1109</t>
  </si>
  <si>
    <t>HDG</t>
  </si>
  <si>
    <t xml:space="preserve">Patientenzimmer </t>
  </si>
  <si>
    <t>Gemeinschaftsraum/Küche</t>
  </si>
  <si>
    <t>294.1</t>
  </si>
  <si>
    <t>281</t>
  </si>
  <si>
    <t>282</t>
  </si>
  <si>
    <t>287</t>
  </si>
  <si>
    <t>288</t>
  </si>
  <si>
    <t>289</t>
  </si>
  <si>
    <t>290</t>
  </si>
  <si>
    <t>291</t>
  </si>
  <si>
    <t>292</t>
  </si>
  <si>
    <t>293</t>
  </si>
  <si>
    <t>294</t>
  </si>
  <si>
    <t>Foyer</t>
  </si>
  <si>
    <t>Verbindungssteg</t>
  </si>
  <si>
    <t>Laminat</t>
  </si>
  <si>
    <t>Bogenschießen und spielen</t>
  </si>
  <si>
    <t>KVZ</t>
  </si>
  <si>
    <t>Besprechungsuimmer</t>
  </si>
  <si>
    <t>Basis Lohntarif ab 01-01-2020</t>
  </si>
  <si>
    <t>Minimaler Zuschalg</t>
  </si>
  <si>
    <t>Lohnkostenanteil</t>
  </si>
  <si>
    <t>gilt für alle Lohngruppen</t>
  </si>
  <si>
    <t>Minimaler Stunden-verrechnungs-sätze</t>
  </si>
  <si>
    <t>Frau Leyla Zengel</t>
  </si>
  <si>
    <t>Leitung Hauswirtschaft</t>
  </si>
  <si>
    <t>Tel. +49 7264 86-2111</t>
  </si>
  <si>
    <t>Fax +49 7264 86-2109</t>
  </si>
  <si>
    <t>leylazengel@kur-br.de</t>
  </si>
  <si>
    <t xml:space="preserve">Sophie-Luisen-Klinik                       </t>
  </si>
  <si>
    <t xml:space="preserve">Rosentrittklinik         </t>
  </si>
  <si>
    <t xml:space="preserve">Stimmheilzentrum    </t>
  </si>
  <si>
    <t xml:space="preserve">Salinenklinik </t>
  </si>
  <si>
    <t xml:space="preserve">Betriebsrat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</si>
</sst>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_-;\-* #,##0.00_-;_-* &quot;-&quot;??_-;_-@_-"/>
    <numFmt numFmtId="164" formatCode="#,##0.00[$€];[Red]\-#,##0.00[$€]"/>
    <numFmt numFmtId="165" formatCode="#,##0.00_ ;[Red]\-#,##0.00\ "/>
    <numFmt numFmtId="166" formatCode="0.0"/>
    <numFmt numFmtId="167" formatCode="#,##0.00\ [$€-40A];[Red]\-#,##0.00\ [$€-40A]"/>
    <numFmt numFmtId="168" formatCode="#\ &quot;Std.&quot;"/>
    <numFmt numFmtId="169" formatCode="#,##0.000000"/>
    <numFmt numFmtId="170" formatCode="&quot;$&quot;#,##0_);\(&quot;$&quot;#,##0\)"/>
    <numFmt numFmtId="171" formatCode="_-* &quot;#&quot;\,&quot;#&quot;&quot;#&quot;0.00\ _D_M_-;\-* &quot;#&quot;\,&quot;#&quot;&quot;#&quot;0.00\ _D_M_-;_-* &quot;-&quot;??\ _D_M_-;_-@_-"/>
    <numFmt numFmtId="172" formatCode="&quot;SFr.&quot;\ #,##0.00;&quot;SFr.&quot;\ \-#,##0.00"/>
    <numFmt numFmtId="173" formatCode="_ &quot;SFr.&quot;\ * #,##0_ ;_ &quot;SFr.&quot;\ * \-#,##0_ ;_ &quot;SFr.&quot;\ * &quot;-&quot;_ ;_ @_ "/>
    <numFmt numFmtId="174" formatCode="&quot;$&quot;#,##0;[Red]\-&quot;$&quot;#,##0"/>
    <numFmt numFmtId="175" formatCode="0.00\ &quot;m²&quot;"/>
    <numFmt numFmtId="176" formatCode="0\ &quot;m²&quot;"/>
  </numFmts>
  <fonts count="40">
    <font>
      <sz val="10"/>
      <name val="Times New Roman"/>
    </font>
    <font>
      <sz val="10"/>
      <name val="Times New Roman"/>
      <family val="1"/>
    </font>
    <font>
      <sz val="10"/>
      <name val="MS Sans"/>
    </font>
    <font>
      <u/>
      <sz val="7.5"/>
      <color indexed="12"/>
      <name val="MS Sans"/>
    </font>
    <font>
      <b/>
      <i/>
      <sz val="8"/>
      <name val="Tahoma"/>
      <family val="2"/>
    </font>
    <font>
      <sz val="10"/>
      <name val="Tahoma"/>
      <family val="2"/>
    </font>
    <font>
      <b/>
      <sz val="8"/>
      <name val="Tahoma"/>
      <family val="2"/>
    </font>
    <font>
      <b/>
      <i/>
      <sz val="8"/>
      <name val="Times New Roman"/>
      <family val="1"/>
    </font>
    <font>
      <sz val="10"/>
      <name val="Times New Roman"/>
      <family val="1"/>
    </font>
    <font>
      <b/>
      <sz val="8"/>
      <name val="Times New Roman"/>
      <family val="1"/>
    </font>
    <font>
      <b/>
      <i/>
      <sz val="10"/>
      <name val="Times New Roman"/>
      <family val="1"/>
    </font>
    <font>
      <b/>
      <sz val="10"/>
      <name val="Times New Roman"/>
      <family val="1"/>
    </font>
    <font>
      <sz val="8"/>
      <name val="Times New Roman"/>
      <family val="1"/>
    </font>
    <font>
      <sz val="7"/>
      <name val="Times New Roman"/>
      <family val="1"/>
    </font>
    <font>
      <b/>
      <sz val="14"/>
      <name val="Times New Roman"/>
      <family val="1"/>
    </font>
    <font>
      <sz val="12"/>
      <name val="Times New Roman"/>
      <family val="1"/>
    </font>
    <font>
      <b/>
      <sz val="12"/>
      <name val="Times New Roman"/>
      <family val="1"/>
    </font>
    <font>
      <sz val="8"/>
      <color indexed="8"/>
      <name val="Times New Roman"/>
      <family val="1"/>
    </font>
    <font>
      <sz val="9"/>
      <name val="Times New Roman"/>
      <family val="1"/>
    </font>
    <font>
      <sz val="9"/>
      <color indexed="12"/>
      <name val="Times New Roman"/>
      <family val="1"/>
    </font>
    <font>
      <sz val="10"/>
      <color indexed="9"/>
      <name val="Times New Roman"/>
      <family val="1"/>
    </font>
    <font>
      <b/>
      <sz val="7"/>
      <name val="Times New Roman"/>
      <family val="1"/>
    </font>
    <font>
      <sz val="7"/>
      <color indexed="8"/>
      <name val="Times New Roman"/>
      <family val="1"/>
    </font>
    <font>
      <sz val="8"/>
      <color indexed="9"/>
      <name val="Times New Roman"/>
      <family val="1"/>
    </font>
    <font>
      <sz val="7"/>
      <color indexed="9"/>
      <name val="Times New Roman"/>
      <family val="1"/>
    </font>
    <font>
      <sz val="6"/>
      <name val="Times New Roman"/>
      <family val="1"/>
    </font>
    <font>
      <sz val="10"/>
      <name val="Arial"/>
      <family val="2"/>
    </font>
    <font>
      <b/>
      <sz val="10"/>
      <name val="MS Sans Serif"/>
      <family val="2"/>
    </font>
    <font>
      <sz val="10"/>
      <name val="MS Sans Serif"/>
      <family val="2"/>
    </font>
    <font>
      <sz val="10"/>
      <color indexed="0"/>
      <name val="MS Sans Serif"/>
      <family val="2"/>
    </font>
    <font>
      <sz val="8"/>
      <name val="Arial"/>
      <family val="2"/>
    </font>
    <font>
      <b/>
      <sz val="18"/>
      <name val="Times New Roman"/>
      <family val="1"/>
    </font>
    <font>
      <b/>
      <sz val="10"/>
      <name val="Arial"/>
      <family val="2"/>
    </font>
    <font>
      <sz val="11"/>
      <name val="Calibri"/>
      <family val="2"/>
    </font>
    <font>
      <sz val="10"/>
      <name val="Arial"/>
      <family val="2"/>
    </font>
    <font>
      <sz val="10"/>
      <color theme="1"/>
      <name val="Times New Roman"/>
      <family val="1"/>
    </font>
    <font>
      <b/>
      <sz val="11"/>
      <color theme="1"/>
      <name val="Times New Roman"/>
      <family val="1"/>
    </font>
    <font>
      <sz val="11"/>
      <color theme="1"/>
      <name val="Times New Roman"/>
      <family val="1"/>
    </font>
    <font>
      <sz val="10"/>
      <color rgb="FFFF0000"/>
      <name val="Times New Roman"/>
      <family val="1"/>
    </font>
    <font>
      <u/>
      <sz val="10"/>
      <color indexed="12"/>
      <name val="Times New Roman"/>
      <family val="1"/>
    </font>
  </fonts>
  <fills count="1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15"/>
        <bgColor indexed="64"/>
      </patternFill>
    </fill>
    <fill>
      <patternFill patternType="solid">
        <fgColor indexed="45"/>
        <bgColor indexed="64"/>
      </patternFill>
    </fill>
    <fill>
      <patternFill patternType="solid">
        <fgColor indexed="10"/>
        <bgColor indexed="64"/>
      </patternFill>
    </fill>
    <fill>
      <patternFill patternType="solid">
        <fgColor indexed="40"/>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gray0625">
        <bgColor indexed="9"/>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gray0625">
        <fgColor auto="1"/>
        <bgColor auto="1"/>
      </patternFill>
    </fill>
    <fill>
      <patternFill patternType="solid">
        <fgColor theme="0"/>
        <bgColor indexed="64"/>
      </patternFill>
    </fill>
    <fill>
      <patternFill patternType="solid">
        <fgColor theme="9" tint="0.79998168889431442"/>
        <bgColor indexed="64"/>
      </patternFill>
    </fill>
  </fills>
  <borders count="3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double">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diagonal/>
    </border>
    <border>
      <left style="thin">
        <color indexed="64"/>
      </left>
      <right style="thin">
        <color indexed="64"/>
      </right>
      <top style="thin">
        <color indexed="64"/>
      </top>
      <bottom/>
      <diagonal/>
    </border>
  </borders>
  <cellStyleXfs count="31">
    <xf numFmtId="0" fontId="0" fillId="0" borderId="0"/>
    <xf numFmtId="170" fontId="27" fillId="0" borderId="1" applyAlignment="0" applyProtection="0"/>
    <xf numFmtId="38" fontId="28" fillId="0" borderId="0" applyFont="0" applyFill="0" applyBorder="0" applyAlignment="0" applyProtection="0"/>
    <xf numFmtId="43" fontId="26" fillId="0" borderId="0" applyFont="0" applyFill="0" applyBorder="0" applyAlignment="0" applyProtection="0"/>
    <xf numFmtId="0" fontId="29" fillId="0" borderId="0" applyNumberFormat="0" applyFill="0" applyBorder="0" applyAlignment="0" applyProtection="0"/>
    <xf numFmtId="174" fontId="28" fillId="0" borderId="0" applyFont="0" applyFill="0" applyBorder="0" applyAlignment="0" applyProtection="0"/>
    <xf numFmtId="171" fontId="26" fillId="0" borderId="0" applyFont="0" applyFill="0" applyBorder="0" applyAlignment="0" applyProtection="0"/>
    <xf numFmtId="0" fontId="29" fillId="0" borderId="0" applyNumberFormat="0" applyFill="0" applyBorder="0" applyAlignment="0" applyProtection="0"/>
    <xf numFmtId="164" fontId="2" fillId="0" borderId="0" applyFont="0" applyFill="0" applyBorder="0" applyAlignment="0" applyProtection="0"/>
    <xf numFmtId="38" fontId="30" fillId="2"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alignment vertical="top"/>
      <protection locked="0"/>
    </xf>
    <xf numFmtId="10" fontId="30" fillId="3" borderId="2" applyNumberFormat="0" applyBorder="0" applyAlignment="0" applyProtection="0"/>
    <xf numFmtId="3" fontId="26" fillId="0" borderId="0" applyFont="0" applyFill="0" applyBorder="0" applyAlignment="0" applyProtection="0"/>
    <xf numFmtId="172" fontId="26" fillId="0" borderId="0" applyFont="0" applyFill="0" applyBorder="0" applyAlignment="0" applyProtection="0"/>
    <xf numFmtId="173" fontId="26" fillId="0" borderId="0" applyFont="0" applyFill="0" applyBorder="0" applyAlignment="0" applyProtection="0"/>
    <xf numFmtId="169" fontId="26" fillId="0" borderId="0"/>
    <xf numFmtId="0" fontId="26" fillId="0" borderId="0"/>
    <xf numFmtId="10" fontId="26" fillId="0" borderId="0" applyFont="0" applyFill="0" applyBorder="0" applyAlignment="0" applyProtection="0"/>
    <xf numFmtId="9" fontId="1" fillId="0" borderId="0" applyFont="0" applyFill="0" applyBorder="0" applyAlignment="0" applyProtection="0"/>
    <xf numFmtId="0" fontId="8" fillId="0" borderId="0"/>
    <xf numFmtId="0" fontId="2" fillId="0" borderId="0"/>
    <xf numFmtId="0" fontId="2" fillId="0" borderId="0"/>
    <xf numFmtId="0" fontId="2" fillId="0" borderId="0"/>
    <xf numFmtId="0" fontId="26" fillId="0" borderId="0"/>
    <xf numFmtId="0" fontId="29" fillId="0" borderId="0" applyNumberFormat="0" applyFill="0" applyBorder="0" applyAlignment="0" applyProtection="0"/>
    <xf numFmtId="3" fontId="26" fillId="0" borderId="0" applyFont="0" applyFill="0" applyBorder="0" applyAlignment="0" applyProtection="0"/>
    <xf numFmtId="44" fontId="1" fillId="0" borderId="0" applyFont="0" applyFill="0" applyBorder="0" applyAlignment="0" applyProtection="0"/>
    <xf numFmtId="0" fontId="1" fillId="0" borderId="0"/>
    <xf numFmtId="0" fontId="34" fillId="0" borderId="0"/>
  </cellStyleXfs>
  <cellXfs count="467">
    <xf numFmtId="0" fontId="0" fillId="0" borderId="0" xfId="0"/>
    <xf numFmtId="0" fontId="4" fillId="0" borderId="0" xfId="0" applyFont="1" applyFill="1" applyBorder="1" applyAlignment="1" applyProtection="1">
      <alignment horizontal="center"/>
      <protection hidden="1"/>
    </xf>
    <xf numFmtId="0" fontId="5" fillId="0" borderId="0" xfId="23" applyFont="1" applyProtection="1">
      <protection hidden="1"/>
    </xf>
    <xf numFmtId="0" fontId="6" fillId="0" borderId="0" xfId="0" applyFont="1" applyFill="1" applyBorder="1" applyProtection="1">
      <protection hidden="1"/>
    </xf>
    <xf numFmtId="0" fontId="8" fillId="0" borderId="0" xfId="23" applyFont="1" applyProtection="1">
      <protection hidden="1"/>
    </xf>
    <xf numFmtId="0" fontId="8" fillId="0" borderId="0" xfId="23" applyFont="1" applyAlignment="1" applyProtection="1">
      <alignment wrapText="1"/>
      <protection hidden="1"/>
    </xf>
    <xf numFmtId="0" fontId="8" fillId="0" borderId="2" xfId="23" applyFont="1" applyBorder="1" applyProtection="1">
      <protection hidden="1"/>
    </xf>
    <xf numFmtId="0" fontId="8" fillId="0" borderId="4" xfId="23" applyFont="1" applyBorder="1" applyProtection="1">
      <protection hidden="1"/>
    </xf>
    <xf numFmtId="0" fontId="8" fillId="0" borderId="5" xfId="23" applyFont="1" applyBorder="1" applyProtection="1">
      <protection hidden="1"/>
    </xf>
    <xf numFmtId="0" fontId="7" fillId="0" borderId="0" xfId="0" applyFont="1" applyFill="1" applyBorder="1" applyProtection="1">
      <protection hidden="1"/>
    </xf>
    <xf numFmtId="0" fontId="7" fillId="0" borderId="0" xfId="0" applyFont="1" applyFill="1" applyBorder="1" applyAlignment="1" applyProtection="1">
      <alignment horizontal="center"/>
      <protection hidden="1"/>
    </xf>
    <xf numFmtId="0" fontId="10" fillId="0" borderId="0" xfId="0" applyFont="1" applyFill="1" applyBorder="1" applyProtection="1">
      <protection hidden="1"/>
    </xf>
    <xf numFmtId="0" fontId="11" fillId="0" borderId="0" xfId="0" applyFont="1" applyFill="1" applyBorder="1" applyProtection="1">
      <protection hidden="1"/>
    </xf>
    <xf numFmtId="0" fontId="10" fillId="0" borderId="0" xfId="0" applyFont="1" applyFill="1" applyBorder="1" applyAlignment="1" applyProtection="1">
      <alignment horizontal="center"/>
      <protection hidden="1"/>
    </xf>
    <xf numFmtId="0" fontId="9" fillId="0" borderId="3" xfId="0" applyFont="1" applyFill="1" applyBorder="1" applyAlignment="1" applyProtection="1">
      <alignment horizontal="left"/>
      <protection hidden="1"/>
    </xf>
    <xf numFmtId="0" fontId="9" fillId="0" borderId="0" xfId="0" applyFont="1" applyFill="1" applyBorder="1" applyProtection="1">
      <protection hidden="1"/>
    </xf>
    <xf numFmtId="0" fontId="11" fillId="0" borderId="3" xfId="0" applyFont="1" applyFill="1" applyBorder="1" applyAlignment="1" applyProtection="1">
      <alignment horizontal="left"/>
      <protection hidden="1"/>
    </xf>
    <xf numFmtId="0" fontId="11" fillId="0" borderId="6" xfId="0" applyFont="1" applyFill="1" applyBorder="1" applyAlignment="1" applyProtection="1">
      <alignment horizontal="left"/>
      <protection hidden="1"/>
    </xf>
    <xf numFmtId="0" fontId="8" fillId="0" borderId="2" xfId="23" applyFont="1" applyBorder="1" applyAlignment="1" applyProtection="1">
      <alignment vertical="center"/>
      <protection hidden="1"/>
    </xf>
    <xf numFmtId="0" fontId="8" fillId="0" borderId="2" xfId="23" applyFont="1" applyBorder="1" applyAlignment="1" applyProtection="1">
      <alignment horizontal="center" vertical="center" wrapText="1"/>
      <protection hidden="1"/>
    </xf>
    <xf numFmtId="0" fontId="8" fillId="0" borderId="0" xfId="23" applyFont="1" applyAlignment="1" applyProtection="1">
      <alignment vertical="center"/>
      <protection hidden="1"/>
    </xf>
    <xf numFmtId="0" fontId="8" fillId="0" borderId="7" xfId="23" applyFont="1" applyBorder="1" applyProtection="1">
      <protection hidden="1"/>
    </xf>
    <xf numFmtId="0" fontId="12" fillId="0" borderId="0" xfId="0" applyFont="1" applyBorder="1" applyProtection="1">
      <protection hidden="1"/>
    </xf>
    <xf numFmtId="0" fontId="7" fillId="0" borderId="0" xfId="0" applyFont="1" applyFill="1" applyBorder="1" applyAlignment="1" applyProtection="1">
      <alignment horizontal="left"/>
      <protection hidden="1"/>
    </xf>
    <xf numFmtId="0" fontId="12" fillId="0" borderId="0" xfId="0" applyFont="1" applyProtection="1">
      <protection hidden="1"/>
    </xf>
    <xf numFmtId="4" fontId="7" fillId="0" borderId="0" xfId="0" applyNumberFormat="1" applyFont="1" applyFill="1" applyBorder="1" applyProtection="1">
      <protection hidden="1"/>
    </xf>
    <xf numFmtId="4" fontId="7" fillId="0" borderId="0" xfId="0" applyNumberFormat="1" applyFont="1" applyFill="1" applyBorder="1" applyAlignment="1" applyProtection="1">
      <protection hidden="1"/>
    </xf>
    <xf numFmtId="0" fontId="7" fillId="0" borderId="0" xfId="0" applyFont="1" applyFill="1" applyBorder="1" applyAlignment="1" applyProtection="1">
      <alignment horizontal="right"/>
      <protection hidden="1"/>
    </xf>
    <xf numFmtId="0" fontId="8" fillId="0" borderId="0" xfId="0" applyFont="1" applyBorder="1" applyAlignment="1" applyProtection="1">
      <protection hidden="1"/>
    </xf>
    <xf numFmtId="0" fontId="13" fillId="4" borderId="2" xfId="0" applyFont="1" applyFill="1" applyBorder="1" applyAlignment="1" applyProtection="1">
      <alignment horizontal="center" vertical="center" wrapText="1"/>
      <protection hidden="1"/>
    </xf>
    <xf numFmtId="164" fontId="13" fillId="4" borderId="2" xfId="8"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164" fontId="12" fillId="0" borderId="8" xfId="0" applyNumberFormat="1" applyFont="1" applyBorder="1" applyProtection="1">
      <protection hidden="1"/>
    </xf>
    <xf numFmtId="4" fontId="12" fillId="0" borderId="0" xfId="0" applyNumberFormat="1" applyFont="1" applyBorder="1" applyAlignment="1" applyProtection="1">
      <protection hidden="1"/>
    </xf>
    <xf numFmtId="0" fontId="12" fillId="0" borderId="0" xfId="0" applyFont="1" applyBorder="1" applyAlignment="1" applyProtection="1">
      <protection hidden="1"/>
    </xf>
    <xf numFmtId="4" fontId="12" fillId="0" borderId="0" xfId="0" applyNumberFormat="1" applyFont="1" applyProtection="1">
      <protection hidden="1"/>
    </xf>
    <xf numFmtId="0" fontId="9" fillId="0" borderId="0" xfId="0" applyFont="1" applyFill="1" applyBorder="1" applyAlignment="1" applyProtection="1">
      <alignment horizontal="left"/>
      <protection hidden="1"/>
    </xf>
    <xf numFmtId="0" fontId="12" fillId="0" borderId="0" xfId="0" applyFont="1" applyFill="1" applyBorder="1" applyProtection="1">
      <protection hidden="1"/>
    </xf>
    <xf numFmtId="0" fontId="8" fillId="5" borderId="2" xfId="23" applyFont="1" applyFill="1" applyBorder="1" applyAlignment="1" applyProtection="1">
      <alignment horizontal="center" vertical="center" wrapText="1"/>
      <protection hidden="1"/>
    </xf>
    <xf numFmtId="0" fontId="8" fillId="6" borderId="2" xfId="23" applyFont="1" applyFill="1" applyBorder="1" applyAlignment="1" applyProtection="1">
      <alignment horizontal="center" vertical="center" wrapText="1"/>
      <protection hidden="1"/>
    </xf>
    <xf numFmtId="0" fontId="8" fillId="7" borderId="2" xfId="23" applyFont="1" applyFill="1" applyBorder="1" applyAlignment="1" applyProtection="1">
      <alignment horizontal="center" vertical="center" wrapText="1"/>
      <protection hidden="1"/>
    </xf>
    <xf numFmtId="0" fontId="8" fillId="0" borderId="5" xfId="23" applyFont="1" applyFill="1" applyBorder="1" applyProtection="1">
      <protection hidden="1"/>
    </xf>
    <xf numFmtId="0" fontId="12" fillId="0" borderId="0" xfId="0" applyFont="1" applyBorder="1" applyAlignment="1" applyProtection="1">
      <alignment horizontal="center"/>
      <protection hidden="1"/>
    </xf>
    <xf numFmtId="0" fontId="9" fillId="0" borderId="0" xfId="0" applyFont="1" applyBorder="1" applyAlignment="1" applyProtection="1">
      <alignment horizontal="left"/>
      <protection hidden="1"/>
    </xf>
    <xf numFmtId="0" fontId="9" fillId="0" borderId="0" xfId="0" applyFont="1" applyBorder="1" applyProtection="1">
      <protection hidden="1"/>
    </xf>
    <xf numFmtId="2" fontId="9" fillId="0" borderId="0" xfId="0" applyNumberFormat="1" applyFont="1" applyBorder="1" applyProtection="1">
      <protection hidden="1"/>
    </xf>
    <xf numFmtId="49" fontId="9" fillId="0" borderId="0" xfId="0" applyNumberFormat="1" applyFont="1" applyBorder="1" applyProtection="1">
      <protection hidden="1"/>
    </xf>
    <xf numFmtId="0" fontId="12" fillId="0" borderId="0" xfId="0" applyFont="1" applyBorder="1" applyAlignment="1" applyProtection="1">
      <alignment horizontal="left"/>
      <protection hidden="1"/>
    </xf>
    <xf numFmtId="49" fontId="12" fillId="0" borderId="0" xfId="0" applyNumberFormat="1" applyFont="1" applyBorder="1" applyProtection="1">
      <protection hidden="1"/>
    </xf>
    <xf numFmtId="14" fontId="12" fillId="0" borderId="0" xfId="0" applyNumberFormat="1" applyFont="1" applyBorder="1" applyAlignment="1" applyProtection="1">
      <alignment horizontal="right"/>
      <protection hidden="1"/>
    </xf>
    <xf numFmtId="0" fontId="12" fillId="0" borderId="0" xfId="0" applyFont="1" applyBorder="1" applyAlignment="1" applyProtection="1">
      <alignment horizontal="right"/>
      <protection hidden="1"/>
    </xf>
    <xf numFmtId="0" fontId="13" fillId="0" borderId="0" xfId="0" applyFont="1" applyBorder="1" applyAlignment="1" applyProtection="1">
      <alignment horizontal="center"/>
      <protection hidden="1"/>
    </xf>
    <xf numFmtId="0" fontId="13" fillId="0" borderId="9"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9" xfId="0" applyFont="1" applyFill="1" applyBorder="1" applyAlignment="1" applyProtection="1">
      <alignment horizontal="left"/>
      <protection hidden="1"/>
    </xf>
    <xf numFmtId="0" fontId="13" fillId="0" borderId="10" xfId="0" applyFont="1" applyFill="1" applyBorder="1" applyProtection="1">
      <protection hidden="1"/>
    </xf>
    <xf numFmtId="1" fontId="13" fillId="0" borderId="0" xfId="0" applyNumberFormat="1" applyFont="1" applyBorder="1" applyProtection="1">
      <protection hidden="1"/>
    </xf>
    <xf numFmtId="0" fontId="13" fillId="0" borderId="11" xfId="0" applyFont="1" applyBorder="1" applyAlignment="1" applyProtection="1">
      <alignment horizontal="left"/>
      <protection hidden="1"/>
    </xf>
    <xf numFmtId="0" fontId="13" fillId="0" borderId="12" xfId="0" applyFont="1" applyBorder="1" applyAlignment="1" applyProtection="1">
      <alignment horizontal="left"/>
      <protection hidden="1"/>
    </xf>
    <xf numFmtId="2" fontId="13" fillId="0" borderId="0" xfId="0" applyNumberFormat="1" applyFont="1" applyBorder="1" applyProtection="1">
      <protection hidden="1"/>
    </xf>
    <xf numFmtId="0" fontId="13" fillId="0" borderId="0" xfId="0" applyFont="1" applyProtection="1">
      <protection hidden="1"/>
    </xf>
    <xf numFmtId="0" fontId="13" fillId="8" borderId="2" xfId="0" applyFont="1" applyFill="1" applyBorder="1" applyAlignment="1" applyProtection="1">
      <alignment horizontal="center" vertical="center" wrapText="1"/>
      <protection hidden="1"/>
    </xf>
    <xf numFmtId="0" fontId="13" fillId="6" borderId="2" xfId="0" applyFont="1" applyFill="1" applyBorder="1" applyAlignment="1" applyProtection="1">
      <alignment horizontal="center" vertical="center" wrapText="1"/>
      <protection hidden="1"/>
    </xf>
    <xf numFmtId="0" fontId="13" fillId="7" borderId="2" xfId="0" applyFont="1" applyFill="1" applyBorder="1" applyAlignment="1" applyProtection="1">
      <alignment horizontal="center" vertical="center" wrapText="1"/>
      <protection hidden="1"/>
    </xf>
    <xf numFmtId="1" fontId="13" fillId="4" borderId="2" xfId="0" applyNumberFormat="1" applyFont="1" applyFill="1" applyBorder="1" applyAlignment="1" applyProtection="1">
      <alignment horizontal="center" vertical="center" wrapText="1"/>
      <protection hidden="1"/>
    </xf>
    <xf numFmtId="164" fontId="13" fillId="8" borderId="2" xfId="8" applyFont="1" applyFill="1" applyBorder="1" applyAlignment="1" applyProtection="1">
      <alignment horizontal="center" vertical="center" wrapText="1"/>
      <protection hidden="1"/>
    </xf>
    <xf numFmtId="164" fontId="13" fillId="6" borderId="2" xfId="8" applyFont="1" applyFill="1" applyBorder="1" applyAlignment="1" applyProtection="1">
      <alignment horizontal="center" vertical="center" wrapText="1"/>
      <protection hidden="1"/>
    </xf>
    <xf numFmtId="164" fontId="13" fillId="5" borderId="2" xfId="8" applyFont="1" applyFill="1" applyBorder="1" applyAlignment="1" applyProtection="1">
      <alignment horizontal="center" vertical="center" wrapText="1"/>
      <protection hidden="1"/>
    </xf>
    <xf numFmtId="0" fontId="12" fillId="0" borderId="0" xfId="0" applyFont="1" applyBorder="1" applyAlignment="1" applyProtection="1">
      <alignment vertical="center"/>
      <protection hidden="1"/>
    </xf>
    <xf numFmtId="0" fontId="12" fillId="0" borderId="0" xfId="0" applyFont="1" applyAlignment="1" applyProtection="1">
      <alignment horizontal="center"/>
      <protection hidden="1"/>
    </xf>
    <xf numFmtId="0" fontId="12" fillId="0" borderId="0" xfId="0" applyFont="1" applyFill="1" applyProtection="1">
      <protection hidden="1"/>
    </xf>
    <xf numFmtId="1" fontId="12" fillId="0" borderId="0" xfId="0" applyNumberFormat="1" applyFont="1" applyProtection="1">
      <protection hidden="1"/>
    </xf>
    <xf numFmtId="0" fontId="8" fillId="0" borderId="0" xfId="0" applyFont="1" applyProtection="1">
      <protection hidden="1"/>
    </xf>
    <xf numFmtId="0" fontId="8" fillId="0" borderId="0" xfId="0" applyFont="1" applyFill="1" applyProtection="1">
      <protection hidden="1"/>
    </xf>
    <xf numFmtId="0" fontId="8" fillId="0" borderId="13" xfId="23" applyFont="1" applyBorder="1" applyProtection="1">
      <protection hidden="1"/>
    </xf>
    <xf numFmtId="164" fontId="12" fillId="0" borderId="13" xfId="8" applyFont="1" applyBorder="1" applyProtection="1">
      <protection hidden="1"/>
    </xf>
    <xf numFmtId="164" fontId="12" fillId="0" borderId="7" xfId="8" applyFont="1" applyBorder="1" applyProtection="1">
      <protection hidden="1"/>
    </xf>
    <xf numFmtId="164" fontId="12" fillId="0" borderId="5" xfId="8" applyFont="1" applyBorder="1" applyProtection="1">
      <protection hidden="1"/>
    </xf>
    <xf numFmtId="164" fontId="12" fillId="0" borderId="0" xfId="8" applyFont="1" applyProtection="1">
      <protection hidden="1"/>
    </xf>
    <xf numFmtId="0" fontId="14" fillId="0" borderId="0" xfId="0" applyFont="1" applyFill="1" applyBorder="1" applyProtection="1">
      <protection hidden="1"/>
    </xf>
    <xf numFmtId="0" fontId="15" fillId="0" borderId="0" xfId="0" applyFont="1" applyProtection="1">
      <protection hidden="1"/>
    </xf>
    <xf numFmtId="4" fontId="8" fillId="0" borderId="0" xfId="0" applyNumberFormat="1" applyFont="1" applyProtection="1">
      <protection hidden="1"/>
    </xf>
    <xf numFmtId="4" fontId="15" fillId="0" borderId="0" xfId="0" applyNumberFormat="1" applyFont="1" applyProtection="1">
      <protection hidden="1"/>
    </xf>
    <xf numFmtId="4" fontId="13" fillId="0" borderId="0" xfId="0" applyNumberFormat="1" applyFont="1" applyBorder="1" applyAlignment="1" applyProtection="1">
      <alignment horizontal="right"/>
      <protection hidden="1"/>
    </xf>
    <xf numFmtId="4" fontId="13" fillId="4" borderId="2" xfId="0" applyNumberFormat="1" applyFont="1" applyFill="1" applyBorder="1" applyAlignment="1" applyProtection="1">
      <alignment horizontal="center" vertical="center" wrapText="1"/>
      <protection hidden="1"/>
    </xf>
    <xf numFmtId="0" fontId="8" fillId="0" borderId="0" xfId="23" applyFont="1" applyBorder="1" applyProtection="1">
      <protection hidden="1"/>
    </xf>
    <xf numFmtId="3" fontId="8" fillId="0" borderId="13" xfId="23" applyNumberFormat="1" applyFont="1" applyBorder="1" applyProtection="1">
      <protection hidden="1"/>
    </xf>
    <xf numFmtId="0" fontId="11" fillId="0" borderId="0" xfId="23" applyFont="1" applyProtection="1">
      <protection hidden="1"/>
    </xf>
    <xf numFmtId="0" fontId="16" fillId="0" borderId="0" xfId="23" applyFont="1" applyProtection="1">
      <protection hidden="1"/>
    </xf>
    <xf numFmtId="4" fontId="7" fillId="0" borderId="0" xfId="0" applyNumberFormat="1" applyFont="1" applyFill="1" applyBorder="1" applyAlignment="1" applyProtection="1">
      <alignment horizontal="left"/>
      <protection hidden="1"/>
    </xf>
    <xf numFmtId="0" fontId="8" fillId="0" borderId="0" xfId="0" applyFont="1" applyBorder="1" applyAlignment="1" applyProtection="1">
      <alignment vertical="center" wrapText="1"/>
      <protection hidden="1"/>
    </xf>
    <xf numFmtId="164" fontId="12" fillId="0" borderId="13" xfId="8" applyFont="1" applyFill="1" applyBorder="1" applyAlignment="1" applyProtection="1">
      <alignment vertical="center" wrapText="1"/>
      <protection hidden="1"/>
    </xf>
    <xf numFmtId="0" fontId="12" fillId="0" borderId="7" xfId="0" applyFont="1" applyBorder="1" applyAlignment="1" applyProtection="1">
      <alignment vertical="center" wrapText="1"/>
      <protection hidden="1"/>
    </xf>
    <xf numFmtId="164" fontId="12" fillId="0" borderId="7" xfId="8" applyFont="1" applyFill="1" applyBorder="1" applyAlignment="1" applyProtection="1">
      <alignment vertical="center" wrapText="1"/>
      <protection hidden="1"/>
    </xf>
    <xf numFmtId="0" fontId="12" fillId="0" borderId="5" xfId="0" applyFont="1" applyBorder="1" applyAlignment="1" applyProtection="1">
      <alignment vertical="center" wrapText="1"/>
      <protection hidden="1"/>
    </xf>
    <xf numFmtId="164" fontId="12" fillId="0" borderId="5" xfId="8" applyFont="1" applyFill="1" applyBorder="1" applyAlignment="1" applyProtection="1">
      <alignment vertical="center" wrapText="1"/>
      <protection hidden="1"/>
    </xf>
    <xf numFmtId="4" fontId="12" fillId="0" borderId="0" xfId="0" applyNumberFormat="1" applyFont="1" applyBorder="1" applyProtection="1">
      <protection hidden="1"/>
    </xf>
    <xf numFmtId="4" fontId="7" fillId="0" borderId="0" xfId="0" applyNumberFormat="1" applyFont="1" applyFill="1" applyBorder="1" applyAlignment="1" applyProtection="1">
      <alignment horizontal="center"/>
      <protection hidden="1"/>
    </xf>
    <xf numFmtId="4" fontId="12" fillId="0" borderId="13" xfId="0" applyNumberFormat="1" applyFont="1" applyBorder="1" applyAlignment="1" applyProtection="1">
      <alignment vertical="center" wrapText="1"/>
      <protection hidden="1"/>
    </xf>
    <xf numFmtId="4" fontId="12" fillId="0" borderId="7" xfId="0" applyNumberFormat="1" applyFont="1" applyBorder="1" applyAlignment="1" applyProtection="1">
      <alignment vertical="center" wrapText="1"/>
      <protection hidden="1"/>
    </xf>
    <xf numFmtId="4" fontId="12" fillId="0" borderId="5" xfId="0" applyNumberFormat="1" applyFont="1" applyBorder="1" applyAlignment="1" applyProtection="1">
      <alignment vertical="center" wrapText="1"/>
      <protection hidden="1"/>
    </xf>
    <xf numFmtId="164" fontId="7" fillId="0" borderId="0" xfId="8" applyFont="1" applyFill="1" applyBorder="1" applyProtection="1">
      <protection hidden="1"/>
    </xf>
    <xf numFmtId="0" fontId="10" fillId="0" borderId="0" xfId="0" applyFont="1" applyFill="1" applyBorder="1" applyAlignment="1" applyProtection="1">
      <alignment wrapText="1"/>
      <protection hidden="1"/>
    </xf>
    <xf numFmtId="0" fontId="9" fillId="0" borderId="0" xfId="0" applyFont="1" applyFill="1" applyBorder="1" applyAlignment="1" applyProtection="1">
      <alignment wrapText="1"/>
      <protection hidden="1"/>
    </xf>
    <xf numFmtId="0" fontId="14" fillId="0" borderId="0" xfId="0" applyFont="1" applyFill="1" applyBorder="1" applyAlignment="1" applyProtection="1">
      <alignment wrapText="1"/>
      <protection hidden="1"/>
    </xf>
    <xf numFmtId="0" fontId="8" fillId="0" borderId="0" xfId="0" applyFont="1" applyAlignment="1" applyProtection="1">
      <alignment wrapText="1"/>
      <protection hidden="1"/>
    </xf>
    <xf numFmtId="0" fontId="12" fillId="0" borderId="0" xfId="0" applyFont="1" applyAlignment="1" applyProtection="1">
      <alignment wrapText="1"/>
      <protection hidden="1"/>
    </xf>
    <xf numFmtId="0" fontId="11" fillId="0" borderId="7" xfId="0" applyFont="1" applyBorder="1" applyAlignment="1" applyProtection="1">
      <alignment wrapText="1"/>
      <protection hidden="1"/>
    </xf>
    <xf numFmtId="0" fontId="8" fillId="0" borderId="7" xfId="0" applyFont="1" applyBorder="1" applyProtection="1">
      <protection hidden="1"/>
    </xf>
    <xf numFmtId="0" fontId="8" fillId="0" borderId="7" xfId="0" applyFont="1" applyBorder="1" applyAlignment="1" applyProtection="1">
      <alignment wrapText="1"/>
      <protection hidden="1"/>
    </xf>
    <xf numFmtId="4" fontId="8" fillId="0" borderId="7" xfId="0" applyNumberFormat="1" applyFont="1" applyBorder="1" applyProtection="1">
      <protection hidden="1"/>
    </xf>
    <xf numFmtId="164" fontId="8" fillId="0" borderId="7" xfId="8" applyFont="1" applyBorder="1" applyProtection="1">
      <protection hidden="1"/>
    </xf>
    <xf numFmtId="4" fontId="8" fillId="0" borderId="7" xfId="0" applyNumberFormat="1" applyFont="1" applyBorder="1" applyAlignment="1" applyProtection="1">
      <alignment wrapText="1"/>
      <protection hidden="1"/>
    </xf>
    <xf numFmtId="0" fontId="11" fillId="0" borderId="14" xfId="0" applyFont="1" applyBorder="1" applyAlignment="1" applyProtection="1">
      <alignment wrapText="1"/>
      <protection hidden="1"/>
    </xf>
    <xf numFmtId="0" fontId="8" fillId="0" borderId="14" xfId="0" applyFont="1" applyBorder="1" applyProtection="1">
      <protection hidden="1"/>
    </xf>
    <xf numFmtId="0" fontId="8" fillId="0" borderId="15" xfId="0" applyFont="1" applyBorder="1" applyAlignment="1" applyProtection="1">
      <alignment wrapText="1"/>
      <protection hidden="1"/>
    </xf>
    <xf numFmtId="0" fontId="8" fillId="0" borderId="15" xfId="0" applyFont="1" applyBorder="1" applyProtection="1">
      <protection hidden="1"/>
    </xf>
    <xf numFmtId="164" fontId="8" fillId="0" borderId="15" xfId="8" applyFont="1" applyBorder="1" applyProtection="1">
      <protection hidden="1"/>
    </xf>
    <xf numFmtId="0" fontId="11" fillId="0" borderId="4" xfId="0" applyFont="1" applyBorder="1" applyAlignment="1" applyProtection="1">
      <alignment wrapText="1"/>
      <protection hidden="1"/>
    </xf>
    <xf numFmtId="0" fontId="8" fillId="0" borderId="4" xfId="0" applyFont="1" applyBorder="1" applyProtection="1">
      <protection hidden="1"/>
    </xf>
    <xf numFmtId="164" fontId="8" fillId="0" borderId="4" xfId="8" applyFont="1" applyBorder="1" applyProtection="1">
      <protection hidden="1"/>
    </xf>
    <xf numFmtId="0" fontId="8" fillId="0" borderId="8" xfId="0" applyFont="1" applyBorder="1" applyAlignment="1" applyProtection="1">
      <alignment wrapText="1"/>
      <protection hidden="1"/>
    </xf>
    <xf numFmtId="0" fontId="8" fillId="0" borderId="8" xfId="0" applyFont="1" applyBorder="1" applyProtection="1">
      <protection hidden="1"/>
    </xf>
    <xf numFmtId="164" fontId="8" fillId="0" borderId="8" xfId="8" applyFont="1" applyBorder="1" applyProtection="1">
      <protection hidden="1"/>
    </xf>
    <xf numFmtId="9" fontId="8" fillId="0" borderId="8" xfId="0" applyNumberFormat="1" applyFont="1" applyBorder="1" applyProtection="1">
      <protection hidden="1"/>
    </xf>
    <xf numFmtId="4" fontId="12" fillId="0" borderId="0" xfId="0" applyNumberFormat="1" applyFont="1" applyBorder="1" applyAlignment="1" applyProtection="1">
      <alignment horizontal="center"/>
      <protection hidden="1"/>
    </xf>
    <xf numFmtId="4" fontId="8" fillId="10" borderId="0" xfId="0" applyNumberFormat="1" applyFont="1" applyFill="1" applyProtection="1">
      <protection hidden="1"/>
    </xf>
    <xf numFmtId="166" fontId="12" fillId="0" borderId="0" xfId="0" applyNumberFormat="1" applyFont="1" applyProtection="1">
      <protection hidden="1"/>
    </xf>
    <xf numFmtId="166" fontId="13" fillId="4" borderId="2" xfId="8" applyNumberFormat="1" applyFont="1" applyFill="1" applyBorder="1" applyAlignment="1" applyProtection="1">
      <alignment horizontal="center" vertical="center" wrapText="1"/>
      <protection hidden="1"/>
    </xf>
    <xf numFmtId="166" fontId="12" fillId="0" borderId="13"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right" vertical="center" wrapText="1"/>
      <protection hidden="1"/>
    </xf>
    <xf numFmtId="4" fontId="7" fillId="0" borderId="0"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0" fontId="12" fillId="0" borderId="0" xfId="0" applyFont="1" applyAlignment="1" applyProtection="1">
      <alignment vertical="center" wrapText="1"/>
      <protection hidden="1"/>
    </xf>
    <xf numFmtId="166" fontId="12" fillId="0" borderId="7" xfId="0" applyNumberFormat="1" applyFont="1" applyFill="1" applyBorder="1" applyAlignment="1" applyProtection="1">
      <alignment vertical="center" wrapText="1"/>
      <protection hidden="1"/>
    </xf>
    <xf numFmtId="164" fontId="12" fillId="0" borderId="7" xfId="8" applyFont="1" applyFill="1" applyBorder="1" applyAlignment="1" applyProtection="1">
      <alignment horizontal="right" vertical="center" wrapText="1"/>
      <protection hidden="1"/>
    </xf>
    <xf numFmtId="166" fontId="12" fillId="0" borderId="5" xfId="0" applyNumberFormat="1" applyFont="1" applyFill="1" applyBorder="1" applyAlignment="1" applyProtection="1">
      <alignment vertical="center" wrapText="1"/>
      <protection hidden="1"/>
    </xf>
    <xf numFmtId="0" fontId="11" fillId="0" borderId="0" xfId="0" applyFont="1" applyFill="1" applyBorder="1" applyAlignment="1" applyProtection="1">
      <alignment vertical="center" wrapText="1"/>
      <protection hidden="1"/>
    </xf>
    <xf numFmtId="4" fontId="12" fillId="0" borderId="0" xfId="0" applyNumberFormat="1" applyFont="1" applyAlignment="1" applyProtection="1">
      <alignment vertical="center" wrapText="1"/>
      <protection hidden="1"/>
    </xf>
    <xf numFmtId="166" fontId="12" fillId="0" borderId="0" xfId="0" applyNumberFormat="1" applyFont="1" applyAlignment="1" applyProtection="1">
      <alignment vertical="center" wrapText="1"/>
      <protection hidden="1"/>
    </xf>
    <xf numFmtId="0" fontId="7" fillId="0" borderId="0" xfId="0" applyFont="1" applyFill="1" applyBorder="1" applyAlignment="1" applyProtection="1">
      <alignment horizontal="left" vertical="center" wrapText="1"/>
      <protection hidden="1"/>
    </xf>
    <xf numFmtId="0" fontId="7" fillId="0" borderId="0" xfId="0" applyFont="1" applyFill="1" applyBorder="1" applyAlignment="1" applyProtection="1">
      <alignment vertical="center" wrapText="1"/>
      <protection hidden="1"/>
    </xf>
    <xf numFmtId="0" fontId="12" fillId="0" borderId="0" xfId="0" applyFont="1" applyBorder="1" applyAlignment="1" applyProtection="1">
      <alignment vertical="center" wrapText="1"/>
      <protection hidden="1"/>
    </xf>
    <xf numFmtId="4" fontId="12" fillId="0" borderId="0" xfId="0" applyNumberFormat="1" applyFont="1" applyBorder="1" applyAlignment="1" applyProtection="1">
      <alignment vertical="center" wrapText="1"/>
      <protection hidden="1"/>
    </xf>
    <xf numFmtId="164" fontId="12" fillId="0" borderId="16" xfId="0" applyNumberFormat="1" applyFont="1" applyBorder="1" applyAlignment="1" applyProtection="1">
      <alignment vertical="center" wrapText="1"/>
      <protection hidden="1"/>
    </xf>
    <xf numFmtId="0" fontId="12" fillId="0" borderId="0" xfId="0" applyFont="1" applyAlignment="1" applyProtection="1">
      <alignment vertical="center"/>
      <protection hidden="1"/>
    </xf>
    <xf numFmtId="164" fontId="8" fillId="0" borderId="0" xfId="8" applyFont="1" applyProtection="1">
      <protection hidden="1"/>
    </xf>
    <xf numFmtId="1" fontId="10" fillId="0" borderId="0" xfId="0" applyNumberFormat="1" applyFont="1" applyFill="1" applyBorder="1" applyProtection="1">
      <protection hidden="1"/>
    </xf>
    <xf numFmtId="1" fontId="9" fillId="0" borderId="0" xfId="0" applyNumberFormat="1" applyFont="1" applyFill="1" applyBorder="1" applyProtection="1">
      <protection hidden="1"/>
    </xf>
    <xf numFmtId="1" fontId="8" fillId="0" borderId="0" xfId="0" applyNumberFormat="1" applyFont="1" applyProtection="1">
      <protection hidden="1"/>
    </xf>
    <xf numFmtId="164" fontId="12" fillId="0" borderId="0" xfId="8" applyFont="1" applyAlignment="1" applyProtection="1">
      <alignment wrapText="1"/>
      <protection hidden="1"/>
    </xf>
    <xf numFmtId="167" fontId="12" fillId="0" borderId="0" xfId="0" applyNumberFormat="1" applyFont="1" applyAlignment="1" applyProtection="1">
      <alignment wrapText="1"/>
      <protection hidden="1"/>
    </xf>
    <xf numFmtId="1" fontId="17" fillId="0" borderId="7" xfId="0" applyNumberFormat="1" applyFont="1" applyFill="1" applyBorder="1" applyAlignment="1" applyProtection="1">
      <alignment horizontal="left" wrapText="1"/>
      <protection hidden="1"/>
    </xf>
    <xf numFmtId="1" fontId="17" fillId="0" borderId="0" xfId="0" applyNumberFormat="1" applyFont="1" applyFill="1" applyBorder="1" applyAlignment="1" applyProtection="1">
      <alignment horizontal="left" wrapText="1"/>
      <protection hidden="1"/>
    </xf>
    <xf numFmtId="166" fontId="12" fillId="0" borderId="0" xfId="0" applyNumberFormat="1" applyFont="1" applyFill="1" applyBorder="1" applyAlignment="1" applyProtection="1">
      <alignment vertical="center" wrapText="1"/>
      <protection hidden="1"/>
    </xf>
    <xf numFmtId="164" fontId="12" fillId="0" borderId="0" xfId="8" applyFont="1" applyFill="1" applyBorder="1" applyAlignment="1" applyProtection="1">
      <alignment vertical="center" wrapText="1"/>
      <protection hidden="1"/>
    </xf>
    <xf numFmtId="164" fontId="12" fillId="0" borderId="0" xfId="8" applyFont="1" applyFill="1" applyBorder="1" applyAlignment="1" applyProtection="1">
      <alignment horizontal="right" vertical="center" wrapText="1"/>
      <protection hidden="1"/>
    </xf>
    <xf numFmtId="0" fontId="18" fillId="0" borderId="0" xfId="0" applyFont="1" applyProtection="1">
      <protection hidden="1"/>
    </xf>
    <xf numFmtId="0" fontId="19" fillId="0" borderId="0" xfId="0" applyFont="1" applyProtection="1">
      <protection hidden="1"/>
    </xf>
    <xf numFmtId="4" fontId="7" fillId="0" borderId="0" xfId="0" applyNumberFormat="1" applyFont="1" applyFill="1" applyBorder="1" applyAlignment="1" applyProtection="1">
      <alignment horizontal="right" vertical="center" wrapText="1"/>
      <protection hidden="1"/>
    </xf>
    <xf numFmtId="167" fontId="12" fillId="0" borderId="0" xfId="0" applyNumberFormat="1" applyFont="1" applyAlignment="1" applyProtection="1">
      <alignment vertical="center" wrapText="1"/>
      <protection hidden="1"/>
    </xf>
    <xf numFmtId="4" fontId="11" fillId="0" borderId="7" xfId="0" applyNumberFormat="1" applyFont="1" applyBorder="1" applyAlignment="1" applyProtection="1">
      <alignment wrapText="1"/>
      <protection hidden="1"/>
    </xf>
    <xf numFmtId="0" fontId="8" fillId="0" borderId="7" xfId="23" applyFont="1" applyFill="1" applyBorder="1" applyProtection="1">
      <protection locked="0" hidden="1"/>
    </xf>
    <xf numFmtId="0" fontId="11" fillId="0" borderId="2" xfId="0" applyFont="1" applyBorder="1" applyAlignment="1" applyProtection="1">
      <alignment wrapText="1"/>
      <protection hidden="1"/>
    </xf>
    <xf numFmtId="0" fontId="0" fillId="0" borderId="7" xfId="0" applyFill="1" applyBorder="1" applyAlignment="1" applyProtection="1">
      <alignment wrapText="1"/>
      <protection hidden="1"/>
    </xf>
    <xf numFmtId="0" fontId="8" fillId="0" borderId="7" xfId="23" applyFont="1" applyFill="1" applyBorder="1" applyAlignment="1" applyProtection="1">
      <alignment wrapText="1"/>
      <protection hidden="1"/>
    </xf>
    <xf numFmtId="0" fontId="8" fillId="0" borderId="5" xfId="23" applyFont="1" applyFill="1" applyBorder="1" applyAlignment="1" applyProtection="1">
      <alignment wrapText="1"/>
      <protection hidden="1"/>
    </xf>
    <xf numFmtId="167" fontId="12" fillId="0" borderId="0" xfId="0" applyNumberFormat="1" applyFont="1" applyProtection="1">
      <protection hidden="1"/>
    </xf>
    <xf numFmtId="165" fontId="12" fillId="0" borderId="0" xfId="8" applyNumberFormat="1" applyFont="1" applyAlignment="1" applyProtection="1">
      <alignment wrapText="1"/>
      <protection hidden="1"/>
    </xf>
    <xf numFmtId="0" fontId="12" fillId="0" borderId="17" xfId="0" applyFont="1" applyBorder="1" applyAlignment="1" applyProtection="1">
      <alignment horizontal="center" wrapText="1"/>
      <protection hidden="1"/>
    </xf>
    <xf numFmtId="0" fontId="12" fillId="0" borderId="18" xfId="0" applyFont="1" applyBorder="1" applyAlignment="1" applyProtection="1">
      <alignment horizontal="center"/>
      <protection hidden="1"/>
    </xf>
    <xf numFmtId="1" fontId="17" fillId="0" borderId="5" xfId="0" applyNumberFormat="1" applyFont="1" applyFill="1" applyBorder="1" applyAlignment="1" applyProtection="1">
      <alignment horizontal="left" wrapText="1"/>
      <protection hidden="1"/>
    </xf>
    <xf numFmtId="0" fontId="8" fillId="0" borderId="5" xfId="23" applyFont="1" applyFill="1" applyBorder="1" applyProtection="1">
      <protection locked="0" hidden="1"/>
    </xf>
    <xf numFmtId="0" fontId="0" fillId="0" borderId="5" xfId="0" applyFill="1" applyBorder="1" applyAlignment="1" applyProtection="1">
      <alignment wrapText="1"/>
      <protection hidden="1"/>
    </xf>
    <xf numFmtId="0" fontId="13" fillId="0" borderId="2" xfId="0" applyFont="1" applyFill="1" applyBorder="1" applyAlignment="1" applyProtection="1">
      <alignment horizontal="left"/>
      <protection hidden="1"/>
    </xf>
    <xf numFmtId="0" fontId="12" fillId="11" borderId="4" xfId="0" applyFont="1" applyFill="1" applyBorder="1" applyAlignment="1" applyProtection="1">
      <alignment horizontal="center" vertical="center" wrapText="1"/>
      <protection hidden="1"/>
    </xf>
    <xf numFmtId="1" fontId="13" fillId="0" borderId="4" xfId="0" applyNumberFormat="1" applyFont="1" applyFill="1" applyBorder="1" applyAlignment="1" applyProtection="1">
      <alignment horizontal="center" vertical="center" wrapText="1"/>
      <protection hidden="1"/>
    </xf>
    <xf numFmtId="4" fontId="12" fillId="11" borderId="4" xfId="0" applyNumberFormat="1" applyFont="1" applyFill="1" applyBorder="1" applyAlignment="1" applyProtection="1">
      <alignment horizontal="center" vertical="center" wrapText="1"/>
      <protection hidden="1"/>
    </xf>
    <xf numFmtId="1" fontId="12" fillId="9" borderId="4" xfId="0" applyNumberFormat="1" applyFont="1" applyFill="1" applyBorder="1" applyAlignment="1" applyProtection="1">
      <alignment horizontal="center" vertical="center" wrapText="1"/>
      <protection locked="0" hidden="1"/>
    </xf>
    <xf numFmtId="2" fontId="12" fillId="11" borderId="4" xfId="0" applyNumberFormat="1" applyFont="1" applyFill="1" applyBorder="1" applyAlignment="1" applyProtection="1">
      <alignment horizontal="center" vertical="center" wrapText="1"/>
      <protection hidden="1"/>
    </xf>
    <xf numFmtId="164" fontId="12" fillId="0" borderId="4" xfId="8" applyFont="1" applyFill="1" applyBorder="1" applyAlignment="1" applyProtection="1">
      <alignment horizontal="center" vertical="center" wrapText="1"/>
      <protection hidden="1"/>
    </xf>
    <xf numFmtId="0" fontId="12" fillId="0" borderId="7" xfId="0" applyFont="1" applyFill="1" applyBorder="1" applyAlignment="1" applyProtection="1">
      <alignment horizontal="center" vertical="center" wrapText="1"/>
      <protection hidden="1"/>
    </xf>
    <xf numFmtId="0" fontId="13" fillId="0" borderId="0" xfId="0" applyFont="1" applyBorder="1" applyAlignment="1" applyProtection="1">
      <alignment horizontal="left"/>
      <protection hidden="1"/>
    </xf>
    <xf numFmtId="0" fontId="8" fillId="0" borderId="0" xfId="0" applyFont="1" applyAlignment="1" applyProtection="1">
      <alignment horizontal="left"/>
      <protection hidden="1"/>
    </xf>
    <xf numFmtId="0" fontId="10" fillId="0" borderId="0" xfId="0" applyFont="1" applyFill="1" applyBorder="1" applyAlignment="1" applyProtection="1">
      <alignment horizontal="left"/>
      <protection hidden="1"/>
    </xf>
    <xf numFmtId="1" fontId="10" fillId="0" borderId="0" xfId="0" applyNumberFormat="1" applyFont="1" applyFill="1" applyBorder="1" applyAlignment="1" applyProtection="1">
      <alignment horizontal="left"/>
      <protection hidden="1"/>
    </xf>
    <xf numFmtId="1" fontId="9" fillId="0" borderId="0" xfId="0" applyNumberFormat="1" applyFont="1" applyFill="1" applyBorder="1" applyAlignment="1" applyProtection="1">
      <alignment horizontal="left"/>
      <protection hidden="1"/>
    </xf>
    <xf numFmtId="1" fontId="8" fillId="0" borderId="0" xfId="0" applyNumberFormat="1" applyFont="1" applyAlignment="1" applyProtection="1">
      <alignment horizontal="left"/>
      <protection hidden="1"/>
    </xf>
    <xf numFmtId="2" fontId="21" fillId="0" borderId="0" xfId="0" applyNumberFormat="1" applyFont="1" applyBorder="1" applyAlignment="1" applyProtection="1">
      <alignment horizontal="right"/>
      <protection hidden="1"/>
    </xf>
    <xf numFmtId="4" fontId="21" fillId="0" borderId="0" xfId="28" applyNumberFormat="1" applyFont="1" applyBorder="1" applyAlignment="1" applyProtection="1">
      <alignment horizontal="right"/>
      <protection hidden="1"/>
    </xf>
    <xf numFmtId="4" fontId="21" fillId="0" borderId="0" xfId="0" applyNumberFormat="1" applyFont="1" applyBorder="1" applyAlignment="1" applyProtection="1">
      <alignment horizontal="right"/>
      <protection hidden="1"/>
    </xf>
    <xf numFmtId="2" fontId="13" fillId="0" borderId="0" xfId="0" applyNumberFormat="1" applyFont="1" applyBorder="1" applyAlignment="1" applyProtection="1">
      <alignment horizontal="right"/>
      <protection hidden="1"/>
    </xf>
    <xf numFmtId="164" fontId="13" fillId="0" borderId="4" xfId="8" applyFont="1" applyFill="1" applyBorder="1" applyAlignment="1" applyProtection="1">
      <alignment horizontal="right" vertical="center" wrapText="1"/>
      <protection hidden="1"/>
    </xf>
    <xf numFmtId="4" fontId="13" fillId="0" borderId="4" xfId="8" applyNumberFormat="1" applyFont="1" applyFill="1" applyBorder="1" applyAlignment="1" applyProtection="1">
      <alignment horizontal="right" vertical="center" wrapText="1"/>
      <protection hidden="1"/>
    </xf>
    <xf numFmtId="4" fontId="13" fillId="0" borderId="0" xfId="0" applyNumberFormat="1" applyFont="1" applyAlignment="1" applyProtection="1">
      <alignment horizontal="right"/>
      <protection hidden="1"/>
    </xf>
    <xf numFmtId="0" fontId="13" fillId="0" borderId="0" xfId="0" applyFont="1" applyAlignment="1" applyProtection="1">
      <alignment horizontal="right"/>
      <protection hidden="1"/>
    </xf>
    <xf numFmtId="0" fontId="13" fillId="8" borderId="2" xfId="0" applyFont="1" applyFill="1" applyBorder="1" applyAlignment="1" applyProtection="1">
      <alignment horizontal="center" vertical="center" textRotation="90" wrapText="1"/>
      <protection hidden="1"/>
    </xf>
    <xf numFmtId="0" fontId="13" fillId="6" borderId="2" xfId="0" applyFont="1" applyFill="1" applyBorder="1" applyAlignment="1" applyProtection="1">
      <alignment horizontal="center" vertical="center" textRotation="90" wrapText="1"/>
      <protection hidden="1"/>
    </xf>
    <xf numFmtId="0" fontId="13" fillId="7" borderId="2" xfId="0" applyFont="1" applyFill="1" applyBorder="1" applyAlignment="1" applyProtection="1">
      <alignment horizontal="center" vertical="center" textRotation="90" wrapText="1"/>
      <protection hidden="1"/>
    </xf>
    <xf numFmtId="0" fontId="8" fillId="0" borderId="0" xfId="23" applyFont="1" applyFill="1" applyAlignment="1" applyProtection="1">
      <alignment horizontal="left"/>
      <protection hidden="1"/>
    </xf>
    <xf numFmtId="0" fontId="22" fillId="0" borderId="7" xfId="0" applyFont="1" applyFill="1" applyBorder="1" applyAlignment="1" applyProtection="1">
      <alignment horizontal="left" vertical="center" wrapText="1"/>
    </xf>
    <xf numFmtId="0" fontId="22" fillId="0" borderId="7" xfId="0" applyFont="1" applyFill="1" applyBorder="1" applyAlignment="1" applyProtection="1">
      <alignment horizontal="center" vertical="center" wrapText="1"/>
    </xf>
    <xf numFmtId="4" fontId="22" fillId="0" borderId="7" xfId="0" applyNumberFormat="1" applyFont="1" applyFill="1" applyBorder="1" applyAlignment="1" applyProtection="1">
      <alignment horizontal="center" vertical="center" wrapText="1"/>
    </xf>
    <xf numFmtId="0" fontId="13" fillId="0" borderId="7" xfId="0" applyFont="1" applyFill="1" applyBorder="1" applyAlignment="1" applyProtection="1">
      <alignment horizontal="center" vertical="center" wrapText="1"/>
      <protection hidden="1"/>
    </xf>
    <xf numFmtId="0" fontId="12" fillId="0" borderId="13" xfId="0" applyFont="1" applyFill="1" applyBorder="1" applyAlignment="1" applyProtection="1">
      <alignment horizontal="center" vertical="center" wrapText="1"/>
      <protection hidden="1"/>
    </xf>
    <xf numFmtId="2" fontId="12" fillId="0" borderId="13" xfId="0" applyNumberFormat="1" applyFont="1" applyFill="1" applyBorder="1" applyAlignment="1" applyProtection="1">
      <alignment horizontal="right" vertical="center" wrapText="1"/>
      <protection hidden="1"/>
    </xf>
    <xf numFmtId="2" fontId="12" fillId="0" borderId="7" xfId="0" applyNumberFormat="1" applyFont="1" applyFill="1" applyBorder="1" applyAlignment="1" applyProtection="1">
      <alignment horizontal="right" vertical="center" wrapText="1"/>
      <protection hidden="1"/>
    </xf>
    <xf numFmtId="164" fontId="12" fillId="0" borderId="7" xfId="8" applyFont="1" applyFill="1" applyBorder="1" applyAlignment="1" applyProtection="1">
      <alignment horizontal="right"/>
      <protection hidden="1"/>
    </xf>
    <xf numFmtId="0" fontId="12" fillId="0" borderId="5" xfId="0" applyFont="1" applyFill="1" applyBorder="1" applyAlignment="1" applyProtection="1">
      <alignment horizontal="center" vertical="center" wrapText="1"/>
      <protection hidden="1"/>
    </xf>
    <xf numFmtId="164" fontId="12" fillId="0" borderId="5" xfId="8" applyFont="1" applyFill="1" applyBorder="1" applyAlignment="1" applyProtection="1">
      <alignment horizontal="right"/>
      <protection hidden="1"/>
    </xf>
    <xf numFmtId="164" fontId="12" fillId="0" borderId="13" xfId="8" applyFont="1" applyFill="1" applyBorder="1" applyAlignment="1" applyProtection="1">
      <alignment horizontal="right" vertical="center" wrapText="1"/>
      <protection hidden="1"/>
    </xf>
    <xf numFmtId="2" fontId="12" fillId="0" borderId="7" xfId="0" applyNumberFormat="1" applyFont="1" applyFill="1" applyBorder="1" applyAlignment="1" applyProtection="1">
      <alignment horizontal="right"/>
      <protection hidden="1"/>
    </xf>
    <xf numFmtId="2" fontId="12" fillId="0" borderId="5" xfId="0" applyNumberFormat="1" applyFont="1" applyFill="1" applyBorder="1" applyAlignment="1" applyProtection="1">
      <alignment horizontal="right"/>
      <protection hidden="1"/>
    </xf>
    <xf numFmtId="0" fontId="9" fillId="0" borderId="3" xfId="0" applyFont="1" applyFill="1" applyBorder="1" applyAlignment="1" applyProtection="1">
      <alignment horizontal="center"/>
      <protection hidden="1"/>
    </xf>
    <xf numFmtId="1" fontId="12" fillId="0" borderId="0" xfId="0" applyNumberFormat="1" applyFont="1" applyBorder="1" applyAlignment="1" applyProtection="1">
      <alignment horizontal="center"/>
      <protection hidden="1"/>
    </xf>
    <xf numFmtId="1" fontId="13" fillId="0" borderId="0" xfId="0" applyNumberFormat="1" applyFont="1" applyBorder="1" applyAlignment="1" applyProtection="1">
      <alignment horizontal="right"/>
      <protection hidden="1"/>
    </xf>
    <xf numFmtId="1" fontId="8" fillId="10" borderId="0" xfId="0" applyNumberFormat="1" applyFont="1" applyFill="1" applyProtection="1">
      <protection hidden="1"/>
    </xf>
    <xf numFmtId="0" fontId="23" fillId="0" borderId="0" xfId="0" applyFont="1" applyProtection="1">
      <protection hidden="1"/>
    </xf>
    <xf numFmtId="0" fontId="24" fillId="0" borderId="0" xfId="0" applyFont="1" applyProtection="1">
      <protection hidden="1"/>
    </xf>
    <xf numFmtId="0" fontId="20" fillId="0" borderId="0" xfId="0" applyFont="1" applyProtection="1">
      <protection hidden="1"/>
    </xf>
    <xf numFmtId="0" fontId="10" fillId="0" borderId="0" xfId="0" applyFont="1" applyFill="1" applyBorder="1" applyAlignment="1" applyProtection="1">
      <alignment horizontal="left" wrapText="1"/>
      <protection hidden="1"/>
    </xf>
    <xf numFmtId="0" fontId="25" fillId="4" borderId="2" xfId="0" applyFont="1" applyFill="1" applyBorder="1" applyAlignment="1" applyProtection="1">
      <alignment horizontal="center" vertical="center" wrapText="1"/>
      <protection hidden="1"/>
    </xf>
    <xf numFmtId="4" fontId="25" fillId="4" borderId="2" xfId="0" applyNumberFormat="1" applyFont="1" applyFill="1" applyBorder="1" applyAlignment="1" applyProtection="1">
      <alignment horizontal="center" vertical="center" wrapText="1"/>
      <protection hidden="1"/>
    </xf>
    <xf numFmtId="166" fontId="25" fillId="4" borderId="2" xfId="8" applyNumberFormat="1" applyFont="1" applyFill="1" applyBorder="1" applyAlignment="1" applyProtection="1">
      <alignment horizontal="center" vertical="center" wrapText="1"/>
      <protection hidden="1"/>
    </xf>
    <xf numFmtId="164" fontId="25" fillId="4" borderId="2" xfId="8" applyFont="1" applyFill="1" applyBorder="1" applyAlignment="1" applyProtection="1">
      <alignment horizontal="center" vertical="center" wrapText="1"/>
      <protection hidden="1"/>
    </xf>
    <xf numFmtId="0" fontId="9" fillId="0" borderId="2" xfId="0" applyFont="1" applyBorder="1" applyAlignment="1" applyProtection="1">
      <alignment vertical="center" wrapText="1"/>
      <protection hidden="1"/>
    </xf>
    <xf numFmtId="0" fontId="12" fillId="0" borderId="2" xfId="0" applyFont="1" applyBorder="1" applyAlignment="1" applyProtection="1">
      <alignment vertical="center" wrapText="1"/>
      <protection hidden="1"/>
    </xf>
    <xf numFmtId="4" fontId="12" fillId="12" borderId="13" xfId="0" applyNumberFormat="1" applyFont="1" applyFill="1" applyBorder="1" applyAlignment="1" applyProtection="1">
      <alignment vertical="center" wrapText="1"/>
      <protection hidden="1"/>
    </xf>
    <xf numFmtId="164" fontId="12" fillId="12" borderId="13" xfId="8" applyFont="1" applyFill="1" applyBorder="1" applyAlignment="1" applyProtection="1">
      <alignment vertical="center" wrapText="1"/>
      <protection hidden="1"/>
    </xf>
    <xf numFmtId="0" fontId="12" fillId="0" borderId="7" xfId="0" applyFont="1" applyFill="1" applyBorder="1" applyAlignment="1" applyProtection="1">
      <alignment vertical="center" wrapText="1"/>
      <protection hidden="1"/>
    </xf>
    <xf numFmtId="4" fontId="12" fillId="12" borderId="7" xfId="0" applyNumberFormat="1" applyFont="1" applyFill="1" applyBorder="1" applyAlignment="1" applyProtection="1">
      <alignment vertical="center" wrapText="1"/>
      <protection hidden="1"/>
    </xf>
    <xf numFmtId="164" fontId="12" fillId="12" borderId="7" xfId="8" applyFont="1" applyFill="1" applyBorder="1" applyAlignment="1" applyProtection="1">
      <alignment vertical="center" wrapText="1"/>
      <protection hidden="1"/>
    </xf>
    <xf numFmtId="0" fontId="12" fillId="0" borderId="5" xfId="0" applyFont="1" applyFill="1" applyBorder="1" applyAlignment="1" applyProtection="1">
      <alignment vertical="center" wrapText="1"/>
      <protection hidden="1"/>
    </xf>
    <xf numFmtId="4" fontId="12" fillId="0" borderId="7" xfId="0" applyNumberFormat="1" applyFont="1" applyFill="1" applyBorder="1" applyAlignment="1" applyProtection="1">
      <alignment vertical="center" wrapText="1"/>
      <protection hidden="1"/>
    </xf>
    <xf numFmtId="4" fontId="12" fillId="12" borderId="5" xfId="0" applyNumberFormat="1" applyFont="1" applyFill="1" applyBorder="1" applyAlignment="1" applyProtection="1">
      <alignment vertical="center" wrapText="1"/>
      <protection hidden="1"/>
    </xf>
    <xf numFmtId="2" fontId="7" fillId="0" borderId="0" xfId="0" applyNumberFormat="1" applyFont="1" applyFill="1" applyBorder="1" applyAlignment="1" applyProtection="1">
      <alignment horizontal="right"/>
      <protection hidden="1"/>
    </xf>
    <xf numFmtId="4" fontId="12" fillId="0" borderId="5" xfId="0" applyNumberFormat="1" applyFont="1" applyFill="1" applyBorder="1" applyAlignment="1" applyProtection="1">
      <alignment vertical="center" wrapText="1"/>
      <protection hidden="1"/>
    </xf>
    <xf numFmtId="0" fontId="9" fillId="0" borderId="0" xfId="0" applyFont="1" applyFill="1" applyBorder="1" applyAlignment="1" applyProtection="1">
      <alignment horizontal="center"/>
      <protection hidden="1"/>
    </xf>
    <xf numFmtId="4" fontId="8" fillId="0" borderId="14" xfId="0" applyNumberFormat="1" applyFont="1" applyBorder="1" applyProtection="1">
      <protection hidden="1"/>
    </xf>
    <xf numFmtId="4" fontId="8" fillId="0" borderId="15" xfId="0" applyNumberFormat="1" applyFont="1" applyBorder="1" applyProtection="1">
      <protection hidden="1"/>
    </xf>
    <xf numFmtId="165" fontId="12" fillId="0" borderId="0" xfId="0" applyNumberFormat="1" applyFont="1" applyProtection="1">
      <protection hidden="1"/>
    </xf>
    <xf numFmtId="164" fontId="12" fillId="0" borderId="0" xfId="0" applyNumberFormat="1" applyFont="1" applyProtection="1">
      <protection hidden="1"/>
    </xf>
    <xf numFmtId="4" fontId="12" fillId="0" borderId="8" xfId="0" applyNumberFormat="1" applyFont="1" applyBorder="1" applyProtection="1">
      <protection hidden="1"/>
    </xf>
    <xf numFmtId="0" fontId="12" fillId="0" borderId="8" xfId="0" applyFont="1" applyBorder="1" applyProtection="1">
      <protection hidden="1"/>
    </xf>
    <xf numFmtId="164" fontId="12" fillId="0" borderId="8" xfId="8" applyFont="1" applyBorder="1" applyProtection="1">
      <protection hidden="1"/>
    </xf>
    <xf numFmtId="164" fontId="12" fillId="0" borderId="19" xfId="0" applyNumberFormat="1" applyFont="1" applyBorder="1" applyAlignment="1" applyProtection="1">
      <alignment vertical="center" wrapText="1"/>
      <protection hidden="1"/>
    </xf>
    <xf numFmtId="164" fontId="12" fillId="12" borderId="5" xfId="8" applyFont="1" applyFill="1" applyBorder="1" applyAlignment="1" applyProtection="1">
      <alignment vertical="center" wrapText="1"/>
      <protection hidden="1"/>
    </xf>
    <xf numFmtId="4" fontId="12" fillId="12" borderId="4" xfId="0" applyNumberFormat="1" applyFont="1" applyFill="1" applyBorder="1" applyAlignment="1" applyProtection="1">
      <alignment vertical="center" wrapText="1"/>
      <protection hidden="1"/>
    </xf>
    <xf numFmtId="164" fontId="12" fillId="0" borderId="4" xfId="8" applyFont="1" applyFill="1" applyBorder="1" applyAlignment="1" applyProtection="1">
      <alignment vertical="center" wrapText="1"/>
      <protection hidden="1"/>
    </xf>
    <xf numFmtId="0" fontId="7" fillId="0" borderId="20" xfId="0" applyFont="1" applyFill="1" applyBorder="1" applyAlignment="1" applyProtection="1">
      <alignment horizontal="right"/>
      <protection hidden="1"/>
    </xf>
    <xf numFmtId="0" fontId="8" fillId="0" borderId="21" xfId="0" applyFont="1" applyBorder="1" applyProtection="1">
      <protection hidden="1"/>
    </xf>
    <xf numFmtId="0" fontId="8" fillId="0" borderId="0" xfId="0" applyFont="1" applyBorder="1" applyAlignment="1" applyProtection="1">
      <alignment wrapText="1"/>
      <protection hidden="1"/>
    </xf>
    <xf numFmtId="0" fontId="8" fillId="0" borderId="0" xfId="0" applyFont="1" applyBorder="1" applyProtection="1">
      <protection hidden="1"/>
    </xf>
    <xf numFmtId="164" fontId="8" fillId="0" borderId="0" xfId="8" applyFont="1" applyBorder="1" applyProtection="1">
      <protection hidden="1"/>
    </xf>
    <xf numFmtId="165" fontId="12" fillId="0" borderId="13" xfId="8" applyNumberFormat="1" applyFont="1" applyBorder="1" applyAlignment="1" applyProtection="1">
      <alignment wrapText="1"/>
      <protection hidden="1"/>
    </xf>
    <xf numFmtId="165" fontId="12" fillId="0" borderId="7" xfId="8" applyNumberFormat="1" applyFont="1" applyBorder="1" applyAlignment="1" applyProtection="1">
      <alignment wrapText="1"/>
      <protection hidden="1"/>
    </xf>
    <xf numFmtId="0" fontId="10" fillId="0" borderId="0" xfId="0" applyFont="1" applyFill="1" applyBorder="1" applyAlignment="1" applyProtection="1">
      <protection hidden="1"/>
    </xf>
    <xf numFmtId="0" fontId="7" fillId="0" borderId="13" xfId="0" applyFont="1" applyFill="1" applyBorder="1" applyAlignment="1" applyProtection="1">
      <alignment horizontal="right" vertical="center" wrapText="1"/>
      <protection hidden="1"/>
    </xf>
    <xf numFmtId="0" fontId="7" fillId="0" borderId="7" xfId="0" applyFont="1" applyFill="1" applyBorder="1" applyAlignment="1" applyProtection="1">
      <alignment horizontal="right" vertical="center" wrapText="1"/>
      <protection hidden="1"/>
    </xf>
    <xf numFmtId="0" fontId="7" fillId="0" borderId="5" xfId="0" applyFont="1" applyFill="1" applyBorder="1" applyAlignment="1" applyProtection="1">
      <alignment horizontal="right" vertical="center" wrapText="1"/>
      <protection hidden="1"/>
    </xf>
    <xf numFmtId="0" fontId="11" fillId="0" borderId="7" xfId="23" applyFont="1" applyFill="1" applyBorder="1" applyAlignment="1" applyProtection="1">
      <alignment wrapText="1"/>
      <protection hidden="1"/>
    </xf>
    <xf numFmtId="0" fontId="8" fillId="0" borderId="13" xfId="23" applyFont="1" applyFill="1" applyBorder="1" applyProtection="1">
      <protection hidden="1"/>
    </xf>
    <xf numFmtId="0" fontId="8" fillId="0" borderId="0" xfId="23" applyFont="1" applyFill="1" applyProtection="1">
      <protection hidden="1"/>
    </xf>
    <xf numFmtId="0" fontId="8" fillId="0" borderId="2" xfId="0" applyFont="1" applyBorder="1" applyAlignment="1" applyProtection="1">
      <alignment wrapText="1"/>
      <protection hidden="1"/>
    </xf>
    <xf numFmtId="0" fontId="8" fillId="0" borderId="2" xfId="0" applyFont="1" applyBorder="1" applyAlignment="1" applyProtection="1">
      <alignment horizontal="center" vertical="top" wrapText="1"/>
      <protection hidden="1"/>
    </xf>
    <xf numFmtId="0" fontId="12" fillId="0" borderId="13" xfId="0" applyFont="1" applyBorder="1" applyAlignment="1" applyProtection="1">
      <alignment vertical="center" wrapText="1"/>
      <protection hidden="1"/>
    </xf>
    <xf numFmtId="0" fontId="8" fillId="0" borderId="7" xfId="0" applyFont="1" applyBorder="1" applyAlignment="1" applyProtection="1">
      <alignment vertical="center" wrapText="1"/>
      <protection hidden="1"/>
    </xf>
    <xf numFmtId="0" fontId="8" fillId="0" borderId="5" xfId="0" applyFont="1" applyBorder="1" applyAlignment="1" applyProtection="1">
      <alignment vertical="center" wrapText="1"/>
      <protection hidden="1"/>
    </xf>
    <xf numFmtId="0" fontId="8" fillId="0" borderId="4" xfId="23" applyFont="1" applyFill="1" applyBorder="1" applyProtection="1">
      <protection locked="0" hidden="1"/>
    </xf>
    <xf numFmtId="0" fontId="8" fillId="0" borderId="7" xfId="0" applyFont="1" applyFill="1" applyBorder="1" applyAlignment="1" applyProtection="1">
      <alignment horizontal="left"/>
      <protection locked="0"/>
    </xf>
    <xf numFmtId="0" fontId="8" fillId="0" borderId="20" xfId="0" applyFont="1" applyBorder="1" applyAlignment="1" applyProtection="1">
      <alignment wrapText="1"/>
      <protection hidden="1"/>
    </xf>
    <xf numFmtId="0" fontId="8" fillId="0" borderId="20" xfId="0" applyFont="1" applyBorder="1" applyProtection="1">
      <protection hidden="1"/>
    </xf>
    <xf numFmtId="0" fontId="13" fillId="4" borderId="2" xfId="0" applyFont="1" applyFill="1" applyBorder="1" applyAlignment="1" applyProtection="1">
      <alignment horizontal="left" vertical="center" wrapText="1"/>
      <protection hidden="1"/>
    </xf>
    <xf numFmtId="0" fontId="8" fillId="10" borderId="0" xfId="0" applyFont="1" applyFill="1" applyAlignment="1" applyProtection="1">
      <alignment horizontal="left"/>
      <protection hidden="1"/>
    </xf>
    <xf numFmtId="0" fontId="8" fillId="0" borderId="22" xfId="23" applyFont="1" applyBorder="1" applyProtection="1">
      <protection hidden="1"/>
    </xf>
    <xf numFmtId="164" fontId="8" fillId="0" borderId="13" xfId="8" applyFont="1" applyFill="1" applyBorder="1" applyProtection="1">
      <protection hidden="1"/>
    </xf>
    <xf numFmtId="164" fontId="8" fillId="0" borderId="5" xfId="8" applyFont="1" applyFill="1" applyBorder="1" applyProtection="1">
      <protection hidden="1"/>
    </xf>
    <xf numFmtId="164" fontId="8" fillId="0" borderId="4" xfId="8" applyFont="1" applyFill="1" applyBorder="1" applyProtection="1">
      <protection hidden="1"/>
    </xf>
    <xf numFmtId="164" fontId="8" fillId="0" borderId="0" xfId="8" applyFont="1" applyFill="1" applyBorder="1" applyProtection="1">
      <protection hidden="1"/>
    </xf>
    <xf numFmtId="3" fontId="8" fillId="0" borderId="22" xfId="23" applyNumberFormat="1" applyFont="1" applyBorder="1" applyProtection="1">
      <protection hidden="1"/>
    </xf>
    <xf numFmtId="0" fontId="31" fillId="0" borderId="0" xfId="0" applyFont="1" applyFill="1" applyBorder="1" applyAlignment="1" applyProtection="1">
      <protection hidden="1"/>
    </xf>
    <xf numFmtId="164" fontId="12" fillId="0" borderId="4" xfId="8" applyFont="1" applyBorder="1" applyProtection="1">
      <protection hidden="1"/>
    </xf>
    <xf numFmtId="165" fontId="12" fillId="0" borderId="4" xfId="8" applyNumberFormat="1" applyFont="1" applyBorder="1" applyAlignment="1" applyProtection="1">
      <alignment wrapText="1"/>
      <protection hidden="1"/>
    </xf>
    <xf numFmtId="165" fontId="12" fillId="0" borderId="5" xfId="8" applyNumberFormat="1" applyFont="1" applyBorder="1" applyAlignment="1" applyProtection="1">
      <alignment wrapText="1"/>
      <protection hidden="1"/>
    </xf>
    <xf numFmtId="0" fontId="32" fillId="0" borderId="0" xfId="0" applyFont="1" applyAlignment="1" applyProtection="1">
      <alignment horizontal="center"/>
      <protection hidden="1"/>
    </xf>
    <xf numFmtId="0" fontId="32" fillId="0" borderId="0" xfId="0" applyFont="1" applyBorder="1" applyAlignment="1" applyProtection="1">
      <alignment horizontal="center" vertical="center"/>
      <protection hidden="1"/>
    </xf>
    <xf numFmtId="1" fontId="13" fillId="0" borderId="4" xfId="21" applyNumberFormat="1" applyFont="1" applyFill="1" applyBorder="1" applyAlignment="1" applyProtection="1">
      <alignment horizontal="center" vertical="center" wrapText="1"/>
      <protection hidden="1"/>
    </xf>
    <xf numFmtId="9" fontId="31" fillId="0" borderId="0" xfId="0" applyNumberFormat="1" applyFont="1" applyFill="1" applyBorder="1" applyAlignment="1" applyProtection="1">
      <protection hidden="1"/>
    </xf>
    <xf numFmtId="0" fontId="26" fillId="0" borderId="0" xfId="0" applyFont="1" applyAlignment="1" applyProtection="1">
      <alignment horizontal="center" wrapText="1"/>
      <protection hidden="1"/>
    </xf>
    <xf numFmtId="1" fontId="12" fillId="4" borderId="2" xfId="0" applyNumberFormat="1" applyFont="1" applyFill="1" applyBorder="1" applyAlignment="1" applyProtection="1">
      <alignment horizontal="left" vertical="center" wrapText="1"/>
      <protection hidden="1"/>
    </xf>
    <xf numFmtId="0" fontId="12" fillId="4" borderId="2"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164" fontId="12" fillId="4" borderId="2" xfId="8" applyFont="1" applyFill="1" applyBorder="1" applyAlignment="1" applyProtection="1">
      <alignment horizontal="center" vertical="center" wrapText="1"/>
      <protection hidden="1"/>
    </xf>
    <xf numFmtId="0" fontId="12" fillId="8" borderId="2" xfId="0" applyFont="1" applyFill="1" applyBorder="1" applyAlignment="1" applyProtection="1">
      <alignment horizontal="center" vertical="center" wrapText="1"/>
      <protection hidden="1"/>
    </xf>
    <xf numFmtId="0" fontId="12" fillId="6" borderId="2" xfId="0" applyFont="1" applyFill="1" applyBorder="1" applyAlignment="1" applyProtection="1">
      <alignment horizontal="center" vertical="center" wrapText="1"/>
      <protection hidden="1"/>
    </xf>
    <xf numFmtId="0" fontId="12" fillId="7" borderId="2" xfId="0" applyFont="1" applyFill="1" applyBorder="1" applyAlignment="1" applyProtection="1">
      <alignment horizontal="center" vertical="center" wrapText="1"/>
      <protection hidden="1"/>
    </xf>
    <xf numFmtId="4" fontId="12" fillId="8" borderId="2" xfId="0" applyNumberFormat="1" applyFont="1" applyFill="1" applyBorder="1" applyAlignment="1" applyProtection="1">
      <alignment horizontal="center" vertical="center" wrapText="1"/>
      <protection hidden="1"/>
    </xf>
    <xf numFmtId="1" fontId="12" fillId="4" borderId="2" xfId="0" applyNumberFormat="1" applyFont="1" applyFill="1" applyBorder="1" applyAlignment="1" applyProtection="1">
      <alignment horizontal="center" vertical="center" wrapText="1"/>
      <protection hidden="1"/>
    </xf>
    <xf numFmtId="164" fontId="13" fillId="4" borderId="2" xfId="8" applyFont="1" applyFill="1" applyBorder="1" applyAlignment="1" applyProtection="1">
      <alignment horizontal="right" vertical="center" wrapText="1"/>
      <protection hidden="1"/>
    </xf>
    <xf numFmtId="4" fontId="13" fillId="4" borderId="2" xfId="8" applyNumberFormat="1" applyFont="1" applyFill="1" applyBorder="1" applyAlignment="1" applyProtection="1">
      <alignment horizontal="right" vertical="center" wrapText="1"/>
      <protection hidden="1"/>
    </xf>
    <xf numFmtId="0" fontId="8" fillId="7" borderId="0" xfId="23" applyFont="1" applyFill="1" applyAlignment="1" applyProtection="1">
      <alignment horizontal="left"/>
      <protection hidden="1"/>
    </xf>
    <xf numFmtId="0" fontId="8" fillId="0" borderId="7" xfId="0" applyFont="1" applyFill="1" applyBorder="1" applyProtection="1">
      <protection hidden="1"/>
    </xf>
    <xf numFmtId="164" fontId="12" fillId="0" borderId="7" xfId="8" applyFont="1" applyFill="1" applyBorder="1" applyAlignment="1" applyProtection="1">
      <alignment vertical="center" wrapText="1"/>
      <protection locked="0"/>
    </xf>
    <xf numFmtId="164" fontId="12" fillId="0" borderId="5" xfId="8" applyFont="1" applyFill="1" applyBorder="1" applyAlignment="1" applyProtection="1">
      <alignment vertical="center" wrapText="1"/>
      <protection locked="0"/>
    </xf>
    <xf numFmtId="0" fontId="1" fillId="0" borderId="0" xfId="0" applyFont="1" applyProtection="1">
      <protection hidden="1"/>
    </xf>
    <xf numFmtId="0" fontId="11" fillId="0" borderId="0" xfId="29" applyFont="1"/>
    <xf numFmtId="0" fontId="1" fillId="0" borderId="0" xfId="29" applyFont="1"/>
    <xf numFmtId="0" fontId="1" fillId="0" borderId="2" xfId="29" applyFont="1" applyBorder="1"/>
    <xf numFmtId="0" fontId="1" fillId="0" borderId="2" xfId="29" applyFont="1" applyBorder="1" applyAlignment="1">
      <alignment horizontal="center"/>
    </xf>
    <xf numFmtId="0" fontId="1" fillId="0" borderId="7" xfId="29" applyFont="1" applyBorder="1"/>
    <xf numFmtId="176" fontId="12" fillId="0" borderId="4" xfId="0" applyNumberFormat="1" applyFont="1" applyFill="1" applyBorder="1" applyAlignment="1" applyProtection="1">
      <alignment vertical="center" wrapText="1"/>
      <protection hidden="1"/>
    </xf>
    <xf numFmtId="176" fontId="12" fillId="0" borderId="7" xfId="0" applyNumberFormat="1" applyFont="1" applyFill="1" applyBorder="1" applyAlignment="1" applyProtection="1">
      <alignment vertical="center" wrapText="1"/>
      <protection hidden="1"/>
    </xf>
    <xf numFmtId="176" fontId="12" fillId="0" borderId="5" xfId="0" applyNumberFormat="1" applyFont="1" applyFill="1" applyBorder="1" applyAlignment="1" applyProtection="1">
      <alignment vertical="center" wrapText="1"/>
      <protection hidden="1"/>
    </xf>
    <xf numFmtId="0" fontId="12" fillId="0" borderId="13" xfId="0" applyFont="1" applyFill="1" applyBorder="1" applyAlignment="1" applyProtection="1">
      <alignment vertical="center" wrapText="1"/>
      <protection hidden="1"/>
    </xf>
    <xf numFmtId="0" fontId="12" fillId="0" borderId="7" xfId="0" applyFont="1" applyBorder="1" applyAlignment="1" applyProtection="1">
      <alignment horizontal="center"/>
      <protection hidden="1"/>
    </xf>
    <xf numFmtId="0" fontId="12" fillId="0" borderId="4" xfId="0" applyFont="1" applyBorder="1" applyAlignment="1" applyProtection="1">
      <alignment wrapText="1"/>
      <protection hidden="1"/>
    </xf>
    <xf numFmtId="0" fontId="12" fillId="0" borderId="7" xfId="0" applyFont="1" applyBorder="1" applyAlignment="1" applyProtection="1">
      <alignment wrapText="1"/>
      <protection hidden="1"/>
    </xf>
    <xf numFmtId="0" fontId="1" fillId="0" borderId="0" xfId="23" applyFont="1" applyBorder="1" applyProtection="1">
      <protection hidden="1"/>
    </xf>
    <xf numFmtId="0" fontId="1" fillId="0" borderId="7" xfId="23" applyFont="1" applyFill="1" applyBorder="1" applyProtection="1">
      <protection locked="0" hidden="1"/>
    </xf>
    <xf numFmtId="0" fontId="1" fillId="0" borderId="7" xfId="0" applyFont="1" applyFill="1" applyBorder="1" applyProtection="1">
      <protection hidden="1"/>
    </xf>
    <xf numFmtId="0" fontId="1" fillId="0" borderId="13" xfId="23" applyFont="1" applyFill="1" applyBorder="1" applyProtection="1">
      <protection locked="0" hidden="1"/>
    </xf>
    <xf numFmtId="0" fontId="1" fillId="0" borderId="7" xfId="0" applyFont="1" applyBorder="1" applyProtection="1">
      <protection hidden="1"/>
    </xf>
    <xf numFmtId="0" fontId="1" fillId="0" borderId="0" xfId="23" applyFont="1" applyProtection="1">
      <protection hidden="1"/>
    </xf>
    <xf numFmtId="0" fontId="1" fillId="7" borderId="0" xfId="23" applyFont="1" applyFill="1" applyAlignment="1" applyProtection="1">
      <alignment horizontal="left"/>
      <protection hidden="1"/>
    </xf>
    <xf numFmtId="0" fontId="1" fillId="0" borderId="0" xfId="23" applyFont="1" applyFill="1" applyAlignment="1" applyProtection="1">
      <alignment horizontal="left"/>
      <protection hidden="1"/>
    </xf>
    <xf numFmtId="0" fontId="1" fillId="0" borderId="23" xfId="23" applyFont="1" applyBorder="1" applyAlignment="1" applyProtection="1">
      <protection hidden="1"/>
    </xf>
    <xf numFmtId="0" fontId="1" fillId="0" borderId="0" xfId="0" applyFont="1" applyAlignment="1">
      <alignment vertical="center" wrapText="1"/>
    </xf>
    <xf numFmtId="0" fontId="15" fillId="0" borderId="0" xfId="0" applyFont="1" applyAlignment="1">
      <alignment vertical="center"/>
    </xf>
    <xf numFmtId="0" fontId="1" fillId="0" borderId="7" xfId="0" applyFont="1" applyBorder="1" applyAlignment="1" applyProtection="1">
      <alignment horizontal="left"/>
    </xf>
    <xf numFmtId="0" fontId="1" fillId="0" borderId="7" xfId="0" applyFont="1" applyFill="1" applyBorder="1" applyAlignment="1" applyProtection="1">
      <alignment horizontal="left"/>
    </xf>
    <xf numFmtId="2" fontId="1" fillId="10" borderId="7" xfId="24" applyNumberFormat="1" applyFont="1" applyFill="1" applyBorder="1" applyAlignment="1" applyProtection="1">
      <alignment horizontal="left" wrapText="1"/>
    </xf>
    <xf numFmtId="49" fontId="35" fillId="0" borderId="7" xfId="29" applyNumberFormat="1" applyFont="1" applyFill="1" applyBorder="1" applyProtection="1">
      <protection locked="0"/>
    </xf>
    <xf numFmtId="0" fontId="26" fillId="0" borderId="7" xfId="21" applyFont="1" applyFill="1" applyBorder="1" applyAlignment="1" applyProtection="1">
      <alignment vertical="center"/>
    </xf>
    <xf numFmtId="2" fontId="12" fillId="0" borderId="7" xfId="8" applyNumberFormat="1" applyFont="1" applyFill="1" applyBorder="1" applyAlignment="1" applyProtection="1">
      <alignment vertical="center" wrapText="1"/>
      <protection locked="0"/>
    </xf>
    <xf numFmtId="0" fontId="12" fillId="0" borderId="0" xfId="8" applyNumberFormat="1" applyFont="1" applyAlignment="1" applyProtection="1">
      <alignment vertical="center" wrapText="1"/>
      <protection hidden="1"/>
    </xf>
    <xf numFmtId="0" fontId="1" fillId="0" borderId="7" xfId="0" applyFont="1" applyBorder="1" applyAlignment="1" applyProtection="1">
      <alignment vertical="top" wrapText="1"/>
      <protection hidden="1"/>
    </xf>
    <xf numFmtId="0" fontId="1" fillId="14" borderId="2" xfId="0" applyFont="1" applyFill="1" applyBorder="1" applyAlignment="1" applyProtection="1">
      <alignment vertical="center"/>
      <protection hidden="1"/>
    </xf>
    <xf numFmtId="0" fontId="12" fillId="0" borderId="4" xfId="0" applyFont="1" applyFill="1" applyBorder="1" applyAlignment="1" applyProtection="1">
      <alignment wrapText="1"/>
      <protection hidden="1"/>
    </xf>
    <xf numFmtId="0" fontId="1" fillId="0" borderId="4" xfId="23" applyFont="1" applyFill="1" applyBorder="1" applyProtection="1">
      <protection hidden="1"/>
    </xf>
    <xf numFmtId="0" fontId="1" fillId="0" borderId="7" xfId="23" applyFont="1" applyFill="1" applyBorder="1" applyProtection="1">
      <protection hidden="1"/>
    </xf>
    <xf numFmtId="0" fontId="1" fillId="0" borderId="5" xfId="23" applyFont="1" applyFill="1" applyBorder="1" applyProtection="1">
      <protection hidden="1"/>
    </xf>
    <xf numFmtId="0" fontId="1" fillId="0" borderId="2" xfId="23" applyFont="1" applyBorder="1" applyAlignment="1" applyProtection="1">
      <alignment horizontal="center" vertical="center" wrapText="1"/>
      <protection hidden="1"/>
    </xf>
    <xf numFmtId="0" fontId="1" fillId="0" borderId="0" xfId="0" applyFont="1" applyAlignment="1" applyProtection="1">
      <alignment wrapText="1"/>
      <protection hidden="1"/>
    </xf>
    <xf numFmtId="0" fontId="12" fillId="15" borderId="7" xfId="0" applyFont="1" applyFill="1" applyBorder="1" applyAlignment="1" applyProtection="1">
      <alignment vertical="center" wrapText="1"/>
      <protection hidden="1"/>
    </xf>
    <xf numFmtId="0" fontId="12" fillId="15" borderId="4" xfId="0" applyFont="1" applyFill="1" applyBorder="1" applyAlignment="1" applyProtection="1">
      <alignment horizontal="center"/>
      <protection hidden="1"/>
    </xf>
    <xf numFmtId="0" fontId="12" fillId="15" borderId="7" xfId="0" applyFont="1" applyFill="1" applyBorder="1" applyAlignment="1" applyProtection="1">
      <alignment horizontal="center"/>
      <protection hidden="1"/>
    </xf>
    <xf numFmtId="0" fontId="1" fillId="14" borderId="2" xfId="0" applyFont="1" applyFill="1" applyBorder="1" applyAlignment="1" applyProtection="1">
      <alignment vertical="center" wrapText="1"/>
      <protection hidden="1"/>
    </xf>
    <xf numFmtId="0" fontId="1" fillId="16" borderId="2" xfId="21" applyFont="1" applyFill="1" applyBorder="1" applyAlignment="1" applyProtection="1">
      <alignment vertical="center"/>
      <protection hidden="1"/>
    </xf>
    <xf numFmtId="0" fontId="1" fillId="16" borderId="2" xfId="21" applyFont="1" applyFill="1" applyBorder="1" applyAlignment="1" applyProtection="1">
      <alignment vertical="center" wrapText="1"/>
      <protection hidden="1"/>
    </xf>
    <xf numFmtId="0" fontId="1" fillId="0" borderId="7" xfId="21" applyFont="1" applyBorder="1" applyAlignment="1" applyProtection="1">
      <alignment vertical="top" wrapText="1"/>
      <protection hidden="1"/>
    </xf>
    <xf numFmtId="0" fontId="1" fillId="0" borderId="5" xfId="21" applyFont="1" applyBorder="1" applyAlignment="1" applyProtection="1">
      <alignment vertical="top" wrapText="1"/>
      <protection hidden="1"/>
    </xf>
    <xf numFmtId="0" fontId="1" fillId="0" borderId="0" xfId="21" applyFont="1" applyProtection="1">
      <protection hidden="1"/>
    </xf>
    <xf numFmtId="0" fontId="11" fillId="0" borderId="2" xfId="21" applyFont="1" applyBorder="1" applyAlignment="1" applyProtection="1">
      <alignment wrapText="1"/>
      <protection hidden="1"/>
    </xf>
    <xf numFmtId="0" fontId="1" fillId="0" borderId="14" xfId="21" applyFont="1" applyBorder="1" applyAlignment="1" applyProtection="1">
      <alignment vertical="top" wrapText="1"/>
      <protection hidden="1"/>
    </xf>
    <xf numFmtId="0" fontId="11" fillId="0" borderId="7" xfId="21" applyFont="1" applyBorder="1" applyAlignment="1" applyProtection="1">
      <alignment vertical="top" wrapText="1"/>
      <protection hidden="1"/>
    </xf>
    <xf numFmtId="168" fontId="1" fillId="0" borderId="7" xfId="21" applyNumberFormat="1" applyFont="1" applyBorder="1" applyAlignment="1" applyProtection="1">
      <alignment vertical="top" wrapText="1"/>
      <protection hidden="1"/>
    </xf>
    <xf numFmtId="0" fontId="11" fillId="0" borderId="14" xfId="21" applyFont="1" applyBorder="1" applyAlignment="1" applyProtection="1">
      <alignment vertical="top" wrapText="1"/>
      <protection hidden="1"/>
    </xf>
    <xf numFmtId="0" fontId="1" fillId="0" borderId="7" xfId="21" applyFont="1" applyBorder="1" applyAlignment="1" applyProtection="1">
      <alignment vertical="center" wrapText="1"/>
      <protection hidden="1"/>
    </xf>
    <xf numFmtId="0" fontId="1" fillId="13" borderId="7" xfId="21" applyFont="1" applyFill="1" applyBorder="1" applyAlignment="1" applyProtection="1">
      <alignment vertical="top" wrapText="1"/>
      <protection hidden="1"/>
    </xf>
    <xf numFmtId="0" fontId="1" fillId="0" borderId="0" xfId="21" applyFont="1" applyAlignment="1" applyProtection="1">
      <alignment vertical="center" wrapText="1"/>
      <protection hidden="1"/>
    </xf>
    <xf numFmtId="0" fontId="1" fillId="0" borderId="7" xfId="21" applyFont="1" applyBorder="1" applyProtection="1">
      <protection hidden="1"/>
    </xf>
    <xf numFmtId="0" fontId="1" fillId="13" borderId="7" xfId="21" applyFont="1" applyFill="1" applyBorder="1" applyAlignment="1" applyProtection="1">
      <alignment vertical="center" wrapText="1"/>
      <protection hidden="1"/>
    </xf>
    <xf numFmtId="0" fontId="1" fillId="0" borderId="7" xfId="21" applyFont="1" applyFill="1" applyBorder="1" applyAlignment="1" applyProtection="1">
      <alignment vertical="center" wrapText="1"/>
      <protection hidden="1"/>
    </xf>
    <xf numFmtId="0" fontId="1" fillId="0" borderId="7" xfId="21" applyFont="1" applyFill="1" applyBorder="1" applyAlignment="1" applyProtection="1">
      <alignment vertical="top" wrapText="1"/>
      <protection hidden="1"/>
    </xf>
    <xf numFmtId="0" fontId="1" fillId="0" borderId="6" xfId="21" applyFont="1" applyFill="1" applyBorder="1" applyAlignment="1" applyProtection="1">
      <alignment vertical="center" wrapText="1"/>
      <protection hidden="1"/>
    </xf>
    <xf numFmtId="0" fontId="1" fillId="0" borderId="7" xfId="22" applyFont="1" applyFill="1" applyBorder="1" applyProtection="1">
      <protection hidden="1"/>
    </xf>
    <xf numFmtId="0" fontId="36" fillId="0" borderId="2" xfId="21" applyFont="1" applyBorder="1" applyAlignment="1">
      <alignment wrapText="1"/>
    </xf>
    <xf numFmtId="0" fontId="37" fillId="14" borderId="2" xfId="21" applyFont="1" applyFill="1" applyBorder="1" applyAlignment="1">
      <alignment wrapText="1"/>
    </xf>
    <xf numFmtId="0" fontId="37" fillId="0" borderId="2" xfId="21" applyFont="1" applyBorder="1" applyAlignment="1">
      <alignment wrapText="1"/>
    </xf>
    <xf numFmtId="0" fontId="37" fillId="17" borderId="2" xfId="21" applyFont="1" applyFill="1" applyBorder="1" applyAlignment="1">
      <alignment wrapText="1"/>
    </xf>
    <xf numFmtId="0" fontId="37" fillId="0" borderId="0" xfId="21" applyFont="1" applyAlignment="1">
      <alignment wrapText="1"/>
    </xf>
    <xf numFmtId="14" fontId="1" fillId="0" borderId="0" xfId="29" applyNumberFormat="1" applyFont="1"/>
    <xf numFmtId="14" fontId="1" fillId="0" borderId="0" xfId="29" applyNumberFormat="1" applyFont="1" applyAlignment="1">
      <alignment horizontal="center"/>
    </xf>
    <xf numFmtId="0" fontId="1" fillId="0" borderId="0" xfId="21" applyFont="1" applyAlignment="1" applyProtection="1">
      <alignment wrapText="1"/>
      <protection hidden="1"/>
    </xf>
    <xf numFmtId="0" fontId="1" fillId="0" borderId="7" xfId="29" applyFont="1" applyBorder="1" applyAlignment="1">
      <alignment horizontal="center"/>
    </xf>
    <xf numFmtId="175" fontId="1" fillId="0" borderId="7" xfId="29" applyNumberFormat="1" applyFont="1" applyBorder="1" applyAlignment="1">
      <alignment horizontal="center"/>
    </xf>
    <xf numFmtId="0" fontId="1" fillId="18" borderId="7" xfId="29" applyFont="1" applyFill="1" applyBorder="1"/>
    <xf numFmtId="0" fontId="1" fillId="18" borderId="7" xfId="29" applyFont="1" applyFill="1" applyBorder="1" applyAlignment="1">
      <alignment horizontal="center"/>
    </xf>
    <xf numFmtId="175" fontId="1" fillId="18" borderId="7" xfId="29" applyNumberFormat="1" applyFont="1" applyFill="1" applyBorder="1" applyAlignment="1">
      <alignment horizontal="center"/>
    </xf>
    <xf numFmtId="0" fontId="1" fillId="0" borderId="14" xfId="29" applyFont="1" applyBorder="1"/>
    <xf numFmtId="0" fontId="1" fillId="0" borderId="14" xfId="29" applyFont="1" applyBorder="1" applyAlignment="1">
      <alignment horizontal="center"/>
    </xf>
    <xf numFmtId="175" fontId="1" fillId="0" borderId="14" xfId="29" applyNumberFormat="1" applyFont="1" applyBorder="1" applyAlignment="1">
      <alignment horizontal="center"/>
    </xf>
    <xf numFmtId="0" fontId="1" fillId="0" borderId="5" xfId="29" applyFont="1" applyBorder="1"/>
    <xf numFmtId="0" fontId="1" fillId="0" borderId="5" xfId="29" applyFont="1" applyBorder="1" applyAlignment="1">
      <alignment horizontal="center"/>
    </xf>
    <xf numFmtId="175" fontId="1" fillId="0" borderId="5" xfId="29" applyNumberFormat="1" applyFont="1" applyBorder="1" applyAlignment="1">
      <alignment horizontal="center"/>
    </xf>
    <xf numFmtId="44" fontId="8" fillId="0" borderId="0" xfId="28" applyFont="1" applyProtection="1">
      <protection hidden="1"/>
    </xf>
    <xf numFmtId="9" fontId="8" fillId="0" borderId="0" xfId="23" applyNumberFormat="1" applyFont="1" applyProtection="1">
      <protection hidden="1"/>
    </xf>
    <xf numFmtId="44" fontId="8" fillId="0" borderId="0" xfId="23" applyNumberFormat="1" applyFont="1" applyProtection="1">
      <protection hidden="1"/>
    </xf>
    <xf numFmtId="164" fontId="1" fillId="0" borderId="0" xfId="8" applyFont="1" applyFill="1" applyBorder="1" applyProtection="1">
      <protection hidden="1"/>
    </xf>
    <xf numFmtId="10" fontId="16" fillId="9" borderId="23" xfId="20" applyNumberFormat="1" applyFont="1" applyFill="1" applyBorder="1" applyAlignment="1" applyProtection="1">
      <alignment horizontal="center" vertical="center" wrapText="1"/>
      <protection locked="0"/>
    </xf>
    <xf numFmtId="0" fontId="8" fillId="0" borderId="27" xfId="23" applyFont="1" applyBorder="1" applyProtection="1">
      <protection hidden="1"/>
    </xf>
    <xf numFmtId="0" fontId="8" fillId="0" borderId="24" xfId="23" applyFont="1" applyBorder="1" applyProtection="1">
      <protection hidden="1"/>
    </xf>
    <xf numFmtId="0" fontId="8" fillId="0" borderId="32" xfId="23" applyFont="1" applyBorder="1" applyProtection="1">
      <protection hidden="1"/>
    </xf>
    <xf numFmtId="0" fontId="8" fillId="0" borderId="33" xfId="23" applyFont="1" applyBorder="1" applyProtection="1">
      <protection hidden="1"/>
    </xf>
    <xf numFmtId="0" fontId="8" fillId="0" borderId="34" xfId="23" applyFont="1" applyBorder="1" applyProtection="1">
      <protection hidden="1"/>
    </xf>
    <xf numFmtId="0" fontId="8" fillId="0" borderId="35" xfId="23" applyFont="1" applyBorder="1" applyAlignment="1" applyProtection="1">
      <alignment horizontal="center"/>
      <protection hidden="1"/>
    </xf>
    <xf numFmtId="44" fontId="1" fillId="9" borderId="13" xfId="28" applyFont="1" applyFill="1" applyBorder="1" applyAlignment="1" applyProtection="1">
      <alignment horizontal="center" vertical="center" wrapText="1"/>
      <protection locked="0"/>
    </xf>
    <xf numFmtId="44" fontId="1" fillId="9" borderId="7" xfId="28" applyFont="1" applyFill="1" applyBorder="1" applyAlignment="1" applyProtection="1">
      <alignment horizontal="center" vertical="center" wrapText="1"/>
      <protection locked="0"/>
    </xf>
    <xf numFmtId="44" fontId="1" fillId="9" borderId="5" xfId="28" applyFont="1" applyFill="1" applyBorder="1" applyAlignment="1" applyProtection="1">
      <alignment horizontal="center" vertical="center" wrapText="1"/>
      <protection locked="0"/>
    </xf>
    <xf numFmtId="44" fontId="1" fillId="9" borderId="4" xfId="28" applyFont="1" applyFill="1" applyBorder="1" applyAlignment="1" applyProtection="1">
      <alignment horizontal="center" vertical="center" wrapText="1"/>
      <protection locked="0"/>
    </xf>
    <xf numFmtId="0" fontId="12" fillId="0" borderId="7" xfId="21" applyFont="1" applyFill="1" applyBorder="1" applyAlignment="1" applyProtection="1">
      <alignment vertical="center" wrapText="1"/>
      <protection hidden="1"/>
    </xf>
    <xf numFmtId="1" fontId="12" fillId="0" borderId="7" xfId="0" applyNumberFormat="1" applyFont="1" applyFill="1" applyBorder="1" applyAlignment="1" applyProtection="1">
      <alignment vertical="center" wrapText="1"/>
      <protection hidden="1"/>
    </xf>
    <xf numFmtId="0" fontId="12" fillId="0" borderId="7" xfId="22" applyFont="1" applyFill="1" applyBorder="1" applyProtection="1">
      <protection hidden="1"/>
    </xf>
    <xf numFmtId="0" fontId="33" fillId="0" borderId="0" xfId="0" applyFont="1" applyAlignment="1" applyProtection="1">
      <alignment vertical="center"/>
      <protection hidden="1"/>
    </xf>
    <xf numFmtId="0" fontId="33" fillId="0" borderId="0" xfId="0" applyFont="1" applyProtection="1">
      <protection hidden="1"/>
    </xf>
    <xf numFmtId="0" fontId="8" fillId="0" borderId="7" xfId="22" applyFont="1" applyFill="1" applyBorder="1" applyProtection="1">
      <protection hidden="1"/>
    </xf>
    <xf numFmtId="2" fontId="12" fillId="0" borderId="7" xfId="0" applyNumberFormat="1" applyFont="1" applyBorder="1" applyAlignment="1" applyProtection="1">
      <alignment vertical="center" wrapText="1"/>
      <protection hidden="1"/>
    </xf>
    <xf numFmtId="0" fontId="8" fillId="0" borderId="7" xfId="22" applyFont="1" applyBorder="1" applyProtection="1">
      <protection hidden="1"/>
    </xf>
    <xf numFmtId="0" fontId="8" fillId="0" borderId="5" xfId="22" applyFont="1" applyBorder="1" applyProtection="1">
      <protection hidden="1"/>
    </xf>
    <xf numFmtId="2" fontId="12" fillId="0" borderId="5" xfId="0" applyNumberFormat="1" applyFont="1" applyBorder="1" applyAlignment="1" applyProtection="1">
      <alignment vertical="center" wrapText="1"/>
      <protection hidden="1"/>
    </xf>
    <xf numFmtId="1" fontId="12" fillId="0" borderId="5" xfId="0" applyNumberFormat="1" applyFont="1" applyFill="1" applyBorder="1" applyAlignment="1" applyProtection="1">
      <alignment vertical="center" wrapText="1"/>
      <protection hidden="1"/>
    </xf>
    <xf numFmtId="0" fontId="8" fillId="0" borderId="5" xfId="22" applyFont="1" applyFill="1" applyBorder="1" applyProtection="1">
      <protection hidden="1"/>
    </xf>
    <xf numFmtId="0" fontId="1" fillId="0" borderId="7" xfId="22" applyFont="1" applyBorder="1" applyProtection="1">
      <protection hidden="1"/>
    </xf>
    <xf numFmtId="1" fontId="12" fillId="0" borderId="13" xfId="0" applyNumberFormat="1" applyFont="1" applyFill="1" applyBorder="1" applyAlignment="1" applyProtection="1">
      <alignment vertical="center" wrapText="1"/>
      <protection hidden="1"/>
    </xf>
    <xf numFmtId="0" fontId="1" fillId="0" borderId="7" xfId="22" applyFont="1" applyFill="1" applyBorder="1" applyAlignment="1" applyProtection="1">
      <alignment wrapText="1"/>
      <protection hidden="1"/>
    </xf>
    <xf numFmtId="49" fontId="1" fillId="9" borderId="7" xfId="28" applyNumberFormat="1" applyFont="1" applyFill="1" applyBorder="1" applyAlignment="1" applyProtection="1">
      <alignment horizontal="center" vertical="center" wrapText="1"/>
      <protection locked="0"/>
    </xf>
    <xf numFmtId="49" fontId="6" fillId="0" borderId="3" xfId="0" applyNumberFormat="1" applyFont="1" applyFill="1" applyBorder="1" applyAlignment="1" applyProtection="1">
      <alignment horizontal="left"/>
      <protection hidden="1"/>
    </xf>
    <xf numFmtId="0" fontId="1" fillId="0" borderId="0" xfId="23" applyFont="1" applyAlignment="1" applyProtection="1">
      <alignment horizontal="center" vertical="center" wrapText="1"/>
      <protection hidden="1"/>
    </xf>
    <xf numFmtId="0" fontId="1" fillId="0" borderId="0" xfId="0" applyFont="1" applyFill="1" applyAlignment="1" applyProtection="1">
      <alignment horizontal="left"/>
      <protection hidden="1"/>
    </xf>
    <xf numFmtId="0" fontId="1" fillId="0" borderId="0" xfId="0" applyFont="1" applyFill="1" applyAlignment="1" applyProtection="1">
      <alignment horizontal="left" vertical="center"/>
      <protection hidden="1"/>
    </xf>
    <xf numFmtId="0" fontId="1" fillId="0" borderId="0" xfId="0" applyFont="1" applyFill="1" applyAlignment="1" applyProtection="1">
      <alignment horizontal="left" vertical="center" wrapText="1"/>
      <protection hidden="1"/>
    </xf>
    <xf numFmtId="0" fontId="1" fillId="0" borderId="0" xfId="0" applyFont="1" applyAlignment="1" applyProtection="1">
      <alignment vertical="top" wrapText="1"/>
      <protection hidden="1"/>
    </xf>
    <xf numFmtId="0" fontId="1" fillId="0" borderId="0" xfId="23" applyFont="1" applyAlignment="1" applyProtection="1">
      <alignment vertical="top" wrapText="1"/>
      <protection hidden="1"/>
    </xf>
    <xf numFmtId="0" fontId="1" fillId="0" borderId="0" xfId="0" applyFont="1" applyAlignment="1" applyProtection="1">
      <alignment horizontal="left"/>
      <protection hidden="1"/>
    </xf>
    <xf numFmtId="0" fontId="1" fillId="0" borderId="0" xfId="0" applyFont="1" applyAlignment="1" applyProtection="1">
      <alignment horizontal="left" vertical="top" wrapText="1"/>
      <protection hidden="1"/>
    </xf>
    <xf numFmtId="0" fontId="11" fillId="0" borderId="0" xfId="0" applyFont="1" applyAlignment="1" applyProtection="1">
      <alignment horizontal="left" vertical="top" wrapText="1"/>
      <protection hidden="1"/>
    </xf>
    <xf numFmtId="0" fontId="1" fillId="0" borderId="0" xfId="0" applyFont="1" applyAlignment="1" applyProtection="1">
      <alignment horizontal="left" vertical="center"/>
      <protection hidden="1"/>
    </xf>
    <xf numFmtId="0" fontId="11" fillId="0" borderId="0" xfId="0" applyFont="1" applyFill="1" applyBorder="1" applyAlignment="1" applyProtection="1">
      <alignment horizontal="left"/>
      <protection hidden="1"/>
    </xf>
    <xf numFmtId="0" fontId="1" fillId="0" borderId="0" xfId="23" applyFont="1" applyAlignment="1" applyProtection="1">
      <alignment horizontal="left"/>
      <protection hidden="1"/>
    </xf>
    <xf numFmtId="0" fontId="1" fillId="15" borderId="0" xfId="0" applyFont="1" applyFill="1" applyAlignment="1" applyProtection="1">
      <alignment horizontal="left"/>
      <protection hidden="1"/>
    </xf>
    <xf numFmtId="0" fontId="39" fillId="0" borderId="0" xfId="12" applyFont="1" applyFill="1" applyAlignment="1" applyProtection="1">
      <alignment horizontal="left" vertical="center" wrapText="1"/>
      <protection hidden="1"/>
    </xf>
    <xf numFmtId="0" fontId="16" fillId="0" borderId="0" xfId="0" applyFont="1" applyAlignment="1">
      <alignment vertical="center"/>
    </xf>
    <xf numFmtId="0" fontId="1" fillId="0" borderId="0" xfId="23" applyFont="1" applyAlignment="1" applyProtection="1">
      <alignment horizontal="left" vertical="top" wrapText="1"/>
      <protection hidden="1"/>
    </xf>
    <xf numFmtId="0" fontId="1" fillId="0" borderId="14" xfId="21" applyFont="1" applyBorder="1" applyAlignment="1" applyProtection="1">
      <alignment horizontal="left" vertical="top" wrapText="1"/>
      <protection hidden="1"/>
    </xf>
    <xf numFmtId="0" fontId="1" fillId="0" borderId="4" xfId="21" applyFont="1" applyBorder="1" applyAlignment="1" applyProtection="1">
      <alignment horizontal="left" vertical="top" wrapText="1"/>
      <protection hidden="1"/>
    </xf>
    <xf numFmtId="0" fontId="1" fillId="0" borderId="24" xfId="21" applyFont="1" applyBorder="1" applyAlignment="1" applyProtection="1">
      <alignment horizontal="left" vertical="top" wrapText="1"/>
      <protection hidden="1"/>
    </xf>
    <xf numFmtId="0" fontId="1" fillId="0" borderId="6" xfId="21" applyFont="1" applyBorder="1" applyAlignment="1" applyProtection="1">
      <alignment horizontal="left" vertical="top" wrapText="1"/>
      <protection hidden="1"/>
    </xf>
    <xf numFmtId="0" fontId="1" fillId="0" borderId="25" xfId="21" applyFont="1" applyBorder="1" applyAlignment="1" applyProtection="1">
      <alignment horizontal="left" vertical="top" wrapText="1"/>
      <protection hidden="1"/>
    </xf>
    <xf numFmtId="0" fontId="11" fillId="0" borderId="9" xfId="0" applyFont="1" applyFill="1" applyBorder="1" applyAlignment="1" applyProtection="1">
      <alignment horizontal="center" vertical="center" wrapText="1"/>
      <protection hidden="1"/>
    </xf>
    <xf numFmtId="0" fontId="11" fillId="0" borderId="26" xfId="0" applyFont="1" applyFill="1" applyBorder="1" applyAlignment="1" applyProtection="1">
      <alignment horizontal="center" vertical="center" wrapText="1"/>
      <protection hidden="1"/>
    </xf>
    <xf numFmtId="0" fontId="11" fillId="0" borderId="10" xfId="0" applyFont="1" applyFill="1" applyBorder="1" applyAlignment="1" applyProtection="1">
      <alignment horizontal="center" vertical="center" wrapText="1"/>
      <protection hidden="1"/>
    </xf>
    <xf numFmtId="0" fontId="11" fillId="0" borderId="9" xfId="21" applyFont="1" applyBorder="1" applyAlignment="1" applyProtection="1">
      <alignment horizontal="center" vertical="center" wrapText="1"/>
      <protection hidden="1"/>
    </xf>
    <xf numFmtId="0" fontId="11" fillId="0" borderId="26" xfId="21" applyFont="1" applyBorder="1" applyAlignment="1" applyProtection="1">
      <alignment horizontal="center" vertical="center" wrapText="1"/>
      <protection hidden="1"/>
    </xf>
    <xf numFmtId="0" fontId="11" fillId="0" borderId="10" xfId="21" applyFont="1" applyBorder="1" applyAlignment="1" applyProtection="1">
      <alignment horizontal="center" vertical="center" wrapText="1"/>
      <protection hidden="1"/>
    </xf>
    <xf numFmtId="0" fontId="1" fillId="0" borderId="24" xfId="21" applyFont="1" applyBorder="1" applyAlignment="1" applyProtection="1">
      <alignment vertical="top" wrapText="1"/>
      <protection hidden="1"/>
    </xf>
    <xf numFmtId="0" fontId="1" fillId="0" borderId="6" xfId="21" applyFont="1" applyBorder="1" applyAlignment="1" applyProtection="1">
      <alignment vertical="top" wrapText="1"/>
      <protection hidden="1"/>
    </xf>
    <xf numFmtId="0" fontId="1" fillId="0" borderId="25" xfId="21" applyFont="1" applyBorder="1" applyAlignment="1" applyProtection="1">
      <alignment vertical="top" wrapText="1"/>
      <protection hidden="1"/>
    </xf>
    <xf numFmtId="0" fontId="11" fillId="0" borderId="27" xfId="21" applyFont="1" applyBorder="1" applyAlignment="1" applyProtection="1">
      <alignment horizontal="center" wrapText="1"/>
      <protection hidden="1"/>
    </xf>
    <xf numFmtId="0" fontId="11" fillId="0" borderId="28" xfId="21" applyFont="1" applyBorder="1" applyAlignment="1" applyProtection="1">
      <alignment horizontal="center" wrapText="1"/>
      <protection hidden="1"/>
    </xf>
    <xf numFmtId="0" fontId="11" fillId="0" borderId="29" xfId="21" applyFont="1" applyBorder="1" applyAlignment="1" applyProtection="1">
      <alignment horizontal="center" wrapText="1"/>
      <protection hidden="1"/>
    </xf>
    <xf numFmtId="0" fontId="1" fillId="0" borderId="24" xfId="21" applyFont="1" applyFill="1" applyBorder="1" applyAlignment="1" applyProtection="1">
      <alignment horizontal="left" vertical="center" wrapText="1"/>
      <protection hidden="1"/>
    </xf>
    <xf numFmtId="0" fontId="1" fillId="0" borderId="6" xfId="21" applyFont="1" applyFill="1" applyBorder="1" applyAlignment="1" applyProtection="1">
      <alignment horizontal="left" vertical="center" wrapText="1"/>
      <protection hidden="1"/>
    </xf>
    <xf numFmtId="0" fontId="1" fillId="0" borderId="25" xfId="21" applyFont="1" applyFill="1" applyBorder="1" applyAlignment="1" applyProtection="1">
      <alignment horizontal="left" vertical="center" wrapText="1"/>
      <protection hidden="1"/>
    </xf>
    <xf numFmtId="0" fontId="13" fillId="0" borderId="9" xfId="0" applyFont="1" applyBorder="1" applyAlignment="1" applyProtection="1">
      <alignment horizontal="center"/>
      <protection hidden="1"/>
    </xf>
    <xf numFmtId="0" fontId="13" fillId="0" borderId="26"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30" xfId="0" applyFont="1" applyBorder="1" applyAlignment="1" applyProtection="1">
      <alignment horizontal="left"/>
      <protection hidden="1"/>
    </xf>
    <xf numFmtId="0" fontId="13" fillId="0" borderId="31" xfId="0" applyFont="1" applyBorder="1" applyAlignment="1" applyProtection="1">
      <alignment horizontal="left"/>
      <protection hidden="1"/>
    </xf>
    <xf numFmtId="4" fontId="12" fillId="4" borderId="9" xfId="0" applyNumberFormat="1" applyFont="1" applyFill="1" applyBorder="1" applyAlignment="1" applyProtection="1">
      <alignment horizontal="center" vertical="center" wrapText="1"/>
      <protection hidden="1"/>
    </xf>
    <xf numFmtId="4" fontId="12" fillId="4" borderId="10" xfId="0" applyNumberFormat="1" applyFont="1" applyFill="1" applyBorder="1" applyAlignment="1" applyProtection="1">
      <alignment horizontal="center" vertical="center" wrapText="1"/>
      <protection hidden="1"/>
    </xf>
    <xf numFmtId="0" fontId="12" fillId="0" borderId="24" xfId="21" applyFont="1" applyFill="1" applyBorder="1" applyAlignment="1" applyProtection="1">
      <alignment horizontal="left" vertical="center"/>
      <protection hidden="1"/>
    </xf>
    <xf numFmtId="0" fontId="12" fillId="0" borderId="6" xfId="21" applyFont="1" applyFill="1" applyBorder="1" applyAlignment="1" applyProtection="1">
      <alignment horizontal="left" vertical="center"/>
      <protection hidden="1"/>
    </xf>
    <xf numFmtId="0" fontId="12" fillId="0" borderId="25" xfId="21" applyFont="1" applyFill="1" applyBorder="1" applyAlignment="1" applyProtection="1">
      <alignment horizontal="left" vertical="center"/>
      <protection hidden="1"/>
    </xf>
    <xf numFmtId="0" fontId="10" fillId="0" borderId="0" xfId="0" applyFont="1" applyFill="1" applyBorder="1" applyAlignment="1" applyProtection="1">
      <alignment horizontal="left" wrapText="1"/>
      <protection hidden="1"/>
    </xf>
    <xf numFmtId="0" fontId="9" fillId="0" borderId="0" xfId="0" applyFont="1" applyFill="1" applyBorder="1" applyAlignment="1" applyProtection="1">
      <alignment wrapText="1"/>
      <protection hidden="1"/>
    </xf>
    <xf numFmtId="164" fontId="12" fillId="0" borderId="9" xfId="8" applyFont="1" applyBorder="1" applyAlignment="1" applyProtection="1">
      <alignment horizontal="center" wrapText="1"/>
      <protection hidden="1"/>
    </xf>
    <xf numFmtId="164" fontId="12" fillId="0" borderId="10" xfId="8" applyFont="1" applyBorder="1" applyAlignment="1" applyProtection="1">
      <alignment horizontal="center" wrapText="1"/>
      <protection hidden="1"/>
    </xf>
  </cellXfs>
  <cellStyles count="31">
    <cellStyle name="Border" xfId="1" xr:uid="{00000000-0005-0000-0000-000000000000}"/>
    <cellStyle name="Comma [0]_CCOCPX" xfId="2" xr:uid="{00000000-0005-0000-0000-000001000000}"/>
    <cellStyle name="Comma_Capex" xfId="3" xr:uid="{00000000-0005-0000-0000-000002000000}"/>
    <cellStyle name="Comma0" xfId="4" xr:uid="{00000000-0005-0000-0000-000003000000}"/>
    <cellStyle name="Currency [0]_CCOCPX" xfId="5" xr:uid="{00000000-0005-0000-0000-000004000000}"/>
    <cellStyle name="Currency_CCOCPX" xfId="6" xr:uid="{00000000-0005-0000-0000-000005000000}"/>
    <cellStyle name="Currency0" xfId="7" xr:uid="{00000000-0005-0000-0000-000006000000}"/>
    <cellStyle name="Euro" xfId="8" xr:uid="{00000000-0005-0000-0000-000007000000}"/>
    <cellStyle name="Grey" xfId="9" xr:uid="{00000000-0005-0000-0000-000008000000}"/>
    <cellStyle name="Heading 1" xfId="10" xr:uid="{00000000-0005-0000-0000-000009000000}"/>
    <cellStyle name="Heading 2" xfId="11" xr:uid="{00000000-0005-0000-0000-00000A000000}"/>
    <cellStyle name="Input [yellow]" xfId="13" xr:uid="{00000000-0005-0000-0000-00000C000000}"/>
    <cellStyle name="Komma0" xfId="14" xr:uid="{00000000-0005-0000-0000-00000D000000}"/>
    <cellStyle name="Link" xfId="12" builtinId="8"/>
    <cellStyle name="Milliers [0]_laroux" xfId="15" xr:uid="{00000000-0005-0000-0000-00000E000000}"/>
    <cellStyle name="Milliers_laroux" xfId="16" xr:uid="{00000000-0005-0000-0000-00000F000000}"/>
    <cellStyle name="Normal - Style1" xfId="17" xr:uid="{00000000-0005-0000-0000-000010000000}"/>
    <cellStyle name="Normal_Capex" xfId="18" xr:uid="{00000000-0005-0000-0000-000011000000}"/>
    <cellStyle name="Percent [2]" xfId="19" xr:uid="{00000000-0005-0000-0000-000012000000}"/>
    <cellStyle name="Prozent" xfId="20" builtinId="5"/>
    <cellStyle name="Standard" xfId="0" builtinId="0"/>
    <cellStyle name="Standard 2" xfId="21" xr:uid="{00000000-0005-0000-0000-000015000000}"/>
    <cellStyle name="Standard 3" xfId="22" xr:uid="{00000000-0005-0000-0000-000016000000}"/>
    <cellStyle name="Standard 4" xfId="29" xr:uid="{00000000-0005-0000-0000-000017000000}"/>
    <cellStyle name="Standard 5" xfId="30" xr:uid="{00000000-0005-0000-0000-000018000000}"/>
    <cellStyle name="Standard_Konzept" xfId="23" xr:uid="{00000000-0005-0000-0000-00001A000000}"/>
    <cellStyle name="Standard_Konzept CB" xfId="24" xr:uid="{00000000-0005-0000-0000-00001B000000}"/>
    <cellStyle name="Stil 1" xfId="25" xr:uid="{00000000-0005-0000-0000-00001C000000}"/>
    <cellStyle name="Total" xfId="26" xr:uid="{00000000-0005-0000-0000-00001D000000}"/>
    <cellStyle name="Valuta0" xfId="27" xr:uid="{00000000-0005-0000-0000-00001E000000}"/>
    <cellStyle name="Währung" xfId="28" builtinId="4"/>
  </cellStyles>
  <dxfs count="75">
    <dxf>
      <font>
        <condense val="0"/>
        <extend val="0"/>
        <color indexed="9"/>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ont>
        <condense val="0"/>
        <extend val="0"/>
        <color indexed="9"/>
      </font>
    </dxf>
    <dxf>
      <font>
        <condense val="0"/>
        <extend val="0"/>
        <color indexed="9"/>
      </font>
    </dxf>
    <dxf>
      <font>
        <condense val="0"/>
        <extend val="0"/>
        <color indexed="9"/>
      </font>
    </dxf>
    <dxf>
      <font>
        <condense val="0"/>
        <extend val="0"/>
        <color indexed="42"/>
      </font>
    </dxf>
    <dxf>
      <fill>
        <patternFill>
          <bgColor rgb="FFCCFFCC"/>
        </patternFill>
      </fill>
    </dxf>
    <dxf>
      <fill>
        <patternFill>
          <bgColor rgb="FFCCFFCC"/>
        </patternFill>
      </fill>
    </dxf>
    <dxf>
      <font>
        <condense val="0"/>
        <extend val="0"/>
        <color indexed="9"/>
      </font>
    </dxf>
    <dxf>
      <font>
        <condense val="0"/>
        <extend val="0"/>
        <color indexed="9"/>
      </font>
    </dxf>
    <dxf>
      <font>
        <condense val="0"/>
        <extend val="0"/>
        <color indexed="42"/>
      </font>
    </dxf>
    <dxf>
      <fill>
        <patternFill patternType="none">
          <bgColor indexed="65"/>
        </patternFill>
      </fill>
    </dxf>
    <dxf>
      <font>
        <condense val="0"/>
        <extend val="0"/>
        <color indexed="9"/>
      </font>
    </dxf>
    <dxf>
      <font>
        <condense val="0"/>
        <extend val="0"/>
        <color indexed="9"/>
      </font>
    </dxf>
    <dxf>
      <font>
        <condense val="0"/>
        <extend val="0"/>
        <color indexed="9"/>
      </font>
    </dxf>
    <dxf>
      <fill>
        <patternFill>
          <bgColor indexed="10"/>
        </patternFill>
      </fill>
    </dxf>
    <dxf>
      <font>
        <condense val="0"/>
        <extend val="0"/>
        <color indexed="42"/>
      </font>
    </dxf>
    <dxf>
      <fill>
        <patternFill patternType="none">
          <bgColor indexed="65"/>
        </patternFill>
      </fill>
    </dxf>
    <dxf>
      <font>
        <condense val="0"/>
        <extend val="0"/>
        <color indexed="43"/>
      </font>
    </dxf>
    <dxf>
      <font>
        <condense val="0"/>
        <extend val="0"/>
        <color indexed="42"/>
      </font>
    </dxf>
    <dxf>
      <fill>
        <patternFill patternType="none">
          <bgColor indexed="65"/>
        </patternFill>
      </fill>
    </dxf>
    <dxf>
      <font>
        <condense val="0"/>
        <extend val="0"/>
        <color indexed="9"/>
      </font>
    </dxf>
    <dxf>
      <font>
        <condense val="0"/>
        <extend val="0"/>
        <color indexed="9"/>
      </font>
    </dxf>
    <dxf>
      <font>
        <condense val="0"/>
        <extend val="0"/>
        <color indexed="9"/>
      </font>
    </dxf>
    <dxf>
      <fill>
        <patternFill>
          <bgColor indexed="10"/>
        </patternFill>
      </fill>
    </dxf>
    <dxf>
      <font>
        <condense val="0"/>
        <extend val="0"/>
        <color indexed="42"/>
      </font>
    </dxf>
    <dxf>
      <fill>
        <patternFill patternType="none">
          <bgColor indexed="65"/>
        </patternFill>
      </fill>
    </dxf>
    <dxf>
      <fill>
        <patternFill>
          <bgColor indexed="43"/>
        </patternFill>
      </fill>
    </dxf>
    <dxf>
      <fill>
        <patternFill>
          <bgColor indexed="43"/>
        </patternFill>
      </fill>
    </dxf>
    <dxf>
      <fill>
        <patternFill>
          <bgColor indexed="43"/>
        </patternFill>
      </fill>
    </dxf>
    <dxf>
      <fill>
        <patternFill patternType="none">
          <bgColor indexed="6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none">
          <bgColor indexed="65"/>
        </patternFill>
      </fill>
    </dxf>
    <dxf>
      <fill>
        <patternFill patternType="none">
          <bgColor indexed="6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none">
          <bgColor indexed="65"/>
        </patternFill>
      </fill>
    </dxf>
    <dxf>
      <fill>
        <patternFill patternType="none">
          <bgColor indexed="6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none">
          <bgColor indexed="65"/>
        </patternFill>
      </fill>
    </dxf>
    <dxf>
      <fill>
        <patternFill patternType="none">
          <bgColor indexed="65"/>
        </patternFill>
      </fill>
    </dxf>
    <dxf>
      <fill>
        <patternFill>
          <bgColor indexed="42"/>
        </patternFill>
      </fill>
    </dxf>
    <dxf>
      <fill>
        <patternFill>
          <bgColor indexed="42"/>
        </patternFill>
      </fill>
    </dxf>
    <dxf>
      <fill>
        <patternFill>
          <bgColor indexed="43"/>
        </patternFill>
      </fill>
    </dxf>
    <dxf>
      <fill>
        <patternFill patternType="none">
          <bgColor indexed="65"/>
        </patternFill>
      </fill>
    </dxf>
    <dxf>
      <fill>
        <patternFill>
          <bgColor indexed="43"/>
        </patternFill>
      </fill>
    </dxf>
    <dxf>
      <fill>
        <patternFill>
          <bgColor indexed="42"/>
        </patternFill>
      </fill>
    </dxf>
    <dxf>
      <fill>
        <patternFill>
          <bgColor indexed="42"/>
        </patternFill>
      </fill>
    </dxf>
    <dxf>
      <fill>
        <patternFill>
          <bgColor indexed="43"/>
        </patternFill>
      </fill>
    </dxf>
    <dxf>
      <fill>
        <patternFill>
          <bgColor indexed="42"/>
        </patternFill>
      </fill>
    </dxf>
    <dxf>
      <fill>
        <patternFill>
          <bgColor indexed="42"/>
        </patternFill>
      </fill>
    </dxf>
    <dxf>
      <fill>
        <patternFill>
          <bgColor indexed="43"/>
        </patternFill>
      </fill>
    </dxf>
    <dxf>
      <fill>
        <patternFill>
          <bgColor indexed="42"/>
        </patternFill>
      </fill>
    </dxf>
    <dxf>
      <fill>
        <patternFill>
          <bgColor indexed="10"/>
        </patternFill>
      </fill>
    </dxf>
    <dxf>
      <fill>
        <patternFill>
          <bgColor indexed="10"/>
        </patternFill>
      </fill>
    </dxf>
    <dxf>
      <fill>
        <patternFill>
          <bgColor indexed="42"/>
        </patternFill>
      </fill>
    </dxf>
    <dxf>
      <fill>
        <patternFill>
          <bgColor indexed="10"/>
        </patternFill>
      </fill>
    </dxf>
    <dxf>
      <fill>
        <patternFill>
          <bgColor indexed="10"/>
        </patternFill>
      </fill>
    </dxf>
    <dxf>
      <fill>
        <patternFill>
          <bgColor rgb="FFFF0000"/>
        </patternFill>
      </fill>
    </dxf>
    <dxf>
      <fill>
        <patternFill>
          <bgColor rgb="FFFF0000"/>
        </patternFill>
      </fill>
    </dxf>
  </dxfs>
  <tableStyles count="0" defaultTableStyle="TableStyleMedium2" defaultPivotStyle="PivotStyleLight16"/>
  <colors>
    <mruColors>
      <color rgb="FFD9D9D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3</xdr:col>
      <xdr:colOff>219075</xdr:colOff>
      <xdr:row>29</xdr:row>
      <xdr:rowOff>28575</xdr:rowOff>
    </xdr:from>
    <xdr:to>
      <xdr:col>3</xdr:col>
      <xdr:colOff>438150</xdr:colOff>
      <xdr:row>33</xdr:row>
      <xdr:rowOff>19050</xdr:rowOff>
    </xdr:to>
    <xdr:sp macro="" textlink="">
      <xdr:nvSpPr>
        <xdr:cNvPr id="2" name="Geschweifte Klammer rechts 1">
          <a:extLst>
            <a:ext uri="{FF2B5EF4-FFF2-40B4-BE49-F238E27FC236}">
              <a16:creationId xmlns:a16="http://schemas.microsoft.com/office/drawing/2014/main" id="{81653595-06B3-4F65-95EC-E8502835641F}"/>
            </a:ext>
          </a:extLst>
        </xdr:cNvPr>
        <xdr:cNvSpPr/>
      </xdr:nvSpPr>
      <xdr:spPr>
        <a:xfrm>
          <a:off x="4219575" y="5495925"/>
          <a:ext cx="219075" cy="6381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ma/Excel/Excel%20Kurs%20Anwendertage/Steuerelemente%20von%20Mietau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eierabend/29.08.12/M&#228;ngel%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ten%20ko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1\zentrale\Firma\Kunden\Krankenh&#228;user\Cottbus\Konzept\Raumdatei%20f&#252;r%20die%20Unterhaltsreinigung%2015.07.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entrale\zentrale\WINDOWS\Desktop\Aktenkoffer\Kunden\Krankenh&#228;user\Altm&#252;ltalklinik%20Kipfenberg\Arbeitspl&#228;tz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twagen_Formular"/>
      <sheetName val="Tarife"/>
      <sheetName val="Kunden"/>
    </sheetNames>
    <sheetDataSet>
      <sheetData sheetId="0"/>
      <sheetData sheetId="1"/>
      <sheetData sheetId="2">
        <row r="4">
          <cell r="A4">
            <v>100</v>
          </cell>
          <cell r="B4" t="str">
            <v>Frau</v>
          </cell>
          <cell r="C4" t="str">
            <v>Fröhlich</v>
          </cell>
          <cell r="D4" t="str">
            <v>Andrea</v>
          </cell>
          <cell r="E4" t="str">
            <v>Waldeggweg 1</v>
          </cell>
          <cell r="F4">
            <v>8302</v>
          </cell>
          <cell r="G4" t="str">
            <v>Kloten</v>
          </cell>
        </row>
        <row r="5">
          <cell r="A5">
            <v>101</v>
          </cell>
          <cell r="B5" t="str">
            <v>Frau</v>
          </cell>
          <cell r="C5" t="str">
            <v>Hussein</v>
          </cell>
          <cell r="D5" t="str">
            <v>Heidi</v>
          </cell>
          <cell r="E5" t="str">
            <v>Dorfstrasse 26</v>
          </cell>
          <cell r="F5">
            <v>6060</v>
          </cell>
          <cell r="G5" t="str">
            <v>Sarnen</v>
          </cell>
        </row>
        <row r="6">
          <cell r="A6">
            <v>102</v>
          </cell>
          <cell r="B6" t="str">
            <v>Herr</v>
          </cell>
          <cell r="C6" t="str">
            <v>Vock</v>
          </cell>
          <cell r="D6" t="str">
            <v>Georg</v>
          </cell>
          <cell r="E6" t="str">
            <v>Seefeldstrasse 5</v>
          </cell>
          <cell r="F6">
            <v>6301</v>
          </cell>
          <cell r="G6" t="str">
            <v>Zug</v>
          </cell>
        </row>
        <row r="7">
          <cell r="A7">
            <v>103</v>
          </cell>
          <cell r="B7" t="str">
            <v>Frau</v>
          </cell>
          <cell r="C7" t="str">
            <v>Vogel</v>
          </cell>
          <cell r="D7" t="str">
            <v>Karen</v>
          </cell>
          <cell r="E7" t="str">
            <v>Agathenweg 7</v>
          </cell>
          <cell r="F7">
            <v>6300</v>
          </cell>
          <cell r="G7" t="str">
            <v>Zug</v>
          </cell>
        </row>
        <row r="8">
          <cell r="A8">
            <v>104</v>
          </cell>
          <cell r="B8" t="str">
            <v>Herr</v>
          </cell>
          <cell r="C8" t="str">
            <v>Jenkner</v>
          </cell>
          <cell r="D8" t="str">
            <v>Thomas</v>
          </cell>
          <cell r="E8" t="str">
            <v>Kreuzbuchstrasse 11</v>
          </cell>
          <cell r="F8">
            <v>6006</v>
          </cell>
          <cell r="G8" t="str">
            <v>Luzern</v>
          </cell>
        </row>
        <row r="9">
          <cell r="A9">
            <v>105</v>
          </cell>
          <cell r="B9" t="str">
            <v>Herr</v>
          </cell>
          <cell r="C9" t="str">
            <v>Buholzer</v>
          </cell>
          <cell r="D9" t="str">
            <v xml:space="preserve">Raimund </v>
          </cell>
          <cell r="E9" t="str">
            <v>Baselstrasse</v>
          </cell>
          <cell r="F9">
            <v>6011</v>
          </cell>
          <cell r="G9" t="str">
            <v>Luzern</v>
          </cell>
        </row>
        <row r="10">
          <cell r="A10">
            <v>106</v>
          </cell>
          <cell r="B10" t="str">
            <v>Frau</v>
          </cell>
          <cell r="C10" t="str">
            <v>Wey</v>
          </cell>
          <cell r="D10" t="str">
            <v>Felicitas</v>
          </cell>
          <cell r="E10" t="str">
            <v>Kaufmannweg 9</v>
          </cell>
          <cell r="F10">
            <v>6002</v>
          </cell>
          <cell r="G10" t="str">
            <v>Luzern</v>
          </cell>
        </row>
        <row r="11">
          <cell r="A11">
            <v>107</v>
          </cell>
          <cell r="B11" t="str">
            <v>Frau</v>
          </cell>
          <cell r="C11" t="str">
            <v>Seiler</v>
          </cell>
          <cell r="D11" t="str">
            <v xml:space="preserve">Yvonne </v>
          </cell>
          <cell r="E11" t="str">
            <v>Dorf</v>
          </cell>
          <cell r="F11">
            <v>3324</v>
          </cell>
          <cell r="G11" t="str">
            <v>Hindelbank</v>
          </cell>
        </row>
        <row r="12">
          <cell r="A12">
            <v>108</v>
          </cell>
          <cell r="B12" t="str">
            <v>Frau</v>
          </cell>
          <cell r="C12" t="str">
            <v>Grawehr</v>
          </cell>
          <cell r="D12" t="str">
            <v>Karin</v>
          </cell>
          <cell r="E12" t="str">
            <v>I der Sänti 19</v>
          </cell>
          <cell r="F12">
            <v>6130</v>
          </cell>
          <cell r="G12" t="str">
            <v>Willisau</v>
          </cell>
        </row>
        <row r="13">
          <cell r="A13">
            <v>109</v>
          </cell>
          <cell r="B13" t="str">
            <v>Frau</v>
          </cell>
          <cell r="C13" t="str">
            <v>Meyer</v>
          </cell>
          <cell r="D13" t="str">
            <v>Jutta</v>
          </cell>
          <cell r="E13" t="str">
            <v>Dornenstrasse 23</v>
          </cell>
          <cell r="F13">
            <v>8305</v>
          </cell>
          <cell r="G13" t="str">
            <v>Dietlikon</v>
          </cell>
        </row>
        <row r="14">
          <cell r="A14">
            <v>110</v>
          </cell>
          <cell r="B14" t="str">
            <v>Herr</v>
          </cell>
          <cell r="C14" t="str">
            <v>Wolfisberg</v>
          </cell>
          <cell r="D14" t="str">
            <v>Herbert</v>
          </cell>
          <cell r="E14" t="str">
            <v>Sedelstr. 5</v>
          </cell>
          <cell r="F14">
            <v>6006</v>
          </cell>
          <cell r="G14" t="str">
            <v>Luzern</v>
          </cell>
        </row>
        <row r="15">
          <cell r="A15">
            <v>111</v>
          </cell>
          <cell r="B15" t="str">
            <v>Frau</v>
          </cell>
          <cell r="C15" t="str">
            <v>Bättig</v>
          </cell>
          <cell r="D15" t="str">
            <v>Sylvia</v>
          </cell>
          <cell r="E15" t="str">
            <v>Grünweg 97</v>
          </cell>
          <cell r="F15">
            <v>4009</v>
          </cell>
          <cell r="G15" t="str">
            <v>Basel</v>
          </cell>
        </row>
        <row r="16">
          <cell r="A16">
            <v>112</v>
          </cell>
          <cell r="B16" t="str">
            <v>Herr</v>
          </cell>
          <cell r="C16" t="str">
            <v>Butmann</v>
          </cell>
          <cell r="D16" t="str">
            <v>Alfons</v>
          </cell>
          <cell r="E16" t="str">
            <v>Oberkirchen</v>
          </cell>
          <cell r="F16">
            <v>6170</v>
          </cell>
          <cell r="G16" t="str">
            <v>Schüpfheim</v>
          </cell>
        </row>
        <row r="17">
          <cell r="A17">
            <v>113</v>
          </cell>
          <cell r="B17" t="str">
            <v>Herr</v>
          </cell>
          <cell r="C17" t="str">
            <v>Thali</v>
          </cell>
          <cell r="D17" t="str">
            <v>Reto</v>
          </cell>
          <cell r="E17" t="str">
            <v>Hütte 1</v>
          </cell>
          <cell r="F17">
            <v>6006</v>
          </cell>
          <cell r="G17" t="str">
            <v>Adligenswil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ängel Kat 3"/>
      <sheetName val="Mängel 3"/>
    </sheetNames>
    <definedNames>
      <definedName name="drei" refersTo="#BEZUG!"/>
      <definedName name="eins" refersTo="#BEZUG!"/>
      <definedName name="vier" refersTo="#BEZUG!"/>
      <definedName name="zwei" refersTo="#BEZUG!"/>
    </defined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ächenverzeichnis"/>
      <sheetName val="Bettenaufbereitung dezentral"/>
      <sheetName val="Hol.-und Bringedienste"/>
      <sheetName val="Personalliste"/>
      <sheetName val="Maschinenbestand"/>
      <sheetName val="Materialkosten"/>
      <sheetName val="Zeittabelle"/>
      <sheetName val="Tagesablauf"/>
      <sheetName val="produktive Stunden"/>
    </sheetNames>
    <sheetDataSet>
      <sheetData sheetId="0" refreshError="1">
        <row r="1">
          <cell r="A1" t="str">
            <v>Krankenhaus:</v>
          </cell>
          <cell r="C1" t="str">
            <v>Bearbeiter/in:</v>
          </cell>
          <cell r="E1" t="str">
            <v>Datum:</v>
          </cell>
        </row>
        <row r="2">
          <cell r="A2" t="str">
            <v>Wichtig! Bitte immer nach Fachbereichen unterteilen</v>
          </cell>
        </row>
        <row r="3">
          <cell r="A3" t="str">
            <v>Raum Nr.</v>
          </cell>
          <cell r="B3" t="str">
            <v>Nutzungsart</v>
          </cell>
          <cell r="C3" t="str">
            <v>Raumgruppe</v>
          </cell>
          <cell r="D3" t="str">
            <v>Grundfläche in m²</v>
          </cell>
          <cell r="E3" t="str">
            <v>Turnus</v>
          </cell>
          <cell r="F3" t="str">
            <v>Besonderheiten</v>
          </cell>
        </row>
        <row r="4">
          <cell r="A4" t="str">
            <v>Station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Raumgruppen"/>
      <sheetName val="Bereiche"/>
      <sheetName val="Raumdatei 2010"/>
    </sheetNames>
    <sheetDataSet>
      <sheetData sheetId="0" refreshError="1"/>
      <sheetData sheetId="1" refreshError="1"/>
      <sheetData sheetId="2" refreshError="1"/>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Leistungszahlen"/>
      <sheetName val="Arbeitsplätze"/>
      <sheetName val=""/>
    </sheetNames>
    <sheetDataSet>
      <sheetData sheetId="0" refreshError="1">
        <row r="1">
          <cell r="A1" t="str">
            <v>Raumflächenverzeichnis</v>
          </cell>
        </row>
        <row r="3">
          <cell r="A3" t="str">
            <v>Altmühltalklinik Kipfenberg</v>
          </cell>
        </row>
        <row r="5">
          <cell r="A5" t="str">
            <v>Raumbezeichnung</v>
          </cell>
          <cell r="B5" t="str">
            <v>Stockwerk</v>
          </cell>
          <cell r="C5" t="str">
            <v>Raum - Nr.</v>
          </cell>
          <cell r="D5" t="str">
            <v>Reinig.</v>
          </cell>
          <cell r="E5" t="str">
            <v>Grundfl.</v>
          </cell>
          <cell r="F5" t="str">
            <v>Turnus</v>
          </cell>
          <cell r="G5" t="str">
            <v>Boden-</v>
          </cell>
          <cell r="H5" t="str">
            <v xml:space="preserve">Leistung </v>
          </cell>
          <cell r="I5" t="str">
            <v>Leistung</v>
          </cell>
          <cell r="J5" t="str">
            <v>Leistung</v>
          </cell>
          <cell r="K5" t="str">
            <v>Std.</v>
          </cell>
          <cell r="L5" t="str">
            <v>Std.</v>
          </cell>
          <cell r="M5" t="str">
            <v>Std.</v>
          </cell>
        </row>
        <row r="6">
          <cell r="D6" t="str">
            <v>gruppe</v>
          </cell>
          <cell r="E6" t="str">
            <v>qm</v>
          </cell>
          <cell r="G6" t="str">
            <v>belag</v>
          </cell>
          <cell r="H6" t="str">
            <v>Voll</v>
          </cell>
          <cell r="I6" t="str">
            <v>Sicht</v>
          </cell>
          <cell r="J6" t="str">
            <v>Sonntag</v>
          </cell>
          <cell r="K6" t="str">
            <v>Voll</v>
          </cell>
          <cell r="L6" t="str">
            <v>Sicht</v>
          </cell>
          <cell r="M6" t="str">
            <v>Sonntag</v>
          </cell>
        </row>
        <row r="7">
          <cell r="A7" t="str">
            <v>Keller</v>
          </cell>
          <cell r="B7" t="str">
            <v>K</v>
          </cell>
          <cell r="C7">
            <v>1</v>
          </cell>
          <cell r="E7">
            <v>28.7</v>
          </cell>
          <cell r="H7">
            <v>0</v>
          </cell>
          <cell r="I7">
            <v>0</v>
          </cell>
          <cell r="J7">
            <v>0</v>
          </cell>
          <cell r="K7">
            <v>0</v>
          </cell>
          <cell r="L7">
            <v>0</v>
          </cell>
          <cell r="M7">
            <v>0</v>
          </cell>
        </row>
        <row r="8">
          <cell r="A8" t="str">
            <v>Keller</v>
          </cell>
          <cell r="B8" t="str">
            <v>K</v>
          </cell>
          <cell r="C8" t="str">
            <v>1\ 1</v>
          </cell>
          <cell r="E8">
            <v>2</v>
          </cell>
          <cell r="H8">
            <v>0</v>
          </cell>
          <cell r="I8">
            <v>0</v>
          </cell>
          <cell r="J8">
            <v>0</v>
          </cell>
          <cell r="K8">
            <v>0</v>
          </cell>
          <cell r="L8">
            <v>0</v>
          </cell>
          <cell r="M8">
            <v>0</v>
          </cell>
        </row>
        <row r="9">
          <cell r="A9" t="str">
            <v>Keller</v>
          </cell>
          <cell r="B9" t="str">
            <v>K</v>
          </cell>
          <cell r="C9" t="str">
            <v>1\ 2</v>
          </cell>
          <cell r="E9">
            <v>11.56</v>
          </cell>
          <cell r="H9">
            <v>0</v>
          </cell>
          <cell r="I9">
            <v>0</v>
          </cell>
          <cell r="J9">
            <v>0</v>
          </cell>
          <cell r="K9">
            <v>0</v>
          </cell>
          <cell r="L9">
            <v>0</v>
          </cell>
          <cell r="M9">
            <v>0</v>
          </cell>
        </row>
        <row r="10">
          <cell r="A10" t="str">
            <v>Keller</v>
          </cell>
          <cell r="B10" t="str">
            <v>K</v>
          </cell>
          <cell r="C10">
            <v>2</v>
          </cell>
          <cell r="E10">
            <v>30.17</v>
          </cell>
          <cell r="H10">
            <v>0</v>
          </cell>
          <cell r="I10">
            <v>0</v>
          </cell>
          <cell r="J10">
            <v>0</v>
          </cell>
          <cell r="K10">
            <v>0</v>
          </cell>
          <cell r="L10">
            <v>0</v>
          </cell>
          <cell r="M10">
            <v>0</v>
          </cell>
        </row>
        <row r="11">
          <cell r="A11" t="str">
            <v>Keller</v>
          </cell>
          <cell r="B11" t="str">
            <v>K</v>
          </cell>
          <cell r="C11">
            <v>3</v>
          </cell>
          <cell r="E11">
            <v>122.41</v>
          </cell>
          <cell r="H11">
            <v>0</v>
          </cell>
          <cell r="I11">
            <v>0</v>
          </cell>
          <cell r="J11">
            <v>0</v>
          </cell>
          <cell r="K11">
            <v>0</v>
          </cell>
          <cell r="L11">
            <v>0</v>
          </cell>
          <cell r="M11">
            <v>0</v>
          </cell>
        </row>
        <row r="12">
          <cell r="A12" t="str">
            <v>Keller</v>
          </cell>
          <cell r="B12" t="str">
            <v>K</v>
          </cell>
          <cell r="C12">
            <v>4</v>
          </cell>
          <cell r="E12">
            <v>259.39</v>
          </cell>
          <cell r="H12">
            <v>0</v>
          </cell>
          <cell r="I12">
            <v>0</v>
          </cell>
          <cell r="J12">
            <v>0</v>
          </cell>
          <cell r="K12">
            <v>0</v>
          </cell>
          <cell r="L12">
            <v>0</v>
          </cell>
          <cell r="M12">
            <v>0</v>
          </cell>
        </row>
        <row r="13">
          <cell r="A13" t="str">
            <v>Keller</v>
          </cell>
          <cell r="B13" t="str">
            <v>K</v>
          </cell>
          <cell r="C13">
            <v>5</v>
          </cell>
          <cell r="E13">
            <v>6</v>
          </cell>
          <cell r="H13">
            <v>0</v>
          </cell>
          <cell r="I13">
            <v>0</v>
          </cell>
          <cell r="J13">
            <v>0</v>
          </cell>
          <cell r="K13">
            <v>0</v>
          </cell>
          <cell r="L13">
            <v>0</v>
          </cell>
          <cell r="M13">
            <v>0</v>
          </cell>
        </row>
        <row r="14">
          <cell r="A14" t="str">
            <v>Keller</v>
          </cell>
          <cell r="B14" t="str">
            <v>K</v>
          </cell>
          <cell r="C14">
            <v>6</v>
          </cell>
          <cell r="E14">
            <v>19.690000000000001</v>
          </cell>
          <cell r="H14">
            <v>0</v>
          </cell>
          <cell r="I14">
            <v>0</v>
          </cell>
          <cell r="J14">
            <v>0</v>
          </cell>
          <cell r="K14">
            <v>0</v>
          </cell>
          <cell r="L14">
            <v>0</v>
          </cell>
          <cell r="M14">
            <v>0</v>
          </cell>
        </row>
        <row r="15">
          <cell r="A15" t="str">
            <v>Keller</v>
          </cell>
          <cell r="B15" t="str">
            <v>K</v>
          </cell>
          <cell r="C15">
            <v>7</v>
          </cell>
          <cell r="E15">
            <v>9.4600000000000009</v>
          </cell>
          <cell r="H15">
            <v>0</v>
          </cell>
          <cell r="I15">
            <v>0</v>
          </cell>
          <cell r="J15">
            <v>0</v>
          </cell>
          <cell r="K15">
            <v>0</v>
          </cell>
          <cell r="L15">
            <v>0</v>
          </cell>
          <cell r="M15">
            <v>0</v>
          </cell>
        </row>
        <row r="16">
          <cell r="A16" t="str">
            <v>Keller</v>
          </cell>
          <cell r="K16">
            <v>0</v>
          </cell>
          <cell r="L16">
            <v>0</v>
          </cell>
          <cell r="M16">
            <v>0</v>
          </cell>
        </row>
        <row r="17">
          <cell r="A17" t="str">
            <v>Untergeschoss:</v>
          </cell>
          <cell r="K17">
            <v>0</v>
          </cell>
          <cell r="L17">
            <v>0</v>
          </cell>
          <cell r="M17">
            <v>0</v>
          </cell>
        </row>
        <row r="18">
          <cell r="A18" t="str">
            <v>UG Verwaltung</v>
          </cell>
        </row>
        <row r="19">
          <cell r="A19" t="str">
            <v>Flur</v>
          </cell>
          <cell r="B19" t="str">
            <v>UG</v>
          </cell>
          <cell r="C19">
            <v>1</v>
          </cell>
          <cell r="D19" t="str">
            <v>C</v>
          </cell>
          <cell r="E19">
            <v>67.7</v>
          </cell>
          <cell r="F19">
            <v>5</v>
          </cell>
          <cell r="G19" t="str">
            <v>F</v>
          </cell>
          <cell r="H19">
            <v>500</v>
          </cell>
          <cell r="I19">
            <v>0</v>
          </cell>
          <cell r="J19">
            <v>0</v>
          </cell>
          <cell r="K19">
            <v>0.13539999999999999</v>
          </cell>
          <cell r="L19">
            <v>0</v>
          </cell>
          <cell r="M19">
            <v>0</v>
          </cell>
        </row>
        <row r="20">
          <cell r="A20" t="str">
            <v>Flur</v>
          </cell>
          <cell r="B20" t="str">
            <v>UG</v>
          </cell>
          <cell r="C20">
            <v>2</v>
          </cell>
          <cell r="D20" t="str">
            <v>C</v>
          </cell>
          <cell r="E20">
            <v>10.59</v>
          </cell>
          <cell r="F20">
            <v>5</v>
          </cell>
          <cell r="G20" t="str">
            <v>F</v>
          </cell>
          <cell r="H20">
            <v>500</v>
          </cell>
          <cell r="I20">
            <v>0</v>
          </cell>
          <cell r="J20">
            <v>0</v>
          </cell>
          <cell r="K20">
            <v>2.1180000000000001E-2</v>
          </cell>
          <cell r="L20">
            <v>0</v>
          </cell>
          <cell r="M20">
            <v>0</v>
          </cell>
        </row>
        <row r="21">
          <cell r="A21" t="str">
            <v>Schmutzwäsche</v>
          </cell>
          <cell r="B21" t="str">
            <v>UG</v>
          </cell>
          <cell r="C21">
            <v>4</v>
          </cell>
          <cell r="D21" t="str">
            <v>B</v>
          </cell>
          <cell r="E21">
            <v>12.72</v>
          </cell>
          <cell r="F21">
            <v>5</v>
          </cell>
          <cell r="G21" t="str">
            <v>F</v>
          </cell>
          <cell r="H21">
            <v>80</v>
          </cell>
          <cell r="I21">
            <v>0</v>
          </cell>
          <cell r="J21">
            <v>0</v>
          </cell>
          <cell r="K21">
            <v>0.159</v>
          </cell>
          <cell r="L21">
            <v>0</v>
          </cell>
          <cell r="M21">
            <v>0</v>
          </cell>
        </row>
        <row r="22">
          <cell r="A22" t="str">
            <v>Archiv-Verw.(Ehem. Kartoffelk.)</v>
          </cell>
          <cell r="B22" t="str">
            <v>UG</v>
          </cell>
          <cell r="D22" t="str">
            <v>K</v>
          </cell>
          <cell r="E22">
            <v>38.69</v>
          </cell>
          <cell r="F22">
            <v>5</v>
          </cell>
          <cell r="G22" t="str">
            <v>F</v>
          </cell>
          <cell r="H22">
            <v>200</v>
          </cell>
          <cell r="I22">
            <v>0</v>
          </cell>
          <cell r="J22">
            <v>0</v>
          </cell>
          <cell r="K22">
            <v>0.19344999999999998</v>
          </cell>
          <cell r="L22">
            <v>0</v>
          </cell>
          <cell r="M22">
            <v>0</v>
          </cell>
        </row>
        <row r="23">
          <cell r="A23" t="str">
            <v>Med. Sachbedarf</v>
          </cell>
          <cell r="B23" t="str">
            <v>UG</v>
          </cell>
          <cell r="C23">
            <v>3</v>
          </cell>
          <cell r="D23" t="str">
            <v>K</v>
          </cell>
          <cell r="E23">
            <v>19.03</v>
          </cell>
          <cell r="F23">
            <v>5</v>
          </cell>
          <cell r="G23" t="str">
            <v>F</v>
          </cell>
          <cell r="H23">
            <v>200</v>
          </cell>
          <cell r="I23">
            <v>0</v>
          </cell>
          <cell r="J23">
            <v>0</v>
          </cell>
          <cell r="K23">
            <v>9.5150000000000012E-2</v>
          </cell>
          <cell r="L23">
            <v>0</v>
          </cell>
          <cell r="M23">
            <v>0</v>
          </cell>
        </row>
        <row r="24">
          <cell r="A24" t="str">
            <v>Wäschelager</v>
          </cell>
          <cell r="B24" t="str">
            <v>UG</v>
          </cell>
          <cell r="C24">
            <v>5</v>
          </cell>
          <cell r="D24" t="str">
            <v>K</v>
          </cell>
          <cell r="E24">
            <v>19.59</v>
          </cell>
          <cell r="F24">
            <v>5</v>
          </cell>
          <cell r="G24" t="str">
            <v>F</v>
          </cell>
          <cell r="H24">
            <v>200</v>
          </cell>
          <cell r="I24">
            <v>0</v>
          </cell>
          <cell r="J24">
            <v>0</v>
          </cell>
          <cell r="K24">
            <v>9.7949999999999995E-2</v>
          </cell>
          <cell r="L24">
            <v>0</v>
          </cell>
          <cell r="M24">
            <v>0</v>
          </cell>
        </row>
        <row r="25">
          <cell r="A25" t="str">
            <v>Zentrallager</v>
          </cell>
          <cell r="B25" t="str">
            <v>UG</v>
          </cell>
          <cell r="C25">
            <v>6</v>
          </cell>
          <cell r="D25" t="str">
            <v>K</v>
          </cell>
          <cell r="E25">
            <v>46.02</v>
          </cell>
          <cell r="F25">
            <v>5</v>
          </cell>
          <cell r="G25" t="str">
            <v>B</v>
          </cell>
          <cell r="H25">
            <v>200</v>
          </cell>
          <cell r="I25">
            <v>0</v>
          </cell>
          <cell r="J25">
            <v>0</v>
          </cell>
          <cell r="K25">
            <v>0.23010000000000003</v>
          </cell>
          <cell r="L25">
            <v>0</v>
          </cell>
          <cell r="M25">
            <v>0</v>
          </cell>
        </row>
        <row r="26">
          <cell r="A26" t="str">
            <v>Vorraum</v>
          </cell>
          <cell r="B26" t="str">
            <v>UG</v>
          </cell>
          <cell r="C26">
            <v>7</v>
          </cell>
          <cell r="D26" t="str">
            <v>K</v>
          </cell>
          <cell r="E26">
            <v>4.5</v>
          </cell>
          <cell r="G26" t="str">
            <v>F</v>
          </cell>
          <cell r="H26">
            <v>0</v>
          </cell>
          <cell r="I26">
            <v>0</v>
          </cell>
          <cell r="J26">
            <v>0</v>
          </cell>
          <cell r="K26">
            <v>0</v>
          </cell>
          <cell r="L26">
            <v>0</v>
          </cell>
          <cell r="M26">
            <v>0</v>
          </cell>
        </row>
        <row r="27">
          <cell r="A27" t="str">
            <v>Vorrat</v>
          </cell>
          <cell r="B27" t="str">
            <v>UG</v>
          </cell>
          <cell r="C27" t="str">
            <v>7\ 1</v>
          </cell>
          <cell r="D27" t="str">
            <v>K</v>
          </cell>
          <cell r="E27">
            <v>15.87</v>
          </cell>
          <cell r="G27" t="str">
            <v>F</v>
          </cell>
          <cell r="H27">
            <v>0</v>
          </cell>
          <cell r="I27">
            <v>0</v>
          </cell>
          <cell r="J27">
            <v>0</v>
          </cell>
          <cell r="K27">
            <v>0</v>
          </cell>
          <cell r="L27">
            <v>0</v>
          </cell>
          <cell r="M27">
            <v>0</v>
          </cell>
        </row>
        <row r="28">
          <cell r="A28" t="str">
            <v>Vorrat</v>
          </cell>
          <cell r="B28" t="str">
            <v>UG</v>
          </cell>
          <cell r="C28" t="str">
            <v>7\ 2</v>
          </cell>
          <cell r="D28" t="str">
            <v>K</v>
          </cell>
          <cell r="E28">
            <v>8.16</v>
          </cell>
          <cell r="G28" t="str">
            <v>F</v>
          </cell>
          <cell r="H28">
            <v>0</v>
          </cell>
          <cell r="I28">
            <v>0</v>
          </cell>
          <cell r="J28">
            <v>0</v>
          </cell>
          <cell r="K28">
            <v>0</v>
          </cell>
          <cell r="L28">
            <v>0</v>
          </cell>
          <cell r="M28">
            <v>0</v>
          </cell>
        </row>
        <row r="29">
          <cell r="A29" t="str">
            <v>Automaten/Garderobe</v>
          </cell>
          <cell r="B29" t="str">
            <v>UG</v>
          </cell>
          <cell r="C29">
            <v>8</v>
          </cell>
          <cell r="D29" t="str">
            <v>K</v>
          </cell>
          <cell r="E29">
            <v>13.27</v>
          </cell>
          <cell r="G29" t="str">
            <v>F</v>
          </cell>
          <cell r="H29">
            <v>0</v>
          </cell>
          <cell r="I29">
            <v>0</v>
          </cell>
          <cell r="J29">
            <v>0</v>
          </cell>
          <cell r="K29">
            <v>0</v>
          </cell>
          <cell r="L29">
            <v>0</v>
          </cell>
          <cell r="M29">
            <v>0</v>
          </cell>
        </row>
        <row r="30">
          <cell r="A30" t="str">
            <v>Pers. Aufenthalt</v>
          </cell>
          <cell r="B30" t="str">
            <v>UG</v>
          </cell>
          <cell r="C30">
            <v>9</v>
          </cell>
          <cell r="D30" t="str">
            <v>E</v>
          </cell>
          <cell r="E30">
            <v>17.940000000000001</v>
          </cell>
          <cell r="F30">
            <v>5</v>
          </cell>
          <cell r="G30" t="str">
            <v>Lino</v>
          </cell>
          <cell r="H30">
            <v>150</v>
          </cell>
          <cell r="I30">
            <v>0</v>
          </cell>
          <cell r="J30">
            <v>0</v>
          </cell>
          <cell r="K30">
            <v>0.11960000000000001</v>
          </cell>
          <cell r="L30">
            <v>0</v>
          </cell>
          <cell r="M30">
            <v>0</v>
          </cell>
        </row>
        <row r="31">
          <cell r="A31" t="str">
            <v>Abrüsten/Reinig.</v>
          </cell>
          <cell r="B31" t="str">
            <v>UG</v>
          </cell>
          <cell r="C31">
            <v>10</v>
          </cell>
          <cell r="D31" t="str">
            <v>K</v>
          </cell>
          <cell r="E31">
            <v>15.41</v>
          </cell>
          <cell r="F31">
            <v>5</v>
          </cell>
          <cell r="G31" t="str">
            <v>F</v>
          </cell>
          <cell r="H31">
            <v>200</v>
          </cell>
          <cell r="I31">
            <v>0</v>
          </cell>
          <cell r="J31">
            <v>0</v>
          </cell>
          <cell r="K31">
            <v>7.7050000000000007E-2</v>
          </cell>
          <cell r="L31">
            <v>0</v>
          </cell>
          <cell r="M31">
            <v>0</v>
          </cell>
        </row>
        <row r="32">
          <cell r="A32" t="str">
            <v>Aufrüsten</v>
          </cell>
          <cell r="B32" t="str">
            <v>UG</v>
          </cell>
          <cell r="C32">
            <v>11</v>
          </cell>
          <cell r="D32" t="str">
            <v>K</v>
          </cell>
          <cell r="E32">
            <v>28.39</v>
          </cell>
          <cell r="F32">
            <v>5</v>
          </cell>
          <cell r="G32" t="str">
            <v>F</v>
          </cell>
          <cell r="H32">
            <v>200</v>
          </cell>
          <cell r="I32">
            <v>0</v>
          </cell>
          <cell r="J32">
            <v>0</v>
          </cell>
          <cell r="K32">
            <v>0.14194999999999999</v>
          </cell>
          <cell r="L32">
            <v>0</v>
          </cell>
          <cell r="M32">
            <v>0</v>
          </cell>
        </row>
        <row r="33">
          <cell r="A33" t="str">
            <v>Umkleide/Pers.</v>
          </cell>
          <cell r="B33" t="str">
            <v>UG</v>
          </cell>
          <cell r="C33">
            <v>12</v>
          </cell>
          <cell r="D33" t="str">
            <v>G</v>
          </cell>
          <cell r="E33">
            <v>16.04</v>
          </cell>
          <cell r="F33">
            <v>5</v>
          </cell>
          <cell r="G33" t="str">
            <v>Lino</v>
          </cell>
          <cell r="H33">
            <v>180</v>
          </cell>
          <cell r="I33">
            <v>0</v>
          </cell>
          <cell r="J33">
            <v>0</v>
          </cell>
          <cell r="K33">
            <v>8.9111111111111113E-2</v>
          </cell>
          <cell r="L33">
            <v>0</v>
          </cell>
          <cell r="M33">
            <v>0</v>
          </cell>
        </row>
        <row r="34">
          <cell r="A34" t="str">
            <v>Umkleide/Pers.</v>
          </cell>
          <cell r="B34" t="str">
            <v>UG</v>
          </cell>
          <cell r="C34">
            <v>13</v>
          </cell>
          <cell r="D34" t="str">
            <v>G</v>
          </cell>
          <cell r="E34">
            <v>15.02</v>
          </cell>
          <cell r="F34">
            <v>5</v>
          </cell>
          <cell r="G34" t="str">
            <v>Lino</v>
          </cell>
          <cell r="H34">
            <v>180</v>
          </cell>
          <cell r="I34">
            <v>0</v>
          </cell>
          <cell r="J34">
            <v>0</v>
          </cell>
          <cell r="K34">
            <v>8.3444444444444446E-2</v>
          </cell>
          <cell r="L34">
            <v>0</v>
          </cell>
          <cell r="M34">
            <v>0</v>
          </cell>
        </row>
        <row r="35">
          <cell r="A35" t="str">
            <v>Prosektur</v>
          </cell>
          <cell r="B35" t="str">
            <v>UG</v>
          </cell>
          <cell r="C35">
            <v>14</v>
          </cell>
          <cell r="D35" t="str">
            <v>K</v>
          </cell>
          <cell r="E35">
            <v>13.5</v>
          </cell>
          <cell r="F35">
            <v>1</v>
          </cell>
          <cell r="G35" t="str">
            <v>F</v>
          </cell>
          <cell r="H35">
            <v>200</v>
          </cell>
          <cell r="I35">
            <v>0</v>
          </cell>
          <cell r="J35">
            <v>0</v>
          </cell>
          <cell r="K35">
            <v>6.7500000000000004E-2</v>
          </cell>
          <cell r="L35">
            <v>0</v>
          </cell>
          <cell r="M35">
            <v>0</v>
          </cell>
        </row>
        <row r="36">
          <cell r="A36" t="str">
            <v>Flur</v>
          </cell>
          <cell r="B36" t="str">
            <v>UG</v>
          </cell>
          <cell r="C36">
            <v>15</v>
          </cell>
          <cell r="D36" t="str">
            <v>C</v>
          </cell>
          <cell r="E36">
            <v>23.99</v>
          </cell>
          <cell r="F36">
            <v>5</v>
          </cell>
          <cell r="G36" t="str">
            <v>F</v>
          </cell>
          <cell r="H36">
            <v>500</v>
          </cell>
          <cell r="I36">
            <v>0</v>
          </cell>
          <cell r="J36">
            <v>0</v>
          </cell>
          <cell r="K36">
            <v>4.7979999999999995E-2</v>
          </cell>
          <cell r="L36">
            <v>0</v>
          </cell>
          <cell r="M36">
            <v>0</v>
          </cell>
        </row>
        <row r="37">
          <cell r="A37" t="str">
            <v>Windfang mit Flur z. PW</v>
          </cell>
          <cell r="B37" t="str">
            <v>UG</v>
          </cell>
          <cell r="C37" t="str">
            <v>15\ 1</v>
          </cell>
          <cell r="D37" t="str">
            <v>C</v>
          </cell>
          <cell r="E37">
            <v>12.7</v>
          </cell>
          <cell r="F37">
            <v>5</v>
          </cell>
          <cell r="G37" t="str">
            <v>F</v>
          </cell>
          <cell r="H37">
            <v>500</v>
          </cell>
          <cell r="I37">
            <v>0</v>
          </cell>
          <cell r="J37">
            <v>0</v>
          </cell>
          <cell r="K37">
            <v>2.5399999999999999E-2</v>
          </cell>
          <cell r="L37">
            <v>0</v>
          </cell>
          <cell r="M37">
            <v>0</v>
          </cell>
        </row>
        <row r="38">
          <cell r="A38" t="str">
            <v>Aufzugsaggregat</v>
          </cell>
          <cell r="B38" t="str">
            <v>UG</v>
          </cell>
          <cell r="C38" t="str">
            <v>15\ 2</v>
          </cell>
          <cell r="D38" t="str">
            <v>x</v>
          </cell>
          <cell r="E38">
            <v>4.41</v>
          </cell>
          <cell r="G38" t="str">
            <v>F</v>
          </cell>
          <cell r="H38">
            <v>0</v>
          </cell>
          <cell r="I38">
            <v>0</v>
          </cell>
          <cell r="J38">
            <v>0</v>
          </cell>
          <cell r="K38">
            <v>0</v>
          </cell>
          <cell r="L38">
            <v>0</v>
          </cell>
          <cell r="M38">
            <v>0</v>
          </cell>
        </row>
        <row r="39">
          <cell r="A39" t="str">
            <v>Treppe</v>
          </cell>
          <cell r="B39" t="str">
            <v>UG</v>
          </cell>
          <cell r="D39" t="str">
            <v>P</v>
          </cell>
          <cell r="E39">
            <v>14.61</v>
          </cell>
          <cell r="F39">
            <v>2</v>
          </cell>
          <cell r="G39" t="str">
            <v>F</v>
          </cell>
          <cell r="H39">
            <v>160</v>
          </cell>
          <cell r="I39">
            <v>0</v>
          </cell>
          <cell r="J39">
            <v>0</v>
          </cell>
          <cell r="K39">
            <v>9.1312499999999991E-2</v>
          </cell>
          <cell r="L39">
            <v>0</v>
          </cell>
          <cell r="M39">
            <v>0</v>
          </cell>
        </row>
        <row r="40">
          <cell r="A40" t="str">
            <v>Treppe</v>
          </cell>
          <cell r="B40" t="str">
            <v>UG</v>
          </cell>
          <cell r="D40" t="str">
            <v>P</v>
          </cell>
          <cell r="E40">
            <v>4.5999999999999996</v>
          </cell>
          <cell r="F40">
            <v>2</v>
          </cell>
          <cell r="G40" t="str">
            <v>F</v>
          </cell>
          <cell r="H40">
            <v>160</v>
          </cell>
          <cell r="I40">
            <v>0</v>
          </cell>
          <cell r="J40">
            <v>0</v>
          </cell>
          <cell r="K40">
            <v>2.8749999999999998E-2</v>
          </cell>
          <cell r="L40">
            <v>0</v>
          </cell>
          <cell r="M40">
            <v>0</v>
          </cell>
        </row>
        <row r="41">
          <cell r="A41" t="str">
            <v>UG Verwaltung</v>
          </cell>
          <cell r="K41">
            <v>1.7043280555555553</v>
          </cell>
          <cell r="L41">
            <v>0</v>
          </cell>
          <cell r="M41">
            <v>0</v>
          </cell>
        </row>
        <row r="42">
          <cell r="A42" t="str">
            <v>UG Funktionsbereich</v>
          </cell>
        </row>
        <row r="43">
          <cell r="A43" t="str">
            <v>Flur</v>
          </cell>
          <cell r="B43" t="str">
            <v>UG</v>
          </cell>
          <cell r="C43">
            <v>16</v>
          </cell>
          <cell r="D43" t="str">
            <v>C</v>
          </cell>
          <cell r="E43">
            <v>60.29</v>
          </cell>
          <cell r="F43">
            <v>5</v>
          </cell>
          <cell r="G43" t="str">
            <v>F</v>
          </cell>
          <cell r="H43">
            <v>500</v>
          </cell>
          <cell r="I43">
            <v>0</v>
          </cell>
          <cell r="J43">
            <v>0</v>
          </cell>
          <cell r="K43">
            <v>0.12057999999999999</v>
          </cell>
          <cell r="L43">
            <v>0</v>
          </cell>
          <cell r="M43">
            <v>0</v>
          </cell>
        </row>
        <row r="44">
          <cell r="A44" t="str">
            <v>Flur</v>
          </cell>
          <cell r="B44" t="str">
            <v>UG</v>
          </cell>
          <cell r="C44">
            <v>17</v>
          </cell>
          <cell r="D44" t="str">
            <v>C</v>
          </cell>
          <cell r="E44">
            <v>72.36</v>
          </cell>
          <cell r="F44">
            <v>5</v>
          </cell>
          <cell r="G44" t="str">
            <v>F</v>
          </cell>
          <cell r="H44">
            <v>500</v>
          </cell>
          <cell r="I44">
            <v>0</v>
          </cell>
          <cell r="J44">
            <v>0</v>
          </cell>
          <cell r="K44">
            <v>0.14471999999999999</v>
          </cell>
          <cell r="L44">
            <v>0</v>
          </cell>
          <cell r="M44">
            <v>0</v>
          </cell>
        </row>
        <row r="45">
          <cell r="A45" t="str">
            <v>Maschinenraum</v>
          </cell>
          <cell r="B45" t="str">
            <v>UG</v>
          </cell>
          <cell r="C45">
            <v>18</v>
          </cell>
          <cell r="D45" t="str">
            <v>x</v>
          </cell>
          <cell r="E45">
            <v>2.75</v>
          </cell>
          <cell r="G45" t="str">
            <v>B</v>
          </cell>
          <cell r="H45">
            <v>0</v>
          </cell>
          <cell r="I45">
            <v>0</v>
          </cell>
          <cell r="J45">
            <v>0</v>
          </cell>
          <cell r="K45">
            <v>0</v>
          </cell>
          <cell r="L45">
            <v>0</v>
          </cell>
          <cell r="M45">
            <v>0</v>
          </cell>
        </row>
        <row r="46">
          <cell r="A46" t="str">
            <v>Vorraum + WC</v>
          </cell>
          <cell r="B46" t="str">
            <v>UG</v>
          </cell>
          <cell r="C46">
            <v>19</v>
          </cell>
          <cell r="D46" t="str">
            <v>B</v>
          </cell>
          <cell r="E46">
            <v>2.67</v>
          </cell>
          <cell r="F46">
            <v>5</v>
          </cell>
          <cell r="G46" t="str">
            <v>F</v>
          </cell>
          <cell r="H46">
            <v>80</v>
          </cell>
          <cell r="I46">
            <v>0</v>
          </cell>
          <cell r="J46">
            <v>0</v>
          </cell>
          <cell r="K46">
            <v>3.3375000000000002E-2</v>
          </cell>
          <cell r="L46">
            <v>0</v>
          </cell>
          <cell r="M46">
            <v>0</v>
          </cell>
        </row>
        <row r="47">
          <cell r="A47" t="str">
            <v>Abstellraum</v>
          </cell>
          <cell r="B47" t="str">
            <v>UG</v>
          </cell>
          <cell r="C47">
            <v>20</v>
          </cell>
          <cell r="D47" t="str">
            <v>K</v>
          </cell>
          <cell r="E47">
            <v>1.55</v>
          </cell>
          <cell r="F47">
            <v>3</v>
          </cell>
          <cell r="G47" t="str">
            <v>Lino</v>
          </cell>
          <cell r="H47">
            <v>200</v>
          </cell>
          <cell r="I47">
            <v>0</v>
          </cell>
          <cell r="J47">
            <v>0</v>
          </cell>
          <cell r="K47">
            <v>7.7499999999999999E-3</v>
          </cell>
          <cell r="L47">
            <v>0</v>
          </cell>
          <cell r="M47">
            <v>0</v>
          </cell>
        </row>
        <row r="48">
          <cell r="A48" t="str">
            <v>Treppenhaus 2</v>
          </cell>
          <cell r="B48" t="str">
            <v>UG</v>
          </cell>
          <cell r="D48" t="str">
            <v>P</v>
          </cell>
          <cell r="E48">
            <v>18.18</v>
          </cell>
          <cell r="F48">
            <v>2</v>
          </cell>
          <cell r="G48" t="str">
            <v>F</v>
          </cell>
          <cell r="H48">
            <v>160</v>
          </cell>
          <cell r="I48">
            <v>0</v>
          </cell>
          <cell r="J48">
            <v>0</v>
          </cell>
          <cell r="K48">
            <v>0.113625</v>
          </cell>
          <cell r="L48">
            <v>0</v>
          </cell>
          <cell r="M48">
            <v>0</v>
          </cell>
        </row>
        <row r="49">
          <cell r="A49" t="str">
            <v>Labor</v>
          </cell>
          <cell r="B49" t="str">
            <v>UG</v>
          </cell>
          <cell r="C49">
            <v>22</v>
          </cell>
          <cell r="D49" t="str">
            <v>M</v>
          </cell>
          <cell r="E49">
            <v>22.02</v>
          </cell>
          <cell r="F49">
            <v>5</v>
          </cell>
          <cell r="G49" t="str">
            <v>Lino</v>
          </cell>
          <cell r="H49">
            <v>170</v>
          </cell>
          <cell r="I49">
            <v>0</v>
          </cell>
          <cell r="J49">
            <v>0</v>
          </cell>
          <cell r="K49">
            <v>0.12952941176470589</v>
          </cell>
          <cell r="L49">
            <v>0</v>
          </cell>
          <cell r="M49">
            <v>0</v>
          </cell>
        </row>
        <row r="50">
          <cell r="A50" t="str">
            <v>EKG</v>
          </cell>
          <cell r="B50" t="str">
            <v>UG</v>
          </cell>
          <cell r="C50">
            <v>23</v>
          </cell>
          <cell r="D50" t="str">
            <v>M</v>
          </cell>
          <cell r="E50">
            <v>14.05</v>
          </cell>
          <cell r="F50">
            <v>5</v>
          </cell>
          <cell r="G50" t="str">
            <v>Lino</v>
          </cell>
          <cell r="H50">
            <v>170</v>
          </cell>
          <cell r="I50">
            <v>0</v>
          </cell>
          <cell r="J50">
            <v>0</v>
          </cell>
          <cell r="K50">
            <v>8.2647058823529421E-2</v>
          </cell>
          <cell r="L50">
            <v>0</v>
          </cell>
          <cell r="M50">
            <v>0</v>
          </cell>
        </row>
        <row r="51">
          <cell r="A51" t="str">
            <v>Vorraum</v>
          </cell>
          <cell r="B51" t="str">
            <v>UG</v>
          </cell>
          <cell r="C51" t="str">
            <v>23\ 1</v>
          </cell>
          <cell r="D51" t="str">
            <v>B</v>
          </cell>
          <cell r="E51">
            <v>5.04</v>
          </cell>
          <cell r="F51">
            <v>5</v>
          </cell>
          <cell r="G51" t="str">
            <v>Lino</v>
          </cell>
          <cell r="H51">
            <v>80</v>
          </cell>
          <cell r="I51">
            <v>0</v>
          </cell>
          <cell r="J51">
            <v>0</v>
          </cell>
          <cell r="K51">
            <v>6.3E-2</v>
          </cell>
          <cell r="L51">
            <v>0</v>
          </cell>
          <cell r="M51">
            <v>0</v>
          </cell>
        </row>
        <row r="52">
          <cell r="A52" t="str">
            <v>WC</v>
          </cell>
          <cell r="B52" t="str">
            <v>UG</v>
          </cell>
          <cell r="C52" t="str">
            <v>23\ 2</v>
          </cell>
          <cell r="D52" t="str">
            <v>B</v>
          </cell>
          <cell r="E52">
            <v>2.4</v>
          </cell>
          <cell r="F52">
            <v>5</v>
          </cell>
          <cell r="G52" t="str">
            <v>F</v>
          </cell>
          <cell r="H52">
            <v>80</v>
          </cell>
          <cell r="I52">
            <v>0</v>
          </cell>
          <cell r="J52">
            <v>0</v>
          </cell>
          <cell r="K52">
            <v>0.03</v>
          </cell>
          <cell r="L52">
            <v>0</v>
          </cell>
          <cell r="M52">
            <v>0</v>
          </cell>
        </row>
        <row r="53">
          <cell r="A53" t="str">
            <v>Patientenzimmer</v>
          </cell>
          <cell r="B53" t="str">
            <v>UG</v>
          </cell>
          <cell r="C53">
            <v>24</v>
          </cell>
          <cell r="D53" t="str">
            <v>A</v>
          </cell>
          <cell r="E53">
            <v>22.13</v>
          </cell>
          <cell r="F53">
            <v>5</v>
          </cell>
          <cell r="G53" t="str">
            <v>Lino</v>
          </cell>
          <cell r="H53">
            <v>170</v>
          </cell>
          <cell r="I53">
            <v>0</v>
          </cell>
          <cell r="J53">
            <v>0</v>
          </cell>
          <cell r="K53">
            <v>0.13017647058823528</v>
          </cell>
          <cell r="L53">
            <v>0</v>
          </cell>
          <cell r="M53">
            <v>0</v>
          </cell>
        </row>
        <row r="54">
          <cell r="A54" t="str">
            <v>Massage</v>
          </cell>
          <cell r="B54" t="str">
            <v>UG</v>
          </cell>
          <cell r="C54">
            <v>25</v>
          </cell>
          <cell r="D54" t="str">
            <v>M</v>
          </cell>
          <cell r="E54">
            <v>22.13</v>
          </cell>
          <cell r="F54">
            <v>5</v>
          </cell>
          <cell r="G54" t="str">
            <v>Lino</v>
          </cell>
          <cell r="H54">
            <v>170</v>
          </cell>
          <cell r="I54">
            <v>0</v>
          </cell>
          <cell r="J54">
            <v>0</v>
          </cell>
          <cell r="K54">
            <v>0.13017647058823528</v>
          </cell>
          <cell r="L54">
            <v>0</v>
          </cell>
          <cell r="M54">
            <v>0</v>
          </cell>
        </row>
        <row r="55">
          <cell r="A55" t="str">
            <v>Massage</v>
          </cell>
          <cell r="B55" t="str">
            <v>UG</v>
          </cell>
          <cell r="C55">
            <v>26</v>
          </cell>
          <cell r="D55" t="str">
            <v>M</v>
          </cell>
          <cell r="E55">
            <v>22.02</v>
          </cell>
          <cell r="F55">
            <v>5</v>
          </cell>
          <cell r="G55" t="str">
            <v>Lino</v>
          </cell>
          <cell r="H55">
            <v>170</v>
          </cell>
          <cell r="I55">
            <v>0</v>
          </cell>
          <cell r="J55">
            <v>0</v>
          </cell>
          <cell r="K55">
            <v>0.12952941176470589</v>
          </cell>
          <cell r="L55">
            <v>0</v>
          </cell>
          <cell r="M55">
            <v>0</v>
          </cell>
        </row>
        <row r="56">
          <cell r="A56" t="str">
            <v>Massage</v>
          </cell>
          <cell r="B56" t="str">
            <v>UG</v>
          </cell>
          <cell r="C56">
            <v>27</v>
          </cell>
          <cell r="D56" t="str">
            <v>M</v>
          </cell>
          <cell r="E56">
            <v>22.02</v>
          </cell>
          <cell r="F56">
            <v>5</v>
          </cell>
          <cell r="G56" t="str">
            <v>Lino</v>
          </cell>
          <cell r="H56">
            <v>170</v>
          </cell>
          <cell r="I56">
            <v>0</v>
          </cell>
          <cell r="J56">
            <v>0</v>
          </cell>
          <cell r="K56">
            <v>0.12952941176470589</v>
          </cell>
          <cell r="L56">
            <v>0</v>
          </cell>
          <cell r="M56">
            <v>0</v>
          </cell>
        </row>
        <row r="57">
          <cell r="A57" t="str">
            <v>Massage</v>
          </cell>
          <cell r="B57" t="str">
            <v>UG</v>
          </cell>
          <cell r="C57">
            <v>28</v>
          </cell>
          <cell r="D57" t="str">
            <v>M</v>
          </cell>
          <cell r="E57">
            <v>21.16</v>
          </cell>
          <cell r="F57">
            <v>5</v>
          </cell>
          <cell r="G57" t="str">
            <v>Lino</v>
          </cell>
          <cell r="H57">
            <v>170</v>
          </cell>
          <cell r="I57">
            <v>0</v>
          </cell>
          <cell r="J57">
            <v>0</v>
          </cell>
          <cell r="K57">
            <v>0.12447058823529412</v>
          </cell>
          <cell r="L57">
            <v>0</v>
          </cell>
          <cell r="M57">
            <v>0</v>
          </cell>
        </row>
        <row r="58">
          <cell r="A58" t="str">
            <v>Massage</v>
          </cell>
          <cell r="B58" t="str">
            <v>UG</v>
          </cell>
          <cell r="C58">
            <v>29</v>
          </cell>
          <cell r="D58" t="str">
            <v>M</v>
          </cell>
          <cell r="E58">
            <v>22.92</v>
          </cell>
          <cell r="F58">
            <v>5</v>
          </cell>
          <cell r="G58" t="str">
            <v>Lino</v>
          </cell>
          <cell r="H58">
            <v>170</v>
          </cell>
          <cell r="I58">
            <v>0</v>
          </cell>
          <cell r="J58">
            <v>0</v>
          </cell>
          <cell r="K58">
            <v>0.1348235294117647</v>
          </cell>
          <cell r="L58">
            <v>0</v>
          </cell>
          <cell r="M58">
            <v>0</v>
          </cell>
        </row>
        <row r="59">
          <cell r="A59" t="str">
            <v>Heizung</v>
          </cell>
          <cell r="B59" t="str">
            <v>UG</v>
          </cell>
          <cell r="C59">
            <v>33</v>
          </cell>
          <cell r="D59" t="str">
            <v>x</v>
          </cell>
          <cell r="E59">
            <v>23.13</v>
          </cell>
          <cell r="G59" t="str">
            <v>F</v>
          </cell>
          <cell r="H59">
            <v>0</v>
          </cell>
          <cell r="I59">
            <v>0</v>
          </cell>
          <cell r="J59">
            <v>0</v>
          </cell>
          <cell r="K59">
            <v>0</v>
          </cell>
          <cell r="L59">
            <v>0</v>
          </cell>
          <cell r="M59">
            <v>0</v>
          </cell>
        </row>
        <row r="60">
          <cell r="A60" t="str">
            <v>Pumpen/Lüftung</v>
          </cell>
          <cell r="B60" t="str">
            <v>UG</v>
          </cell>
          <cell r="C60">
            <v>34</v>
          </cell>
          <cell r="D60" t="str">
            <v>x</v>
          </cell>
          <cell r="E60">
            <v>22.31</v>
          </cell>
          <cell r="G60" t="str">
            <v>F</v>
          </cell>
          <cell r="H60">
            <v>0</v>
          </cell>
          <cell r="I60">
            <v>0</v>
          </cell>
          <cell r="J60">
            <v>0</v>
          </cell>
          <cell r="K60">
            <v>0</v>
          </cell>
          <cell r="L60">
            <v>0</v>
          </cell>
          <cell r="M60">
            <v>0</v>
          </cell>
        </row>
        <row r="61">
          <cell r="A61" t="str">
            <v>Elektro. Techn.</v>
          </cell>
          <cell r="B61" t="str">
            <v>UG</v>
          </cell>
          <cell r="C61">
            <v>35</v>
          </cell>
          <cell r="D61" t="str">
            <v>x</v>
          </cell>
          <cell r="E61">
            <v>7.56</v>
          </cell>
          <cell r="G61" t="str">
            <v>F</v>
          </cell>
          <cell r="H61">
            <v>0</v>
          </cell>
          <cell r="I61">
            <v>0</v>
          </cell>
          <cell r="J61">
            <v>0</v>
          </cell>
          <cell r="K61">
            <v>0</v>
          </cell>
          <cell r="L61">
            <v>0</v>
          </cell>
          <cell r="M61">
            <v>0</v>
          </cell>
        </row>
        <row r="62">
          <cell r="A62" t="str">
            <v>Beh. WC</v>
          </cell>
          <cell r="B62" t="str">
            <v>UG</v>
          </cell>
          <cell r="C62">
            <v>51</v>
          </cell>
          <cell r="D62" t="str">
            <v>B</v>
          </cell>
          <cell r="E62">
            <v>3.49</v>
          </cell>
          <cell r="F62">
            <v>5</v>
          </cell>
          <cell r="G62" t="str">
            <v>F</v>
          </cell>
          <cell r="H62">
            <v>80</v>
          </cell>
          <cell r="I62">
            <v>0</v>
          </cell>
          <cell r="J62">
            <v>0</v>
          </cell>
          <cell r="K62">
            <v>4.3625000000000004E-2</v>
          </cell>
          <cell r="L62">
            <v>0</v>
          </cell>
          <cell r="M62">
            <v>0</v>
          </cell>
        </row>
        <row r="63">
          <cell r="A63" t="str">
            <v>Vorraum</v>
          </cell>
          <cell r="B63" t="str">
            <v>UG</v>
          </cell>
          <cell r="C63">
            <v>52</v>
          </cell>
          <cell r="D63" t="str">
            <v>B</v>
          </cell>
          <cell r="E63">
            <v>1.7</v>
          </cell>
          <cell r="F63">
            <v>5</v>
          </cell>
          <cell r="G63" t="str">
            <v>F</v>
          </cell>
          <cell r="H63">
            <v>80</v>
          </cell>
          <cell r="I63">
            <v>0</v>
          </cell>
          <cell r="J63">
            <v>0</v>
          </cell>
          <cell r="K63">
            <v>2.1249999999999998E-2</v>
          </cell>
          <cell r="L63">
            <v>0</v>
          </cell>
          <cell r="M63">
            <v>0</v>
          </cell>
        </row>
        <row r="64">
          <cell r="A64" t="str">
            <v>WC</v>
          </cell>
          <cell r="B64" t="str">
            <v>UG</v>
          </cell>
          <cell r="C64" t="str">
            <v>52\ 1</v>
          </cell>
          <cell r="D64" t="str">
            <v>B</v>
          </cell>
          <cell r="E64">
            <v>1.0900000000000001</v>
          </cell>
          <cell r="F64">
            <v>5</v>
          </cell>
          <cell r="G64" t="str">
            <v>F</v>
          </cell>
          <cell r="H64">
            <v>80</v>
          </cell>
          <cell r="I64">
            <v>0</v>
          </cell>
          <cell r="J64">
            <v>0</v>
          </cell>
          <cell r="K64">
            <v>1.3625000000000002E-2</v>
          </cell>
          <cell r="L64">
            <v>0</v>
          </cell>
          <cell r="M64">
            <v>0</v>
          </cell>
        </row>
        <row r="65">
          <cell r="A65" t="str">
            <v>Vorraum</v>
          </cell>
          <cell r="B65" t="str">
            <v>UG</v>
          </cell>
          <cell r="C65">
            <v>53</v>
          </cell>
          <cell r="D65" t="str">
            <v>B</v>
          </cell>
          <cell r="E65">
            <v>1.7</v>
          </cell>
          <cell r="F65">
            <v>5</v>
          </cell>
          <cell r="G65" t="str">
            <v>F</v>
          </cell>
          <cell r="H65">
            <v>80</v>
          </cell>
          <cell r="I65">
            <v>0</v>
          </cell>
          <cell r="J65">
            <v>0</v>
          </cell>
          <cell r="K65">
            <v>2.1249999999999998E-2</v>
          </cell>
          <cell r="L65">
            <v>0</v>
          </cell>
          <cell r="M65">
            <v>0</v>
          </cell>
        </row>
        <row r="66">
          <cell r="A66" t="str">
            <v>WC</v>
          </cell>
          <cell r="B66" t="str">
            <v>UG</v>
          </cell>
          <cell r="C66" t="str">
            <v>53\ 1</v>
          </cell>
          <cell r="D66" t="str">
            <v>B</v>
          </cell>
          <cell r="E66">
            <v>1.0900000000000001</v>
          </cell>
          <cell r="F66">
            <v>5</v>
          </cell>
          <cell r="G66" t="str">
            <v>F</v>
          </cell>
          <cell r="H66">
            <v>80</v>
          </cell>
          <cell r="I66">
            <v>0</v>
          </cell>
          <cell r="J66">
            <v>0</v>
          </cell>
          <cell r="K66">
            <v>1.3625000000000002E-2</v>
          </cell>
          <cell r="L66">
            <v>0</v>
          </cell>
          <cell r="M66">
            <v>0</v>
          </cell>
        </row>
        <row r="67">
          <cell r="A67" t="str">
            <v>Speiseraum</v>
          </cell>
          <cell r="B67" t="str">
            <v>UG</v>
          </cell>
          <cell r="C67">
            <v>54</v>
          </cell>
          <cell r="D67" t="str">
            <v>x</v>
          </cell>
          <cell r="E67">
            <v>73.53</v>
          </cell>
          <cell r="G67" t="str">
            <v>F</v>
          </cell>
          <cell r="H67">
            <v>0</v>
          </cell>
          <cell r="I67">
            <v>0</v>
          </cell>
          <cell r="J67">
            <v>0</v>
          </cell>
          <cell r="K67">
            <v>0</v>
          </cell>
          <cell r="L67">
            <v>0</v>
          </cell>
          <cell r="M67">
            <v>0</v>
          </cell>
        </row>
        <row r="68">
          <cell r="A68" t="str">
            <v>Funktionsbereich</v>
          </cell>
          <cell r="K68">
            <v>1.6173073529411766</v>
          </cell>
          <cell r="L68">
            <v>0</v>
          </cell>
          <cell r="M68">
            <v>0</v>
          </cell>
        </row>
        <row r="69">
          <cell r="A69" t="str">
            <v>Küche</v>
          </cell>
        </row>
        <row r="70">
          <cell r="A70" t="str">
            <v>Geräte</v>
          </cell>
          <cell r="B70" t="str">
            <v>UG</v>
          </cell>
          <cell r="C70">
            <v>36</v>
          </cell>
          <cell r="D70" t="str">
            <v>x</v>
          </cell>
          <cell r="E70">
            <v>12.57</v>
          </cell>
          <cell r="G70" t="str">
            <v>F</v>
          </cell>
          <cell r="H70">
            <v>0</v>
          </cell>
          <cell r="I70">
            <v>0</v>
          </cell>
          <cell r="J70">
            <v>0</v>
          </cell>
          <cell r="K70">
            <v>0</v>
          </cell>
          <cell r="L70">
            <v>0</v>
          </cell>
          <cell r="M70">
            <v>0</v>
          </cell>
        </row>
        <row r="71">
          <cell r="A71" t="str">
            <v>Flur</v>
          </cell>
          <cell r="B71" t="str">
            <v>UG</v>
          </cell>
          <cell r="C71">
            <v>40</v>
          </cell>
          <cell r="D71" t="str">
            <v>x</v>
          </cell>
          <cell r="E71">
            <v>24.35</v>
          </cell>
          <cell r="G71" t="str">
            <v>F</v>
          </cell>
          <cell r="H71">
            <v>0</v>
          </cell>
          <cell r="I71">
            <v>0</v>
          </cell>
          <cell r="J71">
            <v>0</v>
          </cell>
          <cell r="K71">
            <v>0</v>
          </cell>
          <cell r="L71">
            <v>0</v>
          </cell>
          <cell r="M71">
            <v>0</v>
          </cell>
        </row>
        <row r="72">
          <cell r="A72" t="str">
            <v>Abfälle</v>
          </cell>
          <cell r="B72" t="str">
            <v>UG</v>
          </cell>
          <cell r="C72">
            <v>41</v>
          </cell>
          <cell r="D72" t="str">
            <v>x</v>
          </cell>
          <cell r="E72">
            <v>10.45</v>
          </cell>
          <cell r="G72" t="str">
            <v>F</v>
          </cell>
          <cell r="H72">
            <v>0</v>
          </cell>
          <cell r="I72">
            <v>0</v>
          </cell>
          <cell r="J72">
            <v>0</v>
          </cell>
          <cell r="K72">
            <v>0</v>
          </cell>
          <cell r="L72">
            <v>0</v>
          </cell>
          <cell r="M72">
            <v>0</v>
          </cell>
        </row>
        <row r="73">
          <cell r="A73" t="str">
            <v>Kü. -Personal</v>
          </cell>
          <cell r="B73" t="str">
            <v>UG</v>
          </cell>
          <cell r="C73">
            <v>42</v>
          </cell>
          <cell r="D73" t="str">
            <v>x</v>
          </cell>
          <cell r="E73">
            <v>7.53</v>
          </cell>
          <cell r="G73" t="str">
            <v>Lino</v>
          </cell>
          <cell r="H73">
            <v>0</v>
          </cell>
          <cell r="I73">
            <v>0</v>
          </cell>
          <cell r="J73">
            <v>0</v>
          </cell>
          <cell r="K73">
            <v>0</v>
          </cell>
          <cell r="L73">
            <v>0</v>
          </cell>
          <cell r="M73">
            <v>0</v>
          </cell>
        </row>
        <row r="74">
          <cell r="A74" t="str">
            <v>Umkleide</v>
          </cell>
          <cell r="B74" t="str">
            <v>UG</v>
          </cell>
          <cell r="C74" t="str">
            <v>42\ 1</v>
          </cell>
          <cell r="D74" t="str">
            <v>x</v>
          </cell>
          <cell r="E74">
            <v>4.6500000000000004</v>
          </cell>
          <cell r="G74" t="str">
            <v>Lino</v>
          </cell>
          <cell r="H74">
            <v>0</v>
          </cell>
          <cell r="I74">
            <v>0</v>
          </cell>
          <cell r="J74">
            <v>0</v>
          </cell>
          <cell r="K74">
            <v>0</v>
          </cell>
          <cell r="L74">
            <v>0</v>
          </cell>
          <cell r="M74">
            <v>0</v>
          </cell>
        </row>
        <row r="75">
          <cell r="A75" t="str">
            <v>Dusche</v>
          </cell>
          <cell r="B75" t="str">
            <v>UG</v>
          </cell>
          <cell r="C75" t="str">
            <v>42\ 2</v>
          </cell>
          <cell r="D75" t="str">
            <v>x</v>
          </cell>
          <cell r="E75">
            <v>2.0299999999999998</v>
          </cell>
          <cell r="G75" t="str">
            <v>F</v>
          </cell>
          <cell r="H75">
            <v>0</v>
          </cell>
          <cell r="I75">
            <v>0</v>
          </cell>
          <cell r="J75">
            <v>0</v>
          </cell>
          <cell r="K75">
            <v>0</v>
          </cell>
          <cell r="L75">
            <v>0</v>
          </cell>
          <cell r="M75">
            <v>0</v>
          </cell>
        </row>
        <row r="76">
          <cell r="A76" t="str">
            <v>WC</v>
          </cell>
          <cell r="B76" t="str">
            <v>UG</v>
          </cell>
          <cell r="C76" t="str">
            <v>42\ 3</v>
          </cell>
          <cell r="D76" t="str">
            <v>x</v>
          </cell>
          <cell r="E76">
            <v>1.3</v>
          </cell>
          <cell r="G76" t="str">
            <v>F</v>
          </cell>
          <cell r="H76">
            <v>0</v>
          </cell>
          <cell r="I76">
            <v>0</v>
          </cell>
          <cell r="J76">
            <v>0</v>
          </cell>
          <cell r="K76">
            <v>0</v>
          </cell>
          <cell r="L76">
            <v>0</v>
          </cell>
          <cell r="M76">
            <v>0</v>
          </cell>
        </row>
        <row r="77">
          <cell r="A77" t="str">
            <v>Vorbereitung</v>
          </cell>
          <cell r="B77" t="str">
            <v>UG</v>
          </cell>
          <cell r="C77">
            <v>43</v>
          </cell>
          <cell r="D77" t="str">
            <v>x</v>
          </cell>
          <cell r="E77">
            <v>7.53</v>
          </cell>
          <cell r="G77" t="str">
            <v>F</v>
          </cell>
          <cell r="H77">
            <v>0</v>
          </cell>
          <cell r="I77">
            <v>0</v>
          </cell>
          <cell r="J77">
            <v>0</v>
          </cell>
          <cell r="K77">
            <v>0</v>
          </cell>
          <cell r="L77">
            <v>0</v>
          </cell>
          <cell r="M77">
            <v>0</v>
          </cell>
        </row>
        <row r="78">
          <cell r="A78" t="str">
            <v>Speiseraum</v>
          </cell>
          <cell r="B78" t="str">
            <v>UG</v>
          </cell>
          <cell r="C78">
            <v>44</v>
          </cell>
          <cell r="D78" t="str">
            <v>x</v>
          </cell>
          <cell r="E78">
            <v>49.65</v>
          </cell>
          <cell r="G78" t="str">
            <v>F</v>
          </cell>
          <cell r="H78">
            <v>0</v>
          </cell>
          <cell r="I78">
            <v>0</v>
          </cell>
          <cell r="J78">
            <v>0</v>
          </cell>
          <cell r="K78">
            <v>0</v>
          </cell>
          <cell r="L78">
            <v>0</v>
          </cell>
          <cell r="M78">
            <v>0</v>
          </cell>
        </row>
        <row r="79">
          <cell r="A79" t="str">
            <v>Anrichte</v>
          </cell>
          <cell r="B79" t="str">
            <v>UG</v>
          </cell>
          <cell r="C79">
            <v>46</v>
          </cell>
          <cell r="D79" t="str">
            <v>x</v>
          </cell>
          <cell r="E79">
            <v>16.809999999999999</v>
          </cell>
          <cell r="G79" t="str">
            <v>F</v>
          </cell>
          <cell r="H79">
            <v>0</v>
          </cell>
          <cell r="I79">
            <v>0</v>
          </cell>
          <cell r="J79">
            <v>0</v>
          </cell>
          <cell r="K79">
            <v>0</v>
          </cell>
          <cell r="L79">
            <v>0</v>
          </cell>
          <cell r="M79">
            <v>0</v>
          </cell>
        </row>
        <row r="80">
          <cell r="A80" t="str">
            <v>Spüle</v>
          </cell>
          <cell r="B80" t="str">
            <v>UG</v>
          </cell>
          <cell r="C80">
            <v>47</v>
          </cell>
          <cell r="D80" t="str">
            <v>x</v>
          </cell>
          <cell r="E80">
            <v>7.77</v>
          </cell>
          <cell r="G80" t="str">
            <v>F</v>
          </cell>
          <cell r="H80">
            <v>0</v>
          </cell>
          <cell r="I80">
            <v>0</v>
          </cell>
          <cell r="J80">
            <v>0</v>
          </cell>
          <cell r="K80">
            <v>0</v>
          </cell>
          <cell r="L80">
            <v>0</v>
          </cell>
          <cell r="M80">
            <v>0</v>
          </cell>
        </row>
        <row r="81">
          <cell r="A81" t="str">
            <v>Vorrat</v>
          </cell>
          <cell r="B81" t="str">
            <v>UG</v>
          </cell>
          <cell r="C81">
            <v>48</v>
          </cell>
          <cell r="D81" t="str">
            <v>x</v>
          </cell>
          <cell r="E81">
            <v>6.38</v>
          </cell>
          <cell r="G81" t="str">
            <v>F</v>
          </cell>
          <cell r="H81">
            <v>0</v>
          </cell>
          <cell r="I81">
            <v>0</v>
          </cell>
          <cell r="J81">
            <v>0</v>
          </cell>
          <cell r="K81">
            <v>0</v>
          </cell>
          <cell r="L81">
            <v>0</v>
          </cell>
          <cell r="M81">
            <v>0</v>
          </cell>
        </row>
        <row r="82">
          <cell r="A82" t="str">
            <v>Kühlraum</v>
          </cell>
          <cell r="B82" t="str">
            <v>UG</v>
          </cell>
          <cell r="C82">
            <v>49</v>
          </cell>
          <cell r="D82" t="str">
            <v>x</v>
          </cell>
          <cell r="E82">
            <v>5.52</v>
          </cell>
          <cell r="G82" t="str">
            <v>F</v>
          </cell>
          <cell r="H82">
            <v>0</v>
          </cell>
          <cell r="I82">
            <v>0</v>
          </cell>
          <cell r="J82">
            <v>0</v>
          </cell>
          <cell r="K82">
            <v>0</v>
          </cell>
          <cell r="L82">
            <v>0</v>
          </cell>
          <cell r="M82">
            <v>0</v>
          </cell>
        </row>
        <row r="83">
          <cell r="A83" t="str">
            <v>Kühlraum</v>
          </cell>
          <cell r="B83" t="str">
            <v>UG</v>
          </cell>
          <cell r="C83" t="str">
            <v>49\ 1</v>
          </cell>
          <cell r="D83" t="str">
            <v>x</v>
          </cell>
          <cell r="E83">
            <v>7.6</v>
          </cell>
          <cell r="G83" t="str">
            <v>F</v>
          </cell>
          <cell r="H83">
            <v>0</v>
          </cell>
          <cell r="I83">
            <v>0</v>
          </cell>
          <cell r="J83">
            <v>0</v>
          </cell>
          <cell r="K83">
            <v>0</v>
          </cell>
          <cell r="L83">
            <v>0</v>
          </cell>
          <cell r="M83">
            <v>0</v>
          </cell>
        </row>
        <row r="84">
          <cell r="A84" t="str">
            <v>Vorraum</v>
          </cell>
          <cell r="B84" t="str">
            <v>UG</v>
          </cell>
          <cell r="C84">
            <v>50</v>
          </cell>
          <cell r="D84" t="str">
            <v>B</v>
          </cell>
          <cell r="E84">
            <v>29.28</v>
          </cell>
          <cell r="G84" t="str">
            <v>F</v>
          </cell>
          <cell r="H84">
            <v>0</v>
          </cell>
          <cell r="I84">
            <v>0</v>
          </cell>
          <cell r="J84">
            <v>0</v>
          </cell>
          <cell r="K84">
            <v>0</v>
          </cell>
          <cell r="L84">
            <v>0</v>
          </cell>
          <cell r="M84">
            <v>0</v>
          </cell>
        </row>
        <row r="85">
          <cell r="A85" t="str">
            <v>Summe Küche</v>
          </cell>
          <cell r="K85">
            <v>0</v>
          </cell>
          <cell r="L85">
            <v>0</v>
          </cell>
          <cell r="M85">
            <v>0</v>
          </cell>
        </row>
        <row r="86">
          <cell r="A86" t="str">
            <v>Bäderabteilung</v>
          </cell>
        </row>
        <row r="87">
          <cell r="A87" t="str">
            <v>Flur</v>
          </cell>
          <cell r="B87" t="str">
            <v>UG</v>
          </cell>
          <cell r="C87">
            <v>60</v>
          </cell>
          <cell r="D87" t="str">
            <v>C</v>
          </cell>
          <cell r="E87">
            <v>88.55</v>
          </cell>
          <cell r="F87">
            <v>5</v>
          </cell>
          <cell r="G87" t="str">
            <v>F</v>
          </cell>
          <cell r="H87">
            <v>500</v>
          </cell>
          <cell r="I87">
            <v>0</v>
          </cell>
          <cell r="J87">
            <v>0</v>
          </cell>
          <cell r="K87">
            <v>0.17710000000000001</v>
          </cell>
          <cell r="L87">
            <v>0</v>
          </cell>
          <cell r="M87">
            <v>0</v>
          </cell>
        </row>
        <row r="88">
          <cell r="A88" t="str">
            <v>Flur</v>
          </cell>
          <cell r="B88" t="str">
            <v>UG</v>
          </cell>
          <cell r="C88">
            <v>61</v>
          </cell>
          <cell r="D88" t="str">
            <v>C</v>
          </cell>
          <cell r="E88">
            <v>42.19</v>
          </cell>
          <cell r="F88">
            <v>5</v>
          </cell>
          <cell r="G88" t="str">
            <v>F</v>
          </cell>
          <cell r="H88">
            <v>500</v>
          </cell>
          <cell r="I88">
            <v>0</v>
          </cell>
          <cell r="J88">
            <v>0</v>
          </cell>
          <cell r="K88">
            <v>8.4379999999999997E-2</v>
          </cell>
          <cell r="L88">
            <v>0</v>
          </cell>
          <cell r="M88">
            <v>0</v>
          </cell>
        </row>
        <row r="89">
          <cell r="A89" t="str">
            <v>Pers. Dienstraum</v>
          </cell>
          <cell r="B89" t="str">
            <v>UG</v>
          </cell>
          <cell r="C89">
            <v>62</v>
          </cell>
          <cell r="D89" t="str">
            <v>F</v>
          </cell>
          <cell r="E89">
            <v>12.94</v>
          </cell>
          <cell r="F89">
            <v>5</v>
          </cell>
          <cell r="G89" t="str">
            <v>F</v>
          </cell>
          <cell r="H89">
            <v>180</v>
          </cell>
          <cell r="I89">
            <v>0</v>
          </cell>
          <cell r="J89">
            <v>0</v>
          </cell>
          <cell r="K89">
            <v>7.1888888888888891E-2</v>
          </cell>
          <cell r="L89">
            <v>0</v>
          </cell>
          <cell r="M89">
            <v>0</v>
          </cell>
        </row>
        <row r="90">
          <cell r="A90" t="str">
            <v>Vorraum</v>
          </cell>
          <cell r="B90" t="str">
            <v>UG</v>
          </cell>
          <cell r="C90">
            <v>63</v>
          </cell>
          <cell r="D90" t="str">
            <v>B</v>
          </cell>
          <cell r="E90">
            <v>1.39</v>
          </cell>
          <cell r="F90">
            <v>5</v>
          </cell>
          <cell r="G90" t="str">
            <v>F</v>
          </cell>
          <cell r="H90">
            <v>80</v>
          </cell>
          <cell r="I90">
            <v>0</v>
          </cell>
          <cell r="J90">
            <v>0</v>
          </cell>
          <cell r="K90">
            <v>1.7374999999999998E-2</v>
          </cell>
          <cell r="L90">
            <v>0</v>
          </cell>
          <cell r="M90">
            <v>0</v>
          </cell>
        </row>
        <row r="91">
          <cell r="A91" t="str">
            <v>WC</v>
          </cell>
          <cell r="B91" t="str">
            <v>UG</v>
          </cell>
          <cell r="C91" t="str">
            <v>63\ 1</v>
          </cell>
          <cell r="D91" t="str">
            <v>B</v>
          </cell>
          <cell r="E91">
            <v>1.3</v>
          </cell>
          <cell r="F91">
            <v>5</v>
          </cell>
          <cell r="G91" t="str">
            <v>F</v>
          </cell>
          <cell r="H91">
            <v>80</v>
          </cell>
          <cell r="I91">
            <v>0</v>
          </cell>
          <cell r="J91">
            <v>0</v>
          </cell>
          <cell r="K91">
            <v>1.6250000000000001E-2</v>
          </cell>
          <cell r="L91">
            <v>0</v>
          </cell>
          <cell r="M91">
            <v>0</v>
          </cell>
        </row>
        <row r="92">
          <cell r="A92" t="str">
            <v>WC</v>
          </cell>
          <cell r="B92" t="str">
            <v>UG</v>
          </cell>
          <cell r="C92">
            <v>64</v>
          </cell>
          <cell r="D92" t="str">
            <v>B</v>
          </cell>
          <cell r="E92">
            <v>1.8</v>
          </cell>
          <cell r="F92">
            <v>5</v>
          </cell>
          <cell r="G92" t="str">
            <v>F</v>
          </cell>
          <cell r="H92">
            <v>80</v>
          </cell>
          <cell r="I92">
            <v>0</v>
          </cell>
          <cell r="J92">
            <v>0</v>
          </cell>
          <cell r="K92">
            <v>2.2499999999999999E-2</v>
          </cell>
          <cell r="L92">
            <v>0</v>
          </cell>
          <cell r="M92">
            <v>0</v>
          </cell>
        </row>
        <row r="93">
          <cell r="A93" t="str">
            <v xml:space="preserve">PU </v>
          </cell>
          <cell r="B93" t="str">
            <v>UG</v>
          </cell>
          <cell r="C93">
            <v>65</v>
          </cell>
          <cell r="D93" t="str">
            <v>M</v>
          </cell>
          <cell r="E93">
            <v>1</v>
          </cell>
          <cell r="F93">
            <v>3</v>
          </cell>
          <cell r="G93" t="str">
            <v>F</v>
          </cell>
          <cell r="H93">
            <v>170</v>
          </cell>
          <cell r="I93">
            <v>0</v>
          </cell>
          <cell r="J93">
            <v>0</v>
          </cell>
          <cell r="K93">
            <v>5.8823529411764705E-3</v>
          </cell>
          <cell r="L93">
            <v>0</v>
          </cell>
          <cell r="M93">
            <v>0</v>
          </cell>
        </row>
        <row r="94">
          <cell r="A94" t="str">
            <v>U. W. Massage</v>
          </cell>
          <cell r="B94" t="str">
            <v>UG</v>
          </cell>
          <cell r="C94">
            <v>66</v>
          </cell>
          <cell r="D94" t="str">
            <v>M</v>
          </cell>
          <cell r="E94">
            <v>13.24</v>
          </cell>
          <cell r="F94">
            <v>5</v>
          </cell>
          <cell r="G94" t="str">
            <v>F</v>
          </cell>
          <cell r="H94">
            <v>170</v>
          </cell>
          <cell r="I94">
            <v>0</v>
          </cell>
          <cell r="J94">
            <v>0</v>
          </cell>
          <cell r="K94">
            <v>7.7882352941176472E-2</v>
          </cell>
          <cell r="L94">
            <v>0</v>
          </cell>
          <cell r="M94">
            <v>0</v>
          </cell>
        </row>
        <row r="95">
          <cell r="A95" t="str">
            <v>Umkl. / Ruhe</v>
          </cell>
          <cell r="B95" t="str">
            <v>UG</v>
          </cell>
          <cell r="C95">
            <v>67</v>
          </cell>
          <cell r="D95" t="str">
            <v>M</v>
          </cell>
          <cell r="E95">
            <v>5.18</v>
          </cell>
          <cell r="F95">
            <v>5</v>
          </cell>
          <cell r="G95" t="str">
            <v>F</v>
          </cell>
          <cell r="H95">
            <v>170</v>
          </cell>
          <cell r="I95">
            <v>0</v>
          </cell>
          <cell r="J95">
            <v>0</v>
          </cell>
          <cell r="K95">
            <v>3.0470588235294117E-2</v>
          </cell>
          <cell r="L95">
            <v>0</v>
          </cell>
          <cell r="M95">
            <v>0</v>
          </cell>
        </row>
        <row r="96">
          <cell r="A96" t="str">
            <v>Umkl. / Ruhe</v>
          </cell>
          <cell r="B96" t="str">
            <v>UG</v>
          </cell>
          <cell r="C96">
            <v>68</v>
          </cell>
          <cell r="D96" t="str">
            <v>M</v>
          </cell>
          <cell r="E96">
            <v>5.18</v>
          </cell>
          <cell r="F96">
            <v>5</v>
          </cell>
          <cell r="G96" t="str">
            <v>F</v>
          </cell>
          <cell r="H96">
            <v>170</v>
          </cell>
          <cell r="I96">
            <v>0</v>
          </cell>
          <cell r="J96">
            <v>0</v>
          </cell>
          <cell r="K96">
            <v>3.0470588235294117E-2</v>
          </cell>
          <cell r="L96">
            <v>0</v>
          </cell>
          <cell r="M96">
            <v>0</v>
          </cell>
        </row>
        <row r="97">
          <cell r="A97" t="str">
            <v>Med. Bad</v>
          </cell>
          <cell r="B97" t="str">
            <v>UG</v>
          </cell>
          <cell r="C97">
            <v>69</v>
          </cell>
          <cell r="D97" t="str">
            <v>M</v>
          </cell>
          <cell r="E97">
            <v>13.24</v>
          </cell>
          <cell r="F97">
            <v>5</v>
          </cell>
          <cell r="G97" t="str">
            <v>F</v>
          </cell>
          <cell r="H97">
            <v>170</v>
          </cell>
          <cell r="I97">
            <v>0</v>
          </cell>
          <cell r="J97">
            <v>0</v>
          </cell>
          <cell r="K97">
            <v>7.7882352941176472E-2</v>
          </cell>
          <cell r="L97">
            <v>0</v>
          </cell>
          <cell r="M97">
            <v>0</v>
          </cell>
        </row>
        <row r="98">
          <cell r="A98" t="str">
            <v>Kneipp</v>
          </cell>
          <cell r="B98" t="str">
            <v>UG</v>
          </cell>
          <cell r="C98">
            <v>70</v>
          </cell>
          <cell r="D98" t="str">
            <v>R</v>
          </cell>
          <cell r="E98">
            <v>11.29</v>
          </cell>
          <cell r="F98">
            <v>5</v>
          </cell>
          <cell r="G98" t="str">
            <v>F</v>
          </cell>
          <cell r="H98">
            <v>350</v>
          </cell>
          <cell r="I98">
            <v>0</v>
          </cell>
          <cell r="J98">
            <v>0</v>
          </cell>
          <cell r="K98">
            <v>3.2257142857142852E-2</v>
          </cell>
          <cell r="L98">
            <v>0</v>
          </cell>
          <cell r="M98">
            <v>0</v>
          </cell>
        </row>
        <row r="99">
          <cell r="A99" t="str">
            <v>Massage</v>
          </cell>
          <cell r="B99" t="str">
            <v>UG</v>
          </cell>
          <cell r="C99">
            <v>71</v>
          </cell>
          <cell r="D99" t="str">
            <v>M</v>
          </cell>
          <cell r="E99">
            <v>60.16</v>
          </cell>
          <cell r="F99">
            <v>5</v>
          </cell>
          <cell r="G99" t="str">
            <v>Lino</v>
          </cell>
          <cell r="H99">
            <v>170</v>
          </cell>
          <cell r="I99">
            <v>0</v>
          </cell>
          <cell r="J99">
            <v>0</v>
          </cell>
          <cell r="K99">
            <v>0.35388235294117643</v>
          </cell>
          <cell r="L99">
            <v>0</v>
          </cell>
          <cell r="M99">
            <v>0</v>
          </cell>
        </row>
        <row r="100">
          <cell r="A100" t="str">
            <v>Gymnastik</v>
          </cell>
          <cell r="B100" t="str">
            <v>UG</v>
          </cell>
          <cell r="C100">
            <v>77</v>
          </cell>
          <cell r="D100" t="str">
            <v>M</v>
          </cell>
          <cell r="E100">
            <v>68.2</v>
          </cell>
          <cell r="F100">
            <v>5</v>
          </cell>
          <cell r="G100" t="str">
            <v>Lino</v>
          </cell>
          <cell r="H100">
            <v>170</v>
          </cell>
          <cell r="I100">
            <v>0</v>
          </cell>
          <cell r="J100">
            <v>0</v>
          </cell>
          <cell r="K100">
            <v>0.4011764705882353</v>
          </cell>
          <cell r="L100">
            <v>0</v>
          </cell>
          <cell r="M100">
            <v>0</v>
          </cell>
        </row>
        <row r="101">
          <cell r="A101" t="str">
            <v>Entsorgung</v>
          </cell>
          <cell r="B101" t="str">
            <v>UG</v>
          </cell>
          <cell r="C101">
            <v>80</v>
          </cell>
          <cell r="D101" t="str">
            <v>B</v>
          </cell>
          <cell r="E101">
            <v>6.64</v>
          </cell>
          <cell r="F101">
            <v>5</v>
          </cell>
          <cell r="G101" t="str">
            <v>F</v>
          </cell>
          <cell r="H101">
            <v>80</v>
          </cell>
          <cell r="I101">
            <v>0</v>
          </cell>
          <cell r="J101">
            <v>0</v>
          </cell>
          <cell r="K101">
            <v>8.299999999999999E-2</v>
          </cell>
          <cell r="L101">
            <v>0</v>
          </cell>
          <cell r="M101">
            <v>0</v>
          </cell>
        </row>
        <row r="102">
          <cell r="A102" t="str">
            <v>Versorg. / Gerät</v>
          </cell>
          <cell r="B102" t="str">
            <v>UG</v>
          </cell>
          <cell r="C102">
            <v>81</v>
          </cell>
          <cell r="D102" t="str">
            <v>K</v>
          </cell>
          <cell r="E102">
            <v>8.48</v>
          </cell>
          <cell r="F102">
            <v>5</v>
          </cell>
          <cell r="G102" t="str">
            <v>F</v>
          </cell>
          <cell r="H102">
            <v>200</v>
          </cell>
          <cell r="I102">
            <v>0</v>
          </cell>
          <cell r="J102">
            <v>0</v>
          </cell>
          <cell r="K102">
            <v>4.24E-2</v>
          </cell>
          <cell r="L102">
            <v>0</v>
          </cell>
          <cell r="M102">
            <v>0</v>
          </cell>
        </row>
        <row r="103">
          <cell r="A103" t="str">
            <v>Umkleide</v>
          </cell>
          <cell r="B103" t="str">
            <v>UG</v>
          </cell>
          <cell r="C103">
            <v>82</v>
          </cell>
          <cell r="D103" t="str">
            <v>G</v>
          </cell>
          <cell r="E103">
            <v>8.9700000000000006</v>
          </cell>
          <cell r="F103">
            <v>5</v>
          </cell>
          <cell r="G103" t="str">
            <v>F</v>
          </cell>
          <cell r="H103">
            <v>180</v>
          </cell>
          <cell r="I103">
            <v>0</v>
          </cell>
          <cell r="J103">
            <v>0</v>
          </cell>
          <cell r="K103">
            <v>4.9833333333333334E-2</v>
          </cell>
          <cell r="L103">
            <v>0</v>
          </cell>
          <cell r="M103">
            <v>0</v>
          </cell>
        </row>
        <row r="104">
          <cell r="A104" t="str">
            <v>WC</v>
          </cell>
          <cell r="B104" t="str">
            <v>UG</v>
          </cell>
          <cell r="C104">
            <v>83</v>
          </cell>
          <cell r="D104" t="str">
            <v>B</v>
          </cell>
          <cell r="E104">
            <v>1.57</v>
          </cell>
          <cell r="F104">
            <v>5</v>
          </cell>
          <cell r="G104" t="str">
            <v>F</v>
          </cell>
          <cell r="H104">
            <v>80</v>
          </cell>
          <cell r="I104">
            <v>0</v>
          </cell>
          <cell r="J104">
            <v>0</v>
          </cell>
          <cell r="K104">
            <v>1.9625E-2</v>
          </cell>
          <cell r="L104">
            <v>0</v>
          </cell>
          <cell r="M104">
            <v>0</v>
          </cell>
        </row>
        <row r="105">
          <cell r="A105" t="str">
            <v>Flur</v>
          </cell>
          <cell r="B105" t="str">
            <v>UG</v>
          </cell>
          <cell r="C105">
            <v>84</v>
          </cell>
          <cell r="D105" t="str">
            <v>C</v>
          </cell>
          <cell r="E105">
            <v>2.37</v>
          </cell>
          <cell r="F105">
            <v>5</v>
          </cell>
          <cell r="G105" t="str">
            <v>F</v>
          </cell>
          <cell r="H105">
            <v>500</v>
          </cell>
          <cell r="I105">
            <v>0</v>
          </cell>
          <cell r="J105">
            <v>0</v>
          </cell>
          <cell r="K105">
            <v>4.7400000000000003E-3</v>
          </cell>
          <cell r="L105">
            <v>0</v>
          </cell>
          <cell r="M105">
            <v>0</v>
          </cell>
        </row>
        <row r="106">
          <cell r="A106" t="str">
            <v>Flur</v>
          </cell>
          <cell r="B106" t="str">
            <v>UG</v>
          </cell>
          <cell r="C106">
            <v>90</v>
          </cell>
          <cell r="D106" t="str">
            <v>C</v>
          </cell>
          <cell r="E106">
            <v>2.37</v>
          </cell>
          <cell r="F106">
            <v>5</v>
          </cell>
          <cell r="G106" t="str">
            <v>F</v>
          </cell>
          <cell r="H106">
            <v>500</v>
          </cell>
          <cell r="I106">
            <v>0</v>
          </cell>
          <cell r="J106">
            <v>0</v>
          </cell>
          <cell r="K106">
            <v>4.7400000000000003E-3</v>
          </cell>
          <cell r="L106">
            <v>0</v>
          </cell>
          <cell r="M106">
            <v>0</v>
          </cell>
        </row>
        <row r="107">
          <cell r="A107" t="str">
            <v>WC / Vorraum</v>
          </cell>
          <cell r="B107" t="str">
            <v>UG</v>
          </cell>
          <cell r="C107">
            <v>93</v>
          </cell>
          <cell r="D107" t="str">
            <v>B</v>
          </cell>
          <cell r="E107">
            <v>2.6</v>
          </cell>
          <cell r="F107">
            <v>5</v>
          </cell>
          <cell r="G107" t="str">
            <v>F</v>
          </cell>
          <cell r="H107">
            <v>80</v>
          </cell>
          <cell r="I107">
            <v>0</v>
          </cell>
          <cell r="J107">
            <v>0</v>
          </cell>
          <cell r="K107">
            <v>3.2500000000000001E-2</v>
          </cell>
          <cell r="L107">
            <v>0</v>
          </cell>
          <cell r="M107">
            <v>0</v>
          </cell>
        </row>
        <row r="108">
          <cell r="A108" t="str">
            <v>Aufzug II</v>
          </cell>
          <cell r="B108" t="str">
            <v>UG</v>
          </cell>
          <cell r="D108" t="str">
            <v>C</v>
          </cell>
          <cell r="E108">
            <v>5.82</v>
          </cell>
          <cell r="F108">
            <v>3</v>
          </cell>
          <cell r="G108" t="str">
            <v>F</v>
          </cell>
          <cell r="H108">
            <v>500</v>
          </cell>
          <cell r="I108">
            <v>0</v>
          </cell>
          <cell r="J108">
            <v>0</v>
          </cell>
          <cell r="K108">
            <v>1.1640000000000001E-2</v>
          </cell>
          <cell r="L108">
            <v>0</v>
          </cell>
          <cell r="M108">
            <v>0</v>
          </cell>
        </row>
        <row r="109">
          <cell r="A109" t="str">
            <v xml:space="preserve">Aufzug I </v>
          </cell>
          <cell r="B109" t="str">
            <v>UG</v>
          </cell>
          <cell r="D109" t="str">
            <v>C</v>
          </cell>
          <cell r="E109">
            <v>7.33</v>
          </cell>
          <cell r="F109">
            <v>3</v>
          </cell>
          <cell r="G109" t="str">
            <v>F</v>
          </cell>
          <cell r="H109">
            <v>500</v>
          </cell>
          <cell r="I109">
            <v>0</v>
          </cell>
          <cell r="J109">
            <v>0</v>
          </cell>
          <cell r="K109">
            <v>1.4659999999999999E-2</v>
          </cell>
          <cell r="L109">
            <v>0</v>
          </cell>
          <cell r="M109">
            <v>0</v>
          </cell>
        </row>
        <row r="110">
          <cell r="A110" t="str">
            <v xml:space="preserve">Neuer Aufenthaltsr. </v>
          </cell>
          <cell r="B110" t="str">
            <v>UG</v>
          </cell>
          <cell r="D110" t="str">
            <v>E</v>
          </cell>
          <cell r="E110">
            <v>166.75</v>
          </cell>
          <cell r="F110">
            <v>5</v>
          </cell>
          <cell r="G110" t="str">
            <v>F</v>
          </cell>
          <cell r="H110">
            <v>150</v>
          </cell>
          <cell r="I110">
            <v>0</v>
          </cell>
          <cell r="J110">
            <v>0</v>
          </cell>
          <cell r="K110">
            <v>1.1116666666666666</v>
          </cell>
          <cell r="L110">
            <v>0</v>
          </cell>
          <cell r="M110">
            <v>0</v>
          </cell>
        </row>
        <row r="111">
          <cell r="A111" t="str">
            <v xml:space="preserve">Neuer Aufenthaltsr.-Sitzgr. </v>
          </cell>
          <cell r="B111" t="str">
            <v>UG</v>
          </cell>
          <cell r="D111" t="str">
            <v>E</v>
          </cell>
          <cell r="E111">
            <v>59.16</v>
          </cell>
          <cell r="F111">
            <v>5</v>
          </cell>
          <cell r="G111" t="str">
            <v>T</v>
          </cell>
          <cell r="H111">
            <v>150</v>
          </cell>
          <cell r="I111">
            <v>0</v>
          </cell>
          <cell r="J111">
            <v>0</v>
          </cell>
          <cell r="K111">
            <v>0.39439999999999997</v>
          </cell>
          <cell r="L111">
            <v>0</v>
          </cell>
          <cell r="M111">
            <v>0</v>
          </cell>
        </row>
        <row r="112">
          <cell r="A112" t="str">
            <v>Flur zur Neurologischen Kl.</v>
          </cell>
          <cell r="B112" t="str">
            <v>UG</v>
          </cell>
          <cell r="D112" t="str">
            <v>C</v>
          </cell>
          <cell r="E112">
            <v>42.24</v>
          </cell>
          <cell r="F112">
            <v>5</v>
          </cell>
          <cell r="G112" t="str">
            <v>F</v>
          </cell>
          <cell r="H112">
            <v>500</v>
          </cell>
          <cell r="I112">
            <v>0</v>
          </cell>
          <cell r="J112">
            <v>0</v>
          </cell>
          <cell r="K112">
            <v>8.448E-2</v>
          </cell>
          <cell r="L112">
            <v>0</v>
          </cell>
          <cell r="M112">
            <v>0</v>
          </cell>
        </row>
        <row r="113">
          <cell r="A113" t="str">
            <v>Gymnastikhalle-Anbau</v>
          </cell>
          <cell r="B113" t="str">
            <v>UG</v>
          </cell>
          <cell r="D113" t="str">
            <v>M</v>
          </cell>
          <cell r="E113">
            <v>76.56</v>
          </cell>
          <cell r="F113">
            <v>5</v>
          </cell>
          <cell r="G113" t="str">
            <v>Lino</v>
          </cell>
          <cell r="H113">
            <v>170</v>
          </cell>
          <cell r="I113">
            <v>0</v>
          </cell>
          <cell r="J113">
            <v>0</v>
          </cell>
          <cell r="K113">
            <v>0.45035294117647062</v>
          </cell>
          <cell r="L113">
            <v>0</v>
          </cell>
          <cell r="M113">
            <v>0</v>
          </cell>
        </row>
        <row r="114">
          <cell r="A114" t="str">
            <v>Geräteraum mit Liege</v>
          </cell>
          <cell r="B114" t="str">
            <v>UG</v>
          </cell>
          <cell r="D114" t="str">
            <v>K</v>
          </cell>
          <cell r="E114">
            <v>20.63</v>
          </cell>
          <cell r="F114">
            <v>5</v>
          </cell>
          <cell r="G114" t="str">
            <v>Lino</v>
          </cell>
          <cell r="H114">
            <v>200</v>
          </cell>
          <cell r="I114">
            <v>0</v>
          </cell>
          <cell r="J114">
            <v>0</v>
          </cell>
          <cell r="K114">
            <v>0.10314999999999999</v>
          </cell>
          <cell r="L114">
            <v>0</v>
          </cell>
          <cell r="M114">
            <v>0</v>
          </cell>
        </row>
        <row r="115">
          <cell r="A115" t="str">
            <v>Flur zum UG</v>
          </cell>
          <cell r="B115" t="str">
            <v>UG</v>
          </cell>
          <cell r="D115" t="str">
            <v>C</v>
          </cell>
          <cell r="E115">
            <v>3.91</v>
          </cell>
          <cell r="F115">
            <v>5</v>
          </cell>
          <cell r="G115" t="str">
            <v>F</v>
          </cell>
          <cell r="H115">
            <v>500</v>
          </cell>
          <cell r="I115">
            <v>0</v>
          </cell>
          <cell r="J115">
            <v>0</v>
          </cell>
          <cell r="K115">
            <v>7.8200000000000006E-3</v>
          </cell>
          <cell r="L115">
            <v>0</v>
          </cell>
          <cell r="M115">
            <v>0</v>
          </cell>
        </row>
        <row r="116">
          <cell r="A116" t="str">
            <v>Treppe</v>
          </cell>
          <cell r="B116" t="str">
            <v>UG</v>
          </cell>
          <cell r="D116" t="str">
            <v>P</v>
          </cell>
          <cell r="E116">
            <v>15.02</v>
          </cell>
          <cell r="F116">
            <v>3</v>
          </cell>
          <cell r="G116" t="str">
            <v>F</v>
          </cell>
          <cell r="H116">
            <v>160</v>
          </cell>
          <cell r="I116">
            <v>0</v>
          </cell>
          <cell r="J116">
            <v>0</v>
          </cell>
          <cell r="K116">
            <v>9.3875E-2</v>
          </cell>
          <cell r="L116">
            <v>0</v>
          </cell>
          <cell r="M116">
            <v>0</v>
          </cell>
        </row>
        <row r="117">
          <cell r="A117" t="str">
            <v xml:space="preserve">Flur Vorraum </v>
          </cell>
          <cell r="B117" t="str">
            <v>Keller GH</v>
          </cell>
          <cell r="D117" t="str">
            <v>C</v>
          </cell>
          <cell r="E117">
            <v>6.55</v>
          </cell>
          <cell r="F117">
            <v>5</v>
          </cell>
          <cell r="G117" t="str">
            <v>F</v>
          </cell>
          <cell r="H117">
            <v>500</v>
          </cell>
          <cell r="I117">
            <v>0</v>
          </cell>
          <cell r="J117">
            <v>0</v>
          </cell>
          <cell r="K117">
            <v>1.3099999999999999E-2</v>
          </cell>
          <cell r="L117">
            <v>0</v>
          </cell>
          <cell r="M117">
            <v>0</v>
          </cell>
        </row>
        <row r="118">
          <cell r="A118" t="str">
            <v>Aufenthaltlraum UG Gym</v>
          </cell>
          <cell r="B118" t="str">
            <v>Keller GH</v>
          </cell>
          <cell r="D118" t="str">
            <v>E</v>
          </cell>
          <cell r="E118">
            <v>19.829999999999998</v>
          </cell>
          <cell r="F118">
            <v>5</v>
          </cell>
          <cell r="G118" t="str">
            <v>Lino</v>
          </cell>
          <cell r="H118">
            <v>150</v>
          </cell>
          <cell r="I118">
            <v>0</v>
          </cell>
          <cell r="J118">
            <v>0</v>
          </cell>
          <cell r="K118">
            <v>0.13219999999999998</v>
          </cell>
          <cell r="L118">
            <v>0</v>
          </cell>
          <cell r="M118">
            <v>0</v>
          </cell>
        </row>
        <row r="119">
          <cell r="A119" t="str">
            <v>Umkleide UG Gym 1</v>
          </cell>
          <cell r="B119" t="str">
            <v>Keller GH</v>
          </cell>
          <cell r="D119" t="str">
            <v>G</v>
          </cell>
          <cell r="E119">
            <v>16.64</v>
          </cell>
          <cell r="F119">
            <v>5</v>
          </cell>
          <cell r="G119" t="str">
            <v>Lino</v>
          </cell>
          <cell r="H119">
            <v>180</v>
          </cell>
          <cell r="I119">
            <v>0</v>
          </cell>
          <cell r="J119">
            <v>0</v>
          </cell>
          <cell r="K119">
            <v>9.2444444444444454E-2</v>
          </cell>
          <cell r="L119">
            <v>0</v>
          </cell>
          <cell r="M119">
            <v>0</v>
          </cell>
        </row>
        <row r="120">
          <cell r="A120" t="str">
            <v>Umkleide UG Gym 2</v>
          </cell>
          <cell r="B120" t="str">
            <v>Keller GH</v>
          </cell>
          <cell r="D120" t="str">
            <v>G</v>
          </cell>
          <cell r="E120">
            <v>49.44</v>
          </cell>
          <cell r="F120">
            <v>2</v>
          </cell>
          <cell r="G120" t="str">
            <v>Lino</v>
          </cell>
          <cell r="H120">
            <v>180</v>
          </cell>
          <cell r="I120">
            <v>0</v>
          </cell>
          <cell r="J120">
            <v>0</v>
          </cell>
          <cell r="K120">
            <v>0.27466666666666667</v>
          </cell>
          <cell r="L120">
            <v>0</v>
          </cell>
          <cell r="M120">
            <v>0</v>
          </cell>
        </row>
        <row r="121">
          <cell r="A121" t="str">
            <v>Dusche UG Gym</v>
          </cell>
          <cell r="B121" t="str">
            <v>Keller GH</v>
          </cell>
          <cell r="D121" t="str">
            <v>B</v>
          </cell>
          <cell r="E121">
            <v>1.91</v>
          </cell>
          <cell r="F121">
            <v>5</v>
          </cell>
          <cell r="G121" t="str">
            <v>F</v>
          </cell>
          <cell r="H121">
            <v>80</v>
          </cell>
          <cell r="I121">
            <v>0</v>
          </cell>
          <cell r="J121">
            <v>0</v>
          </cell>
          <cell r="K121">
            <v>2.3875E-2</v>
          </cell>
          <cell r="L121">
            <v>0</v>
          </cell>
          <cell r="M121">
            <v>0</v>
          </cell>
        </row>
        <row r="122">
          <cell r="A122" t="str">
            <v>WC UG Gym</v>
          </cell>
          <cell r="B122" t="str">
            <v>Keller GH</v>
          </cell>
          <cell r="D122" t="str">
            <v>B</v>
          </cell>
          <cell r="E122">
            <v>1.22</v>
          </cell>
          <cell r="F122">
            <v>5</v>
          </cell>
          <cell r="G122" t="str">
            <v>F</v>
          </cell>
          <cell r="H122">
            <v>80</v>
          </cell>
          <cell r="I122">
            <v>0</v>
          </cell>
          <cell r="J122">
            <v>0</v>
          </cell>
          <cell r="K122">
            <v>1.525E-2</v>
          </cell>
          <cell r="L122">
            <v>0</v>
          </cell>
          <cell r="M122">
            <v>0</v>
          </cell>
        </row>
        <row r="123">
          <cell r="A123" t="str">
            <v>Bäderabteilung</v>
          </cell>
          <cell r="K123">
            <v>4.4598171428571431</v>
          </cell>
          <cell r="L123">
            <v>0</v>
          </cell>
          <cell r="M123">
            <v>0</v>
          </cell>
        </row>
        <row r="124">
          <cell r="A124" t="str">
            <v>Bäderabteilung Dorfner</v>
          </cell>
        </row>
        <row r="125">
          <cell r="A125" t="str">
            <v>Schwimmhalle</v>
          </cell>
          <cell r="B125" t="str">
            <v>UG</v>
          </cell>
          <cell r="C125">
            <v>78</v>
          </cell>
          <cell r="D125" t="str">
            <v>R</v>
          </cell>
          <cell r="E125">
            <v>241.54</v>
          </cell>
          <cell r="F125">
            <v>5</v>
          </cell>
          <cell r="G125" t="str">
            <v>F</v>
          </cell>
          <cell r="H125">
            <v>350</v>
          </cell>
          <cell r="I125">
            <v>0</v>
          </cell>
          <cell r="J125">
            <v>0</v>
          </cell>
          <cell r="K125">
            <v>0.69011428571428568</v>
          </cell>
          <cell r="L125">
            <v>0</v>
          </cell>
          <cell r="M125">
            <v>0</v>
          </cell>
        </row>
        <row r="126">
          <cell r="A126" t="str">
            <v>WC</v>
          </cell>
          <cell r="B126" t="str">
            <v>UG</v>
          </cell>
          <cell r="C126">
            <v>91</v>
          </cell>
          <cell r="D126" t="str">
            <v>B</v>
          </cell>
          <cell r="E126">
            <v>1.57</v>
          </cell>
          <cell r="F126">
            <v>5</v>
          </cell>
          <cell r="G126" t="str">
            <v>F</v>
          </cell>
          <cell r="H126">
            <v>80</v>
          </cell>
          <cell r="I126">
            <v>0</v>
          </cell>
          <cell r="J126">
            <v>0</v>
          </cell>
          <cell r="K126">
            <v>1.9625E-2</v>
          </cell>
          <cell r="L126">
            <v>0</v>
          </cell>
          <cell r="M126">
            <v>0</v>
          </cell>
        </row>
        <row r="127">
          <cell r="A127" t="str">
            <v>Umkleide</v>
          </cell>
          <cell r="B127" t="str">
            <v>UG</v>
          </cell>
          <cell r="C127">
            <v>92</v>
          </cell>
          <cell r="D127" t="str">
            <v>G</v>
          </cell>
          <cell r="E127">
            <v>8.9700000000000006</v>
          </cell>
          <cell r="F127">
            <v>5</v>
          </cell>
          <cell r="G127" t="str">
            <v>F</v>
          </cell>
          <cell r="H127">
            <v>180</v>
          </cell>
          <cell r="I127">
            <v>0</v>
          </cell>
          <cell r="J127">
            <v>0</v>
          </cell>
          <cell r="K127">
            <v>4.9833333333333334E-2</v>
          </cell>
          <cell r="L127">
            <v>0</v>
          </cell>
          <cell r="M127">
            <v>0</v>
          </cell>
        </row>
        <row r="128">
          <cell r="A128" t="str">
            <v>Vorraum-WC</v>
          </cell>
          <cell r="B128" t="str">
            <v>UG</v>
          </cell>
          <cell r="C128">
            <v>85</v>
          </cell>
          <cell r="D128" t="str">
            <v>B</v>
          </cell>
          <cell r="E128">
            <v>2.6</v>
          </cell>
          <cell r="F128">
            <v>5</v>
          </cell>
          <cell r="G128" t="str">
            <v>F</v>
          </cell>
          <cell r="H128">
            <v>80</v>
          </cell>
          <cell r="I128">
            <v>0</v>
          </cell>
          <cell r="J128">
            <v>0</v>
          </cell>
          <cell r="K128">
            <v>3.2500000000000001E-2</v>
          </cell>
          <cell r="L128">
            <v>0</v>
          </cell>
          <cell r="M128">
            <v>0</v>
          </cell>
        </row>
        <row r="129">
          <cell r="A129" t="str">
            <v>Beh. WC</v>
          </cell>
          <cell r="B129" t="str">
            <v>UG</v>
          </cell>
          <cell r="C129">
            <v>86</v>
          </cell>
          <cell r="D129" t="str">
            <v>B</v>
          </cell>
          <cell r="E129">
            <v>2.94</v>
          </cell>
          <cell r="F129">
            <v>5</v>
          </cell>
          <cell r="G129" t="str">
            <v>F</v>
          </cell>
          <cell r="H129">
            <v>80</v>
          </cell>
          <cell r="I129">
            <v>0</v>
          </cell>
          <cell r="J129">
            <v>0</v>
          </cell>
          <cell r="K129">
            <v>3.6749999999999998E-2</v>
          </cell>
          <cell r="L129">
            <v>0</v>
          </cell>
          <cell r="M129">
            <v>0</v>
          </cell>
        </row>
        <row r="130">
          <cell r="A130" t="str">
            <v>Dusche</v>
          </cell>
          <cell r="B130" t="str">
            <v>UG</v>
          </cell>
          <cell r="C130">
            <v>87</v>
          </cell>
          <cell r="D130" t="str">
            <v>B</v>
          </cell>
          <cell r="E130">
            <v>4.24</v>
          </cell>
          <cell r="F130">
            <v>5</v>
          </cell>
          <cell r="G130" t="str">
            <v>F</v>
          </cell>
          <cell r="H130">
            <v>80</v>
          </cell>
          <cell r="I130">
            <v>0</v>
          </cell>
          <cell r="J130">
            <v>0</v>
          </cell>
          <cell r="K130">
            <v>5.3000000000000005E-2</v>
          </cell>
          <cell r="L130">
            <v>0</v>
          </cell>
          <cell r="M130">
            <v>0</v>
          </cell>
        </row>
        <row r="131">
          <cell r="A131" t="str">
            <v>Dusche</v>
          </cell>
          <cell r="B131" t="str">
            <v>UG</v>
          </cell>
          <cell r="C131">
            <v>88</v>
          </cell>
          <cell r="D131" t="str">
            <v>B</v>
          </cell>
          <cell r="E131">
            <v>4.24</v>
          </cell>
          <cell r="F131">
            <v>5</v>
          </cell>
          <cell r="G131" t="str">
            <v>F</v>
          </cell>
          <cell r="H131">
            <v>80</v>
          </cell>
          <cell r="I131">
            <v>0</v>
          </cell>
          <cell r="J131">
            <v>0</v>
          </cell>
          <cell r="K131">
            <v>5.3000000000000005E-2</v>
          </cell>
          <cell r="L131">
            <v>0</v>
          </cell>
          <cell r="M131">
            <v>0</v>
          </cell>
        </row>
        <row r="132">
          <cell r="A132" t="str">
            <v>Beh. WC</v>
          </cell>
          <cell r="B132" t="str">
            <v>UG</v>
          </cell>
          <cell r="C132">
            <v>89</v>
          </cell>
          <cell r="D132" t="str">
            <v>B</v>
          </cell>
          <cell r="E132">
            <v>2.94</v>
          </cell>
          <cell r="F132">
            <v>5</v>
          </cell>
          <cell r="G132" t="str">
            <v>F</v>
          </cell>
          <cell r="H132">
            <v>80</v>
          </cell>
          <cell r="I132">
            <v>0</v>
          </cell>
          <cell r="J132">
            <v>0</v>
          </cell>
          <cell r="K132">
            <v>3.6749999999999998E-2</v>
          </cell>
          <cell r="L132">
            <v>0</v>
          </cell>
          <cell r="M132">
            <v>0</v>
          </cell>
        </row>
        <row r="133">
          <cell r="A133" t="str">
            <v>Bäderabteilung Dorfner</v>
          </cell>
          <cell r="K133">
            <v>0.97157261904761894</v>
          </cell>
          <cell r="L133">
            <v>0</v>
          </cell>
          <cell r="M133">
            <v>0</v>
          </cell>
        </row>
        <row r="134">
          <cell r="A134" t="str">
            <v>EG Verwaltung</v>
          </cell>
        </row>
        <row r="135">
          <cell r="A135" t="str">
            <v>Windfang</v>
          </cell>
          <cell r="B135" t="str">
            <v>EG</v>
          </cell>
          <cell r="C135">
            <v>1</v>
          </cell>
          <cell r="D135" t="str">
            <v>C</v>
          </cell>
          <cell r="E135">
            <v>7.6</v>
          </cell>
          <cell r="F135">
            <v>5</v>
          </cell>
          <cell r="G135" t="str">
            <v>T</v>
          </cell>
          <cell r="H135">
            <v>500</v>
          </cell>
          <cell r="I135">
            <v>0</v>
          </cell>
          <cell r="J135">
            <v>0</v>
          </cell>
          <cell r="K135">
            <v>1.52E-2</v>
          </cell>
          <cell r="L135">
            <v>0</v>
          </cell>
          <cell r="M135">
            <v>0</v>
          </cell>
        </row>
        <row r="136">
          <cell r="A136" t="str">
            <v>Halle</v>
          </cell>
          <cell r="B136" t="str">
            <v>EG</v>
          </cell>
          <cell r="C136">
            <v>2</v>
          </cell>
          <cell r="D136" t="str">
            <v>C</v>
          </cell>
          <cell r="E136">
            <v>53.05</v>
          </cell>
          <cell r="F136">
            <v>5</v>
          </cell>
          <cell r="G136" t="str">
            <v>F</v>
          </cell>
          <cell r="H136">
            <v>500</v>
          </cell>
          <cell r="I136">
            <v>0</v>
          </cell>
          <cell r="J136">
            <v>0</v>
          </cell>
          <cell r="K136">
            <v>0.1061</v>
          </cell>
          <cell r="L136">
            <v>0</v>
          </cell>
          <cell r="M136">
            <v>0</v>
          </cell>
        </row>
        <row r="137">
          <cell r="A137" t="str">
            <v>Aufnahme</v>
          </cell>
          <cell r="B137" t="str">
            <v>EG</v>
          </cell>
          <cell r="C137">
            <v>3</v>
          </cell>
          <cell r="D137" t="str">
            <v>F</v>
          </cell>
          <cell r="E137">
            <v>20.23</v>
          </cell>
          <cell r="F137">
            <v>5</v>
          </cell>
          <cell r="G137" t="str">
            <v>T</v>
          </cell>
          <cell r="H137">
            <v>180</v>
          </cell>
          <cell r="I137">
            <v>0</v>
          </cell>
          <cell r="J137">
            <v>0</v>
          </cell>
          <cell r="K137">
            <v>0.11238888888888889</v>
          </cell>
          <cell r="L137">
            <v>0</v>
          </cell>
          <cell r="M137">
            <v>0</v>
          </cell>
        </row>
        <row r="138">
          <cell r="A138" t="str">
            <v>Verwaltung</v>
          </cell>
          <cell r="B138" t="str">
            <v>EG</v>
          </cell>
          <cell r="C138">
            <v>4</v>
          </cell>
          <cell r="D138" t="str">
            <v>F</v>
          </cell>
          <cell r="E138">
            <v>11.78</v>
          </cell>
          <cell r="F138">
            <v>5</v>
          </cell>
          <cell r="G138" t="str">
            <v>T</v>
          </cell>
          <cell r="H138">
            <v>180</v>
          </cell>
          <cell r="I138">
            <v>0</v>
          </cell>
          <cell r="J138">
            <v>0</v>
          </cell>
          <cell r="K138">
            <v>6.5444444444444444E-2</v>
          </cell>
          <cell r="L138">
            <v>0</v>
          </cell>
          <cell r="M138">
            <v>0</v>
          </cell>
        </row>
        <row r="139">
          <cell r="A139" t="str">
            <v>Konferenz</v>
          </cell>
          <cell r="B139" t="str">
            <v>EG</v>
          </cell>
          <cell r="C139">
            <v>5</v>
          </cell>
          <cell r="D139" t="str">
            <v>F</v>
          </cell>
          <cell r="E139">
            <v>36.36</v>
          </cell>
          <cell r="F139">
            <v>5</v>
          </cell>
          <cell r="G139" t="str">
            <v>T</v>
          </cell>
          <cell r="H139">
            <v>180</v>
          </cell>
          <cell r="I139">
            <v>0</v>
          </cell>
          <cell r="J139">
            <v>0</v>
          </cell>
          <cell r="K139">
            <v>0.20199999999999999</v>
          </cell>
          <cell r="L139">
            <v>0</v>
          </cell>
          <cell r="M139">
            <v>0</v>
          </cell>
        </row>
        <row r="140">
          <cell r="A140" t="str">
            <v>Patientenaufnahme</v>
          </cell>
          <cell r="B140" t="str">
            <v>EG</v>
          </cell>
          <cell r="C140">
            <v>6</v>
          </cell>
          <cell r="D140" t="str">
            <v>F</v>
          </cell>
          <cell r="E140">
            <v>18.71</v>
          </cell>
          <cell r="F140">
            <v>5</v>
          </cell>
          <cell r="G140" t="str">
            <v>T</v>
          </cell>
          <cell r="H140">
            <v>180</v>
          </cell>
          <cell r="I140">
            <v>0</v>
          </cell>
          <cell r="J140">
            <v>0</v>
          </cell>
          <cell r="K140">
            <v>0.10394444444444445</v>
          </cell>
          <cell r="L140">
            <v>0</v>
          </cell>
          <cell r="M140">
            <v>0</v>
          </cell>
        </row>
        <row r="141">
          <cell r="A141" t="str">
            <v>Rampe</v>
          </cell>
          <cell r="B141" t="str">
            <v>EG</v>
          </cell>
          <cell r="C141">
            <v>7</v>
          </cell>
          <cell r="D141" t="str">
            <v>K</v>
          </cell>
          <cell r="E141">
            <v>7.15</v>
          </cell>
          <cell r="F141">
            <v>5</v>
          </cell>
          <cell r="G141" t="str">
            <v>F</v>
          </cell>
          <cell r="H141">
            <v>200</v>
          </cell>
          <cell r="I141">
            <v>0</v>
          </cell>
          <cell r="J141">
            <v>0</v>
          </cell>
          <cell r="K141">
            <v>3.5750000000000004E-2</v>
          </cell>
          <cell r="L141">
            <v>0</v>
          </cell>
          <cell r="M141">
            <v>0</v>
          </cell>
        </row>
        <row r="142">
          <cell r="A142" t="str">
            <v>Waschraum u. WC</v>
          </cell>
          <cell r="B142" t="str">
            <v>EG</v>
          </cell>
          <cell r="C142" t="str">
            <v>8\ 1</v>
          </cell>
          <cell r="D142" t="str">
            <v>B</v>
          </cell>
          <cell r="E142">
            <v>3.32</v>
          </cell>
          <cell r="F142">
            <v>5</v>
          </cell>
          <cell r="G142" t="str">
            <v>F</v>
          </cell>
          <cell r="H142">
            <v>80</v>
          </cell>
          <cell r="I142">
            <v>0</v>
          </cell>
          <cell r="J142">
            <v>0</v>
          </cell>
          <cell r="K142">
            <v>4.1499999999999995E-2</v>
          </cell>
          <cell r="L142">
            <v>0</v>
          </cell>
          <cell r="M142">
            <v>0</v>
          </cell>
        </row>
        <row r="143">
          <cell r="A143" t="str">
            <v>Waschraum u. WC</v>
          </cell>
          <cell r="B143" t="str">
            <v>EG</v>
          </cell>
          <cell r="C143" t="str">
            <v>9\ 1</v>
          </cell>
          <cell r="D143" t="str">
            <v>B</v>
          </cell>
          <cell r="E143">
            <v>3.32</v>
          </cell>
          <cell r="F143">
            <v>5</v>
          </cell>
          <cell r="G143" t="str">
            <v>F</v>
          </cell>
          <cell r="H143">
            <v>80</v>
          </cell>
          <cell r="I143">
            <v>0</v>
          </cell>
          <cell r="J143">
            <v>0</v>
          </cell>
          <cell r="K143">
            <v>4.1499999999999995E-2</v>
          </cell>
          <cell r="L143">
            <v>0</v>
          </cell>
          <cell r="M143">
            <v>0</v>
          </cell>
        </row>
        <row r="144">
          <cell r="A144" t="str">
            <v>EG Verwaltung</v>
          </cell>
          <cell r="K144">
            <v>0.72382777777777774</v>
          </cell>
          <cell r="L144">
            <v>0</v>
          </cell>
          <cell r="M144">
            <v>0</v>
          </cell>
        </row>
        <row r="145">
          <cell r="A145" t="str">
            <v>Station E</v>
          </cell>
        </row>
        <row r="146">
          <cell r="A146" t="str">
            <v>Flur</v>
          </cell>
          <cell r="B146" t="str">
            <v>EG</v>
          </cell>
          <cell r="C146">
            <v>10</v>
          </cell>
          <cell r="D146" t="str">
            <v>C</v>
          </cell>
          <cell r="E146">
            <v>60.09</v>
          </cell>
          <cell r="F146">
            <v>5</v>
          </cell>
          <cell r="G146" t="str">
            <v>Lino</v>
          </cell>
          <cell r="H146">
            <v>500</v>
          </cell>
          <cell r="I146">
            <v>0</v>
          </cell>
          <cell r="J146">
            <v>0</v>
          </cell>
          <cell r="K146">
            <v>0.12018000000000001</v>
          </cell>
          <cell r="L146">
            <v>0</v>
          </cell>
          <cell r="M146">
            <v>0</v>
          </cell>
        </row>
        <row r="147">
          <cell r="A147" t="str">
            <v>2-Bett</v>
          </cell>
          <cell r="B147" t="str">
            <v>EG</v>
          </cell>
          <cell r="C147">
            <v>11</v>
          </cell>
          <cell r="D147" t="str">
            <v>A</v>
          </cell>
          <cell r="E147">
            <v>21.09</v>
          </cell>
          <cell r="F147">
            <v>6</v>
          </cell>
          <cell r="G147" t="str">
            <v>Lino</v>
          </cell>
          <cell r="H147">
            <v>170</v>
          </cell>
          <cell r="I147">
            <v>0</v>
          </cell>
          <cell r="J147">
            <v>0</v>
          </cell>
          <cell r="K147">
            <v>0.12405882352941176</v>
          </cell>
          <cell r="L147">
            <v>0</v>
          </cell>
          <cell r="M147">
            <v>0</v>
          </cell>
        </row>
        <row r="148">
          <cell r="A148" t="str">
            <v>Waschplatz u. WC</v>
          </cell>
          <cell r="B148" t="str">
            <v>EG</v>
          </cell>
          <cell r="C148" t="str">
            <v>11\ 1</v>
          </cell>
          <cell r="D148" t="str">
            <v>B</v>
          </cell>
          <cell r="E148">
            <v>3.84</v>
          </cell>
          <cell r="F148">
            <v>6</v>
          </cell>
          <cell r="G148" t="str">
            <v>F</v>
          </cell>
          <cell r="H148">
            <v>80</v>
          </cell>
          <cell r="I148">
            <v>0</v>
          </cell>
          <cell r="J148">
            <v>0</v>
          </cell>
          <cell r="K148">
            <v>4.8000000000000001E-2</v>
          </cell>
          <cell r="L148">
            <v>0</v>
          </cell>
          <cell r="M148">
            <v>0</v>
          </cell>
        </row>
        <row r="149">
          <cell r="A149" t="str">
            <v>Geräte / Versorgung</v>
          </cell>
          <cell r="B149" t="str">
            <v>EG</v>
          </cell>
          <cell r="C149">
            <v>12</v>
          </cell>
          <cell r="D149" t="str">
            <v>B</v>
          </cell>
          <cell r="E149">
            <v>15.4</v>
          </cell>
          <cell r="F149">
            <v>6</v>
          </cell>
          <cell r="G149" t="str">
            <v>F</v>
          </cell>
          <cell r="H149">
            <v>80</v>
          </cell>
          <cell r="I149">
            <v>0</v>
          </cell>
          <cell r="J149">
            <v>0</v>
          </cell>
          <cell r="K149">
            <v>0.1925</v>
          </cell>
          <cell r="L149">
            <v>0</v>
          </cell>
          <cell r="M149">
            <v>0</v>
          </cell>
        </row>
        <row r="150">
          <cell r="A150" t="str">
            <v>1-Bett</v>
          </cell>
          <cell r="B150" t="str">
            <v>EG</v>
          </cell>
          <cell r="C150">
            <v>13</v>
          </cell>
          <cell r="D150" t="str">
            <v>A</v>
          </cell>
          <cell r="E150">
            <v>15.5</v>
          </cell>
          <cell r="F150">
            <v>6</v>
          </cell>
          <cell r="G150" t="str">
            <v>Lino</v>
          </cell>
          <cell r="H150">
            <v>170</v>
          </cell>
          <cell r="I150">
            <v>0</v>
          </cell>
          <cell r="J150">
            <v>0</v>
          </cell>
          <cell r="K150">
            <v>9.1176470588235289E-2</v>
          </cell>
          <cell r="L150">
            <v>0</v>
          </cell>
          <cell r="M150">
            <v>0</v>
          </cell>
        </row>
        <row r="151">
          <cell r="A151" t="str">
            <v>Bad / WC</v>
          </cell>
          <cell r="B151" t="str">
            <v>EG</v>
          </cell>
          <cell r="C151" t="str">
            <v>13\ 1</v>
          </cell>
          <cell r="D151" t="str">
            <v>B</v>
          </cell>
          <cell r="E151">
            <v>2.78</v>
          </cell>
          <cell r="F151">
            <v>6</v>
          </cell>
          <cell r="G151" t="str">
            <v>F</v>
          </cell>
          <cell r="H151">
            <v>80</v>
          </cell>
          <cell r="I151">
            <v>0</v>
          </cell>
          <cell r="J151">
            <v>0</v>
          </cell>
          <cell r="K151">
            <v>3.4749999999999996E-2</v>
          </cell>
          <cell r="L151">
            <v>0</v>
          </cell>
          <cell r="M151">
            <v>0</v>
          </cell>
        </row>
        <row r="152">
          <cell r="A152" t="str">
            <v>2-Bett</v>
          </cell>
          <cell r="B152" t="str">
            <v>EG</v>
          </cell>
          <cell r="C152">
            <v>14</v>
          </cell>
          <cell r="D152" t="str">
            <v>A</v>
          </cell>
          <cell r="E152">
            <v>20.239999999999998</v>
          </cell>
          <cell r="F152">
            <v>6</v>
          </cell>
          <cell r="G152" t="str">
            <v>Lino</v>
          </cell>
          <cell r="H152">
            <v>170</v>
          </cell>
          <cell r="I152">
            <v>0</v>
          </cell>
          <cell r="J152">
            <v>0</v>
          </cell>
          <cell r="K152">
            <v>0.11905882352941176</v>
          </cell>
          <cell r="L152">
            <v>0</v>
          </cell>
          <cell r="M152">
            <v>0</v>
          </cell>
        </row>
        <row r="153">
          <cell r="A153" t="str">
            <v>Waschplatz u. WC</v>
          </cell>
          <cell r="B153" t="str">
            <v>EG</v>
          </cell>
          <cell r="C153" t="str">
            <v>14\ 1</v>
          </cell>
          <cell r="D153" t="str">
            <v>B</v>
          </cell>
          <cell r="E153">
            <v>3.29</v>
          </cell>
          <cell r="F153">
            <v>6</v>
          </cell>
          <cell r="G153" t="str">
            <v>F</v>
          </cell>
          <cell r="H153">
            <v>80</v>
          </cell>
          <cell r="I153">
            <v>0</v>
          </cell>
          <cell r="J153">
            <v>0</v>
          </cell>
          <cell r="K153">
            <v>4.1125000000000002E-2</v>
          </cell>
          <cell r="L153">
            <v>0</v>
          </cell>
          <cell r="M153">
            <v>0</v>
          </cell>
        </row>
        <row r="154">
          <cell r="A154" t="str">
            <v>E-Versorgung</v>
          </cell>
          <cell r="B154" t="str">
            <v>EG</v>
          </cell>
          <cell r="C154">
            <v>15</v>
          </cell>
          <cell r="D154" t="str">
            <v>B</v>
          </cell>
          <cell r="E154">
            <v>2.48</v>
          </cell>
          <cell r="G154" t="str">
            <v>Lino</v>
          </cell>
          <cell r="H154">
            <v>0</v>
          </cell>
          <cell r="I154">
            <v>0</v>
          </cell>
          <cell r="J154">
            <v>0</v>
          </cell>
          <cell r="K154">
            <v>0</v>
          </cell>
          <cell r="L154">
            <v>0</v>
          </cell>
          <cell r="M154">
            <v>0</v>
          </cell>
        </row>
        <row r="155">
          <cell r="A155" t="str">
            <v>2-Bett</v>
          </cell>
          <cell r="B155" t="str">
            <v>EG</v>
          </cell>
          <cell r="C155">
            <v>16</v>
          </cell>
          <cell r="D155" t="str">
            <v>A</v>
          </cell>
          <cell r="E155">
            <v>20.98</v>
          </cell>
          <cell r="F155">
            <v>6</v>
          </cell>
          <cell r="G155" t="str">
            <v>Lino</v>
          </cell>
          <cell r="H155">
            <v>170</v>
          </cell>
          <cell r="I155">
            <v>0</v>
          </cell>
          <cell r="J155">
            <v>0</v>
          </cell>
          <cell r="K155">
            <v>0.12341176470588236</v>
          </cell>
          <cell r="L155">
            <v>0</v>
          </cell>
          <cell r="M155">
            <v>0</v>
          </cell>
        </row>
        <row r="156">
          <cell r="A156" t="str">
            <v>Waschplatz u. WC</v>
          </cell>
          <cell r="B156" t="str">
            <v>EG</v>
          </cell>
          <cell r="C156" t="str">
            <v>16\ 1</v>
          </cell>
          <cell r="D156" t="str">
            <v>B</v>
          </cell>
          <cell r="E156">
            <v>3.29</v>
          </cell>
          <cell r="F156">
            <v>6</v>
          </cell>
          <cell r="G156" t="str">
            <v>F</v>
          </cell>
          <cell r="H156">
            <v>80</v>
          </cell>
          <cell r="I156">
            <v>0</v>
          </cell>
          <cell r="J156">
            <v>0</v>
          </cell>
          <cell r="K156">
            <v>4.1125000000000002E-2</v>
          </cell>
          <cell r="L156">
            <v>0</v>
          </cell>
          <cell r="M156">
            <v>0</v>
          </cell>
        </row>
        <row r="157">
          <cell r="A157" t="str">
            <v>Stationszimmer</v>
          </cell>
          <cell r="B157" t="str">
            <v>EG</v>
          </cell>
          <cell r="C157">
            <v>17</v>
          </cell>
          <cell r="D157" t="str">
            <v>D</v>
          </cell>
          <cell r="E157">
            <v>21.56</v>
          </cell>
          <cell r="F157">
            <v>6</v>
          </cell>
          <cell r="G157" t="str">
            <v>Lino</v>
          </cell>
          <cell r="H157">
            <v>190</v>
          </cell>
          <cell r="I157">
            <v>0</v>
          </cell>
          <cell r="J157">
            <v>0</v>
          </cell>
          <cell r="K157">
            <v>0.11347368421052631</v>
          </cell>
          <cell r="L157">
            <v>0</v>
          </cell>
          <cell r="M157">
            <v>0</v>
          </cell>
        </row>
        <row r="158">
          <cell r="A158" t="str">
            <v>Aufenthalt-Schwestern</v>
          </cell>
          <cell r="B158" t="str">
            <v>EG</v>
          </cell>
          <cell r="C158">
            <v>18</v>
          </cell>
          <cell r="D158" t="str">
            <v>E</v>
          </cell>
          <cell r="E158">
            <v>8.92</v>
          </cell>
          <cell r="F158">
            <v>6</v>
          </cell>
          <cell r="G158" t="str">
            <v>Lino</v>
          </cell>
          <cell r="H158">
            <v>150</v>
          </cell>
          <cell r="I158">
            <v>0</v>
          </cell>
          <cell r="J158">
            <v>0</v>
          </cell>
          <cell r="K158">
            <v>5.9466666666666668E-2</v>
          </cell>
          <cell r="L158">
            <v>0</v>
          </cell>
          <cell r="M158">
            <v>0</v>
          </cell>
        </row>
        <row r="159">
          <cell r="A159" t="str">
            <v>Versorgung Schwesternzimmer</v>
          </cell>
          <cell r="B159" t="str">
            <v>EG</v>
          </cell>
          <cell r="C159">
            <v>19</v>
          </cell>
          <cell r="D159" t="str">
            <v>E</v>
          </cell>
          <cell r="E159">
            <v>12.6</v>
          </cell>
          <cell r="F159">
            <v>6</v>
          </cell>
          <cell r="G159" t="str">
            <v>Lino</v>
          </cell>
          <cell r="H159">
            <v>150</v>
          </cell>
          <cell r="I159">
            <v>0</v>
          </cell>
          <cell r="J159">
            <v>0</v>
          </cell>
          <cell r="K159">
            <v>8.3999999999999991E-2</v>
          </cell>
          <cell r="L159">
            <v>0</v>
          </cell>
          <cell r="M159">
            <v>0</v>
          </cell>
        </row>
        <row r="160">
          <cell r="A160" t="str">
            <v>Aufzug-Halle</v>
          </cell>
          <cell r="B160" t="str">
            <v>EG</v>
          </cell>
          <cell r="C160">
            <v>20</v>
          </cell>
          <cell r="D160" t="str">
            <v>C</v>
          </cell>
          <cell r="E160">
            <v>37.97</v>
          </cell>
          <cell r="F160">
            <v>6</v>
          </cell>
          <cell r="G160" t="str">
            <v>Lino</v>
          </cell>
          <cell r="H160">
            <v>500</v>
          </cell>
          <cell r="I160">
            <v>0</v>
          </cell>
          <cell r="J160">
            <v>0</v>
          </cell>
          <cell r="K160">
            <v>7.5939999999999994E-2</v>
          </cell>
          <cell r="L160">
            <v>0</v>
          </cell>
          <cell r="M160">
            <v>0</v>
          </cell>
        </row>
        <row r="161">
          <cell r="A161" t="str">
            <v>Flur</v>
          </cell>
          <cell r="B161" t="str">
            <v>EG</v>
          </cell>
          <cell r="C161">
            <v>21</v>
          </cell>
          <cell r="D161" t="str">
            <v>C</v>
          </cell>
          <cell r="E161">
            <v>71.459999999999994</v>
          </cell>
          <cell r="F161">
            <v>6</v>
          </cell>
          <cell r="G161" t="str">
            <v>Lino</v>
          </cell>
          <cell r="H161">
            <v>500</v>
          </cell>
          <cell r="I161">
            <v>0</v>
          </cell>
          <cell r="J161">
            <v>0</v>
          </cell>
          <cell r="K161">
            <v>0.14291999999999999</v>
          </cell>
          <cell r="L161">
            <v>0</v>
          </cell>
          <cell r="M161">
            <v>0</v>
          </cell>
        </row>
        <row r="162">
          <cell r="A162" t="str">
            <v>Abstellraum</v>
          </cell>
          <cell r="B162" t="str">
            <v>EG</v>
          </cell>
          <cell r="C162" t="str">
            <v>21\ 1</v>
          </cell>
          <cell r="D162" t="str">
            <v>K</v>
          </cell>
          <cell r="E162">
            <v>1.74</v>
          </cell>
          <cell r="F162">
            <v>5</v>
          </cell>
          <cell r="G162" t="str">
            <v>Lino</v>
          </cell>
          <cell r="H162">
            <v>200</v>
          </cell>
          <cell r="I162">
            <v>0</v>
          </cell>
          <cell r="J162">
            <v>0</v>
          </cell>
          <cell r="K162">
            <v>8.6999999999999994E-3</v>
          </cell>
          <cell r="L162">
            <v>0</v>
          </cell>
          <cell r="M162">
            <v>0</v>
          </cell>
        </row>
        <row r="163">
          <cell r="A163" t="str">
            <v>2-Bett</v>
          </cell>
          <cell r="B163" t="str">
            <v>EG</v>
          </cell>
          <cell r="C163">
            <v>22</v>
          </cell>
          <cell r="D163" t="str">
            <v>A</v>
          </cell>
          <cell r="E163">
            <v>18.04</v>
          </cell>
          <cell r="F163">
            <v>6</v>
          </cell>
          <cell r="G163" t="str">
            <v>Lino</v>
          </cell>
          <cell r="H163">
            <v>170</v>
          </cell>
          <cell r="I163">
            <v>0</v>
          </cell>
          <cell r="J163">
            <v>0</v>
          </cell>
          <cell r="K163">
            <v>0.10611764705882352</v>
          </cell>
          <cell r="L163">
            <v>0</v>
          </cell>
          <cell r="M163">
            <v>0</v>
          </cell>
        </row>
        <row r="164">
          <cell r="A164" t="str">
            <v>Waschplatz u. WC</v>
          </cell>
          <cell r="B164" t="str">
            <v>EG</v>
          </cell>
          <cell r="C164" t="str">
            <v>22\ 1</v>
          </cell>
          <cell r="D164" t="str">
            <v>B</v>
          </cell>
          <cell r="E164">
            <v>3.67</v>
          </cell>
          <cell r="F164">
            <v>6</v>
          </cell>
          <cell r="G164" t="str">
            <v>F</v>
          </cell>
          <cell r="H164">
            <v>80</v>
          </cell>
          <cell r="I164">
            <v>0</v>
          </cell>
          <cell r="J164">
            <v>0</v>
          </cell>
          <cell r="K164">
            <v>4.5874999999999999E-2</v>
          </cell>
          <cell r="L164">
            <v>0</v>
          </cell>
          <cell r="M164">
            <v>0</v>
          </cell>
        </row>
        <row r="165">
          <cell r="A165" t="str">
            <v>2-Bett</v>
          </cell>
          <cell r="B165" t="str">
            <v>EG</v>
          </cell>
          <cell r="C165">
            <v>23</v>
          </cell>
          <cell r="D165" t="str">
            <v>A</v>
          </cell>
          <cell r="E165">
            <v>18.04</v>
          </cell>
          <cell r="F165">
            <v>6</v>
          </cell>
          <cell r="G165" t="str">
            <v>Lino</v>
          </cell>
          <cell r="H165">
            <v>170</v>
          </cell>
          <cell r="I165">
            <v>0</v>
          </cell>
          <cell r="J165">
            <v>0</v>
          </cell>
          <cell r="K165">
            <v>0.10611764705882352</v>
          </cell>
          <cell r="L165">
            <v>0</v>
          </cell>
          <cell r="M165">
            <v>0</v>
          </cell>
        </row>
        <row r="166">
          <cell r="A166" t="str">
            <v>Waschplatz u. WC</v>
          </cell>
          <cell r="B166" t="str">
            <v>EG</v>
          </cell>
          <cell r="C166" t="str">
            <v>23\ 1</v>
          </cell>
          <cell r="D166" t="str">
            <v>B</v>
          </cell>
          <cell r="E166">
            <v>3.67</v>
          </cell>
          <cell r="F166">
            <v>6</v>
          </cell>
          <cell r="G166" t="str">
            <v>F</v>
          </cell>
          <cell r="H166">
            <v>80</v>
          </cell>
          <cell r="I166">
            <v>0</v>
          </cell>
          <cell r="J166">
            <v>0</v>
          </cell>
          <cell r="K166">
            <v>4.5874999999999999E-2</v>
          </cell>
          <cell r="L166">
            <v>0</v>
          </cell>
          <cell r="M166">
            <v>0</v>
          </cell>
        </row>
        <row r="167">
          <cell r="A167" t="str">
            <v>2-Bett</v>
          </cell>
          <cell r="B167" t="str">
            <v>EG</v>
          </cell>
          <cell r="C167">
            <v>24</v>
          </cell>
          <cell r="D167" t="str">
            <v>A</v>
          </cell>
          <cell r="E167">
            <v>18.04</v>
          </cell>
          <cell r="F167">
            <v>6</v>
          </cell>
          <cell r="G167" t="str">
            <v>Lino</v>
          </cell>
          <cell r="H167">
            <v>170</v>
          </cell>
          <cell r="I167">
            <v>0</v>
          </cell>
          <cell r="J167">
            <v>0</v>
          </cell>
          <cell r="K167">
            <v>0.10611764705882352</v>
          </cell>
          <cell r="L167">
            <v>0</v>
          </cell>
          <cell r="M167">
            <v>0</v>
          </cell>
        </row>
        <row r="168">
          <cell r="A168" t="str">
            <v>Waschplatz u. WC</v>
          </cell>
          <cell r="B168" t="str">
            <v>EG</v>
          </cell>
          <cell r="C168" t="str">
            <v>24\1</v>
          </cell>
          <cell r="D168" t="str">
            <v>B</v>
          </cell>
          <cell r="E168">
            <v>3.72</v>
          </cell>
          <cell r="F168">
            <v>6</v>
          </cell>
          <cell r="G168" t="str">
            <v>F</v>
          </cell>
          <cell r="H168">
            <v>80</v>
          </cell>
          <cell r="I168">
            <v>0</v>
          </cell>
          <cell r="J168">
            <v>0</v>
          </cell>
          <cell r="K168">
            <v>4.65E-2</v>
          </cell>
          <cell r="L168">
            <v>0</v>
          </cell>
          <cell r="M168">
            <v>0</v>
          </cell>
        </row>
        <row r="169">
          <cell r="A169" t="str">
            <v>2-Bett</v>
          </cell>
          <cell r="B169" t="str">
            <v>EG</v>
          </cell>
          <cell r="C169">
            <v>25</v>
          </cell>
          <cell r="D169" t="str">
            <v>A</v>
          </cell>
          <cell r="E169">
            <v>18.04</v>
          </cell>
          <cell r="F169">
            <v>6</v>
          </cell>
          <cell r="G169" t="str">
            <v>Lino</v>
          </cell>
          <cell r="H169">
            <v>170</v>
          </cell>
          <cell r="I169">
            <v>0</v>
          </cell>
          <cell r="J169">
            <v>0</v>
          </cell>
          <cell r="K169">
            <v>0.10611764705882352</v>
          </cell>
          <cell r="L169">
            <v>0</v>
          </cell>
          <cell r="M169">
            <v>0</v>
          </cell>
        </row>
        <row r="170">
          <cell r="A170" t="str">
            <v>Waschplatz u. WC</v>
          </cell>
          <cell r="B170" t="str">
            <v>EG</v>
          </cell>
          <cell r="C170" t="str">
            <v>25\ 1</v>
          </cell>
          <cell r="D170" t="str">
            <v>B</v>
          </cell>
          <cell r="E170">
            <v>3.72</v>
          </cell>
          <cell r="F170">
            <v>6</v>
          </cell>
          <cell r="G170" t="str">
            <v>F</v>
          </cell>
          <cell r="H170">
            <v>80</v>
          </cell>
          <cell r="I170">
            <v>0</v>
          </cell>
          <cell r="J170">
            <v>0</v>
          </cell>
          <cell r="K170">
            <v>4.65E-2</v>
          </cell>
          <cell r="L170">
            <v>0</v>
          </cell>
          <cell r="M170">
            <v>0</v>
          </cell>
        </row>
        <row r="171">
          <cell r="A171" t="str">
            <v>2-Bett</v>
          </cell>
          <cell r="B171" t="str">
            <v>EG</v>
          </cell>
          <cell r="C171">
            <v>26</v>
          </cell>
          <cell r="D171" t="str">
            <v>A</v>
          </cell>
          <cell r="E171">
            <v>18.04</v>
          </cell>
          <cell r="F171">
            <v>6</v>
          </cell>
          <cell r="G171" t="str">
            <v>Lino</v>
          </cell>
          <cell r="H171">
            <v>170</v>
          </cell>
          <cell r="I171">
            <v>0</v>
          </cell>
          <cell r="J171">
            <v>0</v>
          </cell>
          <cell r="K171">
            <v>0.10611764705882352</v>
          </cell>
          <cell r="L171">
            <v>0</v>
          </cell>
          <cell r="M171">
            <v>0</v>
          </cell>
        </row>
        <row r="172">
          <cell r="A172" t="str">
            <v>Waschplatz u. WC</v>
          </cell>
          <cell r="B172" t="str">
            <v>EG</v>
          </cell>
          <cell r="C172" t="str">
            <v>26\ 1</v>
          </cell>
          <cell r="D172" t="str">
            <v>B</v>
          </cell>
          <cell r="E172">
            <v>3.67</v>
          </cell>
          <cell r="F172">
            <v>6</v>
          </cell>
          <cell r="G172" t="str">
            <v>F</v>
          </cell>
          <cell r="H172">
            <v>80</v>
          </cell>
          <cell r="I172">
            <v>0</v>
          </cell>
          <cell r="J172">
            <v>0</v>
          </cell>
          <cell r="K172">
            <v>4.5874999999999999E-2</v>
          </cell>
          <cell r="L172">
            <v>0</v>
          </cell>
          <cell r="M172">
            <v>0</v>
          </cell>
        </row>
        <row r="173">
          <cell r="A173" t="str">
            <v>2-Bett</v>
          </cell>
          <cell r="B173" t="str">
            <v>EG</v>
          </cell>
          <cell r="C173">
            <v>27</v>
          </cell>
          <cell r="D173" t="str">
            <v>A</v>
          </cell>
          <cell r="E173">
            <v>18.04</v>
          </cell>
          <cell r="F173">
            <v>6</v>
          </cell>
          <cell r="G173" t="str">
            <v>Lino</v>
          </cell>
          <cell r="H173">
            <v>170</v>
          </cell>
          <cell r="I173">
            <v>0</v>
          </cell>
          <cell r="J173">
            <v>0</v>
          </cell>
          <cell r="K173">
            <v>0.10611764705882352</v>
          </cell>
          <cell r="L173">
            <v>0</v>
          </cell>
          <cell r="M173">
            <v>0</v>
          </cell>
        </row>
        <row r="174">
          <cell r="A174" t="str">
            <v>Waschplatz u. WC</v>
          </cell>
          <cell r="B174" t="str">
            <v>EG</v>
          </cell>
          <cell r="C174" t="str">
            <v>27\ 1</v>
          </cell>
          <cell r="D174" t="str">
            <v>B</v>
          </cell>
          <cell r="E174">
            <v>3.67</v>
          </cell>
          <cell r="F174">
            <v>6</v>
          </cell>
          <cell r="G174" t="str">
            <v>F</v>
          </cell>
          <cell r="H174">
            <v>80</v>
          </cell>
          <cell r="I174">
            <v>0</v>
          </cell>
          <cell r="J174">
            <v>0</v>
          </cell>
          <cell r="K174">
            <v>4.5874999999999999E-2</v>
          </cell>
          <cell r="L174">
            <v>0</v>
          </cell>
          <cell r="M174">
            <v>0</v>
          </cell>
        </row>
        <row r="175">
          <cell r="A175" t="str">
            <v>2-Bett</v>
          </cell>
          <cell r="B175" t="str">
            <v>EG</v>
          </cell>
          <cell r="C175">
            <v>28</v>
          </cell>
          <cell r="D175" t="str">
            <v>A</v>
          </cell>
          <cell r="E175">
            <v>18.04</v>
          </cell>
          <cell r="F175">
            <v>6</v>
          </cell>
          <cell r="G175" t="str">
            <v>Lino</v>
          </cell>
          <cell r="H175">
            <v>170</v>
          </cell>
          <cell r="I175">
            <v>0</v>
          </cell>
          <cell r="J175">
            <v>0</v>
          </cell>
          <cell r="K175">
            <v>0.10611764705882352</v>
          </cell>
          <cell r="L175">
            <v>0</v>
          </cell>
          <cell r="M175">
            <v>0</v>
          </cell>
        </row>
        <row r="176">
          <cell r="A176" t="str">
            <v>Waschplatz u. WC</v>
          </cell>
          <cell r="B176" t="str">
            <v>EG</v>
          </cell>
          <cell r="C176" t="str">
            <v>28\ 1</v>
          </cell>
          <cell r="D176" t="str">
            <v>B</v>
          </cell>
          <cell r="E176">
            <v>3.72</v>
          </cell>
          <cell r="F176">
            <v>6</v>
          </cell>
          <cell r="G176" t="str">
            <v>F</v>
          </cell>
          <cell r="H176">
            <v>80</v>
          </cell>
          <cell r="I176">
            <v>0</v>
          </cell>
          <cell r="J176">
            <v>0</v>
          </cell>
          <cell r="K176">
            <v>4.65E-2</v>
          </cell>
          <cell r="L176">
            <v>0</v>
          </cell>
          <cell r="M176">
            <v>0</v>
          </cell>
        </row>
        <row r="177">
          <cell r="A177" t="str">
            <v>2-Bett</v>
          </cell>
          <cell r="B177" t="str">
            <v>EG</v>
          </cell>
          <cell r="C177">
            <v>29</v>
          </cell>
          <cell r="D177" t="str">
            <v>A</v>
          </cell>
          <cell r="E177">
            <v>18.04</v>
          </cell>
          <cell r="F177">
            <v>6</v>
          </cell>
          <cell r="G177" t="str">
            <v>Lino</v>
          </cell>
          <cell r="H177">
            <v>170</v>
          </cell>
          <cell r="I177">
            <v>0</v>
          </cell>
          <cell r="J177">
            <v>0</v>
          </cell>
          <cell r="K177">
            <v>0.10611764705882352</v>
          </cell>
          <cell r="L177">
            <v>0</v>
          </cell>
          <cell r="M177">
            <v>0</v>
          </cell>
        </row>
        <row r="178">
          <cell r="A178" t="str">
            <v>Bad / WC</v>
          </cell>
          <cell r="B178" t="str">
            <v>EG</v>
          </cell>
          <cell r="C178" t="str">
            <v>29\ 1</v>
          </cell>
          <cell r="D178" t="str">
            <v>B</v>
          </cell>
          <cell r="E178">
            <v>3.63</v>
          </cell>
          <cell r="F178">
            <v>6</v>
          </cell>
          <cell r="G178" t="str">
            <v>F</v>
          </cell>
          <cell r="H178">
            <v>80</v>
          </cell>
          <cell r="I178">
            <v>0</v>
          </cell>
          <cell r="J178">
            <v>0</v>
          </cell>
          <cell r="K178">
            <v>4.5374999999999999E-2</v>
          </cell>
          <cell r="L178">
            <v>0</v>
          </cell>
          <cell r="M178">
            <v>0</v>
          </cell>
        </row>
        <row r="179">
          <cell r="A179" t="str">
            <v>Personal Vorraum</v>
          </cell>
          <cell r="B179" t="str">
            <v>EG</v>
          </cell>
          <cell r="C179">
            <v>30</v>
          </cell>
          <cell r="D179" t="str">
            <v>B</v>
          </cell>
          <cell r="E179">
            <v>3.8</v>
          </cell>
          <cell r="F179">
            <v>6</v>
          </cell>
          <cell r="G179" t="str">
            <v>F</v>
          </cell>
          <cell r="H179">
            <v>80</v>
          </cell>
          <cell r="I179">
            <v>0</v>
          </cell>
          <cell r="J179">
            <v>0</v>
          </cell>
          <cell r="K179">
            <v>4.7500000000000001E-2</v>
          </cell>
          <cell r="L179">
            <v>0</v>
          </cell>
          <cell r="M179">
            <v>0</v>
          </cell>
        </row>
        <row r="180">
          <cell r="A180" t="str">
            <v>WC</v>
          </cell>
          <cell r="B180" t="str">
            <v>EG</v>
          </cell>
          <cell r="C180" t="str">
            <v>30\ 1</v>
          </cell>
          <cell r="D180" t="str">
            <v>B</v>
          </cell>
          <cell r="E180">
            <v>1.8</v>
          </cell>
          <cell r="F180">
            <v>6</v>
          </cell>
          <cell r="G180" t="str">
            <v>F</v>
          </cell>
          <cell r="H180">
            <v>80</v>
          </cell>
          <cell r="I180">
            <v>0</v>
          </cell>
          <cell r="J180">
            <v>0</v>
          </cell>
          <cell r="K180">
            <v>2.2499999999999999E-2</v>
          </cell>
          <cell r="L180">
            <v>0</v>
          </cell>
          <cell r="M180">
            <v>0</v>
          </cell>
        </row>
        <row r="181">
          <cell r="A181" t="str">
            <v>1-Bett</v>
          </cell>
          <cell r="B181" t="str">
            <v>EG</v>
          </cell>
          <cell r="C181">
            <v>31</v>
          </cell>
          <cell r="D181" t="str">
            <v>A</v>
          </cell>
          <cell r="E181">
            <v>14.73</v>
          </cell>
          <cell r="F181">
            <v>6</v>
          </cell>
          <cell r="G181" t="str">
            <v>Lino</v>
          </cell>
          <cell r="H181">
            <v>170</v>
          </cell>
          <cell r="I181">
            <v>0</v>
          </cell>
          <cell r="J181">
            <v>0</v>
          </cell>
          <cell r="K181">
            <v>8.664705882352941E-2</v>
          </cell>
          <cell r="L181">
            <v>0</v>
          </cell>
          <cell r="M181">
            <v>0</v>
          </cell>
        </row>
        <row r="182">
          <cell r="A182" t="str">
            <v>Waschplatz u. WC</v>
          </cell>
          <cell r="B182" t="str">
            <v>EG</v>
          </cell>
          <cell r="C182" t="str">
            <v>31\1</v>
          </cell>
          <cell r="D182" t="str">
            <v>B</v>
          </cell>
          <cell r="E182">
            <v>4.62</v>
          </cell>
          <cell r="F182">
            <v>6</v>
          </cell>
          <cell r="G182" t="str">
            <v>F</v>
          </cell>
          <cell r="H182">
            <v>80</v>
          </cell>
          <cell r="I182">
            <v>0</v>
          </cell>
          <cell r="J182">
            <v>0</v>
          </cell>
          <cell r="K182">
            <v>5.7750000000000003E-2</v>
          </cell>
          <cell r="L182">
            <v>0</v>
          </cell>
          <cell r="M182">
            <v>0</v>
          </cell>
        </row>
        <row r="183">
          <cell r="A183" t="str">
            <v>Abstellraum</v>
          </cell>
          <cell r="B183" t="str">
            <v>EG</v>
          </cell>
          <cell r="C183">
            <v>32</v>
          </cell>
          <cell r="D183" t="str">
            <v>K</v>
          </cell>
          <cell r="E183">
            <v>2.14</v>
          </cell>
          <cell r="F183">
            <v>3</v>
          </cell>
          <cell r="G183" t="str">
            <v>Lino</v>
          </cell>
          <cell r="H183">
            <v>200</v>
          </cell>
          <cell r="I183">
            <v>0</v>
          </cell>
          <cell r="J183">
            <v>0</v>
          </cell>
          <cell r="K183">
            <v>1.0700000000000001E-2</v>
          </cell>
          <cell r="L183">
            <v>0</v>
          </cell>
          <cell r="M183">
            <v>0</v>
          </cell>
        </row>
        <row r="184">
          <cell r="A184" t="str">
            <v>Fernsehraum</v>
          </cell>
          <cell r="B184" t="str">
            <v>EG</v>
          </cell>
          <cell r="C184">
            <v>33</v>
          </cell>
          <cell r="D184" t="str">
            <v>E</v>
          </cell>
          <cell r="E184">
            <v>13.28</v>
          </cell>
          <cell r="F184">
            <v>6</v>
          </cell>
          <cell r="G184" t="str">
            <v>Lino</v>
          </cell>
          <cell r="H184">
            <v>150</v>
          </cell>
          <cell r="I184">
            <v>0</v>
          </cell>
          <cell r="J184">
            <v>0</v>
          </cell>
          <cell r="K184">
            <v>8.8533333333333325E-2</v>
          </cell>
          <cell r="L184">
            <v>0</v>
          </cell>
          <cell r="M184">
            <v>0</v>
          </cell>
        </row>
        <row r="185">
          <cell r="A185" t="str">
            <v>Entsorgung</v>
          </cell>
          <cell r="B185" t="str">
            <v>EG</v>
          </cell>
          <cell r="C185">
            <v>34</v>
          </cell>
          <cell r="D185" t="str">
            <v>B</v>
          </cell>
          <cell r="E185">
            <v>8.74</v>
          </cell>
          <cell r="F185">
            <v>6</v>
          </cell>
          <cell r="G185" t="str">
            <v>F</v>
          </cell>
          <cell r="H185">
            <v>80</v>
          </cell>
          <cell r="I185">
            <v>0</v>
          </cell>
          <cell r="J185">
            <v>0</v>
          </cell>
          <cell r="K185">
            <v>0.10925</v>
          </cell>
          <cell r="L185">
            <v>0</v>
          </cell>
          <cell r="M185">
            <v>0</v>
          </cell>
        </row>
        <row r="186">
          <cell r="A186" t="str">
            <v xml:space="preserve">Bad   </v>
          </cell>
          <cell r="B186" t="str">
            <v>EG</v>
          </cell>
          <cell r="C186">
            <v>35</v>
          </cell>
          <cell r="D186" t="str">
            <v>B</v>
          </cell>
          <cell r="E186">
            <v>11.24</v>
          </cell>
          <cell r="F186">
            <v>6</v>
          </cell>
          <cell r="G186" t="str">
            <v>F</v>
          </cell>
          <cell r="H186">
            <v>80</v>
          </cell>
          <cell r="I186">
            <v>0</v>
          </cell>
          <cell r="J186">
            <v>0</v>
          </cell>
          <cell r="K186">
            <v>0.14050000000000001</v>
          </cell>
          <cell r="L186">
            <v>0</v>
          </cell>
          <cell r="M186">
            <v>0</v>
          </cell>
        </row>
        <row r="187">
          <cell r="A187" t="str">
            <v>1-Bett</v>
          </cell>
          <cell r="B187" t="str">
            <v>EG</v>
          </cell>
          <cell r="C187">
            <v>36</v>
          </cell>
          <cell r="D187" t="str">
            <v>A</v>
          </cell>
          <cell r="E187">
            <v>10.81</v>
          </cell>
          <cell r="F187">
            <v>6</v>
          </cell>
          <cell r="G187" t="str">
            <v>Lino</v>
          </cell>
          <cell r="H187">
            <v>170</v>
          </cell>
          <cell r="I187">
            <v>0</v>
          </cell>
          <cell r="J187">
            <v>0</v>
          </cell>
          <cell r="K187">
            <v>6.3588235294117654E-2</v>
          </cell>
          <cell r="L187">
            <v>0</v>
          </cell>
          <cell r="M187">
            <v>0</v>
          </cell>
        </row>
        <row r="188">
          <cell r="A188" t="str">
            <v>Bad/WC</v>
          </cell>
          <cell r="B188" t="str">
            <v>EG</v>
          </cell>
          <cell r="C188" t="str">
            <v>36\ 1</v>
          </cell>
          <cell r="D188" t="str">
            <v>B</v>
          </cell>
          <cell r="E188">
            <v>2.4500000000000002</v>
          </cell>
          <cell r="F188">
            <v>6</v>
          </cell>
          <cell r="G188" t="str">
            <v>F</v>
          </cell>
          <cell r="H188">
            <v>80</v>
          </cell>
          <cell r="I188">
            <v>0</v>
          </cell>
          <cell r="J188">
            <v>0</v>
          </cell>
          <cell r="K188">
            <v>3.0625000000000003E-2</v>
          </cell>
          <cell r="L188">
            <v>0</v>
          </cell>
          <cell r="M188">
            <v>0</v>
          </cell>
        </row>
        <row r="189">
          <cell r="A189" t="str">
            <v>Treppenhaus I</v>
          </cell>
          <cell r="B189" t="str">
            <v>EG</v>
          </cell>
          <cell r="D189" t="str">
            <v>P</v>
          </cell>
          <cell r="E189">
            <v>20.41</v>
          </cell>
          <cell r="F189">
            <v>3</v>
          </cell>
          <cell r="G189" t="str">
            <v>F</v>
          </cell>
          <cell r="H189">
            <v>160</v>
          </cell>
          <cell r="I189">
            <v>0</v>
          </cell>
          <cell r="J189">
            <v>0</v>
          </cell>
          <cell r="K189">
            <v>0.1275625</v>
          </cell>
          <cell r="L189">
            <v>0</v>
          </cell>
          <cell r="M189">
            <v>0</v>
          </cell>
        </row>
        <row r="190">
          <cell r="A190" t="str">
            <v>Treppenhaus II</v>
          </cell>
          <cell r="B190" t="str">
            <v>EG</v>
          </cell>
          <cell r="D190" t="str">
            <v>P</v>
          </cell>
          <cell r="E190">
            <v>18.18</v>
          </cell>
          <cell r="F190">
            <v>3</v>
          </cell>
          <cell r="G190" t="str">
            <v>F</v>
          </cell>
          <cell r="H190">
            <v>160</v>
          </cell>
          <cell r="I190">
            <v>0</v>
          </cell>
          <cell r="J190">
            <v>0</v>
          </cell>
          <cell r="K190">
            <v>0.113625</v>
          </cell>
          <cell r="L190">
            <v>0</v>
          </cell>
          <cell r="M190">
            <v>0</v>
          </cell>
        </row>
        <row r="191">
          <cell r="A191" t="str">
            <v>Aufzug I</v>
          </cell>
          <cell r="B191" t="str">
            <v>EG</v>
          </cell>
          <cell r="D191" t="str">
            <v>C</v>
          </cell>
          <cell r="E191">
            <v>7.33</v>
          </cell>
          <cell r="F191">
            <v>3</v>
          </cell>
          <cell r="G191" t="str">
            <v>Lino</v>
          </cell>
          <cell r="H191">
            <v>500</v>
          </cell>
          <cell r="I191">
            <v>0</v>
          </cell>
          <cell r="J191">
            <v>0</v>
          </cell>
          <cell r="K191">
            <v>1.4659999999999999E-2</v>
          </cell>
          <cell r="L191">
            <v>0</v>
          </cell>
          <cell r="M191">
            <v>0</v>
          </cell>
        </row>
        <row r="192">
          <cell r="A192" t="str">
            <v>Aufzug II</v>
          </cell>
          <cell r="B192" t="str">
            <v>EG</v>
          </cell>
          <cell r="D192" t="str">
            <v>C</v>
          </cell>
          <cell r="E192">
            <v>5.82</v>
          </cell>
          <cell r="F192">
            <v>3</v>
          </cell>
          <cell r="G192" t="str">
            <v>Lino</v>
          </cell>
          <cell r="H192">
            <v>500</v>
          </cell>
          <cell r="I192">
            <v>0</v>
          </cell>
          <cell r="J192">
            <v>0</v>
          </cell>
          <cell r="K192">
            <v>1.1640000000000001E-2</v>
          </cell>
          <cell r="L192">
            <v>0</v>
          </cell>
          <cell r="M192">
            <v>0</v>
          </cell>
        </row>
        <row r="193">
          <cell r="A193" t="str">
            <v>Lüftung / Technik</v>
          </cell>
          <cell r="B193" t="str">
            <v>EG</v>
          </cell>
          <cell r="C193">
            <v>40</v>
          </cell>
          <cell r="D193" t="str">
            <v>K</v>
          </cell>
          <cell r="E193">
            <v>255.18</v>
          </cell>
          <cell r="G193" t="str">
            <v>B</v>
          </cell>
          <cell r="H193">
            <v>0</v>
          </cell>
          <cell r="I193">
            <v>0</v>
          </cell>
          <cell r="J193">
            <v>0</v>
          </cell>
          <cell r="K193">
            <v>0</v>
          </cell>
          <cell r="L193">
            <v>0</v>
          </cell>
          <cell r="M193">
            <v>0</v>
          </cell>
        </row>
        <row r="194">
          <cell r="A194" t="str">
            <v>Station E</v>
          </cell>
          <cell r="K194">
            <v>3.5622835371517021</v>
          </cell>
          <cell r="L194">
            <v>0</v>
          </cell>
          <cell r="M194">
            <v>0</v>
          </cell>
        </row>
        <row r="195">
          <cell r="A195" t="str">
            <v>Station 2</v>
          </cell>
          <cell r="K195">
            <v>0</v>
          </cell>
          <cell r="L195">
            <v>0</v>
          </cell>
          <cell r="M195">
            <v>0</v>
          </cell>
        </row>
        <row r="196">
          <cell r="A196" t="str">
            <v>Halle</v>
          </cell>
          <cell r="B196" t="str">
            <v>1. OG</v>
          </cell>
          <cell r="C196">
            <v>101</v>
          </cell>
          <cell r="D196" t="str">
            <v>C</v>
          </cell>
          <cell r="E196">
            <v>34.49</v>
          </cell>
          <cell r="F196">
            <v>6</v>
          </cell>
          <cell r="G196" t="str">
            <v>P</v>
          </cell>
          <cell r="H196">
            <v>500</v>
          </cell>
          <cell r="I196">
            <v>0</v>
          </cell>
          <cell r="J196">
            <v>0</v>
          </cell>
          <cell r="K196">
            <v>6.898E-2</v>
          </cell>
          <cell r="L196">
            <v>0</v>
          </cell>
          <cell r="M196">
            <v>0</v>
          </cell>
        </row>
        <row r="197">
          <cell r="A197" t="str">
            <v>Flur</v>
          </cell>
          <cell r="B197" t="str">
            <v>1. OG</v>
          </cell>
          <cell r="D197" t="str">
            <v>C</v>
          </cell>
          <cell r="E197">
            <v>10.69</v>
          </cell>
          <cell r="F197">
            <v>6</v>
          </cell>
          <cell r="G197" t="str">
            <v>P</v>
          </cell>
          <cell r="H197">
            <v>500</v>
          </cell>
          <cell r="I197">
            <v>0</v>
          </cell>
          <cell r="J197">
            <v>0</v>
          </cell>
          <cell r="K197">
            <v>2.138E-2</v>
          </cell>
          <cell r="L197">
            <v>0</v>
          </cell>
          <cell r="M197">
            <v>0</v>
          </cell>
        </row>
        <row r="198">
          <cell r="A198" t="str">
            <v>1-Bett</v>
          </cell>
          <cell r="B198" t="str">
            <v>1. OG</v>
          </cell>
          <cell r="C198">
            <v>103</v>
          </cell>
          <cell r="D198" t="str">
            <v>A</v>
          </cell>
          <cell r="E198">
            <v>18.43</v>
          </cell>
          <cell r="F198">
            <v>6</v>
          </cell>
          <cell r="G198" t="str">
            <v>Lino</v>
          </cell>
          <cell r="H198">
            <v>170</v>
          </cell>
          <cell r="I198">
            <v>0</v>
          </cell>
          <cell r="J198">
            <v>0</v>
          </cell>
          <cell r="K198">
            <v>0.10841176470588235</v>
          </cell>
          <cell r="L198">
            <v>0</v>
          </cell>
          <cell r="M198">
            <v>0</v>
          </cell>
        </row>
        <row r="199">
          <cell r="A199" t="str">
            <v>Bad / WC</v>
          </cell>
          <cell r="B199" t="str">
            <v>1. OG</v>
          </cell>
          <cell r="C199" t="str">
            <v>103\ 1</v>
          </cell>
          <cell r="D199" t="str">
            <v>B</v>
          </cell>
          <cell r="E199">
            <v>2.88</v>
          </cell>
          <cell r="F199">
            <v>6</v>
          </cell>
          <cell r="G199" t="str">
            <v>F</v>
          </cell>
          <cell r="H199">
            <v>80</v>
          </cell>
          <cell r="I199">
            <v>0</v>
          </cell>
          <cell r="J199">
            <v>0</v>
          </cell>
          <cell r="K199">
            <v>3.5999999999999997E-2</v>
          </cell>
          <cell r="L199">
            <v>0</v>
          </cell>
          <cell r="M199">
            <v>0</v>
          </cell>
        </row>
        <row r="200">
          <cell r="A200" t="str">
            <v>1-Bett</v>
          </cell>
          <cell r="B200" t="str">
            <v>1. OG</v>
          </cell>
          <cell r="C200">
            <v>104</v>
          </cell>
          <cell r="D200" t="str">
            <v>A</v>
          </cell>
          <cell r="E200">
            <v>15.52</v>
          </cell>
          <cell r="F200">
            <v>6</v>
          </cell>
          <cell r="G200" t="str">
            <v>Lino</v>
          </cell>
          <cell r="H200">
            <v>170</v>
          </cell>
          <cell r="I200">
            <v>0</v>
          </cell>
          <cell r="J200">
            <v>0</v>
          </cell>
          <cell r="K200">
            <v>9.1294117647058817E-2</v>
          </cell>
          <cell r="L200">
            <v>0</v>
          </cell>
          <cell r="M200">
            <v>0</v>
          </cell>
        </row>
        <row r="201">
          <cell r="A201" t="str">
            <v>Bad / WC</v>
          </cell>
          <cell r="B201" t="str">
            <v>1. OG</v>
          </cell>
          <cell r="C201" t="str">
            <v>104\ 1</v>
          </cell>
          <cell r="D201" t="str">
            <v>B</v>
          </cell>
          <cell r="E201">
            <v>4.05</v>
          </cell>
          <cell r="F201">
            <v>6</v>
          </cell>
          <cell r="G201" t="str">
            <v>F</v>
          </cell>
          <cell r="H201">
            <v>80</v>
          </cell>
          <cell r="I201">
            <v>0</v>
          </cell>
          <cell r="J201">
            <v>0</v>
          </cell>
          <cell r="K201">
            <v>5.0624999999999996E-2</v>
          </cell>
          <cell r="L201">
            <v>0</v>
          </cell>
          <cell r="M201">
            <v>0</v>
          </cell>
        </row>
        <row r="202">
          <cell r="A202" t="str">
            <v>2-Bett</v>
          </cell>
          <cell r="B202" t="str">
            <v>1. OG</v>
          </cell>
          <cell r="C202">
            <v>105</v>
          </cell>
          <cell r="D202" t="str">
            <v>A</v>
          </cell>
          <cell r="E202">
            <v>22.97</v>
          </cell>
          <cell r="F202">
            <v>6</v>
          </cell>
          <cell r="G202" t="str">
            <v>Lino</v>
          </cell>
          <cell r="H202">
            <v>170</v>
          </cell>
          <cell r="I202">
            <v>0</v>
          </cell>
          <cell r="J202">
            <v>0</v>
          </cell>
          <cell r="K202">
            <v>0.13511764705882351</v>
          </cell>
          <cell r="L202">
            <v>0</v>
          </cell>
          <cell r="M202">
            <v>0</v>
          </cell>
        </row>
        <row r="203">
          <cell r="A203" t="str">
            <v>Dusche / WC</v>
          </cell>
          <cell r="B203" t="str">
            <v>1. OG</v>
          </cell>
          <cell r="C203" t="str">
            <v>105\ 1</v>
          </cell>
          <cell r="D203" t="str">
            <v>B</v>
          </cell>
          <cell r="E203">
            <v>3.82</v>
          </cell>
          <cell r="F203">
            <v>6</v>
          </cell>
          <cell r="G203" t="str">
            <v>F</v>
          </cell>
          <cell r="H203">
            <v>80</v>
          </cell>
          <cell r="I203">
            <v>0</v>
          </cell>
          <cell r="J203">
            <v>0</v>
          </cell>
          <cell r="K203">
            <v>4.7750000000000001E-2</v>
          </cell>
          <cell r="L203">
            <v>0</v>
          </cell>
          <cell r="M203">
            <v>0</v>
          </cell>
        </row>
        <row r="204">
          <cell r="A204" t="str">
            <v>2-Bett</v>
          </cell>
          <cell r="B204" t="str">
            <v>1. OG</v>
          </cell>
          <cell r="C204">
            <v>106</v>
          </cell>
          <cell r="D204" t="str">
            <v>A</v>
          </cell>
          <cell r="E204">
            <v>18.22</v>
          </cell>
          <cell r="F204">
            <v>6</v>
          </cell>
          <cell r="G204" t="str">
            <v>Lino</v>
          </cell>
          <cell r="H204">
            <v>170</v>
          </cell>
          <cell r="I204">
            <v>0</v>
          </cell>
          <cell r="J204">
            <v>0</v>
          </cell>
          <cell r="K204">
            <v>0.10717647058823529</v>
          </cell>
          <cell r="L204">
            <v>0</v>
          </cell>
          <cell r="M204">
            <v>0</v>
          </cell>
        </row>
        <row r="205">
          <cell r="A205" t="str">
            <v>Dusche / WC</v>
          </cell>
          <cell r="B205" t="str">
            <v>1. OG</v>
          </cell>
          <cell r="C205" t="str">
            <v>106\ 1</v>
          </cell>
          <cell r="D205" t="str">
            <v>B</v>
          </cell>
          <cell r="E205">
            <v>4.4800000000000004</v>
          </cell>
          <cell r="F205">
            <v>6</v>
          </cell>
          <cell r="G205" t="str">
            <v>F</v>
          </cell>
          <cell r="H205">
            <v>80</v>
          </cell>
          <cell r="I205">
            <v>0</v>
          </cell>
          <cell r="J205">
            <v>0</v>
          </cell>
          <cell r="K205">
            <v>5.6000000000000008E-2</v>
          </cell>
          <cell r="L205">
            <v>0</v>
          </cell>
          <cell r="M205">
            <v>0</v>
          </cell>
        </row>
        <row r="206">
          <cell r="A206" t="str">
            <v>2-Bett</v>
          </cell>
          <cell r="B206" t="str">
            <v>1. OG</v>
          </cell>
          <cell r="C206">
            <v>107</v>
          </cell>
          <cell r="D206" t="str">
            <v>A</v>
          </cell>
          <cell r="E206">
            <v>21.56</v>
          </cell>
          <cell r="F206">
            <v>6</v>
          </cell>
          <cell r="G206" t="str">
            <v>Lino</v>
          </cell>
          <cell r="H206">
            <v>170</v>
          </cell>
          <cell r="I206">
            <v>0</v>
          </cell>
          <cell r="J206">
            <v>0</v>
          </cell>
          <cell r="K206">
            <v>0.1268235294117647</v>
          </cell>
          <cell r="L206">
            <v>0</v>
          </cell>
          <cell r="M206">
            <v>0</v>
          </cell>
        </row>
        <row r="207">
          <cell r="A207" t="str">
            <v>Dusche / WC</v>
          </cell>
          <cell r="B207" t="str">
            <v>1. OG</v>
          </cell>
          <cell r="C207" t="str">
            <v>107\1</v>
          </cell>
          <cell r="D207" t="str">
            <v>B</v>
          </cell>
          <cell r="E207">
            <v>3.9</v>
          </cell>
          <cell r="F207">
            <v>6</v>
          </cell>
          <cell r="G207" t="str">
            <v>F</v>
          </cell>
          <cell r="H207">
            <v>80</v>
          </cell>
          <cell r="I207">
            <v>0</v>
          </cell>
          <cell r="J207">
            <v>0</v>
          </cell>
          <cell r="K207">
            <v>4.8750000000000002E-2</v>
          </cell>
          <cell r="L207">
            <v>0</v>
          </cell>
          <cell r="M207">
            <v>0</v>
          </cell>
        </row>
        <row r="208">
          <cell r="A208" t="str">
            <v>Pflegearbeitsraum</v>
          </cell>
          <cell r="B208" t="str">
            <v>1. OG</v>
          </cell>
          <cell r="C208">
            <v>108</v>
          </cell>
          <cell r="D208" t="str">
            <v>B</v>
          </cell>
          <cell r="E208">
            <v>15.81</v>
          </cell>
          <cell r="F208">
            <v>6</v>
          </cell>
          <cell r="G208" t="str">
            <v>Lino</v>
          </cell>
          <cell r="H208">
            <v>80</v>
          </cell>
          <cell r="I208">
            <v>0</v>
          </cell>
          <cell r="J208">
            <v>0</v>
          </cell>
          <cell r="K208">
            <v>0.197625</v>
          </cell>
          <cell r="L208">
            <v>0</v>
          </cell>
          <cell r="M208">
            <v>0</v>
          </cell>
        </row>
        <row r="209">
          <cell r="A209" t="str">
            <v>Flur</v>
          </cell>
          <cell r="B209" t="str">
            <v>1. OG</v>
          </cell>
          <cell r="C209">
            <v>110</v>
          </cell>
          <cell r="D209" t="str">
            <v>C</v>
          </cell>
          <cell r="E209">
            <v>60.09</v>
          </cell>
          <cell r="F209">
            <v>6</v>
          </cell>
          <cell r="G209" t="str">
            <v>Lino</v>
          </cell>
          <cell r="H209">
            <v>500</v>
          </cell>
          <cell r="I209">
            <v>0</v>
          </cell>
          <cell r="J209">
            <v>0</v>
          </cell>
          <cell r="K209">
            <v>0.12018000000000001</v>
          </cell>
          <cell r="L209">
            <v>0</v>
          </cell>
          <cell r="M209">
            <v>0</v>
          </cell>
        </row>
        <row r="210">
          <cell r="A210" t="str">
            <v>Schwester</v>
          </cell>
          <cell r="B210" t="str">
            <v>1. OG</v>
          </cell>
          <cell r="C210">
            <v>112</v>
          </cell>
          <cell r="D210" t="str">
            <v>D</v>
          </cell>
          <cell r="E210">
            <v>16.5</v>
          </cell>
          <cell r="F210">
            <v>6</v>
          </cell>
          <cell r="G210" t="str">
            <v>F</v>
          </cell>
          <cell r="H210">
            <v>190</v>
          </cell>
          <cell r="I210">
            <v>0</v>
          </cell>
          <cell r="J210">
            <v>0</v>
          </cell>
          <cell r="K210">
            <v>8.6842105263157901E-2</v>
          </cell>
          <cell r="L210">
            <v>0</v>
          </cell>
          <cell r="M210">
            <v>0</v>
          </cell>
        </row>
        <row r="211">
          <cell r="A211" t="str">
            <v>1-Bett</v>
          </cell>
          <cell r="B211" t="str">
            <v>1. OG</v>
          </cell>
          <cell r="C211">
            <v>113</v>
          </cell>
          <cell r="D211" t="str">
            <v>A</v>
          </cell>
          <cell r="E211">
            <v>17.46</v>
          </cell>
          <cell r="F211">
            <v>6</v>
          </cell>
          <cell r="G211" t="str">
            <v>Lino</v>
          </cell>
          <cell r="H211">
            <v>170</v>
          </cell>
          <cell r="I211">
            <v>0</v>
          </cell>
          <cell r="J211">
            <v>0</v>
          </cell>
          <cell r="K211">
            <v>0.10270588235294117</v>
          </cell>
          <cell r="L211">
            <v>0</v>
          </cell>
          <cell r="M211">
            <v>0</v>
          </cell>
        </row>
        <row r="212">
          <cell r="A212" t="str">
            <v>Bad / WC</v>
          </cell>
          <cell r="B212" t="str">
            <v>1. OG</v>
          </cell>
          <cell r="C212" t="str">
            <v>113\ 1</v>
          </cell>
          <cell r="D212" t="str">
            <v>B</v>
          </cell>
          <cell r="E212">
            <v>2.67</v>
          </cell>
          <cell r="F212">
            <v>6</v>
          </cell>
          <cell r="G212" t="str">
            <v>F</v>
          </cell>
          <cell r="H212">
            <v>80</v>
          </cell>
          <cell r="I212">
            <v>0</v>
          </cell>
          <cell r="J212">
            <v>0</v>
          </cell>
          <cell r="K212">
            <v>3.3375000000000002E-2</v>
          </cell>
          <cell r="L212">
            <v>0</v>
          </cell>
          <cell r="M212">
            <v>0</v>
          </cell>
        </row>
        <row r="213">
          <cell r="A213" t="str">
            <v>2-Bett</v>
          </cell>
          <cell r="B213" t="str">
            <v>1. OG</v>
          </cell>
          <cell r="C213">
            <v>114</v>
          </cell>
          <cell r="D213" t="str">
            <v>A</v>
          </cell>
          <cell r="E213">
            <v>22</v>
          </cell>
          <cell r="F213">
            <v>6</v>
          </cell>
          <cell r="G213" t="str">
            <v>Lino</v>
          </cell>
          <cell r="H213">
            <v>170</v>
          </cell>
          <cell r="I213">
            <v>0</v>
          </cell>
          <cell r="J213">
            <v>0</v>
          </cell>
          <cell r="K213">
            <v>0.12941176470588237</v>
          </cell>
          <cell r="L213">
            <v>0</v>
          </cell>
          <cell r="M213">
            <v>0</v>
          </cell>
        </row>
        <row r="214">
          <cell r="A214" t="str">
            <v>Dusche / WC</v>
          </cell>
          <cell r="B214" t="str">
            <v>1. OG</v>
          </cell>
          <cell r="C214" t="str">
            <v>114\ 1</v>
          </cell>
          <cell r="D214" t="str">
            <v>B</v>
          </cell>
          <cell r="E214">
            <v>5.96</v>
          </cell>
          <cell r="F214">
            <v>6</v>
          </cell>
          <cell r="G214" t="str">
            <v>F</v>
          </cell>
          <cell r="H214">
            <v>80</v>
          </cell>
          <cell r="I214">
            <v>0</v>
          </cell>
          <cell r="J214">
            <v>0</v>
          </cell>
          <cell r="K214">
            <v>7.4499999999999997E-2</v>
          </cell>
          <cell r="L214">
            <v>0</v>
          </cell>
          <cell r="M214">
            <v>0</v>
          </cell>
        </row>
        <row r="215">
          <cell r="A215" t="str">
            <v>E-Versorgung</v>
          </cell>
          <cell r="B215" t="str">
            <v>1. OG</v>
          </cell>
          <cell r="C215">
            <v>115</v>
          </cell>
          <cell r="D215" t="str">
            <v>K</v>
          </cell>
          <cell r="E215">
            <v>2.4500000000000002</v>
          </cell>
          <cell r="G215" t="str">
            <v>Lino</v>
          </cell>
          <cell r="H215">
            <v>0</v>
          </cell>
          <cell r="I215">
            <v>0</v>
          </cell>
          <cell r="J215">
            <v>0</v>
          </cell>
          <cell r="K215">
            <v>0</v>
          </cell>
          <cell r="L215">
            <v>0</v>
          </cell>
          <cell r="M215">
            <v>0</v>
          </cell>
        </row>
        <row r="216">
          <cell r="A216" t="str">
            <v>2-Bett</v>
          </cell>
          <cell r="B216" t="str">
            <v>1. OG</v>
          </cell>
          <cell r="C216">
            <v>116</v>
          </cell>
          <cell r="D216" t="str">
            <v>A</v>
          </cell>
          <cell r="E216">
            <v>21.95</v>
          </cell>
          <cell r="F216">
            <v>6</v>
          </cell>
          <cell r="G216" t="str">
            <v>Lino</v>
          </cell>
          <cell r="H216">
            <v>170</v>
          </cell>
          <cell r="I216">
            <v>0</v>
          </cell>
          <cell r="J216">
            <v>0</v>
          </cell>
          <cell r="K216">
            <v>0.12911764705882353</v>
          </cell>
          <cell r="L216">
            <v>0</v>
          </cell>
          <cell r="M216">
            <v>0</v>
          </cell>
        </row>
        <row r="217">
          <cell r="A217" t="str">
            <v>Dusche / WC</v>
          </cell>
          <cell r="B217" t="str">
            <v>1. OG</v>
          </cell>
          <cell r="C217" t="str">
            <v>116\ 1</v>
          </cell>
          <cell r="D217" t="str">
            <v>B</v>
          </cell>
          <cell r="E217">
            <v>3.74</v>
          </cell>
          <cell r="F217">
            <v>6</v>
          </cell>
          <cell r="G217" t="str">
            <v>F</v>
          </cell>
          <cell r="H217">
            <v>80</v>
          </cell>
          <cell r="I217">
            <v>0</v>
          </cell>
          <cell r="J217">
            <v>0</v>
          </cell>
          <cell r="K217">
            <v>4.675E-2</v>
          </cell>
          <cell r="L217">
            <v>0</v>
          </cell>
          <cell r="M217">
            <v>0</v>
          </cell>
        </row>
        <row r="218">
          <cell r="A218" t="str">
            <v>Stationszimmer</v>
          </cell>
          <cell r="B218" t="str">
            <v>1. OG</v>
          </cell>
          <cell r="C218">
            <v>117</v>
          </cell>
          <cell r="D218" t="str">
            <v>D</v>
          </cell>
          <cell r="E218">
            <v>22.4</v>
          </cell>
          <cell r="F218">
            <v>6</v>
          </cell>
          <cell r="G218" t="str">
            <v>Lino</v>
          </cell>
          <cell r="H218">
            <v>190</v>
          </cell>
          <cell r="I218">
            <v>0</v>
          </cell>
          <cell r="J218">
            <v>0</v>
          </cell>
          <cell r="K218">
            <v>0.11789473684210526</v>
          </cell>
          <cell r="L218">
            <v>0</v>
          </cell>
          <cell r="M218">
            <v>0</v>
          </cell>
        </row>
        <row r="219">
          <cell r="A219" t="str">
            <v>Versorgung</v>
          </cell>
          <cell r="B219" t="str">
            <v>1. OG</v>
          </cell>
          <cell r="C219">
            <v>118</v>
          </cell>
          <cell r="D219" t="str">
            <v>B</v>
          </cell>
          <cell r="E219">
            <v>9.1999999999999993</v>
          </cell>
          <cell r="F219">
            <v>6</v>
          </cell>
          <cell r="G219" t="str">
            <v>Lino</v>
          </cell>
          <cell r="H219">
            <v>80</v>
          </cell>
          <cell r="I219">
            <v>0</v>
          </cell>
          <cell r="J219">
            <v>0</v>
          </cell>
          <cell r="K219">
            <v>0.11499999999999999</v>
          </cell>
          <cell r="L219">
            <v>0</v>
          </cell>
          <cell r="M219">
            <v>0</v>
          </cell>
        </row>
        <row r="220">
          <cell r="A220" t="str">
            <v xml:space="preserve">Aufenthaltszimmer-Schwestern </v>
          </cell>
          <cell r="B220" t="str">
            <v>1. OG</v>
          </cell>
          <cell r="C220">
            <v>119</v>
          </cell>
          <cell r="D220" t="str">
            <v>E</v>
          </cell>
          <cell r="E220">
            <v>13.53</v>
          </cell>
          <cell r="F220">
            <v>6</v>
          </cell>
          <cell r="G220" t="str">
            <v>Lino</v>
          </cell>
          <cell r="H220">
            <v>150</v>
          </cell>
          <cell r="I220">
            <v>0</v>
          </cell>
          <cell r="J220">
            <v>0</v>
          </cell>
          <cell r="K220">
            <v>9.0200000000000002E-2</v>
          </cell>
          <cell r="L220">
            <v>0</v>
          </cell>
          <cell r="M220">
            <v>0</v>
          </cell>
        </row>
        <row r="221">
          <cell r="A221" t="str">
            <v>Aufzugshalle</v>
          </cell>
          <cell r="B221" t="str">
            <v>1. OG</v>
          </cell>
          <cell r="C221">
            <v>120</v>
          </cell>
          <cell r="D221" t="str">
            <v>C</v>
          </cell>
          <cell r="E221">
            <v>53.6</v>
          </cell>
          <cell r="F221">
            <v>6</v>
          </cell>
          <cell r="G221" t="str">
            <v>Lino</v>
          </cell>
          <cell r="H221">
            <v>500</v>
          </cell>
          <cell r="I221">
            <v>0</v>
          </cell>
          <cell r="J221">
            <v>0</v>
          </cell>
          <cell r="K221">
            <v>0.1072</v>
          </cell>
          <cell r="L221">
            <v>0</v>
          </cell>
          <cell r="M221">
            <v>0</v>
          </cell>
        </row>
        <row r="222">
          <cell r="A222" t="str">
            <v>Flur</v>
          </cell>
          <cell r="B222" t="str">
            <v>1. OG</v>
          </cell>
          <cell r="C222">
            <v>121</v>
          </cell>
          <cell r="D222" t="str">
            <v>C</v>
          </cell>
          <cell r="E222">
            <v>71.459999999999994</v>
          </cell>
          <cell r="F222">
            <v>6</v>
          </cell>
          <cell r="G222" t="str">
            <v>Lino</v>
          </cell>
          <cell r="H222">
            <v>500</v>
          </cell>
          <cell r="I222">
            <v>0</v>
          </cell>
          <cell r="J222">
            <v>0</v>
          </cell>
          <cell r="K222">
            <v>0.14291999999999999</v>
          </cell>
          <cell r="L222">
            <v>0</v>
          </cell>
          <cell r="M222">
            <v>0</v>
          </cell>
        </row>
        <row r="223">
          <cell r="A223" t="str">
            <v>2-Bett</v>
          </cell>
          <cell r="B223" t="str">
            <v>1. OG</v>
          </cell>
          <cell r="C223">
            <v>122</v>
          </cell>
          <cell r="D223" t="str">
            <v>A</v>
          </cell>
          <cell r="E223">
            <v>18.04</v>
          </cell>
          <cell r="F223">
            <v>6</v>
          </cell>
          <cell r="G223" t="str">
            <v>Lino</v>
          </cell>
          <cell r="H223">
            <v>170</v>
          </cell>
          <cell r="I223">
            <v>0</v>
          </cell>
          <cell r="J223">
            <v>0</v>
          </cell>
          <cell r="K223">
            <v>0.10611764705882352</v>
          </cell>
          <cell r="L223">
            <v>0</v>
          </cell>
          <cell r="M223">
            <v>0</v>
          </cell>
        </row>
        <row r="224">
          <cell r="A224" t="str">
            <v>Dusche / WC</v>
          </cell>
          <cell r="B224" t="str">
            <v>1. OG</v>
          </cell>
          <cell r="C224" t="str">
            <v>122\ 1</v>
          </cell>
          <cell r="D224" t="str">
            <v>B</v>
          </cell>
          <cell r="E224">
            <v>3.67</v>
          </cell>
          <cell r="F224">
            <v>6</v>
          </cell>
          <cell r="G224" t="str">
            <v>F</v>
          </cell>
          <cell r="H224">
            <v>80</v>
          </cell>
          <cell r="I224">
            <v>0</v>
          </cell>
          <cell r="J224">
            <v>0</v>
          </cell>
          <cell r="K224">
            <v>4.5874999999999999E-2</v>
          </cell>
          <cell r="L224">
            <v>0</v>
          </cell>
          <cell r="M224">
            <v>0</v>
          </cell>
        </row>
        <row r="225">
          <cell r="A225" t="str">
            <v>2-Bett</v>
          </cell>
          <cell r="B225" t="str">
            <v>1. OG</v>
          </cell>
          <cell r="C225">
            <v>123</v>
          </cell>
          <cell r="D225" t="str">
            <v>A</v>
          </cell>
          <cell r="E225">
            <v>18.04</v>
          </cell>
          <cell r="F225">
            <v>6</v>
          </cell>
          <cell r="G225" t="str">
            <v>Lino</v>
          </cell>
          <cell r="H225">
            <v>170</v>
          </cell>
          <cell r="I225">
            <v>0</v>
          </cell>
          <cell r="J225">
            <v>0</v>
          </cell>
          <cell r="K225">
            <v>0.10611764705882352</v>
          </cell>
          <cell r="L225">
            <v>0</v>
          </cell>
          <cell r="M225">
            <v>0</v>
          </cell>
        </row>
        <row r="226">
          <cell r="A226" t="str">
            <v>Dusche / WC</v>
          </cell>
          <cell r="B226" t="str">
            <v>1. OG</v>
          </cell>
          <cell r="C226" t="str">
            <v>123\ 1</v>
          </cell>
          <cell r="D226" t="str">
            <v>B</v>
          </cell>
          <cell r="E226">
            <v>3.67</v>
          </cell>
          <cell r="F226">
            <v>6</v>
          </cell>
          <cell r="G226" t="str">
            <v>F</v>
          </cell>
          <cell r="H226">
            <v>80</v>
          </cell>
          <cell r="I226">
            <v>0</v>
          </cell>
          <cell r="J226">
            <v>0</v>
          </cell>
          <cell r="K226">
            <v>4.5874999999999999E-2</v>
          </cell>
          <cell r="L226">
            <v>0</v>
          </cell>
          <cell r="M226">
            <v>0</v>
          </cell>
        </row>
        <row r="227">
          <cell r="A227" t="str">
            <v>2-Bett</v>
          </cell>
          <cell r="B227" t="str">
            <v>1. OG</v>
          </cell>
          <cell r="C227">
            <v>124</v>
          </cell>
          <cell r="D227" t="str">
            <v>A</v>
          </cell>
          <cell r="E227">
            <v>18.04</v>
          </cell>
          <cell r="F227">
            <v>6</v>
          </cell>
          <cell r="G227" t="str">
            <v>Lino</v>
          </cell>
          <cell r="H227">
            <v>170</v>
          </cell>
          <cell r="I227">
            <v>0</v>
          </cell>
          <cell r="J227">
            <v>0</v>
          </cell>
          <cell r="K227">
            <v>0.10611764705882352</v>
          </cell>
          <cell r="L227">
            <v>0</v>
          </cell>
          <cell r="M227">
            <v>0</v>
          </cell>
        </row>
        <row r="228">
          <cell r="A228" t="str">
            <v>Dusche / WC</v>
          </cell>
          <cell r="B228" t="str">
            <v>1. OG</v>
          </cell>
          <cell r="C228" t="str">
            <v>124\ 1</v>
          </cell>
          <cell r="D228" t="str">
            <v>B</v>
          </cell>
          <cell r="E228">
            <v>3.72</v>
          </cell>
          <cell r="F228">
            <v>6</v>
          </cell>
          <cell r="G228" t="str">
            <v>F</v>
          </cell>
          <cell r="H228">
            <v>80</v>
          </cell>
          <cell r="I228">
            <v>0</v>
          </cell>
          <cell r="J228">
            <v>0</v>
          </cell>
          <cell r="K228">
            <v>4.65E-2</v>
          </cell>
          <cell r="L228">
            <v>0</v>
          </cell>
          <cell r="M228">
            <v>0</v>
          </cell>
        </row>
        <row r="229">
          <cell r="A229" t="str">
            <v>2-Bett</v>
          </cell>
          <cell r="B229" t="str">
            <v>1. OG</v>
          </cell>
          <cell r="C229">
            <v>125</v>
          </cell>
          <cell r="D229" t="str">
            <v>A</v>
          </cell>
          <cell r="E229">
            <v>18.04</v>
          </cell>
          <cell r="F229">
            <v>6</v>
          </cell>
          <cell r="G229" t="str">
            <v>Lino</v>
          </cell>
          <cell r="H229">
            <v>170</v>
          </cell>
          <cell r="I229">
            <v>0</v>
          </cell>
          <cell r="J229">
            <v>0</v>
          </cell>
          <cell r="K229">
            <v>0.10611764705882352</v>
          </cell>
          <cell r="L229">
            <v>0</v>
          </cell>
          <cell r="M229">
            <v>0</v>
          </cell>
        </row>
        <row r="230">
          <cell r="A230" t="str">
            <v>Dusche / WC</v>
          </cell>
          <cell r="B230" t="str">
            <v>1. OG</v>
          </cell>
          <cell r="C230" t="str">
            <v>125\ 1</v>
          </cell>
          <cell r="D230" t="str">
            <v>B</v>
          </cell>
          <cell r="E230">
            <v>3.72</v>
          </cell>
          <cell r="F230">
            <v>6</v>
          </cell>
          <cell r="G230" t="str">
            <v>F</v>
          </cell>
          <cell r="H230">
            <v>80</v>
          </cell>
          <cell r="I230">
            <v>0</v>
          </cell>
          <cell r="J230">
            <v>0</v>
          </cell>
          <cell r="K230">
            <v>4.65E-2</v>
          </cell>
          <cell r="L230">
            <v>0</v>
          </cell>
          <cell r="M230">
            <v>0</v>
          </cell>
        </row>
        <row r="231">
          <cell r="A231" t="str">
            <v>2-Bett</v>
          </cell>
          <cell r="B231" t="str">
            <v>1. OG</v>
          </cell>
          <cell r="C231">
            <v>126</v>
          </cell>
          <cell r="D231" t="str">
            <v>A</v>
          </cell>
          <cell r="E231">
            <v>18.04</v>
          </cell>
          <cell r="F231">
            <v>6</v>
          </cell>
          <cell r="G231" t="str">
            <v>Lino</v>
          </cell>
          <cell r="H231">
            <v>170</v>
          </cell>
          <cell r="I231">
            <v>0</v>
          </cell>
          <cell r="J231">
            <v>0</v>
          </cell>
          <cell r="K231">
            <v>0.10611764705882352</v>
          </cell>
          <cell r="L231">
            <v>0</v>
          </cell>
          <cell r="M231">
            <v>0</v>
          </cell>
        </row>
        <row r="232">
          <cell r="A232" t="str">
            <v>Dusche / WC</v>
          </cell>
          <cell r="B232" t="str">
            <v>1. OG</v>
          </cell>
          <cell r="C232" t="str">
            <v>126\ 1</v>
          </cell>
          <cell r="D232" t="str">
            <v>B</v>
          </cell>
          <cell r="E232">
            <v>3.67</v>
          </cell>
          <cell r="F232">
            <v>6</v>
          </cell>
          <cell r="G232" t="str">
            <v>F</v>
          </cell>
          <cell r="H232">
            <v>80</v>
          </cell>
          <cell r="I232">
            <v>0</v>
          </cell>
          <cell r="J232">
            <v>0</v>
          </cell>
          <cell r="K232">
            <v>4.5874999999999999E-2</v>
          </cell>
          <cell r="L232">
            <v>0</v>
          </cell>
          <cell r="M232">
            <v>0</v>
          </cell>
        </row>
        <row r="233">
          <cell r="A233" t="str">
            <v>2-Bett</v>
          </cell>
          <cell r="B233" t="str">
            <v>1. OG</v>
          </cell>
          <cell r="C233">
            <v>127</v>
          </cell>
          <cell r="D233" t="str">
            <v>A</v>
          </cell>
          <cell r="E233">
            <v>18.04</v>
          </cell>
          <cell r="F233">
            <v>6</v>
          </cell>
          <cell r="G233" t="str">
            <v>Lino</v>
          </cell>
          <cell r="H233">
            <v>170</v>
          </cell>
          <cell r="I233">
            <v>0</v>
          </cell>
          <cell r="J233">
            <v>0</v>
          </cell>
          <cell r="K233">
            <v>0.10611764705882352</v>
          </cell>
          <cell r="L233">
            <v>0</v>
          </cell>
          <cell r="M233">
            <v>0</v>
          </cell>
        </row>
        <row r="234">
          <cell r="A234" t="str">
            <v>Dusche / WC</v>
          </cell>
          <cell r="B234" t="str">
            <v>1. OG</v>
          </cell>
          <cell r="C234" t="str">
            <v>127\ 1</v>
          </cell>
          <cell r="D234" t="str">
            <v>B</v>
          </cell>
          <cell r="E234">
            <v>3.67</v>
          </cell>
          <cell r="F234">
            <v>6</v>
          </cell>
          <cell r="G234" t="str">
            <v>F</v>
          </cell>
          <cell r="H234">
            <v>80</v>
          </cell>
          <cell r="I234">
            <v>0</v>
          </cell>
          <cell r="J234">
            <v>0</v>
          </cell>
          <cell r="K234">
            <v>4.5874999999999999E-2</v>
          </cell>
          <cell r="L234">
            <v>0</v>
          </cell>
          <cell r="M234">
            <v>0</v>
          </cell>
        </row>
        <row r="235">
          <cell r="A235" t="str">
            <v>2-Bett</v>
          </cell>
          <cell r="B235" t="str">
            <v>1. OG</v>
          </cell>
          <cell r="C235">
            <v>128</v>
          </cell>
          <cell r="D235" t="str">
            <v>A</v>
          </cell>
          <cell r="E235">
            <v>18.04</v>
          </cell>
          <cell r="F235">
            <v>6</v>
          </cell>
          <cell r="G235" t="str">
            <v>Lino</v>
          </cell>
          <cell r="H235">
            <v>170</v>
          </cell>
          <cell r="I235">
            <v>0</v>
          </cell>
          <cell r="J235">
            <v>0</v>
          </cell>
          <cell r="K235">
            <v>0.10611764705882352</v>
          </cell>
          <cell r="L235">
            <v>0</v>
          </cell>
          <cell r="M235">
            <v>0</v>
          </cell>
        </row>
        <row r="236">
          <cell r="A236" t="str">
            <v>Dusche / WC</v>
          </cell>
          <cell r="B236" t="str">
            <v>1. OG</v>
          </cell>
          <cell r="C236" t="str">
            <v>128\ 1</v>
          </cell>
          <cell r="D236" t="str">
            <v>B</v>
          </cell>
          <cell r="E236">
            <v>3.72</v>
          </cell>
          <cell r="F236">
            <v>6</v>
          </cell>
          <cell r="G236" t="str">
            <v>F</v>
          </cell>
          <cell r="H236">
            <v>80</v>
          </cell>
          <cell r="I236">
            <v>0</v>
          </cell>
          <cell r="J236">
            <v>0</v>
          </cell>
          <cell r="K236">
            <v>4.65E-2</v>
          </cell>
          <cell r="L236">
            <v>0</v>
          </cell>
          <cell r="M236">
            <v>0</v>
          </cell>
        </row>
        <row r="237">
          <cell r="A237" t="str">
            <v>1-Bett</v>
          </cell>
          <cell r="B237" t="str">
            <v>1. OG</v>
          </cell>
          <cell r="C237">
            <v>129</v>
          </cell>
          <cell r="D237" t="str">
            <v>A</v>
          </cell>
          <cell r="E237">
            <v>18.04</v>
          </cell>
          <cell r="F237">
            <v>6</v>
          </cell>
          <cell r="G237" t="str">
            <v>Lino</v>
          </cell>
          <cell r="H237">
            <v>170</v>
          </cell>
          <cell r="I237">
            <v>0</v>
          </cell>
          <cell r="J237">
            <v>0</v>
          </cell>
          <cell r="K237">
            <v>0.10611764705882352</v>
          </cell>
          <cell r="L237">
            <v>0</v>
          </cell>
          <cell r="M237">
            <v>0</v>
          </cell>
        </row>
        <row r="238">
          <cell r="A238" t="str">
            <v>Dusche / WC</v>
          </cell>
          <cell r="B238" t="str">
            <v>1. OG</v>
          </cell>
          <cell r="C238" t="str">
            <v>129\ 1</v>
          </cell>
          <cell r="D238" t="str">
            <v>B</v>
          </cell>
          <cell r="E238">
            <v>3.22</v>
          </cell>
          <cell r="F238">
            <v>6</v>
          </cell>
          <cell r="G238" t="str">
            <v>F</v>
          </cell>
          <cell r="H238">
            <v>80</v>
          </cell>
          <cell r="I238">
            <v>0</v>
          </cell>
          <cell r="J238">
            <v>0</v>
          </cell>
          <cell r="K238">
            <v>4.0250000000000001E-2</v>
          </cell>
          <cell r="L238">
            <v>0</v>
          </cell>
          <cell r="M238">
            <v>0</v>
          </cell>
        </row>
        <row r="239">
          <cell r="A239" t="str">
            <v>Vorraum</v>
          </cell>
          <cell r="B239" t="str">
            <v>1. OG</v>
          </cell>
          <cell r="C239">
            <v>130</v>
          </cell>
          <cell r="D239" t="str">
            <v>B</v>
          </cell>
          <cell r="E239">
            <v>3.8</v>
          </cell>
          <cell r="F239">
            <v>6</v>
          </cell>
          <cell r="G239" t="str">
            <v>F</v>
          </cell>
          <cell r="H239">
            <v>80</v>
          </cell>
          <cell r="I239">
            <v>0</v>
          </cell>
          <cell r="J239">
            <v>0</v>
          </cell>
          <cell r="K239">
            <v>4.7500000000000001E-2</v>
          </cell>
          <cell r="L239">
            <v>0</v>
          </cell>
          <cell r="M239">
            <v>0</v>
          </cell>
        </row>
        <row r="240">
          <cell r="A240" t="str">
            <v>WC</v>
          </cell>
          <cell r="B240" t="str">
            <v>1. OG</v>
          </cell>
          <cell r="C240" t="str">
            <v>130\ 1</v>
          </cell>
          <cell r="D240" t="str">
            <v>B</v>
          </cell>
          <cell r="E240">
            <v>1.8</v>
          </cell>
          <cell r="F240">
            <v>6</v>
          </cell>
          <cell r="G240" t="str">
            <v>F</v>
          </cell>
          <cell r="H240">
            <v>80</v>
          </cell>
          <cell r="I240">
            <v>0</v>
          </cell>
          <cell r="J240">
            <v>0</v>
          </cell>
          <cell r="K240">
            <v>2.2499999999999999E-2</v>
          </cell>
          <cell r="L240">
            <v>0</v>
          </cell>
          <cell r="M240">
            <v>0</v>
          </cell>
        </row>
        <row r="241">
          <cell r="A241" t="str">
            <v>WC</v>
          </cell>
          <cell r="B241" t="str">
            <v>1. OG</v>
          </cell>
          <cell r="C241">
            <v>131</v>
          </cell>
          <cell r="D241" t="str">
            <v>B</v>
          </cell>
          <cell r="E241">
            <v>2.13</v>
          </cell>
          <cell r="F241">
            <v>6</v>
          </cell>
          <cell r="G241" t="str">
            <v>F</v>
          </cell>
          <cell r="H241">
            <v>80</v>
          </cell>
          <cell r="I241">
            <v>0</v>
          </cell>
          <cell r="J241">
            <v>0</v>
          </cell>
          <cell r="K241">
            <v>2.6624999999999999E-2</v>
          </cell>
          <cell r="L241">
            <v>0</v>
          </cell>
          <cell r="M241">
            <v>0</v>
          </cell>
        </row>
        <row r="242">
          <cell r="A242" t="str">
            <v>Abstellraum</v>
          </cell>
          <cell r="B242" t="str">
            <v>1. OG</v>
          </cell>
          <cell r="C242">
            <v>132</v>
          </cell>
          <cell r="D242" t="str">
            <v>K</v>
          </cell>
          <cell r="E242">
            <v>2.5099999999999998</v>
          </cell>
          <cell r="F242">
            <v>1</v>
          </cell>
          <cell r="G242" t="str">
            <v>Lino</v>
          </cell>
          <cell r="H242">
            <v>200</v>
          </cell>
          <cell r="I242">
            <v>0</v>
          </cell>
          <cell r="J242">
            <v>0</v>
          </cell>
          <cell r="K242">
            <v>1.2549999999999999E-2</v>
          </cell>
          <cell r="L242">
            <v>0</v>
          </cell>
          <cell r="M242">
            <v>0</v>
          </cell>
        </row>
        <row r="243">
          <cell r="A243" t="str">
            <v>Aufenthaltsraum</v>
          </cell>
          <cell r="B243" t="str">
            <v>1. OG</v>
          </cell>
          <cell r="C243">
            <v>133</v>
          </cell>
          <cell r="D243" t="str">
            <v>E</v>
          </cell>
          <cell r="E243">
            <v>13.28</v>
          </cell>
          <cell r="F243">
            <v>6</v>
          </cell>
          <cell r="G243" t="str">
            <v>Lino</v>
          </cell>
          <cell r="H243">
            <v>150</v>
          </cell>
          <cell r="I243">
            <v>0</v>
          </cell>
          <cell r="J243">
            <v>0</v>
          </cell>
          <cell r="K243">
            <v>8.8533333333333325E-2</v>
          </cell>
          <cell r="L243">
            <v>0</v>
          </cell>
          <cell r="M243">
            <v>0</v>
          </cell>
        </row>
        <row r="244">
          <cell r="A244" t="str">
            <v>Entsorgung</v>
          </cell>
          <cell r="B244" t="str">
            <v>1. OG</v>
          </cell>
          <cell r="C244">
            <v>134</v>
          </cell>
          <cell r="D244" t="str">
            <v>B</v>
          </cell>
          <cell r="E244">
            <v>10.9</v>
          </cell>
          <cell r="F244">
            <v>6</v>
          </cell>
          <cell r="G244" t="str">
            <v>F</v>
          </cell>
          <cell r="H244">
            <v>80</v>
          </cell>
          <cell r="I244">
            <v>0</v>
          </cell>
          <cell r="J244">
            <v>0</v>
          </cell>
          <cell r="K244">
            <v>0.13625000000000001</v>
          </cell>
          <cell r="L244">
            <v>0</v>
          </cell>
          <cell r="M244">
            <v>0</v>
          </cell>
        </row>
        <row r="245">
          <cell r="A245" t="str">
            <v xml:space="preserve">Bad  </v>
          </cell>
          <cell r="B245" t="str">
            <v>1. OG</v>
          </cell>
          <cell r="C245">
            <v>135</v>
          </cell>
          <cell r="D245" t="str">
            <v>B</v>
          </cell>
          <cell r="E245">
            <v>10.9</v>
          </cell>
          <cell r="F245">
            <v>6</v>
          </cell>
          <cell r="G245" t="str">
            <v>F</v>
          </cell>
          <cell r="H245">
            <v>80</v>
          </cell>
          <cell r="I245">
            <v>0</v>
          </cell>
          <cell r="J245">
            <v>0</v>
          </cell>
          <cell r="K245">
            <v>0.13625000000000001</v>
          </cell>
          <cell r="L245">
            <v>0</v>
          </cell>
          <cell r="M245">
            <v>0</v>
          </cell>
        </row>
        <row r="246">
          <cell r="A246" t="str">
            <v>1-Bett</v>
          </cell>
          <cell r="B246" t="str">
            <v>1. OG</v>
          </cell>
          <cell r="C246">
            <v>136</v>
          </cell>
          <cell r="D246" t="str">
            <v>A</v>
          </cell>
          <cell r="E246">
            <v>10.81</v>
          </cell>
          <cell r="F246">
            <v>6</v>
          </cell>
          <cell r="G246" t="str">
            <v>Lino</v>
          </cell>
          <cell r="H246">
            <v>170</v>
          </cell>
          <cell r="I246">
            <v>0</v>
          </cell>
          <cell r="J246">
            <v>0</v>
          </cell>
          <cell r="K246">
            <v>6.3588235294117654E-2</v>
          </cell>
          <cell r="L246">
            <v>0</v>
          </cell>
          <cell r="M246">
            <v>0</v>
          </cell>
        </row>
        <row r="247">
          <cell r="A247" t="str">
            <v>Dusche / WC</v>
          </cell>
          <cell r="B247" t="str">
            <v>1. OG</v>
          </cell>
          <cell r="C247" t="str">
            <v>136\ 1</v>
          </cell>
          <cell r="D247" t="str">
            <v>B</v>
          </cell>
          <cell r="E247">
            <v>2.4500000000000002</v>
          </cell>
          <cell r="F247">
            <v>6</v>
          </cell>
          <cell r="G247" t="str">
            <v>F</v>
          </cell>
          <cell r="H247">
            <v>80</v>
          </cell>
          <cell r="I247">
            <v>0</v>
          </cell>
          <cell r="J247">
            <v>0</v>
          </cell>
          <cell r="K247">
            <v>3.0625000000000003E-2</v>
          </cell>
          <cell r="L247">
            <v>0</v>
          </cell>
          <cell r="M247">
            <v>0</v>
          </cell>
        </row>
        <row r="248">
          <cell r="A248" t="str">
            <v>Treppenhaus I</v>
          </cell>
          <cell r="B248" t="str">
            <v>1. OG</v>
          </cell>
          <cell r="D248" t="str">
            <v>P</v>
          </cell>
          <cell r="E248">
            <v>20.41</v>
          </cell>
          <cell r="F248">
            <v>3</v>
          </cell>
          <cell r="G248" t="str">
            <v>F</v>
          </cell>
          <cell r="H248">
            <v>160</v>
          </cell>
          <cell r="I248">
            <v>0</v>
          </cell>
          <cell r="J248">
            <v>0</v>
          </cell>
          <cell r="K248">
            <v>0.1275625</v>
          </cell>
          <cell r="L248">
            <v>0</v>
          </cell>
          <cell r="M248">
            <v>0</v>
          </cell>
        </row>
        <row r="249">
          <cell r="A249" t="str">
            <v>Treppenhaus II</v>
          </cell>
          <cell r="B249" t="str">
            <v>1. OG</v>
          </cell>
          <cell r="D249" t="str">
            <v>P</v>
          </cell>
          <cell r="E249">
            <v>18.18</v>
          </cell>
          <cell r="F249">
            <v>3</v>
          </cell>
          <cell r="G249" t="str">
            <v>F</v>
          </cell>
          <cell r="H249">
            <v>160</v>
          </cell>
          <cell r="I249">
            <v>0</v>
          </cell>
          <cell r="J249">
            <v>0</v>
          </cell>
          <cell r="K249">
            <v>0.113625</v>
          </cell>
          <cell r="L249">
            <v>0</v>
          </cell>
          <cell r="M249">
            <v>0</v>
          </cell>
        </row>
        <row r="250">
          <cell r="A250" t="str">
            <v>Aufzug I siehe EG</v>
          </cell>
          <cell r="B250" t="str">
            <v>1. OG</v>
          </cell>
          <cell r="D250" t="str">
            <v>X</v>
          </cell>
          <cell r="E250">
            <v>7.33</v>
          </cell>
          <cell r="F250">
            <v>3</v>
          </cell>
          <cell r="G250" t="str">
            <v>Lino</v>
          </cell>
          <cell r="H250">
            <v>0</v>
          </cell>
          <cell r="I250">
            <v>0</v>
          </cell>
          <cell r="J250">
            <v>0</v>
          </cell>
          <cell r="K250">
            <v>0</v>
          </cell>
          <cell r="L250">
            <v>0</v>
          </cell>
          <cell r="M250">
            <v>0</v>
          </cell>
        </row>
        <row r="251">
          <cell r="A251" t="str">
            <v>Aufzug II</v>
          </cell>
          <cell r="B251" t="str">
            <v>1. OG</v>
          </cell>
          <cell r="D251" t="str">
            <v>X</v>
          </cell>
          <cell r="E251">
            <v>5.82</v>
          </cell>
          <cell r="F251">
            <v>3</v>
          </cell>
          <cell r="G251" t="str">
            <v>Lino</v>
          </cell>
          <cell r="H251">
            <v>0</v>
          </cell>
          <cell r="I251">
            <v>0</v>
          </cell>
          <cell r="J251">
            <v>0</v>
          </cell>
          <cell r="K251">
            <v>0</v>
          </cell>
          <cell r="L251">
            <v>0</v>
          </cell>
          <cell r="M251">
            <v>0</v>
          </cell>
        </row>
        <row r="252">
          <cell r="A252" t="str">
            <v>Station 2</v>
          </cell>
          <cell r="K252">
            <v>4.4098309107327154</v>
          </cell>
          <cell r="L252">
            <v>0</v>
          </cell>
          <cell r="M252">
            <v>0</v>
          </cell>
        </row>
        <row r="253">
          <cell r="A253" t="str">
            <v>Therapie</v>
          </cell>
          <cell r="K253">
            <v>0</v>
          </cell>
          <cell r="L253">
            <v>0</v>
          </cell>
          <cell r="M253">
            <v>0</v>
          </cell>
        </row>
        <row r="254">
          <cell r="A254" t="str">
            <v>Flur</v>
          </cell>
          <cell r="B254" t="str">
            <v>2. OG</v>
          </cell>
          <cell r="C254">
            <v>201</v>
          </cell>
          <cell r="D254" t="str">
            <v>C</v>
          </cell>
          <cell r="E254">
            <v>47.43</v>
          </cell>
          <cell r="F254">
            <v>2</v>
          </cell>
          <cell r="G254" t="str">
            <v>T</v>
          </cell>
          <cell r="H254">
            <v>500</v>
          </cell>
          <cell r="I254">
            <v>0</v>
          </cell>
          <cell r="J254">
            <v>0</v>
          </cell>
          <cell r="K254">
            <v>9.486E-2</v>
          </cell>
          <cell r="L254">
            <v>0</v>
          </cell>
          <cell r="M254">
            <v>0</v>
          </cell>
        </row>
        <row r="255">
          <cell r="A255" t="str">
            <v>Flur</v>
          </cell>
          <cell r="B255" t="str">
            <v>2. OG</v>
          </cell>
          <cell r="C255">
            <v>202</v>
          </cell>
          <cell r="D255" t="str">
            <v>C</v>
          </cell>
          <cell r="E255">
            <v>30.06</v>
          </cell>
          <cell r="F255">
            <v>2</v>
          </cell>
          <cell r="G255" t="str">
            <v>T</v>
          </cell>
          <cell r="H255">
            <v>500</v>
          </cell>
          <cell r="I255">
            <v>0</v>
          </cell>
          <cell r="J255">
            <v>0</v>
          </cell>
          <cell r="K255">
            <v>6.012E-2</v>
          </cell>
          <cell r="L255">
            <v>0</v>
          </cell>
          <cell r="M255">
            <v>0</v>
          </cell>
        </row>
        <row r="256">
          <cell r="A256" t="str">
            <v>Therapie</v>
          </cell>
          <cell r="B256" t="str">
            <v>2. OG</v>
          </cell>
          <cell r="C256">
            <v>203</v>
          </cell>
          <cell r="D256" t="str">
            <v>M</v>
          </cell>
          <cell r="E256">
            <v>28.51</v>
          </cell>
          <cell r="F256">
            <v>2</v>
          </cell>
          <cell r="G256" t="str">
            <v>Lino</v>
          </cell>
          <cell r="H256">
            <v>170</v>
          </cell>
          <cell r="I256">
            <v>0</v>
          </cell>
          <cell r="J256">
            <v>0</v>
          </cell>
          <cell r="K256">
            <v>0.16770588235294118</v>
          </cell>
          <cell r="L256">
            <v>0</v>
          </cell>
          <cell r="M256">
            <v>0</v>
          </cell>
        </row>
        <row r="257">
          <cell r="A257" t="str">
            <v>Therapie</v>
          </cell>
          <cell r="B257" t="str">
            <v>2. OG</v>
          </cell>
          <cell r="C257">
            <v>204</v>
          </cell>
          <cell r="D257" t="str">
            <v>M</v>
          </cell>
          <cell r="E257">
            <v>35.6</v>
          </cell>
          <cell r="F257">
            <v>2</v>
          </cell>
          <cell r="G257" t="str">
            <v>Lino</v>
          </cell>
          <cell r="H257">
            <v>170</v>
          </cell>
          <cell r="I257">
            <v>0</v>
          </cell>
          <cell r="J257">
            <v>0</v>
          </cell>
          <cell r="K257">
            <v>0.20941176470588235</v>
          </cell>
          <cell r="L257">
            <v>0</v>
          </cell>
          <cell r="M257">
            <v>0</v>
          </cell>
        </row>
        <row r="258">
          <cell r="A258" t="str">
            <v>Kapelle</v>
          </cell>
          <cell r="B258" t="str">
            <v>2. OG</v>
          </cell>
          <cell r="C258">
            <v>205</v>
          </cell>
          <cell r="D258" t="str">
            <v>N</v>
          </cell>
          <cell r="E258">
            <v>38.159999999999997</v>
          </cell>
          <cell r="F258">
            <v>2</v>
          </cell>
          <cell r="G258" t="str">
            <v>T</v>
          </cell>
          <cell r="H258">
            <v>200</v>
          </cell>
          <cell r="I258">
            <v>0</v>
          </cell>
          <cell r="J258">
            <v>0</v>
          </cell>
          <cell r="K258">
            <v>0.19079999999999997</v>
          </cell>
          <cell r="L258">
            <v>0</v>
          </cell>
          <cell r="M258">
            <v>0</v>
          </cell>
        </row>
        <row r="259">
          <cell r="A259" t="str">
            <v>Kapelle</v>
          </cell>
          <cell r="B259" t="str">
            <v>2. OG</v>
          </cell>
          <cell r="C259" t="str">
            <v>205\ 1</v>
          </cell>
          <cell r="D259" t="str">
            <v>N</v>
          </cell>
          <cell r="E259">
            <v>4.6900000000000004</v>
          </cell>
          <cell r="F259">
            <v>2</v>
          </cell>
          <cell r="G259" t="str">
            <v>T</v>
          </cell>
          <cell r="H259">
            <v>200</v>
          </cell>
          <cell r="I259">
            <v>0</v>
          </cell>
          <cell r="J259">
            <v>0</v>
          </cell>
          <cell r="K259">
            <v>2.3450000000000002E-2</v>
          </cell>
          <cell r="L259">
            <v>0</v>
          </cell>
          <cell r="M259">
            <v>0</v>
          </cell>
        </row>
        <row r="260">
          <cell r="A260" t="str">
            <v>Dienstraum</v>
          </cell>
          <cell r="B260" t="str">
            <v>2. OG</v>
          </cell>
          <cell r="C260">
            <v>206</v>
          </cell>
          <cell r="D260" t="str">
            <v>D</v>
          </cell>
          <cell r="E260">
            <v>15.23</v>
          </cell>
          <cell r="F260">
            <v>2</v>
          </cell>
          <cell r="G260" t="str">
            <v>T</v>
          </cell>
          <cell r="H260">
            <v>190</v>
          </cell>
          <cell r="I260">
            <v>0</v>
          </cell>
          <cell r="J260">
            <v>0</v>
          </cell>
          <cell r="K260">
            <v>8.0157894736842109E-2</v>
          </cell>
          <cell r="L260">
            <v>0</v>
          </cell>
          <cell r="M260">
            <v>0</v>
          </cell>
        </row>
        <row r="261">
          <cell r="A261" t="str">
            <v>Bibliothek</v>
          </cell>
          <cell r="B261" t="str">
            <v>2. OG</v>
          </cell>
          <cell r="C261">
            <v>207</v>
          </cell>
          <cell r="D261" t="str">
            <v>N</v>
          </cell>
          <cell r="E261">
            <v>28.71</v>
          </cell>
          <cell r="F261">
            <v>2</v>
          </cell>
          <cell r="G261" t="str">
            <v>T</v>
          </cell>
          <cell r="H261">
            <v>200</v>
          </cell>
          <cell r="I261">
            <v>0</v>
          </cell>
          <cell r="J261">
            <v>0</v>
          </cell>
          <cell r="K261">
            <v>0.14355000000000001</v>
          </cell>
          <cell r="L261">
            <v>0</v>
          </cell>
          <cell r="M261">
            <v>0</v>
          </cell>
        </row>
        <row r="262">
          <cell r="A262" t="str">
            <v>WC</v>
          </cell>
          <cell r="B262" t="str">
            <v>2. OG</v>
          </cell>
          <cell r="C262">
            <v>208</v>
          </cell>
          <cell r="D262" t="str">
            <v>B</v>
          </cell>
          <cell r="E262">
            <v>5.08</v>
          </cell>
          <cell r="F262">
            <v>3</v>
          </cell>
          <cell r="G262" t="str">
            <v>F</v>
          </cell>
          <cell r="H262">
            <v>80</v>
          </cell>
          <cell r="I262">
            <v>0</v>
          </cell>
          <cell r="J262">
            <v>0</v>
          </cell>
          <cell r="K262">
            <v>6.3500000000000001E-2</v>
          </cell>
          <cell r="L262">
            <v>0</v>
          </cell>
          <cell r="M262">
            <v>0</v>
          </cell>
        </row>
        <row r="263">
          <cell r="A263" t="str">
            <v>Putzraum</v>
          </cell>
          <cell r="B263" t="str">
            <v>2. OG</v>
          </cell>
          <cell r="C263">
            <v>209</v>
          </cell>
          <cell r="D263" t="str">
            <v>K</v>
          </cell>
          <cell r="E263">
            <v>2.91</v>
          </cell>
          <cell r="F263">
            <v>2</v>
          </cell>
          <cell r="G263" t="str">
            <v>Lino</v>
          </cell>
          <cell r="H263">
            <v>200</v>
          </cell>
          <cell r="I263">
            <v>0</v>
          </cell>
          <cell r="J263">
            <v>0</v>
          </cell>
          <cell r="K263">
            <v>1.455E-2</v>
          </cell>
          <cell r="L263">
            <v>0</v>
          </cell>
          <cell r="M263">
            <v>0</v>
          </cell>
        </row>
        <row r="264">
          <cell r="A264" t="str">
            <v>Musik</v>
          </cell>
          <cell r="B264" t="str">
            <v>2. OG</v>
          </cell>
          <cell r="C264">
            <v>210</v>
          </cell>
          <cell r="D264" t="str">
            <v>F</v>
          </cell>
          <cell r="E264">
            <v>21.82</v>
          </cell>
          <cell r="F264">
            <v>2</v>
          </cell>
          <cell r="G264" t="str">
            <v>T</v>
          </cell>
          <cell r="H264">
            <v>180</v>
          </cell>
          <cell r="I264">
            <v>0</v>
          </cell>
          <cell r="J264">
            <v>0</v>
          </cell>
          <cell r="K264">
            <v>0.12122222222222222</v>
          </cell>
          <cell r="L264">
            <v>0</v>
          </cell>
          <cell r="M264">
            <v>0</v>
          </cell>
        </row>
        <row r="265">
          <cell r="A265" t="str">
            <v>Schulung</v>
          </cell>
          <cell r="B265" t="str">
            <v>2. OG</v>
          </cell>
          <cell r="C265">
            <v>211</v>
          </cell>
          <cell r="D265" t="str">
            <v>F</v>
          </cell>
          <cell r="E265">
            <v>40.97</v>
          </cell>
          <cell r="F265">
            <v>2</v>
          </cell>
          <cell r="G265" t="str">
            <v>T</v>
          </cell>
          <cell r="H265">
            <v>180</v>
          </cell>
          <cell r="I265">
            <v>0</v>
          </cell>
          <cell r="J265">
            <v>0</v>
          </cell>
          <cell r="K265">
            <v>0.2276111111111111</v>
          </cell>
          <cell r="L265">
            <v>0</v>
          </cell>
          <cell r="M265">
            <v>0</v>
          </cell>
        </row>
        <row r="266">
          <cell r="A266" t="str">
            <v>Dienstraum</v>
          </cell>
          <cell r="B266" t="str">
            <v>2. OG</v>
          </cell>
          <cell r="C266">
            <v>212</v>
          </cell>
          <cell r="D266" t="str">
            <v>F</v>
          </cell>
          <cell r="E266">
            <v>18.260000000000002</v>
          </cell>
          <cell r="F266">
            <v>2</v>
          </cell>
          <cell r="G266" t="str">
            <v>T</v>
          </cell>
          <cell r="H266">
            <v>180</v>
          </cell>
          <cell r="I266">
            <v>0</v>
          </cell>
          <cell r="J266">
            <v>0</v>
          </cell>
          <cell r="K266">
            <v>0.10144444444444445</v>
          </cell>
          <cell r="L266">
            <v>0</v>
          </cell>
          <cell r="M266">
            <v>0</v>
          </cell>
        </row>
        <row r="267">
          <cell r="A267" t="str">
            <v>Küche</v>
          </cell>
          <cell r="B267" t="str">
            <v>2. OG</v>
          </cell>
          <cell r="C267">
            <v>213</v>
          </cell>
          <cell r="D267" t="str">
            <v>E</v>
          </cell>
          <cell r="E267">
            <v>16.100000000000001</v>
          </cell>
          <cell r="F267">
            <v>2</v>
          </cell>
          <cell r="G267" t="str">
            <v>Lino</v>
          </cell>
          <cell r="H267">
            <v>150</v>
          </cell>
          <cell r="I267">
            <v>0</v>
          </cell>
          <cell r="J267">
            <v>0</v>
          </cell>
          <cell r="K267">
            <v>0.10733333333333334</v>
          </cell>
          <cell r="L267">
            <v>0</v>
          </cell>
          <cell r="M267">
            <v>0</v>
          </cell>
        </row>
        <row r="268">
          <cell r="A268" t="str">
            <v>Vorraum</v>
          </cell>
          <cell r="B268" t="str">
            <v>2. OG</v>
          </cell>
          <cell r="C268">
            <v>214</v>
          </cell>
          <cell r="D268" t="str">
            <v>B</v>
          </cell>
          <cell r="E268">
            <v>2.34</v>
          </cell>
          <cell r="F268">
            <v>2</v>
          </cell>
          <cell r="G268" t="str">
            <v>F</v>
          </cell>
          <cell r="H268">
            <v>80</v>
          </cell>
          <cell r="I268">
            <v>0</v>
          </cell>
          <cell r="J268">
            <v>0</v>
          </cell>
          <cell r="K268">
            <v>2.9249999999999998E-2</v>
          </cell>
          <cell r="L268">
            <v>0</v>
          </cell>
          <cell r="M268">
            <v>0</v>
          </cell>
        </row>
        <row r="269">
          <cell r="A269" t="str">
            <v>Beh. WC</v>
          </cell>
          <cell r="B269" t="str">
            <v>2. OG</v>
          </cell>
          <cell r="C269" t="str">
            <v>214\ 1</v>
          </cell>
          <cell r="D269" t="str">
            <v>B</v>
          </cell>
          <cell r="E269">
            <v>3.23</v>
          </cell>
          <cell r="F269">
            <v>2</v>
          </cell>
          <cell r="G269" t="str">
            <v>F</v>
          </cell>
          <cell r="H269">
            <v>80</v>
          </cell>
          <cell r="I269">
            <v>0</v>
          </cell>
          <cell r="J269">
            <v>0</v>
          </cell>
          <cell r="K269">
            <v>4.0375000000000001E-2</v>
          </cell>
          <cell r="L269">
            <v>0</v>
          </cell>
          <cell r="M269">
            <v>0</v>
          </cell>
        </row>
        <row r="270">
          <cell r="A270" t="str">
            <v xml:space="preserve">WC / Vorraum </v>
          </cell>
          <cell r="B270" t="str">
            <v>2. OG</v>
          </cell>
          <cell r="C270" t="str">
            <v>214\2</v>
          </cell>
          <cell r="D270" t="str">
            <v>B</v>
          </cell>
          <cell r="E270">
            <v>8.34</v>
          </cell>
          <cell r="F270">
            <v>2</v>
          </cell>
          <cell r="G270" t="str">
            <v>F</v>
          </cell>
          <cell r="H270">
            <v>80</v>
          </cell>
          <cell r="I270">
            <v>0</v>
          </cell>
          <cell r="J270">
            <v>0</v>
          </cell>
          <cell r="K270">
            <v>0.10425</v>
          </cell>
          <cell r="L270">
            <v>0</v>
          </cell>
          <cell r="M270">
            <v>0</v>
          </cell>
        </row>
        <row r="271">
          <cell r="A271" t="str">
            <v>Aufzug I</v>
          </cell>
          <cell r="B271" t="str">
            <v>2. OG</v>
          </cell>
          <cell r="D271" t="str">
            <v>X</v>
          </cell>
          <cell r="E271">
            <v>7.33</v>
          </cell>
          <cell r="F271">
            <v>2</v>
          </cell>
          <cell r="G271" t="str">
            <v>Lino</v>
          </cell>
          <cell r="H271">
            <v>0</v>
          </cell>
          <cell r="I271">
            <v>0</v>
          </cell>
          <cell r="J271">
            <v>0</v>
          </cell>
          <cell r="K271">
            <v>0</v>
          </cell>
          <cell r="L271">
            <v>0</v>
          </cell>
          <cell r="M271">
            <v>0</v>
          </cell>
        </row>
        <row r="272">
          <cell r="A272" t="str">
            <v>Treppenhaus I</v>
          </cell>
          <cell r="B272" t="str">
            <v>2. OG</v>
          </cell>
          <cell r="D272" t="str">
            <v>P</v>
          </cell>
          <cell r="E272">
            <v>16.25</v>
          </cell>
          <cell r="F272">
            <v>2</v>
          </cell>
          <cell r="G272" t="str">
            <v>F</v>
          </cell>
          <cell r="H272">
            <v>160</v>
          </cell>
          <cell r="I272">
            <v>0</v>
          </cell>
          <cell r="J272">
            <v>0</v>
          </cell>
          <cell r="K272">
            <v>0.1015625</v>
          </cell>
          <cell r="L272">
            <v>0</v>
          </cell>
          <cell r="M272">
            <v>0</v>
          </cell>
        </row>
        <row r="273">
          <cell r="A273" t="str">
            <v>Therapie</v>
          </cell>
          <cell r="K273">
            <v>1.8811541529067763</v>
          </cell>
          <cell r="L273">
            <v>0</v>
          </cell>
          <cell r="M273">
            <v>0</v>
          </cell>
        </row>
        <row r="274">
          <cell r="A274" t="str">
            <v>Speicher</v>
          </cell>
          <cell r="B274" t="str">
            <v>DG</v>
          </cell>
          <cell r="D274" t="str">
            <v>x</v>
          </cell>
          <cell r="E274">
            <v>200</v>
          </cell>
          <cell r="G274" t="str">
            <v>Lino</v>
          </cell>
          <cell r="H274">
            <v>0</v>
          </cell>
          <cell r="I274">
            <v>0</v>
          </cell>
          <cell r="J274">
            <v>0</v>
          </cell>
          <cell r="K274">
            <v>0</v>
          </cell>
          <cell r="L274">
            <v>0</v>
          </cell>
          <cell r="M274">
            <v>0</v>
          </cell>
        </row>
        <row r="275">
          <cell r="A275" t="str">
            <v>Personalwohnheim</v>
          </cell>
          <cell r="K275">
            <v>0</v>
          </cell>
          <cell r="L275">
            <v>0</v>
          </cell>
          <cell r="M275">
            <v>0</v>
          </cell>
        </row>
        <row r="276">
          <cell r="A276" t="str">
            <v>Erdgeschoss</v>
          </cell>
          <cell r="L276">
            <v>0</v>
          </cell>
          <cell r="M276">
            <v>0</v>
          </cell>
        </row>
        <row r="277">
          <cell r="A277" t="str">
            <v>Flur zum PW</v>
          </cell>
          <cell r="B277" t="str">
            <v>UG</v>
          </cell>
          <cell r="D277" t="str">
            <v>C</v>
          </cell>
          <cell r="E277">
            <v>44.6</v>
          </cell>
          <cell r="F277">
            <v>5</v>
          </cell>
          <cell r="G277" t="str">
            <v>F</v>
          </cell>
          <cell r="H277">
            <v>500</v>
          </cell>
          <cell r="I277">
            <v>0</v>
          </cell>
          <cell r="J277">
            <v>0</v>
          </cell>
          <cell r="K277">
            <v>8.9200000000000002E-2</v>
          </cell>
          <cell r="L277">
            <v>0</v>
          </cell>
          <cell r="M277">
            <v>0</v>
          </cell>
        </row>
        <row r="278">
          <cell r="A278" t="str">
            <v>Aufzug PW</v>
          </cell>
          <cell r="B278" t="str">
            <v>UG</v>
          </cell>
          <cell r="D278" t="str">
            <v>C</v>
          </cell>
          <cell r="E278">
            <v>3.68</v>
          </cell>
          <cell r="F278">
            <v>3</v>
          </cell>
          <cell r="G278" t="str">
            <v>Lino</v>
          </cell>
          <cell r="H278">
            <v>500</v>
          </cell>
          <cell r="I278">
            <v>0</v>
          </cell>
          <cell r="J278">
            <v>0</v>
          </cell>
          <cell r="K278">
            <v>7.3600000000000002E-3</v>
          </cell>
          <cell r="L278">
            <v>0</v>
          </cell>
          <cell r="M278">
            <v>0</v>
          </cell>
        </row>
        <row r="279">
          <cell r="A279" t="str">
            <v>Treppe zum PW</v>
          </cell>
          <cell r="B279" t="str">
            <v>UG</v>
          </cell>
          <cell r="D279" t="str">
            <v>P</v>
          </cell>
          <cell r="E279">
            <v>3.61</v>
          </cell>
          <cell r="F279">
            <v>3</v>
          </cell>
          <cell r="G279" t="str">
            <v>F</v>
          </cell>
          <cell r="H279">
            <v>160</v>
          </cell>
          <cell r="I279">
            <v>0</v>
          </cell>
          <cell r="J279">
            <v>0</v>
          </cell>
          <cell r="K279">
            <v>2.2562499999999999E-2</v>
          </cell>
          <cell r="L279">
            <v>0</v>
          </cell>
          <cell r="M279">
            <v>0</v>
          </cell>
        </row>
        <row r="280">
          <cell r="A280" t="str">
            <v>Flur vor PW</v>
          </cell>
          <cell r="B280" t="str">
            <v>EG PW</v>
          </cell>
          <cell r="D280" t="str">
            <v>C</v>
          </cell>
          <cell r="E280">
            <v>8.68</v>
          </cell>
          <cell r="F280">
            <v>5</v>
          </cell>
          <cell r="G280" t="str">
            <v>F</v>
          </cell>
          <cell r="H280">
            <v>500</v>
          </cell>
          <cell r="I280">
            <v>0</v>
          </cell>
          <cell r="J280">
            <v>0</v>
          </cell>
          <cell r="K280">
            <v>1.736E-2</v>
          </cell>
          <cell r="L280">
            <v>0</v>
          </cell>
          <cell r="M280">
            <v>0</v>
          </cell>
        </row>
        <row r="281">
          <cell r="A281" t="str">
            <v>Flur PW</v>
          </cell>
          <cell r="B281" t="str">
            <v>EG PW</v>
          </cell>
          <cell r="D281" t="str">
            <v>C</v>
          </cell>
          <cell r="E281">
            <v>43.01</v>
          </cell>
          <cell r="F281">
            <v>5</v>
          </cell>
          <cell r="G281" t="str">
            <v>F</v>
          </cell>
          <cell r="H281">
            <v>500</v>
          </cell>
          <cell r="I281">
            <v>0</v>
          </cell>
          <cell r="J281">
            <v>0</v>
          </cell>
          <cell r="K281">
            <v>8.6019999999999999E-2</v>
          </cell>
          <cell r="L281">
            <v>0</v>
          </cell>
          <cell r="M281">
            <v>0</v>
          </cell>
        </row>
        <row r="282">
          <cell r="A282" t="str">
            <v>Pflegedienstleitung</v>
          </cell>
          <cell r="B282" t="str">
            <v>EG PW</v>
          </cell>
          <cell r="D282" t="str">
            <v>D</v>
          </cell>
          <cell r="E282">
            <v>17.22</v>
          </cell>
          <cell r="F282">
            <v>5</v>
          </cell>
          <cell r="G282" t="str">
            <v>T</v>
          </cell>
          <cell r="H282">
            <v>190</v>
          </cell>
          <cell r="I282">
            <v>0</v>
          </cell>
          <cell r="J282">
            <v>0</v>
          </cell>
          <cell r="K282">
            <v>9.063157894736841E-2</v>
          </cell>
          <cell r="L282">
            <v>0</v>
          </cell>
          <cell r="M282">
            <v>0</v>
          </cell>
        </row>
        <row r="283">
          <cell r="A283" t="str">
            <v>Arztzimmer 1</v>
          </cell>
          <cell r="B283" t="str">
            <v>EG PW</v>
          </cell>
          <cell r="D283" t="str">
            <v>D</v>
          </cell>
          <cell r="E283">
            <v>19.739999999999998</v>
          </cell>
          <cell r="F283">
            <v>5</v>
          </cell>
          <cell r="G283" t="str">
            <v>T</v>
          </cell>
          <cell r="H283">
            <v>190</v>
          </cell>
          <cell r="I283">
            <v>0</v>
          </cell>
          <cell r="J283">
            <v>0</v>
          </cell>
          <cell r="K283">
            <v>0.10389473684210525</v>
          </cell>
          <cell r="L283">
            <v>0</v>
          </cell>
          <cell r="M283">
            <v>0</v>
          </cell>
        </row>
        <row r="284">
          <cell r="A284" t="str">
            <v>WC</v>
          </cell>
          <cell r="B284" t="str">
            <v>EG PW</v>
          </cell>
          <cell r="D284" t="str">
            <v>B</v>
          </cell>
          <cell r="E284">
            <v>9.02</v>
          </cell>
          <cell r="F284">
            <v>5</v>
          </cell>
          <cell r="G284" t="str">
            <v>Lino</v>
          </cell>
          <cell r="H284">
            <v>80</v>
          </cell>
          <cell r="I284">
            <v>0</v>
          </cell>
          <cell r="J284">
            <v>0</v>
          </cell>
          <cell r="K284">
            <v>0.11274999999999999</v>
          </cell>
          <cell r="L284">
            <v>0</v>
          </cell>
          <cell r="M284">
            <v>0</v>
          </cell>
        </row>
        <row r="285">
          <cell r="A285" t="str">
            <v>Arztzimmer 2</v>
          </cell>
          <cell r="B285" t="str">
            <v>EG PW</v>
          </cell>
          <cell r="D285" t="str">
            <v>D</v>
          </cell>
          <cell r="E285">
            <v>19.739999999999998</v>
          </cell>
          <cell r="F285">
            <v>5</v>
          </cell>
          <cell r="G285" t="str">
            <v>T</v>
          </cell>
          <cell r="H285">
            <v>190</v>
          </cell>
          <cell r="I285">
            <v>0</v>
          </cell>
          <cell r="J285">
            <v>0</v>
          </cell>
          <cell r="K285">
            <v>0.10389473684210525</v>
          </cell>
          <cell r="L285">
            <v>0</v>
          </cell>
          <cell r="M285">
            <v>0</v>
          </cell>
        </row>
        <row r="286">
          <cell r="A286" t="str">
            <v>Nähzimmer</v>
          </cell>
          <cell r="B286" t="str">
            <v>EG PW</v>
          </cell>
          <cell r="D286" t="str">
            <v>M</v>
          </cell>
          <cell r="E286">
            <v>19.75</v>
          </cell>
          <cell r="F286">
            <v>2</v>
          </cell>
          <cell r="G286" t="str">
            <v>Lino</v>
          </cell>
          <cell r="H286">
            <v>170</v>
          </cell>
          <cell r="I286">
            <v>0</v>
          </cell>
          <cell r="J286">
            <v>0</v>
          </cell>
          <cell r="K286">
            <v>0.1161764705882353</v>
          </cell>
          <cell r="L286">
            <v>0</v>
          </cell>
          <cell r="M286">
            <v>0</v>
          </cell>
        </row>
        <row r="287">
          <cell r="A287" t="str">
            <v>Gipsraum</v>
          </cell>
          <cell r="B287" t="str">
            <v>EG PW</v>
          </cell>
          <cell r="D287" t="str">
            <v>B</v>
          </cell>
          <cell r="E287">
            <v>18.86</v>
          </cell>
          <cell r="F287">
            <v>2</v>
          </cell>
          <cell r="G287" t="str">
            <v>Lino</v>
          </cell>
          <cell r="H287">
            <v>80</v>
          </cell>
          <cell r="I287">
            <v>0</v>
          </cell>
          <cell r="J287">
            <v>0</v>
          </cell>
          <cell r="K287">
            <v>0.23574999999999999</v>
          </cell>
          <cell r="L287">
            <v>0</v>
          </cell>
          <cell r="M287">
            <v>0</v>
          </cell>
        </row>
        <row r="288">
          <cell r="A288" t="str">
            <v>Spörer</v>
          </cell>
          <cell r="B288" t="str">
            <v>EG PW</v>
          </cell>
          <cell r="D288" t="str">
            <v>D</v>
          </cell>
          <cell r="E288">
            <v>18.86</v>
          </cell>
          <cell r="F288">
            <v>2</v>
          </cell>
          <cell r="G288" t="str">
            <v>Lino</v>
          </cell>
          <cell r="H288">
            <v>190</v>
          </cell>
          <cell r="I288">
            <v>0</v>
          </cell>
          <cell r="J288">
            <v>0</v>
          </cell>
          <cell r="K288">
            <v>9.9263157894736845E-2</v>
          </cell>
          <cell r="L288">
            <v>0</v>
          </cell>
          <cell r="M288">
            <v>0</v>
          </cell>
        </row>
        <row r="289">
          <cell r="A289" t="str">
            <v>Treppenstufen Kindergastr. Kompl,</v>
          </cell>
          <cell r="B289" t="str">
            <v>EG PW</v>
          </cell>
          <cell r="D289" t="str">
            <v>P</v>
          </cell>
          <cell r="E289">
            <v>16.72</v>
          </cell>
          <cell r="F289">
            <v>3</v>
          </cell>
          <cell r="G289" t="str">
            <v>F</v>
          </cell>
          <cell r="H289">
            <v>160</v>
          </cell>
          <cell r="I289">
            <v>0</v>
          </cell>
          <cell r="J289">
            <v>0</v>
          </cell>
          <cell r="K289">
            <v>0.1045</v>
          </cell>
          <cell r="L289">
            <v>0</v>
          </cell>
          <cell r="M289">
            <v>0</v>
          </cell>
        </row>
        <row r="290">
          <cell r="A290" t="str">
            <v>Treppenflurfläche</v>
          </cell>
          <cell r="B290" t="str">
            <v>EG PW</v>
          </cell>
          <cell r="D290" t="str">
            <v>C</v>
          </cell>
          <cell r="E290">
            <v>20.46</v>
          </cell>
          <cell r="F290">
            <v>3</v>
          </cell>
          <cell r="G290" t="str">
            <v>F</v>
          </cell>
          <cell r="H290">
            <v>500</v>
          </cell>
          <cell r="I290">
            <v>0</v>
          </cell>
          <cell r="J290">
            <v>0</v>
          </cell>
          <cell r="K290">
            <v>4.0920000000000005E-2</v>
          </cell>
          <cell r="L290">
            <v>0</v>
          </cell>
          <cell r="M290">
            <v>0</v>
          </cell>
        </row>
        <row r="291">
          <cell r="A291" t="str">
            <v>Heizung-Waschmaschine</v>
          </cell>
          <cell r="B291" t="str">
            <v>UG PW</v>
          </cell>
          <cell r="D291" t="str">
            <v>K</v>
          </cell>
          <cell r="E291">
            <v>25.61</v>
          </cell>
          <cell r="G291" t="str">
            <v>F</v>
          </cell>
          <cell r="H291">
            <v>0</v>
          </cell>
          <cell r="I291">
            <v>0</v>
          </cell>
          <cell r="J291">
            <v>0</v>
          </cell>
          <cell r="K291">
            <v>0</v>
          </cell>
          <cell r="L291">
            <v>0</v>
          </cell>
          <cell r="M291">
            <v>0</v>
          </cell>
        </row>
        <row r="292">
          <cell r="A292" t="str">
            <v>1. OG</v>
          </cell>
          <cell r="H292">
            <v>0</v>
          </cell>
          <cell r="I292">
            <v>0</v>
          </cell>
          <cell r="J292">
            <v>0</v>
          </cell>
          <cell r="K292">
            <v>0</v>
          </cell>
          <cell r="L292">
            <v>0</v>
          </cell>
          <cell r="M292">
            <v>0</v>
          </cell>
        </row>
        <row r="293">
          <cell r="A293" t="str">
            <v>Zimmer 1mit Bad</v>
          </cell>
          <cell r="B293" t="str">
            <v>OG PW</v>
          </cell>
          <cell r="E293">
            <v>15.61</v>
          </cell>
          <cell r="G293" t="str">
            <v>P</v>
          </cell>
          <cell r="H293">
            <v>0</v>
          </cell>
          <cell r="I293">
            <v>0</v>
          </cell>
          <cell r="J293">
            <v>0</v>
          </cell>
          <cell r="K293">
            <v>0</v>
          </cell>
          <cell r="L293">
            <v>0</v>
          </cell>
          <cell r="M293">
            <v>0</v>
          </cell>
        </row>
        <row r="294">
          <cell r="A294" t="str">
            <v>Zimmer 2 mit Bad</v>
          </cell>
          <cell r="B294" t="str">
            <v>OG PW</v>
          </cell>
          <cell r="E294">
            <v>19.84</v>
          </cell>
          <cell r="G294" t="str">
            <v>P</v>
          </cell>
          <cell r="H294">
            <v>0</v>
          </cell>
          <cell r="I294">
            <v>0</v>
          </cell>
          <cell r="J294">
            <v>0</v>
          </cell>
          <cell r="K294">
            <v>0</v>
          </cell>
          <cell r="L294">
            <v>0</v>
          </cell>
          <cell r="M294">
            <v>0</v>
          </cell>
        </row>
        <row r="295">
          <cell r="A295" t="str">
            <v>Zimmer 3 mit Bad</v>
          </cell>
          <cell r="B295" t="str">
            <v>OG PW</v>
          </cell>
          <cell r="E295">
            <v>24.28</v>
          </cell>
          <cell r="G295" t="str">
            <v>P</v>
          </cell>
          <cell r="H295">
            <v>0</v>
          </cell>
          <cell r="I295">
            <v>0</v>
          </cell>
          <cell r="J295">
            <v>0</v>
          </cell>
          <cell r="K295">
            <v>0</v>
          </cell>
          <cell r="L295">
            <v>0</v>
          </cell>
          <cell r="M295">
            <v>0</v>
          </cell>
        </row>
        <row r="296">
          <cell r="A296" t="str">
            <v>Zimmer 4 mit Bad</v>
          </cell>
          <cell r="B296" t="str">
            <v>OG PW</v>
          </cell>
          <cell r="E296">
            <v>22.16</v>
          </cell>
          <cell r="G296" t="str">
            <v>P</v>
          </cell>
          <cell r="H296">
            <v>0</v>
          </cell>
          <cell r="I296">
            <v>0</v>
          </cell>
          <cell r="J296">
            <v>0</v>
          </cell>
          <cell r="K296">
            <v>0</v>
          </cell>
          <cell r="L296">
            <v>0</v>
          </cell>
          <cell r="M296">
            <v>0</v>
          </cell>
        </row>
        <row r="297">
          <cell r="A297" t="str">
            <v>Zimmer 5 mit Bad</v>
          </cell>
          <cell r="B297" t="str">
            <v>OG PW</v>
          </cell>
          <cell r="E297">
            <v>23.15</v>
          </cell>
          <cell r="G297" t="str">
            <v>P</v>
          </cell>
          <cell r="H297">
            <v>0</v>
          </cell>
          <cell r="I297">
            <v>0</v>
          </cell>
          <cell r="J297">
            <v>0</v>
          </cell>
          <cell r="K297">
            <v>0</v>
          </cell>
          <cell r="L297">
            <v>0</v>
          </cell>
          <cell r="M297">
            <v>0</v>
          </cell>
        </row>
        <row r="298">
          <cell r="A298" t="str">
            <v>Zimmer 6 - Bereitschaftszimmer</v>
          </cell>
          <cell r="B298" t="str">
            <v>OG PW</v>
          </cell>
          <cell r="D298" t="str">
            <v>O</v>
          </cell>
          <cell r="E298">
            <v>16.809999999999999</v>
          </cell>
          <cell r="F298">
            <v>5</v>
          </cell>
          <cell r="G298" t="str">
            <v>P</v>
          </cell>
          <cell r="H298">
            <v>150</v>
          </cell>
          <cell r="I298">
            <v>0</v>
          </cell>
          <cell r="J298">
            <v>0</v>
          </cell>
          <cell r="K298">
            <v>0.11206666666666666</v>
          </cell>
          <cell r="L298">
            <v>0</v>
          </cell>
          <cell r="M298">
            <v>0</v>
          </cell>
        </row>
        <row r="299">
          <cell r="A299" t="str">
            <v>Zimmer 6- Bad</v>
          </cell>
          <cell r="B299" t="str">
            <v>OG PW</v>
          </cell>
          <cell r="D299" t="str">
            <v>b</v>
          </cell>
          <cell r="E299">
            <v>3.96</v>
          </cell>
          <cell r="F299">
            <v>5</v>
          </cell>
          <cell r="G299" t="str">
            <v>F</v>
          </cell>
          <cell r="H299">
            <v>80</v>
          </cell>
          <cell r="I299">
            <v>0</v>
          </cell>
          <cell r="J299">
            <v>0</v>
          </cell>
          <cell r="K299">
            <v>4.9500000000000002E-2</v>
          </cell>
          <cell r="L299">
            <v>0</v>
          </cell>
          <cell r="M299">
            <v>0</v>
          </cell>
        </row>
        <row r="300">
          <cell r="A300" t="str">
            <v>Küche</v>
          </cell>
          <cell r="B300" t="str">
            <v>OG PW</v>
          </cell>
          <cell r="D300" t="str">
            <v>x</v>
          </cell>
          <cell r="E300">
            <v>14.41</v>
          </cell>
          <cell r="G300" t="str">
            <v>Lino</v>
          </cell>
          <cell r="H300">
            <v>0</v>
          </cell>
          <cell r="I300">
            <v>0</v>
          </cell>
          <cell r="J300">
            <v>0</v>
          </cell>
          <cell r="K300">
            <v>0</v>
          </cell>
          <cell r="L300">
            <v>0</v>
          </cell>
          <cell r="M300">
            <v>0</v>
          </cell>
        </row>
        <row r="301">
          <cell r="A301" t="str">
            <v>Flur</v>
          </cell>
          <cell r="B301" t="str">
            <v>OG PW</v>
          </cell>
          <cell r="D301" t="str">
            <v>C</v>
          </cell>
          <cell r="E301">
            <v>37.81</v>
          </cell>
          <cell r="F301">
            <v>5</v>
          </cell>
          <cell r="G301" t="str">
            <v>T</v>
          </cell>
          <cell r="H301">
            <v>500</v>
          </cell>
          <cell r="I301">
            <v>0</v>
          </cell>
          <cell r="J301">
            <v>0</v>
          </cell>
          <cell r="K301">
            <v>7.5620000000000007E-2</v>
          </cell>
          <cell r="L301">
            <v>0</v>
          </cell>
          <cell r="M301">
            <v>0</v>
          </cell>
        </row>
        <row r="302">
          <cell r="A302" t="str">
            <v>WC</v>
          </cell>
          <cell r="B302" t="str">
            <v>OG PW</v>
          </cell>
          <cell r="D302" t="str">
            <v>B</v>
          </cell>
          <cell r="E302">
            <v>4.51</v>
          </cell>
          <cell r="F302">
            <v>5</v>
          </cell>
          <cell r="G302" t="str">
            <v>Lino</v>
          </cell>
          <cell r="H302">
            <v>80</v>
          </cell>
          <cell r="I302">
            <v>0</v>
          </cell>
          <cell r="J302">
            <v>0</v>
          </cell>
          <cell r="K302">
            <v>5.6374999999999995E-2</v>
          </cell>
          <cell r="L302">
            <v>0</v>
          </cell>
          <cell r="M302">
            <v>0</v>
          </cell>
        </row>
        <row r="303">
          <cell r="A303" t="str">
            <v xml:space="preserve">Personalwohnheim </v>
          </cell>
          <cell r="K303">
            <v>1.5238448477812181</v>
          </cell>
          <cell r="L303">
            <v>0</v>
          </cell>
          <cell r="M303">
            <v>0</v>
          </cell>
        </row>
        <row r="304">
          <cell r="A304" t="str">
            <v>OG 2</v>
          </cell>
          <cell r="K304">
            <v>0</v>
          </cell>
          <cell r="L304">
            <v>0</v>
          </cell>
          <cell r="M304">
            <v>0</v>
          </cell>
        </row>
        <row r="305">
          <cell r="A305" t="str">
            <v>Archiv</v>
          </cell>
          <cell r="B305" t="str">
            <v>2. OG PW</v>
          </cell>
          <cell r="D305" t="str">
            <v>K</v>
          </cell>
          <cell r="E305">
            <v>228.81</v>
          </cell>
          <cell r="G305" t="str">
            <v>Lino</v>
          </cell>
          <cell r="H305">
            <v>0</v>
          </cell>
          <cell r="I305">
            <v>0</v>
          </cell>
          <cell r="J305">
            <v>0</v>
          </cell>
          <cell r="K305">
            <v>0</v>
          </cell>
          <cell r="L305">
            <v>0</v>
          </cell>
          <cell r="M305">
            <v>0</v>
          </cell>
        </row>
        <row r="306">
          <cell r="A306" t="str">
            <v>Summe Personalwohnheim 2. OG</v>
          </cell>
          <cell r="K306">
            <v>0</v>
          </cell>
          <cell r="L306">
            <v>0</v>
          </cell>
          <cell r="M306">
            <v>0</v>
          </cell>
        </row>
        <row r="307">
          <cell r="A307" t="str">
            <v>Station 3</v>
          </cell>
          <cell r="K307">
            <v>0</v>
          </cell>
          <cell r="L307">
            <v>0</v>
          </cell>
          <cell r="M307">
            <v>0</v>
          </cell>
        </row>
        <row r="308">
          <cell r="A308" t="str">
            <v>Treppe z. EG</v>
          </cell>
          <cell r="B308" t="str">
            <v>UG St. 3</v>
          </cell>
          <cell r="D308" t="str">
            <v>P</v>
          </cell>
          <cell r="E308">
            <v>6.93</v>
          </cell>
          <cell r="F308">
            <v>3</v>
          </cell>
          <cell r="G308" t="str">
            <v>F</v>
          </cell>
          <cell r="H308">
            <v>160</v>
          </cell>
          <cell r="I308">
            <v>0</v>
          </cell>
          <cell r="J308">
            <v>0</v>
          </cell>
          <cell r="K308">
            <v>4.3312499999999997E-2</v>
          </cell>
          <cell r="L308">
            <v>0</v>
          </cell>
          <cell r="M308">
            <v>0</v>
          </cell>
        </row>
        <row r="309">
          <cell r="A309" t="str">
            <v>WC Herren</v>
          </cell>
          <cell r="B309" t="str">
            <v>UG St. 3</v>
          </cell>
          <cell r="C309">
            <v>312</v>
          </cell>
          <cell r="D309" t="str">
            <v>B</v>
          </cell>
          <cell r="E309">
            <v>11.2</v>
          </cell>
          <cell r="F309">
            <v>2</v>
          </cell>
          <cell r="G309" t="str">
            <v>F</v>
          </cell>
          <cell r="H309">
            <v>80</v>
          </cell>
          <cell r="I309">
            <v>0</v>
          </cell>
          <cell r="J309">
            <v>0</v>
          </cell>
          <cell r="K309">
            <v>0.13999999999999999</v>
          </cell>
          <cell r="L309">
            <v>0</v>
          </cell>
          <cell r="M309">
            <v>0</v>
          </cell>
        </row>
        <row r="310">
          <cell r="A310" t="str">
            <v>Zählraum</v>
          </cell>
          <cell r="B310" t="str">
            <v>UG St. 3</v>
          </cell>
          <cell r="C310">
            <v>311</v>
          </cell>
          <cell r="D310" t="str">
            <v>M</v>
          </cell>
          <cell r="E310">
            <v>5.95</v>
          </cell>
          <cell r="F310">
            <v>2</v>
          </cell>
          <cell r="G310" t="str">
            <v>F</v>
          </cell>
          <cell r="H310">
            <v>170</v>
          </cell>
          <cell r="I310">
            <v>0</v>
          </cell>
          <cell r="J310">
            <v>0</v>
          </cell>
          <cell r="K310">
            <v>3.5000000000000003E-2</v>
          </cell>
          <cell r="L310">
            <v>0</v>
          </cell>
          <cell r="M310">
            <v>0</v>
          </cell>
        </row>
        <row r="311">
          <cell r="A311" t="str">
            <v>Aufzug</v>
          </cell>
          <cell r="B311" t="str">
            <v>UG St. 3</v>
          </cell>
          <cell r="D311" t="str">
            <v>X</v>
          </cell>
          <cell r="E311">
            <v>1.4</v>
          </cell>
          <cell r="F311">
            <v>3</v>
          </cell>
          <cell r="G311" t="str">
            <v>Lino</v>
          </cell>
          <cell r="H311">
            <v>0</v>
          </cell>
          <cell r="I311">
            <v>0</v>
          </cell>
          <cell r="J311">
            <v>0</v>
          </cell>
          <cell r="K311">
            <v>0</v>
          </cell>
          <cell r="L311">
            <v>0</v>
          </cell>
          <cell r="M311">
            <v>0</v>
          </cell>
        </row>
        <row r="312">
          <cell r="A312" t="str">
            <v>Umkleide 1</v>
          </cell>
          <cell r="B312" t="str">
            <v>UG St. 3</v>
          </cell>
          <cell r="C312">
            <v>310</v>
          </cell>
          <cell r="D312" t="str">
            <v>G</v>
          </cell>
          <cell r="E312">
            <v>17.149999999999999</v>
          </cell>
          <cell r="F312">
            <v>2</v>
          </cell>
          <cell r="G312" t="str">
            <v>F</v>
          </cell>
          <cell r="H312">
            <v>180</v>
          </cell>
          <cell r="I312">
            <v>0</v>
          </cell>
          <cell r="J312">
            <v>0</v>
          </cell>
          <cell r="K312">
            <v>9.5277777777777767E-2</v>
          </cell>
          <cell r="L312">
            <v>0</v>
          </cell>
          <cell r="M312">
            <v>0</v>
          </cell>
        </row>
        <row r="313">
          <cell r="A313" t="str">
            <v>Behind. WC</v>
          </cell>
          <cell r="B313" t="str">
            <v>UG St. 3</v>
          </cell>
          <cell r="C313">
            <v>313</v>
          </cell>
          <cell r="D313" t="str">
            <v>B</v>
          </cell>
          <cell r="E313">
            <v>2.88</v>
          </cell>
          <cell r="F313">
            <v>2</v>
          </cell>
          <cell r="G313" t="str">
            <v>F</v>
          </cell>
          <cell r="H313">
            <v>80</v>
          </cell>
          <cell r="I313">
            <v>0</v>
          </cell>
          <cell r="J313">
            <v>0</v>
          </cell>
          <cell r="K313">
            <v>3.5999999999999997E-2</v>
          </cell>
          <cell r="L313">
            <v>0</v>
          </cell>
          <cell r="M313">
            <v>0</v>
          </cell>
        </row>
        <row r="314">
          <cell r="A314" t="str">
            <v>WC</v>
          </cell>
          <cell r="B314" t="str">
            <v>UG St. 3</v>
          </cell>
          <cell r="C314">
            <v>314</v>
          </cell>
          <cell r="D314" t="str">
            <v>B</v>
          </cell>
          <cell r="E314">
            <v>5.18</v>
          </cell>
          <cell r="F314">
            <v>2</v>
          </cell>
          <cell r="G314" t="str">
            <v>F</v>
          </cell>
          <cell r="H314">
            <v>80</v>
          </cell>
          <cell r="I314">
            <v>0</v>
          </cell>
          <cell r="J314">
            <v>0</v>
          </cell>
          <cell r="K314">
            <v>6.4750000000000002E-2</v>
          </cell>
          <cell r="L314">
            <v>0</v>
          </cell>
          <cell r="M314">
            <v>0</v>
          </cell>
        </row>
        <row r="315">
          <cell r="A315" t="str">
            <v>Heizung 2</v>
          </cell>
          <cell r="B315" t="str">
            <v>UG St. 3</v>
          </cell>
          <cell r="C315">
            <v>315</v>
          </cell>
          <cell r="D315" t="str">
            <v>K</v>
          </cell>
          <cell r="E315">
            <v>19.8</v>
          </cell>
          <cell r="G315" t="str">
            <v>B</v>
          </cell>
          <cell r="H315">
            <v>0</v>
          </cell>
          <cell r="I315">
            <v>0</v>
          </cell>
          <cell r="J315">
            <v>0</v>
          </cell>
          <cell r="K315">
            <v>0</v>
          </cell>
          <cell r="L315">
            <v>0</v>
          </cell>
          <cell r="M315">
            <v>0</v>
          </cell>
        </row>
        <row r="316">
          <cell r="A316" t="str">
            <v>Flur kompl.</v>
          </cell>
          <cell r="B316" t="str">
            <v>UG St. 3</v>
          </cell>
          <cell r="D316" t="str">
            <v>C</v>
          </cell>
          <cell r="E316">
            <v>59.2</v>
          </cell>
          <cell r="F316">
            <v>2</v>
          </cell>
          <cell r="G316" t="str">
            <v>F</v>
          </cell>
          <cell r="H316">
            <v>500</v>
          </cell>
          <cell r="I316">
            <v>0</v>
          </cell>
          <cell r="J316">
            <v>0</v>
          </cell>
          <cell r="K316">
            <v>0.11840000000000001</v>
          </cell>
          <cell r="L316">
            <v>0</v>
          </cell>
          <cell r="M316">
            <v>0</v>
          </cell>
        </row>
        <row r="317">
          <cell r="A317" t="str">
            <v>Vortragsraum</v>
          </cell>
          <cell r="B317" t="str">
            <v>UG St. 3</v>
          </cell>
          <cell r="C317">
            <v>316</v>
          </cell>
          <cell r="D317" t="str">
            <v>M</v>
          </cell>
          <cell r="E317">
            <v>81.2</v>
          </cell>
          <cell r="F317">
            <v>2</v>
          </cell>
          <cell r="G317" t="str">
            <v>Lino</v>
          </cell>
          <cell r="H317">
            <v>170</v>
          </cell>
          <cell r="I317">
            <v>0</v>
          </cell>
          <cell r="J317">
            <v>0</v>
          </cell>
          <cell r="K317">
            <v>0.47764705882352942</v>
          </cell>
          <cell r="L317">
            <v>0</v>
          </cell>
          <cell r="M317">
            <v>0</v>
          </cell>
        </row>
        <row r="318">
          <cell r="A318" t="str">
            <v>Umkleide 2</v>
          </cell>
          <cell r="B318" t="str">
            <v>UG St. 3</v>
          </cell>
          <cell r="C318">
            <v>318</v>
          </cell>
          <cell r="D318" t="str">
            <v>G</v>
          </cell>
          <cell r="E318">
            <v>19.72</v>
          </cell>
          <cell r="F318">
            <v>2</v>
          </cell>
          <cell r="G318" t="str">
            <v>Lino</v>
          </cell>
          <cell r="H318">
            <v>180</v>
          </cell>
          <cell r="I318">
            <v>0</v>
          </cell>
          <cell r="J318">
            <v>0</v>
          </cell>
          <cell r="K318">
            <v>0.10955555555555554</v>
          </cell>
          <cell r="L318">
            <v>0</v>
          </cell>
          <cell r="M318">
            <v>0</v>
          </cell>
        </row>
        <row r="319">
          <cell r="A319" t="str">
            <v>BRK</v>
          </cell>
          <cell r="B319" t="str">
            <v>UG St. 3</v>
          </cell>
          <cell r="D319" t="str">
            <v>M</v>
          </cell>
          <cell r="E319">
            <v>19.38</v>
          </cell>
          <cell r="G319" t="str">
            <v>Lino</v>
          </cell>
          <cell r="H319">
            <v>0</v>
          </cell>
          <cell r="I319">
            <v>0</v>
          </cell>
          <cell r="J319">
            <v>0</v>
          </cell>
          <cell r="K319">
            <v>0</v>
          </cell>
          <cell r="L319">
            <v>0</v>
          </cell>
          <cell r="M319">
            <v>0</v>
          </cell>
        </row>
        <row r="320">
          <cell r="A320" t="str">
            <v>Entsorgung</v>
          </cell>
          <cell r="B320" t="str">
            <v>EG St. 3</v>
          </cell>
          <cell r="C320">
            <v>329</v>
          </cell>
          <cell r="D320" t="str">
            <v>B</v>
          </cell>
          <cell r="E320">
            <v>2.66</v>
          </cell>
          <cell r="F320">
            <v>6</v>
          </cell>
          <cell r="G320" t="str">
            <v>Lino</v>
          </cell>
          <cell r="H320">
            <v>80</v>
          </cell>
          <cell r="I320">
            <v>0</v>
          </cell>
          <cell r="J320">
            <v>0</v>
          </cell>
          <cell r="K320">
            <v>3.3250000000000002E-2</v>
          </cell>
          <cell r="L320">
            <v>0</v>
          </cell>
          <cell r="M320">
            <v>0</v>
          </cell>
        </row>
        <row r="321">
          <cell r="A321" t="str">
            <v>Treppe zum OG</v>
          </cell>
          <cell r="B321" t="str">
            <v>EG St. 3</v>
          </cell>
          <cell r="D321" t="str">
            <v>P</v>
          </cell>
          <cell r="E321">
            <v>7.74</v>
          </cell>
          <cell r="F321">
            <v>3</v>
          </cell>
          <cell r="G321" t="str">
            <v>F</v>
          </cell>
          <cell r="H321">
            <v>160</v>
          </cell>
          <cell r="I321">
            <v>0</v>
          </cell>
          <cell r="J321">
            <v>0</v>
          </cell>
          <cell r="K321">
            <v>4.8375000000000001E-2</v>
          </cell>
          <cell r="L321">
            <v>0</v>
          </cell>
          <cell r="M321">
            <v>0</v>
          </cell>
        </row>
        <row r="322">
          <cell r="A322" t="str">
            <v>Aufzug</v>
          </cell>
          <cell r="B322" t="str">
            <v>EG St. 3</v>
          </cell>
          <cell r="D322" t="str">
            <v>X</v>
          </cell>
          <cell r="E322">
            <v>1.41</v>
          </cell>
          <cell r="F322">
            <v>3</v>
          </cell>
          <cell r="G322" t="str">
            <v>Lino</v>
          </cell>
          <cell r="H322">
            <v>0</v>
          </cell>
          <cell r="I322">
            <v>0</v>
          </cell>
          <cell r="J322">
            <v>0</v>
          </cell>
          <cell r="K322">
            <v>0</v>
          </cell>
          <cell r="L322">
            <v>0</v>
          </cell>
          <cell r="M322">
            <v>0</v>
          </cell>
        </row>
        <row r="323">
          <cell r="A323" t="str">
            <v>Flur kompl.</v>
          </cell>
          <cell r="B323" t="str">
            <v>EG St. 3</v>
          </cell>
          <cell r="D323" t="str">
            <v>C</v>
          </cell>
          <cell r="E323">
            <v>52.91</v>
          </cell>
          <cell r="F323">
            <v>6</v>
          </cell>
          <cell r="G323" t="str">
            <v>F</v>
          </cell>
          <cell r="H323">
            <v>500</v>
          </cell>
          <cell r="I323">
            <v>0</v>
          </cell>
          <cell r="J323">
            <v>0</v>
          </cell>
          <cell r="K323">
            <v>0.10582</v>
          </cell>
          <cell r="L323">
            <v>0</v>
          </cell>
          <cell r="M323">
            <v>0</v>
          </cell>
        </row>
        <row r="324">
          <cell r="A324" t="str">
            <v>Stationszimmer</v>
          </cell>
          <cell r="B324" t="str">
            <v>EG St. 3</v>
          </cell>
          <cell r="C324">
            <v>320</v>
          </cell>
          <cell r="D324" t="str">
            <v>D</v>
          </cell>
          <cell r="E324">
            <v>17.149999999999999</v>
          </cell>
          <cell r="F324">
            <v>6</v>
          </cell>
          <cell r="G324" t="str">
            <v>Lino</v>
          </cell>
          <cell r="H324">
            <v>190</v>
          </cell>
          <cell r="I324">
            <v>0</v>
          </cell>
          <cell r="J324">
            <v>0</v>
          </cell>
          <cell r="K324">
            <v>9.0263157894736837E-2</v>
          </cell>
          <cell r="L324">
            <v>0</v>
          </cell>
          <cell r="M324">
            <v>0</v>
          </cell>
        </row>
        <row r="325">
          <cell r="A325" t="str">
            <v>Stationszimmer-Küche</v>
          </cell>
          <cell r="B325" t="str">
            <v>EG St. 3</v>
          </cell>
          <cell r="C325">
            <v>320</v>
          </cell>
          <cell r="D325" t="str">
            <v>E</v>
          </cell>
          <cell r="E325">
            <v>4.9000000000000004</v>
          </cell>
          <cell r="F325">
            <v>6</v>
          </cell>
          <cell r="G325" t="str">
            <v>Lino</v>
          </cell>
          <cell r="H325">
            <v>150</v>
          </cell>
          <cell r="I325">
            <v>0</v>
          </cell>
          <cell r="J325">
            <v>0</v>
          </cell>
          <cell r="K325">
            <v>3.266666666666667E-2</v>
          </cell>
          <cell r="L325">
            <v>0</v>
          </cell>
          <cell r="M325">
            <v>0</v>
          </cell>
        </row>
        <row r="326">
          <cell r="A326" t="str">
            <v>8 Patientenzimmer</v>
          </cell>
          <cell r="B326" t="str">
            <v>EG St. 3</v>
          </cell>
          <cell r="C326" t="str">
            <v>321-328</v>
          </cell>
          <cell r="D326" t="str">
            <v>A</v>
          </cell>
          <cell r="E326">
            <v>132.38999999999999</v>
          </cell>
          <cell r="F326">
            <v>6</v>
          </cell>
          <cell r="G326" t="str">
            <v>Lino</v>
          </cell>
          <cell r="H326">
            <v>170</v>
          </cell>
          <cell r="I326">
            <v>0</v>
          </cell>
          <cell r="J326">
            <v>0</v>
          </cell>
          <cell r="K326">
            <v>0.77876470588235291</v>
          </cell>
          <cell r="L326">
            <v>0</v>
          </cell>
          <cell r="M326">
            <v>0</v>
          </cell>
        </row>
        <row r="327">
          <cell r="A327" t="str">
            <v>8 Naßzellen-Patientenzimmer</v>
          </cell>
          <cell r="B327" t="str">
            <v>EG St. 3</v>
          </cell>
          <cell r="D327" t="str">
            <v>B</v>
          </cell>
          <cell r="E327">
            <v>30.81</v>
          </cell>
          <cell r="F327">
            <v>6</v>
          </cell>
          <cell r="G327" t="str">
            <v>F</v>
          </cell>
          <cell r="H327">
            <v>80</v>
          </cell>
          <cell r="I327">
            <v>0</v>
          </cell>
          <cell r="J327">
            <v>0</v>
          </cell>
          <cell r="K327">
            <v>0.385125</v>
          </cell>
          <cell r="L327">
            <v>0</v>
          </cell>
          <cell r="M327">
            <v>0</v>
          </cell>
        </row>
        <row r="328">
          <cell r="A328" t="str">
            <v>8 Terassen Patientenzimmer</v>
          </cell>
          <cell r="B328" t="str">
            <v>EG St. 3</v>
          </cell>
          <cell r="D328" t="str">
            <v>N</v>
          </cell>
          <cell r="E328">
            <v>35.36</v>
          </cell>
          <cell r="F328">
            <v>1</v>
          </cell>
          <cell r="G328" t="str">
            <v>F</v>
          </cell>
          <cell r="H328">
            <v>200</v>
          </cell>
          <cell r="I328">
            <v>0</v>
          </cell>
          <cell r="J328">
            <v>0</v>
          </cell>
          <cell r="K328">
            <v>0.17679999999999998</v>
          </cell>
          <cell r="L328">
            <v>0</v>
          </cell>
          <cell r="M328">
            <v>0</v>
          </cell>
        </row>
        <row r="329">
          <cell r="A329" t="str">
            <v>Flur komplett</v>
          </cell>
          <cell r="B329" t="str">
            <v>OG St. 3</v>
          </cell>
          <cell r="D329" t="str">
            <v>C</v>
          </cell>
          <cell r="E329">
            <v>52.91</v>
          </cell>
          <cell r="F329">
            <v>6</v>
          </cell>
          <cell r="G329" t="str">
            <v>Lino</v>
          </cell>
          <cell r="H329">
            <v>500</v>
          </cell>
          <cell r="I329">
            <v>0</v>
          </cell>
          <cell r="J329">
            <v>0</v>
          </cell>
          <cell r="K329">
            <v>0.10582</v>
          </cell>
          <cell r="L329">
            <v>0</v>
          </cell>
          <cell r="M329">
            <v>0</v>
          </cell>
        </row>
        <row r="330">
          <cell r="A330" t="str">
            <v>Aufenthaltsraum</v>
          </cell>
          <cell r="B330" t="str">
            <v>OG St. 3</v>
          </cell>
          <cell r="C330">
            <v>330</v>
          </cell>
          <cell r="D330" t="str">
            <v>E</v>
          </cell>
          <cell r="E330">
            <v>22.75</v>
          </cell>
          <cell r="F330">
            <v>6</v>
          </cell>
          <cell r="G330" t="str">
            <v>Lino</v>
          </cell>
          <cell r="H330">
            <v>150</v>
          </cell>
          <cell r="I330">
            <v>0</v>
          </cell>
          <cell r="J330">
            <v>0</v>
          </cell>
          <cell r="K330">
            <v>0.15166666666666667</v>
          </cell>
          <cell r="L330">
            <v>0</v>
          </cell>
          <cell r="M330">
            <v>0</v>
          </cell>
        </row>
        <row r="331">
          <cell r="A331" t="str">
            <v>8 Patientenzimmer</v>
          </cell>
          <cell r="B331" t="str">
            <v>OG St. 3</v>
          </cell>
          <cell r="C331" t="str">
            <v>331-339</v>
          </cell>
          <cell r="D331" t="str">
            <v>A</v>
          </cell>
          <cell r="E331">
            <v>132.38999999999999</v>
          </cell>
          <cell r="F331">
            <v>6</v>
          </cell>
          <cell r="G331" t="str">
            <v>Lino</v>
          </cell>
          <cell r="H331">
            <v>170</v>
          </cell>
          <cell r="I331">
            <v>0</v>
          </cell>
          <cell r="J331">
            <v>0</v>
          </cell>
          <cell r="K331">
            <v>0.77876470588235291</v>
          </cell>
          <cell r="L331">
            <v>0</v>
          </cell>
          <cell r="M331">
            <v>0</v>
          </cell>
        </row>
        <row r="332">
          <cell r="A332" t="str">
            <v>8 Naßzellen-Patientenzimmer</v>
          </cell>
          <cell r="B332" t="str">
            <v>OG St. 3</v>
          </cell>
          <cell r="D332" t="str">
            <v>B</v>
          </cell>
          <cell r="E332">
            <v>30.81</v>
          </cell>
          <cell r="F332">
            <v>6</v>
          </cell>
          <cell r="G332" t="str">
            <v>F</v>
          </cell>
          <cell r="H332">
            <v>80</v>
          </cell>
          <cell r="I332">
            <v>0</v>
          </cell>
          <cell r="J332">
            <v>0</v>
          </cell>
          <cell r="K332">
            <v>0.385125</v>
          </cell>
          <cell r="L332">
            <v>0</v>
          </cell>
          <cell r="M332">
            <v>0</v>
          </cell>
        </row>
        <row r="333">
          <cell r="A333" t="str">
            <v>8 Balkone Patientenzimmer</v>
          </cell>
          <cell r="B333" t="str">
            <v>OG St. 3</v>
          </cell>
          <cell r="D333" t="str">
            <v>N</v>
          </cell>
          <cell r="E333">
            <v>35.36</v>
          </cell>
          <cell r="F333">
            <v>1</v>
          </cell>
          <cell r="G333" t="str">
            <v>F</v>
          </cell>
          <cell r="H333">
            <v>200</v>
          </cell>
          <cell r="I333">
            <v>0</v>
          </cell>
          <cell r="J333">
            <v>0</v>
          </cell>
          <cell r="K333">
            <v>0.17679999999999998</v>
          </cell>
          <cell r="L333">
            <v>0</v>
          </cell>
          <cell r="M333">
            <v>0</v>
          </cell>
        </row>
        <row r="334">
          <cell r="A334" t="str">
            <v>Entsorgung</v>
          </cell>
          <cell r="B334" t="str">
            <v>OG St. 3</v>
          </cell>
          <cell r="C334">
            <v>339</v>
          </cell>
          <cell r="D334" t="str">
            <v>B</v>
          </cell>
          <cell r="E334">
            <v>2.66</v>
          </cell>
          <cell r="F334">
            <v>6</v>
          </cell>
          <cell r="G334" t="str">
            <v>Lino</v>
          </cell>
          <cell r="H334">
            <v>80</v>
          </cell>
          <cell r="I334">
            <v>0</v>
          </cell>
          <cell r="J334">
            <v>0</v>
          </cell>
          <cell r="K334">
            <v>3.3250000000000002E-2</v>
          </cell>
          <cell r="L334">
            <v>0</v>
          </cell>
          <cell r="M334">
            <v>0</v>
          </cell>
        </row>
        <row r="335">
          <cell r="A335" t="str">
            <v xml:space="preserve">Summe Station 3 </v>
          </cell>
          <cell r="K335">
            <v>4.4024337951496388</v>
          </cell>
          <cell r="L335">
            <v>0</v>
          </cell>
          <cell r="M335">
            <v>0</v>
          </cell>
        </row>
      </sheetData>
      <sheetData sheetId="1"/>
      <sheetData sheetId="2"/>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eylazengel@kur-br.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dimension ref="A1:J45"/>
  <sheetViews>
    <sheetView tabSelected="1" workbookViewId="0">
      <selection activeCell="F6" sqref="F6"/>
    </sheetView>
  </sheetViews>
  <sheetFormatPr baseColWidth="10" defaultColWidth="12" defaultRowHeight="12.75"/>
  <cols>
    <col min="1" max="1" width="25.1640625" style="423" customWidth="1"/>
    <col min="2" max="2" width="25.33203125" style="418" customWidth="1"/>
    <col min="3" max="4" width="12" style="304"/>
    <col min="5" max="5" width="17.33203125" style="304" customWidth="1"/>
    <col min="6" max="16384" width="12" style="304"/>
  </cols>
  <sheetData>
    <row r="1" spans="1:10">
      <c r="A1" s="423" t="s">
        <v>678</v>
      </c>
    </row>
    <row r="3" spans="1:10">
      <c r="A3" s="424" t="s">
        <v>46</v>
      </c>
      <c r="B3" s="429" t="s">
        <v>318</v>
      </c>
    </row>
    <row r="4" spans="1:10">
      <c r="A4" s="425"/>
      <c r="C4" s="421"/>
      <c r="D4" s="421"/>
    </row>
    <row r="5" spans="1:10">
      <c r="A5" s="426" t="s">
        <v>47</v>
      </c>
      <c r="B5" s="419" t="s">
        <v>319</v>
      </c>
    </row>
    <row r="6" spans="1:10">
      <c r="A6" s="426"/>
      <c r="B6" s="419" t="s">
        <v>320</v>
      </c>
    </row>
    <row r="7" spans="1:10">
      <c r="A7" s="426"/>
      <c r="B7" s="419"/>
    </row>
    <row r="8" spans="1:10">
      <c r="A8" s="426" t="s">
        <v>48</v>
      </c>
      <c r="B8" s="419" t="s">
        <v>1714</v>
      </c>
      <c r="I8" s="431"/>
      <c r="J8" s="326"/>
    </row>
    <row r="9" spans="1:10">
      <c r="A9" s="426" t="s">
        <v>122</v>
      </c>
      <c r="B9" s="420" t="s">
        <v>1715</v>
      </c>
      <c r="I9" s="431"/>
      <c r="J9" s="326"/>
    </row>
    <row r="10" spans="1:10" ht="15.75">
      <c r="A10" s="426" t="s">
        <v>49</v>
      </c>
      <c r="B10" s="420" t="s">
        <v>1716</v>
      </c>
      <c r="I10" s="327"/>
      <c r="J10" s="326"/>
    </row>
    <row r="11" spans="1:10" ht="15.75">
      <c r="A11" s="426" t="s">
        <v>50</v>
      </c>
      <c r="B11" s="420" t="s">
        <v>1717</v>
      </c>
      <c r="I11" s="327"/>
      <c r="J11" s="326"/>
    </row>
    <row r="12" spans="1:10" ht="15.75">
      <c r="A12" s="426" t="s">
        <v>51</v>
      </c>
      <c r="B12" s="430" t="s">
        <v>1718</v>
      </c>
      <c r="C12" s="158"/>
      <c r="I12" s="327"/>
      <c r="J12" s="326"/>
    </row>
    <row r="13" spans="1:10">
      <c r="A13" s="426"/>
      <c r="B13" s="419"/>
    </row>
    <row r="15" spans="1:10" ht="13.15" hidden="1" customHeight="1">
      <c r="A15" s="423" t="s">
        <v>53</v>
      </c>
    </row>
    <row r="16" spans="1:10" hidden="1">
      <c r="A16" s="423" t="s">
        <v>49</v>
      </c>
    </row>
    <row r="17" spans="1:5" hidden="1">
      <c r="A17" s="423" t="s">
        <v>50</v>
      </c>
      <c r="C17" s="157"/>
      <c r="D17" s="24"/>
    </row>
    <row r="18" spans="1:5" hidden="1">
      <c r="A18" s="423" t="s">
        <v>51</v>
      </c>
    </row>
    <row r="19" spans="1:5" hidden="1"/>
    <row r="20" spans="1:5" hidden="1">
      <c r="A20" s="423" t="s">
        <v>52</v>
      </c>
    </row>
    <row r="21" spans="1:5" hidden="1">
      <c r="A21" s="423" t="s">
        <v>49</v>
      </c>
    </row>
    <row r="22" spans="1:5" hidden="1">
      <c r="A22" s="423" t="s">
        <v>50</v>
      </c>
    </row>
    <row r="23" spans="1:5" hidden="1">
      <c r="A23" s="423" t="s">
        <v>51</v>
      </c>
    </row>
    <row r="24" spans="1:5" hidden="1"/>
    <row r="25" spans="1:5" hidden="1">
      <c r="A25" s="423" t="s">
        <v>54</v>
      </c>
    </row>
    <row r="26" spans="1:5" hidden="1">
      <c r="A26" s="423" t="s">
        <v>49</v>
      </c>
    </row>
    <row r="27" spans="1:5" hidden="1">
      <c r="A27" s="423" t="s">
        <v>50</v>
      </c>
    </row>
    <row r="28" spans="1:5" hidden="1">
      <c r="A28" s="423" t="s">
        <v>51</v>
      </c>
    </row>
    <row r="31" spans="1:5">
      <c r="A31" s="427" t="s">
        <v>55</v>
      </c>
    </row>
    <row r="32" spans="1:5">
      <c r="A32" s="432" t="s">
        <v>56</v>
      </c>
      <c r="B32" s="432"/>
      <c r="C32" s="432"/>
      <c r="D32" s="432"/>
      <c r="E32" s="432"/>
    </row>
    <row r="33" spans="1:5" ht="27" customHeight="1">
      <c r="A33" s="432" t="s">
        <v>123</v>
      </c>
      <c r="B33" s="432"/>
      <c r="C33" s="432"/>
      <c r="D33" s="432"/>
      <c r="E33" s="432"/>
    </row>
    <row r="39" spans="1:5" ht="13.5">
      <c r="A39" s="427"/>
      <c r="B39" s="184"/>
    </row>
    <row r="40" spans="1:5">
      <c r="A40" s="428"/>
      <c r="B40" s="324"/>
    </row>
    <row r="41" spans="1:5" s="322" customFormat="1" ht="13.5">
      <c r="A41" s="427" t="s">
        <v>10</v>
      </c>
      <c r="B41" s="184"/>
    </row>
    <row r="42" spans="1:5" s="322" customFormat="1">
      <c r="A42" s="428"/>
      <c r="B42" s="324"/>
    </row>
    <row r="43" spans="1:5" s="422" customFormat="1" ht="26.25" customHeight="1">
      <c r="A43" s="432" t="s">
        <v>6</v>
      </c>
      <c r="B43" s="432"/>
      <c r="C43" s="432"/>
      <c r="D43" s="432"/>
      <c r="E43" s="432"/>
    </row>
    <row r="44" spans="1:5" s="422" customFormat="1" ht="40.5" customHeight="1">
      <c r="A44" s="432" t="s">
        <v>13</v>
      </c>
      <c r="B44" s="432"/>
      <c r="C44" s="432"/>
      <c r="D44" s="432"/>
      <c r="E44" s="432"/>
    </row>
    <row r="45" spans="1:5" s="422" customFormat="1" ht="39" customHeight="1">
      <c r="A45" s="432" t="s">
        <v>28</v>
      </c>
      <c r="B45" s="432"/>
      <c r="C45" s="432"/>
      <c r="D45" s="432"/>
      <c r="E45" s="432"/>
    </row>
  </sheetData>
  <sheetProtection algorithmName="SHA-512" hashValue="2UGIViOyDagfX1epyyTlazznNyIjQVIFngwk0+6E4LDGc7jjWLAohyDvKBDx0/eog77mkQIReRd9vXyDLe9n6Q==" saltValue="Im9OHaoXOkyjZUEEPg37lw==" spinCount="100000" sheet="1" objects="1" scenarios="1"/>
  <protectedRanges>
    <protectedRange password="DA8F" sqref="B26:B28 B21:B24 B16:B19" name="Bereich1_1"/>
  </protectedRanges>
  <mergeCells count="6">
    <mergeCell ref="I8:I9"/>
    <mergeCell ref="A43:E43"/>
    <mergeCell ref="A44:E44"/>
    <mergeCell ref="A45:E45"/>
    <mergeCell ref="A32:E32"/>
    <mergeCell ref="A33:E33"/>
  </mergeCells>
  <phoneticPr fontId="0" type="noConversion"/>
  <hyperlinks>
    <hyperlink ref="B12" r:id="rId1" xr:uid="{DD281D28-7CA0-4505-843C-3852A500738B}"/>
  </hyperlinks>
  <pageMargins left="0.78740157499999996" right="0.78740157499999996" top="0.984251969" bottom="0.984251969" header="0.4921259845" footer="0.4921259845"/>
  <pageSetup paperSize="9" orientation="portrait" r:id="rId2"/>
  <headerFooter alignWithMargins="0">
    <oddFooter>&amp;C&amp;A&amp;R&amp;D
&amp;P von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R68"/>
  <sheetViews>
    <sheetView showZeros="0" workbookViewId="0">
      <selection activeCell="J1" sqref="J1"/>
    </sheetView>
  </sheetViews>
  <sheetFormatPr baseColWidth="10" defaultColWidth="12" defaultRowHeight="11.25"/>
  <cols>
    <col min="1" max="1" width="20" style="24" customWidth="1"/>
    <col min="2" max="2" width="7.1640625" style="24" customWidth="1"/>
    <col min="3" max="3" width="6.1640625" style="24" customWidth="1"/>
    <col min="4" max="4" width="8.5" style="24" customWidth="1"/>
    <col min="5" max="5" width="5.5" style="24" customWidth="1"/>
    <col min="6" max="6" width="6.33203125" style="35" customWidth="1"/>
    <col min="7" max="7" width="7.33203125" style="24" customWidth="1"/>
    <col min="8" max="8" width="9.1640625" style="35" bestFit="1" customWidth="1"/>
    <col min="9" max="9" width="8.83203125" style="24" customWidth="1"/>
    <col min="10" max="10" width="10" style="78" customWidth="1"/>
    <col min="11" max="14" width="12" style="24"/>
    <col min="15" max="15" width="32" style="24" customWidth="1"/>
    <col min="16" max="16384" width="12" style="24"/>
  </cols>
  <sheetData>
    <row r="1" spans="1:18" ht="13.5">
      <c r="A1" s="11" t="str">
        <f>INFO!A1</f>
        <v>Unterhaltsreinigung Vergabe 1/2020</v>
      </c>
      <c r="B1" s="11"/>
      <c r="C1" s="10"/>
      <c r="D1" s="10"/>
      <c r="F1" s="96"/>
      <c r="G1" s="23"/>
      <c r="H1" s="96"/>
      <c r="I1" s="23"/>
      <c r="J1" s="101"/>
    </row>
    <row r="2" spans="1:18" ht="13.5">
      <c r="A2" s="11" t="str">
        <f>INFO!A3</f>
        <v>Reinigungsobjekt:</v>
      </c>
      <c r="B2" s="184" t="str">
        <f>INFO!B3</f>
        <v>Schwärzbergklinik GmbH</v>
      </c>
      <c r="C2" s="10"/>
      <c r="D2" s="10"/>
      <c r="E2" s="23"/>
      <c r="F2" s="97"/>
      <c r="G2" s="23"/>
      <c r="H2" s="97"/>
      <c r="I2" s="23"/>
      <c r="J2" s="101"/>
    </row>
    <row r="3" spans="1:18" ht="13.5">
      <c r="A3" s="11">
        <f>INFO!A4</f>
        <v>0</v>
      </c>
      <c r="B3" s="184" t="str">
        <f>INFO!B5</f>
        <v>Salinenstraße 30</v>
      </c>
      <c r="C3" s="10"/>
      <c r="D3" s="10"/>
      <c r="E3" s="23"/>
      <c r="F3" s="97"/>
      <c r="G3" s="23"/>
      <c r="H3" s="97"/>
      <c r="I3" s="23"/>
      <c r="J3" s="101"/>
    </row>
    <row r="4" spans="1:18">
      <c r="A4" s="15" t="s">
        <v>15</v>
      </c>
      <c r="B4" s="15"/>
      <c r="C4" s="10"/>
      <c r="D4" s="10"/>
      <c r="F4" s="97"/>
      <c r="G4" s="23"/>
      <c r="H4" s="97"/>
      <c r="I4" s="23"/>
      <c r="J4" s="101"/>
    </row>
    <row r="5" spans="1:18">
      <c r="A5" s="15" t="s">
        <v>69</v>
      </c>
      <c r="B5" s="14">
        <f>Stundensätze!B5</f>
        <v>0</v>
      </c>
      <c r="C5" s="14"/>
      <c r="D5" s="14"/>
      <c r="E5" s="14"/>
      <c r="G5" s="23"/>
      <c r="H5" s="97"/>
      <c r="I5" s="23"/>
      <c r="J5" s="101"/>
    </row>
    <row r="6" spans="1:18">
      <c r="A6" s="15" t="s">
        <v>70</v>
      </c>
      <c r="B6" s="14">
        <f>Stundensätze!B6</f>
        <v>0</v>
      </c>
      <c r="C6" s="14"/>
      <c r="D6" s="14"/>
      <c r="E6" s="14"/>
      <c r="G6" s="23"/>
      <c r="H6" s="97"/>
      <c r="I6" s="23"/>
      <c r="J6" s="101"/>
    </row>
    <row r="7" spans="1:18">
      <c r="A7" s="15" t="s">
        <v>71</v>
      </c>
      <c r="B7" s="14">
        <f>Stundensätze!B7</f>
        <v>0</v>
      </c>
      <c r="C7" s="14"/>
      <c r="D7" s="14"/>
      <c r="E7" s="14"/>
      <c r="H7" s="97"/>
      <c r="J7" s="101"/>
    </row>
    <row r="8" spans="1:18" ht="12.75">
      <c r="A8" s="12" t="s">
        <v>137</v>
      </c>
      <c r="B8" s="12"/>
      <c r="C8" s="12"/>
      <c r="D8" s="12"/>
      <c r="E8" s="23"/>
      <c r="F8" s="97"/>
      <c r="H8" s="97"/>
      <c r="J8" s="101"/>
    </row>
    <row r="9" spans="1:18" ht="12.75">
      <c r="A9" s="12"/>
      <c r="B9" s="12"/>
      <c r="C9" s="12"/>
      <c r="D9" s="12"/>
      <c r="E9" s="23"/>
      <c r="F9" s="97"/>
      <c r="H9" s="97"/>
      <c r="J9" s="101"/>
    </row>
    <row r="10" spans="1:18" s="31" customFormat="1" ht="36">
      <c r="A10" s="29" t="s">
        <v>100</v>
      </c>
      <c r="B10" s="29" t="s">
        <v>181</v>
      </c>
      <c r="C10" s="29" t="s">
        <v>35</v>
      </c>
      <c r="D10" s="29" t="s">
        <v>139</v>
      </c>
      <c r="E10" s="29" t="s">
        <v>99</v>
      </c>
      <c r="F10" s="30" t="s">
        <v>60</v>
      </c>
      <c r="G10" s="84" t="s">
        <v>109</v>
      </c>
      <c r="H10" s="29" t="s">
        <v>138</v>
      </c>
      <c r="I10" s="84" t="s">
        <v>36</v>
      </c>
      <c r="J10" s="29" t="s">
        <v>37</v>
      </c>
      <c r="K10" s="30" t="s">
        <v>107</v>
      </c>
      <c r="L10" s="27"/>
      <c r="M10" s="27"/>
      <c r="N10" s="26"/>
      <c r="O10" s="24"/>
      <c r="P10" s="24"/>
      <c r="Q10" s="24"/>
      <c r="R10" s="24"/>
    </row>
    <row r="11" spans="1:18" s="31" customFormat="1">
      <c r="A11" s="225" t="s">
        <v>110</v>
      </c>
      <c r="B11" s="226"/>
      <c r="C11" s="226"/>
      <c r="D11" s="226"/>
      <c r="E11" s="226"/>
      <c r="F11" s="226"/>
      <c r="G11" s="226"/>
      <c r="H11" s="226"/>
      <c r="I11" s="226"/>
      <c r="J11" s="226"/>
      <c r="K11" s="226"/>
      <c r="L11" s="27"/>
      <c r="M11" s="27"/>
      <c r="N11" s="26"/>
      <c r="O11" s="24"/>
      <c r="P11" s="24"/>
      <c r="Q11" s="24"/>
      <c r="R11" s="24"/>
    </row>
    <row r="12" spans="1:18">
      <c r="A12" s="265" t="s">
        <v>228</v>
      </c>
      <c r="B12" s="265"/>
      <c r="C12" s="92"/>
      <c r="D12" s="92">
        <v>1000</v>
      </c>
      <c r="E12" s="313">
        <v>1</v>
      </c>
      <c r="F12" s="93">
        <f>IF(D12&gt;0,VLOOKUP(E12,Stundensätze!$C$13:$D$72,2,FALSE),0)</f>
        <v>0</v>
      </c>
      <c r="G12" s="227"/>
      <c r="H12" s="228"/>
      <c r="I12" s="227"/>
      <c r="J12" s="227"/>
      <c r="K12" s="91">
        <f>F12*D12+G12*H12+I12*J12</f>
        <v>0</v>
      </c>
      <c r="L12" s="27"/>
      <c r="M12" s="27"/>
      <c r="N12" s="26"/>
    </row>
    <row r="13" spans="1:18">
      <c r="A13" s="229" t="s">
        <v>315</v>
      </c>
      <c r="B13" s="229"/>
      <c r="C13" s="229"/>
      <c r="D13" s="92">
        <v>100</v>
      </c>
      <c r="E13" s="229">
        <v>28</v>
      </c>
      <c r="F13" s="93">
        <f>IF(D13&gt;0,VLOOKUP(E13,Stundensätze!$C$13:$D$72,2,FALSE),0)</f>
        <v>0</v>
      </c>
      <c r="G13" s="230"/>
      <c r="H13" s="231"/>
      <c r="I13" s="230"/>
      <c r="J13" s="230"/>
      <c r="K13" s="93">
        <f>F13*D13+G13*H13+I13*J13</f>
        <v>0</v>
      </c>
      <c r="L13" s="27"/>
      <c r="M13" s="27"/>
      <c r="N13" s="26"/>
    </row>
    <row r="14" spans="1:18">
      <c r="A14" s="229" t="s">
        <v>316</v>
      </c>
      <c r="B14" s="229"/>
      <c r="C14" s="229"/>
      <c r="D14" s="92">
        <v>200</v>
      </c>
      <c r="E14" s="229">
        <v>28</v>
      </c>
      <c r="F14" s="93">
        <f>IF(D14&gt;0,VLOOKUP(E14,Stundensätze!$C$13:$D$72,2,FALSE),0)</f>
        <v>0</v>
      </c>
      <c r="G14" s="230"/>
      <c r="H14" s="231"/>
      <c r="I14" s="230"/>
      <c r="J14" s="230"/>
      <c r="K14" s="93">
        <f>F14*D14+G14*H14+I14*J14</f>
        <v>0</v>
      </c>
      <c r="L14" s="27"/>
      <c r="M14" s="27"/>
      <c r="N14" s="26"/>
    </row>
    <row r="15" spans="1:18" hidden="1">
      <c r="A15" s="92"/>
      <c r="B15" s="229"/>
      <c r="C15" s="92"/>
      <c r="D15" s="92">
        <f>C15*B15</f>
        <v>0</v>
      </c>
      <c r="E15" s="229"/>
      <c r="F15" s="93">
        <f>IF(D15&gt;0,VLOOKUP(E15,Stundensätze!$C$13:$D$72,2,FALSE),0)</f>
        <v>0</v>
      </c>
      <c r="G15" s="230"/>
      <c r="H15" s="231"/>
      <c r="I15" s="230"/>
      <c r="J15" s="230"/>
      <c r="K15" s="93">
        <f>F15*D15+G15*H15+I15*J15</f>
        <v>0</v>
      </c>
      <c r="L15" s="27"/>
      <c r="M15" s="27"/>
      <c r="N15" s="26"/>
    </row>
    <row r="16" spans="1:18" hidden="1">
      <c r="A16" s="229"/>
      <c r="B16" s="229"/>
      <c r="C16" s="229"/>
      <c r="D16" s="92">
        <f t="shared" ref="D16:D27" si="0">C16*B16</f>
        <v>0</v>
      </c>
      <c r="E16" s="229"/>
      <c r="F16" s="93">
        <f>IF(D16&gt;0,VLOOKUP(E16,Stundensätze!$C$13:$D$72,2,FALSE),0)</f>
        <v>0</v>
      </c>
      <c r="G16" s="230"/>
      <c r="H16" s="231"/>
      <c r="I16" s="230"/>
      <c r="J16" s="230"/>
      <c r="K16" s="93">
        <f>F16*D16+G16*H16+I16*J16</f>
        <v>0</v>
      </c>
      <c r="L16" s="27"/>
      <c r="M16" s="27"/>
      <c r="N16" s="26"/>
    </row>
    <row r="17" spans="1:18" hidden="1">
      <c r="A17" s="229"/>
      <c r="B17" s="229"/>
      <c r="C17" s="229"/>
      <c r="D17" s="92">
        <f t="shared" si="0"/>
        <v>0</v>
      </c>
      <c r="E17" s="229"/>
      <c r="F17" s="93">
        <f>IF(D17&gt;0,VLOOKUP(E17,Stundensätze!$C$13:$D$72,2,FALSE),0)</f>
        <v>0</v>
      </c>
      <c r="G17" s="230"/>
      <c r="H17" s="231"/>
      <c r="I17" s="230"/>
      <c r="J17" s="230"/>
      <c r="K17" s="93">
        <f t="shared" ref="K17:K25" si="1">F17*D17+G17*H17+I17*J17</f>
        <v>0</v>
      </c>
      <c r="L17" s="27"/>
      <c r="M17" s="27"/>
      <c r="N17" s="26"/>
      <c r="O17" s="26"/>
      <c r="P17" s="26"/>
      <c r="Q17" s="26"/>
    </row>
    <row r="18" spans="1:18" hidden="1">
      <c r="A18" s="229"/>
      <c r="B18" s="229"/>
      <c r="C18" s="229"/>
      <c r="D18" s="92">
        <f t="shared" si="0"/>
        <v>0</v>
      </c>
      <c r="E18" s="229"/>
      <c r="F18" s="93">
        <f>IF(D18&gt;0,VLOOKUP(E18,Stundensätze!$C$13:$D$72,2,FALSE),0)</f>
        <v>0</v>
      </c>
      <c r="G18" s="230"/>
      <c r="H18" s="231"/>
      <c r="I18" s="230"/>
      <c r="J18" s="230"/>
      <c r="K18" s="93">
        <f t="shared" si="1"/>
        <v>0</v>
      </c>
      <c r="L18" s="27"/>
      <c r="M18" s="27"/>
      <c r="N18" s="26"/>
      <c r="O18" s="26"/>
      <c r="P18" s="26"/>
      <c r="Q18" s="26"/>
    </row>
    <row r="19" spans="1:18" hidden="1">
      <c r="A19" s="229"/>
      <c r="B19" s="229"/>
      <c r="C19" s="229"/>
      <c r="D19" s="92">
        <f t="shared" si="0"/>
        <v>0</v>
      </c>
      <c r="E19" s="229"/>
      <c r="F19" s="93">
        <f>IF(D19&gt;0,VLOOKUP(E19,Stundensätze!$C$13:$D$72,2,FALSE),0)</f>
        <v>0</v>
      </c>
      <c r="G19" s="230"/>
      <c r="H19" s="231"/>
      <c r="I19" s="230"/>
      <c r="J19" s="230"/>
      <c r="K19" s="93">
        <f t="shared" si="1"/>
        <v>0</v>
      </c>
      <c r="L19" s="27"/>
      <c r="M19" s="27"/>
      <c r="N19" s="26"/>
      <c r="O19" s="26"/>
      <c r="P19" s="26"/>
      <c r="Q19" s="26"/>
    </row>
    <row r="20" spans="1:18" hidden="1">
      <c r="A20" s="229"/>
      <c r="B20" s="229"/>
      <c r="C20" s="229"/>
      <c r="D20" s="92">
        <f t="shared" si="0"/>
        <v>0</v>
      </c>
      <c r="E20" s="229"/>
      <c r="F20" s="93">
        <f>IF(D20&gt;0,VLOOKUP(E20,Stundensätze!$C$13:$D$72,2,FALSE),0)</f>
        <v>0</v>
      </c>
      <c r="G20" s="230"/>
      <c r="H20" s="231"/>
      <c r="I20" s="230"/>
      <c r="J20" s="230"/>
      <c r="K20" s="93">
        <f t="shared" si="1"/>
        <v>0</v>
      </c>
      <c r="L20" s="27"/>
      <c r="M20" s="27"/>
      <c r="N20" s="26"/>
      <c r="O20" s="26"/>
      <c r="P20" s="26"/>
      <c r="Q20" s="26"/>
    </row>
    <row r="21" spans="1:18" hidden="1">
      <c r="A21" s="229"/>
      <c r="B21" s="229"/>
      <c r="C21" s="229"/>
      <c r="D21" s="92">
        <f t="shared" si="0"/>
        <v>0</v>
      </c>
      <c r="E21" s="229"/>
      <c r="F21" s="93">
        <f>IF(D21&gt;0,VLOOKUP(E21,Stundensätze!$C$13:$D$72,2,FALSE),0)</f>
        <v>0</v>
      </c>
      <c r="G21" s="230"/>
      <c r="H21" s="231"/>
      <c r="I21" s="230"/>
      <c r="J21" s="230"/>
      <c r="K21" s="93">
        <f t="shared" si="1"/>
        <v>0</v>
      </c>
      <c r="L21" s="27"/>
      <c r="M21" s="27"/>
      <c r="N21" s="26"/>
      <c r="O21" s="26"/>
      <c r="P21" s="26"/>
      <c r="Q21" s="26"/>
    </row>
    <row r="22" spans="1:18" hidden="1">
      <c r="A22" s="229"/>
      <c r="B22" s="229"/>
      <c r="C22" s="229"/>
      <c r="D22" s="92">
        <f t="shared" si="0"/>
        <v>0</v>
      </c>
      <c r="E22" s="229"/>
      <c r="F22" s="93">
        <f>IF(D22&gt;0,VLOOKUP(E22,Stundensätze!$C$13:$D$72,2,FALSE),0)</f>
        <v>0</v>
      </c>
      <c r="G22" s="230"/>
      <c r="H22" s="231"/>
      <c r="I22" s="230"/>
      <c r="J22" s="230"/>
      <c r="K22" s="93">
        <f t="shared" si="1"/>
        <v>0</v>
      </c>
      <c r="L22" s="27"/>
      <c r="M22" s="27"/>
      <c r="N22" s="26"/>
      <c r="O22" s="26"/>
      <c r="P22" s="26"/>
      <c r="Q22" s="26"/>
    </row>
    <row r="23" spans="1:18" hidden="1">
      <c r="A23" s="229"/>
      <c r="B23" s="229"/>
      <c r="C23" s="229"/>
      <c r="D23" s="92">
        <f t="shared" si="0"/>
        <v>0</v>
      </c>
      <c r="E23" s="229"/>
      <c r="F23" s="93">
        <f>IF(D23&gt;0,VLOOKUP(E23,Stundensätze!$C$13:$D$72,2,FALSE),0)</f>
        <v>0</v>
      </c>
      <c r="G23" s="230"/>
      <c r="H23" s="231"/>
      <c r="I23" s="230"/>
      <c r="J23" s="230"/>
      <c r="K23" s="93">
        <f t="shared" si="1"/>
        <v>0</v>
      </c>
      <c r="L23" s="27"/>
      <c r="M23" s="27"/>
      <c r="N23" s="26"/>
      <c r="O23" s="26"/>
      <c r="P23" s="26"/>
      <c r="Q23" s="26"/>
    </row>
    <row r="24" spans="1:18" hidden="1">
      <c r="A24" s="229"/>
      <c r="B24" s="229"/>
      <c r="C24" s="229"/>
      <c r="D24" s="92">
        <f t="shared" si="0"/>
        <v>0</v>
      </c>
      <c r="E24" s="229"/>
      <c r="F24" s="93">
        <f>IF(D24&gt;0,VLOOKUP(E24,Stundensätze!$C$13:$D$72,2,FALSE),0)</f>
        <v>0</v>
      </c>
      <c r="G24" s="230"/>
      <c r="H24" s="231"/>
      <c r="I24" s="230"/>
      <c r="J24" s="230"/>
      <c r="K24" s="93">
        <f t="shared" si="1"/>
        <v>0</v>
      </c>
      <c r="L24" s="27"/>
      <c r="M24" s="27"/>
      <c r="N24" s="26"/>
      <c r="O24" s="26"/>
      <c r="P24" s="26"/>
      <c r="Q24" s="26"/>
    </row>
    <row r="25" spans="1:18" hidden="1">
      <c r="A25" s="229"/>
      <c r="B25" s="229"/>
      <c r="C25" s="229"/>
      <c r="D25" s="92">
        <f t="shared" si="0"/>
        <v>0</v>
      </c>
      <c r="E25" s="229"/>
      <c r="F25" s="93">
        <f>IF(D25&gt;0,VLOOKUP(E25,Stundensätze!$C$13:$D$72,2,FALSE),0)</f>
        <v>0</v>
      </c>
      <c r="G25" s="230"/>
      <c r="H25" s="231"/>
      <c r="I25" s="230"/>
      <c r="J25" s="230"/>
      <c r="K25" s="93">
        <f t="shared" si="1"/>
        <v>0</v>
      </c>
      <c r="L25" s="27"/>
      <c r="M25" s="27"/>
      <c r="N25" s="26"/>
      <c r="O25" s="26"/>
      <c r="P25" s="26"/>
      <c r="Q25" s="26"/>
    </row>
    <row r="26" spans="1:18" hidden="1">
      <c r="A26" s="229"/>
      <c r="B26" s="229"/>
      <c r="C26" s="229"/>
      <c r="D26" s="92">
        <f t="shared" si="0"/>
        <v>0</v>
      </c>
      <c r="E26" s="229"/>
      <c r="F26" s="93">
        <f>IF(D26&gt;0,VLOOKUP(E26,Stundensätze!$C$13:$D$72,2,FALSE),0)</f>
        <v>0</v>
      </c>
      <c r="G26" s="230"/>
      <c r="H26" s="231"/>
      <c r="I26" s="230"/>
      <c r="J26" s="230"/>
      <c r="K26" s="93">
        <f>F26*D26+G26*H26+I26*J26</f>
        <v>0</v>
      </c>
      <c r="L26" s="27"/>
      <c r="M26" s="27"/>
      <c r="N26" s="26"/>
      <c r="O26" s="26"/>
      <c r="P26" s="26"/>
      <c r="Q26" s="26"/>
    </row>
    <row r="27" spans="1:18">
      <c r="A27" s="232"/>
      <c r="B27" s="232"/>
      <c r="C27" s="232"/>
      <c r="D27" s="94">
        <f t="shared" si="0"/>
        <v>0</v>
      </c>
      <c r="E27" s="232"/>
      <c r="F27" s="95">
        <f>IF(D27&gt;0,VLOOKUP(E27,Stundensätze!$C$13:$D$72,2,FALSE),0)</f>
        <v>0</v>
      </c>
      <c r="G27" s="234"/>
      <c r="H27" s="246"/>
      <c r="I27" s="234"/>
      <c r="J27" s="234"/>
      <c r="K27" s="95">
        <f>F27*D27+G27*H27+I27*J27</f>
        <v>0</v>
      </c>
      <c r="L27" s="27"/>
      <c r="M27" s="27"/>
      <c r="N27" s="26"/>
      <c r="O27" s="26"/>
      <c r="P27" s="26"/>
      <c r="Q27" s="26"/>
    </row>
    <row r="28" spans="1:18">
      <c r="A28" s="27"/>
      <c r="B28" s="27"/>
      <c r="C28" s="27"/>
      <c r="D28" s="27"/>
      <c r="E28" s="27"/>
      <c r="F28" s="27"/>
      <c r="G28" s="27"/>
      <c r="H28" s="27"/>
      <c r="I28" s="27"/>
      <c r="J28" s="27"/>
      <c r="K28" s="245">
        <f>SUM(K12:K27)</f>
        <v>0</v>
      </c>
      <c r="L28" s="27"/>
      <c r="M28" s="27"/>
      <c r="N28" s="26"/>
      <c r="O28" s="26"/>
      <c r="P28" s="26"/>
      <c r="Q28" s="26"/>
    </row>
    <row r="29" spans="1:18" s="31" customFormat="1">
      <c r="A29" s="225" t="s">
        <v>182</v>
      </c>
      <c r="B29" s="249"/>
      <c r="C29" s="249"/>
      <c r="D29" s="249"/>
      <c r="E29" s="249"/>
      <c r="F29" s="249"/>
      <c r="G29" s="249"/>
      <c r="H29" s="249"/>
      <c r="I29" s="249"/>
      <c r="J29" s="249"/>
      <c r="K29" s="249"/>
      <c r="L29" s="27"/>
      <c r="M29" s="27"/>
      <c r="N29" s="26"/>
      <c r="O29" s="26"/>
      <c r="P29" s="26"/>
      <c r="Q29" s="26"/>
      <c r="R29" s="24"/>
    </row>
    <row r="30" spans="1:18" ht="22.5">
      <c r="A30" s="315" t="s">
        <v>656</v>
      </c>
      <c r="B30" s="247"/>
      <c r="C30" s="247"/>
      <c r="D30" s="247"/>
      <c r="E30" s="247"/>
      <c r="F30" s="247"/>
      <c r="G30" s="247"/>
      <c r="H30" s="247"/>
      <c r="I30" s="344">
        <v>397</v>
      </c>
      <c r="J30" s="302"/>
      <c r="K30" s="248">
        <f>F30*D30+G30*H30+I30*J30</f>
        <v>0</v>
      </c>
      <c r="L30" s="27"/>
      <c r="M30" s="27"/>
      <c r="N30" s="26"/>
      <c r="O30" s="28"/>
      <c r="P30" s="10"/>
    </row>
    <row r="31" spans="1:18" ht="22.5">
      <c r="A31" s="315" t="s">
        <v>657</v>
      </c>
      <c r="B31" s="230"/>
      <c r="C31" s="230"/>
      <c r="D31" s="230"/>
      <c r="E31" s="230"/>
      <c r="F31" s="230"/>
      <c r="G31" s="230"/>
      <c r="H31" s="230"/>
      <c r="I31" s="345">
        <v>7522</v>
      </c>
      <c r="J31" s="302"/>
      <c r="K31" s="93">
        <f>F31*D31+G31*H31+I31*J31</f>
        <v>0</v>
      </c>
      <c r="L31" s="27"/>
      <c r="M31" s="27"/>
      <c r="N31" s="26"/>
      <c r="O31" s="28"/>
      <c r="P31" s="10"/>
    </row>
    <row r="32" spans="1:18" ht="22.5">
      <c r="A32" s="315" t="s">
        <v>664</v>
      </c>
      <c r="B32" s="230"/>
      <c r="C32" s="230"/>
      <c r="D32" s="230"/>
      <c r="E32" s="230"/>
      <c r="F32" s="230"/>
      <c r="G32" s="230"/>
      <c r="H32" s="230"/>
      <c r="I32" s="345">
        <v>240</v>
      </c>
      <c r="J32" s="302"/>
      <c r="K32" s="93">
        <f t="shared" ref="K32:K44" si="2">F32*D32+G32*H32+I32*J32</f>
        <v>0</v>
      </c>
      <c r="L32" s="27"/>
      <c r="M32" s="27"/>
      <c r="N32" s="26"/>
      <c r="O32" s="28"/>
      <c r="P32" s="10"/>
    </row>
    <row r="33" spans="1:18" ht="33.75">
      <c r="A33" s="337" t="s">
        <v>675</v>
      </c>
      <c r="B33" s="230"/>
      <c r="C33" s="230"/>
      <c r="D33" s="230"/>
      <c r="E33" s="230"/>
      <c r="F33" s="230"/>
      <c r="G33" s="230"/>
      <c r="H33" s="230"/>
      <c r="I33" s="345">
        <v>195</v>
      </c>
      <c r="J33" s="302"/>
      <c r="K33" s="93">
        <f t="shared" si="2"/>
        <v>0</v>
      </c>
      <c r="L33" s="27"/>
      <c r="M33" s="27"/>
      <c r="N33" s="26"/>
      <c r="O33" s="28"/>
      <c r="P33" s="10"/>
    </row>
    <row r="34" spans="1:18" ht="33.75">
      <c r="A34" s="337" t="s">
        <v>676</v>
      </c>
      <c r="B34" s="230"/>
      <c r="C34" s="230"/>
      <c r="D34" s="230"/>
      <c r="E34" s="230"/>
      <c r="F34" s="230"/>
      <c r="G34" s="230"/>
      <c r="H34" s="230"/>
      <c r="I34" s="345">
        <v>450</v>
      </c>
      <c r="J34" s="302"/>
      <c r="K34" s="93">
        <f t="shared" si="2"/>
        <v>0</v>
      </c>
      <c r="L34" s="27"/>
      <c r="M34" s="27"/>
      <c r="N34" s="26"/>
      <c r="O34" s="28"/>
      <c r="P34" s="10"/>
    </row>
    <row r="35" spans="1:18" ht="33.75">
      <c r="A35" s="337" t="s">
        <v>677</v>
      </c>
      <c r="B35" s="230"/>
      <c r="C35" s="230"/>
      <c r="D35" s="230"/>
      <c r="E35" s="230"/>
      <c r="F35" s="230"/>
      <c r="G35" s="230"/>
      <c r="H35" s="230"/>
      <c r="I35" s="345">
        <v>100</v>
      </c>
      <c r="J35" s="302"/>
      <c r="K35" s="93">
        <f t="shared" si="2"/>
        <v>0</v>
      </c>
      <c r="L35" s="27"/>
      <c r="M35" s="27"/>
      <c r="N35" s="26"/>
      <c r="O35" s="28"/>
      <c r="P35" s="10"/>
    </row>
    <row r="36" spans="1:18" ht="12.75">
      <c r="A36" s="316"/>
      <c r="B36" s="230"/>
      <c r="C36" s="230"/>
      <c r="D36" s="230"/>
      <c r="E36" s="230"/>
      <c r="F36" s="230"/>
      <c r="G36" s="230"/>
      <c r="H36" s="230"/>
      <c r="I36" s="314"/>
      <c r="J36" s="302"/>
      <c r="K36" s="93">
        <f t="shared" si="2"/>
        <v>0</v>
      </c>
      <c r="L36" s="27"/>
      <c r="M36" s="27"/>
      <c r="N36" s="26"/>
      <c r="O36" s="28"/>
      <c r="P36" s="10"/>
    </row>
    <row r="37" spans="1:18" ht="12.75">
      <c r="A37" s="229"/>
      <c r="B37" s="230"/>
      <c r="C37" s="230"/>
      <c r="D37" s="230"/>
      <c r="E37" s="230"/>
      <c r="F37" s="230"/>
      <c r="G37" s="230"/>
      <c r="H37" s="230"/>
      <c r="I37" s="233"/>
      <c r="J37" s="302"/>
      <c r="K37" s="93">
        <f t="shared" si="2"/>
        <v>0</v>
      </c>
      <c r="L37" s="27"/>
      <c r="M37" s="27"/>
      <c r="N37" s="26"/>
      <c r="O37" s="28"/>
      <c r="P37" s="10"/>
    </row>
    <row r="38" spans="1:18" ht="12.75" hidden="1">
      <c r="A38" s="229"/>
      <c r="B38" s="230"/>
      <c r="C38" s="230"/>
      <c r="D38" s="230"/>
      <c r="E38" s="230"/>
      <c r="F38" s="230"/>
      <c r="G38" s="230"/>
      <c r="H38" s="230"/>
      <c r="I38" s="233"/>
      <c r="J38" s="302"/>
      <c r="K38" s="93">
        <f t="shared" si="2"/>
        <v>0</v>
      </c>
      <c r="L38" s="27"/>
      <c r="M38" s="27"/>
      <c r="N38" s="26"/>
      <c r="O38" s="28"/>
      <c r="P38" s="10"/>
    </row>
    <row r="39" spans="1:18" ht="12.75" hidden="1">
      <c r="A39" s="229"/>
      <c r="B39" s="230"/>
      <c r="C39" s="230"/>
      <c r="D39" s="230"/>
      <c r="E39" s="230"/>
      <c r="F39" s="230"/>
      <c r="G39" s="230"/>
      <c r="H39" s="230"/>
      <c r="I39" s="233"/>
      <c r="J39" s="302"/>
      <c r="K39" s="93">
        <f t="shared" si="2"/>
        <v>0</v>
      </c>
      <c r="L39" s="27"/>
      <c r="M39" s="27"/>
      <c r="N39" s="26"/>
      <c r="O39" s="28"/>
      <c r="P39" s="10"/>
    </row>
    <row r="40" spans="1:18" ht="12.75" hidden="1">
      <c r="A40" s="229"/>
      <c r="B40" s="230"/>
      <c r="C40" s="230"/>
      <c r="D40" s="230"/>
      <c r="E40" s="230"/>
      <c r="F40" s="230"/>
      <c r="G40" s="230"/>
      <c r="H40" s="230"/>
      <c r="I40" s="233"/>
      <c r="J40" s="302"/>
      <c r="K40" s="93">
        <f t="shared" si="2"/>
        <v>0</v>
      </c>
      <c r="L40" s="27"/>
      <c r="M40" s="27"/>
      <c r="N40" s="26"/>
      <c r="O40" s="28"/>
      <c r="P40" s="10"/>
    </row>
    <row r="41" spans="1:18" ht="12.75" hidden="1">
      <c r="A41" s="229"/>
      <c r="B41" s="230"/>
      <c r="C41" s="230"/>
      <c r="D41" s="230"/>
      <c r="E41" s="230"/>
      <c r="F41" s="230"/>
      <c r="G41" s="230"/>
      <c r="H41" s="230"/>
      <c r="I41" s="233"/>
      <c r="J41" s="302"/>
      <c r="K41" s="93">
        <f t="shared" si="2"/>
        <v>0</v>
      </c>
      <c r="L41" s="27"/>
      <c r="M41" s="27"/>
      <c r="N41" s="26"/>
      <c r="O41" s="28"/>
      <c r="P41" s="10"/>
    </row>
    <row r="42" spans="1:18" ht="12.75" hidden="1">
      <c r="A42" s="229"/>
      <c r="B42" s="230"/>
      <c r="C42" s="230"/>
      <c r="D42" s="230"/>
      <c r="E42" s="230"/>
      <c r="F42" s="230"/>
      <c r="G42" s="230"/>
      <c r="H42" s="230"/>
      <c r="I42" s="233"/>
      <c r="J42" s="302"/>
      <c r="K42" s="93">
        <f t="shared" si="2"/>
        <v>0</v>
      </c>
      <c r="L42" s="27"/>
      <c r="M42" s="27"/>
      <c r="N42" s="26"/>
      <c r="O42" s="28"/>
      <c r="P42" s="10"/>
    </row>
    <row r="43" spans="1:18" ht="12.75" hidden="1">
      <c r="A43" s="229"/>
      <c r="B43" s="230"/>
      <c r="C43" s="230"/>
      <c r="D43" s="230"/>
      <c r="E43" s="230"/>
      <c r="F43" s="230"/>
      <c r="G43" s="230"/>
      <c r="H43" s="230"/>
      <c r="I43" s="233"/>
      <c r="J43" s="302"/>
      <c r="K43" s="93">
        <f t="shared" si="2"/>
        <v>0</v>
      </c>
      <c r="L43" s="27"/>
      <c r="M43" s="27"/>
      <c r="N43" s="26"/>
      <c r="O43" s="28"/>
      <c r="P43" s="10"/>
    </row>
    <row r="44" spans="1:18" ht="12.75" hidden="1">
      <c r="A44" s="229"/>
      <c r="B44" s="230"/>
      <c r="C44" s="230"/>
      <c r="D44" s="230"/>
      <c r="E44" s="230"/>
      <c r="F44" s="230"/>
      <c r="G44" s="230"/>
      <c r="H44" s="230"/>
      <c r="I44" s="233"/>
      <c r="J44" s="302"/>
      <c r="K44" s="93">
        <f t="shared" si="2"/>
        <v>0</v>
      </c>
      <c r="L44" s="27"/>
      <c r="M44" s="27"/>
      <c r="N44" s="26"/>
      <c r="O44" s="28"/>
      <c r="P44" s="10"/>
    </row>
    <row r="45" spans="1:18" ht="12.75">
      <c r="A45" s="232"/>
      <c r="B45" s="234"/>
      <c r="C45" s="234"/>
      <c r="D45" s="234"/>
      <c r="E45" s="234"/>
      <c r="F45" s="234"/>
      <c r="G45" s="234"/>
      <c r="H45" s="234"/>
      <c r="I45" s="236"/>
      <c r="J45" s="303"/>
      <c r="K45" s="95"/>
      <c r="L45" s="27"/>
      <c r="M45" s="27"/>
      <c r="N45" s="26"/>
      <c r="O45" s="28"/>
      <c r="P45" s="10"/>
    </row>
    <row r="46" spans="1:18" ht="12.75">
      <c r="A46" s="27"/>
      <c r="B46" s="27"/>
      <c r="C46" s="27"/>
      <c r="D46" s="27"/>
      <c r="E46" s="27"/>
      <c r="F46" s="27"/>
      <c r="G46" s="27"/>
      <c r="H46" s="27"/>
      <c r="I46" s="27"/>
      <c r="J46" s="27"/>
      <c r="K46" s="245">
        <f>SUM(K30:K45)</f>
        <v>0</v>
      </c>
      <c r="L46" s="27"/>
      <c r="M46" s="27"/>
      <c r="N46" s="26"/>
      <c r="O46" s="28" t="s">
        <v>0</v>
      </c>
      <c r="P46" s="10"/>
    </row>
    <row r="47" spans="1:18" s="31" customFormat="1" ht="12.75">
      <c r="A47" s="225" t="s">
        <v>183</v>
      </c>
      <c r="B47" s="249"/>
      <c r="C47" s="249"/>
      <c r="D47" s="249"/>
      <c r="E47" s="249"/>
      <c r="F47" s="249"/>
      <c r="G47" s="249"/>
      <c r="H47" s="249"/>
      <c r="I47" s="249"/>
      <c r="J47" s="249"/>
      <c r="K47" s="249"/>
      <c r="L47" s="27"/>
      <c r="M47" s="27"/>
      <c r="N47" s="26"/>
      <c r="O47" s="28"/>
      <c r="P47" s="10"/>
      <c r="Q47" s="24"/>
      <c r="R47" s="24"/>
    </row>
    <row r="48" spans="1:18" ht="33.75">
      <c r="A48" s="92" t="s">
        <v>112</v>
      </c>
      <c r="B48" s="247"/>
      <c r="C48" s="247"/>
      <c r="D48" s="247"/>
      <c r="E48" s="247"/>
      <c r="F48" s="247"/>
      <c r="G48" s="310">
        <v>1000</v>
      </c>
      <c r="H48" s="302"/>
      <c r="I48" s="247"/>
      <c r="J48" s="247"/>
      <c r="K48" s="248">
        <f t="shared" ref="K48:K65" si="3">F48*D48+G48*H48+I48*J48</f>
        <v>0</v>
      </c>
      <c r="L48" s="27"/>
      <c r="M48" s="235"/>
      <c r="N48" s="26"/>
      <c r="O48" s="28"/>
      <c r="P48" s="10"/>
    </row>
    <row r="49" spans="1:16" ht="33.75">
      <c r="A49" s="92" t="s">
        <v>111</v>
      </c>
      <c r="B49" s="230"/>
      <c r="C49" s="230"/>
      <c r="D49" s="230"/>
      <c r="E49" s="230"/>
      <c r="F49" s="230"/>
      <c r="G49" s="311">
        <v>500</v>
      </c>
      <c r="H49" s="302"/>
      <c r="I49" s="230"/>
      <c r="J49" s="230"/>
      <c r="K49" s="93">
        <f t="shared" si="3"/>
        <v>0</v>
      </c>
      <c r="L49" s="27"/>
      <c r="M49" s="27"/>
      <c r="N49" s="26"/>
      <c r="O49" s="28"/>
      <c r="P49" s="10"/>
    </row>
    <row r="50" spans="1:16" ht="12.75">
      <c r="A50" s="92"/>
      <c r="B50" s="230"/>
      <c r="C50" s="230"/>
      <c r="D50" s="230"/>
      <c r="E50" s="230"/>
      <c r="F50" s="230"/>
      <c r="G50" s="311"/>
      <c r="H50" s="302"/>
      <c r="I50" s="230"/>
      <c r="J50" s="230"/>
      <c r="K50" s="93">
        <f t="shared" si="3"/>
        <v>0</v>
      </c>
      <c r="L50" s="27"/>
      <c r="M50" s="27"/>
      <c r="N50" s="26"/>
      <c r="O50" s="28"/>
      <c r="P50" s="10"/>
    </row>
    <row r="51" spans="1:16" ht="12.75">
      <c r="A51" s="92"/>
      <c r="B51" s="230"/>
      <c r="C51" s="230"/>
      <c r="D51" s="230"/>
      <c r="E51" s="230"/>
      <c r="F51" s="230"/>
      <c r="G51" s="311"/>
      <c r="H51" s="302"/>
      <c r="I51" s="230"/>
      <c r="J51" s="230"/>
      <c r="K51" s="93">
        <f>F51*D51+G51*H51+I51*J51</f>
        <v>0</v>
      </c>
      <c r="L51" s="27"/>
      <c r="M51" s="27"/>
      <c r="N51" s="26"/>
      <c r="O51" s="28"/>
      <c r="P51" s="10"/>
    </row>
    <row r="52" spans="1:16" ht="12.75">
      <c r="A52" s="92"/>
      <c r="B52" s="230"/>
      <c r="C52" s="230"/>
      <c r="D52" s="230"/>
      <c r="E52" s="230"/>
      <c r="F52" s="230"/>
      <c r="G52" s="311"/>
      <c r="H52" s="302"/>
      <c r="I52" s="230"/>
      <c r="J52" s="230"/>
      <c r="K52" s="93">
        <f t="shared" ref="K52:K57" si="4">F52*D52+G52*H52+I52*J52</f>
        <v>0</v>
      </c>
      <c r="L52" s="27"/>
      <c r="M52" s="27"/>
      <c r="N52" s="26"/>
      <c r="O52" s="28"/>
      <c r="P52" s="10"/>
    </row>
    <row r="53" spans="1:16" ht="12.75" hidden="1">
      <c r="A53" s="92"/>
      <c r="B53" s="230"/>
      <c r="C53" s="230"/>
      <c r="D53" s="230"/>
      <c r="E53" s="230"/>
      <c r="F53" s="230"/>
      <c r="G53" s="311"/>
      <c r="H53" s="302"/>
      <c r="I53" s="230"/>
      <c r="J53" s="230"/>
      <c r="K53" s="93">
        <f t="shared" si="4"/>
        <v>0</v>
      </c>
      <c r="L53" s="27"/>
      <c r="M53" s="27"/>
      <c r="N53" s="26"/>
      <c r="O53" s="28"/>
      <c r="P53" s="10"/>
    </row>
    <row r="54" spans="1:16" ht="12.75" hidden="1">
      <c r="A54" s="92"/>
      <c r="B54" s="230"/>
      <c r="C54" s="230"/>
      <c r="D54" s="230"/>
      <c r="E54" s="230"/>
      <c r="F54" s="230"/>
      <c r="G54" s="311"/>
      <c r="H54" s="302"/>
      <c r="I54" s="230"/>
      <c r="J54" s="230"/>
      <c r="K54" s="93">
        <f t="shared" si="4"/>
        <v>0</v>
      </c>
      <c r="L54" s="27"/>
      <c r="M54" s="27"/>
      <c r="N54" s="26"/>
      <c r="O54" s="28"/>
      <c r="P54" s="10"/>
    </row>
    <row r="55" spans="1:16" ht="12.75" hidden="1">
      <c r="A55" s="92"/>
      <c r="B55" s="230"/>
      <c r="C55" s="230"/>
      <c r="D55" s="230"/>
      <c r="E55" s="230"/>
      <c r="F55" s="230"/>
      <c r="G55" s="311"/>
      <c r="H55" s="302"/>
      <c r="I55" s="230"/>
      <c r="J55" s="230"/>
      <c r="K55" s="93">
        <f t="shared" si="4"/>
        <v>0</v>
      </c>
      <c r="L55" s="27"/>
      <c r="M55" s="27"/>
      <c r="N55" s="26"/>
      <c r="O55" s="28"/>
      <c r="P55" s="10"/>
    </row>
    <row r="56" spans="1:16" ht="12.75" hidden="1">
      <c r="A56" s="229"/>
      <c r="B56" s="230"/>
      <c r="C56" s="230"/>
      <c r="D56" s="230"/>
      <c r="E56" s="230"/>
      <c r="F56" s="230"/>
      <c r="G56" s="311"/>
      <c r="H56" s="302"/>
      <c r="I56" s="230"/>
      <c r="J56" s="230"/>
      <c r="K56" s="93">
        <f t="shared" si="4"/>
        <v>0</v>
      </c>
      <c r="L56" s="27"/>
      <c r="M56" s="27"/>
      <c r="N56" s="26"/>
      <c r="O56" s="28"/>
      <c r="P56" s="10"/>
    </row>
    <row r="57" spans="1:16" ht="12.75" hidden="1">
      <c r="A57" s="229"/>
      <c r="B57" s="230"/>
      <c r="C57" s="230"/>
      <c r="D57" s="230"/>
      <c r="E57" s="230"/>
      <c r="F57" s="230"/>
      <c r="G57" s="311"/>
      <c r="H57" s="302"/>
      <c r="I57" s="230"/>
      <c r="J57" s="230"/>
      <c r="K57" s="93">
        <f t="shared" si="4"/>
        <v>0</v>
      </c>
      <c r="L57" s="27"/>
      <c r="M57" s="27"/>
      <c r="N57" s="26"/>
      <c r="O57" s="28"/>
      <c r="P57" s="10"/>
    </row>
    <row r="58" spans="1:16" ht="12.75" hidden="1">
      <c r="A58" s="229"/>
      <c r="B58" s="230"/>
      <c r="C58" s="230"/>
      <c r="D58" s="230"/>
      <c r="E58" s="230"/>
      <c r="F58" s="230"/>
      <c r="G58" s="311"/>
      <c r="H58" s="302"/>
      <c r="I58" s="230"/>
      <c r="J58" s="230"/>
      <c r="K58" s="93">
        <f t="shared" si="3"/>
        <v>0</v>
      </c>
      <c r="L58" s="27"/>
      <c r="M58" s="27"/>
      <c r="N58" s="26"/>
      <c r="O58" s="28"/>
      <c r="P58" s="10"/>
    </row>
    <row r="59" spans="1:16" ht="12.75" hidden="1">
      <c r="A59" s="229"/>
      <c r="B59" s="230"/>
      <c r="C59" s="230"/>
      <c r="D59" s="230"/>
      <c r="E59" s="230"/>
      <c r="F59" s="230"/>
      <c r="G59" s="311"/>
      <c r="H59" s="302"/>
      <c r="I59" s="230"/>
      <c r="J59" s="230"/>
      <c r="K59" s="93">
        <f t="shared" si="3"/>
        <v>0</v>
      </c>
      <c r="L59" s="27"/>
      <c r="M59" s="27"/>
      <c r="N59" s="26"/>
      <c r="O59" s="28"/>
      <c r="P59" s="10"/>
    </row>
    <row r="60" spans="1:16" ht="12.75" hidden="1">
      <c r="A60" s="229"/>
      <c r="B60" s="230"/>
      <c r="C60" s="230"/>
      <c r="D60" s="230"/>
      <c r="E60" s="230"/>
      <c r="F60" s="230"/>
      <c r="G60" s="311"/>
      <c r="H60" s="302"/>
      <c r="I60" s="230"/>
      <c r="J60" s="230"/>
      <c r="K60" s="93">
        <f t="shared" si="3"/>
        <v>0</v>
      </c>
      <c r="L60" s="27"/>
      <c r="M60" s="27"/>
      <c r="N60" s="26"/>
      <c r="O60" s="28"/>
      <c r="P60" s="10"/>
    </row>
    <row r="61" spans="1:16" ht="12.75" hidden="1">
      <c r="A61" s="229"/>
      <c r="B61" s="230"/>
      <c r="C61" s="230"/>
      <c r="D61" s="230"/>
      <c r="E61" s="230"/>
      <c r="F61" s="230"/>
      <c r="G61" s="311"/>
      <c r="H61" s="302"/>
      <c r="I61" s="230"/>
      <c r="J61" s="230"/>
      <c r="K61" s="93">
        <f t="shared" si="3"/>
        <v>0</v>
      </c>
      <c r="L61" s="27"/>
      <c r="M61" s="27"/>
      <c r="N61" s="26"/>
      <c r="O61" s="28"/>
      <c r="P61" s="10"/>
    </row>
    <row r="62" spans="1:16" ht="12.75" hidden="1">
      <c r="A62" s="229"/>
      <c r="B62" s="230"/>
      <c r="C62" s="230"/>
      <c r="D62" s="230"/>
      <c r="E62" s="230"/>
      <c r="F62" s="230"/>
      <c r="G62" s="311"/>
      <c r="H62" s="302"/>
      <c r="I62" s="230"/>
      <c r="J62" s="230"/>
      <c r="K62" s="93">
        <f t="shared" si="3"/>
        <v>0</v>
      </c>
      <c r="L62" s="27"/>
      <c r="M62" s="27"/>
      <c r="N62" s="26"/>
      <c r="O62" s="28"/>
      <c r="P62" s="10"/>
    </row>
    <row r="63" spans="1:16" ht="12.75" hidden="1">
      <c r="A63" s="229"/>
      <c r="B63" s="230"/>
      <c r="C63" s="230"/>
      <c r="D63" s="230"/>
      <c r="E63" s="230"/>
      <c r="F63" s="230"/>
      <c r="G63" s="311"/>
      <c r="H63" s="302"/>
      <c r="I63" s="230"/>
      <c r="J63" s="230"/>
      <c r="K63" s="93">
        <f t="shared" si="3"/>
        <v>0</v>
      </c>
      <c r="L63" s="27"/>
      <c r="M63" s="27"/>
      <c r="N63" s="26"/>
      <c r="O63" s="28"/>
      <c r="P63" s="10"/>
    </row>
    <row r="64" spans="1:16" ht="12.75" hidden="1">
      <c r="A64" s="229"/>
      <c r="B64" s="230"/>
      <c r="C64" s="230"/>
      <c r="D64" s="230"/>
      <c r="E64" s="230"/>
      <c r="F64" s="230"/>
      <c r="G64" s="311"/>
      <c r="H64" s="302"/>
      <c r="I64" s="230"/>
      <c r="J64" s="230"/>
      <c r="K64" s="93">
        <f t="shared" si="3"/>
        <v>0</v>
      </c>
      <c r="L64" s="27"/>
      <c r="M64" s="27"/>
      <c r="N64" s="26"/>
      <c r="O64" s="28"/>
      <c r="P64" s="10"/>
    </row>
    <row r="65" spans="1:16" ht="12.75">
      <c r="A65" s="232"/>
      <c r="B65" s="234"/>
      <c r="C65" s="234"/>
      <c r="D65" s="234"/>
      <c r="E65" s="234"/>
      <c r="F65" s="234"/>
      <c r="G65" s="312"/>
      <c r="H65" s="303"/>
      <c r="I65" s="234"/>
      <c r="J65" s="234"/>
      <c r="K65" s="95">
        <f t="shared" si="3"/>
        <v>0</v>
      </c>
      <c r="L65" s="27"/>
      <c r="M65" s="27"/>
      <c r="N65" s="26"/>
      <c r="O65" s="28"/>
      <c r="P65" s="10"/>
    </row>
    <row r="66" spans="1:16">
      <c r="K66" s="241">
        <f>SUM(K48:K65)</f>
        <v>0</v>
      </c>
    </row>
    <row r="67" spans="1:16" ht="12" thickBot="1">
      <c r="H67" s="242" t="s">
        <v>186</v>
      </c>
      <c r="I67" s="243"/>
      <c r="J67" s="244"/>
      <c r="K67" s="32">
        <f>SUM(K66,K46,K28)</f>
        <v>0</v>
      </c>
    </row>
    <row r="68" spans="1:16" ht="12" thickTop="1"/>
  </sheetData>
  <sheetProtection algorithmName="SHA-512" hashValue="DJz8jkpLf0blWL4llw8ZHi9jA61AaME+t5KE6rqZ1XJ6iKkdqvQL1IYWopoCDIpMTrNxcIj6o2SofsI7OkZ8JQ==" saltValue="iWA2rOm6axXcI9zubcM/gA==" spinCount="100000" sheet="1" objects="1" scenarios="1"/>
  <protectedRanges>
    <protectedRange password="DA8F" sqref="G48:G65 E15:E27 A52:A65 A38:A45 A50 A15:C27 I36:I45" name="Bereich1"/>
    <protectedRange password="DA8F" sqref="E12:E14 A12:C14" name="Bereich1_1"/>
    <protectedRange password="DA8F" sqref="A37" name="Bereich1_2"/>
    <protectedRange password="DA8F" sqref="I30:I35" name="Bereich1_3"/>
    <protectedRange password="DA8F" sqref="A48:A49" name="Bereich1_4"/>
  </protectedRanges>
  <phoneticPr fontId="0" type="noConversion"/>
  <conditionalFormatting sqref="H12:H27">
    <cfRule type="cellIs" dxfId="10" priority="8" stopIfTrue="1" operator="equal">
      <formula>0</formula>
    </cfRule>
  </conditionalFormatting>
  <conditionalFormatting sqref="K12:K27 K48:K65 K30:K45 D16:D27">
    <cfRule type="cellIs" dxfId="9" priority="9" stopIfTrue="1" operator="equal">
      <formula>0</formula>
    </cfRule>
  </conditionalFormatting>
  <conditionalFormatting sqref="C16:C27">
    <cfRule type="expression" dxfId="8" priority="10" stopIfTrue="1">
      <formula>ISERROR(C16)</formula>
    </cfRule>
  </conditionalFormatting>
  <conditionalFormatting sqref="D15">
    <cfRule type="cellIs" dxfId="7" priority="7" stopIfTrue="1" operator="equal">
      <formula>0</formula>
    </cfRule>
  </conditionalFormatting>
  <conditionalFormatting sqref="J36:J45">
    <cfRule type="expression" dxfId="6" priority="6">
      <formula>I36&gt;0</formula>
    </cfRule>
  </conditionalFormatting>
  <conditionalFormatting sqref="H48:H65">
    <cfRule type="expression" dxfId="5" priority="4">
      <formula>G48&gt;0</formula>
    </cfRule>
  </conditionalFormatting>
  <conditionalFormatting sqref="D12:D14">
    <cfRule type="cellIs" dxfId="4" priority="3" stopIfTrue="1" operator="equal">
      <formula>0</formula>
    </cfRule>
  </conditionalFormatting>
  <conditionalFormatting sqref="C13:C14">
    <cfRule type="expression" dxfId="3" priority="2" stopIfTrue="1">
      <formula>ISERROR(C13)</formula>
    </cfRule>
  </conditionalFormatting>
  <conditionalFormatting sqref="J30:J35">
    <cfRule type="expression" dxfId="2" priority="1">
      <formula>I30&gt;0</formula>
    </cfRule>
  </conditionalFormatting>
  <pageMargins left="0.7" right="0.37" top="0.98425196850393704" bottom="0.98425196850393704" header="0.51181102362204722" footer="0.51181102362204722"/>
  <pageSetup paperSize="9" orientation="portrait" r:id="rId1"/>
  <headerFooter alignWithMargins="0">
    <oddFooter>&amp;C&amp;A&amp;R&amp;D
&amp;P von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1"/>
  <dimension ref="A1:O45"/>
  <sheetViews>
    <sheetView showZeros="0" workbookViewId="0">
      <selection activeCell="E9" sqref="E9"/>
    </sheetView>
  </sheetViews>
  <sheetFormatPr baseColWidth="10" defaultColWidth="12" defaultRowHeight="11.25"/>
  <cols>
    <col min="1" max="1" width="21.6640625" style="106" customWidth="1"/>
    <col min="2" max="2" width="12.83203125" style="106" customWidth="1"/>
    <col min="3" max="3" width="13.83203125" style="24" customWidth="1"/>
    <col min="4" max="4" width="12" style="24"/>
    <col min="5" max="5" width="14" style="24" customWidth="1"/>
    <col min="6" max="6" width="12.6640625" style="24" customWidth="1"/>
    <col min="7" max="7" width="14.6640625" style="24" customWidth="1"/>
    <col min="8" max="10" width="10.5" style="24" customWidth="1"/>
    <col min="11" max="12" width="12.1640625" style="24" customWidth="1"/>
    <col min="13" max="13" width="9" style="35" customWidth="1"/>
    <col min="14" max="14" width="8.83203125" style="24" customWidth="1"/>
    <col min="15" max="15" width="10" style="24" customWidth="1"/>
    <col min="16" max="16384" width="12" style="24"/>
  </cols>
  <sheetData>
    <row r="1" spans="1:15" ht="27">
      <c r="A1" s="102" t="str">
        <f>INFO!A1</f>
        <v>Unterhaltsreinigung Vergabe 1/2020</v>
      </c>
      <c r="B1" s="102"/>
      <c r="C1" s="11" t="s">
        <v>736</v>
      </c>
      <c r="D1" s="11"/>
      <c r="E1" s="11"/>
      <c r="F1" s="10"/>
      <c r="G1" s="22"/>
      <c r="H1" s="23"/>
      <c r="I1" s="9"/>
      <c r="J1" s="9"/>
      <c r="K1" s="9"/>
      <c r="L1" s="9"/>
      <c r="M1" s="25"/>
      <c r="N1" s="10"/>
      <c r="O1" s="10"/>
    </row>
    <row r="2" spans="1:15" ht="13.5">
      <c r="A2" s="102" t="str">
        <f>INFO!A3</f>
        <v>Reinigungsobjekt:</v>
      </c>
      <c r="B2" s="184" t="str">
        <f>INFO!B3</f>
        <v>Schwärzbergklinik GmbH</v>
      </c>
      <c r="C2" s="256"/>
      <c r="D2" s="11"/>
      <c r="E2" s="11"/>
      <c r="F2" s="10"/>
      <c r="G2" s="10"/>
      <c r="H2" s="23"/>
      <c r="I2" s="9"/>
      <c r="J2" s="9"/>
      <c r="K2" s="9"/>
      <c r="L2" s="9"/>
      <c r="M2" s="25"/>
      <c r="N2" s="10"/>
      <c r="O2" s="10"/>
    </row>
    <row r="3" spans="1:15" ht="13.5">
      <c r="A3" s="102">
        <f>INFO!A4</f>
        <v>0</v>
      </c>
      <c r="B3" s="184" t="str">
        <f>INFO!B5</f>
        <v>Salinenstraße 30</v>
      </c>
      <c r="C3" s="11"/>
      <c r="D3" s="11"/>
      <c r="E3" s="11"/>
      <c r="F3" s="10"/>
      <c r="G3" s="10"/>
      <c r="H3" s="23"/>
      <c r="I3" s="9"/>
      <c r="J3" s="9"/>
      <c r="K3" s="9"/>
      <c r="L3" s="9"/>
      <c r="M3" s="25"/>
      <c r="N3" s="10"/>
      <c r="O3" s="10"/>
    </row>
    <row r="4" spans="1:15">
      <c r="A4" s="103" t="s">
        <v>15</v>
      </c>
      <c r="B4" s="103"/>
      <c r="C4" s="15"/>
      <c r="D4" s="15"/>
      <c r="E4" s="15"/>
      <c r="F4" s="10"/>
      <c r="G4" s="10"/>
      <c r="H4" s="23"/>
      <c r="I4" s="9"/>
      <c r="J4" s="9"/>
      <c r="K4" s="9"/>
      <c r="L4" s="9"/>
      <c r="M4" s="25"/>
      <c r="N4" s="10"/>
      <c r="O4" s="10"/>
    </row>
    <row r="5" spans="1:15">
      <c r="A5" s="103" t="s">
        <v>69</v>
      </c>
      <c r="B5" s="103"/>
      <c r="C5" s="14">
        <f>Stundensätze!B5</f>
        <v>0</v>
      </c>
      <c r="D5" s="14"/>
      <c r="E5" s="14"/>
      <c r="G5" s="10"/>
      <c r="H5" s="23"/>
      <c r="I5" s="9"/>
      <c r="J5" s="9"/>
      <c r="K5" s="9"/>
      <c r="L5" s="9"/>
      <c r="M5" s="26"/>
      <c r="N5" s="10"/>
      <c r="O5" s="10"/>
    </row>
    <row r="6" spans="1:15">
      <c r="A6" s="103" t="s">
        <v>70</v>
      </c>
      <c r="B6" s="103"/>
      <c r="C6" s="14">
        <f>Stundensätze!B6</f>
        <v>0</v>
      </c>
      <c r="D6" s="14"/>
      <c r="E6" s="14"/>
      <c r="G6" s="10"/>
      <c r="H6" s="23"/>
      <c r="I6" s="9"/>
      <c r="J6" s="9"/>
      <c r="K6" s="9"/>
      <c r="L6" s="9"/>
      <c r="M6" s="26"/>
      <c r="N6" s="10"/>
      <c r="O6" s="10"/>
    </row>
    <row r="7" spans="1:15">
      <c r="A7" s="103" t="s">
        <v>71</v>
      </c>
      <c r="B7" s="103"/>
      <c r="C7" s="14">
        <f>Stundensätze!B7</f>
        <v>0</v>
      </c>
      <c r="D7" s="14"/>
      <c r="E7" s="14"/>
      <c r="G7" s="10"/>
      <c r="I7" s="9"/>
      <c r="J7" s="9"/>
      <c r="K7" s="9"/>
      <c r="L7" s="9"/>
      <c r="M7" s="26"/>
      <c r="N7" s="10"/>
      <c r="O7" s="10"/>
    </row>
    <row r="8" spans="1:15">
      <c r="A8" s="103"/>
      <c r="B8" s="103"/>
      <c r="C8" s="15"/>
      <c r="D8" s="15"/>
      <c r="E8" s="15"/>
      <c r="F8" s="36"/>
      <c r="G8" s="36"/>
      <c r="I8" s="9"/>
      <c r="J8" s="9"/>
      <c r="K8" s="9"/>
      <c r="L8" s="9"/>
      <c r="M8" s="26"/>
      <c r="N8" s="10"/>
      <c r="O8" s="10"/>
    </row>
    <row r="9" spans="1:15" ht="22.5">
      <c r="A9" s="280" t="str">
        <f>Stundensätze!A63</f>
        <v>Lohnkostenanteil</v>
      </c>
      <c r="B9" s="280"/>
      <c r="C9" s="280"/>
      <c r="D9" s="280"/>
      <c r="E9" s="287">
        <f>Stundensätze!B63</f>
        <v>0</v>
      </c>
      <c r="F9" s="36"/>
      <c r="G9" s="36"/>
      <c r="I9" s="9"/>
      <c r="J9" s="9"/>
      <c r="K9" s="9"/>
      <c r="L9" s="9"/>
      <c r="M9" s="26"/>
      <c r="N9" s="10"/>
      <c r="O9" s="10"/>
    </row>
    <row r="10" spans="1:15" ht="18.75">
      <c r="A10" s="104" t="s">
        <v>61</v>
      </c>
      <c r="B10" s="104"/>
      <c r="C10" s="79"/>
      <c r="D10" s="79"/>
      <c r="E10" s="79"/>
      <c r="F10" s="12"/>
      <c r="G10" s="10"/>
      <c r="H10" s="23"/>
      <c r="I10" s="9"/>
      <c r="J10" s="27"/>
      <c r="K10" s="27"/>
      <c r="L10" s="27"/>
      <c r="M10" s="26"/>
      <c r="N10" s="28"/>
      <c r="O10" s="10"/>
    </row>
    <row r="11" spans="1:15" s="80" customFormat="1" ht="51">
      <c r="A11" s="263"/>
      <c r="B11" s="264" t="s">
        <v>26</v>
      </c>
      <c r="C11" s="264" t="s">
        <v>131</v>
      </c>
      <c r="D11" s="264" t="s">
        <v>27</v>
      </c>
      <c r="E11" s="264" t="s">
        <v>132</v>
      </c>
      <c r="F11" s="264" t="s">
        <v>62</v>
      </c>
      <c r="G11" s="264" t="s">
        <v>63</v>
      </c>
      <c r="M11" s="82"/>
    </row>
    <row r="12" spans="1:15" ht="12.75">
      <c r="A12" s="118" t="s">
        <v>104</v>
      </c>
      <c r="B12" s="118"/>
      <c r="C12" s="119"/>
      <c r="D12" s="119"/>
      <c r="E12" s="119"/>
      <c r="F12" s="119"/>
      <c r="G12" s="119"/>
      <c r="H12" s="72"/>
      <c r="I12" s="72"/>
      <c r="J12" s="72"/>
      <c r="K12" s="72"/>
      <c r="L12" s="72"/>
      <c r="M12" s="81"/>
      <c r="N12" s="72"/>
      <c r="O12" s="72"/>
    </row>
    <row r="13" spans="1:15" ht="12.75">
      <c r="A13" s="109" t="str">
        <f>'UR Flächenkalk'!A8</f>
        <v>UR Flächenkalk</v>
      </c>
      <c r="B13" s="112">
        <f>SUM('UR Flächenkalk'!AA2919:AE2919)</f>
        <v>7434080.1149999965</v>
      </c>
      <c r="C13" s="110" t="e">
        <f>'UR Flächenkalk'!AM2921</f>
        <v>#DIV/0!</v>
      </c>
      <c r="D13" s="110" t="e">
        <f>'UR Flächenkalk'!AS2919</f>
        <v>#DIV/0!</v>
      </c>
      <c r="E13" s="111" t="e">
        <f>'UR Flächenkalk'!AM2922</f>
        <v>#DIV/0!</v>
      </c>
      <c r="F13" s="111" t="e">
        <f>'UR Flächenkalk'!AQ2919</f>
        <v>#DIV/0!</v>
      </c>
      <c r="G13" s="111" t="e">
        <f>'UR Flächenkalk'!AR2919</f>
        <v>#DIV/0!</v>
      </c>
      <c r="H13" s="72"/>
      <c r="I13" s="72"/>
      <c r="J13" s="72"/>
      <c r="K13" s="72"/>
      <c r="L13" s="72"/>
      <c r="M13" s="81"/>
      <c r="N13" s="72"/>
      <c r="O13" s="72"/>
    </row>
    <row r="14" spans="1:15" ht="12.75">
      <c r="A14" s="112"/>
      <c r="B14" s="112"/>
      <c r="C14" s="110"/>
      <c r="D14" s="110"/>
      <c r="E14" s="111"/>
      <c r="F14" s="111"/>
      <c r="G14" s="111"/>
      <c r="H14" s="72"/>
      <c r="I14" s="72"/>
      <c r="J14" s="72"/>
      <c r="K14" s="72"/>
      <c r="L14" s="72"/>
      <c r="M14" s="81"/>
      <c r="N14" s="72"/>
      <c r="O14" s="72"/>
    </row>
    <row r="15" spans="1:15" ht="12.75">
      <c r="A15" s="161" t="str">
        <f>'Vorarbeiter OL'!A8</f>
        <v>Vorarbeiter / OL</v>
      </c>
      <c r="B15" s="112"/>
      <c r="C15" s="110"/>
      <c r="D15" s="110">
        <f>'Vorarbeiter OL'!D49</f>
        <v>1230</v>
      </c>
      <c r="E15" s="111">
        <f>'Vorarbeiter OL'!G49</f>
        <v>0</v>
      </c>
      <c r="F15" s="111">
        <f>'Vorarbeiter OL'!H49</f>
        <v>0</v>
      </c>
      <c r="G15" s="111">
        <f>'Vorarbeiter OL'!I49</f>
        <v>0</v>
      </c>
      <c r="H15" s="72"/>
      <c r="I15" s="72"/>
      <c r="J15" s="72"/>
      <c r="K15" s="72"/>
      <c r="L15" s="72"/>
      <c r="M15" s="81"/>
      <c r="N15" s="72"/>
      <c r="O15" s="72"/>
    </row>
    <row r="16" spans="1:15" ht="12.75">
      <c r="A16" s="107"/>
      <c r="B16" s="112"/>
      <c r="C16" s="110"/>
      <c r="D16" s="110"/>
      <c r="E16" s="110"/>
      <c r="F16" s="111"/>
      <c r="G16" s="111"/>
      <c r="H16" s="72"/>
      <c r="I16" s="72"/>
      <c r="J16" s="72"/>
      <c r="K16" s="72"/>
      <c r="L16" s="72"/>
      <c r="M16" s="81"/>
      <c r="N16" s="72"/>
      <c r="O16" s="72"/>
    </row>
    <row r="17" spans="1:15" ht="12.75">
      <c r="A17" s="107"/>
      <c r="B17" s="112"/>
      <c r="C17" s="110"/>
      <c r="D17" s="110"/>
      <c r="E17" s="110"/>
      <c r="F17" s="111"/>
      <c r="G17" s="111"/>
      <c r="H17" s="72"/>
      <c r="I17" s="72"/>
      <c r="J17" s="72"/>
      <c r="K17" s="72"/>
      <c r="L17" s="72"/>
      <c r="M17" s="81"/>
      <c r="N17" s="72"/>
      <c r="O17" s="72"/>
    </row>
    <row r="18" spans="1:15" ht="12.75">
      <c r="A18" s="107" t="str">
        <f>'Zusatzleistungen '!A8</f>
        <v>Zusatzleistungen</v>
      </c>
      <c r="B18" s="107"/>
      <c r="C18" s="108"/>
      <c r="D18" s="110">
        <f>'Zusatzleistungen '!I138</f>
        <v>63</v>
      </c>
      <c r="E18" s="111">
        <f>'Zusatzleistungen '!K138</f>
        <v>0</v>
      </c>
      <c r="F18" s="111">
        <f>'Zusatzleistungen '!L138</f>
        <v>0</v>
      </c>
      <c r="G18" s="111">
        <f>'Zusatzleistungen '!M138</f>
        <v>0</v>
      </c>
      <c r="H18" s="72"/>
      <c r="I18" s="72"/>
      <c r="J18" s="72"/>
      <c r="K18" s="72"/>
      <c r="L18" s="72"/>
      <c r="M18" s="81"/>
      <c r="N18" s="72"/>
      <c r="O18" s="72"/>
    </row>
    <row r="19" spans="1:15" ht="12.75">
      <c r="A19" s="113"/>
      <c r="B19" s="113"/>
      <c r="C19" s="114"/>
      <c r="D19" s="238"/>
      <c r="E19" s="110"/>
      <c r="F19" s="111"/>
      <c r="G19" s="111"/>
      <c r="H19" s="72"/>
      <c r="I19" s="72"/>
      <c r="J19" s="72"/>
      <c r="K19" s="72"/>
      <c r="L19" s="72"/>
      <c r="M19" s="81"/>
      <c r="N19" s="72"/>
      <c r="O19" s="72"/>
    </row>
    <row r="20" spans="1:15" ht="26.25" thickBot="1">
      <c r="A20" s="115" t="s">
        <v>86</v>
      </c>
      <c r="B20" s="115"/>
      <c r="C20" s="116"/>
      <c r="D20" s="239" t="e">
        <f>SUM(D13:D19)</f>
        <v>#DIV/0!</v>
      </c>
      <c r="E20" s="116"/>
      <c r="F20" s="117" t="e">
        <f>SUM(F12:F19)</f>
        <v>#DIV/0!</v>
      </c>
      <c r="G20" s="117" t="e">
        <f>SUM(G12:G19)</f>
        <v>#DIV/0!</v>
      </c>
      <c r="H20" s="72"/>
      <c r="I20" s="72"/>
      <c r="J20" s="72"/>
      <c r="K20" s="72"/>
      <c r="L20" s="72"/>
      <c r="M20" s="81"/>
      <c r="N20" s="72"/>
      <c r="O20" s="72"/>
    </row>
    <row r="21" spans="1:15" ht="13.5" thickTop="1">
      <c r="A21" s="72"/>
      <c r="B21" s="72"/>
      <c r="C21" s="72"/>
      <c r="D21" s="72"/>
      <c r="E21" s="72"/>
      <c r="F21" s="72"/>
      <c r="G21" s="72"/>
      <c r="H21" s="72"/>
      <c r="I21" s="72"/>
      <c r="J21" s="72"/>
      <c r="K21" s="72"/>
      <c r="L21" s="72"/>
      <c r="M21" s="81"/>
      <c r="N21" s="72"/>
      <c r="O21" s="72"/>
    </row>
    <row r="22" spans="1:15" ht="26.25" thickBot="1">
      <c r="A22" s="121" t="s">
        <v>85</v>
      </c>
      <c r="B22" s="121"/>
      <c r="C22" s="124">
        <v>0.19</v>
      </c>
      <c r="D22" s="124"/>
      <c r="E22" s="122"/>
      <c r="F22" s="123" t="e">
        <f>F20*C22+F20</f>
        <v>#DIV/0!</v>
      </c>
      <c r="G22" s="123" t="e">
        <f>G20*C22+G20</f>
        <v>#DIV/0!</v>
      </c>
      <c r="H22" s="72"/>
      <c r="I22" s="72"/>
      <c r="J22" s="72"/>
      <c r="K22" s="72"/>
      <c r="L22" s="72"/>
      <c r="M22" s="81"/>
      <c r="N22" s="72"/>
      <c r="O22" s="72"/>
    </row>
    <row r="23" spans="1:15" ht="13.5" thickTop="1">
      <c r="A23" s="250"/>
      <c r="B23" s="250"/>
      <c r="C23" s="250"/>
      <c r="D23" s="250"/>
      <c r="E23" s="250"/>
      <c r="F23" s="250"/>
      <c r="G23" s="250"/>
      <c r="H23" s="72"/>
      <c r="I23" s="72"/>
      <c r="J23" s="72"/>
      <c r="K23" s="72"/>
      <c r="L23" s="72"/>
      <c r="M23" s="81"/>
      <c r="N23" s="72"/>
      <c r="O23" s="72"/>
    </row>
    <row r="24" spans="1:15" ht="12.75">
      <c r="A24" s="118" t="s">
        <v>137</v>
      </c>
      <c r="B24" s="118"/>
      <c r="C24" s="119"/>
      <c r="D24" s="119"/>
      <c r="E24" s="119"/>
      <c r="F24" s="120"/>
      <c r="G24" s="120"/>
      <c r="H24" s="72"/>
      <c r="I24" s="72"/>
      <c r="J24" s="72"/>
      <c r="K24" s="72"/>
      <c r="L24" s="72"/>
      <c r="M24" s="81"/>
      <c r="N24" s="72"/>
      <c r="O24" s="72"/>
    </row>
    <row r="25" spans="1:15" ht="12.75">
      <c r="A25" s="109" t="str">
        <f>Regiearbeiten!A11</f>
        <v>Stundenbasis</v>
      </c>
      <c r="B25" s="109"/>
      <c r="C25" s="108"/>
      <c r="D25" s="108"/>
      <c r="E25" s="111">
        <f>IF(A25&gt;0,VLOOKUP(A25,Regiearbeiten!A:J,5,FALSE),0)</f>
        <v>0</v>
      </c>
      <c r="F25" s="111">
        <f>Regiearbeiten!K28</f>
        <v>0</v>
      </c>
      <c r="G25" s="111"/>
      <c r="H25" s="72"/>
      <c r="I25" s="72"/>
      <c r="J25" s="72"/>
      <c r="K25" s="72"/>
      <c r="L25" s="72"/>
      <c r="M25" s="81"/>
      <c r="N25" s="72"/>
      <c r="O25" s="72"/>
    </row>
    <row r="26" spans="1:15" ht="12.75">
      <c r="A26" s="109" t="str">
        <f>Regiearbeiten!A29</f>
        <v>Stückpreis</v>
      </c>
      <c r="B26" s="109"/>
      <c r="C26" s="108"/>
      <c r="D26" s="108"/>
      <c r="E26" s="111"/>
      <c r="F26" s="111">
        <f>Regiearbeiten!K46</f>
        <v>0</v>
      </c>
      <c r="G26" s="111"/>
      <c r="H26" s="72"/>
      <c r="I26" s="72"/>
      <c r="J26" s="72"/>
      <c r="K26" s="72"/>
      <c r="L26" s="72"/>
      <c r="M26" s="81"/>
      <c r="N26" s="72"/>
      <c r="O26" s="72"/>
    </row>
    <row r="27" spans="1:15" ht="12.75">
      <c r="A27" s="109" t="str">
        <f>Regiearbeiten!A47</f>
        <v>Flächenpreis</v>
      </c>
      <c r="B27" s="109"/>
      <c r="C27" s="108"/>
      <c r="D27" s="108"/>
      <c r="E27" s="111"/>
      <c r="F27" s="111">
        <f>Regiearbeiten!K66</f>
        <v>0</v>
      </c>
      <c r="G27" s="111"/>
      <c r="H27" s="72"/>
      <c r="I27" s="72"/>
      <c r="J27" s="72"/>
      <c r="K27" s="72"/>
      <c r="L27" s="72"/>
      <c r="M27" s="81"/>
      <c r="N27" s="72"/>
      <c r="O27" s="72"/>
    </row>
    <row r="28" spans="1:15" ht="26.25" thickBot="1">
      <c r="A28" s="115" t="s">
        <v>87</v>
      </c>
      <c r="B28" s="115"/>
      <c r="C28" s="116"/>
      <c r="D28" s="116"/>
      <c r="E28" s="116"/>
      <c r="F28" s="117">
        <f>SUM(F24:F27)</f>
        <v>0</v>
      </c>
      <c r="G28" s="117"/>
      <c r="H28" s="72"/>
      <c r="I28" s="72"/>
      <c r="J28" s="72"/>
      <c r="K28" s="72"/>
      <c r="L28" s="72"/>
      <c r="M28" s="81"/>
      <c r="N28" s="72"/>
      <c r="O28" s="72"/>
    </row>
    <row r="29" spans="1:15" ht="13.5" thickTop="1">
      <c r="A29" s="251"/>
      <c r="B29" s="251"/>
      <c r="C29" s="252"/>
      <c r="D29" s="252"/>
      <c r="E29" s="252"/>
      <c r="F29" s="253"/>
      <c r="G29" s="253"/>
      <c r="H29" s="72"/>
      <c r="I29" s="72"/>
      <c r="J29" s="72"/>
      <c r="K29" s="72"/>
      <c r="L29" s="72"/>
      <c r="M29" s="81"/>
      <c r="N29" s="72"/>
      <c r="O29" s="72"/>
    </row>
    <row r="30" spans="1:15" ht="26.25" thickBot="1">
      <c r="A30" s="121" t="s">
        <v>88</v>
      </c>
      <c r="B30" s="121"/>
      <c r="C30" s="124">
        <v>0.19</v>
      </c>
      <c r="D30" s="124"/>
      <c r="E30" s="122"/>
      <c r="F30" s="123">
        <f>F28*C30+F28</f>
        <v>0</v>
      </c>
      <c r="G30" s="123">
        <f>G28*C30+G28</f>
        <v>0</v>
      </c>
      <c r="H30" s="72"/>
      <c r="I30" s="72"/>
      <c r="J30" s="72"/>
      <c r="K30" s="72"/>
      <c r="L30" s="72"/>
      <c r="M30" s="81"/>
      <c r="N30" s="72"/>
      <c r="O30" s="72"/>
    </row>
    <row r="31" spans="1:15" ht="13.5" thickTop="1">
      <c r="A31" s="72"/>
      <c r="B31" s="72"/>
      <c r="C31" s="72"/>
      <c r="D31" s="72"/>
      <c r="E31" s="72"/>
      <c r="F31" s="72"/>
      <c r="G31" s="72"/>
      <c r="H31" s="72"/>
      <c r="I31" s="72"/>
      <c r="J31" s="72"/>
      <c r="K31" s="72"/>
      <c r="L31" s="72"/>
      <c r="M31" s="81"/>
      <c r="N31" s="72"/>
      <c r="O31" s="72"/>
    </row>
    <row r="32" spans="1:15" ht="12.75">
      <c r="A32" s="72"/>
      <c r="B32" s="72"/>
      <c r="C32" s="72"/>
      <c r="D32" s="72"/>
      <c r="E32" s="72"/>
      <c r="F32" s="72"/>
      <c r="G32" s="72"/>
      <c r="H32" s="72"/>
      <c r="I32" s="72"/>
      <c r="J32" s="72"/>
      <c r="K32" s="72"/>
      <c r="L32" s="72"/>
      <c r="M32" s="81"/>
      <c r="N32" s="72"/>
      <c r="O32" s="72"/>
    </row>
    <row r="33" spans="1:15" ht="13.5" thickBot="1">
      <c r="A33" s="121" t="s">
        <v>134</v>
      </c>
      <c r="B33" s="121"/>
      <c r="C33" s="122"/>
      <c r="D33" s="122"/>
      <c r="E33" s="122"/>
      <c r="F33" s="123" t="e">
        <f>F28+F20</f>
        <v>#DIV/0!</v>
      </c>
      <c r="G33" s="123" t="e">
        <f>F33/12</f>
        <v>#DIV/0!</v>
      </c>
      <c r="H33" s="72"/>
      <c r="I33" s="72"/>
      <c r="J33" s="72"/>
      <c r="K33" s="72"/>
      <c r="L33" s="72"/>
      <c r="M33" s="81"/>
      <c r="N33" s="72"/>
      <c r="O33" s="72"/>
    </row>
    <row r="34" spans="1:15" ht="13.5" thickTop="1">
      <c r="A34" s="105"/>
      <c r="B34" s="105"/>
      <c r="C34" s="72"/>
      <c r="D34" s="72"/>
      <c r="E34" s="72"/>
      <c r="F34" s="146"/>
      <c r="G34" s="146"/>
      <c r="H34" s="72"/>
      <c r="I34" s="72"/>
      <c r="J34" s="72"/>
      <c r="K34" s="72"/>
      <c r="L34" s="72"/>
      <c r="M34" s="81"/>
      <c r="N34" s="72"/>
      <c r="O34" s="72"/>
    </row>
    <row r="35" spans="1:15" ht="13.5" thickBot="1">
      <c r="A35" s="121" t="s">
        <v>133</v>
      </c>
      <c r="B35" s="121"/>
      <c r="C35" s="124">
        <v>0.19</v>
      </c>
      <c r="D35" s="124"/>
      <c r="E35" s="122"/>
      <c r="F35" s="123" t="e">
        <f>F33*C35+F33</f>
        <v>#DIV/0!</v>
      </c>
      <c r="G35" s="123" t="e">
        <f>G33*C35+G33</f>
        <v>#DIV/0!</v>
      </c>
      <c r="H35" s="72"/>
      <c r="I35" s="72"/>
      <c r="J35" s="72"/>
      <c r="K35" s="72"/>
      <c r="L35" s="72"/>
      <c r="M35" s="81"/>
      <c r="N35" s="72"/>
      <c r="O35" s="72"/>
    </row>
    <row r="36" spans="1:15" ht="70.5" customHeight="1" thickTop="1">
      <c r="A36" s="105"/>
      <c r="B36" s="105"/>
      <c r="C36" s="72"/>
      <c r="D36" s="72"/>
      <c r="E36" s="72"/>
      <c r="F36" s="72"/>
      <c r="G36" s="72"/>
      <c r="H36" s="72"/>
      <c r="I36" s="72"/>
      <c r="J36" s="72"/>
      <c r="K36" s="72"/>
      <c r="L36" s="72"/>
      <c r="M36" s="81"/>
      <c r="N36" s="72"/>
      <c r="O36" s="72"/>
    </row>
    <row r="37" spans="1:15" ht="12.75">
      <c r="A37" s="270" t="s">
        <v>1</v>
      </c>
      <c r="B37" s="270"/>
      <c r="C37" s="271"/>
      <c r="D37" s="271" t="s">
        <v>2</v>
      </c>
      <c r="E37" s="271"/>
      <c r="F37" s="271"/>
      <c r="G37" s="271"/>
      <c r="H37" s="72"/>
      <c r="I37" s="72"/>
      <c r="J37" s="72"/>
      <c r="K37" s="72"/>
      <c r="L37" s="72"/>
      <c r="M37" s="81"/>
      <c r="N37" s="72"/>
      <c r="O37" s="72"/>
    </row>
    <row r="38" spans="1:15" ht="12.75">
      <c r="A38" s="105"/>
      <c r="B38" s="105"/>
      <c r="C38" s="72"/>
      <c r="D38" s="72"/>
      <c r="E38" s="72"/>
      <c r="F38" s="146"/>
      <c r="G38" s="72"/>
      <c r="H38" s="72"/>
      <c r="I38" s="72"/>
      <c r="J38" s="72"/>
      <c r="K38" s="72"/>
      <c r="L38" s="72"/>
      <c r="M38" s="81"/>
      <c r="N38" s="72"/>
      <c r="O38" s="72"/>
    </row>
    <row r="39" spans="1:15" ht="12.75">
      <c r="A39" s="105"/>
      <c r="B39" s="105"/>
      <c r="C39" s="72"/>
      <c r="D39" s="72"/>
      <c r="E39" s="72"/>
      <c r="F39" s="72"/>
      <c r="G39" s="72"/>
      <c r="H39" s="72"/>
      <c r="I39" s="72"/>
      <c r="J39" s="72"/>
      <c r="K39" s="72"/>
      <c r="L39" s="72"/>
      <c r="M39" s="81"/>
      <c r="N39" s="72"/>
      <c r="O39" s="72"/>
    </row>
    <row r="40" spans="1:15" ht="12.75">
      <c r="A40" s="105"/>
      <c r="B40" s="105"/>
      <c r="C40" s="72"/>
      <c r="D40" s="72"/>
      <c r="E40" s="72"/>
      <c r="F40" s="72"/>
      <c r="G40" s="72"/>
      <c r="H40" s="72"/>
      <c r="I40" s="72"/>
      <c r="J40" s="72"/>
      <c r="K40" s="72"/>
      <c r="L40" s="72"/>
      <c r="M40" s="81"/>
      <c r="N40" s="72"/>
      <c r="O40" s="72"/>
    </row>
    <row r="41" spans="1:15" ht="12.75">
      <c r="A41" s="105"/>
      <c r="B41" s="105"/>
      <c r="C41" s="72"/>
      <c r="D41" s="72"/>
      <c r="E41" s="72"/>
      <c r="F41" s="72"/>
      <c r="G41" s="72"/>
      <c r="H41" s="72"/>
      <c r="I41" s="72"/>
      <c r="J41" s="72"/>
      <c r="K41" s="72"/>
      <c r="L41" s="72"/>
      <c r="M41" s="81"/>
      <c r="N41" s="72"/>
      <c r="O41" s="72"/>
    </row>
    <row r="42" spans="1:15" ht="12.75">
      <c r="A42" s="105"/>
      <c r="B42" s="105"/>
      <c r="C42" s="72"/>
      <c r="D42" s="72"/>
      <c r="E42" s="72"/>
      <c r="F42" s="72"/>
      <c r="G42" s="72"/>
      <c r="H42" s="72"/>
      <c r="I42" s="72"/>
      <c r="J42" s="72"/>
      <c r="K42" s="72"/>
      <c r="L42" s="72"/>
      <c r="M42" s="81"/>
      <c r="N42" s="72"/>
      <c r="O42" s="72"/>
    </row>
    <row r="43" spans="1:15" ht="12.75">
      <c r="A43" s="105"/>
      <c r="B43" s="105"/>
      <c r="C43" s="72"/>
      <c r="D43" s="72"/>
      <c r="E43" s="72"/>
      <c r="F43" s="72"/>
      <c r="G43" s="72"/>
      <c r="H43" s="72"/>
      <c r="I43" s="72"/>
      <c r="J43" s="72"/>
      <c r="K43" s="72"/>
      <c r="L43" s="72"/>
      <c r="M43" s="81"/>
      <c r="N43" s="72"/>
      <c r="O43" s="72"/>
    </row>
    <row r="44" spans="1:15" ht="12.75">
      <c r="A44" s="105"/>
      <c r="B44" s="105"/>
      <c r="C44" s="72"/>
      <c r="D44" s="72"/>
      <c r="E44" s="72"/>
      <c r="F44" s="72"/>
      <c r="G44" s="72"/>
      <c r="H44" s="72"/>
      <c r="I44" s="72"/>
      <c r="J44" s="72"/>
      <c r="K44" s="72"/>
      <c r="L44" s="72"/>
      <c r="M44" s="81"/>
      <c r="N44" s="72"/>
      <c r="O44" s="72"/>
    </row>
    <row r="45" spans="1:15" ht="12.75">
      <c r="A45" s="105"/>
      <c r="B45" s="105"/>
      <c r="C45" s="72"/>
      <c r="D45" s="72"/>
      <c r="E45" s="72"/>
      <c r="F45" s="72"/>
      <c r="G45" s="72"/>
      <c r="H45" s="72"/>
      <c r="I45" s="72"/>
      <c r="J45" s="72"/>
      <c r="K45" s="72"/>
      <c r="L45" s="72"/>
      <c r="M45" s="81"/>
      <c r="N45" s="72"/>
      <c r="O45" s="72"/>
    </row>
  </sheetData>
  <sheetProtection algorithmName="SHA-512" hashValue="dlCf3mflik6JceXYpo6kkdg8A4hitLtnQ1WOGviXFzUoHjipty+jBA+LTiSVGX0ZjfT3iUsr2wx3MK9WmYvkgA==" saltValue="gUQPZM+MDzcimiA/Hc9Kvw==" spinCount="100000" sheet="1" objects="1" scenarios="1"/>
  <phoneticPr fontId="0" type="noConversion"/>
  <conditionalFormatting sqref="F30:G30 F22:G22 C13:G13 A14:A15 E18:E19 F15:G20 B14:E17 F35:G35 F33:G33">
    <cfRule type="expression" dxfId="1" priority="2" stopIfTrue="1">
      <formula>ISERROR(A13)</formula>
    </cfRule>
  </conditionalFormatting>
  <conditionalFormatting sqref="E25:E27 A25:B27 F24:G29 F14:G14">
    <cfRule type="cellIs" dxfId="0" priority="3" stopIfTrue="1" operator="equal">
      <formula>0</formula>
    </cfRule>
  </conditionalFormatting>
  <pageMargins left="0.73" right="0.27" top="0.98425196850393704" bottom="0.98425196850393704" header="0.51181102362204722" footer="0.51181102362204722"/>
  <pageSetup paperSize="9" scale="90" orientation="portrait" r:id="rId1"/>
  <headerFooter alignWithMargins="0">
    <oddFooter>&amp;C&amp;A&amp;R&amp;D
&amp;P von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A1:P292"/>
  <sheetViews>
    <sheetView showZeros="0" workbookViewId="0">
      <pane xSplit="1" ySplit="9" topLeftCell="B10" activePane="bottomRight" state="frozen"/>
      <selection activeCell="A45" sqref="A45:E45"/>
      <selection pane="topRight" activeCell="A45" sqref="A45:E45"/>
      <selection pane="bottomLeft" activeCell="A45" sqref="A45:E45"/>
      <selection pane="bottomRight" activeCell="B11" sqref="B11"/>
    </sheetView>
  </sheetViews>
  <sheetFormatPr baseColWidth="10" defaultColWidth="12" defaultRowHeight="12.75"/>
  <cols>
    <col min="1" max="1" width="5" style="106" customWidth="1"/>
    <col min="2" max="2" width="32.33203125" style="106" customWidth="1"/>
    <col min="3" max="3" width="12.33203125" style="106" customWidth="1"/>
    <col min="4" max="4" width="12.33203125" style="24" customWidth="1"/>
    <col min="5" max="5" width="12.33203125" style="106" customWidth="1"/>
    <col min="6" max="6" width="12.33203125" style="24" customWidth="1"/>
    <col min="7" max="7" width="11.6640625" style="149" customWidth="1"/>
    <col min="8" max="8" width="11.6640625" style="24" customWidth="1"/>
    <col min="9" max="10" width="10" style="24" customWidth="1"/>
    <col min="11" max="11" width="10.5" style="24" customWidth="1"/>
    <col min="12" max="12" width="12.1640625" style="24" customWidth="1"/>
    <col min="13" max="13" width="43.33203125" style="24" customWidth="1"/>
    <col min="14" max="14" width="9" style="35" customWidth="1"/>
    <col min="15" max="15" width="8.83203125" style="24" customWidth="1"/>
    <col min="16" max="16" width="10" style="24" customWidth="1"/>
    <col min="17" max="16384" width="12" style="24"/>
  </cols>
  <sheetData>
    <row r="1" spans="1:16" ht="13.5">
      <c r="A1" s="256" t="str">
        <f>INFO!A1</f>
        <v>Unterhaltsreinigung Vergabe 1/2020</v>
      </c>
      <c r="B1" s="256"/>
      <c r="C1" s="102"/>
      <c r="D1" s="11"/>
      <c r="E1" s="102"/>
      <c r="F1" s="11"/>
      <c r="G1" s="147"/>
      <c r="H1" s="22"/>
      <c r="I1" s="23"/>
      <c r="J1" s="9"/>
      <c r="K1" s="9"/>
      <c r="L1" s="9"/>
      <c r="M1" s="9"/>
      <c r="N1" s="25"/>
      <c r="O1" s="10"/>
      <c r="P1" s="10"/>
    </row>
    <row r="2" spans="1:16" ht="13.5">
      <c r="A2" s="256" t="str">
        <f>INFO!A3</f>
        <v>Reinigungsobjekt:</v>
      </c>
      <c r="B2" s="102"/>
      <c r="C2" s="463" t="str">
        <f>INFO!B3</f>
        <v>Schwärzbergklinik GmbH</v>
      </c>
      <c r="D2" s="463"/>
      <c r="E2" s="220"/>
      <c r="F2" s="11"/>
      <c r="G2" s="147"/>
      <c r="H2" s="10"/>
      <c r="I2" s="23"/>
      <c r="J2" s="9"/>
      <c r="K2" s="9"/>
      <c r="L2" s="9"/>
      <c r="M2" s="9"/>
      <c r="N2" s="25"/>
      <c r="O2" s="10"/>
      <c r="P2" s="10"/>
    </row>
    <row r="3" spans="1:16" ht="13.5">
      <c r="A3" s="102">
        <f>INFO!A4</f>
        <v>0</v>
      </c>
      <c r="B3" s="102"/>
      <c r="C3" s="463" t="str">
        <f>INFO!B5</f>
        <v>Salinenstraße 30</v>
      </c>
      <c r="D3" s="463"/>
      <c r="E3" s="220"/>
      <c r="F3" s="11"/>
      <c r="G3" s="147"/>
      <c r="H3" s="10"/>
      <c r="I3" s="23"/>
      <c r="J3" s="9"/>
      <c r="K3" s="9"/>
      <c r="L3" s="9"/>
      <c r="M3" s="9"/>
      <c r="N3" s="25"/>
      <c r="O3" s="10"/>
      <c r="P3" s="10"/>
    </row>
    <row r="4" spans="1:16" ht="11.25">
      <c r="A4" s="464" t="s">
        <v>15</v>
      </c>
      <c r="B4" s="464"/>
      <c r="C4" s="150"/>
      <c r="D4" s="15"/>
      <c r="E4" s="150"/>
      <c r="F4" s="15"/>
      <c r="G4" s="148"/>
      <c r="H4" s="10"/>
      <c r="I4" s="23"/>
      <c r="J4" s="9"/>
      <c r="K4" s="9"/>
      <c r="L4" s="9"/>
      <c r="M4" s="9"/>
      <c r="N4" s="25"/>
      <c r="O4" s="10"/>
      <c r="P4" s="10"/>
    </row>
    <row r="5" spans="1:16" ht="11.25">
      <c r="A5" s="464" t="s">
        <v>69</v>
      </c>
      <c r="B5" s="464"/>
      <c r="C5" s="14">
        <f>Stundensätze!B5</f>
        <v>0</v>
      </c>
      <c r="D5" s="14"/>
      <c r="E5" s="14"/>
      <c r="F5" s="14"/>
      <c r="G5" s="148"/>
      <c r="H5" s="10"/>
      <c r="I5" s="23"/>
      <c r="J5" s="9"/>
      <c r="K5" s="9"/>
      <c r="L5" s="9"/>
      <c r="M5" s="9"/>
      <c r="N5" s="26"/>
      <c r="O5" s="10"/>
      <c r="P5" s="10"/>
    </row>
    <row r="6" spans="1:16" ht="11.25">
      <c r="A6" s="464" t="s">
        <v>71</v>
      </c>
      <c r="B6" s="464"/>
      <c r="C6" s="14">
        <f>Stundensätze!B6</f>
        <v>0</v>
      </c>
      <c r="D6" s="14"/>
      <c r="E6" s="14"/>
      <c r="F6" s="14"/>
      <c r="G6" s="148"/>
      <c r="H6" s="10"/>
      <c r="I6" s="23"/>
      <c r="J6" s="9"/>
      <c r="K6" s="9"/>
      <c r="L6" s="9"/>
      <c r="M6" s="9"/>
      <c r="N6" s="26"/>
      <c r="O6" s="10"/>
      <c r="P6" s="10"/>
    </row>
    <row r="7" spans="1:16" ht="11.25">
      <c r="A7" s="464" t="s">
        <v>70</v>
      </c>
      <c r="B7" s="464"/>
      <c r="C7" s="14">
        <f>Stundensätze!B7</f>
        <v>0</v>
      </c>
      <c r="D7" s="14"/>
      <c r="E7" s="14"/>
      <c r="F7" s="14"/>
      <c r="G7" s="148"/>
      <c r="H7" s="10"/>
      <c r="J7" s="9"/>
      <c r="K7" s="9"/>
      <c r="L7" s="9"/>
      <c r="M7" s="9"/>
      <c r="N7" s="26"/>
      <c r="O7" s="10"/>
      <c r="P7" s="10"/>
    </row>
    <row r="8" spans="1:16" ht="13.5">
      <c r="A8" s="102"/>
      <c r="B8" s="102"/>
      <c r="C8" s="465" t="s">
        <v>107</v>
      </c>
      <c r="D8" s="466"/>
      <c r="E8" s="465" t="s">
        <v>147</v>
      </c>
      <c r="F8" s="466"/>
      <c r="G8" s="465" t="s">
        <v>150</v>
      </c>
      <c r="H8" s="466"/>
      <c r="I8" s="465" t="s">
        <v>179</v>
      </c>
      <c r="J8" s="466"/>
      <c r="K8" s="9"/>
      <c r="L8" s="9"/>
      <c r="M8" s="9"/>
      <c r="N8" s="26"/>
      <c r="O8" s="10"/>
      <c r="P8" s="10"/>
    </row>
    <row r="9" spans="1:16" ht="24" customHeight="1">
      <c r="A9" s="64" t="s">
        <v>177</v>
      </c>
      <c r="B9" s="64" t="s">
        <v>89</v>
      </c>
      <c r="C9" s="169" t="s">
        <v>148</v>
      </c>
      <c r="D9" s="170" t="s">
        <v>149</v>
      </c>
      <c r="E9" s="169" t="s">
        <v>148</v>
      </c>
      <c r="F9" s="170" t="s">
        <v>149</v>
      </c>
      <c r="G9" s="169" t="s">
        <v>151</v>
      </c>
      <c r="H9" s="170" t="s">
        <v>152</v>
      </c>
      <c r="I9" s="169" t="s">
        <v>151</v>
      </c>
      <c r="J9" s="170" t="s">
        <v>152</v>
      </c>
      <c r="L9" s="167"/>
    </row>
    <row r="10" spans="1:16" ht="11.25">
      <c r="A10" s="152">
        <v>1</v>
      </c>
      <c r="B10" s="152" t="s">
        <v>348</v>
      </c>
      <c r="C10" s="75" t="e">
        <f>SUMIF('UR Flächenkalk'!$K:$K,Kostenstellen!$A10,'UR Flächenkalk'!AQ:AQ)+SUMIF('Vorarbeiter OL'!F:F,A10,'Vorarbeiter OL'!H:H)+SUMIF('Zusatzleistungen '!E:E,A10,'Zusatzleistungen '!L:L)</f>
        <v>#DIV/0!</v>
      </c>
      <c r="D10" s="75" t="e">
        <f>C10*'Summenblatt B11'!$C$35+C10</f>
        <v>#DIV/0!</v>
      </c>
      <c r="E10" s="75" t="e">
        <f>SUMIF('UR Flächenkalk'!$K:$K,A10,'UR Flächenkalk'!AR:AR)+SUMIF('Vorarbeiter OL'!F:F,A10,'Vorarbeiter OL'!I:I)+SUMIF('Zusatzleistungen '!E:E,A10,'Zusatzleistungen '!M:M)</f>
        <v>#DIV/0!</v>
      </c>
      <c r="F10" s="75" t="e">
        <f>E10*'Summenblatt B11'!$C$35+E10</f>
        <v>#DIV/0!</v>
      </c>
      <c r="G10" s="254" t="e">
        <f>SUMIF('UR Flächenkalk'!$K:$K,Kostenstellen!$A10,'UR Flächenkalk'!AS:AS)+SUMIF('Zusatzleistungen '!E:E,A10,'Zusatzleistungen '!I:I)</f>
        <v>#DIV/0!</v>
      </c>
      <c r="H10" s="254" t="e">
        <f t="shared" ref="H10:H23" si="0">G10/12</f>
        <v>#DIV/0!</v>
      </c>
      <c r="I10" s="254">
        <f>SUMIF('Vorarbeiter OL'!F:F,A10,'Vorarbeiter OL'!D:D)</f>
        <v>0</v>
      </c>
      <c r="J10" s="254">
        <f t="shared" ref="J10:J23" si="1">I10/12</f>
        <v>0</v>
      </c>
      <c r="L10" s="240"/>
    </row>
    <row r="11" spans="1:16" ht="11.25">
      <c r="A11" s="152">
        <v>2</v>
      </c>
      <c r="B11" s="152" t="s">
        <v>1719</v>
      </c>
      <c r="C11" s="76" t="e">
        <f>SUMIF('UR Flächenkalk'!$K:$K,Kostenstellen!$A11,'UR Flächenkalk'!AQ:AQ)+SUMIF('Vorarbeiter OL'!F:F,A11,'Vorarbeiter OL'!H:H)+SUMIF('Zusatzleistungen '!E:E,A11,'Zusatzleistungen '!L:L)</f>
        <v>#DIV/0!</v>
      </c>
      <c r="D11" s="76" t="e">
        <f>C11*'Summenblatt B11'!$C$35+C11</f>
        <v>#DIV/0!</v>
      </c>
      <c r="E11" s="76" t="e">
        <f>SUMIF('UR Flächenkalk'!$K:$K,A11,'UR Flächenkalk'!AR:AR)+SUMIF('Vorarbeiter OL'!F:F,A11,'Vorarbeiter OL'!I:I)+SUMIF('Zusatzleistungen '!E:E,A11,'Zusatzleistungen '!M:M)</f>
        <v>#DIV/0!</v>
      </c>
      <c r="F11" s="76" t="e">
        <f>E11*'Summenblatt B11'!$C$35+E11</f>
        <v>#DIV/0!</v>
      </c>
      <c r="G11" s="255" t="e">
        <f>SUMIF('UR Flächenkalk'!$K:$K,Kostenstellen!$A11,'UR Flächenkalk'!AS:AS)+SUMIF('Zusatzleistungen '!E:E,A11,'Zusatzleistungen '!I:I)</f>
        <v>#DIV/0!</v>
      </c>
      <c r="H11" s="255" t="e">
        <f t="shared" si="0"/>
        <v>#DIV/0!</v>
      </c>
      <c r="I11" s="255">
        <f>SUMIF('Vorarbeiter OL'!F:F,A11,'Vorarbeiter OL'!D:D)</f>
        <v>0</v>
      </c>
      <c r="J11" s="255">
        <f t="shared" si="1"/>
        <v>0</v>
      </c>
    </row>
    <row r="12" spans="1:16" ht="11.25">
      <c r="A12" s="152">
        <v>3</v>
      </c>
      <c r="B12" s="152" t="s">
        <v>1720</v>
      </c>
      <c r="C12" s="76" t="e">
        <f>SUMIF('UR Flächenkalk'!$K:$K,Kostenstellen!$A12,'UR Flächenkalk'!AQ:AQ)+SUMIF('Vorarbeiter OL'!F:F,A12,'Vorarbeiter OL'!H:H)+SUMIF('Zusatzleistungen '!E:E,A12,'Zusatzleistungen '!L:L)</f>
        <v>#DIV/0!</v>
      </c>
      <c r="D12" s="76" t="e">
        <f>C12*'Summenblatt B11'!$C$35+C12</f>
        <v>#DIV/0!</v>
      </c>
      <c r="E12" s="76" t="e">
        <f>SUMIF('UR Flächenkalk'!$K:$K,A12,'UR Flächenkalk'!AR:AR)+SUMIF('Vorarbeiter OL'!F:F,A12,'Vorarbeiter OL'!I:I)+SUMIF('Zusatzleistungen '!E:E,A12,'Zusatzleistungen '!M:M)</f>
        <v>#DIV/0!</v>
      </c>
      <c r="F12" s="76" t="e">
        <f>E12*'Summenblatt B11'!$C$35+E12</f>
        <v>#DIV/0!</v>
      </c>
      <c r="G12" s="255" t="e">
        <f>SUMIF('UR Flächenkalk'!$K:$K,Kostenstellen!$A12,'UR Flächenkalk'!AS:AS)+SUMIF('Zusatzleistungen '!E:E,A12,'Zusatzleistungen '!I:I)</f>
        <v>#DIV/0!</v>
      </c>
      <c r="H12" s="255" t="e">
        <f t="shared" si="0"/>
        <v>#DIV/0!</v>
      </c>
      <c r="I12" s="255">
        <f>SUMIF('Vorarbeiter OL'!F:F,A12,'Vorarbeiter OL'!D:D)</f>
        <v>0</v>
      </c>
      <c r="J12" s="255">
        <f t="shared" si="1"/>
        <v>0</v>
      </c>
    </row>
    <row r="13" spans="1:16" ht="11.25">
      <c r="A13" s="152">
        <v>4</v>
      </c>
      <c r="B13" s="152" t="s">
        <v>1721</v>
      </c>
      <c r="C13" s="76" t="e">
        <f>SUMIF('UR Flächenkalk'!$K:$K,Kostenstellen!$A13,'UR Flächenkalk'!AQ:AQ)+SUMIF('Vorarbeiter OL'!F:F,A13,'Vorarbeiter OL'!H:H)+SUMIF('Zusatzleistungen '!E:E,A13,'Zusatzleistungen '!L:L)</f>
        <v>#DIV/0!</v>
      </c>
      <c r="D13" s="76" t="e">
        <f>C13*'Summenblatt B11'!$C$35+C13</f>
        <v>#DIV/0!</v>
      </c>
      <c r="E13" s="76" t="e">
        <f>SUMIF('UR Flächenkalk'!$K:$K,A13,'UR Flächenkalk'!AR:AR)+SUMIF('Vorarbeiter OL'!F:F,A13,'Vorarbeiter OL'!I:I)+SUMIF('Zusatzleistungen '!E:E,A13,'Zusatzleistungen '!M:M)</f>
        <v>#DIV/0!</v>
      </c>
      <c r="F13" s="76" t="e">
        <f>E13*'Summenblatt B11'!$C$35+E13</f>
        <v>#DIV/0!</v>
      </c>
      <c r="G13" s="255" t="e">
        <f>SUMIF('UR Flächenkalk'!$K:$K,Kostenstellen!$A13,'UR Flächenkalk'!AS:AS)+SUMIF('Zusatzleistungen '!E:E,A13,'Zusatzleistungen '!I:I)</f>
        <v>#DIV/0!</v>
      </c>
      <c r="H13" s="255" t="e">
        <f t="shared" si="0"/>
        <v>#DIV/0!</v>
      </c>
      <c r="I13" s="255">
        <f>SUMIF('Vorarbeiter OL'!F:F,A13,'Vorarbeiter OL'!D:D)</f>
        <v>0</v>
      </c>
      <c r="J13" s="255">
        <f t="shared" si="1"/>
        <v>0</v>
      </c>
    </row>
    <row r="14" spans="1:16" ht="11.25">
      <c r="A14" s="152">
        <v>5</v>
      </c>
      <c r="B14" s="152" t="s">
        <v>1722</v>
      </c>
      <c r="C14" s="76" t="e">
        <f>SUMIF('UR Flächenkalk'!$K:$K,Kostenstellen!$A14,'UR Flächenkalk'!AQ:AQ)+SUMIF('Vorarbeiter OL'!F:F,A14,'Vorarbeiter OL'!H:H)+SUMIF('Zusatzleistungen '!E:E,A14,'Zusatzleistungen '!L:L)</f>
        <v>#DIV/0!</v>
      </c>
      <c r="D14" s="76" t="e">
        <f>C14*'Summenblatt B11'!$C$35+C14</f>
        <v>#DIV/0!</v>
      </c>
      <c r="E14" s="76" t="e">
        <f>SUMIF('UR Flächenkalk'!$K:$K,A14,'UR Flächenkalk'!AR:AR)+SUMIF('Vorarbeiter OL'!F:F,A14,'Vorarbeiter OL'!I:I)+SUMIF('Zusatzleistungen '!E:E,A14,'Zusatzleistungen '!M:M)</f>
        <v>#DIV/0!</v>
      </c>
      <c r="F14" s="76" t="e">
        <f>E14*'Summenblatt B11'!$C$35+E14</f>
        <v>#DIV/0!</v>
      </c>
      <c r="G14" s="255" t="e">
        <f>SUMIF('UR Flächenkalk'!$K:$K,Kostenstellen!$A14,'UR Flächenkalk'!AS:AS)+SUMIF('Zusatzleistungen '!E:E,A14,'Zusatzleistungen '!I:I)</f>
        <v>#DIV/0!</v>
      </c>
      <c r="H14" s="255" t="e">
        <f t="shared" si="0"/>
        <v>#DIV/0!</v>
      </c>
      <c r="I14" s="255">
        <f>SUMIF('Vorarbeiter OL'!F:F,A14,'Vorarbeiter OL'!D:D)</f>
        <v>0</v>
      </c>
      <c r="J14" s="255">
        <f t="shared" si="1"/>
        <v>0</v>
      </c>
    </row>
    <row r="15" spans="1:16" ht="11.25">
      <c r="A15" s="152">
        <v>6</v>
      </c>
      <c r="B15" s="152" t="s">
        <v>1723</v>
      </c>
      <c r="C15" s="76" t="e">
        <f>SUMIF('UR Flächenkalk'!$K:$K,Kostenstellen!$A15,'UR Flächenkalk'!AQ:AQ)+SUMIF('Vorarbeiter OL'!F:F,A15,'Vorarbeiter OL'!H:H)+SUMIF('Zusatzleistungen '!E:E,A15,'Zusatzleistungen '!L:L)</f>
        <v>#DIV/0!</v>
      </c>
      <c r="D15" s="76" t="e">
        <f>C15*'Summenblatt B11'!$C$35+C15</f>
        <v>#DIV/0!</v>
      </c>
      <c r="E15" s="76" t="e">
        <f>SUMIF('UR Flächenkalk'!$K:$K,A15,'UR Flächenkalk'!AR:AR)+SUMIF('Vorarbeiter OL'!F:F,A15,'Vorarbeiter OL'!I:I)+SUMIF('Zusatzleistungen '!E:E,A15,'Zusatzleistungen '!M:M)</f>
        <v>#DIV/0!</v>
      </c>
      <c r="F15" s="76" t="e">
        <f>E15*'Summenblatt B11'!$C$35+E15</f>
        <v>#DIV/0!</v>
      </c>
      <c r="G15" s="255" t="e">
        <f>SUMIF('UR Flächenkalk'!$K:$K,Kostenstellen!$A15,'UR Flächenkalk'!AS:AS)+SUMIF('Zusatzleistungen '!E:E,A15,'Zusatzleistungen '!I:I)</f>
        <v>#DIV/0!</v>
      </c>
      <c r="H15" s="255" t="e">
        <f t="shared" si="0"/>
        <v>#DIV/0!</v>
      </c>
      <c r="I15" s="255">
        <f>SUMIF('Vorarbeiter OL'!F:F,A15,'Vorarbeiter OL'!D:D)</f>
        <v>0</v>
      </c>
      <c r="J15" s="255">
        <f t="shared" si="1"/>
        <v>0</v>
      </c>
    </row>
    <row r="16" spans="1:16" ht="11.25">
      <c r="A16" s="152">
        <v>7</v>
      </c>
      <c r="B16" s="152" t="s">
        <v>332</v>
      </c>
      <c r="C16" s="76" t="e">
        <f>SUMIF('UR Flächenkalk'!$K:$K,Kostenstellen!$A16,'UR Flächenkalk'!AQ:AQ)+SUMIF('Vorarbeiter OL'!F:F,A16,'Vorarbeiter OL'!H:H)+SUMIF('Zusatzleistungen '!E:E,A16,'Zusatzleistungen '!L:L)</f>
        <v>#DIV/0!</v>
      </c>
      <c r="D16" s="76" t="e">
        <f>C16*'Summenblatt B11'!$C$35+C16</f>
        <v>#DIV/0!</v>
      </c>
      <c r="E16" s="76" t="e">
        <f>SUMIF('UR Flächenkalk'!$K:$K,A16,'UR Flächenkalk'!AR:AR)+SUMIF('Vorarbeiter OL'!F:F,A16,'Vorarbeiter OL'!I:I)+SUMIF('Zusatzleistungen '!E:E,A16,'Zusatzleistungen '!M:M)</f>
        <v>#DIV/0!</v>
      </c>
      <c r="F16" s="76" t="e">
        <f>E16*'Summenblatt B11'!$C$35+E16</f>
        <v>#DIV/0!</v>
      </c>
      <c r="G16" s="255" t="e">
        <f>SUMIF('UR Flächenkalk'!$K:$K,Kostenstellen!$A16,'UR Flächenkalk'!AS:AS)+SUMIF('Zusatzleistungen '!E:E,A16,'Zusatzleistungen '!I:I)</f>
        <v>#DIV/0!</v>
      </c>
      <c r="H16" s="255" t="e">
        <f t="shared" si="0"/>
        <v>#DIV/0!</v>
      </c>
      <c r="I16" s="255">
        <f>SUMIF('Vorarbeiter OL'!F:F,A16,'Vorarbeiter OL'!D:D)</f>
        <v>0</v>
      </c>
      <c r="J16" s="255">
        <f t="shared" si="1"/>
        <v>0</v>
      </c>
    </row>
    <row r="17" spans="1:10" ht="11.25">
      <c r="A17" s="152"/>
      <c r="B17" s="152"/>
      <c r="C17" s="76">
        <f>SUMIF('UR Flächenkalk'!$K:$K,Kostenstellen!$A17,'UR Flächenkalk'!AQ:AQ)+SUMIF('Vorarbeiter OL'!F:F,A17,'Vorarbeiter OL'!H:H)+SUMIF('Zusatzleistungen '!E:E,A17,'Zusatzleistungen '!L:L)</f>
        <v>0</v>
      </c>
      <c r="D17" s="76">
        <f>C17*'Summenblatt B11'!$C$35+C17</f>
        <v>0</v>
      </c>
      <c r="E17" s="76">
        <f>SUMIF('UR Flächenkalk'!$K:$K,A17,'UR Flächenkalk'!AR:AR)+SUMIF('Vorarbeiter OL'!F:F,A17,'Vorarbeiter OL'!I:I)+SUMIF('Zusatzleistungen '!E:E,A17,'Zusatzleistungen '!M:M)</f>
        <v>0</v>
      </c>
      <c r="F17" s="76">
        <f>E17*'Summenblatt B11'!$C$35+E17</f>
        <v>0</v>
      </c>
      <c r="G17" s="255">
        <f>SUMIF('UR Flächenkalk'!$K:$K,Kostenstellen!$A17,'UR Flächenkalk'!AS:AS)+SUMIF('Zusatzleistungen '!E:E,A17,'Zusatzleistungen '!I:I)</f>
        <v>0</v>
      </c>
      <c r="H17" s="255">
        <f t="shared" si="0"/>
        <v>0</v>
      </c>
      <c r="I17" s="255">
        <f>SUMIF('Vorarbeiter OL'!F:F,A17,'Vorarbeiter OL'!D:D)</f>
        <v>0</v>
      </c>
      <c r="J17" s="255">
        <f t="shared" si="1"/>
        <v>0</v>
      </c>
    </row>
    <row r="18" spans="1:10" ht="11.25">
      <c r="A18" s="152"/>
      <c r="B18" s="152"/>
      <c r="C18" s="76">
        <f>SUMIF('UR Flächenkalk'!$K:$K,Kostenstellen!$A18,'UR Flächenkalk'!AQ:AQ)+SUMIF('Vorarbeiter OL'!F:F,A18,'Vorarbeiter OL'!H:H)+SUMIF('Zusatzleistungen '!E:E,A18,'Zusatzleistungen '!L:L)</f>
        <v>0</v>
      </c>
      <c r="D18" s="76">
        <f>C18*'Summenblatt B11'!$C$35+C18</f>
        <v>0</v>
      </c>
      <c r="E18" s="76">
        <f>SUMIF('UR Flächenkalk'!$K:$K,A18,'UR Flächenkalk'!AR:AR)+SUMIF('Vorarbeiter OL'!F:F,A18,'Vorarbeiter OL'!I:I)+SUMIF('Zusatzleistungen '!E:E,A18,'Zusatzleistungen '!M:M)</f>
        <v>0</v>
      </c>
      <c r="F18" s="76">
        <f>E18*'Summenblatt B11'!$C$35+E18</f>
        <v>0</v>
      </c>
      <c r="G18" s="255">
        <f>SUMIF('UR Flächenkalk'!$K:$K,Kostenstellen!$A18,'UR Flächenkalk'!AS:AS)+SUMIF('Zusatzleistungen '!E:E,A18,'Zusatzleistungen '!I:I)</f>
        <v>0</v>
      </c>
      <c r="H18" s="255">
        <f t="shared" si="0"/>
        <v>0</v>
      </c>
      <c r="I18" s="255">
        <f>SUMIF('Vorarbeiter OL'!F:F,A18,'Vorarbeiter OL'!D:D)</f>
        <v>0</v>
      </c>
      <c r="J18" s="255">
        <f t="shared" si="1"/>
        <v>0</v>
      </c>
    </row>
    <row r="19" spans="1:10" ht="11.25" hidden="1">
      <c r="A19" s="152"/>
      <c r="B19" s="152"/>
      <c r="C19" s="76">
        <f>SUMIF('UR Flächenkalk'!$K:$K,Kostenstellen!$A19,'UR Flächenkalk'!AQ:AQ)+SUMIF('Vorarbeiter OL'!F:F,A19,'Vorarbeiter OL'!H:H)+SUMIF('Zusatzleistungen '!E:E,A19,'Zusatzleistungen '!L:L)</f>
        <v>0</v>
      </c>
      <c r="D19" s="76">
        <f>C19*'Summenblatt B11'!$C$35+C19</f>
        <v>0</v>
      </c>
      <c r="E19" s="76">
        <f>SUMIF('UR Flächenkalk'!$K:$K,A19,'UR Flächenkalk'!AR:AR)+SUMIF('Vorarbeiter OL'!F:F,A19,'Vorarbeiter OL'!I:I)+SUMIF('Zusatzleistungen '!E:E,A19,'Zusatzleistungen '!M:M)</f>
        <v>0</v>
      </c>
      <c r="F19" s="76">
        <f>E19*'Summenblatt B11'!$C$35+E19</f>
        <v>0</v>
      </c>
      <c r="G19" s="255">
        <f>SUMIF('UR Flächenkalk'!$K:$K,Kostenstellen!$A19,'UR Flächenkalk'!AS:AS)+SUMIF('Zusatzleistungen '!E:E,A19,'Zusatzleistungen '!I:I)</f>
        <v>0</v>
      </c>
      <c r="H19" s="255">
        <f t="shared" si="0"/>
        <v>0</v>
      </c>
      <c r="I19" s="255">
        <f>SUMIF('Vorarbeiter OL'!F:F,A19,'Vorarbeiter OL'!D:D)</f>
        <v>0</v>
      </c>
      <c r="J19" s="255">
        <f t="shared" si="1"/>
        <v>0</v>
      </c>
    </row>
    <row r="20" spans="1:10" ht="11.25" hidden="1" customHeight="1">
      <c r="A20" s="152"/>
      <c r="B20" s="152"/>
      <c r="C20" s="76">
        <f>SUMIF('UR Flächenkalk'!$K:$K,Kostenstellen!$A20,'UR Flächenkalk'!AQ:AQ)+SUMIF('Vorarbeiter OL'!F:F,A20,'Vorarbeiter OL'!H:H)+SUMIF('Zusatzleistungen '!E:E,A20,'Zusatzleistungen '!L:L)</f>
        <v>0</v>
      </c>
      <c r="D20" s="76">
        <f>C20*'Summenblatt B11'!$C$35+C20</f>
        <v>0</v>
      </c>
      <c r="E20" s="76">
        <f>SUMIF('UR Flächenkalk'!$K:$K,A20,'UR Flächenkalk'!AR:AR)+SUMIF('Vorarbeiter OL'!F:F,A20,'Vorarbeiter OL'!I:I)+SUMIF('Zusatzleistungen '!E:E,A20,'Zusatzleistungen '!M:M)</f>
        <v>0</v>
      </c>
      <c r="F20" s="76">
        <f>E20*'Summenblatt B11'!$C$35+E20</f>
        <v>0</v>
      </c>
      <c r="G20" s="255">
        <f>SUMIF('UR Flächenkalk'!$K:$K,Kostenstellen!$A20,'UR Flächenkalk'!AS:AS)+SUMIF('Zusatzleistungen '!E:E,A20,'Zusatzleistungen '!I:I)</f>
        <v>0</v>
      </c>
      <c r="H20" s="255">
        <f t="shared" si="0"/>
        <v>0</v>
      </c>
      <c r="I20" s="255">
        <f>SUMIF('Vorarbeiter OL'!F:F,A20,'Vorarbeiter OL'!D:D)</f>
        <v>0</v>
      </c>
      <c r="J20" s="255">
        <f t="shared" si="1"/>
        <v>0</v>
      </c>
    </row>
    <row r="21" spans="1:10" ht="11.25" hidden="1" customHeight="1">
      <c r="A21" s="152"/>
      <c r="B21" s="152"/>
      <c r="C21" s="76">
        <f>SUMIF('UR Flächenkalk'!$K:$K,Kostenstellen!$A21,'UR Flächenkalk'!AQ:AQ)+SUMIF('Vorarbeiter OL'!F:F,A21,'Vorarbeiter OL'!H:H)+SUMIF('Zusatzleistungen '!E:E,A21,'Zusatzleistungen '!L:L)</f>
        <v>0</v>
      </c>
      <c r="D21" s="76">
        <f>C21*'Summenblatt B11'!$C$35+C21</f>
        <v>0</v>
      </c>
      <c r="E21" s="76">
        <f>SUMIF('UR Flächenkalk'!$K:$K,A21,'UR Flächenkalk'!AR:AR)+SUMIF('Vorarbeiter OL'!F:F,A21,'Vorarbeiter OL'!I:I)+SUMIF('Zusatzleistungen '!E:E,A21,'Zusatzleistungen '!M:M)</f>
        <v>0</v>
      </c>
      <c r="F21" s="76">
        <f>E21*'Summenblatt B11'!$C$35+E21</f>
        <v>0</v>
      </c>
      <c r="G21" s="255">
        <f>SUMIF('UR Flächenkalk'!$K:$K,Kostenstellen!$A21,'UR Flächenkalk'!AS:AS)+SUMIF('Zusatzleistungen '!E:E,A21,'Zusatzleistungen '!I:I)</f>
        <v>0</v>
      </c>
      <c r="H21" s="255">
        <f t="shared" si="0"/>
        <v>0</v>
      </c>
      <c r="I21" s="255">
        <f>SUMIF('Vorarbeiter OL'!F:F,A21,'Vorarbeiter OL'!D:D)</f>
        <v>0</v>
      </c>
      <c r="J21" s="255">
        <f t="shared" si="1"/>
        <v>0</v>
      </c>
    </row>
    <row r="22" spans="1:10" ht="11.25" hidden="1" customHeight="1">
      <c r="A22" s="152"/>
      <c r="B22" s="152"/>
      <c r="C22" s="76">
        <f>SUMIF('UR Flächenkalk'!$K:$K,Kostenstellen!$A22,'UR Flächenkalk'!AQ:AQ)+SUMIF('Vorarbeiter OL'!F:F,A22,'Vorarbeiter OL'!H:H)+SUMIF('Zusatzleistungen '!E:E,A22,'Zusatzleistungen '!L:L)</f>
        <v>0</v>
      </c>
      <c r="D22" s="76">
        <f>C22*'Summenblatt B11'!$C$35+C22</f>
        <v>0</v>
      </c>
      <c r="E22" s="76">
        <f>SUMIF('UR Flächenkalk'!$K:$K,A22,'UR Flächenkalk'!AR:AR)+SUMIF('Vorarbeiter OL'!F:F,A22,'Vorarbeiter OL'!I:I)+SUMIF('Zusatzleistungen '!E:E,A22,'Zusatzleistungen '!M:M)</f>
        <v>0</v>
      </c>
      <c r="F22" s="76">
        <f>E22*'Summenblatt B11'!$C$35+E22</f>
        <v>0</v>
      </c>
      <c r="G22" s="255">
        <f>SUMIF('UR Flächenkalk'!$K:$K,Kostenstellen!$A22,'UR Flächenkalk'!AS:AS)+SUMIF('Zusatzleistungen '!E:E,A22,'Zusatzleistungen '!I:I)</f>
        <v>0</v>
      </c>
      <c r="H22" s="255">
        <f t="shared" si="0"/>
        <v>0</v>
      </c>
      <c r="I22" s="255">
        <f>SUMIF('Vorarbeiter OL'!F:F,A22,'Vorarbeiter OL'!D:D)</f>
        <v>0</v>
      </c>
      <c r="J22" s="255">
        <f t="shared" si="1"/>
        <v>0</v>
      </c>
    </row>
    <row r="23" spans="1:10" ht="11.25" hidden="1" customHeight="1">
      <c r="A23" s="152"/>
      <c r="B23" s="152"/>
      <c r="C23" s="76">
        <f>SUMIF('UR Flächenkalk'!$K:$K,Kostenstellen!$A23,'UR Flächenkalk'!AQ:AQ)+SUMIF('Vorarbeiter OL'!F:F,A23,'Vorarbeiter OL'!H:H)+SUMIF('Zusatzleistungen '!E:E,A23,'Zusatzleistungen '!L:L)</f>
        <v>0</v>
      </c>
      <c r="D23" s="76">
        <f>C23*'Summenblatt B11'!$C$35+C23</f>
        <v>0</v>
      </c>
      <c r="E23" s="76">
        <f>SUMIF('UR Flächenkalk'!$K:$K,A23,'UR Flächenkalk'!AR:AR)+SUMIF('Vorarbeiter OL'!F:F,A23,'Vorarbeiter OL'!I:I)+SUMIF('Zusatzleistungen '!E:E,A23,'Zusatzleistungen '!M:M)</f>
        <v>0</v>
      </c>
      <c r="F23" s="76">
        <f>E23*'Summenblatt B11'!$C$35+E23</f>
        <v>0</v>
      </c>
      <c r="G23" s="255">
        <f>SUMIF('UR Flächenkalk'!$K:$K,Kostenstellen!$A23,'UR Flächenkalk'!AS:AS)+SUMIF('Zusatzleistungen '!E:E,A23,'Zusatzleistungen '!I:I)</f>
        <v>0</v>
      </c>
      <c r="H23" s="255">
        <f t="shared" si="0"/>
        <v>0</v>
      </c>
      <c r="I23" s="255">
        <f>SUMIF('Vorarbeiter OL'!F:F,A23,'Vorarbeiter OL'!D:D)</f>
        <v>0</v>
      </c>
      <c r="J23" s="255">
        <f t="shared" si="1"/>
        <v>0</v>
      </c>
    </row>
    <row r="24" spans="1:10" ht="11.25" hidden="1">
      <c r="A24" s="152"/>
      <c r="B24" s="152"/>
      <c r="C24" s="76">
        <f>SUMIF('UR Flächenkalk'!$K:$K,Kostenstellen!$A24,'UR Flächenkalk'!AQ:AQ)+SUMIF('Vorarbeiter OL'!F:F,A24,'Vorarbeiter OL'!H:H)+SUMIF('Zusatzleistungen '!E:E,A24,'Zusatzleistungen '!L:L)</f>
        <v>0</v>
      </c>
      <c r="D24" s="76">
        <f>C24*'Summenblatt B11'!$C$35+C24</f>
        <v>0</v>
      </c>
      <c r="E24" s="76">
        <f>SUMIF('UR Flächenkalk'!$K:$K,A24,'UR Flächenkalk'!AR:AR)+SUMIF('Vorarbeiter OL'!F:F,A24,'Vorarbeiter OL'!I:I)+SUMIF('Zusatzleistungen '!E:E,A24,'Zusatzleistungen '!M:M)</f>
        <v>0</v>
      </c>
      <c r="F24" s="76">
        <f>E24*'Summenblatt B11'!$C$35+E24</f>
        <v>0</v>
      </c>
      <c r="G24" s="255">
        <f>SUMIF('UR Flächenkalk'!$K:$K,Kostenstellen!$A24,'UR Flächenkalk'!AS:AS)+SUMIF('Zusatzleistungen '!E:E,A24,'Zusatzleistungen '!I:I)</f>
        <v>0</v>
      </c>
      <c r="H24" s="255">
        <f t="shared" ref="H24:H87" si="2">G24/12</f>
        <v>0</v>
      </c>
      <c r="I24" s="255">
        <f>SUMIF('Vorarbeiter OL'!F:F,A24,'Vorarbeiter OL'!D:D)</f>
        <v>0</v>
      </c>
      <c r="J24" s="255">
        <f t="shared" ref="J24:J87" si="3">I24/12</f>
        <v>0</v>
      </c>
    </row>
    <row r="25" spans="1:10" ht="11.25" hidden="1">
      <c r="A25" s="152"/>
      <c r="B25" s="152"/>
      <c r="C25" s="281">
        <f>SUMIF('UR Flächenkalk'!$K:$K,Kostenstellen!$A25,'UR Flächenkalk'!AQ:AQ)+SUMIF('Vorarbeiter OL'!F:F,A25,'Vorarbeiter OL'!H:H)+SUMIF('Zusatzleistungen '!E:E,A25,'Zusatzleistungen '!L:L)</f>
        <v>0</v>
      </c>
      <c r="D25" s="281">
        <f>C25*'Summenblatt B11'!$C$35+C25</f>
        <v>0</v>
      </c>
      <c r="E25" s="281">
        <f>SUMIF('UR Flächenkalk'!$K:$K,A25,'UR Flächenkalk'!AR:AR)+SUMIF('Vorarbeiter OL'!F:F,A25,'Vorarbeiter OL'!I:I)+SUMIF('Zusatzleistungen '!E:E,A25,'Zusatzleistungen '!M:M)</f>
        <v>0</v>
      </c>
      <c r="F25" s="281">
        <f>E25*'Summenblatt B11'!$C$35+E25</f>
        <v>0</v>
      </c>
      <c r="G25" s="282">
        <f>SUMIF('UR Flächenkalk'!$K:$K,Kostenstellen!$A25,'UR Flächenkalk'!AS:AS)+SUMIF('Zusatzleistungen '!E:E,A25,'Zusatzleistungen '!I:I)</f>
        <v>0</v>
      </c>
      <c r="H25" s="282">
        <f t="shared" si="2"/>
        <v>0</v>
      </c>
      <c r="I25" s="282">
        <f>SUMIF('Vorarbeiter OL'!F:F,A25,'Vorarbeiter OL'!D:D)</f>
        <v>0</v>
      </c>
      <c r="J25" s="255">
        <f t="shared" si="3"/>
        <v>0</v>
      </c>
    </row>
    <row r="26" spans="1:10" ht="11.25" hidden="1">
      <c r="A26" s="152"/>
      <c r="B26" s="152"/>
      <c r="C26" s="76">
        <f>SUMIF('UR Flächenkalk'!$K:$K,Kostenstellen!$A26,'UR Flächenkalk'!AQ:AQ)+SUMIF('Vorarbeiter OL'!F:F,A26,'Vorarbeiter OL'!H:H)+SUMIF('Zusatzleistungen '!E:E,A26,'Zusatzleistungen '!L:L)</f>
        <v>0</v>
      </c>
      <c r="D26" s="76">
        <f>C26*'Summenblatt B11'!$C$35+C26</f>
        <v>0</v>
      </c>
      <c r="E26" s="76">
        <f>SUMIF('UR Flächenkalk'!$K:$K,A26,'UR Flächenkalk'!AR:AR)+SUMIF('Vorarbeiter OL'!F:F,A26,'Vorarbeiter OL'!I:I)+SUMIF('Zusatzleistungen '!E:E,A26,'Zusatzleistungen '!M:M)</f>
        <v>0</v>
      </c>
      <c r="F26" s="76">
        <f>E26*'Summenblatt B11'!$C$35+E26</f>
        <v>0</v>
      </c>
      <c r="G26" s="255">
        <f>SUMIF('UR Flächenkalk'!$K:$K,Kostenstellen!$A26,'UR Flächenkalk'!AS:AS)+SUMIF('Zusatzleistungen '!E:E,A26,'Zusatzleistungen '!I:I)</f>
        <v>0</v>
      </c>
      <c r="H26" s="255">
        <f t="shared" si="2"/>
        <v>0</v>
      </c>
      <c r="I26" s="255">
        <f>SUMIF('Vorarbeiter OL'!F:F,A26,'Vorarbeiter OL'!D:D)</f>
        <v>0</v>
      </c>
      <c r="J26" s="255">
        <f t="shared" si="3"/>
        <v>0</v>
      </c>
    </row>
    <row r="27" spans="1:10" ht="11.25" hidden="1">
      <c r="A27" s="152"/>
      <c r="B27" s="152"/>
      <c r="C27" s="76">
        <f>SUMIF('UR Flächenkalk'!$K:$K,Kostenstellen!$A27,'UR Flächenkalk'!AQ:AQ)+SUMIF('Vorarbeiter OL'!F:F,A27,'Vorarbeiter OL'!H:H)+SUMIF('Zusatzleistungen '!E:E,A27,'Zusatzleistungen '!L:L)</f>
        <v>0</v>
      </c>
      <c r="D27" s="76">
        <f>C27*'Summenblatt B11'!$C$35+C27</f>
        <v>0</v>
      </c>
      <c r="E27" s="76">
        <f>SUMIF('UR Flächenkalk'!$K:$K,A27,'UR Flächenkalk'!AR:AR)+SUMIF('Vorarbeiter OL'!F:F,A27,'Vorarbeiter OL'!I:I)+SUMIF('Zusatzleistungen '!E:E,A27,'Zusatzleistungen '!M:M)</f>
        <v>0</v>
      </c>
      <c r="F27" s="76">
        <f>E27*'Summenblatt B11'!$C$35+E27</f>
        <v>0</v>
      </c>
      <c r="G27" s="255">
        <f>SUMIF('UR Flächenkalk'!$K:$K,Kostenstellen!$A27,'UR Flächenkalk'!AS:AS)+SUMIF('Zusatzleistungen '!E:E,A27,'Zusatzleistungen '!I:I)</f>
        <v>0</v>
      </c>
      <c r="H27" s="255">
        <f t="shared" si="2"/>
        <v>0</v>
      </c>
      <c r="I27" s="255">
        <f>SUMIF('Vorarbeiter OL'!F:F,A27,'Vorarbeiter OL'!D:D)</f>
        <v>0</v>
      </c>
      <c r="J27" s="255">
        <f t="shared" si="3"/>
        <v>0</v>
      </c>
    </row>
    <row r="28" spans="1:10" ht="11.25" hidden="1">
      <c r="A28" s="152"/>
      <c r="B28" s="152"/>
      <c r="C28" s="76">
        <f>SUMIF('UR Flächenkalk'!$K:$K,Kostenstellen!$A28,'UR Flächenkalk'!AQ:AQ)+SUMIF('Vorarbeiter OL'!F:F,A28,'Vorarbeiter OL'!H:H)+SUMIF('Zusatzleistungen '!E:E,A28,'Zusatzleistungen '!L:L)</f>
        <v>0</v>
      </c>
      <c r="D28" s="76">
        <f>C28*'Summenblatt B11'!$C$35+C28</f>
        <v>0</v>
      </c>
      <c r="E28" s="76">
        <f>SUMIF('UR Flächenkalk'!$K:$K,A28,'UR Flächenkalk'!AR:AR)+SUMIF('Vorarbeiter OL'!F:F,A28,'Vorarbeiter OL'!I:I)+SUMIF('Zusatzleistungen '!E:E,A28,'Zusatzleistungen '!M:M)</f>
        <v>0</v>
      </c>
      <c r="F28" s="76">
        <f>E28*'Summenblatt B11'!$C$35+E28</f>
        <v>0</v>
      </c>
      <c r="G28" s="255">
        <f>SUMIF('UR Flächenkalk'!$K:$K,Kostenstellen!$A28,'UR Flächenkalk'!AS:AS)+SUMIF('Zusatzleistungen '!E:E,A28,'Zusatzleistungen '!I:I)</f>
        <v>0</v>
      </c>
      <c r="H28" s="255">
        <f t="shared" si="2"/>
        <v>0</v>
      </c>
      <c r="I28" s="255">
        <f>SUMIF('Vorarbeiter OL'!F:F,A28,'Vorarbeiter OL'!D:D)</f>
        <v>0</v>
      </c>
      <c r="J28" s="255">
        <f t="shared" si="3"/>
        <v>0</v>
      </c>
    </row>
    <row r="29" spans="1:10" ht="11.25" hidden="1">
      <c r="A29" s="152"/>
      <c r="B29" s="152"/>
      <c r="C29" s="76">
        <f>SUMIF('UR Flächenkalk'!$K:$K,Kostenstellen!$A29,'UR Flächenkalk'!AQ:AQ)+SUMIF('Vorarbeiter OL'!F:F,A29,'Vorarbeiter OL'!H:H)+SUMIF('Zusatzleistungen '!E:E,A29,'Zusatzleistungen '!L:L)</f>
        <v>0</v>
      </c>
      <c r="D29" s="76">
        <f>C29*'Summenblatt B11'!$C$35+C29</f>
        <v>0</v>
      </c>
      <c r="E29" s="76">
        <f>SUMIF('UR Flächenkalk'!$K:$K,A29,'UR Flächenkalk'!AR:AR)+SUMIF('Vorarbeiter OL'!F:F,A29,'Vorarbeiter OL'!I:I)+SUMIF('Zusatzleistungen '!E:E,A29,'Zusatzleistungen '!M:M)</f>
        <v>0</v>
      </c>
      <c r="F29" s="76">
        <f>E29*'Summenblatt B11'!$C$35+E29</f>
        <v>0</v>
      </c>
      <c r="G29" s="255">
        <f>SUMIF('UR Flächenkalk'!$K:$K,Kostenstellen!$A29,'UR Flächenkalk'!AS:AS)+SUMIF('Zusatzleistungen '!E:E,A29,'Zusatzleistungen '!I:I)</f>
        <v>0</v>
      </c>
      <c r="H29" s="255">
        <f t="shared" si="2"/>
        <v>0</v>
      </c>
      <c r="I29" s="255">
        <f>SUMIF('Vorarbeiter OL'!F:F,A29,'Vorarbeiter OL'!D:D)</f>
        <v>0</v>
      </c>
      <c r="J29" s="255">
        <f t="shared" si="3"/>
        <v>0</v>
      </c>
    </row>
    <row r="30" spans="1:10" ht="11.25" hidden="1">
      <c r="A30" s="152"/>
      <c r="B30" s="152"/>
      <c r="C30" s="76">
        <f>SUMIF('UR Flächenkalk'!$K:$K,Kostenstellen!$A30,'UR Flächenkalk'!AQ:AQ)+SUMIF('Vorarbeiter OL'!F:F,A30,'Vorarbeiter OL'!H:H)+SUMIF('Zusatzleistungen '!E:E,A30,'Zusatzleistungen '!L:L)</f>
        <v>0</v>
      </c>
      <c r="D30" s="76">
        <f>C30*'Summenblatt B11'!$C$35+C30</f>
        <v>0</v>
      </c>
      <c r="E30" s="76">
        <f>SUMIF('UR Flächenkalk'!$K:$K,A30,'UR Flächenkalk'!AR:AR)+SUMIF('Vorarbeiter OL'!F:F,A30,'Vorarbeiter OL'!I:I)+SUMIF('Zusatzleistungen '!E:E,A30,'Zusatzleistungen '!M:M)</f>
        <v>0</v>
      </c>
      <c r="F30" s="76">
        <f>E30*'Summenblatt B11'!$C$35+E30</f>
        <v>0</v>
      </c>
      <c r="G30" s="255">
        <f>SUMIF('UR Flächenkalk'!$K:$K,Kostenstellen!$A30,'UR Flächenkalk'!AS:AS)+SUMIF('Zusatzleistungen '!E:E,A30,'Zusatzleistungen '!I:I)</f>
        <v>0</v>
      </c>
      <c r="H30" s="255">
        <f t="shared" si="2"/>
        <v>0</v>
      </c>
      <c r="I30" s="255">
        <f>SUMIF('Vorarbeiter OL'!F:F,A30,'Vorarbeiter OL'!D:D)</f>
        <v>0</v>
      </c>
      <c r="J30" s="255">
        <f t="shared" si="3"/>
        <v>0</v>
      </c>
    </row>
    <row r="31" spans="1:10" ht="11.25" hidden="1">
      <c r="A31" s="152"/>
      <c r="B31" s="152"/>
      <c r="C31" s="76">
        <f>SUMIF('UR Flächenkalk'!$K:$K,Kostenstellen!$A31,'UR Flächenkalk'!AQ:AQ)+SUMIF('Vorarbeiter OL'!F:F,A31,'Vorarbeiter OL'!H:H)+SUMIF('Zusatzleistungen '!E:E,A31,'Zusatzleistungen '!L:L)</f>
        <v>0</v>
      </c>
      <c r="D31" s="76">
        <f>C31*'Summenblatt B11'!$C$35+C31</f>
        <v>0</v>
      </c>
      <c r="E31" s="76">
        <f>SUMIF('UR Flächenkalk'!$K:$K,A31,'UR Flächenkalk'!AR:AR)+SUMIF('Vorarbeiter OL'!F:F,A31,'Vorarbeiter OL'!I:I)+SUMIF('Zusatzleistungen '!E:E,A31,'Zusatzleistungen '!M:M)</f>
        <v>0</v>
      </c>
      <c r="F31" s="76">
        <f>E31*'Summenblatt B11'!$C$35+E31</f>
        <v>0</v>
      </c>
      <c r="G31" s="255">
        <f>SUMIF('UR Flächenkalk'!$K:$K,Kostenstellen!$A31,'UR Flächenkalk'!AS:AS)+SUMIF('Zusatzleistungen '!E:E,A31,'Zusatzleistungen '!I:I)</f>
        <v>0</v>
      </c>
      <c r="H31" s="255">
        <f t="shared" si="2"/>
        <v>0</v>
      </c>
      <c r="I31" s="255">
        <f>SUMIF('Vorarbeiter OL'!F:F,A31,'Vorarbeiter OL'!D:D)</f>
        <v>0</v>
      </c>
      <c r="J31" s="255">
        <f t="shared" si="3"/>
        <v>0</v>
      </c>
    </row>
    <row r="32" spans="1:10" ht="11.25" hidden="1">
      <c r="A32" s="152"/>
      <c r="B32" s="152"/>
      <c r="C32" s="76">
        <f>SUMIF('UR Flächenkalk'!$K:$K,Kostenstellen!$A32,'UR Flächenkalk'!AQ:AQ)+SUMIF('Vorarbeiter OL'!F:F,A32,'Vorarbeiter OL'!H:H)+SUMIF('Zusatzleistungen '!E:E,A32,'Zusatzleistungen '!L:L)</f>
        <v>0</v>
      </c>
      <c r="D32" s="76">
        <f>C32*'Summenblatt B11'!$C$35+C32</f>
        <v>0</v>
      </c>
      <c r="E32" s="76">
        <f>SUMIF('UR Flächenkalk'!$K:$K,A32,'UR Flächenkalk'!AR:AR)+SUMIF('Vorarbeiter OL'!F:F,A32,'Vorarbeiter OL'!I:I)+SUMIF('Zusatzleistungen '!E:E,A32,'Zusatzleistungen '!M:M)</f>
        <v>0</v>
      </c>
      <c r="F32" s="76">
        <f>E32*'Summenblatt B11'!$C$35+E32</f>
        <v>0</v>
      </c>
      <c r="G32" s="255">
        <f>SUMIF('UR Flächenkalk'!$K:$K,Kostenstellen!$A32,'UR Flächenkalk'!AS:AS)+SUMIF('Zusatzleistungen '!E:E,A32,'Zusatzleistungen '!I:I)</f>
        <v>0</v>
      </c>
      <c r="H32" s="255">
        <f t="shared" si="2"/>
        <v>0</v>
      </c>
      <c r="I32" s="255">
        <f>SUMIF('Vorarbeiter OL'!F:F,A32,'Vorarbeiter OL'!D:D)</f>
        <v>0</v>
      </c>
      <c r="J32" s="255">
        <f t="shared" si="3"/>
        <v>0</v>
      </c>
    </row>
    <row r="33" spans="1:10" ht="11.25" hidden="1">
      <c r="A33" s="152"/>
      <c r="B33" s="152"/>
      <c r="C33" s="76">
        <f>SUMIF('UR Flächenkalk'!$K:$K,Kostenstellen!$A33,'UR Flächenkalk'!AQ:AQ)+SUMIF('Vorarbeiter OL'!F:F,A33,'Vorarbeiter OL'!H:H)+SUMIF('Zusatzleistungen '!E:E,A33,'Zusatzleistungen '!L:L)</f>
        <v>0</v>
      </c>
      <c r="D33" s="76">
        <f>C33*'Summenblatt B11'!$C$35+C33</f>
        <v>0</v>
      </c>
      <c r="E33" s="76">
        <f>SUMIF('UR Flächenkalk'!$K:$K,A33,'UR Flächenkalk'!AR:AR)+SUMIF('Vorarbeiter OL'!F:F,A33,'Vorarbeiter OL'!I:I)+SUMIF('Zusatzleistungen '!E:E,A33,'Zusatzleistungen '!M:M)</f>
        <v>0</v>
      </c>
      <c r="F33" s="76">
        <f>E33*'Summenblatt B11'!$C$35+E33</f>
        <v>0</v>
      </c>
      <c r="G33" s="255">
        <f>SUMIF('UR Flächenkalk'!$K:$K,Kostenstellen!$A33,'UR Flächenkalk'!AS:AS)+SUMIF('Zusatzleistungen '!E:E,A33,'Zusatzleistungen '!I:I)</f>
        <v>0</v>
      </c>
      <c r="H33" s="255">
        <f t="shared" si="2"/>
        <v>0</v>
      </c>
      <c r="I33" s="255">
        <f>SUMIF('Vorarbeiter OL'!F:F,A33,'Vorarbeiter OL'!D:D)</f>
        <v>0</v>
      </c>
      <c r="J33" s="255">
        <f t="shared" si="3"/>
        <v>0</v>
      </c>
    </row>
    <row r="34" spans="1:10" ht="11.25" hidden="1">
      <c r="A34" s="152"/>
      <c r="B34" s="152"/>
      <c r="C34" s="76">
        <f>SUMIF('UR Flächenkalk'!$K:$K,Kostenstellen!$A34,'UR Flächenkalk'!AQ:AQ)+SUMIF('Vorarbeiter OL'!F:F,A34,'Vorarbeiter OL'!H:H)+SUMIF('Zusatzleistungen '!E:E,A34,'Zusatzleistungen '!L:L)</f>
        <v>0</v>
      </c>
      <c r="D34" s="76">
        <f>C34*'Summenblatt B11'!$C$35+C34</f>
        <v>0</v>
      </c>
      <c r="E34" s="76">
        <f>SUMIF('UR Flächenkalk'!$K:$K,A34,'UR Flächenkalk'!AR:AR)+SUMIF('Vorarbeiter OL'!F:F,A34,'Vorarbeiter OL'!I:I)+SUMIF('Zusatzleistungen '!E:E,A34,'Zusatzleistungen '!M:M)</f>
        <v>0</v>
      </c>
      <c r="F34" s="76">
        <f>E34*'Summenblatt B11'!$C$35+E34</f>
        <v>0</v>
      </c>
      <c r="G34" s="255">
        <f>SUMIF('UR Flächenkalk'!$K:$K,Kostenstellen!$A34,'UR Flächenkalk'!AS:AS)+SUMIF('Zusatzleistungen '!E:E,A34,'Zusatzleistungen '!I:I)</f>
        <v>0</v>
      </c>
      <c r="H34" s="255">
        <f t="shared" si="2"/>
        <v>0</v>
      </c>
      <c r="I34" s="255">
        <f>SUMIF('Vorarbeiter OL'!F:F,A34,'Vorarbeiter OL'!D:D)</f>
        <v>0</v>
      </c>
      <c r="J34" s="255">
        <f t="shared" si="3"/>
        <v>0</v>
      </c>
    </row>
    <row r="35" spans="1:10" ht="11.25" hidden="1">
      <c r="A35" s="152"/>
      <c r="B35" s="152"/>
      <c r="C35" s="76">
        <f>SUMIF('UR Flächenkalk'!$K:$K,Kostenstellen!$A35,'UR Flächenkalk'!AQ:AQ)+SUMIF('Vorarbeiter OL'!F:F,A35,'Vorarbeiter OL'!H:H)+SUMIF('Zusatzleistungen '!E:E,A35,'Zusatzleistungen '!L:L)</f>
        <v>0</v>
      </c>
      <c r="D35" s="76">
        <f>C35*'Summenblatt B11'!$C$35+C35</f>
        <v>0</v>
      </c>
      <c r="E35" s="76">
        <f>SUMIF('UR Flächenkalk'!$K:$K,A35,'UR Flächenkalk'!AR:AR)+SUMIF('Vorarbeiter OL'!F:F,A35,'Vorarbeiter OL'!I:I)+SUMIF('Zusatzleistungen '!E:E,A35,'Zusatzleistungen '!M:M)</f>
        <v>0</v>
      </c>
      <c r="F35" s="76">
        <f>E35*'Summenblatt B11'!$C$35+E35</f>
        <v>0</v>
      </c>
      <c r="G35" s="255">
        <f>SUMIF('UR Flächenkalk'!$K:$K,Kostenstellen!$A35,'UR Flächenkalk'!AS:AS)+SUMIF('Zusatzleistungen '!E:E,A35,'Zusatzleistungen '!I:I)</f>
        <v>0</v>
      </c>
      <c r="H35" s="255">
        <f t="shared" si="2"/>
        <v>0</v>
      </c>
      <c r="I35" s="255">
        <f>SUMIF('Vorarbeiter OL'!F:F,A35,'Vorarbeiter OL'!D:D)</f>
        <v>0</v>
      </c>
      <c r="J35" s="255">
        <f t="shared" si="3"/>
        <v>0</v>
      </c>
    </row>
    <row r="36" spans="1:10" ht="11.25" hidden="1">
      <c r="A36" s="152"/>
      <c r="B36" s="152"/>
      <c r="C36" s="76">
        <f>SUMIF('UR Flächenkalk'!$K:$K,Kostenstellen!$A36,'UR Flächenkalk'!AQ:AQ)+SUMIF('Vorarbeiter OL'!F:F,A36,'Vorarbeiter OL'!H:H)+SUMIF('Zusatzleistungen '!E:E,A36,'Zusatzleistungen '!L:L)</f>
        <v>0</v>
      </c>
      <c r="D36" s="76">
        <f>C36*'Summenblatt B11'!$C$35+C36</f>
        <v>0</v>
      </c>
      <c r="E36" s="76">
        <f>SUMIF('UR Flächenkalk'!$K:$K,A36,'UR Flächenkalk'!AR:AR)+SUMIF('Vorarbeiter OL'!F:F,A36,'Vorarbeiter OL'!I:I)+SUMIF('Zusatzleistungen '!E:E,A36,'Zusatzleistungen '!M:M)</f>
        <v>0</v>
      </c>
      <c r="F36" s="76">
        <f>E36*'Summenblatt B11'!$C$35+E36</f>
        <v>0</v>
      </c>
      <c r="G36" s="255">
        <f>SUMIF('UR Flächenkalk'!$K:$K,Kostenstellen!$A36,'UR Flächenkalk'!AS:AS)+SUMIF('Zusatzleistungen '!E:E,A36,'Zusatzleistungen '!I:I)</f>
        <v>0</v>
      </c>
      <c r="H36" s="255">
        <f t="shared" si="2"/>
        <v>0</v>
      </c>
      <c r="I36" s="255">
        <f>SUMIF('Vorarbeiter OL'!F:F,A36,'Vorarbeiter OL'!D:D)</f>
        <v>0</v>
      </c>
      <c r="J36" s="255">
        <f t="shared" si="3"/>
        <v>0</v>
      </c>
    </row>
    <row r="37" spans="1:10" ht="11.25" hidden="1">
      <c r="A37" s="152"/>
      <c r="B37" s="152"/>
      <c r="C37" s="76">
        <f>SUMIF('UR Flächenkalk'!$K:$K,Kostenstellen!$A37,'UR Flächenkalk'!AQ:AQ)+SUMIF('Vorarbeiter OL'!F:F,A37,'Vorarbeiter OL'!H:H)+SUMIF('Zusatzleistungen '!E:E,A37,'Zusatzleistungen '!L:L)</f>
        <v>0</v>
      </c>
      <c r="D37" s="76">
        <f>C37*'Summenblatt B11'!$C$35+C37</f>
        <v>0</v>
      </c>
      <c r="E37" s="76">
        <f>SUMIF('UR Flächenkalk'!$K:$K,A37,'UR Flächenkalk'!AR:AR)+SUMIF('Vorarbeiter OL'!F:F,A37,'Vorarbeiter OL'!I:I)+SUMIF('Zusatzleistungen '!E:E,A37,'Zusatzleistungen '!M:M)</f>
        <v>0</v>
      </c>
      <c r="F37" s="76">
        <f>E37*'Summenblatt B11'!$C$35+E37</f>
        <v>0</v>
      </c>
      <c r="G37" s="255">
        <f>SUMIF('UR Flächenkalk'!$K:$K,Kostenstellen!$A37,'UR Flächenkalk'!AS:AS)+SUMIF('Zusatzleistungen '!E:E,A37,'Zusatzleistungen '!I:I)</f>
        <v>0</v>
      </c>
      <c r="H37" s="255">
        <f t="shared" si="2"/>
        <v>0</v>
      </c>
      <c r="I37" s="255">
        <f>SUMIF('Vorarbeiter OL'!F:F,A37,'Vorarbeiter OL'!D:D)</f>
        <v>0</v>
      </c>
      <c r="J37" s="255">
        <f t="shared" si="3"/>
        <v>0</v>
      </c>
    </row>
    <row r="38" spans="1:10" ht="11.25" hidden="1">
      <c r="A38" s="152"/>
      <c r="B38" s="152"/>
      <c r="C38" s="76">
        <f>SUMIF('UR Flächenkalk'!$K:$K,Kostenstellen!$A38,'UR Flächenkalk'!AQ:AQ)+SUMIF('Vorarbeiter OL'!F:F,A38,'Vorarbeiter OL'!H:H)+SUMIF('Zusatzleistungen '!E:E,A38,'Zusatzleistungen '!L:L)</f>
        <v>0</v>
      </c>
      <c r="D38" s="76">
        <f>C38*'Summenblatt B11'!$C$35+C38</f>
        <v>0</v>
      </c>
      <c r="E38" s="76">
        <f>SUMIF('UR Flächenkalk'!$K:$K,A38,'UR Flächenkalk'!AR:AR)+SUMIF('Vorarbeiter OL'!F:F,A38,'Vorarbeiter OL'!I:I)+SUMIF('Zusatzleistungen '!E:E,A38,'Zusatzleistungen '!M:M)</f>
        <v>0</v>
      </c>
      <c r="F38" s="76">
        <f>E38*'Summenblatt B11'!$C$35+E38</f>
        <v>0</v>
      </c>
      <c r="G38" s="255">
        <f>SUMIF('UR Flächenkalk'!$K:$K,Kostenstellen!$A38,'UR Flächenkalk'!AS:AS)+SUMIF('Zusatzleistungen '!E:E,A38,'Zusatzleistungen '!I:I)</f>
        <v>0</v>
      </c>
      <c r="H38" s="255">
        <f t="shared" si="2"/>
        <v>0</v>
      </c>
      <c r="I38" s="255">
        <f>SUMIF('Vorarbeiter OL'!F:F,A38,'Vorarbeiter OL'!D:D)</f>
        <v>0</v>
      </c>
      <c r="J38" s="255">
        <f t="shared" si="3"/>
        <v>0</v>
      </c>
    </row>
    <row r="39" spans="1:10" ht="11.25" hidden="1">
      <c r="A39" s="152"/>
      <c r="B39" s="152"/>
      <c r="C39" s="76">
        <f>SUMIF('UR Flächenkalk'!$K:$K,Kostenstellen!$A39,'UR Flächenkalk'!AQ:AQ)+SUMIF('Vorarbeiter OL'!F:F,A39,'Vorarbeiter OL'!H:H)+SUMIF('Zusatzleistungen '!E:E,A39,'Zusatzleistungen '!L:L)</f>
        <v>0</v>
      </c>
      <c r="D39" s="76">
        <f>C39*'Summenblatt B11'!$C$35+C39</f>
        <v>0</v>
      </c>
      <c r="E39" s="76">
        <f>SUMIF('UR Flächenkalk'!$K:$K,A39,'UR Flächenkalk'!AR:AR)+SUMIF('Vorarbeiter OL'!F:F,A39,'Vorarbeiter OL'!I:I)+SUMIF('Zusatzleistungen '!E:E,A39,'Zusatzleistungen '!M:M)</f>
        <v>0</v>
      </c>
      <c r="F39" s="76">
        <f>E39*'Summenblatt B11'!$C$35+E39</f>
        <v>0</v>
      </c>
      <c r="G39" s="255">
        <f>SUMIF('UR Flächenkalk'!$K:$K,Kostenstellen!$A39,'UR Flächenkalk'!AS:AS)+SUMIF('Zusatzleistungen '!E:E,A39,'Zusatzleistungen '!I:I)</f>
        <v>0</v>
      </c>
      <c r="H39" s="255">
        <f t="shared" si="2"/>
        <v>0</v>
      </c>
      <c r="I39" s="255">
        <f>SUMIF('Vorarbeiter OL'!F:F,A39,'Vorarbeiter OL'!D:D)</f>
        <v>0</v>
      </c>
      <c r="J39" s="255">
        <f t="shared" si="3"/>
        <v>0</v>
      </c>
    </row>
    <row r="40" spans="1:10" ht="11.25" hidden="1">
      <c r="A40" s="152"/>
      <c r="B40" s="152"/>
      <c r="C40" s="76">
        <f>SUMIF('UR Flächenkalk'!$K:$K,Kostenstellen!$A40,'UR Flächenkalk'!AQ:AQ)+SUMIF('Vorarbeiter OL'!F:F,A40,'Vorarbeiter OL'!H:H)+SUMIF('Zusatzleistungen '!E:E,A40,'Zusatzleistungen '!L:L)</f>
        <v>0</v>
      </c>
      <c r="D40" s="76">
        <f>C40*'Summenblatt B11'!$C$35+C40</f>
        <v>0</v>
      </c>
      <c r="E40" s="76">
        <f>SUMIF('UR Flächenkalk'!$K:$K,A40,'UR Flächenkalk'!AR:AR)+SUMIF('Vorarbeiter OL'!F:F,A40,'Vorarbeiter OL'!I:I)+SUMIF('Zusatzleistungen '!E:E,A40,'Zusatzleistungen '!M:M)</f>
        <v>0</v>
      </c>
      <c r="F40" s="76">
        <f>E40*'Summenblatt B11'!$C$35+E40</f>
        <v>0</v>
      </c>
      <c r="G40" s="255">
        <f>SUMIF('UR Flächenkalk'!$K:$K,Kostenstellen!$A40,'UR Flächenkalk'!AS:AS)+SUMIF('Zusatzleistungen '!E:E,A40,'Zusatzleistungen '!I:I)</f>
        <v>0</v>
      </c>
      <c r="H40" s="255">
        <f t="shared" si="2"/>
        <v>0</v>
      </c>
      <c r="I40" s="255">
        <f>SUMIF('Vorarbeiter OL'!F:F,A40,'Vorarbeiter OL'!D:D)</f>
        <v>0</v>
      </c>
      <c r="J40" s="255">
        <f t="shared" si="3"/>
        <v>0</v>
      </c>
    </row>
    <row r="41" spans="1:10" ht="11.25" hidden="1">
      <c r="A41" s="152"/>
      <c r="B41" s="152"/>
      <c r="C41" s="76">
        <f>SUMIF('UR Flächenkalk'!$K:$K,Kostenstellen!$A41,'UR Flächenkalk'!AQ:AQ)+SUMIF('Vorarbeiter OL'!F:F,A41,'Vorarbeiter OL'!H:H)+SUMIF('Zusatzleistungen '!E:E,A41,'Zusatzleistungen '!L:L)</f>
        <v>0</v>
      </c>
      <c r="D41" s="76">
        <f>C41*'Summenblatt B11'!$C$35+C41</f>
        <v>0</v>
      </c>
      <c r="E41" s="76">
        <f>SUMIF('UR Flächenkalk'!$K:$K,A41,'UR Flächenkalk'!AR:AR)+SUMIF('Vorarbeiter OL'!F:F,A41,'Vorarbeiter OL'!I:I)+SUMIF('Zusatzleistungen '!E:E,A41,'Zusatzleistungen '!M:M)</f>
        <v>0</v>
      </c>
      <c r="F41" s="76">
        <f>E41*'Summenblatt B11'!$C$35+E41</f>
        <v>0</v>
      </c>
      <c r="G41" s="255">
        <f>SUMIF('UR Flächenkalk'!$K:$K,Kostenstellen!$A41,'UR Flächenkalk'!AS:AS)+SUMIF('Zusatzleistungen '!E:E,A41,'Zusatzleistungen '!I:I)</f>
        <v>0</v>
      </c>
      <c r="H41" s="255">
        <f t="shared" si="2"/>
        <v>0</v>
      </c>
      <c r="I41" s="255">
        <f>SUMIF('Vorarbeiter OL'!F:F,A41,'Vorarbeiter OL'!D:D)</f>
        <v>0</v>
      </c>
      <c r="J41" s="255">
        <f t="shared" si="3"/>
        <v>0</v>
      </c>
    </row>
    <row r="42" spans="1:10" ht="11.25" hidden="1">
      <c r="A42" s="152"/>
      <c r="B42" s="152"/>
      <c r="C42" s="76">
        <f>SUMIF('UR Flächenkalk'!$K:$K,Kostenstellen!$A42,'UR Flächenkalk'!AQ:AQ)+SUMIF('Vorarbeiter OL'!F:F,A42,'Vorarbeiter OL'!H:H)+SUMIF('Zusatzleistungen '!E:E,A42,'Zusatzleistungen '!L:L)</f>
        <v>0</v>
      </c>
      <c r="D42" s="76">
        <f>C42*'Summenblatt B11'!$C$35+C42</f>
        <v>0</v>
      </c>
      <c r="E42" s="76">
        <f>SUMIF('UR Flächenkalk'!$K:$K,A42,'UR Flächenkalk'!AR:AR)+SUMIF('Vorarbeiter OL'!F:F,A42,'Vorarbeiter OL'!I:I)+SUMIF('Zusatzleistungen '!E:E,A42,'Zusatzleistungen '!M:M)</f>
        <v>0</v>
      </c>
      <c r="F42" s="76">
        <f>E42*'Summenblatt B11'!$C$35+E42</f>
        <v>0</v>
      </c>
      <c r="G42" s="255">
        <f>SUMIF('UR Flächenkalk'!$K:$K,Kostenstellen!$A42,'UR Flächenkalk'!AS:AS)+SUMIF('Zusatzleistungen '!E:E,A42,'Zusatzleistungen '!I:I)</f>
        <v>0</v>
      </c>
      <c r="H42" s="255">
        <f t="shared" si="2"/>
        <v>0</v>
      </c>
      <c r="I42" s="255">
        <f>SUMIF('Vorarbeiter OL'!F:F,A42,'Vorarbeiter OL'!D:D)</f>
        <v>0</v>
      </c>
      <c r="J42" s="255">
        <f t="shared" si="3"/>
        <v>0</v>
      </c>
    </row>
    <row r="43" spans="1:10" ht="11.25" hidden="1">
      <c r="A43" s="152"/>
      <c r="B43" s="152"/>
      <c r="C43" s="76">
        <f>SUMIF('UR Flächenkalk'!$K:$K,Kostenstellen!$A43,'UR Flächenkalk'!AQ:AQ)+SUMIF('Vorarbeiter OL'!F:F,A43,'Vorarbeiter OL'!H:H)+SUMIF('Zusatzleistungen '!E:E,A43,'Zusatzleistungen '!L:L)</f>
        <v>0</v>
      </c>
      <c r="D43" s="76">
        <f>C43*'Summenblatt B11'!$C$35+C43</f>
        <v>0</v>
      </c>
      <c r="E43" s="76">
        <f>SUMIF('UR Flächenkalk'!$K:$K,A43,'UR Flächenkalk'!AR:AR)+SUMIF('Vorarbeiter OL'!F:F,A43,'Vorarbeiter OL'!I:I)+SUMIF('Zusatzleistungen '!E:E,A43,'Zusatzleistungen '!M:M)</f>
        <v>0</v>
      </c>
      <c r="F43" s="76">
        <f>E43*'Summenblatt B11'!$C$35+E43</f>
        <v>0</v>
      </c>
      <c r="G43" s="255">
        <f>SUMIF('UR Flächenkalk'!$K:$K,Kostenstellen!$A43,'UR Flächenkalk'!AS:AS)+SUMIF('Zusatzleistungen '!E:E,A43,'Zusatzleistungen '!I:I)</f>
        <v>0</v>
      </c>
      <c r="H43" s="255">
        <f t="shared" si="2"/>
        <v>0</v>
      </c>
      <c r="I43" s="255">
        <f>SUMIF('Vorarbeiter OL'!F:F,A43,'Vorarbeiter OL'!D:D)</f>
        <v>0</v>
      </c>
      <c r="J43" s="255">
        <f t="shared" si="3"/>
        <v>0</v>
      </c>
    </row>
    <row r="44" spans="1:10" ht="11.25" hidden="1">
      <c r="A44" s="152"/>
      <c r="B44" s="152"/>
      <c r="C44" s="76">
        <f>SUMIF('UR Flächenkalk'!$K:$K,Kostenstellen!$A44,'UR Flächenkalk'!AQ:AQ)+SUMIF('Vorarbeiter OL'!F:F,A44,'Vorarbeiter OL'!H:H)+SUMIF('Zusatzleistungen '!E:E,A44,'Zusatzleistungen '!L:L)</f>
        <v>0</v>
      </c>
      <c r="D44" s="76">
        <f>C44*'Summenblatt B11'!$C$35+C44</f>
        <v>0</v>
      </c>
      <c r="E44" s="76">
        <f>SUMIF('UR Flächenkalk'!$K:$K,A44,'UR Flächenkalk'!AR:AR)+SUMIF('Vorarbeiter OL'!F:F,A44,'Vorarbeiter OL'!I:I)+SUMIF('Zusatzleistungen '!E:E,A44,'Zusatzleistungen '!M:M)</f>
        <v>0</v>
      </c>
      <c r="F44" s="76">
        <f>E44*'Summenblatt B11'!$C$35+E44</f>
        <v>0</v>
      </c>
      <c r="G44" s="255">
        <f>SUMIF('UR Flächenkalk'!$K:$K,Kostenstellen!$A44,'UR Flächenkalk'!AS:AS)+SUMIF('Zusatzleistungen '!E:E,A44,'Zusatzleistungen '!I:I)</f>
        <v>0</v>
      </c>
      <c r="H44" s="255">
        <f t="shared" si="2"/>
        <v>0</v>
      </c>
      <c r="I44" s="255">
        <f>SUMIF('Vorarbeiter OL'!F:F,A44,'Vorarbeiter OL'!D:D)</f>
        <v>0</v>
      </c>
      <c r="J44" s="255">
        <f t="shared" si="3"/>
        <v>0</v>
      </c>
    </row>
    <row r="45" spans="1:10" ht="11.25" hidden="1">
      <c r="A45" s="152"/>
      <c r="B45" s="152"/>
      <c r="C45" s="76">
        <f>SUMIF('UR Flächenkalk'!$K:$K,Kostenstellen!$A45,'UR Flächenkalk'!AQ:AQ)+SUMIF('Vorarbeiter OL'!F:F,A45,'Vorarbeiter OL'!H:H)+SUMIF('Zusatzleistungen '!E:E,A45,'Zusatzleistungen '!L:L)</f>
        <v>0</v>
      </c>
      <c r="D45" s="76">
        <f>C45*'Summenblatt B11'!$C$35+C45</f>
        <v>0</v>
      </c>
      <c r="E45" s="76">
        <f>SUMIF('UR Flächenkalk'!$K:$K,A45,'UR Flächenkalk'!AR:AR)+SUMIF('Vorarbeiter OL'!F:F,A45,'Vorarbeiter OL'!I:I)+SUMIF('Zusatzleistungen '!E:E,A45,'Zusatzleistungen '!M:M)</f>
        <v>0</v>
      </c>
      <c r="F45" s="76">
        <f>E45*'Summenblatt B11'!$C$35+E45</f>
        <v>0</v>
      </c>
      <c r="G45" s="255">
        <f>SUMIF('UR Flächenkalk'!$K:$K,Kostenstellen!$A45,'UR Flächenkalk'!AS:AS)+SUMIF('Zusatzleistungen '!E:E,A45,'Zusatzleistungen '!I:I)</f>
        <v>0</v>
      </c>
      <c r="H45" s="255">
        <f t="shared" si="2"/>
        <v>0</v>
      </c>
      <c r="I45" s="255">
        <f>SUMIF('Vorarbeiter OL'!F:F,A45,'Vorarbeiter OL'!D:D)</f>
        <v>0</v>
      </c>
      <c r="J45" s="255">
        <f t="shared" si="3"/>
        <v>0</v>
      </c>
    </row>
    <row r="46" spans="1:10" ht="11.25" hidden="1">
      <c r="A46" s="152"/>
      <c r="B46" s="152"/>
      <c r="C46" s="76">
        <f>SUMIF('UR Flächenkalk'!$K:$K,Kostenstellen!$A46,'UR Flächenkalk'!AQ:AQ)+SUMIF('Vorarbeiter OL'!F:F,A46,'Vorarbeiter OL'!H:H)+SUMIF('Zusatzleistungen '!E:E,A46,'Zusatzleistungen '!L:L)</f>
        <v>0</v>
      </c>
      <c r="D46" s="76">
        <f>C46*'Summenblatt B11'!$C$35+C46</f>
        <v>0</v>
      </c>
      <c r="E46" s="76">
        <f>SUMIF('UR Flächenkalk'!$K:$K,A46,'UR Flächenkalk'!AR:AR)+SUMIF('Vorarbeiter OL'!F:F,A46,'Vorarbeiter OL'!I:I)+SUMIF('Zusatzleistungen '!E:E,A46,'Zusatzleistungen '!M:M)</f>
        <v>0</v>
      </c>
      <c r="F46" s="76">
        <f>E46*'Summenblatt B11'!$C$35+E46</f>
        <v>0</v>
      </c>
      <c r="G46" s="255">
        <f>SUMIF('UR Flächenkalk'!$K:$K,Kostenstellen!$A46,'UR Flächenkalk'!AS:AS)+SUMIF('Zusatzleistungen '!E:E,A46,'Zusatzleistungen '!I:I)</f>
        <v>0</v>
      </c>
      <c r="H46" s="255">
        <f t="shared" si="2"/>
        <v>0</v>
      </c>
      <c r="I46" s="255">
        <f>SUMIF('Vorarbeiter OL'!F:F,A46,'Vorarbeiter OL'!D:D)</f>
        <v>0</v>
      </c>
      <c r="J46" s="255">
        <f t="shared" si="3"/>
        <v>0</v>
      </c>
    </row>
    <row r="47" spans="1:10" ht="11.25" hidden="1">
      <c r="A47" s="152"/>
      <c r="B47" s="152"/>
      <c r="C47" s="76">
        <f>SUMIF('UR Flächenkalk'!$K:$K,Kostenstellen!$A47,'UR Flächenkalk'!AQ:AQ)+SUMIF('Vorarbeiter OL'!F:F,A47,'Vorarbeiter OL'!H:H)+SUMIF('Zusatzleistungen '!E:E,A47,'Zusatzleistungen '!L:L)</f>
        <v>0</v>
      </c>
      <c r="D47" s="76">
        <f>C47*'Summenblatt B11'!$C$35+C47</f>
        <v>0</v>
      </c>
      <c r="E47" s="76">
        <f>SUMIF('UR Flächenkalk'!$K:$K,A47,'UR Flächenkalk'!AR:AR)+SUMIF('Vorarbeiter OL'!F:F,A47,'Vorarbeiter OL'!I:I)+SUMIF('Zusatzleistungen '!E:E,A47,'Zusatzleistungen '!M:M)</f>
        <v>0</v>
      </c>
      <c r="F47" s="76">
        <f>E47*'Summenblatt B11'!$C$35+E47</f>
        <v>0</v>
      </c>
      <c r="G47" s="255">
        <f>SUMIF('UR Flächenkalk'!$K:$K,Kostenstellen!$A47,'UR Flächenkalk'!AS:AS)+SUMIF('Zusatzleistungen '!E:E,A47,'Zusatzleistungen '!I:I)</f>
        <v>0</v>
      </c>
      <c r="H47" s="255">
        <f t="shared" si="2"/>
        <v>0</v>
      </c>
      <c r="I47" s="255">
        <f>SUMIF('Vorarbeiter OL'!F:F,A47,'Vorarbeiter OL'!D:D)</f>
        <v>0</v>
      </c>
      <c r="J47" s="255">
        <f t="shared" si="3"/>
        <v>0</v>
      </c>
    </row>
    <row r="48" spans="1:10" ht="11.25" hidden="1">
      <c r="A48" s="152"/>
      <c r="B48" s="152"/>
      <c r="C48" s="76">
        <f>SUMIF('UR Flächenkalk'!$K:$K,Kostenstellen!$A48,'UR Flächenkalk'!AQ:AQ)+SUMIF('Vorarbeiter OL'!F:F,A48,'Vorarbeiter OL'!H:H)+SUMIF('Zusatzleistungen '!E:E,A48,'Zusatzleistungen '!L:L)</f>
        <v>0</v>
      </c>
      <c r="D48" s="76">
        <f>C48*'Summenblatt B11'!$C$35+C48</f>
        <v>0</v>
      </c>
      <c r="E48" s="76">
        <f>SUMIF('UR Flächenkalk'!$K:$K,A48,'UR Flächenkalk'!AR:AR)+SUMIF('Vorarbeiter OL'!F:F,A48,'Vorarbeiter OL'!I:I)+SUMIF('Zusatzleistungen '!E:E,A48,'Zusatzleistungen '!M:M)</f>
        <v>0</v>
      </c>
      <c r="F48" s="76">
        <f>E48*'Summenblatt B11'!$C$35+E48</f>
        <v>0</v>
      </c>
      <c r="G48" s="255">
        <f>SUMIF('UR Flächenkalk'!$K:$K,Kostenstellen!$A48,'UR Flächenkalk'!AS:AS)+SUMIF('Zusatzleistungen '!E:E,A48,'Zusatzleistungen '!I:I)</f>
        <v>0</v>
      </c>
      <c r="H48" s="255">
        <f t="shared" si="2"/>
        <v>0</v>
      </c>
      <c r="I48" s="255">
        <f>SUMIF('Vorarbeiter OL'!F:F,A48,'Vorarbeiter OL'!D:D)</f>
        <v>0</v>
      </c>
      <c r="J48" s="255">
        <f t="shared" si="3"/>
        <v>0</v>
      </c>
    </row>
    <row r="49" spans="1:10" ht="11.25" hidden="1">
      <c r="A49" s="152"/>
      <c r="B49" s="152"/>
      <c r="C49" s="76">
        <f>SUMIF('UR Flächenkalk'!$K:$K,Kostenstellen!$A49,'UR Flächenkalk'!AQ:AQ)+SUMIF('Vorarbeiter OL'!F:F,A49,'Vorarbeiter OL'!H:H)+SUMIF('Zusatzleistungen '!E:E,A49,'Zusatzleistungen '!L:L)</f>
        <v>0</v>
      </c>
      <c r="D49" s="76">
        <f>C49*'Summenblatt B11'!$C$35+C49</f>
        <v>0</v>
      </c>
      <c r="E49" s="76">
        <f>SUMIF('UR Flächenkalk'!$K:$K,A49,'UR Flächenkalk'!AR:AR)+SUMIF('Vorarbeiter OL'!F:F,A49,'Vorarbeiter OL'!I:I)+SUMIF('Zusatzleistungen '!E:E,A49,'Zusatzleistungen '!M:M)</f>
        <v>0</v>
      </c>
      <c r="F49" s="76">
        <f>E49*'Summenblatt B11'!$C$35+E49</f>
        <v>0</v>
      </c>
      <c r="G49" s="255">
        <f>SUMIF('UR Flächenkalk'!$K:$K,Kostenstellen!$A49,'UR Flächenkalk'!AS:AS)+SUMIF('Zusatzleistungen '!E:E,A49,'Zusatzleistungen '!I:I)</f>
        <v>0</v>
      </c>
      <c r="H49" s="255">
        <f t="shared" si="2"/>
        <v>0</v>
      </c>
      <c r="I49" s="255">
        <f>SUMIF('Vorarbeiter OL'!F:F,A49,'Vorarbeiter OL'!D:D)</f>
        <v>0</v>
      </c>
      <c r="J49" s="255">
        <f t="shared" si="3"/>
        <v>0</v>
      </c>
    </row>
    <row r="50" spans="1:10" ht="11.25" hidden="1">
      <c r="A50" s="152"/>
      <c r="B50" s="152"/>
      <c r="C50" s="76">
        <f>SUMIF('UR Flächenkalk'!$K:$K,Kostenstellen!$A50,'UR Flächenkalk'!AQ:AQ)+SUMIF('Vorarbeiter OL'!F:F,A50,'Vorarbeiter OL'!H:H)+SUMIF('Zusatzleistungen '!E:E,A50,'Zusatzleistungen '!L:L)</f>
        <v>0</v>
      </c>
      <c r="D50" s="76">
        <f>C50*'Summenblatt B11'!$C$35+C50</f>
        <v>0</v>
      </c>
      <c r="E50" s="76">
        <f>SUMIF('UR Flächenkalk'!$K:$K,A50,'UR Flächenkalk'!AR:AR)+SUMIF('Vorarbeiter OL'!F:F,A50,'Vorarbeiter OL'!I:I)+SUMIF('Zusatzleistungen '!E:E,A50,'Zusatzleistungen '!M:M)</f>
        <v>0</v>
      </c>
      <c r="F50" s="76">
        <f>E50*'Summenblatt B11'!$C$35+E50</f>
        <v>0</v>
      </c>
      <c r="G50" s="255">
        <f>SUMIF('UR Flächenkalk'!$K:$K,Kostenstellen!$A50,'UR Flächenkalk'!AS:AS)+SUMIF('Zusatzleistungen '!E:E,A50,'Zusatzleistungen '!I:I)</f>
        <v>0</v>
      </c>
      <c r="H50" s="255">
        <f t="shared" si="2"/>
        <v>0</v>
      </c>
      <c r="I50" s="255">
        <f>SUMIF('Vorarbeiter OL'!F:F,A50,'Vorarbeiter OL'!D:D)</f>
        <v>0</v>
      </c>
      <c r="J50" s="255">
        <f t="shared" si="3"/>
        <v>0</v>
      </c>
    </row>
    <row r="51" spans="1:10" ht="11.25" hidden="1">
      <c r="A51" s="152"/>
      <c r="B51" s="152"/>
      <c r="C51" s="76">
        <f>SUMIF('UR Flächenkalk'!$K:$K,Kostenstellen!$A51,'UR Flächenkalk'!AQ:AQ)+SUMIF('Vorarbeiter OL'!F:F,A51,'Vorarbeiter OL'!H:H)+SUMIF('Zusatzleistungen '!E:E,A51,'Zusatzleistungen '!L:L)</f>
        <v>0</v>
      </c>
      <c r="D51" s="76">
        <f>C51*'Summenblatt B11'!$C$35+C51</f>
        <v>0</v>
      </c>
      <c r="E51" s="76">
        <f>SUMIF('UR Flächenkalk'!$K:$K,A51,'UR Flächenkalk'!AR:AR)+SUMIF('Vorarbeiter OL'!F:F,A51,'Vorarbeiter OL'!I:I)+SUMIF('Zusatzleistungen '!E:E,A51,'Zusatzleistungen '!M:M)</f>
        <v>0</v>
      </c>
      <c r="F51" s="76">
        <f>E51*'Summenblatt B11'!$C$35+E51</f>
        <v>0</v>
      </c>
      <c r="G51" s="255">
        <f>SUMIF('UR Flächenkalk'!$K:$K,Kostenstellen!$A51,'UR Flächenkalk'!AS:AS)+SUMIF('Zusatzleistungen '!E:E,A51,'Zusatzleistungen '!I:I)</f>
        <v>0</v>
      </c>
      <c r="H51" s="255">
        <f t="shared" si="2"/>
        <v>0</v>
      </c>
      <c r="I51" s="255">
        <f>SUMIF('Vorarbeiter OL'!F:F,A51,'Vorarbeiter OL'!D:D)</f>
        <v>0</v>
      </c>
      <c r="J51" s="255">
        <f t="shared" si="3"/>
        <v>0</v>
      </c>
    </row>
    <row r="52" spans="1:10" ht="11.25" hidden="1">
      <c r="A52" s="152"/>
      <c r="B52" s="152"/>
      <c r="C52" s="76">
        <f>SUMIF('UR Flächenkalk'!$K:$K,Kostenstellen!$A52,'UR Flächenkalk'!AQ:AQ)+SUMIF('Vorarbeiter OL'!F:F,A52,'Vorarbeiter OL'!H:H)+SUMIF('Zusatzleistungen '!E:E,A52,'Zusatzleistungen '!L:L)</f>
        <v>0</v>
      </c>
      <c r="D52" s="76">
        <f>C52*'Summenblatt B11'!$C$35+C52</f>
        <v>0</v>
      </c>
      <c r="E52" s="76">
        <f>SUMIF('UR Flächenkalk'!$K:$K,A52,'UR Flächenkalk'!AR:AR)+SUMIF('Vorarbeiter OL'!F:F,A52,'Vorarbeiter OL'!I:I)+SUMIF('Zusatzleistungen '!E:E,A52,'Zusatzleistungen '!M:M)</f>
        <v>0</v>
      </c>
      <c r="F52" s="76">
        <f>E52*'Summenblatt B11'!$C$35+E52</f>
        <v>0</v>
      </c>
      <c r="G52" s="255">
        <f>SUMIF('UR Flächenkalk'!$K:$K,Kostenstellen!$A52,'UR Flächenkalk'!AS:AS)+SUMIF('Zusatzleistungen '!E:E,A52,'Zusatzleistungen '!I:I)</f>
        <v>0</v>
      </c>
      <c r="H52" s="255">
        <f t="shared" si="2"/>
        <v>0</v>
      </c>
      <c r="I52" s="255">
        <f>SUMIF('Vorarbeiter OL'!F:F,A52,'Vorarbeiter OL'!D:D)</f>
        <v>0</v>
      </c>
      <c r="J52" s="255">
        <f t="shared" si="3"/>
        <v>0</v>
      </c>
    </row>
    <row r="53" spans="1:10" ht="11.25" hidden="1">
      <c r="A53" s="152"/>
      <c r="B53" s="152"/>
      <c r="C53" s="76">
        <f>SUMIF('UR Flächenkalk'!$K:$K,Kostenstellen!$A53,'UR Flächenkalk'!AQ:AQ)+SUMIF('Vorarbeiter OL'!F:F,A53,'Vorarbeiter OL'!H:H)+SUMIF('Zusatzleistungen '!E:E,A53,'Zusatzleistungen '!L:L)</f>
        <v>0</v>
      </c>
      <c r="D53" s="76">
        <f>C53*'Summenblatt B11'!$C$35+C53</f>
        <v>0</v>
      </c>
      <c r="E53" s="76">
        <f>SUMIF('UR Flächenkalk'!$K:$K,A53,'UR Flächenkalk'!AR:AR)+SUMIF('Vorarbeiter OL'!F:F,A53,'Vorarbeiter OL'!I:I)+SUMIF('Zusatzleistungen '!E:E,A53,'Zusatzleistungen '!M:M)</f>
        <v>0</v>
      </c>
      <c r="F53" s="76">
        <f>E53*'Summenblatt B11'!$C$35+E53</f>
        <v>0</v>
      </c>
      <c r="G53" s="255">
        <f>SUMIF('UR Flächenkalk'!$K:$K,Kostenstellen!$A53,'UR Flächenkalk'!AS:AS)+SUMIF('Zusatzleistungen '!E:E,A53,'Zusatzleistungen '!I:I)</f>
        <v>0</v>
      </c>
      <c r="H53" s="255">
        <f t="shared" si="2"/>
        <v>0</v>
      </c>
      <c r="I53" s="255">
        <f>SUMIF('Vorarbeiter OL'!F:F,A53,'Vorarbeiter OL'!D:D)</f>
        <v>0</v>
      </c>
      <c r="J53" s="255">
        <f t="shared" si="3"/>
        <v>0</v>
      </c>
    </row>
    <row r="54" spans="1:10" ht="11.25" hidden="1">
      <c r="A54" s="152"/>
      <c r="B54" s="152"/>
      <c r="C54" s="76">
        <f>SUMIF('UR Flächenkalk'!$K:$K,Kostenstellen!$A54,'UR Flächenkalk'!AQ:AQ)+SUMIF('Vorarbeiter OL'!F:F,A54,'Vorarbeiter OL'!H:H)+SUMIF('Zusatzleistungen '!E:E,A54,'Zusatzleistungen '!L:L)</f>
        <v>0</v>
      </c>
      <c r="D54" s="76">
        <f>C54*'Summenblatt B11'!$C$35+C54</f>
        <v>0</v>
      </c>
      <c r="E54" s="76">
        <f>SUMIF('UR Flächenkalk'!$K:$K,A54,'UR Flächenkalk'!AR:AR)+SUMIF('Vorarbeiter OL'!F:F,A54,'Vorarbeiter OL'!I:I)+SUMIF('Zusatzleistungen '!E:E,A54,'Zusatzleistungen '!M:M)</f>
        <v>0</v>
      </c>
      <c r="F54" s="76">
        <f>E54*'Summenblatt B11'!$C$35+E54</f>
        <v>0</v>
      </c>
      <c r="G54" s="255">
        <f>SUMIF('UR Flächenkalk'!$K:$K,Kostenstellen!$A54,'UR Flächenkalk'!AS:AS)+SUMIF('Zusatzleistungen '!E:E,A54,'Zusatzleistungen '!I:I)</f>
        <v>0</v>
      </c>
      <c r="H54" s="255">
        <f t="shared" si="2"/>
        <v>0</v>
      </c>
      <c r="I54" s="255">
        <f>SUMIF('Vorarbeiter OL'!F:F,A54,'Vorarbeiter OL'!D:D)</f>
        <v>0</v>
      </c>
      <c r="J54" s="255">
        <f t="shared" si="3"/>
        <v>0</v>
      </c>
    </row>
    <row r="55" spans="1:10" ht="11.25" hidden="1">
      <c r="A55" s="152"/>
      <c r="B55" s="152"/>
      <c r="C55" s="76">
        <f>SUMIF('UR Flächenkalk'!$K:$K,Kostenstellen!$A55,'UR Flächenkalk'!AQ:AQ)+SUMIF('Vorarbeiter OL'!F:F,A55,'Vorarbeiter OL'!H:H)+SUMIF('Zusatzleistungen '!E:E,A55,'Zusatzleistungen '!L:L)</f>
        <v>0</v>
      </c>
      <c r="D55" s="76">
        <f>C55*'Summenblatt B11'!$C$35+C55</f>
        <v>0</v>
      </c>
      <c r="E55" s="76">
        <f>SUMIF('UR Flächenkalk'!$K:$K,A55,'UR Flächenkalk'!AR:AR)+SUMIF('Vorarbeiter OL'!F:F,A55,'Vorarbeiter OL'!I:I)+SUMIF('Zusatzleistungen '!E:E,A55,'Zusatzleistungen '!M:M)</f>
        <v>0</v>
      </c>
      <c r="F55" s="76">
        <f>E55*'Summenblatt B11'!$C$35+E55</f>
        <v>0</v>
      </c>
      <c r="G55" s="255">
        <f>SUMIF('UR Flächenkalk'!$K:$K,Kostenstellen!$A55,'UR Flächenkalk'!AS:AS)+SUMIF('Zusatzleistungen '!E:E,A55,'Zusatzleistungen '!I:I)</f>
        <v>0</v>
      </c>
      <c r="H55" s="255">
        <f t="shared" si="2"/>
        <v>0</v>
      </c>
      <c r="I55" s="255">
        <f>SUMIF('Vorarbeiter OL'!F:F,A55,'Vorarbeiter OL'!D:D)</f>
        <v>0</v>
      </c>
      <c r="J55" s="255">
        <f t="shared" si="3"/>
        <v>0</v>
      </c>
    </row>
    <row r="56" spans="1:10" ht="11.25" hidden="1">
      <c r="A56" s="152"/>
      <c r="B56" s="152"/>
      <c r="C56" s="76">
        <f>SUMIF('UR Flächenkalk'!$K:$K,Kostenstellen!$A56,'UR Flächenkalk'!AQ:AQ)+SUMIF('Vorarbeiter OL'!F:F,A56,'Vorarbeiter OL'!H:H)+SUMIF('Zusatzleistungen '!E:E,A56,'Zusatzleistungen '!L:L)</f>
        <v>0</v>
      </c>
      <c r="D56" s="76">
        <f>C56*'Summenblatt B11'!$C$35+C56</f>
        <v>0</v>
      </c>
      <c r="E56" s="76">
        <f>SUMIF('UR Flächenkalk'!$K:$K,A56,'UR Flächenkalk'!AR:AR)+SUMIF('Vorarbeiter OL'!F:F,A56,'Vorarbeiter OL'!I:I)+SUMIF('Zusatzleistungen '!E:E,A56,'Zusatzleistungen '!M:M)</f>
        <v>0</v>
      </c>
      <c r="F56" s="76">
        <f>E56*'Summenblatt B11'!$C$35+E56</f>
        <v>0</v>
      </c>
      <c r="G56" s="255">
        <f>SUMIF('UR Flächenkalk'!$K:$K,Kostenstellen!$A56,'UR Flächenkalk'!AS:AS)+SUMIF('Zusatzleistungen '!E:E,A56,'Zusatzleistungen '!I:I)</f>
        <v>0</v>
      </c>
      <c r="H56" s="255">
        <f t="shared" si="2"/>
        <v>0</v>
      </c>
      <c r="I56" s="255">
        <f>SUMIF('Vorarbeiter OL'!F:F,A56,'Vorarbeiter OL'!D:D)</f>
        <v>0</v>
      </c>
      <c r="J56" s="255">
        <f t="shared" si="3"/>
        <v>0</v>
      </c>
    </row>
    <row r="57" spans="1:10" ht="11.25" hidden="1">
      <c r="A57" s="152"/>
      <c r="B57" s="152"/>
      <c r="C57" s="76">
        <f>SUMIF('UR Flächenkalk'!$K:$K,Kostenstellen!$A57,'UR Flächenkalk'!AQ:AQ)+SUMIF('Vorarbeiter OL'!F:F,A57,'Vorarbeiter OL'!H:H)+SUMIF('Zusatzleistungen '!E:E,A57,'Zusatzleistungen '!L:L)</f>
        <v>0</v>
      </c>
      <c r="D57" s="76">
        <f>C57*'Summenblatt B11'!$C$35+C57</f>
        <v>0</v>
      </c>
      <c r="E57" s="76">
        <f>SUMIF('UR Flächenkalk'!$K:$K,A57,'UR Flächenkalk'!AR:AR)+SUMIF('Vorarbeiter OL'!F:F,A57,'Vorarbeiter OL'!I:I)+SUMIF('Zusatzleistungen '!E:E,A57,'Zusatzleistungen '!M:M)</f>
        <v>0</v>
      </c>
      <c r="F57" s="76">
        <f>E57*'Summenblatt B11'!$C$35+E57</f>
        <v>0</v>
      </c>
      <c r="G57" s="255">
        <f>SUMIF('UR Flächenkalk'!$K:$K,Kostenstellen!$A57,'UR Flächenkalk'!AS:AS)+SUMIF('Zusatzleistungen '!E:E,A57,'Zusatzleistungen '!I:I)</f>
        <v>0</v>
      </c>
      <c r="H57" s="255">
        <f t="shared" si="2"/>
        <v>0</v>
      </c>
      <c r="I57" s="255">
        <f>SUMIF('Vorarbeiter OL'!F:F,A57,'Vorarbeiter OL'!D:D)</f>
        <v>0</v>
      </c>
      <c r="J57" s="255">
        <f t="shared" si="3"/>
        <v>0</v>
      </c>
    </row>
    <row r="58" spans="1:10" ht="11.25" hidden="1">
      <c r="A58" s="152"/>
      <c r="B58" s="152"/>
      <c r="C58" s="76">
        <f>SUMIF('UR Flächenkalk'!$K:$K,Kostenstellen!$A58,'UR Flächenkalk'!AQ:AQ)+SUMIF('Vorarbeiter OL'!F:F,A58,'Vorarbeiter OL'!H:H)+SUMIF('Zusatzleistungen '!E:E,A58,'Zusatzleistungen '!L:L)</f>
        <v>0</v>
      </c>
      <c r="D58" s="76">
        <f>C58*'Summenblatt B11'!$C$35+C58</f>
        <v>0</v>
      </c>
      <c r="E58" s="76">
        <f>SUMIF('UR Flächenkalk'!$K:$K,A58,'UR Flächenkalk'!AR:AR)+SUMIF('Vorarbeiter OL'!F:F,A58,'Vorarbeiter OL'!I:I)+SUMIF('Zusatzleistungen '!E:E,A58,'Zusatzleistungen '!M:M)</f>
        <v>0</v>
      </c>
      <c r="F58" s="76">
        <f>E58*'Summenblatt B11'!$C$35+E58</f>
        <v>0</v>
      </c>
      <c r="G58" s="255">
        <f>SUMIF('UR Flächenkalk'!$K:$K,Kostenstellen!$A58,'UR Flächenkalk'!AS:AS)+SUMIF('Zusatzleistungen '!E:E,A58,'Zusatzleistungen '!I:I)</f>
        <v>0</v>
      </c>
      <c r="H58" s="255">
        <f t="shared" si="2"/>
        <v>0</v>
      </c>
      <c r="I58" s="255">
        <f>SUMIF('Vorarbeiter OL'!F:F,A58,'Vorarbeiter OL'!D:D)</f>
        <v>0</v>
      </c>
      <c r="J58" s="255">
        <f t="shared" si="3"/>
        <v>0</v>
      </c>
    </row>
    <row r="59" spans="1:10" ht="11.25" hidden="1">
      <c r="A59" s="152"/>
      <c r="B59" s="152"/>
      <c r="C59" s="76">
        <f>SUMIF('UR Flächenkalk'!$K:$K,Kostenstellen!$A59,'UR Flächenkalk'!AQ:AQ)+SUMIF('Vorarbeiter OL'!F:F,A59,'Vorarbeiter OL'!H:H)+SUMIF('Zusatzleistungen '!E:E,A59,'Zusatzleistungen '!L:L)</f>
        <v>0</v>
      </c>
      <c r="D59" s="76">
        <f>C59*'Summenblatt B11'!$C$35+C59</f>
        <v>0</v>
      </c>
      <c r="E59" s="76">
        <f>SUMIF('UR Flächenkalk'!$K:$K,A59,'UR Flächenkalk'!AR:AR)+SUMIF('Vorarbeiter OL'!F:F,A59,'Vorarbeiter OL'!I:I)+SUMIF('Zusatzleistungen '!E:E,A59,'Zusatzleistungen '!M:M)</f>
        <v>0</v>
      </c>
      <c r="F59" s="76">
        <f>E59*'Summenblatt B11'!$C$35+E59</f>
        <v>0</v>
      </c>
      <c r="G59" s="255">
        <f>SUMIF('UR Flächenkalk'!$K:$K,Kostenstellen!$A59,'UR Flächenkalk'!AS:AS)+SUMIF('Zusatzleistungen '!E:E,A59,'Zusatzleistungen '!I:I)</f>
        <v>0</v>
      </c>
      <c r="H59" s="255">
        <f t="shared" si="2"/>
        <v>0</v>
      </c>
      <c r="I59" s="255">
        <f>SUMIF('Vorarbeiter OL'!F:F,A59,'Vorarbeiter OL'!D:D)</f>
        <v>0</v>
      </c>
      <c r="J59" s="255">
        <f t="shared" si="3"/>
        <v>0</v>
      </c>
    </row>
    <row r="60" spans="1:10" ht="11.25" hidden="1">
      <c r="A60" s="152"/>
      <c r="B60" s="152"/>
      <c r="C60" s="76">
        <f>SUMIF('UR Flächenkalk'!$K:$K,Kostenstellen!$A60,'UR Flächenkalk'!AQ:AQ)+SUMIF('Vorarbeiter OL'!F:F,A60,'Vorarbeiter OL'!H:H)+SUMIF('Zusatzleistungen '!E:E,A60,'Zusatzleistungen '!L:L)</f>
        <v>0</v>
      </c>
      <c r="D60" s="76">
        <f>C60*'Summenblatt B11'!$C$35+C60</f>
        <v>0</v>
      </c>
      <c r="E60" s="76">
        <f>SUMIF('UR Flächenkalk'!$K:$K,A60,'UR Flächenkalk'!AR:AR)+SUMIF('Vorarbeiter OL'!F:F,A60,'Vorarbeiter OL'!I:I)+SUMIF('Zusatzleistungen '!E:E,A60,'Zusatzleistungen '!M:M)</f>
        <v>0</v>
      </c>
      <c r="F60" s="76">
        <f>E60*'Summenblatt B11'!$C$35+E60</f>
        <v>0</v>
      </c>
      <c r="G60" s="255">
        <f>SUMIF('UR Flächenkalk'!$K:$K,Kostenstellen!$A60,'UR Flächenkalk'!AS:AS)+SUMIF('Zusatzleistungen '!E:E,A60,'Zusatzleistungen '!I:I)</f>
        <v>0</v>
      </c>
      <c r="H60" s="255">
        <f t="shared" si="2"/>
        <v>0</v>
      </c>
      <c r="I60" s="255">
        <f>SUMIF('Vorarbeiter OL'!F:F,A60,'Vorarbeiter OL'!D:D)</f>
        <v>0</v>
      </c>
      <c r="J60" s="255">
        <f t="shared" si="3"/>
        <v>0</v>
      </c>
    </row>
    <row r="61" spans="1:10" ht="11.25" hidden="1">
      <c r="A61" s="152"/>
      <c r="B61" s="152"/>
      <c r="C61" s="76">
        <f>SUMIF('UR Flächenkalk'!$K:$K,Kostenstellen!$A61,'UR Flächenkalk'!AQ:AQ)+SUMIF('Vorarbeiter OL'!F:F,A61,'Vorarbeiter OL'!H:H)+SUMIF('Zusatzleistungen '!E:E,A61,'Zusatzleistungen '!L:L)</f>
        <v>0</v>
      </c>
      <c r="D61" s="76">
        <f>C61*'Summenblatt B11'!$C$35+C61</f>
        <v>0</v>
      </c>
      <c r="E61" s="76">
        <f>SUMIF('UR Flächenkalk'!$K:$K,A61,'UR Flächenkalk'!AR:AR)+SUMIF('Vorarbeiter OL'!F:F,A61,'Vorarbeiter OL'!I:I)+SUMIF('Zusatzleistungen '!E:E,A61,'Zusatzleistungen '!M:M)</f>
        <v>0</v>
      </c>
      <c r="F61" s="76">
        <f>E61*'Summenblatt B11'!$C$35+E61</f>
        <v>0</v>
      </c>
      <c r="G61" s="255">
        <f>SUMIF('UR Flächenkalk'!$K:$K,Kostenstellen!$A61,'UR Flächenkalk'!AS:AS)+SUMIF('Zusatzleistungen '!E:E,A61,'Zusatzleistungen '!I:I)</f>
        <v>0</v>
      </c>
      <c r="H61" s="255">
        <f t="shared" si="2"/>
        <v>0</v>
      </c>
      <c r="I61" s="255">
        <f>SUMIF('Vorarbeiter OL'!F:F,A61,'Vorarbeiter OL'!D:D)</f>
        <v>0</v>
      </c>
      <c r="J61" s="255">
        <f t="shared" si="3"/>
        <v>0</v>
      </c>
    </row>
    <row r="62" spans="1:10" ht="11.25" hidden="1">
      <c r="A62" s="152"/>
      <c r="B62" s="152"/>
      <c r="C62" s="76">
        <f>SUMIF('UR Flächenkalk'!$K:$K,Kostenstellen!$A62,'UR Flächenkalk'!AQ:AQ)+SUMIF('Vorarbeiter OL'!F:F,A62,'Vorarbeiter OL'!H:H)+SUMIF('Zusatzleistungen '!E:E,A62,'Zusatzleistungen '!L:L)</f>
        <v>0</v>
      </c>
      <c r="D62" s="76">
        <f>C62*'Summenblatt B11'!$C$35+C62</f>
        <v>0</v>
      </c>
      <c r="E62" s="76">
        <f>SUMIF('UR Flächenkalk'!$K:$K,A62,'UR Flächenkalk'!AR:AR)+SUMIF('Vorarbeiter OL'!F:F,A62,'Vorarbeiter OL'!I:I)+SUMIF('Zusatzleistungen '!E:E,A62,'Zusatzleistungen '!M:M)</f>
        <v>0</v>
      </c>
      <c r="F62" s="76">
        <f>E62*'Summenblatt B11'!$C$35+E62</f>
        <v>0</v>
      </c>
      <c r="G62" s="255">
        <f>SUMIF('UR Flächenkalk'!$K:$K,Kostenstellen!$A62,'UR Flächenkalk'!AS:AS)+SUMIF('Zusatzleistungen '!E:E,A62,'Zusatzleistungen '!I:I)</f>
        <v>0</v>
      </c>
      <c r="H62" s="255">
        <f t="shared" si="2"/>
        <v>0</v>
      </c>
      <c r="I62" s="255">
        <f>SUMIF('Vorarbeiter OL'!F:F,A62,'Vorarbeiter OL'!D:D)</f>
        <v>0</v>
      </c>
      <c r="J62" s="255">
        <f t="shared" si="3"/>
        <v>0</v>
      </c>
    </row>
    <row r="63" spans="1:10" ht="11.25" hidden="1">
      <c r="A63" s="152"/>
      <c r="B63" s="152"/>
      <c r="C63" s="76">
        <f>SUMIF('UR Flächenkalk'!$K:$K,Kostenstellen!$A63,'UR Flächenkalk'!AQ:AQ)+SUMIF('Vorarbeiter OL'!F:F,A63,'Vorarbeiter OL'!H:H)+SUMIF('Zusatzleistungen '!E:E,A63,'Zusatzleistungen '!L:L)</f>
        <v>0</v>
      </c>
      <c r="D63" s="76">
        <f>C63*'Summenblatt B11'!$C$35+C63</f>
        <v>0</v>
      </c>
      <c r="E63" s="76">
        <f>SUMIF('UR Flächenkalk'!$K:$K,A63,'UR Flächenkalk'!AR:AR)+SUMIF('Vorarbeiter OL'!F:F,A63,'Vorarbeiter OL'!I:I)+SUMIF('Zusatzleistungen '!E:E,A63,'Zusatzleistungen '!M:M)</f>
        <v>0</v>
      </c>
      <c r="F63" s="76">
        <f>E63*'Summenblatt B11'!$C$35+E63</f>
        <v>0</v>
      </c>
      <c r="G63" s="255">
        <f>SUMIF('UR Flächenkalk'!$K:$K,Kostenstellen!$A63,'UR Flächenkalk'!AS:AS)+SUMIF('Zusatzleistungen '!E:E,A63,'Zusatzleistungen '!I:I)</f>
        <v>0</v>
      </c>
      <c r="H63" s="255">
        <f t="shared" si="2"/>
        <v>0</v>
      </c>
      <c r="I63" s="255">
        <f>SUMIF('Vorarbeiter OL'!F:F,A63,'Vorarbeiter OL'!D:D)</f>
        <v>0</v>
      </c>
      <c r="J63" s="255">
        <f t="shared" si="3"/>
        <v>0</v>
      </c>
    </row>
    <row r="64" spans="1:10" ht="11.25" hidden="1">
      <c r="A64" s="152"/>
      <c r="B64" s="152"/>
      <c r="C64" s="76">
        <f>SUMIF('UR Flächenkalk'!$K:$K,Kostenstellen!$A64,'UR Flächenkalk'!AQ:AQ)+SUMIF('Vorarbeiter OL'!F:F,A64,'Vorarbeiter OL'!H:H)+SUMIF('Zusatzleistungen '!E:E,A64,'Zusatzleistungen '!L:L)</f>
        <v>0</v>
      </c>
      <c r="D64" s="76">
        <f>C64*'Summenblatt B11'!$C$35+C64</f>
        <v>0</v>
      </c>
      <c r="E64" s="76">
        <f>SUMIF('UR Flächenkalk'!$K:$K,A64,'UR Flächenkalk'!AR:AR)+SUMIF('Vorarbeiter OL'!F:F,A64,'Vorarbeiter OL'!I:I)+SUMIF('Zusatzleistungen '!E:E,A64,'Zusatzleistungen '!M:M)</f>
        <v>0</v>
      </c>
      <c r="F64" s="76">
        <f>E64*'Summenblatt B11'!$C$35+E64</f>
        <v>0</v>
      </c>
      <c r="G64" s="255">
        <f>SUMIF('UR Flächenkalk'!$K:$K,Kostenstellen!$A64,'UR Flächenkalk'!AS:AS)+SUMIF('Zusatzleistungen '!E:E,A64,'Zusatzleistungen '!I:I)</f>
        <v>0</v>
      </c>
      <c r="H64" s="255">
        <f t="shared" si="2"/>
        <v>0</v>
      </c>
      <c r="I64" s="255">
        <f>SUMIF('Vorarbeiter OL'!F:F,A64,'Vorarbeiter OL'!D:D)</f>
        <v>0</v>
      </c>
      <c r="J64" s="255">
        <f t="shared" si="3"/>
        <v>0</v>
      </c>
    </row>
    <row r="65" spans="1:10" ht="11.25" hidden="1">
      <c r="A65" s="152"/>
      <c r="B65" s="152"/>
      <c r="C65" s="76">
        <f>SUMIF('UR Flächenkalk'!$K:$K,Kostenstellen!$A65,'UR Flächenkalk'!AQ:AQ)+SUMIF('Vorarbeiter OL'!F:F,A65,'Vorarbeiter OL'!H:H)+SUMIF('Zusatzleistungen '!E:E,A65,'Zusatzleistungen '!L:L)</f>
        <v>0</v>
      </c>
      <c r="D65" s="76">
        <f>C65*'Summenblatt B11'!$C$35+C65</f>
        <v>0</v>
      </c>
      <c r="E65" s="76">
        <f>SUMIF('UR Flächenkalk'!$K:$K,A65,'UR Flächenkalk'!AR:AR)+SUMIF('Vorarbeiter OL'!F:F,A65,'Vorarbeiter OL'!I:I)+SUMIF('Zusatzleistungen '!E:E,A65,'Zusatzleistungen '!M:M)</f>
        <v>0</v>
      </c>
      <c r="F65" s="76">
        <f>E65*'Summenblatt B11'!$C$35+E65</f>
        <v>0</v>
      </c>
      <c r="G65" s="255">
        <f>SUMIF('UR Flächenkalk'!$K:$K,Kostenstellen!$A65,'UR Flächenkalk'!AS:AS)+SUMIF('Zusatzleistungen '!E:E,A65,'Zusatzleistungen '!I:I)</f>
        <v>0</v>
      </c>
      <c r="H65" s="255">
        <f t="shared" si="2"/>
        <v>0</v>
      </c>
      <c r="I65" s="255">
        <f>SUMIF('Vorarbeiter OL'!F:F,A65,'Vorarbeiter OL'!D:D)</f>
        <v>0</v>
      </c>
      <c r="J65" s="255">
        <f t="shared" si="3"/>
        <v>0</v>
      </c>
    </row>
    <row r="66" spans="1:10" ht="11.25" hidden="1">
      <c r="A66" s="152"/>
      <c r="B66" s="152"/>
      <c r="C66" s="76">
        <f>SUMIF('UR Flächenkalk'!$K:$K,Kostenstellen!$A66,'UR Flächenkalk'!AQ:AQ)+SUMIF('Vorarbeiter OL'!F:F,A66,'Vorarbeiter OL'!H:H)+SUMIF('Zusatzleistungen '!E:E,A66,'Zusatzleistungen '!L:L)</f>
        <v>0</v>
      </c>
      <c r="D66" s="76">
        <f>C66*'Summenblatt B11'!$C$35+C66</f>
        <v>0</v>
      </c>
      <c r="E66" s="76">
        <f>SUMIF('UR Flächenkalk'!$K:$K,A66,'UR Flächenkalk'!AR:AR)+SUMIF('Vorarbeiter OL'!F:F,A66,'Vorarbeiter OL'!I:I)+SUMIF('Zusatzleistungen '!E:E,A66,'Zusatzleistungen '!M:M)</f>
        <v>0</v>
      </c>
      <c r="F66" s="76">
        <f>E66*'Summenblatt B11'!$C$35+E66</f>
        <v>0</v>
      </c>
      <c r="G66" s="255">
        <f>SUMIF('UR Flächenkalk'!$K:$K,Kostenstellen!$A66,'UR Flächenkalk'!AS:AS)+SUMIF('Zusatzleistungen '!E:E,A66,'Zusatzleistungen '!I:I)</f>
        <v>0</v>
      </c>
      <c r="H66" s="255">
        <f t="shared" si="2"/>
        <v>0</v>
      </c>
      <c r="I66" s="255">
        <f>SUMIF('Vorarbeiter OL'!F:F,A66,'Vorarbeiter OL'!D:D)</f>
        <v>0</v>
      </c>
      <c r="J66" s="255">
        <f t="shared" si="3"/>
        <v>0</v>
      </c>
    </row>
    <row r="67" spans="1:10" ht="11.25" hidden="1">
      <c r="A67" s="152"/>
      <c r="B67" s="152"/>
      <c r="C67" s="76">
        <f>SUMIF('UR Flächenkalk'!$K:$K,Kostenstellen!$A67,'UR Flächenkalk'!AQ:AQ)+SUMIF('Vorarbeiter OL'!F:F,A67,'Vorarbeiter OL'!H:H)+SUMIF('Zusatzleistungen '!E:E,A67,'Zusatzleistungen '!L:L)</f>
        <v>0</v>
      </c>
      <c r="D67" s="76">
        <f>C67*'Summenblatt B11'!$C$35+C67</f>
        <v>0</v>
      </c>
      <c r="E67" s="76">
        <f>SUMIF('UR Flächenkalk'!$K:$K,A67,'UR Flächenkalk'!AR:AR)+SUMIF('Vorarbeiter OL'!F:F,A67,'Vorarbeiter OL'!I:I)+SUMIF('Zusatzleistungen '!E:E,A67,'Zusatzleistungen '!M:M)</f>
        <v>0</v>
      </c>
      <c r="F67" s="76">
        <f>E67*'Summenblatt B11'!$C$35+E67</f>
        <v>0</v>
      </c>
      <c r="G67" s="255">
        <f>SUMIF('UR Flächenkalk'!$K:$K,Kostenstellen!$A67,'UR Flächenkalk'!AS:AS)+SUMIF('Zusatzleistungen '!E:E,A67,'Zusatzleistungen '!I:I)</f>
        <v>0</v>
      </c>
      <c r="H67" s="255">
        <f t="shared" si="2"/>
        <v>0</v>
      </c>
      <c r="I67" s="255">
        <f>SUMIF('Vorarbeiter OL'!F:F,A67,'Vorarbeiter OL'!D:D)</f>
        <v>0</v>
      </c>
      <c r="J67" s="255">
        <f t="shared" si="3"/>
        <v>0</v>
      </c>
    </row>
    <row r="68" spans="1:10" ht="11.25" hidden="1">
      <c r="A68" s="152"/>
      <c r="B68" s="152"/>
      <c r="C68" s="76">
        <f>SUMIF('UR Flächenkalk'!$K:$K,Kostenstellen!$A68,'UR Flächenkalk'!AQ:AQ)+SUMIF('Vorarbeiter OL'!F:F,A68,'Vorarbeiter OL'!H:H)+SUMIF('Zusatzleistungen '!E:E,A68,'Zusatzleistungen '!L:L)</f>
        <v>0</v>
      </c>
      <c r="D68" s="76">
        <f>C68*'Summenblatt B11'!$C$35+C68</f>
        <v>0</v>
      </c>
      <c r="E68" s="76">
        <f>SUMIF('UR Flächenkalk'!$K:$K,A68,'UR Flächenkalk'!AR:AR)+SUMIF('Vorarbeiter OL'!F:F,A68,'Vorarbeiter OL'!I:I)+SUMIF('Zusatzleistungen '!E:E,A68,'Zusatzleistungen '!M:M)</f>
        <v>0</v>
      </c>
      <c r="F68" s="76">
        <f>E68*'Summenblatt B11'!$C$35+E68</f>
        <v>0</v>
      </c>
      <c r="G68" s="255">
        <f>SUMIF('UR Flächenkalk'!$K:$K,Kostenstellen!$A68,'UR Flächenkalk'!AS:AS)+SUMIF('Zusatzleistungen '!E:E,A68,'Zusatzleistungen '!I:I)</f>
        <v>0</v>
      </c>
      <c r="H68" s="255">
        <f t="shared" si="2"/>
        <v>0</v>
      </c>
      <c r="I68" s="255">
        <f>SUMIF('Vorarbeiter OL'!F:F,A68,'Vorarbeiter OL'!D:D)</f>
        <v>0</v>
      </c>
      <c r="J68" s="255">
        <f t="shared" si="3"/>
        <v>0</v>
      </c>
    </row>
    <row r="69" spans="1:10" ht="11.25" hidden="1">
      <c r="A69" s="152"/>
      <c r="B69" s="152"/>
      <c r="C69" s="76">
        <f>SUMIF('UR Flächenkalk'!$K:$K,Kostenstellen!$A69,'UR Flächenkalk'!AQ:AQ)+SUMIF('Vorarbeiter OL'!F:F,A69,'Vorarbeiter OL'!H:H)+SUMIF('Zusatzleistungen '!E:E,A69,'Zusatzleistungen '!L:L)</f>
        <v>0</v>
      </c>
      <c r="D69" s="76">
        <f>C69*'Summenblatt B11'!$C$35+C69</f>
        <v>0</v>
      </c>
      <c r="E69" s="76">
        <f>SUMIF('UR Flächenkalk'!$K:$K,A69,'UR Flächenkalk'!AR:AR)+SUMIF('Vorarbeiter OL'!F:F,A69,'Vorarbeiter OL'!I:I)+SUMIF('Zusatzleistungen '!E:E,A69,'Zusatzleistungen '!M:M)</f>
        <v>0</v>
      </c>
      <c r="F69" s="76">
        <f>E69*'Summenblatt B11'!$C$35+E69</f>
        <v>0</v>
      </c>
      <c r="G69" s="255">
        <f>SUMIF('UR Flächenkalk'!$K:$K,Kostenstellen!$A69,'UR Flächenkalk'!AS:AS)+SUMIF('Zusatzleistungen '!E:E,A69,'Zusatzleistungen '!I:I)</f>
        <v>0</v>
      </c>
      <c r="H69" s="255">
        <f t="shared" si="2"/>
        <v>0</v>
      </c>
      <c r="I69" s="255">
        <f>SUMIF('Vorarbeiter OL'!F:F,A69,'Vorarbeiter OL'!D:D)</f>
        <v>0</v>
      </c>
      <c r="J69" s="255">
        <f t="shared" si="3"/>
        <v>0</v>
      </c>
    </row>
    <row r="70" spans="1:10" ht="11.25" hidden="1">
      <c r="A70" s="152"/>
      <c r="B70" s="152"/>
      <c r="C70" s="76">
        <f>SUMIF('UR Flächenkalk'!$K:$K,Kostenstellen!$A70,'UR Flächenkalk'!AQ:AQ)+SUMIF('Vorarbeiter OL'!F:F,A70,'Vorarbeiter OL'!H:H)+SUMIF('Zusatzleistungen '!E:E,A70,'Zusatzleistungen '!L:L)</f>
        <v>0</v>
      </c>
      <c r="D70" s="76">
        <f>C70*'Summenblatt B11'!$C$35+C70</f>
        <v>0</v>
      </c>
      <c r="E70" s="76">
        <f>SUMIF('UR Flächenkalk'!$K:$K,A70,'UR Flächenkalk'!AR:AR)+SUMIF('Vorarbeiter OL'!F:F,A70,'Vorarbeiter OL'!I:I)+SUMIF('Zusatzleistungen '!E:E,A70,'Zusatzleistungen '!M:M)</f>
        <v>0</v>
      </c>
      <c r="F70" s="76">
        <f>E70*'Summenblatt B11'!$C$35+E70</f>
        <v>0</v>
      </c>
      <c r="G70" s="255">
        <f>SUMIF('UR Flächenkalk'!$K:$K,Kostenstellen!$A70,'UR Flächenkalk'!AS:AS)+SUMIF('Zusatzleistungen '!E:E,A70,'Zusatzleistungen '!I:I)</f>
        <v>0</v>
      </c>
      <c r="H70" s="255">
        <f t="shared" si="2"/>
        <v>0</v>
      </c>
      <c r="I70" s="255">
        <f>SUMIF('Vorarbeiter OL'!F:F,A70,'Vorarbeiter OL'!D:D)</f>
        <v>0</v>
      </c>
      <c r="J70" s="255">
        <f t="shared" si="3"/>
        <v>0</v>
      </c>
    </row>
    <row r="71" spans="1:10" ht="11.25" hidden="1">
      <c r="A71" s="152"/>
      <c r="B71" s="152"/>
      <c r="C71" s="76">
        <f>SUMIF('UR Flächenkalk'!$K:$K,Kostenstellen!$A71,'UR Flächenkalk'!AQ:AQ)+SUMIF('Vorarbeiter OL'!F:F,A71,'Vorarbeiter OL'!H:H)+SUMIF('Zusatzleistungen '!E:E,A71,'Zusatzleistungen '!L:L)</f>
        <v>0</v>
      </c>
      <c r="D71" s="76">
        <f>C71*'Summenblatt B11'!$C$35+C71</f>
        <v>0</v>
      </c>
      <c r="E71" s="76">
        <f>SUMIF('UR Flächenkalk'!$K:$K,A71,'UR Flächenkalk'!AR:AR)+SUMIF('Vorarbeiter OL'!F:F,A71,'Vorarbeiter OL'!I:I)+SUMIF('Zusatzleistungen '!E:E,A71,'Zusatzleistungen '!M:M)</f>
        <v>0</v>
      </c>
      <c r="F71" s="76">
        <f>E71*'Summenblatt B11'!$C$35+E71</f>
        <v>0</v>
      </c>
      <c r="G71" s="255">
        <f>SUMIF('UR Flächenkalk'!$K:$K,Kostenstellen!$A71,'UR Flächenkalk'!AS:AS)+SUMIF('Zusatzleistungen '!E:E,A71,'Zusatzleistungen '!I:I)</f>
        <v>0</v>
      </c>
      <c r="H71" s="255">
        <f t="shared" si="2"/>
        <v>0</v>
      </c>
      <c r="I71" s="255">
        <f>SUMIF('Vorarbeiter OL'!F:F,A71,'Vorarbeiter OL'!D:D)</f>
        <v>0</v>
      </c>
      <c r="J71" s="255">
        <f t="shared" si="3"/>
        <v>0</v>
      </c>
    </row>
    <row r="72" spans="1:10" ht="11.25" hidden="1">
      <c r="A72" s="152"/>
      <c r="B72" s="152"/>
      <c r="C72" s="76">
        <f>SUMIF('UR Flächenkalk'!$K:$K,Kostenstellen!$A72,'UR Flächenkalk'!AQ:AQ)+SUMIF('Vorarbeiter OL'!F:F,A72,'Vorarbeiter OL'!H:H)+SUMIF('Zusatzleistungen '!E:E,A72,'Zusatzleistungen '!L:L)</f>
        <v>0</v>
      </c>
      <c r="D72" s="76">
        <f>C72*'Summenblatt B11'!$C$35+C72</f>
        <v>0</v>
      </c>
      <c r="E72" s="76">
        <f>SUMIF('UR Flächenkalk'!$K:$K,A72,'UR Flächenkalk'!AR:AR)+SUMIF('Vorarbeiter OL'!F:F,A72,'Vorarbeiter OL'!I:I)+SUMIF('Zusatzleistungen '!E:E,A72,'Zusatzleistungen '!M:M)</f>
        <v>0</v>
      </c>
      <c r="F72" s="76">
        <f>E72*'Summenblatt B11'!$C$35+E72</f>
        <v>0</v>
      </c>
      <c r="G72" s="255">
        <f>SUMIF('UR Flächenkalk'!$K:$K,Kostenstellen!$A72,'UR Flächenkalk'!AS:AS)+SUMIF('Zusatzleistungen '!E:E,A72,'Zusatzleistungen '!I:I)</f>
        <v>0</v>
      </c>
      <c r="H72" s="255">
        <f t="shared" si="2"/>
        <v>0</v>
      </c>
      <c r="I72" s="255">
        <f>SUMIF('Vorarbeiter OL'!F:F,A72,'Vorarbeiter OL'!D:D)</f>
        <v>0</v>
      </c>
      <c r="J72" s="255">
        <f t="shared" si="3"/>
        <v>0</v>
      </c>
    </row>
    <row r="73" spans="1:10" ht="11.25" hidden="1">
      <c r="A73" s="152"/>
      <c r="B73" s="152"/>
      <c r="C73" s="76">
        <f>SUMIF('UR Flächenkalk'!$K:$K,Kostenstellen!$A73,'UR Flächenkalk'!AQ:AQ)+SUMIF('Vorarbeiter OL'!F:F,A73,'Vorarbeiter OL'!H:H)+SUMIF('Zusatzleistungen '!E:E,A73,'Zusatzleistungen '!L:L)</f>
        <v>0</v>
      </c>
      <c r="D73" s="76">
        <f>C73*'Summenblatt B11'!$C$35+C73</f>
        <v>0</v>
      </c>
      <c r="E73" s="76">
        <f>SUMIF('UR Flächenkalk'!$K:$K,A73,'UR Flächenkalk'!AR:AR)+SUMIF('Vorarbeiter OL'!F:F,A73,'Vorarbeiter OL'!I:I)+SUMIF('Zusatzleistungen '!E:E,A73,'Zusatzleistungen '!M:M)</f>
        <v>0</v>
      </c>
      <c r="F73" s="76">
        <f>E73*'Summenblatt B11'!$C$35+E73</f>
        <v>0</v>
      </c>
      <c r="G73" s="255">
        <f>SUMIF('UR Flächenkalk'!$K:$K,Kostenstellen!$A73,'UR Flächenkalk'!AS:AS)+SUMIF('Zusatzleistungen '!E:E,A73,'Zusatzleistungen '!I:I)</f>
        <v>0</v>
      </c>
      <c r="H73" s="255">
        <f t="shared" si="2"/>
        <v>0</v>
      </c>
      <c r="I73" s="255">
        <f>SUMIF('Vorarbeiter OL'!F:F,A73,'Vorarbeiter OL'!D:D)</f>
        <v>0</v>
      </c>
      <c r="J73" s="255">
        <f t="shared" si="3"/>
        <v>0</v>
      </c>
    </row>
    <row r="74" spans="1:10" ht="11.25" hidden="1">
      <c r="A74" s="152"/>
      <c r="B74" s="152"/>
      <c r="C74" s="76">
        <f>SUMIF('UR Flächenkalk'!$K:$K,Kostenstellen!$A74,'UR Flächenkalk'!AQ:AQ)+SUMIF('Vorarbeiter OL'!F:F,A74,'Vorarbeiter OL'!H:H)+SUMIF('Zusatzleistungen '!E:E,A74,'Zusatzleistungen '!L:L)</f>
        <v>0</v>
      </c>
      <c r="D74" s="76">
        <f>C74*'Summenblatt B11'!$C$35+C74</f>
        <v>0</v>
      </c>
      <c r="E74" s="76">
        <f>SUMIF('UR Flächenkalk'!$K:$K,A74,'UR Flächenkalk'!AR:AR)+SUMIF('Vorarbeiter OL'!F:F,A74,'Vorarbeiter OL'!I:I)+SUMIF('Zusatzleistungen '!E:E,A74,'Zusatzleistungen '!M:M)</f>
        <v>0</v>
      </c>
      <c r="F74" s="76">
        <f>E74*'Summenblatt B11'!$C$35+E74</f>
        <v>0</v>
      </c>
      <c r="G74" s="255">
        <f>SUMIF('UR Flächenkalk'!$K:$K,Kostenstellen!$A74,'UR Flächenkalk'!AS:AS)+SUMIF('Zusatzleistungen '!E:E,A74,'Zusatzleistungen '!I:I)</f>
        <v>0</v>
      </c>
      <c r="H74" s="255">
        <f t="shared" si="2"/>
        <v>0</v>
      </c>
      <c r="I74" s="255">
        <f>SUMIF('Vorarbeiter OL'!F:F,A74,'Vorarbeiter OL'!D:D)</f>
        <v>0</v>
      </c>
      <c r="J74" s="255">
        <f t="shared" si="3"/>
        <v>0</v>
      </c>
    </row>
    <row r="75" spans="1:10" ht="11.25" hidden="1">
      <c r="A75" s="152"/>
      <c r="B75" s="152"/>
      <c r="C75" s="76">
        <f>SUMIF('UR Flächenkalk'!$K:$K,Kostenstellen!$A75,'UR Flächenkalk'!AQ:AQ)+SUMIF('Vorarbeiter OL'!F:F,A75,'Vorarbeiter OL'!H:H)+SUMIF('Zusatzleistungen '!E:E,A75,'Zusatzleistungen '!L:L)</f>
        <v>0</v>
      </c>
      <c r="D75" s="76">
        <f>C75*'Summenblatt B11'!$C$35+C75</f>
        <v>0</v>
      </c>
      <c r="E75" s="76">
        <f>SUMIF('UR Flächenkalk'!$K:$K,A75,'UR Flächenkalk'!AR:AR)+SUMIF('Vorarbeiter OL'!F:F,A75,'Vorarbeiter OL'!I:I)+SUMIF('Zusatzleistungen '!E:E,A75,'Zusatzleistungen '!M:M)</f>
        <v>0</v>
      </c>
      <c r="F75" s="76">
        <f>E75*'Summenblatt B11'!$C$35+E75</f>
        <v>0</v>
      </c>
      <c r="G75" s="255">
        <f>SUMIF('UR Flächenkalk'!$K:$K,Kostenstellen!$A75,'UR Flächenkalk'!AS:AS)+SUMIF('Zusatzleistungen '!E:E,A75,'Zusatzleistungen '!I:I)</f>
        <v>0</v>
      </c>
      <c r="H75" s="255">
        <f t="shared" si="2"/>
        <v>0</v>
      </c>
      <c r="I75" s="255">
        <f>SUMIF('Vorarbeiter OL'!F:F,A75,'Vorarbeiter OL'!D:D)</f>
        <v>0</v>
      </c>
      <c r="J75" s="255">
        <f t="shared" si="3"/>
        <v>0</v>
      </c>
    </row>
    <row r="76" spans="1:10" ht="11.25" hidden="1">
      <c r="A76" s="152"/>
      <c r="B76" s="152"/>
      <c r="C76" s="76">
        <f>SUMIF('UR Flächenkalk'!$K:$K,Kostenstellen!$A76,'UR Flächenkalk'!AQ:AQ)+SUMIF('Vorarbeiter OL'!F:F,A76,'Vorarbeiter OL'!H:H)+SUMIF('Zusatzleistungen '!E:E,A76,'Zusatzleistungen '!L:L)</f>
        <v>0</v>
      </c>
      <c r="D76" s="76">
        <f>C76*'Summenblatt B11'!$C$35+C76</f>
        <v>0</v>
      </c>
      <c r="E76" s="76">
        <f>SUMIF('UR Flächenkalk'!$K:$K,A76,'UR Flächenkalk'!AR:AR)+SUMIF('Vorarbeiter OL'!F:F,A76,'Vorarbeiter OL'!I:I)+SUMIF('Zusatzleistungen '!E:E,A76,'Zusatzleistungen '!M:M)</f>
        <v>0</v>
      </c>
      <c r="F76" s="76">
        <f>E76*'Summenblatt B11'!$C$35+E76</f>
        <v>0</v>
      </c>
      <c r="G76" s="255">
        <f>SUMIF('UR Flächenkalk'!$K:$K,Kostenstellen!$A76,'UR Flächenkalk'!AS:AS)+SUMIF('Zusatzleistungen '!E:E,A76,'Zusatzleistungen '!I:I)</f>
        <v>0</v>
      </c>
      <c r="H76" s="255">
        <f t="shared" si="2"/>
        <v>0</v>
      </c>
      <c r="I76" s="255">
        <f>SUMIF('Vorarbeiter OL'!F:F,A76,'Vorarbeiter OL'!D:D)</f>
        <v>0</v>
      </c>
      <c r="J76" s="255">
        <f t="shared" si="3"/>
        <v>0</v>
      </c>
    </row>
    <row r="77" spans="1:10" ht="11.25" hidden="1">
      <c r="A77" s="152"/>
      <c r="B77" s="152"/>
      <c r="C77" s="76">
        <f>SUMIF('UR Flächenkalk'!$K:$K,Kostenstellen!$A77,'UR Flächenkalk'!AQ:AQ)+SUMIF('Vorarbeiter OL'!F:F,A77,'Vorarbeiter OL'!H:H)+SUMIF('Zusatzleistungen '!E:E,A77,'Zusatzleistungen '!L:L)</f>
        <v>0</v>
      </c>
      <c r="D77" s="76">
        <f>C77*'Summenblatt B11'!$C$35+C77</f>
        <v>0</v>
      </c>
      <c r="E77" s="76">
        <f>SUMIF('UR Flächenkalk'!$K:$K,A77,'UR Flächenkalk'!AR:AR)+SUMIF('Vorarbeiter OL'!F:F,A77,'Vorarbeiter OL'!I:I)+SUMIF('Zusatzleistungen '!E:E,A77,'Zusatzleistungen '!M:M)</f>
        <v>0</v>
      </c>
      <c r="F77" s="76">
        <f>E77*'Summenblatt B11'!$C$35+E77</f>
        <v>0</v>
      </c>
      <c r="G77" s="255">
        <f>SUMIF('UR Flächenkalk'!$K:$K,Kostenstellen!$A77,'UR Flächenkalk'!AS:AS)+SUMIF('Zusatzleistungen '!E:E,A77,'Zusatzleistungen '!I:I)</f>
        <v>0</v>
      </c>
      <c r="H77" s="255">
        <f t="shared" si="2"/>
        <v>0</v>
      </c>
      <c r="I77" s="255">
        <f>SUMIF('Vorarbeiter OL'!F:F,A77,'Vorarbeiter OL'!D:D)</f>
        <v>0</v>
      </c>
      <c r="J77" s="255">
        <f t="shared" si="3"/>
        <v>0</v>
      </c>
    </row>
    <row r="78" spans="1:10" ht="11.25" hidden="1">
      <c r="A78" s="152"/>
      <c r="B78" s="152"/>
      <c r="C78" s="76">
        <f>SUMIF('UR Flächenkalk'!$K:$K,Kostenstellen!$A78,'UR Flächenkalk'!AQ:AQ)+SUMIF('Vorarbeiter OL'!F:F,A78,'Vorarbeiter OL'!H:H)+SUMIF('Zusatzleistungen '!E:E,A78,'Zusatzleistungen '!L:L)</f>
        <v>0</v>
      </c>
      <c r="D78" s="76">
        <f>C78*'Summenblatt B11'!$C$35+C78</f>
        <v>0</v>
      </c>
      <c r="E78" s="76">
        <f>SUMIF('UR Flächenkalk'!$K:$K,A78,'UR Flächenkalk'!AR:AR)+SUMIF('Vorarbeiter OL'!F:F,A78,'Vorarbeiter OL'!I:I)+SUMIF('Zusatzleistungen '!E:E,A78,'Zusatzleistungen '!M:M)</f>
        <v>0</v>
      </c>
      <c r="F78" s="76">
        <f>E78*'Summenblatt B11'!$C$35+E78</f>
        <v>0</v>
      </c>
      <c r="G78" s="255">
        <f>SUMIF('UR Flächenkalk'!$K:$K,Kostenstellen!$A78,'UR Flächenkalk'!AS:AS)+SUMIF('Zusatzleistungen '!E:E,A78,'Zusatzleistungen '!I:I)</f>
        <v>0</v>
      </c>
      <c r="H78" s="255">
        <f t="shared" si="2"/>
        <v>0</v>
      </c>
      <c r="I78" s="255">
        <f>SUMIF('Vorarbeiter OL'!F:F,A78,'Vorarbeiter OL'!D:D)</f>
        <v>0</v>
      </c>
      <c r="J78" s="255">
        <f t="shared" si="3"/>
        <v>0</v>
      </c>
    </row>
    <row r="79" spans="1:10" ht="11.25" hidden="1">
      <c r="A79" s="152"/>
      <c r="B79" s="152"/>
      <c r="C79" s="76">
        <f>SUMIF('UR Flächenkalk'!$K:$K,Kostenstellen!$A79,'UR Flächenkalk'!AQ:AQ)+SUMIF('Vorarbeiter OL'!F:F,A79,'Vorarbeiter OL'!H:H)+SUMIF('Zusatzleistungen '!E:E,A79,'Zusatzleistungen '!L:L)</f>
        <v>0</v>
      </c>
      <c r="D79" s="76">
        <f>C79*'Summenblatt B11'!$C$35+C79</f>
        <v>0</v>
      </c>
      <c r="E79" s="76">
        <f>SUMIF('UR Flächenkalk'!$K:$K,A79,'UR Flächenkalk'!AR:AR)+SUMIF('Vorarbeiter OL'!F:F,A79,'Vorarbeiter OL'!I:I)+SUMIF('Zusatzleistungen '!E:E,A79,'Zusatzleistungen '!M:M)</f>
        <v>0</v>
      </c>
      <c r="F79" s="76">
        <f>E79*'Summenblatt B11'!$C$35+E79</f>
        <v>0</v>
      </c>
      <c r="G79" s="255">
        <f>SUMIF('UR Flächenkalk'!$K:$K,Kostenstellen!$A79,'UR Flächenkalk'!AS:AS)+SUMIF('Zusatzleistungen '!E:E,A79,'Zusatzleistungen '!I:I)</f>
        <v>0</v>
      </c>
      <c r="H79" s="255">
        <f t="shared" si="2"/>
        <v>0</v>
      </c>
      <c r="I79" s="255">
        <f>SUMIF('Vorarbeiter OL'!F:F,A79,'Vorarbeiter OL'!D:D)</f>
        <v>0</v>
      </c>
      <c r="J79" s="255">
        <f t="shared" si="3"/>
        <v>0</v>
      </c>
    </row>
    <row r="80" spans="1:10" ht="11.25" hidden="1">
      <c r="A80" s="152"/>
      <c r="B80" s="152"/>
      <c r="C80" s="76">
        <f>SUMIF('UR Flächenkalk'!$K:$K,Kostenstellen!$A80,'UR Flächenkalk'!AQ:AQ)+SUMIF('Vorarbeiter OL'!F:F,A80,'Vorarbeiter OL'!H:H)+SUMIF('Zusatzleistungen '!E:E,A80,'Zusatzleistungen '!L:L)</f>
        <v>0</v>
      </c>
      <c r="D80" s="76">
        <f>C80*'Summenblatt B11'!$C$35+C80</f>
        <v>0</v>
      </c>
      <c r="E80" s="76">
        <f>SUMIF('UR Flächenkalk'!$K:$K,A80,'UR Flächenkalk'!AR:AR)+SUMIF('Vorarbeiter OL'!F:F,A80,'Vorarbeiter OL'!I:I)+SUMIF('Zusatzleistungen '!E:E,A80,'Zusatzleistungen '!M:M)</f>
        <v>0</v>
      </c>
      <c r="F80" s="76">
        <f>E80*'Summenblatt B11'!$C$35+E80</f>
        <v>0</v>
      </c>
      <c r="G80" s="255">
        <f>SUMIF('UR Flächenkalk'!$K:$K,Kostenstellen!$A80,'UR Flächenkalk'!AS:AS)+SUMIF('Zusatzleistungen '!E:E,A80,'Zusatzleistungen '!I:I)</f>
        <v>0</v>
      </c>
      <c r="H80" s="255">
        <f t="shared" si="2"/>
        <v>0</v>
      </c>
      <c r="I80" s="255">
        <f>SUMIF('Vorarbeiter OL'!F:F,A80,'Vorarbeiter OL'!D:D)</f>
        <v>0</v>
      </c>
      <c r="J80" s="255">
        <f t="shared" si="3"/>
        <v>0</v>
      </c>
    </row>
    <row r="81" spans="1:10" ht="11.25" hidden="1">
      <c r="A81" s="152"/>
      <c r="B81" s="152"/>
      <c r="C81" s="76">
        <f>SUMIF('UR Flächenkalk'!$K:$K,Kostenstellen!$A81,'UR Flächenkalk'!AQ:AQ)+SUMIF('Vorarbeiter OL'!F:F,A81,'Vorarbeiter OL'!H:H)+SUMIF('Zusatzleistungen '!E:E,A81,'Zusatzleistungen '!L:L)</f>
        <v>0</v>
      </c>
      <c r="D81" s="76">
        <f>C81*'Summenblatt B11'!$C$35+C81</f>
        <v>0</v>
      </c>
      <c r="E81" s="76">
        <f>SUMIF('UR Flächenkalk'!$K:$K,A81,'UR Flächenkalk'!AR:AR)+SUMIF('Vorarbeiter OL'!F:F,A81,'Vorarbeiter OL'!I:I)+SUMIF('Zusatzleistungen '!E:E,A81,'Zusatzleistungen '!M:M)</f>
        <v>0</v>
      </c>
      <c r="F81" s="76">
        <f>E81*'Summenblatt B11'!$C$35+E81</f>
        <v>0</v>
      </c>
      <c r="G81" s="255">
        <f>SUMIF('UR Flächenkalk'!$K:$K,Kostenstellen!$A81,'UR Flächenkalk'!AS:AS)+SUMIF('Zusatzleistungen '!E:E,A81,'Zusatzleistungen '!I:I)</f>
        <v>0</v>
      </c>
      <c r="H81" s="255">
        <f t="shared" si="2"/>
        <v>0</v>
      </c>
      <c r="I81" s="255">
        <f>SUMIF('Vorarbeiter OL'!F:F,A81,'Vorarbeiter OL'!D:D)</f>
        <v>0</v>
      </c>
      <c r="J81" s="255">
        <f t="shared" si="3"/>
        <v>0</v>
      </c>
    </row>
    <row r="82" spans="1:10" ht="11.25" hidden="1">
      <c r="A82" s="152"/>
      <c r="B82" s="152"/>
      <c r="C82" s="76">
        <f>SUMIF('UR Flächenkalk'!$K:$K,Kostenstellen!$A82,'UR Flächenkalk'!AQ:AQ)+SUMIF('Vorarbeiter OL'!F:F,A82,'Vorarbeiter OL'!H:H)+SUMIF('Zusatzleistungen '!E:E,A82,'Zusatzleistungen '!L:L)</f>
        <v>0</v>
      </c>
      <c r="D82" s="76">
        <f>C82*'Summenblatt B11'!$C$35+C82</f>
        <v>0</v>
      </c>
      <c r="E82" s="76">
        <f>SUMIF('UR Flächenkalk'!$K:$K,A82,'UR Flächenkalk'!AR:AR)+SUMIF('Vorarbeiter OL'!F:F,A82,'Vorarbeiter OL'!I:I)+SUMIF('Zusatzleistungen '!E:E,A82,'Zusatzleistungen '!M:M)</f>
        <v>0</v>
      </c>
      <c r="F82" s="76">
        <f>E82*'Summenblatt B11'!$C$35+E82</f>
        <v>0</v>
      </c>
      <c r="G82" s="255">
        <f>SUMIF('UR Flächenkalk'!$K:$K,Kostenstellen!$A82,'UR Flächenkalk'!AS:AS)+SUMIF('Zusatzleistungen '!E:E,A82,'Zusatzleistungen '!I:I)</f>
        <v>0</v>
      </c>
      <c r="H82" s="255">
        <f t="shared" si="2"/>
        <v>0</v>
      </c>
      <c r="I82" s="255">
        <f>SUMIF('Vorarbeiter OL'!F:F,A82,'Vorarbeiter OL'!D:D)</f>
        <v>0</v>
      </c>
      <c r="J82" s="255">
        <f t="shared" si="3"/>
        <v>0</v>
      </c>
    </row>
    <row r="83" spans="1:10" ht="11.25" hidden="1">
      <c r="A83" s="152"/>
      <c r="B83" s="152"/>
      <c r="C83" s="76">
        <f>SUMIF('UR Flächenkalk'!$K:$K,Kostenstellen!$A83,'UR Flächenkalk'!AQ:AQ)+SUMIF('Vorarbeiter OL'!F:F,A83,'Vorarbeiter OL'!H:H)+SUMIF('Zusatzleistungen '!E:E,A83,'Zusatzleistungen '!L:L)</f>
        <v>0</v>
      </c>
      <c r="D83" s="76">
        <f>C83*'Summenblatt B11'!$C$35+C83</f>
        <v>0</v>
      </c>
      <c r="E83" s="76">
        <f>SUMIF('UR Flächenkalk'!$K:$K,A83,'UR Flächenkalk'!AR:AR)+SUMIF('Vorarbeiter OL'!F:F,A83,'Vorarbeiter OL'!I:I)+SUMIF('Zusatzleistungen '!E:E,A83,'Zusatzleistungen '!M:M)</f>
        <v>0</v>
      </c>
      <c r="F83" s="76">
        <f>E83*'Summenblatt B11'!$C$35+E83</f>
        <v>0</v>
      </c>
      <c r="G83" s="255">
        <f>SUMIF('UR Flächenkalk'!$K:$K,Kostenstellen!$A83,'UR Flächenkalk'!AS:AS)+SUMIF('Zusatzleistungen '!E:E,A83,'Zusatzleistungen '!I:I)</f>
        <v>0</v>
      </c>
      <c r="H83" s="255">
        <f t="shared" si="2"/>
        <v>0</v>
      </c>
      <c r="I83" s="255">
        <f>SUMIF('Vorarbeiter OL'!F:F,A83,'Vorarbeiter OL'!D:D)</f>
        <v>0</v>
      </c>
      <c r="J83" s="255">
        <f t="shared" si="3"/>
        <v>0</v>
      </c>
    </row>
    <row r="84" spans="1:10" ht="11.25" hidden="1">
      <c r="A84" s="152"/>
      <c r="B84" s="152"/>
      <c r="C84" s="76">
        <f>SUMIF('UR Flächenkalk'!$K:$K,Kostenstellen!$A84,'UR Flächenkalk'!AQ:AQ)+SUMIF('Vorarbeiter OL'!F:F,A84,'Vorarbeiter OL'!H:H)+SUMIF('Zusatzleistungen '!E:E,A84,'Zusatzleistungen '!L:L)</f>
        <v>0</v>
      </c>
      <c r="D84" s="76">
        <f>C84*'Summenblatt B11'!$C$35+C84</f>
        <v>0</v>
      </c>
      <c r="E84" s="76">
        <f>SUMIF('UR Flächenkalk'!$K:$K,A84,'UR Flächenkalk'!AR:AR)+SUMIF('Vorarbeiter OL'!F:F,A84,'Vorarbeiter OL'!I:I)+SUMIF('Zusatzleistungen '!E:E,A84,'Zusatzleistungen '!M:M)</f>
        <v>0</v>
      </c>
      <c r="F84" s="76">
        <f>E84*'Summenblatt B11'!$C$35+E84</f>
        <v>0</v>
      </c>
      <c r="G84" s="255">
        <f>SUMIF('UR Flächenkalk'!$K:$K,Kostenstellen!$A84,'UR Flächenkalk'!AS:AS)+SUMIF('Zusatzleistungen '!E:E,A84,'Zusatzleistungen '!I:I)</f>
        <v>0</v>
      </c>
      <c r="H84" s="255">
        <f t="shared" si="2"/>
        <v>0</v>
      </c>
      <c r="I84" s="255">
        <f>SUMIF('Vorarbeiter OL'!F:F,A84,'Vorarbeiter OL'!D:D)</f>
        <v>0</v>
      </c>
      <c r="J84" s="255">
        <f t="shared" si="3"/>
        <v>0</v>
      </c>
    </row>
    <row r="85" spans="1:10" ht="11.25" hidden="1">
      <c r="A85" s="200"/>
      <c r="B85" s="152"/>
      <c r="C85" s="76">
        <f>SUMIF('UR Flächenkalk'!$K:$K,Kostenstellen!$A85,'UR Flächenkalk'!AQ:AQ)+SUMIF('Vorarbeiter OL'!F:F,A85,'Vorarbeiter OL'!H:H)+SUMIF('Zusatzleistungen '!E:E,A85,'Zusatzleistungen '!L:L)</f>
        <v>0</v>
      </c>
      <c r="D85" s="76">
        <f>C85*'Summenblatt B11'!$C$35+C85</f>
        <v>0</v>
      </c>
      <c r="E85" s="76">
        <f>SUMIF('UR Flächenkalk'!$K:$K,A85,'UR Flächenkalk'!AR:AR)+SUMIF('Vorarbeiter OL'!F:F,A85,'Vorarbeiter OL'!I:I)+SUMIF('Zusatzleistungen '!E:E,A85,'Zusatzleistungen '!M:M)</f>
        <v>0</v>
      </c>
      <c r="F85" s="76">
        <f>E85*'Summenblatt B11'!$C$35+E85</f>
        <v>0</v>
      </c>
      <c r="G85" s="255">
        <f>SUMIF('UR Flächenkalk'!$K:$K,Kostenstellen!$A85,'UR Flächenkalk'!AS:AS)+SUMIF('Zusatzleistungen '!E:E,A85,'Zusatzleistungen '!I:I)</f>
        <v>0</v>
      </c>
      <c r="H85" s="255">
        <f t="shared" si="2"/>
        <v>0</v>
      </c>
      <c r="I85" s="255">
        <f>SUMIF('Vorarbeiter OL'!F:F,A85,'Vorarbeiter OL'!D:D)</f>
        <v>0</v>
      </c>
      <c r="J85" s="255">
        <f t="shared" si="3"/>
        <v>0</v>
      </c>
    </row>
    <row r="86" spans="1:10" ht="11.25" hidden="1">
      <c r="A86" s="152"/>
      <c r="B86" s="152"/>
      <c r="C86" s="76">
        <f>SUMIF('UR Flächenkalk'!$K:$K,Kostenstellen!$A86,'UR Flächenkalk'!AQ:AQ)+SUMIF('Vorarbeiter OL'!F:F,A86,'Vorarbeiter OL'!H:H)+SUMIF('Zusatzleistungen '!E:E,A86,'Zusatzleistungen '!L:L)</f>
        <v>0</v>
      </c>
      <c r="D86" s="76">
        <f>C86*'Summenblatt B11'!$C$35+C86</f>
        <v>0</v>
      </c>
      <c r="E86" s="76">
        <f>SUMIF('UR Flächenkalk'!$K:$K,A86,'UR Flächenkalk'!AR:AR)+SUMIF('Vorarbeiter OL'!F:F,A86,'Vorarbeiter OL'!I:I)+SUMIF('Zusatzleistungen '!E:E,A86,'Zusatzleistungen '!M:M)</f>
        <v>0</v>
      </c>
      <c r="F86" s="76">
        <f>E86*'Summenblatt B11'!$C$35+E86</f>
        <v>0</v>
      </c>
      <c r="G86" s="255">
        <f>SUMIF('UR Flächenkalk'!$K:$K,Kostenstellen!$A86,'UR Flächenkalk'!AS:AS)+SUMIF('Zusatzleistungen '!E:E,A86,'Zusatzleistungen '!I:I)</f>
        <v>0</v>
      </c>
      <c r="H86" s="255">
        <f t="shared" si="2"/>
        <v>0</v>
      </c>
      <c r="I86" s="255">
        <f>SUMIF('Vorarbeiter OL'!F:F,A86,'Vorarbeiter OL'!D:D)</f>
        <v>0</v>
      </c>
      <c r="J86" s="255">
        <f t="shared" si="3"/>
        <v>0</v>
      </c>
    </row>
    <row r="87" spans="1:10" ht="11.25" hidden="1">
      <c r="A87" s="176"/>
      <c r="B87" s="152"/>
      <c r="C87" s="76">
        <f>SUMIF('UR Flächenkalk'!$K:$K,Kostenstellen!$A87,'UR Flächenkalk'!AQ:AQ)+SUMIF('Vorarbeiter OL'!F:F,A87,'Vorarbeiter OL'!H:H)+SUMIF('Zusatzleistungen '!E:E,A87,'Zusatzleistungen '!L:L)</f>
        <v>0</v>
      </c>
      <c r="D87" s="76">
        <f>C87*'Summenblatt B11'!$C$35+C87</f>
        <v>0</v>
      </c>
      <c r="E87" s="76">
        <f>SUMIF('UR Flächenkalk'!$K:$K,A87,'UR Flächenkalk'!AR:AR)+SUMIF('Vorarbeiter OL'!F:F,A87,'Vorarbeiter OL'!I:I)+SUMIF('Zusatzleistungen '!E:E,A87,'Zusatzleistungen '!M:M)</f>
        <v>0</v>
      </c>
      <c r="F87" s="76">
        <f>E87*'Summenblatt B11'!$C$35+E87</f>
        <v>0</v>
      </c>
      <c r="G87" s="255">
        <f>SUMIF('UR Flächenkalk'!$K:$K,Kostenstellen!$A87,'UR Flächenkalk'!AS:AS)+SUMIF('Zusatzleistungen '!E:E,A87,'Zusatzleistungen '!I:I)</f>
        <v>0</v>
      </c>
      <c r="H87" s="255">
        <f t="shared" si="2"/>
        <v>0</v>
      </c>
      <c r="I87" s="255">
        <f>SUMIF('Vorarbeiter OL'!F:F,A87,'Vorarbeiter OL'!D:D)</f>
        <v>0</v>
      </c>
      <c r="J87" s="255">
        <f t="shared" si="3"/>
        <v>0</v>
      </c>
    </row>
    <row r="88" spans="1:10" ht="11.25" hidden="1">
      <c r="A88" s="152"/>
      <c r="B88" s="152"/>
      <c r="C88" s="76">
        <f>SUMIF('UR Flächenkalk'!$K:$K,Kostenstellen!$A88,'UR Flächenkalk'!AQ:AQ)+SUMIF('Vorarbeiter OL'!F:F,A88,'Vorarbeiter OL'!H:H)+SUMIF('Zusatzleistungen '!E:E,A88,'Zusatzleistungen '!L:L)</f>
        <v>0</v>
      </c>
      <c r="D88" s="76">
        <f>C88*'Summenblatt B11'!$C$35+C88</f>
        <v>0</v>
      </c>
      <c r="E88" s="76">
        <f>SUMIF('UR Flächenkalk'!$K:$K,A88,'UR Flächenkalk'!AR:AR)+SUMIF('Vorarbeiter OL'!F:F,A88,'Vorarbeiter OL'!I:I)+SUMIF('Zusatzleistungen '!E:E,A88,'Zusatzleistungen '!M:M)</f>
        <v>0</v>
      </c>
      <c r="F88" s="76">
        <f>E88*'Summenblatt B11'!$C$35+E88</f>
        <v>0</v>
      </c>
      <c r="G88" s="255">
        <f>SUMIF('UR Flächenkalk'!$K:$K,Kostenstellen!$A88,'UR Flächenkalk'!AS:AS)+SUMIF('Zusatzleistungen '!E:E,A88,'Zusatzleistungen '!I:I)</f>
        <v>0</v>
      </c>
      <c r="H88" s="255">
        <f t="shared" ref="H88:H151" si="4">G88/12</f>
        <v>0</v>
      </c>
      <c r="I88" s="255">
        <f>SUMIF('Vorarbeiter OL'!F:F,A88,'Vorarbeiter OL'!D:D)</f>
        <v>0</v>
      </c>
      <c r="J88" s="255">
        <f t="shared" ref="J88:J151" si="5">I88/12</f>
        <v>0</v>
      </c>
    </row>
    <row r="89" spans="1:10" ht="11.25" hidden="1">
      <c r="A89" s="152"/>
      <c r="B89" s="152"/>
      <c r="C89" s="76">
        <f>SUMIF('UR Flächenkalk'!$K:$K,Kostenstellen!$A89,'UR Flächenkalk'!AQ:AQ)+SUMIF('Vorarbeiter OL'!F:F,A89,'Vorarbeiter OL'!H:H)+SUMIF('Zusatzleistungen '!E:E,A89,'Zusatzleistungen '!L:L)</f>
        <v>0</v>
      </c>
      <c r="D89" s="76">
        <f>C89*'Summenblatt B11'!$C$35+C89</f>
        <v>0</v>
      </c>
      <c r="E89" s="76">
        <f>SUMIF('UR Flächenkalk'!$K:$K,A89,'UR Flächenkalk'!AR:AR)+SUMIF('Vorarbeiter OL'!F:F,A89,'Vorarbeiter OL'!I:I)+SUMIF('Zusatzleistungen '!E:E,A89,'Zusatzleistungen '!M:M)</f>
        <v>0</v>
      </c>
      <c r="F89" s="76">
        <f>E89*'Summenblatt B11'!$C$35+E89</f>
        <v>0</v>
      </c>
      <c r="G89" s="255">
        <f>SUMIF('UR Flächenkalk'!$K:$K,Kostenstellen!$A89,'UR Flächenkalk'!AS:AS)+SUMIF('Zusatzleistungen '!E:E,A89,'Zusatzleistungen '!I:I)</f>
        <v>0</v>
      </c>
      <c r="H89" s="255">
        <f t="shared" si="4"/>
        <v>0</v>
      </c>
      <c r="I89" s="255">
        <f>SUMIF('Vorarbeiter OL'!F:F,A89,'Vorarbeiter OL'!D:D)</f>
        <v>0</v>
      </c>
      <c r="J89" s="255">
        <f t="shared" si="5"/>
        <v>0</v>
      </c>
    </row>
    <row r="90" spans="1:10" ht="11.25" hidden="1">
      <c r="A90" s="152"/>
      <c r="B90" s="152"/>
      <c r="C90" s="76">
        <f>SUMIF('UR Flächenkalk'!$K:$K,Kostenstellen!$A90,'UR Flächenkalk'!AQ:AQ)+SUMIF('Vorarbeiter OL'!F:F,A90,'Vorarbeiter OL'!H:H)+SUMIF('Zusatzleistungen '!E:E,A90,'Zusatzleistungen '!L:L)</f>
        <v>0</v>
      </c>
      <c r="D90" s="76">
        <f>C90*'Summenblatt B11'!$C$35+C90</f>
        <v>0</v>
      </c>
      <c r="E90" s="76">
        <f>SUMIF('UR Flächenkalk'!$K:$K,A90,'UR Flächenkalk'!AR:AR)+SUMIF('Vorarbeiter OL'!F:F,A90,'Vorarbeiter OL'!I:I)+SUMIF('Zusatzleistungen '!E:E,A90,'Zusatzleistungen '!M:M)</f>
        <v>0</v>
      </c>
      <c r="F90" s="76">
        <f>E90*'Summenblatt B11'!$C$35+E90</f>
        <v>0</v>
      </c>
      <c r="G90" s="255">
        <f>SUMIF('UR Flächenkalk'!$K:$K,Kostenstellen!$A90,'UR Flächenkalk'!AS:AS)+SUMIF('Zusatzleistungen '!E:E,A90,'Zusatzleistungen '!I:I)</f>
        <v>0</v>
      </c>
      <c r="H90" s="255">
        <f t="shared" si="4"/>
        <v>0</v>
      </c>
      <c r="I90" s="255">
        <f>SUMIF('Vorarbeiter OL'!F:F,A90,'Vorarbeiter OL'!D:D)</f>
        <v>0</v>
      </c>
      <c r="J90" s="255">
        <f t="shared" si="5"/>
        <v>0</v>
      </c>
    </row>
    <row r="91" spans="1:10" ht="11.25" hidden="1">
      <c r="A91" s="152"/>
      <c r="B91" s="152"/>
      <c r="C91" s="76">
        <f>SUMIF('UR Flächenkalk'!$K:$K,Kostenstellen!$A91,'UR Flächenkalk'!AQ:AQ)+SUMIF('Vorarbeiter OL'!F:F,A91,'Vorarbeiter OL'!H:H)+SUMIF('Zusatzleistungen '!E:E,A91,'Zusatzleistungen '!L:L)</f>
        <v>0</v>
      </c>
      <c r="D91" s="76">
        <f>C91*'Summenblatt B11'!$C$35+C91</f>
        <v>0</v>
      </c>
      <c r="E91" s="76">
        <f>SUMIF('UR Flächenkalk'!$K:$K,A91,'UR Flächenkalk'!AR:AR)+SUMIF('Vorarbeiter OL'!F:F,A91,'Vorarbeiter OL'!I:I)+SUMIF('Zusatzleistungen '!E:E,A91,'Zusatzleistungen '!M:M)</f>
        <v>0</v>
      </c>
      <c r="F91" s="76">
        <f>E91*'Summenblatt B11'!$C$35+E91</f>
        <v>0</v>
      </c>
      <c r="G91" s="255">
        <f>SUMIF('UR Flächenkalk'!$K:$K,Kostenstellen!$A91,'UR Flächenkalk'!AS:AS)+SUMIF('Zusatzleistungen '!E:E,A91,'Zusatzleistungen '!I:I)</f>
        <v>0</v>
      </c>
      <c r="H91" s="255">
        <f t="shared" si="4"/>
        <v>0</v>
      </c>
      <c r="I91" s="255">
        <f>SUMIF('Vorarbeiter OL'!F:F,A91,'Vorarbeiter OL'!D:D)</f>
        <v>0</v>
      </c>
      <c r="J91" s="255">
        <f t="shared" si="5"/>
        <v>0</v>
      </c>
    </row>
    <row r="92" spans="1:10" ht="11.25" hidden="1">
      <c r="A92" s="152"/>
      <c r="B92" s="152"/>
      <c r="C92" s="76">
        <f>SUMIF('UR Flächenkalk'!$K:$K,Kostenstellen!$A92,'UR Flächenkalk'!AQ:AQ)+SUMIF('Vorarbeiter OL'!F:F,A92,'Vorarbeiter OL'!H:H)+SUMIF('Zusatzleistungen '!E:E,A92,'Zusatzleistungen '!L:L)</f>
        <v>0</v>
      </c>
      <c r="D92" s="76">
        <f>C92*'Summenblatt B11'!$C$35+C92</f>
        <v>0</v>
      </c>
      <c r="E92" s="76">
        <f>SUMIF('UR Flächenkalk'!$K:$K,A92,'UR Flächenkalk'!AR:AR)+SUMIF('Vorarbeiter OL'!F:F,A92,'Vorarbeiter OL'!I:I)+SUMIF('Zusatzleistungen '!E:E,A92,'Zusatzleistungen '!M:M)</f>
        <v>0</v>
      </c>
      <c r="F92" s="76">
        <f>E92*'Summenblatt B11'!$C$35+E92</f>
        <v>0</v>
      </c>
      <c r="G92" s="255">
        <f>SUMIF('UR Flächenkalk'!$K:$K,Kostenstellen!$A92,'UR Flächenkalk'!AS:AS)+SUMIF('Zusatzleistungen '!E:E,A92,'Zusatzleistungen '!I:I)</f>
        <v>0</v>
      </c>
      <c r="H92" s="255">
        <f t="shared" si="4"/>
        <v>0</v>
      </c>
      <c r="I92" s="255">
        <f>SUMIF('Vorarbeiter OL'!F:F,A92,'Vorarbeiter OL'!D:D)</f>
        <v>0</v>
      </c>
      <c r="J92" s="255">
        <f t="shared" si="5"/>
        <v>0</v>
      </c>
    </row>
    <row r="93" spans="1:10" ht="11.25" hidden="1">
      <c r="A93" s="152"/>
      <c r="B93" s="152"/>
      <c r="C93" s="76">
        <f>SUMIF('UR Flächenkalk'!$K:$K,Kostenstellen!$A93,'UR Flächenkalk'!AQ:AQ)+SUMIF('Vorarbeiter OL'!F:F,A93,'Vorarbeiter OL'!H:H)+SUMIF('Zusatzleistungen '!E:E,A93,'Zusatzleistungen '!L:L)</f>
        <v>0</v>
      </c>
      <c r="D93" s="76">
        <f>C93*'Summenblatt B11'!$C$35+C93</f>
        <v>0</v>
      </c>
      <c r="E93" s="76">
        <f>SUMIF('UR Flächenkalk'!$K:$K,A93,'UR Flächenkalk'!AR:AR)+SUMIF('Vorarbeiter OL'!F:F,A93,'Vorarbeiter OL'!I:I)+SUMIF('Zusatzleistungen '!E:E,A93,'Zusatzleistungen '!M:M)</f>
        <v>0</v>
      </c>
      <c r="F93" s="76">
        <f>E93*'Summenblatt B11'!$C$35+E93</f>
        <v>0</v>
      </c>
      <c r="G93" s="255">
        <f>SUMIF('UR Flächenkalk'!$K:$K,Kostenstellen!$A93,'UR Flächenkalk'!AS:AS)+SUMIF('Zusatzleistungen '!E:E,A93,'Zusatzleistungen '!I:I)</f>
        <v>0</v>
      </c>
      <c r="H93" s="255">
        <f t="shared" si="4"/>
        <v>0</v>
      </c>
      <c r="I93" s="255">
        <f>SUMIF('Vorarbeiter OL'!F:F,A93,'Vorarbeiter OL'!D:D)</f>
        <v>0</v>
      </c>
      <c r="J93" s="255">
        <f t="shared" si="5"/>
        <v>0</v>
      </c>
    </row>
    <row r="94" spans="1:10" ht="11.25" hidden="1">
      <c r="A94" s="152"/>
      <c r="B94" s="152"/>
      <c r="C94" s="76">
        <f>SUMIF('UR Flächenkalk'!$K:$K,Kostenstellen!$A94,'UR Flächenkalk'!AQ:AQ)+SUMIF('Vorarbeiter OL'!F:F,A94,'Vorarbeiter OL'!H:H)+SUMIF('Zusatzleistungen '!E:E,A94,'Zusatzleistungen '!L:L)</f>
        <v>0</v>
      </c>
      <c r="D94" s="76">
        <f>C94*'Summenblatt B11'!$C$35+C94</f>
        <v>0</v>
      </c>
      <c r="E94" s="76">
        <f>SUMIF('UR Flächenkalk'!$K:$K,A94,'UR Flächenkalk'!AR:AR)+SUMIF('Vorarbeiter OL'!F:F,A94,'Vorarbeiter OL'!I:I)+SUMIF('Zusatzleistungen '!E:E,A94,'Zusatzleistungen '!M:M)</f>
        <v>0</v>
      </c>
      <c r="F94" s="76">
        <f>E94*'Summenblatt B11'!$C$35+E94</f>
        <v>0</v>
      </c>
      <c r="G94" s="255">
        <f>SUMIF('UR Flächenkalk'!$K:$K,Kostenstellen!$A94,'UR Flächenkalk'!AS:AS)+SUMIF('Zusatzleistungen '!E:E,A94,'Zusatzleistungen '!I:I)</f>
        <v>0</v>
      </c>
      <c r="H94" s="255">
        <f t="shared" si="4"/>
        <v>0</v>
      </c>
      <c r="I94" s="255">
        <f>SUMIF('Vorarbeiter OL'!F:F,A94,'Vorarbeiter OL'!D:D)</f>
        <v>0</v>
      </c>
      <c r="J94" s="255">
        <f t="shared" si="5"/>
        <v>0</v>
      </c>
    </row>
    <row r="95" spans="1:10" ht="11.25" hidden="1">
      <c r="A95" s="152"/>
      <c r="B95" s="152"/>
      <c r="C95" s="76">
        <f>SUMIF('UR Flächenkalk'!$K:$K,Kostenstellen!$A95,'UR Flächenkalk'!AQ:AQ)+SUMIF('Vorarbeiter OL'!F:F,A95,'Vorarbeiter OL'!H:H)+SUMIF('Zusatzleistungen '!E:E,A95,'Zusatzleistungen '!L:L)</f>
        <v>0</v>
      </c>
      <c r="D95" s="76">
        <f>C95*'Summenblatt B11'!$C$35+C95</f>
        <v>0</v>
      </c>
      <c r="E95" s="76">
        <f>SUMIF('UR Flächenkalk'!$K:$K,A95,'UR Flächenkalk'!AR:AR)+SUMIF('Vorarbeiter OL'!F:F,A95,'Vorarbeiter OL'!I:I)+SUMIF('Zusatzleistungen '!E:E,A95,'Zusatzleistungen '!M:M)</f>
        <v>0</v>
      </c>
      <c r="F95" s="76">
        <f>E95*'Summenblatt B11'!$C$35+E95</f>
        <v>0</v>
      </c>
      <c r="G95" s="255">
        <f>SUMIF('UR Flächenkalk'!$K:$K,Kostenstellen!$A95,'UR Flächenkalk'!AS:AS)+SUMIF('Zusatzleistungen '!E:E,A95,'Zusatzleistungen '!I:I)</f>
        <v>0</v>
      </c>
      <c r="H95" s="255">
        <f t="shared" si="4"/>
        <v>0</v>
      </c>
      <c r="I95" s="255">
        <f>SUMIF('Vorarbeiter OL'!F:F,A95,'Vorarbeiter OL'!D:D)</f>
        <v>0</v>
      </c>
      <c r="J95" s="255">
        <f t="shared" si="5"/>
        <v>0</v>
      </c>
    </row>
    <row r="96" spans="1:10" ht="11.25" hidden="1">
      <c r="A96" s="152"/>
      <c r="B96" s="152"/>
      <c r="C96" s="76">
        <f>SUMIF('UR Flächenkalk'!$K:$K,Kostenstellen!$A96,'UR Flächenkalk'!AQ:AQ)+SUMIF('Vorarbeiter OL'!F:F,A96,'Vorarbeiter OL'!H:H)+SUMIF('Zusatzleistungen '!E:E,A96,'Zusatzleistungen '!L:L)</f>
        <v>0</v>
      </c>
      <c r="D96" s="76">
        <f>C96*'Summenblatt B11'!$C$35+C96</f>
        <v>0</v>
      </c>
      <c r="E96" s="76">
        <f>SUMIF('UR Flächenkalk'!$K:$K,A96,'UR Flächenkalk'!AR:AR)+SUMIF('Vorarbeiter OL'!F:F,A96,'Vorarbeiter OL'!I:I)+SUMIF('Zusatzleistungen '!E:E,A96,'Zusatzleistungen '!M:M)</f>
        <v>0</v>
      </c>
      <c r="F96" s="76">
        <f>E96*'Summenblatt B11'!$C$35+E96</f>
        <v>0</v>
      </c>
      <c r="G96" s="255">
        <f>SUMIF('UR Flächenkalk'!$K:$K,Kostenstellen!$A96,'UR Flächenkalk'!AS:AS)+SUMIF('Zusatzleistungen '!E:E,A96,'Zusatzleistungen '!I:I)</f>
        <v>0</v>
      </c>
      <c r="H96" s="255">
        <f t="shared" si="4"/>
        <v>0</v>
      </c>
      <c r="I96" s="255">
        <f>SUMIF('Vorarbeiter OL'!F:F,A96,'Vorarbeiter OL'!D:D)</f>
        <v>0</v>
      </c>
      <c r="J96" s="255">
        <f t="shared" si="5"/>
        <v>0</v>
      </c>
    </row>
    <row r="97" spans="1:10" ht="11.25" hidden="1">
      <c r="A97" s="152"/>
      <c r="B97" s="152"/>
      <c r="C97" s="76">
        <f>SUMIF('UR Flächenkalk'!$K:$K,Kostenstellen!$A97,'UR Flächenkalk'!AQ:AQ)+SUMIF('Vorarbeiter OL'!F:F,A97,'Vorarbeiter OL'!H:H)+SUMIF('Zusatzleistungen '!E:E,A97,'Zusatzleistungen '!L:L)</f>
        <v>0</v>
      </c>
      <c r="D97" s="76">
        <f>C97*'Summenblatt B11'!$C$35+C97</f>
        <v>0</v>
      </c>
      <c r="E97" s="76">
        <f>SUMIF('UR Flächenkalk'!$K:$K,A97,'UR Flächenkalk'!AR:AR)+SUMIF('Vorarbeiter OL'!F:F,A97,'Vorarbeiter OL'!I:I)+SUMIF('Zusatzleistungen '!E:E,A97,'Zusatzleistungen '!M:M)</f>
        <v>0</v>
      </c>
      <c r="F97" s="76">
        <f>E97*'Summenblatt B11'!$C$35+E97</f>
        <v>0</v>
      </c>
      <c r="G97" s="255">
        <f>SUMIF('UR Flächenkalk'!$K:$K,Kostenstellen!$A97,'UR Flächenkalk'!AS:AS)+SUMIF('Zusatzleistungen '!E:E,A97,'Zusatzleistungen '!I:I)</f>
        <v>0</v>
      </c>
      <c r="H97" s="255">
        <f t="shared" si="4"/>
        <v>0</v>
      </c>
      <c r="I97" s="255">
        <f>SUMIF('Vorarbeiter OL'!F:F,A97,'Vorarbeiter OL'!D:D)</f>
        <v>0</v>
      </c>
      <c r="J97" s="255">
        <f t="shared" si="5"/>
        <v>0</v>
      </c>
    </row>
    <row r="98" spans="1:10" ht="11.25" hidden="1">
      <c r="A98" s="152"/>
      <c r="B98" s="152"/>
      <c r="C98" s="76">
        <f>SUMIF('UR Flächenkalk'!$K:$K,Kostenstellen!$A98,'UR Flächenkalk'!AQ:AQ)+SUMIF('Vorarbeiter OL'!F:F,A98,'Vorarbeiter OL'!H:H)+SUMIF('Zusatzleistungen '!E:E,A98,'Zusatzleistungen '!L:L)</f>
        <v>0</v>
      </c>
      <c r="D98" s="76">
        <f>C98*'Summenblatt B11'!$C$35+C98</f>
        <v>0</v>
      </c>
      <c r="E98" s="76">
        <f>SUMIF('UR Flächenkalk'!$K:$K,A98,'UR Flächenkalk'!AR:AR)+SUMIF('Vorarbeiter OL'!F:F,A98,'Vorarbeiter OL'!I:I)+SUMIF('Zusatzleistungen '!E:E,A98,'Zusatzleistungen '!M:M)</f>
        <v>0</v>
      </c>
      <c r="F98" s="76">
        <f>E98*'Summenblatt B11'!$C$35+E98</f>
        <v>0</v>
      </c>
      <c r="G98" s="255">
        <f>SUMIF('UR Flächenkalk'!$K:$K,Kostenstellen!$A98,'UR Flächenkalk'!AS:AS)+SUMIF('Zusatzleistungen '!E:E,A98,'Zusatzleistungen '!I:I)</f>
        <v>0</v>
      </c>
      <c r="H98" s="255">
        <f t="shared" si="4"/>
        <v>0</v>
      </c>
      <c r="I98" s="255">
        <f>SUMIF('Vorarbeiter OL'!F:F,A98,'Vorarbeiter OL'!D:D)</f>
        <v>0</v>
      </c>
      <c r="J98" s="255">
        <f t="shared" si="5"/>
        <v>0</v>
      </c>
    </row>
    <row r="99" spans="1:10" ht="11.25" hidden="1">
      <c r="A99" s="152"/>
      <c r="B99" s="152"/>
      <c r="C99" s="76">
        <f>SUMIF('UR Flächenkalk'!$K:$K,Kostenstellen!$A99,'UR Flächenkalk'!AQ:AQ)+SUMIF('Vorarbeiter OL'!F:F,A99,'Vorarbeiter OL'!H:H)+SUMIF('Zusatzleistungen '!E:E,A99,'Zusatzleistungen '!L:L)</f>
        <v>0</v>
      </c>
      <c r="D99" s="76">
        <f>C99*'Summenblatt B11'!$C$35+C99</f>
        <v>0</v>
      </c>
      <c r="E99" s="76">
        <f>SUMIF('UR Flächenkalk'!$K:$K,A99,'UR Flächenkalk'!AR:AR)+SUMIF('Vorarbeiter OL'!F:F,A99,'Vorarbeiter OL'!I:I)+SUMIF('Zusatzleistungen '!E:E,A99,'Zusatzleistungen '!M:M)</f>
        <v>0</v>
      </c>
      <c r="F99" s="76">
        <f>E99*'Summenblatt B11'!$C$35+E99</f>
        <v>0</v>
      </c>
      <c r="G99" s="255">
        <f>SUMIF('UR Flächenkalk'!$K:$K,Kostenstellen!$A99,'UR Flächenkalk'!AS:AS)+SUMIF('Zusatzleistungen '!E:E,A99,'Zusatzleistungen '!I:I)</f>
        <v>0</v>
      </c>
      <c r="H99" s="255">
        <f t="shared" si="4"/>
        <v>0</v>
      </c>
      <c r="I99" s="255">
        <f>SUMIF('Vorarbeiter OL'!F:F,A99,'Vorarbeiter OL'!D:D)</f>
        <v>0</v>
      </c>
      <c r="J99" s="255">
        <f t="shared" si="5"/>
        <v>0</v>
      </c>
    </row>
    <row r="100" spans="1:10" ht="11.25" hidden="1">
      <c r="A100" s="152"/>
      <c r="B100" s="152"/>
      <c r="C100" s="76">
        <f>SUMIF('UR Flächenkalk'!$K:$K,Kostenstellen!$A100,'UR Flächenkalk'!AQ:AQ)+SUMIF('Vorarbeiter OL'!F:F,A100,'Vorarbeiter OL'!H:H)+SUMIF('Zusatzleistungen '!E:E,A100,'Zusatzleistungen '!L:L)</f>
        <v>0</v>
      </c>
      <c r="D100" s="76">
        <f>C100*'Summenblatt B11'!$C$35+C100</f>
        <v>0</v>
      </c>
      <c r="E100" s="76">
        <f>SUMIF('UR Flächenkalk'!$K:$K,A100,'UR Flächenkalk'!AR:AR)+SUMIF('Vorarbeiter OL'!F:F,A100,'Vorarbeiter OL'!I:I)+SUMIF('Zusatzleistungen '!E:E,A100,'Zusatzleistungen '!M:M)</f>
        <v>0</v>
      </c>
      <c r="F100" s="76">
        <f>E100*'Summenblatt B11'!$C$35+E100</f>
        <v>0</v>
      </c>
      <c r="G100" s="255">
        <f>SUMIF('UR Flächenkalk'!$K:$K,Kostenstellen!$A100,'UR Flächenkalk'!AS:AS)+SUMIF('Zusatzleistungen '!E:E,A100,'Zusatzleistungen '!I:I)</f>
        <v>0</v>
      </c>
      <c r="H100" s="255">
        <f t="shared" si="4"/>
        <v>0</v>
      </c>
      <c r="I100" s="255">
        <f>SUMIF('Vorarbeiter OL'!F:F,A100,'Vorarbeiter OL'!D:D)</f>
        <v>0</v>
      </c>
      <c r="J100" s="255">
        <f t="shared" si="5"/>
        <v>0</v>
      </c>
    </row>
    <row r="101" spans="1:10" ht="11.25" hidden="1">
      <c r="A101" s="152"/>
      <c r="B101" s="152"/>
      <c r="C101" s="76">
        <f>SUMIF('UR Flächenkalk'!$K:$K,Kostenstellen!$A101,'UR Flächenkalk'!AQ:AQ)+SUMIF('Vorarbeiter OL'!F:F,A101,'Vorarbeiter OL'!H:H)+SUMIF('Zusatzleistungen '!E:E,A101,'Zusatzleistungen '!L:L)</f>
        <v>0</v>
      </c>
      <c r="D101" s="76">
        <f>C101*'Summenblatt B11'!$C$35+C101</f>
        <v>0</v>
      </c>
      <c r="E101" s="76">
        <f>SUMIF('UR Flächenkalk'!$K:$K,A101,'UR Flächenkalk'!AR:AR)+SUMIF('Vorarbeiter OL'!F:F,A101,'Vorarbeiter OL'!I:I)+SUMIF('Zusatzleistungen '!E:E,A101,'Zusatzleistungen '!M:M)</f>
        <v>0</v>
      </c>
      <c r="F101" s="76">
        <f>E101*'Summenblatt B11'!$C$35+E101</f>
        <v>0</v>
      </c>
      <c r="G101" s="255">
        <f>SUMIF('UR Flächenkalk'!$K:$K,Kostenstellen!$A101,'UR Flächenkalk'!AS:AS)+SUMIF('Zusatzleistungen '!E:E,A101,'Zusatzleistungen '!I:I)</f>
        <v>0</v>
      </c>
      <c r="H101" s="255">
        <f t="shared" si="4"/>
        <v>0</v>
      </c>
      <c r="I101" s="255">
        <f>SUMIF('Vorarbeiter OL'!F:F,A101,'Vorarbeiter OL'!D:D)</f>
        <v>0</v>
      </c>
      <c r="J101" s="255">
        <f t="shared" si="5"/>
        <v>0</v>
      </c>
    </row>
    <row r="102" spans="1:10" ht="11.25" hidden="1">
      <c r="A102" s="152"/>
      <c r="B102" s="152"/>
      <c r="C102" s="76">
        <f>SUMIF('UR Flächenkalk'!$K:$K,Kostenstellen!$A102,'UR Flächenkalk'!AQ:AQ)+SUMIF('Vorarbeiter OL'!F:F,A102,'Vorarbeiter OL'!H:H)+SUMIF('Zusatzleistungen '!E:E,A102,'Zusatzleistungen '!L:L)</f>
        <v>0</v>
      </c>
      <c r="D102" s="76">
        <f>C102*'Summenblatt B11'!$C$35+C102</f>
        <v>0</v>
      </c>
      <c r="E102" s="76">
        <f>SUMIF('UR Flächenkalk'!$K:$K,A102,'UR Flächenkalk'!AR:AR)+SUMIF('Vorarbeiter OL'!F:F,A102,'Vorarbeiter OL'!I:I)+SUMIF('Zusatzleistungen '!E:E,A102,'Zusatzleistungen '!M:M)</f>
        <v>0</v>
      </c>
      <c r="F102" s="76">
        <f>E102*'Summenblatt B11'!$C$35+E102</f>
        <v>0</v>
      </c>
      <c r="G102" s="255">
        <f>SUMIF('UR Flächenkalk'!$K:$K,Kostenstellen!$A102,'UR Flächenkalk'!AS:AS)+SUMIF('Zusatzleistungen '!E:E,A102,'Zusatzleistungen '!I:I)</f>
        <v>0</v>
      </c>
      <c r="H102" s="255">
        <f t="shared" si="4"/>
        <v>0</v>
      </c>
      <c r="I102" s="255">
        <f>SUMIF('Vorarbeiter OL'!F:F,A102,'Vorarbeiter OL'!D:D)</f>
        <v>0</v>
      </c>
      <c r="J102" s="255">
        <f t="shared" si="5"/>
        <v>0</v>
      </c>
    </row>
    <row r="103" spans="1:10" ht="11.25" hidden="1">
      <c r="A103" s="152"/>
      <c r="B103" s="152"/>
      <c r="C103" s="76">
        <f>SUMIF('UR Flächenkalk'!$K:$K,Kostenstellen!$A103,'UR Flächenkalk'!AQ:AQ)+SUMIF('Vorarbeiter OL'!F:F,A103,'Vorarbeiter OL'!H:H)+SUMIF('Zusatzleistungen '!E:E,A103,'Zusatzleistungen '!L:L)</f>
        <v>0</v>
      </c>
      <c r="D103" s="76">
        <f>C103*'Summenblatt B11'!$C$35+C103</f>
        <v>0</v>
      </c>
      <c r="E103" s="76">
        <f>SUMIF('UR Flächenkalk'!$K:$K,A103,'UR Flächenkalk'!AR:AR)+SUMIF('Vorarbeiter OL'!F:F,A103,'Vorarbeiter OL'!I:I)+SUMIF('Zusatzleistungen '!E:E,A103,'Zusatzleistungen '!M:M)</f>
        <v>0</v>
      </c>
      <c r="F103" s="76">
        <f>E103*'Summenblatt B11'!$C$35+E103</f>
        <v>0</v>
      </c>
      <c r="G103" s="255">
        <f>SUMIF('UR Flächenkalk'!$K:$K,Kostenstellen!$A103,'UR Flächenkalk'!AS:AS)+SUMIF('Zusatzleistungen '!E:E,A103,'Zusatzleistungen '!I:I)</f>
        <v>0</v>
      </c>
      <c r="H103" s="255">
        <f t="shared" si="4"/>
        <v>0</v>
      </c>
      <c r="I103" s="255">
        <f>SUMIF('Vorarbeiter OL'!F:F,A103,'Vorarbeiter OL'!D:D)</f>
        <v>0</v>
      </c>
      <c r="J103" s="255">
        <f t="shared" si="5"/>
        <v>0</v>
      </c>
    </row>
    <row r="104" spans="1:10" ht="11.25" hidden="1">
      <c r="A104" s="152"/>
      <c r="B104" s="152"/>
      <c r="C104" s="76">
        <f>SUMIF('UR Flächenkalk'!$K:$K,Kostenstellen!$A104,'UR Flächenkalk'!AQ:AQ)+SUMIF('Vorarbeiter OL'!F:F,A104,'Vorarbeiter OL'!H:H)+SUMIF('Zusatzleistungen '!E:E,A104,'Zusatzleistungen '!L:L)</f>
        <v>0</v>
      </c>
      <c r="D104" s="76">
        <f>C104*'Summenblatt B11'!$C$35+C104</f>
        <v>0</v>
      </c>
      <c r="E104" s="76">
        <f>SUMIF('UR Flächenkalk'!$K:$K,A104,'UR Flächenkalk'!AR:AR)+SUMIF('Vorarbeiter OL'!F:F,A104,'Vorarbeiter OL'!I:I)+SUMIF('Zusatzleistungen '!E:E,A104,'Zusatzleistungen '!M:M)</f>
        <v>0</v>
      </c>
      <c r="F104" s="76">
        <f>E104*'Summenblatt B11'!$C$35+E104</f>
        <v>0</v>
      </c>
      <c r="G104" s="255">
        <f>SUMIF('UR Flächenkalk'!$K:$K,Kostenstellen!$A104,'UR Flächenkalk'!AS:AS)+SUMIF('Zusatzleistungen '!E:E,A104,'Zusatzleistungen '!I:I)</f>
        <v>0</v>
      </c>
      <c r="H104" s="255">
        <f t="shared" si="4"/>
        <v>0</v>
      </c>
      <c r="I104" s="255">
        <f>SUMIF('Vorarbeiter OL'!F:F,A104,'Vorarbeiter OL'!D:D)</f>
        <v>0</v>
      </c>
      <c r="J104" s="255">
        <f t="shared" si="5"/>
        <v>0</v>
      </c>
    </row>
    <row r="105" spans="1:10" ht="11.25" hidden="1">
      <c r="A105" s="152"/>
      <c r="B105" s="152"/>
      <c r="C105" s="76">
        <f>SUMIF('UR Flächenkalk'!$K:$K,Kostenstellen!$A105,'UR Flächenkalk'!AQ:AQ)+SUMIF('Vorarbeiter OL'!F:F,A105,'Vorarbeiter OL'!H:H)+SUMIF('Zusatzleistungen '!E:E,A105,'Zusatzleistungen '!L:L)</f>
        <v>0</v>
      </c>
      <c r="D105" s="76">
        <f>C105*'Summenblatt B11'!$C$35+C105</f>
        <v>0</v>
      </c>
      <c r="E105" s="76">
        <f>SUMIF('UR Flächenkalk'!$K:$K,A105,'UR Flächenkalk'!AR:AR)+SUMIF('Vorarbeiter OL'!F:F,A105,'Vorarbeiter OL'!I:I)+SUMIF('Zusatzleistungen '!E:E,A105,'Zusatzleistungen '!M:M)</f>
        <v>0</v>
      </c>
      <c r="F105" s="76">
        <f>E105*'Summenblatt B11'!$C$35+E105</f>
        <v>0</v>
      </c>
      <c r="G105" s="255">
        <f>SUMIF('UR Flächenkalk'!$K:$K,Kostenstellen!$A105,'UR Flächenkalk'!AS:AS)+SUMIF('Zusatzleistungen '!E:E,A105,'Zusatzleistungen '!I:I)</f>
        <v>0</v>
      </c>
      <c r="H105" s="255">
        <f t="shared" si="4"/>
        <v>0</v>
      </c>
      <c r="I105" s="255">
        <f>SUMIF('Vorarbeiter OL'!F:F,A105,'Vorarbeiter OL'!D:D)</f>
        <v>0</v>
      </c>
      <c r="J105" s="255">
        <f t="shared" si="5"/>
        <v>0</v>
      </c>
    </row>
    <row r="106" spans="1:10" ht="11.25" hidden="1">
      <c r="A106" s="152"/>
      <c r="B106" s="152"/>
      <c r="C106" s="76">
        <f>SUMIF('UR Flächenkalk'!$K:$K,Kostenstellen!$A106,'UR Flächenkalk'!AQ:AQ)+SUMIF('Vorarbeiter OL'!F:F,A106,'Vorarbeiter OL'!H:H)+SUMIF('Zusatzleistungen '!E:E,A106,'Zusatzleistungen '!L:L)</f>
        <v>0</v>
      </c>
      <c r="D106" s="76">
        <f>C106*'Summenblatt B11'!$C$35+C106</f>
        <v>0</v>
      </c>
      <c r="E106" s="76">
        <f>SUMIF('UR Flächenkalk'!$K:$K,A106,'UR Flächenkalk'!AR:AR)+SUMIF('Vorarbeiter OL'!F:F,A106,'Vorarbeiter OL'!I:I)+SUMIF('Zusatzleistungen '!E:E,A106,'Zusatzleistungen '!M:M)</f>
        <v>0</v>
      </c>
      <c r="F106" s="76">
        <f>E106*'Summenblatt B11'!$C$35+E106</f>
        <v>0</v>
      </c>
      <c r="G106" s="255">
        <f>SUMIF('UR Flächenkalk'!$K:$K,Kostenstellen!$A106,'UR Flächenkalk'!AS:AS)+SUMIF('Zusatzleistungen '!E:E,A106,'Zusatzleistungen '!I:I)</f>
        <v>0</v>
      </c>
      <c r="H106" s="255">
        <f t="shared" si="4"/>
        <v>0</v>
      </c>
      <c r="I106" s="255">
        <f>SUMIF('Vorarbeiter OL'!F:F,A106,'Vorarbeiter OL'!D:D)</f>
        <v>0</v>
      </c>
      <c r="J106" s="255">
        <f t="shared" si="5"/>
        <v>0</v>
      </c>
    </row>
    <row r="107" spans="1:10" ht="11.25" hidden="1">
      <c r="A107" s="152"/>
      <c r="B107" s="152"/>
      <c r="C107" s="76">
        <f>SUMIF('UR Flächenkalk'!$K:$K,Kostenstellen!$A107,'UR Flächenkalk'!AQ:AQ)+SUMIF('Vorarbeiter OL'!F:F,A107,'Vorarbeiter OL'!H:H)+SUMIF('Zusatzleistungen '!E:E,A107,'Zusatzleistungen '!L:L)</f>
        <v>0</v>
      </c>
      <c r="D107" s="76">
        <f>C107*'Summenblatt B11'!$C$35+C107</f>
        <v>0</v>
      </c>
      <c r="E107" s="76">
        <f>SUMIF('UR Flächenkalk'!$K:$K,A107,'UR Flächenkalk'!AR:AR)+SUMIF('Vorarbeiter OL'!F:F,A107,'Vorarbeiter OL'!I:I)+SUMIF('Zusatzleistungen '!E:E,A107,'Zusatzleistungen '!M:M)</f>
        <v>0</v>
      </c>
      <c r="F107" s="76">
        <f>E107*'Summenblatt B11'!$C$35+E107</f>
        <v>0</v>
      </c>
      <c r="G107" s="255">
        <f>SUMIF('UR Flächenkalk'!$K:$K,Kostenstellen!$A107,'UR Flächenkalk'!AS:AS)+SUMIF('Zusatzleistungen '!E:E,A107,'Zusatzleistungen '!I:I)</f>
        <v>0</v>
      </c>
      <c r="H107" s="255">
        <f t="shared" si="4"/>
        <v>0</v>
      </c>
      <c r="I107" s="255">
        <f>SUMIF('Vorarbeiter OL'!F:F,A107,'Vorarbeiter OL'!D:D)</f>
        <v>0</v>
      </c>
      <c r="J107" s="255">
        <f t="shared" si="5"/>
        <v>0</v>
      </c>
    </row>
    <row r="108" spans="1:10" ht="11.25" hidden="1">
      <c r="A108" s="152"/>
      <c r="B108" s="152"/>
      <c r="C108" s="76">
        <f>SUMIF('UR Flächenkalk'!$K:$K,Kostenstellen!$A108,'UR Flächenkalk'!AQ:AQ)+SUMIF('Vorarbeiter OL'!F:F,A108,'Vorarbeiter OL'!H:H)+SUMIF('Zusatzleistungen '!E:E,A108,'Zusatzleistungen '!L:L)</f>
        <v>0</v>
      </c>
      <c r="D108" s="76">
        <f>C108*'Summenblatt B11'!$C$35+C108</f>
        <v>0</v>
      </c>
      <c r="E108" s="76">
        <f>SUMIF('UR Flächenkalk'!$K:$K,A108,'UR Flächenkalk'!AR:AR)+SUMIF('Vorarbeiter OL'!F:F,A108,'Vorarbeiter OL'!I:I)+SUMIF('Zusatzleistungen '!E:E,A108,'Zusatzleistungen '!M:M)</f>
        <v>0</v>
      </c>
      <c r="F108" s="76">
        <f>E108*'Summenblatt B11'!$C$35+E108</f>
        <v>0</v>
      </c>
      <c r="G108" s="255">
        <f>SUMIF('UR Flächenkalk'!$K:$K,Kostenstellen!$A108,'UR Flächenkalk'!AS:AS)+SUMIF('Zusatzleistungen '!E:E,A108,'Zusatzleistungen '!I:I)</f>
        <v>0</v>
      </c>
      <c r="H108" s="255">
        <f t="shared" si="4"/>
        <v>0</v>
      </c>
      <c r="I108" s="255">
        <f>SUMIF('Vorarbeiter OL'!F:F,A108,'Vorarbeiter OL'!D:D)</f>
        <v>0</v>
      </c>
      <c r="J108" s="255">
        <f t="shared" si="5"/>
        <v>0</v>
      </c>
    </row>
    <row r="109" spans="1:10" ht="11.25" hidden="1">
      <c r="A109" s="152"/>
      <c r="B109" s="152"/>
      <c r="C109" s="76">
        <f>SUMIF('UR Flächenkalk'!$K:$K,Kostenstellen!$A109,'UR Flächenkalk'!AQ:AQ)+SUMIF('Vorarbeiter OL'!F:F,A109,'Vorarbeiter OL'!H:H)+SUMIF('Zusatzleistungen '!E:E,A109,'Zusatzleistungen '!L:L)</f>
        <v>0</v>
      </c>
      <c r="D109" s="76">
        <f>C109*'Summenblatt B11'!$C$35+C109</f>
        <v>0</v>
      </c>
      <c r="E109" s="76">
        <f>SUMIF('UR Flächenkalk'!$K:$K,A109,'UR Flächenkalk'!AR:AR)+SUMIF('Vorarbeiter OL'!F:F,A109,'Vorarbeiter OL'!I:I)+SUMIF('Zusatzleistungen '!E:E,A109,'Zusatzleistungen '!M:M)</f>
        <v>0</v>
      </c>
      <c r="F109" s="76">
        <f>E109*'Summenblatt B11'!$C$35+E109</f>
        <v>0</v>
      </c>
      <c r="G109" s="255">
        <f>SUMIF('UR Flächenkalk'!$K:$K,Kostenstellen!$A109,'UR Flächenkalk'!AS:AS)+SUMIF('Zusatzleistungen '!E:E,A109,'Zusatzleistungen '!I:I)</f>
        <v>0</v>
      </c>
      <c r="H109" s="255">
        <f t="shared" si="4"/>
        <v>0</v>
      </c>
      <c r="I109" s="255">
        <f>SUMIF('Vorarbeiter OL'!F:F,A109,'Vorarbeiter OL'!D:D)</f>
        <v>0</v>
      </c>
      <c r="J109" s="255">
        <f t="shared" si="5"/>
        <v>0</v>
      </c>
    </row>
    <row r="110" spans="1:10" ht="11.25" hidden="1">
      <c r="A110" s="152"/>
      <c r="B110" s="152"/>
      <c r="C110" s="76">
        <f>SUMIF('UR Flächenkalk'!$K:$K,Kostenstellen!$A110,'UR Flächenkalk'!AQ:AQ)+SUMIF('Vorarbeiter OL'!F:F,A110,'Vorarbeiter OL'!H:H)+SUMIF('Zusatzleistungen '!E:E,A110,'Zusatzleistungen '!L:L)</f>
        <v>0</v>
      </c>
      <c r="D110" s="76">
        <f>C110*'Summenblatt B11'!$C$35+C110</f>
        <v>0</v>
      </c>
      <c r="E110" s="76">
        <f>SUMIF('UR Flächenkalk'!$K:$K,A110,'UR Flächenkalk'!AR:AR)+SUMIF('Vorarbeiter OL'!F:F,A110,'Vorarbeiter OL'!I:I)+SUMIF('Zusatzleistungen '!E:E,A110,'Zusatzleistungen '!M:M)</f>
        <v>0</v>
      </c>
      <c r="F110" s="76">
        <f>E110*'Summenblatt B11'!$C$35+E110</f>
        <v>0</v>
      </c>
      <c r="G110" s="255">
        <f>SUMIF('UR Flächenkalk'!$K:$K,Kostenstellen!$A110,'UR Flächenkalk'!AS:AS)+SUMIF('Zusatzleistungen '!E:E,A110,'Zusatzleistungen '!I:I)</f>
        <v>0</v>
      </c>
      <c r="H110" s="255">
        <f t="shared" si="4"/>
        <v>0</v>
      </c>
      <c r="I110" s="255">
        <f>SUMIF('Vorarbeiter OL'!F:F,A110,'Vorarbeiter OL'!D:D)</f>
        <v>0</v>
      </c>
      <c r="J110" s="255">
        <f t="shared" si="5"/>
        <v>0</v>
      </c>
    </row>
    <row r="111" spans="1:10" ht="11.25" hidden="1">
      <c r="A111" s="152"/>
      <c r="B111" s="152"/>
      <c r="C111" s="76">
        <f>SUMIF('UR Flächenkalk'!$K:$K,Kostenstellen!$A111,'UR Flächenkalk'!AQ:AQ)+SUMIF('Vorarbeiter OL'!F:F,A111,'Vorarbeiter OL'!H:H)+SUMIF('Zusatzleistungen '!E:E,A111,'Zusatzleistungen '!L:L)</f>
        <v>0</v>
      </c>
      <c r="D111" s="76">
        <f>C111*'Summenblatt B11'!$C$35+C111</f>
        <v>0</v>
      </c>
      <c r="E111" s="76">
        <f>SUMIF('UR Flächenkalk'!$K:$K,A111,'UR Flächenkalk'!AR:AR)+SUMIF('Vorarbeiter OL'!F:F,A111,'Vorarbeiter OL'!I:I)+SUMIF('Zusatzleistungen '!E:E,A111,'Zusatzleistungen '!M:M)</f>
        <v>0</v>
      </c>
      <c r="F111" s="76">
        <f>E111*'Summenblatt B11'!$C$35+E111</f>
        <v>0</v>
      </c>
      <c r="G111" s="255">
        <f>SUMIF('UR Flächenkalk'!$K:$K,Kostenstellen!$A111,'UR Flächenkalk'!AS:AS)+SUMIF('Zusatzleistungen '!E:E,A111,'Zusatzleistungen '!I:I)</f>
        <v>0</v>
      </c>
      <c r="H111" s="255">
        <f t="shared" si="4"/>
        <v>0</v>
      </c>
      <c r="I111" s="255">
        <f>SUMIF('Vorarbeiter OL'!F:F,A111,'Vorarbeiter OL'!D:D)</f>
        <v>0</v>
      </c>
      <c r="J111" s="255">
        <f t="shared" si="5"/>
        <v>0</v>
      </c>
    </row>
    <row r="112" spans="1:10" ht="11.25" hidden="1">
      <c r="A112" s="152"/>
      <c r="B112" s="152"/>
      <c r="C112" s="76">
        <f>SUMIF('UR Flächenkalk'!$K:$K,Kostenstellen!$A112,'UR Flächenkalk'!AQ:AQ)+SUMIF('Vorarbeiter OL'!F:F,A112,'Vorarbeiter OL'!H:H)+SUMIF('Zusatzleistungen '!E:E,A112,'Zusatzleistungen '!L:L)</f>
        <v>0</v>
      </c>
      <c r="D112" s="76">
        <f>C112*'Summenblatt B11'!$C$35+C112</f>
        <v>0</v>
      </c>
      <c r="E112" s="76">
        <f>SUMIF('UR Flächenkalk'!$K:$K,A112,'UR Flächenkalk'!AR:AR)+SUMIF('Vorarbeiter OL'!F:F,A112,'Vorarbeiter OL'!I:I)+SUMIF('Zusatzleistungen '!E:E,A112,'Zusatzleistungen '!M:M)</f>
        <v>0</v>
      </c>
      <c r="F112" s="76">
        <f>E112*'Summenblatt B11'!$C$35+E112</f>
        <v>0</v>
      </c>
      <c r="G112" s="255">
        <f>SUMIF('UR Flächenkalk'!$K:$K,Kostenstellen!$A112,'UR Flächenkalk'!AS:AS)+SUMIF('Zusatzleistungen '!E:E,A112,'Zusatzleistungen '!I:I)</f>
        <v>0</v>
      </c>
      <c r="H112" s="255">
        <f t="shared" si="4"/>
        <v>0</v>
      </c>
      <c r="I112" s="255">
        <f>SUMIF('Vorarbeiter OL'!F:F,A112,'Vorarbeiter OL'!D:D)</f>
        <v>0</v>
      </c>
      <c r="J112" s="255">
        <f t="shared" si="5"/>
        <v>0</v>
      </c>
    </row>
    <row r="113" spans="1:10" ht="11.25" hidden="1">
      <c r="A113" s="152"/>
      <c r="B113" s="152"/>
      <c r="C113" s="76">
        <f>SUMIF('UR Flächenkalk'!$K:$K,Kostenstellen!$A113,'UR Flächenkalk'!AQ:AQ)+SUMIF('Vorarbeiter OL'!F:F,A113,'Vorarbeiter OL'!H:H)+SUMIF('Zusatzleistungen '!E:E,A113,'Zusatzleistungen '!L:L)</f>
        <v>0</v>
      </c>
      <c r="D113" s="76">
        <f>C113*'Summenblatt B11'!$C$35+C113</f>
        <v>0</v>
      </c>
      <c r="E113" s="76">
        <f>SUMIF('UR Flächenkalk'!$K:$K,A113,'UR Flächenkalk'!AR:AR)+SUMIF('Vorarbeiter OL'!F:F,A113,'Vorarbeiter OL'!I:I)+SUMIF('Zusatzleistungen '!E:E,A113,'Zusatzleistungen '!M:M)</f>
        <v>0</v>
      </c>
      <c r="F113" s="76">
        <f>E113*'Summenblatt B11'!$C$35+E113</f>
        <v>0</v>
      </c>
      <c r="G113" s="255">
        <f>SUMIF('UR Flächenkalk'!$K:$K,Kostenstellen!$A113,'UR Flächenkalk'!AS:AS)+SUMIF('Zusatzleistungen '!E:E,A113,'Zusatzleistungen '!I:I)</f>
        <v>0</v>
      </c>
      <c r="H113" s="255">
        <f t="shared" si="4"/>
        <v>0</v>
      </c>
      <c r="I113" s="255">
        <f>SUMIF('Vorarbeiter OL'!F:F,A113,'Vorarbeiter OL'!D:D)</f>
        <v>0</v>
      </c>
      <c r="J113" s="255">
        <f t="shared" si="5"/>
        <v>0</v>
      </c>
    </row>
    <row r="114" spans="1:10" ht="11.25" hidden="1">
      <c r="A114" s="152"/>
      <c r="B114" s="152"/>
      <c r="C114" s="76">
        <f>SUMIF('UR Flächenkalk'!$K:$K,Kostenstellen!$A114,'UR Flächenkalk'!AQ:AQ)+SUMIF('Vorarbeiter OL'!F:F,A114,'Vorarbeiter OL'!H:H)+SUMIF('Zusatzleistungen '!E:E,A114,'Zusatzleistungen '!L:L)</f>
        <v>0</v>
      </c>
      <c r="D114" s="76">
        <f>C114*'Summenblatt B11'!$C$35+C114</f>
        <v>0</v>
      </c>
      <c r="E114" s="76">
        <f>SUMIF('UR Flächenkalk'!$K:$K,A114,'UR Flächenkalk'!AR:AR)+SUMIF('Vorarbeiter OL'!F:F,A114,'Vorarbeiter OL'!I:I)+SUMIF('Zusatzleistungen '!E:E,A114,'Zusatzleistungen '!M:M)</f>
        <v>0</v>
      </c>
      <c r="F114" s="76">
        <f>E114*'Summenblatt B11'!$C$35+E114</f>
        <v>0</v>
      </c>
      <c r="G114" s="255">
        <f>SUMIF('UR Flächenkalk'!$K:$K,Kostenstellen!$A114,'UR Flächenkalk'!AS:AS)+SUMIF('Zusatzleistungen '!E:E,A114,'Zusatzleistungen '!I:I)</f>
        <v>0</v>
      </c>
      <c r="H114" s="255">
        <f t="shared" si="4"/>
        <v>0</v>
      </c>
      <c r="I114" s="255">
        <f>SUMIF('Vorarbeiter OL'!F:F,A114,'Vorarbeiter OL'!D:D)</f>
        <v>0</v>
      </c>
      <c r="J114" s="255">
        <f t="shared" si="5"/>
        <v>0</v>
      </c>
    </row>
    <row r="115" spans="1:10" ht="11.25" hidden="1">
      <c r="A115" s="152"/>
      <c r="B115" s="152"/>
      <c r="C115" s="76">
        <f>SUMIF('UR Flächenkalk'!$K:$K,Kostenstellen!$A115,'UR Flächenkalk'!AQ:AQ)+SUMIF('Vorarbeiter OL'!F:F,A115,'Vorarbeiter OL'!H:H)+SUMIF('Zusatzleistungen '!E:E,A115,'Zusatzleistungen '!L:L)</f>
        <v>0</v>
      </c>
      <c r="D115" s="76">
        <f>C115*'Summenblatt B11'!$C$35+C115</f>
        <v>0</v>
      </c>
      <c r="E115" s="76">
        <f>SUMIF('UR Flächenkalk'!$K:$K,A115,'UR Flächenkalk'!AR:AR)+SUMIF('Vorarbeiter OL'!F:F,A115,'Vorarbeiter OL'!I:I)+SUMIF('Zusatzleistungen '!E:E,A115,'Zusatzleistungen '!M:M)</f>
        <v>0</v>
      </c>
      <c r="F115" s="76">
        <f>E115*'Summenblatt B11'!$C$35+E115</f>
        <v>0</v>
      </c>
      <c r="G115" s="255">
        <f>SUMIF('UR Flächenkalk'!$K:$K,Kostenstellen!$A115,'UR Flächenkalk'!AS:AS)+SUMIF('Zusatzleistungen '!E:E,A115,'Zusatzleistungen '!I:I)</f>
        <v>0</v>
      </c>
      <c r="H115" s="255">
        <f t="shared" si="4"/>
        <v>0</v>
      </c>
      <c r="I115" s="255">
        <f>SUMIF('Vorarbeiter OL'!F:F,A115,'Vorarbeiter OL'!D:D)</f>
        <v>0</v>
      </c>
      <c r="J115" s="255">
        <f t="shared" si="5"/>
        <v>0</v>
      </c>
    </row>
    <row r="116" spans="1:10" ht="11.25" hidden="1">
      <c r="A116" s="152"/>
      <c r="B116" s="152"/>
      <c r="C116" s="76">
        <f>SUMIF('UR Flächenkalk'!$K:$K,Kostenstellen!$A116,'UR Flächenkalk'!AQ:AQ)+SUMIF('Vorarbeiter OL'!F:F,A116,'Vorarbeiter OL'!H:H)+SUMIF('Zusatzleistungen '!E:E,A116,'Zusatzleistungen '!L:L)</f>
        <v>0</v>
      </c>
      <c r="D116" s="76">
        <f>C116*'Summenblatt B11'!$C$35+C116</f>
        <v>0</v>
      </c>
      <c r="E116" s="76">
        <f>SUMIF('UR Flächenkalk'!$K:$K,A116,'UR Flächenkalk'!AR:AR)+SUMIF('Vorarbeiter OL'!F:F,A116,'Vorarbeiter OL'!I:I)+SUMIF('Zusatzleistungen '!E:E,A116,'Zusatzleistungen '!M:M)</f>
        <v>0</v>
      </c>
      <c r="F116" s="76">
        <f>E116*'Summenblatt B11'!$C$35+E116</f>
        <v>0</v>
      </c>
      <c r="G116" s="255">
        <f>SUMIF('UR Flächenkalk'!$K:$K,Kostenstellen!$A116,'UR Flächenkalk'!AS:AS)+SUMIF('Zusatzleistungen '!E:E,A116,'Zusatzleistungen '!I:I)</f>
        <v>0</v>
      </c>
      <c r="H116" s="255">
        <f t="shared" si="4"/>
        <v>0</v>
      </c>
      <c r="I116" s="255">
        <f>SUMIF('Vorarbeiter OL'!F:F,A116,'Vorarbeiter OL'!D:D)</f>
        <v>0</v>
      </c>
      <c r="J116" s="255">
        <f t="shared" si="5"/>
        <v>0</v>
      </c>
    </row>
    <row r="117" spans="1:10" ht="11.25" hidden="1">
      <c r="A117" s="152"/>
      <c r="B117" s="152"/>
      <c r="C117" s="76">
        <f>SUMIF('UR Flächenkalk'!$K:$K,Kostenstellen!$A117,'UR Flächenkalk'!AQ:AQ)+SUMIF('Vorarbeiter OL'!F:F,A117,'Vorarbeiter OL'!H:H)+SUMIF('Zusatzleistungen '!E:E,A117,'Zusatzleistungen '!L:L)</f>
        <v>0</v>
      </c>
      <c r="D117" s="76">
        <f>C117*'Summenblatt B11'!$C$35+C117</f>
        <v>0</v>
      </c>
      <c r="E117" s="76">
        <f>SUMIF('UR Flächenkalk'!$K:$K,A117,'UR Flächenkalk'!AR:AR)+SUMIF('Vorarbeiter OL'!F:F,A117,'Vorarbeiter OL'!I:I)+SUMIF('Zusatzleistungen '!E:E,A117,'Zusatzleistungen '!M:M)</f>
        <v>0</v>
      </c>
      <c r="F117" s="76">
        <f>E117*'Summenblatt B11'!$C$35+E117</f>
        <v>0</v>
      </c>
      <c r="G117" s="255">
        <f>SUMIF('UR Flächenkalk'!$K:$K,Kostenstellen!$A117,'UR Flächenkalk'!AS:AS)+SUMIF('Zusatzleistungen '!E:E,A117,'Zusatzleistungen '!I:I)</f>
        <v>0</v>
      </c>
      <c r="H117" s="255">
        <f t="shared" si="4"/>
        <v>0</v>
      </c>
      <c r="I117" s="255">
        <f>SUMIF('Vorarbeiter OL'!F:F,A117,'Vorarbeiter OL'!D:D)</f>
        <v>0</v>
      </c>
      <c r="J117" s="255">
        <f t="shared" si="5"/>
        <v>0</v>
      </c>
    </row>
    <row r="118" spans="1:10" ht="11.25" hidden="1">
      <c r="A118" s="152"/>
      <c r="B118" s="152"/>
      <c r="C118" s="76">
        <f>SUMIF('UR Flächenkalk'!$K:$K,Kostenstellen!$A118,'UR Flächenkalk'!AQ:AQ)+SUMIF('Vorarbeiter OL'!F:F,A118,'Vorarbeiter OL'!H:H)+SUMIF('Zusatzleistungen '!E:E,A118,'Zusatzleistungen '!L:L)</f>
        <v>0</v>
      </c>
      <c r="D118" s="76">
        <f>C118*'Summenblatt B11'!$C$35+C118</f>
        <v>0</v>
      </c>
      <c r="E118" s="76">
        <f>SUMIF('UR Flächenkalk'!$K:$K,A118,'UR Flächenkalk'!AR:AR)+SUMIF('Vorarbeiter OL'!F:F,A118,'Vorarbeiter OL'!I:I)+SUMIF('Zusatzleistungen '!E:E,A118,'Zusatzleistungen '!M:M)</f>
        <v>0</v>
      </c>
      <c r="F118" s="76">
        <f>E118*'Summenblatt B11'!$C$35+E118</f>
        <v>0</v>
      </c>
      <c r="G118" s="255">
        <f>SUMIF('UR Flächenkalk'!$K:$K,Kostenstellen!$A118,'UR Flächenkalk'!AS:AS)+SUMIF('Zusatzleistungen '!E:E,A118,'Zusatzleistungen '!I:I)</f>
        <v>0</v>
      </c>
      <c r="H118" s="255">
        <f t="shared" si="4"/>
        <v>0</v>
      </c>
      <c r="I118" s="255">
        <f>SUMIF('Vorarbeiter OL'!F:F,A118,'Vorarbeiter OL'!D:D)</f>
        <v>0</v>
      </c>
      <c r="J118" s="255">
        <f t="shared" si="5"/>
        <v>0</v>
      </c>
    </row>
    <row r="119" spans="1:10" ht="11.25" hidden="1">
      <c r="A119" s="152"/>
      <c r="B119" s="152"/>
      <c r="C119" s="76">
        <f>SUMIF('UR Flächenkalk'!$K:$K,Kostenstellen!$A119,'UR Flächenkalk'!AQ:AQ)+SUMIF('Vorarbeiter OL'!F:F,A119,'Vorarbeiter OL'!H:H)+SUMIF('Zusatzleistungen '!E:E,A119,'Zusatzleistungen '!L:L)</f>
        <v>0</v>
      </c>
      <c r="D119" s="76">
        <f>C119*'Summenblatt B11'!$C$35+C119</f>
        <v>0</v>
      </c>
      <c r="E119" s="76">
        <f>SUMIF('UR Flächenkalk'!$K:$K,A119,'UR Flächenkalk'!AR:AR)+SUMIF('Vorarbeiter OL'!F:F,A119,'Vorarbeiter OL'!I:I)+SUMIF('Zusatzleistungen '!E:E,A119,'Zusatzleistungen '!M:M)</f>
        <v>0</v>
      </c>
      <c r="F119" s="76">
        <f>E119*'Summenblatt B11'!$C$35+E119</f>
        <v>0</v>
      </c>
      <c r="G119" s="255">
        <f>SUMIF('UR Flächenkalk'!$K:$K,Kostenstellen!$A119,'UR Flächenkalk'!AS:AS)+SUMIF('Zusatzleistungen '!E:E,A119,'Zusatzleistungen '!I:I)</f>
        <v>0</v>
      </c>
      <c r="H119" s="255">
        <f t="shared" si="4"/>
        <v>0</v>
      </c>
      <c r="I119" s="255">
        <f>SUMIF('Vorarbeiter OL'!F:F,A119,'Vorarbeiter OL'!D:D)</f>
        <v>0</v>
      </c>
      <c r="J119" s="255">
        <f t="shared" si="5"/>
        <v>0</v>
      </c>
    </row>
    <row r="120" spans="1:10" ht="11.25" hidden="1">
      <c r="A120" s="152"/>
      <c r="B120" s="152"/>
      <c r="C120" s="76">
        <f>SUMIF('UR Flächenkalk'!$K:$K,Kostenstellen!$A120,'UR Flächenkalk'!AQ:AQ)+SUMIF('Vorarbeiter OL'!F:F,A120,'Vorarbeiter OL'!H:H)+SUMIF('Zusatzleistungen '!E:E,A120,'Zusatzleistungen '!L:L)</f>
        <v>0</v>
      </c>
      <c r="D120" s="76">
        <f>C120*'Summenblatt B11'!$C$35+C120</f>
        <v>0</v>
      </c>
      <c r="E120" s="76">
        <f>SUMIF('UR Flächenkalk'!$K:$K,A120,'UR Flächenkalk'!AR:AR)+SUMIF('Vorarbeiter OL'!F:F,A120,'Vorarbeiter OL'!I:I)+SUMIF('Zusatzleistungen '!E:E,A120,'Zusatzleistungen '!M:M)</f>
        <v>0</v>
      </c>
      <c r="F120" s="76">
        <f>E120*'Summenblatt B11'!$C$35+E120</f>
        <v>0</v>
      </c>
      <c r="G120" s="255">
        <f>SUMIF('UR Flächenkalk'!$K:$K,Kostenstellen!$A120,'UR Flächenkalk'!AS:AS)+SUMIF('Zusatzleistungen '!E:E,A120,'Zusatzleistungen '!I:I)</f>
        <v>0</v>
      </c>
      <c r="H120" s="255">
        <f t="shared" si="4"/>
        <v>0</v>
      </c>
      <c r="I120" s="255">
        <f>SUMIF('Vorarbeiter OL'!F:F,A120,'Vorarbeiter OL'!D:D)</f>
        <v>0</v>
      </c>
      <c r="J120" s="255">
        <f t="shared" si="5"/>
        <v>0</v>
      </c>
    </row>
    <row r="121" spans="1:10" ht="11.25" hidden="1">
      <c r="A121" s="152"/>
      <c r="B121" s="152"/>
      <c r="C121" s="76">
        <f>SUMIF('UR Flächenkalk'!$K:$K,Kostenstellen!$A121,'UR Flächenkalk'!AQ:AQ)+SUMIF('Vorarbeiter OL'!F:F,A121,'Vorarbeiter OL'!H:H)+SUMIF('Zusatzleistungen '!E:E,A121,'Zusatzleistungen '!L:L)</f>
        <v>0</v>
      </c>
      <c r="D121" s="76">
        <f>C121*'Summenblatt B11'!$C$35+C121</f>
        <v>0</v>
      </c>
      <c r="E121" s="76">
        <f>SUMIF('UR Flächenkalk'!$K:$K,A121,'UR Flächenkalk'!AR:AR)+SUMIF('Vorarbeiter OL'!F:F,A121,'Vorarbeiter OL'!I:I)+SUMIF('Zusatzleistungen '!E:E,A121,'Zusatzleistungen '!M:M)</f>
        <v>0</v>
      </c>
      <c r="F121" s="76">
        <f>E121*'Summenblatt B11'!$C$35+E121</f>
        <v>0</v>
      </c>
      <c r="G121" s="255">
        <f>SUMIF('UR Flächenkalk'!$K:$K,Kostenstellen!$A121,'UR Flächenkalk'!AS:AS)+SUMIF('Zusatzleistungen '!E:E,A121,'Zusatzleistungen '!I:I)</f>
        <v>0</v>
      </c>
      <c r="H121" s="255">
        <f t="shared" si="4"/>
        <v>0</v>
      </c>
      <c r="I121" s="255">
        <f>SUMIF('Vorarbeiter OL'!F:F,A121,'Vorarbeiter OL'!D:D)</f>
        <v>0</v>
      </c>
      <c r="J121" s="255">
        <f t="shared" si="5"/>
        <v>0</v>
      </c>
    </row>
    <row r="122" spans="1:10" ht="11.25" hidden="1">
      <c r="A122" s="152"/>
      <c r="B122" s="152"/>
      <c r="C122" s="76">
        <f>SUMIF('UR Flächenkalk'!$K:$K,Kostenstellen!$A122,'UR Flächenkalk'!AQ:AQ)+SUMIF('Vorarbeiter OL'!F:F,A122,'Vorarbeiter OL'!H:H)+SUMIF('Zusatzleistungen '!E:E,A122,'Zusatzleistungen '!L:L)</f>
        <v>0</v>
      </c>
      <c r="D122" s="76">
        <f>C122*'Summenblatt B11'!$C$35+C122</f>
        <v>0</v>
      </c>
      <c r="E122" s="76">
        <f>SUMIF('UR Flächenkalk'!$K:$K,A122,'UR Flächenkalk'!AR:AR)+SUMIF('Vorarbeiter OL'!F:F,A122,'Vorarbeiter OL'!I:I)+SUMIF('Zusatzleistungen '!E:E,A122,'Zusatzleistungen '!M:M)</f>
        <v>0</v>
      </c>
      <c r="F122" s="76">
        <f>E122*'Summenblatt B11'!$C$35+E122</f>
        <v>0</v>
      </c>
      <c r="G122" s="255">
        <f>SUMIF('UR Flächenkalk'!$K:$K,Kostenstellen!$A122,'UR Flächenkalk'!AS:AS)+SUMIF('Zusatzleistungen '!E:E,A122,'Zusatzleistungen '!I:I)</f>
        <v>0</v>
      </c>
      <c r="H122" s="255">
        <f t="shared" si="4"/>
        <v>0</v>
      </c>
      <c r="I122" s="255">
        <f>SUMIF('Vorarbeiter OL'!F:F,A122,'Vorarbeiter OL'!D:D)</f>
        <v>0</v>
      </c>
      <c r="J122" s="255">
        <f t="shared" si="5"/>
        <v>0</v>
      </c>
    </row>
    <row r="123" spans="1:10" ht="11.25" hidden="1">
      <c r="A123" s="152"/>
      <c r="B123" s="152"/>
      <c r="C123" s="76">
        <f>SUMIF('UR Flächenkalk'!$K:$K,Kostenstellen!$A123,'UR Flächenkalk'!AQ:AQ)+SUMIF('Vorarbeiter OL'!F:F,A123,'Vorarbeiter OL'!H:H)+SUMIF('Zusatzleistungen '!E:E,A123,'Zusatzleistungen '!L:L)</f>
        <v>0</v>
      </c>
      <c r="D123" s="76">
        <f>C123*'Summenblatt B11'!$C$35+C123</f>
        <v>0</v>
      </c>
      <c r="E123" s="76">
        <f>SUMIF('UR Flächenkalk'!$K:$K,A123,'UR Flächenkalk'!AR:AR)+SUMIF('Vorarbeiter OL'!F:F,A123,'Vorarbeiter OL'!I:I)+SUMIF('Zusatzleistungen '!E:E,A123,'Zusatzleistungen '!M:M)</f>
        <v>0</v>
      </c>
      <c r="F123" s="76">
        <f>E123*'Summenblatt B11'!$C$35+E123</f>
        <v>0</v>
      </c>
      <c r="G123" s="255">
        <f>SUMIF('UR Flächenkalk'!$K:$K,Kostenstellen!$A123,'UR Flächenkalk'!AS:AS)+SUMIF('Zusatzleistungen '!E:E,A123,'Zusatzleistungen '!I:I)</f>
        <v>0</v>
      </c>
      <c r="H123" s="255">
        <f t="shared" si="4"/>
        <v>0</v>
      </c>
      <c r="I123" s="255">
        <f>SUMIF('Vorarbeiter OL'!F:F,A123,'Vorarbeiter OL'!D:D)</f>
        <v>0</v>
      </c>
      <c r="J123" s="255">
        <f t="shared" si="5"/>
        <v>0</v>
      </c>
    </row>
    <row r="124" spans="1:10" ht="11.25" hidden="1">
      <c r="A124" s="152"/>
      <c r="B124" s="152"/>
      <c r="C124" s="76">
        <f>SUMIF('UR Flächenkalk'!$K:$K,Kostenstellen!$A124,'UR Flächenkalk'!AQ:AQ)+SUMIF('Vorarbeiter OL'!F:F,A124,'Vorarbeiter OL'!H:H)+SUMIF('Zusatzleistungen '!E:E,A124,'Zusatzleistungen '!L:L)</f>
        <v>0</v>
      </c>
      <c r="D124" s="76">
        <f>C124*'Summenblatt B11'!$C$35+C124</f>
        <v>0</v>
      </c>
      <c r="E124" s="76">
        <f>SUMIF('UR Flächenkalk'!$K:$K,A124,'UR Flächenkalk'!AR:AR)+SUMIF('Vorarbeiter OL'!F:F,A124,'Vorarbeiter OL'!I:I)+SUMIF('Zusatzleistungen '!E:E,A124,'Zusatzleistungen '!M:M)</f>
        <v>0</v>
      </c>
      <c r="F124" s="76">
        <f>E124*'Summenblatt B11'!$C$35+E124</f>
        <v>0</v>
      </c>
      <c r="G124" s="255">
        <f>SUMIF('UR Flächenkalk'!$K:$K,Kostenstellen!$A124,'UR Flächenkalk'!AS:AS)+SUMIF('Zusatzleistungen '!E:E,A124,'Zusatzleistungen '!I:I)</f>
        <v>0</v>
      </c>
      <c r="H124" s="255">
        <f t="shared" si="4"/>
        <v>0</v>
      </c>
      <c r="I124" s="255">
        <f>SUMIF('Vorarbeiter OL'!F:F,A124,'Vorarbeiter OL'!D:D)</f>
        <v>0</v>
      </c>
      <c r="J124" s="255">
        <f t="shared" si="5"/>
        <v>0</v>
      </c>
    </row>
    <row r="125" spans="1:10" ht="11.25" hidden="1">
      <c r="A125" s="152"/>
      <c r="B125" s="152"/>
      <c r="C125" s="76">
        <f>SUMIF('UR Flächenkalk'!$K:$K,Kostenstellen!$A125,'UR Flächenkalk'!AQ:AQ)+SUMIF('Vorarbeiter OL'!F:F,A125,'Vorarbeiter OL'!H:H)+SUMIF('Zusatzleistungen '!E:E,A125,'Zusatzleistungen '!L:L)</f>
        <v>0</v>
      </c>
      <c r="D125" s="76">
        <f>C125*'Summenblatt B11'!$C$35+C125</f>
        <v>0</v>
      </c>
      <c r="E125" s="76">
        <f>SUMIF('UR Flächenkalk'!$K:$K,A125,'UR Flächenkalk'!AR:AR)+SUMIF('Vorarbeiter OL'!F:F,A125,'Vorarbeiter OL'!I:I)+SUMIF('Zusatzleistungen '!E:E,A125,'Zusatzleistungen '!M:M)</f>
        <v>0</v>
      </c>
      <c r="F125" s="76">
        <f>E125*'Summenblatt B11'!$C$35+E125</f>
        <v>0</v>
      </c>
      <c r="G125" s="255">
        <f>SUMIF('UR Flächenkalk'!$K:$K,Kostenstellen!$A125,'UR Flächenkalk'!AS:AS)+SUMIF('Zusatzleistungen '!E:E,A125,'Zusatzleistungen '!I:I)</f>
        <v>0</v>
      </c>
      <c r="H125" s="255">
        <f t="shared" si="4"/>
        <v>0</v>
      </c>
      <c r="I125" s="255">
        <f>SUMIF('Vorarbeiter OL'!F:F,A125,'Vorarbeiter OL'!D:D)</f>
        <v>0</v>
      </c>
      <c r="J125" s="255">
        <f t="shared" si="5"/>
        <v>0</v>
      </c>
    </row>
    <row r="126" spans="1:10" ht="11.25" hidden="1">
      <c r="A126" s="152"/>
      <c r="B126" s="152"/>
      <c r="C126" s="76">
        <f>SUMIF('UR Flächenkalk'!$K:$K,Kostenstellen!$A126,'UR Flächenkalk'!AQ:AQ)+SUMIF('Vorarbeiter OL'!F:F,A126,'Vorarbeiter OL'!H:H)+SUMIF('Zusatzleistungen '!E:E,A126,'Zusatzleistungen '!L:L)</f>
        <v>0</v>
      </c>
      <c r="D126" s="76">
        <f>C126*'Summenblatt B11'!$C$35+C126</f>
        <v>0</v>
      </c>
      <c r="E126" s="76">
        <f>SUMIF('UR Flächenkalk'!$K:$K,A126,'UR Flächenkalk'!AR:AR)+SUMIF('Vorarbeiter OL'!F:F,A126,'Vorarbeiter OL'!I:I)+SUMIF('Zusatzleistungen '!E:E,A126,'Zusatzleistungen '!M:M)</f>
        <v>0</v>
      </c>
      <c r="F126" s="76">
        <f>E126*'Summenblatt B11'!$C$35+E126</f>
        <v>0</v>
      </c>
      <c r="G126" s="255">
        <f>SUMIF('UR Flächenkalk'!$K:$K,Kostenstellen!$A126,'UR Flächenkalk'!AS:AS)+SUMIF('Zusatzleistungen '!E:E,A126,'Zusatzleistungen '!I:I)</f>
        <v>0</v>
      </c>
      <c r="H126" s="255">
        <f t="shared" si="4"/>
        <v>0</v>
      </c>
      <c r="I126" s="255">
        <f>SUMIF('Vorarbeiter OL'!F:F,A126,'Vorarbeiter OL'!D:D)</f>
        <v>0</v>
      </c>
      <c r="J126" s="255">
        <f t="shared" si="5"/>
        <v>0</v>
      </c>
    </row>
    <row r="127" spans="1:10" ht="11.25" hidden="1">
      <c r="A127" s="152"/>
      <c r="B127" s="152"/>
      <c r="C127" s="76">
        <f>SUMIF('UR Flächenkalk'!$K:$K,Kostenstellen!$A127,'UR Flächenkalk'!AQ:AQ)+SUMIF('Vorarbeiter OL'!F:F,A127,'Vorarbeiter OL'!H:H)+SUMIF('Zusatzleistungen '!E:E,A127,'Zusatzleistungen '!L:L)</f>
        <v>0</v>
      </c>
      <c r="D127" s="76">
        <f>C127*'Summenblatt B11'!$C$35+C127</f>
        <v>0</v>
      </c>
      <c r="E127" s="76">
        <f>SUMIF('UR Flächenkalk'!$K:$K,A127,'UR Flächenkalk'!AR:AR)+SUMIF('Vorarbeiter OL'!F:F,A127,'Vorarbeiter OL'!I:I)+SUMIF('Zusatzleistungen '!E:E,A127,'Zusatzleistungen '!M:M)</f>
        <v>0</v>
      </c>
      <c r="F127" s="76">
        <f>E127*'Summenblatt B11'!$C$35+E127</f>
        <v>0</v>
      </c>
      <c r="G127" s="255">
        <f>SUMIF('UR Flächenkalk'!$K:$K,Kostenstellen!$A127,'UR Flächenkalk'!AS:AS)+SUMIF('Zusatzleistungen '!E:E,A127,'Zusatzleistungen '!I:I)</f>
        <v>0</v>
      </c>
      <c r="H127" s="255">
        <f t="shared" si="4"/>
        <v>0</v>
      </c>
      <c r="I127" s="255">
        <f>SUMIF('Vorarbeiter OL'!F:F,A127,'Vorarbeiter OL'!D:D)</f>
        <v>0</v>
      </c>
      <c r="J127" s="255">
        <f t="shared" si="5"/>
        <v>0</v>
      </c>
    </row>
    <row r="128" spans="1:10" ht="11.25" hidden="1">
      <c r="A128" s="152"/>
      <c r="B128" s="152"/>
      <c r="C128" s="76">
        <f>SUMIF('UR Flächenkalk'!$K:$K,Kostenstellen!$A128,'UR Flächenkalk'!AQ:AQ)+SUMIF('Vorarbeiter OL'!F:F,A128,'Vorarbeiter OL'!H:H)+SUMIF('Zusatzleistungen '!E:E,A128,'Zusatzleistungen '!L:L)</f>
        <v>0</v>
      </c>
      <c r="D128" s="76">
        <f>C128*'Summenblatt B11'!$C$35+C128</f>
        <v>0</v>
      </c>
      <c r="E128" s="76">
        <f>SUMIF('UR Flächenkalk'!$K:$K,A128,'UR Flächenkalk'!AR:AR)+SUMIF('Vorarbeiter OL'!F:F,A128,'Vorarbeiter OL'!I:I)+SUMIF('Zusatzleistungen '!E:E,A128,'Zusatzleistungen '!M:M)</f>
        <v>0</v>
      </c>
      <c r="F128" s="76">
        <f>E128*'Summenblatt B11'!$C$35+E128</f>
        <v>0</v>
      </c>
      <c r="G128" s="255">
        <f>SUMIF('UR Flächenkalk'!$K:$K,Kostenstellen!$A128,'UR Flächenkalk'!AS:AS)+SUMIF('Zusatzleistungen '!E:E,A128,'Zusatzleistungen '!I:I)</f>
        <v>0</v>
      </c>
      <c r="H128" s="255">
        <f t="shared" si="4"/>
        <v>0</v>
      </c>
      <c r="I128" s="255">
        <f>SUMIF('Vorarbeiter OL'!F:F,A128,'Vorarbeiter OL'!D:D)</f>
        <v>0</v>
      </c>
      <c r="J128" s="255">
        <f t="shared" si="5"/>
        <v>0</v>
      </c>
    </row>
    <row r="129" spans="1:10" ht="11.25" hidden="1">
      <c r="A129" s="152"/>
      <c r="B129" s="152"/>
      <c r="C129" s="76">
        <f>SUMIF('UR Flächenkalk'!$K:$K,Kostenstellen!$A129,'UR Flächenkalk'!AQ:AQ)+SUMIF('Vorarbeiter OL'!F:F,A129,'Vorarbeiter OL'!H:H)+SUMIF('Zusatzleistungen '!E:E,A129,'Zusatzleistungen '!L:L)</f>
        <v>0</v>
      </c>
      <c r="D129" s="76">
        <f>C129*'Summenblatt B11'!$C$35+C129</f>
        <v>0</v>
      </c>
      <c r="E129" s="76">
        <f>SUMIF('UR Flächenkalk'!$K:$K,A129,'UR Flächenkalk'!AR:AR)+SUMIF('Vorarbeiter OL'!F:F,A129,'Vorarbeiter OL'!I:I)+SUMIF('Zusatzleistungen '!E:E,A129,'Zusatzleistungen '!M:M)</f>
        <v>0</v>
      </c>
      <c r="F129" s="76">
        <f>E129*'Summenblatt B11'!$C$35+E129</f>
        <v>0</v>
      </c>
      <c r="G129" s="255">
        <f>SUMIF('UR Flächenkalk'!$K:$K,Kostenstellen!$A129,'UR Flächenkalk'!AS:AS)+SUMIF('Zusatzleistungen '!E:E,A129,'Zusatzleistungen '!I:I)</f>
        <v>0</v>
      </c>
      <c r="H129" s="255">
        <f t="shared" si="4"/>
        <v>0</v>
      </c>
      <c r="I129" s="255">
        <f>SUMIF('Vorarbeiter OL'!F:F,A129,'Vorarbeiter OL'!D:D)</f>
        <v>0</v>
      </c>
      <c r="J129" s="255">
        <f t="shared" si="5"/>
        <v>0</v>
      </c>
    </row>
    <row r="130" spans="1:10" ht="11.25" hidden="1">
      <c r="A130" s="152"/>
      <c r="B130" s="152"/>
      <c r="C130" s="76">
        <f>SUMIF('UR Flächenkalk'!$K:$K,Kostenstellen!$A130,'UR Flächenkalk'!AQ:AQ)+SUMIF('Vorarbeiter OL'!F:F,A130,'Vorarbeiter OL'!H:H)+SUMIF('Zusatzleistungen '!E:E,A130,'Zusatzleistungen '!L:L)</f>
        <v>0</v>
      </c>
      <c r="D130" s="76">
        <f>C130*'Summenblatt B11'!$C$35+C130</f>
        <v>0</v>
      </c>
      <c r="E130" s="76">
        <f>SUMIF('UR Flächenkalk'!$K:$K,A130,'UR Flächenkalk'!AR:AR)+SUMIF('Vorarbeiter OL'!F:F,A130,'Vorarbeiter OL'!I:I)+SUMIF('Zusatzleistungen '!E:E,A130,'Zusatzleistungen '!M:M)</f>
        <v>0</v>
      </c>
      <c r="F130" s="76">
        <f>E130*'Summenblatt B11'!$C$35+E130</f>
        <v>0</v>
      </c>
      <c r="G130" s="255">
        <f>SUMIF('UR Flächenkalk'!$K:$K,Kostenstellen!$A130,'UR Flächenkalk'!AS:AS)+SUMIF('Zusatzleistungen '!E:E,A130,'Zusatzleistungen '!I:I)</f>
        <v>0</v>
      </c>
      <c r="H130" s="255">
        <f t="shared" si="4"/>
        <v>0</v>
      </c>
      <c r="I130" s="255">
        <f>SUMIF('Vorarbeiter OL'!F:F,A130,'Vorarbeiter OL'!D:D)</f>
        <v>0</v>
      </c>
      <c r="J130" s="255">
        <f t="shared" si="5"/>
        <v>0</v>
      </c>
    </row>
    <row r="131" spans="1:10" ht="11.25" hidden="1">
      <c r="A131" s="152"/>
      <c r="B131" s="152"/>
      <c r="C131" s="76">
        <f>SUMIF('UR Flächenkalk'!$K:$K,Kostenstellen!$A131,'UR Flächenkalk'!AQ:AQ)+SUMIF('Vorarbeiter OL'!F:F,A131,'Vorarbeiter OL'!H:H)+SUMIF('Zusatzleistungen '!E:E,A131,'Zusatzleistungen '!L:L)</f>
        <v>0</v>
      </c>
      <c r="D131" s="76">
        <f>C131*'Summenblatt B11'!$C$35+C131</f>
        <v>0</v>
      </c>
      <c r="E131" s="76">
        <f>SUMIF('UR Flächenkalk'!$K:$K,A131,'UR Flächenkalk'!AR:AR)+SUMIF('Vorarbeiter OL'!F:F,A131,'Vorarbeiter OL'!I:I)+SUMIF('Zusatzleistungen '!E:E,A131,'Zusatzleistungen '!M:M)</f>
        <v>0</v>
      </c>
      <c r="F131" s="76">
        <f>E131*'Summenblatt B11'!$C$35+E131</f>
        <v>0</v>
      </c>
      <c r="G131" s="255">
        <f>SUMIF('UR Flächenkalk'!$K:$K,Kostenstellen!$A131,'UR Flächenkalk'!AS:AS)+SUMIF('Zusatzleistungen '!E:E,A131,'Zusatzleistungen '!I:I)</f>
        <v>0</v>
      </c>
      <c r="H131" s="255">
        <f t="shared" si="4"/>
        <v>0</v>
      </c>
      <c r="I131" s="255">
        <f>SUMIF('Vorarbeiter OL'!F:F,A131,'Vorarbeiter OL'!D:D)</f>
        <v>0</v>
      </c>
      <c r="J131" s="255">
        <f t="shared" si="5"/>
        <v>0</v>
      </c>
    </row>
    <row r="132" spans="1:10" ht="11.25" hidden="1">
      <c r="A132" s="152"/>
      <c r="B132" s="152"/>
      <c r="C132" s="76">
        <f>SUMIF('UR Flächenkalk'!$K:$K,Kostenstellen!$A132,'UR Flächenkalk'!AQ:AQ)+SUMIF('Vorarbeiter OL'!F:F,A132,'Vorarbeiter OL'!H:H)+SUMIF('Zusatzleistungen '!E:E,A132,'Zusatzleistungen '!L:L)</f>
        <v>0</v>
      </c>
      <c r="D132" s="76">
        <f>C132*'Summenblatt B11'!$C$35+C132</f>
        <v>0</v>
      </c>
      <c r="E132" s="76">
        <f>SUMIF('UR Flächenkalk'!$K:$K,A132,'UR Flächenkalk'!AR:AR)+SUMIF('Vorarbeiter OL'!F:F,A132,'Vorarbeiter OL'!I:I)+SUMIF('Zusatzleistungen '!E:E,A132,'Zusatzleistungen '!M:M)</f>
        <v>0</v>
      </c>
      <c r="F132" s="76">
        <f>E132*'Summenblatt B11'!$C$35+E132</f>
        <v>0</v>
      </c>
      <c r="G132" s="255">
        <f>SUMIF('UR Flächenkalk'!$K:$K,Kostenstellen!$A132,'UR Flächenkalk'!AS:AS)+SUMIF('Zusatzleistungen '!E:E,A132,'Zusatzleistungen '!I:I)</f>
        <v>0</v>
      </c>
      <c r="H132" s="255">
        <f t="shared" si="4"/>
        <v>0</v>
      </c>
      <c r="I132" s="255">
        <f>SUMIF('Vorarbeiter OL'!F:F,A132,'Vorarbeiter OL'!D:D)</f>
        <v>0</v>
      </c>
      <c r="J132" s="255">
        <f t="shared" si="5"/>
        <v>0</v>
      </c>
    </row>
    <row r="133" spans="1:10" ht="11.25" hidden="1">
      <c r="A133" s="152"/>
      <c r="B133" s="152"/>
      <c r="C133" s="76">
        <f>SUMIF('UR Flächenkalk'!$K:$K,Kostenstellen!$A133,'UR Flächenkalk'!AQ:AQ)+SUMIF('Vorarbeiter OL'!F:F,A133,'Vorarbeiter OL'!H:H)+SUMIF('Zusatzleistungen '!E:E,A133,'Zusatzleistungen '!L:L)</f>
        <v>0</v>
      </c>
      <c r="D133" s="76">
        <f>C133*'Summenblatt B11'!$C$35+C133</f>
        <v>0</v>
      </c>
      <c r="E133" s="76">
        <f>SUMIF('UR Flächenkalk'!$K:$K,A133,'UR Flächenkalk'!AR:AR)+SUMIF('Vorarbeiter OL'!F:F,A133,'Vorarbeiter OL'!I:I)+SUMIF('Zusatzleistungen '!E:E,A133,'Zusatzleistungen '!M:M)</f>
        <v>0</v>
      </c>
      <c r="F133" s="76">
        <f>E133*'Summenblatt B11'!$C$35+E133</f>
        <v>0</v>
      </c>
      <c r="G133" s="255">
        <f>SUMIF('UR Flächenkalk'!$K:$K,Kostenstellen!$A133,'UR Flächenkalk'!AS:AS)+SUMIF('Zusatzleistungen '!E:E,A133,'Zusatzleistungen '!I:I)</f>
        <v>0</v>
      </c>
      <c r="H133" s="255">
        <f t="shared" si="4"/>
        <v>0</v>
      </c>
      <c r="I133" s="255">
        <f>SUMIF('Vorarbeiter OL'!F:F,A133,'Vorarbeiter OL'!D:D)</f>
        <v>0</v>
      </c>
      <c r="J133" s="255">
        <f t="shared" si="5"/>
        <v>0</v>
      </c>
    </row>
    <row r="134" spans="1:10" ht="11.25" hidden="1">
      <c r="A134" s="152"/>
      <c r="B134" s="152"/>
      <c r="C134" s="76">
        <f>SUMIF('UR Flächenkalk'!$K:$K,Kostenstellen!$A134,'UR Flächenkalk'!AQ:AQ)+SUMIF('Vorarbeiter OL'!F:F,A134,'Vorarbeiter OL'!H:H)+SUMIF('Zusatzleistungen '!E:E,A134,'Zusatzleistungen '!L:L)</f>
        <v>0</v>
      </c>
      <c r="D134" s="76">
        <f>C134*'Summenblatt B11'!$C$35+C134</f>
        <v>0</v>
      </c>
      <c r="E134" s="76">
        <f>SUMIF('UR Flächenkalk'!$K:$K,A134,'UR Flächenkalk'!AR:AR)+SUMIF('Vorarbeiter OL'!F:F,A134,'Vorarbeiter OL'!I:I)+SUMIF('Zusatzleistungen '!E:E,A134,'Zusatzleistungen '!M:M)</f>
        <v>0</v>
      </c>
      <c r="F134" s="76">
        <f>E134*'Summenblatt B11'!$C$35+E134</f>
        <v>0</v>
      </c>
      <c r="G134" s="255">
        <f>SUMIF('UR Flächenkalk'!$K:$K,Kostenstellen!$A134,'UR Flächenkalk'!AS:AS)+SUMIF('Zusatzleistungen '!E:E,A134,'Zusatzleistungen '!I:I)</f>
        <v>0</v>
      </c>
      <c r="H134" s="255">
        <f t="shared" si="4"/>
        <v>0</v>
      </c>
      <c r="I134" s="255">
        <f>SUMIF('Vorarbeiter OL'!F:F,A134,'Vorarbeiter OL'!D:D)</f>
        <v>0</v>
      </c>
      <c r="J134" s="255">
        <f t="shared" si="5"/>
        <v>0</v>
      </c>
    </row>
    <row r="135" spans="1:10" ht="11.25" hidden="1">
      <c r="A135" s="152"/>
      <c r="B135" s="152"/>
      <c r="C135" s="76">
        <f>SUMIF('UR Flächenkalk'!$K:$K,Kostenstellen!$A135,'UR Flächenkalk'!AQ:AQ)+SUMIF('Vorarbeiter OL'!F:F,A135,'Vorarbeiter OL'!H:H)+SUMIF('Zusatzleistungen '!E:E,A135,'Zusatzleistungen '!L:L)</f>
        <v>0</v>
      </c>
      <c r="D135" s="76">
        <f>C135*'Summenblatt B11'!$C$35+C135</f>
        <v>0</v>
      </c>
      <c r="E135" s="76">
        <f>SUMIF('UR Flächenkalk'!$K:$K,A135,'UR Flächenkalk'!AR:AR)+SUMIF('Vorarbeiter OL'!F:F,A135,'Vorarbeiter OL'!I:I)+SUMIF('Zusatzleistungen '!E:E,A135,'Zusatzleistungen '!M:M)</f>
        <v>0</v>
      </c>
      <c r="F135" s="76">
        <f>E135*'Summenblatt B11'!$C$35+E135</f>
        <v>0</v>
      </c>
      <c r="G135" s="255">
        <f>SUMIF('UR Flächenkalk'!$K:$K,Kostenstellen!$A135,'UR Flächenkalk'!AS:AS)+SUMIF('Zusatzleistungen '!E:E,A135,'Zusatzleistungen '!I:I)</f>
        <v>0</v>
      </c>
      <c r="H135" s="255">
        <f t="shared" si="4"/>
        <v>0</v>
      </c>
      <c r="I135" s="255">
        <f>SUMIF('Vorarbeiter OL'!F:F,A135,'Vorarbeiter OL'!D:D)</f>
        <v>0</v>
      </c>
      <c r="J135" s="255">
        <f t="shared" si="5"/>
        <v>0</v>
      </c>
    </row>
    <row r="136" spans="1:10" ht="11.25" hidden="1">
      <c r="A136" s="152"/>
      <c r="B136" s="152"/>
      <c r="C136" s="76">
        <f>SUMIF('UR Flächenkalk'!$K:$K,Kostenstellen!$A136,'UR Flächenkalk'!AQ:AQ)+SUMIF('Vorarbeiter OL'!F:F,A136,'Vorarbeiter OL'!H:H)+SUMIF('Zusatzleistungen '!E:E,A136,'Zusatzleistungen '!L:L)</f>
        <v>0</v>
      </c>
      <c r="D136" s="76">
        <f>C136*'Summenblatt B11'!$C$35+C136</f>
        <v>0</v>
      </c>
      <c r="E136" s="76">
        <f>SUMIF('UR Flächenkalk'!$K:$K,A136,'UR Flächenkalk'!AR:AR)+SUMIF('Vorarbeiter OL'!F:F,A136,'Vorarbeiter OL'!I:I)+SUMIF('Zusatzleistungen '!E:E,A136,'Zusatzleistungen '!M:M)</f>
        <v>0</v>
      </c>
      <c r="F136" s="76">
        <f>E136*'Summenblatt B11'!$C$35+E136</f>
        <v>0</v>
      </c>
      <c r="G136" s="255">
        <f>SUMIF('UR Flächenkalk'!$K:$K,Kostenstellen!$A136,'UR Flächenkalk'!AS:AS)+SUMIF('Zusatzleistungen '!E:E,A136,'Zusatzleistungen '!I:I)</f>
        <v>0</v>
      </c>
      <c r="H136" s="255">
        <f t="shared" si="4"/>
        <v>0</v>
      </c>
      <c r="I136" s="255">
        <f>SUMIF('Vorarbeiter OL'!F:F,A136,'Vorarbeiter OL'!D:D)</f>
        <v>0</v>
      </c>
      <c r="J136" s="255">
        <f t="shared" si="5"/>
        <v>0</v>
      </c>
    </row>
    <row r="137" spans="1:10" ht="11.25" hidden="1">
      <c r="A137" s="152"/>
      <c r="B137" s="152"/>
      <c r="C137" s="76">
        <f>SUMIF('UR Flächenkalk'!$K:$K,Kostenstellen!$A137,'UR Flächenkalk'!AQ:AQ)+SUMIF('Vorarbeiter OL'!F:F,A137,'Vorarbeiter OL'!H:H)+SUMIF('Zusatzleistungen '!E:E,A137,'Zusatzleistungen '!L:L)</f>
        <v>0</v>
      </c>
      <c r="D137" s="76">
        <f>C137*'Summenblatt B11'!$C$35+C137</f>
        <v>0</v>
      </c>
      <c r="E137" s="76">
        <f>SUMIF('UR Flächenkalk'!$K:$K,A137,'UR Flächenkalk'!AR:AR)+SUMIF('Vorarbeiter OL'!F:F,A137,'Vorarbeiter OL'!I:I)+SUMIF('Zusatzleistungen '!E:E,A137,'Zusatzleistungen '!M:M)</f>
        <v>0</v>
      </c>
      <c r="F137" s="76">
        <f>E137*'Summenblatt B11'!$C$35+E137</f>
        <v>0</v>
      </c>
      <c r="G137" s="255">
        <f>SUMIF('UR Flächenkalk'!$K:$K,Kostenstellen!$A137,'UR Flächenkalk'!AS:AS)+SUMIF('Zusatzleistungen '!E:E,A137,'Zusatzleistungen '!I:I)</f>
        <v>0</v>
      </c>
      <c r="H137" s="255">
        <f t="shared" si="4"/>
        <v>0</v>
      </c>
      <c r="I137" s="255">
        <f>SUMIF('Vorarbeiter OL'!F:F,A137,'Vorarbeiter OL'!D:D)</f>
        <v>0</v>
      </c>
      <c r="J137" s="255">
        <f t="shared" si="5"/>
        <v>0</v>
      </c>
    </row>
    <row r="138" spans="1:10" ht="11.25" hidden="1">
      <c r="A138" s="152"/>
      <c r="B138" s="152"/>
      <c r="C138" s="76">
        <f>SUMIF('UR Flächenkalk'!$K:$K,Kostenstellen!$A138,'UR Flächenkalk'!AQ:AQ)+SUMIF('Vorarbeiter OL'!F:F,A138,'Vorarbeiter OL'!H:H)+SUMIF('Zusatzleistungen '!E:E,A138,'Zusatzleistungen '!L:L)</f>
        <v>0</v>
      </c>
      <c r="D138" s="76">
        <f>C138*'Summenblatt B11'!$C$35+C138</f>
        <v>0</v>
      </c>
      <c r="E138" s="76">
        <f>SUMIF('UR Flächenkalk'!$K:$K,A138,'UR Flächenkalk'!AR:AR)+SUMIF('Vorarbeiter OL'!F:F,A138,'Vorarbeiter OL'!I:I)+SUMIF('Zusatzleistungen '!E:E,A138,'Zusatzleistungen '!M:M)</f>
        <v>0</v>
      </c>
      <c r="F138" s="76">
        <f>E138*'Summenblatt B11'!$C$35+E138</f>
        <v>0</v>
      </c>
      <c r="G138" s="255">
        <f>SUMIF('UR Flächenkalk'!$K:$K,Kostenstellen!$A138,'UR Flächenkalk'!AS:AS)+SUMIF('Zusatzleistungen '!E:E,A138,'Zusatzleistungen '!I:I)</f>
        <v>0</v>
      </c>
      <c r="H138" s="255">
        <f t="shared" si="4"/>
        <v>0</v>
      </c>
      <c r="I138" s="255">
        <f>SUMIF('Vorarbeiter OL'!F:F,A138,'Vorarbeiter OL'!D:D)</f>
        <v>0</v>
      </c>
      <c r="J138" s="255">
        <f t="shared" si="5"/>
        <v>0</v>
      </c>
    </row>
    <row r="139" spans="1:10" ht="11.25" hidden="1">
      <c r="A139" s="152"/>
      <c r="B139" s="152"/>
      <c r="C139" s="76">
        <f>SUMIF('UR Flächenkalk'!$K:$K,Kostenstellen!$A139,'UR Flächenkalk'!AQ:AQ)+SUMIF('Vorarbeiter OL'!F:F,A139,'Vorarbeiter OL'!H:H)+SUMIF('Zusatzleistungen '!E:E,A139,'Zusatzleistungen '!L:L)</f>
        <v>0</v>
      </c>
      <c r="D139" s="76">
        <f>C139*'Summenblatt B11'!$C$35+C139</f>
        <v>0</v>
      </c>
      <c r="E139" s="76">
        <f>SUMIF('UR Flächenkalk'!$K:$K,A139,'UR Flächenkalk'!AR:AR)+SUMIF('Vorarbeiter OL'!F:F,A139,'Vorarbeiter OL'!I:I)+SUMIF('Zusatzleistungen '!E:E,A139,'Zusatzleistungen '!M:M)</f>
        <v>0</v>
      </c>
      <c r="F139" s="76">
        <f>E139*'Summenblatt B11'!$C$35+E139</f>
        <v>0</v>
      </c>
      <c r="G139" s="255">
        <f>SUMIF('UR Flächenkalk'!$K:$K,Kostenstellen!$A139,'UR Flächenkalk'!AS:AS)+SUMIF('Zusatzleistungen '!E:E,A139,'Zusatzleistungen '!I:I)</f>
        <v>0</v>
      </c>
      <c r="H139" s="255">
        <f t="shared" si="4"/>
        <v>0</v>
      </c>
      <c r="I139" s="255">
        <f>SUMIF('Vorarbeiter OL'!F:F,A139,'Vorarbeiter OL'!D:D)</f>
        <v>0</v>
      </c>
      <c r="J139" s="255">
        <f t="shared" si="5"/>
        <v>0</v>
      </c>
    </row>
    <row r="140" spans="1:10" ht="11.25" hidden="1">
      <c r="A140" s="152"/>
      <c r="B140" s="152"/>
      <c r="C140" s="76">
        <f>SUMIF('UR Flächenkalk'!$K:$K,Kostenstellen!$A140,'UR Flächenkalk'!AQ:AQ)+SUMIF('Vorarbeiter OL'!F:F,A140,'Vorarbeiter OL'!H:H)+SUMIF('Zusatzleistungen '!E:E,A140,'Zusatzleistungen '!L:L)</f>
        <v>0</v>
      </c>
      <c r="D140" s="76">
        <f>C140*'Summenblatt B11'!$C$35+C140</f>
        <v>0</v>
      </c>
      <c r="E140" s="76">
        <f>SUMIF('UR Flächenkalk'!$K:$K,A140,'UR Flächenkalk'!AR:AR)+SUMIF('Vorarbeiter OL'!F:F,A140,'Vorarbeiter OL'!I:I)+SUMIF('Zusatzleistungen '!E:E,A140,'Zusatzleistungen '!M:M)</f>
        <v>0</v>
      </c>
      <c r="F140" s="76">
        <f>E140*'Summenblatt B11'!$C$35+E140</f>
        <v>0</v>
      </c>
      <c r="G140" s="255">
        <f>SUMIF('UR Flächenkalk'!$K:$K,Kostenstellen!$A140,'UR Flächenkalk'!AS:AS)+SUMIF('Zusatzleistungen '!E:E,A140,'Zusatzleistungen '!I:I)</f>
        <v>0</v>
      </c>
      <c r="H140" s="255">
        <f t="shared" si="4"/>
        <v>0</v>
      </c>
      <c r="I140" s="255">
        <f>SUMIF('Vorarbeiter OL'!F:F,A140,'Vorarbeiter OL'!D:D)</f>
        <v>0</v>
      </c>
      <c r="J140" s="255">
        <f t="shared" si="5"/>
        <v>0</v>
      </c>
    </row>
    <row r="141" spans="1:10" ht="11.25" hidden="1">
      <c r="A141" s="152"/>
      <c r="B141" s="152"/>
      <c r="C141" s="76">
        <f>SUMIF('UR Flächenkalk'!$K:$K,Kostenstellen!$A141,'UR Flächenkalk'!AQ:AQ)+SUMIF('Vorarbeiter OL'!F:F,A141,'Vorarbeiter OL'!H:H)+SUMIF('Zusatzleistungen '!E:E,A141,'Zusatzleistungen '!L:L)</f>
        <v>0</v>
      </c>
      <c r="D141" s="76">
        <f>C141*'Summenblatt B11'!$C$35+C141</f>
        <v>0</v>
      </c>
      <c r="E141" s="76">
        <f>SUMIF('UR Flächenkalk'!$K:$K,A141,'UR Flächenkalk'!AR:AR)+SUMIF('Vorarbeiter OL'!F:F,A141,'Vorarbeiter OL'!I:I)+SUMIF('Zusatzleistungen '!E:E,A141,'Zusatzleistungen '!M:M)</f>
        <v>0</v>
      </c>
      <c r="F141" s="76">
        <f>E141*'Summenblatt B11'!$C$35+E141</f>
        <v>0</v>
      </c>
      <c r="G141" s="255">
        <f>SUMIF('UR Flächenkalk'!$K:$K,Kostenstellen!$A141,'UR Flächenkalk'!AS:AS)+SUMIF('Zusatzleistungen '!E:E,A141,'Zusatzleistungen '!I:I)</f>
        <v>0</v>
      </c>
      <c r="H141" s="255">
        <f t="shared" si="4"/>
        <v>0</v>
      </c>
      <c r="I141" s="255">
        <f>SUMIF('Vorarbeiter OL'!F:F,A141,'Vorarbeiter OL'!D:D)</f>
        <v>0</v>
      </c>
      <c r="J141" s="255">
        <f t="shared" si="5"/>
        <v>0</v>
      </c>
    </row>
    <row r="142" spans="1:10" ht="11.25" hidden="1">
      <c r="A142" s="152"/>
      <c r="B142" s="152"/>
      <c r="C142" s="76">
        <f>SUMIF('UR Flächenkalk'!$K:$K,Kostenstellen!$A142,'UR Flächenkalk'!AQ:AQ)+SUMIF('Vorarbeiter OL'!F:F,A142,'Vorarbeiter OL'!H:H)+SUMIF('Zusatzleistungen '!E:E,A142,'Zusatzleistungen '!L:L)</f>
        <v>0</v>
      </c>
      <c r="D142" s="76">
        <f>C142*'Summenblatt B11'!$C$35+C142</f>
        <v>0</v>
      </c>
      <c r="E142" s="76">
        <f>SUMIF('UR Flächenkalk'!$K:$K,A142,'UR Flächenkalk'!AR:AR)+SUMIF('Vorarbeiter OL'!F:F,A142,'Vorarbeiter OL'!I:I)+SUMIF('Zusatzleistungen '!E:E,A142,'Zusatzleistungen '!M:M)</f>
        <v>0</v>
      </c>
      <c r="F142" s="76">
        <f>E142*'Summenblatt B11'!$C$35+E142</f>
        <v>0</v>
      </c>
      <c r="G142" s="255">
        <f>SUMIF('UR Flächenkalk'!$K:$K,Kostenstellen!$A142,'UR Flächenkalk'!AS:AS)+SUMIF('Zusatzleistungen '!E:E,A142,'Zusatzleistungen '!I:I)</f>
        <v>0</v>
      </c>
      <c r="H142" s="255">
        <f t="shared" si="4"/>
        <v>0</v>
      </c>
      <c r="I142" s="255">
        <f>SUMIF('Vorarbeiter OL'!F:F,A142,'Vorarbeiter OL'!D:D)</f>
        <v>0</v>
      </c>
      <c r="J142" s="255">
        <f t="shared" si="5"/>
        <v>0</v>
      </c>
    </row>
    <row r="143" spans="1:10" ht="11.25" hidden="1">
      <c r="A143" s="152"/>
      <c r="B143" s="152"/>
      <c r="C143" s="76">
        <f>SUMIF('UR Flächenkalk'!$K:$K,Kostenstellen!$A143,'UR Flächenkalk'!AQ:AQ)+SUMIF('Vorarbeiter OL'!F:F,A143,'Vorarbeiter OL'!H:H)+SUMIF('Zusatzleistungen '!E:E,A143,'Zusatzleistungen '!L:L)</f>
        <v>0</v>
      </c>
      <c r="D143" s="76">
        <f>C143*'Summenblatt B11'!$C$35+C143</f>
        <v>0</v>
      </c>
      <c r="E143" s="76">
        <f>SUMIF('UR Flächenkalk'!$K:$K,A143,'UR Flächenkalk'!AR:AR)+SUMIF('Vorarbeiter OL'!F:F,A143,'Vorarbeiter OL'!I:I)+SUMIF('Zusatzleistungen '!E:E,A143,'Zusatzleistungen '!M:M)</f>
        <v>0</v>
      </c>
      <c r="F143" s="76">
        <f>E143*'Summenblatt B11'!$C$35+E143</f>
        <v>0</v>
      </c>
      <c r="G143" s="255">
        <f>SUMIF('UR Flächenkalk'!$K:$K,Kostenstellen!$A143,'UR Flächenkalk'!AS:AS)+SUMIF('Zusatzleistungen '!E:E,A143,'Zusatzleistungen '!I:I)</f>
        <v>0</v>
      </c>
      <c r="H143" s="255">
        <f t="shared" si="4"/>
        <v>0</v>
      </c>
      <c r="I143" s="255">
        <f>SUMIF('Vorarbeiter OL'!F:F,A143,'Vorarbeiter OL'!D:D)</f>
        <v>0</v>
      </c>
      <c r="J143" s="255">
        <f t="shared" si="5"/>
        <v>0</v>
      </c>
    </row>
    <row r="144" spans="1:10" ht="11.25" hidden="1">
      <c r="A144" s="152"/>
      <c r="B144" s="152"/>
      <c r="C144" s="76">
        <f>SUMIF('UR Flächenkalk'!$K:$K,Kostenstellen!$A144,'UR Flächenkalk'!AQ:AQ)+SUMIF('Vorarbeiter OL'!F:F,A144,'Vorarbeiter OL'!H:H)+SUMIF('Zusatzleistungen '!E:E,A144,'Zusatzleistungen '!L:L)</f>
        <v>0</v>
      </c>
      <c r="D144" s="76">
        <f>C144*'Summenblatt B11'!$C$35+C144</f>
        <v>0</v>
      </c>
      <c r="E144" s="76">
        <f>SUMIF('UR Flächenkalk'!$K:$K,A144,'UR Flächenkalk'!AR:AR)+SUMIF('Vorarbeiter OL'!F:F,A144,'Vorarbeiter OL'!I:I)+SUMIF('Zusatzleistungen '!E:E,A144,'Zusatzleistungen '!M:M)</f>
        <v>0</v>
      </c>
      <c r="F144" s="76">
        <f>E144*'Summenblatt B11'!$C$35+E144</f>
        <v>0</v>
      </c>
      <c r="G144" s="255">
        <f>SUMIF('UR Flächenkalk'!$K:$K,Kostenstellen!$A144,'UR Flächenkalk'!AS:AS)+SUMIF('Zusatzleistungen '!E:E,A144,'Zusatzleistungen '!I:I)</f>
        <v>0</v>
      </c>
      <c r="H144" s="255">
        <f t="shared" si="4"/>
        <v>0</v>
      </c>
      <c r="I144" s="255">
        <f>SUMIF('Vorarbeiter OL'!F:F,A144,'Vorarbeiter OL'!D:D)</f>
        <v>0</v>
      </c>
      <c r="J144" s="255">
        <f t="shared" si="5"/>
        <v>0</v>
      </c>
    </row>
    <row r="145" spans="1:10" ht="11.25" hidden="1">
      <c r="A145" s="152"/>
      <c r="B145" s="152"/>
      <c r="C145" s="76">
        <f>SUMIF('UR Flächenkalk'!$K:$K,Kostenstellen!$A145,'UR Flächenkalk'!AQ:AQ)+SUMIF('Vorarbeiter OL'!F:F,A145,'Vorarbeiter OL'!H:H)+SUMIF('Zusatzleistungen '!E:E,A145,'Zusatzleistungen '!L:L)</f>
        <v>0</v>
      </c>
      <c r="D145" s="76">
        <f>C145*'Summenblatt B11'!$C$35+C145</f>
        <v>0</v>
      </c>
      <c r="E145" s="76">
        <f>SUMIF('UR Flächenkalk'!$K:$K,A145,'UR Flächenkalk'!AR:AR)+SUMIF('Vorarbeiter OL'!F:F,A145,'Vorarbeiter OL'!I:I)+SUMIF('Zusatzleistungen '!E:E,A145,'Zusatzleistungen '!M:M)</f>
        <v>0</v>
      </c>
      <c r="F145" s="76">
        <f>E145*'Summenblatt B11'!$C$35+E145</f>
        <v>0</v>
      </c>
      <c r="G145" s="255">
        <f>SUMIF('UR Flächenkalk'!$K:$K,Kostenstellen!$A145,'UR Flächenkalk'!AS:AS)+SUMIF('Zusatzleistungen '!E:E,A145,'Zusatzleistungen '!I:I)</f>
        <v>0</v>
      </c>
      <c r="H145" s="255">
        <f t="shared" si="4"/>
        <v>0</v>
      </c>
      <c r="I145" s="255">
        <f>SUMIF('Vorarbeiter OL'!F:F,A145,'Vorarbeiter OL'!D:D)</f>
        <v>0</v>
      </c>
      <c r="J145" s="255">
        <f t="shared" si="5"/>
        <v>0</v>
      </c>
    </row>
    <row r="146" spans="1:10" ht="11.25" hidden="1">
      <c r="A146" s="152"/>
      <c r="B146" s="152"/>
      <c r="C146" s="76">
        <f>SUMIF('UR Flächenkalk'!$K:$K,Kostenstellen!$A146,'UR Flächenkalk'!AQ:AQ)+SUMIF('Vorarbeiter OL'!F:F,A146,'Vorarbeiter OL'!H:H)+SUMIF('Zusatzleistungen '!E:E,A146,'Zusatzleistungen '!L:L)</f>
        <v>0</v>
      </c>
      <c r="D146" s="76">
        <f>C146*'Summenblatt B11'!$C$35+C146</f>
        <v>0</v>
      </c>
      <c r="E146" s="76">
        <f>SUMIF('UR Flächenkalk'!$K:$K,A146,'UR Flächenkalk'!AR:AR)+SUMIF('Vorarbeiter OL'!F:F,A146,'Vorarbeiter OL'!I:I)+SUMIF('Zusatzleistungen '!E:E,A146,'Zusatzleistungen '!M:M)</f>
        <v>0</v>
      </c>
      <c r="F146" s="76">
        <f>E146*'Summenblatt B11'!$C$35+E146</f>
        <v>0</v>
      </c>
      <c r="G146" s="255">
        <f>SUMIF('UR Flächenkalk'!$K:$K,Kostenstellen!$A146,'UR Flächenkalk'!AS:AS)+SUMIF('Zusatzleistungen '!E:E,A146,'Zusatzleistungen '!I:I)</f>
        <v>0</v>
      </c>
      <c r="H146" s="255">
        <f t="shared" si="4"/>
        <v>0</v>
      </c>
      <c r="I146" s="255">
        <f>SUMIF('Vorarbeiter OL'!F:F,A146,'Vorarbeiter OL'!D:D)</f>
        <v>0</v>
      </c>
      <c r="J146" s="255">
        <f t="shared" si="5"/>
        <v>0</v>
      </c>
    </row>
    <row r="147" spans="1:10" ht="11.25" hidden="1">
      <c r="A147" s="152"/>
      <c r="B147" s="152"/>
      <c r="C147" s="76">
        <f>SUMIF('UR Flächenkalk'!$K:$K,Kostenstellen!$A147,'UR Flächenkalk'!AQ:AQ)+SUMIF('Vorarbeiter OL'!F:F,A147,'Vorarbeiter OL'!H:H)+SUMIF('Zusatzleistungen '!E:E,A147,'Zusatzleistungen '!L:L)</f>
        <v>0</v>
      </c>
      <c r="D147" s="76">
        <f>C147*'Summenblatt B11'!$C$35+C147</f>
        <v>0</v>
      </c>
      <c r="E147" s="76">
        <f>SUMIF('UR Flächenkalk'!$K:$K,A147,'UR Flächenkalk'!AR:AR)+SUMIF('Vorarbeiter OL'!F:F,A147,'Vorarbeiter OL'!I:I)+SUMIF('Zusatzleistungen '!E:E,A147,'Zusatzleistungen '!M:M)</f>
        <v>0</v>
      </c>
      <c r="F147" s="76">
        <f>E147*'Summenblatt B11'!$C$35+E147</f>
        <v>0</v>
      </c>
      <c r="G147" s="255">
        <f>SUMIF('UR Flächenkalk'!$K:$K,Kostenstellen!$A147,'UR Flächenkalk'!AS:AS)+SUMIF('Zusatzleistungen '!E:E,A147,'Zusatzleistungen '!I:I)</f>
        <v>0</v>
      </c>
      <c r="H147" s="255">
        <f t="shared" si="4"/>
        <v>0</v>
      </c>
      <c r="I147" s="255">
        <f>SUMIF('Vorarbeiter OL'!F:F,A147,'Vorarbeiter OL'!D:D)</f>
        <v>0</v>
      </c>
      <c r="J147" s="255">
        <f t="shared" si="5"/>
        <v>0</v>
      </c>
    </row>
    <row r="148" spans="1:10" ht="11.25" hidden="1">
      <c r="A148" s="152"/>
      <c r="B148" s="152"/>
      <c r="C148" s="76">
        <f>SUMIF('UR Flächenkalk'!$K:$K,Kostenstellen!$A148,'UR Flächenkalk'!AQ:AQ)+SUMIF('Vorarbeiter OL'!F:F,A148,'Vorarbeiter OL'!H:H)+SUMIF('Zusatzleistungen '!E:E,A148,'Zusatzleistungen '!L:L)</f>
        <v>0</v>
      </c>
      <c r="D148" s="76">
        <f>C148*'Summenblatt B11'!$C$35+C148</f>
        <v>0</v>
      </c>
      <c r="E148" s="76">
        <f>SUMIF('UR Flächenkalk'!$K:$K,A148,'UR Flächenkalk'!AR:AR)+SUMIF('Vorarbeiter OL'!F:F,A148,'Vorarbeiter OL'!I:I)+SUMIF('Zusatzleistungen '!E:E,A148,'Zusatzleistungen '!M:M)</f>
        <v>0</v>
      </c>
      <c r="F148" s="76">
        <f>E148*'Summenblatt B11'!$C$35+E148</f>
        <v>0</v>
      </c>
      <c r="G148" s="255">
        <f>SUMIF('UR Flächenkalk'!$K:$K,Kostenstellen!$A148,'UR Flächenkalk'!AS:AS)+SUMIF('Zusatzleistungen '!E:E,A148,'Zusatzleistungen '!I:I)</f>
        <v>0</v>
      </c>
      <c r="H148" s="255">
        <f t="shared" si="4"/>
        <v>0</v>
      </c>
      <c r="I148" s="255">
        <f>SUMIF('Vorarbeiter OL'!F:F,A148,'Vorarbeiter OL'!D:D)</f>
        <v>0</v>
      </c>
      <c r="J148" s="255">
        <f t="shared" si="5"/>
        <v>0</v>
      </c>
    </row>
    <row r="149" spans="1:10" ht="11.25" hidden="1">
      <c r="A149" s="152"/>
      <c r="B149" s="152"/>
      <c r="C149" s="76">
        <f>SUMIF('UR Flächenkalk'!$K:$K,Kostenstellen!$A149,'UR Flächenkalk'!AQ:AQ)+SUMIF('Vorarbeiter OL'!F:F,A149,'Vorarbeiter OL'!H:H)+SUMIF('Zusatzleistungen '!E:E,A149,'Zusatzleistungen '!L:L)</f>
        <v>0</v>
      </c>
      <c r="D149" s="76">
        <f>C149*'Summenblatt B11'!$C$35+C149</f>
        <v>0</v>
      </c>
      <c r="E149" s="76">
        <f>SUMIF('UR Flächenkalk'!$K:$K,A149,'UR Flächenkalk'!AR:AR)+SUMIF('Vorarbeiter OL'!F:F,A149,'Vorarbeiter OL'!I:I)+SUMIF('Zusatzleistungen '!E:E,A149,'Zusatzleistungen '!M:M)</f>
        <v>0</v>
      </c>
      <c r="F149" s="76">
        <f>E149*'Summenblatt B11'!$C$35+E149</f>
        <v>0</v>
      </c>
      <c r="G149" s="255">
        <f>SUMIF('UR Flächenkalk'!$K:$K,Kostenstellen!$A149,'UR Flächenkalk'!AS:AS)+SUMIF('Zusatzleistungen '!E:E,A149,'Zusatzleistungen '!I:I)</f>
        <v>0</v>
      </c>
      <c r="H149" s="255">
        <f t="shared" si="4"/>
        <v>0</v>
      </c>
      <c r="I149" s="255">
        <f>SUMIF('Vorarbeiter OL'!F:F,A149,'Vorarbeiter OL'!D:D)</f>
        <v>0</v>
      </c>
      <c r="J149" s="255">
        <f t="shared" si="5"/>
        <v>0</v>
      </c>
    </row>
    <row r="150" spans="1:10" ht="11.25" hidden="1">
      <c r="A150" s="152"/>
      <c r="B150" s="152"/>
      <c r="C150" s="76">
        <f>SUMIF('UR Flächenkalk'!$K:$K,Kostenstellen!$A150,'UR Flächenkalk'!AQ:AQ)+SUMIF('Vorarbeiter OL'!F:F,A150,'Vorarbeiter OL'!H:H)+SUMIF('Zusatzleistungen '!E:E,A150,'Zusatzleistungen '!L:L)</f>
        <v>0</v>
      </c>
      <c r="D150" s="76">
        <f>C150*'Summenblatt B11'!$C$35+C150</f>
        <v>0</v>
      </c>
      <c r="E150" s="76">
        <f>SUMIF('UR Flächenkalk'!$K:$K,A150,'UR Flächenkalk'!AR:AR)+SUMIF('Vorarbeiter OL'!F:F,A150,'Vorarbeiter OL'!I:I)+SUMIF('Zusatzleistungen '!E:E,A150,'Zusatzleistungen '!M:M)</f>
        <v>0</v>
      </c>
      <c r="F150" s="76">
        <f>E150*'Summenblatt B11'!$C$35+E150</f>
        <v>0</v>
      </c>
      <c r="G150" s="255">
        <f>SUMIF('UR Flächenkalk'!$K:$K,Kostenstellen!$A150,'UR Flächenkalk'!AS:AS)+SUMIF('Zusatzleistungen '!E:E,A150,'Zusatzleistungen '!I:I)</f>
        <v>0</v>
      </c>
      <c r="H150" s="255">
        <f t="shared" si="4"/>
        <v>0</v>
      </c>
      <c r="I150" s="255">
        <f>SUMIF('Vorarbeiter OL'!F:F,A150,'Vorarbeiter OL'!D:D)</f>
        <v>0</v>
      </c>
      <c r="J150" s="255">
        <f t="shared" si="5"/>
        <v>0</v>
      </c>
    </row>
    <row r="151" spans="1:10" ht="11.25" hidden="1">
      <c r="A151" s="152"/>
      <c r="B151" s="152"/>
      <c r="C151" s="76">
        <f>SUMIF('UR Flächenkalk'!$K:$K,Kostenstellen!$A151,'UR Flächenkalk'!AQ:AQ)+SUMIF('Vorarbeiter OL'!F:F,A151,'Vorarbeiter OL'!H:H)+SUMIF('Zusatzleistungen '!E:E,A151,'Zusatzleistungen '!L:L)</f>
        <v>0</v>
      </c>
      <c r="D151" s="76">
        <f>C151*'Summenblatt B11'!$C$35+C151</f>
        <v>0</v>
      </c>
      <c r="E151" s="76">
        <f>SUMIF('UR Flächenkalk'!$K:$K,A151,'UR Flächenkalk'!AR:AR)+SUMIF('Vorarbeiter OL'!F:F,A151,'Vorarbeiter OL'!I:I)+SUMIF('Zusatzleistungen '!E:E,A151,'Zusatzleistungen '!M:M)</f>
        <v>0</v>
      </c>
      <c r="F151" s="76">
        <f>E151*'Summenblatt B11'!$C$35+E151</f>
        <v>0</v>
      </c>
      <c r="G151" s="255">
        <f>SUMIF('UR Flächenkalk'!$K:$K,Kostenstellen!$A151,'UR Flächenkalk'!AS:AS)+SUMIF('Zusatzleistungen '!E:E,A151,'Zusatzleistungen '!I:I)</f>
        <v>0</v>
      </c>
      <c r="H151" s="255">
        <f t="shared" si="4"/>
        <v>0</v>
      </c>
      <c r="I151" s="255">
        <f>SUMIF('Vorarbeiter OL'!F:F,A151,'Vorarbeiter OL'!D:D)</f>
        <v>0</v>
      </c>
      <c r="J151" s="255">
        <f t="shared" si="5"/>
        <v>0</v>
      </c>
    </row>
    <row r="152" spans="1:10" ht="11.25" hidden="1">
      <c r="A152" s="152"/>
      <c r="B152" s="152"/>
      <c r="C152" s="76">
        <f>SUMIF('UR Flächenkalk'!$K:$K,Kostenstellen!$A152,'UR Flächenkalk'!AQ:AQ)+SUMIF('Vorarbeiter OL'!F:F,A152,'Vorarbeiter OL'!H:H)+SUMIF('Zusatzleistungen '!E:E,A152,'Zusatzleistungen '!L:L)</f>
        <v>0</v>
      </c>
      <c r="D152" s="76">
        <f>C152*'Summenblatt B11'!$C$35+C152</f>
        <v>0</v>
      </c>
      <c r="E152" s="76">
        <f>SUMIF('UR Flächenkalk'!$K:$K,A152,'UR Flächenkalk'!AR:AR)+SUMIF('Vorarbeiter OL'!F:F,A152,'Vorarbeiter OL'!I:I)+SUMIF('Zusatzleistungen '!E:E,A152,'Zusatzleistungen '!M:M)</f>
        <v>0</v>
      </c>
      <c r="F152" s="76">
        <f>E152*'Summenblatt B11'!$C$35+E152</f>
        <v>0</v>
      </c>
      <c r="G152" s="255">
        <f>SUMIF('UR Flächenkalk'!$K:$K,Kostenstellen!$A152,'UR Flächenkalk'!AS:AS)+SUMIF('Zusatzleistungen '!E:E,A152,'Zusatzleistungen '!I:I)</f>
        <v>0</v>
      </c>
      <c r="H152" s="255">
        <f t="shared" ref="H152:H215" si="6">G152/12</f>
        <v>0</v>
      </c>
      <c r="I152" s="255">
        <f>SUMIF('Vorarbeiter OL'!F:F,A152,'Vorarbeiter OL'!D:D)</f>
        <v>0</v>
      </c>
      <c r="J152" s="255">
        <f t="shared" ref="J152:J215" si="7">I152/12</f>
        <v>0</v>
      </c>
    </row>
    <row r="153" spans="1:10" ht="11.25" hidden="1">
      <c r="A153" s="152"/>
      <c r="B153" s="152"/>
      <c r="C153" s="76">
        <f>SUMIF('UR Flächenkalk'!$K:$K,Kostenstellen!$A153,'UR Flächenkalk'!AQ:AQ)+SUMIF('Vorarbeiter OL'!F:F,A153,'Vorarbeiter OL'!H:H)+SUMIF('Zusatzleistungen '!E:E,A153,'Zusatzleistungen '!L:L)</f>
        <v>0</v>
      </c>
      <c r="D153" s="76">
        <f>C153*'Summenblatt B11'!$C$35+C153</f>
        <v>0</v>
      </c>
      <c r="E153" s="76">
        <f>SUMIF('UR Flächenkalk'!$K:$K,A153,'UR Flächenkalk'!AR:AR)+SUMIF('Vorarbeiter OL'!F:F,A153,'Vorarbeiter OL'!I:I)+SUMIF('Zusatzleistungen '!E:E,A153,'Zusatzleistungen '!M:M)</f>
        <v>0</v>
      </c>
      <c r="F153" s="76">
        <f>E153*'Summenblatt B11'!$C$35+E153</f>
        <v>0</v>
      </c>
      <c r="G153" s="255">
        <f>SUMIF('UR Flächenkalk'!$K:$K,Kostenstellen!$A153,'UR Flächenkalk'!AS:AS)+SUMIF('Zusatzleistungen '!E:E,A153,'Zusatzleistungen '!I:I)</f>
        <v>0</v>
      </c>
      <c r="H153" s="255">
        <f t="shared" si="6"/>
        <v>0</v>
      </c>
      <c r="I153" s="255">
        <f>SUMIF('Vorarbeiter OL'!F:F,A153,'Vorarbeiter OL'!D:D)</f>
        <v>0</v>
      </c>
      <c r="J153" s="255">
        <f t="shared" si="7"/>
        <v>0</v>
      </c>
    </row>
    <row r="154" spans="1:10" ht="11.25" hidden="1">
      <c r="A154" s="152"/>
      <c r="B154" s="152"/>
      <c r="C154" s="76">
        <f>SUMIF('UR Flächenkalk'!$K:$K,Kostenstellen!$A154,'UR Flächenkalk'!AQ:AQ)+SUMIF('Vorarbeiter OL'!F:F,A154,'Vorarbeiter OL'!H:H)+SUMIF('Zusatzleistungen '!E:E,A154,'Zusatzleistungen '!L:L)</f>
        <v>0</v>
      </c>
      <c r="D154" s="76">
        <f>C154*'Summenblatt B11'!$C$35+C154</f>
        <v>0</v>
      </c>
      <c r="E154" s="76">
        <f>SUMIF('UR Flächenkalk'!$K:$K,A154,'UR Flächenkalk'!AR:AR)+SUMIF('Vorarbeiter OL'!F:F,A154,'Vorarbeiter OL'!I:I)+SUMIF('Zusatzleistungen '!E:E,A154,'Zusatzleistungen '!M:M)</f>
        <v>0</v>
      </c>
      <c r="F154" s="76">
        <f>E154*'Summenblatt B11'!$C$35+E154</f>
        <v>0</v>
      </c>
      <c r="G154" s="255">
        <f>SUMIF('UR Flächenkalk'!$K:$K,Kostenstellen!$A154,'UR Flächenkalk'!AS:AS)+SUMIF('Zusatzleistungen '!E:E,A154,'Zusatzleistungen '!I:I)</f>
        <v>0</v>
      </c>
      <c r="H154" s="255">
        <f t="shared" si="6"/>
        <v>0</v>
      </c>
      <c r="I154" s="255">
        <f>SUMIF('Vorarbeiter OL'!F:F,A154,'Vorarbeiter OL'!D:D)</f>
        <v>0</v>
      </c>
      <c r="J154" s="255">
        <f t="shared" si="7"/>
        <v>0</v>
      </c>
    </row>
    <row r="155" spans="1:10" ht="11.25" hidden="1">
      <c r="A155" s="152"/>
      <c r="B155" s="152"/>
      <c r="C155" s="76">
        <f>SUMIF('UR Flächenkalk'!$K:$K,Kostenstellen!$A155,'UR Flächenkalk'!AQ:AQ)+SUMIF('Vorarbeiter OL'!F:F,A155,'Vorarbeiter OL'!H:H)+SUMIF('Zusatzleistungen '!E:E,A155,'Zusatzleistungen '!L:L)</f>
        <v>0</v>
      </c>
      <c r="D155" s="76">
        <f>C155*'Summenblatt B11'!$C$35+C155</f>
        <v>0</v>
      </c>
      <c r="E155" s="76">
        <f>SUMIF('UR Flächenkalk'!$K:$K,A155,'UR Flächenkalk'!AR:AR)+SUMIF('Vorarbeiter OL'!F:F,A155,'Vorarbeiter OL'!I:I)+SUMIF('Zusatzleistungen '!E:E,A155,'Zusatzleistungen '!M:M)</f>
        <v>0</v>
      </c>
      <c r="F155" s="76">
        <f>E155*'Summenblatt B11'!$C$35+E155</f>
        <v>0</v>
      </c>
      <c r="G155" s="255">
        <f>SUMIF('UR Flächenkalk'!$K:$K,Kostenstellen!$A155,'UR Flächenkalk'!AS:AS)+SUMIF('Zusatzleistungen '!E:E,A155,'Zusatzleistungen '!I:I)</f>
        <v>0</v>
      </c>
      <c r="H155" s="255">
        <f t="shared" si="6"/>
        <v>0</v>
      </c>
      <c r="I155" s="255">
        <f>SUMIF('Vorarbeiter OL'!F:F,A155,'Vorarbeiter OL'!D:D)</f>
        <v>0</v>
      </c>
      <c r="J155" s="255">
        <f t="shared" si="7"/>
        <v>0</v>
      </c>
    </row>
    <row r="156" spans="1:10" ht="11.25" hidden="1">
      <c r="A156" s="152"/>
      <c r="B156" s="152"/>
      <c r="C156" s="76">
        <f>SUMIF('UR Flächenkalk'!$K:$K,Kostenstellen!$A156,'UR Flächenkalk'!AQ:AQ)+SUMIF('Vorarbeiter OL'!F:F,A156,'Vorarbeiter OL'!H:H)+SUMIF('Zusatzleistungen '!E:E,A156,'Zusatzleistungen '!L:L)</f>
        <v>0</v>
      </c>
      <c r="D156" s="76">
        <f>C156*'Summenblatt B11'!$C$35+C156</f>
        <v>0</v>
      </c>
      <c r="E156" s="76">
        <f>SUMIF('UR Flächenkalk'!$K:$K,A156,'UR Flächenkalk'!AR:AR)+SUMIF('Vorarbeiter OL'!F:F,A156,'Vorarbeiter OL'!I:I)+SUMIF('Zusatzleistungen '!E:E,A156,'Zusatzleistungen '!M:M)</f>
        <v>0</v>
      </c>
      <c r="F156" s="76">
        <f>E156*'Summenblatt B11'!$C$35+E156</f>
        <v>0</v>
      </c>
      <c r="G156" s="255">
        <f>SUMIF('UR Flächenkalk'!$K:$K,Kostenstellen!$A156,'UR Flächenkalk'!AS:AS)+SUMIF('Zusatzleistungen '!E:E,A156,'Zusatzleistungen '!I:I)</f>
        <v>0</v>
      </c>
      <c r="H156" s="255">
        <f t="shared" si="6"/>
        <v>0</v>
      </c>
      <c r="I156" s="255">
        <f>SUMIF('Vorarbeiter OL'!F:F,A156,'Vorarbeiter OL'!D:D)</f>
        <v>0</v>
      </c>
      <c r="J156" s="255">
        <f t="shared" si="7"/>
        <v>0</v>
      </c>
    </row>
    <row r="157" spans="1:10" ht="11.25" hidden="1">
      <c r="A157" s="152"/>
      <c r="B157" s="152"/>
      <c r="C157" s="76">
        <f>SUMIF('UR Flächenkalk'!$K:$K,Kostenstellen!$A157,'UR Flächenkalk'!AQ:AQ)+SUMIF('Vorarbeiter OL'!F:F,A157,'Vorarbeiter OL'!H:H)+SUMIF('Zusatzleistungen '!E:E,A157,'Zusatzleistungen '!L:L)</f>
        <v>0</v>
      </c>
      <c r="D157" s="76">
        <f>C157*'Summenblatt B11'!$C$35+C157</f>
        <v>0</v>
      </c>
      <c r="E157" s="76">
        <f>SUMIF('UR Flächenkalk'!$K:$K,A157,'UR Flächenkalk'!AR:AR)+SUMIF('Vorarbeiter OL'!F:F,A157,'Vorarbeiter OL'!I:I)+SUMIF('Zusatzleistungen '!E:E,A157,'Zusatzleistungen '!M:M)</f>
        <v>0</v>
      </c>
      <c r="F157" s="76">
        <f>E157*'Summenblatt B11'!$C$35+E157</f>
        <v>0</v>
      </c>
      <c r="G157" s="255">
        <f>SUMIF('UR Flächenkalk'!$K:$K,Kostenstellen!$A157,'UR Flächenkalk'!AS:AS)+SUMIF('Zusatzleistungen '!E:E,A157,'Zusatzleistungen '!I:I)</f>
        <v>0</v>
      </c>
      <c r="H157" s="255">
        <f t="shared" si="6"/>
        <v>0</v>
      </c>
      <c r="I157" s="255">
        <f>SUMIF('Vorarbeiter OL'!F:F,A157,'Vorarbeiter OL'!D:D)</f>
        <v>0</v>
      </c>
      <c r="J157" s="255">
        <f t="shared" si="7"/>
        <v>0</v>
      </c>
    </row>
    <row r="158" spans="1:10" ht="11.25" hidden="1">
      <c r="A158" s="152"/>
      <c r="B158" s="152"/>
      <c r="C158" s="76">
        <f>SUMIF('UR Flächenkalk'!$K:$K,Kostenstellen!$A158,'UR Flächenkalk'!AQ:AQ)+SUMIF('Vorarbeiter OL'!F:F,A158,'Vorarbeiter OL'!H:H)+SUMIF('Zusatzleistungen '!E:E,A158,'Zusatzleistungen '!L:L)</f>
        <v>0</v>
      </c>
      <c r="D158" s="76">
        <f>C158*'Summenblatt B11'!$C$35+C158</f>
        <v>0</v>
      </c>
      <c r="E158" s="76">
        <f>SUMIF('UR Flächenkalk'!$K:$K,A158,'UR Flächenkalk'!AR:AR)+SUMIF('Vorarbeiter OL'!F:F,A158,'Vorarbeiter OL'!I:I)+SUMIF('Zusatzleistungen '!E:E,A158,'Zusatzleistungen '!M:M)</f>
        <v>0</v>
      </c>
      <c r="F158" s="76">
        <f>E158*'Summenblatt B11'!$C$35+E158</f>
        <v>0</v>
      </c>
      <c r="G158" s="255">
        <f>SUMIF('UR Flächenkalk'!$K:$K,Kostenstellen!$A158,'UR Flächenkalk'!AS:AS)+SUMIF('Zusatzleistungen '!E:E,A158,'Zusatzleistungen '!I:I)</f>
        <v>0</v>
      </c>
      <c r="H158" s="255">
        <f t="shared" si="6"/>
        <v>0</v>
      </c>
      <c r="I158" s="255">
        <f>SUMIF('Vorarbeiter OL'!F:F,A158,'Vorarbeiter OL'!D:D)</f>
        <v>0</v>
      </c>
      <c r="J158" s="255">
        <f t="shared" si="7"/>
        <v>0</v>
      </c>
    </row>
    <row r="159" spans="1:10" ht="11.25" hidden="1">
      <c r="A159" s="152"/>
      <c r="B159" s="152"/>
      <c r="C159" s="76">
        <f>SUMIF('UR Flächenkalk'!$K:$K,Kostenstellen!$A159,'UR Flächenkalk'!AQ:AQ)+SUMIF('Vorarbeiter OL'!F:F,A159,'Vorarbeiter OL'!H:H)+SUMIF('Zusatzleistungen '!E:E,A159,'Zusatzleistungen '!L:L)</f>
        <v>0</v>
      </c>
      <c r="D159" s="76">
        <f>C159*'Summenblatt B11'!$C$35+C159</f>
        <v>0</v>
      </c>
      <c r="E159" s="76">
        <f>SUMIF('UR Flächenkalk'!$K:$K,A159,'UR Flächenkalk'!AR:AR)+SUMIF('Vorarbeiter OL'!F:F,A159,'Vorarbeiter OL'!I:I)+SUMIF('Zusatzleistungen '!E:E,A159,'Zusatzleistungen '!M:M)</f>
        <v>0</v>
      </c>
      <c r="F159" s="76">
        <f>E159*'Summenblatt B11'!$C$35+E159</f>
        <v>0</v>
      </c>
      <c r="G159" s="255">
        <f>SUMIF('UR Flächenkalk'!$K:$K,Kostenstellen!$A159,'UR Flächenkalk'!AS:AS)+SUMIF('Zusatzleistungen '!E:E,A159,'Zusatzleistungen '!I:I)</f>
        <v>0</v>
      </c>
      <c r="H159" s="255">
        <f t="shared" si="6"/>
        <v>0</v>
      </c>
      <c r="I159" s="255">
        <f>SUMIF('Vorarbeiter OL'!F:F,A159,'Vorarbeiter OL'!D:D)</f>
        <v>0</v>
      </c>
      <c r="J159" s="255">
        <f t="shared" si="7"/>
        <v>0</v>
      </c>
    </row>
    <row r="160" spans="1:10" ht="11.25" hidden="1">
      <c r="A160" s="152"/>
      <c r="B160" s="152"/>
      <c r="C160" s="76">
        <f>SUMIF('UR Flächenkalk'!$K:$K,Kostenstellen!$A160,'UR Flächenkalk'!AQ:AQ)+SUMIF('Vorarbeiter OL'!F:F,A160,'Vorarbeiter OL'!H:H)+SUMIF('Zusatzleistungen '!E:E,A160,'Zusatzleistungen '!L:L)</f>
        <v>0</v>
      </c>
      <c r="D160" s="76">
        <f>C160*'Summenblatt B11'!$C$35+C160</f>
        <v>0</v>
      </c>
      <c r="E160" s="76">
        <f>SUMIF('UR Flächenkalk'!$K:$K,A160,'UR Flächenkalk'!AR:AR)+SUMIF('Vorarbeiter OL'!F:F,A160,'Vorarbeiter OL'!I:I)+SUMIF('Zusatzleistungen '!E:E,A160,'Zusatzleistungen '!M:M)</f>
        <v>0</v>
      </c>
      <c r="F160" s="76">
        <f>E160*'Summenblatt B11'!$C$35+E160</f>
        <v>0</v>
      </c>
      <c r="G160" s="255">
        <f>SUMIF('UR Flächenkalk'!$K:$K,Kostenstellen!$A160,'UR Flächenkalk'!AS:AS)+SUMIF('Zusatzleistungen '!E:E,A160,'Zusatzleistungen '!I:I)</f>
        <v>0</v>
      </c>
      <c r="H160" s="255">
        <f t="shared" si="6"/>
        <v>0</v>
      </c>
      <c r="I160" s="255">
        <f>SUMIF('Vorarbeiter OL'!F:F,A160,'Vorarbeiter OL'!D:D)</f>
        <v>0</v>
      </c>
      <c r="J160" s="255">
        <f t="shared" si="7"/>
        <v>0</v>
      </c>
    </row>
    <row r="161" spans="1:10" ht="11.25" hidden="1">
      <c r="A161" s="152"/>
      <c r="B161" s="152"/>
      <c r="C161" s="76">
        <f>SUMIF('UR Flächenkalk'!$K:$K,Kostenstellen!$A161,'UR Flächenkalk'!AQ:AQ)+SUMIF('Vorarbeiter OL'!F:F,A161,'Vorarbeiter OL'!H:H)+SUMIF('Zusatzleistungen '!E:E,A161,'Zusatzleistungen '!L:L)</f>
        <v>0</v>
      </c>
      <c r="D161" s="76">
        <f>C161*'Summenblatt B11'!$C$35+C161</f>
        <v>0</v>
      </c>
      <c r="E161" s="76">
        <f>SUMIF('UR Flächenkalk'!$K:$K,A161,'UR Flächenkalk'!AR:AR)+SUMIF('Vorarbeiter OL'!F:F,A161,'Vorarbeiter OL'!I:I)+SUMIF('Zusatzleistungen '!E:E,A161,'Zusatzleistungen '!M:M)</f>
        <v>0</v>
      </c>
      <c r="F161" s="76">
        <f>E161*'Summenblatt B11'!$C$35+E161</f>
        <v>0</v>
      </c>
      <c r="G161" s="255">
        <f>SUMIF('UR Flächenkalk'!$K:$K,Kostenstellen!$A161,'UR Flächenkalk'!AS:AS)+SUMIF('Zusatzleistungen '!E:E,A161,'Zusatzleistungen '!I:I)</f>
        <v>0</v>
      </c>
      <c r="H161" s="255">
        <f t="shared" si="6"/>
        <v>0</v>
      </c>
      <c r="I161" s="255">
        <f>SUMIF('Vorarbeiter OL'!F:F,A161,'Vorarbeiter OL'!D:D)</f>
        <v>0</v>
      </c>
      <c r="J161" s="255">
        <f t="shared" si="7"/>
        <v>0</v>
      </c>
    </row>
    <row r="162" spans="1:10" ht="11.25" hidden="1">
      <c r="A162" s="152"/>
      <c r="B162" s="152"/>
      <c r="C162" s="76">
        <f>SUMIF('UR Flächenkalk'!$K:$K,Kostenstellen!$A162,'UR Flächenkalk'!AQ:AQ)+SUMIF('Vorarbeiter OL'!F:F,A162,'Vorarbeiter OL'!H:H)+SUMIF('Zusatzleistungen '!E:E,A162,'Zusatzleistungen '!L:L)</f>
        <v>0</v>
      </c>
      <c r="D162" s="76">
        <f>C162*'Summenblatt B11'!$C$35+C162</f>
        <v>0</v>
      </c>
      <c r="E162" s="76">
        <f>SUMIF('UR Flächenkalk'!$K:$K,A162,'UR Flächenkalk'!AR:AR)+SUMIF('Vorarbeiter OL'!F:F,A162,'Vorarbeiter OL'!I:I)+SUMIF('Zusatzleistungen '!E:E,A162,'Zusatzleistungen '!M:M)</f>
        <v>0</v>
      </c>
      <c r="F162" s="76">
        <f>E162*'Summenblatt B11'!$C$35+E162</f>
        <v>0</v>
      </c>
      <c r="G162" s="255">
        <f>SUMIF('UR Flächenkalk'!$K:$K,Kostenstellen!$A162,'UR Flächenkalk'!AS:AS)+SUMIF('Zusatzleistungen '!E:E,A162,'Zusatzleistungen '!I:I)</f>
        <v>0</v>
      </c>
      <c r="H162" s="255">
        <f t="shared" si="6"/>
        <v>0</v>
      </c>
      <c r="I162" s="255">
        <f>SUMIF('Vorarbeiter OL'!F:F,A162,'Vorarbeiter OL'!D:D)</f>
        <v>0</v>
      </c>
      <c r="J162" s="255">
        <f t="shared" si="7"/>
        <v>0</v>
      </c>
    </row>
    <row r="163" spans="1:10" ht="11.25" hidden="1">
      <c r="A163" s="152"/>
      <c r="B163" s="152"/>
      <c r="C163" s="76">
        <f>SUMIF('UR Flächenkalk'!$K:$K,Kostenstellen!$A163,'UR Flächenkalk'!AQ:AQ)+SUMIF('Vorarbeiter OL'!F:F,A163,'Vorarbeiter OL'!H:H)+SUMIF('Zusatzleistungen '!E:E,A163,'Zusatzleistungen '!L:L)</f>
        <v>0</v>
      </c>
      <c r="D163" s="76">
        <f>C163*'Summenblatt B11'!$C$35+C163</f>
        <v>0</v>
      </c>
      <c r="E163" s="76">
        <f>SUMIF('UR Flächenkalk'!$K:$K,A163,'UR Flächenkalk'!AR:AR)+SUMIF('Vorarbeiter OL'!F:F,A163,'Vorarbeiter OL'!I:I)+SUMIF('Zusatzleistungen '!E:E,A163,'Zusatzleistungen '!M:M)</f>
        <v>0</v>
      </c>
      <c r="F163" s="76">
        <f>E163*'Summenblatt B11'!$C$35+E163</f>
        <v>0</v>
      </c>
      <c r="G163" s="255">
        <f>SUMIF('UR Flächenkalk'!$K:$K,Kostenstellen!$A163,'UR Flächenkalk'!AS:AS)+SUMIF('Zusatzleistungen '!E:E,A163,'Zusatzleistungen '!I:I)</f>
        <v>0</v>
      </c>
      <c r="H163" s="255">
        <f t="shared" si="6"/>
        <v>0</v>
      </c>
      <c r="I163" s="255">
        <f>SUMIF('Vorarbeiter OL'!F:F,A163,'Vorarbeiter OL'!D:D)</f>
        <v>0</v>
      </c>
      <c r="J163" s="255">
        <f t="shared" si="7"/>
        <v>0</v>
      </c>
    </row>
    <row r="164" spans="1:10" ht="11.25" hidden="1">
      <c r="A164" s="152"/>
      <c r="B164" s="152"/>
      <c r="C164" s="76">
        <f>SUMIF('UR Flächenkalk'!$K:$K,Kostenstellen!$A164,'UR Flächenkalk'!AQ:AQ)+SUMIF('Vorarbeiter OL'!F:F,A164,'Vorarbeiter OL'!H:H)+SUMIF('Zusatzleistungen '!E:E,A164,'Zusatzleistungen '!L:L)</f>
        <v>0</v>
      </c>
      <c r="D164" s="76">
        <f>C164*'Summenblatt B11'!$C$35+C164</f>
        <v>0</v>
      </c>
      <c r="E164" s="76">
        <f>SUMIF('UR Flächenkalk'!$K:$K,A164,'UR Flächenkalk'!AR:AR)+SUMIF('Vorarbeiter OL'!F:F,A164,'Vorarbeiter OL'!I:I)+SUMIF('Zusatzleistungen '!E:E,A164,'Zusatzleistungen '!M:M)</f>
        <v>0</v>
      </c>
      <c r="F164" s="76">
        <f>E164*'Summenblatt B11'!$C$35+E164</f>
        <v>0</v>
      </c>
      <c r="G164" s="255">
        <f>SUMIF('UR Flächenkalk'!$K:$K,Kostenstellen!$A164,'UR Flächenkalk'!AS:AS)+SUMIF('Zusatzleistungen '!E:E,A164,'Zusatzleistungen '!I:I)</f>
        <v>0</v>
      </c>
      <c r="H164" s="255">
        <f t="shared" si="6"/>
        <v>0</v>
      </c>
      <c r="I164" s="255">
        <f>SUMIF('Vorarbeiter OL'!F:F,A164,'Vorarbeiter OL'!D:D)</f>
        <v>0</v>
      </c>
      <c r="J164" s="255">
        <f t="shared" si="7"/>
        <v>0</v>
      </c>
    </row>
    <row r="165" spans="1:10" ht="11.25" hidden="1">
      <c r="A165" s="152"/>
      <c r="B165" s="152"/>
      <c r="C165" s="76">
        <f>SUMIF('UR Flächenkalk'!$K:$K,Kostenstellen!$A165,'UR Flächenkalk'!AQ:AQ)+SUMIF('Vorarbeiter OL'!F:F,A165,'Vorarbeiter OL'!H:H)+SUMIF('Zusatzleistungen '!E:E,A165,'Zusatzleistungen '!L:L)</f>
        <v>0</v>
      </c>
      <c r="D165" s="76">
        <f>C165*'Summenblatt B11'!$C$35+C165</f>
        <v>0</v>
      </c>
      <c r="E165" s="76">
        <f>SUMIF('UR Flächenkalk'!$K:$K,A165,'UR Flächenkalk'!AR:AR)+SUMIF('Vorarbeiter OL'!F:F,A165,'Vorarbeiter OL'!I:I)+SUMIF('Zusatzleistungen '!E:E,A165,'Zusatzleistungen '!M:M)</f>
        <v>0</v>
      </c>
      <c r="F165" s="76">
        <f>E165*'Summenblatt B11'!$C$35+E165</f>
        <v>0</v>
      </c>
      <c r="G165" s="255">
        <f>SUMIF('UR Flächenkalk'!$K:$K,Kostenstellen!$A165,'UR Flächenkalk'!AS:AS)+SUMIF('Zusatzleistungen '!E:E,A165,'Zusatzleistungen '!I:I)</f>
        <v>0</v>
      </c>
      <c r="H165" s="255">
        <f t="shared" si="6"/>
        <v>0</v>
      </c>
      <c r="I165" s="255">
        <f>SUMIF('Vorarbeiter OL'!F:F,A165,'Vorarbeiter OL'!D:D)</f>
        <v>0</v>
      </c>
      <c r="J165" s="255">
        <f t="shared" si="7"/>
        <v>0</v>
      </c>
    </row>
    <row r="166" spans="1:10" ht="11.25" hidden="1">
      <c r="A166" s="152"/>
      <c r="B166" s="152"/>
      <c r="C166" s="76">
        <f>SUMIF('UR Flächenkalk'!$K:$K,Kostenstellen!$A166,'UR Flächenkalk'!AQ:AQ)+SUMIF('Vorarbeiter OL'!F:F,A166,'Vorarbeiter OL'!H:H)+SUMIF('Zusatzleistungen '!E:E,A166,'Zusatzleistungen '!L:L)</f>
        <v>0</v>
      </c>
      <c r="D166" s="76">
        <f>C166*'Summenblatt B11'!$C$35+C166</f>
        <v>0</v>
      </c>
      <c r="E166" s="76">
        <f>SUMIF('UR Flächenkalk'!$K:$K,A166,'UR Flächenkalk'!AR:AR)+SUMIF('Vorarbeiter OL'!F:F,A166,'Vorarbeiter OL'!I:I)+SUMIF('Zusatzleistungen '!E:E,A166,'Zusatzleistungen '!M:M)</f>
        <v>0</v>
      </c>
      <c r="F166" s="76">
        <f>E166*'Summenblatt B11'!$C$35+E166</f>
        <v>0</v>
      </c>
      <c r="G166" s="255">
        <f>SUMIF('UR Flächenkalk'!$K:$K,Kostenstellen!$A166,'UR Flächenkalk'!AS:AS)+SUMIF('Zusatzleistungen '!E:E,A166,'Zusatzleistungen '!I:I)</f>
        <v>0</v>
      </c>
      <c r="H166" s="255">
        <f t="shared" si="6"/>
        <v>0</v>
      </c>
      <c r="I166" s="255">
        <f>SUMIF('Vorarbeiter OL'!F:F,A166,'Vorarbeiter OL'!D:D)</f>
        <v>0</v>
      </c>
      <c r="J166" s="255">
        <f t="shared" si="7"/>
        <v>0</v>
      </c>
    </row>
    <row r="167" spans="1:10" ht="11.25" hidden="1">
      <c r="A167" s="152"/>
      <c r="B167" s="152"/>
      <c r="C167" s="76">
        <f>SUMIF('UR Flächenkalk'!$K:$K,Kostenstellen!$A167,'UR Flächenkalk'!AQ:AQ)+SUMIF('Vorarbeiter OL'!F:F,A167,'Vorarbeiter OL'!H:H)+SUMIF('Zusatzleistungen '!E:E,A167,'Zusatzleistungen '!L:L)</f>
        <v>0</v>
      </c>
      <c r="D167" s="76">
        <f>C167*'Summenblatt B11'!$C$35+C167</f>
        <v>0</v>
      </c>
      <c r="E167" s="76">
        <f>SUMIF('UR Flächenkalk'!$K:$K,A167,'UR Flächenkalk'!AR:AR)+SUMIF('Vorarbeiter OL'!F:F,A167,'Vorarbeiter OL'!I:I)+SUMIF('Zusatzleistungen '!E:E,A167,'Zusatzleistungen '!M:M)</f>
        <v>0</v>
      </c>
      <c r="F167" s="76">
        <f>E167*'Summenblatt B11'!$C$35+E167</f>
        <v>0</v>
      </c>
      <c r="G167" s="255">
        <f>SUMIF('UR Flächenkalk'!$K:$K,Kostenstellen!$A167,'UR Flächenkalk'!AS:AS)+SUMIF('Zusatzleistungen '!E:E,A167,'Zusatzleistungen '!I:I)</f>
        <v>0</v>
      </c>
      <c r="H167" s="255">
        <f t="shared" si="6"/>
        <v>0</v>
      </c>
      <c r="I167" s="255">
        <f>SUMIF('Vorarbeiter OL'!F:F,A167,'Vorarbeiter OL'!D:D)</f>
        <v>0</v>
      </c>
      <c r="J167" s="255">
        <f t="shared" si="7"/>
        <v>0</v>
      </c>
    </row>
    <row r="168" spans="1:10" ht="11.25" hidden="1">
      <c r="A168" s="152"/>
      <c r="B168" s="152"/>
      <c r="C168" s="76">
        <f>SUMIF('UR Flächenkalk'!$K:$K,Kostenstellen!$A168,'UR Flächenkalk'!AQ:AQ)+SUMIF('Vorarbeiter OL'!F:F,A168,'Vorarbeiter OL'!H:H)+SUMIF('Zusatzleistungen '!E:E,A168,'Zusatzleistungen '!L:L)</f>
        <v>0</v>
      </c>
      <c r="D168" s="76">
        <f>C168*'Summenblatt B11'!$C$35+C168</f>
        <v>0</v>
      </c>
      <c r="E168" s="76">
        <f>SUMIF('UR Flächenkalk'!$K:$K,A168,'UR Flächenkalk'!AR:AR)+SUMIF('Vorarbeiter OL'!F:F,A168,'Vorarbeiter OL'!I:I)+SUMIF('Zusatzleistungen '!E:E,A168,'Zusatzleistungen '!M:M)</f>
        <v>0</v>
      </c>
      <c r="F168" s="76">
        <f>E168*'Summenblatt B11'!$C$35+E168</f>
        <v>0</v>
      </c>
      <c r="G168" s="255">
        <f>SUMIF('UR Flächenkalk'!$K:$K,Kostenstellen!$A168,'UR Flächenkalk'!AS:AS)+SUMIF('Zusatzleistungen '!E:E,A168,'Zusatzleistungen '!I:I)</f>
        <v>0</v>
      </c>
      <c r="H168" s="255">
        <f t="shared" si="6"/>
        <v>0</v>
      </c>
      <c r="I168" s="255">
        <f>SUMIF('Vorarbeiter OL'!F:F,A168,'Vorarbeiter OL'!D:D)</f>
        <v>0</v>
      </c>
      <c r="J168" s="255">
        <f t="shared" si="7"/>
        <v>0</v>
      </c>
    </row>
    <row r="169" spans="1:10" ht="11.25" hidden="1">
      <c r="A169" s="152"/>
      <c r="B169" s="152"/>
      <c r="C169" s="76">
        <f>SUMIF('UR Flächenkalk'!$K:$K,Kostenstellen!$A169,'UR Flächenkalk'!AQ:AQ)+SUMIF('Vorarbeiter OL'!F:F,A169,'Vorarbeiter OL'!H:H)+SUMIF('Zusatzleistungen '!E:E,A169,'Zusatzleistungen '!L:L)</f>
        <v>0</v>
      </c>
      <c r="D169" s="76">
        <f>C169*'Summenblatt B11'!$C$35+C169</f>
        <v>0</v>
      </c>
      <c r="E169" s="76">
        <f>SUMIF('UR Flächenkalk'!$K:$K,A169,'UR Flächenkalk'!AR:AR)+SUMIF('Vorarbeiter OL'!F:F,A169,'Vorarbeiter OL'!I:I)+SUMIF('Zusatzleistungen '!E:E,A169,'Zusatzleistungen '!M:M)</f>
        <v>0</v>
      </c>
      <c r="F169" s="76">
        <f>E169*'Summenblatt B11'!$C$35+E169</f>
        <v>0</v>
      </c>
      <c r="G169" s="255">
        <f>SUMIF('UR Flächenkalk'!$K:$K,Kostenstellen!$A169,'UR Flächenkalk'!AS:AS)+SUMIF('Zusatzleistungen '!E:E,A169,'Zusatzleistungen '!I:I)</f>
        <v>0</v>
      </c>
      <c r="H169" s="255">
        <f t="shared" si="6"/>
        <v>0</v>
      </c>
      <c r="I169" s="255">
        <f>SUMIF('Vorarbeiter OL'!F:F,A169,'Vorarbeiter OL'!D:D)</f>
        <v>0</v>
      </c>
      <c r="J169" s="255">
        <f t="shared" si="7"/>
        <v>0</v>
      </c>
    </row>
    <row r="170" spans="1:10" ht="11.25" hidden="1">
      <c r="A170" s="152"/>
      <c r="B170" s="152"/>
      <c r="C170" s="76">
        <f>SUMIF('UR Flächenkalk'!$K:$K,Kostenstellen!$A170,'UR Flächenkalk'!AQ:AQ)+SUMIF('Vorarbeiter OL'!F:F,A170,'Vorarbeiter OL'!H:H)+SUMIF('Zusatzleistungen '!E:E,A170,'Zusatzleistungen '!L:L)</f>
        <v>0</v>
      </c>
      <c r="D170" s="76">
        <f>C170*'Summenblatt B11'!$C$35+C170</f>
        <v>0</v>
      </c>
      <c r="E170" s="76">
        <f>SUMIF('UR Flächenkalk'!$K:$K,A170,'UR Flächenkalk'!AR:AR)+SUMIF('Vorarbeiter OL'!F:F,A170,'Vorarbeiter OL'!I:I)+SUMIF('Zusatzleistungen '!E:E,A170,'Zusatzleistungen '!M:M)</f>
        <v>0</v>
      </c>
      <c r="F170" s="76">
        <f>E170*'Summenblatt B11'!$C$35+E170</f>
        <v>0</v>
      </c>
      <c r="G170" s="255">
        <f>SUMIF('UR Flächenkalk'!$K:$K,Kostenstellen!$A170,'UR Flächenkalk'!AS:AS)+SUMIF('Zusatzleistungen '!E:E,A170,'Zusatzleistungen '!I:I)</f>
        <v>0</v>
      </c>
      <c r="H170" s="255">
        <f t="shared" si="6"/>
        <v>0</v>
      </c>
      <c r="I170" s="255">
        <f>SUMIF('Vorarbeiter OL'!F:F,A170,'Vorarbeiter OL'!D:D)</f>
        <v>0</v>
      </c>
      <c r="J170" s="255">
        <f t="shared" si="7"/>
        <v>0</v>
      </c>
    </row>
    <row r="171" spans="1:10" ht="11.25" hidden="1">
      <c r="A171" s="152"/>
      <c r="B171" s="152"/>
      <c r="C171" s="76">
        <f>SUMIF('UR Flächenkalk'!$K:$K,Kostenstellen!$A171,'UR Flächenkalk'!AQ:AQ)+SUMIF('Vorarbeiter OL'!F:F,A171,'Vorarbeiter OL'!H:H)+SUMIF('Zusatzleistungen '!E:E,A171,'Zusatzleistungen '!L:L)</f>
        <v>0</v>
      </c>
      <c r="D171" s="76">
        <f>C171*'Summenblatt B11'!$C$35+C171</f>
        <v>0</v>
      </c>
      <c r="E171" s="76">
        <f>SUMIF('UR Flächenkalk'!$K:$K,A171,'UR Flächenkalk'!AR:AR)+SUMIF('Vorarbeiter OL'!F:F,A171,'Vorarbeiter OL'!I:I)+SUMIF('Zusatzleistungen '!E:E,A171,'Zusatzleistungen '!M:M)</f>
        <v>0</v>
      </c>
      <c r="F171" s="76">
        <f>E171*'Summenblatt B11'!$C$35+E171</f>
        <v>0</v>
      </c>
      <c r="G171" s="255">
        <f>SUMIF('UR Flächenkalk'!$K:$K,Kostenstellen!$A171,'UR Flächenkalk'!AS:AS)+SUMIF('Zusatzleistungen '!E:E,A171,'Zusatzleistungen '!I:I)</f>
        <v>0</v>
      </c>
      <c r="H171" s="255">
        <f t="shared" si="6"/>
        <v>0</v>
      </c>
      <c r="I171" s="255">
        <f>SUMIF('Vorarbeiter OL'!F:F,A171,'Vorarbeiter OL'!D:D)</f>
        <v>0</v>
      </c>
      <c r="J171" s="255">
        <f t="shared" si="7"/>
        <v>0</v>
      </c>
    </row>
    <row r="172" spans="1:10" ht="11.25" hidden="1">
      <c r="A172" s="152"/>
      <c r="B172" s="152"/>
      <c r="C172" s="76">
        <f>SUMIF('UR Flächenkalk'!$K:$K,Kostenstellen!$A172,'UR Flächenkalk'!AQ:AQ)+SUMIF('Vorarbeiter OL'!F:F,A172,'Vorarbeiter OL'!H:H)+SUMIF('Zusatzleistungen '!E:E,A172,'Zusatzleistungen '!L:L)</f>
        <v>0</v>
      </c>
      <c r="D172" s="76">
        <f>C172*'Summenblatt B11'!$C$35+C172</f>
        <v>0</v>
      </c>
      <c r="E172" s="76">
        <f>SUMIF('UR Flächenkalk'!$K:$K,A172,'UR Flächenkalk'!AR:AR)+SUMIF('Vorarbeiter OL'!F:F,A172,'Vorarbeiter OL'!I:I)+SUMIF('Zusatzleistungen '!E:E,A172,'Zusatzleistungen '!M:M)</f>
        <v>0</v>
      </c>
      <c r="F172" s="76">
        <f>E172*'Summenblatt B11'!$C$35+E172</f>
        <v>0</v>
      </c>
      <c r="G172" s="255">
        <f>SUMIF('UR Flächenkalk'!$K:$K,Kostenstellen!$A172,'UR Flächenkalk'!AS:AS)+SUMIF('Zusatzleistungen '!E:E,A172,'Zusatzleistungen '!I:I)</f>
        <v>0</v>
      </c>
      <c r="H172" s="255">
        <f t="shared" si="6"/>
        <v>0</v>
      </c>
      <c r="I172" s="255">
        <f>SUMIF('Vorarbeiter OL'!F:F,A172,'Vorarbeiter OL'!D:D)</f>
        <v>0</v>
      </c>
      <c r="J172" s="255">
        <f t="shared" si="7"/>
        <v>0</v>
      </c>
    </row>
    <row r="173" spans="1:10" ht="11.25" hidden="1">
      <c r="A173" s="152"/>
      <c r="B173" s="152"/>
      <c r="C173" s="76">
        <f>SUMIF('UR Flächenkalk'!$K:$K,Kostenstellen!$A173,'UR Flächenkalk'!AQ:AQ)+SUMIF('Vorarbeiter OL'!F:F,A173,'Vorarbeiter OL'!H:H)+SUMIF('Zusatzleistungen '!E:E,A173,'Zusatzleistungen '!L:L)</f>
        <v>0</v>
      </c>
      <c r="D173" s="76">
        <f>C173*'Summenblatt B11'!$C$35+C173</f>
        <v>0</v>
      </c>
      <c r="E173" s="76">
        <f>SUMIF('UR Flächenkalk'!$K:$K,A173,'UR Flächenkalk'!AR:AR)+SUMIF('Vorarbeiter OL'!F:F,A173,'Vorarbeiter OL'!I:I)+SUMIF('Zusatzleistungen '!E:E,A173,'Zusatzleistungen '!M:M)</f>
        <v>0</v>
      </c>
      <c r="F173" s="76">
        <f>E173*'Summenblatt B11'!$C$35+E173</f>
        <v>0</v>
      </c>
      <c r="G173" s="255">
        <f>SUMIF('UR Flächenkalk'!$K:$K,Kostenstellen!$A173,'UR Flächenkalk'!AS:AS)+SUMIF('Zusatzleistungen '!E:E,A173,'Zusatzleistungen '!I:I)</f>
        <v>0</v>
      </c>
      <c r="H173" s="255">
        <f t="shared" si="6"/>
        <v>0</v>
      </c>
      <c r="I173" s="255">
        <f>SUMIF('Vorarbeiter OL'!F:F,A173,'Vorarbeiter OL'!D:D)</f>
        <v>0</v>
      </c>
      <c r="J173" s="255">
        <f t="shared" si="7"/>
        <v>0</v>
      </c>
    </row>
    <row r="174" spans="1:10" ht="11.25" hidden="1">
      <c r="A174" s="152"/>
      <c r="B174" s="152"/>
      <c r="C174" s="76">
        <f>SUMIF('UR Flächenkalk'!$K:$K,Kostenstellen!$A174,'UR Flächenkalk'!AQ:AQ)+SUMIF('Vorarbeiter OL'!F:F,A174,'Vorarbeiter OL'!H:H)+SUMIF('Zusatzleistungen '!E:E,A174,'Zusatzleistungen '!L:L)</f>
        <v>0</v>
      </c>
      <c r="D174" s="76">
        <f>C174*'Summenblatt B11'!$C$35+C174</f>
        <v>0</v>
      </c>
      <c r="E174" s="76">
        <f>SUMIF('UR Flächenkalk'!$K:$K,A174,'UR Flächenkalk'!AR:AR)+SUMIF('Vorarbeiter OL'!F:F,A174,'Vorarbeiter OL'!I:I)+SUMIF('Zusatzleistungen '!E:E,A174,'Zusatzleistungen '!M:M)</f>
        <v>0</v>
      </c>
      <c r="F174" s="76">
        <f>E174*'Summenblatt B11'!$C$35+E174</f>
        <v>0</v>
      </c>
      <c r="G174" s="255">
        <f>SUMIF('UR Flächenkalk'!$K:$K,Kostenstellen!$A174,'UR Flächenkalk'!AS:AS)+SUMIF('Zusatzleistungen '!E:E,A174,'Zusatzleistungen '!I:I)</f>
        <v>0</v>
      </c>
      <c r="H174" s="255">
        <f t="shared" si="6"/>
        <v>0</v>
      </c>
      <c r="I174" s="255">
        <f>SUMIF('Vorarbeiter OL'!F:F,A174,'Vorarbeiter OL'!D:D)</f>
        <v>0</v>
      </c>
      <c r="J174" s="255">
        <f t="shared" si="7"/>
        <v>0</v>
      </c>
    </row>
    <row r="175" spans="1:10" ht="11.25" hidden="1">
      <c r="A175" s="152"/>
      <c r="B175" s="152"/>
      <c r="C175" s="76">
        <f>SUMIF('UR Flächenkalk'!$K:$K,Kostenstellen!$A175,'UR Flächenkalk'!AQ:AQ)+SUMIF('Vorarbeiter OL'!F:F,A175,'Vorarbeiter OL'!H:H)+SUMIF('Zusatzleistungen '!E:E,A175,'Zusatzleistungen '!L:L)</f>
        <v>0</v>
      </c>
      <c r="D175" s="76">
        <f>C175*'Summenblatt B11'!$C$35+C175</f>
        <v>0</v>
      </c>
      <c r="E175" s="76">
        <f>SUMIF('UR Flächenkalk'!$K:$K,A175,'UR Flächenkalk'!AR:AR)+SUMIF('Vorarbeiter OL'!F:F,A175,'Vorarbeiter OL'!I:I)+SUMIF('Zusatzleistungen '!E:E,A175,'Zusatzleistungen '!M:M)</f>
        <v>0</v>
      </c>
      <c r="F175" s="76">
        <f>E175*'Summenblatt B11'!$C$35+E175</f>
        <v>0</v>
      </c>
      <c r="G175" s="255">
        <f>SUMIF('UR Flächenkalk'!$K:$K,Kostenstellen!$A175,'UR Flächenkalk'!AS:AS)+SUMIF('Zusatzleistungen '!E:E,A175,'Zusatzleistungen '!I:I)</f>
        <v>0</v>
      </c>
      <c r="H175" s="255">
        <f t="shared" si="6"/>
        <v>0</v>
      </c>
      <c r="I175" s="255">
        <f>SUMIF('Vorarbeiter OL'!F:F,A175,'Vorarbeiter OL'!D:D)</f>
        <v>0</v>
      </c>
      <c r="J175" s="255">
        <f t="shared" si="7"/>
        <v>0</v>
      </c>
    </row>
    <row r="176" spans="1:10" ht="11.25" hidden="1">
      <c r="A176" s="152"/>
      <c r="B176" s="152"/>
      <c r="C176" s="76">
        <f>SUMIF('UR Flächenkalk'!$K:$K,Kostenstellen!$A176,'UR Flächenkalk'!AQ:AQ)+SUMIF('Vorarbeiter OL'!F:F,A176,'Vorarbeiter OL'!H:H)+SUMIF('Zusatzleistungen '!E:E,A176,'Zusatzleistungen '!L:L)</f>
        <v>0</v>
      </c>
      <c r="D176" s="76">
        <f>C176*'Summenblatt B11'!$C$35+C176</f>
        <v>0</v>
      </c>
      <c r="E176" s="76">
        <f>SUMIF('UR Flächenkalk'!$K:$K,A176,'UR Flächenkalk'!AR:AR)+SUMIF('Vorarbeiter OL'!F:F,A176,'Vorarbeiter OL'!I:I)+SUMIF('Zusatzleistungen '!E:E,A176,'Zusatzleistungen '!M:M)</f>
        <v>0</v>
      </c>
      <c r="F176" s="76">
        <f>E176*'Summenblatt B11'!$C$35+E176</f>
        <v>0</v>
      </c>
      <c r="G176" s="255">
        <f>SUMIF('UR Flächenkalk'!$K:$K,Kostenstellen!$A176,'UR Flächenkalk'!AS:AS)+SUMIF('Zusatzleistungen '!E:E,A176,'Zusatzleistungen '!I:I)</f>
        <v>0</v>
      </c>
      <c r="H176" s="255">
        <f t="shared" si="6"/>
        <v>0</v>
      </c>
      <c r="I176" s="255">
        <f>SUMIF('Vorarbeiter OL'!F:F,A176,'Vorarbeiter OL'!D:D)</f>
        <v>0</v>
      </c>
      <c r="J176" s="255">
        <f t="shared" si="7"/>
        <v>0</v>
      </c>
    </row>
    <row r="177" spans="1:10" ht="11.25" hidden="1">
      <c r="A177" s="152"/>
      <c r="B177" s="152"/>
      <c r="C177" s="76">
        <f>SUMIF('UR Flächenkalk'!$K:$K,Kostenstellen!$A177,'UR Flächenkalk'!AQ:AQ)+SUMIF('Vorarbeiter OL'!F:F,A177,'Vorarbeiter OL'!H:H)+SUMIF('Zusatzleistungen '!E:E,A177,'Zusatzleistungen '!L:L)</f>
        <v>0</v>
      </c>
      <c r="D177" s="76">
        <f>C177*'Summenblatt B11'!$C$35+C177</f>
        <v>0</v>
      </c>
      <c r="E177" s="76">
        <f>SUMIF('UR Flächenkalk'!$K:$K,A177,'UR Flächenkalk'!AR:AR)+SUMIF('Vorarbeiter OL'!F:F,A177,'Vorarbeiter OL'!I:I)+SUMIF('Zusatzleistungen '!E:E,A177,'Zusatzleistungen '!M:M)</f>
        <v>0</v>
      </c>
      <c r="F177" s="76">
        <f>E177*'Summenblatt B11'!$C$35+E177</f>
        <v>0</v>
      </c>
      <c r="G177" s="255">
        <f>SUMIF('UR Flächenkalk'!$K:$K,Kostenstellen!$A177,'UR Flächenkalk'!AS:AS)+SUMIF('Zusatzleistungen '!E:E,A177,'Zusatzleistungen '!I:I)</f>
        <v>0</v>
      </c>
      <c r="H177" s="255">
        <f t="shared" si="6"/>
        <v>0</v>
      </c>
      <c r="I177" s="255">
        <f>SUMIF('Vorarbeiter OL'!F:F,A177,'Vorarbeiter OL'!D:D)</f>
        <v>0</v>
      </c>
      <c r="J177" s="255">
        <f t="shared" si="7"/>
        <v>0</v>
      </c>
    </row>
    <row r="178" spans="1:10" ht="11.25" hidden="1">
      <c r="A178" s="152"/>
      <c r="B178" s="152"/>
      <c r="C178" s="76">
        <f>SUMIF('UR Flächenkalk'!$K:$K,Kostenstellen!$A178,'UR Flächenkalk'!AQ:AQ)+SUMIF('Vorarbeiter OL'!F:F,A178,'Vorarbeiter OL'!H:H)+SUMIF('Zusatzleistungen '!E:E,A178,'Zusatzleistungen '!L:L)</f>
        <v>0</v>
      </c>
      <c r="D178" s="76">
        <f>C178*'Summenblatt B11'!$C$35+C178</f>
        <v>0</v>
      </c>
      <c r="E178" s="76">
        <f>SUMIF('UR Flächenkalk'!$K:$K,A178,'UR Flächenkalk'!AR:AR)+SUMIF('Vorarbeiter OL'!F:F,A178,'Vorarbeiter OL'!I:I)+SUMIF('Zusatzleistungen '!E:E,A178,'Zusatzleistungen '!M:M)</f>
        <v>0</v>
      </c>
      <c r="F178" s="76">
        <f>E178*'Summenblatt B11'!$C$35+E178</f>
        <v>0</v>
      </c>
      <c r="G178" s="255">
        <f>SUMIF('UR Flächenkalk'!$K:$K,Kostenstellen!$A178,'UR Flächenkalk'!AS:AS)+SUMIF('Zusatzleistungen '!E:E,A178,'Zusatzleistungen '!I:I)</f>
        <v>0</v>
      </c>
      <c r="H178" s="255">
        <f t="shared" si="6"/>
        <v>0</v>
      </c>
      <c r="I178" s="255">
        <f>SUMIF('Vorarbeiter OL'!F:F,A178,'Vorarbeiter OL'!D:D)</f>
        <v>0</v>
      </c>
      <c r="J178" s="255">
        <f t="shared" si="7"/>
        <v>0</v>
      </c>
    </row>
    <row r="179" spans="1:10" ht="11.25" hidden="1">
      <c r="A179" s="152"/>
      <c r="B179" s="152"/>
      <c r="C179" s="76">
        <f>SUMIF('UR Flächenkalk'!$K:$K,Kostenstellen!$A179,'UR Flächenkalk'!AQ:AQ)+SUMIF('Vorarbeiter OL'!F:F,A179,'Vorarbeiter OL'!H:H)+SUMIF('Zusatzleistungen '!E:E,A179,'Zusatzleistungen '!L:L)</f>
        <v>0</v>
      </c>
      <c r="D179" s="76">
        <f>C179*'Summenblatt B11'!$C$35+C179</f>
        <v>0</v>
      </c>
      <c r="E179" s="76">
        <f>SUMIF('UR Flächenkalk'!$K:$K,A179,'UR Flächenkalk'!AR:AR)+SUMIF('Vorarbeiter OL'!F:F,A179,'Vorarbeiter OL'!I:I)+SUMIF('Zusatzleistungen '!E:E,A179,'Zusatzleistungen '!M:M)</f>
        <v>0</v>
      </c>
      <c r="F179" s="76">
        <f>E179*'Summenblatt B11'!$C$35+E179</f>
        <v>0</v>
      </c>
      <c r="G179" s="255">
        <f>SUMIF('UR Flächenkalk'!$K:$K,Kostenstellen!$A179,'UR Flächenkalk'!AS:AS)+SUMIF('Zusatzleistungen '!E:E,A179,'Zusatzleistungen '!I:I)</f>
        <v>0</v>
      </c>
      <c r="H179" s="255">
        <f t="shared" si="6"/>
        <v>0</v>
      </c>
      <c r="I179" s="255">
        <f>SUMIF('Vorarbeiter OL'!F:F,A179,'Vorarbeiter OL'!D:D)</f>
        <v>0</v>
      </c>
      <c r="J179" s="255">
        <f t="shared" si="7"/>
        <v>0</v>
      </c>
    </row>
    <row r="180" spans="1:10" ht="11.25" hidden="1">
      <c r="A180" s="152"/>
      <c r="B180" s="152"/>
      <c r="C180" s="76">
        <f>SUMIF('UR Flächenkalk'!$K:$K,Kostenstellen!$A180,'UR Flächenkalk'!AQ:AQ)+SUMIF('Vorarbeiter OL'!F:F,A180,'Vorarbeiter OL'!H:H)+SUMIF('Zusatzleistungen '!E:E,A180,'Zusatzleistungen '!L:L)</f>
        <v>0</v>
      </c>
      <c r="D180" s="76">
        <f>C180*'Summenblatt B11'!$C$35+C180</f>
        <v>0</v>
      </c>
      <c r="E180" s="76">
        <f>SUMIF('UR Flächenkalk'!$K:$K,A180,'UR Flächenkalk'!AR:AR)+SUMIF('Vorarbeiter OL'!F:F,A180,'Vorarbeiter OL'!I:I)+SUMIF('Zusatzleistungen '!E:E,A180,'Zusatzleistungen '!M:M)</f>
        <v>0</v>
      </c>
      <c r="F180" s="76">
        <f>E180*'Summenblatt B11'!$C$35+E180</f>
        <v>0</v>
      </c>
      <c r="G180" s="255">
        <f>SUMIF('UR Flächenkalk'!$K:$K,Kostenstellen!$A180,'UR Flächenkalk'!AS:AS)+SUMIF('Zusatzleistungen '!E:E,A180,'Zusatzleistungen '!I:I)</f>
        <v>0</v>
      </c>
      <c r="H180" s="255">
        <f t="shared" si="6"/>
        <v>0</v>
      </c>
      <c r="I180" s="255">
        <f>SUMIF('Vorarbeiter OL'!F:F,A180,'Vorarbeiter OL'!D:D)</f>
        <v>0</v>
      </c>
      <c r="J180" s="255">
        <f t="shared" si="7"/>
        <v>0</v>
      </c>
    </row>
    <row r="181" spans="1:10" ht="11.25" hidden="1">
      <c r="A181" s="152"/>
      <c r="B181" s="152"/>
      <c r="C181" s="76">
        <f>SUMIF('UR Flächenkalk'!$K:$K,Kostenstellen!$A181,'UR Flächenkalk'!AQ:AQ)+SUMIF('Vorarbeiter OL'!F:F,A181,'Vorarbeiter OL'!H:H)+SUMIF('Zusatzleistungen '!E:E,A181,'Zusatzleistungen '!L:L)</f>
        <v>0</v>
      </c>
      <c r="D181" s="76">
        <f>C181*'Summenblatt B11'!$C$35+C181</f>
        <v>0</v>
      </c>
      <c r="E181" s="76">
        <f>SUMIF('UR Flächenkalk'!$K:$K,A181,'UR Flächenkalk'!AR:AR)+SUMIF('Vorarbeiter OL'!F:F,A181,'Vorarbeiter OL'!I:I)+SUMIF('Zusatzleistungen '!E:E,A181,'Zusatzleistungen '!M:M)</f>
        <v>0</v>
      </c>
      <c r="F181" s="76">
        <f>E181*'Summenblatt B11'!$C$35+E181</f>
        <v>0</v>
      </c>
      <c r="G181" s="255">
        <f>SUMIF('UR Flächenkalk'!$K:$K,Kostenstellen!$A181,'UR Flächenkalk'!AS:AS)+SUMIF('Zusatzleistungen '!E:E,A181,'Zusatzleistungen '!I:I)</f>
        <v>0</v>
      </c>
      <c r="H181" s="255">
        <f t="shared" si="6"/>
        <v>0</v>
      </c>
      <c r="I181" s="255">
        <f>SUMIF('Vorarbeiter OL'!F:F,A181,'Vorarbeiter OL'!D:D)</f>
        <v>0</v>
      </c>
      <c r="J181" s="255">
        <f t="shared" si="7"/>
        <v>0</v>
      </c>
    </row>
    <row r="182" spans="1:10" ht="11.25" hidden="1">
      <c r="A182" s="152"/>
      <c r="B182" s="152"/>
      <c r="C182" s="76">
        <f>SUMIF('UR Flächenkalk'!$K:$K,Kostenstellen!$A182,'UR Flächenkalk'!AQ:AQ)+SUMIF('Vorarbeiter OL'!F:F,A182,'Vorarbeiter OL'!H:H)+SUMIF('Zusatzleistungen '!E:E,A182,'Zusatzleistungen '!L:L)</f>
        <v>0</v>
      </c>
      <c r="D182" s="76">
        <f>C182*'Summenblatt B11'!$C$35+C182</f>
        <v>0</v>
      </c>
      <c r="E182" s="76">
        <f>SUMIF('UR Flächenkalk'!$K:$K,A182,'UR Flächenkalk'!AR:AR)+SUMIF('Vorarbeiter OL'!F:F,A182,'Vorarbeiter OL'!I:I)+SUMIF('Zusatzleistungen '!E:E,A182,'Zusatzleistungen '!M:M)</f>
        <v>0</v>
      </c>
      <c r="F182" s="76">
        <f>E182*'Summenblatt B11'!$C$35+E182</f>
        <v>0</v>
      </c>
      <c r="G182" s="255">
        <f>SUMIF('UR Flächenkalk'!$K:$K,Kostenstellen!$A182,'UR Flächenkalk'!AS:AS)+SUMIF('Zusatzleistungen '!E:E,A182,'Zusatzleistungen '!I:I)</f>
        <v>0</v>
      </c>
      <c r="H182" s="255">
        <f t="shared" si="6"/>
        <v>0</v>
      </c>
      <c r="I182" s="255">
        <f>SUMIF('Vorarbeiter OL'!F:F,A182,'Vorarbeiter OL'!D:D)</f>
        <v>0</v>
      </c>
      <c r="J182" s="255">
        <f t="shared" si="7"/>
        <v>0</v>
      </c>
    </row>
    <row r="183" spans="1:10" ht="11.25" hidden="1">
      <c r="A183" s="152"/>
      <c r="B183" s="152"/>
      <c r="C183" s="76">
        <f>SUMIF('UR Flächenkalk'!$K:$K,Kostenstellen!$A183,'UR Flächenkalk'!AQ:AQ)+SUMIF('Vorarbeiter OL'!F:F,A183,'Vorarbeiter OL'!H:H)+SUMIF('Zusatzleistungen '!E:E,A183,'Zusatzleistungen '!L:L)</f>
        <v>0</v>
      </c>
      <c r="D183" s="76">
        <f>C183*'Summenblatt B11'!$C$35+C183</f>
        <v>0</v>
      </c>
      <c r="E183" s="76">
        <f>SUMIF('UR Flächenkalk'!$K:$K,A183,'UR Flächenkalk'!AR:AR)+SUMIF('Vorarbeiter OL'!F:F,A183,'Vorarbeiter OL'!I:I)+SUMIF('Zusatzleistungen '!E:E,A183,'Zusatzleistungen '!M:M)</f>
        <v>0</v>
      </c>
      <c r="F183" s="76">
        <f>E183*'Summenblatt B11'!$C$35+E183</f>
        <v>0</v>
      </c>
      <c r="G183" s="255">
        <f>SUMIF('UR Flächenkalk'!$K:$K,Kostenstellen!$A183,'UR Flächenkalk'!AS:AS)+SUMIF('Zusatzleistungen '!E:E,A183,'Zusatzleistungen '!I:I)</f>
        <v>0</v>
      </c>
      <c r="H183" s="255">
        <f t="shared" si="6"/>
        <v>0</v>
      </c>
      <c r="I183" s="255">
        <f>SUMIF('Vorarbeiter OL'!F:F,A183,'Vorarbeiter OL'!D:D)</f>
        <v>0</v>
      </c>
      <c r="J183" s="255">
        <f t="shared" si="7"/>
        <v>0</v>
      </c>
    </row>
    <row r="184" spans="1:10" ht="11.25" hidden="1">
      <c r="A184" s="152"/>
      <c r="B184" s="152"/>
      <c r="C184" s="76">
        <f>SUMIF('UR Flächenkalk'!$K:$K,Kostenstellen!$A184,'UR Flächenkalk'!AQ:AQ)+SUMIF('Vorarbeiter OL'!F:F,A184,'Vorarbeiter OL'!H:H)+SUMIF('Zusatzleistungen '!E:E,A184,'Zusatzleistungen '!L:L)</f>
        <v>0</v>
      </c>
      <c r="D184" s="76">
        <f>C184*'Summenblatt B11'!$C$35+C184</f>
        <v>0</v>
      </c>
      <c r="E184" s="76">
        <f>SUMIF('UR Flächenkalk'!$K:$K,A184,'UR Flächenkalk'!AR:AR)+SUMIF('Vorarbeiter OL'!F:F,A184,'Vorarbeiter OL'!I:I)+SUMIF('Zusatzleistungen '!E:E,A184,'Zusatzleistungen '!M:M)</f>
        <v>0</v>
      </c>
      <c r="F184" s="76">
        <f>E184*'Summenblatt B11'!$C$35+E184</f>
        <v>0</v>
      </c>
      <c r="G184" s="255">
        <f>SUMIF('UR Flächenkalk'!$K:$K,Kostenstellen!$A184,'UR Flächenkalk'!AS:AS)+SUMIF('Zusatzleistungen '!E:E,A184,'Zusatzleistungen '!I:I)</f>
        <v>0</v>
      </c>
      <c r="H184" s="255">
        <f t="shared" si="6"/>
        <v>0</v>
      </c>
      <c r="I184" s="255">
        <f>SUMIF('Vorarbeiter OL'!F:F,A184,'Vorarbeiter OL'!D:D)</f>
        <v>0</v>
      </c>
      <c r="J184" s="255">
        <f t="shared" si="7"/>
        <v>0</v>
      </c>
    </row>
    <row r="185" spans="1:10" ht="11.25" hidden="1">
      <c r="A185" s="152"/>
      <c r="B185" s="152"/>
      <c r="C185" s="76">
        <f>SUMIF('UR Flächenkalk'!$K:$K,Kostenstellen!$A185,'UR Flächenkalk'!AQ:AQ)+SUMIF('Vorarbeiter OL'!F:F,A185,'Vorarbeiter OL'!H:H)+SUMIF('Zusatzleistungen '!E:E,A185,'Zusatzleistungen '!L:L)</f>
        <v>0</v>
      </c>
      <c r="D185" s="76">
        <f>C185*'Summenblatt B11'!$C$35+C185</f>
        <v>0</v>
      </c>
      <c r="E185" s="76">
        <f>SUMIF('UR Flächenkalk'!$K:$K,A185,'UR Flächenkalk'!AR:AR)+SUMIF('Vorarbeiter OL'!F:F,A185,'Vorarbeiter OL'!I:I)+SUMIF('Zusatzleistungen '!E:E,A185,'Zusatzleistungen '!M:M)</f>
        <v>0</v>
      </c>
      <c r="F185" s="76">
        <f>E185*'Summenblatt B11'!$C$35+E185</f>
        <v>0</v>
      </c>
      <c r="G185" s="255">
        <f>SUMIF('UR Flächenkalk'!$K:$K,Kostenstellen!$A185,'UR Flächenkalk'!AS:AS)+SUMIF('Zusatzleistungen '!E:E,A185,'Zusatzleistungen '!I:I)</f>
        <v>0</v>
      </c>
      <c r="H185" s="255">
        <f t="shared" si="6"/>
        <v>0</v>
      </c>
      <c r="I185" s="255">
        <f>SUMIF('Vorarbeiter OL'!F:F,A185,'Vorarbeiter OL'!D:D)</f>
        <v>0</v>
      </c>
      <c r="J185" s="255">
        <f t="shared" si="7"/>
        <v>0</v>
      </c>
    </row>
    <row r="186" spans="1:10" ht="11.25" hidden="1">
      <c r="A186" s="152"/>
      <c r="B186" s="152"/>
      <c r="C186" s="76">
        <f>SUMIF('UR Flächenkalk'!$K:$K,Kostenstellen!$A186,'UR Flächenkalk'!AQ:AQ)+SUMIF('Vorarbeiter OL'!F:F,A186,'Vorarbeiter OL'!H:H)+SUMIF('Zusatzleistungen '!E:E,A186,'Zusatzleistungen '!L:L)</f>
        <v>0</v>
      </c>
      <c r="D186" s="76">
        <f>C186*'Summenblatt B11'!$C$35+C186</f>
        <v>0</v>
      </c>
      <c r="E186" s="76">
        <f>SUMIF('UR Flächenkalk'!$K:$K,A186,'UR Flächenkalk'!AR:AR)+SUMIF('Vorarbeiter OL'!F:F,A186,'Vorarbeiter OL'!I:I)+SUMIF('Zusatzleistungen '!E:E,A186,'Zusatzleistungen '!M:M)</f>
        <v>0</v>
      </c>
      <c r="F186" s="76">
        <f>E186*'Summenblatt B11'!$C$35+E186</f>
        <v>0</v>
      </c>
      <c r="G186" s="255">
        <f>SUMIF('UR Flächenkalk'!$K:$K,Kostenstellen!$A186,'UR Flächenkalk'!AS:AS)+SUMIF('Zusatzleistungen '!E:E,A186,'Zusatzleistungen '!I:I)</f>
        <v>0</v>
      </c>
      <c r="H186" s="255">
        <f t="shared" si="6"/>
        <v>0</v>
      </c>
      <c r="I186" s="255">
        <f>SUMIF('Vorarbeiter OL'!F:F,A186,'Vorarbeiter OL'!D:D)</f>
        <v>0</v>
      </c>
      <c r="J186" s="255">
        <f t="shared" si="7"/>
        <v>0</v>
      </c>
    </row>
    <row r="187" spans="1:10" ht="11.25" hidden="1">
      <c r="A187" s="152"/>
      <c r="B187" s="152"/>
      <c r="C187" s="76">
        <f>SUMIF('UR Flächenkalk'!$K:$K,Kostenstellen!$A187,'UR Flächenkalk'!AQ:AQ)+SUMIF('Vorarbeiter OL'!F:F,A187,'Vorarbeiter OL'!H:H)+SUMIF('Zusatzleistungen '!E:E,A187,'Zusatzleistungen '!L:L)</f>
        <v>0</v>
      </c>
      <c r="D187" s="76">
        <f>C187*'Summenblatt B11'!$C$35+C187</f>
        <v>0</v>
      </c>
      <c r="E187" s="76">
        <f>SUMIF('UR Flächenkalk'!$K:$K,A187,'UR Flächenkalk'!AR:AR)+SUMIF('Vorarbeiter OL'!F:F,A187,'Vorarbeiter OL'!I:I)+SUMIF('Zusatzleistungen '!E:E,A187,'Zusatzleistungen '!M:M)</f>
        <v>0</v>
      </c>
      <c r="F187" s="76">
        <f>E187*'Summenblatt B11'!$C$35+E187</f>
        <v>0</v>
      </c>
      <c r="G187" s="255">
        <f>SUMIF('UR Flächenkalk'!$K:$K,Kostenstellen!$A187,'UR Flächenkalk'!AS:AS)+SUMIF('Zusatzleistungen '!E:E,A187,'Zusatzleistungen '!I:I)</f>
        <v>0</v>
      </c>
      <c r="H187" s="255">
        <f t="shared" si="6"/>
        <v>0</v>
      </c>
      <c r="I187" s="255">
        <f>SUMIF('Vorarbeiter OL'!F:F,A187,'Vorarbeiter OL'!D:D)</f>
        <v>0</v>
      </c>
      <c r="J187" s="255">
        <f t="shared" si="7"/>
        <v>0</v>
      </c>
    </row>
    <row r="188" spans="1:10" ht="11.25" hidden="1">
      <c r="A188" s="152"/>
      <c r="B188" s="152"/>
      <c r="C188" s="76">
        <f>SUMIF('UR Flächenkalk'!$K:$K,Kostenstellen!$A188,'UR Flächenkalk'!AQ:AQ)+SUMIF('Vorarbeiter OL'!F:F,A188,'Vorarbeiter OL'!H:H)+SUMIF('Zusatzleistungen '!E:E,A188,'Zusatzleistungen '!L:L)</f>
        <v>0</v>
      </c>
      <c r="D188" s="76">
        <f>C188*'Summenblatt B11'!$C$35+C188</f>
        <v>0</v>
      </c>
      <c r="E188" s="76">
        <f>SUMIF('UR Flächenkalk'!$K:$K,A188,'UR Flächenkalk'!AR:AR)+SUMIF('Vorarbeiter OL'!F:F,A188,'Vorarbeiter OL'!I:I)+SUMIF('Zusatzleistungen '!E:E,A188,'Zusatzleistungen '!M:M)</f>
        <v>0</v>
      </c>
      <c r="F188" s="76">
        <f>E188*'Summenblatt B11'!$C$35+E188</f>
        <v>0</v>
      </c>
      <c r="G188" s="255">
        <f>SUMIF('UR Flächenkalk'!$K:$K,Kostenstellen!$A188,'UR Flächenkalk'!AS:AS)+SUMIF('Zusatzleistungen '!E:E,A188,'Zusatzleistungen '!I:I)</f>
        <v>0</v>
      </c>
      <c r="H188" s="255">
        <f t="shared" si="6"/>
        <v>0</v>
      </c>
      <c r="I188" s="255">
        <f>SUMIF('Vorarbeiter OL'!F:F,A188,'Vorarbeiter OL'!D:D)</f>
        <v>0</v>
      </c>
      <c r="J188" s="255">
        <f t="shared" si="7"/>
        <v>0</v>
      </c>
    </row>
    <row r="189" spans="1:10" ht="11.25" hidden="1">
      <c r="A189" s="152"/>
      <c r="B189" s="152"/>
      <c r="C189" s="76">
        <f>SUMIF('UR Flächenkalk'!$K:$K,Kostenstellen!$A189,'UR Flächenkalk'!AQ:AQ)+SUMIF('Vorarbeiter OL'!F:F,A189,'Vorarbeiter OL'!H:H)+SUMIF('Zusatzleistungen '!E:E,A189,'Zusatzleistungen '!L:L)</f>
        <v>0</v>
      </c>
      <c r="D189" s="76">
        <f>C189*'Summenblatt B11'!$C$35+C189</f>
        <v>0</v>
      </c>
      <c r="E189" s="76">
        <f>SUMIF('UR Flächenkalk'!$K:$K,A189,'UR Flächenkalk'!AR:AR)+SUMIF('Vorarbeiter OL'!F:F,A189,'Vorarbeiter OL'!I:I)+SUMIF('Zusatzleistungen '!E:E,A189,'Zusatzleistungen '!M:M)</f>
        <v>0</v>
      </c>
      <c r="F189" s="76">
        <f>E189*'Summenblatt B11'!$C$35+E189</f>
        <v>0</v>
      </c>
      <c r="G189" s="255">
        <f>SUMIF('UR Flächenkalk'!$K:$K,Kostenstellen!$A189,'UR Flächenkalk'!AS:AS)+SUMIF('Zusatzleistungen '!E:E,A189,'Zusatzleistungen '!I:I)</f>
        <v>0</v>
      </c>
      <c r="H189" s="255">
        <f t="shared" si="6"/>
        <v>0</v>
      </c>
      <c r="I189" s="255">
        <f>SUMIF('Vorarbeiter OL'!F:F,A189,'Vorarbeiter OL'!D:D)</f>
        <v>0</v>
      </c>
      <c r="J189" s="255">
        <f t="shared" si="7"/>
        <v>0</v>
      </c>
    </row>
    <row r="190" spans="1:10" ht="11.25" hidden="1">
      <c r="A190" s="152"/>
      <c r="B190" s="152"/>
      <c r="C190" s="76">
        <f>SUMIF('UR Flächenkalk'!$K:$K,Kostenstellen!$A190,'UR Flächenkalk'!AQ:AQ)+SUMIF('Vorarbeiter OL'!F:F,A190,'Vorarbeiter OL'!H:H)+SUMIF('Zusatzleistungen '!E:E,A190,'Zusatzleistungen '!L:L)</f>
        <v>0</v>
      </c>
      <c r="D190" s="76">
        <f>C190*'Summenblatt B11'!$C$35+C190</f>
        <v>0</v>
      </c>
      <c r="E190" s="76">
        <f>SUMIF('UR Flächenkalk'!$K:$K,A190,'UR Flächenkalk'!AR:AR)+SUMIF('Vorarbeiter OL'!F:F,A190,'Vorarbeiter OL'!I:I)+SUMIF('Zusatzleistungen '!E:E,A190,'Zusatzleistungen '!M:M)</f>
        <v>0</v>
      </c>
      <c r="F190" s="76">
        <f>E190*'Summenblatt B11'!$C$35+E190</f>
        <v>0</v>
      </c>
      <c r="G190" s="255">
        <f>SUMIF('UR Flächenkalk'!$K:$K,Kostenstellen!$A190,'UR Flächenkalk'!AS:AS)+SUMIF('Zusatzleistungen '!E:E,A190,'Zusatzleistungen '!I:I)</f>
        <v>0</v>
      </c>
      <c r="H190" s="255">
        <f t="shared" si="6"/>
        <v>0</v>
      </c>
      <c r="I190" s="255">
        <f>SUMIF('Vorarbeiter OL'!F:F,A190,'Vorarbeiter OL'!D:D)</f>
        <v>0</v>
      </c>
      <c r="J190" s="255">
        <f t="shared" si="7"/>
        <v>0</v>
      </c>
    </row>
    <row r="191" spans="1:10" ht="11.25" hidden="1">
      <c r="A191" s="152"/>
      <c r="B191" s="152"/>
      <c r="C191" s="76">
        <f>SUMIF('UR Flächenkalk'!$K:$K,Kostenstellen!$A191,'UR Flächenkalk'!AQ:AQ)+SUMIF('Vorarbeiter OL'!F:F,A191,'Vorarbeiter OL'!H:H)+SUMIF('Zusatzleistungen '!E:E,A191,'Zusatzleistungen '!L:L)</f>
        <v>0</v>
      </c>
      <c r="D191" s="76">
        <f>C191*'Summenblatt B11'!$C$35+C191</f>
        <v>0</v>
      </c>
      <c r="E191" s="76">
        <f>SUMIF('UR Flächenkalk'!$K:$K,A191,'UR Flächenkalk'!AR:AR)+SUMIF('Vorarbeiter OL'!F:F,A191,'Vorarbeiter OL'!I:I)+SUMIF('Zusatzleistungen '!E:E,A191,'Zusatzleistungen '!M:M)</f>
        <v>0</v>
      </c>
      <c r="F191" s="76">
        <f>E191*'Summenblatt B11'!$C$35+E191</f>
        <v>0</v>
      </c>
      <c r="G191" s="255">
        <f>SUMIF('UR Flächenkalk'!$K:$K,Kostenstellen!$A191,'UR Flächenkalk'!AS:AS)+SUMIF('Zusatzleistungen '!E:E,A191,'Zusatzleistungen '!I:I)</f>
        <v>0</v>
      </c>
      <c r="H191" s="255">
        <f t="shared" si="6"/>
        <v>0</v>
      </c>
      <c r="I191" s="255">
        <f>SUMIF('Vorarbeiter OL'!F:F,A191,'Vorarbeiter OL'!D:D)</f>
        <v>0</v>
      </c>
      <c r="J191" s="255">
        <f t="shared" si="7"/>
        <v>0</v>
      </c>
    </row>
    <row r="192" spans="1:10" ht="11.25" hidden="1">
      <c r="A192" s="152"/>
      <c r="B192" s="152"/>
      <c r="C192" s="76">
        <f>SUMIF('UR Flächenkalk'!$K:$K,Kostenstellen!$A192,'UR Flächenkalk'!AQ:AQ)+SUMIF('Vorarbeiter OL'!F:F,A192,'Vorarbeiter OL'!H:H)+SUMIF('Zusatzleistungen '!E:E,A192,'Zusatzleistungen '!L:L)</f>
        <v>0</v>
      </c>
      <c r="D192" s="76">
        <f>C192*'Summenblatt B11'!$C$35+C192</f>
        <v>0</v>
      </c>
      <c r="E192" s="76">
        <f>SUMIF('UR Flächenkalk'!$K:$K,A192,'UR Flächenkalk'!AR:AR)+SUMIF('Vorarbeiter OL'!F:F,A192,'Vorarbeiter OL'!I:I)+SUMIF('Zusatzleistungen '!E:E,A192,'Zusatzleistungen '!M:M)</f>
        <v>0</v>
      </c>
      <c r="F192" s="76">
        <f>E192*'Summenblatt B11'!$C$35+E192</f>
        <v>0</v>
      </c>
      <c r="G192" s="255">
        <f>SUMIF('UR Flächenkalk'!$K:$K,Kostenstellen!$A192,'UR Flächenkalk'!AS:AS)+SUMIF('Zusatzleistungen '!E:E,A192,'Zusatzleistungen '!I:I)</f>
        <v>0</v>
      </c>
      <c r="H192" s="255">
        <f t="shared" si="6"/>
        <v>0</v>
      </c>
      <c r="I192" s="255">
        <f>SUMIF('Vorarbeiter OL'!F:F,A192,'Vorarbeiter OL'!D:D)</f>
        <v>0</v>
      </c>
      <c r="J192" s="255">
        <f t="shared" si="7"/>
        <v>0</v>
      </c>
    </row>
    <row r="193" spans="1:10" ht="11.25" hidden="1">
      <c r="A193" s="152"/>
      <c r="B193" s="152"/>
      <c r="C193" s="76">
        <f>SUMIF('UR Flächenkalk'!$K:$K,Kostenstellen!$A193,'UR Flächenkalk'!AQ:AQ)+SUMIF('Vorarbeiter OL'!F:F,A193,'Vorarbeiter OL'!H:H)+SUMIF('Zusatzleistungen '!E:E,A193,'Zusatzleistungen '!L:L)</f>
        <v>0</v>
      </c>
      <c r="D193" s="76">
        <f>C193*'Summenblatt B11'!$C$35+C193</f>
        <v>0</v>
      </c>
      <c r="E193" s="76">
        <f>SUMIF('UR Flächenkalk'!$K:$K,A193,'UR Flächenkalk'!AR:AR)+SUMIF('Vorarbeiter OL'!F:F,A193,'Vorarbeiter OL'!I:I)+SUMIF('Zusatzleistungen '!E:E,A193,'Zusatzleistungen '!M:M)</f>
        <v>0</v>
      </c>
      <c r="F193" s="76">
        <f>E193*'Summenblatt B11'!$C$35+E193</f>
        <v>0</v>
      </c>
      <c r="G193" s="255">
        <f>SUMIF('UR Flächenkalk'!$K:$K,Kostenstellen!$A193,'UR Flächenkalk'!AS:AS)+SUMIF('Zusatzleistungen '!E:E,A193,'Zusatzleistungen '!I:I)</f>
        <v>0</v>
      </c>
      <c r="H193" s="255">
        <f t="shared" si="6"/>
        <v>0</v>
      </c>
      <c r="I193" s="255">
        <f>SUMIF('Vorarbeiter OL'!F:F,A193,'Vorarbeiter OL'!D:D)</f>
        <v>0</v>
      </c>
      <c r="J193" s="255">
        <f t="shared" si="7"/>
        <v>0</v>
      </c>
    </row>
    <row r="194" spans="1:10" ht="11.25" hidden="1">
      <c r="A194" s="152"/>
      <c r="B194" s="152"/>
      <c r="C194" s="76">
        <f>SUMIF('UR Flächenkalk'!$K:$K,Kostenstellen!$A194,'UR Flächenkalk'!AQ:AQ)+SUMIF('Vorarbeiter OL'!F:F,A194,'Vorarbeiter OL'!H:H)+SUMIF('Zusatzleistungen '!E:E,A194,'Zusatzleistungen '!L:L)</f>
        <v>0</v>
      </c>
      <c r="D194" s="76">
        <f>C194*'Summenblatt B11'!$C$35+C194</f>
        <v>0</v>
      </c>
      <c r="E194" s="76">
        <f>SUMIF('UR Flächenkalk'!$K:$K,A194,'UR Flächenkalk'!AR:AR)+SUMIF('Vorarbeiter OL'!F:F,A194,'Vorarbeiter OL'!I:I)+SUMIF('Zusatzleistungen '!E:E,A194,'Zusatzleistungen '!M:M)</f>
        <v>0</v>
      </c>
      <c r="F194" s="76">
        <f>E194*'Summenblatt B11'!$C$35+E194</f>
        <v>0</v>
      </c>
      <c r="G194" s="255">
        <f>SUMIF('UR Flächenkalk'!$K:$K,Kostenstellen!$A194,'UR Flächenkalk'!AS:AS)+SUMIF('Zusatzleistungen '!E:E,A194,'Zusatzleistungen '!I:I)</f>
        <v>0</v>
      </c>
      <c r="H194" s="255">
        <f t="shared" si="6"/>
        <v>0</v>
      </c>
      <c r="I194" s="255">
        <f>SUMIF('Vorarbeiter OL'!F:F,A194,'Vorarbeiter OL'!D:D)</f>
        <v>0</v>
      </c>
      <c r="J194" s="255">
        <f t="shared" si="7"/>
        <v>0</v>
      </c>
    </row>
    <row r="195" spans="1:10" ht="11.25" hidden="1">
      <c r="A195" s="152"/>
      <c r="B195" s="152"/>
      <c r="C195" s="76">
        <f>SUMIF('UR Flächenkalk'!$K:$K,Kostenstellen!$A195,'UR Flächenkalk'!AQ:AQ)+SUMIF('Vorarbeiter OL'!F:F,A195,'Vorarbeiter OL'!H:H)+SUMIF('Zusatzleistungen '!E:E,A195,'Zusatzleistungen '!L:L)</f>
        <v>0</v>
      </c>
      <c r="D195" s="76">
        <f>C195*'Summenblatt B11'!$C$35+C195</f>
        <v>0</v>
      </c>
      <c r="E195" s="76">
        <f>SUMIF('UR Flächenkalk'!$K:$K,A195,'UR Flächenkalk'!AR:AR)+SUMIF('Vorarbeiter OL'!F:F,A195,'Vorarbeiter OL'!I:I)+SUMIF('Zusatzleistungen '!E:E,A195,'Zusatzleistungen '!M:M)</f>
        <v>0</v>
      </c>
      <c r="F195" s="76">
        <f>E195*'Summenblatt B11'!$C$35+E195</f>
        <v>0</v>
      </c>
      <c r="G195" s="255">
        <f>SUMIF('UR Flächenkalk'!$K:$K,Kostenstellen!$A195,'UR Flächenkalk'!AS:AS)+SUMIF('Zusatzleistungen '!E:E,A195,'Zusatzleistungen '!I:I)</f>
        <v>0</v>
      </c>
      <c r="H195" s="255">
        <f t="shared" si="6"/>
        <v>0</v>
      </c>
      <c r="I195" s="255">
        <f>SUMIF('Vorarbeiter OL'!F:F,A195,'Vorarbeiter OL'!D:D)</f>
        <v>0</v>
      </c>
      <c r="J195" s="255">
        <f t="shared" si="7"/>
        <v>0</v>
      </c>
    </row>
    <row r="196" spans="1:10" ht="11.25" hidden="1">
      <c r="A196" s="152"/>
      <c r="B196" s="152"/>
      <c r="C196" s="76">
        <f>SUMIF('UR Flächenkalk'!$K:$K,Kostenstellen!$A196,'UR Flächenkalk'!AQ:AQ)+SUMIF('Vorarbeiter OL'!F:F,A196,'Vorarbeiter OL'!H:H)+SUMIF('Zusatzleistungen '!E:E,A196,'Zusatzleistungen '!L:L)</f>
        <v>0</v>
      </c>
      <c r="D196" s="76">
        <f>C196*'Summenblatt B11'!$C$35+C196</f>
        <v>0</v>
      </c>
      <c r="E196" s="76">
        <f>SUMIF('UR Flächenkalk'!$K:$K,A196,'UR Flächenkalk'!AR:AR)+SUMIF('Vorarbeiter OL'!F:F,A196,'Vorarbeiter OL'!I:I)+SUMIF('Zusatzleistungen '!E:E,A196,'Zusatzleistungen '!M:M)</f>
        <v>0</v>
      </c>
      <c r="F196" s="76">
        <f>E196*'Summenblatt B11'!$C$35+E196</f>
        <v>0</v>
      </c>
      <c r="G196" s="255">
        <f>SUMIF('UR Flächenkalk'!$K:$K,Kostenstellen!$A196,'UR Flächenkalk'!AS:AS)+SUMIF('Zusatzleistungen '!E:E,A196,'Zusatzleistungen '!I:I)</f>
        <v>0</v>
      </c>
      <c r="H196" s="255">
        <f t="shared" si="6"/>
        <v>0</v>
      </c>
      <c r="I196" s="255">
        <f>SUMIF('Vorarbeiter OL'!F:F,A196,'Vorarbeiter OL'!D:D)</f>
        <v>0</v>
      </c>
      <c r="J196" s="255">
        <f t="shared" si="7"/>
        <v>0</v>
      </c>
    </row>
    <row r="197" spans="1:10" ht="11.25" hidden="1">
      <c r="A197" s="152"/>
      <c r="B197" s="152"/>
      <c r="C197" s="76">
        <f>SUMIF('UR Flächenkalk'!$K:$K,Kostenstellen!$A197,'UR Flächenkalk'!AQ:AQ)+SUMIF('Vorarbeiter OL'!F:F,A197,'Vorarbeiter OL'!H:H)+SUMIF('Zusatzleistungen '!E:E,A197,'Zusatzleistungen '!L:L)</f>
        <v>0</v>
      </c>
      <c r="D197" s="76">
        <f>C197*'Summenblatt B11'!$C$35+C197</f>
        <v>0</v>
      </c>
      <c r="E197" s="76">
        <f>SUMIF('UR Flächenkalk'!$K:$K,A197,'UR Flächenkalk'!AR:AR)+SUMIF('Vorarbeiter OL'!F:F,A197,'Vorarbeiter OL'!I:I)+SUMIF('Zusatzleistungen '!E:E,A197,'Zusatzleistungen '!M:M)</f>
        <v>0</v>
      </c>
      <c r="F197" s="76">
        <f>E197*'Summenblatt B11'!$C$35+E197</f>
        <v>0</v>
      </c>
      <c r="G197" s="255">
        <f>SUMIF('UR Flächenkalk'!$K:$K,Kostenstellen!$A197,'UR Flächenkalk'!AS:AS)+SUMIF('Zusatzleistungen '!E:E,A197,'Zusatzleistungen '!I:I)</f>
        <v>0</v>
      </c>
      <c r="H197" s="255">
        <f t="shared" si="6"/>
        <v>0</v>
      </c>
      <c r="I197" s="255">
        <f>SUMIF('Vorarbeiter OL'!F:F,A197,'Vorarbeiter OL'!D:D)</f>
        <v>0</v>
      </c>
      <c r="J197" s="255">
        <f t="shared" si="7"/>
        <v>0</v>
      </c>
    </row>
    <row r="198" spans="1:10" ht="11.25" hidden="1">
      <c r="A198" s="152"/>
      <c r="B198" s="152"/>
      <c r="C198" s="76">
        <f>SUMIF('UR Flächenkalk'!$K:$K,Kostenstellen!$A198,'UR Flächenkalk'!AQ:AQ)+SUMIF('Vorarbeiter OL'!F:F,A198,'Vorarbeiter OL'!H:H)+SUMIF('Zusatzleistungen '!E:E,A198,'Zusatzleistungen '!L:L)</f>
        <v>0</v>
      </c>
      <c r="D198" s="76">
        <f>C198*'Summenblatt B11'!$C$35+C198</f>
        <v>0</v>
      </c>
      <c r="E198" s="76">
        <f>SUMIF('UR Flächenkalk'!$K:$K,A198,'UR Flächenkalk'!AR:AR)+SUMIF('Vorarbeiter OL'!F:F,A198,'Vorarbeiter OL'!I:I)+SUMIF('Zusatzleistungen '!E:E,A198,'Zusatzleistungen '!M:M)</f>
        <v>0</v>
      </c>
      <c r="F198" s="76">
        <f>E198*'Summenblatt B11'!$C$35+E198</f>
        <v>0</v>
      </c>
      <c r="G198" s="255">
        <f>SUMIF('UR Flächenkalk'!$K:$K,Kostenstellen!$A198,'UR Flächenkalk'!AS:AS)+SUMIF('Zusatzleistungen '!E:E,A198,'Zusatzleistungen '!I:I)</f>
        <v>0</v>
      </c>
      <c r="H198" s="255">
        <f t="shared" si="6"/>
        <v>0</v>
      </c>
      <c r="I198" s="255">
        <f>SUMIF('Vorarbeiter OL'!F:F,A198,'Vorarbeiter OL'!D:D)</f>
        <v>0</v>
      </c>
      <c r="J198" s="255">
        <f t="shared" si="7"/>
        <v>0</v>
      </c>
    </row>
    <row r="199" spans="1:10" ht="11.25" hidden="1">
      <c r="A199" s="152"/>
      <c r="B199" s="152"/>
      <c r="C199" s="76">
        <f>SUMIF('UR Flächenkalk'!$K:$K,Kostenstellen!$A199,'UR Flächenkalk'!AQ:AQ)+SUMIF('Vorarbeiter OL'!F:F,A199,'Vorarbeiter OL'!H:H)+SUMIF('Zusatzleistungen '!E:E,A199,'Zusatzleistungen '!L:L)</f>
        <v>0</v>
      </c>
      <c r="D199" s="76">
        <f>C199*'Summenblatt B11'!$C$35+C199</f>
        <v>0</v>
      </c>
      <c r="E199" s="76">
        <f>SUMIF('UR Flächenkalk'!$K:$K,A199,'UR Flächenkalk'!AR:AR)+SUMIF('Vorarbeiter OL'!F:F,A199,'Vorarbeiter OL'!I:I)+SUMIF('Zusatzleistungen '!E:E,A199,'Zusatzleistungen '!M:M)</f>
        <v>0</v>
      </c>
      <c r="F199" s="76">
        <f>E199*'Summenblatt B11'!$C$35+E199</f>
        <v>0</v>
      </c>
      <c r="G199" s="255">
        <f>SUMIF('UR Flächenkalk'!$K:$K,Kostenstellen!$A199,'UR Flächenkalk'!AS:AS)+SUMIF('Zusatzleistungen '!E:E,A199,'Zusatzleistungen '!I:I)</f>
        <v>0</v>
      </c>
      <c r="H199" s="255">
        <f t="shared" si="6"/>
        <v>0</v>
      </c>
      <c r="I199" s="255">
        <f>SUMIF('Vorarbeiter OL'!F:F,A199,'Vorarbeiter OL'!D:D)</f>
        <v>0</v>
      </c>
      <c r="J199" s="255">
        <f t="shared" si="7"/>
        <v>0</v>
      </c>
    </row>
    <row r="200" spans="1:10" ht="11.25" hidden="1">
      <c r="A200" s="152"/>
      <c r="B200" s="152"/>
      <c r="C200" s="76">
        <f>SUMIF('UR Flächenkalk'!$K:$K,Kostenstellen!$A200,'UR Flächenkalk'!AQ:AQ)+SUMIF('Vorarbeiter OL'!F:F,A200,'Vorarbeiter OL'!H:H)+SUMIF('Zusatzleistungen '!E:E,A200,'Zusatzleistungen '!L:L)</f>
        <v>0</v>
      </c>
      <c r="D200" s="76">
        <f>C200*'Summenblatt B11'!$C$35+C200</f>
        <v>0</v>
      </c>
      <c r="E200" s="76">
        <f>SUMIF('UR Flächenkalk'!$K:$K,A200,'UR Flächenkalk'!AR:AR)+SUMIF('Vorarbeiter OL'!F:F,A200,'Vorarbeiter OL'!I:I)+SUMIF('Zusatzleistungen '!E:E,A200,'Zusatzleistungen '!M:M)</f>
        <v>0</v>
      </c>
      <c r="F200" s="76">
        <f>E200*'Summenblatt B11'!$C$35+E200</f>
        <v>0</v>
      </c>
      <c r="G200" s="255">
        <f>SUMIF('UR Flächenkalk'!$K:$K,Kostenstellen!$A200,'UR Flächenkalk'!AS:AS)+SUMIF('Zusatzleistungen '!E:E,A200,'Zusatzleistungen '!I:I)</f>
        <v>0</v>
      </c>
      <c r="H200" s="255">
        <f t="shared" si="6"/>
        <v>0</v>
      </c>
      <c r="I200" s="255">
        <f>SUMIF('Vorarbeiter OL'!F:F,A200,'Vorarbeiter OL'!D:D)</f>
        <v>0</v>
      </c>
      <c r="J200" s="255">
        <f t="shared" si="7"/>
        <v>0</v>
      </c>
    </row>
    <row r="201" spans="1:10" ht="11.25" hidden="1">
      <c r="A201" s="152"/>
      <c r="B201" s="152"/>
      <c r="C201" s="76">
        <f>SUMIF('UR Flächenkalk'!$K:$K,Kostenstellen!$A201,'UR Flächenkalk'!AQ:AQ)+SUMIF('Vorarbeiter OL'!F:F,A201,'Vorarbeiter OL'!H:H)+SUMIF('Zusatzleistungen '!E:E,A201,'Zusatzleistungen '!L:L)</f>
        <v>0</v>
      </c>
      <c r="D201" s="76">
        <f>C201*'Summenblatt B11'!$C$35+C201</f>
        <v>0</v>
      </c>
      <c r="E201" s="76">
        <f>SUMIF('UR Flächenkalk'!$K:$K,A201,'UR Flächenkalk'!AR:AR)+SUMIF('Vorarbeiter OL'!F:F,A201,'Vorarbeiter OL'!I:I)+SUMIF('Zusatzleistungen '!E:E,A201,'Zusatzleistungen '!M:M)</f>
        <v>0</v>
      </c>
      <c r="F201" s="76">
        <f>E201*'Summenblatt B11'!$C$35+E201</f>
        <v>0</v>
      </c>
      <c r="G201" s="255">
        <f>SUMIF('UR Flächenkalk'!$K:$K,Kostenstellen!$A201,'UR Flächenkalk'!AS:AS)+SUMIF('Zusatzleistungen '!E:E,A201,'Zusatzleistungen '!I:I)</f>
        <v>0</v>
      </c>
      <c r="H201" s="255">
        <f t="shared" si="6"/>
        <v>0</v>
      </c>
      <c r="I201" s="255">
        <f>SUMIF('Vorarbeiter OL'!F:F,A201,'Vorarbeiter OL'!D:D)</f>
        <v>0</v>
      </c>
      <c r="J201" s="255">
        <f t="shared" si="7"/>
        <v>0</v>
      </c>
    </row>
    <row r="202" spans="1:10" ht="11.25" hidden="1">
      <c r="A202" s="152"/>
      <c r="B202" s="152"/>
      <c r="C202" s="76">
        <f>SUMIF('UR Flächenkalk'!$K:$K,Kostenstellen!$A202,'UR Flächenkalk'!AQ:AQ)+SUMIF('Vorarbeiter OL'!F:F,A202,'Vorarbeiter OL'!H:H)+SUMIF('Zusatzleistungen '!E:E,A202,'Zusatzleistungen '!L:L)</f>
        <v>0</v>
      </c>
      <c r="D202" s="76">
        <f>C202*'Summenblatt B11'!$C$35+C202</f>
        <v>0</v>
      </c>
      <c r="E202" s="76">
        <f>SUMIF('UR Flächenkalk'!$K:$K,A202,'UR Flächenkalk'!AR:AR)+SUMIF('Vorarbeiter OL'!F:F,A202,'Vorarbeiter OL'!I:I)+SUMIF('Zusatzleistungen '!E:E,A202,'Zusatzleistungen '!M:M)</f>
        <v>0</v>
      </c>
      <c r="F202" s="76">
        <f>E202*'Summenblatt B11'!$C$35+E202</f>
        <v>0</v>
      </c>
      <c r="G202" s="255">
        <f>SUMIF('UR Flächenkalk'!$K:$K,Kostenstellen!$A202,'UR Flächenkalk'!AS:AS)+SUMIF('Zusatzleistungen '!E:E,A202,'Zusatzleistungen '!I:I)</f>
        <v>0</v>
      </c>
      <c r="H202" s="255">
        <f t="shared" si="6"/>
        <v>0</v>
      </c>
      <c r="I202" s="255">
        <f>SUMIF('Vorarbeiter OL'!F:F,A202,'Vorarbeiter OL'!D:D)</f>
        <v>0</v>
      </c>
      <c r="J202" s="255">
        <f t="shared" si="7"/>
        <v>0</v>
      </c>
    </row>
    <row r="203" spans="1:10" ht="11.25" hidden="1">
      <c r="A203" s="152"/>
      <c r="B203" s="152"/>
      <c r="C203" s="76">
        <f>SUMIF('UR Flächenkalk'!$K:$K,Kostenstellen!$A203,'UR Flächenkalk'!AQ:AQ)+SUMIF('Vorarbeiter OL'!F:F,A203,'Vorarbeiter OL'!H:H)+SUMIF('Zusatzleistungen '!E:E,A203,'Zusatzleistungen '!L:L)</f>
        <v>0</v>
      </c>
      <c r="D203" s="76">
        <f>C203*'Summenblatt B11'!$C$35+C203</f>
        <v>0</v>
      </c>
      <c r="E203" s="76">
        <f>SUMIF('UR Flächenkalk'!$K:$K,A203,'UR Flächenkalk'!AR:AR)+SUMIF('Vorarbeiter OL'!F:F,A203,'Vorarbeiter OL'!I:I)+SUMIF('Zusatzleistungen '!E:E,A203,'Zusatzleistungen '!M:M)</f>
        <v>0</v>
      </c>
      <c r="F203" s="76">
        <f>E203*'Summenblatt B11'!$C$35+E203</f>
        <v>0</v>
      </c>
      <c r="G203" s="255">
        <f>SUMIF('UR Flächenkalk'!$K:$K,Kostenstellen!$A203,'UR Flächenkalk'!AS:AS)+SUMIF('Zusatzleistungen '!E:E,A203,'Zusatzleistungen '!I:I)</f>
        <v>0</v>
      </c>
      <c r="H203" s="255">
        <f t="shared" si="6"/>
        <v>0</v>
      </c>
      <c r="I203" s="255">
        <f>SUMIF('Vorarbeiter OL'!F:F,A203,'Vorarbeiter OL'!D:D)</f>
        <v>0</v>
      </c>
      <c r="J203" s="255">
        <f t="shared" si="7"/>
        <v>0</v>
      </c>
    </row>
    <row r="204" spans="1:10" ht="11.25" hidden="1">
      <c r="A204" s="152"/>
      <c r="B204" s="152"/>
      <c r="C204" s="76">
        <f>SUMIF('UR Flächenkalk'!$K:$K,Kostenstellen!$A204,'UR Flächenkalk'!AQ:AQ)+SUMIF('Vorarbeiter OL'!F:F,A204,'Vorarbeiter OL'!H:H)+SUMIF('Zusatzleistungen '!E:E,A204,'Zusatzleistungen '!L:L)</f>
        <v>0</v>
      </c>
      <c r="D204" s="76">
        <f>C204*'Summenblatt B11'!$C$35+C204</f>
        <v>0</v>
      </c>
      <c r="E204" s="76">
        <f>SUMIF('UR Flächenkalk'!$K:$K,A204,'UR Flächenkalk'!AR:AR)+SUMIF('Vorarbeiter OL'!F:F,A204,'Vorarbeiter OL'!I:I)+SUMIF('Zusatzleistungen '!E:E,A204,'Zusatzleistungen '!M:M)</f>
        <v>0</v>
      </c>
      <c r="F204" s="76">
        <f>E204*'Summenblatt B11'!$C$35+E204</f>
        <v>0</v>
      </c>
      <c r="G204" s="255">
        <f>SUMIF('UR Flächenkalk'!$K:$K,Kostenstellen!$A204,'UR Flächenkalk'!AS:AS)+SUMIF('Zusatzleistungen '!E:E,A204,'Zusatzleistungen '!I:I)</f>
        <v>0</v>
      </c>
      <c r="H204" s="255">
        <f t="shared" si="6"/>
        <v>0</v>
      </c>
      <c r="I204" s="255">
        <f>SUMIF('Vorarbeiter OL'!F:F,A204,'Vorarbeiter OL'!D:D)</f>
        <v>0</v>
      </c>
      <c r="J204" s="255">
        <f t="shared" si="7"/>
        <v>0</v>
      </c>
    </row>
    <row r="205" spans="1:10" ht="11.25" hidden="1">
      <c r="A205" s="152"/>
      <c r="B205" s="152"/>
      <c r="C205" s="76">
        <f>SUMIF('UR Flächenkalk'!$K:$K,Kostenstellen!$A205,'UR Flächenkalk'!AQ:AQ)+SUMIF('Vorarbeiter OL'!F:F,A205,'Vorarbeiter OL'!H:H)+SUMIF('Zusatzleistungen '!E:E,A205,'Zusatzleistungen '!L:L)</f>
        <v>0</v>
      </c>
      <c r="D205" s="76">
        <f>C205*'Summenblatt B11'!$C$35+C205</f>
        <v>0</v>
      </c>
      <c r="E205" s="76">
        <f>SUMIF('UR Flächenkalk'!$K:$K,A205,'UR Flächenkalk'!AR:AR)+SUMIF('Vorarbeiter OL'!F:F,A205,'Vorarbeiter OL'!I:I)+SUMIF('Zusatzleistungen '!E:E,A205,'Zusatzleistungen '!M:M)</f>
        <v>0</v>
      </c>
      <c r="F205" s="76">
        <f>E205*'Summenblatt B11'!$C$35+E205</f>
        <v>0</v>
      </c>
      <c r="G205" s="255">
        <f>SUMIF('UR Flächenkalk'!$K:$K,Kostenstellen!$A205,'UR Flächenkalk'!AS:AS)+SUMIF('Zusatzleistungen '!E:E,A205,'Zusatzleistungen '!I:I)</f>
        <v>0</v>
      </c>
      <c r="H205" s="255">
        <f t="shared" si="6"/>
        <v>0</v>
      </c>
      <c r="I205" s="255">
        <f>SUMIF('Vorarbeiter OL'!F:F,A205,'Vorarbeiter OL'!D:D)</f>
        <v>0</v>
      </c>
      <c r="J205" s="255">
        <f t="shared" si="7"/>
        <v>0</v>
      </c>
    </row>
    <row r="206" spans="1:10" ht="11.25" hidden="1">
      <c r="A206" s="152"/>
      <c r="B206" s="152"/>
      <c r="C206" s="76">
        <f>SUMIF('UR Flächenkalk'!$K:$K,Kostenstellen!$A206,'UR Flächenkalk'!AQ:AQ)+SUMIF('Vorarbeiter OL'!F:F,A206,'Vorarbeiter OL'!H:H)+SUMIF('Zusatzleistungen '!E:E,A206,'Zusatzleistungen '!L:L)</f>
        <v>0</v>
      </c>
      <c r="D206" s="76">
        <f>C206*'Summenblatt B11'!$C$35+C206</f>
        <v>0</v>
      </c>
      <c r="E206" s="76">
        <f>SUMIF('UR Flächenkalk'!$K:$K,A206,'UR Flächenkalk'!AR:AR)+SUMIF('Vorarbeiter OL'!F:F,A206,'Vorarbeiter OL'!I:I)+SUMIF('Zusatzleistungen '!E:E,A206,'Zusatzleistungen '!M:M)</f>
        <v>0</v>
      </c>
      <c r="F206" s="76">
        <f>E206*'Summenblatt B11'!$C$35+E206</f>
        <v>0</v>
      </c>
      <c r="G206" s="255">
        <f>SUMIF('UR Flächenkalk'!$K:$K,Kostenstellen!$A206,'UR Flächenkalk'!AS:AS)+SUMIF('Zusatzleistungen '!E:E,A206,'Zusatzleistungen '!I:I)</f>
        <v>0</v>
      </c>
      <c r="H206" s="255">
        <f t="shared" si="6"/>
        <v>0</v>
      </c>
      <c r="I206" s="255">
        <f>SUMIF('Vorarbeiter OL'!F:F,A206,'Vorarbeiter OL'!D:D)</f>
        <v>0</v>
      </c>
      <c r="J206" s="255">
        <f t="shared" si="7"/>
        <v>0</v>
      </c>
    </row>
    <row r="207" spans="1:10" ht="11.25" hidden="1">
      <c r="A207" s="152"/>
      <c r="B207" s="152"/>
      <c r="C207" s="76">
        <f>SUMIF('UR Flächenkalk'!$K:$K,Kostenstellen!$A207,'UR Flächenkalk'!AQ:AQ)+SUMIF('Vorarbeiter OL'!F:F,A207,'Vorarbeiter OL'!H:H)+SUMIF('Zusatzleistungen '!E:E,A207,'Zusatzleistungen '!L:L)</f>
        <v>0</v>
      </c>
      <c r="D207" s="76">
        <f>C207*'Summenblatt B11'!$C$35+C207</f>
        <v>0</v>
      </c>
      <c r="E207" s="76">
        <f>SUMIF('UR Flächenkalk'!$K:$K,A207,'UR Flächenkalk'!AR:AR)+SUMIF('Vorarbeiter OL'!F:F,A207,'Vorarbeiter OL'!I:I)+SUMIF('Zusatzleistungen '!E:E,A207,'Zusatzleistungen '!M:M)</f>
        <v>0</v>
      </c>
      <c r="F207" s="76">
        <f>E207*'Summenblatt B11'!$C$35+E207</f>
        <v>0</v>
      </c>
      <c r="G207" s="255">
        <f>SUMIF('UR Flächenkalk'!$K:$K,Kostenstellen!$A207,'UR Flächenkalk'!AS:AS)+SUMIF('Zusatzleistungen '!E:E,A207,'Zusatzleistungen '!I:I)</f>
        <v>0</v>
      </c>
      <c r="H207" s="255">
        <f t="shared" si="6"/>
        <v>0</v>
      </c>
      <c r="I207" s="255">
        <f>SUMIF('Vorarbeiter OL'!F:F,A207,'Vorarbeiter OL'!D:D)</f>
        <v>0</v>
      </c>
      <c r="J207" s="255">
        <f t="shared" si="7"/>
        <v>0</v>
      </c>
    </row>
    <row r="208" spans="1:10" ht="11.25" hidden="1">
      <c r="A208" s="152"/>
      <c r="B208" s="152"/>
      <c r="C208" s="76">
        <f>SUMIF('UR Flächenkalk'!$K:$K,Kostenstellen!$A208,'UR Flächenkalk'!AQ:AQ)+SUMIF('Vorarbeiter OL'!F:F,A208,'Vorarbeiter OL'!H:H)+SUMIF('Zusatzleistungen '!E:E,A208,'Zusatzleistungen '!L:L)</f>
        <v>0</v>
      </c>
      <c r="D208" s="76">
        <f>C208*'Summenblatt B11'!$C$35+C208</f>
        <v>0</v>
      </c>
      <c r="E208" s="76">
        <f>SUMIF('UR Flächenkalk'!$K:$K,A208,'UR Flächenkalk'!AR:AR)+SUMIF('Vorarbeiter OL'!F:F,A208,'Vorarbeiter OL'!I:I)+SUMIF('Zusatzleistungen '!E:E,A208,'Zusatzleistungen '!M:M)</f>
        <v>0</v>
      </c>
      <c r="F208" s="76">
        <f>E208*'Summenblatt B11'!$C$35+E208</f>
        <v>0</v>
      </c>
      <c r="G208" s="255">
        <f>SUMIF('UR Flächenkalk'!$K:$K,Kostenstellen!$A208,'UR Flächenkalk'!AS:AS)+SUMIF('Zusatzleistungen '!E:E,A208,'Zusatzleistungen '!I:I)</f>
        <v>0</v>
      </c>
      <c r="H208" s="255">
        <f t="shared" si="6"/>
        <v>0</v>
      </c>
      <c r="I208" s="255">
        <f>SUMIF('Vorarbeiter OL'!F:F,A208,'Vorarbeiter OL'!D:D)</f>
        <v>0</v>
      </c>
      <c r="J208" s="255">
        <f t="shared" si="7"/>
        <v>0</v>
      </c>
    </row>
    <row r="209" spans="1:10" ht="11.25" hidden="1">
      <c r="A209" s="152"/>
      <c r="B209" s="152"/>
      <c r="C209" s="76">
        <f>SUMIF('UR Flächenkalk'!$K:$K,Kostenstellen!$A209,'UR Flächenkalk'!AQ:AQ)+SUMIF('Vorarbeiter OL'!F:F,A209,'Vorarbeiter OL'!H:H)+SUMIF('Zusatzleistungen '!E:E,A209,'Zusatzleistungen '!L:L)</f>
        <v>0</v>
      </c>
      <c r="D209" s="76">
        <f>C209*'Summenblatt B11'!$C$35+C209</f>
        <v>0</v>
      </c>
      <c r="E209" s="76">
        <f>SUMIF('UR Flächenkalk'!$K:$K,A209,'UR Flächenkalk'!AR:AR)+SUMIF('Vorarbeiter OL'!F:F,A209,'Vorarbeiter OL'!I:I)+SUMIF('Zusatzleistungen '!E:E,A209,'Zusatzleistungen '!M:M)</f>
        <v>0</v>
      </c>
      <c r="F209" s="76">
        <f>E209*'Summenblatt B11'!$C$35+E209</f>
        <v>0</v>
      </c>
      <c r="G209" s="255">
        <f>SUMIF('UR Flächenkalk'!$K:$K,Kostenstellen!$A209,'UR Flächenkalk'!AS:AS)+SUMIF('Zusatzleistungen '!E:E,A209,'Zusatzleistungen '!I:I)</f>
        <v>0</v>
      </c>
      <c r="H209" s="255">
        <f t="shared" si="6"/>
        <v>0</v>
      </c>
      <c r="I209" s="255">
        <f>SUMIF('Vorarbeiter OL'!F:F,A209,'Vorarbeiter OL'!D:D)</f>
        <v>0</v>
      </c>
      <c r="J209" s="255">
        <f t="shared" si="7"/>
        <v>0</v>
      </c>
    </row>
    <row r="210" spans="1:10" ht="11.25" hidden="1">
      <c r="A210" s="152"/>
      <c r="B210" s="152"/>
      <c r="C210" s="76">
        <f>SUMIF('UR Flächenkalk'!$K:$K,Kostenstellen!$A210,'UR Flächenkalk'!AQ:AQ)+SUMIF('Vorarbeiter OL'!F:F,A210,'Vorarbeiter OL'!H:H)+SUMIF('Zusatzleistungen '!E:E,A210,'Zusatzleistungen '!L:L)</f>
        <v>0</v>
      </c>
      <c r="D210" s="76">
        <f>C210*'Summenblatt B11'!$C$35+C210</f>
        <v>0</v>
      </c>
      <c r="E210" s="76">
        <f>SUMIF('UR Flächenkalk'!$K:$K,A210,'UR Flächenkalk'!AR:AR)+SUMIF('Vorarbeiter OL'!F:F,A210,'Vorarbeiter OL'!I:I)+SUMIF('Zusatzleistungen '!E:E,A210,'Zusatzleistungen '!M:M)</f>
        <v>0</v>
      </c>
      <c r="F210" s="76">
        <f>E210*'Summenblatt B11'!$C$35+E210</f>
        <v>0</v>
      </c>
      <c r="G210" s="255">
        <f>SUMIF('UR Flächenkalk'!$K:$K,Kostenstellen!$A210,'UR Flächenkalk'!AS:AS)+SUMIF('Zusatzleistungen '!E:E,A210,'Zusatzleistungen '!I:I)</f>
        <v>0</v>
      </c>
      <c r="H210" s="255">
        <f t="shared" si="6"/>
        <v>0</v>
      </c>
      <c r="I210" s="255">
        <f>SUMIF('Vorarbeiter OL'!F:F,A210,'Vorarbeiter OL'!D:D)</f>
        <v>0</v>
      </c>
      <c r="J210" s="255">
        <f t="shared" si="7"/>
        <v>0</v>
      </c>
    </row>
    <row r="211" spans="1:10" ht="11.25" hidden="1">
      <c r="A211" s="152"/>
      <c r="B211" s="152"/>
      <c r="C211" s="76">
        <f>SUMIF('UR Flächenkalk'!$K:$K,Kostenstellen!$A211,'UR Flächenkalk'!AQ:AQ)+SUMIF('Vorarbeiter OL'!F:F,A211,'Vorarbeiter OL'!H:H)+SUMIF('Zusatzleistungen '!E:E,A211,'Zusatzleistungen '!L:L)</f>
        <v>0</v>
      </c>
      <c r="D211" s="76">
        <f>C211*'Summenblatt B11'!$C$35+C211</f>
        <v>0</v>
      </c>
      <c r="E211" s="76">
        <f>SUMIF('UR Flächenkalk'!$K:$K,A211,'UR Flächenkalk'!AR:AR)+SUMIF('Vorarbeiter OL'!F:F,A211,'Vorarbeiter OL'!I:I)+SUMIF('Zusatzleistungen '!E:E,A211,'Zusatzleistungen '!M:M)</f>
        <v>0</v>
      </c>
      <c r="F211" s="76">
        <f>E211*'Summenblatt B11'!$C$35+E211</f>
        <v>0</v>
      </c>
      <c r="G211" s="255">
        <f>SUMIF('UR Flächenkalk'!$K:$K,Kostenstellen!$A211,'UR Flächenkalk'!AS:AS)+SUMIF('Zusatzleistungen '!E:E,A211,'Zusatzleistungen '!I:I)</f>
        <v>0</v>
      </c>
      <c r="H211" s="255">
        <f t="shared" si="6"/>
        <v>0</v>
      </c>
      <c r="I211" s="255">
        <f>SUMIF('Vorarbeiter OL'!F:F,A211,'Vorarbeiter OL'!D:D)</f>
        <v>0</v>
      </c>
      <c r="J211" s="255">
        <f t="shared" si="7"/>
        <v>0</v>
      </c>
    </row>
    <row r="212" spans="1:10" ht="11.25" hidden="1">
      <c r="A212" s="152"/>
      <c r="B212" s="152"/>
      <c r="C212" s="76">
        <f>SUMIF('UR Flächenkalk'!$K:$K,Kostenstellen!$A212,'UR Flächenkalk'!AQ:AQ)+SUMIF('Vorarbeiter OL'!F:F,A212,'Vorarbeiter OL'!H:H)+SUMIF('Zusatzleistungen '!E:E,A212,'Zusatzleistungen '!L:L)</f>
        <v>0</v>
      </c>
      <c r="D212" s="76">
        <f>C212*'Summenblatt B11'!$C$35+C212</f>
        <v>0</v>
      </c>
      <c r="E212" s="76">
        <f>SUMIF('UR Flächenkalk'!$K:$K,A212,'UR Flächenkalk'!AR:AR)+SUMIF('Vorarbeiter OL'!F:F,A212,'Vorarbeiter OL'!I:I)+SUMIF('Zusatzleistungen '!E:E,A212,'Zusatzleistungen '!M:M)</f>
        <v>0</v>
      </c>
      <c r="F212" s="76">
        <f>E212*'Summenblatt B11'!$C$35+E212</f>
        <v>0</v>
      </c>
      <c r="G212" s="255">
        <f>SUMIF('UR Flächenkalk'!$K:$K,Kostenstellen!$A212,'UR Flächenkalk'!AS:AS)+SUMIF('Zusatzleistungen '!E:E,A212,'Zusatzleistungen '!I:I)</f>
        <v>0</v>
      </c>
      <c r="H212" s="255">
        <f t="shared" si="6"/>
        <v>0</v>
      </c>
      <c r="I212" s="255">
        <f>SUMIF('Vorarbeiter OL'!F:F,A212,'Vorarbeiter OL'!D:D)</f>
        <v>0</v>
      </c>
      <c r="J212" s="255">
        <f t="shared" si="7"/>
        <v>0</v>
      </c>
    </row>
    <row r="213" spans="1:10" ht="11.25" hidden="1">
      <c r="A213" s="152"/>
      <c r="B213" s="152"/>
      <c r="C213" s="76">
        <f>SUMIF('UR Flächenkalk'!$K:$K,Kostenstellen!$A213,'UR Flächenkalk'!AQ:AQ)+SUMIF('Vorarbeiter OL'!F:F,A213,'Vorarbeiter OL'!H:H)+SUMIF('Zusatzleistungen '!E:E,A213,'Zusatzleistungen '!L:L)</f>
        <v>0</v>
      </c>
      <c r="D213" s="76">
        <f>C213*'Summenblatt B11'!$C$35+C213</f>
        <v>0</v>
      </c>
      <c r="E213" s="76">
        <f>SUMIF('UR Flächenkalk'!$K:$K,A213,'UR Flächenkalk'!AR:AR)+SUMIF('Vorarbeiter OL'!F:F,A213,'Vorarbeiter OL'!I:I)+SUMIF('Zusatzleistungen '!E:E,A213,'Zusatzleistungen '!M:M)</f>
        <v>0</v>
      </c>
      <c r="F213" s="76">
        <f>E213*'Summenblatt B11'!$C$35+E213</f>
        <v>0</v>
      </c>
      <c r="G213" s="255">
        <f>SUMIF('UR Flächenkalk'!$K:$K,Kostenstellen!$A213,'UR Flächenkalk'!AS:AS)+SUMIF('Zusatzleistungen '!E:E,A213,'Zusatzleistungen '!I:I)</f>
        <v>0</v>
      </c>
      <c r="H213" s="255">
        <f t="shared" si="6"/>
        <v>0</v>
      </c>
      <c r="I213" s="255">
        <f>SUMIF('Vorarbeiter OL'!F:F,A213,'Vorarbeiter OL'!D:D)</f>
        <v>0</v>
      </c>
      <c r="J213" s="255">
        <f t="shared" si="7"/>
        <v>0</v>
      </c>
    </row>
    <row r="214" spans="1:10" ht="11.25" hidden="1">
      <c r="A214" s="152"/>
      <c r="B214" s="152"/>
      <c r="C214" s="76">
        <f>SUMIF('UR Flächenkalk'!$K:$K,Kostenstellen!$A214,'UR Flächenkalk'!AQ:AQ)+SUMIF('Vorarbeiter OL'!F:F,A214,'Vorarbeiter OL'!H:H)+SUMIF('Zusatzleistungen '!E:E,A214,'Zusatzleistungen '!L:L)</f>
        <v>0</v>
      </c>
      <c r="D214" s="76">
        <f>C214*'Summenblatt B11'!$C$35+C214</f>
        <v>0</v>
      </c>
      <c r="E214" s="76">
        <f>SUMIF('UR Flächenkalk'!$K:$K,A214,'UR Flächenkalk'!AR:AR)+SUMIF('Vorarbeiter OL'!F:F,A214,'Vorarbeiter OL'!I:I)+SUMIF('Zusatzleistungen '!E:E,A214,'Zusatzleistungen '!M:M)</f>
        <v>0</v>
      </c>
      <c r="F214" s="76">
        <f>E214*'Summenblatt B11'!$C$35+E214</f>
        <v>0</v>
      </c>
      <c r="G214" s="255">
        <f>SUMIF('UR Flächenkalk'!$K:$K,Kostenstellen!$A214,'UR Flächenkalk'!AS:AS)+SUMIF('Zusatzleistungen '!E:E,A214,'Zusatzleistungen '!I:I)</f>
        <v>0</v>
      </c>
      <c r="H214" s="255">
        <f t="shared" si="6"/>
        <v>0</v>
      </c>
      <c r="I214" s="255">
        <f>SUMIF('Vorarbeiter OL'!F:F,A214,'Vorarbeiter OL'!D:D)</f>
        <v>0</v>
      </c>
      <c r="J214" s="255">
        <f t="shared" si="7"/>
        <v>0</v>
      </c>
    </row>
    <row r="215" spans="1:10" ht="11.25" hidden="1">
      <c r="A215" s="152"/>
      <c r="B215" s="152"/>
      <c r="C215" s="76">
        <f>SUMIF('UR Flächenkalk'!$K:$K,Kostenstellen!$A215,'UR Flächenkalk'!AQ:AQ)+SUMIF('Vorarbeiter OL'!F:F,A215,'Vorarbeiter OL'!H:H)+SUMIF('Zusatzleistungen '!E:E,A215,'Zusatzleistungen '!L:L)</f>
        <v>0</v>
      </c>
      <c r="D215" s="76">
        <f>C215*'Summenblatt B11'!$C$35+C215</f>
        <v>0</v>
      </c>
      <c r="E215" s="76">
        <f>SUMIF('UR Flächenkalk'!$K:$K,A215,'UR Flächenkalk'!AR:AR)+SUMIF('Vorarbeiter OL'!F:F,A215,'Vorarbeiter OL'!I:I)+SUMIF('Zusatzleistungen '!E:E,A215,'Zusatzleistungen '!M:M)</f>
        <v>0</v>
      </c>
      <c r="F215" s="76">
        <f>E215*'Summenblatt B11'!$C$35+E215</f>
        <v>0</v>
      </c>
      <c r="G215" s="255">
        <f>SUMIF('UR Flächenkalk'!$K:$K,Kostenstellen!$A215,'UR Flächenkalk'!AS:AS)+SUMIF('Zusatzleistungen '!E:E,A215,'Zusatzleistungen '!I:I)</f>
        <v>0</v>
      </c>
      <c r="H215" s="255">
        <f t="shared" si="6"/>
        <v>0</v>
      </c>
      <c r="I215" s="255">
        <f>SUMIF('Vorarbeiter OL'!F:F,A215,'Vorarbeiter OL'!D:D)</f>
        <v>0</v>
      </c>
      <c r="J215" s="255">
        <f t="shared" si="7"/>
        <v>0</v>
      </c>
    </row>
    <row r="216" spans="1:10" ht="11.25" hidden="1">
      <c r="A216" s="152"/>
      <c r="B216" s="152"/>
      <c r="C216" s="76">
        <f>SUMIF('UR Flächenkalk'!$K:$K,Kostenstellen!$A216,'UR Flächenkalk'!AQ:AQ)+SUMIF('Vorarbeiter OL'!F:F,A216,'Vorarbeiter OL'!H:H)+SUMIF('Zusatzleistungen '!E:E,A216,'Zusatzleistungen '!L:L)</f>
        <v>0</v>
      </c>
      <c r="D216" s="76">
        <f>C216*'Summenblatt B11'!$C$35+C216</f>
        <v>0</v>
      </c>
      <c r="E216" s="76">
        <f>SUMIF('UR Flächenkalk'!$K:$K,A216,'UR Flächenkalk'!AR:AR)+SUMIF('Vorarbeiter OL'!F:F,A216,'Vorarbeiter OL'!I:I)+SUMIF('Zusatzleistungen '!E:E,A216,'Zusatzleistungen '!M:M)</f>
        <v>0</v>
      </c>
      <c r="F216" s="76">
        <f>E216*'Summenblatt B11'!$C$35+E216</f>
        <v>0</v>
      </c>
      <c r="G216" s="255">
        <f>SUMIF('UR Flächenkalk'!$K:$K,Kostenstellen!$A216,'UR Flächenkalk'!AS:AS)+SUMIF('Zusatzleistungen '!E:E,A216,'Zusatzleistungen '!I:I)</f>
        <v>0</v>
      </c>
      <c r="H216" s="255">
        <f t="shared" ref="H216:H252" si="8">G216/12</f>
        <v>0</v>
      </c>
      <c r="I216" s="255">
        <f>SUMIF('Vorarbeiter OL'!F:F,A216,'Vorarbeiter OL'!D:D)</f>
        <v>0</v>
      </c>
      <c r="J216" s="255">
        <f t="shared" ref="J216:J252" si="9">I216/12</f>
        <v>0</v>
      </c>
    </row>
    <row r="217" spans="1:10" ht="11.25" hidden="1">
      <c r="A217" s="152"/>
      <c r="B217" s="152"/>
      <c r="C217" s="76">
        <f>SUMIF('UR Flächenkalk'!$K:$K,Kostenstellen!$A217,'UR Flächenkalk'!AQ:AQ)+SUMIF('Vorarbeiter OL'!F:F,A217,'Vorarbeiter OL'!H:H)+SUMIF('Zusatzleistungen '!E:E,A217,'Zusatzleistungen '!L:L)</f>
        <v>0</v>
      </c>
      <c r="D217" s="76">
        <f>C217*'Summenblatt B11'!$C$35+C217</f>
        <v>0</v>
      </c>
      <c r="E217" s="76">
        <f>SUMIF('UR Flächenkalk'!$K:$K,A217,'UR Flächenkalk'!AR:AR)+SUMIF('Vorarbeiter OL'!F:F,A217,'Vorarbeiter OL'!I:I)+SUMIF('Zusatzleistungen '!E:E,A217,'Zusatzleistungen '!M:M)</f>
        <v>0</v>
      </c>
      <c r="F217" s="76">
        <f>E217*'Summenblatt B11'!$C$35+E217</f>
        <v>0</v>
      </c>
      <c r="G217" s="255">
        <f>SUMIF('UR Flächenkalk'!$K:$K,Kostenstellen!$A217,'UR Flächenkalk'!AS:AS)+SUMIF('Zusatzleistungen '!E:E,A217,'Zusatzleistungen '!I:I)</f>
        <v>0</v>
      </c>
      <c r="H217" s="255">
        <f t="shared" si="8"/>
        <v>0</v>
      </c>
      <c r="I217" s="255">
        <f>SUMIF('Vorarbeiter OL'!F:F,A217,'Vorarbeiter OL'!D:D)</f>
        <v>0</v>
      </c>
      <c r="J217" s="255">
        <f t="shared" si="9"/>
        <v>0</v>
      </c>
    </row>
    <row r="218" spans="1:10" ht="11.25" hidden="1">
      <c r="A218" s="152"/>
      <c r="B218" s="152"/>
      <c r="C218" s="76">
        <f>SUMIF('UR Flächenkalk'!$K:$K,Kostenstellen!$A218,'UR Flächenkalk'!AQ:AQ)+SUMIF('Vorarbeiter OL'!F:F,A218,'Vorarbeiter OL'!H:H)+SUMIF('Zusatzleistungen '!E:E,A218,'Zusatzleistungen '!L:L)</f>
        <v>0</v>
      </c>
      <c r="D218" s="76">
        <f>C218*'Summenblatt B11'!$C$35+C218</f>
        <v>0</v>
      </c>
      <c r="E218" s="76">
        <f>SUMIF('UR Flächenkalk'!$K:$K,A218,'UR Flächenkalk'!AR:AR)+SUMIF('Vorarbeiter OL'!F:F,A218,'Vorarbeiter OL'!I:I)+SUMIF('Zusatzleistungen '!E:E,A218,'Zusatzleistungen '!M:M)</f>
        <v>0</v>
      </c>
      <c r="F218" s="76">
        <f>E218*'Summenblatt B11'!$C$35+E218</f>
        <v>0</v>
      </c>
      <c r="G218" s="255">
        <f>SUMIF('UR Flächenkalk'!$K:$K,Kostenstellen!$A218,'UR Flächenkalk'!AS:AS)+SUMIF('Zusatzleistungen '!E:E,A218,'Zusatzleistungen '!I:I)</f>
        <v>0</v>
      </c>
      <c r="H218" s="255">
        <f t="shared" si="8"/>
        <v>0</v>
      </c>
      <c r="I218" s="255">
        <f>SUMIF('Vorarbeiter OL'!F:F,A218,'Vorarbeiter OL'!D:D)</f>
        <v>0</v>
      </c>
      <c r="J218" s="255">
        <f t="shared" si="9"/>
        <v>0</v>
      </c>
    </row>
    <row r="219" spans="1:10" ht="11.25" hidden="1">
      <c r="A219" s="152"/>
      <c r="B219" s="152"/>
      <c r="C219" s="76">
        <f>SUMIF('UR Flächenkalk'!$K:$K,Kostenstellen!$A219,'UR Flächenkalk'!AQ:AQ)+SUMIF('Vorarbeiter OL'!F:F,A219,'Vorarbeiter OL'!H:H)+SUMIF('Zusatzleistungen '!E:E,A219,'Zusatzleistungen '!L:L)</f>
        <v>0</v>
      </c>
      <c r="D219" s="76">
        <f>C219*'Summenblatt B11'!$C$35+C219</f>
        <v>0</v>
      </c>
      <c r="E219" s="76">
        <f>SUMIF('UR Flächenkalk'!$K:$K,A219,'UR Flächenkalk'!AR:AR)+SUMIF('Vorarbeiter OL'!F:F,A219,'Vorarbeiter OL'!I:I)+SUMIF('Zusatzleistungen '!E:E,A219,'Zusatzleistungen '!M:M)</f>
        <v>0</v>
      </c>
      <c r="F219" s="76">
        <f>E219*'Summenblatt B11'!$C$35+E219</f>
        <v>0</v>
      </c>
      <c r="G219" s="255">
        <f>SUMIF('UR Flächenkalk'!$K:$K,Kostenstellen!$A219,'UR Flächenkalk'!AS:AS)+SUMIF('Zusatzleistungen '!E:E,A219,'Zusatzleistungen '!I:I)</f>
        <v>0</v>
      </c>
      <c r="H219" s="255">
        <f t="shared" si="8"/>
        <v>0</v>
      </c>
      <c r="I219" s="255">
        <f>SUMIF('Vorarbeiter OL'!F:F,A219,'Vorarbeiter OL'!D:D)</f>
        <v>0</v>
      </c>
      <c r="J219" s="255">
        <f t="shared" si="9"/>
        <v>0</v>
      </c>
    </row>
    <row r="220" spans="1:10" ht="11.25" hidden="1">
      <c r="A220" s="152"/>
      <c r="B220" s="152"/>
      <c r="C220" s="76">
        <f>SUMIF('UR Flächenkalk'!$K:$K,Kostenstellen!$A220,'UR Flächenkalk'!AQ:AQ)+SUMIF('Vorarbeiter OL'!F:F,A220,'Vorarbeiter OL'!H:H)+SUMIF('Zusatzleistungen '!E:E,A220,'Zusatzleistungen '!L:L)</f>
        <v>0</v>
      </c>
      <c r="D220" s="76">
        <f>C220*'Summenblatt B11'!$C$35+C220</f>
        <v>0</v>
      </c>
      <c r="E220" s="76">
        <f>SUMIF('UR Flächenkalk'!$K:$K,A220,'UR Flächenkalk'!AR:AR)+SUMIF('Vorarbeiter OL'!F:F,A220,'Vorarbeiter OL'!I:I)+SUMIF('Zusatzleistungen '!E:E,A220,'Zusatzleistungen '!M:M)</f>
        <v>0</v>
      </c>
      <c r="F220" s="76">
        <f>E220*'Summenblatt B11'!$C$35+E220</f>
        <v>0</v>
      </c>
      <c r="G220" s="255">
        <f>SUMIF('UR Flächenkalk'!$K:$K,Kostenstellen!$A220,'UR Flächenkalk'!AS:AS)+SUMIF('Zusatzleistungen '!E:E,A220,'Zusatzleistungen '!I:I)</f>
        <v>0</v>
      </c>
      <c r="H220" s="255">
        <f t="shared" si="8"/>
        <v>0</v>
      </c>
      <c r="I220" s="255">
        <f>SUMIF('Vorarbeiter OL'!F:F,A220,'Vorarbeiter OL'!D:D)</f>
        <v>0</v>
      </c>
      <c r="J220" s="255">
        <f t="shared" si="9"/>
        <v>0</v>
      </c>
    </row>
    <row r="221" spans="1:10" ht="11.25" hidden="1">
      <c r="A221" s="152"/>
      <c r="B221" s="152"/>
      <c r="C221" s="76">
        <f>SUMIF('UR Flächenkalk'!$K:$K,Kostenstellen!$A221,'UR Flächenkalk'!AQ:AQ)+SUMIF('Vorarbeiter OL'!F:F,A221,'Vorarbeiter OL'!H:H)+SUMIF('Zusatzleistungen '!E:E,A221,'Zusatzleistungen '!L:L)</f>
        <v>0</v>
      </c>
      <c r="D221" s="76">
        <f>C221*'Summenblatt B11'!$C$35+C221</f>
        <v>0</v>
      </c>
      <c r="E221" s="76">
        <f>SUMIF('UR Flächenkalk'!$K:$K,A221,'UR Flächenkalk'!AR:AR)+SUMIF('Vorarbeiter OL'!F:F,A221,'Vorarbeiter OL'!I:I)+SUMIF('Zusatzleistungen '!E:E,A221,'Zusatzleistungen '!M:M)</f>
        <v>0</v>
      </c>
      <c r="F221" s="76">
        <f>E221*'Summenblatt B11'!$C$35+E221</f>
        <v>0</v>
      </c>
      <c r="G221" s="255">
        <f>SUMIF('UR Flächenkalk'!$K:$K,Kostenstellen!$A221,'UR Flächenkalk'!AS:AS)+SUMIF('Zusatzleistungen '!E:E,A221,'Zusatzleistungen '!I:I)</f>
        <v>0</v>
      </c>
      <c r="H221" s="255">
        <f t="shared" si="8"/>
        <v>0</v>
      </c>
      <c r="I221" s="255">
        <f>SUMIF('Vorarbeiter OL'!F:F,A221,'Vorarbeiter OL'!D:D)</f>
        <v>0</v>
      </c>
      <c r="J221" s="255">
        <f t="shared" si="9"/>
        <v>0</v>
      </c>
    </row>
    <row r="222" spans="1:10" ht="11.25" hidden="1">
      <c r="A222" s="152"/>
      <c r="B222" s="152"/>
      <c r="C222" s="76">
        <f>SUMIF('UR Flächenkalk'!$K:$K,Kostenstellen!$A222,'UR Flächenkalk'!AQ:AQ)+SUMIF('Vorarbeiter OL'!F:F,A222,'Vorarbeiter OL'!H:H)+SUMIF('Zusatzleistungen '!E:E,A222,'Zusatzleistungen '!L:L)</f>
        <v>0</v>
      </c>
      <c r="D222" s="76">
        <f>C222*'Summenblatt B11'!$C$35+C222</f>
        <v>0</v>
      </c>
      <c r="E222" s="76">
        <f>SUMIF('UR Flächenkalk'!$K:$K,A222,'UR Flächenkalk'!AR:AR)+SUMIF('Vorarbeiter OL'!F:F,A222,'Vorarbeiter OL'!I:I)+SUMIF('Zusatzleistungen '!E:E,A222,'Zusatzleistungen '!M:M)</f>
        <v>0</v>
      </c>
      <c r="F222" s="76">
        <f>E222*'Summenblatt B11'!$C$35+E222</f>
        <v>0</v>
      </c>
      <c r="G222" s="255">
        <f>SUMIF('UR Flächenkalk'!$K:$K,Kostenstellen!$A222,'UR Flächenkalk'!AS:AS)+SUMIF('Zusatzleistungen '!E:E,A222,'Zusatzleistungen '!I:I)</f>
        <v>0</v>
      </c>
      <c r="H222" s="255">
        <f t="shared" si="8"/>
        <v>0</v>
      </c>
      <c r="I222" s="255">
        <f>SUMIF('Vorarbeiter OL'!F:F,A222,'Vorarbeiter OL'!D:D)</f>
        <v>0</v>
      </c>
      <c r="J222" s="255">
        <f t="shared" si="9"/>
        <v>0</v>
      </c>
    </row>
    <row r="223" spans="1:10" ht="11.25" hidden="1">
      <c r="A223" s="152"/>
      <c r="B223" s="152"/>
      <c r="C223" s="76">
        <f>SUMIF('UR Flächenkalk'!$K:$K,Kostenstellen!$A223,'UR Flächenkalk'!AQ:AQ)+SUMIF('Vorarbeiter OL'!F:F,A223,'Vorarbeiter OL'!H:H)+SUMIF('Zusatzleistungen '!E:E,A223,'Zusatzleistungen '!L:L)</f>
        <v>0</v>
      </c>
      <c r="D223" s="76">
        <f>C223*'Summenblatt B11'!$C$35+C223</f>
        <v>0</v>
      </c>
      <c r="E223" s="76">
        <f>SUMIF('UR Flächenkalk'!$K:$K,A223,'UR Flächenkalk'!AR:AR)+SUMIF('Vorarbeiter OL'!F:F,A223,'Vorarbeiter OL'!I:I)+SUMIF('Zusatzleistungen '!E:E,A223,'Zusatzleistungen '!M:M)</f>
        <v>0</v>
      </c>
      <c r="F223" s="76">
        <f>E223*'Summenblatt B11'!$C$35+E223</f>
        <v>0</v>
      </c>
      <c r="G223" s="255">
        <f>SUMIF('UR Flächenkalk'!$K:$K,Kostenstellen!$A223,'UR Flächenkalk'!AS:AS)+SUMIF('Zusatzleistungen '!E:E,A223,'Zusatzleistungen '!I:I)</f>
        <v>0</v>
      </c>
      <c r="H223" s="255">
        <f t="shared" si="8"/>
        <v>0</v>
      </c>
      <c r="I223" s="255">
        <f>SUMIF('Vorarbeiter OL'!F:F,A223,'Vorarbeiter OL'!D:D)</f>
        <v>0</v>
      </c>
      <c r="J223" s="255">
        <f t="shared" si="9"/>
        <v>0</v>
      </c>
    </row>
    <row r="224" spans="1:10" ht="11.25" hidden="1">
      <c r="A224" s="152"/>
      <c r="B224" s="152"/>
      <c r="C224" s="76">
        <f>SUMIF('UR Flächenkalk'!$K:$K,Kostenstellen!$A224,'UR Flächenkalk'!AQ:AQ)+SUMIF('Vorarbeiter OL'!F:F,A224,'Vorarbeiter OL'!H:H)+SUMIF('Zusatzleistungen '!E:E,A224,'Zusatzleistungen '!L:L)</f>
        <v>0</v>
      </c>
      <c r="D224" s="76">
        <f>C224*'Summenblatt B11'!$C$35+C224</f>
        <v>0</v>
      </c>
      <c r="E224" s="76">
        <f>SUMIF('UR Flächenkalk'!$K:$K,A224,'UR Flächenkalk'!AR:AR)+SUMIF('Vorarbeiter OL'!F:F,A224,'Vorarbeiter OL'!I:I)+SUMIF('Zusatzleistungen '!E:E,A224,'Zusatzleistungen '!M:M)</f>
        <v>0</v>
      </c>
      <c r="F224" s="76">
        <f>E224*'Summenblatt B11'!$C$35+E224</f>
        <v>0</v>
      </c>
      <c r="G224" s="255">
        <f>SUMIF('UR Flächenkalk'!$K:$K,Kostenstellen!$A224,'UR Flächenkalk'!AS:AS)+SUMIF('Zusatzleistungen '!E:E,A224,'Zusatzleistungen '!I:I)</f>
        <v>0</v>
      </c>
      <c r="H224" s="255">
        <f t="shared" si="8"/>
        <v>0</v>
      </c>
      <c r="I224" s="255">
        <f>SUMIF('Vorarbeiter OL'!F:F,A224,'Vorarbeiter OL'!D:D)</f>
        <v>0</v>
      </c>
      <c r="J224" s="255">
        <f t="shared" si="9"/>
        <v>0</v>
      </c>
    </row>
    <row r="225" spans="1:10" ht="11.25" hidden="1">
      <c r="A225" s="152"/>
      <c r="B225" s="152"/>
      <c r="C225" s="76">
        <f>SUMIF('UR Flächenkalk'!$K:$K,Kostenstellen!$A225,'UR Flächenkalk'!AQ:AQ)+SUMIF('Vorarbeiter OL'!F:F,A225,'Vorarbeiter OL'!H:H)+SUMIF('Zusatzleistungen '!E:E,A225,'Zusatzleistungen '!L:L)</f>
        <v>0</v>
      </c>
      <c r="D225" s="76">
        <f>C225*'Summenblatt B11'!$C$35+C225</f>
        <v>0</v>
      </c>
      <c r="E225" s="76">
        <f>SUMIF('UR Flächenkalk'!$K:$K,A225,'UR Flächenkalk'!AR:AR)+SUMIF('Vorarbeiter OL'!F:F,A225,'Vorarbeiter OL'!I:I)+SUMIF('Zusatzleistungen '!E:E,A225,'Zusatzleistungen '!M:M)</f>
        <v>0</v>
      </c>
      <c r="F225" s="76">
        <f>E225*'Summenblatt B11'!$C$35+E225</f>
        <v>0</v>
      </c>
      <c r="G225" s="255">
        <f>SUMIF('UR Flächenkalk'!$K:$K,Kostenstellen!$A225,'UR Flächenkalk'!AS:AS)+SUMIF('Zusatzleistungen '!E:E,A225,'Zusatzleistungen '!I:I)</f>
        <v>0</v>
      </c>
      <c r="H225" s="255">
        <f t="shared" si="8"/>
        <v>0</v>
      </c>
      <c r="I225" s="255">
        <f>SUMIF('Vorarbeiter OL'!F:F,A225,'Vorarbeiter OL'!D:D)</f>
        <v>0</v>
      </c>
      <c r="J225" s="255">
        <f t="shared" si="9"/>
        <v>0</v>
      </c>
    </row>
    <row r="226" spans="1:10" ht="11.25" hidden="1">
      <c r="A226" s="152"/>
      <c r="B226" s="152"/>
      <c r="C226" s="76">
        <f>SUMIF('UR Flächenkalk'!$K:$K,Kostenstellen!$A226,'UR Flächenkalk'!AQ:AQ)+SUMIF('Vorarbeiter OL'!F:F,A226,'Vorarbeiter OL'!H:H)+SUMIF('Zusatzleistungen '!E:E,A226,'Zusatzleistungen '!L:L)</f>
        <v>0</v>
      </c>
      <c r="D226" s="76">
        <f>C226*'Summenblatt B11'!$C$35+C226</f>
        <v>0</v>
      </c>
      <c r="E226" s="76">
        <f>SUMIF('UR Flächenkalk'!$K:$K,A226,'UR Flächenkalk'!AR:AR)+SUMIF('Vorarbeiter OL'!F:F,A226,'Vorarbeiter OL'!I:I)+SUMIF('Zusatzleistungen '!E:E,A226,'Zusatzleistungen '!M:M)</f>
        <v>0</v>
      </c>
      <c r="F226" s="76">
        <f>E226*'Summenblatt B11'!$C$35+E226</f>
        <v>0</v>
      </c>
      <c r="G226" s="255">
        <f>SUMIF('UR Flächenkalk'!$K:$K,Kostenstellen!$A226,'UR Flächenkalk'!AS:AS)+SUMIF('Zusatzleistungen '!E:E,A226,'Zusatzleistungen '!I:I)</f>
        <v>0</v>
      </c>
      <c r="H226" s="255">
        <f t="shared" si="8"/>
        <v>0</v>
      </c>
      <c r="I226" s="255">
        <f>SUMIF('Vorarbeiter OL'!F:F,A226,'Vorarbeiter OL'!D:D)</f>
        <v>0</v>
      </c>
      <c r="J226" s="255">
        <f t="shared" si="9"/>
        <v>0</v>
      </c>
    </row>
    <row r="227" spans="1:10" ht="11.25" hidden="1">
      <c r="A227" s="152"/>
      <c r="B227" s="152"/>
      <c r="C227" s="76">
        <f>SUMIF('UR Flächenkalk'!$K:$K,Kostenstellen!$A227,'UR Flächenkalk'!AQ:AQ)+SUMIF('Vorarbeiter OL'!F:F,A227,'Vorarbeiter OL'!H:H)+SUMIF('Zusatzleistungen '!E:E,A227,'Zusatzleistungen '!L:L)</f>
        <v>0</v>
      </c>
      <c r="D227" s="76">
        <f>C227*'Summenblatt B11'!$C$35+C227</f>
        <v>0</v>
      </c>
      <c r="E227" s="76">
        <f>SUMIF('UR Flächenkalk'!$K:$K,A227,'UR Flächenkalk'!AR:AR)+SUMIF('Vorarbeiter OL'!F:F,A227,'Vorarbeiter OL'!I:I)+SUMIF('Zusatzleistungen '!E:E,A227,'Zusatzleistungen '!M:M)</f>
        <v>0</v>
      </c>
      <c r="F227" s="76">
        <f>E227*'Summenblatt B11'!$C$35+E227</f>
        <v>0</v>
      </c>
      <c r="G227" s="255">
        <f>SUMIF('UR Flächenkalk'!$K:$K,Kostenstellen!$A227,'UR Flächenkalk'!AS:AS)+SUMIF('Zusatzleistungen '!E:E,A227,'Zusatzleistungen '!I:I)</f>
        <v>0</v>
      </c>
      <c r="H227" s="255">
        <f t="shared" si="8"/>
        <v>0</v>
      </c>
      <c r="I227" s="255">
        <f>SUMIF('Vorarbeiter OL'!F:F,A227,'Vorarbeiter OL'!D:D)</f>
        <v>0</v>
      </c>
      <c r="J227" s="255">
        <f t="shared" si="9"/>
        <v>0</v>
      </c>
    </row>
    <row r="228" spans="1:10" ht="11.25" hidden="1">
      <c r="A228" s="152"/>
      <c r="B228" s="152"/>
      <c r="C228" s="76">
        <f>SUMIF('UR Flächenkalk'!$K:$K,Kostenstellen!$A228,'UR Flächenkalk'!AQ:AQ)+SUMIF('Vorarbeiter OL'!F:F,A228,'Vorarbeiter OL'!H:H)+SUMIF('Zusatzleistungen '!E:E,A228,'Zusatzleistungen '!L:L)</f>
        <v>0</v>
      </c>
      <c r="D228" s="76">
        <f>C228*'Summenblatt B11'!$C$35+C228</f>
        <v>0</v>
      </c>
      <c r="E228" s="76">
        <f>SUMIF('UR Flächenkalk'!$K:$K,A228,'UR Flächenkalk'!AR:AR)+SUMIF('Vorarbeiter OL'!F:F,A228,'Vorarbeiter OL'!I:I)+SUMIF('Zusatzleistungen '!E:E,A228,'Zusatzleistungen '!M:M)</f>
        <v>0</v>
      </c>
      <c r="F228" s="76">
        <f>E228*'Summenblatt B11'!$C$35+E228</f>
        <v>0</v>
      </c>
      <c r="G228" s="255">
        <f>SUMIF('UR Flächenkalk'!$K:$K,Kostenstellen!$A228,'UR Flächenkalk'!AS:AS)+SUMIF('Zusatzleistungen '!E:E,A228,'Zusatzleistungen '!I:I)</f>
        <v>0</v>
      </c>
      <c r="H228" s="255">
        <f t="shared" si="8"/>
        <v>0</v>
      </c>
      <c r="I228" s="255">
        <f>SUMIF('Vorarbeiter OL'!F:F,A228,'Vorarbeiter OL'!D:D)</f>
        <v>0</v>
      </c>
      <c r="J228" s="255">
        <f t="shared" si="9"/>
        <v>0</v>
      </c>
    </row>
    <row r="229" spans="1:10" ht="11.25" hidden="1">
      <c r="A229" s="152"/>
      <c r="B229" s="152"/>
      <c r="C229" s="76">
        <f>SUMIF('UR Flächenkalk'!$K:$K,Kostenstellen!$A229,'UR Flächenkalk'!AQ:AQ)+SUMIF('Vorarbeiter OL'!F:F,A229,'Vorarbeiter OL'!H:H)+SUMIF('Zusatzleistungen '!E:E,A229,'Zusatzleistungen '!L:L)</f>
        <v>0</v>
      </c>
      <c r="D229" s="76">
        <f>C229*'Summenblatt B11'!$C$35+C229</f>
        <v>0</v>
      </c>
      <c r="E229" s="76">
        <f>SUMIF('UR Flächenkalk'!$K:$K,A229,'UR Flächenkalk'!AR:AR)+SUMIF('Vorarbeiter OL'!F:F,A229,'Vorarbeiter OL'!I:I)+SUMIF('Zusatzleistungen '!E:E,A229,'Zusatzleistungen '!M:M)</f>
        <v>0</v>
      </c>
      <c r="F229" s="76">
        <f>E229*'Summenblatt B11'!$C$35+E229</f>
        <v>0</v>
      </c>
      <c r="G229" s="255">
        <f>SUMIF('UR Flächenkalk'!$K:$K,Kostenstellen!$A229,'UR Flächenkalk'!AS:AS)+SUMIF('Zusatzleistungen '!E:E,A229,'Zusatzleistungen '!I:I)</f>
        <v>0</v>
      </c>
      <c r="H229" s="255">
        <f t="shared" si="8"/>
        <v>0</v>
      </c>
      <c r="I229" s="255">
        <f>SUMIF('Vorarbeiter OL'!F:F,A229,'Vorarbeiter OL'!D:D)</f>
        <v>0</v>
      </c>
      <c r="J229" s="255">
        <f t="shared" si="9"/>
        <v>0</v>
      </c>
    </row>
    <row r="230" spans="1:10" ht="11.25" hidden="1">
      <c r="A230" s="152"/>
      <c r="B230" s="152"/>
      <c r="C230" s="76">
        <f>SUMIF('UR Flächenkalk'!$K:$K,Kostenstellen!$A230,'UR Flächenkalk'!AQ:AQ)+SUMIF('Vorarbeiter OL'!F:F,A230,'Vorarbeiter OL'!H:H)+SUMIF('Zusatzleistungen '!E:E,A230,'Zusatzleistungen '!L:L)</f>
        <v>0</v>
      </c>
      <c r="D230" s="76">
        <f>C230*'Summenblatt B11'!$C$35+C230</f>
        <v>0</v>
      </c>
      <c r="E230" s="76">
        <f>SUMIF('UR Flächenkalk'!$K:$K,A230,'UR Flächenkalk'!AR:AR)+SUMIF('Vorarbeiter OL'!F:F,A230,'Vorarbeiter OL'!I:I)+SUMIF('Zusatzleistungen '!E:E,A230,'Zusatzleistungen '!M:M)</f>
        <v>0</v>
      </c>
      <c r="F230" s="76">
        <f>E230*'Summenblatt B11'!$C$35+E230</f>
        <v>0</v>
      </c>
      <c r="G230" s="255">
        <f>SUMIF('UR Flächenkalk'!$K:$K,Kostenstellen!$A230,'UR Flächenkalk'!AS:AS)+SUMIF('Zusatzleistungen '!E:E,A230,'Zusatzleistungen '!I:I)</f>
        <v>0</v>
      </c>
      <c r="H230" s="255">
        <f t="shared" si="8"/>
        <v>0</v>
      </c>
      <c r="I230" s="255">
        <f>SUMIF('Vorarbeiter OL'!F:F,A230,'Vorarbeiter OL'!D:D)</f>
        <v>0</v>
      </c>
      <c r="J230" s="255">
        <f t="shared" si="9"/>
        <v>0</v>
      </c>
    </row>
    <row r="231" spans="1:10" ht="11.25" hidden="1">
      <c r="A231" s="152"/>
      <c r="B231" s="152"/>
      <c r="C231" s="76">
        <f>SUMIF('UR Flächenkalk'!$K:$K,Kostenstellen!$A231,'UR Flächenkalk'!AQ:AQ)+SUMIF('Vorarbeiter OL'!F:F,A231,'Vorarbeiter OL'!H:H)+SUMIF('Zusatzleistungen '!E:E,A231,'Zusatzleistungen '!L:L)</f>
        <v>0</v>
      </c>
      <c r="D231" s="76">
        <f>C231*'Summenblatt B11'!$C$35+C231</f>
        <v>0</v>
      </c>
      <c r="E231" s="76">
        <f>SUMIF('UR Flächenkalk'!$K:$K,A231,'UR Flächenkalk'!AR:AR)+SUMIF('Vorarbeiter OL'!F:F,A231,'Vorarbeiter OL'!I:I)+SUMIF('Zusatzleistungen '!E:E,A231,'Zusatzleistungen '!M:M)</f>
        <v>0</v>
      </c>
      <c r="F231" s="76">
        <f>E231*'Summenblatt B11'!$C$35+E231</f>
        <v>0</v>
      </c>
      <c r="G231" s="255">
        <f>SUMIF('UR Flächenkalk'!$K:$K,Kostenstellen!$A231,'UR Flächenkalk'!AS:AS)+SUMIF('Zusatzleistungen '!E:E,A231,'Zusatzleistungen '!I:I)</f>
        <v>0</v>
      </c>
      <c r="H231" s="255">
        <f t="shared" si="8"/>
        <v>0</v>
      </c>
      <c r="I231" s="255">
        <f>SUMIF('Vorarbeiter OL'!F:F,A231,'Vorarbeiter OL'!D:D)</f>
        <v>0</v>
      </c>
      <c r="J231" s="255">
        <f t="shared" si="9"/>
        <v>0</v>
      </c>
    </row>
    <row r="232" spans="1:10" ht="11.25" hidden="1">
      <c r="A232" s="152"/>
      <c r="B232" s="152"/>
      <c r="C232" s="76">
        <f>SUMIF('UR Flächenkalk'!$K:$K,Kostenstellen!$A232,'UR Flächenkalk'!AQ:AQ)+SUMIF('Vorarbeiter OL'!F:F,A232,'Vorarbeiter OL'!H:H)+SUMIF('Zusatzleistungen '!E:E,A232,'Zusatzleistungen '!L:L)</f>
        <v>0</v>
      </c>
      <c r="D232" s="76">
        <f>C232*'Summenblatt B11'!$C$35+C232</f>
        <v>0</v>
      </c>
      <c r="E232" s="76">
        <f>SUMIF('UR Flächenkalk'!$K:$K,A232,'UR Flächenkalk'!AR:AR)+SUMIF('Vorarbeiter OL'!F:F,A232,'Vorarbeiter OL'!I:I)+SUMIF('Zusatzleistungen '!E:E,A232,'Zusatzleistungen '!M:M)</f>
        <v>0</v>
      </c>
      <c r="F232" s="76">
        <f>E232*'Summenblatt B11'!$C$35+E232</f>
        <v>0</v>
      </c>
      <c r="G232" s="255">
        <f>SUMIF('UR Flächenkalk'!$K:$K,Kostenstellen!$A232,'UR Flächenkalk'!AS:AS)+SUMIF('Zusatzleistungen '!E:E,A232,'Zusatzleistungen '!I:I)</f>
        <v>0</v>
      </c>
      <c r="H232" s="255">
        <f t="shared" si="8"/>
        <v>0</v>
      </c>
      <c r="I232" s="255">
        <f>SUMIF('Vorarbeiter OL'!F:F,A232,'Vorarbeiter OL'!D:D)</f>
        <v>0</v>
      </c>
      <c r="J232" s="255">
        <f t="shared" si="9"/>
        <v>0</v>
      </c>
    </row>
    <row r="233" spans="1:10" ht="11.25" hidden="1">
      <c r="A233" s="152"/>
      <c r="B233" s="152"/>
      <c r="C233" s="76">
        <f>SUMIF('UR Flächenkalk'!$K:$K,Kostenstellen!$A233,'UR Flächenkalk'!AQ:AQ)+SUMIF('Vorarbeiter OL'!F:F,A233,'Vorarbeiter OL'!H:H)+SUMIF('Zusatzleistungen '!E:E,A233,'Zusatzleistungen '!L:L)</f>
        <v>0</v>
      </c>
      <c r="D233" s="76">
        <f>C233*'Summenblatt B11'!$C$35+C233</f>
        <v>0</v>
      </c>
      <c r="E233" s="76">
        <f>SUMIF('UR Flächenkalk'!$K:$K,A233,'UR Flächenkalk'!AR:AR)+SUMIF('Vorarbeiter OL'!F:F,A233,'Vorarbeiter OL'!I:I)+SUMIF('Zusatzleistungen '!E:E,A233,'Zusatzleistungen '!M:M)</f>
        <v>0</v>
      </c>
      <c r="F233" s="76">
        <f>E233*'Summenblatt B11'!$C$35+E233</f>
        <v>0</v>
      </c>
      <c r="G233" s="255">
        <f>SUMIF('UR Flächenkalk'!$K:$K,Kostenstellen!$A233,'UR Flächenkalk'!AS:AS)+SUMIF('Zusatzleistungen '!E:E,A233,'Zusatzleistungen '!I:I)</f>
        <v>0</v>
      </c>
      <c r="H233" s="255">
        <f t="shared" si="8"/>
        <v>0</v>
      </c>
      <c r="I233" s="255">
        <f>SUMIF('Vorarbeiter OL'!F:F,A233,'Vorarbeiter OL'!D:D)</f>
        <v>0</v>
      </c>
      <c r="J233" s="255">
        <f t="shared" si="9"/>
        <v>0</v>
      </c>
    </row>
    <row r="234" spans="1:10" ht="11.25" hidden="1">
      <c r="A234" s="152"/>
      <c r="B234" s="152"/>
      <c r="C234" s="76">
        <f>SUMIF('UR Flächenkalk'!$K:$K,Kostenstellen!$A234,'UR Flächenkalk'!AQ:AQ)+SUMIF('Vorarbeiter OL'!F:F,A234,'Vorarbeiter OL'!H:H)+SUMIF('Zusatzleistungen '!E:E,A234,'Zusatzleistungen '!L:L)</f>
        <v>0</v>
      </c>
      <c r="D234" s="76">
        <f>C234*'Summenblatt B11'!$C$35+C234</f>
        <v>0</v>
      </c>
      <c r="E234" s="76">
        <f>SUMIF('UR Flächenkalk'!$K:$K,A234,'UR Flächenkalk'!AR:AR)+SUMIF('Vorarbeiter OL'!F:F,A234,'Vorarbeiter OL'!I:I)+SUMIF('Zusatzleistungen '!E:E,A234,'Zusatzleistungen '!M:M)</f>
        <v>0</v>
      </c>
      <c r="F234" s="76">
        <f>E234*'Summenblatt B11'!$C$35+E234</f>
        <v>0</v>
      </c>
      <c r="G234" s="255">
        <f>SUMIF('UR Flächenkalk'!$K:$K,Kostenstellen!$A234,'UR Flächenkalk'!AS:AS)+SUMIF('Zusatzleistungen '!E:E,A234,'Zusatzleistungen '!I:I)</f>
        <v>0</v>
      </c>
      <c r="H234" s="255">
        <f t="shared" si="8"/>
        <v>0</v>
      </c>
      <c r="I234" s="255">
        <f>SUMIF('Vorarbeiter OL'!F:F,A234,'Vorarbeiter OL'!D:D)</f>
        <v>0</v>
      </c>
      <c r="J234" s="255">
        <f t="shared" si="9"/>
        <v>0</v>
      </c>
    </row>
    <row r="235" spans="1:10" ht="11.25" hidden="1">
      <c r="A235" s="152"/>
      <c r="B235" s="152"/>
      <c r="C235" s="76">
        <f>SUMIF('UR Flächenkalk'!$K:$K,Kostenstellen!$A235,'UR Flächenkalk'!AQ:AQ)+SUMIF('Vorarbeiter OL'!F:F,A235,'Vorarbeiter OL'!H:H)+SUMIF('Zusatzleistungen '!E:E,A235,'Zusatzleistungen '!L:L)</f>
        <v>0</v>
      </c>
      <c r="D235" s="76">
        <f>C235*'Summenblatt B11'!$C$35+C235</f>
        <v>0</v>
      </c>
      <c r="E235" s="76">
        <f>SUMIF('UR Flächenkalk'!$K:$K,A235,'UR Flächenkalk'!AR:AR)+SUMIF('Vorarbeiter OL'!F:F,A235,'Vorarbeiter OL'!I:I)+SUMIF('Zusatzleistungen '!E:E,A235,'Zusatzleistungen '!M:M)</f>
        <v>0</v>
      </c>
      <c r="F235" s="76">
        <f>E235*'Summenblatt B11'!$C$35+E235</f>
        <v>0</v>
      </c>
      <c r="G235" s="255">
        <f>SUMIF('UR Flächenkalk'!$K:$K,Kostenstellen!$A235,'UR Flächenkalk'!AS:AS)+SUMIF('Zusatzleistungen '!E:E,A235,'Zusatzleistungen '!I:I)</f>
        <v>0</v>
      </c>
      <c r="H235" s="255">
        <f t="shared" si="8"/>
        <v>0</v>
      </c>
      <c r="I235" s="255">
        <f>SUMIF('Vorarbeiter OL'!F:F,A235,'Vorarbeiter OL'!D:D)</f>
        <v>0</v>
      </c>
      <c r="J235" s="255">
        <f t="shared" si="9"/>
        <v>0</v>
      </c>
    </row>
    <row r="236" spans="1:10" ht="11.25" hidden="1">
      <c r="A236" s="152"/>
      <c r="B236" s="152"/>
      <c r="C236" s="76">
        <f>SUMIF('UR Flächenkalk'!$K:$K,Kostenstellen!$A236,'UR Flächenkalk'!AQ:AQ)+SUMIF('Vorarbeiter OL'!F:F,A236,'Vorarbeiter OL'!H:H)+SUMIF('Zusatzleistungen '!E:E,A236,'Zusatzleistungen '!L:L)</f>
        <v>0</v>
      </c>
      <c r="D236" s="76">
        <f>C236*'Summenblatt B11'!$C$35+C236</f>
        <v>0</v>
      </c>
      <c r="E236" s="76">
        <f>SUMIF('UR Flächenkalk'!$K:$K,A236,'UR Flächenkalk'!AR:AR)+SUMIF('Vorarbeiter OL'!F:F,A236,'Vorarbeiter OL'!I:I)+SUMIF('Zusatzleistungen '!E:E,A236,'Zusatzleistungen '!M:M)</f>
        <v>0</v>
      </c>
      <c r="F236" s="76">
        <f>E236*'Summenblatt B11'!$C$35+E236</f>
        <v>0</v>
      </c>
      <c r="G236" s="255">
        <f>SUMIF('UR Flächenkalk'!$K:$K,Kostenstellen!$A236,'UR Flächenkalk'!AS:AS)+SUMIF('Zusatzleistungen '!E:E,A236,'Zusatzleistungen '!I:I)</f>
        <v>0</v>
      </c>
      <c r="H236" s="255">
        <f t="shared" si="8"/>
        <v>0</v>
      </c>
      <c r="I236" s="255">
        <f>SUMIF('Vorarbeiter OL'!F:F,A236,'Vorarbeiter OL'!D:D)</f>
        <v>0</v>
      </c>
      <c r="J236" s="255">
        <f t="shared" si="9"/>
        <v>0</v>
      </c>
    </row>
    <row r="237" spans="1:10" ht="11.25" hidden="1">
      <c r="A237" s="152"/>
      <c r="B237" s="152"/>
      <c r="C237" s="76">
        <f>SUMIF('UR Flächenkalk'!$K:$K,Kostenstellen!$A237,'UR Flächenkalk'!AQ:AQ)+SUMIF('Vorarbeiter OL'!F:F,A237,'Vorarbeiter OL'!H:H)+SUMIF('Zusatzleistungen '!E:E,A237,'Zusatzleistungen '!L:L)</f>
        <v>0</v>
      </c>
      <c r="D237" s="76">
        <f>C237*'Summenblatt B11'!$C$35+C237</f>
        <v>0</v>
      </c>
      <c r="E237" s="76">
        <f>SUMIF('UR Flächenkalk'!$K:$K,A237,'UR Flächenkalk'!AR:AR)+SUMIF('Vorarbeiter OL'!F:F,A237,'Vorarbeiter OL'!I:I)+SUMIF('Zusatzleistungen '!E:E,A237,'Zusatzleistungen '!M:M)</f>
        <v>0</v>
      </c>
      <c r="F237" s="76">
        <f>E237*'Summenblatt B11'!$C$35+E237</f>
        <v>0</v>
      </c>
      <c r="G237" s="255">
        <f>SUMIF('UR Flächenkalk'!$K:$K,Kostenstellen!$A237,'UR Flächenkalk'!AS:AS)+SUMIF('Zusatzleistungen '!E:E,A237,'Zusatzleistungen '!I:I)</f>
        <v>0</v>
      </c>
      <c r="H237" s="255">
        <f t="shared" si="8"/>
        <v>0</v>
      </c>
      <c r="I237" s="255">
        <f>SUMIF('Vorarbeiter OL'!F:F,A237,'Vorarbeiter OL'!D:D)</f>
        <v>0</v>
      </c>
      <c r="J237" s="255">
        <f t="shared" si="9"/>
        <v>0</v>
      </c>
    </row>
    <row r="238" spans="1:10" ht="11.25" hidden="1">
      <c r="A238" s="152"/>
      <c r="B238" s="152"/>
      <c r="C238" s="76">
        <f>SUMIF('UR Flächenkalk'!$K:$K,Kostenstellen!$A238,'UR Flächenkalk'!AQ:AQ)+SUMIF('Vorarbeiter OL'!F:F,A238,'Vorarbeiter OL'!H:H)+SUMIF('Zusatzleistungen '!E:E,A238,'Zusatzleistungen '!L:L)</f>
        <v>0</v>
      </c>
      <c r="D238" s="76">
        <f>C238*'Summenblatt B11'!$C$35+C238</f>
        <v>0</v>
      </c>
      <c r="E238" s="76">
        <f>SUMIF('UR Flächenkalk'!$K:$K,A238,'UR Flächenkalk'!AR:AR)+SUMIF('Vorarbeiter OL'!F:F,A238,'Vorarbeiter OL'!I:I)+SUMIF('Zusatzleistungen '!E:E,A238,'Zusatzleistungen '!M:M)</f>
        <v>0</v>
      </c>
      <c r="F238" s="76">
        <f>E238*'Summenblatt B11'!$C$35+E238</f>
        <v>0</v>
      </c>
      <c r="G238" s="255">
        <f>SUMIF('UR Flächenkalk'!$K:$K,Kostenstellen!$A238,'UR Flächenkalk'!AS:AS)+SUMIF('Zusatzleistungen '!E:E,A238,'Zusatzleistungen '!I:I)</f>
        <v>0</v>
      </c>
      <c r="H238" s="255">
        <f t="shared" si="8"/>
        <v>0</v>
      </c>
      <c r="I238" s="255">
        <f>SUMIF('Vorarbeiter OL'!F:F,A238,'Vorarbeiter OL'!D:D)</f>
        <v>0</v>
      </c>
      <c r="J238" s="255">
        <f t="shared" si="9"/>
        <v>0</v>
      </c>
    </row>
    <row r="239" spans="1:10" ht="11.25" hidden="1">
      <c r="A239" s="152"/>
      <c r="B239" s="152"/>
      <c r="C239" s="76">
        <f>SUMIF('UR Flächenkalk'!$K:$K,Kostenstellen!$A239,'UR Flächenkalk'!AQ:AQ)+SUMIF('Vorarbeiter OL'!F:F,A239,'Vorarbeiter OL'!H:H)+SUMIF('Zusatzleistungen '!E:E,A239,'Zusatzleistungen '!L:L)</f>
        <v>0</v>
      </c>
      <c r="D239" s="76">
        <f>C239*'Summenblatt B11'!$C$35+C239</f>
        <v>0</v>
      </c>
      <c r="E239" s="76">
        <f>SUMIF('UR Flächenkalk'!$K:$K,A239,'UR Flächenkalk'!AR:AR)+SUMIF('Vorarbeiter OL'!F:F,A239,'Vorarbeiter OL'!I:I)+SUMIF('Zusatzleistungen '!E:E,A239,'Zusatzleistungen '!M:M)</f>
        <v>0</v>
      </c>
      <c r="F239" s="76">
        <f>E239*'Summenblatt B11'!$C$35+E239</f>
        <v>0</v>
      </c>
      <c r="G239" s="255">
        <f>SUMIF('UR Flächenkalk'!$K:$K,Kostenstellen!$A239,'UR Flächenkalk'!AS:AS)+SUMIF('Zusatzleistungen '!E:E,A239,'Zusatzleistungen '!I:I)</f>
        <v>0</v>
      </c>
      <c r="H239" s="255">
        <f t="shared" si="8"/>
        <v>0</v>
      </c>
      <c r="I239" s="255">
        <f>SUMIF('Vorarbeiter OL'!F:F,A239,'Vorarbeiter OL'!D:D)</f>
        <v>0</v>
      </c>
      <c r="J239" s="255">
        <f t="shared" si="9"/>
        <v>0</v>
      </c>
    </row>
    <row r="240" spans="1:10" ht="11.25" hidden="1">
      <c r="A240" s="152"/>
      <c r="B240" s="152"/>
      <c r="C240" s="76">
        <f>SUMIF('UR Flächenkalk'!$K:$K,Kostenstellen!$A240,'UR Flächenkalk'!AQ:AQ)+SUMIF('Vorarbeiter OL'!F:F,A240,'Vorarbeiter OL'!H:H)+SUMIF('Zusatzleistungen '!E:E,A240,'Zusatzleistungen '!L:L)</f>
        <v>0</v>
      </c>
      <c r="D240" s="76">
        <f>C240*'Summenblatt B11'!$C$35+C240</f>
        <v>0</v>
      </c>
      <c r="E240" s="76">
        <f>SUMIF('UR Flächenkalk'!$K:$K,A240,'UR Flächenkalk'!AR:AR)+SUMIF('Vorarbeiter OL'!F:F,A240,'Vorarbeiter OL'!I:I)+SUMIF('Zusatzleistungen '!E:E,A240,'Zusatzleistungen '!M:M)</f>
        <v>0</v>
      </c>
      <c r="F240" s="76">
        <f>E240*'Summenblatt B11'!$C$35+E240</f>
        <v>0</v>
      </c>
      <c r="G240" s="255">
        <f>SUMIF('UR Flächenkalk'!$K:$K,Kostenstellen!$A240,'UR Flächenkalk'!AS:AS)+SUMIF('Zusatzleistungen '!E:E,A240,'Zusatzleistungen '!I:I)</f>
        <v>0</v>
      </c>
      <c r="H240" s="255">
        <f t="shared" si="8"/>
        <v>0</v>
      </c>
      <c r="I240" s="255">
        <f>SUMIF('Vorarbeiter OL'!F:F,A240,'Vorarbeiter OL'!D:D)</f>
        <v>0</v>
      </c>
      <c r="J240" s="255">
        <f t="shared" si="9"/>
        <v>0</v>
      </c>
    </row>
    <row r="241" spans="1:10" ht="11.25" hidden="1">
      <c r="A241" s="152"/>
      <c r="B241" s="152"/>
      <c r="C241" s="76">
        <f>SUMIF('UR Flächenkalk'!$K:$K,Kostenstellen!$A241,'UR Flächenkalk'!AQ:AQ)+SUMIF('Vorarbeiter OL'!F:F,A241,'Vorarbeiter OL'!H:H)+SUMIF('Zusatzleistungen '!E:E,A241,'Zusatzleistungen '!L:L)</f>
        <v>0</v>
      </c>
      <c r="D241" s="76">
        <f>C241*'Summenblatt B11'!$C$35+C241</f>
        <v>0</v>
      </c>
      <c r="E241" s="76">
        <f>SUMIF('UR Flächenkalk'!$K:$K,A241,'UR Flächenkalk'!AR:AR)+SUMIF('Vorarbeiter OL'!F:F,A241,'Vorarbeiter OL'!I:I)+SUMIF('Zusatzleistungen '!E:E,A241,'Zusatzleistungen '!M:M)</f>
        <v>0</v>
      </c>
      <c r="F241" s="76">
        <f>E241*'Summenblatt B11'!$C$35+E241</f>
        <v>0</v>
      </c>
      <c r="G241" s="255">
        <f>SUMIF('UR Flächenkalk'!$K:$K,Kostenstellen!$A241,'UR Flächenkalk'!AS:AS)+SUMIF('Zusatzleistungen '!E:E,A241,'Zusatzleistungen '!I:I)</f>
        <v>0</v>
      </c>
      <c r="H241" s="255">
        <f t="shared" si="8"/>
        <v>0</v>
      </c>
      <c r="I241" s="255">
        <f>SUMIF('Vorarbeiter OL'!F:F,A241,'Vorarbeiter OL'!D:D)</f>
        <v>0</v>
      </c>
      <c r="J241" s="255">
        <f t="shared" si="9"/>
        <v>0</v>
      </c>
    </row>
    <row r="242" spans="1:10" ht="11.25" hidden="1">
      <c r="A242" s="152"/>
      <c r="B242" s="152"/>
      <c r="C242" s="76">
        <f>SUMIF('UR Flächenkalk'!$K:$K,Kostenstellen!$A242,'UR Flächenkalk'!AQ:AQ)+SUMIF('Vorarbeiter OL'!F:F,A242,'Vorarbeiter OL'!H:H)+SUMIF('Zusatzleistungen '!E:E,A242,'Zusatzleistungen '!L:L)</f>
        <v>0</v>
      </c>
      <c r="D242" s="76">
        <f>C242*'Summenblatt B11'!$C$35+C242</f>
        <v>0</v>
      </c>
      <c r="E242" s="76">
        <f>SUMIF('UR Flächenkalk'!$K:$K,A242,'UR Flächenkalk'!AR:AR)+SUMIF('Vorarbeiter OL'!F:F,A242,'Vorarbeiter OL'!I:I)+SUMIF('Zusatzleistungen '!E:E,A242,'Zusatzleistungen '!M:M)</f>
        <v>0</v>
      </c>
      <c r="F242" s="76">
        <f>E242*'Summenblatt B11'!$C$35+E242</f>
        <v>0</v>
      </c>
      <c r="G242" s="255">
        <f>SUMIF('UR Flächenkalk'!$K:$K,Kostenstellen!$A242,'UR Flächenkalk'!AS:AS)+SUMIF('Zusatzleistungen '!E:E,A242,'Zusatzleistungen '!I:I)</f>
        <v>0</v>
      </c>
      <c r="H242" s="255">
        <f t="shared" si="8"/>
        <v>0</v>
      </c>
      <c r="I242" s="255">
        <f>SUMIF('Vorarbeiter OL'!F:F,A242,'Vorarbeiter OL'!D:D)</f>
        <v>0</v>
      </c>
      <c r="J242" s="255">
        <f t="shared" si="9"/>
        <v>0</v>
      </c>
    </row>
    <row r="243" spans="1:10" ht="11.25" hidden="1">
      <c r="A243" s="152"/>
      <c r="B243" s="152"/>
      <c r="C243" s="76">
        <f>SUMIF('UR Flächenkalk'!$K:$K,Kostenstellen!$A243,'UR Flächenkalk'!AQ:AQ)+SUMIF('Vorarbeiter OL'!F:F,A243,'Vorarbeiter OL'!H:H)+SUMIF('Zusatzleistungen '!E:E,A243,'Zusatzleistungen '!L:L)</f>
        <v>0</v>
      </c>
      <c r="D243" s="76">
        <f>C243*'Summenblatt B11'!$C$35+C243</f>
        <v>0</v>
      </c>
      <c r="E243" s="76">
        <f>SUMIF('UR Flächenkalk'!$K:$K,A243,'UR Flächenkalk'!AR:AR)+SUMIF('Vorarbeiter OL'!F:F,A243,'Vorarbeiter OL'!I:I)+SUMIF('Zusatzleistungen '!E:E,A243,'Zusatzleistungen '!M:M)</f>
        <v>0</v>
      </c>
      <c r="F243" s="76">
        <f>E243*'Summenblatt B11'!$C$35+E243</f>
        <v>0</v>
      </c>
      <c r="G243" s="255">
        <f>SUMIF('UR Flächenkalk'!$K:$K,Kostenstellen!$A243,'UR Flächenkalk'!AS:AS)+SUMIF('Zusatzleistungen '!E:E,A243,'Zusatzleistungen '!I:I)</f>
        <v>0</v>
      </c>
      <c r="H243" s="255">
        <f t="shared" si="8"/>
        <v>0</v>
      </c>
      <c r="I243" s="255">
        <f>SUMIF('Vorarbeiter OL'!F:F,A243,'Vorarbeiter OL'!D:D)</f>
        <v>0</v>
      </c>
      <c r="J243" s="255">
        <f t="shared" si="9"/>
        <v>0</v>
      </c>
    </row>
    <row r="244" spans="1:10" ht="11.25" hidden="1">
      <c r="A244" s="152"/>
      <c r="B244" s="152"/>
      <c r="C244" s="76">
        <f>SUMIF('UR Flächenkalk'!$K:$K,Kostenstellen!$A244,'UR Flächenkalk'!AQ:AQ)+SUMIF('Vorarbeiter OL'!F:F,A244,'Vorarbeiter OL'!H:H)+SUMIF('Zusatzleistungen '!E:E,A244,'Zusatzleistungen '!L:L)</f>
        <v>0</v>
      </c>
      <c r="D244" s="76">
        <f>C244*'Summenblatt B11'!$C$35+C244</f>
        <v>0</v>
      </c>
      <c r="E244" s="76">
        <f>SUMIF('UR Flächenkalk'!$K:$K,A244,'UR Flächenkalk'!AR:AR)+SUMIF('Vorarbeiter OL'!F:F,A244,'Vorarbeiter OL'!I:I)+SUMIF('Zusatzleistungen '!E:E,A244,'Zusatzleistungen '!M:M)</f>
        <v>0</v>
      </c>
      <c r="F244" s="76">
        <f>E244*'Summenblatt B11'!$C$35+E244</f>
        <v>0</v>
      </c>
      <c r="G244" s="255">
        <f>SUMIF('UR Flächenkalk'!$K:$K,Kostenstellen!$A244,'UR Flächenkalk'!AS:AS)+SUMIF('Zusatzleistungen '!E:E,A244,'Zusatzleistungen '!I:I)</f>
        <v>0</v>
      </c>
      <c r="H244" s="255">
        <f t="shared" si="8"/>
        <v>0</v>
      </c>
      <c r="I244" s="255">
        <f>SUMIF('Vorarbeiter OL'!F:F,A244,'Vorarbeiter OL'!D:D)</f>
        <v>0</v>
      </c>
      <c r="J244" s="255">
        <f t="shared" si="9"/>
        <v>0</v>
      </c>
    </row>
    <row r="245" spans="1:10" ht="11.25" hidden="1">
      <c r="A245" s="152"/>
      <c r="B245" s="152"/>
      <c r="C245" s="76">
        <f>SUMIF('UR Flächenkalk'!$K:$K,Kostenstellen!$A245,'UR Flächenkalk'!AQ:AQ)+SUMIF('Vorarbeiter OL'!F:F,A245,'Vorarbeiter OL'!H:H)+SUMIF('Zusatzleistungen '!E:E,A245,'Zusatzleistungen '!L:L)</f>
        <v>0</v>
      </c>
      <c r="D245" s="76">
        <f>C245*'Summenblatt B11'!$C$35+C245</f>
        <v>0</v>
      </c>
      <c r="E245" s="76">
        <f>SUMIF('UR Flächenkalk'!$K:$K,A245,'UR Flächenkalk'!AR:AR)+SUMIF('Vorarbeiter OL'!F:F,A245,'Vorarbeiter OL'!I:I)+SUMIF('Zusatzleistungen '!E:E,A245,'Zusatzleistungen '!M:M)</f>
        <v>0</v>
      </c>
      <c r="F245" s="76">
        <f>E245*'Summenblatt B11'!$C$35+E245</f>
        <v>0</v>
      </c>
      <c r="G245" s="255">
        <f>SUMIF('UR Flächenkalk'!$K:$K,Kostenstellen!$A245,'UR Flächenkalk'!AS:AS)+SUMIF('Zusatzleistungen '!E:E,A245,'Zusatzleistungen '!I:I)</f>
        <v>0</v>
      </c>
      <c r="H245" s="255">
        <f t="shared" si="8"/>
        <v>0</v>
      </c>
      <c r="I245" s="255">
        <f>SUMIF('Vorarbeiter OL'!F:F,A245,'Vorarbeiter OL'!D:D)</f>
        <v>0</v>
      </c>
      <c r="J245" s="255">
        <f t="shared" si="9"/>
        <v>0</v>
      </c>
    </row>
    <row r="246" spans="1:10" ht="11.25" hidden="1">
      <c r="A246" s="152"/>
      <c r="B246" s="152"/>
      <c r="C246" s="76">
        <f>SUMIF('UR Flächenkalk'!$K:$K,Kostenstellen!$A246,'UR Flächenkalk'!AQ:AQ)+SUMIF('Vorarbeiter OL'!F:F,A246,'Vorarbeiter OL'!H:H)+SUMIF('Zusatzleistungen '!E:E,A246,'Zusatzleistungen '!L:L)</f>
        <v>0</v>
      </c>
      <c r="D246" s="76">
        <f>C246*'Summenblatt B11'!$C$35+C246</f>
        <v>0</v>
      </c>
      <c r="E246" s="76">
        <f>SUMIF('UR Flächenkalk'!$K:$K,A246,'UR Flächenkalk'!AR:AR)+SUMIF('Vorarbeiter OL'!F:F,A246,'Vorarbeiter OL'!I:I)+SUMIF('Zusatzleistungen '!E:E,A246,'Zusatzleistungen '!M:M)</f>
        <v>0</v>
      </c>
      <c r="F246" s="76">
        <f>E246*'Summenblatt B11'!$C$35+E246</f>
        <v>0</v>
      </c>
      <c r="G246" s="255">
        <f>SUMIF('UR Flächenkalk'!$K:$K,Kostenstellen!$A246,'UR Flächenkalk'!AS:AS)+SUMIF('Zusatzleistungen '!E:E,A246,'Zusatzleistungen '!I:I)</f>
        <v>0</v>
      </c>
      <c r="H246" s="255">
        <f t="shared" si="8"/>
        <v>0</v>
      </c>
      <c r="I246" s="255">
        <f>SUMIF('Vorarbeiter OL'!F:F,A246,'Vorarbeiter OL'!D:D)</f>
        <v>0</v>
      </c>
      <c r="J246" s="255">
        <f t="shared" si="9"/>
        <v>0</v>
      </c>
    </row>
    <row r="247" spans="1:10" ht="11.25" hidden="1">
      <c r="A247" s="152"/>
      <c r="B247" s="152"/>
      <c r="C247" s="76">
        <f>SUMIF('UR Flächenkalk'!$K:$K,Kostenstellen!$A247,'UR Flächenkalk'!AQ:AQ)+SUMIF('Vorarbeiter OL'!F:F,A247,'Vorarbeiter OL'!H:H)+SUMIF('Zusatzleistungen '!E:E,A247,'Zusatzleistungen '!L:L)</f>
        <v>0</v>
      </c>
      <c r="D247" s="76">
        <f>C247*'Summenblatt B11'!$C$35+C247</f>
        <v>0</v>
      </c>
      <c r="E247" s="76">
        <f>SUMIF('UR Flächenkalk'!$K:$K,A247,'UR Flächenkalk'!AR:AR)+SUMIF('Vorarbeiter OL'!F:F,A247,'Vorarbeiter OL'!I:I)+SUMIF('Zusatzleistungen '!E:E,A247,'Zusatzleistungen '!M:M)</f>
        <v>0</v>
      </c>
      <c r="F247" s="76">
        <f>E247*'Summenblatt B11'!$C$35+E247</f>
        <v>0</v>
      </c>
      <c r="G247" s="255">
        <f>SUMIF('UR Flächenkalk'!$K:$K,Kostenstellen!$A247,'UR Flächenkalk'!AS:AS)+SUMIF('Zusatzleistungen '!E:E,A247,'Zusatzleistungen '!I:I)</f>
        <v>0</v>
      </c>
      <c r="H247" s="255">
        <f t="shared" si="8"/>
        <v>0</v>
      </c>
      <c r="I247" s="255">
        <f>SUMIF('Vorarbeiter OL'!F:F,A247,'Vorarbeiter OL'!D:D)</f>
        <v>0</v>
      </c>
      <c r="J247" s="255">
        <f t="shared" si="9"/>
        <v>0</v>
      </c>
    </row>
    <row r="248" spans="1:10" ht="11.25" hidden="1">
      <c r="A248" s="152"/>
      <c r="B248" s="152"/>
      <c r="C248" s="76">
        <f>SUMIF('UR Flächenkalk'!$K:$K,Kostenstellen!$A248,'UR Flächenkalk'!AQ:AQ)+SUMIF('Vorarbeiter OL'!F:F,A248,'Vorarbeiter OL'!H:H)+SUMIF('Zusatzleistungen '!E:E,A248,'Zusatzleistungen '!L:L)</f>
        <v>0</v>
      </c>
      <c r="D248" s="76">
        <f>C248*'Summenblatt B11'!$C$35+C248</f>
        <v>0</v>
      </c>
      <c r="E248" s="76">
        <f>SUMIF('UR Flächenkalk'!$K:$K,A248,'UR Flächenkalk'!AR:AR)+SUMIF('Vorarbeiter OL'!F:F,A248,'Vorarbeiter OL'!I:I)+SUMIF('Zusatzleistungen '!E:E,A248,'Zusatzleistungen '!M:M)</f>
        <v>0</v>
      </c>
      <c r="F248" s="76">
        <f>E248*'Summenblatt B11'!$C$35+E248</f>
        <v>0</v>
      </c>
      <c r="G248" s="255">
        <f>SUMIF('UR Flächenkalk'!$K:$K,Kostenstellen!$A248,'UR Flächenkalk'!AS:AS)+SUMIF('Zusatzleistungen '!E:E,A248,'Zusatzleistungen '!I:I)</f>
        <v>0</v>
      </c>
      <c r="H248" s="255">
        <f t="shared" si="8"/>
        <v>0</v>
      </c>
      <c r="I248" s="255">
        <f>SUMIF('Vorarbeiter OL'!F:F,A248,'Vorarbeiter OL'!D:D)</f>
        <v>0</v>
      </c>
      <c r="J248" s="255">
        <f t="shared" si="9"/>
        <v>0</v>
      </c>
    </row>
    <row r="249" spans="1:10" ht="11.25" hidden="1">
      <c r="A249" s="152"/>
      <c r="B249" s="152"/>
      <c r="C249" s="76">
        <f>SUMIF('UR Flächenkalk'!$K:$K,Kostenstellen!$A249,'UR Flächenkalk'!AQ:AQ)+SUMIF('Vorarbeiter OL'!F:F,A249,'Vorarbeiter OL'!H:H)+SUMIF('Zusatzleistungen '!E:E,A249,'Zusatzleistungen '!L:L)</f>
        <v>0</v>
      </c>
      <c r="D249" s="76">
        <f>C249*'Summenblatt B11'!$C$35+C249</f>
        <v>0</v>
      </c>
      <c r="E249" s="76">
        <f>SUMIF('UR Flächenkalk'!$K:$K,A249,'UR Flächenkalk'!AR:AR)+SUMIF('Vorarbeiter OL'!F:F,A249,'Vorarbeiter OL'!I:I)+SUMIF('Zusatzleistungen '!E:E,A249,'Zusatzleistungen '!M:M)</f>
        <v>0</v>
      </c>
      <c r="F249" s="76">
        <f>E249*'Summenblatt B11'!$C$35+E249</f>
        <v>0</v>
      </c>
      <c r="G249" s="255">
        <f>SUMIF('UR Flächenkalk'!$K:$K,Kostenstellen!$A249,'UR Flächenkalk'!AS:AS)+SUMIF('Zusatzleistungen '!E:E,A249,'Zusatzleistungen '!I:I)</f>
        <v>0</v>
      </c>
      <c r="H249" s="255">
        <f t="shared" si="8"/>
        <v>0</v>
      </c>
      <c r="I249" s="255">
        <f>SUMIF('Vorarbeiter OL'!F:F,A249,'Vorarbeiter OL'!D:D)</f>
        <v>0</v>
      </c>
      <c r="J249" s="255">
        <f t="shared" si="9"/>
        <v>0</v>
      </c>
    </row>
    <row r="250" spans="1:10" ht="11.25" hidden="1">
      <c r="A250" s="152"/>
      <c r="B250" s="152"/>
      <c r="C250" s="76">
        <f>SUMIF('UR Flächenkalk'!$K:$K,Kostenstellen!$A250,'UR Flächenkalk'!AQ:AQ)+SUMIF('Vorarbeiter OL'!F:F,A250,'Vorarbeiter OL'!H:H)+SUMIF('Zusatzleistungen '!E:E,A250,'Zusatzleistungen '!L:L)</f>
        <v>0</v>
      </c>
      <c r="D250" s="76">
        <f>C250*'Summenblatt B11'!$C$35+C250</f>
        <v>0</v>
      </c>
      <c r="E250" s="76">
        <f>SUMIF('UR Flächenkalk'!$K:$K,A250,'UR Flächenkalk'!AR:AR)+SUMIF('Vorarbeiter OL'!F:F,A250,'Vorarbeiter OL'!I:I)+SUMIF('Zusatzleistungen '!E:E,A250,'Zusatzleistungen '!M:M)</f>
        <v>0</v>
      </c>
      <c r="F250" s="76">
        <f>E250*'Summenblatt B11'!$C$35+E250</f>
        <v>0</v>
      </c>
      <c r="G250" s="255">
        <f>SUMIF('UR Flächenkalk'!$K:$K,Kostenstellen!$A250,'UR Flächenkalk'!AS:AS)+SUMIF('Zusatzleistungen '!E:E,A250,'Zusatzleistungen '!I:I)</f>
        <v>0</v>
      </c>
      <c r="H250" s="255">
        <f t="shared" si="8"/>
        <v>0</v>
      </c>
      <c r="I250" s="255">
        <f>SUMIF('Vorarbeiter OL'!F:F,A250,'Vorarbeiter OL'!D:D)</f>
        <v>0</v>
      </c>
      <c r="J250" s="255">
        <f t="shared" si="9"/>
        <v>0</v>
      </c>
    </row>
    <row r="251" spans="1:10" ht="11.25" hidden="1">
      <c r="A251" s="152"/>
      <c r="B251" s="152"/>
      <c r="C251" s="76">
        <f>SUMIF('UR Flächenkalk'!$K:$K,Kostenstellen!$A251,'UR Flächenkalk'!AQ:AQ)+SUMIF('Vorarbeiter OL'!F:F,A251,'Vorarbeiter OL'!H:H)+SUMIF('Zusatzleistungen '!E:E,A251,'Zusatzleistungen '!L:L)</f>
        <v>0</v>
      </c>
      <c r="D251" s="76">
        <f>C251*'Summenblatt B11'!$C$35+C251</f>
        <v>0</v>
      </c>
      <c r="E251" s="76">
        <f>SUMIF('UR Flächenkalk'!$K:$K,A251,'UR Flächenkalk'!AR:AR)+SUMIF('Vorarbeiter OL'!F:F,A251,'Vorarbeiter OL'!I:I)+SUMIF('Zusatzleistungen '!E:E,A251,'Zusatzleistungen '!M:M)</f>
        <v>0</v>
      </c>
      <c r="F251" s="76">
        <f>E251*'Summenblatt B11'!$C$35+E251</f>
        <v>0</v>
      </c>
      <c r="G251" s="255">
        <f>SUMIF('UR Flächenkalk'!$K:$K,Kostenstellen!$A251,'UR Flächenkalk'!AS:AS)+SUMIF('Zusatzleistungen '!E:E,A251,'Zusatzleistungen '!I:I)</f>
        <v>0</v>
      </c>
      <c r="H251" s="255">
        <f t="shared" si="8"/>
        <v>0</v>
      </c>
      <c r="I251" s="255">
        <f>SUMIF('Vorarbeiter OL'!F:F,A251,'Vorarbeiter OL'!D:D)</f>
        <v>0</v>
      </c>
      <c r="J251" s="255">
        <f t="shared" si="9"/>
        <v>0</v>
      </c>
    </row>
    <row r="252" spans="1:10" ht="11.25">
      <c r="A252" s="171"/>
      <c r="B252" s="171"/>
      <c r="C252" s="77">
        <f>SUMIF('UR Flächenkalk'!$K:$K,Kostenstellen!$A252,'UR Flächenkalk'!AQ:AQ)+SUMIF('Vorarbeiter OL'!F:F,A252,'Vorarbeiter OL'!H:H)+SUMIF('Zusatzleistungen '!E:E,A252,'Zusatzleistungen '!L:L)</f>
        <v>0</v>
      </c>
      <c r="D252" s="77">
        <f>C252*'Summenblatt B11'!$C$35+C252</f>
        <v>0</v>
      </c>
      <c r="E252" s="77">
        <f>SUMIF('UR Flächenkalk'!$K:$K,A252,'UR Flächenkalk'!AR:AR)+SUMIF('Vorarbeiter OL'!F:F,A252,'Vorarbeiter OL'!I:I)+SUMIF('Zusatzleistungen '!E:E,A252,'Zusatzleistungen '!M:M)</f>
        <v>0</v>
      </c>
      <c r="F252" s="77">
        <f>E252*'Summenblatt B11'!$C$35+E252</f>
        <v>0</v>
      </c>
      <c r="G252" s="283">
        <f>SUMIF('UR Flächenkalk'!$K:$K,Kostenstellen!$A252,'UR Flächenkalk'!AS:AS)+SUMIF('Zusatzleistungen '!E:E,A252,'Zusatzleistungen '!I:I)</f>
        <v>0</v>
      </c>
      <c r="H252" s="283">
        <f t="shared" si="8"/>
        <v>0</v>
      </c>
      <c r="I252" s="283">
        <f>SUMIF('Vorarbeiter OL'!F:F,A252,'Vorarbeiter OL'!D:D)</f>
        <v>0</v>
      </c>
      <c r="J252" s="283">
        <f t="shared" si="9"/>
        <v>0</v>
      </c>
    </row>
    <row r="253" spans="1:10" ht="11.25">
      <c r="A253" s="153"/>
      <c r="B253" s="153"/>
      <c r="C253" s="150" t="e">
        <f>SUM(C10:C252)</f>
        <v>#DIV/0!</v>
      </c>
      <c r="D253" s="150" t="e">
        <f t="shared" ref="D253:J253" si="10">SUM(D10:D252)</f>
        <v>#DIV/0!</v>
      </c>
      <c r="E253" s="150" t="e">
        <f t="shared" si="10"/>
        <v>#DIV/0!</v>
      </c>
      <c r="F253" s="150" t="e">
        <f t="shared" si="10"/>
        <v>#DIV/0!</v>
      </c>
      <c r="G253" s="168" t="e">
        <f t="shared" si="10"/>
        <v>#DIV/0!</v>
      </c>
      <c r="H253" s="168" t="e">
        <f t="shared" si="10"/>
        <v>#DIV/0!</v>
      </c>
      <c r="I253" s="168">
        <f t="shared" si="10"/>
        <v>0</v>
      </c>
      <c r="J253" s="168">
        <f t="shared" si="10"/>
        <v>0</v>
      </c>
    </row>
    <row r="254" spans="1:10">
      <c r="A254" s="153"/>
      <c r="B254" s="153"/>
      <c r="C254" s="150"/>
      <c r="E254" s="150"/>
    </row>
    <row r="255" spans="1:10">
      <c r="A255" s="149"/>
      <c r="B255" s="149"/>
      <c r="C255" s="24"/>
      <c r="E255" s="24"/>
    </row>
    <row r="256" spans="1:10">
      <c r="A256" s="149"/>
      <c r="B256" s="149"/>
      <c r="C256" s="150" t="e">
        <f>'Summenblatt B11'!F20</f>
        <v>#DIV/0!</v>
      </c>
      <c r="E256" s="150"/>
    </row>
    <row r="257" spans="1:5">
      <c r="A257" s="149"/>
      <c r="B257" s="149"/>
      <c r="C257" s="151" t="e">
        <f>C256-C253</f>
        <v>#DIV/0!</v>
      </c>
      <c r="E257" s="151"/>
    </row>
    <row r="258" spans="1:5">
      <c r="A258" s="149"/>
      <c r="B258" s="149"/>
    </row>
    <row r="259" spans="1:5">
      <c r="A259" s="149"/>
      <c r="B259" s="149"/>
    </row>
    <row r="260" spans="1:5">
      <c r="A260" s="149"/>
      <c r="B260" s="149"/>
    </row>
    <row r="261" spans="1:5">
      <c r="A261" s="149"/>
      <c r="B261" s="149"/>
    </row>
    <row r="262" spans="1:5">
      <c r="A262" s="149"/>
      <c r="B262" s="149"/>
    </row>
    <row r="263" spans="1:5">
      <c r="A263" s="149"/>
      <c r="B263" s="149"/>
    </row>
    <row r="264" spans="1:5">
      <c r="A264" s="149"/>
      <c r="B264" s="149"/>
    </row>
    <row r="265" spans="1:5">
      <c r="A265" s="149"/>
      <c r="B265" s="149"/>
    </row>
    <row r="266" spans="1:5">
      <c r="A266" s="149"/>
      <c r="B266" s="149"/>
    </row>
    <row r="267" spans="1:5">
      <c r="A267" s="149"/>
      <c r="B267" s="149"/>
    </row>
    <row r="268" spans="1:5">
      <c r="A268" s="149"/>
      <c r="B268" s="149"/>
    </row>
    <row r="269" spans="1:5">
      <c r="A269" s="149"/>
      <c r="B269" s="149"/>
    </row>
    <row r="270" spans="1:5">
      <c r="A270" s="149"/>
      <c r="B270" s="149"/>
    </row>
    <row r="271" spans="1:5">
      <c r="A271" s="149"/>
      <c r="B271" s="149"/>
    </row>
    <row r="272" spans="1:5">
      <c r="A272" s="149"/>
      <c r="B272" s="149"/>
    </row>
    <row r="273" spans="1:2">
      <c r="A273" s="149"/>
      <c r="B273" s="149"/>
    </row>
    <row r="274" spans="1:2">
      <c r="A274" s="149"/>
      <c r="B274" s="149"/>
    </row>
    <row r="275" spans="1:2">
      <c r="A275" s="149"/>
      <c r="B275" s="149"/>
    </row>
    <row r="276" spans="1:2">
      <c r="A276" s="149"/>
      <c r="B276" s="149"/>
    </row>
    <row r="277" spans="1:2">
      <c r="A277" s="149"/>
      <c r="B277" s="149"/>
    </row>
    <row r="278" spans="1:2">
      <c r="A278" s="149"/>
      <c r="B278" s="149"/>
    </row>
    <row r="279" spans="1:2">
      <c r="A279" s="149"/>
      <c r="B279" s="149"/>
    </row>
    <row r="280" spans="1:2">
      <c r="A280" s="149"/>
      <c r="B280" s="149"/>
    </row>
    <row r="281" spans="1:2">
      <c r="A281" s="149"/>
      <c r="B281" s="149"/>
    </row>
    <row r="282" spans="1:2">
      <c r="A282" s="149"/>
      <c r="B282" s="149"/>
    </row>
    <row r="283" spans="1:2">
      <c r="A283" s="149"/>
      <c r="B283" s="149"/>
    </row>
    <row r="284" spans="1:2">
      <c r="A284" s="149"/>
      <c r="B284" s="149"/>
    </row>
    <row r="285" spans="1:2">
      <c r="A285" s="149"/>
      <c r="B285" s="149"/>
    </row>
    <row r="286" spans="1:2">
      <c r="A286" s="149"/>
      <c r="B286" s="149"/>
    </row>
    <row r="287" spans="1:2">
      <c r="A287" s="149"/>
      <c r="B287" s="149"/>
    </row>
    <row r="288" spans="1:2">
      <c r="A288" s="149"/>
      <c r="B288" s="149"/>
    </row>
    <row r="289" spans="1:2">
      <c r="A289" s="149"/>
      <c r="B289" s="149"/>
    </row>
    <row r="290" spans="1:2">
      <c r="A290" s="149"/>
      <c r="B290" s="149"/>
    </row>
    <row r="291" spans="1:2">
      <c r="A291" s="149"/>
      <c r="B291" s="149"/>
    </row>
    <row r="292" spans="1:2">
      <c r="A292" s="149"/>
      <c r="B292" s="149"/>
    </row>
  </sheetData>
  <sheetProtection algorithmName="SHA-512" hashValue="SWE9n20UJkm2refL+3k7IWkGybF+D4wIkubORPt9hvN0iNBQM40qRtKBg5RFurJkGKtjsEUBb/Q53apMJk8sAA==" saltValue="3BNLWrxtVoBf5AMubfeARg==" spinCount="100000" sheet="1" objects="1" scenarios="1"/>
  <protectedRanges>
    <protectedRange password="DA8F" sqref="A88:B252" name="Bereich2"/>
    <protectedRange password="DA8F" sqref="A86:B86 A18:B84 B87 A10:A17" name="Bereich2_1"/>
    <protectedRange password="DA8F" sqref="A85:B85" name="Bereich1_2"/>
    <protectedRange password="DA8F" sqref="A87" name="Bereich1_1_1"/>
  </protectedRanges>
  <mergeCells count="10">
    <mergeCell ref="I8:J8"/>
    <mergeCell ref="A6:B6"/>
    <mergeCell ref="A7:B7"/>
    <mergeCell ref="C8:D8"/>
    <mergeCell ref="E8:F8"/>
    <mergeCell ref="C2:D2"/>
    <mergeCell ref="C3:D3"/>
    <mergeCell ref="A4:B4"/>
    <mergeCell ref="A5:B5"/>
    <mergeCell ref="G8:H8"/>
  </mergeCells>
  <phoneticPr fontId="0" type="noConversion"/>
  <pageMargins left="0.74803149606299213" right="0.27559055118110237" top="0.98425196850393704" bottom="0.98425196850393704" header="0.51181102362204722" footer="0.51181102362204722"/>
  <pageSetup paperSize="9" orientation="landscape" r:id="rId1"/>
  <headerFooter alignWithMargins="0">
    <oddFooter>&amp;Lwww.carlweb.de&amp;C&amp;A&amp;R&amp;D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C179"/>
  <sheetViews>
    <sheetView zoomScale="120" zoomScaleNormal="120" workbookViewId="0"/>
  </sheetViews>
  <sheetFormatPr baseColWidth="10" defaultColWidth="12" defaultRowHeight="12.75"/>
  <cols>
    <col min="1" max="1" width="28.83203125" style="304" customWidth="1"/>
    <col min="2" max="2" width="28.5" style="304" customWidth="1"/>
    <col min="3" max="3" width="46" style="342" customWidth="1"/>
    <col min="4" max="4" width="39.1640625" style="304" customWidth="1"/>
    <col min="5" max="16384" width="12" style="304"/>
  </cols>
  <sheetData>
    <row r="1" spans="1:3" ht="13.5">
      <c r="A1" s="11" t="str">
        <f>INFO!A1</f>
        <v>Unterhaltsreinigung Vergabe 1/2020</v>
      </c>
    </row>
    <row r="2" spans="1:3" ht="13.5">
      <c r="A2" s="11" t="s">
        <v>46</v>
      </c>
      <c r="B2" s="184" t="str">
        <f>INFO!B3</f>
        <v>Schwärzbergklinik GmbH</v>
      </c>
    </row>
    <row r="3" spans="1:3" ht="13.5">
      <c r="A3" s="11"/>
      <c r="B3" s="184" t="str">
        <f>INFO!B5</f>
        <v>Salinenstraße 30</v>
      </c>
      <c r="C3" s="342" t="s">
        <v>695</v>
      </c>
    </row>
    <row r="4" spans="1:3" ht="25.5" customHeight="1">
      <c r="A4" s="438" t="s">
        <v>91</v>
      </c>
      <c r="B4" s="439"/>
      <c r="C4" s="440"/>
    </row>
    <row r="5" spans="1:3">
      <c r="A5" s="163" t="s">
        <v>38</v>
      </c>
      <c r="B5" s="163" t="s">
        <v>39</v>
      </c>
      <c r="C5" s="163" t="s">
        <v>40</v>
      </c>
    </row>
    <row r="6" spans="1:3" ht="38.25">
      <c r="A6" s="335" t="s">
        <v>293</v>
      </c>
      <c r="B6" s="335" t="s">
        <v>294</v>
      </c>
      <c r="C6" s="335" t="s">
        <v>295</v>
      </c>
    </row>
    <row r="7" spans="1:3" ht="25.5">
      <c r="A7" s="335" t="s">
        <v>296</v>
      </c>
      <c r="B7" s="335" t="s">
        <v>294</v>
      </c>
      <c r="C7" s="335" t="s">
        <v>297</v>
      </c>
    </row>
    <row r="8" spans="1:3" ht="51">
      <c r="A8" s="335" t="s">
        <v>300</v>
      </c>
      <c r="B8" s="335" t="s">
        <v>294</v>
      </c>
      <c r="C8" s="335" t="s">
        <v>714</v>
      </c>
    </row>
    <row r="9" spans="1:3" ht="38.25">
      <c r="A9" s="335" t="s">
        <v>730</v>
      </c>
      <c r="B9" s="335" t="s">
        <v>731</v>
      </c>
      <c r="C9" s="335" t="s">
        <v>732</v>
      </c>
    </row>
    <row r="10" spans="1:3">
      <c r="A10" s="335"/>
      <c r="B10" s="335"/>
      <c r="C10" s="335"/>
    </row>
    <row r="11" spans="1:3">
      <c r="A11" s="335"/>
      <c r="B11" s="335"/>
      <c r="C11" s="335"/>
    </row>
    <row r="12" spans="1:3">
      <c r="A12" s="335"/>
      <c r="B12" s="335"/>
      <c r="C12" s="335"/>
    </row>
    <row r="13" spans="1:3" ht="67.150000000000006" customHeight="1">
      <c r="A13" s="336" t="s">
        <v>607</v>
      </c>
      <c r="B13" s="336" t="s">
        <v>331</v>
      </c>
      <c r="C13" s="346" t="s">
        <v>608</v>
      </c>
    </row>
    <row r="14" spans="1:3">
      <c r="A14" s="347" t="s">
        <v>354</v>
      </c>
      <c r="B14" s="347"/>
      <c r="C14" s="348"/>
    </row>
    <row r="15" spans="1:3" ht="25.5">
      <c r="A15" s="349"/>
      <c r="B15" s="349" t="s">
        <v>691</v>
      </c>
      <c r="C15" s="349" t="s">
        <v>637</v>
      </c>
    </row>
    <row r="16" spans="1:3" ht="38.25">
      <c r="A16" s="349"/>
      <c r="B16" s="349" t="s">
        <v>692</v>
      </c>
      <c r="C16" s="349" t="s">
        <v>715</v>
      </c>
    </row>
    <row r="17" spans="1:3" ht="38.25">
      <c r="A17" s="349"/>
      <c r="B17" s="349" t="s">
        <v>716</v>
      </c>
      <c r="C17" s="349" t="s">
        <v>611</v>
      </c>
    </row>
    <row r="18" spans="1:3">
      <c r="A18" s="349"/>
      <c r="B18" s="349" t="s">
        <v>693</v>
      </c>
      <c r="C18" s="349" t="s">
        <v>611</v>
      </c>
    </row>
    <row r="19" spans="1:3" ht="25.5">
      <c r="A19" s="349"/>
      <c r="B19" s="349" t="s">
        <v>694</v>
      </c>
      <c r="C19" s="349" t="s">
        <v>696</v>
      </c>
    </row>
    <row r="20" spans="1:3" ht="25.5">
      <c r="A20" s="349"/>
      <c r="B20" s="349" t="s">
        <v>697</v>
      </c>
      <c r="C20" s="349" t="s">
        <v>612</v>
      </c>
    </row>
    <row r="21" spans="1:3" ht="25.5">
      <c r="A21" s="349"/>
      <c r="B21" s="349" t="s">
        <v>625</v>
      </c>
      <c r="C21" s="349" t="s">
        <v>612</v>
      </c>
    </row>
    <row r="22" spans="1:3" ht="38.25">
      <c r="A22" s="349"/>
      <c r="B22" s="349" t="s">
        <v>703</v>
      </c>
      <c r="C22" s="349" t="s">
        <v>698</v>
      </c>
    </row>
    <row r="23" spans="1:3" ht="38.25">
      <c r="A23" s="349"/>
      <c r="B23" s="349" t="s">
        <v>699</v>
      </c>
      <c r="C23" s="349" t="s">
        <v>612</v>
      </c>
    </row>
    <row r="24" spans="1:3" ht="25.5">
      <c r="A24" s="349"/>
      <c r="B24" s="349" t="s">
        <v>700</v>
      </c>
      <c r="C24" s="349" t="s">
        <v>638</v>
      </c>
    </row>
    <row r="25" spans="1:3">
      <c r="A25" s="349"/>
      <c r="B25" s="349"/>
      <c r="C25" s="349"/>
    </row>
    <row r="26" spans="1:3">
      <c r="A26" s="349"/>
      <c r="B26" s="349" t="s">
        <v>613</v>
      </c>
      <c r="C26" s="349" t="s">
        <v>612</v>
      </c>
    </row>
    <row r="27" spans="1:3" ht="25.5">
      <c r="A27" s="349"/>
      <c r="B27" s="349" t="s">
        <v>701</v>
      </c>
      <c r="C27" s="349" t="s">
        <v>658</v>
      </c>
    </row>
    <row r="28" spans="1:3">
      <c r="A28" s="347" t="s">
        <v>717</v>
      </c>
      <c r="B28" s="347"/>
      <c r="C28" s="348"/>
    </row>
    <row r="29" spans="1:3" ht="38.25">
      <c r="A29" s="349"/>
      <c r="B29" s="349" t="s">
        <v>332</v>
      </c>
      <c r="C29" s="349" t="s">
        <v>659</v>
      </c>
    </row>
    <row r="30" spans="1:3">
      <c r="A30" s="349"/>
      <c r="B30" s="349" t="s">
        <v>338</v>
      </c>
      <c r="C30" s="349" t="s">
        <v>614</v>
      </c>
    </row>
    <row r="31" spans="1:3">
      <c r="A31" s="347" t="s">
        <v>594</v>
      </c>
      <c r="B31" s="347"/>
      <c r="C31" s="348"/>
    </row>
    <row r="32" spans="1:3" ht="25.5">
      <c r="A32" s="349"/>
      <c r="B32" s="349" t="s">
        <v>626</v>
      </c>
      <c r="C32" s="349" t="s">
        <v>637</v>
      </c>
    </row>
    <row r="33" spans="1:3" ht="38.25">
      <c r="A33" s="349"/>
      <c r="B33" s="349" t="s">
        <v>627</v>
      </c>
      <c r="C33" s="349" t="s">
        <v>715</v>
      </c>
    </row>
    <row r="34" spans="1:3" ht="25.5">
      <c r="A34" s="349"/>
      <c r="B34" s="349" t="s">
        <v>628</v>
      </c>
      <c r="C34" s="349" t="s">
        <v>615</v>
      </c>
    </row>
    <row r="35" spans="1:3">
      <c r="A35" s="349"/>
      <c r="B35" s="349" t="s">
        <v>629</v>
      </c>
      <c r="C35" s="349" t="s">
        <v>615</v>
      </c>
    </row>
    <row r="36" spans="1:3" ht="25.5">
      <c r="A36" s="349"/>
      <c r="B36" s="349" t="s">
        <v>630</v>
      </c>
      <c r="C36" s="349" t="s">
        <v>696</v>
      </c>
    </row>
    <row r="37" spans="1:3" ht="38.25">
      <c r="A37" s="349"/>
      <c r="B37" s="349" t="s">
        <v>631</v>
      </c>
      <c r="C37" s="349" t="s">
        <v>612</v>
      </c>
    </row>
    <row r="38" spans="1:3" ht="38.25">
      <c r="A38" s="349"/>
      <c r="B38" s="349" t="s">
        <v>632</v>
      </c>
      <c r="C38" s="349" t="s">
        <v>612</v>
      </c>
    </row>
    <row r="39" spans="1:3" ht="25.5">
      <c r="A39" s="349"/>
      <c r="B39" s="349" t="s">
        <v>660</v>
      </c>
      <c r="C39" s="349" t="s">
        <v>612</v>
      </c>
    </row>
    <row r="40" spans="1:3" ht="25.5">
      <c r="A40" s="349"/>
      <c r="B40" s="349" t="s">
        <v>633</v>
      </c>
      <c r="C40" s="349" t="s">
        <v>616</v>
      </c>
    </row>
    <row r="41" spans="1:3" ht="25.5">
      <c r="A41" s="349"/>
      <c r="B41" s="349" t="s">
        <v>702</v>
      </c>
      <c r="C41" s="349" t="s">
        <v>698</v>
      </c>
    </row>
    <row r="42" spans="1:3" ht="25.5">
      <c r="A42" s="349"/>
      <c r="B42" s="349" t="s">
        <v>704</v>
      </c>
      <c r="C42" s="349" t="s">
        <v>617</v>
      </c>
    </row>
    <row r="43" spans="1:3" ht="25.5">
      <c r="A43" s="349"/>
      <c r="B43" s="349" t="s">
        <v>705</v>
      </c>
      <c r="C43" s="349" t="s">
        <v>617</v>
      </c>
    </row>
    <row r="44" spans="1:3" ht="38.25">
      <c r="A44" s="349"/>
      <c r="B44" s="349" t="s">
        <v>706</v>
      </c>
      <c r="C44" s="349" t="s">
        <v>618</v>
      </c>
    </row>
    <row r="45" spans="1:3">
      <c r="A45" s="349"/>
      <c r="B45" s="349" t="s">
        <v>634</v>
      </c>
      <c r="C45" s="349" t="s">
        <v>617</v>
      </c>
    </row>
    <row r="46" spans="1:3" ht="25.5">
      <c r="A46" s="349"/>
      <c r="B46" s="349" t="s">
        <v>635</v>
      </c>
      <c r="C46" s="349" t="s">
        <v>658</v>
      </c>
    </row>
    <row r="47" spans="1:3" ht="25.5">
      <c r="A47" s="349"/>
      <c r="B47" s="349" t="s">
        <v>718</v>
      </c>
      <c r="C47" s="349" t="s">
        <v>619</v>
      </c>
    </row>
    <row r="48" spans="1:3">
      <c r="A48" s="349" t="s">
        <v>682</v>
      </c>
      <c r="B48" s="349" t="s">
        <v>685</v>
      </c>
      <c r="C48" s="349" t="s">
        <v>683</v>
      </c>
    </row>
    <row r="49" spans="1:3">
      <c r="A49" s="347" t="s">
        <v>419</v>
      </c>
      <c r="B49" s="347"/>
      <c r="C49" s="348"/>
    </row>
    <row r="50" spans="1:3" ht="25.5">
      <c r="A50" s="349" t="s">
        <v>610</v>
      </c>
      <c r="B50" s="349" t="s">
        <v>707</v>
      </c>
      <c r="C50" s="349" t="s">
        <v>609</v>
      </c>
    </row>
    <row r="51" spans="1:3" ht="38.25">
      <c r="A51" s="349"/>
      <c r="B51" s="349" t="s">
        <v>708</v>
      </c>
      <c r="C51" s="349" t="s">
        <v>715</v>
      </c>
    </row>
    <row r="52" spans="1:3">
      <c r="A52" s="349"/>
      <c r="B52" s="349" t="s">
        <v>661</v>
      </c>
      <c r="C52" s="349" t="s">
        <v>709</v>
      </c>
    </row>
    <row r="53" spans="1:3" ht="38.25">
      <c r="A53" s="349"/>
      <c r="B53" s="349" t="s">
        <v>662</v>
      </c>
      <c r="C53" s="349" t="s">
        <v>620</v>
      </c>
    </row>
    <row r="54" spans="1:3">
      <c r="A54" s="347" t="s">
        <v>348</v>
      </c>
      <c r="B54" s="347"/>
      <c r="C54" s="348"/>
    </row>
    <row r="55" spans="1:3">
      <c r="A55" s="349"/>
      <c r="B55" s="349" t="s">
        <v>710</v>
      </c>
      <c r="C55" s="349" t="s">
        <v>619</v>
      </c>
    </row>
    <row r="56" spans="1:3">
      <c r="A56" s="349"/>
      <c r="B56" s="349" t="s">
        <v>711</v>
      </c>
      <c r="C56" s="349" t="s">
        <v>619</v>
      </c>
    </row>
    <row r="57" spans="1:3">
      <c r="A57" s="349"/>
      <c r="B57" s="349" t="s">
        <v>712</v>
      </c>
      <c r="C57" s="349" t="s">
        <v>621</v>
      </c>
    </row>
    <row r="58" spans="1:3">
      <c r="A58" s="349"/>
      <c r="B58" s="349" t="s">
        <v>115</v>
      </c>
      <c r="C58" s="349" t="s">
        <v>619</v>
      </c>
    </row>
    <row r="59" spans="1:3" ht="25.5">
      <c r="A59" s="349"/>
      <c r="B59" s="349" t="s">
        <v>702</v>
      </c>
      <c r="C59" s="349" t="s">
        <v>698</v>
      </c>
    </row>
    <row r="60" spans="1:3">
      <c r="A60" s="347" t="s">
        <v>641</v>
      </c>
      <c r="B60" s="347"/>
      <c r="C60" s="348"/>
    </row>
    <row r="61" spans="1:3" ht="25.5">
      <c r="A61" s="349"/>
      <c r="B61" s="349" t="s">
        <v>722</v>
      </c>
      <c r="C61" s="349" t="s">
        <v>637</v>
      </c>
    </row>
    <row r="62" spans="1:3" ht="38.25">
      <c r="A62" s="349"/>
      <c r="B62" s="349" t="s">
        <v>723</v>
      </c>
      <c r="C62" s="349" t="s">
        <v>715</v>
      </c>
    </row>
    <row r="63" spans="1:3">
      <c r="A63" s="349"/>
      <c r="B63" s="349" t="s">
        <v>720</v>
      </c>
      <c r="C63" s="349" t="s">
        <v>721</v>
      </c>
    </row>
    <row r="64" spans="1:3">
      <c r="A64" s="349"/>
      <c r="B64" s="349" t="s">
        <v>636</v>
      </c>
      <c r="C64" s="349" t="s">
        <v>639</v>
      </c>
    </row>
    <row r="65" spans="1:3">
      <c r="A65" s="349"/>
      <c r="B65" s="349" t="s">
        <v>623</v>
      </c>
      <c r="C65" s="349" t="s">
        <v>640</v>
      </c>
    </row>
    <row r="66" spans="1:3">
      <c r="A66" s="349"/>
      <c r="B66" s="349" t="s">
        <v>440</v>
      </c>
      <c r="C66" s="349" t="s">
        <v>724</v>
      </c>
    </row>
    <row r="67" spans="1:3">
      <c r="A67" s="349"/>
      <c r="B67" s="349" t="s">
        <v>622</v>
      </c>
      <c r="C67" s="349" t="s">
        <v>619</v>
      </c>
    </row>
    <row r="68" spans="1:3">
      <c r="A68" s="349"/>
      <c r="B68" s="349" t="s">
        <v>197</v>
      </c>
      <c r="C68" s="349" t="s">
        <v>619</v>
      </c>
    </row>
    <row r="69" spans="1:3">
      <c r="A69" s="349"/>
      <c r="B69" s="349" t="s">
        <v>624</v>
      </c>
      <c r="C69" s="349" t="s">
        <v>725</v>
      </c>
    </row>
    <row r="70" spans="1:3" ht="13.15" customHeight="1">
      <c r="A70" s="350"/>
      <c r="B70" s="350"/>
      <c r="C70" s="350"/>
    </row>
    <row r="71" spans="1:3" ht="13.15" customHeight="1">
      <c r="A71" s="351"/>
      <c r="B71" s="351"/>
      <c r="C71" s="351"/>
    </row>
    <row r="72" spans="1:3" ht="13.15" customHeight="1">
      <c r="A72" s="441" t="s">
        <v>98</v>
      </c>
      <c r="B72" s="442"/>
      <c r="C72" s="443"/>
    </row>
    <row r="73" spans="1:3" ht="13.15" customHeight="1">
      <c r="A73" s="352" t="s">
        <v>38</v>
      </c>
      <c r="B73" s="352" t="s">
        <v>39</v>
      </c>
      <c r="C73" s="352" t="s">
        <v>40</v>
      </c>
    </row>
    <row r="74" spans="1:3" ht="74.45" customHeight="1">
      <c r="A74" s="444" t="s">
        <v>726</v>
      </c>
      <c r="B74" s="445"/>
      <c r="C74" s="446"/>
    </row>
    <row r="75" spans="1:3" ht="43.15" customHeight="1">
      <c r="A75" s="435" t="s">
        <v>727</v>
      </c>
      <c r="B75" s="436"/>
      <c r="C75" s="437"/>
    </row>
    <row r="76" spans="1:3" ht="13.15" customHeight="1">
      <c r="A76" s="353"/>
      <c r="B76" s="349"/>
      <c r="C76" s="353"/>
    </row>
    <row r="77" spans="1:3" ht="13.15" customHeight="1">
      <c r="A77" s="349"/>
      <c r="B77" s="349"/>
      <c r="C77" s="349"/>
    </row>
    <row r="78" spans="1:3" ht="13.15" customHeight="1">
      <c r="A78" s="349"/>
      <c r="B78" s="349"/>
      <c r="C78" s="349"/>
    </row>
    <row r="79" spans="1:3" ht="13.15" customHeight="1">
      <c r="A79" s="350"/>
      <c r="B79" s="350"/>
      <c r="C79" s="350"/>
    </row>
    <row r="80" spans="1:3" ht="13.15" customHeight="1">
      <c r="A80" s="351"/>
      <c r="B80" s="351"/>
      <c r="C80" s="351"/>
    </row>
    <row r="81" spans="1:3" ht="13.15" hidden="1" customHeight="1">
      <c r="A81" s="441" t="s">
        <v>64</v>
      </c>
      <c r="B81" s="442"/>
      <c r="C81" s="443"/>
    </row>
    <row r="82" spans="1:3" ht="13.15" hidden="1" customHeight="1">
      <c r="A82" s="352" t="s">
        <v>38</v>
      </c>
      <c r="B82" s="352" t="s">
        <v>39</v>
      </c>
      <c r="C82" s="352" t="s">
        <v>40</v>
      </c>
    </row>
    <row r="83" spans="1:3" ht="13.15" hidden="1" customHeight="1">
      <c r="A83" s="447" t="s">
        <v>5</v>
      </c>
      <c r="B83" s="448"/>
      <c r="C83" s="449"/>
    </row>
    <row r="84" spans="1:3" ht="13.15" hidden="1" customHeight="1">
      <c r="A84" s="354"/>
      <c r="B84" s="349"/>
      <c r="C84" s="349"/>
    </row>
    <row r="85" spans="1:3" ht="13.15" hidden="1" customHeight="1">
      <c r="A85" s="349"/>
      <c r="B85" s="355"/>
      <c r="C85" s="349"/>
    </row>
    <row r="86" spans="1:3" ht="13.15" hidden="1" customHeight="1">
      <c r="A86" s="349"/>
      <c r="B86" s="355"/>
      <c r="C86" s="349"/>
    </row>
    <row r="87" spans="1:3" ht="13.15" hidden="1" customHeight="1">
      <c r="A87" s="349"/>
      <c r="B87" s="355"/>
      <c r="C87" s="349"/>
    </row>
    <row r="88" spans="1:3" ht="13.15" hidden="1" customHeight="1">
      <c r="A88" s="349"/>
      <c r="B88" s="355"/>
      <c r="C88" s="349"/>
    </row>
    <row r="89" spans="1:3" ht="13.15" hidden="1" customHeight="1">
      <c r="A89" s="349"/>
      <c r="B89" s="355"/>
      <c r="C89" s="349"/>
    </row>
    <row r="90" spans="1:3" ht="13.15" hidden="1" customHeight="1">
      <c r="A90" s="349"/>
      <c r="B90" s="355"/>
      <c r="C90" s="353"/>
    </row>
    <row r="91" spans="1:3" ht="13.15" hidden="1" customHeight="1">
      <c r="A91" s="349"/>
      <c r="B91" s="355"/>
      <c r="C91" s="353"/>
    </row>
    <row r="92" spans="1:3" ht="13.15" hidden="1" customHeight="1">
      <c r="A92" s="349"/>
      <c r="B92" s="355"/>
      <c r="C92" s="353"/>
    </row>
    <row r="93" spans="1:3" ht="13.15" hidden="1" customHeight="1">
      <c r="A93" s="349"/>
      <c r="B93" s="355"/>
      <c r="C93" s="353"/>
    </row>
    <row r="94" spans="1:3" ht="13.15" hidden="1" customHeight="1">
      <c r="A94" s="349"/>
      <c r="B94" s="355"/>
      <c r="C94" s="353"/>
    </row>
    <row r="95" spans="1:3" ht="13.15" hidden="1" customHeight="1">
      <c r="A95" s="349"/>
      <c r="B95" s="355"/>
      <c r="C95" s="353"/>
    </row>
    <row r="96" spans="1:3" ht="25.5" hidden="1" customHeight="1">
      <c r="A96" s="349"/>
      <c r="B96" s="355"/>
      <c r="C96" s="353"/>
    </row>
    <row r="97" spans="1:3" ht="13.15" hidden="1" customHeight="1">
      <c r="A97" s="354"/>
      <c r="B97" s="355"/>
      <c r="C97" s="353"/>
    </row>
    <row r="98" spans="1:3" ht="13.15" hidden="1" customHeight="1">
      <c r="A98" s="349"/>
      <c r="B98" s="355"/>
      <c r="C98" s="349"/>
    </row>
    <row r="99" spans="1:3" ht="13.15" hidden="1" customHeight="1">
      <c r="A99" s="349"/>
      <c r="B99" s="355"/>
      <c r="C99" s="353"/>
    </row>
    <row r="100" spans="1:3" ht="13.15" hidden="1" customHeight="1">
      <c r="A100" s="349"/>
      <c r="B100" s="355"/>
      <c r="C100" s="349"/>
    </row>
    <row r="101" spans="1:3" ht="13.15" hidden="1" customHeight="1">
      <c r="A101" s="356"/>
      <c r="B101" s="349"/>
      <c r="C101" s="349"/>
    </row>
    <row r="102" spans="1:3" ht="13.15" hidden="1" customHeight="1">
      <c r="A102" s="349"/>
      <c r="B102" s="355"/>
      <c r="C102" s="349"/>
    </row>
    <row r="103" spans="1:3" ht="13.15" hidden="1" customHeight="1">
      <c r="A103" s="349"/>
      <c r="B103" s="355"/>
      <c r="C103" s="353"/>
    </row>
    <row r="104" spans="1:3" ht="13.15" hidden="1" customHeight="1">
      <c r="A104" s="349"/>
      <c r="B104" s="355"/>
      <c r="C104" s="349"/>
    </row>
    <row r="105" spans="1:3" ht="13.15" hidden="1" customHeight="1">
      <c r="A105" s="349"/>
      <c r="B105" s="349"/>
      <c r="C105" s="354"/>
    </row>
    <row r="106" spans="1:3" ht="13.15" hidden="1" customHeight="1">
      <c r="A106" s="349"/>
      <c r="B106" s="349"/>
      <c r="C106" s="354"/>
    </row>
    <row r="107" spans="1:3" ht="13.15" hidden="1" customHeight="1">
      <c r="A107" s="349"/>
      <c r="B107" s="349"/>
      <c r="C107" s="354"/>
    </row>
    <row r="108" spans="1:3" ht="13.15" hidden="1" customHeight="1">
      <c r="A108" s="349"/>
      <c r="B108" s="349"/>
      <c r="C108" s="354"/>
    </row>
    <row r="109" spans="1:3" ht="13.15" hidden="1" customHeight="1">
      <c r="A109" s="349"/>
      <c r="B109" s="349"/>
      <c r="C109" s="354"/>
    </row>
    <row r="110" spans="1:3" ht="13.15" hidden="1" customHeight="1">
      <c r="A110" s="349"/>
      <c r="B110" s="349"/>
      <c r="C110" s="354"/>
    </row>
    <row r="111" spans="1:3" ht="13.15" hidden="1" customHeight="1">
      <c r="A111" s="349"/>
      <c r="B111" s="349"/>
      <c r="C111" s="354"/>
    </row>
    <row r="112" spans="1:3" ht="13.15" hidden="1" customHeight="1">
      <c r="A112" s="349"/>
      <c r="B112" s="349"/>
      <c r="C112" s="354"/>
    </row>
    <row r="113" spans="1:3" ht="13.15" hidden="1" customHeight="1">
      <c r="A113" s="349"/>
      <c r="B113" s="349"/>
      <c r="C113" s="354"/>
    </row>
    <row r="114" spans="1:3" ht="13.15" hidden="1" customHeight="1">
      <c r="A114" s="349"/>
      <c r="B114" s="349"/>
      <c r="C114" s="354"/>
    </row>
    <row r="115" spans="1:3" ht="13.15" hidden="1" customHeight="1">
      <c r="A115" s="349"/>
      <c r="B115" s="349"/>
      <c r="C115" s="354"/>
    </row>
    <row r="116" spans="1:3" ht="13.15" hidden="1" customHeight="1">
      <c r="A116" s="349"/>
      <c r="B116" s="349"/>
      <c r="C116" s="354"/>
    </row>
    <row r="117" spans="1:3" ht="13.15" hidden="1" customHeight="1">
      <c r="A117" s="349"/>
      <c r="B117" s="349"/>
      <c r="C117" s="354"/>
    </row>
    <row r="118" spans="1:3" ht="13.15" hidden="1" customHeight="1">
      <c r="A118" s="349"/>
      <c r="B118" s="349"/>
      <c r="C118" s="354"/>
    </row>
    <row r="119" spans="1:3" ht="13.15" hidden="1" customHeight="1">
      <c r="A119" s="349"/>
      <c r="B119" s="349"/>
      <c r="C119" s="354"/>
    </row>
    <row r="120" spans="1:3" ht="13.15" hidden="1" customHeight="1">
      <c r="A120" s="349"/>
      <c r="B120" s="349"/>
      <c r="C120" s="354"/>
    </row>
    <row r="121" spans="1:3" ht="13.15" hidden="1" customHeight="1">
      <c r="A121" s="349"/>
      <c r="B121" s="349"/>
      <c r="C121" s="354"/>
    </row>
    <row r="122" spans="1:3" ht="13.15" hidden="1" customHeight="1">
      <c r="A122" s="349"/>
      <c r="B122" s="349"/>
      <c r="C122" s="354"/>
    </row>
    <row r="123" spans="1:3" ht="13.15" hidden="1" customHeight="1">
      <c r="A123" s="349"/>
      <c r="B123" s="349"/>
      <c r="C123" s="349"/>
    </row>
    <row r="124" spans="1:3" ht="13.15" hidden="1" customHeight="1">
      <c r="A124" s="353"/>
      <c r="B124" s="353"/>
      <c r="C124" s="353"/>
    </row>
    <row r="125" spans="1:3" ht="13.15" hidden="1" customHeight="1">
      <c r="A125" s="349"/>
      <c r="B125" s="349"/>
      <c r="C125" s="349"/>
    </row>
    <row r="126" spans="1:3" ht="13.15" hidden="1" customHeight="1">
      <c r="A126" s="349"/>
      <c r="B126" s="349"/>
      <c r="C126" s="349"/>
    </row>
    <row r="127" spans="1:3" ht="13.15" hidden="1" customHeight="1">
      <c r="A127" s="349"/>
      <c r="B127" s="349"/>
      <c r="C127" s="349"/>
    </row>
    <row r="128" spans="1:3" ht="13.15" hidden="1" customHeight="1">
      <c r="A128" s="349"/>
      <c r="B128" s="349"/>
      <c r="C128" s="349"/>
    </row>
    <row r="129" spans="1:3" ht="13.15" hidden="1" customHeight="1">
      <c r="A129" s="349"/>
      <c r="B129" s="349"/>
      <c r="C129" s="349"/>
    </row>
    <row r="130" spans="1:3" ht="13.15" hidden="1" customHeight="1">
      <c r="A130" s="350"/>
      <c r="B130" s="350"/>
      <c r="C130" s="350"/>
    </row>
    <row r="131" spans="1:3" ht="13.15" hidden="1" customHeight="1">
      <c r="A131" s="351"/>
      <c r="B131" s="351"/>
      <c r="C131" s="351"/>
    </row>
    <row r="132" spans="1:3" ht="13.15" customHeight="1">
      <c r="A132" s="441" t="s">
        <v>645</v>
      </c>
      <c r="B132" s="442"/>
      <c r="C132" s="443"/>
    </row>
    <row r="133" spans="1:3" ht="13.15" customHeight="1">
      <c r="A133" s="352" t="s">
        <v>38</v>
      </c>
      <c r="B133" s="352" t="s">
        <v>39</v>
      </c>
      <c r="C133" s="352" t="s">
        <v>40</v>
      </c>
    </row>
    <row r="134" spans="1:3" ht="38.25">
      <c r="A134" s="362" t="s">
        <v>737</v>
      </c>
      <c r="B134" s="362" t="s">
        <v>649</v>
      </c>
      <c r="C134" s="363" t="s">
        <v>738</v>
      </c>
    </row>
    <row r="135" spans="1:3" ht="25.5">
      <c r="A135" s="362" t="s">
        <v>653</v>
      </c>
      <c r="B135" s="362" t="s">
        <v>739</v>
      </c>
      <c r="C135" s="363" t="s">
        <v>646</v>
      </c>
    </row>
    <row r="136" spans="1:3" ht="38.25">
      <c r="A136" s="362" t="s">
        <v>740</v>
      </c>
      <c r="B136" s="362" t="s">
        <v>650</v>
      </c>
      <c r="C136" s="363" t="s">
        <v>738</v>
      </c>
    </row>
    <row r="137" spans="1:3" ht="25.5">
      <c r="A137" s="362" t="s">
        <v>653</v>
      </c>
      <c r="B137" s="362" t="s">
        <v>651</v>
      </c>
      <c r="C137" s="363" t="s">
        <v>646</v>
      </c>
    </row>
    <row r="138" spans="1:3" ht="63.75">
      <c r="A138" s="362" t="s">
        <v>652</v>
      </c>
      <c r="B138" s="362" t="s">
        <v>651</v>
      </c>
      <c r="C138" s="363" t="s">
        <v>647</v>
      </c>
    </row>
    <row r="139" spans="1:3" ht="25.5">
      <c r="A139" s="362" t="s">
        <v>741</v>
      </c>
      <c r="B139" s="362" t="s">
        <v>654</v>
      </c>
      <c r="C139" s="363" t="s">
        <v>742</v>
      </c>
    </row>
    <row r="140" spans="1:3" ht="25.5">
      <c r="A140" s="362" t="s">
        <v>743</v>
      </c>
      <c r="B140" s="362" t="s">
        <v>654</v>
      </c>
      <c r="C140" s="363" t="s">
        <v>744</v>
      </c>
    </row>
    <row r="141" spans="1:3" ht="51">
      <c r="A141" s="362" t="s">
        <v>745</v>
      </c>
      <c r="B141" s="362" t="s">
        <v>641</v>
      </c>
      <c r="C141" s="363" t="s">
        <v>719</v>
      </c>
    </row>
    <row r="142" spans="1:3" ht="51">
      <c r="A142" s="362" t="s">
        <v>746</v>
      </c>
      <c r="B142" s="362" t="s">
        <v>641</v>
      </c>
      <c r="C142" s="363" t="s">
        <v>747</v>
      </c>
    </row>
    <row r="143" spans="1:3" ht="51">
      <c r="A143" s="362" t="s">
        <v>748</v>
      </c>
      <c r="B143" s="364" t="s">
        <v>354</v>
      </c>
      <c r="C143" s="363" t="s">
        <v>728</v>
      </c>
    </row>
    <row r="144" spans="1:3" ht="51">
      <c r="A144" s="362" t="s">
        <v>749</v>
      </c>
      <c r="B144" s="364" t="s">
        <v>354</v>
      </c>
      <c r="C144" s="363" t="s">
        <v>747</v>
      </c>
    </row>
    <row r="145" spans="1:3" ht="51">
      <c r="A145" s="362" t="s">
        <v>750</v>
      </c>
      <c r="B145" s="364" t="s">
        <v>420</v>
      </c>
      <c r="C145" s="363" t="s">
        <v>728</v>
      </c>
    </row>
    <row r="146" spans="1:3" ht="12.75" hidden="1" customHeight="1">
      <c r="A146" s="362" t="s">
        <v>751</v>
      </c>
      <c r="B146" s="364" t="s">
        <v>420</v>
      </c>
      <c r="C146" s="363" t="s">
        <v>747</v>
      </c>
    </row>
    <row r="147" spans="1:3" ht="12.75" hidden="1" customHeight="1">
      <c r="A147" s="362" t="s">
        <v>752</v>
      </c>
      <c r="B147" s="364" t="s">
        <v>419</v>
      </c>
      <c r="C147" s="363" t="s">
        <v>728</v>
      </c>
    </row>
    <row r="148" spans="1:3" ht="12.75" hidden="1" customHeight="1">
      <c r="A148" s="362" t="s">
        <v>753</v>
      </c>
      <c r="B148" s="364" t="s">
        <v>419</v>
      </c>
      <c r="C148" s="363" t="s">
        <v>747</v>
      </c>
    </row>
    <row r="149" spans="1:3" ht="12.75" hidden="1" customHeight="1">
      <c r="A149" s="450" t="s">
        <v>672</v>
      </c>
      <c r="B149" s="451"/>
      <c r="C149" s="452"/>
    </row>
    <row r="150" spans="1:3" ht="12.75" hidden="1" customHeight="1">
      <c r="A150" s="362"/>
      <c r="B150" s="362"/>
      <c r="C150" s="363"/>
    </row>
    <row r="151" spans="1:3" ht="12.75" hidden="1" customHeight="1">
      <c r="A151" s="365"/>
      <c r="B151" s="363"/>
      <c r="C151" s="363"/>
    </row>
    <row r="152" spans="1:3" ht="12.75" hidden="1" customHeight="1">
      <c r="A152" s="365"/>
      <c r="B152" s="363"/>
      <c r="C152" s="363"/>
    </row>
    <row r="153" spans="1:3" ht="12.75" hidden="1" customHeight="1">
      <c r="A153" s="365"/>
      <c r="B153" s="363"/>
      <c r="C153" s="363"/>
    </row>
    <row r="154" spans="1:3" ht="12.75" hidden="1" customHeight="1">
      <c r="A154" s="363"/>
      <c r="B154" s="363"/>
      <c r="C154" s="363"/>
    </row>
    <row r="155" spans="1:3" ht="12.75" hidden="1" customHeight="1">
      <c r="A155" s="363"/>
      <c r="B155" s="363"/>
      <c r="C155" s="363"/>
    </row>
    <row r="156" spans="1:3" ht="12.75" hidden="1" customHeight="1">
      <c r="A156" s="363"/>
      <c r="B156" s="363"/>
      <c r="C156" s="363"/>
    </row>
    <row r="157" spans="1:3" ht="12.75" hidden="1" customHeight="1">
      <c r="A157" s="363"/>
      <c r="B157" s="363"/>
      <c r="C157" s="363"/>
    </row>
    <row r="158" spans="1:3">
      <c r="A158" s="350"/>
      <c r="B158" s="350"/>
      <c r="C158" s="350"/>
    </row>
    <row r="159" spans="1:3">
      <c r="A159" s="351"/>
      <c r="B159" s="351"/>
      <c r="C159" s="351"/>
    </row>
    <row r="160" spans="1:3">
      <c r="A160" s="441" t="s">
        <v>137</v>
      </c>
      <c r="B160" s="442"/>
      <c r="C160" s="443"/>
    </row>
    <row r="161" spans="1:3">
      <c r="A161" s="352" t="s">
        <v>38</v>
      </c>
      <c r="B161" s="352" t="s">
        <v>39</v>
      </c>
      <c r="C161" s="352" t="s">
        <v>40</v>
      </c>
    </row>
    <row r="162" spans="1:3">
      <c r="A162" s="358" t="s">
        <v>110</v>
      </c>
      <c r="B162" s="358"/>
      <c r="C162" s="358"/>
    </row>
    <row r="163" spans="1:3" ht="25.5">
      <c r="A163" s="349" t="s">
        <v>229</v>
      </c>
      <c r="B163" s="349" t="s">
        <v>230</v>
      </c>
      <c r="C163" s="359" t="s">
        <v>231</v>
      </c>
    </row>
    <row r="164" spans="1:3" ht="22.15" customHeight="1">
      <c r="A164" s="360"/>
      <c r="B164" s="349"/>
      <c r="C164" s="349"/>
    </row>
    <row r="165" spans="1:3">
      <c r="A165" s="349"/>
      <c r="B165" s="349"/>
      <c r="C165" s="349"/>
    </row>
    <row r="166" spans="1:3">
      <c r="A166" s="358" t="s">
        <v>182</v>
      </c>
      <c r="B166" s="358"/>
      <c r="C166" s="358"/>
    </row>
    <row r="167" spans="1:3" ht="25.5" customHeight="1">
      <c r="A167" s="349" t="str">
        <f>Regiearbeiten!A30</f>
        <v>Abreisereinigung Doppelzimmer</v>
      </c>
      <c r="B167" s="349" t="s">
        <v>648</v>
      </c>
      <c r="C167" s="433" t="s">
        <v>729</v>
      </c>
    </row>
    <row r="168" spans="1:3" ht="151.5" customHeight="1">
      <c r="A168" s="349" t="str">
        <f>Regiearbeiten!A31</f>
        <v>Abreisereinigung Einzelzimmer</v>
      </c>
      <c r="B168" s="349" t="s">
        <v>648</v>
      </c>
      <c r="C168" s="434"/>
    </row>
    <row r="169" spans="1:3" ht="12.75" customHeight="1">
      <c r="A169" s="435" t="s">
        <v>713</v>
      </c>
      <c r="B169" s="436"/>
      <c r="C169" s="437"/>
    </row>
    <row r="170" spans="1:3">
      <c r="A170" s="357"/>
      <c r="B170" s="349"/>
      <c r="C170" s="349"/>
    </row>
    <row r="171" spans="1:3">
      <c r="A171" s="361" t="s">
        <v>183</v>
      </c>
      <c r="B171" s="361"/>
      <c r="C171" s="361"/>
    </row>
    <row r="172" spans="1:3" ht="204">
      <c r="A172" s="357" t="s">
        <v>112</v>
      </c>
      <c r="B172" s="357" t="s">
        <v>230</v>
      </c>
      <c r="C172" s="357" t="s">
        <v>733</v>
      </c>
    </row>
    <row r="173" spans="1:3" ht="25.5">
      <c r="A173" s="357" t="s">
        <v>301</v>
      </c>
      <c r="B173" s="357" t="s">
        <v>230</v>
      </c>
      <c r="C173" s="357" t="s">
        <v>695</v>
      </c>
    </row>
    <row r="174" spans="1:3">
      <c r="A174" s="357"/>
      <c r="B174" s="357"/>
      <c r="C174" s="357"/>
    </row>
    <row r="175" spans="1:3">
      <c r="A175" s="357"/>
      <c r="B175" s="357"/>
      <c r="C175" s="357"/>
    </row>
    <row r="176" spans="1:3">
      <c r="A176" s="357"/>
      <c r="B176" s="349"/>
      <c r="C176" s="349"/>
    </row>
    <row r="179" spans="1:2">
      <c r="A179" s="342"/>
      <c r="B179" s="342"/>
    </row>
  </sheetData>
  <sheetProtection algorithmName="SHA-512" hashValue="D3W8QF5m6V1aEkKB4mEvXVWeIzd9YaMpxTOaHMDRsrfTw74XuJCHwVm6C01Y781PCeE/FGA2LxIZvK9eHrKS/A==" saltValue="AgUKGYKG/zeWXegUq1BgfQ==" spinCount="100000" sheet="1" objects="1" scenarios="1"/>
  <protectedRanges>
    <protectedRange algorithmName="SHA-512" hashValue="lpOWA/A02zmZGFskuO1CjLEFcx8VraZqasnfA0/TdOTr2KYMm2t8evMlejZ9oFTerXc7elNtM+2faYwduYkzHA==" saltValue="MdqLtrsE2GqtQ1wD/0eqfw==" spinCount="100000" sqref="A1:C5 A10:C13 A177:C1048576" name="Bereich1"/>
    <protectedRange algorithmName="SHA-512" hashValue="lpOWA/A02zmZGFskuO1CjLEFcx8VraZqasnfA0/TdOTr2KYMm2t8evMlejZ9oFTerXc7elNtM+2faYwduYkzHA==" saltValue="MdqLtrsE2GqtQ1wD/0eqfw==" spinCount="100000" sqref="A6:C9" name="Bereich1_1"/>
    <protectedRange algorithmName="SHA-512" hashValue="lpOWA/A02zmZGFskuO1CjLEFcx8VraZqasnfA0/TdOTr2KYMm2t8evMlejZ9oFTerXc7elNtM+2faYwduYkzHA==" saltValue="MdqLtrsE2GqtQ1wD/0eqfw==" spinCount="100000" sqref="A170:C176 A158:C169 A14:C157" name="Bereich1_3"/>
  </protectedRanges>
  <mergeCells count="11">
    <mergeCell ref="C167:C168"/>
    <mergeCell ref="A169:C169"/>
    <mergeCell ref="A75:C75"/>
    <mergeCell ref="A4:C4"/>
    <mergeCell ref="A72:C72"/>
    <mergeCell ref="A74:C74"/>
    <mergeCell ref="A81:C81"/>
    <mergeCell ref="A83:C83"/>
    <mergeCell ref="A132:C132"/>
    <mergeCell ref="A149:C149"/>
    <mergeCell ref="A160:C160"/>
  </mergeCells>
  <phoneticPr fontId="0" type="noConversion"/>
  <pageMargins left="0.59055118110236227" right="0.23622047244094491" top="0.98425196850393704" bottom="0.98425196850393704" header="0.51181102362204722" footer="0.51181102362204722"/>
  <pageSetup paperSize="9" scale="95" orientation="portrait" r:id="rId1"/>
  <headerFooter alignWithMargins="0">
    <oddFooter>&amp;Lwww.carlweb.de&amp;C&amp;A&amp;R&amp;D
&amp;P von &amp;N</oddFooter>
  </headerFooter>
  <rowBreaks count="6" manualBreakCount="6">
    <brk id="12" max="3" man="1"/>
    <brk id="30" max="3" man="1"/>
    <brk id="59" max="3" man="1"/>
    <brk id="71" max="3" man="1"/>
    <brk id="131" max="3" man="1"/>
    <brk id="159"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8"/>
  <sheetViews>
    <sheetView showZeros="0" workbookViewId="0"/>
  </sheetViews>
  <sheetFormatPr baseColWidth="10" defaultRowHeight="12.75"/>
  <cols>
    <col min="1" max="1" width="28.83203125" style="306" customWidth="1"/>
    <col min="2" max="2" width="7.6640625" style="306" customWidth="1"/>
    <col min="3" max="3" width="20.5" style="306" customWidth="1"/>
    <col min="4" max="5" width="11.5" style="306"/>
    <col min="6" max="6" width="12.83203125" style="306" customWidth="1"/>
    <col min="7" max="8" width="11.5" style="306"/>
    <col min="9" max="9" width="16.83203125" style="306" hidden="1" customWidth="1"/>
    <col min="10" max="10" width="0" style="306" hidden="1" customWidth="1"/>
    <col min="11" max="11" width="46.83203125" style="306" customWidth="1"/>
    <col min="12" max="255" width="11.5" style="306"/>
    <col min="256" max="256" width="23.33203125" style="306" customWidth="1"/>
    <col min="257" max="258" width="7.6640625" style="306" customWidth="1"/>
    <col min="259" max="260" width="11.5" style="306"/>
    <col min="261" max="261" width="12.83203125" style="306" customWidth="1"/>
    <col min="262" max="511" width="11.5" style="306"/>
    <col min="512" max="512" width="23.33203125" style="306" customWidth="1"/>
    <col min="513" max="514" width="7.6640625" style="306" customWidth="1"/>
    <col min="515" max="516" width="11.5" style="306"/>
    <col min="517" max="517" width="12.83203125" style="306" customWidth="1"/>
    <col min="518" max="767" width="11.5" style="306"/>
    <col min="768" max="768" width="23.33203125" style="306" customWidth="1"/>
    <col min="769" max="770" width="7.6640625" style="306" customWidth="1"/>
    <col min="771" max="772" width="11.5" style="306"/>
    <col min="773" max="773" width="12.83203125" style="306" customWidth="1"/>
    <col min="774" max="1023" width="11.5" style="306"/>
    <col min="1024" max="1024" width="23.33203125" style="306" customWidth="1"/>
    <col min="1025" max="1026" width="7.6640625" style="306" customWidth="1"/>
    <col min="1027" max="1028" width="11.5" style="306"/>
    <col min="1029" max="1029" width="12.83203125" style="306" customWidth="1"/>
    <col min="1030" max="1279" width="11.5" style="306"/>
    <col min="1280" max="1280" width="23.33203125" style="306" customWidth="1"/>
    <col min="1281" max="1282" width="7.6640625" style="306" customWidth="1"/>
    <col min="1283" max="1284" width="11.5" style="306"/>
    <col min="1285" max="1285" width="12.83203125" style="306" customWidth="1"/>
    <col min="1286" max="1535" width="11.5" style="306"/>
    <col min="1536" max="1536" width="23.33203125" style="306" customWidth="1"/>
    <col min="1537" max="1538" width="7.6640625" style="306" customWidth="1"/>
    <col min="1539" max="1540" width="11.5" style="306"/>
    <col min="1541" max="1541" width="12.83203125" style="306" customWidth="1"/>
    <col min="1542" max="1791" width="11.5" style="306"/>
    <col min="1792" max="1792" width="23.33203125" style="306" customWidth="1"/>
    <col min="1793" max="1794" width="7.6640625" style="306" customWidth="1"/>
    <col min="1795" max="1796" width="11.5" style="306"/>
    <col min="1797" max="1797" width="12.83203125" style="306" customWidth="1"/>
    <col min="1798" max="2047" width="11.5" style="306"/>
    <col min="2048" max="2048" width="23.33203125" style="306" customWidth="1"/>
    <col min="2049" max="2050" width="7.6640625" style="306" customWidth="1"/>
    <col min="2051" max="2052" width="11.5" style="306"/>
    <col min="2053" max="2053" width="12.83203125" style="306" customWidth="1"/>
    <col min="2054" max="2303" width="11.5" style="306"/>
    <col min="2304" max="2304" width="23.33203125" style="306" customWidth="1"/>
    <col min="2305" max="2306" width="7.6640625" style="306" customWidth="1"/>
    <col min="2307" max="2308" width="11.5" style="306"/>
    <col min="2309" max="2309" width="12.83203125" style="306" customWidth="1"/>
    <col min="2310" max="2559" width="11.5" style="306"/>
    <col min="2560" max="2560" width="23.33203125" style="306" customWidth="1"/>
    <col min="2561" max="2562" width="7.6640625" style="306" customWidth="1"/>
    <col min="2563" max="2564" width="11.5" style="306"/>
    <col min="2565" max="2565" width="12.83203125" style="306" customWidth="1"/>
    <col min="2566" max="2815" width="11.5" style="306"/>
    <col min="2816" max="2816" width="23.33203125" style="306" customWidth="1"/>
    <col min="2817" max="2818" width="7.6640625" style="306" customWidth="1"/>
    <col min="2819" max="2820" width="11.5" style="306"/>
    <col min="2821" max="2821" width="12.83203125" style="306" customWidth="1"/>
    <col min="2822" max="3071" width="11.5" style="306"/>
    <col min="3072" max="3072" width="23.33203125" style="306" customWidth="1"/>
    <col min="3073" max="3074" width="7.6640625" style="306" customWidth="1"/>
    <col min="3075" max="3076" width="11.5" style="306"/>
    <col min="3077" max="3077" width="12.83203125" style="306" customWidth="1"/>
    <col min="3078" max="3327" width="11.5" style="306"/>
    <col min="3328" max="3328" width="23.33203125" style="306" customWidth="1"/>
    <col min="3329" max="3330" width="7.6640625" style="306" customWidth="1"/>
    <col min="3331" max="3332" width="11.5" style="306"/>
    <col min="3333" max="3333" width="12.83203125" style="306" customWidth="1"/>
    <col min="3334" max="3583" width="11.5" style="306"/>
    <col min="3584" max="3584" width="23.33203125" style="306" customWidth="1"/>
    <col min="3585" max="3586" width="7.6640625" style="306" customWidth="1"/>
    <col min="3587" max="3588" width="11.5" style="306"/>
    <col min="3589" max="3589" width="12.83203125" style="306" customWidth="1"/>
    <col min="3590" max="3839" width="11.5" style="306"/>
    <col min="3840" max="3840" width="23.33203125" style="306" customWidth="1"/>
    <col min="3841" max="3842" width="7.6640625" style="306" customWidth="1"/>
    <col min="3843" max="3844" width="11.5" style="306"/>
    <col min="3845" max="3845" width="12.83203125" style="306" customWidth="1"/>
    <col min="3846" max="4095" width="11.5" style="306"/>
    <col min="4096" max="4096" width="23.33203125" style="306" customWidth="1"/>
    <col min="4097" max="4098" width="7.6640625" style="306" customWidth="1"/>
    <col min="4099" max="4100" width="11.5" style="306"/>
    <col min="4101" max="4101" width="12.83203125" style="306" customWidth="1"/>
    <col min="4102" max="4351" width="11.5" style="306"/>
    <col min="4352" max="4352" width="23.33203125" style="306" customWidth="1"/>
    <col min="4353" max="4354" width="7.6640625" style="306" customWidth="1"/>
    <col min="4355" max="4356" width="11.5" style="306"/>
    <col min="4357" max="4357" width="12.83203125" style="306" customWidth="1"/>
    <col min="4358" max="4607" width="11.5" style="306"/>
    <col min="4608" max="4608" width="23.33203125" style="306" customWidth="1"/>
    <col min="4609" max="4610" width="7.6640625" style="306" customWidth="1"/>
    <col min="4611" max="4612" width="11.5" style="306"/>
    <col min="4613" max="4613" width="12.83203125" style="306" customWidth="1"/>
    <col min="4614" max="4863" width="11.5" style="306"/>
    <col min="4864" max="4864" width="23.33203125" style="306" customWidth="1"/>
    <col min="4865" max="4866" width="7.6640625" style="306" customWidth="1"/>
    <col min="4867" max="4868" width="11.5" style="306"/>
    <col min="4869" max="4869" width="12.83203125" style="306" customWidth="1"/>
    <col min="4870" max="5119" width="11.5" style="306"/>
    <col min="5120" max="5120" width="23.33203125" style="306" customWidth="1"/>
    <col min="5121" max="5122" width="7.6640625" style="306" customWidth="1"/>
    <col min="5123" max="5124" width="11.5" style="306"/>
    <col min="5125" max="5125" width="12.83203125" style="306" customWidth="1"/>
    <col min="5126" max="5375" width="11.5" style="306"/>
    <col min="5376" max="5376" width="23.33203125" style="306" customWidth="1"/>
    <col min="5377" max="5378" width="7.6640625" style="306" customWidth="1"/>
    <col min="5379" max="5380" width="11.5" style="306"/>
    <col min="5381" max="5381" width="12.83203125" style="306" customWidth="1"/>
    <col min="5382" max="5631" width="11.5" style="306"/>
    <col min="5632" max="5632" width="23.33203125" style="306" customWidth="1"/>
    <col min="5633" max="5634" width="7.6640625" style="306" customWidth="1"/>
    <col min="5635" max="5636" width="11.5" style="306"/>
    <col min="5637" max="5637" width="12.83203125" style="306" customWidth="1"/>
    <col min="5638" max="5887" width="11.5" style="306"/>
    <col min="5888" max="5888" width="23.33203125" style="306" customWidth="1"/>
    <col min="5889" max="5890" width="7.6640625" style="306" customWidth="1"/>
    <col min="5891" max="5892" width="11.5" style="306"/>
    <col min="5893" max="5893" width="12.83203125" style="306" customWidth="1"/>
    <col min="5894" max="6143" width="11.5" style="306"/>
    <col min="6144" max="6144" width="23.33203125" style="306" customWidth="1"/>
    <col min="6145" max="6146" width="7.6640625" style="306" customWidth="1"/>
    <col min="6147" max="6148" width="11.5" style="306"/>
    <col min="6149" max="6149" width="12.83203125" style="306" customWidth="1"/>
    <col min="6150" max="6399" width="11.5" style="306"/>
    <col min="6400" max="6400" width="23.33203125" style="306" customWidth="1"/>
    <col min="6401" max="6402" width="7.6640625" style="306" customWidth="1"/>
    <col min="6403" max="6404" width="11.5" style="306"/>
    <col min="6405" max="6405" width="12.83203125" style="306" customWidth="1"/>
    <col min="6406" max="6655" width="11.5" style="306"/>
    <col min="6656" max="6656" width="23.33203125" style="306" customWidth="1"/>
    <col min="6657" max="6658" width="7.6640625" style="306" customWidth="1"/>
    <col min="6659" max="6660" width="11.5" style="306"/>
    <col min="6661" max="6661" width="12.83203125" style="306" customWidth="1"/>
    <col min="6662" max="6911" width="11.5" style="306"/>
    <col min="6912" max="6912" width="23.33203125" style="306" customWidth="1"/>
    <col min="6913" max="6914" width="7.6640625" style="306" customWidth="1"/>
    <col min="6915" max="6916" width="11.5" style="306"/>
    <col min="6917" max="6917" width="12.83203125" style="306" customWidth="1"/>
    <col min="6918" max="7167" width="11.5" style="306"/>
    <col min="7168" max="7168" width="23.33203125" style="306" customWidth="1"/>
    <col min="7169" max="7170" width="7.6640625" style="306" customWidth="1"/>
    <col min="7171" max="7172" width="11.5" style="306"/>
    <col min="7173" max="7173" width="12.83203125" style="306" customWidth="1"/>
    <col min="7174" max="7423" width="11.5" style="306"/>
    <col min="7424" max="7424" width="23.33203125" style="306" customWidth="1"/>
    <col min="7425" max="7426" width="7.6640625" style="306" customWidth="1"/>
    <col min="7427" max="7428" width="11.5" style="306"/>
    <col min="7429" max="7429" width="12.83203125" style="306" customWidth="1"/>
    <col min="7430" max="7679" width="11.5" style="306"/>
    <col min="7680" max="7680" width="23.33203125" style="306" customWidth="1"/>
    <col min="7681" max="7682" width="7.6640625" style="306" customWidth="1"/>
    <col min="7683" max="7684" width="11.5" style="306"/>
    <col min="7685" max="7685" width="12.83203125" style="306" customWidth="1"/>
    <col min="7686" max="7935" width="11.5" style="306"/>
    <col min="7936" max="7936" width="23.33203125" style="306" customWidth="1"/>
    <col min="7937" max="7938" width="7.6640625" style="306" customWidth="1"/>
    <col min="7939" max="7940" width="11.5" style="306"/>
    <col min="7941" max="7941" width="12.83203125" style="306" customWidth="1"/>
    <col min="7942" max="8191" width="11.5" style="306"/>
    <col min="8192" max="8192" width="23.33203125" style="306" customWidth="1"/>
    <col min="8193" max="8194" width="7.6640625" style="306" customWidth="1"/>
    <col min="8195" max="8196" width="11.5" style="306"/>
    <col min="8197" max="8197" width="12.83203125" style="306" customWidth="1"/>
    <col min="8198" max="8447" width="11.5" style="306"/>
    <col min="8448" max="8448" width="23.33203125" style="306" customWidth="1"/>
    <col min="8449" max="8450" width="7.6640625" style="306" customWidth="1"/>
    <col min="8451" max="8452" width="11.5" style="306"/>
    <col min="8453" max="8453" width="12.83203125" style="306" customWidth="1"/>
    <col min="8454" max="8703" width="11.5" style="306"/>
    <col min="8704" max="8704" width="23.33203125" style="306" customWidth="1"/>
    <col min="8705" max="8706" width="7.6640625" style="306" customWidth="1"/>
    <col min="8707" max="8708" width="11.5" style="306"/>
    <col min="8709" max="8709" width="12.83203125" style="306" customWidth="1"/>
    <col min="8710" max="8959" width="11.5" style="306"/>
    <col min="8960" max="8960" width="23.33203125" style="306" customWidth="1"/>
    <col min="8961" max="8962" width="7.6640625" style="306" customWidth="1"/>
    <col min="8963" max="8964" width="11.5" style="306"/>
    <col min="8965" max="8965" width="12.83203125" style="306" customWidth="1"/>
    <col min="8966" max="9215" width="11.5" style="306"/>
    <col min="9216" max="9216" width="23.33203125" style="306" customWidth="1"/>
    <col min="9217" max="9218" width="7.6640625" style="306" customWidth="1"/>
    <col min="9219" max="9220" width="11.5" style="306"/>
    <col min="9221" max="9221" width="12.83203125" style="306" customWidth="1"/>
    <col min="9222" max="9471" width="11.5" style="306"/>
    <col min="9472" max="9472" width="23.33203125" style="306" customWidth="1"/>
    <col min="9473" max="9474" width="7.6640625" style="306" customWidth="1"/>
    <col min="9475" max="9476" width="11.5" style="306"/>
    <col min="9477" max="9477" width="12.83203125" style="306" customWidth="1"/>
    <col min="9478" max="9727" width="11.5" style="306"/>
    <col min="9728" max="9728" width="23.33203125" style="306" customWidth="1"/>
    <col min="9729" max="9730" width="7.6640625" style="306" customWidth="1"/>
    <col min="9731" max="9732" width="11.5" style="306"/>
    <col min="9733" max="9733" width="12.83203125" style="306" customWidth="1"/>
    <col min="9734" max="9983" width="11.5" style="306"/>
    <col min="9984" max="9984" width="23.33203125" style="306" customWidth="1"/>
    <col min="9985" max="9986" width="7.6640625" style="306" customWidth="1"/>
    <col min="9987" max="9988" width="11.5" style="306"/>
    <col min="9989" max="9989" width="12.83203125" style="306" customWidth="1"/>
    <col min="9990" max="10239" width="11.5" style="306"/>
    <col min="10240" max="10240" width="23.33203125" style="306" customWidth="1"/>
    <col min="10241" max="10242" width="7.6640625" style="306" customWidth="1"/>
    <col min="10243" max="10244" width="11.5" style="306"/>
    <col min="10245" max="10245" width="12.83203125" style="306" customWidth="1"/>
    <col min="10246" max="10495" width="11.5" style="306"/>
    <col min="10496" max="10496" width="23.33203125" style="306" customWidth="1"/>
    <col min="10497" max="10498" width="7.6640625" style="306" customWidth="1"/>
    <col min="10499" max="10500" width="11.5" style="306"/>
    <col min="10501" max="10501" width="12.83203125" style="306" customWidth="1"/>
    <col min="10502" max="10751" width="11.5" style="306"/>
    <col min="10752" max="10752" width="23.33203125" style="306" customWidth="1"/>
    <col min="10753" max="10754" width="7.6640625" style="306" customWidth="1"/>
    <col min="10755" max="10756" width="11.5" style="306"/>
    <col min="10757" max="10757" width="12.83203125" style="306" customWidth="1"/>
    <col min="10758" max="11007" width="11.5" style="306"/>
    <col min="11008" max="11008" width="23.33203125" style="306" customWidth="1"/>
    <col min="11009" max="11010" width="7.6640625" style="306" customWidth="1"/>
    <col min="11011" max="11012" width="11.5" style="306"/>
    <col min="11013" max="11013" width="12.83203125" style="306" customWidth="1"/>
    <col min="11014" max="11263" width="11.5" style="306"/>
    <col min="11264" max="11264" width="23.33203125" style="306" customWidth="1"/>
    <col min="11265" max="11266" width="7.6640625" style="306" customWidth="1"/>
    <col min="11267" max="11268" width="11.5" style="306"/>
    <col min="11269" max="11269" width="12.83203125" style="306" customWidth="1"/>
    <col min="11270" max="11519" width="11.5" style="306"/>
    <col min="11520" max="11520" width="23.33203125" style="306" customWidth="1"/>
    <col min="11521" max="11522" width="7.6640625" style="306" customWidth="1"/>
    <col min="11523" max="11524" width="11.5" style="306"/>
    <col min="11525" max="11525" width="12.83203125" style="306" customWidth="1"/>
    <col min="11526" max="11775" width="11.5" style="306"/>
    <col min="11776" max="11776" width="23.33203125" style="306" customWidth="1"/>
    <col min="11777" max="11778" width="7.6640625" style="306" customWidth="1"/>
    <col min="11779" max="11780" width="11.5" style="306"/>
    <col min="11781" max="11781" width="12.83203125" style="306" customWidth="1"/>
    <col min="11782" max="12031" width="11.5" style="306"/>
    <col min="12032" max="12032" width="23.33203125" style="306" customWidth="1"/>
    <col min="12033" max="12034" width="7.6640625" style="306" customWidth="1"/>
    <col min="12035" max="12036" width="11.5" style="306"/>
    <col min="12037" max="12037" width="12.83203125" style="306" customWidth="1"/>
    <col min="12038" max="12287" width="11.5" style="306"/>
    <col min="12288" max="12288" width="23.33203125" style="306" customWidth="1"/>
    <col min="12289" max="12290" width="7.6640625" style="306" customWidth="1"/>
    <col min="12291" max="12292" width="11.5" style="306"/>
    <col min="12293" max="12293" width="12.83203125" style="306" customWidth="1"/>
    <col min="12294" max="12543" width="11.5" style="306"/>
    <col min="12544" max="12544" width="23.33203125" style="306" customWidth="1"/>
    <col min="12545" max="12546" width="7.6640625" style="306" customWidth="1"/>
    <col min="12547" max="12548" width="11.5" style="306"/>
    <col min="12549" max="12549" width="12.83203125" style="306" customWidth="1"/>
    <col min="12550" max="12799" width="11.5" style="306"/>
    <col min="12800" max="12800" width="23.33203125" style="306" customWidth="1"/>
    <col min="12801" max="12802" width="7.6640625" style="306" customWidth="1"/>
    <col min="12803" max="12804" width="11.5" style="306"/>
    <col min="12805" max="12805" width="12.83203125" style="306" customWidth="1"/>
    <col min="12806" max="13055" width="11.5" style="306"/>
    <col min="13056" max="13056" width="23.33203125" style="306" customWidth="1"/>
    <col min="13057" max="13058" width="7.6640625" style="306" customWidth="1"/>
    <col min="13059" max="13060" width="11.5" style="306"/>
    <col min="13061" max="13061" width="12.83203125" style="306" customWidth="1"/>
    <col min="13062" max="13311" width="11.5" style="306"/>
    <col min="13312" max="13312" width="23.33203125" style="306" customWidth="1"/>
    <col min="13313" max="13314" width="7.6640625" style="306" customWidth="1"/>
    <col min="13315" max="13316" width="11.5" style="306"/>
    <col min="13317" max="13317" width="12.83203125" style="306" customWidth="1"/>
    <col min="13318" max="13567" width="11.5" style="306"/>
    <col min="13568" max="13568" width="23.33203125" style="306" customWidth="1"/>
    <col min="13569" max="13570" width="7.6640625" style="306" customWidth="1"/>
    <col min="13571" max="13572" width="11.5" style="306"/>
    <col min="13573" max="13573" width="12.83203125" style="306" customWidth="1"/>
    <col min="13574" max="13823" width="11.5" style="306"/>
    <col min="13824" max="13824" width="23.33203125" style="306" customWidth="1"/>
    <col min="13825" max="13826" width="7.6640625" style="306" customWidth="1"/>
    <col min="13827" max="13828" width="11.5" style="306"/>
    <col min="13829" max="13829" width="12.83203125" style="306" customWidth="1"/>
    <col min="13830" max="14079" width="11.5" style="306"/>
    <col min="14080" max="14080" width="23.33203125" style="306" customWidth="1"/>
    <col min="14081" max="14082" width="7.6640625" style="306" customWidth="1"/>
    <col min="14083" max="14084" width="11.5" style="306"/>
    <col min="14085" max="14085" width="12.83203125" style="306" customWidth="1"/>
    <col min="14086" max="14335" width="11.5" style="306"/>
    <col min="14336" max="14336" width="23.33203125" style="306" customWidth="1"/>
    <col min="14337" max="14338" width="7.6640625" style="306" customWidth="1"/>
    <col min="14339" max="14340" width="11.5" style="306"/>
    <col min="14341" max="14341" width="12.83203125" style="306" customWidth="1"/>
    <col min="14342" max="14591" width="11.5" style="306"/>
    <col min="14592" max="14592" width="23.33203125" style="306" customWidth="1"/>
    <col min="14593" max="14594" width="7.6640625" style="306" customWidth="1"/>
    <col min="14595" max="14596" width="11.5" style="306"/>
    <col min="14597" max="14597" width="12.83203125" style="306" customWidth="1"/>
    <col min="14598" max="14847" width="11.5" style="306"/>
    <col min="14848" max="14848" width="23.33203125" style="306" customWidth="1"/>
    <col min="14849" max="14850" width="7.6640625" style="306" customWidth="1"/>
    <col min="14851" max="14852" width="11.5" style="306"/>
    <col min="14853" max="14853" width="12.83203125" style="306" customWidth="1"/>
    <col min="14854" max="15103" width="11.5" style="306"/>
    <col min="15104" max="15104" width="23.33203125" style="306" customWidth="1"/>
    <col min="15105" max="15106" width="7.6640625" style="306" customWidth="1"/>
    <col min="15107" max="15108" width="11.5" style="306"/>
    <col min="15109" max="15109" width="12.83203125" style="306" customWidth="1"/>
    <col min="15110" max="15359" width="11.5" style="306"/>
    <col min="15360" max="15360" width="23.33203125" style="306" customWidth="1"/>
    <col min="15361" max="15362" width="7.6640625" style="306" customWidth="1"/>
    <col min="15363" max="15364" width="11.5" style="306"/>
    <col min="15365" max="15365" width="12.83203125" style="306" customWidth="1"/>
    <col min="15366" max="15615" width="11.5" style="306"/>
    <col min="15616" max="15616" width="23.33203125" style="306" customWidth="1"/>
    <col min="15617" max="15618" width="7.6640625" style="306" customWidth="1"/>
    <col min="15619" max="15620" width="11.5" style="306"/>
    <col min="15621" max="15621" width="12.83203125" style="306" customWidth="1"/>
    <col min="15622" max="15871" width="11.5" style="306"/>
    <col min="15872" max="15872" width="23.33203125" style="306" customWidth="1"/>
    <col min="15873" max="15874" width="7.6640625" style="306" customWidth="1"/>
    <col min="15875" max="15876" width="11.5" style="306"/>
    <col min="15877" max="15877" width="12.83203125" style="306" customWidth="1"/>
    <col min="15878" max="16127" width="11.5" style="306"/>
    <col min="16128" max="16128" width="23.33203125" style="306" customWidth="1"/>
    <col min="16129" max="16130" width="7.6640625" style="306" customWidth="1"/>
    <col min="16131" max="16132" width="11.5" style="306"/>
    <col min="16133" max="16133" width="12.83203125" style="306" customWidth="1"/>
    <col min="16134" max="16384" width="11.5" style="306"/>
  </cols>
  <sheetData>
    <row r="1" spans="1:12" ht="13.5">
      <c r="A1" s="11" t="str">
        <f>INFO!A1</f>
        <v>Unterhaltsreinigung Vergabe 1/2020</v>
      </c>
      <c r="B1" s="304"/>
    </row>
    <row r="2" spans="1:12" ht="13.5">
      <c r="A2" s="11" t="str">
        <f>INFO!A3</f>
        <v>Reinigungsobjekt:</v>
      </c>
      <c r="B2" s="184" t="str">
        <f>INFO!B3</f>
        <v>Schwärzbergklinik GmbH</v>
      </c>
    </row>
    <row r="3" spans="1:12" ht="13.5">
      <c r="A3" s="11"/>
      <c r="B3" s="184" t="str">
        <f>INFO!B5</f>
        <v>Salinenstraße 30</v>
      </c>
    </row>
    <row r="4" spans="1:12">
      <c r="A4" s="305"/>
      <c r="B4" s="371"/>
      <c r="C4" s="371"/>
      <c r="D4" s="372"/>
      <c r="E4" s="371"/>
    </row>
    <row r="6" spans="1:12">
      <c r="A6" s="305" t="s">
        <v>224</v>
      </c>
    </row>
    <row r="7" spans="1:12">
      <c r="A7" s="306" t="s">
        <v>115</v>
      </c>
    </row>
    <row r="8" spans="1:12" ht="28.5">
      <c r="A8" s="366" t="s">
        <v>562</v>
      </c>
      <c r="B8" s="366" t="s">
        <v>331</v>
      </c>
      <c r="C8" s="366" t="s">
        <v>563</v>
      </c>
      <c r="D8" s="366" t="s">
        <v>564</v>
      </c>
      <c r="E8" s="366" t="s">
        <v>198</v>
      </c>
      <c r="F8" s="366" t="s">
        <v>565</v>
      </c>
      <c r="G8" s="366" t="s">
        <v>566</v>
      </c>
      <c r="H8" s="366" t="s">
        <v>567</v>
      </c>
      <c r="I8" s="366" t="s">
        <v>568</v>
      </c>
      <c r="J8" s="366" t="s">
        <v>569</v>
      </c>
      <c r="K8" s="366" t="s">
        <v>570</v>
      </c>
      <c r="L8" s="366" t="s">
        <v>754</v>
      </c>
    </row>
    <row r="9" spans="1:12" ht="30">
      <c r="A9" s="367" t="s">
        <v>571</v>
      </c>
      <c r="B9" s="367" t="s">
        <v>199</v>
      </c>
      <c r="C9" s="367" t="s">
        <v>755</v>
      </c>
      <c r="D9" s="367">
        <v>7</v>
      </c>
      <c r="E9" s="367" t="s">
        <v>572</v>
      </c>
      <c r="F9" s="367" t="s">
        <v>573</v>
      </c>
      <c r="G9" s="367" t="s">
        <v>573</v>
      </c>
      <c r="H9" s="367" t="s">
        <v>574</v>
      </c>
      <c r="I9" s="367" t="s">
        <v>575</v>
      </c>
      <c r="J9" s="367">
        <v>2002</v>
      </c>
      <c r="K9" s="367" t="s">
        <v>576</v>
      </c>
      <c r="L9" s="367" t="s">
        <v>577</v>
      </c>
    </row>
    <row r="10" spans="1:12" ht="30">
      <c r="A10" s="367" t="s">
        <v>578</v>
      </c>
      <c r="B10" s="367" t="s">
        <v>199</v>
      </c>
      <c r="C10" s="367" t="s">
        <v>756</v>
      </c>
      <c r="D10" s="367">
        <v>5</v>
      </c>
      <c r="E10" s="367" t="s">
        <v>579</v>
      </c>
      <c r="F10" s="367" t="s">
        <v>580</v>
      </c>
      <c r="G10" s="367" t="s">
        <v>580</v>
      </c>
      <c r="H10" s="367" t="s">
        <v>581</v>
      </c>
      <c r="I10" s="367" t="s">
        <v>582</v>
      </c>
      <c r="J10" s="367">
        <v>1995</v>
      </c>
      <c r="K10" s="367"/>
      <c r="L10" s="367" t="s">
        <v>583</v>
      </c>
    </row>
    <row r="11" spans="1:12" ht="45">
      <c r="A11" s="367" t="s">
        <v>584</v>
      </c>
      <c r="B11" s="367" t="s">
        <v>199</v>
      </c>
      <c r="C11" s="367" t="s">
        <v>757</v>
      </c>
      <c r="D11" s="367">
        <v>5</v>
      </c>
      <c r="E11" s="367" t="s">
        <v>585</v>
      </c>
      <c r="F11" s="367" t="s">
        <v>586</v>
      </c>
      <c r="G11" s="367" t="s">
        <v>580</v>
      </c>
      <c r="H11" s="367" t="s">
        <v>587</v>
      </c>
      <c r="I11" s="367" t="s">
        <v>582</v>
      </c>
      <c r="J11" s="367">
        <v>2014</v>
      </c>
      <c r="K11" s="367" t="s">
        <v>588</v>
      </c>
      <c r="L11" s="367" t="s">
        <v>589</v>
      </c>
    </row>
    <row r="12" spans="1:12" ht="15">
      <c r="A12" s="367" t="s">
        <v>590</v>
      </c>
      <c r="B12" s="367" t="s">
        <v>200</v>
      </c>
      <c r="C12" s="367" t="s">
        <v>758</v>
      </c>
      <c r="D12" s="367">
        <v>8</v>
      </c>
      <c r="E12" s="367" t="s">
        <v>591</v>
      </c>
      <c r="F12" s="367" t="s">
        <v>592</v>
      </c>
      <c r="G12" s="367" t="s">
        <v>593</v>
      </c>
      <c r="H12" s="367" t="s">
        <v>587</v>
      </c>
      <c r="I12" s="367" t="s">
        <v>582</v>
      </c>
      <c r="J12" s="367">
        <v>2011</v>
      </c>
      <c r="K12" s="367"/>
      <c r="L12" s="367" t="s">
        <v>577</v>
      </c>
    </row>
    <row r="13" spans="1:12" ht="15">
      <c r="A13" s="367" t="s">
        <v>594</v>
      </c>
      <c r="B13" s="367" t="s">
        <v>201</v>
      </c>
      <c r="C13" s="367" t="s">
        <v>757</v>
      </c>
      <c r="D13" s="367">
        <v>6</v>
      </c>
      <c r="E13" s="367" t="s">
        <v>595</v>
      </c>
      <c r="F13" s="367" t="s">
        <v>596</v>
      </c>
      <c r="G13" s="367" t="s">
        <v>597</v>
      </c>
      <c r="H13" s="367" t="s">
        <v>598</v>
      </c>
      <c r="I13" s="367" t="s">
        <v>582</v>
      </c>
      <c r="J13" s="367">
        <v>1976</v>
      </c>
      <c r="K13" s="367"/>
      <c r="L13" s="367" t="s">
        <v>577</v>
      </c>
    </row>
    <row r="14" spans="1:12" ht="15">
      <c r="A14" s="368" t="s">
        <v>354</v>
      </c>
      <c r="B14" s="368" t="s">
        <v>204</v>
      </c>
      <c r="C14" s="368" t="s">
        <v>759</v>
      </c>
      <c r="D14" s="368">
        <v>7</v>
      </c>
      <c r="E14" s="368" t="s">
        <v>599</v>
      </c>
      <c r="F14" s="368" t="s">
        <v>574</v>
      </c>
      <c r="G14" s="368" t="s">
        <v>600</v>
      </c>
      <c r="H14" s="368" t="s">
        <v>601</v>
      </c>
      <c r="I14" s="368" t="s">
        <v>602</v>
      </c>
      <c r="J14" s="368">
        <v>1996</v>
      </c>
      <c r="K14" s="368"/>
      <c r="L14" s="368" t="s">
        <v>583</v>
      </c>
    </row>
    <row r="15" spans="1:12" ht="15">
      <c r="A15" s="368" t="s">
        <v>354</v>
      </c>
      <c r="B15" s="368" t="s">
        <v>203</v>
      </c>
      <c r="C15" s="368" t="s">
        <v>757</v>
      </c>
      <c r="D15" s="368">
        <v>5</v>
      </c>
      <c r="E15" s="368" t="s">
        <v>603</v>
      </c>
      <c r="F15" s="368" t="s">
        <v>601</v>
      </c>
      <c r="G15" s="368" t="s">
        <v>604</v>
      </c>
      <c r="H15" s="368" t="s">
        <v>601</v>
      </c>
      <c r="I15" s="368" t="s">
        <v>605</v>
      </c>
      <c r="J15" s="368">
        <v>1976</v>
      </c>
      <c r="K15" s="368"/>
      <c r="L15" s="368" t="s">
        <v>589</v>
      </c>
    </row>
    <row r="16" spans="1:12" ht="30">
      <c r="A16" s="367" t="s">
        <v>663</v>
      </c>
      <c r="B16" s="367"/>
      <c r="C16" s="367" t="s">
        <v>760</v>
      </c>
      <c r="D16" s="367"/>
      <c r="E16" s="367"/>
      <c r="F16" s="367"/>
      <c r="G16" s="367"/>
      <c r="H16" s="367"/>
      <c r="I16" s="367" t="s">
        <v>606</v>
      </c>
      <c r="J16" s="367"/>
      <c r="K16" s="367"/>
      <c r="L16" s="367"/>
    </row>
    <row r="17" spans="1:12" ht="15">
      <c r="A17" s="369" t="s">
        <v>735</v>
      </c>
      <c r="B17" s="369" t="s">
        <v>202</v>
      </c>
      <c r="C17" s="369" t="s">
        <v>761</v>
      </c>
      <c r="D17" s="369">
        <v>4</v>
      </c>
      <c r="E17" s="369" t="s">
        <v>762</v>
      </c>
      <c r="F17" s="369">
        <v>1.56</v>
      </c>
      <c r="G17" s="369">
        <v>1.37</v>
      </c>
      <c r="H17" s="369" t="s">
        <v>763</v>
      </c>
      <c r="I17" s="369"/>
      <c r="J17" s="369"/>
      <c r="K17" s="369"/>
      <c r="L17" s="369" t="s">
        <v>589</v>
      </c>
    </row>
    <row r="18" spans="1:12" ht="15">
      <c r="A18" s="369" t="s">
        <v>735</v>
      </c>
      <c r="B18" s="369" t="s">
        <v>202</v>
      </c>
      <c r="C18" s="369" t="s">
        <v>761</v>
      </c>
      <c r="D18" s="369">
        <v>4</v>
      </c>
      <c r="E18" s="369" t="s">
        <v>764</v>
      </c>
      <c r="F18" s="369">
        <v>1.38</v>
      </c>
      <c r="G18" s="369">
        <v>1.54</v>
      </c>
      <c r="H18" s="369" t="s">
        <v>601</v>
      </c>
      <c r="I18" s="369"/>
      <c r="J18" s="369"/>
      <c r="K18" s="369"/>
      <c r="L18" s="369" t="s">
        <v>589</v>
      </c>
    </row>
    <row r="19" spans="1:12" ht="15">
      <c r="A19" s="370"/>
      <c r="B19" s="370"/>
      <c r="C19" s="370"/>
      <c r="D19" s="370"/>
      <c r="E19" s="370"/>
      <c r="F19" s="370"/>
      <c r="G19" s="370"/>
      <c r="H19" s="370"/>
      <c r="I19" s="370"/>
      <c r="J19" s="370"/>
      <c r="K19" s="370"/>
      <c r="L19" s="370"/>
    </row>
    <row r="20" spans="1:12" ht="15">
      <c r="A20" s="370"/>
      <c r="B20" s="370"/>
      <c r="C20" s="370"/>
      <c r="D20" s="370"/>
      <c r="E20" s="370"/>
      <c r="F20" s="370"/>
      <c r="G20" s="370"/>
      <c r="H20" s="370"/>
      <c r="I20" s="370"/>
      <c r="J20" s="370"/>
      <c r="K20" s="370"/>
      <c r="L20" s="370"/>
    </row>
    <row r="22" spans="1:12">
      <c r="A22" s="351"/>
      <c r="B22" s="351"/>
      <c r="C22" s="373"/>
    </row>
    <row r="23" spans="1:12">
      <c r="A23" s="351" t="s">
        <v>734</v>
      </c>
      <c r="B23" s="351"/>
      <c r="C23" s="309" t="s">
        <v>317</v>
      </c>
    </row>
    <row r="25" spans="1:12">
      <c r="A25" s="306" t="s">
        <v>227</v>
      </c>
    </row>
    <row r="26" spans="1:12">
      <c r="A26" s="307" t="s">
        <v>57</v>
      </c>
      <c r="B26" s="308" t="s">
        <v>225</v>
      </c>
      <c r="C26" s="308" t="s">
        <v>226</v>
      </c>
    </row>
    <row r="27" spans="1:12">
      <c r="A27" s="309" t="s">
        <v>765</v>
      </c>
      <c r="B27" s="374" t="s">
        <v>225</v>
      </c>
      <c r="C27" s="375" t="s">
        <v>766</v>
      </c>
    </row>
    <row r="28" spans="1:12">
      <c r="A28" s="309"/>
      <c r="B28" s="374"/>
      <c r="C28" s="375"/>
    </row>
    <row r="29" spans="1:12">
      <c r="A29" s="309"/>
      <c r="B29" s="374"/>
      <c r="C29" s="375"/>
    </row>
    <row r="30" spans="1:12">
      <c r="A30" s="376" t="s">
        <v>767</v>
      </c>
      <c r="B30" s="377" t="s">
        <v>768</v>
      </c>
      <c r="C30" s="378" t="s">
        <v>769</v>
      </c>
    </row>
    <row r="31" spans="1:12">
      <c r="A31" s="376" t="s">
        <v>193</v>
      </c>
      <c r="B31" s="377" t="s">
        <v>768</v>
      </c>
      <c r="C31" s="378" t="s">
        <v>770</v>
      </c>
    </row>
    <row r="32" spans="1:12">
      <c r="A32" s="376" t="s">
        <v>193</v>
      </c>
      <c r="B32" s="377" t="s">
        <v>768</v>
      </c>
      <c r="C32" s="378" t="s">
        <v>771</v>
      </c>
      <c r="E32" s="306" t="s">
        <v>772</v>
      </c>
    </row>
    <row r="33" spans="1:3">
      <c r="A33" s="376" t="s">
        <v>193</v>
      </c>
      <c r="B33" s="377" t="s">
        <v>768</v>
      </c>
      <c r="C33" s="378">
        <v>15.73</v>
      </c>
    </row>
    <row r="34" spans="1:3">
      <c r="A34" s="309"/>
      <c r="B34" s="374"/>
      <c r="C34" s="375"/>
    </row>
    <row r="35" spans="1:3" hidden="1">
      <c r="A35" s="309" t="e">
        <f>#REF!</f>
        <v>#REF!</v>
      </c>
      <c r="B35" s="374"/>
      <c r="C35" s="375"/>
    </row>
    <row r="36" spans="1:3" hidden="1">
      <c r="A36" s="309"/>
      <c r="B36" s="374"/>
      <c r="C36" s="375"/>
    </row>
    <row r="37" spans="1:3" hidden="1">
      <c r="A37" s="309"/>
      <c r="B37" s="374"/>
      <c r="C37" s="375"/>
    </row>
    <row r="38" spans="1:3" hidden="1">
      <c r="A38" s="309"/>
      <c r="B38" s="374"/>
      <c r="C38" s="375"/>
    </row>
    <row r="39" spans="1:3" hidden="1">
      <c r="A39" s="309"/>
      <c r="B39" s="374"/>
      <c r="C39" s="375"/>
    </row>
    <row r="40" spans="1:3" hidden="1">
      <c r="A40" s="309" t="e">
        <f>#REF!</f>
        <v>#REF!</v>
      </c>
      <c r="B40" s="374"/>
      <c r="C40" s="375"/>
    </row>
    <row r="41" spans="1:3" hidden="1">
      <c r="A41" s="309"/>
      <c r="B41" s="374"/>
      <c r="C41" s="375"/>
    </row>
    <row r="42" spans="1:3" hidden="1">
      <c r="A42" s="309" t="e">
        <f>#REF!</f>
        <v>#REF!</v>
      </c>
      <c r="B42" s="374"/>
      <c r="C42" s="375"/>
    </row>
    <row r="43" spans="1:3" hidden="1">
      <c r="A43" s="309"/>
      <c r="B43" s="374"/>
      <c r="C43" s="375"/>
    </row>
    <row r="44" spans="1:3" hidden="1">
      <c r="A44" s="309" t="e">
        <f>#REF!</f>
        <v>#REF!</v>
      </c>
      <c r="B44" s="374"/>
      <c r="C44" s="375"/>
    </row>
    <row r="45" spans="1:3" hidden="1">
      <c r="A45" s="309"/>
      <c r="B45" s="374"/>
      <c r="C45" s="375"/>
    </row>
    <row r="46" spans="1:3">
      <c r="A46" s="379"/>
      <c r="B46" s="380"/>
      <c r="C46" s="381"/>
    </row>
    <row r="47" spans="1:3">
      <c r="A47" s="379" t="s">
        <v>773</v>
      </c>
      <c r="B47" s="380" t="s">
        <v>774</v>
      </c>
      <c r="C47" s="381" t="s">
        <v>775</v>
      </c>
    </row>
    <row r="48" spans="1:3">
      <c r="A48" s="382"/>
      <c r="B48" s="383"/>
      <c r="C48" s="384"/>
    </row>
  </sheetData>
  <sheetProtection algorithmName="SHA-512" hashValue="d8sqT3XJH4Totw1fPWvxxDVy4/UXqIfDLhyP9XZGPvcxo9Cs3V9GfKv1by/jEYaDUGL3HIetR6xsjmFkicE+ZQ==" saltValue="06WH1V481GkDgf57YV27pw==" spinCount="100000" sheet="1" objects="1" scenarios="1"/>
  <protectedRanges>
    <protectedRange algorithmName="SHA-512" hashValue="lpOWA/A02zmZGFskuO1CjLEFcx8VraZqasnfA0/TdOTr2KYMm2t8evMlejZ9oFTerXc7elNtM+2faYwduYkzHA==" saltValue="MdqLtrsE2GqtQ1wD/0eqfw==" spinCount="100000" sqref="A22:C22 A23:B23" name="Bereich1_1"/>
  </protectedRanges>
  <pageMargins left="0.78740157480314965" right="0.51181102362204722" top="0.98425196850393704" bottom="0.98425196850393704" header="0.51181102362204722" footer="0.51181102362204722"/>
  <pageSetup paperSize="9" scale="95" orientation="portrait" r:id="rId1"/>
  <headerFooter alignWithMargins="0">
    <oddFooter xml:space="preserve">&amp;Lwww.carlweb.de&amp;C&amp;A&amp;R&amp;D
&amp;P von &amp;N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G96"/>
  <sheetViews>
    <sheetView workbookViewId="0">
      <selection activeCell="A5" sqref="A5"/>
    </sheetView>
  </sheetViews>
  <sheetFormatPr baseColWidth="10" defaultColWidth="14" defaultRowHeight="12.75"/>
  <cols>
    <col min="1" max="1" width="18.33203125" style="4" customWidth="1"/>
    <col min="2" max="2" width="16.1640625" style="4" customWidth="1"/>
    <col min="3" max="4" width="15.83203125" style="4" customWidth="1"/>
    <col min="5" max="16384" width="14" style="4"/>
  </cols>
  <sheetData>
    <row r="1" spans="1:6" ht="13.5">
      <c r="A1" s="11" t="str">
        <f>INFO!A1</f>
        <v>Unterhaltsreinigung Vergabe 1/2020</v>
      </c>
      <c r="B1" s="10"/>
      <c r="D1" s="11"/>
    </row>
    <row r="2" spans="1:6" ht="13.5">
      <c r="A2" s="11" t="str">
        <f>INFO!A3</f>
        <v>Reinigungsobjekt:</v>
      </c>
      <c r="B2" s="184" t="str">
        <f>INFO!B3</f>
        <v>Schwärzbergklinik GmbH</v>
      </c>
      <c r="C2" s="184"/>
    </row>
    <row r="3" spans="1:6" ht="13.5">
      <c r="A3" s="11">
        <f>INFO!A4</f>
        <v>0</v>
      </c>
      <c r="B3" s="184" t="str">
        <f>INFO!B5</f>
        <v>Salinenstraße 30</v>
      </c>
      <c r="C3" s="184"/>
    </row>
    <row r="4" spans="1:6">
      <c r="A4" s="15"/>
      <c r="B4" s="10"/>
    </row>
    <row r="5" spans="1:6" s="5" customFormat="1">
      <c r="A5" s="15"/>
      <c r="B5" s="14"/>
      <c r="C5" s="16"/>
      <c r="D5" s="4"/>
      <c r="E5" s="4"/>
      <c r="F5" s="4"/>
    </row>
    <row r="6" spans="1:6">
      <c r="A6" s="15"/>
      <c r="B6" s="14"/>
      <c r="C6" s="17"/>
    </row>
    <row r="7" spans="1:6">
      <c r="A7" s="15"/>
      <c r="B7" s="14"/>
      <c r="C7" s="17"/>
    </row>
    <row r="8" spans="1:6" ht="13.5">
      <c r="A8" s="11"/>
      <c r="B8" s="13"/>
    </row>
    <row r="9" spans="1:6" ht="13.5">
      <c r="A9" s="12" t="s">
        <v>74</v>
      </c>
      <c r="B9" s="13"/>
    </row>
    <row r="10" spans="1:6" s="20" customFormat="1" ht="38.25">
      <c r="A10" s="38" t="s">
        <v>78</v>
      </c>
      <c r="B10" s="38" t="s">
        <v>75</v>
      </c>
      <c r="C10" s="4"/>
      <c r="D10" s="38" t="s">
        <v>79</v>
      </c>
      <c r="E10" s="38" t="s">
        <v>76</v>
      </c>
    </row>
    <row r="11" spans="1:6">
      <c r="A11" s="338">
        <v>1</v>
      </c>
      <c r="B11" s="338">
        <v>52</v>
      </c>
      <c r="D11" s="338">
        <v>1</v>
      </c>
      <c r="E11" s="338">
        <v>52</v>
      </c>
    </row>
    <row r="12" spans="1:6">
      <c r="A12" s="339">
        <v>2</v>
      </c>
      <c r="B12" s="339">
        <v>104</v>
      </c>
      <c r="D12" s="339">
        <v>2</v>
      </c>
      <c r="E12" s="339">
        <v>94</v>
      </c>
    </row>
    <row r="13" spans="1:6">
      <c r="A13" s="339">
        <v>3</v>
      </c>
      <c r="B13" s="339">
        <v>152</v>
      </c>
      <c r="D13" s="339">
        <v>3</v>
      </c>
      <c r="E13" s="339">
        <v>150</v>
      </c>
    </row>
    <row r="14" spans="1:6">
      <c r="A14" s="339">
        <v>4</v>
      </c>
      <c r="B14" s="339">
        <v>208</v>
      </c>
      <c r="D14" s="339">
        <v>4</v>
      </c>
      <c r="E14" s="339">
        <v>198</v>
      </c>
    </row>
    <row r="15" spans="1:6">
      <c r="A15" s="339">
        <v>5</v>
      </c>
      <c r="B15" s="339">
        <v>250</v>
      </c>
      <c r="D15" s="339"/>
      <c r="E15" s="339"/>
    </row>
    <row r="16" spans="1:6">
      <c r="A16" s="339">
        <v>6</v>
      </c>
      <c r="B16" s="339">
        <v>302</v>
      </c>
      <c r="D16" s="339">
        <v>6</v>
      </c>
      <c r="E16" s="339">
        <v>302</v>
      </c>
    </row>
    <row r="17" spans="1:5">
      <c r="A17" s="339">
        <v>10</v>
      </c>
      <c r="B17" s="339">
        <v>500</v>
      </c>
      <c r="D17" s="339"/>
      <c r="E17" s="339"/>
    </row>
    <row r="18" spans="1:5">
      <c r="A18" s="339">
        <v>11</v>
      </c>
      <c r="B18" s="339">
        <v>552</v>
      </c>
      <c r="D18" s="339"/>
      <c r="E18" s="339"/>
    </row>
    <row r="19" spans="1:5">
      <c r="A19" s="339">
        <v>12</v>
      </c>
      <c r="B19" s="339">
        <v>604</v>
      </c>
      <c r="D19" s="339"/>
      <c r="E19" s="339"/>
    </row>
    <row r="20" spans="1:5">
      <c r="A20" s="339">
        <v>42</v>
      </c>
      <c r="B20" s="339">
        <v>2190</v>
      </c>
      <c r="D20" s="339"/>
      <c r="E20" s="339"/>
    </row>
    <row r="21" spans="1:5">
      <c r="A21" s="339" t="s">
        <v>29</v>
      </c>
      <c r="B21" s="339">
        <v>12</v>
      </c>
      <c r="D21" s="339"/>
      <c r="E21" s="339"/>
    </row>
    <row r="22" spans="1:5">
      <c r="A22" s="339" t="s">
        <v>42</v>
      </c>
      <c r="B22" s="339">
        <v>24</v>
      </c>
      <c r="D22" s="339"/>
      <c r="E22" s="339"/>
    </row>
    <row r="23" spans="1:5">
      <c r="A23" s="340" t="s">
        <v>93</v>
      </c>
      <c r="B23" s="340">
        <v>1</v>
      </c>
      <c r="D23" s="339"/>
      <c r="E23" s="339"/>
    </row>
    <row r="24" spans="1:5">
      <c r="D24" s="339"/>
      <c r="E24" s="339"/>
    </row>
    <row r="25" spans="1:5">
      <c r="D25" s="339"/>
      <c r="E25" s="339"/>
    </row>
    <row r="26" spans="1:5">
      <c r="D26" s="340"/>
      <c r="E26" s="340"/>
    </row>
    <row r="27" spans="1:5" ht="25.5">
      <c r="A27" s="39" t="s">
        <v>95</v>
      </c>
      <c r="B27" s="39" t="s">
        <v>96</v>
      </c>
    </row>
    <row r="28" spans="1:5">
      <c r="A28" s="74">
        <v>1</v>
      </c>
      <c r="B28" s="261">
        <v>60</v>
      </c>
    </row>
    <row r="29" spans="1:5">
      <c r="A29" s="8">
        <v>2</v>
      </c>
      <c r="B29" s="41">
        <v>120</v>
      </c>
    </row>
    <row r="31" spans="1:5">
      <c r="A31" s="40" t="s">
        <v>97</v>
      </c>
      <c r="B31" s="40" t="s">
        <v>96</v>
      </c>
    </row>
    <row r="32" spans="1:5">
      <c r="A32" s="74">
        <v>1</v>
      </c>
      <c r="B32" s="261">
        <v>3</v>
      </c>
    </row>
    <row r="33" spans="1:6">
      <c r="A33" s="8">
        <v>2</v>
      </c>
      <c r="B33" s="41">
        <v>6</v>
      </c>
    </row>
    <row r="41" spans="1:6" s="5" customFormat="1">
      <c r="A41" s="4"/>
      <c r="B41" s="4"/>
      <c r="C41" s="4"/>
      <c r="D41" s="4"/>
      <c r="E41" s="4"/>
      <c r="F41" s="4"/>
    </row>
    <row r="42" spans="1:6" s="5" customFormat="1">
      <c r="A42" s="4"/>
      <c r="B42" s="4"/>
      <c r="C42" s="4"/>
      <c r="D42" s="4"/>
      <c r="E42" s="4"/>
      <c r="F42" s="4"/>
    </row>
    <row r="68" spans="1:6" s="5" customFormat="1">
      <c r="A68" s="4"/>
      <c r="B68" s="4"/>
      <c r="C68" s="4"/>
      <c r="D68" s="4"/>
      <c r="E68" s="4"/>
      <c r="F68" s="4"/>
    </row>
    <row r="69" spans="1:6" s="5" customFormat="1">
      <c r="A69" s="4"/>
      <c r="B69" s="4"/>
      <c r="C69" s="4"/>
      <c r="D69" s="4"/>
      <c r="E69" s="4"/>
      <c r="F69" s="4"/>
    </row>
    <row r="96" spans="7:7">
      <c r="G96" s="5"/>
    </row>
  </sheetData>
  <sheetProtection algorithmName="SHA-512" hashValue="8fqtdJ4xayDkGX8pbAgNKnTS9Z4IdDat+x1QCwosui/ZyBu53sLJBZGMdsTrZ/ebtaZ/G3NvTldLuxZY0cEDNQ==" saltValue="EpdaiaDnG7u2RxRajOzESg==" spinCount="100000" sheet="1" objects="1" scenarios="1"/>
  <phoneticPr fontId="2" type="noConversion"/>
  <pageMargins left="0.78740157480314965" right="0.78740157480314965" top="0.82677165354330717" bottom="0.9055118110236221" header="0.51181102362204722" footer="0.35433070866141736"/>
  <pageSetup paperSize="9" orientation="portrait" r:id="rId1"/>
  <headerFooter alignWithMargins="0">
    <oddFooter>&amp;Lwww.carlweb.de&amp;C&amp;A&amp;R&amp;D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H98"/>
  <sheetViews>
    <sheetView showZeros="0" workbookViewId="0">
      <selection activeCell="F10" sqref="F10"/>
    </sheetView>
  </sheetViews>
  <sheetFormatPr baseColWidth="10" defaultColWidth="14" defaultRowHeight="12.75" outlineLevelCol="1"/>
  <cols>
    <col min="1" max="1" width="26.83203125" style="4" customWidth="1"/>
    <col min="2" max="2" width="16.33203125" style="4" customWidth="1"/>
    <col min="3" max="3" width="7.5" style="4" hidden="1" customWidth="1" outlineLevel="1"/>
    <col min="4" max="4" width="11.5" style="4" customWidth="1" collapsed="1"/>
    <col min="5" max="5" width="0" style="4" hidden="1" customWidth="1"/>
    <col min="6" max="6" width="10.6640625" style="4" customWidth="1"/>
    <col min="7" max="7" width="12.33203125" style="4" customWidth="1"/>
    <col min="8" max="8" width="13.1640625" style="4" customWidth="1"/>
    <col min="9" max="16384" width="14" style="4"/>
  </cols>
  <sheetData>
    <row r="1" spans="1:8" ht="13.5">
      <c r="A1" s="11" t="str">
        <f>INFO!A1</f>
        <v>Unterhaltsreinigung Vergabe 1/2020</v>
      </c>
      <c r="B1" s="10"/>
      <c r="C1" s="10"/>
      <c r="D1" s="10"/>
    </row>
    <row r="2" spans="1:8" ht="13.5">
      <c r="A2" s="11" t="str">
        <f>INFO!A3</f>
        <v>Reinigungsobjekt:</v>
      </c>
      <c r="B2" s="184" t="str">
        <f>INFO!B3</f>
        <v>Schwärzbergklinik GmbH</v>
      </c>
      <c r="C2" s="10"/>
      <c r="D2" s="10"/>
    </row>
    <row r="3" spans="1:8" ht="13.5">
      <c r="A3" s="11">
        <f>INFO!A4</f>
        <v>0</v>
      </c>
      <c r="B3" s="184" t="str">
        <f>INFO!B5</f>
        <v>Salinenstraße 30</v>
      </c>
      <c r="C3" s="10"/>
      <c r="D3" s="10"/>
    </row>
    <row r="4" spans="1:8">
      <c r="A4" s="15" t="s">
        <v>15</v>
      </c>
      <c r="B4" s="10"/>
      <c r="C4" s="10"/>
      <c r="D4" s="10"/>
    </row>
    <row r="5" spans="1:8" s="5" customFormat="1">
      <c r="A5" s="15" t="s">
        <v>69</v>
      </c>
      <c r="B5" s="415"/>
      <c r="C5" s="14"/>
      <c r="D5" s="14"/>
    </row>
    <row r="6" spans="1:8">
      <c r="A6" s="15" t="s">
        <v>70</v>
      </c>
      <c r="B6" s="415"/>
      <c r="C6" s="14"/>
      <c r="D6" s="14"/>
    </row>
    <row r="7" spans="1:8">
      <c r="A7" s="15" t="s">
        <v>71</v>
      </c>
      <c r="B7" s="415"/>
      <c r="C7" s="14"/>
      <c r="D7" s="14"/>
    </row>
    <row r="8" spans="1:8" ht="13.5">
      <c r="A8" s="11"/>
      <c r="B8" s="11"/>
      <c r="C8" s="11"/>
      <c r="D8" s="11"/>
    </row>
    <row r="9" spans="1:8" ht="13.5">
      <c r="A9" s="12" t="s">
        <v>105</v>
      </c>
      <c r="B9" s="11"/>
      <c r="C9" s="11"/>
      <c r="D9" s="11"/>
      <c r="F9" s="322"/>
    </row>
    <row r="10" spans="1:8" ht="51">
      <c r="A10" s="88"/>
      <c r="F10" s="417" t="s">
        <v>1709</v>
      </c>
      <c r="G10" s="417" t="s">
        <v>1710</v>
      </c>
      <c r="H10" s="417" t="s">
        <v>1713</v>
      </c>
    </row>
    <row r="11" spans="1:8">
      <c r="A11" s="87" t="s">
        <v>104</v>
      </c>
    </row>
    <row r="12" spans="1:8">
      <c r="A12" s="6" t="s">
        <v>101</v>
      </c>
      <c r="B12" s="6" t="s">
        <v>102</v>
      </c>
      <c r="C12" s="6" t="s">
        <v>140</v>
      </c>
      <c r="D12" s="395" t="s">
        <v>14</v>
      </c>
    </row>
    <row r="13" spans="1:8">
      <c r="A13" s="74" t="s">
        <v>100</v>
      </c>
      <c r="B13" s="74" t="s">
        <v>65</v>
      </c>
      <c r="C13" s="390">
        <v>1</v>
      </c>
      <c r="D13" s="396"/>
      <c r="F13" s="385">
        <v>10.8</v>
      </c>
      <c r="G13" s="386">
        <v>0.9</v>
      </c>
      <c r="H13" s="387">
        <f>F13*G13+F13</f>
        <v>20.520000000000003</v>
      </c>
    </row>
    <row r="14" spans="1:8">
      <c r="A14" s="21" t="s">
        <v>32</v>
      </c>
      <c r="B14" s="21" t="s">
        <v>65</v>
      </c>
      <c r="C14" s="391">
        <v>1.1100000000000001</v>
      </c>
      <c r="D14" s="397"/>
    </row>
    <row r="15" spans="1:8">
      <c r="A15" s="21" t="s">
        <v>141</v>
      </c>
      <c r="B15" s="21" t="s">
        <v>65</v>
      </c>
      <c r="C15" s="391">
        <v>1.1000000000000001</v>
      </c>
      <c r="D15" s="397"/>
    </row>
    <row r="16" spans="1:8">
      <c r="A16" s="8" t="s">
        <v>7</v>
      </c>
      <c r="B16" s="8" t="s">
        <v>65</v>
      </c>
      <c r="C16" s="392">
        <v>1.111</v>
      </c>
      <c r="D16" s="398"/>
    </row>
    <row r="17" spans="1:8" hidden="1">
      <c r="A17" s="7" t="s">
        <v>100</v>
      </c>
      <c r="B17" s="7" t="s">
        <v>66</v>
      </c>
      <c r="C17" s="393">
        <v>2</v>
      </c>
      <c r="D17" s="399"/>
    </row>
    <row r="18" spans="1:8" hidden="1">
      <c r="A18" s="21" t="s">
        <v>129</v>
      </c>
      <c r="B18" s="21" t="s">
        <v>66</v>
      </c>
      <c r="C18" s="391">
        <v>3</v>
      </c>
      <c r="D18" s="397"/>
    </row>
    <row r="19" spans="1:8" hidden="1">
      <c r="A19" s="21" t="s">
        <v>141</v>
      </c>
      <c r="B19" s="21" t="s">
        <v>66</v>
      </c>
      <c r="C19" s="391">
        <v>2.1</v>
      </c>
      <c r="D19" s="397"/>
    </row>
    <row r="20" spans="1:8" hidden="1">
      <c r="A20" s="8" t="s">
        <v>7</v>
      </c>
      <c r="B20" s="8" t="s">
        <v>66</v>
      </c>
      <c r="C20" s="392">
        <v>3.1</v>
      </c>
      <c r="D20" s="397"/>
    </row>
    <row r="21" spans="1:8">
      <c r="A21" s="7" t="s">
        <v>100</v>
      </c>
      <c r="B21" s="7" t="s">
        <v>103</v>
      </c>
      <c r="C21" s="393">
        <v>4</v>
      </c>
      <c r="D21" s="396"/>
      <c r="F21" s="4">
        <v>12.76</v>
      </c>
      <c r="G21" s="386">
        <v>0.85</v>
      </c>
      <c r="H21" s="387">
        <f>F21*G21+F21</f>
        <v>23.606000000000002</v>
      </c>
    </row>
    <row r="22" spans="1:8">
      <c r="A22" s="21" t="s">
        <v>32</v>
      </c>
      <c r="B22" s="274" t="s">
        <v>103</v>
      </c>
      <c r="C22" s="394">
        <v>4.0999999999999996</v>
      </c>
      <c r="D22" s="397"/>
    </row>
    <row r="23" spans="1:8" ht="12" customHeight="1">
      <c r="A23" s="21" t="s">
        <v>141</v>
      </c>
      <c r="B23" s="274" t="s">
        <v>103</v>
      </c>
      <c r="C23" s="394">
        <v>4.1100000000000003</v>
      </c>
      <c r="D23" s="397"/>
    </row>
    <row r="24" spans="1:8" ht="12" customHeight="1">
      <c r="A24" s="8" t="s">
        <v>141</v>
      </c>
      <c r="B24" s="8" t="s">
        <v>103</v>
      </c>
      <c r="C24" s="392">
        <v>4.1109999999999998</v>
      </c>
      <c r="D24" s="398"/>
    </row>
    <row r="25" spans="1:8" ht="12" hidden="1" customHeight="1">
      <c r="A25" s="74" t="s">
        <v>100</v>
      </c>
      <c r="B25" s="7" t="s">
        <v>160</v>
      </c>
      <c r="C25" s="7">
        <v>5</v>
      </c>
      <c r="D25" s="277" t="e">
        <f>#REF!</f>
        <v>#REF!</v>
      </c>
    </row>
    <row r="26" spans="1:8" hidden="1">
      <c r="A26" s="21" t="s">
        <v>32</v>
      </c>
      <c r="B26" s="7" t="s">
        <v>160</v>
      </c>
      <c r="C26" s="7">
        <v>5.0999999999999996</v>
      </c>
      <c r="D26" s="277" t="e">
        <f>#REF!</f>
        <v>#REF!</v>
      </c>
    </row>
    <row r="27" spans="1:8" hidden="1">
      <c r="A27" s="21" t="s">
        <v>141</v>
      </c>
      <c r="B27" s="274" t="s">
        <v>160</v>
      </c>
      <c r="C27" s="274">
        <v>5.1100000000000003</v>
      </c>
      <c r="D27" s="277" t="e">
        <f>#REF!</f>
        <v>#REF!</v>
      </c>
    </row>
    <row r="28" spans="1:8" hidden="1">
      <c r="A28" s="8" t="s">
        <v>7</v>
      </c>
      <c r="B28" s="8" t="s">
        <v>160</v>
      </c>
      <c r="C28" s="8">
        <v>5.1109999999999998</v>
      </c>
      <c r="D28" s="276" t="e">
        <f>#REF!</f>
        <v>#REF!</v>
      </c>
    </row>
    <row r="29" spans="1:8">
      <c r="A29" s="85"/>
      <c r="B29" s="85"/>
      <c r="C29" s="85"/>
      <c r="D29" s="278"/>
    </row>
    <row r="30" spans="1:8" hidden="1">
      <c r="A30" s="87" t="s">
        <v>143</v>
      </c>
      <c r="D30" s="262"/>
    </row>
    <row r="31" spans="1:8" ht="11.25" hidden="1" customHeight="1">
      <c r="A31" s="74" t="s">
        <v>100</v>
      </c>
      <c r="B31" s="74" t="s">
        <v>66</v>
      </c>
      <c r="C31" s="74">
        <v>11</v>
      </c>
      <c r="D31" s="275" t="e">
        <f>#REF!</f>
        <v>#REF!</v>
      </c>
    </row>
    <row r="32" spans="1:8" hidden="1">
      <c r="A32" s="21" t="s">
        <v>43</v>
      </c>
      <c r="B32" s="21" t="s">
        <v>44</v>
      </c>
      <c r="C32" s="21">
        <v>12</v>
      </c>
      <c r="D32" s="277"/>
    </row>
    <row r="33" spans="1:5" hidden="1">
      <c r="A33" s="21" t="s">
        <v>129</v>
      </c>
      <c r="B33" s="21" t="s">
        <v>66</v>
      </c>
      <c r="C33" s="21">
        <v>13</v>
      </c>
      <c r="D33" s="277" t="e">
        <f>#REF!</f>
        <v>#REF!</v>
      </c>
    </row>
    <row r="34" spans="1:5" hidden="1">
      <c r="A34" s="21" t="s">
        <v>141</v>
      </c>
      <c r="B34" s="21" t="s">
        <v>66</v>
      </c>
      <c r="C34" s="21">
        <v>14</v>
      </c>
      <c r="D34" s="277" t="e">
        <f>#REF!</f>
        <v>#REF!</v>
      </c>
    </row>
    <row r="35" spans="1:5" hidden="1">
      <c r="A35" s="8" t="s">
        <v>7</v>
      </c>
      <c r="B35" s="8" t="s">
        <v>66</v>
      </c>
      <c r="C35" s="8">
        <v>15</v>
      </c>
      <c r="D35" s="276" t="e">
        <f>#REF!</f>
        <v>#REF!</v>
      </c>
    </row>
    <row r="36" spans="1:5">
      <c r="A36" s="85"/>
      <c r="B36" s="85"/>
      <c r="C36" s="85"/>
      <c r="D36" s="278"/>
    </row>
    <row r="37" spans="1:5" ht="15.75">
      <c r="A37" s="88" t="s">
        <v>137</v>
      </c>
      <c r="D37" s="262"/>
    </row>
    <row r="38" spans="1:5">
      <c r="A38" s="87" t="s">
        <v>104</v>
      </c>
      <c r="D38" s="262"/>
    </row>
    <row r="39" spans="1:5">
      <c r="A39" s="74" t="s">
        <v>100</v>
      </c>
      <c r="B39" s="74" t="s">
        <v>65</v>
      </c>
      <c r="C39" s="86">
        <v>16</v>
      </c>
      <c r="D39" s="396"/>
    </row>
    <row r="40" spans="1:5">
      <c r="A40" s="21" t="s">
        <v>32</v>
      </c>
      <c r="B40" s="7" t="s">
        <v>65</v>
      </c>
      <c r="C40" s="279">
        <v>17</v>
      </c>
      <c r="D40" s="397"/>
    </row>
    <row r="41" spans="1:5">
      <c r="A41" s="21" t="s">
        <v>141</v>
      </c>
      <c r="B41" s="7" t="s">
        <v>65</v>
      </c>
      <c r="C41" s="279">
        <v>18</v>
      </c>
      <c r="D41" s="397"/>
    </row>
    <row r="42" spans="1:5" ht="12.75" customHeight="1">
      <c r="A42" s="8" t="s">
        <v>7</v>
      </c>
      <c r="B42" s="8" t="s">
        <v>65</v>
      </c>
      <c r="C42" s="8">
        <v>19</v>
      </c>
      <c r="D42" s="398"/>
    </row>
    <row r="43" spans="1:5" ht="12.75" customHeight="1">
      <c r="A43" s="85"/>
      <c r="B43" s="85"/>
      <c r="C43" s="85"/>
      <c r="D43" s="85"/>
      <c r="E43" s="85"/>
    </row>
    <row r="44" spans="1:5" ht="15.75" hidden="1">
      <c r="A44" s="88" t="s">
        <v>137</v>
      </c>
      <c r="D44" s="262"/>
    </row>
    <row r="45" spans="1:5" hidden="1">
      <c r="A45" s="87" t="s">
        <v>104</v>
      </c>
      <c r="D45" s="262"/>
    </row>
    <row r="46" spans="1:5" hidden="1">
      <c r="A46" s="74" t="s">
        <v>100</v>
      </c>
      <c r="B46" s="74" t="s">
        <v>66</v>
      </c>
      <c r="C46" s="86">
        <v>20</v>
      </c>
      <c r="D46" s="275" t="e">
        <f>#REF!</f>
        <v>#REF!</v>
      </c>
    </row>
    <row r="47" spans="1:5" hidden="1">
      <c r="A47" s="21" t="s">
        <v>32</v>
      </c>
      <c r="B47" s="7" t="s">
        <v>66</v>
      </c>
      <c r="C47" s="279">
        <v>21</v>
      </c>
      <c r="D47" s="277" t="e">
        <f>#REF!</f>
        <v>#REF!</v>
      </c>
    </row>
    <row r="48" spans="1:5" hidden="1">
      <c r="A48" s="21" t="s">
        <v>141</v>
      </c>
      <c r="B48" s="7" t="s">
        <v>66</v>
      </c>
      <c r="C48" s="279">
        <v>22</v>
      </c>
      <c r="D48" s="277" t="e">
        <f>#REF!</f>
        <v>#REF!</v>
      </c>
    </row>
    <row r="49" spans="1:4" ht="12.75" hidden="1" customHeight="1">
      <c r="A49" s="8" t="s">
        <v>7</v>
      </c>
      <c r="B49" s="8" t="s">
        <v>66</v>
      </c>
      <c r="C49" s="8">
        <v>23</v>
      </c>
      <c r="D49" s="276" t="e">
        <f>#REF!</f>
        <v>#REF!</v>
      </c>
    </row>
    <row r="50" spans="1:4" ht="12.75" hidden="1" customHeight="1">
      <c r="A50" s="85"/>
      <c r="B50" s="85"/>
      <c r="C50" s="85"/>
      <c r="D50" s="278"/>
    </row>
    <row r="51" spans="1:4" ht="12.75" hidden="1" customHeight="1">
      <c r="A51" s="88" t="s">
        <v>137</v>
      </c>
      <c r="D51" s="262"/>
    </row>
    <row r="52" spans="1:4" ht="12.75" hidden="1" customHeight="1">
      <c r="A52" s="87" t="s">
        <v>104</v>
      </c>
      <c r="D52" s="262"/>
    </row>
    <row r="53" spans="1:4" ht="12.75" hidden="1" customHeight="1">
      <c r="A53" s="74" t="s">
        <v>100</v>
      </c>
      <c r="B53" s="74" t="s">
        <v>175</v>
      </c>
      <c r="C53" s="86">
        <v>24</v>
      </c>
      <c r="D53" s="275" t="e">
        <f>#REF!</f>
        <v>#REF!</v>
      </c>
    </row>
    <row r="54" spans="1:4" ht="12.75" hidden="1" customHeight="1">
      <c r="A54" s="21" t="s">
        <v>32</v>
      </c>
      <c r="B54" s="7" t="s">
        <v>175</v>
      </c>
      <c r="C54" s="279">
        <v>25</v>
      </c>
      <c r="D54" s="277" t="e">
        <f>#REF!</f>
        <v>#REF!</v>
      </c>
    </row>
    <row r="55" spans="1:4" ht="12.75" hidden="1" customHeight="1">
      <c r="A55" s="21" t="s">
        <v>141</v>
      </c>
      <c r="B55" s="7" t="s">
        <v>175</v>
      </c>
      <c r="C55" s="279">
        <v>26</v>
      </c>
      <c r="D55" s="277" t="e">
        <f>#REF!</f>
        <v>#REF!</v>
      </c>
    </row>
    <row r="56" spans="1:4" ht="12.75" hidden="1" customHeight="1">
      <c r="A56" s="8" t="s">
        <v>7</v>
      </c>
      <c r="B56" s="8" t="s">
        <v>175</v>
      </c>
      <c r="C56" s="8">
        <v>27</v>
      </c>
      <c r="D56" s="276" t="e">
        <f>#REF!</f>
        <v>#REF!</v>
      </c>
    </row>
    <row r="57" spans="1:4" ht="12.75" customHeight="1">
      <c r="A57" s="85"/>
      <c r="B57" s="85"/>
      <c r="C57" s="85"/>
      <c r="D57" s="278"/>
    </row>
    <row r="58" spans="1:4" ht="12.75" customHeight="1">
      <c r="A58" s="87" t="s">
        <v>144</v>
      </c>
      <c r="D58" s="262"/>
    </row>
    <row r="59" spans="1:4" ht="12.75" customHeight="1">
      <c r="A59" s="74" t="s">
        <v>100</v>
      </c>
      <c r="B59" s="74" t="s">
        <v>142</v>
      </c>
      <c r="C59" s="86">
        <v>28</v>
      </c>
      <c r="D59" s="396"/>
    </row>
    <row r="60" spans="1:4" ht="12.75" customHeight="1">
      <c r="A60" s="8" t="s">
        <v>141</v>
      </c>
      <c r="B60" s="8" t="s">
        <v>142</v>
      </c>
      <c r="C60" s="8">
        <v>29</v>
      </c>
      <c r="D60" s="398"/>
    </row>
    <row r="61" spans="1:4" ht="12.75" customHeight="1">
      <c r="A61" s="85"/>
      <c r="B61" s="85"/>
      <c r="C61" s="85"/>
      <c r="D61" s="278"/>
    </row>
    <row r="62" spans="1:4" ht="12.75" customHeight="1" thickBot="1">
      <c r="A62" s="85"/>
      <c r="B62" s="85"/>
      <c r="C62" s="85"/>
      <c r="D62" s="278"/>
    </row>
    <row r="63" spans="1:4" ht="12.75" customHeight="1" thickBot="1">
      <c r="A63" s="317" t="s">
        <v>1711</v>
      </c>
      <c r="B63" s="389"/>
      <c r="C63" s="85"/>
      <c r="D63" s="388" t="s">
        <v>1712</v>
      </c>
    </row>
    <row r="64" spans="1:4" ht="12.75" customHeight="1">
      <c r="A64" s="85"/>
      <c r="B64" s="85"/>
      <c r="C64" s="85"/>
      <c r="D64" s="278"/>
    </row>
    <row r="65" spans="1:4" ht="12.75" customHeight="1">
      <c r="A65" s="85"/>
      <c r="B65" s="85"/>
      <c r="C65" s="85"/>
      <c r="D65" s="278"/>
    </row>
    <row r="66" spans="1:4" ht="12.75" customHeight="1">
      <c r="A66" s="85"/>
      <c r="B66" s="85"/>
      <c r="C66" s="85"/>
      <c r="D66" s="278"/>
    </row>
    <row r="67" spans="1:4" ht="12.75" customHeight="1">
      <c r="A67" s="85"/>
      <c r="B67" s="85"/>
      <c r="C67" s="85"/>
      <c r="D67" s="278"/>
    </row>
    <row r="68" spans="1:4" ht="12.75" customHeight="1">
      <c r="A68" s="85"/>
      <c r="B68" s="85"/>
      <c r="C68" s="85"/>
      <c r="D68" s="278"/>
    </row>
    <row r="69" spans="1:4" ht="12.75" customHeight="1">
      <c r="A69" s="85"/>
      <c r="B69" s="85"/>
      <c r="C69" s="85"/>
      <c r="D69" s="278"/>
    </row>
    <row r="70" spans="1:4">
      <c r="A70" s="85"/>
      <c r="B70" s="85"/>
      <c r="C70" s="85"/>
      <c r="D70" s="278"/>
    </row>
    <row r="71" spans="1:4">
      <c r="A71" s="85"/>
      <c r="B71" s="85"/>
      <c r="C71" s="85"/>
      <c r="D71" s="278"/>
    </row>
    <row r="72" spans="1:4">
      <c r="A72" s="85"/>
      <c r="B72" s="85"/>
      <c r="C72" s="85"/>
      <c r="D72" s="278"/>
    </row>
    <row r="73" spans="1:4">
      <c r="A73" s="85"/>
      <c r="B73" s="85"/>
      <c r="C73" s="85"/>
      <c r="D73" s="253"/>
    </row>
    <row r="97" spans="1:4" s="5" customFormat="1">
      <c r="A97" s="4"/>
      <c r="B97" s="4"/>
      <c r="C97" s="4"/>
      <c r="D97" s="4"/>
    </row>
    <row r="98" spans="1:4" s="5" customFormat="1">
      <c r="A98" s="4"/>
      <c r="B98" s="4"/>
      <c r="C98" s="4"/>
      <c r="D98" s="4"/>
    </row>
  </sheetData>
  <sheetProtection algorithmName="SHA-512" hashValue="1Dg10I6n27IEq6YRtFcg7wzZ0ZdYxdRV+EwQ17lGoRRK/4xCoYzEJgcoosjm9sQbjSFBclvwul1zQYDuX8KTrw==" saltValue="HWAWOxrLKlxq/E5WT//kdA==" spinCount="100000" sheet="1" objects="1" scenarios="1"/>
  <phoneticPr fontId="2" type="noConversion"/>
  <conditionalFormatting sqref="D13">
    <cfRule type="cellIs" dxfId="74" priority="2" operator="lessThan">
      <formula>$H$13</formula>
    </cfRule>
  </conditionalFormatting>
  <conditionalFormatting sqref="D21">
    <cfRule type="cellIs" dxfId="73" priority="1" operator="lessThan">
      <formula>$H$21</formula>
    </cfRule>
  </conditionalFormatting>
  <pageMargins left="0.59055118110236227" right="0.39370078740157483" top="0.82677165354330717" bottom="0.9055118110236221" header="0.51181102362204722" footer="0.35433070866141736"/>
  <pageSetup paperSize="9" orientation="portrait" r:id="rId1"/>
  <headerFooter alignWithMargins="0">
    <oddFooter>&amp;Lwww.carlweb.de&amp;C&amp;A&amp;R&amp;D
&amp;P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N211"/>
  <sheetViews>
    <sheetView showZeros="0" workbookViewId="0">
      <selection activeCell="E1" sqref="E1"/>
    </sheetView>
  </sheetViews>
  <sheetFormatPr baseColWidth="10" defaultColWidth="14" defaultRowHeight="12.75"/>
  <cols>
    <col min="1" max="1" width="8.33203125" style="4" customWidth="1"/>
    <col min="2" max="2" width="40.6640625" style="4" customWidth="1"/>
    <col min="3" max="3" width="15" style="4" customWidth="1"/>
    <col min="4" max="4" width="11.83203125" style="4" hidden="1" customWidth="1"/>
    <col min="5" max="6" width="15.5" style="4" customWidth="1"/>
    <col min="7" max="7" width="11.83203125" style="4" hidden="1" customWidth="1"/>
    <col min="8" max="8" width="15.5" style="4" customWidth="1"/>
    <col min="9" max="10" width="14" style="4" hidden="1" customWidth="1"/>
    <col min="11" max="11" width="47.1640625" style="4" customWidth="1"/>
    <col min="12" max="13" width="14" style="4" hidden="1" customWidth="1"/>
    <col min="14" max="14" width="0" style="4" hidden="1" customWidth="1"/>
    <col min="15" max="16384" width="14" style="4"/>
  </cols>
  <sheetData>
    <row r="1" spans="1:14" ht="13.5">
      <c r="A1" s="11" t="str">
        <f>INFO!A1</f>
        <v>Unterhaltsreinigung Vergabe 1/2020</v>
      </c>
      <c r="B1" s="1"/>
      <c r="C1" s="2"/>
    </row>
    <row r="2" spans="1:14" ht="13.5">
      <c r="A2" s="11" t="str">
        <f>INFO!A3</f>
        <v>Reinigungsobjekt:</v>
      </c>
      <c r="C2" s="184" t="str">
        <f>INFO!B3</f>
        <v>Schwärzbergklinik GmbH</v>
      </c>
    </row>
    <row r="3" spans="1:14" ht="13.5">
      <c r="A3" s="11">
        <f>INFO!A4</f>
        <v>0</v>
      </c>
      <c r="C3" s="184" t="str">
        <f>INFO!B5</f>
        <v>Salinenstraße 30</v>
      </c>
    </row>
    <row r="4" spans="1:14">
      <c r="A4" s="3" t="s">
        <v>15</v>
      </c>
      <c r="B4" s="1"/>
      <c r="C4" s="2"/>
    </row>
    <row r="5" spans="1:14" s="5" customFormat="1">
      <c r="A5" s="3" t="s">
        <v>69</v>
      </c>
      <c r="B5" s="416">
        <f>Stundensätze!B5</f>
        <v>0</v>
      </c>
      <c r="C5" s="2"/>
      <c r="F5" s="4"/>
      <c r="I5" s="4"/>
    </row>
    <row r="6" spans="1:14">
      <c r="A6" s="3" t="s">
        <v>70</v>
      </c>
      <c r="B6" s="416">
        <f>Stundensätze!B6</f>
        <v>0</v>
      </c>
      <c r="C6" s="2"/>
    </row>
    <row r="7" spans="1:14">
      <c r="A7" s="3" t="s">
        <v>8</v>
      </c>
      <c r="B7" s="416">
        <f>Stundensätze!B7</f>
        <v>0</v>
      </c>
      <c r="C7" s="2"/>
    </row>
    <row r="8" spans="1:14" ht="14.25" thickBot="1">
      <c r="A8" s="11"/>
      <c r="B8" s="13"/>
    </row>
    <row r="9" spans="1:14" s="322" customFormat="1" ht="14.25" thickBot="1">
      <c r="A9" s="12" t="s">
        <v>73</v>
      </c>
      <c r="B9" s="13"/>
      <c r="E9" s="325" t="s">
        <v>153</v>
      </c>
      <c r="H9" s="325" t="s">
        <v>94</v>
      </c>
    </row>
    <row r="10" spans="1:14" s="20" customFormat="1" ht="51" customHeight="1">
      <c r="A10" s="18" t="s">
        <v>67</v>
      </c>
      <c r="B10" s="18" t="s">
        <v>45</v>
      </c>
      <c r="C10" s="19" t="s">
        <v>9</v>
      </c>
      <c r="D10" s="19" t="s">
        <v>162</v>
      </c>
      <c r="E10" s="341" t="s">
        <v>120</v>
      </c>
      <c r="F10" s="19" t="s">
        <v>41</v>
      </c>
      <c r="G10" s="19" t="s">
        <v>162</v>
      </c>
      <c r="H10" s="19" t="s">
        <v>120</v>
      </c>
    </row>
    <row r="11" spans="1:14" hidden="1">
      <c r="A11" s="328" t="s">
        <v>199</v>
      </c>
      <c r="B11" s="329" t="s">
        <v>321</v>
      </c>
      <c r="C11" s="318"/>
      <c r="D11" s="319"/>
      <c r="E11" s="319"/>
      <c r="F11" s="320"/>
      <c r="G11" s="321">
        <v>0</v>
      </c>
      <c r="H11" s="164"/>
      <c r="I11" s="322">
        <f>COUNTIF('UR Flächenkalk'!AU:AU,A11)</f>
        <v>0</v>
      </c>
      <c r="J11" s="322">
        <f>COUNTIF('UR Flächenkalk'!AV:AV,A11)</f>
        <v>0</v>
      </c>
      <c r="K11" s="323">
        <f>IF(M11=1,"Ein Minimalwert oder ein Maximalwert wurde überschritten",0)</f>
        <v>0</v>
      </c>
      <c r="L11" s="324">
        <f t="shared" ref="L11:L41" si="0">IF(OR($C11&lt;$D11,$C11&gt;$E11,$F11&lt;$G11,$F11&gt;$H11),1,0)</f>
        <v>0</v>
      </c>
      <c r="M11" s="322">
        <f>IF(I11=0,0,IF(OR(C11&lt;D11,C11&gt;E11),1,IF(J11=0,0,IF(OR(F11&lt;G11,F11&gt;H11),1,0))))</f>
        <v>0</v>
      </c>
      <c r="N11" s="322"/>
    </row>
    <row r="12" spans="1:14">
      <c r="A12" s="329" t="s">
        <v>287</v>
      </c>
      <c r="B12" s="330" t="s">
        <v>322</v>
      </c>
      <c r="C12" s="318"/>
      <c r="D12" s="319">
        <v>0</v>
      </c>
      <c r="E12" s="319">
        <v>220</v>
      </c>
      <c r="F12" s="318"/>
      <c r="G12" s="321">
        <v>0</v>
      </c>
      <c r="H12" s="164">
        <v>500</v>
      </c>
      <c r="I12" s="322">
        <f>COUNTIF('UR Flächenkalk'!AU:AU,A12)</f>
        <v>352</v>
      </c>
      <c r="J12" s="322">
        <f>COUNTIF('UR Flächenkalk'!AV:AV,A12)</f>
        <v>350</v>
      </c>
      <c r="K12" s="323">
        <f>IF(M12=1,"Ein Minimalwert oder ein Maximalwert wurde überschritten",0)</f>
        <v>0</v>
      </c>
      <c r="L12" s="324">
        <f t="shared" si="0"/>
        <v>0</v>
      </c>
      <c r="M12" s="322">
        <f t="shared" ref="M12:M41" si="1">IF(I12=0,0,IF(OR(C12&lt;D12,C12&gt;E12),1,IF(J12=0,0,IF(OR(F12&lt;G12,F12&gt;H12),1,0))))</f>
        <v>0</v>
      </c>
      <c r="N12" s="322"/>
    </row>
    <row r="13" spans="1:14">
      <c r="A13" s="329" t="s">
        <v>288</v>
      </c>
      <c r="B13" s="330" t="s">
        <v>323</v>
      </c>
      <c r="C13" s="318"/>
      <c r="D13" s="319">
        <v>0</v>
      </c>
      <c r="E13" s="319">
        <v>210</v>
      </c>
      <c r="F13" s="318"/>
      <c r="G13" s="321">
        <v>0</v>
      </c>
      <c r="H13" s="164">
        <v>400</v>
      </c>
      <c r="I13" s="322">
        <f>COUNTIF('UR Flächenkalk'!AU:AU,A13)</f>
        <v>38</v>
      </c>
      <c r="J13" s="322">
        <f>COUNTIF('UR Flächenkalk'!AV:AV,A13)</f>
        <v>38</v>
      </c>
      <c r="K13" s="323">
        <f t="shared" ref="K13:K41" si="2">IF(M13=1,"Ein Minimalwert oder ein Maximalwert wurde überschritten",0)</f>
        <v>0</v>
      </c>
      <c r="L13" s="324">
        <f t="shared" si="0"/>
        <v>0</v>
      </c>
      <c r="M13" s="322">
        <f t="shared" si="1"/>
        <v>0</v>
      </c>
      <c r="N13" s="322"/>
    </row>
    <row r="14" spans="1:14">
      <c r="A14" s="329" t="s">
        <v>289</v>
      </c>
      <c r="B14" s="330" t="s">
        <v>324</v>
      </c>
      <c r="C14" s="318"/>
      <c r="D14" s="319">
        <v>0</v>
      </c>
      <c r="E14" s="319">
        <v>210</v>
      </c>
      <c r="F14" s="318"/>
      <c r="G14" s="321">
        <v>0</v>
      </c>
      <c r="H14" s="164">
        <v>380</v>
      </c>
      <c r="I14" s="322">
        <f>COUNTIF('UR Flächenkalk'!AU:AU,A14)</f>
        <v>4</v>
      </c>
      <c r="J14" s="322">
        <f>COUNTIF('UR Flächenkalk'!AV:AV,A14)</f>
        <v>4</v>
      </c>
      <c r="K14" s="323">
        <f t="shared" ref="K14:K15" si="3">IF(M14=1,"Ein Minimalwert oder ein Maximalwert wurde überschritten",0)</f>
        <v>0</v>
      </c>
      <c r="L14" s="324">
        <f t="shared" si="0"/>
        <v>0</v>
      </c>
      <c r="M14" s="322">
        <f t="shared" ref="M14:M15" si="4">IF(I14=0,0,IF(OR(C14&lt;D14,C14&gt;E14),1,IF(J14=0,0,IF(OR(F14&lt;G14,F14&gt;H14),1,0))))</f>
        <v>0</v>
      </c>
      <c r="N14" s="322"/>
    </row>
    <row r="15" spans="1:14">
      <c r="A15" s="329" t="s">
        <v>290</v>
      </c>
      <c r="B15" s="330" t="s">
        <v>325</v>
      </c>
      <c r="C15" s="318"/>
      <c r="D15" s="319">
        <v>0</v>
      </c>
      <c r="E15" s="319">
        <v>200</v>
      </c>
      <c r="F15" s="318"/>
      <c r="G15" s="321">
        <v>0</v>
      </c>
      <c r="H15" s="164">
        <v>360</v>
      </c>
      <c r="I15" s="322">
        <f>COUNTIF('UR Flächenkalk'!AU:AU,A15)</f>
        <v>34</v>
      </c>
      <c r="J15" s="322">
        <f>COUNTIF('UR Flächenkalk'!AV:AV,A15)</f>
        <v>34</v>
      </c>
      <c r="K15" s="323">
        <f t="shared" si="3"/>
        <v>0</v>
      </c>
      <c r="L15" s="324">
        <f t="shared" si="0"/>
        <v>0</v>
      </c>
      <c r="M15" s="322">
        <f t="shared" si="4"/>
        <v>0</v>
      </c>
      <c r="N15" s="322"/>
    </row>
    <row r="16" spans="1:14">
      <c r="A16" s="329" t="s">
        <v>679</v>
      </c>
      <c r="B16" s="330" t="s">
        <v>681</v>
      </c>
      <c r="C16" s="318"/>
      <c r="D16" s="319">
        <v>0</v>
      </c>
      <c r="E16" s="319">
        <v>210</v>
      </c>
      <c r="F16" s="318"/>
      <c r="G16" s="321">
        <v>0</v>
      </c>
      <c r="H16" s="164">
        <v>380</v>
      </c>
      <c r="I16" s="322">
        <f>COUNTIF('UR Flächenkalk'!AU:AU,A16)</f>
        <v>13</v>
      </c>
      <c r="J16" s="322">
        <f>COUNTIF('UR Flächenkalk'!AV:AV,A16)</f>
        <v>13</v>
      </c>
      <c r="K16" s="323">
        <f t="shared" si="2"/>
        <v>0</v>
      </c>
      <c r="L16" s="324">
        <f t="shared" si="0"/>
        <v>0</v>
      </c>
      <c r="M16" s="322">
        <f t="shared" si="1"/>
        <v>0</v>
      </c>
      <c r="N16" s="322"/>
    </row>
    <row r="17" spans="1:14">
      <c r="A17" s="329" t="s">
        <v>291</v>
      </c>
      <c r="B17" s="330" t="s">
        <v>680</v>
      </c>
      <c r="C17" s="318"/>
      <c r="D17" s="319">
        <v>0</v>
      </c>
      <c r="E17" s="319">
        <v>200</v>
      </c>
      <c r="F17" s="318"/>
      <c r="G17" s="321">
        <v>0</v>
      </c>
      <c r="H17" s="164">
        <v>360</v>
      </c>
      <c r="I17" s="322">
        <f>COUNTIF('UR Flächenkalk'!AU:AU,A17)</f>
        <v>2</v>
      </c>
      <c r="J17" s="322">
        <f>COUNTIF('UR Flächenkalk'!AV:AV,A17)</f>
        <v>2</v>
      </c>
      <c r="K17" s="323">
        <f t="shared" si="2"/>
        <v>0</v>
      </c>
      <c r="L17" s="324">
        <f t="shared" si="0"/>
        <v>0</v>
      </c>
      <c r="M17" s="322">
        <f t="shared" si="1"/>
        <v>0</v>
      </c>
      <c r="N17" s="322"/>
    </row>
    <row r="18" spans="1:14">
      <c r="A18" s="329" t="s">
        <v>777</v>
      </c>
      <c r="B18" s="330" t="s">
        <v>483</v>
      </c>
      <c r="C18" s="318"/>
      <c r="D18" s="319"/>
      <c r="E18" s="319">
        <v>180</v>
      </c>
      <c r="F18" s="318"/>
      <c r="G18" s="321">
        <v>0</v>
      </c>
      <c r="H18" s="164">
        <v>350</v>
      </c>
      <c r="I18" s="322">
        <f>COUNTIF('UR Flächenkalk'!AU:AU,A18)</f>
        <v>2</v>
      </c>
      <c r="J18" s="322">
        <f>COUNTIF('UR Flächenkalk'!AV:AV,A18)</f>
        <v>0</v>
      </c>
      <c r="K18" s="323"/>
      <c r="L18" s="324"/>
      <c r="M18" s="322"/>
      <c r="N18" s="322"/>
    </row>
    <row r="19" spans="1:14">
      <c r="A19" s="329" t="s">
        <v>200</v>
      </c>
      <c r="B19" s="330" t="s">
        <v>121</v>
      </c>
      <c r="C19" s="318"/>
      <c r="D19" s="319">
        <v>0</v>
      </c>
      <c r="E19" s="319">
        <v>120</v>
      </c>
      <c r="F19" s="318"/>
      <c r="G19" s="321">
        <v>0</v>
      </c>
      <c r="H19" s="164"/>
      <c r="I19" s="322">
        <f>COUNTIF('UR Flächenkalk'!AU:AU,A19)</f>
        <v>441</v>
      </c>
      <c r="J19" s="322">
        <f>COUNTIF('UR Flächenkalk'!AV:AV,A19)</f>
        <v>0</v>
      </c>
      <c r="K19" s="323">
        <f t="shared" si="2"/>
        <v>0</v>
      </c>
      <c r="L19" s="324">
        <f t="shared" si="0"/>
        <v>0</v>
      </c>
      <c r="M19" s="322">
        <f t="shared" si="1"/>
        <v>0</v>
      </c>
      <c r="N19" s="322"/>
    </row>
    <row r="20" spans="1:14">
      <c r="A20" s="329" t="s">
        <v>684</v>
      </c>
      <c r="B20" s="330" t="s">
        <v>685</v>
      </c>
      <c r="C20" s="318"/>
      <c r="D20" s="319"/>
      <c r="E20" s="319">
        <v>100</v>
      </c>
      <c r="F20" s="318"/>
      <c r="G20" s="321"/>
      <c r="H20" s="164"/>
      <c r="I20" s="322">
        <f>COUNTIF('UR Flächenkalk'!AU:AU,A20)</f>
        <v>15</v>
      </c>
      <c r="J20" s="322">
        <f>COUNTIF('UR Flächenkalk'!AV:AV,A20)</f>
        <v>0</v>
      </c>
      <c r="K20" s="323"/>
      <c r="L20" s="324"/>
      <c r="M20" s="322"/>
      <c r="N20" s="322"/>
    </row>
    <row r="21" spans="1:14">
      <c r="A21" s="329" t="s">
        <v>201</v>
      </c>
      <c r="B21" s="330" t="s">
        <v>326</v>
      </c>
      <c r="C21" s="318"/>
      <c r="D21" s="319">
        <v>0</v>
      </c>
      <c r="E21" s="319">
        <v>200</v>
      </c>
      <c r="F21" s="318"/>
      <c r="G21" s="321">
        <v>0</v>
      </c>
      <c r="H21" s="164">
        <v>350</v>
      </c>
      <c r="I21" s="322">
        <f>COUNTIF('UR Flächenkalk'!AU:AU,A21)</f>
        <v>30</v>
      </c>
      <c r="J21" s="322">
        <f>COUNTIF('UR Flächenkalk'!AV:AV,A21)</f>
        <v>0</v>
      </c>
      <c r="K21" s="323">
        <f t="shared" si="2"/>
        <v>0</v>
      </c>
      <c r="L21" s="324">
        <f t="shared" si="0"/>
        <v>0</v>
      </c>
      <c r="M21" s="322">
        <f t="shared" si="1"/>
        <v>0</v>
      </c>
      <c r="N21" s="322"/>
    </row>
    <row r="22" spans="1:14">
      <c r="A22" s="329" t="s">
        <v>202</v>
      </c>
      <c r="B22" s="330" t="s">
        <v>84</v>
      </c>
      <c r="C22" s="318"/>
      <c r="D22" s="319">
        <v>0</v>
      </c>
      <c r="E22" s="319">
        <v>220</v>
      </c>
      <c r="F22" s="318"/>
      <c r="G22" s="321">
        <v>0</v>
      </c>
      <c r="H22" s="164">
        <v>600</v>
      </c>
      <c r="I22" s="322">
        <f>COUNTIF('UR Flächenkalk'!AU:AU,A22)</f>
        <v>78</v>
      </c>
      <c r="J22" s="322">
        <f>COUNTIF('UR Flächenkalk'!AV:AV,A22)</f>
        <v>69</v>
      </c>
      <c r="K22" s="323">
        <f t="shared" si="2"/>
        <v>0</v>
      </c>
      <c r="L22" s="324">
        <f t="shared" si="0"/>
        <v>0</v>
      </c>
      <c r="M22" s="322">
        <f t="shared" si="1"/>
        <v>0</v>
      </c>
      <c r="N22" s="322"/>
    </row>
    <row r="23" spans="1:14">
      <c r="A23" s="329" t="s">
        <v>203</v>
      </c>
      <c r="B23" s="330" t="s">
        <v>191</v>
      </c>
      <c r="C23" s="318"/>
      <c r="D23" s="319">
        <v>0</v>
      </c>
      <c r="E23" s="319">
        <v>220</v>
      </c>
      <c r="F23" s="318"/>
      <c r="G23" s="321">
        <v>0</v>
      </c>
      <c r="H23" s="164"/>
      <c r="I23" s="322">
        <f>COUNTIF('UR Flächenkalk'!AU:AU,A23)</f>
        <v>8</v>
      </c>
      <c r="J23" s="322">
        <f>COUNTIF('UR Flächenkalk'!AV:AV,A23)</f>
        <v>0</v>
      </c>
      <c r="K23" s="323">
        <f t="shared" si="2"/>
        <v>0</v>
      </c>
      <c r="L23" s="324">
        <f t="shared" si="0"/>
        <v>0</v>
      </c>
      <c r="M23" s="322">
        <f t="shared" si="1"/>
        <v>0</v>
      </c>
      <c r="N23" s="322"/>
    </row>
    <row r="24" spans="1:14">
      <c r="A24" s="329" t="s">
        <v>204</v>
      </c>
      <c r="B24" s="330" t="s">
        <v>687</v>
      </c>
      <c r="C24" s="318"/>
      <c r="D24" s="319">
        <v>0</v>
      </c>
      <c r="E24" s="319">
        <v>400</v>
      </c>
      <c r="F24" s="318"/>
      <c r="G24" s="321">
        <v>0</v>
      </c>
      <c r="H24" s="164">
        <v>600</v>
      </c>
      <c r="I24" s="322">
        <f>COUNTIF('UR Flächenkalk'!AU:AU,A24)</f>
        <v>8</v>
      </c>
      <c r="J24" s="322">
        <f>COUNTIF('UR Flächenkalk'!AV:AV,A24)</f>
        <v>1</v>
      </c>
      <c r="K24" s="323">
        <f t="shared" si="2"/>
        <v>0</v>
      </c>
      <c r="L24" s="324">
        <f t="shared" si="0"/>
        <v>0</v>
      </c>
      <c r="M24" s="322">
        <f t="shared" si="1"/>
        <v>0</v>
      </c>
      <c r="N24" s="322"/>
    </row>
    <row r="25" spans="1:14">
      <c r="A25" s="329" t="s">
        <v>686</v>
      </c>
      <c r="B25" s="330" t="s">
        <v>327</v>
      </c>
      <c r="C25" s="318"/>
      <c r="D25" s="319">
        <v>0</v>
      </c>
      <c r="E25" s="319">
        <v>200</v>
      </c>
      <c r="F25" s="318"/>
      <c r="G25" s="321">
        <v>0</v>
      </c>
      <c r="H25" s="164">
        <v>400</v>
      </c>
      <c r="I25" s="322">
        <f>COUNTIF('UR Flächenkalk'!AU:AU,A25)</f>
        <v>22</v>
      </c>
      <c r="J25" s="322">
        <f>COUNTIF('UR Flächenkalk'!AV:AV,A25)</f>
        <v>5</v>
      </c>
      <c r="K25" s="323">
        <f t="shared" ref="K25" si="5">IF(M25=1,"Ein Minimalwert oder ein Maximalwert wurde überschritten",0)</f>
        <v>0</v>
      </c>
      <c r="L25" s="324">
        <f t="shared" si="0"/>
        <v>0</v>
      </c>
      <c r="M25" s="322">
        <f t="shared" ref="M25" si="6">IF(I25=0,0,IF(OR(C25&lt;D25,C25&gt;E25),1,IF(J25=0,0,IF(OR(F25&lt;G25,F25&gt;H25),1,0))))</f>
        <v>0</v>
      </c>
      <c r="N25" s="322"/>
    </row>
    <row r="26" spans="1:14">
      <c r="A26" s="329" t="s">
        <v>205</v>
      </c>
      <c r="B26" s="330" t="s">
        <v>113</v>
      </c>
      <c r="C26" s="318"/>
      <c r="D26" s="319">
        <v>0</v>
      </c>
      <c r="E26" s="319">
        <v>680</v>
      </c>
      <c r="F26" s="318"/>
      <c r="G26" s="321">
        <v>0</v>
      </c>
      <c r="H26" s="164">
        <v>900</v>
      </c>
      <c r="I26" s="322">
        <f>COUNTIF('UR Flächenkalk'!AU:AU,A26)</f>
        <v>137</v>
      </c>
      <c r="J26" s="322">
        <f>COUNTIF('UR Flächenkalk'!AV:AV,A26)</f>
        <v>53</v>
      </c>
      <c r="K26" s="323">
        <f t="shared" si="2"/>
        <v>0</v>
      </c>
      <c r="L26" s="324">
        <f t="shared" si="0"/>
        <v>0</v>
      </c>
      <c r="M26" s="322">
        <f t="shared" si="1"/>
        <v>0</v>
      </c>
      <c r="N26" s="322"/>
    </row>
    <row r="27" spans="1:14">
      <c r="A27" s="328" t="s">
        <v>222</v>
      </c>
      <c r="B27" s="329" t="s">
        <v>192</v>
      </c>
      <c r="C27" s="318"/>
      <c r="D27" s="319">
        <v>0</v>
      </c>
      <c r="E27" s="319">
        <v>350</v>
      </c>
      <c r="F27" s="318"/>
      <c r="G27" s="321">
        <v>0</v>
      </c>
      <c r="H27" s="164">
        <v>600</v>
      </c>
      <c r="I27" s="322">
        <f>COUNTIF('UR Flächenkalk'!AU:AU,A27)</f>
        <v>12</v>
      </c>
      <c r="J27" s="322">
        <f>COUNTIF('UR Flächenkalk'!AV:AV,A27)</f>
        <v>2</v>
      </c>
      <c r="K27" s="323">
        <f t="shared" si="2"/>
        <v>0</v>
      </c>
      <c r="L27" s="324">
        <f t="shared" si="0"/>
        <v>0</v>
      </c>
      <c r="M27" s="322">
        <f t="shared" si="1"/>
        <v>0</v>
      </c>
      <c r="N27" s="322"/>
    </row>
    <row r="28" spans="1:14">
      <c r="A28" s="329" t="s">
        <v>206</v>
      </c>
      <c r="B28" s="329" t="s">
        <v>193</v>
      </c>
      <c r="C28" s="318"/>
      <c r="D28" s="319">
        <v>0</v>
      </c>
      <c r="E28" s="319">
        <v>300</v>
      </c>
      <c r="F28" s="318"/>
      <c r="G28" s="321">
        <v>0</v>
      </c>
      <c r="H28" s="164"/>
      <c r="I28" s="322">
        <f>COUNTIF('UR Flächenkalk'!AU:AU,A28)</f>
        <v>25</v>
      </c>
      <c r="J28" s="322">
        <f>COUNTIF('UR Flächenkalk'!AV:AV,A28)</f>
        <v>0</v>
      </c>
      <c r="K28" s="323">
        <f t="shared" si="2"/>
        <v>0</v>
      </c>
      <c r="L28" s="324">
        <f t="shared" si="0"/>
        <v>0</v>
      </c>
      <c r="M28" s="322">
        <f t="shared" si="1"/>
        <v>0</v>
      </c>
      <c r="N28" s="322"/>
    </row>
    <row r="29" spans="1:14">
      <c r="A29" s="329" t="s">
        <v>207</v>
      </c>
      <c r="B29" s="330" t="s">
        <v>194</v>
      </c>
      <c r="C29" s="318"/>
      <c r="D29" s="319">
        <v>0</v>
      </c>
      <c r="E29" s="319">
        <v>200</v>
      </c>
      <c r="F29" s="318"/>
      <c r="G29" s="321">
        <v>0</v>
      </c>
      <c r="H29" s="164"/>
      <c r="I29" s="322">
        <f>COUNTIF('UR Flächenkalk'!AU:AU,A29)</f>
        <v>7</v>
      </c>
      <c r="J29" s="322">
        <f>COUNTIF('UR Flächenkalk'!AV:AV,A29)</f>
        <v>0</v>
      </c>
      <c r="K29" s="323">
        <f t="shared" si="2"/>
        <v>0</v>
      </c>
      <c r="L29" s="324">
        <f t="shared" si="0"/>
        <v>0</v>
      </c>
      <c r="M29" s="322">
        <f t="shared" si="1"/>
        <v>0</v>
      </c>
      <c r="N29" s="322"/>
    </row>
    <row r="30" spans="1:14">
      <c r="A30" s="329" t="s">
        <v>208</v>
      </c>
      <c r="B30" s="330" t="s">
        <v>328</v>
      </c>
      <c r="C30" s="318"/>
      <c r="D30" s="319">
        <v>0</v>
      </c>
      <c r="E30" s="319">
        <v>300</v>
      </c>
      <c r="F30" s="318"/>
      <c r="G30" s="321">
        <v>0</v>
      </c>
      <c r="H30" s="164"/>
      <c r="I30" s="322">
        <f>COUNTIF('UR Flächenkalk'!AU:AU,A30)</f>
        <v>18</v>
      </c>
      <c r="J30" s="322">
        <f>COUNTIF('UR Flächenkalk'!AV:AV,A30)</f>
        <v>0</v>
      </c>
      <c r="K30" s="323">
        <f t="shared" si="2"/>
        <v>0</v>
      </c>
      <c r="L30" s="324">
        <f t="shared" si="0"/>
        <v>0</v>
      </c>
      <c r="M30" s="322">
        <f t="shared" si="1"/>
        <v>0</v>
      </c>
      <c r="N30" s="322"/>
    </row>
    <row r="31" spans="1:14" hidden="1">
      <c r="A31" s="329" t="s">
        <v>209</v>
      </c>
      <c r="B31" s="330" t="s">
        <v>80</v>
      </c>
      <c r="C31" s="318"/>
      <c r="D31" s="319">
        <v>0</v>
      </c>
      <c r="E31" s="319"/>
      <c r="F31" s="318"/>
      <c r="G31" s="321">
        <v>0</v>
      </c>
      <c r="H31" s="164"/>
      <c r="I31" s="322">
        <f>COUNTIF('UR Flächenkalk'!AU:AU,A31)</f>
        <v>0</v>
      </c>
      <c r="J31" s="322">
        <f>COUNTIF('UR Flächenkalk'!AV:AV,A31)</f>
        <v>0</v>
      </c>
      <c r="K31" s="323">
        <f t="shared" si="2"/>
        <v>0</v>
      </c>
      <c r="L31" s="324">
        <f t="shared" si="0"/>
        <v>0</v>
      </c>
      <c r="M31" s="322">
        <f t="shared" si="1"/>
        <v>0</v>
      </c>
      <c r="N31" s="322"/>
    </row>
    <row r="32" spans="1:14">
      <c r="A32" s="328" t="s">
        <v>329</v>
      </c>
      <c r="B32" s="331" t="s">
        <v>330</v>
      </c>
      <c r="C32" s="318"/>
      <c r="D32" s="319">
        <v>0</v>
      </c>
      <c r="E32" s="319">
        <v>300</v>
      </c>
      <c r="F32" s="318"/>
      <c r="G32" s="321">
        <v>0</v>
      </c>
      <c r="H32" s="164"/>
      <c r="I32" s="322">
        <f>COUNTIF('UR Flächenkalk'!AU:AU,A32)</f>
        <v>3</v>
      </c>
      <c r="J32" s="322">
        <f>COUNTIF('UR Flächenkalk'!AV:AV,A32)</f>
        <v>0</v>
      </c>
      <c r="K32" s="323">
        <f t="shared" si="2"/>
        <v>0</v>
      </c>
      <c r="L32" s="324">
        <f t="shared" si="0"/>
        <v>0</v>
      </c>
      <c r="M32" s="322">
        <f t="shared" si="1"/>
        <v>0</v>
      </c>
      <c r="N32" s="322"/>
    </row>
    <row r="33" spans="1:14" hidden="1">
      <c r="A33" s="329" t="s">
        <v>210</v>
      </c>
      <c r="B33" s="330" t="s">
        <v>83</v>
      </c>
      <c r="C33" s="318"/>
      <c r="D33" s="319">
        <v>0</v>
      </c>
      <c r="E33" s="319"/>
      <c r="F33" s="318"/>
      <c r="G33" s="321">
        <v>0</v>
      </c>
      <c r="H33" s="164"/>
      <c r="I33" s="322">
        <f>COUNTIF('UR Flächenkalk'!AU:AU,A33)</f>
        <v>0</v>
      </c>
      <c r="J33" s="322">
        <f>COUNTIF('UR Flächenkalk'!AV:AV,A33)</f>
        <v>0</v>
      </c>
      <c r="K33" s="323">
        <f t="shared" si="2"/>
        <v>0</v>
      </c>
      <c r="L33" s="324">
        <f t="shared" si="0"/>
        <v>0</v>
      </c>
      <c r="M33" s="322">
        <f t="shared" si="1"/>
        <v>0</v>
      </c>
      <c r="N33" s="322"/>
    </row>
    <row r="34" spans="1:14">
      <c r="A34" s="329" t="s">
        <v>211</v>
      </c>
      <c r="B34" s="331" t="s">
        <v>302</v>
      </c>
      <c r="C34" s="318"/>
      <c r="D34" s="319">
        <v>0</v>
      </c>
      <c r="E34" s="319">
        <v>100</v>
      </c>
      <c r="F34" s="318"/>
      <c r="G34" s="321">
        <v>0</v>
      </c>
      <c r="H34" s="164"/>
      <c r="I34" s="322">
        <f>COUNTIF('UR Flächenkalk'!AU:AU,A34)</f>
        <v>3</v>
      </c>
      <c r="J34" s="322">
        <f>COUNTIF('UR Flächenkalk'!AV:AV,A34)</f>
        <v>0</v>
      </c>
      <c r="K34" s="323">
        <f t="shared" si="2"/>
        <v>0</v>
      </c>
      <c r="L34" s="324">
        <f t="shared" si="0"/>
        <v>0</v>
      </c>
      <c r="M34" s="322">
        <f t="shared" si="1"/>
        <v>0</v>
      </c>
      <c r="N34" s="322"/>
    </row>
    <row r="35" spans="1:14">
      <c r="A35" s="329" t="s">
        <v>212</v>
      </c>
      <c r="B35" s="329" t="s">
        <v>688</v>
      </c>
      <c r="C35" s="318"/>
      <c r="D35" s="319">
        <v>0</v>
      </c>
      <c r="E35" s="319">
        <v>180</v>
      </c>
      <c r="F35" s="318"/>
      <c r="G35" s="321">
        <v>0</v>
      </c>
      <c r="H35" s="164"/>
      <c r="I35" s="322">
        <f>COUNTIF('UR Flächenkalk'!AU:AU,A35)</f>
        <v>6</v>
      </c>
      <c r="J35" s="322">
        <f>COUNTIF('UR Flächenkalk'!AV:AV,A35)</f>
        <v>0</v>
      </c>
      <c r="K35" s="323">
        <f t="shared" si="2"/>
        <v>0</v>
      </c>
      <c r="L35" s="324">
        <f t="shared" si="0"/>
        <v>0</v>
      </c>
      <c r="M35" s="322">
        <f t="shared" si="1"/>
        <v>0</v>
      </c>
      <c r="N35" s="322"/>
    </row>
    <row r="36" spans="1:14">
      <c r="A36" s="329" t="s">
        <v>213</v>
      </c>
      <c r="B36" s="329" t="s">
        <v>176</v>
      </c>
      <c r="C36" s="318"/>
      <c r="D36" s="319">
        <v>0</v>
      </c>
      <c r="E36" s="319">
        <v>350</v>
      </c>
      <c r="F36" s="318"/>
      <c r="G36" s="321">
        <v>0</v>
      </c>
      <c r="H36" s="164"/>
      <c r="I36" s="322">
        <f>COUNTIF('UR Flächenkalk'!AU:AU,A36)</f>
        <v>84</v>
      </c>
      <c r="J36" s="322">
        <f>COUNTIF('UR Flächenkalk'!AV:AV,A36)</f>
        <v>0</v>
      </c>
      <c r="K36" s="323">
        <f t="shared" si="2"/>
        <v>0</v>
      </c>
      <c r="L36" s="324">
        <f t="shared" si="0"/>
        <v>0</v>
      </c>
      <c r="M36" s="322">
        <f t="shared" si="1"/>
        <v>0</v>
      </c>
      <c r="N36" s="322"/>
    </row>
    <row r="37" spans="1:14">
      <c r="A37" s="329" t="s">
        <v>214</v>
      </c>
      <c r="B37" s="329" t="s">
        <v>689</v>
      </c>
      <c r="C37" s="318"/>
      <c r="D37" s="319">
        <v>0</v>
      </c>
      <c r="E37" s="319">
        <v>300</v>
      </c>
      <c r="F37" s="318"/>
      <c r="G37" s="321">
        <v>0</v>
      </c>
      <c r="H37" s="164"/>
      <c r="I37" s="322">
        <f>COUNTIF('UR Flächenkalk'!AU:AU,A37)</f>
        <v>9</v>
      </c>
      <c r="J37" s="322">
        <f>COUNTIF('UR Flächenkalk'!AV:AV,A37)</f>
        <v>0</v>
      </c>
      <c r="K37" s="323">
        <f t="shared" si="2"/>
        <v>0</v>
      </c>
      <c r="L37" s="324">
        <f t="shared" si="0"/>
        <v>0</v>
      </c>
      <c r="M37" s="322">
        <f t="shared" si="1"/>
        <v>0</v>
      </c>
      <c r="N37" s="322"/>
    </row>
    <row r="38" spans="1:14">
      <c r="A38" s="329" t="s">
        <v>215</v>
      </c>
      <c r="B38" s="329" t="s">
        <v>196</v>
      </c>
      <c r="C38" s="318"/>
      <c r="D38" s="319">
        <v>0</v>
      </c>
      <c r="E38" s="319">
        <v>100</v>
      </c>
      <c r="F38" s="318"/>
      <c r="G38" s="321">
        <v>0</v>
      </c>
      <c r="H38" s="164"/>
      <c r="I38" s="322">
        <f>COUNTIF('UR Flächenkalk'!AU:AU,A38)</f>
        <v>120</v>
      </c>
      <c r="J38" s="322">
        <f>COUNTIF('UR Flächenkalk'!AV:AV,A38)</f>
        <v>0</v>
      </c>
      <c r="K38" s="323">
        <f t="shared" si="2"/>
        <v>0</v>
      </c>
      <c r="L38" s="324">
        <f t="shared" si="0"/>
        <v>0</v>
      </c>
      <c r="M38" s="322">
        <f t="shared" si="1"/>
        <v>0</v>
      </c>
      <c r="N38" s="322"/>
    </row>
    <row r="39" spans="1:14">
      <c r="A39" s="329" t="s">
        <v>216</v>
      </c>
      <c r="B39" s="329" t="s">
        <v>247</v>
      </c>
      <c r="C39" s="318"/>
      <c r="D39" s="319"/>
      <c r="E39" s="319">
        <v>200</v>
      </c>
      <c r="F39" s="318"/>
      <c r="G39" s="321"/>
      <c r="H39" s="164">
        <v>400</v>
      </c>
      <c r="I39" s="322">
        <f>COUNTIF('UR Flächenkalk'!AU:AU,A39)</f>
        <v>33</v>
      </c>
      <c r="J39" s="322">
        <f>COUNTIF('UR Flächenkalk'!AV:AV,A39)</f>
        <v>1</v>
      </c>
      <c r="K39" s="323"/>
      <c r="L39" s="324"/>
      <c r="M39" s="322"/>
      <c r="N39" s="322"/>
    </row>
    <row r="40" spans="1:14" hidden="1">
      <c r="A40" s="329" t="s">
        <v>217</v>
      </c>
      <c r="B40" s="329" t="s">
        <v>690</v>
      </c>
      <c r="C40" s="318"/>
      <c r="D40" s="319"/>
      <c r="E40" s="319"/>
      <c r="F40" s="318"/>
      <c r="G40" s="321"/>
      <c r="H40" s="164"/>
      <c r="I40" s="322">
        <f>COUNTIF('UR Flächenkalk'!AU:AU,A40)</f>
        <v>0</v>
      </c>
      <c r="J40" s="322">
        <f>COUNTIF('UR Flächenkalk'!AV:AV,A40)</f>
        <v>0</v>
      </c>
      <c r="K40" s="323"/>
      <c r="L40" s="324"/>
      <c r="M40" s="322"/>
      <c r="N40" s="322"/>
    </row>
    <row r="41" spans="1:14">
      <c r="A41" s="329" t="s">
        <v>218</v>
      </c>
      <c r="B41" s="329" t="s">
        <v>116</v>
      </c>
      <c r="C41" s="318"/>
      <c r="D41" s="319">
        <v>0</v>
      </c>
      <c r="E41" s="319">
        <v>150</v>
      </c>
      <c r="F41" s="318"/>
      <c r="G41" s="321">
        <v>0</v>
      </c>
      <c r="H41" s="164">
        <v>250</v>
      </c>
      <c r="I41" s="322">
        <f>COUNTIF('UR Flächenkalk'!AU:AU,A41)</f>
        <v>102</v>
      </c>
      <c r="J41" s="322">
        <f>COUNTIF('UR Flächenkalk'!AV:AV,A41)</f>
        <v>5</v>
      </c>
      <c r="K41" s="323">
        <f t="shared" si="2"/>
        <v>0</v>
      </c>
      <c r="L41" s="324">
        <f t="shared" si="0"/>
        <v>0</v>
      </c>
      <c r="M41" s="322">
        <f t="shared" si="1"/>
        <v>0</v>
      </c>
      <c r="N41" s="322"/>
    </row>
    <row r="42" spans="1:14">
      <c r="A42" s="329" t="s">
        <v>219</v>
      </c>
      <c r="B42" s="329" t="s">
        <v>197</v>
      </c>
      <c r="C42" s="318"/>
      <c r="D42" s="164"/>
      <c r="E42" s="319">
        <v>80</v>
      </c>
      <c r="F42" s="318"/>
      <c r="G42" s="301"/>
      <c r="H42" s="164">
        <v>100</v>
      </c>
      <c r="I42" s="322">
        <f>COUNTIF('UR Flächenkalk'!AU:AU,A42)</f>
        <v>17</v>
      </c>
      <c r="J42" s="322">
        <f>COUNTIF('UR Flächenkalk'!AV:AV,A42)</f>
        <v>0</v>
      </c>
      <c r="K42" s="300">
        <f>IF(M42=1,"Ein Minimalwert oder ein Maximalwert wurde überschritten",0)</f>
        <v>0</v>
      </c>
      <c r="L42" s="199">
        <f>IF(OR($C42&lt;$D42,$C42&gt;$E42,$F42&lt;$G42,$F42&gt;$H42),1,0)</f>
        <v>0</v>
      </c>
      <c r="M42" s="4">
        <f t="shared" ref="M42:M132" si="7">IF(I42=0,0,IF(OR(C42&lt;D42,C42&gt;E42),1,IF(J42=0,0,IF(OR(F42&lt;G42,F42&gt;H42),1,0))))</f>
        <v>0</v>
      </c>
    </row>
    <row r="43" spans="1:14">
      <c r="A43" s="329" t="s">
        <v>220</v>
      </c>
      <c r="B43" s="329" t="s">
        <v>117</v>
      </c>
      <c r="C43" s="318"/>
      <c r="D43" s="164"/>
      <c r="E43" s="319">
        <v>300</v>
      </c>
      <c r="F43" s="318"/>
      <c r="G43" s="301"/>
      <c r="H43" s="164"/>
      <c r="I43" s="322">
        <f>COUNTIF('UR Flächenkalk'!AU:AU,A43)</f>
        <v>1</v>
      </c>
      <c r="J43" s="322">
        <f>COUNTIF('UR Flächenkalk'!AV:AV,A43)</f>
        <v>0</v>
      </c>
      <c r="K43" s="300">
        <f t="shared" ref="K43:K132" si="8">IF(M43=1,"Ein Minimalwert oder ein Maximalwert wurde überschritten",0)</f>
        <v>0</v>
      </c>
      <c r="L43" s="199">
        <f t="shared" ref="L43:L132" si="9">IF(OR($C43&lt;$D43,$C43&gt;$E43,$F43&lt;$G43,$F43&gt;$H43),1,0)</f>
        <v>0</v>
      </c>
      <c r="M43" s="4">
        <f t="shared" si="7"/>
        <v>0</v>
      </c>
    </row>
    <row r="44" spans="1:14">
      <c r="A44" s="329" t="s">
        <v>221</v>
      </c>
      <c r="B44" s="330" t="s">
        <v>118</v>
      </c>
      <c r="C44" s="318"/>
      <c r="D44" s="164"/>
      <c r="E44" s="319">
        <v>200</v>
      </c>
      <c r="F44" s="318"/>
      <c r="G44" s="301"/>
      <c r="H44" s="164">
        <v>400</v>
      </c>
      <c r="I44" s="322">
        <f>COUNTIF('UR Flächenkalk'!AU:AU,A44)</f>
        <v>151</v>
      </c>
      <c r="J44" s="322">
        <f>COUNTIF('UR Flächenkalk'!AV:AV,A44)</f>
        <v>0</v>
      </c>
      <c r="K44" s="300">
        <f t="shared" si="8"/>
        <v>0</v>
      </c>
      <c r="L44" s="199">
        <f t="shared" si="9"/>
        <v>0</v>
      </c>
      <c r="M44" s="4">
        <f t="shared" si="7"/>
        <v>0</v>
      </c>
    </row>
    <row r="45" spans="1:14" hidden="1">
      <c r="A45" s="329"/>
      <c r="B45" s="330"/>
      <c r="C45" s="318"/>
      <c r="D45" s="164"/>
      <c r="E45" s="319"/>
      <c r="F45" s="162"/>
      <c r="G45" s="301"/>
      <c r="H45" s="164"/>
      <c r="I45" s="322"/>
      <c r="J45" s="322"/>
      <c r="K45" s="300"/>
      <c r="L45" s="199"/>
    </row>
    <row r="46" spans="1:14" hidden="1">
      <c r="A46" s="329"/>
      <c r="B46" s="330"/>
      <c r="C46" s="318"/>
      <c r="D46" s="164"/>
      <c r="E46" s="319"/>
      <c r="F46" s="162"/>
      <c r="G46" s="301"/>
      <c r="H46" s="164"/>
      <c r="I46" s="322"/>
      <c r="J46" s="322"/>
      <c r="K46" s="300"/>
      <c r="L46" s="199"/>
    </row>
    <row r="47" spans="1:14" hidden="1">
      <c r="A47" s="329"/>
      <c r="B47" s="330"/>
      <c r="C47" s="318"/>
      <c r="D47" s="164"/>
      <c r="E47" s="319"/>
      <c r="F47" s="162"/>
      <c r="G47" s="301"/>
      <c r="H47" s="164"/>
      <c r="I47" s="322"/>
      <c r="J47" s="322"/>
      <c r="K47" s="300"/>
      <c r="L47" s="199"/>
    </row>
    <row r="48" spans="1:14" hidden="1">
      <c r="A48" s="329"/>
      <c r="B48" s="330"/>
      <c r="C48" s="318"/>
      <c r="D48" s="164"/>
      <c r="E48" s="319"/>
      <c r="F48" s="162"/>
      <c r="G48" s="301"/>
      <c r="H48" s="164"/>
      <c r="I48" s="322"/>
      <c r="J48" s="322"/>
      <c r="K48" s="300"/>
      <c r="L48" s="199"/>
    </row>
    <row r="49" spans="1:12" hidden="1">
      <c r="A49" s="329"/>
      <c r="B49" s="330"/>
      <c r="C49" s="318"/>
      <c r="D49" s="164"/>
      <c r="E49" s="319"/>
      <c r="F49" s="162"/>
      <c r="G49" s="301"/>
      <c r="H49" s="164"/>
      <c r="I49" s="322"/>
      <c r="J49" s="322"/>
      <c r="K49" s="300"/>
      <c r="L49" s="199"/>
    </row>
    <row r="50" spans="1:12" hidden="1">
      <c r="A50" s="329"/>
      <c r="B50" s="330"/>
      <c r="C50" s="318"/>
      <c r="D50" s="164"/>
      <c r="E50" s="319"/>
      <c r="F50" s="162"/>
      <c r="G50" s="301"/>
      <c r="H50" s="164"/>
      <c r="I50" s="322"/>
      <c r="J50" s="322"/>
      <c r="K50" s="300"/>
      <c r="L50" s="199"/>
    </row>
    <row r="51" spans="1:12" hidden="1">
      <c r="A51" s="329"/>
      <c r="B51" s="330"/>
      <c r="C51" s="318"/>
      <c r="D51" s="164"/>
      <c r="E51" s="319"/>
      <c r="F51" s="162"/>
      <c r="G51" s="301"/>
      <c r="H51" s="164"/>
      <c r="I51" s="322"/>
      <c r="J51" s="322"/>
      <c r="K51" s="300"/>
      <c r="L51" s="199"/>
    </row>
    <row r="52" spans="1:12" hidden="1">
      <c r="A52" s="329"/>
      <c r="B52" s="330"/>
      <c r="C52" s="318"/>
      <c r="D52" s="164"/>
      <c r="E52" s="319"/>
      <c r="F52" s="162"/>
      <c r="G52" s="301"/>
      <c r="H52" s="164"/>
      <c r="I52" s="322"/>
      <c r="J52" s="322"/>
      <c r="K52" s="300"/>
      <c r="L52" s="199"/>
    </row>
    <row r="53" spans="1:12" hidden="1">
      <c r="A53" s="329"/>
      <c r="B53" s="330"/>
      <c r="C53" s="318"/>
      <c r="D53" s="164"/>
      <c r="E53" s="319"/>
      <c r="F53" s="162"/>
      <c r="G53" s="301"/>
      <c r="H53" s="164"/>
      <c r="I53" s="322"/>
      <c r="J53" s="322"/>
      <c r="K53" s="300"/>
      <c r="L53" s="199"/>
    </row>
    <row r="54" spans="1:12" hidden="1">
      <c r="A54" s="329"/>
      <c r="B54" s="330"/>
      <c r="C54" s="318"/>
      <c r="D54" s="164"/>
      <c r="E54" s="319"/>
      <c r="F54" s="162"/>
      <c r="G54" s="301"/>
      <c r="H54" s="164"/>
      <c r="I54" s="322"/>
      <c r="J54" s="322"/>
      <c r="K54" s="300"/>
      <c r="L54" s="199"/>
    </row>
    <row r="55" spans="1:12" hidden="1">
      <c r="A55" s="329"/>
      <c r="B55" s="330"/>
      <c r="C55" s="318"/>
      <c r="D55" s="164"/>
      <c r="E55" s="319"/>
      <c r="F55" s="162"/>
      <c r="G55" s="301"/>
      <c r="H55" s="164"/>
      <c r="I55" s="322"/>
      <c r="J55" s="322"/>
      <c r="K55" s="300"/>
      <c r="L55" s="199"/>
    </row>
    <row r="56" spans="1:12" hidden="1">
      <c r="A56" s="329"/>
      <c r="B56" s="330"/>
      <c r="C56" s="318"/>
      <c r="D56" s="164"/>
      <c r="E56" s="319"/>
      <c r="F56" s="162"/>
      <c r="G56" s="301"/>
      <c r="H56" s="164"/>
      <c r="I56" s="322"/>
      <c r="J56" s="322"/>
      <c r="K56" s="300"/>
      <c r="L56" s="199"/>
    </row>
    <row r="57" spans="1:12" hidden="1">
      <c r="A57" s="329"/>
      <c r="B57" s="330"/>
      <c r="C57" s="318"/>
      <c r="D57" s="164"/>
      <c r="E57" s="319"/>
      <c r="F57" s="162"/>
      <c r="G57" s="301"/>
      <c r="H57" s="164"/>
      <c r="I57" s="322"/>
      <c r="J57" s="322"/>
      <c r="K57" s="300"/>
      <c r="L57" s="199"/>
    </row>
    <row r="58" spans="1:12" hidden="1">
      <c r="A58" s="329"/>
      <c r="B58" s="330"/>
      <c r="C58" s="318"/>
      <c r="D58" s="164"/>
      <c r="E58" s="319"/>
      <c r="F58" s="162"/>
      <c r="G58" s="301"/>
      <c r="H58" s="164"/>
      <c r="I58" s="322"/>
      <c r="J58" s="322"/>
      <c r="K58" s="300"/>
      <c r="L58" s="199"/>
    </row>
    <row r="59" spans="1:12" hidden="1">
      <c r="A59" s="329"/>
      <c r="B59" s="330"/>
      <c r="C59" s="318"/>
      <c r="D59" s="164"/>
      <c r="E59" s="319"/>
      <c r="F59" s="162"/>
      <c r="G59" s="301"/>
      <c r="H59" s="164"/>
      <c r="I59" s="322"/>
      <c r="J59" s="322"/>
      <c r="K59" s="300"/>
      <c r="L59" s="199"/>
    </row>
    <row r="60" spans="1:12" hidden="1">
      <c r="A60" s="329"/>
      <c r="B60" s="330"/>
      <c r="C60" s="318"/>
      <c r="D60" s="164"/>
      <c r="E60" s="319"/>
      <c r="F60" s="162"/>
      <c r="G60" s="301"/>
      <c r="H60" s="164"/>
      <c r="I60" s="322"/>
      <c r="J60" s="322"/>
      <c r="K60" s="300"/>
      <c r="L60" s="199"/>
    </row>
    <row r="61" spans="1:12" hidden="1">
      <c r="A61" s="329"/>
      <c r="B61" s="330"/>
      <c r="C61" s="318"/>
      <c r="D61" s="164"/>
      <c r="E61" s="319"/>
      <c r="F61" s="162"/>
      <c r="G61" s="301"/>
      <c r="H61" s="164"/>
      <c r="I61" s="322"/>
      <c r="J61" s="322"/>
      <c r="K61" s="300"/>
      <c r="L61" s="199"/>
    </row>
    <row r="62" spans="1:12" hidden="1">
      <c r="A62" s="329"/>
      <c r="B62" s="330"/>
      <c r="C62" s="318"/>
      <c r="D62" s="164"/>
      <c r="E62" s="319"/>
      <c r="F62" s="162"/>
      <c r="G62" s="301"/>
      <c r="H62" s="164"/>
      <c r="I62" s="322"/>
      <c r="J62" s="322"/>
      <c r="K62" s="300"/>
      <c r="L62" s="199"/>
    </row>
    <row r="63" spans="1:12" hidden="1">
      <c r="A63" s="329"/>
      <c r="B63" s="330"/>
      <c r="C63" s="318"/>
      <c r="D63" s="164"/>
      <c r="E63" s="319"/>
      <c r="F63" s="162"/>
      <c r="G63" s="301"/>
      <c r="H63" s="164"/>
      <c r="I63" s="322"/>
      <c r="J63" s="322"/>
      <c r="K63" s="300"/>
      <c r="L63" s="199"/>
    </row>
    <row r="64" spans="1:12" hidden="1">
      <c r="A64" s="329"/>
      <c r="B64" s="330"/>
      <c r="C64" s="318"/>
      <c r="D64" s="164"/>
      <c r="E64" s="319"/>
      <c r="F64" s="162"/>
      <c r="G64" s="301"/>
      <c r="H64" s="164"/>
      <c r="I64" s="322"/>
      <c r="J64" s="322"/>
      <c r="K64" s="300"/>
      <c r="L64" s="199"/>
    </row>
    <row r="65" spans="1:12" hidden="1">
      <c r="A65" s="329"/>
      <c r="B65" s="330"/>
      <c r="C65" s="318"/>
      <c r="D65" s="164"/>
      <c r="E65" s="319"/>
      <c r="F65" s="162"/>
      <c r="G65" s="301"/>
      <c r="H65" s="164"/>
      <c r="I65" s="322"/>
      <c r="J65" s="322"/>
      <c r="K65" s="300"/>
      <c r="L65" s="199"/>
    </row>
    <row r="66" spans="1:12" hidden="1">
      <c r="A66" s="329"/>
      <c r="B66" s="330"/>
      <c r="C66" s="318"/>
      <c r="D66" s="164"/>
      <c r="E66" s="319"/>
      <c r="F66" s="162"/>
      <c r="G66" s="301"/>
      <c r="H66" s="164"/>
      <c r="I66" s="322"/>
      <c r="J66" s="322"/>
      <c r="K66" s="300"/>
      <c r="L66" s="199"/>
    </row>
    <row r="67" spans="1:12" hidden="1">
      <c r="A67" s="329"/>
      <c r="B67" s="330"/>
      <c r="C67" s="318"/>
      <c r="D67" s="164"/>
      <c r="E67" s="319"/>
      <c r="F67" s="162"/>
      <c r="G67" s="301"/>
      <c r="H67" s="164"/>
      <c r="I67" s="322"/>
      <c r="J67" s="322"/>
      <c r="K67" s="300"/>
      <c r="L67" s="199"/>
    </row>
    <row r="68" spans="1:12" hidden="1">
      <c r="A68" s="329"/>
      <c r="B68" s="330"/>
      <c r="C68" s="318"/>
      <c r="D68" s="164"/>
      <c r="E68" s="319"/>
      <c r="F68" s="162"/>
      <c r="G68" s="301"/>
      <c r="H68" s="164"/>
      <c r="I68" s="322"/>
      <c r="J68" s="322"/>
      <c r="K68" s="300"/>
      <c r="L68" s="199"/>
    </row>
    <row r="69" spans="1:12" hidden="1">
      <c r="A69" s="329"/>
      <c r="B69" s="330"/>
      <c r="C69" s="318"/>
      <c r="D69" s="164"/>
      <c r="E69" s="319"/>
      <c r="F69" s="162"/>
      <c r="G69" s="301"/>
      <c r="H69" s="164"/>
      <c r="I69" s="322"/>
      <c r="J69" s="322"/>
      <c r="K69" s="300"/>
      <c r="L69" s="199"/>
    </row>
    <row r="70" spans="1:12" hidden="1">
      <c r="A70" s="329"/>
      <c r="B70" s="330"/>
      <c r="C70" s="318"/>
      <c r="D70" s="164"/>
      <c r="E70" s="319"/>
      <c r="F70" s="162"/>
      <c r="G70" s="301"/>
      <c r="H70" s="164"/>
      <c r="I70" s="322"/>
      <c r="J70" s="322"/>
      <c r="K70" s="300"/>
      <c r="L70" s="199"/>
    </row>
    <row r="71" spans="1:12" hidden="1">
      <c r="A71" s="329"/>
      <c r="B71" s="330"/>
      <c r="C71" s="318"/>
      <c r="D71" s="164"/>
      <c r="E71" s="319"/>
      <c r="F71" s="162"/>
      <c r="G71" s="301"/>
      <c r="H71" s="164"/>
      <c r="I71" s="322"/>
      <c r="J71" s="322"/>
      <c r="K71" s="300"/>
      <c r="L71" s="199"/>
    </row>
    <row r="72" spans="1:12" hidden="1">
      <c r="A72" s="329"/>
      <c r="B72" s="330"/>
      <c r="C72" s="318"/>
      <c r="D72" s="164"/>
      <c r="E72" s="319"/>
      <c r="F72" s="162"/>
      <c r="G72" s="301"/>
      <c r="H72" s="164"/>
      <c r="I72" s="322"/>
      <c r="J72" s="322"/>
      <c r="K72" s="300"/>
      <c r="L72" s="199"/>
    </row>
    <row r="73" spans="1:12" hidden="1">
      <c r="A73" s="329"/>
      <c r="B73" s="330"/>
      <c r="C73" s="318"/>
      <c r="D73" s="164"/>
      <c r="E73" s="319"/>
      <c r="F73" s="162"/>
      <c r="G73" s="301"/>
      <c r="H73" s="164"/>
      <c r="I73" s="322"/>
      <c r="J73" s="322"/>
      <c r="K73" s="300"/>
      <c r="L73" s="199"/>
    </row>
    <row r="74" spans="1:12" hidden="1">
      <c r="A74" s="329"/>
      <c r="B74" s="330"/>
      <c r="C74" s="318"/>
      <c r="D74" s="164"/>
      <c r="E74" s="319"/>
      <c r="F74" s="162"/>
      <c r="G74" s="301"/>
      <c r="H74" s="164"/>
      <c r="I74" s="322"/>
      <c r="J74" s="322"/>
      <c r="K74" s="300"/>
      <c r="L74" s="199"/>
    </row>
    <row r="75" spans="1:12" hidden="1">
      <c r="A75" s="329"/>
      <c r="B75" s="330"/>
      <c r="C75" s="318"/>
      <c r="D75" s="164"/>
      <c r="E75" s="319"/>
      <c r="F75" s="162"/>
      <c r="G75" s="301"/>
      <c r="H75" s="164"/>
      <c r="I75" s="322"/>
      <c r="J75" s="322"/>
      <c r="K75" s="300"/>
      <c r="L75" s="199"/>
    </row>
    <row r="76" spans="1:12" hidden="1">
      <c r="A76" s="329"/>
      <c r="B76" s="330"/>
      <c r="C76" s="318"/>
      <c r="D76" s="164"/>
      <c r="E76" s="319"/>
      <c r="F76" s="162"/>
      <c r="G76" s="301"/>
      <c r="H76" s="164"/>
      <c r="I76" s="322"/>
      <c r="J76" s="322"/>
      <c r="K76" s="300"/>
      <c r="L76" s="199"/>
    </row>
    <row r="77" spans="1:12" hidden="1">
      <c r="A77" s="329"/>
      <c r="B77" s="330"/>
      <c r="C77" s="318"/>
      <c r="D77" s="164"/>
      <c r="E77" s="319"/>
      <c r="F77" s="162"/>
      <c r="G77" s="301"/>
      <c r="H77" s="164"/>
      <c r="I77" s="322"/>
      <c r="J77" s="322"/>
      <c r="K77" s="300"/>
      <c r="L77" s="199"/>
    </row>
    <row r="78" spans="1:12" hidden="1">
      <c r="A78" s="329"/>
      <c r="B78" s="330"/>
      <c r="C78" s="318"/>
      <c r="D78" s="164"/>
      <c r="E78" s="319"/>
      <c r="F78" s="162"/>
      <c r="G78" s="301"/>
      <c r="H78" s="164"/>
      <c r="I78" s="322"/>
      <c r="J78" s="322"/>
      <c r="K78" s="300"/>
      <c r="L78" s="199"/>
    </row>
    <row r="79" spans="1:12" hidden="1">
      <c r="A79" s="329"/>
      <c r="B79" s="330"/>
      <c r="C79" s="318"/>
      <c r="D79" s="164"/>
      <c r="E79" s="319"/>
      <c r="F79" s="162"/>
      <c r="G79" s="301"/>
      <c r="H79" s="164"/>
      <c r="I79" s="322"/>
      <c r="J79" s="322"/>
      <c r="K79" s="300"/>
      <c r="L79" s="199"/>
    </row>
    <row r="80" spans="1:12" hidden="1">
      <c r="A80" s="329"/>
      <c r="B80" s="330"/>
      <c r="C80" s="318"/>
      <c r="D80" s="164"/>
      <c r="E80" s="319"/>
      <c r="F80" s="162"/>
      <c r="G80" s="301"/>
      <c r="H80" s="164"/>
      <c r="I80" s="322"/>
      <c r="J80" s="322"/>
      <c r="K80" s="300"/>
      <c r="L80" s="199"/>
    </row>
    <row r="81" spans="1:12" hidden="1">
      <c r="A81" s="329"/>
      <c r="B81" s="330"/>
      <c r="C81" s="318"/>
      <c r="D81" s="164"/>
      <c r="E81" s="319"/>
      <c r="F81" s="162"/>
      <c r="G81" s="301"/>
      <c r="H81" s="164"/>
      <c r="I81" s="322"/>
      <c r="J81" s="322"/>
      <c r="K81" s="300"/>
      <c r="L81" s="199"/>
    </row>
    <row r="82" spans="1:12" hidden="1">
      <c r="A82" s="329"/>
      <c r="B82" s="330"/>
      <c r="C82" s="318"/>
      <c r="D82" s="164"/>
      <c r="E82" s="319"/>
      <c r="F82" s="162"/>
      <c r="G82" s="301"/>
      <c r="H82" s="164"/>
      <c r="I82" s="322"/>
      <c r="J82" s="322"/>
      <c r="K82" s="300"/>
      <c r="L82" s="199"/>
    </row>
    <row r="83" spans="1:12" hidden="1">
      <c r="A83" s="329"/>
      <c r="B83" s="330"/>
      <c r="C83" s="318"/>
      <c r="D83" s="164"/>
      <c r="E83" s="319"/>
      <c r="F83" s="162"/>
      <c r="G83" s="301"/>
      <c r="H83" s="164"/>
      <c r="I83" s="322"/>
      <c r="J83" s="322"/>
      <c r="K83" s="300"/>
      <c r="L83" s="199"/>
    </row>
    <row r="84" spans="1:12" hidden="1">
      <c r="A84" s="329"/>
      <c r="B84" s="330"/>
      <c r="C84" s="318"/>
      <c r="D84" s="164"/>
      <c r="E84" s="319"/>
      <c r="F84" s="162"/>
      <c r="G84" s="301"/>
      <c r="H84" s="164"/>
      <c r="I84" s="322"/>
      <c r="J84" s="322"/>
      <c r="K84" s="300"/>
      <c r="L84" s="199"/>
    </row>
    <row r="85" spans="1:12" hidden="1">
      <c r="A85" s="329"/>
      <c r="B85" s="330"/>
      <c r="C85" s="318"/>
      <c r="D85" s="164"/>
      <c r="E85" s="319"/>
      <c r="F85" s="162"/>
      <c r="G85" s="301"/>
      <c r="H85" s="164"/>
      <c r="I85" s="322"/>
      <c r="J85" s="322"/>
      <c r="K85" s="300"/>
      <c r="L85" s="199"/>
    </row>
    <row r="86" spans="1:12" hidden="1">
      <c r="A86" s="329"/>
      <c r="B86" s="330"/>
      <c r="C86" s="318"/>
      <c r="D86" s="164"/>
      <c r="E86" s="319"/>
      <c r="F86" s="162"/>
      <c r="G86" s="301"/>
      <c r="H86" s="164"/>
      <c r="I86" s="322"/>
      <c r="J86" s="322"/>
      <c r="K86" s="300"/>
      <c r="L86" s="199"/>
    </row>
    <row r="87" spans="1:12" hidden="1">
      <c r="A87" s="329"/>
      <c r="B87" s="330"/>
      <c r="C87" s="318"/>
      <c r="D87" s="164"/>
      <c r="E87" s="319"/>
      <c r="F87" s="162"/>
      <c r="G87" s="301"/>
      <c r="H87" s="164"/>
      <c r="I87" s="322"/>
      <c r="J87" s="322"/>
      <c r="K87" s="300"/>
      <c r="L87" s="199"/>
    </row>
    <row r="88" spans="1:12" hidden="1">
      <c r="A88" s="329"/>
      <c r="B88" s="330"/>
      <c r="C88" s="318"/>
      <c r="D88" s="164"/>
      <c r="E88" s="319"/>
      <c r="F88" s="162"/>
      <c r="G88" s="301"/>
      <c r="H88" s="164"/>
      <c r="I88" s="322"/>
      <c r="J88" s="322"/>
      <c r="K88" s="300"/>
      <c r="L88" s="199"/>
    </row>
    <row r="89" spans="1:12" hidden="1">
      <c r="A89" s="329"/>
      <c r="B89" s="330"/>
      <c r="C89" s="318"/>
      <c r="D89" s="164"/>
      <c r="E89" s="319"/>
      <c r="F89" s="162"/>
      <c r="G89" s="301"/>
      <c r="H89" s="164"/>
      <c r="I89" s="322"/>
      <c r="J89" s="322"/>
      <c r="K89" s="300"/>
      <c r="L89" s="199"/>
    </row>
    <row r="90" spans="1:12" hidden="1">
      <c r="A90" s="329"/>
      <c r="B90" s="330"/>
      <c r="C90" s="318"/>
      <c r="D90" s="164"/>
      <c r="E90" s="319"/>
      <c r="F90" s="162"/>
      <c r="G90" s="301"/>
      <c r="H90" s="164"/>
      <c r="I90" s="322"/>
      <c r="J90" s="322"/>
      <c r="K90" s="300"/>
      <c r="L90" s="199"/>
    </row>
    <row r="91" spans="1:12" hidden="1">
      <c r="A91" s="329"/>
      <c r="B91" s="330"/>
      <c r="C91" s="318"/>
      <c r="D91" s="164"/>
      <c r="E91" s="319"/>
      <c r="F91" s="162"/>
      <c r="G91" s="301"/>
      <c r="H91" s="164"/>
      <c r="I91" s="322"/>
      <c r="J91" s="322"/>
      <c r="K91" s="300"/>
      <c r="L91" s="199"/>
    </row>
    <row r="92" spans="1:12" hidden="1">
      <c r="A92" s="329"/>
      <c r="B92" s="330"/>
      <c r="C92" s="318"/>
      <c r="D92" s="164"/>
      <c r="E92" s="319"/>
      <c r="F92" s="162"/>
      <c r="G92" s="301"/>
      <c r="H92" s="164"/>
      <c r="I92" s="322"/>
      <c r="J92" s="322"/>
      <c r="K92" s="300"/>
      <c r="L92" s="199"/>
    </row>
    <row r="93" spans="1:12" hidden="1">
      <c r="A93" s="329"/>
      <c r="B93" s="330"/>
      <c r="C93" s="318"/>
      <c r="D93" s="164"/>
      <c r="E93" s="319"/>
      <c r="F93" s="162"/>
      <c r="G93" s="301"/>
      <c r="H93" s="164"/>
      <c r="I93" s="322"/>
      <c r="J93" s="322"/>
      <c r="K93" s="300"/>
      <c r="L93" s="199"/>
    </row>
    <row r="94" spans="1:12" hidden="1">
      <c r="A94" s="329"/>
      <c r="B94" s="330"/>
      <c r="C94" s="318"/>
      <c r="D94" s="164"/>
      <c r="E94" s="319"/>
      <c r="F94" s="162"/>
      <c r="G94" s="301"/>
      <c r="H94" s="164"/>
      <c r="I94" s="322"/>
      <c r="J94" s="322"/>
      <c r="K94" s="300"/>
      <c r="L94" s="199"/>
    </row>
    <row r="95" spans="1:12" hidden="1">
      <c r="A95" s="329"/>
      <c r="B95" s="330"/>
      <c r="C95" s="318"/>
      <c r="D95" s="164"/>
      <c r="E95" s="319"/>
      <c r="F95" s="162"/>
      <c r="G95" s="301"/>
      <c r="H95" s="164"/>
      <c r="I95" s="322"/>
      <c r="J95" s="322"/>
      <c r="K95" s="300"/>
      <c r="L95" s="199"/>
    </row>
    <row r="96" spans="1:12" hidden="1">
      <c r="A96" s="329"/>
      <c r="B96" s="330"/>
      <c r="C96" s="318"/>
      <c r="D96" s="164"/>
      <c r="E96" s="319"/>
      <c r="F96" s="162"/>
      <c r="G96" s="301"/>
      <c r="H96" s="164"/>
      <c r="I96" s="322"/>
      <c r="J96" s="322"/>
      <c r="K96" s="300"/>
      <c r="L96" s="199"/>
    </row>
    <row r="97" spans="1:13" hidden="1">
      <c r="A97" s="329"/>
      <c r="B97" s="330"/>
      <c r="C97" s="318"/>
      <c r="D97" s="164"/>
      <c r="E97" s="319"/>
      <c r="F97" s="162"/>
      <c r="G97" s="301"/>
      <c r="H97" s="164"/>
      <c r="I97" s="322"/>
      <c r="J97" s="322"/>
      <c r="K97" s="300"/>
      <c r="L97" s="199"/>
    </row>
    <row r="98" spans="1:13" hidden="1">
      <c r="A98" s="329"/>
      <c r="B98" s="330"/>
      <c r="C98" s="318"/>
      <c r="D98" s="164"/>
      <c r="E98" s="319"/>
      <c r="F98" s="162"/>
      <c r="G98" s="301"/>
      <c r="H98" s="164"/>
      <c r="I98" s="322"/>
      <c r="J98" s="322"/>
      <c r="K98" s="300"/>
      <c r="L98" s="199"/>
    </row>
    <row r="99" spans="1:13" hidden="1">
      <c r="A99" s="329"/>
      <c r="B99" s="330"/>
      <c r="C99" s="318"/>
      <c r="D99" s="164"/>
      <c r="E99" s="319"/>
      <c r="F99" s="162"/>
      <c r="G99" s="301"/>
      <c r="H99" s="164"/>
      <c r="I99" s="322"/>
      <c r="J99" s="322"/>
      <c r="K99" s="300"/>
      <c r="L99" s="199"/>
    </row>
    <row r="100" spans="1:13" hidden="1">
      <c r="A100" s="329"/>
      <c r="B100" s="330"/>
      <c r="C100" s="318"/>
      <c r="D100" s="164"/>
      <c r="E100" s="319"/>
      <c r="F100" s="162"/>
      <c r="G100" s="301"/>
      <c r="H100" s="164"/>
      <c r="I100" s="322"/>
      <c r="J100" s="322"/>
      <c r="K100" s="300"/>
      <c r="L100" s="199"/>
    </row>
    <row r="101" spans="1:13" hidden="1">
      <c r="A101" s="329"/>
      <c r="B101" s="330"/>
      <c r="C101" s="318"/>
      <c r="D101" s="164"/>
      <c r="E101" s="319"/>
      <c r="F101" s="162"/>
      <c r="G101" s="301"/>
      <c r="H101" s="164"/>
      <c r="I101" s="322"/>
      <c r="J101" s="322"/>
      <c r="K101" s="300"/>
      <c r="L101" s="199"/>
    </row>
    <row r="102" spans="1:13" hidden="1">
      <c r="A102" s="328"/>
      <c r="B102" s="329"/>
      <c r="C102" s="162"/>
      <c r="D102" s="164">
        <f t="shared" ref="D102:D109" si="10">E102*0.5</f>
        <v>0</v>
      </c>
      <c r="E102" s="319"/>
      <c r="F102" s="162"/>
      <c r="G102" s="301"/>
      <c r="H102" s="164"/>
      <c r="I102" s="322">
        <f>COUNTIF('UR Flächenkalk'!AU:AU,A102)</f>
        <v>0</v>
      </c>
      <c r="J102" s="322">
        <f>COUNTIF('UR Flächenkalk'!AV:AV,A102)</f>
        <v>0</v>
      </c>
      <c r="K102" s="300">
        <f t="shared" si="8"/>
        <v>0</v>
      </c>
      <c r="L102" s="199">
        <f t="shared" si="9"/>
        <v>0</v>
      </c>
      <c r="M102" s="4">
        <f t="shared" si="7"/>
        <v>0</v>
      </c>
    </row>
    <row r="103" spans="1:13" hidden="1">
      <c r="A103" s="328"/>
      <c r="B103" s="329"/>
      <c r="C103" s="162"/>
      <c r="D103" s="164">
        <f t="shared" si="10"/>
        <v>0</v>
      </c>
      <c r="E103" s="319"/>
      <c r="F103" s="162"/>
      <c r="G103" s="301">
        <f t="shared" ref="G103:G115" si="11">H103*0.5</f>
        <v>0</v>
      </c>
      <c r="H103" s="164"/>
      <c r="I103" s="322">
        <f>COUNTIF('UR Flächenkalk'!AU:AU,A103)</f>
        <v>0</v>
      </c>
      <c r="J103" s="322">
        <f>COUNTIF('UR Flächenkalk'!AV:AV,A103)</f>
        <v>0</v>
      </c>
      <c r="K103" s="300">
        <f t="shared" si="8"/>
        <v>0</v>
      </c>
      <c r="L103" s="199">
        <f t="shared" si="9"/>
        <v>0</v>
      </c>
      <c r="M103" s="4">
        <f t="shared" si="7"/>
        <v>0</v>
      </c>
    </row>
    <row r="104" spans="1:13" hidden="1">
      <c r="A104" s="328"/>
      <c r="B104" s="330"/>
      <c r="C104" s="162"/>
      <c r="D104" s="164">
        <f t="shared" si="10"/>
        <v>0</v>
      </c>
      <c r="E104" s="319"/>
      <c r="F104" s="162"/>
      <c r="G104" s="301">
        <f t="shared" si="11"/>
        <v>0</v>
      </c>
      <c r="H104" s="164"/>
      <c r="I104" s="322">
        <f>COUNTIF('UR Flächenkalk'!AU:AU,A104)</f>
        <v>0</v>
      </c>
      <c r="J104" s="322">
        <f>COUNTIF('UR Flächenkalk'!AV:AV,A104)</f>
        <v>0</v>
      </c>
      <c r="K104" s="300">
        <f t="shared" si="8"/>
        <v>0</v>
      </c>
      <c r="L104" s="199">
        <f t="shared" si="9"/>
        <v>0</v>
      </c>
      <c r="M104" s="4">
        <f t="shared" si="7"/>
        <v>0</v>
      </c>
    </row>
    <row r="105" spans="1:13" hidden="1">
      <c r="A105" s="328"/>
      <c r="B105" s="329"/>
      <c r="C105" s="162"/>
      <c r="D105" s="164">
        <f t="shared" si="10"/>
        <v>0</v>
      </c>
      <c r="E105" s="319"/>
      <c r="F105" s="162"/>
      <c r="G105" s="301">
        <f t="shared" si="11"/>
        <v>0</v>
      </c>
      <c r="H105" s="164"/>
      <c r="I105" s="322">
        <f>COUNTIF('UR Flächenkalk'!AU:AU,A105)</f>
        <v>0</v>
      </c>
      <c r="J105" s="322">
        <f>COUNTIF('UR Flächenkalk'!AV:AV,A105)</f>
        <v>0</v>
      </c>
      <c r="K105" s="300">
        <f t="shared" si="8"/>
        <v>0</v>
      </c>
      <c r="L105" s="199">
        <f t="shared" si="9"/>
        <v>0</v>
      </c>
      <c r="M105" s="4">
        <f t="shared" si="7"/>
        <v>0</v>
      </c>
    </row>
    <row r="106" spans="1:13" hidden="1">
      <c r="A106" s="328"/>
      <c r="B106" s="329"/>
      <c r="C106" s="162"/>
      <c r="D106" s="164">
        <f t="shared" si="10"/>
        <v>0</v>
      </c>
      <c r="E106" s="319"/>
      <c r="F106" s="162"/>
      <c r="G106" s="301">
        <f t="shared" si="11"/>
        <v>0</v>
      </c>
      <c r="H106" s="164"/>
      <c r="I106" s="322">
        <f>COUNTIF('UR Flächenkalk'!AU:AU,A106)</f>
        <v>0</v>
      </c>
      <c r="J106" s="322">
        <f>COUNTIF('UR Flächenkalk'!AV:AV,A106)</f>
        <v>0</v>
      </c>
      <c r="K106" s="300">
        <f t="shared" si="8"/>
        <v>0</v>
      </c>
      <c r="L106" s="199">
        <f t="shared" si="9"/>
        <v>0</v>
      </c>
      <c r="M106" s="4">
        <f t="shared" si="7"/>
        <v>0</v>
      </c>
    </row>
    <row r="107" spans="1:13" hidden="1">
      <c r="A107" s="328"/>
      <c r="B107" s="329"/>
      <c r="C107" s="162"/>
      <c r="D107" s="164">
        <f t="shared" si="10"/>
        <v>0</v>
      </c>
      <c r="E107" s="319"/>
      <c r="F107" s="162"/>
      <c r="G107" s="301">
        <f t="shared" si="11"/>
        <v>0</v>
      </c>
      <c r="H107" s="164"/>
      <c r="I107" s="322">
        <f>COUNTIF('UR Flächenkalk'!AU:AU,A107)</f>
        <v>0</v>
      </c>
      <c r="J107" s="322">
        <f>COUNTIF('UR Flächenkalk'!AV:AV,A107)</f>
        <v>0</v>
      </c>
      <c r="K107" s="300">
        <f t="shared" si="8"/>
        <v>0</v>
      </c>
      <c r="L107" s="199">
        <f t="shared" si="9"/>
        <v>0</v>
      </c>
      <c r="M107" s="4">
        <f t="shared" si="7"/>
        <v>0</v>
      </c>
    </row>
    <row r="108" spans="1:13" hidden="1">
      <c r="A108" s="332"/>
      <c r="B108" s="329"/>
      <c r="C108" s="162"/>
      <c r="D108" s="164">
        <f t="shared" si="10"/>
        <v>0</v>
      </c>
      <c r="E108" s="319"/>
      <c r="F108" s="162"/>
      <c r="G108" s="301">
        <f t="shared" si="11"/>
        <v>0</v>
      </c>
      <c r="H108" s="164"/>
      <c r="I108" s="322">
        <f>COUNTIF('UR Flächenkalk'!AU:AU,A108)</f>
        <v>0</v>
      </c>
      <c r="J108" s="322">
        <f>COUNTIF('UR Flächenkalk'!AV:AV,A108)</f>
        <v>0</v>
      </c>
      <c r="K108" s="300">
        <f t="shared" si="8"/>
        <v>0</v>
      </c>
      <c r="L108" s="199">
        <f t="shared" si="9"/>
        <v>0</v>
      </c>
      <c r="M108" s="4">
        <f t="shared" si="7"/>
        <v>0</v>
      </c>
    </row>
    <row r="109" spans="1:13" hidden="1">
      <c r="A109" s="329"/>
      <c r="B109" s="330"/>
      <c r="C109" s="162"/>
      <c r="D109" s="164">
        <f t="shared" si="10"/>
        <v>0</v>
      </c>
      <c r="E109" s="164"/>
      <c r="F109" s="162"/>
      <c r="G109" s="301">
        <f t="shared" si="11"/>
        <v>0</v>
      </c>
      <c r="H109" s="164"/>
      <c r="I109" s="322">
        <f>COUNTIF('UR Flächenkalk'!AU:AU,A109)</f>
        <v>0</v>
      </c>
      <c r="J109" s="322">
        <f>COUNTIF('UR Flächenkalk'!AV:AV,A109)</f>
        <v>0</v>
      </c>
      <c r="K109" s="300">
        <f t="shared" si="8"/>
        <v>0</v>
      </c>
      <c r="L109" s="199">
        <f t="shared" si="9"/>
        <v>0</v>
      </c>
      <c r="M109" s="4">
        <f t="shared" si="7"/>
        <v>0</v>
      </c>
    </row>
    <row r="110" spans="1:13" hidden="1">
      <c r="A110" s="269"/>
      <c r="B110" s="269"/>
      <c r="C110" s="162"/>
      <c r="D110" s="164"/>
      <c r="E110" s="164"/>
      <c r="F110" s="162"/>
      <c r="G110" s="301">
        <f t="shared" si="11"/>
        <v>0</v>
      </c>
      <c r="H110" s="164"/>
      <c r="I110" s="322">
        <f>COUNTIF('UR Flächenkalk'!AU:AU,A110)</f>
        <v>0</v>
      </c>
      <c r="J110" s="322">
        <f>COUNTIF('UR Flächenkalk'!AV:AV,A110)</f>
        <v>0</v>
      </c>
      <c r="K110" s="300">
        <f t="shared" si="8"/>
        <v>0</v>
      </c>
      <c r="L110" s="199">
        <f t="shared" si="9"/>
        <v>0</v>
      </c>
      <c r="M110" s="4">
        <f t="shared" si="7"/>
        <v>0</v>
      </c>
    </row>
    <row r="111" spans="1:13" hidden="1">
      <c r="A111" s="269"/>
      <c r="B111" s="269"/>
      <c r="C111" s="162"/>
      <c r="D111" s="164"/>
      <c r="E111" s="164"/>
      <c r="F111" s="162"/>
      <c r="G111" s="301">
        <f t="shared" si="11"/>
        <v>0</v>
      </c>
      <c r="H111" s="164"/>
      <c r="I111" s="322">
        <f>COUNTIF('UR Flächenkalk'!AU:AU,A111)</f>
        <v>0</v>
      </c>
      <c r="J111" s="322">
        <f>COUNTIF('UR Flächenkalk'!AV:AV,A111)</f>
        <v>0</v>
      </c>
      <c r="K111" s="300">
        <f t="shared" si="8"/>
        <v>0</v>
      </c>
      <c r="L111" s="199">
        <f t="shared" si="9"/>
        <v>0</v>
      </c>
      <c r="M111" s="4">
        <f t="shared" si="7"/>
        <v>0</v>
      </c>
    </row>
    <row r="112" spans="1:13" hidden="1">
      <c r="A112" s="269"/>
      <c r="B112" s="269"/>
      <c r="C112" s="162"/>
      <c r="D112" s="164"/>
      <c r="E112" s="164"/>
      <c r="F112" s="162"/>
      <c r="G112" s="301">
        <f t="shared" si="11"/>
        <v>0</v>
      </c>
      <c r="H112" s="164"/>
      <c r="I112" s="322">
        <f>COUNTIF('UR Flächenkalk'!AU:AU,A112)</f>
        <v>0</v>
      </c>
      <c r="J112" s="322">
        <f>COUNTIF('UR Flächenkalk'!AV:AV,A112)</f>
        <v>0</v>
      </c>
      <c r="K112" s="300">
        <f t="shared" si="8"/>
        <v>0</v>
      </c>
      <c r="L112" s="199">
        <f t="shared" si="9"/>
        <v>0</v>
      </c>
      <c r="M112" s="4">
        <f t="shared" si="7"/>
        <v>0</v>
      </c>
    </row>
    <row r="113" spans="1:13" hidden="1">
      <c r="A113" s="269"/>
      <c r="B113" s="269"/>
      <c r="C113" s="162"/>
      <c r="D113" s="164"/>
      <c r="E113" s="164"/>
      <c r="F113" s="162"/>
      <c r="G113" s="301">
        <f t="shared" si="11"/>
        <v>0</v>
      </c>
      <c r="H113" s="164"/>
      <c r="I113" s="322">
        <f>COUNTIF('UR Flächenkalk'!AU:AU,A113)</f>
        <v>0</v>
      </c>
      <c r="J113" s="322">
        <f>COUNTIF('UR Flächenkalk'!AV:AV,A113)</f>
        <v>0</v>
      </c>
      <c r="K113" s="300">
        <f t="shared" si="8"/>
        <v>0</v>
      </c>
      <c r="L113" s="199">
        <f t="shared" si="9"/>
        <v>0</v>
      </c>
      <c r="M113" s="4">
        <f t="shared" si="7"/>
        <v>0</v>
      </c>
    </row>
    <row r="114" spans="1:13" hidden="1">
      <c r="A114" s="269"/>
      <c r="B114" s="269"/>
      <c r="C114" s="162"/>
      <c r="D114" s="164"/>
      <c r="E114" s="164"/>
      <c r="F114" s="162"/>
      <c r="G114" s="301">
        <f t="shared" si="11"/>
        <v>0</v>
      </c>
      <c r="H114" s="164"/>
      <c r="I114" s="322">
        <f>COUNTIF('UR Flächenkalk'!AU:AU,A114)</f>
        <v>0</v>
      </c>
      <c r="J114" s="322">
        <f>COUNTIF('UR Flächenkalk'!AV:AV,A114)</f>
        <v>0</v>
      </c>
      <c r="K114" s="300">
        <f t="shared" si="8"/>
        <v>0</v>
      </c>
      <c r="L114" s="199">
        <f t="shared" si="9"/>
        <v>0</v>
      </c>
      <c r="M114" s="4">
        <f t="shared" si="7"/>
        <v>0</v>
      </c>
    </row>
    <row r="115" spans="1:13" hidden="1">
      <c r="A115" s="269"/>
      <c r="B115" s="269"/>
      <c r="C115" s="162"/>
      <c r="D115" s="164"/>
      <c r="E115" s="164"/>
      <c r="F115" s="162"/>
      <c r="G115" s="301">
        <f t="shared" si="11"/>
        <v>0</v>
      </c>
      <c r="H115" s="164"/>
      <c r="I115" s="322">
        <f>COUNTIF('UR Flächenkalk'!AU:AU,A115)</f>
        <v>0</v>
      </c>
      <c r="J115" s="322">
        <f>COUNTIF('UR Flächenkalk'!AV:AV,A115)</f>
        <v>0</v>
      </c>
      <c r="K115" s="300">
        <f t="shared" si="8"/>
        <v>0</v>
      </c>
      <c r="L115" s="199">
        <f t="shared" si="9"/>
        <v>0</v>
      </c>
      <c r="M115" s="4">
        <f t="shared" si="7"/>
        <v>0</v>
      </c>
    </row>
    <row r="116" spans="1:13" hidden="1">
      <c r="A116" s="269"/>
      <c r="B116" s="269"/>
      <c r="C116" s="162"/>
      <c r="D116" s="164"/>
      <c r="E116" s="164"/>
      <c r="F116" s="162"/>
      <c r="G116" s="301">
        <f t="shared" ref="G116:G127" si="12">D116*2</f>
        <v>0</v>
      </c>
      <c r="H116" s="164"/>
      <c r="I116" s="322">
        <f>COUNTIF('UR Flächenkalk'!AU:AU,A116)</f>
        <v>0</v>
      </c>
      <c r="J116" s="322">
        <f>COUNTIF('UR Flächenkalk'!AV:AV,A116)</f>
        <v>0</v>
      </c>
      <c r="K116" s="300">
        <f t="shared" si="8"/>
        <v>0</v>
      </c>
      <c r="L116" s="199">
        <f t="shared" si="9"/>
        <v>0</v>
      </c>
      <c r="M116" s="4">
        <f t="shared" si="7"/>
        <v>0</v>
      </c>
    </row>
    <row r="117" spans="1:13" hidden="1">
      <c r="A117" s="269"/>
      <c r="B117" s="269"/>
      <c r="C117" s="162"/>
      <c r="D117" s="164"/>
      <c r="E117" s="164"/>
      <c r="F117" s="162"/>
      <c r="G117" s="301">
        <f t="shared" si="12"/>
        <v>0</v>
      </c>
      <c r="H117" s="164"/>
      <c r="I117" s="322">
        <f>COUNTIF('UR Flächenkalk'!AU:AU,A117)</f>
        <v>0</v>
      </c>
      <c r="J117" s="322">
        <f>COUNTIF('UR Flächenkalk'!AV:AV,A117)</f>
        <v>0</v>
      </c>
      <c r="K117" s="300">
        <f t="shared" si="8"/>
        <v>0</v>
      </c>
      <c r="L117" s="199">
        <f t="shared" si="9"/>
        <v>0</v>
      </c>
      <c r="M117" s="4">
        <f t="shared" si="7"/>
        <v>0</v>
      </c>
    </row>
    <row r="118" spans="1:13" hidden="1">
      <c r="A118" s="269"/>
      <c r="B118" s="165"/>
      <c r="C118" s="162"/>
      <c r="D118" s="164"/>
      <c r="E118" s="164"/>
      <c r="F118" s="162"/>
      <c r="G118" s="164">
        <f t="shared" si="12"/>
        <v>0</v>
      </c>
      <c r="H118" s="164">
        <f t="shared" ref="H118:H127" si="13">E118*2</f>
        <v>0</v>
      </c>
      <c r="I118" s="322">
        <f>COUNTIF('UR Flächenkalk'!AU:AU,A118)</f>
        <v>0</v>
      </c>
      <c r="J118" s="322">
        <f>COUNTIF('UR Flächenkalk'!AV:AV,A118)</f>
        <v>0</v>
      </c>
      <c r="K118" s="300">
        <f t="shared" si="8"/>
        <v>0</v>
      </c>
      <c r="L118" s="199">
        <f t="shared" si="9"/>
        <v>0</v>
      </c>
      <c r="M118" s="4">
        <f t="shared" si="7"/>
        <v>0</v>
      </c>
    </row>
    <row r="119" spans="1:13" hidden="1">
      <c r="A119" s="269"/>
      <c r="B119" s="165"/>
      <c r="C119" s="162"/>
      <c r="D119" s="164"/>
      <c r="E119" s="164"/>
      <c r="F119" s="162"/>
      <c r="G119" s="164">
        <f t="shared" si="12"/>
        <v>0</v>
      </c>
      <c r="H119" s="164">
        <f t="shared" si="13"/>
        <v>0</v>
      </c>
      <c r="I119" s="322">
        <f>COUNTIF('UR Flächenkalk'!AU:AU,A119)</f>
        <v>0</v>
      </c>
      <c r="J119" s="322">
        <f>COUNTIF('UR Flächenkalk'!AV:AV,A119)</f>
        <v>0</v>
      </c>
      <c r="K119" s="300">
        <f t="shared" si="8"/>
        <v>0</v>
      </c>
      <c r="L119" s="199">
        <f t="shared" si="9"/>
        <v>0</v>
      </c>
      <c r="M119" s="4">
        <f t="shared" si="7"/>
        <v>0</v>
      </c>
    </row>
    <row r="120" spans="1:13" hidden="1">
      <c r="A120" s="269"/>
      <c r="B120" s="165"/>
      <c r="C120" s="162"/>
      <c r="D120" s="164"/>
      <c r="E120" s="164"/>
      <c r="F120" s="162"/>
      <c r="G120" s="164">
        <f t="shared" si="12"/>
        <v>0</v>
      </c>
      <c r="H120" s="164">
        <f t="shared" si="13"/>
        <v>0</v>
      </c>
      <c r="I120" s="322">
        <f>COUNTIF('UR Flächenkalk'!AU:AU,A120)</f>
        <v>0</v>
      </c>
      <c r="J120" s="322">
        <f>COUNTIF('UR Flächenkalk'!AV:AV,A120)</f>
        <v>0</v>
      </c>
      <c r="K120" s="300">
        <f t="shared" si="8"/>
        <v>0</v>
      </c>
      <c r="L120" s="199">
        <f t="shared" si="9"/>
        <v>0</v>
      </c>
      <c r="M120" s="4">
        <f t="shared" si="7"/>
        <v>0</v>
      </c>
    </row>
    <row r="121" spans="1:13" hidden="1">
      <c r="A121" s="269"/>
      <c r="B121" s="260"/>
      <c r="C121" s="162"/>
      <c r="D121" s="164"/>
      <c r="E121" s="164"/>
      <c r="F121" s="162"/>
      <c r="G121" s="164">
        <f t="shared" si="12"/>
        <v>0</v>
      </c>
      <c r="H121" s="164">
        <f t="shared" si="13"/>
        <v>0</v>
      </c>
      <c r="I121" s="322">
        <f>COUNTIF('UR Flächenkalk'!AU:AU,A121)</f>
        <v>0</v>
      </c>
      <c r="J121" s="322">
        <f>COUNTIF('UR Flächenkalk'!AV:AV,A121)</f>
        <v>0</v>
      </c>
      <c r="K121" s="300">
        <f t="shared" si="8"/>
        <v>0</v>
      </c>
      <c r="L121" s="199">
        <f t="shared" si="9"/>
        <v>0</v>
      </c>
      <c r="M121" s="4">
        <f t="shared" si="7"/>
        <v>0</v>
      </c>
    </row>
    <row r="122" spans="1:13" hidden="1">
      <c r="A122" s="269"/>
      <c r="B122" s="165"/>
      <c r="C122" s="162"/>
      <c r="D122" s="164"/>
      <c r="E122" s="164"/>
      <c r="F122" s="162"/>
      <c r="G122" s="164">
        <f t="shared" si="12"/>
        <v>0</v>
      </c>
      <c r="H122" s="164">
        <f t="shared" si="13"/>
        <v>0</v>
      </c>
      <c r="I122" s="322">
        <f>COUNTIF('UR Flächenkalk'!AU:AU,A122)</f>
        <v>0</v>
      </c>
      <c r="J122" s="322">
        <f>COUNTIF('UR Flächenkalk'!AV:AV,A122)</f>
        <v>0</v>
      </c>
      <c r="K122" s="300">
        <f t="shared" si="8"/>
        <v>0</v>
      </c>
      <c r="L122" s="199">
        <f t="shared" si="9"/>
        <v>0</v>
      </c>
      <c r="M122" s="4">
        <f t="shared" si="7"/>
        <v>0</v>
      </c>
    </row>
    <row r="123" spans="1:13" hidden="1">
      <c r="A123" s="269"/>
      <c r="B123" s="165"/>
      <c r="C123" s="162"/>
      <c r="D123" s="164"/>
      <c r="E123" s="164"/>
      <c r="F123" s="162"/>
      <c r="G123" s="164">
        <f t="shared" si="12"/>
        <v>0</v>
      </c>
      <c r="H123" s="164">
        <f t="shared" si="13"/>
        <v>0</v>
      </c>
      <c r="I123" s="322">
        <f>COUNTIF('UR Flächenkalk'!AU:AU,A123)</f>
        <v>0</v>
      </c>
      <c r="J123" s="322">
        <f>COUNTIF('UR Flächenkalk'!AV:AV,A123)</f>
        <v>0</v>
      </c>
      <c r="K123" s="300">
        <f t="shared" si="8"/>
        <v>0</v>
      </c>
      <c r="L123" s="199">
        <f t="shared" si="9"/>
        <v>0</v>
      </c>
      <c r="M123" s="4">
        <f t="shared" si="7"/>
        <v>0</v>
      </c>
    </row>
    <row r="124" spans="1:13" hidden="1">
      <c r="A124" s="269"/>
      <c r="B124" s="165"/>
      <c r="C124" s="162"/>
      <c r="D124" s="164"/>
      <c r="E124" s="164"/>
      <c r="F124" s="162"/>
      <c r="G124" s="164">
        <f t="shared" si="12"/>
        <v>0</v>
      </c>
      <c r="H124" s="164">
        <f t="shared" si="13"/>
        <v>0</v>
      </c>
      <c r="I124" s="322">
        <f>COUNTIF('UR Flächenkalk'!AU:AU,A124)</f>
        <v>0</v>
      </c>
      <c r="J124" s="322">
        <f>COUNTIF('UR Flächenkalk'!AV:AV,A124)</f>
        <v>0</v>
      </c>
      <c r="K124" s="300">
        <f t="shared" si="8"/>
        <v>0</v>
      </c>
      <c r="L124" s="199">
        <f t="shared" si="9"/>
        <v>0</v>
      </c>
      <c r="M124" s="4">
        <f t="shared" si="7"/>
        <v>0</v>
      </c>
    </row>
    <row r="125" spans="1:13" hidden="1">
      <c r="A125" s="269"/>
      <c r="B125" s="165"/>
      <c r="C125" s="162"/>
      <c r="D125" s="164"/>
      <c r="E125" s="164"/>
      <c r="F125" s="162"/>
      <c r="G125" s="164">
        <f t="shared" si="12"/>
        <v>0</v>
      </c>
      <c r="H125" s="164">
        <f t="shared" si="13"/>
        <v>0</v>
      </c>
      <c r="I125" s="322">
        <f>COUNTIF('UR Flächenkalk'!AU:AU,A125)</f>
        <v>0</v>
      </c>
      <c r="J125" s="322">
        <f>COUNTIF('UR Flächenkalk'!AV:AV,A125)</f>
        <v>0</v>
      </c>
      <c r="K125" s="300">
        <f t="shared" si="8"/>
        <v>0</v>
      </c>
      <c r="L125" s="199">
        <f t="shared" si="9"/>
        <v>0</v>
      </c>
      <c r="M125" s="4">
        <f t="shared" si="7"/>
        <v>0</v>
      </c>
    </row>
    <row r="126" spans="1:13" hidden="1">
      <c r="A126" s="269"/>
      <c r="B126" s="165"/>
      <c r="C126" s="162"/>
      <c r="D126" s="164"/>
      <c r="E126" s="164"/>
      <c r="F126" s="162"/>
      <c r="G126" s="164">
        <f t="shared" si="12"/>
        <v>0</v>
      </c>
      <c r="H126" s="164">
        <f t="shared" si="13"/>
        <v>0</v>
      </c>
      <c r="I126" s="322">
        <f>COUNTIF('UR Flächenkalk'!AU:AU,A126)</f>
        <v>0</v>
      </c>
      <c r="J126" s="322">
        <f>COUNTIF('UR Flächenkalk'!AV:AV,A126)</f>
        <v>0</v>
      </c>
      <c r="K126" s="300">
        <f t="shared" si="8"/>
        <v>0</v>
      </c>
      <c r="L126" s="199">
        <f t="shared" si="9"/>
        <v>0</v>
      </c>
      <c r="M126" s="4">
        <f t="shared" si="7"/>
        <v>0</v>
      </c>
    </row>
    <row r="127" spans="1:13" hidden="1">
      <c r="A127" s="269"/>
      <c r="B127" s="165"/>
      <c r="C127" s="162"/>
      <c r="D127" s="164"/>
      <c r="E127" s="164"/>
      <c r="F127" s="162"/>
      <c r="G127" s="164">
        <f t="shared" si="12"/>
        <v>0</v>
      </c>
      <c r="H127" s="164">
        <f t="shared" si="13"/>
        <v>0</v>
      </c>
      <c r="I127" s="322">
        <f>COUNTIF('UR Flächenkalk'!AU:AU,A127)</f>
        <v>0</v>
      </c>
      <c r="J127" s="322">
        <f>COUNTIF('UR Flächenkalk'!AV:AV,A127)</f>
        <v>0</v>
      </c>
      <c r="K127" s="300">
        <f t="shared" si="8"/>
        <v>0</v>
      </c>
      <c r="L127" s="199">
        <f t="shared" si="9"/>
        <v>0</v>
      </c>
      <c r="M127" s="4">
        <f t="shared" si="7"/>
        <v>0</v>
      </c>
    </row>
    <row r="128" spans="1:13" hidden="1">
      <c r="A128" s="269"/>
      <c r="B128" s="165"/>
      <c r="C128" s="268"/>
      <c r="D128" s="164"/>
      <c r="E128" s="164"/>
      <c r="F128" s="162"/>
      <c r="G128" s="164"/>
      <c r="H128" s="164"/>
      <c r="I128" s="322">
        <f>COUNTIF('UR Flächenkalk'!AU:AU,A128)</f>
        <v>0</v>
      </c>
      <c r="J128" s="322">
        <f>COUNTIF('UR Flächenkalk'!AV:AV,A128)</f>
        <v>0</v>
      </c>
      <c r="K128" s="300">
        <f t="shared" si="8"/>
        <v>0</v>
      </c>
      <c r="L128" s="199">
        <f t="shared" si="9"/>
        <v>0</v>
      </c>
      <c r="M128" s="4">
        <f t="shared" si="7"/>
        <v>0</v>
      </c>
    </row>
    <row r="129" spans="1:13" hidden="1">
      <c r="A129" s="269"/>
      <c r="B129" s="165"/>
      <c r="C129" s="162"/>
      <c r="D129" s="164"/>
      <c r="E129" s="164"/>
      <c r="F129" s="162"/>
      <c r="G129" s="164"/>
      <c r="H129" s="164"/>
      <c r="I129" s="322">
        <f>COUNTIF('UR Flächenkalk'!AU:AU,A129)</f>
        <v>0</v>
      </c>
      <c r="J129" s="322">
        <f>COUNTIF('UR Flächenkalk'!AV:AV,A129)</f>
        <v>0</v>
      </c>
      <c r="K129" s="300">
        <f t="shared" si="8"/>
        <v>0</v>
      </c>
      <c r="L129" s="199">
        <f t="shared" si="9"/>
        <v>0</v>
      </c>
      <c r="M129" s="4">
        <f t="shared" si="7"/>
        <v>0</v>
      </c>
    </row>
    <row r="130" spans="1:13" hidden="1">
      <c r="A130" s="269"/>
      <c r="B130" s="165"/>
      <c r="C130" s="162"/>
      <c r="D130" s="164"/>
      <c r="E130" s="164"/>
      <c r="F130" s="162"/>
      <c r="G130" s="164"/>
      <c r="H130" s="164"/>
      <c r="I130" s="322">
        <f>COUNTIF('UR Flächenkalk'!AU:AU,A130)</f>
        <v>0</v>
      </c>
      <c r="J130" s="322">
        <f>COUNTIF('UR Flächenkalk'!AV:AV,A130)</f>
        <v>0</v>
      </c>
      <c r="K130" s="300">
        <f t="shared" si="8"/>
        <v>0</v>
      </c>
      <c r="L130" s="199">
        <f t="shared" si="9"/>
        <v>0</v>
      </c>
      <c r="M130" s="4">
        <f t="shared" si="7"/>
        <v>0</v>
      </c>
    </row>
    <row r="131" spans="1:13" hidden="1">
      <c r="A131" s="269"/>
      <c r="B131" s="165"/>
      <c r="C131" s="162"/>
      <c r="D131" s="164"/>
      <c r="E131" s="164"/>
      <c r="F131" s="162"/>
      <c r="G131" s="164"/>
      <c r="H131" s="164"/>
      <c r="I131" s="322">
        <f>COUNTIF('UR Flächenkalk'!AU:AU,A131)</f>
        <v>0</v>
      </c>
      <c r="J131" s="322">
        <f>COUNTIF('UR Flächenkalk'!AV:AV,A131)</f>
        <v>0</v>
      </c>
      <c r="K131" s="300">
        <f t="shared" si="8"/>
        <v>0</v>
      </c>
      <c r="L131" s="199">
        <f t="shared" si="9"/>
        <v>0</v>
      </c>
      <c r="M131" s="4">
        <f t="shared" si="7"/>
        <v>0</v>
      </c>
    </row>
    <row r="132" spans="1:13" hidden="1">
      <c r="A132" s="269"/>
      <c r="B132" s="165"/>
      <c r="C132" s="162"/>
      <c r="D132" s="164"/>
      <c r="E132" s="164"/>
      <c r="F132" s="162"/>
      <c r="G132" s="164"/>
      <c r="H132" s="164"/>
      <c r="I132" s="322">
        <f>COUNTIF('UR Flächenkalk'!AU:AU,A132)</f>
        <v>0</v>
      </c>
      <c r="J132" s="322">
        <f>COUNTIF('UR Flächenkalk'!AV:AV,A132)</f>
        <v>0</v>
      </c>
      <c r="K132" s="300">
        <f t="shared" si="8"/>
        <v>0</v>
      </c>
      <c r="L132" s="199">
        <f t="shared" si="9"/>
        <v>0</v>
      </c>
      <c r="M132" s="4">
        <f t="shared" si="7"/>
        <v>0</v>
      </c>
    </row>
    <row r="133" spans="1:13" hidden="1">
      <c r="A133" s="269"/>
      <c r="B133" s="165"/>
      <c r="C133" s="162"/>
      <c r="D133" s="164"/>
      <c r="E133" s="164"/>
      <c r="F133" s="162"/>
      <c r="G133" s="164"/>
      <c r="H133" s="164"/>
      <c r="I133" s="322">
        <f>COUNTIF('UR Flächenkalk'!AU:AU,A133)</f>
        <v>0</v>
      </c>
      <c r="J133" s="322">
        <f>COUNTIF('UR Flächenkalk'!AV:AV,A133)</f>
        <v>0</v>
      </c>
      <c r="K133" s="300">
        <f t="shared" ref="K133:K158" si="14">IF(M133=1,"Ein Minimalwert oder ein Maximalwert wurde überschritten",0)</f>
        <v>0</v>
      </c>
      <c r="L133" s="199">
        <f t="shared" ref="L133:L158" si="15">IF(OR($C133&lt;$D133,$C133&gt;$E133,$F133&lt;$G133,$F133&gt;$H133),1,0)</f>
        <v>0</v>
      </c>
      <c r="M133" s="4">
        <f t="shared" ref="M133:M158" si="16">IF(I133=0,0,IF(OR(C133&lt;D133,C133&gt;E133),1,IF(J133=0,0,IF(OR(F133&lt;G133,F133&gt;H133),1,0))))</f>
        <v>0</v>
      </c>
    </row>
    <row r="134" spans="1:13" hidden="1">
      <c r="A134" s="269"/>
      <c r="B134" s="165"/>
      <c r="C134" s="162"/>
      <c r="D134" s="164"/>
      <c r="E134" s="164"/>
      <c r="F134" s="162"/>
      <c r="G134" s="164"/>
      <c r="H134" s="164"/>
      <c r="I134" s="322">
        <f>COUNTIF('UR Flächenkalk'!AU:AU,A134)</f>
        <v>0</v>
      </c>
      <c r="J134" s="322">
        <f>COUNTIF('UR Flächenkalk'!AV:AV,A134)</f>
        <v>0</v>
      </c>
      <c r="K134" s="300">
        <f t="shared" si="14"/>
        <v>0</v>
      </c>
      <c r="L134" s="199">
        <f t="shared" si="15"/>
        <v>0</v>
      </c>
      <c r="M134" s="4">
        <f t="shared" si="16"/>
        <v>0</v>
      </c>
    </row>
    <row r="135" spans="1:13" hidden="1">
      <c r="A135" s="269"/>
      <c r="B135" s="165"/>
      <c r="C135" s="162"/>
      <c r="D135" s="164"/>
      <c r="E135" s="164"/>
      <c r="F135" s="162"/>
      <c r="G135" s="164"/>
      <c r="H135" s="164"/>
      <c r="I135" s="322">
        <f>COUNTIF('UR Flächenkalk'!AU:AU,A135)</f>
        <v>0</v>
      </c>
      <c r="J135" s="322">
        <f>COUNTIF('UR Flächenkalk'!AV:AV,A135)</f>
        <v>0</v>
      </c>
      <c r="K135" s="300">
        <f t="shared" si="14"/>
        <v>0</v>
      </c>
      <c r="L135" s="199">
        <f t="shared" si="15"/>
        <v>0</v>
      </c>
      <c r="M135" s="4">
        <f t="shared" si="16"/>
        <v>0</v>
      </c>
    </row>
    <row r="136" spans="1:13" hidden="1">
      <c r="A136" s="269"/>
      <c r="B136" s="165"/>
      <c r="C136" s="162"/>
      <c r="D136" s="164"/>
      <c r="E136" s="164"/>
      <c r="F136" s="162"/>
      <c r="G136" s="164"/>
      <c r="H136" s="164"/>
      <c r="I136" s="322">
        <f>COUNTIF('UR Flächenkalk'!AU:AU,A136)</f>
        <v>0</v>
      </c>
      <c r="J136" s="322">
        <f>COUNTIF('UR Flächenkalk'!AV:AV,A136)</f>
        <v>0</v>
      </c>
      <c r="K136" s="300">
        <f t="shared" si="14"/>
        <v>0</v>
      </c>
      <c r="L136" s="199">
        <f t="shared" si="15"/>
        <v>0</v>
      </c>
      <c r="M136" s="4">
        <f t="shared" si="16"/>
        <v>0</v>
      </c>
    </row>
    <row r="137" spans="1:13" hidden="1">
      <c r="A137" s="269"/>
      <c r="B137" s="165"/>
      <c r="C137" s="162"/>
      <c r="D137" s="164"/>
      <c r="E137" s="164"/>
      <c r="F137" s="162"/>
      <c r="G137" s="164"/>
      <c r="H137" s="164"/>
      <c r="I137" s="322">
        <f>COUNTIF('UR Flächenkalk'!AU:AU,A137)</f>
        <v>0</v>
      </c>
      <c r="J137" s="322">
        <f>COUNTIF('UR Flächenkalk'!AV:AV,A137)</f>
        <v>0</v>
      </c>
      <c r="K137" s="300">
        <f t="shared" si="14"/>
        <v>0</v>
      </c>
      <c r="L137" s="199">
        <f t="shared" si="15"/>
        <v>0</v>
      </c>
      <c r="M137" s="4">
        <f t="shared" si="16"/>
        <v>0</v>
      </c>
    </row>
    <row r="138" spans="1:13" hidden="1">
      <c r="A138" s="269"/>
      <c r="B138" s="165"/>
      <c r="C138" s="162"/>
      <c r="D138" s="164"/>
      <c r="E138" s="164"/>
      <c r="F138" s="162"/>
      <c r="G138" s="164"/>
      <c r="H138" s="164"/>
      <c r="I138" s="322">
        <f>COUNTIF('UR Flächenkalk'!AU:AU,A138)</f>
        <v>0</v>
      </c>
      <c r="J138" s="322">
        <f>COUNTIF('UR Flächenkalk'!AV:AV,A138)</f>
        <v>0</v>
      </c>
      <c r="K138" s="300">
        <f t="shared" si="14"/>
        <v>0</v>
      </c>
      <c r="L138" s="199">
        <f t="shared" si="15"/>
        <v>0</v>
      </c>
      <c r="M138" s="4">
        <f t="shared" si="16"/>
        <v>0</v>
      </c>
    </row>
    <row r="139" spans="1:13" hidden="1">
      <c r="A139" s="269"/>
      <c r="B139" s="165"/>
      <c r="C139" s="162"/>
      <c r="D139" s="164"/>
      <c r="E139" s="164"/>
      <c r="F139" s="162"/>
      <c r="G139" s="164"/>
      <c r="H139" s="164"/>
      <c r="I139" s="322">
        <f>COUNTIF('UR Flächenkalk'!AU:AU,A139)</f>
        <v>0</v>
      </c>
      <c r="J139" s="322">
        <f>COUNTIF('UR Flächenkalk'!AV:AV,A139)</f>
        <v>0</v>
      </c>
      <c r="K139" s="300">
        <f t="shared" si="14"/>
        <v>0</v>
      </c>
      <c r="L139" s="199">
        <f t="shared" si="15"/>
        <v>0</v>
      </c>
      <c r="M139" s="4">
        <f t="shared" si="16"/>
        <v>0</v>
      </c>
    </row>
    <row r="140" spans="1:13" hidden="1">
      <c r="A140" s="269"/>
      <c r="B140" s="165"/>
      <c r="C140" s="162"/>
      <c r="D140" s="164"/>
      <c r="E140" s="164"/>
      <c r="F140" s="162"/>
      <c r="G140" s="164"/>
      <c r="H140" s="164"/>
      <c r="I140" s="322">
        <f>COUNTIF('UR Flächenkalk'!AU:AU,A140)</f>
        <v>0</v>
      </c>
      <c r="J140" s="322">
        <f>COUNTIF('UR Flächenkalk'!AV:AV,A140)</f>
        <v>0</v>
      </c>
      <c r="K140" s="300">
        <f t="shared" si="14"/>
        <v>0</v>
      </c>
      <c r="L140" s="199">
        <f t="shared" si="15"/>
        <v>0</v>
      </c>
      <c r="M140" s="4">
        <f t="shared" si="16"/>
        <v>0</v>
      </c>
    </row>
    <row r="141" spans="1:13" hidden="1">
      <c r="A141" s="269"/>
      <c r="B141" s="165"/>
      <c r="C141" s="162"/>
      <c r="D141" s="164"/>
      <c r="E141" s="164"/>
      <c r="F141" s="162"/>
      <c r="G141" s="164"/>
      <c r="H141" s="164"/>
      <c r="I141" s="322">
        <f>COUNTIF('UR Flächenkalk'!AU:AU,A141)</f>
        <v>0</v>
      </c>
      <c r="J141" s="322">
        <f>COUNTIF('UR Flächenkalk'!AV:AV,A141)</f>
        <v>0</v>
      </c>
      <c r="K141" s="300">
        <f t="shared" si="14"/>
        <v>0</v>
      </c>
      <c r="L141" s="199">
        <f t="shared" si="15"/>
        <v>0</v>
      </c>
      <c r="M141" s="4">
        <f t="shared" si="16"/>
        <v>0</v>
      </c>
    </row>
    <row r="142" spans="1:13" hidden="1">
      <c r="A142" s="269"/>
      <c r="B142" s="165"/>
      <c r="C142" s="162"/>
      <c r="D142" s="164"/>
      <c r="E142" s="164"/>
      <c r="F142" s="162"/>
      <c r="G142" s="164"/>
      <c r="H142" s="164"/>
      <c r="I142" s="322">
        <f>COUNTIF('UR Flächenkalk'!AU:AU,A142)</f>
        <v>0</v>
      </c>
      <c r="J142" s="322">
        <f>COUNTIF('UR Flächenkalk'!AV:AV,A142)</f>
        <v>0</v>
      </c>
      <c r="K142" s="300">
        <f t="shared" si="14"/>
        <v>0</v>
      </c>
      <c r="L142" s="199">
        <f t="shared" si="15"/>
        <v>0</v>
      </c>
      <c r="M142" s="4">
        <f t="shared" si="16"/>
        <v>0</v>
      </c>
    </row>
    <row r="143" spans="1:13" hidden="1">
      <c r="A143" s="269"/>
      <c r="B143" s="165"/>
      <c r="C143" s="162"/>
      <c r="D143" s="164"/>
      <c r="E143" s="164"/>
      <c r="F143" s="162"/>
      <c r="G143" s="164"/>
      <c r="H143" s="164"/>
      <c r="I143" s="322">
        <f>COUNTIF('UR Flächenkalk'!AU:AU,A143)</f>
        <v>0</v>
      </c>
      <c r="J143" s="322">
        <f>COUNTIF('UR Flächenkalk'!AV:AV,A143)</f>
        <v>0</v>
      </c>
      <c r="K143" s="300">
        <f t="shared" si="14"/>
        <v>0</v>
      </c>
      <c r="L143" s="199">
        <f t="shared" si="15"/>
        <v>0</v>
      </c>
      <c r="M143" s="4">
        <f t="shared" si="16"/>
        <v>0</v>
      </c>
    </row>
    <row r="144" spans="1:13" hidden="1">
      <c r="A144" s="269"/>
      <c r="B144" s="165"/>
      <c r="C144" s="162"/>
      <c r="D144" s="164"/>
      <c r="E144" s="164"/>
      <c r="F144" s="162"/>
      <c r="G144" s="164"/>
      <c r="H144" s="164"/>
      <c r="I144" s="322">
        <f>COUNTIF('UR Flächenkalk'!AU:AU,A144)</f>
        <v>0</v>
      </c>
      <c r="J144" s="322">
        <f>COUNTIF('UR Flächenkalk'!AV:AV,A144)</f>
        <v>0</v>
      </c>
      <c r="K144" s="300">
        <f t="shared" si="14"/>
        <v>0</v>
      </c>
      <c r="L144" s="199">
        <f t="shared" si="15"/>
        <v>0</v>
      </c>
      <c r="M144" s="4">
        <f t="shared" si="16"/>
        <v>0</v>
      </c>
    </row>
    <row r="145" spans="1:13" hidden="1">
      <c r="A145" s="269"/>
      <c r="B145" s="165"/>
      <c r="C145" s="162"/>
      <c r="D145" s="164"/>
      <c r="E145" s="164"/>
      <c r="F145" s="162"/>
      <c r="G145" s="164"/>
      <c r="H145" s="164"/>
      <c r="I145" s="322">
        <f>COUNTIF('UR Flächenkalk'!AU:AU,A145)</f>
        <v>0</v>
      </c>
      <c r="J145" s="322">
        <f>COUNTIF('UR Flächenkalk'!AV:AV,A145)</f>
        <v>0</v>
      </c>
      <c r="K145" s="300">
        <f t="shared" si="14"/>
        <v>0</v>
      </c>
      <c r="L145" s="199">
        <f t="shared" si="15"/>
        <v>0</v>
      </c>
      <c r="M145" s="4">
        <f t="shared" si="16"/>
        <v>0</v>
      </c>
    </row>
    <row r="146" spans="1:13" hidden="1">
      <c r="A146" s="269"/>
      <c r="B146" s="165"/>
      <c r="C146" s="162"/>
      <c r="D146" s="164"/>
      <c r="E146" s="164"/>
      <c r="F146" s="162"/>
      <c r="G146" s="164"/>
      <c r="H146" s="164"/>
      <c r="I146" s="322">
        <f>COUNTIF('UR Flächenkalk'!AU:AU,A146)</f>
        <v>0</v>
      </c>
      <c r="J146" s="322">
        <f>COUNTIF('UR Flächenkalk'!AV:AV,A146)</f>
        <v>0</v>
      </c>
      <c r="K146" s="300">
        <f t="shared" si="14"/>
        <v>0</v>
      </c>
      <c r="L146" s="199">
        <f t="shared" si="15"/>
        <v>0</v>
      </c>
      <c r="M146" s="4">
        <f t="shared" si="16"/>
        <v>0</v>
      </c>
    </row>
    <row r="147" spans="1:13" hidden="1">
      <c r="A147" s="269"/>
      <c r="B147" s="165"/>
      <c r="C147" s="162"/>
      <c r="D147" s="164"/>
      <c r="E147" s="164"/>
      <c r="F147" s="162"/>
      <c r="G147" s="164"/>
      <c r="H147" s="164"/>
      <c r="I147" s="322">
        <f>COUNTIF('UR Flächenkalk'!AU:AU,A147)</f>
        <v>0</v>
      </c>
      <c r="J147" s="322">
        <f>COUNTIF('UR Flächenkalk'!AV:AV,A147)</f>
        <v>0</v>
      </c>
      <c r="K147" s="300">
        <f t="shared" si="14"/>
        <v>0</v>
      </c>
      <c r="L147" s="199">
        <f t="shared" si="15"/>
        <v>0</v>
      </c>
      <c r="M147" s="4">
        <f t="shared" si="16"/>
        <v>0</v>
      </c>
    </row>
    <row r="148" spans="1:13" hidden="1">
      <c r="A148" s="269"/>
      <c r="B148" s="165"/>
      <c r="C148" s="162"/>
      <c r="D148" s="164"/>
      <c r="E148" s="164"/>
      <c r="F148" s="162"/>
      <c r="G148" s="164"/>
      <c r="H148" s="164"/>
      <c r="I148" s="322">
        <f>COUNTIF('UR Flächenkalk'!AU:AU,A148)</f>
        <v>0</v>
      </c>
      <c r="J148" s="322">
        <f>COUNTIF('UR Flächenkalk'!AV:AV,A148)</f>
        <v>0</v>
      </c>
      <c r="K148" s="300">
        <f t="shared" si="14"/>
        <v>0</v>
      </c>
      <c r="L148" s="199">
        <f t="shared" si="15"/>
        <v>0</v>
      </c>
      <c r="M148" s="4">
        <f t="shared" si="16"/>
        <v>0</v>
      </c>
    </row>
    <row r="149" spans="1:13" hidden="1">
      <c r="A149" s="269"/>
      <c r="B149" s="165"/>
      <c r="C149" s="162"/>
      <c r="D149" s="164"/>
      <c r="E149" s="164"/>
      <c r="F149" s="162"/>
      <c r="G149" s="164"/>
      <c r="H149" s="164"/>
      <c r="I149" s="322">
        <f>COUNTIF('UR Flächenkalk'!AU:AU,A149)</f>
        <v>0</v>
      </c>
      <c r="J149" s="322">
        <f>COUNTIF('UR Flächenkalk'!AV:AV,A149)</f>
        <v>0</v>
      </c>
      <c r="K149" s="300">
        <f t="shared" si="14"/>
        <v>0</v>
      </c>
      <c r="L149" s="199">
        <f t="shared" si="15"/>
        <v>0</v>
      </c>
      <c r="M149" s="4">
        <f t="shared" si="16"/>
        <v>0</v>
      </c>
    </row>
    <row r="150" spans="1:13" hidden="1">
      <c r="A150" s="269"/>
      <c r="B150" s="165"/>
      <c r="C150" s="162"/>
      <c r="D150" s="164"/>
      <c r="E150" s="164"/>
      <c r="F150" s="162"/>
      <c r="G150" s="164"/>
      <c r="H150" s="164"/>
      <c r="I150" s="322">
        <f>COUNTIF('UR Flächenkalk'!AU:AU,A150)</f>
        <v>0</v>
      </c>
      <c r="J150" s="322">
        <f>COUNTIF('UR Flächenkalk'!AV:AV,A150)</f>
        <v>0</v>
      </c>
      <c r="K150" s="300">
        <f t="shared" si="14"/>
        <v>0</v>
      </c>
      <c r="L150" s="199">
        <f t="shared" si="15"/>
        <v>0</v>
      </c>
      <c r="M150" s="4">
        <f t="shared" si="16"/>
        <v>0</v>
      </c>
    </row>
    <row r="151" spans="1:13" hidden="1">
      <c r="A151" s="269"/>
      <c r="B151" s="165"/>
      <c r="C151" s="162"/>
      <c r="D151" s="164"/>
      <c r="E151" s="164"/>
      <c r="F151" s="162"/>
      <c r="G151" s="164"/>
      <c r="H151" s="164"/>
      <c r="I151" s="322">
        <f>COUNTIF('UR Flächenkalk'!AU:AU,A151)</f>
        <v>0</v>
      </c>
      <c r="J151" s="322">
        <f>COUNTIF('UR Flächenkalk'!AV:AV,A151)</f>
        <v>0</v>
      </c>
      <c r="K151" s="300">
        <f t="shared" si="14"/>
        <v>0</v>
      </c>
      <c r="L151" s="199">
        <f t="shared" si="15"/>
        <v>0</v>
      </c>
      <c r="M151" s="4">
        <f t="shared" si="16"/>
        <v>0</v>
      </c>
    </row>
    <row r="152" spans="1:13" hidden="1">
      <c r="A152" s="269"/>
      <c r="B152" s="165"/>
      <c r="C152" s="162"/>
      <c r="D152" s="164"/>
      <c r="E152" s="164"/>
      <c r="F152" s="162"/>
      <c r="G152" s="164"/>
      <c r="H152" s="164"/>
      <c r="I152" s="322">
        <f>COUNTIF('UR Flächenkalk'!AU:AU,A152)</f>
        <v>0</v>
      </c>
      <c r="J152" s="322">
        <f>COUNTIF('UR Flächenkalk'!AV:AV,A152)</f>
        <v>0</v>
      </c>
      <c r="K152" s="300">
        <f t="shared" si="14"/>
        <v>0</v>
      </c>
      <c r="L152" s="199">
        <f t="shared" si="15"/>
        <v>0</v>
      </c>
      <c r="M152" s="4">
        <f t="shared" si="16"/>
        <v>0</v>
      </c>
    </row>
    <row r="153" spans="1:13" hidden="1">
      <c r="A153" s="269"/>
      <c r="B153" s="165"/>
      <c r="C153" s="162"/>
      <c r="D153" s="164"/>
      <c r="E153" s="164"/>
      <c r="F153" s="162"/>
      <c r="G153" s="164"/>
      <c r="H153" s="164"/>
      <c r="I153" s="322">
        <f>COUNTIF('UR Flächenkalk'!AU:AU,A153)</f>
        <v>0</v>
      </c>
      <c r="J153" s="322">
        <f>COUNTIF('UR Flächenkalk'!AV:AV,A153)</f>
        <v>0</v>
      </c>
      <c r="K153" s="300">
        <f t="shared" si="14"/>
        <v>0</v>
      </c>
      <c r="L153" s="199">
        <f t="shared" si="15"/>
        <v>0</v>
      </c>
      <c r="M153" s="4">
        <f t="shared" si="16"/>
        <v>0</v>
      </c>
    </row>
    <row r="154" spans="1:13" hidden="1">
      <c r="A154" s="269"/>
      <c r="B154" s="165"/>
      <c r="C154" s="162"/>
      <c r="D154" s="164"/>
      <c r="E154" s="164"/>
      <c r="F154" s="162"/>
      <c r="G154" s="164"/>
      <c r="H154" s="164"/>
      <c r="I154" s="322">
        <f>COUNTIF('UR Flächenkalk'!AU:AU,A154)</f>
        <v>0</v>
      </c>
      <c r="J154" s="322">
        <f>COUNTIF('UR Flächenkalk'!AV:AV,A154)</f>
        <v>0</v>
      </c>
      <c r="K154" s="300">
        <f t="shared" si="14"/>
        <v>0</v>
      </c>
      <c r="L154" s="199">
        <f t="shared" si="15"/>
        <v>0</v>
      </c>
      <c r="M154" s="4">
        <f t="shared" si="16"/>
        <v>0</v>
      </c>
    </row>
    <row r="155" spans="1:13" hidden="1">
      <c r="A155" s="269"/>
      <c r="B155" s="165"/>
      <c r="C155" s="162"/>
      <c r="D155" s="164"/>
      <c r="E155" s="164"/>
      <c r="F155" s="162"/>
      <c r="G155" s="164"/>
      <c r="H155" s="164"/>
      <c r="I155" s="322">
        <f>COUNTIF('UR Flächenkalk'!AU:AU,A155)</f>
        <v>0</v>
      </c>
      <c r="J155" s="322">
        <f>COUNTIF('UR Flächenkalk'!AV:AV,A155)</f>
        <v>0</v>
      </c>
      <c r="K155" s="300">
        <f t="shared" si="14"/>
        <v>0</v>
      </c>
      <c r="L155" s="199">
        <f t="shared" si="15"/>
        <v>0</v>
      </c>
      <c r="M155" s="4">
        <f t="shared" si="16"/>
        <v>0</v>
      </c>
    </row>
    <row r="156" spans="1:13" hidden="1">
      <c r="A156" s="269"/>
      <c r="B156" s="165"/>
      <c r="C156" s="162"/>
      <c r="D156" s="164"/>
      <c r="E156" s="164"/>
      <c r="F156" s="162"/>
      <c r="G156" s="164"/>
      <c r="H156" s="164"/>
      <c r="I156" s="322">
        <f>COUNTIF('UR Flächenkalk'!AU:AU,A156)</f>
        <v>0</v>
      </c>
      <c r="J156" s="322">
        <f>COUNTIF('UR Flächenkalk'!AV:AV,A156)</f>
        <v>0</v>
      </c>
      <c r="K156" s="300">
        <f t="shared" si="14"/>
        <v>0</v>
      </c>
      <c r="L156" s="199">
        <f t="shared" si="15"/>
        <v>0</v>
      </c>
      <c r="M156" s="4">
        <f t="shared" si="16"/>
        <v>0</v>
      </c>
    </row>
    <row r="157" spans="1:13" hidden="1">
      <c r="A157" s="269"/>
      <c r="B157" s="165"/>
      <c r="C157" s="162"/>
      <c r="D157" s="164"/>
      <c r="E157" s="164"/>
      <c r="F157" s="162"/>
      <c r="G157" s="164"/>
      <c r="H157" s="164"/>
      <c r="I157" s="322">
        <f>COUNTIF('UR Flächenkalk'!AU:AU,A157)</f>
        <v>0</v>
      </c>
      <c r="J157" s="322">
        <f>COUNTIF('UR Flächenkalk'!AV:AV,A157)</f>
        <v>0</v>
      </c>
      <c r="K157" s="300">
        <f t="shared" si="14"/>
        <v>0</v>
      </c>
      <c r="L157" s="199">
        <f t="shared" si="15"/>
        <v>0</v>
      </c>
      <c r="M157" s="4">
        <f t="shared" si="16"/>
        <v>0</v>
      </c>
    </row>
    <row r="158" spans="1:13" hidden="1">
      <c r="A158" s="166"/>
      <c r="B158" s="166"/>
      <c r="C158" s="172"/>
      <c r="D158" s="173"/>
      <c r="E158" s="173"/>
      <c r="F158" s="172"/>
      <c r="G158" s="173"/>
      <c r="H158" s="173"/>
      <c r="I158" s="322">
        <f>COUNTIF('UR Flächenkalk'!AU:AU,A158)</f>
        <v>0</v>
      </c>
      <c r="J158" s="322">
        <f>COUNTIF('UR Flächenkalk'!AV:AV,A158)</f>
        <v>0</v>
      </c>
      <c r="K158" s="300">
        <f t="shared" si="14"/>
        <v>0</v>
      </c>
      <c r="L158" s="199">
        <f t="shared" si="15"/>
        <v>0</v>
      </c>
      <c r="M158" s="4">
        <f t="shared" si="16"/>
        <v>0</v>
      </c>
    </row>
    <row r="159" spans="1:13">
      <c r="L159" s="4">
        <f>SUM(L11:L158)</f>
        <v>0</v>
      </c>
      <c r="M159" s="4">
        <f>SUM(M11:M158)</f>
        <v>0</v>
      </c>
    </row>
    <row r="183" spans="1:9" s="5" customFormat="1">
      <c r="A183" s="4"/>
      <c r="B183" s="4"/>
      <c r="C183" s="4"/>
      <c r="F183" s="4"/>
      <c r="I183" s="4"/>
    </row>
    <row r="184" spans="1:9" s="5" customFormat="1">
      <c r="A184" s="4"/>
      <c r="B184" s="4"/>
      <c r="C184" s="4"/>
      <c r="F184" s="4"/>
      <c r="I184" s="4"/>
    </row>
    <row r="210" spans="1:9" s="5" customFormat="1">
      <c r="A210" s="4"/>
      <c r="B210" s="4"/>
      <c r="C210" s="4"/>
      <c r="F210" s="4"/>
      <c r="I210" s="4"/>
    </row>
    <row r="211" spans="1:9" s="5" customFormat="1">
      <c r="A211" s="4"/>
      <c r="B211" s="4"/>
      <c r="C211" s="4"/>
      <c r="F211" s="4"/>
      <c r="I211" s="4"/>
    </row>
  </sheetData>
  <sheetProtection algorithmName="SHA-512" hashValue="movfPF4mrt6PGR3jo0SIncEfgTVZDSrPWsj+malpjMaHsKIkfyJtox6wXx4bZyNh9qNol1GSSAG9ayafaak/SQ==" saltValue="1GsKZiS+N43iOegenxPjRA==" spinCount="100000" sheet="1" objects="1" scenarios="1"/>
  <protectedRanges>
    <protectedRange password="DA8F" sqref="G109:H158 D109:E158 A110:B158 G42:G108 D42:D108" name="Bereich1"/>
    <protectedRange password="DA8F" sqref="G11:G41" name="Bereich1_1"/>
    <protectedRange password="DA8F" sqref="D41 E41:E108 D11:E40" name="Bereich1_1_1"/>
    <protectedRange password="C624" sqref="A33:B33 A32 A34 A35:B36 A37 A38:B109 A11:B17 A19:B31 A18" name="Bereich6"/>
    <protectedRange password="DA8F" sqref="B108" name="Bereich1_1_1_2"/>
    <protectedRange password="DA8F" sqref="A33:B33 A32 A34 A35:B36 A37 A38:B107 A11:B17 A19:B31 A18" name="Bereich1_3"/>
    <protectedRange password="EFC6" sqref="A108:A109" name="Bereich1_2_1"/>
    <protectedRange password="DA8F" sqref="B32" name="Bereich1_1_1_2_1_1_1"/>
    <protectedRange password="C624" sqref="H11:H108" name="Bereich6_1"/>
    <protectedRange password="DA8F" sqref="B34" name="Bereich1_1_1_2_1_1_1_1"/>
  </protectedRanges>
  <phoneticPr fontId="2" type="noConversion"/>
  <conditionalFormatting sqref="F118:F158">
    <cfRule type="expression" dxfId="72" priority="45" stopIfTrue="1">
      <formula>AND(F118&lt;G118,F118&gt;0)</formula>
    </cfRule>
    <cfRule type="expression" dxfId="71" priority="46" stopIfTrue="1">
      <formula>F118&gt;H118</formula>
    </cfRule>
    <cfRule type="expression" dxfId="70" priority="47" stopIfTrue="1">
      <formula>J118&gt;0</formula>
    </cfRule>
  </conditionalFormatting>
  <conditionalFormatting sqref="C118:C158">
    <cfRule type="expression" dxfId="69" priority="48" stopIfTrue="1">
      <formula>AND(C118&lt;D118,C118&gt;0)</formula>
    </cfRule>
    <cfRule type="expression" dxfId="68" priority="49" stopIfTrue="1">
      <formula>C118&gt;E118</formula>
    </cfRule>
    <cfRule type="expression" dxfId="67" priority="50" stopIfTrue="1">
      <formula>I118&gt;0</formula>
    </cfRule>
  </conditionalFormatting>
  <conditionalFormatting sqref="G118:H158 D118:E158 G26:H39 D26:E39 G41:H41 G42:G115 D41:E109 H42:H113 G16:G17 D16:D18 D19:E24 G19:H24">
    <cfRule type="cellIs" dxfId="66" priority="51" stopIfTrue="1" operator="greaterThan">
      <formula>0</formula>
    </cfRule>
  </conditionalFormatting>
  <conditionalFormatting sqref="F45:F109">
    <cfRule type="expression" dxfId="65" priority="56" stopIfTrue="1">
      <formula>J45&gt;0</formula>
    </cfRule>
  </conditionalFormatting>
  <conditionalFormatting sqref="C45:C109">
    <cfRule type="expression" dxfId="64" priority="57" stopIfTrue="1">
      <formula>I45&gt;0</formula>
    </cfRule>
  </conditionalFormatting>
  <conditionalFormatting sqref="D110:E110 G116:H117 D112:E117 H114:H115">
    <cfRule type="cellIs" dxfId="63" priority="42" stopIfTrue="1" operator="greaterThan">
      <formula>0</formula>
    </cfRule>
  </conditionalFormatting>
  <conditionalFormatting sqref="F110:F117">
    <cfRule type="expression" dxfId="62" priority="43" stopIfTrue="1">
      <formula>J110&gt;0</formula>
    </cfRule>
  </conditionalFormatting>
  <conditionalFormatting sqref="C110:C117">
    <cfRule type="expression" dxfId="61" priority="44" stopIfTrue="1">
      <formula>I110&gt;0</formula>
    </cfRule>
  </conditionalFormatting>
  <conditionalFormatting sqref="D111:E111">
    <cfRule type="cellIs" dxfId="60" priority="41" stopIfTrue="1" operator="greaterThan">
      <formula>0</formula>
    </cfRule>
  </conditionalFormatting>
  <conditionalFormatting sqref="K26:L39 K41:L158 K16:L24">
    <cfRule type="cellIs" dxfId="59" priority="40" stopIfTrue="1" operator="equal">
      <formula>0</formula>
    </cfRule>
  </conditionalFormatting>
  <conditionalFormatting sqref="G11:G13">
    <cfRule type="cellIs" dxfId="58" priority="36" stopIfTrue="1" operator="greaterThan">
      <formula>0</formula>
    </cfRule>
  </conditionalFormatting>
  <conditionalFormatting sqref="F11:F44">
    <cfRule type="expression" dxfId="57" priority="37" stopIfTrue="1">
      <formula>J11&gt;0</formula>
    </cfRule>
  </conditionalFormatting>
  <conditionalFormatting sqref="C11:C44">
    <cfRule type="expression" dxfId="56" priority="38" stopIfTrue="1">
      <formula>I11&gt;0</formula>
    </cfRule>
  </conditionalFormatting>
  <conditionalFormatting sqref="K11:K13">
    <cfRule type="cellIs" dxfId="55" priority="35" stopIfTrue="1" operator="equal">
      <formula>0</formula>
    </cfRule>
  </conditionalFormatting>
  <conditionalFormatting sqref="L11:L13">
    <cfRule type="cellIs" dxfId="54" priority="34" stopIfTrue="1" operator="equal">
      <formula>0</formula>
    </cfRule>
  </conditionalFormatting>
  <conditionalFormatting sqref="D11:D13">
    <cfRule type="cellIs" dxfId="53" priority="33" stopIfTrue="1" operator="greaterThan">
      <formula>0</formula>
    </cfRule>
  </conditionalFormatting>
  <conditionalFormatting sqref="E11:E13">
    <cfRule type="cellIs" dxfId="52" priority="30" stopIfTrue="1" operator="greaterThan">
      <formula>0</formula>
    </cfRule>
  </conditionalFormatting>
  <conditionalFormatting sqref="H11:H13">
    <cfRule type="cellIs" dxfId="51" priority="27" stopIfTrue="1" operator="greaterThan">
      <formula>0</formula>
    </cfRule>
  </conditionalFormatting>
  <conditionalFormatting sqref="G14:G15">
    <cfRule type="cellIs" dxfId="50" priority="24" stopIfTrue="1" operator="greaterThan">
      <formula>0</formula>
    </cfRule>
  </conditionalFormatting>
  <conditionalFormatting sqref="K14:K15">
    <cfRule type="cellIs" dxfId="49" priority="23" stopIfTrue="1" operator="equal">
      <formula>0</formula>
    </cfRule>
  </conditionalFormatting>
  <conditionalFormatting sqref="L14:L15">
    <cfRule type="cellIs" dxfId="48" priority="22" stopIfTrue="1" operator="equal">
      <formula>0</formula>
    </cfRule>
  </conditionalFormatting>
  <conditionalFormatting sqref="D14:D15">
    <cfRule type="cellIs" dxfId="47" priority="21" stopIfTrue="1" operator="greaterThan">
      <formula>0</formula>
    </cfRule>
  </conditionalFormatting>
  <conditionalFormatting sqref="E14:E15">
    <cfRule type="cellIs" dxfId="46" priority="20" stopIfTrue="1" operator="greaterThan">
      <formula>0</formula>
    </cfRule>
  </conditionalFormatting>
  <conditionalFormatting sqref="H14:H15">
    <cfRule type="cellIs" dxfId="45" priority="19" stopIfTrue="1" operator="greaterThan">
      <formula>0</formula>
    </cfRule>
  </conditionalFormatting>
  <conditionalFormatting sqref="E16:E17">
    <cfRule type="cellIs" dxfId="44" priority="18" stopIfTrue="1" operator="greaterThan">
      <formula>0</formula>
    </cfRule>
  </conditionalFormatting>
  <conditionalFormatting sqref="H16:H17">
    <cfRule type="cellIs" dxfId="43" priority="17" stopIfTrue="1" operator="greaterThan">
      <formula>0</formula>
    </cfRule>
  </conditionalFormatting>
  <conditionalFormatting sqref="G25">
    <cfRule type="cellIs" dxfId="42" priority="14" stopIfTrue="1" operator="greaterThan">
      <formula>0</formula>
    </cfRule>
  </conditionalFormatting>
  <conditionalFormatting sqref="K25">
    <cfRule type="cellIs" dxfId="41" priority="13" stopIfTrue="1" operator="equal">
      <formula>0</formula>
    </cfRule>
  </conditionalFormatting>
  <conditionalFormatting sqref="L25">
    <cfRule type="cellIs" dxfId="40" priority="12" stopIfTrue="1" operator="equal">
      <formula>0</formula>
    </cfRule>
  </conditionalFormatting>
  <conditionalFormatting sqref="D25">
    <cfRule type="cellIs" dxfId="39" priority="11" stopIfTrue="1" operator="greaterThan">
      <formula>0</formula>
    </cfRule>
  </conditionalFormatting>
  <conditionalFormatting sqref="E25">
    <cfRule type="cellIs" dxfId="38" priority="10" stopIfTrue="1" operator="greaterThan">
      <formula>0</formula>
    </cfRule>
  </conditionalFormatting>
  <conditionalFormatting sqref="H25">
    <cfRule type="cellIs" dxfId="37" priority="9" stopIfTrue="1" operator="greaterThan">
      <formula>0</formula>
    </cfRule>
  </conditionalFormatting>
  <conditionalFormatting sqref="G40:H40 D40:E40">
    <cfRule type="cellIs" dxfId="36" priority="6" stopIfTrue="1" operator="greaterThan">
      <formula>0</formula>
    </cfRule>
  </conditionalFormatting>
  <conditionalFormatting sqref="K40:L40">
    <cfRule type="cellIs" dxfId="35" priority="5" stopIfTrue="1" operator="equal">
      <formula>0</formula>
    </cfRule>
  </conditionalFormatting>
  <conditionalFormatting sqref="G18">
    <cfRule type="cellIs" dxfId="34" priority="3" stopIfTrue="1" operator="greaterThan">
      <formula>0</formula>
    </cfRule>
  </conditionalFormatting>
  <conditionalFormatting sqref="E18">
    <cfRule type="cellIs" dxfId="33" priority="2" stopIfTrue="1" operator="greaterThan">
      <formula>0</formula>
    </cfRule>
  </conditionalFormatting>
  <conditionalFormatting sqref="H18">
    <cfRule type="cellIs" dxfId="32" priority="1" stopIfTrue="1" operator="greaterThan">
      <formula>0</formula>
    </cfRule>
  </conditionalFormatting>
  <pageMargins left="0.78740157480314965" right="0.51181102362204722" top="0.82677165354330717" bottom="0.70866141732283472" header="0.51181102362204722" footer="0.35433070866141736"/>
  <pageSetup paperSize="9" scale="80" orientation="portrait" r:id="rId1"/>
  <headerFooter alignWithMargins="0">
    <oddFooter>&amp;Lwww.carlweb.de&amp;C&amp;A&amp;R&amp;D
&amp;P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BD61746"/>
  <sheetViews>
    <sheetView showZeros="0" zoomScaleNormal="100" workbookViewId="0">
      <pane ySplit="9" topLeftCell="A10" activePane="bottomLeft" state="frozen"/>
      <selection activeCell="A45" sqref="A45:E45"/>
      <selection pane="bottomLeft" activeCell="C5" sqref="C5:C7"/>
    </sheetView>
  </sheetViews>
  <sheetFormatPr baseColWidth="10" defaultColWidth="12" defaultRowHeight="12.75"/>
  <cols>
    <col min="1" max="1" width="8.5" style="183" customWidth="1"/>
    <col min="2" max="2" width="15" style="183" hidden="1" customWidth="1"/>
    <col min="3" max="3" width="21.83203125" style="183" customWidth="1"/>
    <col min="4" max="4" width="10.1640625" style="70" customWidth="1"/>
    <col min="5" max="5" width="12.83203125" style="187" customWidth="1"/>
    <col min="6" max="6" width="7.1640625" style="183" customWidth="1"/>
    <col min="7" max="7" width="20" style="183" customWidth="1"/>
    <col min="8" max="8" width="6.33203125" style="72" customWidth="1"/>
    <col min="9" max="9" width="9.5" style="126" customWidth="1"/>
    <col min="10" max="10" width="13.1640625" style="273" customWidth="1"/>
    <col min="11" max="11" width="10.5" style="216" customWidth="1"/>
    <col min="12" max="12" width="5.5" style="70" customWidth="1"/>
    <col min="13" max="13" width="7" style="70" customWidth="1"/>
    <col min="14" max="15" width="7.1640625" style="70" customWidth="1"/>
    <col min="16" max="16" width="7.83203125" style="70" hidden="1" customWidth="1"/>
    <col min="17" max="17" width="4" style="72" hidden="1" customWidth="1"/>
    <col min="18" max="18" width="3.5" style="72" hidden="1" customWidth="1"/>
    <col min="19" max="21" width="4" style="72" hidden="1" customWidth="1"/>
    <col min="22" max="26" width="6.33203125" style="72" hidden="1" customWidth="1"/>
    <col min="27" max="27" width="13.5" style="73" hidden="1" customWidth="1" collapsed="1"/>
    <col min="28" max="31" width="13.5" style="73" hidden="1" customWidth="1"/>
    <col min="32" max="33" width="7" style="72" customWidth="1"/>
    <col min="34" max="35" width="10.83203125" style="72" hidden="1" customWidth="1"/>
    <col min="36" max="38" width="9.1640625" style="73" hidden="1" customWidth="1"/>
    <col min="39" max="39" width="7.33203125" style="72" customWidth="1"/>
    <col min="40" max="40" width="7.1640625" style="72" customWidth="1"/>
    <col min="41" max="42" width="10.1640625" style="72" customWidth="1"/>
    <col min="43" max="43" width="11" style="195" customWidth="1"/>
    <col min="44" max="44" width="9.1640625" style="195" customWidth="1"/>
    <col min="45" max="45" width="8.1640625" style="194" customWidth="1"/>
    <col min="46" max="46" width="14" style="194" customWidth="1"/>
    <col min="47" max="52" width="12" style="72" hidden="1" customWidth="1"/>
    <col min="53" max="54" width="12" style="219" hidden="1" customWidth="1"/>
    <col min="55" max="55" width="40.6640625" style="72" customWidth="1"/>
    <col min="56" max="56" width="17" style="284" customWidth="1"/>
    <col min="57" max="61" width="12" style="72" customWidth="1"/>
    <col min="62" max="16384" width="12" style="72"/>
  </cols>
  <sheetData>
    <row r="1" spans="1:56" s="24" customFormat="1" ht="13.5">
      <c r="A1" s="184" t="str">
        <f>INFO!A1</f>
        <v>Unterhaltsreinigung Vergabe 1/2020</v>
      </c>
      <c r="B1" s="184"/>
      <c r="C1" s="184"/>
      <c r="D1" s="15"/>
      <c r="E1" s="185"/>
      <c r="F1" s="184"/>
      <c r="G1" s="184"/>
      <c r="H1" s="10"/>
      <c r="I1" s="35"/>
      <c r="J1" s="47"/>
      <c r="K1" s="71"/>
      <c r="L1" s="15"/>
      <c r="M1" s="15"/>
      <c r="N1" s="15"/>
      <c r="O1" s="15"/>
      <c r="P1" s="15"/>
      <c r="R1" s="43"/>
      <c r="S1" s="43"/>
      <c r="T1" s="43"/>
      <c r="U1" s="43"/>
      <c r="V1" s="43"/>
      <c r="W1" s="43"/>
      <c r="X1" s="43"/>
      <c r="Y1" s="43"/>
      <c r="Z1" s="43"/>
      <c r="AA1" s="37"/>
      <c r="AB1" s="37"/>
      <c r="AC1" s="37"/>
      <c r="AE1" s="37"/>
      <c r="AG1" s="44"/>
      <c r="AH1" s="44"/>
      <c r="AI1" s="43"/>
      <c r="AJ1" s="15"/>
      <c r="AK1" s="15"/>
      <c r="AL1" s="15"/>
      <c r="AM1" s="45"/>
      <c r="AN1" s="45"/>
      <c r="AO1" s="45"/>
      <c r="AP1" s="45"/>
      <c r="AQ1" s="188"/>
      <c r="AR1" s="189"/>
      <c r="AS1" s="190"/>
      <c r="AT1" s="190"/>
      <c r="BA1" s="217"/>
      <c r="BB1" s="217"/>
      <c r="BD1" s="284"/>
    </row>
    <row r="2" spans="1:56" s="24" customFormat="1" ht="13.5">
      <c r="A2" s="184" t="str">
        <f>INFO!A3</f>
        <v>Reinigungsobjekt:</v>
      </c>
      <c r="B2" s="184"/>
      <c r="C2" s="184"/>
      <c r="D2" s="15"/>
      <c r="E2" s="184" t="str">
        <f>INFO!B3</f>
        <v>Schwärzbergklinik GmbH</v>
      </c>
      <c r="H2" s="10"/>
      <c r="I2" s="35"/>
      <c r="J2" s="47"/>
      <c r="K2" s="71"/>
      <c r="L2" s="15"/>
      <c r="M2" s="15"/>
      <c r="N2" s="15"/>
      <c r="O2" s="15"/>
      <c r="P2" s="15"/>
      <c r="Q2" s="43"/>
      <c r="R2" s="43"/>
      <c r="S2" s="43"/>
      <c r="T2" s="43"/>
      <c r="U2" s="43"/>
      <c r="V2" s="43"/>
      <c r="W2" s="43"/>
      <c r="X2" s="43"/>
      <c r="Y2" s="43"/>
      <c r="Z2" s="43"/>
      <c r="AA2" s="37"/>
      <c r="AB2" s="37"/>
      <c r="AC2" s="37"/>
      <c r="AD2" s="37"/>
      <c r="AE2" s="37"/>
      <c r="AF2" s="44"/>
      <c r="AG2" s="44"/>
      <c r="AH2" s="46"/>
      <c r="AI2" s="43"/>
      <c r="AJ2" s="15"/>
      <c r="AK2" s="15"/>
      <c r="AL2" s="15"/>
      <c r="AM2" s="45"/>
      <c r="AN2" s="45"/>
      <c r="AO2" s="45"/>
      <c r="AP2" s="45"/>
      <c r="AQ2" s="188"/>
      <c r="AR2" s="189"/>
      <c r="AS2" s="190"/>
      <c r="AT2" s="190"/>
      <c r="BA2" s="217"/>
      <c r="BB2" s="217"/>
      <c r="BD2" s="284"/>
    </row>
    <row r="3" spans="1:56" s="24" customFormat="1" ht="13.5">
      <c r="A3" s="184">
        <f>INFO!A4</f>
        <v>0</v>
      </c>
      <c r="B3" s="184"/>
      <c r="C3" s="184"/>
      <c r="D3" s="15"/>
      <c r="E3" s="184" t="str">
        <f>INFO!B5</f>
        <v>Salinenstraße 30</v>
      </c>
      <c r="H3" s="10"/>
      <c r="I3" s="35"/>
      <c r="J3" s="47"/>
      <c r="K3" s="71"/>
      <c r="L3" s="15"/>
      <c r="M3" s="15"/>
      <c r="N3" s="15"/>
      <c r="O3" s="15"/>
      <c r="P3" s="15"/>
      <c r="Q3" s="43"/>
      <c r="R3" s="43"/>
      <c r="S3" s="43"/>
      <c r="T3" s="43"/>
      <c r="U3" s="43"/>
      <c r="V3" s="43"/>
      <c r="W3" s="43"/>
      <c r="X3" s="43"/>
      <c r="Y3" s="43"/>
      <c r="Z3" s="43"/>
      <c r="AA3" s="37"/>
      <c r="AB3" s="37"/>
      <c r="AC3" s="37"/>
      <c r="AD3" s="37"/>
      <c r="AE3" s="37"/>
      <c r="AF3" s="44"/>
      <c r="AG3" s="44"/>
      <c r="AH3" s="46"/>
      <c r="AI3" s="43"/>
      <c r="AJ3" s="15"/>
      <c r="AK3" s="15"/>
      <c r="AL3" s="15"/>
      <c r="AM3" s="45"/>
      <c r="AN3" s="45"/>
      <c r="AO3" s="45"/>
      <c r="AP3" s="45"/>
      <c r="AQ3" s="188"/>
      <c r="AR3" s="189"/>
      <c r="AS3" s="190"/>
      <c r="AT3" s="190"/>
      <c r="BA3" s="217"/>
      <c r="BB3" s="217"/>
      <c r="BD3" s="284"/>
    </row>
    <row r="4" spans="1:56" s="24" customFormat="1">
      <c r="A4" s="36" t="s">
        <v>15</v>
      </c>
      <c r="B4" s="36"/>
      <c r="C4" s="36"/>
      <c r="D4" s="15"/>
      <c r="E4" s="186"/>
      <c r="F4" s="36"/>
      <c r="G4" s="36"/>
      <c r="H4" s="10"/>
      <c r="I4" s="125"/>
      <c r="J4" s="47"/>
      <c r="K4" s="214"/>
      <c r="L4" s="15"/>
      <c r="M4" s="15"/>
      <c r="N4" s="15"/>
      <c r="O4" s="15"/>
      <c r="P4" s="15"/>
      <c r="Q4" s="47"/>
      <c r="R4" s="47"/>
      <c r="S4" s="47"/>
      <c r="T4" s="47"/>
      <c r="U4" s="47"/>
      <c r="V4" s="47"/>
      <c r="W4" s="47"/>
      <c r="X4" s="47"/>
      <c r="Y4" s="47"/>
      <c r="Z4" s="47"/>
      <c r="AA4" s="37"/>
      <c r="AB4" s="37"/>
      <c r="AC4" s="37"/>
      <c r="AD4" s="37"/>
      <c r="AE4" s="37"/>
      <c r="AF4" s="48"/>
      <c r="AG4" s="48"/>
      <c r="AH4" s="49"/>
      <c r="AI4" s="47"/>
      <c r="AJ4" s="15"/>
      <c r="AK4" s="15"/>
      <c r="AL4" s="15"/>
      <c r="AM4" s="45"/>
      <c r="AN4" s="45"/>
      <c r="AO4" s="45"/>
      <c r="AP4" s="45"/>
      <c r="AQ4" s="188"/>
      <c r="AR4" s="189"/>
      <c r="AS4" s="83"/>
      <c r="AT4" s="83"/>
      <c r="BA4" s="217"/>
      <c r="BB4" s="217"/>
      <c r="BD4" s="284"/>
    </row>
    <row r="5" spans="1:56" s="24" customFormat="1">
      <c r="A5" s="36" t="s">
        <v>69</v>
      </c>
      <c r="B5" s="36"/>
      <c r="C5" s="416">
        <f>Stundensätze!B5</f>
        <v>0</v>
      </c>
      <c r="D5" s="15"/>
      <c r="E5" s="186"/>
      <c r="F5" s="36"/>
      <c r="G5" s="14">
        <f>Stundensätze!B5</f>
        <v>0</v>
      </c>
      <c r="H5" s="36"/>
      <c r="I5" s="125"/>
      <c r="J5" s="47"/>
      <c r="K5" s="214"/>
      <c r="L5" s="15"/>
      <c r="M5" s="15"/>
      <c r="N5" s="15"/>
      <c r="O5" s="15"/>
      <c r="P5" s="15"/>
      <c r="Q5" s="47"/>
      <c r="R5" s="47"/>
      <c r="S5" s="47"/>
      <c r="T5" s="47"/>
      <c r="U5" s="47"/>
      <c r="V5" s="47"/>
      <c r="W5" s="47"/>
      <c r="X5" s="47"/>
      <c r="Y5" s="47"/>
      <c r="Z5" s="47"/>
      <c r="AA5" s="37"/>
      <c r="AB5" s="37"/>
      <c r="AC5" s="37"/>
      <c r="AD5" s="37"/>
      <c r="AE5" s="37"/>
      <c r="AF5" s="22"/>
      <c r="AG5" s="22"/>
      <c r="AH5" s="50"/>
      <c r="AI5" s="43"/>
      <c r="AJ5" s="15"/>
      <c r="AK5" s="15"/>
      <c r="AL5" s="15"/>
      <c r="AM5" s="45"/>
      <c r="AN5" s="45"/>
      <c r="AO5" s="45"/>
      <c r="AP5" s="45"/>
      <c r="AQ5" s="188"/>
      <c r="AR5" s="189"/>
      <c r="AS5" s="83"/>
      <c r="AT5" s="83"/>
      <c r="BA5" s="217"/>
      <c r="BB5" s="217"/>
      <c r="BD5" s="284"/>
    </row>
    <row r="6" spans="1:56" s="24" customFormat="1">
      <c r="A6" s="36" t="s">
        <v>70</v>
      </c>
      <c r="B6" s="36"/>
      <c r="C6" s="416">
        <f>Stundensätze!B6</f>
        <v>0</v>
      </c>
      <c r="D6" s="15"/>
      <c r="E6" s="186"/>
      <c r="F6" s="36"/>
      <c r="G6" s="14">
        <f>Stundensätze!B6</f>
        <v>0</v>
      </c>
      <c r="H6" s="36"/>
      <c r="I6" s="125"/>
      <c r="J6" s="47"/>
      <c r="K6" s="214"/>
      <c r="L6" s="15"/>
      <c r="M6" s="15"/>
      <c r="N6" s="15"/>
      <c r="O6" s="15"/>
      <c r="P6" s="15"/>
      <c r="Q6" s="47"/>
      <c r="R6" s="47"/>
      <c r="S6" s="47"/>
      <c r="T6" s="47"/>
      <c r="U6" s="47"/>
      <c r="V6" s="47"/>
      <c r="W6" s="47"/>
      <c r="X6" s="47"/>
      <c r="Y6" s="47"/>
      <c r="Z6" s="47"/>
      <c r="AA6" s="37"/>
      <c r="AB6" s="37"/>
      <c r="AC6" s="37"/>
      <c r="AD6" s="37"/>
      <c r="AE6" s="37"/>
      <c r="AF6" s="22"/>
      <c r="AG6" s="22"/>
      <c r="AH6" s="50"/>
      <c r="AI6" s="43"/>
      <c r="AJ6" s="15"/>
      <c r="AK6" s="15"/>
      <c r="AL6" s="15"/>
      <c r="AM6" s="45"/>
      <c r="AN6" s="45"/>
      <c r="AO6" s="45"/>
      <c r="AP6" s="45"/>
      <c r="AQ6" s="188"/>
      <c r="AR6" s="189"/>
      <c r="AS6" s="83"/>
      <c r="AT6" s="83"/>
      <c r="BA6" s="217"/>
      <c r="BB6" s="217"/>
      <c r="BD6" s="284"/>
    </row>
    <row r="7" spans="1:56" s="24" customFormat="1" ht="13.5" thickBot="1">
      <c r="A7" s="36" t="s">
        <v>71</v>
      </c>
      <c r="B7" s="36"/>
      <c r="C7" s="416">
        <f>Stundensätze!B7</f>
        <v>0</v>
      </c>
      <c r="D7" s="15"/>
      <c r="E7" s="186"/>
      <c r="F7" s="36"/>
      <c r="G7" s="14">
        <f>Stundensätze!B7</f>
        <v>0</v>
      </c>
      <c r="H7" s="36"/>
      <c r="I7" s="125"/>
      <c r="J7" s="47"/>
      <c r="K7" s="214"/>
      <c r="L7" s="15"/>
      <c r="M7" s="15"/>
      <c r="N7" s="15"/>
      <c r="O7" s="15"/>
      <c r="P7" s="15"/>
      <c r="Q7" s="47"/>
      <c r="R7" s="47"/>
      <c r="S7" s="47"/>
      <c r="T7" s="47"/>
      <c r="U7" s="47"/>
      <c r="V7" s="47"/>
      <c r="W7" s="47"/>
      <c r="X7" s="47"/>
      <c r="Y7" s="47"/>
      <c r="Z7" s="47"/>
      <c r="AA7" s="37"/>
      <c r="AB7" s="37"/>
      <c r="AC7" s="37"/>
      <c r="AD7" s="37"/>
      <c r="AE7" s="37"/>
      <c r="AF7" s="22"/>
      <c r="AG7" s="22"/>
      <c r="AH7" s="50"/>
      <c r="AI7" s="43"/>
      <c r="AJ7" s="15"/>
      <c r="AK7" s="15"/>
      <c r="AL7" s="15"/>
      <c r="AM7" s="45"/>
      <c r="AN7" s="45"/>
      <c r="AO7" s="45"/>
      <c r="AP7" s="45"/>
      <c r="AQ7" s="188"/>
      <c r="AR7" s="189"/>
      <c r="AS7" s="83"/>
      <c r="AT7" s="83"/>
      <c r="BA7" s="217"/>
      <c r="BB7" s="217"/>
      <c r="BD7" s="284"/>
    </row>
    <row r="8" spans="1:56" s="60" customFormat="1" ht="12.75" customHeight="1">
      <c r="A8" s="36" t="s">
        <v>184</v>
      </c>
      <c r="B8" s="36"/>
      <c r="C8" s="36"/>
      <c r="D8" s="37"/>
      <c r="E8" s="186"/>
      <c r="F8" s="36"/>
      <c r="G8" s="182"/>
      <c r="H8" s="51"/>
      <c r="I8" s="83"/>
      <c r="J8" s="182"/>
      <c r="K8" s="215"/>
      <c r="L8" s="37"/>
      <c r="M8" s="37"/>
      <c r="N8" s="37"/>
      <c r="O8" s="37"/>
      <c r="P8" s="37"/>
      <c r="Q8" s="453" t="s">
        <v>25</v>
      </c>
      <c r="R8" s="454"/>
      <c r="S8" s="454"/>
      <c r="T8" s="454"/>
      <c r="U8" s="455"/>
      <c r="V8" s="52" t="s">
        <v>96</v>
      </c>
      <c r="W8" s="53"/>
      <c r="X8" s="52" t="s">
        <v>96</v>
      </c>
      <c r="Y8" s="53"/>
      <c r="Z8" s="52" t="s">
        <v>96</v>
      </c>
      <c r="AA8" s="54" t="s">
        <v>172</v>
      </c>
      <c r="AB8" s="55"/>
      <c r="AC8" s="54" t="s">
        <v>172</v>
      </c>
      <c r="AD8" s="55"/>
      <c r="AE8" s="174" t="s">
        <v>172</v>
      </c>
      <c r="AF8" s="56"/>
      <c r="AG8" s="56"/>
      <c r="AH8" s="57" t="s">
        <v>18</v>
      </c>
      <c r="AI8" s="58"/>
      <c r="AJ8" s="456" t="s">
        <v>18</v>
      </c>
      <c r="AK8" s="457"/>
      <c r="AL8" s="457"/>
      <c r="AM8" s="45"/>
      <c r="AN8" s="59"/>
      <c r="AO8" s="59"/>
      <c r="AP8" s="59"/>
      <c r="AQ8" s="191"/>
      <c r="AR8" s="83"/>
      <c r="AS8" s="83"/>
      <c r="AT8" s="83"/>
      <c r="BA8" s="218"/>
      <c r="BB8" s="218"/>
      <c r="BD8" s="284"/>
    </row>
    <row r="9" spans="1:56" s="60" customFormat="1" ht="49.5">
      <c r="A9" s="29" t="s">
        <v>57</v>
      </c>
      <c r="B9" s="29" t="s">
        <v>189</v>
      </c>
      <c r="C9" s="29" t="s">
        <v>188</v>
      </c>
      <c r="D9" s="29" t="s">
        <v>331</v>
      </c>
      <c r="E9" s="29" t="s">
        <v>190</v>
      </c>
      <c r="F9" s="29" t="s">
        <v>154</v>
      </c>
      <c r="G9" s="29" t="s">
        <v>146</v>
      </c>
      <c r="H9" s="29" t="s">
        <v>11</v>
      </c>
      <c r="I9" s="84" t="s">
        <v>72</v>
      </c>
      <c r="J9" s="272" t="s">
        <v>68</v>
      </c>
      <c r="K9" s="272" t="s">
        <v>58</v>
      </c>
      <c r="L9" s="30" t="s">
        <v>99</v>
      </c>
      <c r="M9" s="30" t="s">
        <v>161</v>
      </c>
      <c r="N9" s="30" t="s">
        <v>3</v>
      </c>
      <c r="O9" s="30" t="s">
        <v>4</v>
      </c>
      <c r="P9" s="30" t="s">
        <v>187</v>
      </c>
      <c r="Q9" s="196" t="s">
        <v>165</v>
      </c>
      <c r="R9" s="196" t="s">
        <v>166</v>
      </c>
      <c r="S9" s="197" t="s">
        <v>124</v>
      </c>
      <c r="T9" s="197" t="s">
        <v>16</v>
      </c>
      <c r="U9" s="198" t="s">
        <v>17</v>
      </c>
      <c r="V9" s="61" t="s">
        <v>167</v>
      </c>
      <c r="W9" s="61" t="s">
        <v>168</v>
      </c>
      <c r="X9" s="62" t="s">
        <v>169</v>
      </c>
      <c r="Y9" s="62" t="s">
        <v>170</v>
      </c>
      <c r="Z9" s="63" t="s">
        <v>171</v>
      </c>
      <c r="AA9" s="61" t="s">
        <v>167</v>
      </c>
      <c r="AB9" s="61" t="s">
        <v>166</v>
      </c>
      <c r="AC9" s="62" t="s">
        <v>173</v>
      </c>
      <c r="AD9" s="62" t="s">
        <v>174</v>
      </c>
      <c r="AE9" s="63" t="s">
        <v>171</v>
      </c>
      <c r="AF9" s="64" t="s">
        <v>23</v>
      </c>
      <c r="AG9" s="64" t="s">
        <v>24</v>
      </c>
      <c r="AH9" s="61" t="s">
        <v>167</v>
      </c>
      <c r="AI9" s="61" t="s">
        <v>21</v>
      </c>
      <c r="AJ9" s="62" t="s">
        <v>20</v>
      </c>
      <c r="AK9" s="62" t="s">
        <v>174</v>
      </c>
      <c r="AL9" s="63" t="s">
        <v>171</v>
      </c>
      <c r="AM9" s="65" t="s">
        <v>106</v>
      </c>
      <c r="AN9" s="66" t="s">
        <v>22</v>
      </c>
      <c r="AO9" s="67" t="s">
        <v>108</v>
      </c>
      <c r="AP9" s="66" t="s">
        <v>164</v>
      </c>
      <c r="AQ9" s="30" t="s">
        <v>107</v>
      </c>
      <c r="AR9" s="29" t="s">
        <v>19</v>
      </c>
      <c r="AS9" s="84" t="s">
        <v>77</v>
      </c>
      <c r="AT9" s="221" t="s">
        <v>90</v>
      </c>
      <c r="BA9" s="218"/>
      <c r="BB9" s="218"/>
      <c r="BD9" s="288"/>
    </row>
    <row r="10" spans="1:56" s="68" customFormat="1" ht="22.5">
      <c r="A10" s="200"/>
      <c r="B10" s="200"/>
      <c r="C10" s="200" t="s">
        <v>348</v>
      </c>
      <c r="D10" s="200"/>
      <c r="E10" s="200">
        <v>0</v>
      </c>
      <c r="F10" s="200"/>
      <c r="G10" s="200" t="s">
        <v>246</v>
      </c>
      <c r="H10" s="201" t="s">
        <v>222</v>
      </c>
      <c r="I10" s="202">
        <v>14.9</v>
      </c>
      <c r="J10" s="200" t="s">
        <v>778</v>
      </c>
      <c r="K10" s="176">
        <v>1</v>
      </c>
      <c r="L10" s="176">
        <v>1</v>
      </c>
      <c r="M10" s="176"/>
      <c r="N10" s="286">
        <v>7</v>
      </c>
      <c r="O10" s="286"/>
      <c r="P10" s="176"/>
      <c r="Q10" s="203">
        <f t="shared" ref="Q10" si="0">IF(M10="x",0,IF(N10=7,6,IF(N10=14,12,IF(N10="12+5",11,N10))))</f>
        <v>6</v>
      </c>
      <c r="R10" s="203">
        <f t="shared" ref="R10" si="1">IF(M10="x",0,IF(O10=0,0,IF(N10=7,0,IF(N10+O10=7,O10-1,O10))))</f>
        <v>0</v>
      </c>
      <c r="S10" s="203">
        <f t="shared" ref="S10" si="2">IF(M10="x",0,IF(N10=7,1,IF(N10=14,2,IF(AND(N10=12,O10=5),1,IF(N10="12+5",1,0)))))</f>
        <v>1</v>
      </c>
      <c r="T10" s="203">
        <f t="shared" ref="T10" si="3">IF(M10="x",0,IF(O10=0,0,IF(N10=7,0,IF(N10+O10=7,1,0))))</f>
        <v>0</v>
      </c>
      <c r="U10" s="203">
        <f t="shared" ref="U10" si="4">T10+S10</f>
        <v>1</v>
      </c>
      <c r="V10" s="175">
        <f>IF(Q10&gt;0,VLOOKUP(Q10,Jahresfaktoren!$A$11:$B$24,2,),0)</f>
        <v>302</v>
      </c>
      <c r="W10" s="175">
        <f>IF(R10&gt;0,VLOOKUP(R10,Jahresfaktoren!$D$11:$E$24,2,),0)</f>
        <v>0</v>
      </c>
      <c r="X10" s="175">
        <f>IF(S10&gt;0,VLOOKUP(S10,Jahresfaktoren!$A$28:$B$29,2,),0)</f>
        <v>60</v>
      </c>
      <c r="Y10" s="175">
        <f>IF(T10&gt;0,VLOOKUP(T10,Jahresfaktoren!$A$28:$B$29,2,),0)</f>
        <v>0</v>
      </c>
      <c r="Z10" s="175">
        <f>IF(U10&gt;0,VLOOKUP(U10,Jahresfaktoren!$A$32:$B$33,2,),)</f>
        <v>3</v>
      </c>
      <c r="AA10" s="177">
        <f>IF(Q10&gt;0,V10*I10,"")</f>
        <v>4499.8</v>
      </c>
      <c r="AB10" s="177" t="str">
        <f>IF(R10&gt;0,W10*I10,"")</f>
        <v/>
      </c>
      <c r="AC10" s="177">
        <f>IF(S10&gt;0,X10*I10,"")</f>
        <v>894</v>
      </c>
      <c r="AD10" s="177" t="str">
        <f>IF(T10&gt;0,Y10*I10,"")</f>
        <v/>
      </c>
      <c r="AE10" s="177">
        <f>IF(U10&gt;0,Z10*I10,"")</f>
        <v>44.7</v>
      </c>
      <c r="AF10" s="178">
        <f>IF(Q10&gt;0,VLOOKUP(H10,Leistungszahlen!$A$11:$C$158,3,),0)</f>
        <v>0</v>
      </c>
      <c r="AG10" s="178">
        <f>IF(R10&gt;0,VLOOKUP(H10,Leistungszahlen!$A$11:$F$158,6,),IF(T10&gt;0,VLOOKUP(H10,Leistungszahlen!$A$11:$F$158,6,),0))</f>
        <v>0</v>
      </c>
      <c r="AH10" s="179" t="e">
        <f t="shared" ref="AH10" si="5">IF(Q10&gt;0,AA10/AF10,0)</f>
        <v>#DIV/0!</v>
      </c>
      <c r="AI10" s="179">
        <f t="shared" ref="AI10" si="6">IF(R10&gt;0,AB10/AG10,0)</f>
        <v>0</v>
      </c>
      <c r="AJ10" s="179" t="e">
        <f t="shared" ref="AJ10" si="7">IF(S10&gt;0,AC10/AF10,0)</f>
        <v>#DIV/0!</v>
      </c>
      <c r="AK10" s="179">
        <f t="shared" ref="AK10" si="8">IF(T10&gt;0,AD10/AG10,0)</f>
        <v>0</v>
      </c>
      <c r="AL10" s="179" t="e">
        <f t="shared" ref="AL10" si="9">IF(U10&gt;0,AE10/AF10,0)</f>
        <v>#DIV/0!</v>
      </c>
      <c r="AM10" s="180">
        <f>IF(L10=1,Stundensätze!$D$13,IF(L10=2,Stundensätze!$D$17,IF(L10=4,Stundensätze!$D$21,"")))</f>
        <v>0</v>
      </c>
      <c r="AN10" s="180">
        <f>IF(L10=1,Stundensätze!$D$15,IF(L10=2,Stundensätze!$D$19,IF(L10=4,Stundensätze!$D$23,"")))</f>
        <v>0</v>
      </c>
      <c r="AO10" s="180" t="e">
        <f t="shared" ref="AO10:AO75" si="10">IF(OR(Q10&gt;0,R10&gt;0),((AH10+AI10)*AM10),0)</f>
        <v>#DIV/0!</v>
      </c>
      <c r="AP10" s="180" t="e">
        <f>IF(OR(S10&gt;0,T10&gt;0,U10&gt;0),((AJ10+AK10+AL10)*AN10),0)</f>
        <v>#DIV/0!</v>
      </c>
      <c r="AQ10" s="192" t="e">
        <f>IF(I10&gt;0,AP10+AO10,"")</f>
        <v>#DIV/0!</v>
      </c>
      <c r="AR10" s="192" t="e">
        <f>IF(I10&gt;0,AQ10/12,"")</f>
        <v>#DIV/0!</v>
      </c>
      <c r="AS10" s="193" t="e">
        <f>IF(OR(Q10&gt;0,R10&gt;0,S10&gt;0,T10&gt;0,U10&gt;0),(SUM(AH10:AL10)),0)</f>
        <v>#DIV/0!</v>
      </c>
      <c r="AT10" s="258" t="str">
        <f>IF(K10=0,0,VLOOKUP(K10,Kostenstellen!A:B,2,FALSE))</f>
        <v>Therapiezentrum</v>
      </c>
      <c r="AU10" s="68" t="str">
        <f>IF(SUM(V10:Z10)&gt;0,H10,"")</f>
        <v>G1</v>
      </c>
      <c r="AV10" s="68" t="str">
        <f>IF(SUM(R10+T10)&gt;0,H10,"")</f>
        <v/>
      </c>
      <c r="AW10" s="68">
        <f>IF(AF10=0,0,VLOOKUP($H10,Leistungszahlen!$A$11:$H$158,4,FALSE))</f>
        <v>0</v>
      </c>
      <c r="AX10" s="68">
        <f>IF(AF10=0,0,VLOOKUP($H10,Leistungszahlen!$A$11:$H$158,5,FALSE))</f>
        <v>0</v>
      </c>
      <c r="AY10" s="68">
        <f>IF(AG10=0,0,VLOOKUP($H10,Leistungszahlen!$A$11:$H$158,6,FALSE))</f>
        <v>0</v>
      </c>
      <c r="AZ10" s="68">
        <f t="shared" ref="AZ10" si="11">IF(AX10&lt;AF10,1,IF(AG10&gt;AY10,1,0))</f>
        <v>0</v>
      </c>
      <c r="BA10" s="68">
        <f t="shared" ref="BA10" si="12">IF(AF10&gt;AX10,1,IF(AG10&gt;AY10,1,0))</f>
        <v>0</v>
      </c>
      <c r="BC10" s="68">
        <f>IF(BA10&gt;0,"Die Leistungswerte sind unter- oder überschritten",0)</f>
        <v>0</v>
      </c>
      <c r="BD10" s="285"/>
    </row>
    <row r="11" spans="1:56" s="68" customFormat="1" ht="22.5">
      <c r="A11" s="200"/>
      <c r="B11" s="200"/>
      <c r="C11" s="200" t="s">
        <v>348</v>
      </c>
      <c r="D11" s="200"/>
      <c r="E11" s="200">
        <v>0</v>
      </c>
      <c r="F11" s="200"/>
      <c r="G11" s="200" t="s">
        <v>113</v>
      </c>
      <c r="H11" s="201" t="s">
        <v>205</v>
      </c>
      <c r="I11" s="202">
        <v>84.22</v>
      </c>
      <c r="J11" s="200" t="s">
        <v>778</v>
      </c>
      <c r="K11" s="176">
        <v>1</v>
      </c>
      <c r="L11" s="176">
        <v>1</v>
      </c>
      <c r="M11" s="176"/>
      <c r="N11" s="286">
        <v>7</v>
      </c>
      <c r="O11" s="286"/>
      <c r="P11" s="176"/>
      <c r="Q11" s="203">
        <f t="shared" ref="Q11:Q77" si="13">IF(M11="x",0,IF(N11=7,6,IF(N11=14,12,IF(N11="12+5",11,N11))))</f>
        <v>6</v>
      </c>
      <c r="R11" s="203">
        <f t="shared" ref="R11:R77" si="14">IF(M11="x",0,IF(O11=0,0,IF(N11=7,0,IF(N11+O11=7,O11-1,O11))))</f>
        <v>0</v>
      </c>
      <c r="S11" s="203">
        <f t="shared" ref="S11:S77" si="15">IF(M11="x",0,IF(N11=7,1,IF(N11=14,2,IF(AND(N11=12,O11=5),1,IF(N11="12+5",1,0)))))</f>
        <v>1</v>
      </c>
      <c r="T11" s="203">
        <f t="shared" ref="T11:T77" si="16">IF(M11="x",0,IF(O11=0,0,IF(N11=7,0,IF(N11+O11=7,1,0))))</f>
        <v>0</v>
      </c>
      <c r="U11" s="203">
        <f t="shared" ref="U11:U77" si="17">T11+S11</f>
        <v>1</v>
      </c>
      <c r="V11" s="175">
        <f>IF(Q11&gt;0,VLOOKUP(Q11,Jahresfaktoren!$A$11:$B$24,2,),0)</f>
        <v>302</v>
      </c>
      <c r="W11" s="175">
        <f>IF(R11&gt;0,VLOOKUP(R11,Jahresfaktoren!$D$11:$E$24,2,),0)</f>
        <v>0</v>
      </c>
      <c r="X11" s="175">
        <f>IF(S11&gt;0,VLOOKUP(S11,Jahresfaktoren!$A$28:$B$29,2,),0)</f>
        <v>60</v>
      </c>
      <c r="Y11" s="175">
        <f>IF(T11&gt;0,VLOOKUP(T11,Jahresfaktoren!$A$28:$B$29,2,),0)</f>
        <v>0</v>
      </c>
      <c r="Z11" s="175">
        <f>IF(U11&gt;0,VLOOKUP(U11,Jahresfaktoren!$A$32:$B$33,2,),)</f>
        <v>3</v>
      </c>
      <c r="AA11" s="177">
        <f t="shared" ref="AA11:AA75" si="18">IF(Q11&gt;0,V11*I11,"")</f>
        <v>25434.44</v>
      </c>
      <c r="AB11" s="177" t="str">
        <f t="shared" ref="AB11:AB75" si="19">IF(R11&gt;0,W11*I11,"")</f>
        <v/>
      </c>
      <c r="AC11" s="177">
        <f t="shared" ref="AC11:AC75" si="20">IF(S11&gt;0,X11*I11,"")</f>
        <v>5053.2</v>
      </c>
      <c r="AD11" s="177" t="str">
        <f t="shared" ref="AD11:AD75" si="21">IF(T11&gt;0,Y11*I11,"")</f>
        <v/>
      </c>
      <c r="AE11" s="177">
        <f t="shared" ref="AE11:AE75" si="22">IF(U11&gt;0,Z11*I11,"")</f>
        <v>252.66</v>
      </c>
      <c r="AF11" s="178">
        <f>IF(Q11&gt;0,VLOOKUP(H11,Leistungszahlen!$A$11:$C$158,3,),0)</f>
        <v>0</v>
      </c>
      <c r="AG11" s="178">
        <f>IF(R11&gt;0,VLOOKUP(H11,Leistungszahlen!$A$11:$F$158,6,),IF(T11&gt;0,VLOOKUP(H11,Leistungszahlen!$A$11:$F$158,6,),0))</f>
        <v>0</v>
      </c>
      <c r="AH11" s="179" t="e">
        <f t="shared" ref="AH11:AH74" si="23">IF(Q11&gt;0,AA11/AF11,0)</f>
        <v>#DIV/0!</v>
      </c>
      <c r="AI11" s="179">
        <f t="shared" ref="AI11:AI74" si="24">IF(R11&gt;0,AB11/AG11,0)</f>
        <v>0</v>
      </c>
      <c r="AJ11" s="179" t="e">
        <f t="shared" ref="AJ11:AJ74" si="25">IF(S11&gt;0,AC11/AF11,0)</f>
        <v>#DIV/0!</v>
      </c>
      <c r="AK11" s="179">
        <f t="shared" ref="AK11:AK74" si="26">IF(T11&gt;0,AD11/AG11,0)</f>
        <v>0</v>
      </c>
      <c r="AL11" s="179" t="e">
        <f t="shared" ref="AL11:AL74" si="27">IF(U11&gt;0,AE11/AF11,0)</f>
        <v>#DIV/0!</v>
      </c>
      <c r="AM11" s="180">
        <f>IF(L11=1,Stundensätze!$D$13,IF(L11=2,Stundensätze!$D$17,IF(L11=4,Stundensätze!$D$21,"")))</f>
        <v>0</v>
      </c>
      <c r="AN11" s="180">
        <f>IF(L11=1,Stundensätze!$D$15,IF(L11=2,Stundensätze!$D$19,IF(L11=4,Stundensätze!$D$23,"")))</f>
        <v>0</v>
      </c>
      <c r="AO11" s="180" t="e">
        <f t="shared" si="10"/>
        <v>#DIV/0!</v>
      </c>
      <c r="AP11" s="180" t="e">
        <f t="shared" ref="AP11:AP75" si="28">IF(OR(S11&gt;0,T11&gt;0,U11&gt;0),((AJ11+AK11+AL11)*AN11),0)</f>
        <v>#DIV/0!</v>
      </c>
      <c r="AQ11" s="192" t="e">
        <f t="shared" ref="AQ11:AQ75" si="29">IF(I11&gt;0,AP11+AO11,"")</f>
        <v>#DIV/0!</v>
      </c>
      <c r="AR11" s="192" t="e">
        <f t="shared" ref="AR11:AR75" si="30">IF(I11&gt;0,AQ11/12,"")</f>
        <v>#DIV/0!</v>
      </c>
      <c r="AS11" s="193" t="e">
        <f t="shared" ref="AS11:AS75" si="31">IF(OR(Q11&gt;0,R11&gt;0,S11&gt;0,T11&gt;0,U11&gt;0),(SUM(AH11:AL11)),0)</f>
        <v>#DIV/0!</v>
      </c>
      <c r="AT11" s="258" t="str">
        <f>IF(K11=0,0,VLOOKUP(K11,Kostenstellen!A:B,2,FALSE))</f>
        <v>Therapiezentrum</v>
      </c>
      <c r="AU11" s="68" t="str">
        <f t="shared" ref="AU11:AU77" si="32">IF(SUM(V11:Z11)&gt;0,H11,"")</f>
        <v>G</v>
      </c>
      <c r="AV11" s="68" t="str">
        <f t="shared" ref="AV11:AV77" si="33">IF(SUM(R11+T11)&gt;0,H11,"")</f>
        <v/>
      </c>
      <c r="AW11" s="68">
        <f>IF(AF11=0,0,VLOOKUP($H11,Leistungszahlen!$A$11:$H$158,4,FALSE))</f>
        <v>0</v>
      </c>
      <c r="AX11" s="68">
        <f>IF(AF11=0,0,VLOOKUP($H11,Leistungszahlen!$A$11:$H$158,5,FALSE))</f>
        <v>0</v>
      </c>
      <c r="AY11" s="68">
        <f>IF(AG11=0,0,VLOOKUP($H11,Leistungszahlen!$A$11:$H$158,6,FALSE))</f>
        <v>0</v>
      </c>
      <c r="AZ11" s="68">
        <f t="shared" ref="AZ11:AZ77" si="34">IF(AX11&lt;AF11,1,IF(AG11&gt;AY11,1,0))</f>
        <v>0</v>
      </c>
      <c r="BA11" s="68">
        <f t="shared" ref="BA11:BA77" si="35">IF(AF11&gt;AX11,1,IF(AG11&gt;AY11,1,0))</f>
        <v>0</v>
      </c>
      <c r="BC11" s="68">
        <f t="shared" ref="BC11:BC75" si="36">IF(BA11&gt;0,"Die Leistungswerte sind unter- oder überschritten",0)</f>
        <v>0</v>
      </c>
      <c r="BD11" s="285"/>
    </row>
    <row r="12" spans="1:56" s="68" customFormat="1" ht="22.5">
      <c r="A12" s="200"/>
      <c r="B12" s="200"/>
      <c r="C12" s="200" t="s">
        <v>348</v>
      </c>
      <c r="D12" s="200"/>
      <c r="E12" s="200">
        <v>0</v>
      </c>
      <c r="F12" s="200"/>
      <c r="G12" s="200" t="s">
        <v>779</v>
      </c>
      <c r="H12" s="201" t="s">
        <v>686</v>
      </c>
      <c r="I12" s="202">
        <v>21.87</v>
      </c>
      <c r="J12" s="200" t="s">
        <v>780</v>
      </c>
      <c r="K12" s="176">
        <v>1</v>
      </c>
      <c r="L12" s="176">
        <v>1</v>
      </c>
      <c r="M12" s="176"/>
      <c r="N12" s="286">
        <v>5</v>
      </c>
      <c r="O12" s="286"/>
      <c r="P12" s="176"/>
      <c r="Q12" s="203">
        <f t="shared" si="13"/>
        <v>5</v>
      </c>
      <c r="R12" s="203">
        <f t="shared" si="14"/>
        <v>0</v>
      </c>
      <c r="S12" s="203">
        <f t="shared" si="15"/>
        <v>0</v>
      </c>
      <c r="T12" s="203">
        <f t="shared" si="16"/>
        <v>0</v>
      </c>
      <c r="U12" s="203">
        <f t="shared" si="17"/>
        <v>0</v>
      </c>
      <c r="V12" s="175">
        <f>IF(Q12&gt;0,VLOOKUP(Q12,Jahresfaktoren!$A$11:$B$24,2,),0)</f>
        <v>250</v>
      </c>
      <c r="W12" s="175">
        <f>IF(R12&gt;0,VLOOKUP(R12,Jahresfaktoren!$D$11:$E$24,2,),0)</f>
        <v>0</v>
      </c>
      <c r="X12" s="175">
        <f>IF(S12&gt;0,VLOOKUP(S12,Jahresfaktoren!$A$28:$B$29,2,),0)</f>
        <v>0</v>
      </c>
      <c r="Y12" s="175">
        <f>IF(T12&gt;0,VLOOKUP(T12,Jahresfaktoren!$A$28:$B$29,2,),0)</f>
        <v>0</v>
      </c>
      <c r="Z12" s="175">
        <f>IF(U12&gt;0,VLOOKUP(U12,Jahresfaktoren!$A$32:$B$33,2,),)</f>
        <v>0</v>
      </c>
      <c r="AA12" s="177">
        <f t="shared" si="18"/>
        <v>5467.5</v>
      </c>
      <c r="AB12" s="177" t="str">
        <f t="shared" si="19"/>
        <v/>
      </c>
      <c r="AC12" s="177" t="str">
        <f t="shared" si="20"/>
        <v/>
      </c>
      <c r="AD12" s="177" t="str">
        <f t="shared" si="21"/>
        <v/>
      </c>
      <c r="AE12" s="177" t="str">
        <f t="shared" si="22"/>
        <v/>
      </c>
      <c r="AF12" s="178">
        <f>IF(Q12&gt;0,VLOOKUP(H12,Leistungszahlen!$A$11:$C$158,3,),0)</f>
        <v>0</v>
      </c>
      <c r="AG12" s="178">
        <f>IF(R12&gt;0,VLOOKUP(H12,Leistungszahlen!$A$11:$F$158,6,),IF(T12&gt;0,VLOOKUP(H12,Leistungszahlen!$A$11:$F$158,6,),0))</f>
        <v>0</v>
      </c>
      <c r="AH12" s="179" t="e">
        <f t="shared" si="23"/>
        <v>#DIV/0!</v>
      </c>
      <c r="AI12" s="179">
        <f t="shared" si="24"/>
        <v>0</v>
      </c>
      <c r="AJ12" s="179">
        <f t="shared" si="25"/>
        <v>0</v>
      </c>
      <c r="AK12" s="179">
        <f t="shared" si="26"/>
        <v>0</v>
      </c>
      <c r="AL12" s="179">
        <f t="shared" si="27"/>
        <v>0</v>
      </c>
      <c r="AM12" s="180">
        <f>IF(L12=1,Stundensätze!$D$13,IF(L12=2,Stundensätze!$D$17,IF(L12=4,Stundensätze!$D$21,"")))</f>
        <v>0</v>
      </c>
      <c r="AN12" s="180">
        <f>IF(L12=1,Stundensätze!$D$15,IF(L12=2,Stundensätze!$D$19,IF(L12=4,Stundensätze!$D$23,"")))</f>
        <v>0</v>
      </c>
      <c r="AO12" s="180" t="e">
        <f t="shared" si="10"/>
        <v>#DIV/0!</v>
      </c>
      <c r="AP12" s="180">
        <f t="shared" si="28"/>
        <v>0</v>
      </c>
      <c r="AQ12" s="192" t="e">
        <f t="shared" si="29"/>
        <v>#DIV/0!</v>
      </c>
      <c r="AR12" s="192" t="e">
        <f t="shared" si="30"/>
        <v>#DIV/0!</v>
      </c>
      <c r="AS12" s="193" t="e">
        <f t="shared" si="31"/>
        <v>#DIV/0!</v>
      </c>
      <c r="AT12" s="258" t="str">
        <f>IF(K12=0,0,VLOOKUP(K12,Kostenstellen!A:B,2,FALSE))</f>
        <v>Therapiezentrum</v>
      </c>
      <c r="AU12" s="68" t="str">
        <f t="shared" si="32"/>
        <v>F1</v>
      </c>
      <c r="AV12" s="68" t="str">
        <f t="shared" si="33"/>
        <v/>
      </c>
      <c r="AW12" s="68">
        <f>IF(AF12=0,0,VLOOKUP($H12,Leistungszahlen!$A$11:$H$158,4,FALSE))</f>
        <v>0</v>
      </c>
      <c r="AX12" s="68">
        <f>IF(AF12=0,0,VLOOKUP($H12,Leistungszahlen!$A$11:$H$158,5,FALSE))</f>
        <v>0</v>
      </c>
      <c r="AY12" s="68">
        <f>IF(AG12=0,0,VLOOKUP($H12,Leistungszahlen!$A$11:$H$158,6,FALSE))</f>
        <v>0</v>
      </c>
      <c r="AZ12" s="68">
        <f t="shared" si="34"/>
        <v>0</v>
      </c>
      <c r="BA12" s="68">
        <f t="shared" si="35"/>
        <v>0</v>
      </c>
      <c r="BC12" s="68">
        <f t="shared" si="36"/>
        <v>0</v>
      </c>
      <c r="BD12" s="285"/>
    </row>
    <row r="13" spans="1:56" s="68" customFormat="1" ht="22.5">
      <c r="A13" s="200"/>
      <c r="B13" s="200"/>
      <c r="C13" s="200" t="s">
        <v>348</v>
      </c>
      <c r="D13" s="200"/>
      <c r="E13" s="200">
        <v>0</v>
      </c>
      <c r="F13" s="200"/>
      <c r="G13" s="200" t="s">
        <v>781</v>
      </c>
      <c r="H13" s="201" t="s">
        <v>686</v>
      </c>
      <c r="I13" s="202">
        <v>21.89</v>
      </c>
      <c r="J13" s="200" t="s">
        <v>780</v>
      </c>
      <c r="K13" s="176">
        <v>1</v>
      </c>
      <c r="L13" s="176">
        <v>1</v>
      </c>
      <c r="M13" s="176"/>
      <c r="N13" s="286">
        <v>5</v>
      </c>
      <c r="O13" s="286"/>
      <c r="P13" s="176"/>
      <c r="Q13" s="203">
        <f t="shared" si="13"/>
        <v>5</v>
      </c>
      <c r="R13" s="203">
        <f t="shared" si="14"/>
        <v>0</v>
      </c>
      <c r="S13" s="203">
        <f t="shared" si="15"/>
        <v>0</v>
      </c>
      <c r="T13" s="203">
        <f t="shared" si="16"/>
        <v>0</v>
      </c>
      <c r="U13" s="203">
        <f t="shared" si="17"/>
        <v>0</v>
      </c>
      <c r="V13" s="175">
        <f>IF(Q13&gt;0,VLOOKUP(Q13,Jahresfaktoren!$A$11:$B$24,2,),0)</f>
        <v>250</v>
      </c>
      <c r="W13" s="175">
        <f>IF(R13&gt;0,VLOOKUP(R13,Jahresfaktoren!$D$11:$E$24,2,),0)</f>
        <v>0</v>
      </c>
      <c r="X13" s="175">
        <f>IF(S13&gt;0,VLOOKUP(S13,Jahresfaktoren!$A$28:$B$29,2,),0)</f>
        <v>0</v>
      </c>
      <c r="Y13" s="175">
        <f>IF(T13&gt;0,VLOOKUP(T13,Jahresfaktoren!$A$28:$B$29,2,),0)</f>
        <v>0</v>
      </c>
      <c r="Z13" s="175">
        <f>IF(U13&gt;0,VLOOKUP(U13,Jahresfaktoren!$A$32:$B$33,2,),)</f>
        <v>0</v>
      </c>
      <c r="AA13" s="177">
        <f t="shared" si="18"/>
        <v>5472.5</v>
      </c>
      <c r="AB13" s="177" t="str">
        <f t="shared" si="19"/>
        <v/>
      </c>
      <c r="AC13" s="177" t="str">
        <f t="shared" si="20"/>
        <v/>
      </c>
      <c r="AD13" s="177" t="str">
        <f t="shared" si="21"/>
        <v/>
      </c>
      <c r="AE13" s="177" t="str">
        <f t="shared" si="22"/>
        <v/>
      </c>
      <c r="AF13" s="178">
        <f>IF(Q13&gt;0,VLOOKUP(H13,Leistungszahlen!$A$11:$C$158,3,),0)</f>
        <v>0</v>
      </c>
      <c r="AG13" s="178">
        <f>IF(R13&gt;0,VLOOKUP(H13,Leistungszahlen!$A$11:$F$158,6,),IF(T13&gt;0,VLOOKUP(H13,Leistungszahlen!$A$11:$F$158,6,),0))</f>
        <v>0</v>
      </c>
      <c r="AH13" s="179" t="e">
        <f t="shared" si="23"/>
        <v>#DIV/0!</v>
      </c>
      <c r="AI13" s="179">
        <f t="shared" si="24"/>
        <v>0</v>
      </c>
      <c r="AJ13" s="179">
        <f t="shared" si="25"/>
        <v>0</v>
      </c>
      <c r="AK13" s="179">
        <f t="shared" si="26"/>
        <v>0</v>
      </c>
      <c r="AL13" s="179">
        <f t="shared" si="27"/>
        <v>0</v>
      </c>
      <c r="AM13" s="180">
        <f>IF(L13=1,Stundensätze!$D$13,IF(L13=2,Stundensätze!$D$17,IF(L13=4,Stundensätze!$D$21,"")))</f>
        <v>0</v>
      </c>
      <c r="AN13" s="180">
        <f>IF(L13=1,Stundensätze!$D$15,IF(L13=2,Stundensätze!$D$19,IF(L13=4,Stundensätze!$D$23,"")))</f>
        <v>0</v>
      </c>
      <c r="AO13" s="180" t="e">
        <f t="shared" si="10"/>
        <v>#DIV/0!</v>
      </c>
      <c r="AP13" s="180">
        <f t="shared" si="28"/>
        <v>0</v>
      </c>
      <c r="AQ13" s="192" t="e">
        <f t="shared" si="29"/>
        <v>#DIV/0!</v>
      </c>
      <c r="AR13" s="192" t="e">
        <f t="shared" si="30"/>
        <v>#DIV/0!</v>
      </c>
      <c r="AS13" s="193" t="e">
        <f t="shared" si="31"/>
        <v>#DIV/0!</v>
      </c>
      <c r="AT13" s="258" t="str">
        <f>IF(K13=0,0,VLOOKUP(K13,Kostenstellen!A:B,2,FALSE))</f>
        <v>Therapiezentrum</v>
      </c>
      <c r="AU13" s="68" t="str">
        <f t="shared" si="32"/>
        <v>F1</v>
      </c>
      <c r="AV13" s="68" t="str">
        <f t="shared" si="33"/>
        <v/>
      </c>
      <c r="AW13" s="68">
        <f>IF(AF13=0,0,VLOOKUP($H13,Leistungszahlen!$A$11:$H$158,4,FALSE))</f>
        <v>0</v>
      </c>
      <c r="AX13" s="68">
        <f>IF(AF13=0,0,VLOOKUP($H13,Leistungszahlen!$A$11:$H$158,5,FALSE))</f>
        <v>0</v>
      </c>
      <c r="AY13" s="68">
        <f>IF(AG13=0,0,VLOOKUP($H13,Leistungszahlen!$A$11:$H$158,6,FALSE))</f>
        <v>0</v>
      </c>
      <c r="AZ13" s="68">
        <f t="shared" si="34"/>
        <v>0</v>
      </c>
      <c r="BA13" s="68">
        <f t="shared" si="35"/>
        <v>0</v>
      </c>
      <c r="BC13" s="68">
        <f t="shared" si="36"/>
        <v>0</v>
      </c>
      <c r="BD13" s="285"/>
    </row>
    <row r="14" spans="1:56" s="68" customFormat="1" ht="22.5">
      <c r="A14" s="200"/>
      <c r="B14" s="200"/>
      <c r="C14" s="200" t="s">
        <v>348</v>
      </c>
      <c r="D14" s="200"/>
      <c r="E14" s="200">
        <v>0</v>
      </c>
      <c r="F14" s="200"/>
      <c r="G14" s="200" t="s">
        <v>782</v>
      </c>
      <c r="H14" s="201" t="s">
        <v>202</v>
      </c>
      <c r="I14" s="202">
        <v>22.17</v>
      </c>
      <c r="J14" s="200" t="s">
        <v>780</v>
      </c>
      <c r="K14" s="176">
        <v>1</v>
      </c>
      <c r="L14" s="176">
        <v>1</v>
      </c>
      <c r="M14" s="176"/>
      <c r="N14" s="286">
        <v>1</v>
      </c>
      <c r="O14" s="286">
        <v>4</v>
      </c>
      <c r="P14" s="176"/>
      <c r="Q14" s="203">
        <f t="shared" si="13"/>
        <v>1</v>
      </c>
      <c r="R14" s="203">
        <f t="shared" si="14"/>
        <v>4</v>
      </c>
      <c r="S14" s="203">
        <f t="shared" si="15"/>
        <v>0</v>
      </c>
      <c r="T14" s="203">
        <f t="shared" si="16"/>
        <v>0</v>
      </c>
      <c r="U14" s="203">
        <f t="shared" si="17"/>
        <v>0</v>
      </c>
      <c r="V14" s="175">
        <f>IF(Q14&gt;0,VLOOKUP(Q14,Jahresfaktoren!$A$11:$B$24,2,),0)</f>
        <v>52</v>
      </c>
      <c r="W14" s="175">
        <f>IF(R14&gt;0,VLOOKUP(R14,Jahresfaktoren!$D$11:$E$24,2,),0)</f>
        <v>198</v>
      </c>
      <c r="X14" s="175">
        <f>IF(S14&gt;0,VLOOKUP(S14,Jahresfaktoren!$A$28:$B$29,2,),0)</f>
        <v>0</v>
      </c>
      <c r="Y14" s="175">
        <f>IF(T14&gt;0,VLOOKUP(T14,Jahresfaktoren!$A$28:$B$29,2,),0)</f>
        <v>0</v>
      </c>
      <c r="Z14" s="175">
        <f>IF(U14&gt;0,VLOOKUP(U14,Jahresfaktoren!$A$32:$B$33,2,),)</f>
        <v>0</v>
      </c>
      <c r="AA14" s="177">
        <f t="shared" si="18"/>
        <v>1152.8400000000001</v>
      </c>
      <c r="AB14" s="177">
        <f t="shared" si="19"/>
        <v>4389.6600000000008</v>
      </c>
      <c r="AC14" s="177" t="str">
        <f t="shared" si="20"/>
        <v/>
      </c>
      <c r="AD14" s="177" t="str">
        <f t="shared" si="21"/>
        <v/>
      </c>
      <c r="AE14" s="177" t="str">
        <f t="shared" si="22"/>
        <v/>
      </c>
      <c r="AF14" s="178">
        <f>IF(Q14&gt;0,VLOOKUP(H14,Leistungszahlen!$A$11:$C$158,3,),0)</f>
        <v>0</v>
      </c>
      <c r="AG14" s="178">
        <f>IF(R14&gt;0,VLOOKUP(H14,Leistungszahlen!$A$11:$F$158,6,),IF(T14&gt;0,VLOOKUP(H14,Leistungszahlen!$A$11:$F$158,6,),0))</f>
        <v>0</v>
      </c>
      <c r="AH14" s="179" t="e">
        <f t="shared" si="23"/>
        <v>#DIV/0!</v>
      </c>
      <c r="AI14" s="179" t="e">
        <f t="shared" si="24"/>
        <v>#DIV/0!</v>
      </c>
      <c r="AJ14" s="179">
        <f t="shared" si="25"/>
        <v>0</v>
      </c>
      <c r="AK14" s="179">
        <f t="shared" si="26"/>
        <v>0</v>
      </c>
      <c r="AL14" s="179">
        <f t="shared" si="27"/>
        <v>0</v>
      </c>
      <c r="AM14" s="180">
        <f>IF(L14=1,Stundensätze!$D$13,IF(L14=2,Stundensätze!$D$17,IF(L14=4,Stundensätze!$D$21,"")))</f>
        <v>0</v>
      </c>
      <c r="AN14" s="180">
        <f>IF(L14=1,Stundensätze!$D$15,IF(L14=2,Stundensätze!$D$19,IF(L14=4,Stundensätze!$D$23,"")))</f>
        <v>0</v>
      </c>
      <c r="AO14" s="180" t="e">
        <f t="shared" si="10"/>
        <v>#DIV/0!</v>
      </c>
      <c r="AP14" s="180">
        <f t="shared" si="28"/>
        <v>0</v>
      </c>
      <c r="AQ14" s="192" t="e">
        <f t="shared" si="29"/>
        <v>#DIV/0!</v>
      </c>
      <c r="AR14" s="192" t="e">
        <f t="shared" si="30"/>
        <v>#DIV/0!</v>
      </c>
      <c r="AS14" s="193" t="e">
        <f t="shared" si="31"/>
        <v>#DIV/0!</v>
      </c>
      <c r="AT14" s="258" t="str">
        <f>IF(K14=0,0,VLOOKUP(K14,Kostenstellen!A:B,2,FALSE))</f>
        <v>Therapiezentrum</v>
      </c>
      <c r="AU14" s="68" t="str">
        <f t="shared" si="32"/>
        <v>D</v>
      </c>
      <c r="AV14" s="68" t="str">
        <f t="shared" si="33"/>
        <v>D</v>
      </c>
      <c r="AW14" s="68">
        <f>IF(AF14=0,0,VLOOKUP($H14,Leistungszahlen!$A$11:$H$158,4,FALSE))</f>
        <v>0</v>
      </c>
      <c r="AX14" s="68">
        <f>IF(AF14=0,0,VLOOKUP($H14,Leistungszahlen!$A$11:$H$158,5,FALSE))</f>
        <v>0</v>
      </c>
      <c r="AY14" s="68">
        <f>IF(AG14=0,0,VLOOKUP($H14,Leistungszahlen!$A$11:$H$158,6,FALSE))</f>
        <v>0</v>
      </c>
      <c r="AZ14" s="68">
        <f t="shared" si="34"/>
        <v>0</v>
      </c>
      <c r="BA14" s="68">
        <f t="shared" si="35"/>
        <v>0</v>
      </c>
      <c r="BC14" s="68">
        <f t="shared" si="36"/>
        <v>0</v>
      </c>
      <c r="BD14" s="285"/>
    </row>
    <row r="15" spans="1:56" s="68" customFormat="1" ht="22.5">
      <c r="A15" s="200"/>
      <c r="B15" s="200"/>
      <c r="C15" s="200" t="s">
        <v>348</v>
      </c>
      <c r="D15" s="200"/>
      <c r="E15" s="200">
        <v>0</v>
      </c>
      <c r="F15" s="200"/>
      <c r="G15" s="200" t="s">
        <v>256</v>
      </c>
      <c r="H15" s="201" t="s">
        <v>216</v>
      </c>
      <c r="I15" s="202">
        <v>14.89</v>
      </c>
      <c r="J15" s="200" t="s">
        <v>780</v>
      </c>
      <c r="K15" s="176">
        <v>1</v>
      </c>
      <c r="L15" s="176">
        <v>1</v>
      </c>
      <c r="M15" s="176"/>
      <c r="N15" s="286">
        <v>5</v>
      </c>
      <c r="O15" s="286"/>
      <c r="P15" s="176"/>
      <c r="Q15" s="203">
        <f t="shared" si="13"/>
        <v>5</v>
      </c>
      <c r="R15" s="203">
        <f t="shared" si="14"/>
        <v>0</v>
      </c>
      <c r="S15" s="203">
        <f t="shared" si="15"/>
        <v>0</v>
      </c>
      <c r="T15" s="203">
        <f t="shared" si="16"/>
        <v>0</v>
      </c>
      <c r="U15" s="203">
        <f t="shared" si="17"/>
        <v>0</v>
      </c>
      <c r="V15" s="175">
        <f>IF(Q15&gt;0,VLOOKUP(Q15,Jahresfaktoren!$A$11:$B$24,2,),0)</f>
        <v>250</v>
      </c>
      <c r="W15" s="175">
        <f>IF(R15&gt;0,VLOOKUP(R15,Jahresfaktoren!$D$11:$E$24,2,),0)</f>
        <v>0</v>
      </c>
      <c r="X15" s="175">
        <f>IF(S15&gt;0,VLOOKUP(S15,Jahresfaktoren!$A$28:$B$29,2,),0)</f>
        <v>0</v>
      </c>
      <c r="Y15" s="175">
        <f>IF(T15&gt;0,VLOOKUP(T15,Jahresfaktoren!$A$28:$B$29,2,),0)</f>
        <v>0</v>
      </c>
      <c r="Z15" s="175">
        <f>IF(U15&gt;0,VLOOKUP(U15,Jahresfaktoren!$A$32:$B$33,2,),)</f>
        <v>0</v>
      </c>
      <c r="AA15" s="177">
        <f t="shared" si="18"/>
        <v>3722.5</v>
      </c>
      <c r="AB15" s="177" t="str">
        <f t="shared" si="19"/>
        <v/>
      </c>
      <c r="AC15" s="177" t="str">
        <f t="shared" si="20"/>
        <v/>
      </c>
      <c r="AD15" s="177" t="str">
        <f t="shared" si="21"/>
        <v/>
      </c>
      <c r="AE15" s="177" t="str">
        <f t="shared" si="22"/>
        <v/>
      </c>
      <c r="AF15" s="178">
        <f>IF(Q15&gt;0,VLOOKUP(H15,Leistungszahlen!$A$11:$C$158,3,),0)</f>
        <v>0</v>
      </c>
      <c r="AG15" s="178">
        <f>IF(R15&gt;0,VLOOKUP(H15,Leistungszahlen!$A$11:$F$158,6,),IF(T15&gt;0,VLOOKUP(H15,Leistungszahlen!$A$11:$F$158,6,),0))</f>
        <v>0</v>
      </c>
      <c r="AH15" s="179" t="e">
        <f t="shared" si="23"/>
        <v>#DIV/0!</v>
      </c>
      <c r="AI15" s="179">
        <f t="shared" si="24"/>
        <v>0</v>
      </c>
      <c r="AJ15" s="179">
        <f t="shared" si="25"/>
        <v>0</v>
      </c>
      <c r="AK15" s="179">
        <f t="shared" si="26"/>
        <v>0</v>
      </c>
      <c r="AL15" s="179">
        <f t="shared" si="27"/>
        <v>0</v>
      </c>
      <c r="AM15" s="180">
        <f>IF(L15=1,Stundensätze!$D$13,IF(L15=2,Stundensätze!$D$17,IF(L15=4,Stundensätze!$D$21,"")))</f>
        <v>0</v>
      </c>
      <c r="AN15" s="180">
        <f>IF(L15=1,Stundensätze!$D$15,IF(L15=2,Stundensätze!$D$19,IF(L15=4,Stundensätze!$D$23,"")))</f>
        <v>0</v>
      </c>
      <c r="AO15" s="180" t="e">
        <f t="shared" si="10"/>
        <v>#DIV/0!</v>
      </c>
      <c r="AP15" s="180">
        <f t="shared" si="28"/>
        <v>0</v>
      </c>
      <c r="AQ15" s="192" t="e">
        <f t="shared" si="29"/>
        <v>#DIV/0!</v>
      </c>
      <c r="AR15" s="192" t="e">
        <f t="shared" si="30"/>
        <v>#DIV/0!</v>
      </c>
      <c r="AS15" s="193" t="e">
        <f t="shared" si="31"/>
        <v>#DIV/0!</v>
      </c>
      <c r="AT15" s="258" t="str">
        <f>IF(K15=0,0,VLOOKUP(K15,Kostenstellen!A:B,2,FALSE))</f>
        <v>Therapiezentrum</v>
      </c>
      <c r="AU15" s="68" t="str">
        <f t="shared" si="32"/>
        <v>S</v>
      </c>
      <c r="AV15" s="68" t="str">
        <f t="shared" si="33"/>
        <v/>
      </c>
      <c r="AW15" s="68">
        <f>IF(AF15=0,0,VLOOKUP($H15,Leistungszahlen!$A$11:$H$158,4,FALSE))</f>
        <v>0</v>
      </c>
      <c r="AX15" s="68">
        <f>IF(AF15=0,0,VLOOKUP($H15,Leistungszahlen!$A$11:$H$158,5,FALSE))</f>
        <v>0</v>
      </c>
      <c r="AY15" s="68">
        <f>IF(AG15=0,0,VLOOKUP($H15,Leistungszahlen!$A$11:$H$158,6,FALSE))</f>
        <v>0</v>
      </c>
      <c r="AZ15" s="68">
        <f t="shared" si="34"/>
        <v>0</v>
      </c>
      <c r="BA15" s="68">
        <f t="shared" si="35"/>
        <v>0</v>
      </c>
      <c r="BC15" s="68">
        <f t="shared" si="36"/>
        <v>0</v>
      </c>
      <c r="BD15" s="285"/>
    </row>
    <row r="16" spans="1:56" s="68" customFormat="1" ht="22.5">
      <c r="A16" s="200"/>
      <c r="B16" s="200"/>
      <c r="C16" s="200" t="s">
        <v>348</v>
      </c>
      <c r="D16" s="200"/>
      <c r="E16" s="200">
        <v>0</v>
      </c>
      <c r="F16" s="200"/>
      <c r="G16" s="200" t="s">
        <v>256</v>
      </c>
      <c r="H16" s="201" t="s">
        <v>216</v>
      </c>
      <c r="I16" s="202">
        <v>15.01</v>
      </c>
      <c r="J16" s="200" t="s">
        <v>780</v>
      </c>
      <c r="K16" s="176">
        <v>1</v>
      </c>
      <c r="L16" s="176">
        <v>1</v>
      </c>
      <c r="M16" s="176"/>
      <c r="N16" s="286">
        <v>5</v>
      </c>
      <c r="O16" s="286"/>
      <c r="P16" s="176"/>
      <c r="Q16" s="203">
        <f t="shared" si="13"/>
        <v>5</v>
      </c>
      <c r="R16" s="203">
        <f t="shared" si="14"/>
        <v>0</v>
      </c>
      <c r="S16" s="203">
        <f t="shared" si="15"/>
        <v>0</v>
      </c>
      <c r="T16" s="203">
        <f t="shared" si="16"/>
        <v>0</v>
      </c>
      <c r="U16" s="203">
        <f t="shared" si="17"/>
        <v>0</v>
      </c>
      <c r="V16" s="175">
        <f>IF(Q16&gt;0,VLOOKUP(Q16,Jahresfaktoren!$A$11:$B$24,2,),0)</f>
        <v>250</v>
      </c>
      <c r="W16" s="175">
        <f>IF(R16&gt;0,VLOOKUP(R16,Jahresfaktoren!$D$11:$E$24,2,),0)</f>
        <v>0</v>
      </c>
      <c r="X16" s="175">
        <f>IF(S16&gt;0,VLOOKUP(S16,Jahresfaktoren!$A$28:$B$29,2,),0)</f>
        <v>0</v>
      </c>
      <c r="Y16" s="175">
        <f>IF(T16&gt;0,VLOOKUP(T16,Jahresfaktoren!$A$28:$B$29,2,),0)</f>
        <v>0</v>
      </c>
      <c r="Z16" s="175">
        <f>IF(U16&gt;0,VLOOKUP(U16,Jahresfaktoren!$A$32:$B$33,2,),)</f>
        <v>0</v>
      </c>
      <c r="AA16" s="177">
        <f t="shared" si="18"/>
        <v>3752.5</v>
      </c>
      <c r="AB16" s="177" t="str">
        <f t="shared" si="19"/>
        <v/>
      </c>
      <c r="AC16" s="177" t="str">
        <f t="shared" si="20"/>
        <v/>
      </c>
      <c r="AD16" s="177" t="str">
        <f t="shared" si="21"/>
        <v/>
      </c>
      <c r="AE16" s="177" t="str">
        <f t="shared" si="22"/>
        <v/>
      </c>
      <c r="AF16" s="178">
        <f>IF(Q16&gt;0,VLOOKUP(H16,Leistungszahlen!$A$11:$C$158,3,),0)</f>
        <v>0</v>
      </c>
      <c r="AG16" s="178">
        <f>IF(R16&gt;0,VLOOKUP(H16,Leistungszahlen!$A$11:$F$158,6,),IF(T16&gt;0,VLOOKUP(H16,Leistungszahlen!$A$11:$F$158,6,),0))</f>
        <v>0</v>
      </c>
      <c r="AH16" s="179" t="e">
        <f t="shared" si="23"/>
        <v>#DIV/0!</v>
      </c>
      <c r="AI16" s="179">
        <f t="shared" si="24"/>
        <v>0</v>
      </c>
      <c r="AJ16" s="179">
        <f t="shared" si="25"/>
        <v>0</v>
      </c>
      <c r="AK16" s="179">
        <f t="shared" si="26"/>
        <v>0</v>
      </c>
      <c r="AL16" s="179">
        <f t="shared" si="27"/>
        <v>0</v>
      </c>
      <c r="AM16" s="180">
        <f>IF(L16=1,Stundensätze!$D$13,IF(L16=2,Stundensätze!$D$17,IF(L16=4,Stundensätze!$D$21,"")))</f>
        <v>0</v>
      </c>
      <c r="AN16" s="180">
        <f>IF(L16=1,Stundensätze!$D$15,IF(L16=2,Stundensätze!$D$19,IF(L16=4,Stundensätze!$D$23,"")))</f>
        <v>0</v>
      </c>
      <c r="AO16" s="180" t="e">
        <f t="shared" si="10"/>
        <v>#DIV/0!</v>
      </c>
      <c r="AP16" s="180">
        <f t="shared" si="28"/>
        <v>0</v>
      </c>
      <c r="AQ16" s="192" t="e">
        <f t="shared" si="29"/>
        <v>#DIV/0!</v>
      </c>
      <c r="AR16" s="192" t="e">
        <f t="shared" si="30"/>
        <v>#DIV/0!</v>
      </c>
      <c r="AS16" s="193" t="e">
        <f t="shared" si="31"/>
        <v>#DIV/0!</v>
      </c>
      <c r="AT16" s="258" t="str">
        <f>IF(K16=0,0,VLOOKUP(K16,Kostenstellen!A:B,2,FALSE))</f>
        <v>Therapiezentrum</v>
      </c>
      <c r="AU16" s="68" t="str">
        <f t="shared" si="32"/>
        <v>S</v>
      </c>
      <c r="AV16" s="68" t="str">
        <f t="shared" si="33"/>
        <v/>
      </c>
      <c r="AW16" s="68">
        <f>IF(AF16=0,0,VLOOKUP($H16,Leistungszahlen!$A$11:$H$158,4,FALSE))</f>
        <v>0</v>
      </c>
      <c r="AX16" s="68">
        <f>IF(AF16=0,0,VLOOKUP($H16,Leistungszahlen!$A$11:$H$158,5,FALSE))</f>
        <v>0</v>
      </c>
      <c r="AY16" s="68">
        <f>IF(AG16=0,0,VLOOKUP($H16,Leistungszahlen!$A$11:$H$158,6,FALSE))</f>
        <v>0</v>
      </c>
      <c r="AZ16" s="68">
        <f t="shared" si="34"/>
        <v>0</v>
      </c>
      <c r="BA16" s="68">
        <f t="shared" si="35"/>
        <v>0</v>
      </c>
      <c r="BC16" s="68">
        <f t="shared" si="36"/>
        <v>0</v>
      </c>
      <c r="BD16" s="285"/>
    </row>
    <row r="17" spans="1:56" s="68" customFormat="1" ht="22.5">
      <c r="A17" s="200"/>
      <c r="B17" s="200"/>
      <c r="C17" s="200" t="s">
        <v>348</v>
      </c>
      <c r="D17" s="200"/>
      <c r="E17" s="200">
        <v>0</v>
      </c>
      <c r="F17" s="200"/>
      <c r="G17" s="200" t="s">
        <v>783</v>
      </c>
      <c r="H17" s="201" t="s">
        <v>204</v>
      </c>
      <c r="I17" s="202">
        <v>15.02</v>
      </c>
      <c r="J17" s="200" t="s">
        <v>780</v>
      </c>
      <c r="K17" s="176">
        <v>1</v>
      </c>
      <c r="L17" s="176">
        <v>1</v>
      </c>
      <c r="M17" s="176"/>
      <c r="N17" s="286">
        <v>5</v>
      </c>
      <c r="O17" s="286"/>
      <c r="P17" s="176"/>
      <c r="Q17" s="203">
        <f t="shared" si="13"/>
        <v>5</v>
      </c>
      <c r="R17" s="203">
        <f t="shared" si="14"/>
        <v>0</v>
      </c>
      <c r="S17" s="203">
        <f t="shared" si="15"/>
        <v>0</v>
      </c>
      <c r="T17" s="203">
        <f t="shared" si="16"/>
        <v>0</v>
      </c>
      <c r="U17" s="203">
        <f t="shared" si="17"/>
        <v>0</v>
      </c>
      <c r="V17" s="175">
        <f>IF(Q17&gt;0,VLOOKUP(Q17,Jahresfaktoren!$A$11:$B$24,2,),0)</f>
        <v>250</v>
      </c>
      <c r="W17" s="175">
        <f>IF(R17&gt;0,VLOOKUP(R17,Jahresfaktoren!$D$11:$E$24,2,),0)</f>
        <v>0</v>
      </c>
      <c r="X17" s="175">
        <f>IF(S17&gt;0,VLOOKUP(S17,Jahresfaktoren!$A$28:$B$29,2,),0)</f>
        <v>0</v>
      </c>
      <c r="Y17" s="175">
        <f>IF(T17&gt;0,VLOOKUP(T17,Jahresfaktoren!$A$28:$B$29,2,),0)</f>
        <v>0</v>
      </c>
      <c r="Z17" s="175">
        <f>IF(U17&gt;0,VLOOKUP(U17,Jahresfaktoren!$A$32:$B$33,2,),)</f>
        <v>0</v>
      </c>
      <c r="AA17" s="177">
        <f t="shared" si="18"/>
        <v>3755</v>
      </c>
      <c r="AB17" s="177" t="str">
        <f t="shared" si="19"/>
        <v/>
      </c>
      <c r="AC17" s="177" t="str">
        <f t="shared" si="20"/>
        <v/>
      </c>
      <c r="AD17" s="177" t="str">
        <f t="shared" si="21"/>
        <v/>
      </c>
      <c r="AE17" s="177" t="str">
        <f t="shared" si="22"/>
        <v/>
      </c>
      <c r="AF17" s="178">
        <f>IF(Q17&gt;0,VLOOKUP(H17,Leistungszahlen!$A$11:$C$158,3,),0)</f>
        <v>0</v>
      </c>
      <c r="AG17" s="178">
        <f>IF(R17&gt;0,VLOOKUP(H17,Leistungszahlen!$A$11:$F$158,6,),IF(T17&gt;0,VLOOKUP(H17,Leistungszahlen!$A$11:$F$158,6,),0))</f>
        <v>0</v>
      </c>
      <c r="AH17" s="179" t="e">
        <f t="shared" si="23"/>
        <v>#DIV/0!</v>
      </c>
      <c r="AI17" s="179">
        <f t="shared" si="24"/>
        <v>0</v>
      </c>
      <c r="AJ17" s="179">
        <f t="shared" si="25"/>
        <v>0</v>
      </c>
      <c r="AK17" s="179">
        <f t="shared" si="26"/>
        <v>0</v>
      </c>
      <c r="AL17" s="179">
        <f t="shared" si="27"/>
        <v>0</v>
      </c>
      <c r="AM17" s="180">
        <f>IF(L17=1,Stundensätze!$D$13,IF(L17=2,Stundensätze!$D$17,IF(L17=4,Stundensätze!$D$21,"")))</f>
        <v>0</v>
      </c>
      <c r="AN17" s="180">
        <f>IF(L17=1,Stundensätze!$D$15,IF(L17=2,Stundensätze!$D$19,IF(L17=4,Stundensätze!$D$23,"")))</f>
        <v>0</v>
      </c>
      <c r="AO17" s="180" t="e">
        <f t="shared" si="10"/>
        <v>#DIV/0!</v>
      </c>
      <c r="AP17" s="180">
        <f t="shared" si="28"/>
        <v>0</v>
      </c>
      <c r="AQ17" s="192" t="e">
        <f t="shared" si="29"/>
        <v>#DIV/0!</v>
      </c>
      <c r="AR17" s="192" t="e">
        <f t="shared" si="30"/>
        <v>#DIV/0!</v>
      </c>
      <c r="AS17" s="193" t="e">
        <f t="shared" si="31"/>
        <v>#DIV/0!</v>
      </c>
      <c r="AT17" s="258" t="str">
        <f>IF(K17=0,0,VLOOKUP(K17,Kostenstellen!A:B,2,FALSE))</f>
        <v>Therapiezentrum</v>
      </c>
      <c r="AU17" s="68" t="str">
        <f t="shared" si="32"/>
        <v>F</v>
      </c>
      <c r="AV17" s="68" t="str">
        <f t="shared" si="33"/>
        <v/>
      </c>
      <c r="AW17" s="68">
        <f>IF(AF17=0,0,VLOOKUP($H17,Leistungszahlen!$A$11:$H$158,4,FALSE))</f>
        <v>0</v>
      </c>
      <c r="AX17" s="68">
        <f>IF(AF17=0,0,VLOOKUP($H17,Leistungszahlen!$A$11:$H$158,5,FALSE))</f>
        <v>0</v>
      </c>
      <c r="AY17" s="68">
        <f>IF(AG17=0,0,VLOOKUP($H17,Leistungszahlen!$A$11:$H$158,6,FALSE))</f>
        <v>0</v>
      </c>
      <c r="AZ17" s="68">
        <f t="shared" si="34"/>
        <v>0</v>
      </c>
      <c r="BA17" s="68">
        <f t="shared" si="35"/>
        <v>0</v>
      </c>
      <c r="BC17" s="68">
        <f t="shared" si="36"/>
        <v>0</v>
      </c>
      <c r="BD17" s="285"/>
    </row>
    <row r="18" spans="1:56" s="68" customFormat="1" ht="22.5">
      <c r="A18" s="200"/>
      <c r="B18" s="200"/>
      <c r="C18" s="200" t="s">
        <v>348</v>
      </c>
      <c r="D18" s="200"/>
      <c r="E18" s="200">
        <v>0</v>
      </c>
      <c r="F18" s="200"/>
      <c r="G18" s="200" t="s">
        <v>784</v>
      </c>
      <c r="H18" s="201" t="s">
        <v>204</v>
      </c>
      <c r="I18" s="202">
        <v>15.3</v>
      </c>
      <c r="J18" s="200" t="s">
        <v>780</v>
      </c>
      <c r="K18" s="176">
        <v>1</v>
      </c>
      <c r="L18" s="176">
        <v>1</v>
      </c>
      <c r="M18" s="176"/>
      <c r="N18" s="286">
        <v>6</v>
      </c>
      <c r="O18" s="286"/>
      <c r="P18" s="176"/>
      <c r="Q18" s="203">
        <f t="shared" si="13"/>
        <v>6</v>
      </c>
      <c r="R18" s="203">
        <f t="shared" si="14"/>
        <v>0</v>
      </c>
      <c r="S18" s="203">
        <f t="shared" si="15"/>
        <v>0</v>
      </c>
      <c r="T18" s="203">
        <f t="shared" si="16"/>
        <v>0</v>
      </c>
      <c r="U18" s="203">
        <f t="shared" si="17"/>
        <v>0</v>
      </c>
      <c r="V18" s="175">
        <f>IF(Q18&gt;0,VLOOKUP(Q18,Jahresfaktoren!$A$11:$B$24,2,),0)</f>
        <v>302</v>
      </c>
      <c r="W18" s="175">
        <f>IF(R18&gt;0,VLOOKUP(R18,Jahresfaktoren!$D$11:$E$24,2,),0)</f>
        <v>0</v>
      </c>
      <c r="X18" s="175">
        <f>IF(S18&gt;0,VLOOKUP(S18,Jahresfaktoren!$A$28:$B$29,2,),0)</f>
        <v>0</v>
      </c>
      <c r="Y18" s="175">
        <f>IF(T18&gt;0,VLOOKUP(T18,Jahresfaktoren!$A$28:$B$29,2,),0)</f>
        <v>0</v>
      </c>
      <c r="Z18" s="175">
        <f>IF(U18&gt;0,VLOOKUP(U18,Jahresfaktoren!$A$32:$B$33,2,),)</f>
        <v>0</v>
      </c>
      <c r="AA18" s="177">
        <f t="shared" si="18"/>
        <v>4620.6000000000004</v>
      </c>
      <c r="AB18" s="177" t="str">
        <f t="shared" si="19"/>
        <v/>
      </c>
      <c r="AC18" s="177" t="str">
        <f t="shared" si="20"/>
        <v/>
      </c>
      <c r="AD18" s="177" t="str">
        <f t="shared" si="21"/>
        <v/>
      </c>
      <c r="AE18" s="177" t="str">
        <f t="shared" si="22"/>
        <v/>
      </c>
      <c r="AF18" s="178">
        <f>IF(Q18&gt;0,VLOOKUP(H18,Leistungszahlen!$A$11:$C$158,3,),0)</f>
        <v>0</v>
      </c>
      <c r="AG18" s="178">
        <f>IF(R18&gt;0,VLOOKUP(H18,Leistungszahlen!$A$11:$F$158,6,),IF(T18&gt;0,VLOOKUP(H18,Leistungszahlen!$A$11:$F$158,6,),0))</f>
        <v>0</v>
      </c>
      <c r="AH18" s="179" t="e">
        <f t="shared" si="23"/>
        <v>#DIV/0!</v>
      </c>
      <c r="AI18" s="179">
        <f t="shared" si="24"/>
        <v>0</v>
      </c>
      <c r="AJ18" s="179">
        <f t="shared" si="25"/>
        <v>0</v>
      </c>
      <c r="AK18" s="179">
        <f t="shared" si="26"/>
        <v>0</v>
      </c>
      <c r="AL18" s="179">
        <f t="shared" si="27"/>
        <v>0</v>
      </c>
      <c r="AM18" s="180">
        <f>IF(L18=1,Stundensätze!$D$13,IF(L18=2,Stundensätze!$D$17,IF(L18=4,Stundensätze!$D$21,"")))</f>
        <v>0</v>
      </c>
      <c r="AN18" s="180">
        <f>IF(L18=1,Stundensätze!$D$15,IF(L18=2,Stundensätze!$D$19,IF(L18=4,Stundensätze!$D$23,"")))</f>
        <v>0</v>
      </c>
      <c r="AO18" s="180" t="e">
        <f t="shared" si="10"/>
        <v>#DIV/0!</v>
      </c>
      <c r="AP18" s="180">
        <f t="shared" si="28"/>
        <v>0</v>
      </c>
      <c r="AQ18" s="192" t="e">
        <f t="shared" si="29"/>
        <v>#DIV/0!</v>
      </c>
      <c r="AR18" s="192" t="e">
        <f t="shared" si="30"/>
        <v>#DIV/0!</v>
      </c>
      <c r="AS18" s="193" t="e">
        <f t="shared" si="31"/>
        <v>#DIV/0!</v>
      </c>
      <c r="AT18" s="258" t="str">
        <f>IF(K18=0,0,VLOOKUP(K18,Kostenstellen!A:B,2,FALSE))</f>
        <v>Therapiezentrum</v>
      </c>
      <c r="AU18" s="68" t="str">
        <f t="shared" si="32"/>
        <v>F</v>
      </c>
      <c r="AV18" s="68" t="str">
        <f t="shared" si="33"/>
        <v/>
      </c>
      <c r="AW18" s="68">
        <f>IF(AF18=0,0,VLOOKUP($H18,Leistungszahlen!$A$11:$H$158,4,FALSE))</f>
        <v>0</v>
      </c>
      <c r="AX18" s="68">
        <f>IF(AF18=0,0,VLOOKUP($H18,Leistungszahlen!$A$11:$H$158,5,FALSE))</f>
        <v>0</v>
      </c>
      <c r="AY18" s="68">
        <f>IF(AG18=0,0,VLOOKUP($H18,Leistungszahlen!$A$11:$H$158,6,FALSE))</f>
        <v>0</v>
      </c>
      <c r="AZ18" s="68">
        <f t="shared" si="34"/>
        <v>0</v>
      </c>
      <c r="BA18" s="68">
        <f t="shared" si="35"/>
        <v>0</v>
      </c>
      <c r="BC18" s="68">
        <f t="shared" si="36"/>
        <v>0</v>
      </c>
      <c r="BD18" s="285"/>
    </row>
    <row r="19" spans="1:56" s="68" customFormat="1" ht="22.5">
      <c r="A19" s="200"/>
      <c r="B19" s="200"/>
      <c r="C19" s="200" t="s">
        <v>348</v>
      </c>
      <c r="D19" s="200"/>
      <c r="E19" s="200">
        <v>0</v>
      </c>
      <c r="F19" s="200"/>
      <c r="G19" s="200" t="s">
        <v>785</v>
      </c>
      <c r="H19" s="201" t="s">
        <v>208</v>
      </c>
      <c r="I19" s="202">
        <v>8.74</v>
      </c>
      <c r="J19" s="200" t="s">
        <v>778</v>
      </c>
      <c r="K19" s="176">
        <v>1</v>
      </c>
      <c r="L19" s="176">
        <v>1</v>
      </c>
      <c r="M19" s="176"/>
      <c r="N19" s="286">
        <v>6</v>
      </c>
      <c r="O19" s="286"/>
      <c r="P19" s="176"/>
      <c r="Q19" s="203">
        <f t="shared" si="13"/>
        <v>6</v>
      </c>
      <c r="R19" s="203">
        <f t="shared" si="14"/>
        <v>0</v>
      </c>
      <c r="S19" s="203">
        <f t="shared" si="15"/>
        <v>0</v>
      </c>
      <c r="T19" s="203">
        <f t="shared" si="16"/>
        <v>0</v>
      </c>
      <c r="U19" s="203">
        <f t="shared" si="17"/>
        <v>0</v>
      </c>
      <c r="V19" s="175">
        <f>IF(Q19&gt;0,VLOOKUP(Q19,Jahresfaktoren!$A$11:$B$24,2,),0)</f>
        <v>302</v>
      </c>
      <c r="W19" s="175">
        <f>IF(R19&gt;0,VLOOKUP(R19,Jahresfaktoren!$D$11:$E$24,2,),0)</f>
        <v>0</v>
      </c>
      <c r="X19" s="175">
        <f>IF(S19&gt;0,VLOOKUP(S19,Jahresfaktoren!$A$28:$B$29,2,),0)</f>
        <v>0</v>
      </c>
      <c r="Y19" s="175">
        <f>IF(T19&gt;0,VLOOKUP(T19,Jahresfaktoren!$A$28:$B$29,2,),0)</f>
        <v>0</v>
      </c>
      <c r="Z19" s="175">
        <f>IF(U19&gt;0,VLOOKUP(U19,Jahresfaktoren!$A$32:$B$33,2,),)</f>
        <v>0</v>
      </c>
      <c r="AA19" s="177">
        <f t="shared" si="18"/>
        <v>2639.48</v>
      </c>
      <c r="AB19" s="177" t="str">
        <f t="shared" si="19"/>
        <v/>
      </c>
      <c r="AC19" s="177" t="str">
        <f t="shared" si="20"/>
        <v/>
      </c>
      <c r="AD19" s="177" t="str">
        <f t="shared" si="21"/>
        <v/>
      </c>
      <c r="AE19" s="177" t="str">
        <f t="shared" si="22"/>
        <v/>
      </c>
      <c r="AF19" s="178">
        <f>IF(Q19&gt;0,VLOOKUP(H19,Leistungszahlen!$A$11:$C$158,3,),0)</f>
        <v>0</v>
      </c>
      <c r="AG19" s="178">
        <f>IF(R19&gt;0,VLOOKUP(H19,Leistungszahlen!$A$11:$F$158,6,),IF(T19&gt;0,VLOOKUP(H19,Leistungszahlen!$A$11:$F$158,6,),0))</f>
        <v>0</v>
      </c>
      <c r="AH19" s="179" t="e">
        <f t="shared" si="23"/>
        <v>#DIV/0!</v>
      </c>
      <c r="AI19" s="179">
        <f t="shared" si="24"/>
        <v>0</v>
      </c>
      <c r="AJ19" s="179">
        <f t="shared" si="25"/>
        <v>0</v>
      </c>
      <c r="AK19" s="179">
        <f t="shared" si="26"/>
        <v>0</v>
      </c>
      <c r="AL19" s="179">
        <f t="shared" si="27"/>
        <v>0</v>
      </c>
      <c r="AM19" s="180">
        <f>IF(L19=1,Stundensätze!$D$13,IF(L19=2,Stundensätze!$D$17,IF(L19=4,Stundensätze!$D$21,"")))</f>
        <v>0</v>
      </c>
      <c r="AN19" s="180">
        <f>IF(L19=1,Stundensätze!$D$15,IF(L19=2,Stundensätze!$D$19,IF(L19=4,Stundensätze!$D$23,"")))</f>
        <v>0</v>
      </c>
      <c r="AO19" s="180" t="e">
        <f t="shared" si="10"/>
        <v>#DIV/0!</v>
      </c>
      <c r="AP19" s="180">
        <f t="shared" si="28"/>
        <v>0</v>
      </c>
      <c r="AQ19" s="192" t="e">
        <f t="shared" si="29"/>
        <v>#DIV/0!</v>
      </c>
      <c r="AR19" s="192" t="e">
        <f t="shared" si="30"/>
        <v>#DIV/0!</v>
      </c>
      <c r="AS19" s="193" t="e">
        <f t="shared" si="31"/>
        <v>#DIV/0!</v>
      </c>
      <c r="AT19" s="258" t="str">
        <f>IF(K19=0,0,VLOOKUP(K19,Kostenstellen!A:B,2,FALSE))</f>
        <v>Therapiezentrum</v>
      </c>
      <c r="AU19" s="68" t="str">
        <f t="shared" si="32"/>
        <v>J</v>
      </c>
      <c r="AV19" s="68" t="str">
        <f t="shared" si="33"/>
        <v/>
      </c>
      <c r="AW19" s="68">
        <f>IF(AF19=0,0,VLOOKUP($H19,Leistungszahlen!$A$11:$H$158,4,FALSE))</f>
        <v>0</v>
      </c>
      <c r="AX19" s="68">
        <f>IF(AF19=0,0,VLOOKUP($H19,Leistungszahlen!$A$11:$H$158,5,FALSE))</f>
        <v>0</v>
      </c>
      <c r="AY19" s="68">
        <f>IF(AG19=0,0,VLOOKUP($H19,Leistungszahlen!$A$11:$H$158,6,FALSE))</f>
        <v>0</v>
      </c>
      <c r="AZ19" s="68">
        <f t="shared" si="34"/>
        <v>0</v>
      </c>
      <c r="BA19" s="68">
        <f t="shared" si="35"/>
        <v>0</v>
      </c>
      <c r="BC19" s="68">
        <f t="shared" si="36"/>
        <v>0</v>
      </c>
      <c r="BD19" s="285"/>
    </row>
    <row r="20" spans="1:56" s="68" customFormat="1" ht="22.5">
      <c r="A20" s="200"/>
      <c r="B20" s="200"/>
      <c r="C20" s="200" t="s">
        <v>348</v>
      </c>
      <c r="D20" s="200"/>
      <c r="E20" s="200">
        <v>0</v>
      </c>
      <c r="F20" s="200"/>
      <c r="G20" s="200" t="s">
        <v>786</v>
      </c>
      <c r="H20" s="201" t="s">
        <v>208</v>
      </c>
      <c r="I20" s="202">
        <v>11.39</v>
      </c>
      <c r="J20" s="200" t="s">
        <v>778</v>
      </c>
      <c r="K20" s="176">
        <v>1</v>
      </c>
      <c r="L20" s="176">
        <v>1</v>
      </c>
      <c r="M20" s="176"/>
      <c r="N20" s="286">
        <v>6</v>
      </c>
      <c r="O20" s="286"/>
      <c r="P20" s="176"/>
      <c r="Q20" s="203">
        <f t="shared" si="13"/>
        <v>6</v>
      </c>
      <c r="R20" s="203">
        <f t="shared" si="14"/>
        <v>0</v>
      </c>
      <c r="S20" s="203">
        <f t="shared" si="15"/>
        <v>0</v>
      </c>
      <c r="T20" s="203">
        <f t="shared" si="16"/>
        <v>0</v>
      </c>
      <c r="U20" s="203">
        <f t="shared" si="17"/>
        <v>0</v>
      </c>
      <c r="V20" s="175">
        <f>IF(Q20&gt;0,VLOOKUP(Q20,Jahresfaktoren!$A$11:$B$24,2,),0)</f>
        <v>302</v>
      </c>
      <c r="W20" s="175">
        <f>IF(R20&gt;0,VLOOKUP(R20,Jahresfaktoren!$D$11:$E$24,2,),0)</f>
        <v>0</v>
      </c>
      <c r="X20" s="175">
        <f>IF(S20&gt;0,VLOOKUP(S20,Jahresfaktoren!$A$28:$B$29,2,),0)</f>
        <v>0</v>
      </c>
      <c r="Y20" s="175">
        <f>IF(T20&gt;0,VLOOKUP(T20,Jahresfaktoren!$A$28:$B$29,2,),0)</f>
        <v>0</v>
      </c>
      <c r="Z20" s="175">
        <f>IF(U20&gt;0,VLOOKUP(U20,Jahresfaktoren!$A$32:$B$33,2,),)</f>
        <v>0</v>
      </c>
      <c r="AA20" s="177">
        <f t="shared" si="18"/>
        <v>3439.78</v>
      </c>
      <c r="AB20" s="177" t="str">
        <f t="shared" si="19"/>
        <v/>
      </c>
      <c r="AC20" s="177" t="str">
        <f t="shared" si="20"/>
        <v/>
      </c>
      <c r="AD20" s="177" t="str">
        <f t="shared" si="21"/>
        <v/>
      </c>
      <c r="AE20" s="177" t="str">
        <f t="shared" si="22"/>
        <v/>
      </c>
      <c r="AF20" s="178">
        <f>IF(Q20&gt;0,VLOOKUP(H20,Leistungszahlen!$A$11:$C$158,3,),0)</f>
        <v>0</v>
      </c>
      <c r="AG20" s="178">
        <f>IF(R20&gt;0,VLOOKUP(H20,Leistungszahlen!$A$11:$F$158,6,),IF(T20&gt;0,VLOOKUP(H20,Leistungszahlen!$A$11:$F$158,6,),0))</f>
        <v>0</v>
      </c>
      <c r="AH20" s="179" t="e">
        <f t="shared" si="23"/>
        <v>#DIV/0!</v>
      </c>
      <c r="AI20" s="179">
        <f t="shared" si="24"/>
        <v>0</v>
      </c>
      <c r="AJ20" s="179">
        <f t="shared" si="25"/>
        <v>0</v>
      </c>
      <c r="AK20" s="179">
        <f t="shared" si="26"/>
        <v>0</v>
      </c>
      <c r="AL20" s="179">
        <f t="shared" si="27"/>
        <v>0</v>
      </c>
      <c r="AM20" s="180">
        <f>IF(L20=1,Stundensätze!$D$13,IF(L20=2,Stundensätze!$D$17,IF(L20=4,Stundensätze!$D$21,"")))</f>
        <v>0</v>
      </c>
      <c r="AN20" s="180">
        <f>IF(L20=1,Stundensätze!$D$15,IF(L20=2,Stundensätze!$D$19,IF(L20=4,Stundensätze!$D$23,"")))</f>
        <v>0</v>
      </c>
      <c r="AO20" s="180" t="e">
        <f t="shared" si="10"/>
        <v>#DIV/0!</v>
      </c>
      <c r="AP20" s="180">
        <f t="shared" si="28"/>
        <v>0</v>
      </c>
      <c r="AQ20" s="192" t="e">
        <f t="shared" si="29"/>
        <v>#DIV/0!</v>
      </c>
      <c r="AR20" s="192" t="e">
        <f t="shared" si="30"/>
        <v>#DIV/0!</v>
      </c>
      <c r="AS20" s="193" t="e">
        <f t="shared" si="31"/>
        <v>#DIV/0!</v>
      </c>
      <c r="AT20" s="258" t="str">
        <f>IF(K20=0,0,VLOOKUP(K20,Kostenstellen!A:B,2,FALSE))</f>
        <v>Therapiezentrum</v>
      </c>
      <c r="AU20" s="68" t="str">
        <f t="shared" si="32"/>
        <v>J</v>
      </c>
      <c r="AV20" s="68" t="str">
        <f t="shared" si="33"/>
        <v/>
      </c>
      <c r="AW20" s="68">
        <f>IF(AF20=0,0,VLOOKUP($H20,Leistungszahlen!$A$11:$H$158,4,FALSE))</f>
        <v>0</v>
      </c>
      <c r="AX20" s="68">
        <f>IF(AF20=0,0,VLOOKUP($H20,Leistungszahlen!$A$11:$H$158,5,FALSE))</f>
        <v>0</v>
      </c>
      <c r="AY20" s="68">
        <f>IF(AG20=0,0,VLOOKUP($H20,Leistungszahlen!$A$11:$H$158,6,FALSE))</f>
        <v>0</v>
      </c>
      <c r="AZ20" s="68">
        <f t="shared" si="34"/>
        <v>0</v>
      </c>
      <c r="BA20" s="68">
        <f t="shared" si="35"/>
        <v>0</v>
      </c>
      <c r="BC20" s="68">
        <f t="shared" si="36"/>
        <v>0</v>
      </c>
      <c r="BD20" s="285"/>
    </row>
    <row r="21" spans="1:56" s="68" customFormat="1" ht="22.5">
      <c r="A21" s="200"/>
      <c r="B21" s="200"/>
      <c r="C21" s="200" t="s">
        <v>348</v>
      </c>
      <c r="D21" s="200"/>
      <c r="E21" s="200">
        <v>0</v>
      </c>
      <c r="F21" s="200"/>
      <c r="G21" s="200" t="s">
        <v>117</v>
      </c>
      <c r="H21" s="201" t="s">
        <v>220</v>
      </c>
      <c r="I21" s="202">
        <v>13.27</v>
      </c>
      <c r="J21" s="200" t="s">
        <v>780</v>
      </c>
      <c r="K21" s="176">
        <v>1</v>
      </c>
      <c r="L21" s="176">
        <v>1</v>
      </c>
      <c r="M21" s="176" t="s">
        <v>119</v>
      </c>
      <c r="N21" s="286">
        <v>1</v>
      </c>
      <c r="O21" s="286"/>
      <c r="P21" s="176"/>
      <c r="Q21" s="203">
        <f t="shared" si="13"/>
        <v>0</v>
      </c>
      <c r="R21" s="203">
        <f t="shared" si="14"/>
        <v>0</v>
      </c>
      <c r="S21" s="203">
        <f t="shared" si="15"/>
        <v>0</v>
      </c>
      <c r="T21" s="203">
        <f t="shared" si="16"/>
        <v>0</v>
      </c>
      <c r="U21" s="203">
        <f t="shared" si="17"/>
        <v>0</v>
      </c>
      <c r="V21" s="175">
        <f>IF(Q21&gt;0,VLOOKUP(Q21,Jahresfaktoren!$A$11:$B$24,2,),0)</f>
        <v>0</v>
      </c>
      <c r="W21" s="175">
        <f>IF(R21&gt;0,VLOOKUP(R21,Jahresfaktoren!$D$11:$E$24,2,),0)</f>
        <v>0</v>
      </c>
      <c r="X21" s="175">
        <f>IF(S21&gt;0,VLOOKUP(S21,Jahresfaktoren!$A$28:$B$29,2,),0)</f>
        <v>0</v>
      </c>
      <c r="Y21" s="175">
        <f>IF(T21&gt;0,VLOOKUP(T21,Jahresfaktoren!$A$28:$B$29,2,),0)</f>
        <v>0</v>
      </c>
      <c r="Z21" s="175">
        <f>IF(U21&gt;0,VLOOKUP(U21,Jahresfaktoren!$A$32:$B$33,2,),)</f>
        <v>0</v>
      </c>
      <c r="AA21" s="177" t="str">
        <f t="shared" si="18"/>
        <v/>
      </c>
      <c r="AB21" s="177" t="str">
        <f t="shared" si="19"/>
        <v/>
      </c>
      <c r="AC21" s="177" t="str">
        <f t="shared" si="20"/>
        <v/>
      </c>
      <c r="AD21" s="177" t="str">
        <f t="shared" si="21"/>
        <v/>
      </c>
      <c r="AE21" s="177" t="str">
        <f t="shared" si="22"/>
        <v/>
      </c>
      <c r="AF21" s="178">
        <f>IF(Q21&gt;0,VLOOKUP(H21,Leistungszahlen!$A$11:$C$158,3,),0)</f>
        <v>0</v>
      </c>
      <c r="AG21" s="178">
        <f>IF(R21&gt;0,VLOOKUP(H21,Leistungszahlen!$A$11:$F$158,6,),IF(T21&gt;0,VLOOKUP(H21,Leistungszahlen!$A$11:$F$158,6,),0))</f>
        <v>0</v>
      </c>
      <c r="AH21" s="179">
        <f t="shared" si="23"/>
        <v>0</v>
      </c>
      <c r="AI21" s="179">
        <f t="shared" si="24"/>
        <v>0</v>
      </c>
      <c r="AJ21" s="179">
        <f t="shared" si="25"/>
        <v>0</v>
      </c>
      <c r="AK21" s="179">
        <f t="shared" si="26"/>
        <v>0</v>
      </c>
      <c r="AL21" s="179">
        <f t="shared" si="27"/>
        <v>0</v>
      </c>
      <c r="AM21" s="180">
        <f>IF(L21=1,Stundensätze!$D$13,IF(L21=2,Stundensätze!$D$17,IF(L21=4,Stundensätze!$D$21,"")))</f>
        <v>0</v>
      </c>
      <c r="AN21" s="180">
        <f>IF(L21=1,Stundensätze!$D$15,IF(L21=2,Stundensätze!$D$19,IF(L21=4,Stundensätze!$D$23,"")))</f>
        <v>0</v>
      </c>
      <c r="AO21" s="180">
        <f t="shared" si="10"/>
        <v>0</v>
      </c>
      <c r="AP21" s="180">
        <f t="shared" si="28"/>
        <v>0</v>
      </c>
      <c r="AQ21" s="192">
        <f t="shared" si="29"/>
        <v>0</v>
      </c>
      <c r="AR21" s="192">
        <f t="shared" si="30"/>
        <v>0</v>
      </c>
      <c r="AS21" s="193">
        <f t="shared" si="31"/>
        <v>0</v>
      </c>
      <c r="AT21" s="258" t="str">
        <f>IF(K21=0,0,VLOOKUP(K21,Kostenstellen!A:B,2,FALSE))</f>
        <v>Therapiezentrum</v>
      </c>
      <c r="AU21" s="68" t="str">
        <f t="shared" si="32"/>
        <v/>
      </c>
      <c r="AV21" s="68" t="str">
        <f t="shared" si="33"/>
        <v/>
      </c>
      <c r="AW21" s="68">
        <f>IF(AF21=0,0,VLOOKUP($H21,Leistungszahlen!$A$11:$H$158,4,FALSE))</f>
        <v>0</v>
      </c>
      <c r="AX21" s="68">
        <f>IF(AF21=0,0,VLOOKUP($H21,Leistungszahlen!$A$11:$H$158,5,FALSE))</f>
        <v>0</v>
      </c>
      <c r="AY21" s="68">
        <f>IF(AG21=0,0,VLOOKUP($H21,Leistungszahlen!$A$11:$H$158,6,FALSE))</f>
        <v>0</v>
      </c>
      <c r="AZ21" s="68">
        <f t="shared" si="34"/>
        <v>0</v>
      </c>
      <c r="BA21" s="68">
        <f t="shared" si="35"/>
        <v>0</v>
      </c>
      <c r="BC21" s="68">
        <f t="shared" si="36"/>
        <v>0</v>
      </c>
      <c r="BD21" s="285"/>
    </row>
    <row r="22" spans="1:56" s="68" customFormat="1" ht="27">
      <c r="A22" s="200"/>
      <c r="B22" s="200"/>
      <c r="C22" s="200" t="s">
        <v>348</v>
      </c>
      <c r="D22" s="200"/>
      <c r="E22" s="200">
        <v>0</v>
      </c>
      <c r="F22" s="200"/>
      <c r="G22" s="200" t="s">
        <v>787</v>
      </c>
      <c r="H22" s="201" t="s">
        <v>215</v>
      </c>
      <c r="I22" s="202">
        <v>11.55</v>
      </c>
      <c r="J22" s="200" t="s">
        <v>778</v>
      </c>
      <c r="K22" s="176">
        <v>1</v>
      </c>
      <c r="L22" s="176">
        <v>1</v>
      </c>
      <c r="M22" s="176"/>
      <c r="N22" s="286">
        <v>7</v>
      </c>
      <c r="O22" s="286"/>
      <c r="P22" s="176"/>
      <c r="Q22" s="203">
        <f t="shared" si="13"/>
        <v>6</v>
      </c>
      <c r="R22" s="203">
        <f t="shared" si="14"/>
        <v>0</v>
      </c>
      <c r="S22" s="203">
        <f t="shared" si="15"/>
        <v>1</v>
      </c>
      <c r="T22" s="203">
        <f t="shared" si="16"/>
        <v>0</v>
      </c>
      <c r="U22" s="203">
        <f t="shared" si="17"/>
        <v>1</v>
      </c>
      <c r="V22" s="175">
        <f>IF(Q22&gt;0,VLOOKUP(Q22,Jahresfaktoren!$A$11:$B$24,2,),0)</f>
        <v>302</v>
      </c>
      <c r="W22" s="175">
        <f>IF(R22&gt;0,VLOOKUP(R22,Jahresfaktoren!$D$11:$E$24,2,),0)</f>
        <v>0</v>
      </c>
      <c r="X22" s="175">
        <f>IF(S22&gt;0,VLOOKUP(S22,Jahresfaktoren!$A$28:$B$29,2,),0)</f>
        <v>60</v>
      </c>
      <c r="Y22" s="175">
        <f>IF(T22&gt;0,VLOOKUP(T22,Jahresfaktoren!$A$28:$B$29,2,),0)</f>
        <v>0</v>
      </c>
      <c r="Z22" s="175">
        <f>IF(U22&gt;0,VLOOKUP(U22,Jahresfaktoren!$A$32:$B$33,2,),)</f>
        <v>3</v>
      </c>
      <c r="AA22" s="177">
        <f t="shared" si="18"/>
        <v>3488.1000000000004</v>
      </c>
      <c r="AB22" s="177" t="str">
        <f t="shared" si="19"/>
        <v/>
      </c>
      <c r="AC22" s="177">
        <f t="shared" si="20"/>
        <v>693</v>
      </c>
      <c r="AD22" s="177" t="str">
        <f t="shared" si="21"/>
        <v/>
      </c>
      <c r="AE22" s="177">
        <f t="shared" si="22"/>
        <v>34.650000000000006</v>
      </c>
      <c r="AF22" s="178">
        <f>IF(Q22&gt;0,VLOOKUP(H22,Leistungszahlen!$A$11:$C$158,3,),0)</f>
        <v>0</v>
      </c>
      <c r="AG22" s="178">
        <f>IF(R22&gt;0,VLOOKUP(H22,Leistungszahlen!$A$11:$F$158,6,),IF(T22&gt;0,VLOOKUP(H22,Leistungszahlen!$A$11:$F$158,6,),0))</f>
        <v>0</v>
      </c>
      <c r="AH22" s="179" t="e">
        <f t="shared" si="23"/>
        <v>#DIV/0!</v>
      </c>
      <c r="AI22" s="179">
        <f t="shared" si="24"/>
        <v>0</v>
      </c>
      <c r="AJ22" s="179" t="e">
        <f t="shared" si="25"/>
        <v>#DIV/0!</v>
      </c>
      <c r="AK22" s="179">
        <f t="shared" si="26"/>
        <v>0</v>
      </c>
      <c r="AL22" s="179" t="e">
        <f t="shared" si="27"/>
        <v>#DIV/0!</v>
      </c>
      <c r="AM22" s="180">
        <f>IF(L22=1,Stundensätze!$D$13,IF(L22=2,Stundensätze!$D$17,IF(L22=4,Stundensätze!$D$21,"")))</f>
        <v>0</v>
      </c>
      <c r="AN22" s="180">
        <f>IF(L22=1,Stundensätze!$D$15,IF(L22=2,Stundensätze!$D$19,IF(L22=4,Stundensätze!$D$23,"")))</f>
        <v>0</v>
      </c>
      <c r="AO22" s="180" t="e">
        <f t="shared" si="10"/>
        <v>#DIV/0!</v>
      </c>
      <c r="AP22" s="180" t="e">
        <f t="shared" si="28"/>
        <v>#DIV/0!</v>
      </c>
      <c r="AQ22" s="192" t="e">
        <f t="shared" si="29"/>
        <v>#DIV/0!</v>
      </c>
      <c r="AR22" s="192" t="e">
        <f t="shared" si="30"/>
        <v>#DIV/0!</v>
      </c>
      <c r="AS22" s="193" t="e">
        <f t="shared" si="31"/>
        <v>#DIV/0!</v>
      </c>
      <c r="AT22" s="258" t="str">
        <f>IF(K22=0,0,VLOOKUP(K22,Kostenstellen!A:B,2,FALSE))</f>
        <v>Therapiezentrum</v>
      </c>
      <c r="AU22" s="68" t="str">
        <f t="shared" si="32"/>
        <v>R</v>
      </c>
      <c r="AV22" s="68" t="str">
        <f t="shared" si="33"/>
        <v/>
      </c>
      <c r="AW22" s="68">
        <f>IF(AF22=0,0,VLOOKUP($H22,Leistungszahlen!$A$11:$H$158,4,FALSE))</f>
        <v>0</v>
      </c>
      <c r="AX22" s="68">
        <f>IF(AF22=0,0,VLOOKUP($H22,Leistungszahlen!$A$11:$H$158,5,FALSE))</f>
        <v>0</v>
      </c>
      <c r="AY22" s="68">
        <f>IF(AG22=0,0,VLOOKUP($H22,Leistungszahlen!$A$11:$H$158,6,FALSE))</f>
        <v>0</v>
      </c>
      <c r="AZ22" s="68">
        <f t="shared" si="34"/>
        <v>0</v>
      </c>
      <c r="BA22" s="68">
        <f t="shared" si="35"/>
        <v>0</v>
      </c>
      <c r="BC22" s="68">
        <f t="shared" si="36"/>
        <v>0</v>
      </c>
      <c r="BD22" s="285"/>
    </row>
    <row r="23" spans="1:56" s="68" customFormat="1" ht="27">
      <c r="A23" s="200"/>
      <c r="B23" s="200"/>
      <c r="C23" s="200" t="s">
        <v>348</v>
      </c>
      <c r="D23" s="200"/>
      <c r="E23" s="200">
        <v>0</v>
      </c>
      <c r="F23" s="200"/>
      <c r="G23" s="200" t="s">
        <v>788</v>
      </c>
      <c r="H23" s="201" t="s">
        <v>215</v>
      </c>
      <c r="I23" s="202">
        <v>51.37</v>
      </c>
      <c r="J23" s="200" t="s">
        <v>778</v>
      </c>
      <c r="K23" s="176">
        <v>1</v>
      </c>
      <c r="L23" s="176">
        <v>1</v>
      </c>
      <c r="M23" s="176"/>
      <c r="N23" s="286">
        <v>7</v>
      </c>
      <c r="O23" s="286"/>
      <c r="P23" s="176"/>
      <c r="Q23" s="203">
        <f t="shared" si="13"/>
        <v>6</v>
      </c>
      <c r="R23" s="203">
        <f t="shared" si="14"/>
        <v>0</v>
      </c>
      <c r="S23" s="203">
        <f t="shared" si="15"/>
        <v>1</v>
      </c>
      <c r="T23" s="203">
        <f t="shared" si="16"/>
        <v>0</v>
      </c>
      <c r="U23" s="203">
        <f t="shared" si="17"/>
        <v>1</v>
      </c>
      <c r="V23" s="175">
        <f>IF(Q23&gt;0,VLOOKUP(Q23,Jahresfaktoren!$A$11:$B$24,2,),0)</f>
        <v>302</v>
      </c>
      <c r="W23" s="175">
        <f>IF(R23&gt;0,VLOOKUP(R23,Jahresfaktoren!$D$11:$E$24,2,),0)</f>
        <v>0</v>
      </c>
      <c r="X23" s="175">
        <f>IF(S23&gt;0,VLOOKUP(S23,Jahresfaktoren!$A$28:$B$29,2,),0)</f>
        <v>60</v>
      </c>
      <c r="Y23" s="175">
        <f>IF(T23&gt;0,VLOOKUP(T23,Jahresfaktoren!$A$28:$B$29,2,),0)</f>
        <v>0</v>
      </c>
      <c r="Z23" s="175">
        <f>IF(U23&gt;0,VLOOKUP(U23,Jahresfaktoren!$A$32:$B$33,2,),)</f>
        <v>3</v>
      </c>
      <c r="AA23" s="177">
        <f t="shared" si="18"/>
        <v>15513.74</v>
      </c>
      <c r="AB23" s="177" t="str">
        <f t="shared" si="19"/>
        <v/>
      </c>
      <c r="AC23" s="177">
        <f t="shared" si="20"/>
        <v>3082.2</v>
      </c>
      <c r="AD23" s="177" t="str">
        <f t="shared" si="21"/>
        <v/>
      </c>
      <c r="AE23" s="177">
        <f t="shared" si="22"/>
        <v>154.10999999999999</v>
      </c>
      <c r="AF23" s="178">
        <f>IF(Q23&gt;0,VLOOKUP(H23,Leistungszahlen!$A$11:$C$158,3,),0)</f>
        <v>0</v>
      </c>
      <c r="AG23" s="178">
        <f>IF(R23&gt;0,VLOOKUP(H23,Leistungszahlen!$A$11:$F$158,6,),IF(T23&gt;0,VLOOKUP(H23,Leistungszahlen!$A$11:$F$158,6,),0))</f>
        <v>0</v>
      </c>
      <c r="AH23" s="179" t="e">
        <f t="shared" si="23"/>
        <v>#DIV/0!</v>
      </c>
      <c r="AI23" s="179">
        <f t="shared" si="24"/>
        <v>0</v>
      </c>
      <c r="AJ23" s="179" t="e">
        <f t="shared" si="25"/>
        <v>#DIV/0!</v>
      </c>
      <c r="AK23" s="179">
        <f t="shared" si="26"/>
        <v>0</v>
      </c>
      <c r="AL23" s="179" t="e">
        <f t="shared" si="27"/>
        <v>#DIV/0!</v>
      </c>
      <c r="AM23" s="180">
        <f>IF(L23=1,Stundensätze!$D$13,IF(L23=2,Stundensätze!$D$17,IF(L23=4,Stundensätze!$D$21,"")))</f>
        <v>0</v>
      </c>
      <c r="AN23" s="180">
        <f>IF(L23=1,Stundensätze!$D$15,IF(L23=2,Stundensätze!$D$19,IF(L23=4,Stundensätze!$D$23,"")))</f>
        <v>0</v>
      </c>
      <c r="AO23" s="180" t="e">
        <f t="shared" si="10"/>
        <v>#DIV/0!</v>
      </c>
      <c r="AP23" s="180" t="e">
        <f t="shared" si="28"/>
        <v>#DIV/0!</v>
      </c>
      <c r="AQ23" s="192" t="e">
        <f t="shared" si="29"/>
        <v>#DIV/0!</v>
      </c>
      <c r="AR23" s="192" t="e">
        <f t="shared" si="30"/>
        <v>#DIV/0!</v>
      </c>
      <c r="AS23" s="193" t="e">
        <f t="shared" si="31"/>
        <v>#DIV/0!</v>
      </c>
      <c r="AT23" s="258" t="str">
        <f>IF(K23=0,0,VLOOKUP(K23,Kostenstellen!A:B,2,FALSE))</f>
        <v>Therapiezentrum</v>
      </c>
      <c r="AU23" s="68" t="str">
        <f t="shared" si="32"/>
        <v>R</v>
      </c>
      <c r="AV23" s="68" t="str">
        <f t="shared" si="33"/>
        <v/>
      </c>
      <c r="AW23" s="68">
        <f>IF(AF23=0,0,VLOOKUP($H23,Leistungszahlen!$A$11:$H$158,4,FALSE))</f>
        <v>0</v>
      </c>
      <c r="AX23" s="68">
        <f>IF(AF23=0,0,VLOOKUP($H23,Leistungszahlen!$A$11:$H$158,5,FALSE))</f>
        <v>0</v>
      </c>
      <c r="AY23" s="68">
        <f>IF(AG23=0,0,VLOOKUP($H23,Leistungszahlen!$A$11:$H$158,6,FALSE))</f>
        <v>0</v>
      </c>
      <c r="AZ23" s="68">
        <f t="shared" si="34"/>
        <v>0</v>
      </c>
      <c r="BA23" s="68">
        <f t="shared" si="35"/>
        <v>0</v>
      </c>
      <c r="BC23" s="68">
        <f t="shared" si="36"/>
        <v>0</v>
      </c>
      <c r="BD23" s="285"/>
    </row>
    <row r="24" spans="1:56" s="68" customFormat="1" ht="27">
      <c r="A24" s="200"/>
      <c r="B24" s="200"/>
      <c r="C24" s="200" t="s">
        <v>348</v>
      </c>
      <c r="D24" s="200"/>
      <c r="E24" s="200">
        <v>0</v>
      </c>
      <c r="F24" s="200"/>
      <c r="G24" s="200" t="s">
        <v>789</v>
      </c>
      <c r="H24" s="201" t="s">
        <v>215</v>
      </c>
      <c r="I24" s="202">
        <v>51.42</v>
      </c>
      <c r="J24" s="200" t="s">
        <v>778</v>
      </c>
      <c r="K24" s="176">
        <v>1</v>
      </c>
      <c r="L24" s="176">
        <v>1</v>
      </c>
      <c r="M24" s="176"/>
      <c r="N24" s="286">
        <v>7</v>
      </c>
      <c r="O24" s="286"/>
      <c r="P24" s="176"/>
      <c r="Q24" s="203">
        <f t="shared" si="13"/>
        <v>6</v>
      </c>
      <c r="R24" s="203">
        <f t="shared" si="14"/>
        <v>0</v>
      </c>
      <c r="S24" s="203">
        <f t="shared" si="15"/>
        <v>1</v>
      </c>
      <c r="T24" s="203">
        <f t="shared" si="16"/>
        <v>0</v>
      </c>
      <c r="U24" s="203">
        <f t="shared" si="17"/>
        <v>1</v>
      </c>
      <c r="V24" s="175">
        <f>IF(Q24&gt;0,VLOOKUP(Q24,Jahresfaktoren!$A$11:$B$24,2,),0)</f>
        <v>302</v>
      </c>
      <c r="W24" s="175">
        <f>IF(R24&gt;0,VLOOKUP(R24,Jahresfaktoren!$D$11:$E$24,2,),0)</f>
        <v>0</v>
      </c>
      <c r="X24" s="175">
        <f>IF(S24&gt;0,VLOOKUP(S24,Jahresfaktoren!$A$28:$B$29,2,),0)</f>
        <v>60</v>
      </c>
      <c r="Y24" s="175">
        <f>IF(T24&gt;0,VLOOKUP(T24,Jahresfaktoren!$A$28:$B$29,2,),0)</f>
        <v>0</v>
      </c>
      <c r="Z24" s="175">
        <f>IF(U24&gt;0,VLOOKUP(U24,Jahresfaktoren!$A$32:$B$33,2,),)</f>
        <v>3</v>
      </c>
      <c r="AA24" s="177">
        <f t="shared" si="18"/>
        <v>15528.84</v>
      </c>
      <c r="AB24" s="177" t="str">
        <f t="shared" si="19"/>
        <v/>
      </c>
      <c r="AC24" s="177">
        <f t="shared" si="20"/>
        <v>3085.2000000000003</v>
      </c>
      <c r="AD24" s="177" t="str">
        <f t="shared" si="21"/>
        <v/>
      </c>
      <c r="AE24" s="177">
        <f t="shared" si="22"/>
        <v>154.26</v>
      </c>
      <c r="AF24" s="178">
        <f>IF(Q24&gt;0,VLOOKUP(H24,Leistungszahlen!$A$11:$C$158,3,),0)</f>
        <v>0</v>
      </c>
      <c r="AG24" s="178">
        <f>IF(R24&gt;0,VLOOKUP(H24,Leistungszahlen!$A$11:$F$158,6,),IF(T24&gt;0,VLOOKUP(H24,Leistungszahlen!$A$11:$F$158,6,),0))</f>
        <v>0</v>
      </c>
      <c r="AH24" s="179" t="e">
        <f t="shared" si="23"/>
        <v>#DIV/0!</v>
      </c>
      <c r="AI24" s="179">
        <f t="shared" si="24"/>
        <v>0</v>
      </c>
      <c r="AJ24" s="179" t="e">
        <f t="shared" si="25"/>
        <v>#DIV/0!</v>
      </c>
      <c r="AK24" s="179">
        <f t="shared" si="26"/>
        <v>0</v>
      </c>
      <c r="AL24" s="179" t="e">
        <f t="shared" si="27"/>
        <v>#DIV/0!</v>
      </c>
      <c r="AM24" s="180">
        <f>IF(L24=1,Stundensätze!$D$13,IF(L24=2,Stundensätze!$D$17,IF(L24=4,Stundensätze!$D$21,"")))</f>
        <v>0</v>
      </c>
      <c r="AN24" s="180">
        <f>IF(L24=1,Stundensätze!$D$15,IF(L24=2,Stundensätze!$D$19,IF(L24=4,Stundensätze!$D$23,"")))</f>
        <v>0</v>
      </c>
      <c r="AO24" s="180" t="e">
        <f t="shared" si="10"/>
        <v>#DIV/0!</v>
      </c>
      <c r="AP24" s="180" t="e">
        <f t="shared" si="28"/>
        <v>#DIV/0!</v>
      </c>
      <c r="AQ24" s="192" t="e">
        <f t="shared" si="29"/>
        <v>#DIV/0!</v>
      </c>
      <c r="AR24" s="192" t="e">
        <f t="shared" si="30"/>
        <v>#DIV/0!</v>
      </c>
      <c r="AS24" s="193" t="e">
        <f t="shared" si="31"/>
        <v>#DIV/0!</v>
      </c>
      <c r="AT24" s="258" t="str">
        <f>IF(K24=0,0,VLOOKUP(K24,Kostenstellen!A:B,2,FALSE))</f>
        <v>Therapiezentrum</v>
      </c>
      <c r="AU24" s="68" t="str">
        <f t="shared" si="32"/>
        <v>R</v>
      </c>
      <c r="AV24" s="68" t="str">
        <f t="shared" si="33"/>
        <v/>
      </c>
      <c r="AW24" s="68">
        <f>IF(AF24=0,0,VLOOKUP($H24,Leistungszahlen!$A$11:$H$158,4,FALSE))</f>
        <v>0</v>
      </c>
      <c r="AX24" s="68">
        <f>IF(AF24=0,0,VLOOKUP($H24,Leistungszahlen!$A$11:$H$158,5,FALSE))</f>
        <v>0</v>
      </c>
      <c r="AY24" s="68">
        <f>IF(AG24=0,0,VLOOKUP($H24,Leistungszahlen!$A$11:$H$158,6,FALSE))</f>
        <v>0</v>
      </c>
      <c r="AZ24" s="68">
        <f t="shared" si="34"/>
        <v>0</v>
      </c>
      <c r="BA24" s="68">
        <f t="shared" si="35"/>
        <v>0</v>
      </c>
      <c r="BC24" s="68">
        <f t="shared" si="36"/>
        <v>0</v>
      </c>
      <c r="BD24" s="285"/>
    </row>
    <row r="25" spans="1:56" s="68" customFormat="1" ht="27">
      <c r="A25" s="200"/>
      <c r="B25" s="200"/>
      <c r="C25" s="200" t="s">
        <v>348</v>
      </c>
      <c r="D25" s="200"/>
      <c r="E25" s="200">
        <v>0</v>
      </c>
      <c r="F25" s="200"/>
      <c r="G25" s="200" t="s">
        <v>790</v>
      </c>
      <c r="H25" s="201" t="s">
        <v>215</v>
      </c>
      <c r="I25" s="202">
        <v>11.55</v>
      </c>
      <c r="J25" s="200" t="s">
        <v>778</v>
      </c>
      <c r="K25" s="176">
        <v>1</v>
      </c>
      <c r="L25" s="176">
        <v>1</v>
      </c>
      <c r="M25" s="176"/>
      <c r="N25" s="286">
        <v>7</v>
      </c>
      <c r="O25" s="286"/>
      <c r="P25" s="176"/>
      <c r="Q25" s="203">
        <f t="shared" si="13"/>
        <v>6</v>
      </c>
      <c r="R25" s="203">
        <f t="shared" si="14"/>
        <v>0</v>
      </c>
      <c r="S25" s="203">
        <f t="shared" si="15"/>
        <v>1</v>
      </c>
      <c r="T25" s="203">
        <f t="shared" si="16"/>
        <v>0</v>
      </c>
      <c r="U25" s="203">
        <f t="shared" si="17"/>
        <v>1</v>
      </c>
      <c r="V25" s="175">
        <f>IF(Q25&gt;0,VLOOKUP(Q25,Jahresfaktoren!$A$11:$B$24,2,),0)</f>
        <v>302</v>
      </c>
      <c r="W25" s="175">
        <f>IF(R25&gt;0,VLOOKUP(R25,Jahresfaktoren!$D$11:$E$24,2,),0)</f>
        <v>0</v>
      </c>
      <c r="X25" s="175">
        <f>IF(S25&gt;0,VLOOKUP(S25,Jahresfaktoren!$A$28:$B$29,2,),0)</f>
        <v>60</v>
      </c>
      <c r="Y25" s="175">
        <f>IF(T25&gt;0,VLOOKUP(T25,Jahresfaktoren!$A$28:$B$29,2,),0)</f>
        <v>0</v>
      </c>
      <c r="Z25" s="175">
        <f>IF(U25&gt;0,VLOOKUP(U25,Jahresfaktoren!$A$32:$B$33,2,),)</f>
        <v>3</v>
      </c>
      <c r="AA25" s="177">
        <f t="shared" si="18"/>
        <v>3488.1000000000004</v>
      </c>
      <c r="AB25" s="177" t="str">
        <f t="shared" si="19"/>
        <v/>
      </c>
      <c r="AC25" s="177">
        <f t="shared" si="20"/>
        <v>693</v>
      </c>
      <c r="AD25" s="177" t="str">
        <f t="shared" si="21"/>
        <v/>
      </c>
      <c r="AE25" s="177">
        <f t="shared" si="22"/>
        <v>34.650000000000006</v>
      </c>
      <c r="AF25" s="178">
        <f>IF(Q25&gt;0,VLOOKUP(H25,Leistungszahlen!$A$11:$C$158,3,),0)</f>
        <v>0</v>
      </c>
      <c r="AG25" s="178">
        <f>IF(R25&gt;0,VLOOKUP(H25,Leistungszahlen!$A$11:$F$158,6,),IF(T25&gt;0,VLOOKUP(H25,Leistungszahlen!$A$11:$F$158,6,),0))</f>
        <v>0</v>
      </c>
      <c r="AH25" s="179" t="e">
        <f t="shared" si="23"/>
        <v>#DIV/0!</v>
      </c>
      <c r="AI25" s="179">
        <f t="shared" si="24"/>
        <v>0</v>
      </c>
      <c r="AJ25" s="179" t="e">
        <f t="shared" si="25"/>
        <v>#DIV/0!</v>
      </c>
      <c r="AK25" s="179">
        <f t="shared" si="26"/>
        <v>0</v>
      </c>
      <c r="AL25" s="179" t="e">
        <f t="shared" si="27"/>
        <v>#DIV/0!</v>
      </c>
      <c r="AM25" s="180">
        <f>IF(L25=1,Stundensätze!$D$13,IF(L25=2,Stundensätze!$D$17,IF(L25=4,Stundensätze!$D$21,"")))</f>
        <v>0</v>
      </c>
      <c r="AN25" s="180">
        <f>IF(L25=1,Stundensätze!$D$15,IF(L25=2,Stundensätze!$D$19,IF(L25=4,Stundensätze!$D$23,"")))</f>
        <v>0</v>
      </c>
      <c r="AO25" s="180" t="e">
        <f t="shared" si="10"/>
        <v>#DIV/0!</v>
      </c>
      <c r="AP25" s="180" t="e">
        <f t="shared" si="28"/>
        <v>#DIV/0!</v>
      </c>
      <c r="AQ25" s="192" t="e">
        <f t="shared" si="29"/>
        <v>#DIV/0!</v>
      </c>
      <c r="AR25" s="192" t="e">
        <f t="shared" si="30"/>
        <v>#DIV/0!</v>
      </c>
      <c r="AS25" s="193" t="e">
        <f t="shared" si="31"/>
        <v>#DIV/0!</v>
      </c>
      <c r="AT25" s="258" t="str">
        <f>IF(K25=0,0,VLOOKUP(K25,Kostenstellen!A:B,2,FALSE))</f>
        <v>Therapiezentrum</v>
      </c>
      <c r="AU25" s="68" t="str">
        <f t="shared" si="32"/>
        <v>R</v>
      </c>
      <c r="AV25" s="68" t="str">
        <f t="shared" si="33"/>
        <v/>
      </c>
      <c r="AW25" s="68">
        <f>IF(AF25=0,0,VLOOKUP($H25,Leistungszahlen!$A$11:$H$158,4,FALSE))</f>
        <v>0</v>
      </c>
      <c r="AX25" s="68">
        <f>IF(AF25=0,0,VLOOKUP($H25,Leistungszahlen!$A$11:$H$158,5,FALSE))</f>
        <v>0</v>
      </c>
      <c r="AY25" s="68">
        <f>IF(AG25=0,0,VLOOKUP($H25,Leistungszahlen!$A$11:$H$158,6,FALSE))</f>
        <v>0</v>
      </c>
      <c r="AZ25" s="68">
        <f t="shared" si="34"/>
        <v>0</v>
      </c>
      <c r="BA25" s="68">
        <f t="shared" si="35"/>
        <v>0</v>
      </c>
      <c r="BC25" s="68">
        <f t="shared" si="36"/>
        <v>0</v>
      </c>
      <c r="BD25" s="285"/>
    </row>
    <row r="26" spans="1:56" s="68" customFormat="1" ht="27">
      <c r="A26" s="200"/>
      <c r="B26" s="200"/>
      <c r="C26" s="200" t="s">
        <v>348</v>
      </c>
      <c r="D26" s="200"/>
      <c r="E26" s="200">
        <v>0</v>
      </c>
      <c r="F26" s="200"/>
      <c r="G26" s="200" t="s">
        <v>791</v>
      </c>
      <c r="H26" s="201" t="s">
        <v>215</v>
      </c>
      <c r="I26" s="202">
        <v>51.37</v>
      </c>
      <c r="J26" s="200" t="s">
        <v>778</v>
      </c>
      <c r="K26" s="176">
        <v>1</v>
      </c>
      <c r="L26" s="176">
        <v>1</v>
      </c>
      <c r="M26" s="176"/>
      <c r="N26" s="286">
        <v>7</v>
      </c>
      <c r="O26" s="286"/>
      <c r="P26" s="176"/>
      <c r="Q26" s="203">
        <f t="shared" si="13"/>
        <v>6</v>
      </c>
      <c r="R26" s="203">
        <f t="shared" si="14"/>
        <v>0</v>
      </c>
      <c r="S26" s="203">
        <f t="shared" si="15"/>
        <v>1</v>
      </c>
      <c r="T26" s="203">
        <f t="shared" si="16"/>
        <v>0</v>
      </c>
      <c r="U26" s="203">
        <f t="shared" si="17"/>
        <v>1</v>
      </c>
      <c r="V26" s="175">
        <f>IF(Q26&gt;0,VLOOKUP(Q26,Jahresfaktoren!$A$11:$B$24,2,),0)</f>
        <v>302</v>
      </c>
      <c r="W26" s="175">
        <f>IF(R26&gt;0,VLOOKUP(R26,Jahresfaktoren!$D$11:$E$24,2,),0)</f>
        <v>0</v>
      </c>
      <c r="X26" s="175">
        <f>IF(S26&gt;0,VLOOKUP(S26,Jahresfaktoren!$A$28:$B$29,2,),0)</f>
        <v>60</v>
      </c>
      <c r="Y26" s="175">
        <f>IF(T26&gt;0,VLOOKUP(T26,Jahresfaktoren!$A$28:$B$29,2,),0)</f>
        <v>0</v>
      </c>
      <c r="Z26" s="175">
        <f>IF(U26&gt;0,VLOOKUP(U26,Jahresfaktoren!$A$32:$B$33,2,),)</f>
        <v>3</v>
      </c>
      <c r="AA26" s="177">
        <f t="shared" si="18"/>
        <v>15513.74</v>
      </c>
      <c r="AB26" s="177" t="str">
        <f t="shared" si="19"/>
        <v/>
      </c>
      <c r="AC26" s="177">
        <f t="shared" si="20"/>
        <v>3082.2</v>
      </c>
      <c r="AD26" s="177" t="str">
        <f t="shared" si="21"/>
        <v/>
      </c>
      <c r="AE26" s="177">
        <f t="shared" si="22"/>
        <v>154.10999999999999</v>
      </c>
      <c r="AF26" s="178">
        <f>IF(Q26&gt;0,VLOOKUP(H26,Leistungszahlen!$A$11:$C$158,3,),0)</f>
        <v>0</v>
      </c>
      <c r="AG26" s="178">
        <f>IF(R26&gt;0,VLOOKUP(H26,Leistungszahlen!$A$11:$F$158,6,),IF(T26&gt;0,VLOOKUP(H26,Leistungszahlen!$A$11:$F$158,6,),0))</f>
        <v>0</v>
      </c>
      <c r="AH26" s="179" t="e">
        <f t="shared" si="23"/>
        <v>#DIV/0!</v>
      </c>
      <c r="AI26" s="179">
        <f t="shared" si="24"/>
        <v>0</v>
      </c>
      <c r="AJ26" s="179" t="e">
        <f t="shared" si="25"/>
        <v>#DIV/0!</v>
      </c>
      <c r="AK26" s="179">
        <f t="shared" si="26"/>
        <v>0</v>
      </c>
      <c r="AL26" s="179" t="e">
        <f t="shared" si="27"/>
        <v>#DIV/0!</v>
      </c>
      <c r="AM26" s="180">
        <f>IF(L26=1,Stundensätze!$D$13,IF(L26=2,Stundensätze!$D$17,IF(L26=4,Stundensätze!$D$21,"")))</f>
        <v>0</v>
      </c>
      <c r="AN26" s="180">
        <f>IF(L26=1,Stundensätze!$D$15,IF(L26=2,Stundensätze!$D$19,IF(L26=4,Stundensätze!$D$23,"")))</f>
        <v>0</v>
      </c>
      <c r="AO26" s="180" t="e">
        <f t="shared" si="10"/>
        <v>#DIV/0!</v>
      </c>
      <c r="AP26" s="180" t="e">
        <f t="shared" si="28"/>
        <v>#DIV/0!</v>
      </c>
      <c r="AQ26" s="192" t="e">
        <f t="shared" si="29"/>
        <v>#DIV/0!</v>
      </c>
      <c r="AR26" s="192" t="e">
        <f t="shared" si="30"/>
        <v>#DIV/0!</v>
      </c>
      <c r="AS26" s="193" t="e">
        <f t="shared" si="31"/>
        <v>#DIV/0!</v>
      </c>
      <c r="AT26" s="258" t="str">
        <f>IF(K26=0,0,VLOOKUP(K26,Kostenstellen!A:B,2,FALSE))</f>
        <v>Therapiezentrum</v>
      </c>
      <c r="AU26" s="68" t="str">
        <f t="shared" si="32"/>
        <v>R</v>
      </c>
      <c r="AV26" s="68" t="str">
        <f t="shared" si="33"/>
        <v/>
      </c>
      <c r="AW26" s="68">
        <f>IF(AF26=0,0,VLOOKUP($H26,Leistungszahlen!$A$11:$H$158,4,FALSE))</f>
        <v>0</v>
      </c>
      <c r="AX26" s="68">
        <f>IF(AF26=0,0,VLOOKUP($H26,Leistungszahlen!$A$11:$H$158,5,FALSE))</f>
        <v>0</v>
      </c>
      <c r="AY26" s="68">
        <f>IF(AG26=0,0,VLOOKUP($H26,Leistungszahlen!$A$11:$H$158,6,FALSE))</f>
        <v>0</v>
      </c>
      <c r="AZ26" s="68">
        <f t="shared" si="34"/>
        <v>0</v>
      </c>
      <c r="BA26" s="68">
        <f t="shared" si="35"/>
        <v>0</v>
      </c>
      <c r="BC26" s="68">
        <f t="shared" si="36"/>
        <v>0</v>
      </c>
      <c r="BD26" s="285"/>
    </row>
    <row r="27" spans="1:56" s="68" customFormat="1" ht="27">
      <c r="A27" s="200"/>
      <c r="B27" s="200"/>
      <c r="C27" s="200" t="s">
        <v>348</v>
      </c>
      <c r="D27" s="200"/>
      <c r="E27" s="200">
        <v>0</v>
      </c>
      <c r="F27" s="200"/>
      <c r="G27" s="200" t="s">
        <v>792</v>
      </c>
      <c r="H27" s="201" t="s">
        <v>215</v>
      </c>
      <c r="I27" s="202">
        <v>51.42</v>
      </c>
      <c r="J27" s="200" t="s">
        <v>778</v>
      </c>
      <c r="K27" s="176">
        <v>1</v>
      </c>
      <c r="L27" s="176">
        <v>1</v>
      </c>
      <c r="M27" s="176"/>
      <c r="N27" s="286">
        <v>7</v>
      </c>
      <c r="O27" s="286"/>
      <c r="P27" s="176"/>
      <c r="Q27" s="203">
        <f t="shared" si="13"/>
        <v>6</v>
      </c>
      <c r="R27" s="203">
        <f t="shared" si="14"/>
        <v>0</v>
      </c>
      <c r="S27" s="203">
        <f t="shared" si="15"/>
        <v>1</v>
      </c>
      <c r="T27" s="203">
        <f t="shared" si="16"/>
        <v>0</v>
      </c>
      <c r="U27" s="203">
        <f t="shared" si="17"/>
        <v>1</v>
      </c>
      <c r="V27" s="175">
        <f>IF(Q27&gt;0,VLOOKUP(Q27,Jahresfaktoren!$A$11:$B$24,2,),0)</f>
        <v>302</v>
      </c>
      <c r="W27" s="175">
        <f>IF(R27&gt;0,VLOOKUP(R27,Jahresfaktoren!$D$11:$E$24,2,),0)</f>
        <v>0</v>
      </c>
      <c r="X27" s="175">
        <f>IF(S27&gt;0,VLOOKUP(S27,Jahresfaktoren!$A$28:$B$29,2,),0)</f>
        <v>60</v>
      </c>
      <c r="Y27" s="175">
        <f>IF(T27&gt;0,VLOOKUP(T27,Jahresfaktoren!$A$28:$B$29,2,),0)</f>
        <v>0</v>
      </c>
      <c r="Z27" s="175">
        <f>IF(U27&gt;0,VLOOKUP(U27,Jahresfaktoren!$A$32:$B$33,2,),)</f>
        <v>3</v>
      </c>
      <c r="AA27" s="177">
        <f t="shared" si="18"/>
        <v>15528.84</v>
      </c>
      <c r="AB27" s="177" t="str">
        <f t="shared" si="19"/>
        <v/>
      </c>
      <c r="AC27" s="177">
        <f t="shared" si="20"/>
        <v>3085.2000000000003</v>
      </c>
      <c r="AD27" s="177" t="str">
        <f t="shared" si="21"/>
        <v/>
      </c>
      <c r="AE27" s="177">
        <f t="shared" si="22"/>
        <v>154.26</v>
      </c>
      <c r="AF27" s="178">
        <f>IF(Q27&gt;0,VLOOKUP(H27,Leistungszahlen!$A$11:$C$158,3,),0)</f>
        <v>0</v>
      </c>
      <c r="AG27" s="178">
        <f>IF(R27&gt;0,VLOOKUP(H27,Leistungszahlen!$A$11:$F$158,6,),IF(T27&gt;0,VLOOKUP(H27,Leistungszahlen!$A$11:$F$158,6,),0))</f>
        <v>0</v>
      </c>
      <c r="AH27" s="179" t="e">
        <f t="shared" si="23"/>
        <v>#DIV/0!</v>
      </c>
      <c r="AI27" s="179">
        <f t="shared" si="24"/>
        <v>0</v>
      </c>
      <c r="AJ27" s="179" t="e">
        <f t="shared" si="25"/>
        <v>#DIV/0!</v>
      </c>
      <c r="AK27" s="179">
        <f t="shared" si="26"/>
        <v>0</v>
      </c>
      <c r="AL27" s="179" t="e">
        <f t="shared" si="27"/>
        <v>#DIV/0!</v>
      </c>
      <c r="AM27" s="180">
        <f>IF(L27=1,Stundensätze!$D$13,IF(L27=2,Stundensätze!$D$17,IF(L27=4,Stundensätze!$D$21,"")))</f>
        <v>0</v>
      </c>
      <c r="AN27" s="180">
        <f>IF(L27=1,Stundensätze!$D$15,IF(L27=2,Stundensätze!$D$19,IF(L27=4,Stundensätze!$D$23,"")))</f>
        <v>0</v>
      </c>
      <c r="AO27" s="180" t="e">
        <f t="shared" si="10"/>
        <v>#DIV/0!</v>
      </c>
      <c r="AP27" s="180" t="e">
        <f t="shared" si="28"/>
        <v>#DIV/0!</v>
      </c>
      <c r="AQ27" s="192" t="e">
        <f t="shared" si="29"/>
        <v>#DIV/0!</v>
      </c>
      <c r="AR27" s="192" t="e">
        <f t="shared" si="30"/>
        <v>#DIV/0!</v>
      </c>
      <c r="AS27" s="193" t="e">
        <f t="shared" si="31"/>
        <v>#DIV/0!</v>
      </c>
      <c r="AT27" s="258" t="str">
        <f>IF(K27=0,0,VLOOKUP(K27,Kostenstellen!A:B,2,FALSE))</f>
        <v>Therapiezentrum</v>
      </c>
      <c r="AU27" s="68" t="str">
        <f t="shared" si="32"/>
        <v>R</v>
      </c>
      <c r="AV27" s="68" t="str">
        <f t="shared" si="33"/>
        <v/>
      </c>
      <c r="AW27" s="68">
        <f>IF(AF27=0,0,VLOOKUP($H27,Leistungszahlen!$A$11:$H$158,4,FALSE))</f>
        <v>0</v>
      </c>
      <c r="AX27" s="68">
        <f>IF(AF27=0,0,VLOOKUP($H27,Leistungszahlen!$A$11:$H$158,5,FALSE))</f>
        <v>0</v>
      </c>
      <c r="AY27" s="68">
        <f>IF(AG27=0,0,VLOOKUP($H27,Leistungszahlen!$A$11:$H$158,6,FALSE))</f>
        <v>0</v>
      </c>
      <c r="AZ27" s="68">
        <f t="shared" si="34"/>
        <v>0</v>
      </c>
      <c r="BA27" s="68">
        <f t="shared" si="35"/>
        <v>0</v>
      </c>
      <c r="BC27" s="68">
        <f t="shared" si="36"/>
        <v>0</v>
      </c>
      <c r="BD27" s="285"/>
    </row>
    <row r="28" spans="1:56" s="68" customFormat="1" ht="27">
      <c r="A28" s="200"/>
      <c r="B28" s="200"/>
      <c r="C28" s="200" t="s">
        <v>348</v>
      </c>
      <c r="D28" s="200"/>
      <c r="E28" s="200">
        <v>0</v>
      </c>
      <c r="F28" s="200"/>
      <c r="G28" s="200" t="s">
        <v>793</v>
      </c>
      <c r="H28" s="201" t="s">
        <v>215</v>
      </c>
      <c r="I28" s="202">
        <v>11.55</v>
      </c>
      <c r="J28" s="200" t="s">
        <v>778</v>
      </c>
      <c r="K28" s="176">
        <v>1</v>
      </c>
      <c r="L28" s="176">
        <v>1</v>
      </c>
      <c r="M28" s="176"/>
      <c r="N28" s="286">
        <v>7</v>
      </c>
      <c r="O28" s="286"/>
      <c r="P28" s="176"/>
      <c r="Q28" s="203">
        <f t="shared" si="13"/>
        <v>6</v>
      </c>
      <c r="R28" s="203">
        <f t="shared" si="14"/>
        <v>0</v>
      </c>
      <c r="S28" s="203">
        <f t="shared" si="15"/>
        <v>1</v>
      </c>
      <c r="T28" s="203">
        <f t="shared" si="16"/>
        <v>0</v>
      </c>
      <c r="U28" s="203">
        <f t="shared" si="17"/>
        <v>1</v>
      </c>
      <c r="V28" s="175">
        <f>IF(Q28&gt;0,VLOOKUP(Q28,Jahresfaktoren!$A$11:$B$24,2,),0)</f>
        <v>302</v>
      </c>
      <c r="W28" s="175">
        <f>IF(R28&gt;0,VLOOKUP(R28,Jahresfaktoren!$D$11:$E$24,2,),0)</f>
        <v>0</v>
      </c>
      <c r="X28" s="175">
        <f>IF(S28&gt;0,VLOOKUP(S28,Jahresfaktoren!$A$28:$B$29,2,),0)</f>
        <v>60</v>
      </c>
      <c r="Y28" s="175">
        <f>IF(T28&gt;0,VLOOKUP(T28,Jahresfaktoren!$A$28:$B$29,2,),0)</f>
        <v>0</v>
      </c>
      <c r="Z28" s="175">
        <f>IF(U28&gt;0,VLOOKUP(U28,Jahresfaktoren!$A$32:$B$33,2,),)</f>
        <v>3</v>
      </c>
      <c r="AA28" s="177">
        <f t="shared" si="18"/>
        <v>3488.1000000000004</v>
      </c>
      <c r="AB28" s="177" t="str">
        <f t="shared" si="19"/>
        <v/>
      </c>
      <c r="AC28" s="177">
        <f t="shared" si="20"/>
        <v>693</v>
      </c>
      <c r="AD28" s="177" t="str">
        <f t="shared" si="21"/>
        <v/>
      </c>
      <c r="AE28" s="177">
        <f t="shared" si="22"/>
        <v>34.650000000000006</v>
      </c>
      <c r="AF28" s="178">
        <f>IF(Q28&gt;0,VLOOKUP(H28,Leistungszahlen!$A$11:$C$158,3,),0)</f>
        <v>0</v>
      </c>
      <c r="AG28" s="178">
        <f>IF(R28&gt;0,VLOOKUP(H28,Leistungszahlen!$A$11:$F$158,6,),IF(T28&gt;0,VLOOKUP(H28,Leistungszahlen!$A$11:$F$158,6,),0))</f>
        <v>0</v>
      </c>
      <c r="AH28" s="179" t="e">
        <f t="shared" si="23"/>
        <v>#DIV/0!</v>
      </c>
      <c r="AI28" s="179">
        <f t="shared" si="24"/>
        <v>0</v>
      </c>
      <c r="AJ28" s="179" t="e">
        <f t="shared" si="25"/>
        <v>#DIV/0!</v>
      </c>
      <c r="AK28" s="179">
        <f t="shared" si="26"/>
        <v>0</v>
      </c>
      <c r="AL28" s="179" t="e">
        <f t="shared" si="27"/>
        <v>#DIV/0!</v>
      </c>
      <c r="AM28" s="180">
        <f>IF(L28=1,Stundensätze!$D$13,IF(L28=2,Stundensätze!$D$17,IF(L28=4,Stundensätze!$D$21,"")))</f>
        <v>0</v>
      </c>
      <c r="AN28" s="180">
        <f>IF(L28=1,Stundensätze!$D$15,IF(L28=2,Stundensätze!$D$19,IF(L28=4,Stundensätze!$D$23,"")))</f>
        <v>0</v>
      </c>
      <c r="AO28" s="180" t="e">
        <f t="shared" si="10"/>
        <v>#DIV/0!</v>
      </c>
      <c r="AP28" s="180" t="e">
        <f t="shared" si="28"/>
        <v>#DIV/0!</v>
      </c>
      <c r="AQ28" s="192" t="e">
        <f t="shared" si="29"/>
        <v>#DIV/0!</v>
      </c>
      <c r="AR28" s="192" t="e">
        <f t="shared" si="30"/>
        <v>#DIV/0!</v>
      </c>
      <c r="AS28" s="193" t="e">
        <f t="shared" si="31"/>
        <v>#DIV/0!</v>
      </c>
      <c r="AT28" s="258" t="str">
        <f>IF(K28=0,0,VLOOKUP(K28,Kostenstellen!A:B,2,FALSE))</f>
        <v>Therapiezentrum</v>
      </c>
      <c r="AU28" s="68" t="str">
        <f t="shared" si="32"/>
        <v>R</v>
      </c>
      <c r="AV28" s="68" t="str">
        <f t="shared" si="33"/>
        <v/>
      </c>
      <c r="AW28" s="68">
        <f>IF(AF28=0,0,VLOOKUP($H28,Leistungszahlen!$A$11:$H$158,4,FALSE))</f>
        <v>0</v>
      </c>
      <c r="AX28" s="68">
        <f>IF(AF28=0,0,VLOOKUP($H28,Leistungszahlen!$A$11:$H$158,5,FALSE))</f>
        <v>0</v>
      </c>
      <c r="AY28" s="68">
        <f>IF(AG28=0,0,VLOOKUP($H28,Leistungszahlen!$A$11:$H$158,6,FALSE))</f>
        <v>0</v>
      </c>
      <c r="AZ28" s="68">
        <f t="shared" si="34"/>
        <v>0</v>
      </c>
      <c r="BA28" s="68">
        <f t="shared" si="35"/>
        <v>0</v>
      </c>
      <c r="BC28" s="68">
        <f t="shared" si="36"/>
        <v>0</v>
      </c>
      <c r="BD28" s="285"/>
    </row>
    <row r="29" spans="1:56" s="68" customFormat="1" ht="27">
      <c r="A29" s="200"/>
      <c r="B29" s="200"/>
      <c r="C29" s="200" t="s">
        <v>348</v>
      </c>
      <c r="D29" s="200"/>
      <c r="E29" s="200">
        <v>0</v>
      </c>
      <c r="F29" s="200"/>
      <c r="G29" s="200" t="s">
        <v>794</v>
      </c>
      <c r="H29" s="201" t="s">
        <v>215</v>
      </c>
      <c r="I29" s="202">
        <v>51.37</v>
      </c>
      <c r="J29" s="200" t="s">
        <v>778</v>
      </c>
      <c r="K29" s="176">
        <v>1</v>
      </c>
      <c r="L29" s="176">
        <v>1</v>
      </c>
      <c r="M29" s="176"/>
      <c r="N29" s="286">
        <v>7</v>
      </c>
      <c r="O29" s="286"/>
      <c r="P29" s="176"/>
      <c r="Q29" s="203">
        <f t="shared" si="13"/>
        <v>6</v>
      </c>
      <c r="R29" s="203">
        <f t="shared" si="14"/>
        <v>0</v>
      </c>
      <c r="S29" s="203">
        <f t="shared" si="15"/>
        <v>1</v>
      </c>
      <c r="T29" s="203">
        <f t="shared" si="16"/>
        <v>0</v>
      </c>
      <c r="U29" s="203">
        <f t="shared" si="17"/>
        <v>1</v>
      </c>
      <c r="V29" s="175">
        <f>IF(Q29&gt;0,VLOOKUP(Q29,Jahresfaktoren!$A$11:$B$24,2,),0)</f>
        <v>302</v>
      </c>
      <c r="W29" s="175">
        <f>IF(R29&gt;0,VLOOKUP(R29,Jahresfaktoren!$D$11:$E$24,2,),0)</f>
        <v>0</v>
      </c>
      <c r="X29" s="175">
        <f>IF(S29&gt;0,VLOOKUP(S29,Jahresfaktoren!$A$28:$B$29,2,),0)</f>
        <v>60</v>
      </c>
      <c r="Y29" s="175">
        <f>IF(T29&gt;0,VLOOKUP(T29,Jahresfaktoren!$A$28:$B$29,2,),0)</f>
        <v>0</v>
      </c>
      <c r="Z29" s="175">
        <f>IF(U29&gt;0,VLOOKUP(U29,Jahresfaktoren!$A$32:$B$33,2,),)</f>
        <v>3</v>
      </c>
      <c r="AA29" s="177">
        <f t="shared" si="18"/>
        <v>15513.74</v>
      </c>
      <c r="AB29" s="177" t="str">
        <f t="shared" si="19"/>
        <v/>
      </c>
      <c r="AC29" s="177">
        <f t="shared" si="20"/>
        <v>3082.2</v>
      </c>
      <c r="AD29" s="177" t="str">
        <f t="shared" si="21"/>
        <v/>
      </c>
      <c r="AE29" s="177">
        <f t="shared" si="22"/>
        <v>154.10999999999999</v>
      </c>
      <c r="AF29" s="178">
        <f>IF(Q29&gt;0,VLOOKUP(H29,Leistungszahlen!$A$11:$C$158,3,),0)</f>
        <v>0</v>
      </c>
      <c r="AG29" s="178">
        <f>IF(R29&gt;0,VLOOKUP(H29,Leistungszahlen!$A$11:$F$158,6,),IF(T29&gt;0,VLOOKUP(H29,Leistungszahlen!$A$11:$F$158,6,),0))</f>
        <v>0</v>
      </c>
      <c r="AH29" s="179" t="e">
        <f t="shared" si="23"/>
        <v>#DIV/0!</v>
      </c>
      <c r="AI29" s="179">
        <f t="shared" si="24"/>
        <v>0</v>
      </c>
      <c r="AJ29" s="179" t="e">
        <f t="shared" si="25"/>
        <v>#DIV/0!</v>
      </c>
      <c r="AK29" s="179">
        <f t="shared" si="26"/>
        <v>0</v>
      </c>
      <c r="AL29" s="179" t="e">
        <f t="shared" si="27"/>
        <v>#DIV/0!</v>
      </c>
      <c r="AM29" s="180">
        <f>IF(L29=1,Stundensätze!$D$13,IF(L29=2,Stundensätze!$D$17,IF(L29=4,Stundensätze!$D$21,"")))</f>
        <v>0</v>
      </c>
      <c r="AN29" s="180">
        <f>IF(L29=1,Stundensätze!$D$15,IF(L29=2,Stundensätze!$D$19,IF(L29=4,Stundensätze!$D$23,"")))</f>
        <v>0</v>
      </c>
      <c r="AO29" s="180" t="e">
        <f t="shared" si="10"/>
        <v>#DIV/0!</v>
      </c>
      <c r="AP29" s="180" t="e">
        <f t="shared" si="28"/>
        <v>#DIV/0!</v>
      </c>
      <c r="AQ29" s="192" t="e">
        <f t="shared" si="29"/>
        <v>#DIV/0!</v>
      </c>
      <c r="AR29" s="192" t="e">
        <f t="shared" si="30"/>
        <v>#DIV/0!</v>
      </c>
      <c r="AS29" s="193" t="e">
        <f t="shared" si="31"/>
        <v>#DIV/0!</v>
      </c>
      <c r="AT29" s="258" t="str">
        <f>IF(K29=0,0,VLOOKUP(K29,Kostenstellen!A:B,2,FALSE))</f>
        <v>Therapiezentrum</v>
      </c>
      <c r="AU29" s="68" t="str">
        <f t="shared" si="32"/>
        <v>R</v>
      </c>
      <c r="AV29" s="68" t="str">
        <f t="shared" si="33"/>
        <v/>
      </c>
      <c r="AW29" s="68">
        <f>IF(AF29=0,0,VLOOKUP($H29,Leistungszahlen!$A$11:$H$158,4,FALSE))</f>
        <v>0</v>
      </c>
      <c r="AX29" s="68">
        <f>IF(AF29=0,0,VLOOKUP($H29,Leistungszahlen!$A$11:$H$158,5,FALSE))</f>
        <v>0</v>
      </c>
      <c r="AY29" s="68">
        <f>IF(AG29=0,0,VLOOKUP($H29,Leistungszahlen!$A$11:$H$158,6,FALSE))</f>
        <v>0</v>
      </c>
      <c r="AZ29" s="68">
        <f t="shared" si="34"/>
        <v>0</v>
      </c>
      <c r="BA29" s="68">
        <f t="shared" si="35"/>
        <v>0</v>
      </c>
      <c r="BC29" s="68">
        <f t="shared" si="36"/>
        <v>0</v>
      </c>
      <c r="BD29" s="285"/>
    </row>
    <row r="30" spans="1:56" s="68" customFormat="1" ht="27">
      <c r="A30" s="200"/>
      <c r="B30" s="200"/>
      <c r="C30" s="200" t="s">
        <v>348</v>
      </c>
      <c r="D30" s="200"/>
      <c r="E30" s="200">
        <v>0</v>
      </c>
      <c r="F30" s="200"/>
      <c r="G30" s="200" t="s">
        <v>795</v>
      </c>
      <c r="H30" s="201" t="s">
        <v>215</v>
      </c>
      <c r="I30" s="202">
        <v>51.42</v>
      </c>
      <c r="J30" s="200" t="s">
        <v>778</v>
      </c>
      <c r="K30" s="176">
        <v>1</v>
      </c>
      <c r="L30" s="176">
        <v>1</v>
      </c>
      <c r="M30" s="176"/>
      <c r="N30" s="286">
        <v>7</v>
      </c>
      <c r="O30" s="286"/>
      <c r="P30" s="176"/>
      <c r="Q30" s="203">
        <f t="shared" si="13"/>
        <v>6</v>
      </c>
      <c r="R30" s="203">
        <f t="shared" si="14"/>
        <v>0</v>
      </c>
      <c r="S30" s="203">
        <f t="shared" si="15"/>
        <v>1</v>
      </c>
      <c r="T30" s="203">
        <f t="shared" si="16"/>
        <v>0</v>
      </c>
      <c r="U30" s="203">
        <f t="shared" si="17"/>
        <v>1</v>
      </c>
      <c r="V30" s="175">
        <f>IF(Q30&gt;0,VLOOKUP(Q30,Jahresfaktoren!$A$11:$B$24,2,),0)</f>
        <v>302</v>
      </c>
      <c r="W30" s="175">
        <f>IF(R30&gt;0,VLOOKUP(R30,Jahresfaktoren!$D$11:$E$24,2,),0)</f>
        <v>0</v>
      </c>
      <c r="X30" s="175">
        <f>IF(S30&gt;0,VLOOKUP(S30,Jahresfaktoren!$A$28:$B$29,2,),0)</f>
        <v>60</v>
      </c>
      <c r="Y30" s="175">
        <f>IF(T30&gt;0,VLOOKUP(T30,Jahresfaktoren!$A$28:$B$29,2,),0)</f>
        <v>0</v>
      </c>
      <c r="Z30" s="175">
        <f>IF(U30&gt;0,VLOOKUP(U30,Jahresfaktoren!$A$32:$B$33,2,),)</f>
        <v>3</v>
      </c>
      <c r="AA30" s="177">
        <f t="shared" si="18"/>
        <v>15528.84</v>
      </c>
      <c r="AB30" s="177" t="str">
        <f t="shared" si="19"/>
        <v/>
      </c>
      <c r="AC30" s="177">
        <f t="shared" si="20"/>
        <v>3085.2000000000003</v>
      </c>
      <c r="AD30" s="177" t="str">
        <f t="shared" si="21"/>
        <v/>
      </c>
      <c r="AE30" s="177">
        <f t="shared" si="22"/>
        <v>154.26</v>
      </c>
      <c r="AF30" s="178">
        <f>IF(Q30&gt;0,VLOOKUP(H30,Leistungszahlen!$A$11:$C$158,3,),0)</f>
        <v>0</v>
      </c>
      <c r="AG30" s="178">
        <f>IF(R30&gt;0,VLOOKUP(H30,Leistungszahlen!$A$11:$F$158,6,),IF(T30&gt;0,VLOOKUP(H30,Leistungszahlen!$A$11:$F$158,6,),0))</f>
        <v>0</v>
      </c>
      <c r="AH30" s="179" t="e">
        <f t="shared" si="23"/>
        <v>#DIV/0!</v>
      </c>
      <c r="AI30" s="179">
        <f t="shared" si="24"/>
        <v>0</v>
      </c>
      <c r="AJ30" s="179" t="e">
        <f t="shared" si="25"/>
        <v>#DIV/0!</v>
      </c>
      <c r="AK30" s="179">
        <f t="shared" si="26"/>
        <v>0</v>
      </c>
      <c r="AL30" s="179" t="e">
        <f t="shared" si="27"/>
        <v>#DIV/0!</v>
      </c>
      <c r="AM30" s="180">
        <f>IF(L30=1,Stundensätze!$D$13,IF(L30=2,Stundensätze!$D$17,IF(L30=4,Stundensätze!$D$21,"")))</f>
        <v>0</v>
      </c>
      <c r="AN30" s="180">
        <f>IF(L30=1,Stundensätze!$D$15,IF(L30=2,Stundensätze!$D$19,IF(L30=4,Stundensätze!$D$23,"")))</f>
        <v>0</v>
      </c>
      <c r="AO30" s="180" t="e">
        <f t="shared" si="10"/>
        <v>#DIV/0!</v>
      </c>
      <c r="AP30" s="180" t="e">
        <f t="shared" si="28"/>
        <v>#DIV/0!</v>
      </c>
      <c r="AQ30" s="192" t="e">
        <f t="shared" si="29"/>
        <v>#DIV/0!</v>
      </c>
      <c r="AR30" s="192" t="e">
        <f t="shared" si="30"/>
        <v>#DIV/0!</v>
      </c>
      <c r="AS30" s="193" t="e">
        <f t="shared" si="31"/>
        <v>#DIV/0!</v>
      </c>
      <c r="AT30" s="258" t="str">
        <f>IF(K30=0,0,VLOOKUP(K30,Kostenstellen!A:B,2,FALSE))</f>
        <v>Therapiezentrum</v>
      </c>
      <c r="AU30" s="68" t="str">
        <f t="shared" si="32"/>
        <v>R</v>
      </c>
      <c r="AV30" s="68" t="str">
        <f t="shared" si="33"/>
        <v/>
      </c>
      <c r="AW30" s="68">
        <f>IF(AF30=0,0,VLOOKUP($H30,Leistungszahlen!$A$11:$H$158,4,FALSE))</f>
        <v>0</v>
      </c>
      <c r="AX30" s="68">
        <f>IF(AF30=0,0,VLOOKUP($H30,Leistungszahlen!$A$11:$H$158,5,FALSE))</f>
        <v>0</v>
      </c>
      <c r="AY30" s="68">
        <f>IF(AG30=0,0,VLOOKUP($H30,Leistungszahlen!$A$11:$H$158,6,FALSE))</f>
        <v>0</v>
      </c>
      <c r="AZ30" s="68">
        <f t="shared" si="34"/>
        <v>0</v>
      </c>
      <c r="BA30" s="68">
        <f t="shared" si="35"/>
        <v>0</v>
      </c>
      <c r="BC30" s="68">
        <f t="shared" si="36"/>
        <v>0</v>
      </c>
      <c r="BD30" s="285"/>
    </row>
    <row r="31" spans="1:56" s="68" customFormat="1" ht="27">
      <c r="A31" s="200"/>
      <c r="B31" s="200"/>
      <c r="C31" s="200" t="s">
        <v>348</v>
      </c>
      <c r="D31" s="200"/>
      <c r="E31" s="200">
        <v>0</v>
      </c>
      <c r="F31" s="200"/>
      <c r="G31" s="200" t="s">
        <v>796</v>
      </c>
      <c r="H31" s="201" t="s">
        <v>215</v>
      </c>
      <c r="I31" s="202">
        <v>11.55</v>
      </c>
      <c r="J31" s="200" t="s">
        <v>778</v>
      </c>
      <c r="K31" s="176">
        <v>1</v>
      </c>
      <c r="L31" s="176">
        <v>1</v>
      </c>
      <c r="M31" s="176" t="s">
        <v>119</v>
      </c>
      <c r="N31" s="286">
        <v>7</v>
      </c>
      <c r="O31" s="286"/>
      <c r="P31" s="176"/>
      <c r="Q31" s="203">
        <f t="shared" si="13"/>
        <v>0</v>
      </c>
      <c r="R31" s="203">
        <f t="shared" si="14"/>
        <v>0</v>
      </c>
      <c r="S31" s="203">
        <f t="shared" si="15"/>
        <v>0</v>
      </c>
      <c r="T31" s="203">
        <f t="shared" si="16"/>
        <v>0</v>
      </c>
      <c r="U31" s="203">
        <f t="shared" si="17"/>
        <v>0</v>
      </c>
      <c r="V31" s="175">
        <f>IF(Q31&gt;0,VLOOKUP(Q31,Jahresfaktoren!$A$11:$B$24,2,),0)</f>
        <v>0</v>
      </c>
      <c r="W31" s="175">
        <f>IF(R31&gt;0,VLOOKUP(R31,Jahresfaktoren!$D$11:$E$24,2,),0)</f>
        <v>0</v>
      </c>
      <c r="X31" s="175">
        <f>IF(S31&gt;0,VLOOKUP(S31,Jahresfaktoren!$A$28:$B$29,2,),0)</f>
        <v>0</v>
      </c>
      <c r="Y31" s="175">
        <f>IF(T31&gt;0,VLOOKUP(T31,Jahresfaktoren!$A$28:$B$29,2,),0)</f>
        <v>0</v>
      </c>
      <c r="Z31" s="175">
        <f>IF(U31&gt;0,VLOOKUP(U31,Jahresfaktoren!$A$32:$B$33,2,),)</f>
        <v>0</v>
      </c>
      <c r="AA31" s="177" t="str">
        <f t="shared" si="18"/>
        <v/>
      </c>
      <c r="AB31" s="177" t="str">
        <f t="shared" si="19"/>
        <v/>
      </c>
      <c r="AC31" s="177" t="str">
        <f t="shared" si="20"/>
        <v/>
      </c>
      <c r="AD31" s="177" t="str">
        <f t="shared" si="21"/>
        <v/>
      </c>
      <c r="AE31" s="177" t="str">
        <f t="shared" si="22"/>
        <v/>
      </c>
      <c r="AF31" s="178">
        <f>IF(Q31&gt;0,VLOOKUP(H31,Leistungszahlen!$A$11:$C$158,3,),0)</f>
        <v>0</v>
      </c>
      <c r="AG31" s="178">
        <f>IF(R31&gt;0,VLOOKUP(H31,Leistungszahlen!$A$11:$F$158,6,),IF(T31&gt;0,VLOOKUP(H31,Leistungszahlen!$A$11:$F$158,6,),0))</f>
        <v>0</v>
      </c>
      <c r="AH31" s="179">
        <f t="shared" si="23"/>
        <v>0</v>
      </c>
      <c r="AI31" s="179">
        <f t="shared" si="24"/>
        <v>0</v>
      </c>
      <c r="AJ31" s="179">
        <f t="shared" si="25"/>
        <v>0</v>
      </c>
      <c r="AK31" s="179">
        <f t="shared" si="26"/>
        <v>0</v>
      </c>
      <c r="AL31" s="179">
        <f t="shared" si="27"/>
        <v>0</v>
      </c>
      <c r="AM31" s="180">
        <f>IF(L31=1,Stundensätze!$D$13,IF(L31=2,Stundensätze!$D$17,IF(L31=4,Stundensätze!$D$21,"")))</f>
        <v>0</v>
      </c>
      <c r="AN31" s="180">
        <f>IF(L31=1,Stundensätze!$D$15,IF(L31=2,Stundensätze!$D$19,IF(L31=4,Stundensätze!$D$23,"")))</f>
        <v>0</v>
      </c>
      <c r="AO31" s="180">
        <f t="shared" si="10"/>
        <v>0</v>
      </c>
      <c r="AP31" s="180">
        <f t="shared" si="28"/>
        <v>0</v>
      </c>
      <c r="AQ31" s="192">
        <f t="shared" si="29"/>
        <v>0</v>
      </c>
      <c r="AR31" s="192">
        <f t="shared" si="30"/>
        <v>0</v>
      </c>
      <c r="AS31" s="193">
        <f t="shared" si="31"/>
        <v>0</v>
      </c>
      <c r="AT31" s="258" t="str">
        <f>IF(K31=0,0,VLOOKUP(K31,Kostenstellen!A:B,2,FALSE))</f>
        <v>Therapiezentrum</v>
      </c>
      <c r="AU31" s="68" t="str">
        <f t="shared" si="32"/>
        <v/>
      </c>
      <c r="AV31" s="68" t="str">
        <f t="shared" si="33"/>
        <v/>
      </c>
      <c r="AW31" s="68">
        <f>IF(AF31=0,0,VLOOKUP($H31,Leistungszahlen!$A$11:$H$158,4,FALSE))</f>
        <v>0</v>
      </c>
      <c r="AX31" s="68">
        <f>IF(AF31=0,0,VLOOKUP($H31,Leistungszahlen!$A$11:$H$158,5,FALSE))</f>
        <v>0</v>
      </c>
      <c r="AY31" s="68">
        <f>IF(AG31=0,0,VLOOKUP($H31,Leistungszahlen!$A$11:$H$158,6,FALSE))</f>
        <v>0</v>
      </c>
      <c r="AZ31" s="68">
        <f t="shared" si="34"/>
        <v>0</v>
      </c>
      <c r="BA31" s="68">
        <f t="shared" si="35"/>
        <v>0</v>
      </c>
      <c r="BC31" s="68">
        <f t="shared" si="36"/>
        <v>0</v>
      </c>
      <c r="BD31" s="285"/>
    </row>
    <row r="32" spans="1:56" s="68" customFormat="1" ht="27">
      <c r="A32" s="200"/>
      <c r="B32" s="200"/>
      <c r="C32" s="200" t="s">
        <v>348</v>
      </c>
      <c r="D32" s="200"/>
      <c r="E32" s="200">
        <v>0</v>
      </c>
      <c r="F32" s="200"/>
      <c r="G32" s="200" t="s">
        <v>797</v>
      </c>
      <c r="H32" s="201" t="s">
        <v>215</v>
      </c>
      <c r="I32" s="202">
        <v>51.37</v>
      </c>
      <c r="J32" s="200" t="s">
        <v>778</v>
      </c>
      <c r="K32" s="176">
        <v>1</v>
      </c>
      <c r="L32" s="176">
        <v>1</v>
      </c>
      <c r="M32" s="176" t="s">
        <v>119</v>
      </c>
      <c r="N32" s="286">
        <v>7</v>
      </c>
      <c r="O32" s="286"/>
      <c r="P32" s="176"/>
      <c r="Q32" s="203">
        <f t="shared" si="13"/>
        <v>0</v>
      </c>
      <c r="R32" s="203">
        <f t="shared" si="14"/>
        <v>0</v>
      </c>
      <c r="S32" s="203">
        <f t="shared" si="15"/>
        <v>0</v>
      </c>
      <c r="T32" s="203">
        <f t="shared" si="16"/>
        <v>0</v>
      </c>
      <c r="U32" s="203">
        <f t="shared" si="17"/>
        <v>0</v>
      </c>
      <c r="V32" s="175">
        <f>IF(Q32&gt;0,VLOOKUP(Q32,Jahresfaktoren!$A$11:$B$24,2,),0)</f>
        <v>0</v>
      </c>
      <c r="W32" s="175">
        <f>IF(R32&gt;0,VLOOKUP(R32,Jahresfaktoren!$D$11:$E$24,2,),0)</f>
        <v>0</v>
      </c>
      <c r="X32" s="175">
        <f>IF(S32&gt;0,VLOOKUP(S32,Jahresfaktoren!$A$28:$B$29,2,),0)</f>
        <v>0</v>
      </c>
      <c r="Y32" s="175">
        <f>IF(T32&gt;0,VLOOKUP(T32,Jahresfaktoren!$A$28:$B$29,2,),0)</f>
        <v>0</v>
      </c>
      <c r="Z32" s="175">
        <f>IF(U32&gt;0,VLOOKUP(U32,Jahresfaktoren!$A$32:$B$33,2,),)</f>
        <v>0</v>
      </c>
      <c r="AA32" s="177" t="str">
        <f t="shared" si="18"/>
        <v/>
      </c>
      <c r="AB32" s="177" t="str">
        <f t="shared" si="19"/>
        <v/>
      </c>
      <c r="AC32" s="177" t="str">
        <f t="shared" si="20"/>
        <v/>
      </c>
      <c r="AD32" s="177" t="str">
        <f t="shared" si="21"/>
        <v/>
      </c>
      <c r="AE32" s="177" t="str">
        <f t="shared" si="22"/>
        <v/>
      </c>
      <c r="AF32" s="178">
        <f>IF(Q32&gt;0,VLOOKUP(H32,Leistungszahlen!$A$11:$C$158,3,),0)</f>
        <v>0</v>
      </c>
      <c r="AG32" s="178">
        <f>IF(R32&gt;0,VLOOKUP(H32,Leistungszahlen!$A$11:$F$158,6,),IF(T32&gt;0,VLOOKUP(H32,Leistungszahlen!$A$11:$F$158,6,),0))</f>
        <v>0</v>
      </c>
      <c r="AH32" s="179">
        <f t="shared" si="23"/>
        <v>0</v>
      </c>
      <c r="AI32" s="179">
        <f t="shared" si="24"/>
        <v>0</v>
      </c>
      <c r="AJ32" s="179">
        <f t="shared" si="25"/>
        <v>0</v>
      </c>
      <c r="AK32" s="179">
        <f t="shared" si="26"/>
        <v>0</v>
      </c>
      <c r="AL32" s="179">
        <f t="shared" si="27"/>
        <v>0</v>
      </c>
      <c r="AM32" s="180">
        <f>IF(L32=1,Stundensätze!$D$13,IF(L32=2,Stundensätze!$D$17,IF(L32=4,Stundensätze!$D$21,"")))</f>
        <v>0</v>
      </c>
      <c r="AN32" s="180">
        <f>IF(L32=1,Stundensätze!$D$15,IF(L32=2,Stundensätze!$D$19,IF(L32=4,Stundensätze!$D$23,"")))</f>
        <v>0</v>
      </c>
      <c r="AO32" s="180">
        <f t="shared" si="10"/>
        <v>0</v>
      </c>
      <c r="AP32" s="180">
        <f t="shared" si="28"/>
        <v>0</v>
      </c>
      <c r="AQ32" s="192">
        <f t="shared" si="29"/>
        <v>0</v>
      </c>
      <c r="AR32" s="192">
        <f t="shared" si="30"/>
        <v>0</v>
      </c>
      <c r="AS32" s="193">
        <f t="shared" si="31"/>
        <v>0</v>
      </c>
      <c r="AT32" s="258" t="str">
        <f>IF(K32=0,0,VLOOKUP(K32,Kostenstellen!A:B,2,FALSE))</f>
        <v>Therapiezentrum</v>
      </c>
      <c r="AU32" s="68" t="str">
        <f t="shared" si="32"/>
        <v/>
      </c>
      <c r="AV32" s="68" t="str">
        <f t="shared" si="33"/>
        <v/>
      </c>
      <c r="AW32" s="68">
        <f>IF(AF32=0,0,VLOOKUP($H32,Leistungszahlen!$A$11:$H$158,4,FALSE))</f>
        <v>0</v>
      </c>
      <c r="AX32" s="68">
        <f>IF(AF32=0,0,VLOOKUP($H32,Leistungszahlen!$A$11:$H$158,5,FALSE))</f>
        <v>0</v>
      </c>
      <c r="AY32" s="68">
        <f>IF(AG32=0,0,VLOOKUP($H32,Leistungszahlen!$A$11:$H$158,6,FALSE))</f>
        <v>0</v>
      </c>
      <c r="AZ32" s="68">
        <f t="shared" si="34"/>
        <v>0</v>
      </c>
      <c r="BA32" s="68">
        <f t="shared" si="35"/>
        <v>0</v>
      </c>
      <c r="BC32" s="68">
        <f t="shared" si="36"/>
        <v>0</v>
      </c>
      <c r="BD32" s="285"/>
    </row>
    <row r="33" spans="1:56" s="68" customFormat="1" ht="27">
      <c r="A33" s="200"/>
      <c r="B33" s="200"/>
      <c r="C33" s="200" t="s">
        <v>348</v>
      </c>
      <c r="D33" s="200"/>
      <c r="E33" s="200">
        <v>0</v>
      </c>
      <c r="F33" s="200"/>
      <c r="G33" s="200" t="s">
        <v>798</v>
      </c>
      <c r="H33" s="201" t="s">
        <v>215</v>
      </c>
      <c r="I33" s="202">
        <v>51.42</v>
      </c>
      <c r="J33" s="200" t="s">
        <v>778</v>
      </c>
      <c r="K33" s="176">
        <v>1</v>
      </c>
      <c r="L33" s="176">
        <v>1</v>
      </c>
      <c r="M33" s="176" t="s">
        <v>119</v>
      </c>
      <c r="N33" s="286">
        <v>7</v>
      </c>
      <c r="O33" s="286"/>
      <c r="P33" s="176"/>
      <c r="Q33" s="203">
        <f t="shared" si="13"/>
        <v>0</v>
      </c>
      <c r="R33" s="203">
        <f t="shared" si="14"/>
        <v>0</v>
      </c>
      <c r="S33" s="203">
        <f t="shared" si="15"/>
        <v>0</v>
      </c>
      <c r="T33" s="203">
        <f t="shared" si="16"/>
        <v>0</v>
      </c>
      <c r="U33" s="203">
        <f t="shared" si="17"/>
        <v>0</v>
      </c>
      <c r="V33" s="175">
        <f>IF(Q33&gt;0,VLOOKUP(Q33,Jahresfaktoren!$A$11:$B$24,2,),0)</f>
        <v>0</v>
      </c>
      <c r="W33" s="175">
        <f>IF(R33&gt;0,VLOOKUP(R33,Jahresfaktoren!$D$11:$E$24,2,),0)</f>
        <v>0</v>
      </c>
      <c r="X33" s="175">
        <f>IF(S33&gt;0,VLOOKUP(S33,Jahresfaktoren!$A$28:$B$29,2,),0)</f>
        <v>0</v>
      </c>
      <c r="Y33" s="175">
        <f>IF(T33&gt;0,VLOOKUP(T33,Jahresfaktoren!$A$28:$B$29,2,),0)</f>
        <v>0</v>
      </c>
      <c r="Z33" s="175">
        <f>IF(U33&gt;0,VLOOKUP(U33,Jahresfaktoren!$A$32:$B$33,2,),)</f>
        <v>0</v>
      </c>
      <c r="AA33" s="177" t="str">
        <f t="shared" si="18"/>
        <v/>
      </c>
      <c r="AB33" s="177" t="str">
        <f t="shared" si="19"/>
        <v/>
      </c>
      <c r="AC33" s="177" t="str">
        <f t="shared" si="20"/>
        <v/>
      </c>
      <c r="AD33" s="177" t="str">
        <f t="shared" si="21"/>
        <v/>
      </c>
      <c r="AE33" s="177" t="str">
        <f t="shared" si="22"/>
        <v/>
      </c>
      <c r="AF33" s="178">
        <f>IF(Q33&gt;0,VLOOKUP(H33,Leistungszahlen!$A$11:$C$158,3,),0)</f>
        <v>0</v>
      </c>
      <c r="AG33" s="178">
        <f>IF(R33&gt;0,VLOOKUP(H33,Leistungszahlen!$A$11:$F$158,6,),IF(T33&gt;0,VLOOKUP(H33,Leistungszahlen!$A$11:$F$158,6,),0))</f>
        <v>0</v>
      </c>
      <c r="AH33" s="179">
        <f t="shared" si="23"/>
        <v>0</v>
      </c>
      <c r="AI33" s="179">
        <f t="shared" si="24"/>
        <v>0</v>
      </c>
      <c r="AJ33" s="179">
        <f t="shared" si="25"/>
        <v>0</v>
      </c>
      <c r="AK33" s="179">
        <f t="shared" si="26"/>
        <v>0</v>
      </c>
      <c r="AL33" s="179">
        <f t="shared" si="27"/>
        <v>0</v>
      </c>
      <c r="AM33" s="180">
        <f>IF(L33=1,Stundensätze!$D$13,IF(L33=2,Stundensätze!$D$17,IF(L33=4,Stundensätze!$D$21,"")))</f>
        <v>0</v>
      </c>
      <c r="AN33" s="180">
        <f>IF(L33=1,Stundensätze!$D$15,IF(L33=2,Stundensätze!$D$19,IF(L33=4,Stundensätze!$D$23,"")))</f>
        <v>0</v>
      </c>
      <c r="AO33" s="180">
        <f t="shared" si="10"/>
        <v>0</v>
      </c>
      <c r="AP33" s="180">
        <f t="shared" si="28"/>
        <v>0</v>
      </c>
      <c r="AQ33" s="192">
        <f t="shared" si="29"/>
        <v>0</v>
      </c>
      <c r="AR33" s="192">
        <f t="shared" si="30"/>
        <v>0</v>
      </c>
      <c r="AS33" s="193">
        <f t="shared" si="31"/>
        <v>0</v>
      </c>
      <c r="AT33" s="258" t="str">
        <f>IF(K33=0,0,VLOOKUP(K33,Kostenstellen!A:B,2,FALSE))</f>
        <v>Therapiezentrum</v>
      </c>
      <c r="AU33" s="68" t="str">
        <f t="shared" si="32"/>
        <v/>
      </c>
      <c r="AV33" s="68" t="str">
        <f t="shared" si="33"/>
        <v/>
      </c>
      <c r="AW33" s="68">
        <f>IF(AF33=0,0,VLOOKUP($H33,Leistungszahlen!$A$11:$H$158,4,FALSE))</f>
        <v>0</v>
      </c>
      <c r="AX33" s="68">
        <f>IF(AF33=0,0,VLOOKUP($H33,Leistungszahlen!$A$11:$H$158,5,FALSE))</f>
        <v>0</v>
      </c>
      <c r="AY33" s="68">
        <f>IF(AG33=0,0,VLOOKUP($H33,Leistungszahlen!$A$11:$H$158,6,FALSE))</f>
        <v>0</v>
      </c>
      <c r="AZ33" s="68">
        <f t="shared" si="34"/>
        <v>0</v>
      </c>
      <c r="BA33" s="68">
        <f t="shared" si="35"/>
        <v>0</v>
      </c>
      <c r="BC33" s="68">
        <f t="shared" si="36"/>
        <v>0</v>
      </c>
      <c r="BD33" s="285"/>
    </row>
    <row r="34" spans="1:56" s="68" customFormat="1" ht="22.5">
      <c r="A34" s="200"/>
      <c r="B34" s="200"/>
      <c r="C34" s="200" t="s">
        <v>348</v>
      </c>
      <c r="D34" s="200"/>
      <c r="E34" s="200">
        <v>0</v>
      </c>
      <c r="F34" s="200"/>
      <c r="G34" s="200" t="s">
        <v>237</v>
      </c>
      <c r="H34" s="201" t="s">
        <v>777</v>
      </c>
      <c r="I34" s="202">
        <v>19.45</v>
      </c>
      <c r="J34" s="200" t="s">
        <v>780</v>
      </c>
      <c r="K34" s="176">
        <v>1</v>
      </c>
      <c r="L34" s="176">
        <v>1</v>
      </c>
      <c r="M34" s="176"/>
      <c r="N34" s="286">
        <v>5</v>
      </c>
      <c r="O34" s="286"/>
      <c r="P34" s="176"/>
      <c r="Q34" s="203">
        <f t="shared" si="13"/>
        <v>5</v>
      </c>
      <c r="R34" s="203">
        <f t="shared" si="14"/>
        <v>0</v>
      </c>
      <c r="S34" s="203">
        <f t="shared" si="15"/>
        <v>0</v>
      </c>
      <c r="T34" s="203">
        <f t="shared" si="16"/>
        <v>0</v>
      </c>
      <c r="U34" s="203">
        <f t="shared" si="17"/>
        <v>0</v>
      </c>
      <c r="V34" s="175">
        <f>IF(Q34&gt;0,VLOOKUP(Q34,Jahresfaktoren!$A$11:$B$24,2,),0)</f>
        <v>250</v>
      </c>
      <c r="W34" s="175">
        <f>IF(R34&gt;0,VLOOKUP(R34,Jahresfaktoren!$D$11:$E$24,2,),0)</f>
        <v>0</v>
      </c>
      <c r="X34" s="175">
        <f>IF(S34&gt;0,VLOOKUP(S34,Jahresfaktoren!$A$28:$B$29,2,),0)</f>
        <v>0</v>
      </c>
      <c r="Y34" s="175">
        <f>IF(T34&gt;0,VLOOKUP(T34,Jahresfaktoren!$A$28:$B$29,2,),0)</f>
        <v>0</v>
      </c>
      <c r="Z34" s="175">
        <f>IF(U34&gt;0,VLOOKUP(U34,Jahresfaktoren!$A$32:$B$33,2,),)</f>
        <v>0</v>
      </c>
      <c r="AA34" s="177">
        <f t="shared" si="18"/>
        <v>4862.5</v>
      </c>
      <c r="AB34" s="177" t="str">
        <f t="shared" si="19"/>
        <v/>
      </c>
      <c r="AC34" s="177" t="str">
        <f t="shared" si="20"/>
        <v/>
      </c>
      <c r="AD34" s="177" t="str">
        <f t="shared" si="21"/>
        <v/>
      </c>
      <c r="AE34" s="177" t="str">
        <f t="shared" si="22"/>
        <v/>
      </c>
      <c r="AF34" s="178">
        <f>IF(Q34&gt;0,VLOOKUP(H34,Leistungszahlen!$A$11:$C$158,3,),0)</f>
        <v>0</v>
      </c>
      <c r="AG34" s="178">
        <f>IF(R34&gt;0,VLOOKUP(H34,Leistungszahlen!$A$11:$F$158,6,),IF(T34&gt;0,VLOOKUP(H34,Leistungszahlen!$A$11:$F$158,6,),0))</f>
        <v>0</v>
      </c>
      <c r="AH34" s="179" t="e">
        <f t="shared" si="23"/>
        <v>#DIV/0!</v>
      </c>
      <c r="AI34" s="179">
        <f t="shared" si="24"/>
        <v>0</v>
      </c>
      <c r="AJ34" s="179">
        <f t="shared" si="25"/>
        <v>0</v>
      </c>
      <c r="AK34" s="179">
        <f t="shared" si="26"/>
        <v>0</v>
      </c>
      <c r="AL34" s="179">
        <f t="shared" si="27"/>
        <v>0</v>
      </c>
      <c r="AM34" s="180">
        <f>IF(L34=1,Stundensätze!$D$13,IF(L34=2,Stundensätze!$D$17,IF(L34=4,Stundensätze!$D$21,"")))</f>
        <v>0</v>
      </c>
      <c r="AN34" s="180">
        <f>IF(L34=1,Stundensätze!$D$15,IF(L34=2,Stundensätze!$D$19,IF(L34=4,Stundensätze!$D$23,"")))</f>
        <v>0</v>
      </c>
      <c r="AO34" s="180" t="e">
        <f t="shared" si="10"/>
        <v>#DIV/0!</v>
      </c>
      <c r="AP34" s="180">
        <f t="shared" si="28"/>
        <v>0</v>
      </c>
      <c r="AQ34" s="192" t="e">
        <f t="shared" si="29"/>
        <v>#DIV/0!</v>
      </c>
      <c r="AR34" s="192" t="e">
        <f t="shared" si="30"/>
        <v>#DIV/0!</v>
      </c>
      <c r="AS34" s="193" t="e">
        <f t="shared" si="31"/>
        <v>#DIV/0!</v>
      </c>
      <c r="AT34" s="258" t="str">
        <f>IF(K34=0,0,VLOOKUP(K34,Kostenstellen!A:B,2,FALSE))</f>
        <v>Therapiezentrum</v>
      </c>
      <c r="AU34" s="68" t="str">
        <f t="shared" si="32"/>
        <v>AM</v>
      </c>
      <c r="AV34" s="68" t="str">
        <f t="shared" si="33"/>
        <v/>
      </c>
      <c r="AW34" s="68">
        <f>IF(AF34=0,0,VLOOKUP($H34,Leistungszahlen!$A$11:$H$158,4,FALSE))</f>
        <v>0</v>
      </c>
      <c r="AX34" s="68">
        <f>IF(AF34=0,0,VLOOKUP($H34,Leistungszahlen!$A$11:$H$158,5,FALSE))</f>
        <v>0</v>
      </c>
      <c r="AY34" s="68">
        <f>IF(AG34=0,0,VLOOKUP($H34,Leistungszahlen!$A$11:$H$158,6,FALSE))</f>
        <v>0</v>
      </c>
      <c r="AZ34" s="68">
        <f t="shared" si="34"/>
        <v>0</v>
      </c>
      <c r="BA34" s="68">
        <f t="shared" si="35"/>
        <v>0</v>
      </c>
      <c r="BC34" s="68">
        <f t="shared" si="36"/>
        <v>0</v>
      </c>
      <c r="BD34" s="285"/>
    </row>
    <row r="35" spans="1:56" s="68" customFormat="1" ht="22.5">
      <c r="A35" s="200"/>
      <c r="B35" s="200"/>
      <c r="C35" s="200" t="s">
        <v>348</v>
      </c>
      <c r="D35" s="200"/>
      <c r="E35" s="200">
        <v>0</v>
      </c>
      <c r="F35" s="200"/>
      <c r="G35" s="200" t="s">
        <v>799</v>
      </c>
      <c r="H35" s="201" t="s">
        <v>686</v>
      </c>
      <c r="I35" s="202">
        <v>10.210000000000001</v>
      </c>
      <c r="J35" s="200" t="s">
        <v>780</v>
      </c>
      <c r="K35" s="176">
        <v>1</v>
      </c>
      <c r="L35" s="176">
        <v>1</v>
      </c>
      <c r="M35" s="176"/>
      <c r="N35" s="286">
        <v>5</v>
      </c>
      <c r="O35" s="286"/>
      <c r="P35" s="176"/>
      <c r="Q35" s="203">
        <f t="shared" si="13"/>
        <v>5</v>
      </c>
      <c r="R35" s="203">
        <f t="shared" si="14"/>
        <v>0</v>
      </c>
      <c r="S35" s="203">
        <f t="shared" si="15"/>
        <v>0</v>
      </c>
      <c r="T35" s="203">
        <f t="shared" si="16"/>
        <v>0</v>
      </c>
      <c r="U35" s="203">
        <f t="shared" si="17"/>
        <v>0</v>
      </c>
      <c r="V35" s="175">
        <f>IF(Q35&gt;0,VLOOKUP(Q35,Jahresfaktoren!$A$11:$B$24,2,),0)</f>
        <v>250</v>
      </c>
      <c r="W35" s="175">
        <f>IF(R35&gt;0,VLOOKUP(R35,Jahresfaktoren!$D$11:$E$24,2,),0)</f>
        <v>0</v>
      </c>
      <c r="X35" s="175">
        <f>IF(S35&gt;0,VLOOKUP(S35,Jahresfaktoren!$A$28:$B$29,2,),0)</f>
        <v>0</v>
      </c>
      <c r="Y35" s="175">
        <f>IF(T35&gt;0,VLOOKUP(T35,Jahresfaktoren!$A$28:$B$29,2,),0)</f>
        <v>0</v>
      </c>
      <c r="Z35" s="175">
        <f>IF(U35&gt;0,VLOOKUP(U35,Jahresfaktoren!$A$32:$B$33,2,),)</f>
        <v>0</v>
      </c>
      <c r="AA35" s="177">
        <f t="shared" si="18"/>
        <v>2552.5</v>
      </c>
      <c r="AB35" s="177" t="str">
        <f t="shared" si="19"/>
        <v/>
      </c>
      <c r="AC35" s="177" t="str">
        <f t="shared" si="20"/>
        <v/>
      </c>
      <c r="AD35" s="177" t="str">
        <f t="shared" si="21"/>
        <v/>
      </c>
      <c r="AE35" s="177" t="str">
        <f t="shared" si="22"/>
        <v/>
      </c>
      <c r="AF35" s="178">
        <f>IF(Q35&gt;0,VLOOKUP(H35,Leistungszahlen!$A$11:$C$158,3,),0)</f>
        <v>0</v>
      </c>
      <c r="AG35" s="178">
        <f>IF(R35&gt;0,VLOOKUP(H35,Leistungszahlen!$A$11:$F$158,6,),IF(T35&gt;0,VLOOKUP(H35,Leistungszahlen!$A$11:$F$158,6,),0))</f>
        <v>0</v>
      </c>
      <c r="AH35" s="179" t="e">
        <f t="shared" si="23"/>
        <v>#DIV/0!</v>
      </c>
      <c r="AI35" s="179">
        <f t="shared" si="24"/>
        <v>0</v>
      </c>
      <c r="AJ35" s="179">
        <f t="shared" si="25"/>
        <v>0</v>
      </c>
      <c r="AK35" s="179">
        <f t="shared" si="26"/>
        <v>0</v>
      </c>
      <c r="AL35" s="179">
        <f t="shared" si="27"/>
        <v>0</v>
      </c>
      <c r="AM35" s="180">
        <f>IF(L35=1,Stundensätze!$D$13,IF(L35=2,Stundensätze!$D$17,IF(L35=4,Stundensätze!$D$21,"")))</f>
        <v>0</v>
      </c>
      <c r="AN35" s="180">
        <f>IF(L35=1,Stundensätze!$D$15,IF(L35=2,Stundensätze!$D$19,IF(L35=4,Stundensätze!$D$23,"")))</f>
        <v>0</v>
      </c>
      <c r="AO35" s="180" t="e">
        <f t="shared" si="10"/>
        <v>#DIV/0!</v>
      </c>
      <c r="AP35" s="180">
        <f t="shared" si="28"/>
        <v>0</v>
      </c>
      <c r="AQ35" s="192" t="e">
        <f t="shared" si="29"/>
        <v>#DIV/0!</v>
      </c>
      <c r="AR35" s="192" t="e">
        <f t="shared" si="30"/>
        <v>#DIV/0!</v>
      </c>
      <c r="AS35" s="193" t="e">
        <f t="shared" si="31"/>
        <v>#DIV/0!</v>
      </c>
      <c r="AT35" s="258" t="str">
        <f>IF(K35=0,0,VLOOKUP(K35,Kostenstellen!A:B,2,FALSE))</f>
        <v>Therapiezentrum</v>
      </c>
      <c r="AU35" s="68" t="str">
        <f t="shared" si="32"/>
        <v>F1</v>
      </c>
      <c r="AV35" s="68" t="str">
        <f t="shared" si="33"/>
        <v/>
      </c>
      <c r="AW35" s="68">
        <f>IF(AF35=0,0,VLOOKUP($H35,Leistungszahlen!$A$11:$H$158,4,FALSE))</f>
        <v>0</v>
      </c>
      <c r="AX35" s="68">
        <f>IF(AF35=0,0,VLOOKUP($H35,Leistungszahlen!$A$11:$H$158,5,FALSE))</f>
        <v>0</v>
      </c>
      <c r="AY35" s="68">
        <f>IF(AG35=0,0,VLOOKUP($H35,Leistungszahlen!$A$11:$H$158,6,FALSE))</f>
        <v>0</v>
      </c>
      <c r="AZ35" s="68">
        <f t="shared" si="34"/>
        <v>0</v>
      </c>
      <c r="BA35" s="68">
        <f t="shared" si="35"/>
        <v>0</v>
      </c>
      <c r="BC35" s="68">
        <f t="shared" si="36"/>
        <v>0</v>
      </c>
      <c r="BD35" s="285"/>
    </row>
    <row r="36" spans="1:56" s="68" customFormat="1" ht="22.5">
      <c r="A36" s="200"/>
      <c r="B36" s="200"/>
      <c r="C36" s="200" t="s">
        <v>348</v>
      </c>
      <c r="D36" s="200"/>
      <c r="E36" s="200">
        <v>0</v>
      </c>
      <c r="F36" s="200"/>
      <c r="G36" s="200" t="s">
        <v>234</v>
      </c>
      <c r="H36" s="201" t="s">
        <v>206</v>
      </c>
      <c r="I36" s="202">
        <v>9.43</v>
      </c>
      <c r="J36" s="200" t="s">
        <v>780</v>
      </c>
      <c r="K36" s="176">
        <v>1</v>
      </c>
      <c r="L36" s="176">
        <v>1</v>
      </c>
      <c r="M36" s="176"/>
      <c r="N36" s="286">
        <v>1</v>
      </c>
      <c r="O36" s="286"/>
      <c r="P36" s="176"/>
      <c r="Q36" s="203">
        <f t="shared" si="13"/>
        <v>1</v>
      </c>
      <c r="R36" s="203">
        <f t="shared" si="14"/>
        <v>0</v>
      </c>
      <c r="S36" s="203">
        <f t="shared" si="15"/>
        <v>0</v>
      </c>
      <c r="T36" s="203">
        <f t="shared" si="16"/>
        <v>0</v>
      </c>
      <c r="U36" s="203">
        <f t="shared" si="17"/>
        <v>0</v>
      </c>
      <c r="V36" s="175">
        <f>IF(Q36&gt;0,VLOOKUP(Q36,Jahresfaktoren!$A$11:$B$24,2,),0)</f>
        <v>52</v>
      </c>
      <c r="W36" s="175">
        <f>IF(R36&gt;0,VLOOKUP(R36,Jahresfaktoren!$D$11:$E$24,2,),0)</f>
        <v>0</v>
      </c>
      <c r="X36" s="175">
        <f>IF(S36&gt;0,VLOOKUP(S36,Jahresfaktoren!$A$28:$B$29,2,),0)</f>
        <v>0</v>
      </c>
      <c r="Y36" s="175">
        <f>IF(T36&gt;0,VLOOKUP(T36,Jahresfaktoren!$A$28:$B$29,2,),0)</f>
        <v>0</v>
      </c>
      <c r="Z36" s="175">
        <f>IF(U36&gt;0,VLOOKUP(U36,Jahresfaktoren!$A$32:$B$33,2,),)</f>
        <v>0</v>
      </c>
      <c r="AA36" s="177">
        <f t="shared" si="18"/>
        <v>490.36</v>
      </c>
      <c r="AB36" s="177" t="str">
        <f t="shared" si="19"/>
        <v/>
      </c>
      <c r="AC36" s="177" t="str">
        <f t="shared" si="20"/>
        <v/>
      </c>
      <c r="AD36" s="177" t="str">
        <f t="shared" si="21"/>
        <v/>
      </c>
      <c r="AE36" s="177" t="str">
        <f t="shared" si="22"/>
        <v/>
      </c>
      <c r="AF36" s="178">
        <f>IF(Q36&gt;0,VLOOKUP(H36,Leistungszahlen!$A$11:$C$158,3,),0)</f>
        <v>0</v>
      </c>
      <c r="AG36" s="178">
        <f>IF(R36&gt;0,VLOOKUP(H36,Leistungszahlen!$A$11:$F$158,6,),IF(T36&gt;0,VLOOKUP(H36,Leistungszahlen!$A$11:$F$158,6,),0))</f>
        <v>0</v>
      </c>
      <c r="AH36" s="179" t="e">
        <f t="shared" si="23"/>
        <v>#DIV/0!</v>
      </c>
      <c r="AI36" s="179">
        <f t="shared" si="24"/>
        <v>0</v>
      </c>
      <c r="AJ36" s="179">
        <f t="shared" si="25"/>
        <v>0</v>
      </c>
      <c r="AK36" s="179">
        <f t="shared" si="26"/>
        <v>0</v>
      </c>
      <c r="AL36" s="179">
        <f t="shared" si="27"/>
        <v>0</v>
      </c>
      <c r="AM36" s="180">
        <f>IF(L36=1,Stundensätze!$D$13,IF(L36=2,Stundensätze!$D$17,IF(L36=4,Stundensätze!$D$21,"")))</f>
        <v>0</v>
      </c>
      <c r="AN36" s="180">
        <f>IF(L36=1,Stundensätze!$D$15,IF(L36=2,Stundensätze!$D$19,IF(L36=4,Stundensätze!$D$23,"")))</f>
        <v>0</v>
      </c>
      <c r="AO36" s="180" t="e">
        <f t="shared" si="10"/>
        <v>#DIV/0!</v>
      </c>
      <c r="AP36" s="180">
        <f t="shared" si="28"/>
        <v>0</v>
      </c>
      <c r="AQ36" s="192" t="e">
        <f t="shared" si="29"/>
        <v>#DIV/0!</v>
      </c>
      <c r="AR36" s="192" t="e">
        <f t="shared" si="30"/>
        <v>#DIV/0!</v>
      </c>
      <c r="AS36" s="193" t="e">
        <f t="shared" si="31"/>
        <v>#DIV/0!</v>
      </c>
      <c r="AT36" s="258" t="str">
        <f>IF(K36=0,0,VLOOKUP(K36,Kostenstellen!A:B,2,FALSE))</f>
        <v>Therapiezentrum</v>
      </c>
      <c r="AU36" s="68" t="str">
        <f t="shared" si="32"/>
        <v>H</v>
      </c>
      <c r="AV36" s="68" t="str">
        <f t="shared" si="33"/>
        <v/>
      </c>
      <c r="AW36" s="68">
        <f>IF(AF36=0,0,VLOOKUP($H36,Leistungszahlen!$A$11:$H$158,4,FALSE))</f>
        <v>0</v>
      </c>
      <c r="AX36" s="68">
        <f>IF(AF36=0,0,VLOOKUP($H36,Leistungszahlen!$A$11:$H$158,5,FALSE))</f>
        <v>0</v>
      </c>
      <c r="AY36" s="68">
        <f>IF(AG36=0,0,VLOOKUP($H36,Leistungszahlen!$A$11:$H$158,6,FALSE))</f>
        <v>0</v>
      </c>
      <c r="AZ36" s="68">
        <f t="shared" si="34"/>
        <v>0</v>
      </c>
      <c r="BA36" s="68">
        <f t="shared" si="35"/>
        <v>0</v>
      </c>
      <c r="BC36" s="68">
        <f t="shared" si="36"/>
        <v>0</v>
      </c>
      <c r="BD36" s="285"/>
    </row>
    <row r="37" spans="1:56" s="68" customFormat="1" ht="22.5">
      <c r="A37" s="200"/>
      <c r="B37" s="200"/>
      <c r="C37" s="200" t="s">
        <v>348</v>
      </c>
      <c r="D37" s="200"/>
      <c r="E37" s="200">
        <v>0</v>
      </c>
      <c r="F37" s="200"/>
      <c r="G37" s="200" t="s">
        <v>800</v>
      </c>
      <c r="H37" s="201" t="s">
        <v>206</v>
      </c>
      <c r="I37" s="202">
        <v>6.08</v>
      </c>
      <c r="J37" s="200" t="s">
        <v>780</v>
      </c>
      <c r="K37" s="176">
        <v>1</v>
      </c>
      <c r="L37" s="176">
        <v>1</v>
      </c>
      <c r="M37" s="176" t="s">
        <v>119</v>
      </c>
      <c r="N37" s="286">
        <v>1</v>
      </c>
      <c r="O37" s="286"/>
      <c r="P37" s="176"/>
      <c r="Q37" s="203">
        <f t="shared" si="13"/>
        <v>0</v>
      </c>
      <c r="R37" s="203">
        <f t="shared" si="14"/>
        <v>0</v>
      </c>
      <c r="S37" s="203">
        <f t="shared" si="15"/>
        <v>0</v>
      </c>
      <c r="T37" s="203">
        <f t="shared" si="16"/>
        <v>0</v>
      </c>
      <c r="U37" s="203">
        <f t="shared" si="17"/>
        <v>0</v>
      </c>
      <c r="V37" s="175">
        <f>IF(Q37&gt;0,VLOOKUP(Q37,Jahresfaktoren!$A$11:$B$24,2,),0)</f>
        <v>0</v>
      </c>
      <c r="W37" s="175">
        <f>IF(R37&gt;0,VLOOKUP(R37,Jahresfaktoren!$D$11:$E$24,2,),0)</f>
        <v>0</v>
      </c>
      <c r="X37" s="175">
        <f>IF(S37&gt;0,VLOOKUP(S37,Jahresfaktoren!$A$28:$B$29,2,),0)</f>
        <v>0</v>
      </c>
      <c r="Y37" s="175">
        <f>IF(T37&gt;0,VLOOKUP(T37,Jahresfaktoren!$A$28:$B$29,2,),0)</f>
        <v>0</v>
      </c>
      <c r="Z37" s="175">
        <f>IF(U37&gt;0,VLOOKUP(U37,Jahresfaktoren!$A$32:$B$33,2,),)</f>
        <v>0</v>
      </c>
      <c r="AA37" s="177" t="str">
        <f t="shared" si="18"/>
        <v/>
      </c>
      <c r="AB37" s="177" t="str">
        <f t="shared" si="19"/>
        <v/>
      </c>
      <c r="AC37" s="177" t="str">
        <f t="shared" si="20"/>
        <v/>
      </c>
      <c r="AD37" s="177" t="str">
        <f t="shared" si="21"/>
        <v/>
      </c>
      <c r="AE37" s="177" t="str">
        <f t="shared" si="22"/>
        <v/>
      </c>
      <c r="AF37" s="178">
        <f>IF(Q37&gt;0,VLOOKUP(H37,Leistungszahlen!$A$11:$C$158,3,),0)</f>
        <v>0</v>
      </c>
      <c r="AG37" s="178">
        <f>IF(R37&gt;0,VLOOKUP(H37,Leistungszahlen!$A$11:$F$158,6,),IF(T37&gt;0,VLOOKUP(H37,Leistungszahlen!$A$11:$F$158,6,),0))</f>
        <v>0</v>
      </c>
      <c r="AH37" s="179">
        <f t="shared" si="23"/>
        <v>0</v>
      </c>
      <c r="AI37" s="179">
        <f t="shared" si="24"/>
        <v>0</v>
      </c>
      <c r="AJ37" s="179">
        <f t="shared" si="25"/>
        <v>0</v>
      </c>
      <c r="AK37" s="179">
        <f t="shared" si="26"/>
        <v>0</v>
      </c>
      <c r="AL37" s="179">
        <f t="shared" si="27"/>
        <v>0</v>
      </c>
      <c r="AM37" s="180">
        <f>IF(L37=1,Stundensätze!$D$13,IF(L37=2,Stundensätze!$D$17,IF(L37=4,Stundensätze!$D$21,"")))</f>
        <v>0</v>
      </c>
      <c r="AN37" s="180">
        <f>IF(L37=1,Stundensätze!$D$15,IF(L37=2,Stundensätze!$D$19,IF(L37=4,Stundensätze!$D$23,"")))</f>
        <v>0</v>
      </c>
      <c r="AO37" s="180">
        <f t="shared" si="10"/>
        <v>0</v>
      </c>
      <c r="AP37" s="180">
        <f t="shared" si="28"/>
        <v>0</v>
      </c>
      <c r="AQ37" s="192">
        <f t="shared" si="29"/>
        <v>0</v>
      </c>
      <c r="AR37" s="192">
        <f t="shared" si="30"/>
        <v>0</v>
      </c>
      <c r="AS37" s="193">
        <f t="shared" si="31"/>
        <v>0</v>
      </c>
      <c r="AT37" s="258" t="str">
        <f>IF(K37=0,0,VLOOKUP(K37,Kostenstellen!A:B,2,FALSE))</f>
        <v>Therapiezentrum</v>
      </c>
      <c r="AU37" s="68" t="str">
        <f t="shared" si="32"/>
        <v/>
      </c>
      <c r="AV37" s="68" t="str">
        <f t="shared" si="33"/>
        <v/>
      </c>
      <c r="AW37" s="68">
        <f>IF(AF37=0,0,VLOOKUP($H37,Leistungszahlen!$A$11:$H$158,4,FALSE))</f>
        <v>0</v>
      </c>
      <c r="AX37" s="68">
        <f>IF(AF37=0,0,VLOOKUP($H37,Leistungszahlen!$A$11:$H$158,5,FALSE))</f>
        <v>0</v>
      </c>
      <c r="AY37" s="68">
        <f>IF(AG37=0,0,VLOOKUP($H37,Leistungszahlen!$A$11:$H$158,6,FALSE))</f>
        <v>0</v>
      </c>
      <c r="AZ37" s="68">
        <f t="shared" si="34"/>
        <v>0</v>
      </c>
      <c r="BA37" s="68">
        <f t="shared" si="35"/>
        <v>0</v>
      </c>
      <c r="BC37" s="68">
        <f t="shared" si="36"/>
        <v>0</v>
      </c>
      <c r="BD37" s="285"/>
    </row>
    <row r="38" spans="1:56" s="68" customFormat="1" ht="22.5">
      <c r="A38" s="200"/>
      <c r="B38" s="200"/>
      <c r="C38" s="200" t="s">
        <v>348</v>
      </c>
      <c r="D38" s="200"/>
      <c r="E38" s="200">
        <v>0</v>
      </c>
      <c r="F38" s="200"/>
      <c r="G38" s="200" t="s">
        <v>801</v>
      </c>
      <c r="H38" s="201" t="s">
        <v>206</v>
      </c>
      <c r="I38" s="202">
        <v>6.08</v>
      </c>
      <c r="J38" s="200" t="s">
        <v>780</v>
      </c>
      <c r="K38" s="176">
        <v>1</v>
      </c>
      <c r="L38" s="176">
        <v>1</v>
      </c>
      <c r="M38" s="176" t="s">
        <v>119</v>
      </c>
      <c r="N38" s="286">
        <v>1</v>
      </c>
      <c r="O38" s="286"/>
      <c r="P38" s="176"/>
      <c r="Q38" s="203">
        <f t="shared" si="13"/>
        <v>0</v>
      </c>
      <c r="R38" s="203">
        <f t="shared" si="14"/>
        <v>0</v>
      </c>
      <c r="S38" s="203">
        <f t="shared" si="15"/>
        <v>0</v>
      </c>
      <c r="T38" s="203">
        <f t="shared" si="16"/>
        <v>0</v>
      </c>
      <c r="U38" s="203">
        <f t="shared" si="17"/>
        <v>0</v>
      </c>
      <c r="V38" s="175">
        <f>IF(Q38&gt;0,VLOOKUP(Q38,Jahresfaktoren!$A$11:$B$24,2,),0)</f>
        <v>0</v>
      </c>
      <c r="W38" s="175">
        <f>IF(R38&gt;0,VLOOKUP(R38,Jahresfaktoren!$D$11:$E$24,2,),0)</f>
        <v>0</v>
      </c>
      <c r="X38" s="175">
        <f>IF(S38&gt;0,VLOOKUP(S38,Jahresfaktoren!$A$28:$B$29,2,),0)</f>
        <v>0</v>
      </c>
      <c r="Y38" s="175">
        <f>IF(T38&gt;0,VLOOKUP(T38,Jahresfaktoren!$A$28:$B$29,2,),0)</f>
        <v>0</v>
      </c>
      <c r="Z38" s="175">
        <f>IF(U38&gt;0,VLOOKUP(U38,Jahresfaktoren!$A$32:$B$33,2,),)</f>
        <v>0</v>
      </c>
      <c r="AA38" s="177" t="str">
        <f t="shared" si="18"/>
        <v/>
      </c>
      <c r="AB38" s="177" t="str">
        <f t="shared" si="19"/>
        <v/>
      </c>
      <c r="AC38" s="177" t="str">
        <f t="shared" si="20"/>
        <v/>
      </c>
      <c r="AD38" s="177" t="str">
        <f t="shared" si="21"/>
        <v/>
      </c>
      <c r="AE38" s="177" t="str">
        <f t="shared" si="22"/>
        <v/>
      </c>
      <c r="AF38" s="178">
        <f>IF(Q38&gt;0,VLOOKUP(H38,Leistungszahlen!$A$11:$C$158,3,),0)</f>
        <v>0</v>
      </c>
      <c r="AG38" s="178">
        <f>IF(R38&gt;0,VLOOKUP(H38,Leistungszahlen!$A$11:$F$158,6,),IF(T38&gt;0,VLOOKUP(H38,Leistungszahlen!$A$11:$F$158,6,),0))</f>
        <v>0</v>
      </c>
      <c r="AH38" s="179">
        <f t="shared" si="23"/>
        <v>0</v>
      </c>
      <c r="AI38" s="179">
        <f t="shared" si="24"/>
        <v>0</v>
      </c>
      <c r="AJ38" s="179">
        <f t="shared" si="25"/>
        <v>0</v>
      </c>
      <c r="AK38" s="179">
        <f t="shared" si="26"/>
        <v>0</v>
      </c>
      <c r="AL38" s="179">
        <f t="shared" si="27"/>
        <v>0</v>
      </c>
      <c r="AM38" s="180">
        <f>IF(L38=1,Stundensätze!$D$13,IF(L38=2,Stundensätze!$D$17,IF(L38=4,Stundensätze!$D$21,"")))</f>
        <v>0</v>
      </c>
      <c r="AN38" s="180">
        <f>IF(L38=1,Stundensätze!$D$15,IF(L38=2,Stundensätze!$D$19,IF(L38=4,Stundensätze!$D$23,"")))</f>
        <v>0</v>
      </c>
      <c r="AO38" s="180">
        <f t="shared" si="10"/>
        <v>0</v>
      </c>
      <c r="AP38" s="180">
        <f t="shared" si="28"/>
        <v>0</v>
      </c>
      <c r="AQ38" s="192">
        <f t="shared" si="29"/>
        <v>0</v>
      </c>
      <c r="AR38" s="192">
        <f t="shared" si="30"/>
        <v>0</v>
      </c>
      <c r="AS38" s="193">
        <f t="shared" si="31"/>
        <v>0</v>
      </c>
      <c r="AT38" s="258" t="str">
        <f>IF(K38=0,0,VLOOKUP(K38,Kostenstellen!A:B,2,FALSE))</f>
        <v>Therapiezentrum</v>
      </c>
      <c r="AU38" s="68" t="str">
        <f t="shared" si="32"/>
        <v/>
      </c>
      <c r="AV38" s="68" t="str">
        <f t="shared" si="33"/>
        <v/>
      </c>
      <c r="AW38" s="68">
        <f>IF(AF38=0,0,VLOOKUP($H38,Leistungszahlen!$A$11:$H$158,4,FALSE))</f>
        <v>0</v>
      </c>
      <c r="AX38" s="68">
        <f>IF(AF38=0,0,VLOOKUP($H38,Leistungszahlen!$A$11:$H$158,5,FALSE))</f>
        <v>0</v>
      </c>
      <c r="AY38" s="68">
        <f>IF(AG38=0,0,VLOOKUP($H38,Leistungszahlen!$A$11:$H$158,6,FALSE))</f>
        <v>0</v>
      </c>
      <c r="AZ38" s="68">
        <f t="shared" si="34"/>
        <v>0</v>
      </c>
      <c r="BA38" s="68">
        <f t="shared" si="35"/>
        <v>0</v>
      </c>
      <c r="BC38" s="68">
        <f t="shared" si="36"/>
        <v>0</v>
      </c>
      <c r="BD38" s="285"/>
    </row>
    <row r="39" spans="1:56" s="68" customFormat="1" ht="22.5">
      <c r="A39" s="200"/>
      <c r="B39" s="200"/>
      <c r="C39" s="200" t="s">
        <v>348</v>
      </c>
      <c r="D39" s="200"/>
      <c r="E39" s="200">
        <v>1</v>
      </c>
      <c r="F39" s="200"/>
      <c r="G39" s="200" t="s">
        <v>802</v>
      </c>
      <c r="H39" s="201" t="s">
        <v>213</v>
      </c>
      <c r="I39" s="202">
        <v>18.46</v>
      </c>
      <c r="J39" s="200" t="s">
        <v>780</v>
      </c>
      <c r="K39" s="176">
        <v>1</v>
      </c>
      <c r="L39" s="176">
        <v>1</v>
      </c>
      <c r="M39" s="176"/>
      <c r="N39" s="286">
        <v>5</v>
      </c>
      <c r="O39" s="286"/>
      <c r="P39" s="176"/>
      <c r="Q39" s="203">
        <f t="shared" si="13"/>
        <v>5</v>
      </c>
      <c r="R39" s="203">
        <f t="shared" si="14"/>
        <v>0</v>
      </c>
      <c r="S39" s="203">
        <f t="shared" si="15"/>
        <v>0</v>
      </c>
      <c r="T39" s="203">
        <f t="shared" si="16"/>
        <v>0</v>
      </c>
      <c r="U39" s="203">
        <f t="shared" si="17"/>
        <v>0</v>
      </c>
      <c r="V39" s="175">
        <f>IF(Q39&gt;0,VLOOKUP(Q39,Jahresfaktoren!$A$11:$B$24,2,),0)</f>
        <v>250</v>
      </c>
      <c r="W39" s="175">
        <f>IF(R39&gt;0,VLOOKUP(R39,Jahresfaktoren!$D$11:$E$24,2,),0)</f>
        <v>0</v>
      </c>
      <c r="X39" s="175">
        <f>IF(S39&gt;0,VLOOKUP(S39,Jahresfaktoren!$A$28:$B$29,2,),0)</f>
        <v>0</v>
      </c>
      <c r="Y39" s="175">
        <f>IF(T39&gt;0,VLOOKUP(T39,Jahresfaktoren!$A$28:$B$29,2,),0)</f>
        <v>0</v>
      </c>
      <c r="Z39" s="175">
        <f>IF(U39&gt;0,VLOOKUP(U39,Jahresfaktoren!$A$32:$B$33,2,),)</f>
        <v>0</v>
      </c>
      <c r="AA39" s="177">
        <f t="shared" si="18"/>
        <v>4615</v>
      </c>
      <c r="AB39" s="177" t="str">
        <f t="shared" si="19"/>
        <v/>
      </c>
      <c r="AC39" s="177" t="str">
        <f t="shared" si="20"/>
        <v/>
      </c>
      <c r="AD39" s="177" t="str">
        <f t="shared" si="21"/>
        <v/>
      </c>
      <c r="AE39" s="177" t="str">
        <f t="shared" si="22"/>
        <v/>
      </c>
      <c r="AF39" s="178">
        <f>IF(Q39&gt;0,VLOOKUP(H39,Leistungszahlen!$A$11:$C$158,3,),0)</f>
        <v>0</v>
      </c>
      <c r="AG39" s="178">
        <f>IF(R39&gt;0,VLOOKUP(H39,Leistungszahlen!$A$11:$F$158,6,),IF(T39&gt;0,VLOOKUP(H39,Leistungszahlen!$A$11:$F$158,6,),0))</f>
        <v>0</v>
      </c>
      <c r="AH39" s="179" t="e">
        <f t="shared" si="23"/>
        <v>#DIV/0!</v>
      </c>
      <c r="AI39" s="179">
        <f t="shared" si="24"/>
        <v>0</v>
      </c>
      <c r="AJ39" s="179">
        <f t="shared" si="25"/>
        <v>0</v>
      </c>
      <c r="AK39" s="179">
        <f t="shared" si="26"/>
        <v>0</v>
      </c>
      <c r="AL39" s="179">
        <f t="shared" si="27"/>
        <v>0</v>
      </c>
      <c r="AM39" s="180">
        <f>IF(L39=1,Stundensätze!$D$13,IF(L39=2,Stundensätze!$D$17,IF(L39=4,Stundensätze!$D$21,"")))</f>
        <v>0</v>
      </c>
      <c r="AN39" s="180">
        <f>IF(L39=1,Stundensätze!$D$15,IF(L39=2,Stundensätze!$D$19,IF(L39=4,Stundensätze!$D$23,"")))</f>
        <v>0</v>
      </c>
      <c r="AO39" s="180" t="e">
        <f t="shared" si="10"/>
        <v>#DIV/0!</v>
      </c>
      <c r="AP39" s="180">
        <f t="shared" si="28"/>
        <v>0</v>
      </c>
      <c r="AQ39" s="192" t="e">
        <f t="shared" si="29"/>
        <v>#DIV/0!</v>
      </c>
      <c r="AR39" s="192" t="e">
        <f t="shared" si="30"/>
        <v>#DIV/0!</v>
      </c>
      <c r="AS39" s="193" t="e">
        <f t="shared" si="31"/>
        <v>#DIV/0!</v>
      </c>
      <c r="AT39" s="258" t="str">
        <f>IF(K39=0,0,VLOOKUP(K39,Kostenstellen!A:B,2,FALSE))</f>
        <v>Therapiezentrum</v>
      </c>
      <c r="AU39" s="68" t="str">
        <f t="shared" si="32"/>
        <v>O</v>
      </c>
      <c r="AV39" s="68" t="str">
        <f t="shared" si="33"/>
        <v/>
      </c>
      <c r="AW39" s="68">
        <f>IF(AF39=0,0,VLOOKUP($H39,Leistungszahlen!$A$11:$H$158,4,FALSE))</f>
        <v>0</v>
      </c>
      <c r="AX39" s="68">
        <f>IF(AF39=0,0,VLOOKUP($H39,Leistungszahlen!$A$11:$H$158,5,FALSE))</f>
        <v>0</v>
      </c>
      <c r="AY39" s="68">
        <f>IF(AG39=0,0,VLOOKUP($H39,Leistungszahlen!$A$11:$H$158,6,FALSE))</f>
        <v>0</v>
      </c>
      <c r="AZ39" s="68">
        <f t="shared" si="34"/>
        <v>0</v>
      </c>
      <c r="BA39" s="68">
        <f t="shared" si="35"/>
        <v>0</v>
      </c>
      <c r="BC39" s="68">
        <f t="shared" si="36"/>
        <v>0</v>
      </c>
      <c r="BD39" s="285"/>
    </row>
    <row r="40" spans="1:56" s="68" customFormat="1" ht="22.5">
      <c r="A40" s="200"/>
      <c r="B40" s="200"/>
      <c r="C40" s="200" t="s">
        <v>348</v>
      </c>
      <c r="D40" s="200"/>
      <c r="E40" s="200">
        <v>1</v>
      </c>
      <c r="F40" s="200"/>
      <c r="G40" s="200" t="s">
        <v>803</v>
      </c>
      <c r="H40" s="201" t="s">
        <v>213</v>
      </c>
      <c r="I40" s="202">
        <v>12.68</v>
      </c>
      <c r="J40" s="200" t="s">
        <v>780</v>
      </c>
      <c r="K40" s="176">
        <v>1</v>
      </c>
      <c r="L40" s="176">
        <v>1</v>
      </c>
      <c r="M40" s="176"/>
      <c r="N40" s="286">
        <v>5</v>
      </c>
      <c r="O40" s="286"/>
      <c r="P40" s="176"/>
      <c r="Q40" s="203">
        <f t="shared" si="13"/>
        <v>5</v>
      </c>
      <c r="R40" s="203">
        <f t="shared" si="14"/>
        <v>0</v>
      </c>
      <c r="S40" s="203">
        <f t="shared" si="15"/>
        <v>0</v>
      </c>
      <c r="T40" s="203">
        <f t="shared" si="16"/>
        <v>0</v>
      </c>
      <c r="U40" s="203">
        <f t="shared" si="17"/>
        <v>0</v>
      </c>
      <c r="V40" s="175">
        <f>IF(Q40&gt;0,VLOOKUP(Q40,Jahresfaktoren!$A$11:$B$24,2,),0)</f>
        <v>250</v>
      </c>
      <c r="W40" s="175">
        <f>IF(R40&gt;0,VLOOKUP(R40,Jahresfaktoren!$D$11:$E$24,2,),0)</f>
        <v>0</v>
      </c>
      <c r="X40" s="175">
        <f>IF(S40&gt;0,VLOOKUP(S40,Jahresfaktoren!$A$28:$B$29,2,),0)</f>
        <v>0</v>
      </c>
      <c r="Y40" s="175">
        <f>IF(T40&gt;0,VLOOKUP(T40,Jahresfaktoren!$A$28:$B$29,2,),0)</f>
        <v>0</v>
      </c>
      <c r="Z40" s="175">
        <f>IF(U40&gt;0,VLOOKUP(U40,Jahresfaktoren!$A$32:$B$33,2,),)</f>
        <v>0</v>
      </c>
      <c r="AA40" s="177">
        <f t="shared" si="18"/>
        <v>3170</v>
      </c>
      <c r="AB40" s="177" t="str">
        <f t="shared" si="19"/>
        <v/>
      </c>
      <c r="AC40" s="177" t="str">
        <f t="shared" si="20"/>
        <v/>
      </c>
      <c r="AD40" s="177" t="str">
        <f t="shared" si="21"/>
        <v/>
      </c>
      <c r="AE40" s="177" t="str">
        <f t="shared" si="22"/>
        <v/>
      </c>
      <c r="AF40" s="178">
        <f>IF(Q40&gt;0,VLOOKUP(H40,Leistungszahlen!$A$11:$C$158,3,),0)</f>
        <v>0</v>
      </c>
      <c r="AG40" s="178">
        <f>IF(R40&gt;0,VLOOKUP(H40,Leistungszahlen!$A$11:$F$158,6,),IF(T40&gt;0,VLOOKUP(H40,Leistungszahlen!$A$11:$F$158,6,),0))</f>
        <v>0</v>
      </c>
      <c r="AH40" s="179" t="e">
        <f t="shared" si="23"/>
        <v>#DIV/0!</v>
      </c>
      <c r="AI40" s="179">
        <f t="shared" si="24"/>
        <v>0</v>
      </c>
      <c r="AJ40" s="179">
        <f t="shared" si="25"/>
        <v>0</v>
      </c>
      <c r="AK40" s="179">
        <f t="shared" si="26"/>
        <v>0</v>
      </c>
      <c r="AL40" s="179">
        <f t="shared" si="27"/>
        <v>0</v>
      </c>
      <c r="AM40" s="180">
        <f>IF(L40=1,Stundensätze!$D$13,IF(L40=2,Stundensätze!$D$17,IF(L40=4,Stundensätze!$D$21,"")))</f>
        <v>0</v>
      </c>
      <c r="AN40" s="180">
        <f>IF(L40=1,Stundensätze!$D$15,IF(L40=2,Stundensätze!$D$19,IF(L40=4,Stundensätze!$D$23,"")))</f>
        <v>0</v>
      </c>
      <c r="AO40" s="180" t="e">
        <f t="shared" si="10"/>
        <v>#DIV/0!</v>
      </c>
      <c r="AP40" s="180">
        <f t="shared" si="28"/>
        <v>0</v>
      </c>
      <c r="AQ40" s="192" t="e">
        <f t="shared" si="29"/>
        <v>#DIV/0!</v>
      </c>
      <c r="AR40" s="192" t="e">
        <f t="shared" si="30"/>
        <v>#DIV/0!</v>
      </c>
      <c r="AS40" s="193" t="e">
        <f t="shared" si="31"/>
        <v>#DIV/0!</v>
      </c>
      <c r="AT40" s="258" t="str">
        <f>IF(K40=0,0,VLOOKUP(K40,Kostenstellen!A:B,2,FALSE))</f>
        <v>Therapiezentrum</v>
      </c>
      <c r="AU40" s="68" t="str">
        <f t="shared" si="32"/>
        <v>O</v>
      </c>
      <c r="AV40" s="68" t="str">
        <f t="shared" si="33"/>
        <v/>
      </c>
      <c r="AW40" s="68">
        <f>IF(AF40=0,0,VLOOKUP($H40,Leistungszahlen!$A$11:$H$158,4,FALSE))</f>
        <v>0</v>
      </c>
      <c r="AX40" s="68">
        <f>IF(AF40=0,0,VLOOKUP($H40,Leistungszahlen!$A$11:$H$158,5,FALSE))</f>
        <v>0</v>
      </c>
      <c r="AY40" s="68">
        <f>IF(AG40=0,0,VLOOKUP($H40,Leistungszahlen!$A$11:$H$158,6,FALSE))</f>
        <v>0</v>
      </c>
      <c r="AZ40" s="68">
        <f t="shared" si="34"/>
        <v>0</v>
      </c>
      <c r="BA40" s="68">
        <f t="shared" si="35"/>
        <v>0</v>
      </c>
      <c r="BC40" s="68">
        <f t="shared" si="36"/>
        <v>0</v>
      </c>
      <c r="BD40" s="285"/>
    </row>
    <row r="41" spans="1:56" s="68" customFormat="1" ht="22.5">
      <c r="A41" s="200"/>
      <c r="B41" s="200"/>
      <c r="C41" s="200" t="s">
        <v>348</v>
      </c>
      <c r="D41" s="200"/>
      <c r="E41" s="200">
        <v>1</v>
      </c>
      <c r="F41" s="200"/>
      <c r="G41" s="200" t="s">
        <v>804</v>
      </c>
      <c r="H41" s="201" t="s">
        <v>213</v>
      </c>
      <c r="I41" s="202">
        <v>16.670000000000002</v>
      </c>
      <c r="J41" s="200" t="s">
        <v>780</v>
      </c>
      <c r="K41" s="176">
        <v>1</v>
      </c>
      <c r="L41" s="176">
        <v>1</v>
      </c>
      <c r="M41" s="176"/>
      <c r="N41" s="286">
        <v>5</v>
      </c>
      <c r="O41" s="286"/>
      <c r="P41" s="176"/>
      <c r="Q41" s="203">
        <f t="shared" si="13"/>
        <v>5</v>
      </c>
      <c r="R41" s="203">
        <f t="shared" si="14"/>
        <v>0</v>
      </c>
      <c r="S41" s="203">
        <f t="shared" si="15"/>
        <v>0</v>
      </c>
      <c r="T41" s="203">
        <f t="shared" si="16"/>
        <v>0</v>
      </c>
      <c r="U41" s="203">
        <f t="shared" si="17"/>
        <v>0</v>
      </c>
      <c r="V41" s="175">
        <f>IF(Q41&gt;0,VLOOKUP(Q41,Jahresfaktoren!$A$11:$B$24,2,),0)</f>
        <v>250</v>
      </c>
      <c r="W41" s="175">
        <f>IF(R41&gt;0,VLOOKUP(R41,Jahresfaktoren!$D$11:$E$24,2,),0)</f>
        <v>0</v>
      </c>
      <c r="X41" s="175">
        <f>IF(S41&gt;0,VLOOKUP(S41,Jahresfaktoren!$A$28:$B$29,2,),0)</f>
        <v>0</v>
      </c>
      <c r="Y41" s="175">
        <f>IF(T41&gt;0,VLOOKUP(T41,Jahresfaktoren!$A$28:$B$29,2,),0)</f>
        <v>0</v>
      </c>
      <c r="Z41" s="175">
        <f>IF(U41&gt;0,VLOOKUP(U41,Jahresfaktoren!$A$32:$B$33,2,),)</f>
        <v>0</v>
      </c>
      <c r="AA41" s="177">
        <f t="shared" si="18"/>
        <v>4167.5</v>
      </c>
      <c r="AB41" s="177" t="str">
        <f t="shared" si="19"/>
        <v/>
      </c>
      <c r="AC41" s="177" t="str">
        <f t="shared" si="20"/>
        <v/>
      </c>
      <c r="AD41" s="177" t="str">
        <f t="shared" si="21"/>
        <v/>
      </c>
      <c r="AE41" s="177" t="str">
        <f t="shared" si="22"/>
        <v/>
      </c>
      <c r="AF41" s="178">
        <f>IF(Q41&gt;0,VLOOKUP(H41,Leistungszahlen!$A$11:$C$158,3,),0)</f>
        <v>0</v>
      </c>
      <c r="AG41" s="178">
        <f>IF(R41&gt;0,VLOOKUP(H41,Leistungszahlen!$A$11:$F$158,6,),IF(T41&gt;0,VLOOKUP(H41,Leistungszahlen!$A$11:$F$158,6,),0))</f>
        <v>0</v>
      </c>
      <c r="AH41" s="179" t="e">
        <f t="shared" si="23"/>
        <v>#DIV/0!</v>
      </c>
      <c r="AI41" s="179">
        <f t="shared" si="24"/>
        <v>0</v>
      </c>
      <c r="AJ41" s="179">
        <f t="shared" si="25"/>
        <v>0</v>
      </c>
      <c r="AK41" s="179">
        <f t="shared" si="26"/>
        <v>0</v>
      </c>
      <c r="AL41" s="179">
        <f t="shared" si="27"/>
        <v>0</v>
      </c>
      <c r="AM41" s="180">
        <f>IF(L41=1,Stundensätze!$D$13,IF(L41=2,Stundensätze!$D$17,IF(L41=4,Stundensätze!$D$21,"")))</f>
        <v>0</v>
      </c>
      <c r="AN41" s="180">
        <f>IF(L41=1,Stundensätze!$D$15,IF(L41=2,Stundensätze!$D$19,IF(L41=4,Stundensätze!$D$23,"")))</f>
        <v>0</v>
      </c>
      <c r="AO41" s="180" t="e">
        <f t="shared" si="10"/>
        <v>#DIV/0!</v>
      </c>
      <c r="AP41" s="180">
        <f t="shared" si="28"/>
        <v>0</v>
      </c>
      <c r="AQ41" s="192" t="e">
        <f t="shared" si="29"/>
        <v>#DIV/0!</v>
      </c>
      <c r="AR41" s="192" t="e">
        <f t="shared" si="30"/>
        <v>#DIV/0!</v>
      </c>
      <c r="AS41" s="193" t="e">
        <f t="shared" si="31"/>
        <v>#DIV/0!</v>
      </c>
      <c r="AT41" s="258" t="str">
        <f>IF(K41=0,0,VLOOKUP(K41,Kostenstellen!A:B,2,FALSE))</f>
        <v>Therapiezentrum</v>
      </c>
      <c r="AU41" s="68" t="str">
        <f t="shared" si="32"/>
        <v>O</v>
      </c>
      <c r="AV41" s="68" t="str">
        <f t="shared" si="33"/>
        <v/>
      </c>
      <c r="AW41" s="68">
        <f>IF(AF41=0,0,VLOOKUP($H41,Leistungszahlen!$A$11:$H$158,4,FALSE))</f>
        <v>0</v>
      </c>
      <c r="AX41" s="68">
        <f>IF(AF41=0,0,VLOOKUP($H41,Leistungszahlen!$A$11:$H$158,5,FALSE))</f>
        <v>0</v>
      </c>
      <c r="AY41" s="68">
        <f>IF(AG41=0,0,VLOOKUP($H41,Leistungszahlen!$A$11:$H$158,6,FALSE))</f>
        <v>0</v>
      </c>
      <c r="AZ41" s="68">
        <f t="shared" si="34"/>
        <v>0</v>
      </c>
      <c r="BA41" s="68">
        <f t="shared" si="35"/>
        <v>0</v>
      </c>
      <c r="BC41" s="68">
        <f t="shared" si="36"/>
        <v>0</v>
      </c>
      <c r="BD41" s="285"/>
    </row>
    <row r="42" spans="1:56" s="68" customFormat="1" ht="22.5">
      <c r="A42" s="200"/>
      <c r="B42" s="200"/>
      <c r="C42" s="200" t="s">
        <v>348</v>
      </c>
      <c r="D42" s="200"/>
      <c r="E42" s="200">
        <v>1</v>
      </c>
      <c r="F42" s="200"/>
      <c r="G42" s="200" t="s">
        <v>805</v>
      </c>
      <c r="H42" s="201" t="s">
        <v>213</v>
      </c>
      <c r="I42" s="202">
        <v>12.68</v>
      </c>
      <c r="J42" s="200" t="s">
        <v>780</v>
      </c>
      <c r="K42" s="176">
        <v>1</v>
      </c>
      <c r="L42" s="176">
        <v>1</v>
      </c>
      <c r="M42" s="176"/>
      <c r="N42" s="286">
        <v>5</v>
      </c>
      <c r="O42" s="286"/>
      <c r="P42" s="176"/>
      <c r="Q42" s="203">
        <f t="shared" si="13"/>
        <v>5</v>
      </c>
      <c r="R42" s="203">
        <f t="shared" si="14"/>
        <v>0</v>
      </c>
      <c r="S42" s="203">
        <f t="shared" si="15"/>
        <v>0</v>
      </c>
      <c r="T42" s="203">
        <f t="shared" si="16"/>
        <v>0</v>
      </c>
      <c r="U42" s="203">
        <f t="shared" si="17"/>
        <v>0</v>
      </c>
      <c r="V42" s="175">
        <f>IF(Q42&gt;0,VLOOKUP(Q42,Jahresfaktoren!$A$11:$B$24,2,),0)</f>
        <v>250</v>
      </c>
      <c r="W42" s="175">
        <f>IF(R42&gt;0,VLOOKUP(R42,Jahresfaktoren!$D$11:$E$24,2,),0)</f>
        <v>0</v>
      </c>
      <c r="X42" s="175">
        <f>IF(S42&gt;0,VLOOKUP(S42,Jahresfaktoren!$A$28:$B$29,2,),0)</f>
        <v>0</v>
      </c>
      <c r="Y42" s="175">
        <f>IF(T42&gt;0,VLOOKUP(T42,Jahresfaktoren!$A$28:$B$29,2,),0)</f>
        <v>0</v>
      </c>
      <c r="Z42" s="175">
        <f>IF(U42&gt;0,VLOOKUP(U42,Jahresfaktoren!$A$32:$B$33,2,),)</f>
        <v>0</v>
      </c>
      <c r="AA42" s="177">
        <f t="shared" si="18"/>
        <v>3170</v>
      </c>
      <c r="AB42" s="177" t="str">
        <f t="shared" si="19"/>
        <v/>
      </c>
      <c r="AC42" s="177" t="str">
        <f t="shared" si="20"/>
        <v/>
      </c>
      <c r="AD42" s="177" t="str">
        <f t="shared" si="21"/>
        <v/>
      </c>
      <c r="AE42" s="177" t="str">
        <f t="shared" si="22"/>
        <v/>
      </c>
      <c r="AF42" s="178">
        <f>IF(Q42&gt;0,VLOOKUP(H42,Leistungszahlen!$A$11:$C$158,3,),0)</f>
        <v>0</v>
      </c>
      <c r="AG42" s="178">
        <f>IF(R42&gt;0,VLOOKUP(H42,Leistungszahlen!$A$11:$F$158,6,),IF(T42&gt;0,VLOOKUP(H42,Leistungszahlen!$A$11:$F$158,6,),0))</f>
        <v>0</v>
      </c>
      <c r="AH42" s="179" t="e">
        <f t="shared" si="23"/>
        <v>#DIV/0!</v>
      </c>
      <c r="AI42" s="179">
        <f t="shared" si="24"/>
        <v>0</v>
      </c>
      <c r="AJ42" s="179">
        <f t="shared" si="25"/>
        <v>0</v>
      </c>
      <c r="AK42" s="179">
        <f t="shared" si="26"/>
        <v>0</v>
      </c>
      <c r="AL42" s="179">
        <f t="shared" si="27"/>
        <v>0</v>
      </c>
      <c r="AM42" s="180">
        <f>IF(L42=1,Stundensätze!$D$13,IF(L42=2,Stundensätze!$D$17,IF(L42=4,Stundensätze!$D$21,"")))</f>
        <v>0</v>
      </c>
      <c r="AN42" s="180">
        <f>IF(L42=1,Stundensätze!$D$15,IF(L42=2,Stundensätze!$D$19,IF(L42=4,Stundensätze!$D$23,"")))</f>
        <v>0</v>
      </c>
      <c r="AO42" s="180" t="e">
        <f t="shared" si="10"/>
        <v>#DIV/0!</v>
      </c>
      <c r="AP42" s="180">
        <f t="shared" si="28"/>
        <v>0</v>
      </c>
      <c r="AQ42" s="192" t="e">
        <f t="shared" si="29"/>
        <v>#DIV/0!</v>
      </c>
      <c r="AR42" s="192" t="e">
        <f t="shared" si="30"/>
        <v>#DIV/0!</v>
      </c>
      <c r="AS42" s="193" t="e">
        <f t="shared" si="31"/>
        <v>#DIV/0!</v>
      </c>
      <c r="AT42" s="258" t="str">
        <f>IF(K42=0,0,VLOOKUP(K42,Kostenstellen!A:B,2,FALSE))</f>
        <v>Therapiezentrum</v>
      </c>
      <c r="AU42" s="68" t="str">
        <f t="shared" si="32"/>
        <v>O</v>
      </c>
      <c r="AV42" s="68" t="str">
        <f t="shared" si="33"/>
        <v/>
      </c>
      <c r="AW42" s="68">
        <f>IF(AF42=0,0,VLOOKUP($H42,Leistungszahlen!$A$11:$H$158,4,FALSE))</f>
        <v>0</v>
      </c>
      <c r="AX42" s="68">
        <f>IF(AF42=0,0,VLOOKUP($H42,Leistungszahlen!$A$11:$H$158,5,FALSE))</f>
        <v>0</v>
      </c>
      <c r="AY42" s="68">
        <f>IF(AG42=0,0,VLOOKUP($H42,Leistungszahlen!$A$11:$H$158,6,FALSE))</f>
        <v>0</v>
      </c>
      <c r="AZ42" s="68">
        <f t="shared" si="34"/>
        <v>0</v>
      </c>
      <c r="BA42" s="68">
        <f t="shared" si="35"/>
        <v>0</v>
      </c>
      <c r="BC42" s="68">
        <f t="shared" si="36"/>
        <v>0</v>
      </c>
      <c r="BD42" s="285"/>
    </row>
    <row r="43" spans="1:56" s="68" customFormat="1" ht="22.5">
      <c r="A43" s="200"/>
      <c r="B43" s="200"/>
      <c r="C43" s="200" t="s">
        <v>348</v>
      </c>
      <c r="D43" s="200"/>
      <c r="E43" s="200">
        <v>1</v>
      </c>
      <c r="F43" s="200"/>
      <c r="G43" s="200" t="s">
        <v>806</v>
      </c>
      <c r="H43" s="201" t="s">
        <v>213</v>
      </c>
      <c r="I43" s="202">
        <v>12.67</v>
      </c>
      <c r="J43" s="200" t="s">
        <v>780</v>
      </c>
      <c r="K43" s="176">
        <v>1</v>
      </c>
      <c r="L43" s="176">
        <v>1</v>
      </c>
      <c r="M43" s="176"/>
      <c r="N43" s="286">
        <v>5</v>
      </c>
      <c r="O43" s="286"/>
      <c r="P43" s="176"/>
      <c r="Q43" s="203">
        <f t="shared" si="13"/>
        <v>5</v>
      </c>
      <c r="R43" s="203">
        <f t="shared" si="14"/>
        <v>0</v>
      </c>
      <c r="S43" s="203">
        <f t="shared" si="15"/>
        <v>0</v>
      </c>
      <c r="T43" s="203">
        <f t="shared" si="16"/>
        <v>0</v>
      </c>
      <c r="U43" s="203">
        <f t="shared" si="17"/>
        <v>0</v>
      </c>
      <c r="V43" s="175">
        <f>IF(Q43&gt;0,VLOOKUP(Q43,Jahresfaktoren!$A$11:$B$24,2,),0)</f>
        <v>250</v>
      </c>
      <c r="W43" s="175">
        <f>IF(R43&gt;0,VLOOKUP(R43,Jahresfaktoren!$D$11:$E$24,2,),0)</f>
        <v>0</v>
      </c>
      <c r="X43" s="175">
        <f>IF(S43&gt;0,VLOOKUP(S43,Jahresfaktoren!$A$28:$B$29,2,),0)</f>
        <v>0</v>
      </c>
      <c r="Y43" s="175">
        <f>IF(T43&gt;0,VLOOKUP(T43,Jahresfaktoren!$A$28:$B$29,2,),0)</f>
        <v>0</v>
      </c>
      <c r="Z43" s="175">
        <f>IF(U43&gt;0,VLOOKUP(U43,Jahresfaktoren!$A$32:$B$33,2,),)</f>
        <v>0</v>
      </c>
      <c r="AA43" s="177">
        <f t="shared" si="18"/>
        <v>3167.5</v>
      </c>
      <c r="AB43" s="177" t="str">
        <f t="shared" si="19"/>
        <v/>
      </c>
      <c r="AC43" s="177" t="str">
        <f t="shared" si="20"/>
        <v/>
      </c>
      <c r="AD43" s="177" t="str">
        <f t="shared" si="21"/>
        <v/>
      </c>
      <c r="AE43" s="177" t="str">
        <f t="shared" si="22"/>
        <v/>
      </c>
      <c r="AF43" s="178">
        <f>IF(Q43&gt;0,VLOOKUP(H43,Leistungszahlen!$A$11:$C$158,3,),0)</f>
        <v>0</v>
      </c>
      <c r="AG43" s="178">
        <f>IF(R43&gt;0,VLOOKUP(H43,Leistungszahlen!$A$11:$F$158,6,),IF(T43&gt;0,VLOOKUP(H43,Leistungszahlen!$A$11:$F$158,6,),0))</f>
        <v>0</v>
      </c>
      <c r="AH43" s="179" t="e">
        <f t="shared" si="23"/>
        <v>#DIV/0!</v>
      </c>
      <c r="AI43" s="179">
        <f t="shared" si="24"/>
        <v>0</v>
      </c>
      <c r="AJ43" s="179">
        <f t="shared" si="25"/>
        <v>0</v>
      </c>
      <c r="AK43" s="179">
        <f t="shared" si="26"/>
        <v>0</v>
      </c>
      <c r="AL43" s="179">
        <f t="shared" si="27"/>
        <v>0</v>
      </c>
      <c r="AM43" s="180">
        <f>IF(L43=1,Stundensätze!$D$13,IF(L43=2,Stundensätze!$D$17,IF(L43=4,Stundensätze!$D$21,"")))</f>
        <v>0</v>
      </c>
      <c r="AN43" s="180">
        <f>IF(L43=1,Stundensätze!$D$15,IF(L43=2,Stundensätze!$D$19,IF(L43=4,Stundensätze!$D$23,"")))</f>
        <v>0</v>
      </c>
      <c r="AO43" s="180" t="e">
        <f t="shared" si="10"/>
        <v>#DIV/0!</v>
      </c>
      <c r="AP43" s="180">
        <f t="shared" si="28"/>
        <v>0</v>
      </c>
      <c r="AQ43" s="192" t="e">
        <f t="shared" si="29"/>
        <v>#DIV/0!</v>
      </c>
      <c r="AR43" s="192" t="e">
        <f t="shared" si="30"/>
        <v>#DIV/0!</v>
      </c>
      <c r="AS43" s="193" t="e">
        <f t="shared" si="31"/>
        <v>#DIV/0!</v>
      </c>
      <c r="AT43" s="258" t="str">
        <f>IF(K43=0,0,VLOOKUP(K43,Kostenstellen!A:B,2,FALSE))</f>
        <v>Therapiezentrum</v>
      </c>
      <c r="AU43" s="68" t="str">
        <f t="shared" si="32"/>
        <v>O</v>
      </c>
      <c r="AV43" s="68" t="str">
        <f t="shared" si="33"/>
        <v/>
      </c>
      <c r="AW43" s="68">
        <f>IF(AF43=0,0,VLOOKUP($H43,Leistungszahlen!$A$11:$H$158,4,FALSE))</f>
        <v>0</v>
      </c>
      <c r="AX43" s="68">
        <f>IF(AF43=0,0,VLOOKUP($H43,Leistungszahlen!$A$11:$H$158,5,FALSE))</f>
        <v>0</v>
      </c>
      <c r="AY43" s="68">
        <f>IF(AG43=0,0,VLOOKUP($H43,Leistungszahlen!$A$11:$H$158,6,FALSE))</f>
        <v>0</v>
      </c>
      <c r="AZ43" s="68">
        <f t="shared" si="34"/>
        <v>0</v>
      </c>
      <c r="BA43" s="68">
        <f t="shared" si="35"/>
        <v>0</v>
      </c>
      <c r="BC43" s="68">
        <f t="shared" si="36"/>
        <v>0</v>
      </c>
      <c r="BD43" s="285"/>
    </row>
    <row r="44" spans="1:56" s="68" customFormat="1" ht="22.5">
      <c r="A44" s="200"/>
      <c r="B44" s="200"/>
      <c r="C44" s="200" t="s">
        <v>348</v>
      </c>
      <c r="D44" s="200"/>
      <c r="E44" s="200">
        <v>1</v>
      </c>
      <c r="F44" s="200"/>
      <c r="G44" s="200" t="s">
        <v>807</v>
      </c>
      <c r="H44" s="201" t="s">
        <v>213</v>
      </c>
      <c r="I44" s="202">
        <v>12.68</v>
      </c>
      <c r="J44" s="200" t="s">
        <v>780</v>
      </c>
      <c r="K44" s="176">
        <v>1</v>
      </c>
      <c r="L44" s="176">
        <v>1</v>
      </c>
      <c r="M44" s="176"/>
      <c r="N44" s="286">
        <v>5</v>
      </c>
      <c r="O44" s="286"/>
      <c r="P44" s="176"/>
      <c r="Q44" s="203">
        <f t="shared" si="13"/>
        <v>5</v>
      </c>
      <c r="R44" s="203">
        <f t="shared" si="14"/>
        <v>0</v>
      </c>
      <c r="S44" s="203">
        <f t="shared" si="15"/>
        <v>0</v>
      </c>
      <c r="T44" s="203">
        <f t="shared" si="16"/>
        <v>0</v>
      </c>
      <c r="U44" s="203">
        <f t="shared" si="17"/>
        <v>0</v>
      </c>
      <c r="V44" s="175">
        <f>IF(Q44&gt;0,VLOOKUP(Q44,Jahresfaktoren!$A$11:$B$24,2,),0)</f>
        <v>250</v>
      </c>
      <c r="W44" s="175">
        <f>IF(R44&gt;0,VLOOKUP(R44,Jahresfaktoren!$D$11:$E$24,2,),0)</f>
        <v>0</v>
      </c>
      <c r="X44" s="175">
        <f>IF(S44&gt;0,VLOOKUP(S44,Jahresfaktoren!$A$28:$B$29,2,),0)</f>
        <v>0</v>
      </c>
      <c r="Y44" s="175">
        <f>IF(T44&gt;0,VLOOKUP(T44,Jahresfaktoren!$A$28:$B$29,2,),0)</f>
        <v>0</v>
      </c>
      <c r="Z44" s="175">
        <f>IF(U44&gt;0,VLOOKUP(U44,Jahresfaktoren!$A$32:$B$33,2,),)</f>
        <v>0</v>
      </c>
      <c r="AA44" s="177">
        <f t="shared" si="18"/>
        <v>3170</v>
      </c>
      <c r="AB44" s="177" t="str">
        <f t="shared" si="19"/>
        <v/>
      </c>
      <c r="AC44" s="177" t="str">
        <f t="shared" si="20"/>
        <v/>
      </c>
      <c r="AD44" s="177" t="str">
        <f t="shared" si="21"/>
        <v/>
      </c>
      <c r="AE44" s="177" t="str">
        <f t="shared" si="22"/>
        <v/>
      </c>
      <c r="AF44" s="178">
        <f>IF(Q44&gt;0,VLOOKUP(H44,Leistungszahlen!$A$11:$C$158,3,),0)</f>
        <v>0</v>
      </c>
      <c r="AG44" s="178">
        <f>IF(R44&gt;0,VLOOKUP(H44,Leistungszahlen!$A$11:$F$158,6,),IF(T44&gt;0,VLOOKUP(H44,Leistungszahlen!$A$11:$F$158,6,),0))</f>
        <v>0</v>
      </c>
      <c r="AH44" s="179" t="e">
        <f t="shared" si="23"/>
        <v>#DIV/0!</v>
      </c>
      <c r="AI44" s="179">
        <f t="shared" si="24"/>
        <v>0</v>
      </c>
      <c r="AJ44" s="179">
        <f t="shared" si="25"/>
        <v>0</v>
      </c>
      <c r="AK44" s="179">
        <f t="shared" si="26"/>
        <v>0</v>
      </c>
      <c r="AL44" s="179">
        <f t="shared" si="27"/>
        <v>0</v>
      </c>
      <c r="AM44" s="180">
        <f>IF(L44=1,Stundensätze!$D$13,IF(L44=2,Stundensätze!$D$17,IF(L44=4,Stundensätze!$D$21,"")))</f>
        <v>0</v>
      </c>
      <c r="AN44" s="180">
        <f>IF(L44=1,Stundensätze!$D$15,IF(L44=2,Stundensätze!$D$19,IF(L44=4,Stundensätze!$D$23,"")))</f>
        <v>0</v>
      </c>
      <c r="AO44" s="180" t="e">
        <f t="shared" si="10"/>
        <v>#DIV/0!</v>
      </c>
      <c r="AP44" s="180">
        <f t="shared" si="28"/>
        <v>0</v>
      </c>
      <c r="AQ44" s="192" t="e">
        <f t="shared" si="29"/>
        <v>#DIV/0!</v>
      </c>
      <c r="AR44" s="192" t="e">
        <f t="shared" si="30"/>
        <v>#DIV/0!</v>
      </c>
      <c r="AS44" s="193" t="e">
        <f t="shared" si="31"/>
        <v>#DIV/0!</v>
      </c>
      <c r="AT44" s="258" t="str">
        <f>IF(K44=0,0,VLOOKUP(K44,Kostenstellen!A:B,2,FALSE))</f>
        <v>Therapiezentrum</v>
      </c>
      <c r="AU44" s="68" t="str">
        <f t="shared" si="32"/>
        <v>O</v>
      </c>
      <c r="AV44" s="68" t="str">
        <f t="shared" si="33"/>
        <v/>
      </c>
      <c r="AW44" s="68">
        <f>IF(AF44=0,0,VLOOKUP($H44,Leistungszahlen!$A$11:$H$158,4,FALSE))</f>
        <v>0</v>
      </c>
      <c r="AX44" s="68">
        <f>IF(AF44=0,0,VLOOKUP($H44,Leistungszahlen!$A$11:$H$158,5,FALSE))</f>
        <v>0</v>
      </c>
      <c r="AY44" s="68">
        <f>IF(AG44=0,0,VLOOKUP($H44,Leistungszahlen!$A$11:$H$158,6,FALSE))</f>
        <v>0</v>
      </c>
      <c r="AZ44" s="68">
        <f t="shared" si="34"/>
        <v>0</v>
      </c>
      <c r="BA44" s="68">
        <f t="shared" si="35"/>
        <v>0</v>
      </c>
      <c r="BC44" s="68">
        <f t="shared" si="36"/>
        <v>0</v>
      </c>
      <c r="BD44" s="285"/>
    </row>
    <row r="45" spans="1:56" s="68" customFormat="1" ht="22.5">
      <c r="A45" s="200"/>
      <c r="B45" s="200"/>
      <c r="C45" s="200" t="s">
        <v>348</v>
      </c>
      <c r="D45" s="200"/>
      <c r="E45" s="200">
        <v>1</v>
      </c>
      <c r="F45" s="200"/>
      <c r="G45" s="200" t="s">
        <v>808</v>
      </c>
      <c r="H45" s="201" t="s">
        <v>213</v>
      </c>
      <c r="I45" s="202">
        <v>12.68</v>
      </c>
      <c r="J45" s="200" t="s">
        <v>780</v>
      </c>
      <c r="K45" s="176">
        <v>1</v>
      </c>
      <c r="L45" s="176">
        <v>1</v>
      </c>
      <c r="M45" s="176"/>
      <c r="N45" s="286">
        <v>5</v>
      </c>
      <c r="O45" s="286"/>
      <c r="P45" s="176"/>
      <c r="Q45" s="203">
        <f t="shared" si="13"/>
        <v>5</v>
      </c>
      <c r="R45" s="203">
        <f t="shared" si="14"/>
        <v>0</v>
      </c>
      <c r="S45" s="203">
        <f t="shared" si="15"/>
        <v>0</v>
      </c>
      <c r="T45" s="203">
        <f t="shared" si="16"/>
        <v>0</v>
      </c>
      <c r="U45" s="203">
        <f t="shared" si="17"/>
        <v>0</v>
      </c>
      <c r="V45" s="175">
        <f>IF(Q45&gt;0,VLOOKUP(Q45,Jahresfaktoren!$A$11:$B$24,2,),0)</f>
        <v>250</v>
      </c>
      <c r="W45" s="175">
        <f>IF(R45&gt;0,VLOOKUP(R45,Jahresfaktoren!$D$11:$E$24,2,),0)</f>
        <v>0</v>
      </c>
      <c r="X45" s="175">
        <f>IF(S45&gt;0,VLOOKUP(S45,Jahresfaktoren!$A$28:$B$29,2,),0)</f>
        <v>0</v>
      </c>
      <c r="Y45" s="175">
        <f>IF(T45&gt;0,VLOOKUP(T45,Jahresfaktoren!$A$28:$B$29,2,),0)</f>
        <v>0</v>
      </c>
      <c r="Z45" s="175">
        <f>IF(U45&gt;0,VLOOKUP(U45,Jahresfaktoren!$A$32:$B$33,2,),)</f>
        <v>0</v>
      </c>
      <c r="AA45" s="177">
        <f t="shared" si="18"/>
        <v>3170</v>
      </c>
      <c r="AB45" s="177" t="str">
        <f t="shared" si="19"/>
        <v/>
      </c>
      <c r="AC45" s="177" t="str">
        <f t="shared" si="20"/>
        <v/>
      </c>
      <c r="AD45" s="177" t="str">
        <f t="shared" si="21"/>
        <v/>
      </c>
      <c r="AE45" s="177" t="str">
        <f t="shared" si="22"/>
        <v/>
      </c>
      <c r="AF45" s="178">
        <f>IF(Q45&gt;0,VLOOKUP(H45,Leistungszahlen!$A$11:$C$158,3,),0)</f>
        <v>0</v>
      </c>
      <c r="AG45" s="178">
        <f>IF(R45&gt;0,VLOOKUP(H45,Leistungszahlen!$A$11:$F$158,6,),IF(T45&gt;0,VLOOKUP(H45,Leistungszahlen!$A$11:$F$158,6,),0))</f>
        <v>0</v>
      </c>
      <c r="AH45" s="179" t="e">
        <f t="shared" si="23"/>
        <v>#DIV/0!</v>
      </c>
      <c r="AI45" s="179">
        <f t="shared" si="24"/>
        <v>0</v>
      </c>
      <c r="AJ45" s="179">
        <f t="shared" si="25"/>
        <v>0</v>
      </c>
      <c r="AK45" s="179">
        <f t="shared" si="26"/>
        <v>0</v>
      </c>
      <c r="AL45" s="179">
        <f t="shared" si="27"/>
        <v>0</v>
      </c>
      <c r="AM45" s="180">
        <f>IF(L45=1,Stundensätze!$D$13,IF(L45=2,Stundensätze!$D$17,IF(L45=4,Stundensätze!$D$21,"")))</f>
        <v>0</v>
      </c>
      <c r="AN45" s="180">
        <f>IF(L45=1,Stundensätze!$D$15,IF(L45=2,Stundensätze!$D$19,IF(L45=4,Stundensätze!$D$23,"")))</f>
        <v>0</v>
      </c>
      <c r="AO45" s="180" t="e">
        <f t="shared" si="10"/>
        <v>#DIV/0!</v>
      </c>
      <c r="AP45" s="180">
        <f t="shared" si="28"/>
        <v>0</v>
      </c>
      <c r="AQ45" s="192" t="e">
        <f t="shared" si="29"/>
        <v>#DIV/0!</v>
      </c>
      <c r="AR45" s="192" t="e">
        <f t="shared" si="30"/>
        <v>#DIV/0!</v>
      </c>
      <c r="AS45" s="193" t="e">
        <f t="shared" si="31"/>
        <v>#DIV/0!</v>
      </c>
      <c r="AT45" s="258" t="str">
        <f>IF(K45=0,0,VLOOKUP(K45,Kostenstellen!A:B,2,FALSE))</f>
        <v>Therapiezentrum</v>
      </c>
      <c r="AU45" s="68" t="str">
        <f t="shared" si="32"/>
        <v>O</v>
      </c>
      <c r="AV45" s="68" t="str">
        <f t="shared" si="33"/>
        <v/>
      </c>
      <c r="AW45" s="68">
        <f>IF(AF45=0,0,VLOOKUP($H45,Leistungszahlen!$A$11:$H$158,4,FALSE))</f>
        <v>0</v>
      </c>
      <c r="AX45" s="68">
        <f>IF(AF45=0,0,VLOOKUP($H45,Leistungszahlen!$A$11:$H$158,5,FALSE))</f>
        <v>0</v>
      </c>
      <c r="AY45" s="68">
        <f>IF(AG45=0,0,VLOOKUP($H45,Leistungszahlen!$A$11:$H$158,6,FALSE))</f>
        <v>0</v>
      </c>
      <c r="AZ45" s="68">
        <f t="shared" si="34"/>
        <v>0</v>
      </c>
      <c r="BA45" s="68">
        <f t="shared" si="35"/>
        <v>0</v>
      </c>
      <c r="BC45" s="68">
        <f t="shared" si="36"/>
        <v>0</v>
      </c>
      <c r="BD45" s="285"/>
    </row>
    <row r="46" spans="1:56" s="68" customFormat="1" ht="22.5">
      <c r="A46" s="200"/>
      <c r="B46" s="200"/>
      <c r="C46" s="200" t="s">
        <v>348</v>
      </c>
      <c r="D46" s="200"/>
      <c r="E46" s="200">
        <v>1</v>
      </c>
      <c r="F46" s="200"/>
      <c r="G46" s="200" t="s">
        <v>176</v>
      </c>
      <c r="H46" s="201" t="s">
        <v>213</v>
      </c>
      <c r="I46" s="202">
        <v>12.68</v>
      </c>
      <c r="J46" s="200" t="s">
        <v>780</v>
      </c>
      <c r="K46" s="176">
        <v>1</v>
      </c>
      <c r="L46" s="176">
        <v>1</v>
      </c>
      <c r="M46" s="176"/>
      <c r="N46" s="286">
        <v>5</v>
      </c>
      <c r="O46" s="286"/>
      <c r="P46" s="176"/>
      <c r="Q46" s="203">
        <f t="shared" si="13"/>
        <v>5</v>
      </c>
      <c r="R46" s="203">
        <f t="shared" si="14"/>
        <v>0</v>
      </c>
      <c r="S46" s="203">
        <f t="shared" si="15"/>
        <v>0</v>
      </c>
      <c r="T46" s="203">
        <f t="shared" si="16"/>
        <v>0</v>
      </c>
      <c r="U46" s="203">
        <f t="shared" si="17"/>
        <v>0</v>
      </c>
      <c r="V46" s="175">
        <f>IF(Q46&gt;0,VLOOKUP(Q46,Jahresfaktoren!$A$11:$B$24,2,),0)</f>
        <v>250</v>
      </c>
      <c r="W46" s="175">
        <f>IF(R46&gt;0,VLOOKUP(R46,Jahresfaktoren!$D$11:$E$24,2,),0)</f>
        <v>0</v>
      </c>
      <c r="X46" s="175">
        <f>IF(S46&gt;0,VLOOKUP(S46,Jahresfaktoren!$A$28:$B$29,2,),0)</f>
        <v>0</v>
      </c>
      <c r="Y46" s="175">
        <f>IF(T46&gt;0,VLOOKUP(T46,Jahresfaktoren!$A$28:$B$29,2,),0)</f>
        <v>0</v>
      </c>
      <c r="Z46" s="175">
        <f>IF(U46&gt;0,VLOOKUP(U46,Jahresfaktoren!$A$32:$B$33,2,),)</f>
        <v>0</v>
      </c>
      <c r="AA46" s="177">
        <f t="shared" si="18"/>
        <v>3170</v>
      </c>
      <c r="AB46" s="177" t="str">
        <f t="shared" si="19"/>
        <v/>
      </c>
      <c r="AC46" s="177" t="str">
        <f t="shared" si="20"/>
        <v/>
      </c>
      <c r="AD46" s="177" t="str">
        <f t="shared" si="21"/>
        <v/>
      </c>
      <c r="AE46" s="177" t="str">
        <f t="shared" si="22"/>
        <v/>
      </c>
      <c r="AF46" s="178">
        <f>IF(Q46&gt;0,VLOOKUP(H46,Leistungszahlen!$A$11:$C$158,3,),0)</f>
        <v>0</v>
      </c>
      <c r="AG46" s="178">
        <f>IF(R46&gt;0,VLOOKUP(H46,Leistungszahlen!$A$11:$F$158,6,),IF(T46&gt;0,VLOOKUP(H46,Leistungszahlen!$A$11:$F$158,6,),0))</f>
        <v>0</v>
      </c>
      <c r="AH46" s="179" t="e">
        <f t="shared" si="23"/>
        <v>#DIV/0!</v>
      </c>
      <c r="AI46" s="179">
        <f t="shared" si="24"/>
        <v>0</v>
      </c>
      <c r="AJ46" s="179">
        <f t="shared" si="25"/>
        <v>0</v>
      </c>
      <c r="AK46" s="179">
        <f t="shared" si="26"/>
        <v>0</v>
      </c>
      <c r="AL46" s="179">
        <f t="shared" si="27"/>
        <v>0</v>
      </c>
      <c r="AM46" s="180">
        <f>IF(L46=1,Stundensätze!$D$13,IF(L46=2,Stundensätze!$D$17,IF(L46=4,Stundensätze!$D$21,"")))</f>
        <v>0</v>
      </c>
      <c r="AN46" s="180">
        <f>IF(L46=1,Stundensätze!$D$15,IF(L46=2,Stundensätze!$D$19,IF(L46=4,Stundensätze!$D$23,"")))</f>
        <v>0</v>
      </c>
      <c r="AO46" s="180" t="e">
        <f t="shared" si="10"/>
        <v>#DIV/0!</v>
      </c>
      <c r="AP46" s="180">
        <f t="shared" si="28"/>
        <v>0</v>
      </c>
      <c r="AQ46" s="192" t="e">
        <f t="shared" si="29"/>
        <v>#DIV/0!</v>
      </c>
      <c r="AR46" s="192" t="e">
        <f t="shared" si="30"/>
        <v>#DIV/0!</v>
      </c>
      <c r="AS46" s="193" t="e">
        <f t="shared" si="31"/>
        <v>#DIV/0!</v>
      </c>
      <c r="AT46" s="258" t="str">
        <f>IF(K46=0,0,VLOOKUP(K46,Kostenstellen!A:B,2,FALSE))</f>
        <v>Therapiezentrum</v>
      </c>
      <c r="AU46" s="68" t="str">
        <f t="shared" si="32"/>
        <v>O</v>
      </c>
      <c r="AV46" s="68" t="str">
        <f t="shared" si="33"/>
        <v/>
      </c>
      <c r="AW46" s="68">
        <f>IF(AF46=0,0,VLOOKUP($H46,Leistungszahlen!$A$11:$H$158,4,FALSE))</f>
        <v>0</v>
      </c>
      <c r="AX46" s="68">
        <f>IF(AF46=0,0,VLOOKUP($H46,Leistungszahlen!$A$11:$H$158,5,FALSE))</f>
        <v>0</v>
      </c>
      <c r="AY46" s="68">
        <f>IF(AG46=0,0,VLOOKUP($H46,Leistungszahlen!$A$11:$H$158,6,FALSE))</f>
        <v>0</v>
      </c>
      <c r="AZ46" s="68">
        <f t="shared" si="34"/>
        <v>0</v>
      </c>
      <c r="BA46" s="68">
        <f t="shared" si="35"/>
        <v>0</v>
      </c>
      <c r="BC46" s="68">
        <f t="shared" si="36"/>
        <v>0</v>
      </c>
      <c r="BD46" s="285"/>
    </row>
    <row r="47" spans="1:56" s="68" customFormat="1" ht="22.5">
      <c r="A47" s="200"/>
      <c r="B47" s="200"/>
      <c r="C47" s="200" t="s">
        <v>348</v>
      </c>
      <c r="D47" s="200"/>
      <c r="E47" s="200">
        <v>1</v>
      </c>
      <c r="F47" s="200"/>
      <c r="G47" s="200" t="s">
        <v>176</v>
      </c>
      <c r="H47" s="201" t="s">
        <v>213</v>
      </c>
      <c r="I47" s="202">
        <v>12.68</v>
      </c>
      <c r="J47" s="200" t="s">
        <v>780</v>
      </c>
      <c r="K47" s="176">
        <v>1</v>
      </c>
      <c r="L47" s="176">
        <v>1</v>
      </c>
      <c r="M47" s="176"/>
      <c r="N47" s="286">
        <v>5</v>
      </c>
      <c r="O47" s="286"/>
      <c r="P47" s="176"/>
      <c r="Q47" s="203">
        <f t="shared" si="13"/>
        <v>5</v>
      </c>
      <c r="R47" s="203">
        <f t="shared" si="14"/>
        <v>0</v>
      </c>
      <c r="S47" s="203">
        <f t="shared" si="15"/>
        <v>0</v>
      </c>
      <c r="T47" s="203">
        <f t="shared" si="16"/>
        <v>0</v>
      </c>
      <c r="U47" s="203">
        <f t="shared" si="17"/>
        <v>0</v>
      </c>
      <c r="V47" s="175">
        <f>IF(Q47&gt;0,VLOOKUP(Q47,Jahresfaktoren!$A$11:$B$24,2,),0)</f>
        <v>250</v>
      </c>
      <c r="W47" s="175">
        <f>IF(R47&gt;0,VLOOKUP(R47,Jahresfaktoren!$D$11:$E$24,2,),0)</f>
        <v>0</v>
      </c>
      <c r="X47" s="175">
        <f>IF(S47&gt;0,VLOOKUP(S47,Jahresfaktoren!$A$28:$B$29,2,),0)</f>
        <v>0</v>
      </c>
      <c r="Y47" s="175">
        <f>IF(T47&gt;0,VLOOKUP(T47,Jahresfaktoren!$A$28:$B$29,2,),0)</f>
        <v>0</v>
      </c>
      <c r="Z47" s="175">
        <f>IF(U47&gt;0,VLOOKUP(U47,Jahresfaktoren!$A$32:$B$33,2,),)</f>
        <v>0</v>
      </c>
      <c r="AA47" s="177">
        <f t="shared" si="18"/>
        <v>3170</v>
      </c>
      <c r="AB47" s="177" t="str">
        <f t="shared" si="19"/>
        <v/>
      </c>
      <c r="AC47" s="177" t="str">
        <f t="shared" si="20"/>
        <v/>
      </c>
      <c r="AD47" s="177" t="str">
        <f t="shared" si="21"/>
        <v/>
      </c>
      <c r="AE47" s="177" t="str">
        <f t="shared" si="22"/>
        <v/>
      </c>
      <c r="AF47" s="178">
        <f>IF(Q47&gt;0,VLOOKUP(H47,Leistungszahlen!$A$11:$C$158,3,),0)</f>
        <v>0</v>
      </c>
      <c r="AG47" s="178">
        <f>IF(R47&gt;0,VLOOKUP(H47,Leistungszahlen!$A$11:$F$158,6,),IF(T47&gt;0,VLOOKUP(H47,Leistungszahlen!$A$11:$F$158,6,),0))</f>
        <v>0</v>
      </c>
      <c r="AH47" s="179" t="e">
        <f t="shared" si="23"/>
        <v>#DIV/0!</v>
      </c>
      <c r="AI47" s="179">
        <f t="shared" si="24"/>
        <v>0</v>
      </c>
      <c r="AJ47" s="179">
        <f t="shared" si="25"/>
        <v>0</v>
      </c>
      <c r="AK47" s="179">
        <f t="shared" si="26"/>
        <v>0</v>
      </c>
      <c r="AL47" s="179">
        <f t="shared" si="27"/>
        <v>0</v>
      </c>
      <c r="AM47" s="180">
        <f>IF(L47=1,Stundensätze!$D$13,IF(L47=2,Stundensätze!$D$17,IF(L47=4,Stundensätze!$D$21,"")))</f>
        <v>0</v>
      </c>
      <c r="AN47" s="180">
        <f>IF(L47=1,Stundensätze!$D$15,IF(L47=2,Stundensätze!$D$19,IF(L47=4,Stundensätze!$D$23,"")))</f>
        <v>0</v>
      </c>
      <c r="AO47" s="180" t="e">
        <f t="shared" si="10"/>
        <v>#DIV/0!</v>
      </c>
      <c r="AP47" s="180">
        <f t="shared" si="28"/>
        <v>0</v>
      </c>
      <c r="AQ47" s="192" t="e">
        <f t="shared" si="29"/>
        <v>#DIV/0!</v>
      </c>
      <c r="AR47" s="192" t="e">
        <f t="shared" si="30"/>
        <v>#DIV/0!</v>
      </c>
      <c r="AS47" s="193" t="e">
        <f t="shared" si="31"/>
        <v>#DIV/0!</v>
      </c>
      <c r="AT47" s="258" t="str">
        <f>IF(K47=0,0,VLOOKUP(K47,Kostenstellen!A:B,2,FALSE))</f>
        <v>Therapiezentrum</v>
      </c>
      <c r="AU47" s="68" t="str">
        <f t="shared" si="32"/>
        <v>O</v>
      </c>
      <c r="AV47" s="68" t="str">
        <f t="shared" si="33"/>
        <v/>
      </c>
      <c r="AW47" s="68">
        <f>IF(AF47=0,0,VLOOKUP($H47,Leistungszahlen!$A$11:$H$158,4,FALSE))</f>
        <v>0</v>
      </c>
      <c r="AX47" s="68">
        <f>IF(AF47=0,0,VLOOKUP($H47,Leistungszahlen!$A$11:$H$158,5,FALSE))</f>
        <v>0</v>
      </c>
      <c r="AY47" s="68">
        <f>IF(AG47=0,0,VLOOKUP($H47,Leistungszahlen!$A$11:$H$158,6,FALSE))</f>
        <v>0</v>
      </c>
      <c r="AZ47" s="68">
        <f t="shared" si="34"/>
        <v>0</v>
      </c>
      <c r="BA47" s="68">
        <f t="shared" si="35"/>
        <v>0</v>
      </c>
      <c r="BC47" s="68">
        <f t="shared" si="36"/>
        <v>0</v>
      </c>
      <c r="BD47" s="285"/>
    </row>
    <row r="48" spans="1:56" s="68" customFormat="1" ht="22.5">
      <c r="A48" s="200"/>
      <c r="B48" s="200"/>
      <c r="C48" s="200" t="s">
        <v>348</v>
      </c>
      <c r="D48" s="200"/>
      <c r="E48" s="200">
        <v>1</v>
      </c>
      <c r="F48" s="200"/>
      <c r="G48" s="200" t="s">
        <v>622</v>
      </c>
      <c r="H48" s="201" t="s">
        <v>213</v>
      </c>
      <c r="I48" s="202">
        <v>38.04</v>
      </c>
      <c r="J48" s="200" t="s">
        <v>780</v>
      </c>
      <c r="K48" s="176">
        <v>1</v>
      </c>
      <c r="L48" s="176">
        <v>1</v>
      </c>
      <c r="M48" s="176"/>
      <c r="N48" s="286">
        <v>5</v>
      </c>
      <c r="O48" s="286"/>
      <c r="P48" s="176"/>
      <c r="Q48" s="203">
        <f t="shared" si="13"/>
        <v>5</v>
      </c>
      <c r="R48" s="203">
        <f t="shared" si="14"/>
        <v>0</v>
      </c>
      <c r="S48" s="203">
        <f t="shared" si="15"/>
        <v>0</v>
      </c>
      <c r="T48" s="203">
        <f t="shared" si="16"/>
        <v>0</v>
      </c>
      <c r="U48" s="203">
        <f t="shared" si="17"/>
        <v>0</v>
      </c>
      <c r="V48" s="175">
        <f>IF(Q48&gt;0,VLOOKUP(Q48,Jahresfaktoren!$A$11:$B$24,2,),0)</f>
        <v>250</v>
      </c>
      <c r="W48" s="175">
        <f>IF(R48&gt;0,VLOOKUP(R48,Jahresfaktoren!$D$11:$E$24,2,),0)</f>
        <v>0</v>
      </c>
      <c r="X48" s="175">
        <f>IF(S48&gt;0,VLOOKUP(S48,Jahresfaktoren!$A$28:$B$29,2,),0)</f>
        <v>0</v>
      </c>
      <c r="Y48" s="175">
        <f>IF(T48&gt;0,VLOOKUP(T48,Jahresfaktoren!$A$28:$B$29,2,),0)</f>
        <v>0</v>
      </c>
      <c r="Z48" s="175">
        <f>IF(U48&gt;0,VLOOKUP(U48,Jahresfaktoren!$A$32:$B$33,2,),)</f>
        <v>0</v>
      </c>
      <c r="AA48" s="177">
        <f t="shared" si="18"/>
        <v>9510</v>
      </c>
      <c r="AB48" s="177" t="str">
        <f t="shared" si="19"/>
        <v/>
      </c>
      <c r="AC48" s="177" t="str">
        <f t="shared" si="20"/>
        <v/>
      </c>
      <c r="AD48" s="177" t="str">
        <f t="shared" si="21"/>
        <v/>
      </c>
      <c r="AE48" s="177" t="str">
        <f t="shared" si="22"/>
        <v/>
      </c>
      <c r="AF48" s="178">
        <f>IF(Q48&gt;0,VLOOKUP(H48,Leistungszahlen!$A$11:$C$158,3,),0)</f>
        <v>0</v>
      </c>
      <c r="AG48" s="178">
        <f>IF(R48&gt;0,VLOOKUP(H48,Leistungszahlen!$A$11:$F$158,6,),IF(T48&gt;0,VLOOKUP(H48,Leistungszahlen!$A$11:$F$158,6,),0))</f>
        <v>0</v>
      </c>
      <c r="AH48" s="179" t="e">
        <f t="shared" si="23"/>
        <v>#DIV/0!</v>
      </c>
      <c r="AI48" s="179">
        <f t="shared" si="24"/>
        <v>0</v>
      </c>
      <c r="AJ48" s="179">
        <f t="shared" si="25"/>
        <v>0</v>
      </c>
      <c r="AK48" s="179">
        <f t="shared" si="26"/>
        <v>0</v>
      </c>
      <c r="AL48" s="179">
        <f t="shared" si="27"/>
        <v>0</v>
      </c>
      <c r="AM48" s="180">
        <f>IF(L48=1,Stundensätze!$D$13,IF(L48=2,Stundensätze!$D$17,IF(L48=4,Stundensätze!$D$21,"")))</f>
        <v>0</v>
      </c>
      <c r="AN48" s="180">
        <f>IF(L48=1,Stundensätze!$D$15,IF(L48=2,Stundensätze!$D$19,IF(L48=4,Stundensätze!$D$23,"")))</f>
        <v>0</v>
      </c>
      <c r="AO48" s="180" t="e">
        <f t="shared" si="10"/>
        <v>#DIV/0!</v>
      </c>
      <c r="AP48" s="180">
        <f t="shared" si="28"/>
        <v>0</v>
      </c>
      <c r="AQ48" s="192" t="e">
        <f t="shared" si="29"/>
        <v>#DIV/0!</v>
      </c>
      <c r="AR48" s="192" t="e">
        <f t="shared" si="30"/>
        <v>#DIV/0!</v>
      </c>
      <c r="AS48" s="193" t="e">
        <f t="shared" si="31"/>
        <v>#DIV/0!</v>
      </c>
      <c r="AT48" s="258" t="str">
        <f>IF(K48=0,0,VLOOKUP(K48,Kostenstellen!A:B,2,FALSE))</f>
        <v>Therapiezentrum</v>
      </c>
      <c r="AU48" s="68" t="str">
        <f t="shared" si="32"/>
        <v>O</v>
      </c>
      <c r="AV48" s="68" t="str">
        <f t="shared" si="33"/>
        <v/>
      </c>
      <c r="AW48" s="68">
        <f>IF(AF48=0,0,VLOOKUP($H48,Leistungszahlen!$A$11:$H$158,4,FALSE))</f>
        <v>0</v>
      </c>
      <c r="AX48" s="68">
        <f>IF(AF48=0,0,VLOOKUP($H48,Leistungszahlen!$A$11:$H$158,5,FALSE))</f>
        <v>0</v>
      </c>
      <c r="AY48" s="68">
        <f>IF(AG48=0,0,VLOOKUP($H48,Leistungszahlen!$A$11:$H$158,6,FALSE))</f>
        <v>0</v>
      </c>
      <c r="AZ48" s="68">
        <f t="shared" si="34"/>
        <v>0</v>
      </c>
      <c r="BA48" s="68">
        <f t="shared" si="35"/>
        <v>0</v>
      </c>
      <c r="BC48" s="68">
        <f t="shared" si="36"/>
        <v>0</v>
      </c>
      <c r="BD48" s="285"/>
    </row>
    <row r="49" spans="1:56" s="68" customFormat="1" ht="22.5">
      <c r="A49" s="200"/>
      <c r="B49" s="200"/>
      <c r="C49" s="200" t="s">
        <v>348</v>
      </c>
      <c r="D49" s="200"/>
      <c r="E49" s="200">
        <v>1</v>
      </c>
      <c r="F49" s="200"/>
      <c r="G49" s="200" t="s">
        <v>622</v>
      </c>
      <c r="H49" s="201" t="s">
        <v>213</v>
      </c>
      <c r="I49" s="202">
        <v>12.5</v>
      </c>
      <c r="J49" s="200" t="s">
        <v>780</v>
      </c>
      <c r="K49" s="176">
        <v>1</v>
      </c>
      <c r="L49" s="176">
        <v>1</v>
      </c>
      <c r="M49" s="176"/>
      <c r="N49" s="286">
        <v>5</v>
      </c>
      <c r="O49" s="286"/>
      <c r="P49" s="176"/>
      <c r="Q49" s="203">
        <f t="shared" si="13"/>
        <v>5</v>
      </c>
      <c r="R49" s="203">
        <f t="shared" si="14"/>
        <v>0</v>
      </c>
      <c r="S49" s="203">
        <f t="shared" si="15"/>
        <v>0</v>
      </c>
      <c r="T49" s="203">
        <f t="shared" si="16"/>
        <v>0</v>
      </c>
      <c r="U49" s="203">
        <f t="shared" si="17"/>
        <v>0</v>
      </c>
      <c r="V49" s="175">
        <f>IF(Q49&gt;0,VLOOKUP(Q49,Jahresfaktoren!$A$11:$B$24,2,),0)</f>
        <v>250</v>
      </c>
      <c r="W49" s="175">
        <f>IF(R49&gt;0,VLOOKUP(R49,Jahresfaktoren!$D$11:$E$24,2,),0)</f>
        <v>0</v>
      </c>
      <c r="X49" s="175">
        <f>IF(S49&gt;0,VLOOKUP(S49,Jahresfaktoren!$A$28:$B$29,2,),0)</f>
        <v>0</v>
      </c>
      <c r="Y49" s="175">
        <f>IF(T49&gt;0,VLOOKUP(T49,Jahresfaktoren!$A$28:$B$29,2,),0)</f>
        <v>0</v>
      </c>
      <c r="Z49" s="175">
        <f>IF(U49&gt;0,VLOOKUP(U49,Jahresfaktoren!$A$32:$B$33,2,),)</f>
        <v>0</v>
      </c>
      <c r="AA49" s="177">
        <f t="shared" si="18"/>
        <v>3125</v>
      </c>
      <c r="AB49" s="177" t="str">
        <f t="shared" si="19"/>
        <v/>
      </c>
      <c r="AC49" s="177" t="str">
        <f t="shared" si="20"/>
        <v/>
      </c>
      <c r="AD49" s="177" t="str">
        <f t="shared" si="21"/>
        <v/>
      </c>
      <c r="AE49" s="177" t="str">
        <f t="shared" si="22"/>
        <v/>
      </c>
      <c r="AF49" s="178">
        <f>IF(Q49&gt;0,VLOOKUP(H49,Leistungszahlen!$A$11:$C$158,3,),0)</f>
        <v>0</v>
      </c>
      <c r="AG49" s="178">
        <f>IF(R49&gt;0,VLOOKUP(H49,Leistungszahlen!$A$11:$F$158,6,),IF(T49&gt;0,VLOOKUP(H49,Leistungszahlen!$A$11:$F$158,6,),0))</f>
        <v>0</v>
      </c>
      <c r="AH49" s="179" t="e">
        <f t="shared" si="23"/>
        <v>#DIV/0!</v>
      </c>
      <c r="AI49" s="179">
        <f t="shared" si="24"/>
        <v>0</v>
      </c>
      <c r="AJ49" s="179">
        <f t="shared" si="25"/>
        <v>0</v>
      </c>
      <c r="AK49" s="179">
        <f t="shared" si="26"/>
        <v>0</v>
      </c>
      <c r="AL49" s="179">
        <f t="shared" si="27"/>
        <v>0</v>
      </c>
      <c r="AM49" s="180">
        <f>IF(L49=1,Stundensätze!$D$13,IF(L49=2,Stundensätze!$D$17,IF(L49=4,Stundensätze!$D$21,"")))</f>
        <v>0</v>
      </c>
      <c r="AN49" s="180">
        <f>IF(L49=1,Stundensätze!$D$15,IF(L49=2,Stundensätze!$D$19,IF(L49=4,Stundensätze!$D$23,"")))</f>
        <v>0</v>
      </c>
      <c r="AO49" s="180" t="e">
        <f t="shared" si="10"/>
        <v>#DIV/0!</v>
      </c>
      <c r="AP49" s="180">
        <f t="shared" si="28"/>
        <v>0</v>
      </c>
      <c r="AQ49" s="192" t="e">
        <f t="shared" si="29"/>
        <v>#DIV/0!</v>
      </c>
      <c r="AR49" s="192" t="e">
        <f t="shared" si="30"/>
        <v>#DIV/0!</v>
      </c>
      <c r="AS49" s="193" t="e">
        <f t="shared" si="31"/>
        <v>#DIV/0!</v>
      </c>
      <c r="AT49" s="258" t="str">
        <f>IF(K49=0,0,VLOOKUP(K49,Kostenstellen!A:B,2,FALSE))</f>
        <v>Therapiezentrum</v>
      </c>
      <c r="AU49" s="68" t="str">
        <f t="shared" si="32"/>
        <v>O</v>
      </c>
      <c r="AV49" s="68" t="str">
        <f t="shared" si="33"/>
        <v/>
      </c>
      <c r="AW49" s="68">
        <f>IF(AF49=0,0,VLOOKUP($H49,Leistungszahlen!$A$11:$H$158,4,FALSE))</f>
        <v>0</v>
      </c>
      <c r="AX49" s="68">
        <f>IF(AF49=0,0,VLOOKUP($H49,Leistungszahlen!$A$11:$H$158,5,FALSE))</f>
        <v>0</v>
      </c>
      <c r="AY49" s="68">
        <f>IF(AG49=0,0,VLOOKUP($H49,Leistungszahlen!$A$11:$H$158,6,FALSE))</f>
        <v>0</v>
      </c>
      <c r="AZ49" s="68">
        <f t="shared" si="34"/>
        <v>0</v>
      </c>
      <c r="BA49" s="68">
        <f t="shared" si="35"/>
        <v>0</v>
      </c>
      <c r="BC49" s="68">
        <f t="shared" si="36"/>
        <v>0</v>
      </c>
      <c r="BD49" s="285"/>
    </row>
    <row r="50" spans="1:56" s="68" customFormat="1" ht="22.5">
      <c r="A50" s="200"/>
      <c r="B50" s="200"/>
      <c r="C50" s="200" t="s">
        <v>348</v>
      </c>
      <c r="D50" s="200"/>
      <c r="E50" s="200">
        <v>1</v>
      </c>
      <c r="F50" s="200"/>
      <c r="G50" s="200" t="s">
        <v>553</v>
      </c>
      <c r="H50" s="201" t="s">
        <v>213</v>
      </c>
      <c r="I50" s="202">
        <v>5.5</v>
      </c>
      <c r="J50" s="200" t="s">
        <v>780</v>
      </c>
      <c r="K50" s="176">
        <v>1</v>
      </c>
      <c r="L50" s="176">
        <v>1</v>
      </c>
      <c r="M50" s="176"/>
      <c r="N50" s="286">
        <v>5</v>
      </c>
      <c r="O50" s="286"/>
      <c r="P50" s="176"/>
      <c r="Q50" s="203">
        <f t="shared" si="13"/>
        <v>5</v>
      </c>
      <c r="R50" s="203">
        <f t="shared" si="14"/>
        <v>0</v>
      </c>
      <c r="S50" s="203">
        <f t="shared" si="15"/>
        <v>0</v>
      </c>
      <c r="T50" s="203">
        <f t="shared" si="16"/>
        <v>0</v>
      </c>
      <c r="U50" s="203">
        <f t="shared" si="17"/>
        <v>0</v>
      </c>
      <c r="V50" s="175">
        <f>IF(Q50&gt;0,VLOOKUP(Q50,Jahresfaktoren!$A$11:$B$24,2,),0)</f>
        <v>250</v>
      </c>
      <c r="W50" s="175">
        <f>IF(R50&gt;0,VLOOKUP(R50,Jahresfaktoren!$D$11:$E$24,2,),0)</f>
        <v>0</v>
      </c>
      <c r="X50" s="175">
        <f>IF(S50&gt;0,VLOOKUP(S50,Jahresfaktoren!$A$28:$B$29,2,),0)</f>
        <v>0</v>
      </c>
      <c r="Y50" s="175">
        <f>IF(T50&gt;0,VLOOKUP(T50,Jahresfaktoren!$A$28:$B$29,2,),0)</f>
        <v>0</v>
      </c>
      <c r="Z50" s="175">
        <f>IF(U50&gt;0,VLOOKUP(U50,Jahresfaktoren!$A$32:$B$33,2,),)</f>
        <v>0</v>
      </c>
      <c r="AA50" s="177">
        <f t="shared" si="18"/>
        <v>1375</v>
      </c>
      <c r="AB50" s="177" t="str">
        <f t="shared" si="19"/>
        <v/>
      </c>
      <c r="AC50" s="177" t="str">
        <f t="shared" si="20"/>
        <v/>
      </c>
      <c r="AD50" s="177" t="str">
        <f t="shared" si="21"/>
        <v/>
      </c>
      <c r="AE50" s="177" t="str">
        <f t="shared" si="22"/>
        <v/>
      </c>
      <c r="AF50" s="178">
        <f>IF(Q50&gt;0,VLOOKUP(H50,Leistungszahlen!$A$11:$C$158,3,),0)</f>
        <v>0</v>
      </c>
      <c r="AG50" s="178">
        <f>IF(R50&gt;0,VLOOKUP(H50,Leistungszahlen!$A$11:$F$158,6,),IF(T50&gt;0,VLOOKUP(H50,Leistungszahlen!$A$11:$F$158,6,),0))</f>
        <v>0</v>
      </c>
      <c r="AH50" s="179" t="e">
        <f t="shared" si="23"/>
        <v>#DIV/0!</v>
      </c>
      <c r="AI50" s="179">
        <f t="shared" si="24"/>
        <v>0</v>
      </c>
      <c r="AJ50" s="179">
        <f t="shared" si="25"/>
        <v>0</v>
      </c>
      <c r="AK50" s="179">
        <f t="shared" si="26"/>
        <v>0</v>
      </c>
      <c r="AL50" s="179">
        <f t="shared" si="27"/>
        <v>0</v>
      </c>
      <c r="AM50" s="180">
        <f>IF(L50=1,Stundensätze!$D$13,IF(L50=2,Stundensätze!$D$17,IF(L50=4,Stundensätze!$D$21,"")))</f>
        <v>0</v>
      </c>
      <c r="AN50" s="180">
        <f>IF(L50=1,Stundensätze!$D$15,IF(L50=2,Stundensätze!$D$19,IF(L50=4,Stundensätze!$D$23,"")))</f>
        <v>0</v>
      </c>
      <c r="AO50" s="180" t="e">
        <f t="shared" si="10"/>
        <v>#DIV/0!</v>
      </c>
      <c r="AP50" s="180">
        <f t="shared" si="28"/>
        <v>0</v>
      </c>
      <c r="AQ50" s="192" t="e">
        <f t="shared" si="29"/>
        <v>#DIV/0!</v>
      </c>
      <c r="AR50" s="192" t="e">
        <f t="shared" si="30"/>
        <v>#DIV/0!</v>
      </c>
      <c r="AS50" s="193" t="e">
        <f t="shared" si="31"/>
        <v>#DIV/0!</v>
      </c>
      <c r="AT50" s="258" t="str">
        <f>IF(K50=0,0,VLOOKUP(K50,Kostenstellen!A:B,2,FALSE))</f>
        <v>Therapiezentrum</v>
      </c>
      <c r="AU50" s="68" t="str">
        <f t="shared" si="32"/>
        <v>O</v>
      </c>
      <c r="AV50" s="68" t="str">
        <f t="shared" si="33"/>
        <v/>
      </c>
      <c r="AW50" s="68">
        <f>IF(AF50=0,0,VLOOKUP($H50,Leistungszahlen!$A$11:$H$158,4,FALSE))</f>
        <v>0</v>
      </c>
      <c r="AX50" s="68">
        <f>IF(AF50=0,0,VLOOKUP($H50,Leistungszahlen!$A$11:$H$158,5,FALSE))</f>
        <v>0</v>
      </c>
      <c r="AY50" s="68">
        <f>IF(AG50=0,0,VLOOKUP($H50,Leistungszahlen!$A$11:$H$158,6,FALSE))</f>
        <v>0</v>
      </c>
      <c r="AZ50" s="68">
        <f t="shared" si="34"/>
        <v>0</v>
      </c>
      <c r="BA50" s="68">
        <f t="shared" si="35"/>
        <v>0</v>
      </c>
      <c r="BC50" s="68">
        <f t="shared" si="36"/>
        <v>0</v>
      </c>
      <c r="BD50" s="285"/>
    </row>
    <row r="51" spans="1:56" s="68" customFormat="1" ht="22.5">
      <c r="A51" s="200"/>
      <c r="B51" s="200"/>
      <c r="C51" s="200" t="s">
        <v>348</v>
      </c>
      <c r="D51" s="200"/>
      <c r="E51" s="200">
        <v>1</v>
      </c>
      <c r="F51" s="200"/>
      <c r="G51" s="200" t="s">
        <v>553</v>
      </c>
      <c r="H51" s="201" t="s">
        <v>213</v>
      </c>
      <c r="I51" s="202">
        <v>5.5</v>
      </c>
      <c r="J51" s="200" t="s">
        <v>780</v>
      </c>
      <c r="K51" s="176">
        <v>1</v>
      </c>
      <c r="L51" s="176">
        <v>1</v>
      </c>
      <c r="M51" s="176"/>
      <c r="N51" s="286">
        <v>5</v>
      </c>
      <c r="O51" s="286"/>
      <c r="P51" s="176"/>
      <c r="Q51" s="203">
        <f t="shared" si="13"/>
        <v>5</v>
      </c>
      <c r="R51" s="203">
        <f t="shared" si="14"/>
        <v>0</v>
      </c>
      <c r="S51" s="203">
        <f t="shared" si="15"/>
        <v>0</v>
      </c>
      <c r="T51" s="203">
        <f t="shared" si="16"/>
        <v>0</v>
      </c>
      <c r="U51" s="203">
        <f t="shared" si="17"/>
        <v>0</v>
      </c>
      <c r="V51" s="175">
        <f>IF(Q51&gt;0,VLOOKUP(Q51,Jahresfaktoren!$A$11:$B$24,2,),0)</f>
        <v>250</v>
      </c>
      <c r="W51" s="175">
        <f>IF(R51&gt;0,VLOOKUP(R51,Jahresfaktoren!$D$11:$E$24,2,),0)</f>
        <v>0</v>
      </c>
      <c r="X51" s="175">
        <f>IF(S51&gt;0,VLOOKUP(S51,Jahresfaktoren!$A$28:$B$29,2,),0)</f>
        <v>0</v>
      </c>
      <c r="Y51" s="175">
        <f>IF(T51&gt;0,VLOOKUP(T51,Jahresfaktoren!$A$28:$B$29,2,),0)</f>
        <v>0</v>
      </c>
      <c r="Z51" s="175">
        <f>IF(U51&gt;0,VLOOKUP(U51,Jahresfaktoren!$A$32:$B$33,2,),)</f>
        <v>0</v>
      </c>
      <c r="AA51" s="177">
        <f t="shared" si="18"/>
        <v>1375</v>
      </c>
      <c r="AB51" s="177" t="str">
        <f t="shared" si="19"/>
        <v/>
      </c>
      <c r="AC51" s="177" t="str">
        <f t="shared" si="20"/>
        <v/>
      </c>
      <c r="AD51" s="177" t="str">
        <f t="shared" si="21"/>
        <v/>
      </c>
      <c r="AE51" s="177" t="str">
        <f t="shared" si="22"/>
        <v/>
      </c>
      <c r="AF51" s="178">
        <f>IF(Q51&gt;0,VLOOKUP(H51,Leistungszahlen!$A$11:$C$158,3,),0)</f>
        <v>0</v>
      </c>
      <c r="AG51" s="178">
        <f>IF(R51&gt;0,VLOOKUP(H51,Leistungszahlen!$A$11:$F$158,6,),IF(T51&gt;0,VLOOKUP(H51,Leistungszahlen!$A$11:$F$158,6,),0))</f>
        <v>0</v>
      </c>
      <c r="AH51" s="179" t="e">
        <f t="shared" si="23"/>
        <v>#DIV/0!</v>
      </c>
      <c r="AI51" s="179">
        <f t="shared" si="24"/>
        <v>0</v>
      </c>
      <c r="AJ51" s="179">
        <f t="shared" si="25"/>
        <v>0</v>
      </c>
      <c r="AK51" s="179">
        <f t="shared" si="26"/>
        <v>0</v>
      </c>
      <c r="AL51" s="179">
        <f t="shared" si="27"/>
        <v>0</v>
      </c>
      <c r="AM51" s="180">
        <f>IF(L51=1,Stundensätze!$D$13,IF(L51=2,Stundensätze!$D$17,IF(L51=4,Stundensätze!$D$21,"")))</f>
        <v>0</v>
      </c>
      <c r="AN51" s="180">
        <f>IF(L51=1,Stundensätze!$D$15,IF(L51=2,Stundensätze!$D$19,IF(L51=4,Stundensätze!$D$23,"")))</f>
        <v>0</v>
      </c>
      <c r="AO51" s="180" t="e">
        <f t="shared" si="10"/>
        <v>#DIV/0!</v>
      </c>
      <c r="AP51" s="180">
        <f t="shared" si="28"/>
        <v>0</v>
      </c>
      <c r="AQ51" s="192" t="e">
        <f t="shared" si="29"/>
        <v>#DIV/0!</v>
      </c>
      <c r="AR51" s="192" t="e">
        <f t="shared" si="30"/>
        <v>#DIV/0!</v>
      </c>
      <c r="AS51" s="193" t="e">
        <f t="shared" si="31"/>
        <v>#DIV/0!</v>
      </c>
      <c r="AT51" s="258" t="str">
        <f>IF(K51=0,0,VLOOKUP(K51,Kostenstellen!A:B,2,FALSE))</f>
        <v>Therapiezentrum</v>
      </c>
      <c r="AU51" s="68" t="str">
        <f t="shared" si="32"/>
        <v>O</v>
      </c>
      <c r="AV51" s="68" t="str">
        <f t="shared" si="33"/>
        <v/>
      </c>
      <c r="AW51" s="68">
        <f>IF(AF51=0,0,VLOOKUP($H51,Leistungszahlen!$A$11:$H$158,4,FALSE))</f>
        <v>0</v>
      </c>
      <c r="AX51" s="68">
        <f>IF(AF51=0,0,VLOOKUP($H51,Leistungszahlen!$A$11:$H$158,5,FALSE))</f>
        <v>0</v>
      </c>
      <c r="AY51" s="68">
        <f>IF(AG51=0,0,VLOOKUP($H51,Leistungszahlen!$A$11:$H$158,6,FALSE))</f>
        <v>0</v>
      </c>
      <c r="AZ51" s="68">
        <f t="shared" si="34"/>
        <v>0</v>
      </c>
      <c r="BA51" s="68">
        <f t="shared" si="35"/>
        <v>0</v>
      </c>
      <c r="BC51" s="68">
        <f t="shared" si="36"/>
        <v>0</v>
      </c>
      <c r="BD51" s="285"/>
    </row>
    <row r="52" spans="1:56" s="68" customFormat="1" ht="22.5">
      <c r="A52" s="200"/>
      <c r="B52" s="200"/>
      <c r="C52" s="200" t="s">
        <v>348</v>
      </c>
      <c r="D52" s="200"/>
      <c r="E52" s="200">
        <v>1</v>
      </c>
      <c r="F52" s="200"/>
      <c r="G52" s="200" t="s">
        <v>553</v>
      </c>
      <c r="H52" s="201" t="s">
        <v>213</v>
      </c>
      <c r="I52" s="202">
        <v>5.5</v>
      </c>
      <c r="J52" s="200" t="s">
        <v>780</v>
      </c>
      <c r="K52" s="176">
        <v>1</v>
      </c>
      <c r="L52" s="176">
        <v>1</v>
      </c>
      <c r="M52" s="176"/>
      <c r="N52" s="286">
        <v>5</v>
      </c>
      <c r="O52" s="286"/>
      <c r="P52" s="176"/>
      <c r="Q52" s="203">
        <f t="shared" si="13"/>
        <v>5</v>
      </c>
      <c r="R52" s="203">
        <f t="shared" si="14"/>
        <v>0</v>
      </c>
      <c r="S52" s="203">
        <f t="shared" si="15"/>
        <v>0</v>
      </c>
      <c r="T52" s="203">
        <f t="shared" si="16"/>
        <v>0</v>
      </c>
      <c r="U52" s="203">
        <f t="shared" si="17"/>
        <v>0</v>
      </c>
      <c r="V52" s="175">
        <f>IF(Q52&gt;0,VLOOKUP(Q52,Jahresfaktoren!$A$11:$B$24,2,),0)</f>
        <v>250</v>
      </c>
      <c r="W52" s="175">
        <f>IF(R52&gt;0,VLOOKUP(R52,Jahresfaktoren!$D$11:$E$24,2,),0)</f>
        <v>0</v>
      </c>
      <c r="X52" s="175">
        <f>IF(S52&gt;0,VLOOKUP(S52,Jahresfaktoren!$A$28:$B$29,2,),0)</f>
        <v>0</v>
      </c>
      <c r="Y52" s="175">
        <f>IF(T52&gt;0,VLOOKUP(T52,Jahresfaktoren!$A$28:$B$29,2,),0)</f>
        <v>0</v>
      </c>
      <c r="Z52" s="175">
        <f>IF(U52&gt;0,VLOOKUP(U52,Jahresfaktoren!$A$32:$B$33,2,),)</f>
        <v>0</v>
      </c>
      <c r="AA52" s="177">
        <f t="shared" si="18"/>
        <v>1375</v>
      </c>
      <c r="AB52" s="177" t="str">
        <f t="shared" si="19"/>
        <v/>
      </c>
      <c r="AC52" s="177" t="str">
        <f t="shared" si="20"/>
        <v/>
      </c>
      <c r="AD52" s="177" t="str">
        <f t="shared" si="21"/>
        <v/>
      </c>
      <c r="AE52" s="177" t="str">
        <f t="shared" si="22"/>
        <v/>
      </c>
      <c r="AF52" s="178">
        <f>IF(Q52&gt;0,VLOOKUP(H52,Leistungszahlen!$A$11:$C$158,3,),0)</f>
        <v>0</v>
      </c>
      <c r="AG52" s="178">
        <f>IF(R52&gt;0,VLOOKUP(H52,Leistungszahlen!$A$11:$F$158,6,),IF(T52&gt;0,VLOOKUP(H52,Leistungszahlen!$A$11:$F$158,6,),0))</f>
        <v>0</v>
      </c>
      <c r="AH52" s="179" t="e">
        <f t="shared" si="23"/>
        <v>#DIV/0!</v>
      </c>
      <c r="AI52" s="179">
        <f t="shared" si="24"/>
        <v>0</v>
      </c>
      <c r="AJ52" s="179">
        <f t="shared" si="25"/>
        <v>0</v>
      </c>
      <c r="AK52" s="179">
        <f t="shared" si="26"/>
        <v>0</v>
      </c>
      <c r="AL52" s="179">
        <f t="shared" si="27"/>
        <v>0</v>
      </c>
      <c r="AM52" s="180">
        <f>IF(L52=1,Stundensätze!$D$13,IF(L52=2,Stundensätze!$D$17,IF(L52=4,Stundensätze!$D$21,"")))</f>
        <v>0</v>
      </c>
      <c r="AN52" s="180">
        <f>IF(L52=1,Stundensätze!$D$15,IF(L52=2,Stundensätze!$D$19,IF(L52=4,Stundensätze!$D$23,"")))</f>
        <v>0</v>
      </c>
      <c r="AO52" s="180" t="e">
        <f t="shared" si="10"/>
        <v>#DIV/0!</v>
      </c>
      <c r="AP52" s="180">
        <f t="shared" si="28"/>
        <v>0</v>
      </c>
      <c r="AQ52" s="192" t="e">
        <f t="shared" si="29"/>
        <v>#DIV/0!</v>
      </c>
      <c r="AR52" s="192" t="e">
        <f t="shared" si="30"/>
        <v>#DIV/0!</v>
      </c>
      <c r="AS52" s="193" t="e">
        <f t="shared" si="31"/>
        <v>#DIV/0!</v>
      </c>
      <c r="AT52" s="258" t="str">
        <f>IF(K52=0,0,VLOOKUP(K52,Kostenstellen!A:B,2,FALSE))</f>
        <v>Therapiezentrum</v>
      </c>
      <c r="AU52" s="68" t="str">
        <f t="shared" si="32"/>
        <v>O</v>
      </c>
      <c r="AV52" s="68" t="str">
        <f t="shared" si="33"/>
        <v/>
      </c>
      <c r="AW52" s="68">
        <f>IF(AF52=0,0,VLOOKUP($H52,Leistungszahlen!$A$11:$H$158,4,FALSE))</f>
        <v>0</v>
      </c>
      <c r="AX52" s="68">
        <f>IF(AF52=0,0,VLOOKUP($H52,Leistungszahlen!$A$11:$H$158,5,FALSE))</f>
        <v>0</v>
      </c>
      <c r="AY52" s="68">
        <f>IF(AG52=0,0,VLOOKUP($H52,Leistungszahlen!$A$11:$H$158,6,FALSE))</f>
        <v>0</v>
      </c>
      <c r="AZ52" s="68">
        <f t="shared" si="34"/>
        <v>0</v>
      </c>
      <c r="BA52" s="68">
        <f t="shared" si="35"/>
        <v>0</v>
      </c>
      <c r="BC52" s="68">
        <f t="shared" si="36"/>
        <v>0</v>
      </c>
      <c r="BD52" s="285"/>
    </row>
    <row r="53" spans="1:56" s="68" customFormat="1" ht="22.5">
      <c r="A53" s="200"/>
      <c r="B53" s="200"/>
      <c r="C53" s="200" t="s">
        <v>348</v>
      </c>
      <c r="D53" s="200"/>
      <c r="E53" s="200">
        <v>1</v>
      </c>
      <c r="F53" s="200"/>
      <c r="G53" s="200" t="s">
        <v>176</v>
      </c>
      <c r="H53" s="201" t="s">
        <v>213</v>
      </c>
      <c r="I53" s="202">
        <v>12.68</v>
      </c>
      <c r="J53" s="200" t="s">
        <v>780</v>
      </c>
      <c r="K53" s="176">
        <v>1</v>
      </c>
      <c r="L53" s="176">
        <v>1</v>
      </c>
      <c r="M53" s="176"/>
      <c r="N53" s="286">
        <v>5</v>
      </c>
      <c r="O53" s="286"/>
      <c r="P53" s="176"/>
      <c r="Q53" s="203">
        <f t="shared" si="13"/>
        <v>5</v>
      </c>
      <c r="R53" s="203">
        <f t="shared" si="14"/>
        <v>0</v>
      </c>
      <c r="S53" s="203">
        <f t="shared" si="15"/>
        <v>0</v>
      </c>
      <c r="T53" s="203">
        <f t="shared" si="16"/>
        <v>0</v>
      </c>
      <c r="U53" s="203">
        <f t="shared" si="17"/>
        <v>0</v>
      </c>
      <c r="V53" s="175">
        <f>IF(Q53&gt;0,VLOOKUP(Q53,Jahresfaktoren!$A$11:$B$24,2,),0)</f>
        <v>250</v>
      </c>
      <c r="W53" s="175">
        <f>IF(R53&gt;0,VLOOKUP(R53,Jahresfaktoren!$D$11:$E$24,2,),0)</f>
        <v>0</v>
      </c>
      <c r="X53" s="175">
        <f>IF(S53&gt;0,VLOOKUP(S53,Jahresfaktoren!$A$28:$B$29,2,),0)</f>
        <v>0</v>
      </c>
      <c r="Y53" s="175">
        <f>IF(T53&gt;0,VLOOKUP(T53,Jahresfaktoren!$A$28:$B$29,2,),0)</f>
        <v>0</v>
      </c>
      <c r="Z53" s="175">
        <f>IF(U53&gt;0,VLOOKUP(U53,Jahresfaktoren!$A$32:$B$33,2,),)</f>
        <v>0</v>
      </c>
      <c r="AA53" s="177">
        <f t="shared" si="18"/>
        <v>3170</v>
      </c>
      <c r="AB53" s="177" t="str">
        <f t="shared" si="19"/>
        <v/>
      </c>
      <c r="AC53" s="177" t="str">
        <f t="shared" si="20"/>
        <v/>
      </c>
      <c r="AD53" s="177" t="str">
        <f t="shared" si="21"/>
        <v/>
      </c>
      <c r="AE53" s="177" t="str">
        <f t="shared" si="22"/>
        <v/>
      </c>
      <c r="AF53" s="178">
        <f>IF(Q53&gt;0,VLOOKUP(H53,Leistungszahlen!$A$11:$C$158,3,),0)</f>
        <v>0</v>
      </c>
      <c r="AG53" s="178">
        <f>IF(R53&gt;0,VLOOKUP(H53,Leistungszahlen!$A$11:$F$158,6,),IF(T53&gt;0,VLOOKUP(H53,Leistungszahlen!$A$11:$F$158,6,),0))</f>
        <v>0</v>
      </c>
      <c r="AH53" s="179" t="e">
        <f t="shared" si="23"/>
        <v>#DIV/0!</v>
      </c>
      <c r="AI53" s="179">
        <f t="shared" si="24"/>
        <v>0</v>
      </c>
      <c r="AJ53" s="179">
        <f t="shared" si="25"/>
        <v>0</v>
      </c>
      <c r="AK53" s="179">
        <f t="shared" si="26"/>
        <v>0</v>
      </c>
      <c r="AL53" s="179">
        <f t="shared" si="27"/>
        <v>0</v>
      </c>
      <c r="AM53" s="180">
        <f>IF(L53=1,Stundensätze!$D$13,IF(L53=2,Stundensätze!$D$17,IF(L53=4,Stundensätze!$D$21,"")))</f>
        <v>0</v>
      </c>
      <c r="AN53" s="180">
        <f>IF(L53=1,Stundensätze!$D$15,IF(L53=2,Stundensätze!$D$19,IF(L53=4,Stundensätze!$D$23,"")))</f>
        <v>0</v>
      </c>
      <c r="AO53" s="180" t="e">
        <f t="shared" si="10"/>
        <v>#DIV/0!</v>
      </c>
      <c r="AP53" s="180">
        <f t="shared" si="28"/>
        <v>0</v>
      </c>
      <c r="AQ53" s="192" t="e">
        <f t="shared" si="29"/>
        <v>#DIV/0!</v>
      </c>
      <c r="AR53" s="192" t="e">
        <f t="shared" si="30"/>
        <v>#DIV/0!</v>
      </c>
      <c r="AS53" s="193" t="e">
        <f t="shared" si="31"/>
        <v>#DIV/0!</v>
      </c>
      <c r="AT53" s="258" t="str">
        <f>IF(K53=0,0,VLOOKUP(K53,Kostenstellen!A:B,2,FALSE))</f>
        <v>Therapiezentrum</v>
      </c>
      <c r="AU53" s="68" t="str">
        <f t="shared" si="32"/>
        <v>O</v>
      </c>
      <c r="AV53" s="68" t="str">
        <f t="shared" si="33"/>
        <v/>
      </c>
      <c r="AW53" s="68">
        <f>IF(AF53=0,0,VLOOKUP($H53,Leistungszahlen!$A$11:$H$158,4,FALSE))</f>
        <v>0</v>
      </c>
      <c r="AX53" s="68">
        <f>IF(AF53=0,0,VLOOKUP($H53,Leistungszahlen!$A$11:$H$158,5,FALSE))</f>
        <v>0</v>
      </c>
      <c r="AY53" s="68">
        <f>IF(AG53=0,0,VLOOKUP($H53,Leistungszahlen!$A$11:$H$158,6,FALSE))</f>
        <v>0</v>
      </c>
      <c r="AZ53" s="68">
        <f t="shared" si="34"/>
        <v>0</v>
      </c>
      <c r="BA53" s="68">
        <f t="shared" si="35"/>
        <v>0</v>
      </c>
      <c r="BC53" s="68">
        <f t="shared" si="36"/>
        <v>0</v>
      </c>
      <c r="BD53" s="285"/>
    </row>
    <row r="54" spans="1:56" s="68" customFormat="1" ht="22.5">
      <c r="A54" s="200"/>
      <c r="B54" s="200"/>
      <c r="C54" s="200" t="s">
        <v>348</v>
      </c>
      <c r="D54" s="200"/>
      <c r="E54" s="200">
        <v>1</v>
      </c>
      <c r="F54" s="200"/>
      <c r="G54" s="200" t="s">
        <v>176</v>
      </c>
      <c r="H54" s="201" t="s">
        <v>213</v>
      </c>
      <c r="I54" s="202">
        <v>12.68</v>
      </c>
      <c r="J54" s="200" t="s">
        <v>780</v>
      </c>
      <c r="K54" s="176">
        <v>1</v>
      </c>
      <c r="L54" s="176">
        <v>1</v>
      </c>
      <c r="M54" s="176"/>
      <c r="N54" s="286">
        <v>5</v>
      </c>
      <c r="O54" s="286"/>
      <c r="P54" s="176"/>
      <c r="Q54" s="203">
        <f t="shared" si="13"/>
        <v>5</v>
      </c>
      <c r="R54" s="203">
        <f t="shared" si="14"/>
        <v>0</v>
      </c>
      <c r="S54" s="203">
        <f t="shared" si="15"/>
        <v>0</v>
      </c>
      <c r="T54" s="203">
        <f t="shared" si="16"/>
        <v>0</v>
      </c>
      <c r="U54" s="203">
        <f t="shared" si="17"/>
        <v>0</v>
      </c>
      <c r="V54" s="175">
        <f>IF(Q54&gt;0,VLOOKUP(Q54,Jahresfaktoren!$A$11:$B$24,2,),0)</f>
        <v>250</v>
      </c>
      <c r="W54" s="175">
        <f>IF(R54&gt;0,VLOOKUP(R54,Jahresfaktoren!$D$11:$E$24,2,),0)</f>
        <v>0</v>
      </c>
      <c r="X54" s="175">
        <f>IF(S54&gt;0,VLOOKUP(S54,Jahresfaktoren!$A$28:$B$29,2,),0)</f>
        <v>0</v>
      </c>
      <c r="Y54" s="175">
        <f>IF(T54&gt;0,VLOOKUP(T54,Jahresfaktoren!$A$28:$B$29,2,),0)</f>
        <v>0</v>
      </c>
      <c r="Z54" s="175">
        <f>IF(U54&gt;0,VLOOKUP(U54,Jahresfaktoren!$A$32:$B$33,2,),)</f>
        <v>0</v>
      </c>
      <c r="AA54" s="177">
        <f t="shared" si="18"/>
        <v>3170</v>
      </c>
      <c r="AB54" s="177" t="str">
        <f t="shared" si="19"/>
        <v/>
      </c>
      <c r="AC54" s="177" t="str">
        <f t="shared" si="20"/>
        <v/>
      </c>
      <c r="AD54" s="177" t="str">
        <f t="shared" si="21"/>
        <v/>
      </c>
      <c r="AE54" s="177" t="str">
        <f t="shared" si="22"/>
        <v/>
      </c>
      <c r="AF54" s="178">
        <f>IF(Q54&gt;0,VLOOKUP(H54,Leistungszahlen!$A$11:$C$158,3,),0)</f>
        <v>0</v>
      </c>
      <c r="AG54" s="178">
        <f>IF(R54&gt;0,VLOOKUP(H54,Leistungszahlen!$A$11:$F$158,6,),IF(T54&gt;0,VLOOKUP(H54,Leistungszahlen!$A$11:$F$158,6,),0))</f>
        <v>0</v>
      </c>
      <c r="AH54" s="179" t="e">
        <f t="shared" si="23"/>
        <v>#DIV/0!</v>
      </c>
      <c r="AI54" s="179">
        <f t="shared" si="24"/>
        <v>0</v>
      </c>
      <c r="AJ54" s="179">
        <f t="shared" si="25"/>
        <v>0</v>
      </c>
      <c r="AK54" s="179">
        <f t="shared" si="26"/>
        <v>0</v>
      </c>
      <c r="AL54" s="179">
        <f t="shared" si="27"/>
        <v>0</v>
      </c>
      <c r="AM54" s="180">
        <f>IF(L54=1,Stundensätze!$D$13,IF(L54=2,Stundensätze!$D$17,IF(L54=4,Stundensätze!$D$21,"")))</f>
        <v>0</v>
      </c>
      <c r="AN54" s="180">
        <f>IF(L54=1,Stundensätze!$D$15,IF(L54=2,Stundensätze!$D$19,IF(L54=4,Stundensätze!$D$23,"")))</f>
        <v>0</v>
      </c>
      <c r="AO54" s="180" t="e">
        <f t="shared" si="10"/>
        <v>#DIV/0!</v>
      </c>
      <c r="AP54" s="180">
        <f t="shared" si="28"/>
        <v>0</v>
      </c>
      <c r="AQ54" s="192" t="e">
        <f t="shared" si="29"/>
        <v>#DIV/0!</v>
      </c>
      <c r="AR54" s="192" t="e">
        <f t="shared" si="30"/>
        <v>#DIV/0!</v>
      </c>
      <c r="AS54" s="193" t="e">
        <f t="shared" si="31"/>
        <v>#DIV/0!</v>
      </c>
      <c r="AT54" s="258" t="str">
        <f>IF(K54=0,0,VLOOKUP(K54,Kostenstellen!A:B,2,FALSE))</f>
        <v>Therapiezentrum</v>
      </c>
      <c r="AU54" s="68" t="str">
        <f t="shared" si="32"/>
        <v>O</v>
      </c>
      <c r="AV54" s="68" t="str">
        <f t="shared" si="33"/>
        <v/>
      </c>
      <c r="AW54" s="68">
        <f>IF(AF54=0,0,VLOOKUP($H54,Leistungszahlen!$A$11:$H$158,4,FALSE))</f>
        <v>0</v>
      </c>
      <c r="AX54" s="68">
        <f>IF(AF54=0,0,VLOOKUP($H54,Leistungszahlen!$A$11:$H$158,5,FALSE))</f>
        <v>0</v>
      </c>
      <c r="AY54" s="68">
        <f>IF(AG54=0,0,VLOOKUP($H54,Leistungszahlen!$A$11:$H$158,6,FALSE))</f>
        <v>0</v>
      </c>
      <c r="AZ54" s="68">
        <f t="shared" si="34"/>
        <v>0</v>
      </c>
      <c r="BA54" s="68">
        <f t="shared" si="35"/>
        <v>0</v>
      </c>
      <c r="BC54" s="68">
        <f t="shared" si="36"/>
        <v>0</v>
      </c>
      <c r="BD54" s="285"/>
    </row>
    <row r="55" spans="1:56" s="68" customFormat="1" ht="22.5">
      <c r="A55" s="200"/>
      <c r="B55" s="200"/>
      <c r="C55" s="200" t="s">
        <v>348</v>
      </c>
      <c r="D55" s="200"/>
      <c r="E55" s="200">
        <v>1</v>
      </c>
      <c r="F55" s="200"/>
      <c r="G55" s="200" t="s">
        <v>622</v>
      </c>
      <c r="H55" s="201" t="s">
        <v>213</v>
      </c>
      <c r="I55" s="202">
        <v>38.04</v>
      </c>
      <c r="J55" s="200" t="s">
        <v>780</v>
      </c>
      <c r="K55" s="176">
        <v>1</v>
      </c>
      <c r="L55" s="176">
        <v>1</v>
      </c>
      <c r="M55" s="176"/>
      <c r="N55" s="286">
        <v>5</v>
      </c>
      <c r="O55" s="286"/>
      <c r="P55" s="176"/>
      <c r="Q55" s="203">
        <f t="shared" si="13"/>
        <v>5</v>
      </c>
      <c r="R55" s="203">
        <f t="shared" si="14"/>
        <v>0</v>
      </c>
      <c r="S55" s="203">
        <f t="shared" si="15"/>
        <v>0</v>
      </c>
      <c r="T55" s="203">
        <f t="shared" si="16"/>
        <v>0</v>
      </c>
      <c r="U55" s="203">
        <f t="shared" si="17"/>
        <v>0</v>
      </c>
      <c r="V55" s="175">
        <f>IF(Q55&gt;0,VLOOKUP(Q55,Jahresfaktoren!$A$11:$B$24,2,),0)</f>
        <v>250</v>
      </c>
      <c r="W55" s="175">
        <f>IF(R55&gt;0,VLOOKUP(R55,Jahresfaktoren!$D$11:$E$24,2,),0)</f>
        <v>0</v>
      </c>
      <c r="X55" s="175">
        <f>IF(S55&gt;0,VLOOKUP(S55,Jahresfaktoren!$A$28:$B$29,2,),0)</f>
        <v>0</v>
      </c>
      <c r="Y55" s="175">
        <f>IF(T55&gt;0,VLOOKUP(T55,Jahresfaktoren!$A$28:$B$29,2,),0)</f>
        <v>0</v>
      </c>
      <c r="Z55" s="175">
        <f>IF(U55&gt;0,VLOOKUP(U55,Jahresfaktoren!$A$32:$B$33,2,),)</f>
        <v>0</v>
      </c>
      <c r="AA55" s="177">
        <f t="shared" si="18"/>
        <v>9510</v>
      </c>
      <c r="AB55" s="177" t="str">
        <f t="shared" si="19"/>
        <v/>
      </c>
      <c r="AC55" s="177" t="str">
        <f t="shared" si="20"/>
        <v/>
      </c>
      <c r="AD55" s="177" t="str">
        <f t="shared" si="21"/>
        <v/>
      </c>
      <c r="AE55" s="177" t="str">
        <f t="shared" si="22"/>
        <v/>
      </c>
      <c r="AF55" s="178">
        <f>IF(Q55&gt;0,VLOOKUP(H55,Leistungszahlen!$A$11:$C$158,3,),0)</f>
        <v>0</v>
      </c>
      <c r="AG55" s="178">
        <f>IF(R55&gt;0,VLOOKUP(H55,Leistungszahlen!$A$11:$F$158,6,),IF(T55&gt;0,VLOOKUP(H55,Leistungszahlen!$A$11:$F$158,6,),0))</f>
        <v>0</v>
      </c>
      <c r="AH55" s="179" t="e">
        <f t="shared" si="23"/>
        <v>#DIV/0!</v>
      </c>
      <c r="AI55" s="179">
        <f t="shared" si="24"/>
        <v>0</v>
      </c>
      <c r="AJ55" s="179">
        <f t="shared" si="25"/>
        <v>0</v>
      </c>
      <c r="AK55" s="179">
        <f t="shared" si="26"/>
        <v>0</v>
      </c>
      <c r="AL55" s="179">
        <f t="shared" si="27"/>
        <v>0</v>
      </c>
      <c r="AM55" s="180">
        <f>IF(L55=1,Stundensätze!$D$13,IF(L55=2,Stundensätze!$D$17,IF(L55=4,Stundensätze!$D$21,"")))</f>
        <v>0</v>
      </c>
      <c r="AN55" s="180">
        <f>IF(L55=1,Stundensätze!$D$15,IF(L55=2,Stundensätze!$D$19,IF(L55=4,Stundensätze!$D$23,"")))</f>
        <v>0</v>
      </c>
      <c r="AO55" s="180" t="e">
        <f t="shared" si="10"/>
        <v>#DIV/0!</v>
      </c>
      <c r="AP55" s="180">
        <f t="shared" si="28"/>
        <v>0</v>
      </c>
      <c r="AQ55" s="192" t="e">
        <f t="shared" si="29"/>
        <v>#DIV/0!</v>
      </c>
      <c r="AR55" s="192" t="e">
        <f t="shared" si="30"/>
        <v>#DIV/0!</v>
      </c>
      <c r="AS55" s="193" t="e">
        <f t="shared" si="31"/>
        <v>#DIV/0!</v>
      </c>
      <c r="AT55" s="258" t="str">
        <f>IF(K55=0,0,VLOOKUP(K55,Kostenstellen!A:B,2,FALSE))</f>
        <v>Therapiezentrum</v>
      </c>
      <c r="AU55" s="68" t="str">
        <f t="shared" si="32"/>
        <v>O</v>
      </c>
      <c r="AV55" s="68" t="str">
        <f t="shared" si="33"/>
        <v/>
      </c>
      <c r="AW55" s="68">
        <f>IF(AF55=0,0,VLOOKUP($H55,Leistungszahlen!$A$11:$H$158,4,FALSE))</f>
        <v>0</v>
      </c>
      <c r="AX55" s="68">
        <f>IF(AF55=0,0,VLOOKUP($H55,Leistungszahlen!$A$11:$H$158,5,FALSE))</f>
        <v>0</v>
      </c>
      <c r="AY55" s="68">
        <f>IF(AG55=0,0,VLOOKUP($H55,Leistungszahlen!$A$11:$H$158,6,FALSE))</f>
        <v>0</v>
      </c>
      <c r="AZ55" s="68">
        <f t="shared" si="34"/>
        <v>0</v>
      </c>
      <c r="BA55" s="68">
        <f t="shared" si="35"/>
        <v>0</v>
      </c>
      <c r="BC55" s="68">
        <f t="shared" si="36"/>
        <v>0</v>
      </c>
      <c r="BD55" s="285"/>
    </row>
    <row r="56" spans="1:56" s="68" customFormat="1" ht="22.5">
      <c r="A56" s="200"/>
      <c r="B56" s="200"/>
      <c r="C56" s="200" t="s">
        <v>348</v>
      </c>
      <c r="D56" s="200"/>
      <c r="E56" s="200">
        <v>1</v>
      </c>
      <c r="F56" s="200"/>
      <c r="G56" s="200" t="s">
        <v>113</v>
      </c>
      <c r="H56" s="201" t="s">
        <v>205</v>
      </c>
      <c r="I56" s="202">
        <v>30</v>
      </c>
      <c r="J56" s="200" t="s">
        <v>780</v>
      </c>
      <c r="K56" s="176">
        <v>1</v>
      </c>
      <c r="L56" s="176">
        <v>1</v>
      </c>
      <c r="M56" s="176"/>
      <c r="N56" s="286">
        <v>5</v>
      </c>
      <c r="O56" s="286"/>
      <c r="P56" s="176"/>
      <c r="Q56" s="203">
        <f t="shared" si="13"/>
        <v>5</v>
      </c>
      <c r="R56" s="203">
        <f t="shared" si="14"/>
        <v>0</v>
      </c>
      <c r="S56" s="203">
        <f t="shared" si="15"/>
        <v>0</v>
      </c>
      <c r="T56" s="203">
        <f t="shared" si="16"/>
        <v>0</v>
      </c>
      <c r="U56" s="203">
        <f t="shared" si="17"/>
        <v>0</v>
      </c>
      <c r="V56" s="175">
        <f>IF(Q56&gt;0,VLOOKUP(Q56,Jahresfaktoren!$A$11:$B$24,2,),0)</f>
        <v>250</v>
      </c>
      <c r="W56" s="175">
        <f>IF(R56&gt;0,VLOOKUP(R56,Jahresfaktoren!$D$11:$E$24,2,),0)</f>
        <v>0</v>
      </c>
      <c r="X56" s="175">
        <f>IF(S56&gt;0,VLOOKUP(S56,Jahresfaktoren!$A$28:$B$29,2,),0)</f>
        <v>0</v>
      </c>
      <c r="Y56" s="175">
        <f>IF(T56&gt;0,VLOOKUP(T56,Jahresfaktoren!$A$28:$B$29,2,),0)</f>
        <v>0</v>
      </c>
      <c r="Z56" s="175">
        <f>IF(U56&gt;0,VLOOKUP(U56,Jahresfaktoren!$A$32:$B$33,2,),)</f>
        <v>0</v>
      </c>
      <c r="AA56" s="177">
        <f t="shared" si="18"/>
        <v>7500</v>
      </c>
      <c r="AB56" s="177" t="str">
        <f t="shared" si="19"/>
        <v/>
      </c>
      <c r="AC56" s="177" t="str">
        <f t="shared" si="20"/>
        <v/>
      </c>
      <c r="AD56" s="177" t="str">
        <f t="shared" si="21"/>
        <v/>
      </c>
      <c r="AE56" s="177" t="str">
        <f t="shared" si="22"/>
        <v/>
      </c>
      <c r="AF56" s="178">
        <f>IF(Q56&gt;0,VLOOKUP(H56,Leistungszahlen!$A$11:$C$158,3,),0)</f>
        <v>0</v>
      </c>
      <c r="AG56" s="178">
        <f>IF(R56&gt;0,VLOOKUP(H56,Leistungszahlen!$A$11:$F$158,6,),IF(T56&gt;0,VLOOKUP(H56,Leistungszahlen!$A$11:$F$158,6,),0))</f>
        <v>0</v>
      </c>
      <c r="AH56" s="179" t="e">
        <f t="shared" si="23"/>
        <v>#DIV/0!</v>
      </c>
      <c r="AI56" s="179">
        <f t="shared" si="24"/>
        <v>0</v>
      </c>
      <c r="AJ56" s="179">
        <f t="shared" si="25"/>
        <v>0</v>
      </c>
      <c r="AK56" s="179">
        <f t="shared" si="26"/>
        <v>0</v>
      </c>
      <c r="AL56" s="179">
        <f t="shared" si="27"/>
        <v>0</v>
      </c>
      <c r="AM56" s="180">
        <f>IF(L56=1,Stundensätze!$D$13,IF(L56=2,Stundensätze!$D$17,IF(L56=4,Stundensätze!$D$21,"")))</f>
        <v>0</v>
      </c>
      <c r="AN56" s="180">
        <f>IF(L56=1,Stundensätze!$D$15,IF(L56=2,Stundensätze!$D$19,IF(L56=4,Stundensätze!$D$23,"")))</f>
        <v>0</v>
      </c>
      <c r="AO56" s="180" t="e">
        <f t="shared" si="10"/>
        <v>#DIV/0!</v>
      </c>
      <c r="AP56" s="180">
        <f t="shared" si="28"/>
        <v>0</v>
      </c>
      <c r="AQ56" s="192" t="e">
        <f t="shared" si="29"/>
        <v>#DIV/0!</v>
      </c>
      <c r="AR56" s="192" t="e">
        <f t="shared" si="30"/>
        <v>#DIV/0!</v>
      </c>
      <c r="AS56" s="193" t="e">
        <f t="shared" si="31"/>
        <v>#DIV/0!</v>
      </c>
      <c r="AT56" s="258" t="str">
        <f>IF(K56=0,0,VLOOKUP(K56,Kostenstellen!A:B,2,FALSE))</f>
        <v>Therapiezentrum</v>
      </c>
      <c r="AU56" s="68" t="str">
        <f t="shared" si="32"/>
        <v>G</v>
      </c>
      <c r="AV56" s="68" t="str">
        <f t="shared" si="33"/>
        <v/>
      </c>
      <c r="AW56" s="68">
        <f>IF(AF56=0,0,VLOOKUP($H56,Leistungszahlen!$A$11:$H$158,4,FALSE))</f>
        <v>0</v>
      </c>
      <c r="AX56" s="68">
        <f>IF(AF56=0,0,VLOOKUP($H56,Leistungszahlen!$A$11:$H$158,5,FALSE))</f>
        <v>0</v>
      </c>
      <c r="AY56" s="68">
        <f>IF(AG56=0,0,VLOOKUP($H56,Leistungszahlen!$A$11:$H$158,6,FALSE))</f>
        <v>0</v>
      </c>
      <c r="AZ56" s="68">
        <f t="shared" si="34"/>
        <v>0</v>
      </c>
      <c r="BA56" s="68">
        <f t="shared" si="35"/>
        <v>0</v>
      </c>
      <c r="BC56" s="68">
        <f t="shared" si="36"/>
        <v>0</v>
      </c>
      <c r="BD56" s="285"/>
    </row>
    <row r="57" spans="1:56" s="68" customFormat="1" ht="22.5">
      <c r="A57" s="200"/>
      <c r="B57" s="200"/>
      <c r="C57" s="200" t="s">
        <v>348</v>
      </c>
      <c r="D57" s="200"/>
      <c r="E57" s="200">
        <v>1</v>
      </c>
      <c r="F57" s="200"/>
      <c r="G57" s="200" t="s">
        <v>113</v>
      </c>
      <c r="H57" s="201" t="s">
        <v>205</v>
      </c>
      <c r="I57" s="202">
        <v>30</v>
      </c>
      <c r="J57" s="200" t="s">
        <v>780</v>
      </c>
      <c r="K57" s="176">
        <v>1</v>
      </c>
      <c r="L57" s="176">
        <v>1</v>
      </c>
      <c r="M57" s="176"/>
      <c r="N57" s="286">
        <v>5</v>
      </c>
      <c r="O57" s="286"/>
      <c r="P57" s="176"/>
      <c r="Q57" s="203">
        <f t="shared" ref="Q57:Q59" si="37">IF(M57="x",0,IF(N57=7,6,IF(N57=14,12,IF(N57="12+5",11,N57))))</f>
        <v>5</v>
      </c>
      <c r="R57" s="203">
        <f t="shared" ref="R57:R59" si="38">IF(M57="x",0,IF(O57=0,0,IF(N57=7,0,IF(N57+O57=7,O57-1,O57))))</f>
        <v>0</v>
      </c>
      <c r="S57" s="203">
        <f t="shared" ref="S57:S59" si="39">IF(M57="x",0,IF(N57=7,1,IF(N57=14,2,IF(AND(N57=12,O57=5),1,IF(N57="12+5",1,0)))))</f>
        <v>0</v>
      </c>
      <c r="T57" s="203">
        <f t="shared" ref="T57:T59" si="40">IF(M57="x",0,IF(O57=0,0,IF(N57=7,0,IF(N57+O57=7,1,0))))</f>
        <v>0</v>
      </c>
      <c r="U57" s="203">
        <f t="shared" ref="U57:U59" si="41">T57+S57</f>
        <v>0</v>
      </c>
      <c r="V57" s="175">
        <f>IF(Q57&gt;0,VLOOKUP(Q57,Jahresfaktoren!$A$11:$B$24,2,),0)</f>
        <v>250</v>
      </c>
      <c r="W57" s="175">
        <f>IF(R57&gt;0,VLOOKUP(R57,Jahresfaktoren!$D$11:$E$24,2,),0)</f>
        <v>0</v>
      </c>
      <c r="X57" s="175">
        <f>IF(S57&gt;0,VLOOKUP(S57,Jahresfaktoren!$A$28:$B$29,2,),0)</f>
        <v>0</v>
      </c>
      <c r="Y57" s="175">
        <f>IF(T57&gt;0,VLOOKUP(T57,Jahresfaktoren!$A$28:$B$29,2,),0)</f>
        <v>0</v>
      </c>
      <c r="Z57" s="175">
        <f>IF(U57&gt;0,VLOOKUP(U57,Jahresfaktoren!$A$32:$B$33,2,),)</f>
        <v>0</v>
      </c>
      <c r="AA57" s="177">
        <f t="shared" ref="AA57:AA59" si="42">IF(Q57&gt;0,V57*I57,"")</f>
        <v>7500</v>
      </c>
      <c r="AB57" s="177" t="str">
        <f t="shared" ref="AB57:AB59" si="43">IF(R57&gt;0,W57*I57,"")</f>
        <v/>
      </c>
      <c r="AC57" s="177" t="str">
        <f t="shared" ref="AC57:AC59" si="44">IF(S57&gt;0,X57*I57,"")</f>
        <v/>
      </c>
      <c r="AD57" s="177" t="str">
        <f t="shared" ref="AD57:AD59" si="45">IF(T57&gt;0,Y57*I57,"")</f>
        <v/>
      </c>
      <c r="AE57" s="177" t="str">
        <f t="shared" ref="AE57:AE59" si="46">IF(U57&gt;0,Z57*I57,"")</f>
        <v/>
      </c>
      <c r="AF57" s="178">
        <f>IF(Q57&gt;0,VLOOKUP(H57,Leistungszahlen!$A$11:$C$158,3,),0)</f>
        <v>0</v>
      </c>
      <c r="AG57" s="178">
        <f>IF(R57&gt;0,VLOOKUP(H57,Leistungszahlen!$A$11:$F$158,6,),IF(T57&gt;0,VLOOKUP(H57,Leistungszahlen!$A$11:$F$158,6,),0))</f>
        <v>0</v>
      </c>
      <c r="AH57" s="179" t="e">
        <f t="shared" si="23"/>
        <v>#DIV/0!</v>
      </c>
      <c r="AI57" s="179">
        <f t="shared" si="24"/>
        <v>0</v>
      </c>
      <c r="AJ57" s="179">
        <f t="shared" si="25"/>
        <v>0</v>
      </c>
      <c r="AK57" s="179">
        <f t="shared" si="26"/>
        <v>0</v>
      </c>
      <c r="AL57" s="179">
        <f t="shared" si="27"/>
        <v>0</v>
      </c>
      <c r="AM57" s="180">
        <f>IF(L57=1,Stundensätze!$D$13,IF(L57=2,Stundensätze!$D$17,IF(L57=4,Stundensätze!$D$21,"")))</f>
        <v>0</v>
      </c>
      <c r="AN57" s="180">
        <f>IF(L57=1,Stundensätze!$D$15,IF(L57=2,Stundensätze!$D$19,IF(L57=4,Stundensätze!$D$23,"")))</f>
        <v>0</v>
      </c>
      <c r="AO57" s="180" t="e">
        <f t="shared" ref="AO57:AO59" si="47">IF(OR(Q57&gt;0,R57&gt;0),((AH57+AI57)*AM57),0)</f>
        <v>#DIV/0!</v>
      </c>
      <c r="AP57" s="180">
        <f t="shared" ref="AP57:AP59" si="48">IF(OR(S57&gt;0,T57&gt;0,U57&gt;0),((AJ57+AK57+AL57)*AN57),0)</f>
        <v>0</v>
      </c>
      <c r="AQ57" s="192" t="e">
        <f t="shared" ref="AQ57:AQ59" si="49">IF(I57&gt;0,AP57+AO57,"")</f>
        <v>#DIV/0!</v>
      </c>
      <c r="AR57" s="192" t="e">
        <f t="shared" ref="AR57:AR59" si="50">IF(I57&gt;0,AQ57/12,"")</f>
        <v>#DIV/0!</v>
      </c>
      <c r="AS57" s="193" t="e">
        <f t="shared" ref="AS57:AS59" si="51">IF(OR(Q57&gt;0,R57&gt;0,S57&gt;0,T57&gt;0,U57&gt;0),(SUM(AH57:AL57)),0)</f>
        <v>#DIV/0!</v>
      </c>
      <c r="AT57" s="258" t="str">
        <f>IF(K57=0,0,VLOOKUP(K57,Kostenstellen!A:B,2,FALSE))</f>
        <v>Therapiezentrum</v>
      </c>
      <c r="AU57" s="68" t="str">
        <f t="shared" ref="AU57:AU59" si="52">IF(SUM(V57:Z57)&gt;0,H57,"")</f>
        <v>G</v>
      </c>
      <c r="AV57" s="68" t="str">
        <f t="shared" ref="AV57:AV59" si="53">IF(SUM(R57+T57)&gt;0,H57,"")</f>
        <v/>
      </c>
      <c r="AW57" s="68">
        <f>IF(AF57=0,0,VLOOKUP($H57,Leistungszahlen!$A$11:$H$158,4,FALSE))</f>
        <v>0</v>
      </c>
      <c r="AX57" s="68">
        <f>IF(AF57=0,0,VLOOKUP($H57,Leistungszahlen!$A$11:$H$158,5,FALSE))</f>
        <v>0</v>
      </c>
      <c r="AY57" s="68">
        <f>IF(AG57=0,0,VLOOKUP($H57,Leistungszahlen!$A$11:$H$158,6,FALSE))</f>
        <v>0</v>
      </c>
      <c r="AZ57" s="68">
        <f t="shared" ref="AZ57:AZ59" si="54">IF(AX57&lt;AF57,1,IF(AG57&gt;AY57,1,0))</f>
        <v>0</v>
      </c>
      <c r="BA57" s="68">
        <f t="shared" ref="BA57:BA59" si="55">IF(AF57&gt;AX57,1,IF(AG57&gt;AY57,1,0))</f>
        <v>0</v>
      </c>
      <c r="BC57" s="68">
        <f t="shared" ref="BC57:BC59" si="56">IF(BA57&gt;0,"Die Leistungswerte sind unter- oder überschritten",0)</f>
        <v>0</v>
      </c>
      <c r="BD57" s="285"/>
    </row>
    <row r="58" spans="1:56" s="68" customFormat="1" ht="22.5">
      <c r="A58" s="200"/>
      <c r="B58" s="200"/>
      <c r="C58" s="200" t="s">
        <v>348</v>
      </c>
      <c r="D58" s="200"/>
      <c r="E58" s="200">
        <v>1</v>
      </c>
      <c r="F58" s="200"/>
      <c r="G58" s="200" t="s">
        <v>268</v>
      </c>
      <c r="H58" s="201" t="s">
        <v>205</v>
      </c>
      <c r="I58" s="202">
        <v>15</v>
      </c>
      <c r="J58" s="200" t="s">
        <v>780</v>
      </c>
      <c r="K58" s="176">
        <v>1</v>
      </c>
      <c r="L58" s="176">
        <v>1</v>
      </c>
      <c r="M58" s="176"/>
      <c r="N58" s="286">
        <v>5</v>
      </c>
      <c r="O58" s="286"/>
      <c r="P58" s="176"/>
      <c r="Q58" s="203">
        <f t="shared" si="37"/>
        <v>5</v>
      </c>
      <c r="R58" s="203">
        <f t="shared" si="38"/>
        <v>0</v>
      </c>
      <c r="S58" s="203">
        <f t="shared" si="39"/>
        <v>0</v>
      </c>
      <c r="T58" s="203">
        <f t="shared" si="40"/>
        <v>0</v>
      </c>
      <c r="U58" s="203">
        <f t="shared" si="41"/>
        <v>0</v>
      </c>
      <c r="V58" s="175">
        <f>IF(Q58&gt;0,VLOOKUP(Q58,Jahresfaktoren!$A$11:$B$24,2,),0)</f>
        <v>250</v>
      </c>
      <c r="W58" s="175">
        <f>IF(R58&gt;0,VLOOKUP(R58,Jahresfaktoren!$D$11:$E$24,2,),0)</f>
        <v>0</v>
      </c>
      <c r="X58" s="175">
        <f>IF(S58&gt;0,VLOOKUP(S58,Jahresfaktoren!$A$28:$B$29,2,),0)</f>
        <v>0</v>
      </c>
      <c r="Y58" s="175">
        <f>IF(T58&gt;0,VLOOKUP(T58,Jahresfaktoren!$A$28:$B$29,2,),0)</f>
        <v>0</v>
      </c>
      <c r="Z58" s="175">
        <f>IF(U58&gt;0,VLOOKUP(U58,Jahresfaktoren!$A$32:$B$33,2,),)</f>
        <v>0</v>
      </c>
      <c r="AA58" s="177">
        <f t="shared" si="42"/>
        <v>3750</v>
      </c>
      <c r="AB58" s="177" t="str">
        <f t="shared" si="43"/>
        <v/>
      </c>
      <c r="AC58" s="177" t="str">
        <f t="shared" si="44"/>
        <v/>
      </c>
      <c r="AD58" s="177" t="str">
        <f t="shared" si="45"/>
        <v/>
      </c>
      <c r="AE58" s="177" t="str">
        <f t="shared" si="46"/>
        <v/>
      </c>
      <c r="AF58" s="178">
        <f>IF(Q58&gt;0,VLOOKUP(H58,Leistungszahlen!$A$11:$C$158,3,),0)</f>
        <v>0</v>
      </c>
      <c r="AG58" s="178">
        <f>IF(R58&gt;0,VLOOKUP(H58,Leistungszahlen!$A$11:$F$158,6,),IF(T58&gt;0,VLOOKUP(H58,Leistungszahlen!$A$11:$F$158,6,),0))</f>
        <v>0</v>
      </c>
      <c r="AH58" s="179" t="e">
        <f t="shared" si="23"/>
        <v>#DIV/0!</v>
      </c>
      <c r="AI58" s="179">
        <f t="shared" si="24"/>
        <v>0</v>
      </c>
      <c r="AJ58" s="179">
        <f t="shared" si="25"/>
        <v>0</v>
      </c>
      <c r="AK58" s="179">
        <f t="shared" si="26"/>
        <v>0</v>
      </c>
      <c r="AL58" s="179">
        <f t="shared" si="27"/>
        <v>0</v>
      </c>
      <c r="AM58" s="180">
        <f>IF(L58=1,Stundensätze!$D$13,IF(L58=2,Stundensätze!$D$17,IF(L58=4,Stundensätze!$D$21,"")))</f>
        <v>0</v>
      </c>
      <c r="AN58" s="180">
        <f>IF(L58=1,Stundensätze!$D$15,IF(L58=2,Stundensätze!$D$19,IF(L58=4,Stundensätze!$D$23,"")))</f>
        <v>0</v>
      </c>
      <c r="AO58" s="180" t="e">
        <f t="shared" si="47"/>
        <v>#DIV/0!</v>
      </c>
      <c r="AP58" s="180">
        <f t="shared" si="48"/>
        <v>0</v>
      </c>
      <c r="AQ58" s="192" t="e">
        <f t="shared" si="49"/>
        <v>#DIV/0!</v>
      </c>
      <c r="AR58" s="192" t="e">
        <f t="shared" si="50"/>
        <v>#DIV/0!</v>
      </c>
      <c r="AS58" s="193" t="e">
        <f t="shared" si="51"/>
        <v>#DIV/0!</v>
      </c>
      <c r="AT58" s="258" t="str">
        <f>IF(K58=0,0,VLOOKUP(K58,Kostenstellen!A:B,2,FALSE))</f>
        <v>Therapiezentrum</v>
      </c>
      <c r="AU58" s="68" t="str">
        <f t="shared" si="52"/>
        <v>G</v>
      </c>
      <c r="AV58" s="68" t="str">
        <f t="shared" si="53"/>
        <v/>
      </c>
      <c r="AW58" s="68">
        <f>IF(AF58=0,0,VLOOKUP($H58,Leistungszahlen!$A$11:$H$158,4,FALSE))</f>
        <v>0</v>
      </c>
      <c r="AX58" s="68">
        <f>IF(AF58=0,0,VLOOKUP($H58,Leistungszahlen!$A$11:$H$158,5,FALSE))</f>
        <v>0</v>
      </c>
      <c r="AY58" s="68">
        <f>IF(AG58=0,0,VLOOKUP($H58,Leistungszahlen!$A$11:$H$158,6,FALSE))</f>
        <v>0</v>
      </c>
      <c r="AZ58" s="68">
        <f t="shared" si="54"/>
        <v>0</v>
      </c>
      <c r="BA58" s="68">
        <f t="shared" si="55"/>
        <v>0</v>
      </c>
      <c r="BC58" s="68">
        <f t="shared" si="56"/>
        <v>0</v>
      </c>
      <c r="BD58" s="285"/>
    </row>
    <row r="59" spans="1:56" s="68" customFormat="1" ht="22.5">
      <c r="A59" s="200"/>
      <c r="B59" s="200"/>
      <c r="C59" s="200" t="s">
        <v>348</v>
      </c>
      <c r="D59" s="200"/>
      <c r="E59" s="200">
        <v>1</v>
      </c>
      <c r="F59" s="200"/>
      <c r="G59" s="200" t="s">
        <v>809</v>
      </c>
      <c r="H59" s="201" t="s">
        <v>213</v>
      </c>
      <c r="I59" s="202">
        <v>12.55</v>
      </c>
      <c r="J59" s="200" t="s">
        <v>780</v>
      </c>
      <c r="K59" s="176">
        <v>1</v>
      </c>
      <c r="L59" s="176">
        <v>1</v>
      </c>
      <c r="M59" s="176"/>
      <c r="N59" s="286">
        <v>5</v>
      </c>
      <c r="O59" s="286"/>
      <c r="P59" s="176"/>
      <c r="Q59" s="203">
        <f t="shared" si="37"/>
        <v>5</v>
      </c>
      <c r="R59" s="203">
        <f t="shared" si="38"/>
        <v>0</v>
      </c>
      <c r="S59" s="203">
        <f t="shared" si="39"/>
        <v>0</v>
      </c>
      <c r="T59" s="203">
        <f t="shared" si="40"/>
        <v>0</v>
      </c>
      <c r="U59" s="203">
        <f t="shared" si="41"/>
        <v>0</v>
      </c>
      <c r="V59" s="175">
        <f>IF(Q59&gt;0,VLOOKUP(Q59,Jahresfaktoren!$A$11:$B$24,2,),0)</f>
        <v>250</v>
      </c>
      <c r="W59" s="175">
        <f>IF(R59&gt;0,VLOOKUP(R59,Jahresfaktoren!$D$11:$E$24,2,),0)</f>
        <v>0</v>
      </c>
      <c r="X59" s="175">
        <f>IF(S59&gt;0,VLOOKUP(S59,Jahresfaktoren!$A$28:$B$29,2,),0)</f>
        <v>0</v>
      </c>
      <c r="Y59" s="175">
        <f>IF(T59&gt;0,VLOOKUP(T59,Jahresfaktoren!$A$28:$B$29,2,),0)</f>
        <v>0</v>
      </c>
      <c r="Z59" s="175">
        <f>IF(U59&gt;0,VLOOKUP(U59,Jahresfaktoren!$A$32:$B$33,2,),)</f>
        <v>0</v>
      </c>
      <c r="AA59" s="177">
        <f t="shared" si="42"/>
        <v>3137.5</v>
      </c>
      <c r="AB59" s="177" t="str">
        <f t="shared" si="43"/>
        <v/>
      </c>
      <c r="AC59" s="177" t="str">
        <f t="shared" si="44"/>
        <v/>
      </c>
      <c r="AD59" s="177" t="str">
        <f t="shared" si="45"/>
        <v/>
      </c>
      <c r="AE59" s="177" t="str">
        <f t="shared" si="46"/>
        <v/>
      </c>
      <c r="AF59" s="178">
        <f>IF(Q59&gt;0,VLOOKUP(H59,Leistungszahlen!$A$11:$C$158,3,),0)</f>
        <v>0</v>
      </c>
      <c r="AG59" s="178">
        <f>IF(R59&gt;0,VLOOKUP(H59,Leistungszahlen!$A$11:$F$158,6,),IF(T59&gt;0,VLOOKUP(H59,Leistungszahlen!$A$11:$F$158,6,),0))</f>
        <v>0</v>
      </c>
      <c r="AH59" s="179" t="e">
        <f t="shared" si="23"/>
        <v>#DIV/0!</v>
      </c>
      <c r="AI59" s="179">
        <f t="shared" si="24"/>
        <v>0</v>
      </c>
      <c r="AJ59" s="179">
        <f t="shared" si="25"/>
        <v>0</v>
      </c>
      <c r="AK59" s="179">
        <f t="shared" si="26"/>
        <v>0</v>
      </c>
      <c r="AL59" s="179">
        <f t="shared" si="27"/>
        <v>0</v>
      </c>
      <c r="AM59" s="180">
        <f>IF(L59=1,Stundensätze!$D$13,IF(L59=2,Stundensätze!$D$17,IF(L59=4,Stundensätze!$D$21,"")))</f>
        <v>0</v>
      </c>
      <c r="AN59" s="180">
        <f>IF(L59=1,Stundensätze!$D$15,IF(L59=2,Stundensätze!$D$19,IF(L59=4,Stundensätze!$D$23,"")))</f>
        <v>0</v>
      </c>
      <c r="AO59" s="180" t="e">
        <f t="shared" si="47"/>
        <v>#DIV/0!</v>
      </c>
      <c r="AP59" s="180">
        <f t="shared" si="48"/>
        <v>0</v>
      </c>
      <c r="AQ59" s="192" t="e">
        <f t="shared" si="49"/>
        <v>#DIV/0!</v>
      </c>
      <c r="AR59" s="192" t="e">
        <f t="shared" si="50"/>
        <v>#DIV/0!</v>
      </c>
      <c r="AS59" s="193" t="e">
        <f t="shared" si="51"/>
        <v>#DIV/0!</v>
      </c>
      <c r="AT59" s="258" t="str">
        <f>IF(K59=0,0,VLOOKUP(K59,Kostenstellen!A:B,2,FALSE))</f>
        <v>Therapiezentrum</v>
      </c>
      <c r="AU59" s="68" t="str">
        <f t="shared" si="52"/>
        <v>O</v>
      </c>
      <c r="AV59" s="68" t="str">
        <f t="shared" si="53"/>
        <v/>
      </c>
      <c r="AW59" s="68">
        <f>IF(AF59=0,0,VLOOKUP($H59,Leistungszahlen!$A$11:$H$158,4,FALSE))</f>
        <v>0</v>
      </c>
      <c r="AX59" s="68">
        <f>IF(AF59=0,0,VLOOKUP($H59,Leistungszahlen!$A$11:$H$158,5,FALSE))</f>
        <v>0</v>
      </c>
      <c r="AY59" s="68">
        <f>IF(AG59=0,0,VLOOKUP($H59,Leistungszahlen!$A$11:$H$158,6,FALSE))</f>
        <v>0</v>
      </c>
      <c r="AZ59" s="68">
        <f t="shared" si="54"/>
        <v>0</v>
      </c>
      <c r="BA59" s="68">
        <f t="shared" si="55"/>
        <v>0</v>
      </c>
      <c r="BC59" s="68">
        <f t="shared" si="56"/>
        <v>0</v>
      </c>
      <c r="BD59" s="285"/>
    </row>
    <row r="60" spans="1:56" s="68" customFormat="1" ht="22.5">
      <c r="A60" s="200"/>
      <c r="B60" s="200"/>
      <c r="C60" s="200" t="s">
        <v>348</v>
      </c>
      <c r="D60" s="200"/>
      <c r="E60" s="200">
        <v>1</v>
      </c>
      <c r="F60" s="200"/>
      <c r="G60" s="200" t="s">
        <v>810</v>
      </c>
      <c r="H60" s="201" t="s">
        <v>213</v>
      </c>
      <c r="I60" s="202">
        <v>12.55</v>
      </c>
      <c r="J60" s="200" t="s">
        <v>780</v>
      </c>
      <c r="K60" s="176">
        <v>1</v>
      </c>
      <c r="L60" s="176">
        <v>1</v>
      </c>
      <c r="M60" s="176"/>
      <c r="N60" s="286">
        <v>5</v>
      </c>
      <c r="O60" s="286"/>
      <c r="P60" s="176"/>
      <c r="Q60" s="203">
        <f t="shared" si="13"/>
        <v>5</v>
      </c>
      <c r="R60" s="203">
        <f t="shared" si="14"/>
        <v>0</v>
      </c>
      <c r="S60" s="203">
        <f t="shared" si="15"/>
        <v>0</v>
      </c>
      <c r="T60" s="203">
        <f t="shared" si="16"/>
        <v>0</v>
      </c>
      <c r="U60" s="203">
        <f t="shared" si="17"/>
        <v>0</v>
      </c>
      <c r="V60" s="175">
        <f>IF(Q60&gt;0,VLOOKUP(Q60,Jahresfaktoren!$A$11:$B$24,2,),0)</f>
        <v>250</v>
      </c>
      <c r="W60" s="175">
        <f>IF(R60&gt;0,VLOOKUP(R60,Jahresfaktoren!$D$11:$E$24,2,),0)</f>
        <v>0</v>
      </c>
      <c r="X60" s="175">
        <f>IF(S60&gt;0,VLOOKUP(S60,Jahresfaktoren!$A$28:$B$29,2,),0)</f>
        <v>0</v>
      </c>
      <c r="Y60" s="175">
        <f>IF(T60&gt;0,VLOOKUP(T60,Jahresfaktoren!$A$28:$B$29,2,),0)</f>
        <v>0</v>
      </c>
      <c r="Z60" s="175">
        <f>IF(U60&gt;0,VLOOKUP(U60,Jahresfaktoren!$A$32:$B$33,2,),)</f>
        <v>0</v>
      </c>
      <c r="AA60" s="177">
        <f t="shared" si="18"/>
        <v>3137.5</v>
      </c>
      <c r="AB60" s="177" t="str">
        <f t="shared" si="19"/>
        <v/>
      </c>
      <c r="AC60" s="177" t="str">
        <f t="shared" si="20"/>
        <v/>
      </c>
      <c r="AD60" s="177" t="str">
        <f t="shared" si="21"/>
        <v/>
      </c>
      <c r="AE60" s="177" t="str">
        <f t="shared" si="22"/>
        <v/>
      </c>
      <c r="AF60" s="178">
        <f>IF(Q60&gt;0,VLOOKUP(H60,Leistungszahlen!$A$11:$C$158,3,),0)</f>
        <v>0</v>
      </c>
      <c r="AG60" s="178">
        <f>IF(R60&gt;0,VLOOKUP(H60,Leistungszahlen!$A$11:$F$158,6,),IF(T60&gt;0,VLOOKUP(H60,Leistungszahlen!$A$11:$F$158,6,),0))</f>
        <v>0</v>
      </c>
      <c r="AH60" s="179" t="e">
        <f t="shared" si="23"/>
        <v>#DIV/0!</v>
      </c>
      <c r="AI60" s="179">
        <f t="shared" si="24"/>
        <v>0</v>
      </c>
      <c r="AJ60" s="179">
        <f t="shared" si="25"/>
        <v>0</v>
      </c>
      <c r="AK60" s="179">
        <f t="shared" si="26"/>
        <v>0</v>
      </c>
      <c r="AL60" s="179">
        <f t="shared" si="27"/>
        <v>0</v>
      </c>
      <c r="AM60" s="180">
        <f>IF(L60=1,Stundensätze!$D$13,IF(L60=2,Stundensätze!$D$17,IF(L60=4,Stundensätze!$D$21,"")))</f>
        <v>0</v>
      </c>
      <c r="AN60" s="180">
        <f>IF(L60=1,Stundensätze!$D$15,IF(L60=2,Stundensätze!$D$19,IF(L60=4,Stundensätze!$D$23,"")))</f>
        <v>0</v>
      </c>
      <c r="AO60" s="180" t="e">
        <f t="shared" si="10"/>
        <v>#DIV/0!</v>
      </c>
      <c r="AP60" s="180">
        <f t="shared" si="28"/>
        <v>0</v>
      </c>
      <c r="AQ60" s="192" t="e">
        <f t="shared" si="29"/>
        <v>#DIV/0!</v>
      </c>
      <c r="AR60" s="192" t="e">
        <f t="shared" si="30"/>
        <v>#DIV/0!</v>
      </c>
      <c r="AS60" s="193" t="e">
        <f t="shared" si="31"/>
        <v>#DIV/0!</v>
      </c>
      <c r="AT60" s="258" t="str">
        <f>IF(K60=0,0,VLOOKUP(K60,Kostenstellen!A:B,2,FALSE))</f>
        <v>Therapiezentrum</v>
      </c>
      <c r="AU60" s="68" t="str">
        <f t="shared" si="32"/>
        <v>O</v>
      </c>
      <c r="AV60" s="68" t="str">
        <f t="shared" si="33"/>
        <v/>
      </c>
      <c r="AW60" s="68">
        <f>IF(AF60=0,0,VLOOKUP($H60,Leistungszahlen!$A$11:$H$158,4,FALSE))</f>
        <v>0</v>
      </c>
      <c r="AX60" s="68">
        <f>IF(AF60=0,0,VLOOKUP($H60,Leistungszahlen!$A$11:$H$158,5,FALSE))</f>
        <v>0</v>
      </c>
      <c r="AY60" s="68">
        <f>IF(AG60=0,0,VLOOKUP($H60,Leistungszahlen!$A$11:$H$158,6,FALSE))</f>
        <v>0</v>
      </c>
      <c r="AZ60" s="68">
        <f t="shared" si="34"/>
        <v>0</v>
      </c>
      <c r="BA60" s="68">
        <f t="shared" si="35"/>
        <v>0</v>
      </c>
      <c r="BC60" s="68">
        <f t="shared" si="36"/>
        <v>0</v>
      </c>
      <c r="BD60" s="285"/>
    </row>
    <row r="61" spans="1:56" s="68" customFormat="1" ht="22.5">
      <c r="A61" s="200"/>
      <c r="B61" s="200"/>
      <c r="C61" s="200" t="s">
        <v>348</v>
      </c>
      <c r="D61" s="200"/>
      <c r="E61" s="200">
        <v>1</v>
      </c>
      <c r="F61" s="200"/>
      <c r="G61" s="200" t="s">
        <v>811</v>
      </c>
      <c r="H61" s="201" t="s">
        <v>213</v>
      </c>
      <c r="I61" s="202">
        <v>12.34</v>
      </c>
      <c r="J61" s="200" t="s">
        <v>780</v>
      </c>
      <c r="K61" s="176">
        <v>1</v>
      </c>
      <c r="L61" s="176">
        <v>1</v>
      </c>
      <c r="M61" s="176"/>
      <c r="N61" s="286">
        <v>5</v>
      </c>
      <c r="O61" s="286"/>
      <c r="P61" s="176"/>
      <c r="Q61" s="203">
        <f t="shared" si="13"/>
        <v>5</v>
      </c>
      <c r="R61" s="203">
        <f t="shared" si="14"/>
        <v>0</v>
      </c>
      <c r="S61" s="203">
        <f t="shared" si="15"/>
        <v>0</v>
      </c>
      <c r="T61" s="203">
        <f t="shared" si="16"/>
        <v>0</v>
      </c>
      <c r="U61" s="203">
        <f t="shared" si="17"/>
        <v>0</v>
      </c>
      <c r="V61" s="175">
        <f>IF(Q61&gt;0,VLOOKUP(Q61,Jahresfaktoren!$A$11:$B$24,2,),0)</f>
        <v>250</v>
      </c>
      <c r="W61" s="175">
        <f>IF(R61&gt;0,VLOOKUP(R61,Jahresfaktoren!$D$11:$E$24,2,),0)</f>
        <v>0</v>
      </c>
      <c r="X61" s="175">
        <f>IF(S61&gt;0,VLOOKUP(S61,Jahresfaktoren!$A$28:$B$29,2,),0)</f>
        <v>0</v>
      </c>
      <c r="Y61" s="175">
        <f>IF(T61&gt;0,VLOOKUP(T61,Jahresfaktoren!$A$28:$B$29,2,),0)</f>
        <v>0</v>
      </c>
      <c r="Z61" s="175">
        <f>IF(U61&gt;0,VLOOKUP(U61,Jahresfaktoren!$A$32:$B$33,2,),)</f>
        <v>0</v>
      </c>
      <c r="AA61" s="177">
        <f t="shared" si="18"/>
        <v>3085</v>
      </c>
      <c r="AB61" s="177" t="str">
        <f t="shared" si="19"/>
        <v/>
      </c>
      <c r="AC61" s="177" t="str">
        <f t="shared" si="20"/>
        <v/>
      </c>
      <c r="AD61" s="177" t="str">
        <f t="shared" si="21"/>
        <v/>
      </c>
      <c r="AE61" s="177" t="str">
        <f t="shared" si="22"/>
        <v/>
      </c>
      <c r="AF61" s="178">
        <f>IF(Q61&gt;0,VLOOKUP(H61,Leistungszahlen!$A$11:$C$158,3,),0)</f>
        <v>0</v>
      </c>
      <c r="AG61" s="178">
        <f>IF(R61&gt;0,VLOOKUP(H61,Leistungszahlen!$A$11:$F$158,6,),IF(T61&gt;0,VLOOKUP(H61,Leistungszahlen!$A$11:$F$158,6,),0))</f>
        <v>0</v>
      </c>
      <c r="AH61" s="179" t="e">
        <f t="shared" si="23"/>
        <v>#DIV/0!</v>
      </c>
      <c r="AI61" s="179">
        <f t="shared" si="24"/>
        <v>0</v>
      </c>
      <c r="AJ61" s="179">
        <f t="shared" si="25"/>
        <v>0</v>
      </c>
      <c r="AK61" s="179">
        <f t="shared" si="26"/>
        <v>0</v>
      </c>
      <c r="AL61" s="179">
        <f t="shared" si="27"/>
        <v>0</v>
      </c>
      <c r="AM61" s="180">
        <f>IF(L61=1,Stundensätze!$D$13,IF(L61=2,Stundensätze!$D$17,IF(L61=4,Stundensätze!$D$21,"")))</f>
        <v>0</v>
      </c>
      <c r="AN61" s="180">
        <f>IF(L61=1,Stundensätze!$D$15,IF(L61=2,Stundensätze!$D$19,IF(L61=4,Stundensätze!$D$23,"")))</f>
        <v>0</v>
      </c>
      <c r="AO61" s="180" t="e">
        <f t="shared" si="10"/>
        <v>#DIV/0!</v>
      </c>
      <c r="AP61" s="180">
        <f t="shared" si="28"/>
        <v>0</v>
      </c>
      <c r="AQ61" s="192" t="e">
        <f t="shared" si="29"/>
        <v>#DIV/0!</v>
      </c>
      <c r="AR61" s="192" t="e">
        <f t="shared" si="30"/>
        <v>#DIV/0!</v>
      </c>
      <c r="AS61" s="193" t="e">
        <f t="shared" si="31"/>
        <v>#DIV/0!</v>
      </c>
      <c r="AT61" s="258" t="str">
        <f>IF(K61=0,0,VLOOKUP(K61,Kostenstellen!A:B,2,FALSE))</f>
        <v>Therapiezentrum</v>
      </c>
      <c r="AU61" s="68" t="str">
        <f t="shared" si="32"/>
        <v>O</v>
      </c>
      <c r="AV61" s="68" t="str">
        <f t="shared" si="33"/>
        <v/>
      </c>
      <c r="AW61" s="68">
        <f>IF(AF61=0,0,VLOOKUP($H61,Leistungszahlen!$A$11:$H$158,4,FALSE))</f>
        <v>0</v>
      </c>
      <c r="AX61" s="68">
        <f>IF(AF61=0,0,VLOOKUP($H61,Leistungszahlen!$A$11:$H$158,5,FALSE))</f>
        <v>0</v>
      </c>
      <c r="AY61" s="68">
        <f>IF(AG61=0,0,VLOOKUP($H61,Leistungszahlen!$A$11:$H$158,6,FALSE))</f>
        <v>0</v>
      </c>
      <c r="AZ61" s="68">
        <f t="shared" si="34"/>
        <v>0</v>
      </c>
      <c r="BA61" s="68">
        <f t="shared" si="35"/>
        <v>0</v>
      </c>
      <c r="BC61" s="68">
        <f t="shared" si="36"/>
        <v>0</v>
      </c>
      <c r="BD61" s="285"/>
    </row>
    <row r="62" spans="1:56" s="68" customFormat="1" ht="22.5">
      <c r="A62" s="200"/>
      <c r="B62" s="200"/>
      <c r="C62" s="200" t="s">
        <v>348</v>
      </c>
      <c r="D62" s="200"/>
      <c r="E62" s="200">
        <v>1</v>
      </c>
      <c r="F62" s="200"/>
      <c r="G62" s="200" t="s">
        <v>812</v>
      </c>
      <c r="H62" s="201" t="s">
        <v>218</v>
      </c>
      <c r="I62" s="202">
        <v>17.850000000000001</v>
      </c>
      <c r="J62" s="200" t="s">
        <v>778</v>
      </c>
      <c r="K62" s="176">
        <v>1</v>
      </c>
      <c r="L62" s="176">
        <v>1</v>
      </c>
      <c r="M62" s="176"/>
      <c r="N62" s="286">
        <v>5</v>
      </c>
      <c r="O62" s="286"/>
      <c r="P62" s="176"/>
      <c r="Q62" s="203">
        <f t="shared" si="13"/>
        <v>5</v>
      </c>
      <c r="R62" s="203">
        <f t="shared" si="14"/>
        <v>0</v>
      </c>
      <c r="S62" s="203">
        <f t="shared" si="15"/>
        <v>0</v>
      </c>
      <c r="T62" s="203">
        <f t="shared" si="16"/>
        <v>0</v>
      </c>
      <c r="U62" s="203">
        <f t="shared" si="17"/>
        <v>0</v>
      </c>
      <c r="V62" s="175">
        <f>IF(Q62&gt;0,VLOOKUP(Q62,Jahresfaktoren!$A$11:$B$24,2,),0)</f>
        <v>250</v>
      </c>
      <c r="W62" s="175">
        <f>IF(R62&gt;0,VLOOKUP(R62,Jahresfaktoren!$D$11:$E$24,2,),0)</f>
        <v>0</v>
      </c>
      <c r="X62" s="175">
        <f>IF(S62&gt;0,VLOOKUP(S62,Jahresfaktoren!$A$28:$B$29,2,),0)</f>
        <v>0</v>
      </c>
      <c r="Y62" s="175">
        <f>IF(T62&gt;0,VLOOKUP(T62,Jahresfaktoren!$A$28:$B$29,2,),0)</f>
        <v>0</v>
      </c>
      <c r="Z62" s="175">
        <f>IF(U62&gt;0,VLOOKUP(U62,Jahresfaktoren!$A$32:$B$33,2,),)</f>
        <v>0</v>
      </c>
      <c r="AA62" s="177">
        <f t="shared" si="18"/>
        <v>4462.5</v>
      </c>
      <c r="AB62" s="177" t="str">
        <f t="shared" si="19"/>
        <v/>
      </c>
      <c r="AC62" s="177" t="str">
        <f t="shared" si="20"/>
        <v/>
      </c>
      <c r="AD62" s="177" t="str">
        <f t="shared" si="21"/>
        <v/>
      </c>
      <c r="AE62" s="177" t="str">
        <f t="shared" si="22"/>
        <v/>
      </c>
      <c r="AF62" s="178">
        <f>IF(Q62&gt;0,VLOOKUP(H62,Leistungszahlen!$A$11:$C$158,3,),0)</f>
        <v>0</v>
      </c>
      <c r="AG62" s="178">
        <f>IF(R62&gt;0,VLOOKUP(H62,Leistungszahlen!$A$11:$F$158,6,),IF(T62&gt;0,VLOOKUP(H62,Leistungszahlen!$A$11:$F$158,6,),0))</f>
        <v>0</v>
      </c>
      <c r="AH62" s="179" t="e">
        <f t="shared" si="23"/>
        <v>#DIV/0!</v>
      </c>
      <c r="AI62" s="179">
        <f t="shared" si="24"/>
        <v>0</v>
      </c>
      <c r="AJ62" s="179">
        <f t="shared" si="25"/>
        <v>0</v>
      </c>
      <c r="AK62" s="179">
        <f t="shared" si="26"/>
        <v>0</v>
      </c>
      <c r="AL62" s="179">
        <f t="shared" si="27"/>
        <v>0</v>
      </c>
      <c r="AM62" s="180">
        <f>IF(L62=1,Stundensätze!$D$13,IF(L62=2,Stundensätze!$D$17,IF(L62=4,Stundensätze!$D$21,"")))</f>
        <v>0</v>
      </c>
      <c r="AN62" s="180">
        <f>IF(L62=1,Stundensätze!$D$15,IF(L62=2,Stundensätze!$D$19,IF(L62=4,Stundensätze!$D$23,"")))</f>
        <v>0</v>
      </c>
      <c r="AO62" s="180" t="e">
        <f t="shared" si="10"/>
        <v>#DIV/0!</v>
      </c>
      <c r="AP62" s="180">
        <f t="shared" si="28"/>
        <v>0</v>
      </c>
      <c r="AQ62" s="192" t="e">
        <f t="shared" si="29"/>
        <v>#DIV/0!</v>
      </c>
      <c r="AR62" s="192" t="e">
        <f t="shared" si="30"/>
        <v>#DIV/0!</v>
      </c>
      <c r="AS62" s="193" t="e">
        <f t="shared" si="31"/>
        <v>#DIV/0!</v>
      </c>
      <c r="AT62" s="258" t="str">
        <f>IF(K62=0,0,VLOOKUP(K62,Kostenstellen!A:B,2,FALSE))</f>
        <v>Therapiezentrum</v>
      </c>
      <c r="AU62" s="68" t="str">
        <f t="shared" si="32"/>
        <v>U</v>
      </c>
      <c r="AV62" s="68" t="str">
        <f t="shared" si="33"/>
        <v/>
      </c>
      <c r="AW62" s="68">
        <f>IF(AF62=0,0,VLOOKUP($H62,Leistungszahlen!$A$11:$H$158,4,FALSE))</f>
        <v>0</v>
      </c>
      <c r="AX62" s="68">
        <f>IF(AF62=0,0,VLOOKUP($H62,Leistungszahlen!$A$11:$H$158,5,FALSE))</f>
        <v>0</v>
      </c>
      <c r="AY62" s="68">
        <f>IF(AG62=0,0,VLOOKUP($H62,Leistungszahlen!$A$11:$H$158,6,FALSE))</f>
        <v>0</v>
      </c>
      <c r="AZ62" s="68">
        <f t="shared" si="34"/>
        <v>0</v>
      </c>
      <c r="BA62" s="68">
        <f t="shared" si="35"/>
        <v>0</v>
      </c>
      <c r="BC62" s="68">
        <f t="shared" si="36"/>
        <v>0</v>
      </c>
      <c r="BD62" s="285"/>
    </row>
    <row r="63" spans="1:56" s="68" customFormat="1" ht="22.5">
      <c r="A63" s="200"/>
      <c r="B63" s="200"/>
      <c r="C63" s="200" t="s">
        <v>348</v>
      </c>
      <c r="D63" s="200"/>
      <c r="E63" s="200">
        <v>1</v>
      </c>
      <c r="F63" s="200"/>
      <c r="G63" s="200" t="s">
        <v>813</v>
      </c>
      <c r="H63" s="201" t="s">
        <v>213</v>
      </c>
      <c r="I63" s="202">
        <v>15.58</v>
      </c>
      <c r="J63" s="200" t="s">
        <v>780</v>
      </c>
      <c r="K63" s="176">
        <v>1</v>
      </c>
      <c r="L63" s="176">
        <v>1</v>
      </c>
      <c r="M63" s="176"/>
      <c r="N63" s="286">
        <v>5</v>
      </c>
      <c r="O63" s="286"/>
      <c r="P63" s="176"/>
      <c r="Q63" s="203">
        <f t="shared" si="13"/>
        <v>5</v>
      </c>
      <c r="R63" s="203">
        <f t="shared" si="14"/>
        <v>0</v>
      </c>
      <c r="S63" s="203">
        <f t="shared" si="15"/>
        <v>0</v>
      </c>
      <c r="T63" s="203">
        <f t="shared" si="16"/>
        <v>0</v>
      </c>
      <c r="U63" s="203">
        <f t="shared" si="17"/>
        <v>0</v>
      </c>
      <c r="V63" s="175">
        <f>IF(Q63&gt;0,VLOOKUP(Q63,Jahresfaktoren!$A$11:$B$24,2,),0)</f>
        <v>250</v>
      </c>
      <c r="W63" s="175">
        <f>IF(R63&gt;0,VLOOKUP(R63,Jahresfaktoren!$D$11:$E$24,2,),0)</f>
        <v>0</v>
      </c>
      <c r="X63" s="175">
        <f>IF(S63&gt;0,VLOOKUP(S63,Jahresfaktoren!$A$28:$B$29,2,),0)</f>
        <v>0</v>
      </c>
      <c r="Y63" s="175">
        <f>IF(T63&gt;0,VLOOKUP(T63,Jahresfaktoren!$A$28:$B$29,2,),0)</f>
        <v>0</v>
      </c>
      <c r="Z63" s="175">
        <f>IF(U63&gt;0,VLOOKUP(U63,Jahresfaktoren!$A$32:$B$33,2,),)</f>
        <v>0</v>
      </c>
      <c r="AA63" s="177">
        <f t="shared" si="18"/>
        <v>3895</v>
      </c>
      <c r="AB63" s="177" t="str">
        <f t="shared" si="19"/>
        <v/>
      </c>
      <c r="AC63" s="177" t="str">
        <f t="shared" si="20"/>
        <v/>
      </c>
      <c r="AD63" s="177" t="str">
        <f t="shared" si="21"/>
        <v/>
      </c>
      <c r="AE63" s="177" t="str">
        <f t="shared" si="22"/>
        <v/>
      </c>
      <c r="AF63" s="178">
        <f>IF(Q63&gt;0,VLOOKUP(H63,Leistungszahlen!$A$11:$C$158,3,),0)</f>
        <v>0</v>
      </c>
      <c r="AG63" s="178">
        <f>IF(R63&gt;0,VLOOKUP(H63,Leistungszahlen!$A$11:$F$158,6,),IF(T63&gt;0,VLOOKUP(H63,Leistungszahlen!$A$11:$F$158,6,),0))</f>
        <v>0</v>
      </c>
      <c r="AH63" s="179" t="e">
        <f t="shared" si="23"/>
        <v>#DIV/0!</v>
      </c>
      <c r="AI63" s="179">
        <f t="shared" si="24"/>
        <v>0</v>
      </c>
      <c r="AJ63" s="179">
        <f t="shared" si="25"/>
        <v>0</v>
      </c>
      <c r="AK63" s="179">
        <f t="shared" si="26"/>
        <v>0</v>
      </c>
      <c r="AL63" s="179">
        <f t="shared" si="27"/>
        <v>0</v>
      </c>
      <c r="AM63" s="180">
        <f>IF(L63=1,Stundensätze!$D$13,IF(L63=2,Stundensätze!$D$17,IF(L63=4,Stundensätze!$D$21,"")))</f>
        <v>0</v>
      </c>
      <c r="AN63" s="180">
        <f>IF(L63=1,Stundensätze!$D$15,IF(L63=2,Stundensätze!$D$19,IF(L63=4,Stundensätze!$D$23,"")))</f>
        <v>0</v>
      </c>
      <c r="AO63" s="180" t="e">
        <f t="shared" si="10"/>
        <v>#DIV/0!</v>
      </c>
      <c r="AP63" s="180">
        <f t="shared" si="28"/>
        <v>0</v>
      </c>
      <c r="AQ63" s="192" t="e">
        <f t="shared" si="29"/>
        <v>#DIV/0!</v>
      </c>
      <c r="AR63" s="192" t="e">
        <f t="shared" si="30"/>
        <v>#DIV/0!</v>
      </c>
      <c r="AS63" s="193" t="e">
        <f t="shared" si="31"/>
        <v>#DIV/0!</v>
      </c>
      <c r="AT63" s="258" t="str">
        <f>IF(K63=0,0,VLOOKUP(K63,Kostenstellen!A:B,2,FALSE))</f>
        <v>Therapiezentrum</v>
      </c>
      <c r="AU63" s="68" t="str">
        <f t="shared" si="32"/>
        <v>O</v>
      </c>
      <c r="AV63" s="68" t="str">
        <f t="shared" si="33"/>
        <v/>
      </c>
      <c r="AW63" s="68">
        <f>IF(AF63=0,0,VLOOKUP($H63,Leistungszahlen!$A$11:$H$158,4,FALSE))</f>
        <v>0</v>
      </c>
      <c r="AX63" s="68">
        <f>IF(AF63=0,0,VLOOKUP($H63,Leistungszahlen!$A$11:$H$158,5,FALSE))</f>
        <v>0</v>
      </c>
      <c r="AY63" s="68">
        <f>IF(AG63=0,0,VLOOKUP($H63,Leistungszahlen!$A$11:$H$158,6,FALSE))</f>
        <v>0</v>
      </c>
      <c r="AZ63" s="68">
        <f t="shared" si="34"/>
        <v>0</v>
      </c>
      <c r="BA63" s="68">
        <f t="shared" si="35"/>
        <v>0</v>
      </c>
      <c r="BC63" s="68">
        <f t="shared" si="36"/>
        <v>0</v>
      </c>
      <c r="BD63" s="285"/>
    </row>
    <row r="64" spans="1:56" s="68" customFormat="1" ht="22.5">
      <c r="A64" s="200"/>
      <c r="B64" s="200"/>
      <c r="C64" s="200" t="s">
        <v>348</v>
      </c>
      <c r="D64" s="200"/>
      <c r="E64" s="200">
        <v>1</v>
      </c>
      <c r="F64" s="200"/>
      <c r="G64" s="200" t="s">
        <v>802</v>
      </c>
      <c r="H64" s="201" t="s">
        <v>213</v>
      </c>
      <c r="I64" s="202">
        <v>18.63</v>
      </c>
      <c r="J64" s="200" t="s">
        <v>780</v>
      </c>
      <c r="K64" s="176">
        <v>1</v>
      </c>
      <c r="L64" s="176">
        <v>1</v>
      </c>
      <c r="M64" s="176"/>
      <c r="N64" s="286">
        <v>5</v>
      </c>
      <c r="O64" s="286"/>
      <c r="P64" s="176"/>
      <c r="Q64" s="203">
        <f t="shared" si="13"/>
        <v>5</v>
      </c>
      <c r="R64" s="203">
        <f t="shared" si="14"/>
        <v>0</v>
      </c>
      <c r="S64" s="203">
        <f t="shared" si="15"/>
        <v>0</v>
      </c>
      <c r="T64" s="203">
        <f t="shared" si="16"/>
        <v>0</v>
      </c>
      <c r="U64" s="203">
        <f t="shared" si="17"/>
        <v>0</v>
      </c>
      <c r="V64" s="175">
        <f>IF(Q64&gt;0,VLOOKUP(Q64,Jahresfaktoren!$A$11:$B$24,2,),0)</f>
        <v>250</v>
      </c>
      <c r="W64" s="175">
        <f>IF(R64&gt;0,VLOOKUP(R64,Jahresfaktoren!$D$11:$E$24,2,),0)</f>
        <v>0</v>
      </c>
      <c r="X64" s="175">
        <f>IF(S64&gt;0,VLOOKUP(S64,Jahresfaktoren!$A$28:$B$29,2,),0)</f>
        <v>0</v>
      </c>
      <c r="Y64" s="175">
        <f>IF(T64&gt;0,VLOOKUP(T64,Jahresfaktoren!$A$28:$B$29,2,),0)</f>
        <v>0</v>
      </c>
      <c r="Z64" s="175">
        <f>IF(U64&gt;0,VLOOKUP(U64,Jahresfaktoren!$A$32:$B$33,2,),)</f>
        <v>0</v>
      </c>
      <c r="AA64" s="177">
        <f t="shared" si="18"/>
        <v>4657.5</v>
      </c>
      <c r="AB64" s="177" t="str">
        <f t="shared" si="19"/>
        <v/>
      </c>
      <c r="AC64" s="177" t="str">
        <f t="shared" si="20"/>
        <v/>
      </c>
      <c r="AD64" s="177" t="str">
        <f t="shared" si="21"/>
        <v/>
      </c>
      <c r="AE64" s="177" t="str">
        <f t="shared" si="22"/>
        <v/>
      </c>
      <c r="AF64" s="178">
        <f>IF(Q64&gt;0,VLOOKUP(H64,Leistungszahlen!$A$11:$C$158,3,),0)</f>
        <v>0</v>
      </c>
      <c r="AG64" s="178">
        <f>IF(R64&gt;0,VLOOKUP(H64,Leistungszahlen!$A$11:$F$158,6,),IF(T64&gt;0,VLOOKUP(H64,Leistungszahlen!$A$11:$F$158,6,),0))</f>
        <v>0</v>
      </c>
      <c r="AH64" s="179" t="e">
        <f t="shared" si="23"/>
        <v>#DIV/0!</v>
      </c>
      <c r="AI64" s="179">
        <f t="shared" si="24"/>
        <v>0</v>
      </c>
      <c r="AJ64" s="179">
        <f t="shared" si="25"/>
        <v>0</v>
      </c>
      <c r="AK64" s="179">
        <f t="shared" si="26"/>
        <v>0</v>
      </c>
      <c r="AL64" s="179">
        <f t="shared" si="27"/>
        <v>0</v>
      </c>
      <c r="AM64" s="180">
        <f>IF(L64=1,Stundensätze!$D$13,IF(L64=2,Stundensätze!$D$17,IF(L64=4,Stundensätze!$D$21,"")))</f>
        <v>0</v>
      </c>
      <c r="AN64" s="180">
        <f>IF(L64=1,Stundensätze!$D$15,IF(L64=2,Stundensätze!$D$19,IF(L64=4,Stundensätze!$D$23,"")))</f>
        <v>0</v>
      </c>
      <c r="AO64" s="180" t="e">
        <f t="shared" si="10"/>
        <v>#DIV/0!</v>
      </c>
      <c r="AP64" s="180">
        <f t="shared" si="28"/>
        <v>0</v>
      </c>
      <c r="AQ64" s="192" t="e">
        <f t="shared" si="29"/>
        <v>#DIV/0!</v>
      </c>
      <c r="AR64" s="192" t="e">
        <f t="shared" si="30"/>
        <v>#DIV/0!</v>
      </c>
      <c r="AS64" s="193" t="e">
        <f t="shared" si="31"/>
        <v>#DIV/0!</v>
      </c>
      <c r="AT64" s="258" t="str">
        <f>IF(K64=0,0,VLOOKUP(K64,Kostenstellen!A:B,2,FALSE))</f>
        <v>Therapiezentrum</v>
      </c>
      <c r="AU64" s="68" t="str">
        <f t="shared" si="32"/>
        <v>O</v>
      </c>
      <c r="AV64" s="68" t="str">
        <f t="shared" si="33"/>
        <v/>
      </c>
      <c r="AW64" s="68">
        <f>IF(AF64=0,0,VLOOKUP($H64,Leistungszahlen!$A$11:$H$158,4,FALSE))</f>
        <v>0</v>
      </c>
      <c r="AX64" s="68">
        <f>IF(AF64=0,0,VLOOKUP($H64,Leistungszahlen!$A$11:$H$158,5,FALSE))</f>
        <v>0</v>
      </c>
      <c r="AY64" s="68">
        <f>IF(AG64=0,0,VLOOKUP($H64,Leistungszahlen!$A$11:$H$158,6,FALSE))</f>
        <v>0</v>
      </c>
      <c r="AZ64" s="68">
        <f t="shared" si="34"/>
        <v>0</v>
      </c>
      <c r="BA64" s="68">
        <f t="shared" si="35"/>
        <v>0</v>
      </c>
      <c r="BC64" s="68">
        <f t="shared" si="36"/>
        <v>0</v>
      </c>
      <c r="BD64" s="285"/>
    </row>
    <row r="65" spans="1:56" s="68" customFormat="1" ht="22.5">
      <c r="A65" s="200"/>
      <c r="B65" s="200"/>
      <c r="C65" s="200" t="s">
        <v>348</v>
      </c>
      <c r="D65" s="200"/>
      <c r="E65" s="200">
        <v>1</v>
      </c>
      <c r="F65" s="200"/>
      <c r="G65" s="200" t="s">
        <v>799</v>
      </c>
      <c r="H65" s="201" t="s">
        <v>213</v>
      </c>
      <c r="I65" s="202">
        <v>6.29</v>
      </c>
      <c r="J65" s="200" t="s">
        <v>780</v>
      </c>
      <c r="K65" s="176">
        <v>1</v>
      </c>
      <c r="L65" s="176">
        <v>1</v>
      </c>
      <c r="M65" s="176"/>
      <c r="N65" s="286">
        <v>5</v>
      </c>
      <c r="O65" s="286"/>
      <c r="P65" s="176"/>
      <c r="Q65" s="203">
        <f t="shared" si="13"/>
        <v>5</v>
      </c>
      <c r="R65" s="203">
        <f t="shared" si="14"/>
        <v>0</v>
      </c>
      <c r="S65" s="203">
        <f t="shared" si="15"/>
        <v>0</v>
      </c>
      <c r="T65" s="203">
        <f t="shared" si="16"/>
        <v>0</v>
      </c>
      <c r="U65" s="203">
        <f t="shared" si="17"/>
        <v>0</v>
      </c>
      <c r="V65" s="175">
        <f>IF(Q65&gt;0,VLOOKUP(Q65,Jahresfaktoren!$A$11:$B$24,2,),0)</f>
        <v>250</v>
      </c>
      <c r="W65" s="175">
        <f>IF(R65&gt;0,VLOOKUP(R65,Jahresfaktoren!$D$11:$E$24,2,),0)</f>
        <v>0</v>
      </c>
      <c r="X65" s="175">
        <f>IF(S65&gt;0,VLOOKUP(S65,Jahresfaktoren!$A$28:$B$29,2,),0)</f>
        <v>0</v>
      </c>
      <c r="Y65" s="175">
        <f>IF(T65&gt;0,VLOOKUP(T65,Jahresfaktoren!$A$28:$B$29,2,),0)</f>
        <v>0</v>
      </c>
      <c r="Z65" s="175">
        <f>IF(U65&gt;0,VLOOKUP(U65,Jahresfaktoren!$A$32:$B$33,2,),)</f>
        <v>0</v>
      </c>
      <c r="AA65" s="177">
        <f t="shared" si="18"/>
        <v>1572.5</v>
      </c>
      <c r="AB65" s="177" t="str">
        <f t="shared" si="19"/>
        <v/>
      </c>
      <c r="AC65" s="177" t="str">
        <f t="shared" si="20"/>
        <v/>
      </c>
      <c r="AD65" s="177" t="str">
        <f t="shared" si="21"/>
        <v/>
      </c>
      <c r="AE65" s="177" t="str">
        <f t="shared" si="22"/>
        <v/>
      </c>
      <c r="AF65" s="178">
        <f>IF(Q65&gt;0,VLOOKUP(H65,Leistungszahlen!$A$11:$C$158,3,),0)</f>
        <v>0</v>
      </c>
      <c r="AG65" s="178">
        <f>IF(R65&gt;0,VLOOKUP(H65,Leistungszahlen!$A$11:$F$158,6,),IF(T65&gt;0,VLOOKUP(H65,Leistungszahlen!$A$11:$F$158,6,),0))</f>
        <v>0</v>
      </c>
      <c r="AH65" s="179" t="e">
        <f t="shared" si="23"/>
        <v>#DIV/0!</v>
      </c>
      <c r="AI65" s="179">
        <f t="shared" si="24"/>
        <v>0</v>
      </c>
      <c r="AJ65" s="179">
        <f t="shared" si="25"/>
        <v>0</v>
      </c>
      <c r="AK65" s="179">
        <f t="shared" si="26"/>
        <v>0</v>
      </c>
      <c r="AL65" s="179">
        <f t="shared" si="27"/>
        <v>0</v>
      </c>
      <c r="AM65" s="180">
        <f>IF(L65=1,Stundensätze!$D$13,IF(L65=2,Stundensätze!$D$17,IF(L65=4,Stundensätze!$D$21,"")))</f>
        <v>0</v>
      </c>
      <c r="AN65" s="180">
        <f>IF(L65=1,Stundensätze!$D$15,IF(L65=2,Stundensätze!$D$19,IF(L65=4,Stundensätze!$D$23,"")))</f>
        <v>0</v>
      </c>
      <c r="AO65" s="180" t="e">
        <f t="shared" si="10"/>
        <v>#DIV/0!</v>
      </c>
      <c r="AP65" s="180">
        <f t="shared" si="28"/>
        <v>0</v>
      </c>
      <c r="AQ65" s="192" t="e">
        <f t="shared" si="29"/>
        <v>#DIV/0!</v>
      </c>
      <c r="AR65" s="192" t="e">
        <f t="shared" si="30"/>
        <v>#DIV/0!</v>
      </c>
      <c r="AS65" s="193" t="e">
        <f t="shared" si="31"/>
        <v>#DIV/0!</v>
      </c>
      <c r="AT65" s="258" t="str">
        <f>IF(K65=0,0,VLOOKUP(K65,Kostenstellen!A:B,2,FALSE))</f>
        <v>Therapiezentrum</v>
      </c>
      <c r="AU65" s="68" t="str">
        <f t="shared" si="32"/>
        <v>O</v>
      </c>
      <c r="AV65" s="68" t="str">
        <f t="shared" si="33"/>
        <v/>
      </c>
      <c r="AW65" s="68">
        <f>IF(AF65=0,0,VLOOKUP($H65,Leistungszahlen!$A$11:$H$158,4,FALSE))</f>
        <v>0</v>
      </c>
      <c r="AX65" s="68">
        <f>IF(AF65=0,0,VLOOKUP($H65,Leistungszahlen!$A$11:$H$158,5,FALSE))</f>
        <v>0</v>
      </c>
      <c r="AY65" s="68">
        <f>IF(AG65=0,0,VLOOKUP($H65,Leistungszahlen!$A$11:$H$158,6,FALSE))</f>
        <v>0</v>
      </c>
      <c r="AZ65" s="68">
        <f t="shared" si="34"/>
        <v>0</v>
      </c>
      <c r="BA65" s="68">
        <f t="shared" si="35"/>
        <v>0</v>
      </c>
      <c r="BC65" s="68">
        <f t="shared" si="36"/>
        <v>0</v>
      </c>
      <c r="BD65" s="285"/>
    </row>
    <row r="66" spans="1:56" s="68" customFormat="1" ht="22.5">
      <c r="A66" s="200"/>
      <c r="B66" s="200"/>
      <c r="C66" s="200" t="s">
        <v>348</v>
      </c>
      <c r="D66" s="200"/>
      <c r="E66" s="200">
        <v>1</v>
      </c>
      <c r="F66" s="200"/>
      <c r="G66" s="200" t="s">
        <v>234</v>
      </c>
      <c r="H66" s="201" t="s">
        <v>206</v>
      </c>
      <c r="I66" s="202">
        <v>1.9</v>
      </c>
      <c r="J66" s="200" t="s">
        <v>780</v>
      </c>
      <c r="K66" s="176">
        <v>1</v>
      </c>
      <c r="L66" s="176">
        <v>1</v>
      </c>
      <c r="M66" s="176"/>
      <c r="N66" s="286">
        <v>1</v>
      </c>
      <c r="O66" s="286"/>
      <c r="P66" s="176"/>
      <c r="Q66" s="203">
        <f t="shared" si="13"/>
        <v>1</v>
      </c>
      <c r="R66" s="203">
        <f t="shared" si="14"/>
        <v>0</v>
      </c>
      <c r="S66" s="203">
        <f t="shared" si="15"/>
        <v>0</v>
      </c>
      <c r="T66" s="203">
        <f t="shared" si="16"/>
        <v>0</v>
      </c>
      <c r="U66" s="203">
        <f t="shared" si="17"/>
        <v>0</v>
      </c>
      <c r="V66" s="175">
        <f>IF(Q66&gt;0,VLOOKUP(Q66,Jahresfaktoren!$A$11:$B$24,2,),0)</f>
        <v>52</v>
      </c>
      <c r="W66" s="175">
        <f>IF(R66&gt;0,VLOOKUP(R66,Jahresfaktoren!$D$11:$E$24,2,),0)</f>
        <v>0</v>
      </c>
      <c r="X66" s="175">
        <f>IF(S66&gt;0,VLOOKUP(S66,Jahresfaktoren!$A$28:$B$29,2,),0)</f>
        <v>0</v>
      </c>
      <c r="Y66" s="175">
        <f>IF(T66&gt;0,VLOOKUP(T66,Jahresfaktoren!$A$28:$B$29,2,),0)</f>
        <v>0</v>
      </c>
      <c r="Z66" s="175">
        <f>IF(U66&gt;0,VLOOKUP(U66,Jahresfaktoren!$A$32:$B$33,2,),)</f>
        <v>0</v>
      </c>
      <c r="AA66" s="177">
        <f t="shared" si="18"/>
        <v>98.8</v>
      </c>
      <c r="AB66" s="177" t="str">
        <f t="shared" si="19"/>
        <v/>
      </c>
      <c r="AC66" s="177" t="str">
        <f t="shared" si="20"/>
        <v/>
      </c>
      <c r="AD66" s="177" t="str">
        <f t="shared" si="21"/>
        <v/>
      </c>
      <c r="AE66" s="177" t="str">
        <f t="shared" si="22"/>
        <v/>
      </c>
      <c r="AF66" s="178">
        <f>IF(Q66&gt;0,VLOOKUP(H66,Leistungszahlen!$A$11:$C$158,3,),0)</f>
        <v>0</v>
      </c>
      <c r="AG66" s="178">
        <f>IF(R66&gt;0,VLOOKUP(H66,Leistungszahlen!$A$11:$F$158,6,),IF(T66&gt;0,VLOOKUP(H66,Leistungszahlen!$A$11:$F$158,6,),0))</f>
        <v>0</v>
      </c>
      <c r="AH66" s="179" t="e">
        <f t="shared" si="23"/>
        <v>#DIV/0!</v>
      </c>
      <c r="AI66" s="179">
        <f t="shared" si="24"/>
        <v>0</v>
      </c>
      <c r="AJ66" s="179">
        <f t="shared" si="25"/>
        <v>0</v>
      </c>
      <c r="AK66" s="179">
        <f t="shared" si="26"/>
        <v>0</v>
      </c>
      <c r="AL66" s="179">
        <f t="shared" si="27"/>
        <v>0</v>
      </c>
      <c r="AM66" s="180">
        <f>IF(L66=1,Stundensätze!$D$13,IF(L66=2,Stundensätze!$D$17,IF(L66=4,Stundensätze!$D$21,"")))</f>
        <v>0</v>
      </c>
      <c r="AN66" s="180">
        <f>IF(L66=1,Stundensätze!$D$15,IF(L66=2,Stundensätze!$D$19,IF(L66=4,Stundensätze!$D$23,"")))</f>
        <v>0</v>
      </c>
      <c r="AO66" s="180" t="e">
        <f t="shared" si="10"/>
        <v>#DIV/0!</v>
      </c>
      <c r="AP66" s="180">
        <f t="shared" si="28"/>
        <v>0</v>
      </c>
      <c r="AQ66" s="192" t="e">
        <f t="shared" si="29"/>
        <v>#DIV/0!</v>
      </c>
      <c r="AR66" s="192" t="e">
        <f t="shared" si="30"/>
        <v>#DIV/0!</v>
      </c>
      <c r="AS66" s="193" t="e">
        <f t="shared" si="31"/>
        <v>#DIV/0!</v>
      </c>
      <c r="AT66" s="258" t="str">
        <f>IF(K66=0,0,VLOOKUP(K66,Kostenstellen!A:B,2,FALSE))</f>
        <v>Therapiezentrum</v>
      </c>
      <c r="AU66" s="68" t="str">
        <f t="shared" si="32"/>
        <v>H</v>
      </c>
      <c r="AV66" s="68" t="str">
        <f t="shared" si="33"/>
        <v/>
      </c>
      <c r="AW66" s="68">
        <f>IF(AF66=0,0,VLOOKUP($H66,Leistungszahlen!$A$11:$H$158,4,FALSE))</f>
        <v>0</v>
      </c>
      <c r="AX66" s="68">
        <f>IF(AF66=0,0,VLOOKUP($H66,Leistungszahlen!$A$11:$H$158,5,FALSE))</f>
        <v>0</v>
      </c>
      <c r="AY66" s="68">
        <f>IF(AG66=0,0,VLOOKUP($H66,Leistungszahlen!$A$11:$H$158,6,FALSE))</f>
        <v>0</v>
      </c>
      <c r="AZ66" s="68">
        <f t="shared" si="34"/>
        <v>0</v>
      </c>
      <c r="BA66" s="68">
        <f t="shared" si="35"/>
        <v>0</v>
      </c>
      <c r="BC66" s="68">
        <f t="shared" si="36"/>
        <v>0</v>
      </c>
      <c r="BD66" s="285"/>
    </row>
    <row r="67" spans="1:56" s="68" customFormat="1" ht="22.5">
      <c r="A67" s="200"/>
      <c r="B67" s="200"/>
      <c r="C67" s="200" t="s">
        <v>348</v>
      </c>
      <c r="D67" s="200"/>
      <c r="E67" s="200">
        <v>1</v>
      </c>
      <c r="F67" s="200"/>
      <c r="G67" s="200" t="s">
        <v>814</v>
      </c>
      <c r="H67" s="201" t="s">
        <v>222</v>
      </c>
      <c r="I67" s="202">
        <v>6.7</v>
      </c>
      <c r="J67" s="200" t="s">
        <v>780</v>
      </c>
      <c r="K67" s="176">
        <v>1</v>
      </c>
      <c r="L67" s="176">
        <v>1</v>
      </c>
      <c r="M67" s="176"/>
      <c r="N67" s="286">
        <v>5</v>
      </c>
      <c r="O67" s="286"/>
      <c r="P67" s="176"/>
      <c r="Q67" s="203">
        <f t="shared" si="13"/>
        <v>5</v>
      </c>
      <c r="R67" s="203">
        <f t="shared" si="14"/>
        <v>0</v>
      </c>
      <c r="S67" s="203">
        <f t="shared" si="15"/>
        <v>0</v>
      </c>
      <c r="T67" s="203">
        <f t="shared" si="16"/>
        <v>0</v>
      </c>
      <c r="U67" s="203">
        <f t="shared" si="17"/>
        <v>0</v>
      </c>
      <c r="V67" s="175">
        <f>IF(Q67&gt;0,VLOOKUP(Q67,Jahresfaktoren!$A$11:$B$24,2,),0)</f>
        <v>250</v>
      </c>
      <c r="W67" s="175">
        <f>IF(R67&gt;0,VLOOKUP(R67,Jahresfaktoren!$D$11:$E$24,2,),0)</f>
        <v>0</v>
      </c>
      <c r="X67" s="175">
        <f>IF(S67&gt;0,VLOOKUP(S67,Jahresfaktoren!$A$28:$B$29,2,),0)</f>
        <v>0</v>
      </c>
      <c r="Y67" s="175">
        <f>IF(T67&gt;0,VLOOKUP(T67,Jahresfaktoren!$A$28:$B$29,2,),0)</f>
        <v>0</v>
      </c>
      <c r="Z67" s="175">
        <f>IF(U67&gt;0,VLOOKUP(U67,Jahresfaktoren!$A$32:$B$33,2,),)</f>
        <v>0</v>
      </c>
      <c r="AA67" s="177">
        <f t="shared" si="18"/>
        <v>1675</v>
      </c>
      <c r="AB67" s="177" t="str">
        <f t="shared" si="19"/>
        <v/>
      </c>
      <c r="AC67" s="177" t="str">
        <f t="shared" si="20"/>
        <v/>
      </c>
      <c r="AD67" s="177" t="str">
        <f t="shared" si="21"/>
        <v/>
      </c>
      <c r="AE67" s="177" t="str">
        <f t="shared" si="22"/>
        <v/>
      </c>
      <c r="AF67" s="178">
        <f>IF(Q67&gt;0,VLOOKUP(H67,Leistungszahlen!$A$11:$C$158,3,),0)</f>
        <v>0</v>
      </c>
      <c r="AG67" s="178">
        <f>IF(R67&gt;0,VLOOKUP(H67,Leistungszahlen!$A$11:$F$158,6,),IF(T67&gt;0,VLOOKUP(H67,Leistungszahlen!$A$11:$F$158,6,),0))</f>
        <v>0</v>
      </c>
      <c r="AH67" s="179" t="e">
        <f t="shared" si="23"/>
        <v>#DIV/0!</v>
      </c>
      <c r="AI67" s="179">
        <f t="shared" si="24"/>
        <v>0</v>
      </c>
      <c r="AJ67" s="179">
        <f t="shared" si="25"/>
        <v>0</v>
      </c>
      <c r="AK67" s="179">
        <f t="shared" si="26"/>
        <v>0</v>
      </c>
      <c r="AL67" s="179">
        <f t="shared" si="27"/>
        <v>0</v>
      </c>
      <c r="AM67" s="180">
        <f>IF(L67=1,Stundensätze!$D$13,IF(L67=2,Stundensätze!$D$17,IF(L67=4,Stundensätze!$D$21,"")))</f>
        <v>0</v>
      </c>
      <c r="AN67" s="180">
        <f>IF(L67=1,Stundensätze!$D$15,IF(L67=2,Stundensätze!$D$19,IF(L67=4,Stundensätze!$D$23,"")))</f>
        <v>0</v>
      </c>
      <c r="AO67" s="180" t="e">
        <f t="shared" si="10"/>
        <v>#DIV/0!</v>
      </c>
      <c r="AP67" s="180">
        <f t="shared" si="28"/>
        <v>0</v>
      </c>
      <c r="AQ67" s="192" t="e">
        <f t="shared" si="29"/>
        <v>#DIV/0!</v>
      </c>
      <c r="AR67" s="192" t="e">
        <f t="shared" si="30"/>
        <v>#DIV/0!</v>
      </c>
      <c r="AS67" s="193" t="e">
        <f t="shared" si="31"/>
        <v>#DIV/0!</v>
      </c>
      <c r="AT67" s="258" t="str">
        <f>IF(K67=0,0,VLOOKUP(K67,Kostenstellen!A:B,2,FALSE))</f>
        <v>Therapiezentrum</v>
      </c>
      <c r="AU67" s="68" t="str">
        <f t="shared" si="32"/>
        <v>G1</v>
      </c>
      <c r="AV67" s="68" t="str">
        <f t="shared" si="33"/>
        <v/>
      </c>
      <c r="AW67" s="68">
        <f>IF(AF67=0,0,VLOOKUP($H67,Leistungszahlen!$A$11:$H$158,4,FALSE))</f>
        <v>0</v>
      </c>
      <c r="AX67" s="68">
        <f>IF(AF67=0,0,VLOOKUP($H67,Leistungszahlen!$A$11:$H$158,5,FALSE))</f>
        <v>0</v>
      </c>
      <c r="AY67" s="68">
        <f>IF(AG67=0,0,VLOOKUP($H67,Leistungszahlen!$A$11:$H$158,6,FALSE))</f>
        <v>0</v>
      </c>
      <c r="AZ67" s="68">
        <f t="shared" si="34"/>
        <v>0</v>
      </c>
      <c r="BA67" s="68">
        <f t="shared" si="35"/>
        <v>0</v>
      </c>
      <c r="BC67" s="68">
        <f t="shared" si="36"/>
        <v>0</v>
      </c>
      <c r="BD67" s="285"/>
    </row>
    <row r="68" spans="1:56" s="68" customFormat="1" ht="22.5">
      <c r="A68" s="200"/>
      <c r="B68" s="200"/>
      <c r="C68" s="200" t="s">
        <v>348</v>
      </c>
      <c r="D68" s="200"/>
      <c r="E68" s="200">
        <v>1</v>
      </c>
      <c r="F68" s="200"/>
      <c r="G68" s="200" t="s">
        <v>815</v>
      </c>
      <c r="H68" s="201" t="s">
        <v>204</v>
      </c>
      <c r="I68" s="202">
        <v>2.81</v>
      </c>
      <c r="J68" s="200" t="s">
        <v>780</v>
      </c>
      <c r="K68" s="176">
        <v>1</v>
      </c>
      <c r="L68" s="176">
        <v>1</v>
      </c>
      <c r="M68" s="176"/>
      <c r="N68" s="286">
        <v>5</v>
      </c>
      <c r="O68" s="286"/>
      <c r="P68" s="176"/>
      <c r="Q68" s="203">
        <f t="shared" si="13"/>
        <v>5</v>
      </c>
      <c r="R68" s="203">
        <f t="shared" si="14"/>
        <v>0</v>
      </c>
      <c r="S68" s="203">
        <f t="shared" si="15"/>
        <v>0</v>
      </c>
      <c r="T68" s="203">
        <f t="shared" si="16"/>
        <v>0</v>
      </c>
      <c r="U68" s="203">
        <f t="shared" si="17"/>
        <v>0</v>
      </c>
      <c r="V68" s="175">
        <f>IF(Q68&gt;0,VLOOKUP(Q68,Jahresfaktoren!$A$11:$B$24,2,),0)</f>
        <v>250</v>
      </c>
      <c r="W68" s="175">
        <f>IF(R68&gt;0,VLOOKUP(R68,Jahresfaktoren!$D$11:$E$24,2,),0)</f>
        <v>0</v>
      </c>
      <c r="X68" s="175">
        <f>IF(S68&gt;0,VLOOKUP(S68,Jahresfaktoren!$A$28:$B$29,2,),0)</f>
        <v>0</v>
      </c>
      <c r="Y68" s="175">
        <f>IF(T68&gt;0,VLOOKUP(T68,Jahresfaktoren!$A$28:$B$29,2,),0)</f>
        <v>0</v>
      </c>
      <c r="Z68" s="175">
        <f>IF(U68&gt;0,VLOOKUP(U68,Jahresfaktoren!$A$32:$B$33,2,),)</f>
        <v>0</v>
      </c>
      <c r="AA68" s="177">
        <f t="shared" si="18"/>
        <v>702.5</v>
      </c>
      <c r="AB68" s="177" t="str">
        <f t="shared" si="19"/>
        <v/>
      </c>
      <c r="AC68" s="177" t="str">
        <f t="shared" si="20"/>
        <v/>
      </c>
      <c r="AD68" s="177" t="str">
        <f t="shared" si="21"/>
        <v/>
      </c>
      <c r="AE68" s="177" t="str">
        <f t="shared" si="22"/>
        <v/>
      </c>
      <c r="AF68" s="178">
        <f>IF(Q68&gt;0,VLOOKUP(H68,Leistungszahlen!$A$11:$C$158,3,),0)</f>
        <v>0</v>
      </c>
      <c r="AG68" s="178">
        <f>IF(R68&gt;0,VLOOKUP(H68,Leistungszahlen!$A$11:$F$158,6,),IF(T68&gt;0,VLOOKUP(H68,Leistungszahlen!$A$11:$F$158,6,),0))</f>
        <v>0</v>
      </c>
      <c r="AH68" s="179" t="e">
        <f t="shared" si="23"/>
        <v>#DIV/0!</v>
      </c>
      <c r="AI68" s="179">
        <f t="shared" si="24"/>
        <v>0</v>
      </c>
      <c r="AJ68" s="179">
        <f t="shared" si="25"/>
        <v>0</v>
      </c>
      <c r="AK68" s="179">
        <f t="shared" si="26"/>
        <v>0</v>
      </c>
      <c r="AL68" s="179">
        <f t="shared" si="27"/>
        <v>0</v>
      </c>
      <c r="AM68" s="180">
        <f>IF(L68=1,Stundensätze!$D$13,IF(L68=2,Stundensätze!$D$17,IF(L68=4,Stundensätze!$D$21,"")))</f>
        <v>0</v>
      </c>
      <c r="AN68" s="180">
        <f>IF(L68=1,Stundensätze!$D$15,IF(L68=2,Stundensätze!$D$19,IF(L68=4,Stundensätze!$D$23,"")))</f>
        <v>0</v>
      </c>
      <c r="AO68" s="180" t="e">
        <f t="shared" si="10"/>
        <v>#DIV/0!</v>
      </c>
      <c r="AP68" s="180">
        <f t="shared" si="28"/>
        <v>0</v>
      </c>
      <c r="AQ68" s="192" t="e">
        <f t="shared" si="29"/>
        <v>#DIV/0!</v>
      </c>
      <c r="AR68" s="192" t="e">
        <f t="shared" si="30"/>
        <v>#DIV/0!</v>
      </c>
      <c r="AS68" s="193" t="e">
        <f t="shared" si="31"/>
        <v>#DIV/0!</v>
      </c>
      <c r="AT68" s="258" t="str">
        <f>IF(K68=0,0,VLOOKUP(K68,Kostenstellen!A:B,2,FALSE))</f>
        <v>Therapiezentrum</v>
      </c>
      <c r="AU68" s="68" t="str">
        <f t="shared" si="32"/>
        <v>F</v>
      </c>
      <c r="AV68" s="68" t="str">
        <f t="shared" si="33"/>
        <v/>
      </c>
      <c r="AW68" s="68">
        <f>IF(AF68=0,0,VLOOKUP($H68,Leistungszahlen!$A$11:$H$158,4,FALSE))</f>
        <v>0</v>
      </c>
      <c r="AX68" s="68">
        <f>IF(AF68=0,0,VLOOKUP($H68,Leistungszahlen!$A$11:$H$158,5,FALSE))</f>
        <v>0</v>
      </c>
      <c r="AY68" s="68">
        <f>IF(AG68=0,0,VLOOKUP($H68,Leistungszahlen!$A$11:$H$158,6,FALSE))</f>
        <v>0</v>
      </c>
      <c r="AZ68" s="68">
        <f t="shared" si="34"/>
        <v>0</v>
      </c>
      <c r="BA68" s="68">
        <f t="shared" si="35"/>
        <v>0</v>
      </c>
      <c r="BC68" s="68">
        <f t="shared" si="36"/>
        <v>0</v>
      </c>
      <c r="BD68" s="285"/>
    </row>
    <row r="69" spans="1:56" s="68" customFormat="1" ht="22.5">
      <c r="A69" s="200"/>
      <c r="B69" s="200"/>
      <c r="C69" s="200" t="s">
        <v>348</v>
      </c>
      <c r="D69" s="200"/>
      <c r="E69" s="200">
        <v>1</v>
      </c>
      <c r="F69" s="200"/>
      <c r="G69" s="200" t="s">
        <v>113</v>
      </c>
      <c r="H69" s="201" t="s">
        <v>205</v>
      </c>
      <c r="I69" s="202">
        <v>48.47</v>
      </c>
      <c r="J69" s="200" t="s">
        <v>780</v>
      </c>
      <c r="K69" s="176">
        <v>1</v>
      </c>
      <c r="L69" s="176">
        <v>1</v>
      </c>
      <c r="M69" s="176"/>
      <c r="N69" s="286">
        <v>5</v>
      </c>
      <c r="O69" s="286"/>
      <c r="P69" s="176"/>
      <c r="Q69" s="203">
        <f t="shared" si="13"/>
        <v>5</v>
      </c>
      <c r="R69" s="203">
        <f t="shared" si="14"/>
        <v>0</v>
      </c>
      <c r="S69" s="203">
        <f t="shared" si="15"/>
        <v>0</v>
      </c>
      <c r="T69" s="203">
        <f t="shared" si="16"/>
        <v>0</v>
      </c>
      <c r="U69" s="203">
        <f t="shared" si="17"/>
        <v>0</v>
      </c>
      <c r="V69" s="175">
        <f>IF(Q69&gt;0,VLOOKUP(Q69,Jahresfaktoren!$A$11:$B$24,2,),0)</f>
        <v>250</v>
      </c>
      <c r="W69" s="175">
        <f>IF(R69&gt;0,VLOOKUP(R69,Jahresfaktoren!$D$11:$E$24,2,),0)</f>
        <v>0</v>
      </c>
      <c r="X69" s="175">
        <f>IF(S69&gt;0,VLOOKUP(S69,Jahresfaktoren!$A$28:$B$29,2,),0)</f>
        <v>0</v>
      </c>
      <c r="Y69" s="175">
        <f>IF(T69&gt;0,VLOOKUP(T69,Jahresfaktoren!$A$28:$B$29,2,),0)</f>
        <v>0</v>
      </c>
      <c r="Z69" s="175">
        <f>IF(U69&gt;0,VLOOKUP(U69,Jahresfaktoren!$A$32:$B$33,2,),)</f>
        <v>0</v>
      </c>
      <c r="AA69" s="177">
        <f t="shared" si="18"/>
        <v>12117.5</v>
      </c>
      <c r="AB69" s="177" t="str">
        <f t="shared" si="19"/>
        <v/>
      </c>
      <c r="AC69" s="177" t="str">
        <f t="shared" si="20"/>
        <v/>
      </c>
      <c r="AD69" s="177" t="str">
        <f t="shared" si="21"/>
        <v/>
      </c>
      <c r="AE69" s="177" t="str">
        <f t="shared" si="22"/>
        <v/>
      </c>
      <c r="AF69" s="178">
        <f>IF(Q69&gt;0,VLOOKUP(H69,Leistungszahlen!$A$11:$C$158,3,),0)</f>
        <v>0</v>
      </c>
      <c r="AG69" s="178">
        <f>IF(R69&gt;0,VLOOKUP(H69,Leistungszahlen!$A$11:$F$158,6,),IF(T69&gt;0,VLOOKUP(H69,Leistungszahlen!$A$11:$F$158,6,),0))</f>
        <v>0</v>
      </c>
      <c r="AH69" s="179" t="e">
        <f t="shared" si="23"/>
        <v>#DIV/0!</v>
      </c>
      <c r="AI69" s="179">
        <f t="shared" si="24"/>
        <v>0</v>
      </c>
      <c r="AJ69" s="179">
        <f t="shared" si="25"/>
        <v>0</v>
      </c>
      <c r="AK69" s="179">
        <f t="shared" si="26"/>
        <v>0</v>
      </c>
      <c r="AL69" s="179">
        <f t="shared" si="27"/>
        <v>0</v>
      </c>
      <c r="AM69" s="180">
        <f>IF(L69=1,Stundensätze!$D$13,IF(L69=2,Stundensätze!$D$17,IF(L69=4,Stundensätze!$D$21,"")))</f>
        <v>0</v>
      </c>
      <c r="AN69" s="180">
        <f>IF(L69=1,Stundensätze!$D$15,IF(L69=2,Stundensätze!$D$19,IF(L69=4,Stundensätze!$D$23,"")))</f>
        <v>0</v>
      </c>
      <c r="AO69" s="180" t="e">
        <f t="shared" si="10"/>
        <v>#DIV/0!</v>
      </c>
      <c r="AP69" s="180">
        <f t="shared" si="28"/>
        <v>0</v>
      </c>
      <c r="AQ69" s="192" t="e">
        <f t="shared" si="29"/>
        <v>#DIV/0!</v>
      </c>
      <c r="AR69" s="192" t="e">
        <f t="shared" si="30"/>
        <v>#DIV/0!</v>
      </c>
      <c r="AS69" s="193" t="e">
        <f t="shared" si="31"/>
        <v>#DIV/0!</v>
      </c>
      <c r="AT69" s="258" t="str">
        <f>IF(K69=0,0,VLOOKUP(K69,Kostenstellen!A:B,2,FALSE))</f>
        <v>Therapiezentrum</v>
      </c>
      <c r="AU69" s="68" t="str">
        <f t="shared" si="32"/>
        <v>G</v>
      </c>
      <c r="AV69" s="68" t="str">
        <f t="shared" si="33"/>
        <v/>
      </c>
      <c r="AW69" s="68">
        <f>IF(AF69=0,0,VLOOKUP($H69,Leistungszahlen!$A$11:$H$158,4,FALSE))</f>
        <v>0</v>
      </c>
      <c r="AX69" s="68">
        <f>IF(AF69=0,0,VLOOKUP($H69,Leistungszahlen!$A$11:$H$158,5,FALSE))</f>
        <v>0</v>
      </c>
      <c r="AY69" s="68">
        <f>IF(AG69=0,0,VLOOKUP($H69,Leistungszahlen!$A$11:$H$158,6,FALSE))</f>
        <v>0</v>
      </c>
      <c r="AZ69" s="68">
        <f t="shared" si="34"/>
        <v>0</v>
      </c>
      <c r="BA69" s="68">
        <f t="shared" si="35"/>
        <v>0</v>
      </c>
      <c r="BC69" s="68">
        <f t="shared" si="36"/>
        <v>0</v>
      </c>
      <c r="BD69" s="285"/>
    </row>
    <row r="70" spans="1:56" s="68" customFormat="1" ht="22.5">
      <c r="A70" s="200"/>
      <c r="B70" s="200"/>
      <c r="C70" s="200" t="s">
        <v>348</v>
      </c>
      <c r="D70" s="200"/>
      <c r="E70" s="200">
        <v>1</v>
      </c>
      <c r="F70" s="200"/>
      <c r="G70" s="200" t="s">
        <v>113</v>
      </c>
      <c r="H70" s="201" t="s">
        <v>205</v>
      </c>
      <c r="I70" s="202">
        <v>48.47</v>
      </c>
      <c r="J70" s="200" t="s">
        <v>780</v>
      </c>
      <c r="K70" s="176">
        <v>1</v>
      </c>
      <c r="L70" s="176">
        <v>1</v>
      </c>
      <c r="M70" s="176"/>
      <c r="N70" s="286">
        <v>5</v>
      </c>
      <c r="O70" s="286"/>
      <c r="P70" s="176"/>
      <c r="Q70" s="203">
        <f t="shared" si="13"/>
        <v>5</v>
      </c>
      <c r="R70" s="203">
        <f t="shared" si="14"/>
        <v>0</v>
      </c>
      <c r="S70" s="203">
        <f t="shared" si="15"/>
        <v>0</v>
      </c>
      <c r="T70" s="203">
        <f t="shared" si="16"/>
        <v>0</v>
      </c>
      <c r="U70" s="203">
        <f t="shared" si="17"/>
        <v>0</v>
      </c>
      <c r="V70" s="175">
        <f>IF(Q70&gt;0,VLOOKUP(Q70,Jahresfaktoren!$A$11:$B$24,2,),0)</f>
        <v>250</v>
      </c>
      <c r="W70" s="175">
        <f>IF(R70&gt;0,VLOOKUP(R70,Jahresfaktoren!$D$11:$E$24,2,),0)</f>
        <v>0</v>
      </c>
      <c r="X70" s="175">
        <f>IF(S70&gt;0,VLOOKUP(S70,Jahresfaktoren!$A$28:$B$29,2,),0)</f>
        <v>0</v>
      </c>
      <c r="Y70" s="175">
        <f>IF(T70&gt;0,VLOOKUP(T70,Jahresfaktoren!$A$28:$B$29,2,),0)</f>
        <v>0</v>
      </c>
      <c r="Z70" s="175">
        <f>IF(U70&gt;0,VLOOKUP(U70,Jahresfaktoren!$A$32:$B$33,2,),)</f>
        <v>0</v>
      </c>
      <c r="AA70" s="177">
        <f t="shared" si="18"/>
        <v>12117.5</v>
      </c>
      <c r="AB70" s="177" t="str">
        <f t="shared" si="19"/>
        <v/>
      </c>
      <c r="AC70" s="177" t="str">
        <f t="shared" si="20"/>
        <v/>
      </c>
      <c r="AD70" s="177" t="str">
        <f t="shared" si="21"/>
        <v/>
      </c>
      <c r="AE70" s="177" t="str">
        <f t="shared" si="22"/>
        <v/>
      </c>
      <c r="AF70" s="178">
        <f>IF(Q70&gt;0,VLOOKUP(H70,Leistungszahlen!$A$11:$C$158,3,),0)</f>
        <v>0</v>
      </c>
      <c r="AG70" s="178">
        <f>IF(R70&gt;0,VLOOKUP(H70,Leistungszahlen!$A$11:$F$158,6,),IF(T70&gt;0,VLOOKUP(H70,Leistungszahlen!$A$11:$F$158,6,),0))</f>
        <v>0</v>
      </c>
      <c r="AH70" s="179" t="e">
        <f t="shared" si="23"/>
        <v>#DIV/0!</v>
      </c>
      <c r="AI70" s="179">
        <f t="shared" si="24"/>
        <v>0</v>
      </c>
      <c r="AJ70" s="179">
        <f t="shared" si="25"/>
        <v>0</v>
      </c>
      <c r="AK70" s="179">
        <f t="shared" si="26"/>
        <v>0</v>
      </c>
      <c r="AL70" s="179">
        <f t="shared" si="27"/>
        <v>0</v>
      </c>
      <c r="AM70" s="180">
        <f>IF(L70=1,Stundensätze!$D$13,IF(L70=2,Stundensätze!$D$17,IF(L70=4,Stundensätze!$D$21,"")))</f>
        <v>0</v>
      </c>
      <c r="AN70" s="180">
        <f>IF(L70=1,Stundensätze!$D$15,IF(L70=2,Stundensätze!$D$19,IF(L70=4,Stundensätze!$D$23,"")))</f>
        <v>0</v>
      </c>
      <c r="AO70" s="180" t="e">
        <f t="shared" si="10"/>
        <v>#DIV/0!</v>
      </c>
      <c r="AP70" s="180">
        <f t="shared" si="28"/>
        <v>0</v>
      </c>
      <c r="AQ70" s="192" t="e">
        <f t="shared" si="29"/>
        <v>#DIV/0!</v>
      </c>
      <c r="AR70" s="192" t="e">
        <f t="shared" si="30"/>
        <v>#DIV/0!</v>
      </c>
      <c r="AS70" s="193" t="e">
        <f t="shared" si="31"/>
        <v>#DIV/0!</v>
      </c>
      <c r="AT70" s="258" t="str">
        <f>IF(K70=0,0,VLOOKUP(K70,Kostenstellen!A:B,2,FALSE))</f>
        <v>Therapiezentrum</v>
      </c>
      <c r="AU70" s="68" t="str">
        <f t="shared" si="32"/>
        <v>G</v>
      </c>
      <c r="AV70" s="68" t="str">
        <f t="shared" si="33"/>
        <v/>
      </c>
      <c r="AW70" s="68">
        <f>IF(AF70=0,0,VLOOKUP($H70,Leistungszahlen!$A$11:$H$158,4,FALSE))</f>
        <v>0</v>
      </c>
      <c r="AX70" s="68">
        <f>IF(AF70=0,0,VLOOKUP($H70,Leistungszahlen!$A$11:$H$158,5,FALSE))</f>
        <v>0</v>
      </c>
      <c r="AY70" s="68">
        <f>IF(AG70=0,0,VLOOKUP($H70,Leistungszahlen!$A$11:$H$158,6,FALSE))</f>
        <v>0</v>
      </c>
      <c r="AZ70" s="68">
        <f t="shared" si="34"/>
        <v>0</v>
      </c>
      <c r="BA70" s="68">
        <f t="shared" si="35"/>
        <v>0</v>
      </c>
      <c r="BC70" s="68">
        <f t="shared" si="36"/>
        <v>0</v>
      </c>
      <c r="BD70" s="285"/>
    </row>
    <row r="71" spans="1:56" s="68" customFormat="1" ht="22.5">
      <c r="A71" s="200"/>
      <c r="B71" s="200"/>
      <c r="C71" s="200" t="s">
        <v>348</v>
      </c>
      <c r="D71" s="200"/>
      <c r="E71" s="200">
        <v>1</v>
      </c>
      <c r="F71" s="200"/>
      <c r="G71" s="200" t="s">
        <v>816</v>
      </c>
      <c r="H71" s="201" t="s">
        <v>213</v>
      </c>
      <c r="I71" s="202">
        <v>5.85</v>
      </c>
      <c r="J71" s="200" t="s">
        <v>780</v>
      </c>
      <c r="K71" s="176">
        <v>1</v>
      </c>
      <c r="L71" s="176">
        <v>1</v>
      </c>
      <c r="M71" s="176"/>
      <c r="N71" s="286">
        <v>5</v>
      </c>
      <c r="O71" s="286"/>
      <c r="P71" s="176"/>
      <c r="Q71" s="203">
        <f t="shared" si="13"/>
        <v>5</v>
      </c>
      <c r="R71" s="203">
        <f t="shared" si="14"/>
        <v>0</v>
      </c>
      <c r="S71" s="203">
        <f t="shared" si="15"/>
        <v>0</v>
      </c>
      <c r="T71" s="203">
        <f t="shared" si="16"/>
        <v>0</v>
      </c>
      <c r="U71" s="203">
        <f t="shared" si="17"/>
        <v>0</v>
      </c>
      <c r="V71" s="175">
        <f>IF(Q71&gt;0,VLOOKUP(Q71,Jahresfaktoren!$A$11:$B$24,2,),0)</f>
        <v>250</v>
      </c>
      <c r="W71" s="175">
        <f>IF(R71&gt;0,VLOOKUP(R71,Jahresfaktoren!$D$11:$E$24,2,),0)</f>
        <v>0</v>
      </c>
      <c r="X71" s="175">
        <f>IF(S71&gt;0,VLOOKUP(S71,Jahresfaktoren!$A$28:$B$29,2,),0)</f>
        <v>0</v>
      </c>
      <c r="Y71" s="175">
        <f>IF(T71&gt;0,VLOOKUP(T71,Jahresfaktoren!$A$28:$B$29,2,),0)</f>
        <v>0</v>
      </c>
      <c r="Z71" s="175">
        <f>IF(U71&gt;0,VLOOKUP(U71,Jahresfaktoren!$A$32:$B$33,2,),)</f>
        <v>0</v>
      </c>
      <c r="AA71" s="177">
        <f t="shared" si="18"/>
        <v>1462.5</v>
      </c>
      <c r="AB71" s="177" t="str">
        <f t="shared" si="19"/>
        <v/>
      </c>
      <c r="AC71" s="177" t="str">
        <f t="shared" si="20"/>
        <v/>
      </c>
      <c r="AD71" s="177" t="str">
        <f t="shared" si="21"/>
        <v/>
      </c>
      <c r="AE71" s="177" t="str">
        <f t="shared" si="22"/>
        <v/>
      </c>
      <c r="AF71" s="178">
        <f>IF(Q71&gt;0,VLOOKUP(H71,Leistungszahlen!$A$11:$C$158,3,),0)</f>
        <v>0</v>
      </c>
      <c r="AG71" s="178">
        <f>IF(R71&gt;0,VLOOKUP(H71,Leistungszahlen!$A$11:$F$158,6,),IF(T71&gt;0,VLOOKUP(H71,Leistungszahlen!$A$11:$F$158,6,),0))</f>
        <v>0</v>
      </c>
      <c r="AH71" s="179" t="e">
        <f t="shared" si="23"/>
        <v>#DIV/0!</v>
      </c>
      <c r="AI71" s="179">
        <f t="shared" si="24"/>
        <v>0</v>
      </c>
      <c r="AJ71" s="179">
        <f t="shared" si="25"/>
        <v>0</v>
      </c>
      <c r="AK71" s="179">
        <f t="shared" si="26"/>
        <v>0</v>
      </c>
      <c r="AL71" s="179">
        <f t="shared" si="27"/>
        <v>0</v>
      </c>
      <c r="AM71" s="180">
        <f>IF(L71=1,Stundensätze!$D$13,IF(L71=2,Stundensätze!$D$17,IF(L71=4,Stundensätze!$D$21,"")))</f>
        <v>0</v>
      </c>
      <c r="AN71" s="180">
        <f>IF(L71=1,Stundensätze!$D$15,IF(L71=2,Stundensätze!$D$19,IF(L71=4,Stundensätze!$D$23,"")))</f>
        <v>0</v>
      </c>
      <c r="AO71" s="180" t="e">
        <f t="shared" si="10"/>
        <v>#DIV/0!</v>
      </c>
      <c r="AP71" s="180">
        <f t="shared" si="28"/>
        <v>0</v>
      </c>
      <c r="AQ71" s="192" t="e">
        <f t="shared" si="29"/>
        <v>#DIV/0!</v>
      </c>
      <c r="AR71" s="192" t="e">
        <f t="shared" si="30"/>
        <v>#DIV/0!</v>
      </c>
      <c r="AS71" s="193" t="e">
        <f t="shared" si="31"/>
        <v>#DIV/0!</v>
      </c>
      <c r="AT71" s="258" t="str">
        <f>IF(K71=0,0,VLOOKUP(K71,Kostenstellen!A:B,2,FALSE))</f>
        <v>Therapiezentrum</v>
      </c>
      <c r="AU71" s="68" t="str">
        <f t="shared" si="32"/>
        <v>O</v>
      </c>
      <c r="AV71" s="68" t="str">
        <f t="shared" si="33"/>
        <v/>
      </c>
      <c r="AW71" s="68">
        <f>IF(AF71=0,0,VLOOKUP($H71,Leistungszahlen!$A$11:$H$158,4,FALSE))</f>
        <v>0</v>
      </c>
      <c r="AX71" s="68">
        <f>IF(AF71=0,0,VLOOKUP($H71,Leistungszahlen!$A$11:$H$158,5,FALSE))</f>
        <v>0</v>
      </c>
      <c r="AY71" s="68">
        <f>IF(AG71=0,0,VLOOKUP($H71,Leistungszahlen!$A$11:$H$158,6,FALSE))</f>
        <v>0</v>
      </c>
      <c r="AZ71" s="68">
        <f t="shared" si="34"/>
        <v>0</v>
      </c>
      <c r="BA71" s="68">
        <f t="shared" si="35"/>
        <v>0</v>
      </c>
      <c r="BC71" s="68">
        <f t="shared" si="36"/>
        <v>0</v>
      </c>
      <c r="BD71" s="285"/>
    </row>
    <row r="72" spans="1:56" s="68" customFormat="1" ht="22.5">
      <c r="A72" s="200"/>
      <c r="B72" s="200"/>
      <c r="C72" s="200" t="s">
        <v>348</v>
      </c>
      <c r="D72" s="200"/>
      <c r="E72" s="200">
        <v>1</v>
      </c>
      <c r="F72" s="200"/>
      <c r="G72" s="200" t="s">
        <v>817</v>
      </c>
      <c r="H72" s="201" t="s">
        <v>215</v>
      </c>
      <c r="I72" s="202">
        <v>4.5599999999999996</v>
      </c>
      <c r="J72" s="200" t="s">
        <v>778</v>
      </c>
      <c r="K72" s="176">
        <v>1</v>
      </c>
      <c r="L72" s="176">
        <v>1</v>
      </c>
      <c r="M72" s="176"/>
      <c r="N72" s="286">
        <v>5</v>
      </c>
      <c r="O72" s="286"/>
      <c r="P72" s="176"/>
      <c r="Q72" s="203">
        <f t="shared" si="13"/>
        <v>5</v>
      </c>
      <c r="R72" s="203">
        <f t="shared" si="14"/>
        <v>0</v>
      </c>
      <c r="S72" s="203">
        <f t="shared" si="15"/>
        <v>0</v>
      </c>
      <c r="T72" s="203">
        <f t="shared" si="16"/>
        <v>0</v>
      </c>
      <c r="U72" s="203">
        <f t="shared" si="17"/>
        <v>0</v>
      </c>
      <c r="V72" s="175">
        <f>IF(Q72&gt;0,VLOOKUP(Q72,Jahresfaktoren!$A$11:$B$24,2,),0)</f>
        <v>250</v>
      </c>
      <c r="W72" s="175">
        <f>IF(R72&gt;0,VLOOKUP(R72,Jahresfaktoren!$D$11:$E$24,2,),0)</f>
        <v>0</v>
      </c>
      <c r="X72" s="175">
        <f>IF(S72&gt;0,VLOOKUP(S72,Jahresfaktoren!$A$28:$B$29,2,),0)</f>
        <v>0</v>
      </c>
      <c r="Y72" s="175">
        <f>IF(T72&gt;0,VLOOKUP(T72,Jahresfaktoren!$A$28:$B$29,2,),0)</f>
        <v>0</v>
      </c>
      <c r="Z72" s="175">
        <f>IF(U72&gt;0,VLOOKUP(U72,Jahresfaktoren!$A$32:$B$33,2,),)</f>
        <v>0</v>
      </c>
      <c r="AA72" s="177">
        <f t="shared" si="18"/>
        <v>1140</v>
      </c>
      <c r="AB72" s="177" t="str">
        <f t="shared" si="19"/>
        <v/>
      </c>
      <c r="AC72" s="177" t="str">
        <f t="shared" si="20"/>
        <v/>
      </c>
      <c r="AD72" s="177" t="str">
        <f t="shared" si="21"/>
        <v/>
      </c>
      <c r="AE72" s="177" t="str">
        <f t="shared" si="22"/>
        <v/>
      </c>
      <c r="AF72" s="178">
        <f>IF(Q72&gt;0,VLOOKUP(H72,Leistungszahlen!$A$11:$C$158,3,),0)</f>
        <v>0</v>
      </c>
      <c r="AG72" s="178">
        <f>IF(R72&gt;0,VLOOKUP(H72,Leistungszahlen!$A$11:$F$158,6,),IF(T72&gt;0,VLOOKUP(H72,Leistungszahlen!$A$11:$F$158,6,),0))</f>
        <v>0</v>
      </c>
      <c r="AH72" s="179" t="e">
        <f t="shared" si="23"/>
        <v>#DIV/0!</v>
      </c>
      <c r="AI72" s="179">
        <f t="shared" si="24"/>
        <v>0</v>
      </c>
      <c r="AJ72" s="179">
        <f t="shared" si="25"/>
        <v>0</v>
      </c>
      <c r="AK72" s="179">
        <f t="shared" si="26"/>
        <v>0</v>
      </c>
      <c r="AL72" s="179">
        <f t="shared" si="27"/>
        <v>0</v>
      </c>
      <c r="AM72" s="180">
        <f>IF(L72=1,Stundensätze!$D$13,IF(L72=2,Stundensätze!$D$17,IF(L72=4,Stundensätze!$D$21,"")))</f>
        <v>0</v>
      </c>
      <c r="AN72" s="180">
        <f>IF(L72=1,Stundensätze!$D$15,IF(L72=2,Stundensätze!$D$19,IF(L72=4,Stundensätze!$D$23,"")))</f>
        <v>0</v>
      </c>
      <c r="AO72" s="180" t="e">
        <f t="shared" si="10"/>
        <v>#DIV/0!</v>
      </c>
      <c r="AP72" s="180">
        <f t="shared" si="28"/>
        <v>0</v>
      </c>
      <c r="AQ72" s="192" t="e">
        <f t="shared" si="29"/>
        <v>#DIV/0!</v>
      </c>
      <c r="AR72" s="192" t="e">
        <f t="shared" si="30"/>
        <v>#DIV/0!</v>
      </c>
      <c r="AS72" s="193" t="e">
        <f t="shared" si="31"/>
        <v>#DIV/0!</v>
      </c>
      <c r="AT72" s="258" t="str">
        <f>IF(K72=0,0,VLOOKUP(K72,Kostenstellen!A:B,2,FALSE))</f>
        <v>Therapiezentrum</v>
      </c>
      <c r="AU72" s="68" t="str">
        <f t="shared" si="32"/>
        <v>R</v>
      </c>
      <c r="AV72" s="68" t="str">
        <f t="shared" si="33"/>
        <v/>
      </c>
      <c r="AW72" s="68">
        <f>IF(AF72=0,0,VLOOKUP($H72,Leistungszahlen!$A$11:$H$158,4,FALSE))</f>
        <v>0</v>
      </c>
      <c r="AX72" s="68">
        <f>IF(AF72=0,0,VLOOKUP($H72,Leistungszahlen!$A$11:$H$158,5,FALSE))</f>
        <v>0</v>
      </c>
      <c r="AY72" s="68">
        <f>IF(AG72=0,0,VLOOKUP($H72,Leistungszahlen!$A$11:$H$158,6,FALSE))</f>
        <v>0</v>
      </c>
      <c r="AZ72" s="68">
        <f t="shared" si="34"/>
        <v>0</v>
      </c>
      <c r="BA72" s="68">
        <f t="shared" si="35"/>
        <v>0</v>
      </c>
      <c r="BC72" s="68">
        <f t="shared" si="36"/>
        <v>0</v>
      </c>
      <c r="BD72" s="285"/>
    </row>
    <row r="73" spans="1:56" s="68" customFormat="1" ht="22.5">
      <c r="A73" s="200"/>
      <c r="B73" s="200"/>
      <c r="C73" s="200" t="s">
        <v>348</v>
      </c>
      <c r="D73" s="200"/>
      <c r="E73" s="200">
        <v>1</v>
      </c>
      <c r="F73" s="200"/>
      <c r="G73" s="200" t="s">
        <v>818</v>
      </c>
      <c r="H73" s="201" t="s">
        <v>215</v>
      </c>
      <c r="I73" s="202">
        <v>3.54</v>
      </c>
      <c r="J73" s="200" t="s">
        <v>778</v>
      </c>
      <c r="K73" s="176">
        <v>1</v>
      </c>
      <c r="L73" s="176">
        <v>1</v>
      </c>
      <c r="M73" s="176"/>
      <c r="N73" s="286">
        <v>5</v>
      </c>
      <c r="O73" s="286"/>
      <c r="P73" s="176"/>
      <c r="Q73" s="203">
        <f t="shared" si="13"/>
        <v>5</v>
      </c>
      <c r="R73" s="203">
        <f t="shared" si="14"/>
        <v>0</v>
      </c>
      <c r="S73" s="203">
        <f t="shared" si="15"/>
        <v>0</v>
      </c>
      <c r="T73" s="203">
        <f t="shared" si="16"/>
        <v>0</v>
      </c>
      <c r="U73" s="203">
        <f t="shared" si="17"/>
        <v>0</v>
      </c>
      <c r="V73" s="175">
        <f>IF(Q73&gt;0,VLOOKUP(Q73,Jahresfaktoren!$A$11:$B$24,2,),0)</f>
        <v>250</v>
      </c>
      <c r="W73" s="175">
        <f>IF(R73&gt;0,VLOOKUP(R73,Jahresfaktoren!$D$11:$E$24,2,),0)</f>
        <v>0</v>
      </c>
      <c r="X73" s="175">
        <f>IF(S73&gt;0,VLOOKUP(S73,Jahresfaktoren!$A$28:$B$29,2,),0)</f>
        <v>0</v>
      </c>
      <c r="Y73" s="175">
        <f>IF(T73&gt;0,VLOOKUP(T73,Jahresfaktoren!$A$28:$B$29,2,),0)</f>
        <v>0</v>
      </c>
      <c r="Z73" s="175">
        <f>IF(U73&gt;0,VLOOKUP(U73,Jahresfaktoren!$A$32:$B$33,2,),)</f>
        <v>0</v>
      </c>
      <c r="AA73" s="177">
        <f t="shared" si="18"/>
        <v>885</v>
      </c>
      <c r="AB73" s="177" t="str">
        <f t="shared" si="19"/>
        <v/>
      </c>
      <c r="AC73" s="177" t="str">
        <f t="shared" si="20"/>
        <v/>
      </c>
      <c r="AD73" s="177" t="str">
        <f t="shared" si="21"/>
        <v/>
      </c>
      <c r="AE73" s="177" t="str">
        <f t="shared" si="22"/>
        <v/>
      </c>
      <c r="AF73" s="178">
        <f>IF(Q73&gt;0,VLOOKUP(H73,Leistungszahlen!$A$11:$C$158,3,),0)</f>
        <v>0</v>
      </c>
      <c r="AG73" s="178">
        <f>IF(R73&gt;0,VLOOKUP(H73,Leistungszahlen!$A$11:$F$158,6,),IF(T73&gt;0,VLOOKUP(H73,Leistungszahlen!$A$11:$F$158,6,),0))</f>
        <v>0</v>
      </c>
      <c r="AH73" s="179" t="e">
        <f t="shared" si="23"/>
        <v>#DIV/0!</v>
      </c>
      <c r="AI73" s="179">
        <f t="shared" si="24"/>
        <v>0</v>
      </c>
      <c r="AJ73" s="179">
        <f t="shared" si="25"/>
        <v>0</v>
      </c>
      <c r="AK73" s="179">
        <f t="shared" si="26"/>
        <v>0</v>
      </c>
      <c r="AL73" s="179">
        <f t="shared" si="27"/>
        <v>0</v>
      </c>
      <c r="AM73" s="180">
        <f>IF(L73=1,Stundensätze!$D$13,IF(L73=2,Stundensätze!$D$17,IF(L73=4,Stundensätze!$D$21,"")))</f>
        <v>0</v>
      </c>
      <c r="AN73" s="180">
        <f>IF(L73=1,Stundensätze!$D$15,IF(L73=2,Stundensätze!$D$19,IF(L73=4,Stundensätze!$D$23,"")))</f>
        <v>0</v>
      </c>
      <c r="AO73" s="180" t="e">
        <f t="shared" si="10"/>
        <v>#DIV/0!</v>
      </c>
      <c r="AP73" s="180">
        <f t="shared" si="28"/>
        <v>0</v>
      </c>
      <c r="AQ73" s="192" t="e">
        <f t="shared" si="29"/>
        <v>#DIV/0!</v>
      </c>
      <c r="AR73" s="192" t="e">
        <f t="shared" si="30"/>
        <v>#DIV/0!</v>
      </c>
      <c r="AS73" s="193" t="e">
        <f t="shared" si="31"/>
        <v>#DIV/0!</v>
      </c>
      <c r="AT73" s="258" t="str">
        <f>IF(K73=0,0,VLOOKUP(K73,Kostenstellen!A:B,2,FALSE))</f>
        <v>Therapiezentrum</v>
      </c>
      <c r="AU73" s="68" t="str">
        <f t="shared" si="32"/>
        <v>R</v>
      </c>
      <c r="AV73" s="68" t="str">
        <f t="shared" si="33"/>
        <v/>
      </c>
      <c r="AW73" s="68">
        <f>IF(AF73=0,0,VLOOKUP($H73,Leistungszahlen!$A$11:$H$158,4,FALSE))</f>
        <v>0</v>
      </c>
      <c r="AX73" s="68">
        <f>IF(AF73=0,0,VLOOKUP($H73,Leistungszahlen!$A$11:$H$158,5,FALSE))</f>
        <v>0</v>
      </c>
      <c r="AY73" s="68">
        <f>IF(AG73=0,0,VLOOKUP($H73,Leistungszahlen!$A$11:$H$158,6,FALSE))</f>
        <v>0</v>
      </c>
      <c r="AZ73" s="68">
        <f t="shared" si="34"/>
        <v>0</v>
      </c>
      <c r="BA73" s="68">
        <f t="shared" si="35"/>
        <v>0</v>
      </c>
      <c r="BC73" s="68">
        <f t="shared" si="36"/>
        <v>0</v>
      </c>
      <c r="BD73" s="285"/>
    </row>
    <row r="74" spans="1:56" s="68" customFormat="1" ht="22.5">
      <c r="A74" s="200"/>
      <c r="B74" s="200"/>
      <c r="C74" s="200" t="s">
        <v>348</v>
      </c>
      <c r="D74" s="200"/>
      <c r="E74" s="200">
        <v>1</v>
      </c>
      <c r="F74" s="200"/>
      <c r="G74" s="200" t="s">
        <v>819</v>
      </c>
      <c r="H74" s="201" t="s">
        <v>215</v>
      </c>
      <c r="I74" s="202">
        <v>4.5599999999999996</v>
      </c>
      <c r="J74" s="200" t="s">
        <v>778</v>
      </c>
      <c r="K74" s="176">
        <v>1</v>
      </c>
      <c r="L74" s="176">
        <v>1</v>
      </c>
      <c r="M74" s="176"/>
      <c r="N74" s="286">
        <v>5</v>
      </c>
      <c r="O74" s="286"/>
      <c r="P74" s="176"/>
      <c r="Q74" s="203">
        <f t="shared" si="13"/>
        <v>5</v>
      </c>
      <c r="R74" s="203">
        <f t="shared" si="14"/>
        <v>0</v>
      </c>
      <c r="S74" s="203">
        <f t="shared" si="15"/>
        <v>0</v>
      </c>
      <c r="T74" s="203">
        <f t="shared" si="16"/>
        <v>0</v>
      </c>
      <c r="U74" s="203">
        <f t="shared" si="17"/>
        <v>0</v>
      </c>
      <c r="V74" s="175">
        <f>IF(Q74&gt;0,VLOOKUP(Q74,Jahresfaktoren!$A$11:$B$24,2,),0)</f>
        <v>250</v>
      </c>
      <c r="W74" s="175">
        <f>IF(R74&gt;0,VLOOKUP(R74,Jahresfaktoren!$D$11:$E$24,2,),0)</f>
        <v>0</v>
      </c>
      <c r="X74" s="175">
        <f>IF(S74&gt;0,VLOOKUP(S74,Jahresfaktoren!$A$28:$B$29,2,),0)</f>
        <v>0</v>
      </c>
      <c r="Y74" s="175">
        <f>IF(T74&gt;0,VLOOKUP(T74,Jahresfaktoren!$A$28:$B$29,2,),0)</f>
        <v>0</v>
      </c>
      <c r="Z74" s="175">
        <f>IF(U74&gt;0,VLOOKUP(U74,Jahresfaktoren!$A$32:$B$33,2,),)</f>
        <v>0</v>
      </c>
      <c r="AA74" s="177">
        <f t="shared" si="18"/>
        <v>1140</v>
      </c>
      <c r="AB74" s="177" t="str">
        <f t="shared" si="19"/>
        <v/>
      </c>
      <c r="AC74" s="177" t="str">
        <f t="shared" si="20"/>
        <v/>
      </c>
      <c r="AD74" s="177" t="str">
        <f t="shared" si="21"/>
        <v/>
      </c>
      <c r="AE74" s="177" t="str">
        <f t="shared" si="22"/>
        <v/>
      </c>
      <c r="AF74" s="178">
        <f>IF(Q74&gt;0,VLOOKUP(H74,Leistungszahlen!$A$11:$C$158,3,),0)</f>
        <v>0</v>
      </c>
      <c r="AG74" s="178">
        <f>IF(R74&gt;0,VLOOKUP(H74,Leistungszahlen!$A$11:$F$158,6,),IF(T74&gt;0,VLOOKUP(H74,Leistungszahlen!$A$11:$F$158,6,),0))</f>
        <v>0</v>
      </c>
      <c r="AH74" s="179" t="e">
        <f t="shared" si="23"/>
        <v>#DIV/0!</v>
      </c>
      <c r="AI74" s="179">
        <f t="shared" si="24"/>
        <v>0</v>
      </c>
      <c r="AJ74" s="179">
        <f t="shared" si="25"/>
        <v>0</v>
      </c>
      <c r="AK74" s="179">
        <f t="shared" si="26"/>
        <v>0</v>
      </c>
      <c r="AL74" s="179">
        <f t="shared" si="27"/>
        <v>0</v>
      </c>
      <c r="AM74" s="180">
        <f>IF(L74=1,Stundensätze!$D$13,IF(L74=2,Stundensätze!$D$17,IF(L74=4,Stundensätze!$D$21,"")))</f>
        <v>0</v>
      </c>
      <c r="AN74" s="180">
        <f>IF(L74=1,Stundensätze!$D$15,IF(L74=2,Stundensätze!$D$19,IF(L74=4,Stundensätze!$D$23,"")))</f>
        <v>0</v>
      </c>
      <c r="AO74" s="180" t="e">
        <f t="shared" si="10"/>
        <v>#DIV/0!</v>
      </c>
      <c r="AP74" s="180">
        <f t="shared" si="28"/>
        <v>0</v>
      </c>
      <c r="AQ74" s="192" t="e">
        <f t="shared" si="29"/>
        <v>#DIV/0!</v>
      </c>
      <c r="AR74" s="192" t="e">
        <f t="shared" si="30"/>
        <v>#DIV/0!</v>
      </c>
      <c r="AS74" s="193" t="e">
        <f t="shared" si="31"/>
        <v>#DIV/0!</v>
      </c>
      <c r="AT74" s="258" t="str">
        <f>IF(K74=0,0,VLOOKUP(K74,Kostenstellen!A:B,2,FALSE))</f>
        <v>Therapiezentrum</v>
      </c>
      <c r="AU74" s="68" t="str">
        <f t="shared" si="32"/>
        <v>R</v>
      </c>
      <c r="AV74" s="68" t="str">
        <f t="shared" si="33"/>
        <v/>
      </c>
      <c r="AW74" s="68">
        <f>IF(AF74=0,0,VLOOKUP($H74,Leistungszahlen!$A$11:$H$158,4,FALSE))</f>
        <v>0</v>
      </c>
      <c r="AX74" s="68">
        <f>IF(AF74=0,0,VLOOKUP($H74,Leistungszahlen!$A$11:$H$158,5,FALSE))</f>
        <v>0</v>
      </c>
      <c r="AY74" s="68">
        <f>IF(AG74=0,0,VLOOKUP($H74,Leistungszahlen!$A$11:$H$158,6,FALSE))</f>
        <v>0</v>
      </c>
      <c r="AZ74" s="68">
        <f t="shared" si="34"/>
        <v>0</v>
      </c>
      <c r="BA74" s="68">
        <f t="shared" si="35"/>
        <v>0</v>
      </c>
      <c r="BC74" s="68">
        <f t="shared" si="36"/>
        <v>0</v>
      </c>
      <c r="BD74" s="285"/>
    </row>
    <row r="75" spans="1:56" s="68" customFormat="1" ht="22.5">
      <c r="A75" s="200"/>
      <c r="B75" s="200"/>
      <c r="C75" s="200" t="s">
        <v>348</v>
      </c>
      <c r="D75" s="200"/>
      <c r="E75" s="200">
        <v>1</v>
      </c>
      <c r="F75" s="200"/>
      <c r="G75" s="200" t="s">
        <v>820</v>
      </c>
      <c r="H75" s="201" t="s">
        <v>215</v>
      </c>
      <c r="I75" s="202">
        <v>3.54</v>
      </c>
      <c r="J75" s="200" t="s">
        <v>778</v>
      </c>
      <c r="K75" s="176">
        <v>1</v>
      </c>
      <c r="L75" s="176">
        <v>1</v>
      </c>
      <c r="M75" s="176"/>
      <c r="N75" s="286">
        <v>5</v>
      </c>
      <c r="O75" s="286"/>
      <c r="P75" s="176"/>
      <c r="Q75" s="203">
        <f t="shared" si="13"/>
        <v>5</v>
      </c>
      <c r="R75" s="203">
        <f t="shared" si="14"/>
        <v>0</v>
      </c>
      <c r="S75" s="203">
        <f t="shared" si="15"/>
        <v>0</v>
      </c>
      <c r="T75" s="203">
        <f t="shared" si="16"/>
        <v>0</v>
      </c>
      <c r="U75" s="203">
        <f t="shared" si="17"/>
        <v>0</v>
      </c>
      <c r="V75" s="175">
        <f>IF(Q75&gt;0,VLOOKUP(Q75,Jahresfaktoren!$A$11:$B$24,2,),0)</f>
        <v>250</v>
      </c>
      <c r="W75" s="175">
        <f>IF(R75&gt;0,VLOOKUP(R75,Jahresfaktoren!$D$11:$E$24,2,),0)</f>
        <v>0</v>
      </c>
      <c r="X75" s="175">
        <f>IF(S75&gt;0,VLOOKUP(S75,Jahresfaktoren!$A$28:$B$29,2,),0)</f>
        <v>0</v>
      </c>
      <c r="Y75" s="175">
        <f>IF(T75&gt;0,VLOOKUP(T75,Jahresfaktoren!$A$28:$B$29,2,),0)</f>
        <v>0</v>
      </c>
      <c r="Z75" s="175">
        <f>IF(U75&gt;0,VLOOKUP(U75,Jahresfaktoren!$A$32:$B$33,2,),)</f>
        <v>0</v>
      </c>
      <c r="AA75" s="177">
        <f t="shared" si="18"/>
        <v>885</v>
      </c>
      <c r="AB75" s="177" t="str">
        <f t="shared" si="19"/>
        <v/>
      </c>
      <c r="AC75" s="177" t="str">
        <f t="shared" si="20"/>
        <v/>
      </c>
      <c r="AD75" s="177" t="str">
        <f t="shared" si="21"/>
        <v/>
      </c>
      <c r="AE75" s="177" t="str">
        <f t="shared" si="22"/>
        <v/>
      </c>
      <c r="AF75" s="178">
        <f>IF(Q75&gt;0,VLOOKUP(H75,Leistungszahlen!$A$11:$C$158,3,),0)</f>
        <v>0</v>
      </c>
      <c r="AG75" s="178">
        <f>IF(R75&gt;0,VLOOKUP(H75,Leistungszahlen!$A$11:$F$158,6,),IF(T75&gt;0,VLOOKUP(H75,Leistungszahlen!$A$11:$F$158,6,),0))</f>
        <v>0</v>
      </c>
      <c r="AH75" s="179" t="e">
        <f t="shared" ref="AH75:AH138" si="57">IF(Q75&gt;0,AA75/AF75,0)</f>
        <v>#DIV/0!</v>
      </c>
      <c r="AI75" s="179">
        <f t="shared" ref="AI75:AI138" si="58">IF(R75&gt;0,AB75/AG75,0)</f>
        <v>0</v>
      </c>
      <c r="AJ75" s="179">
        <f t="shared" ref="AJ75:AJ138" si="59">IF(S75&gt;0,AC75/AF75,0)</f>
        <v>0</v>
      </c>
      <c r="AK75" s="179">
        <f t="shared" ref="AK75:AK138" si="60">IF(T75&gt;0,AD75/AG75,0)</f>
        <v>0</v>
      </c>
      <c r="AL75" s="179">
        <f t="shared" ref="AL75:AL138" si="61">IF(U75&gt;0,AE75/AF75,0)</f>
        <v>0</v>
      </c>
      <c r="AM75" s="180">
        <f>IF(L75=1,Stundensätze!$D$13,IF(L75=2,Stundensätze!$D$17,IF(L75=4,Stundensätze!$D$21,"")))</f>
        <v>0</v>
      </c>
      <c r="AN75" s="180">
        <f>IF(L75=1,Stundensätze!$D$15,IF(L75=2,Stundensätze!$D$19,IF(L75=4,Stundensätze!$D$23,"")))</f>
        <v>0</v>
      </c>
      <c r="AO75" s="180" t="e">
        <f t="shared" si="10"/>
        <v>#DIV/0!</v>
      </c>
      <c r="AP75" s="180">
        <f t="shared" si="28"/>
        <v>0</v>
      </c>
      <c r="AQ75" s="192" t="e">
        <f t="shared" si="29"/>
        <v>#DIV/0!</v>
      </c>
      <c r="AR75" s="192" t="e">
        <f t="shared" si="30"/>
        <v>#DIV/0!</v>
      </c>
      <c r="AS75" s="193" t="e">
        <f t="shared" si="31"/>
        <v>#DIV/0!</v>
      </c>
      <c r="AT75" s="258" t="str">
        <f>IF(K75=0,0,VLOOKUP(K75,Kostenstellen!A:B,2,FALSE))</f>
        <v>Therapiezentrum</v>
      </c>
      <c r="AU75" s="68" t="str">
        <f t="shared" si="32"/>
        <v>R</v>
      </c>
      <c r="AV75" s="68" t="str">
        <f t="shared" si="33"/>
        <v/>
      </c>
      <c r="AW75" s="68">
        <f>IF(AF75=0,0,VLOOKUP($H75,Leistungszahlen!$A$11:$H$158,4,FALSE))</f>
        <v>0</v>
      </c>
      <c r="AX75" s="68">
        <f>IF(AF75=0,0,VLOOKUP($H75,Leistungszahlen!$A$11:$H$158,5,FALSE))</f>
        <v>0</v>
      </c>
      <c r="AY75" s="68">
        <f>IF(AG75=0,0,VLOOKUP($H75,Leistungszahlen!$A$11:$H$158,6,FALSE))</f>
        <v>0</v>
      </c>
      <c r="AZ75" s="68">
        <f t="shared" si="34"/>
        <v>0</v>
      </c>
      <c r="BA75" s="68">
        <f t="shared" si="35"/>
        <v>0</v>
      </c>
      <c r="BC75" s="68">
        <f t="shared" si="36"/>
        <v>0</v>
      </c>
      <c r="BD75" s="285"/>
    </row>
    <row r="76" spans="1:56" s="68" customFormat="1" ht="22.5">
      <c r="A76" s="200"/>
      <c r="B76" s="200"/>
      <c r="C76" s="200" t="s">
        <v>348</v>
      </c>
      <c r="D76" s="200"/>
      <c r="E76" s="200">
        <v>1</v>
      </c>
      <c r="F76" s="200"/>
      <c r="G76" s="200" t="s">
        <v>821</v>
      </c>
      <c r="H76" s="201" t="s">
        <v>215</v>
      </c>
      <c r="I76" s="202">
        <v>4.5599999999999996</v>
      </c>
      <c r="J76" s="200" t="s">
        <v>778</v>
      </c>
      <c r="K76" s="176">
        <v>1</v>
      </c>
      <c r="L76" s="176">
        <v>1</v>
      </c>
      <c r="M76" s="176"/>
      <c r="N76" s="286">
        <v>5</v>
      </c>
      <c r="O76" s="286"/>
      <c r="P76" s="176"/>
      <c r="Q76" s="203">
        <f t="shared" si="13"/>
        <v>5</v>
      </c>
      <c r="R76" s="203">
        <f t="shared" si="14"/>
        <v>0</v>
      </c>
      <c r="S76" s="203">
        <f t="shared" si="15"/>
        <v>0</v>
      </c>
      <c r="T76" s="203">
        <f t="shared" si="16"/>
        <v>0</v>
      </c>
      <c r="U76" s="203">
        <f t="shared" si="17"/>
        <v>0</v>
      </c>
      <c r="V76" s="175">
        <f>IF(Q76&gt;0,VLOOKUP(Q76,Jahresfaktoren!$A$11:$B$24,2,),0)</f>
        <v>250</v>
      </c>
      <c r="W76" s="175">
        <f>IF(R76&gt;0,VLOOKUP(R76,Jahresfaktoren!$D$11:$E$24,2,),0)</f>
        <v>0</v>
      </c>
      <c r="X76" s="175">
        <f>IF(S76&gt;0,VLOOKUP(S76,Jahresfaktoren!$A$28:$B$29,2,),0)</f>
        <v>0</v>
      </c>
      <c r="Y76" s="175">
        <f>IF(T76&gt;0,VLOOKUP(T76,Jahresfaktoren!$A$28:$B$29,2,),0)</f>
        <v>0</v>
      </c>
      <c r="Z76" s="175">
        <f>IF(U76&gt;0,VLOOKUP(U76,Jahresfaktoren!$A$32:$B$33,2,),)</f>
        <v>0</v>
      </c>
      <c r="AA76" s="177">
        <f t="shared" ref="AA76:AA129" si="62">IF(Q76&gt;0,V76*I76,"")</f>
        <v>1140</v>
      </c>
      <c r="AB76" s="177" t="str">
        <f t="shared" ref="AB76:AB129" si="63">IF(R76&gt;0,W76*I76,"")</f>
        <v/>
      </c>
      <c r="AC76" s="177" t="str">
        <f t="shared" ref="AC76:AC129" si="64">IF(S76&gt;0,X76*I76,"")</f>
        <v/>
      </c>
      <c r="AD76" s="177" t="str">
        <f t="shared" ref="AD76:AD129" si="65">IF(T76&gt;0,Y76*I76,"")</f>
        <v/>
      </c>
      <c r="AE76" s="177" t="str">
        <f t="shared" ref="AE76:AE129" si="66">IF(U76&gt;0,Z76*I76,"")</f>
        <v/>
      </c>
      <c r="AF76" s="178">
        <f>IF(Q76&gt;0,VLOOKUP(H76,Leistungszahlen!$A$11:$C$158,3,),0)</f>
        <v>0</v>
      </c>
      <c r="AG76" s="178">
        <f>IF(R76&gt;0,VLOOKUP(H76,Leistungszahlen!$A$11:$F$158,6,),IF(T76&gt;0,VLOOKUP(H76,Leistungszahlen!$A$11:$F$158,6,),0))</f>
        <v>0</v>
      </c>
      <c r="AH76" s="179" t="e">
        <f t="shared" si="57"/>
        <v>#DIV/0!</v>
      </c>
      <c r="AI76" s="179">
        <f t="shared" si="58"/>
        <v>0</v>
      </c>
      <c r="AJ76" s="179">
        <f t="shared" si="59"/>
        <v>0</v>
      </c>
      <c r="AK76" s="179">
        <f t="shared" si="60"/>
        <v>0</v>
      </c>
      <c r="AL76" s="179">
        <f t="shared" si="61"/>
        <v>0</v>
      </c>
      <c r="AM76" s="180">
        <f>IF(L76=1,Stundensätze!$D$13,IF(L76=2,Stundensätze!$D$17,IF(L76=4,Stundensätze!$D$21,"")))</f>
        <v>0</v>
      </c>
      <c r="AN76" s="180">
        <f>IF(L76=1,Stundensätze!$D$15,IF(L76=2,Stundensätze!$D$19,IF(L76=4,Stundensätze!$D$23,"")))</f>
        <v>0</v>
      </c>
      <c r="AO76" s="180" t="e">
        <f t="shared" ref="AO76:AO129" si="67">IF(OR(Q76&gt;0,R76&gt;0),((AH76+AI76)*AM76),0)</f>
        <v>#DIV/0!</v>
      </c>
      <c r="AP76" s="180">
        <f t="shared" ref="AP76:AP129" si="68">IF(OR(S76&gt;0,T76&gt;0,U76&gt;0),((AJ76+AK76+AL76)*AN76),0)</f>
        <v>0</v>
      </c>
      <c r="AQ76" s="192" t="e">
        <f t="shared" ref="AQ76:AQ129" si="69">IF(I76&gt;0,AP76+AO76,"")</f>
        <v>#DIV/0!</v>
      </c>
      <c r="AR76" s="192" t="e">
        <f t="shared" ref="AR76:AR129" si="70">IF(I76&gt;0,AQ76/12,"")</f>
        <v>#DIV/0!</v>
      </c>
      <c r="AS76" s="193" t="e">
        <f t="shared" ref="AS76:AS129" si="71">IF(OR(Q76&gt;0,R76&gt;0,S76&gt;0,T76&gt;0,U76&gt;0),(SUM(AH76:AL76)),0)</f>
        <v>#DIV/0!</v>
      </c>
      <c r="AT76" s="258" t="str">
        <f>IF(K76=0,0,VLOOKUP(K76,Kostenstellen!A:B,2,FALSE))</f>
        <v>Therapiezentrum</v>
      </c>
      <c r="AU76" s="68" t="str">
        <f t="shared" si="32"/>
        <v>R</v>
      </c>
      <c r="AV76" s="68" t="str">
        <f t="shared" si="33"/>
        <v/>
      </c>
      <c r="AW76" s="68">
        <f>IF(AF76=0,0,VLOOKUP($H76,Leistungszahlen!$A$11:$H$158,4,FALSE))</f>
        <v>0</v>
      </c>
      <c r="AX76" s="68">
        <f>IF(AF76=0,0,VLOOKUP($H76,Leistungszahlen!$A$11:$H$158,5,FALSE))</f>
        <v>0</v>
      </c>
      <c r="AY76" s="68">
        <f>IF(AG76=0,0,VLOOKUP($H76,Leistungszahlen!$A$11:$H$158,6,FALSE))</f>
        <v>0</v>
      </c>
      <c r="AZ76" s="68">
        <f t="shared" si="34"/>
        <v>0</v>
      </c>
      <c r="BA76" s="68">
        <f t="shared" si="35"/>
        <v>0</v>
      </c>
      <c r="BC76" s="68">
        <f t="shared" ref="BC76:BC129" si="72">IF(BA76&gt;0,"Die Leistungswerte sind unter- oder überschritten",0)</f>
        <v>0</v>
      </c>
      <c r="BD76" s="285"/>
    </row>
    <row r="77" spans="1:56" s="68" customFormat="1" ht="22.5">
      <c r="A77" s="200"/>
      <c r="B77" s="200"/>
      <c r="C77" s="200" t="s">
        <v>348</v>
      </c>
      <c r="D77" s="200"/>
      <c r="E77" s="200">
        <v>1</v>
      </c>
      <c r="F77" s="200"/>
      <c r="G77" s="200" t="s">
        <v>822</v>
      </c>
      <c r="H77" s="201" t="s">
        <v>215</v>
      </c>
      <c r="I77" s="202">
        <v>3.54</v>
      </c>
      <c r="J77" s="200" t="s">
        <v>778</v>
      </c>
      <c r="K77" s="176">
        <v>1</v>
      </c>
      <c r="L77" s="176">
        <v>1</v>
      </c>
      <c r="M77" s="176"/>
      <c r="N77" s="286">
        <v>5</v>
      </c>
      <c r="O77" s="286"/>
      <c r="P77" s="176"/>
      <c r="Q77" s="203">
        <f t="shared" si="13"/>
        <v>5</v>
      </c>
      <c r="R77" s="203">
        <f t="shared" si="14"/>
        <v>0</v>
      </c>
      <c r="S77" s="203">
        <f t="shared" si="15"/>
        <v>0</v>
      </c>
      <c r="T77" s="203">
        <f t="shared" si="16"/>
        <v>0</v>
      </c>
      <c r="U77" s="203">
        <f t="shared" si="17"/>
        <v>0</v>
      </c>
      <c r="V77" s="175">
        <f>IF(Q77&gt;0,VLOOKUP(Q77,Jahresfaktoren!$A$11:$B$24,2,),0)</f>
        <v>250</v>
      </c>
      <c r="W77" s="175">
        <f>IF(R77&gt;0,VLOOKUP(R77,Jahresfaktoren!$D$11:$E$24,2,),0)</f>
        <v>0</v>
      </c>
      <c r="X77" s="175">
        <f>IF(S77&gt;0,VLOOKUP(S77,Jahresfaktoren!$A$28:$B$29,2,),0)</f>
        <v>0</v>
      </c>
      <c r="Y77" s="175">
        <f>IF(T77&gt;0,VLOOKUP(T77,Jahresfaktoren!$A$28:$B$29,2,),0)</f>
        <v>0</v>
      </c>
      <c r="Z77" s="175">
        <f>IF(U77&gt;0,VLOOKUP(U77,Jahresfaktoren!$A$32:$B$33,2,),)</f>
        <v>0</v>
      </c>
      <c r="AA77" s="177">
        <f t="shared" si="62"/>
        <v>885</v>
      </c>
      <c r="AB77" s="177" t="str">
        <f t="shared" si="63"/>
        <v/>
      </c>
      <c r="AC77" s="177" t="str">
        <f t="shared" si="64"/>
        <v/>
      </c>
      <c r="AD77" s="177" t="str">
        <f t="shared" si="65"/>
        <v/>
      </c>
      <c r="AE77" s="177" t="str">
        <f t="shared" si="66"/>
        <v/>
      </c>
      <c r="AF77" s="178">
        <f>IF(Q77&gt;0,VLOOKUP(H77,Leistungszahlen!$A$11:$C$158,3,),0)</f>
        <v>0</v>
      </c>
      <c r="AG77" s="178">
        <f>IF(R77&gt;0,VLOOKUP(H77,Leistungszahlen!$A$11:$F$158,6,),IF(T77&gt;0,VLOOKUP(H77,Leistungszahlen!$A$11:$F$158,6,),0))</f>
        <v>0</v>
      </c>
      <c r="AH77" s="179" t="e">
        <f t="shared" si="57"/>
        <v>#DIV/0!</v>
      </c>
      <c r="AI77" s="179">
        <f t="shared" si="58"/>
        <v>0</v>
      </c>
      <c r="AJ77" s="179">
        <f t="shared" si="59"/>
        <v>0</v>
      </c>
      <c r="AK77" s="179">
        <f t="shared" si="60"/>
        <v>0</v>
      </c>
      <c r="AL77" s="179">
        <f t="shared" si="61"/>
        <v>0</v>
      </c>
      <c r="AM77" s="180">
        <f>IF(L77=1,Stundensätze!$D$13,IF(L77=2,Stundensätze!$D$17,IF(L77=4,Stundensätze!$D$21,"")))</f>
        <v>0</v>
      </c>
      <c r="AN77" s="180">
        <f>IF(L77=1,Stundensätze!$D$15,IF(L77=2,Stundensätze!$D$19,IF(L77=4,Stundensätze!$D$23,"")))</f>
        <v>0</v>
      </c>
      <c r="AO77" s="180" t="e">
        <f t="shared" si="67"/>
        <v>#DIV/0!</v>
      </c>
      <c r="AP77" s="180">
        <f t="shared" si="68"/>
        <v>0</v>
      </c>
      <c r="AQ77" s="192" t="e">
        <f t="shared" si="69"/>
        <v>#DIV/0!</v>
      </c>
      <c r="AR77" s="192" t="e">
        <f t="shared" si="70"/>
        <v>#DIV/0!</v>
      </c>
      <c r="AS77" s="193" t="e">
        <f t="shared" si="71"/>
        <v>#DIV/0!</v>
      </c>
      <c r="AT77" s="258" t="str">
        <f>IF(K77=0,0,VLOOKUP(K77,Kostenstellen!A:B,2,FALSE))</f>
        <v>Therapiezentrum</v>
      </c>
      <c r="AU77" s="68" t="str">
        <f t="shared" si="32"/>
        <v>R</v>
      </c>
      <c r="AV77" s="68" t="str">
        <f t="shared" si="33"/>
        <v/>
      </c>
      <c r="AW77" s="68">
        <f>IF(AF77=0,0,VLOOKUP($H77,Leistungszahlen!$A$11:$H$158,4,FALSE))</f>
        <v>0</v>
      </c>
      <c r="AX77" s="68">
        <f>IF(AF77=0,0,VLOOKUP($H77,Leistungszahlen!$A$11:$H$158,5,FALSE))</f>
        <v>0</v>
      </c>
      <c r="AY77" s="68">
        <f>IF(AG77=0,0,VLOOKUP($H77,Leistungszahlen!$A$11:$H$158,6,FALSE))</f>
        <v>0</v>
      </c>
      <c r="AZ77" s="68">
        <f t="shared" si="34"/>
        <v>0</v>
      </c>
      <c r="BA77" s="68">
        <f t="shared" si="35"/>
        <v>0</v>
      </c>
      <c r="BC77" s="68">
        <f t="shared" si="72"/>
        <v>0</v>
      </c>
      <c r="BD77" s="285"/>
    </row>
    <row r="78" spans="1:56" s="68" customFormat="1" ht="22.5">
      <c r="A78" s="200"/>
      <c r="B78" s="200"/>
      <c r="C78" s="200" t="s">
        <v>348</v>
      </c>
      <c r="D78" s="200"/>
      <c r="E78" s="200">
        <v>1</v>
      </c>
      <c r="F78" s="200"/>
      <c r="G78" s="200" t="s">
        <v>823</v>
      </c>
      <c r="H78" s="201" t="s">
        <v>215</v>
      </c>
      <c r="I78" s="202">
        <v>4.5599999999999996</v>
      </c>
      <c r="J78" s="200" t="s">
        <v>778</v>
      </c>
      <c r="K78" s="176">
        <v>1</v>
      </c>
      <c r="L78" s="176">
        <v>1</v>
      </c>
      <c r="M78" s="176" t="s">
        <v>119</v>
      </c>
      <c r="N78" s="286">
        <v>5</v>
      </c>
      <c r="O78" s="286"/>
      <c r="P78" s="176"/>
      <c r="Q78" s="203">
        <f t="shared" ref="Q78:Q139" si="73">IF(M78="x",0,IF(N78=7,6,IF(N78=14,12,IF(N78="12+5",11,N78))))</f>
        <v>0</v>
      </c>
      <c r="R78" s="203">
        <f t="shared" ref="R78:R139" si="74">IF(M78="x",0,IF(O78=0,0,IF(N78=7,0,IF(N78+O78=7,O78-1,O78))))</f>
        <v>0</v>
      </c>
      <c r="S78" s="203">
        <f t="shared" ref="S78:S139" si="75">IF(M78="x",0,IF(N78=7,1,IF(N78=14,2,IF(AND(N78=12,O78=5),1,IF(N78="12+5",1,0)))))</f>
        <v>0</v>
      </c>
      <c r="T78" s="203">
        <f t="shared" ref="T78:T139" si="76">IF(M78="x",0,IF(O78=0,0,IF(N78=7,0,IF(N78+O78=7,1,0))))</f>
        <v>0</v>
      </c>
      <c r="U78" s="203">
        <f t="shared" ref="U78:U139" si="77">T78+S78</f>
        <v>0</v>
      </c>
      <c r="V78" s="175">
        <f>IF(Q78&gt;0,VLOOKUP(Q78,Jahresfaktoren!$A$11:$B$24,2,),0)</f>
        <v>0</v>
      </c>
      <c r="W78" s="175">
        <f>IF(R78&gt;0,VLOOKUP(R78,Jahresfaktoren!$D$11:$E$24,2,),0)</f>
        <v>0</v>
      </c>
      <c r="X78" s="175">
        <f>IF(S78&gt;0,VLOOKUP(S78,Jahresfaktoren!$A$28:$B$29,2,),0)</f>
        <v>0</v>
      </c>
      <c r="Y78" s="175">
        <f>IF(T78&gt;0,VLOOKUP(T78,Jahresfaktoren!$A$28:$B$29,2,),0)</f>
        <v>0</v>
      </c>
      <c r="Z78" s="175">
        <f>IF(U78&gt;0,VLOOKUP(U78,Jahresfaktoren!$A$32:$B$33,2,),)</f>
        <v>0</v>
      </c>
      <c r="AA78" s="177" t="str">
        <f t="shared" si="62"/>
        <v/>
      </c>
      <c r="AB78" s="177" t="str">
        <f t="shared" si="63"/>
        <v/>
      </c>
      <c r="AC78" s="177" t="str">
        <f t="shared" si="64"/>
        <v/>
      </c>
      <c r="AD78" s="177" t="str">
        <f t="shared" si="65"/>
        <v/>
      </c>
      <c r="AE78" s="177" t="str">
        <f t="shared" si="66"/>
        <v/>
      </c>
      <c r="AF78" s="178">
        <f>IF(Q78&gt;0,VLOOKUP(H78,Leistungszahlen!$A$11:$C$158,3,),0)</f>
        <v>0</v>
      </c>
      <c r="AG78" s="178">
        <f>IF(R78&gt;0,VLOOKUP(H78,Leistungszahlen!$A$11:$F$158,6,),IF(T78&gt;0,VLOOKUP(H78,Leistungszahlen!$A$11:$F$158,6,),0))</f>
        <v>0</v>
      </c>
      <c r="AH78" s="179">
        <f t="shared" si="57"/>
        <v>0</v>
      </c>
      <c r="AI78" s="179">
        <f t="shared" si="58"/>
        <v>0</v>
      </c>
      <c r="AJ78" s="179">
        <f t="shared" si="59"/>
        <v>0</v>
      </c>
      <c r="AK78" s="179">
        <f t="shared" si="60"/>
        <v>0</v>
      </c>
      <c r="AL78" s="179">
        <f t="shared" si="61"/>
        <v>0</v>
      </c>
      <c r="AM78" s="180">
        <f>IF(L78=1,Stundensätze!$D$13,IF(L78=2,Stundensätze!$D$17,IF(L78=4,Stundensätze!$D$21,"")))</f>
        <v>0</v>
      </c>
      <c r="AN78" s="180">
        <f>IF(L78=1,Stundensätze!$D$15,IF(L78=2,Stundensätze!$D$19,IF(L78=4,Stundensätze!$D$23,"")))</f>
        <v>0</v>
      </c>
      <c r="AO78" s="180">
        <f t="shared" si="67"/>
        <v>0</v>
      </c>
      <c r="AP78" s="180">
        <f t="shared" si="68"/>
        <v>0</v>
      </c>
      <c r="AQ78" s="192">
        <f t="shared" si="69"/>
        <v>0</v>
      </c>
      <c r="AR78" s="192">
        <f t="shared" si="70"/>
        <v>0</v>
      </c>
      <c r="AS78" s="193">
        <f t="shared" si="71"/>
        <v>0</v>
      </c>
      <c r="AT78" s="258" t="str">
        <f>IF(K78=0,0,VLOOKUP(K78,Kostenstellen!A:B,2,FALSE))</f>
        <v>Therapiezentrum</v>
      </c>
      <c r="AU78" s="68" t="str">
        <f t="shared" ref="AU78:AU139" si="78">IF(SUM(V78:Z78)&gt;0,H78,"")</f>
        <v/>
      </c>
      <c r="AV78" s="68" t="str">
        <f t="shared" ref="AV78:AV139" si="79">IF(SUM(R78+T78)&gt;0,H78,"")</f>
        <v/>
      </c>
      <c r="AW78" s="68">
        <f>IF(AF78=0,0,VLOOKUP($H78,Leistungszahlen!$A$11:$H$158,4,FALSE))</f>
        <v>0</v>
      </c>
      <c r="AX78" s="68">
        <f>IF(AF78=0,0,VLOOKUP($H78,Leistungszahlen!$A$11:$H$158,5,FALSE))</f>
        <v>0</v>
      </c>
      <c r="AY78" s="68">
        <f>IF(AG78=0,0,VLOOKUP($H78,Leistungszahlen!$A$11:$H$158,6,FALSE))</f>
        <v>0</v>
      </c>
      <c r="AZ78" s="68">
        <f t="shared" ref="AZ78:AZ139" si="80">IF(AX78&lt;AF78,1,IF(AG78&gt;AY78,1,0))</f>
        <v>0</v>
      </c>
      <c r="BA78" s="68">
        <f t="shared" ref="BA78:BA139" si="81">IF(AF78&gt;AX78,1,IF(AG78&gt;AY78,1,0))</f>
        <v>0</v>
      </c>
      <c r="BC78" s="68">
        <f t="shared" si="72"/>
        <v>0</v>
      </c>
      <c r="BD78" s="285"/>
    </row>
    <row r="79" spans="1:56" s="68" customFormat="1" ht="22.5">
      <c r="A79" s="200"/>
      <c r="B79" s="200"/>
      <c r="C79" s="200" t="s">
        <v>348</v>
      </c>
      <c r="D79" s="200"/>
      <c r="E79" s="200">
        <v>1</v>
      </c>
      <c r="F79" s="200"/>
      <c r="G79" s="200" t="s">
        <v>824</v>
      </c>
      <c r="H79" s="201" t="s">
        <v>215</v>
      </c>
      <c r="I79" s="202">
        <v>3.54</v>
      </c>
      <c r="J79" s="200" t="s">
        <v>778</v>
      </c>
      <c r="K79" s="176">
        <v>1</v>
      </c>
      <c r="L79" s="176">
        <v>1</v>
      </c>
      <c r="M79" s="176" t="s">
        <v>119</v>
      </c>
      <c r="N79" s="286">
        <v>5</v>
      </c>
      <c r="O79" s="286"/>
      <c r="P79" s="176"/>
      <c r="Q79" s="203">
        <f t="shared" si="73"/>
        <v>0</v>
      </c>
      <c r="R79" s="203">
        <f t="shared" si="74"/>
        <v>0</v>
      </c>
      <c r="S79" s="203">
        <f t="shared" si="75"/>
        <v>0</v>
      </c>
      <c r="T79" s="203">
        <f t="shared" si="76"/>
        <v>0</v>
      </c>
      <c r="U79" s="203">
        <f t="shared" si="77"/>
        <v>0</v>
      </c>
      <c r="V79" s="175">
        <f>IF(Q79&gt;0,VLOOKUP(Q79,Jahresfaktoren!$A$11:$B$24,2,),0)</f>
        <v>0</v>
      </c>
      <c r="W79" s="175">
        <f>IF(R79&gt;0,VLOOKUP(R79,Jahresfaktoren!$D$11:$E$24,2,),0)</f>
        <v>0</v>
      </c>
      <c r="X79" s="175">
        <f>IF(S79&gt;0,VLOOKUP(S79,Jahresfaktoren!$A$28:$B$29,2,),0)</f>
        <v>0</v>
      </c>
      <c r="Y79" s="175">
        <f>IF(T79&gt;0,VLOOKUP(T79,Jahresfaktoren!$A$28:$B$29,2,),0)</f>
        <v>0</v>
      </c>
      <c r="Z79" s="175">
        <f>IF(U79&gt;0,VLOOKUP(U79,Jahresfaktoren!$A$32:$B$33,2,),)</f>
        <v>0</v>
      </c>
      <c r="AA79" s="177" t="str">
        <f t="shared" si="62"/>
        <v/>
      </c>
      <c r="AB79" s="177" t="str">
        <f t="shared" si="63"/>
        <v/>
      </c>
      <c r="AC79" s="177" t="str">
        <f t="shared" si="64"/>
        <v/>
      </c>
      <c r="AD79" s="177" t="str">
        <f t="shared" si="65"/>
        <v/>
      </c>
      <c r="AE79" s="177" t="str">
        <f t="shared" si="66"/>
        <v/>
      </c>
      <c r="AF79" s="178">
        <f>IF(Q79&gt;0,VLOOKUP(H79,Leistungszahlen!$A$11:$C$158,3,),0)</f>
        <v>0</v>
      </c>
      <c r="AG79" s="178">
        <f>IF(R79&gt;0,VLOOKUP(H79,Leistungszahlen!$A$11:$F$158,6,),IF(T79&gt;0,VLOOKUP(H79,Leistungszahlen!$A$11:$F$158,6,),0))</f>
        <v>0</v>
      </c>
      <c r="AH79" s="179">
        <f t="shared" si="57"/>
        <v>0</v>
      </c>
      <c r="AI79" s="179">
        <f t="shared" si="58"/>
        <v>0</v>
      </c>
      <c r="AJ79" s="179">
        <f t="shared" si="59"/>
        <v>0</v>
      </c>
      <c r="AK79" s="179">
        <f t="shared" si="60"/>
        <v>0</v>
      </c>
      <c r="AL79" s="179">
        <f t="shared" si="61"/>
        <v>0</v>
      </c>
      <c r="AM79" s="180">
        <f>IF(L79=1,Stundensätze!$D$13,IF(L79=2,Stundensätze!$D$17,IF(L79=4,Stundensätze!$D$21,"")))</f>
        <v>0</v>
      </c>
      <c r="AN79" s="180">
        <f>IF(L79=1,Stundensätze!$D$15,IF(L79=2,Stundensätze!$D$19,IF(L79=4,Stundensätze!$D$23,"")))</f>
        <v>0</v>
      </c>
      <c r="AO79" s="180">
        <f t="shared" si="67"/>
        <v>0</v>
      </c>
      <c r="AP79" s="180">
        <f t="shared" si="68"/>
        <v>0</v>
      </c>
      <c r="AQ79" s="192">
        <f t="shared" si="69"/>
        <v>0</v>
      </c>
      <c r="AR79" s="192">
        <f t="shared" si="70"/>
        <v>0</v>
      </c>
      <c r="AS79" s="193">
        <f t="shared" si="71"/>
        <v>0</v>
      </c>
      <c r="AT79" s="258" t="str">
        <f>IF(K79=0,0,VLOOKUP(K79,Kostenstellen!A:B,2,FALSE))</f>
        <v>Therapiezentrum</v>
      </c>
      <c r="AU79" s="68" t="str">
        <f t="shared" si="78"/>
        <v/>
      </c>
      <c r="AV79" s="68" t="str">
        <f t="shared" si="79"/>
        <v/>
      </c>
      <c r="AW79" s="68">
        <f>IF(AF79=0,0,VLOOKUP($H79,Leistungszahlen!$A$11:$H$158,4,FALSE))</f>
        <v>0</v>
      </c>
      <c r="AX79" s="68">
        <f>IF(AF79=0,0,VLOOKUP($H79,Leistungszahlen!$A$11:$H$158,5,FALSE))</f>
        <v>0</v>
      </c>
      <c r="AY79" s="68">
        <f>IF(AG79=0,0,VLOOKUP($H79,Leistungszahlen!$A$11:$H$158,6,FALSE))</f>
        <v>0</v>
      </c>
      <c r="AZ79" s="68">
        <f t="shared" si="80"/>
        <v>0</v>
      </c>
      <c r="BA79" s="68">
        <f t="shared" si="81"/>
        <v>0</v>
      </c>
      <c r="BC79" s="68">
        <f t="shared" si="72"/>
        <v>0</v>
      </c>
      <c r="BD79" s="285"/>
    </row>
    <row r="80" spans="1:56" s="68" customFormat="1" ht="22.5">
      <c r="A80" s="200"/>
      <c r="B80" s="200"/>
      <c r="C80" s="200" t="s">
        <v>348</v>
      </c>
      <c r="D80" s="200"/>
      <c r="E80" s="200">
        <v>1</v>
      </c>
      <c r="F80" s="200"/>
      <c r="G80" s="200" t="s">
        <v>825</v>
      </c>
      <c r="H80" s="201" t="s">
        <v>215</v>
      </c>
      <c r="I80" s="202">
        <v>3.54</v>
      </c>
      <c r="J80" s="200" t="s">
        <v>778</v>
      </c>
      <c r="K80" s="176">
        <v>1</v>
      </c>
      <c r="L80" s="176">
        <v>1</v>
      </c>
      <c r="M80" s="176"/>
      <c r="N80" s="286">
        <v>5</v>
      </c>
      <c r="O80" s="286"/>
      <c r="P80" s="176"/>
      <c r="Q80" s="203">
        <f t="shared" si="73"/>
        <v>5</v>
      </c>
      <c r="R80" s="203">
        <f t="shared" si="74"/>
        <v>0</v>
      </c>
      <c r="S80" s="203">
        <f t="shared" si="75"/>
        <v>0</v>
      </c>
      <c r="T80" s="203">
        <f t="shared" si="76"/>
        <v>0</v>
      </c>
      <c r="U80" s="203">
        <f t="shared" si="77"/>
        <v>0</v>
      </c>
      <c r="V80" s="175">
        <f>IF(Q80&gt;0,VLOOKUP(Q80,Jahresfaktoren!$A$11:$B$24,2,),0)</f>
        <v>250</v>
      </c>
      <c r="W80" s="175">
        <f>IF(R80&gt;0,VLOOKUP(R80,Jahresfaktoren!$D$11:$E$24,2,),0)</f>
        <v>0</v>
      </c>
      <c r="X80" s="175">
        <f>IF(S80&gt;0,VLOOKUP(S80,Jahresfaktoren!$A$28:$B$29,2,),0)</f>
        <v>0</v>
      </c>
      <c r="Y80" s="175">
        <f>IF(T80&gt;0,VLOOKUP(T80,Jahresfaktoren!$A$28:$B$29,2,),0)</f>
        <v>0</v>
      </c>
      <c r="Z80" s="175">
        <f>IF(U80&gt;0,VLOOKUP(U80,Jahresfaktoren!$A$32:$B$33,2,),)</f>
        <v>0</v>
      </c>
      <c r="AA80" s="177">
        <f t="shared" si="62"/>
        <v>885</v>
      </c>
      <c r="AB80" s="177" t="str">
        <f t="shared" si="63"/>
        <v/>
      </c>
      <c r="AC80" s="177" t="str">
        <f t="shared" si="64"/>
        <v/>
      </c>
      <c r="AD80" s="177" t="str">
        <f t="shared" si="65"/>
        <v/>
      </c>
      <c r="AE80" s="177" t="str">
        <f t="shared" si="66"/>
        <v/>
      </c>
      <c r="AF80" s="178">
        <f>IF(Q80&gt;0,VLOOKUP(H80,Leistungszahlen!$A$11:$C$158,3,),0)</f>
        <v>0</v>
      </c>
      <c r="AG80" s="178">
        <f>IF(R80&gt;0,VLOOKUP(H80,Leistungszahlen!$A$11:$F$158,6,),IF(T80&gt;0,VLOOKUP(H80,Leistungszahlen!$A$11:$F$158,6,),0))</f>
        <v>0</v>
      </c>
      <c r="AH80" s="179" t="e">
        <f t="shared" si="57"/>
        <v>#DIV/0!</v>
      </c>
      <c r="AI80" s="179">
        <f t="shared" si="58"/>
        <v>0</v>
      </c>
      <c r="AJ80" s="179">
        <f t="shared" si="59"/>
        <v>0</v>
      </c>
      <c r="AK80" s="179">
        <f t="shared" si="60"/>
        <v>0</v>
      </c>
      <c r="AL80" s="179">
        <f t="shared" si="61"/>
        <v>0</v>
      </c>
      <c r="AM80" s="180">
        <f>IF(L80=1,Stundensätze!$D$13,IF(L80=2,Stundensätze!$D$17,IF(L80=4,Stundensätze!$D$21,"")))</f>
        <v>0</v>
      </c>
      <c r="AN80" s="180">
        <f>IF(L80=1,Stundensätze!$D$15,IF(L80=2,Stundensätze!$D$19,IF(L80=4,Stundensätze!$D$23,"")))</f>
        <v>0</v>
      </c>
      <c r="AO80" s="180" t="e">
        <f t="shared" si="67"/>
        <v>#DIV/0!</v>
      </c>
      <c r="AP80" s="180">
        <f t="shared" si="68"/>
        <v>0</v>
      </c>
      <c r="AQ80" s="192" t="e">
        <f t="shared" si="69"/>
        <v>#DIV/0!</v>
      </c>
      <c r="AR80" s="192" t="e">
        <f t="shared" si="70"/>
        <v>#DIV/0!</v>
      </c>
      <c r="AS80" s="193" t="e">
        <f t="shared" si="71"/>
        <v>#DIV/0!</v>
      </c>
      <c r="AT80" s="258" t="str">
        <f>IF(K80=0,0,VLOOKUP(K80,Kostenstellen!A:B,2,FALSE))</f>
        <v>Therapiezentrum</v>
      </c>
      <c r="AU80" s="68" t="str">
        <f t="shared" si="78"/>
        <v>R</v>
      </c>
      <c r="AV80" s="68" t="str">
        <f t="shared" si="79"/>
        <v/>
      </c>
      <c r="AW80" s="68">
        <f>IF(AF80=0,0,VLOOKUP($H80,Leistungszahlen!$A$11:$H$158,4,FALSE))</f>
        <v>0</v>
      </c>
      <c r="AX80" s="68">
        <f>IF(AF80=0,0,VLOOKUP($H80,Leistungszahlen!$A$11:$H$158,5,FALSE))</f>
        <v>0</v>
      </c>
      <c r="AY80" s="68">
        <f>IF(AG80=0,0,VLOOKUP($H80,Leistungszahlen!$A$11:$H$158,6,FALSE))</f>
        <v>0</v>
      </c>
      <c r="AZ80" s="68">
        <f t="shared" si="80"/>
        <v>0</v>
      </c>
      <c r="BA80" s="68">
        <f t="shared" si="81"/>
        <v>0</v>
      </c>
      <c r="BC80" s="68">
        <f t="shared" si="72"/>
        <v>0</v>
      </c>
      <c r="BD80" s="285"/>
    </row>
    <row r="81" spans="1:56" s="68" customFormat="1" ht="22.5">
      <c r="A81" s="200"/>
      <c r="B81" s="200"/>
      <c r="C81" s="200" t="s">
        <v>348</v>
      </c>
      <c r="D81" s="200"/>
      <c r="E81" s="200">
        <v>1</v>
      </c>
      <c r="F81" s="200"/>
      <c r="G81" s="200" t="s">
        <v>826</v>
      </c>
      <c r="H81" s="201" t="s">
        <v>215</v>
      </c>
      <c r="I81" s="202">
        <v>2.76</v>
      </c>
      <c r="J81" s="200" t="s">
        <v>778</v>
      </c>
      <c r="K81" s="176">
        <v>1</v>
      </c>
      <c r="L81" s="176">
        <v>1</v>
      </c>
      <c r="M81" s="176"/>
      <c r="N81" s="286">
        <v>5</v>
      </c>
      <c r="O81" s="286"/>
      <c r="P81" s="176"/>
      <c r="Q81" s="203">
        <f t="shared" si="73"/>
        <v>5</v>
      </c>
      <c r="R81" s="203">
        <f t="shared" si="74"/>
        <v>0</v>
      </c>
      <c r="S81" s="203">
        <f t="shared" si="75"/>
        <v>0</v>
      </c>
      <c r="T81" s="203">
        <f t="shared" si="76"/>
        <v>0</v>
      </c>
      <c r="U81" s="203">
        <f t="shared" si="77"/>
        <v>0</v>
      </c>
      <c r="V81" s="175">
        <f>IF(Q81&gt;0,VLOOKUP(Q81,Jahresfaktoren!$A$11:$B$24,2,),0)</f>
        <v>250</v>
      </c>
      <c r="W81" s="175">
        <f>IF(R81&gt;0,VLOOKUP(R81,Jahresfaktoren!$D$11:$E$24,2,),0)</f>
        <v>0</v>
      </c>
      <c r="X81" s="175">
        <f>IF(S81&gt;0,VLOOKUP(S81,Jahresfaktoren!$A$28:$B$29,2,),0)</f>
        <v>0</v>
      </c>
      <c r="Y81" s="175">
        <f>IF(T81&gt;0,VLOOKUP(T81,Jahresfaktoren!$A$28:$B$29,2,),0)</f>
        <v>0</v>
      </c>
      <c r="Z81" s="175">
        <f>IF(U81&gt;0,VLOOKUP(U81,Jahresfaktoren!$A$32:$B$33,2,),)</f>
        <v>0</v>
      </c>
      <c r="AA81" s="177">
        <f t="shared" si="62"/>
        <v>690</v>
      </c>
      <c r="AB81" s="177" t="str">
        <f t="shared" si="63"/>
        <v/>
      </c>
      <c r="AC81" s="177" t="str">
        <f t="shared" si="64"/>
        <v/>
      </c>
      <c r="AD81" s="177" t="str">
        <f t="shared" si="65"/>
        <v/>
      </c>
      <c r="AE81" s="177" t="str">
        <f t="shared" si="66"/>
        <v/>
      </c>
      <c r="AF81" s="178">
        <f>IF(Q81&gt;0,VLOOKUP(H81,Leistungszahlen!$A$11:$C$158,3,),0)</f>
        <v>0</v>
      </c>
      <c r="AG81" s="178">
        <f>IF(R81&gt;0,VLOOKUP(H81,Leistungszahlen!$A$11:$F$158,6,),IF(T81&gt;0,VLOOKUP(H81,Leistungszahlen!$A$11:$F$158,6,),0))</f>
        <v>0</v>
      </c>
      <c r="AH81" s="179" t="e">
        <f t="shared" si="57"/>
        <v>#DIV/0!</v>
      </c>
      <c r="AI81" s="179">
        <f t="shared" si="58"/>
        <v>0</v>
      </c>
      <c r="AJ81" s="179">
        <f t="shared" si="59"/>
        <v>0</v>
      </c>
      <c r="AK81" s="179">
        <f t="shared" si="60"/>
        <v>0</v>
      </c>
      <c r="AL81" s="179">
        <f t="shared" si="61"/>
        <v>0</v>
      </c>
      <c r="AM81" s="180">
        <f>IF(L81=1,Stundensätze!$D$13,IF(L81=2,Stundensätze!$D$17,IF(L81=4,Stundensätze!$D$21,"")))</f>
        <v>0</v>
      </c>
      <c r="AN81" s="180">
        <f>IF(L81=1,Stundensätze!$D$15,IF(L81=2,Stundensätze!$D$19,IF(L81=4,Stundensätze!$D$23,"")))</f>
        <v>0</v>
      </c>
      <c r="AO81" s="180" t="e">
        <f t="shared" si="67"/>
        <v>#DIV/0!</v>
      </c>
      <c r="AP81" s="180">
        <f t="shared" si="68"/>
        <v>0</v>
      </c>
      <c r="AQ81" s="192" t="e">
        <f t="shared" si="69"/>
        <v>#DIV/0!</v>
      </c>
      <c r="AR81" s="192" t="e">
        <f t="shared" si="70"/>
        <v>#DIV/0!</v>
      </c>
      <c r="AS81" s="193" t="e">
        <f t="shared" si="71"/>
        <v>#DIV/0!</v>
      </c>
      <c r="AT81" s="258" t="str">
        <f>IF(K81=0,0,VLOOKUP(K81,Kostenstellen!A:B,2,FALSE))</f>
        <v>Therapiezentrum</v>
      </c>
      <c r="AU81" s="68" t="str">
        <f t="shared" si="78"/>
        <v>R</v>
      </c>
      <c r="AV81" s="68" t="str">
        <f t="shared" si="79"/>
        <v/>
      </c>
      <c r="AW81" s="68">
        <f>IF(AF81=0,0,VLOOKUP($H81,Leistungszahlen!$A$11:$H$158,4,FALSE))</f>
        <v>0</v>
      </c>
      <c r="AX81" s="68">
        <f>IF(AF81=0,0,VLOOKUP($H81,Leistungszahlen!$A$11:$H$158,5,FALSE))</f>
        <v>0</v>
      </c>
      <c r="AY81" s="68">
        <f>IF(AG81=0,0,VLOOKUP($H81,Leistungszahlen!$A$11:$H$158,6,FALSE))</f>
        <v>0</v>
      </c>
      <c r="AZ81" s="68">
        <f t="shared" si="80"/>
        <v>0</v>
      </c>
      <c r="BA81" s="68">
        <f t="shared" si="81"/>
        <v>0</v>
      </c>
      <c r="BC81" s="68">
        <f t="shared" si="72"/>
        <v>0</v>
      </c>
      <c r="BD81" s="285"/>
    </row>
    <row r="82" spans="1:56" s="68" customFormat="1" ht="22.5">
      <c r="A82" s="200"/>
      <c r="B82" s="200"/>
      <c r="C82" s="200" t="s">
        <v>348</v>
      </c>
      <c r="D82" s="200"/>
      <c r="E82" s="200">
        <v>1</v>
      </c>
      <c r="F82" s="200"/>
      <c r="G82" s="200" t="s">
        <v>827</v>
      </c>
      <c r="H82" s="201" t="s">
        <v>215</v>
      </c>
      <c r="I82" s="202">
        <v>5.35</v>
      </c>
      <c r="J82" s="200" t="s">
        <v>780</v>
      </c>
      <c r="K82" s="176">
        <v>1</v>
      </c>
      <c r="L82" s="176">
        <v>1</v>
      </c>
      <c r="M82" s="176"/>
      <c r="N82" s="286">
        <v>5</v>
      </c>
      <c r="O82" s="286"/>
      <c r="P82" s="176"/>
      <c r="Q82" s="203">
        <f t="shared" si="73"/>
        <v>5</v>
      </c>
      <c r="R82" s="203">
        <f t="shared" si="74"/>
        <v>0</v>
      </c>
      <c r="S82" s="203">
        <f t="shared" si="75"/>
        <v>0</v>
      </c>
      <c r="T82" s="203">
        <f t="shared" si="76"/>
        <v>0</v>
      </c>
      <c r="U82" s="203">
        <f t="shared" si="77"/>
        <v>0</v>
      </c>
      <c r="V82" s="175">
        <f>IF(Q82&gt;0,VLOOKUP(Q82,Jahresfaktoren!$A$11:$B$24,2,),0)</f>
        <v>250</v>
      </c>
      <c r="W82" s="175">
        <f>IF(R82&gt;0,VLOOKUP(R82,Jahresfaktoren!$D$11:$E$24,2,),0)</f>
        <v>0</v>
      </c>
      <c r="X82" s="175">
        <f>IF(S82&gt;0,VLOOKUP(S82,Jahresfaktoren!$A$28:$B$29,2,),0)</f>
        <v>0</v>
      </c>
      <c r="Y82" s="175">
        <f>IF(T82&gt;0,VLOOKUP(T82,Jahresfaktoren!$A$28:$B$29,2,),0)</f>
        <v>0</v>
      </c>
      <c r="Z82" s="175">
        <f>IF(U82&gt;0,VLOOKUP(U82,Jahresfaktoren!$A$32:$B$33,2,),)</f>
        <v>0</v>
      </c>
      <c r="AA82" s="177">
        <f t="shared" si="62"/>
        <v>1337.5</v>
      </c>
      <c r="AB82" s="177" t="str">
        <f t="shared" si="63"/>
        <v/>
      </c>
      <c r="AC82" s="177" t="str">
        <f t="shared" si="64"/>
        <v/>
      </c>
      <c r="AD82" s="177" t="str">
        <f t="shared" si="65"/>
        <v/>
      </c>
      <c r="AE82" s="177" t="str">
        <f t="shared" si="66"/>
        <v/>
      </c>
      <c r="AF82" s="178">
        <f>IF(Q82&gt;0,VLOOKUP(H82,Leistungszahlen!$A$11:$C$158,3,),0)</f>
        <v>0</v>
      </c>
      <c r="AG82" s="178">
        <f>IF(R82&gt;0,VLOOKUP(H82,Leistungszahlen!$A$11:$F$158,6,),IF(T82&gt;0,VLOOKUP(H82,Leistungszahlen!$A$11:$F$158,6,),0))</f>
        <v>0</v>
      </c>
      <c r="AH82" s="179" t="e">
        <f t="shared" si="57"/>
        <v>#DIV/0!</v>
      </c>
      <c r="AI82" s="179">
        <f t="shared" si="58"/>
        <v>0</v>
      </c>
      <c r="AJ82" s="179">
        <f t="shared" si="59"/>
        <v>0</v>
      </c>
      <c r="AK82" s="179">
        <f t="shared" si="60"/>
        <v>0</v>
      </c>
      <c r="AL82" s="179">
        <f t="shared" si="61"/>
        <v>0</v>
      </c>
      <c r="AM82" s="180">
        <f>IF(L82=1,Stundensätze!$D$13,IF(L82=2,Stundensätze!$D$17,IF(L82=4,Stundensätze!$D$21,"")))</f>
        <v>0</v>
      </c>
      <c r="AN82" s="180">
        <f>IF(L82=1,Stundensätze!$D$15,IF(L82=2,Stundensätze!$D$19,IF(L82=4,Stundensätze!$D$23,"")))</f>
        <v>0</v>
      </c>
      <c r="AO82" s="180" t="e">
        <f t="shared" si="67"/>
        <v>#DIV/0!</v>
      </c>
      <c r="AP82" s="180">
        <f t="shared" si="68"/>
        <v>0</v>
      </c>
      <c r="AQ82" s="192" t="e">
        <f t="shared" si="69"/>
        <v>#DIV/0!</v>
      </c>
      <c r="AR82" s="192" t="e">
        <f t="shared" si="70"/>
        <v>#DIV/0!</v>
      </c>
      <c r="AS82" s="193" t="e">
        <f t="shared" si="71"/>
        <v>#DIV/0!</v>
      </c>
      <c r="AT82" s="258" t="str">
        <f>IF(K82=0,0,VLOOKUP(K82,Kostenstellen!A:B,2,FALSE))</f>
        <v>Therapiezentrum</v>
      </c>
      <c r="AU82" s="68" t="str">
        <f t="shared" si="78"/>
        <v>R</v>
      </c>
      <c r="AV82" s="68" t="str">
        <f t="shared" si="79"/>
        <v/>
      </c>
      <c r="AW82" s="68">
        <f>IF(AF82=0,0,VLOOKUP($H82,Leistungszahlen!$A$11:$H$158,4,FALSE))</f>
        <v>0</v>
      </c>
      <c r="AX82" s="68">
        <f>IF(AF82=0,0,VLOOKUP($H82,Leistungszahlen!$A$11:$H$158,5,FALSE))</f>
        <v>0</v>
      </c>
      <c r="AY82" s="68">
        <f>IF(AG82=0,0,VLOOKUP($H82,Leistungszahlen!$A$11:$H$158,6,FALSE))</f>
        <v>0</v>
      </c>
      <c r="AZ82" s="68">
        <f t="shared" si="80"/>
        <v>0</v>
      </c>
      <c r="BA82" s="68">
        <f t="shared" si="81"/>
        <v>0</v>
      </c>
      <c r="BC82" s="68">
        <f t="shared" si="72"/>
        <v>0</v>
      </c>
      <c r="BD82" s="285"/>
    </row>
    <row r="83" spans="1:56" s="68" customFormat="1" ht="22.5">
      <c r="A83" s="200"/>
      <c r="B83" s="200"/>
      <c r="C83" s="200" t="s">
        <v>348</v>
      </c>
      <c r="D83" s="200"/>
      <c r="E83" s="200">
        <v>2</v>
      </c>
      <c r="F83" s="200"/>
      <c r="G83" s="200" t="s">
        <v>244</v>
      </c>
      <c r="H83" s="201" t="s">
        <v>221</v>
      </c>
      <c r="I83" s="202">
        <v>63.94</v>
      </c>
      <c r="J83" s="200" t="s">
        <v>828</v>
      </c>
      <c r="K83" s="176">
        <v>1</v>
      </c>
      <c r="L83" s="176">
        <v>1</v>
      </c>
      <c r="M83" s="176"/>
      <c r="N83" s="286">
        <v>3</v>
      </c>
      <c r="O83" s="286"/>
      <c r="P83" s="176"/>
      <c r="Q83" s="203">
        <f t="shared" si="73"/>
        <v>3</v>
      </c>
      <c r="R83" s="203">
        <f t="shared" si="74"/>
        <v>0</v>
      </c>
      <c r="S83" s="203">
        <f t="shared" si="75"/>
        <v>0</v>
      </c>
      <c r="T83" s="203">
        <f t="shared" si="76"/>
        <v>0</v>
      </c>
      <c r="U83" s="203">
        <f t="shared" si="77"/>
        <v>0</v>
      </c>
      <c r="V83" s="175">
        <f>IF(Q83&gt;0,VLOOKUP(Q83,Jahresfaktoren!$A$11:$B$24,2,),0)</f>
        <v>152</v>
      </c>
      <c r="W83" s="175">
        <f>IF(R83&gt;0,VLOOKUP(R83,Jahresfaktoren!$D$11:$E$24,2,),0)</f>
        <v>0</v>
      </c>
      <c r="X83" s="175">
        <f>IF(S83&gt;0,VLOOKUP(S83,Jahresfaktoren!$A$28:$B$29,2,),0)</f>
        <v>0</v>
      </c>
      <c r="Y83" s="175">
        <f>IF(T83&gt;0,VLOOKUP(T83,Jahresfaktoren!$A$28:$B$29,2,),0)</f>
        <v>0</v>
      </c>
      <c r="Z83" s="175">
        <f>IF(U83&gt;0,VLOOKUP(U83,Jahresfaktoren!$A$32:$B$33,2,),)</f>
        <v>0</v>
      </c>
      <c r="AA83" s="177">
        <f t="shared" si="62"/>
        <v>9718.8799999999992</v>
      </c>
      <c r="AB83" s="177" t="str">
        <f t="shared" si="63"/>
        <v/>
      </c>
      <c r="AC83" s="177" t="str">
        <f t="shared" si="64"/>
        <v/>
      </c>
      <c r="AD83" s="177" t="str">
        <f t="shared" si="65"/>
        <v/>
      </c>
      <c r="AE83" s="177" t="str">
        <f t="shared" si="66"/>
        <v/>
      </c>
      <c r="AF83" s="178">
        <f>IF(Q83&gt;0,VLOOKUP(H83,Leistungszahlen!$A$11:$C$158,3,),0)</f>
        <v>0</v>
      </c>
      <c r="AG83" s="178">
        <f>IF(R83&gt;0,VLOOKUP(H83,Leistungszahlen!$A$11:$F$158,6,),IF(T83&gt;0,VLOOKUP(H83,Leistungszahlen!$A$11:$F$158,6,),0))</f>
        <v>0</v>
      </c>
      <c r="AH83" s="179" t="e">
        <f t="shared" si="57"/>
        <v>#DIV/0!</v>
      </c>
      <c r="AI83" s="179">
        <f t="shared" si="58"/>
        <v>0</v>
      </c>
      <c r="AJ83" s="179">
        <f t="shared" si="59"/>
        <v>0</v>
      </c>
      <c r="AK83" s="179">
        <f t="shared" si="60"/>
        <v>0</v>
      </c>
      <c r="AL83" s="179">
        <f t="shared" si="61"/>
        <v>0</v>
      </c>
      <c r="AM83" s="180">
        <f>IF(L83=1,Stundensätze!$D$13,IF(L83=2,Stundensätze!$D$17,IF(L83=4,Stundensätze!$D$21,"")))</f>
        <v>0</v>
      </c>
      <c r="AN83" s="180">
        <f>IF(L83=1,Stundensätze!$D$15,IF(L83=2,Stundensätze!$D$19,IF(L83=4,Stundensätze!$D$23,"")))</f>
        <v>0</v>
      </c>
      <c r="AO83" s="180" t="e">
        <f t="shared" si="67"/>
        <v>#DIV/0!</v>
      </c>
      <c r="AP83" s="180">
        <f t="shared" si="68"/>
        <v>0</v>
      </c>
      <c r="AQ83" s="192" t="e">
        <f t="shared" si="69"/>
        <v>#DIV/0!</v>
      </c>
      <c r="AR83" s="192" t="e">
        <f t="shared" si="70"/>
        <v>#DIV/0!</v>
      </c>
      <c r="AS83" s="193" t="e">
        <f t="shared" si="71"/>
        <v>#DIV/0!</v>
      </c>
      <c r="AT83" s="258" t="str">
        <f>IF(K83=0,0,VLOOKUP(K83,Kostenstellen!A:B,2,FALSE))</f>
        <v>Therapiezentrum</v>
      </c>
      <c r="AU83" s="68" t="str">
        <f t="shared" si="78"/>
        <v>Z</v>
      </c>
      <c r="AV83" s="68" t="str">
        <f t="shared" si="79"/>
        <v/>
      </c>
      <c r="AW83" s="68">
        <f>IF(AF83=0,0,VLOOKUP($H83,Leistungszahlen!$A$11:$H$158,4,FALSE))</f>
        <v>0</v>
      </c>
      <c r="AX83" s="68">
        <f>IF(AF83=0,0,VLOOKUP($H83,Leistungszahlen!$A$11:$H$158,5,FALSE))</f>
        <v>0</v>
      </c>
      <c r="AY83" s="68">
        <f>IF(AG83=0,0,VLOOKUP($H83,Leistungszahlen!$A$11:$H$158,6,FALSE))</f>
        <v>0</v>
      </c>
      <c r="AZ83" s="68">
        <f t="shared" si="80"/>
        <v>0</v>
      </c>
      <c r="BA83" s="68">
        <f t="shared" si="81"/>
        <v>0</v>
      </c>
      <c r="BC83" s="68">
        <f t="shared" si="72"/>
        <v>0</v>
      </c>
      <c r="BD83" s="285"/>
    </row>
    <row r="84" spans="1:56" s="68" customFormat="1" ht="22.5">
      <c r="A84" s="200"/>
      <c r="B84" s="200"/>
      <c r="C84" s="200" t="s">
        <v>348</v>
      </c>
      <c r="D84" s="200"/>
      <c r="E84" s="200">
        <v>2</v>
      </c>
      <c r="F84" s="200"/>
      <c r="G84" s="200" t="s">
        <v>364</v>
      </c>
      <c r="H84" s="201" t="s">
        <v>329</v>
      </c>
      <c r="I84" s="202">
        <v>202.05</v>
      </c>
      <c r="J84" s="200" t="s">
        <v>780</v>
      </c>
      <c r="K84" s="176">
        <v>1</v>
      </c>
      <c r="L84" s="176">
        <v>1</v>
      </c>
      <c r="M84" s="176"/>
      <c r="N84" s="286">
        <v>7</v>
      </c>
      <c r="O84" s="286"/>
      <c r="P84" s="176"/>
      <c r="Q84" s="203">
        <f t="shared" si="73"/>
        <v>6</v>
      </c>
      <c r="R84" s="203">
        <f t="shared" si="74"/>
        <v>0</v>
      </c>
      <c r="S84" s="203">
        <f t="shared" si="75"/>
        <v>1</v>
      </c>
      <c r="T84" s="203">
        <f t="shared" si="76"/>
        <v>0</v>
      </c>
      <c r="U84" s="203">
        <f t="shared" si="77"/>
        <v>1</v>
      </c>
      <c r="V84" s="175">
        <f>IF(Q84&gt;0,VLOOKUP(Q84,Jahresfaktoren!$A$11:$B$24,2,),0)</f>
        <v>302</v>
      </c>
      <c r="W84" s="175">
        <f>IF(R84&gt;0,VLOOKUP(R84,Jahresfaktoren!$D$11:$E$24,2,),0)</f>
        <v>0</v>
      </c>
      <c r="X84" s="175">
        <f>IF(S84&gt;0,VLOOKUP(S84,Jahresfaktoren!$A$28:$B$29,2,),0)</f>
        <v>60</v>
      </c>
      <c r="Y84" s="175">
        <f>IF(T84&gt;0,VLOOKUP(T84,Jahresfaktoren!$A$28:$B$29,2,),0)</f>
        <v>0</v>
      </c>
      <c r="Z84" s="175">
        <f>IF(U84&gt;0,VLOOKUP(U84,Jahresfaktoren!$A$32:$B$33,2,),)</f>
        <v>3</v>
      </c>
      <c r="AA84" s="177">
        <f t="shared" si="62"/>
        <v>61019.100000000006</v>
      </c>
      <c r="AB84" s="177" t="str">
        <f t="shared" si="63"/>
        <v/>
      </c>
      <c r="AC84" s="177">
        <f t="shared" si="64"/>
        <v>12123</v>
      </c>
      <c r="AD84" s="177" t="str">
        <f t="shared" si="65"/>
        <v/>
      </c>
      <c r="AE84" s="177">
        <f t="shared" si="66"/>
        <v>606.15000000000009</v>
      </c>
      <c r="AF84" s="178">
        <f>IF(Q84&gt;0,VLOOKUP(H84,Leistungszahlen!$A$11:$C$158,3,),0)</f>
        <v>0</v>
      </c>
      <c r="AG84" s="178">
        <f>IF(R84&gt;0,VLOOKUP(H84,Leistungszahlen!$A$11:$F$158,6,),IF(T84&gt;0,VLOOKUP(H84,Leistungszahlen!$A$11:$F$158,6,),0))</f>
        <v>0</v>
      </c>
      <c r="AH84" s="179" t="e">
        <f t="shared" si="57"/>
        <v>#DIV/0!</v>
      </c>
      <c r="AI84" s="179">
        <f t="shared" si="58"/>
        <v>0</v>
      </c>
      <c r="AJ84" s="179" t="e">
        <f t="shared" si="59"/>
        <v>#DIV/0!</v>
      </c>
      <c r="AK84" s="179">
        <f t="shared" si="60"/>
        <v>0</v>
      </c>
      <c r="AL84" s="179" t="e">
        <f t="shared" si="61"/>
        <v>#DIV/0!</v>
      </c>
      <c r="AM84" s="180">
        <f>IF(L84=1,Stundensätze!$D$13,IF(L84=2,Stundensätze!$D$17,IF(L84=4,Stundensätze!$D$21,"")))</f>
        <v>0</v>
      </c>
      <c r="AN84" s="180">
        <f>IF(L84=1,Stundensätze!$D$15,IF(L84=2,Stundensätze!$D$19,IF(L84=4,Stundensätze!$D$23,"")))</f>
        <v>0</v>
      </c>
      <c r="AO84" s="180" t="e">
        <f t="shared" si="67"/>
        <v>#DIV/0!</v>
      </c>
      <c r="AP84" s="180" t="e">
        <f t="shared" si="68"/>
        <v>#DIV/0!</v>
      </c>
      <c r="AQ84" s="192" t="e">
        <f t="shared" si="69"/>
        <v>#DIV/0!</v>
      </c>
      <c r="AR84" s="192" t="e">
        <f t="shared" si="70"/>
        <v>#DIV/0!</v>
      </c>
      <c r="AS84" s="193" t="e">
        <f t="shared" si="71"/>
        <v>#DIV/0!</v>
      </c>
      <c r="AT84" s="258" t="str">
        <f>IF(K84=0,0,VLOOKUP(K84,Kostenstellen!A:B,2,FALSE))</f>
        <v>Therapiezentrum</v>
      </c>
      <c r="AU84" s="68" t="str">
        <f t="shared" si="78"/>
        <v>KS</v>
      </c>
      <c r="AV84" s="68" t="str">
        <f t="shared" si="79"/>
        <v/>
      </c>
      <c r="AW84" s="68">
        <f>IF(AF84=0,0,VLOOKUP($H84,Leistungszahlen!$A$11:$H$158,4,FALSE))</f>
        <v>0</v>
      </c>
      <c r="AX84" s="68">
        <f>IF(AF84=0,0,VLOOKUP($H84,Leistungszahlen!$A$11:$H$158,5,FALSE))</f>
        <v>0</v>
      </c>
      <c r="AY84" s="68">
        <f>IF(AG84=0,0,VLOOKUP($H84,Leistungszahlen!$A$11:$H$158,6,FALSE))</f>
        <v>0</v>
      </c>
      <c r="AZ84" s="68">
        <f t="shared" si="80"/>
        <v>0</v>
      </c>
      <c r="BA84" s="68">
        <f t="shared" si="81"/>
        <v>0</v>
      </c>
      <c r="BC84" s="68">
        <f t="shared" si="72"/>
        <v>0</v>
      </c>
      <c r="BD84" s="285"/>
    </row>
    <row r="85" spans="1:56" s="68" customFormat="1" ht="22.5">
      <c r="A85" s="200"/>
      <c r="B85" s="200"/>
      <c r="C85" s="200" t="s">
        <v>348</v>
      </c>
      <c r="D85" s="200"/>
      <c r="E85" s="200">
        <v>2</v>
      </c>
      <c r="F85" s="200"/>
      <c r="G85" s="200" t="s">
        <v>829</v>
      </c>
      <c r="H85" s="201" t="s">
        <v>213</v>
      </c>
      <c r="I85" s="202">
        <v>43.9</v>
      </c>
      <c r="J85" s="200" t="s">
        <v>780</v>
      </c>
      <c r="K85" s="176">
        <v>1</v>
      </c>
      <c r="L85" s="176">
        <v>1</v>
      </c>
      <c r="M85" s="176"/>
      <c r="N85" s="286">
        <v>7</v>
      </c>
      <c r="O85" s="286"/>
      <c r="P85" s="176"/>
      <c r="Q85" s="203">
        <f t="shared" si="73"/>
        <v>6</v>
      </c>
      <c r="R85" s="203">
        <f t="shared" si="74"/>
        <v>0</v>
      </c>
      <c r="S85" s="203">
        <f t="shared" si="75"/>
        <v>1</v>
      </c>
      <c r="T85" s="203">
        <f t="shared" si="76"/>
        <v>0</v>
      </c>
      <c r="U85" s="203">
        <f t="shared" si="77"/>
        <v>1</v>
      </c>
      <c r="V85" s="175">
        <f>IF(Q85&gt;0,VLOOKUP(Q85,Jahresfaktoren!$A$11:$B$24,2,),0)</f>
        <v>302</v>
      </c>
      <c r="W85" s="175">
        <f>IF(R85&gt;0,VLOOKUP(R85,Jahresfaktoren!$D$11:$E$24,2,),0)</f>
        <v>0</v>
      </c>
      <c r="X85" s="175">
        <f>IF(S85&gt;0,VLOOKUP(S85,Jahresfaktoren!$A$28:$B$29,2,),0)</f>
        <v>60</v>
      </c>
      <c r="Y85" s="175">
        <f>IF(T85&gt;0,VLOOKUP(T85,Jahresfaktoren!$A$28:$B$29,2,),0)</f>
        <v>0</v>
      </c>
      <c r="Z85" s="175">
        <f>IF(U85&gt;0,VLOOKUP(U85,Jahresfaktoren!$A$32:$B$33,2,),)</f>
        <v>3</v>
      </c>
      <c r="AA85" s="177">
        <f t="shared" si="62"/>
        <v>13257.8</v>
      </c>
      <c r="AB85" s="177" t="str">
        <f t="shared" si="63"/>
        <v/>
      </c>
      <c r="AC85" s="177">
        <f t="shared" si="64"/>
        <v>2634</v>
      </c>
      <c r="AD85" s="177" t="str">
        <f t="shared" si="65"/>
        <v/>
      </c>
      <c r="AE85" s="177">
        <f t="shared" si="66"/>
        <v>131.69999999999999</v>
      </c>
      <c r="AF85" s="178">
        <f>IF(Q85&gt;0,VLOOKUP(H85,Leistungszahlen!$A$11:$C$158,3,),0)</f>
        <v>0</v>
      </c>
      <c r="AG85" s="178">
        <f>IF(R85&gt;0,VLOOKUP(H85,Leistungszahlen!$A$11:$F$158,6,),IF(T85&gt;0,VLOOKUP(H85,Leistungszahlen!$A$11:$F$158,6,),0))</f>
        <v>0</v>
      </c>
      <c r="AH85" s="179" t="e">
        <f t="shared" si="57"/>
        <v>#DIV/0!</v>
      </c>
      <c r="AI85" s="179">
        <f t="shared" si="58"/>
        <v>0</v>
      </c>
      <c r="AJ85" s="179" t="e">
        <f t="shared" si="59"/>
        <v>#DIV/0!</v>
      </c>
      <c r="AK85" s="179">
        <f t="shared" si="60"/>
        <v>0</v>
      </c>
      <c r="AL85" s="179" t="e">
        <f t="shared" si="61"/>
        <v>#DIV/0!</v>
      </c>
      <c r="AM85" s="180">
        <f>IF(L85=1,Stundensätze!$D$13,IF(L85=2,Stundensätze!$D$17,IF(L85=4,Stundensätze!$D$21,"")))</f>
        <v>0</v>
      </c>
      <c r="AN85" s="180">
        <f>IF(L85=1,Stundensätze!$D$15,IF(L85=2,Stundensätze!$D$19,IF(L85=4,Stundensätze!$D$23,"")))</f>
        <v>0</v>
      </c>
      <c r="AO85" s="180" t="e">
        <f t="shared" si="67"/>
        <v>#DIV/0!</v>
      </c>
      <c r="AP85" s="180" t="e">
        <f t="shared" si="68"/>
        <v>#DIV/0!</v>
      </c>
      <c r="AQ85" s="192" t="e">
        <f t="shared" si="69"/>
        <v>#DIV/0!</v>
      </c>
      <c r="AR85" s="192" t="e">
        <f t="shared" si="70"/>
        <v>#DIV/0!</v>
      </c>
      <c r="AS85" s="193" t="e">
        <f t="shared" si="71"/>
        <v>#DIV/0!</v>
      </c>
      <c r="AT85" s="258" t="str">
        <f>IF(K85=0,0,VLOOKUP(K85,Kostenstellen!A:B,2,FALSE))</f>
        <v>Therapiezentrum</v>
      </c>
      <c r="AU85" s="68" t="str">
        <f t="shared" si="78"/>
        <v>O</v>
      </c>
      <c r="AV85" s="68" t="str">
        <f t="shared" si="79"/>
        <v/>
      </c>
      <c r="AW85" s="68">
        <f>IF(AF85=0,0,VLOOKUP($H85,Leistungszahlen!$A$11:$H$158,4,FALSE))</f>
        <v>0</v>
      </c>
      <c r="AX85" s="68">
        <f>IF(AF85=0,0,VLOOKUP($H85,Leistungszahlen!$A$11:$H$158,5,FALSE))</f>
        <v>0</v>
      </c>
      <c r="AY85" s="68">
        <f>IF(AG85=0,0,VLOOKUP($H85,Leistungszahlen!$A$11:$H$158,6,FALSE))</f>
        <v>0</v>
      </c>
      <c r="AZ85" s="68">
        <f t="shared" si="80"/>
        <v>0</v>
      </c>
      <c r="BA85" s="68">
        <f t="shared" si="81"/>
        <v>0</v>
      </c>
      <c r="BC85" s="68">
        <f t="shared" si="72"/>
        <v>0</v>
      </c>
      <c r="BD85" s="285"/>
    </row>
    <row r="86" spans="1:56" s="68" customFormat="1" ht="22.5">
      <c r="A86" s="200"/>
      <c r="B86" s="200"/>
      <c r="C86" s="200" t="s">
        <v>348</v>
      </c>
      <c r="D86" s="200"/>
      <c r="E86" s="200">
        <v>2</v>
      </c>
      <c r="F86" s="200"/>
      <c r="G86" s="200" t="s">
        <v>830</v>
      </c>
      <c r="H86" s="201" t="s">
        <v>213</v>
      </c>
      <c r="I86" s="202">
        <v>50.71</v>
      </c>
      <c r="J86" s="200" t="s">
        <v>780</v>
      </c>
      <c r="K86" s="176">
        <v>1</v>
      </c>
      <c r="L86" s="176">
        <v>1</v>
      </c>
      <c r="M86" s="176"/>
      <c r="N86" s="286">
        <v>7</v>
      </c>
      <c r="O86" s="286"/>
      <c r="P86" s="176"/>
      <c r="Q86" s="203">
        <f t="shared" si="73"/>
        <v>6</v>
      </c>
      <c r="R86" s="203">
        <f t="shared" si="74"/>
        <v>0</v>
      </c>
      <c r="S86" s="203">
        <f t="shared" si="75"/>
        <v>1</v>
      </c>
      <c r="T86" s="203">
        <f t="shared" si="76"/>
        <v>0</v>
      </c>
      <c r="U86" s="203">
        <f t="shared" si="77"/>
        <v>1</v>
      </c>
      <c r="V86" s="175">
        <f>IF(Q86&gt;0,VLOOKUP(Q86,Jahresfaktoren!$A$11:$B$24,2,),0)</f>
        <v>302</v>
      </c>
      <c r="W86" s="175">
        <f>IF(R86&gt;0,VLOOKUP(R86,Jahresfaktoren!$D$11:$E$24,2,),0)</f>
        <v>0</v>
      </c>
      <c r="X86" s="175">
        <f>IF(S86&gt;0,VLOOKUP(S86,Jahresfaktoren!$A$28:$B$29,2,),0)</f>
        <v>60</v>
      </c>
      <c r="Y86" s="175">
        <f>IF(T86&gt;0,VLOOKUP(T86,Jahresfaktoren!$A$28:$B$29,2,),0)</f>
        <v>0</v>
      </c>
      <c r="Z86" s="175">
        <f>IF(U86&gt;0,VLOOKUP(U86,Jahresfaktoren!$A$32:$B$33,2,),)</f>
        <v>3</v>
      </c>
      <c r="AA86" s="177">
        <f t="shared" si="62"/>
        <v>15314.42</v>
      </c>
      <c r="AB86" s="177" t="str">
        <f t="shared" si="63"/>
        <v/>
      </c>
      <c r="AC86" s="177">
        <f t="shared" si="64"/>
        <v>3042.6</v>
      </c>
      <c r="AD86" s="177" t="str">
        <f t="shared" si="65"/>
        <v/>
      </c>
      <c r="AE86" s="177">
        <f t="shared" si="66"/>
        <v>152.13</v>
      </c>
      <c r="AF86" s="178">
        <f>IF(Q86&gt;0,VLOOKUP(H86,Leistungszahlen!$A$11:$C$158,3,),0)</f>
        <v>0</v>
      </c>
      <c r="AG86" s="178">
        <f>IF(R86&gt;0,VLOOKUP(H86,Leistungszahlen!$A$11:$F$158,6,),IF(T86&gt;0,VLOOKUP(H86,Leistungszahlen!$A$11:$F$158,6,),0))</f>
        <v>0</v>
      </c>
      <c r="AH86" s="179" t="e">
        <f t="shared" si="57"/>
        <v>#DIV/0!</v>
      </c>
      <c r="AI86" s="179">
        <f t="shared" si="58"/>
        <v>0</v>
      </c>
      <c r="AJ86" s="179" t="e">
        <f t="shared" si="59"/>
        <v>#DIV/0!</v>
      </c>
      <c r="AK86" s="179">
        <f t="shared" si="60"/>
        <v>0</v>
      </c>
      <c r="AL86" s="179" t="e">
        <f t="shared" si="61"/>
        <v>#DIV/0!</v>
      </c>
      <c r="AM86" s="180">
        <f>IF(L86=1,Stundensätze!$D$13,IF(L86=2,Stundensätze!$D$17,IF(L86=4,Stundensätze!$D$21,"")))</f>
        <v>0</v>
      </c>
      <c r="AN86" s="180">
        <f>IF(L86=1,Stundensätze!$D$15,IF(L86=2,Stundensätze!$D$19,IF(L86=4,Stundensätze!$D$23,"")))</f>
        <v>0</v>
      </c>
      <c r="AO86" s="180" t="e">
        <f t="shared" si="67"/>
        <v>#DIV/0!</v>
      </c>
      <c r="AP86" s="180" t="e">
        <f t="shared" si="68"/>
        <v>#DIV/0!</v>
      </c>
      <c r="AQ86" s="192" t="e">
        <f t="shared" si="69"/>
        <v>#DIV/0!</v>
      </c>
      <c r="AR86" s="192" t="e">
        <f t="shared" si="70"/>
        <v>#DIV/0!</v>
      </c>
      <c r="AS86" s="193" t="e">
        <f t="shared" si="71"/>
        <v>#DIV/0!</v>
      </c>
      <c r="AT86" s="258" t="str">
        <f>IF(K86=0,0,VLOOKUP(K86,Kostenstellen!A:B,2,FALSE))</f>
        <v>Therapiezentrum</v>
      </c>
      <c r="AU86" s="68" t="str">
        <f t="shared" si="78"/>
        <v>O</v>
      </c>
      <c r="AV86" s="68" t="str">
        <f t="shared" si="79"/>
        <v/>
      </c>
      <c r="AW86" s="68">
        <f>IF(AF86=0,0,VLOOKUP($H86,Leistungszahlen!$A$11:$H$158,4,FALSE))</f>
        <v>0</v>
      </c>
      <c r="AX86" s="68">
        <f>IF(AF86=0,0,VLOOKUP($H86,Leistungszahlen!$A$11:$H$158,5,FALSE))</f>
        <v>0</v>
      </c>
      <c r="AY86" s="68">
        <f>IF(AG86=0,0,VLOOKUP($H86,Leistungszahlen!$A$11:$H$158,6,FALSE))</f>
        <v>0</v>
      </c>
      <c r="AZ86" s="68">
        <f t="shared" si="80"/>
        <v>0</v>
      </c>
      <c r="BA86" s="68">
        <f t="shared" si="81"/>
        <v>0</v>
      </c>
      <c r="BC86" s="68">
        <f t="shared" si="72"/>
        <v>0</v>
      </c>
      <c r="BD86" s="285"/>
    </row>
    <row r="87" spans="1:56" s="68" customFormat="1" ht="22.5">
      <c r="A87" s="200"/>
      <c r="B87" s="200"/>
      <c r="C87" s="200" t="s">
        <v>348</v>
      </c>
      <c r="D87" s="200"/>
      <c r="E87" s="200">
        <v>2</v>
      </c>
      <c r="F87" s="200"/>
      <c r="G87" s="200" t="s">
        <v>831</v>
      </c>
      <c r="H87" s="201" t="s">
        <v>213</v>
      </c>
      <c r="I87" s="202">
        <v>6.3</v>
      </c>
      <c r="J87" s="200" t="s">
        <v>780</v>
      </c>
      <c r="K87" s="176">
        <v>1</v>
      </c>
      <c r="L87" s="176">
        <v>1</v>
      </c>
      <c r="M87" s="176"/>
      <c r="N87" s="286">
        <v>7</v>
      </c>
      <c r="O87" s="286"/>
      <c r="P87" s="176"/>
      <c r="Q87" s="203">
        <f t="shared" si="73"/>
        <v>6</v>
      </c>
      <c r="R87" s="203">
        <f t="shared" si="74"/>
        <v>0</v>
      </c>
      <c r="S87" s="203">
        <f t="shared" si="75"/>
        <v>1</v>
      </c>
      <c r="T87" s="203">
        <f t="shared" si="76"/>
        <v>0</v>
      </c>
      <c r="U87" s="203">
        <f t="shared" si="77"/>
        <v>1</v>
      </c>
      <c r="V87" s="175">
        <f>IF(Q87&gt;0,VLOOKUP(Q87,Jahresfaktoren!$A$11:$B$24,2,),0)</f>
        <v>302</v>
      </c>
      <c r="W87" s="175">
        <f>IF(R87&gt;0,VLOOKUP(R87,Jahresfaktoren!$D$11:$E$24,2,),0)</f>
        <v>0</v>
      </c>
      <c r="X87" s="175">
        <f>IF(S87&gt;0,VLOOKUP(S87,Jahresfaktoren!$A$28:$B$29,2,),0)</f>
        <v>60</v>
      </c>
      <c r="Y87" s="175">
        <f>IF(T87&gt;0,VLOOKUP(T87,Jahresfaktoren!$A$28:$B$29,2,),0)</f>
        <v>0</v>
      </c>
      <c r="Z87" s="175">
        <f>IF(U87&gt;0,VLOOKUP(U87,Jahresfaktoren!$A$32:$B$33,2,),)</f>
        <v>3</v>
      </c>
      <c r="AA87" s="177">
        <f t="shared" si="62"/>
        <v>1902.6</v>
      </c>
      <c r="AB87" s="177" t="str">
        <f t="shared" si="63"/>
        <v/>
      </c>
      <c r="AC87" s="177">
        <f t="shared" si="64"/>
        <v>378</v>
      </c>
      <c r="AD87" s="177" t="str">
        <f t="shared" si="65"/>
        <v/>
      </c>
      <c r="AE87" s="177">
        <f t="shared" si="66"/>
        <v>18.899999999999999</v>
      </c>
      <c r="AF87" s="178">
        <f>IF(Q87&gt;0,VLOOKUP(H87,Leistungszahlen!$A$11:$C$158,3,),0)</f>
        <v>0</v>
      </c>
      <c r="AG87" s="178">
        <f>IF(R87&gt;0,VLOOKUP(H87,Leistungszahlen!$A$11:$F$158,6,),IF(T87&gt;0,VLOOKUP(H87,Leistungszahlen!$A$11:$F$158,6,),0))</f>
        <v>0</v>
      </c>
      <c r="AH87" s="179" t="e">
        <f t="shared" si="57"/>
        <v>#DIV/0!</v>
      </c>
      <c r="AI87" s="179">
        <f t="shared" si="58"/>
        <v>0</v>
      </c>
      <c r="AJ87" s="179" t="e">
        <f t="shared" si="59"/>
        <v>#DIV/0!</v>
      </c>
      <c r="AK87" s="179">
        <f t="shared" si="60"/>
        <v>0</v>
      </c>
      <c r="AL87" s="179" t="e">
        <f t="shared" si="61"/>
        <v>#DIV/0!</v>
      </c>
      <c r="AM87" s="180">
        <f>IF(L87=1,Stundensätze!$D$13,IF(L87=2,Stundensätze!$D$17,IF(L87=4,Stundensätze!$D$21,"")))</f>
        <v>0</v>
      </c>
      <c r="AN87" s="180">
        <f>IF(L87=1,Stundensätze!$D$15,IF(L87=2,Stundensätze!$D$19,IF(L87=4,Stundensätze!$D$23,"")))</f>
        <v>0</v>
      </c>
      <c r="AO87" s="180" t="e">
        <f t="shared" si="67"/>
        <v>#DIV/0!</v>
      </c>
      <c r="AP87" s="180" t="e">
        <f t="shared" si="68"/>
        <v>#DIV/0!</v>
      </c>
      <c r="AQ87" s="192" t="e">
        <f t="shared" si="69"/>
        <v>#DIV/0!</v>
      </c>
      <c r="AR87" s="192" t="e">
        <f t="shared" si="70"/>
        <v>#DIV/0!</v>
      </c>
      <c r="AS87" s="193" t="e">
        <f t="shared" si="71"/>
        <v>#DIV/0!</v>
      </c>
      <c r="AT87" s="258" t="str">
        <f>IF(K87=0,0,VLOOKUP(K87,Kostenstellen!A:B,2,FALSE))</f>
        <v>Therapiezentrum</v>
      </c>
      <c r="AU87" s="68" t="str">
        <f t="shared" si="78"/>
        <v>O</v>
      </c>
      <c r="AV87" s="68" t="str">
        <f t="shared" si="79"/>
        <v/>
      </c>
      <c r="AW87" s="68">
        <f>IF(AF87=0,0,VLOOKUP($H87,Leistungszahlen!$A$11:$H$158,4,FALSE))</f>
        <v>0</v>
      </c>
      <c r="AX87" s="68">
        <f>IF(AF87=0,0,VLOOKUP($H87,Leistungszahlen!$A$11:$H$158,5,FALSE))</f>
        <v>0</v>
      </c>
      <c r="AY87" s="68">
        <f>IF(AG87=0,0,VLOOKUP($H87,Leistungszahlen!$A$11:$H$158,6,FALSE))</f>
        <v>0</v>
      </c>
      <c r="AZ87" s="68">
        <f t="shared" si="80"/>
        <v>0</v>
      </c>
      <c r="BA87" s="68">
        <f t="shared" si="81"/>
        <v>0</v>
      </c>
      <c r="BC87" s="68">
        <f t="shared" si="72"/>
        <v>0</v>
      </c>
      <c r="BD87" s="285"/>
    </row>
    <row r="88" spans="1:56" s="68" customFormat="1" ht="22.5">
      <c r="A88" s="200"/>
      <c r="B88" s="200"/>
      <c r="C88" s="200" t="s">
        <v>348</v>
      </c>
      <c r="D88" s="200"/>
      <c r="E88" s="200">
        <v>2</v>
      </c>
      <c r="F88" s="200"/>
      <c r="G88" s="200" t="s">
        <v>831</v>
      </c>
      <c r="H88" s="201" t="s">
        <v>213</v>
      </c>
      <c r="I88" s="202">
        <v>6.3</v>
      </c>
      <c r="J88" s="200" t="s">
        <v>780</v>
      </c>
      <c r="K88" s="176">
        <v>1</v>
      </c>
      <c r="L88" s="176">
        <v>1</v>
      </c>
      <c r="M88" s="176"/>
      <c r="N88" s="286">
        <v>7</v>
      </c>
      <c r="O88" s="286"/>
      <c r="P88" s="176"/>
      <c r="Q88" s="203">
        <f t="shared" si="73"/>
        <v>6</v>
      </c>
      <c r="R88" s="203">
        <f t="shared" si="74"/>
        <v>0</v>
      </c>
      <c r="S88" s="203">
        <f t="shared" si="75"/>
        <v>1</v>
      </c>
      <c r="T88" s="203">
        <f t="shared" si="76"/>
        <v>0</v>
      </c>
      <c r="U88" s="203">
        <f t="shared" si="77"/>
        <v>1</v>
      </c>
      <c r="V88" s="175">
        <f>IF(Q88&gt;0,VLOOKUP(Q88,Jahresfaktoren!$A$11:$B$24,2,),0)</f>
        <v>302</v>
      </c>
      <c r="W88" s="175">
        <f>IF(R88&gt;0,VLOOKUP(R88,Jahresfaktoren!$D$11:$E$24,2,),0)</f>
        <v>0</v>
      </c>
      <c r="X88" s="175">
        <f>IF(S88&gt;0,VLOOKUP(S88,Jahresfaktoren!$A$28:$B$29,2,),0)</f>
        <v>60</v>
      </c>
      <c r="Y88" s="175">
        <f>IF(T88&gt;0,VLOOKUP(T88,Jahresfaktoren!$A$28:$B$29,2,),0)</f>
        <v>0</v>
      </c>
      <c r="Z88" s="175">
        <f>IF(U88&gt;0,VLOOKUP(U88,Jahresfaktoren!$A$32:$B$33,2,),)</f>
        <v>3</v>
      </c>
      <c r="AA88" s="177">
        <f t="shared" si="62"/>
        <v>1902.6</v>
      </c>
      <c r="AB88" s="177" t="str">
        <f t="shared" si="63"/>
        <v/>
      </c>
      <c r="AC88" s="177">
        <f t="shared" si="64"/>
        <v>378</v>
      </c>
      <c r="AD88" s="177" t="str">
        <f t="shared" si="65"/>
        <v/>
      </c>
      <c r="AE88" s="177">
        <f t="shared" si="66"/>
        <v>18.899999999999999</v>
      </c>
      <c r="AF88" s="178">
        <f>IF(Q88&gt;0,VLOOKUP(H88,Leistungszahlen!$A$11:$C$158,3,),0)</f>
        <v>0</v>
      </c>
      <c r="AG88" s="178">
        <f>IF(R88&gt;0,VLOOKUP(H88,Leistungszahlen!$A$11:$F$158,6,),IF(T88&gt;0,VLOOKUP(H88,Leistungszahlen!$A$11:$F$158,6,),0))</f>
        <v>0</v>
      </c>
      <c r="AH88" s="179" t="e">
        <f t="shared" si="57"/>
        <v>#DIV/0!</v>
      </c>
      <c r="AI88" s="179">
        <f t="shared" si="58"/>
        <v>0</v>
      </c>
      <c r="AJ88" s="179" t="e">
        <f t="shared" si="59"/>
        <v>#DIV/0!</v>
      </c>
      <c r="AK88" s="179">
        <f t="shared" si="60"/>
        <v>0</v>
      </c>
      <c r="AL88" s="179" t="e">
        <f t="shared" si="61"/>
        <v>#DIV/0!</v>
      </c>
      <c r="AM88" s="180">
        <f>IF(L88=1,Stundensätze!$D$13,IF(L88=2,Stundensätze!$D$17,IF(L88=4,Stundensätze!$D$21,"")))</f>
        <v>0</v>
      </c>
      <c r="AN88" s="180">
        <f>IF(L88=1,Stundensätze!$D$15,IF(L88=2,Stundensätze!$D$19,IF(L88=4,Stundensätze!$D$23,"")))</f>
        <v>0</v>
      </c>
      <c r="AO88" s="180" t="e">
        <f t="shared" si="67"/>
        <v>#DIV/0!</v>
      </c>
      <c r="AP88" s="180" t="e">
        <f t="shared" si="68"/>
        <v>#DIV/0!</v>
      </c>
      <c r="AQ88" s="192" t="e">
        <f t="shared" si="69"/>
        <v>#DIV/0!</v>
      </c>
      <c r="AR88" s="192" t="e">
        <f t="shared" si="70"/>
        <v>#DIV/0!</v>
      </c>
      <c r="AS88" s="193" t="e">
        <f t="shared" si="71"/>
        <v>#DIV/0!</v>
      </c>
      <c r="AT88" s="258" t="str">
        <f>IF(K88=0,0,VLOOKUP(K88,Kostenstellen!A:B,2,FALSE))</f>
        <v>Therapiezentrum</v>
      </c>
      <c r="AU88" s="68" t="str">
        <f t="shared" si="78"/>
        <v>O</v>
      </c>
      <c r="AV88" s="68" t="str">
        <f t="shared" si="79"/>
        <v/>
      </c>
      <c r="AW88" s="68">
        <f>IF(AF88=0,0,VLOOKUP($H88,Leistungszahlen!$A$11:$H$158,4,FALSE))</f>
        <v>0</v>
      </c>
      <c r="AX88" s="68">
        <f>IF(AF88=0,0,VLOOKUP($H88,Leistungszahlen!$A$11:$H$158,5,FALSE))</f>
        <v>0</v>
      </c>
      <c r="AY88" s="68">
        <f>IF(AG88=0,0,VLOOKUP($H88,Leistungszahlen!$A$11:$H$158,6,FALSE))</f>
        <v>0</v>
      </c>
      <c r="AZ88" s="68">
        <f t="shared" si="80"/>
        <v>0</v>
      </c>
      <c r="BA88" s="68">
        <f t="shared" si="81"/>
        <v>0</v>
      </c>
      <c r="BC88" s="68">
        <f t="shared" si="72"/>
        <v>0</v>
      </c>
      <c r="BD88" s="285"/>
    </row>
    <row r="89" spans="1:56" s="68" customFormat="1" ht="22.5">
      <c r="A89" s="200"/>
      <c r="B89" s="200"/>
      <c r="C89" s="200" t="s">
        <v>348</v>
      </c>
      <c r="D89" s="200"/>
      <c r="E89" s="200">
        <v>2</v>
      </c>
      <c r="F89" s="200"/>
      <c r="G89" s="200" t="s">
        <v>832</v>
      </c>
      <c r="H89" s="201" t="s">
        <v>205</v>
      </c>
      <c r="I89" s="202">
        <v>35.03</v>
      </c>
      <c r="J89" s="200" t="s">
        <v>780</v>
      </c>
      <c r="K89" s="176">
        <v>1</v>
      </c>
      <c r="L89" s="176">
        <v>1</v>
      </c>
      <c r="M89" s="176"/>
      <c r="N89" s="286">
        <v>7</v>
      </c>
      <c r="O89" s="286"/>
      <c r="P89" s="176"/>
      <c r="Q89" s="203">
        <f t="shared" si="73"/>
        <v>6</v>
      </c>
      <c r="R89" s="203">
        <f t="shared" si="74"/>
        <v>0</v>
      </c>
      <c r="S89" s="203">
        <f t="shared" si="75"/>
        <v>1</v>
      </c>
      <c r="T89" s="203">
        <f t="shared" si="76"/>
        <v>0</v>
      </c>
      <c r="U89" s="203">
        <f t="shared" si="77"/>
        <v>1</v>
      </c>
      <c r="V89" s="175">
        <f>IF(Q89&gt;0,VLOOKUP(Q89,Jahresfaktoren!$A$11:$B$24,2,),0)</f>
        <v>302</v>
      </c>
      <c r="W89" s="175">
        <f>IF(R89&gt;0,VLOOKUP(R89,Jahresfaktoren!$D$11:$E$24,2,),0)</f>
        <v>0</v>
      </c>
      <c r="X89" s="175">
        <f>IF(S89&gt;0,VLOOKUP(S89,Jahresfaktoren!$A$28:$B$29,2,),0)</f>
        <v>60</v>
      </c>
      <c r="Y89" s="175">
        <f>IF(T89&gt;0,VLOOKUP(T89,Jahresfaktoren!$A$28:$B$29,2,),0)</f>
        <v>0</v>
      </c>
      <c r="Z89" s="175">
        <f>IF(U89&gt;0,VLOOKUP(U89,Jahresfaktoren!$A$32:$B$33,2,),)</f>
        <v>3</v>
      </c>
      <c r="AA89" s="177">
        <f t="shared" si="62"/>
        <v>10579.06</v>
      </c>
      <c r="AB89" s="177" t="str">
        <f t="shared" si="63"/>
        <v/>
      </c>
      <c r="AC89" s="177">
        <f t="shared" si="64"/>
        <v>2101.8000000000002</v>
      </c>
      <c r="AD89" s="177" t="str">
        <f t="shared" si="65"/>
        <v/>
      </c>
      <c r="AE89" s="177">
        <f t="shared" si="66"/>
        <v>105.09</v>
      </c>
      <c r="AF89" s="178">
        <f>IF(Q89&gt;0,VLOOKUP(H89,Leistungszahlen!$A$11:$C$158,3,),0)</f>
        <v>0</v>
      </c>
      <c r="AG89" s="178">
        <f>IF(R89&gt;0,VLOOKUP(H89,Leistungszahlen!$A$11:$F$158,6,),IF(T89&gt;0,VLOOKUP(H89,Leistungszahlen!$A$11:$F$158,6,),0))</f>
        <v>0</v>
      </c>
      <c r="AH89" s="179" t="e">
        <f t="shared" si="57"/>
        <v>#DIV/0!</v>
      </c>
      <c r="AI89" s="179">
        <f t="shared" si="58"/>
        <v>0</v>
      </c>
      <c r="AJ89" s="179" t="e">
        <f t="shared" si="59"/>
        <v>#DIV/0!</v>
      </c>
      <c r="AK89" s="179">
        <f t="shared" si="60"/>
        <v>0</v>
      </c>
      <c r="AL89" s="179" t="e">
        <f t="shared" si="61"/>
        <v>#DIV/0!</v>
      </c>
      <c r="AM89" s="180">
        <f>IF(L89=1,Stundensätze!$D$13,IF(L89=2,Stundensätze!$D$17,IF(L89=4,Stundensätze!$D$21,"")))</f>
        <v>0</v>
      </c>
      <c r="AN89" s="180">
        <f>IF(L89=1,Stundensätze!$D$15,IF(L89=2,Stundensätze!$D$19,IF(L89=4,Stundensätze!$D$23,"")))</f>
        <v>0</v>
      </c>
      <c r="AO89" s="180" t="e">
        <f t="shared" si="67"/>
        <v>#DIV/0!</v>
      </c>
      <c r="AP89" s="180" t="e">
        <f t="shared" si="68"/>
        <v>#DIV/0!</v>
      </c>
      <c r="AQ89" s="192" t="e">
        <f t="shared" si="69"/>
        <v>#DIV/0!</v>
      </c>
      <c r="AR89" s="192" t="e">
        <f t="shared" si="70"/>
        <v>#DIV/0!</v>
      </c>
      <c r="AS89" s="193" t="e">
        <f t="shared" si="71"/>
        <v>#DIV/0!</v>
      </c>
      <c r="AT89" s="258" t="str">
        <f>IF(K89=0,0,VLOOKUP(K89,Kostenstellen!A:B,2,FALSE))</f>
        <v>Therapiezentrum</v>
      </c>
      <c r="AU89" s="68" t="str">
        <f t="shared" si="78"/>
        <v>G</v>
      </c>
      <c r="AV89" s="68" t="str">
        <f t="shared" si="79"/>
        <v/>
      </c>
      <c r="AW89" s="68">
        <f>IF(AF89=0,0,VLOOKUP($H89,Leistungszahlen!$A$11:$H$158,4,FALSE))</f>
        <v>0</v>
      </c>
      <c r="AX89" s="68">
        <f>IF(AF89=0,0,VLOOKUP($H89,Leistungszahlen!$A$11:$H$158,5,FALSE))</f>
        <v>0</v>
      </c>
      <c r="AY89" s="68">
        <f>IF(AG89=0,0,VLOOKUP($H89,Leistungszahlen!$A$11:$H$158,6,FALSE))</f>
        <v>0</v>
      </c>
      <c r="AZ89" s="68">
        <f t="shared" si="80"/>
        <v>0</v>
      </c>
      <c r="BA89" s="68">
        <f t="shared" si="81"/>
        <v>0</v>
      </c>
      <c r="BC89" s="68">
        <f t="shared" si="72"/>
        <v>0</v>
      </c>
      <c r="BD89" s="285"/>
    </row>
    <row r="90" spans="1:56" s="68" customFormat="1" ht="22.5">
      <c r="A90" s="200"/>
      <c r="B90" s="200"/>
      <c r="C90" s="200" t="s">
        <v>348</v>
      </c>
      <c r="D90" s="200"/>
      <c r="E90" s="200">
        <v>2</v>
      </c>
      <c r="F90" s="200"/>
      <c r="G90" s="200" t="s">
        <v>818</v>
      </c>
      <c r="H90" s="201" t="s">
        <v>215</v>
      </c>
      <c r="I90" s="202">
        <v>3.59</v>
      </c>
      <c r="J90" s="200" t="s">
        <v>778</v>
      </c>
      <c r="K90" s="176">
        <v>1</v>
      </c>
      <c r="L90" s="176">
        <v>1</v>
      </c>
      <c r="M90" s="176"/>
      <c r="N90" s="286">
        <v>7</v>
      </c>
      <c r="O90" s="286"/>
      <c r="P90" s="176"/>
      <c r="Q90" s="203">
        <f t="shared" si="73"/>
        <v>6</v>
      </c>
      <c r="R90" s="203">
        <f t="shared" si="74"/>
        <v>0</v>
      </c>
      <c r="S90" s="203">
        <f t="shared" si="75"/>
        <v>1</v>
      </c>
      <c r="T90" s="203">
        <f t="shared" si="76"/>
        <v>0</v>
      </c>
      <c r="U90" s="203">
        <f t="shared" si="77"/>
        <v>1</v>
      </c>
      <c r="V90" s="175">
        <f>IF(Q90&gt;0,VLOOKUP(Q90,Jahresfaktoren!$A$11:$B$24,2,),0)</f>
        <v>302</v>
      </c>
      <c r="W90" s="175">
        <f>IF(R90&gt;0,VLOOKUP(R90,Jahresfaktoren!$D$11:$E$24,2,),0)</f>
        <v>0</v>
      </c>
      <c r="X90" s="175">
        <f>IF(S90&gt;0,VLOOKUP(S90,Jahresfaktoren!$A$28:$B$29,2,),0)</f>
        <v>60</v>
      </c>
      <c r="Y90" s="175">
        <f>IF(T90&gt;0,VLOOKUP(T90,Jahresfaktoren!$A$28:$B$29,2,),0)</f>
        <v>0</v>
      </c>
      <c r="Z90" s="175">
        <f>IF(U90&gt;0,VLOOKUP(U90,Jahresfaktoren!$A$32:$B$33,2,),)</f>
        <v>3</v>
      </c>
      <c r="AA90" s="177">
        <f t="shared" si="62"/>
        <v>1084.18</v>
      </c>
      <c r="AB90" s="177" t="str">
        <f t="shared" si="63"/>
        <v/>
      </c>
      <c r="AC90" s="177">
        <f t="shared" si="64"/>
        <v>215.39999999999998</v>
      </c>
      <c r="AD90" s="177" t="str">
        <f t="shared" si="65"/>
        <v/>
      </c>
      <c r="AE90" s="177">
        <f t="shared" si="66"/>
        <v>10.77</v>
      </c>
      <c r="AF90" s="178">
        <f>IF(Q90&gt;0,VLOOKUP(H90,Leistungszahlen!$A$11:$C$158,3,),0)</f>
        <v>0</v>
      </c>
      <c r="AG90" s="178">
        <f>IF(R90&gt;0,VLOOKUP(H90,Leistungszahlen!$A$11:$F$158,6,),IF(T90&gt;0,VLOOKUP(H90,Leistungszahlen!$A$11:$F$158,6,),0))</f>
        <v>0</v>
      </c>
      <c r="AH90" s="179" t="e">
        <f t="shared" si="57"/>
        <v>#DIV/0!</v>
      </c>
      <c r="AI90" s="179">
        <f t="shared" si="58"/>
        <v>0</v>
      </c>
      <c r="AJ90" s="179" t="e">
        <f t="shared" si="59"/>
        <v>#DIV/0!</v>
      </c>
      <c r="AK90" s="179">
        <f t="shared" si="60"/>
        <v>0</v>
      </c>
      <c r="AL90" s="179" t="e">
        <f t="shared" si="61"/>
        <v>#DIV/0!</v>
      </c>
      <c r="AM90" s="180">
        <f>IF(L90=1,Stundensätze!$D$13,IF(L90=2,Stundensätze!$D$17,IF(L90=4,Stundensätze!$D$21,"")))</f>
        <v>0</v>
      </c>
      <c r="AN90" s="180">
        <f>IF(L90=1,Stundensätze!$D$15,IF(L90=2,Stundensätze!$D$19,IF(L90=4,Stundensätze!$D$23,"")))</f>
        <v>0</v>
      </c>
      <c r="AO90" s="180" t="e">
        <f t="shared" si="67"/>
        <v>#DIV/0!</v>
      </c>
      <c r="AP90" s="180" t="e">
        <f t="shared" si="68"/>
        <v>#DIV/0!</v>
      </c>
      <c r="AQ90" s="192" t="e">
        <f t="shared" si="69"/>
        <v>#DIV/0!</v>
      </c>
      <c r="AR90" s="192" t="e">
        <f t="shared" si="70"/>
        <v>#DIV/0!</v>
      </c>
      <c r="AS90" s="193" t="e">
        <f t="shared" si="71"/>
        <v>#DIV/0!</v>
      </c>
      <c r="AT90" s="258" t="str">
        <f>IF(K90=0,0,VLOOKUP(K90,Kostenstellen!A:B,2,FALSE))</f>
        <v>Therapiezentrum</v>
      </c>
      <c r="AU90" s="68" t="str">
        <f t="shared" si="78"/>
        <v>R</v>
      </c>
      <c r="AV90" s="68" t="str">
        <f t="shared" si="79"/>
        <v/>
      </c>
      <c r="AW90" s="68">
        <f>IF(AF90=0,0,VLOOKUP($H90,Leistungszahlen!$A$11:$H$158,4,FALSE))</f>
        <v>0</v>
      </c>
      <c r="AX90" s="68">
        <f>IF(AF90=0,0,VLOOKUP($H90,Leistungszahlen!$A$11:$H$158,5,FALSE))</f>
        <v>0</v>
      </c>
      <c r="AY90" s="68">
        <f>IF(AG90=0,0,VLOOKUP($H90,Leistungszahlen!$A$11:$H$158,6,FALSE))</f>
        <v>0</v>
      </c>
      <c r="AZ90" s="68">
        <f t="shared" si="80"/>
        <v>0</v>
      </c>
      <c r="BA90" s="68">
        <f t="shared" si="81"/>
        <v>0</v>
      </c>
      <c r="BC90" s="68">
        <f t="shared" si="72"/>
        <v>0</v>
      </c>
      <c r="BD90" s="285"/>
    </row>
    <row r="91" spans="1:56" s="68" customFormat="1" ht="22.5">
      <c r="A91" s="200"/>
      <c r="B91" s="200"/>
      <c r="C91" s="200" t="s">
        <v>348</v>
      </c>
      <c r="D91" s="200"/>
      <c r="E91" s="200">
        <v>2</v>
      </c>
      <c r="F91" s="200"/>
      <c r="G91" s="200" t="s">
        <v>817</v>
      </c>
      <c r="H91" s="201" t="s">
        <v>215</v>
      </c>
      <c r="I91" s="202">
        <v>4.37</v>
      </c>
      <c r="J91" s="200" t="s">
        <v>778</v>
      </c>
      <c r="K91" s="176">
        <v>1</v>
      </c>
      <c r="L91" s="176">
        <v>1</v>
      </c>
      <c r="M91" s="176"/>
      <c r="N91" s="286">
        <v>7</v>
      </c>
      <c r="O91" s="286"/>
      <c r="P91" s="176"/>
      <c r="Q91" s="203">
        <f t="shared" si="73"/>
        <v>6</v>
      </c>
      <c r="R91" s="203">
        <f t="shared" si="74"/>
        <v>0</v>
      </c>
      <c r="S91" s="203">
        <f t="shared" si="75"/>
        <v>1</v>
      </c>
      <c r="T91" s="203">
        <f t="shared" si="76"/>
        <v>0</v>
      </c>
      <c r="U91" s="203">
        <f t="shared" si="77"/>
        <v>1</v>
      </c>
      <c r="V91" s="175">
        <f>IF(Q91&gt;0,VLOOKUP(Q91,Jahresfaktoren!$A$11:$B$24,2,),0)</f>
        <v>302</v>
      </c>
      <c r="W91" s="175">
        <f>IF(R91&gt;0,VLOOKUP(R91,Jahresfaktoren!$D$11:$E$24,2,),0)</f>
        <v>0</v>
      </c>
      <c r="X91" s="175">
        <f>IF(S91&gt;0,VLOOKUP(S91,Jahresfaktoren!$A$28:$B$29,2,),0)</f>
        <v>60</v>
      </c>
      <c r="Y91" s="175">
        <f>IF(T91&gt;0,VLOOKUP(T91,Jahresfaktoren!$A$28:$B$29,2,),0)</f>
        <v>0</v>
      </c>
      <c r="Z91" s="175">
        <f>IF(U91&gt;0,VLOOKUP(U91,Jahresfaktoren!$A$32:$B$33,2,),)</f>
        <v>3</v>
      </c>
      <c r="AA91" s="177">
        <f t="shared" si="62"/>
        <v>1319.74</v>
      </c>
      <c r="AB91" s="177" t="str">
        <f t="shared" si="63"/>
        <v/>
      </c>
      <c r="AC91" s="177">
        <f t="shared" si="64"/>
        <v>262.2</v>
      </c>
      <c r="AD91" s="177" t="str">
        <f t="shared" si="65"/>
        <v/>
      </c>
      <c r="AE91" s="177">
        <f t="shared" si="66"/>
        <v>13.11</v>
      </c>
      <c r="AF91" s="178">
        <f>IF(Q91&gt;0,VLOOKUP(H91,Leistungszahlen!$A$11:$C$158,3,),0)</f>
        <v>0</v>
      </c>
      <c r="AG91" s="178">
        <f>IF(R91&gt;0,VLOOKUP(H91,Leistungszahlen!$A$11:$F$158,6,),IF(T91&gt;0,VLOOKUP(H91,Leistungszahlen!$A$11:$F$158,6,),0))</f>
        <v>0</v>
      </c>
      <c r="AH91" s="179" t="e">
        <f t="shared" si="57"/>
        <v>#DIV/0!</v>
      </c>
      <c r="AI91" s="179">
        <f t="shared" si="58"/>
        <v>0</v>
      </c>
      <c r="AJ91" s="179" t="e">
        <f t="shared" si="59"/>
        <v>#DIV/0!</v>
      </c>
      <c r="AK91" s="179">
        <f t="shared" si="60"/>
        <v>0</v>
      </c>
      <c r="AL91" s="179" t="e">
        <f t="shared" si="61"/>
        <v>#DIV/0!</v>
      </c>
      <c r="AM91" s="180">
        <f>IF(L91=1,Stundensätze!$D$13,IF(L91=2,Stundensätze!$D$17,IF(L91=4,Stundensätze!$D$21,"")))</f>
        <v>0</v>
      </c>
      <c r="AN91" s="180">
        <f>IF(L91=1,Stundensätze!$D$15,IF(L91=2,Stundensätze!$D$19,IF(L91=4,Stundensätze!$D$23,"")))</f>
        <v>0</v>
      </c>
      <c r="AO91" s="180" t="e">
        <f t="shared" si="67"/>
        <v>#DIV/0!</v>
      </c>
      <c r="AP91" s="180" t="e">
        <f t="shared" si="68"/>
        <v>#DIV/0!</v>
      </c>
      <c r="AQ91" s="192" t="e">
        <f t="shared" si="69"/>
        <v>#DIV/0!</v>
      </c>
      <c r="AR91" s="192" t="e">
        <f t="shared" si="70"/>
        <v>#DIV/0!</v>
      </c>
      <c r="AS91" s="193" t="e">
        <f t="shared" si="71"/>
        <v>#DIV/0!</v>
      </c>
      <c r="AT91" s="258" t="str">
        <f>IF(K91=0,0,VLOOKUP(K91,Kostenstellen!A:B,2,FALSE))</f>
        <v>Therapiezentrum</v>
      </c>
      <c r="AU91" s="68" t="str">
        <f t="shared" si="78"/>
        <v>R</v>
      </c>
      <c r="AV91" s="68" t="str">
        <f t="shared" si="79"/>
        <v/>
      </c>
      <c r="AW91" s="68">
        <f>IF(AF91=0,0,VLOOKUP($H91,Leistungszahlen!$A$11:$H$158,4,FALSE))</f>
        <v>0</v>
      </c>
      <c r="AX91" s="68">
        <f>IF(AF91=0,0,VLOOKUP($H91,Leistungszahlen!$A$11:$H$158,5,FALSE))</f>
        <v>0</v>
      </c>
      <c r="AY91" s="68">
        <f>IF(AG91=0,0,VLOOKUP($H91,Leistungszahlen!$A$11:$H$158,6,FALSE))</f>
        <v>0</v>
      </c>
      <c r="AZ91" s="68">
        <f t="shared" si="80"/>
        <v>0</v>
      </c>
      <c r="BA91" s="68">
        <f t="shared" si="81"/>
        <v>0</v>
      </c>
      <c r="BC91" s="68">
        <f t="shared" si="72"/>
        <v>0</v>
      </c>
      <c r="BD91" s="285"/>
    </row>
    <row r="92" spans="1:56" s="68" customFormat="1" ht="22.5">
      <c r="A92" s="200"/>
      <c r="B92" s="200"/>
      <c r="C92" s="200" t="s">
        <v>348</v>
      </c>
      <c r="D92" s="200"/>
      <c r="E92" s="200">
        <v>2</v>
      </c>
      <c r="F92" s="200"/>
      <c r="G92" s="200" t="s">
        <v>820</v>
      </c>
      <c r="H92" s="201" t="s">
        <v>215</v>
      </c>
      <c r="I92" s="202">
        <v>3.59</v>
      </c>
      <c r="J92" s="200" t="s">
        <v>778</v>
      </c>
      <c r="K92" s="176">
        <v>1</v>
      </c>
      <c r="L92" s="176">
        <v>1</v>
      </c>
      <c r="M92" s="176"/>
      <c r="N92" s="286">
        <v>7</v>
      </c>
      <c r="O92" s="286"/>
      <c r="P92" s="176"/>
      <c r="Q92" s="203">
        <f t="shared" si="73"/>
        <v>6</v>
      </c>
      <c r="R92" s="203">
        <f t="shared" si="74"/>
        <v>0</v>
      </c>
      <c r="S92" s="203">
        <f t="shared" si="75"/>
        <v>1</v>
      </c>
      <c r="T92" s="203">
        <f t="shared" si="76"/>
        <v>0</v>
      </c>
      <c r="U92" s="203">
        <f t="shared" si="77"/>
        <v>1</v>
      </c>
      <c r="V92" s="175">
        <f>IF(Q92&gt;0,VLOOKUP(Q92,Jahresfaktoren!$A$11:$B$24,2,),0)</f>
        <v>302</v>
      </c>
      <c r="W92" s="175">
        <f>IF(R92&gt;0,VLOOKUP(R92,Jahresfaktoren!$D$11:$E$24,2,),0)</f>
        <v>0</v>
      </c>
      <c r="X92" s="175">
        <f>IF(S92&gt;0,VLOOKUP(S92,Jahresfaktoren!$A$28:$B$29,2,),0)</f>
        <v>60</v>
      </c>
      <c r="Y92" s="175">
        <f>IF(T92&gt;0,VLOOKUP(T92,Jahresfaktoren!$A$28:$B$29,2,),0)</f>
        <v>0</v>
      </c>
      <c r="Z92" s="175">
        <f>IF(U92&gt;0,VLOOKUP(U92,Jahresfaktoren!$A$32:$B$33,2,),)</f>
        <v>3</v>
      </c>
      <c r="AA92" s="177">
        <f t="shared" si="62"/>
        <v>1084.18</v>
      </c>
      <c r="AB92" s="177" t="str">
        <f t="shared" si="63"/>
        <v/>
      </c>
      <c r="AC92" s="177">
        <f t="shared" si="64"/>
        <v>215.39999999999998</v>
      </c>
      <c r="AD92" s="177" t="str">
        <f t="shared" si="65"/>
        <v/>
      </c>
      <c r="AE92" s="177">
        <f t="shared" si="66"/>
        <v>10.77</v>
      </c>
      <c r="AF92" s="178">
        <f>IF(Q92&gt;0,VLOOKUP(H92,Leistungszahlen!$A$11:$C$158,3,),0)</f>
        <v>0</v>
      </c>
      <c r="AG92" s="178">
        <f>IF(R92&gt;0,VLOOKUP(H92,Leistungszahlen!$A$11:$F$158,6,),IF(T92&gt;0,VLOOKUP(H92,Leistungszahlen!$A$11:$F$158,6,),0))</f>
        <v>0</v>
      </c>
      <c r="AH92" s="179" t="e">
        <f t="shared" si="57"/>
        <v>#DIV/0!</v>
      </c>
      <c r="AI92" s="179">
        <f t="shared" si="58"/>
        <v>0</v>
      </c>
      <c r="AJ92" s="179" t="e">
        <f t="shared" si="59"/>
        <v>#DIV/0!</v>
      </c>
      <c r="AK92" s="179">
        <f t="shared" si="60"/>
        <v>0</v>
      </c>
      <c r="AL92" s="179" t="e">
        <f t="shared" si="61"/>
        <v>#DIV/0!</v>
      </c>
      <c r="AM92" s="180">
        <f>IF(L92=1,Stundensätze!$D$13,IF(L92=2,Stundensätze!$D$17,IF(L92=4,Stundensätze!$D$21,"")))</f>
        <v>0</v>
      </c>
      <c r="AN92" s="180">
        <f>IF(L92=1,Stundensätze!$D$15,IF(L92=2,Stundensätze!$D$19,IF(L92=4,Stundensätze!$D$23,"")))</f>
        <v>0</v>
      </c>
      <c r="AO92" s="180" t="e">
        <f t="shared" si="67"/>
        <v>#DIV/0!</v>
      </c>
      <c r="AP92" s="180" t="e">
        <f t="shared" si="68"/>
        <v>#DIV/0!</v>
      </c>
      <c r="AQ92" s="192" t="e">
        <f t="shared" si="69"/>
        <v>#DIV/0!</v>
      </c>
      <c r="AR92" s="192" t="e">
        <f t="shared" si="70"/>
        <v>#DIV/0!</v>
      </c>
      <c r="AS92" s="193" t="e">
        <f t="shared" si="71"/>
        <v>#DIV/0!</v>
      </c>
      <c r="AT92" s="258" t="str">
        <f>IF(K92=0,0,VLOOKUP(K92,Kostenstellen!A:B,2,FALSE))</f>
        <v>Therapiezentrum</v>
      </c>
      <c r="AU92" s="68" t="str">
        <f t="shared" si="78"/>
        <v>R</v>
      </c>
      <c r="AV92" s="68" t="str">
        <f t="shared" si="79"/>
        <v/>
      </c>
      <c r="AW92" s="68">
        <f>IF(AF92=0,0,VLOOKUP($H92,Leistungszahlen!$A$11:$H$158,4,FALSE))</f>
        <v>0</v>
      </c>
      <c r="AX92" s="68">
        <f>IF(AF92=0,0,VLOOKUP($H92,Leistungszahlen!$A$11:$H$158,5,FALSE))</f>
        <v>0</v>
      </c>
      <c r="AY92" s="68">
        <f>IF(AG92=0,0,VLOOKUP($H92,Leistungszahlen!$A$11:$H$158,6,FALSE))</f>
        <v>0</v>
      </c>
      <c r="AZ92" s="68">
        <f t="shared" si="80"/>
        <v>0</v>
      </c>
      <c r="BA92" s="68">
        <f t="shared" si="81"/>
        <v>0</v>
      </c>
      <c r="BC92" s="68">
        <f t="shared" si="72"/>
        <v>0</v>
      </c>
      <c r="BD92" s="285"/>
    </row>
    <row r="93" spans="1:56" s="68" customFormat="1" ht="22.5">
      <c r="A93" s="200"/>
      <c r="B93" s="200"/>
      <c r="C93" s="200" t="s">
        <v>348</v>
      </c>
      <c r="D93" s="200"/>
      <c r="E93" s="200">
        <v>2</v>
      </c>
      <c r="F93" s="200"/>
      <c r="G93" s="200" t="s">
        <v>819</v>
      </c>
      <c r="H93" s="201" t="s">
        <v>215</v>
      </c>
      <c r="I93" s="202">
        <v>4.37</v>
      </c>
      <c r="J93" s="200" t="s">
        <v>778</v>
      </c>
      <c r="K93" s="176">
        <v>1</v>
      </c>
      <c r="L93" s="176">
        <v>1</v>
      </c>
      <c r="M93" s="176"/>
      <c r="N93" s="286">
        <v>7</v>
      </c>
      <c r="O93" s="286"/>
      <c r="P93" s="176"/>
      <c r="Q93" s="203">
        <f t="shared" si="73"/>
        <v>6</v>
      </c>
      <c r="R93" s="203">
        <f t="shared" si="74"/>
        <v>0</v>
      </c>
      <c r="S93" s="203">
        <f t="shared" si="75"/>
        <v>1</v>
      </c>
      <c r="T93" s="203">
        <f t="shared" si="76"/>
        <v>0</v>
      </c>
      <c r="U93" s="203">
        <f t="shared" si="77"/>
        <v>1</v>
      </c>
      <c r="V93" s="175">
        <f>IF(Q93&gt;0,VLOOKUP(Q93,Jahresfaktoren!$A$11:$B$24,2,),0)</f>
        <v>302</v>
      </c>
      <c r="W93" s="175">
        <f>IF(R93&gt;0,VLOOKUP(R93,Jahresfaktoren!$D$11:$E$24,2,),0)</f>
        <v>0</v>
      </c>
      <c r="X93" s="175">
        <f>IF(S93&gt;0,VLOOKUP(S93,Jahresfaktoren!$A$28:$B$29,2,),0)</f>
        <v>60</v>
      </c>
      <c r="Y93" s="175">
        <f>IF(T93&gt;0,VLOOKUP(T93,Jahresfaktoren!$A$28:$B$29,2,),0)</f>
        <v>0</v>
      </c>
      <c r="Z93" s="175">
        <f>IF(U93&gt;0,VLOOKUP(U93,Jahresfaktoren!$A$32:$B$33,2,),)</f>
        <v>3</v>
      </c>
      <c r="AA93" s="177">
        <f t="shared" si="62"/>
        <v>1319.74</v>
      </c>
      <c r="AB93" s="177" t="str">
        <f t="shared" si="63"/>
        <v/>
      </c>
      <c r="AC93" s="177">
        <f t="shared" si="64"/>
        <v>262.2</v>
      </c>
      <c r="AD93" s="177" t="str">
        <f t="shared" si="65"/>
        <v/>
      </c>
      <c r="AE93" s="177">
        <f t="shared" si="66"/>
        <v>13.11</v>
      </c>
      <c r="AF93" s="178">
        <f>IF(Q93&gt;0,VLOOKUP(H93,Leistungszahlen!$A$11:$C$158,3,),0)</f>
        <v>0</v>
      </c>
      <c r="AG93" s="178">
        <f>IF(R93&gt;0,VLOOKUP(H93,Leistungszahlen!$A$11:$F$158,6,),IF(T93&gt;0,VLOOKUP(H93,Leistungszahlen!$A$11:$F$158,6,),0))</f>
        <v>0</v>
      </c>
      <c r="AH93" s="179" t="e">
        <f t="shared" si="57"/>
        <v>#DIV/0!</v>
      </c>
      <c r="AI93" s="179">
        <f t="shared" si="58"/>
        <v>0</v>
      </c>
      <c r="AJ93" s="179" t="e">
        <f t="shared" si="59"/>
        <v>#DIV/0!</v>
      </c>
      <c r="AK93" s="179">
        <f t="shared" si="60"/>
        <v>0</v>
      </c>
      <c r="AL93" s="179" t="e">
        <f t="shared" si="61"/>
        <v>#DIV/0!</v>
      </c>
      <c r="AM93" s="180">
        <f>IF(L93=1,Stundensätze!$D$13,IF(L93=2,Stundensätze!$D$17,IF(L93=4,Stundensätze!$D$21,"")))</f>
        <v>0</v>
      </c>
      <c r="AN93" s="180">
        <f>IF(L93=1,Stundensätze!$D$15,IF(L93=2,Stundensätze!$D$19,IF(L93=4,Stundensätze!$D$23,"")))</f>
        <v>0</v>
      </c>
      <c r="AO93" s="180" t="e">
        <f t="shared" si="67"/>
        <v>#DIV/0!</v>
      </c>
      <c r="AP93" s="180" t="e">
        <f t="shared" si="68"/>
        <v>#DIV/0!</v>
      </c>
      <c r="AQ93" s="192" t="e">
        <f t="shared" si="69"/>
        <v>#DIV/0!</v>
      </c>
      <c r="AR93" s="192" t="e">
        <f t="shared" si="70"/>
        <v>#DIV/0!</v>
      </c>
      <c r="AS93" s="193" t="e">
        <f t="shared" si="71"/>
        <v>#DIV/0!</v>
      </c>
      <c r="AT93" s="258" t="str">
        <f>IF(K93=0,0,VLOOKUP(K93,Kostenstellen!A:B,2,FALSE))</f>
        <v>Therapiezentrum</v>
      </c>
      <c r="AU93" s="68" t="str">
        <f t="shared" si="78"/>
        <v>R</v>
      </c>
      <c r="AV93" s="68" t="str">
        <f t="shared" si="79"/>
        <v/>
      </c>
      <c r="AW93" s="68">
        <f>IF(AF93=0,0,VLOOKUP($H93,Leistungszahlen!$A$11:$H$158,4,FALSE))</f>
        <v>0</v>
      </c>
      <c r="AX93" s="68">
        <f>IF(AF93=0,0,VLOOKUP($H93,Leistungszahlen!$A$11:$H$158,5,FALSE))</f>
        <v>0</v>
      </c>
      <c r="AY93" s="68">
        <f>IF(AG93=0,0,VLOOKUP($H93,Leistungszahlen!$A$11:$H$158,6,FALSE))</f>
        <v>0</v>
      </c>
      <c r="AZ93" s="68">
        <f t="shared" si="80"/>
        <v>0</v>
      </c>
      <c r="BA93" s="68">
        <f t="shared" si="81"/>
        <v>0</v>
      </c>
      <c r="BC93" s="68">
        <f t="shared" si="72"/>
        <v>0</v>
      </c>
      <c r="BD93" s="285"/>
    </row>
    <row r="94" spans="1:56" s="68" customFormat="1" ht="22.5">
      <c r="A94" s="200"/>
      <c r="B94" s="200"/>
      <c r="C94" s="200" t="s">
        <v>348</v>
      </c>
      <c r="D94" s="200"/>
      <c r="E94" s="200">
        <v>2</v>
      </c>
      <c r="F94" s="200"/>
      <c r="G94" s="200" t="s">
        <v>822</v>
      </c>
      <c r="H94" s="201" t="s">
        <v>215</v>
      </c>
      <c r="I94" s="202">
        <v>3.59</v>
      </c>
      <c r="J94" s="200" t="s">
        <v>778</v>
      </c>
      <c r="K94" s="176">
        <v>1</v>
      </c>
      <c r="L94" s="176">
        <v>1</v>
      </c>
      <c r="M94" s="176"/>
      <c r="N94" s="286">
        <v>7</v>
      </c>
      <c r="O94" s="286"/>
      <c r="P94" s="176"/>
      <c r="Q94" s="203">
        <f t="shared" si="73"/>
        <v>6</v>
      </c>
      <c r="R94" s="203">
        <f t="shared" si="74"/>
        <v>0</v>
      </c>
      <c r="S94" s="203">
        <f t="shared" si="75"/>
        <v>1</v>
      </c>
      <c r="T94" s="203">
        <f t="shared" si="76"/>
        <v>0</v>
      </c>
      <c r="U94" s="203">
        <f t="shared" si="77"/>
        <v>1</v>
      </c>
      <c r="V94" s="175">
        <f>IF(Q94&gt;0,VLOOKUP(Q94,Jahresfaktoren!$A$11:$B$24,2,),0)</f>
        <v>302</v>
      </c>
      <c r="W94" s="175">
        <f>IF(R94&gt;0,VLOOKUP(R94,Jahresfaktoren!$D$11:$E$24,2,),0)</f>
        <v>0</v>
      </c>
      <c r="X94" s="175">
        <f>IF(S94&gt;0,VLOOKUP(S94,Jahresfaktoren!$A$28:$B$29,2,),0)</f>
        <v>60</v>
      </c>
      <c r="Y94" s="175">
        <f>IF(T94&gt;0,VLOOKUP(T94,Jahresfaktoren!$A$28:$B$29,2,),0)</f>
        <v>0</v>
      </c>
      <c r="Z94" s="175">
        <f>IF(U94&gt;0,VLOOKUP(U94,Jahresfaktoren!$A$32:$B$33,2,),)</f>
        <v>3</v>
      </c>
      <c r="AA94" s="177">
        <f t="shared" si="62"/>
        <v>1084.18</v>
      </c>
      <c r="AB94" s="177" t="str">
        <f t="shared" si="63"/>
        <v/>
      </c>
      <c r="AC94" s="177">
        <f t="shared" si="64"/>
        <v>215.39999999999998</v>
      </c>
      <c r="AD94" s="177" t="str">
        <f t="shared" si="65"/>
        <v/>
      </c>
      <c r="AE94" s="177">
        <f t="shared" si="66"/>
        <v>10.77</v>
      </c>
      <c r="AF94" s="178">
        <f>IF(Q94&gt;0,VLOOKUP(H94,Leistungszahlen!$A$11:$C$158,3,),0)</f>
        <v>0</v>
      </c>
      <c r="AG94" s="178">
        <f>IF(R94&gt;0,VLOOKUP(H94,Leistungszahlen!$A$11:$F$158,6,),IF(T94&gt;0,VLOOKUP(H94,Leistungszahlen!$A$11:$F$158,6,),0))</f>
        <v>0</v>
      </c>
      <c r="AH94" s="179" t="e">
        <f t="shared" si="57"/>
        <v>#DIV/0!</v>
      </c>
      <c r="AI94" s="179">
        <f t="shared" si="58"/>
        <v>0</v>
      </c>
      <c r="AJ94" s="179" t="e">
        <f t="shared" si="59"/>
        <v>#DIV/0!</v>
      </c>
      <c r="AK94" s="179">
        <f t="shared" si="60"/>
        <v>0</v>
      </c>
      <c r="AL94" s="179" t="e">
        <f t="shared" si="61"/>
        <v>#DIV/0!</v>
      </c>
      <c r="AM94" s="180">
        <f>IF(L94=1,Stundensätze!$D$13,IF(L94=2,Stundensätze!$D$17,IF(L94=4,Stundensätze!$D$21,"")))</f>
        <v>0</v>
      </c>
      <c r="AN94" s="180">
        <f>IF(L94=1,Stundensätze!$D$15,IF(L94=2,Stundensätze!$D$19,IF(L94=4,Stundensätze!$D$23,"")))</f>
        <v>0</v>
      </c>
      <c r="AO94" s="180" t="e">
        <f t="shared" si="67"/>
        <v>#DIV/0!</v>
      </c>
      <c r="AP94" s="180" t="e">
        <f t="shared" si="68"/>
        <v>#DIV/0!</v>
      </c>
      <c r="AQ94" s="192" t="e">
        <f t="shared" si="69"/>
        <v>#DIV/0!</v>
      </c>
      <c r="AR94" s="192" t="e">
        <f t="shared" si="70"/>
        <v>#DIV/0!</v>
      </c>
      <c r="AS94" s="193" t="e">
        <f t="shared" si="71"/>
        <v>#DIV/0!</v>
      </c>
      <c r="AT94" s="258" t="str">
        <f>IF(K94=0,0,VLOOKUP(K94,Kostenstellen!A:B,2,FALSE))</f>
        <v>Therapiezentrum</v>
      </c>
      <c r="AU94" s="68" t="str">
        <f t="shared" si="78"/>
        <v>R</v>
      </c>
      <c r="AV94" s="68" t="str">
        <f t="shared" si="79"/>
        <v/>
      </c>
      <c r="AW94" s="68">
        <f>IF(AF94=0,0,VLOOKUP($H94,Leistungszahlen!$A$11:$H$158,4,FALSE))</f>
        <v>0</v>
      </c>
      <c r="AX94" s="68">
        <f>IF(AF94=0,0,VLOOKUP($H94,Leistungszahlen!$A$11:$H$158,5,FALSE))</f>
        <v>0</v>
      </c>
      <c r="AY94" s="68">
        <f>IF(AG94=0,0,VLOOKUP($H94,Leistungszahlen!$A$11:$H$158,6,FALSE))</f>
        <v>0</v>
      </c>
      <c r="AZ94" s="68">
        <f t="shared" si="80"/>
        <v>0</v>
      </c>
      <c r="BA94" s="68">
        <f t="shared" si="81"/>
        <v>0</v>
      </c>
      <c r="BC94" s="68">
        <f t="shared" si="72"/>
        <v>0</v>
      </c>
      <c r="BD94" s="285"/>
    </row>
    <row r="95" spans="1:56" s="68" customFormat="1" ht="22.5">
      <c r="A95" s="200"/>
      <c r="B95" s="200"/>
      <c r="C95" s="200" t="s">
        <v>348</v>
      </c>
      <c r="D95" s="200"/>
      <c r="E95" s="200">
        <v>2</v>
      </c>
      <c r="F95" s="200"/>
      <c r="G95" s="200" t="s">
        <v>821</v>
      </c>
      <c r="H95" s="201" t="s">
        <v>215</v>
      </c>
      <c r="I95" s="202">
        <v>4.37</v>
      </c>
      <c r="J95" s="200" t="s">
        <v>778</v>
      </c>
      <c r="K95" s="176">
        <v>1</v>
      </c>
      <c r="L95" s="176">
        <v>1</v>
      </c>
      <c r="M95" s="176"/>
      <c r="N95" s="286">
        <v>7</v>
      </c>
      <c r="O95" s="286"/>
      <c r="P95" s="176"/>
      <c r="Q95" s="203">
        <f t="shared" si="73"/>
        <v>6</v>
      </c>
      <c r="R95" s="203">
        <f t="shared" si="74"/>
        <v>0</v>
      </c>
      <c r="S95" s="203">
        <f t="shared" si="75"/>
        <v>1</v>
      </c>
      <c r="T95" s="203">
        <f t="shared" si="76"/>
        <v>0</v>
      </c>
      <c r="U95" s="203">
        <f t="shared" si="77"/>
        <v>1</v>
      </c>
      <c r="V95" s="175">
        <f>IF(Q95&gt;0,VLOOKUP(Q95,Jahresfaktoren!$A$11:$B$24,2,),0)</f>
        <v>302</v>
      </c>
      <c r="W95" s="175">
        <f>IF(R95&gt;0,VLOOKUP(R95,Jahresfaktoren!$D$11:$E$24,2,),0)</f>
        <v>0</v>
      </c>
      <c r="X95" s="175">
        <f>IF(S95&gt;0,VLOOKUP(S95,Jahresfaktoren!$A$28:$B$29,2,),0)</f>
        <v>60</v>
      </c>
      <c r="Y95" s="175">
        <f>IF(T95&gt;0,VLOOKUP(T95,Jahresfaktoren!$A$28:$B$29,2,),0)</f>
        <v>0</v>
      </c>
      <c r="Z95" s="175">
        <f>IF(U95&gt;0,VLOOKUP(U95,Jahresfaktoren!$A$32:$B$33,2,),)</f>
        <v>3</v>
      </c>
      <c r="AA95" s="177">
        <f t="shared" si="62"/>
        <v>1319.74</v>
      </c>
      <c r="AB95" s="177" t="str">
        <f t="shared" si="63"/>
        <v/>
      </c>
      <c r="AC95" s="177">
        <f t="shared" si="64"/>
        <v>262.2</v>
      </c>
      <c r="AD95" s="177" t="str">
        <f t="shared" si="65"/>
        <v/>
      </c>
      <c r="AE95" s="177">
        <f t="shared" si="66"/>
        <v>13.11</v>
      </c>
      <c r="AF95" s="178">
        <f>IF(Q95&gt;0,VLOOKUP(H95,Leistungszahlen!$A$11:$C$158,3,),0)</f>
        <v>0</v>
      </c>
      <c r="AG95" s="178">
        <f>IF(R95&gt;0,VLOOKUP(H95,Leistungszahlen!$A$11:$F$158,6,),IF(T95&gt;0,VLOOKUP(H95,Leistungszahlen!$A$11:$F$158,6,),0))</f>
        <v>0</v>
      </c>
      <c r="AH95" s="179" t="e">
        <f t="shared" si="57"/>
        <v>#DIV/0!</v>
      </c>
      <c r="AI95" s="179">
        <f t="shared" si="58"/>
        <v>0</v>
      </c>
      <c r="AJ95" s="179" t="e">
        <f t="shared" si="59"/>
        <v>#DIV/0!</v>
      </c>
      <c r="AK95" s="179">
        <f t="shared" si="60"/>
        <v>0</v>
      </c>
      <c r="AL95" s="179" t="e">
        <f t="shared" si="61"/>
        <v>#DIV/0!</v>
      </c>
      <c r="AM95" s="180">
        <f>IF(L95=1,Stundensätze!$D$13,IF(L95=2,Stundensätze!$D$17,IF(L95=4,Stundensätze!$D$21,"")))</f>
        <v>0</v>
      </c>
      <c r="AN95" s="180">
        <f>IF(L95=1,Stundensätze!$D$15,IF(L95=2,Stundensätze!$D$19,IF(L95=4,Stundensätze!$D$23,"")))</f>
        <v>0</v>
      </c>
      <c r="AO95" s="180" t="e">
        <f t="shared" si="67"/>
        <v>#DIV/0!</v>
      </c>
      <c r="AP95" s="180" t="e">
        <f t="shared" si="68"/>
        <v>#DIV/0!</v>
      </c>
      <c r="AQ95" s="192" t="e">
        <f t="shared" si="69"/>
        <v>#DIV/0!</v>
      </c>
      <c r="AR95" s="192" t="e">
        <f t="shared" si="70"/>
        <v>#DIV/0!</v>
      </c>
      <c r="AS95" s="193" t="e">
        <f t="shared" si="71"/>
        <v>#DIV/0!</v>
      </c>
      <c r="AT95" s="258" t="str">
        <f>IF(K95=0,0,VLOOKUP(K95,Kostenstellen!A:B,2,FALSE))</f>
        <v>Therapiezentrum</v>
      </c>
      <c r="AU95" s="68" t="str">
        <f t="shared" si="78"/>
        <v>R</v>
      </c>
      <c r="AV95" s="68" t="str">
        <f t="shared" si="79"/>
        <v/>
      </c>
      <c r="AW95" s="68">
        <f>IF(AF95=0,0,VLOOKUP($H95,Leistungszahlen!$A$11:$H$158,4,FALSE))</f>
        <v>0</v>
      </c>
      <c r="AX95" s="68">
        <f>IF(AF95=0,0,VLOOKUP($H95,Leistungszahlen!$A$11:$H$158,5,FALSE))</f>
        <v>0</v>
      </c>
      <c r="AY95" s="68">
        <f>IF(AG95=0,0,VLOOKUP($H95,Leistungszahlen!$A$11:$H$158,6,FALSE))</f>
        <v>0</v>
      </c>
      <c r="AZ95" s="68">
        <f t="shared" si="80"/>
        <v>0</v>
      </c>
      <c r="BA95" s="68">
        <f t="shared" si="81"/>
        <v>0</v>
      </c>
      <c r="BC95" s="68">
        <f t="shared" si="72"/>
        <v>0</v>
      </c>
      <c r="BD95" s="285"/>
    </row>
    <row r="96" spans="1:56" s="68" customFormat="1" ht="22.5">
      <c r="A96" s="200"/>
      <c r="B96" s="200"/>
      <c r="C96" s="200" t="s">
        <v>348</v>
      </c>
      <c r="D96" s="200"/>
      <c r="E96" s="200">
        <v>2</v>
      </c>
      <c r="F96" s="200"/>
      <c r="G96" s="200" t="s">
        <v>824</v>
      </c>
      <c r="H96" s="201" t="s">
        <v>215</v>
      </c>
      <c r="I96" s="202">
        <v>3.59</v>
      </c>
      <c r="J96" s="200" t="s">
        <v>778</v>
      </c>
      <c r="K96" s="176">
        <v>1</v>
      </c>
      <c r="L96" s="176">
        <v>1</v>
      </c>
      <c r="M96" s="176" t="s">
        <v>119</v>
      </c>
      <c r="N96" s="286">
        <v>7</v>
      </c>
      <c r="O96" s="286"/>
      <c r="P96" s="176"/>
      <c r="Q96" s="203">
        <f t="shared" si="73"/>
        <v>0</v>
      </c>
      <c r="R96" s="203">
        <f t="shared" si="74"/>
        <v>0</v>
      </c>
      <c r="S96" s="203">
        <f t="shared" si="75"/>
        <v>0</v>
      </c>
      <c r="T96" s="203">
        <f t="shared" si="76"/>
        <v>0</v>
      </c>
      <c r="U96" s="203">
        <f t="shared" si="77"/>
        <v>0</v>
      </c>
      <c r="V96" s="175">
        <f>IF(Q96&gt;0,VLOOKUP(Q96,Jahresfaktoren!$A$11:$B$24,2,),0)</f>
        <v>0</v>
      </c>
      <c r="W96" s="175">
        <f>IF(R96&gt;0,VLOOKUP(R96,Jahresfaktoren!$D$11:$E$24,2,),0)</f>
        <v>0</v>
      </c>
      <c r="X96" s="175">
        <f>IF(S96&gt;0,VLOOKUP(S96,Jahresfaktoren!$A$28:$B$29,2,),0)</f>
        <v>0</v>
      </c>
      <c r="Y96" s="175">
        <f>IF(T96&gt;0,VLOOKUP(T96,Jahresfaktoren!$A$28:$B$29,2,),0)</f>
        <v>0</v>
      </c>
      <c r="Z96" s="175">
        <f>IF(U96&gt;0,VLOOKUP(U96,Jahresfaktoren!$A$32:$B$33,2,),)</f>
        <v>0</v>
      </c>
      <c r="AA96" s="177" t="str">
        <f t="shared" si="62"/>
        <v/>
      </c>
      <c r="AB96" s="177" t="str">
        <f t="shared" si="63"/>
        <v/>
      </c>
      <c r="AC96" s="177" t="str">
        <f t="shared" si="64"/>
        <v/>
      </c>
      <c r="AD96" s="177" t="str">
        <f t="shared" si="65"/>
        <v/>
      </c>
      <c r="AE96" s="177" t="str">
        <f t="shared" si="66"/>
        <v/>
      </c>
      <c r="AF96" s="178">
        <f>IF(Q96&gt;0,VLOOKUP(H96,Leistungszahlen!$A$11:$C$158,3,),0)</f>
        <v>0</v>
      </c>
      <c r="AG96" s="178">
        <f>IF(R96&gt;0,VLOOKUP(H96,Leistungszahlen!$A$11:$F$158,6,),IF(T96&gt;0,VLOOKUP(H96,Leistungszahlen!$A$11:$F$158,6,),0))</f>
        <v>0</v>
      </c>
      <c r="AH96" s="179">
        <f t="shared" si="57"/>
        <v>0</v>
      </c>
      <c r="AI96" s="179">
        <f t="shared" si="58"/>
        <v>0</v>
      </c>
      <c r="AJ96" s="179">
        <f t="shared" si="59"/>
        <v>0</v>
      </c>
      <c r="AK96" s="179">
        <f t="shared" si="60"/>
        <v>0</v>
      </c>
      <c r="AL96" s="179">
        <f t="shared" si="61"/>
        <v>0</v>
      </c>
      <c r="AM96" s="180">
        <f>IF(L96=1,Stundensätze!$D$13,IF(L96=2,Stundensätze!$D$17,IF(L96=4,Stundensätze!$D$21,"")))</f>
        <v>0</v>
      </c>
      <c r="AN96" s="180">
        <f>IF(L96=1,Stundensätze!$D$15,IF(L96=2,Stundensätze!$D$19,IF(L96=4,Stundensätze!$D$23,"")))</f>
        <v>0</v>
      </c>
      <c r="AO96" s="180">
        <f t="shared" si="67"/>
        <v>0</v>
      </c>
      <c r="AP96" s="180">
        <f t="shared" si="68"/>
        <v>0</v>
      </c>
      <c r="AQ96" s="192">
        <f t="shared" si="69"/>
        <v>0</v>
      </c>
      <c r="AR96" s="192">
        <f t="shared" si="70"/>
        <v>0</v>
      </c>
      <c r="AS96" s="193">
        <f t="shared" si="71"/>
        <v>0</v>
      </c>
      <c r="AT96" s="258" t="str">
        <f>IF(K96=0,0,VLOOKUP(K96,Kostenstellen!A:B,2,FALSE))</f>
        <v>Therapiezentrum</v>
      </c>
      <c r="AU96" s="68" t="str">
        <f t="shared" si="78"/>
        <v/>
      </c>
      <c r="AV96" s="68" t="str">
        <f t="shared" si="79"/>
        <v/>
      </c>
      <c r="AW96" s="68">
        <f>IF(AF96=0,0,VLOOKUP($H96,Leistungszahlen!$A$11:$H$158,4,FALSE))</f>
        <v>0</v>
      </c>
      <c r="AX96" s="68">
        <f>IF(AF96=0,0,VLOOKUP($H96,Leistungszahlen!$A$11:$H$158,5,FALSE))</f>
        <v>0</v>
      </c>
      <c r="AY96" s="68">
        <f>IF(AG96=0,0,VLOOKUP($H96,Leistungszahlen!$A$11:$H$158,6,FALSE))</f>
        <v>0</v>
      </c>
      <c r="AZ96" s="68">
        <f t="shared" si="80"/>
        <v>0</v>
      </c>
      <c r="BA96" s="68">
        <f t="shared" si="81"/>
        <v>0</v>
      </c>
      <c r="BC96" s="68">
        <f t="shared" si="72"/>
        <v>0</v>
      </c>
      <c r="BD96" s="285"/>
    </row>
    <row r="97" spans="1:56" s="68" customFormat="1" ht="22.5">
      <c r="A97" s="200"/>
      <c r="B97" s="200"/>
      <c r="C97" s="200" t="s">
        <v>348</v>
      </c>
      <c r="D97" s="200"/>
      <c r="E97" s="200">
        <v>2</v>
      </c>
      <c r="F97" s="200"/>
      <c r="G97" s="200" t="s">
        <v>823</v>
      </c>
      <c r="H97" s="201" t="s">
        <v>215</v>
      </c>
      <c r="I97" s="202">
        <v>4.37</v>
      </c>
      <c r="J97" s="200" t="s">
        <v>778</v>
      </c>
      <c r="K97" s="176">
        <v>1</v>
      </c>
      <c r="L97" s="176">
        <v>1</v>
      </c>
      <c r="M97" s="176" t="s">
        <v>119</v>
      </c>
      <c r="N97" s="286">
        <v>7</v>
      </c>
      <c r="O97" s="286"/>
      <c r="P97" s="176"/>
      <c r="Q97" s="203">
        <f t="shared" si="73"/>
        <v>0</v>
      </c>
      <c r="R97" s="203">
        <f t="shared" si="74"/>
        <v>0</v>
      </c>
      <c r="S97" s="203">
        <f t="shared" si="75"/>
        <v>0</v>
      </c>
      <c r="T97" s="203">
        <f t="shared" si="76"/>
        <v>0</v>
      </c>
      <c r="U97" s="203">
        <f t="shared" si="77"/>
        <v>0</v>
      </c>
      <c r="V97" s="175">
        <f>IF(Q97&gt;0,VLOOKUP(Q97,Jahresfaktoren!$A$11:$B$24,2,),0)</f>
        <v>0</v>
      </c>
      <c r="W97" s="175">
        <f>IF(R97&gt;0,VLOOKUP(R97,Jahresfaktoren!$D$11:$E$24,2,),0)</f>
        <v>0</v>
      </c>
      <c r="X97" s="175">
        <f>IF(S97&gt;0,VLOOKUP(S97,Jahresfaktoren!$A$28:$B$29,2,),0)</f>
        <v>0</v>
      </c>
      <c r="Y97" s="175">
        <f>IF(T97&gt;0,VLOOKUP(T97,Jahresfaktoren!$A$28:$B$29,2,),0)</f>
        <v>0</v>
      </c>
      <c r="Z97" s="175">
        <f>IF(U97&gt;0,VLOOKUP(U97,Jahresfaktoren!$A$32:$B$33,2,),)</f>
        <v>0</v>
      </c>
      <c r="AA97" s="177" t="str">
        <f t="shared" si="62"/>
        <v/>
      </c>
      <c r="AB97" s="177" t="str">
        <f t="shared" si="63"/>
        <v/>
      </c>
      <c r="AC97" s="177" t="str">
        <f t="shared" si="64"/>
        <v/>
      </c>
      <c r="AD97" s="177" t="str">
        <f t="shared" si="65"/>
        <v/>
      </c>
      <c r="AE97" s="177" t="str">
        <f t="shared" si="66"/>
        <v/>
      </c>
      <c r="AF97" s="178">
        <f>IF(Q97&gt;0,VLOOKUP(H97,Leistungszahlen!$A$11:$C$158,3,),0)</f>
        <v>0</v>
      </c>
      <c r="AG97" s="178">
        <f>IF(R97&gt;0,VLOOKUP(H97,Leistungszahlen!$A$11:$F$158,6,),IF(T97&gt;0,VLOOKUP(H97,Leistungszahlen!$A$11:$F$158,6,),0))</f>
        <v>0</v>
      </c>
      <c r="AH97" s="179">
        <f t="shared" si="57"/>
        <v>0</v>
      </c>
      <c r="AI97" s="179">
        <f t="shared" si="58"/>
        <v>0</v>
      </c>
      <c r="AJ97" s="179">
        <f t="shared" si="59"/>
        <v>0</v>
      </c>
      <c r="AK97" s="179">
        <f t="shared" si="60"/>
        <v>0</v>
      </c>
      <c r="AL97" s="179">
        <f t="shared" si="61"/>
        <v>0</v>
      </c>
      <c r="AM97" s="180">
        <f>IF(L97=1,Stundensätze!$D$13,IF(L97=2,Stundensätze!$D$17,IF(L97=4,Stundensätze!$D$21,"")))</f>
        <v>0</v>
      </c>
      <c r="AN97" s="180">
        <f>IF(L97=1,Stundensätze!$D$15,IF(L97=2,Stundensätze!$D$19,IF(L97=4,Stundensätze!$D$23,"")))</f>
        <v>0</v>
      </c>
      <c r="AO97" s="180">
        <f t="shared" si="67"/>
        <v>0</v>
      </c>
      <c r="AP97" s="180">
        <f t="shared" si="68"/>
        <v>0</v>
      </c>
      <c r="AQ97" s="192">
        <f t="shared" si="69"/>
        <v>0</v>
      </c>
      <c r="AR97" s="192">
        <f t="shared" si="70"/>
        <v>0</v>
      </c>
      <c r="AS97" s="193">
        <f t="shared" si="71"/>
        <v>0</v>
      </c>
      <c r="AT97" s="258" t="str">
        <f>IF(K97=0,0,VLOOKUP(K97,Kostenstellen!A:B,2,FALSE))</f>
        <v>Therapiezentrum</v>
      </c>
      <c r="AU97" s="68" t="str">
        <f t="shared" si="78"/>
        <v/>
      </c>
      <c r="AV97" s="68" t="str">
        <f t="shared" si="79"/>
        <v/>
      </c>
      <c r="AW97" s="68">
        <f>IF(AF97=0,0,VLOOKUP($H97,Leistungszahlen!$A$11:$H$158,4,FALSE))</f>
        <v>0</v>
      </c>
      <c r="AX97" s="68">
        <f>IF(AF97=0,0,VLOOKUP($H97,Leistungszahlen!$A$11:$H$158,5,FALSE))</f>
        <v>0</v>
      </c>
      <c r="AY97" s="68">
        <f>IF(AG97=0,0,VLOOKUP($H97,Leistungszahlen!$A$11:$H$158,6,FALSE))</f>
        <v>0</v>
      </c>
      <c r="AZ97" s="68">
        <f t="shared" si="80"/>
        <v>0</v>
      </c>
      <c r="BA97" s="68">
        <f t="shared" si="81"/>
        <v>0</v>
      </c>
      <c r="BC97" s="68">
        <f t="shared" si="72"/>
        <v>0</v>
      </c>
      <c r="BD97" s="285"/>
    </row>
    <row r="98" spans="1:56" s="68" customFormat="1" ht="22.5">
      <c r="A98" s="200"/>
      <c r="B98" s="200"/>
      <c r="C98" s="200" t="s">
        <v>348</v>
      </c>
      <c r="D98" s="200"/>
      <c r="E98" s="200">
        <v>2</v>
      </c>
      <c r="F98" s="200"/>
      <c r="G98" s="200" t="s">
        <v>826</v>
      </c>
      <c r="H98" s="201" t="s">
        <v>215</v>
      </c>
      <c r="I98" s="202">
        <v>2.75</v>
      </c>
      <c r="J98" s="200" t="s">
        <v>778</v>
      </c>
      <c r="K98" s="176">
        <v>1</v>
      </c>
      <c r="L98" s="176">
        <v>1</v>
      </c>
      <c r="M98" s="176"/>
      <c r="N98" s="286">
        <v>7</v>
      </c>
      <c r="O98" s="286"/>
      <c r="P98" s="176"/>
      <c r="Q98" s="203">
        <f t="shared" si="73"/>
        <v>6</v>
      </c>
      <c r="R98" s="203">
        <f t="shared" si="74"/>
        <v>0</v>
      </c>
      <c r="S98" s="203">
        <f t="shared" si="75"/>
        <v>1</v>
      </c>
      <c r="T98" s="203">
        <f t="shared" si="76"/>
        <v>0</v>
      </c>
      <c r="U98" s="203">
        <f t="shared" si="77"/>
        <v>1</v>
      </c>
      <c r="V98" s="175">
        <f>IF(Q98&gt;0,VLOOKUP(Q98,Jahresfaktoren!$A$11:$B$24,2,),0)</f>
        <v>302</v>
      </c>
      <c r="W98" s="175">
        <f>IF(R98&gt;0,VLOOKUP(R98,Jahresfaktoren!$D$11:$E$24,2,),0)</f>
        <v>0</v>
      </c>
      <c r="X98" s="175">
        <f>IF(S98&gt;0,VLOOKUP(S98,Jahresfaktoren!$A$28:$B$29,2,),0)</f>
        <v>60</v>
      </c>
      <c r="Y98" s="175">
        <f>IF(T98&gt;0,VLOOKUP(T98,Jahresfaktoren!$A$28:$B$29,2,),0)</f>
        <v>0</v>
      </c>
      <c r="Z98" s="175">
        <f>IF(U98&gt;0,VLOOKUP(U98,Jahresfaktoren!$A$32:$B$33,2,),)</f>
        <v>3</v>
      </c>
      <c r="AA98" s="177">
        <f t="shared" si="62"/>
        <v>830.5</v>
      </c>
      <c r="AB98" s="177" t="str">
        <f t="shared" si="63"/>
        <v/>
      </c>
      <c r="AC98" s="177">
        <f t="shared" si="64"/>
        <v>165</v>
      </c>
      <c r="AD98" s="177" t="str">
        <f t="shared" si="65"/>
        <v/>
      </c>
      <c r="AE98" s="177">
        <f t="shared" si="66"/>
        <v>8.25</v>
      </c>
      <c r="AF98" s="178">
        <f>IF(Q98&gt;0,VLOOKUP(H98,Leistungszahlen!$A$11:$C$158,3,),0)</f>
        <v>0</v>
      </c>
      <c r="AG98" s="178">
        <f>IF(R98&gt;0,VLOOKUP(H98,Leistungszahlen!$A$11:$F$158,6,),IF(T98&gt;0,VLOOKUP(H98,Leistungszahlen!$A$11:$F$158,6,),0))</f>
        <v>0</v>
      </c>
      <c r="AH98" s="179" t="e">
        <f t="shared" si="57"/>
        <v>#DIV/0!</v>
      </c>
      <c r="AI98" s="179">
        <f t="shared" si="58"/>
        <v>0</v>
      </c>
      <c r="AJ98" s="179" t="e">
        <f t="shared" si="59"/>
        <v>#DIV/0!</v>
      </c>
      <c r="AK98" s="179">
        <f t="shared" si="60"/>
        <v>0</v>
      </c>
      <c r="AL98" s="179" t="e">
        <f t="shared" si="61"/>
        <v>#DIV/0!</v>
      </c>
      <c r="AM98" s="180">
        <f>IF(L98=1,Stundensätze!$D$13,IF(L98=2,Stundensätze!$D$17,IF(L98=4,Stundensätze!$D$21,"")))</f>
        <v>0</v>
      </c>
      <c r="AN98" s="180">
        <f>IF(L98=1,Stundensätze!$D$15,IF(L98=2,Stundensätze!$D$19,IF(L98=4,Stundensätze!$D$23,"")))</f>
        <v>0</v>
      </c>
      <c r="AO98" s="180" t="e">
        <f t="shared" si="67"/>
        <v>#DIV/0!</v>
      </c>
      <c r="AP98" s="180" t="e">
        <f t="shared" si="68"/>
        <v>#DIV/0!</v>
      </c>
      <c r="AQ98" s="192" t="e">
        <f t="shared" si="69"/>
        <v>#DIV/0!</v>
      </c>
      <c r="AR98" s="192" t="e">
        <f t="shared" si="70"/>
        <v>#DIV/0!</v>
      </c>
      <c r="AS98" s="193" t="e">
        <f t="shared" si="71"/>
        <v>#DIV/0!</v>
      </c>
      <c r="AT98" s="258" t="str">
        <f>IF(K98=0,0,VLOOKUP(K98,Kostenstellen!A:B,2,FALSE))</f>
        <v>Therapiezentrum</v>
      </c>
      <c r="AU98" s="68" t="str">
        <f t="shared" si="78"/>
        <v>R</v>
      </c>
      <c r="AV98" s="68" t="str">
        <f t="shared" si="79"/>
        <v/>
      </c>
      <c r="AW98" s="68">
        <f>IF(AF98=0,0,VLOOKUP($H98,Leistungszahlen!$A$11:$H$158,4,FALSE))</f>
        <v>0</v>
      </c>
      <c r="AX98" s="68">
        <f>IF(AF98=0,0,VLOOKUP($H98,Leistungszahlen!$A$11:$H$158,5,FALSE))</f>
        <v>0</v>
      </c>
      <c r="AY98" s="68">
        <f>IF(AG98=0,0,VLOOKUP($H98,Leistungszahlen!$A$11:$H$158,6,FALSE))</f>
        <v>0</v>
      </c>
      <c r="AZ98" s="68">
        <f t="shared" si="80"/>
        <v>0</v>
      </c>
      <c r="BA98" s="68">
        <f t="shared" si="81"/>
        <v>0</v>
      </c>
      <c r="BC98" s="68">
        <f t="shared" si="72"/>
        <v>0</v>
      </c>
      <c r="BD98" s="285"/>
    </row>
    <row r="99" spans="1:56" s="68" customFormat="1" ht="22.5">
      <c r="A99" s="200"/>
      <c r="B99" s="200"/>
      <c r="C99" s="200" t="s">
        <v>348</v>
      </c>
      <c r="D99" s="200"/>
      <c r="E99" s="200">
        <v>2</v>
      </c>
      <c r="F99" s="200"/>
      <c r="G99" s="200" t="s">
        <v>825</v>
      </c>
      <c r="H99" s="201" t="s">
        <v>215</v>
      </c>
      <c r="I99" s="202">
        <v>2.75</v>
      </c>
      <c r="J99" s="200" t="s">
        <v>778</v>
      </c>
      <c r="K99" s="176">
        <v>1</v>
      </c>
      <c r="L99" s="176">
        <v>1</v>
      </c>
      <c r="M99" s="176"/>
      <c r="N99" s="286">
        <v>7</v>
      </c>
      <c r="O99" s="286"/>
      <c r="P99" s="176"/>
      <c r="Q99" s="203">
        <f t="shared" si="73"/>
        <v>6</v>
      </c>
      <c r="R99" s="203">
        <f t="shared" si="74"/>
        <v>0</v>
      </c>
      <c r="S99" s="203">
        <f t="shared" si="75"/>
        <v>1</v>
      </c>
      <c r="T99" s="203">
        <f t="shared" si="76"/>
        <v>0</v>
      </c>
      <c r="U99" s="203">
        <f t="shared" si="77"/>
        <v>1</v>
      </c>
      <c r="V99" s="175">
        <f>IF(Q99&gt;0,VLOOKUP(Q99,Jahresfaktoren!$A$11:$B$24,2,),0)</f>
        <v>302</v>
      </c>
      <c r="W99" s="175">
        <f>IF(R99&gt;0,VLOOKUP(R99,Jahresfaktoren!$D$11:$E$24,2,),0)</f>
        <v>0</v>
      </c>
      <c r="X99" s="175">
        <f>IF(S99&gt;0,VLOOKUP(S99,Jahresfaktoren!$A$28:$B$29,2,),0)</f>
        <v>60</v>
      </c>
      <c r="Y99" s="175">
        <f>IF(T99&gt;0,VLOOKUP(T99,Jahresfaktoren!$A$28:$B$29,2,),0)</f>
        <v>0</v>
      </c>
      <c r="Z99" s="175">
        <f>IF(U99&gt;0,VLOOKUP(U99,Jahresfaktoren!$A$32:$B$33,2,),)</f>
        <v>3</v>
      </c>
      <c r="AA99" s="177">
        <f t="shared" si="62"/>
        <v>830.5</v>
      </c>
      <c r="AB99" s="177" t="str">
        <f t="shared" si="63"/>
        <v/>
      </c>
      <c r="AC99" s="177">
        <f t="shared" si="64"/>
        <v>165</v>
      </c>
      <c r="AD99" s="177" t="str">
        <f t="shared" si="65"/>
        <v/>
      </c>
      <c r="AE99" s="177">
        <f t="shared" si="66"/>
        <v>8.25</v>
      </c>
      <c r="AF99" s="178">
        <f>IF(Q99&gt;0,VLOOKUP(H99,Leistungszahlen!$A$11:$C$158,3,),0)</f>
        <v>0</v>
      </c>
      <c r="AG99" s="178">
        <f>IF(R99&gt;0,VLOOKUP(H99,Leistungszahlen!$A$11:$F$158,6,),IF(T99&gt;0,VLOOKUP(H99,Leistungszahlen!$A$11:$F$158,6,),0))</f>
        <v>0</v>
      </c>
      <c r="AH99" s="179" t="e">
        <f t="shared" si="57"/>
        <v>#DIV/0!</v>
      </c>
      <c r="AI99" s="179">
        <f t="shared" si="58"/>
        <v>0</v>
      </c>
      <c r="AJ99" s="179" t="e">
        <f t="shared" si="59"/>
        <v>#DIV/0!</v>
      </c>
      <c r="AK99" s="179">
        <f t="shared" si="60"/>
        <v>0</v>
      </c>
      <c r="AL99" s="179" t="e">
        <f t="shared" si="61"/>
        <v>#DIV/0!</v>
      </c>
      <c r="AM99" s="180">
        <f>IF(L99=1,Stundensätze!$D$13,IF(L99=2,Stundensätze!$D$17,IF(L99=4,Stundensätze!$D$21,"")))</f>
        <v>0</v>
      </c>
      <c r="AN99" s="180">
        <f>IF(L99=1,Stundensätze!$D$15,IF(L99=2,Stundensätze!$D$19,IF(L99=4,Stundensätze!$D$23,"")))</f>
        <v>0</v>
      </c>
      <c r="AO99" s="180" t="e">
        <f t="shared" si="67"/>
        <v>#DIV/0!</v>
      </c>
      <c r="AP99" s="180" t="e">
        <f t="shared" si="68"/>
        <v>#DIV/0!</v>
      </c>
      <c r="AQ99" s="192" t="e">
        <f t="shared" si="69"/>
        <v>#DIV/0!</v>
      </c>
      <c r="AR99" s="192" t="e">
        <f t="shared" si="70"/>
        <v>#DIV/0!</v>
      </c>
      <c r="AS99" s="193" t="e">
        <f t="shared" si="71"/>
        <v>#DIV/0!</v>
      </c>
      <c r="AT99" s="258" t="str">
        <f>IF(K99=0,0,VLOOKUP(K99,Kostenstellen!A:B,2,FALSE))</f>
        <v>Therapiezentrum</v>
      </c>
      <c r="AU99" s="68" t="str">
        <f t="shared" si="78"/>
        <v>R</v>
      </c>
      <c r="AV99" s="68" t="str">
        <f t="shared" si="79"/>
        <v/>
      </c>
      <c r="AW99" s="68">
        <f>IF(AF99=0,0,VLOOKUP($H99,Leistungszahlen!$A$11:$H$158,4,FALSE))</f>
        <v>0</v>
      </c>
      <c r="AX99" s="68">
        <f>IF(AF99=0,0,VLOOKUP($H99,Leistungszahlen!$A$11:$H$158,5,FALSE))</f>
        <v>0</v>
      </c>
      <c r="AY99" s="68">
        <f>IF(AG99=0,0,VLOOKUP($H99,Leistungszahlen!$A$11:$H$158,6,FALSE))</f>
        <v>0</v>
      </c>
      <c r="AZ99" s="68">
        <f t="shared" si="80"/>
        <v>0</v>
      </c>
      <c r="BA99" s="68">
        <f t="shared" si="81"/>
        <v>0</v>
      </c>
      <c r="BC99" s="68">
        <f t="shared" si="72"/>
        <v>0</v>
      </c>
      <c r="BD99" s="285"/>
    </row>
    <row r="100" spans="1:56" s="68" customFormat="1" ht="22.5">
      <c r="A100" s="200"/>
      <c r="B100" s="200"/>
      <c r="C100" s="200" t="s">
        <v>348</v>
      </c>
      <c r="D100" s="200"/>
      <c r="E100" s="200">
        <v>2</v>
      </c>
      <c r="F100" s="200"/>
      <c r="G100" s="200" t="s">
        <v>833</v>
      </c>
      <c r="H100" s="201" t="s">
        <v>214</v>
      </c>
      <c r="I100" s="202">
        <v>44.5</v>
      </c>
      <c r="J100" s="200" t="s">
        <v>780</v>
      </c>
      <c r="K100" s="176">
        <v>1</v>
      </c>
      <c r="L100" s="176">
        <v>1</v>
      </c>
      <c r="M100" s="176"/>
      <c r="N100" s="286">
        <v>7</v>
      </c>
      <c r="O100" s="286"/>
      <c r="P100" s="176"/>
      <c r="Q100" s="203">
        <f t="shared" si="73"/>
        <v>6</v>
      </c>
      <c r="R100" s="203">
        <f t="shared" si="74"/>
        <v>0</v>
      </c>
      <c r="S100" s="203">
        <f t="shared" si="75"/>
        <v>1</v>
      </c>
      <c r="T100" s="203">
        <f t="shared" si="76"/>
        <v>0</v>
      </c>
      <c r="U100" s="203">
        <f t="shared" si="77"/>
        <v>1</v>
      </c>
      <c r="V100" s="175">
        <f>IF(Q100&gt;0,VLOOKUP(Q100,Jahresfaktoren!$A$11:$B$24,2,),0)</f>
        <v>302</v>
      </c>
      <c r="W100" s="175">
        <f>IF(R100&gt;0,VLOOKUP(R100,Jahresfaktoren!$D$11:$E$24,2,),0)</f>
        <v>0</v>
      </c>
      <c r="X100" s="175">
        <f>IF(S100&gt;0,VLOOKUP(S100,Jahresfaktoren!$A$28:$B$29,2,),0)</f>
        <v>60</v>
      </c>
      <c r="Y100" s="175">
        <f>IF(T100&gt;0,VLOOKUP(T100,Jahresfaktoren!$A$28:$B$29,2,),0)</f>
        <v>0</v>
      </c>
      <c r="Z100" s="175">
        <f>IF(U100&gt;0,VLOOKUP(U100,Jahresfaktoren!$A$32:$B$33,2,),)</f>
        <v>3</v>
      </c>
      <c r="AA100" s="177">
        <f t="shared" si="62"/>
        <v>13439</v>
      </c>
      <c r="AB100" s="177" t="str">
        <f t="shared" si="63"/>
        <v/>
      </c>
      <c r="AC100" s="177">
        <f t="shared" si="64"/>
        <v>2670</v>
      </c>
      <c r="AD100" s="177" t="str">
        <f t="shared" si="65"/>
        <v/>
      </c>
      <c r="AE100" s="177">
        <f t="shared" si="66"/>
        <v>133.5</v>
      </c>
      <c r="AF100" s="178">
        <f>IF(Q100&gt;0,VLOOKUP(H100,Leistungszahlen!$A$11:$C$158,3,),0)</f>
        <v>0</v>
      </c>
      <c r="AG100" s="178">
        <f>IF(R100&gt;0,VLOOKUP(H100,Leistungszahlen!$A$11:$F$158,6,),IF(T100&gt;0,VLOOKUP(H100,Leistungszahlen!$A$11:$F$158,6,),0))</f>
        <v>0</v>
      </c>
      <c r="AH100" s="179" t="e">
        <f t="shared" si="57"/>
        <v>#DIV/0!</v>
      </c>
      <c r="AI100" s="179">
        <f t="shared" si="58"/>
        <v>0</v>
      </c>
      <c r="AJ100" s="179" t="e">
        <f t="shared" si="59"/>
        <v>#DIV/0!</v>
      </c>
      <c r="AK100" s="179">
        <f t="shared" si="60"/>
        <v>0</v>
      </c>
      <c r="AL100" s="179" t="e">
        <f t="shared" si="61"/>
        <v>#DIV/0!</v>
      </c>
      <c r="AM100" s="180">
        <f>IF(L100=1,Stundensätze!$D$13,IF(L100=2,Stundensätze!$D$17,IF(L100=4,Stundensätze!$D$21,"")))</f>
        <v>0</v>
      </c>
      <c r="AN100" s="180">
        <f>IF(L100=1,Stundensätze!$D$15,IF(L100=2,Stundensätze!$D$19,IF(L100=4,Stundensätze!$D$23,"")))</f>
        <v>0</v>
      </c>
      <c r="AO100" s="180" t="e">
        <f t="shared" si="67"/>
        <v>#DIV/0!</v>
      </c>
      <c r="AP100" s="180" t="e">
        <f t="shared" si="68"/>
        <v>#DIV/0!</v>
      </c>
      <c r="AQ100" s="192" t="e">
        <f t="shared" si="69"/>
        <v>#DIV/0!</v>
      </c>
      <c r="AR100" s="192" t="e">
        <f t="shared" si="70"/>
        <v>#DIV/0!</v>
      </c>
      <c r="AS100" s="193" t="e">
        <f t="shared" si="71"/>
        <v>#DIV/0!</v>
      </c>
      <c r="AT100" s="258" t="str">
        <f>IF(K100=0,0,VLOOKUP(K100,Kostenstellen!A:B,2,FALSE))</f>
        <v>Therapiezentrum</v>
      </c>
      <c r="AU100" s="68" t="str">
        <f t="shared" si="78"/>
        <v>Q</v>
      </c>
      <c r="AV100" s="68" t="str">
        <f t="shared" si="79"/>
        <v/>
      </c>
      <c r="AW100" s="68">
        <f>IF(AF100=0,0,VLOOKUP($H100,Leistungszahlen!$A$11:$H$158,4,FALSE))</f>
        <v>0</v>
      </c>
      <c r="AX100" s="68">
        <f>IF(AF100=0,0,VLOOKUP($H100,Leistungszahlen!$A$11:$H$158,5,FALSE))</f>
        <v>0</v>
      </c>
      <c r="AY100" s="68">
        <f>IF(AG100=0,0,VLOOKUP($H100,Leistungszahlen!$A$11:$H$158,6,FALSE))</f>
        <v>0</v>
      </c>
      <c r="AZ100" s="68">
        <f t="shared" si="80"/>
        <v>0</v>
      </c>
      <c r="BA100" s="68">
        <f t="shared" si="81"/>
        <v>0</v>
      </c>
      <c r="BC100" s="68">
        <f t="shared" si="72"/>
        <v>0</v>
      </c>
      <c r="BD100" s="285"/>
    </row>
    <row r="101" spans="1:56" s="68" customFormat="1" ht="22.5">
      <c r="A101" s="200"/>
      <c r="B101" s="200"/>
      <c r="C101" s="200" t="s">
        <v>348</v>
      </c>
      <c r="D101" s="200"/>
      <c r="E101" s="200">
        <v>2</v>
      </c>
      <c r="F101" s="200"/>
      <c r="G101" s="200" t="s">
        <v>84</v>
      </c>
      <c r="H101" s="201" t="s">
        <v>202</v>
      </c>
      <c r="I101" s="202">
        <v>10.69</v>
      </c>
      <c r="J101" s="200" t="s">
        <v>780</v>
      </c>
      <c r="K101" s="176">
        <v>1</v>
      </c>
      <c r="L101" s="176">
        <v>1</v>
      </c>
      <c r="M101" s="176"/>
      <c r="N101" s="286">
        <v>5</v>
      </c>
      <c r="O101" s="286"/>
      <c r="P101" s="176"/>
      <c r="Q101" s="203">
        <f t="shared" si="73"/>
        <v>5</v>
      </c>
      <c r="R101" s="203">
        <f t="shared" si="74"/>
        <v>0</v>
      </c>
      <c r="S101" s="203">
        <f t="shared" si="75"/>
        <v>0</v>
      </c>
      <c r="T101" s="203">
        <f t="shared" si="76"/>
        <v>0</v>
      </c>
      <c r="U101" s="203">
        <f t="shared" si="77"/>
        <v>0</v>
      </c>
      <c r="V101" s="175">
        <f>IF(Q101&gt;0,VLOOKUP(Q101,Jahresfaktoren!$A$11:$B$24,2,),0)</f>
        <v>250</v>
      </c>
      <c r="W101" s="175">
        <f>IF(R101&gt;0,VLOOKUP(R101,Jahresfaktoren!$D$11:$E$24,2,),0)</f>
        <v>0</v>
      </c>
      <c r="X101" s="175">
        <f>IF(S101&gt;0,VLOOKUP(S101,Jahresfaktoren!$A$28:$B$29,2,),0)</f>
        <v>0</v>
      </c>
      <c r="Y101" s="175">
        <f>IF(T101&gt;0,VLOOKUP(T101,Jahresfaktoren!$A$28:$B$29,2,),0)</f>
        <v>0</v>
      </c>
      <c r="Z101" s="175">
        <f>IF(U101&gt;0,VLOOKUP(U101,Jahresfaktoren!$A$32:$B$33,2,),)</f>
        <v>0</v>
      </c>
      <c r="AA101" s="177">
        <f t="shared" si="62"/>
        <v>2672.5</v>
      </c>
      <c r="AB101" s="177" t="str">
        <f t="shared" si="63"/>
        <v/>
      </c>
      <c r="AC101" s="177" t="str">
        <f t="shared" si="64"/>
        <v/>
      </c>
      <c r="AD101" s="177" t="str">
        <f t="shared" si="65"/>
        <v/>
      </c>
      <c r="AE101" s="177" t="str">
        <f t="shared" si="66"/>
        <v/>
      </c>
      <c r="AF101" s="178">
        <f>IF(Q101&gt;0,VLOOKUP(H101,Leistungszahlen!$A$11:$C$158,3,),0)</f>
        <v>0</v>
      </c>
      <c r="AG101" s="178">
        <f>IF(R101&gt;0,VLOOKUP(H101,Leistungszahlen!$A$11:$F$158,6,),IF(T101&gt;0,VLOOKUP(H101,Leistungszahlen!$A$11:$F$158,6,),0))</f>
        <v>0</v>
      </c>
      <c r="AH101" s="179" t="e">
        <f t="shared" si="57"/>
        <v>#DIV/0!</v>
      </c>
      <c r="AI101" s="179">
        <f t="shared" si="58"/>
        <v>0</v>
      </c>
      <c r="AJ101" s="179">
        <f t="shared" si="59"/>
        <v>0</v>
      </c>
      <c r="AK101" s="179">
        <f t="shared" si="60"/>
        <v>0</v>
      </c>
      <c r="AL101" s="179">
        <f t="shared" si="61"/>
        <v>0</v>
      </c>
      <c r="AM101" s="180">
        <f>IF(L101=1,Stundensätze!$D$13,IF(L101=2,Stundensätze!$D$17,IF(L101=4,Stundensätze!$D$21,"")))</f>
        <v>0</v>
      </c>
      <c r="AN101" s="180">
        <f>IF(L101=1,Stundensätze!$D$15,IF(L101=2,Stundensätze!$D$19,IF(L101=4,Stundensätze!$D$23,"")))</f>
        <v>0</v>
      </c>
      <c r="AO101" s="180" t="e">
        <f t="shared" si="67"/>
        <v>#DIV/0!</v>
      </c>
      <c r="AP101" s="180">
        <f t="shared" si="68"/>
        <v>0</v>
      </c>
      <c r="AQ101" s="192" t="e">
        <f t="shared" si="69"/>
        <v>#DIV/0!</v>
      </c>
      <c r="AR101" s="192" t="e">
        <f t="shared" si="70"/>
        <v>#DIV/0!</v>
      </c>
      <c r="AS101" s="193" t="e">
        <f t="shared" si="71"/>
        <v>#DIV/0!</v>
      </c>
      <c r="AT101" s="258" t="str">
        <f>IF(K101=0,0,VLOOKUP(K101,Kostenstellen!A:B,2,FALSE))</f>
        <v>Therapiezentrum</v>
      </c>
      <c r="AU101" s="68" t="str">
        <f t="shared" si="78"/>
        <v>D</v>
      </c>
      <c r="AV101" s="68" t="str">
        <f t="shared" si="79"/>
        <v/>
      </c>
      <c r="AW101" s="68">
        <f>IF(AF101=0,0,VLOOKUP($H101,Leistungszahlen!$A$11:$H$158,4,FALSE))</f>
        <v>0</v>
      </c>
      <c r="AX101" s="68">
        <f>IF(AF101=0,0,VLOOKUP($H101,Leistungszahlen!$A$11:$H$158,5,FALSE))</f>
        <v>0</v>
      </c>
      <c r="AY101" s="68">
        <f>IF(AG101=0,0,VLOOKUP($H101,Leistungszahlen!$A$11:$H$158,6,FALSE))</f>
        <v>0</v>
      </c>
      <c r="AZ101" s="68">
        <f t="shared" si="80"/>
        <v>0</v>
      </c>
      <c r="BA101" s="68">
        <f t="shared" si="81"/>
        <v>0</v>
      </c>
      <c r="BC101" s="68">
        <f t="shared" si="72"/>
        <v>0</v>
      </c>
      <c r="BD101" s="285"/>
    </row>
    <row r="102" spans="1:56" s="68" customFormat="1" ht="22.5">
      <c r="A102" s="200"/>
      <c r="B102" s="200"/>
      <c r="C102" s="200" t="s">
        <v>348</v>
      </c>
      <c r="D102" s="200"/>
      <c r="E102" s="200">
        <v>2</v>
      </c>
      <c r="F102" s="200"/>
      <c r="G102" s="200" t="s">
        <v>812</v>
      </c>
      <c r="H102" s="201" t="s">
        <v>218</v>
      </c>
      <c r="I102" s="202">
        <v>17.850000000000001</v>
      </c>
      <c r="J102" s="200" t="s">
        <v>780</v>
      </c>
      <c r="K102" s="176">
        <v>1</v>
      </c>
      <c r="L102" s="176">
        <v>1</v>
      </c>
      <c r="M102" s="176"/>
      <c r="N102" s="286">
        <v>5</v>
      </c>
      <c r="O102" s="286"/>
      <c r="P102" s="176"/>
      <c r="Q102" s="203">
        <f t="shared" si="73"/>
        <v>5</v>
      </c>
      <c r="R102" s="203">
        <f t="shared" si="74"/>
        <v>0</v>
      </c>
      <c r="S102" s="203">
        <f t="shared" si="75"/>
        <v>0</v>
      </c>
      <c r="T102" s="203">
        <f t="shared" si="76"/>
        <v>0</v>
      </c>
      <c r="U102" s="203">
        <f t="shared" si="77"/>
        <v>0</v>
      </c>
      <c r="V102" s="175">
        <f>IF(Q102&gt;0,VLOOKUP(Q102,Jahresfaktoren!$A$11:$B$24,2,),0)</f>
        <v>250</v>
      </c>
      <c r="W102" s="175">
        <f>IF(R102&gt;0,VLOOKUP(R102,Jahresfaktoren!$D$11:$E$24,2,),0)</f>
        <v>0</v>
      </c>
      <c r="X102" s="175">
        <f>IF(S102&gt;0,VLOOKUP(S102,Jahresfaktoren!$A$28:$B$29,2,),0)</f>
        <v>0</v>
      </c>
      <c r="Y102" s="175">
        <f>IF(T102&gt;0,VLOOKUP(T102,Jahresfaktoren!$A$28:$B$29,2,),0)</f>
        <v>0</v>
      </c>
      <c r="Z102" s="175">
        <f>IF(U102&gt;0,VLOOKUP(U102,Jahresfaktoren!$A$32:$B$33,2,),)</f>
        <v>0</v>
      </c>
      <c r="AA102" s="177">
        <f t="shared" si="62"/>
        <v>4462.5</v>
      </c>
      <c r="AB102" s="177" t="str">
        <f t="shared" si="63"/>
        <v/>
      </c>
      <c r="AC102" s="177" t="str">
        <f t="shared" si="64"/>
        <v/>
      </c>
      <c r="AD102" s="177" t="str">
        <f t="shared" si="65"/>
        <v/>
      </c>
      <c r="AE102" s="177" t="str">
        <f t="shared" si="66"/>
        <v/>
      </c>
      <c r="AF102" s="178">
        <f>IF(Q102&gt;0,VLOOKUP(H102,Leistungszahlen!$A$11:$C$158,3,),0)</f>
        <v>0</v>
      </c>
      <c r="AG102" s="178">
        <f>IF(R102&gt;0,VLOOKUP(H102,Leistungszahlen!$A$11:$F$158,6,),IF(T102&gt;0,VLOOKUP(H102,Leistungszahlen!$A$11:$F$158,6,),0))</f>
        <v>0</v>
      </c>
      <c r="AH102" s="179" t="e">
        <f t="shared" si="57"/>
        <v>#DIV/0!</v>
      </c>
      <c r="AI102" s="179">
        <f t="shared" si="58"/>
        <v>0</v>
      </c>
      <c r="AJ102" s="179">
        <f t="shared" si="59"/>
        <v>0</v>
      </c>
      <c r="AK102" s="179">
        <f t="shared" si="60"/>
        <v>0</v>
      </c>
      <c r="AL102" s="179">
        <f t="shared" si="61"/>
        <v>0</v>
      </c>
      <c r="AM102" s="180">
        <f>IF(L102=1,Stundensätze!$D$13,IF(L102=2,Stundensätze!$D$17,IF(L102=4,Stundensätze!$D$21,"")))</f>
        <v>0</v>
      </c>
      <c r="AN102" s="180">
        <f>IF(L102=1,Stundensätze!$D$15,IF(L102=2,Stundensätze!$D$19,IF(L102=4,Stundensätze!$D$23,"")))</f>
        <v>0</v>
      </c>
      <c r="AO102" s="180" t="e">
        <f t="shared" si="67"/>
        <v>#DIV/0!</v>
      </c>
      <c r="AP102" s="180">
        <f t="shared" si="68"/>
        <v>0</v>
      </c>
      <c r="AQ102" s="192" t="e">
        <f t="shared" si="69"/>
        <v>#DIV/0!</v>
      </c>
      <c r="AR102" s="192" t="e">
        <f t="shared" si="70"/>
        <v>#DIV/0!</v>
      </c>
      <c r="AS102" s="193" t="e">
        <f t="shared" si="71"/>
        <v>#DIV/0!</v>
      </c>
      <c r="AT102" s="258" t="str">
        <f>IF(K102=0,0,VLOOKUP(K102,Kostenstellen!A:B,2,FALSE))</f>
        <v>Therapiezentrum</v>
      </c>
      <c r="AU102" s="68" t="str">
        <f t="shared" si="78"/>
        <v>U</v>
      </c>
      <c r="AV102" s="68" t="str">
        <f t="shared" si="79"/>
        <v/>
      </c>
      <c r="AW102" s="68">
        <f>IF(AF102=0,0,VLOOKUP($H102,Leistungszahlen!$A$11:$H$158,4,FALSE))</f>
        <v>0</v>
      </c>
      <c r="AX102" s="68">
        <f>IF(AF102=0,0,VLOOKUP($H102,Leistungszahlen!$A$11:$H$158,5,FALSE))</f>
        <v>0</v>
      </c>
      <c r="AY102" s="68">
        <f>IF(AG102=0,0,VLOOKUP($H102,Leistungszahlen!$A$11:$H$158,6,FALSE))</f>
        <v>0</v>
      </c>
      <c r="AZ102" s="68">
        <f t="shared" si="80"/>
        <v>0</v>
      </c>
      <c r="BA102" s="68">
        <f t="shared" si="81"/>
        <v>0</v>
      </c>
      <c r="BC102" s="68">
        <f t="shared" si="72"/>
        <v>0</v>
      </c>
      <c r="BD102" s="285"/>
    </row>
    <row r="103" spans="1:56" s="68" customFormat="1" ht="22.5">
      <c r="A103" s="200"/>
      <c r="B103" s="200"/>
      <c r="C103" s="200" t="s">
        <v>348</v>
      </c>
      <c r="D103" s="200"/>
      <c r="E103" s="200">
        <v>2</v>
      </c>
      <c r="F103" s="200"/>
      <c r="G103" s="200" t="s">
        <v>115</v>
      </c>
      <c r="H103" s="201" t="s">
        <v>219</v>
      </c>
      <c r="I103" s="202">
        <v>5</v>
      </c>
      <c r="J103" s="200" t="s">
        <v>780</v>
      </c>
      <c r="K103" s="176">
        <v>1</v>
      </c>
      <c r="L103" s="176">
        <v>1</v>
      </c>
      <c r="M103" s="176"/>
      <c r="N103" s="286">
        <v>7</v>
      </c>
      <c r="O103" s="286"/>
      <c r="P103" s="176"/>
      <c r="Q103" s="203">
        <f t="shared" si="73"/>
        <v>6</v>
      </c>
      <c r="R103" s="203">
        <f t="shared" si="74"/>
        <v>0</v>
      </c>
      <c r="S103" s="203">
        <f t="shared" si="75"/>
        <v>1</v>
      </c>
      <c r="T103" s="203">
        <f t="shared" si="76"/>
        <v>0</v>
      </c>
      <c r="U103" s="203">
        <f t="shared" si="77"/>
        <v>1</v>
      </c>
      <c r="V103" s="175">
        <f>IF(Q103&gt;0,VLOOKUP(Q103,Jahresfaktoren!$A$11:$B$24,2,),0)</f>
        <v>302</v>
      </c>
      <c r="W103" s="175">
        <f>IF(R103&gt;0,VLOOKUP(R103,Jahresfaktoren!$D$11:$E$24,2,),0)</f>
        <v>0</v>
      </c>
      <c r="X103" s="175">
        <f>IF(S103&gt;0,VLOOKUP(S103,Jahresfaktoren!$A$28:$B$29,2,),0)</f>
        <v>60</v>
      </c>
      <c r="Y103" s="175">
        <f>IF(T103&gt;0,VLOOKUP(T103,Jahresfaktoren!$A$28:$B$29,2,),0)</f>
        <v>0</v>
      </c>
      <c r="Z103" s="175">
        <f>IF(U103&gt;0,VLOOKUP(U103,Jahresfaktoren!$A$32:$B$33,2,),)</f>
        <v>3</v>
      </c>
      <c r="AA103" s="177">
        <f t="shared" si="62"/>
        <v>1510</v>
      </c>
      <c r="AB103" s="177" t="str">
        <f t="shared" si="63"/>
        <v/>
      </c>
      <c r="AC103" s="177">
        <f t="shared" si="64"/>
        <v>300</v>
      </c>
      <c r="AD103" s="177" t="str">
        <f t="shared" si="65"/>
        <v/>
      </c>
      <c r="AE103" s="177">
        <f t="shared" si="66"/>
        <v>15</v>
      </c>
      <c r="AF103" s="178">
        <f>IF(Q103&gt;0,VLOOKUP(H103,Leistungszahlen!$A$11:$C$158,3,),0)</f>
        <v>0</v>
      </c>
      <c r="AG103" s="178">
        <f>IF(R103&gt;0,VLOOKUP(H103,Leistungszahlen!$A$11:$F$158,6,),IF(T103&gt;0,VLOOKUP(H103,Leistungszahlen!$A$11:$F$158,6,),0))</f>
        <v>0</v>
      </c>
      <c r="AH103" s="179" t="e">
        <f t="shared" si="57"/>
        <v>#DIV/0!</v>
      </c>
      <c r="AI103" s="179">
        <f t="shared" si="58"/>
        <v>0</v>
      </c>
      <c r="AJ103" s="179" t="e">
        <f t="shared" si="59"/>
        <v>#DIV/0!</v>
      </c>
      <c r="AK103" s="179">
        <f t="shared" si="60"/>
        <v>0</v>
      </c>
      <c r="AL103" s="179" t="e">
        <f t="shared" si="61"/>
        <v>#DIV/0!</v>
      </c>
      <c r="AM103" s="180">
        <f>IF(L103=1,Stundensätze!$D$13,IF(L103=2,Stundensätze!$D$17,IF(L103=4,Stundensätze!$D$21,"")))</f>
        <v>0</v>
      </c>
      <c r="AN103" s="180">
        <f>IF(L103=1,Stundensätze!$D$15,IF(L103=2,Stundensätze!$D$19,IF(L103=4,Stundensätze!$D$23,"")))</f>
        <v>0</v>
      </c>
      <c r="AO103" s="180" t="e">
        <f t="shared" si="67"/>
        <v>#DIV/0!</v>
      </c>
      <c r="AP103" s="180" t="e">
        <f t="shared" si="68"/>
        <v>#DIV/0!</v>
      </c>
      <c r="AQ103" s="192" t="e">
        <f t="shared" si="69"/>
        <v>#DIV/0!</v>
      </c>
      <c r="AR103" s="192" t="e">
        <f t="shared" si="70"/>
        <v>#DIV/0!</v>
      </c>
      <c r="AS103" s="193" t="e">
        <f t="shared" si="71"/>
        <v>#DIV/0!</v>
      </c>
      <c r="AT103" s="258" t="str">
        <f>IF(K103=0,0,VLOOKUP(K103,Kostenstellen!A:B,2,FALSE))</f>
        <v>Therapiezentrum</v>
      </c>
      <c r="AU103" s="68" t="str">
        <f t="shared" si="78"/>
        <v>V</v>
      </c>
      <c r="AV103" s="68" t="str">
        <f t="shared" si="79"/>
        <v/>
      </c>
      <c r="AW103" s="68">
        <f>IF(AF103=0,0,VLOOKUP($H103,Leistungszahlen!$A$11:$H$158,4,FALSE))</f>
        <v>0</v>
      </c>
      <c r="AX103" s="68">
        <f>IF(AF103=0,0,VLOOKUP($H103,Leistungszahlen!$A$11:$H$158,5,FALSE))</f>
        <v>0</v>
      </c>
      <c r="AY103" s="68">
        <f>IF(AG103=0,0,VLOOKUP($H103,Leistungszahlen!$A$11:$H$158,6,FALSE))</f>
        <v>0</v>
      </c>
      <c r="AZ103" s="68">
        <f t="shared" si="80"/>
        <v>0</v>
      </c>
      <c r="BA103" s="68">
        <f t="shared" si="81"/>
        <v>0</v>
      </c>
      <c r="BC103" s="68">
        <f t="shared" si="72"/>
        <v>0</v>
      </c>
      <c r="BD103" s="285"/>
    </row>
    <row r="104" spans="1:56" s="68" customFormat="1" ht="33.75">
      <c r="A104" s="200"/>
      <c r="B104" s="200"/>
      <c r="C104" s="200" t="s">
        <v>641</v>
      </c>
      <c r="D104" s="200" t="s">
        <v>202</v>
      </c>
      <c r="E104" s="200" t="s">
        <v>834</v>
      </c>
      <c r="F104" s="200"/>
      <c r="G104" s="200" t="s">
        <v>116</v>
      </c>
      <c r="H104" s="201" t="s">
        <v>218</v>
      </c>
      <c r="I104" s="202">
        <v>7.89</v>
      </c>
      <c r="J104" s="200" t="s">
        <v>778</v>
      </c>
      <c r="K104" s="176">
        <v>2</v>
      </c>
      <c r="L104" s="176">
        <v>1</v>
      </c>
      <c r="M104" s="176"/>
      <c r="N104" s="286">
        <v>2</v>
      </c>
      <c r="O104" s="286"/>
      <c r="P104" s="176"/>
      <c r="Q104" s="203">
        <f t="shared" si="73"/>
        <v>2</v>
      </c>
      <c r="R104" s="203">
        <f t="shared" si="74"/>
        <v>0</v>
      </c>
      <c r="S104" s="203">
        <f t="shared" si="75"/>
        <v>0</v>
      </c>
      <c r="T104" s="203">
        <f t="shared" si="76"/>
        <v>0</v>
      </c>
      <c r="U104" s="203">
        <f t="shared" si="77"/>
        <v>0</v>
      </c>
      <c r="V104" s="175">
        <f>IF(Q104&gt;0,VLOOKUP(Q104,Jahresfaktoren!$A$11:$B$24,2,),0)</f>
        <v>104</v>
      </c>
      <c r="W104" s="175">
        <f>IF(R104&gt;0,VLOOKUP(R104,Jahresfaktoren!$D$11:$E$24,2,),0)</f>
        <v>0</v>
      </c>
      <c r="X104" s="175">
        <f>IF(S104&gt;0,VLOOKUP(S104,Jahresfaktoren!$A$28:$B$29,2,),0)</f>
        <v>0</v>
      </c>
      <c r="Y104" s="175">
        <f>IF(T104&gt;0,VLOOKUP(T104,Jahresfaktoren!$A$28:$B$29,2,),0)</f>
        <v>0</v>
      </c>
      <c r="Z104" s="175">
        <f>IF(U104&gt;0,VLOOKUP(U104,Jahresfaktoren!$A$32:$B$33,2,),)</f>
        <v>0</v>
      </c>
      <c r="AA104" s="177">
        <f t="shared" si="62"/>
        <v>820.56</v>
      </c>
      <c r="AB104" s="177" t="str">
        <f t="shared" si="63"/>
        <v/>
      </c>
      <c r="AC104" s="177" t="str">
        <f t="shared" si="64"/>
        <v/>
      </c>
      <c r="AD104" s="177" t="str">
        <f t="shared" si="65"/>
        <v/>
      </c>
      <c r="AE104" s="177" t="str">
        <f t="shared" si="66"/>
        <v/>
      </c>
      <c r="AF104" s="178">
        <f>IF(Q104&gt;0,VLOOKUP(H104,Leistungszahlen!$A$11:$C$158,3,),0)</f>
        <v>0</v>
      </c>
      <c r="AG104" s="178">
        <f>IF(R104&gt;0,VLOOKUP(H104,Leistungszahlen!$A$11:$F$158,6,),IF(T104&gt;0,VLOOKUP(H104,Leistungszahlen!$A$11:$F$158,6,),0))</f>
        <v>0</v>
      </c>
      <c r="AH104" s="179" t="e">
        <f t="shared" si="57"/>
        <v>#DIV/0!</v>
      </c>
      <c r="AI104" s="179">
        <f t="shared" si="58"/>
        <v>0</v>
      </c>
      <c r="AJ104" s="179">
        <f t="shared" si="59"/>
        <v>0</v>
      </c>
      <c r="AK104" s="179">
        <f t="shared" si="60"/>
        <v>0</v>
      </c>
      <c r="AL104" s="179">
        <f t="shared" si="61"/>
        <v>0</v>
      </c>
      <c r="AM104" s="180">
        <f>IF(L104=1,Stundensätze!$D$13,IF(L104=2,Stundensätze!$D$17,IF(L104=4,Stundensätze!$D$21,"")))</f>
        <v>0</v>
      </c>
      <c r="AN104" s="180">
        <f>IF(L104=1,Stundensätze!$D$15,IF(L104=2,Stundensätze!$D$19,IF(L104=4,Stundensätze!$D$23,"")))</f>
        <v>0</v>
      </c>
      <c r="AO104" s="180" t="e">
        <f t="shared" si="67"/>
        <v>#DIV/0!</v>
      </c>
      <c r="AP104" s="180">
        <f t="shared" si="68"/>
        <v>0</v>
      </c>
      <c r="AQ104" s="192" t="e">
        <f t="shared" si="69"/>
        <v>#DIV/0!</v>
      </c>
      <c r="AR104" s="192" t="e">
        <f t="shared" si="70"/>
        <v>#DIV/0!</v>
      </c>
      <c r="AS104" s="193" t="e">
        <f t="shared" si="71"/>
        <v>#DIV/0!</v>
      </c>
      <c r="AT104" s="258" t="str">
        <f>IF(K104=0,0,VLOOKUP(K104,Kostenstellen!A:B,2,FALSE))</f>
        <v xml:space="preserve">Sophie-Luisen-Klinik                       </v>
      </c>
      <c r="AU104" s="68" t="str">
        <f t="shared" si="78"/>
        <v>U</v>
      </c>
      <c r="AV104" s="68" t="str">
        <f t="shared" si="79"/>
        <v/>
      </c>
      <c r="AW104" s="68">
        <f>IF(AF104=0,0,VLOOKUP($H104,Leistungszahlen!$A$11:$H$158,4,FALSE))</f>
        <v>0</v>
      </c>
      <c r="AX104" s="68">
        <f>IF(AF104=0,0,VLOOKUP($H104,Leistungszahlen!$A$11:$H$158,5,FALSE))</f>
        <v>0</v>
      </c>
      <c r="AY104" s="68">
        <f>IF(AG104=0,0,VLOOKUP($H104,Leistungszahlen!$A$11:$H$158,6,FALSE))</f>
        <v>0</v>
      </c>
      <c r="AZ104" s="68">
        <f t="shared" si="80"/>
        <v>0</v>
      </c>
      <c r="BA104" s="68">
        <f t="shared" si="81"/>
        <v>0</v>
      </c>
      <c r="BC104" s="68">
        <f t="shared" si="72"/>
        <v>0</v>
      </c>
      <c r="BD104" s="285"/>
    </row>
    <row r="105" spans="1:56" s="68" customFormat="1" ht="33.75">
      <c r="A105" s="200"/>
      <c r="B105" s="200"/>
      <c r="C105" s="200" t="s">
        <v>641</v>
      </c>
      <c r="D105" s="200" t="s">
        <v>202</v>
      </c>
      <c r="E105" s="200" t="s">
        <v>835</v>
      </c>
      <c r="F105" s="200"/>
      <c r="G105" s="200" t="s">
        <v>259</v>
      </c>
      <c r="H105" s="201" t="s">
        <v>203</v>
      </c>
      <c r="I105" s="202">
        <v>14.45</v>
      </c>
      <c r="J105" s="200" t="s">
        <v>778</v>
      </c>
      <c r="K105" s="176">
        <v>2</v>
      </c>
      <c r="L105" s="176">
        <v>1</v>
      </c>
      <c r="M105" s="176" t="s">
        <v>119</v>
      </c>
      <c r="N105" s="286"/>
      <c r="O105" s="286"/>
      <c r="P105" s="176"/>
      <c r="Q105" s="203">
        <f t="shared" si="73"/>
        <v>0</v>
      </c>
      <c r="R105" s="203">
        <f t="shared" si="74"/>
        <v>0</v>
      </c>
      <c r="S105" s="203">
        <f t="shared" si="75"/>
        <v>0</v>
      </c>
      <c r="T105" s="203">
        <f t="shared" si="76"/>
        <v>0</v>
      </c>
      <c r="U105" s="203">
        <f t="shared" si="77"/>
        <v>0</v>
      </c>
      <c r="V105" s="175">
        <f>IF(Q105&gt;0,VLOOKUP(Q105,Jahresfaktoren!$A$11:$B$24,2,),0)</f>
        <v>0</v>
      </c>
      <c r="W105" s="175">
        <f>IF(R105&gt;0,VLOOKUP(R105,Jahresfaktoren!$D$11:$E$24,2,),0)</f>
        <v>0</v>
      </c>
      <c r="X105" s="175">
        <f>IF(S105&gt;0,VLOOKUP(S105,Jahresfaktoren!$A$28:$B$29,2,),0)</f>
        <v>0</v>
      </c>
      <c r="Y105" s="175">
        <f>IF(T105&gt;0,VLOOKUP(T105,Jahresfaktoren!$A$28:$B$29,2,),0)</f>
        <v>0</v>
      </c>
      <c r="Z105" s="175">
        <f>IF(U105&gt;0,VLOOKUP(U105,Jahresfaktoren!$A$32:$B$33,2,),)</f>
        <v>0</v>
      </c>
      <c r="AA105" s="177" t="str">
        <f t="shared" si="62"/>
        <v/>
      </c>
      <c r="AB105" s="177" t="str">
        <f t="shared" si="63"/>
        <v/>
      </c>
      <c r="AC105" s="177" t="str">
        <f t="shared" si="64"/>
        <v/>
      </c>
      <c r="AD105" s="177" t="str">
        <f t="shared" si="65"/>
        <v/>
      </c>
      <c r="AE105" s="177" t="str">
        <f t="shared" si="66"/>
        <v/>
      </c>
      <c r="AF105" s="178">
        <f>IF(Q105&gt;0,VLOOKUP(H105,Leistungszahlen!$A$11:$C$158,3,),0)</f>
        <v>0</v>
      </c>
      <c r="AG105" s="178">
        <f>IF(R105&gt;0,VLOOKUP(H105,Leistungszahlen!$A$11:$F$158,6,),IF(T105&gt;0,VLOOKUP(H105,Leistungszahlen!$A$11:$F$158,6,),0))</f>
        <v>0</v>
      </c>
      <c r="AH105" s="179">
        <f t="shared" si="57"/>
        <v>0</v>
      </c>
      <c r="AI105" s="179">
        <f t="shared" si="58"/>
        <v>0</v>
      </c>
      <c r="AJ105" s="179">
        <f t="shared" si="59"/>
        <v>0</v>
      </c>
      <c r="AK105" s="179">
        <f t="shared" si="60"/>
        <v>0</v>
      </c>
      <c r="AL105" s="179">
        <f t="shared" si="61"/>
        <v>0</v>
      </c>
      <c r="AM105" s="180">
        <f>IF(L105=1,Stundensätze!$D$13,IF(L105=2,Stundensätze!$D$17,IF(L105=4,Stundensätze!$D$21,"")))</f>
        <v>0</v>
      </c>
      <c r="AN105" s="180">
        <f>IF(L105=1,Stundensätze!$D$15,IF(L105=2,Stundensätze!$D$19,IF(L105=4,Stundensätze!$D$23,"")))</f>
        <v>0</v>
      </c>
      <c r="AO105" s="180">
        <f t="shared" si="67"/>
        <v>0</v>
      </c>
      <c r="AP105" s="180">
        <f t="shared" si="68"/>
        <v>0</v>
      </c>
      <c r="AQ105" s="192">
        <f t="shared" si="69"/>
        <v>0</v>
      </c>
      <c r="AR105" s="192">
        <f t="shared" si="70"/>
        <v>0</v>
      </c>
      <c r="AS105" s="193">
        <f t="shared" si="71"/>
        <v>0</v>
      </c>
      <c r="AT105" s="258" t="str">
        <f>IF(K105=0,0,VLOOKUP(K105,Kostenstellen!A:B,2,FALSE))</f>
        <v xml:space="preserve">Sophie-Luisen-Klinik                       </v>
      </c>
      <c r="AU105" s="68" t="str">
        <f t="shared" si="78"/>
        <v/>
      </c>
      <c r="AV105" s="68" t="str">
        <f t="shared" si="79"/>
        <v/>
      </c>
      <c r="AW105" s="68">
        <f>IF(AF105=0,0,VLOOKUP($H105,Leistungszahlen!$A$11:$H$158,4,FALSE))</f>
        <v>0</v>
      </c>
      <c r="AX105" s="68">
        <f>IF(AF105=0,0,VLOOKUP($H105,Leistungszahlen!$A$11:$H$158,5,FALSE))</f>
        <v>0</v>
      </c>
      <c r="AY105" s="68">
        <f>IF(AG105=0,0,VLOOKUP($H105,Leistungszahlen!$A$11:$H$158,6,FALSE))</f>
        <v>0</v>
      </c>
      <c r="AZ105" s="68">
        <f t="shared" si="80"/>
        <v>0</v>
      </c>
      <c r="BA105" s="68">
        <f t="shared" si="81"/>
        <v>0</v>
      </c>
      <c r="BC105" s="68">
        <f t="shared" si="72"/>
        <v>0</v>
      </c>
      <c r="BD105" s="285"/>
    </row>
    <row r="106" spans="1:56" s="68" customFormat="1" ht="33.75">
      <c r="A106" s="200"/>
      <c r="B106" s="200"/>
      <c r="C106" s="200" t="s">
        <v>641</v>
      </c>
      <c r="D106" s="200" t="s">
        <v>202</v>
      </c>
      <c r="E106" s="200" t="s">
        <v>835</v>
      </c>
      <c r="F106" s="200" t="s">
        <v>836</v>
      </c>
      <c r="G106" s="200" t="s">
        <v>92</v>
      </c>
      <c r="H106" s="201" t="s">
        <v>203</v>
      </c>
      <c r="I106" s="202">
        <v>114.89</v>
      </c>
      <c r="J106" s="200" t="s">
        <v>778</v>
      </c>
      <c r="K106" s="176">
        <v>2</v>
      </c>
      <c r="L106" s="176">
        <v>1</v>
      </c>
      <c r="M106" s="176" t="s">
        <v>119</v>
      </c>
      <c r="N106" s="286"/>
      <c r="O106" s="286"/>
      <c r="P106" s="176"/>
      <c r="Q106" s="203">
        <f t="shared" si="73"/>
        <v>0</v>
      </c>
      <c r="R106" s="203">
        <f t="shared" si="74"/>
        <v>0</v>
      </c>
      <c r="S106" s="203">
        <f t="shared" si="75"/>
        <v>0</v>
      </c>
      <c r="T106" s="203">
        <f t="shared" si="76"/>
        <v>0</v>
      </c>
      <c r="U106" s="203">
        <f t="shared" si="77"/>
        <v>0</v>
      </c>
      <c r="V106" s="175">
        <f>IF(Q106&gt;0,VLOOKUP(Q106,Jahresfaktoren!$A$11:$B$24,2,),0)</f>
        <v>0</v>
      </c>
      <c r="W106" s="175">
        <f>IF(R106&gt;0,VLOOKUP(R106,Jahresfaktoren!$D$11:$E$24,2,),0)</f>
        <v>0</v>
      </c>
      <c r="X106" s="175">
        <f>IF(S106&gt;0,VLOOKUP(S106,Jahresfaktoren!$A$28:$B$29,2,),0)</f>
        <v>0</v>
      </c>
      <c r="Y106" s="175">
        <f>IF(T106&gt;0,VLOOKUP(T106,Jahresfaktoren!$A$28:$B$29,2,),0)</f>
        <v>0</v>
      </c>
      <c r="Z106" s="175">
        <f>IF(U106&gt;0,VLOOKUP(U106,Jahresfaktoren!$A$32:$B$33,2,),)</f>
        <v>0</v>
      </c>
      <c r="AA106" s="177" t="str">
        <f t="shared" si="62"/>
        <v/>
      </c>
      <c r="AB106" s="177" t="str">
        <f t="shared" si="63"/>
        <v/>
      </c>
      <c r="AC106" s="177" t="str">
        <f t="shared" si="64"/>
        <v/>
      </c>
      <c r="AD106" s="177" t="str">
        <f t="shared" si="65"/>
        <v/>
      </c>
      <c r="AE106" s="177" t="str">
        <f t="shared" si="66"/>
        <v/>
      </c>
      <c r="AF106" s="178">
        <f>IF(Q106&gt;0,VLOOKUP(H106,Leistungszahlen!$A$11:$C$158,3,),0)</f>
        <v>0</v>
      </c>
      <c r="AG106" s="178">
        <f>IF(R106&gt;0,VLOOKUP(H106,Leistungszahlen!$A$11:$F$158,6,),IF(T106&gt;0,VLOOKUP(H106,Leistungszahlen!$A$11:$F$158,6,),0))</f>
        <v>0</v>
      </c>
      <c r="AH106" s="179">
        <f t="shared" si="57"/>
        <v>0</v>
      </c>
      <c r="AI106" s="179">
        <f t="shared" si="58"/>
        <v>0</v>
      </c>
      <c r="AJ106" s="179">
        <f t="shared" si="59"/>
        <v>0</v>
      </c>
      <c r="AK106" s="179">
        <f t="shared" si="60"/>
        <v>0</v>
      </c>
      <c r="AL106" s="179">
        <f t="shared" si="61"/>
        <v>0</v>
      </c>
      <c r="AM106" s="180">
        <f>IF(L106=1,Stundensätze!$D$13,IF(L106=2,Stundensätze!$D$17,IF(L106=4,Stundensätze!$D$21,"")))</f>
        <v>0</v>
      </c>
      <c r="AN106" s="180">
        <f>IF(L106=1,Stundensätze!$D$15,IF(L106=2,Stundensätze!$D$19,IF(L106=4,Stundensätze!$D$23,"")))</f>
        <v>0</v>
      </c>
      <c r="AO106" s="180">
        <f t="shared" si="67"/>
        <v>0</v>
      </c>
      <c r="AP106" s="180">
        <f t="shared" si="68"/>
        <v>0</v>
      </c>
      <c r="AQ106" s="192">
        <f t="shared" si="69"/>
        <v>0</v>
      </c>
      <c r="AR106" s="192">
        <f t="shared" si="70"/>
        <v>0</v>
      </c>
      <c r="AS106" s="193">
        <f t="shared" si="71"/>
        <v>0</v>
      </c>
      <c r="AT106" s="258" t="str">
        <f>IF(K106=0,0,VLOOKUP(K106,Kostenstellen!A:B,2,FALSE))</f>
        <v xml:space="preserve">Sophie-Luisen-Klinik                       </v>
      </c>
      <c r="AU106" s="68" t="str">
        <f t="shared" si="78"/>
        <v/>
      </c>
      <c r="AV106" s="68" t="str">
        <f t="shared" si="79"/>
        <v/>
      </c>
      <c r="AW106" s="68">
        <f>IF(AF106=0,0,VLOOKUP($H106,Leistungszahlen!$A$11:$H$158,4,FALSE))</f>
        <v>0</v>
      </c>
      <c r="AX106" s="68">
        <f>IF(AF106=0,0,VLOOKUP($H106,Leistungszahlen!$A$11:$H$158,5,FALSE))</f>
        <v>0</v>
      </c>
      <c r="AY106" s="68">
        <f>IF(AG106=0,0,VLOOKUP($H106,Leistungszahlen!$A$11:$H$158,6,FALSE))</f>
        <v>0</v>
      </c>
      <c r="AZ106" s="68">
        <f t="shared" si="80"/>
        <v>0</v>
      </c>
      <c r="BA106" s="68">
        <f t="shared" si="81"/>
        <v>0</v>
      </c>
      <c r="BC106" s="68">
        <f t="shared" si="72"/>
        <v>0</v>
      </c>
      <c r="BD106" s="285"/>
    </row>
    <row r="107" spans="1:56" s="68" customFormat="1" ht="33.75">
      <c r="A107" s="200"/>
      <c r="B107" s="200"/>
      <c r="C107" s="200" t="s">
        <v>641</v>
      </c>
      <c r="D107" s="200" t="s">
        <v>202</v>
      </c>
      <c r="E107" s="200" t="s">
        <v>835</v>
      </c>
      <c r="F107" s="200" t="s">
        <v>837</v>
      </c>
      <c r="G107" s="200" t="s">
        <v>525</v>
      </c>
      <c r="H107" s="201" t="s">
        <v>202</v>
      </c>
      <c r="I107" s="202">
        <v>6.23</v>
      </c>
      <c r="J107" s="200" t="s">
        <v>778</v>
      </c>
      <c r="K107" s="176">
        <v>2</v>
      </c>
      <c r="L107" s="176">
        <v>1</v>
      </c>
      <c r="M107" s="176" t="s">
        <v>119</v>
      </c>
      <c r="N107" s="286"/>
      <c r="O107" s="286"/>
      <c r="P107" s="176"/>
      <c r="Q107" s="203">
        <f t="shared" si="73"/>
        <v>0</v>
      </c>
      <c r="R107" s="203">
        <f t="shared" si="74"/>
        <v>0</v>
      </c>
      <c r="S107" s="203">
        <f t="shared" si="75"/>
        <v>0</v>
      </c>
      <c r="T107" s="203">
        <f t="shared" si="76"/>
        <v>0</v>
      </c>
      <c r="U107" s="203">
        <f t="shared" si="77"/>
        <v>0</v>
      </c>
      <c r="V107" s="175">
        <f>IF(Q107&gt;0,VLOOKUP(Q107,Jahresfaktoren!$A$11:$B$24,2,),0)</f>
        <v>0</v>
      </c>
      <c r="W107" s="175">
        <f>IF(R107&gt;0,VLOOKUP(R107,Jahresfaktoren!$D$11:$E$24,2,),0)</f>
        <v>0</v>
      </c>
      <c r="X107" s="175">
        <f>IF(S107&gt;0,VLOOKUP(S107,Jahresfaktoren!$A$28:$B$29,2,),0)</f>
        <v>0</v>
      </c>
      <c r="Y107" s="175">
        <f>IF(T107&gt;0,VLOOKUP(T107,Jahresfaktoren!$A$28:$B$29,2,),0)</f>
        <v>0</v>
      </c>
      <c r="Z107" s="175">
        <f>IF(U107&gt;0,VLOOKUP(U107,Jahresfaktoren!$A$32:$B$33,2,),)</f>
        <v>0</v>
      </c>
      <c r="AA107" s="177" t="str">
        <f t="shared" si="62"/>
        <v/>
      </c>
      <c r="AB107" s="177" t="str">
        <f t="shared" si="63"/>
        <v/>
      </c>
      <c r="AC107" s="177" t="str">
        <f t="shared" si="64"/>
        <v/>
      </c>
      <c r="AD107" s="177" t="str">
        <f t="shared" si="65"/>
        <v/>
      </c>
      <c r="AE107" s="177" t="str">
        <f t="shared" si="66"/>
        <v/>
      </c>
      <c r="AF107" s="178">
        <f>IF(Q107&gt;0,VLOOKUP(H107,Leistungszahlen!$A$11:$C$158,3,),0)</f>
        <v>0</v>
      </c>
      <c r="AG107" s="178">
        <f>IF(R107&gt;0,VLOOKUP(H107,Leistungszahlen!$A$11:$F$158,6,),IF(T107&gt;0,VLOOKUP(H107,Leistungszahlen!$A$11:$F$158,6,),0))</f>
        <v>0</v>
      </c>
      <c r="AH107" s="179">
        <f t="shared" si="57"/>
        <v>0</v>
      </c>
      <c r="AI107" s="179">
        <f t="shared" si="58"/>
        <v>0</v>
      </c>
      <c r="AJ107" s="179">
        <f t="shared" si="59"/>
        <v>0</v>
      </c>
      <c r="AK107" s="179">
        <f t="shared" si="60"/>
        <v>0</v>
      </c>
      <c r="AL107" s="179">
        <f t="shared" si="61"/>
        <v>0</v>
      </c>
      <c r="AM107" s="180">
        <f>IF(L107=1,Stundensätze!$D$13,IF(L107=2,Stundensätze!$D$17,IF(L107=4,Stundensätze!$D$21,"")))</f>
        <v>0</v>
      </c>
      <c r="AN107" s="180">
        <f>IF(L107=1,Stundensätze!$D$15,IF(L107=2,Stundensätze!$D$19,IF(L107=4,Stundensätze!$D$23,"")))</f>
        <v>0</v>
      </c>
      <c r="AO107" s="180">
        <f t="shared" si="67"/>
        <v>0</v>
      </c>
      <c r="AP107" s="180">
        <f t="shared" si="68"/>
        <v>0</v>
      </c>
      <c r="AQ107" s="192">
        <f t="shared" si="69"/>
        <v>0</v>
      </c>
      <c r="AR107" s="192">
        <f t="shared" si="70"/>
        <v>0</v>
      </c>
      <c r="AS107" s="193">
        <f t="shared" si="71"/>
        <v>0</v>
      </c>
      <c r="AT107" s="258" t="str">
        <f>IF(K107=0,0,VLOOKUP(K107,Kostenstellen!A:B,2,FALSE))</f>
        <v xml:space="preserve">Sophie-Luisen-Klinik                       </v>
      </c>
      <c r="AU107" s="68" t="str">
        <f t="shared" si="78"/>
        <v/>
      </c>
      <c r="AV107" s="68" t="str">
        <f t="shared" si="79"/>
        <v/>
      </c>
      <c r="AW107" s="68">
        <f>IF(AF107=0,0,VLOOKUP($H107,Leistungszahlen!$A$11:$H$158,4,FALSE))</f>
        <v>0</v>
      </c>
      <c r="AX107" s="68">
        <f>IF(AF107=0,0,VLOOKUP($H107,Leistungszahlen!$A$11:$H$158,5,FALSE))</f>
        <v>0</v>
      </c>
      <c r="AY107" s="68">
        <f>IF(AG107=0,0,VLOOKUP($H107,Leistungszahlen!$A$11:$H$158,6,FALSE))</f>
        <v>0</v>
      </c>
      <c r="AZ107" s="68">
        <f t="shared" si="80"/>
        <v>0</v>
      </c>
      <c r="BA107" s="68">
        <f t="shared" si="81"/>
        <v>0</v>
      </c>
      <c r="BC107" s="68">
        <f t="shared" si="72"/>
        <v>0</v>
      </c>
      <c r="BD107" s="285"/>
    </row>
    <row r="108" spans="1:56" s="68" customFormat="1" ht="33.75">
      <c r="A108" s="200"/>
      <c r="B108" s="200"/>
      <c r="C108" s="200" t="s">
        <v>641</v>
      </c>
      <c r="D108" s="200" t="s">
        <v>202</v>
      </c>
      <c r="E108" s="200" t="s">
        <v>835</v>
      </c>
      <c r="F108" s="200" t="s">
        <v>838</v>
      </c>
      <c r="G108" s="200" t="s">
        <v>82</v>
      </c>
      <c r="H108" s="201" t="s">
        <v>204</v>
      </c>
      <c r="I108" s="202">
        <v>13.68</v>
      </c>
      <c r="J108" s="200" t="s">
        <v>778</v>
      </c>
      <c r="K108" s="176">
        <v>2</v>
      </c>
      <c r="L108" s="176">
        <v>1</v>
      </c>
      <c r="M108" s="176" t="s">
        <v>119</v>
      </c>
      <c r="N108" s="286"/>
      <c r="O108" s="286"/>
      <c r="P108" s="176"/>
      <c r="Q108" s="203">
        <f t="shared" si="73"/>
        <v>0</v>
      </c>
      <c r="R108" s="203">
        <f t="shared" si="74"/>
        <v>0</v>
      </c>
      <c r="S108" s="203">
        <f t="shared" si="75"/>
        <v>0</v>
      </c>
      <c r="T108" s="203">
        <f t="shared" si="76"/>
        <v>0</v>
      </c>
      <c r="U108" s="203">
        <f t="shared" si="77"/>
        <v>0</v>
      </c>
      <c r="V108" s="175">
        <f>IF(Q108&gt;0,VLOOKUP(Q108,Jahresfaktoren!$A$11:$B$24,2,),0)</f>
        <v>0</v>
      </c>
      <c r="W108" s="175">
        <f>IF(R108&gt;0,VLOOKUP(R108,Jahresfaktoren!$D$11:$E$24,2,),0)</f>
        <v>0</v>
      </c>
      <c r="X108" s="175">
        <f>IF(S108&gt;0,VLOOKUP(S108,Jahresfaktoren!$A$28:$B$29,2,),0)</f>
        <v>0</v>
      </c>
      <c r="Y108" s="175">
        <f>IF(T108&gt;0,VLOOKUP(T108,Jahresfaktoren!$A$28:$B$29,2,),0)</f>
        <v>0</v>
      </c>
      <c r="Z108" s="175">
        <f>IF(U108&gt;0,VLOOKUP(U108,Jahresfaktoren!$A$32:$B$33,2,),)</f>
        <v>0</v>
      </c>
      <c r="AA108" s="177" t="str">
        <f t="shared" si="62"/>
        <v/>
      </c>
      <c r="AB108" s="177" t="str">
        <f t="shared" si="63"/>
        <v/>
      </c>
      <c r="AC108" s="177" t="str">
        <f t="shared" si="64"/>
        <v/>
      </c>
      <c r="AD108" s="177" t="str">
        <f t="shared" si="65"/>
        <v/>
      </c>
      <c r="AE108" s="177" t="str">
        <f t="shared" si="66"/>
        <v/>
      </c>
      <c r="AF108" s="178">
        <f>IF(Q108&gt;0,VLOOKUP(H108,Leistungszahlen!$A$11:$C$158,3,),0)</f>
        <v>0</v>
      </c>
      <c r="AG108" s="178">
        <f>IF(R108&gt;0,VLOOKUP(H108,Leistungszahlen!$A$11:$F$158,6,),IF(T108&gt;0,VLOOKUP(H108,Leistungszahlen!$A$11:$F$158,6,),0))</f>
        <v>0</v>
      </c>
      <c r="AH108" s="179">
        <f t="shared" si="57"/>
        <v>0</v>
      </c>
      <c r="AI108" s="179">
        <f t="shared" si="58"/>
        <v>0</v>
      </c>
      <c r="AJ108" s="179">
        <f t="shared" si="59"/>
        <v>0</v>
      </c>
      <c r="AK108" s="179">
        <f t="shared" si="60"/>
        <v>0</v>
      </c>
      <c r="AL108" s="179">
        <f t="shared" si="61"/>
        <v>0</v>
      </c>
      <c r="AM108" s="180">
        <f>IF(L108=1,Stundensätze!$D$13,IF(L108=2,Stundensätze!$D$17,IF(L108=4,Stundensätze!$D$21,"")))</f>
        <v>0</v>
      </c>
      <c r="AN108" s="180">
        <f>IF(L108=1,Stundensätze!$D$15,IF(L108=2,Stundensätze!$D$19,IF(L108=4,Stundensätze!$D$23,"")))</f>
        <v>0</v>
      </c>
      <c r="AO108" s="180">
        <f t="shared" si="67"/>
        <v>0</v>
      </c>
      <c r="AP108" s="180">
        <f t="shared" si="68"/>
        <v>0</v>
      </c>
      <c r="AQ108" s="192">
        <f t="shared" si="69"/>
        <v>0</v>
      </c>
      <c r="AR108" s="192">
        <f t="shared" si="70"/>
        <v>0</v>
      </c>
      <c r="AS108" s="193">
        <f t="shared" si="71"/>
        <v>0</v>
      </c>
      <c r="AT108" s="258" t="str">
        <f>IF(K108=0,0,VLOOKUP(K108,Kostenstellen!A:B,2,FALSE))</f>
        <v xml:space="preserve">Sophie-Luisen-Klinik                       </v>
      </c>
      <c r="AU108" s="68" t="str">
        <f t="shared" si="78"/>
        <v/>
      </c>
      <c r="AV108" s="68" t="str">
        <f t="shared" si="79"/>
        <v/>
      </c>
      <c r="AW108" s="68">
        <f>IF(AF108=0,0,VLOOKUP($H108,Leistungszahlen!$A$11:$H$158,4,FALSE))</f>
        <v>0</v>
      </c>
      <c r="AX108" s="68">
        <f>IF(AF108=0,0,VLOOKUP($H108,Leistungszahlen!$A$11:$H$158,5,FALSE))</f>
        <v>0</v>
      </c>
      <c r="AY108" s="68">
        <f>IF(AG108=0,0,VLOOKUP($H108,Leistungszahlen!$A$11:$H$158,6,FALSE))</f>
        <v>0</v>
      </c>
      <c r="AZ108" s="68">
        <f t="shared" si="80"/>
        <v>0</v>
      </c>
      <c r="BA108" s="68">
        <f t="shared" si="81"/>
        <v>0</v>
      </c>
      <c r="BC108" s="68">
        <f t="shared" si="72"/>
        <v>0</v>
      </c>
      <c r="BD108" s="285"/>
    </row>
    <row r="109" spans="1:56" s="68" customFormat="1" ht="33.75">
      <c r="A109" s="200"/>
      <c r="B109" s="200"/>
      <c r="C109" s="200" t="s">
        <v>641</v>
      </c>
      <c r="D109" s="200" t="s">
        <v>202</v>
      </c>
      <c r="E109" s="200" t="s">
        <v>835</v>
      </c>
      <c r="F109" s="200" t="s">
        <v>839</v>
      </c>
      <c r="G109" s="200" t="s">
        <v>526</v>
      </c>
      <c r="H109" s="201" t="s">
        <v>206</v>
      </c>
      <c r="I109" s="202">
        <v>18.41</v>
      </c>
      <c r="J109" s="200" t="s">
        <v>778</v>
      </c>
      <c r="K109" s="176">
        <v>2</v>
      </c>
      <c r="L109" s="176">
        <v>1</v>
      </c>
      <c r="M109" s="176" t="s">
        <v>119</v>
      </c>
      <c r="N109" s="286"/>
      <c r="O109" s="286"/>
      <c r="P109" s="176"/>
      <c r="Q109" s="203">
        <f t="shared" si="73"/>
        <v>0</v>
      </c>
      <c r="R109" s="203">
        <f t="shared" si="74"/>
        <v>0</v>
      </c>
      <c r="S109" s="203">
        <f t="shared" si="75"/>
        <v>0</v>
      </c>
      <c r="T109" s="203">
        <f t="shared" si="76"/>
        <v>0</v>
      </c>
      <c r="U109" s="203">
        <f t="shared" si="77"/>
        <v>0</v>
      </c>
      <c r="V109" s="175">
        <f>IF(Q109&gt;0,VLOOKUP(Q109,Jahresfaktoren!$A$11:$B$24,2,),0)</f>
        <v>0</v>
      </c>
      <c r="W109" s="175">
        <f>IF(R109&gt;0,VLOOKUP(R109,Jahresfaktoren!$D$11:$E$24,2,),0)</f>
        <v>0</v>
      </c>
      <c r="X109" s="175">
        <f>IF(S109&gt;0,VLOOKUP(S109,Jahresfaktoren!$A$28:$B$29,2,),0)</f>
        <v>0</v>
      </c>
      <c r="Y109" s="175">
        <f>IF(T109&gt;0,VLOOKUP(T109,Jahresfaktoren!$A$28:$B$29,2,),0)</f>
        <v>0</v>
      </c>
      <c r="Z109" s="175">
        <f>IF(U109&gt;0,VLOOKUP(U109,Jahresfaktoren!$A$32:$B$33,2,),)</f>
        <v>0</v>
      </c>
      <c r="AA109" s="177" t="str">
        <f t="shared" si="62"/>
        <v/>
      </c>
      <c r="AB109" s="177" t="str">
        <f t="shared" si="63"/>
        <v/>
      </c>
      <c r="AC109" s="177" t="str">
        <f t="shared" si="64"/>
        <v/>
      </c>
      <c r="AD109" s="177" t="str">
        <f t="shared" si="65"/>
        <v/>
      </c>
      <c r="AE109" s="177" t="str">
        <f t="shared" si="66"/>
        <v/>
      </c>
      <c r="AF109" s="178">
        <f>IF(Q109&gt;0,VLOOKUP(H109,Leistungszahlen!$A$11:$C$158,3,),0)</f>
        <v>0</v>
      </c>
      <c r="AG109" s="178">
        <f>IF(R109&gt;0,VLOOKUP(H109,Leistungszahlen!$A$11:$F$158,6,),IF(T109&gt;0,VLOOKUP(H109,Leistungszahlen!$A$11:$F$158,6,),0))</f>
        <v>0</v>
      </c>
      <c r="AH109" s="179">
        <f t="shared" si="57"/>
        <v>0</v>
      </c>
      <c r="AI109" s="179">
        <f t="shared" si="58"/>
        <v>0</v>
      </c>
      <c r="AJ109" s="179">
        <f t="shared" si="59"/>
        <v>0</v>
      </c>
      <c r="AK109" s="179">
        <f t="shared" si="60"/>
        <v>0</v>
      </c>
      <c r="AL109" s="179">
        <f t="shared" si="61"/>
        <v>0</v>
      </c>
      <c r="AM109" s="180">
        <f>IF(L109=1,Stundensätze!$D$13,IF(L109=2,Stundensätze!$D$17,IF(L109=4,Stundensätze!$D$21,"")))</f>
        <v>0</v>
      </c>
      <c r="AN109" s="180">
        <f>IF(L109=1,Stundensätze!$D$15,IF(L109=2,Stundensätze!$D$19,IF(L109=4,Stundensätze!$D$23,"")))</f>
        <v>0</v>
      </c>
      <c r="AO109" s="180">
        <f t="shared" si="67"/>
        <v>0</v>
      </c>
      <c r="AP109" s="180">
        <f t="shared" si="68"/>
        <v>0</v>
      </c>
      <c r="AQ109" s="192">
        <f t="shared" si="69"/>
        <v>0</v>
      </c>
      <c r="AR109" s="192">
        <f t="shared" si="70"/>
        <v>0</v>
      </c>
      <c r="AS109" s="193">
        <f t="shared" si="71"/>
        <v>0</v>
      </c>
      <c r="AT109" s="258" t="str">
        <f>IF(K109=0,0,VLOOKUP(K109,Kostenstellen!A:B,2,FALSE))</f>
        <v xml:space="preserve">Sophie-Luisen-Klinik                       </v>
      </c>
      <c r="AU109" s="68" t="str">
        <f t="shared" si="78"/>
        <v/>
      </c>
      <c r="AV109" s="68" t="str">
        <f t="shared" si="79"/>
        <v/>
      </c>
      <c r="AW109" s="68">
        <f>IF(AF109=0,0,VLOOKUP($H109,Leistungszahlen!$A$11:$H$158,4,FALSE))</f>
        <v>0</v>
      </c>
      <c r="AX109" s="68">
        <f>IF(AF109=0,0,VLOOKUP($H109,Leistungszahlen!$A$11:$H$158,5,FALSE))</f>
        <v>0</v>
      </c>
      <c r="AY109" s="68">
        <f>IF(AG109=0,0,VLOOKUP($H109,Leistungszahlen!$A$11:$H$158,6,FALSE))</f>
        <v>0</v>
      </c>
      <c r="AZ109" s="68">
        <f t="shared" si="80"/>
        <v>0</v>
      </c>
      <c r="BA109" s="68">
        <f t="shared" si="81"/>
        <v>0</v>
      </c>
      <c r="BC109" s="68">
        <f t="shared" si="72"/>
        <v>0</v>
      </c>
      <c r="BD109" s="285"/>
    </row>
    <row r="110" spans="1:56" s="68" customFormat="1" ht="33.75">
      <c r="A110" s="200"/>
      <c r="B110" s="200"/>
      <c r="C110" s="200" t="s">
        <v>641</v>
      </c>
      <c r="D110" s="200" t="s">
        <v>202</v>
      </c>
      <c r="E110" s="200" t="s">
        <v>835</v>
      </c>
      <c r="F110" s="200" t="s">
        <v>840</v>
      </c>
      <c r="G110" s="200" t="s">
        <v>527</v>
      </c>
      <c r="H110" s="201" t="s">
        <v>206</v>
      </c>
      <c r="I110" s="202">
        <v>13.03</v>
      </c>
      <c r="J110" s="200" t="s">
        <v>778</v>
      </c>
      <c r="K110" s="176">
        <v>2</v>
      </c>
      <c r="L110" s="176">
        <v>1</v>
      </c>
      <c r="M110" s="176" t="s">
        <v>119</v>
      </c>
      <c r="N110" s="286"/>
      <c r="O110" s="286"/>
      <c r="P110" s="176"/>
      <c r="Q110" s="203">
        <f t="shared" si="73"/>
        <v>0</v>
      </c>
      <c r="R110" s="203">
        <f t="shared" si="74"/>
        <v>0</v>
      </c>
      <c r="S110" s="203">
        <f t="shared" si="75"/>
        <v>0</v>
      </c>
      <c r="T110" s="203">
        <f t="shared" si="76"/>
        <v>0</v>
      </c>
      <c r="U110" s="203">
        <f t="shared" si="77"/>
        <v>0</v>
      </c>
      <c r="V110" s="175">
        <f>IF(Q110&gt;0,VLOOKUP(Q110,Jahresfaktoren!$A$11:$B$24,2,),0)</f>
        <v>0</v>
      </c>
      <c r="W110" s="175">
        <f>IF(R110&gt;0,VLOOKUP(R110,Jahresfaktoren!$D$11:$E$24,2,),0)</f>
        <v>0</v>
      </c>
      <c r="X110" s="175">
        <f>IF(S110&gt;0,VLOOKUP(S110,Jahresfaktoren!$A$28:$B$29,2,),0)</f>
        <v>0</v>
      </c>
      <c r="Y110" s="175">
        <f>IF(T110&gt;0,VLOOKUP(T110,Jahresfaktoren!$A$28:$B$29,2,),0)</f>
        <v>0</v>
      </c>
      <c r="Z110" s="175">
        <f>IF(U110&gt;0,VLOOKUP(U110,Jahresfaktoren!$A$32:$B$33,2,),)</f>
        <v>0</v>
      </c>
      <c r="AA110" s="177" t="str">
        <f t="shared" si="62"/>
        <v/>
      </c>
      <c r="AB110" s="177" t="str">
        <f t="shared" si="63"/>
        <v/>
      </c>
      <c r="AC110" s="177" t="str">
        <f t="shared" si="64"/>
        <v/>
      </c>
      <c r="AD110" s="177" t="str">
        <f t="shared" si="65"/>
        <v/>
      </c>
      <c r="AE110" s="177" t="str">
        <f t="shared" si="66"/>
        <v/>
      </c>
      <c r="AF110" s="178">
        <f>IF(Q110&gt;0,VLOOKUP(H110,Leistungszahlen!$A$11:$C$158,3,),0)</f>
        <v>0</v>
      </c>
      <c r="AG110" s="178">
        <f>IF(R110&gt;0,VLOOKUP(H110,Leistungszahlen!$A$11:$F$158,6,),IF(T110&gt;0,VLOOKUP(H110,Leistungszahlen!$A$11:$F$158,6,),0))</f>
        <v>0</v>
      </c>
      <c r="AH110" s="179">
        <f t="shared" si="57"/>
        <v>0</v>
      </c>
      <c r="AI110" s="179">
        <f t="shared" si="58"/>
        <v>0</v>
      </c>
      <c r="AJ110" s="179">
        <f t="shared" si="59"/>
        <v>0</v>
      </c>
      <c r="AK110" s="179">
        <f t="shared" si="60"/>
        <v>0</v>
      </c>
      <c r="AL110" s="179">
        <f t="shared" si="61"/>
        <v>0</v>
      </c>
      <c r="AM110" s="180">
        <f>IF(L110=1,Stundensätze!$D$13,IF(L110=2,Stundensätze!$D$17,IF(L110=4,Stundensätze!$D$21,"")))</f>
        <v>0</v>
      </c>
      <c r="AN110" s="180">
        <f>IF(L110=1,Stundensätze!$D$15,IF(L110=2,Stundensätze!$D$19,IF(L110=4,Stundensätze!$D$23,"")))</f>
        <v>0</v>
      </c>
      <c r="AO110" s="180">
        <f t="shared" si="67"/>
        <v>0</v>
      </c>
      <c r="AP110" s="180">
        <f t="shared" si="68"/>
        <v>0</v>
      </c>
      <c r="AQ110" s="192">
        <f t="shared" si="69"/>
        <v>0</v>
      </c>
      <c r="AR110" s="192">
        <f t="shared" si="70"/>
        <v>0</v>
      </c>
      <c r="AS110" s="193">
        <f t="shared" si="71"/>
        <v>0</v>
      </c>
      <c r="AT110" s="258" t="str">
        <f>IF(K110=0,0,VLOOKUP(K110,Kostenstellen!A:B,2,FALSE))</f>
        <v xml:space="preserve">Sophie-Luisen-Klinik                       </v>
      </c>
      <c r="AU110" s="68" t="str">
        <f t="shared" si="78"/>
        <v/>
      </c>
      <c r="AV110" s="68" t="str">
        <f t="shared" si="79"/>
        <v/>
      </c>
      <c r="AW110" s="68">
        <f>IF(AF110=0,0,VLOOKUP($H110,Leistungszahlen!$A$11:$H$158,4,FALSE))</f>
        <v>0</v>
      </c>
      <c r="AX110" s="68">
        <f>IF(AF110=0,0,VLOOKUP($H110,Leistungszahlen!$A$11:$H$158,5,FALSE))</f>
        <v>0</v>
      </c>
      <c r="AY110" s="68">
        <f>IF(AG110=0,0,VLOOKUP($H110,Leistungszahlen!$A$11:$H$158,6,FALSE))</f>
        <v>0</v>
      </c>
      <c r="AZ110" s="68">
        <f t="shared" si="80"/>
        <v>0</v>
      </c>
      <c r="BA110" s="68">
        <f t="shared" si="81"/>
        <v>0</v>
      </c>
      <c r="BC110" s="68">
        <f t="shared" si="72"/>
        <v>0</v>
      </c>
      <c r="BD110" s="285"/>
    </row>
    <row r="111" spans="1:56" s="68" customFormat="1" ht="33.75">
      <c r="A111" s="200"/>
      <c r="B111" s="200"/>
      <c r="C111" s="200" t="s">
        <v>641</v>
      </c>
      <c r="D111" s="200" t="s">
        <v>202</v>
      </c>
      <c r="E111" s="200" t="s">
        <v>835</v>
      </c>
      <c r="F111" s="200" t="s">
        <v>841</v>
      </c>
      <c r="G111" s="200" t="s">
        <v>528</v>
      </c>
      <c r="H111" s="201" t="s">
        <v>206</v>
      </c>
      <c r="I111" s="202">
        <v>6.41</v>
      </c>
      <c r="J111" s="200" t="s">
        <v>778</v>
      </c>
      <c r="K111" s="176">
        <v>2</v>
      </c>
      <c r="L111" s="176">
        <v>1</v>
      </c>
      <c r="M111" s="176" t="s">
        <v>119</v>
      </c>
      <c r="N111" s="286"/>
      <c r="O111" s="286"/>
      <c r="P111" s="176"/>
      <c r="Q111" s="203">
        <f t="shared" si="73"/>
        <v>0</v>
      </c>
      <c r="R111" s="203">
        <f t="shared" si="74"/>
        <v>0</v>
      </c>
      <c r="S111" s="203">
        <f t="shared" si="75"/>
        <v>0</v>
      </c>
      <c r="T111" s="203">
        <f t="shared" si="76"/>
        <v>0</v>
      </c>
      <c r="U111" s="203">
        <f t="shared" si="77"/>
        <v>0</v>
      </c>
      <c r="V111" s="175">
        <f>IF(Q111&gt;0,VLOOKUP(Q111,Jahresfaktoren!$A$11:$B$24,2,),0)</f>
        <v>0</v>
      </c>
      <c r="W111" s="175">
        <f>IF(R111&gt;0,VLOOKUP(R111,Jahresfaktoren!$D$11:$E$24,2,),0)</f>
        <v>0</v>
      </c>
      <c r="X111" s="175">
        <f>IF(S111&gt;0,VLOOKUP(S111,Jahresfaktoren!$A$28:$B$29,2,),0)</f>
        <v>0</v>
      </c>
      <c r="Y111" s="175">
        <f>IF(T111&gt;0,VLOOKUP(T111,Jahresfaktoren!$A$28:$B$29,2,),0)</f>
        <v>0</v>
      </c>
      <c r="Z111" s="175">
        <f>IF(U111&gt;0,VLOOKUP(U111,Jahresfaktoren!$A$32:$B$33,2,),)</f>
        <v>0</v>
      </c>
      <c r="AA111" s="177" t="str">
        <f t="shared" si="62"/>
        <v/>
      </c>
      <c r="AB111" s="177" t="str">
        <f t="shared" si="63"/>
        <v/>
      </c>
      <c r="AC111" s="177" t="str">
        <f t="shared" si="64"/>
        <v/>
      </c>
      <c r="AD111" s="177" t="str">
        <f t="shared" si="65"/>
        <v/>
      </c>
      <c r="AE111" s="177" t="str">
        <f t="shared" si="66"/>
        <v/>
      </c>
      <c r="AF111" s="178">
        <f>IF(Q111&gt;0,VLOOKUP(H111,Leistungszahlen!$A$11:$C$158,3,),0)</f>
        <v>0</v>
      </c>
      <c r="AG111" s="178">
        <f>IF(R111&gt;0,VLOOKUP(H111,Leistungszahlen!$A$11:$F$158,6,),IF(T111&gt;0,VLOOKUP(H111,Leistungszahlen!$A$11:$F$158,6,),0))</f>
        <v>0</v>
      </c>
      <c r="AH111" s="179">
        <f t="shared" si="57"/>
        <v>0</v>
      </c>
      <c r="AI111" s="179">
        <f t="shared" si="58"/>
        <v>0</v>
      </c>
      <c r="AJ111" s="179">
        <f t="shared" si="59"/>
        <v>0</v>
      </c>
      <c r="AK111" s="179">
        <f t="shared" si="60"/>
        <v>0</v>
      </c>
      <c r="AL111" s="179">
        <f t="shared" si="61"/>
        <v>0</v>
      </c>
      <c r="AM111" s="180">
        <f>IF(L111=1,Stundensätze!$D$13,IF(L111=2,Stundensätze!$D$17,IF(L111=4,Stundensätze!$D$21,"")))</f>
        <v>0</v>
      </c>
      <c r="AN111" s="180">
        <f>IF(L111=1,Stundensätze!$D$15,IF(L111=2,Stundensätze!$D$19,IF(L111=4,Stundensätze!$D$23,"")))</f>
        <v>0</v>
      </c>
      <c r="AO111" s="180">
        <f t="shared" si="67"/>
        <v>0</v>
      </c>
      <c r="AP111" s="180">
        <f t="shared" si="68"/>
        <v>0</v>
      </c>
      <c r="AQ111" s="192">
        <f t="shared" si="69"/>
        <v>0</v>
      </c>
      <c r="AR111" s="192">
        <f t="shared" si="70"/>
        <v>0</v>
      </c>
      <c r="AS111" s="193">
        <f t="shared" si="71"/>
        <v>0</v>
      </c>
      <c r="AT111" s="258" t="str">
        <f>IF(K111=0,0,VLOOKUP(K111,Kostenstellen!A:B,2,FALSE))</f>
        <v xml:space="preserve">Sophie-Luisen-Klinik                       </v>
      </c>
      <c r="AU111" s="68" t="str">
        <f t="shared" si="78"/>
        <v/>
      </c>
      <c r="AV111" s="68" t="str">
        <f t="shared" si="79"/>
        <v/>
      </c>
      <c r="AW111" s="68">
        <f>IF(AF111=0,0,VLOOKUP($H111,Leistungszahlen!$A$11:$H$158,4,FALSE))</f>
        <v>0</v>
      </c>
      <c r="AX111" s="68">
        <f>IF(AF111=0,0,VLOOKUP($H111,Leistungszahlen!$A$11:$H$158,5,FALSE))</f>
        <v>0</v>
      </c>
      <c r="AY111" s="68">
        <f>IF(AG111=0,0,VLOOKUP($H111,Leistungszahlen!$A$11:$H$158,6,FALSE))</f>
        <v>0</v>
      </c>
      <c r="AZ111" s="68">
        <f t="shared" si="80"/>
        <v>0</v>
      </c>
      <c r="BA111" s="68">
        <f t="shared" si="81"/>
        <v>0</v>
      </c>
      <c r="BC111" s="68">
        <f t="shared" si="72"/>
        <v>0</v>
      </c>
      <c r="BD111" s="285"/>
    </row>
    <row r="112" spans="1:56" s="68" customFormat="1" ht="33.75">
      <c r="A112" s="200"/>
      <c r="B112" s="200"/>
      <c r="C112" s="200" t="s">
        <v>641</v>
      </c>
      <c r="D112" s="200" t="s">
        <v>202</v>
      </c>
      <c r="E112" s="200" t="s">
        <v>835</v>
      </c>
      <c r="F112" s="200" t="s">
        <v>842</v>
      </c>
      <c r="G112" s="200" t="s">
        <v>529</v>
      </c>
      <c r="H112" s="201" t="s">
        <v>206</v>
      </c>
      <c r="I112" s="202">
        <v>11.88</v>
      </c>
      <c r="J112" s="200" t="s">
        <v>778</v>
      </c>
      <c r="K112" s="176">
        <v>2</v>
      </c>
      <c r="L112" s="176">
        <v>1</v>
      </c>
      <c r="M112" s="176" t="s">
        <v>119</v>
      </c>
      <c r="N112" s="286"/>
      <c r="O112" s="286"/>
      <c r="P112" s="176"/>
      <c r="Q112" s="203">
        <f t="shared" si="73"/>
        <v>0</v>
      </c>
      <c r="R112" s="203">
        <f t="shared" si="74"/>
        <v>0</v>
      </c>
      <c r="S112" s="203">
        <f t="shared" si="75"/>
        <v>0</v>
      </c>
      <c r="T112" s="203">
        <f t="shared" si="76"/>
        <v>0</v>
      </c>
      <c r="U112" s="203">
        <f t="shared" si="77"/>
        <v>0</v>
      </c>
      <c r="V112" s="175">
        <f>IF(Q112&gt;0,VLOOKUP(Q112,Jahresfaktoren!$A$11:$B$24,2,),0)</f>
        <v>0</v>
      </c>
      <c r="W112" s="175">
        <f>IF(R112&gt;0,VLOOKUP(R112,Jahresfaktoren!$D$11:$E$24,2,),0)</f>
        <v>0</v>
      </c>
      <c r="X112" s="175">
        <f>IF(S112&gt;0,VLOOKUP(S112,Jahresfaktoren!$A$28:$B$29,2,),0)</f>
        <v>0</v>
      </c>
      <c r="Y112" s="175">
        <f>IF(T112&gt;0,VLOOKUP(T112,Jahresfaktoren!$A$28:$B$29,2,),0)</f>
        <v>0</v>
      </c>
      <c r="Z112" s="175">
        <f>IF(U112&gt;0,VLOOKUP(U112,Jahresfaktoren!$A$32:$B$33,2,),)</f>
        <v>0</v>
      </c>
      <c r="AA112" s="177" t="str">
        <f t="shared" si="62"/>
        <v/>
      </c>
      <c r="AB112" s="177" t="str">
        <f t="shared" si="63"/>
        <v/>
      </c>
      <c r="AC112" s="177" t="str">
        <f t="shared" si="64"/>
        <v/>
      </c>
      <c r="AD112" s="177" t="str">
        <f t="shared" si="65"/>
        <v/>
      </c>
      <c r="AE112" s="177" t="str">
        <f t="shared" si="66"/>
        <v/>
      </c>
      <c r="AF112" s="178">
        <f>IF(Q112&gt;0,VLOOKUP(H112,Leistungszahlen!$A$11:$C$158,3,),0)</f>
        <v>0</v>
      </c>
      <c r="AG112" s="178">
        <f>IF(R112&gt;0,VLOOKUP(H112,Leistungszahlen!$A$11:$F$158,6,),IF(T112&gt;0,VLOOKUP(H112,Leistungszahlen!$A$11:$F$158,6,),0))</f>
        <v>0</v>
      </c>
      <c r="AH112" s="179">
        <f t="shared" si="57"/>
        <v>0</v>
      </c>
      <c r="AI112" s="179">
        <f t="shared" si="58"/>
        <v>0</v>
      </c>
      <c r="AJ112" s="179">
        <f t="shared" si="59"/>
        <v>0</v>
      </c>
      <c r="AK112" s="179">
        <f t="shared" si="60"/>
        <v>0</v>
      </c>
      <c r="AL112" s="179">
        <f t="shared" si="61"/>
        <v>0</v>
      </c>
      <c r="AM112" s="180">
        <f>IF(L112=1,Stundensätze!$D$13,IF(L112=2,Stundensätze!$D$17,IF(L112=4,Stundensätze!$D$21,"")))</f>
        <v>0</v>
      </c>
      <c r="AN112" s="180">
        <f>IF(L112=1,Stundensätze!$D$15,IF(L112=2,Stundensätze!$D$19,IF(L112=4,Stundensätze!$D$23,"")))</f>
        <v>0</v>
      </c>
      <c r="AO112" s="180">
        <f t="shared" si="67"/>
        <v>0</v>
      </c>
      <c r="AP112" s="180">
        <f t="shared" si="68"/>
        <v>0</v>
      </c>
      <c r="AQ112" s="192">
        <f t="shared" si="69"/>
        <v>0</v>
      </c>
      <c r="AR112" s="192">
        <f t="shared" si="70"/>
        <v>0</v>
      </c>
      <c r="AS112" s="193">
        <f t="shared" si="71"/>
        <v>0</v>
      </c>
      <c r="AT112" s="258" t="str">
        <f>IF(K112=0,0,VLOOKUP(K112,Kostenstellen!A:B,2,FALSE))</f>
        <v xml:space="preserve">Sophie-Luisen-Klinik                       </v>
      </c>
      <c r="AU112" s="68" t="str">
        <f t="shared" si="78"/>
        <v/>
      </c>
      <c r="AV112" s="68" t="str">
        <f t="shared" si="79"/>
        <v/>
      </c>
      <c r="AW112" s="68">
        <f>IF(AF112=0,0,VLOOKUP($H112,Leistungszahlen!$A$11:$H$158,4,FALSE))</f>
        <v>0</v>
      </c>
      <c r="AX112" s="68">
        <f>IF(AF112=0,0,VLOOKUP($H112,Leistungszahlen!$A$11:$H$158,5,FALSE))</f>
        <v>0</v>
      </c>
      <c r="AY112" s="68">
        <f>IF(AG112=0,0,VLOOKUP($H112,Leistungszahlen!$A$11:$H$158,6,FALSE))</f>
        <v>0</v>
      </c>
      <c r="AZ112" s="68">
        <f t="shared" si="80"/>
        <v>0</v>
      </c>
      <c r="BA112" s="68">
        <f t="shared" si="81"/>
        <v>0</v>
      </c>
      <c r="BC112" s="68">
        <f t="shared" si="72"/>
        <v>0</v>
      </c>
      <c r="BD112" s="285"/>
    </row>
    <row r="113" spans="1:56" s="68" customFormat="1" ht="33.75">
      <c r="A113" s="200"/>
      <c r="B113" s="200"/>
      <c r="C113" s="200" t="s">
        <v>641</v>
      </c>
      <c r="D113" s="200" t="s">
        <v>202</v>
      </c>
      <c r="E113" s="200" t="s">
        <v>835</v>
      </c>
      <c r="F113" s="200" t="s">
        <v>843</v>
      </c>
      <c r="G113" s="200" t="s">
        <v>530</v>
      </c>
      <c r="H113" s="201" t="s">
        <v>206</v>
      </c>
      <c r="I113" s="202">
        <v>17.809999999999999</v>
      </c>
      <c r="J113" s="200" t="s">
        <v>778</v>
      </c>
      <c r="K113" s="176">
        <v>2</v>
      </c>
      <c r="L113" s="176">
        <v>1</v>
      </c>
      <c r="M113" s="176" t="s">
        <v>119</v>
      </c>
      <c r="N113" s="286"/>
      <c r="O113" s="286"/>
      <c r="P113" s="176"/>
      <c r="Q113" s="203">
        <f t="shared" si="73"/>
        <v>0</v>
      </c>
      <c r="R113" s="203">
        <f t="shared" si="74"/>
        <v>0</v>
      </c>
      <c r="S113" s="203">
        <f t="shared" si="75"/>
        <v>0</v>
      </c>
      <c r="T113" s="203">
        <f t="shared" si="76"/>
        <v>0</v>
      </c>
      <c r="U113" s="203">
        <f t="shared" si="77"/>
        <v>0</v>
      </c>
      <c r="V113" s="175">
        <f>IF(Q113&gt;0,VLOOKUP(Q113,Jahresfaktoren!$A$11:$B$24,2,),0)</f>
        <v>0</v>
      </c>
      <c r="W113" s="175">
        <f>IF(R113&gt;0,VLOOKUP(R113,Jahresfaktoren!$D$11:$E$24,2,),0)</f>
        <v>0</v>
      </c>
      <c r="X113" s="175">
        <f>IF(S113&gt;0,VLOOKUP(S113,Jahresfaktoren!$A$28:$B$29,2,),0)</f>
        <v>0</v>
      </c>
      <c r="Y113" s="175">
        <f>IF(T113&gt;0,VLOOKUP(T113,Jahresfaktoren!$A$28:$B$29,2,),0)</f>
        <v>0</v>
      </c>
      <c r="Z113" s="175">
        <f>IF(U113&gt;0,VLOOKUP(U113,Jahresfaktoren!$A$32:$B$33,2,),)</f>
        <v>0</v>
      </c>
      <c r="AA113" s="177" t="str">
        <f t="shared" si="62"/>
        <v/>
      </c>
      <c r="AB113" s="177" t="str">
        <f t="shared" si="63"/>
        <v/>
      </c>
      <c r="AC113" s="177" t="str">
        <f t="shared" si="64"/>
        <v/>
      </c>
      <c r="AD113" s="177" t="str">
        <f t="shared" si="65"/>
        <v/>
      </c>
      <c r="AE113" s="177" t="str">
        <f t="shared" si="66"/>
        <v/>
      </c>
      <c r="AF113" s="178">
        <f>IF(Q113&gt;0,VLOOKUP(H113,Leistungszahlen!$A$11:$C$158,3,),0)</f>
        <v>0</v>
      </c>
      <c r="AG113" s="178">
        <f>IF(R113&gt;0,VLOOKUP(H113,Leistungszahlen!$A$11:$F$158,6,),IF(T113&gt;0,VLOOKUP(H113,Leistungszahlen!$A$11:$F$158,6,),0))</f>
        <v>0</v>
      </c>
      <c r="AH113" s="179">
        <f t="shared" si="57"/>
        <v>0</v>
      </c>
      <c r="AI113" s="179">
        <f t="shared" si="58"/>
        <v>0</v>
      </c>
      <c r="AJ113" s="179">
        <f t="shared" si="59"/>
        <v>0</v>
      </c>
      <c r="AK113" s="179">
        <f t="shared" si="60"/>
        <v>0</v>
      </c>
      <c r="AL113" s="179">
        <f t="shared" si="61"/>
        <v>0</v>
      </c>
      <c r="AM113" s="180">
        <f>IF(L113=1,Stundensätze!$D$13,IF(L113=2,Stundensätze!$D$17,IF(L113=4,Stundensätze!$D$21,"")))</f>
        <v>0</v>
      </c>
      <c r="AN113" s="180">
        <f>IF(L113=1,Stundensätze!$D$15,IF(L113=2,Stundensätze!$D$19,IF(L113=4,Stundensätze!$D$23,"")))</f>
        <v>0</v>
      </c>
      <c r="AO113" s="180">
        <f t="shared" si="67"/>
        <v>0</v>
      </c>
      <c r="AP113" s="180">
        <f t="shared" si="68"/>
        <v>0</v>
      </c>
      <c r="AQ113" s="192">
        <f t="shared" si="69"/>
        <v>0</v>
      </c>
      <c r="AR113" s="192">
        <f t="shared" si="70"/>
        <v>0</v>
      </c>
      <c r="AS113" s="193">
        <f t="shared" si="71"/>
        <v>0</v>
      </c>
      <c r="AT113" s="258" t="str">
        <f>IF(K113=0,0,VLOOKUP(K113,Kostenstellen!A:B,2,FALSE))</f>
        <v xml:space="preserve">Sophie-Luisen-Klinik                       </v>
      </c>
      <c r="AU113" s="68" t="str">
        <f t="shared" si="78"/>
        <v/>
      </c>
      <c r="AV113" s="68" t="str">
        <f t="shared" si="79"/>
        <v/>
      </c>
      <c r="AW113" s="68">
        <f>IF(AF113=0,0,VLOOKUP($H113,Leistungszahlen!$A$11:$H$158,4,FALSE))</f>
        <v>0</v>
      </c>
      <c r="AX113" s="68">
        <f>IF(AF113=0,0,VLOOKUP($H113,Leistungszahlen!$A$11:$H$158,5,FALSE))</f>
        <v>0</v>
      </c>
      <c r="AY113" s="68">
        <f>IF(AG113=0,0,VLOOKUP($H113,Leistungszahlen!$A$11:$H$158,6,FALSE))</f>
        <v>0</v>
      </c>
      <c r="AZ113" s="68">
        <f t="shared" si="80"/>
        <v>0</v>
      </c>
      <c r="BA113" s="68">
        <f t="shared" si="81"/>
        <v>0</v>
      </c>
      <c r="BC113" s="68">
        <f t="shared" si="72"/>
        <v>0</v>
      </c>
      <c r="BD113" s="285"/>
    </row>
    <row r="114" spans="1:56" s="68" customFormat="1" ht="33.75">
      <c r="A114" s="200"/>
      <c r="B114" s="200"/>
      <c r="C114" s="200" t="s">
        <v>641</v>
      </c>
      <c r="D114" s="200" t="s">
        <v>202</v>
      </c>
      <c r="E114" s="200" t="s">
        <v>835</v>
      </c>
      <c r="F114" s="200"/>
      <c r="G114" s="200" t="s">
        <v>113</v>
      </c>
      <c r="H114" s="201" t="s">
        <v>205</v>
      </c>
      <c r="I114" s="202">
        <v>35.29</v>
      </c>
      <c r="J114" s="200" t="s">
        <v>778</v>
      </c>
      <c r="K114" s="176">
        <v>2</v>
      </c>
      <c r="L114" s="176">
        <v>1</v>
      </c>
      <c r="M114" s="176"/>
      <c r="N114" s="286">
        <v>5</v>
      </c>
      <c r="O114" s="286"/>
      <c r="P114" s="176"/>
      <c r="Q114" s="203">
        <f t="shared" si="73"/>
        <v>5</v>
      </c>
      <c r="R114" s="203">
        <f t="shared" si="74"/>
        <v>0</v>
      </c>
      <c r="S114" s="203">
        <f t="shared" si="75"/>
        <v>0</v>
      </c>
      <c r="T114" s="203">
        <f t="shared" si="76"/>
        <v>0</v>
      </c>
      <c r="U114" s="203">
        <f t="shared" si="77"/>
        <v>0</v>
      </c>
      <c r="V114" s="175">
        <f>IF(Q114&gt;0,VLOOKUP(Q114,Jahresfaktoren!$A$11:$B$24,2,),0)</f>
        <v>250</v>
      </c>
      <c r="W114" s="175">
        <f>IF(R114&gt;0,VLOOKUP(R114,Jahresfaktoren!$D$11:$E$24,2,),0)</f>
        <v>0</v>
      </c>
      <c r="X114" s="175">
        <f>IF(S114&gt;0,VLOOKUP(S114,Jahresfaktoren!$A$28:$B$29,2,),0)</f>
        <v>0</v>
      </c>
      <c r="Y114" s="175">
        <f>IF(T114&gt;0,VLOOKUP(T114,Jahresfaktoren!$A$28:$B$29,2,),0)</f>
        <v>0</v>
      </c>
      <c r="Z114" s="175">
        <f>IF(U114&gt;0,VLOOKUP(U114,Jahresfaktoren!$A$32:$B$33,2,),)</f>
        <v>0</v>
      </c>
      <c r="AA114" s="177">
        <f t="shared" si="62"/>
        <v>8822.5</v>
      </c>
      <c r="AB114" s="177" t="str">
        <f t="shared" si="63"/>
        <v/>
      </c>
      <c r="AC114" s="177" t="str">
        <f t="shared" si="64"/>
        <v/>
      </c>
      <c r="AD114" s="177" t="str">
        <f t="shared" si="65"/>
        <v/>
      </c>
      <c r="AE114" s="177" t="str">
        <f t="shared" si="66"/>
        <v/>
      </c>
      <c r="AF114" s="178">
        <f>IF(Q114&gt;0,VLOOKUP(H114,Leistungszahlen!$A$11:$C$158,3,),0)</f>
        <v>0</v>
      </c>
      <c r="AG114" s="178">
        <f>IF(R114&gt;0,VLOOKUP(H114,Leistungszahlen!$A$11:$F$158,6,),IF(T114&gt;0,VLOOKUP(H114,Leistungszahlen!$A$11:$F$158,6,),0))</f>
        <v>0</v>
      </c>
      <c r="AH114" s="179" t="e">
        <f t="shared" si="57"/>
        <v>#DIV/0!</v>
      </c>
      <c r="AI114" s="179">
        <f t="shared" si="58"/>
        <v>0</v>
      </c>
      <c r="AJ114" s="179">
        <f t="shared" si="59"/>
        <v>0</v>
      </c>
      <c r="AK114" s="179">
        <f t="shared" si="60"/>
        <v>0</v>
      </c>
      <c r="AL114" s="179">
        <f t="shared" si="61"/>
        <v>0</v>
      </c>
      <c r="AM114" s="180">
        <f>IF(L114=1,Stundensätze!$D$13,IF(L114=2,Stundensätze!$D$17,IF(L114=4,Stundensätze!$D$21,"")))</f>
        <v>0</v>
      </c>
      <c r="AN114" s="180">
        <f>IF(L114=1,Stundensätze!$D$15,IF(L114=2,Stundensätze!$D$19,IF(L114=4,Stundensätze!$D$23,"")))</f>
        <v>0</v>
      </c>
      <c r="AO114" s="180" t="e">
        <f t="shared" si="67"/>
        <v>#DIV/0!</v>
      </c>
      <c r="AP114" s="180">
        <f t="shared" si="68"/>
        <v>0</v>
      </c>
      <c r="AQ114" s="192" t="e">
        <f t="shared" si="69"/>
        <v>#DIV/0!</v>
      </c>
      <c r="AR114" s="192" t="e">
        <f t="shared" si="70"/>
        <v>#DIV/0!</v>
      </c>
      <c r="AS114" s="193" t="e">
        <f t="shared" si="71"/>
        <v>#DIV/0!</v>
      </c>
      <c r="AT114" s="258" t="str">
        <f>IF(K114=0,0,VLOOKUP(K114,Kostenstellen!A:B,2,FALSE))</f>
        <v xml:space="preserve">Sophie-Luisen-Klinik                       </v>
      </c>
      <c r="AU114" s="68" t="str">
        <f t="shared" si="78"/>
        <v>G</v>
      </c>
      <c r="AV114" s="68" t="str">
        <f t="shared" si="79"/>
        <v/>
      </c>
      <c r="AW114" s="68">
        <f>IF(AF114=0,0,VLOOKUP($H114,Leistungszahlen!$A$11:$H$158,4,FALSE))</f>
        <v>0</v>
      </c>
      <c r="AX114" s="68">
        <f>IF(AF114=0,0,VLOOKUP($H114,Leistungszahlen!$A$11:$H$158,5,FALSE))</f>
        <v>0</v>
      </c>
      <c r="AY114" s="68">
        <f>IF(AG114=0,0,VLOOKUP($H114,Leistungszahlen!$A$11:$H$158,6,FALSE))</f>
        <v>0</v>
      </c>
      <c r="AZ114" s="68">
        <f t="shared" si="80"/>
        <v>0</v>
      </c>
      <c r="BA114" s="68">
        <f t="shared" si="81"/>
        <v>0</v>
      </c>
      <c r="BC114" s="68">
        <f t="shared" si="72"/>
        <v>0</v>
      </c>
      <c r="BD114" s="285"/>
    </row>
    <row r="115" spans="1:56" s="68" customFormat="1" ht="33.75">
      <c r="A115" s="200"/>
      <c r="B115" s="200"/>
      <c r="C115" s="200" t="s">
        <v>641</v>
      </c>
      <c r="D115" s="200" t="s">
        <v>202</v>
      </c>
      <c r="E115" s="200" t="s">
        <v>834</v>
      </c>
      <c r="F115" s="200"/>
      <c r="G115" s="200" t="s">
        <v>116</v>
      </c>
      <c r="H115" s="201" t="s">
        <v>218</v>
      </c>
      <c r="I115" s="202">
        <v>22.25</v>
      </c>
      <c r="J115" s="200" t="s">
        <v>778</v>
      </c>
      <c r="K115" s="176">
        <v>2</v>
      </c>
      <c r="L115" s="176">
        <v>1</v>
      </c>
      <c r="M115" s="176"/>
      <c r="N115" s="286">
        <v>2</v>
      </c>
      <c r="O115" s="286"/>
      <c r="P115" s="176"/>
      <c r="Q115" s="203">
        <f t="shared" si="73"/>
        <v>2</v>
      </c>
      <c r="R115" s="203">
        <f t="shared" si="74"/>
        <v>0</v>
      </c>
      <c r="S115" s="203">
        <f t="shared" si="75"/>
        <v>0</v>
      </c>
      <c r="T115" s="203">
        <f t="shared" si="76"/>
        <v>0</v>
      </c>
      <c r="U115" s="203">
        <f t="shared" si="77"/>
        <v>0</v>
      </c>
      <c r="V115" s="175">
        <f>IF(Q115&gt;0,VLOOKUP(Q115,Jahresfaktoren!$A$11:$B$24,2,),0)</f>
        <v>104</v>
      </c>
      <c r="W115" s="175">
        <f>IF(R115&gt;0,VLOOKUP(R115,Jahresfaktoren!$D$11:$E$24,2,),0)</f>
        <v>0</v>
      </c>
      <c r="X115" s="175">
        <f>IF(S115&gt;0,VLOOKUP(S115,Jahresfaktoren!$A$28:$B$29,2,),0)</f>
        <v>0</v>
      </c>
      <c r="Y115" s="175">
        <f>IF(T115&gt;0,VLOOKUP(T115,Jahresfaktoren!$A$28:$B$29,2,),0)</f>
        <v>0</v>
      </c>
      <c r="Z115" s="175">
        <f>IF(U115&gt;0,VLOOKUP(U115,Jahresfaktoren!$A$32:$B$33,2,),)</f>
        <v>0</v>
      </c>
      <c r="AA115" s="177">
        <f t="shared" si="62"/>
        <v>2314</v>
      </c>
      <c r="AB115" s="177" t="str">
        <f t="shared" si="63"/>
        <v/>
      </c>
      <c r="AC115" s="177" t="str">
        <f t="shared" si="64"/>
        <v/>
      </c>
      <c r="AD115" s="177" t="str">
        <f t="shared" si="65"/>
        <v/>
      </c>
      <c r="AE115" s="177" t="str">
        <f t="shared" si="66"/>
        <v/>
      </c>
      <c r="AF115" s="178">
        <f>IF(Q115&gt;0,VLOOKUP(H115,Leistungszahlen!$A$11:$C$158,3,),0)</f>
        <v>0</v>
      </c>
      <c r="AG115" s="178">
        <f>IF(R115&gt;0,VLOOKUP(H115,Leistungszahlen!$A$11:$F$158,6,),IF(T115&gt;0,VLOOKUP(H115,Leistungszahlen!$A$11:$F$158,6,),0))</f>
        <v>0</v>
      </c>
      <c r="AH115" s="179" t="e">
        <f t="shared" si="57"/>
        <v>#DIV/0!</v>
      </c>
      <c r="AI115" s="179">
        <f t="shared" si="58"/>
        <v>0</v>
      </c>
      <c r="AJ115" s="179">
        <f t="shared" si="59"/>
        <v>0</v>
      </c>
      <c r="AK115" s="179">
        <f t="shared" si="60"/>
        <v>0</v>
      </c>
      <c r="AL115" s="179">
        <f t="shared" si="61"/>
        <v>0</v>
      </c>
      <c r="AM115" s="180">
        <f>IF(L115=1,Stundensätze!$D$13,IF(L115=2,Stundensätze!$D$17,IF(L115=4,Stundensätze!$D$21,"")))</f>
        <v>0</v>
      </c>
      <c r="AN115" s="180">
        <f>IF(L115=1,Stundensätze!$D$15,IF(L115=2,Stundensätze!$D$19,IF(L115=4,Stundensätze!$D$23,"")))</f>
        <v>0</v>
      </c>
      <c r="AO115" s="180" t="e">
        <f t="shared" si="67"/>
        <v>#DIV/0!</v>
      </c>
      <c r="AP115" s="180">
        <f t="shared" si="68"/>
        <v>0</v>
      </c>
      <c r="AQ115" s="192" t="e">
        <f t="shared" si="69"/>
        <v>#DIV/0!</v>
      </c>
      <c r="AR115" s="192" t="e">
        <f t="shared" si="70"/>
        <v>#DIV/0!</v>
      </c>
      <c r="AS115" s="193" t="e">
        <f t="shared" si="71"/>
        <v>#DIV/0!</v>
      </c>
      <c r="AT115" s="258" t="str">
        <f>IF(K115=0,0,VLOOKUP(K115,Kostenstellen!A:B,2,FALSE))</f>
        <v xml:space="preserve">Sophie-Luisen-Klinik                       </v>
      </c>
      <c r="AU115" s="68" t="str">
        <f t="shared" si="78"/>
        <v>U</v>
      </c>
      <c r="AV115" s="68" t="str">
        <f t="shared" si="79"/>
        <v/>
      </c>
      <c r="AW115" s="68">
        <f>IF(AF115=0,0,VLOOKUP($H115,Leistungszahlen!$A$11:$H$158,4,FALSE))</f>
        <v>0</v>
      </c>
      <c r="AX115" s="68">
        <f>IF(AF115=0,0,VLOOKUP($H115,Leistungszahlen!$A$11:$H$158,5,FALSE))</f>
        <v>0</v>
      </c>
      <c r="AY115" s="68">
        <f>IF(AG115=0,0,VLOOKUP($H115,Leistungszahlen!$A$11:$H$158,6,FALSE))</f>
        <v>0</v>
      </c>
      <c r="AZ115" s="68">
        <f t="shared" si="80"/>
        <v>0</v>
      </c>
      <c r="BA115" s="68">
        <f t="shared" si="81"/>
        <v>0</v>
      </c>
      <c r="BC115" s="68">
        <f t="shared" si="72"/>
        <v>0</v>
      </c>
      <c r="BD115" s="285"/>
    </row>
    <row r="116" spans="1:56" s="68" customFormat="1" ht="33.75">
      <c r="A116" s="200"/>
      <c r="B116" s="200"/>
      <c r="C116" s="200" t="s">
        <v>641</v>
      </c>
      <c r="D116" s="200" t="s">
        <v>202</v>
      </c>
      <c r="E116" s="200" t="s">
        <v>835</v>
      </c>
      <c r="F116" s="200" t="s">
        <v>844</v>
      </c>
      <c r="G116" s="200" t="s">
        <v>531</v>
      </c>
      <c r="H116" s="201" t="s">
        <v>206</v>
      </c>
      <c r="I116" s="202">
        <v>7.83</v>
      </c>
      <c r="J116" s="200" t="s">
        <v>778</v>
      </c>
      <c r="K116" s="176">
        <v>2</v>
      </c>
      <c r="L116" s="176">
        <v>1</v>
      </c>
      <c r="M116" s="176" t="s">
        <v>119</v>
      </c>
      <c r="N116" s="286"/>
      <c r="O116" s="286"/>
      <c r="P116" s="176"/>
      <c r="Q116" s="203">
        <f t="shared" si="73"/>
        <v>0</v>
      </c>
      <c r="R116" s="203">
        <f t="shared" si="74"/>
        <v>0</v>
      </c>
      <c r="S116" s="203">
        <f t="shared" si="75"/>
        <v>0</v>
      </c>
      <c r="T116" s="203">
        <f t="shared" si="76"/>
        <v>0</v>
      </c>
      <c r="U116" s="203">
        <f t="shared" si="77"/>
        <v>0</v>
      </c>
      <c r="V116" s="175">
        <f>IF(Q116&gt;0,VLOOKUP(Q116,Jahresfaktoren!$A$11:$B$24,2,),0)</f>
        <v>0</v>
      </c>
      <c r="W116" s="175">
        <f>IF(R116&gt;0,VLOOKUP(R116,Jahresfaktoren!$D$11:$E$24,2,),0)</f>
        <v>0</v>
      </c>
      <c r="X116" s="175">
        <f>IF(S116&gt;0,VLOOKUP(S116,Jahresfaktoren!$A$28:$B$29,2,),0)</f>
        <v>0</v>
      </c>
      <c r="Y116" s="175">
        <f>IF(T116&gt;0,VLOOKUP(T116,Jahresfaktoren!$A$28:$B$29,2,),0)</f>
        <v>0</v>
      </c>
      <c r="Z116" s="175">
        <f>IF(U116&gt;0,VLOOKUP(U116,Jahresfaktoren!$A$32:$B$33,2,),)</f>
        <v>0</v>
      </c>
      <c r="AA116" s="177" t="str">
        <f t="shared" si="62"/>
        <v/>
      </c>
      <c r="AB116" s="177" t="str">
        <f t="shared" si="63"/>
        <v/>
      </c>
      <c r="AC116" s="177" t="str">
        <f t="shared" si="64"/>
        <v/>
      </c>
      <c r="AD116" s="177" t="str">
        <f t="shared" si="65"/>
        <v/>
      </c>
      <c r="AE116" s="177" t="str">
        <f t="shared" si="66"/>
        <v/>
      </c>
      <c r="AF116" s="178">
        <f>IF(Q116&gt;0,VLOOKUP(H116,Leistungszahlen!$A$11:$C$158,3,),0)</f>
        <v>0</v>
      </c>
      <c r="AG116" s="178">
        <f>IF(R116&gt;0,VLOOKUP(H116,Leistungszahlen!$A$11:$F$158,6,),IF(T116&gt;0,VLOOKUP(H116,Leistungszahlen!$A$11:$F$158,6,),0))</f>
        <v>0</v>
      </c>
      <c r="AH116" s="179">
        <f t="shared" si="57"/>
        <v>0</v>
      </c>
      <c r="AI116" s="179">
        <f t="shared" si="58"/>
        <v>0</v>
      </c>
      <c r="AJ116" s="179">
        <f t="shared" si="59"/>
        <v>0</v>
      </c>
      <c r="AK116" s="179">
        <f t="shared" si="60"/>
        <v>0</v>
      </c>
      <c r="AL116" s="179">
        <f t="shared" si="61"/>
        <v>0</v>
      </c>
      <c r="AM116" s="180">
        <f>IF(L116=1,Stundensätze!$D$13,IF(L116=2,Stundensätze!$D$17,IF(L116=4,Stundensätze!$D$21,"")))</f>
        <v>0</v>
      </c>
      <c r="AN116" s="180">
        <f>IF(L116=1,Stundensätze!$D$15,IF(L116=2,Stundensätze!$D$19,IF(L116=4,Stundensätze!$D$23,"")))</f>
        <v>0</v>
      </c>
      <c r="AO116" s="180">
        <f t="shared" si="67"/>
        <v>0</v>
      </c>
      <c r="AP116" s="180">
        <f t="shared" si="68"/>
        <v>0</v>
      </c>
      <c r="AQ116" s="192">
        <f t="shared" si="69"/>
        <v>0</v>
      </c>
      <c r="AR116" s="192">
        <f t="shared" si="70"/>
        <v>0</v>
      </c>
      <c r="AS116" s="193">
        <f t="shared" si="71"/>
        <v>0</v>
      </c>
      <c r="AT116" s="258" t="str">
        <f>IF(K116=0,0,VLOOKUP(K116,Kostenstellen!A:B,2,FALSE))</f>
        <v xml:space="preserve">Sophie-Luisen-Klinik                       </v>
      </c>
      <c r="AU116" s="68" t="str">
        <f t="shared" si="78"/>
        <v/>
      </c>
      <c r="AV116" s="68" t="str">
        <f t="shared" si="79"/>
        <v/>
      </c>
      <c r="AW116" s="68">
        <f>IF(AF116=0,0,VLOOKUP($H116,Leistungszahlen!$A$11:$H$158,4,FALSE))</f>
        <v>0</v>
      </c>
      <c r="AX116" s="68">
        <f>IF(AF116=0,0,VLOOKUP($H116,Leistungszahlen!$A$11:$H$158,5,FALSE))</f>
        <v>0</v>
      </c>
      <c r="AY116" s="68">
        <f>IF(AG116=0,0,VLOOKUP($H116,Leistungszahlen!$A$11:$H$158,6,FALSE))</f>
        <v>0</v>
      </c>
      <c r="AZ116" s="68">
        <f t="shared" si="80"/>
        <v>0</v>
      </c>
      <c r="BA116" s="68">
        <f t="shared" si="81"/>
        <v>0</v>
      </c>
      <c r="BC116" s="68">
        <f t="shared" si="72"/>
        <v>0</v>
      </c>
      <c r="BD116" s="285"/>
    </row>
    <row r="117" spans="1:56" s="68" customFormat="1" ht="33.75">
      <c r="A117" s="200"/>
      <c r="B117" s="200"/>
      <c r="C117" s="200" t="s">
        <v>641</v>
      </c>
      <c r="D117" s="200" t="s">
        <v>202</v>
      </c>
      <c r="E117" s="200" t="s">
        <v>835</v>
      </c>
      <c r="F117" s="200" t="s">
        <v>845</v>
      </c>
      <c r="G117" s="200" t="s">
        <v>532</v>
      </c>
      <c r="H117" s="201" t="s">
        <v>206</v>
      </c>
      <c r="I117" s="202">
        <v>6.8</v>
      </c>
      <c r="J117" s="200" t="s">
        <v>778</v>
      </c>
      <c r="K117" s="176">
        <v>2</v>
      </c>
      <c r="L117" s="176">
        <v>1</v>
      </c>
      <c r="M117" s="176" t="s">
        <v>119</v>
      </c>
      <c r="N117" s="286"/>
      <c r="O117" s="286"/>
      <c r="P117" s="176"/>
      <c r="Q117" s="203">
        <f t="shared" si="73"/>
        <v>0</v>
      </c>
      <c r="R117" s="203">
        <f t="shared" si="74"/>
        <v>0</v>
      </c>
      <c r="S117" s="203">
        <f t="shared" si="75"/>
        <v>0</v>
      </c>
      <c r="T117" s="203">
        <f t="shared" si="76"/>
        <v>0</v>
      </c>
      <c r="U117" s="203">
        <f t="shared" si="77"/>
        <v>0</v>
      </c>
      <c r="V117" s="175">
        <f>IF(Q117&gt;0,VLOOKUP(Q117,Jahresfaktoren!$A$11:$B$24,2,),0)</f>
        <v>0</v>
      </c>
      <c r="W117" s="175">
        <f>IF(R117&gt;0,VLOOKUP(R117,Jahresfaktoren!$D$11:$E$24,2,),0)</f>
        <v>0</v>
      </c>
      <c r="X117" s="175">
        <f>IF(S117&gt;0,VLOOKUP(S117,Jahresfaktoren!$A$28:$B$29,2,),0)</f>
        <v>0</v>
      </c>
      <c r="Y117" s="175">
        <f>IF(T117&gt;0,VLOOKUP(T117,Jahresfaktoren!$A$28:$B$29,2,),0)</f>
        <v>0</v>
      </c>
      <c r="Z117" s="175">
        <f>IF(U117&gt;0,VLOOKUP(U117,Jahresfaktoren!$A$32:$B$33,2,),)</f>
        <v>0</v>
      </c>
      <c r="AA117" s="177" t="str">
        <f t="shared" si="62"/>
        <v/>
      </c>
      <c r="AB117" s="177" t="str">
        <f t="shared" si="63"/>
        <v/>
      </c>
      <c r="AC117" s="177" t="str">
        <f t="shared" si="64"/>
        <v/>
      </c>
      <c r="AD117" s="177" t="str">
        <f t="shared" si="65"/>
        <v/>
      </c>
      <c r="AE117" s="177" t="str">
        <f t="shared" si="66"/>
        <v/>
      </c>
      <c r="AF117" s="178">
        <f>IF(Q117&gt;0,VLOOKUP(H117,Leistungszahlen!$A$11:$C$158,3,),0)</f>
        <v>0</v>
      </c>
      <c r="AG117" s="178">
        <f>IF(R117&gt;0,VLOOKUP(H117,Leistungszahlen!$A$11:$F$158,6,),IF(T117&gt;0,VLOOKUP(H117,Leistungszahlen!$A$11:$F$158,6,),0))</f>
        <v>0</v>
      </c>
      <c r="AH117" s="179">
        <f t="shared" si="57"/>
        <v>0</v>
      </c>
      <c r="AI117" s="179">
        <f t="shared" si="58"/>
        <v>0</v>
      </c>
      <c r="AJ117" s="179">
        <f t="shared" si="59"/>
        <v>0</v>
      </c>
      <c r="AK117" s="179">
        <f t="shared" si="60"/>
        <v>0</v>
      </c>
      <c r="AL117" s="179">
        <f t="shared" si="61"/>
        <v>0</v>
      </c>
      <c r="AM117" s="180">
        <f>IF(L117=1,Stundensätze!$D$13,IF(L117=2,Stundensätze!$D$17,IF(L117=4,Stundensätze!$D$21,"")))</f>
        <v>0</v>
      </c>
      <c r="AN117" s="180">
        <f>IF(L117=1,Stundensätze!$D$15,IF(L117=2,Stundensätze!$D$19,IF(L117=4,Stundensätze!$D$23,"")))</f>
        <v>0</v>
      </c>
      <c r="AO117" s="180">
        <f t="shared" si="67"/>
        <v>0</v>
      </c>
      <c r="AP117" s="180">
        <f t="shared" si="68"/>
        <v>0</v>
      </c>
      <c r="AQ117" s="192">
        <f t="shared" si="69"/>
        <v>0</v>
      </c>
      <c r="AR117" s="192">
        <f t="shared" si="70"/>
        <v>0</v>
      </c>
      <c r="AS117" s="193">
        <f t="shared" si="71"/>
        <v>0</v>
      </c>
      <c r="AT117" s="258" t="str">
        <f>IF(K117=0,0,VLOOKUP(K117,Kostenstellen!A:B,2,FALSE))</f>
        <v xml:space="preserve">Sophie-Luisen-Klinik                       </v>
      </c>
      <c r="AU117" s="68" t="str">
        <f t="shared" si="78"/>
        <v/>
      </c>
      <c r="AV117" s="68" t="str">
        <f t="shared" si="79"/>
        <v/>
      </c>
      <c r="AW117" s="68">
        <f>IF(AF117=0,0,VLOOKUP($H117,Leistungszahlen!$A$11:$H$158,4,FALSE))</f>
        <v>0</v>
      </c>
      <c r="AX117" s="68">
        <f>IF(AF117=0,0,VLOOKUP($H117,Leistungszahlen!$A$11:$H$158,5,FALSE))</f>
        <v>0</v>
      </c>
      <c r="AY117" s="68">
        <f>IF(AG117=0,0,VLOOKUP($H117,Leistungszahlen!$A$11:$H$158,6,FALSE))</f>
        <v>0</v>
      </c>
      <c r="AZ117" s="68">
        <f t="shared" si="80"/>
        <v>0</v>
      </c>
      <c r="BA117" s="68">
        <f t="shared" si="81"/>
        <v>0</v>
      </c>
      <c r="BC117" s="68">
        <f t="shared" si="72"/>
        <v>0</v>
      </c>
      <c r="BD117" s="285"/>
    </row>
    <row r="118" spans="1:56" s="68" customFormat="1" ht="33.75">
      <c r="A118" s="200"/>
      <c r="B118" s="200"/>
      <c r="C118" s="200" t="s">
        <v>641</v>
      </c>
      <c r="D118" s="200" t="s">
        <v>202</v>
      </c>
      <c r="E118" s="200" t="s">
        <v>835</v>
      </c>
      <c r="F118" s="200" t="s">
        <v>846</v>
      </c>
      <c r="G118" s="200" t="s">
        <v>533</v>
      </c>
      <c r="H118" s="201" t="s">
        <v>206</v>
      </c>
      <c r="I118" s="202">
        <v>14.09</v>
      </c>
      <c r="J118" s="200" t="s">
        <v>778</v>
      </c>
      <c r="K118" s="176">
        <v>2</v>
      </c>
      <c r="L118" s="176">
        <v>1</v>
      </c>
      <c r="M118" s="176" t="s">
        <v>119</v>
      </c>
      <c r="N118" s="286"/>
      <c r="O118" s="286"/>
      <c r="P118" s="176"/>
      <c r="Q118" s="203">
        <f t="shared" si="73"/>
        <v>0</v>
      </c>
      <c r="R118" s="203">
        <f t="shared" si="74"/>
        <v>0</v>
      </c>
      <c r="S118" s="203">
        <f t="shared" si="75"/>
        <v>0</v>
      </c>
      <c r="T118" s="203">
        <f t="shared" si="76"/>
        <v>0</v>
      </c>
      <c r="U118" s="203">
        <f t="shared" si="77"/>
        <v>0</v>
      </c>
      <c r="V118" s="175">
        <f>IF(Q118&gt;0,VLOOKUP(Q118,Jahresfaktoren!$A$11:$B$24,2,),0)</f>
        <v>0</v>
      </c>
      <c r="W118" s="175">
        <f>IF(R118&gt;0,VLOOKUP(R118,Jahresfaktoren!$D$11:$E$24,2,),0)</f>
        <v>0</v>
      </c>
      <c r="X118" s="175">
        <f>IF(S118&gt;0,VLOOKUP(S118,Jahresfaktoren!$A$28:$B$29,2,),0)</f>
        <v>0</v>
      </c>
      <c r="Y118" s="175">
        <f>IF(T118&gt;0,VLOOKUP(T118,Jahresfaktoren!$A$28:$B$29,2,),0)</f>
        <v>0</v>
      </c>
      <c r="Z118" s="175">
        <f>IF(U118&gt;0,VLOOKUP(U118,Jahresfaktoren!$A$32:$B$33,2,),)</f>
        <v>0</v>
      </c>
      <c r="AA118" s="177" t="str">
        <f t="shared" si="62"/>
        <v/>
      </c>
      <c r="AB118" s="177" t="str">
        <f t="shared" si="63"/>
        <v/>
      </c>
      <c r="AC118" s="177" t="str">
        <f t="shared" si="64"/>
        <v/>
      </c>
      <c r="AD118" s="177" t="str">
        <f t="shared" si="65"/>
        <v/>
      </c>
      <c r="AE118" s="177" t="str">
        <f t="shared" si="66"/>
        <v/>
      </c>
      <c r="AF118" s="178">
        <f>IF(Q118&gt;0,VLOOKUP(H118,Leistungszahlen!$A$11:$C$158,3,),0)</f>
        <v>0</v>
      </c>
      <c r="AG118" s="178">
        <f>IF(R118&gt;0,VLOOKUP(H118,Leistungszahlen!$A$11:$F$158,6,),IF(T118&gt;0,VLOOKUP(H118,Leistungszahlen!$A$11:$F$158,6,),0))</f>
        <v>0</v>
      </c>
      <c r="AH118" s="179">
        <f t="shared" si="57"/>
        <v>0</v>
      </c>
      <c r="AI118" s="179">
        <f t="shared" si="58"/>
        <v>0</v>
      </c>
      <c r="AJ118" s="179">
        <f t="shared" si="59"/>
        <v>0</v>
      </c>
      <c r="AK118" s="179">
        <f t="shared" si="60"/>
        <v>0</v>
      </c>
      <c r="AL118" s="179">
        <f t="shared" si="61"/>
        <v>0</v>
      </c>
      <c r="AM118" s="180">
        <f>IF(L118=1,Stundensätze!$D$13,IF(L118=2,Stundensätze!$D$17,IF(L118=4,Stundensätze!$D$21,"")))</f>
        <v>0</v>
      </c>
      <c r="AN118" s="180">
        <f>IF(L118=1,Stundensätze!$D$15,IF(L118=2,Stundensätze!$D$19,IF(L118=4,Stundensätze!$D$23,"")))</f>
        <v>0</v>
      </c>
      <c r="AO118" s="180">
        <f t="shared" si="67"/>
        <v>0</v>
      </c>
      <c r="AP118" s="180">
        <f t="shared" si="68"/>
        <v>0</v>
      </c>
      <c r="AQ118" s="192">
        <f t="shared" si="69"/>
        <v>0</v>
      </c>
      <c r="AR118" s="192">
        <f t="shared" si="70"/>
        <v>0</v>
      </c>
      <c r="AS118" s="193">
        <f t="shared" si="71"/>
        <v>0</v>
      </c>
      <c r="AT118" s="258" t="str">
        <f>IF(K118=0,0,VLOOKUP(K118,Kostenstellen!A:B,2,FALSE))</f>
        <v xml:space="preserve">Sophie-Luisen-Klinik                       </v>
      </c>
      <c r="AU118" s="68" t="str">
        <f t="shared" si="78"/>
        <v/>
      </c>
      <c r="AV118" s="68" t="str">
        <f t="shared" si="79"/>
        <v/>
      </c>
      <c r="AW118" s="68">
        <f>IF(AF118=0,0,VLOOKUP($H118,Leistungszahlen!$A$11:$H$158,4,FALSE))</f>
        <v>0</v>
      </c>
      <c r="AX118" s="68">
        <f>IF(AF118=0,0,VLOOKUP($H118,Leistungszahlen!$A$11:$H$158,5,FALSE))</f>
        <v>0</v>
      </c>
      <c r="AY118" s="68">
        <f>IF(AG118=0,0,VLOOKUP($H118,Leistungszahlen!$A$11:$H$158,6,FALSE))</f>
        <v>0</v>
      </c>
      <c r="AZ118" s="68">
        <f t="shared" si="80"/>
        <v>0</v>
      </c>
      <c r="BA118" s="68">
        <f t="shared" si="81"/>
        <v>0</v>
      </c>
      <c r="BC118" s="68">
        <f t="shared" si="72"/>
        <v>0</v>
      </c>
      <c r="BD118" s="285"/>
    </row>
    <row r="119" spans="1:56" s="68" customFormat="1" ht="33.75">
      <c r="A119" s="200"/>
      <c r="B119" s="200"/>
      <c r="C119" s="200" t="s">
        <v>641</v>
      </c>
      <c r="D119" s="200" t="s">
        <v>202</v>
      </c>
      <c r="E119" s="200" t="s">
        <v>835</v>
      </c>
      <c r="F119" s="200" t="s">
        <v>847</v>
      </c>
      <c r="G119" s="200" t="s">
        <v>534</v>
      </c>
      <c r="H119" s="201" t="s">
        <v>206</v>
      </c>
      <c r="I119" s="202">
        <v>5.08</v>
      </c>
      <c r="J119" s="200" t="s">
        <v>778</v>
      </c>
      <c r="K119" s="176">
        <v>2</v>
      </c>
      <c r="L119" s="176">
        <v>1</v>
      </c>
      <c r="M119" s="176" t="s">
        <v>119</v>
      </c>
      <c r="N119" s="286"/>
      <c r="O119" s="286"/>
      <c r="P119" s="176"/>
      <c r="Q119" s="203">
        <f t="shared" si="73"/>
        <v>0</v>
      </c>
      <c r="R119" s="203">
        <f t="shared" si="74"/>
        <v>0</v>
      </c>
      <c r="S119" s="203">
        <f t="shared" si="75"/>
        <v>0</v>
      </c>
      <c r="T119" s="203">
        <f t="shared" si="76"/>
        <v>0</v>
      </c>
      <c r="U119" s="203">
        <f t="shared" si="77"/>
        <v>0</v>
      </c>
      <c r="V119" s="175">
        <f>IF(Q119&gt;0,VLOOKUP(Q119,Jahresfaktoren!$A$11:$B$24,2,),0)</f>
        <v>0</v>
      </c>
      <c r="W119" s="175">
        <f>IF(R119&gt;0,VLOOKUP(R119,Jahresfaktoren!$D$11:$E$24,2,),0)</f>
        <v>0</v>
      </c>
      <c r="X119" s="175">
        <f>IF(S119&gt;0,VLOOKUP(S119,Jahresfaktoren!$A$28:$B$29,2,),0)</f>
        <v>0</v>
      </c>
      <c r="Y119" s="175">
        <f>IF(T119&gt;0,VLOOKUP(T119,Jahresfaktoren!$A$28:$B$29,2,),0)</f>
        <v>0</v>
      </c>
      <c r="Z119" s="175">
        <f>IF(U119&gt;0,VLOOKUP(U119,Jahresfaktoren!$A$32:$B$33,2,),)</f>
        <v>0</v>
      </c>
      <c r="AA119" s="177" t="str">
        <f t="shared" si="62"/>
        <v/>
      </c>
      <c r="AB119" s="177" t="str">
        <f t="shared" si="63"/>
        <v/>
      </c>
      <c r="AC119" s="177" t="str">
        <f t="shared" si="64"/>
        <v/>
      </c>
      <c r="AD119" s="177" t="str">
        <f t="shared" si="65"/>
        <v/>
      </c>
      <c r="AE119" s="177" t="str">
        <f t="shared" si="66"/>
        <v/>
      </c>
      <c r="AF119" s="178">
        <f>IF(Q119&gt;0,VLOOKUP(H119,Leistungszahlen!$A$11:$C$158,3,),0)</f>
        <v>0</v>
      </c>
      <c r="AG119" s="178">
        <f>IF(R119&gt;0,VLOOKUP(H119,Leistungszahlen!$A$11:$F$158,6,),IF(T119&gt;0,VLOOKUP(H119,Leistungszahlen!$A$11:$F$158,6,),0))</f>
        <v>0</v>
      </c>
      <c r="AH119" s="179">
        <f t="shared" si="57"/>
        <v>0</v>
      </c>
      <c r="AI119" s="179">
        <f t="shared" si="58"/>
        <v>0</v>
      </c>
      <c r="AJ119" s="179">
        <f t="shared" si="59"/>
        <v>0</v>
      </c>
      <c r="AK119" s="179">
        <f t="shared" si="60"/>
        <v>0</v>
      </c>
      <c r="AL119" s="179">
        <f t="shared" si="61"/>
        <v>0</v>
      </c>
      <c r="AM119" s="180">
        <f>IF(L119=1,Stundensätze!$D$13,IF(L119=2,Stundensätze!$D$17,IF(L119=4,Stundensätze!$D$21,"")))</f>
        <v>0</v>
      </c>
      <c r="AN119" s="180">
        <f>IF(L119=1,Stundensätze!$D$15,IF(L119=2,Stundensätze!$D$19,IF(L119=4,Stundensätze!$D$23,"")))</f>
        <v>0</v>
      </c>
      <c r="AO119" s="180">
        <f t="shared" si="67"/>
        <v>0</v>
      </c>
      <c r="AP119" s="180">
        <f t="shared" si="68"/>
        <v>0</v>
      </c>
      <c r="AQ119" s="192">
        <f t="shared" si="69"/>
        <v>0</v>
      </c>
      <c r="AR119" s="192">
        <f t="shared" si="70"/>
        <v>0</v>
      </c>
      <c r="AS119" s="193">
        <f t="shared" si="71"/>
        <v>0</v>
      </c>
      <c r="AT119" s="258" t="str">
        <f>IF(K119=0,0,VLOOKUP(K119,Kostenstellen!A:B,2,FALSE))</f>
        <v xml:space="preserve">Sophie-Luisen-Klinik                       </v>
      </c>
      <c r="AU119" s="68" t="str">
        <f t="shared" si="78"/>
        <v/>
      </c>
      <c r="AV119" s="68" t="str">
        <f t="shared" si="79"/>
        <v/>
      </c>
      <c r="AW119" s="68">
        <f>IF(AF119=0,0,VLOOKUP($H119,Leistungszahlen!$A$11:$H$158,4,FALSE))</f>
        <v>0</v>
      </c>
      <c r="AX119" s="68">
        <f>IF(AF119=0,0,VLOOKUP($H119,Leistungszahlen!$A$11:$H$158,5,FALSE))</f>
        <v>0</v>
      </c>
      <c r="AY119" s="68">
        <f>IF(AG119=0,0,VLOOKUP($H119,Leistungszahlen!$A$11:$H$158,6,FALSE))</f>
        <v>0</v>
      </c>
      <c r="AZ119" s="68">
        <f t="shared" si="80"/>
        <v>0</v>
      </c>
      <c r="BA119" s="68">
        <f t="shared" si="81"/>
        <v>0</v>
      </c>
      <c r="BC119" s="68">
        <f t="shared" si="72"/>
        <v>0</v>
      </c>
      <c r="BD119" s="285"/>
    </row>
    <row r="120" spans="1:56" s="68" customFormat="1" ht="33.75">
      <c r="A120" s="200"/>
      <c r="B120" s="200"/>
      <c r="C120" s="200" t="s">
        <v>641</v>
      </c>
      <c r="D120" s="200" t="s">
        <v>202</v>
      </c>
      <c r="E120" s="200" t="s">
        <v>835</v>
      </c>
      <c r="F120" s="200" t="s">
        <v>848</v>
      </c>
      <c r="G120" s="200" t="s">
        <v>535</v>
      </c>
      <c r="H120" s="201" t="s">
        <v>206</v>
      </c>
      <c r="I120" s="202">
        <v>5.96</v>
      </c>
      <c r="J120" s="200" t="s">
        <v>778</v>
      </c>
      <c r="K120" s="176">
        <v>2</v>
      </c>
      <c r="L120" s="176">
        <v>1</v>
      </c>
      <c r="M120" s="176" t="s">
        <v>119</v>
      </c>
      <c r="N120" s="286"/>
      <c r="O120" s="286"/>
      <c r="P120" s="176"/>
      <c r="Q120" s="203">
        <f t="shared" si="73"/>
        <v>0</v>
      </c>
      <c r="R120" s="203">
        <f t="shared" si="74"/>
        <v>0</v>
      </c>
      <c r="S120" s="203">
        <f t="shared" si="75"/>
        <v>0</v>
      </c>
      <c r="T120" s="203">
        <f t="shared" si="76"/>
        <v>0</v>
      </c>
      <c r="U120" s="203">
        <f t="shared" si="77"/>
        <v>0</v>
      </c>
      <c r="V120" s="175">
        <f>IF(Q120&gt;0,VLOOKUP(Q120,Jahresfaktoren!$A$11:$B$24,2,),0)</f>
        <v>0</v>
      </c>
      <c r="W120" s="175">
        <f>IF(R120&gt;0,VLOOKUP(R120,Jahresfaktoren!$D$11:$E$24,2,),0)</f>
        <v>0</v>
      </c>
      <c r="X120" s="175">
        <f>IF(S120&gt;0,VLOOKUP(S120,Jahresfaktoren!$A$28:$B$29,2,),0)</f>
        <v>0</v>
      </c>
      <c r="Y120" s="175">
        <f>IF(T120&gt;0,VLOOKUP(T120,Jahresfaktoren!$A$28:$B$29,2,),0)</f>
        <v>0</v>
      </c>
      <c r="Z120" s="175">
        <f>IF(U120&gt;0,VLOOKUP(U120,Jahresfaktoren!$A$32:$B$33,2,),)</f>
        <v>0</v>
      </c>
      <c r="AA120" s="177" t="str">
        <f t="shared" si="62"/>
        <v/>
      </c>
      <c r="AB120" s="177" t="str">
        <f t="shared" si="63"/>
        <v/>
      </c>
      <c r="AC120" s="177" t="str">
        <f t="shared" si="64"/>
        <v/>
      </c>
      <c r="AD120" s="177" t="str">
        <f t="shared" si="65"/>
        <v/>
      </c>
      <c r="AE120" s="177" t="str">
        <f t="shared" si="66"/>
        <v/>
      </c>
      <c r="AF120" s="178">
        <f>IF(Q120&gt;0,VLOOKUP(H120,Leistungszahlen!$A$11:$C$158,3,),0)</f>
        <v>0</v>
      </c>
      <c r="AG120" s="178">
        <f>IF(R120&gt;0,VLOOKUP(H120,Leistungszahlen!$A$11:$F$158,6,),IF(T120&gt;0,VLOOKUP(H120,Leistungszahlen!$A$11:$F$158,6,),0))</f>
        <v>0</v>
      </c>
      <c r="AH120" s="179">
        <f t="shared" si="57"/>
        <v>0</v>
      </c>
      <c r="AI120" s="179">
        <f t="shared" si="58"/>
        <v>0</v>
      </c>
      <c r="AJ120" s="179">
        <f t="shared" si="59"/>
        <v>0</v>
      </c>
      <c r="AK120" s="179">
        <f t="shared" si="60"/>
        <v>0</v>
      </c>
      <c r="AL120" s="179">
        <f t="shared" si="61"/>
        <v>0</v>
      </c>
      <c r="AM120" s="180">
        <f>IF(L120=1,Stundensätze!$D$13,IF(L120=2,Stundensätze!$D$17,IF(L120=4,Stundensätze!$D$21,"")))</f>
        <v>0</v>
      </c>
      <c r="AN120" s="180">
        <f>IF(L120=1,Stundensätze!$D$15,IF(L120=2,Stundensätze!$D$19,IF(L120=4,Stundensätze!$D$23,"")))</f>
        <v>0</v>
      </c>
      <c r="AO120" s="180">
        <f t="shared" si="67"/>
        <v>0</v>
      </c>
      <c r="AP120" s="180">
        <f t="shared" si="68"/>
        <v>0</v>
      </c>
      <c r="AQ120" s="192">
        <f t="shared" si="69"/>
        <v>0</v>
      </c>
      <c r="AR120" s="192">
        <f t="shared" si="70"/>
        <v>0</v>
      </c>
      <c r="AS120" s="193">
        <f t="shared" si="71"/>
        <v>0</v>
      </c>
      <c r="AT120" s="258" t="str">
        <f>IF(K120=0,0,VLOOKUP(K120,Kostenstellen!A:B,2,FALSE))</f>
        <v xml:space="preserve">Sophie-Luisen-Klinik                       </v>
      </c>
      <c r="AU120" s="68" t="str">
        <f t="shared" si="78"/>
        <v/>
      </c>
      <c r="AV120" s="68" t="str">
        <f t="shared" si="79"/>
        <v/>
      </c>
      <c r="AW120" s="68">
        <f>IF(AF120=0,0,VLOOKUP($H120,Leistungszahlen!$A$11:$H$158,4,FALSE))</f>
        <v>0</v>
      </c>
      <c r="AX120" s="68">
        <f>IF(AF120=0,0,VLOOKUP($H120,Leistungszahlen!$A$11:$H$158,5,FALSE))</f>
        <v>0</v>
      </c>
      <c r="AY120" s="68">
        <f>IF(AG120=0,0,VLOOKUP($H120,Leistungszahlen!$A$11:$H$158,6,FALSE))</f>
        <v>0</v>
      </c>
      <c r="AZ120" s="68">
        <f t="shared" si="80"/>
        <v>0</v>
      </c>
      <c r="BA120" s="68">
        <f t="shared" si="81"/>
        <v>0</v>
      </c>
      <c r="BC120" s="68">
        <f t="shared" si="72"/>
        <v>0</v>
      </c>
      <c r="BD120" s="285"/>
    </row>
    <row r="121" spans="1:56" s="68" customFormat="1" ht="33.75">
      <c r="A121" s="200"/>
      <c r="B121" s="200"/>
      <c r="C121" s="200" t="s">
        <v>641</v>
      </c>
      <c r="D121" s="200" t="s">
        <v>202</v>
      </c>
      <c r="E121" s="200" t="s">
        <v>835</v>
      </c>
      <c r="F121" s="200" t="s">
        <v>849</v>
      </c>
      <c r="G121" s="200" t="s">
        <v>536</v>
      </c>
      <c r="H121" s="201" t="s">
        <v>206</v>
      </c>
      <c r="I121" s="202">
        <v>5.08</v>
      </c>
      <c r="J121" s="200" t="s">
        <v>778</v>
      </c>
      <c r="K121" s="176">
        <v>2</v>
      </c>
      <c r="L121" s="176">
        <v>1</v>
      </c>
      <c r="M121" s="176" t="s">
        <v>119</v>
      </c>
      <c r="N121" s="286"/>
      <c r="O121" s="286"/>
      <c r="P121" s="176"/>
      <c r="Q121" s="203">
        <f t="shared" si="73"/>
        <v>0</v>
      </c>
      <c r="R121" s="203">
        <f t="shared" si="74"/>
        <v>0</v>
      </c>
      <c r="S121" s="203">
        <f t="shared" si="75"/>
        <v>0</v>
      </c>
      <c r="T121" s="203">
        <f t="shared" si="76"/>
        <v>0</v>
      </c>
      <c r="U121" s="203">
        <f t="shared" si="77"/>
        <v>0</v>
      </c>
      <c r="V121" s="175">
        <f>IF(Q121&gt;0,VLOOKUP(Q121,Jahresfaktoren!$A$11:$B$24,2,),0)</f>
        <v>0</v>
      </c>
      <c r="W121" s="175">
        <f>IF(R121&gt;0,VLOOKUP(R121,Jahresfaktoren!$D$11:$E$24,2,),0)</f>
        <v>0</v>
      </c>
      <c r="X121" s="175">
        <f>IF(S121&gt;0,VLOOKUP(S121,Jahresfaktoren!$A$28:$B$29,2,),0)</f>
        <v>0</v>
      </c>
      <c r="Y121" s="175">
        <f>IF(T121&gt;0,VLOOKUP(T121,Jahresfaktoren!$A$28:$B$29,2,),0)</f>
        <v>0</v>
      </c>
      <c r="Z121" s="175">
        <f>IF(U121&gt;0,VLOOKUP(U121,Jahresfaktoren!$A$32:$B$33,2,),)</f>
        <v>0</v>
      </c>
      <c r="AA121" s="177" t="str">
        <f t="shared" si="62"/>
        <v/>
      </c>
      <c r="AB121" s="177" t="str">
        <f t="shared" si="63"/>
        <v/>
      </c>
      <c r="AC121" s="177" t="str">
        <f t="shared" si="64"/>
        <v/>
      </c>
      <c r="AD121" s="177" t="str">
        <f t="shared" si="65"/>
        <v/>
      </c>
      <c r="AE121" s="177" t="str">
        <f t="shared" si="66"/>
        <v/>
      </c>
      <c r="AF121" s="178">
        <f>IF(Q121&gt;0,VLOOKUP(H121,Leistungszahlen!$A$11:$C$158,3,),0)</f>
        <v>0</v>
      </c>
      <c r="AG121" s="178">
        <f>IF(R121&gt;0,VLOOKUP(H121,Leistungszahlen!$A$11:$F$158,6,),IF(T121&gt;0,VLOOKUP(H121,Leistungszahlen!$A$11:$F$158,6,),0))</f>
        <v>0</v>
      </c>
      <c r="AH121" s="179">
        <f t="shared" si="57"/>
        <v>0</v>
      </c>
      <c r="AI121" s="179">
        <f t="shared" si="58"/>
        <v>0</v>
      </c>
      <c r="AJ121" s="179">
        <f t="shared" si="59"/>
        <v>0</v>
      </c>
      <c r="AK121" s="179">
        <f t="shared" si="60"/>
        <v>0</v>
      </c>
      <c r="AL121" s="179">
        <f t="shared" si="61"/>
        <v>0</v>
      </c>
      <c r="AM121" s="180">
        <f>IF(L121=1,Stundensätze!$D$13,IF(L121=2,Stundensätze!$D$17,IF(L121=4,Stundensätze!$D$21,"")))</f>
        <v>0</v>
      </c>
      <c r="AN121" s="180">
        <f>IF(L121=1,Stundensätze!$D$15,IF(L121=2,Stundensätze!$D$19,IF(L121=4,Stundensätze!$D$23,"")))</f>
        <v>0</v>
      </c>
      <c r="AO121" s="180">
        <f t="shared" si="67"/>
        <v>0</v>
      </c>
      <c r="AP121" s="180">
        <f t="shared" si="68"/>
        <v>0</v>
      </c>
      <c r="AQ121" s="192">
        <f t="shared" si="69"/>
        <v>0</v>
      </c>
      <c r="AR121" s="192">
        <f t="shared" si="70"/>
        <v>0</v>
      </c>
      <c r="AS121" s="193">
        <f t="shared" si="71"/>
        <v>0</v>
      </c>
      <c r="AT121" s="258" t="str">
        <f>IF(K121=0,0,VLOOKUP(K121,Kostenstellen!A:B,2,FALSE))</f>
        <v xml:space="preserve">Sophie-Luisen-Klinik                       </v>
      </c>
      <c r="AU121" s="68" t="str">
        <f t="shared" si="78"/>
        <v/>
      </c>
      <c r="AV121" s="68" t="str">
        <f t="shared" si="79"/>
        <v/>
      </c>
      <c r="AW121" s="68">
        <f>IF(AF121=0,0,VLOOKUP($H121,Leistungszahlen!$A$11:$H$158,4,FALSE))</f>
        <v>0</v>
      </c>
      <c r="AX121" s="68">
        <f>IF(AF121=0,0,VLOOKUP($H121,Leistungszahlen!$A$11:$H$158,5,FALSE))</f>
        <v>0</v>
      </c>
      <c r="AY121" s="68">
        <f>IF(AG121=0,0,VLOOKUP($H121,Leistungszahlen!$A$11:$H$158,6,FALSE))</f>
        <v>0</v>
      </c>
      <c r="AZ121" s="68">
        <f t="shared" si="80"/>
        <v>0</v>
      </c>
      <c r="BA121" s="68">
        <f t="shared" si="81"/>
        <v>0</v>
      </c>
      <c r="BC121" s="68">
        <f t="shared" si="72"/>
        <v>0</v>
      </c>
      <c r="BD121" s="285"/>
    </row>
    <row r="122" spans="1:56" s="68" customFormat="1" ht="33.75">
      <c r="A122" s="200"/>
      <c r="B122" s="200"/>
      <c r="C122" s="200" t="s">
        <v>641</v>
      </c>
      <c r="D122" s="200" t="s">
        <v>202</v>
      </c>
      <c r="E122" s="200" t="s">
        <v>835</v>
      </c>
      <c r="F122" s="200" t="s">
        <v>850</v>
      </c>
      <c r="G122" s="200" t="s">
        <v>537</v>
      </c>
      <c r="H122" s="201" t="s">
        <v>203</v>
      </c>
      <c r="I122" s="202">
        <v>42.48</v>
      </c>
      <c r="J122" s="200" t="s">
        <v>778</v>
      </c>
      <c r="K122" s="176">
        <v>2</v>
      </c>
      <c r="L122" s="176">
        <v>1</v>
      </c>
      <c r="M122" s="176" t="s">
        <v>119</v>
      </c>
      <c r="N122" s="286"/>
      <c r="O122" s="286"/>
      <c r="P122" s="176"/>
      <c r="Q122" s="203">
        <f t="shared" si="73"/>
        <v>0</v>
      </c>
      <c r="R122" s="203">
        <f t="shared" si="74"/>
        <v>0</v>
      </c>
      <c r="S122" s="203">
        <f t="shared" si="75"/>
        <v>0</v>
      </c>
      <c r="T122" s="203">
        <f t="shared" si="76"/>
        <v>0</v>
      </c>
      <c r="U122" s="203">
        <f t="shared" si="77"/>
        <v>0</v>
      </c>
      <c r="V122" s="175">
        <f>IF(Q122&gt;0,VLOOKUP(Q122,Jahresfaktoren!$A$11:$B$24,2,),0)</f>
        <v>0</v>
      </c>
      <c r="W122" s="175">
        <f>IF(R122&gt;0,VLOOKUP(R122,Jahresfaktoren!$D$11:$E$24,2,),0)</f>
        <v>0</v>
      </c>
      <c r="X122" s="175">
        <f>IF(S122&gt;0,VLOOKUP(S122,Jahresfaktoren!$A$28:$B$29,2,),0)</f>
        <v>0</v>
      </c>
      <c r="Y122" s="175">
        <f>IF(T122&gt;0,VLOOKUP(T122,Jahresfaktoren!$A$28:$B$29,2,),0)</f>
        <v>0</v>
      </c>
      <c r="Z122" s="175">
        <f>IF(U122&gt;0,VLOOKUP(U122,Jahresfaktoren!$A$32:$B$33,2,),)</f>
        <v>0</v>
      </c>
      <c r="AA122" s="177" t="str">
        <f t="shared" si="62"/>
        <v/>
      </c>
      <c r="AB122" s="177" t="str">
        <f t="shared" si="63"/>
        <v/>
      </c>
      <c r="AC122" s="177" t="str">
        <f t="shared" si="64"/>
        <v/>
      </c>
      <c r="AD122" s="177" t="str">
        <f t="shared" si="65"/>
        <v/>
      </c>
      <c r="AE122" s="177" t="str">
        <f t="shared" si="66"/>
        <v/>
      </c>
      <c r="AF122" s="178">
        <f>IF(Q122&gt;0,VLOOKUP(H122,Leistungszahlen!$A$11:$C$158,3,),0)</f>
        <v>0</v>
      </c>
      <c r="AG122" s="178">
        <f>IF(R122&gt;0,VLOOKUP(H122,Leistungszahlen!$A$11:$F$158,6,),IF(T122&gt;0,VLOOKUP(H122,Leistungszahlen!$A$11:$F$158,6,),0))</f>
        <v>0</v>
      </c>
      <c r="AH122" s="179">
        <f t="shared" si="57"/>
        <v>0</v>
      </c>
      <c r="AI122" s="179">
        <f t="shared" si="58"/>
        <v>0</v>
      </c>
      <c r="AJ122" s="179">
        <f t="shared" si="59"/>
        <v>0</v>
      </c>
      <c r="AK122" s="179">
        <f t="shared" si="60"/>
        <v>0</v>
      </c>
      <c r="AL122" s="179">
        <f t="shared" si="61"/>
        <v>0</v>
      </c>
      <c r="AM122" s="180">
        <f>IF(L122=1,Stundensätze!$D$13,IF(L122=2,Stundensätze!$D$17,IF(L122=4,Stundensätze!$D$21,"")))</f>
        <v>0</v>
      </c>
      <c r="AN122" s="180">
        <f>IF(L122=1,Stundensätze!$D$15,IF(L122=2,Stundensätze!$D$19,IF(L122=4,Stundensätze!$D$23,"")))</f>
        <v>0</v>
      </c>
      <c r="AO122" s="180">
        <f t="shared" si="67"/>
        <v>0</v>
      </c>
      <c r="AP122" s="180">
        <f t="shared" si="68"/>
        <v>0</v>
      </c>
      <c r="AQ122" s="192">
        <f t="shared" si="69"/>
        <v>0</v>
      </c>
      <c r="AR122" s="192">
        <f t="shared" si="70"/>
        <v>0</v>
      </c>
      <c r="AS122" s="193">
        <f t="shared" si="71"/>
        <v>0</v>
      </c>
      <c r="AT122" s="258" t="str">
        <f>IF(K122=0,0,VLOOKUP(K122,Kostenstellen!A:B,2,FALSE))</f>
        <v xml:space="preserve">Sophie-Luisen-Klinik                       </v>
      </c>
      <c r="AU122" s="68" t="str">
        <f t="shared" si="78"/>
        <v/>
      </c>
      <c r="AV122" s="68" t="str">
        <f t="shared" si="79"/>
        <v/>
      </c>
      <c r="AW122" s="68">
        <f>IF(AF122=0,0,VLOOKUP($H122,Leistungszahlen!$A$11:$H$158,4,FALSE))</f>
        <v>0</v>
      </c>
      <c r="AX122" s="68">
        <f>IF(AF122=0,0,VLOOKUP($H122,Leistungszahlen!$A$11:$H$158,5,FALSE))</f>
        <v>0</v>
      </c>
      <c r="AY122" s="68">
        <f>IF(AG122=0,0,VLOOKUP($H122,Leistungszahlen!$A$11:$H$158,6,FALSE))</f>
        <v>0</v>
      </c>
      <c r="AZ122" s="68">
        <f t="shared" si="80"/>
        <v>0</v>
      </c>
      <c r="BA122" s="68">
        <f t="shared" si="81"/>
        <v>0</v>
      </c>
      <c r="BC122" s="68">
        <f t="shared" si="72"/>
        <v>0</v>
      </c>
      <c r="BD122" s="285"/>
    </row>
    <row r="123" spans="1:56" s="68" customFormat="1" ht="33.75">
      <c r="A123" s="200"/>
      <c r="B123" s="200"/>
      <c r="C123" s="200" t="s">
        <v>641</v>
      </c>
      <c r="D123" s="200" t="s">
        <v>202</v>
      </c>
      <c r="E123" s="200" t="s">
        <v>835</v>
      </c>
      <c r="F123" s="200"/>
      <c r="G123" s="200" t="s">
        <v>115</v>
      </c>
      <c r="H123" s="201" t="s">
        <v>219</v>
      </c>
      <c r="I123" s="202">
        <v>2.94</v>
      </c>
      <c r="J123" s="200" t="s">
        <v>778</v>
      </c>
      <c r="K123" s="176">
        <v>2</v>
      </c>
      <c r="L123" s="176">
        <v>1</v>
      </c>
      <c r="M123" s="176"/>
      <c r="N123" s="286">
        <v>3</v>
      </c>
      <c r="O123" s="286"/>
      <c r="P123" s="176"/>
      <c r="Q123" s="203">
        <f t="shared" si="73"/>
        <v>3</v>
      </c>
      <c r="R123" s="203">
        <f t="shared" si="74"/>
        <v>0</v>
      </c>
      <c r="S123" s="203">
        <f t="shared" si="75"/>
        <v>0</v>
      </c>
      <c r="T123" s="203">
        <f t="shared" si="76"/>
        <v>0</v>
      </c>
      <c r="U123" s="203">
        <f t="shared" si="77"/>
        <v>0</v>
      </c>
      <c r="V123" s="175">
        <f>IF(Q123&gt;0,VLOOKUP(Q123,Jahresfaktoren!$A$11:$B$24,2,),0)</f>
        <v>152</v>
      </c>
      <c r="W123" s="175">
        <f>IF(R123&gt;0,VLOOKUP(R123,Jahresfaktoren!$D$11:$E$24,2,),0)</f>
        <v>0</v>
      </c>
      <c r="X123" s="175">
        <f>IF(S123&gt;0,VLOOKUP(S123,Jahresfaktoren!$A$28:$B$29,2,),0)</f>
        <v>0</v>
      </c>
      <c r="Y123" s="175">
        <f>IF(T123&gt;0,VLOOKUP(T123,Jahresfaktoren!$A$28:$B$29,2,),0)</f>
        <v>0</v>
      </c>
      <c r="Z123" s="175">
        <f>IF(U123&gt;0,VLOOKUP(U123,Jahresfaktoren!$A$32:$B$33,2,),)</f>
        <v>0</v>
      </c>
      <c r="AA123" s="177">
        <f t="shared" si="62"/>
        <v>446.88</v>
      </c>
      <c r="AB123" s="177" t="str">
        <f t="shared" si="63"/>
        <v/>
      </c>
      <c r="AC123" s="177" t="str">
        <f t="shared" si="64"/>
        <v/>
      </c>
      <c r="AD123" s="177" t="str">
        <f t="shared" si="65"/>
        <v/>
      </c>
      <c r="AE123" s="177" t="str">
        <f t="shared" si="66"/>
        <v/>
      </c>
      <c r="AF123" s="178">
        <f>IF(Q123&gt;0,VLOOKUP(H123,Leistungszahlen!$A$11:$C$158,3,),0)</f>
        <v>0</v>
      </c>
      <c r="AG123" s="178">
        <f>IF(R123&gt;0,VLOOKUP(H123,Leistungszahlen!$A$11:$F$158,6,),IF(T123&gt;0,VLOOKUP(H123,Leistungszahlen!$A$11:$F$158,6,),0))</f>
        <v>0</v>
      </c>
      <c r="AH123" s="179" t="e">
        <f t="shared" si="57"/>
        <v>#DIV/0!</v>
      </c>
      <c r="AI123" s="179">
        <f t="shared" si="58"/>
        <v>0</v>
      </c>
      <c r="AJ123" s="179">
        <f t="shared" si="59"/>
        <v>0</v>
      </c>
      <c r="AK123" s="179">
        <f t="shared" si="60"/>
        <v>0</v>
      </c>
      <c r="AL123" s="179">
        <f t="shared" si="61"/>
        <v>0</v>
      </c>
      <c r="AM123" s="180">
        <f>IF(L123=1,Stundensätze!$D$13,IF(L123=2,Stundensätze!$D$17,IF(L123=4,Stundensätze!$D$21,"")))</f>
        <v>0</v>
      </c>
      <c r="AN123" s="180">
        <f>IF(L123=1,Stundensätze!$D$15,IF(L123=2,Stundensätze!$D$19,IF(L123=4,Stundensätze!$D$23,"")))</f>
        <v>0</v>
      </c>
      <c r="AO123" s="180" t="e">
        <f t="shared" si="67"/>
        <v>#DIV/0!</v>
      </c>
      <c r="AP123" s="180">
        <f t="shared" si="68"/>
        <v>0</v>
      </c>
      <c r="AQ123" s="192" t="e">
        <f t="shared" si="69"/>
        <v>#DIV/0!</v>
      </c>
      <c r="AR123" s="192" t="e">
        <f t="shared" si="70"/>
        <v>#DIV/0!</v>
      </c>
      <c r="AS123" s="193" t="e">
        <f t="shared" si="71"/>
        <v>#DIV/0!</v>
      </c>
      <c r="AT123" s="258" t="str">
        <f>IF(K123=0,0,VLOOKUP(K123,Kostenstellen!A:B,2,FALSE))</f>
        <v xml:space="preserve">Sophie-Luisen-Klinik                       </v>
      </c>
      <c r="AU123" s="68" t="str">
        <f t="shared" si="78"/>
        <v>V</v>
      </c>
      <c r="AV123" s="68" t="str">
        <f t="shared" si="79"/>
        <v/>
      </c>
      <c r="AW123" s="68">
        <f>IF(AF123=0,0,VLOOKUP($H123,Leistungszahlen!$A$11:$H$158,4,FALSE))</f>
        <v>0</v>
      </c>
      <c r="AX123" s="68">
        <f>IF(AF123=0,0,VLOOKUP($H123,Leistungszahlen!$A$11:$H$158,5,FALSE))</f>
        <v>0</v>
      </c>
      <c r="AY123" s="68">
        <f>IF(AG123=0,0,VLOOKUP($H123,Leistungszahlen!$A$11:$H$158,6,FALSE))</f>
        <v>0</v>
      </c>
      <c r="AZ123" s="68">
        <f t="shared" si="80"/>
        <v>0</v>
      </c>
      <c r="BA123" s="68">
        <f t="shared" si="81"/>
        <v>0</v>
      </c>
      <c r="BC123" s="68">
        <f t="shared" si="72"/>
        <v>0</v>
      </c>
      <c r="BD123" s="285"/>
    </row>
    <row r="124" spans="1:56" s="68" customFormat="1" ht="33.75">
      <c r="A124" s="200"/>
      <c r="B124" s="200"/>
      <c r="C124" s="200" t="s">
        <v>641</v>
      </c>
      <c r="D124" s="200" t="s">
        <v>202</v>
      </c>
      <c r="E124" s="200" t="s">
        <v>835</v>
      </c>
      <c r="F124" s="200"/>
      <c r="G124" s="200" t="s">
        <v>538</v>
      </c>
      <c r="H124" s="201" t="s">
        <v>205</v>
      </c>
      <c r="I124" s="202">
        <v>9</v>
      </c>
      <c r="J124" s="200" t="s">
        <v>778</v>
      </c>
      <c r="K124" s="176">
        <v>2</v>
      </c>
      <c r="L124" s="176">
        <v>1</v>
      </c>
      <c r="M124" s="176"/>
      <c r="N124" s="286">
        <v>5</v>
      </c>
      <c r="O124" s="286"/>
      <c r="P124" s="176"/>
      <c r="Q124" s="203">
        <f t="shared" si="73"/>
        <v>5</v>
      </c>
      <c r="R124" s="203">
        <f t="shared" si="74"/>
        <v>0</v>
      </c>
      <c r="S124" s="203">
        <f t="shared" si="75"/>
        <v>0</v>
      </c>
      <c r="T124" s="203">
        <f t="shared" si="76"/>
        <v>0</v>
      </c>
      <c r="U124" s="203">
        <f t="shared" si="77"/>
        <v>0</v>
      </c>
      <c r="V124" s="175">
        <f>IF(Q124&gt;0,VLOOKUP(Q124,Jahresfaktoren!$A$11:$B$24,2,),0)</f>
        <v>250</v>
      </c>
      <c r="W124" s="175">
        <f>IF(R124&gt;0,VLOOKUP(R124,Jahresfaktoren!$D$11:$E$24,2,),0)</f>
        <v>0</v>
      </c>
      <c r="X124" s="175">
        <f>IF(S124&gt;0,VLOOKUP(S124,Jahresfaktoren!$A$28:$B$29,2,),0)</f>
        <v>0</v>
      </c>
      <c r="Y124" s="175">
        <f>IF(T124&gt;0,VLOOKUP(T124,Jahresfaktoren!$A$28:$B$29,2,),0)</f>
        <v>0</v>
      </c>
      <c r="Z124" s="175">
        <f>IF(U124&gt;0,VLOOKUP(U124,Jahresfaktoren!$A$32:$B$33,2,),)</f>
        <v>0</v>
      </c>
      <c r="AA124" s="177">
        <f t="shared" si="62"/>
        <v>2250</v>
      </c>
      <c r="AB124" s="177" t="str">
        <f t="shared" si="63"/>
        <v/>
      </c>
      <c r="AC124" s="177" t="str">
        <f t="shared" si="64"/>
        <v/>
      </c>
      <c r="AD124" s="177" t="str">
        <f t="shared" si="65"/>
        <v/>
      </c>
      <c r="AE124" s="177" t="str">
        <f t="shared" si="66"/>
        <v/>
      </c>
      <c r="AF124" s="178">
        <f>IF(Q124&gt;0,VLOOKUP(H124,Leistungszahlen!$A$11:$C$158,3,),0)</f>
        <v>0</v>
      </c>
      <c r="AG124" s="178">
        <f>IF(R124&gt;0,VLOOKUP(H124,Leistungszahlen!$A$11:$F$158,6,),IF(T124&gt;0,VLOOKUP(H124,Leistungszahlen!$A$11:$F$158,6,),0))</f>
        <v>0</v>
      </c>
      <c r="AH124" s="179" t="e">
        <f t="shared" si="57"/>
        <v>#DIV/0!</v>
      </c>
      <c r="AI124" s="179">
        <f t="shared" si="58"/>
        <v>0</v>
      </c>
      <c r="AJ124" s="179">
        <f t="shared" si="59"/>
        <v>0</v>
      </c>
      <c r="AK124" s="179">
        <f t="shared" si="60"/>
        <v>0</v>
      </c>
      <c r="AL124" s="179">
        <f t="shared" si="61"/>
        <v>0</v>
      </c>
      <c r="AM124" s="180">
        <f>IF(L124=1,Stundensätze!$D$13,IF(L124=2,Stundensätze!$D$17,IF(L124=4,Stundensätze!$D$21,"")))</f>
        <v>0</v>
      </c>
      <c r="AN124" s="180">
        <f>IF(L124=1,Stundensätze!$D$15,IF(L124=2,Stundensätze!$D$19,IF(L124=4,Stundensätze!$D$23,"")))</f>
        <v>0</v>
      </c>
      <c r="AO124" s="180" t="e">
        <f t="shared" si="67"/>
        <v>#DIV/0!</v>
      </c>
      <c r="AP124" s="180">
        <f t="shared" si="68"/>
        <v>0</v>
      </c>
      <c r="AQ124" s="192" t="e">
        <f t="shared" si="69"/>
        <v>#DIV/0!</v>
      </c>
      <c r="AR124" s="192" t="e">
        <f t="shared" si="70"/>
        <v>#DIV/0!</v>
      </c>
      <c r="AS124" s="193" t="e">
        <f t="shared" si="71"/>
        <v>#DIV/0!</v>
      </c>
      <c r="AT124" s="258" t="str">
        <f>IF(K124=0,0,VLOOKUP(K124,Kostenstellen!A:B,2,FALSE))</f>
        <v xml:space="preserve">Sophie-Luisen-Klinik                       </v>
      </c>
      <c r="AU124" s="68" t="str">
        <f t="shared" si="78"/>
        <v>G</v>
      </c>
      <c r="AV124" s="68" t="str">
        <f t="shared" si="79"/>
        <v/>
      </c>
      <c r="AW124" s="68">
        <f>IF(AF124=0,0,VLOOKUP($H124,Leistungszahlen!$A$11:$H$158,4,FALSE))</f>
        <v>0</v>
      </c>
      <c r="AX124" s="68">
        <f>IF(AF124=0,0,VLOOKUP($H124,Leistungszahlen!$A$11:$H$158,5,FALSE))</f>
        <v>0</v>
      </c>
      <c r="AY124" s="68">
        <f>IF(AG124=0,0,VLOOKUP($H124,Leistungszahlen!$A$11:$H$158,6,FALSE))</f>
        <v>0</v>
      </c>
      <c r="AZ124" s="68">
        <f t="shared" si="80"/>
        <v>0</v>
      </c>
      <c r="BA124" s="68">
        <f t="shared" si="81"/>
        <v>0</v>
      </c>
      <c r="BC124" s="68">
        <f t="shared" si="72"/>
        <v>0</v>
      </c>
      <c r="BD124" s="285"/>
    </row>
    <row r="125" spans="1:56" s="68" customFormat="1" ht="33.75">
      <c r="A125" s="200"/>
      <c r="B125" s="200"/>
      <c r="C125" s="200" t="s">
        <v>641</v>
      </c>
      <c r="D125" s="200" t="s">
        <v>202</v>
      </c>
      <c r="E125" s="200" t="s">
        <v>835</v>
      </c>
      <c r="F125" s="200"/>
      <c r="G125" s="200" t="s">
        <v>539</v>
      </c>
      <c r="H125" s="201" t="s">
        <v>205</v>
      </c>
      <c r="I125" s="202"/>
      <c r="J125" s="200" t="s">
        <v>778</v>
      </c>
      <c r="K125" s="176">
        <v>2</v>
      </c>
      <c r="L125" s="176">
        <v>1</v>
      </c>
      <c r="M125" s="176"/>
      <c r="N125" s="286">
        <v>5</v>
      </c>
      <c r="O125" s="286"/>
      <c r="P125" s="176"/>
      <c r="Q125" s="203">
        <f t="shared" si="73"/>
        <v>5</v>
      </c>
      <c r="R125" s="203">
        <f t="shared" si="74"/>
        <v>0</v>
      </c>
      <c r="S125" s="203">
        <f t="shared" si="75"/>
        <v>0</v>
      </c>
      <c r="T125" s="203">
        <f t="shared" si="76"/>
        <v>0</v>
      </c>
      <c r="U125" s="203">
        <f t="shared" si="77"/>
        <v>0</v>
      </c>
      <c r="V125" s="175">
        <f>IF(Q125&gt;0,VLOOKUP(Q125,Jahresfaktoren!$A$11:$B$24,2,),0)</f>
        <v>250</v>
      </c>
      <c r="W125" s="175">
        <f>IF(R125&gt;0,VLOOKUP(R125,Jahresfaktoren!$D$11:$E$24,2,),0)</f>
        <v>0</v>
      </c>
      <c r="X125" s="175">
        <f>IF(S125&gt;0,VLOOKUP(S125,Jahresfaktoren!$A$28:$B$29,2,),0)</f>
        <v>0</v>
      </c>
      <c r="Y125" s="175">
        <f>IF(T125&gt;0,VLOOKUP(T125,Jahresfaktoren!$A$28:$B$29,2,),0)</f>
        <v>0</v>
      </c>
      <c r="Z125" s="175">
        <f>IF(U125&gt;0,VLOOKUP(U125,Jahresfaktoren!$A$32:$B$33,2,),)</f>
        <v>0</v>
      </c>
      <c r="AA125" s="177">
        <f t="shared" si="62"/>
        <v>0</v>
      </c>
      <c r="AB125" s="177" t="str">
        <f t="shared" si="63"/>
        <v/>
      </c>
      <c r="AC125" s="177" t="str">
        <f t="shared" si="64"/>
        <v/>
      </c>
      <c r="AD125" s="177" t="str">
        <f t="shared" si="65"/>
        <v/>
      </c>
      <c r="AE125" s="177" t="str">
        <f t="shared" si="66"/>
        <v/>
      </c>
      <c r="AF125" s="178">
        <f>IF(Q125&gt;0,VLOOKUP(H125,Leistungszahlen!$A$11:$C$158,3,),0)</f>
        <v>0</v>
      </c>
      <c r="AG125" s="178">
        <f>IF(R125&gt;0,VLOOKUP(H125,Leistungszahlen!$A$11:$F$158,6,),IF(T125&gt;0,VLOOKUP(H125,Leistungszahlen!$A$11:$F$158,6,),0))</f>
        <v>0</v>
      </c>
      <c r="AH125" s="179" t="e">
        <f t="shared" si="57"/>
        <v>#DIV/0!</v>
      </c>
      <c r="AI125" s="179">
        <f t="shared" si="58"/>
        <v>0</v>
      </c>
      <c r="AJ125" s="179">
        <f t="shared" si="59"/>
        <v>0</v>
      </c>
      <c r="AK125" s="179">
        <f t="shared" si="60"/>
        <v>0</v>
      </c>
      <c r="AL125" s="179">
        <f t="shared" si="61"/>
        <v>0</v>
      </c>
      <c r="AM125" s="180">
        <f>IF(L125=1,Stundensätze!$D$13,IF(L125=2,Stundensätze!$D$17,IF(L125=4,Stundensätze!$D$21,"")))</f>
        <v>0</v>
      </c>
      <c r="AN125" s="180">
        <f>IF(L125=1,Stundensätze!$D$15,IF(L125=2,Stundensätze!$D$19,IF(L125=4,Stundensätze!$D$23,"")))</f>
        <v>0</v>
      </c>
      <c r="AO125" s="180" t="e">
        <f t="shared" si="67"/>
        <v>#DIV/0!</v>
      </c>
      <c r="AP125" s="180">
        <f t="shared" si="68"/>
        <v>0</v>
      </c>
      <c r="AQ125" s="192" t="str">
        <f t="shared" si="69"/>
        <v/>
      </c>
      <c r="AR125" s="192" t="str">
        <f t="shared" si="70"/>
        <v/>
      </c>
      <c r="AS125" s="193" t="e">
        <f t="shared" si="71"/>
        <v>#DIV/0!</v>
      </c>
      <c r="AT125" s="258" t="str">
        <f>IF(K125=0,0,VLOOKUP(K125,Kostenstellen!A:B,2,FALSE))</f>
        <v xml:space="preserve">Sophie-Luisen-Klinik                       </v>
      </c>
      <c r="AU125" s="68" t="str">
        <f t="shared" si="78"/>
        <v>G</v>
      </c>
      <c r="AV125" s="68" t="str">
        <f t="shared" si="79"/>
        <v/>
      </c>
      <c r="AW125" s="68">
        <f>IF(AF125=0,0,VLOOKUP($H125,Leistungszahlen!$A$11:$H$158,4,FALSE))</f>
        <v>0</v>
      </c>
      <c r="AX125" s="68">
        <f>IF(AF125=0,0,VLOOKUP($H125,Leistungszahlen!$A$11:$H$158,5,FALSE))</f>
        <v>0</v>
      </c>
      <c r="AY125" s="68">
        <f>IF(AG125=0,0,VLOOKUP($H125,Leistungszahlen!$A$11:$H$158,6,FALSE))</f>
        <v>0</v>
      </c>
      <c r="AZ125" s="68">
        <f t="shared" si="80"/>
        <v>0</v>
      </c>
      <c r="BA125" s="68">
        <f t="shared" si="81"/>
        <v>0</v>
      </c>
      <c r="BC125" s="68">
        <f t="shared" si="72"/>
        <v>0</v>
      </c>
      <c r="BD125" s="285"/>
    </row>
    <row r="126" spans="1:56" s="68" customFormat="1" ht="33.75">
      <c r="A126" s="200"/>
      <c r="B126" s="200"/>
      <c r="C126" s="200" t="s">
        <v>641</v>
      </c>
      <c r="D126" s="200" t="s">
        <v>202</v>
      </c>
      <c r="E126" s="200" t="s">
        <v>835</v>
      </c>
      <c r="F126" s="200" t="s">
        <v>851</v>
      </c>
      <c r="G126" s="200" t="s">
        <v>117</v>
      </c>
      <c r="H126" s="201" t="s">
        <v>220</v>
      </c>
      <c r="I126" s="202">
        <v>82.94</v>
      </c>
      <c r="J126" s="200" t="s">
        <v>852</v>
      </c>
      <c r="K126" s="176">
        <v>2</v>
      </c>
      <c r="L126" s="176">
        <v>1</v>
      </c>
      <c r="M126" s="176" t="s">
        <v>119</v>
      </c>
      <c r="N126" s="286"/>
      <c r="O126" s="286"/>
      <c r="P126" s="176"/>
      <c r="Q126" s="203">
        <f t="shared" si="73"/>
        <v>0</v>
      </c>
      <c r="R126" s="203">
        <f t="shared" si="74"/>
        <v>0</v>
      </c>
      <c r="S126" s="203">
        <f t="shared" si="75"/>
        <v>0</v>
      </c>
      <c r="T126" s="203">
        <f t="shared" si="76"/>
        <v>0</v>
      </c>
      <c r="U126" s="203">
        <f t="shared" si="77"/>
        <v>0</v>
      </c>
      <c r="V126" s="175">
        <f>IF(Q126&gt;0,VLOOKUP(Q126,Jahresfaktoren!$A$11:$B$24,2,),0)</f>
        <v>0</v>
      </c>
      <c r="W126" s="175">
        <f>IF(R126&gt;0,VLOOKUP(R126,Jahresfaktoren!$D$11:$E$24,2,),0)</f>
        <v>0</v>
      </c>
      <c r="X126" s="175">
        <f>IF(S126&gt;0,VLOOKUP(S126,Jahresfaktoren!$A$28:$B$29,2,),0)</f>
        <v>0</v>
      </c>
      <c r="Y126" s="175">
        <f>IF(T126&gt;0,VLOOKUP(T126,Jahresfaktoren!$A$28:$B$29,2,),0)</f>
        <v>0</v>
      </c>
      <c r="Z126" s="175">
        <f>IF(U126&gt;0,VLOOKUP(U126,Jahresfaktoren!$A$32:$B$33,2,),)</f>
        <v>0</v>
      </c>
      <c r="AA126" s="177" t="str">
        <f t="shared" si="62"/>
        <v/>
      </c>
      <c r="AB126" s="177" t="str">
        <f t="shared" si="63"/>
        <v/>
      </c>
      <c r="AC126" s="177" t="str">
        <f t="shared" si="64"/>
        <v/>
      </c>
      <c r="AD126" s="177" t="str">
        <f t="shared" si="65"/>
        <v/>
      </c>
      <c r="AE126" s="177" t="str">
        <f t="shared" si="66"/>
        <v/>
      </c>
      <c r="AF126" s="178">
        <f>IF(Q126&gt;0,VLOOKUP(H126,Leistungszahlen!$A$11:$C$158,3,),0)</f>
        <v>0</v>
      </c>
      <c r="AG126" s="178">
        <f>IF(R126&gt;0,VLOOKUP(H126,Leistungszahlen!$A$11:$F$158,6,),IF(T126&gt;0,VLOOKUP(H126,Leistungszahlen!$A$11:$F$158,6,),0))</f>
        <v>0</v>
      </c>
      <c r="AH126" s="179">
        <f t="shared" si="57"/>
        <v>0</v>
      </c>
      <c r="AI126" s="179">
        <f t="shared" si="58"/>
        <v>0</v>
      </c>
      <c r="AJ126" s="179">
        <f t="shared" si="59"/>
        <v>0</v>
      </c>
      <c r="AK126" s="179">
        <f t="shared" si="60"/>
        <v>0</v>
      </c>
      <c r="AL126" s="179">
        <f t="shared" si="61"/>
        <v>0</v>
      </c>
      <c r="AM126" s="180">
        <f>IF(L126=1,Stundensätze!$D$13,IF(L126=2,Stundensätze!$D$17,IF(L126=4,Stundensätze!$D$21,"")))</f>
        <v>0</v>
      </c>
      <c r="AN126" s="180">
        <f>IF(L126=1,Stundensätze!$D$15,IF(L126=2,Stundensätze!$D$19,IF(L126=4,Stundensätze!$D$23,"")))</f>
        <v>0</v>
      </c>
      <c r="AO126" s="180">
        <f t="shared" si="67"/>
        <v>0</v>
      </c>
      <c r="AP126" s="180">
        <f t="shared" si="68"/>
        <v>0</v>
      </c>
      <c r="AQ126" s="192">
        <f t="shared" si="69"/>
        <v>0</v>
      </c>
      <c r="AR126" s="192">
        <f t="shared" si="70"/>
        <v>0</v>
      </c>
      <c r="AS126" s="193">
        <f t="shared" si="71"/>
        <v>0</v>
      </c>
      <c r="AT126" s="258" t="str">
        <f>IF(K126=0,0,VLOOKUP(K126,Kostenstellen!A:B,2,FALSE))</f>
        <v xml:space="preserve">Sophie-Luisen-Klinik                       </v>
      </c>
      <c r="AU126" s="68" t="str">
        <f t="shared" si="78"/>
        <v/>
      </c>
      <c r="AV126" s="68" t="str">
        <f t="shared" si="79"/>
        <v/>
      </c>
      <c r="AW126" s="68">
        <f>IF(AF126=0,0,VLOOKUP($H126,Leistungszahlen!$A$11:$H$158,4,FALSE))</f>
        <v>0</v>
      </c>
      <c r="AX126" s="68">
        <f>IF(AF126=0,0,VLOOKUP($H126,Leistungszahlen!$A$11:$H$158,5,FALSE))</f>
        <v>0</v>
      </c>
      <c r="AY126" s="68">
        <f>IF(AG126=0,0,VLOOKUP($H126,Leistungszahlen!$A$11:$H$158,6,FALSE))</f>
        <v>0</v>
      </c>
      <c r="AZ126" s="68">
        <f t="shared" si="80"/>
        <v>0</v>
      </c>
      <c r="BA126" s="68">
        <f t="shared" si="81"/>
        <v>0</v>
      </c>
      <c r="BC126" s="68">
        <f t="shared" si="72"/>
        <v>0</v>
      </c>
      <c r="BD126" s="285"/>
    </row>
    <row r="127" spans="1:56" s="68" customFormat="1" ht="33.75">
      <c r="A127" s="200"/>
      <c r="B127" s="200"/>
      <c r="C127" s="200" t="s">
        <v>641</v>
      </c>
      <c r="D127" s="200" t="s">
        <v>202</v>
      </c>
      <c r="E127" s="200" t="s">
        <v>834</v>
      </c>
      <c r="F127" s="200"/>
      <c r="G127" s="200" t="s">
        <v>853</v>
      </c>
      <c r="H127" s="201" t="s">
        <v>205</v>
      </c>
      <c r="I127" s="202">
        <v>76.38</v>
      </c>
      <c r="J127" s="200" t="s">
        <v>778</v>
      </c>
      <c r="K127" s="176">
        <v>2</v>
      </c>
      <c r="L127" s="176">
        <v>1</v>
      </c>
      <c r="M127" s="176"/>
      <c r="N127" s="286">
        <v>5</v>
      </c>
      <c r="O127" s="286"/>
      <c r="P127" s="176"/>
      <c r="Q127" s="203">
        <f t="shared" si="73"/>
        <v>5</v>
      </c>
      <c r="R127" s="203">
        <f t="shared" si="74"/>
        <v>0</v>
      </c>
      <c r="S127" s="203">
        <f t="shared" si="75"/>
        <v>0</v>
      </c>
      <c r="T127" s="203">
        <f t="shared" si="76"/>
        <v>0</v>
      </c>
      <c r="U127" s="203">
        <f t="shared" si="77"/>
        <v>0</v>
      </c>
      <c r="V127" s="175">
        <f>IF(Q127&gt;0,VLOOKUP(Q127,Jahresfaktoren!$A$11:$B$24,2,),0)</f>
        <v>250</v>
      </c>
      <c r="W127" s="175">
        <f>IF(R127&gt;0,VLOOKUP(R127,Jahresfaktoren!$D$11:$E$24,2,),0)</f>
        <v>0</v>
      </c>
      <c r="X127" s="175">
        <f>IF(S127&gt;0,VLOOKUP(S127,Jahresfaktoren!$A$28:$B$29,2,),0)</f>
        <v>0</v>
      </c>
      <c r="Y127" s="175">
        <f>IF(T127&gt;0,VLOOKUP(T127,Jahresfaktoren!$A$28:$B$29,2,),0)</f>
        <v>0</v>
      </c>
      <c r="Z127" s="175">
        <f>IF(U127&gt;0,VLOOKUP(U127,Jahresfaktoren!$A$32:$B$33,2,),)</f>
        <v>0</v>
      </c>
      <c r="AA127" s="177">
        <f t="shared" si="62"/>
        <v>19095</v>
      </c>
      <c r="AB127" s="177" t="str">
        <f t="shared" si="63"/>
        <v/>
      </c>
      <c r="AC127" s="177" t="str">
        <f t="shared" si="64"/>
        <v/>
      </c>
      <c r="AD127" s="177" t="str">
        <f t="shared" si="65"/>
        <v/>
      </c>
      <c r="AE127" s="177" t="str">
        <f t="shared" si="66"/>
        <v/>
      </c>
      <c r="AF127" s="178">
        <f>IF(Q127&gt;0,VLOOKUP(H127,Leistungszahlen!$A$11:$C$158,3,),0)</f>
        <v>0</v>
      </c>
      <c r="AG127" s="178">
        <f>IF(R127&gt;0,VLOOKUP(H127,Leistungszahlen!$A$11:$F$158,6,),IF(T127&gt;0,VLOOKUP(H127,Leistungszahlen!$A$11:$F$158,6,),0))</f>
        <v>0</v>
      </c>
      <c r="AH127" s="179" t="e">
        <f t="shared" si="57"/>
        <v>#DIV/0!</v>
      </c>
      <c r="AI127" s="179">
        <f t="shared" si="58"/>
        <v>0</v>
      </c>
      <c r="AJ127" s="179">
        <f t="shared" si="59"/>
        <v>0</v>
      </c>
      <c r="AK127" s="179">
        <f t="shared" si="60"/>
        <v>0</v>
      </c>
      <c r="AL127" s="179">
        <f t="shared" si="61"/>
        <v>0</v>
      </c>
      <c r="AM127" s="180">
        <f>IF(L127=1,Stundensätze!$D$13,IF(L127=2,Stundensätze!$D$17,IF(L127=4,Stundensätze!$D$21,"")))</f>
        <v>0</v>
      </c>
      <c r="AN127" s="180">
        <f>IF(L127=1,Stundensätze!$D$15,IF(L127=2,Stundensätze!$D$19,IF(L127=4,Stundensätze!$D$23,"")))</f>
        <v>0</v>
      </c>
      <c r="AO127" s="180" t="e">
        <f t="shared" si="67"/>
        <v>#DIV/0!</v>
      </c>
      <c r="AP127" s="180">
        <f t="shared" si="68"/>
        <v>0</v>
      </c>
      <c r="AQ127" s="192" t="e">
        <f t="shared" si="69"/>
        <v>#DIV/0!</v>
      </c>
      <c r="AR127" s="192" t="e">
        <f t="shared" si="70"/>
        <v>#DIV/0!</v>
      </c>
      <c r="AS127" s="193" t="e">
        <f t="shared" si="71"/>
        <v>#DIV/0!</v>
      </c>
      <c r="AT127" s="258" t="str">
        <f>IF(K127=0,0,VLOOKUP(K127,Kostenstellen!A:B,2,FALSE))</f>
        <v xml:space="preserve">Sophie-Luisen-Klinik                       </v>
      </c>
      <c r="AU127" s="68" t="str">
        <f t="shared" si="78"/>
        <v>G</v>
      </c>
      <c r="AV127" s="68" t="str">
        <f t="shared" si="79"/>
        <v/>
      </c>
      <c r="AW127" s="68">
        <f>IF(AF127=0,0,VLOOKUP($H127,Leistungszahlen!$A$11:$H$158,4,FALSE))</f>
        <v>0</v>
      </c>
      <c r="AX127" s="68">
        <f>IF(AF127=0,0,VLOOKUP($H127,Leistungszahlen!$A$11:$H$158,5,FALSE))</f>
        <v>0</v>
      </c>
      <c r="AY127" s="68">
        <f>IF(AG127=0,0,VLOOKUP($H127,Leistungszahlen!$A$11:$H$158,6,FALSE))</f>
        <v>0</v>
      </c>
      <c r="AZ127" s="68">
        <f t="shared" si="80"/>
        <v>0</v>
      </c>
      <c r="BA127" s="68">
        <f t="shared" si="81"/>
        <v>0</v>
      </c>
      <c r="BC127" s="68">
        <f t="shared" si="72"/>
        <v>0</v>
      </c>
      <c r="BD127" s="285"/>
    </row>
    <row r="128" spans="1:56" s="68" customFormat="1" ht="33.75">
      <c r="A128" s="200"/>
      <c r="B128" s="200"/>
      <c r="C128" s="200" t="s">
        <v>641</v>
      </c>
      <c r="D128" s="200" t="s">
        <v>202</v>
      </c>
      <c r="E128" s="200">
        <v>1</v>
      </c>
      <c r="F128" s="200"/>
      <c r="G128" s="200" t="s">
        <v>113</v>
      </c>
      <c r="H128" s="201" t="s">
        <v>205</v>
      </c>
      <c r="I128" s="202">
        <v>136.52000000000001</v>
      </c>
      <c r="J128" s="200" t="s">
        <v>778</v>
      </c>
      <c r="K128" s="176">
        <v>2</v>
      </c>
      <c r="L128" s="176">
        <v>1</v>
      </c>
      <c r="M128" s="176"/>
      <c r="N128" s="286">
        <v>3</v>
      </c>
      <c r="O128" s="286"/>
      <c r="P128" s="176"/>
      <c r="Q128" s="203">
        <f t="shared" si="73"/>
        <v>3</v>
      </c>
      <c r="R128" s="203">
        <f t="shared" si="74"/>
        <v>0</v>
      </c>
      <c r="S128" s="203">
        <f t="shared" si="75"/>
        <v>0</v>
      </c>
      <c r="T128" s="203">
        <f t="shared" si="76"/>
        <v>0</v>
      </c>
      <c r="U128" s="203">
        <f t="shared" si="77"/>
        <v>0</v>
      </c>
      <c r="V128" s="175">
        <f>IF(Q128&gt;0,VLOOKUP(Q128,Jahresfaktoren!$A$11:$B$24,2,),0)</f>
        <v>152</v>
      </c>
      <c r="W128" s="175">
        <f>IF(R128&gt;0,VLOOKUP(R128,Jahresfaktoren!$D$11:$E$24,2,),0)</f>
        <v>0</v>
      </c>
      <c r="X128" s="175">
        <f>IF(S128&gt;0,VLOOKUP(S128,Jahresfaktoren!$A$28:$B$29,2,),0)</f>
        <v>0</v>
      </c>
      <c r="Y128" s="175">
        <f>IF(T128&gt;0,VLOOKUP(T128,Jahresfaktoren!$A$28:$B$29,2,),0)</f>
        <v>0</v>
      </c>
      <c r="Z128" s="175">
        <f>IF(U128&gt;0,VLOOKUP(U128,Jahresfaktoren!$A$32:$B$33,2,),)</f>
        <v>0</v>
      </c>
      <c r="AA128" s="177">
        <f t="shared" si="62"/>
        <v>20751.04</v>
      </c>
      <c r="AB128" s="177" t="str">
        <f t="shared" si="63"/>
        <v/>
      </c>
      <c r="AC128" s="177" t="str">
        <f t="shared" si="64"/>
        <v/>
      </c>
      <c r="AD128" s="177" t="str">
        <f t="shared" si="65"/>
        <v/>
      </c>
      <c r="AE128" s="177" t="str">
        <f t="shared" si="66"/>
        <v/>
      </c>
      <c r="AF128" s="178">
        <f>IF(Q128&gt;0,VLOOKUP(H128,Leistungszahlen!$A$11:$C$158,3,),0)</f>
        <v>0</v>
      </c>
      <c r="AG128" s="178">
        <f>IF(R128&gt;0,VLOOKUP(H128,Leistungszahlen!$A$11:$F$158,6,),IF(T128&gt;0,VLOOKUP(H128,Leistungszahlen!$A$11:$F$158,6,),0))</f>
        <v>0</v>
      </c>
      <c r="AH128" s="179" t="e">
        <f t="shared" si="57"/>
        <v>#DIV/0!</v>
      </c>
      <c r="AI128" s="179">
        <f t="shared" si="58"/>
        <v>0</v>
      </c>
      <c r="AJ128" s="179">
        <f t="shared" si="59"/>
        <v>0</v>
      </c>
      <c r="AK128" s="179">
        <f t="shared" si="60"/>
        <v>0</v>
      </c>
      <c r="AL128" s="179">
        <f t="shared" si="61"/>
        <v>0</v>
      </c>
      <c r="AM128" s="180">
        <f>IF(L128=1,Stundensätze!$D$13,IF(L128=2,Stundensätze!$D$17,IF(L128=4,Stundensätze!$D$21,"")))</f>
        <v>0</v>
      </c>
      <c r="AN128" s="180">
        <f>IF(L128=1,Stundensätze!$D$15,IF(L128=2,Stundensätze!$D$19,IF(L128=4,Stundensätze!$D$23,"")))</f>
        <v>0</v>
      </c>
      <c r="AO128" s="180" t="e">
        <f t="shared" si="67"/>
        <v>#DIV/0!</v>
      </c>
      <c r="AP128" s="180">
        <f t="shared" si="68"/>
        <v>0</v>
      </c>
      <c r="AQ128" s="192" t="e">
        <f t="shared" si="69"/>
        <v>#DIV/0!</v>
      </c>
      <c r="AR128" s="192" t="e">
        <f t="shared" si="70"/>
        <v>#DIV/0!</v>
      </c>
      <c r="AS128" s="193" t="e">
        <f t="shared" si="71"/>
        <v>#DIV/0!</v>
      </c>
      <c r="AT128" s="258" t="str">
        <f>IF(K128=0,0,VLOOKUP(K128,Kostenstellen!A:B,2,FALSE))</f>
        <v xml:space="preserve">Sophie-Luisen-Klinik                       </v>
      </c>
      <c r="AU128" s="68" t="str">
        <f t="shared" si="78"/>
        <v>G</v>
      </c>
      <c r="AV128" s="68" t="str">
        <f t="shared" si="79"/>
        <v/>
      </c>
      <c r="AW128" s="68">
        <f>IF(AF128=0,0,VLOOKUP($H128,Leistungszahlen!$A$11:$H$158,4,FALSE))</f>
        <v>0</v>
      </c>
      <c r="AX128" s="68">
        <f>IF(AF128=0,0,VLOOKUP($H128,Leistungszahlen!$A$11:$H$158,5,FALSE))</f>
        <v>0</v>
      </c>
      <c r="AY128" s="68">
        <f>IF(AG128=0,0,VLOOKUP($H128,Leistungszahlen!$A$11:$H$158,6,FALSE))</f>
        <v>0</v>
      </c>
      <c r="AZ128" s="68">
        <f t="shared" si="80"/>
        <v>0</v>
      </c>
      <c r="BA128" s="68">
        <f t="shared" si="81"/>
        <v>0</v>
      </c>
      <c r="BC128" s="68">
        <f t="shared" si="72"/>
        <v>0</v>
      </c>
      <c r="BD128" s="285"/>
    </row>
    <row r="129" spans="1:56" s="68" customFormat="1" ht="33.75">
      <c r="A129" s="200"/>
      <c r="B129" s="200"/>
      <c r="C129" s="200" t="s">
        <v>641</v>
      </c>
      <c r="D129" s="200" t="s">
        <v>202</v>
      </c>
      <c r="E129" s="200">
        <v>1</v>
      </c>
      <c r="F129" s="200"/>
      <c r="G129" s="200" t="s">
        <v>113</v>
      </c>
      <c r="H129" s="201" t="s">
        <v>205</v>
      </c>
      <c r="I129" s="202">
        <v>80.209999999999994</v>
      </c>
      <c r="J129" s="200" t="s">
        <v>778</v>
      </c>
      <c r="K129" s="176">
        <v>2</v>
      </c>
      <c r="L129" s="176">
        <v>1</v>
      </c>
      <c r="M129" s="176"/>
      <c r="N129" s="286">
        <v>3</v>
      </c>
      <c r="O129" s="286"/>
      <c r="P129" s="176"/>
      <c r="Q129" s="203">
        <f t="shared" si="73"/>
        <v>3</v>
      </c>
      <c r="R129" s="203">
        <f t="shared" si="74"/>
        <v>0</v>
      </c>
      <c r="S129" s="203">
        <f t="shared" si="75"/>
        <v>0</v>
      </c>
      <c r="T129" s="203">
        <f t="shared" si="76"/>
        <v>0</v>
      </c>
      <c r="U129" s="203">
        <f t="shared" si="77"/>
        <v>0</v>
      </c>
      <c r="V129" s="175">
        <f>IF(Q129&gt;0,VLOOKUP(Q129,Jahresfaktoren!$A$11:$B$24,2,),0)</f>
        <v>152</v>
      </c>
      <c r="W129" s="175">
        <f>IF(R129&gt;0,VLOOKUP(R129,Jahresfaktoren!$D$11:$E$24,2,),0)</f>
        <v>0</v>
      </c>
      <c r="X129" s="175">
        <f>IF(S129&gt;0,VLOOKUP(S129,Jahresfaktoren!$A$28:$B$29,2,),0)</f>
        <v>0</v>
      </c>
      <c r="Y129" s="175">
        <f>IF(T129&gt;0,VLOOKUP(T129,Jahresfaktoren!$A$28:$B$29,2,),0)</f>
        <v>0</v>
      </c>
      <c r="Z129" s="175">
        <f>IF(U129&gt;0,VLOOKUP(U129,Jahresfaktoren!$A$32:$B$33,2,),)</f>
        <v>0</v>
      </c>
      <c r="AA129" s="177">
        <f t="shared" si="62"/>
        <v>12191.919999999998</v>
      </c>
      <c r="AB129" s="177" t="str">
        <f t="shared" si="63"/>
        <v/>
      </c>
      <c r="AC129" s="177" t="str">
        <f t="shared" si="64"/>
        <v/>
      </c>
      <c r="AD129" s="177" t="str">
        <f t="shared" si="65"/>
        <v/>
      </c>
      <c r="AE129" s="177" t="str">
        <f t="shared" si="66"/>
        <v/>
      </c>
      <c r="AF129" s="178">
        <f>IF(Q129&gt;0,VLOOKUP(H129,Leistungszahlen!$A$11:$C$158,3,),0)</f>
        <v>0</v>
      </c>
      <c r="AG129" s="178">
        <f>IF(R129&gt;0,VLOOKUP(H129,Leistungszahlen!$A$11:$F$158,6,),IF(T129&gt;0,VLOOKUP(H129,Leistungszahlen!$A$11:$F$158,6,),0))</f>
        <v>0</v>
      </c>
      <c r="AH129" s="179" t="e">
        <f t="shared" si="57"/>
        <v>#DIV/0!</v>
      </c>
      <c r="AI129" s="179">
        <f t="shared" si="58"/>
        <v>0</v>
      </c>
      <c r="AJ129" s="179">
        <f t="shared" si="59"/>
        <v>0</v>
      </c>
      <c r="AK129" s="179">
        <f t="shared" si="60"/>
        <v>0</v>
      </c>
      <c r="AL129" s="179">
        <f t="shared" si="61"/>
        <v>0</v>
      </c>
      <c r="AM129" s="180">
        <f>IF(L129=1,Stundensätze!$D$13,IF(L129=2,Stundensätze!$D$17,IF(L129=4,Stundensätze!$D$21,"")))</f>
        <v>0</v>
      </c>
      <c r="AN129" s="180">
        <f>IF(L129=1,Stundensätze!$D$15,IF(L129=2,Stundensätze!$D$19,IF(L129=4,Stundensätze!$D$23,"")))</f>
        <v>0</v>
      </c>
      <c r="AO129" s="180" t="e">
        <f t="shared" si="67"/>
        <v>#DIV/0!</v>
      </c>
      <c r="AP129" s="180">
        <f t="shared" si="68"/>
        <v>0</v>
      </c>
      <c r="AQ129" s="192" t="e">
        <f t="shared" si="69"/>
        <v>#DIV/0!</v>
      </c>
      <c r="AR129" s="192" t="e">
        <f t="shared" si="70"/>
        <v>#DIV/0!</v>
      </c>
      <c r="AS129" s="193" t="e">
        <f t="shared" si="71"/>
        <v>#DIV/0!</v>
      </c>
      <c r="AT129" s="258" t="str">
        <f>IF(K129=0,0,VLOOKUP(K129,Kostenstellen!A:B,2,FALSE))</f>
        <v xml:space="preserve">Sophie-Luisen-Klinik                       </v>
      </c>
      <c r="AU129" s="68" t="str">
        <f t="shared" si="78"/>
        <v>G</v>
      </c>
      <c r="AV129" s="68" t="str">
        <f t="shared" si="79"/>
        <v/>
      </c>
      <c r="AW129" s="68">
        <f>IF(AF129=0,0,VLOOKUP($H129,Leistungszahlen!$A$11:$H$158,4,FALSE))</f>
        <v>0</v>
      </c>
      <c r="AX129" s="68">
        <f>IF(AF129=0,0,VLOOKUP($H129,Leistungszahlen!$A$11:$H$158,5,FALSE))</f>
        <v>0</v>
      </c>
      <c r="AY129" s="68">
        <f>IF(AG129=0,0,VLOOKUP($H129,Leistungszahlen!$A$11:$H$158,6,FALSE))</f>
        <v>0</v>
      </c>
      <c r="AZ129" s="68">
        <f t="shared" si="80"/>
        <v>0</v>
      </c>
      <c r="BA129" s="68">
        <f t="shared" si="81"/>
        <v>0</v>
      </c>
      <c r="BC129" s="68">
        <f t="shared" si="72"/>
        <v>0</v>
      </c>
      <c r="BD129" s="285"/>
    </row>
    <row r="130" spans="1:56" s="68" customFormat="1" ht="33.75">
      <c r="A130" s="200"/>
      <c r="B130" s="200"/>
      <c r="C130" s="200" t="s">
        <v>641</v>
      </c>
      <c r="D130" s="200" t="s">
        <v>202</v>
      </c>
      <c r="E130" s="200">
        <v>1</v>
      </c>
      <c r="F130" s="200"/>
      <c r="G130" s="200" t="s">
        <v>854</v>
      </c>
      <c r="H130" s="201" t="s">
        <v>205</v>
      </c>
      <c r="I130" s="202">
        <v>77.89</v>
      </c>
      <c r="J130" s="200" t="s">
        <v>778</v>
      </c>
      <c r="K130" s="176">
        <v>2</v>
      </c>
      <c r="L130" s="176">
        <v>1</v>
      </c>
      <c r="M130" s="176"/>
      <c r="N130" s="286">
        <v>3</v>
      </c>
      <c r="O130" s="286"/>
      <c r="P130" s="176"/>
      <c r="Q130" s="203">
        <f t="shared" si="73"/>
        <v>3</v>
      </c>
      <c r="R130" s="203">
        <f t="shared" si="74"/>
        <v>0</v>
      </c>
      <c r="S130" s="203">
        <f t="shared" si="75"/>
        <v>0</v>
      </c>
      <c r="T130" s="203">
        <f t="shared" si="76"/>
        <v>0</v>
      </c>
      <c r="U130" s="203">
        <f t="shared" si="77"/>
        <v>0</v>
      </c>
      <c r="V130" s="175">
        <f>IF(Q130&gt;0,VLOOKUP(Q130,Jahresfaktoren!$A$11:$B$24,2,),0)</f>
        <v>152</v>
      </c>
      <c r="W130" s="175">
        <f>IF(R130&gt;0,VLOOKUP(R130,Jahresfaktoren!$D$11:$E$24,2,),0)</f>
        <v>0</v>
      </c>
      <c r="X130" s="175">
        <f>IF(S130&gt;0,VLOOKUP(S130,Jahresfaktoren!$A$28:$B$29,2,),0)</f>
        <v>0</v>
      </c>
      <c r="Y130" s="175">
        <f>IF(T130&gt;0,VLOOKUP(T130,Jahresfaktoren!$A$28:$B$29,2,),0)</f>
        <v>0</v>
      </c>
      <c r="Z130" s="175">
        <f>IF(U130&gt;0,VLOOKUP(U130,Jahresfaktoren!$A$32:$B$33,2,),)</f>
        <v>0</v>
      </c>
      <c r="AA130" s="177">
        <f t="shared" ref="AA130:AA191" si="82">IF(Q130&gt;0,V130*I130,"")</f>
        <v>11839.28</v>
      </c>
      <c r="AB130" s="177" t="str">
        <f t="shared" ref="AB130:AB191" si="83">IF(R130&gt;0,W130*I130,"")</f>
        <v/>
      </c>
      <c r="AC130" s="177" t="str">
        <f t="shared" ref="AC130:AC191" si="84">IF(S130&gt;0,X130*I130,"")</f>
        <v/>
      </c>
      <c r="AD130" s="177" t="str">
        <f t="shared" ref="AD130:AD191" si="85">IF(T130&gt;0,Y130*I130,"")</f>
        <v/>
      </c>
      <c r="AE130" s="177" t="str">
        <f t="shared" ref="AE130:AE191" si="86">IF(U130&gt;0,Z130*I130,"")</f>
        <v/>
      </c>
      <c r="AF130" s="178">
        <f>IF(Q130&gt;0,VLOOKUP(H130,Leistungszahlen!$A$11:$C$158,3,),0)</f>
        <v>0</v>
      </c>
      <c r="AG130" s="178">
        <f>IF(R130&gt;0,VLOOKUP(H130,Leistungszahlen!$A$11:$F$158,6,),IF(T130&gt;0,VLOOKUP(H130,Leistungszahlen!$A$11:$F$158,6,),0))</f>
        <v>0</v>
      </c>
      <c r="AH130" s="179" t="e">
        <f t="shared" si="57"/>
        <v>#DIV/0!</v>
      </c>
      <c r="AI130" s="179">
        <f t="shared" si="58"/>
        <v>0</v>
      </c>
      <c r="AJ130" s="179">
        <f t="shared" si="59"/>
        <v>0</v>
      </c>
      <c r="AK130" s="179">
        <f t="shared" si="60"/>
        <v>0</v>
      </c>
      <c r="AL130" s="179">
        <f t="shared" si="61"/>
        <v>0</v>
      </c>
      <c r="AM130" s="180">
        <f>IF(L130=1,Stundensätze!$D$13,IF(L130=2,Stundensätze!$D$17,IF(L130=4,Stundensätze!$D$21,"")))</f>
        <v>0</v>
      </c>
      <c r="AN130" s="180">
        <f>IF(L130=1,Stundensätze!$D$15,IF(L130=2,Stundensätze!$D$19,IF(L130=4,Stundensätze!$D$23,"")))</f>
        <v>0</v>
      </c>
      <c r="AO130" s="180" t="e">
        <f t="shared" ref="AO130:AO191" si="87">IF(OR(Q130&gt;0,R130&gt;0),((AH130+AI130)*AM130),0)</f>
        <v>#DIV/0!</v>
      </c>
      <c r="AP130" s="180">
        <f t="shared" ref="AP130:AP191" si="88">IF(OR(S130&gt;0,T130&gt;0,U130&gt;0),((AJ130+AK130+AL130)*AN130),0)</f>
        <v>0</v>
      </c>
      <c r="AQ130" s="192" t="e">
        <f t="shared" ref="AQ130:AQ191" si="89">IF(I130&gt;0,AP130+AO130,"")</f>
        <v>#DIV/0!</v>
      </c>
      <c r="AR130" s="192" t="e">
        <f t="shared" ref="AR130:AR191" si="90">IF(I130&gt;0,AQ130/12,"")</f>
        <v>#DIV/0!</v>
      </c>
      <c r="AS130" s="193" t="e">
        <f t="shared" ref="AS130:AS191" si="91">IF(OR(Q130&gt;0,R130&gt;0,S130&gt;0,T130&gt;0,U130&gt;0),(SUM(AH130:AL130)),0)</f>
        <v>#DIV/0!</v>
      </c>
      <c r="AT130" s="258" t="str">
        <f>IF(K130=0,0,VLOOKUP(K130,Kostenstellen!A:B,2,FALSE))</f>
        <v xml:space="preserve">Sophie-Luisen-Klinik                       </v>
      </c>
      <c r="AU130" s="68" t="str">
        <f t="shared" si="78"/>
        <v>G</v>
      </c>
      <c r="AV130" s="68" t="str">
        <f t="shared" si="79"/>
        <v/>
      </c>
      <c r="AW130" s="68">
        <f>IF(AF130=0,0,VLOOKUP($H130,Leistungszahlen!$A$11:$H$158,4,FALSE))</f>
        <v>0</v>
      </c>
      <c r="AX130" s="68">
        <f>IF(AF130=0,0,VLOOKUP($H130,Leistungszahlen!$A$11:$H$158,5,FALSE))</f>
        <v>0</v>
      </c>
      <c r="AY130" s="68">
        <f>IF(AG130=0,0,VLOOKUP($H130,Leistungszahlen!$A$11:$H$158,6,FALSE))</f>
        <v>0</v>
      </c>
      <c r="AZ130" s="68">
        <f t="shared" si="80"/>
        <v>0</v>
      </c>
      <c r="BA130" s="68">
        <f t="shared" si="81"/>
        <v>0</v>
      </c>
      <c r="BC130" s="68">
        <f t="shared" ref="BC130:BC191" si="92">IF(BA130&gt;0,"Die Leistungswerte sind unter- oder überschritten",0)</f>
        <v>0</v>
      </c>
      <c r="BD130" s="285"/>
    </row>
    <row r="131" spans="1:56" s="68" customFormat="1" ht="33.75">
      <c r="A131" s="200"/>
      <c r="B131" s="200"/>
      <c r="C131" s="200" t="s">
        <v>641</v>
      </c>
      <c r="D131" s="200" t="s">
        <v>202</v>
      </c>
      <c r="E131" s="200">
        <v>1</v>
      </c>
      <c r="F131" s="200">
        <v>1134</v>
      </c>
      <c r="G131" s="200" t="s">
        <v>855</v>
      </c>
      <c r="H131" s="201" t="s">
        <v>686</v>
      </c>
      <c r="I131" s="202">
        <v>33.47</v>
      </c>
      <c r="J131" s="200" t="s">
        <v>778</v>
      </c>
      <c r="K131" s="176">
        <v>2</v>
      </c>
      <c r="L131" s="176">
        <v>1</v>
      </c>
      <c r="M131" s="176"/>
      <c r="N131" s="286">
        <v>3</v>
      </c>
      <c r="O131" s="286"/>
      <c r="P131" s="176"/>
      <c r="Q131" s="203">
        <f t="shared" si="73"/>
        <v>3</v>
      </c>
      <c r="R131" s="203">
        <f t="shared" si="74"/>
        <v>0</v>
      </c>
      <c r="S131" s="203">
        <f t="shared" si="75"/>
        <v>0</v>
      </c>
      <c r="T131" s="203">
        <f t="shared" si="76"/>
        <v>0</v>
      </c>
      <c r="U131" s="203">
        <f t="shared" si="77"/>
        <v>0</v>
      </c>
      <c r="V131" s="175">
        <f>IF(Q131&gt;0,VLOOKUP(Q131,Jahresfaktoren!$A$11:$B$24,2,),0)</f>
        <v>152</v>
      </c>
      <c r="W131" s="175">
        <f>IF(R131&gt;0,VLOOKUP(R131,Jahresfaktoren!$D$11:$E$24,2,),0)</f>
        <v>0</v>
      </c>
      <c r="X131" s="175">
        <f>IF(S131&gt;0,VLOOKUP(S131,Jahresfaktoren!$A$28:$B$29,2,),0)</f>
        <v>0</v>
      </c>
      <c r="Y131" s="175">
        <f>IF(T131&gt;0,VLOOKUP(T131,Jahresfaktoren!$A$28:$B$29,2,),0)</f>
        <v>0</v>
      </c>
      <c r="Z131" s="175">
        <f>IF(U131&gt;0,VLOOKUP(U131,Jahresfaktoren!$A$32:$B$33,2,),)</f>
        <v>0</v>
      </c>
      <c r="AA131" s="177">
        <f t="shared" si="82"/>
        <v>5087.4399999999996</v>
      </c>
      <c r="AB131" s="177" t="str">
        <f t="shared" si="83"/>
        <v/>
      </c>
      <c r="AC131" s="177" t="str">
        <f t="shared" si="84"/>
        <v/>
      </c>
      <c r="AD131" s="177" t="str">
        <f t="shared" si="85"/>
        <v/>
      </c>
      <c r="AE131" s="177" t="str">
        <f t="shared" si="86"/>
        <v/>
      </c>
      <c r="AF131" s="178">
        <f>IF(Q131&gt;0,VLOOKUP(H131,Leistungszahlen!$A$11:$C$158,3,),0)</f>
        <v>0</v>
      </c>
      <c r="AG131" s="178">
        <f>IF(R131&gt;0,VLOOKUP(H131,Leistungszahlen!$A$11:$F$158,6,),IF(T131&gt;0,VLOOKUP(H131,Leistungszahlen!$A$11:$F$158,6,),0))</f>
        <v>0</v>
      </c>
      <c r="AH131" s="179" t="e">
        <f t="shared" si="57"/>
        <v>#DIV/0!</v>
      </c>
      <c r="AI131" s="179">
        <f t="shared" si="58"/>
        <v>0</v>
      </c>
      <c r="AJ131" s="179">
        <f t="shared" si="59"/>
        <v>0</v>
      </c>
      <c r="AK131" s="179">
        <f t="shared" si="60"/>
        <v>0</v>
      </c>
      <c r="AL131" s="179">
        <f t="shared" si="61"/>
        <v>0</v>
      </c>
      <c r="AM131" s="180">
        <f>IF(L131=1,Stundensätze!$D$13,IF(L131=2,Stundensätze!$D$17,IF(L131=4,Stundensätze!$D$21,"")))</f>
        <v>0</v>
      </c>
      <c r="AN131" s="180">
        <f>IF(L131=1,Stundensätze!$D$15,IF(L131=2,Stundensätze!$D$19,IF(L131=4,Stundensätze!$D$23,"")))</f>
        <v>0</v>
      </c>
      <c r="AO131" s="180" t="e">
        <f t="shared" si="87"/>
        <v>#DIV/0!</v>
      </c>
      <c r="AP131" s="180">
        <f t="shared" si="88"/>
        <v>0</v>
      </c>
      <c r="AQ131" s="192" t="e">
        <f t="shared" si="89"/>
        <v>#DIV/0!</v>
      </c>
      <c r="AR131" s="192" t="e">
        <f t="shared" si="90"/>
        <v>#DIV/0!</v>
      </c>
      <c r="AS131" s="193" t="e">
        <f t="shared" si="91"/>
        <v>#DIV/0!</v>
      </c>
      <c r="AT131" s="258" t="str">
        <f>IF(K131=0,0,VLOOKUP(K131,Kostenstellen!A:B,2,FALSE))</f>
        <v xml:space="preserve">Sophie-Luisen-Klinik                       </v>
      </c>
      <c r="AU131" s="68" t="str">
        <f t="shared" si="78"/>
        <v>F1</v>
      </c>
      <c r="AV131" s="68" t="str">
        <f t="shared" si="79"/>
        <v/>
      </c>
      <c r="AW131" s="68">
        <f>IF(AF131=0,0,VLOOKUP($H131,Leistungszahlen!$A$11:$H$158,4,FALSE))</f>
        <v>0</v>
      </c>
      <c r="AX131" s="68">
        <f>IF(AF131=0,0,VLOOKUP($H131,Leistungszahlen!$A$11:$H$158,5,FALSE))</f>
        <v>0</v>
      </c>
      <c r="AY131" s="68">
        <f>IF(AG131=0,0,VLOOKUP($H131,Leistungszahlen!$A$11:$H$158,6,FALSE))</f>
        <v>0</v>
      </c>
      <c r="AZ131" s="68">
        <f t="shared" si="80"/>
        <v>0</v>
      </c>
      <c r="BA131" s="68">
        <f t="shared" si="81"/>
        <v>0</v>
      </c>
      <c r="BC131" s="68">
        <f t="shared" si="92"/>
        <v>0</v>
      </c>
      <c r="BD131" s="285"/>
    </row>
    <row r="132" spans="1:56" s="68" customFormat="1" ht="33.75">
      <c r="A132" s="200"/>
      <c r="B132" s="200"/>
      <c r="C132" s="200" t="s">
        <v>641</v>
      </c>
      <c r="D132" s="200" t="s">
        <v>202</v>
      </c>
      <c r="E132" s="200">
        <v>1</v>
      </c>
      <c r="F132" s="200"/>
      <c r="G132" s="200" t="s">
        <v>113</v>
      </c>
      <c r="H132" s="201" t="s">
        <v>205</v>
      </c>
      <c r="I132" s="202">
        <v>5.53</v>
      </c>
      <c r="J132" s="200" t="s">
        <v>778</v>
      </c>
      <c r="K132" s="176">
        <v>2</v>
      </c>
      <c r="L132" s="176">
        <v>1</v>
      </c>
      <c r="M132" s="176"/>
      <c r="N132" s="286">
        <v>3</v>
      </c>
      <c r="O132" s="286"/>
      <c r="P132" s="176"/>
      <c r="Q132" s="203">
        <f t="shared" si="73"/>
        <v>3</v>
      </c>
      <c r="R132" s="203">
        <f t="shared" si="74"/>
        <v>0</v>
      </c>
      <c r="S132" s="203">
        <f t="shared" si="75"/>
        <v>0</v>
      </c>
      <c r="T132" s="203">
        <f t="shared" si="76"/>
        <v>0</v>
      </c>
      <c r="U132" s="203">
        <f t="shared" si="77"/>
        <v>0</v>
      </c>
      <c r="V132" s="175">
        <f>IF(Q132&gt;0,VLOOKUP(Q132,Jahresfaktoren!$A$11:$B$24,2,),0)</f>
        <v>152</v>
      </c>
      <c r="W132" s="175">
        <f>IF(R132&gt;0,VLOOKUP(R132,Jahresfaktoren!$D$11:$E$24,2,),0)</f>
        <v>0</v>
      </c>
      <c r="X132" s="175">
        <f>IF(S132&gt;0,VLOOKUP(S132,Jahresfaktoren!$A$28:$B$29,2,),0)</f>
        <v>0</v>
      </c>
      <c r="Y132" s="175">
        <f>IF(T132&gt;0,VLOOKUP(T132,Jahresfaktoren!$A$28:$B$29,2,),0)</f>
        <v>0</v>
      </c>
      <c r="Z132" s="175">
        <f>IF(U132&gt;0,VLOOKUP(U132,Jahresfaktoren!$A$32:$B$33,2,),)</f>
        <v>0</v>
      </c>
      <c r="AA132" s="177">
        <f t="shared" si="82"/>
        <v>840.56000000000006</v>
      </c>
      <c r="AB132" s="177" t="str">
        <f t="shared" si="83"/>
        <v/>
      </c>
      <c r="AC132" s="177" t="str">
        <f t="shared" si="84"/>
        <v/>
      </c>
      <c r="AD132" s="177" t="str">
        <f t="shared" si="85"/>
        <v/>
      </c>
      <c r="AE132" s="177" t="str">
        <f t="shared" si="86"/>
        <v/>
      </c>
      <c r="AF132" s="178">
        <f>IF(Q132&gt;0,VLOOKUP(H132,Leistungszahlen!$A$11:$C$158,3,),0)</f>
        <v>0</v>
      </c>
      <c r="AG132" s="178">
        <f>IF(R132&gt;0,VLOOKUP(H132,Leistungszahlen!$A$11:$F$158,6,),IF(T132&gt;0,VLOOKUP(H132,Leistungszahlen!$A$11:$F$158,6,),0))</f>
        <v>0</v>
      </c>
      <c r="AH132" s="179" t="e">
        <f t="shared" si="57"/>
        <v>#DIV/0!</v>
      </c>
      <c r="AI132" s="179">
        <f t="shared" si="58"/>
        <v>0</v>
      </c>
      <c r="AJ132" s="179">
        <f t="shared" si="59"/>
        <v>0</v>
      </c>
      <c r="AK132" s="179">
        <f t="shared" si="60"/>
        <v>0</v>
      </c>
      <c r="AL132" s="179">
        <f t="shared" si="61"/>
        <v>0</v>
      </c>
      <c r="AM132" s="180">
        <f>IF(L132=1,Stundensätze!$D$13,IF(L132=2,Stundensätze!$D$17,IF(L132=4,Stundensätze!$D$21,"")))</f>
        <v>0</v>
      </c>
      <c r="AN132" s="180">
        <f>IF(L132=1,Stundensätze!$D$15,IF(L132=2,Stundensätze!$D$19,IF(L132=4,Stundensätze!$D$23,"")))</f>
        <v>0</v>
      </c>
      <c r="AO132" s="180" t="e">
        <f t="shared" si="87"/>
        <v>#DIV/0!</v>
      </c>
      <c r="AP132" s="180">
        <f t="shared" si="88"/>
        <v>0</v>
      </c>
      <c r="AQ132" s="192" t="e">
        <f t="shared" si="89"/>
        <v>#DIV/0!</v>
      </c>
      <c r="AR132" s="192" t="e">
        <f t="shared" si="90"/>
        <v>#DIV/0!</v>
      </c>
      <c r="AS132" s="193" t="e">
        <f t="shared" si="91"/>
        <v>#DIV/0!</v>
      </c>
      <c r="AT132" s="258" t="str">
        <f>IF(K132=0,0,VLOOKUP(K132,Kostenstellen!A:B,2,FALSE))</f>
        <v xml:space="preserve">Sophie-Luisen-Klinik                       </v>
      </c>
      <c r="AU132" s="68" t="str">
        <f t="shared" si="78"/>
        <v>G</v>
      </c>
      <c r="AV132" s="68" t="str">
        <f t="shared" si="79"/>
        <v/>
      </c>
      <c r="AW132" s="68">
        <f>IF(AF132=0,0,VLOOKUP($H132,Leistungszahlen!$A$11:$H$158,4,FALSE))</f>
        <v>0</v>
      </c>
      <c r="AX132" s="68">
        <f>IF(AF132=0,0,VLOOKUP($H132,Leistungszahlen!$A$11:$H$158,5,FALSE))</f>
        <v>0</v>
      </c>
      <c r="AY132" s="68">
        <f>IF(AG132=0,0,VLOOKUP($H132,Leistungszahlen!$A$11:$H$158,6,FALSE))</f>
        <v>0</v>
      </c>
      <c r="AZ132" s="68">
        <f t="shared" si="80"/>
        <v>0</v>
      </c>
      <c r="BA132" s="68">
        <f t="shared" si="81"/>
        <v>0</v>
      </c>
      <c r="BC132" s="68">
        <f t="shared" si="92"/>
        <v>0</v>
      </c>
      <c r="BD132" s="285"/>
    </row>
    <row r="133" spans="1:56" s="68" customFormat="1" ht="33.75">
      <c r="A133" s="200"/>
      <c r="B133" s="200"/>
      <c r="C133" s="200" t="s">
        <v>641</v>
      </c>
      <c r="D133" s="200" t="s">
        <v>202</v>
      </c>
      <c r="E133" s="200">
        <v>1</v>
      </c>
      <c r="F133" s="200"/>
      <c r="G133" s="200" t="s">
        <v>856</v>
      </c>
      <c r="H133" s="201" t="s">
        <v>220</v>
      </c>
      <c r="I133" s="202">
        <v>4.92</v>
      </c>
      <c r="J133" s="200" t="s">
        <v>778</v>
      </c>
      <c r="K133" s="176">
        <v>2</v>
      </c>
      <c r="L133" s="176">
        <v>1</v>
      </c>
      <c r="M133" s="176" t="s">
        <v>119</v>
      </c>
      <c r="N133" s="286"/>
      <c r="O133" s="286"/>
      <c r="P133" s="176"/>
      <c r="Q133" s="203">
        <f t="shared" si="73"/>
        <v>0</v>
      </c>
      <c r="R133" s="203">
        <f t="shared" si="74"/>
        <v>0</v>
      </c>
      <c r="S133" s="203">
        <f t="shared" si="75"/>
        <v>0</v>
      </c>
      <c r="T133" s="203">
        <f t="shared" si="76"/>
        <v>0</v>
      </c>
      <c r="U133" s="203">
        <f t="shared" si="77"/>
        <v>0</v>
      </c>
      <c r="V133" s="175">
        <f>IF(Q133&gt;0,VLOOKUP(Q133,Jahresfaktoren!$A$11:$B$24,2,),0)</f>
        <v>0</v>
      </c>
      <c r="W133" s="175">
        <f>IF(R133&gt;0,VLOOKUP(R133,Jahresfaktoren!$D$11:$E$24,2,),0)</f>
        <v>0</v>
      </c>
      <c r="X133" s="175">
        <f>IF(S133&gt;0,VLOOKUP(S133,Jahresfaktoren!$A$28:$B$29,2,),0)</f>
        <v>0</v>
      </c>
      <c r="Y133" s="175">
        <f>IF(T133&gt;0,VLOOKUP(T133,Jahresfaktoren!$A$28:$B$29,2,),0)</f>
        <v>0</v>
      </c>
      <c r="Z133" s="175">
        <f>IF(U133&gt;0,VLOOKUP(U133,Jahresfaktoren!$A$32:$B$33,2,),)</f>
        <v>0</v>
      </c>
      <c r="AA133" s="177" t="str">
        <f t="shared" si="82"/>
        <v/>
      </c>
      <c r="AB133" s="177" t="str">
        <f t="shared" si="83"/>
        <v/>
      </c>
      <c r="AC133" s="177" t="str">
        <f t="shared" si="84"/>
        <v/>
      </c>
      <c r="AD133" s="177" t="str">
        <f t="shared" si="85"/>
        <v/>
      </c>
      <c r="AE133" s="177" t="str">
        <f t="shared" si="86"/>
        <v/>
      </c>
      <c r="AF133" s="178">
        <f>IF(Q133&gt;0,VLOOKUP(H133,Leistungszahlen!$A$11:$C$158,3,),0)</f>
        <v>0</v>
      </c>
      <c r="AG133" s="178">
        <f>IF(R133&gt;0,VLOOKUP(H133,Leistungszahlen!$A$11:$F$158,6,),IF(T133&gt;0,VLOOKUP(H133,Leistungszahlen!$A$11:$F$158,6,),0))</f>
        <v>0</v>
      </c>
      <c r="AH133" s="179">
        <f t="shared" si="57"/>
        <v>0</v>
      </c>
      <c r="AI133" s="179">
        <f t="shared" si="58"/>
        <v>0</v>
      </c>
      <c r="AJ133" s="179">
        <f t="shared" si="59"/>
        <v>0</v>
      </c>
      <c r="AK133" s="179">
        <f t="shared" si="60"/>
        <v>0</v>
      </c>
      <c r="AL133" s="179">
        <f t="shared" si="61"/>
        <v>0</v>
      </c>
      <c r="AM133" s="180">
        <f>IF(L133=1,Stundensätze!$D$13,IF(L133=2,Stundensätze!$D$17,IF(L133=4,Stundensätze!$D$21,"")))</f>
        <v>0</v>
      </c>
      <c r="AN133" s="180">
        <f>IF(L133=1,Stundensätze!$D$15,IF(L133=2,Stundensätze!$D$19,IF(L133=4,Stundensätze!$D$23,"")))</f>
        <v>0</v>
      </c>
      <c r="AO133" s="180">
        <f t="shared" si="87"/>
        <v>0</v>
      </c>
      <c r="AP133" s="180">
        <f t="shared" si="88"/>
        <v>0</v>
      </c>
      <c r="AQ133" s="192">
        <f t="shared" si="89"/>
        <v>0</v>
      </c>
      <c r="AR133" s="192">
        <f t="shared" si="90"/>
        <v>0</v>
      </c>
      <c r="AS133" s="193">
        <f t="shared" si="91"/>
        <v>0</v>
      </c>
      <c r="AT133" s="258" t="str">
        <f>IF(K133=0,0,VLOOKUP(K133,Kostenstellen!A:B,2,FALSE))</f>
        <v xml:space="preserve">Sophie-Luisen-Klinik                       </v>
      </c>
      <c r="AU133" s="68" t="str">
        <f t="shared" si="78"/>
        <v/>
      </c>
      <c r="AV133" s="68" t="str">
        <f t="shared" si="79"/>
        <v/>
      </c>
      <c r="AW133" s="68">
        <f>IF(AF133=0,0,VLOOKUP($H133,Leistungszahlen!$A$11:$H$158,4,FALSE))</f>
        <v>0</v>
      </c>
      <c r="AX133" s="68">
        <f>IF(AF133=0,0,VLOOKUP($H133,Leistungszahlen!$A$11:$H$158,5,FALSE))</f>
        <v>0</v>
      </c>
      <c r="AY133" s="68">
        <f>IF(AG133=0,0,VLOOKUP($H133,Leistungszahlen!$A$11:$H$158,6,FALSE))</f>
        <v>0</v>
      </c>
      <c r="AZ133" s="68">
        <f t="shared" si="80"/>
        <v>0</v>
      </c>
      <c r="BA133" s="68">
        <f t="shared" si="81"/>
        <v>0</v>
      </c>
      <c r="BC133" s="68">
        <f t="shared" si="92"/>
        <v>0</v>
      </c>
      <c r="BD133" s="285"/>
    </row>
    <row r="134" spans="1:56" s="68" customFormat="1" ht="33.75">
      <c r="A134" s="200"/>
      <c r="B134" s="200"/>
      <c r="C134" s="200" t="s">
        <v>641</v>
      </c>
      <c r="D134" s="200" t="s">
        <v>202</v>
      </c>
      <c r="E134" s="200">
        <v>1</v>
      </c>
      <c r="F134" s="200"/>
      <c r="G134" s="200" t="s">
        <v>232</v>
      </c>
      <c r="H134" s="201" t="s">
        <v>206</v>
      </c>
      <c r="I134" s="202">
        <v>6.83</v>
      </c>
      <c r="J134" s="200" t="s">
        <v>778</v>
      </c>
      <c r="K134" s="176">
        <v>2</v>
      </c>
      <c r="L134" s="176">
        <v>1</v>
      </c>
      <c r="M134" s="176" t="s">
        <v>119</v>
      </c>
      <c r="N134" s="286">
        <v>5</v>
      </c>
      <c r="O134" s="286"/>
      <c r="P134" s="176"/>
      <c r="Q134" s="203">
        <f t="shared" si="73"/>
        <v>0</v>
      </c>
      <c r="R134" s="203">
        <f t="shared" si="74"/>
        <v>0</v>
      </c>
      <c r="S134" s="203">
        <f t="shared" si="75"/>
        <v>0</v>
      </c>
      <c r="T134" s="203">
        <f t="shared" si="76"/>
        <v>0</v>
      </c>
      <c r="U134" s="203">
        <f t="shared" si="77"/>
        <v>0</v>
      </c>
      <c r="V134" s="175">
        <f>IF(Q134&gt;0,VLOOKUP(Q134,Jahresfaktoren!$A$11:$B$24,2,),0)</f>
        <v>0</v>
      </c>
      <c r="W134" s="175">
        <f>IF(R134&gt;0,VLOOKUP(R134,Jahresfaktoren!$D$11:$E$24,2,),0)</f>
        <v>0</v>
      </c>
      <c r="X134" s="175">
        <f>IF(S134&gt;0,VLOOKUP(S134,Jahresfaktoren!$A$28:$B$29,2,),0)</f>
        <v>0</v>
      </c>
      <c r="Y134" s="175">
        <f>IF(T134&gt;0,VLOOKUP(T134,Jahresfaktoren!$A$28:$B$29,2,),0)</f>
        <v>0</v>
      </c>
      <c r="Z134" s="175">
        <f>IF(U134&gt;0,VLOOKUP(U134,Jahresfaktoren!$A$32:$B$33,2,),)</f>
        <v>0</v>
      </c>
      <c r="AA134" s="177" t="str">
        <f t="shared" si="82"/>
        <v/>
      </c>
      <c r="AB134" s="177" t="str">
        <f t="shared" si="83"/>
        <v/>
      </c>
      <c r="AC134" s="177" t="str">
        <f t="shared" si="84"/>
        <v/>
      </c>
      <c r="AD134" s="177" t="str">
        <f t="shared" si="85"/>
        <v/>
      </c>
      <c r="AE134" s="177" t="str">
        <f t="shared" si="86"/>
        <v/>
      </c>
      <c r="AF134" s="178">
        <f>IF(Q134&gt;0,VLOOKUP(H134,Leistungszahlen!$A$11:$C$158,3,),0)</f>
        <v>0</v>
      </c>
      <c r="AG134" s="178">
        <f>IF(R134&gt;0,VLOOKUP(H134,Leistungszahlen!$A$11:$F$158,6,),IF(T134&gt;0,VLOOKUP(H134,Leistungszahlen!$A$11:$F$158,6,),0))</f>
        <v>0</v>
      </c>
      <c r="AH134" s="179">
        <f t="shared" si="57"/>
        <v>0</v>
      </c>
      <c r="AI134" s="179">
        <f t="shared" si="58"/>
        <v>0</v>
      </c>
      <c r="AJ134" s="179">
        <f t="shared" si="59"/>
        <v>0</v>
      </c>
      <c r="AK134" s="179">
        <f t="shared" si="60"/>
        <v>0</v>
      </c>
      <c r="AL134" s="179">
        <f t="shared" si="61"/>
        <v>0</v>
      </c>
      <c r="AM134" s="180">
        <f>IF(L134=1,Stundensätze!$D$13,IF(L134=2,Stundensätze!$D$17,IF(L134=4,Stundensätze!$D$21,"")))</f>
        <v>0</v>
      </c>
      <c r="AN134" s="180">
        <f>IF(L134=1,Stundensätze!$D$15,IF(L134=2,Stundensätze!$D$19,IF(L134=4,Stundensätze!$D$23,"")))</f>
        <v>0</v>
      </c>
      <c r="AO134" s="180">
        <f t="shared" si="87"/>
        <v>0</v>
      </c>
      <c r="AP134" s="180">
        <f t="shared" si="88"/>
        <v>0</v>
      </c>
      <c r="AQ134" s="192">
        <f t="shared" si="89"/>
        <v>0</v>
      </c>
      <c r="AR134" s="192">
        <f t="shared" si="90"/>
        <v>0</v>
      </c>
      <c r="AS134" s="193">
        <f t="shared" si="91"/>
        <v>0</v>
      </c>
      <c r="AT134" s="258" t="str">
        <f>IF(K134=0,0,VLOOKUP(K134,Kostenstellen!A:B,2,FALSE))</f>
        <v xml:space="preserve">Sophie-Luisen-Klinik                       </v>
      </c>
      <c r="AU134" s="68" t="str">
        <f t="shared" si="78"/>
        <v/>
      </c>
      <c r="AV134" s="68" t="str">
        <f t="shared" si="79"/>
        <v/>
      </c>
      <c r="AW134" s="68">
        <f>IF(AF134=0,0,VLOOKUP($H134,Leistungszahlen!$A$11:$H$158,4,FALSE))</f>
        <v>0</v>
      </c>
      <c r="AX134" s="68">
        <f>IF(AF134=0,0,VLOOKUP($H134,Leistungszahlen!$A$11:$H$158,5,FALSE))</f>
        <v>0</v>
      </c>
      <c r="AY134" s="68">
        <f>IF(AG134=0,0,VLOOKUP($H134,Leistungszahlen!$A$11:$H$158,6,FALSE))</f>
        <v>0</v>
      </c>
      <c r="AZ134" s="68">
        <f t="shared" si="80"/>
        <v>0</v>
      </c>
      <c r="BA134" s="68">
        <f t="shared" si="81"/>
        <v>0</v>
      </c>
      <c r="BC134" s="68">
        <f t="shared" si="92"/>
        <v>0</v>
      </c>
      <c r="BD134" s="285"/>
    </row>
    <row r="135" spans="1:56" s="68" customFormat="1" ht="33.75">
      <c r="A135" s="200"/>
      <c r="B135" s="200"/>
      <c r="C135" s="200" t="s">
        <v>641</v>
      </c>
      <c r="D135" s="200" t="s">
        <v>202</v>
      </c>
      <c r="E135" s="200">
        <v>1</v>
      </c>
      <c r="F135" s="200">
        <v>1120</v>
      </c>
      <c r="G135" s="200" t="s">
        <v>857</v>
      </c>
      <c r="H135" s="201" t="s">
        <v>215</v>
      </c>
      <c r="I135" s="202">
        <v>5.39</v>
      </c>
      <c r="J135" s="200" t="s">
        <v>778</v>
      </c>
      <c r="K135" s="176">
        <v>2</v>
      </c>
      <c r="L135" s="176">
        <v>1</v>
      </c>
      <c r="M135" s="176"/>
      <c r="N135" s="286">
        <v>7</v>
      </c>
      <c r="O135" s="286"/>
      <c r="P135" s="176"/>
      <c r="Q135" s="203">
        <f t="shared" si="73"/>
        <v>6</v>
      </c>
      <c r="R135" s="203">
        <f t="shared" si="74"/>
        <v>0</v>
      </c>
      <c r="S135" s="203">
        <f t="shared" si="75"/>
        <v>1</v>
      </c>
      <c r="T135" s="203">
        <f t="shared" si="76"/>
        <v>0</v>
      </c>
      <c r="U135" s="203">
        <f t="shared" si="77"/>
        <v>1</v>
      </c>
      <c r="V135" s="175">
        <f>IF(Q135&gt;0,VLOOKUP(Q135,Jahresfaktoren!$A$11:$B$24,2,),0)</f>
        <v>302</v>
      </c>
      <c r="W135" s="175">
        <f>IF(R135&gt;0,VLOOKUP(R135,Jahresfaktoren!$D$11:$E$24,2,),0)</f>
        <v>0</v>
      </c>
      <c r="X135" s="175">
        <f>IF(S135&gt;0,VLOOKUP(S135,Jahresfaktoren!$A$28:$B$29,2,),0)</f>
        <v>60</v>
      </c>
      <c r="Y135" s="175">
        <f>IF(T135&gt;0,VLOOKUP(T135,Jahresfaktoren!$A$28:$B$29,2,),0)</f>
        <v>0</v>
      </c>
      <c r="Z135" s="175">
        <f>IF(U135&gt;0,VLOOKUP(U135,Jahresfaktoren!$A$32:$B$33,2,),)</f>
        <v>3</v>
      </c>
      <c r="AA135" s="177">
        <f t="shared" si="82"/>
        <v>1627.78</v>
      </c>
      <c r="AB135" s="177" t="str">
        <f t="shared" si="83"/>
        <v/>
      </c>
      <c r="AC135" s="177">
        <f t="shared" si="84"/>
        <v>323.39999999999998</v>
      </c>
      <c r="AD135" s="177" t="str">
        <f t="shared" si="85"/>
        <v/>
      </c>
      <c r="AE135" s="177">
        <f t="shared" si="86"/>
        <v>16.169999999999998</v>
      </c>
      <c r="AF135" s="178">
        <f>IF(Q135&gt;0,VLOOKUP(H135,Leistungszahlen!$A$11:$C$158,3,),0)</f>
        <v>0</v>
      </c>
      <c r="AG135" s="178">
        <f>IF(R135&gt;0,VLOOKUP(H135,Leistungszahlen!$A$11:$F$158,6,),IF(T135&gt;0,VLOOKUP(H135,Leistungszahlen!$A$11:$F$158,6,),0))</f>
        <v>0</v>
      </c>
      <c r="AH135" s="179" t="e">
        <f t="shared" si="57"/>
        <v>#DIV/0!</v>
      </c>
      <c r="AI135" s="179">
        <f t="shared" si="58"/>
        <v>0</v>
      </c>
      <c r="AJ135" s="179" t="e">
        <f t="shared" si="59"/>
        <v>#DIV/0!</v>
      </c>
      <c r="AK135" s="179">
        <f t="shared" si="60"/>
        <v>0</v>
      </c>
      <c r="AL135" s="179" t="e">
        <f t="shared" si="61"/>
        <v>#DIV/0!</v>
      </c>
      <c r="AM135" s="180">
        <f>IF(L135=1,Stundensätze!$D$13,IF(L135=2,Stundensätze!$D$17,IF(L135=4,Stundensätze!$D$21,"")))</f>
        <v>0</v>
      </c>
      <c r="AN135" s="180">
        <f>IF(L135=1,Stundensätze!$D$15,IF(L135=2,Stundensätze!$D$19,IF(L135=4,Stundensätze!$D$23,"")))</f>
        <v>0</v>
      </c>
      <c r="AO135" s="180" t="e">
        <f t="shared" si="87"/>
        <v>#DIV/0!</v>
      </c>
      <c r="AP135" s="180" t="e">
        <f t="shared" si="88"/>
        <v>#DIV/0!</v>
      </c>
      <c r="AQ135" s="192" t="e">
        <f t="shared" si="89"/>
        <v>#DIV/0!</v>
      </c>
      <c r="AR135" s="192" t="e">
        <f t="shared" si="90"/>
        <v>#DIV/0!</v>
      </c>
      <c r="AS135" s="193" t="e">
        <f t="shared" si="91"/>
        <v>#DIV/0!</v>
      </c>
      <c r="AT135" s="258" t="str">
        <f>IF(K135=0,0,VLOOKUP(K135,Kostenstellen!A:B,2,FALSE))</f>
        <v xml:space="preserve">Sophie-Luisen-Klinik                       </v>
      </c>
      <c r="AU135" s="68" t="str">
        <f t="shared" si="78"/>
        <v>R</v>
      </c>
      <c r="AV135" s="68" t="str">
        <f t="shared" si="79"/>
        <v/>
      </c>
      <c r="AW135" s="68">
        <f>IF(AF135=0,0,VLOOKUP($H135,Leistungszahlen!$A$11:$H$158,4,FALSE))</f>
        <v>0</v>
      </c>
      <c r="AX135" s="68">
        <f>IF(AF135=0,0,VLOOKUP($H135,Leistungszahlen!$A$11:$H$158,5,FALSE))</f>
        <v>0</v>
      </c>
      <c r="AY135" s="68">
        <f>IF(AG135=0,0,VLOOKUP($H135,Leistungszahlen!$A$11:$H$158,6,FALSE))</f>
        <v>0</v>
      </c>
      <c r="AZ135" s="68">
        <f t="shared" si="80"/>
        <v>0</v>
      </c>
      <c r="BA135" s="68">
        <f t="shared" si="81"/>
        <v>0</v>
      </c>
      <c r="BC135" s="68">
        <f t="shared" si="92"/>
        <v>0</v>
      </c>
      <c r="BD135" s="285"/>
    </row>
    <row r="136" spans="1:56" s="68" customFormat="1" ht="33.75">
      <c r="A136" s="200"/>
      <c r="B136" s="200"/>
      <c r="C136" s="200" t="s">
        <v>641</v>
      </c>
      <c r="D136" s="200" t="s">
        <v>202</v>
      </c>
      <c r="E136" s="200">
        <v>1</v>
      </c>
      <c r="F136" s="200" t="s">
        <v>858</v>
      </c>
      <c r="G136" s="200" t="s">
        <v>859</v>
      </c>
      <c r="H136" s="201" t="s">
        <v>202</v>
      </c>
      <c r="I136" s="202">
        <v>12.45</v>
      </c>
      <c r="J136" s="200" t="s">
        <v>778</v>
      </c>
      <c r="K136" s="176">
        <v>2</v>
      </c>
      <c r="L136" s="176">
        <v>1</v>
      </c>
      <c r="M136" s="176"/>
      <c r="N136" s="286">
        <v>1</v>
      </c>
      <c r="O136" s="286"/>
      <c r="P136" s="176"/>
      <c r="Q136" s="203">
        <f t="shared" si="73"/>
        <v>1</v>
      </c>
      <c r="R136" s="203">
        <f t="shared" si="74"/>
        <v>0</v>
      </c>
      <c r="S136" s="203">
        <f t="shared" si="75"/>
        <v>0</v>
      </c>
      <c r="T136" s="203">
        <f t="shared" si="76"/>
        <v>0</v>
      </c>
      <c r="U136" s="203">
        <f t="shared" si="77"/>
        <v>0</v>
      </c>
      <c r="V136" s="175">
        <f>IF(Q136&gt;0,VLOOKUP(Q136,Jahresfaktoren!$A$11:$B$24,2,),0)</f>
        <v>52</v>
      </c>
      <c r="W136" s="175">
        <f>IF(R136&gt;0,VLOOKUP(R136,Jahresfaktoren!$D$11:$E$24,2,),0)</f>
        <v>0</v>
      </c>
      <c r="X136" s="175">
        <f>IF(S136&gt;0,VLOOKUP(S136,Jahresfaktoren!$A$28:$B$29,2,),0)</f>
        <v>0</v>
      </c>
      <c r="Y136" s="175">
        <f>IF(T136&gt;0,VLOOKUP(T136,Jahresfaktoren!$A$28:$B$29,2,),0)</f>
        <v>0</v>
      </c>
      <c r="Z136" s="175">
        <f>IF(U136&gt;0,VLOOKUP(U136,Jahresfaktoren!$A$32:$B$33,2,),)</f>
        <v>0</v>
      </c>
      <c r="AA136" s="177">
        <f t="shared" si="82"/>
        <v>647.4</v>
      </c>
      <c r="AB136" s="177" t="str">
        <f t="shared" si="83"/>
        <v/>
      </c>
      <c r="AC136" s="177" t="str">
        <f t="shared" si="84"/>
        <v/>
      </c>
      <c r="AD136" s="177" t="str">
        <f t="shared" si="85"/>
        <v/>
      </c>
      <c r="AE136" s="177" t="str">
        <f t="shared" si="86"/>
        <v/>
      </c>
      <c r="AF136" s="178">
        <f>IF(Q136&gt;0,VLOOKUP(H136,Leistungszahlen!$A$11:$C$158,3,),0)</f>
        <v>0</v>
      </c>
      <c r="AG136" s="178">
        <f>IF(R136&gt;0,VLOOKUP(H136,Leistungszahlen!$A$11:$F$158,6,),IF(T136&gt;0,VLOOKUP(H136,Leistungszahlen!$A$11:$F$158,6,),0))</f>
        <v>0</v>
      </c>
      <c r="AH136" s="179" t="e">
        <f t="shared" si="57"/>
        <v>#DIV/0!</v>
      </c>
      <c r="AI136" s="179">
        <f t="shared" si="58"/>
        <v>0</v>
      </c>
      <c r="AJ136" s="179">
        <f t="shared" si="59"/>
        <v>0</v>
      </c>
      <c r="AK136" s="179">
        <f t="shared" si="60"/>
        <v>0</v>
      </c>
      <c r="AL136" s="179">
        <f t="shared" si="61"/>
        <v>0</v>
      </c>
      <c r="AM136" s="180">
        <f>IF(L136=1,Stundensätze!$D$13,IF(L136=2,Stundensätze!$D$17,IF(L136=4,Stundensätze!$D$21,"")))</f>
        <v>0</v>
      </c>
      <c r="AN136" s="180">
        <f>IF(L136=1,Stundensätze!$D$15,IF(L136=2,Stundensätze!$D$19,IF(L136=4,Stundensätze!$D$23,"")))</f>
        <v>0</v>
      </c>
      <c r="AO136" s="180" t="e">
        <f t="shared" si="87"/>
        <v>#DIV/0!</v>
      </c>
      <c r="AP136" s="180">
        <f t="shared" si="88"/>
        <v>0</v>
      </c>
      <c r="AQ136" s="192" t="e">
        <f t="shared" si="89"/>
        <v>#DIV/0!</v>
      </c>
      <c r="AR136" s="192" t="e">
        <f t="shared" si="90"/>
        <v>#DIV/0!</v>
      </c>
      <c r="AS136" s="193" t="e">
        <f t="shared" si="91"/>
        <v>#DIV/0!</v>
      </c>
      <c r="AT136" s="258" t="str">
        <f>IF(K136=0,0,VLOOKUP(K136,Kostenstellen!A:B,2,FALSE))</f>
        <v xml:space="preserve">Sophie-Luisen-Klinik                       </v>
      </c>
      <c r="AU136" s="68" t="str">
        <f t="shared" si="78"/>
        <v>D</v>
      </c>
      <c r="AV136" s="68" t="str">
        <f t="shared" si="79"/>
        <v/>
      </c>
      <c r="AW136" s="68">
        <f>IF(AF136=0,0,VLOOKUP($H136,Leistungszahlen!$A$11:$H$158,4,FALSE))</f>
        <v>0</v>
      </c>
      <c r="AX136" s="68">
        <f>IF(AF136=0,0,VLOOKUP($H136,Leistungszahlen!$A$11:$H$158,5,FALSE))</f>
        <v>0</v>
      </c>
      <c r="AY136" s="68">
        <f>IF(AG136=0,0,VLOOKUP($H136,Leistungszahlen!$A$11:$H$158,6,FALSE))</f>
        <v>0</v>
      </c>
      <c r="AZ136" s="68">
        <f t="shared" si="80"/>
        <v>0</v>
      </c>
      <c r="BA136" s="68">
        <f t="shared" si="81"/>
        <v>0</v>
      </c>
      <c r="BC136" s="68">
        <f t="shared" si="92"/>
        <v>0</v>
      </c>
      <c r="BD136" s="285"/>
    </row>
    <row r="137" spans="1:56" s="68" customFormat="1" ht="33.75">
      <c r="A137" s="200"/>
      <c r="B137" s="200"/>
      <c r="C137" s="200" t="s">
        <v>641</v>
      </c>
      <c r="D137" s="200" t="s">
        <v>202</v>
      </c>
      <c r="E137" s="200">
        <v>1</v>
      </c>
      <c r="F137" s="200" t="s">
        <v>860</v>
      </c>
      <c r="G137" s="200" t="s">
        <v>248</v>
      </c>
      <c r="H137" s="201" t="s">
        <v>215</v>
      </c>
      <c r="I137" s="202">
        <v>4.51</v>
      </c>
      <c r="J137" s="200" t="s">
        <v>778</v>
      </c>
      <c r="K137" s="176">
        <v>2</v>
      </c>
      <c r="L137" s="176">
        <v>1</v>
      </c>
      <c r="M137" s="176"/>
      <c r="N137" s="286">
        <v>6</v>
      </c>
      <c r="O137" s="286"/>
      <c r="P137" s="176"/>
      <c r="Q137" s="203">
        <f t="shared" si="73"/>
        <v>6</v>
      </c>
      <c r="R137" s="203">
        <f t="shared" si="74"/>
        <v>0</v>
      </c>
      <c r="S137" s="203">
        <f t="shared" si="75"/>
        <v>0</v>
      </c>
      <c r="T137" s="203">
        <f t="shared" si="76"/>
        <v>0</v>
      </c>
      <c r="U137" s="203">
        <f t="shared" si="77"/>
        <v>0</v>
      </c>
      <c r="V137" s="175">
        <f>IF(Q137&gt;0,VLOOKUP(Q137,Jahresfaktoren!$A$11:$B$24,2,),0)</f>
        <v>302</v>
      </c>
      <c r="W137" s="175">
        <f>IF(R137&gt;0,VLOOKUP(R137,Jahresfaktoren!$D$11:$E$24,2,),0)</f>
        <v>0</v>
      </c>
      <c r="X137" s="175">
        <f>IF(S137&gt;0,VLOOKUP(S137,Jahresfaktoren!$A$28:$B$29,2,),0)</f>
        <v>0</v>
      </c>
      <c r="Y137" s="175">
        <f>IF(T137&gt;0,VLOOKUP(T137,Jahresfaktoren!$A$28:$B$29,2,),0)</f>
        <v>0</v>
      </c>
      <c r="Z137" s="175">
        <f>IF(U137&gt;0,VLOOKUP(U137,Jahresfaktoren!$A$32:$B$33,2,),)</f>
        <v>0</v>
      </c>
      <c r="AA137" s="177">
        <f t="shared" si="82"/>
        <v>1362.02</v>
      </c>
      <c r="AB137" s="177" t="str">
        <f t="shared" si="83"/>
        <v/>
      </c>
      <c r="AC137" s="177" t="str">
        <f t="shared" si="84"/>
        <v/>
      </c>
      <c r="AD137" s="177" t="str">
        <f t="shared" si="85"/>
        <v/>
      </c>
      <c r="AE137" s="177" t="str">
        <f t="shared" si="86"/>
        <v/>
      </c>
      <c r="AF137" s="178">
        <f>IF(Q137&gt;0,VLOOKUP(H137,Leistungszahlen!$A$11:$C$158,3,),0)</f>
        <v>0</v>
      </c>
      <c r="AG137" s="178">
        <f>IF(R137&gt;0,VLOOKUP(H137,Leistungszahlen!$A$11:$F$158,6,),IF(T137&gt;0,VLOOKUP(H137,Leistungszahlen!$A$11:$F$158,6,),0))</f>
        <v>0</v>
      </c>
      <c r="AH137" s="179" t="e">
        <f t="shared" si="57"/>
        <v>#DIV/0!</v>
      </c>
      <c r="AI137" s="179">
        <f t="shared" si="58"/>
        <v>0</v>
      </c>
      <c r="AJ137" s="179">
        <f t="shared" si="59"/>
        <v>0</v>
      </c>
      <c r="AK137" s="179">
        <f t="shared" si="60"/>
        <v>0</v>
      </c>
      <c r="AL137" s="179">
        <f t="shared" si="61"/>
        <v>0</v>
      </c>
      <c r="AM137" s="180">
        <f>IF(L137=1,Stundensätze!$D$13,IF(L137=2,Stundensätze!$D$17,IF(L137=4,Stundensätze!$D$21,"")))</f>
        <v>0</v>
      </c>
      <c r="AN137" s="180">
        <f>IF(L137=1,Stundensätze!$D$15,IF(L137=2,Stundensätze!$D$19,IF(L137=4,Stundensätze!$D$23,"")))</f>
        <v>0</v>
      </c>
      <c r="AO137" s="180" t="e">
        <f t="shared" si="87"/>
        <v>#DIV/0!</v>
      </c>
      <c r="AP137" s="180">
        <f t="shared" si="88"/>
        <v>0</v>
      </c>
      <c r="AQ137" s="192" t="e">
        <f t="shared" si="89"/>
        <v>#DIV/0!</v>
      </c>
      <c r="AR137" s="192" t="e">
        <f t="shared" si="90"/>
        <v>#DIV/0!</v>
      </c>
      <c r="AS137" s="193" t="e">
        <f t="shared" si="91"/>
        <v>#DIV/0!</v>
      </c>
      <c r="AT137" s="258" t="str">
        <f>IF(K137=0,0,VLOOKUP(K137,Kostenstellen!A:B,2,FALSE))</f>
        <v xml:space="preserve">Sophie-Luisen-Klinik                       </v>
      </c>
      <c r="AU137" s="68" t="str">
        <f t="shared" si="78"/>
        <v>R</v>
      </c>
      <c r="AV137" s="68" t="str">
        <f t="shared" si="79"/>
        <v/>
      </c>
      <c r="AW137" s="68">
        <f>IF(AF137=0,0,VLOOKUP($H137,Leistungszahlen!$A$11:$H$158,4,FALSE))</f>
        <v>0</v>
      </c>
      <c r="AX137" s="68">
        <f>IF(AF137=0,0,VLOOKUP($H137,Leistungszahlen!$A$11:$H$158,5,FALSE))</f>
        <v>0</v>
      </c>
      <c r="AY137" s="68">
        <f>IF(AG137=0,0,VLOOKUP($H137,Leistungszahlen!$A$11:$H$158,6,FALSE))</f>
        <v>0</v>
      </c>
      <c r="AZ137" s="68">
        <f t="shared" si="80"/>
        <v>0</v>
      </c>
      <c r="BA137" s="68">
        <f t="shared" si="81"/>
        <v>0</v>
      </c>
      <c r="BC137" s="68">
        <f t="shared" si="92"/>
        <v>0</v>
      </c>
      <c r="BD137" s="285"/>
    </row>
    <row r="138" spans="1:56" s="68" customFormat="1" ht="33.75">
      <c r="A138" s="200"/>
      <c r="B138" s="200"/>
      <c r="C138" s="200" t="s">
        <v>641</v>
      </c>
      <c r="D138" s="200" t="s">
        <v>202</v>
      </c>
      <c r="E138" s="200">
        <v>1</v>
      </c>
      <c r="F138" s="200" t="s">
        <v>861</v>
      </c>
      <c r="G138" s="200" t="s">
        <v>266</v>
      </c>
      <c r="H138" s="201" t="s">
        <v>208</v>
      </c>
      <c r="I138" s="202">
        <v>3.43</v>
      </c>
      <c r="J138" s="200" t="s">
        <v>778</v>
      </c>
      <c r="K138" s="176">
        <v>2</v>
      </c>
      <c r="L138" s="176">
        <v>1</v>
      </c>
      <c r="M138" s="176"/>
      <c r="N138" s="286">
        <v>6</v>
      </c>
      <c r="O138" s="286"/>
      <c r="P138" s="176"/>
      <c r="Q138" s="203">
        <f t="shared" si="73"/>
        <v>6</v>
      </c>
      <c r="R138" s="203">
        <f t="shared" si="74"/>
        <v>0</v>
      </c>
      <c r="S138" s="203">
        <f t="shared" si="75"/>
        <v>0</v>
      </c>
      <c r="T138" s="203">
        <f t="shared" si="76"/>
        <v>0</v>
      </c>
      <c r="U138" s="203">
        <f t="shared" si="77"/>
        <v>0</v>
      </c>
      <c r="V138" s="175">
        <f>IF(Q138&gt;0,VLOOKUP(Q138,Jahresfaktoren!$A$11:$B$24,2,),0)</f>
        <v>302</v>
      </c>
      <c r="W138" s="175">
        <f>IF(R138&gt;0,VLOOKUP(R138,Jahresfaktoren!$D$11:$E$24,2,),0)</f>
        <v>0</v>
      </c>
      <c r="X138" s="175">
        <f>IF(S138&gt;0,VLOOKUP(S138,Jahresfaktoren!$A$28:$B$29,2,),0)</f>
        <v>0</v>
      </c>
      <c r="Y138" s="175">
        <f>IF(T138&gt;0,VLOOKUP(T138,Jahresfaktoren!$A$28:$B$29,2,),0)</f>
        <v>0</v>
      </c>
      <c r="Z138" s="175">
        <f>IF(U138&gt;0,VLOOKUP(U138,Jahresfaktoren!$A$32:$B$33,2,),)</f>
        <v>0</v>
      </c>
      <c r="AA138" s="177">
        <f t="shared" si="82"/>
        <v>1035.8600000000001</v>
      </c>
      <c r="AB138" s="177" t="str">
        <f t="shared" si="83"/>
        <v/>
      </c>
      <c r="AC138" s="177" t="str">
        <f t="shared" si="84"/>
        <v/>
      </c>
      <c r="AD138" s="177" t="str">
        <f t="shared" si="85"/>
        <v/>
      </c>
      <c r="AE138" s="177" t="str">
        <f t="shared" si="86"/>
        <v/>
      </c>
      <c r="AF138" s="178">
        <f>IF(Q138&gt;0,VLOOKUP(H138,Leistungszahlen!$A$11:$C$158,3,),0)</f>
        <v>0</v>
      </c>
      <c r="AG138" s="178">
        <f>IF(R138&gt;0,VLOOKUP(H138,Leistungszahlen!$A$11:$F$158,6,),IF(T138&gt;0,VLOOKUP(H138,Leistungszahlen!$A$11:$F$158,6,),0))</f>
        <v>0</v>
      </c>
      <c r="AH138" s="179" t="e">
        <f t="shared" si="57"/>
        <v>#DIV/0!</v>
      </c>
      <c r="AI138" s="179">
        <f t="shared" si="58"/>
        <v>0</v>
      </c>
      <c r="AJ138" s="179">
        <f t="shared" si="59"/>
        <v>0</v>
      </c>
      <c r="AK138" s="179">
        <f t="shared" si="60"/>
        <v>0</v>
      </c>
      <c r="AL138" s="179">
        <f t="shared" si="61"/>
        <v>0</v>
      </c>
      <c r="AM138" s="180">
        <f>IF(L138=1,Stundensätze!$D$13,IF(L138=2,Stundensätze!$D$17,IF(L138=4,Stundensätze!$D$21,"")))</f>
        <v>0</v>
      </c>
      <c r="AN138" s="180">
        <f>IF(L138=1,Stundensätze!$D$15,IF(L138=2,Stundensätze!$D$19,IF(L138=4,Stundensätze!$D$23,"")))</f>
        <v>0</v>
      </c>
      <c r="AO138" s="180" t="e">
        <f t="shared" si="87"/>
        <v>#DIV/0!</v>
      </c>
      <c r="AP138" s="180">
        <f t="shared" si="88"/>
        <v>0</v>
      </c>
      <c r="AQ138" s="192" t="e">
        <f t="shared" si="89"/>
        <v>#DIV/0!</v>
      </c>
      <c r="AR138" s="192" t="e">
        <f t="shared" si="90"/>
        <v>#DIV/0!</v>
      </c>
      <c r="AS138" s="193" t="e">
        <f t="shared" si="91"/>
        <v>#DIV/0!</v>
      </c>
      <c r="AT138" s="258" t="str">
        <f>IF(K138=0,0,VLOOKUP(K138,Kostenstellen!A:B,2,FALSE))</f>
        <v xml:space="preserve">Sophie-Luisen-Klinik                       </v>
      </c>
      <c r="AU138" s="68" t="str">
        <f t="shared" si="78"/>
        <v>J</v>
      </c>
      <c r="AV138" s="68" t="str">
        <f t="shared" si="79"/>
        <v/>
      </c>
      <c r="AW138" s="68">
        <f>IF(AF138=0,0,VLOOKUP($H138,Leistungszahlen!$A$11:$H$158,4,FALSE))</f>
        <v>0</v>
      </c>
      <c r="AX138" s="68">
        <f>IF(AF138=0,0,VLOOKUP($H138,Leistungszahlen!$A$11:$H$158,5,FALSE))</f>
        <v>0</v>
      </c>
      <c r="AY138" s="68">
        <f>IF(AG138=0,0,VLOOKUP($H138,Leistungszahlen!$A$11:$H$158,6,FALSE))</f>
        <v>0</v>
      </c>
      <c r="AZ138" s="68">
        <f t="shared" si="80"/>
        <v>0</v>
      </c>
      <c r="BA138" s="68">
        <f t="shared" si="81"/>
        <v>0</v>
      </c>
      <c r="BC138" s="68">
        <f t="shared" si="92"/>
        <v>0</v>
      </c>
      <c r="BD138" s="285"/>
    </row>
    <row r="139" spans="1:56" s="68" customFormat="1" ht="33.75">
      <c r="A139" s="200"/>
      <c r="B139" s="200"/>
      <c r="C139" s="200" t="s">
        <v>641</v>
      </c>
      <c r="D139" s="200" t="s">
        <v>202</v>
      </c>
      <c r="E139" s="200">
        <v>1</v>
      </c>
      <c r="F139" s="200">
        <v>1125</v>
      </c>
      <c r="G139" s="200" t="s">
        <v>862</v>
      </c>
      <c r="H139" s="201" t="s">
        <v>208</v>
      </c>
      <c r="I139" s="202">
        <v>7.38</v>
      </c>
      <c r="J139" s="200" t="s">
        <v>778</v>
      </c>
      <c r="K139" s="176">
        <v>2</v>
      </c>
      <c r="L139" s="176">
        <v>1</v>
      </c>
      <c r="M139" s="176"/>
      <c r="N139" s="286">
        <v>6</v>
      </c>
      <c r="O139" s="286"/>
      <c r="P139" s="176"/>
      <c r="Q139" s="203">
        <f t="shared" si="73"/>
        <v>6</v>
      </c>
      <c r="R139" s="203">
        <f t="shared" si="74"/>
        <v>0</v>
      </c>
      <c r="S139" s="203">
        <f t="shared" si="75"/>
        <v>0</v>
      </c>
      <c r="T139" s="203">
        <f t="shared" si="76"/>
        <v>0</v>
      </c>
      <c r="U139" s="203">
        <f t="shared" si="77"/>
        <v>0</v>
      </c>
      <c r="V139" s="175">
        <f>IF(Q139&gt;0,VLOOKUP(Q139,Jahresfaktoren!$A$11:$B$24,2,),0)</f>
        <v>302</v>
      </c>
      <c r="W139" s="175">
        <f>IF(R139&gt;0,VLOOKUP(R139,Jahresfaktoren!$D$11:$E$24,2,),0)</f>
        <v>0</v>
      </c>
      <c r="X139" s="175">
        <f>IF(S139&gt;0,VLOOKUP(S139,Jahresfaktoren!$A$28:$B$29,2,),0)</f>
        <v>0</v>
      </c>
      <c r="Y139" s="175">
        <f>IF(T139&gt;0,VLOOKUP(T139,Jahresfaktoren!$A$28:$B$29,2,),0)</f>
        <v>0</v>
      </c>
      <c r="Z139" s="175">
        <f>IF(U139&gt;0,VLOOKUP(U139,Jahresfaktoren!$A$32:$B$33,2,),)</f>
        <v>0</v>
      </c>
      <c r="AA139" s="177">
        <f t="shared" si="82"/>
        <v>2228.7599999999998</v>
      </c>
      <c r="AB139" s="177" t="str">
        <f t="shared" si="83"/>
        <v/>
      </c>
      <c r="AC139" s="177" t="str">
        <f t="shared" si="84"/>
        <v/>
      </c>
      <c r="AD139" s="177" t="str">
        <f t="shared" si="85"/>
        <v/>
      </c>
      <c r="AE139" s="177" t="str">
        <f t="shared" si="86"/>
        <v/>
      </c>
      <c r="AF139" s="178">
        <f>IF(Q139&gt;0,VLOOKUP(H139,Leistungszahlen!$A$11:$C$158,3,),0)</f>
        <v>0</v>
      </c>
      <c r="AG139" s="178">
        <f>IF(R139&gt;0,VLOOKUP(H139,Leistungszahlen!$A$11:$F$158,6,),IF(T139&gt;0,VLOOKUP(H139,Leistungszahlen!$A$11:$F$158,6,),0))</f>
        <v>0</v>
      </c>
      <c r="AH139" s="179" t="e">
        <f t="shared" ref="AH139:AH202" si="93">IF(Q139&gt;0,AA139/AF139,0)</f>
        <v>#DIV/0!</v>
      </c>
      <c r="AI139" s="179">
        <f t="shared" ref="AI139:AI202" si="94">IF(R139&gt;0,AB139/AG139,0)</f>
        <v>0</v>
      </c>
      <c r="AJ139" s="179">
        <f t="shared" ref="AJ139:AJ202" si="95">IF(S139&gt;0,AC139/AF139,0)</f>
        <v>0</v>
      </c>
      <c r="AK139" s="179">
        <f t="shared" ref="AK139:AK202" si="96">IF(T139&gt;0,AD139/AG139,0)</f>
        <v>0</v>
      </c>
      <c r="AL139" s="179">
        <f t="shared" ref="AL139:AL202" si="97">IF(U139&gt;0,AE139/AF139,0)</f>
        <v>0</v>
      </c>
      <c r="AM139" s="180">
        <f>IF(L139=1,Stundensätze!$D$13,IF(L139=2,Stundensätze!$D$17,IF(L139=4,Stundensätze!$D$21,"")))</f>
        <v>0</v>
      </c>
      <c r="AN139" s="180">
        <f>IF(L139=1,Stundensätze!$D$15,IF(L139=2,Stundensätze!$D$19,IF(L139=4,Stundensätze!$D$23,"")))</f>
        <v>0</v>
      </c>
      <c r="AO139" s="180" t="e">
        <f t="shared" si="87"/>
        <v>#DIV/0!</v>
      </c>
      <c r="AP139" s="180">
        <f t="shared" si="88"/>
        <v>0</v>
      </c>
      <c r="AQ139" s="192" t="e">
        <f t="shared" si="89"/>
        <v>#DIV/0!</v>
      </c>
      <c r="AR139" s="192" t="e">
        <f t="shared" si="90"/>
        <v>#DIV/0!</v>
      </c>
      <c r="AS139" s="193" t="e">
        <f t="shared" si="91"/>
        <v>#DIV/0!</v>
      </c>
      <c r="AT139" s="258" t="str">
        <f>IF(K139=0,0,VLOOKUP(K139,Kostenstellen!A:B,2,FALSE))</f>
        <v xml:space="preserve">Sophie-Luisen-Klinik                       </v>
      </c>
      <c r="AU139" s="68" t="str">
        <f t="shared" si="78"/>
        <v>J</v>
      </c>
      <c r="AV139" s="68" t="str">
        <f t="shared" si="79"/>
        <v/>
      </c>
      <c r="AW139" s="68">
        <f>IF(AF139=0,0,VLOOKUP($H139,Leistungszahlen!$A$11:$H$158,4,FALSE))</f>
        <v>0</v>
      </c>
      <c r="AX139" s="68">
        <f>IF(AF139=0,0,VLOOKUP($H139,Leistungszahlen!$A$11:$H$158,5,FALSE))</f>
        <v>0</v>
      </c>
      <c r="AY139" s="68">
        <f>IF(AG139=0,0,VLOOKUP($H139,Leistungszahlen!$A$11:$H$158,6,FALSE))</f>
        <v>0</v>
      </c>
      <c r="AZ139" s="68">
        <f t="shared" si="80"/>
        <v>0</v>
      </c>
      <c r="BA139" s="68">
        <f t="shared" si="81"/>
        <v>0</v>
      </c>
      <c r="BC139" s="68">
        <f t="shared" si="92"/>
        <v>0</v>
      </c>
      <c r="BD139" s="285"/>
    </row>
    <row r="140" spans="1:56" s="68" customFormat="1" ht="33.75">
      <c r="A140" s="200"/>
      <c r="B140" s="200"/>
      <c r="C140" s="200" t="s">
        <v>641</v>
      </c>
      <c r="D140" s="200" t="s">
        <v>202</v>
      </c>
      <c r="E140" s="200">
        <v>1</v>
      </c>
      <c r="F140" s="200">
        <v>1125</v>
      </c>
      <c r="G140" s="200" t="s">
        <v>863</v>
      </c>
      <c r="H140" s="201" t="s">
        <v>208</v>
      </c>
      <c r="I140" s="202">
        <v>3.49</v>
      </c>
      <c r="J140" s="200" t="s">
        <v>778</v>
      </c>
      <c r="K140" s="176">
        <v>2</v>
      </c>
      <c r="L140" s="176">
        <v>1</v>
      </c>
      <c r="M140" s="176"/>
      <c r="N140" s="286">
        <v>6</v>
      </c>
      <c r="O140" s="286"/>
      <c r="P140" s="176"/>
      <c r="Q140" s="203">
        <f t="shared" ref="Q140:Q207" si="98">IF(M140="x",0,IF(N140=7,6,IF(N140=14,12,IF(N140="12+5",11,N140))))</f>
        <v>6</v>
      </c>
      <c r="R140" s="203">
        <f t="shared" ref="R140:R207" si="99">IF(M140="x",0,IF(O140=0,0,IF(N140=7,0,IF(N140+O140=7,O140-1,O140))))</f>
        <v>0</v>
      </c>
      <c r="S140" s="203">
        <f t="shared" ref="S140:S207" si="100">IF(M140="x",0,IF(N140=7,1,IF(N140=14,2,IF(AND(N140=12,O140=5),1,IF(N140="12+5",1,0)))))</f>
        <v>0</v>
      </c>
      <c r="T140" s="203">
        <f t="shared" ref="T140:T207" si="101">IF(M140="x",0,IF(O140=0,0,IF(N140=7,0,IF(N140+O140=7,1,0))))</f>
        <v>0</v>
      </c>
      <c r="U140" s="203">
        <f t="shared" ref="U140:U207" si="102">T140+S140</f>
        <v>0</v>
      </c>
      <c r="V140" s="175">
        <f>IF(Q140&gt;0,VLOOKUP(Q140,Jahresfaktoren!$A$11:$B$24,2,),0)</f>
        <v>302</v>
      </c>
      <c r="W140" s="175">
        <f>IF(R140&gt;0,VLOOKUP(R140,Jahresfaktoren!$D$11:$E$24,2,),0)</f>
        <v>0</v>
      </c>
      <c r="X140" s="175">
        <f>IF(S140&gt;0,VLOOKUP(S140,Jahresfaktoren!$A$28:$B$29,2,),0)</f>
        <v>0</v>
      </c>
      <c r="Y140" s="175">
        <f>IF(T140&gt;0,VLOOKUP(T140,Jahresfaktoren!$A$28:$B$29,2,),0)</f>
        <v>0</v>
      </c>
      <c r="Z140" s="175">
        <f>IF(U140&gt;0,VLOOKUP(U140,Jahresfaktoren!$A$32:$B$33,2,),)</f>
        <v>0</v>
      </c>
      <c r="AA140" s="177">
        <f t="shared" si="82"/>
        <v>1053.98</v>
      </c>
      <c r="AB140" s="177" t="str">
        <f t="shared" si="83"/>
        <v/>
      </c>
      <c r="AC140" s="177" t="str">
        <f t="shared" si="84"/>
        <v/>
      </c>
      <c r="AD140" s="177" t="str">
        <f t="shared" si="85"/>
        <v/>
      </c>
      <c r="AE140" s="177" t="str">
        <f t="shared" si="86"/>
        <v/>
      </c>
      <c r="AF140" s="178">
        <f>IF(Q140&gt;0,VLOOKUP(H140,Leistungszahlen!$A$11:$C$158,3,),0)</f>
        <v>0</v>
      </c>
      <c r="AG140" s="178">
        <f>IF(R140&gt;0,VLOOKUP(H140,Leistungszahlen!$A$11:$F$158,6,),IF(T140&gt;0,VLOOKUP(H140,Leistungszahlen!$A$11:$F$158,6,),0))</f>
        <v>0</v>
      </c>
      <c r="AH140" s="179" t="e">
        <f t="shared" si="93"/>
        <v>#DIV/0!</v>
      </c>
      <c r="AI140" s="179">
        <f t="shared" si="94"/>
        <v>0</v>
      </c>
      <c r="AJ140" s="179">
        <f t="shared" si="95"/>
        <v>0</v>
      </c>
      <c r="AK140" s="179">
        <f t="shared" si="96"/>
        <v>0</v>
      </c>
      <c r="AL140" s="179">
        <f t="shared" si="97"/>
        <v>0</v>
      </c>
      <c r="AM140" s="180">
        <f>IF(L140=1,Stundensätze!$D$13,IF(L140=2,Stundensätze!$D$17,IF(L140=4,Stundensätze!$D$21,"")))</f>
        <v>0</v>
      </c>
      <c r="AN140" s="180">
        <f>IF(L140=1,Stundensätze!$D$15,IF(L140=2,Stundensätze!$D$19,IF(L140=4,Stundensätze!$D$23,"")))</f>
        <v>0</v>
      </c>
      <c r="AO140" s="180" t="e">
        <f t="shared" si="87"/>
        <v>#DIV/0!</v>
      </c>
      <c r="AP140" s="180">
        <f t="shared" si="88"/>
        <v>0</v>
      </c>
      <c r="AQ140" s="192" t="e">
        <f t="shared" si="89"/>
        <v>#DIV/0!</v>
      </c>
      <c r="AR140" s="192" t="e">
        <f t="shared" si="90"/>
        <v>#DIV/0!</v>
      </c>
      <c r="AS140" s="193" t="e">
        <f t="shared" si="91"/>
        <v>#DIV/0!</v>
      </c>
      <c r="AT140" s="258" t="str">
        <f>IF(K140=0,0,VLOOKUP(K140,Kostenstellen!A:B,2,FALSE))</f>
        <v xml:space="preserve">Sophie-Luisen-Klinik                       </v>
      </c>
      <c r="AU140" s="68" t="str">
        <f t="shared" ref="AU140:AU207" si="103">IF(SUM(V140:Z140)&gt;0,H140,"")</f>
        <v>J</v>
      </c>
      <c r="AV140" s="68" t="str">
        <f t="shared" ref="AV140:AV207" si="104">IF(SUM(R140+T140)&gt;0,H140,"")</f>
        <v/>
      </c>
      <c r="AW140" s="68">
        <f>IF(AF140=0,0,VLOOKUP($H140,Leistungszahlen!$A$11:$H$158,4,FALSE))</f>
        <v>0</v>
      </c>
      <c r="AX140" s="68">
        <f>IF(AF140=0,0,VLOOKUP($H140,Leistungszahlen!$A$11:$H$158,5,FALSE))</f>
        <v>0</v>
      </c>
      <c r="AY140" s="68">
        <f>IF(AG140=0,0,VLOOKUP($H140,Leistungszahlen!$A$11:$H$158,6,FALSE))</f>
        <v>0</v>
      </c>
      <c r="AZ140" s="68">
        <f t="shared" ref="AZ140:AZ207" si="105">IF(AX140&lt;AF140,1,IF(AG140&gt;AY140,1,0))</f>
        <v>0</v>
      </c>
      <c r="BA140" s="68">
        <f t="shared" ref="BA140:BA207" si="106">IF(AF140&gt;AX140,1,IF(AG140&gt;AY140,1,0))</f>
        <v>0</v>
      </c>
      <c r="BC140" s="68">
        <f t="shared" si="92"/>
        <v>0</v>
      </c>
      <c r="BD140" s="285"/>
    </row>
    <row r="141" spans="1:56" s="68" customFormat="1" ht="33.75">
      <c r="A141" s="200"/>
      <c r="B141" s="200"/>
      <c r="C141" s="200" t="s">
        <v>641</v>
      </c>
      <c r="D141" s="200" t="s">
        <v>202</v>
      </c>
      <c r="E141" s="200">
        <v>1</v>
      </c>
      <c r="F141" s="200">
        <v>1123</v>
      </c>
      <c r="G141" s="200" t="s">
        <v>864</v>
      </c>
      <c r="H141" s="201" t="s">
        <v>208</v>
      </c>
      <c r="I141" s="202">
        <v>11.43</v>
      </c>
      <c r="J141" s="200" t="s">
        <v>780</v>
      </c>
      <c r="K141" s="176">
        <v>2</v>
      </c>
      <c r="L141" s="176">
        <v>1</v>
      </c>
      <c r="M141" s="176"/>
      <c r="N141" s="286">
        <v>6</v>
      </c>
      <c r="O141" s="286"/>
      <c r="P141" s="176"/>
      <c r="Q141" s="203">
        <f t="shared" si="98"/>
        <v>6</v>
      </c>
      <c r="R141" s="203">
        <f t="shared" si="99"/>
        <v>0</v>
      </c>
      <c r="S141" s="203">
        <f t="shared" si="100"/>
        <v>0</v>
      </c>
      <c r="T141" s="203">
        <f t="shared" si="101"/>
        <v>0</v>
      </c>
      <c r="U141" s="203">
        <f t="shared" si="102"/>
        <v>0</v>
      </c>
      <c r="V141" s="175">
        <f>IF(Q141&gt;0,VLOOKUP(Q141,Jahresfaktoren!$A$11:$B$24,2,),0)</f>
        <v>302</v>
      </c>
      <c r="W141" s="175">
        <f>IF(R141&gt;0,VLOOKUP(R141,Jahresfaktoren!$D$11:$E$24,2,),0)</f>
        <v>0</v>
      </c>
      <c r="X141" s="175">
        <f>IF(S141&gt;0,VLOOKUP(S141,Jahresfaktoren!$A$28:$B$29,2,),0)</f>
        <v>0</v>
      </c>
      <c r="Y141" s="175">
        <f>IF(T141&gt;0,VLOOKUP(T141,Jahresfaktoren!$A$28:$B$29,2,),0)</f>
        <v>0</v>
      </c>
      <c r="Z141" s="175">
        <f>IF(U141&gt;0,VLOOKUP(U141,Jahresfaktoren!$A$32:$B$33,2,),)</f>
        <v>0</v>
      </c>
      <c r="AA141" s="177">
        <f t="shared" si="82"/>
        <v>3451.86</v>
      </c>
      <c r="AB141" s="177" t="str">
        <f t="shared" si="83"/>
        <v/>
      </c>
      <c r="AC141" s="177" t="str">
        <f t="shared" si="84"/>
        <v/>
      </c>
      <c r="AD141" s="177" t="str">
        <f t="shared" si="85"/>
        <v/>
      </c>
      <c r="AE141" s="177" t="str">
        <f t="shared" si="86"/>
        <v/>
      </c>
      <c r="AF141" s="178">
        <f>IF(Q141&gt;0,VLOOKUP(H141,Leistungszahlen!$A$11:$C$158,3,),0)</f>
        <v>0</v>
      </c>
      <c r="AG141" s="178">
        <f>IF(R141&gt;0,VLOOKUP(H141,Leistungszahlen!$A$11:$F$158,6,),IF(T141&gt;0,VLOOKUP(H141,Leistungszahlen!$A$11:$F$158,6,),0))</f>
        <v>0</v>
      </c>
      <c r="AH141" s="179" t="e">
        <f t="shared" si="93"/>
        <v>#DIV/0!</v>
      </c>
      <c r="AI141" s="179">
        <f t="shared" si="94"/>
        <v>0</v>
      </c>
      <c r="AJ141" s="179">
        <f t="shared" si="95"/>
        <v>0</v>
      </c>
      <c r="AK141" s="179">
        <f t="shared" si="96"/>
        <v>0</v>
      </c>
      <c r="AL141" s="179">
        <f t="shared" si="97"/>
        <v>0</v>
      </c>
      <c r="AM141" s="180">
        <f>IF(L141=1,Stundensätze!$D$13,IF(L141=2,Stundensätze!$D$17,IF(L141=4,Stundensätze!$D$21,"")))</f>
        <v>0</v>
      </c>
      <c r="AN141" s="180">
        <f>IF(L141=1,Stundensätze!$D$15,IF(L141=2,Stundensätze!$D$19,IF(L141=4,Stundensätze!$D$23,"")))</f>
        <v>0</v>
      </c>
      <c r="AO141" s="180" t="e">
        <f t="shared" si="87"/>
        <v>#DIV/0!</v>
      </c>
      <c r="AP141" s="180">
        <f t="shared" si="88"/>
        <v>0</v>
      </c>
      <c r="AQ141" s="192" t="e">
        <f t="shared" si="89"/>
        <v>#DIV/0!</v>
      </c>
      <c r="AR141" s="192" t="e">
        <f t="shared" si="90"/>
        <v>#DIV/0!</v>
      </c>
      <c r="AS141" s="193" t="e">
        <f t="shared" si="91"/>
        <v>#DIV/0!</v>
      </c>
      <c r="AT141" s="258" t="str">
        <f>IF(K141=0,0,VLOOKUP(K141,Kostenstellen!A:B,2,FALSE))</f>
        <v xml:space="preserve">Sophie-Luisen-Klinik                       </v>
      </c>
      <c r="AU141" s="68" t="str">
        <f t="shared" si="103"/>
        <v>J</v>
      </c>
      <c r="AV141" s="68" t="str">
        <f t="shared" si="104"/>
        <v/>
      </c>
      <c r="AW141" s="68">
        <f>IF(AF141=0,0,VLOOKUP($H141,Leistungszahlen!$A$11:$H$158,4,FALSE))</f>
        <v>0</v>
      </c>
      <c r="AX141" s="68">
        <f>IF(AF141=0,0,VLOOKUP($H141,Leistungszahlen!$A$11:$H$158,5,FALSE))</f>
        <v>0</v>
      </c>
      <c r="AY141" s="68">
        <f>IF(AG141=0,0,VLOOKUP($H141,Leistungszahlen!$A$11:$H$158,6,FALSE))</f>
        <v>0</v>
      </c>
      <c r="AZ141" s="68">
        <f t="shared" si="105"/>
        <v>0</v>
      </c>
      <c r="BA141" s="68">
        <f t="shared" si="106"/>
        <v>0</v>
      </c>
      <c r="BC141" s="68">
        <f t="shared" si="92"/>
        <v>0</v>
      </c>
      <c r="BD141" s="285"/>
    </row>
    <row r="142" spans="1:56" s="68" customFormat="1" ht="33.75">
      <c r="A142" s="200"/>
      <c r="B142" s="200"/>
      <c r="C142" s="200" t="s">
        <v>641</v>
      </c>
      <c r="D142" s="200" t="s">
        <v>202</v>
      </c>
      <c r="E142" s="200">
        <v>1</v>
      </c>
      <c r="F142" s="200">
        <v>1123</v>
      </c>
      <c r="G142" s="200" t="s">
        <v>865</v>
      </c>
      <c r="H142" s="201" t="s">
        <v>208</v>
      </c>
      <c r="I142" s="202">
        <v>9.26</v>
      </c>
      <c r="J142" s="200" t="s">
        <v>780</v>
      </c>
      <c r="K142" s="176">
        <v>2</v>
      </c>
      <c r="L142" s="176">
        <v>1</v>
      </c>
      <c r="M142" s="176"/>
      <c r="N142" s="286">
        <v>6</v>
      </c>
      <c r="O142" s="286"/>
      <c r="P142" s="176"/>
      <c r="Q142" s="203">
        <f t="shared" si="98"/>
        <v>6</v>
      </c>
      <c r="R142" s="203">
        <f t="shared" si="99"/>
        <v>0</v>
      </c>
      <c r="S142" s="203">
        <f t="shared" si="100"/>
        <v>0</v>
      </c>
      <c r="T142" s="203">
        <f t="shared" si="101"/>
        <v>0</v>
      </c>
      <c r="U142" s="203">
        <f t="shared" si="102"/>
        <v>0</v>
      </c>
      <c r="V142" s="175">
        <f>IF(Q142&gt;0,VLOOKUP(Q142,Jahresfaktoren!$A$11:$B$24,2,),0)</f>
        <v>302</v>
      </c>
      <c r="W142" s="175">
        <f>IF(R142&gt;0,VLOOKUP(R142,Jahresfaktoren!$D$11:$E$24,2,),0)</f>
        <v>0</v>
      </c>
      <c r="X142" s="175">
        <f>IF(S142&gt;0,VLOOKUP(S142,Jahresfaktoren!$A$28:$B$29,2,),0)</f>
        <v>0</v>
      </c>
      <c r="Y142" s="175">
        <f>IF(T142&gt;0,VLOOKUP(T142,Jahresfaktoren!$A$28:$B$29,2,),0)</f>
        <v>0</v>
      </c>
      <c r="Z142" s="175">
        <f>IF(U142&gt;0,VLOOKUP(U142,Jahresfaktoren!$A$32:$B$33,2,),)</f>
        <v>0</v>
      </c>
      <c r="AA142" s="177">
        <f t="shared" si="82"/>
        <v>2796.52</v>
      </c>
      <c r="AB142" s="177" t="str">
        <f t="shared" si="83"/>
        <v/>
      </c>
      <c r="AC142" s="177" t="str">
        <f t="shared" si="84"/>
        <v/>
      </c>
      <c r="AD142" s="177" t="str">
        <f t="shared" si="85"/>
        <v/>
      </c>
      <c r="AE142" s="177" t="str">
        <f t="shared" si="86"/>
        <v/>
      </c>
      <c r="AF142" s="178">
        <f>IF(Q142&gt;0,VLOOKUP(H142,Leistungszahlen!$A$11:$C$158,3,),0)</f>
        <v>0</v>
      </c>
      <c r="AG142" s="178">
        <f>IF(R142&gt;0,VLOOKUP(H142,Leistungszahlen!$A$11:$F$158,6,),IF(T142&gt;0,VLOOKUP(H142,Leistungszahlen!$A$11:$F$158,6,),0))</f>
        <v>0</v>
      </c>
      <c r="AH142" s="179" t="e">
        <f t="shared" si="93"/>
        <v>#DIV/0!</v>
      </c>
      <c r="AI142" s="179">
        <f t="shared" si="94"/>
        <v>0</v>
      </c>
      <c r="AJ142" s="179">
        <f t="shared" si="95"/>
        <v>0</v>
      </c>
      <c r="AK142" s="179">
        <f t="shared" si="96"/>
        <v>0</v>
      </c>
      <c r="AL142" s="179">
        <f t="shared" si="97"/>
        <v>0</v>
      </c>
      <c r="AM142" s="180">
        <f>IF(L142=1,Stundensätze!$D$13,IF(L142=2,Stundensätze!$D$17,IF(L142=4,Stundensätze!$D$21,"")))</f>
        <v>0</v>
      </c>
      <c r="AN142" s="180">
        <f>IF(L142=1,Stundensätze!$D$15,IF(L142=2,Stundensätze!$D$19,IF(L142=4,Stundensätze!$D$23,"")))</f>
        <v>0</v>
      </c>
      <c r="AO142" s="180" t="e">
        <f t="shared" si="87"/>
        <v>#DIV/0!</v>
      </c>
      <c r="AP142" s="180">
        <f t="shared" si="88"/>
        <v>0</v>
      </c>
      <c r="AQ142" s="192" t="e">
        <f t="shared" si="89"/>
        <v>#DIV/0!</v>
      </c>
      <c r="AR142" s="192" t="e">
        <f t="shared" si="90"/>
        <v>#DIV/0!</v>
      </c>
      <c r="AS142" s="193" t="e">
        <f t="shared" si="91"/>
        <v>#DIV/0!</v>
      </c>
      <c r="AT142" s="258" t="str">
        <f>IF(K142=0,0,VLOOKUP(K142,Kostenstellen!A:B,2,FALSE))</f>
        <v xml:space="preserve">Sophie-Luisen-Klinik                       </v>
      </c>
      <c r="AU142" s="68" t="str">
        <f t="shared" si="103"/>
        <v>J</v>
      </c>
      <c r="AV142" s="68" t="str">
        <f t="shared" si="104"/>
        <v/>
      </c>
      <c r="AW142" s="68">
        <f>IF(AF142=0,0,VLOOKUP($H142,Leistungszahlen!$A$11:$H$158,4,FALSE))</f>
        <v>0</v>
      </c>
      <c r="AX142" s="68">
        <f>IF(AF142=0,0,VLOOKUP($H142,Leistungszahlen!$A$11:$H$158,5,FALSE))</f>
        <v>0</v>
      </c>
      <c r="AY142" s="68">
        <f>IF(AG142=0,0,VLOOKUP($H142,Leistungszahlen!$A$11:$H$158,6,FALSE))</f>
        <v>0</v>
      </c>
      <c r="AZ142" s="68">
        <f t="shared" si="105"/>
        <v>0</v>
      </c>
      <c r="BA142" s="68">
        <f t="shared" si="106"/>
        <v>0</v>
      </c>
      <c r="BC142" s="68">
        <f t="shared" si="92"/>
        <v>0</v>
      </c>
      <c r="BD142" s="285"/>
    </row>
    <row r="143" spans="1:56" s="68" customFormat="1" ht="33.75">
      <c r="A143" s="200"/>
      <c r="B143" s="200"/>
      <c r="C143" s="200" t="s">
        <v>641</v>
      </c>
      <c r="D143" s="200" t="s">
        <v>202</v>
      </c>
      <c r="E143" s="200">
        <v>1</v>
      </c>
      <c r="F143" s="200" t="s">
        <v>866</v>
      </c>
      <c r="G143" s="200" t="s">
        <v>267</v>
      </c>
      <c r="H143" s="201" t="s">
        <v>208</v>
      </c>
      <c r="I143" s="202">
        <v>24.74</v>
      </c>
      <c r="J143" s="200" t="s">
        <v>780</v>
      </c>
      <c r="K143" s="176">
        <v>2</v>
      </c>
      <c r="L143" s="176">
        <v>1</v>
      </c>
      <c r="M143" s="176"/>
      <c r="N143" s="286">
        <v>6</v>
      </c>
      <c r="O143" s="286"/>
      <c r="P143" s="176"/>
      <c r="Q143" s="203">
        <f t="shared" si="98"/>
        <v>6</v>
      </c>
      <c r="R143" s="203">
        <f t="shared" si="99"/>
        <v>0</v>
      </c>
      <c r="S143" s="203">
        <f t="shared" si="100"/>
        <v>0</v>
      </c>
      <c r="T143" s="203">
        <f t="shared" si="101"/>
        <v>0</v>
      </c>
      <c r="U143" s="203">
        <f t="shared" si="102"/>
        <v>0</v>
      </c>
      <c r="V143" s="175">
        <f>IF(Q143&gt;0,VLOOKUP(Q143,Jahresfaktoren!$A$11:$B$24,2,),0)</f>
        <v>302</v>
      </c>
      <c r="W143" s="175">
        <f>IF(R143&gt;0,VLOOKUP(R143,Jahresfaktoren!$D$11:$E$24,2,),0)</f>
        <v>0</v>
      </c>
      <c r="X143" s="175">
        <f>IF(S143&gt;0,VLOOKUP(S143,Jahresfaktoren!$A$28:$B$29,2,),0)</f>
        <v>0</v>
      </c>
      <c r="Y143" s="175">
        <f>IF(T143&gt;0,VLOOKUP(T143,Jahresfaktoren!$A$28:$B$29,2,),0)</f>
        <v>0</v>
      </c>
      <c r="Z143" s="175">
        <f>IF(U143&gt;0,VLOOKUP(U143,Jahresfaktoren!$A$32:$B$33,2,),)</f>
        <v>0</v>
      </c>
      <c r="AA143" s="177">
        <f t="shared" si="82"/>
        <v>7471.48</v>
      </c>
      <c r="AB143" s="177" t="str">
        <f t="shared" si="83"/>
        <v/>
      </c>
      <c r="AC143" s="177" t="str">
        <f t="shared" si="84"/>
        <v/>
      </c>
      <c r="AD143" s="177" t="str">
        <f t="shared" si="85"/>
        <v/>
      </c>
      <c r="AE143" s="177" t="str">
        <f t="shared" si="86"/>
        <v/>
      </c>
      <c r="AF143" s="178">
        <f>IF(Q143&gt;0,VLOOKUP(H143,Leistungszahlen!$A$11:$C$158,3,),0)</f>
        <v>0</v>
      </c>
      <c r="AG143" s="178">
        <f>IF(R143&gt;0,VLOOKUP(H143,Leistungszahlen!$A$11:$F$158,6,),IF(T143&gt;0,VLOOKUP(H143,Leistungszahlen!$A$11:$F$158,6,),0))</f>
        <v>0</v>
      </c>
      <c r="AH143" s="179" t="e">
        <f t="shared" si="93"/>
        <v>#DIV/0!</v>
      </c>
      <c r="AI143" s="179">
        <f t="shared" si="94"/>
        <v>0</v>
      </c>
      <c r="AJ143" s="179">
        <f t="shared" si="95"/>
        <v>0</v>
      </c>
      <c r="AK143" s="179">
        <f t="shared" si="96"/>
        <v>0</v>
      </c>
      <c r="AL143" s="179">
        <f t="shared" si="97"/>
        <v>0</v>
      </c>
      <c r="AM143" s="180">
        <f>IF(L143=1,Stundensätze!$D$13,IF(L143=2,Stundensätze!$D$17,IF(L143=4,Stundensätze!$D$21,"")))</f>
        <v>0</v>
      </c>
      <c r="AN143" s="180">
        <f>IF(L143=1,Stundensätze!$D$15,IF(L143=2,Stundensätze!$D$19,IF(L143=4,Stundensätze!$D$23,"")))</f>
        <v>0</v>
      </c>
      <c r="AO143" s="180" t="e">
        <f t="shared" si="87"/>
        <v>#DIV/0!</v>
      </c>
      <c r="AP143" s="180">
        <f t="shared" si="88"/>
        <v>0</v>
      </c>
      <c r="AQ143" s="192" t="e">
        <f t="shared" si="89"/>
        <v>#DIV/0!</v>
      </c>
      <c r="AR143" s="192" t="e">
        <f t="shared" si="90"/>
        <v>#DIV/0!</v>
      </c>
      <c r="AS143" s="193" t="e">
        <f t="shared" si="91"/>
        <v>#DIV/0!</v>
      </c>
      <c r="AT143" s="258" t="str">
        <f>IF(K143=0,0,VLOOKUP(K143,Kostenstellen!A:B,2,FALSE))</f>
        <v xml:space="preserve">Sophie-Luisen-Klinik                       </v>
      </c>
      <c r="AU143" s="68" t="str">
        <f t="shared" si="103"/>
        <v>J</v>
      </c>
      <c r="AV143" s="68" t="str">
        <f t="shared" si="104"/>
        <v/>
      </c>
      <c r="AW143" s="68">
        <f>IF(AF143=0,0,VLOOKUP($H143,Leistungszahlen!$A$11:$H$158,4,FALSE))</f>
        <v>0</v>
      </c>
      <c r="AX143" s="68">
        <f>IF(AF143=0,0,VLOOKUP($H143,Leistungszahlen!$A$11:$H$158,5,FALSE))</f>
        <v>0</v>
      </c>
      <c r="AY143" s="68">
        <f>IF(AG143=0,0,VLOOKUP($H143,Leistungszahlen!$A$11:$H$158,6,FALSE))</f>
        <v>0</v>
      </c>
      <c r="AZ143" s="68">
        <f t="shared" si="105"/>
        <v>0</v>
      </c>
      <c r="BA143" s="68">
        <f t="shared" si="106"/>
        <v>0</v>
      </c>
      <c r="BC143" s="68">
        <f t="shared" si="92"/>
        <v>0</v>
      </c>
      <c r="BD143" s="285"/>
    </row>
    <row r="144" spans="1:56" s="68" customFormat="1" ht="33.75">
      <c r="A144" s="200"/>
      <c r="B144" s="200"/>
      <c r="C144" s="200" t="s">
        <v>641</v>
      </c>
      <c r="D144" s="200" t="s">
        <v>202</v>
      </c>
      <c r="E144" s="200">
        <v>1</v>
      </c>
      <c r="F144" s="200" t="s">
        <v>867</v>
      </c>
      <c r="G144" s="200" t="s">
        <v>253</v>
      </c>
      <c r="H144" s="201" t="s">
        <v>215</v>
      </c>
      <c r="I144" s="202">
        <v>13.69</v>
      </c>
      <c r="J144" s="200" t="s">
        <v>778</v>
      </c>
      <c r="K144" s="176">
        <v>2</v>
      </c>
      <c r="L144" s="176">
        <v>1</v>
      </c>
      <c r="M144" s="176"/>
      <c r="N144" s="286">
        <v>6</v>
      </c>
      <c r="O144" s="286"/>
      <c r="P144" s="176"/>
      <c r="Q144" s="203">
        <f t="shared" si="98"/>
        <v>6</v>
      </c>
      <c r="R144" s="203">
        <f t="shared" si="99"/>
        <v>0</v>
      </c>
      <c r="S144" s="203">
        <f t="shared" si="100"/>
        <v>0</v>
      </c>
      <c r="T144" s="203">
        <f t="shared" si="101"/>
        <v>0</v>
      </c>
      <c r="U144" s="203">
        <f t="shared" si="102"/>
        <v>0</v>
      </c>
      <c r="V144" s="175">
        <f>IF(Q144&gt;0,VLOOKUP(Q144,Jahresfaktoren!$A$11:$B$24,2,),0)</f>
        <v>302</v>
      </c>
      <c r="W144" s="175">
        <f>IF(R144&gt;0,VLOOKUP(R144,Jahresfaktoren!$D$11:$E$24,2,),0)</f>
        <v>0</v>
      </c>
      <c r="X144" s="175">
        <f>IF(S144&gt;0,VLOOKUP(S144,Jahresfaktoren!$A$28:$B$29,2,),0)</f>
        <v>0</v>
      </c>
      <c r="Y144" s="175">
        <f>IF(T144&gt;0,VLOOKUP(T144,Jahresfaktoren!$A$28:$B$29,2,),0)</f>
        <v>0</v>
      </c>
      <c r="Z144" s="175">
        <f>IF(U144&gt;0,VLOOKUP(U144,Jahresfaktoren!$A$32:$B$33,2,),)</f>
        <v>0</v>
      </c>
      <c r="AA144" s="177">
        <f t="shared" si="82"/>
        <v>4134.38</v>
      </c>
      <c r="AB144" s="177" t="str">
        <f t="shared" si="83"/>
        <v/>
      </c>
      <c r="AC144" s="177" t="str">
        <f t="shared" si="84"/>
        <v/>
      </c>
      <c r="AD144" s="177" t="str">
        <f t="shared" si="85"/>
        <v/>
      </c>
      <c r="AE144" s="177" t="str">
        <f t="shared" si="86"/>
        <v/>
      </c>
      <c r="AF144" s="178">
        <f>IF(Q144&gt;0,VLOOKUP(H144,Leistungszahlen!$A$11:$C$158,3,),0)</f>
        <v>0</v>
      </c>
      <c r="AG144" s="178">
        <f>IF(R144&gt;0,VLOOKUP(H144,Leistungszahlen!$A$11:$F$158,6,),IF(T144&gt;0,VLOOKUP(H144,Leistungszahlen!$A$11:$F$158,6,),0))</f>
        <v>0</v>
      </c>
      <c r="AH144" s="179" t="e">
        <f t="shared" si="93"/>
        <v>#DIV/0!</v>
      </c>
      <c r="AI144" s="179">
        <f t="shared" si="94"/>
        <v>0</v>
      </c>
      <c r="AJ144" s="179">
        <f t="shared" si="95"/>
        <v>0</v>
      </c>
      <c r="AK144" s="179">
        <f t="shared" si="96"/>
        <v>0</v>
      </c>
      <c r="AL144" s="179">
        <f t="shared" si="97"/>
        <v>0</v>
      </c>
      <c r="AM144" s="180">
        <f>IF(L144=1,Stundensätze!$D$13,IF(L144=2,Stundensätze!$D$17,IF(L144=4,Stundensätze!$D$21,"")))</f>
        <v>0</v>
      </c>
      <c r="AN144" s="180">
        <f>IF(L144=1,Stundensätze!$D$15,IF(L144=2,Stundensätze!$D$19,IF(L144=4,Stundensätze!$D$23,"")))</f>
        <v>0</v>
      </c>
      <c r="AO144" s="180" t="e">
        <f t="shared" si="87"/>
        <v>#DIV/0!</v>
      </c>
      <c r="AP144" s="180">
        <f t="shared" si="88"/>
        <v>0</v>
      </c>
      <c r="AQ144" s="192" t="e">
        <f t="shared" si="89"/>
        <v>#DIV/0!</v>
      </c>
      <c r="AR144" s="192" t="e">
        <f t="shared" si="90"/>
        <v>#DIV/0!</v>
      </c>
      <c r="AS144" s="193" t="e">
        <f t="shared" si="91"/>
        <v>#DIV/0!</v>
      </c>
      <c r="AT144" s="258" t="str">
        <f>IF(K144=0,0,VLOOKUP(K144,Kostenstellen!A:B,2,FALSE))</f>
        <v xml:space="preserve">Sophie-Luisen-Klinik                       </v>
      </c>
      <c r="AU144" s="68" t="str">
        <f t="shared" si="103"/>
        <v>R</v>
      </c>
      <c r="AV144" s="68" t="str">
        <f t="shared" si="104"/>
        <v/>
      </c>
      <c r="AW144" s="68">
        <f>IF(AF144=0,0,VLOOKUP($H144,Leistungszahlen!$A$11:$H$158,4,FALSE))</f>
        <v>0</v>
      </c>
      <c r="AX144" s="68">
        <f>IF(AF144=0,0,VLOOKUP($H144,Leistungszahlen!$A$11:$H$158,5,FALSE))</f>
        <v>0</v>
      </c>
      <c r="AY144" s="68">
        <f>IF(AG144=0,0,VLOOKUP($H144,Leistungszahlen!$A$11:$H$158,6,FALSE))</f>
        <v>0</v>
      </c>
      <c r="AZ144" s="68">
        <f t="shared" si="105"/>
        <v>0</v>
      </c>
      <c r="BA144" s="68">
        <f t="shared" si="106"/>
        <v>0</v>
      </c>
      <c r="BC144" s="68">
        <f t="shared" si="92"/>
        <v>0</v>
      </c>
      <c r="BD144" s="285"/>
    </row>
    <row r="145" spans="1:56" s="68" customFormat="1" ht="33.75">
      <c r="A145" s="200"/>
      <c r="B145" s="200"/>
      <c r="C145" s="200" t="s">
        <v>641</v>
      </c>
      <c r="D145" s="200" t="s">
        <v>202</v>
      </c>
      <c r="E145" s="200">
        <v>1</v>
      </c>
      <c r="F145" s="200"/>
      <c r="G145" s="200" t="s">
        <v>115</v>
      </c>
      <c r="H145" s="201" t="s">
        <v>219</v>
      </c>
      <c r="I145" s="202">
        <v>3.36</v>
      </c>
      <c r="J145" s="200" t="s">
        <v>778</v>
      </c>
      <c r="K145" s="176">
        <v>2</v>
      </c>
      <c r="L145" s="176">
        <v>1</v>
      </c>
      <c r="M145" s="176"/>
      <c r="N145" s="286">
        <v>6</v>
      </c>
      <c r="O145" s="286"/>
      <c r="P145" s="176"/>
      <c r="Q145" s="203">
        <f t="shared" si="98"/>
        <v>6</v>
      </c>
      <c r="R145" s="203">
        <f t="shared" si="99"/>
        <v>0</v>
      </c>
      <c r="S145" s="203">
        <f t="shared" si="100"/>
        <v>0</v>
      </c>
      <c r="T145" s="203">
        <f t="shared" si="101"/>
        <v>0</v>
      </c>
      <c r="U145" s="203">
        <f t="shared" si="102"/>
        <v>0</v>
      </c>
      <c r="V145" s="175">
        <f>IF(Q145&gt;0,VLOOKUP(Q145,Jahresfaktoren!$A$11:$B$24,2,),0)</f>
        <v>302</v>
      </c>
      <c r="W145" s="175">
        <f>IF(R145&gt;0,VLOOKUP(R145,Jahresfaktoren!$D$11:$E$24,2,),0)</f>
        <v>0</v>
      </c>
      <c r="X145" s="175">
        <f>IF(S145&gt;0,VLOOKUP(S145,Jahresfaktoren!$A$28:$B$29,2,),0)</f>
        <v>0</v>
      </c>
      <c r="Y145" s="175">
        <f>IF(T145&gt;0,VLOOKUP(T145,Jahresfaktoren!$A$28:$B$29,2,),0)</f>
        <v>0</v>
      </c>
      <c r="Z145" s="175">
        <f>IF(U145&gt;0,VLOOKUP(U145,Jahresfaktoren!$A$32:$B$33,2,),)</f>
        <v>0</v>
      </c>
      <c r="AA145" s="177">
        <f t="shared" si="82"/>
        <v>1014.7199999999999</v>
      </c>
      <c r="AB145" s="177" t="str">
        <f t="shared" si="83"/>
        <v/>
      </c>
      <c r="AC145" s="177" t="str">
        <f t="shared" si="84"/>
        <v/>
      </c>
      <c r="AD145" s="177" t="str">
        <f t="shared" si="85"/>
        <v/>
      </c>
      <c r="AE145" s="177" t="str">
        <f t="shared" si="86"/>
        <v/>
      </c>
      <c r="AF145" s="178">
        <f>IF(Q145&gt;0,VLOOKUP(H145,Leistungszahlen!$A$11:$C$158,3,),0)</f>
        <v>0</v>
      </c>
      <c r="AG145" s="178">
        <f>IF(R145&gt;0,VLOOKUP(H145,Leistungszahlen!$A$11:$F$158,6,),IF(T145&gt;0,VLOOKUP(H145,Leistungszahlen!$A$11:$F$158,6,),0))</f>
        <v>0</v>
      </c>
      <c r="AH145" s="179" t="e">
        <f t="shared" si="93"/>
        <v>#DIV/0!</v>
      </c>
      <c r="AI145" s="179">
        <f t="shared" si="94"/>
        <v>0</v>
      </c>
      <c r="AJ145" s="179">
        <f t="shared" si="95"/>
        <v>0</v>
      </c>
      <c r="AK145" s="179">
        <f t="shared" si="96"/>
        <v>0</v>
      </c>
      <c r="AL145" s="179">
        <f t="shared" si="97"/>
        <v>0</v>
      </c>
      <c r="AM145" s="180">
        <f>IF(L145=1,Stundensätze!$D$13,IF(L145=2,Stundensätze!$D$17,IF(L145=4,Stundensätze!$D$21,"")))</f>
        <v>0</v>
      </c>
      <c r="AN145" s="180">
        <f>IF(L145=1,Stundensätze!$D$15,IF(L145=2,Stundensätze!$D$19,IF(L145=4,Stundensätze!$D$23,"")))</f>
        <v>0</v>
      </c>
      <c r="AO145" s="180" t="e">
        <f t="shared" si="87"/>
        <v>#DIV/0!</v>
      </c>
      <c r="AP145" s="180">
        <f t="shared" si="88"/>
        <v>0</v>
      </c>
      <c r="AQ145" s="192" t="e">
        <f t="shared" si="89"/>
        <v>#DIV/0!</v>
      </c>
      <c r="AR145" s="192" t="e">
        <f t="shared" si="90"/>
        <v>#DIV/0!</v>
      </c>
      <c r="AS145" s="193" t="e">
        <f t="shared" si="91"/>
        <v>#DIV/0!</v>
      </c>
      <c r="AT145" s="258" t="str">
        <f>IF(K145=0,0,VLOOKUP(K145,Kostenstellen!A:B,2,FALSE))</f>
        <v xml:space="preserve">Sophie-Luisen-Klinik                       </v>
      </c>
      <c r="AU145" s="68" t="str">
        <f t="shared" si="103"/>
        <v>V</v>
      </c>
      <c r="AV145" s="68" t="str">
        <f t="shared" si="104"/>
        <v/>
      </c>
      <c r="AW145" s="68">
        <f>IF(AF145=0,0,VLOOKUP($H145,Leistungszahlen!$A$11:$H$158,4,FALSE))</f>
        <v>0</v>
      </c>
      <c r="AX145" s="68">
        <f>IF(AF145=0,0,VLOOKUP($H145,Leistungszahlen!$A$11:$H$158,5,FALSE))</f>
        <v>0</v>
      </c>
      <c r="AY145" s="68">
        <f>IF(AG145=0,0,VLOOKUP($H145,Leistungszahlen!$A$11:$H$158,6,FALSE))</f>
        <v>0</v>
      </c>
      <c r="AZ145" s="68">
        <f t="shared" si="105"/>
        <v>0</v>
      </c>
      <c r="BA145" s="68">
        <f t="shared" si="106"/>
        <v>0</v>
      </c>
      <c r="BC145" s="68">
        <f t="shared" si="92"/>
        <v>0</v>
      </c>
      <c r="BD145" s="285"/>
    </row>
    <row r="146" spans="1:56" s="68" customFormat="1" ht="33.75">
      <c r="A146" s="200"/>
      <c r="B146" s="200"/>
      <c r="C146" s="200" t="s">
        <v>641</v>
      </c>
      <c r="D146" s="200" t="s">
        <v>202</v>
      </c>
      <c r="E146" s="200">
        <v>1</v>
      </c>
      <c r="F146" s="200"/>
      <c r="G146" s="200" t="s">
        <v>113</v>
      </c>
      <c r="H146" s="201" t="s">
        <v>205</v>
      </c>
      <c r="I146" s="202">
        <v>14.94</v>
      </c>
      <c r="J146" s="200" t="s">
        <v>778</v>
      </c>
      <c r="K146" s="176">
        <v>2</v>
      </c>
      <c r="L146" s="176">
        <v>1</v>
      </c>
      <c r="M146" s="176"/>
      <c r="N146" s="286">
        <v>6</v>
      </c>
      <c r="O146" s="286"/>
      <c r="P146" s="176"/>
      <c r="Q146" s="203">
        <f t="shared" si="98"/>
        <v>6</v>
      </c>
      <c r="R146" s="203">
        <f t="shared" si="99"/>
        <v>0</v>
      </c>
      <c r="S146" s="203">
        <f t="shared" si="100"/>
        <v>0</v>
      </c>
      <c r="T146" s="203">
        <f t="shared" si="101"/>
        <v>0</v>
      </c>
      <c r="U146" s="203">
        <f t="shared" si="102"/>
        <v>0</v>
      </c>
      <c r="V146" s="175">
        <f>IF(Q146&gt;0,VLOOKUP(Q146,Jahresfaktoren!$A$11:$B$24,2,),0)</f>
        <v>302</v>
      </c>
      <c r="W146" s="175">
        <f>IF(R146&gt;0,VLOOKUP(R146,Jahresfaktoren!$D$11:$E$24,2,),0)</f>
        <v>0</v>
      </c>
      <c r="X146" s="175">
        <f>IF(S146&gt;0,VLOOKUP(S146,Jahresfaktoren!$A$28:$B$29,2,),0)</f>
        <v>0</v>
      </c>
      <c r="Y146" s="175">
        <f>IF(T146&gt;0,VLOOKUP(T146,Jahresfaktoren!$A$28:$B$29,2,),0)</f>
        <v>0</v>
      </c>
      <c r="Z146" s="175">
        <f>IF(U146&gt;0,VLOOKUP(U146,Jahresfaktoren!$A$32:$B$33,2,),)</f>
        <v>0</v>
      </c>
      <c r="AA146" s="177">
        <f t="shared" si="82"/>
        <v>4511.88</v>
      </c>
      <c r="AB146" s="177" t="str">
        <f t="shared" si="83"/>
        <v/>
      </c>
      <c r="AC146" s="177" t="str">
        <f t="shared" si="84"/>
        <v/>
      </c>
      <c r="AD146" s="177" t="str">
        <f t="shared" si="85"/>
        <v/>
      </c>
      <c r="AE146" s="177" t="str">
        <f t="shared" si="86"/>
        <v/>
      </c>
      <c r="AF146" s="178">
        <f>IF(Q146&gt;0,VLOOKUP(H146,Leistungszahlen!$A$11:$C$158,3,),0)</f>
        <v>0</v>
      </c>
      <c r="AG146" s="178">
        <f>IF(R146&gt;0,VLOOKUP(H146,Leistungszahlen!$A$11:$F$158,6,),IF(T146&gt;0,VLOOKUP(H146,Leistungszahlen!$A$11:$F$158,6,),0))</f>
        <v>0</v>
      </c>
      <c r="AH146" s="179" t="e">
        <f t="shared" si="93"/>
        <v>#DIV/0!</v>
      </c>
      <c r="AI146" s="179">
        <f t="shared" si="94"/>
        <v>0</v>
      </c>
      <c r="AJ146" s="179">
        <f t="shared" si="95"/>
        <v>0</v>
      </c>
      <c r="AK146" s="179">
        <f t="shared" si="96"/>
        <v>0</v>
      </c>
      <c r="AL146" s="179">
        <f t="shared" si="97"/>
        <v>0</v>
      </c>
      <c r="AM146" s="180">
        <f>IF(L146=1,Stundensätze!$D$13,IF(L146=2,Stundensätze!$D$17,IF(L146=4,Stundensätze!$D$21,"")))</f>
        <v>0</v>
      </c>
      <c r="AN146" s="180">
        <f>IF(L146=1,Stundensätze!$D$15,IF(L146=2,Stundensätze!$D$19,IF(L146=4,Stundensätze!$D$23,"")))</f>
        <v>0</v>
      </c>
      <c r="AO146" s="180" t="e">
        <f t="shared" si="87"/>
        <v>#DIV/0!</v>
      </c>
      <c r="AP146" s="180">
        <f t="shared" si="88"/>
        <v>0</v>
      </c>
      <c r="AQ146" s="192" t="e">
        <f t="shared" si="89"/>
        <v>#DIV/0!</v>
      </c>
      <c r="AR146" s="192" t="e">
        <f t="shared" si="90"/>
        <v>#DIV/0!</v>
      </c>
      <c r="AS146" s="193" t="e">
        <f t="shared" si="91"/>
        <v>#DIV/0!</v>
      </c>
      <c r="AT146" s="258" t="str">
        <f>IF(K146=0,0,VLOOKUP(K146,Kostenstellen!A:B,2,FALSE))</f>
        <v xml:space="preserve">Sophie-Luisen-Klinik                       </v>
      </c>
      <c r="AU146" s="68" t="str">
        <f t="shared" si="103"/>
        <v>G</v>
      </c>
      <c r="AV146" s="68" t="str">
        <f t="shared" si="104"/>
        <v/>
      </c>
      <c r="AW146" s="68">
        <f>IF(AF146=0,0,VLOOKUP($H146,Leistungszahlen!$A$11:$H$158,4,FALSE))</f>
        <v>0</v>
      </c>
      <c r="AX146" s="68">
        <f>IF(AF146=0,0,VLOOKUP($H146,Leistungszahlen!$A$11:$H$158,5,FALSE))</f>
        <v>0</v>
      </c>
      <c r="AY146" s="68">
        <f>IF(AG146=0,0,VLOOKUP($H146,Leistungszahlen!$A$11:$H$158,6,FALSE))</f>
        <v>0</v>
      </c>
      <c r="AZ146" s="68">
        <f t="shared" si="105"/>
        <v>0</v>
      </c>
      <c r="BA146" s="68">
        <f t="shared" si="106"/>
        <v>0</v>
      </c>
      <c r="BC146" s="68">
        <f t="shared" si="92"/>
        <v>0</v>
      </c>
      <c r="BD146" s="285"/>
    </row>
    <row r="147" spans="1:56" s="68" customFormat="1" ht="33.75">
      <c r="A147" s="200"/>
      <c r="B147" s="200"/>
      <c r="C147" s="200" t="s">
        <v>641</v>
      </c>
      <c r="D147" s="200" t="s">
        <v>202</v>
      </c>
      <c r="E147" s="200">
        <v>1</v>
      </c>
      <c r="F147" s="200"/>
      <c r="G147" s="200" t="s">
        <v>115</v>
      </c>
      <c r="H147" s="201" t="s">
        <v>219</v>
      </c>
      <c r="I147" s="202">
        <v>1.89</v>
      </c>
      <c r="J147" s="200" t="s">
        <v>778</v>
      </c>
      <c r="K147" s="176">
        <v>2</v>
      </c>
      <c r="L147" s="176">
        <v>1</v>
      </c>
      <c r="M147" s="176"/>
      <c r="N147" s="286">
        <v>6</v>
      </c>
      <c r="O147" s="286"/>
      <c r="P147" s="176"/>
      <c r="Q147" s="203">
        <f t="shared" si="98"/>
        <v>6</v>
      </c>
      <c r="R147" s="203">
        <f t="shared" si="99"/>
        <v>0</v>
      </c>
      <c r="S147" s="203">
        <f t="shared" si="100"/>
        <v>0</v>
      </c>
      <c r="T147" s="203">
        <f t="shared" si="101"/>
        <v>0</v>
      </c>
      <c r="U147" s="203">
        <f t="shared" si="102"/>
        <v>0</v>
      </c>
      <c r="V147" s="175">
        <f>IF(Q147&gt;0,VLOOKUP(Q147,Jahresfaktoren!$A$11:$B$24,2,),0)</f>
        <v>302</v>
      </c>
      <c r="W147" s="175">
        <f>IF(R147&gt;0,VLOOKUP(R147,Jahresfaktoren!$D$11:$E$24,2,),0)</f>
        <v>0</v>
      </c>
      <c r="X147" s="175">
        <f>IF(S147&gt;0,VLOOKUP(S147,Jahresfaktoren!$A$28:$B$29,2,),0)</f>
        <v>0</v>
      </c>
      <c r="Y147" s="175">
        <f>IF(T147&gt;0,VLOOKUP(T147,Jahresfaktoren!$A$28:$B$29,2,),0)</f>
        <v>0</v>
      </c>
      <c r="Z147" s="175">
        <f>IF(U147&gt;0,VLOOKUP(U147,Jahresfaktoren!$A$32:$B$33,2,),)</f>
        <v>0</v>
      </c>
      <c r="AA147" s="177">
        <f t="shared" si="82"/>
        <v>570.78</v>
      </c>
      <c r="AB147" s="177" t="str">
        <f t="shared" si="83"/>
        <v/>
      </c>
      <c r="AC147" s="177" t="str">
        <f t="shared" si="84"/>
        <v/>
      </c>
      <c r="AD147" s="177" t="str">
        <f t="shared" si="85"/>
        <v/>
      </c>
      <c r="AE147" s="177" t="str">
        <f t="shared" si="86"/>
        <v/>
      </c>
      <c r="AF147" s="178">
        <f>IF(Q147&gt;0,VLOOKUP(H147,Leistungszahlen!$A$11:$C$158,3,),0)</f>
        <v>0</v>
      </c>
      <c r="AG147" s="178">
        <f>IF(R147&gt;0,VLOOKUP(H147,Leistungszahlen!$A$11:$F$158,6,),IF(T147&gt;0,VLOOKUP(H147,Leistungszahlen!$A$11:$F$158,6,),0))</f>
        <v>0</v>
      </c>
      <c r="AH147" s="179" t="e">
        <f t="shared" si="93"/>
        <v>#DIV/0!</v>
      </c>
      <c r="AI147" s="179">
        <f t="shared" si="94"/>
        <v>0</v>
      </c>
      <c r="AJ147" s="179">
        <f t="shared" si="95"/>
        <v>0</v>
      </c>
      <c r="AK147" s="179">
        <f t="shared" si="96"/>
        <v>0</v>
      </c>
      <c r="AL147" s="179">
        <f t="shared" si="97"/>
        <v>0</v>
      </c>
      <c r="AM147" s="180">
        <f>IF(L147=1,Stundensätze!$D$13,IF(L147=2,Stundensätze!$D$17,IF(L147=4,Stundensätze!$D$21,"")))</f>
        <v>0</v>
      </c>
      <c r="AN147" s="180">
        <f>IF(L147=1,Stundensätze!$D$15,IF(L147=2,Stundensätze!$D$19,IF(L147=4,Stundensätze!$D$23,"")))</f>
        <v>0</v>
      </c>
      <c r="AO147" s="180" t="e">
        <f t="shared" si="87"/>
        <v>#DIV/0!</v>
      </c>
      <c r="AP147" s="180">
        <f t="shared" si="88"/>
        <v>0</v>
      </c>
      <c r="AQ147" s="192" t="e">
        <f t="shared" si="89"/>
        <v>#DIV/0!</v>
      </c>
      <c r="AR147" s="192" t="e">
        <f t="shared" si="90"/>
        <v>#DIV/0!</v>
      </c>
      <c r="AS147" s="193" t="e">
        <f t="shared" si="91"/>
        <v>#DIV/0!</v>
      </c>
      <c r="AT147" s="258" t="str">
        <f>IF(K147=0,0,VLOOKUP(K147,Kostenstellen!A:B,2,FALSE))</f>
        <v xml:space="preserve">Sophie-Luisen-Klinik                       </v>
      </c>
      <c r="AU147" s="68" t="str">
        <f t="shared" si="103"/>
        <v>V</v>
      </c>
      <c r="AV147" s="68" t="str">
        <f t="shared" si="104"/>
        <v/>
      </c>
      <c r="AW147" s="68">
        <f>IF(AF147=0,0,VLOOKUP($H147,Leistungszahlen!$A$11:$H$158,4,FALSE))</f>
        <v>0</v>
      </c>
      <c r="AX147" s="68">
        <f>IF(AF147=0,0,VLOOKUP($H147,Leistungszahlen!$A$11:$H$158,5,FALSE))</f>
        <v>0</v>
      </c>
      <c r="AY147" s="68">
        <f>IF(AG147=0,0,VLOOKUP($H147,Leistungszahlen!$A$11:$H$158,6,FALSE))</f>
        <v>0</v>
      </c>
      <c r="AZ147" s="68">
        <f t="shared" si="105"/>
        <v>0</v>
      </c>
      <c r="BA147" s="68">
        <f t="shared" si="106"/>
        <v>0</v>
      </c>
      <c r="BC147" s="68">
        <f t="shared" si="92"/>
        <v>0</v>
      </c>
      <c r="BD147" s="285"/>
    </row>
    <row r="148" spans="1:56" s="68" customFormat="1" ht="33.75">
      <c r="A148" s="200"/>
      <c r="B148" s="200"/>
      <c r="C148" s="200" t="s">
        <v>641</v>
      </c>
      <c r="D148" s="200" t="s">
        <v>202</v>
      </c>
      <c r="E148" s="200">
        <v>1</v>
      </c>
      <c r="F148" s="200" t="s">
        <v>868</v>
      </c>
      <c r="G148" s="200" t="s">
        <v>232</v>
      </c>
      <c r="H148" s="201" t="s">
        <v>206</v>
      </c>
      <c r="I148" s="202">
        <v>11.36</v>
      </c>
      <c r="J148" s="200" t="s">
        <v>778</v>
      </c>
      <c r="K148" s="176">
        <v>2</v>
      </c>
      <c r="L148" s="176">
        <v>1</v>
      </c>
      <c r="M148" s="176"/>
      <c r="N148" s="286">
        <v>6</v>
      </c>
      <c r="O148" s="286"/>
      <c r="P148" s="176"/>
      <c r="Q148" s="203">
        <f t="shared" si="98"/>
        <v>6</v>
      </c>
      <c r="R148" s="203">
        <f t="shared" si="99"/>
        <v>0</v>
      </c>
      <c r="S148" s="203">
        <f t="shared" si="100"/>
        <v>0</v>
      </c>
      <c r="T148" s="203">
        <f t="shared" si="101"/>
        <v>0</v>
      </c>
      <c r="U148" s="203">
        <f t="shared" si="102"/>
        <v>0</v>
      </c>
      <c r="V148" s="175">
        <f>IF(Q148&gt;0,VLOOKUP(Q148,Jahresfaktoren!$A$11:$B$24,2,),0)</f>
        <v>302</v>
      </c>
      <c r="W148" s="175">
        <f>IF(R148&gt;0,VLOOKUP(R148,Jahresfaktoren!$D$11:$E$24,2,),0)</f>
        <v>0</v>
      </c>
      <c r="X148" s="175">
        <f>IF(S148&gt;0,VLOOKUP(S148,Jahresfaktoren!$A$28:$B$29,2,),0)</f>
        <v>0</v>
      </c>
      <c r="Y148" s="175">
        <f>IF(T148&gt;0,VLOOKUP(T148,Jahresfaktoren!$A$28:$B$29,2,),0)</f>
        <v>0</v>
      </c>
      <c r="Z148" s="175">
        <f>IF(U148&gt;0,VLOOKUP(U148,Jahresfaktoren!$A$32:$B$33,2,),)</f>
        <v>0</v>
      </c>
      <c r="AA148" s="177">
        <f t="shared" si="82"/>
        <v>3430.72</v>
      </c>
      <c r="AB148" s="177" t="str">
        <f t="shared" si="83"/>
        <v/>
      </c>
      <c r="AC148" s="177" t="str">
        <f t="shared" si="84"/>
        <v/>
      </c>
      <c r="AD148" s="177" t="str">
        <f t="shared" si="85"/>
        <v/>
      </c>
      <c r="AE148" s="177" t="str">
        <f t="shared" si="86"/>
        <v/>
      </c>
      <c r="AF148" s="178">
        <f>IF(Q148&gt;0,VLOOKUP(H148,Leistungszahlen!$A$11:$C$158,3,),0)</f>
        <v>0</v>
      </c>
      <c r="AG148" s="178">
        <f>IF(R148&gt;0,VLOOKUP(H148,Leistungszahlen!$A$11:$F$158,6,),IF(T148&gt;0,VLOOKUP(H148,Leistungszahlen!$A$11:$F$158,6,),0))</f>
        <v>0</v>
      </c>
      <c r="AH148" s="179" t="e">
        <f t="shared" si="93"/>
        <v>#DIV/0!</v>
      </c>
      <c r="AI148" s="179">
        <f t="shared" si="94"/>
        <v>0</v>
      </c>
      <c r="AJ148" s="179">
        <f t="shared" si="95"/>
        <v>0</v>
      </c>
      <c r="AK148" s="179">
        <f t="shared" si="96"/>
        <v>0</v>
      </c>
      <c r="AL148" s="179">
        <f t="shared" si="97"/>
        <v>0</v>
      </c>
      <c r="AM148" s="180">
        <f>IF(L148=1,Stundensätze!$D$13,IF(L148=2,Stundensätze!$D$17,IF(L148=4,Stundensätze!$D$21,"")))</f>
        <v>0</v>
      </c>
      <c r="AN148" s="180">
        <f>IF(L148=1,Stundensätze!$D$15,IF(L148=2,Stundensätze!$D$19,IF(L148=4,Stundensätze!$D$23,"")))</f>
        <v>0</v>
      </c>
      <c r="AO148" s="180" t="e">
        <f t="shared" si="87"/>
        <v>#DIV/0!</v>
      </c>
      <c r="AP148" s="180">
        <f t="shared" si="88"/>
        <v>0</v>
      </c>
      <c r="AQ148" s="192" t="e">
        <f t="shared" si="89"/>
        <v>#DIV/0!</v>
      </c>
      <c r="AR148" s="192" t="e">
        <f t="shared" si="90"/>
        <v>#DIV/0!</v>
      </c>
      <c r="AS148" s="193" t="e">
        <f t="shared" si="91"/>
        <v>#DIV/0!</v>
      </c>
      <c r="AT148" s="258" t="str">
        <f>IF(K148=0,0,VLOOKUP(K148,Kostenstellen!A:B,2,FALSE))</f>
        <v xml:space="preserve">Sophie-Luisen-Klinik                       </v>
      </c>
      <c r="AU148" s="68" t="str">
        <f t="shared" si="103"/>
        <v>H</v>
      </c>
      <c r="AV148" s="68" t="str">
        <f t="shared" si="104"/>
        <v/>
      </c>
      <c r="AW148" s="68">
        <f>IF(AF148=0,0,VLOOKUP($H148,Leistungszahlen!$A$11:$H$158,4,FALSE))</f>
        <v>0</v>
      </c>
      <c r="AX148" s="68">
        <f>IF(AF148=0,0,VLOOKUP($H148,Leistungszahlen!$A$11:$H$158,5,FALSE))</f>
        <v>0</v>
      </c>
      <c r="AY148" s="68">
        <f>IF(AG148=0,0,VLOOKUP($H148,Leistungszahlen!$A$11:$H$158,6,FALSE))</f>
        <v>0</v>
      </c>
      <c r="AZ148" s="68">
        <f t="shared" si="105"/>
        <v>0</v>
      </c>
      <c r="BA148" s="68">
        <f t="shared" si="106"/>
        <v>0</v>
      </c>
      <c r="BC148" s="68">
        <f t="shared" si="92"/>
        <v>0</v>
      </c>
      <c r="BD148" s="285"/>
    </row>
    <row r="149" spans="1:56" s="68" customFormat="1" ht="33.75">
      <c r="A149" s="200"/>
      <c r="B149" s="200"/>
      <c r="C149" s="200" t="s">
        <v>641</v>
      </c>
      <c r="D149" s="200" t="s">
        <v>202</v>
      </c>
      <c r="E149" s="200">
        <v>1</v>
      </c>
      <c r="F149" s="200" t="s">
        <v>869</v>
      </c>
      <c r="G149" s="200" t="s">
        <v>540</v>
      </c>
      <c r="H149" s="201" t="s">
        <v>200</v>
      </c>
      <c r="I149" s="202">
        <v>12.06</v>
      </c>
      <c r="J149" s="200" t="s">
        <v>778</v>
      </c>
      <c r="K149" s="176">
        <v>2</v>
      </c>
      <c r="L149" s="176">
        <v>1</v>
      </c>
      <c r="M149" s="176"/>
      <c r="N149" s="286">
        <v>6</v>
      </c>
      <c r="O149" s="286"/>
      <c r="P149" s="176"/>
      <c r="Q149" s="203">
        <f t="shared" si="98"/>
        <v>6</v>
      </c>
      <c r="R149" s="203">
        <f t="shared" si="99"/>
        <v>0</v>
      </c>
      <c r="S149" s="203">
        <f t="shared" si="100"/>
        <v>0</v>
      </c>
      <c r="T149" s="203">
        <f t="shared" si="101"/>
        <v>0</v>
      </c>
      <c r="U149" s="203">
        <f t="shared" si="102"/>
        <v>0</v>
      </c>
      <c r="V149" s="175">
        <f>IF(Q149&gt;0,VLOOKUP(Q149,Jahresfaktoren!$A$11:$B$24,2,),0)</f>
        <v>302</v>
      </c>
      <c r="W149" s="175">
        <f>IF(R149&gt;0,VLOOKUP(R149,Jahresfaktoren!$D$11:$E$24,2,),0)</f>
        <v>0</v>
      </c>
      <c r="X149" s="175">
        <f>IF(S149&gt;0,VLOOKUP(S149,Jahresfaktoren!$A$28:$B$29,2,),0)</f>
        <v>0</v>
      </c>
      <c r="Y149" s="175">
        <f>IF(T149&gt;0,VLOOKUP(T149,Jahresfaktoren!$A$28:$B$29,2,),0)</f>
        <v>0</v>
      </c>
      <c r="Z149" s="175">
        <f>IF(U149&gt;0,VLOOKUP(U149,Jahresfaktoren!$A$32:$B$33,2,),)</f>
        <v>0</v>
      </c>
      <c r="AA149" s="177">
        <f t="shared" si="82"/>
        <v>3642.1200000000003</v>
      </c>
      <c r="AB149" s="177" t="str">
        <f t="shared" si="83"/>
        <v/>
      </c>
      <c r="AC149" s="177" t="str">
        <f t="shared" si="84"/>
        <v/>
      </c>
      <c r="AD149" s="177" t="str">
        <f t="shared" si="85"/>
        <v/>
      </c>
      <c r="AE149" s="177" t="str">
        <f t="shared" si="86"/>
        <v/>
      </c>
      <c r="AF149" s="178">
        <f>IF(Q149&gt;0,VLOOKUP(H149,Leistungszahlen!$A$11:$C$158,3,),0)</f>
        <v>0</v>
      </c>
      <c r="AG149" s="178">
        <f>IF(R149&gt;0,VLOOKUP(H149,Leistungszahlen!$A$11:$F$158,6,),IF(T149&gt;0,VLOOKUP(H149,Leistungszahlen!$A$11:$F$158,6,),0))</f>
        <v>0</v>
      </c>
      <c r="AH149" s="179" t="e">
        <f t="shared" si="93"/>
        <v>#DIV/0!</v>
      </c>
      <c r="AI149" s="179">
        <f t="shared" si="94"/>
        <v>0</v>
      </c>
      <c r="AJ149" s="179">
        <f t="shared" si="95"/>
        <v>0</v>
      </c>
      <c r="AK149" s="179">
        <f t="shared" si="96"/>
        <v>0</v>
      </c>
      <c r="AL149" s="179">
        <f t="shared" si="97"/>
        <v>0</v>
      </c>
      <c r="AM149" s="180">
        <f>IF(L149=1,Stundensätze!$D$13,IF(L149=2,Stundensätze!$D$17,IF(L149=4,Stundensätze!$D$21,"")))</f>
        <v>0</v>
      </c>
      <c r="AN149" s="180">
        <f>IF(L149=1,Stundensätze!$D$15,IF(L149=2,Stundensätze!$D$19,IF(L149=4,Stundensätze!$D$23,"")))</f>
        <v>0</v>
      </c>
      <c r="AO149" s="180" t="e">
        <f t="shared" si="87"/>
        <v>#DIV/0!</v>
      </c>
      <c r="AP149" s="180">
        <f t="shared" si="88"/>
        <v>0</v>
      </c>
      <c r="AQ149" s="192" t="e">
        <f t="shared" si="89"/>
        <v>#DIV/0!</v>
      </c>
      <c r="AR149" s="192" t="e">
        <f t="shared" si="90"/>
        <v>#DIV/0!</v>
      </c>
      <c r="AS149" s="193" t="e">
        <f t="shared" si="91"/>
        <v>#DIV/0!</v>
      </c>
      <c r="AT149" s="258" t="str">
        <f>IF(K149=0,0,VLOOKUP(K149,Kostenstellen!A:B,2,FALSE))</f>
        <v xml:space="preserve">Sophie-Luisen-Klinik                       </v>
      </c>
      <c r="AU149" s="68" t="str">
        <f t="shared" si="103"/>
        <v>B</v>
      </c>
      <c r="AV149" s="68" t="str">
        <f t="shared" si="104"/>
        <v/>
      </c>
      <c r="AW149" s="68">
        <f>IF(AF149=0,0,VLOOKUP($H149,Leistungszahlen!$A$11:$H$158,4,FALSE))</f>
        <v>0</v>
      </c>
      <c r="AX149" s="68">
        <f>IF(AF149=0,0,VLOOKUP($H149,Leistungszahlen!$A$11:$H$158,5,FALSE))</f>
        <v>0</v>
      </c>
      <c r="AY149" s="68">
        <f>IF(AG149=0,0,VLOOKUP($H149,Leistungszahlen!$A$11:$H$158,6,FALSE))</f>
        <v>0</v>
      </c>
      <c r="AZ149" s="68">
        <f t="shared" si="105"/>
        <v>0</v>
      </c>
      <c r="BA149" s="68">
        <f t="shared" si="106"/>
        <v>0</v>
      </c>
      <c r="BC149" s="68">
        <f t="shared" si="92"/>
        <v>0</v>
      </c>
      <c r="BD149" s="285"/>
    </row>
    <row r="150" spans="1:56" s="68" customFormat="1" ht="33.75">
      <c r="A150" s="200"/>
      <c r="B150" s="200"/>
      <c r="C150" s="200" t="s">
        <v>641</v>
      </c>
      <c r="D150" s="200" t="s">
        <v>202</v>
      </c>
      <c r="E150" s="200">
        <v>1</v>
      </c>
      <c r="F150" s="200" t="s">
        <v>870</v>
      </c>
      <c r="G150" s="200" t="s">
        <v>541</v>
      </c>
      <c r="H150" s="201" t="s">
        <v>200</v>
      </c>
      <c r="I150" s="202">
        <v>7.36</v>
      </c>
      <c r="J150" s="200" t="s">
        <v>778</v>
      </c>
      <c r="K150" s="176">
        <v>2</v>
      </c>
      <c r="L150" s="176">
        <v>1</v>
      </c>
      <c r="M150" s="176"/>
      <c r="N150" s="286">
        <v>6</v>
      </c>
      <c r="O150" s="286"/>
      <c r="P150" s="176"/>
      <c r="Q150" s="203">
        <f t="shared" si="98"/>
        <v>6</v>
      </c>
      <c r="R150" s="203">
        <f t="shared" si="99"/>
        <v>0</v>
      </c>
      <c r="S150" s="203">
        <f t="shared" si="100"/>
        <v>0</v>
      </c>
      <c r="T150" s="203">
        <f t="shared" si="101"/>
        <v>0</v>
      </c>
      <c r="U150" s="203">
        <f t="shared" si="102"/>
        <v>0</v>
      </c>
      <c r="V150" s="175">
        <f>IF(Q150&gt;0,VLOOKUP(Q150,Jahresfaktoren!$A$11:$B$24,2,),0)</f>
        <v>302</v>
      </c>
      <c r="W150" s="175">
        <f>IF(R150&gt;0,VLOOKUP(R150,Jahresfaktoren!$D$11:$E$24,2,),0)</f>
        <v>0</v>
      </c>
      <c r="X150" s="175">
        <f>IF(S150&gt;0,VLOOKUP(S150,Jahresfaktoren!$A$28:$B$29,2,),0)</f>
        <v>0</v>
      </c>
      <c r="Y150" s="175">
        <f>IF(T150&gt;0,VLOOKUP(T150,Jahresfaktoren!$A$28:$B$29,2,),0)</f>
        <v>0</v>
      </c>
      <c r="Z150" s="175">
        <f>IF(U150&gt;0,VLOOKUP(U150,Jahresfaktoren!$A$32:$B$33,2,),)</f>
        <v>0</v>
      </c>
      <c r="AA150" s="177">
        <f t="shared" si="82"/>
        <v>2222.7200000000003</v>
      </c>
      <c r="AB150" s="177" t="str">
        <f t="shared" si="83"/>
        <v/>
      </c>
      <c r="AC150" s="177" t="str">
        <f t="shared" si="84"/>
        <v/>
      </c>
      <c r="AD150" s="177" t="str">
        <f t="shared" si="85"/>
        <v/>
      </c>
      <c r="AE150" s="177" t="str">
        <f t="shared" si="86"/>
        <v/>
      </c>
      <c r="AF150" s="178">
        <f>IF(Q150&gt;0,VLOOKUP(H150,Leistungszahlen!$A$11:$C$158,3,),0)</f>
        <v>0</v>
      </c>
      <c r="AG150" s="178">
        <f>IF(R150&gt;0,VLOOKUP(H150,Leistungszahlen!$A$11:$F$158,6,),IF(T150&gt;0,VLOOKUP(H150,Leistungszahlen!$A$11:$F$158,6,),0))</f>
        <v>0</v>
      </c>
      <c r="AH150" s="179" t="e">
        <f t="shared" si="93"/>
        <v>#DIV/0!</v>
      </c>
      <c r="AI150" s="179">
        <f t="shared" si="94"/>
        <v>0</v>
      </c>
      <c r="AJ150" s="179">
        <f t="shared" si="95"/>
        <v>0</v>
      </c>
      <c r="AK150" s="179">
        <f t="shared" si="96"/>
        <v>0</v>
      </c>
      <c r="AL150" s="179">
        <f t="shared" si="97"/>
        <v>0</v>
      </c>
      <c r="AM150" s="180">
        <f>IF(L150=1,Stundensätze!$D$13,IF(L150=2,Stundensätze!$D$17,IF(L150=4,Stundensätze!$D$21,"")))</f>
        <v>0</v>
      </c>
      <c r="AN150" s="180">
        <f>IF(L150=1,Stundensätze!$D$15,IF(L150=2,Stundensätze!$D$19,IF(L150=4,Stundensätze!$D$23,"")))</f>
        <v>0</v>
      </c>
      <c r="AO150" s="180" t="e">
        <f t="shared" si="87"/>
        <v>#DIV/0!</v>
      </c>
      <c r="AP150" s="180">
        <f t="shared" si="88"/>
        <v>0</v>
      </c>
      <c r="AQ150" s="192" t="e">
        <f t="shared" si="89"/>
        <v>#DIV/0!</v>
      </c>
      <c r="AR150" s="192" t="e">
        <f t="shared" si="90"/>
        <v>#DIV/0!</v>
      </c>
      <c r="AS150" s="193" t="e">
        <f t="shared" si="91"/>
        <v>#DIV/0!</v>
      </c>
      <c r="AT150" s="258" t="str">
        <f>IF(K150=0,0,VLOOKUP(K150,Kostenstellen!A:B,2,FALSE))</f>
        <v xml:space="preserve">Sophie-Luisen-Klinik                       </v>
      </c>
      <c r="AU150" s="68" t="str">
        <f t="shared" si="103"/>
        <v>B</v>
      </c>
      <c r="AV150" s="68" t="str">
        <f t="shared" si="104"/>
        <v/>
      </c>
      <c r="AW150" s="68">
        <f>IF(AF150=0,0,VLOOKUP($H150,Leistungszahlen!$A$11:$H$158,4,FALSE))</f>
        <v>0</v>
      </c>
      <c r="AX150" s="68">
        <f>IF(AF150=0,0,VLOOKUP($H150,Leistungszahlen!$A$11:$H$158,5,FALSE))</f>
        <v>0</v>
      </c>
      <c r="AY150" s="68">
        <f>IF(AG150=0,0,VLOOKUP($H150,Leistungszahlen!$A$11:$H$158,6,FALSE))</f>
        <v>0</v>
      </c>
      <c r="AZ150" s="68">
        <f t="shared" si="105"/>
        <v>0</v>
      </c>
      <c r="BA150" s="68">
        <f t="shared" si="106"/>
        <v>0</v>
      </c>
      <c r="BC150" s="68">
        <f t="shared" si="92"/>
        <v>0</v>
      </c>
      <c r="BD150" s="285"/>
    </row>
    <row r="151" spans="1:56" s="68" customFormat="1" ht="33.75">
      <c r="A151" s="200"/>
      <c r="B151" s="200"/>
      <c r="C151" s="200" t="s">
        <v>641</v>
      </c>
      <c r="D151" s="200" t="s">
        <v>202</v>
      </c>
      <c r="E151" s="200">
        <v>1</v>
      </c>
      <c r="F151" s="200" t="s">
        <v>871</v>
      </c>
      <c r="G151" s="200" t="s">
        <v>267</v>
      </c>
      <c r="H151" s="201" t="s">
        <v>208</v>
      </c>
      <c r="I151" s="202">
        <v>7.21</v>
      </c>
      <c r="J151" s="200" t="s">
        <v>780</v>
      </c>
      <c r="K151" s="176">
        <v>2</v>
      </c>
      <c r="L151" s="176">
        <v>1</v>
      </c>
      <c r="M151" s="176"/>
      <c r="N151" s="286">
        <v>6</v>
      </c>
      <c r="O151" s="286"/>
      <c r="P151" s="176"/>
      <c r="Q151" s="203">
        <f t="shared" si="98"/>
        <v>6</v>
      </c>
      <c r="R151" s="203">
        <f t="shared" si="99"/>
        <v>0</v>
      </c>
      <c r="S151" s="203">
        <f t="shared" si="100"/>
        <v>0</v>
      </c>
      <c r="T151" s="203">
        <f t="shared" si="101"/>
        <v>0</v>
      </c>
      <c r="U151" s="203">
        <f t="shared" si="102"/>
        <v>0</v>
      </c>
      <c r="V151" s="175">
        <f>IF(Q151&gt;0,VLOOKUP(Q151,Jahresfaktoren!$A$11:$B$24,2,),0)</f>
        <v>302</v>
      </c>
      <c r="W151" s="175">
        <f>IF(R151&gt;0,VLOOKUP(R151,Jahresfaktoren!$D$11:$E$24,2,),0)</f>
        <v>0</v>
      </c>
      <c r="X151" s="175">
        <f>IF(S151&gt;0,VLOOKUP(S151,Jahresfaktoren!$A$28:$B$29,2,),0)</f>
        <v>0</v>
      </c>
      <c r="Y151" s="175">
        <f>IF(T151&gt;0,VLOOKUP(T151,Jahresfaktoren!$A$28:$B$29,2,),0)</f>
        <v>0</v>
      </c>
      <c r="Z151" s="175">
        <f>IF(U151&gt;0,VLOOKUP(U151,Jahresfaktoren!$A$32:$B$33,2,),)</f>
        <v>0</v>
      </c>
      <c r="AA151" s="177">
        <f t="shared" si="82"/>
        <v>2177.42</v>
      </c>
      <c r="AB151" s="177" t="str">
        <f t="shared" si="83"/>
        <v/>
      </c>
      <c r="AC151" s="177" t="str">
        <f t="shared" si="84"/>
        <v/>
      </c>
      <c r="AD151" s="177" t="str">
        <f t="shared" si="85"/>
        <v/>
      </c>
      <c r="AE151" s="177" t="str">
        <f t="shared" si="86"/>
        <v/>
      </c>
      <c r="AF151" s="178">
        <f>IF(Q151&gt;0,VLOOKUP(H151,Leistungszahlen!$A$11:$C$158,3,),0)</f>
        <v>0</v>
      </c>
      <c r="AG151" s="178">
        <f>IF(R151&gt;0,VLOOKUP(H151,Leistungszahlen!$A$11:$F$158,6,),IF(T151&gt;0,VLOOKUP(H151,Leistungszahlen!$A$11:$F$158,6,),0))</f>
        <v>0</v>
      </c>
      <c r="AH151" s="179" t="e">
        <f t="shared" si="93"/>
        <v>#DIV/0!</v>
      </c>
      <c r="AI151" s="179">
        <f t="shared" si="94"/>
        <v>0</v>
      </c>
      <c r="AJ151" s="179">
        <f t="shared" si="95"/>
        <v>0</v>
      </c>
      <c r="AK151" s="179">
        <f t="shared" si="96"/>
        <v>0</v>
      </c>
      <c r="AL151" s="179">
        <f t="shared" si="97"/>
        <v>0</v>
      </c>
      <c r="AM151" s="180">
        <f>IF(L151=1,Stundensätze!$D$13,IF(L151=2,Stundensätze!$D$17,IF(L151=4,Stundensätze!$D$21,"")))</f>
        <v>0</v>
      </c>
      <c r="AN151" s="180">
        <f>IF(L151=1,Stundensätze!$D$15,IF(L151=2,Stundensätze!$D$19,IF(L151=4,Stundensätze!$D$23,"")))</f>
        <v>0</v>
      </c>
      <c r="AO151" s="180" t="e">
        <f t="shared" si="87"/>
        <v>#DIV/0!</v>
      </c>
      <c r="AP151" s="180">
        <f t="shared" si="88"/>
        <v>0</v>
      </c>
      <c r="AQ151" s="192" t="e">
        <f t="shared" si="89"/>
        <v>#DIV/0!</v>
      </c>
      <c r="AR151" s="192" t="e">
        <f t="shared" si="90"/>
        <v>#DIV/0!</v>
      </c>
      <c r="AS151" s="193" t="e">
        <f t="shared" si="91"/>
        <v>#DIV/0!</v>
      </c>
      <c r="AT151" s="258" t="str">
        <f>IF(K151=0,0,VLOOKUP(K151,Kostenstellen!A:B,2,FALSE))</f>
        <v xml:space="preserve">Sophie-Luisen-Klinik                       </v>
      </c>
      <c r="AU151" s="68" t="str">
        <f t="shared" si="103"/>
        <v>J</v>
      </c>
      <c r="AV151" s="68" t="str">
        <f t="shared" si="104"/>
        <v/>
      </c>
      <c r="AW151" s="68">
        <f>IF(AF151=0,0,VLOOKUP($H151,Leistungszahlen!$A$11:$H$158,4,FALSE))</f>
        <v>0</v>
      </c>
      <c r="AX151" s="68">
        <f>IF(AF151=0,0,VLOOKUP($H151,Leistungszahlen!$A$11:$H$158,5,FALSE))</f>
        <v>0</v>
      </c>
      <c r="AY151" s="68">
        <f>IF(AG151=0,0,VLOOKUP($H151,Leistungszahlen!$A$11:$H$158,6,FALSE))</f>
        <v>0</v>
      </c>
      <c r="AZ151" s="68">
        <f t="shared" si="105"/>
        <v>0</v>
      </c>
      <c r="BA151" s="68">
        <f t="shared" si="106"/>
        <v>0</v>
      </c>
      <c r="BC151" s="68">
        <f t="shared" si="92"/>
        <v>0</v>
      </c>
      <c r="BD151" s="285"/>
    </row>
    <row r="152" spans="1:56" s="68" customFormat="1" ht="33.75">
      <c r="A152" s="200"/>
      <c r="B152" s="200"/>
      <c r="C152" s="200" t="s">
        <v>641</v>
      </c>
      <c r="D152" s="200" t="s">
        <v>202</v>
      </c>
      <c r="E152" s="200">
        <v>1</v>
      </c>
      <c r="F152" s="200" t="s">
        <v>872</v>
      </c>
      <c r="G152" s="200" t="s">
        <v>253</v>
      </c>
      <c r="H152" s="201" t="s">
        <v>215</v>
      </c>
      <c r="I152" s="202">
        <v>9.0500000000000007</v>
      </c>
      <c r="J152" s="200" t="s">
        <v>778</v>
      </c>
      <c r="K152" s="176">
        <v>2</v>
      </c>
      <c r="L152" s="176">
        <v>1</v>
      </c>
      <c r="M152" s="176"/>
      <c r="N152" s="286">
        <v>6</v>
      </c>
      <c r="O152" s="286"/>
      <c r="P152" s="176"/>
      <c r="Q152" s="203">
        <f t="shared" si="98"/>
        <v>6</v>
      </c>
      <c r="R152" s="203">
        <f t="shared" si="99"/>
        <v>0</v>
      </c>
      <c r="S152" s="203">
        <f t="shared" si="100"/>
        <v>0</v>
      </c>
      <c r="T152" s="203">
        <f t="shared" si="101"/>
        <v>0</v>
      </c>
      <c r="U152" s="203">
        <f t="shared" si="102"/>
        <v>0</v>
      </c>
      <c r="V152" s="175">
        <f>IF(Q152&gt;0,VLOOKUP(Q152,Jahresfaktoren!$A$11:$B$24,2,),0)</f>
        <v>302</v>
      </c>
      <c r="W152" s="175">
        <f>IF(R152&gt;0,VLOOKUP(R152,Jahresfaktoren!$D$11:$E$24,2,),0)</f>
        <v>0</v>
      </c>
      <c r="X152" s="175">
        <f>IF(S152&gt;0,VLOOKUP(S152,Jahresfaktoren!$A$28:$B$29,2,),0)</f>
        <v>0</v>
      </c>
      <c r="Y152" s="175">
        <f>IF(T152&gt;0,VLOOKUP(T152,Jahresfaktoren!$A$28:$B$29,2,),0)</f>
        <v>0</v>
      </c>
      <c r="Z152" s="175">
        <f>IF(U152&gt;0,VLOOKUP(U152,Jahresfaktoren!$A$32:$B$33,2,),)</f>
        <v>0</v>
      </c>
      <c r="AA152" s="177">
        <f t="shared" si="82"/>
        <v>2733.1000000000004</v>
      </c>
      <c r="AB152" s="177" t="str">
        <f t="shared" si="83"/>
        <v/>
      </c>
      <c r="AC152" s="177" t="str">
        <f t="shared" si="84"/>
        <v/>
      </c>
      <c r="AD152" s="177" t="str">
        <f t="shared" si="85"/>
        <v/>
      </c>
      <c r="AE152" s="177" t="str">
        <f t="shared" si="86"/>
        <v/>
      </c>
      <c r="AF152" s="178">
        <f>IF(Q152&gt;0,VLOOKUP(H152,Leistungszahlen!$A$11:$C$158,3,),0)</f>
        <v>0</v>
      </c>
      <c r="AG152" s="178">
        <f>IF(R152&gt;0,VLOOKUP(H152,Leistungszahlen!$A$11:$F$158,6,),IF(T152&gt;0,VLOOKUP(H152,Leistungszahlen!$A$11:$F$158,6,),0))</f>
        <v>0</v>
      </c>
      <c r="AH152" s="179" t="e">
        <f t="shared" si="93"/>
        <v>#DIV/0!</v>
      </c>
      <c r="AI152" s="179">
        <f t="shared" si="94"/>
        <v>0</v>
      </c>
      <c r="AJ152" s="179">
        <f t="shared" si="95"/>
        <v>0</v>
      </c>
      <c r="AK152" s="179">
        <f t="shared" si="96"/>
        <v>0</v>
      </c>
      <c r="AL152" s="179">
        <f t="shared" si="97"/>
        <v>0</v>
      </c>
      <c r="AM152" s="180">
        <f>IF(L152=1,Stundensätze!$D$13,IF(L152=2,Stundensätze!$D$17,IF(L152=4,Stundensätze!$D$21,"")))</f>
        <v>0</v>
      </c>
      <c r="AN152" s="180">
        <f>IF(L152=1,Stundensätze!$D$15,IF(L152=2,Stundensätze!$D$19,IF(L152=4,Stundensätze!$D$23,"")))</f>
        <v>0</v>
      </c>
      <c r="AO152" s="180" t="e">
        <f t="shared" si="87"/>
        <v>#DIV/0!</v>
      </c>
      <c r="AP152" s="180">
        <f t="shared" si="88"/>
        <v>0</v>
      </c>
      <c r="AQ152" s="192" t="e">
        <f t="shared" si="89"/>
        <v>#DIV/0!</v>
      </c>
      <c r="AR152" s="192" t="e">
        <f t="shared" si="90"/>
        <v>#DIV/0!</v>
      </c>
      <c r="AS152" s="193" t="e">
        <f t="shared" si="91"/>
        <v>#DIV/0!</v>
      </c>
      <c r="AT152" s="258" t="str">
        <f>IF(K152=0,0,VLOOKUP(K152,Kostenstellen!A:B,2,FALSE))</f>
        <v xml:space="preserve">Sophie-Luisen-Klinik                       </v>
      </c>
      <c r="AU152" s="68" t="str">
        <f t="shared" si="103"/>
        <v>R</v>
      </c>
      <c r="AV152" s="68" t="str">
        <f t="shared" si="104"/>
        <v/>
      </c>
      <c r="AW152" s="68">
        <f>IF(AF152=0,0,VLOOKUP($H152,Leistungszahlen!$A$11:$H$158,4,FALSE))</f>
        <v>0</v>
      </c>
      <c r="AX152" s="68">
        <f>IF(AF152=0,0,VLOOKUP($H152,Leistungszahlen!$A$11:$H$158,5,FALSE))</f>
        <v>0</v>
      </c>
      <c r="AY152" s="68">
        <f>IF(AG152=0,0,VLOOKUP($H152,Leistungszahlen!$A$11:$H$158,6,FALSE))</f>
        <v>0</v>
      </c>
      <c r="AZ152" s="68">
        <f t="shared" si="105"/>
        <v>0</v>
      </c>
      <c r="BA152" s="68">
        <f t="shared" si="106"/>
        <v>0</v>
      </c>
      <c r="BC152" s="68">
        <f t="shared" si="92"/>
        <v>0</v>
      </c>
      <c r="BD152" s="285"/>
    </row>
    <row r="153" spans="1:56" s="68" customFormat="1" ht="33.75">
      <c r="A153" s="200"/>
      <c r="B153" s="200"/>
      <c r="C153" s="200" t="s">
        <v>641</v>
      </c>
      <c r="D153" s="200" t="s">
        <v>202</v>
      </c>
      <c r="E153" s="200">
        <v>1</v>
      </c>
      <c r="F153" s="200" t="s">
        <v>871</v>
      </c>
      <c r="G153" s="200" t="s">
        <v>267</v>
      </c>
      <c r="H153" s="201" t="s">
        <v>208</v>
      </c>
      <c r="I153" s="202">
        <v>38.35</v>
      </c>
      <c r="J153" s="200" t="s">
        <v>780</v>
      </c>
      <c r="K153" s="176">
        <v>2</v>
      </c>
      <c r="L153" s="176">
        <v>1</v>
      </c>
      <c r="M153" s="176"/>
      <c r="N153" s="286">
        <v>6</v>
      </c>
      <c r="O153" s="286"/>
      <c r="P153" s="176"/>
      <c r="Q153" s="203">
        <f t="shared" si="98"/>
        <v>6</v>
      </c>
      <c r="R153" s="203">
        <f t="shared" si="99"/>
        <v>0</v>
      </c>
      <c r="S153" s="203">
        <f t="shared" si="100"/>
        <v>0</v>
      </c>
      <c r="T153" s="203">
        <f t="shared" si="101"/>
        <v>0</v>
      </c>
      <c r="U153" s="203">
        <f t="shared" si="102"/>
        <v>0</v>
      </c>
      <c r="V153" s="175">
        <f>IF(Q153&gt;0,VLOOKUP(Q153,Jahresfaktoren!$A$11:$B$24,2,),0)</f>
        <v>302</v>
      </c>
      <c r="W153" s="175">
        <f>IF(R153&gt;0,VLOOKUP(R153,Jahresfaktoren!$D$11:$E$24,2,),0)</f>
        <v>0</v>
      </c>
      <c r="X153" s="175">
        <f>IF(S153&gt;0,VLOOKUP(S153,Jahresfaktoren!$A$28:$B$29,2,),0)</f>
        <v>0</v>
      </c>
      <c r="Y153" s="175">
        <f>IF(T153&gt;0,VLOOKUP(T153,Jahresfaktoren!$A$28:$B$29,2,),0)</f>
        <v>0</v>
      </c>
      <c r="Z153" s="175">
        <f>IF(U153&gt;0,VLOOKUP(U153,Jahresfaktoren!$A$32:$B$33,2,),)</f>
        <v>0</v>
      </c>
      <c r="AA153" s="177">
        <f t="shared" si="82"/>
        <v>11581.7</v>
      </c>
      <c r="AB153" s="177" t="str">
        <f t="shared" si="83"/>
        <v/>
      </c>
      <c r="AC153" s="177" t="str">
        <f t="shared" si="84"/>
        <v/>
      </c>
      <c r="AD153" s="177" t="str">
        <f t="shared" si="85"/>
        <v/>
      </c>
      <c r="AE153" s="177" t="str">
        <f t="shared" si="86"/>
        <v/>
      </c>
      <c r="AF153" s="178">
        <f>IF(Q153&gt;0,VLOOKUP(H153,Leistungszahlen!$A$11:$C$158,3,),0)</f>
        <v>0</v>
      </c>
      <c r="AG153" s="178">
        <f>IF(R153&gt;0,VLOOKUP(H153,Leistungszahlen!$A$11:$F$158,6,),IF(T153&gt;0,VLOOKUP(H153,Leistungszahlen!$A$11:$F$158,6,),0))</f>
        <v>0</v>
      </c>
      <c r="AH153" s="179" t="e">
        <f t="shared" si="93"/>
        <v>#DIV/0!</v>
      </c>
      <c r="AI153" s="179">
        <f t="shared" si="94"/>
        <v>0</v>
      </c>
      <c r="AJ153" s="179">
        <f t="shared" si="95"/>
        <v>0</v>
      </c>
      <c r="AK153" s="179">
        <f t="shared" si="96"/>
        <v>0</v>
      </c>
      <c r="AL153" s="179">
        <f t="shared" si="97"/>
        <v>0</v>
      </c>
      <c r="AM153" s="180">
        <f>IF(L153=1,Stundensätze!$D$13,IF(L153=2,Stundensätze!$D$17,IF(L153=4,Stundensätze!$D$21,"")))</f>
        <v>0</v>
      </c>
      <c r="AN153" s="180">
        <f>IF(L153=1,Stundensätze!$D$15,IF(L153=2,Stundensätze!$D$19,IF(L153=4,Stundensätze!$D$23,"")))</f>
        <v>0</v>
      </c>
      <c r="AO153" s="180" t="e">
        <f t="shared" si="87"/>
        <v>#DIV/0!</v>
      </c>
      <c r="AP153" s="180">
        <f t="shared" si="88"/>
        <v>0</v>
      </c>
      <c r="AQ153" s="192" t="e">
        <f t="shared" si="89"/>
        <v>#DIV/0!</v>
      </c>
      <c r="AR153" s="192" t="e">
        <f t="shared" si="90"/>
        <v>#DIV/0!</v>
      </c>
      <c r="AS153" s="193" t="e">
        <f t="shared" si="91"/>
        <v>#DIV/0!</v>
      </c>
      <c r="AT153" s="258" t="str">
        <f>IF(K153=0,0,VLOOKUP(K153,Kostenstellen!A:B,2,FALSE))</f>
        <v xml:space="preserve">Sophie-Luisen-Klinik                       </v>
      </c>
      <c r="AU153" s="68" t="str">
        <f t="shared" si="103"/>
        <v>J</v>
      </c>
      <c r="AV153" s="68" t="str">
        <f t="shared" si="104"/>
        <v/>
      </c>
      <c r="AW153" s="68">
        <f>IF(AF153=0,0,VLOOKUP($H153,Leistungszahlen!$A$11:$H$158,4,FALSE))</f>
        <v>0</v>
      </c>
      <c r="AX153" s="68">
        <f>IF(AF153=0,0,VLOOKUP($H153,Leistungszahlen!$A$11:$H$158,5,FALSE))</f>
        <v>0</v>
      </c>
      <c r="AY153" s="68">
        <f>IF(AG153=0,0,VLOOKUP($H153,Leistungszahlen!$A$11:$H$158,6,FALSE))</f>
        <v>0</v>
      </c>
      <c r="AZ153" s="68">
        <f t="shared" si="105"/>
        <v>0</v>
      </c>
      <c r="BA153" s="68">
        <f t="shared" si="106"/>
        <v>0</v>
      </c>
      <c r="BC153" s="68">
        <f t="shared" si="92"/>
        <v>0</v>
      </c>
      <c r="BD153" s="285"/>
    </row>
    <row r="154" spans="1:56" s="68" customFormat="1" ht="33.75">
      <c r="A154" s="200"/>
      <c r="B154" s="200"/>
      <c r="C154" s="200" t="s">
        <v>641</v>
      </c>
      <c r="D154" s="200" t="s">
        <v>202</v>
      </c>
      <c r="E154" s="200">
        <v>1</v>
      </c>
      <c r="F154" s="200" t="s">
        <v>873</v>
      </c>
      <c r="G154" s="200" t="s">
        <v>242</v>
      </c>
      <c r="H154" s="201" t="s">
        <v>215</v>
      </c>
      <c r="I154" s="202">
        <v>2.69</v>
      </c>
      <c r="J154" s="200" t="s">
        <v>778</v>
      </c>
      <c r="K154" s="176">
        <v>2</v>
      </c>
      <c r="L154" s="176">
        <v>1</v>
      </c>
      <c r="M154" s="176"/>
      <c r="N154" s="286">
        <v>6</v>
      </c>
      <c r="O154" s="286"/>
      <c r="P154" s="176"/>
      <c r="Q154" s="203">
        <f t="shared" si="98"/>
        <v>6</v>
      </c>
      <c r="R154" s="203">
        <f t="shared" si="99"/>
        <v>0</v>
      </c>
      <c r="S154" s="203">
        <f t="shared" si="100"/>
        <v>0</v>
      </c>
      <c r="T154" s="203">
        <f t="shared" si="101"/>
        <v>0</v>
      </c>
      <c r="U154" s="203">
        <f t="shared" si="102"/>
        <v>0</v>
      </c>
      <c r="V154" s="175">
        <f>IF(Q154&gt;0,VLOOKUP(Q154,Jahresfaktoren!$A$11:$B$24,2,),0)</f>
        <v>302</v>
      </c>
      <c r="W154" s="175">
        <f>IF(R154&gt;0,VLOOKUP(R154,Jahresfaktoren!$D$11:$E$24,2,),0)</f>
        <v>0</v>
      </c>
      <c r="X154" s="175">
        <f>IF(S154&gt;0,VLOOKUP(S154,Jahresfaktoren!$A$28:$B$29,2,),0)</f>
        <v>0</v>
      </c>
      <c r="Y154" s="175">
        <f>IF(T154&gt;0,VLOOKUP(T154,Jahresfaktoren!$A$28:$B$29,2,),0)</f>
        <v>0</v>
      </c>
      <c r="Z154" s="175">
        <f>IF(U154&gt;0,VLOOKUP(U154,Jahresfaktoren!$A$32:$B$33,2,),)</f>
        <v>0</v>
      </c>
      <c r="AA154" s="177">
        <f t="shared" si="82"/>
        <v>812.38</v>
      </c>
      <c r="AB154" s="177" t="str">
        <f t="shared" si="83"/>
        <v/>
      </c>
      <c r="AC154" s="177" t="str">
        <f t="shared" si="84"/>
        <v/>
      </c>
      <c r="AD154" s="177" t="str">
        <f t="shared" si="85"/>
        <v/>
      </c>
      <c r="AE154" s="177" t="str">
        <f t="shared" si="86"/>
        <v/>
      </c>
      <c r="AF154" s="178">
        <f>IF(Q154&gt;0,VLOOKUP(H154,Leistungszahlen!$A$11:$C$158,3,),0)</f>
        <v>0</v>
      </c>
      <c r="AG154" s="178">
        <f>IF(R154&gt;0,VLOOKUP(H154,Leistungszahlen!$A$11:$F$158,6,),IF(T154&gt;0,VLOOKUP(H154,Leistungszahlen!$A$11:$F$158,6,),0))</f>
        <v>0</v>
      </c>
      <c r="AH154" s="179" t="e">
        <f t="shared" si="93"/>
        <v>#DIV/0!</v>
      </c>
      <c r="AI154" s="179">
        <f t="shared" si="94"/>
        <v>0</v>
      </c>
      <c r="AJ154" s="179">
        <f t="shared" si="95"/>
        <v>0</v>
      </c>
      <c r="AK154" s="179">
        <f t="shared" si="96"/>
        <v>0</v>
      </c>
      <c r="AL154" s="179">
        <f t="shared" si="97"/>
        <v>0</v>
      </c>
      <c r="AM154" s="180">
        <f>IF(L154=1,Stundensätze!$D$13,IF(L154=2,Stundensätze!$D$17,IF(L154=4,Stundensätze!$D$21,"")))</f>
        <v>0</v>
      </c>
      <c r="AN154" s="180">
        <f>IF(L154=1,Stundensätze!$D$15,IF(L154=2,Stundensätze!$D$19,IF(L154=4,Stundensätze!$D$23,"")))</f>
        <v>0</v>
      </c>
      <c r="AO154" s="180" t="e">
        <f t="shared" si="87"/>
        <v>#DIV/0!</v>
      </c>
      <c r="AP154" s="180">
        <f t="shared" si="88"/>
        <v>0</v>
      </c>
      <c r="AQ154" s="192" t="e">
        <f t="shared" si="89"/>
        <v>#DIV/0!</v>
      </c>
      <c r="AR154" s="192" t="e">
        <f t="shared" si="90"/>
        <v>#DIV/0!</v>
      </c>
      <c r="AS154" s="193" t="e">
        <f t="shared" si="91"/>
        <v>#DIV/0!</v>
      </c>
      <c r="AT154" s="258" t="str">
        <f>IF(K154=0,0,VLOOKUP(K154,Kostenstellen!A:B,2,FALSE))</f>
        <v xml:space="preserve">Sophie-Luisen-Klinik                       </v>
      </c>
      <c r="AU154" s="68" t="str">
        <f t="shared" si="103"/>
        <v>R</v>
      </c>
      <c r="AV154" s="68" t="str">
        <f t="shared" si="104"/>
        <v/>
      </c>
      <c r="AW154" s="68">
        <f>IF(AF154=0,0,VLOOKUP($H154,Leistungszahlen!$A$11:$H$158,4,FALSE))</f>
        <v>0</v>
      </c>
      <c r="AX154" s="68">
        <f>IF(AF154=0,0,VLOOKUP($H154,Leistungszahlen!$A$11:$H$158,5,FALSE))</f>
        <v>0</v>
      </c>
      <c r="AY154" s="68">
        <f>IF(AG154=0,0,VLOOKUP($H154,Leistungszahlen!$A$11:$H$158,6,FALSE))</f>
        <v>0</v>
      </c>
      <c r="AZ154" s="68">
        <f t="shared" si="105"/>
        <v>0</v>
      </c>
      <c r="BA154" s="68">
        <f t="shared" si="106"/>
        <v>0</v>
      </c>
      <c r="BC154" s="68">
        <f t="shared" si="92"/>
        <v>0</v>
      </c>
      <c r="BD154" s="285"/>
    </row>
    <row r="155" spans="1:56" s="68" customFormat="1" ht="33.75">
      <c r="A155" s="200"/>
      <c r="B155" s="200"/>
      <c r="C155" s="200" t="s">
        <v>641</v>
      </c>
      <c r="D155" s="200" t="s">
        <v>202</v>
      </c>
      <c r="E155" s="200">
        <v>1</v>
      </c>
      <c r="F155" s="200" t="s">
        <v>874</v>
      </c>
      <c r="G155" s="200" t="s">
        <v>875</v>
      </c>
      <c r="H155" s="201" t="s">
        <v>208</v>
      </c>
      <c r="I155" s="202">
        <v>4.5999999999999996</v>
      </c>
      <c r="J155" s="200" t="s">
        <v>778</v>
      </c>
      <c r="K155" s="176">
        <v>2</v>
      </c>
      <c r="L155" s="176">
        <v>1</v>
      </c>
      <c r="M155" s="176"/>
      <c r="N155" s="286">
        <v>6</v>
      </c>
      <c r="O155" s="286"/>
      <c r="P155" s="176"/>
      <c r="Q155" s="203">
        <f t="shared" si="98"/>
        <v>6</v>
      </c>
      <c r="R155" s="203">
        <f t="shared" si="99"/>
        <v>0</v>
      </c>
      <c r="S155" s="203">
        <f t="shared" si="100"/>
        <v>0</v>
      </c>
      <c r="T155" s="203">
        <f t="shared" si="101"/>
        <v>0</v>
      </c>
      <c r="U155" s="203">
        <f t="shared" si="102"/>
        <v>0</v>
      </c>
      <c r="V155" s="175">
        <f>IF(Q155&gt;0,VLOOKUP(Q155,Jahresfaktoren!$A$11:$B$24,2,),0)</f>
        <v>302</v>
      </c>
      <c r="W155" s="175">
        <f>IF(R155&gt;0,VLOOKUP(R155,Jahresfaktoren!$D$11:$E$24,2,),0)</f>
        <v>0</v>
      </c>
      <c r="X155" s="175">
        <f>IF(S155&gt;0,VLOOKUP(S155,Jahresfaktoren!$A$28:$B$29,2,),0)</f>
        <v>0</v>
      </c>
      <c r="Y155" s="175">
        <f>IF(T155&gt;0,VLOOKUP(T155,Jahresfaktoren!$A$28:$B$29,2,),0)</f>
        <v>0</v>
      </c>
      <c r="Z155" s="175">
        <f>IF(U155&gt;0,VLOOKUP(U155,Jahresfaktoren!$A$32:$B$33,2,),)</f>
        <v>0</v>
      </c>
      <c r="AA155" s="177">
        <f t="shared" si="82"/>
        <v>1389.1999999999998</v>
      </c>
      <c r="AB155" s="177" t="str">
        <f t="shared" si="83"/>
        <v/>
      </c>
      <c r="AC155" s="177" t="str">
        <f t="shared" si="84"/>
        <v/>
      </c>
      <c r="AD155" s="177" t="str">
        <f t="shared" si="85"/>
        <v/>
      </c>
      <c r="AE155" s="177" t="str">
        <f t="shared" si="86"/>
        <v/>
      </c>
      <c r="AF155" s="178">
        <f>IF(Q155&gt;0,VLOOKUP(H155,Leistungszahlen!$A$11:$C$158,3,),0)</f>
        <v>0</v>
      </c>
      <c r="AG155" s="178">
        <f>IF(R155&gt;0,VLOOKUP(H155,Leistungszahlen!$A$11:$F$158,6,),IF(T155&gt;0,VLOOKUP(H155,Leistungszahlen!$A$11:$F$158,6,),0))</f>
        <v>0</v>
      </c>
      <c r="AH155" s="179" t="e">
        <f t="shared" si="93"/>
        <v>#DIV/0!</v>
      </c>
      <c r="AI155" s="179">
        <f t="shared" si="94"/>
        <v>0</v>
      </c>
      <c r="AJ155" s="179">
        <f t="shared" si="95"/>
        <v>0</v>
      </c>
      <c r="AK155" s="179">
        <f t="shared" si="96"/>
        <v>0</v>
      </c>
      <c r="AL155" s="179">
        <f t="shared" si="97"/>
        <v>0</v>
      </c>
      <c r="AM155" s="180">
        <f>IF(L155=1,Stundensätze!$D$13,IF(L155=2,Stundensätze!$D$17,IF(L155=4,Stundensätze!$D$21,"")))</f>
        <v>0</v>
      </c>
      <c r="AN155" s="180">
        <f>IF(L155=1,Stundensätze!$D$15,IF(L155=2,Stundensätze!$D$19,IF(L155=4,Stundensätze!$D$23,"")))</f>
        <v>0</v>
      </c>
      <c r="AO155" s="180" t="e">
        <f t="shared" si="87"/>
        <v>#DIV/0!</v>
      </c>
      <c r="AP155" s="180">
        <f t="shared" si="88"/>
        <v>0</v>
      </c>
      <c r="AQ155" s="192" t="e">
        <f t="shared" si="89"/>
        <v>#DIV/0!</v>
      </c>
      <c r="AR155" s="192" t="e">
        <f t="shared" si="90"/>
        <v>#DIV/0!</v>
      </c>
      <c r="AS155" s="193" t="e">
        <f t="shared" si="91"/>
        <v>#DIV/0!</v>
      </c>
      <c r="AT155" s="258" t="str">
        <f>IF(K155=0,0,VLOOKUP(K155,Kostenstellen!A:B,2,FALSE))</f>
        <v xml:space="preserve">Sophie-Luisen-Klinik                       </v>
      </c>
      <c r="AU155" s="68" t="str">
        <f t="shared" si="103"/>
        <v>J</v>
      </c>
      <c r="AV155" s="68" t="str">
        <f t="shared" si="104"/>
        <v/>
      </c>
      <c r="AW155" s="68">
        <f>IF(AF155=0,0,VLOOKUP($H155,Leistungszahlen!$A$11:$H$158,4,FALSE))</f>
        <v>0</v>
      </c>
      <c r="AX155" s="68">
        <f>IF(AF155=0,0,VLOOKUP($H155,Leistungszahlen!$A$11:$H$158,5,FALSE))</f>
        <v>0</v>
      </c>
      <c r="AY155" s="68">
        <f>IF(AG155=0,0,VLOOKUP($H155,Leistungszahlen!$A$11:$H$158,6,FALSE))</f>
        <v>0</v>
      </c>
      <c r="AZ155" s="68">
        <f t="shared" si="105"/>
        <v>0</v>
      </c>
      <c r="BA155" s="68">
        <f t="shared" si="106"/>
        <v>0</v>
      </c>
      <c r="BC155" s="68">
        <f t="shared" si="92"/>
        <v>0</v>
      </c>
      <c r="BD155" s="285"/>
    </row>
    <row r="156" spans="1:56" s="68" customFormat="1" ht="33.75">
      <c r="A156" s="200"/>
      <c r="B156" s="200"/>
      <c r="C156" s="200" t="s">
        <v>641</v>
      </c>
      <c r="D156" s="200" t="s">
        <v>202</v>
      </c>
      <c r="E156" s="200">
        <v>1</v>
      </c>
      <c r="F156" s="200" t="s">
        <v>876</v>
      </c>
      <c r="G156" s="200" t="s">
        <v>542</v>
      </c>
      <c r="H156" s="201" t="s">
        <v>200</v>
      </c>
      <c r="I156" s="202">
        <v>10.38</v>
      </c>
      <c r="J156" s="200" t="s">
        <v>778</v>
      </c>
      <c r="K156" s="176">
        <v>2</v>
      </c>
      <c r="L156" s="176">
        <v>1</v>
      </c>
      <c r="M156" s="176"/>
      <c r="N156" s="286">
        <v>6</v>
      </c>
      <c r="O156" s="286"/>
      <c r="P156" s="176"/>
      <c r="Q156" s="203">
        <f t="shared" si="98"/>
        <v>6</v>
      </c>
      <c r="R156" s="203">
        <f t="shared" si="99"/>
        <v>0</v>
      </c>
      <c r="S156" s="203">
        <f t="shared" si="100"/>
        <v>0</v>
      </c>
      <c r="T156" s="203">
        <f t="shared" si="101"/>
        <v>0</v>
      </c>
      <c r="U156" s="203">
        <f t="shared" si="102"/>
        <v>0</v>
      </c>
      <c r="V156" s="175">
        <f>IF(Q156&gt;0,VLOOKUP(Q156,Jahresfaktoren!$A$11:$B$24,2,),0)</f>
        <v>302</v>
      </c>
      <c r="W156" s="175">
        <f>IF(R156&gt;0,VLOOKUP(R156,Jahresfaktoren!$D$11:$E$24,2,),0)</f>
        <v>0</v>
      </c>
      <c r="X156" s="175">
        <f>IF(S156&gt;0,VLOOKUP(S156,Jahresfaktoren!$A$28:$B$29,2,),0)</f>
        <v>0</v>
      </c>
      <c r="Y156" s="175">
        <f>IF(T156&gt;0,VLOOKUP(T156,Jahresfaktoren!$A$28:$B$29,2,),0)</f>
        <v>0</v>
      </c>
      <c r="Z156" s="175">
        <f>IF(U156&gt;0,VLOOKUP(U156,Jahresfaktoren!$A$32:$B$33,2,),)</f>
        <v>0</v>
      </c>
      <c r="AA156" s="177">
        <f t="shared" si="82"/>
        <v>3134.76</v>
      </c>
      <c r="AB156" s="177" t="str">
        <f t="shared" si="83"/>
        <v/>
      </c>
      <c r="AC156" s="177" t="str">
        <f t="shared" si="84"/>
        <v/>
      </c>
      <c r="AD156" s="177" t="str">
        <f t="shared" si="85"/>
        <v/>
      </c>
      <c r="AE156" s="177" t="str">
        <f t="shared" si="86"/>
        <v/>
      </c>
      <c r="AF156" s="178">
        <f>IF(Q156&gt;0,VLOOKUP(H156,Leistungszahlen!$A$11:$C$158,3,),0)</f>
        <v>0</v>
      </c>
      <c r="AG156" s="178">
        <f>IF(R156&gt;0,VLOOKUP(H156,Leistungszahlen!$A$11:$F$158,6,),IF(T156&gt;0,VLOOKUP(H156,Leistungszahlen!$A$11:$F$158,6,),0))</f>
        <v>0</v>
      </c>
      <c r="AH156" s="179" t="e">
        <f t="shared" si="93"/>
        <v>#DIV/0!</v>
      </c>
      <c r="AI156" s="179">
        <f t="shared" si="94"/>
        <v>0</v>
      </c>
      <c r="AJ156" s="179">
        <f t="shared" si="95"/>
        <v>0</v>
      </c>
      <c r="AK156" s="179">
        <f t="shared" si="96"/>
        <v>0</v>
      </c>
      <c r="AL156" s="179">
        <f t="shared" si="97"/>
        <v>0</v>
      </c>
      <c r="AM156" s="180">
        <f>IF(L156=1,Stundensätze!$D$13,IF(L156=2,Stundensätze!$D$17,IF(L156=4,Stundensätze!$D$21,"")))</f>
        <v>0</v>
      </c>
      <c r="AN156" s="180">
        <f>IF(L156=1,Stundensätze!$D$15,IF(L156=2,Stundensätze!$D$19,IF(L156=4,Stundensätze!$D$23,"")))</f>
        <v>0</v>
      </c>
      <c r="AO156" s="180" t="e">
        <f t="shared" si="87"/>
        <v>#DIV/0!</v>
      </c>
      <c r="AP156" s="180">
        <f t="shared" si="88"/>
        <v>0</v>
      </c>
      <c r="AQ156" s="192" t="e">
        <f t="shared" si="89"/>
        <v>#DIV/0!</v>
      </c>
      <c r="AR156" s="192" t="e">
        <f t="shared" si="90"/>
        <v>#DIV/0!</v>
      </c>
      <c r="AS156" s="193" t="e">
        <f t="shared" si="91"/>
        <v>#DIV/0!</v>
      </c>
      <c r="AT156" s="258" t="str">
        <f>IF(K156=0,0,VLOOKUP(K156,Kostenstellen!A:B,2,FALSE))</f>
        <v xml:space="preserve">Sophie-Luisen-Klinik                       </v>
      </c>
      <c r="AU156" s="68" t="str">
        <f t="shared" si="103"/>
        <v>B</v>
      </c>
      <c r="AV156" s="68" t="str">
        <f t="shared" si="104"/>
        <v/>
      </c>
      <c r="AW156" s="68">
        <f>IF(AF156=0,0,VLOOKUP($H156,Leistungszahlen!$A$11:$H$158,4,FALSE))</f>
        <v>0</v>
      </c>
      <c r="AX156" s="68">
        <f>IF(AF156=0,0,VLOOKUP($H156,Leistungszahlen!$A$11:$H$158,5,FALSE))</f>
        <v>0</v>
      </c>
      <c r="AY156" s="68">
        <f>IF(AG156=0,0,VLOOKUP($H156,Leistungszahlen!$A$11:$H$158,6,FALSE))</f>
        <v>0</v>
      </c>
      <c r="AZ156" s="68">
        <f t="shared" si="105"/>
        <v>0</v>
      </c>
      <c r="BA156" s="68">
        <f t="shared" si="106"/>
        <v>0</v>
      </c>
      <c r="BC156" s="68">
        <f t="shared" si="92"/>
        <v>0</v>
      </c>
      <c r="BD156" s="285"/>
    </row>
    <row r="157" spans="1:56" s="68" customFormat="1" ht="33.75">
      <c r="A157" s="200"/>
      <c r="B157" s="200"/>
      <c r="C157" s="200" t="s">
        <v>641</v>
      </c>
      <c r="D157" s="200" t="s">
        <v>202</v>
      </c>
      <c r="E157" s="200">
        <v>1</v>
      </c>
      <c r="F157" s="200" t="s">
        <v>877</v>
      </c>
      <c r="G157" s="200" t="s">
        <v>543</v>
      </c>
      <c r="H157" s="201" t="s">
        <v>200</v>
      </c>
      <c r="I157" s="202">
        <v>3.32</v>
      </c>
      <c r="J157" s="200" t="s">
        <v>778</v>
      </c>
      <c r="K157" s="176">
        <v>2</v>
      </c>
      <c r="L157" s="176">
        <v>1</v>
      </c>
      <c r="M157" s="176"/>
      <c r="N157" s="286">
        <v>6</v>
      </c>
      <c r="O157" s="286"/>
      <c r="P157" s="176"/>
      <c r="Q157" s="203">
        <f t="shared" si="98"/>
        <v>6</v>
      </c>
      <c r="R157" s="203">
        <f t="shared" si="99"/>
        <v>0</v>
      </c>
      <c r="S157" s="203">
        <f t="shared" si="100"/>
        <v>0</v>
      </c>
      <c r="T157" s="203">
        <f t="shared" si="101"/>
        <v>0</v>
      </c>
      <c r="U157" s="203">
        <f t="shared" si="102"/>
        <v>0</v>
      </c>
      <c r="V157" s="175">
        <f>IF(Q157&gt;0,VLOOKUP(Q157,Jahresfaktoren!$A$11:$B$24,2,),0)</f>
        <v>302</v>
      </c>
      <c r="W157" s="175">
        <f>IF(R157&gt;0,VLOOKUP(R157,Jahresfaktoren!$D$11:$E$24,2,),0)</f>
        <v>0</v>
      </c>
      <c r="X157" s="175">
        <f>IF(S157&gt;0,VLOOKUP(S157,Jahresfaktoren!$A$28:$B$29,2,),0)</f>
        <v>0</v>
      </c>
      <c r="Y157" s="175">
        <f>IF(T157&gt;0,VLOOKUP(T157,Jahresfaktoren!$A$28:$B$29,2,),0)</f>
        <v>0</v>
      </c>
      <c r="Z157" s="175">
        <f>IF(U157&gt;0,VLOOKUP(U157,Jahresfaktoren!$A$32:$B$33,2,),)</f>
        <v>0</v>
      </c>
      <c r="AA157" s="177">
        <f t="shared" si="82"/>
        <v>1002.64</v>
      </c>
      <c r="AB157" s="177" t="str">
        <f t="shared" si="83"/>
        <v/>
      </c>
      <c r="AC157" s="177" t="str">
        <f t="shared" si="84"/>
        <v/>
      </c>
      <c r="AD157" s="177" t="str">
        <f t="shared" si="85"/>
        <v/>
      </c>
      <c r="AE157" s="177" t="str">
        <f t="shared" si="86"/>
        <v/>
      </c>
      <c r="AF157" s="178">
        <f>IF(Q157&gt;0,VLOOKUP(H157,Leistungszahlen!$A$11:$C$158,3,),0)</f>
        <v>0</v>
      </c>
      <c r="AG157" s="178">
        <f>IF(R157&gt;0,VLOOKUP(H157,Leistungszahlen!$A$11:$F$158,6,),IF(T157&gt;0,VLOOKUP(H157,Leistungszahlen!$A$11:$F$158,6,),0))</f>
        <v>0</v>
      </c>
      <c r="AH157" s="179" t="e">
        <f t="shared" si="93"/>
        <v>#DIV/0!</v>
      </c>
      <c r="AI157" s="179">
        <f t="shared" si="94"/>
        <v>0</v>
      </c>
      <c r="AJ157" s="179">
        <f t="shared" si="95"/>
        <v>0</v>
      </c>
      <c r="AK157" s="179">
        <f t="shared" si="96"/>
        <v>0</v>
      </c>
      <c r="AL157" s="179">
        <f t="shared" si="97"/>
        <v>0</v>
      </c>
      <c r="AM157" s="180">
        <f>IF(L157=1,Stundensätze!$D$13,IF(L157=2,Stundensätze!$D$17,IF(L157=4,Stundensätze!$D$21,"")))</f>
        <v>0</v>
      </c>
      <c r="AN157" s="180">
        <f>IF(L157=1,Stundensätze!$D$15,IF(L157=2,Stundensätze!$D$19,IF(L157=4,Stundensätze!$D$23,"")))</f>
        <v>0</v>
      </c>
      <c r="AO157" s="180" t="e">
        <f t="shared" si="87"/>
        <v>#DIV/0!</v>
      </c>
      <c r="AP157" s="180">
        <f t="shared" si="88"/>
        <v>0</v>
      </c>
      <c r="AQ157" s="192" t="e">
        <f t="shared" si="89"/>
        <v>#DIV/0!</v>
      </c>
      <c r="AR157" s="192" t="e">
        <f t="shared" si="90"/>
        <v>#DIV/0!</v>
      </c>
      <c r="AS157" s="193" t="e">
        <f t="shared" si="91"/>
        <v>#DIV/0!</v>
      </c>
      <c r="AT157" s="258" t="str">
        <f>IF(K157=0,0,VLOOKUP(K157,Kostenstellen!A:B,2,FALSE))</f>
        <v xml:space="preserve">Sophie-Luisen-Klinik                       </v>
      </c>
      <c r="AU157" s="68" t="str">
        <f t="shared" si="103"/>
        <v>B</v>
      </c>
      <c r="AV157" s="68" t="str">
        <f t="shared" si="104"/>
        <v/>
      </c>
      <c r="AW157" s="68">
        <f>IF(AF157=0,0,VLOOKUP($H157,Leistungszahlen!$A$11:$H$158,4,FALSE))</f>
        <v>0</v>
      </c>
      <c r="AX157" s="68">
        <f>IF(AF157=0,0,VLOOKUP($H157,Leistungszahlen!$A$11:$H$158,5,FALSE))</f>
        <v>0</v>
      </c>
      <c r="AY157" s="68">
        <f>IF(AG157=0,0,VLOOKUP($H157,Leistungszahlen!$A$11:$H$158,6,FALSE))</f>
        <v>0</v>
      </c>
      <c r="AZ157" s="68">
        <f t="shared" si="105"/>
        <v>0</v>
      </c>
      <c r="BA157" s="68">
        <f t="shared" si="106"/>
        <v>0</v>
      </c>
      <c r="BC157" s="68">
        <f t="shared" si="92"/>
        <v>0</v>
      </c>
      <c r="BD157" s="285"/>
    </row>
    <row r="158" spans="1:56" s="68" customFormat="1" ht="33.75">
      <c r="A158" s="200"/>
      <c r="B158" s="200"/>
      <c r="C158" s="200" t="s">
        <v>641</v>
      </c>
      <c r="D158" s="200" t="s">
        <v>202</v>
      </c>
      <c r="E158" s="200">
        <v>1</v>
      </c>
      <c r="F158" s="200" t="s">
        <v>878</v>
      </c>
      <c r="G158" s="200" t="s">
        <v>248</v>
      </c>
      <c r="H158" s="201" t="s">
        <v>215</v>
      </c>
      <c r="I158" s="202">
        <v>5.03</v>
      </c>
      <c r="J158" s="200" t="s">
        <v>778</v>
      </c>
      <c r="K158" s="176">
        <v>2</v>
      </c>
      <c r="L158" s="176">
        <v>1</v>
      </c>
      <c r="M158" s="176"/>
      <c r="N158" s="286">
        <v>6</v>
      </c>
      <c r="O158" s="286"/>
      <c r="P158" s="176"/>
      <c r="Q158" s="203">
        <f t="shared" si="98"/>
        <v>6</v>
      </c>
      <c r="R158" s="203">
        <f t="shared" si="99"/>
        <v>0</v>
      </c>
      <c r="S158" s="203">
        <f t="shared" si="100"/>
        <v>0</v>
      </c>
      <c r="T158" s="203">
        <f t="shared" si="101"/>
        <v>0</v>
      </c>
      <c r="U158" s="203">
        <f t="shared" si="102"/>
        <v>0</v>
      </c>
      <c r="V158" s="175">
        <f>IF(Q158&gt;0,VLOOKUP(Q158,Jahresfaktoren!$A$11:$B$24,2,),0)</f>
        <v>302</v>
      </c>
      <c r="W158" s="175">
        <f>IF(R158&gt;0,VLOOKUP(R158,Jahresfaktoren!$D$11:$E$24,2,),0)</f>
        <v>0</v>
      </c>
      <c r="X158" s="175">
        <f>IF(S158&gt;0,VLOOKUP(S158,Jahresfaktoren!$A$28:$B$29,2,),0)</f>
        <v>0</v>
      </c>
      <c r="Y158" s="175">
        <f>IF(T158&gt;0,VLOOKUP(T158,Jahresfaktoren!$A$28:$B$29,2,),0)</f>
        <v>0</v>
      </c>
      <c r="Z158" s="175">
        <f>IF(U158&gt;0,VLOOKUP(U158,Jahresfaktoren!$A$32:$B$33,2,),)</f>
        <v>0</v>
      </c>
      <c r="AA158" s="177">
        <f t="shared" si="82"/>
        <v>1519.0600000000002</v>
      </c>
      <c r="AB158" s="177" t="str">
        <f t="shared" si="83"/>
        <v/>
      </c>
      <c r="AC158" s="177" t="str">
        <f t="shared" si="84"/>
        <v/>
      </c>
      <c r="AD158" s="177" t="str">
        <f t="shared" si="85"/>
        <v/>
      </c>
      <c r="AE158" s="177" t="str">
        <f t="shared" si="86"/>
        <v/>
      </c>
      <c r="AF158" s="178">
        <f>IF(Q158&gt;0,VLOOKUP(H158,Leistungszahlen!$A$11:$C$158,3,),0)</f>
        <v>0</v>
      </c>
      <c r="AG158" s="178">
        <f>IF(R158&gt;0,VLOOKUP(H158,Leistungszahlen!$A$11:$F$158,6,),IF(T158&gt;0,VLOOKUP(H158,Leistungszahlen!$A$11:$F$158,6,),0))</f>
        <v>0</v>
      </c>
      <c r="AH158" s="179" t="e">
        <f t="shared" si="93"/>
        <v>#DIV/0!</v>
      </c>
      <c r="AI158" s="179">
        <f t="shared" si="94"/>
        <v>0</v>
      </c>
      <c r="AJ158" s="179">
        <f t="shared" si="95"/>
        <v>0</v>
      </c>
      <c r="AK158" s="179">
        <f t="shared" si="96"/>
        <v>0</v>
      </c>
      <c r="AL158" s="179">
        <f t="shared" si="97"/>
        <v>0</v>
      </c>
      <c r="AM158" s="180">
        <f>IF(L158=1,Stundensätze!$D$13,IF(L158=2,Stundensätze!$D$17,IF(L158=4,Stundensätze!$D$21,"")))</f>
        <v>0</v>
      </c>
      <c r="AN158" s="180">
        <f>IF(L158=1,Stundensätze!$D$15,IF(L158=2,Stundensätze!$D$19,IF(L158=4,Stundensätze!$D$23,"")))</f>
        <v>0</v>
      </c>
      <c r="AO158" s="180" t="e">
        <f t="shared" si="87"/>
        <v>#DIV/0!</v>
      </c>
      <c r="AP158" s="180">
        <f t="shared" si="88"/>
        <v>0</v>
      </c>
      <c r="AQ158" s="192" t="e">
        <f t="shared" si="89"/>
        <v>#DIV/0!</v>
      </c>
      <c r="AR158" s="192" t="e">
        <f t="shared" si="90"/>
        <v>#DIV/0!</v>
      </c>
      <c r="AS158" s="193" t="e">
        <f t="shared" si="91"/>
        <v>#DIV/0!</v>
      </c>
      <c r="AT158" s="258" t="str">
        <f>IF(K158=0,0,VLOOKUP(K158,Kostenstellen!A:B,2,FALSE))</f>
        <v xml:space="preserve">Sophie-Luisen-Klinik                       </v>
      </c>
      <c r="AU158" s="68" t="str">
        <f t="shared" si="103"/>
        <v>R</v>
      </c>
      <c r="AV158" s="68" t="str">
        <f t="shared" si="104"/>
        <v/>
      </c>
      <c r="AW158" s="68">
        <f>IF(AF158=0,0,VLOOKUP($H158,Leistungszahlen!$A$11:$H$158,4,FALSE))</f>
        <v>0</v>
      </c>
      <c r="AX158" s="68">
        <f>IF(AF158=0,0,VLOOKUP($H158,Leistungszahlen!$A$11:$H$158,5,FALSE))</f>
        <v>0</v>
      </c>
      <c r="AY158" s="68">
        <f>IF(AG158=0,0,VLOOKUP($H158,Leistungszahlen!$A$11:$H$158,6,FALSE))</f>
        <v>0</v>
      </c>
      <c r="AZ158" s="68">
        <f t="shared" si="105"/>
        <v>0</v>
      </c>
      <c r="BA158" s="68">
        <f t="shared" si="106"/>
        <v>0</v>
      </c>
      <c r="BC158" s="68">
        <f t="shared" si="92"/>
        <v>0</v>
      </c>
      <c r="BD158" s="285"/>
    </row>
    <row r="159" spans="1:56" s="68" customFormat="1" ht="33.75">
      <c r="A159" s="200"/>
      <c r="B159" s="200"/>
      <c r="C159" s="200" t="s">
        <v>641</v>
      </c>
      <c r="D159" s="200" t="s">
        <v>202</v>
      </c>
      <c r="E159" s="200">
        <v>1</v>
      </c>
      <c r="F159" s="200"/>
      <c r="G159" s="200" t="s">
        <v>252</v>
      </c>
      <c r="H159" s="201" t="s">
        <v>212</v>
      </c>
      <c r="I159" s="202">
        <v>57.16</v>
      </c>
      <c r="J159" s="200" t="s">
        <v>778</v>
      </c>
      <c r="K159" s="176">
        <v>2</v>
      </c>
      <c r="L159" s="176">
        <v>1</v>
      </c>
      <c r="M159" s="176"/>
      <c r="N159" s="286">
        <v>7</v>
      </c>
      <c r="O159" s="286"/>
      <c r="P159" s="176"/>
      <c r="Q159" s="203">
        <f t="shared" si="98"/>
        <v>6</v>
      </c>
      <c r="R159" s="203">
        <f t="shared" si="99"/>
        <v>0</v>
      </c>
      <c r="S159" s="203">
        <f t="shared" si="100"/>
        <v>1</v>
      </c>
      <c r="T159" s="203">
        <f t="shared" si="101"/>
        <v>0</v>
      </c>
      <c r="U159" s="203">
        <f t="shared" si="102"/>
        <v>1</v>
      </c>
      <c r="V159" s="175">
        <f>IF(Q159&gt;0,VLOOKUP(Q159,Jahresfaktoren!$A$11:$B$24,2,),0)</f>
        <v>302</v>
      </c>
      <c r="W159" s="175">
        <f>IF(R159&gt;0,VLOOKUP(R159,Jahresfaktoren!$D$11:$E$24,2,),0)</f>
        <v>0</v>
      </c>
      <c r="X159" s="175">
        <f>IF(S159&gt;0,VLOOKUP(S159,Jahresfaktoren!$A$28:$B$29,2,),0)</f>
        <v>60</v>
      </c>
      <c r="Y159" s="175">
        <f>IF(T159&gt;0,VLOOKUP(T159,Jahresfaktoren!$A$28:$B$29,2,),0)</f>
        <v>0</v>
      </c>
      <c r="Z159" s="175">
        <f>IF(U159&gt;0,VLOOKUP(U159,Jahresfaktoren!$A$32:$B$33,2,),)</f>
        <v>3</v>
      </c>
      <c r="AA159" s="177">
        <f t="shared" si="82"/>
        <v>17262.32</v>
      </c>
      <c r="AB159" s="177" t="str">
        <f t="shared" si="83"/>
        <v/>
      </c>
      <c r="AC159" s="177">
        <f t="shared" si="84"/>
        <v>3429.6</v>
      </c>
      <c r="AD159" s="177" t="str">
        <f t="shared" si="85"/>
        <v/>
      </c>
      <c r="AE159" s="177">
        <f t="shared" si="86"/>
        <v>171.48</v>
      </c>
      <c r="AF159" s="178">
        <f>IF(Q159&gt;0,VLOOKUP(H159,Leistungszahlen!$A$11:$C$158,3,),0)</f>
        <v>0</v>
      </c>
      <c r="AG159" s="178">
        <f>IF(R159&gt;0,VLOOKUP(H159,Leistungszahlen!$A$11:$F$158,6,),IF(T159&gt;0,VLOOKUP(H159,Leistungszahlen!$A$11:$F$158,6,),0))</f>
        <v>0</v>
      </c>
      <c r="AH159" s="179" t="e">
        <f t="shared" si="93"/>
        <v>#DIV/0!</v>
      </c>
      <c r="AI159" s="179">
        <f t="shared" si="94"/>
        <v>0</v>
      </c>
      <c r="AJ159" s="179" t="e">
        <f t="shared" si="95"/>
        <v>#DIV/0!</v>
      </c>
      <c r="AK159" s="179">
        <f t="shared" si="96"/>
        <v>0</v>
      </c>
      <c r="AL159" s="179" t="e">
        <f t="shared" si="97"/>
        <v>#DIV/0!</v>
      </c>
      <c r="AM159" s="180">
        <f>IF(L159=1,Stundensätze!$D$13,IF(L159=2,Stundensätze!$D$17,IF(L159=4,Stundensätze!$D$21,"")))</f>
        <v>0</v>
      </c>
      <c r="AN159" s="180">
        <f>IF(L159=1,Stundensätze!$D$15,IF(L159=2,Stundensätze!$D$19,IF(L159=4,Stundensätze!$D$23,"")))</f>
        <v>0</v>
      </c>
      <c r="AO159" s="180" t="e">
        <f t="shared" si="87"/>
        <v>#DIV/0!</v>
      </c>
      <c r="AP159" s="180" t="e">
        <f t="shared" si="88"/>
        <v>#DIV/0!</v>
      </c>
      <c r="AQ159" s="192" t="e">
        <f t="shared" si="89"/>
        <v>#DIV/0!</v>
      </c>
      <c r="AR159" s="192" t="e">
        <f t="shared" si="90"/>
        <v>#DIV/0!</v>
      </c>
      <c r="AS159" s="193" t="e">
        <f t="shared" si="91"/>
        <v>#DIV/0!</v>
      </c>
      <c r="AT159" s="258" t="str">
        <f>IF(K159=0,0,VLOOKUP(K159,Kostenstellen!A:B,2,FALSE))</f>
        <v xml:space="preserve">Sophie-Luisen-Klinik                       </v>
      </c>
      <c r="AU159" s="68" t="str">
        <f t="shared" si="103"/>
        <v>N</v>
      </c>
      <c r="AV159" s="68" t="str">
        <f t="shared" si="104"/>
        <v/>
      </c>
      <c r="AW159" s="68">
        <f>IF(AF159=0,0,VLOOKUP($H159,Leistungszahlen!$A$11:$H$158,4,FALSE))</f>
        <v>0</v>
      </c>
      <c r="AX159" s="68">
        <f>IF(AF159=0,0,VLOOKUP($H159,Leistungszahlen!$A$11:$H$158,5,FALSE))</f>
        <v>0</v>
      </c>
      <c r="AY159" s="68">
        <f>IF(AG159=0,0,VLOOKUP($H159,Leistungszahlen!$A$11:$H$158,6,FALSE))</f>
        <v>0</v>
      </c>
      <c r="AZ159" s="68">
        <f t="shared" si="105"/>
        <v>0</v>
      </c>
      <c r="BA159" s="68">
        <f t="shared" si="106"/>
        <v>0</v>
      </c>
      <c r="BC159" s="68">
        <f t="shared" si="92"/>
        <v>0</v>
      </c>
      <c r="BD159" s="285"/>
    </row>
    <row r="160" spans="1:56" s="68" customFormat="1" ht="33.75">
      <c r="A160" s="200"/>
      <c r="B160" s="200"/>
      <c r="C160" s="200" t="s">
        <v>641</v>
      </c>
      <c r="D160" s="200" t="s">
        <v>202</v>
      </c>
      <c r="E160" s="200">
        <v>1</v>
      </c>
      <c r="F160" s="200"/>
      <c r="G160" s="200" t="s">
        <v>544</v>
      </c>
      <c r="H160" s="201"/>
      <c r="I160" s="202">
        <v>43.25</v>
      </c>
      <c r="J160" s="200"/>
      <c r="K160" s="176">
        <v>2</v>
      </c>
      <c r="L160" s="176">
        <v>1</v>
      </c>
      <c r="M160" s="176"/>
      <c r="N160" s="286"/>
      <c r="O160" s="286"/>
      <c r="P160" s="176"/>
      <c r="Q160" s="203">
        <f t="shared" si="98"/>
        <v>0</v>
      </c>
      <c r="R160" s="203">
        <f t="shared" si="99"/>
        <v>0</v>
      </c>
      <c r="S160" s="203">
        <f t="shared" si="100"/>
        <v>0</v>
      </c>
      <c r="T160" s="203">
        <f t="shared" si="101"/>
        <v>0</v>
      </c>
      <c r="U160" s="203">
        <f t="shared" si="102"/>
        <v>0</v>
      </c>
      <c r="V160" s="175">
        <f>IF(Q160&gt;0,VLOOKUP(Q160,Jahresfaktoren!$A$11:$B$24,2,),0)</f>
        <v>0</v>
      </c>
      <c r="W160" s="175">
        <f>IF(R160&gt;0,VLOOKUP(R160,Jahresfaktoren!$D$11:$E$24,2,),0)</f>
        <v>0</v>
      </c>
      <c r="X160" s="175">
        <f>IF(S160&gt;0,VLOOKUP(S160,Jahresfaktoren!$A$28:$B$29,2,),0)</f>
        <v>0</v>
      </c>
      <c r="Y160" s="175">
        <f>IF(T160&gt;0,VLOOKUP(T160,Jahresfaktoren!$A$28:$B$29,2,),0)</f>
        <v>0</v>
      </c>
      <c r="Z160" s="175">
        <f>IF(U160&gt;0,VLOOKUP(U160,Jahresfaktoren!$A$32:$B$33,2,),)</f>
        <v>0</v>
      </c>
      <c r="AA160" s="177" t="str">
        <f t="shared" si="82"/>
        <v/>
      </c>
      <c r="AB160" s="177" t="str">
        <f t="shared" si="83"/>
        <v/>
      </c>
      <c r="AC160" s="177" t="str">
        <f t="shared" si="84"/>
        <v/>
      </c>
      <c r="AD160" s="177" t="str">
        <f t="shared" si="85"/>
        <v/>
      </c>
      <c r="AE160" s="177" t="str">
        <f t="shared" si="86"/>
        <v/>
      </c>
      <c r="AF160" s="178">
        <f>IF(Q160&gt;0,VLOOKUP(H160,Leistungszahlen!$A$11:$C$158,3,),0)</f>
        <v>0</v>
      </c>
      <c r="AG160" s="178">
        <f>IF(R160&gt;0,VLOOKUP(H160,Leistungszahlen!$A$11:$F$158,6,),IF(T160&gt;0,VLOOKUP(H160,Leistungszahlen!$A$11:$F$158,6,),0))</f>
        <v>0</v>
      </c>
      <c r="AH160" s="179">
        <f t="shared" si="93"/>
        <v>0</v>
      </c>
      <c r="AI160" s="179">
        <f t="shared" si="94"/>
        <v>0</v>
      </c>
      <c r="AJ160" s="179">
        <f t="shared" si="95"/>
        <v>0</v>
      </c>
      <c r="AK160" s="179">
        <f t="shared" si="96"/>
        <v>0</v>
      </c>
      <c r="AL160" s="179">
        <f t="shared" si="97"/>
        <v>0</v>
      </c>
      <c r="AM160" s="180">
        <f>IF(L160=1,Stundensätze!$D$13,IF(L160=2,Stundensätze!$D$17,IF(L160=4,Stundensätze!$D$21,"")))</f>
        <v>0</v>
      </c>
      <c r="AN160" s="180">
        <f>IF(L160=1,Stundensätze!$D$15,IF(L160=2,Stundensätze!$D$19,IF(L160=4,Stundensätze!$D$23,"")))</f>
        <v>0</v>
      </c>
      <c r="AO160" s="180">
        <f t="shared" si="87"/>
        <v>0</v>
      </c>
      <c r="AP160" s="180">
        <f t="shared" si="88"/>
        <v>0</v>
      </c>
      <c r="AQ160" s="192">
        <f t="shared" si="89"/>
        <v>0</v>
      </c>
      <c r="AR160" s="192">
        <f t="shared" si="90"/>
        <v>0</v>
      </c>
      <c r="AS160" s="193">
        <f t="shared" si="91"/>
        <v>0</v>
      </c>
      <c r="AT160" s="258" t="str">
        <f>IF(K160=0,0,VLOOKUP(K160,Kostenstellen!A:B,2,FALSE))</f>
        <v xml:space="preserve">Sophie-Luisen-Klinik                       </v>
      </c>
      <c r="AU160" s="68" t="str">
        <f t="shared" si="103"/>
        <v/>
      </c>
      <c r="AV160" s="68" t="str">
        <f t="shared" si="104"/>
        <v/>
      </c>
      <c r="AW160" s="68">
        <f>IF(AF160=0,0,VLOOKUP($H160,Leistungszahlen!$A$11:$H$158,4,FALSE))</f>
        <v>0</v>
      </c>
      <c r="AX160" s="68">
        <f>IF(AF160=0,0,VLOOKUP($H160,Leistungszahlen!$A$11:$H$158,5,FALSE))</f>
        <v>0</v>
      </c>
      <c r="AY160" s="68">
        <f>IF(AG160=0,0,VLOOKUP($H160,Leistungszahlen!$A$11:$H$158,6,FALSE))</f>
        <v>0</v>
      </c>
      <c r="AZ160" s="68">
        <f t="shared" si="105"/>
        <v>0</v>
      </c>
      <c r="BA160" s="68">
        <f t="shared" si="106"/>
        <v>0</v>
      </c>
      <c r="BC160" s="68">
        <f t="shared" si="92"/>
        <v>0</v>
      </c>
      <c r="BD160" s="285"/>
    </row>
    <row r="161" spans="1:56" s="68" customFormat="1" ht="33.75">
      <c r="A161" s="200"/>
      <c r="B161" s="200"/>
      <c r="C161" s="200" t="s">
        <v>641</v>
      </c>
      <c r="D161" s="200" t="s">
        <v>202</v>
      </c>
      <c r="E161" s="200">
        <v>1</v>
      </c>
      <c r="F161" s="200" t="s">
        <v>879</v>
      </c>
      <c r="G161" s="200" t="s">
        <v>880</v>
      </c>
      <c r="H161" s="201" t="s">
        <v>208</v>
      </c>
      <c r="I161" s="202">
        <v>6.93</v>
      </c>
      <c r="J161" s="200" t="s">
        <v>778</v>
      </c>
      <c r="K161" s="176">
        <v>2</v>
      </c>
      <c r="L161" s="176">
        <v>1</v>
      </c>
      <c r="M161" s="176"/>
      <c r="N161" s="286">
        <v>7</v>
      </c>
      <c r="O161" s="286"/>
      <c r="P161" s="176"/>
      <c r="Q161" s="203">
        <f t="shared" si="98"/>
        <v>6</v>
      </c>
      <c r="R161" s="203">
        <f t="shared" si="99"/>
        <v>0</v>
      </c>
      <c r="S161" s="203">
        <f t="shared" si="100"/>
        <v>1</v>
      </c>
      <c r="T161" s="203">
        <f t="shared" si="101"/>
        <v>0</v>
      </c>
      <c r="U161" s="203">
        <f t="shared" si="102"/>
        <v>1</v>
      </c>
      <c r="V161" s="175">
        <f>IF(Q161&gt;0,VLOOKUP(Q161,Jahresfaktoren!$A$11:$B$24,2,),0)</f>
        <v>302</v>
      </c>
      <c r="W161" s="175">
        <f>IF(R161&gt;0,VLOOKUP(R161,Jahresfaktoren!$D$11:$E$24,2,),0)</f>
        <v>0</v>
      </c>
      <c r="X161" s="175">
        <f>IF(S161&gt;0,VLOOKUP(S161,Jahresfaktoren!$A$28:$B$29,2,),0)</f>
        <v>60</v>
      </c>
      <c r="Y161" s="175">
        <f>IF(T161&gt;0,VLOOKUP(T161,Jahresfaktoren!$A$28:$B$29,2,),0)</f>
        <v>0</v>
      </c>
      <c r="Z161" s="175">
        <f>IF(U161&gt;0,VLOOKUP(U161,Jahresfaktoren!$A$32:$B$33,2,),)</f>
        <v>3</v>
      </c>
      <c r="AA161" s="177">
        <f t="shared" si="82"/>
        <v>2092.86</v>
      </c>
      <c r="AB161" s="177" t="str">
        <f t="shared" si="83"/>
        <v/>
      </c>
      <c r="AC161" s="177">
        <f t="shared" si="84"/>
        <v>415.79999999999995</v>
      </c>
      <c r="AD161" s="177" t="str">
        <f t="shared" si="85"/>
        <v/>
      </c>
      <c r="AE161" s="177">
        <f t="shared" si="86"/>
        <v>20.79</v>
      </c>
      <c r="AF161" s="178">
        <f>IF(Q161&gt;0,VLOOKUP(H161,Leistungszahlen!$A$11:$C$158,3,),0)</f>
        <v>0</v>
      </c>
      <c r="AG161" s="178">
        <f>IF(R161&gt;0,VLOOKUP(H161,Leistungszahlen!$A$11:$F$158,6,),IF(T161&gt;0,VLOOKUP(H161,Leistungszahlen!$A$11:$F$158,6,),0))</f>
        <v>0</v>
      </c>
      <c r="AH161" s="179" t="e">
        <f t="shared" si="93"/>
        <v>#DIV/0!</v>
      </c>
      <c r="AI161" s="179">
        <f t="shared" si="94"/>
        <v>0</v>
      </c>
      <c r="AJ161" s="179" t="e">
        <f t="shared" si="95"/>
        <v>#DIV/0!</v>
      </c>
      <c r="AK161" s="179">
        <f t="shared" si="96"/>
        <v>0</v>
      </c>
      <c r="AL161" s="179" t="e">
        <f t="shared" si="97"/>
        <v>#DIV/0!</v>
      </c>
      <c r="AM161" s="180">
        <f>IF(L161=1,Stundensätze!$D$13,IF(L161=2,Stundensätze!$D$17,IF(L161=4,Stundensätze!$D$21,"")))</f>
        <v>0</v>
      </c>
      <c r="AN161" s="180">
        <f>IF(L161=1,Stundensätze!$D$15,IF(L161=2,Stundensätze!$D$19,IF(L161=4,Stundensätze!$D$23,"")))</f>
        <v>0</v>
      </c>
      <c r="AO161" s="180" t="e">
        <f t="shared" si="87"/>
        <v>#DIV/0!</v>
      </c>
      <c r="AP161" s="180" t="e">
        <f t="shared" si="88"/>
        <v>#DIV/0!</v>
      </c>
      <c r="AQ161" s="192" t="e">
        <f t="shared" si="89"/>
        <v>#DIV/0!</v>
      </c>
      <c r="AR161" s="192" t="e">
        <f t="shared" si="90"/>
        <v>#DIV/0!</v>
      </c>
      <c r="AS161" s="193" t="e">
        <f t="shared" si="91"/>
        <v>#DIV/0!</v>
      </c>
      <c r="AT161" s="258" t="str">
        <f>IF(K161=0,0,VLOOKUP(K161,Kostenstellen!A:B,2,FALSE))</f>
        <v xml:space="preserve">Sophie-Luisen-Klinik                       </v>
      </c>
      <c r="AU161" s="68" t="str">
        <f t="shared" si="103"/>
        <v>J</v>
      </c>
      <c r="AV161" s="68" t="str">
        <f t="shared" si="104"/>
        <v/>
      </c>
      <c r="AW161" s="68">
        <f>IF(AF161=0,0,VLOOKUP($H161,Leistungszahlen!$A$11:$H$158,4,FALSE))</f>
        <v>0</v>
      </c>
      <c r="AX161" s="68">
        <f>IF(AF161=0,0,VLOOKUP($H161,Leistungszahlen!$A$11:$H$158,5,FALSE))</f>
        <v>0</v>
      </c>
      <c r="AY161" s="68">
        <f>IF(AG161=0,0,VLOOKUP($H161,Leistungszahlen!$A$11:$H$158,6,FALSE))</f>
        <v>0</v>
      </c>
      <c r="AZ161" s="68">
        <f t="shared" si="105"/>
        <v>0</v>
      </c>
      <c r="BA161" s="68">
        <f t="shared" si="106"/>
        <v>0</v>
      </c>
      <c r="BC161" s="68">
        <f t="shared" si="92"/>
        <v>0</v>
      </c>
      <c r="BD161" s="285"/>
    </row>
    <row r="162" spans="1:56" s="68" customFormat="1" ht="33.75">
      <c r="A162" s="200"/>
      <c r="B162" s="200"/>
      <c r="C162" s="200" t="s">
        <v>641</v>
      </c>
      <c r="D162" s="200" t="s">
        <v>202</v>
      </c>
      <c r="E162" s="200">
        <v>1</v>
      </c>
      <c r="F162" s="200" t="s">
        <v>881</v>
      </c>
      <c r="G162" s="200" t="s">
        <v>882</v>
      </c>
      <c r="H162" s="201" t="s">
        <v>215</v>
      </c>
      <c r="I162" s="202">
        <v>2.2200000000000002</v>
      </c>
      <c r="J162" s="200" t="s">
        <v>778</v>
      </c>
      <c r="K162" s="176">
        <v>2</v>
      </c>
      <c r="L162" s="176">
        <v>1</v>
      </c>
      <c r="M162" s="176"/>
      <c r="N162" s="286">
        <v>7</v>
      </c>
      <c r="O162" s="286"/>
      <c r="P162" s="176"/>
      <c r="Q162" s="203">
        <f t="shared" si="98"/>
        <v>6</v>
      </c>
      <c r="R162" s="203">
        <f t="shared" si="99"/>
        <v>0</v>
      </c>
      <c r="S162" s="203">
        <f t="shared" si="100"/>
        <v>1</v>
      </c>
      <c r="T162" s="203">
        <f t="shared" si="101"/>
        <v>0</v>
      </c>
      <c r="U162" s="203">
        <f t="shared" si="102"/>
        <v>1</v>
      </c>
      <c r="V162" s="175">
        <f>IF(Q162&gt;0,VLOOKUP(Q162,Jahresfaktoren!$A$11:$B$24,2,),0)</f>
        <v>302</v>
      </c>
      <c r="W162" s="175">
        <f>IF(R162&gt;0,VLOOKUP(R162,Jahresfaktoren!$D$11:$E$24,2,),0)</f>
        <v>0</v>
      </c>
      <c r="X162" s="175">
        <f>IF(S162&gt;0,VLOOKUP(S162,Jahresfaktoren!$A$28:$B$29,2,),0)</f>
        <v>60</v>
      </c>
      <c r="Y162" s="175">
        <f>IF(T162&gt;0,VLOOKUP(T162,Jahresfaktoren!$A$28:$B$29,2,),0)</f>
        <v>0</v>
      </c>
      <c r="Z162" s="175">
        <f>IF(U162&gt;0,VLOOKUP(U162,Jahresfaktoren!$A$32:$B$33,2,),)</f>
        <v>3</v>
      </c>
      <c r="AA162" s="177">
        <f t="shared" si="82"/>
        <v>670.44</v>
      </c>
      <c r="AB162" s="177" t="str">
        <f t="shared" si="83"/>
        <v/>
      </c>
      <c r="AC162" s="177">
        <f t="shared" si="84"/>
        <v>133.20000000000002</v>
      </c>
      <c r="AD162" s="177" t="str">
        <f t="shared" si="85"/>
        <v/>
      </c>
      <c r="AE162" s="177">
        <f t="shared" si="86"/>
        <v>6.66</v>
      </c>
      <c r="AF162" s="178">
        <f>IF(Q162&gt;0,VLOOKUP(H162,Leistungszahlen!$A$11:$C$158,3,),0)</f>
        <v>0</v>
      </c>
      <c r="AG162" s="178">
        <f>IF(R162&gt;0,VLOOKUP(H162,Leistungszahlen!$A$11:$F$158,6,),IF(T162&gt;0,VLOOKUP(H162,Leistungszahlen!$A$11:$F$158,6,),0))</f>
        <v>0</v>
      </c>
      <c r="AH162" s="179" t="e">
        <f t="shared" si="93"/>
        <v>#DIV/0!</v>
      </c>
      <c r="AI162" s="179">
        <f t="shared" si="94"/>
        <v>0</v>
      </c>
      <c r="AJ162" s="179" t="e">
        <f t="shared" si="95"/>
        <v>#DIV/0!</v>
      </c>
      <c r="AK162" s="179">
        <f t="shared" si="96"/>
        <v>0</v>
      </c>
      <c r="AL162" s="179" t="e">
        <f t="shared" si="97"/>
        <v>#DIV/0!</v>
      </c>
      <c r="AM162" s="180">
        <f>IF(L162=1,Stundensätze!$D$13,IF(L162=2,Stundensätze!$D$17,IF(L162=4,Stundensätze!$D$21,"")))</f>
        <v>0</v>
      </c>
      <c r="AN162" s="180">
        <f>IF(L162=1,Stundensätze!$D$15,IF(L162=2,Stundensätze!$D$19,IF(L162=4,Stundensätze!$D$23,"")))</f>
        <v>0</v>
      </c>
      <c r="AO162" s="180" t="e">
        <f t="shared" si="87"/>
        <v>#DIV/0!</v>
      </c>
      <c r="AP162" s="180" t="e">
        <f t="shared" si="88"/>
        <v>#DIV/0!</v>
      </c>
      <c r="AQ162" s="192" t="e">
        <f t="shared" si="89"/>
        <v>#DIV/0!</v>
      </c>
      <c r="AR162" s="192" t="e">
        <f t="shared" si="90"/>
        <v>#DIV/0!</v>
      </c>
      <c r="AS162" s="193" t="e">
        <f t="shared" si="91"/>
        <v>#DIV/0!</v>
      </c>
      <c r="AT162" s="258" t="str">
        <f>IF(K162=0,0,VLOOKUP(K162,Kostenstellen!A:B,2,FALSE))</f>
        <v xml:space="preserve">Sophie-Luisen-Klinik                       </v>
      </c>
      <c r="AU162" s="68" t="str">
        <f t="shared" si="103"/>
        <v>R</v>
      </c>
      <c r="AV162" s="68" t="str">
        <f t="shared" si="104"/>
        <v/>
      </c>
      <c r="AW162" s="68">
        <f>IF(AF162=0,0,VLOOKUP($H162,Leistungszahlen!$A$11:$H$158,4,FALSE))</f>
        <v>0</v>
      </c>
      <c r="AX162" s="68">
        <f>IF(AF162=0,0,VLOOKUP($H162,Leistungszahlen!$A$11:$H$158,5,FALSE))</f>
        <v>0</v>
      </c>
      <c r="AY162" s="68">
        <f>IF(AG162=0,0,VLOOKUP($H162,Leistungszahlen!$A$11:$H$158,6,FALSE))</f>
        <v>0</v>
      </c>
      <c r="AZ162" s="68">
        <f t="shared" si="105"/>
        <v>0</v>
      </c>
      <c r="BA162" s="68">
        <f t="shared" si="106"/>
        <v>0</v>
      </c>
      <c r="BC162" s="68">
        <f t="shared" si="92"/>
        <v>0</v>
      </c>
      <c r="BD162" s="285"/>
    </row>
    <row r="163" spans="1:56" s="68" customFormat="1" ht="33.75">
      <c r="A163" s="200"/>
      <c r="B163" s="200"/>
      <c r="C163" s="200" t="s">
        <v>641</v>
      </c>
      <c r="D163" s="200" t="s">
        <v>202</v>
      </c>
      <c r="E163" s="200">
        <v>1</v>
      </c>
      <c r="F163" s="200" t="s">
        <v>883</v>
      </c>
      <c r="G163" s="200" t="s">
        <v>884</v>
      </c>
      <c r="H163" s="201" t="s">
        <v>200</v>
      </c>
      <c r="I163" s="202">
        <v>4</v>
      </c>
      <c r="J163" s="200" t="s">
        <v>778</v>
      </c>
      <c r="K163" s="176">
        <v>2</v>
      </c>
      <c r="L163" s="176">
        <v>1</v>
      </c>
      <c r="M163" s="176"/>
      <c r="N163" s="286">
        <v>7</v>
      </c>
      <c r="O163" s="286"/>
      <c r="P163" s="176"/>
      <c r="Q163" s="203">
        <f t="shared" si="98"/>
        <v>6</v>
      </c>
      <c r="R163" s="203">
        <f t="shared" si="99"/>
        <v>0</v>
      </c>
      <c r="S163" s="203">
        <f t="shared" si="100"/>
        <v>1</v>
      </c>
      <c r="T163" s="203">
        <f t="shared" si="101"/>
        <v>0</v>
      </c>
      <c r="U163" s="203">
        <f t="shared" si="102"/>
        <v>1</v>
      </c>
      <c r="V163" s="175">
        <f>IF(Q163&gt;0,VLOOKUP(Q163,Jahresfaktoren!$A$11:$B$24,2,),0)</f>
        <v>302</v>
      </c>
      <c r="W163" s="175">
        <f>IF(R163&gt;0,VLOOKUP(R163,Jahresfaktoren!$D$11:$E$24,2,),0)</f>
        <v>0</v>
      </c>
      <c r="X163" s="175">
        <f>IF(S163&gt;0,VLOOKUP(S163,Jahresfaktoren!$A$28:$B$29,2,),0)</f>
        <v>60</v>
      </c>
      <c r="Y163" s="175">
        <f>IF(T163&gt;0,VLOOKUP(T163,Jahresfaktoren!$A$28:$B$29,2,),0)</f>
        <v>0</v>
      </c>
      <c r="Z163" s="175">
        <f>IF(U163&gt;0,VLOOKUP(U163,Jahresfaktoren!$A$32:$B$33,2,),)</f>
        <v>3</v>
      </c>
      <c r="AA163" s="177">
        <f t="shared" si="82"/>
        <v>1208</v>
      </c>
      <c r="AB163" s="177" t="str">
        <f t="shared" si="83"/>
        <v/>
      </c>
      <c r="AC163" s="177">
        <f t="shared" si="84"/>
        <v>240</v>
      </c>
      <c r="AD163" s="177" t="str">
        <f t="shared" si="85"/>
        <v/>
      </c>
      <c r="AE163" s="177">
        <f t="shared" si="86"/>
        <v>12</v>
      </c>
      <c r="AF163" s="178">
        <f>IF(Q163&gt;0,VLOOKUP(H163,Leistungszahlen!$A$11:$C$158,3,),0)</f>
        <v>0</v>
      </c>
      <c r="AG163" s="178">
        <f>IF(R163&gt;0,VLOOKUP(H163,Leistungszahlen!$A$11:$F$158,6,),IF(T163&gt;0,VLOOKUP(H163,Leistungszahlen!$A$11:$F$158,6,),0))</f>
        <v>0</v>
      </c>
      <c r="AH163" s="179" t="e">
        <f t="shared" si="93"/>
        <v>#DIV/0!</v>
      </c>
      <c r="AI163" s="179">
        <f t="shared" si="94"/>
        <v>0</v>
      </c>
      <c r="AJ163" s="179" t="e">
        <f t="shared" si="95"/>
        <v>#DIV/0!</v>
      </c>
      <c r="AK163" s="179">
        <f t="shared" si="96"/>
        <v>0</v>
      </c>
      <c r="AL163" s="179" t="e">
        <f t="shared" si="97"/>
        <v>#DIV/0!</v>
      </c>
      <c r="AM163" s="180">
        <f>IF(L163=1,Stundensätze!$D$13,IF(L163=2,Stundensätze!$D$17,IF(L163=4,Stundensätze!$D$21,"")))</f>
        <v>0</v>
      </c>
      <c r="AN163" s="180">
        <f>IF(L163=1,Stundensätze!$D$15,IF(L163=2,Stundensätze!$D$19,IF(L163=4,Stundensätze!$D$23,"")))</f>
        <v>0</v>
      </c>
      <c r="AO163" s="180" t="e">
        <f t="shared" si="87"/>
        <v>#DIV/0!</v>
      </c>
      <c r="AP163" s="180" t="e">
        <f t="shared" si="88"/>
        <v>#DIV/0!</v>
      </c>
      <c r="AQ163" s="192" t="e">
        <f t="shared" si="89"/>
        <v>#DIV/0!</v>
      </c>
      <c r="AR163" s="192" t="e">
        <f t="shared" si="90"/>
        <v>#DIV/0!</v>
      </c>
      <c r="AS163" s="193" t="e">
        <f t="shared" si="91"/>
        <v>#DIV/0!</v>
      </c>
      <c r="AT163" s="258" t="str">
        <f>IF(K163=0,0,VLOOKUP(K163,Kostenstellen!A:B,2,FALSE))</f>
        <v xml:space="preserve">Sophie-Luisen-Klinik                       </v>
      </c>
      <c r="AU163" s="68" t="str">
        <f t="shared" si="103"/>
        <v>B</v>
      </c>
      <c r="AV163" s="68" t="str">
        <f t="shared" si="104"/>
        <v/>
      </c>
      <c r="AW163" s="68">
        <f>IF(AF163=0,0,VLOOKUP($H163,Leistungszahlen!$A$11:$H$158,4,FALSE))</f>
        <v>0</v>
      </c>
      <c r="AX163" s="68">
        <f>IF(AF163=0,0,VLOOKUP($H163,Leistungszahlen!$A$11:$H$158,5,FALSE))</f>
        <v>0</v>
      </c>
      <c r="AY163" s="68">
        <f>IF(AG163=0,0,VLOOKUP($H163,Leistungszahlen!$A$11:$H$158,6,FALSE))</f>
        <v>0</v>
      </c>
      <c r="AZ163" s="68">
        <f t="shared" si="105"/>
        <v>0</v>
      </c>
      <c r="BA163" s="68">
        <f t="shared" si="106"/>
        <v>0</v>
      </c>
      <c r="BC163" s="68">
        <f t="shared" si="92"/>
        <v>0</v>
      </c>
      <c r="BD163" s="285"/>
    </row>
    <row r="164" spans="1:56" s="68" customFormat="1" ht="33.75">
      <c r="A164" s="200"/>
      <c r="B164" s="200"/>
      <c r="C164" s="200" t="s">
        <v>641</v>
      </c>
      <c r="D164" s="200" t="s">
        <v>202</v>
      </c>
      <c r="E164" s="200">
        <v>1</v>
      </c>
      <c r="F164" s="200" t="s">
        <v>885</v>
      </c>
      <c r="G164" s="200" t="s">
        <v>886</v>
      </c>
      <c r="H164" s="201" t="s">
        <v>208</v>
      </c>
      <c r="I164" s="202">
        <v>10.46</v>
      </c>
      <c r="J164" s="200" t="s">
        <v>778</v>
      </c>
      <c r="K164" s="176">
        <v>2</v>
      </c>
      <c r="L164" s="176">
        <v>1</v>
      </c>
      <c r="M164" s="176"/>
      <c r="N164" s="286">
        <v>7</v>
      </c>
      <c r="O164" s="286"/>
      <c r="P164" s="176"/>
      <c r="Q164" s="203">
        <f t="shared" si="98"/>
        <v>6</v>
      </c>
      <c r="R164" s="203">
        <f t="shared" si="99"/>
        <v>0</v>
      </c>
      <c r="S164" s="203">
        <f t="shared" si="100"/>
        <v>1</v>
      </c>
      <c r="T164" s="203">
        <f t="shared" si="101"/>
        <v>0</v>
      </c>
      <c r="U164" s="203">
        <f t="shared" si="102"/>
        <v>1</v>
      </c>
      <c r="V164" s="175">
        <f>IF(Q164&gt;0,VLOOKUP(Q164,Jahresfaktoren!$A$11:$B$24,2,),0)</f>
        <v>302</v>
      </c>
      <c r="W164" s="175">
        <f>IF(R164&gt;0,VLOOKUP(R164,Jahresfaktoren!$D$11:$E$24,2,),0)</f>
        <v>0</v>
      </c>
      <c r="X164" s="175">
        <f>IF(S164&gt;0,VLOOKUP(S164,Jahresfaktoren!$A$28:$B$29,2,),0)</f>
        <v>60</v>
      </c>
      <c r="Y164" s="175">
        <f>IF(T164&gt;0,VLOOKUP(T164,Jahresfaktoren!$A$28:$B$29,2,),0)</f>
        <v>0</v>
      </c>
      <c r="Z164" s="175">
        <f>IF(U164&gt;0,VLOOKUP(U164,Jahresfaktoren!$A$32:$B$33,2,),)</f>
        <v>3</v>
      </c>
      <c r="AA164" s="177">
        <f t="shared" si="82"/>
        <v>3158.92</v>
      </c>
      <c r="AB164" s="177" t="str">
        <f t="shared" si="83"/>
        <v/>
      </c>
      <c r="AC164" s="177">
        <f t="shared" si="84"/>
        <v>627.6</v>
      </c>
      <c r="AD164" s="177" t="str">
        <f t="shared" si="85"/>
        <v/>
      </c>
      <c r="AE164" s="177">
        <f t="shared" si="86"/>
        <v>31.380000000000003</v>
      </c>
      <c r="AF164" s="178">
        <f>IF(Q164&gt;0,VLOOKUP(H164,Leistungszahlen!$A$11:$C$158,3,),0)</f>
        <v>0</v>
      </c>
      <c r="AG164" s="178">
        <f>IF(R164&gt;0,VLOOKUP(H164,Leistungszahlen!$A$11:$F$158,6,),IF(T164&gt;0,VLOOKUP(H164,Leistungszahlen!$A$11:$F$158,6,),0))</f>
        <v>0</v>
      </c>
      <c r="AH164" s="179" t="e">
        <f t="shared" si="93"/>
        <v>#DIV/0!</v>
      </c>
      <c r="AI164" s="179">
        <f t="shared" si="94"/>
        <v>0</v>
      </c>
      <c r="AJ164" s="179" t="e">
        <f t="shared" si="95"/>
        <v>#DIV/0!</v>
      </c>
      <c r="AK164" s="179">
        <f t="shared" si="96"/>
        <v>0</v>
      </c>
      <c r="AL164" s="179" t="e">
        <f t="shared" si="97"/>
        <v>#DIV/0!</v>
      </c>
      <c r="AM164" s="180">
        <f>IF(L164=1,Stundensätze!$D$13,IF(L164=2,Stundensätze!$D$17,IF(L164=4,Stundensätze!$D$21,"")))</f>
        <v>0</v>
      </c>
      <c r="AN164" s="180">
        <f>IF(L164=1,Stundensätze!$D$15,IF(L164=2,Stundensätze!$D$19,IF(L164=4,Stundensätze!$D$23,"")))</f>
        <v>0</v>
      </c>
      <c r="AO164" s="180" t="e">
        <f t="shared" si="87"/>
        <v>#DIV/0!</v>
      </c>
      <c r="AP164" s="180" t="e">
        <f t="shared" si="88"/>
        <v>#DIV/0!</v>
      </c>
      <c r="AQ164" s="192" t="e">
        <f t="shared" si="89"/>
        <v>#DIV/0!</v>
      </c>
      <c r="AR164" s="192" t="e">
        <f t="shared" si="90"/>
        <v>#DIV/0!</v>
      </c>
      <c r="AS164" s="193" t="e">
        <f t="shared" si="91"/>
        <v>#DIV/0!</v>
      </c>
      <c r="AT164" s="258" t="str">
        <f>IF(K164=0,0,VLOOKUP(K164,Kostenstellen!A:B,2,FALSE))</f>
        <v xml:space="preserve">Sophie-Luisen-Klinik                       </v>
      </c>
      <c r="AU164" s="68" t="str">
        <f t="shared" si="103"/>
        <v>J</v>
      </c>
      <c r="AV164" s="68" t="str">
        <f t="shared" si="104"/>
        <v/>
      </c>
      <c r="AW164" s="68">
        <f>IF(AF164=0,0,VLOOKUP($H164,Leistungszahlen!$A$11:$H$158,4,FALSE))</f>
        <v>0</v>
      </c>
      <c r="AX164" s="68">
        <f>IF(AF164=0,0,VLOOKUP($H164,Leistungszahlen!$A$11:$H$158,5,FALSE))</f>
        <v>0</v>
      </c>
      <c r="AY164" s="68">
        <f>IF(AG164=0,0,VLOOKUP($H164,Leistungszahlen!$A$11:$H$158,6,FALSE))</f>
        <v>0</v>
      </c>
      <c r="AZ164" s="68">
        <f t="shared" si="105"/>
        <v>0</v>
      </c>
      <c r="BA164" s="68">
        <f t="shared" si="106"/>
        <v>0</v>
      </c>
      <c r="BC164" s="68">
        <f t="shared" si="92"/>
        <v>0</v>
      </c>
      <c r="BD164" s="285"/>
    </row>
    <row r="165" spans="1:56" s="68" customFormat="1" ht="33.75">
      <c r="A165" s="200"/>
      <c r="B165" s="200"/>
      <c r="C165" s="200" t="s">
        <v>641</v>
      </c>
      <c r="D165" s="200" t="s">
        <v>202</v>
      </c>
      <c r="E165" s="200">
        <v>1</v>
      </c>
      <c r="F165" s="200" t="s">
        <v>887</v>
      </c>
      <c r="G165" s="200" t="s">
        <v>888</v>
      </c>
      <c r="H165" s="201" t="s">
        <v>200</v>
      </c>
      <c r="I165" s="202">
        <v>2</v>
      </c>
      <c r="J165" s="200" t="s">
        <v>778</v>
      </c>
      <c r="K165" s="176">
        <v>2</v>
      </c>
      <c r="L165" s="176">
        <v>1</v>
      </c>
      <c r="M165" s="176"/>
      <c r="N165" s="286">
        <v>7</v>
      </c>
      <c r="O165" s="286"/>
      <c r="P165" s="176"/>
      <c r="Q165" s="203">
        <f t="shared" si="98"/>
        <v>6</v>
      </c>
      <c r="R165" s="203">
        <f t="shared" si="99"/>
        <v>0</v>
      </c>
      <c r="S165" s="203">
        <f t="shared" si="100"/>
        <v>1</v>
      </c>
      <c r="T165" s="203">
        <f t="shared" si="101"/>
        <v>0</v>
      </c>
      <c r="U165" s="203">
        <f t="shared" si="102"/>
        <v>1</v>
      </c>
      <c r="V165" s="175">
        <f>IF(Q165&gt;0,VLOOKUP(Q165,Jahresfaktoren!$A$11:$B$24,2,),0)</f>
        <v>302</v>
      </c>
      <c r="W165" s="175">
        <f>IF(R165&gt;0,VLOOKUP(R165,Jahresfaktoren!$D$11:$E$24,2,),0)</f>
        <v>0</v>
      </c>
      <c r="X165" s="175">
        <f>IF(S165&gt;0,VLOOKUP(S165,Jahresfaktoren!$A$28:$B$29,2,),0)</f>
        <v>60</v>
      </c>
      <c r="Y165" s="175">
        <f>IF(T165&gt;0,VLOOKUP(T165,Jahresfaktoren!$A$28:$B$29,2,),0)</f>
        <v>0</v>
      </c>
      <c r="Z165" s="175">
        <f>IF(U165&gt;0,VLOOKUP(U165,Jahresfaktoren!$A$32:$B$33,2,),)</f>
        <v>3</v>
      </c>
      <c r="AA165" s="177">
        <f t="shared" si="82"/>
        <v>604</v>
      </c>
      <c r="AB165" s="177" t="str">
        <f t="shared" si="83"/>
        <v/>
      </c>
      <c r="AC165" s="177">
        <f t="shared" si="84"/>
        <v>120</v>
      </c>
      <c r="AD165" s="177" t="str">
        <f t="shared" si="85"/>
        <v/>
      </c>
      <c r="AE165" s="177">
        <f t="shared" si="86"/>
        <v>6</v>
      </c>
      <c r="AF165" s="178">
        <f>IF(Q165&gt;0,VLOOKUP(H165,Leistungszahlen!$A$11:$C$158,3,),0)</f>
        <v>0</v>
      </c>
      <c r="AG165" s="178">
        <f>IF(R165&gt;0,VLOOKUP(H165,Leistungszahlen!$A$11:$F$158,6,),IF(T165&gt;0,VLOOKUP(H165,Leistungszahlen!$A$11:$F$158,6,),0))</f>
        <v>0</v>
      </c>
      <c r="AH165" s="179" t="e">
        <f t="shared" si="93"/>
        <v>#DIV/0!</v>
      </c>
      <c r="AI165" s="179">
        <f t="shared" si="94"/>
        <v>0</v>
      </c>
      <c r="AJ165" s="179" t="e">
        <f t="shared" si="95"/>
        <v>#DIV/0!</v>
      </c>
      <c r="AK165" s="179">
        <f t="shared" si="96"/>
        <v>0</v>
      </c>
      <c r="AL165" s="179" t="e">
        <f t="shared" si="97"/>
        <v>#DIV/0!</v>
      </c>
      <c r="AM165" s="180">
        <f>IF(L165=1,Stundensätze!$D$13,IF(L165=2,Stundensätze!$D$17,IF(L165=4,Stundensätze!$D$21,"")))</f>
        <v>0</v>
      </c>
      <c r="AN165" s="180">
        <f>IF(L165=1,Stundensätze!$D$15,IF(L165=2,Stundensätze!$D$19,IF(L165=4,Stundensätze!$D$23,"")))</f>
        <v>0</v>
      </c>
      <c r="AO165" s="180" t="e">
        <f t="shared" si="87"/>
        <v>#DIV/0!</v>
      </c>
      <c r="AP165" s="180" t="e">
        <f t="shared" si="88"/>
        <v>#DIV/0!</v>
      </c>
      <c r="AQ165" s="192" t="e">
        <f t="shared" si="89"/>
        <v>#DIV/0!</v>
      </c>
      <c r="AR165" s="192" t="e">
        <f t="shared" si="90"/>
        <v>#DIV/0!</v>
      </c>
      <c r="AS165" s="193" t="e">
        <f t="shared" si="91"/>
        <v>#DIV/0!</v>
      </c>
      <c r="AT165" s="258" t="str">
        <f>IF(K165=0,0,VLOOKUP(K165,Kostenstellen!A:B,2,FALSE))</f>
        <v xml:space="preserve">Sophie-Luisen-Klinik                       </v>
      </c>
      <c r="AU165" s="68" t="str">
        <f t="shared" si="103"/>
        <v>B</v>
      </c>
      <c r="AV165" s="68" t="str">
        <f t="shared" si="104"/>
        <v/>
      </c>
      <c r="AW165" s="68">
        <f>IF(AF165=0,0,VLOOKUP($H165,Leistungszahlen!$A$11:$H$158,4,FALSE))</f>
        <v>0</v>
      </c>
      <c r="AX165" s="68">
        <f>IF(AF165=0,0,VLOOKUP($H165,Leistungszahlen!$A$11:$H$158,5,FALSE))</f>
        <v>0</v>
      </c>
      <c r="AY165" s="68">
        <f>IF(AG165=0,0,VLOOKUP($H165,Leistungszahlen!$A$11:$H$158,6,FALSE))</f>
        <v>0</v>
      </c>
      <c r="AZ165" s="68">
        <f t="shared" si="105"/>
        <v>0</v>
      </c>
      <c r="BA165" s="68">
        <f t="shared" si="106"/>
        <v>0</v>
      </c>
      <c r="BC165" s="68">
        <f t="shared" si="92"/>
        <v>0</v>
      </c>
      <c r="BD165" s="285"/>
    </row>
    <row r="166" spans="1:56" s="68" customFormat="1" ht="33.75">
      <c r="A166" s="200"/>
      <c r="B166" s="200"/>
      <c r="C166" s="200" t="s">
        <v>641</v>
      </c>
      <c r="D166" s="200" t="s">
        <v>202</v>
      </c>
      <c r="E166" s="200">
        <v>1</v>
      </c>
      <c r="F166" s="200" t="s">
        <v>889</v>
      </c>
      <c r="G166" s="200" t="s">
        <v>890</v>
      </c>
      <c r="H166" s="201" t="s">
        <v>215</v>
      </c>
      <c r="I166" s="202">
        <v>2.2599999999999998</v>
      </c>
      <c r="J166" s="200" t="s">
        <v>778</v>
      </c>
      <c r="K166" s="176">
        <v>2</v>
      </c>
      <c r="L166" s="176">
        <v>1</v>
      </c>
      <c r="M166" s="176"/>
      <c r="N166" s="286">
        <v>7</v>
      </c>
      <c r="O166" s="286"/>
      <c r="P166" s="176"/>
      <c r="Q166" s="203">
        <f t="shared" si="98"/>
        <v>6</v>
      </c>
      <c r="R166" s="203">
        <f t="shared" si="99"/>
        <v>0</v>
      </c>
      <c r="S166" s="203">
        <f t="shared" si="100"/>
        <v>1</v>
      </c>
      <c r="T166" s="203">
        <f t="shared" si="101"/>
        <v>0</v>
      </c>
      <c r="U166" s="203">
        <f t="shared" si="102"/>
        <v>1</v>
      </c>
      <c r="V166" s="175">
        <f>IF(Q166&gt;0,VLOOKUP(Q166,Jahresfaktoren!$A$11:$B$24,2,),0)</f>
        <v>302</v>
      </c>
      <c r="W166" s="175">
        <f>IF(R166&gt;0,VLOOKUP(R166,Jahresfaktoren!$D$11:$E$24,2,),0)</f>
        <v>0</v>
      </c>
      <c r="X166" s="175">
        <f>IF(S166&gt;0,VLOOKUP(S166,Jahresfaktoren!$A$28:$B$29,2,),0)</f>
        <v>60</v>
      </c>
      <c r="Y166" s="175">
        <f>IF(T166&gt;0,VLOOKUP(T166,Jahresfaktoren!$A$28:$B$29,2,),0)</f>
        <v>0</v>
      </c>
      <c r="Z166" s="175">
        <f>IF(U166&gt;0,VLOOKUP(U166,Jahresfaktoren!$A$32:$B$33,2,),)</f>
        <v>3</v>
      </c>
      <c r="AA166" s="177">
        <f t="shared" si="82"/>
        <v>682.52</v>
      </c>
      <c r="AB166" s="177" t="str">
        <f t="shared" si="83"/>
        <v/>
      </c>
      <c r="AC166" s="177">
        <f t="shared" si="84"/>
        <v>135.6</v>
      </c>
      <c r="AD166" s="177" t="str">
        <f t="shared" si="85"/>
        <v/>
      </c>
      <c r="AE166" s="177">
        <f t="shared" si="86"/>
        <v>6.7799999999999994</v>
      </c>
      <c r="AF166" s="178">
        <f>IF(Q166&gt;0,VLOOKUP(H166,Leistungszahlen!$A$11:$C$158,3,),0)</f>
        <v>0</v>
      </c>
      <c r="AG166" s="178">
        <f>IF(R166&gt;0,VLOOKUP(H166,Leistungszahlen!$A$11:$F$158,6,),IF(T166&gt;0,VLOOKUP(H166,Leistungszahlen!$A$11:$F$158,6,),0))</f>
        <v>0</v>
      </c>
      <c r="AH166" s="179" t="e">
        <f t="shared" si="93"/>
        <v>#DIV/0!</v>
      </c>
      <c r="AI166" s="179">
        <f t="shared" si="94"/>
        <v>0</v>
      </c>
      <c r="AJ166" s="179" t="e">
        <f t="shared" si="95"/>
        <v>#DIV/0!</v>
      </c>
      <c r="AK166" s="179">
        <f t="shared" si="96"/>
        <v>0</v>
      </c>
      <c r="AL166" s="179" t="e">
        <f t="shared" si="97"/>
        <v>#DIV/0!</v>
      </c>
      <c r="AM166" s="180">
        <f>IF(L166=1,Stundensätze!$D$13,IF(L166=2,Stundensätze!$D$17,IF(L166=4,Stundensätze!$D$21,"")))</f>
        <v>0</v>
      </c>
      <c r="AN166" s="180">
        <f>IF(L166=1,Stundensätze!$D$15,IF(L166=2,Stundensätze!$D$19,IF(L166=4,Stundensätze!$D$23,"")))</f>
        <v>0</v>
      </c>
      <c r="AO166" s="180" t="e">
        <f t="shared" si="87"/>
        <v>#DIV/0!</v>
      </c>
      <c r="AP166" s="180" t="e">
        <f t="shared" si="88"/>
        <v>#DIV/0!</v>
      </c>
      <c r="AQ166" s="192" t="e">
        <f t="shared" si="89"/>
        <v>#DIV/0!</v>
      </c>
      <c r="AR166" s="192" t="e">
        <f t="shared" si="90"/>
        <v>#DIV/0!</v>
      </c>
      <c r="AS166" s="193" t="e">
        <f t="shared" si="91"/>
        <v>#DIV/0!</v>
      </c>
      <c r="AT166" s="258" t="str">
        <f>IF(K166=0,0,VLOOKUP(K166,Kostenstellen!A:B,2,FALSE))</f>
        <v xml:space="preserve">Sophie-Luisen-Klinik                       </v>
      </c>
      <c r="AU166" s="68" t="str">
        <f t="shared" si="103"/>
        <v>R</v>
      </c>
      <c r="AV166" s="68" t="str">
        <f t="shared" si="104"/>
        <v/>
      </c>
      <c r="AW166" s="68">
        <f>IF(AF166=0,0,VLOOKUP($H166,Leistungszahlen!$A$11:$H$158,4,FALSE))</f>
        <v>0</v>
      </c>
      <c r="AX166" s="68">
        <f>IF(AF166=0,0,VLOOKUP($H166,Leistungszahlen!$A$11:$H$158,5,FALSE))</f>
        <v>0</v>
      </c>
      <c r="AY166" s="68">
        <f>IF(AG166=0,0,VLOOKUP($H166,Leistungszahlen!$A$11:$H$158,6,FALSE))</f>
        <v>0</v>
      </c>
      <c r="AZ166" s="68">
        <f t="shared" si="105"/>
        <v>0</v>
      </c>
      <c r="BA166" s="68">
        <f t="shared" si="106"/>
        <v>0</v>
      </c>
      <c r="BC166" s="68">
        <f t="shared" si="92"/>
        <v>0</v>
      </c>
      <c r="BD166" s="285"/>
    </row>
    <row r="167" spans="1:56" s="68" customFormat="1" ht="33.75">
      <c r="A167" s="200"/>
      <c r="B167" s="200"/>
      <c r="C167" s="200" t="s">
        <v>641</v>
      </c>
      <c r="D167" s="200" t="s">
        <v>202</v>
      </c>
      <c r="E167" s="200">
        <v>1</v>
      </c>
      <c r="F167" s="200"/>
      <c r="G167" s="200" t="s">
        <v>113</v>
      </c>
      <c r="H167" s="201" t="s">
        <v>205</v>
      </c>
      <c r="I167" s="202">
        <v>20.62</v>
      </c>
      <c r="J167" s="200" t="s">
        <v>778</v>
      </c>
      <c r="K167" s="176">
        <v>2</v>
      </c>
      <c r="L167" s="176">
        <v>1</v>
      </c>
      <c r="M167" s="176"/>
      <c r="N167" s="286">
        <v>3</v>
      </c>
      <c r="O167" s="286"/>
      <c r="P167" s="176"/>
      <c r="Q167" s="203">
        <f t="shared" si="98"/>
        <v>3</v>
      </c>
      <c r="R167" s="203">
        <f t="shared" si="99"/>
        <v>0</v>
      </c>
      <c r="S167" s="203">
        <f t="shared" si="100"/>
        <v>0</v>
      </c>
      <c r="T167" s="203">
        <f t="shared" si="101"/>
        <v>0</v>
      </c>
      <c r="U167" s="203">
        <f t="shared" si="102"/>
        <v>0</v>
      </c>
      <c r="V167" s="175">
        <f>IF(Q167&gt;0,VLOOKUP(Q167,Jahresfaktoren!$A$11:$B$24,2,),0)</f>
        <v>152</v>
      </c>
      <c r="W167" s="175">
        <f>IF(R167&gt;0,VLOOKUP(R167,Jahresfaktoren!$D$11:$E$24,2,),0)</f>
        <v>0</v>
      </c>
      <c r="X167" s="175">
        <f>IF(S167&gt;0,VLOOKUP(S167,Jahresfaktoren!$A$28:$B$29,2,),0)</f>
        <v>0</v>
      </c>
      <c r="Y167" s="175">
        <f>IF(T167&gt;0,VLOOKUP(T167,Jahresfaktoren!$A$28:$B$29,2,),0)</f>
        <v>0</v>
      </c>
      <c r="Z167" s="175">
        <f>IF(U167&gt;0,VLOOKUP(U167,Jahresfaktoren!$A$32:$B$33,2,),)</f>
        <v>0</v>
      </c>
      <c r="AA167" s="177">
        <f t="shared" si="82"/>
        <v>3134.2400000000002</v>
      </c>
      <c r="AB167" s="177" t="str">
        <f t="shared" si="83"/>
        <v/>
      </c>
      <c r="AC167" s="177" t="str">
        <f t="shared" si="84"/>
        <v/>
      </c>
      <c r="AD167" s="177" t="str">
        <f t="shared" si="85"/>
        <v/>
      </c>
      <c r="AE167" s="177" t="str">
        <f t="shared" si="86"/>
        <v/>
      </c>
      <c r="AF167" s="178">
        <f>IF(Q167&gt;0,VLOOKUP(H167,Leistungszahlen!$A$11:$C$158,3,),0)</f>
        <v>0</v>
      </c>
      <c r="AG167" s="178">
        <f>IF(R167&gt;0,VLOOKUP(H167,Leistungszahlen!$A$11:$F$158,6,),IF(T167&gt;0,VLOOKUP(H167,Leistungszahlen!$A$11:$F$158,6,),0))</f>
        <v>0</v>
      </c>
      <c r="AH167" s="179" t="e">
        <f t="shared" si="93"/>
        <v>#DIV/0!</v>
      </c>
      <c r="AI167" s="179">
        <f t="shared" si="94"/>
        <v>0</v>
      </c>
      <c r="AJ167" s="179">
        <f t="shared" si="95"/>
        <v>0</v>
      </c>
      <c r="AK167" s="179">
        <f t="shared" si="96"/>
        <v>0</v>
      </c>
      <c r="AL167" s="179">
        <f t="shared" si="97"/>
        <v>0</v>
      </c>
      <c r="AM167" s="180">
        <f>IF(L167=1,Stundensätze!$D$13,IF(L167=2,Stundensätze!$D$17,IF(L167=4,Stundensätze!$D$21,"")))</f>
        <v>0</v>
      </c>
      <c r="AN167" s="180">
        <f>IF(L167=1,Stundensätze!$D$15,IF(L167=2,Stundensätze!$D$19,IF(L167=4,Stundensätze!$D$23,"")))</f>
        <v>0</v>
      </c>
      <c r="AO167" s="180" t="e">
        <f t="shared" si="87"/>
        <v>#DIV/0!</v>
      </c>
      <c r="AP167" s="180">
        <f t="shared" si="88"/>
        <v>0</v>
      </c>
      <c r="AQ167" s="192" t="e">
        <f t="shared" si="89"/>
        <v>#DIV/0!</v>
      </c>
      <c r="AR167" s="192" t="e">
        <f t="shared" si="90"/>
        <v>#DIV/0!</v>
      </c>
      <c r="AS167" s="193" t="e">
        <f t="shared" si="91"/>
        <v>#DIV/0!</v>
      </c>
      <c r="AT167" s="258" t="str">
        <f>IF(K167=0,0,VLOOKUP(K167,Kostenstellen!A:B,2,FALSE))</f>
        <v xml:space="preserve">Sophie-Luisen-Klinik                       </v>
      </c>
      <c r="AU167" s="68" t="str">
        <f t="shared" si="103"/>
        <v>G</v>
      </c>
      <c r="AV167" s="68" t="str">
        <f t="shared" si="104"/>
        <v/>
      </c>
      <c r="AW167" s="68">
        <f>IF(AF167=0,0,VLOOKUP($H167,Leistungszahlen!$A$11:$H$158,4,FALSE))</f>
        <v>0</v>
      </c>
      <c r="AX167" s="68">
        <f>IF(AF167=0,0,VLOOKUP($H167,Leistungszahlen!$A$11:$H$158,5,FALSE))</f>
        <v>0</v>
      </c>
      <c r="AY167" s="68">
        <f>IF(AG167=0,0,VLOOKUP($H167,Leistungszahlen!$A$11:$H$158,6,FALSE))</f>
        <v>0</v>
      </c>
      <c r="AZ167" s="68">
        <f t="shared" si="105"/>
        <v>0</v>
      </c>
      <c r="BA167" s="68">
        <f t="shared" si="106"/>
        <v>0</v>
      </c>
      <c r="BC167" s="68">
        <f t="shared" si="92"/>
        <v>0</v>
      </c>
      <c r="BD167" s="285"/>
    </row>
    <row r="168" spans="1:56" s="68" customFormat="1" ht="33.75">
      <c r="A168" s="200"/>
      <c r="B168" s="200"/>
      <c r="C168" s="200" t="s">
        <v>641</v>
      </c>
      <c r="D168" s="200" t="s">
        <v>202</v>
      </c>
      <c r="E168" s="200" t="s">
        <v>350</v>
      </c>
      <c r="F168" s="200"/>
      <c r="G168" s="200" t="s">
        <v>113</v>
      </c>
      <c r="H168" s="201" t="s">
        <v>205</v>
      </c>
      <c r="I168" s="202">
        <v>89.3</v>
      </c>
      <c r="J168" s="200" t="s">
        <v>778</v>
      </c>
      <c r="K168" s="176">
        <v>2</v>
      </c>
      <c r="L168" s="176">
        <v>1</v>
      </c>
      <c r="M168" s="176"/>
      <c r="N168" s="286">
        <v>6</v>
      </c>
      <c r="O168" s="286"/>
      <c r="P168" s="176"/>
      <c r="Q168" s="203">
        <f t="shared" ref="Q168:Q171" si="107">IF(M168="x",0,IF(N168=7,6,IF(N168=14,12,IF(N168="12+5",11,N168))))</f>
        <v>6</v>
      </c>
      <c r="R168" s="203">
        <f t="shared" ref="R168:R171" si="108">IF(M168="x",0,IF(O168=0,0,IF(N168=7,0,IF(N168+O168=7,O168-1,O168))))</f>
        <v>0</v>
      </c>
      <c r="S168" s="203">
        <f t="shared" ref="S168:S171" si="109">IF(M168="x",0,IF(N168=7,1,IF(N168=14,2,IF(AND(N168=12,O168=5),1,IF(N168="12+5",1,0)))))</f>
        <v>0</v>
      </c>
      <c r="T168" s="203">
        <f t="shared" ref="T168:T171" si="110">IF(M168="x",0,IF(O168=0,0,IF(N168=7,0,IF(N168+O168=7,1,0))))</f>
        <v>0</v>
      </c>
      <c r="U168" s="203">
        <f t="shared" ref="U168:U171" si="111">T168+S168</f>
        <v>0</v>
      </c>
      <c r="V168" s="175">
        <f>IF(Q168&gt;0,VLOOKUP(Q168,Jahresfaktoren!$A$11:$B$24,2,),0)</f>
        <v>302</v>
      </c>
      <c r="W168" s="175">
        <f>IF(R168&gt;0,VLOOKUP(R168,Jahresfaktoren!$D$11:$E$24,2,),0)</f>
        <v>0</v>
      </c>
      <c r="X168" s="175">
        <f>IF(S168&gt;0,VLOOKUP(S168,Jahresfaktoren!$A$28:$B$29,2,),0)</f>
        <v>0</v>
      </c>
      <c r="Y168" s="175">
        <f>IF(T168&gt;0,VLOOKUP(T168,Jahresfaktoren!$A$28:$B$29,2,),0)</f>
        <v>0</v>
      </c>
      <c r="Z168" s="175">
        <f>IF(U168&gt;0,VLOOKUP(U168,Jahresfaktoren!$A$32:$B$33,2,),)</f>
        <v>0</v>
      </c>
      <c r="AA168" s="177">
        <f t="shared" ref="AA168:AA171" si="112">IF(Q168&gt;0,V168*I168,"")</f>
        <v>26968.6</v>
      </c>
      <c r="AB168" s="177" t="str">
        <f t="shared" ref="AB168:AB171" si="113">IF(R168&gt;0,W168*I168,"")</f>
        <v/>
      </c>
      <c r="AC168" s="177" t="str">
        <f t="shared" ref="AC168:AC171" si="114">IF(S168&gt;0,X168*I168,"")</f>
        <v/>
      </c>
      <c r="AD168" s="177" t="str">
        <f t="shared" ref="AD168:AD171" si="115">IF(T168&gt;0,Y168*I168,"")</f>
        <v/>
      </c>
      <c r="AE168" s="177" t="str">
        <f t="shared" ref="AE168:AE171" si="116">IF(U168&gt;0,Z168*I168,"")</f>
        <v/>
      </c>
      <c r="AF168" s="178">
        <f>IF(Q168&gt;0,VLOOKUP(H168,Leistungszahlen!$A$11:$C$158,3,),0)</f>
        <v>0</v>
      </c>
      <c r="AG168" s="178">
        <f>IF(R168&gt;0,VLOOKUP(H168,Leistungszahlen!$A$11:$F$158,6,),IF(T168&gt;0,VLOOKUP(H168,Leistungszahlen!$A$11:$F$158,6,),0))</f>
        <v>0</v>
      </c>
      <c r="AH168" s="179" t="e">
        <f t="shared" si="93"/>
        <v>#DIV/0!</v>
      </c>
      <c r="AI168" s="179">
        <f t="shared" si="94"/>
        <v>0</v>
      </c>
      <c r="AJ168" s="179">
        <f t="shared" si="95"/>
        <v>0</v>
      </c>
      <c r="AK168" s="179">
        <f t="shared" si="96"/>
        <v>0</v>
      </c>
      <c r="AL168" s="179">
        <f t="shared" si="97"/>
        <v>0</v>
      </c>
      <c r="AM168" s="180">
        <f>IF(L168=1,Stundensätze!$D$13,IF(L168=2,Stundensätze!$D$17,IF(L168=4,Stundensätze!$D$21,"")))</f>
        <v>0</v>
      </c>
      <c r="AN168" s="180">
        <f>IF(L168=1,Stundensätze!$D$15,IF(L168=2,Stundensätze!$D$19,IF(L168=4,Stundensätze!$D$23,"")))</f>
        <v>0</v>
      </c>
      <c r="AO168" s="180" t="e">
        <f t="shared" ref="AO168:AO171" si="117">IF(OR(Q168&gt;0,R168&gt;0),((AH168+AI168)*AM168),0)</f>
        <v>#DIV/0!</v>
      </c>
      <c r="AP168" s="180">
        <f t="shared" ref="AP168:AP171" si="118">IF(OR(S168&gt;0,T168&gt;0,U168&gt;0),((AJ168+AK168+AL168)*AN168),0)</f>
        <v>0</v>
      </c>
      <c r="AQ168" s="192" t="e">
        <f t="shared" ref="AQ168:AQ171" si="119">IF(I168&gt;0,AP168+AO168,"")</f>
        <v>#DIV/0!</v>
      </c>
      <c r="AR168" s="192" t="e">
        <f t="shared" ref="AR168:AR171" si="120">IF(I168&gt;0,AQ168/12,"")</f>
        <v>#DIV/0!</v>
      </c>
      <c r="AS168" s="193" t="e">
        <f t="shared" ref="AS168:AS171" si="121">IF(OR(Q168&gt;0,R168&gt;0,S168&gt;0,T168&gt;0,U168&gt;0),(SUM(AH168:AL168)),0)</f>
        <v>#DIV/0!</v>
      </c>
      <c r="AT168" s="258" t="str">
        <f>IF(K168=0,0,VLOOKUP(K168,Kostenstellen!A:B,2,FALSE))</f>
        <v xml:space="preserve">Sophie-Luisen-Klinik                       </v>
      </c>
      <c r="AU168" s="68" t="str">
        <f t="shared" ref="AU168:AU171" si="122">IF(SUM(V168:Z168)&gt;0,H168,"")</f>
        <v>G</v>
      </c>
      <c r="AV168" s="68" t="str">
        <f t="shared" ref="AV168:AV171" si="123">IF(SUM(R168+T168)&gt;0,H168,"")</f>
        <v/>
      </c>
      <c r="AW168" s="68">
        <f>IF(AF168=0,0,VLOOKUP($H168,Leistungszahlen!$A$11:$H$158,4,FALSE))</f>
        <v>0</v>
      </c>
      <c r="AX168" s="68">
        <f>IF(AF168=0,0,VLOOKUP($H168,Leistungszahlen!$A$11:$H$158,5,FALSE))</f>
        <v>0</v>
      </c>
      <c r="AY168" s="68">
        <f>IF(AG168=0,0,VLOOKUP($H168,Leistungszahlen!$A$11:$H$158,6,FALSE))</f>
        <v>0</v>
      </c>
      <c r="AZ168" s="68">
        <f t="shared" ref="AZ168:AZ171" si="124">IF(AX168&lt;AF168,1,IF(AG168&gt;AY168,1,0))</f>
        <v>0</v>
      </c>
      <c r="BA168" s="68">
        <f t="shared" ref="BA168:BA171" si="125">IF(AF168&gt;AX168,1,IF(AG168&gt;AY168,1,0))</f>
        <v>0</v>
      </c>
      <c r="BC168" s="68">
        <f t="shared" ref="BC168:BC171" si="126">IF(BA168&gt;0,"Die Leistungswerte sind unter- oder überschritten",0)</f>
        <v>0</v>
      </c>
      <c r="BD168" s="285"/>
    </row>
    <row r="169" spans="1:56" s="68" customFormat="1" ht="33.75">
      <c r="A169" s="200"/>
      <c r="B169" s="200"/>
      <c r="C169" s="200" t="s">
        <v>641</v>
      </c>
      <c r="D169" s="200" t="s">
        <v>202</v>
      </c>
      <c r="E169" s="200" t="s">
        <v>350</v>
      </c>
      <c r="F169" s="200" t="s">
        <v>891</v>
      </c>
      <c r="G169" s="200" t="s">
        <v>545</v>
      </c>
      <c r="H169" s="201" t="s">
        <v>203</v>
      </c>
      <c r="I169" s="202">
        <v>11.43</v>
      </c>
      <c r="J169" s="200" t="s">
        <v>778</v>
      </c>
      <c r="K169" s="176">
        <v>2</v>
      </c>
      <c r="L169" s="176">
        <v>1</v>
      </c>
      <c r="M169" s="176" t="s">
        <v>119</v>
      </c>
      <c r="N169" s="286"/>
      <c r="O169" s="286"/>
      <c r="P169" s="176"/>
      <c r="Q169" s="203">
        <f t="shared" si="107"/>
        <v>0</v>
      </c>
      <c r="R169" s="203">
        <f t="shared" si="108"/>
        <v>0</v>
      </c>
      <c r="S169" s="203">
        <f t="shared" si="109"/>
        <v>0</v>
      </c>
      <c r="T169" s="203">
        <f t="shared" si="110"/>
        <v>0</v>
      </c>
      <c r="U169" s="203">
        <f t="shared" si="111"/>
        <v>0</v>
      </c>
      <c r="V169" s="175">
        <f>IF(Q169&gt;0,VLOOKUP(Q169,Jahresfaktoren!$A$11:$B$24,2,),0)</f>
        <v>0</v>
      </c>
      <c r="W169" s="175">
        <f>IF(R169&gt;0,VLOOKUP(R169,Jahresfaktoren!$D$11:$E$24,2,),0)</f>
        <v>0</v>
      </c>
      <c r="X169" s="175">
        <f>IF(S169&gt;0,VLOOKUP(S169,Jahresfaktoren!$A$28:$B$29,2,),0)</f>
        <v>0</v>
      </c>
      <c r="Y169" s="175">
        <f>IF(T169&gt;0,VLOOKUP(T169,Jahresfaktoren!$A$28:$B$29,2,),0)</f>
        <v>0</v>
      </c>
      <c r="Z169" s="175">
        <f>IF(U169&gt;0,VLOOKUP(U169,Jahresfaktoren!$A$32:$B$33,2,),)</f>
        <v>0</v>
      </c>
      <c r="AA169" s="177" t="str">
        <f t="shared" si="112"/>
        <v/>
      </c>
      <c r="AB169" s="177" t="str">
        <f t="shared" si="113"/>
        <v/>
      </c>
      <c r="AC169" s="177" t="str">
        <f t="shared" si="114"/>
        <v/>
      </c>
      <c r="AD169" s="177" t="str">
        <f t="shared" si="115"/>
        <v/>
      </c>
      <c r="AE169" s="177" t="str">
        <f t="shared" si="116"/>
        <v/>
      </c>
      <c r="AF169" s="178">
        <f>IF(Q169&gt;0,VLOOKUP(H169,Leistungszahlen!$A$11:$C$158,3,),0)</f>
        <v>0</v>
      </c>
      <c r="AG169" s="178">
        <f>IF(R169&gt;0,VLOOKUP(H169,Leistungszahlen!$A$11:$F$158,6,),IF(T169&gt;0,VLOOKUP(H169,Leistungszahlen!$A$11:$F$158,6,),0))</f>
        <v>0</v>
      </c>
      <c r="AH169" s="179">
        <f t="shared" si="93"/>
        <v>0</v>
      </c>
      <c r="AI169" s="179">
        <f t="shared" si="94"/>
        <v>0</v>
      </c>
      <c r="AJ169" s="179">
        <f t="shared" si="95"/>
        <v>0</v>
      </c>
      <c r="AK169" s="179">
        <f t="shared" si="96"/>
        <v>0</v>
      </c>
      <c r="AL169" s="179">
        <f t="shared" si="97"/>
        <v>0</v>
      </c>
      <c r="AM169" s="180">
        <f>IF(L169=1,Stundensätze!$D$13,IF(L169=2,Stundensätze!$D$17,IF(L169=4,Stundensätze!$D$21,"")))</f>
        <v>0</v>
      </c>
      <c r="AN169" s="180">
        <f>IF(L169=1,Stundensätze!$D$15,IF(L169=2,Stundensätze!$D$19,IF(L169=4,Stundensätze!$D$23,"")))</f>
        <v>0</v>
      </c>
      <c r="AO169" s="180">
        <f t="shared" si="117"/>
        <v>0</v>
      </c>
      <c r="AP169" s="180">
        <f t="shared" si="118"/>
        <v>0</v>
      </c>
      <c r="AQ169" s="192">
        <f t="shared" si="119"/>
        <v>0</v>
      </c>
      <c r="AR169" s="192">
        <f t="shared" si="120"/>
        <v>0</v>
      </c>
      <c r="AS169" s="193">
        <f t="shared" si="121"/>
        <v>0</v>
      </c>
      <c r="AT169" s="258" t="str">
        <f>IF(K169=0,0,VLOOKUP(K169,Kostenstellen!A:B,2,FALSE))</f>
        <v xml:space="preserve">Sophie-Luisen-Klinik                       </v>
      </c>
      <c r="AU169" s="68" t="str">
        <f t="shared" si="122"/>
        <v/>
      </c>
      <c r="AV169" s="68" t="str">
        <f t="shared" si="123"/>
        <v/>
      </c>
      <c r="AW169" s="68">
        <f>IF(AF169=0,0,VLOOKUP($H169,Leistungszahlen!$A$11:$H$158,4,FALSE))</f>
        <v>0</v>
      </c>
      <c r="AX169" s="68">
        <f>IF(AF169=0,0,VLOOKUP($H169,Leistungszahlen!$A$11:$H$158,5,FALSE))</f>
        <v>0</v>
      </c>
      <c r="AY169" s="68">
        <f>IF(AG169=0,0,VLOOKUP($H169,Leistungszahlen!$A$11:$H$158,6,FALSE))</f>
        <v>0</v>
      </c>
      <c r="AZ169" s="68">
        <f t="shared" si="124"/>
        <v>0</v>
      </c>
      <c r="BA169" s="68">
        <f t="shared" si="125"/>
        <v>0</v>
      </c>
      <c r="BC169" s="68">
        <f t="shared" si="126"/>
        <v>0</v>
      </c>
      <c r="BD169" s="285"/>
    </row>
    <row r="170" spans="1:56" s="68" customFormat="1" ht="33.75">
      <c r="A170" s="200"/>
      <c r="B170" s="200"/>
      <c r="C170" s="200" t="s">
        <v>641</v>
      </c>
      <c r="D170" s="200" t="s">
        <v>202</v>
      </c>
      <c r="E170" s="200" t="s">
        <v>350</v>
      </c>
      <c r="F170" s="200"/>
      <c r="G170" s="200" t="s">
        <v>115</v>
      </c>
      <c r="H170" s="201" t="s">
        <v>219</v>
      </c>
      <c r="I170" s="202">
        <v>3.36</v>
      </c>
      <c r="J170" s="200"/>
      <c r="K170" s="176">
        <v>2</v>
      </c>
      <c r="L170" s="176">
        <v>1</v>
      </c>
      <c r="M170" s="176"/>
      <c r="N170" s="286">
        <v>5</v>
      </c>
      <c r="O170" s="286"/>
      <c r="P170" s="176"/>
      <c r="Q170" s="203">
        <f t="shared" si="107"/>
        <v>5</v>
      </c>
      <c r="R170" s="203">
        <f t="shared" si="108"/>
        <v>0</v>
      </c>
      <c r="S170" s="203">
        <f t="shared" si="109"/>
        <v>0</v>
      </c>
      <c r="T170" s="203">
        <f t="shared" si="110"/>
        <v>0</v>
      </c>
      <c r="U170" s="203">
        <f t="shared" si="111"/>
        <v>0</v>
      </c>
      <c r="V170" s="175">
        <f>IF(Q170&gt;0,VLOOKUP(Q170,Jahresfaktoren!$A$11:$B$24,2,),0)</f>
        <v>250</v>
      </c>
      <c r="W170" s="175">
        <f>IF(R170&gt;0,VLOOKUP(R170,Jahresfaktoren!$D$11:$E$24,2,),0)</f>
        <v>0</v>
      </c>
      <c r="X170" s="175">
        <f>IF(S170&gt;0,VLOOKUP(S170,Jahresfaktoren!$A$28:$B$29,2,),0)</f>
        <v>0</v>
      </c>
      <c r="Y170" s="175">
        <f>IF(T170&gt;0,VLOOKUP(T170,Jahresfaktoren!$A$28:$B$29,2,),0)</f>
        <v>0</v>
      </c>
      <c r="Z170" s="175">
        <f>IF(U170&gt;0,VLOOKUP(U170,Jahresfaktoren!$A$32:$B$33,2,),)</f>
        <v>0</v>
      </c>
      <c r="AA170" s="177">
        <f t="shared" si="112"/>
        <v>840</v>
      </c>
      <c r="AB170" s="177" t="str">
        <f t="shared" si="113"/>
        <v/>
      </c>
      <c r="AC170" s="177" t="str">
        <f t="shared" si="114"/>
        <v/>
      </c>
      <c r="AD170" s="177" t="str">
        <f t="shared" si="115"/>
        <v/>
      </c>
      <c r="AE170" s="177" t="str">
        <f t="shared" si="116"/>
        <v/>
      </c>
      <c r="AF170" s="178">
        <f>IF(Q170&gt;0,VLOOKUP(H170,Leistungszahlen!$A$11:$C$158,3,),0)</f>
        <v>0</v>
      </c>
      <c r="AG170" s="178">
        <f>IF(R170&gt;0,VLOOKUP(H170,Leistungszahlen!$A$11:$F$158,6,),IF(T170&gt;0,VLOOKUP(H170,Leistungszahlen!$A$11:$F$158,6,),0))</f>
        <v>0</v>
      </c>
      <c r="AH170" s="179" t="e">
        <f t="shared" si="93"/>
        <v>#DIV/0!</v>
      </c>
      <c r="AI170" s="179">
        <f t="shared" si="94"/>
        <v>0</v>
      </c>
      <c r="AJ170" s="179">
        <f t="shared" si="95"/>
        <v>0</v>
      </c>
      <c r="AK170" s="179">
        <f t="shared" si="96"/>
        <v>0</v>
      </c>
      <c r="AL170" s="179">
        <f t="shared" si="97"/>
        <v>0</v>
      </c>
      <c r="AM170" s="180">
        <f>IF(L170=1,Stundensätze!$D$13,IF(L170=2,Stundensätze!$D$17,IF(L170=4,Stundensätze!$D$21,"")))</f>
        <v>0</v>
      </c>
      <c r="AN170" s="180">
        <f>IF(L170=1,Stundensätze!$D$15,IF(L170=2,Stundensätze!$D$19,IF(L170=4,Stundensätze!$D$23,"")))</f>
        <v>0</v>
      </c>
      <c r="AO170" s="180" t="e">
        <f t="shared" si="117"/>
        <v>#DIV/0!</v>
      </c>
      <c r="AP170" s="180">
        <f t="shared" si="118"/>
        <v>0</v>
      </c>
      <c r="AQ170" s="192" t="e">
        <f t="shared" si="119"/>
        <v>#DIV/0!</v>
      </c>
      <c r="AR170" s="192" t="e">
        <f t="shared" si="120"/>
        <v>#DIV/0!</v>
      </c>
      <c r="AS170" s="193" t="e">
        <f t="shared" si="121"/>
        <v>#DIV/0!</v>
      </c>
      <c r="AT170" s="258" t="str">
        <f>IF(K170=0,0,VLOOKUP(K170,Kostenstellen!A:B,2,FALSE))</f>
        <v xml:space="preserve">Sophie-Luisen-Klinik                       </v>
      </c>
      <c r="AU170" s="68" t="str">
        <f t="shared" si="122"/>
        <v>V</v>
      </c>
      <c r="AV170" s="68" t="str">
        <f t="shared" si="123"/>
        <v/>
      </c>
      <c r="AW170" s="68">
        <f>IF(AF170=0,0,VLOOKUP($H170,Leistungszahlen!$A$11:$H$158,4,FALSE))</f>
        <v>0</v>
      </c>
      <c r="AX170" s="68">
        <f>IF(AF170=0,0,VLOOKUP($H170,Leistungszahlen!$A$11:$H$158,5,FALSE))</f>
        <v>0</v>
      </c>
      <c r="AY170" s="68">
        <f>IF(AG170=0,0,VLOOKUP($H170,Leistungszahlen!$A$11:$H$158,6,FALSE))</f>
        <v>0</v>
      </c>
      <c r="AZ170" s="68">
        <f t="shared" si="124"/>
        <v>0</v>
      </c>
      <c r="BA170" s="68">
        <f t="shared" si="125"/>
        <v>0</v>
      </c>
      <c r="BC170" s="68">
        <f t="shared" si="126"/>
        <v>0</v>
      </c>
      <c r="BD170" s="285"/>
    </row>
    <row r="171" spans="1:56" s="68" customFormat="1" ht="33.75">
      <c r="A171" s="200"/>
      <c r="B171" s="200"/>
      <c r="C171" s="200" t="s">
        <v>641</v>
      </c>
      <c r="D171" s="200" t="s">
        <v>202</v>
      </c>
      <c r="E171" s="200" t="s">
        <v>350</v>
      </c>
      <c r="F171" s="200"/>
      <c r="G171" s="200" t="s">
        <v>115</v>
      </c>
      <c r="H171" s="201" t="s">
        <v>219</v>
      </c>
      <c r="I171" s="202">
        <v>1.49</v>
      </c>
      <c r="J171" s="200"/>
      <c r="K171" s="176">
        <v>2</v>
      </c>
      <c r="L171" s="176">
        <v>1</v>
      </c>
      <c r="M171" s="176"/>
      <c r="N171" s="286">
        <v>5</v>
      </c>
      <c r="O171" s="286"/>
      <c r="P171" s="176"/>
      <c r="Q171" s="203">
        <f t="shared" si="107"/>
        <v>5</v>
      </c>
      <c r="R171" s="203">
        <f t="shared" si="108"/>
        <v>0</v>
      </c>
      <c r="S171" s="203">
        <f t="shared" si="109"/>
        <v>0</v>
      </c>
      <c r="T171" s="203">
        <f t="shared" si="110"/>
        <v>0</v>
      </c>
      <c r="U171" s="203">
        <f t="shared" si="111"/>
        <v>0</v>
      </c>
      <c r="V171" s="175">
        <f>IF(Q171&gt;0,VLOOKUP(Q171,Jahresfaktoren!$A$11:$B$24,2,),0)</f>
        <v>250</v>
      </c>
      <c r="W171" s="175">
        <f>IF(R171&gt;0,VLOOKUP(R171,Jahresfaktoren!$D$11:$E$24,2,),0)</f>
        <v>0</v>
      </c>
      <c r="X171" s="175">
        <f>IF(S171&gt;0,VLOOKUP(S171,Jahresfaktoren!$A$28:$B$29,2,),0)</f>
        <v>0</v>
      </c>
      <c r="Y171" s="175">
        <f>IF(T171&gt;0,VLOOKUP(T171,Jahresfaktoren!$A$28:$B$29,2,),0)</f>
        <v>0</v>
      </c>
      <c r="Z171" s="175">
        <f>IF(U171&gt;0,VLOOKUP(U171,Jahresfaktoren!$A$32:$B$33,2,),)</f>
        <v>0</v>
      </c>
      <c r="AA171" s="177">
        <f t="shared" si="112"/>
        <v>372.5</v>
      </c>
      <c r="AB171" s="177" t="str">
        <f t="shared" si="113"/>
        <v/>
      </c>
      <c r="AC171" s="177" t="str">
        <f t="shared" si="114"/>
        <v/>
      </c>
      <c r="AD171" s="177" t="str">
        <f t="shared" si="115"/>
        <v/>
      </c>
      <c r="AE171" s="177" t="str">
        <f t="shared" si="116"/>
        <v/>
      </c>
      <c r="AF171" s="178">
        <f>IF(Q171&gt;0,VLOOKUP(H171,Leistungszahlen!$A$11:$C$158,3,),0)</f>
        <v>0</v>
      </c>
      <c r="AG171" s="178">
        <f>IF(R171&gt;0,VLOOKUP(H171,Leistungszahlen!$A$11:$F$158,6,),IF(T171&gt;0,VLOOKUP(H171,Leistungszahlen!$A$11:$F$158,6,),0))</f>
        <v>0</v>
      </c>
      <c r="AH171" s="179" t="e">
        <f t="shared" si="93"/>
        <v>#DIV/0!</v>
      </c>
      <c r="AI171" s="179">
        <f t="shared" si="94"/>
        <v>0</v>
      </c>
      <c r="AJ171" s="179">
        <f t="shared" si="95"/>
        <v>0</v>
      </c>
      <c r="AK171" s="179">
        <f t="shared" si="96"/>
        <v>0</v>
      </c>
      <c r="AL171" s="179">
        <f t="shared" si="97"/>
        <v>0</v>
      </c>
      <c r="AM171" s="180">
        <f>IF(L171=1,Stundensätze!$D$13,IF(L171=2,Stundensätze!$D$17,IF(L171=4,Stundensätze!$D$21,"")))</f>
        <v>0</v>
      </c>
      <c r="AN171" s="180">
        <f>IF(L171=1,Stundensätze!$D$15,IF(L171=2,Stundensätze!$D$19,IF(L171=4,Stundensätze!$D$23,"")))</f>
        <v>0</v>
      </c>
      <c r="AO171" s="180" t="e">
        <f t="shared" si="117"/>
        <v>#DIV/0!</v>
      </c>
      <c r="AP171" s="180">
        <f t="shared" si="118"/>
        <v>0</v>
      </c>
      <c r="AQ171" s="192" t="e">
        <f t="shared" si="119"/>
        <v>#DIV/0!</v>
      </c>
      <c r="AR171" s="192" t="e">
        <f t="shared" si="120"/>
        <v>#DIV/0!</v>
      </c>
      <c r="AS171" s="193" t="e">
        <f t="shared" si="121"/>
        <v>#DIV/0!</v>
      </c>
      <c r="AT171" s="258" t="str">
        <f>IF(K171=0,0,VLOOKUP(K171,Kostenstellen!A:B,2,FALSE))</f>
        <v xml:space="preserve">Sophie-Luisen-Klinik                       </v>
      </c>
      <c r="AU171" s="68" t="str">
        <f t="shared" si="122"/>
        <v>V</v>
      </c>
      <c r="AV171" s="68" t="str">
        <f t="shared" si="123"/>
        <v/>
      </c>
      <c r="AW171" s="68">
        <f>IF(AF171=0,0,VLOOKUP($H171,Leistungszahlen!$A$11:$H$158,4,FALSE))</f>
        <v>0</v>
      </c>
      <c r="AX171" s="68">
        <f>IF(AF171=0,0,VLOOKUP($H171,Leistungszahlen!$A$11:$H$158,5,FALSE))</f>
        <v>0</v>
      </c>
      <c r="AY171" s="68">
        <f>IF(AG171=0,0,VLOOKUP($H171,Leistungszahlen!$A$11:$H$158,6,FALSE))</f>
        <v>0</v>
      </c>
      <c r="AZ171" s="68">
        <f t="shared" si="124"/>
        <v>0</v>
      </c>
      <c r="BA171" s="68">
        <f t="shared" si="125"/>
        <v>0</v>
      </c>
      <c r="BC171" s="68">
        <f t="shared" si="126"/>
        <v>0</v>
      </c>
      <c r="BD171" s="285"/>
    </row>
    <row r="172" spans="1:56" s="68" customFormat="1" ht="33.75">
      <c r="A172" s="200"/>
      <c r="B172" s="200"/>
      <c r="C172" s="200" t="s">
        <v>641</v>
      </c>
      <c r="D172" s="200" t="s">
        <v>202</v>
      </c>
      <c r="E172" s="200" t="s">
        <v>350</v>
      </c>
      <c r="F172" s="200" t="s">
        <v>892</v>
      </c>
      <c r="G172" s="200" t="s">
        <v>893</v>
      </c>
      <c r="H172" s="201" t="s">
        <v>214</v>
      </c>
      <c r="I172" s="202">
        <v>59.4</v>
      </c>
      <c r="J172" s="200"/>
      <c r="K172" s="176">
        <v>2</v>
      </c>
      <c r="L172" s="176">
        <v>1</v>
      </c>
      <c r="M172" s="176"/>
      <c r="N172" s="286">
        <v>6</v>
      </c>
      <c r="O172" s="286"/>
      <c r="P172" s="176"/>
      <c r="Q172" s="203">
        <f t="shared" ref="Q172:Q175" si="127">IF(M172="x",0,IF(N172=7,6,IF(N172=14,12,IF(N172="12+5",11,N172))))</f>
        <v>6</v>
      </c>
      <c r="R172" s="203">
        <f t="shared" ref="R172:R175" si="128">IF(M172="x",0,IF(O172=0,0,IF(N172=7,0,IF(N172+O172=7,O172-1,O172))))</f>
        <v>0</v>
      </c>
      <c r="S172" s="203">
        <f t="shared" ref="S172:S175" si="129">IF(M172="x",0,IF(N172=7,1,IF(N172=14,2,IF(AND(N172=12,O172=5),1,IF(N172="12+5",1,0)))))</f>
        <v>0</v>
      </c>
      <c r="T172" s="203">
        <f t="shared" ref="T172:T175" si="130">IF(M172="x",0,IF(O172=0,0,IF(N172=7,0,IF(N172+O172=7,1,0))))</f>
        <v>0</v>
      </c>
      <c r="U172" s="203">
        <f t="shared" ref="U172:U175" si="131">T172+S172</f>
        <v>0</v>
      </c>
      <c r="V172" s="175">
        <f>IF(Q172&gt;0,VLOOKUP(Q172,Jahresfaktoren!$A$11:$B$24,2,),0)</f>
        <v>302</v>
      </c>
      <c r="W172" s="175">
        <f>IF(R172&gt;0,VLOOKUP(R172,Jahresfaktoren!$D$11:$E$24,2,),0)</f>
        <v>0</v>
      </c>
      <c r="X172" s="175">
        <f>IF(S172&gt;0,VLOOKUP(S172,Jahresfaktoren!$A$28:$B$29,2,),0)</f>
        <v>0</v>
      </c>
      <c r="Y172" s="175">
        <f>IF(T172&gt;0,VLOOKUP(T172,Jahresfaktoren!$A$28:$B$29,2,),0)</f>
        <v>0</v>
      </c>
      <c r="Z172" s="175">
        <f>IF(U172&gt;0,VLOOKUP(U172,Jahresfaktoren!$A$32:$B$33,2,),)</f>
        <v>0</v>
      </c>
      <c r="AA172" s="177">
        <f t="shared" ref="AA172:AA175" si="132">IF(Q172&gt;0,V172*I172,"")</f>
        <v>17938.8</v>
      </c>
      <c r="AB172" s="177" t="str">
        <f t="shared" ref="AB172:AB175" si="133">IF(R172&gt;0,W172*I172,"")</f>
        <v/>
      </c>
      <c r="AC172" s="177" t="str">
        <f t="shared" ref="AC172:AC175" si="134">IF(S172&gt;0,X172*I172,"")</f>
        <v/>
      </c>
      <c r="AD172" s="177" t="str">
        <f t="shared" ref="AD172:AD175" si="135">IF(T172&gt;0,Y172*I172,"")</f>
        <v/>
      </c>
      <c r="AE172" s="177" t="str">
        <f t="shared" ref="AE172:AE175" si="136">IF(U172&gt;0,Z172*I172,"")</f>
        <v/>
      </c>
      <c r="AF172" s="178">
        <f>IF(Q172&gt;0,VLOOKUP(H172,Leistungszahlen!$A$11:$C$158,3,),0)</f>
        <v>0</v>
      </c>
      <c r="AG172" s="178">
        <f>IF(R172&gt;0,VLOOKUP(H172,Leistungszahlen!$A$11:$F$158,6,),IF(T172&gt;0,VLOOKUP(H172,Leistungszahlen!$A$11:$F$158,6,),0))</f>
        <v>0</v>
      </c>
      <c r="AH172" s="179" t="e">
        <f t="shared" si="93"/>
        <v>#DIV/0!</v>
      </c>
      <c r="AI172" s="179">
        <f t="shared" si="94"/>
        <v>0</v>
      </c>
      <c r="AJ172" s="179">
        <f t="shared" si="95"/>
        <v>0</v>
      </c>
      <c r="AK172" s="179">
        <f t="shared" si="96"/>
        <v>0</v>
      </c>
      <c r="AL172" s="179">
        <f t="shared" si="97"/>
        <v>0</v>
      </c>
      <c r="AM172" s="180">
        <f>IF(L172=1,Stundensätze!$D$13,IF(L172=2,Stundensätze!$D$17,IF(L172=4,Stundensätze!$D$21,"")))</f>
        <v>0</v>
      </c>
      <c r="AN172" s="180">
        <f>IF(L172=1,Stundensätze!$D$15,IF(L172=2,Stundensätze!$D$19,IF(L172=4,Stundensätze!$D$23,"")))</f>
        <v>0</v>
      </c>
      <c r="AO172" s="180" t="e">
        <f t="shared" ref="AO172:AO175" si="137">IF(OR(Q172&gt;0,R172&gt;0),((AH172+AI172)*AM172),0)</f>
        <v>#DIV/0!</v>
      </c>
      <c r="AP172" s="180">
        <f t="shared" ref="AP172:AP175" si="138">IF(OR(S172&gt;0,T172&gt;0,U172&gt;0),((AJ172+AK172+AL172)*AN172),0)</f>
        <v>0</v>
      </c>
      <c r="AQ172" s="192" t="e">
        <f t="shared" ref="AQ172:AQ175" si="139">IF(I172&gt;0,AP172+AO172,"")</f>
        <v>#DIV/0!</v>
      </c>
      <c r="AR172" s="192" t="e">
        <f t="shared" ref="AR172:AR175" si="140">IF(I172&gt;0,AQ172/12,"")</f>
        <v>#DIV/0!</v>
      </c>
      <c r="AS172" s="193" t="e">
        <f t="shared" ref="AS172:AS175" si="141">IF(OR(Q172&gt;0,R172&gt;0,S172&gt;0,T172&gt;0,U172&gt;0),(SUM(AH172:AL172)),0)</f>
        <v>#DIV/0!</v>
      </c>
      <c r="AT172" s="258" t="str">
        <f>IF(K172=0,0,VLOOKUP(K172,Kostenstellen!A:B,2,FALSE))</f>
        <v xml:space="preserve">Sophie-Luisen-Klinik                       </v>
      </c>
      <c r="AU172" s="68" t="str">
        <f t="shared" ref="AU172:AU175" si="142">IF(SUM(V172:Z172)&gt;0,H172,"")</f>
        <v>Q</v>
      </c>
      <c r="AV172" s="68" t="str">
        <f t="shared" ref="AV172:AV175" si="143">IF(SUM(R172+T172)&gt;0,H172,"")</f>
        <v/>
      </c>
      <c r="AW172" s="68">
        <f>IF(AF172=0,0,VLOOKUP($H172,Leistungszahlen!$A$11:$H$158,4,FALSE))</f>
        <v>0</v>
      </c>
      <c r="AX172" s="68">
        <f>IF(AF172=0,0,VLOOKUP($H172,Leistungszahlen!$A$11:$H$158,5,FALSE))</f>
        <v>0</v>
      </c>
      <c r="AY172" s="68">
        <f>IF(AG172=0,0,VLOOKUP($H172,Leistungszahlen!$A$11:$H$158,6,FALSE))</f>
        <v>0</v>
      </c>
      <c r="AZ172" s="68">
        <f t="shared" ref="AZ172:AZ175" si="144">IF(AX172&lt;AF172,1,IF(AG172&gt;AY172,1,0))</f>
        <v>0</v>
      </c>
      <c r="BA172" s="68">
        <f t="shared" ref="BA172:BA175" si="145">IF(AF172&gt;AX172,1,IF(AG172&gt;AY172,1,0))</f>
        <v>0</v>
      </c>
      <c r="BC172" s="68">
        <f t="shared" ref="BC172:BC175" si="146">IF(BA172&gt;0,"Die Leistungswerte sind unter- oder überschritten",0)</f>
        <v>0</v>
      </c>
      <c r="BD172" s="285"/>
    </row>
    <row r="173" spans="1:56" s="68" customFormat="1" ht="22.5">
      <c r="A173" s="200"/>
      <c r="B173" s="200"/>
      <c r="C173" s="200" t="s">
        <v>641</v>
      </c>
      <c r="D173" s="200" t="s">
        <v>202</v>
      </c>
      <c r="E173" s="200" t="s">
        <v>350</v>
      </c>
      <c r="F173" s="200" t="s">
        <v>892</v>
      </c>
      <c r="G173" s="200" t="s">
        <v>893</v>
      </c>
      <c r="H173" s="201" t="s">
        <v>214</v>
      </c>
      <c r="I173" s="202">
        <v>369.15</v>
      </c>
      <c r="J173" s="200"/>
      <c r="K173" s="176">
        <v>3</v>
      </c>
      <c r="L173" s="176">
        <v>1</v>
      </c>
      <c r="M173" s="176"/>
      <c r="N173" s="286">
        <v>6</v>
      </c>
      <c r="O173" s="286"/>
      <c r="P173" s="176"/>
      <c r="Q173" s="203">
        <f t="shared" si="127"/>
        <v>6</v>
      </c>
      <c r="R173" s="203">
        <f t="shared" si="128"/>
        <v>0</v>
      </c>
      <c r="S173" s="203">
        <f t="shared" si="129"/>
        <v>0</v>
      </c>
      <c r="T173" s="203">
        <f t="shared" si="130"/>
        <v>0</v>
      </c>
      <c r="U173" s="203">
        <f t="shared" si="131"/>
        <v>0</v>
      </c>
      <c r="V173" s="175">
        <f>IF(Q173&gt;0,VLOOKUP(Q173,Jahresfaktoren!$A$11:$B$24,2,),0)</f>
        <v>302</v>
      </c>
      <c r="W173" s="175">
        <f>IF(R173&gt;0,VLOOKUP(R173,Jahresfaktoren!$D$11:$E$24,2,),0)</f>
        <v>0</v>
      </c>
      <c r="X173" s="175">
        <f>IF(S173&gt;0,VLOOKUP(S173,Jahresfaktoren!$A$28:$B$29,2,),0)</f>
        <v>0</v>
      </c>
      <c r="Y173" s="175">
        <f>IF(T173&gt;0,VLOOKUP(T173,Jahresfaktoren!$A$28:$B$29,2,),0)</f>
        <v>0</v>
      </c>
      <c r="Z173" s="175">
        <f>IF(U173&gt;0,VLOOKUP(U173,Jahresfaktoren!$A$32:$B$33,2,),)</f>
        <v>0</v>
      </c>
      <c r="AA173" s="177">
        <f t="shared" si="132"/>
        <v>111483.29999999999</v>
      </c>
      <c r="AB173" s="177" t="str">
        <f t="shared" si="133"/>
        <v/>
      </c>
      <c r="AC173" s="177" t="str">
        <f t="shared" si="134"/>
        <v/>
      </c>
      <c r="AD173" s="177" t="str">
        <f t="shared" si="135"/>
        <v/>
      </c>
      <c r="AE173" s="177" t="str">
        <f t="shared" si="136"/>
        <v/>
      </c>
      <c r="AF173" s="178">
        <f>IF(Q173&gt;0,VLOOKUP(H173,Leistungszahlen!$A$11:$C$158,3,),0)</f>
        <v>0</v>
      </c>
      <c r="AG173" s="178">
        <f>IF(R173&gt;0,VLOOKUP(H173,Leistungszahlen!$A$11:$F$158,6,),IF(T173&gt;0,VLOOKUP(H173,Leistungszahlen!$A$11:$F$158,6,),0))</f>
        <v>0</v>
      </c>
      <c r="AH173" s="179" t="e">
        <f t="shared" si="93"/>
        <v>#DIV/0!</v>
      </c>
      <c r="AI173" s="179">
        <f t="shared" si="94"/>
        <v>0</v>
      </c>
      <c r="AJ173" s="179">
        <f t="shared" si="95"/>
        <v>0</v>
      </c>
      <c r="AK173" s="179">
        <f t="shared" si="96"/>
        <v>0</v>
      </c>
      <c r="AL173" s="179">
        <f t="shared" si="97"/>
        <v>0</v>
      </c>
      <c r="AM173" s="180">
        <f>IF(L173=1,Stundensätze!$D$13,IF(L173=2,Stundensätze!$D$17,IF(L173=4,Stundensätze!$D$21,"")))</f>
        <v>0</v>
      </c>
      <c r="AN173" s="180">
        <f>IF(L173=1,Stundensätze!$D$15,IF(L173=2,Stundensätze!$D$19,IF(L173=4,Stundensätze!$D$23,"")))</f>
        <v>0</v>
      </c>
      <c r="AO173" s="180" t="e">
        <f t="shared" si="137"/>
        <v>#DIV/0!</v>
      </c>
      <c r="AP173" s="180">
        <f t="shared" si="138"/>
        <v>0</v>
      </c>
      <c r="AQ173" s="192" t="e">
        <f t="shared" si="139"/>
        <v>#DIV/0!</v>
      </c>
      <c r="AR173" s="192" t="e">
        <f t="shared" si="140"/>
        <v>#DIV/0!</v>
      </c>
      <c r="AS173" s="193" t="e">
        <f t="shared" si="141"/>
        <v>#DIV/0!</v>
      </c>
      <c r="AT173" s="258" t="str">
        <f>IF(K173=0,0,VLOOKUP(K173,Kostenstellen!A:B,2,FALSE))</f>
        <v xml:space="preserve">Rosentrittklinik         </v>
      </c>
      <c r="AU173" s="68" t="str">
        <f t="shared" si="142"/>
        <v>Q</v>
      </c>
      <c r="AV173" s="68" t="str">
        <f t="shared" si="143"/>
        <v/>
      </c>
      <c r="AW173" s="68">
        <f>IF(AF173=0,0,VLOOKUP($H173,Leistungszahlen!$A$11:$H$158,4,FALSE))</f>
        <v>0</v>
      </c>
      <c r="AX173" s="68">
        <f>IF(AF173=0,0,VLOOKUP($H173,Leistungszahlen!$A$11:$H$158,5,FALSE))</f>
        <v>0</v>
      </c>
      <c r="AY173" s="68">
        <f>IF(AG173=0,0,VLOOKUP($H173,Leistungszahlen!$A$11:$H$158,6,FALSE))</f>
        <v>0</v>
      </c>
      <c r="AZ173" s="68">
        <f t="shared" si="144"/>
        <v>0</v>
      </c>
      <c r="BA173" s="68">
        <f t="shared" si="145"/>
        <v>0</v>
      </c>
      <c r="BC173" s="68">
        <f t="shared" si="146"/>
        <v>0</v>
      </c>
      <c r="BD173" s="285"/>
    </row>
    <row r="174" spans="1:56" s="68" customFormat="1" ht="22.5">
      <c r="A174" s="200"/>
      <c r="B174" s="200"/>
      <c r="C174" s="200" t="s">
        <v>641</v>
      </c>
      <c r="D174" s="200" t="s">
        <v>202</v>
      </c>
      <c r="E174" s="200" t="s">
        <v>350</v>
      </c>
      <c r="F174" s="200" t="s">
        <v>894</v>
      </c>
      <c r="G174" s="200" t="s">
        <v>895</v>
      </c>
      <c r="H174" s="201" t="s">
        <v>686</v>
      </c>
      <c r="I174" s="202">
        <v>43.77</v>
      </c>
      <c r="J174" s="200" t="s">
        <v>780</v>
      </c>
      <c r="K174" s="176">
        <v>3</v>
      </c>
      <c r="L174" s="176">
        <v>1</v>
      </c>
      <c r="M174" s="176"/>
      <c r="N174" s="286">
        <v>5</v>
      </c>
      <c r="O174" s="286"/>
      <c r="P174" s="176"/>
      <c r="Q174" s="203">
        <f t="shared" si="127"/>
        <v>5</v>
      </c>
      <c r="R174" s="203">
        <f t="shared" si="128"/>
        <v>0</v>
      </c>
      <c r="S174" s="203">
        <f t="shared" si="129"/>
        <v>0</v>
      </c>
      <c r="T174" s="203">
        <f t="shared" si="130"/>
        <v>0</v>
      </c>
      <c r="U174" s="203">
        <f t="shared" si="131"/>
        <v>0</v>
      </c>
      <c r="V174" s="175">
        <f>IF(Q174&gt;0,VLOOKUP(Q174,Jahresfaktoren!$A$11:$B$24,2,),0)</f>
        <v>250</v>
      </c>
      <c r="W174" s="175">
        <f>IF(R174&gt;0,VLOOKUP(R174,Jahresfaktoren!$D$11:$E$24,2,),0)</f>
        <v>0</v>
      </c>
      <c r="X174" s="175">
        <f>IF(S174&gt;0,VLOOKUP(S174,Jahresfaktoren!$A$28:$B$29,2,),0)</f>
        <v>0</v>
      </c>
      <c r="Y174" s="175">
        <f>IF(T174&gt;0,VLOOKUP(T174,Jahresfaktoren!$A$28:$B$29,2,),0)</f>
        <v>0</v>
      </c>
      <c r="Z174" s="175">
        <f>IF(U174&gt;0,VLOOKUP(U174,Jahresfaktoren!$A$32:$B$33,2,),)</f>
        <v>0</v>
      </c>
      <c r="AA174" s="177">
        <f t="shared" si="132"/>
        <v>10942.5</v>
      </c>
      <c r="AB174" s="177" t="str">
        <f t="shared" si="133"/>
        <v/>
      </c>
      <c r="AC174" s="177" t="str">
        <f t="shared" si="134"/>
        <v/>
      </c>
      <c r="AD174" s="177" t="str">
        <f t="shared" si="135"/>
        <v/>
      </c>
      <c r="AE174" s="177" t="str">
        <f t="shared" si="136"/>
        <v/>
      </c>
      <c r="AF174" s="178">
        <f>IF(Q174&gt;0,VLOOKUP(H174,Leistungszahlen!$A$11:$C$158,3,),0)</f>
        <v>0</v>
      </c>
      <c r="AG174" s="178">
        <f>IF(R174&gt;0,VLOOKUP(H174,Leistungszahlen!$A$11:$F$158,6,),IF(T174&gt;0,VLOOKUP(H174,Leistungszahlen!$A$11:$F$158,6,),0))</f>
        <v>0</v>
      </c>
      <c r="AH174" s="179" t="e">
        <f t="shared" si="93"/>
        <v>#DIV/0!</v>
      </c>
      <c r="AI174" s="179">
        <f t="shared" si="94"/>
        <v>0</v>
      </c>
      <c r="AJ174" s="179">
        <f t="shared" si="95"/>
        <v>0</v>
      </c>
      <c r="AK174" s="179">
        <f t="shared" si="96"/>
        <v>0</v>
      </c>
      <c r="AL174" s="179">
        <f t="shared" si="97"/>
        <v>0</v>
      </c>
      <c r="AM174" s="180">
        <f>IF(L174=1,Stundensätze!$D$13,IF(L174=2,Stundensätze!$D$17,IF(L174=4,Stundensätze!$D$21,"")))</f>
        <v>0</v>
      </c>
      <c r="AN174" s="180">
        <f>IF(L174=1,Stundensätze!$D$15,IF(L174=2,Stundensätze!$D$19,IF(L174=4,Stundensätze!$D$23,"")))</f>
        <v>0</v>
      </c>
      <c r="AO174" s="180" t="e">
        <f t="shared" si="137"/>
        <v>#DIV/0!</v>
      </c>
      <c r="AP174" s="180">
        <f t="shared" si="138"/>
        <v>0</v>
      </c>
      <c r="AQ174" s="192" t="e">
        <f t="shared" si="139"/>
        <v>#DIV/0!</v>
      </c>
      <c r="AR174" s="192" t="e">
        <f t="shared" si="140"/>
        <v>#DIV/0!</v>
      </c>
      <c r="AS174" s="193" t="e">
        <f t="shared" si="141"/>
        <v>#DIV/0!</v>
      </c>
      <c r="AT174" s="258" t="str">
        <f>IF(K174=0,0,VLOOKUP(K174,Kostenstellen!A:B,2,FALSE))</f>
        <v xml:space="preserve">Rosentrittklinik         </v>
      </c>
      <c r="AU174" s="68" t="str">
        <f t="shared" si="142"/>
        <v>F1</v>
      </c>
      <c r="AV174" s="68" t="str">
        <f t="shared" si="143"/>
        <v/>
      </c>
      <c r="AW174" s="68">
        <f>IF(AF174=0,0,VLOOKUP($H174,Leistungszahlen!$A$11:$H$158,4,FALSE))</f>
        <v>0</v>
      </c>
      <c r="AX174" s="68">
        <f>IF(AF174=0,0,VLOOKUP($H174,Leistungszahlen!$A$11:$H$158,5,FALSE))</f>
        <v>0</v>
      </c>
      <c r="AY174" s="68">
        <f>IF(AG174=0,0,VLOOKUP($H174,Leistungszahlen!$A$11:$H$158,6,FALSE))</f>
        <v>0</v>
      </c>
      <c r="AZ174" s="68">
        <f t="shared" si="144"/>
        <v>0</v>
      </c>
      <c r="BA174" s="68">
        <f t="shared" si="145"/>
        <v>0</v>
      </c>
      <c r="BC174" s="68">
        <f t="shared" si="146"/>
        <v>0</v>
      </c>
      <c r="BD174" s="285"/>
    </row>
    <row r="175" spans="1:56" s="68" customFormat="1" ht="33.75">
      <c r="A175" s="200"/>
      <c r="B175" s="200"/>
      <c r="C175" s="200" t="s">
        <v>641</v>
      </c>
      <c r="D175" s="200" t="s">
        <v>202</v>
      </c>
      <c r="E175" s="200" t="s">
        <v>350</v>
      </c>
      <c r="F175" s="200" t="s">
        <v>894</v>
      </c>
      <c r="G175" s="200" t="s">
        <v>896</v>
      </c>
      <c r="H175" s="201" t="s">
        <v>686</v>
      </c>
      <c r="I175" s="202">
        <v>39.35</v>
      </c>
      <c r="J175" s="200" t="s">
        <v>780</v>
      </c>
      <c r="K175" s="176">
        <v>2</v>
      </c>
      <c r="L175" s="176">
        <v>1</v>
      </c>
      <c r="M175" s="176"/>
      <c r="N175" s="286">
        <v>5</v>
      </c>
      <c r="O175" s="286"/>
      <c r="P175" s="176"/>
      <c r="Q175" s="203">
        <f t="shared" si="127"/>
        <v>5</v>
      </c>
      <c r="R175" s="203">
        <f t="shared" si="128"/>
        <v>0</v>
      </c>
      <c r="S175" s="203">
        <f t="shared" si="129"/>
        <v>0</v>
      </c>
      <c r="T175" s="203">
        <f t="shared" si="130"/>
        <v>0</v>
      </c>
      <c r="U175" s="203">
        <f t="shared" si="131"/>
        <v>0</v>
      </c>
      <c r="V175" s="175">
        <f>IF(Q175&gt;0,VLOOKUP(Q175,Jahresfaktoren!$A$11:$B$24,2,),0)</f>
        <v>250</v>
      </c>
      <c r="W175" s="175">
        <f>IF(R175&gt;0,VLOOKUP(R175,Jahresfaktoren!$D$11:$E$24,2,),0)</f>
        <v>0</v>
      </c>
      <c r="X175" s="175">
        <f>IF(S175&gt;0,VLOOKUP(S175,Jahresfaktoren!$A$28:$B$29,2,),0)</f>
        <v>0</v>
      </c>
      <c r="Y175" s="175">
        <f>IF(T175&gt;0,VLOOKUP(T175,Jahresfaktoren!$A$28:$B$29,2,),0)</f>
        <v>0</v>
      </c>
      <c r="Z175" s="175">
        <f>IF(U175&gt;0,VLOOKUP(U175,Jahresfaktoren!$A$32:$B$33,2,),)</f>
        <v>0</v>
      </c>
      <c r="AA175" s="177">
        <f t="shared" si="132"/>
        <v>9837.5</v>
      </c>
      <c r="AB175" s="177" t="str">
        <f t="shared" si="133"/>
        <v/>
      </c>
      <c r="AC175" s="177" t="str">
        <f t="shared" si="134"/>
        <v/>
      </c>
      <c r="AD175" s="177" t="str">
        <f t="shared" si="135"/>
        <v/>
      </c>
      <c r="AE175" s="177" t="str">
        <f t="shared" si="136"/>
        <v/>
      </c>
      <c r="AF175" s="178">
        <f>IF(Q175&gt;0,VLOOKUP(H175,Leistungszahlen!$A$11:$C$158,3,),0)</f>
        <v>0</v>
      </c>
      <c r="AG175" s="178">
        <f>IF(R175&gt;0,VLOOKUP(H175,Leistungszahlen!$A$11:$F$158,6,),IF(T175&gt;0,VLOOKUP(H175,Leistungszahlen!$A$11:$F$158,6,),0))</f>
        <v>0</v>
      </c>
      <c r="AH175" s="179" t="e">
        <f t="shared" si="93"/>
        <v>#DIV/0!</v>
      </c>
      <c r="AI175" s="179">
        <f t="shared" si="94"/>
        <v>0</v>
      </c>
      <c r="AJ175" s="179">
        <f t="shared" si="95"/>
        <v>0</v>
      </c>
      <c r="AK175" s="179">
        <f t="shared" si="96"/>
        <v>0</v>
      </c>
      <c r="AL175" s="179">
        <f t="shared" si="97"/>
        <v>0</v>
      </c>
      <c r="AM175" s="180">
        <f>IF(L175=1,Stundensätze!$D$13,IF(L175=2,Stundensätze!$D$17,IF(L175=4,Stundensätze!$D$21,"")))</f>
        <v>0</v>
      </c>
      <c r="AN175" s="180">
        <f>IF(L175=1,Stundensätze!$D$15,IF(L175=2,Stundensätze!$D$19,IF(L175=4,Stundensätze!$D$23,"")))</f>
        <v>0</v>
      </c>
      <c r="AO175" s="180" t="e">
        <f t="shared" si="137"/>
        <v>#DIV/0!</v>
      </c>
      <c r="AP175" s="180">
        <f t="shared" si="138"/>
        <v>0</v>
      </c>
      <c r="AQ175" s="192" t="e">
        <f t="shared" si="139"/>
        <v>#DIV/0!</v>
      </c>
      <c r="AR175" s="192" t="e">
        <f t="shared" si="140"/>
        <v>#DIV/0!</v>
      </c>
      <c r="AS175" s="193" t="e">
        <f t="shared" si="141"/>
        <v>#DIV/0!</v>
      </c>
      <c r="AT175" s="258" t="str">
        <f>IF(K175=0,0,VLOOKUP(K175,Kostenstellen!A:B,2,FALSE))</f>
        <v xml:space="preserve">Sophie-Luisen-Klinik                       </v>
      </c>
      <c r="AU175" s="68" t="str">
        <f t="shared" si="142"/>
        <v>F1</v>
      </c>
      <c r="AV175" s="68" t="str">
        <f t="shared" si="143"/>
        <v/>
      </c>
      <c r="AW175" s="68">
        <f>IF(AF175=0,0,VLOOKUP($H175,Leistungszahlen!$A$11:$H$158,4,FALSE))</f>
        <v>0</v>
      </c>
      <c r="AX175" s="68">
        <f>IF(AF175=0,0,VLOOKUP($H175,Leistungszahlen!$A$11:$H$158,5,FALSE))</f>
        <v>0</v>
      </c>
      <c r="AY175" s="68">
        <f>IF(AG175=0,0,VLOOKUP($H175,Leistungszahlen!$A$11:$H$158,6,FALSE))</f>
        <v>0</v>
      </c>
      <c r="AZ175" s="68">
        <f t="shared" si="144"/>
        <v>0</v>
      </c>
      <c r="BA175" s="68">
        <f t="shared" si="145"/>
        <v>0</v>
      </c>
      <c r="BC175" s="68">
        <f t="shared" si="146"/>
        <v>0</v>
      </c>
      <c r="BD175" s="285"/>
    </row>
    <row r="176" spans="1:56" s="68" customFormat="1" ht="33.75">
      <c r="A176" s="200"/>
      <c r="B176" s="200"/>
      <c r="C176" s="200" t="s">
        <v>641</v>
      </c>
      <c r="D176" s="200" t="s">
        <v>202</v>
      </c>
      <c r="E176" s="200" t="s">
        <v>897</v>
      </c>
      <c r="F176" s="200"/>
      <c r="G176" s="200" t="s">
        <v>116</v>
      </c>
      <c r="H176" s="201" t="s">
        <v>218</v>
      </c>
      <c r="I176" s="202">
        <v>18.47</v>
      </c>
      <c r="J176" s="200" t="s">
        <v>778</v>
      </c>
      <c r="K176" s="176">
        <v>2</v>
      </c>
      <c r="L176" s="176">
        <v>1</v>
      </c>
      <c r="M176" s="176"/>
      <c r="N176" s="286">
        <v>3</v>
      </c>
      <c r="O176" s="286"/>
      <c r="P176" s="176"/>
      <c r="Q176" s="203">
        <f t="shared" ref="Q176:Q177" si="147">IF(M176="x",0,IF(N176=7,6,IF(N176=14,12,IF(N176="12+5",11,N176))))</f>
        <v>3</v>
      </c>
      <c r="R176" s="203">
        <f t="shared" ref="R176:R177" si="148">IF(M176="x",0,IF(O176=0,0,IF(N176=7,0,IF(N176+O176=7,O176-1,O176))))</f>
        <v>0</v>
      </c>
      <c r="S176" s="203">
        <f t="shared" ref="S176:S177" si="149">IF(M176="x",0,IF(N176=7,1,IF(N176=14,2,IF(AND(N176=12,O176=5),1,IF(N176="12+5",1,0)))))</f>
        <v>0</v>
      </c>
      <c r="T176" s="203">
        <f t="shared" ref="T176:T177" si="150">IF(M176="x",0,IF(O176=0,0,IF(N176=7,0,IF(N176+O176=7,1,0))))</f>
        <v>0</v>
      </c>
      <c r="U176" s="203">
        <f t="shared" ref="U176:U177" si="151">T176+S176</f>
        <v>0</v>
      </c>
      <c r="V176" s="175">
        <f>IF(Q176&gt;0,VLOOKUP(Q176,Jahresfaktoren!$A$11:$B$24,2,),0)</f>
        <v>152</v>
      </c>
      <c r="W176" s="175">
        <f>IF(R176&gt;0,VLOOKUP(R176,Jahresfaktoren!$D$11:$E$24,2,),0)</f>
        <v>0</v>
      </c>
      <c r="X176" s="175">
        <f>IF(S176&gt;0,VLOOKUP(S176,Jahresfaktoren!$A$28:$B$29,2,),0)</f>
        <v>0</v>
      </c>
      <c r="Y176" s="175">
        <f>IF(T176&gt;0,VLOOKUP(T176,Jahresfaktoren!$A$28:$B$29,2,),0)</f>
        <v>0</v>
      </c>
      <c r="Z176" s="175">
        <f>IF(U176&gt;0,VLOOKUP(U176,Jahresfaktoren!$A$32:$B$33,2,),)</f>
        <v>0</v>
      </c>
      <c r="AA176" s="177">
        <f t="shared" ref="AA176:AA177" si="152">IF(Q176&gt;0,V176*I176,"")</f>
        <v>2807.4399999999996</v>
      </c>
      <c r="AB176" s="177" t="str">
        <f t="shared" ref="AB176:AB177" si="153">IF(R176&gt;0,W176*I176,"")</f>
        <v/>
      </c>
      <c r="AC176" s="177" t="str">
        <f t="shared" ref="AC176:AC177" si="154">IF(S176&gt;0,X176*I176,"")</f>
        <v/>
      </c>
      <c r="AD176" s="177" t="str">
        <f t="shared" ref="AD176:AD177" si="155">IF(T176&gt;0,Y176*I176,"")</f>
        <v/>
      </c>
      <c r="AE176" s="177" t="str">
        <f t="shared" ref="AE176:AE177" si="156">IF(U176&gt;0,Z176*I176,"")</f>
        <v/>
      </c>
      <c r="AF176" s="178">
        <f>IF(Q176&gt;0,VLOOKUP(H176,Leistungszahlen!$A$11:$C$158,3,),0)</f>
        <v>0</v>
      </c>
      <c r="AG176" s="178">
        <f>IF(R176&gt;0,VLOOKUP(H176,Leistungszahlen!$A$11:$F$158,6,),IF(T176&gt;0,VLOOKUP(H176,Leistungszahlen!$A$11:$F$158,6,),0))</f>
        <v>0</v>
      </c>
      <c r="AH176" s="179" t="e">
        <f t="shared" si="93"/>
        <v>#DIV/0!</v>
      </c>
      <c r="AI176" s="179">
        <f t="shared" si="94"/>
        <v>0</v>
      </c>
      <c r="AJ176" s="179">
        <f t="shared" si="95"/>
        <v>0</v>
      </c>
      <c r="AK176" s="179">
        <f t="shared" si="96"/>
        <v>0</v>
      </c>
      <c r="AL176" s="179">
        <f t="shared" si="97"/>
        <v>0</v>
      </c>
      <c r="AM176" s="180">
        <f>IF(L176=1,Stundensätze!$D$13,IF(L176=2,Stundensätze!$D$17,IF(L176=4,Stundensätze!$D$21,"")))</f>
        <v>0</v>
      </c>
      <c r="AN176" s="180">
        <f>IF(L176=1,Stundensätze!$D$15,IF(L176=2,Stundensätze!$D$19,IF(L176=4,Stundensätze!$D$23,"")))</f>
        <v>0</v>
      </c>
      <c r="AO176" s="180" t="e">
        <f t="shared" ref="AO176:AO177" si="157">IF(OR(Q176&gt;0,R176&gt;0),((AH176+AI176)*AM176),0)</f>
        <v>#DIV/0!</v>
      </c>
      <c r="AP176" s="180">
        <f t="shared" ref="AP176:AP177" si="158">IF(OR(S176&gt;0,T176&gt;0,U176&gt;0),((AJ176+AK176+AL176)*AN176),0)</f>
        <v>0</v>
      </c>
      <c r="AQ176" s="192" t="e">
        <f t="shared" ref="AQ176:AQ177" si="159">IF(I176&gt;0,AP176+AO176,"")</f>
        <v>#DIV/0!</v>
      </c>
      <c r="AR176" s="192" t="e">
        <f t="shared" ref="AR176:AR177" si="160">IF(I176&gt;0,AQ176/12,"")</f>
        <v>#DIV/0!</v>
      </c>
      <c r="AS176" s="193" t="e">
        <f t="shared" ref="AS176:AS177" si="161">IF(OR(Q176&gt;0,R176&gt;0,S176&gt;0,T176&gt;0,U176&gt;0),(SUM(AH176:AL176)),0)</f>
        <v>#DIV/0!</v>
      </c>
      <c r="AT176" s="258" t="str">
        <f>IF(K176=0,0,VLOOKUP(K176,Kostenstellen!A:B,2,FALSE))</f>
        <v xml:space="preserve">Sophie-Luisen-Klinik                       </v>
      </c>
      <c r="AU176" s="68" t="str">
        <f t="shared" ref="AU176:AU177" si="162">IF(SUM(V176:Z176)&gt;0,H176,"")</f>
        <v>U</v>
      </c>
      <c r="AV176" s="68" t="str">
        <f t="shared" ref="AV176:AV177" si="163">IF(SUM(R176+T176)&gt;0,H176,"")</f>
        <v/>
      </c>
      <c r="AW176" s="68">
        <f>IF(AF176=0,0,VLOOKUP($H176,Leistungszahlen!$A$11:$H$158,4,FALSE))</f>
        <v>0</v>
      </c>
      <c r="AX176" s="68">
        <f>IF(AF176=0,0,VLOOKUP($H176,Leistungszahlen!$A$11:$H$158,5,FALSE))</f>
        <v>0</v>
      </c>
      <c r="AY176" s="68">
        <f>IF(AG176=0,0,VLOOKUP($H176,Leistungszahlen!$A$11:$H$158,6,FALSE))</f>
        <v>0</v>
      </c>
      <c r="AZ176" s="68">
        <f t="shared" ref="AZ176:AZ177" si="164">IF(AX176&lt;AF176,1,IF(AG176&gt;AY176,1,0))</f>
        <v>0</v>
      </c>
      <c r="BA176" s="68">
        <f t="shared" ref="BA176:BA177" si="165">IF(AF176&gt;AX176,1,IF(AG176&gt;AY176,1,0))</f>
        <v>0</v>
      </c>
      <c r="BC176" s="68">
        <f t="shared" ref="BC176:BC177" si="166">IF(BA176&gt;0,"Die Leistungswerte sind unter- oder überschritten",0)</f>
        <v>0</v>
      </c>
      <c r="BD176" s="285"/>
    </row>
    <row r="177" spans="1:56" s="68" customFormat="1" ht="33.75">
      <c r="A177" s="200"/>
      <c r="B177" s="200"/>
      <c r="C177" s="200" t="s">
        <v>641</v>
      </c>
      <c r="D177" s="200" t="s">
        <v>202</v>
      </c>
      <c r="E177" s="200" t="s">
        <v>350</v>
      </c>
      <c r="F177" s="200"/>
      <c r="G177" s="200" t="s">
        <v>113</v>
      </c>
      <c r="H177" s="201" t="s">
        <v>205</v>
      </c>
      <c r="I177" s="202">
        <v>30.35</v>
      </c>
      <c r="J177" s="200" t="s">
        <v>778</v>
      </c>
      <c r="K177" s="176">
        <v>2</v>
      </c>
      <c r="L177" s="176">
        <v>1</v>
      </c>
      <c r="M177" s="176"/>
      <c r="N177" s="286">
        <v>6</v>
      </c>
      <c r="O177" s="286"/>
      <c r="P177" s="176"/>
      <c r="Q177" s="203">
        <f t="shared" si="147"/>
        <v>6</v>
      </c>
      <c r="R177" s="203">
        <f t="shared" si="148"/>
        <v>0</v>
      </c>
      <c r="S177" s="203">
        <f t="shared" si="149"/>
        <v>0</v>
      </c>
      <c r="T177" s="203">
        <f t="shared" si="150"/>
        <v>0</v>
      </c>
      <c r="U177" s="203">
        <f t="shared" si="151"/>
        <v>0</v>
      </c>
      <c r="V177" s="175">
        <f>IF(Q177&gt;0,VLOOKUP(Q177,Jahresfaktoren!$A$11:$B$24,2,),0)</f>
        <v>302</v>
      </c>
      <c r="W177" s="175">
        <f>IF(R177&gt;0,VLOOKUP(R177,Jahresfaktoren!$D$11:$E$24,2,),0)</f>
        <v>0</v>
      </c>
      <c r="X177" s="175">
        <f>IF(S177&gt;0,VLOOKUP(S177,Jahresfaktoren!$A$28:$B$29,2,),0)</f>
        <v>0</v>
      </c>
      <c r="Y177" s="175">
        <f>IF(T177&gt;0,VLOOKUP(T177,Jahresfaktoren!$A$28:$B$29,2,),0)</f>
        <v>0</v>
      </c>
      <c r="Z177" s="175">
        <f>IF(U177&gt;0,VLOOKUP(U177,Jahresfaktoren!$A$32:$B$33,2,),)</f>
        <v>0</v>
      </c>
      <c r="AA177" s="177">
        <f t="shared" si="152"/>
        <v>9165.7000000000007</v>
      </c>
      <c r="AB177" s="177" t="str">
        <f t="shared" si="153"/>
        <v/>
      </c>
      <c r="AC177" s="177" t="str">
        <f t="shared" si="154"/>
        <v/>
      </c>
      <c r="AD177" s="177" t="str">
        <f t="shared" si="155"/>
        <v/>
      </c>
      <c r="AE177" s="177" t="str">
        <f t="shared" si="156"/>
        <v/>
      </c>
      <c r="AF177" s="178">
        <f>IF(Q177&gt;0,VLOOKUP(H177,Leistungszahlen!$A$11:$C$158,3,),0)</f>
        <v>0</v>
      </c>
      <c r="AG177" s="178">
        <f>IF(R177&gt;0,VLOOKUP(H177,Leistungszahlen!$A$11:$F$158,6,),IF(T177&gt;0,VLOOKUP(H177,Leistungszahlen!$A$11:$F$158,6,),0))</f>
        <v>0</v>
      </c>
      <c r="AH177" s="179" t="e">
        <f t="shared" si="93"/>
        <v>#DIV/0!</v>
      </c>
      <c r="AI177" s="179">
        <f t="shared" si="94"/>
        <v>0</v>
      </c>
      <c r="AJ177" s="179">
        <f t="shared" si="95"/>
        <v>0</v>
      </c>
      <c r="AK177" s="179">
        <f t="shared" si="96"/>
        <v>0</v>
      </c>
      <c r="AL177" s="179">
        <f t="shared" si="97"/>
        <v>0</v>
      </c>
      <c r="AM177" s="180">
        <f>IF(L177=1,Stundensätze!$D$13,IF(L177=2,Stundensätze!$D$17,IF(L177=4,Stundensätze!$D$21,"")))</f>
        <v>0</v>
      </c>
      <c r="AN177" s="180">
        <f>IF(L177=1,Stundensätze!$D$15,IF(L177=2,Stundensätze!$D$19,IF(L177=4,Stundensätze!$D$23,"")))</f>
        <v>0</v>
      </c>
      <c r="AO177" s="180" t="e">
        <f t="shared" si="157"/>
        <v>#DIV/0!</v>
      </c>
      <c r="AP177" s="180">
        <f t="shared" si="158"/>
        <v>0</v>
      </c>
      <c r="AQ177" s="192" t="e">
        <f t="shared" si="159"/>
        <v>#DIV/0!</v>
      </c>
      <c r="AR177" s="192" t="e">
        <f t="shared" si="160"/>
        <v>#DIV/0!</v>
      </c>
      <c r="AS177" s="193" t="e">
        <f t="shared" si="161"/>
        <v>#DIV/0!</v>
      </c>
      <c r="AT177" s="258" t="str">
        <f>IF(K177=0,0,VLOOKUP(K177,Kostenstellen!A:B,2,FALSE))</f>
        <v xml:space="preserve">Sophie-Luisen-Klinik                       </v>
      </c>
      <c r="AU177" s="68" t="str">
        <f t="shared" si="162"/>
        <v>G</v>
      </c>
      <c r="AV177" s="68" t="str">
        <f t="shared" si="163"/>
        <v/>
      </c>
      <c r="AW177" s="68">
        <f>IF(AF177=0,0,VLOOKUP($H177,Leistungszahlen!$A$11:$H$158,4,FALSE))</f>
        <v>0</v>
      </c>
      <c r="AX177" s="68">
        <f>IF(AF177=0,0,VLOOKUP($H177,Leistungszahlen!$A$11:$H$158,5,FALSE))</f>
        <v>0</v>
      </c>
      <c r="AY177" s="68">
        <f>IF(AG177=0,0,VLOOKUP($H177,Leistungszahlen!$A$11:$H$158,6,FALSE))</f>
        <v>0</v>
      </c>
      <c r="AZ177" s="68">
        <f t="shared" si="164"/>
        <v>0</v>
      </c>
      <c r="BA177" s="68">
        <f t="shared" si="165"/>
        <v>0</v>
      </c>
      <c r="BC177" s="68">
        <f t="shared" si="166"/>
        <v>0</v>
      </c>
      <c r="BD177" s="285"/>
    </row>
    <row r="178" spans="1:56" s="68" customFormat="1" ht="33.75">
      <c r="A178" s="200"/>
      <c r="B178" s="200"/>
      <c r="C178" s="200" t="s">
        <v>641</v>
      </c>
      <c r="D178" s="200" t="s">
        <v>202</v>
      </c>
      <c r="E178" s="200" t="s">
        <v>350</v>
      </c>
      <c r="F178" s="200" t="s">
        <v>898</v>
      </c>
      <c r="G178" s="200" t="s">
        <v>117</v>
      </c>
      <c r="H178" s="201" t="s">
        <v>220</v>
      </c>
      <c r="I178" s="202">
        <v>9.0399999999999991</v>
      </c>
      <c r="J178" s="200" t="s">
        <v>778</v>
      </c>
      <c r="K178" s="176">
        <v>2</v>
      </c>
      <c r="L178" s="176">
        <v>1</v>
      </c>
      <c r="M178" s="176" t="s">
        <v>119</v>
      </c>
      <c r="N178" s="286"/>
      <c r="O178" s="286"/>
      <c r="P178" s="176"/>
      <c r="Q178" s="203">
        <f t="shared" si="98"/>
        <v>0</v>
      </c>
      <c r="R178" s="203">
        <f t="shared" si="99"/>
        <v>0</v>
      </c>
      <c r="S178" s="203">
        <f t="shared" si="100"/>
        <v>0</v>
      </c>
      <c r="T178" s="203">
        <f t="shared" si="101"/>
        <v>0</v>
      </c>
      <c r="U178" s="203">
        <f t="shared" si="102"/>
        <v>0</v>
      </c>
      <c r="V178" s="175">
        <f>IF(Q178&gt;0,VLOOKUP(Q178,Jahresfaktoren!$A$11:$B$24,2,),0)</f>
        <v>0</v>
      </c>
      <c r="W178" s="175">
        <f>IF(R178&gt;0,VLOOKUP(R178,Jahresfaktoren!$D$11:$E$24,2,),0)</f>
        <v>0</v>
      </c>
      <c r="X178" s="175">
        <f>IF(S178&gt;0,VLOOKUP(S178,Jahresfaktoren!$A$28:$B$29,2,),0)</f>
        <v>0</v>
      </c>
      <c r="Y178" s="175">
        <f>IF(T178&gt;0,VLOOKUP(T178,Jahresfaktoren!$A$28:$B$29,2,),0)</f>
        <v>0</v>
      </c>
      <c r="Z178" s="175">
        <f>IF(U178&gt;0,VLOOKUP(U178,Jahresfaktoren!$A$32:$B$33,2,),)</f>
        <v>0</v>
      </c>
      <c r="AA178" s="177" t="str">
        <f t="shared" si="82"/>
        <v/>
      </c>
      <c r="AB178" s="177" t="str">
        <f t="shared" si="83"/>
        <v/>
      </c>
      <c r="AC178" s="177" t="str">
        <f t="shared" si="84"/>
        <v/>
      </c>
      <c r="AD178" s="177" t="str">
        <f t="shared" si="85"/>
        <v/>
      </c>
      <c r="AE178" s="177" t="str">
        <f t="shared" si="86"/>
        <v/>
      </c>
      <c r="AF178" s="178">
        <f>IF(Q178&gt;0,VLOOKUP(H178,Leistungszahlen!$A$11:$C$158,3,),0)</f>
        <v>0</v>
      </c>
      <c r="AG178" s="178">
        <f>IF(R178&gt;0,VLOOKUP(H178,Leistungszahlen!$A$11:$F$158,6,),IF(T178&gt;0,VLOOKUP(H178,Leistungszahlen!$A$11:$F$158,6,),0))</f>
        <v>0</v>
      </c>
      <c r="AH178" s="179">
        <f t="shared" si="93"/>
        <v>0</v>
      </c>
      <c r="AI178" s="179">
        <f t="shared" si="94"/>
        <v>0</v>
      </c>
      <c r="AJ178" s="179">
        <f t="shared" si="95"/>
        <v>0</v>
      </c>
      <c r="AK178" s="179">
        <f t="shared" si="96"/>
        <v>0</v>
      </c>
      <c r="AL178" s="179">
        <f t="shared" si="97"/>
        <v>0</v>
      </c>
      <c r="AM178" s="180">
        <f>IF(L178=1,Stundensätze!$D$13,IF(L178=2,Stundensätze!$D$17,IF(L178=4,Stundensätze!$D$21,"")))</f>
        <v>0</v>
      </c>
      <c r="AN178" s="180">
        <f>IF(L178=1,Stundensätze!$D$15,IF(L178=2,Stundensätze!$D$19,IF(L178=4,Stundensätze!$D$23,"")))</f>
        <v>0</v>
      </c>
      <c r="AO178" s="180">
        <f t="shared" si="87"/>
        <v>0</v>
      </c>
      <c r="AP178" s="180">
        <f t="shared" si="88"/>
        <v>0</v>
      </c>
      <c r="AQ178" s="192">
        <f t="shared" si="89"/>
        <v>0</v>
      </c>
      <c r="AR178" s="192">
        <f t="shared" si="90"/>
        <v>0</v>
      </c>
      <c r="AS178" s="193">
        <f t="shared" si="91"/>
        <v>0</v>
      </c>
      <c r="AT178" s="258" t="str">
        <f>IF(K178=0,0,VLOOKUP(K178,Kostenstellen!A:B,2,FALSE))</f>
        <v xml:space="preserve">Sophie-Luisen-Klinik                       </v>
      </c>
      <c r="AU178" s="68" t="str">
        <f t="shared" si="103"/>
        <v/>
      </c>
      <c r="AV178" s="68" t="str">
        <f t="shared" si="104"/>
        <v/>
      </c>
      <c r="AW178" s="68">
        <f>IF(AF178=0,0,VLOOKUP($H178,Leistungszahlen!$A$11:$H$158,4,FALSE))</f>
        <v>0</v>
      </c>
      <c r="AX178" s="68">
        <f>IF(AF178=0,0,VLOOKUP($H178,Leistungszahlen!$A$11:$H$158,5,FALSE))</f>
        <v>0</v>
      </c>
      <c r="AY178" s="68">
        <f>IF(AG178=0,0,VLOOKUP($H178,Leistungszahlen!$A$11:$H$158,6,FALSE))</f>
        <v>0</v>
      </c>
      <c r="AZ178" s="68">
        <f t="shared" si="105"/>
        <v>0</v>
      </c>
      <c r="BA178" s="68">
        <f t="shared" si="106"/>
        <v>0</v>
      </c>
      <c r="BC178" s="68">
        <f t="shared" si="92"/>
        <v>0</v>
      </c>
      <c r="BD178" s="285"/>
    </row>
    <row r="179" spans="1:56" s="68" customFormat="1" ht="33.75">
      <c r="A179" s="200"/>
      <c r="B179" s="200"/>
      <c r="C179" s="200" t="s">
        <v>641</v>
      </c>
      <c r="D179" s="200" t="s">
        <v>202</v>
      </c>
      <c r="E179" s="200" t="s">
        <v>350</v>
      </c>
      <c r="F179" s="200" t="s">
        <v>899</v>
      </c>
      <c r="G179" s="200" t="s">
        <v>900</v>
      </c>
      <c r="H179" s="201" t="s">
        <v>202</v>
      </c>
      <c r="I179" s="202">
        <v>13.43</v>
      </c>
      <c r="J179" s="200" t="s">
        <v>778</v>
      </c>
      <c r="K179" s="176">
        <v>2</v>
      </c>
      <c r="L179" s="176">
        <v>1</v>
      </c>
      <c r="M179" s="176"/>
      <c r="N179" s="286">
        <v>2</v>
      </c>
      <c r="O179" s="286"/>
      <c r="P179" s="176"/>
      <c r="Q179" s="203">
        <f t="shared" si="98"/>
        <v>2</v>
      </c>
      <c r="R179" s="203">
        <f t="shared" si="99"/>
        <v>0</v>
      </c>
      <c r="S179" s="203">
        <f t="shared" si="100"/>
        <v>0</v>
      </c>
      <c r="T179" s="203">
        <f t="shared" si="101"/>
        <v>0</v>
      </c>
      <c r="U179" s="203">
        <f t="shared" si="102"/>
        <v>0</v>
      </c>
      <c r="V179" s="175">
        <f>IF(Q179&gt;0,VLOOKUP(Q179,Jahresfaktoren!$A$11:$B$24,2,),0)</f>
        <v>104</v>
      </c>
      <c r="W179" s="175">
        <f>IF(R179&gt;0,VLOOKUP(R179,Jahresfaktoren!$D$11:$E$24,2,),0)</f>
        <v>0</v>
      </c>
      <c r="X179" s="175">
        <f>IF(S179&gt;0,VLOOKUP(S179,Jahresfaktoren!$A$28:$B$29,2,),0)</f>
        <v>0</v>
      </c>
      <c r="Y179" s="175">
        <f>IF(T179&gt;0,VLOOKUP(T179,Jahresfaktoren!$A$28:$B$29,2,),0)</f>
        <v>0</v>
      </c>
      <c r="Z179" s="175">
        <f>IF(U179&gt;0,VLOOKUP(U179,Jahresfaktoren!$A$32:$B$33,2,),)</f>
        <v>0</v>
      </c>
      <c r="AA179" s="177">
        <f t="shared" si="82"/>
        <v>1396.72</v>
      </c>
      <c r="AB179" s="177" t="str">
        <f t="shared" si="83"/>
        <v/>
      </c>
      <c r="AC179" s="177" t="str">
        <f t="shared" si="84"/>
        <v/>
      </c>
      <c r="AD179" s="177" t="str">
        <f t="shared" si="85"/>
        <v/>
      </c>
      <c r="AE179" s="177" t="str">
        <f t="shared" si="86"/>
        <v/>
      </c>
      <c r="AF179" s="178">
        <f>IF(Q179&gt;0,VLOOKUP(H179,Leistungszahlen!$A$11:$C$158,3,),0)</f>
        <v>0</v>
      </c>
      <c r="AG179" s="178">
        <f>IF(R179&gt;0,VLOOKUP(H179,Leistungszahlen!$A$11:$F$158,6,),IF(T179&gt;0,VLOOKUP(H179,Leistungszahlen!$A$11:$F$158,6,),0))</f>
        <v>0</v>
      </c>
      <c r="AH179" s="179" t="e">
        <f t="shared" si="93"/>
        <v>#DIV/0!</v>
      </c>
      <c r="AI179" s="179">
        <f t="shared" si="94"/>
        <v>0</v>
      </c>
      <c r="AJ179" s="179">
        <f t="shared" si="95"/>
        <v>0</v>
      </c>
      <c r="AK179" s="179">
        <f t="shared" si="96"/>
        <v>0</v>
      </c>
      <c r="AL179" s="179">
        <f t="shared" si="97"/>
        <v>0</v>
      </c>
      <c r="AM179" s="180">
        <f>IF(L179=1,Stundensätze!$D$13,IF(L179=2,Stundensätze!$D$17,IF(L179=4,Stundensätze!$D$21,"")))</f>
        <v>0</v>
      </c>
      <c r="AN179" s="180">
        <f>IF(L179=1,Stundensätze!$D$15,IF(L179=2,Stundensätze!$D$19,IF(L179=4,Stundensätze!$D$23,"")))</f>
        <v>0</v>
      </c>
      <c r="AO179" s="180" t="e">
        <f t="shared" si="87"/>
        <v>#DIV/0!</v>
      </c>
      <c r="AP179" s="180">
        <f t="shared" si="88"/>
        <v>0</v>
      </c>
      <c r="AQ179" s="192" t="e">
        <f t="shared" si="89"/>
        <v>#DIV/0!</v>
      </c>
      <c r="AR179" s="192" t="e">
        <f t="shared" si="90"/>
        <v>#DIV/0!</v>
      </c>
      <c r="AS179" s="193" t="e">
        <f t="shared" si="91"/>
        <v>#DIV/0!</v>
      </c>
      <c r="AT179" s="258" t="str">
        <f>IF(K179=0,0,VLOOKUP(K179,Kostenstellen!A:B,2,FALSE))</f>
        <v xml:space="preserve">Sophie-Luisen-Klinik                       </v>
      </c>
      <c r="AU179" s="68" t="str">
        <f t="shared" si="103"/>
        <v>D</v>
      </c>
      <c r="AV179" s="68" t="str">
        <f t="shared" si="104"/>
        <v/>
      </c>
      <c r="AW179" s="68">
        <f>IF(AF179=0,0,VLOOKUP($H179,Leistungszahlen!$A$11:$H$158,4,FALSE))</f>
        <v>0</v>
      </c>
      <c r="AX179" s="68">
        <f>IF(AF179=0,0,VLOOKUP($H179,Leistungszahlen!$A$11:$H$158,5,FALSE))</f>
        <v>0</v>
      </c>
      <c r="AY179" s="68">
        <f>IF(AG179=0,0,VLOOKUP($H179,Leistungszahlen!$A$11:$H$158,6,FALSE))</f>
        <v>0</v>
      </c>
      <c r="AZ179" s="68">
        <f t="shared" si="105"/>
        <v>0</v>
      </c>
      <c r="BA179" s="68">
        <f t="shared" si="106"/>
        <v>0</v>
      </c>
      <c r="BC179" s="68">
        <f t="shared" si="92"/>
        <v>0</v>
      </c>
      <c r="BD179" s="285"/>
    </row>
    <row r="180" spans="1:56" s="68" customFormat="1" ht="33.75">
      <c r="A180" s="200"/>
      <c r="B180" s="200"/>
      <c r="C180" s="200" t="s">
        <v>641</v>
      </c>
      <c r="D180" s="200" t="s">
        <v>202</v>
      </c>
      <c r="E180" s="200" t="s">
        <v>350</v>
      </c>
      <c r="F180" s="200"/>
      <c r="G180" s="200" t="s">
        <v>113</v>
      </c>
      <c r="H180" s="201" t="s">
        <v>205</v>
      </c>
      <c r="I180" s="202">
        <v>84.14</v>
      </c>
      <c r="J180" s="200" t="s">
        <v>778</v>
      </c>
      <c r="K180" s="176">
        <v>2</v>
      </c>
      <c r="L180" s="176">
        <v>1</v>
      </c>
      <c r="M180" s="176"/>
      <c r="N180" s="286">
        <v>6</v>
      </c>
      <c r="O180" s="286"/>
      <c r="P180" s="176"/>
      <c r="Q180" s="203">
        <f t="shared" si="98"/>
        <v>6</v>
      </c>
      <c r="R180" s="203">
        <f t="shared" si="99"/>
        <v>0</v>
      </c>
      <c r="S180" s="203">
        <f t="shared" si="100"/>
        <v>0</v>
      </c>
      <c r="T180" s="203">
        <f t="shared" si="101"/>
        <v>0</v>
      </c>
      <c r="U180" s="203">
        <f t="shared" si="102"/>
        <v>0</v>
      </c>
      <c r="V180" s="175">
        <f>IF(Q180&gt;0,VLOOKUP(Q180,Jahresfaktoren!$A$11:$B$24,2,),0)</f>
        <v>302</v>
      </c>
      <c r="W180" s="175">
        <f>IF(R180&gt;0,VLOOKUP(R180,Jahresfaktoren!$D$11:$E$24,2,),0)</f>
        <v>0</v>
      </c>
      <c r="X180" s="175">
        <f>IF(S180&gt;0,VLOOKUP(S180,Jahresfaktoren!$A$28:$B$29,2,),0)</f>
        <v>0</v>
      </c>
      <c r="Y180" s="175">
        <f>IF(T180&gt;0,VLOOKUP(T180,Jahresfaktoren!$A$28:$B$29,2,),0)</f>
        <v>0</v>
      </c>
      <c r="Z180" s="175">
        <f>IF(U180&gt;0,VLOOKUP(U180,Jahresfaktoren!$A$32:$B$33,2,),)</f>
        <v>0</v>
      </c>
      <c r="AA180" s="177">
        <f t="shared" si="82"/>
        <v>25410.28</v>
      </c>
      <c r="AB180" s="177" t="str">
        <f t="shared" si="83"/>
        <v/>
      </c>
      <c r="AC180" s="177" t="str">
        <f t="shared" si="84"/>
        <v/>
      </c>
      <c r="AD180" s="177" t="str">
        <f t="shared" si="85"/>
        <v/>
      </c>
      <c r="AE180" s="177" t="str">
        <f t="shared" si="86"/>
        <v/>
      </c>
      <c r="AF180" s="178">
        <f>IF(Q180&gt;0,VLOOKUP(H180,Leistungszahlen!$A$11:$C$158,3,),0)</f>
        <v>0</v>
      </c>
      <c r="AG180" s="178">
        <f>IF(R180&gt;0,VLOOKUP(H180,Leistungszahlen!$A$11:$F$158,6,),IF(T180&gt;0,VLOOKUP(H180,Leistungszahlen!$A$11:$F$158,6,),0))</f>
        <v>0</v>
      </c>
      <c r="AH180" s="179" t="e">
        <f t="shared" si="93"/>
        <v>#DIV/0!</v>
      </c>
      <c r="AI180" s="179">
        <f t="shared" si="94"/>
        <v>0</v>
      </c>
      <c r="AJ180" s="179">
        <f t="shared" si="95"/>
        <v>0</v>
      </c>
      <c r="AK180" s="179">
        <f t="shared" si="96"/>
        <v>0</v>
      </c>
      <c r="AL180" s="179">
        <f t="shared" si="97"/>
        <v>0</v>
      </c>
      <c r="AM180" s="180">
        <f>IF(L180=1,Stundensätze!$D$13,IF(L180=2,Stundensätze!$D$17,IF(L180=4,Stundensätze!$D$21,"")))</f>
        <v>0</v>
      </c>
      <c r="AN180" s="180">
        <f>IF(L180=1,Stundensätze!$D$15,IF(L180=2,Stundensätze!$D$19,IF(L180=4,Stundensätze!$D$23,"")))</f>
        <v>0</v>
      </c>
      <c r="AO180" s="180" t="e">
        <f t="shared" si="87"/>
        <v>#DIV/0!</v>
      </c>
      <c r="AP180" s="180">
        <f t="shared" si="88"/>
        <v>0</v>
      </c>
      <c r="AQ180" s="192" t="e">
        <f t="shared" si="89"/>
        <v>#DIV/0!</v>
      </c>
      <c r="AR180" s="192" t="e">
        <f t="shared" si="90"/>
        <v>#DIV/0!</v>
      </c>
      <c r="AS180" s="193" t="e">
        <f t="shared" si="91"/>
        <v>#DIV/0!</v>
      </c>
      <c r="AT180" s="258" t="str">
        <f>IF(K180=0,0,VLOOKUP(K180,Kostenstellen!A:B,2,FALSE))</f>
        <v xml:space="preserve">Sophie-Luisen-Klinik                       </v>
      </c>
      <c r="AU180" s="68" t="str">
        <f t="shared" si="103"/>
        <v>G</v>
      </c>
      <c r="AV180" s="68" t="str">
        <f t="shared" si="104"/>
        <v/>
      </c>
      <c r="AW180" s="68">
        <f>IF(AF180=0,0,VLOOKUP($H180,Leistungszahlen!$A$11:$H$158,4,FALSE))</f>
        <v>0</v>
      </c>
      <c r="AX180" s="68">
        <f>IF(AF180=0,0,VLOOKUP($H180,Leistungszahlen!$A$11:$H$158,5,FALSE))</f>
        <v>0</v>
      </c>
      <c r="AY180" s="68">
        <f>IF(AG180=0,0,VLOOKUP($H180,Leistungszahlen!$A$11:$H$158,6,FALSE))</f>
        <v>0</v>
      </c>
      <c r="AZ180" s="68">
        <f t="shared" si="105"/>
        <v>0</v>
      </c>
      <c r="BA180" s="68">
        <f t="shared" si="106"/>
        <v>0</v>
      </c>
      <c r="BC180" s="68">
        <f t="shared" si="92"/>
        <v>0</v>
      </c>
      <c r="BD180" s="285"/>
    </row>
    <row r="181" spans="1:56" s="68" customFormat="1" ht="33.75">
      <c r="A181" s="200"/>
      <c r="B181" s="200"/>
      <c r="C181" s="200" t="s">
        <v>641</v>
      </c>
      <c r="D181" s="200" t="s">
        <v>202</v>
      </c>
      <c r="E181" s="200" t="s">
        <v>350</v>
      </c>
      <c r="F181" s="200" t="s">
        <v>901</v>
      </c>
      <c r="G181" s="200" t="s">
        <v>117</v>
      </c>
      <c r="H181" s="201" t="s">
        <v>220</v>
      </c>
      <c r="I181" s="202">
        <v>2.84</v>
      </c>
      <c r="J181" s="200" t="s">
        <v>778</v>
      </c>
      <c r="K181" s="176">
        <v>2</v>
      </c>
      <c r="L181" s="176">
        <v>1</v>
      </c>
      <c r="M181" s="176" t="s">
        <v>119</v>
      </c>
      <c r="N181" s="286"/>
      <c r="O181" s="286"/>
      <c r="P181" s="176"/>
      <c r="Q181" s="203">
        <f t="shared" si="98"/>
        <v>0</v>
      </c>
      <c r="R181" s="203">
        <f t="shared" si="99"/>
        <v>0</v>
      </c>
      <c r="S181" s="203">
        <f t="shared" si="100"/>
        <v>0</v>
      </c>
      <c r="T181" s="203">
        <f t="shared" si="101"/>
        <v>0</v>
      </c>
      <c r="U181" s="203">
        <f t="shared" si="102"/>
        <v>0</v>
      </c>
      <c r="V181" s="175">
        <f>IF(Q181&gt;0,VLOOKUP(Q181,Jahresfaktoren!$A$11:$B$24,2,),0)</f>
        <v>0</v>
      </c>
      <c r="W181" s="175">
        <f>IF(R181&gt;0,VLOOKUP(R181,Jahresfaktoren!$D$11:$E$24,2,),0)</f>
        <v>0</v>
      </c>
      <c r="X181" s="175">
        <f>IF(S181&gt;0,VLOOKUP(S181,Jahresfaktoren!$A$28:$B$29,2,),0)</f>
        <v>0</v>
      </c>
      <c r="Y181" s="175">
        <f>IF(T181&gt;0,VLOOKUP(T181,Jahresfaktoren!$A$28:$B$29,2,),0)</f>
        <v>0</v>
      </c>
      <c r="Z181" s="175">
        <f>IF(U181&gt;0,VLOOKUP(U181,Jahresfaktoren!$A$32:$B$33,2,),)</f>
        <v>0</v>
      </c>
      <c r="AA181" s="177" t="str">
        <f t="shared" si="82"/>
        <v/>
      </c>
      <c r="AB181" s="177" t="str">
        <f t="shared" si="83"/>
        <v/>
      </c>
      <c r="AC181" s="177" t="str">
        <f t="shared" si="84"/>
        <v/>
      </c>
      <c r="AD181" s="177" t="str">
        <f t="shared" si="85"/>
        <v/>
      </c>
      <c r="AE181" s="177" t="str">
        <f t="shared" si="86"/>
        <v/>
      </c>
      <c r="AF181" s="178">
        <f>IF(Q181&gt;0,VLOOKUP(H181,Leistungszahlen!$A$11:$C$158,3,),0)</f>
        <v>0</v>
      </c>
      <c r="AG181" s="178">
        <f>IF(R181&gt;0,VLOOKUP(H181,Leistungszahlen!$A$11:$F$158,6,),IF(T181&gt;0,VLOOKUP(H181,Leistungszahlen!$A$11:$F$158,6,),0))</f>
        <v>0</v>
      </c>
      <c r="AH181" s="179">
        <f t="shared" si="93"/>
        <v>0</v>
      </c>
      <c r="AI181" s="179">
        <f t="shared" si="94"/>
        <v>0</v>
      </c>
      <c r="AJ181" s="179">
        <f t="shared" si="95"/>
        <v>0</v>
      </c>
      <c r="AK181" s="179">
        <f t="shared" si="96"/>
        <v>0</v>
      </c>
      <c r="AL181" s="179">
        <f t="shared" si="97"/>
        <v>0</v>
      </c>
      <c r="AM181" s="180">
        <f>IF(L181=1,Stundensätze!$D$13,IF(L181=2,Stundensätze!$D$17,IF(L181=4,Stundensätze!$D$21,"")))</f>
        <v>0</v>
      </c>
      <c r="AN181" s="180">
        <f>IF(L181=1,Stundensätze!$D$15,IF(L181=2,Stundensätze!$D$19,IF(L181=4,Stundensätze!$D$23,"")))</f>
        <v>0</v>
      </c>
      <c r="AO181" s="180">
        <f t="shared" si="87"/>
        <v>0</v>
      </c>
      <c r="AP181" s="180">
        <f t="shared" si="88"/>
        <v>0</v>
      </c>
      <c r="AQ181" s="192">
        <f t="shared" si="89"/>
        <v>0</v>
      </c>
      <c r="AR181" s="192">
        <f t="shared" si="90"/>
        <v>0</v>
      </c>
      <c r="AS181" s="193">
        <f t="shared" si="91"/>
        <v>0</v>
      </c>
      <c r="AT181" s="258" t="str">
        <f>IF(K181=0,0,VLOOKUP(K181,Kostenstellen!A:B,2,FALSE))</f>
        <v xml:space="preserve">Sophie-Luisen-Klinik                       </v>
      </c>
      <c r="AU181" s="68" t="str">
        <f t="shared" si="103"/>
        <v/>
      </c>
      <c r="AV181" s="68" t="str">
        <f t="shared" si="104"/>
        <v/>
      </c>
      <c r="AW181" s="68">
        <f>IF(AF181=0,0,VLOOKUP($H181,Leistungszahlen!$A$11:$H$158,4,FALSE))</f>
        <v>0</v>
      </c>
      <c r="AX181" s="68">
        <f>IF(AF181=0,0,VLOOKUP($H181,Leistungszahlen!$A$11:$H$158,5,FALSE))</f>
        <v>0</v>
      </c>
      <c r="AY181" s="68">
        <f>IF(AG181=0,0,VLOOKUP($H181,Leistungszahlen!$A$11:$H$158,6,FALSE))</f>
        <v>0</v>
      </c>
      <c r="AZ181" s="68">
        <f t="shared" si="105"/>
        <v>0</v>
      </c>
      <c r="BA181" s="68">
        <f t="shared" si="106"/>
        <v>0</v>
      </c>
      <c r="BC181" s="68">
        <f t="shared" si="92"/>
        <v>0</v>
      </c>
      <c r="BD181" s="285"/>
    </row>
    <row r="182" spans="1:56" s="68" customFormat="1" ht="33.75">
      <c r="A182" s="200"/>
      <c r="B182" s="200"/>
      <c r="C182" s="200" t="s">
        <v>641</v>
      </c>
      <c r="D182" s="200" t="s">
        <v>202</v>
      </c>
      <c r="E182" s="200" t="s">
        <v>350</v>
      </c>
      <c r="F182" s="200" t="s">
        <v>902</v>
      </c>
      <c r="G182" s="200" t="s">
        <v>117</v>
      </c>
      <c r="H182" s="201" t="s">
        <v>220</v>
      </c>
      <c r="I182" s="202">
        <v>6.4119999999999999</v>
      </c>
      <c r="J182" s="200" t="s">
        <v>778</v>
      </c>
      <c r="K182" s="176">
        <v>2</v>
      </c>
      <c r="L182" s="176">
        <v>1</v>
      </c>
      <c r="M182" s="176" t="s">
        <v>119</v>
      </c>
      <c r="N182" s="286"/>
      <c r="O182" s="286"/>
      <c r="P182" s="176"/>
      <c r="Q182" s="203">
        <f t="shared" si="98"/>
        <v>0</v>
      </c>
      <c r="R182" s="203">
        <f t="shared" si="99"/>
        <v>0</v>
      </c>
      <c r="S182" s="203">
        <f t="shared" si="100"/>
        <v>0</v>
      </c>
      <c r="T182" s="203">
        <f t="shared" si="101"/>
        <v>0</v>
      </c>
      <c r="U182" s="203">
        <f t="shared" si="102"/>
        <v>0</v>
      </c>
      <c r="V182" s="175">
        <f>IF(Q182&gt;0,VLOOKUP(Q182,Jahresfaktoren!$A$11:$B$24,2,),0)</f>
        <v>0</v>
      </c>
      <c r="W182" s="175">
        <f>IF(R182&gt;0,VLOOKUP(R182,Jahresfaktoren!$D$11:$E$24,2,),0)</f>
        <v>0</v>
      </c>
      <c r="X182" s="175">
        <f>IF(S182&gt;0,VLOOKUP(S182,Jahresfaktoren!$A$28:$B$29,2,),0)</f>
        <v>0</v>
      </c>
      <c r="Y182" s="175">
        <f>IF(T182&gt;0,VLOOKUP(T182,Jahresfaktoren!$A$28:$B$29,2,),0)</f>
        <v>0</v>
      </c>
      <c r="Z182" s="175">
        <f>IF(U182&gt;0,VLOOKUP(U182,Jahresfaktoren!$A$32:$B$33,2,),)</f>
        <v>0</v>
      </c>
      <c r="AA182" s="177" t="str">
        <f t="shared" si="82"/>
        <v/>
      </c>
      <c r="AB182" s="177" t="str">
        <f t="shared" si="83"/>
        <v/>
      </c>
      <c r="AC182" s="177" t="str">
        <f t="shared" si="84"/>
        <v/>
      </c>
      <c r="AD182" s="177" t="str">
        <f t="shared" si="85"/>
        <v/>
      </c>
      <c r="AE182" s="177" t="str">
        <f t="shared" si="86"/>
        <v/>
      </c>
      <c r="AF182" s="178">
        <f>IF(Q182&gt;0,VLOOKUP(H182,Leistungszahlen!$A$11:$C$158,3,),0)</f>
        <v>0</v>
      </c>
      <c r="AG182" s="178">
        <f>IF(R182&gt;0,VLOOKUP(H182,Leistungszahlen!$A$11:$F$158,6,),IF(T182&gt;0,VLOOKUP(H182,Leistungszahlen!$A$11:$F$158,6,),0))</f>
        <v>0</v>
      </c>
      <c r="AH182" s="179">
        <f t="shared" si="93"/>
        <v>0</v>
      </c>
      <c r="AI182" s="179">
        <f t="shared" si="94"/>
        <v>0</v>
      </c>
      <c r="AJ182" s="179">
        <f t="shared" si="95"/>
        <v>0</v>
      </c>
      <c r="AK182" s="179">
        <f t="shared" si="96"/>
        <v>0</v>
      </c>
      <c r="AL182" s="179">
        <f t="shared" si="97"/>
        <v>0</v>
      </c>
      <c r="AM182" s="180">
        <f>IF(L182=1,Stundensätze!$D$13,IF(L182=2,Stundensätze!$D$17,IF(L182=4,Stundensätze!$D$21,"")))</f>
        <v>0</v>
      </c>
      <c r="AN182" s="180">
        <f>IF(L182=1,Stundensätze!$D$15,IF(L182=2,Stundensätze!$D$19,IF(L182=4,Stundensätze!$D$23,"")))</f>
        <v>0</v>
      </c>
      <c r="AO182" s="180">
        <f t="shared" si="87"/>
        <v>0</v>
      </c>
      <c r="AP182" s="180">
        <f t="shared" si="88"/>
        <v>0</v>
      </c>
      <c r="AQ182" s="192">
        <f t="shared" si="89"/>
        <v>0</v>
      </c>
      <c r="AR182" s="192">
        <f t="shared" si="90"/>
        <v>0</v>
      </c>
      <c r="AS182" s="193">
        <f t="shared" si="91"/>
        <v>0</v>
      </c>
      <c r="AT182" s="258" t="str">
        <f>IF(K182=0,0,VLOOKUP(K182,Kostenstellen!A:B,2,FALSE))</f>
        <v xml:space="preserve">Sophie-Luisen-Klinik                       </v>
      </c>
      <c r="AU182" s="68" t="str">
        <f t="shared" si="103"/>
        <v/>
      </c>
      <c r="AV182" s="68" t="str">
        <f t="shared" si="104"/>
        <v/>
      </c>
      <c r="AW182" s="68">
        <f>IF(AF182=0,0,VLOOKUP($H182,Leistungszahlen!$A$11:$H$158,4,FALSE))</f>
        <v>0</v>
      </c>
      <c r="AX182" s="68">
        <f>IF(AF182=0,0,VLOOKUP($H182,Leistungszahlen!$A$11:$H$158,5,FALSE))</f>
        <v>0</v>
      </c>
      <c r="AY182" s="68">
        <f>IF(AG182=0,0,VLOOKUP($H182,Leistungszahlen!$A$11:$H$158,6,FALSE))</f>
        <v>0</v>
      </c>
      <c r="AZ182" s="68">
        <f t="shared" si="105"/>
        <v>0</v>
      </c>
      <c r="BA182" s="68">
        <f t="shared" si="106"/>
        <v>0</v>
      </c>
      <c r="BC182" s="68">
        <f t="shared" si="92"/>
        <v>0</v>
      </c>
      <c r="BD182" s="285"/>
    </row>
    <row r="183" spans="1:56" s="68" customFormat="1" ht="33.75">
      <c r="A183" s="200"/>
      <c r="B183" s="200"/>
      <c r="C183" s="200" t="s">
        <v>641</v>
      </c>
      <c r="D183" s="200" t="s">
        <v>202</v>
      </c>
      <c r="E183" s="200" t="s">
        <v>350</v>
      </c>
      <c r="F183" s="200" t="s">
        <v>903</v>
      </c>
      <c r="G183" s="200" t="s">
        <v>258</v>
      </c>
      <c r="H183" s="201" t="s">
        <v>220</v>
      </c>
      <c r="I183" s="202">
        <v>6.83</v>
      </c>
      <c r="J183" s="200" t="s">
        <v>778</v>
      </c>
      <c r="K183" s="176">
        <v>2</v>
      </c>
      <c r="L183" s="176">
        <v>1</v>
      </c>
      <c r="M183" s="176" t="s">
        <v>119</v>
      </c>
      <c r="N183" s="286"/>
      <c r="O183" s="286"/>
      <c r="P183" s="176"/>
      <c r="Q183" s="203">
        <f t="shared" si="98"/>
        <v>0</v>
      </c>
      <c r="R183" s="203">
        <f t="shared" si="99"/>
        <v>0</v>
      </c>
      <c r="S183" s="203">
        <f t="shared" si="100"/>
        <v>0</v>
      </c>
      <c r="T183" s="203">
        <f t="shared" si="101"/>
        <v>0</v>
      </c>
      <c r="U183" s="203">
        <f t="shared" si="102"/>
        <v>0</v>
      </c>
      <c r="V183" s="175">
        <f>IF(Q183&gt;0,VLOOKUP(Q183,Jahresfaktoren!$A$11:$B$24,2,),0)</f>
        <v>0</v>
      </c>
      <c r="W183" s="175">
        <f>IF(R183&gt;0,VLOOKUP(R183,Jahresfaktoren!$D$11:$E$24,2,),0)</f>
        <v>0</v>
      </c>
      <c r="X183" s="175">
        <f>IF(S183&gt;0,VLOOKUP(S183,Jahresfaktoren!$A$28:$B$29,2,),0)</f>
        <v>0</v>
      </c>
      <c r="Y183" s="175">
        <f>IF(T183&gt;0,VLOOKUP(T183,Jahresfaktoren!$A$28:$B$29,2,),0)</f>
        <v>0</v>
      </c>
      <c r="Z183" s="175">
        <f>IF(U183&gt;0,VLOOKUP(U183,Jahresfaktoren!$A$32:$B$33,2,),)</f>
        <v>0</v>
      </c>
      <c r="AA183" s="177" t="str">
        <f t="shared" si="82"/>
        <v/>
      </c>
      <c r="AB183" s="177" t="str">
        <f t="shared" si="83"/>
        <v/>
      </c>
      <c r="AC183" s="177" t="str">
        <f t="shared" si="84"/>
        <v/>
      </c>
      <c r="AD183" s="177" t="str">
        <f t="shared" si="85"/>
        <v/>
      </c>
      <c r="AE183" s="177" t="str">
        <f t="shared" si="86"/>
        <v/>
      </c>
      <c r="AF183" s="178">
        <f>IF(Q183&gt;0,VLOOKUP(H183,Leistungszahlen!$A$11:$C$158,3,),0)</f>
        <v>0</v>
      </c>
      <c r="AG183" s="178">
        <f>IF(R183&gt;0,VLOOKUP(H183,Leistungszahlen!$A$11:$F$158,6,),IF(T183&gt;0,VLOOKUP(H183,Leistungszahlen!$A$11:$F$158,6,),0))</f>
        <v>0</v>
      </c>
      <c r="AH183" s="179">
        <f t="shared" si="93"/>
        <v>0</v>
      </c>
      <c r="AI183" s="179">
        <f t="shared" si="94"/>
        <v>0</v>
      </c>
      <c r="AJ183" s="179">
        <f t="shared" si="95"/>
        <v>0</v>
      </c>
      <c r="AK183" s="179">
        <f t="shared" si="96"/>
        <v>0</v>
      </c>
      <c r="AL183" s="179">
        <f t="shared" si="97"/>
        <v>0</v>
      </c>
      <c r="AM183" s="180">
        <f>IF(L183=1,Stundensätze!$D$13,IF(L183=2,Stundensätze!$D$17,IF(L183=4,Stundensätze!$D$21,"")))</f>
        <v>0</v>
      </c>
      <c r="AN183" s="180">
        <f>IF(L183=1,Stundensätze!$D$15,IF(L183=2,Stundensätze!$D$19,IF(L183=4,Stundensätze!$D$23,"")))</f>
        <v>0</v>
      </c>
      <c r="AO183" s="180">
        <f t="shared" si="87"/>
        <v>0</v>
      </c>
      <c r="AP183" s="180">
        <f t="shared" si="88"/>
        <v>0</v>
      </c>
      <c r="AQ183" s="192">
        <f t="shared" si="89"/>
        <v>0</v>
      </c>
      <c r="AR183" s="192">
        <f t="shared" si="90"/>
        <v>0</v>
      </c>
      <c r="AS183" s="193">
        <f t="shared" si="91"/>
        <v>0</v>
      </c>
      <c r="AT183" s="258" t="str">
        <f>IF(K183=0,0,VLOOKUP(K183,Kostenstellen!A:B,2,FALSE))</f>
        <v xml:space="preserve">Sophie-Luisen-Klinik                       </v>
      </c>
      <c r="AU183" s="68" t="str">
        <f t="shared" si="103"/>
        <v/>
      </c>
      <c r="AV183" s="68" t="str">
        <f t="shared" si="104"/>
        <v/>
      </c>
      <c r="AW183" s="68">
        <f>IF(AF183=0,0,VLOOKUP($H183,Leistungszahlen!$A$11:$H$158,4,FALSE))</f>
        <v>0</v>
      </c>
      <c r="AX183" s="68">
        <f>IF(AF183=0,0,VLOOKUP($H183,Leistungszahlen!$A$11:$H$158,5,FALSE))</f>
        <v>0</v>
      </c>
      <c r="AY183" s="68">
        <f>IF(AG183=0,0,VLOOKUP($H183,Leistungszahlen!$A$11:$H$158,6,FALSE))</f>
        <v>0</v>
      </c>
      <c r="AZ183" s="68">
        <f t="shared" si="105"/>
        <v>0</v>
      </c>
      <c r="BA183" s="68">
        <f t="shared" si="106"/>
        <v>0</v>
      </c>
      <c r="BC183" s="68">
        <f t="shared" si="92"/>
        <v>0</v>
      </c>
      <c r="BD183" s="285"/>
    </row>
    <row r="184" spans="1:56" s="68" customFormat="1" ht="33.75">
      <c r="A184" s="200"/>
      <c r="B184" s="200"/>
      <c r="C184" s="200" t="s">
        <v>641</v>
      </c>
      <c r="D184" s="200" t="s">
        <v>202</v>
      </c>
      <c r="E184" s="200" t="s">
        <v>350</v>
      </c>
      <c r="F184" s="200" t="s">
        <v>898</v>
      </c>
      <c r="G184" s="200" t="s">
        <v>117</v>
      </c>
      <c r="H184" s="201" t="s">
        <v>220</v>
      </c>
      <c r="I184" s="202">
        <v>3.63</v>
      </c>
      <c r="J184" s="200" t="s">
        <v>778</v>
      </c>
      <c r="K184" s="176">
        <v>2</v>
      </c>
      <c r="L184" s="176">
        <v>1</v>
      </c>
      <c r="M184" s="176" t="s">
        <v>119</v>
      </c>
      <c r="N184" s="286"/>
      <c r="O184" s="286"/>
      <c r="P184" s="176"/>
      <c r="Q184" s="203">
        <f t="shared" si="98"/>
        <v>0</v>
      </c>
      <c r="R184" s="203">
        <f t="shared" si="99"/>
        <v>0</v>
      </c>
      <c r="S184" s="203">
        <f t="shared" si="100"/>
        <v>0</v>
      </c>
      <c r="T184" s="203">
        <f t="shared" si="101"/>
        <v>0</v>
      </c>
      <c r="U184" s="203">
        <f t="shared" si="102"/>
        <v>0</v>
      </c>
      <c r="V184" s="175">
        <f>IF(Q184&gt;0,VLOOKUP(Q184,Jahresfaktoren!$A$11:$B$24,2,),0)</f>
        <v>0</v>
      </c>
      <c r="W184" s="175">
        <f>IF(R184&gt;0,VLOOKUP(R184,Jahresfaktoren!$D$11:$E$24,2,),0)</f>
        <v>0</v>
      </c>
      <c r="X184" s="175">
        <f>IF(S184&gt;0,VLOOKUP(S184,Jahresfaktoren!$A$28:$B$29,2,),0)</f>
        <v>0</v>
      </c>
      <c r="Y184" s="175">
        <f>IF(T184&gt;0,VLOOKUP(T184,Jahresfaktoren!$A$28:$B$29,2,),0)</f>
        <v>0</v>
      </c>
      <c r="Z184" s="175">
        <f>IF(U184&gt;0,VLOOKUP(U184,Jahresfaktoren!$A$32:$B$33,2,),)</f>
        <v>0</v>
      </c>
      <c r="AA184" s="177" t="str">
        <f t="shared" si="82"/>
        <v/>
      </c>
      <c r="AB184" s="177" t="str">
        <f t="shared" si="83"/>
        <v/>
      </c>
      <c r="AC184" s="177" t="str">
        <f t="shared" si="84"/>
        <v/>
      </c>
      <c r="AD184" s="177" t="str">
        <f t="shared" si="85"/>
        <v/>
      </c>
      <c r="AE184" s="177" t="str">
        <f t="shared" si="86"/>
        <v/>
      </c>
      <c r="AF184" s="178">
        <f>IF(Q184&gt;0,VLOOKUP(H184,Leistungszahlen!$A$11:$C$158,3,),0)</f>
        <v>0</v>
      </c>
      <c r="AG184" s="178">
        <f>IF(R184&gt;0,VLOOKUP(H184,Leistungszahlen!$A$11:$F$158,6,),IF(T184&gt;0,VLOOKUP(H184,Leistungszahlen!$A$11:$F$158,6,),0))</f>
        <v>0</v>
      </c>
      <c r="AH184" s="179">
        <f t="shared" si="93"/>
        <v>0</v>
      </c>
      <c r="AI184" s="179">
        <f t="shared" si="94"/>
        <v>0</v>
      </c>
      <c r="AJ184" s="179">
        <f t="shared" si="95"/>
        <v>0</v>
      </c>
      <c r="AK184" s="179">
        <f t="shared" si="96"/>
        <v>0</v>
      </c>
      <c r="AL184" s="179">
        <f t="shared" si="97"/>
        <v>0</v>
      </c>
      <c r="AM184" s="180">
        <f>IF(L184=1,Stundensätze!$D$13,IF(L184=2,Stundensätze!$D$17,IF(L184=4,Stundensätze!$D$21,"")))</f>
        <v>0</v>
      </c>
      <c r="AN184" s="180">
        <f>IF(L184=1,Stundensätze!$D$15,IF(L184=2,Stundensätze!$D$19,IF(L184=4,Stundensätze!$D$23,"")))</f>
        <v>0</v>
      </c>
      <c r="AO184" s="180">
        <f t="shared" si="87"/>
        <v>0</v>
      </c>
      <c r="AP184" s="180">
        <f t="shared" si="88"/>
        <v>0</v>
      </c>
      <c r="AQ184" s="192">
        <f t="shared" si="89"/>
        <v>0</v>
      </c>
      <c r="AR184" s="192">
        <f t="shared" si="90"/>
        <v>0</v>
      </c>
      <c r="AS184" s="193">
        <f t="shared" si="91"/>
        <v>0</v>
      </c>
      <c r="AT184" s="258" t="str">
        <f>IF(K184=0,0,VLOOKUP(K184,Kostenstellen!A:B,2,FALSE))</f>
        <v xml:space="preserve">Sophie-Luisen-Klinik                       </v>
      </c>
      <c r="AU184" s="68" t="str">
        <f t="shared" si="103"/>
        <v/>
      </c>
      <c r="AV184" s="68" t="str">
        <f t="shared" si="104"/>
        <v/>
      </c>
      <c r="AW184" s="68">
        <f>IF(AF184=0,0,VLOOKUP($H184,Leistungszahlen!$A$11:$H$158,4,FALSE))</f>
        <v>0</v>
      </c>
      <c r="AX184" s="68">
        <f>IF(AF184=0,0,VLOOKUP($H184,Leistungszahlen!$A$11:$H$158,5,FALSE))</f>
        <v>0</v>
      </c>
      <c r="AY184" s="68">
        <f>IF(AG184=0,0,VLOOKUP($H184,Leistungszahlen!$A$11:$H$158,6,FALSE))</f>
        <v>0</v>
      </c>
      <c r="AZ184" s="68">
        <f t="shared" si="105"/>
        <v>0</v>
      </c>
      <c r="BA184" s="68">
        <f t="shared" si="106"/>
        <v>0</v>
      </c>
      <c r="BC184" s="68">
        <f t="shared" si="92"/>
        <v>0</v>
      </c>
      <c r="BD184" s="285"/>
    </row>
    <row r="185" spans="1:56" s="68" customFormat="1" ht="33.75">
      <c r="A185" s="200"/>
      <c r="B185" s="200"/>
      <c r="C185" s="200" t="s">
        <v>641</v>
      </c>
      <c r="D185" s="200" t="s">
        <v>202</v>
      </c>
      <c r="E185" s="200" t="s">
        <v>350</v>
      </c>
      <c r="F185" s="200" t="s">
        <v>904</v>
      </c>
      <c r="G185" s="200" t="s">
        <v>905</v>
      </c>
      <c r="H185" s="201" t="s">
        <v>215</v>
      </c>
      <c r="I185" s="202">
        <v>15.11</v>
      </c>
      <c r="J185" s="200" t="s">
        <v>778</v>
      </c>
      <c r="K185" s="176">
        <v>2</v>
      </c>
      <c r="L185" s="176">
        <v>1</v>
      </c>
      <c r="M185" s="176"/>
      <c r="N185" s="286">
        <v>7</v>
      </c>
      <c r="O185" s="286"/>
      <c r="P185" s="176"/>
      <c r="Q185" s="203">
        <f t="shared" si="98"/>
        <v>6</v>
      </c>
      <c r="R185" s="203">
        <f t="shared" si="99"/>
        <v>0</v>
      </c>
      <c r="S185" s="203">
        <f t="shared" si="100"/>
        <v>1</v>
      </c>
      <c r="T185" s="203">
        <f t="shared" si="101"/>
        <v>0</v>
      </c>
      <c r="U185" s="203">
        <f t="shared" si="102"/>
        <v>1</v>
      </c>
      <c r="V185" s="175">
        <f>IF(Q185&gt;0,VLOOKUP(Q185,Jahresfaktoren!$A$11:$B$24,2,),0)</f>
        <v>302</v>
      </c>
      <c r="W185" s="175">
        <f>IF(R185&gt;0,VLOOKUP(R185,Jahresfaktoren!$D$11:$E$24,2,),0)</f>
        <v>0</v>
      </c>
      <c r="X185" s="175">
        <f>IF(S185&gt;0,VLOOKUP(S185,Jahresfaktoren!$A$28:$B$29,2,),0)</f>
        <v>60</v>
      </c>
      <c r="Y185" s="175">
        <f>IF(T185&gt;0,VLOOKUP(T185,Jahresfaktoren!$A$28:$B$29,2,),0)</f>
        <v>0</v>
      </c>
      <c r="Z185" s="175">
        <f>IF(U185&gt;0,VLOOKUP(U185,Jahresfaktoren!$A$32:$B$33,2,),)</f>
        <v>3</v>
      </c>
      <c r="AA185" s="177">
        <f t="shared" si="82"/>
        <v>4563.22</v>
      </c>
      <c r="AB185" s="177" t="str">
        <f t="shared" si="83"/>
        <v/>
      </c>
      <c r="AC185" s="177">
        <f t="shared" si="84"/>
        <v>906.59999999999991</v>
      </c>
      <c r="AD185" s="177" t="str">
        <f t="shared" si="85"/>
        <v/>
      </c>
      <c r="AE185" s="177">
        <f t="shared" si="86"/>
        <v>45.33</v>
      </c>
      <c r="AF185" s="178">
        <f>IF(Q185&gt;0,VLOOKUP(H185,Leistungszahlen!$A$11:$C$158,3,),0)</f>
        <v>0</v>
      </c>
      <c r="AG185" s="178">
        <f>IF(R185&gt;0,VLOOKUP(H185,Leistungszahlen!$A$11:$F$158,6,),IF(T185&gt;0,VLOOKUP(H185,Leistungszahlen!$A$11:$F$158,6,),0))</f>
        <v>0</v>
      </c>
      <c r="AH185" s="179" t="e">
        <f t="shared" si="93"/>
        <v>#DIV/0!</v>
      </c>
      <c r="AI185" s="179">
        <f t="shared" si="94"/>
        <v>0</v>
      </c>
      <c r="AJ185" s="179" t="e">
        <f t="shared" si="95"/>
        <v>#DIV/0!</v>
      </c>
      <c r="AK185" s="179">
        <f t="shared" si="96"/>
        <v>0</v>
      </c>
      <c r="AL185" s="179" t="e">
        <f t="shared" si="97"/>
        <v>#DIV/0!</v>
      </c>
      <c r="AM185" s="180">
        <f>IF(L185=1,Stundensätze!$D$13,IF(L185=2,Stundensätze!$D$17,IF(L185=4,Stundensätze!$D$21,"")))</f>
        <v>0</v>
      </c>
      <c r="AN185" s="180">
        <f>IF(L185=1,Stundensätze!$D$15,IF(L185=2,Stundensätze!$D$19,IF(L185=4,Stundensätze!$D$23,"")))</f>
        <v>0</v>
      </c>
      <c r="AO185" s="180" t="e">
        <f t="shared" si="87"/>
        <v>#DIV/0!</v>
      </c>
      <c r="AP185" s="180" t="e">
        <f t="shared" si="88"/>
        <v>#DIV/0!</v>
      </c>
      <c r="AQ185" s="192" t="e">
        <f t="shared" si="89"/>
        <v>#DIV/0!</v>
      </c>
      <c r="AR185" s="192" t="e">
        <f t="shared" si="90"/>
        <v>#DIV/0!</v>
      </c>
      <c r="AS185" s="193" t="e">
        <f t="shared" si="91"/>
        <v>#DIV/0!</v>
      </c>
      <c r="AT185" s="258" t="str">
        <f>IF(K185=0,0,VLOOKUP(K185,Kostenstellen!A:B,2,FALSE))</f>
        <v xml:space="preserve">Sophie-Luisen-Klinik                       </v>
      </c>
      <c r="AU185" s="68" t="str">
        <f t="shared" si="103"/>
        <v>R</v>
      </c>
      <c r="AV185" s="68" t="str">
        <f t="shared" si="104"/>
        <v/>
      </c>
      <c r="AW185" s="68">
        <f>IF(AF185=0,0,VLOOKUP($H185,Leistungszahlen!$A$11:$H$158,4,FALSE))</f>
        <v>0</v>
      </c>
      <c r="AX185" s="68">
        <f>IF(AF185=0,0,VLOOKUP($H185,Leistungszahlen!$A$11:$H$158,5,FALSE))</f>
        <v>0</v>
      </c>
      <c r="AY185" s="68">
        <f>IF(AG185=0,0,VLOOKUP($H185,Leistungszahlen!$A$11:$H$158,6,FALSE))</f>
        <v>0</v>
      </c>
      <c r="AZ185" s="68">
        <f t="shared" si="105"/>
        <v>0</v>
      </c>
      <c r="BA185" s="68">
        <f t="shared" si="106"/>
        <v>0</v>
      </c>
      <c r="BC185" s="68">
        <f t="shared" si="92"/>
        <v>0</v>
      </c>
      <c r="BD185" s="285"/>
    </row>
    <row r="186" spans="1:56" s="68" customFormat="1" ht="33.75">
      <c r="A186" s="200"/>
      <c r="B186" s="200"/>
      <c r="C186" s="200" t="s">
        <v>641</v>
      </c>
      <c r="D186" s="200" t="s">
        <v>202</v>
      </c>
      <c r="E186" s="200" t="s">
        <v>350</v>
      </c>
      <c r="F186" s="200" t="s">
        <v>904</v>
      </c>
      <c r="G186" s="200" t="s">
        <v>906</v>
      </c>
      <c r="H186" s="201" t="s">
        <v>215</v>
      </c>
      <c r="I186" s="202">
        <v>15.11</v>
      </c>
      <c r="J186" s="200" t="s">
        <v>778</v>
      </c>
      <c r="K186" s="176">
        <v>2</v>
      </c>
      <c r="L186" s="176">
        <v>1</v>
      </c>
      <c r="M186" s="176"/>
      <c r="N186" s="286">
        <v>7</v>
      </c>
      <c r="O186" s="286"/>
      <c r="P186" s="176"/>
      <c r="Q186" s="203">
        <f t="shared" si="98"/>
        <v>6</v>
      </c>
      <c r="R186" s="203">
        <f t="shared" si="99"/>
        <v>0</v>
      </c>
      <c r="S186" s="203">
        <f t="shared" si="100"/>
        <v>1</v>
      </c>
      <c r="T186" s="203">
        <f t="shared" si="101"/>
        <v>0</v>
      </c>
      <c r="U186" s="203">
        <f t="shared" si="102"/>
        <v>1</v>
      </c>
      <c r="V186" s="175">
        <f>IF(Q186&gt;0,VLOOKUP(Q186,Jahresfaktoren!$A$11:$B$24,2,),0)</f>
        <v>302</v>
      </c>
      <c r="W186" s="175">
        <f>IF(R186&gt;0,VLOOKUP(R186,Jahresfaktoren!$D$11:$E$24,2,),0)</f>
        <v>0</v>
      </c>
      <c r="X186" s="175">
        <f>IF(S186&gt;0,VLOOKUP(S186,Jahresfaktoren!$A$28:$B$29,2,),0)</f>
        <v>60</v>
      </c>
      <c r="Y186" s="175">
        <f>IF(T186&gt;0,VLOOKUP(T186,Jahresfaktoren!$A$28:$B$29,2,),0)</f>
        <v>0</v>
      </c>
      <c r="Z186" s="175">
        <f>IF(U186&gt;0,VLOOKUP(U186,Jahresfaktoren!$A$32:$B$33,2,),)</f>
        <v>3</v>
      </c>
      <c r="AA186" s="177">
        <f t="shared" si="82"/>
        <v>4563.22</v>
      </c>
      <c r="AB186" s="177" t="str">
        <f t="shared" si="83"/>
        <v/>
      </c>
      <c r="AC186" s="177">
        <f t="shared" si="84"/>
        <v>906.59999999999991</v>
      </c>
      <c r="AD186" s="177" t="str">
        <f t="shared" si="85"/>
        <v/>
      </c>
      <c r="AE186" s="177">
        <f t="shared" si="86"/>
        <v>45.33</v>
      </c>
      <c r="AF186" s="178">
        <f>IF(Q186&gt;0,VLOOKUP(H186,Leistungszahlen!$A$11:$C$158,3,),0)</f>
        <v>0</v>
      </c>
      <c r="AG186" s="178">
        <f>IF(R186&gt;0,VLOOKUP(H186,Leistungszahlen!$A$11:$F$158,6,),IF(T186&gt;0,VLOOKUP(H186,Leistungszahlen!$A$11:$F$158,6,),0))</f>
        <v>0</v>
      </c>
      <c r="AH186" s="179" t="e">
        <f t="shared" si="93"/>
        <v>#DIV/0!</v>
      </c>
      <c r="AI186" s="179">
        <f t="shared" si="94"/>
        <v>0</v>
      </c>
      <c r="AJ186" s="179" t="e">
        <f t="shared" si="95"/>
        <v>#DIV/0!</v>
      </c>
      <c r="AK186" s="179">
        <f t="shared" si="96"/>
        <v>0</v>
      </c>
      <c r="AL186" s="179" t="e">
        <f t="shared" si="97"/>
        <v>#DIV/0!</v>
      </c>
      <c r="AM186" s="180">
        <f>IF(L186=1,Stundensätze!$D$13,IF(L186=2,Stundensätze!$D$17,IF(L186=4,Stundensätze!$D$21,"")))</f>
        <v>0</v>
      </c>
      <c r="AN186" s="180">
        <f>IF(L186=1,Stundensätze!$D$15,IF(L186=2,Stundensätze!$D$19,IF(L186=4,Stundensätze!$D$23,"")))</f>
        <v>0</v>
      </c>
      <c r="AO186" s="180" t="e">
        <f t="shared" si="87"/>
        <v>#DIV/0!</v>
      </c>
      <c r="AP186" s="180" t="e">
        <f t="shared" si="88"/>
        <v>#DIV/0!</v>
      </c>
      <c r="AQ186" s="192" t="e">
        <f t="shared" si="89"/>
        <v>#DIV/0!</v>
      </c>
      <c r="AR186" s="192" t="e">
        <f t="shared" si="90"/>
        <v>#DIV/0!</v>
      </c>
      <c r="AS186" s="193" t="e">
        <f t="shared" si="91"/>
        <v>#DIV/0!</v>
      </c>
      <c r="AT186" s="258" t="str">
        <f>IF(K186=0,0,VLOOKUP(K186,Kostenstellen!A:B,2,FALSE))</f>
        <v xml:space="preserve">Sophie-Luisen-Klinik                       </v>
      </c>
      <c r="AU186" s="68" t="str">
        <f t="shared" si="103"/>
        <v>R</v>
      </c>
      <c r="AV186" s="68" t="str">
        <f t="shared" si="104"/>
        <v/>
      </c>
      <c r="AW186" s="68">
        <f>IF(AF186=0,0,VLOOKUP($H186,Leistungszahlen!$A$11:$H$158,4,FALSE))</f>
        <v>0</v>
      </c>
      <c r="AX186" s="68">
        <f>IF(AF186=0,0,VLOOKUP($H186,Leistungszahlen!$A$11:$H$158,5,FALSE))</f>
        <v>0</v>
      </c>
      <c r="AY186" s="68">
        <f>IF(AG186=0,0,VLOOKUP($H186,Leistungszahlen!$A$11:$H$158,6,FALSE))</f>
        <v>0</v>
      </c>
      <c r="AZ186" s="68">
        <f t="shared" si="105"/>
        <v>0</v>
      </c>
      <c r="BA186" s="68">
        <f t="shared" si="106"/>
        <v>0</v>
      </c>
      <c r="BC186" s="68">
        <f t="shared" si="92"/>
        <v>0</v>
      </c>
      <c r="BD186" s="285"/>
    </row>
    <row r="187" spans="1:56" s="68" customFormat="1" ht="33.75">
      <c r="A187" s="200"/>
      <c r="B187" s="200"/>
      <c r="C187" s="200" t="s">
        <v>641</v>
      </c>
      <c r="D187" s="200" t="s">
        <v>202</v>
      </c>
      <c r="E187" s="200" t="s">
        <v>350</v>
      </c>
      <c r="F187" s="200" t="s">
        <v>907</v>
      </c>
      <c r="G187" s="200" t="s">
        <v>305</v>
      </c>
      <c r="H187" s="201" t="s">
        <v>216</v>
      </c>
      <c r="I187" s="202">
        <v>12.87</v>
      </c>
      <c r="J187" s="200" t="s">
        <v>780</v>
      </c>
      <c r="K187" s="176">
        <v>2</v>
      </c>
      <c r="L187" s="176">
        <v>1</v>
      </c>
      <c r="M187" s="176"/>
      <c r="N187" s="286">
        <v>5</v>
      </c>
      <c r="O187" s="286"/>
      <c r="P187" s="176"/>
      <c r="Q187" s="203">
        <f t="shared" si="98"/>
        <v>5</v>
      </c>
      <c r="R187" s="203">
        <f t="shared" si="99"/>
        <v>0</v>
      </c>
      <c r="S187" s="203">
        <f t="shared" si="100"/>
        <v>0</v>
      </c>
      <c r="T187" s="203">
        <f t="shared" si="101"/>
        <v>0</v>
      </c>
      <c r="U187" s="203">
        <f t="shared" si="102"/>
        <v>0</v>
      </c>
      <c r="V187" s="175">
        <f>IF(Q187&gt;0,VLOOKUP(Q187,Jahresfaktoren!$A$11:$B$24,2,),0)</f>
        <v>250</v>
      </c>
      <c r="W187" s="175">
        <f>IF(R187&gt;0,VLOOKUP(R187,Jahresfaktoren!$D$11:$E$24,2,),0)</f>
        <v>0</v>
      </c>
      <c r="X187" s="175">
        <f>IF(S187&gt;0,VLOOKUP(S187,Jahresfaktoren!$A$28:$B$29,2,),0)</f>
        <v>0</v>
      </c>
      <c r="Y187" s="175">
        <f>IF(T187&gt;0,VLOOKUP(T187,Jahresfaktoren!$A$28:$B$29,2,),0)</f>
        <v>0</v>
      </c>
      <c r="Z187" s="175">
        <f>IF(U187&gt;0,VLOOKUP(U187,Jahresfaktoren!$A$32:$B$33,2,),)</f>
        <v>0</v>
      </c>
      <c r="AA187" s="177">
        <f t="shared" si="82"/>
        <v>3217.5</v>
      </c>
      <c r="AB187" s="177" t="str">
        <f t="shared" si="83"/>
        <v/>
      </c>
      <c r="AC187" s="177" t="str">
        <f t="shared" si="84"/>
        <v/>
      </c>
      <c r="AD187" s="177" t="str">
        <f t="shared" si="85"/>
        <v/>
      </c>
      <c r="AE187" s="177" t="str">
        <f t="shared" si="86"/>
        <v/>
      </c>
      <c r="AF187" s="178">
        <f>IF(Q187&gt;0,VLOOKUP(H187,Leistungszahlen!$A$11:$C$158,3,),0)</f>
        <v>0</v>
      </c>
      <c r="AG187" s="178">
        <f>IF(R187&gt;0,VLOOKUP(H187,Leistungszahlen!$A$11:$F$158,6,),IF(T187&gt;0,VLOOKUP(H187,Leistungszahlen!$A$11:$F$158,6,),0))</f>
        <v>0</v>
      </c>
      <c r="AH187" s="179" t="e">
        <f t="shared" si="93"/>
        <v>#DIV/0!</v>
      </c>
      <c r="AI187" s="179">
        <f t="shared" si="94"/>
        <v>0</v>
      </c>
      <c r="AJ187" s="179">
        <f t="shared" si="95"/>
        <v>0</v>
      </c>
      <c r="AK187" s="179">
        <f t="shared" si="96"/>
        <v>0</v>
      </c>
      <c r="AL187" s="179">
        <f t="shared" si="97"/>
        <v>0</v>
      </c>
      <c r="AM187" s="180">
        <f>IF(L187=1,Stundensätze!$D$13,IF(L187=2,Stundensätze!$D$17,IF(L187=4,Stundensätze!$D$21,"")))</f>
        <v>0</v>
      </c>
      <c r="AN187" s="180">
        <f>IF(L187=1,Stundensätze!$D$15,IF(L187=2,Stundensätze!$D$19,IF(L187=4,Stundensätze!$D$23,"")))</f>
        <v>0</v>
      </c>
      <c r="AO187" s="180" t="e">
        <f t="shared" si="87"/>
        <v>#DIV/0!</v>
      </c>
      <c r="AP187" s="180">
        <f t="shared" si="88"/>
        <v>0</v>
      </c>
      <c r="AQ187" s="192" t="e">
        <f t="shared" si="89"/>
        <v>#DIV/0!</v>
      </c>
      <c r="AR187" s="192" t="e">
        <f t="shared" si="90"/>
        <v>#DIV/0!</v>
      </c>
      <c r="AS187" s="193" t="e">
        <f t="shared" si="91"/>
        <v>#DIV/0!</v>
      </c>
      <c r="AT187" s="258" t="str">
        <f>IF(K187=0,0,VLOOKUP(K187,Kostenstellen!A:B,2,FALSE))</f>
        <v xml:space="preserve">Sophie-Luisen-Klinik                       </v>
      </c>
      <c r="AU187" s="68" t="str">
        <f t="shared" si="103"/>
        <v>S</v>
      </c>
      <c r="AV187" s="68" t="str">
        <f t="shared" si="104"/>
        <v/>
      </c>
      <c r="AW187" s="68">
        <f>IF(AF187=0,0,VLOOKUP($H187,Leistungszahlen!$A$11:$H$158,4,FALSE))</f>
        <v>0</v>
      </c>
      <c r="AX187" s="68">
        <f>IF(AF187=0,0,VLOOKUP($H187,Leistungszahlen!$A$11:$H$158,5,FALSE))</f>
        <v>0</v>
      </c>
      <c r="AY187" s="68">
        <f>IF(AG187=0,0,VLOOKUP($H187,Leistungszahlen!$A$11:$H$158,6,FALSE))</f>
        <v>0</v>
      </c>
      <c r="AZ187" s="68">
        <f t="shared" si="105"/>
        <v>0</v>
      </c>
      <c r="BA187" s="68">
        <f t="shared" si="106"/>
        <v>0</v>
      </c>
      <c r="BC187" s="68">
        <f t="shared" si="92"/>
        <v>0</v>
      </c>
      <c r="BD187" s="285"/>
    </row>
    <row r="188" spans="1:56" s="68" customFormat="1" ht="33.75">
      <c r="A188" s="200"/>
      <c r="B188" s="200"/>
      <c r="C188" s="200" t="s">
        <v>641</v>
      </c>
      <c r="D188" s="200" t="s">
        <v>202</v>
      </c>
      <c r="E188" s="200" t="s">
        <v>350</v>
      </c>
      <c r="F188" s="200" t="s">
        <v>908</v>
      </c>
      <c r="G188" s="200" t="s">
        <v>257</v>
      </c>
      <c r="H188" s="201" t="s">
        <v>202</v>
      </c>
      <c r="I188" s="202">
        <v>14.07</v>
      </c>
      <c r="J188" s="200" t="s">
        <v>780</v>
      </c>
      <c r="K188" s="176">
        <v>2</v>
      </c>
      <c r="L188" s="176">
        <v>1</v>
      </c>
      <c r="M188" s="176"/>
      <c r="N188" s="286">
        <v>1</v>
      </c>
      <c r="O188" s="286">
        <v>4</v>
      </c>
      <c r="P188" s="176"/>
      <c r="Q188" s="203">
        <f t="shared" si="98"/>
        <v>1</v>
      </c>
      <c r="R188" s="203">
        <f t="shared" si="99"/>
        <v>4</v>
      </c>
      <c r="S188" s="203">
        <f t="shared" si="100"/>
        <v>0</v>
      </c>
      <c r="T188" s="203">
        <f t="shared" si="101"/>
        <v>0</v>
      </c>
      <c r="U188" s="203">
        <f t="shared" si="102"/>
        <v>0</v>
      </c>
      <c r="V188" s="175">
        <f>IF(Q188&gt;0,VLOOKUP(Q188,Jahresfaktoren!$A$11:$B$24,2,),0)</f>
        <v>52</v>
      </c>
      <c r="W188" s="175">
        <f>IF(R188&gt;0,VLOOKUP(R188,Jahresfaktoren!$D$11:$E$24,2,),0)</f>
        <v>198</v>
      </c>
      <c r="X188" s="175">
        <f>IF(S188&gt;0,VLOOKUP(S188,Jahresfaktoren!$A$28:$B$29,2,),0)</f>
        <v>0</v>
      </c>
      <c r="Y188" s="175">
        <f>IF(T188&gt;0,VLOOKUP(T188,Jahresfaktoren!$A$28:$B$29,2,),0)</f>
        <v>0</v>
      </c>
      <c r="Z188" s="175">
        <f>IF(U188&gt;0,VLOOKUP(U188,Jahresfaktoren!$A$32:$B$33,2,),)</f>
        <v>0</v>
      </c>
      <c r="AA188" s="177">
        <f t="shared" si="82"/>
        <v>731.64</v>
      </c>
      <c r="AB188" s="177">
        <f t="shared" si="83"/>
        <v>2785.86</v>
      </c>
      <c r="AC188" s="177" t="str">
        <f t="shared" si="84"/>
        <v/>
      </c>
      <c r="AD188" s="177" t="str">
        <f t="shared" si="85"/>
        <v/>
      </c>
      <c r="AE188" s="177" t="str">
        <f t="shared" si="86"/>
        <v/>
      </c>
      <c r="AF188" s="178">
        <f>IF(Q188&gt;0,VLOOKUP(H188,Leistungszahlen!$A$11:$C$158,3,),0)</f>
        <v>0</v>
      </c>
      <c r="AG188" s="178">
        <f>IF(R188&gt;0,VLOOKUP(H188,Leistungszahlen!$A$11:$F$158,6,),IF(T188&gt;0,VLOOKUP(H188,Leistungszahlen!$A$11:$F$158,6,),0))</f>
        <v>0</v>
      </c>
      <c r="AH188" s="179" t="e">
        <f t="shared" si="93"/>
        <v>#DIV/0!</v>
      </c>
      <c r="AI188" s="179" t="e">
        <f t="shared" si="94"/>
        <v>#DIV/0!</v>
      </c>
      <c r="AJ188" s="179">
        <f t="shared" si="95"/>
        <v>0</v>
      </c>
      <c r="AK188" s="179">
        <f t="shared" si="96"/>
        <v>0</v>
      </c>
      <c r="AL188" s="179">
        <f t="shared" si="97"/>
        <v>0</v>
      </c>
      <c r="AM188" s="180">
        <f>IF(L188=1,Stundensätze!$D$13,IF(L188=2,Stundensätze!$D$17,IF(L188=4,Stundensätze!$D$21,"")))</f>
        <v>0</v>
      </c>
      <c r="AN188" s="180">
        <f>IF(L188=1,Stundensätze!$D$15,IF(L188=2,Stundensätze!$D$19,IF(L188=4,Stundensätze!$D$23,"")))</f>
        <v>0</v>
      </c>
      <c r="AO188" s="180" t="e">
        <f t="shared" si="87"/>
        <v>#DIV/0!</v>
      </c>
      <c r="AP188" s="180">
        <f t="shared" si="88"/>
        <v>0</v>
      </c>
      <c r="AQ188" s="192" t="e">
        <f t="shared" si="89"/>
        <v>#DIV/0!</v>
      </c>
      <c r="AR188" s="192" t="e">
        <f t="shared" si="90"/>
        <v>#DIV/0!</v>
      </c>
      <c r="AS188" s="193" t="e">
        <f t="shared" si="91"/>
        <v>#DIV/0!</v>
      </c>
      <c r="AT188" s="258" t="str">
        <f>IF(K188=0,0,VLOOKUP(K188,Kostenstellen!A:B,2,FALSE))</f>
        <v xml:space="preserve">Sophie-Luisen-Klinik                       </v>
      </c>
      <c r="AU188" s="68" t="str">
        <f t="shared" si="103"/>
        <v>D</v>
      </c>
      <c r="AV188" s="68" t="str">
        <f t="shared" si="104"/>
        <v>D</v>
      </c>
      <c r="AW188" s="68">
        <f>IF(AF188=0,0,VLOOKUP($H188,Leistungszahlen!$A$11:$H$158,4,FALSE))</f>
        <v>0</v>
      </c>
      <c r="AX188" s="68">
        <f>IF(AF188=0,0,VLOOKUP($H188,Leistungszahlen!$A$11:$H$158,5,FALSE))</f>
        <v>0</v>
      </c>
      <c r="AY188" s="68">
        <f>IF(AG188=0,0,VLOOKUP($H188,Leistungszahlen!$A$11:$H$158,6,FALSE))</f>
        <v>0</v>
      </c>
      <c r="AZ188" s="68">
        <f t="shared" si="105"/>
        <v>0</v>
      </c>
      <c r="BA188" s="68">
        <f t="shared" si="106"/>
        <v>0</v>
      </c>
      <c r="BC188" s="68">
        <f t="shared" si="92"/>
        <v>0</v>
      </c>
      <c r="BD188" s="285"/>
    </row>
    <row r="189" spans="1:56" s="68" customFormat="1" ht="33.75">
      <c r="A189" s="200"/>
      <c r="B189" s="200"/>
      <c r="C189" s="200" t="s">
        <v>641</v>
      </c>
      <c r="D189" s="200" t="s">
        <v>202</v>
      </c>
      <c r="E189" s="200" t="s">
        <v>350</v>
      </c>
      <c r="F189" s="200" t="s">
        <v>909</v>
      </c>
      <c r="G189" s="200" t="s">
        <v>551</v>
      </c>
      <c r="H189" s="201" t="s">
        <v>206</v>
      </c>
      <c r="I189" s="202">
        <v>4.66</v>
      </c>
      <c r="J189" s="200" t="s">
        <v>780</v>
      </c>
      <c r="K189" s="176">
        <v>2</v>
      </c>
      <c r="L189" s="176">
        <v>1</v>
      </c>
      <c r="M189" s="176"/>
      <c r="N189" s="286">
        <v>1</v>
      </c>
      <c r="O189" s="286"/>
      <c r="P189" s="176"/>
      <c r="Q189" s="203">
        <f t="shared" si="98"/>
        <v>1</v>
      </c>
      <c r="R189" s="203">
        <f t="shared" si="99"/>
        <v>0</v>
      </c>
      <c r="S189" s="203">
        <f t="shared" si="100"/>
        <v>0</v>
      </c>
      <c r="T189" s="203">
        <f t="shared" si="101"/>
        <v>0</v>
      </c>
      <c r="U189" s="203">
        <f t="shared" si="102"/>
        <v>0</v>
      </c>
      <c r="V189" s="175">
        <f>IF(Q189&gt;0,VLOOKUP(Q189,Jahresfaktoren!$A$11:$B$24,2,),0)</f>
        <v>52</v>
      </c>
      <c r="W189" s="175">
        <f>IF(R189&gt;0,VLOOKUP(R189,Jahresfaktoren!$D$11:$E$24,2,),0)</f>
        <v>0</v>
      </c>
      <c r="X189" s="175">
        <f>IF(S189&gt;0,VLOOKUP(S189,Jahresfaktoren!$A$28:$B$29,2,),0)</f>
        <v>0</v>
      </c>
      <c r="Y189" s="175">
        <f>IF(T189&gt;0,VLOOKUP(T189,Jahresfaktoren!$A$28:$B$29,2,),0)</f>
        <v>0</v>
      </c>
      <c r="Z189" s="175">
        <f>IF(U189&gt;0,VLOOKUP(U189,Jahresfaktoren!$A$32:$B$33,2,),)</f>
        <v>0</v>
      </c>
      <c r="AA189" s="177">
        <f t="shared" si="82"/>
        <v>242.32</v>
      </c>
      <c r="AB189" s="177" t="str">
        <f t="shared" si="83"/>
        <v/>
      </c>
      <c r="AC189" s="177" t="str">
        <f t="shared" si="84"/>
        <v/>
      </c>
      <c r="AD189" s="177" t="str">
        <f t="shared" si="85"/>
        <v/>
      </c>
      <c r="AE189" s="177" t="str">
        <f t="shared" si="86"/>
        <v/>
      </c>
      <c r="AF189" s="178">
        <f>IF(Q189&gt;0,VLOOKUP(H189,Leistungszahlen!$A$11:$C$158,3,),0)</f>
        <v>0</v>
      </c>
      <c r="AG189" s="178">
        <f>IF(R189&gt;0,VLOOKUP(H189,Leistungszahlen!$A$11:$F$158,6,),IF(T189&gt;0,VLOOKUP(H189,Leistungszahlen!$A$11:$F$158,6,),0))</f>
        <v>0</v>
      </c>
      <c r="AH189" s="179" t="e">
        <f t="shared" si="93"/>
        <v>#DIV/0!</v>
      </c>
      <c r="AI189" s="179">
        <f t="shared" si="94"/>
        <v>0</v>
      </c>
      <c r="AJ189" s="179">
        <f t="shared" si="95"/>
        <v>0</v>
      </c>
      <c r="AK189" s="179">
        <f t="shared" si="96"/>
        <v>0</v>
      </c>
      <c r="AL189" s="179">
        <f t="shared" si="97"/>
        <v>0</v>
      </c>
      <c r="AM189" s="180">
        <f>IF(L189=1,Stundensätze!$D$13,IF(L189=2,Stundensätze!$D$17,IF(L189=4,Stundensätze!$D$21,"")))</f>
        <v>0</v>
      </c>
      <c r="AN189" s="180">
        <f>IF(L189=1,Stundensätze!$D$15,IF(L189=2,Stundensätze!$D$19,IF(L189=4,Stundensätze!$D$23,"")))</f>
        <v>0</v>
      </c>
      <c r="AO189" s="180" t="e">
        <f t="shared" si="87"/>
        <v>#DIV/0!</v>
      </c>
      <c r="AP189" s="180">
        <f t="shared" si="88"/>
        <v>0</v>
      </c>
      <c r="AQ189" s="192" t="e">
        <f t="shared" si="89"/>
        <v>#DIV/0!</v>
      </c>
      <c r="AR189" s="192" t="e">
        <f t="shared" si="90"/>
        <v>#DIV/0!</v>
      </c>
      <c r="AS189" s="193" t="e">
        <f t="shared" si="91"/>
        <v>#DIV/0!</v>
      </c>
      <c r="AT189" s="258" t="str">
        <f>IF(K189=0,0,VLOOKUP(K189,Kostenstellen!A:B,2,FALSE))</f>
        <v xml:space="preserve">Sophie-Luisen-Klinik                       </v>
      </c>
      <c r="AU189" s="68" t="str">
        <f t="shared" si="103"/>
        <v>H</v>
      </c>
      <c r="AV189" s="68" t="str">
        <f t="shared" si="104"/>
        <v/>
      </c>
      <c r="AW189" s="68">
        <f>IF(AF189=0,0,VLOOKUP($H189,Leistungszahlen!$A$11:$H$158,4,FALSE))</f>
        <v>0</v>
      </c>
      <c r="AX189" s="68">
        <f>IF(AF189=0,0,VLOOKUP($H189,Leistungszahlen!$A$11:$H$158,5,FALSE))</f>
        <v>0</v>
      </c>
      <c r="AY189" s="68">
        <f>IF(AG189=0,0,VLOOKUP($H189,Leistungszahlen!$A$11:$H$158,6,FALSE))</f>
        <v>0</v>
      </c>
      <c r="AZ189" s="68">
        <f t="shared" si="105"/>
        <v>0</v>
      </c>
      <c r="BA189" s="68">
        <f t="shared" si="106"/>
        <v>0</v>
      </c>
      <c r="BC189" s="68">
        <f t="shared" si="92"/>
        <v>0</v>
      </c>
      <c r="BD189" s="285"/>
    </row>
    <row r="190" spans="1:56" s="68" customFormat="1" ht="33.75">
      <c r="A190" s="200"/>
      <c r="B190" s="200"/>
      <c r="C190" s="200" t="s">
        <v>641</v>
      </c>
      <c r="D190" s="200" t="s">
        <v>202</v>
      </c>
      <c r="E190" s="200" t="s">
        <v>350</v>
      </c>
      <c r="F190" s="200" t="s">
        <v>910</v>
      </c>
      <c r="G190" s="200" t="s">
        <v>270</v>
      </c>
      <c r="H190" s="201" t="s">
        <v>216</v>
      </c>
      <c r="I190" s="202">
        <v>14.48</v>
      </c>
      <c r="J190" s="200" t="s">
        <v>780</v>
      </c>
      <c r="K190" s="176">
        <v>2</v>
      </c>
      <c r="L190" s="176">
        <v>1</v>
      </c>
      <c r="M190" s="176"/>
      <c r="N190" s="286">
        <v>5</v>
      </c>
      <c r="O190" s="286"/>
      <c r="P190" s="176"/>
      <c r="Q190" s="203">
        <f t="shared" si="98"/>
        <v>5</v>
      </c>
      <c r="R190" s="203">
        <f t="shared" si="99"/>
        <v>0</v>
      </c>
      <c r="S190" s="203">
        <f t="shared" si="100"/>
        <v>0</v>
      </c>
      <c r="T190" s="203">
        <f t="shared" si="101"/>
        <v>0</v>
      </c>
      <c r="U190" s="203">
        <f t="shared" si="102"/>
        <v>0</v>
      </c>
      <c r="V190" s="175">
        <f>IF(Q190&gt;0,VLOOKUP(Q190,Jahresfaktoren!$A$11:$B$24,2,),0)</f>
        <v>250</v>
      </c>
      <c r="W190" s="175">
        <f>IF(R190&gt;0,VLOOKUP(R190,Jahresfaktoren!$D$11:$E$24,2,),0)</f>
        <v>0</v>
      </c>
      <c r="X190" s="175">
        <f>IF(S190&gt;0,VLOOKUP(S190,Jahresfaktoren!$A$28:$B$29,2,),0)</f>
        <v>0</v>
      </c>
      <c r="Y190" s="175">
        <f>IF(T190&gt;0,VLOOKUP(T190,Jahresfaktoren!$A$28:$B$29,2,),0)</f>
        <v>0</v>
      </c>
      <c r="Z190" s="175">
        <f>IF(U190&gt;0,VLOOKUP(U190,Jahresfaktoren!$A$32:$B$33,2,),)</f>
        <v>0</v>
      </c>
      <c r="AA190" s="177">
        <f t="shared" si="82"/>
        <v>3620</v>
      </c>
      <c r="AB190" s="177" t="str">
        <f t="shared" si="83"/>
        <v/>
      </c>
      <c r="AC190" s="177" t="str">
        <f t="shared" si="84"/>
        <v/>
      </c>
      <c r="AD190" s="177" t="str">
        <f t="shared" si="85"/>
        <v/>
      </c>
      <c r="AE190" s="177" t="str">
        <f t="shared" si="86"/>
        <v/>
      </c>
      <c r="AF190" s="178">
        <f>IF(Q190&gt;0,VLOOKUP(H190,Leistungszahlen!$A$11:$C$158,3,),0)</f>
        <v>0</v>
      </c>
      <c r="AG190" s="178">
        <f>IF(R190&gt;0,VLOOKUP(H190,Leistungszahlen!$A$11:$F$158,6,),IF(T190&gt;0,VLOOKUP(H190,Leistungszahlen!$A$11:$F$158,6,),0))</f>
        <v>0</v>
      </c>
      <c r="AH190" s="179" t="e">
        <f t="shared" si="93"/>
        <v>#DIV/0!</v>
      </c>
      <c r="AI190" s="179">
        <f t="shared" si="94"/>
        <v>0</v>
      </c>
      <c r="AJ190" s="179">
        <f t="shared" si="95"/>
        <v>0</v>
      </c>
      <c r="AK190" s="179">
        <f t="shared" si="96"/>
        <v>0</v>
      </c>
      <c r="AL190" s="179">
        <f t="shared" si="97"/>
        <v>0</v>
      </c>
      <c r="AM190" s="180">
        <f>IF(L190=1,Stundensätze!$D$13,IF(L190=2,Stundensätze!$D$17,IF(L190=4,Stundensätze!$D$21,"")))</f>
        <v>0</v>
      </c>
      <c r="AN190" s="180">
        <f>IF(L190=1,Stundensätze!$D$15,IF(L190=2,Stundensätze!$D$19,IF(L190=4,Stundensätze!$D$23,"")))</f>
        <v>0</v>
      </c>
      <c r="AO190" s="180" t="e">
        <f t="shared" si="87"/>
        <v>#DIV/0!</v>
      </c>
      <c r="AP190" s="180">
        <f t="shared" si="88"/>
        <v>0</v>
      </c>
      <c r="AQ190" s="192" t="e">
        <f t="shared" si="89"/>
        <v>#DIV/0!</v>
      </c>
      <c r="AR190" s="192" t="e">
        <f t="shared" si="90"/>
        <v>#DIV/0!</v>
      </c>
      <c r="AS190" s="193" t="e">
        <f t="shared" si="91"/>
        <v>#DIV/0!</v>
      </c>
      <c r="AT190" s="258" t="str">
        <f>IF(K190=0,0,VLOOKUP(K190,Kostenstellen!A:B,2,FALSE))</f>
        <v xml:space="preserve">Sophie-Luisen-Klinik                       </v>
      </c>
      <c r="AU190" s="68" t="str">
        <f t="shared" si="103"/>
        <v>S</v>
      </c>
      <c r="AV190" s="68" t="str">
        <f t="shared" si="104"/>
        <v/>
      </c>
      <c r="AW190" s="68">
        <f>IF(AF190=0,0,VLOOKUP($H190,Leistungszahlen!$A$11:$H$158,4,FALSE))</f>
        <v>0</v>
      </c>
      <c r="AX190" s="68">
        <f>IF(AF190=0,0,VLOOKUP($H190,Leistungszahlen!$A$11:$H$158,5,FALSE))</f>
        <v>0</v>
      </c>
      <c r="AY190" s="68">
        <f>IF(AG190=0,0,VLOOKUP($H190,Leistungszahlen!$A$11:$H$158,6,FALSE))</f>
        <v>0</v>
      </c>
      <c r="AZ190" s="68">
        <f t="shared" si="105"/>
        <v>0</v>
      </c>
      <c r="BA190" s="68">
        <f t="shared" si="106"/>
        <v>0</v>
      </c>
      <c r="BC190" s="68">
        <f t="shared" si="92"/>
        <v>0</v>
      </c>
      <c r="BD190" s="285"/>
    </row>
    <row r="191" spans="1:56" s="68" customFormat="1" ht="33.75">
      <c r="A191" s="200"/>
      <c r="B191" s="200"/>
      <c r="C191" s="200" t="s">
        <v>641</v>
      </c>
      <c r="D191" s="200" t="s">
        <v>202</v>
      </c>
      <c r="E191" s="200" t="s">
        <v>350</v>
      </c>
      <c r="F191" s="200" t="s">
        <v>911</v>
      </c>
      <c r="G191" s="200" t="s">
        <v>262</v>
      </c>
      <c r="H191" s="201" t="s">
        <v>202</v>
      </c>
      <c r="I191" s="202">
        <v>13.34</v>
      </c>
      <c r="J191" s="200" t="s">
        <v>780</v>
      </c>
      <c r="K191" s="176">
        <v>2</v>
      </c>
      <c r="L191" s="176">
        <v>1</v>
      </c>
      <c r="M191" s="176"/>
      <c r="N191" s="286">
        <v>1</v>
      </c>
      <c r="O191" s="286">
        <v>4</v>
      </c>
      <c r="P191" s="176"/>
      <c r="Q191" s="203">
        <f t="shared" si="98"/>
        <v>1</v>
      </c>
      <c r="R191" s="203">
        <f t="shared" si="99"/>
        <v>4</v>
      </c>
      <c r="S191" s="203">
        <f t="shared" si="100"/>
        <v>0</v>
      </c>
      <c r="T191" s="203">
        <f t="shared" si="101"/>
        <v>0</v>
      </c>
      <c r="U191" s="203">
        <f t="shared" si="102"/>
        <v>0</v>
      </c>
      <c r="V191" s="175">
        <f>IF(Q191&gt;0,VLOOKUP(Q191,Jahresfaktoren!$A$11:$B$24,2,),0)</f>
        <v>52</v>
      </c>
      <c r="W191" s="175">
        <f>IF(R191&gt;0,VLOOKUP(R191,Jahresfaktoren!$D$11:$E$24,2,),0)</f>
        <v>198</v>
      </c>
      <c r="X191" s="175">
        <f>IF(S191&gt;0,VLOOKUP(S191,Jahresfaktoren!$A$28:$B$29,2,),0)</f>
        <v>0</v>
      </c>
      <c r="Y191" s="175">
        <f>IF(T191&gt;0,VLOOKUP(T191,Jahresfaktoren!$A$28:$B$29,2,),0)</f>
        <v>0</v>
      </c>
      <c r="Z191" s="175">
        <f>IF(U191&gt;0,VLOOKUP(U191,Jahresfaktoren!$A$32:$B$33,2,),)</f>
        <v>0</v>
      </c>
      <c r="AA191" s="177">
        <f t="shared" si="82"/>
        <v>693.68</v>
      </c>
      <c r="AB191" s="177">
        <f t="shared" si="83"/>
        <v>2641.32</v>
      </c>
      <c r="AC191" s="177" t="str">
        <f t="shared" si="84"/>
        <v/>
      </c>
      <c r="AD191" s="177" t="str">
        <f t="shared" si="85"/>
        <v/>
      </c>
      <c r="AE191" s="177" t="str">
        <f t="shared" si="86"/>
        <v/>
      </c>
      <c r="AF191" s="178">
        <f>IF(Q191&gt;0,VLOOKUP(H191,Leistungszahlen!$A$11:$C$158,3,),0)</f>
        <v>0</v>
      </c>
      <c r="AG191" s="178">
        <f>IF(R191&gt;0,VLOOKUP(H191,Leistungszahlen!$A$11:$F$158,6,),IF(T191&gt;0,VLOOKUP(H191,Leistungszahlen!$A$11:$F$158,6,),0))</f>
        <v>0</v>
      </c>
      <c r="AH191" s="179" t="e">
        <f t="shared" si="93"/>
        <v>#DIV/0!</v>
      </c>
      <c r="AI191" s="179" t="e">
        <f t="shared" si="94"/>
        <v>#DIV/0!</v>
      </c>
      <c r="AJ191" s="179">
        <f t="shared" si="95"/>
        <v>0</v>
      </c>
      <c r="AK191" s="179">
        <f t="shared" si="96"/>
        <v>0</v>
      </c>
      <c r="AL191" s="179">
        <f t="shared" si="97"/>
        <v>0</v>
      </c>
      <c r="AM191" s="180">
        <f>IF(L191=1,Stundensätze!$D$13,IF(L191=2,Stundensätze!$D$17,IF(L191=4,Stundensätze!$D$21,"")))</f>
        <v>0</v>
      </c>
      <c r="AN191" s="180">
        <f>IF(L191=1,Stundensätze!$D$15,IF(L191=2,Stundensätze!$D$19,IF(L191=4,Stundensätze!$D$23,"")))</f>
        <v>0</v>
      </c>
      <c r="AO191" s="180" t="e">
        <f t="shared" si="87"/>
        <v>#DIV/0!</v>
      </c>
      <c r="AP191" s="180">
        <f t="shared" si="88"/>
        <v>0</v>
      </c>
      <c r="AQ191" s="192" t="e">
        <f t="shared" si="89"/>
        <v>#DIV/0!</v>
      </c>
      <c r="AR191" s="192" t="e">
        <f t="shared" si="90"/>
        <v>#DIV/0!</v>
      </c>
      <c r="AS191" s="193" t="e">
        <f t="shared" si="91"/>
        <v>#DIV/0!</v>
      </c>
      <c r="AT191" s="258" t="str">
        <f>IF(K191=0,0,VLOOKUP(K191,Kostenstellen!A:B,2,FALSE))</f>
        <v xml:space="preserve">Sophie-Luisen-Klinik                       </v>
      </c>
      <c r="AU191" s="68" t="str">
        <f t="shared" si="103"/>
        <v>D</v>
      </c>
      <c r="AV191" s="68" t="str">
        <f t="shared" si="104"/>
        <v>D</v>
      </c>
      <c r="AW191" s="68">
        <f>IF(AF191=0,0,VLOOKUP($H191,Leistungszahlen!$A$11:$H$158,4,FALSE))</f>
        <v>0</v>
      </c>
      <c r="AX191" s="68">
        <f>IF(AF191=0,0,VLOOKUP($H191,Leistungszahlen!$A$11:$H$158,5,FALSE))</f>
        <v>0</v>
      </c>
      <c r="AY191" s="68">
        <f>IF(AG191=0,0,VLOOKUP($H191,Leistungszahlen!$A$11:$H$158,6,FALSE))</f>
        <v>0</v>
      </c>
      <c r="AZ191" s="68">
        <f t="shared" si="105"/>
        <v>0</v>
      </c>
      <c r="BA191" s="68">
        <f t="shared" si="106"/>
        <v>0</v>
      </c>
      <c r="BC191" s="68">
        <f t="shared" si="92"/>
        <v>0</v>
      </c>
      <c r="BD191" s="285"/>
    </row>
    <row r="192" spans="1:56" s="68" customFormat="1" ht="33.75">
      <c r="A192" s="200"/>
      <c r="B192" s="200"/>
      <c r="C192" s="200" t="s">
        <v>641</v>
      </c>
      <c r="D192" s="200" t="s">
        <v>202</v>
      </c>
      <c r="E192" s="200" t="s">
        <v>350</v>
      </c>
      <c r="F192" s="200" t="s">
        <v>912</v>
      </c>
      <c r="G192" s="200" t="s">
        <v>84</v>
      </c>
      <c r="H192" s="201" t="s">
        <v>202</v>
      </c>
      <c r="I192" s="202">
        <v>11.95</v>
      </c>
      <c r="J192" s="200" t="s">
        <v>780</v>
      </c>
      <c r="K192" s="176">
        <v>2</v>
      </c>
      <c r="L192" s="176">
        <v>1</v>
      </c>
      <c r="M192" s="176"/>
      <c r="N192" s="286">
        <v>1</v>
      </c>
      <c r="O192" s="286">
        <v>4</v>
      </c>
      <c r="P192" s="176"/>
      <c r="Q192" s="203">
        <f t="shared" si="98"/>
        <v>1</v>
      </c>
      <c r="R192" s="203">
        <f t="shared" si="99"/>
        <v>4</v>
      </c>
      <c r="S192" s="203">
        <f t="shared" si="100"/>
        <v>0</v>
      </c>
      <c r="T192" s="203">
        <f t="shared" si="101"/>
        <v>0</v>
      </c>
      <c r="U192" s="203">
        <f t="shared" si="102"/>
        <v>0</v>
      </c>
      <c r="V192" s="175">
        <f>IF(Q192&gt;0,VLOOKUP(Q192,Jahresfaktoren!$A$11:$B$24,2,),0)</f>
        <v>52</v>
      </c>
      <c r="W192" s="175">
        <f>IF(R192&gt;0,VLOOKUP(R192,Jahresfaktoren!$D$11:$E$24,2,),0)</f>
        <v>198</v>
      </c>
      <c r="X192" s="175">
        <f>IF(S192&gt;0,VLOOKUP(S192,Jahresfaktoren!$A$28:$B$29,2,),0)</f>
        <v>0</v>
      </c>
      <c r="Y192" s="175">
        <f>IF(T192&gt;0,VLOOKUP(T192,Jahresfaktoren!$A$28:$B$29,2,),0)</f>
        <v>0</v>
      </c>
      <c r="Z192" s="175">
        <f>IF(U192&gt;0,VLOOKUP(U192,Jahresfaktoren!$A$32:$B$33,2,),)</f>
        <v>0</v>
      </c>
      <c r="AA192" s="177">
        <f t="shared" ref="AA192:AA243" si="167">IF(Q192&gt;0,V192*I192,"")</f>
        <v>621.4</v>
      </c>
      <c r="AB192" s="177">
        <f t="shared" ref="AB192:AB243" si="168">IF(R192&gt;0,W192*I192,"")</f>
        <v>2366.1</v>
      </c>
      <c r="AC192" s="177" t="str">
        <f t="shared" ref="AC192:AC243" si="169">IF(S192&gt;0,X192*I192,"")</f>
        <v/>
      </c>
      <c r="AD192" s="177" t="str">
        <f t="shared" ref="AD192:AD243" si="170">IF(T192&gt;0,Y192*I192,"")</f>
        <v/>
      </c>
      <c r="AE192" s="177" t="str">
        <f t="shared" ref="AE192:AE243" si="171">IF(U192&gt;0,Z192*I192,"")</f>
        <v/>
      </c>
      <c r="AF192" s="178">
        <f>IF(Q192&gt;0,VLOOKUP(H192,Leistungszahlen!$A$11:$C$158,3,),0)</f>
        <v>0</v>
      </c>
      <c r="AG192" s="178">
        <f>IF(R192&gt;0,VLOOKUP(H192,Leistungszahlen!$A$11:$F$158,6,),IF(T192&gt;0,VLOOKUP(H192,Leistungszahlen!$A$11:$F$158,6,),0))</f>
        <v>0</v>
      </c>
      <c r="AH192" s="179" t="e">
        <f t="shared" si="93"/>
        <v>#DIV/0!</v>
      </c>
      <c r="AI192" s="179" t="e">
        <f t="shared" si="94"/>
        <v>#DIV/0!</v>
      </c>
      <c r="AJ192" s="179">
        <f t="shared" si="95"/>
        <v>0</v>
      </c>
      <c r="AK192" s="179">
        <f t="shared" si="96"/>
        <v>0</v>
      </c>
      <c r="AL192" s="179">
        <f t="shared" si="97"/>
        <v>0</v>
      </c>
      <c r="AM192" s="180">
        <f>IF(L192=1,Stundensätze!$D$13,IF(L192=2,Stundensätze!$D$17,IF(L192=4,Stundensätze!$D$21,"")))</f>
        <v>0</v>
      </c>
      <c r="AN192" s="180">
        <f>IF(L192=1,Stundensätze!$D$15,IF(L192=2,Stundensätze!$D$19,IF(L192=4,Stundensätze!$D$23,"")))</f>
        <v>0</v>
      </c>
      <c r="AO192" s="180" t="e">
        <f t="shared" ref="AO192:AO243" si="172">IF(OR(Q192&gt;0,R192&gt;0),((AH192+AI192)*AM192),0)</f>
        <v>#DIV/0!</v>
      </c>
      <c r="AP192" s="180">
        <f t="shared" ref="AP192:AP243" si="173">IF(OR(S192&gt;0,T192&gt;0,U192&gt;0),((AJ192+AK192+AL192)*AN192),0)</f>
        <v>0</v>
      </c>
      <c r="AQ192" s="192" t="e">
        <f t="shared" ref="AQ192:AQ243" si="174">IF(I192&gt;0,AP192+AO192,"")</f>
        <v>#DIV/0!</v>
      </c>
      <c r="AR192" s="192" t="e">
        <f t="shared" ref="AR192:AR243" si="175">IF(I192&gt;0,AQ192/12,"")</f>
        <v>#DIV/0!</v>
      </c>
      <c r="AS192" s="193" t="e">
        <f t="shared" ref="AS192:AS243" si="176">IF(OR(Q192&gt;0,R192&gt;0,S192&gt;0,T192&gt;0,U192&gt;0),(SUM(AH192:AL192)),0)</f>
        <v>#DIV/0!</v>
      </c>
      <c r="AT192" s="258" t="str">
        <f>IF(K192=0,0,VLOOKUP(K192,Kostenstellen!A:B,2,FALSE))</f>
        <v xml:space="preserve">Sophie-Luisen-Klinik                       </v>
      </c>
      <c r="AU192" s="68" t="str">
        <f t="shared" si="103"/>
        <v>D</v>
      </c>
      <c r="AV192" s="68" t="str">
        <f t="shared" si="104"/>
        <v>D</v>
      </c>
      <c r="AW192" s="68">
        <f>IF(AF192=0,0,VLOOKUP($H192,Leistungszahlen!$A$11:$H$158,4,FALSE))</f>
        <v>0</v>
      </c>
      <c r="AX192" s="68">
        <f>IF(AF192=0,0,VLOOKUP($H192,Leistungszahlen!$A$11:$H$158,5,FALSE))</f>
        <v>0</v>
      </c>
      <c r="AY192" s="68">
        <f>IF(AG192=0,0,VLOOKUP($H192,Leistungszahlen!$A$11:$H$158,6,FALSE))</f>
        <v>0</v>
      </c>
      <c r="AZ192" s="68">
        <f t="shared" si="105"/>
        <v>0</v>
      </c>
      <c r="BA192" s="68">
        <f t="shared" si="106"/>
        <v>0</v>
      </c>
      <c r="BC192" s="68">
        <f t="shared" ref="BC192:BC243" si="177">IF(BA192&gt;0,"Die Leistungswerte sind unter- oder überschritten",0)</f>
        <v>0</v>
      </c>
      <c r="BD192" s="285"/>
    </row>
    <row r="193" spans="1:56" s="68" customFormat="1" ht="33.75">
      <c r="A193" s="200"/>
      <c r="B193" s="200"/>
      <c r="C193" s="200" t="s">
        <v>641</v>
      </c>
      <c r="D193" s="200" t="s">
        <v>202</v>
      </c>
      <c r="E193" s="200" t="s">
        <v>350</v>
      </c>
      <c r="F193" s="200" t="s">
        <v>913</v>
      </c>
      <c r="G193" s="200" t="s">
        <v>552</v>
      </c>
      <c r="H193" s="201" t="s">
        <v>202</v>
      </c>
      <c r="I193" s="202">
        <v>13.31</v>
      </c>
      <c r="J193" s="200" t="s">
        <v>780</v>
      </c>
      <c r="K193" s="176">
        <v>2</v>
      </c>
      <c r="L193" s="176">
        <v>1</v>
      </c>
      <c r="M193" s="176"/>
      <c r="N193" s="286">
        <v>1</v>
      </c>
      <c r="O193" s="286">
        <v>4</v>
      </c>
      <c r="P193" s="176"/>
      <c r="Q193" s="203">
        <f t="shared" si="98"/>
        <v>1</v>
      </c>
      <c r="R193" s="203">
        <f t="shared" si="99"/>
        <v>4</v>
      </c>
      <c r="S193" s="203">
        <f t="shared" si="100"/>
        <v>0</v>
      </c>
      <c r="T193" s="203">
        <f t="shared" si="101"/>
        <v>0</v>
      </c>
      <c r="U193" s="203">
        <f t="shared" si="102"/>
        <v>0</v>
      </c>
      <c r="V193" s="175">
        <f>IF(Q193&gt;0,VLOOKUP(Q193,Jahresfaktoren!$A$11:$B$24,2,),0)</f>
        <v>52</v>
      </c>
      <c r="W193" s="175">
        <f>IF(R193&gt;0,VLOOKUP(R193,Jahresfaktoren!$D$11:$E$24,2,),0)</f>
        <v>198</v>
      </c>
      <c r="X193" s="175">
        <f>IF(S193&gt;0,VLOOKUP(S193,Jahresfaktoren!$A$28:$B$29,2,),0)</f>
        <v>0</v>
      </c>
      <c r="Y193" s="175">
        <f>IF(T193&gt;0,VLOOKUP(T193,Jahresfaktoren!$A$28:$B$29,2,),0)</f>
        <v>0</v>
      </c>
      <c r="Z193" s="175">
        <f>IF(U193&gt;0,VLOOKUP(U193,Jahresfaktoren!$A$32:$B$33,2,),)</f>
        <v>0</v>
      </c>
      <c r="AA193" s="177">
        <f t="shared" si="167"/>
        <v>692.12</v>
      </c>
      <c r="AB193" s="177">
        <f t="shared" si="168"/>
        <v>2635.38</v>
      </c>
      <c r="AC193" s="177" t="str">
        <f t="shared" si="169"/>
        <v/>
      </c>
      <c r="AD193" s="177" t="str">
        <f t="shared" si="170"/>
        <v/>
      </c>
      <c r="AE193" s="177" t="str">
        <f t="shared" si="171"/>
        <v/>
      </c>
      <c r="AF193" s="178">
        <f>IF(Q193&gt;0,VLOOKUP(H193,Leistungszahlen!$A$11:$C$158,3,),0)</f>
        <v>0</v>
      </c>
      <c r="AG193" s="178">
        <f>IF(R193&gt;0,VLOOKUP(H193,Leistungszahlen!$A$11:$F$158,6,),IF(T193&gt;0,VLOOKUP(H193,Leistungszahlen!$A$11:$F$158,6,),0))</f>
        <v>0</v>
      </c>
      <c r="AH193" s="179" t="e">
        <f t="shared" si="93"/>
        <v>#DIV/0!</v>
      </c>
      <c r="AI193" s="179" t="e">
        <f t="shared" si="94"/>
        <v>#DIV/0!</v>
      </c>
      <c r="AJ193" s="179">
        <f t="shared" si="95"/>
        <v>0</v>
      </c>
      <c r="AK193" s="179">
        <f t="shared" si="96"/>
        <v>0</v>
      </c>
      <c r="AL193" s="179">
        <f t="shared" si="97"/>
        <v>0</v>
      </c>
      <c r="AM193" s="180">
        <f>IF(L193=1,Stundensätze!$D$13,IF(L193=2,Stundensätze!$D$17,IF(L193=4,Stundensätze!$D$21,"")))</f>
        <v>0</v>
      </c>
      <c r="AN193" s="180">
        <f>IF(L193=1,Stundensätze!$D$15,IF(L193=2,Stundensätze!$D$19,IF(L193=4,Stundensätze!$D$23,"")))</f>
        <v>0</v>
      </c>
      <c r="AO193" s="180" t="e">
        <f t="shared" si="172"/>
        <v>#DIV/0!</v>
      </c>
      <c r="AP193" s="180">
        <f t="shared" si="173"/>
        <v>0</v>
      </c>
      <c r="AQ193" s="192" t="e">
        <f t="shared" si="174"/>
        <v>#DIV/0!</v>
      </c>
      <c r="AR193" s="192" t="e">
        <f t="shared" si="175"/>
        <v>#DIV/0!</v>
      </c>
      <c r="AS193" s="193" t="e">
        <f t="shared" si="176"/>
        <v>#DIV/0!</v>
      </c>
      <c r="AT193" s="258" t="str">
        <f>IF(K193=0,0,VLOOKUP(K193,Kostenstellen!A:B,2,FALSE))</f>
        <v xml:space="preserve">Sophie-Luisen-Klinik                       </v>
      </c>
      <c r="AU193" s="68" t="str">
        <f t="shared" si="103"/>
        <v>D</v>
      </c>
      <c r="AV193" s="68" t="str">
        <f t="shared" si="104"/>
        <v>D</v>
      </c>
      <c r="AW193" s="68">
        <f>IF(AF193=0,0,VLOOKUP($H193,Leistungszahlen!$A$11:$H$158,4,FALSE))</f>
        <v>0</v>
      </c>
      <c r="AX193" s="68">
        <f>IF(AF193=0,0,VLOOKUP($H193,Leistungszahlen!$A$11:$H$158,5,FALSE))</f>
        <v>0</v>
      </c>
      <c r="AY193" s="68">
        <f>IF(AG193=0,0,VLOOKUP($H193,Leistungszahlen!$A$11:$H$158,6,FALSE))</f>
        <v>0</v>
      </c>
      <c r="AZ193" s="68">
        <f t="shared" si="105"/>
        <v>0</v>
      </c>
      <c r="BA193" s="68">
        <f t="shared" si="106"/>
        <v>0</v>
      </c>
      <c r="BC193" s="68">
        <f t="shared" si="177"/>
        <v>0</v>
      </c>
      <c r="BD193" s="285"/>
    </row>
    <row r="194" spans="1:56" s="68" customFormat="1" ht="33.75">
      <c r="A194" s="200"/>
      <c r="B194" s="200"/>
      <c r="C194" s="200" t="s">
        <v>641</v>
      </c>
      <c r="D194" s="200" t="s">
        <v>202</v>
      </c>
      <c r="E194" s="200" t="s">
        <v>350</v>
      </c>
      <c r="F194" s="200" t="s">
        <v>914</v>
      </c>
      <c r="G194" s="200" t="s">
        <v>552</v>
      </c>
      <c r="H194" s="201" t="s">
        <v>202</v>
      </c>
      <c r="I194" s="202">
        <v>13.41</v>
      </c>
      <c r="J194" s="200" t="s">
        <v>780</v>
      </c>
      <c r="K194" s="176">
        <v>2</v>
      </c>
      <c r="L194" s="176">
        <v>1</v>
      </c>
      <c r="M194" s="176"/>
      <c r="N194" s="286">
        <v>1</v>
      </c>
      <c r="O194" s="286">
        <v>4</v>
      </c>
      <c r="P194" s="176"/>
      <c r="Q194" s="203">
        <f t="shared" si="98"/>
        <v>1</v>
      </c>
      <c r="R194" s="203">
        <f t="shared" si="99"/>
        <v>4</v>
      </c>
      <c r="S194" s="203">
        <f t="shared" si="100"/>
        <v>0</v>
      </c>
      <c r="T194" s="203">
        <f t="shared" si="101"/>
        <v>0</v>
      </c>
      <c r="U194" s="203">
        <f t="shared" si="102"/>
        <v>0</v>
      </c>
      <c r="V194" s="175">
        <f>IF(Q194&gt;0,VLOOKUP(Q194,Jahresfaktoren!$A$11:$B$24,2,),0)</f>
        <v>52</v>
      </c>
      <c r="W194" s="175">
        <f>IF(R194&gt;0,VLOOKUP(R194,Jahresfaktoren!$D$11:$E$24,2,),0)</f>
        <v>198</v>
      </c>
      <c r="X194" s="175">
        <f>IF(S194&gt;0,VLOOKUP(S194,Jahresfaktoren!$A$28:$B$29,2,),0)</f>
        <v>0</v>
      </c>
      <c r="Y194" s="175">
        <f>IF(T194&gt;0,VLOOKUP(T194,Jahresfaktoren!$A$28:$B$29,2,),0)</f>
        <v>0</v>
      </c>
      <c r="Z194" s="175">
        <f>IF(U194&gt;0,VLOOKUP(U194,Jahresfaktoren!$A$32:$B$33,2,),)</f>
        <v>0</v>
      </c>
      <c r="AA194" s="177">
        <f t="shared" si="167"/>
        <v>697.32</v>
      </c>
      <c r="AB194" s="177">
        <f t="shared" si="168"/>
        <v>2655.18</v>
      </c>
      <c r="AC194" s="177" t="str">
        <f t="shared" si="169"/>
        <v/>
      </c>
      <c r="AD194" s="177" t="str">
        <f t="shared" si="170"/>
        <v/>
      </c>
      <c r="AE194" s="177" t="str">
        <f t="shared" si="171"/>
        <v/>
      </c>
      <c r="AF194" s="178">
        <f>IF(Q194&gt;0,VLOOKUP(H194,Leistungszahlen!$A$11:$C$158,3,),0)</f>
        <v>0</v>
      </c>
      <c r="AG194" s="178">
        <f>IF(R194&gt;0,VLOOKUP(H194,Leistungszahlen!$A$11:$F$158,6,),IF(T194&gt;0,VLOOKUP(H194,Leistungszahlen!$A$11:$F$158,6,),0))</f>
        <v>0</v>
      </c>
      <c r="AH194" s="179" t="e">
        <f t="shared" si="93"/>
        <v>#DIV/0!</v>
      </c>
      <c r="AI194" s="179" t="e">
        <f t="shared" si="94"/>
        <v>#DIV/0!</v>
      </c>
      <c r="AJ194" s="179">
        <f t="shared" si="95"/>
        <v>0</v>
      </c>
      <c r="AK194" s="179">
        <f t="shared" si="96"/>
        <v>0</v>
      </c>
      <c r="AL194" s="179">
        <f t="shared" si="97"/>
        <v>0</v>
      </c>
      <c r="AM194" s="180">
        <f>IF(L194=1,Stundensätze!$D$13,IF(L194=2,Stundensätze!$D$17,IF(L194=4,Stundensätze!$D$21,"")))</f>
        <v>0</v>
      </c>
      <c r="AN194" s="180">
        <f>IF(L194=1,Stundensätze!$D$15,IF(L194=2,Stundensätze!$D$19,IF(L194=4,Stundensätze!$D$23,"")))</f>
        <v>0</v>
      </c>
      <c r="AO194" s="180" t="e">
        <f t="shared" si="172"/>
        <v>#DIV/0!</v>
      </c>
      <c r="AP194" s="180">
        <f t="shared" si="173"/>
        <v>0</v>
      </c>
      <c r="AQ194" s="192" t="e">
        <f t="shared" si="174"/>
        <v>#DIV/0!</v>
      </c>
      <c r="AR194" s="192" t="e">
        <f t="shared" si="175"/>
        <v>#DIV/0!</v>
      </c>
      <c r="AS194" s="193" t="e">
        <f t="shared" si="176"/>
        <v>#DIV/0!</v>
      </c>
      <c r="AT194" s="258" t="str">
        <f>IF(K194=0,0,VLOOKUP(K194,Kostenstellen!A:B,2,FALSE))</f>
        <v xml:space="preserve">Sophie-Luisen-Klinik                       </v>
      </c>
      <c r="AU194" s="68" t="str">
        <f t="shared" si="103"/>
        <v>D</v>
      </c>
      <c r="AV194" s="68" t="str">
        <f t="shared" si="104"/>
        <v>D</v>
      </c>
      <c r="AW194" s="68">
        <f>IF(AF194=0,0,VLOOKUP($H194,Leistungszahlen!$A$11:$H$158,4,FALSE))</f>
        <v>0</v>
      </c>
      <c r="AX194" s="68">
        <f>IF(AF194=0,0,VLOOKUP($H194,Leistungszahlen!$A$11:$H$158,5,FALSE))</f>
        <v>0</v>
      </c>
      <c r="AY194" s="68">
        <f>IF(AG194=0,0,VLOOKUP($H194,Leistungszahlen!$A$11:$H$158,6,FALSE))</f>
        <v>0</v>
      </c>
      <c r="AZ194" s="68">
        <f t="shared" si="105"/>
        <v>0</v>
      </c>
      <c r="BA194" s="68">
        <f t="shared" si="106"/>
        <v>0</v>
      </c>
      <c r="BC194" s="68">
        <f t="shared" si="177"/>
        <v>0</v>
      </c>
      <c r="BD194" s="285"/>
    </row>
    <row r="195" spans="1:56" s="68" customFormat="1" ht="33.75">
      <c r="A195" s="200"/>
      <c r="B195" s="200"/>
      <c r="C195" s="200" t="s">
        <v>641</v>
      </c>
      <c r="D195" s="200" t="s">
        <v>202</v>
      </c>
      <c r="E195" s="200" t="s">
        <v>350</v>
      </c>
      <c r="F195" s="200"/>
      <c r="G195" s="200" t="s">
        <v>113</v>
      </c>
      <c r="H195" s="201" t="s">
        <v>205</v>
      </c>
      <c r="I195" s="202">
        <v>52.16</v>
      </c>
      <c r="J195" s="200" t="s">
        <v>780</v>
      </c>
      <c r="K195" s="176">
        <v>2</v>
      </c>
      <c r="L195" s="176">
        <v>1</v>
      </c>
      <c r="M195" s="176"/>
      <c r="N195" s="286">
        <v>3</v>
      </c>
      <c r="O195" s="286"/>
      <c r="P195" s="176"/>
      <c r="Q195" s="203">
        <f t="shared" si="98"/>
        <v>3</v>
      </c>
      <c r="R195" s="203">
        <f t="shared" si="99"/>
        <v>0</v>
      </c>
      <c r="S195" s="203">
        <f t="shared" si="100"/>
        <v>0</v>
      </c>
      <c r="T195" s="203">
        <f t="shared" si="101"/>
        <v>0</v>
      </c>
      <c r="U195" s="203">
        <f t="shared" si="102"/>
        <v>0</v>
      </c>
      <c r="V195" s="175">
        <f>IF(Q195&gt;0,VLOOKUP(Q195,Jahresfaktoren!$A$11:$B$24,2,),0)</f>
        <v>152</v>
      </c>
      <c r="W195" s="175">
        <f>IF(R195&gt;0,VLOOKUP(R195,Jahresfaktoren!$D$11:$E$24,2,),0)</f>
        <v>0</v>
      </c>
      <c r="X195" s="175">
        <f>IF(S195&gt;0,VLOOKUP(S195,Jahresfaktoren!$A$28:$B$29,2,),0)</f>
        <v>0</v>
      </c>
      <c r="Y195" s="175">
        <f>IF(T195&gt;0,VLOOKUP(T195,Jahresfaktoren!$A$28:$B$29,2,),0)</f>
        <v>0</v>
      </c>
      <c r="Z195" s="175">
        <f>IF(U195&gt;0,VLOOKUP(U195,Jahresfaktoren!$A$32:$B$33,2,),)</f>
        <v>0</v>
      </c>
      <c r="AA195" s="177">
        <f t="shared" si="167"/>
        <v>7928.32</v>
      </c>
      <c r="AB195" s="177" t="str">
        <f t="shared" si="168"/>
        <v/>
      </c>
      <c r="AC195" s="177" t="str">
        <f t="shared" si="169"/>
        <v/>
      </c>
      <c r="AD195" s="177" t="str">
        <f t="shared" si="170"/>
        <v/>
      </c>
      <c r="AE195" s="177" t="str">
        <f t="shared" si="171"/>
        <v/>
      </c>
      <c r="AF195" s="178">
        <f>IF(Q195&gt;0,VLOOKUP(H195,Leistungszahlen!$A$11:$C$158,3,),0)</f>
        <v>0</v>
      </c>
      <c r="AG195" s="178">
        <f>IF(R195&gt;0,VLOOKUP(H195,Leistungszahlen!$A$11:$F$158,6,),IF(T195&gt;0,VLOOKUP(H195,Leistungszahlen!$A$11:$F$158,6,),0))</f>
        <v>0</v>
      </c>
      <c r="AH195" s="179" t="e">
        <f t="shared" si="93"/>
        <v>#DIV/0!</v>
      </c>
      <c r="AI195" s="179">
        <f t="shared" si="94"/>
        <v>0</v>
      </c>
      <c r="AJ195" s="179">
        <f t="shared" si="95"/>
        <v>0</v>
      </c>
      <c r="AK195" s="179">
        <f t="shared" si="96"/>
        <v>0</v>
      </c>
      <c r="AL195" s="179">
        <f t="shared" si="97"/>
        <v>0</v>
      </c>
      <c r="AM195" s="180">
        <f>IF(L195=1,Stundensätze!$D$13,IF(L195=2,Stundensätze!$D$17,IF(L195=4,Stundensätze!$D$21,"")))</f>
        <v>0</v>
      </c>
      <c r="AN195" s="180">
        <f>IF(L195=1,Stundensätze!$D$15,IF(L195=2,Stundensätze!$D$19,IF(L195=4,Stundensätze!$D$23,"")))</f>
        <v>0</v>
      </c>
      <c r="AO195" s="180" t="e">
        <f t="shared" si="172"/>
        <v>#DIV/0!</v>
      </c>
      <c r="AP195" s="180">
        <f t="shared" si="173"/>
        <v>0</v>
      </c>
      <c r="AQ195" s="192" t="e">
        <f t="shared" si="174"/>
        <v>#DIV/0!</v>
      </c>
      <c r="AR195" s="192" t="e">
        <f t="shared" si="175"/>
        <v>#DIV/0!</v>
      </c>
      <c r="AS195" s="193" t="e">
        <f t="shared" si="176"/>
        <v>#DIV/0!</v>
      </c>
      <c r="AT195" s="258" t="str">
        <f>IF(K195=0,0,VLOOKUP(K195,Kostenstellen!A:B,2,FALSE))</f>
        <v xml:space="preserve">Sophie-Luisen-Klinik                       </v>
      </c>
      <c r="AU195" s="68" t="str">
        <f t="shared" si="103"/>
        <v>G</v>
      </c>
      <c r="AV195" s="68" t="str">
        <f t="shared" si="104"/>
        <v/>
      </c>
      <c r="AW195" s="68">
        <f>IF(AF195=0,0,VLOOKUP($H195,Leistungszahlen!$A$11:$H$158,4,FALSE))</f>
        <v>0</v>
      </c>
      <c r="AX195" s="68">
        <f>IF(AF195=0,0,VLOOKUP($H195,Leistungszahlen!$A$11:$H$158,5,FALSE))</f>
        <v>0</v>
      </c>
      <c r="AY195" s="68">
        <f>IF(AG195=0,0,VLOOKUP($H195,Leistungszahlen!$A$11:$H$158,6,FALSE))</f>
        <v>0</v>
      </c>
      <c r="AZ195" s="68">
        <f t="shared" si="105"/>
        <v>0</v>
      </c>
      <c r="BA195" s="68">
        <f t="shared" si="106"/>
        <v>0</v>
      </c>
      <c r="BC195" s="68">
        <f t="shared" si="177"/>
        <v>0</v>
      </c>
      <c r="BD195" s="285"/>
    </row>
    <row r="196" spans="1:56" s="68" customFormat="1" ht="33.75">
      <c r="A196" s="200"/>
      <c r="B196" s="200"/>
      <c r="C196" s="200" t="s">
        <v>641</v>
      </c>
      <c r="D196" s="200" t="s">
        <v>202</v>
      </c>
      <c r="E196" s="200" t="s">
        <v>350</v>
      </c>
      <c r="F196" s="200" t="s">
        <v>915</v>
      </c>
      <c r="G196" s="200" t="s">
        <v>916</v>
      </c>
      <c r="H196" s="201" t="s">
        <v>202</v>
      </c>
      <c r="I196" s="202">
        <v>15.32</v>
      </c>
      <c r="J196" s="200" t="s">
        <v>780</v>
      </c>
      <c r="K196" s="176">
        <v>2</v>
      </c>
      <c r="L196" s="176">
        <v>1</v>
      </c>
      <c r="M196" s="176"/>
      <c r="N196" s="286">
        <v>2</v>
      </c>
      <c r="O196" s="286">
        <v>3</v>
      </c>
      <c r="P196" s="176"/>
      <c r="Q196" s="203">
        <f t="shared" si="98"/>
        <v>2</v>
      </c>
      <c r="R196" s="203">
        <f t="shared" si="99"/>
        <v>3</v>
      </c>
      <c r="S196" s="203">
        <f t="shared" si="100"/>
        <v>0</v>
      </c>
      <c r="T196" s="203">
        <f t="shared" si="101"/>
        <v>0</v>
      </c>
      <c r="U196" s="203">
        <f t="shared" si="102"/>
        <v>0</v>
      </c>
      <c r="V196" s="175">
        <f>IF(Q196&gt;0,VLOOKUP(Q196,Jahresfaktoren!$A$11:$B$24,2,),0)</f>
        <v>104</v>
      </c>
      <c r="W196" s="175">
        <f>IF(R196&gt;0,VLOOKUP(R196,Jahresfaktoren!$D$11:$E$24,2,),0)</f>
        <v>150</v>
      </c>
      <c r="X196" s="175">
        <f>IF(S196&gt;0,VLOOKUP(S196,Jahresfaktoren!$A$28:$B$29,2,),0)</f>
        <v>0</v>
      </c>
      <c r="Y196" s="175">
        <f>IF(T196&gt;0,VLOOKUP(T196,Jahresfaktoren!$A$28:$B$29,2,),0)</f>
        <v>0</v>
      </c>
      <c r="Z196" s="175">
        <f>IF(U196&gt;0,VLOOKUP(U196,Jahresfaktoren!$A$32:$B$33,2,),)</f>
        <v>0</v>
      </c>
      <c r="AA196" s="177">
        <f t="shared" si="167"/>
        <v>1593.28</v>
      </c>
      <c r="AB196" s="177">
        <f t="shared" si="168"/>
        <v>2298</v>
      </c>
      <c r="AC196" s="177" t="str">
        <f t="shared" si="169"/>
        <v/>
      </c>
      <c r="AD196" s="177" t="str">
        <f t="shared" si="170"/>
        <v/>
      </c>
      <c r="AE196" s="177" t="str">
        <f t="shared" si="171"/>
        <v/>
      </c>
      <c r="AF196" s="178">
        <f>IF(Q196&gt;0,VLOOKUP(H196,Leistungszahlen!$A$11:$C$158,3,),0)</f>
        <v>0</v>
      </c>
      <c r="AG196" s="178">
        <f>IF(R196&gt;0,VLOOKUP(H196,Leistungszahlen!$A$11:$F$158,6,),IF(T196&gt;0,VLOOKUP(H196,Leistungszahlen!$A$11:$F$158,6,),0))</f>
        <v>0</v>
      </c>
      <c r="AH196" s="179" t="e">
        <f t="shared" si="93"/>
        <v>#DIV/0!</v>
      </c>
      <c r="AI196" s="179" t="e">
        <f t="shared" si="94"/>
        <v>#DIV/0!</v>
      </c>
      <c r="AJ196" s="179">
        <f t="shared" si="95"/>
        <v>0</v>
      </c>
      <c r="AK196" s="179">
        <f t="shared" si="96"/>
        <v>0</v>
      </c>
      <c r="AL196" s="179">
        <f t="shared" si="97"/>
        <v>0</v>
      </c>
      <c r="AM196" s="180">
        <f>IF(L196=1,Stundensätze!$D$13,IF(L196=2,Stundensätze!$D$17,IF(L196=4,Stundensätze!$D$21,"")))</f>
        <v>0</v>
      </c>
      <c r="AN196" s="180">
        <f>IF(L196=1,Stundensätze!$D$15,IF(L196=2,Stundensätze!$D$19,IF(L196=4,Stundensätze!$D$23,"")))</f>
        <v>0</v>
      </c>
      <c r="AO196" s="180" t="e">
        <f t="shared" si="172"/>
        <v>#DIV/0!</v>
      </c>
      <c r="AP196" s="180">
        <f t="shared" si="173"/>
        <v>0</v>
      </c>
      <c r="AQ196" s="192" t="e">
        <f t="shared" si="174"/>
        <v>#DIV/0!</v>
      </c>
      <c r="AR196" s="192" t="e">
        <f t="shared" si="175"/>
        <v>#DIV/0!</v>
      </c>
      <c r="AS196" s="193" t="e">
        <f t="shared" si="176"/>
        <v>#DIV/0!</v>
      </c>
      <c r="AT196" s="258" t="str">
        <f>IF(K196=0,0,VLOOKUP(K196,Kostenstellen!A:B,2,FALSE))</f>
        <v xml:space="preserve">Sophie-Luisen-Klinik                       </v>
      </c>
      <c r="AU196" s="68" t="str">
        <f t="shared" si="103"/>
        <v>D</v>
      </c>
      <c r="AV196" s="68" t="str">
        <f t="shared" si="104"/>
        <v>D</v>
      </c>
      <c r="AW196" s="68">
        <f>IF(AF196=0,0,VLOOKUP($H196,Leistungszahlen!$A$11:$H$158,4,FALSE))</f>
        <v>0</v>
      </c>
      <c r="AX196" s="68">
        <f>IF(AF196=0,0,VLOOKUP($H196,Leistungszahlen!$A$11:$H$158,5,FALSE))</f>
        <v>0</v>
      </c>
      <c r="AY196" s="68">
        <f>IF(AG196=0,0,VLOOKUP($H196,Leistungszahlen!$A$11:$H$158,6,FALSE))</f>
        <v>0</v>
      </c>
      <c r="AZ196" s="68">
        <f t="shared" si="105"/>
        <v>0</v>
      </c>
      <c r="BA196" s="68">
        <f t="shared" si="106"/>
        <v>0</v>
      </c>
      <c r="BC196" s="68">
        <f t="shared" si="177"/>
        <v>0</v>
      </c>
      <c r="BD196" s="285"/>
    </row>
    <row r="197" spans="1:56" s="68" customFormat="1" ht="33.75">
      <c r="A197" s="200"/>
      <c r="B197" s="200"/>
      <c r="C197" s="200" t="s">
        <v>641</v>
      </c>
      <c r="D197" s="200" t="s">
        <v>202</v>
      </c>
      <c r="E197" s="200" t="s">
        <v>350</v>
      </c>
      <c r="F197" s="200"/>
      <c r="G197" s="200" t="s">
        <v>116</v>
      </c>
      <c r="H197" s="201" t="s">
        <v>218</v>
      </c>
      <c r="I197" s="202">
        <v>17.100000000000001</v>
      </c>
      <c r="J197" s="200" t="s">
        <v>778</v>
      </c>
      <c r="K197" s="176">
        <v>2</v>
      </c>
      <c r="L197" s="176">
        <v>1</v>
      </c>
      <c r="M197" s="176"/>
      <c r="N197" s="286">
        <v>3</v>
      </c>
      <c r="O197" s="286"/>
      <c r="P197" s="176"/>
      <c r="Q197" s="203">
        <f t="shared" si="98"/>
        <v>3</v>
      </c>
      <c r="R197" s="203">
        <f t="shared" si="99"/>
        <v>0</v>
      </c>
      <c r="S197" s="203">
        <f t="shared" si="100"/>
        <v>0</v>
      </c>
      <c r="T197" s="203">
        <f t="shared" si="101"/>
        <v>0</v>
      </c>
      <c r="U197" s="203">
        <f t="shared" si="102"/>
        <v>0</v>
      </c>
      <c r="V197" s="175">
        <f>IF(Q197&gt;0,VLOOKUP(Q197,Jahresfaktoren!$A$11:$B$24,2,),0)</f>
        <v>152</v>
      </c>
      <c r="W197" s="175">
        <f>IF(R197&gt;0,VLOOKUP(R197,Jahresfaktoren!$D$11:$E$24,2,),0)</f>
        <v>0</v>
      </c>
      <c r="X197" s="175">
        <f>IF(S197&gt;0,VLOOKUP(S197,Jahresfaktoren!$A$28:$B$29,2,),0)</f>
        <v>0</v>
      </c>
      <c r="Y197" s="175">
        <f>IF(T197&gt;0,VLOOKUP(T197,Jahresfaktoren!$A$28:$B$29,2,),0)</f>
        <v>0</v>
      </c>
      <c r="Z197" s="175">
        <f>IF(U197&gt;0,VLOOKUP(U197,Jahresfaktoren!$A$32:$B$33,2,),)</f>
        <v>0</v>
      </c>
      <c r="AA197" s="177">
        <f t="shared" si="167"/>
        <v>2599.2000000000003</v>
      </c>
      <c r="AB197" s="177" t="str">
        <f t="shared" si="168"/>
        <v/>
      </c>
      <c r="AC197" s="177" t="str">
        <f t="shared" si="169"/>
        <v/>
      </c>
      <c r="AD197" s="177" t="str">
        <f t="shared" si="170"/>
        <v/>
      </c>
      <c r="AE197" s="177" t="str">
        <f t="shared" si="171"/>
        <v/>
      </c>
      <c r="AF197" s="178">
        <f>IF(Q197&gt;0,VLOOKUP(H197,Leistungszahlen!$A$11:$C$158,3,),0)</f>
        <v>0</v>
      </c>
      <c r="AG197" s="178">
        <f>IF(R197&gt;0,VLOOKUP(H197,Leistungszahlen!$A$11:$F$158,6,),IF(T197&gt;0,VLOOKUP(H197,Leistungszahlen!$A$11:$F$158,6,),0))</f>
        <v>0</v>
      </c>
      <c r="AH197" s="179" t="e">
        <f t="shared" si="93"/>
        <v>#DIV/0!</v>
      </c>
      <c r="AI197" s="179">
        <f t="shared" si="94"/>
        <v>0</v>
      </c>
      <c r="AJ197" s="179">
        <f t="shared" si="95"/>
        <v>0</v>
      </c>
      <c r="AK197" s="179">
        <f t="shared" si="96"/>
        <v>0</v>
      </c>
      <c r="AL197" s="179">
        <f t="shared" si="97"/>
        <v>0</v>
      </c>
      <c r="AM197" s="180">
        <f>IF(L197=1,Stundensätze!$D$13,IF(L197=2,Stundensätze!$D$17,IF(L197=4,Stundensätze!$D$21,"")))</f>
        <v>0</v>
      </c>
      <c r="AN197" s="180">
        <f>IF(L197=1,Stundensätze!$D$15,IF(L197=2,Stundensätze!$D$19,IF(L197=4,Stundensätze!$D$23,"")))</f>
        <v>0</v>
      </c>
      <c r="AO197" s="180" t="e">
        <f t="shared" si="172"/>
        <v>#DIV/0!</v>
      </c>
      <c r="AP197" s="180">
        <f t="shared" si="173"/>
        <v>0</v>
      </c>
      <c r="AQ197" s="192" t="e">
        <f t="shared" si="174"/>
        <v>#DIV/0!</v>
      </c>
      <c r="AR197" s="192" t="e">
        <f t="shared" si="175"/>
        <v>#DIV/0!</v>
      </c>
      <c r="AS197" s="193" t="e">
        <f t="shared" si="176"/>
        <v>#DIV/0!</v>
      </c>
      <c r="AT197" s="258" t="str">
        <f>IF(K197=0,0,VLOOKUP(K197,Kostenstellen!A:B,2,FALSE))</f>
        <v xml:space="preserve">Sophie-Luisen-Klinik                       </v>
      </c>
      <c r="AU197" s="68" t="str">
        <f t="shared" si="103"/>
        <v>U</v>
      </c>
      <c r="AV197" s="68" t="str">
        <f t="shared" si="104"/>
        <v/>
      </c>
      <c r="AW197" s="68">
        <f>IF(AF197=0,0,VLOOKUP($H197,Leistungszahlen!$A$11:$H$158,4,FALSE))</f>
        <v>0</v>
      </c>
      <c r="AX197" s="68">
        <f>IF(AF197=0,0,VLOOKUP($H197,Leistungszahlen!$A$11:$H$158,5,FALSE))</f>
        <v>0</v>
      </c>
      <c r="AY197" s="68">
        <f>IF(AG197=0,0,VLOOKUP($H197,Leistungszahlen!$A$11:$H$158,6,FALSE))</f>
        <v>0</v>
      </c>
      <c r="AZ197" s="68">
        <f t="shared" si="105"/>
        <v>0</v>
      </c>
      <c r="BA197" s="68">
        <f t="shared" si="106"/>
        <v>0</v>
      </c>
      <c r="BC197" s="68">
        <f t="shared" si="177"/>
        <v>0</v>
      </c>
      <c r="BD197" s="285"/>
    </row>
    <row r="198" spans="1:56" s="68" customFormat="1" ht="33.75">
      <c r="A198" s="200"/>
      <c r="B198" s="200"/>
      <c r="C198" s="200" t="s">
        <v>641</v>
      </c>
      <c r="D198" s="200" t="s">
        <v>202</v>
      </c>
      <c r="E198" s="200" t="s">
        <v>350</v>
      </c>
      <c r="F198" s="200" t="s">
        <v>917</v>
      </c>
      <c r="G198" s="200" t="s">
        <v>918</v>
      </c>
      <c r="H198" s="201" t="s">
        <v>215</v>
      </c>
      <c r="I198" s="202">
        <v>2.3199999999999998</v>
      </c>
      <c r="J198" s="200" t="s">
        <v>778</v>
      </c>
      <c r="K198" s="176">
        <v>2</v>
      </c>
      <c r="L198" s="176">
        <v>1</v>
      </c>
      <c r="M198" s="176"/>
      <c r="N198" s="286">
        <v>5</v>
      </c>
      <c r="O198" s="286"/>
      <c r="P198" s="176"/>
      <c r="Q198" s="203">
        <f t="shared" si="98"/>
        <v>5</v>
      </c>
      <c r="R198" s="203">
        <f t="shared" si="99"/>
        <v>0</v>
      </c>
      <c r="S198" s="203">
        <f t="shared" si="100"/>
        <v>0</v>
      </c>
      <c r="T198" s="203">
        <f t="shared" si="101"/>
        <v>0</v>
      </c>
      <c r="U198" s="203">
        <f t="shared" si="102"/>
        <v>0</v>
      </c>
      <c r="V198" s="175">
        <f>IF(Q198&gt;0,VLOOKUP(Q198,Jahresfaktoren!$A$11:$B$24,2,),0)</f>
        <v>250</v>
      </c>
      <c r="W198" s="175">
        <f>IF(R198&gt;0,VLOOKUP(R198,Jahresfaktoren!$D$11:$E$24,2,),0)</f>
        <v>0</v>
      </c>
      <c r="X198" s="175">
        <f>IF(S198&gt;0,VLOOKUP(S198,Jahresfaktoren!$A$28:$B$29,2,),0)</f>
        <v>0</v>
      </c>
      <c r="Y198" s="175">
        <f>IF(T198&gt;0,VLOOKUP(T198,Jahresfaktoren!$A$28:$B$29,2,),0)</f>
        <v>0</v>
      </c>
      <c r="Z198" s="175">
        <f>IF(U198&gt;0,VLOOKUP(U198,Jahresfaktoren!$A$32:$B$33,2,),)</f>
        <v>0</v>
      </c>
      <c r="AA198" s="177">
        <f t="shared" si="167"/>
        <v>580</v>
      </c>
      <c r="AB198" s="177" t="str">
        <f t="shared" si="168"/>
        <v/>
      </c>
      <c r="AC198" s="177" t="str">
        <f t="shared" si="169"/>
        <v/>
      </c>
      <c r="AD198" s="177" t="str">
        <f t="shared" si="170"/>
        <v/>
      </c>
      <c r="AE198" s="177" t="str">
        <f t="shared" si="171"/>
        <v/>
      </c>
      <c r="AF198" s="178">
        <f>IF(Q198&gt;0,VLOOKUP(H198,Leistungszahlen!$A$11:$C$158,3,),0)</f>
        <v>0</v>
      </c>
      <c r="AG198" s="178">
        <f>IF(R198&gt;0,VLOOKUP(H198,Leistungszahlen!$A$11:$F$158,6,),IF(T198&gt;0,VLOOKUP(H198,Leistungszahlen!$A$11:$F$158,6,),0))</f>
        <v>0</v>
      </c>
      <c r="AH198" s="179" t="e">
        <f t="shared" si="93"/>
        <v>#DIV/0!</v>
      </c>
      <c r="AI198" s="179">
        <f t="shared" si="94"/>
        <v>0</v>
      </c>
      <c r="AJ198" s="179">
        <f t="shared" si="95"/>
        <v>0</v>
      </c>
      <c r="AK198" s="179">
        <f t="shared" si="96"/>
        <v>0</v>
      </c>
      <c r="AL198" s="179">
        <f t="shared" si="97"/>
        <v>0</v>
      </c>
      <c r="AM198" s="180">
        <f>IF(L198=1,Stundensätze!$D$13,IF(L198=2,Stundensätze!$D$17,IF(L198=4,Stundensätze!$D$21,"")))</f>
        <v>0</v>
      </c>
      <c r="AN198" s="180">
        <f>IF(L198=1,Stundensätze!$D$15,IF(L198=2,Stundensätze!$D$19,IF(L198=4,Stundensätze!$D$23,"")))</f>
        <v>0</v>
      </c>
      <c r="AO198" s="180" t="e">
        <f t="shared" si="172"/>
        <v>#DIV/0!</v>
      </c>
      <c r="AP198" s="180">
        <f t="shared" si="173"/>
        <v>0</v>
      </c>
      <c r="AQ198" s="192" t="e">
        <f t="shared" si="174"/>
        <v>#DIV/0!</v>
      </c>
      <c r="AR198" s="192" t="e">
        <f t="shared" si="175"/>
        <v>#DIV/0!</v>
      </c>
      <c r="AS198" s="193" t="e">
        <f t="shared" si="176"/>
        <v>#DIV/0!</v>
      </c>
      <c r="AT198" s="258" t="str">
        <f>IF(K198=0,0,VLOOKUP(K198,Kostenstellen!A:B,2,FALSE))</f>
        <v xml:space="preserve">Sophie-Luisen-Klinik                       </v>
      </c>
      <c r="AU198" s="68" t="str">
        <f t="shared" si="103"/>
        <v>R</v>
      </c>
      <c r="AV198" s="68" t="str">
        <f t="shared" si="104"/>
        <v/>
      </c>
      <c r="AW198" s="68">
        <f>IF(AF198=0,0,VLOOKUP($H198,Leistungszahlen!$A$11:$H$158,4,FALSE))</f>
        <v>0</v>
      </c>
      <c r="AX198" s="68">
        <f>IF(AF198=0,0,VLOOKUP($H198,Leistungszahlen!$A$11:$H$158,5,FALSE))</f>
        <v>0</v>
      </c>
      <c r="AY198" s="68">
        <f>IF(AG198=0,0,VLOOKUP($H198,Leistungszahlen!$A$11:$H$158,6,FALSE))</f>
        <v>0</v>
      </c>
      <c r="AZ198" s="68">
        <f t="shared" si="105"/>
        <v>0</v>
      </c>
      <c r="BA198" s="68">
        <f t="shared" si="106"/>
        <v>0</v>
      </c>
      <c r="BC198" s="68">
        <f t="shared" si="177"/>
        <v>0</v>
      </c>
      <c r="BD198" s="285"/>
    </row>
    <row r="199" spans="1:56" s="68" customFormat="1" ht="33.75">
      <c r="A199" s="200"/>
      <c r="B199" s="200"/>
      <c r="C199" s="200" t="s">
        <v>641</v>
      </c>
      <c r="D199" s="200" t="s">
        <v>202</v>
      </c>
      <c r="E199" s="200" t="s">
        <v>350</v>
      </c>
      <c r="F199" s="200" t="s">
        <v>919</v>
      </c>
      <c r="G199" s="200" t="s">
        <v>920</v>
      </c>
      <c r="H199" s="201" t="s">
        <v>215</v>
      </c>
      <c r="I199" s="202">
        <v>3.17</v>
      </c>
      <c r="J199" s="200" t="s">
        <v>778</v>
      </c>
      <c r="K199" s="176">
        <v>2</v>
      </c>
      <c r="L199" s="176">
        <v>1</v>
      </c>
      <c r="M199" s="176"/>
      <c r="N199" s="286">
        <v>5</v>
      </c>
      <c r="O199" s="286"/>
      <c r="P199" s="176"/>
      <c r="Q199" s="203">
        <f t="shared" si="98"/>
        <v>5</v>
      </c>
      <c r="R199" s="203">
        <f t="shared" si="99"/>
        <v>0</v>
      </c>
      <c r="S199" s="203">
        <f t="shared" si="100"/>
        <v>0</v>
      </c>
      <c r="T199" s="203">
        <f t="shared" si="101"/>
        <v>0</v>
      </c>
      <c r="U199" s="203">
        <f t="shared" si="102"/>
        <v>0</v>
      </c>
      <c r="V199" s="175">
        <f>IF(Q199&gt;0,VLOOKUP(Q199,Jahresfaktoren!$A$11:$B$24,2,),0)</f>
        <v>250</v>
      </c>
      <c r="W199" s="175">
        <f>IF(R199&gt;0,VLOOKUP(R199,Jahresfaktoren!$D$11:$E$24,2,),0)</f>
        <v>0</v>
      </c>
      <c r="X199" s="175">
        <f>IF(S199&gt;0,VLOOKUP(S199,Jahresfaktoren!$A$28:$B$29,2,),0)</f>
        <v>0</v>
      </c>
      <c r="Y199" s="175">
        <f>IF(T199&gt;0,VLOOKUP(T199,Jahresfaktoren!$A$28:$B$29,2,),0)</f>
        <v>0</v>
      </c>
      <c r="Z199" s="175">
        <f>IF(U199&gt;0,VLOOKUP(U199,Jahresfaktoren!$A$32:$B$33,2,),)</f>
        <v>0</v>
      </c>
      <c r="AA199" s="177">
        <f t="shared" si="167"/>
        <v>792.5</v>
      </c>
      <c r="AB199" s="177" t="str">
        <f t="shared" si="168"/>
        <v/>
      </c>
      <c r="AC199" s="177" t="str">
        <f t="shared" si="169"/>
        <v/>
      </c>
      <c r="AD199" s="177" t="str">
        <f t="shared" si="170"/>
        <v/>
      </c>
      <c r="AE199" s="177" t="str">
        <f t="shared" si="171"/>
        <v/>
      </c>
      <c r="AF199" s="178">
        <f>IF(Q199&gt;0,VLOOKUP(H199,Leistungszahlen!$A$11:$C$158,3,),0)</f>
        <v>0</v>
      </c>
      <c r="AG199" s="178">
        <f>IF(R199&gt;0,VLOOKUP(H199,Leistungszahlen!$A$11:$F$158,6,),IF(T199&gt;0,VLOOKUP(H199,Leistungszahlen!$A$11:$F$158,6,),0))</f>
        <v>0</v>
      </c>
      <c r="AH199" s="179" t="e">
        <f t="shared" si="93"/>
        <v>#DIV/0!</v>
      </c>
      <c r="AI199" s="179">
        <f t="shared" si="94"/>
        <v>0</v>
      </c>
      <c r="AJ199" s="179">
        <f t="shared" si="95"/>
        <v>0</v>
      </c>
      <c r="AK199" s="179">
        <f t="shared" si="96"/>
        <v>0</v>
      </c>
      <c r="AL199" s="179">
        <f t="shared" si="97"/>
        <v>0</v>
      </c>
      <c r="AM199" s="180">
        <f>IF(L199=1,Stundensätze!$D$13,IF(L199=2,Stundensätze!$D$17,IF(L199=4,Stundensätze!$D$21,"")))</f>
        <v>0</v>
      </c>
      <c r="AN199" s="180">
        <f>IF(L199=1,Stundensätze!$D$15,IF(L199=2,Stundensätze!$D$19,IF(L199=4,Stundensätze!$D$23,"")))</f>
        <v>0</v>
      </c>
      <c r="AO199" s="180" t="e">
        <f t="shared" si="172"/>
        <v>#DIV/0!</v>
      </c>
      <c r="AP199" s="180">
        <f t="shared" si="173"/>
        <v>0</v>
      </c>
      <c r="AQ199" s="192" t="e">
        <f t="shared" si="174"/>
        <v>#DIV/0!</v>
      </c>
      <c r="AR199" s="192" t="e">
        <f t="shared" si="175"/>
        <v>#DIV/0!</v>
      </c>
      <c r="AS199" s="193" t="e">
        <f t="shared" si="176"/>
        <v>#DIV/0!</v>
      </c>
      <c r="AT199" s="258" t="str">
        <f>IF(K199=0,0,VLOOKUP(K199,Kostenstellen!A:B,2,FALSE))</f>
        <v xml:space="preserve">Sophie-Luisen-Klinik                       </v>
      </c>
      <c r="AU199" s="68" t="str">
        <f t="shared" si="103"/>
        <v>R</v>
      </c>
      <c r="AV199" s="68" t="str">
        <f t="shared" si="104"/>
        <v/>
      </c>
      <c r="AW199" s="68">
        <f>IF(AF199=0,0,VLOOKUP($H199,Leistungszahlen!$A$11:$H$158,4,FALSE))</f>
        <v>0</v>
      </c>
      <c r="AX199" s="68">
        <f>IF(AF199=0,0,VLOOKUP($H199,Leistungszahlen!$A$11:$H$158,5,FALSE))</f>
        <v>0</v>
      </c>
      <c r="AY199" s="68">
        <f>IF(AG199=0,0,VLOOKUP($H199,Leistungszahlen!$A$11:$H$158,6,FALSE))</f>
        <v>0</v>
      </c>
      <c r="AZ199" s="68">
        <f t="shared" si="105"/>
        <v>0</v>
      </c>
      <c r="BA199" s="68">
        <f t="shared" si="106"/>
        <v>0</v>
      </c>
      <c r="BC199" s="68">
        <f t="shared" si="177"/>
        <v>0</v>
      </c>
      <c r="BD199" s="285"/>
    </row>
    <row r="200" spans="1:56" s="68" customFormat="1" ht="33.75">
      <c r="A200" s="200"/>
      <c r="B200" s="200"/>
      <c r="C200" s="200" t="s">
        <v>641</v>
      </c>
      <c r="D200" s="200" t="s">
        <v>202</v>
      </c>
      <c r="E200" s="200" t="s">
        <v>350</v>
      </c>
      <c r="F200" s="200" t="s">
        <v>921</v>
      </c>
      <c r="G200" s="200" t="s">
        <v>922</v>
      </c>
      <c r="H200" s="201" t="s">
        <v>215</v>
      </c>
      <c r="I200" s="202">
        <v>1.91</v>
      </c>
      <c r="J200" s="200" t="s">
        <v>778</v>
      </c>
      <c r="K200" s="176">
        <v>2</v>
      </c>
      <c r="L200" s="176">
        <v>1</v>
      </c>
      <c r="M200" s="176"/>
      <c r="N200" s="286">
        <v>5</v>
      </c>
      <c r="O200" s="286"/>
      <c r="P200" s="176"/>
      <c r="Q200" s="203">
        <f t="shared" si="98"/>
        <v>5</v>
      </c>
      <c r="R200" s="203">
        <f t="shared" si="99"/>
        <v>0</v>
      </c>
      <c r="S200" s="203">
        <f t="shared" si="100"/>
        <v>0</v>
      </c>
      <c r="T200" s="203">
        <f t="shared" si="101"/>
        <v>0</v>
      </c>
      <c r="U200" s="203">
        <f t="shared" si="102"/>
        <v>0</v>
      </c>
      <c r="V200" s="175">
        <f>IF(Q200&gt;0,VLOOKUP(Q200,Jahresfaktoren!$A$11:$B$24,2,),0)</f>
        <v>250</v>
      </c>
      <c r="W200" s="175">
        <f>IF(R200&gt;0,VLOOKUP(R200,Jahresfaktoren!$D$11:$E$24,2,),0)</f>
        <v>0</v>
      </c>
      <c r="X200" s="175">
        <f>IF(S200&gt;0,VLOOKUP(S200,Jahresfaktoren!$A$28:$B$29,2,),0)</f>
        <v>0</v>
      </c>
      <c r="Y200" s="175">
        <f>IF(T200&gt;0,VLOOKUP(T200,Jahresfaktoren!$A$28:$B$29,2,),0)</f>
        <v>0</v>
      </c>
      <c r="Z200" s="175">
        <f>IF(U200&gt;0,VLOOKUP(U200,Jahresfaktoren!$A$32:$B$33,2,),)</f>
        <v>0</v>
      </c>
      <c r="AA200" s="177">
        <f t="shared" si="167"/>
        <v>477.5</v>
      </c>
      <c r="AB200" s="177" t="str">
        <f t="shared" si="168"/>
        <v/>
      </c>
      <c r="AC200" s="177" t="str">
        <f t="shared" si="169"/>
        <v/>
      </c>
      <c r="AD200" s="177" t="str">
        <f t="shared" si="170"/>
        <v/>
      </c>
      <c r="AE200" s="177" t="str">
        <f t="shared" si="171"/>
        <v/>
      </c>
      <c r="AF200" s="178">
        <f>IF(Q200&gt;0,VLOOKUP(H200,Leistungszahlen!$A$11:$C$158,3,),0)</f>
        <v>0</v>
      </c>
      <c r="AG200" s="178">
        <f>IF(R200&gt;0,VLOOKUP(H200,Leistungszahlen!$A$11:$F$158,6,),IF(T200&gt;0,VLOOKUP(H200,Leistungszahlen!$A$11:$F$158,6,),0))</f>
        <v>0</v>
      </c>
      <c r="AH200" s="179" t="e">
        <f t="shared" si="93"/>
        <v>#DIV/0!</v>
      </c>
      <c r="AI200" s="179">
        <f t="shared" si="94"/>
        <v>0</v>
      </c>
      <c r="AJ200" s="179">
        <f t="shared" si="95"/>
        <v>0</v>
      </c>
      <c r="AK200" s="179">
        <f t="shared" si="96"/>
        <v>0</v>
      </c>
      <c r="AL200" s="179">
        <f t="shared" si="97"/>
        <v>0</v>
      </c>
      <c r="AM200" s="180">
        <f>IF(L200=1,Stundensätze!$D$13,IF(L200=2,Stundensätze!$D$17,IF(L200=4,Stundensätze!$D$21,"")))</f>
        <v>0</v>
      </c>
      <c r="AN200" s="180">
        <f>IF(L200=1,Stundensätze!$D$15,IF(L200=2,Stundensätze!$D$19,IF(L200=4,Stundensätze!$D$23,"")))</f>
        <v>0</v>
      </c>
      <c r="AO200" s="180" t="e">
        <f t="shared" si="172"/>
        <v>#DIV/0!</v>
      </c>
      <c r="AP200" s="180">
        <f t="shared" si="173"/>
        <v>0</v>
      </c>
      <c r="AQ200" s="192" t="e">
        <f t="shared" si="174"/>
        <v>#DIV/0!</v>
      </c>
      <c r="AR200" s="192" t="e">
        <f t="shared" si="175"/>
        <v>#DIV/0!</v>
      </c>
      <c r="AS200" s="193" t="e">
        <f t="shared" si="176"/>
        <v>#DIV/0!</v>
      </c>
      <c r="AT200" s="258" t="str">
        <f>IF(K200=0,0,VLOOKUP(K200,Kostenstellen!A:B,2,FALSE))</f>
        <v xml:space="preserve">Sophie-Luisen-Klinik                       </v>
      </c>
      <c r="AU200" s="68" t="str">
        <f t="shared" si="103"/>
        <v>R</v>
      </c>
      <c r="AV200" s="68" t="str">
        <f t="shared" si="104"/>
        <v/>
      </c>
      <c r="AW200" s="68">
        <f>IF(AF200=0,0,VLOOKUP($H200,Leistungszahlen!$A$11:$H$158,4,FALSE))</f>
        <v>0</v>
      </c>
      <c r="AX200" s="68">
        <f>IF(AF200=0,0,VLOOKUP($H200,Leistungszahlen!$A$11:$H$158,5,FALSE))</f>
        <v>0</v>
      </c>
      <c r="AY200" s="68">
        <f>IF(AG200=0,0,VLOOKUP($H200,Leistungszahlen!$A$11:$H$158,6,FALSE))</f>
        <v>0</v>
      </c>
      <c r="AZ200" s="68">
        <f t="shared" si="105"/>
        <v>0</v>
      </c>
      <c r="BA200" s="68">
        <f t="shared" si="106"/>
        <v>0</v>
      </c>
      <c r="BC200" s="68">
        <f t="shared" si="177"/>
        <v>0</v>
      </c>
      <c r="BD200" s="285"/>
    </row>
    <row r="201" spans="1:56" s="68" customFormat="1" ht="33.75">
      <c r="A201" s="200"/>
      <c r="B201" s="200"/>
      <c r="C201" s="200" t="s">
        <v>641</v>
      </c>
      <c r="D201" s="200" t="s">
        <v>202</v>
      </c>
      <c r="E201" s="200" t="s">
        <v>350</v>
      </c>
      <c r="F201" s="200" t="s">
        <v>923</v>
      </c>
      <c r="G201" s="200" t="s">
        <v>924</v>
      </c>
      <c r="H201" s="201" t="s">
        <v>215</v>
      </c>
      <c r="I201" s="202">
        <v>2.09</v>
      </c>
      <c r="J201" s="200" t="s">
        <v>778</v>
      </c>
      <c r="K201" s="176">
        <v>2</v>
      </c>
      <c r="L201" s="176">
        <v>1</v>
      </c>
      <c r="M201" s="176"/>
      <c r="N201" s="286">
        <v>5</v>
      </c>
      <c r="O201" s="286"/>
      <c r="P201" s="176"/>
      <c r="Q201" s="203">
        <f t="shared" si="98"/>
        <v>5</v>
      </c>
      <c r="R201" s="203">
        <f t="shared" si="99"/>
        <v>0</v>
      </c>
      <c r="S201" s="203">
        <f t="shared" si="100"/>
        <v>0</v>
      </c>
      <c r="T201" s="203">
        <f t="shared" si="101"/>
        <v>0</v>
      </c>
      <c r="U201" s="203">
        <f t="shared" si="102"/>
        <v>0</v>
      </c>
      <c r="V201" s="175">
        <f>IF(Q201&gt;0,VLOOKUP(Q201,Jahresfaktoren!$A$11:$B$24,2,),0)</f>
        <v>250</v>
      </c>
      <c r="W201" s="175">
        <f>IF(R201&gt;0,VLOOKUP(R201,Jahresfaktoren!$D$11:$E$24,2,),0)</f>
        <v>0</v>
      </c>
      <c r="X201" s="175">
        <f>IF(S201&gt;0,VLOOKUP(S201,Jahresfaktoren!$A$28:$B$29,2,),0)</f>
        <v>0</v>
      </c>
      <c r="Y201" s="175">
        <f>IF(T201&gt;0,VLOOKUP(T201,Jahresfaktoren!$A$28:$B$29,2,),0)</f>
        <v>0</v>
      </c>
      <c r="Z201" s="175">
        <f>IF(U201&gt;0,VLOOKUP(U201,Jahresfaktoren!$A$32:$B$33,2,),)</f>
        <v>0</v>
      </c>
      <c r="AA201" s="177">
        <f t="shared" si="167"/>
        <v>522.5</v>
      </c>
      <c r="AB201" s="177" t="str">
        <f t="shared" si="168"/>
        <v/>
      </c>
      <c r="AC201" s="177" t="str">
        <f t="shared" si="169"/>
        <v/>
      </c>
      <c r="AD201" s="177" t="str">
        <f t="shared" si="170"/>
        <v/>
      </c>
      <c r="AE201" s="177" t="str">
        <f t="shared" si="171"/>
        <v/>
      </c>
      <c r="AF201" s="178">
        <f>IF(Q201&gt;0,VLOOKUP(H201,Leistungszahlen!$A$11:$C$158,3,),0)</f>
        <v>0</v>
      </c>
      <c r="AG201" s="178">
        <f>IF(R201&gt;0,VLOOKUP(H201,Leistungszahlen!$A$11:$F$158,6,),IF(T201&gt;0,VLOOKUP(H201,Leistungszahlen!$A$11:$F$158,6,),0))</f>
        <v>0</v>
      </c>
      <c r="AH201" s="179" t="e">
        <f t="shared" si="93"/>
        <v>#DIV/0!</v>
      </c>
      <c r="AI201" s="179">
        <f t="shared" si="94"/>
        <v>0</v>
      </c>
      <c r="AJ201" s="179">
        <f t="shared" si="95"/>
        <v>0</v>
      </c>
      <c r="AK201" s="179">
        <f t="shared" si="96"/>
        <v>0</v>
      </c>
      <c r="AL201" s="179">
        <f t="shared" si="97"/>
        <v>0</v>
      </c>
      <c r="AM201" s="180">
        <f>IF(L201=1,Stundensätze!$D$13,IF(L201=2,Stundensätze!$D$17,IF(L201=4,Stundensätze!$D$21,"")))</f>
        <v>0</v>
      </c>
      <c r="AN201" s="180">
        <f>IF(L201=1,Stundensätze!$D$15,IF(L201=2,Stundensätze!$D$19,IF(L201=4,Stundensätze!$D$23,"")))</f>
        <v>0</v>
      </c>
      <c r="AO201" s="180" t="e">
        <f t="shared" si="172"/>
        <v>#DIV/0!</v>
      </c>
      <c r="AP201" s="180">
        <f t="shared" si="173"/>
        <v>0</v>
      </c>
      <c r="AQ201" s="192" t="e">
        <f t="shared" si="174"/>
        <v>#DIV/0!</v>
      </c>
      <c r="AR201" s="192" t="e">
        <f t="shared" si="175"/>
        <v>#DIV/0!</v>
      </c>
      <c r="AS201" s="193" t="e">
        <f t="shared" si="176"/>
        <v>#DIV/0!</v>
      </c>
      <c r="AT201" s="258" t="str">
        <f>IF(K201=0,0,VLOOKUP(K201,Kostenstellen!A:B,2,FALSE))</f>
        <v xml:space="preserve">Sophie-Luisen-Klinik                       </v>
      </c>
      <c r="AU201" s="68" t="str">
        <f t="shared" si="103"/>
        <v>R</v>
      </c>
      <c r="AV201" s="68" t="str">
        <f t="shared" si="104"/>
        <v/>
      </c>
      <c r="AW201" s="68">
        <f>IF(AF201=0,0,VLOOKUP($H201,Leistungszahlen!$A$11:$H$158,4,FALSE))</f>
        <v>0</v>
      </c>
      <c r="AX201" s="68">
        <f>IF(AF201=0,0,VLOOKUP($H201,Leistungszahlen!$A$11:$H$158,5,FALSE))</f>
        <v>0</v>
      </c>
      <c r="AY201" s="68">
        <f>IF(AG201=0,0,VLOOKUP($H201,Leistungszahlen!$A$11:$H$158,6,FALSE))</f>
        <v>0</v>
      </c>
      <c r="AZ201" s="68">
        <f t="shared" si="105"/>
        <v>0</v>
      </c>
      <c r="BA201" s="68">
        <f t="shared" si="106"/>
        <v>0</v>
      </c>
      <c r="BC201" s="68">
        <f t="shared" si="177"/>
        <v>0</v>
      </c>
      <c r="BD201" s="285"/>
    </row>
    <row r="202" spans="1:56" s="68" customFormat="1" ht="33.75">
      <c r="A202" s="200"/>
      <c r="B202" s="200"/>
      <c r="C202" s="200" t="s">
        <v>641</v>
      </c>
      <c r="D202" s="200" t="s">
        <v>202</v>
      </c>
      <c r="E202" s="200" t="s">
        <v>350</v>
      </c>
      <c r="F202" s="200" t="s">
        <v>925</v>
      </c>
      <c r="G202" s="200" t="s">
        <v>234</v>
      </c>
      <c r="H202" s="201" t="s">
        <v>206</v>
      </c>
      <c r="I202" s="202">
        <v>9.4600000000000009</v>
      </c>
      <c r="J202" s="200" t="s">
        <v>780</v>
      </c>
      <c r="K202" s="176">
        <v>2</v>
      </c>
      <c r="L202" s="176">
        <v>1</v>
      </c>
      <c r="M202" s="176"/>
      <c r="N202" s="286">
        <v>1</v>
      </c>
      <c r="O202" s="286"/>
      <c r="P202" s="176"/>
      <c r="Q202" s="203">
        <f t="shared" si="98"/>
        <v>1</v>
      </c>
      <c r="R202" s="203">
        <f t="shared" si="99"/>
        <v>0</v>
      </c>
      <c r="S202" s="203">
        <f t="shared" si="100"/>
        <v>0</v>
      </c>
      <c r="T202" s="203">
        <f t="shared" si="101"/>
        <v>0</v>
      </c>
      <c r="U202" s="203">
        <f t="shared" si="102"/>
        <v>0</v>
      </c>
      <c r="V202" s="175">
        <f>IF(Q202&gt;0,VLOOKUP(Q202,Jahresfaktoren!$A$11:$B$24,2,),0)</f>
        <v>52</v>
      </c>
      <c r="W202" s="175">
        <f>IF(R202&gt;0,VLOOKUP(R202,Jahresfaktoren!$D$11:$E$24,2,),0)</f>
        <v>0</v>
      </c>
      <c r="X202" s="175">
        <f>IF(S202&gt;0,VLOOKUP(S202,Jahresfaktoren!$A$28:$B$29,2,),0)</f>
        <v>0</v>
      </c>
      <c r="Y202" s="175">
        <f>IF(T202&gt;0,VLOOKUP(T202,Jahresfaktoren!$A$28:$B$29,2,),0)</f>
        <v>0</v>
      </c>
      <c r="Z202" s="175">
        <f>IF(U202&gt;0,VLOOKUP(U202,Jahresfaktoren!$A$32:$B$33,2,),)</f>
        <v>0</v>
      </c>
      <c r="AA202" s="177">
        <f t="shared" si="167"/>
        <v>491.92000000000007</v>
      </c>
      <c r="AB202" s="177" t="str">
        <f t="shared" si="168"/>
        <v/>
      </c>
      <c r="AC202" s="177" t="str">
        <f t="shared" si="169"/>
        <v/>
      </c>
      <c r="AD202" s="177" t="str">
        <f t="shared" si="170"/>
        <v/>
      </c>
      <c r="AE202" s="177" t="str">
        <f t="shared" si="171"/>
        <v/>
      </c>
      <c r="AF202" s="178">
        <f>IF(Q202&gt;0,VLOOKUP(H202,Leistungszahlen!$A$11:$C$158,3,),0)</f>
        <v>0</v>
      </c>
      <c r="AG202" s="178">
        <f>IF(R202&gt;0,VLOOKUP(H202,Leistungszahlen!$A$11:$F$158,6,),IF(T202&gt;0,VLOOKUP(H202,Leistungszahlen!$A$11:$F$158,6,),0))</f>
        <v>0</v>
      </c>
      <c r="AH202" s="179" t="e">
        <f t="shared" si="93"/>
        <v>#DIV/0!</v>
      </c>
      <c r="AI202" s="179">
        <f t="shared" si="94"/>
        <v>0</v>
      </c>
      <c r="AJ202" s="179">
        <f t="shared" si="95"/>
        <v>0</v>
      </c>
      <c r="AK202" s="179">
        <f t="shared" si="96"/>
        <v>0</v>
      </c>
      <c r="AL202" s="179">
        <f t="shared" si="97"/>
        <v>0</v>
      </c>
      <c r="AM202" s="180">
        <f>IF(L202=1,Stundensätze!$D$13,IF(L202=2,Stundensätze!$D$17,IF(L202=4,Stundensätze!$D$21,"")))</f>
        <v>0</v>
      </c>
      <c r="AN202" s="180">
        <f>IF(L202=1,Stundensätze!$D$15,IF(L202=2,Stundensätze!$D$19,IF(L202=4,Stundensätze!$D$23,"")))</f>
        <v>0</v>
      </c>
      <c r="AO202" s="180" t="e">
        <f t="shared" si="172"/>
        <v>#DIV/0!</v>
      </c>
      <c r="AP202" s="180">
        <f t="shared" si="173"/>
        <v>0</v>
      </c>
      <c r="AQ202" s="192" t="e">
        <f t="shared" si="174"/>
        <v>#DIV/0!</v>
      </c>
      <c r="AR202" s="192" t="e">
        <f t="shared" si="175"/>
        <v>#DIV/0!</v>
      </c>
      <c r="AS202" s="193" t="e">
        <f t="shared" si="176"/>
        <v>#DIV/0!</v>
      </c>
      <c r="AT202" s="258" t="str">
        <f>IF(K202=0,0,VLOOKUP(K202,Kostenstellen!A:B,2,FALSE))</f>
        <v xml:space="preserve">Sophie-Luisen-Klinik                       </v>
      </c>
      <c r="AU202" s="68" t="str">
        <f t="shared" si="103"/>
        <v>H</v>
      </c>
      <c r="AV202" s="68" t="str">
        <f t="shared" si="104"/>
        <v/>
      </c>
      <c r="AW202" s="68">
        <f>IF(AF202=0,0,VLOOKUP($H202,Leistungszahlen!$A$11:$H$158,4,FALSE))</f>
        <v>0</v>
      </c>
      <c r="AX202" s="68">
        <f>IF(AF202=0,0,VLOOKUP($H202,Leistungszahlen!$A$11:$H$158,5,FALSE))</f>
        <v>0</v>
      </c>
      <c r="AY202" s="68">
        <f>IF(AG202=0,0,VLOOKUP($H202,Leistungszahlen!$A$11:$H$158,6,FALSE))</f>
        <v>0</v>
      </c>
      <c r="AZ202" s="68">
        <f t="shared" si="105"/>
        <v>0</v>
      </c>
      <c r="BA202" s="68">
        <f t="shared" si="106"/>
        <v>0</v>
      </c>
      <c r="BC202" s="68">
        <f t="shared" si="177"/>
        <v>0</v>
      </c>
      <c r="BD202" s="285"/>
    </row>
    <row r="203" spans="1:56" s="68" customFormat="1" ht="33.75">
      <c r="A203" s="200"/>
      <c r="B203" s="200"/>
      <c r="C203" s="200" t="s">
        <v>641</v>
      </c>
      <c r="D203" s="200" t="s">
        <v>202</v>
      </c>
      <c r="E203" s="200" t="s">
        <v>350</v>
      </c>
      <c r="F203" s="200" t="s">
        <v>926</v>
      </c>
      <c r="G203" s="200" t="s">
        <v>927</v>
      </c>
      <c r="H203" s="201" t="s">
        <v>215</v>
      </c>
      <c r="I203" s="202">
        <v>2.83</v>
      </c>
      <c r="J203" s="200" t="s">
        <v>778</v>
      </c>
      <c r="K203" s="176">
        <v>2</v>
      </c>
      <c r="L203" s="176">
        <v>1</v>
      </c>
      <c r="M203" s="176"/>
      <c r="N203" s="286">
        <v>7</v>
      </c>
      <c r="O203" s="286"/>
      <c r="P203" s="176"/>
      <c r="Q203" s="203">
        <f t="shared" si="98"/>
        <v>6</v>
      </c>
      <c r="R203" s="203">
        <f t="shared" si="99"/>
        <v>0</v>
      </c>
      <c r="S203" s="203">
        <f t="shared" si="100"/>
        <v>1</v>
      </c>
      <c r="T203" s="203">
        <f t="shared" si="101"/>
        <v>0</v>
      </c>
      <c r="U203" s="203">
        <f t="shared" si="102"/>
        <v>1</v>
      </c>
      <c r="V203" s="175">
        <f>IF(Q203&gt;0,VLOOKUP(Q203,Jahresfaktoren!$A$11:$B$24,2,),0)</f>
        <v>302</v>
      </c>
      <c r="W203" s="175">
        <f>IF(R203&gt;0,VLOOKUP(R203,Jahresfaktoren!$D$11:$E$24,2,),0)</f>
        <v>0</v>
      </c>
      <c r="X203" s="175">
        <f>IF(S203&gt;0,VLOOKUP(S203,Jahresfaktoren!$A$28:$B$29,2,),0)</f>
        <v>60</v>
      </c>
      <c r="Y203" s="175">
        <f>IF(T203&gt;0,VLOOKUP(T203,Jahresfaktoren!$A$28:$B$29,2,),0)</f>
        <v>0</v>
      </c>
      <c r="Z203" s="175">
        <f>IF(U203&gt;0,VLOOKUP(U203,Jahresfaktoren!$A$32:$B$33,2,),)</f>
        <v>3</v>
      </c>
      <c r="AA203" s="177">
        <f t="shared" si="167"/>
        <v>854.66</v>
      </c>
      <c r="AB203" s="177" t="str">
        <f t="shared" si="168"/>
        <v/>
      </c>
      <c r="AC203" s="177">
        <f t="shared" si="169"/>
        <v>169.8</v>
      </c>
      <c r="AD203" s="177" t="str">
        <f t="shared" si="170"/>
        <v/>
      </c>
      <c r="AE203" s="177">
        <f t="shared" si="171"/>
        <v>8.49</v>
      </c>
      <c r="AF203" s="178">
        <f>IF(Q203&gt;0,VLOOKUP(H203,Leistungszahlen!$A$11:$C$158,3,),0)</f>
        <v>0</v>
      </c>
      <c r="AG203" s="178">
        <f>IF(R203&gt;0,VLOOKUP(H203,Leistungszahlen!$A$11:$F$158,6,),IF(T203&gt;0,VLOOKUP(H203,Leistungszahlen!$A$11:$F$158,6,),0))</f>
        <v>0</v>
      </c>
      <c r="AH203" s="179" t="e">
        <f t="shared" ref="AH203:AH266" si="178">IF(Q203&gt;0,AA203/AF203,0)</f>
        <v>#DIV/0!</v>
      </c>
      <c r="AI203" s="179">
        <f t="shared" ref="AI203:AI266" si="179">IF(R203&gt;0,AB203/AG203,0)</f>
        <v>0</v>
      </c>
      <c r="AJ203" s="179" t="e">
        <f t="shared" ref="AJ203:AJ266" si="180">IF(S203&gt;0,AC203/AF203,0)</f>
        <v>#DIV/0!</v>
      </c>
      <c r="AK203" s="179">
        <f t="shared" ref="AK203:AK266" si="181">IF(T203&gt;0,AD203/AG203,0)</f>
        <v>0</v>
      </c>
      <c r="AL203" s="179" t="e">
        <f t="shared" ref="AL203:AL266" si="182">IF(U203&gt;0,AE203/AF203,0)</f>
        <v>#DIV/0!</v>
      </c>
      <c r="AM203" s="180">
        <f>IF(L203=1,Stundensätze!$D$13,IF(L203=2,Stundensätze!$D$17,IF(L203=4,Stundensätze!$D$21,"")))</f>
        <v>0</v>
      </c>
      <c r="AN203" s="180">
        <f>IF(L203=1,Stundensätze!$D$15,IF(L203=2,Stundensätze!$D$19,IF(L203=4,Stundensätze!$D$23,"")))</f>
        <v>0</v>
      </c>
      <c r="AO203" s="180" t="e">
        <f t="shared" si="172"/>
        <v>#DIV/0!</v>
      </c>
      <c r="AP203" s="180" t="e">
        <f t="shared" si="173"/>
        <v>#DIV/0!</v>
      </c>
      <c r="AQ203" s="192" t="e">
        <f t="shared" si="174"/>
        <v>#DIV/0!</v>
      </c>
      <c r="AR203" s="192" t="e">
        <f t="shared" si="175"/>
        <v>#DIV/0!</v>
      </c>
      <c r="AS203" s="193" t="e">
        <f t="shared" si="176"/>
        <v>#DIV/0!</v>
      </c>
      <c r="AT203" s="258" t="str">
        <f>IF(K203=0,0,VLOOKUP(K203,Kostenstellen!A:B,2,FALSE))</f>
        <v xml:space="preserve">Sophie-Luisen-Klinik                       </v>
      </c>
      <c r="AU203" s="68" t="str">
        <f t="shared" si="103"/>
        <v>R</v>
      </c>
      <c r="AV203" s="68" t="str">
        <f t="shared" si="104"/>
        <v/>
      </c>
      <c r="AW203" s="68">
        <f>IF(AF203=0,0,VLOOKUP($H203,Leistungszahlen!$A$11:$H$158,4,FALSE))</f>
        <v>0</v>
      </c>
      <c r="AX203" s="68">
        <f>IF(AF203=0,0,VLOOKUP($H203,Leistungszahlen!$A$11:$H$158,5,FALSE))</f>
        <v>0</v>
      </c>
      <c r="AY203" s="68">
        <f>IF(AG203=0,0,VLOOKUP($H203,Leistungszahlen!$A$11:$H$158,6,FALSE))</f>
        <v>0</v>
      </c>
      <c r="AZ203" s="68">
        <f t="shared" si="105"/>
        <v>0</v>
      </c>
      <c r="BA203" s="68">
        <f t="shared" si="106"/>
        <v>0</v>
      </c>
      <c r="BC203" s="68">
        <f t="shared" si="177"/>
        <v>0</v>
      </c>
      <c r="BD203" s="285"/>
    </row>
    <row r="204" spans="1:56" s="68" customFormat="1" ht="33.75">
      <c r="A204" s="200"/>
      <c r="B204" s="200"/>
      <c r="C204" s="200" t="s">
        <v>641</v>
      </c>
      <c r="D204" s="200" t="s">
        <v>202</v>
      </c>
      <c r="E204" s="200" t="s">
        <v>350</v>
      </c>
      <c r="F204" s="200" t="s">
        <v>928</v>
      </c>
      <c r="G204" s="200" t="s">
        <v>818</v>
      </c>
      <c r="H204" s="201" t="s">
        <v>215</v>
      </c>
      <c r="I204" s="202">
        <v>2.15</v>
      </c>
      <c r="J204" s="200" t="s">
        <v>778</v>
      </c>
      <c r="K204" s="176">
        <v>2</v>
      </c>
      <c r="L204" s="176">
        <v>1</v>
      </c>
      <c r="M204" s="176"/>
      <c r="N204" s="286">
        <v>7</v>
      </c>
      <c r="O204" s="286"/>
      <c r="P204" s="176"/>
      <c r="Q204" s="203">
        <f t="shared" si="98"/>
        <v>6</v>
      </c>
      <c r="R204" s="203">
        <f t="shared" si="99"/>
        <v>0</v>
      </c>
      <c r="S204" s="203">
        <f t="shared" si="100"/>
        <v>1</v>
      </c>
      <c r="T204" s="203">
        <f t="shared" si="101"/>
        <v>0</v>
      </c>
      <c r="U204" s="203">
        <f t="shared" si="102"/>
        <v>1</v>
      </c>
      <c r="V204" s="175">
        <f>IF(Q204&gt;0,VLOOKUP(Q204,Jahresfaktoren!$A$11:$B$24,2,),0)</f>
        <v>302</v>
      </c>
      <c r="W204" s="175">
        <f>IF(R204&gt;0,VLOOKUP(R204,Jahresfaktoren!$D$11:$E$24,2,),0)</f>
        <v>0</v>
      </c>
      <c r="X204" s="175">
        <f>IF(S204&gt;0,VLOOKUP(S204,Jahresfaktoren!$A$28:$B$29,2,),0)</f>
        <v>60</v>
      </c>
      <c r="Y204" s="175">
        <f>IF(T204&gt;0,VLOOKUP(T204,Jahresfaktoren!$A$28:$B$29,2,),0)</f>
        <v>0</v>
      </c>
      <c r="Z204" s="175">
        <f>IF(U204&gt;0,VLOOKUP(U204,Jahresfaktoren!$A$32:$B$33,2,),)</f>
        <v>3</v>
      </c>
      <c r="AA204" s="177">
        <f t="shared" si="167"/>
        <v>649.29999999999995</v>
      </c>
      <c r="AB204" s="177" t="str">
        <f t="shared" si="168"/>
        <v/>
      </c>
      <c r="AC204" s="177">
        <f t="shared" si="169"/>
        <v>129</v>
      </c>
      <c r="AD204" s="177" t="str">
        <f t="shared" si="170"/>
        <v/>
      </c>
      <c r="AE204" s="177">
        <f t="shared" si="171"/>
        <v>6.4499999999999993</v>
      </c>
      <c r="AF204" s="178">
        <f>IF(Q204&gt;0,VLOOKUP(H204,Leistungszahlen!$A$11:$C$158,3,),0)</f>
        <v>0</v>
      </c>
      <c r="AG204" s="178">
        <f>IF(R204&gt;0,VLOOKUP(H204,Leistungszahlen!$A$11:$F$158,6,),IF(T204&gt;0,VLOOKUP(H204,Leistungszahlen!$A$11:$F$158,6,),0))</f>
        <v>0</v>
      </c>
      <c r="AH204" s="179" t="e">
        <f t="shared" si="178"/>
        <v>#DIV/0!</v>
      </c>
      <c r="AI204" s="179">
        <f t="shared" si="179"/>
        <v>0</v>
      </c>
      <c r="AJ204" s="179" t="e">
        <f t="shared" si="180"/>
        <v>#DIV/0!</v>
      </c>
      <c r="AK204" s="179">
        <f t="shared" si="181"/>
        <v>0</v>
      </c>
      <c r="AL204" s="179" t="e">
        <f t="shared" si="182"/>
        <v>#DIV/0!</v>
      </c>
      <c r="AM204" s="180">
        <f>IF(L204=1,Stundensätze!$D$13,IF(L204=2,Stundensätze!$D$17,IF(L204=4,Stundensätze!$D$21,"")))</f>
        <v>0</v>
      </c>
      <c r="AN204" s="180">
        <f>IF(L204=1,Stundensätze!$D$15,IF(L204=2,Stundensätze!$D$19,IF(L204=4,Stundensätze!$D$23,"")))</f>
        <v>0</v>
      </c>
      <c r="AO204" s="180" t="e">
        <f t="shared" si="172"/>
        <v>#DIV/0!</v>
      </c>
      <c r="AP204" s="180" t="e">
        <f t="shared" si="173"/>
        <v>#DIV/0!</v>
      </c>
      <c r="AQ204" s="192" t="e">
        <f t="shared" si="174"/>
        <v>#DIV/0!</v>
      </c>
      <c r="AR204" s="192" t="e">
        <f t="shared" si="175"/>
        <v>#DIV/0!</v>
      </c>
      <c r="AS204" s="193" t="e">
        <f t="shared" si="176"/>
        <v>#DIV/0!</v>
      </c>
      <c r="AT204" s="258" t="str">
        <f>IF(K204=0,0,VLOOKUP(K204,Kostenstellen!A:B,2,FALSE))</f>
        <v xml:space="preserve">Sophie-Luisen-Klinik                       </v>
      </c>
      <c r="AU204" s="68" t="str">
        <f t="shared" si="103"/>
        <v>R</v>
      </c>
      <c r="AV204" s="68" t="str">
        <f t="shared" si="104"/>
        <v/>
      </c>
      <c r="AW204" s="68">
        <f>IF(AF204=0,0,VLOOKUP($H204,Leistungszahlen!$A$11:$H$158,4,FALSE))</f>
        <v>0</v>
      </c>
      <c r="AX204" s="68">
        <f>IF(AF204=0,0,VLOOKUP($H204,Leistungszahlen!$A$11:$H$158,5,FALSE))</f>
        <v>0</v>
      </c>
      <c r="AY204" s="68">
        <f>IF(AG204=0,0,VLOOKUP($H204,Leistungszahlen!$A$11:$H$158,6,FALSE))</f>
        <v>0</v>
      </c>
      <c r="AZ204" s="68">
        <f t="shared" si="105"/>
        <v>0</v>
      </c>
      <c r="BA204" s="68">
        <f t="shared" si="106"/>
        <v>0</v>
      </c>
      <c r="BC204" s="68">
        <f t="shared" si="177"/>
        <v>0</v>
      </c>
      <c r="BD204" s="285"/>
    </row>
    <row r="205" spans="1:56" s="68" customFormat="1" ht="33.75">
      <c r="A205" s="200"/>
      <c r="B205" s="200"/>
      <c r="C205" s="200" t="s">
        <v>641</v>
      </c>
      <c r="D205" s="200" t="s">
        <v>202</v>
      </c>
      <c r="E205" s="200" t="s">
        <v>350</v>
      </c>
      <c r="F205" s="200" t="s">
        <v>929</v>
      </c>
      <c r="G205" s="200" t="s">
        <v>930</v>
      </c>
      <c r="H205" s="201" t="s">
        <v>215</v>
      </c>
      <c r="I205" s="202">
        <v>3.99</v>
      </c>
      <c r="J205" s="200" t="s">
        <v>778</v>
      </c>
      <c r="K205" s="176">
        <v>2</v>
      </c>
      <c r="L205" s="176">
        <v>1</v>
      </c>
      <c r="M205" s="176"/>
      <c r="N205" s="286">
        <v>7</v>
      </c>
      <c r="O205" s="286"/>
      <c r="P205" s="176"/>
      <c r="Q205" s="203">
        <f t="shared" si="98"/>
        <v>6</v>
      </c>
      <c r="R205" s="203">
        <f t="shared" si="99"/>
        <v>0</v>
      </c>
      <c r="S205" s="203">
        <f t="shared" si="100"/>
        <v>1</v>
      </c>
      <c r="T205" s="203">
        <f t="shared" si="101"/>
        <v>0</v>
      </c>
      <c r="U205" s="203">
        <f t="shared" si="102"/>
        <v>1</v>
      </c>
      <c r="V205" s="175">
        <f>IF(Q205&gt;0,VLOOKUP(Q205,Jahresfaktoren!$A$11:$B$24,2,),0)</f>
        <v>302</v>
      </c>
      <c r="W205" s="175">
        <f>IF(R205&gt;0,VLOOKUP(R205,Jahresfaktoren!$D$11:$E$24,2,),0)</f>
        <v>0</v>
      </c>
      <c r="X205" s="175">
        <f>IF(S205&gt;0,VLOOKUP(S205,Jahresfaktoren!$A$28:$B$29,2,),0)</f>
        <v>60</v>
      </c>
      <c r="Y205" s="175">
        <f>IF(T205&gt;0,VLOOKUP(T205,Jahresfaktoren!$A$28:$B$29,2,),0)</f>
        <v>0</v>
      </c>
      <c r="Z205" s="175">
        <f>IF(U205&gt;0,VLOOKUP(U205,Jahresfaktoren!$A$32:$B$33,2,),)</f>
        <v>3</v>
      </c>
      <c r="AA205" s="177">
        <f t="shared" si="167"/>
        <v>1204.98</v>
      </c>
      <c r="AB205" s="177" t="str">
        <f t="shared" si="168"/>
        <v/>
      </c>
      <c r="AC205" s="177">
        <f t="shared" si="169"/>
        <v>239.4</v>
      </c>
      <c r="AD205" s="177" t="str">
        <f t="shared" si="170"/>
        <v/>
      </c>
      <c r="AE205" s="177">
        <f t="shared" si="171"/>
        <v>11.97</v>
      </c>
      <c r="AF205" s="178">
        <f>IF(Q205&gt;0,VLOOKUP(H205,Leistungszahlen!$A$11:$C$158,3,),0)</f>
        <v>0</v>
      </c>
      <c r="AG205" s="178">
        <f>IF(R205&gt;0,VLOOKUP(H205,Leistungszahlen!$A$11:$F$158,6,),IF(T205&gt;0,VLOOKUP(H205,Leistungszahlen!$A$11:$F$158,6,),0))</f>
        <v>0</v>
      </c>
      <c r="AH205" s="179" t="e">
        <f t="shared" si="178"/>
        <v>#DIV/0!</v>
      </c>
      <c r="AI205" s="179">
        <f t="shared" si="179"/>
        <v>0</v>
      </c>
      <c r="AJ205" s="179" t="e">
        <f t="shared" si="180"/>
        <v>#DIV/0!</v>
      </c>
      <c r="AK205" s="179">
        <f t="shared" si="181"/>
        <v>0</v>
      </c>
      <c r="AL205" s="179" t="e">
        <f t="shared" si="182"/>
        <v>#DIV/0!</v>
      </c>
      <c r="AM205" s="180">
        <f>IF(L205=1,Stundensätze!$D$13,IF(L205=2,Stundensätze!$D$17,IF(L205=4,Stundensätze!$D$21,"")))</f>
        <v>0</v>
      </c>
      <c r="AN205" s="180">
        <f>IF(L205=1,Stundensätze!$D$15,IF(L205=2,Stundensätze!$D$19,IF(L205=4,Stundensätze!$D$23,"")))</f>
        <v>0</v>
      </c>
      <c r="AO205" s="180" t="e">
        <f t="shared" si="172"/>
        <v>#DIV/0!</v>
      </c>
      <c r="AP205" s="180" t="e">
        <f t="shared" si="173"/>
        <v>#DIV/0!</v>
      </c>
      <c r="AQ205" s="192" t="e">
        <f t="shared" si="174"/>
        <v>#DIV/0!</v>
      </c>
      <c r="AR205" s="192" t="e">
        <f t="shared" si="175"/>
        <v>#DIV/0!</v>
      </c>
      <c r="AS205" s="193" t="e">
        <f t="shared" si="176"/>
        <v>#DIV/0!</v>
      </c>
      <c r="AT205" s="258" t="str">
        <f>IF(K205=0,0,VLOOKUP(K205,Kostenstellen!A:B,2,FALSE))</f>
        <v xml:space="preserve">Sophie-Luisen-Klinik                       </v>
      </c>
      <c r="AU205" s="68" t="str">
        <f t="shared" si="103"/>
        <v>R</v>
      </c>
      <c r="AV205" s="68" t="str">
        <f t="shared" si="104"/>
        <v/>
      </c>
      <c r="AW205" s="68">
        <f>IF(AF205=0,0,VLOOKUP($H205,Leistungszahlen!$A$11:$H$158,4,FALSE))</f>
        <v>0</v>
      </c>
      <c r="AX205" s="68">
        <f>IF(AF205=0,0,VLOOKUP($H205,Leistungszahlen!$A$11:$H$158,5,FALSE))</f>
        <v>0</v>
      </c>
      <c r="AY205" s="68">
        <f>IF(AG205=0,0,VLOOKUP($H205,Leistungszahlen!$A$11:$H$158,6,FALSE))</f>
        <v>0</v>
      </c>
      <c r="AZ205" s="68">
        <f t="shared" si="105"/>
        <v>0</v>
      </c>
      <c r="BA205" s="68">
        <f t="shared" si="106"/>
        <v>0</v>
      </c>
      <c r="BC205" s="68">
        <f t="shared" si="177"/>
        <v>0</v>
      </c>
      <c r="BD205" s="285"/>
    </row>
    <row r="206" spans="1:56" s="68" customFormat="1" ht="33.75">
      <c r="A206" s="200"/>
      <c r="B206" s="200"/>
      <c r="C206" s="200" t="s">
        <v>641</v>
      </c>
      <c r="D206" s="200" t="s">
        <v>202</v>
      </c>
      <c r="E206" s="200" t="s">
        <v>350</v>
      </c>
      <c r="F206" s="200" t="s">
        <v>926</v>
      </c>
      <c r="G206" s="200" t="s">
        <v>931</v>
      </c>
      <c r="H206" s="201" t="s">
        <v>215</v>
      </c>
      <c r="I206" s="202">
        <v>2.83</v>
      </c>
      <c r="J206" s="200" t="s">
        <v>778</v>
      </c>
      <c r="K206" s="176">
        <v>2</v>
      </c>
      <c r="L206" s="176">
        <v>1</v>
      </c>
      <c r="M206" s="176"/>
      <c r="N206" s="286">
        <v>7</v>
      </c>
      <c r="O206" s="286"/>
      <c r="P206" s="176"/>
      <c r="Q206" s="203">
        <f t="shared" si="98"/>
        <v>6</v>
      </c>
      <c r="R206" s="203">
        <f t="shared" si="99"/>
        <v>0</v>
      </c>
      <c r="S206" s="203">
        <f t="shared" si="100"/>
        <v>1</v>
      </c>
      <c r="T206" s="203">
        <f t="shared" si="101"/>
        <v>0</v>
      </c>
      <c r="U206" s="203">
        <f t="shared" si="102"/>
        <v>1</v>
      </c>
      <c r="V206" s="175">
        <f>IF(Q206&gt;0,VLOOKUP(Q206,Jahresfaktoren!$A$11:$B$24,2,),0)</f>
        <v>302</v>
      </c>
      <c r="W206" s="175">
        <f>IF(R206&gt;0,VLOOKUP(R206,Jahresfaktoren!$D$11:$E$24,2,),0)</f>
        <v>0</v>
      </c>
      <c r="X206" s="175">
        <f>IF(S206&gt;0,VLOOKUP(S206,Jahresfaktoren!$A$28:$B$29,2,),0)</f>
        <v>60</v>
      </c>
      <c r="Y206" s="175">
        <f>IF(T206&gt;0,VLOOKUP(T206,Jahresfaktoren!$A$28:$B$29,2,),0)</f>
        <v>0</v>
      </c>
      <c r="Z206" s="175">
        <f>IF(U206&gt;0,VLOOKUP(U206,Jahresfaktoren!$A$32:$B$33,2,),)</f>
        <v>3</v>
      </c>
      <c r="AA206" s="177">
        <f t="shared" si="167"/>
        <v>854.66</v>
      </c>
      <c r="AB206" s="177" t="str">
        <f t="shared" si="168"/>
        <v/>
      </c>
      <c r="AC206" s="177">
        <f t="shared" si="169"/>
        <v>169.8</v>
      </c>
      <c r="AD206" s="177" t="str">
        <f t="shared" si="170"/>
        <v/>
      </c>
      <c r="AE206" s="177">
        <f t="shared" si="171"/>
        <v>8.49</v>
      </c>
      <c r="AF206" s="178">
        <f>IF(Q206&gt;0,VLOOKUP(H206,Leistungszahlen!$A$11:$C$158,3,),0)</f>
        <v>0</v>
      </c>
      <c r="AG206" s="178">
        <f>IF(R206&gt;0,VLOOKUP(H206,Leistungszahlen!$A$11:$F$158,6,),IF(T206&gt;0,VLOOKUP(H206,Leistungszahlen!$A$11:$F$158,6,),0))</f>
        <v>0</v>
      </c>
      <c r="AH206" s="179" t="e">
        <f t="shared" si="178"/>
        <v>#DIV/0!</v>
      </c>
      <c r="AI206" s="179">
        <f t="shared" si="179"/>
        <v>0</v>
      </c>
      <c r="AJ206" s="179" t="e">
        <f t="shared" si="180"/>
        <v>#DIV/0!</v>
      </c>
      <c r="AK206" s="179">
        <f t="shared" si="181"/>
        <v>0</v>
      </c>
      <c r="AL206" s="179" t="e">
        <f t="shared" si="182"/>
        <v>#DIV/0!</v>
      </c>
      <c r="AM206" s="180">
        <f>IF(L206=1,Stundensätze!$D$13,IF(L206=2,Stundensätze!$D$17,IF(L206=4,Stundensätze!$D$21,"")))</f>
        <v>0</v>
      </c>
      <c r="AN206" s="180">
        <f>IF(L206=1,Stundensätze!$D$15,IF(L206=2,Stundensätze!$D$19,IF(L206=4,Stundensätze!$D$23,"")))</f>
        <v>0</v>
      </c>
      <c r="AO206" s="180" t="e">
        <f t="shared" si="172"/>
        <v>#DIV/0!</v>
      </c>
      <c r="AP206" s="180" t="e">
        <f t="shared" si="173"/>
        <v>#DIV/0!</v>
      </c>
      <c r="AQ206" s="192" t="e">
        <f t="shared" si="174"/>
        <v>#DIV/0!</v>
      </c>
      <c r="AR206" s="192" t="e">
        <f t="shared" si="175"/>
        <v>#DIV/0!</v>
      </c>
      <c r="AS206" s="193" t="e">
        <f t="shared" si="176"/>
        <v>#DIV/0!</v>
      </c>
      <c r="AT206" s="258" t="str">
        <f>IF(K206=0,0,VLOOKUP(K206,Kostenstellen!A:B,2,FALSE))</f>
        <v xml:space="preserve">Sophie-Luisen-Klinik                       </v>
      </c>
      <c r="AU206" s="68" t="str">
        <f t="shared" si="103"/>
        <v>R</v>
      </c>
      <c r="AV206" s="68" t="str">
        <f t="shared" si="104"/>
        <v/>
      </c>
      <c r="AW206" s="68">
        <f>IF(AF206=0,0,VLOOKUP($H206,Leistungszahlen!$A$11:$H$158,4,FALSE))</f>
        <v>0</v>
      </c>
      <c r="AX206" s="68">
        <f>IF(AF206=0,0,VLOOKUP($H206,Leistungszahlen!$A$11:$H$158,5,FALSE))</f>
        <v>0</v>
      </c>
      <c r="AY206" s="68">
        <f>IF(AG206=0,0,VLOOKUP($H206,Leistungszahlen!$A$11:$H$158,6,FALSE))</f>
        <v>0</v>
      </c>
      <c r="AZ206" s="68">
        <f t="shared" si="105"/>
        <v>0</v>
      </c>
      <c r="BA206" s="68">
        <f t="shared" si="106"/>
        <v>0</v>
      </c>
      <c r="BC206" s="68">
        <f t="shared" si="177"/>
        <v>0</v>
      </c>
      <c r="BD206" s="285"/>
    </row>
    <row r="207" spans="1:56" s="68" customFormat="1" ht="33.75">
      <c r="A207" s="200"/>
      <c r="B207" s="200"/>
      <c r="C207" s="200" t="s">
        <v>641</v>
      </c>
      <c r="D207" s="200" t="s">
        <v>202</v>
      </c>
      <c r="E207" s="200" t="s">
        <v>350</v>
      </c>
      <c r="F207" s="200" t="s">
        <v>928</v>
      </c>
      <c r="G207" s="200" t="s">
        <v>820</v>
      </c>
      <c r="H207" s="201" t="s">
        <v>215</v>
      </c>
      <c r="I207" s="202">
        <v>2.15</v>
      </c>
      <c r="J207" s="200" t="s">
        <v>778</v>
      </c>
      <c r="K207" s="176">
        <v>2</v>
      </c>
      <c r="L207" s="176">
        <v>1</v>
      </c>
      <c r="M207" s="176"/>
      <c r="N207" s="286">
        <v>7</v>
      </c>
      <c r="O207" s="286"/>
      <c r="P207" s="176"/>
      <c r="Q207" s="203">
        <f t="shared" si="98"/>
        <v>6</v>
      </c>
      <c r="R207" s="203">
        <f t="shared" si="99"/>
        <v>0</v>
      </c>
      <c r="S207" s="203">
        <f t="shared" si="100"/>
        <v>1</v>
      </c>
      <c r="T207" s="203">
        <f t="shared" si="101"/>
        <v>0</v>
      </c>
      <c r="U207" s="203">
        <f t="shared" si="102"/>
        <v>1</v>
      </c>
      <c r="V207" s="175">
        <f>IF(Q207&gt;0,VLOOKUP(Q207,Jahresfaktoren!$A$11:$B$24,2,),0)</f>
        <v>302</v>
      </c>
      <c r="W207" s="175">
        <f>IF(R207&gt;0,VLOOKUP(R207,Jahresfaktoren!$D$11:$E$24,2,),0)</f>
        <v>0</v>
      </c>
      <c r="X207" s="175">
        <f>IF(S207&gt;0,VLOOKUP(S207,Jahresfaktoren!$A$28:$B$29,2,),0)</f>
        <v>60</v>
      </c>
      <c r="Y207" s="175">
        <f>IF(T207&gt;0,VLOOKUP(T207,Jahresfaktoren!$A$28:$B$29,2,),0)</f>
        <v>0</v>
      </c>
      <c r="Z207" s="175">
        <f>IF(U207&gt;0,VLOOKUP(U207,Jahresfaktoren!$A$32:$B$33,2,),)</f>
        <v>3</v>
      </c>
      <c r="AA207" s="177">
        <f t="shared" si="167"/>
        <v>649.29999999999995</v>
      </c>
      <c r="AB207" s="177" t="str">
        <f t="shared" si="168"/>
        <v/>
      </c>
      <c r="AC207" s="177">
        <f t="shared" si="169"/>
        <v>129</v>
      </c>
      <c r="AD207" s="177" t="str">
        <f t="shared" si="170"/>
        <v/>
      </c>
      <c r="AE207" s="177">
        <f t="shared" si="171"/>
        <v>6.4499999999999993</v>
      </c>
      <c r="AF207" s="178">
        <f>IF(Q207&gt;0,VLOOKUP(H207,Leistungszahlen!$A$11:$C$158,3,),0)</f>
        <v>0</v>
      </c>
      <c r="AG207" s="178">
        <f>IF(R207&gt;0,VLOOKUP(H207,Leistungszahlen!$A$11:$F$158,6,),IF(T207&gt;0,VLOOKUP(H207,Leistungszahlen!$A$11:$F$158,6,),0))</f>
        <v>0</v>
      </c>
      <c r="AH207" s="179" t="e">
        <f t="shared" si="178"/>
        <v>#DIV/0!</v>
      </c>
      <c r="AI207" s="179">
        <f t="shared" si="179"/>
        <v>0</v>
      </c>
      <c r="AJ207" s="179" t="e">
        <f t="shared" si="180"/>
        <v>#DIV/0!</v>
      </c>
      <c r="AK207" s="179">
        <f t="shared" si="181"/>
        <v>0</v>
      </c>
      <c r="AL207" s="179" t="e">
        <f t="shared" si="182"/>
        <v>#DIV/0!</v>
      </c>
      <c r="AM207" s="180">
        <f>IF(L207=1,Stundensätze!$D$13,IF(L207=2,Stundensätze!$D$17,IF(L207=4,Stundensätze!$D$21,"")))</f>
        <v>0</v>
      </c>
      <c r="AN207" s="180">
        <f>IF(L207=1,Stundensätze!$D$15,IF(L207=2,Stundensätze!$D$19,IF(L207=4,Stundensätze!$D$23,"")))</f>
        <v>0</v>
      </c>
      <c r="AO207" s="180" t="e">
        <f t="shared" si="172"/>
        <v>#DIV/0!</v>
      </c>
      <c r="AP207" s="180" t="e">
        <f t="shared" si="173"/>
        <v>#DIV/0!</v>
      </c>
      <c r="AQ207" s="192" t="e">
        <f t="shared" si="174"/>
        <v>#DIV/0!</v>
      </c>
      <c r="AR207" s="192" t="e">
        <f t="shared" si="175"/>
        <v>#DIV/0!</v>
      </c>
      <c r="AS207" s="193" t="e">
        <f t="shared" si="176"/>
        <v>#DIV/0!</v>
      </c>
      <c r="AT207" s="258" t="str">
        <f>IF(K207=0,0,VLOOKUP(K207,Kostenstellen!A:B,2,FALSE))</f>
        <v xml:space="preserve">Sophie-Luisen-Klinik                       </v>
      </c>
      <c r="AU207" s="68" t="str">
        <f t="shared" si="103"/>
        <v>R</v>
      </c>
      <c r="AV207" s="68" t="str">
        <f t="shared" si="104"/>
        <v/>
      </c>
      <c r="AW207" s="68">
        <f>IF(AF207=0,0,VLOOKUP($H207,Leistungszahlen!$A$11:$H$158,4,FALSE))</f>
        <v>0</v>
      </c>
      <c r="AX207" s="68">
        <f>IF(AF207=0,0,VLOOKUP($H207,Leistungszahlen!$A$11:$H$158,5,FALSE))</f>
        <v>0</v>
      </c>
      <c r="AY207" s="68">
        <f>IF(AG207=0,0,VLOOKUP($H207,Leistungszahlen!$A$11:$H$158,6,FALSE))</f>
        <v>0</v>
      </c>
      <c r="AZ207" s="68">
        <f t="shared" si="105"/>
        <v>0</v>
      </c>
      <c r="BA207" s="68">
        <f t="shared" si="106"/>
        <v>0</v>
      </c>
      <c r="BC207" s="68">
        <f t="shared" si="177"/>
        <v>0</v>
      </c>
      <c r="BD207" s="285"/>
    </row>
    <row r="208" spans="1:56" s="68" customFormat="1" ht="33.75">
      <c r="A208" s="200"/>
      <c r="B208" s="200"/>
      <c r="C208" s="200" t="s">
        <v>641</v>
      </c>
      <c r="D208" s="200" t="s">
        <v>202</v>
      </c>
      <c r="E208" s="200" t="s">
        <v>350</v>
      </c>
      <c r="F208" s="200" t="s">
        <v>929</v>
      </c>
      <c r="G208" s="200" t="s">
        <v>932</v>
      </c>
      <c r="H208" s="201" t="s">
        <v>215</v>
      </c>
      <c r="I208" s="202">
        <v>3.99</v>
      </c>
      <c r="J208" s="200" t="s">
        <v>778</v>
      </c>
      <c r="K208" s="176">
        <v>2</v>
      </c>
      <c r="L208" s="176">
        <v>1</v>
      </c>
      <c r="M208" s="176"/>
      <c r="N208" s="286">
        <v>7</v>
      </c>
      <c r="O208" s="286"/>
      <c r="P208" s="176"/>
      <c r="Q208" s="203">
        <f t="shared" ref="Q208:Q268" si="183">IF(M208="x",0,IF(N208=7,6,IF(N208=14,12,IF(N208="12+5",11,N208))))</f>
        <v>6</v>
      </c>
      <c r="R208" s="203">
        <f t="shared" ref="R208:R268" si="184">IF(M208="x",0,IF(O208=0,0,IF(N208=7,0,IF(N208+O208=7,O208-1,O208))))</f>
        <v>0</v>
      </c>
      <c r="S208" s="203">
        <f t="shared" ref="S208:S268" si="185">IF(M208="x",0,IF(N208=7,1,IF(N208=14,2,IF(AND(N208=12,O208=5),1,IF(N208="12+5",1,0)))))</f>
        <v>1</v>
      </c>
      <c r="T208" s="203">
        <f t="shared" ref="T208:T268" si="186">IF(M208="x",0,IF(O208=0,0,IF(N208=7,0,IF(N208+O208=7,1,0))))</f>
        <v>0</v>
      </c>
      <c r="U208" s="203">
        <f t="shared" ref="U208:U268" si="187">T208+S208</f>
        <v>1</v>
      </c>
      <c r="V208" s="175">
        <f>IF(Q208&gt;0,VLOOKUP(Q208,Jahresfaktoren!$A$11:$B$24,2,),0)</f>
        <v>302</v>
      </c>
      <c r="W208" s="175">
        <f>IF(R208&gt;0,VLOOKUP(R208,Jahresfaktoren!$D$11:$E$24,2,),0)</f>
        <v>0</v>
      </c>
      <c r="X208" s="175">
        <f>IF(S208&gt;0,VLOOKUP(S208,Jahresfaktoren!$A$28:$B$29,2,),0)</f>
        <v>60</v>
      </c>
      <c r="Y208" s="175">
        <f>IF(T208&gt;0,VLOOKUP(T208,Jahresfaktoren!$A$28:$B$29,2,),0)</f>
        <v>0</v>
      </c>
      <c r="Z208" s="175">
        <f>IF(U208&gt;0,VLOOKUP(U208,Jahresfaktoren!$A$32:$B$33,2,),)</f>
        <v>3</v>
      </c>
      <c r="AA208" s="177">
        <f t="shared" si="167"/>
        <v>1204.98</v>
      </c>
      <c r="AB208" s="177" t="str">
        <f t="shared" si="168"/>
        <v/>
      </c>
      <c r="AC208" s="177">
        <f t="shared" si="169"/>
        <v>239.4</v>
      </c>
      <c r="AD208" s="177" t="str">
        <f t="shared" si="170"/>
        <v/>
      </c>
      <c r="AE208" s="177">
        <f t="shared" si="171"/>
        <v>11.97</v>
      </c>
      <c r="AF208" s="178">
        <f>IF(Q208&gt;0,VLOOKUP(H208,Leistungszahlen!$A$11:$C$158,3,),0)</f>
        <v>0</v>
      </c>
      <c r="AG208" s="178">
        <f>IF(R208&gt;0,VLOOKUP(H208,Leistungszahlen!$A$11:$F$158,6,),IF(T208&gt;0,VLOOKUP(H208,Leistungszahlen!$A$11:$F$158,6,),0))</f>
        <v>0</v>
      </c>
      <c r="AH208" s="179" t="e">
        <f t="shared" si="178"/>
        <v>#DIV/0!</v>
      </c>
      <c r="AI208" s="179">
        <f t="shared" si="179"/>
        <v>0</v>
      </c>
      <c r="AJ208" s="179" t="e">
        <f t="shared" si="180"/>
        <v>#DIV/0!</v>
      </c>
      <c r="AK208" s="179">
        <f t="shared" si="181"/>
        <v>0</v>
      </c>
      <c r="AL208" s="179" t="e">
        <f t="shared" si="182"/>
        <v>#DIV/0!</v>
      </c>
      <c r="AM208" s="180">
        <f>IF(L208=1,Stundensätze!$D$13,IF(L208=2,Stundensätze!$D$17,IF(L208=4,Stundensätze!$D$21,"")))</f>
        <v>0</v>
      </c>
      <c r="AN208" s="180">
        <f>IF(L208=1,Stundensätze!$D$15,IF(L208=2,Stundensätze!$D$19,IF(L208=4,Stundensätze!$D$23,"")))</f>
        <v>0</v>
      </c>
      <c r="AO208" s="180" t="e">
        <f t="shared" si="172"/>
        <v>#DIV/0!</v>
      </c>
      <c r="AP208" s="180" t="e">
        <f t="shared" si="173"/>
        <v>#DIV/0!</v>
      </c>
      <c r="AQ208" s="192" t="e">
        <f t="shared" si="174"/>
        <v>#DIV/0!</v>
      </c>
      <c r="AR208" s="192" t="e">
        <f t="shared" si="175"/>
        <v>#DIV/0!</v>
      </c>
      <c r="AS208" s="193" t="e">
        <f t="shared" si="176"/>
        <v>#DIV/0!</v>
      </c>
      <c r="AT208" s="258" t="str">
        <f>IF(K208=0,0,VLOOKUP(K208,Kostenstellen!A:B,2,FALSE))</f>
        <v xml:space="preserve">Sophie-Luisen-Klinik                       </v>
      </c>
      <c r="AU208" s="68" t="str">
        <f t="shared" ref="AU208:AU268" si="188">IF(SUM(V208:Z208)&gt;0,H208,"")</f>
        <v>R</v>
      </c>
      <c r="AV208" s="68" t="str">
        <f t="shared" ref="AV208:AV268" si="189">IF(SUM(R208+T208)&gt;0,H208,"")</f>
        <v/>
      </c>
      <c r="AW208" s="68">
        <f>IF(AF208=0,0,VLOOKUP($H208,Leistungszahlen!$A$11:$H$158,4,FALSE))</f>
        <v>0</v>
      </c>
      <c r="AX208" s="68">
        <f>IF(AF208=0,0,VLOOKUP($H208,Leistungszahlen!$A$11:$H$158,5,FALSE))</f>
        <v>0</v>
      </c>
      <c r="AY208" s="68">
        <f>IF(AG208=0,0,VLOOKUP($H208,Leistungszahlen!$A$11:$H$158,6,FALSE))</f>
        <v>0</v>
      </c>
      <c r="AZ208" s="68">
        <f t="shared" ref="AZ208:AZ268" si="190">IF(AX208&lt;AF208,1,IF(AG208&gt;AY208,1,0))</f>
        <v>0</v>
      </c>
      <c r="BA208" s="68">
        <f t="shared" ref="BA208:BA268" si="191">IF(AF208&gt;AX208,1,IF(AG208&gt;AY208,1,0))</f>
        <v>0</v>
      </c>
      <c r="BC208" s="68">
        <f t="shared" si="177"/>
        <v>0</v>
      </c>
      <c r="BD208" s="285"/>
    </row>
    <row r="209" spans="1:56" s="68" customFormat="1" ht="33.75">
      <c r="A209" s="200"/>
      <c r="B209" s="200"/>
      <c r="C209" s="200" t="s">
        <v>641</v>
      </c>
      <c r="D209" s="200" t="s">
        <v>202</v>
      </c>
      <c r="E209" s="200" t="s">
        <v>350</v>
      </c>
      <c r="F209" s="200" t="s">
        <v>933</v>
      </c>
      <c r="G209" s="200" t="s">
        <v>176</v>
      </c>
      <c r="H209" s="201" t="s">
        <v>213</v>
      </c>
      <c r="I209" s="202">
        <v>20.059999999999999</v>
      </c>
      <c r="J209" s="200" t="s">
        <v>780</v>
      </c>
      <c r="K209" s="176">
        <v>2</v>
      </c>
      <c r="L209" s="176">
        <v>1</v>
      </c>
      <c r="M209" s="176"/>
      <c r="N209" s="286">
        <v>5</v>
      </c>
      <c r="O209" s="286"/>
      <c r="P209" s="176"/>
      <c r="Q209" s="203">
        <f t="shared" si="183"/>
        <v>5</v>
      </c>
      <c r="R209" s="203">
        <f t="shared" si="184"/>
        <v>0</v>
      </c>
      <c r="S209" s="203">
        <f t="shared" si="185"/>
        <v>0</v>
      </c>
      <c r="T209" s="203">
        <f t="shared" si="186"/>
        <v>0</v>
      </c>
      <c r="U209" s="203">
        <f t="shared" si="187"/>
        <v>0</v>
      </c>
      <c r="V209" s="175">
        <f>IF(Q209&gt;0,VLOOKUP(Q209,Jahresfaktoren!$A$11:$B$24,2,),0)</f>
        <v>250</v>
      </c>
      <c r="W209" s="175">
        <f>IF(R209&gt;0,VLOOKUP(R209,Jahresfaktoren!$D$11:$E$24,2,),0)</f>
        <v>0</v>
      </c>
      <c r="X209" s="175">
        <f>IF(S209&gt;0,VLOOKUP(S209,Jahresfaktoren!$A$28:$B$29,2,),0)</f>
        <v>0</v>
      </c>
      <c r="Y209" s="175">
        <f>IF(T209&gt;0,VLOOKUP(T209,Jahresfaktoren!$A$28:$B$29,2,),0)</f>
        <v>0</v>
      </c>
      <c r="Z209" s="175">
        <f>IF(U209&gt;0,VLOOKUP(U209,Jahresfaktoren!$A$32:$B$33,2,),)</f>
        <v>0</v>
      </c>
      <c r="AA209" s="177">
        <f t="shared" si="167"/>
        <v>5015</v>
      </c>
      <c r="AB209" s="177" t="str">
        <f t="shared" si="168"/>
        <v/>
      </c>
      <c r="AC209" s="177" t="str">
        <f t="shared" si="169"/>
        <v/>
      </c>
      <c r="AD209" s="177" t="str">
        <f t="shared" si="170"/>
        <v/>
      </c>
      <c r="AE209" s="177" t="str">
        <f t="shared" si="171"/>
        <v/>
      </c>
      <c r="AF209" s="178">
        <f>IF(Q209&gt;0,VLOOKUP(H209,Leistungszahlen!$A$11:$C$158,3,),0)</f>
        <v>0</v>
      </c>
      <c r="AG209" s="178">
        <f>IF(R209&gt;0,VLOOKUP(H209,Leistungszahlen!$A$11:$F$158,6,),IF(T209&gt;0,VLOOKUP(H209,Leistungszahlen!$A$11:$F$158,6,),0))</f>
        <v>0</v>
      </c>
      <c r="AH209" s="179" t="e">
        <f t="shared" si="178"/>
        <v>#DIV/0!</v>
      </c>
      <c r="AI209" s="179">
        <f t="shared" si="179"/>
        <v>0</v>
      </c>
      <c r="AJ209" s="179">
        <f t="shared" si="180"/>
        <v>0</v>
      </c>
      <c r="AK209" s="179">
        <f t="shared" si="181"/>
        <v>0</v>
      </c>
      <c r="AL209" s="179">
        <f t="shared" si="182"/>
        <v>0</v>
      </c>
      <c r="AM209" s="180">
        <f>IF(L209=1,Stundensätze!$D$13,IF(L209=2,Stundensätze!$D$17,IF(L209=4,Stundensätze!$D$21,"")))</f>
        <v>0</v>
      </c>
      <c r="AN209" s="180">
        <f>IF(L209=1,Stundensätze!$D$15,IF(L209=2,Stundensätze!$D$19,IF(L209=4,Stundensätze!$D$23,"")))</f>
        <v>0</v>
      </c>
      <c r="AO209" s="180" t="e">
        <f t="shared" si="172"/>
        <v>#DIV/0!</v>
      </c>
      <c r="AP209" s="180">
        <f t="shared" si="173"/>
        <v>0</v>
      </c>
      <c r="AQ209" s="192" t="e">
        <f t="shared" si="174"/>
        <v>#DIV/0!</v>
      </c>
      <c r="AR209" s="192" t="e">
        <f t="shared" si="175"/>
        <v>#DIV/0!</v>
      </c>
      <c r="AS209" s="193" t="e">
        <f t="shared" si="176"/>
        <v>#DIV/0!</v>
      </c>
      <c r="AT209" s="258" t="str">
        <f>IF(K209=0,0,VLOOKUP(K209,Kostenstellen!A:B,2,FALSE))</f>
        <v xml:space="preserve">Sophie-Luisen-Klinik                       </v>
      </c>
      <c r="AU209" s="68" t="str">
        <f t="shared" si="188"/>
        <v>O</v>
      </c>
      <c r="AV209" s="68" t="str">
        <f t="shared" si="189"/>
        <v/>
      </c>
      <c r="AW209" s="68">
        <f>IF(AF209=0,0,VLOOKUP($H209,Leistungszahlen!$A$11:$H$158,4,FALSE))</f>
        <v>0</v>
      </c>
      <c r="AX209" s="68">
        <f>IF(AF209=0,0,VLOOKUP($H209,Leistungszahlen!$A$11:$H$158,5,FALSE))</f>
        <v>0</v>
      </c>
      <c r="AY209" s="68">
        <f>IF(AG209=0,0,VLOOKUP($H209,Leistungszahlen!$A$11:$H$158,6,FALSE))</f>
        <v>0</v>
      </c>
      <c r="AZ209" s="68">
        <f t="shared" si="190"/>
        <v>0</v>
      </c>
      <c r="BA209" s="68">
        <f t="shared" si="191"/>
        <v>0</v>
      </c>
      <c r="BC209" s="68">
        <f t="shared" si="177"/>
        <v>0</v>
      </c>
      <c r="BD209" s="285"/>
    </row>
    <row r="210" spans="1:56" s="68" customFormat="1" ht="33.75">
      <c r="A210" s="200"/>
      <c r="B210" s="200"/>
      <c r="C210" s="200" t="s">
        <v>641</v>
      </c>
      <c r="D210" s="200" t="s">
        <v>202</v>
      </c>
      <c r="E210" s="200" t="s">
        <v>350</v>
      </c>
      <c r="F210" s="200" t="s">
        <v>934</v>
      </c>
      <c r="G210" s="200" t="s">
        <v>176</v>
      </c>
      <c r="H210" s="201" t="s">
        <v>213</v>
      </c>
      <c r="I210" s="202">
        <v>15.39</v>
      </c>
      <c r="J210" s="200" t="s">
        <v>780</v>
      </c>
      <c r="K210" s="176">
        <v>2</v>
      </c>
      <c r="L210" s="176">
        <v>1</v>
      </c>
      <c r="M210" s="176"/>
      <c r="N210" s="286">
        <v>5</v>
      </c>
      <c r="O210" s="286"/>
      <c r="P210" s="176"/>
      <c r="Q210" s="203">
        <f t="shared" si="183"/>
        <v>5</v>
      </c>
      <c r="R210" s="203">
        <f t="shared" si="184"/>
        <v>0</v>
      </c>
      <c r="S210" s="203">
        <f t="shared" si="185"/>
        <v>0</v>
      </c>
      <c r="T210" s="203">
        <f t="shared" si="186"/>
        <v>0</v>
      </c>
      <c r="U210" s="203">
        <f t="shared" si="187"/>
        <v>0</v>
      </c>
      <c r="V210" s="175">
        <f>IF(Q210&gt;0,VLOOKUP(Q210,Jahresfaktoren!$A$11:$B$24,2,),0)</f>
        <v>250</v>
      </c>
      <c r="W210" s="175">
        <f>IF(R210&gt;0,VLOOKUP(R210,Jahresfaktoren!$D$11:$E$24,2,),0)</f>
        <v>0</v>
      </c>
      <c r="X210" s="175">
        <f>IF(S210&gt;0,VLOOKUP(S210,Jahresfaktoren!$A$28:$B$29,2,),0)</f>
        <v>0</v>
      </c>
      <c r="Y210" s="175">
        <f>IF(T210&gt;0,VLOOKUP(T210,Jahresfaktoren!$A$28:$B$29,2,),0)</f>
        <v>0</v>
      </c>
      <c r="Z210" s="175">
        <f>IF(U210&gt;0,VLOOKUP(U210,Jahresfaktoren!$A$32:$B$33,2,),)</f>
        <v>0</v>
      </c>
      <c r="AA210" s="177">
        <f t="shared" si="167"/>
        <v>3847.5</v>
      </c>
      <c r="AB210" s="177" t="str">
        <f t="shared" si="168"/>
        <v/>
      </c>
      <c r="AC210" s="177" t="str">
        <f t="shared" si="169"/>
        <v/>
      </c>
      <c r="AD210" s="177" t="str">
        <f t="shared" si="170"/>
        <v/>
      </c>
      <c r="AE210" s="177" t="str">
        <f t="shared" si="171"/>
        <v/>
      </c>
      <c r="AF210" s="178">
        <f>IF(Q210&gt;0,VLOOKUP(H210,Leistungszahlen!$A$11:$C$158,3,),0)</f>
        <v>0</v>
      </c>
      <c r="AG210" s="178">
        <f>IF(R210&gt;0,VLOOKUP(H210,Leistungszahlen!$A$11:$F$158,6,),IF(T210&gt;0,VLOOKUP(H210,Leistungszahlen!$A$11:$F$158,6,),0))</f>
        <v>0</v>
      </c>
      <c r="AH210" s="179" t="e">
        <f t="shared" si="178"/>
        <v>#DIV/0!</v>
      </c>
      <c r="AI210" s="179">
        <f t="shared" si="179"/>
        <v>0</v>
      </c>
      <c r="AJ210" s="179">
        <f t="shared" si="180"/>
        <v>0</v>
      </c>
      <c r="AK210" s="179">
        <f t="shared" si="181"/>
        <v>0</v>
      </c>
      <c r="AL210" s="179">
        <f t="shared" si="182"/>
        <v>0</v>
      </c>
      <c r="AM210" s="180">
        <f>IF(L210=1,Stundensätze!$D$13,IF(L210=2,Stundensätze!$D$17,IF(L210=4,Stundensätze!$D$21,"")))</f>
        <v>0</v>
      </c>
      <c r="AN210" s="180">
        <f>IF(L210=1,Stundensätze!$D$15,IF(L210=2,Stundensätze!$D$19,IF(L210=4,Stundensätze!$D$23,"")))</f>
        <v>0</v>
      </c>
      <c r="AO210" s="180" t="e">
        <f t="shared" si="172"/>
        <v>#DIV/0!</v>
      </c>
      <c r="AP210" s="180">
        <f t="shared" si="173"/>
        <v>0</v>
      </c>
      <c r="AQ210" s="192" t="e">
        <f t="shared" si="174"/>
        <v>#DIV/0!</v>
      </c>
      <c r="AR210" s="192" t="e">
        <f t="shared" si="175"/>
        <v>#DIV/0!</v>
      </c>
      <c r="AS210" s="193" t="e">
        <f t="shared" si="176"/>
        <v>#DIV/0!</v>
      </c>
      <c r="AT210" s="258" t="str">
        <f>IF(K210=0,0,VLOOKUP(K210,Kostenstellen!A:B,2,FALSE))</f>
        <v xml:space="preserve">Sophie-Luisen-Klinik                       </v>
      </c>
      <c r="AU210" s="68" t="str">
        <f t="shared" si="188"/>
        <v>O</v>
      </c>
      <c r="AV210" s="68" t="str">
        <f t="shared" si="189"/>
        <v/>
      </c>
      <c r="AW210" s="68">
        <f>IF(AF210=0,0,VLOOKUP($H210,Leistungszahlen!$A$11:$H$158,4,FALSE))</f>
        <v>0</v>
      </c>
      <c r="AX210" s="68">
        <f>IF(AF210=0,0,VLOOKUP($H210,Leistungszahlen!$A$11:$H$158,5,FALSE))</f>
        <v>0</v>
      </c>
      <c r="AY210" s="68">
        <f>IF(AG210=0,0,VLOOKUP($H210,Leistungszahlen!$A$11:$H$158,6,FALSE))</f>
        <v>0</v>
      </c>
      <c r="AZ210" s="68">
        <f t="shared" si="190"/>
        <v>0</v>
      </c>
      <c r="BA210" s="68">
        <f t="shared" si="191"/>
        <v>0</v>
      </c>
      <c r="BC210" s="68">
        <f t="shared" si="177"/>
        <v>0</v>
      </c>
      <c r="BD210" s="285"/>
    </row>
    <row r="211" spans="1:56" s="68" customFormat="1" ht="33.75">
      <c r="A211" s="200"/>
      <c r="B211" s="200"/>
      <c r="C211" s="200" t="s">
        <v>641</v>
      </c>
      <c r="D211" s="200" t="s">
        <v>202</v>
      </c>
      <c r="E211" s="200" t="s">
        <v>350</v>
      </c>
      <c r="F211" s="200" t="s">
        <v>935</v>
      </c>
      <c r="G211" s="200" t="s">
        <v>176</v>
      </c>
      <c r="H211" s="201" t="s">
        <v>213</v>
      </c>
      <c r="I211" s="202">
        <v>22.8</v>
      </c>
      <c r="J211" s="200" t="s">
        <v>780</v>
      </c>
      <c r="K211" s="176">
        <v>2</v>
      </c>
      <c r="L211" s="176">
        <v>1</v>
      </c>
      <c r="M211" s="176"/>
      <c r="N211" s="286">
        <v>5</v>
      </c>
      <c r="O211" s="286"/>
      <c r="P211" s="176"/>
      <c r="Q211" s="203">
        <f t="shared" si="183"/>
        <v>5</v>
      </c>
      <c r="R211" s="203">
        <f t="shared" si="184"/>
        <v>0</v>
      </c>
      <c r="S211" s="203">
        <f t="shared" si="185"/>
        <v>0</v>
      </c>
      <c r="T211" s="203">
        <f t="shared" si="186"/>
        <v>0</v>
      </c>
      <c r="U211" s="203">
        <f t="shared" si="187"/>
        <v>0</v>
      </c>
      <c r="V211" s="175">
        <f>IF(Q211&gt;0,VLOOKUP(Q211,Jahresfaktoren!$A$11:$B$24,2,),0)</f>
        <v>250</v>
      </c>
      <c r="W211" s="175">
        <f>IF(R211&gt;0,VLOOKUP(R211,Jahresfaktoren!$D$11:$E$24,2,),0)</f>
        <v>0</v>
      </c>
      <c r="X211" s="175">
        <f>IF(S211&gt;0,VLOOKUP(S211,Jahresfaktoren!$A$28:$B$29,2,),0)</f>
        <v>0</v>
      </c>
      <c r="Y211" s="175">
        <f>IF(T211&gt;0,VLOOKUP(T211,Jahresfaktoren!$A$28:$B$29,2,),0)</f>
        <v>0</v>
      </c>
      <c r="Z211" s="175">
        <f>IF(U211&gt;0,VLOOKUP(U211,Jahresfaktoren!$A$32:$B$33,2,),)</f>
        <v>0</v>
      </c>
      <c r="AA211" s="177">
        <f t="shared" si="167"/>
        <v>5700</v>
      </c>
      <c r="AB211" s="177" t="str">
        <f t="shared" si="168"/>
        <v/>
      </c>
      <c r="AC211" s="177" t="str">
        <f t="shared" si="169"/>
        <v/>
      </c>
      <c r="AD211" s="177" t="str">
        <f t="shared" si="170"/>
        <v/>
      </c>
      <c r="AE211" s="177" t="str">
        <f t="shared" si="171"/>
        <v/>
      </c>
      <c r="AF211" s="178">
        <f>IF(Q211&gt;0,VLOOKUP(H211,Leistungszahlen!$A$11:$C$158,3,),0)</f>
        <v>0</v>
      </c>
      <c r="AG211" s="178">
        <f>IF(R211&gt;0,VLOOKUP(H211,Leistungszahlen!$A$11:$F$158,6,),IF(T211&gt;0,VLOOKUP(H211,Leistungszahlen!$A$11:$F$158,6,),0))</f>
        <v>0</v>
      </c>
      <c r="AH211" s="179" t="e">
        <f t="shared" si="178"/>
        <v>#DIV/0!</v>
      </c>
      <c r="AI211" s="179">
        <f t="shared" si="179"/>
        <v>0</v>
      </c>
      <c r="AJ211" s="179">
        <f t="shared" si="180"/>
        <v>0</v>
      </c>
      <c r="AK211" s="179">
        <f t="shared" si="181"/>
        <v>0</v>
      </c>
      <c r="AL211" s="179">
        <f t="shared" si="182"/>
        <v>0</v>
      </c>
      <c r="AM211" s="180">
        <f>IF(L211=1,Stundensätze!$D$13,IF(L211=2,Stundensätze!$D$17,IF(L211=4,Stundensätze!$D$21,"")))</f>
        <v>0</v>
      </c>
      <c r="AN211" s="180">
        <f>IF(L211=1,Stundensätze!$D$15,IF(L211=2,Stundensätze!$D$19,IF(L211=4,Stundensätze!$D$23,"")))</f>
        <v>0</v>
      </c>
      <c r="AO211" s="180" t="e">
        <f t="shared" si="172"/>
        <v>#DIV/0!</v>
      </c>
      <c r="AP211" s="180">
        <f t="shared" si="173"/>
        <v>0</v>
      </c>
      <c r="AQ211" s="192" t="e">
        <f t="shared" si="174"/>
        <v>#DIV/0!</v>
      </c>
      <c r="AR211" s="192" t="e">
        <f t="shared" si="175"/>
        <v>#DIV/0!</v>
      </c>
      <c r="AS211" s="193" t="e">
        <f t="shared" si="176"/>
        <v>#DIV/0!</v>
      </c>
      <c r="AT211" s="258" t="str">
        <f>IF(K211=0,0,VLOOKUP(K211,Kostenstellen!A:B,2,FALSE))</f>
        <v xml:space="preserve">Sophie-Luisen-Klinik                       </v>
      </c>
      <c r="AU211" s="68" t="str">
        <f t="shared" si="188"/>
        <v>O</v>
      </c>
      <c r="AV211" s="68" t="str">
        <f t="shared" si="189"/>
        <v/>
      </c>
      <c r="AW211" s="68">
        <f>IF(AF211=0,0,VLOOKUP($H211,Leistungszahlen!$A$11:$H$158,4,FALSE))</f>
        <v>0</v>
      </c>
      <c r="AX211" s="68">
        <f>IF(AF211=0,0,VLOOKUP($H211,Leistungszahlen!$A$11:$H$158,5,FALSE))</f>
        <v>0</v>
      </c>
      <c r="AY211" s="68">
        <f>IF(AG211=0,0,VLOOKUP($H211,Leistungszahlen!$A$11:$H$158,6,FALSE))</f>
        <v>0</v>
      </c>
      <c r="AZ211" s="68">
        <f t="shared" si="190"/>
        <v>0</v>
      </c>
      <c r="BA211" s="68">
        <f t="shared" si="191"/>
        <v>0</v>
      </c>
      <c r="BC211" s="68">
        <f t="shared" si="177"/>
        <v>0</v>
      </c>
      <c r="BD211" s="285"/>
    </row>
    <row r="212" spans="1:56" s="68" customFormat="1" ht="33.75">
      <c r="A212" s="200"/>
      <c r="B212" s="200"/>
      <c r="C212" s="200" t="s">
        <v>641</v>
      </c>
      <c r="D212" s="200" t="s">
        <v>202</v>
      </c>
      <c r="E212" s="200" t="s">
        <v>350</v>
      </c>
      <c r="F212" s="200" t="s">
        <v>936</v>
      </c>
      <c r="G212" s="200" t="s">
        <v>554</v>
      </c>
      <c r="H212" s="201" t="s">
        <v>213</v>
      </c>
      <c r="I212" s="202">
        <v>10.65</v>
      </c>
      <c r="J212" s="200" t="s">
        <v>780</v>
      </c>
      <c r="K212" s="176">
        <v>2</v>
      </c>
      <c r="L212" s="176">
        <v>1</v>
      </c>
      <c r="M212" s="176"/>
      <c r="N212" s="286">
        <v>5</v>
      </c>
      <c r="O212" s="286"/>
      <c r="P212" s="176"/>
      <c r="Q212" s="203">
        <f t="shared" si="183"/>
        <v>5</v>
      </c>
      <c r="R212" s="203">
        <f t="shared" si="184"/>
        <v>0</v>
      </c>
      <c r="S212" s="203">
        <f t="shared" si="185"/>
        <v>0</v>
      </c>
      <c r="T212" s="203">
        <f t="shared" si="186"/>
        <v>0</v>
      </c>
      <c r="U212" s="203">
        <f t="shared" si="187"/>
        <v>0</v>
      </c>
      <c r="V212" s="175">
        <f>IF(Q212&gt;0,VLOOKUP(Q212,Jahresfaktoren!$A$11:$B$24,2,),0)</f>
        <v>250</v>
      </c>
      <c r="W212" s="175">
        <f>IF(R212&gt;0,VLOOKUP(R212,Jahresfaktoren!$D$11:$E$24,2,),0)</f>
        <v>0</v>
      </c>
      <c r="X212" s="175">
        <f>IF(S212&gt;0,VLOOKUP(S212,Jahresfaktoren!$A$28:$B$29,2,),0)</f>
        <v>0</v>
      </c>
      <c r="Y212" s="175">
        <f>IF(T212&gt;0,VLOOKUP(T212,Jahresfaktoren!$A$28:$B$29,2,),0)</f>
        <v>0</v>
      </c>
      <c r="Z212" s="175">
        <f>IF(U212&gt;0,VLOOKUP(U212,Jahresfaktoren!$A$32:$B$33,2,),)</f>
        <v>0</v>
      </c>
      <c r="AA212" s="177">
        <f t="shared" si="167"/>
        <v>2662.5</v>
      </c>
      <c r="AB212" s="177" t="str">
        <f t="shared" si="168"/>
        <v/>
      </c>
      <c r="AC212" s="177" t="str">
        <f t="shared" si="169"/>
        <v/>
      </c>
      <c r="AD212" s="177" t="str">
        <f t="shared" si="170"/>
        <v/>
      </c>
      <c r="AE212" s="177" t="str">
        <f t="shared" si="171"/>
        <v/>
      </c>
      <c r="AF212" s="178">
        <f>IF(Q212&gt;0,VLOOKUP(H212,Leistungszahlen!$A$11:$C$158,3,),0)</f>
        <v>0</v>
      </c>
      <c r="AG212" s="178">
        <f>IF(R212&gt;0,VLOOKUP(H212,Leistungszahlen!$A$11:$F$158,6,),IF(T212&gt;0,VLOOKUP(H212,Leistungszahlen!$A$11:$F$158,6,),0))</f>
        <v>0</v>
      </c>
      <c r="AH212" s="179" t="e">
        <f t="shared" si="178"/>
        <v>#DIV/0!</v>
      </c>
      <c r="AI212" s="179">
        <f t="shared" si="179"/>
        <v>0</v>
      </c>
      <c r="AJ212" s="179">
        <f t="shared" si="180"/>
        <v>0</v>
      </c>
      <c r="AK212" s="179">
        <f t="shared" si="181"/>
        <v>0</v>
      </c>
      <c r="AL212" s="179">
        <f t="shared" si="182"/>
        <v>0</v>
      </c>
      <c r="AM212" s="180">
        <f>IF(L212=1,Stundensätze!$D$13,IF(L212=2,Stundensätze!$D$17,IF(L212=4,Stundensätze!$D$21,"")))</f>
        <v>0</v>
      </c>
      <c r="AN212" s="180">
        <f>IF(L212=1,Stundensätze!$D$15,IF(L212=2,Stundensätze!$D$19,IF(L212=4,Stundensätze!$D$23,"")))</f>
        <v>0</v>
      </c>
      <c r="AO212" s="180" t="e">
        <f t="shared" si="172"/>
        <v>#DIV/0!</v>
      </c>
      <c r="AP212" s="180">
        <f t="shared" si="173"/>
        <v>0</v>
      </c>
      <c r="AQ212" s="192" t="e">
        <f t="shared" si="174"/>
        <v>#DIV/0!</v>
      </c>
      <c r="AR212" s="192" t="e">
        <f t="shared" si="175"/>
        <v>#DIV/0!</v>
      </c>
      <c r="AS212" s="193" t="e">
        <f t="shared" si="176"/>
        <v>#DIV/0!</v>
      </c>
      <c r="AT212" s="258" t="str">
        <f>IF(K212=0,0,VLOOKUP(K212,Kostenstellen!A:B,2,FALSE))</f>
        <v xml:space="preserve">Sophie-Luisen-Klinik                       </v>
      </c>
      <c r="AU212" s="68" t="str">
        <f t="shared" si="188"/>
        <v>O</v>
      </c>
      <c r="AV212" s="68" t="str">
        <f t="shared" si="189"/>
        <v/>
      </c>
      <c r="AW212" s="68">
        <f>IF(AF212=0,0,VLOOKUP($H212,Leistungszahlen!$A$11:$H$158,4,FALSE))</f>
        <v>0</v>
      </c>
      <c r="AX212" s="68">
        <f>IF(AF212=0,0,VLOOKUP($H212,Leistungszahlen!$A$11:$H$158,5,FALSE))</f>
        <v>0</v>
      </c>
      <c r="AY212" s="68">
        <f>IF(AG212=0,0,VLOOKUP($H212,Leistungszahlen!$A$11:$H$158,6,FALSE))</f>
        <v>0</v>
      </c>
      <c r="AZ212" s="68">
        <f t="shared" si="190"/>
        <v>0</v>
      </c>
      <c r="BA212" s="68">
        <f t="shared" si="191"/>
        <v>0</v>
      </c>
      <c r="BC212" s="68">
        <f t="shared" si="177"/>
        <v>0</v>
      </c>
      <c r="BD212" s="285"/>
    </row>
    <row r="213" spans="1:56" s="68" customFormat="1" ht="33.75">
      <c r="A213" s="200"/>
      <c r="B213" s="200"/>
      <c r="C213" s="200" t="s">
        <v>641</v>
      </c>
      <c r="D213" s="200" t="s">
        <v>202</v>
      </c>
      <c r="E213" s="200" t="s">
        <v>350</v>
      </c>
      <c r="F213" s="200"/>
      <c r="G213" s="200" t="s">
        <v>113</v>
      </c>
      <c r="H213" s="201" t="s">
        <v>205</v>
      </c>
      <c r="I213" s="202">
        <v>89.3</v>
      </c>
      <c r="J213" s="200" t="s">
        <v>780</v>
      </c>
      <c r="K213" s="176">
        <v>2</v>
      </c>
      <c r="L213" s="176">
        <v>1</v>
      </c>
      <c r="M213" s="176"/>
      <c r="N213" s="286">
        <v>3</v>
      </c>
      <c r="O213" s="286"/>
      <c r="P213" s="176"/>
      <c r="Q213" s="203">
        <f t="shared" si="183"/>
        <v>3</v>
      </c>
      <c r="R213" s="203">
        <f t="shared" si="184"/>
        <v>0</v>
      </c>
      <c r="S213" s="203">
        <f t="shared" si="185"/>
        <v>0</v>
      </c>
      <c r="T213" s="203">
        <f t="shared" si="186"/>
        <v>0</v>
      </c>
      <c r="U213" s="203">
        <f t="shared" si="187"/>
        <v>0</v>
      </c>
      <c r="V213" s="175">
        <f>IF(Q213&gt;0,VLOOKUP(Q213,Jahresfaktoren!$A$11:$B$24,2,),0)</f>
        <v>152</v>
      </c>
      <c r="W213" s="175">
        <f>IF(R213&gt;0,VLOOKUP(R213,Jahresfaktoren!$D$11:$E$24,2,),0)</f>
        <v>0</v>
      </c>
      <c r="X213" s="175">
        <f>IF(S213&gt;0,VLOOKUP(S213,Jahresfaktoren!$A$28:$B$29,2,),0)</f>
        <v>0</v>
      </c>
      <c r="Y213" s="175">
        <f>IF(T213&gt;0,VLOOKUP(T213,Jahresfaktoren!$A$28:$B$29,2,),0)</f>
        <v>0</v>
      </c>
      <c r="Z213" s="175">
        <f>IF(U213&gt;0,VLOOKUP(U213,Jahresfaktoren!$A$32:$B$33,2,),)</f>
        <v>0</v>
      </c>
      <c r="AA213" s="177">
        <f t="shared" si="167"/>
        <v>13573.6</v>
      </c>
      <c r="AB213" s="177" t="str">
        <f t="shared" si="168"/>
        <v/>
      </c>
      <c r="AC213" s="177" t="str">
        <f t="shared" si="169"/>
        <v/>
      </c>
      <c r="AD213" s="177" t="str">
        <f t="shared" si="170"/>
        <v/>
      </c>
      <c r="AE213" s="177" t="str">
        <f t="shared" si="171"/>
        <v/>
      </c>
      <c r="AF213" s="178">
        <f>IF(Q213&gt;0,VLOOKUP(H213,Leistungszahlen!$A$11:$C$158,3,),0)</f>
        <v>0</v>
      </c>
      <c r="AG213" s="178">
        <f>IF(R213&gt;0,VLOOKUP(H213,Leistungszahlen!$A$11:$F$158,6,),IF(T213&gt;0,VLOOKUP(H213,Leistungszahlen!$A$11:$F$158,6,),0))</f>
        <v>0</v>
      </c>
      <c r="AH213" s="179" t="e">
        <f t="shared" si="178"/>
        <v>#DIV/0!</v>
      </c>
      <c r="AI213" s="179">
        <f t="shared" si="179"/>
        <v>0</v>
      </c>
      <c r="AJ213" s="179">
        <f t="shared" si="180"/>
        <v>0</v>
      </c>
      <c r="AK213" s="179">
        <f t="shared" si="181"/>
        <v>0</v>
      </c>
      <c r="AL213" s="179">
        <f t="shared" si="182"/>
        <v>0</v>
      </c>
      <c r="AM213" s="180">
        <f>IF(L213=1,Stundensätze!$D$13,IF(L213=2,Stundensätze!$D$17,IF(L213=4,Stundensätze!$D$21,"")))</f>
        <v>0</v>
      </c>
      <c r="AN213" s="180">
        <f>IF(L213=1,Stundensätze!$D$15,IF(L213=2,Stundensätze!$D$19,IF(L213=4,Stundensätze!$D$23,"")))</f>
        <v>0</v>
      </c>
      <c r="AO213" s="180" t="e">
        <f t="shared" si="172"/>
        <v>#DIV/0!</v>
      </c>
      <c r="AP213" s="180">
        <f t="shared" si="173"/>
        <v>0</v>
      </c>
      <c r="AQ213" s="192" t="e">
        <f t="shared" si="174"/>
        <v>#DIV/0!</v>
      </c>
      <c r="AR213" s="192" t="e">
        <f t="shared" si="175"/>
        <v>#DIV/0!</v>
      </c>
      <c r="AS213" s="193" t="e">
        <f t="shared" si="176"/>
        <v>#DIV/0!</v>
      </c>
      <c r="AT213" s="258" t="str">
        <f>IF(K213=0,0,VLOOKUP(K213,Kostenstellen!A:B,2,FALSE))</f>
        <v xml:space="preserve">Sophie-Luisen-Klinik                       </v>
      </c>
      <c r="AU213" s="68" t="str">
        <f t="shared" si="188"/>
        <v>G</v>
      </c>
      <c r="AV213" s="68" t="str">
        <f t="shared" si="189"/>
        <v/>
      </c>
      <c r="AW213" s="68">
        <f>IF(AF213=0,0,VLOOKUP($H213,Leistungszahlen!$A$11:$H$158,4,FALSE))</f>
        <v>0</v>
      </c>
      <c r="AX213" s="68">
        <f>IF(AF213=0,0,VLOOKUP($H213,Leistungszahlen!$A$11:$H$158,5,FALSE))</f>
        <v>0</v>
      </c>
      <c r="AY213" s="68">
        <f>IF(AG213=0,0,VLOOKUP($H213,Leistungszahlen!$A$11:$H$158,6,FALSE))</f>
        <v>0</v>
      </c>
      <c r="AZ213" s="68">
        <f t="shared" si="190"/>
        <v>0</v>
      </c>
      <c r="BA213" s="68">
        <f t="shared" si="191"/>
        <v>0</v>
      </c>
      <c r="BC213" s="68">
        <f t="shared" si="177"/>
        <v>0</v>
      </c>
      <c r="BD213" s="285"/>
    </row>
    <row r="214" spans="1:56" s="68" customFormat="1" ht="33.75">
      <c r="A214" s="200"/>
      <c r="B214" s="200"/>
      <c r="C214" s="200" t="s">
        <v>641</v>
      </c>
      <c r="D214" s="200" t="s">
        <v>202</v>
      </c>
      <c r="E214" s="200" t="s">
        <v>351</v>
      </c>
      <c r="F214" s="200" t="s">
        <v>937</v>
      </c>
      <c r="G214" s="200" t="s">
        <v>176</v>
      </c>
      <c r="H214" s="201" t="s">
        <v>213</v>
      </c>
      <c r="I214" s="202">
        <v>13.05</v>
      </c>
      <c r="J214" s="200" t="s">
        <v>780</v>
      </c>
      <c r="K214" s="176">
        <v>2</v>
      </c>
      <c r="L214" s="176">
        <v>1</v>
      </c>
      <c r="M214" s="176"/>
      <c r="N214" s="286">
        <v>5</v>
      </c>
      <c r="O214" s="286"/>
      <c r="P214" s="176"/>
      <c r="Q214" s="203">
        <f t="shared" si="183"/>
        <v>5</v>
      </c>
      <c r="R214" s="203">
        <f t="shared" si="184"/>
        <v>0</v>
      </c>
      <c r="S214" s="203">
        <f t="shared" si="185"/>
        <v>0</v>
      </c>
      <c r="T214" s="203">
        <f t="shared" si="186"/>
        <v>0</v>
      </c>
      <c r="U214" s="203">
        <f t="shared" si="187"/>
        <v>0</v>
      </c>
      <c r="V214" s="175">
        <f>IF(Q214&gt;0,VLOOKUP(Q214,Jahresfaktoren!$A$11:$B$24,2,),0)</f>
        <v>250</v>
      </c>
      <c r="W214" s="175">
        <f>IF(R214&gt;0,VLOOKUP(R214,Jahresfaktoren!$D$11:$E$24,2,),0)</f>
        <v>0</v>
      </c>
      <c r="X214" s="175">
        <f>IF(S214&gt;0,VLOOKUP(S214,Jahresfaktoren!$A$28:$B$29,2,),0)</f>
        <v>0</v>
      </c>
      <c r="Y214" s="175">
        <f>IF(T214&gt;0,VLOOKUP(T214,Jahresfaktoren!$A$28:$B$29,2,),0)</f>
        <v>0</v>
      </c>
      <c r="Z214" s="175">
        <f>IF(U214&gt;0,VLOOKUP(U214,Jahresfaktoren!$A$32:$B$33,2,),)</f>
        <v>0</v>
      </c>
      <c r="AA214" s="177">
        <f t="shared" si="167"/>
        <v>3262.5</v>
      </c>
      <c r="AB214" s="177" t="str">
        <f t="shared" si="168"/>
        <v/>
      </c>
      <c r="AC214" s="177" t="str">
        <f t="shared" si="169"/>
        <v/>
      </c>
      <c r="AD214" s="177" t="str">
        <f t="shared" si="170"/>
        <v/>
      </c>
      <c r="AE214" s="177" t="str">
        <f t="shared" si="171"/>
        <v/>
      </c>
      <c r="AF214" s="178">
        <f>IF(Q214&gt;0,VLOOKUP(H214,Leistungszahlen!$A$11:$C$158,3,),0)</f>
        <v>0</v>
      </c>
      <c r="AG214" s="178">
        <f>IF(R214&gt;0,VLOOKUP(H214,Leistungszahlen!$A$11:$F$158,6,),IF(T214&gt;0,VLOOKUP(H214,Leistungszahlen!$A$11:$F$158,6,),0))</f>
        <v>0</v>
      </c>
      <c r="AH214" s="179" t="e">
        <f t="shared" si="178"/>
        <v>#DIV/0!</v>
      </c>
      <c r="AI214" s="179">
        <f t="shared" si="179"/>
        <v>0</v>
      </c>
      <c r="AJ214" s="179">
        <f t="shared" si="180"/>
        <v>0</v>
      </c>
      <c r="AK214" s="179">
        <f t="shared" si="181"/>
        <v>0</v>
      </c>
      <c r="AL214" s="179">
        <f t="shared" si="182"/>
        <v>0</v>
      </c>
      <c r="AM214" s="180">
        <f>IF(L214=1,Stundensätze!$D$13,IF(L214=2,Stundensätze!$D$17,IF(L214=4,Stundensätze!$D$21,"")))</f>
        <v>0</v>
      </c>
      <c r="AN214" s="180">
        <f>IF(L214=1,Stundensätze!$D$15,IF(L214=2,Stundensätze!$D$19,IF(L214=4,Stundensätze!$D$23,"")))</f>
        <v>0</v>
      </c>
      <c r="AO214" s="180" t="e">
        <f t="shared" si="172"/>
        <v>#DIV/0!</v>
      </c>
      <c r="AP214" s="180">
        <f t="shared" si="173"/>
        <v>0</v>
      </c>
      <c r="AQ214" s="192" t="e">
        <f t="shared" si="174"/>
        <v>#DIV/0!</v>
      </c>
      <c r="AR214" s="192" t="e">
        <f t="shared" si="175"/>
        <v>#DIV/0!</v>
      </c>
      <c r="AS214" s="193" t="e">
        <f t="shared" si="176"/>
        <v>#DIV/0!</v>
      </c>
      <c r="AT214" s="258" t="str">
        <f>IF(K214=0,0,VLOOKUP(K214,Kostenstellen!A:B,2,FALSE))</f>
        <v xml:space="preserve">Sophie-Luisen-Klinik                       </v>
      </c>
      <c r="AU214" s="68" t="str">
        <f t="shared" si="188"/>
        <v>O</v>
      </c>
      <c r="AV214" s="68" t="str">
        <f t="shared" si="189"/>
        <v/>
      </c>
      <c r="AW214" s="68">
        <f>IF(AF214=0,0,VLOOKUP($H214,Leistungszahlen!$A$11:$H$158,4,FALSE))</f>
        <v>0</v>
      </c>
      <c r="AX214" s="68">
        <f>IF(AF214=0,0,VLOOKUP($H214,Leistungszahlen!$A$11:$H$158,5,FALSE))</f>
        <v>0</v>
      </c>
      <c r="AY214" s="68">
        <f>IF(AG214=0,0,VLOOKUP($H214,Leistungszahlen!$A$11:$H$158,6,FALSE))</f>
        <v>0</v>
      </c>
      <c r="AZ214" s="68">
        <f t="shared" si="190"/>
        <v>0</v>
      </c>
      <c r="BA214" s="68">
        <f t="shared" si="191"/>
        <v>0</v>
      </c>
      <c r="BC214" s="68">
        <f t="shared" si="177"/>
        <v>0</v>
      </c>
      <c r="BD214" s="285"/>
    </row>
    <row r="215" spans="1:56" s="68" customFormat="1" ht="33.75">
      <c r="A215" s="200"/>
      <c r="B215" s="200"/>
      <c r="C215" s="200" t="s">
        <v>641</v>
      </c>
      <c r="D215" s="200" t="s">
        <v>202</v>
      </c>
      <c r="E215" s="200" t="s">
        <v>351</v>
      </c>
      <c r="F215" s="200" t="s">
        <v>938</v>
      </c>
      <c r="G215" s="200" t="s">
        <v>263</v>
      </c>
      <c r="H215" s="201" t="s">
        <v>201</v>
      </c>
      <c r="I215" s="202">
        <v>13.05</v>
      </c>
      <c r="J215" s="200" t="s">
        <v>780</v>
      </c>
      <c r="K215" s="176">
        <v>2</v>
      </c>
      <c r="L215" s="176">
        <v>1</v>
      </c>
      <c r="M215" s="176"/>
      <c r="N215" s="286">
        <v>5</v>
      </c>
      <c r="O215" s="286"/>
      <c r="P215" s="176"/>
      <c r="Q215" s="203">
        <f t="shared" si="183"/>
        <v>5</v>
      </c>
      <c r="R215" s="203">
        <f t="shared" si="184"/>
        <v>0</v>
      </c>
      <c r="S215" s="203">
        <f t="shared" si="185"/>
        <v>0</v>
      </c>
      <c r="T215" s="203">
        <f t="shared" si="186"/>
        <v>0</v>
      </c>
      <c r="U215" s="203">
        <f t="shared" si="187"/>
        <v>0</v>
      </c>
      <c r="V215" s="175">
        <f>IF(Q215&gt;0,VLOOKUP(Q215,Jahresfaktoren!$A$11:$B$24,2,),0)</f>
        <v>250</v>
      </c>
      <c r="W215" s="175">
        <f>IF(R215&gt;0,VLOOKUP(R215,Jahresfaktoren!$D$11:$E$24,2,),0)</f>
        <v>0</v>
      </c>
      <c r="X215" s="175">
        <f>IF(S215&gt;0,VLOOKUP(S215,Jahresfaktoren!$A$28:$B$29,2,),0)</f>
        <v>0</v>
      </c>
      <c r="Y215" s="175">
        <f>IF(T215&gt;0,VLOOKUP(T215,Jahresfaktoren!$A$28:$B$29,2,),0)</f>
        <v>0</v>
      </c>
      <c r="Z215" s="175">
        <f>IF(U215&gt;0,VLOOKUP(U215,Jahresfaktoren!$A$32:$B$33,2,),)</f>
        <v>0</v>
      </c>
      <c r="AA215" s="177">
        <f t="shared" si="167"/>
        <v>3262.5</v>
      </c>
      <c r="AB215" s="177" t="str">
        <f t="shared" si="168"/>
        <v/>
      </c>
      <c r="AC215" s="177" t="str">
        <f t="shared" si="169"/>
        <v/>
      </c>
      <c r="AD215" s="177" t="str">
        <f t="shared" si="170"/>
        <v/>
      </c>
      <c r="AE215" s="177" t="str">
        <f t="shared" si="171"/>
        <v/>
      </c>
      <c r="AF215" s="178">
        <f>IF(Q215&gt;0,VLOOKUP(H215,Leistungszahlen!$A$11:$C$158,3,),0)</f>
        <v>0</v>
      </c>
      <c r="AG215" s="178">
        <f>IF(R215&gt;0,VLOOKUP(H215,Leistungszahlen!$A$11:$F$158,6,),IF(T215&gt;0,VLOOKUP(H215,Leistungszahlen!$A$11:$F$158,6,),0))</f>
        <v>0</v>
      </c>
      <c r="AH215" s="179" t="e">
        <f t="shared" si="178"/>
        <v>#DIV/0!</v>
      </c>
      <c r="AI215" s="179">
        <f t="shared" si="179"/>
        <v>0</v>
      </c>
      <c r="AJ215" s="179">
        <f t="shared" si="180"/>
        <v>0</v>
      </c>
      <c r="AK215" s="179">
        <f t="shared" si="181"/>
        <v>0</v>
      </c>
      <c r="AL215" s="179">
        <f t="shared" si="182"/>
        <v>0</v>
      </c>
      <c r="AM215" s="180">
        <f>IF(L215=1,Stundensätze!$D$13,IF(L215=2,Stundensätze!$D$17,IF(L215=4,Stundensätze!$D$21,"")))</f>
        <v>0</v>
      </c>
      <c r="AN215" s="180">
        <f>IF(L215=1,Stundensätze!$D$15,IF(L215=2,Stundensätze!$D$19,IF(L215=4,Stundensätze!$D$23,"")))</f>
        <v>0</v>
      </c>
      <c r="AO215" s="180" t="e">
        <f t="shared" si="172"/>
        <v>#DIV/0!</v>
      </c>
      <c r="AP215" s="180">
        <f t="shared" si="173"/>
        <v>0</v>
      </c>
      <c r="AQ215" s="192" t="e">
        <f t="shared" si="174"/>
        <v>#DIV/0!</v>
      </c>
      <c r="AR215" s="192" t="e">
        <f t="shared" si="175"/>
        <v>#DIV/0!</v>
      </c>
      <c r="AS215" s="193" t="e">
        <f t="shared" si="176"/>
        <v>#DIV/0!</v>
      </c>
      <c r="AT215" s="258" t="str">
        <f>IF(K215=0,0,VLOOKUP(K215,Kostenstellen!A:B,2,FALSE))</f>
        <v xml:space="preserve">Sophie-Luisen-Klinik                       </v>
      </c>
      <c r="AU215" s="68" t="str">
        <f t="shared" si="188"/>
        <v>C</v>
      </c>
      <c r="AV215" s="68" t="str">
        <f t="shared" si="189"/>
        <v/>
      </c>
      <c r="AW215" s="68">
        <f>IF(AF215=0,0,VLOOKUP($H215,Leistungszahlen!$A$11:$H$158,4,FALSE))</f>
        <v>0</v>
      </c>
      <c r="AX215" s="68">
        <f>IF(AF215=0,0,VLOOKUP($H215,Leistungszahlen!$A$11:$H$158,5,FALSE))</f>
        <v>0</v>
      </c>
      <c r="AY215" s="68">
        <f>IF(AG215=0,0,VLOOKUP($H215,Leistungszahlen!$A$11:$H$158,6,FALSE))</f>
        <v>0</v>
      </c>
      <c r="AZ215" s="68">
        <f t="shared" si="190"/>
        <v>0</v>
      </c>
      <c r="BA215" s="68">
        <f t="shared" si="191"/>
        <v>0</v>
      </c>
      <c r="BC215" s="68">
        <f t="shared" si="177"/>
        <v>0</v>
      </c>
      <c r="BD215" s="285"/>
    </row>
    <row r="216" spans="1:56" s="68" customFormat="1" ht="33.75">
      <c r="A216" s="200"/>
      <c r="B216" s="200"/>
      <c r="C216" s="200" t="s">
        <v>641</v>
      </c>
      <c r="D216" s="200" t="s">
        <v>202</v>
      </c>
      <c r="E216" s="200" t="s">
        <v>351</v>
      </c>
      <c r="F216" s="200" t="s">
        <v>939</v>
      </c>
      <c r="G216" s="200" t="s">
        <v>256</v>
      </c>
      <c r="H216" s="201" t="s">
        <v>216</v>
      </c>
      <c r="I216" s="202">
        <v>13.05</v>
      </c>
      <c r="J216" s="200" t="s">
        <v>780</v>
      </c>
      <c r="K216" s="176">
        <v>2</v>
      </c>
      <c r="L216" s="176">
        <v>1</v>
      </c>
      <c r="M216" s="176"/>
      <c r="N216" s="286">
        <v>5</v>
      </c>
      <c r="O216" s="286"/>
      <c r="P216" s="176"/>
      <c r="Q216" s="203">
        <f t="shared" si="183"/>
        <v>5</v>
      </c>
      <c r="R216" s="203">
        <f t="shared" si="184"/>
        <v>0</v>
      </c>
      <c r="S216" s="203">
        <f t="shared" si="185"/>
        <v>0</v>
      </c>
      <c r="T216" s="203">
        <f t="shared" si="186"/>
        <v>0</v>
      </c>
      <c r="U216" s="203">
        <f t="shared" si="187"/>
        <v>0</v>
      </c>
      <c r="V216" s="175">
        <f>IF(Q216&gt;0,VLOOKUP(Q216,Jahresfaktoren!$A$11:$B$24,2,),0)</f>
        <v>250</v>
      </c>
      <c r="W216" s="175">
        <f>IF(R216&gt;0,VLOOKUP(R216,Jahresfaktoren!$D$11:$E$24,2,),0)</f>
        <v>0</v>
      </c>
      <c r="X216" s="175">
        <f>IF(S216&gt;0,VLOOKUP(S216,Jahresfaktoren!$A$28:$B$29,2,),0)</f>
        <v>0</v>
      </c>
      <c r="Y216" s="175">
        <f>IF(T216&gt;0,VLOOKUP(T216,Jahresfaktoren!$A$28:$B$29,2,),0)</f>
        <v>0</v>
      </c>
      <c r="Z216" s="175">
        <f>IF(U216&gt;0,VLOOKUP(U216,Jahresfaktoren!$A$32:$B$33,2,),)</f>
        <v>0</v>
      </c>
      <c r="AA216" s="177">
        <f t="shared" si="167"/>
        <v>3262.5</v>
      </c>
      <c r="AB216" s="177" t="str">
        <f t="shared" si="168"/>
        <v/>
      </c>
      <c r="AC216" s="177" t="str">
        <f t="shared" si="169"/>
        <v/>
      </c>
      <c r="AD216" s="177" t="str">
        <f t="shared" si="170"/>
        <v/>
      </c>
      <c r="AE216" s="177" t="str">
        <f t="shared" si="171"/>
        <v/>
      </c>
      <c r="AF216" s="178">
        <f>IF(Q216&gt;0,VLOOKUP(H216,Leistungszahlen!$A$11:$C$158,3,),0)</f>
        <v>0</v>
      </c>
      <c r="AG216" s="178">
        <f>IF(R216&gt;0,VLOOKUP(H216,Leistungszahlen!$A$11:$F$158,6,),IF(T216&gt;0,VLOOKUP(H216,Leistungszahlen!$A$11:$F$158,6,),0))</f>
        <v>0</v>
      </c>
      <c r="AH216" s="179" t="e">
        <f t="shared" si="178"/>
        <v>#DIV/0!</v>
      </c>
      <c r="AI216" s="179">
        <f t="shared" si="179"/>
        <v>0</v>
      </c>
      <c r="AJ216" s="179">
        <f t="shared" si="180"/>
        <v>0</v>
      </c>
      <c r="AK216" s="179">
        <f t="shared" si="181"/>
        <v>0</v>
      </c>
      <c r="AL216" s="179">
        <f t="shared" si="182"/>
        <v>0</v>
      </c>
      <c r="AM216" s="180">
        <f>IF(L216=1,Stundensätze!$D$13,IF(L216=2,Stundensätze!$D$17,IF(L216=4,Stundensätze!$D$21,"")))</f>
        <v>0</v>
      </c>
      <c r="AN216" s="180">
        <f>IF(L216=1,Stundensätze!$D$15,IF(L216=2,Stundensätze!$D$19,IF(L216=4,Stundensätze!$D$23,"")))</f>
        <v>0</v>
      </c>
      <c r="AO216" s="180" t="e">
        <f t="shared" si="172"/>
        <v>#DIV/0!</v>
      </c>
      <c r="AP216" s="180">
        <f t="shared" si="173"/>
        <v>0</v>
      </c>
      <c r="AQ216" s="192" t="e">
        <f t="shared" si="174"/>
        <v>#DIV/0!</v>
      </c>
      <c r="AR216" s="192" t="e">
        <f t="shared" si="175"/>
        <v>#DIV/0!</v>
      </c>
      <c r="AS216" s="193" t="e">
        <f t="shared" si="176"/>
        <v>#DIV/0!</v>
      </c>
      <c r="AT216" s="258" t="str">
        <f>IF(K216=0,0,VLOOKUP(K216,Kostenstellen!A:B,2,FALSE))</f>
        <v xml:space="preserve">Sophie-Luisen-Klinik                       </v>
      </c>
      <c r="AU216" s="68" t="str">
        <f t="shared" si="188"/>
        <v>S</v>
      </c>
      <c r="AV216" s="68" t="str">
        <f t="shared" si="189"/>
        <v/>
      </c>
      <c r="AW216" s="68">
        <f>IF(AF216=0,0,VLOOKUP($H216,Leistungszahlen!$A$11:$H$158,4,FALSE))</f>
        <v>0</v>
      </c>
      <c r="AX216" s="68">
        <f>IF(AF216=0,0,VLOOKUP($H216,Leistungszahlen!$A$11:$H$158,5,FALSE))</f>
        <v>0</v>
      </c>
      <c r="AY216" s="68">
        <f>IF(AG216=0,0,VLOOKUP($H216,Leistungszahlen!$A$11:$H$158,6,FALSE))</f>
        <v>0</v>
      </c>
      <c r="AZ216" s="68">
        <f t="shared" si="190"/>
        <v>0</v>
      </c>
      <c r="BA216" s="68">
        <f t="shared" si="191"/>
        <v>0</v>
      </c>
      <c r="BC216" s="68">
        <f t="shared" si="177"/>
        <v>0</v>
      </c>
      <c r="BD216" s="285"/>
    </row>
    <row r="217" spans="1:56" s="68" customFormat="1" ht="33.75">
      <c r="A217" s="200"/>
      <c r="B217" s="200"/>
      <c r="C217" s="200" t="s">
        <v>641</v>
      </c>
      <c r="D217" s="200" t="s">
        <v>202</v>
      </c>
      <c r="E217" s="200" t="s">
        <v>940</v>
      </c>
      <c r="F217" s="200"/>
      <c r="G217" s="200" t="s">
        <v>116</v>
      </c>
      <c r="H217" s="201" t="s">
        <v>218</v>
      </c>
      <c r="I217" s="202">
        <v>17.7</v>
      </c>
      <c r="J217" s="200" t="s">
        <v>778</v>
      </c>
      <c r="K217" s="176">
        <v>2</v>
      </c>
      <c r="L217" s="176">
        <v>1</v>
      </c>
      <c r="M217" s="176"/>
      <c r="N217" s="286">
        <v>3</v>
      </c>
      <c r="O217" s="286"/>
      <c r="P217" s="176"/>
      <c r="Q217" s="203">
        <f t="shared" si="183"/>
        <v>3</v>
      </c>
      <c r="R217" s="203">
        <f t="shared" si="184"/>
        <v>0</v>
      </c>
      <c r="S217" s="203">
        <f t="shared" si="185"/>
        <v>0</v>
      </c>
      <c r="T217" s="203">
        <f t="shared" si="186"/>
        <v>0</v>
      </c>
      <c r="U217" s="203">
        <f t="shared" si="187"/>
        <v>0</v>
      </c>
      <c r="V217" s="175">
        <f>IF(Q217&gt;0,VLOOKUP(Q217,Jahresfaktoren!$A$11:$B$24,2,),0)</f>
        <v>152</v>
      </c>
      <c r="W217" s="175">
        <f>IF(R217&gt;0,VLOOKUP(R217,Jahresfaktoren!$D$11:$E$24,2,),0)</f>
        <v>0</v>
      </c>
      <c r="X217" s="175">
        <f>IF(S217&gt;0,VLOOKUP(S217,Jahresfaktoren!$A$28:$B$29,2,),0)</f>
        <v>0</v>
      </c>
      <c r="Y217" s="175">
        <f>IF(T217&gt;0,VLOOKUP(T217,Jahresfaktoren!$A$28:$B$29,2,),0)</f>
        <v>0</v>
      </c>
      <c r="Z217" s="175">
        <f>IF(U217&gt;0,VLOOKUP(U217,Jahresfaktoren!$A$32:$B$33,2,),)</f>
        <v>0</v>
      </c>
      <c r="AA217" s="177">
        <f t="shared" si="167"/>
        <v>2690.4</v>
      </c>
      <c r="AB217" s="177" t="str">
        <f t="shared" si="168"/>
        <v/>
      </c>
      <c r="AC217" s="177" t="str">
        <f t="shared" si="169"/>
        <v/>
      </c>
      <c r="AD217" s="177" t="str">
        <f t="shared" si="170"/>
        <v/>
      </c>
      <c r="AE217" s="177" t="str">
        <f t="shared" si="171"/>
        <v/>
      </c>
      <c r="AF217" s="178">
        <f>IF(Q217&gt;0,VLOOKUP(H217,Leistungszahlen!$A$11:$C$158,3,),0)</f>
        <v>0</v>
      </c>
      <c r="AG217" s="178">
        <f>IF(R217&gt;0,VLOOKUP(H217,Leistungszahlen!$A$11:$F$158,6,),IF(T217&gt;0,VLOOKUP(H217,Leistungszahlen!$A$11:$F$158,6,),0))</f>
        <v>0</v>
      </c>
      <c r="AH217" s="179" t="e">
        <f t="shared" si="178"/>
        <v>#DIV/0!</v>
      </c>
      <c r="AI217" s="179">
        <f t="shared" si="179"/>
        <v>0</v>
      </c>
      <c r="AJ217" s="179">
        <f t="shared" si="180"/>
        <v>0</v>
      </c>
      <c r="AK217" s="179">
        <f t="shared" si="181"/>
        <v>0</v>
      </c>
      <c r="AL217" s="179">
        <f t="shared" si="182"/>
        <v>0</v>
      </c>
      <c r="AM217" s="180">
        <f>IF(L217=1,Stundensätze!$D$13,IF(L217=2,Stundensätze!$D$17,IF(L217=4,Stundensätze!$D$21,"")))</f>
        <v>0</v>
      </c>
      <c r="AN217" s="180">
        <f>IF(L217=1,Stundensätze!$D$15,IF(L217=2,Stundensätze!$D$19,IF(L217=4,Stundensätze!$D$23,"")))</f>
        <v>0</v>
      </c>
      <c r="AO217" s="180" t="e">
        <f t="shared" si="172"/>
        <v>#DIV/0!</v>
      </c>
      <c r="AP217" s="180">
        <f t="shared" si="173"/>
        <v>0</v>
      </c>
      <c r="AQ217" s="192" t="e">
        <f t="shared" si="174"/>
        <v>#DIV/0!</v>
      </c>
      <c r="AR217" s="192" t="e">
        <f t="shared" si="175"/>
        <v>#DIV/0!</v>
      </c>
      <c r="AS217" s="193" t="e">
        <f t="shared" si="176"/>
        <v>#DIV/0!</v>
      </c>
      <c r="AT217" s="258" t="str">
        <f>IF(K217=0,0,VLOOKUP(K217,Kostenstellen!A:B,2,FALSE))</f>
        <v xml:space="preserve">Sophie-Luisen-Klinik                       </v>
      </c>
      <c r="AU217" s="68" t="str">
        <f t="shared" si="188"/>
        <v>U</v>
      </c>
      <c r="AV217" s="68" t="str">
        <f t="shared" si="189"/>
        <v/>
      </c>
      <c r="AW217" s="68">
        <f>IF(AF217=0,0,VLOOKUP($H217,Leistungszahlen!$A$11:$H$158,4,FALSE))</f>
        <v>0</v>
      </c>
      <c r="AX217" s="68">
        <f>IF(AF217=0,0,VLOOKUP($H217,Leistungszahlen!$A$11:$H$158,5,FALSE))</f>
        <v>0</v>
      </c>
      <c r="AY217" s="68">
        <f>IF(AG217=0,0,VLOOKUP($H217,Leistungszahlen!$A$11:$H$158,6,FALSE))</f>
        <v>0</v>
      </c>
      <c r="AZ217" s="68">
        <f t="shared" si="190"/>
        <v>0</v>
      </c>
      <c r="BA217" s="68">
        <f t="shared" si="191"/>
        <v>0</v>
      </c>
      <c r="BC217" s="68">
        <f t="shared" si="177"/>
        <v>0</v>
      </c>
      <c r="BD217" s="285"/>
    </row>
    <row r="218" spans="1:56" s="68" customFormat="1" ht="33.75">
      <c r="A218" s="200"/>
      <c r="B218" s="200"/>
      <c r="C218" s="200" t="s">
        <v>641</v>
      </c>
      <c r="D218" s="200" t="s">
        <v>202</v>
      </c>
      <c r="E218" s="200" t="s">
        <v>351</v>
      </c>
      <c r="F218" s="200" t="s">
        <v>941</v>
      </c>
      <c r="G218" s="200" t="s">
        <v>176</v>
      </c>
      <c r="H218" s="201" t="s">
        <v>213</v>
      </c>
      <c r="I218" s="202">
        <v>14.83</v>
      </c>
      <c r="J218" s="200" t="s">
        <v>780</v>
      </c>
      <c r="K218" s="176">
        <v>2</v>
      </c>
      <c r="L218" s="176">
        <v>1</v>
      </c>
      <c r="M218" s="176"/>
      <c r="N218" s="286">
        <v>5</v>
      </c>
      <c r="O218" s="286"/>
      <c r="P218" s="176"/>
      <c r="Q218" s="203">
        <f t="shared" si="183"/>
        <v>5</v>
      </c>
      <c r="R218" s="203">
        <f t="shared" si="184"/>
        <v>0</v>
      </c>
      <c r="S218" s="203">
        <f t="shared" si="185"/>
        <v>0</v>
      </c>
      <c r="T218" s="203">
        <f t="shared" si="186"/>
        <v>0</v>
      </c>
      <c r="U218" s="203">
        <f t="shared" si="187"/>
        <v>0</v>
      </c>
      <c r="V218" s="175">
        <f>IF(Q218&gt;0,VLOOKUP(Q218,Jahresfaktoren!$A$11:$B$24,2,),0)</f>
        <v>250</v>
      </c>
      <c r="W218" s="175">
        <f>IF(R218&gt;0,VLOOKUP(R218,Jahresfaktoren!$D$11:$E$24,2,),0)</f>
        <v>0</v>
      </c>
      <c r="X218" s="175">
        <f>IF(S218&gt;0,VLOOKUP(S218,Jahresfaktoren!$A$28:$B$29,2,),0)</f>
        <v>0</v>
      </c>
      <c r="Y218" s="175">
        <f>IF(T218&gt;0,VLOOKUP(T218,Jahresfaktoren!$A$28:$B$29,2,),0)</f>
        <v>0</v>
      </c>
      <c r="Z218" s="175">
        <f>IF(U218&gt;0,VLOOKUP(U218,Jahresfaktoren!$A$32:$B$33,2,),)</f>
        <v>0</v>
      </c>
      <c r="AA218" s="177">
        <f t="shared" si="167"/>
        <v>3707.5</v>
      </c>
      <c r="AB218" s="177" t="str">
        <f t="shared" si="168"/>
        <v/>
      </c>
      <c r="AC218" s="177" t="str">
        <f t="shared" si="169"/>
        <v/>
      </c>
      <c r="AD218" s="177" t="str">
        <f t="shared" si="170"/>
        <v/>
      </c>
      <c r="AE218" s="177" t="str">
        <f t="shared" si="171"/>
        <v/>
      </c>
      <c r="AF218" s="178">
        <f>IF(Q218&gt;0,VLOOKUP(H218,Leistungszahlen!$A$11:$C$158,3,),0)</f>
        <v>0</v>
      </c>
      <c r="AG218" s="178">
        <f>IF(R218&gt;0,VLOOKUP(H218,Leistungszahlen!$A$11:$F$158,6,),IF(T218&gt;0,VLOOKUP(H218,Leistungszahlen!$A$11:$F$158,6,),0))</f>
        <v>0</v>
      </c>
      <c r="AH218" s="179" t="e">
        <f t="shared" si="178"/>
        <v>#DIV/0!</v>
      </c>
      <c r="AI218" s="179">
        <f t="shared" si="179"/>
        <v>0</v>
      </c>
      <c r="AJ218" s="179">
        <f t="shared" si="180"/>
        <v>0</v>
      </c>
      <c r="AK218" s="179">
        <f t="shared" si="181"/>
        <v>0</v>
      </c>
      <c r="AL218" s="179">
        <f t="shared" si="182"/>
        <v>0</v>
      </c>
      <c r="AM218" s="180">
        <f>IF(L218=1,Stundensätze!$D$13,IF(L218=2,Stundensätze!$D$17,IF(L218=4,Stundensätze!$D$21,"")))</f>
        <v>0</v>
      </c>
      <c r="AN218" s="180">
        <f>IF(L218=1,Stundensätze!$D$15,IF(L218=2,Stundensätze!$D$19,IF(L218=4,Stundensätze!$D$23,"")))</f>
        <v>0</v>
      </c>
      <c r="AO218" s="180" t="e">
        <f t="shared" si="172"/>
        <v>#DIV/0!</v>
      </c>
      <c r="AP218" s="180">
        <f t="shared" si="173"/>
        <v>0</v>
      </c>
      <c r="AQ218" s="192" t="e">
        <f t="shared" si="174"/>
        <v>#DIV/0!</v>
      </c>
      <c r="AR218" s="192" t="e">
        <f t="shared" si="175"/>
        <v>#DIV/0!</v>
      </c>
      <c r="AS218" s="193" t="e">
        <f t="shared" si="176"/>
        <v>#DIV/0!</v>
      </c>
      <c r="AT218" s="258" t="str">
        <f>IF(K218=0,0,VLOOKUP(K218,Kostenstellen!A:B,2,FALSE))</f>
        <v xml:space="preserve">Sophie-Luisen-Klinik                       </v>
      </c>
      <c r="AU218" s="68" t="str">
        <f t="shared" si="188"/>
        <v>O</v>
      </c>
      <c r="AV218" s="68" t="str">
        <f t="shared" si="189"/>
        <v/>
      </c>
      <c r="AW218" s="68">
        <f>IF(AF218=0,0,VLOOKUP($H218,Leistungszahlen!$A$11:$H$158,4,FALSE))</f>
        <v>0</v>
      </c>
      <c r="AX218" s="68">
        <f>IF(AF218=0,0,VLOOKUP($H218,Leistungszahlen!$A$11:$H$158,5,FALSE))</f>
        <v>0</v>
      </c>
      <c r="AY218" s="68">
        <f>IF(AG218=0,0,VLOOKUP($H218,Leistungszahlen!$A$11:$H$158,6,FALSE))</f>
        <v>0</v>
      </c>
      <c r="AZ218" s="68">
        <f t="shared" si="190"/>
        <v>0</v>
      </c>
      <c r="BA218" s="68">
        <f t="shared" si="191"/>
        <v>0</v>
      </c>
      <c r="BC218" s="68">
        <f t="shared" si="177"/>
        <v>0</v>
      </c>
      <c r="BD218" s="285"/>
    </row>
    <row r="219" spans="1:56" s="68" customFormat="1" ht="33.75">
      <c r="A219" s="200"/>
      <c r="B219" s="200"/>
      <c r="C219" s="200" t="s">
        <v>641</v>
      </c>
      <c r="D219" s="200" t="s">
        <v>202</v>
      </c>
      <c r="E219" s="200" t="s">
        <v>351</v>
      </c>
      <c r="F219" s="200" t="s">
        <v>942</v>
      </c>
      <c r="G219" s="200" t="s">
        <v>643</v>
      </c>
      <c r="H219" s="201" t="s">
        <v>215</v>
      </c>
      <c r="I219" s="202">
        <v>3.7</v>
      </c>
      <c r="J219" s="200" t="s">
        <v>778</v>
      </c>
      <c r="K219" s="176">
        <v>2</v>
      </c>
      <c r="L219" s="176">
        <v>1</v>
      </c>
      <c r="M219" s="176"/>
      <c r="N219" s="286">
        <v>7</v>
      </c>
      <c r="O219" s="286"/>
      <c r="P219" s="176"/>
      <c r="Q219" s="203">
        <f t="shared" si="183"/>
        <v>6</v>
      </c>
      <c r="R219" s="203">
        <f t="shared" si="184"/>
        <v>0</v>
      </c>
      <c r="S219" s="203">
        <f t="shared" si="185"/>
        <v>1</v>
      </c>
      <c r="T219" s="203">
        <f t="shared" si="186"/>
        <v>0</v>
      </c>
      <c r="U219" s="203">
        <f t="shared" si="187"/>
        <v>1</v>
      </c>
      <c r="V219" s="175">
        <f>IF(Q219&gt;0,VLOOKUP(Q219,Jahresfaktoren!$A$11:$B$24,2,),0)</f>
        <v>302</v>
      </c>
      <c r="W219" s="175">
        <f>IF(R219&gt;0,VLOOKUP(R219,Jahresfaktoren!$D$11:$E$24,2,),0)</f>
        <v>0</v>
      </c>
      <c r="X219" s="175">
        <f>IF(S219&gt;0,VLOOKUP(S219,Jahresfaktoren!$A$28:$B$29,2,),0)</f>
        <v>60</v>
      </c>
      <c r="Y219" s="175">
        <f>IF(T219&gt;0,VLOOKUP(T219,Jahresfaktoren!$A$28:$B$29,2,),0)</f>
        <v>0</v>
      </c>
      <c r="Z219" s="175">
        <f>IF(U219&gt;0,VLOOKUP(U219,Jahresfaktoren!$A$32:$B$33,2,),)</f>
        <v>3</v>
      </c>
      <c r="AA219" s="177">
        <f t="shared" si="167"/>
        <v>1117.4000000000001</v>
      </c>
      <c r="AB219" s="177" t="str">
        <f t="shared" si="168"/>
        <v/>
      </c>
      <c r="AC219" s="177">
        <f t="shared" si="169"/>
        <v>222</v>
      </c>
      <c r="AD219" s="177" t="str">
        <f t="shared" si="170"/>
        <v/>
      </c>
      <c r="AE219" s="177">
        <f t="shared" si="171"/>
        <v>11.100000000000001</v>
      </c>
      <c r="AF219" s="178">
        <f>IF(Q219&gt;0,VLOOKUP(H219,Leistungszahlen!$A$11:$C$158,3,),0)</f>
        <v>0</v>
      </c>
      <c r="AG219" s="178">
        <f>IF(R219&gt;0,VLOOKUP(H219,Leistungszahlen!$A$11:$F$158,6,),IF(T219&gt;0,VLOOKUP(H219,Leistungszahlen!$A$11:$F$158,6,),0))</f>
        <v>0</v>
      </c>
      <c r="AH219" s="179" t="e">
        <f t="shared" si="178"/>
        <v>#DIV/0!</v>
      </c>
      <c r="AI219" s="179">
        <f t="shared" si="179"/>
        <v>0</v>
      </c>
      <c r="AJ219" s="179" t="e">
        <f t="shared" si="180"/>
        <v>#DIV/0!</v>
      </c>
      <c r="AK219" s="179">
        <f t="shared" si="181"/>
        <v>0</v>
      </c>
      <c r="AL219" s="179" t="e">
        <f t="shared" si="182"/>
        <v>#DIV/0!</v>
      </c>
      <c r="AM219" s="180">
        <f>IF(L219=1,Stundensätze!$D$13,IF(L219=2,Stundensätze!$D$17,IF(L219=4,Stundensätze!$D$21,"")))</f>
        <v>0</v>
      </c>
      <c r="AN219" s="180">
        <f>IF(L219=1,Stundensätze!$D$15,IF(L219=2,Stundensätze!$D$19,IF(L219=4,Stundensätze!$D$23,"")))</f>
        <v>0</v>
      </c>
      <c r="AO219" s="180" t="e">
        <f t="shared" si="172"/>
        <v>#DIV/0!</v>
      </c>
      <c r="AP219" s="180" t="e">
        <f t="shared" si="173"/>
        <v>#DIV/0!</v>
      </c>
      <c r="AQ219" s="192" t="e">
        <f t="shared" si="174"/>
        <v>#DIV/0!</v>
      </c>
      <c r="AR219" s="192" t="e">
        <f t="shared" si="175"/>
        <v>#DIV/0!</v>
      </c>
      <c r="AS219" s="193" t="e">
        <f t="shared" si="176"/>
        <v>#DIV/0!</v>
      </c>
      <c r="AT219" s="258" t="str">
        <f>IF(K219=0,0,VLOOKUP(K219,Kostenstellen!A:B,2,FALSE))</f>
        <v xml:space="preserve">Sophie-Luisen-Klinik                       </v>
      </c>
      <c r="AU219" s="68" t="str">
        <f t="shared" si="188"/>
        <v>R</v>
      </c>
      <c r="AV219" s="68" t="str">
        <f t="shared" si="189"/>
        <v/>
      </c>
      <c r="AW219" s="68">
        <f>IF(AF219=0,0,VLOOKUP($H219,Leistungszahlen!$A$11:$H$158,4,FALSE))</f>
        <v>0</v>
      </c>
      <c r="AX219" s="68">
        <f>IF(AF219=0,0,VLOOKUP($H219,Leistungszahlen!$A$11:$H$158,5,FALSE))</f>
        <v>0</v>
      </c>
      <c r="AY219" s="68">
        <f>IF(AG219=0,0,VLOOKUP($H219,Leistungszahlen!$A$11:$H$158,6,FALSE))</f>
        <v>0</v>
      </c>
      <c r="AZ219" s="68">
        <f t="shared" si="190"/>
        <v>0</v>
      </c>
      <c r="BA219" s="68">
        <f t="shared" si="191"/>
        <v>0</v>
      </c>
      <c r="BC219" s="68">
        <f t="shared" si="177"/>
        <v>0</v>
      </c>
      <c r="BD219" s="285"/>
    </row>
    <row r="220" spans="1:56" s="68" customFormat="1" ht="33.75">
      <c r="A220" s="200"/>
      <c r="B220" s="200"/>
      <c r="C220" s="200" t="s">
        <v>641</v>
      </c>
      <c r="D220" s="200" t="s">
        <v>202</v>
      </c>
      <c r="E220" s="200" t="s">
        <v>351</v>
      </c>
      <c r="F220" s="200" t="s">
        <v>943</v>
      </c>
      <c r="G220" s="200" t="s">
        <v>944</v>
      </c>
      <c r="H220" s="201" t="s">
        <v>215</v>
      </c>
      <c r="I220" s="202">
        <v>4.4000000000000004</v>
      </c>
      <c r="J220" s="200" t="s">
        <v>778</v>
      </c>
      <c r="K220" s="176">
        <v>2</v>
      </c>
      <c r="L220" s="176">
        <v>1</v>
      </c>
      <c r="M220" s="176"/>
      <c r="N220" s="286">
        <v>7</v>
      </c>
      <c r="O220" s="286"/>
      <c r="P220" s="176"/>
      <c r="Q220" s="203">
        <f t="shared" si="183"/>
        <v>6</v>
      </c>
      <c r="R220" s="203">
        <f t="shared" si="184"/>
        <v>0</v>
      </c>
      <c r="S220" s="203">
        <f t="shared" si="185"/>
        <v>1</v>
      </c>
      <c r="T220" s="203">
        <f t="shared" si="186"/>
        <v>0</v>
      </c>
      <c r="U220" s="203">
        <f t="shared" si="187"/>
        <v>1</v>
      </c>
      <c r="V220" s="175">
        <f>IF(Q220&gt;0,VLOOKUP(Q220,Jahresfaktoren!$A$11:$B$24,2,),0)</f>
        <v>302</v>
      </c>
      <c r="W220" s="175">
        <f>IF(R220&gt;0,VLOOKUP(R220,Jahresfaktoren!$D$11:$E$24,2,),0)</f>
        <v>0</v>
      </c>
      <c r="X220" s="175">
        <f>IF(S220&gt;0,VLOOKUP(S220,Jahresfaktoren!$A$28:$B$29,2,),0)</f>
        <v>60</v>
      </c>
      <c r="Y220" s="175">
        <f>IF(T220&gt;0,VLOOKUP(T220,Jahresfaktoren!$A$28:$B$29,2,),0)</f>
        <v>0</v>
      </c>
      <c r="Z220" s="175">
        <f>IF(U220&gt;0,VLOOKUP(U220,Jahresfaktoren!$A$32:$B$33,2,),)</f>
        <v>3</v>
      </c>
      <c r="AA220" s="177">
        <f t="shared" si="167"/>
        <v>1328.8000000000002</v>
      </c>
      <c r="AB220" s="177" t="str">
        <f t="shared" si="168"/>
        <v/>
      </c>
      <c r="AC220" s="177">
        <f t="shared" si="169"/>
        <v>264</v>
      </c>
      <c r="AD220" s="177" t="str">
        <f t="shared" si="170"/>
        <v/>
      </c>
      <c r="AE220" s="177">
        <f t="shared" si="171"/>
        <v>13.200000000000001</v>
      </c>
      <c r="AF220" s="178">
        <f>IF(Q220&gt;0,VLOOKUP(H220,Leistungszahlen!$A$11:$C$158,3,),0)</f>
        <v>0</v>
      </c>
      <c r="AG220" s="178">
        <f>IF(R220&gt;0,VLOOKUP(H220,Leistungszahlen!$A$11:$F$158,6,),IF(T220&gt;0,VLOOKUP(H220,Leistungszahlen!$A$11:$F$158,6,),0))</f>
        <v>0</v>
      </c>
      <c r="AH220" s="179" t="e">
        <f t="shared" si="178"/>
        <v>#DIV/0!</v>
      </c>
      <c r="AI220" s="179">
        <f t="shared" si="179"/>
        <v>0</v>
      </c>
      <c r="AJ220" s="179" t="e">
        <f t="shared" si="180"/>
        <v>#DIV/0!</v>
      </c>
      <c r="AK220" s="179">
        <f t="shared" si="181"/>
        <v>0</v>
      </c>
      <c r="AL220" s="179" t="e">
        <f t="shared" si="182"/>
        <v>#DIV/0!</v>
      </c>
      <c r="AM220" s="180">
        <f>IF(L220=1,Stundensätze!$D$13,IF(L220=2,Stundensätze!$D$17,IF(L220=4,Stundensätze!$D$21,"")))</f>
        <v>0</v>
      </c>
      <c r="AN220" s="180">
        <f>IF(L220=1,Stundensätze!$D$15,IF(L220=2,Stundensätze!$D$19,IF(L220=4,Stundensätze!$D$23,"")))</f>
        <v>0</v>
      </c>
      <c r="AO220" s="180" t="e">
        <f t="shared" si="172"/>
        <v>#DIV/0!</v>
      </c>
      <c r="AP220" s="180" t="e">
        <f t="shared" si="173"/>
        <v>#DIV/0!</v>
      </c>
      <c r="AQ220" s="192" t="e">
        <f t="shared" si="174"/>
        <v>#DIV/0!</v>
      </c>
      <c r="AR220" s="192" t="e">
        <f t="shared" si="175"/>
        <v>#DIV/0!</v>
      </c>
      <c r="AS220" s="193" t="e">
        <f t="shared" si="176"/>
        <v>#DIV/0!</v>
      </c>
      <c r="AT220" s="258" t="str">
        <f>IF(K220=0,0,VLOOKUP(K220,Kostenstellen!A:B,2,FALSE))</f>
        <v xml:space="preserve">Sophie-Luisen-Klinik                       </v>
      </c>
      <c r="AU220" s="68" t="str">
        <f t="shared" si="188"/>
        <v>R</v>
      </c>
      <c r="AV220" s="68" t="str">
        <f t="shared" si="189"/>
        <v/>
      </c>
      <c r="AW220" s="68">
        <f>IF(AF220=0,0,VLOOKUP($H220,Leistungszahlen!$A$11:$H$158,4,FALSE))</f>
        <v>0</v>
      </c>
      <c r="AX220" s="68">
        <f>IF(AF220=0,0,VLOOKUP($H220,Leistungszahlen!$A$11:$H$158,5,FALSE))</f>
        <v>0</v>
      </c>
      <c r="AY220" s="68">
        <f>IF(AG220=0,0,VLOOKUP($H220,Leistungszahlen!$A$11:$H$158,6,FALSE))</f>
        <v>0</v>
      </c>
      <c r="AZ220" s="68">
        <f t="shared" si="190"/>
        <v>0</v>
      </c>
      <c r="BA220" s="68">
        <f t="shared" si="191"/>
        <v>0</v>
      </c>
      <c r="BC220" s="68">
        <f t="shared" si="177"/>
        <v>0</v>
      </c>
      <c r="BD220" s="285"/>
    </row>
    <row r="221" spans="1:56" s="68" customFormat="1" ht="33.75">
      <c r="A221" s="200"/>
      <c r="B221" s="200"/>
      <c r="C221" s="200" t="s">
        <v>641</v>
      </c>
      <c r="D221" s="200" t="s">
        <v>202</v>
      </c>
      <c r="E221" s="200" t="s">
        <v>351</v>
      </c>
      <c r="F221" s="200" t="s">
        <v>945</v>
      </c>
      <c r="G221" s="200" t="s">
        <v>555</v>
      </c>
      <c r="H221" s="201" t="s">
        <v>289</v>
      </c>
      <c r="I221" s="202">
        <v>19.29</v>
      </c>
      <c r="J221" s="200" t="s">
        <v>780</v>
      </c>
      <c r="K221" s="176">
        <v>2</v>
      </c>
      <c r="L221" s="176">
        <v>1</v>
      </c>
      <c r="M221" s="176"/>
      <c r="N221" s="286">
        <v>3</v>
      </c>
      <c r="O221" s="286">
        <v>3</v>
      </c>
      <c r="P221" s="176"/>
      <c r="Q221" s="203">
        <f t="shared" si="183"/>
        <v>3</v>
      </c>
      <c r="R221" s="203">
        <f t="shared" si="184"/>
        <v>3</v>
      </c>
      <c r="S221" s="203">
        <f t="shared" si="185"/>
        <v>0</v>
      </c>
      <c r="T221" s="203">
        <f t="shared" si="186"/>
        <v>0</v>
      </c>
      <c r="U221" s="203">
        <f t="shared" si="187"/>
        <v>0</v>
      </c>
      <c r="V221" s="175">
        <f>IF(Q221&gt;0,VLOOKUP(Q221,Jahresfaktoren!$A$11:$B$24,2,),0)</f>
        <v>152</v>
      </c>
      <c r="W221" s="175">
        <f>IF(R221&gt;0,VLOOKUP(R221,Jahresfaktoren!$D$11:$E$24,2,),0)</f>
        <v>150</v>
      </c>
      <c r="X221" s="175">
        <f>IF(S221&gt;0,VLOOKUP(S221,Jahresfaktoren!$A$28:$B$29,2,),0)</f>
        <v>0</v>
      </c>
      <c r="Y221" s="175">
        <f>IF(T221&gt;0,VLOOKUP(T221,Jahresfaktoren!$A$28:$B$29,2,),0)</f>
        <v>0</v>
      </c>
      <c r="Z221" s="175">
        <f>IF(U221&gt;0,VLOOKUP(U221,Jahresfaktoren!$A$32:$B$33,2,),)</f>
        <v>0</v>
      </c>
      <c r="AA221" s="177">
        <f t="shared" si="167"/>
        <v>2932.08</v>
      </c>
      <c r="AB221" s="177">
        <f t="shared" si="168"/>
        <v>2893.5</v>
      </c>
      <c r="AC221" s="177" t="str">
        <f t="shared" si="169"/>
        <v/>
      </c>
      <c r="AD221" s="177" t="str">
        <f t="shared" si="170"/>
        <v/>
      </c>
      <c r="AE221" s="177" t="str">
        <f t="shared" si="171"/>
        <v/>
      </c>
      <c r="AF221" s="178">
        <f>IF(Q221&gt;0,VLOOKUP(H221,Leistungszahlen!$A$11:$C$158,3,),0)</f>
        <v>0</v>
      </c>
      <c r="AG221" s="178">
        <f>IF(R221&gt;0,VLOOKUP(H221,Leistungszahlen!$A$11:$F$158,6,),IF(T221&gt;0,VLOOKUP(H221,Leistungszahlen!$A$11:$F$158,6,),0))</f>
        <v>0</v>
      </c>
      <c r="AH221" s="179" t="e">
        <f t="shared" si="178"/>
        <v>#DIV/0!</v>
      </c>
      <c r="AI221" s="179" t="e">
        <f t="shared" si="179"/>
        <v>#DIV/0!</v>
      </c>
      <c r="AJ221" s="179">
        <f t="shared" si="180"/>
        <v>0</v>
      </c>
      <c r="AK221" s="179">
        <f t="shared" si="181"/>
        <v>0</v>
      </c>
      <c r="AL221" s="179">
        <f t="shared" si="182"/>
        <v>0</v>
      </c>
      <c r="AM221" s="180">
        <f>IF(L221=1,Stundensätze!$D$13,IF(L221=2,Stundensätze!$D$17,IF(L221=4,Stundensätze!$D$21,"")))</f>
        <v>0</v>
      </c>
      <c r="AN221" s="180">
        <f>IF(L221=1,Stundensätze!$D$15,IF(L221=2,Stundensätze!$D$19,IF(L221=4,Stundensätze!$D$23,"")))</f>
        <v>0</v>
      </c>
      <c r="AO221" s="180" t="e">
        <f t="shared" si="172"/>
        <v>#DIV/0!</v>
      </c>
      <c r="AP221" s="180">
        <f t="shared" si="173"/>
        <v>0</v>
      </c>
      <c r="AQ221" s="192" t="e">
        <f t="shared" si="174"/>
        <v>#DIV/0!</v>
      </c>
      <c r="AR221" s="192" t="e">
        <f t="shared" si="175"/>
        <v>#DIV/0!</v>
      </c>
      <c r="AS221" s="193" t="e">
        <f t="shared" si="176"/>
        <v>#DIV/0!</v>
      </c>
      <c r="AT221" s="258" t="str">
        <f>IF(K221=0,0,VLOOKUP(K221,Kostenstellen!A:B,2,FALSE))</f>
        <v xml:space="preserve">Sophie-Luisen-Klinik                       </v>
      </c>
      <c r="AU221" s="68" t="str">
        <f t="shared" si="188"/>
        <v>A3</v>
      </c>
      <c r="AV221" s="68" t="str">
        <f t="shared" si="189"/>
        <v>A3</v>
      </c>
      <c r="AW221" s="68">
        <f>IF(AF221=0,0,VLOOKUP($H221,Leistungszahlen!$A$11:$H$158,4,FALSE))</f>
        <v>0</v>
      </c>
      <c r="AX221" s="68">
        <f>IF(AF221=0,0,VLOOKUP($H221,Leistungszahlen!$A$11:$H$158,5,FALSE))</f>
        <v>0</v>
      </c>
      <c r="AY221" s="68">
        <f>IF(AG221=0,0,VLOOKUP($H221,Leistungszahlen!$A$11:$H$158,6,FALSE))</f>
        <v>0</v>
      </c>
      <c r="AZ221" s="68">
        <f t="shared" si="190"/>
        <v>0</v>
      </c>
      <c r="BA221" s="68">
        <f t="shared" si="191"/>
        <v>0</v>
      </c>
      <c r="BC221" s="68">
        <f t="shared" si="177"/>
        <v>0</v>
      </c>
      <c r="BD221" s="285"/>
    </row>
    <row r="222" spans="1:56" s="68" customFormat="1" ht="33.75">
      <c r="A222" s="200"/>
      <c r="B222" s="200"/>
      <c r="C222" s="200" t="s">
        <v>641</v>
      </c>
      <c r="D222" s="200" t="s">
        <v>202</v>
      </c>
      <c r="E222" s="200" t="s">
        <v>351</v>
      </c>
      <c r="F222" s="200" t="s">
        <v>946</v>
      </c>
      <c r="G222" s="200" t="s">
        <v>121</v>
      </c>
      <c r="H222" s="201" t="s">
        <v>200</v>
      </c>
      <c r="I222" s="202">
        <v>4.3</v>
      </c>
      <c r="J222" s="200" t="s">
        <v>778</v>
      </c>
      <c r="K222" s="176">
        <v>2</v>
      </c>
      <c r="L222" s="176">
        <v>1</v>
      </c>
      <c r="M222" s="176"/>
      <c r="N222" s="286">
        <v>6</v>
      </c>
      <c r="O222" s="286"/>
      <c r="P222" s="176"/>
      <c r="Q222" s="203">
        <f t="shared" si="183"/>
        <v>6</v>
      </c>
      <c r="R222" s="203">
        <f t="shared" si="184"/>
        <v>0</v>
      </c>
      <c r="S222" s="203">
        <f t="shared" si="185"/>
        <v>0</v>
      </c>
      <c r="T222" s="203">
        <f t="shared" si="186"/>
        <v>0</v>
      </c>
      <c r="U222" s="203">
        <f t="shared" si="187"/>
        <v>0</v>
      </c>
      <c r="V222" s="175">
        <f>IF(Q222&gt;0,VLOOKUP(Q222,Jahresfaktoren!$A$11:$B$24,2,),0)</f>
        <v>302</v>
      </c>
      <c r="W222" s="175">
        <f>IF(R222&gt;0,VLOOKUP(R222,Jahresfaktoren!$D$11:$E$24,2,),0)</f>
        <v>0</v>
      </c>
      <c r="X222" s="175">
        <f>IF(S222&gt;0,VLOOKUP(S222,Jahresfaktoren!$A$28:$B$29,2,),0)</f>
        <v>0</v>
      </c>
      <c r="Y222" s="175">
        <f>IF(T222&gt;0,VLOOKUP(T222,Jahresfaktoren!$A$28:$B$29,2,),0)</f>
        <v>0</v>
      </c>
      <c r="Z222" s="175">
        <f>IF(U222&gt;0,VLOOKUP(U222,Jahresfaktoren!$A$32:$B$33,2,),)</f>
        <v>0</v>
      </c>
      <c r="AA222" s="177">
        <f t="shared" si="167"/>
        <v>1298.5999999999999</v>
      </c>
      <c r="AB222" s="177" t="str">
        <f t="shared" si="168"/>
        <v/>
      </c>
      <c r="AC222" s="177" t="str">
        <f t="shared" si="169"/>
        <v/>
      </c>
      <c r="AD222" s="177" t="str">
        <f t="shared" si="170"/>
        <v/>
      </c>
      <c r="AE222" s="177" t="str">
        <f t="shared" si="171"/>
        <v/>
      </c>
      <c r="AF222" s="178">
        <f>IF(Q222&gt;0,VLOOKUP(H222,Leistungszahlen!$A$11:$C$158,3,),0)</f>
        <v>0</v>
      </c>
      <c r="AG222" s="178">
        <f>IF(R222&gt;0,VLOOKUP(H222,Leistungszahlen!$A$11:$F$158,6,),IF(T222&gt;0,VLOOKUP(H222,Leistungszahlen!$A$11:$F$158,6,),0))</f>
        <v>0</v>
      </c>
      <c r="AH222" s="179" t="e">
        <f t="shared" si="178"/>
        <v>#DIV/0!</v>
      </c>
      <c r="AI222" s="179">
        <f t="shared" si="179"/>
        <v>0</v>
      </c>
      <c r="AJ222" s="179">
        <f t="shared" si="180"/>
        <v>0</v>
      </c>
      <c r="AK222" s="179">
        <f t="shared" si="181"/>
        <v>0</v>
      </c>
      <c r="AL222" s="179">
        <f t="shared" si="182"/>
        <v>0</v>
      </c>
      <c r="AM222" s="180">
        <f>IF(L222=1,Stundensätze!$D$13,IF(L222=2,Stundensätze!$D$17,IF(L222=4,Stundensätze!$D$21,"")))</f>
        <v>0</v>
      </c>
      <c r="AN222" s="180">
        <f>IF(L222=1,Stundensätze!$D$15,IF(L222=2,Stundensätze!$D$19,IF(L222=4,Stundensätze!$D$23,"")))</f>
        <v>0</v>
      </c>
      <c r="AO222" s="180" t="e">
        <f t="shared" si="172"/>
        <v>#DIV/0!</v>
      </c>
      <c r="AP222" s="180">
        <f t="shared" si="173"/>
        <v>0</v>
      </c>
      <c r="AQ222" s="192" t="e">
        <f t="shared" si="174"/>
        <v>#DIV/0!</v>
      </c>
      <c r="AR222" s="192" t="e">
        <f t="shared" si="175"/>
        <v>#DIV/0!</v>
      </c>
      <c r="AS222" s="193" t="e">
        <f t="shared" si="176"/>
        <v>#DIV/0!</v>
      </c>
      <c r="AT222" s="258" t="str">
        <f>IF(K222=0,0,VLOOKUP(K222,Kostenstellen!A:B,2,FALSE))</f>
        <v xml:space="preserve">Sophie-Luisen-Klinik                       </v>
      </c>
      <c r="AU222" s="68" t="str">
        <f t="shared" si="188"/>
        <v>B</v>
      </c>
      <c r="AV222" s="68" t="str">
        <f t="shared" si="189"/>
        <v/>
      </c>
      <c r="AW222" s="68">
        <f>IF(AF222=0,0,VLOOKUP($H222,Leistungszahlen!$A$11:$H$158,4,FALSE))</f>
        <v>0</v>
      </c>
      <c r="AX222" s="68">
        <f>IF(AF222=0,0,VLOOKUP($H222,Leistungszahlen!$A$11:$H$158,5,FALSE))</f>
        <v>0</v>
      </c>
      <c r="AY222" s="68">
        <f>IF(AG222=0,0,VLOOKUP($H222,Leistungszahlen!$A$11:$H$158,6,FALSE))</f>
        <v>0</v>
      </c>
      <c r="AZ222" s="68">
        <f t="shared" si="190"/>
        <v>0</v>
      </c>
      <c r="BA222" s="68">
        <f t="shared" si="191"/>
        <v>0</v>
      </c>
      <c r="BC222" s="68">
        <f t="shared" si="177"/>
        <v>0</v>
      </c>
      <c r="BD222" s="285"/>
    </row>
    <row r="223" spans="1:56" s="68" customFormat="1" ht="33.75">
      <c r="A223" s="200"/>
      <c r="B223" s="200"/>
      <c r="C223" s="200" t="s">
        <v>641</v>
      </c>
      <c r="D223" s="200" t="s">
        <v>202</v>
      </c>
      <c r="E223" s="200" t="s">
        <v>351</v>
      </c>
      <c r="F223" s="200" t="s">
        <v>947</v>
      </c>
      <c r="G223" s="200" t="s">
        <v>556</v>
      </c>
      <c r="H223" s="201" t="s">
        <v>290</v>
      </c>
      <c r="I223" s="202">
        <v>23.34</v>
      </c>
      <c r="J223" s="200" t="s">
        <v>780</v>
      </c>
      <c r="K223" s="176">
        <v>2</v>
      </c>
      <c r="L223" s="176">
        <v>1</v>
      </c>
      <c r="M223" s="176"/>
      <c r="N223" s="286">
        <v>3</v>
      </c>
      <c r="O223" s="286">
        <v>3</v>
      </c>
      <c r="P223" s="176"/>
      <c r="Q223" s="203">
        <f t="shared" si="183"/>
        <v>3</v>
      </c>
      <c r="R223" s="203">
        <f t="shared" si="184"/>
        <v>3</v>
      </c>
      <c r="S223" s="203">
        <f t="shared" si="185"/>
        <v>0</v>
      </c>
      <c r="T223" s="203">
        <f t="shared" si="186"/>
        <v>0</v>
      </c>
      <c r="U223" s="203">
        <f t="shared" si="187"/>
        <v>0</v>
      </c>
      <c r="V223" s="175">
        <f>IF(Q223&gt;0,VLOOKUP(Q223,Jahresfaktoren!$A$11:$B$24,2,),0)</f>
        <v>152</v>
      </c>
      <c r="W223" s="175">
        <f>IF(R223&gt;0,VLOOKUP(R223,Jahresfaktoren!$D$11:$E$24,2,),0)</f>
        <v>150</v>
      </c>
      <c r="X223" s="175">
        <f>IF(S223&gt;0,VLOOKUP(S223,Jahresfaktoren!$A$28:$B$29,2,),0)</f>
        <v>0</v>
      </c>
      <c r="Y223" s="175">
        <f>IF(T223&gt;0,VLOOKUP(T223,Jahresfaktoren!$A$28:$B$29,2,),0)</f>
        <v>0</v>
      </c>
      <c r="Z223" s="175">
        <f>IF(U223&gt;0,VLOOKUP(U223,Jahresfaktoren!$A$32:$B$33,2,),)</f>
        <v>0</v>
      </c>
      <c r="AA223" s="177">
        <f t="shared" si="167"/>
        <v>3547.68</v>
      </c>
      <c r="AB223" s="177">
        <f t="shared" si="168"/>
        <v>3501</v>
      </c>
      <c r="AC223" s="177" t="str">
        <f t="shared" si="169"/>
        <v/>
      </c>
      <c r="AD223" s="177" t="str">
        <f t="shared" si="170"/>
        <v/>
      </c>
      <c r="AE223" s="177" t="str">
        <f t="shared" si="171"/>
        <v/>
      </c>
      <c r="AF223" s="178">
        <f>IF(Q223&gt;0,VLOOKUP(H223,Leistungszahlen!$A$11:$C$158,3,),0)</f>
        <v>0</v>
      </c>
      <c r="AG223" s="178">
        <f>IF(R223&gt;0,VLOOKUP(H223,Leistungszahlen!$A$11:$F$158,6,),IF(T223&gt;0,VLOOKUP(H223,Leistungszahlen!$A$11:$F$158,6,),0))</f>
        <v>0</v>
      </c>
      <c r="AH223" s="179" t="e">
        <f t="shared" si="178"/>
        <v>#DIV/0!</v>
      </c>
      <c r="AI223" s="179" t="e">
        <f t="shared" si="179"/>
        <v>#DIV/0!</v>
      </c>
      <c r="AJ223" s="179">
        <f t="shared" si="180"/>
        <v>0</v>
      </c>
      <c r="AK223" s="179">
        <f t="shared" si="181"/>
        <v>0</v>
      </c>
      <c r="AL223" s="179">
        <f t="shared" si="182"/>
        <v>0</v>
      </c>
      <c r="AM223" s="180">
        <f>IF(L223=1,Stundensätze!$D$13,IF(L223=2,Stundensätze!$D$17,IF(L223=4,Stundensätze!$D$21,"")))</f>
        <v>0</v>
      </c>
      <c r="AN223" s="180">
        <f>IF(L223=1,Stundensätze!$D$15,IF(L223=2,Stundensätze!$D$19,IF(L223=4,Stundensätze!$D$23,"")))</f>
        <v>0</v>
      </c>
      <c r="AO223" s="180" t="e">
        <f t="shared" si="172"/>
        <v>#DIV/0!</v>
      </c>
      <c r="AP223" s="180">
        <f t="shared" si="173"/>
        <v>0</v>
      </c>
      <c r="AQ223" s="192" t="e">
        <f t="shared" si="174"/>
        <v>#DIV/0!</v>
      </c>
      <c r="AR223" s="192" t="e">
        <f t="shared" si="175"/>
        <v>#DIV/0!</v>
      </c>
      <c r="AS223" s="193" t="e">
        <f t="shared" si="176"/>
        <v>#DIV/0!</v>
      </c>
      <c r="AT223" s="258" t="str">
        <f>IF(K223=0,0,VLOOKUP(K223,Kostenstellen!A:B,2,FALSE))</f>
        <v xml:space="preserve">Sophie-Luisen-Klinik                       </v>
      </c>
      <c r="AU223" s="68" t="str">
        <f t="shared" si="188"/>
        <v>A4</v>
      </c>
      <c r="AV223" s="68" t="str">
        <f t="shared" si="189"/>
        <v>A4</v>
      </c>
      <c r="AW223" s="68">
        <f>IF(AF223=0,0,VLOOKUP($H223,Leistungszahlen!$A$11:$H$158,4,FALSE))</f>
        <v>0</v>
      </c>
      <c r="AX223" s="68">
        <f>IF(AF223=0,0,VLOOKUP($H223,Leistungszahlen!$A$11:$H$158,5,FALSE))</f>
        <v>0</v>
      </c>
      <c r="AY223" s="68">
        <f>IF(AG223=0,0,VLOOKUP($H223,Leistungszahlen!$A$11:$H$158,6,FALSE))</f>
        <v>0</v>
      </c>
      <c r="AZ223" s="68">
        <f t="shared" si="190"/>
        <v>0</v>
      </c>
      <c r="BA223" s="68">
        <f t="shared" si="191"/>
        <v>0</v>
      </c>
      <c r="BC223" s="68">
        <f t="shared" si="177"/>
        <v>0</v>
      </c>
      <c r="BD223" s="285"/>
    </row>
    <row r="224" spans="1:56" s="68" customFormat="1" ht="33.75">
      <c r="A224" s="200"/>
      <c r="B224" s="200"/>
      <c r="C224" s="200" t="s">
        <v>641</v>
      </c>
      <c r="D224" s="200" t="s">
        <v>202</v>
      </c>
      <c r="E224" s="200" t="s">
        <v>351</v>
      </c>
      <c r="F224" s="200" t="s">
        <v>948</v>
      </c>
      <c r="G224" s="200" t="s">
        <v>121</v>
      </c>
      <c r="H224" s="201" t="s">
        <v>200</v>
      </c>
      <c r="I224" s="202">
        <v>4.3</v>
      </c>
      <c r="J224" s="200" t="s">
        <v>778</v>
      </c>
      <c r="K224" s="176">
        <v>2</v>
      </c>
      <c r="L224" s="176">
        <v>1</v>
      </c>
      <c r="M224" s="176"/>
      <c r="N224" s="286">
        <v>6</v>
      </c>
      <c r="O224" s="286"/>
      <c r="P224" s="176"/>
      <c r="Q224" s="203">
        <f t="shared" si="183"/>
        <v>6</v>
      </c>
      <c r="R224" s="203">
        <f t="shared" si="184"/>
        <v>0</v>
      </c>
      <c r="S224" s="203">
        <f t="shared" si="185"/>
        <v>0</v>
      </c>
      <c r="T224" s="203">
        <f t="shared" si="186"/>
        <v>0</v>
      </c>
      <c r="U224" s="203">
        <f t="shared" si="187"/>
        <v>0</v>
      </c>
      <c r="V224" s="175">
        <f>IF(Q224&gt;0,VLOOKUP(Q224,Jahresfaktoren!$A$11:$B$24,2,),0)</f>
        <v>302</v>
      </c>
      <c r="W224" s="175">
        <f>IF(R224&gt;0,VLOOKUP(R224,Jahresfaktoren!$D$11:$E$24,2,),0)</f>
        <v>0</v>
      </c>
      <c r="X224" s="175">
        <f>IF(S224&gt;0,VLOOKUP(S224,Jahresfaktoren!$A$28:$B$29,2,),0)</f>
        <v>0</v>
      </c>
      <c r="Y224" s="175">
        <f>IF(T224&gt;0,VLOOKUP(T224,Jahresfaktoren!$A$28:$B$29,2,),0)</f>
        <v>0</v>
      </c>
      <c r="Z224" s="175">
        <f>IF(U224&gt;0,VLOOKUP(U224,Jahresfaktoren!$A$32:$B$33,2,),)</f>
        <v>0</v>
      </c>
      <c r="AA224" s="177">
        <f t="shared" si="167"/>
        <v>1298.5999999999999</v>
      </c>
      <c r="AB224" s="177" t="str">
        <f t="shared" si="168"/>
        <v/>
      </c>
      <c r="AC224" s="177" t="str">
        <f t="shared" si="169"/>
        <v/>
      </c>
      <c r="AD224" s="177" t="str">
        <f t="shared" si="170"/>
        <v/>
      </c>
      <c r="AE224" s="177" t="str">
        <f t="shared" si="171"/>
        <v/>
      </c>
      <c r="AF224" s="178">
        <f>IF(Q224&gt;0,VLOOKUP(H224,Leistungszahlen!$A$11:$C$158,3,),0)</f>
        <v>0</v>
      </c>
      <c r="AG224" s="178">
        <f>IF(R224&gt;0,VLOOKUP(H224,Leistungszahlen!$A$11:$F$158,6,),IF(T224&gt;0,VLOOKUP(H224,Leistungszahlen!$A$11:$F$158,6,),0))</f>
        <v>0</v>
      </c>
      <c r="AH224" s="179" t="e">
        <f t="shared" si="178"/>
        <v>#DIV/0!</v>
      </c>
      <c r="AI224" s="179">
        <f t="shared" si="179"/>
        <v>0</v>
      </c>
      <c r="AJ224" s="179">
        <f t="shared" si="180"/>
        <v>0</v>
      </c>
      <c r="AK224" s="179">
        <f t="shared" si="181"/>
        <v>0</v>
      </c>
      <c r="AL224" s="179">
        <f t="shared" si="182"/>
        <v>0</v>
      </c>
      <c r="AM224" s="180">
        <f>IF(L224=1,Stundensätze!$D$13,IF(L224=2,Stundensätze!$D$17,IF(L224=4,Stundensätze!$D$21,"")))</f>
        <v>0</v>
      </c>
      <c r="AN224" s="180">
        <f>IF(L224=1,Stundensätze!$D$15,IF(L224=2,Stundensätze!$D$19,IF(L224=4,Stundensätze!$D$23,"")))</f>
        <v>0</v>
      </c>
      <c r="AO224" s="180" t="e">
        <f t="shared" si="172"/>
        <v>#DIV/0!</v>
      </c>
      <c r="AP224" s="180">
        <f t="shared" si="173"/>
        <v>0</v>
      </c>
      <c r="AQ224" s="192" t="e">
        <f t="shared" si="174"/>
        <v>#DIV/0!</v>
      </c>
      <c r="AR224" s="192" t="e">
        <f t="shared" si="175"/>
        <v>#DIV/0!</v>
      </c>
      <c r="AS224" s="193" t="e">
        <f t="shared" si="176"/>
        <v>#DIV/0!</v>
      </c>
      <c r="AT224" s="258" t="str">
        <f>IF(K224=0,0,VLOOKUP(K224,Kostenstellen!A:B,2,FALSE))</f>
        <v xml:space="preserve">Sophie-Luisen-Klinik                       </v>
      </c>
      <c r="AU224" s="68" t="str">
        <f t="shared" si="188"/>
        <v>B</v>
      </c>
      <c r="AV224" s="68" t="str">
        <f t="shared" si="189"/>
        <v/>
      </c>
      <c r="AW224" s="68">
        <f>IF(AF224=0,0,VLOOKUP($H224,Leistungszahlen!$A$11:$H$158,4,FALSE))</f>
        <v>0</v>
      </c>
      <c r="AX224" s="68">
        <f>IF(AF224=0,0,VLOOKUP($H224,Leistungszahlen!$A$11:$H$158,5,FALSE))</f>
        <v>0</v>
      </c>
      <c r="AY224" s="68">
        <f>IF(AG224=0,0,VLOOKUP($H224,Leistungszahlen!$A$11:$H$158,6,FALSE))</f>
        <v>0</v>
      </c>
      <c r="AZ224" s="68">
        <f t="shared" si="190"/>
        <v>0</v>
      </c>
      <c r="BA224" s="68">
        <f t="shared" si="191"/>
        <v>0</v>
      </c>
      <c r="BC224" s="68">
        <f t="shared" si="177"/>
        <v>0</v>
      </c>
      <c r="BD224" s="285"/>
    </row>
    <row r="225" spans="1:56" s="68" customFormat="1" ht="33.75">
      <c r="A225" s="200"/>
      <c r="B225" s="200"/>
      <c r="C225" s="200" t="s">
        <v>641</v>
      </c>
      <c r="D225" s="200" t="s">
        <v>202</v>
      </c>
      <c r="E225" s="200" t="s">
        <v>351</v>
      </c>
      <c r="F225" s="200" t="s">
        <v>949</v>
      </c>
      <c r="G225" s="200" t="s">
        <v>556</v>
      </c>
      <c r="H225" s="201" t="s">
        <v>290</v>
      </c>
      <c r="I225" s="202">
        <v>23.34</v>
      </c>
      <c r="J225" s="200" t="s">
        <v>780</v>
      </c>
      <c r="K225" s="176">
        <v>2</v>
      </c>
      <c r="L225" s="176">
        <v>1</v>
      </c>
      <c r="M225" s="176"/>
      <c r="N225" s="286">
        <v>3</v>
      </c>
      <c r="O225" s="286">
        <v>3</v>
      </c>
      <c r="P225" s="176"/>
      <c r="Q225" s="203">
        <f t="shared" si="183"/>
        <v>3</v>
      </c>
      <c r="R225" s="203">
        <f t="shared" si="184"/>
        <v>3</v>
      </c>
      <c r="S225" s="203">
        <f t="shared" si="185"/>
        <v>0</v>
      </c>
      <c r="T225" s="203">
        <f t="shared" si="186"/>
        <v>0</v>
      </c>
      <c r="U225" s="203">
        <f t="shared" si="187"/>
        <v>0</v>
      </c>
      <c r="V225" s="175">
        <f>IF(Q225&gt;0,VLOOKUP(Q225,Jahresfaktoren!$A$11:$B$24,2,),0)</f>
        <v>152</v>
      </c>
      <c r="W225" s="175">
        <f>IF(R225&gt;0,VLOOKUP(R225,Jahresfaktoren!$D$11:$E$24,2,),0)</f>
        <v>150</v>
      </c>
      <c r="X225" s="175">
        <f>IF(S225&gt;0,VLOOKUP(S225,Jahresfaktoren!$A$28:$B$29,2,),0)</f>
        <v>0</v>
      </c>
      <c r="Y225" s="175">
        <f>IF(T225&gt;0,VLOOKUP(T225,Jahresfaktoren!$A$28:$B$29,2,),0)</f>
        <v>0</v>
      </c>
      <c r="Z225" s="175">
        <f>IF(U225&gt;0,VLOOKUP(U225,Jahresfaktoren!$A$32:$B$33,2,),)</f>
        <v>0</v>
      </c>
      <c r="AA225" s="177">
        <f t="shared" si="167"/>
        <v>3547.68</v>
      </c>
      <c r="AB225" s="177">
        <f t="shared" si="168"/>
        <v>3501</v>
      </c>
      <c r="AC225" s="177" t="str">
        <f t="shared" si="169"/>
        <v/>
      </c>
      <c r="AD225" s="177" t="str">
        <f t="shared" si="170"/>
        <v/>
      </c>
      <c r="AE225" s="177" t="str">
        <f t="shared" si="171"/>
        <v/>
      </c>
      <c r="AF225" s="178">
        <f>IF(Q225&gt;0,VLOOKUP(H225,Leistungszahlen!$A$11:$C$158,3,),0)</f>
        <v>0</v>
      </c>
      <c r="AG225" s="178">
        <f>IF(R225&gt;0,VLOOKUP(H225,Leistungszahlen!$A$11:$F$158,6,),IF(T225&gt;0,VLOOKUP(H225,Leistungszahlen!$A$11:$F$158,6,),0))</f>
        <v>0</v>
      </c>
      <c r="AH225" s="179" t="e">
        <f t="shared" si="178"/>
        <v>#DIV/0!</v>
      </c>
      <c r="AI225" s="179" t="e">
        <f t="shared" si="179"/>
        <v>#DIV/0!</v>
      </c>
      <c r="AJ225" s="179">
        <f t="shared" si="180"/>
        <v>0</v>
      </c>
      <c r="AK225" s="179">
        <f t="shared" si="181"/>
        <v>0</v>
      </c>
      <c r="AL225" s="179">
        <f t="shared" si="182"/>
        <v>0</v>
      </c>
      <c r="AM225" s="180">
        <f>IF(L225=1,Stundensätze!$D$13,IF(L225=2,Stundensätze!$D$17,IF(L225=4,Stundensätze!$D$21,"")))</f>
        <v>0</v>
      </c>
      <c r="AN225" s="180">
        <f>IF(L225=1,Stundensätze!$D$15,IF(L225=2,Stundensätze!$D$19,IF(L225=4,Stundensätze!$D$23,"")))</f>
        <v>0</v>
      </c>
      <c r="AO225" s="180" t="e">
        <f t="shared" si="172"/>
        <v>#DIV/0!</v>
      </c>
      <c r="AP225" s="180">
        <f t="shared" si="173"/>
        <v>0</v>
      </c>
      <c r="AQ225" s="192" t="e">
        <f t="shared" si="174"/>
        <v>#DIV/0!</v>
      </c>
      <c r="AR225" s="192" t="e">
        <f t="shared" si="175"/>
        <v>#DIV/0!</v>
      </c>
      <c r="AS225" s="193" t="e">
        <f t="shared" si="176"/>
        <v>#DIV/0!</v>
      </c>
      <c r="AT225" s="258" t="str">
        <f>IF(K225=0,0,VLOOKUP(K225,Kostenstellen!A:B,2,FALSE))</f>
        <v xml:space="preserve">Sophie-Luisen-Klinik                       </v>
      </c>
      <c r="AU225" s="68" t="str">
        <f t="shared" si="188"/>
        <v>A4</v>
      </c>
      <c r="AV225" s="68" t="str">
        <f t="shared" si="189"/>
        <v>A4</v>
      </c>
      <c r="AW225" s="68">
        <f>IF(AF225=0,0,VLOOKUP($H225,Leistungszahlen!$A$11:$H$158,4,FALSE))</f>
        <v>0</v>
      </c>
      <c r="AX225" s="68">
        <f>IF(AF225=0,0,VLOOKUP($H225,Leistungszahlen!$A$11:$H$158,5,FALSE))</f>
        <v>0</v>
      </c>
      <c r="AY225" s="68">
        <f>IF(AG225=0,0,VLOOKUP($H225,Leistungszahlen!$A$11:$H$158,6,FALSE))</f>
        <v>0</v>
      </c>
      <c r="AZ225" s="68">
        <f t="shared" si="190"/>
        <v>0</v>
      </c>
      <c r="BA225" s="68">
        <f t="shared" si="191"/>
        <v>0</v>
      </c>
      <c r="BC225" s="68">
        <f t="shared" si="177"/>
        <v>0</v>
      </c>
      <c r="BD225" s="285"/>
    </row>
    <row r="226" spans="1:56" s="68" customFormat="1" ht="33.75">
      <c r="A226" s="200"/>
      <c r="B226" s="200"/>
      <c r="C226" s="200" t="s">
        <v>641</v>
      </c>
      <c r="D226" s="200" t="s">
        <v>202</v>
      </c>
      <c r="E226" s="200" t="s">
        <v>351</v>
      </c>
      <c r="F226" s="200" t="s">
        <v>950</v>
      </c>
      <c r="G226" s="200" t="s">
        <v>121</v>
      </c>
      <c r="H226" s="201" t="s">
        <v>200</v>
      </c>
      <c r="I226" s="202">
        <v>4.3</v>
      </c>
      <c r="J226" s="200" t="s">
        <v>778</v>
      </c>
      <c r="K226" s="176">
        <v>2</v>
      </c>
      <c r="L226" s="176">
        <v>1</v>
      </c>
      <c r="M226" s="176"/>
      <c r="N226" s="286">
        <v>6</v>
      </c>
      <c r="O226" s="286"/>
      <c r="P226" s="176"/>
      <c r="Q226" s="203">
        <f t="shared" si="183"/>
        <v>6</v>
      </c>
      <c r="R226" s="203">
        <f t="shared" si="184"/>
        <v>0</v>
      </c>
      <c r="S226" s="203">
        <f t="shared" si="185"/>
        <v>0</v>
      </c>
      <c r="T226" s="203">
        <f t="shared" si="186"/>
        <v>0</v>
      </c>
      <c r="U226" s="203">
        <f t="shared" si="187"/>
        <v>0</v>
      </c>
      <c r="V226" s="175">
        <f>IF(Q226&gt;0,VLOOKUP(Q226,Jahresfaktoren!$A$11:$B$24,2,),0)</f>
        <v>302</v>
      </c>
      <c r="W226" s="175">
        <f>IF(R226&gt;0,VLOOKUP(R226,Jahresfaktoren!$D$11:$E$24,2,),0)</f>
        <v>0</v>
      </c>
      <c r="X226" s="175">
        <f>IF(S226&gt;0,VLOOKUP(S226,Jahresfaktoren!$A$28:$B$29,2,),0)</f>
        <v>0</v>
      </c>
      <c r="Y226" s="175">
        <f>IF(T226&gt;0,VLOOKUP(T226,Jahresfaktoren!$A$28:$B$29,2,),0)</f>
        <v>0</v>
      </c>
      <c r="Z226" s="175">
        <f>IF(U226&gt;0,VLOOKUP(U226,Jahresfaktoren!$A$32:$B$33,2,),)</f>
        <v>0</v>
      </c>
      <c r="AA226" s="177">
        <f t="shared" si="167"/>
        <v>1298.5999999999999</v>
      </c>
      <c r="AB226" s="177" t="str">
        <f t="shared" si="168"/>
        <v/>
      </c>
      <c r="AC226" s="177" t="str">
        <f t="shared" si="169"/>
        <v/>
      </c>
      <c r="AD226" s="177" t="str">
        <f t="shared" si="170"/>
        <v/>
      </c>
      <c r="AE226" s="177" t="str">
        <f t="shared" si="171"/>
        <v/>
      </c>
      <c r="AF226" s="178">
        <f>IF(Q226&gt;0,VLOOKUP(H226,Leistungszahlen!$A$11:$C$158,3,),0)</f>
        <v>0</v>
      </c>
      <c r="AG226" s="178">
        <f>IF(R226&gt;0,VLOOKUP(H226,Leistungszahlen!$A$11:$F$158,6,),IF(T226&gt;0,VLOOKUP(H226,Leistungszahlen!$A$11:$F$158,6,),0))</f>
        <v>0</v>
      </c>
      <c r="AH226" s="179" t="e">
        <f t="shared" si="178"/>
        <v>#DIV/0!</v>
      </c>
      <c r="AI226" s="179">
        <f t="shared" si="179"/>
        <v>0</v>
      </c>
      <c r="AJ226" s="179">
        <f t="shared" si="180"/>
        <v>0</v>
      </c>
      <c r="AK226" s="179">
        <f t="shared" si="181"/>
        <v>0</v>
      </c>
      <c r="AL226" s="179">
        <f t="shared" si="182"/>
        <v>0</v>
      </c>
      <c r="AM226" s="180">
        <f>IF(L226=1,Stundensätze!$D$13,IF(L226=2,Stundensätze!$D$17,IF(L226=4,Stundensätze!$D$21,"")))</f>
        <v>0</v>
      </c>
      <c r="AN226" s="180">
        <f>IF(L226=1,Stundensätze!$D$15,IF(L226=2,Stundensätze!$D$19,IF(L226=4,Stundensätze!$D$23,"")))</f>
        <v>0</v>
      </c>
      <c r="AO226" s="180" t="e">
        <f t="shared" si="172"/>
        <v>#DIV/0!</v>
      </c>
      <c r="AP226" s="180">
        <f t="shared" si="173"/>
        <v>0</v>
      </c>
      <c r="AQ226" s="192" t="e">
        <f t="shared" si="174"/>
        <v>#DIV/0!</v>
      </c>
      <c r="AR226" s="192" t="e">
        <f t="shared" si="175"/>
        <v>#DIV/0!</v>
      </c>
      <c r="AS226" s="193" t="e">
        <f t="shared" si="176"/>
        <v>#DIV/0!</v>
      </c>
      <c r="AT226" s="258" t="str">
        <f>IF(K226=0,0,VLOOKUP(K226,Kostenstellen!A:B,2,FALSE))</f>
        <v xml:space="preserve">Sophie-Luisen-Klinik                       </v>
      </c>
      <c r="AU226" s="68" t="str">
        <f t="shared" si="188"/>
        <v>B</v>
      </c>
      <c r="AV226" s="68" t="str">
        <f t="shared" si="189"/>
        <v/>
      </c>
      <c r="AW226" s="68">
        <f>IF(AF226=0,0,VLOOKUP($H226,Leistungszahlen!$A$11:$H$158,4,FALSE))</f>
        <v>0</v>
      </c>
      <c r="AX226" s="68">
        <f>IF(AF226=0,0,VLOOKUP($H226,Leistungszahlen!$A$11:$H$158,5,FALSE))</f>
        <v>0</v>
      </c>
      <c r="AY226" s="68">
        <f>IF(AG226=0,0,VLOOKUP($H226,Leistungszahlen!$A$11:$H$158,6,FALSE))</f>
        <v>0</v>
      </c>
      <c r="AZ226" s="68">
        <f t="shared" si="190"/>
        <v>0</v>
      </c>
      <c r="BA226" s="68">
        <f t="shared" si="191"/>
        <v>0</v>
      </c>
      <c r="BC226" s="68">
        <f t="shared" si="177"/>
        <v>0</v>
      </c>
      <c r="BD226" s="285"/>
    </row>
    <row r="227" spans="1:56" s="68" customFormat="1" ht="33.75">
      <c r="A227" s="200"/>
      <c r="B227" s="200"/>
      <c r="C227" s="200" t="s">
        <v>641</v>
      </c>
      <c r="D227" s="200" t="s">
        <v>202</v>
      </c>
      <c r="E227" s="200" t="s">
        <v>351</v>
      </c>
      <c r="F227" s="200" t="s">
        <v>951</v>
      </c>
      <c r="G227" s="200" t="s">
        <v>557</v>
      </c>
      <c r="H227" s="201" t="s">
        <v>206</v>
      </c>
      <c r="I227" s="202">
        <v>12.02</v>
      </c>
      <c r="J227" s="200" t="s">
        <v>780</v>
      </c>
      <c r="K227" s="176">
        <v>2</v>
      </c>
      <c r="L227" s="176">
        <v>1</v>
      </c>
      <c r="M227" s="176"/>
      <c r="N227" s="286">
        <v>1</v>
      </c>
      <c r="O227" s="286"/>
      <c r="P227" s="176"/>
      <c r="Q227" s="203">
        <f t="shared" si="183"/>
        <v>1</v>
      </c>
      <c r="R227" s="203">
        <f t="shared" si="184"/>
        <v>0</v>
      </c>
      <c r="S227" s="203">
        <f t="shared" si="185"/>
        <v>0</v>
      </c>
      <c r="T227" s="203">
        <f t="shared" si="186"/>
        <v>0</v>
      </c>
      <c r="U227" s="203">
        <f t="shared" si="187"/>
        <v>0</v>
      </c>
      <c r="V227" s="175">
        <f>IF(Q227&gt;0,VLOOKUP(Q227,Jahresfaktoren!$A$11:$B$24,2,),0)</f>
        <v>52</v>
      </c>
      <c r="W227" s="175">
        <f>IF(R227&gt;0,VLOOKUP(R227,Jahresfaktoren!$D$11:$E$24,2,),0)</f>
        <v>0</v>
      </c>
      <c r="X227" s="175">
        <f>IF(S227&gt;0,VLOOKUP(S227,Jahresfaktoren!$A$28:$B$29,2,),0)</f>
        <v>0</v>
      </c>
      <c r="Y227" s="175">
        <f>IF(T227&gt;0,VLOOKUP(T227,Jahresfaktoren!$A$28:$B$29,2,),0)</f>
        <v>0</v>
      </c>
      <c r="Z227" s="175">
        <f>IF(U227&gt;0,VLOOKUP(U227,Jahresfaktoren!$A$32:$B$33,2,),)</f>
        <v>0</v>
      </c>
      <c r="AA227" s="177">
        <f t="shared" si="167"/>
        <v>625.04</v>
      </c>
      <c r="AB227" s="177" t="str">
        <f t="shared" si="168"/>
        <v/>
      </c>
      <c r="AC227" s="177" t="str">
        <f t="shared" si="169"/>
        <v/>
      </c>
      <c r="AD227" s="177" t="str">
        <f t="shared" si="170"/>
        <v/>
      </c>
      <c r="AE227" s="177" t="str">
        <f t="shared" si="171"/>
        <v/>
      </c>
      <c r="AF227" s="178">
        <f>IF(Q227&gt;0,VLOOKUP(H227,Leistungszahlen!$A$11:$C$158,3,),0)</f>
        <v>0</v>
      </c>
      <c r="AG227" s="178">
        <f>IF(R227&gt;0,VLOOKUP(H227,Leistungszahlen!$A$11:$F$158,6,),IF(T227&gt;0,VLOOKUP(H227,Leistungszahlen!$A$11:$F$158,6,),0))</f>
        <v>0</v>
      </c>
      <c r="AH227" s="179" t="e">
        <f t="shared" si="178"/>
        <v>#DIV/0!</v>
      </c>
      <c r="AI227" s="179">
        <f t="shared" si="179"/>
        <v>0</v>
      </c>
      <c r="AJ227" s="179">
        <f t="shared" si="180"/>
        <v>0</v>
      </c>
      <c r="AK227" s="179">
        <f t="shared" si="181"/>
        <v>0</v>
      </c>
      <c r="AL227" s="179">
        <f t="shared" si="182"/>
        <v>0</v>
      </c>
      <c r="AM227" s="180">
        <f>IF(L227=1,Stundensätze!$D$13,IF(L227=2,Stundensätze!$D$17,IF(L227=4,Stundensätze!$D$21,"")))</f>
        <v>0</v>
      </c>
      <c r="AN227" s="180">
        <f>IF(L227=1,Stundensätze!$D$15,IF(L227=2,Stundensätze!$D$19,IF(L227=4,Stundensätze!$D$23,"")))</f>
        <v>0</v>
      </c>
      <c r="AO227" s="180" t="e">
        <f t="shared" si="172"/>
        <v>#DIV/0!</v>
      </c>
      <c r="AP227" s="180">
        <f t="shared" si="173"/>
        <v>0</v>
      </c>
      <c r="AQ227" s="192" t="e">
        <f t="shared" si="174"/>
        <v>#DIV/0!</v>
      </c>
      <c r="AR227" s="192" t="e">
        <f t="shared" si="175"/>
        <v>#DIV/0!</v>
      </c>
      <c r="AS227" s="193" t="e">
        <f t="shared" si="176"/>
        <v>#DIV/0!</v>
      </c>
      <c r="AT227" s="258" t="str">
        <f>IF(K227=0,0,VLOOKUP(K227,Kostenstellen!A:B,2,FALSE))</f>
        <v xml:space="preserve">Sophie-Luisen-Klinik                       </v>
      </c>
      <c r="AU227" s="68" t="str">
        <f t="shared" si="188"/>
        <v>H</v>
      </c>
      <c r="AV227" s="68" t="str">
        <f t="shared" si="189"/>
        <v/>
      </c>
      <c r="AW227" s="68">
        <f>IF(AF227=0,0,VLOOKUP($H227,Leistungszahlen!$A$11:$H$158,4,FALSE))</f>
        <v>0</v>
      </c>
      <c r="AX227" s="68">
        <f>IF(AF227=0,0,VLOOKUP($H227,Leistungszahlen!$A$11:$H$158,5,FALSE))</f>
        <v>0</v>
      </c>
      <c r="AY227" s="68">
        <f>IF(AG227=0,0,VLOOKUP($H227,Leistungszahlen!$A$11:$H$158,6,FALSE))</f>
        <v>0</v>
      </c>
      <c r="AZ227" s="68">
        <f t="shared" si="190"/>
        <v>0</v>
      </c>
      <c r="BA227" s="68">
        <f t="shared" si="191"/>
        <v>0</v>
      </c>
      <c r="BC227" s="68">
        <f t="shared" si="177"/>
        <v>0</v>
      </c>
      <c r="BD227" s="285"/>
    </row>
    <row r="228" spans="1:56" s="68" customFormat="1" ht="33.75">
      <c r="A228" s="200"/>
      <c r="B228" s="200"/>
      <c r="C228" s="200" t="s">
        <v>641</v>
      </c>
      <c r="D228" s="200" t="s">
        <v>202</v>
      </c>
      <c r="E228" s="200" t="s">
        <v>351</v>
      </c>
      <c r="F228" s="200" t="s">
        <v>952</v>
      </c>
      <c r="G228" s="200" t="s">
        <v>558</v>
      </c>
      <c r="H228" s="201" t="s">
        <v>211</v>
      </c>
      <c r="I228" s="202">
        <v>6.05</v>
      </c>
      <c r="J228" s="200" t="s">
        <v>778</v>
      </c>
      <c r="K228" s="176">
        <v>2</v>
      </c>
      <c r="L228" s="176">
        <v>1</v>
      </c>
      <c r="M228" s="176"/>
      <c r="N228" s="286">
        <v>7</v>
      </c>
      <c r="O228" s="286"/>
      <c r="P228" s="176"/>
      <c r="Q228" s="203">
        <f t="shared" si="183"/>
        <v>6</v>
      </c>
      <c r="R228" s="203">
        <f t="shared" si="184"/>
        <v>0</v>
      </c>
      <c r="S228" s="203">
        <f t="shared" si="185"/>
        <v>1</v>
      </c>
      <c r="T228" s="203">
        <f t="shared" si="186"/>
        <v>0</v>
      </c>
      <c r="U228" s="203">
        <f t="shared" si="187"/>
        <v>1</v>
      </c>
      <c r="V228" s="175">
        <f>IF(Q228&gt;0,VLOOKUP(Q228,Jahresfaktoren!$A$11:$B$24,2,),0)</f>
        <v>302</v>
      </c>
      <c r="W228" s="175">
        <f>IF(R228&gt;0,VLOOKUP(R228,Jahresfaktoren!$D$11:$E$24,2,),0)</f>
        <v>0</v>
      </c>
      <c r="X228" s="175">
        <f>IF(S228&gt;0,VLOOKUP(S228,Jahresfaktoren!$A$28:$B$29,2,),0)</f>
        <v>60</v>
      </c>
      <c r="Y228" s="175">
        <f>IF(T228&gt;0,VLOOKUP(T228,Jahresfaktoren!$A$28:$B$29,2,),0)</f>
        <v>0</v>
      </c>
      <c r="Z228" s="175">
        <f>IF(U228&gt;0,VLOOKUP(U228,Jahresfaktoren!$A$32:$B$33,2,),)</f>
        <v>3</v>
      </c>
      <c r="AA228" s="177">
        <f t="shared" si="167"/>
        <v>1827.1</v>
      </c>
      <c r="AB228" s="177" t="str">
        <f t="shared" si="168"/>
        <v/>
      </c>
      <c r="AC228" s="177">
        <f t="shared" si="169"/>
        <v>363</v>
      </c>
      <c r="AD228" s="177" t="str">
        <f t="shared" si="170"/>
        <v/>
      </c>
      <c r="AE228" s="177">
        <f t="shared" si="171"/>
        <v>18.149999999999999</v>
      </c>
      <c r="AF228" s="178">
        <f>IF(Q228&gt;0,VLOOKUP(H228,Leistungszahlen!$A$11:$C$158,3,),0)</f>
        <v>0</v>
      </c>
      <c r="AG228" s="178">
        <f>IF(R228&gt;0,VLOOKUP(H228,Leistungszahlen!$A$11:$F$158,6,),IF(T228&gt;0,VLOOKUP(H228,Leistungszahlen!$A$11:$F$158,6,),0))</f>
        <v>0</v>
      </c>
      <c r="AH228" s="179" t="e">
        <f t="shared" si="178"/>
        <v>#DIV/0!</v>
      </c>
      <c r="AI228" s="179">
        <f t="shared" si="179"/>
        <v>0</v>
      </c>
      <c r="AJ228" s="179" t="e">
        <f t="shared" si="180"/>
        <v>#DIV/0!</v>
      </c>
      <c r="AK228" s="179">
        <f t="shared" si="181"/>
        <v>0</v>
      </c>
      <c r="AL228" s="179" t="e">
        <f t="shared" si="182"/>
        <v>#DIV/0!</v>
      </c>
      <c r="AM228" s="180">
        <f>IF(L228=1,Stundensätze!$D$13,IF(L228=2,Stundensätze!$D$17,IF(L228=4,Stundensätze!$D$21,"")))</f>
        <v>0</v>
      </c>
      <c r="AN228" s="180">
        <f>IF(L228=1,Stundensätze!$D$15,IF(L228=2,Stundensätze!$D$19,IF(L228=4,Stundensätze!$D$23,"")))</f>
        <v>0</v>
      </c>
      <c r="AO228" s="180" t="e">
        <f t="shared" si="172"/>
        <v>#DIV/0!</v>
      </c>
      <c r="AP228" s="180" t="e">
        <f t="shared" si="173"/>
        <v>#DIV/0!</v>
      </c>
      <c r="AQ228" s="192" t="e">
        <f t="shared" si="174"/>
        <v>#DIV/0!</v>
      </c>
      <c r="AR228" s="192" t="e">
        <f t="shared" si="175"/>
        <v>#DIV/0!</v>
      </c>
      <c r="AS228" s="193" t="e">
        <f t="shared" si="176"/>
        <v>#DIV/0!</v>
      </c>
      <c r="AT228" s="258" t="str">
        <f>IF(K228=0,0,VLOOKUP(K228,Kostenstellen!A:B,2,FALSE))</f>
        <v xml:space="preserve">Sophie-Luisen-Klinik                       </v>
      </c>
      <c r="AU228" s="68" t="str">
        <f t="shared" si="188"/>
        <v>M</v>
      </c>
      <c r="AV228" s="68" t="str">
        <f t="shared" si="189"/>
        <v/>
      </c>
      <c r="AW228" s="68">
        <f>IF(AF228=0,0,VLOOKUP($H228,Leistungszahlen!$A$11:$H$158,4,FALSE))</f>
        <v>0</v>
      </c>
      <c r="AX228" s="68">
        <f>IF(AF228=0,0,VLOOKUP($H228,Leistungszahlen!$A$11:$H$158,5,FALSE))</f>
        <v>0</v>
      </c>
      <c r="AY228" s="68">
        <f>IF(AG228=0,0,VLOOKUP($H228,Leistungszahlen!$A$11:$H$158,6,FALSE))</f>
        <v>0</v>
      </c>
      <c r="AZ228" s="68">
        <f t="shared" si="190"/>
        <v>0</v>
      </c>
      <c r="BA228" s="68">
        <f t="shared" si="191"/>
        <v>0</v>
      </c>
      <c r="BC228" s="68">
        <f t="shared" si="177"/>
        <v>0</v>
      </c>
      <c r="BD228" s="285"/>
    </row>
    <row r="229" spans="1:56" s="68" customFormat="1" ht="33.75">
      <c r="A229" s="200"/>
      <c r="B229" s="200"/>
      <c r="C229" s="200" t="s">
        <v>641</v>
      </c>
      <c r="D229" s="200" t="s">
        <v>202</v>
      </c>
      <c r="E229" s="200" t="s">
        <v>351</v>
      </c>
      <c r="F229" s="200" t="s">
        <v>953</v>
      </c>
      <c r="G229" s="200" t="s">
        <v>194</v>
      </c>
      <c r="H229" s="201" t="s">
        <v>207</v>
      </c>
      <c r="I229" s="202">
        <v>28.44</v>
      </c>
      <c r="J229" s="200" t="s">
        <v>780</v>
      </c>
      <c r="K229" s="176">
        <v>2</v>
      </c>
      <c r="L229" s="176">
        <v>1</v>
      </c>
      <c r="M229" s="176"/>
      <c r="N229" s="286">
        <v>6</v>
      </c>
      <c r="O229" s="286"/>
      <c r="P229" s="176"/>
      <c r="Q229" s="203">
        <f t="shared" si="183"/>
        <v>6</v>
      </c>
      <c r="R229" s="203">
        <f t="shared" si="184"/>
        <v>0</v>
      </c>
      <c r="S229" s="203">
        <f t="shared" si="185"/>
        <v>0</v>
      </c>
      <c r="T229" s="203">
        <f t="shared" si="186"/>
        <v>0</v>
      </c>
      <c r="U229" s="203">
        <f t="shared" si="187"/>
        <v>0</v>
      </c>
      <c r="V229" s="175">
        <f>IF(Q229&gt;0,VLOOKUP(Q229,Jahresfaktoren!$A$11:$B$24,2,),0)</f>
        <v>302</v>
      </c>
      <c r="W229" s="175">
        <f>IF(R229&gt;0,VLOOKUP(R229,Jahresfaktoren!$D$11:$E$24,2,),0)</f>
        <v>0</v>
      </c>
      <c r="X229" s="175">
        <f>IF(S229&gt;0,VLOOKUP(S229,Jahresfaktoren!$A$28:$B$29,2,),0)</f>
        <v>0</v>
      </c>
      <c r="Y229" s="175">
        <f>IF(T229&gt;0,VLOOKUP(T229,Jahresfaktoren!$A$28:$B$29,2,),0)</f>
        <v>0</v>
      </c>
      <c r="Z229" s="175">
        <f>IF(U229&gt;0,VLOOKUP(U229,Jahresfaktoren!$A$32:$B$33,2,),)</f>
        <v>0</v>
      </c>
      <c r="AA229" s="177">
        <f t="shared" si="167"/>
        <v>8588.880000000001</v>
      </c>
      <c r="AB229" s="177" t="str">
        <f t="shared" si="168"/>
        <v/>
      </c>
      <c r="AC229" s="177" t="str">
        <f t="shared" si="169"/>
        <v/>
      </c>
      <c r="AD229" s="177" t="str">
        <f t="shared" si="170"/>
        <v/>
      </c>
      <c r="AE229" s="177" t="str">
        <f t="shared" si="171"/>
        <v/>
      </c>
      <c r="AF229" s="178">
        <f>IF(Q229&gt;0,VLOOKUP(H229,Leistungszahlen!$A$11:$C$158,3,),0)</f>
        <v>0</v>
      </c>
      <c r="AG229" s="178">
        <f>IF(R229&gt;0,VLOOKUP(H229,Leistungszahlen!$A$11:$F$158,6,),IF(T229&gt;0,VLOOKUP(H229,Leistungszahlen!$A$11:$F$158,6,),0))</f>
        <v>0</v>
      </c>
      <c r="AH229" s="179" t="e">
        <f t="shared" si="178"/>
        <v>#DIV/0!</v>
      </c>
      <c r="AI229" s="179">
        <f t="shared" si="179"/>
        <v>0</v>
      </c>
      <c r="AJ229" s="179">
        <f t="shared" si="180"/>
        <v>0</v>
      </c>
      <c r="AK229" s="179">
        <f t="shared" si="181"/>
        <v>0</v>
      </c>
      <c r="AL229" s="179">
        <f t="shared" si="182"/>
        <v>0</v>
      </c>
      <c r="AM229" s="180">
        <f>IF(L229=1,Stundensätze!$D$13,IF(L229=2,Stundensätze!$D$17,IF(L229=4,Stundensätze!$D$21,"")))</f>
        <v>0</v>
      </c>
      <c r="AN229" s="180">
        <f>IF(L229=1,Stundensätze!$D$15,IF(L229=2,Stundensätze!$D$19,IF(L229=4,Stundensätze!$D$23,"")))</f>
        <v>0</v>
      </c>
      <c r="AO229" s="180" t="e">
        <f t="shared" si="172"/>
        <v>#DIV/0!</v>
      </c>
      <c r="AP229" s="180">
        <f t="shared" si="173"/>
        <v>0</v>
      </c>
      <c r="AQ229" s="192" t="e">
        <f t="shared" si="174"/>
        <v>#DIV/0!</v>
      </c>
      <c r="AR229" s="192" t="e">
        <f t="shared" si="175"/>
        <v>#DIV/0!</v>
      </c>
      <c r="AS229" s="193" t="e">
        <f t="shared" si="176"/>
        <v>#DIV/0!</v>
      </c>
      <c r="AT229" s="258" t="str">
        <f>IF(K229=0,0,VLOOKUP(K229,Kostenstellen!A:B,2,FALSE))</f>
        <v xml:space="preserve">Sophie-Luisen-Klinik                       </v>
      </c>
      <c r="AU229" s="68" t="str">
        <f t="shared" si="188"/>
        <v>I</v>
      </c>
      <c r="AV229" s="68" t="str">
        <f t="shared" si="189"/>
        <v/>
      </c>
      <c r="AW229" s="68">
        <f>IF(AF229=0,0,VLOOKUP($H229,Leistungszahlen!$A$11:$H$158,4,FALSE))</f>
        <v>0</v>
      </c>
      <c r="AX229" s="68">
        <f>IF(AF229=0,0,VLOOKUP($H229,Leistungszahlen!$A$11:$H$158,5,FALSE))</f>
        <v>0</v>
      </c>
      <c r="AY229" s="68">
        <f>IF(AG229=0,0,VLOOKUP($H229,Leistungszahlen!$A$11:$H$158,6,FALSE))</f>
        <v>0</v>
      </c>
      <c r="AZ229" s="68">
        <f t="shared" si="190"/>
        <v>0</v>
      </c>
      <c r="BA229" s="68">
        <f t="shared" si="191"/>
        <v>0</v>
      </c>
      <c r="BC229" s="68">
        <f t="shared" si="177"/>
        <v>0</v>
      </c>
      <c r="BD229" s="285"/>
    </row>
    <row r="230" spans="1:56" s="68" customFormat="1" ht="33.75">
      <c r="A230" s="200"/>
      <c r="B230" s="200"/>
      <c r="C230" s="200" t="s">
        <v>641</v>
      </c>
      <c r="D230" s="200" t="s">
        <v>202</v>
      </c>
      <c r="E230" s="200" t="s">
        <v>351</v>
      </c>
      <c r="F230" s="200" t="s">
        <v>954</v>
      </c>
      <c r="G230" s="200" t="s">
        <v>556</v>
      </c>
      <c r="H230" s="201" t="s">
        <v>290</v>
      </c>
      <c r="I230" s="202">
        <v>23.34</v>
      </c>
      <c r="J230" s="200" t="s">
        <v>560</v>
      </c>
      <c r="K230" s="176">
        <v>2</v>
      </c>
      <c r="L230" s="176">
        <v>1</v>
      </c>
      <c r="M230" s="176"/>
      <c r="N230" s="286">
        <v>3</v>
      </c>
      <c r="O230" s="286">
        <v>3</v>
      </c>
      <c r="P230" s="176"/>
      <c r="Q230" s="203">
        <f t="shared" si="183"/>
        <v>3</v>
      </c>
      <c r="R230" s="203">
        <f t="shared" si="184"/>
        <v>3</v>
      </c>
      <c r="S230" s="203">
        <f t="shared" si="185"/>
        <v>0</v>
      </c>
      <c r="T230" s="203">
        <f t="shared" si="186"/>
        <v>0</v>
      </c>
      <c r="U230" s="203">
        <f t="shared" si="187"/>
        <v>0</v>
      </c>
      <c r="V230" s="175">
        <f>IF(Q230&gt;0,VLOOKUP(Q230,Jahresfaktoren!$A$11:$B$24,2,),0)</f>
        <v>152</v>
      </c>
      <c r="W230" s="175">
        <f>IF(R230&gt;0,VLOOKUP(R230,Jahresfaktoren!$D$11:$E$24,2,),0)</f>
        <v>150</v>
      </c>
      <c r="X230" s="175">
        <f>IF(S230&gt;0,VLOOKUP(S230,Jahresfaktoren!$A$28:$B$29,2,),0)</f>
        <v>0</v>
      </c>
      <c r="Y230" s="175">
        <f>IF(T230&gt;0,VLOOKUP(T230,Jahresfaktoren!$A$28:$B$29,2,),0)</f>
        <v>0</v>
      </c>
      <c r="Z230" s="175">
        <f>IF(U230&gt;0,VLOOKUP(U230,Jahresfaktoren!$A$32:$B$33,2,),)</f>
        <v>0</v>
      </c>
      <c r="AA230" s="177">
        <f t="shared" si="167"/>
        <v>3547.68</v>
      </c>
      <c r="AB230" s="177">
        <f t="shared" si="168"/>
        <v>3501</v>
      </c>
      <c r="AC230" s="177" t="str">
        <f t="shared" si="169"/>
        <v/>
      </c>
      <c r="AD230" s="177" t="str">
        <f t="shared" si="170"/>
        <v/>
      </c>
      <c r="AE230" s="177" t="str">
        <f t="shared" si="171"/>
        <v/>
      </c>
      <c r="AF230" s="178">
        <f>IF(Q230&gt;0,VLOOKUP(H230,Leistungszahlen!$A$11:$C$158,3,),0)</f>
        <v>0</v>
      </c>
      <c r="AG230" s="178">
        <f>IF(R230&gt;0,VLOOKUP(H230,Leistungszahlen!$A$11:$F$158,6,),IF(T230&gt;0,VLOOKUP(H230,Leistungszahlen!$A$11:$F$158,6,),0))</f>
        <v>0</v>
      </c>
      <c r="AH230" s="179" t="e">
        <f t="shared" si="178"/>
        <v>#DIV/0!</v>
      </c>
      <c r="AI230" s="179" t="e">
        <f t="shared" si="179"/>
        <v>#DIV/0!</v>
      </c>
      <c r="AJ230" s="179">
        <f t="shared" si="180"/>
        <v>0</v>
      </c>
      <c r="AK230" s="179">
        <f t="shared" si="181"/>
        <v>0</v>
      </c>
      <c r="AL230" s="179">
        <f t="shared" si="182"/>
        <v>0</v>
      </c>
      <c r="AM230" s="180">
        <f>IF(L230=1,Stundensätze!$D$13,IF(L230=2,Stundensätze!$D$17,IF(L230=4,Stundensätze!$D$21,"")))</f>
        <v>0</v>
      </c>
      <c r="AN230" s="180">
        <f>IF(L230=1,Stundensätze!$D$15,IF(L230=2,Stundensätze!$D$19,IF(L230=4,Stundensätze!$D$23,"")))</f>
        <v>0</v>
      </c>
      <c r="AO230" s="180" t="e">
        <f t="shared" si="172"/>
        <v>#DIV/0!</v>
      </c>
      <c r="AP230" s="180">
        <f t="shared" si="173"/>
        <v>0</v>
      </c>
      <c r="AQ230" s="192" t="e">
        <f t="shared" si="174"/>
        <v>#DIV/0!</v>
      </c>
      <c r="AR230" s="192" t="e">
        <f t="shared" si="175"/>
        <v>#DIV/0!</v>
      </c>
      <c r="AS230" s="193" t="e">
        <f t="shared" si="176"/>
        <v>#DIV/0!</v>
      </c>
      <c r="AT230" s="258" t="str">
        <f>IF(K230=0,0,VLOOKUP(K230,Kostenstellen!A:B,2,FALSE))</f>
        <v xml:space="preserve">Sophie-Luisen-Klinik                       </v>
      </c>
      <c r="AU230" s="68" t="str">
        <f t="shared" si="188"/>
        <v>A4</v>
      </c>
      <c r="AV230" s="68" t="str">
        <f t="shared" si="189"/>
        <v>A4</v>
      </c>
      <c r="AW230" s="68">
        <f>IF(AF230=0,0,VLOOKUP($H230,Leistungszahlen!$A$11:$H$158,4,FALSE))</f>
        <v>0</v>
      </c>
      <c r="AX230" s="68">
        <f>IF(AF230=0,0,VLOOKUP($H230,Leistungszahlen!$A$11:$H$158,5,FALSE))</f>
        <v>0</v>
      </c>
      <c r="AY230" s="68">
        <f>IF(AG230=0,0,VLOOKUP($H230,Leistungszahlen!$A$11:$H$158,6,FALSE))</f>
        <v>0</v>
      </c>
      <c r="AZ230" s="68">
        <f t="shared" si="190"/>
        <v>0</v>
      </c>
      <c r="BA230" s="68">
        <f t="shared" si="191"/>
        <v>0</v>
      </c>
      <c r="BC230" s="68">
        <f t="shared" si="177"/>
        <v>0</v>
      </c>
      <c r="BD230" s="285"/>
    </row>
    <row r="231" spans="1:56" s="68" customFormat="1" ht="33.75">
      <c r="A231" s="200"/>
      <c r="B231" s="200"/>
      <c r="C231" s="200" t="s">
        <v>641</v>
      </c>
      <c r="D231" s="200" t="s">
        <v>202</v>
      </c>
      <c r="E231" s="200" t="s">
        <v>351</v>
      </c>
      <c r="F231" s="200" t="s">
        <v>955</v>
      </c>
      <c r="G231" s="200" t="s">
        <v>121</v>
      </c>
      <c r="H231" s="201" t="s">
        <v>200</v>
      </c>
      <c r="I231" s="202">
        <v>4.3</v>
      </c>
      <c r="J231" s="200" t="s">
        <v>778</v>
      </c>
      <c r="K231" s="176">
        <v>2</v>
      </c>
      <c r="L231" s="176">
        <v>1</v>
      </c>
      <c r="M231" s="176"/>
      <c r="N231" s="286">
        <v>6</v>
      </c>
      <c r="O231" s="286"/>
      <c r="P231" s="176"/>
      <c r="Q231" s="203">
        <f t="shared" si="183"/>
        <v>6</v>
      </c>
      <c r="R231" s="203">
        <f t="shared" si="184"/>
        <v>0</v>
      </c>
      <c r="S231" s="203">
        <f t="shared" si="185"/>
        <v>0</v>
      </c>
      <c r="T231" s="203">
        <f t="shared" si="186"/>
        <v>0</v>
      </c>
      <c r="U231" s="203">
        <f t="shared" si="187"/>
        <v>0</v>
      </c>
      <c r="V231" s="175">
        <f>IF(Q231&gt;0,VLOOKUP(Q231,Jahresfaktoren!$A$11:$B$24,2,),0)</f>
        <v>302</v>
      </c>
      <c r="W231" s="175">
        <f>IF(R231&gt;0,VLOOKUP(R231,Jahresfaktoren!$D$11:$E$24,2,),0)</f>
        <v>0</v>
      </c>
      <c r="X231" s="175">
        <f>IF(S231&gt;0,VLOOKUP(S231,Jahresfaktoren!$A$28:$B$29,2,),0)</f>
        <v>0</v>
      </c>
      <c r="Y231" s="175">
        <f>IF(T231&gt;0,VLOOKUP(T231,Jahresfaktoren!$A$28:$B$29,2,),0)</f>
        <v>0</v>
      </c>
      <c r="Z231" s="175">
        <f>IF(U231&gt;0,VLOOKUP(U231,Jahresfaktoren!$A$32:$B$33,2,),)</f>
        <v>0</v>
      </c>
      <c r="AA231" s="177">
        <f t="shared" si="167"/>
        <v>1298.5999999999999</v>
      </c>
      <c r="AB231" s="177" t="str">
        <f t="shared" si="168"/>
        <v/>
      </c>
      <c r="AC231" s="177" t="str">
        <f t="shared" si="169"/>
        <v/>
      </c>
      <c r="AD231" s="177" t="str">
        <f t="shared" si="170"/>
        <v/>
      </c>
      <c r="AE231" s="177" t="str">
        <f t="shared" si="171"/>
        <v/>
      </c>
      <c r="AF231" s="178">
        <f>IF(Q231&gt;0,VLOOKUP(H231,Leistungszahlen!$A$11:$C$158,3,),0)</f>
        <v>0</v>
      </c>
      <c r="AG231" s="178">
        <f>IF(R231&gt;0,VLOOKUP(H231,Leistungszahlen!$A$11:$F$158,6,),IF(T231&gt;0,VLOOKUP(H231,Leistungszahlen!$A$11:$F$158,6,),0))</f>
        <v>0</v>
      </c>
      <c r="AH231" s="179" t="e">
        <f t="shared" si="178"/>
        <v>#DIV/0!</v>
      </c>
      <c r="AI231" s="179">
        <f t="shared" si="179"/>
        <v>0</v>
      </c>
      <c r="AJ231" s="179">
        <f t="shared" si="180"/>
        <v>0</v>
      </c>
      <c r="AK231" s="179">
        <f t="shared" si="181"/>
        <v>0</v>
      </c>
      <c r="AL231" s="179">
        <f t="shared" si="182"/>
        <v>0</v>
      </c>
      <c r="AM231" s="180">
        <f>IF(L231=1,Stundensätze!$D$13,IF(L231=2,Stundensätze!$D$17,IF(L231=4,Stundensätze!$D$21,"")))</f>
        <v>0</v>
      </c>
      <c r="AN231" s="180">
        <f>IF(L231=1,Stundensätze!$D$15,IF(L231=2,Stundensätze!$D$19,IF(L231=4,Stundensätze!$D$23,"")))</f>
        <v>0</v>
      </c>
      <c r="AO231" s="180" t="e">
        <f t="shared" si="172"/>
        <v>#DIV/0!</v>
      </c>
      <c r="AP231" s="180">
        <f t="shared" si="173"/>
        <v>0</v>
      </c>
      <c r="AQ231" s="192" t="e">
        <f t="shared" si="174"/>
        <v>#DIV/0!</v>
      </c>
      <c r="AR231" s="192" t="e">
        <f t="shared" si="175"/>
        <v>#DIV/0!</v>
      </c>
      <c r="AS231" s="193" t="e">
        <f t="shared" si="176"/>
        <v>#DIV/0!</v>
      </c>
      <c r="AT231" s="258" t="str">
        <f>IF(K231=0,0,VLOOKUP(K231,Kostenstellen!A:B,2,FALSE))</f>
        <v xml:space="preserve">Sophie-Luisen-Klinik                       </v>
      </c>
      <c r="AU231" s="68" t="str">
        <f t="shared" si="188"/>
        <v>B</v>
      </c>
      <c r="AV231" s="68" t="str">
        <f t="shared" si="189"/>
        <v/>
      </c>
      <c r="AW231" s="68">
        <f>IF(AF231=0,0,VLOOKUP($H231,Leistungszahlen!$A$11:$H$158,4,FALSE))</f>
        <v>0</v>
      </c>
      <c r="AX231" s="68">
        <f>IF(AF231=0,0,VLOOKUP($H231,Leistungszahlen!$A$11:$H$158,5,FALSE))</f>
        <v>0</v>
      </c>
      <c r="AY231" s="68">
        <f>IF(AG231=0,0,VLOOKUP($H231,Leistungszahlen!$A$11:$H$158,6,FALSE))</f>
        <v>0</v>
      </c>
      <c r="AZ231" s="68">
        <f t="shared" si="190"/>
        <v>0</v>
      </c>
      <c r="BA231" s="68">
        <f t="shared" si="191"/>
        <v>0</v>
      </c>
      <c r="BC231" s="68">
        <f t="shared" si="177"/>
        <v>0</v>
      </c>
      <c r="BD231" s="285"/>
    </row>
    <row r="232" spans="1:56" s="68" customFormat="1" ht="33.75">
      <c r="A232" s="200"/>
      <c r="B232" s="200"/>
      <c r="C232" s="200" t="s">
        <v>641</v>
      </c>
      <c r="D232" s="200" t="s">
        <v>202</v>
      </c>
      <c r="E232" s="200" t="s">
        <v>351</v>
      </c>
      <c r="F232" s="200" t="s">
        <v>956</v>
      </c>
      <c r="G232" s="200" t="s">
        <v>556</v>
      </c>
      <c r="H232" s="201" t="s">
        <v>290</v>
      </c>
      <c r="I232" s="202">
        <v>23.34</v>
      </c>
      <c r="J232" s="200" t="s">
        <v>780</v>
      </c>
      <c r="K232" s="176">
        <v>2</v>
      </c>
      <c r="L232" s="176">
        <v>1</v>
      </c>
      <c r="M232" s="176"/>
      <c r="N232" s="286">
        <v>3</v>
      </c>
      <c r="O232" s="286">
        <v>3</v>
      </c>
      <c r="P232" s="176"/>
      <c r="Q232" s="203">
        <f t="shared" si="183"/>
        <v>3</v>
      </c>
      <c r="R232" s="203">
        <f t="shared" si="184"/>
        <v>3</v>
      </c>
      <c r="S232" s="203">
        <f t="shared" si="185"/>
        <v>0</v>
      </c>
      <c r="T232" s="203">
        <f t="shared" si="186"/>
        <v>0</v>
      </c>
      <c r="U232" s="203">
        <f t="shared" si="187"/>
        <v>0</v>
      </c>
      <c r="V232" s="175">
        <f>IF(Q232&gt;0,VLOOKUP(Q232,Jahresfaktoren!$A$11:$B$24,2,),0)</f>
        <v>152</v>
      </c>
      <c r="W232" s="175">
        <f>IF(R232&gt;0,VLOOKUP(R232,Jahresfaktoren!$D$11:$E$24,2,),0)</f>
        <v>150</v>
      </c>
      <c r="X232" s="175">
        <f>IF(S232&gt;0,VLOOKUP(S232,Jahresfaktoren!$A$28:$B$29,2,),0)</f>
        <v>0</v>
      </c>
      <c r="Y232" s="175">
        <f>IF(T232&gt;0,VLOOKUP(T232,Jahresfaktoren!$A$28:$B$29,2,),0)</f>
        <v>0</v>
      </c>
      <c r="Z232" s="175">
        <f>IF(U232&gt;0,VLOOKUP(U232,Jahresfaktoren!$A$32:$B$33,2,),)</f>
        <v>0</v>
      </c>
      <c r="AA232" s="177">
        <f t="shared" si="167"/>
        <v>3547.68</v>
      </c>
      <c r="AB232" s="177">
        <f t="shared" si="168"/>
        <v>3501</v>
      </c>
      <c r="AC232" s="177" t="str">
        <f t="shared" si="169"/>
        <v/>
      </c>
      <c r="AD232" s="177" t="str">
        <f t="shared" si="170"/>
        <v/>
      </c>
      <c r="AE232" s="177" t="str">
        <f t="shared" si="171"/>
        <v/>
      </c>
      <c r="AF232" s="178">
        <f>IF(Q232&gt;0,VLOOKUP(H232,Leistungszahlen!$A$11:$C$158,3,),0)</f>
        <v>0</v>
      </c>
      <c r="AG232" s="178">
        <f>IF(R232&gt;0,VLOOKUP(H232,Leistungszahlen!$A$11:$F$158,6,),IF(T232&gt;0,VLOOKUP(H232,Leistungszahlen!$A$11:$F$158,6,),0))</f>
        <v>0</v>
      </c>
      <c r="AH232" s="179" t="e">
        <f t="shared" si="178"/>
        <v>#DIV/0!</v>
      </c>
      <c r="AI232" s="179" t="e">
        <f t="shared" si="179"/>
        <v>#DIV/0!</v>
      </c>
      <c r="AJ232" s="179">
        <f t="shared" si="180"/>
        <v>0</v>
      </c>
      <c r="AK232" s="179">
        <f t="shared" si="181"/>
        <v>0</v>
      </c>
      <c r="AL232" s="179">
        <f t="shared" si="182"/>
        <v>0</v>
      </c>
      <c r="AM232" s="180">
        <f>IF(L232=1,Stundensätze!$D$13,IF(L232=2,Stundensätze!$D$17,IF(L232=4,Stundensätze!$D$21,"")))</f>
        <v>0</v>
      </c>
      <c r="AN232" s="180">
        <f>IF(L232=1,Stundensätze!$D$15,IF(L232=2,Stundensätze!$D$19,IF(L232=4,Stundensätze!$D$23,"")))</f>
        <v>0</v>
      </c>
      <c r="AO232" s="180" t="e">
        <f t="shared" si="172"/>
        <v>#DIV/0!</v>
      </c>
      <c r="AP232" s="180">
        <f t="shared" si="173"/>
        <v>0</v>
      </c>
      <c r="AQ232" s="192" t="e">
        <f t="shared" si="174"/>
        <v>#DIV/0!</v>
      </c>
      <c r="AR232" s="192" t="e">
        <f t="shared" si="175"/>
        <v>#DIV/0!</v>
      </c>
      <c r="AS232" s="193" t="e">
        <f t="shared" si="176"/>
        <v>#DIV/0!</v>
      </c>
      <c r="AT232" s="258" t="str">
        <f>IF(K232=0,0,VLOOKUP(K232,Kostenstellen!A:B,2,FALSE))</f>
        <v xml:space="preserve">Sophie-Luisen-Klinik                       </v>
      </c>
      <c r="AU232" s="68" t="str">
        <f t="shared" si="188"/>
        <v>A4</v>
      </c>
      <c r="AV232" s="68" t="str">
        <f t="shared" si="189"/>
        <v>A4</v>
      </c>
      <c r="AW232" s="68">
        <f>IF(AF232=0,0,VLOOKUP($H232,Leistungszahlen!$A$11:$H$158,4,FALSE))</f>
        <v>0</v>
      </c>
      <c r="AX232" s="68">
        <f>IF(AF232=0,0,VLOOKUP($H232,Leistungszahlen!$A$11:$H$158,5,FALSE))</f>
        <v>0</v>
      </c>
      <c r="AY232" s="68">
        <f>IF(AG232=0,0,VLOOKUP($H232,Leistungszahlen!$A$11:$H$158,6,FALSE))</f>
        <v>0</v>
      </c>
      <c r="AZ232" s="68">
        <f t="shared" si="190"/>
        <v>0</v>
      </c>
      <c r="BA232" s="68">
        <f t="shared" si="191"/>
        <v>0</v>
      </c>
      <c r="BC232" s="68">
        <f t="shared" si="177"/>
        <v>0</v>
      </c>
      <c r="BD232" s="285"/>
    </row>
    <row r="233" spans="1:56" s="68" customFormat="1" ht="33.75">
      <c r="A233" s="200"/>
      <c r="B233" s="200"/>
      <c r="C233" s="200" t="s">
        <v>641</v>
      </c>
      <c r="D233" s="200" t="s">
        <v>202</v>
      </c>
      <c r="E233" s="200" t="s">
        <v>351</v>
      </c>
      <c r="F233" s="200" t="s">
        <v>957</v>
      </c>
      <c r="G233" s="200" t="s">
        <v>121</v>
      </c>
      <c r="H233" s="201" t="s">
        <v>200</v>
      </c>
      <c r="I233" s="202">
        <v>4.3</v>
      </c>
      <c r="J233" s="200" t="s">
        <v>778</v>
      </c>
      <c r="K233" s="176">
        <v>2</v>
      </c>
      <c r="L233" s="176">
        <v>1</v>
      </c>
      <c r="M233" s="176"/>
      <c r="N233" s="286">
        <v>6</v>
      </c>
      <c r="O233" s="286"/>
      <c r="P233" s="176"/>
      <c r="Q233" s="203">
        <f t="shared" si="183"/>
        <v>6</v>
      </c>
      <c r="R233" s="203">
        <f t="shared" si="184"/>
        <v>0</v>
      </c>
      <c r="S233" s="203">
        <f t="shared" si="185"/>
        <v>0</v>
      </c>
      <c r="T233" s="203">
        <f t="shared" si="186"/>
        <v>0</v>
      </c>
      <c r="U233" s="203">
        <f t="shared" si="187"/>
        <v>0</v>
      </c>
      <c r="V233" s="175">
        <f>IF(Q233&gt;0,VLOOKUP(Q233,Jahresfaktoren!$A$11:$B$24,2,),0)</f>
        <v>302</v>
      </c>
      <c r="W233" s="175">
        <f>IF(R233&gt;0,VLOOKUP(R233,Jahresfaktoren!$D$11:$E$24,2,),0)</f>
        <v>0</v>
      </c>
      <c r="X233" s="175">
        <f>IF(S233&gt;0,VLOOKUP(S233,Jahresfaktoren!$A$28:$B$29,2,),0)</f>
        <v>0</v>
      </c>
      <c r="Y233" s="175">
        <f>IF(T233&gt;0,VLOOKUP(T233,Jahresfaktoren!$A$28:$B$29,2,),0)</f>
        <v>0</v>
      </c>
      <c r="Z233" s="175">
        <f>IF(U233&gt;0,VLOOKUP(U233,Jahresfaktoren!$A$32:$B$33,2,),)</f>
        <v>0</v>
      </c>
      <c r="AA233" s="177">
        <f t="shared" si="167"/>
        <v>1298.5999999999999</v>
      </c>
      <c r="AB233" s="177" t="str">
        <f t="shared" si="168"/>
        <v/>
      </c>
      <c r="AC233" s="177" t="str">
        <f t="shared" si="169"/>
        <v/>
      </c>
      <c r="AD233" s="177" t="str">
        <f t="shared" si="170"/>
        <v/>
      </c>
      <c r="AE233" s="177" t="str">
        <f t="shared" si="171"/>
        <v/>
      </c>
      <c r="AF233" s="178">
        <f>IF(Q233&gt;0,VLOOKUP(H233,Leistungszahlen!$A$11:$C$158,3,),0)</f>
        <v>0</v>
      </c>
      <c r="AG233" s="178">
        <f>IF(R233&gt;0,VLOOKUP(H233,Leistungszahlen!$A$11:$F$158,6,),IF(T233&gt;0,VLOOKUP(H233,Leistungszahlen!$A$11:$F$158,6,),0))</f>
        <v>0</v>
      </c>
      <c r="AH233" s="179" t="e">
        <f t="shared" si="178"/>
        <v>#DIV/0!</v>
      </c>
      <c r="AI233" s="179">
        <f t="shared" si="179"/>
        <v>0</v>
      </c>
      <c r="AJ233" s="179">
        <f t="shared" si="180"/>
        <v>0</v>
      </c>
      <c r="AK233" s="179">
        <f t="shared" si="181"/>
        <v>0</v>
      </c>
      <c r="AL233" s="179">
        <f t="shared" si="182"/>
        <v>0</v>
      </c>
      <c r="AM233" s="180">
        <f>IF(L233=1,Stundensätze!$D$13,IF(L233=2,Stundensätze!$D$17,IF(L233=4,Stundensätze!$D$21,"")))</f>
        <v>0</v>
      </c>
      <c r="AN233" s="180">
        <f>IF(L233=1,Stundensätze!$D$15,IF(L233=2,Stundensätze!$D$19,IF(L233=4,Stundensätze!$D$23,"")))</f>
        <v>0</v>
      </c>
      <c r="AO233" s="180" t="e">
        <f t="shared" si="172"/>
        <v>#DIV/0!</v>
      </c>
      <c r="AP233" s="180">
        <f t="shared" si="173"/>
        <v>0</v>
      </c>
      <c r="AQ233" s="192" t="e">
        <f t="shared" si="174"/>
        <v>#DIV/0!</v>
      </c>
      <c r="AR233" s="192" t="e">
        <f t="shared" si="175"/>
        <v>#DIV/0!</v>
      </c>
      <c r="AS233" s="193" t="e">
        <f t="shared" si="176"/>
        <v>#DIV/0!</v>
      </c>
      <c r="AT233" s="258" t="str">
        <f>IF(K233=0,0,VLOOKUP(K233,Kostenstellen!A:B,2,FALSE))</f>
        <v xml:space="preserve">Sophie-Luisen-Klinik                       </v>
      </c>
      <c r="AU233" s="68" t="str">
        <f t="shared" si="188"/>
        <v>B</v>
      </c>
      <c r="AV233" s="68" t="str">
        <f t="shared" si="189"/>
        <v/>
      </c>
      <c r="AW233" s="68">
        <f>IF(AF233=0,0,VLOOKUP($H233,Leistungszahlen!$A$11:$H$158,4,FALSE))</f>
        <v>0</v>
      </c>
      <c r="AX233" s="68">
        <f>IF(AF233=0,0,VLOOKUP($H233,Leistungszahlen!$A$11:$H$158,5,FALSE))</f>
        <v>0</v>
      </c>
      <c r="AY233" s="68">
        <f>IF(AG233=0,0,VLOOKUP($H233,Leistungszahlen!$A$11:$H$158,6,FALSE))</f>
        <v>0</v>
      </c>
      <c r="AZ233" s="68">
        <f t="shared" si="190"/>
        <v>0</v>
      </c>
      <c r="BA233" s="68">
        <f t="shared" si="191"/>
        <v>0</v>
      </c>
      <c r="BC233" s="68">
        <f t="shared" si="177"/>
        <v>0</v>
      </c>
      <c r="BD233" s="285"/>
    </row>
    <row r="234" spans="1:56" s="68" customFormat="1" ht="33.75">
      <c r="A234" s="200"/>
      <c r="B234" s="200"/>
      <c r="C234" s="200" t="s">
        <v>641</v>
      </c>
      <c r="D234" s="200" t="s">
        <v>202</v>
      </c>
      <c r="E234" s="200" t="s">
        <v>351</v>
      </c>
      <c r="F234" s="200" t="s">
        <v>958</v>
      </c>
      <c r="G234" s="200" t="s">
        <v>556</v>
      </c>
      <c r="H234" s="201" t="s">
        <v>290</v>
      </c>
      <c r="I234" s="202">
        <v>23.34</v>
      </c>
      <c r="J234" s="200" t="s">
        <v>780</v>
      </c>
      <c r="K234" s="176">
        <v>2</v>
      </c>
      <c r="L234" s="176">
        <v>1</v>
      </c>
      <c r="M234" s="176"/>
      <c r="N234" s="286">
        <v>3</v>
      </c>
      <c r="O234" s="286">
        <v>3</v>
      </c>
      <c r="P234" s="176"/>
      <c r="Q234" s="203">
        <f t="shared" si="183"/>
        <v>3</v>
      </c>
      <c r="R234" s="203">
        <f t="shared" si="184"/>
        <v>3</v>
      </c>
      <c r="S234" s="203">
        <f t="shared" si="185"/>
        <v>0</v>
      </c>
      <c r="T234" s="203">
        <f t="shared" si="186"/>
        <v>0</v>
      </c>
      <c r="U234" s="203">
        <f t="shared" si="187"/>
        <v>0</v>
      </c>
      <c r="V234" s="175">
        <f>IF(Q234&gt;0,VLOOKUP(Q234,Jahresfaktoren!$A$11:$B$24,2,),0)</f>
        <v>152</v>
      </c>
      <c r="W234" s="175">
        <f>IF(R234&gt;0,VLOOKUP(R234,Jahresfaktoren!$D$11:$E$24,2,),0)</f>
        <v>150</v>
      </c>
      <c r="X234" s="175">
        <f>IF(S234&gt;0,VLOOKUP(S234,Jahresfaktoren!$A$28:$B$29,2,),0)</f>
        <v>0</v>
      </c>
      <c r="Y234" s="175">
        <f>IF(T234&gt;0,VLOOKUP(T234,Jahresfaktoren!$A$28:$B$29,2,),0)</f>
        <v>0</v>
      </c>
      <c r="Z234" s="175">
        <f>IF(U234&gt;0,VLOOKUP(U234,Jahresfaktoren!$A$32:$B$33,2,),)</f>
        <v>0</v>
      </c>
      <c r="AA234" s="177">
        <f t="shared" si="167"/>
        <v>3547.68</v>
      </c>
      <c r="AB234" s="177">
        <f t="shared" si="168"/>
        <v>3501</v>
      </c>
      <c r="AC234" s="177" t="str">
        <f t="shared" si="169"/>
        <v/>
      </c>
      <c r="AD234" s="177" t="str">
        <f t="shared" si="170"/>
        <v/>
      </c>
      <c r="AE234" s="177" t="str">
        <f t="shared" si="171"/>
        <v/>
      </c>
      <c r="AF234" s="178">
        <f>IF(Q234&gt;0,VLOOKUP(H234,Leistungszahlen!$A$11:$C$158,3,),0)</f>
        <v>0</v>
      </c>
      <c r="AG234" s="178">
        <f>IF(R234&gt;0,VLOOKUP(H234,Leistungszahlen!$A$11:$F$158,6,),IF(T234&gt;0,VLOOKUP(H234,Leistungszahlen!$A$11:$F$158,6,),0))</f>
        <v>0</v>
      </c>
      <c r="AH234" s="179" t="e">
        <f t="shared" si="178"/>
        <v>#DIV/0!</v>
      </c>
      <c r="AI234" s="179" t="e">
        <f t="shared" si="179"/>
        <v>#DIV/0!</v>
      </c>
      <c r="AJ234" s="179">
        <f t="shared" si="180"/>
        <v>0</v>
      </c>
      <c r="AK234" s="179">
        <f t="shared" si="181"/>
        <v>0</v>
      </c>
      <c r="AL234" s="179">
        <f t="shared" si="182"/>
        <v>0</v>
      </c>
      <c r="AM234" s="180">
        <f>IF(L234=1,Stundensätze!$D$13,IF(L234=2,Stundensätze!$D$17,IF(L234=4,Stundensätze!$D$21,"")))</f>
        <v>0</v>
      </c>
      <c r="AN234" s="180">
        <f>IF(L234=1,Stundensätze!$D$15,IF(L234=2,Stundensätze!$D$19,IF(L234=4,Stundensätze!$D$23,"")))</f>
        <v>0</v>
      </c>
      <c r="AO234" s="180" t="e">
        <f t="shared" si="172"/>
        <v>#DIV/0!</v>
      </c>
      <c r="AP234" s="180">
        <f t="shared" si="173"/>
        <v>0</v>
      </c>
      <c r="AQ234" s="192" t="e">
        <f t="shared" si="174"/>
        <v>#DIV/0!</v>
      </c>
      <c r="AR234" s="192" t="e">
        <f t="shared" si="175"/>
        <v>#DIV/0!</v>
      </c>
      <c r="AS234" s="193" t="e">
        <f t="shared" si="176"/>
        <v>#DIV/0!</v>
      </c>
      <c r="AT234" s="258" t="str">
        <f>IF(K234=0,0,VLOOKUP(K234,Kostenstellen!A:B,2,FALSE))</f>
        <v xml:space="preserve">Sophie-Luisen-Klinik                       </v>
      </c>
      <c r="AU234" s="68" t="str">
        <f t="shared" si="188"/>
        <v>A4</v>
      </c>
      <c r="AV234" s="68" t="str">
        <f t="shared" si="189"/>
        <v>A4</v>
      </c>
      <c r="AW234" s="68">
        <f>IF(AF234=0,0,VLOOKUP($H234,Leistungszahlen!$A$11:$H$158,4,FALSE))</f>
        <v>0</v>
      </c>
      <c r="AX234" s="68">
        <f>IF(AF234=0,0,VLOOKUP($H234,Leistungszahlen!$A$11:$H$158,5,FALSE))</f>
        <v>0</v>
      </c>
      <c r="AY234" s="68">
        <f>IF(AG234=0,0,VLOOKUP($H234,Leistungszahlen!$A$11:$H$158,6,FALSE))</f>
        <v>0</v>
      </c>
      <c r="AZ234" s="68">
        <f t="shared" si="190"/>
        <v>0</v>
      </c>
      <c r="BA234" s="68">
        <f t="shared" si="191"/>
        <v>0</v>
      </c>
      <c r="BC234" s="68">
        <f t="shared" si="177"/>
        <v>0</v>
      </c>
      <c r="BD234" s="285"/>
    </row>
    <row r="235" spans="1:56" s="68" customFormat="1" ht="33.75">
      <c r="A235" s="200"/>
      <c r="B235" s="200"/>
      <c r="C235" s="200" t="s">
        <v>641</v>
      </c>
      <c r="D235" s="200" t="s">
        <v>202</v>
      </c>
      <c r="E235" s="200" t="s">
        <v>351</v>
      </c>
      <c r="F235" s="200" t="s">
        <v>959</v>
      </c>
      <c r="G235" s="200" t="s">
        <v>121</v>
      </c>
      <c r="H235" s="201" t="s">
        <v>200</v>
      </c>
      <c r="I235" s="202">
        <v>4.3</v>
      </c>
      <c r="J235" s="200" t="s">
        <v>778</v>
      </c>
      <c r="K235" s="176">
        <v>2</v>
      </c>
      <c r="L235" s="176">
        <v>1</v>
      </c>
      <c r="M235" s="176"/>
      <c r="N235" s="286">
        <v>6</v>
      </c>
      <c r="O235" s="286"/>
      <c r="P235" s="176"/>
      <c r="Q235" s="203">
        <f t="shared" si="183"/>
        <v>6</v>
      </c>
      <c r="R235" s="203">
        <f t="shared" si="184"/>
        <v>0</v>
      </c>
      <c r="S235" s="203">
        <f t="shared" si="185"/>
        <v>0</v>
      </c>
      <c r="T235" s="203">
        <f t="shared" si="186"/>
        <v>0</v>
      </c>
      <c r="U235" s="203">
        <f t="shared" si="187"/>
        <v>0</v>
      </c>
      <c r="V235" s="175">
        <f>IF(Q235&gt;0,VLOOKUP(Q235,Jahresfaktoren!$A$11:$B$24,2,),0)</f>
        <v>302</v>
      </c>
      <c r="W235" s="175">
        <f>IF(R235&gt;0,VLOOKUP(R235,Jahresfaktoren!$D$11:$E$24,2,),0)</f>
        <v>0</v>
      </c>
      <c r="X235" s="175">
        <f>IF(S235&gt;0,VLOOKUP(S235,Jahresfaktoren!$A$28:$B$29,2,),0)</f>
        <v>0</v>
      </c>
      <c r="Y235" s="175">
        <f>IF(T235&gt;0,VLOOKUP(T235,Jahresfaktoren!$A$28:$B$29,2,),0)</f>
        <v>0</v>
      </c>
      <c r="Z235" s="175">
        <f>IF(U235&gt;0,VLOOKUP(U235,Jahresfaktoren!$A$32:$B$33,2,),)</f>
        <v>0</v>
      </c>
      <c r="AA235" s="177">
        <f t="shared" si="167"/>
        <v>1298.5999999999999</v>
      </c>
      <c r="AB235" s="177" t="str">
        <f t="shared" si="168"/>
        <v/>
      </c>
      <c r="AC235" s="177" t="str">
        <f t="shared" si="169"/>
        <v/>
      </c>
      <c r="AD235" s="177" t="str">
        <f t="shared" si="170"/>
        <v/>
      </c>
      <c r="AE235" s="177" t="str">
        <f t="shared" si="171"/>
        <v/>
      </c>
      <c r="AF235" s="178">
        <f>IF(Q235&gt;0,VLOOKUP(H235,Leistungszahlen!$A$11:$C$158,3,),0)</f>
        <v>0</v>
      </c>
      <c r="AG235" s="178">
        <f>IF(R235&gt;0,VLOOKUP(H235,Leistungszahlen!$A$11:$F$158,6,),IF(T235&gt;0,VLOOKUP(H235,Leistungszahlen!$A$11:$F$158,6,),0))</f>
        <v>0</v>
      </c>
      <c r="AH235" s="179" t="e">
        <f t="shared" si="178"/>
        <v>#DIV/0!</v>
      </c>
      <c r="AI235" s="179">
        <f t="shared" si="179"/>
        <v>0</v>
      </c>
      <c r="AJ235" s="179">
        <f t="shared" si="180"/>
        <v>0</v>
      </c>
      <c r="AK235" s="179">
        <f t="shared" si="181"/>
        <v>0</v>
      </c>
      <c r="AL235" s="179">
        <f t="shared" si="182"/>
        <v>0</v>
      </c>
      <c r="AM235" s="180">
        <f>IF(L235=1,Stundensätze!$D$13,IF(L235=2,Stundensätze!$D$17,IF(L235=4,Stundensätze!$D$21,"")))</f>
        <v>0</v>
      </c>
      <c r="AN235" s="180">
        <f>IF(L235=1,Stundensätze!$D$15,IF(L235=2,Stundensätze!$D$19,IF(L235=4,Stundensätze!$D$23,"")))</f>
        <v>0</v>
      </c>
      <c r="AO235" s="180" t="e">
        <f t="shared" si="172"/>
        <v>#DIV/0!</v>
      </c>
      <c r="AP235" s="180">
        <f t="shared" si="173"/>
        <v>0</v>
      </c>
      <c r="AQ235" s="192" t="e">
        <f t="shared" si="174"/>
        <v>#DIV/0!</v>
      </c>
      <c r="AR235" s="192" t="e">
        <f t="shared" si="175"/>
        <v>#DIV/0!</v>
      </c>
      <c r="AS235" s="193" t="e">
        <f t="shared" si="176"/>
        <v>#DIV/0!</v>
      </c>
      <c r="AT235" s="258" t="str">
        <f>IF(K235=0,0,VLOOKUP(K235,Kostenstellen!A:B,2,FALSE))</f>
        <v xml:space="preserve">Sophie-Luisen-Klinik                       </v>
      </c>
      <c r="AU235" s="68" t="str">
        <f t="shared" si="188"/>
        <v>B</v>
      </c>
      <c r="AV235" s="68" t="str">
        <f t="shared" si="189"/>
        <v/>
      </c>
      <c r="AW235" s="68">
        <f>IF(AF235=0,0,VLOOKUP($H235,Leistungszahlen!$A$11:$H$158,4,FALSE))</f>
        <v>0</v>
      </c>
      <c r="AX235" s="68">
        <f>IF(AF235=0,0,VLOOKUP($H235,Leistungszahlen!$A$11:$H$158,5,FALSE))</f>
        <v>0</v>
      </c>
      <c r="AY235" s="68">
        <f>IF(AG235=0,0,VLOOKUP($H235,Leistungszahlen!$A$11:$H$158,6,FALSE))</f>
        <v>0</v>
      </c>
      <c r="AZ235" s="68">
        <f t="shared" si="190"/>
        <v>0</v>
      </c>
      <c r="BA235" s="68">
        <f t="shared" si="191"/>
        <v>0</v>
      </c>
      <c r="BC235" s="68">
        <f t="shared" si="177"/>
        <v>0</v>
      </c>
      <c r="BD235" s="285"/>
    </row>
    <row r="236" spans="1:56" s="68" customFormat="1" ht="33.75">
      <c r="A236" s="200"/>
      <c r="B236" s="200"/>
      <c r="C236" s="200" t="s">
        <v>641</v>
      </c>
      <c r="D236" s="200" t="s">
        <v>202</v>
      </c>
      <c r="E236" s="200" t="s">
        <v>351</v>
      </c>
      <c r="F236" s="200" t="s">
        <v>960</v>
      </c>
      <c r="G236" s="200" t="s">
        <v>556</v>
      </c>
      <c r="H236" s="201" t="s">
        <v>290</v>
      </c>
      <c r="I236" s="202">
        <v>23.34</v>
      </c>
      <c r="J236" s="200" t="s">
        <v>780</v>
      </c>
      <c r="K236" s="176">
        <v>2</v>
      </c>
      <c r="L236" s="176">
        <v>1</v>
      </c>
      <c r="M236" s="176"/>
      <c r="N236" s="286">
        <v>3</v>
      </c>
      <c r="O236" s="286">
        <v>3</v>
      </c>
      <c r="P236" s="176"/>
      <c r="Q236" s="203">
        <f t="shared" si="183"/>
        <v>3</v>
      </c>
      <c r="R236" s="203">
        <f t="shared" si="184"/>
        <v>3</v>
      </c>
      <c r="S236" s="203">
        <f t="shared" si="185"/>
        <v>0</v>
      </c>
      <c r="T236" s="203">
        <f t="shared" si="186"/>
        <v>0</v>
      </c>
      <c r="U236" s="203">
        <f t="shared" si="187"/>
        <v>0</v>
      </c>
      <c r="V236" s="175">
        <f>IF(Q236&gt;0,VLOOKUP(Q236,Jahresfaktoren!$A$11:$B$24,2,),0)</f>
        <v>152</v>
      </c>
      <c r="W236" s="175">
        <f>IF(R236&gt;0,VLOOKUP(R236,Jahresfaktoren!$D$11:$E$24,2,),0)</f>
        <v>150</v>
      </c>
      <c r="X236" s="175">
        <f>IF(S236&gt;0,VLOOKUP(S236,Jahresfaktoren!$A$28:$B$29,2,),0)</f>
        <v>0</v>
      </c>
      <c r="Y236" s="175">
        <f>IF(T236&gt;0,VLOOKUP(T236,Jahresfaktoren!$A$28:$B$29,2,),0)</f>
        <v>0</v>
      </c>
      <c r="Z236" s="175">
        <f>IF(U236&gt;0,VLOOKUP(U236,Jahresfaktoren!$A$32:$B$33,2,),)</f>
        <v>0</v>
      </c>
      <c r="AA236" s="177">
        <f t="shared" si="167"/>
        <v>3547.68</v>
      </c>
      <c r="AB236" s="177">
        <f t="shared" si="168"/>
        <v>3501</v>
      </c>
      <c r="AC236" s="177" t="str">
        <f t="shared" si="169"/>
        <v/>
      </c>
      <c r="AD236" s="177" t="str">
        <f t="shared" si="170"/>
        <v/>
      </c>
      <c r="AE236" s="177" t="str">
        <f t="shared" si="171"/>
        <v/>
      </c>
      <c r="AF236" s="178">
        <f>IF(Q236&gt;0,VLOOKUP(H236,Leistungszahlen!$A$11:$C$158,3,),0)</f>
        <v>0</v>
      </c>
      <c r="AG236" s="178">
        <f>IF(R236&gt;0,VLOOKUP(H236,Leistungszahlen!$A$11:$F$158,6,),IF(T236&gt;0,VLOOKUP(H236,Leistungszahlen!$A$11:$F$158,6,),0))</f>
        <v>0</v>
      </c>
      <c r="AH236" s="179" t="e">
        <f t="shared" si="178"/>
        <v>#DIV/0!</v>
      </c>
      <c r="AI236" s="179" t="e">
        <f t="shared" si="179"/>
        <v>#DIV/0!</v>
      </c>
      <c r="AJ236" s="179">
        <f t="shared" si="180"/>
        <v>0</v>
      </c>
      <c r="AK236" s="179">
        <f t="shared" si="181"/>
        <v>0</v>
      </c>
      <c r="AL236" s="179">
        <f t="shared" si="182"/>
        <v>0</v>
      </c>
      <c r="AM236" s="180">
        <f>IF(L236=1,Stundensätze!$D$13,IF(L236=2,Stundensätze!$D$17,IF(L236=4,Stundensätze!$D$21,"")))</f>
        <v>0</v>
      </c>
      <c r="AN236" s="180">
        <f>IF(L236=1,Stundensätze!$D$15,IF(L236=2,Stundensätze!$D$19,IF(L236=4,Stundensätze!$D$23,"")))</f>
        <v>0</v>
      </c>
      <c r="AO236" s="180" t="e">
        <f t="shared" si="172"/>
        <v>#DIV/0!</v>
      </c>
      <c r="AP236" s="180">
        <f t="shared" si="173"/>
        <v>0</v>
      </c>
      <c r="AQ236" s="192" t="e">
        <f t="shared" si="174"/>
        <v>#DIV/0!</v>
      </c>
      <c r="AR236" s="192" t="e">
        <f t="shared" si="175"/>
        <v>#DIV/0!</v>
      </c>
      <c r="AS236" s="193" t="e">
        <f t="shared" si="176"/>
        <v>#DIV/0!</v>
      </c>
      <c r="AT236" s="258" t="str">
        <f>IF(K236=0,0,VLOOKUP(K236,Kostenstellen!A:B,2,FALSE))</f>
        <v xml:space="preserve">Sophie-Luisen-Klinik                       </v>
      </c>
      <c r="AU236" s="68" t="str">
        <f t="shared" si="188"/>
        <v>A4</v>
      </c>
      <c r="AV236" s="68" t="str">
        <f t="shared" si="189"/>
        <v>A4</v>
      </c>
      <c r="AW236" s="68">
        <f>IF(AF236=0,0,VLOOKUP($H236,Leistungszahlen!$A$11:$H$158,4,FALSE))</f>
        <v>0</v>
      </c>
      <c r="AX236" s="68">
        <f>IF(AF236=0,0,VLOOKUP($H236,Leistungszahlen!$A$11:$H$158,5,FALSE))</f>
        <v>0</v>
      </c>
      <c r="AY236" s="68">
        <f>IF(AG236=0,0,VLOOKUP($H236,Leistungszahlen!$A$11:$H$158,6,FALSE))</f>
        <v>0</v>
      </c>
      <c r="AZ236" s="68">
        <f t="shared" si="190"/>
        <v>0</v>
      </c>
      <c r="BA236" s="68">
        <f t="shared" si="191"/>
        <v>0</v>
      </c>
      <c r="BC236" s="68">
        <f t="shared" si="177"/>
        <v>0</v>
      </c>
      <c r="BD236" s="285"/>
    </row>
    <row r="237" spans="1:56" s="68" customFormat="1" ht="33.75">
      <c r="A237" s="200"/>
      <c r="B237" s="200"/>
      <c r="C237" s="200" t="s">
        <v>641</v>
      </c>
      <c r="D237" s="200" t="s">
        <v>202</v>
      </c>
      <c r="E237" s="200" t="s">
        <v>351</v>
      </c>
      <c r="F237" s="200" t="s">
        <v>961</v>
      </c>
      <c r="G237" s="200" t="s">
        <v>121</v>
      </c>
      <c r="H237" s="201" t="s">
        <v>200</v>
      </c>
      <c r="I237" s="202">
        <v>4.3</v>
      </c>
      <c r="J237" s="200" t="s">
        <v>778</v>
      </c>
      <c r="K237" s="176">
        <v>2</v>
      </c>
      <c r="L237" s="176">
        <v>1</v>
      </c>
      <c r="M237" s="176"/>
      <c r="N237" s="286">
        <v>6</v>
      </c>
      <c r="O237" s="286"/>
      <c r="P237" s="176"/>
      <c r="Q237" s="203">
        <f t="shared" si="183"/>
        <v>6</v>
      </c>
      <c r="R237" s="203">
        <f t="shared" si="184"/>
        <v>0</v>
      </c>
      <c r="S237" s="203">
        <f t="shared" si="185"/>
        <v>0</v>
      </c>
      <c r="T237" s="203">
        <f t="shared" si="186"/>
        <v>0</v>
      </c>
      <c r="U237" s="203">
        <f t="shared" si="187"/>
        <v>0</v>
      </c>
      <c r="V237" s="175">
        <f>IF(Q237&gt;0,VLOOKUP(Q237,Jahresfaktoren!$A$11:$B$24,2,),0)</f>
        <v>302</v>
      </c>
      <c r="W237" s="175">
        <f>IF(R237&gt;0,VLOOKUP(R237,Jahresfaktoren!$D$11:$E$24,2,),0)</f>
        <v>0</v>
      </c>
      <c r="X237" s="175">
        <f>IF(S237&gt;0,VLOOKUP(S237,Jahresfaktoren!$A$28:$B$29,2,),0)</f>
        <v>0</v>
      </c>
      <c r="Y237" s="175">
        <f>IF(T237&gt;0,VLOOKUP(T237,Jahresfaktoren!$A$28:$B$29,2,),0)</f>
        <v>0</v>
      </c>
      <c r="Z237" s="175">
        <f>IF(U237&gt;0,VLOOKUP(U237,Jahresfaktoren!$A$32:$B$33,2,),)</f>
        <v>0</v>
      </c>
      <c r="AA237" s="177">
        <f t="shared" si="167"/>
        <v>1298.5999999999999</v>
      </c>
      <c r="AB237" s="177" t="str">
        <f t="shared" si="168"/>
        <v/>
      </c>
      <c r="AC237" s="177" t="str">
        <f t="shared" si="169"/>
        <v/>
      </c>
      <c r="AD237" s="177" t="str">
        <f t="shared" si="170"/>
        <v/>
      </c>
      <c r="AE237" s="177" t="str">
        <f t="shared" si="171"/>
        <v/>
      </c>
      <c r="AF237" s="178">
        <f>IF(Q237&gt;0,VLOOKUP(H237,Leistungszahlen!$A$11:$C$158,3,),0)</f>
        <v>0</v>
      </c>
      <c r="AG237" s="178">
        <f>IF(R237&gt;0,VLOOKUP(H237,Leistungszahlen!$A$11:$F$158,6,),IF(T237&gt;0,VLOOKUP(H237,Leistungszahlen!$A$11:$F$158,6,),0))</f>
        <v>0</v>
      </c>
      <c r="AH237" s="179" t="e">
        <f t="shared" si="178"/>
        <v>#DIV/0!</v>
      </c>
      <c r="AI237" s="179">
        <f t="shared" si="179"/>
        <v>0</v>
      </c>
      <c r="AJ237" s="179">
        <f t="shared" si="180"/>
        <v>0</v>
      </c>
      <c r="AK237" s="179">
        <f t="shared" si="181"/>
        <v>0</v>
      </c>
      <c r="AL237" s="179">
        <f t="shared" si="182"/>
        <v>0</v>
      </c>
      <c r="AM237" s="180">
        <f>IF(L237=1,Stundensätze!$D$13,IF(L237=2,Stundensätze!$D$17,IF(L237=4,Stundensätze!$D$21,"")))</f>
        <v>0</v>
      </c>
      <c r="AN237" s="180">
        <f>IF(L237=1,Stundensätze!$D$15,IF(L237=2,Stundensätze!$D$19,IF(L237=4,Stundensätze!$D$23,"")))</f>
        <v>0</v>
      </c>
      <c r="AO237" s="180" t="e">
        <f t="shared" si="172"/>
        <v>#DIV/0!</v>
      </c>
      <c r="AP237" s="180">
        <f t="shared" si="173"/>
        <v>0</v>
      </c>
      <c r="AQ237" s="192" t="e">
        <f t="shared" si="174"/>
        <v>#DIV/0!</v>
      </c>
      <c r="AR237" s="192" t="e">
        <f t="shared" si="175"/>
        <v>#DIV/0!</v>
      </c>
      <c r="AS237" s="193" t="e">
        <f t="shared" si="176"/>
        <v>#DIV/0!</v>
      </c>
      <c r="AT237" s="258" t="str">
        <f>IF(K237=0,0,VLOOKUP(K237,Kostenstellen!A:B,2,FALSE))</f>
        <v xml:space="preserve">Sophie-Luisen-Klinik                       </v>
      </c>
      <c r="AU237" s="68" t="str">
        <f t="shared" si="188"/>
        <v>B</v>
      </c>
      <c r="AV237" s="68" t="str">
        <f t="shared" si="189"/>
        <v/>
      </c>
      <c r="AW237" s="68">
        <f>IF(AF237=0,0,VLOOKUP($H237,Leistungszahlen!$A$11:$H$158,4,FALSE))</f>
        <v>0</v>
      </c>
      <c r="AX237" s="68">
        <f>IF(AF237=0,0,VLOOKUP($H237,Leistungszahlen!$A$11:$H$158,5,FALSE))</f>
        <v>0</v>
      </c>
      <c r="AY237" s="68">
        <f>IF(AG237=0,0,VLOOKUP($H237,Leistungszahlen!$A$11:$H$158,6,FALSE))</f>
        <v>0</v>
      </c>
      <c r="AZ237" s="68">
        <f t="shared" si="190"/>
        <v>0</v>
      </c>
      <c r="BA237" s="68">
        <f t="shared" si="191"/>
        <v>0</v>
      </c>
      <c r="BC237" s="68">
        <f t="shared" si="177"/>
        <v>0</v>
      </c>
      <c r="BD237" s="285"/>
    </row>
    <row r="238" spans="1:56" s="68" customFormat="1" ht="33.75">
      <c r="A238" s="200"/>
      <c r="B238" s="200"/>
      <c r="C238" s="200" t="s">
        <v>641</v>
      </c>
      <c r="D238" s="200" t="s">
        <v>202</v>
      </c>
      <c r="E238" s="200" t="s">
        <v>351</v>
      </c>
      <c r="F238" s="200" t="s">
        <v>962</v>
      </c>
      <c r="G238" s="200" t="s">
        <v>556</v>
      </c>
      <c r="H238" s="201" t="s">
        <v>290</v>
      </c>
      <c r="I238" s="202">
        <v>23.34</v>
      </c>
      <c r="J238" s="200" t="s">
        <v>780</v>
      </c>
      <c r="K238" s="176">
        <v>2</v>
      </c>
      <c r="L238" s="176">
        <v>1</v>
      </c>
      <c r="M238" s="176"/>
      <c r="N238" s="286">
        <v>3</v>
      </c>
      <c r="O238" s="286">
        <v>3</v>
      </c>
      <c r="P238" s="176"/>
      <c r="Q238" s="203">
        <f t="shared" si="183"/>
        <v>3</v>
      </c>
      <c r="R238" s="203">
        <f t="shared" si="184"/>
        <v>3</v>
      </c>
      <c r="S238" s="203">
        <f t="shared" si="185"/>
        <v>0</v>
      </c>
      <c r="T238" s="203">
        <f t="shared" si="186"/>
        <v>0</v>
      </c>
      <c r="U238" s="203">
        <f t="shared" si="187"/>
        <v>0</v>
      </c>
      <c r="V238" s="175">
        <f>IF(Q238&gt;0,VLOOKUP(Q238,Jahresfaktoren!$A$11:$B$24,2,),0)</f>
        <v>152</v>
      </c>
      <c r="W238" s="175">
        <f>IF(R238&gt;0,VLOOKUP(R238,Jahresfaktoren!$D$11:$E$24,2,),0)</f>
        <v>150</v>
      </c>
      <c r="X238" s="175">
        <f>IF(S238&gt;0,VLOOKUP(S238,Jahresfaktoren!$A$28:$B$29,2,),0)</f>
        <v>0</v>
      </c>
      <c r="Y238" s="175">
        <f>IF(T238&gt;0,VLOOKUP(T238,Jahresfaktoren!$A$28:$B$29,2,),0)</f>
        <v>0</v>
      </c>
      <c r="Z238" s="175">
        <f>IF(U238&gt;0,VLOOKUP(U238,Jahresfaktoren!$A$32:$B$33,2,),)</f>
        <v>0</v>
      </c>
      <c r="AA238" s="177">
        <f t="shared" si="167"/>
        <v>3547.68</v>
      </c>
      <c r="AB238" s="177">
        <f t="shared" si="168"/>
        <v>3501</v>
      </c>
      <c r="AC238" s="177" t="str">
        <f t="shared" si="169"/>
        <v/>
      </c>
      <c r="AD238" s="177" t="str">
        <f t="shared" si="170"/>
        <v/>
      </c>
      <c r="AE238" s="177" t="str">
        <f t="shared" si="171"/>
        <v/>
      </c>
      <c r="AF238" s="178">
        <f>IF(Q238&gt;0,VLOOKUP(H238,Leistungszahlen!$A$11:$C$158,3,),0)</f>
        <v>0</v>
      </c>
      <c r="AG238" s="178">
        <f>IF(R238&gt;0,VLOOKUP(H238,Leistungszahlen!$A$11:$F$158,6,),IF(T238&gt;0,VLOOKUP(H238,Leistungszahlen!$A$11:$F$158,6,),0))</f>
        <v>0</v>
      </c>
      <c r="AH238" s="179" t="e">
        <f t="shared" si="178"/>
        <v>#DIV/0!</v>
      </c>
      <c r="AI238" s="179" t="e">
        <f t="shared" si="179"/>
        <v>#DIV/0!</v>
      </c>
      <c r="AJ238" s="179">
        <f t="shared" si="180"/>
        <v>0</v>
      </c>
      <c r="AK238" s="179">
        <f t="shared" si="181"/>
        <v>0</v>
      </c>
      <c r="AL238" s="179">
        <f t="shared" si="182"/>
        <v>0</v>
      </c>
      <c r="AM238" s="180">
        <f>IF(L238=1,Stundensätze!$D$13,IF(L238=2,Stundensätze!$D$17,IF(L238=4,Stundensätze!$D$21,"")))</f>
        <v>0</v>
      </c>
      <c r="AN238" s="180">
        <f>IF(L238=1,Stundensätze!$D$15,IF(L238=2,Stundensätze!$D$19,IF(L238=4,Stundensätze!$D$23,"")))</f>
        <v>0</v>
      </c>
      <c r="AO238" s="180" t="e">
        <f t="shared" si="172"/>
        <v>#DIV/0!</v>
      </c>
      <c r="AP238" s="180">
        <f t="shared" si="173"/>
        <v>0</v>
      </c>
      <c r="AQ238" s="192" t="e">
        <f t="shared" si="174"/>
        <v>#DIV/0!</v>
      </c>
      <c r="AR238" s="192" t="e">
        <f t="shared" si="175"/>
        <v>#DIV/0!</v>
      </c>
      <c r="AS238" s="193" t="e">
        <f t="shared" si="176"/>
        <v>#DIV/0!</v>
      </c>
      <c r="AT238" s="258" t="str">
        <f>IF(K238=0,0,VLOOKUP(K238,Kostenstellen!A:B,2,FALSE))</f>
        <v xml:space="preserve">Sophie-Luisen-Klinik                       </v>
      </c>
      <c r="AU238" s="68" t="str">
        <f t="shared" si="188"/>
        <v>A4</v>
      </c>
      <c r="AV238" s="68" t="str">
        <f t="shared" si="189"/>
        <v>A4</v>
      </c>
      <c r="AW238" s="68">
        <f>IF(AF238=0,0,VLOOKUP($H238,Leistungszahlen!$A$11:$H$158,4,FALSE))</f>
        <v>0</v>
      </c>
      <c r="AX238" s="68">
        <f>IF(AF238=0,0,VLOOKUP($H238,Leistungszahlen!$A$11:$H$158,5,FALSE))</f>
        <v>0</v>
      </c>
      <c r="AY238" s="68">
        <f>IF(AG238=0,0,VLOOKUP($H238,Leistungszahlen!$A$11:$H$158,6,FALSE))</f>
        <v>0</v>
      </c>
      <c r="AZ238" s="68">
        <f t="shared" si="190"/>
        <v>0</v>
      </c>
      <c r="BA238" s="68">
        <f t="shared" si="191"/>
        <v>0</v>
      </c>
      <c r="BC238" s="68">
        <f t="shared" si="177"/>
        <v>0</v>
      </c>
      <c r="BD238" s="285"/>
    </row>
    <row r="239" spans="1:56" s="68" customFormat="1" ht="33.75">
      <c r="A239" s="200"/>
      <c r="B239" s="200"/>
      <c r="C239" s="200" t="s">
        <v>641</v>
      </c>
      <c r="D239" s="200" t="s">
        <v>202</v>
      </c>
      <c r="E239" s="200" t="s">
        <v>351</v>
      </c>
      <c r="F239" s="200" t="s">
        <v>963</v>
      </c>
      <c r="G239" s="200" t="s">
        <v>121</v>
      </c>
      <c r="H239" s="201" t="s">
        <v>200</v>
      </c>
      <c r="I239" s="202">
        <v>4.3</v>
      </c>
      <c r="J239" s="200" t="s">
        <v>778</v>
      </c>
      <c r="K239" s="176">
        <v>2</v>
      </c>
      <c r="L239" s="176">
        <v>1</v>
      </c>
      <c r="M239" s="176"/>
      <c r="N239" s="286">
        <v>6</v>
      </c>
      <c r="O239" s="286"/>
      <c r="P239" s="176"/>
      <c r="Q239" s="203">
        <f t="shared" si="183"/>
        <v>6</v>
      </c>
      <c r="R239" s="203">
        <f t="shared" si="184"/>
        <v>0</v>
      </c>
      <c r="S239" s="203">
        <f t="shared" si="185"/>
        <v>0</v>
      </c>
      <c r="T239" s="203">
        <f t="shared" si="186"/>
        <v>0</v>
      </c>
      <c r="U239" s="203">
        <f t="shared" si="187"/>
        <v>0</v>
      </c>
      <c r="V239" s="175">
        <f>IF(Q239&gt;0,VLOOKUP(Q239,Jahresfaktoren!$A$11:$B$24,2,),0)</f>
        <v>302</v>
      </c>
      <c r="W239" s="175">
        <f>IF(R239&gt;0,VLOOKUP(R239,Jahresfaktoren!$D$11:$E$24,2,),0)</f>
        <v>0</v>
      </c>
      <c r="X239" s="175">
        <f>IF(S239&gt;0,VLOOKUP(S239,Jahresfaktoren!$A$28:$B$29,2,),0)</f>
        <v>0</v>
      </c>
      <c r="Y239" s="175">
        <f>IF(T239&gt;0,VLOOKUP(T239,Jahresfaktoren!$A$28:$B$29,2,),0)</f>
        <v>0</v>
      </c>
      <c r="Z239" s="175">
        <f>IF(U239&gt;0,VLOOKUP(U239,Jahresfaktoren!$A$32:$B$33,2,),)</f>
        <v>0</v>
      </c>
      <c r="AA239" s="177">
        <f t="shared" si="167"/>
        <v>1298.5999999999999</v>
      </c>
      <c r="AB239" s="177" t="str">
        <f t="shared" si="168"/>
        <v/>
      </c>
      <c r="AC239" s="177" t="str">
        <f t="shared" si="169"/>
        <v/>
      </c>
      <c r="AD239" s="177" t="str">
        <f t="shared" si="170"/>
        <v/>
      </c>
      <c r="AE239" s="177" t="str">
        <f t="shared" si="171"/>
        <v/>
      </c>
      <c r="AF239" s="178">
        <f>IF(Q239&gt;0,VLOOKUP(H239,Leistungszahlen!$A$11:$C$158,3,),0)</f>
        <v>0</v>
      </c>
      <c r="AG239" s="178">
        <f>IF(R239&gt;0,VLOOKUP(H239,Leistungszahlen!$A$11:$F$158,6,),IF(T239&gt;0,VLOOKUP(H239,Leistungszahlen!$A$11:$F$158,6,),0))</f>
        <v>0</v>
      </c>
      <c r="AH239" s="179" t="e">
        <f t="shared" si="178"/>
        <v>#DIV/0!</v>
      </c>
      <c r="AI239" s="179">
        <f t="shared" si="179"/>
        <v>0</v>
      </c>
      <c r="AJ239" s="179">
        <f t="shared" si="180"/>
        <v>0</v>
      </c>
      <c r="AK239" s="179">
        <f t="shared" si="181"/>
        <v>0</v>
      </c>
      <c r="AL239" s="179">
        <f t="shared" si="182"/>
        <v>0</v>
      </c>
      <c r="AM239" s="180">
        <f>IF(L239=1,Stundensätze!$D$13,IF(L239=2,Stundensätze!$D$17,IF(L239=4,Stundensätze!$D$21,"")))</f>
        <v>0</v>
      </c>
      <c r="AN239" s="180">
        <f>IF(L239=1,Stundensätze!$D$15,IF(L239=2,Stundensätze!$D$19,IF(L239=4,Stundensätze!$D$23,"")))</f>
        <v>0</v>
      </c>
      <c r="AO239" s="180" t="e">
        <f t="shared" si="172"/>
        <v>#DIV/0!</v>
      </c>
      <c r="AP239" s="180">
        <f t="shared" si="173"/>
        <v>0</v>
      </c>
      <c r="AQ239" s="192" t="e">
        <f t="shared" si="174"/>
        <v>#DIV/0!</v>
      </c>
      <c r="AR239" s="192" t="e">
        <f t="shared" si="175"/>
        <v>#DIV/0!</v>
      </c>
      <c r="AS239" s="193" t="e">
        <f t="shared" si="176"/>
        <v>#DIV/0!</v>
      </c>
      <c r="AT239" s="258" t="str">
        <f>IF(K239=0,0,VLOOKUP(K239,Kostenstellen!A:B,2,FALSE))</f>
        <v xml:space="preserve">Sophie-Luisen-Klinik                       </v>
      </c>
      <c r="AU239" s="68" t="str">
        <f t="shared" si="188"/>
        <v>B</v>
      </c>
      <c r="AV239" s="68" t="str">
        <f t="shared" si="189"/>
        <v/>
      </c>
      <c r="AW239" s="68">
        <f>IF(AF239=0,0,VLOOKUP($H239,Leistungszahlen!$A$11:$H$158,4,FALSE))</f>
        <v>0</v>
      </c>
      <c r="AX239" s="68">
        <f>IF(AF239=0,0,VLOOKUP($H239,Leistungszahlen!$A$11:$H$158,5,FALSE))</f>
        <v>0</v>
      </c>
      <c r="AY239" s="68">
        <f>IF(AG239=0,0,VLOOKUP($H239,Leistungszahlen!$A$11:$H$158,6,FALSE))</f>
        <v>0</v>
      </c>
      <c r="AZ239" s="68">
        <f t="shared" si="190"/>
        <v>0</v>
      </c>
      <c r="BA239" s="68">
        <f t="shared" si="191"/>
        <v>0</v>
      </c>
      <c r="BC239" s="68">
        <f t="shared" si="177"/>
        <v>0</v>
      </c>
      <c r="BD239" s="285"/>
    </row>
    <row r="240" spans="1:56" s="68" customFormat="1" ht="33.75">
      <c r="A240" s="200"/>
      <c r="B240" s="200"/>
      <c r="C240" s="200" t="s">
        <v>641</v>
      </c>
      <c r="D240" s="200" t="s">
        <v>202</v>
      </c>
      <c r="E240" s="200" t="s">
        <v>351</v>
      </c>
      <c r="F240" s="200" t="s">
        <v>964</v>
      </c>
      <c r="G240" s="200" t="s">
        <v>556</v>
      </c>
      <c r="H240" s="201" t="s">
        <v>290</v>
      </c>
      <c r="I240" s="202">
        <v>23.34</v>
      </c>
      <c r="J240" s="200" t="s">
        <v>780</v>
      </c>
      <c r="K240" s="176">
        <v>2</v>
      </c>
      <c r="L240" s="176">
        <v>1</v>
      </c>
      <c r="M240" s="176"/>
      <c r="N240" s="286">
        <v>3</v>
      </c>
      <c r="O240" s="286">
        <v>3</v>
      </c>
      <c r="P240" s="176"/>
      <c r="Q240" s="203">
        <f t="shared" si="183"/>
        <v>3</v>
      </c>
      <c r="R240" s="203">
        <f t="shared" si="184"/>
        <v>3</v>
      </c>
      <c r="S240" s="203">
        <f t="shared" si="185"/>
        <v>0</v>
      </c>
      <c r="T240" s="203">
        <f t="shared" si="186"/>
        <v>0</v>
      </c>
      <c r="U240" s="203">
        <f t="shared" si="187"/>
        <v>0</v>
      </c>
      <c r="V240" s="175">
        <f>IF(Q240&gt;0,VLOOKUP(Q240,Jahresfaktoren!$A$11:$B$24,2,),0)</f>
        <v>152</v>
      </c>
      <c r="W240" s="175">
        <f>IF(R240&gt;0,VLOOKUP(R240,Jahresfaktoren!$D$11:$E$24,2,),0)</f>
        <v>150</v>
      </c>
      <c r="X240" s="175">
        <f>IF(S240&gt;0,VLOOKUP(S240,Jahresfaktoren!$A$28:$B$29,2,),0)</f>
        <v>0</v>
      </c>
      <c r="Y240" s="175">
        <f>IF(T240&gt;0,VLOOKUP(T240,Jahresfaktoren!$A$28:$B$29,2,),0)</f>
        <v>0</v>
      </c>
      <c r="Z240" s="175">
        <f>IF(U240&gt;0,VLOOKUP(U240,Jahresfaktoren!$A$32:$B$33,2,),)</f>
        <v>0</v>
      </c>
      <c r="AA240" s="177">
        <f t="shared" si="167"/>
        <v>3547.68</v>
      </c>
      <c r="AB240" s="177">
        <f t="shared" si="168"/>
        <v>3501</v>
      </c>
      <c r="AC240" s="177" t="str">
        <f t="shared" si="169"/>
        <v/>
      </c>
      <c r="AD240" s="177" t="str">
        <f t="shared" si="170"/>
        <v/>
      </c>
      <c r="AE240" s="177" t="str">
        <f t="shared" si="171"/>
        <v/>
      </c>
      <c r="AF240" s="178">
        <f>IF(Q240&gt;0,VLOOKUP(H240,Leistungszahlen!$A$11:$C$158,3,),0)</f>
        <v>0</v>
      </c>
      <c r="AG240" s="178">
        <f>IF(R240&gt;0,VLOOKUP(H240,Leistungszahlen!$A$11:$F$158,6,),IF(T240&gt;0,VLOOKUP(H240,Leistungszahlen!$A$11:$F$158,6,),0))</f>
        <v>0</v>
      </c>
      <c r="AH240" s="179" t="e">
        <f t="shared" si="178"/>
        <v>#DIV/0!</v>
      </c>
      <c r="AI240" s="179" t="e">
        <f t="shared" si="179"/>
        <v>#DIV/0!</v>
      </c>
      <c r="AJ240" s="179">
        <f t="shared" si="180"/>
        <v>0</v>
      </c>
      <c r="AK240" s="179">
        <f t="shared" si="181"/>
        <v>0</v>
      </c>
      <c r="AL240" s="179">
        <f t="shared" si="182"/>
        <v>0</v>
      </c>
      <c r="AM240" s="180">
        <f>IF(L240=1,Stundensätze!$D$13,IF(L240=2,Stundensätze!$D$17,IF(L240=4,Stundensätze!$D$21,"")))</f>
        <v>0</v>
      </c>
      <c r="AN240" s="180">
        <f>IF(L240=1,Stundensätze!$D$15,IF(L240=2,Stundensätze!$D$19,IF(L240=4,Stundensätze!$D$23,"")))</f>
        <v>0</v>
      </c>
      <c r="AO240" s="180" t="e">
        <f t="shared" si="172"/>
        <v>#DIV/0!</v>
      </c>
      <c r="AP240" s="180">
        <f t="shared" si="173"/>
        <v>0</v>
      </c>
      <c r="AQ240" s="192" t="e">
        <f t="shared" si="174"/>
        <v>#DIV/0!</v>
      </c>
      <c r="AR240" s="192" t="e">
        <f t="shared" si="175"/>
        <v>#DIV/0!</v>
      </c>
      <c r="AS240" s="193" t="e">
        <f t="shared" si="176"/>
        <v>#DIV/0!</v>
      </c>
      <c r="AT240" s="258" t="str">
        <f>IF(K240=0,0,VLOOKUP(K240,Kostenstellen!A:B,2,FALSE))</f>
        <v xml:space="preserve">Sophie-Luisen-Klinik                       </v>
      </c>
      <c r="AU240" s="68" t="str">
        <f t="shared" si="188"/>
        <v>A4</v>
      </c>
      <c r="AV240" s="68" t="str">
        <f t="shared" si="189"/>
        <v>A4</v>
      </c>
      <c r="AW240" s="68">
        <f>IF(AF240=0,0,VLOOKUP($H240,Leistungszahlen!$A$11:$H$158,4,FALSE))</f>
        <v>0</v>
      </c>
      <c r="AX240" s="68">
        <f>IF(AF240=0,0,VLOOKUP($H240,Leistungszahlen!$A$11:$H$158,5,FALSE))</f>
        <v>0</v>
      </c>
      <c r="AY240" s="68">
        <f>IF(AG240=0,0,VLOOKUP($H240,Leistungszahlen!$A$11:$H$158,6,FALSE))</f>
        <v>0</v>
      </c>
      <c r="AZ240" s="68">
        <f t="shared" si="190"/>
        <v>0</v>
      </c>
      <c r="BA240" s="68">
        <f t="shared" si="191"/>
        <v>0</v>
      </c>
      <c r="BC240" s="68">
        <f t="shared" si="177"/>
        <v>0</v>
      </c>
      <c r="BD240" s="285"/>
    </row>
    <row r="241" spans="1:56" s="68" customFormat="1" ht="33.75">
      <c r="A241" s="200"/>
      <c r="B241" s="200"/>
      <c r="C241" s="200" t="s">
        <v>641</v>
      </c>
      <c r="D241" s="200" t="s">
        <v>202</v>
      </c>
      <c r="E241" s="200" t="s">
        <v>351</v>
      </c>
      <c r="F241" s="200" t="s">
        <v>965</v>
      </c>
      <c r="G241" s="200" t="s">
        <v>121</v>
      </c>
      <c r="H241" s="201" t="s">
        <v>200</v>
      </c>
      <c r="I241" s="202">
        <v>4.3</v>
      </c>
      <c r="J241" s="200" t="s">
        <v>778</v>
      </c>
      <c r="K241" s="176">
        <v>2</v>
      </c>
      <c r="L241" s="176">
        <v>1</v>
      </c>
      <c r="M241" s="176"/>
      <c r="N241" s="286">
        <v>6</v>
      </c>
      <c r="O241" s="286"/>
      <c r="P241" s="176"/>
      <c r="Q241" s="203">
        <f t="shared" si="183"/>
        <v>6</v>
      </c>
      <c r="R241" s="203">
        <f t="shared" si="184"/>
        <v>0</v>
      </c>
      <c r="S241" s="203">
        <f t="shared" si="185"/>
        <v>0</v>
      </c>
      <c r="T241" s="203">
        <f t="shared" si="186"/>
        <v>0</v>
      </c>
      <c r="U241" s="203">
        <f t="shared" si="187"/>
        <v>0</v>
      </c>
      <c r="V241" s="175">
        <f>IF(Q241&gt;0,VLOOKUP(Q241,Jahresfaktoren!$A$11:$B$24,2,),0)</f>
        <v>302</v>
      </c>
      <c r="W241" s="175">
        <f>IF(R241&gt;0,VLOOKUP(R241,Jahresfaktoren!$D$11:$E$24,2,),0)</f>
        <v>0</v>
      </c>
      <c r="X241" s="175">
        <f>IF(S241&gt;0,VLOOKUP(S241,Jahresfaktoren!$A$28:$B$29,2,),0)</f>
        <v>0</v>
      </c>
      <c r="Y241" s="175">
        <f>IF(T241&gt;0,VLOOKUP(T241,Jahresfaktoren!$A$28:$B$29,2,),0)</f>
        <v>0</v>
      </c>
      <c r="Z241" s="175">
        <f>IF(U241&gt;0,VLOOKUP(U241,Jahresfaktoren!$A$32:$B$33,2,),)</f>
        <v>0</v>
      </c>
      <c r="AA241" s="177">
        <f t="shared" si="167"/>
        <v>1298.5999999999999</v>
      </c>
      <c r="AB241" s="177" t="str">
        <f t="shared" si="168"/>
        <v/>
      </c>
      <c r="AC241" s="177" t="str">
        <f t="shared" si="169"/>
        <v/>
      </c>
      <c r="AD241" s="177" t="str">
        <f t="shared" si="170"/>
        <v/>
      </c>
      <c r="AE241" s="177" t="str">
        <f t="shared" si="171"/>
        <v/>
      </c>
      <c r="AF241" s="178">
        <f>IF(Q241&gt;0,VLOOKUP(H241,Leistungszahlen!$A$11:$C$158,3,),0)</f>
        <v>0</v>
      </c>
      <c r="AG241" s="178">
        <f>IF(R241&gt;0,VLOOKUP(H241,Leistungszahlen!$A$11:$F$158,6,),IF(T241&gt;0,VLOOKUP(H241,Leistungszahlen!$A$11:$F$158,6,),0))</f>
        <v>0</v>
      </c>
      <c r="AH241" s="179" t="e">
        <f t="shared" si="178"/>
        <v>#DIV/0!</v>
      </c>
      <c r="AI241" s="179">
        <f t="shared" si="179"/>
        <v>0</v>
      </c>
      <c r="AJ241" s="179">
        <f t="shared" si="180"/>
        <v>0</v>
      </c>
      <c r="AK241" s="179">
        <f t="shared" si="181"/>
        <v>0</v>
      </c>
      <c r="AL241" s="179">
        <f t="shared" si="182"/>
        <v>0</v>
      </c>
      <c r="AM241" s="180">
        <f>IF(L241=1,Stundensätze!$D$13,IF(L241=2,Stundensätze!$D$17,IF(L241=4,Stundensätze!$D$21,"")))</f>
        <v>0</v>
      </c>
      <c r="AN241" s="180">
        <f>IF(L241=1,Stundensätze!$D$15,IF(L241=2,Stundensätze!$D$19,IF(L241=4,Stundensätze!$D$23,"")))</f>
        <v>0</v>
      </c>
      <c r="AO241" s="180" t="e">
        <f t="shared" si="172"/>
        <v>#DIV/0!</v>
      </c>
      <c r="AP241" s="180">
        <f t="shared" si="173"/>
        <v>0</v>
      </c>
      <c r="AQ241" s="192" t="e">
        <f t="shared" si="174"/>
        <v>#DIV/0!</v>
      </c>
      <c r="AR241" s="192" t="e">
        <f t="shared" si="175"/>
        <v>#DIV/0!</v>
      </c>
      <c r="AS241" s="193" t="e">
        <f t="shared" si="176"/>
        <v>#DIV/0!</v>
      </c>
      <c r="AT241" s="258" t="str">
        <f>IF(K241=0,0,VLOOKUP(K241,Kostenstellen!A:B,2,FALSE))</f>
        <v xml:space="preserve">Sophie-Luisen-Klinik                       </v>
      </c>
      <c r="AU241" s="68" t="str">
        <f t="shared" si="188"/>
        <v>B</v>
      </c>
      <c r="AV241" s="68" t="str">
        <f t="shared" si="189"/>
        <v/>
      </c>
      <c r="AW241" s="68">
        <f>IF(AF241=0,0,VLOOKUP($H241,Leistungszahlen!$A$11:$H$158,4,FALSE))</f>
        <v>0</v>
      </c>
      <c r="AX241" s="68">
        <f>IF(AF241=0,0,VLOOKUP($H241,Leistungszahlen!$A$11:$H$158,5,FALSE))</f>
        <v>0</v>
      </c>
      <c r="AY241" s="68">
        <f>IF(AG241=0,0,VLOOKUP($H241,Leistungszahlen!$A$11:$H$158,6,FALSE))</f>
        <v>0</v>
      </c>
      <c r="AZ241" s="68">
        <f t="shared" si="190"/>
        <v>0</v>
      </c>
      <c r="BA241" s="68">
        <f t="shared" si="191"/>
        <v>0</v>
      </c>
      <c r="BC241" s="68">
        <f t="shared" si="177"/>
        <v>0</v>
      </c>
      <c r="BD241" s="285"/>
    </row>
    <row r="242" spans="1:56" s="68" customFormat="1" ht="33.75">
      <c r="A242" s="200"/>
      <c r="B242" s="200"/>
      <c r="C242" s="200" t="s">
        <v>641</v>
      </c>
      <c r="D242" s="200" t="s">
        <v>202</v>
      </c>
      <c r="E242" s="200" t="s">
        <v>351</v>
      </c>
      <c r="F242" s="200" t="s">
        <v>966</v>
      </c>
      <c r="G242" s="200" t="s">
        <v>556</v>
      </c>
      <c r="H242" s="201" t="s">
        <v>290</v>
      </c>
      <c r="I242" s="202">
        <v>23.34</v>
      </c>
      <c r="J242" s="200" t="s">
        <v>780</v>
      </c>
      <c r="K242" s="176">
        <v>2</v>
      </c>
      <c r="L242" s="176">
        <v>1</v>
      </c>
      <c r="M242" s="176"/>
      <c r="N242" s="286">
        <v>3</v>
      </c>
      <c r="O242" s="286">
        <v>3</v>
      </c>
      <c r="P242" s="176"/>
      <c r="Q242" s="203">
        <f t="shared" si="183"/>
        <v>3</v>
      </c>
      <c r="R242" s="203">
        <f t="shared" si="184"/>
        <v>3</v>
      </c>
      <c r="S242" s="203">
        <f t="shared" si="185"/>
        <v>0</v>
      </c>
      <c r="T242" s="203">
        <f t="shared" si="186"/>
        <v>0</v>
      </c>
      <c r="U242" s="203">
        <f t="shared" si="187"/>
        <v>0</v>
      </c>
      <c r="V242" s="175">
        <f>IF(Q242&gt;0,VLOOKUP(Q242,Jahresfaktoren!$A$11:$B$24,2,),0)</f>
        <v>152</v>
      </c>
      <c r="W242" s="175">
        <f>IF(R242&gt;0,VLOOKUP(R242,Jahresfaktoren!$D$11:$E$24,2,),0)</f>
        <v>150</v>
      </c>
      <c r="X242" s="175">
        <f>IF(S242&gt;0,VLOOKUP(S242,Jahresfaktoren!$A$28:$B$29,2,),0)</f>
        <v>0</v>
      </c>
      <c r="Y242" s="175">
        <f>IF(T242&gt;0,VLOOKUP(T242,Jahresfaktoren!$A$28:$B$29,2,),0)</f>
        <v>0</v>
      </c>
      <c r="Z242" s="175">
        <f>IF(U242&gt;0,VLOOKUP(U242,Jahresfaktoren!$A$32:$B$33,2,),)</f>
        <v>0</v>
      </c>
      <c r="AA242" s="177">
        <f t="shared" si="167"/>
        <v>3547.68</v>
      </c>
      <c r="AB242" s="177">
        <f t="shared" si="168"/>
        <v>3501</v>
      </c>
      <c r="AC242" s="177" t="str">
        <f t="shared" si="169"/>
        <v/>
      </c>
      <c r="AD242" s="177" t="str">
        <f t="shared" si="170"/>
        <v/>
      </c>
      <c r="AE242" s="177" t="str">
        <f t="shared" si="171"/>
        <v/>
      </c>
      <c r="AF242" s="178">
        <f>IF(Q242&gt;0,VLOOKUP(H242,Leistungszahlen!$A$11:$C$158,3,),0)</f>
        <v>0</v>
      </c>
      <c r="AG242" s="178">
        <f>IF(R242&gt;0,VLOOKUP(H242,Leistungszahlen!$A$11:$F$158,6,),IF(T242&gt;0,VLOOKUP(H242,Leistungszahlen!$A$11:$F$158,6,),0))</f>
        <v>0</v>
      </c>
      <c r="AH242" s="179" t="e">
        <f t="shared" si="178"/>
        <v>#DIV/0!</v>
      </c>
      <c r="AI242" s="179" t="e">
        <f t="shared" si="179"/>
        <v>#DIV/0!</v>
      </c>
      <c r="AJ242" s="179">
        <f t="shared" si="180"/>
        <v>0</v>
      </c>
      <c r="AK242" s="179">
        <f t="shared" si="181"/>
        <v>0</v>
      </c>
      <c r="AL242" s="179">
        <f t="shared" si="182"/>
        <v>0</v>
      </c>
      <c r="AM242" s="180">
        <f>IF(L242=1,Stundensätze!$D$13,IF(L242=2,Stundensätze!$D$17,IF(L242=4,Stundensätze!$D$21,"")))</f>
        <v>0</v>
      </c>
      <c r="AN242" s="180">
        <f>IF(L242=1,Stundensätze!$D$15,IF(L242=2,Stundensätze!$D$19,IF(L242=4,Stundensätze!$D$23,"")))</f>
        <v>0</v>
      </c>
      <c r="AO242" s="180" t="e">
        <f t="shared" si="172"/>
        <v>#DIV/0!</v>
      </c>
      <c r="AP242" s="180">
        <f t="shared" si="173"/>
        <v>0</v>
      </c>
      <c r="AQ242" s="192" t="e">
        <f t="shared" si="174"/>
        <v>#DIV/0!</v>
      </c>
      <c r="AR242" s="192" t="e">
        <f t="shared" si="175"/>
        <v>#DIV/0!</v>
      </c>
      <c r="AS242" s="193" t="e">
        <f t="shared" si="176"/>
        <v>#DIV/0!</v>
      </c>
      <c r="AT242" s="258" t="str">
        <f>IF(K242=0,0,VLOOKUP(K242,Kostenstellen!A:B,2,FALSE))</f>
        <v xml:space="preserve">Sophie-Luisen-Klinik                       </v>
      </c>
      <c r="AU242" s="68" t="str">
        <f t="shared" si="188"/>
        <v>A4</v>
      </c>
      <c r="AV242" s="68" t="str">
        <f t="shared" si="189"/>
        <v>A4</v>
      </c>
      <c r="AW242" s="68">
        <f>IF(AF242=0,0,VLOOKUP($H242,Leistungszahlen!$A$11:$H$158,4,FALSE))</f>
        <v>0</v>
      </c>
      <c r="AX242" s="68">
        <f>IF(AF242=0,0,VLOOKUP($H242,Leistungszahlen!$A$11:$H$158,5,FALSE))</f>
        <v>0</v>
      </c>
      <c r="AY242" s="68">
        <f>IF(AG242=0,0,VLOOKUP($H242,Leistungszahlen!$A$11:$H$158,6,FALSE))</f>
        <v>0</v>
      </c>
      <c r="AZ242" s="68">
        <f t="shared" si="190"/>
        <v>0</v>
      </c>
      <c r="BA242" s="68">
        <f t="shared" si="191"/>
        <v>0</v>
      </c>
      <c r="BC242" s="68">
        <f t="shared" si="177"/>
        <v>0</v>
      </c>
      <c r="BD242" s="285"/>
    </row>
    <row r="243" spans="1:56" s="68" customFormat="1" ht="33.75">
      <c r="A243" s="200"/>
      <c r="B243" s="200"/>
      <c r="C243" s="200" t="s">
        <v>641</v>
      </c>
      <c r="D243" s="200" t="s">
        <v>202</v>
      </c>
      <c r="E243" s="200" t="s">
        <v>351</v>
      </c>
      <c r="F243" s="200" t="s">
        <v>967</v>
      </c>
      <c r="G243" s="200" t="s">
        <v>121</v>
      </c>
      <c r="H243" s="201" t="s">
        <v>200</v>
      </c>
      <c r="I243" s="202">
        <v>4.3</v>
      </c>
      <c r="J243" s="200" t="s">
        <v>778</v>
      </c>
      <c r="K243" s="176">
        <v>2</v>
      </c>
      <c r="L243" s="176">
        <v>1</v>
      </c>
      <c r="M243" s="176"/>
      <c r="N243" s="286">
        <v>6</v>
      </c>
      <c r="O243" s="286"/>
      <c r="P243" s="176"/>
      <c r="Q243" s="203">
        <f t="shared" si="183"/>
        <v>6</v>
      </c>
      <c r="R243" s="203">
        <f t="shared" si="184"/>
        <v>0</v>
      </c>
      <c r="S243" s="203">
        <f t="shared" si="185"/>
        <v>0</v>
      </c>
      <c r="T243" s="203">
        <f t="shared" si="186"/>
        <v>0</v>
      </c>
      <c r="U243" s="203">
        <f t="shared" si="187"/>
        <v>0</v>
      </c>
      <c r="V243" s="175">
        <f>IF(Q243&gt;0,VLOOKUP(Q243,Jahresfaktoren!$A$11:$B$24,2,),0)</f>
        <v>302</v>
      </c>
      <c r="W243" s="175">
        <f>IF(R243&gt;0,VLOOKUP(R243,Jahresfaktoren!$D$11:$E$24,2,),0)</f>
        <v>0</v>
      </c>
      <c r="X243" s="175">
        <f>IF(S243&gt;0,VLOOKUP(S243,Jahresfaktoren!$A$28:$B$29,2,),0)</f>
        <v>0</v>
      </c>
      <c r="Y243" s="175">
        <f>IF(T243&gt;0,VLOOKUP(T243,Jahresfaktoren!$A$28:$B$29,2,),0)</f>
        <v>0</v>
      </c>
      <c r="Z243" s="175">
        <f>IF(U243&gt;0,VLOOKUP(U243,Jahresfaktoren!$A$32:$B$33,2,),)</f>
        <v>0</v>
      </c>
      <c r="AA243" s="177">
        <f t="shared" si="167"/>
        <v>1298.5999999999999</v>
      </c>
      <c r="AB243" s="177" t="str">
        <f t="shared" si="168"/>
        <v/>
      </c>
      <c r="AC243" s="177" t="str">
        <f t="shared" si="169"/>
        <v/>
      </c>
      <c r="AD243" s="177" t="str">
        <f t="shared" si="170"/>
        <v/>
      </c>
      <c r="AE243" s="177" t="str">
        <f t="shared" si="171"/>
        <v/>
      </c>
      <c r="AF243" s="178">
        <f>IF(Q243&gt;0,VLOOKUP(H243,Leistungszahlen!$A$11:$C$158,3,),0)</f>
        <v>0</v>
      </c>
      <c r="AG243" s="178">
        <f>IF(R243&gt;0,VLOOKUP(H243,Leistungszahlen!$A$11:$F$158,6,),IF(T243&gt;0,VLOOKUP(H243,Leistungszahlen!$A$11:$F$158,6,),0))</f>
        <v>0</v>
      </c>
      <c r="AH243" s="179" t="e">
        <f t="shared" si="178"/>
        <v>#DIV/0!</v>
      </c>
      <c r="AI243" s="179">
        <f t="shared" si="179"/>
        <v>0</v>
      </c>
      <c r="AJ243" s="179">
        <f t="shared" si="180"/>
        <v>0</v>
      </c>
      <c r="AK243" s="179">
        <f t="shared" si="181"/>
        <v>0</v>
      </c>
      <c r="AL243" s="179">
        <f t="shared" si="182"/>
        <v>0</v>
      </c>
      <c r="AM243" s="180">
        <f>IF(L243=1,Stundensätze!$D$13,IF(L243=2,Stundensätze!$D$17,IF(L243=4,Stundensätze!$D$21,"")))</f>
        <v>0</v>
      </c>
      <c r="AN243" s="180">
        <f>IF(L243=1,Stundensätze!$D$15,IF(L243=2,Stundensätze!$D$19,IF(L243=4,Stundensätze!$D$23,"")))</f>
        <v>0</v>
      </c>
      <c r="AO243" s="180" t="e">
        <f t="shared" si="172"/>
        <v>#DIV/0!</v>
      </c>
      <c r="AP243" s="180">
        <f t="shared" si="173"/>
        <v>0</v>
      </c>
      <c r="AQ243" s="192" t="e">
        <f t="shared" si="174"/>
        <v>#DIV/0!</v>
      </c>
      <c r="AR243" s="192" t="e">
        <f t="shared" si="175"/>
        <v>#DIV/0!</v>
      </c>
      <c r="AS243" s="193" t="e">
        <f t="shared" si="176"/>
        <v>#DIV/0!</v>
      </c>
      <c r="AT243" s="258" t="str">
        <f>IF(K243=0,0,VLOOKUP(K243,Kostenstellen!A:B,2,FALSE))</f>
        <v xml:space="preserve">Sophie-Luisen-Klinik                       </v>
      </c>
      <c r="AU243" s="68" t="str">
        <f t="shared" si="188"/>
        <v>B</v>
      </c>
      <c r="AV243" s="68" t="str">
        <f t="shared" si="189"/>
        <v/>
      </c>
      <c r="AW243" s="68">
        <f>IF(AF243=0,0,VLOOKUP($H243,Leistungszahlen!$A$11:$H$158,4,FALSE))</f>
        <v>0</v>
      </c>
      <c r="AX243" s="68">
        <f>IF(AF243=0,0,VLOOKUP($H243,Leistungszahlen!$A$11:$H$158,5,FALSE))</f>
        <v>0</v>
      </c>
      <c r="AY243" s="68">
        <f>IF(AG243=0,0,VLOOKUP($H243,Leistungszahlen!$A$11:$H$158,6,FALSE))</f>
        <v>0</v>
      </c>
      <c r="AZ243" s="68">
        <f t="shared" si="190"/>
        <v>0</v>
      </c>
      <c r="BA243" s="68">
        <f t="shared" si="191"/>
        <v>0</v>
      </c>
      <c r="BC243" s="68">
        <f t="shared" si="177"/>
        <v>0</v>
      </c>
      <c r="BD243" s="285"/>
    </row>
    <row r="244" spans="1:56" s="68" customFormat="1" ht="33.75">
      <c r="A244" s="200"/>
      <c r="B244" s="200"/>
      <c r="C244" s="200" t="s">
        <v>641</v>
      </c>
      <c r="D244" s="200" t="s">
        <v>202</v>
      </c>
      <c r="E244" s="200" t="s">
        <v>351</v>
      </c>
      <c r="F244" s="200" t="s">
        <v>968</v>
      </c>
      <c r="G244" s="200" t="s">
        <v>556</v>
      </c>
      <c r="H244" s="201" t="s">
        <v>290</v>
      </c>
      <c r="I244" s="202">
        <v>23.34</v>
      </c>
      <c r="J244" s="200" t="s">
        <v>780</v>
      </c>
      <c r="K244" s="176">
        <v>2</v>
      </c>
      <c r="L244" s="176">
        <v>1</v>
      </c>
      <c r="M244" s="176"/>
      <c r="N244" s="286">
        <v>3</v>
      </c>
      <c r="O244" s="286">
        <v>3</v>
      </c>
      <c r="P244" s="176"/>
      <c r="Q244" s="203">
        <f t="shared" si="183"/>
        <v>3</v>
      </c>
      <c r="R244" s="203">
        <f t="shared" si="184"/>
        <v>3</v>
      </c>
      <c r="S244" s="203">
        <f t="shared" si="185"/>
        <v>0</v>
      </c>
      <c r="T244" s="203">
        <f t="shared" si="186"/>
        <v>0</v>
      </c>
      <c r="U244" s="203">
        <f t="shared" si="187"/>
        <v>0</v>
      </c>
      <c r="V244" s="175">
        <f>IF(Q244&gt;0,VLOOKUP(Q244,Jahresfaktoren!$A$11:$B$24,2,),0)</f>
        <v>152</v>
      </c>
      <c r="W244" s="175">
        <f>IF(R244&gt;0,VLOOKUP(R244,Jahresfaktoren!$D$11:$E$24,2,),0)</f>
        <v>150</v>
      </c>
      <c r="X244" s="175">
        <f>IF(S244&gt;0,VLOOKUP(S244,Jahresfaktoren!$A$28:$B$29,2,),0)</f>
        <v>0</v>
      </c>
      <c r="Y244" s="175">
        <f>IF(T244&gt;0,VLOOKUP(T244,Jahresfaktoren!$A$28:$B$29,2,),0)</f>
        <v>0</v>
      </c>
      <c r="Z244" s="175">
        <f>IF(U244&gt;0,VLOOKUP(U244,Jahresfaktoren!$A$32:$B$33,2,),)</f>
        <v>0</v>
      </c>
      <c r="AA244" s="177">
        <f t="shared" ref="AA244:AA300" si="192">IF(Q244&gt;0,V244*I244,"")</f>
        <v>3547.68</v>
      </c>
      <c r="AB244" s="177">
        <f t="shared" ref="AB244:AB300" si="193">IF(R244&gt;0,W244*I244,"")</f>
        <v>3501</v>
      </c>
      <c r="AC244" s="177" t="str">
        <f t="shared" ref="AC244:AC300" si="194">IF(S244&gt;0,X244*I244,"")</f>
        <v/>
      </c>
      <c r="AD244" s="177" t="str">
        <f t="shared" ref="AD244:AD300" si="195">IF(T244&gt;0,Y244*I244,"")</f>
        <v/>
      </c>
      <c r="AE244" s="177" t="str">
        <f t="shared" ref="AE244:AE300" si="196">IF(U244&gt;0,Z244*I244,"")</f>
        <v/>
      </c>
      <c r="AF244" s="178">
        <f>IF(Q244&gt;0,VLOOKUP(H244,Leistungszahlen!$A$11:$C$158,3,),0)</f>
        <v>0</v>
      </c>
      <c r="AG244" s="178">
        <f>IF(R244&gt;0,VLOOKUP(H244,Leistungszahlen!$A$11:$F$158,6,),IF(T244&gt;0,VLOOKUP(H244,Leistungszahlen!$A$11:$F$158,6,),0))</f>
        <v>0</v>
      </c>
      <c r="AH244" s="179" t="e">
        <f t="shared" si="178"/>
        <v>#DIV/0!</v>
      </c>
      <c r="AI244" s="179" t="e">
        <f t="shared" si="179"/>
        <v>#DIV/0!</v>
      </c>
      <c r="AJ244" s="179">
        <f t="shared" si="180"/>
        <v>0</v>
      </c>
      <c r="AK244" s="179">
        <f t="shared" si="181"/>
        <v>0</v>
      </c>
      <c r="AL244" s="179">
        <f t="shared" si="182"/>
        <v>0</v>
      </c>
      <c r="AM244" s="180">
        <f>IF(L244=1,Stundensätze!$D$13,IF(L244=2,Stundensätze!$D$17,IF(L244=4,Stundensätze!$D$21,"")))</f>
        <v>0</v>
      </c>
      <c r="AN244" s="180">
        <f>IF(L244=1,Stundensätze!$D$15,IF(L244=2,Stundensätze!$D$19,IF(L244=4,Stundensätze!$D$23,"")))</f>
        <v>0</v>
      </c>
      <c r="AO244" s="180" t="e">
        <f t="shared" ref="AO244:AO300" si="197">IF(OR(Q244&gt;0,R244&gt;0),((AH244+AI244)*AM244),0)</f>
        <v>#DIV/0!</v>
      </c>
      <c r="AP244" s="180">
        <f t="shared" ref="AP244:AP300" si="198">IF(OR(S244&gt;0,T244&gt;0,U244&gt;0),((AJ244+AK244+AL244)*AN244),0)</f>
        <v>0</v>
      </c>
      <c r="AQ244" s="192" t="e">
        <f t="shared" ref="AQ244:AQ300" si="199">IF(I244&gt;0,AP244+AO244,"")</f>
        <v>#DIV/0!</v>
      </c>
      <c r="AR244" s="192" t="e">
        <f t="shared" ref="AR244:AR300" si="200">IF(I244&gt;0,AQ244/12,"")</f>
        <v>#DIV/0!</v>
      </c>
      <c r="AS244" s="193" t="e">
        <f t="shared" ref="AS244:AS300" si="201">IF(OR(Q244&gt;0,R244&gt;0,S244&gt;0,T244&gt;0,U244&gt;0),(SUM(AH244:AL244)),0)</f>
        <v>#DIV/0!</v>
      </c>
      <c r="AT244" s="258" t="str">
        <f>IF(K244=0,0,VLOOKUP(K244,Kostenstellen!A:B,2,FALSE))</f>
        <v xml:space="preserve">Sophie-Luisen-Klinik                       </v>
      </c>
      <c r="AU244" s="68" t="str">
        <f t="shared" si="188"/>
        <v>A4</v>
      </c>
      <c r="AV244" s="68" t="str">
        <f t="shared" si="189"/>
        <v>A4</v>
      </c>
      <c r="AW244" s="68">
        <f>IF(AF244=0,0,VLOOKUP($H244,Leistungszahlen!$A$11:$H$158,4,FALSE))</f>
        <v>0</v>
      </c>
      <c r="AX244" s="68">
        <f>IF(AF244=0,0,VLOOKUP($H244,Leistungszahlen!$A$11:$H$158,5,FALSE))</f>
        <v>0</v>
      </c>
      <c r="AY244" s="68">
        <f>IF(AG244=0,0,VLOOKUP($H244,Leistungszahlen!$A$11:$H$158,6,FALSE))</f>
        <v>0</v>
      </c>
      <c r="AZ244" s="68">
        <f t="shared" si="190"/>
        <v>0</v>
      </c>
      <c r="BA244" s="68">
        <f t="shared" si="191"/>
        <v>0</v>
      </c>
      <c r="BC244" s="68">
        <f t="shared" ref="BC244:BC300" si="202">IF(BA244&gt;0,"Die Leistungswerte sind unter- oder überschritten",0)</f>
        <v>0</v>
      </c>
      <c r="BD244" s="285"/>
    </row>
    <row r="245" spans="1:56" s="68" customFormat="1" ht="33.75">
      <c r="A245" s="200"/>
      <c r="B245" s="200"/>
      <c r="C245" s="200" t="s">
        <v>641</v>
      </c>
      <c r="D245" s="200" t="s">
        <v>202</v>
      </c>
      <c r="E245" s="200" t="s">
        <v>351</v>
      </c>
      <c r="F245" s="200" t="s">
        <v>969</v>
      </c>
      <c r="G245" s="200" t="s">
        <v>121</v>
      </c>
      <c r="H245" s="201" t="s">
        <v>200</v>
      </c>
      <c r="I245" s="202">
        <v>4.3</v>
      </c>
      <c r="J245" s="200" t="s">
        <v>778</v>
      </c>
      <c r="K245" s="176">
        <v>2</v>
      </c>
      <c r="L245" s="176">
        <v>1</v>
      </c>
      <c r="M245" s="176"/>
      <c r="N245" s="286">
        <v>6</v>
      </c>
      <c r="O245" s="286"/>
      <c r="P245" s="176"/>
      <c r="Q245" s="203">
        <f t="shared" si="183"/>
        <v>6</v>
      </c>
      <c r="R245" s="203">
        <f t="shared" si="184"/>
        <v>0</v>
      </c>
      <c r="S245" s="203">
        <f t="shared" si="185"/>
        <v>0</v>
      </c>
      <c r="T245" s="203">
        <f t="shared" si="186"/>
        <v>0</v>
      </c>
      <c r="U245" s="203">
        <f t="shared" si="187"/>
        <v>0</v>
      </c>
      <c r="V245" s="175">
        <f>IF(Q245&gt;0,VLOOKUP(Q245,Jahresfaktoren!$A$11:$B$24,2,),0)</f>
        <v>302</v>
      </c>
      <c r="W245" s="175">
        <f>IF(R245&gt;0,VLOOKUP(R245,Jahresfaktoren!$D$11:$E$24,2,),0)</f>
        <v>0</v>
      </c>
      <c r="X245" s="175">
        <f>IF(S245&gt;0,VLOOKUP(S245,Jahresfaktoren!$A$28:$B$29,2,),0)</f>
        <v>0</v>
      </c>
      <c r="Y245" s="175">
        <f>IF(T245&gt;0,VLOOKUP(T245,Jahresfaktoren!$A$28:$B$29,2,),0)</f>
        <v>0</v>
      </c>
      <c r="Z245" s="175">
        <f>IF(U245&gt;0,VLOOKUP(U245,Jahresfaktoren!$A$32:$B$33,2,),)</f>
        <v>0</v>
      </c>
      <c r="AA245" s="177">
        <f t="shared" si="192"/>
        <v>1298.5999999999999</v>
      </c>
      <c r="AB245" s="177" t="str">
        <f t="shared" si="193"/>
        <v/>
      </c>
      <c r="AC245" s="177" t="str">
        <f t="shared" si="194"/>
        <v/>
      </c>
      <c r="AD245" s="177" t="str">
        <f t="shared" si="195"/>
        <v/>
      </c>
      <c r="AE245" s="177" t="str">
        <f t="shared" si="196"/>
        <v/>
      </c>
      <c r="AF245" s="178">
        <f>IF(Q245&gt;0,VLOOKUP(H245,Leistungszahlen!$A$11:$C$158,3,),0)</f>
        <v>0</v>
      </c>
      <c r="AG245" s="178">
        <f>IF(R245&gt;0,VLOOKUP(H245,Leistungszahlen!$A$11:$F$158,6,),IF(T245&gt;0,VLOOKUP(H245,Leistungszahlen!$A$11:$F$158,6,),0))</f>
        <v>0</v>
      </c>
      <c r="AH245" s="179" t="e">
        <f t="shared" si="178"/>
        <v>#DIV/0!</v>
      </c>
      <c r="AI245" s="179">
        <f t="shared" si="179"/>
        <v>0</v>
      </c>
      <c r="AJ245" s="179">
        <f t="shared" si="180"/>
        <v>0</v>
      </c>
      <c r="AK245" s="179">
        <f t="shared" si="181"/>
        <v>0</v>
      </c>
      <c r="AL245" s="179">
        <f t="shared" si="182"/>
        <v>0</v>
      </c>
      <c r="AM245" s="180">
        <f>IF(L245=1,Stundensätze!$D$13,IF(L245=2,Stundensätze!$D$17,IF(L245=4,Stundensätze!$D$21,"")))</f>
        <v>0</v>
      </c>
      <c r="AN245" s="180">
        <f>IF(L245=1,Stundensätze!$D$15,IF(L245=2,Stundensätze!$D$19,IF(L245=4,Stundensätze!$D$23,"")))</f>
        <v>0</v>
      </c>
      <c r="AO245" s="180" t="e">
        <f t="shared" si="197"/>
        <v>#DIV/0!</v>
      </c>
      <c r="AP245" s="180">
        <f t="shared" si="198"/>
        <v>0</v>
      </c>
      <c r="AQ245" s="192" t="e">
        <f t="shared" si="199"/>
        <v>#DIV/0!</v>
      </c>
      <c r="AR245" s="192" t="e">
        <f t="shared" si="200"/>
        <v>#DIV/0!</v>
      </c>
      <c r="AS245" s="193" t="e">
        <f t="shared" si="201"/>
        <v>#DIV/0!</v>
      </c>
      <c r="AT245" s="258" t="str">
        <f>IF(K245=0,0,VLOOKUP(K245,Kostenstellen!A:B,2,FALSE))</f>
        <v xml:space="preserve">Sophie-Luisen-Klinik                       </v>
      </c>
      <c r="AU245" s="68" t="str">
        <f t="shared" si="188"/>
        <v>B</v>
      </c>
      <c r="AV245" s="68" t="str">
        <f t="shared" si="189"/>
        <v/>
      </c>
      <c r="AW245" s="68">
        <f>IF(AF245=0,0,VLOOKUP($H245,Leistungszahlen!$A$11:$H$158,4,FALSE))</f>
        <v>0</v>
      </c>
      <c r="AX245" s="68">
        <f>IF(AF245=0,0,VLOOKUP($H245,Leistungszahlen!$A$11:$H$158,5,FALSE))</f>
        <v>0</v>
      </c>
      <c r="AY245" s="68">
        <f>IF(AG245=0,0,VLOOKUP($H245,Leistungszahlen!$A$11:$H$158,6,FALSE))</f>
        <v>0</v>
      </c>
      <c r="AZ245" s="68">
        <f t="shared" si="190"/>
        <v>0</v>
      </c>
      <c r="BA245" s="68">
        <f t="shared" si="191"/>
        <v>0</v>
      </c>
      <c r="BC245" s="68">
        <f t="shared" si="202"/>
        <v>0</v>
      </c>
      <c r="BD245" s="285"/>
    </row>
    <row r="246" spans="1:56" s="68" customFormat="1" ht="33.75">
      <c r="A246" s="200"/>
      <c r="B246" s="200"/>
      <c r="C246" s="200" t="s">
        <v>641</v>
      </c>
      <c r="D246" s="200" t="s">
        <v>202</v>
      </c>
      <c r="E246" s="200" t="s">
        <v>351</v>
      </c>
      <c r="F246" s="200" t="s">
        <v>970</v>
      </c>
      <c r="G246" s="200" t="s">
        <v>971</v>
      </c>
      <c r="H246" s="201" t="s">
        <v>686</v>
      </c>
      <c r="I246" s="202">
        <v>19.37</v>
      </c>
      <c r="J246" s="200" t="s">
        <v>780</v>
      </c>
      <c r="K246" s="176">
        <v>2</v>
      </c>
      <c r="L246" s="176">
        <v>1</v>
      </c>
      <c r="M246" s="176"/>
      <c r="N246" s="286">
        <v>6</v>
      </c>
      <c r="O246" s="286"/>
      <c r="P246" s="176"/>
      <c r="Q246" s="203">
        <f t="shared" si="183"/>
        <v>6</v>
      </c>
      <c r="R246" s="203">
        <f t="shared" si="184"/>
        <v>0</v>
      </c>
      <c r="S246" s="203">
        <f t="shared" si="185"/>
        <v>0</v>
      </c>
      <c r="T246" s="203">
        <f t="shared" si="186"/>
        <v>0</v>
      </c>
      <c r="U246" s="203">
        <f t="shared" si="187"/>
        <v>0</v>
      </c>
      <c r="V246" s="175">
        <f>IF(Q246&gt;0,VLOOKUP(Q246,Jahresfaktoren!$A$11:$B$24,2,),0)</f>
        <v>302</v>
      </c>
      <c r="W246" s="175">
        <f>IF(R246&gt;0,VLOOKUP(R246,Jahresfaktoren!$D$11:$E$24,2,),0)</f>
        <v>0</v>
      </c>
      <c r="X246" s="175">
        <f>IF(S246&gt;0,VLOOKUP(S246,Jahresfaktoren!$A$28:$B$29,2,),0)</f>
        <v>0</v>
      </c>
      <c r="Y246" s="175">
        <f>IF(T246&gt;0,VLOOKUP(T246,Jahresfaktoren!$A$28:$B$29,2,),0)</f>
        <v>0</v>
      </c>
      <c r="Z246" s="175">
        <f>IF(U246&gt;0,VLOOKUP(U246,Jahresfaktoren!$A$32:$B$33,2,),)</f>
        <v>0</v>
      </c>
      <c r="AA246" s="177">
        <f t="shared" si="192"/>
        <v>5849.7400000000007</v>
      </c>
      <c r="AB246" s="177" t="str">
        <f t="shared" si="193"/>
        <v/>
      </c>
      <c r="AC246" s="177" t="str">
        <f t="shared" si="194"/>
        <v/>
      </c>
      <c r="AD246" s="177" t="str">
        <f t="shared" si="195"/>
        <v/>
      </c>
      <c r="AE246" s="177" t="str">
        <f t="shared" si="196"/>
        <v/>
      </c>
      <c r="AF246" s="178">
        <f>IF(Q246&gt;0,VLOOKUP(H246,Leistungszahlen!$A$11:$C$158,3,),0)</f>
        <v>0</v>
      </c>
      <c r="AG246" s="178">
        <f>IF(R246&gt;0,VLOOKUP(H246,Leistungszahlen!$A$11:$F$158,6,),IF(T246&gt;0,VLOOKUP(H246,Leistungszahlen!$A$11:$F$158,6,),0))</f>
        <v>0</v>
      </c>
      <c r="AH246" s="179" t="e">
        <f t="shared" si="178"/>
        <v>#DIV/0!</v>
      </c>
      <c r="AI246" s="179">
        <f t="shared" si="179"/>
        <v>0</v>
      </c>
      <c r="AJ246" s="179">
        <f t="shared" si="180"/>
        <v>0</v>
      </c>
      <c r="AK246" s="179">
        <f t="shared" si="181"/>
        <v>0</v>
      </c>
      <c r="AL246" s="179">
        <f t="shared" si="182"/>
        <v>0</v>
      </c>
      <c r="AM246" s="180">
        <f>IF(L246=1,Stundensätze!$D$13,IF(L246=2,Stundensätze!$D$17,IF(L246=4,Stundensätze!$D$21,"")))</f>
        <v>0</v>
      </c>
      <c r="AN246" s="180">
        <f>IF(L246=1,Stundensätze!$D$15,IF(L246=2,Stundensätze!$D$19,IF(L246=4,Stundensätze!$D$23,"")))</f>
        <v>0</v>
      </c>
      <c r="AO246" s="180" t="e">
        <f t="shared" si="197"/>
        <v>#DIV/0!</v>
      </c>
      <c r="AP246" s="180">
        <f t="shared" si="198"/>
        <v>0</v>
      </c>
      <c r="AQ246" s="192" t="e">
        <f t="shared" si="199"/>
        <v>#DIV/0!</v>
      </c>
      <c r="AR246" s="192" t="e">
        <f t="shared" si="200"/>
        <v>#DIV/0!</v>
      </c>
      <c r="AS246" s="193" t="e">
        <f t="shared" si="201"/>
        <v>#DIV/0!</v>
      </c>
      <c r="AT246" s="258" t="str">
        <f>IF(K246=0,0,VLOOKUP(K246,Kostenstellen!A:B,2,FALSE))</f>
        <v xml:space="preserve">Sophie-Luisen-Klinik                       </v>
      </c>
      <c r="AU246" s="68" t="str">
        <f t="shared" si="188"/>
        <v>F1</v>
      </c>
      <c r="AV246" s="68" t="str">
        <f t="shared" si="189"/>
        <v/>
      </c>
      <c r="AW246" s="68">
        <f>IF(AF246=0,0,VLOOKUP($H246,Leistungszahlen!$A$11:$H$158,4,FALSE))</f>
        <v>0</v>
      </c>
      <c r="AX246" s="68">
        <f>IF(AF246=0,0,VLOOKUP($H246,Leistungszahlen!$A$11:$H$158,5,FALSE))</f>
        <v>0</v>
      </c>
      <c r="AY246" s="68">
        <f>IF(AG246=0,0,VLOOKUP($H246,Leistungszahlen!$A$11:$H$158,6,FALSE))</f>
        <v>0</v>
      </c>
      <c r="AZ246" s="68">
        <f t="shared" si="190"/>
        <v>0</v>
      </c>
      <c r="BA246" s="68">
        <f t="shared" si="191"/>
        <v>0</v>
      </c>
      <c r="BC246" s="68">
        <f t="shared" si="202"/>
        <v>0</v>
      </c>
      <c r="BD246" s="285"/>
    </row>
    <row r="247" spans="1:56" s="68" customFormat="1" ht="33.75">
      <c r="A247" s="200"/>
      <c r="B247" s="200"/>
      <c r="C247" s="200" t="s">
        <v>641</v>
      </c>
      <c r="D247" s="200" t="s">
        <v>202</v>
      </c>
      <c r="E247" s="200" t="s">
        <v>940</v>
      </c>
      <c r="F247" s="200"/>
      <c r="G247" s="200" t="s">
        <v>116</v>
      </c>
      <c r="H247" s="201" t="s">
        <v>218</v>
      </c>
      <c r="I247" s="202">
        <v>18.47</v>
      </c>
      <c r="J247" s="200" t="s">
        <v>778</v>
      </c>
      <c r="K247" s="176">
        <v>2</v>
      </c>
      <c r="L247" s="176">
        <v>1</v>
      </c>
      <c r="M247" s="176"/>
      <c r="N247" s="286">
        <v>3</v>
      </c>
      <c r="O247" s="286"/>
      <c r="P247" s="176"/>
      <c r="Q247" s="203">
        <f t="shared" si="183"/>
        <v>3</v>
      </c>
      <c r="R247" s="203">
        <f t="shared" si="184"/>
        <v>0</v>
      </c>
      <c r="S247" s="203">
        <f t="shared" si="185"/>
        <v>0</v>
      </c>
      <c r="T247" s="203">
        <f t="shared" si="186"/>
        <v>0</v>
      </c>
      <c r="U247" s="203">
        <f t="shared" si="187"/>
        <v>0</v>
      </c>
      <c r="V247" s="175">
        <f>IF(Q247&gt;0,VLOOKUP(Q247,Jahresfaktoren!$A$11:$B$24,2,),0)</f>
        <v>152</v>
      </c>
      <c r="W247" s="175">
        <f>IF(R247&gt;0,VLOOKUP(R247,Jahresfaktoren!$D$11:$E$24,2,),0)</f>
        <v>0</v>
      </c>
      <c r="X247" s="175">
        <f>IF(S247&gt;0,VLOOKUP(S247,Jahresfaktoren!$A$28:$B$29,2,),0)</f>
        <v>0</v>
      </c>
      <c r="Y247" s="175">
        <f>IF(T247&gt;0,VLOOKUP(T247,Jahresfaktoren!$A$28:$B$29,2,),0)</f>
        <v>0</v>
      </c>
      <c r="Z247" s="175">
        <f>IF(U247&gt;0,VLOOKUP(U247,Jahresfaktoren!$A$32:$B$33,2,),)</f>
        <v>0</v>
      </c>
      <c r="AA247" s="177">
        <f t="shared" si="192"/>
        <v>2807.4399999999996</v>
      </c>
      <c r="AB247" s="177" t="str">
        <f t="shared" si="193"/>
        <v/>
      </c>
      <c r="AC247" s="177" t="str">
        <f t="shared" si="194"/>
        <v/>
      </c>
      <c r="AD247" s="177" t="str">
        <f t="shared" si="195"/>
        <v/>
      </c>
      <c r="AE247" s="177" t="str">
        <f t="shared" si="196"/>
        <v/>
      </c>
      <c r="AF247" s="178">
        <f>IF(Q247&gt;0,VLOOKUP(H247,Leistungszahlen!$A$11:$C$158,3,),0)</f>
        <v>0</v>
      </c>
      <c r="AG247" s="178">
        <f>IF(R247&gt;0,VLOOKUP(H247,Leistungszahlen!$A$11:$F$158,6,),IF(T247&gt;0,VLOOKUP(H247,Leistungszahlen!$A$11:$F$158,6,),0))</f>
        <v>0</v>
      </c>
      <c r="AH247" s="179" t="e">
        <f t="shared" si="178"/>
        <v>#DIV/0!</v>
      </c>
      <c r="AI247" s="179">
        <f t="shared" si="179"/>
        <v>0</v>
      </c>
      <c r="AJ247" s="179">
        <f t="shared" si="180"/>
        <v>0</v>
      </c>
      <c r="AK247" s="179">
        <f t="shared" si="181"/>
        <v>0</v>
      </c>
      <c r="AL247" s="179">
        <f t="shared" si="182"/>
        <v>0</v>
      </c>
      <c r="AM247" s="180">
        <f>IF(L247=1,Stundensätze!$D$13,IF(L247=2,Stundensätze!$D$17,IF(L247=4,Stundensätze!$D$21,"")))</f>
        <v>0</v>
      </c>
      <c r="AN247" s="180">
        <f>IF(L247=1,Stundensätze!$D$15,IF(L247=2,Stundensätze!$D$19,IF(L247=4,Stundensätze!$D$23,"")))</f>
        <v>0</v>
      </c>
      <c r="AO247" s="180" t="e">
        <f t="shared" si="197"/>
        <v>#DIV/0!</v>
      </c>
      <c r="AP247" s="180">
        <f t="shared" si="198"/>
        <v>0</v>
      </c>
      <c r="AQ247" s="192" t="e">
        <f t="shared" si="199"/>
        <v>#DIV/0!</v>
      </c>
      <c r="AR247" s="192" t="e">
        <f t="shared" si="200"/>
        <v>#DIV/0!</v>
      </c>
      <c r="AS247" s="193" t="e">
        <f t="shared" si="201"/>
        <v>#DIV/0!</v>
      </c>
      <c r="AT247" s="258" t="str">
        <f>IF(K247=0,0,VLOOKUP(K247,Kostenstellen!A:B,2,FALSE))</f>
        <v xml:space="preserve">Sophie-Luisen-Klinik                       </v>
      </c>
      <c r="AU247" s="68" t="str">
        <f t="shared" si="188"/>
        <v>U</v>
      </c>
      <c r="AV247" s="68" t="str">
        <f t="shared" si="189"/>
        <v/>
      </c>
      <c r="AW247" s="68">
        <f>IF(AF247=0,0,VLOOKUP($H247,Leistungszahlen!$A$11:$H$158,4,FALSE))</f>
        <v>0</v>
      </c>
      <c r="AX247" s="68">
        <f>IF(AF247=0,0,VLOOKUP($H247,Leistungszahlen!$A$11:$H$158,5,FALSE))</f>
        <v>0</v>
      </c>
      <c r="AY247" s="68">
        <f>IF(AG247=0,0,VLOOKUP($H247,Leistungszahlen!$A$11:$H$158,6,FALSE))</f>
        <v>0</v>
      </c>
      <c r="AZ247" s="68">
        <f t="shared" si="190"/>
        <v>0</v>
      </c>
      <c r="BA247" s="68">
        <f t="shared" si="191"/>
        <v>0</v>
      </c>
      <c r="BC247" s="68">
        <f t="shared" si="202"/>
        <v>0</v>
      </c>
      <c r="BD247" s="285"/>
    </row>
    <row r="248" spans="1:56" s="68" customFormat="1" ht="33.75">
      <c r="A248" s="200"/>
      <c r="B248" s="200"/>
      <c r="C248" s="200" t="s">
        <v>641</v>
      </c>
      <c r="D248" s="200" t="s">
        <v>202</v>
      </c>
      <c r="E248" s="200" t="s">
        <v>351</v>
      </c>
      <c r="F248" s="200" t="s">
        <v>972</v>
      </c>
      <c r="G248" s="200" t="s">
        <v>232</v>
      </c>
      <c r="H248" s="201" t="s">
        <v>206</v>
      </c>
      <c r="I248" s="202">
        <v>9.0399999999999991</v>
      </c>
      <c r="J248" s="200" t="s">
        <v>780</v>
      </c>
      <c r="K248" s="176">
        <v>2</v>
      </c>
      <c r="L248" s="176">
        <v>1</v>
      </c>
      <c r="M248" s="176" t="s">
        <v>119</v>
      </c>
      <c r="N248" s="286"/>
      <c r="O248" s="286"/>
      <c r="P248" s="176"/>
      <c r="Q248" s="203">
        <f t="shared" si="183"/>
        <v>0</v>
      </c>
      <c r="R248" s="203">
        <f t="shared" si="184"/>
        <v>0</v>
      </c>
      <c r="S248" s="203">
        <f t="shared" si="185"/>
        <v>0</v>
      </c>
      <c r="T248" s="203">
        <f t="shared" si="186"/>
        <v>0</v>
      </c>
      <c r="U248" s="203">
        <f t="shared" si="187"/>
        <v>0</v>
      </c>
      <c r="V248" s="175">
        <f>IF(Q248&gt;0,VLOOKUP(Q248,Jahresfaktoren!$A$11:$B$24,2,),0)</f>
        <v>0</v>
      </c>
      <c r="W248" s="175">
        <f>IF(R248&gt;0,VLOOKUP(R248,Jahresfaktoren!$D$11:$E$24,2,),0)</f>
        <v>0</v>
      </c>
      <c r="X248" s="175">
        <f>IF(S248&gt;0,VLOOKUP(S248,Jahresfaktoren!$A$28:$B$29,2,),0)</f>
        <v>0</v>
      </c>
      <c r="Y248" s="175">
        <f>IF(T248&gt;0,VLOOKUP(T248,Jahresfaktoren!$A$28:$B$29,2,),0)</f>
        <v>0</v>
      </c>
      <c r="Z248" s="175">
        <f>IF(U248&gt;0,VLOOKUP(U248,Jahresfaktoren!$A$32:$B$33,2,),)</f>
        <v>0</v>
      </c>
      <c r="AA248" s="177" t="str">
        <f t="shared" si="192"/>
        <v/>
      </c>
      <c r="AB248" s="177" t="str">
        <f t="shared" si="193"/>
        <v/>
      </c>
      <c r="AC248" s="177" t="str">
        <f t="shared" si="194"/>
        <v/>
      </c>
      <c r="AD248" s="177" t="str">
        <f t="shared" si="195"/>
        <v/>
      </c>
      <c r="AE248" s="177" t="str">
        <f t="shared" si="196"/>
        <v/>
      </c>
      <c r="AF248" s="178">
        <f>IF(Q248&gt;0,VLOOKUP(H248,Leistungszahlen!$A$11:$C$158,3,),0)</f>
        <v>0</v>
      </c>
      <c r="AG248" s="178">
        <f>IF(R248&gt;0,VLOOKUP(H248,Leistungszahlen!$A$11:$F$158,6,),IF(T248&gt;0,VLOOKUP(H248,Leistungszahlen!$A$11:$F$158,6,),0))</f>
        <v>0</v>
      </c>
      <c r="AH248" s="179">
        <f t="shared" si="178"/>
        <v>0</v>
      </c>
      <c r="AI248" s="179">
        <f t="shared" si="179"/>
        <v>0</v>
      </c>
      <c r="AJ248" s="179">
        <f t="shared" si="180"/>
        <v>0</v>
      </c>
      <c r="AK248" s="179">
        <f t="shared" si="181"/>
        <v>0</v>
      </c>
      <c r="AL248" s="179">
        <f t="shared" si="182"/>
        <v>0</v>
      </c>
      <c r="AM248" s="180">
        <f>IF(L248=1,Stundensätze!$D$13,IF(L248=2,Stundensätze!$D$17,IF(L248=4,Stundensätze!$D$21,"")))</f>
        <v>0</v>
      </c>
      <c r="AN248" s="180">
        <f>IF(L248=1,Stundensätze!$D$15,IF(L248=2,Stundensätze!$D$19,IF(L248=4,Stundensätze!$D$23,"")))</f>
        <v>0</v>
      </c>
      <c r="AO248" s="180">
        <f t="shared" si="197"/>
        <v>0</v>
      </c>
      <c r="AP248" s="180">
        <f t="shared" si="198"/>
        <v>0</v>
      </c>
      <c r="AQ248" s="192">
        <f t="shared" si="199"/>
        <v>0</v>
      </c>
      <c r="AR248" s="192">
        <f t="shared" si="200"/>
        <v>0</v>
      </c>
      <c r="AS248" s="193">
        <f t="shared" si="201"/>
        <v>0</v>
      </c>
      <c r="AT248" s="258" t="str">
        <f>IF(K248=0,0,VLOOKUP(K248,Kostenstellen!A:B,2,FALSE))</f>
        <v xml:space="preserve">Sophie-Luisen-Klinik                       </v>
      </c>
      <c r="AU248" s="68" t="str">
        <f t="shared" si="188"/>
        <v/>
      </c>
      <c r="AV248" s="68" t="str">
        <f t="shared" si="189"/>
        <v/>
      </c>
      <c r="AW248" s="68">
        <f>IF(AF248=0,0,VLOOKUP($H248,Leistungszahlen!$A$11:$H$158,4,FALSE))</f>
        <v>0</v>
      </c>
      <c r="AX248" s="68">
        <f>IF(AF248=0,0,VLOOKUP($H248,Leistungszahlen!$A$11:$H$158,5,FALSE))</f>
        <v>0</v>
      </c>
      <c r="AY248" s="68">
        <f>IF(AG248=0,0,VLOOKUP($H248,Leistungszahlen!$A$11:$H$158,6,FALSE))</f>
        <v>0</v>
      </c>
      <c r="AZ248" s="68">
        <f t="shared" si="190"/>
        <v>0</v>
      </c>
      <c r="BA248" s="68">
        <f t="shared" si="191"/>
        <v>0</v>
      </c>
      <c r="BC248" s="68">
        <f t="shared" si="202"/>
        <v>0</v>
      </c>
      <c r="BD248" s="285"/>
    </row>
    <row r="249" spans="1:56" s="68" customFormat="1" ht="33.75">
      <c r="A249" s="200"/>
      <c r="B249" s="200"/>
      <c r="C249" s="200" t="s">
        <v>641</v>
      </c>
      <c r="D249" s="200" t="s">
        <v>202</v>
      </c>
      <c r="E249" s="200" t="s">
        <v>351</v>
      </c>
      <c r="F249" s="200" t="s">
        <v>973</v>
      </c>
      <c r="G249" s="200" t="s">
        <v>556</v>
      </c>
      <c r="H249" s="201" t="s">
        <v>290</v>
      </c>
      <c r="I249" s="202">
        <v>23.34</v>
      </c>
      <c r="J249" s="200" t="s">
        <v>780</v>
      </c>
      <c r="K249" s="176">
        <v>2</v>
      </c>
      <c r="L249" s="176">
        <v>1</v>
      </c>
      <c r="M249" s="176"/>
      <c r="N249" s="286">
        <v>3</v>
      </c>
      <c r="O249" s="286">
        <v>3</v>
      </c>
      <c r="P249" s="176"/>
      <c r="Q249" s="203">
        <f t="shared" si="183"/>
        <v>3</v>
      </c>
      <c r="R249" s="203">
        <f t="shared" si="184"/>
        <v>3</v>
      </c>
      <c r="S249" s="203">
        <f t="shared" si="185"/>
        <v>0</v>
      </c>
      <c r="T249" s="203">
        <f t="shared" si="186"/>
        <v>0</v>
      </c>
      <c r="U249" s="203">
        <f t="shared" si="187"/>
        <v>0</v>
      </c>
      <c r="V249" s="175">
        <f>IF(Q249&gt;0,VLOOKUP(Q249,Jahresfaktoren!$A$11:$B$24,2,),0)</f>
        <v>152</v>
      </c>
      <c r="W249" s="175">
        <f>IF(R249&gt;0,VLOOKUP(R249,Jahresfaktoren!$D$11:$E$24,2,),0)</f>
        <v>150</v>
      </c>
      <c r="X249" s="175">
        <f>IF(S249&gt;0,VLOOKUP(S249,Jahresfaktoren!$A$28:$B$29,2,),0)</f>
        <v>0</v>
      </c>
      <c r="Y249" s="175">
        <f>IF(T249&gt;0,VLOOKUP(T249,Jahresfaktoren!$A$28:$B$29,2,),0)</f>
        <v>0</v>
      </c>
      <c r="Z249" s="175">
        <f>IF(U249&gt;0,VLOOKUP(U249,Jahresfaktoren!$A$32:$B$33,2,),)</f>
        <v>0</v>
      </c>
      <c r="AA249" s="177">
        <f t="shared" si="192"/>
        <v>3547.68</v>
      </c>
      <c r="AB249" s="177">
        <f t="shared" si="193"/>
        <v>3501</v>
      </c>
      <c r="AC249" s="177" t="str">
        <f t="shared" si="194"/>
        <v/>
      </c>
      <c r="AD249" s="177" t="str">
        <f t="shared" si="195"/>
        <v/>
      </c>
      <c r="AE249" s="177" t="str">
        <f t="shared" si="196"/>
        <v/>
      </c>
      <c r="AF249" s="178">
        <f>IF(Q249&gt;0,VLOOKUP(H249,Leistungszahlen!$A$11:$C$158,3,),0)</f>
        <v>0</v>
      </c>
      <c r="AG249" s="178">
        <f>IF(R249&gt;0,VLOOKUP(H249,Leistungszahlen!$A$11:$F$158,6,),IF(T249&gt;0,VLOOKUP(H249,Leistungszahlen!$A$11:$F$158,6,),0))</f>
        <v>0</v>
      </c>
      <c r="AH249" s="179" t="e">
        <f t="shared" si="178"/>
        <v>#DIV/0!</v>
      </c>
      <c r="AI249" s="179" t="e">
        <f t="shared" si="179"/>
        <v>#DIV/0!</v>
      </c>
      <c r="AJ249" s="179">
        <f t="shared" si="180"/>
        <v>0</v>
      </c>
      <c r="AK249" s="179">
        <f t="shared" si="181"/>
        <v>0</v>
      </c>
      <c r="AL249" s="179">
        <f t="shared" si="182"/>
        <v>0</v>
      </c>
      <c r="AM249" s="180">
        <f>IF(L249=1,Stundensätze!$D$13,IF(L249=2,Stundensätze!$D$17,IF(L249=4,Stundensätze!$D$21,"")))</f>
        <v>0</v>
      </c>
      <c r="AN249" s="180">
        <f>IF(L249=1,Stundensätze!$D$15,IF(L249=2,Stundensätze!$D$19,IF(L249=4,Stundensätze!$D$23,"")))</f>
        <v>0</v>
      </c>
      <c r="AO249" s="180" t="e">
        <f t="shared" si="197"/>
        <v>#DIV/0!</v>
      </c>
      <c r="AP249" s="180">
        <f t="shared" si="198"/>
        <v>0</v>
      </c>
      <c r="AQ249" s="192" t="e">
        <f t="shared" si="199"/>
        <v>#DIV/0!</v>
      </c>
      <c r="AR249" s="192" t="e">
        <f t="shared" si="200"/>
        <v>#DIV/0!</v>
      </c>
      <c r="AS249" s="193" t="e">
        <f t="shared" si="201"/>
        <v>#DIV/0!</v>
      </c>
      <c r="AT249" s="258" t="str">
        <f>IF(K249=0,0,VLOOKUP(K249,Kostenstellen!A:B,2,FALSE))</f>
        <v xml:space="preserve">Sophie-Luisen-Klinik                       </v>
      </c>
      <c r="AU249" s="68" t="str">
        <f t="shared" si="188"/>
        <v>A4</v>
      </c>
      <c r="AV249" s="68" t="str">
        <f t="shared" si="189"/>
        <v>A4</v>
      </c>
      <c r="AW249" s="68">
        <f>IF(AF249=0,0,VLOOKUP($H249,Leistungszahlen!$A$11:$H$158,4,FALSE))</f>
        <v>0</v>
      </c>
      <c r="AX249" s="68">
        <f>IF(AF249=0,0,VLOOKUP($H249,Leistungszahlen!$A$11:$H$158,5,FALSE))</f>
        <v>0</v>
      </c>
      <c r="AY249" s="68">
        <f>IF(AG249=0,0,VLOOKUP($H249,Leistungszahlen!$A$11:$H$158,6,FALSE))</f>
        <v>0</v>
      </c>
      <c r="AZ249" s="68">
        <f t="shared" si="190"/>
        <v>0</v>
      </c>
      <c r="BA249" s="68">
        <f t="shared" si="191"/>
        <v>0</v>
      </c>
      <c r="BC249" s="68">
        <f t="shared" si="202"/>
        <v>0</v>
      </c>
      <c r="BD249" s="285"/>
    </row>
    <row r="250" spans="1:56" s="68" customFormat="1" ht="33.75">
      <c r="A250" s="200"/>
      <c r="B250" s="200"/>
      <c r="C250" s="200" t="s">
        <v>641</v>
      </c>
      <c r="D250" s="200" t="s">
        <v>202</v>
      </c>
      <c r="E250" s="200" t="s">
        <v>351</v>
      </c>
      <c r="F250" s="200" t="s">
        <v>974</v>
      </c>
      <c r="G250" s="200" t="s">
        <v>121</v>
      </c>
      <c r="H250" s="201" t="s">
        <v>200</v>
      </c>
      <c r="I250" s="202">
        <v>4.3</v>
      </c>
      <c r="J250" s="200" t="s">
        <v>778</v>
      </c>
      <c r="K250" s="176">
        <v>2</v>
      </c>
      <c r="L250" s="176">
        <v>1</v>
      </c>
      <c r="M250" s="176"/>
      <c r="N250" s="286">
        <v>6</v>
      </c>
      <c r="O250" s="286"/>
      <c r="P250" s="176"/>
      <c r="Q250" s="203">
        <f t="shared" si="183"/>
        <v>6</v>
      </c>
      <c r="R250" s="203">
        <f t="shared" si="184"/>
        <v>0</v>
      </c>
      <c r="S250" s="203">
        <f t="shared" si="185"/>
        <v>0</v>
      </c>
      <c r="T250" s="203">
        <f t="shared" si="186"/>
        <v>0</v>
      </c>
      <c r="U250" s="203">
        <f t="shared" si="187"/>
        <v>0</v>
      </c>
      <c r="V250" s="175">
        <f>IF(Q250&gt;0,VLOOKUP(Q250,Jahresfaktoren!$A$11:$B$24,2,),0)</f>
        <v>302</v>
      </c>
      <c r="W250" s="175">
        <f>IF(R250&gt;0,VLOOKUP(R250,Jahresfaktoren!$D$11:$E$24,2,),0)</f>
        <v>0</v>
      </c>
      <c r="X250" s="175">
        <f>IF(S250&gt;0,VLOOKUP(S250,Jahresfaktoren!$A$28:$B$29,2,),0)</f>
        <v>0</v>
      </c>
      <c r="Y250" s="175">
        <f>IF(T250&gt;0,VLOOKUP(T250,Jahresfaktoren!$A$28:$B$29,2,),0)</f>
        <v>0</v>
      </c>
      <c r="Z250" s="175">
        <f>IF(U250&gt;0,VLOOKUP(U250,Jahresfaktoren!$A$32:$B$33,2,),)</f>
        <v>0</v>
      </c>
      <c r="AA250" s="177">
        <f t="shared" si="192"/>
        <v>1298.5999999999999</v>
      </c>
      <c r="AB250" s="177" t="str">
        <f t="shared" si="193"/>
        <v/>
      </c>
      <c r="AC250" s="177" t="str">
        <f t="shared" si="194"/>
        <v/>
      </c>
      <c r="AD250" s="177" t="str">
        <f t="shared" si="195"/>
        <v/>
      </c>
      <c r="AE250" s="177" t="str">
        <f t="shared" si="196"/>
        <v/>
      </c>
      <c r="AF250" s="178">
        <f>IF(Q250&gt;0,VLOOKUP(H250,Leistungszahlen!$A$11:$C$158,3,),0)</f>
        <v>0</v>
      </c>
      <c r="AG250" s="178">
        <f>IF(R250&gt;0,VLOOKUP(H250,Leistungszahlen!$A$11:$F$158,6,),IF(T250&gt;0,VLOOKUP(H250,Leistungszahlen!$A$11:$F$158,6,),0))</f>
        <v>0</v>
      </c>
      <c r="AH250" s="179" t="e">
        <f t="shared" si="178"/>
        <v>#DIV/0!</v>
      </c>
      <c r="AI250" s="179">
        <f t="shared" si="179"/>
        <v>0</v>
      </c>
      <c r="AJ250" s="179">
        <f t="shared" si="180"/>
        <v>0</v>
      </c>
      <c r="AK250" s="179">
        <f t="shared" si="181"/>
        <v>0</v>
      </c>
      <c r="AL250" s="179">
        <f t="shared" si="182"/>
        <v>0</v>
      </c>
      <c r="AM250" s="180">
        <f>IF(L250=1,Stundensätze!$D$13,IF(L250=2,Stundensätze!$D$17,IF(L250=4,Stundensätze!$D$21,"")))</f>
        <v>0</v>
      </c>
      <c r="AN250" s="180">
        <f>IF(L250=1,Stundensätze!$D$15,IF(L250=2,Stundensätze!$D$19,IF(L250=4,Stundensätze!$D$23,"")))</f>
        <v>0</v>
      </c>
      <c r="AO250" s="180" t="e">
        <f t="shared" si="197"/>
        <v>#DIV/0!</v>
      </c>
      <c r="AP250" s="180">
        <f t="shared" si="198"/>
        <v>0</v>
      </c>
      <c r="AQ250" s="192" t="e">
        <f t="shared" si="199"/>
        <v>#DIV/0!</v>
      </c>
      <c r="AR250" s="192" t="e">
        <f t="shared" si="200"/>
        <v>#DIV/0!</v>
      </c>
      <c r="AS250" s="193" t="e">
        <f t="shared" si="201"/>
        <v>#DIV/0!</v>
      </c>
      <c r="AT250" s="258" t="str">
        <f>IF(K250=0,0,VLOOKUP(K250,Kostenstellen!A:B,2,FALSE))</f>
        <v xml:space="preserve">Sophie-Luisen-Klinik                       </v>
      </c>
      <c r="AU250" s="68" t="str">
        <f t="shared" si="188"/>
        <v>B</v>
      </c>
      <c r="AV250" s="68" t="str">
        <f t="shared" si="189"/>
        <v/>
      </c>
      <c r="AW250" s="68">
        <f>IF(AF250=0,0,VLOOKUP($H250,Leistungszahlen!$A$11:$H$158,4,FALSE))</f>
        <v>0</v>
      </c>
      <c r="AX250" s="68">
        <f>IF(AF250=0,0,VLOOKUP($H250,Leistungszahlen!$A$11:$H$158,5,FALSE))</f>
        <v>0</v>
      </c>
      <c r="AY250" s="68">
        <f>IF(AG250=0,0,VLOOKUP($H250,Leistungszahlen!$A$11:$H$158,6,FALSE))</f>
        <v>0</v>
      </c>
      <c r="AZ250" s="68">
        <f t="shared" si="190"/>
        <v>0</v>
      </c>
      <c r="BA250" s="68">
        <f t="shared" si="191"/>
        <v>0</v>
      </c>
      <c r="BC250" s="68">
        <f t="shared" si="202"/>
        <v>0</v>
      </c>
      <c r="BD250" s="285"/>
    </row>
    <row r="251" spans="1:56" s="68" customFormat="1" ht="33.75">
      <c r="A251" s="200"/>
      <c r="B251" s="200"/>
      <c r="C251" s="200" t="s">
        <v>641</v>
      </c>
      <c r="D251" s="200" t="s">
        <v>202</v>
      </c>
      <c r="E251" s="200" t="s">
        <v>351</v>
      </c>
      <c r="F251" s="200" t="s">
        <v>975</v>
      </c>
      <c r="G251" s="200" t="s">
        <v>556</v>
      </c>
      <c r="H251" s="201" t="s">
        <v>290</v>
      </c>
      <c r="I251" s="202">
        <v>23.34</v>
      </c>
      <c r="J251" s="200" t="s">
        <v>780</v>
      </c>
      <c r="K251" s="176">
        <v>2</v>
      </c>
      <c r="L251" s="176">
        <v>1</v>
      </c>
      <c r="M251" s="176"/>
      <c r="N251" s="286">
        <v>3</v>
      </c>
      <c r="O251" s="286">
        <v>3</v>
      </c>
      <c r="P251" s="176"/>
      <c r="Q251" s="203">
        <f t="shared" si="183"/>
        <v>3</v>
      </c>
      <c r="R251" s="203">
        <f t="shared" si="184"/>
        <v>3</v>
      </c>
      <c r="S251" s="203">
        <f t="shared" si="185"/>
        <v>0</v>
      </c>
      <c r="T251" s="203">
        <f t="shared" si="186"/>
        <v>0</v>
      </c>
      <c r="U251" s="203">
        <f t="shared" si="187"/>
        <v>0</v>
      </c>
      <c r="V251" s="175">
        <f>IF(Q251&gt;0,VLOOKUP(Q251,Jahresfaktoren!$A$11:$B$24,2,),0)</f>
        <v>152</v>
      </c>
      <c r="W251" s="175">
        <f>IF(R251&gt;0,VLOOKUP(R251,Jahresfaktoren!$D$11:$E$24,2,),0)</f>
        <v>150</v>
      </c>
      <c r="X251" s="175">
        <f>IF(S251&gt;0,VLOOKUP(S251,Jahresfaktoren!$A$28:$B$29,2,),0)</f>
        <v>0</v>
      </c>
      <c r="Y251" s="175">
        <f>IF(T251&gt;0,VLOOKUP(T251,Jahresfaktoren!$A$28:$B$29,2,),0)</f>
        <v>0</v>
      </c>
      <c r="Z251" s="175">
        <f>IF(U251&gt;0,VLOOKUP(U251,Jahresfaktoren!$A$32:$B$33,2,),)</f>
        <v>0</v>
      </c>
      <c r="AA251" s="177">
        <f t="shared" si="192"/>
        <v>3547.68</v>
      </c>
      <c r="AB251" s="177">
        <f t="shared" si="193"/>
        <v>3501</v>
      </c>
      <c r="AC251" s="177" t="str">
        <f t="shared" si="194"/>
        <v/>
      </c>
      <c r="AD251" s="177" t="str">
        <f t="shared" si="195"/>
        <v/>
      </c>
      <c r="AE251" s="177" t="str">
        <f t="shared" si="196"/>
        <v/>
      </c>
      <c r="AF251" s="178">
        <f>IF(Q251&gt;0,VLOOKUP(H251,Leistungszahlen!$A$11:$C$158,3,),0)</f>
        <v>0</v>
      </c>
      <c r="AG251" s="178">
        <f>IF(R251&gt;0,VLOOKUP(H251,Leistungszahlen!$A$11:$F$158,6,),IF(T251&gt;0,VLOOKUP(H251,Leistungszahlen!$A$11:$F$158,6,),0))</f>
        <v>0</v>
      </c>
      <c r="AH251" s="179" t="e">
        <f t="shared" si="178"/>
        <v>#DIV/0!</v>
      </c>
      <c r="AI251" s="179" t="e">
        <f t="shared" si="179"/>
        <v>#DIV/0!</v>
      </c>
      <c r="AJ251" s="179">
        <f t="shared" si="180"/>
        <v>0</v>
      </c>
      <c r="AK251" s="179">
        <f t="shared" si="181"/>
        <v>0</v>
      </c>
      <c r="AL251" s="179">
        <f t="shared" si="182"/>
        <v>0</v>
      </c>
      <c r="AM251" s="180">
        <f>IF(L251=1,Stundensätze!$D$13,IF(L251=2,Stundensätze!$D$17,IF(L251=4,Stundensätze!$D$21,"")))</f>
        <v>0</v>
      </c>
      <c r="AN251" s="180">
        <f>IF(L251=1,Stundensätze!$D$15,IF(L251=2,Stundensätze!$D$19,IF(L251=4,Stundensätze!$D$23,"")))</f>
        <v>0</v>
      </c>
      <c r="AO251" s="180" t="e">
        <f t="shared" si="197"/>
        <v>#DIV/0!</v>
      </c>
      <c r="AP251" s="180">
        <f t="shared" si="198"/>
        <v>0</v>
      </c>
      <c r="AQ251" s="192" t="e">
        <f t="shared" si="199"/>
        <v>#DIV/0!</v>
      </c>
      <c r="AR251" s="192" t="e">
        <f t="shared" si="200"/>
        <v>#DIV/0!</v>
      </c>
      <c r="AS251" s="193" t="e">
        <f t="shared" si="201"/>
        <v>#DIV/0!</v>
      </c>
      <c r="AT251" s="258" t="str">
        <f>IF(K251=0,0,VLOOKUP(K251,Kostenstellen!A:B,2,FALSE))</f>
        <v xml:space="preserve">Sophie-Luisen-Klinik                       </v>
      </c>
      <c r="AU251" s="68" t="str">
        <f t="shared" si="188"/>
        <v>A4</v>
      </c>
      <c r="AV251" s="68" t="str">
        <f t="shared" si="189"/>
        <v>A4</v>
      </c>
      <c r="AW251" s="68">
        <f>IF(AF251=0,0,VLOOKUP($H251,Leistungszahlen!$A$11:$H$158,4,FALSE))</f>
        <v>0</v>
      </c>
      <c r="AX251" s="68">
        <f>IF(AF251=0,0,VLOOKUP($H251,Leistungszahlen!$A$11:$H$158,5,FALSE))</f>
        <v>0</v>
      </c>
      <c r="AY251" s="68">
        <f>IF(AG251=0,0,VLOOKUP($H251,Leistungszahlen!$A$11:$H$158,6,FALSE))</f>
        <v>0</v>
      </c>
      <c r="AZ251" s="68">
        <f t="shared" si="190"/>
        <v>0</v>
      </c>
      <c r="BA251" s="68">
        <f t="shared" si="191"/>
        <v>0</v>
      </c>
      <c r="BC251" s="68">
        <f t="shared" si="202"/>
        <v>0</v>
      </c>
      <c r="BD251" s="285"/>
    </row>
    <row r="252" spans="1:56" s="68" customFormat="1" ht="33.75">
      <c r="A252" s="200"/>
      <c r="B252" s="200"/>
      <c r="C252" s="200" t="s">
        <v>641</v>
      </c>
      <c r="D252" s="200" t="s">
        <v>202</v>
      </c>
      <c r="E252" s="200" t="s">
        <v>351</v>
      </c>
      <c r="F252" s="200" t="s">
        <v>976</v>
      </c>
      <c r="G252" s="200" t="s">
        <v>121</v>
      </c>
      <c r="H252" s="201" t="s">
        <v>200</v>
      </c>
      <c r="I252" s="202">
        <v>4.3</v>
      </c>
      <c r="J252" s="200" t="s">
        <v>778</v>
      </c>
      <c r="K252" s="176">
        <v>2</v>
      </c>
      <c r="L252" s="176">
        <v>1</v>
      </c>
      <c r="M252" s="176"/>
      <c r="N252" s="286">
        <v>6</v>
      </c>
      <c r="O252" s="286"/>
      <c r="P252" s="176"/>
      <c r="Q252" s="203">
        <f t="shared" si="183"/>
        <v>6</v>
      </c>
      <c r="R252" s="203">
        <f t="shared" si="184"/>
        <v>0</v>
      </c>
      <c r="S252" s="203">
        <f t="shared" si="185"/>
        <v>0</v>
      </c>
      <c r="T252" s="203">
        <f t="shared" si="186"/>
        <v>0</v>
      </c>
      <c r="U252" s="203">
        <f t="shared" si="187"/>
        <v>0</v>
      </c>
      <c r="V252" s="175">
        <f>IF(Q252&gt;0,VLOOKUP(Q252,Jahresfaktoren!$A$11:$B$24,2,),0)</f>
        <v>302</v>
      </c>
      <c r="W252" s="175">
        <f>IF(R252&gt;0,VLOOKUP(R252,Jahresfaktoren!$D$11:$E$24,2,),0)</f>
        <v>0</v>
      </c>
      <c r="X252" s="175">
        <f>IF(S252&gt;0,VLOOKUP(S252,Jahresfaktoren!$A$28:$B$29,2,),0)</f>
        <v>0</v>
      </c>
      <c r="Y252" s="175">
        <f>IF(T252&gt;0,VLOOKUP(T252,Jahresfaktoren!$A$28:$B$29,2,),0)</f>
        <v>0</v>
      </c>
      <c r="Z252" s="175">
        <f>IF(U252&gt;0,VLOOKUP(U252,Jahresfaktoren!$A$32:$B$33,2,),)</f>
        <v>0</v>
      </c>
      <c r="AA252" s="177">
        <f t="shared" si="192"/>
        <v>1298.5999999999999</v>
      </c>
      <c r="AB252" s="177" t="str">
        <f t="shared" si="193"/>
        <v/>
      </c>
      <c r="AC252" s="177" t="str">
        <f t="shared" si="194"/>
        <v/>
      </c>
      <c r="AD252" s="177" t="str">
        <f t="shared" si="195"/>
        <v/>
      </c>
      <c r="AE252" s="177" t="str">
        <f t="shared" si="196"/>
        <v/>
      </c>
      <c r="AF252" s="178">
        <f>IF(Q252&gt;0,VLOOKUP(H252,Leistungszahlen!$A$11:$C$158,3,),0)</f>
        <v>0</v>
      </c>
      <c r="AG252" s="178">
        <f>IF(R252&gt;0,VLOOKUP(H252,Leistungszahlen!$A$11:$F$158,6,),IF(T252&gt;0,VLOOKUP(H252,Leistungszahlen!$A$11:$F$158,6,),0))</f>
        <v>0</v>
      </c>
      <c r="AH252" s="179" t="e">
        <f t="shared" si="178"/>
        <v>#DIV/0!</v>
      </c>
      <c r="AI252" s="179">
        <f t="shared" si="179"/>
        <v>0</v>
      </c>
      <c r="AJ252" s="179">
        <f t="shared" si="180"/>
        <v>0</v>
      </c>
      <c r="AK252" s="179">
        <f t="shared" si="181"/>
        <v>0</v>
      </c>
      <c r="AL252" s="179">
        <f t="shared" si="182"/>
        <v>0</v>
      </c>
      <c r="AM252" s="180">
        <f>IF(L252=1,Stundensätze!$D$13,IF(L252=2,Stundensätze!$D$17,IF(L252=4,Stundensätze!$D$21,"")))</f>
        <v>0</v>
      </c>
      <c r="AN252" s="180">
        <f>IF(L252=1,Stundensätze!$D$15,IF(L252=2,Stundensätze!$D$19,IF(L252=4,Stundensätze!$D$23,"")))</f>
        <v>0</v>
      </c>
      <c r="AO252" s="180" t="e">
        <f t="shared" si="197"/>
        <v>#DIV/0!</v>
      </c>
      <c r="AP252" s="180">
        <f t="shared" si="198"/>
        <v>0</v>
      </c>
      <c r="AQ252" s="192" t="e">
        <f t="shared" si="199"/>
        <v>#DIV/0!</v>
      </c>
      <c r="AR252" s="192" t="e">
        <f t="shared" si="200"/>
        <v>#DIV/0!</v>
      </c>
      <c r="AS252" s="193" t="e">
        <f t="shared" si="201"/>
        <v>#DIV/0!</v>
      </c>
      <c r="AT252" s="258" t="str">
        <f>IF(K252=0,0,VLOOKUP(K252,Kostenstellen!A:B,2,FALSE))</f>
        <v xml:space="preserve">Sophie-Luisen-Klinik                       </v>
      </c>
      <c r="AU252" s="68" t="str">
        <f t="shared" si="188"/>
        <v>B</v>
      </c>
      <c r="AV252" s="68" t="str">
        <f t="shared" si="189"/>
        <v/>
      </c>
      <c r="AW252" s="68">
        <f>IF(AF252=0,0,VLOOKUP($H252,Leistungszahlen!$A$11:$H$158,4,FALSE))</f>
        <v>0</v>
      </c>
      <c r="AX252" s="68">
        <f>IF(AF252=0,0,VLOOKUP($H252,Leistungszahlen!$A$11:$H$158,5,FALSE))</f>
        <v>0</v>
      </c>
      <c r="AY252" s="68">
        <f>IF(AG252=0,0,VLOOKUP($H252,Leistungszahlen!$A$11:$H$158,6,FALSE))</f>
        <v>0</v>
      </c>
      <c r="AZ252" s="68">
        <f t="shared" si="190"/>
        <v>0</v>
      </c>
      <c r="BA252" s="68">
        <f t="shared" si="191"/>
        <v>0</v>
      </c>
      <c r="BC252" s="68">
        <f t="shared" si="202"/>
        <v>0</v>
      </c>
      <c r="BD252" s="285"/>
    </row>
    <row r="253" spans="1:56" s="68" customFormat="1" ht="33.75">
      <c r="A253" s="200"/>
      <c r="B253" s="200"/>
      <c r="C253" s="200" t="s">
        <v>641</v>
      </c>
      <c r="D253" s="200" t="s">
        <v>202</v>
      </c>
      <c r="E253" s="200" t="s">
        <v>351</v>
      </c>
      <c r="F253" s="200" t="s">
        <v>977</v>
      </c>
      <c r="G253" s="200" t="s">
        <v>556</v>
      </c>
      <c r="H253" s="201" t="s">
        <v>290</v>
      </c>
      <c r="I253" s="202">
        <v>23.34</v>
      </c>
      <c r="J253" s="200" t="s">
        <v>780</v>
      </c>
      <c r="K253" s="176">
        <v>2</v>
      </c>
      <c r="L253" s="176">
        <v>1</v>
      </c>
      <c r="M253" s="176"/>
      <c r="N253" s="286">
        <v>3</v>
      </c>
      <c r="O253" s="286">
        <v>3</v>
      </c>
      <c r="P253" s="176"/>
      <c r="Q253" s="203">
        <f t="shared" si="183"/>
        <v>3</v>
      </c>
      <c r="R253" s="203">
        <f t="shared" si="184"/>
        <v>3</v>
      </c>
      <c r="S253" s="203">
        <f t="shared" si="185"/>
        <v>0</v>
      </c>
      <c r="T253" s="203">
        <f t="shared" si="186"/>
        <v>0</v>
      </c>
      <c r="U253" s="203">
        <f t="shared" si="187"/>
        <v>0</v>
      </c>
      <c r="V253" s="175">
        <f>IF(Q253&gt;0,VLOOKUP(Q253,Jahresfaktoren!$A$11:$B$24,2,),0)</f>
        <v>152</v>
      </c>
      <c r="W253" s="175">
        <f>IF(R253&gt;0,VLOOKUP(R253,Jahresfaktoren!$D$11:$E$24,2,),0)</f>
        <v>150</v>
      </c>
      <c r="X253" s="175">
        <f>IF(S253&gt;0,VLOOKUP(S253,Jahresfaktoren!$A$28:$B$29,2,),0)</f>
        <v>0</v>
      </c>
      <c r="Y253" s="175">
        <f>IF(T253&gt;0,VLOOKUP(T253,Jahresfaktoren!$A$28:$B$29,2,),0)</f>
        <v>0</v>
      </c>
      <c r="Z253" s="175">
        <f>IF(U253&gt;0,VLOOKUP(U253,Jahresfaktoren!$A$32:$B$33,2,),)</f>
        <v>0</v>
      </c>
      <c r="AA253" s="177">
        <f t="shared" si="192"/>
        <v>3547.68</v>
      </c>
      <c r="AB253" s="177">
        <f t="shared" si="193"/>
        <v>3501</v>
      </c>
      <c r="AC253" s="177" t="str">
        <f t="shared" si="194"/>
        <v/>
      </c>
      <c r="AD253" s="177" t="str">
        <f t="shared" si="195"/>
        <v/>
      </c>
      <c r="AE253" s="177" t="str">
        <f t="shared" si="196"/>
        <v/>
      </c>
      <c r="AF253" s="178">
        <f>IF(Q253&gt;0,VLOOKUP(H253,Leistungszahlen!$A$11:$C$158,3,),0)</f>
        <v>0</v>
      </c>
      <c r="AG253" s="178">
        <f>IF(R253&gt;0,VLOOKUP(H253,Leistungszahlen!$A$11:$F$158,6,),IF(T253&gt;0,VLOOKUP(H253,Leistungszahlen!$A$11:$F$158,6,),0))</f>
        <v>0</v>
      </c>
      <c r="AH253" s="179" t="e">
        <f t="shared" si="178"/>
        <v>#DIV/0!</v>
      </c>
      <c r="AI253" s="179" t="e">
        <f t="shared" si="179"/>
        <v>#DIV/0!</v>
      </c>
      <c r="AJ253" s="179">
        <f t="shared" si="180"/>
        <v>0</v>
      </c>
      <c r="AK253" s="179">
        <f t="shared" si="181"/>
        <v>0</v>
      </c>
      <c r="AL253" s="179">
        <f t="shared" si="182"/>
        <v>0</v>
      </c>
      <c r="AM253" s="180">
        <f>IF(L253=1,Stundensätze!$D$13,IF(L253=2,Stundensätze!$D$17,IF(L253=4,Stundensätze!$D$21,"")))</f>
        <v>0</v>
      </c>
      <c r="AN253" s="180">
        <f>IF(L253=1,Stundensätze!$D$15,IF(L253=2,Stundensätze!$D$19,IF(L253=4,Stundensätze!$D$23,"")))</f>
        <v>0</v>
      </c>
      <c r="AO253" s="180" t="e">
        <f t="shared" si="197"/>
        <v>#DIV/0!</v>
      </c>
      <c r="AP253" s="180">
        <f t="shared" si="198"/>
        <v>0</v>
      </c>
      <c r="AQ253" s="192" t="e">
        <f t="shared" si="199"/>
        <v>#DIV/0!</v>
      </c>
      <c r="AR253" s="192" t="e">
        <f t="shared" si="200"/>
        <v>#DIV/0!</v>
      </c>
      <c r="AS253" s="193" t="e">
        <f t="shared" si="201"/>
        <v>#DIV/0!</v>
      </c>
      <c r="AT253" s="258" t="str">
        <f>IF(K253=0,0,VLOOKUP(K253,Kostenstellen!A:B,2,FALSE))</f>
        <v xml:space="preserve">Sophie-Luisen-Klinik                       </v>
      </c>
      <c r="AU253" s="68" t="str">
        <f t="shared" si="188"/>
        <v>A4</v>
      </c>
      <c r="AV253" s="68" t="str">
        <f t="shared" si="189"/>
        <v>A4</v>
      </c>
      <c r="AW253" s="68">
        <f>IF(AF253=0,0,VLOOKUP($H253,Leistungszahlen!$A$11:$H$158,4,FALSE))</f>
        <v>0</v>
      </c>
      <c r="AX253" s="68">
        <f>IF(AF253=0,0,VLOOKUP($H253,Leistungszahlen!$A$11:$H$158,5,FALSE))</f>
        <v>0</v>
      </c>
      <c r="AY253" s="68">
        <f>IF(AG253=0,0,VLOOKUP($H253,Leistungszahlen!$A$11:$H$158,6,FALSE))</f>
        <v>0</v>
      </c>
      <c r="AZ253" s="68">
        <f t="shared" si="190"/>
        <v>0</v>
      </c>
      <c r="BA253" s="68">
        <f t="shared" si="191"/>
        <v>0</v>
      </c>
      <c r="BC253" s="68">
        <f t="shared" si="202"/>
        <v>0</v>
      </c>
      <c r="BD253" s="285"/>
    </row>
    <row r="254" spans="1:56" s="68" customFormat="1" ht="33.75">
      <c r="A254" s="200"/>
      <c r="B254" s="200"/>
      <c r="C254" s="200" t="s">
        <v>641</v>
      </c>
      <c r="D254" s="200" t="s">
        <v>202</v>
      </c>
      <c r="E254" s="200" t="s">
        <v>351</v>
      </c>
      <c r="F254" s="200" t="s">
        <v>978</v>
      </c>
      <c r="G254" s="200" t="s">
        <v>121</v>
      </c>
      <c r="H254" s="201" t="s">
        <v>200</v>
      </c>
      <c r="I254" s="202">
        <v>4.3</v>
      </c>
      <c r="J254" s="200" t="s">
        <v>778</v>
      </c>
      <c r="K254" s="176">
        <v>2</v>
      </c>
      <c r="L254" s="176">
        <v>1</v>
      </c>
      <c r="M254" s="176"/>
      <c r="N254" s="286">
        <v>6</v>
      </c>
      <c r="O254" s="286"/>
      <c r="P254" s="176"/>
      <c r="Q254" s="203">
        <f t="shared" si="183"/>
        <v>6</v>
      </c>
      <c r="R254" s="203">
        <f t="shared" si="184"/>
        <v>0</v>
      </c>
      <c r="S254" s="203">
        <f t="shared" si="185"/>
        <v>0</v>
      </c>
      <c r="T254" s="203">
        <f t="shared" si="186"/>
        <v>0</v>
      </c>
      <c r="U254" s="203">
        <f t="shared" si="187"/>
        <v>0</v>
      </c>
      <c r="V254" s="175">
        <f>IF(Q254&gt;0,VLOOKUP(Q254,Jahresfaktoren!$A$11:$B$24,2,),0)</f>
        <v>302</v>
      </c>
      <c r="W254" s="175">
        <f>IF(R254&gt;0,VLOOKUP(R254,Jahresfaktoren!$D$11:$E$24,2,),0)</f>
        <v>0</v>
      </c>
      <c r="X254" s="175">
        <f>IF(S254&gt;0,VLOOKUP(S254,Jahresfaktoren!$A$28:$B$29,2,),0)</f>
        <v>0</v>
      </c>
      <c r="Y254" s="175">
        <f>IF(T254&gt;0,VLOOKUP(T254,Jahresfaktoren!$A$28:$B$29,2,),0)</f>
        <v>0</v>
      </c>
      <c r="Z254" s="175">
        <f>IF(U254&gt;0,VLOOKUP(U254,Jahresfaktoren!$A$32:$B$33,2,),)</f>
        <v>0</v>
      </c>
      <c r="AA254" s="177">
        <f t="shared" si="192"/>
        <v>1298.5999999999999</v>
      </c>
      <c r="AB254" s="177" t="str">
        <f t="shared" si="193"/>
        <v/>
      </c>
      <c r="AC254" s="177" t="str">
        <f t="shared" si="194"/>
        <v/>
      </c>
      <c r="AD254" s="177" t="str">
        <f t="shared" si="195"/>
        <v/>
      </c>
      <c r="AE254" s="177" t="str">
        <f t="shared" si="196"/>
        <v/>
      </c>
      <c r="AF254" s="178">
        <f>IF(Q254&gt;0,VLOOKUP(H254,Leistungszahlen!$A$11:$C$158,3,),0)</f>
        <v>0</v>
      </c>
      <c r="AG254" s="178">
        <f>IF(R254&gt;0,VLOOKUP(H254,Leistungszahlen!$A$11:$F$158,6,),IF(T254&gt;0,VLOOKUP(H254,Leistungszahlen!$A$11:$F$158,6,),0))</f>
        <v>0</v>
      </c>
      <c r="AH254" s="179" t="e">
        <f t="shared" si="178"/>
        <v>#DIV/0!</v>
      </c>
      <c r="AI254" s="179">
        <f t="shared" si="179"/>
        <v>0</v>
      </c>
      <c r="AJ254" s="179">
        <f t="shared" si="180"/>
        <v>0</v>
      </c>
      <c r="AK254" s="179">
        <f t="shared" si="181"/>
        <v>0</v>
      </c>
      <c r="AL254" s="179">
        <f t="shared" si="182"/>
        <v>0</v>
      </c>
      <c r="AM254" s="180">
        <f>IF(L254=1,Stundensätze!$D$13,IF(L254=2,Stundensätze!$D$17,IF(L254=4,Stundensätze!$D$21,"")))</f>
        <v>0</v>
      </c>
      <c r="AN254" s="180">
        <f>IF(L254=1,Stundensätze!$D$15,IF(L254=2,Stundensätze!$D$19,IF(L254=4,Stundensätze!$D$23,"")))</f>
        <v>0</v>
      </c>
      <c r="AO254" s="180" t="e">
        <f t="shared" si="197"/>
        <v>#DIV/0!</v>
      </c>
      <c r="AP254" s="180">
        <f t="shared" si="198"/>
        <v>0</v>
      </c>
      <c r="AQ254" s="192" t="e">
        <f t="shared" si="199"/>
        <v>#DIV/0!</v>
      </c>
      <c r="AR254" s="192" t="e">
        <f t="shared" si="200"/>
        <v>#DIV/0!</v>
      </c>
      <c r="AS254" s="193" t="e">
        <f t="shared" si="201"/>
        <v>#DIV/0!</v>
      </c>
      <c r="AT254" s="258" t="str">
        <f>IF(K254=0,0,VLOOKUP(K254,Kostenstellen!A:B,2,FALSE))</f>
        <v xml:space="preserve">Sophie-Luisen-Klinik                       </v>
      </c>
      <c r="AU254" s="68" t="str">
        <f t="shared" si="188"/>
        <v>B</v>
      </c>
      <c r="AV254" s="68" t="str">
        <f t="shared" si="189"/>
        <v/>
      </c>
      <c r="AW254" s="68">
        <f>IF(AF254=0,0,VLOOKUP($H254,Leistungszahlen!$A$11:$H$158,4,FALSE))</f>
        <v>0</v>
      </c>
      <c r="AX254" s="68">
        <f>IF(AF254=0,0,VLOOKUP($H254,Leistungszahlen!$A$11:$H$158,5,FALSE))</f>
        <v>0</v>
      </c>
      <c r="AY254" s="68">
        <f>IF(AG254=0,0,VLOOKUP($H254,Leistungszahlen!$A$11:$H$158,6,FALSE))</f>
        <v>0</v>
      </c>
      <c r="AZ254" s="68">
        <f t="shared" si="190"/>
        <v>0</v>
      </c>
      <c r="BA254" s="68">
        <f t="shared" si="191"/>
        <v>0</v>
      </c>
      <c r="BC254" s="68">
        <f t="shared" si="202"/>
        <v>0</v>
      </c>
      <c r="BD254" s="285"/>
    </row>
    <row r="255" spans="1:56" s="68" customFormat="1" ht="33.75">
      <c r="A255" s="200"/>
      <c r="B255" s="200"/>
      <c r="C255" s="200" t="s">
        <v>641</v>
      </c>
      <c r="D255" s="200" t="s">
        <v>202</v>
      </c>
      <c r="E255" s="200" t="s">
        <v>351</v>
      </c>
      <c r="F255" s="200" t="s">
        <v>979</v>
      </c>
      <c r="G255" s="200" t="s">
        <v>556</v>
      </c>
      <c r="H255" s="201" t="s">
        <v>290</v>
      </c>
      <c r="I255" s="202">
        <v>23.34</v>
      </c>
      <c r="J255" s="200" t="s">
        <v>780</v>
      </c>
      <c r="K255" s="176">
        <v>2</v>
      </c>
      <c r="L255" s="176">
        <v>1</v>
      </c>
      <c r="M255" s="176"/>
      <c r="N255" s="286">
        <v>3</v>
      </c>
      <c r="O255" s="286">
        <v>3</v>
      </c>
      <c r="P255" s="176"/>
      <c r="Q255" s="203">
        <f t="shared" si="183"/>
        <v>3</v>
      </c>
      <c r="R255" s="203">
        <f t="shared" si="184"/>
        <v>3</v>
      </c>
      <c r="S255" s="203">
        <f t="shared" si="185"/>
        <v>0</v>
      </c>
      <c r="T255" s="203">
        <f t="shared" si="186"/>
        <v>0</v>
      </c>
      <c r="U255" s="203">
        <f t="shared" si="187"/>
        <v>0</v>
      </c>
      <c r="V255" s="175">
        <f>IF(Q255&gt;0,VLOOKUP(Q255,Jahresfaktoren!$A$11:$B$24,2,),0)</f>
        <v>152</v>
      </c>
      <c r="W255" s="175">
        <f>IF(R255&gt;0,VLOOKUP(R255,Jahresfaktoren!$D$11:$E$24,2,),0)</f>
        <v>150</v>
      </c>
      <c r="X255" s="175">
        <f>IF(S255&gt;0,VLOOKUP(S255,Jahresfaktoren!$A$28:$B$29,2,),0)</f>
        <v>0</v>
      </c>
      <c r="Y255" s="175">
        <f>IF(T255&gt;0,VLOOKUP(T255,Jahresfaktoren!$A$28:$B$29,2,),0)</f>
        <v>0</v>
      </c>
      <c r="Z255" s="175">
        <f>IF(U255&gt;0,VLOOKUP(U255,Jahresfaktoren!$A$32:$B$33,2,),)</f>
        <v>0</v>
      </c>
      <c r="AA255" s="177">
        <f t="shared" si="192"/>
        <v>3547.68</v>
      </c>
      <c r="AB255" s="177">
        <f t="shared" si="193"/>
        <v>3501</v>
      </c>
      <c r="AC255" s="177" t="str">
        <f t="shared" si="194"/>
        <v/>
      </c>
      <c r="AD255" s="177" t="str">
        <f t="shared" si="195"/>
        <v/>
      </c>
      <c r="AE255" s="177" t="str">
        <f t="shared" si="196"/>
        <v/>
      </c>
      <c r="AF255" s="178">
        <f>IF(Q255&gt;0,VLOOKUP(H255,Leistungszahlen!$A$11:$C$158,3,),0)</f>
        <v>0</v>
      </c>
      <c r="AG255" s="178">
        <f>IF(R255&gt;0,VLOOKUP(H255,Leistungszahlen!$A$11:$F$158,6,),IF(T255&gt;0,VLOOKUP(H255,Leistungszahlen!$A$11:$F$158,6,),0))</f>
        <v>0</v>
      </c>
      <c r="AH255" s="179" t="e">
        <f t="shared" si="178"/>
        <v>#DIV/0!</v>
      </c>
      <c r="AI255" s="179" t="e">
        <f t="shared" si="179"/>
        <v>#DIV/0!</v>
      </c>
      <c r="AJ255" s="179">
        <f t="shared" si="180"/>
        <v>0</v>
      </c>
      <c r="AK255" s="179">
        <f t="shared" si="181"/>
        <v>0</v>
      </c>
      <c r="AL255" s="179">
        <f t="shared" si="182"/>
        <v>0</v>
      </c>
      <c r="AM255" s="180">
        <f>IF(L255=1,Stundensätze!$D$13,IF(L255=2,Stundensätze!$D$17,IF(L255=4,Stundensätze!$D$21,"")))</f>
        <v>0</v>
      </c>
      <c r="AN255" s="180">
        <f>IF(L255=1,Stundensätze!$D$15,IF(L255=2,Stundensätze!$D$19,IF(L255=4,Stundensätze!$D$23,"")))</f>
        <v>0</v>
      </c>
      <c r="AO255" s="180" t="e">
        <f t="shared" si="197"/>
        <v>#DIV/0!</v>
      </c>
      <c r="AP255" s="180">
        <f t="shared" si="198"/>
        <v>0</v>
      </c>
      <c r="AQ255" s="192" t="e">
        <f t="shared" si="199"/>
        <v>#DIV/0!</v>
      </c>
      <c r="AR255" s="192" t="e">
        <f t="shared" si="200"/>
        <v>#DIV/0!</v>
      </c>
      <c r="AS255" s="193" t="e">
        <f t="shared" si="201"/>
        <v>#DIV/0!</v>
      </c>
      <c r="AT255" s="258" t="str">
        <f>IF(K255=0,0,VLOOKUP(K255,Kostenstellen!A:B,2,FALSE))</f>
        <v xml:space="preserve">Sophie-Luisen-Klinik                       </v>
      </c>
      <c r="AU255" s="68" t="str">
        <f t="shared" si="188"/>
        <v>A4</v>
      </c>
      <c r="AV255" s="68" t="str">
        <f t="shared" si="189"/>
        <v>A4</v>
      </c>
      <c r="AW255" s="68">
        <f>IF(AF255=0,0,VLOOKUP($H255,Leistungszahlen!$A$11:$H$158,4,FALSE))</f>
        <v>0</v>
      </c>
      <c r="AX255" s="68">
        <f>IF(AF255=0,0,VLOOKUP($H255,Leistungszahlen!$A$11:$H$158,5,FALSE))</f>
        <v>0</v>
      </c>
      <c r="AY255" s="68">
        <f>IF(AG255=0,0,VLOOKUP($H255,Leistungszahlen!$A$11:$H$158,6,FALSE))</f>
        <v>0</v>
      </c>
      <c r="AZ255" s="68">
        <f t="shared" si="190"/>
        <v>0</v>
      </c>
      <c r="BA255" s="68">
        <f t="shared" si="191"/>
        <v>0</v>
      </c>
      <c r="BC255" s="68">
        <f t="shared" si="202"/>
        <v>0</v>
      </c>
      <c r="BD255" s="285"/>
    </row>
    <row r="256" spans="1:56" s="68" customFormat="1" ht="33.75">
      <c r="A256" s="200"/>
      <c r="B256" s="200"/>
      <c r="C256" s="200" t="s">
        <v>641</v>
      </c>
      <c r="D256" s="200" t="s">
        <v>202</v>
      </c>
      <c r="E256" s="200" t="s">
        <v>351</v>
      </c>
      <c r="F256" s="200" t="s">
        <v>980</v>
      </c>
      <c r="G256" s="200" t="s">
        <v>121</v>
      </c>
      <c r="H256" s="201" t="s">
        <v>200</v>
      </c>
      <c r="I256" s="202">
        <v>4.3</v>
      </c>
      <c r="J256" s="200" t="s">
        <v>778</v>
      </c>
      <c r="K256" s="176">
        <v>2</v>
      </c>
      <c r="L256" s="176">
        <v>1</v>
      </c>
      <c r="M256" s="176"/>
      <c r="N256" s="286">
        <v>6</v>
      </c>
      <c r="O256" s="286"/>
      <c r="P256" s="176"/>
      <c r="Q256" s="203">
        <f t="shared" si="183"/>
        <v>6</v>
      </c>
      <c r="R256" s="203">
        <f t="shared" si="184"/>
        <v>0</v>
      </c>
      <c r="S256" s="203">
        <f t="shared" si="185"/>
        <v>0</v>
      </c>
      <c r="T256" s="203">
        <f t="shared" si="186"/>
        <v>0</v>
      </c>
      <c r="U256" s="203">
        <f t="shared" si="187"/>
        <v>0</v>
      </c>
      <c r="V256" s="175">
        <f>IF(Q256&gt;0,VLOOKUP(Q256,Jahresfaktoren!$A$11:$B$24,2,),0)</f>
        <v>302</v>
      </c>
      <c r="W256" s="175">
        <f>IF(R256&gt;0,VLOOKUP(R256,Jahresfaktoren!$D$11:$E$24,2,),0)</f>
        <v>0</v>
      </c>
      <c r="X256" s="175">
        <f>IF(S256&gt;0,VLOOKUP(S256,Jahresfaktoren!$A$28:$B$29,2,),0)</f>
        <v>0</v>
      </c>
      <c r="Y256" s="175">
        <f>IF(T256&gt;0,VLOOKUP(T256,Jahresfaktoren!$A$28:$B$29,2,),0)</f>
        <v>0</v>
      </c>
      <c r="Z256" s="175">
        <f>IF(U256&gt;0,VLOOKUP(U256,Jahresfaktoren!$A$32:$B$33,2,),)</f>
        <v>0</v>
      </c>
      <c r="AA256" s="177">
        <f t="shared" si="192"/>
        <v>1298.5999999999999</v>
      </c>
      <c r="AB256" s="177" t="str">
        <f t="shared" si="193"/>
        <v/>
      </c>
      <c r="AC256" s="177" t="str">
        <f t="shared" si="194"/>
        <v/>
      </c>
      <c r="AD256" s="177" t="str">
        <f t="shared" si="195"/>
        <v/>
      </c>
      <c r="AE256" s="177" t="str">
        <f t="shared" si="196"/>
        <v/>
      </c>
      <c r="AF256" s="178">
        <f>IF(Q256&gt;0,VLOOKUP(H256,Leistungszahlen!$A$11:$C$158,3,),0)</f>
        <v>0</v>
      </c>
      <c r="AG256" s="178">
        <f>IF(R256&gt;0,VLOOKUP(H256,Leistungszahlen!$A$11:$F$158,6,),IF(T256&gt;0,VLOOKUP(H256,Leistungszahlen!$A$11:$F$158,6,),0))</f>
        <v>0</v>
      </c>
      <c r="AH256" s="179" t="e">
        <f t="shared" si="178"/>
        <v>#DIV/0!</v>
      </c>
      <c r="AI256" s="179">
        <f t="shared" si="179"/>
        <v>0</v>
      </c>
      <c r="AJ256" s="179">
        <f t="shared" si="180"/>
        <v>0</v>
      </c>
      <c r="AK256" s="179">
        <f t="shared" si="181"/>
        <v>0</v>
      </c>
      <c r="AL256" s="179">
        <f t="shared" si="182"/>
        <v>0</v>
      </c>
      <c r="AM256" s="180">
        <f>IF(L256=1,Stundensätze!$D$13,IF(L256=2,Stundensätze!$D$17,IF(L256=4,Stundensätze!$D$21,"")))</f>
        <v>0</v>
      </c>
      <c r="AN256" s="180">
        <f>IF(L256=1,Stundensätze!$D$15,IF(L256=2,Stundensätze!$D$19,IF(L256=4,Stundensätze!$D$23,"")))</f>
        <v>0</v>
      </c>
      <c r="AO256" s="180" t="e">
        <f t="shared" si="197"/>
        <v>#DIV/0!</v>
      </c>
      <c r="AP256" s="180">
        <f t="shared" si="198"/>
        <v>0</v>
      </c>
      <c r="AQ256" s="192" t="e">
        <f t="shared" si="199"/>
        <v>#DIV/0!</v>
      </c>
      <c r="AR256" s="192" t="e">
        <f t="shared" si="200"/>
        <v>#DIV/0!</v>
      </c>
      <c r="AS256" s="193" t="e">
        <f t="shared" si="201"/>
        <v>#DIV/0!</v>
      </c>
      <c r="AT256" s="258" t="str">
        <f>IF(K256=0,0,VLOOKUP(K256,Kostenstellen!A:B,2,FALSE))</f>
        <v xml:space="preserve">Sophie-Luisen-Klinik                       </v>
      </c>
      <c r="AU256" s="68" t="str">
        <f t="shared" si="188"/>
        <v>B</v>
      </c>
      <c r="AV256" s="68" t="str">
        <f t="shared" si="189"/>
        <v/>
      </c>
      <c r="AW256" s="68">
        <f>IF(AF256=0,0,VLOOKUP($H256,Leistungszahlen!$A$11:$H$158,4,FALSE))</f>
        <v>0</v>
      </c>
      <c r="AX256" s="68">
        <f>IF(AF256=0,0,VLOOKUP($H256,Leistungszahlen!$A$11:$H$158,5,FALSE))</f>
        <v>0</v>
      </c>
      <c r="AY256" s="68">
        <f>IF(AG256=0,0,VLOOKUP($H256,Leistungszahlen!$A$11:$H$158,6,FALSE))</f>
        <v>0</v>
      </c>
      <c r="AZ256" s="68">
        <f t="shared" si="190"/>
        <v>0</v>
      </c>
      <c r="BA256" s="68">
        <f t="shared" si="191"/>
        <v>0</v>
      </c>
      <c r="BC256" s="68">
        <f t="shared" si="202"/>
        <v>0</v>
      </c>
      <c r="BD256" s="285"/>
    </row>
    <row r="257" spans="1:56" s="68" customFormat="1" ht="33.75">
      <c r="A257" s="200"/>
      <c r="B257" s="200"/>
      <c r="C257" s="200" t="s">
        <v>641</v>
      </c>
      <c r="D257" s="200" t="s">
        <v>202</v>
      </c>
      <c r="E257" s="200" t="s">
        <v>351</v>
      </c>
      <c r="F257" s="200" t="s">
        <v>981</v>
      </c>
      <c r="G257" s="200" t="s">
        <v>556</v>
      </c>
      <c r="H257" s="201" t="s">
        <v>290</v>
      </c>
      <c r="I257" s="202">
        <v>23.34</v>
      </c>
      <c r="J257" s="200" t="s">
        <v>780</v>
      </c>
      <c r="K257" s="176">
        <v>2</v>
      </c>
      <c r="L257" s="176">
        <v>1</v>
      </c>
      <c r="M257" s="176"/>
      <c r="N257" s="286">
        <v>3</v>
      </c>
      <c r="O257" s="286">
        <v>3</v>
      </c>
      <c r="P257" s="176"/>
      <c r="Q257" s="203">
        <f t="shared" si="183"/>
        <v>3</v>
      </c>
      <c r="R257" s="203">
        <f t="shared" si="184"/>
        <v>3</v>
      </c>
      <c r="S257" s="203">
        <f t="shared" si="185"/>
        <v>0</v>
      </c>
      <c r="T257" s="203">
        <f t="shared" si="186"/>
        <v>0</v>
      </c>
      <c r="U257" s="203">
        <f t="shared" si="187"/>
        <v>0</v>
      </c>
      <c r="V257" s="175">
        <f>IF(Q257&gt;0,VLOOKUP(Q257,Jahresfaktoren!$A$11:$B$24,2,),0)</f>
        <v>152</v>
      </c>
      <c r="W257" s="175">
        <f>IF(R257&gt;0,VLOOKUP(R257,Jahresfaktoren!$D$11:$E$24,2,),0)</f>
        <v>150</v>
      </c>
      <c r="X257" s="175">
        <f>IF(S257&gt;0,VLOOKUP(S257,Jahresfaktoren!$A$28:$B$29,2,),0)</f>
        <v>0</v>
      </c>
      <c r="Y257" s="175">
        <f>IF(T257&gt;0,VLOOKUP(T257,Jahresfaktoren!$A$28:$B$29,2,),0)</f>
        <v>0</v>
      </c>
      <c r="Z257" s="175">
        <f>IF(U257&gt;0,VLOOKUP(U257,Jahresfaktoren!$A$32:$B$33,2,),)</f>
        <v>0</v>
      </c>
      <c r="AA257" s="177">
        <f t="shared" si="192"/>
        <v>3547.68</v>
      </c>
      <c r="AB257" s="177">
        <f t="shared" si="193"/>
        <v>3501</v>
      </c>
      <c r="AC257" s="177" t="str">
        <f t="shared" si="194"/>
        <v/>
      </c>
      <c r="AD257" s="177" t="str">
        <f t="shared" si="195"/>
        <v/>
      </c>
      <c r="AE257" s="177" t="str">
        <f t="shared" si="196"/>
        <v/>
      </c>
      <c r="AF257" s="178">
        <f>IF(Q257&gt;0,VLOOKUP(H257,Leistungszahlen!$A$11:$C$158,3,),0)</f>
        <v>0</v>
      </c>
      <c r="AG257" s="178">
        <f>IF(R257&gt;0,VLOOKUP(H257,Leistungszahlen!$A$11:$F$158,6,),IF(T257&gt;0,VLOOKUP(H257,Leistungszahlen!$A$11:$F$158,6,),0))</f>
        <v>0</v>
      </c>
      <c r="AH257" s="179" t="e">
        <f t="shared" si="178"/>
        <v>#DIV/0!</v>
      </c>
      <c r="AI257" s="179" t="e">
        <f t="shared" si="179"/>
        <v>#DIV/0!</v>
      </c>
      <c r="AJ257" s="179">
        <f t="shared" si="180"/>
        <v>0</v>
      </c>
      <c r="AK257" s="179">
        <f t="shared" si="181"/>
        <v>0</v>
      </c>
      <c r="AL257" s="179">
        <f t="shared" si="182"/>
        <v>0</v>
      </c>
      <c r="AM257" s="180">
        <f>IF(L257=1,Stundensätze!$D$13,IF(L257=2,Stundensätze!$D$17,IF(L257=4,Stundensätze!$D$21,"")))</f>
        <v>0</v>
      </c>
      <c r="AN257" s="180">
        <f>IF(L257=1,Stundensätze!$D$15,IF(L257=2,Stundensätze!$D$19,IF(L257=4,Stundensätze!$D$23,"")))</f>
        <v>0</v>
      </c>
      <c r="AO257" s="180" t="e">
        <f t="shared" si="197"/>
        <v>#DIV/0!</v>
      </c>
      <c r="AP257" s="180">
        <f t="shared" si="198"/>
        <v>0</v>
      </c>
      <c r="AQ257" s="192" t="e">
        <f t="shared" si="199"/>
        <v>#DIV/0!</v>
      </c>
      <c r="AR257" s="192" t="e">
        <f t="shared" si="200"/>
        <v>#DIV/0!</v>
      </c>
      <c r="AS257" s="193" t="e">
        <f t="shared" si="201"/>
        <v>#DIV/0!</v>
      </c>
      <c r="AT257" s="258" t="str">
        <f>IF(K257=0,0,VLOOKUP(K257,Kostenstellen!A:B,2,FALSE))</f>
        <v xml:space="preserve">Sophie-Luisen-Klinik                       </v>
      </c>
      <c r="AU257" s="68" t="str">
        <f t="shared" si="188"/>
        <v>A4</v>
      </c>
      <c r="AV257" s="68" t="str">
        <f t="shared" si="189"/>
        <v>A4</v>
      </c>
      <c r="AW257" s="68">
        <f>IF(AF257=0,0,VLOOKUP($H257,Leistungszahlen!$A$11:$H$158,4,FALSE))</f>
        <v>0</v>
      </c>
      <c r="AX257" s="68">
        <f>IF(AF257=0,0,VLOOKUP($H257,Leistungszahlen!$A$11:$H$158,5,FALSE))</f>
        <v>0</v>
      </c>
      <c r="AY257" s="68">
        <f>IF(AG257=0,0,VLOOKUP($H257,Leistungszahlen!$A$11:$H$158,6,FALSE))</f>
        <v>0</v>
      </c>
      <c r="AZ257" s="68">
        <f t="shared" si="190"/>
        <v>0</v>
      </c>
      <c r="BA257" s="68">
        <f t="shared" si="191"/>
        <v>0</v>
      </c>
      <c r="BC257" s="68">
        <f t="shared" si="202"/>
        <v>0</v>
      </c>
      <c r="BD257" s="285"/>
    </row>
    <row r="258" spans="1:56" s="68" customFormat="1" ht="33.75">
      <c r="A258" s="200"/>
      <c r="B258" s="200"/>
      <c r="C258" s="200" t="s">
        <v>641</v>
      </c>
      <c r="D258" s="200" t="s">
        <v>202</v>
      </c>
      <c r="E258" s="200" t="s">
        <v>351</v>
      </c>
      <c r="F258" s="200" t="s">
        <v>982</v>
      </c>
      <c r="G258" s="200" t="s">
        <v>121</v>
      </c>
      <c r="H258" s="201" t="s">
        <v>200</v>
      </c>
      <c r="I258" s="202">
        <v>4.3</v>
      </c>
      <c r="J258" s="200" t="s">
        <v>778</v>
      </c>
      <c r="K258" s="176">
        <v>2</v>
      </c>
      <c r="L258" s="176">
        <v>1</v>
      </c>
      <c r="M258" s="176"/>
      <c r="N258" s="286">
        <v>6</v>
      </c>
      <c r="O258" s="286"/>
      <c r="P258" s="176"/>
      <c r="Q258" s="203">
        <f t="shared" si="183"/>
        <v>6</v>
      </c>
      <c r="R258" s="203">
        <f t="shared" si="184"/>
        <v>0</v>
      </c>
      <c r="S258" s="203">
        <f t="shared" si="185"/>
        <v>0</v>
      </c>
      <c r="T258" s="203">
        <f t="shared" si="186"/>
        <v>0</v>
      </c>
      <c r="U258" s="203">
        <f t="shared" si="187"/>
        <v>0</v>
      </c>
      <c r="V258" s="175">
        <f>IF(Q258&gt;0,VLOOKUP(Q258,Jahresfaktoren!$A$11:$B$24,2,),0)</f>
        <v>302</v>
      </c>
      <c r="W258" s="175">
        <f>IF(R258&gt;0,VLOOKUP(R258,Jahresfaktoren!$D$11:$E$24,2,),0)</f>
        <v>0</v>
      </c>
      <c r="X258" s="175">
        <f>IF(S258&gt;0,VLOOKUP(S258,Jahresfaktoren!$A$28:$B$29,2,),0)</f>
        <v>0</v>
      </c>
      <c r="Y258" s="175">
        <f>IF(T258&gt;0,VLOOKUP(T258,Jahresfaktoren!$A$28:$B$29,2,),0)</f>
        <v>0</v>
      </c>
      <c r="Z258" s="175">
        <f>IF(U258&gt;0,VLOOKUP(U258,Jahresfaktoren!$A$32:$B$33,2,),)</f>
        <v>0</v>
      </c>
      <c r="AA258" s="177">
        <f t="shared" si="192"/>
        <v>1298.5999999999999</v>
      </c>
      <c r="AB258" s="177" t="str">
        <f t="shared" si="193"/>
        <v/>
      </c>
      <c r="AC258" s="177" t="str">
        <f t="shared" si="194"/>
        <v/>
      </c>
      <c r="AD258" s="177" t="str">
        <f t="shared" si="195"/>
        <v/>
      </c>
      <c r="AE258" s="177" t="str">
        <f t="shared" si="196"/>
        <v/>
      </c>
      <c r="AF258" s="178">
        <f>IF(Q258&gt;0,VLOOKUP(H258,Leistungszahlen!$A$11:$C$158,3,),0)</f>
        <v>0</v>
      </c>
      <c r="AG258" s="178">
        <f>IF(R258&gt;0,VLOOKUP(H258,Leistungszahlen!$A$11:$F$158,6,),IF(T258&gt;0,VLOOKUP(H258,Leistungszahlen!$A$11:$F$158,6,),0))</f>
        <v>0</v>
      </c>
      <c r="AH258" s="179" t="e">
        <f t="shared" si="178"/>
        <v>#DIV/0!</v>
      </c>
      <c r="AI258" s="179">
        <f t="shared" si="179"/>
        <v>0</v>
      </c>
      <c r="AJ258" s="179">
        <f t="shared" si="180"/>
        <v>0</v>
      </c>
      <c r="AK258" s="179">
        <f t="shared" si="181"/>
        <v>0</v>
      </c>
      <c r="AL258" s="179">
        <f t="shared" si="182"/>
        <v>0</v>
      </c>
      <c r="AM258" s="180">
        <f>IF(L258=1,Stundensätze!$D$13,IF(L258=2,Stundensätze!$D$17,IF(L258=4,Stundensätze!$D$21,"")))</f>
        <v>0</v>
      </c>
      <c r="AN258" s="180">
        <f>IF(L258=1,Stundensätze!$D$15,IF(L258=2,Stundensätze!$D$19,IF(L258=4,Stundensätze!$D$23,"")))</f>
        <v>0</v>
      </c>
      <c r="AO258" s="180" t="e">
        <f t="shared" si="197"/>
        <v>#DIV/0!</v>
      </c>
      <c r="AP258" s="180">
        <f t="shared" si="198"/>
        <v>0</v>
      </c>
      <c r="AQ258" s="192" t="e">
        <f t="shared" si="199"/>
        <v>#DIV/0!</v>
      </c>
      <c r="AR258" s="192" t="e">
        <f t="shared" si="200"/>
        <v>#DIV/0!</v>
      </c>
      <c r="AS258" s="193" t="e">
        <f t="shared" si="201"/>
        <v>#DIV/0!</v>
      </c>
      <c r="AT258" s="258" t="str">
        <f>IF(K258=0,0,VLOOKUP(K258,Kostenstellen!A:B,2,FALSE))</f>
        <v xml:space="preserve">Sophie-Luisen-Klinik                       </v>
      </c>
      <c r="AU258" s="68" t="str">
        <f t="shared" si="188"/>
        <v>B</v>
      </c>
      <c r="AV258" s="68" t="str">
        <f t="shared" si="189"/>
        <v/>
      </c>
      <c r="AW258" s="68">
        <f>IF(AF258=0,0,VLOOKUP($H258,Leistungszahlen!$A$11:$H$158,4,FALSE))</f>
        <v>0</v>
      </c>
      <c r="AX258" s="68">
        <f>IF(AF258=0,0,VLOOKUP($H258,Leistungszahlen!$A$11:$H$158,5,FALSE))</f>
        <v>0</v>
      </c>
      <c r="AY258" s="68">
        <f>IF(AG258=0,0,VLOOKUP($H258,Leistungszahlen!$A$11:$H$158,6,FALSE))</f>
        <v>0</v>
      </c>
      <c r="AZ258" s="68">
        <f t="shared" si="190"/>
        <v>0</v>
      </c>
      <c r="BA258" s="68">
        <f t="shared" si="191"/>
        <v>0</v>
      </c>
      <c r="BC258" s="68">
        <f t="shared" si="202"/>
        <v>0</v>
      </c>
      <c r="BD258" s="285"/>
    </row>
    <row r="259" spans="1:56" s="68" customFormat="1" ht="33.75">
      <c r="A259" s="200"/>
      <c r="B259" s="200"/>
      <c r="C259" s="200" t="s">
        <v>641</v>
      </c>
      <c r="D259" s="200" t="s">
        <v>202</v>
      </c>
      <c r="E259" s="200" t="s">
        <v>351</v>
      </c>
      <c r="F259" s="200"/>
      <c r="G259" s="200" t="s">
        <v>113</v>
      </c>
      <c r="H259" s="201" t="s">
        <v>205</v>
      </c>
      <c r="I259" s="202">
        <v>163.6</v>
      </c>
      <c r="J259" s="200" t="s">
        <v>780</v>
      </c>
      <c r="K259" s="176">
        <v>2</v>
      </c>
      <c r="L259" s="176">
        <v>1</v>
      </c>
      <c r="M259" s="176"/>
      <c r="N259" s="286">
        <v>3</v>
      </c>
      <c r="O259" s="286">
        <v>3</v>
      </c>
      <c r="P259" s="176"/>
      <c r="Q259" s="203">
        <f t="shared" si="183"/>
        <v>3</v>
      </c>
      <c r="R259" s="203">
        <f t="shared" si="184"/>
        <v>3</v>
      </c>
      <c r="S259" s="203">
        <f t="shared" si="185"/>
        <v>0</v>
      </c>
      <c r="T259" s="203">
        <f t="shared" si="186"/>
        <v>0</v>
      </c>
      <c r="U259" s="203">
        <f t="shared" si="187"/>
        <v>0</v>
      </c>
      <c r="V259" s="175">
        <f>IF(Q259&gt;0,VLOOKUP(Q259,Jahresfaktoren!$A$11:$B$24,2,),0)</f>
        <v>152</v>
      </c>
      <c r="W259" s="175">
        <f>IF(R259&gt;0,VLOOKUP(R259,Jahresfaktoren!$D$11:$E$24,2,),0)</f>
        <v>150</v>
      </c>
      <c r="X259" s="175">
        <f>IF(S259&gt;0,VLOOKUP(S259,Jahresfaktoren!$A$28:$B$29,2,),0)</f>
        <v>0</v>
      </c>
      <c r="Y259" s="175">
        <f>IF(T259&gt;0,VLOOKUP(T259,Jahresfaktoren!$A$28:$B$29,2,),0)</f>
        <v>0</v>
      </c>
      <c r="Z259" s="175">
        <f>IF(U259&gt;0,VLOOKUP(U259,Jahresfaktoren!$A$32:$B$33,2,),)</f>
        <v>0</v>
      </c>
      <c r="AA259" s="177">
        <f t="shared" si="192"/>
        <v>24867.200000000001</v>
      </c>
      <c r="AB259" s="177">
        <f t="shared" si="193"/>
        <v>24540</v>
      </c>
      <c r="AC259" s="177" t="str">
        <f t="shared" si="194"/>
        <v/>
      </c>
      <c r="AD259" s="177" t="str">
        <f t="shared" si="195"/>
        <v/>
      </c>
      <c r="AE259" s="177" t="str">
        <f t="shared" si="196"/>
        <v/>
      </c>
      <c r="AF259" s="178">
        <f>IF(Q259&gt;0,VLOOKUP(H259,Leistungszahlen!$A$11:$C$158,3,),0)</f>
        <v>0</v>
      </c>
      <c r="AG259" s="178">
        <f>IF(R259&gt;0,VLOOKUP(H259,Leistungszahlen!$A$11:$F$158,6,),IF(T259&gt;0,VLOOKUP(H259,Leistungszahlen!$A$11:$F$158,6,),0))</f>
        <v>0</v>
      </c>
      <c r="AH259" s="179" t="e">
        <f t="shared" si="178"/>
        <v>#DIV/0!</v>
      </c>
      <c r="AI259" s="179" t="e">
        <f t="shared" si="179"/>
        <v>#DIV/0!</v>
      </c>
      <c r="AJ259" s="179">
        <f t="shared" si="180"/>
        <v>0</v>
      </c>
      <c r="AK259" s="179">
        <f t="shared" si="181"/>
        <v>0</v>
      </c>
      <c r="AL259" s="179">
        <f t="shared" si="182"/>
        <v>0</v>
      </c>
      <c r="AM259" s="180">
        <f>IF(L259=1,Stundensätze!$D$13,IF(L259=2,Stundensätze!$D$17,IF(L259=4,Stundensätze!$D$21,"")))</f>
        <v>0</v>
      </c>
      <c r="AN259" s="180">
        <f>IF(L259=1,Stundensätze!$D$15,IF(L259=2,Stundensätze!$D$19,IF(L259=4,Stundensätze!$D$23,"")))</f>
        <v>0</v>
      </c>
      <c r="AO259" s="180" t="e">
        <f t="shared" si="197"/>
        <v>#DIV/0!</v>
      </c>
      <c r="AP259" s="180">
        <f t="shared" si="198"/>
        <v>0</v>
      </c>
      <c r="AQ259" s="192" t="e">
        <f t="shared" si="199"/>
        <v>#DIV/0!</v>
      </c>
      <c r="AR259" s="192" t="e">
        <f t="shared" si="200"/>
        <v>#DIV/0!</v>
      </c>
      <c r="AS259" s="193" t="e">
        <f t="shared" si="201"/>
        <v>#DIV/0!</v>
      </c>
      <c r="AT259" s="258" t="str">
        <f>IF(K259=0,0,VLOOKUP(K259,Kostenstellen!A:B,2,FALSE))</f>
        <v xml:space="preserve">Sophie-Luisen-Klinik                       </v>
      </c>
      <c r="AU259" s="68" t="str">
        <f t="shared" si="188"/>
        <v>G</v>
      </c>
      <c r="AV259" s="68" t="str">
        <f t="shared" si="189"/>
        <v>G</v>
      </c>
      <c r="AW259" s="68">
        <f>IF(AF259=0,0,VLOOKUP($H259,Leistungszahlen!$A$11:$H$158,4,FALSE))</f>
        <v>0</v>
      </c>
      <c r="AX259" s="68">
        <f>IF(AF259=0,0,VLOOKUP($H259,Leistungszahlen!$A$11:$H$158,5,FALSE))</f>
        <v>0</v>
      </c>
      <c r="AY259" s="68">
        <f>IF(AG259=0,0,VLOOKUP($H259,Leistungszahlen!$A$11:$H$158,6,FALSE))</f>
        <v>0</v>
      </c>
      <c r="AZ259" s="68">
        <f t="shared" si="190"/>
        <v>0</v>
      </c>
      <c r="BA259" s="68">
        <f t="shared" si="191"/>
        <v>0</v>
      </c>
      <c r="BC259" s="68">
        <f t="shared" si="202"/>
        <v>0</v>
      </c>
      <c r="BD259" s="285"/>
    </row>
    <row r="260" spans="1:56" s="68" customFormat="1" ht="33.75">
      <c r="A260" s="200"/>
      <c r="B260" s="200"/>
      <c r="C260" s="200" t="s">
        <v>641</v>
      </c>
      <c r="D260" s="200" t="s">
        <v>202</v>
      </c>
      <c r="E260" s="200" t="s">
        <v>351</v>
      </c>
      <c r="F260" s="200"/>
      <c r="G260" s="200" t="s">
        <v>115</v>
      </c>
      <c r="H260" s="201" t="s">
        <v>219</v>
      </c>
      <c r="I260" s="202">
        <v>3.36</v>
      </c>
      <c r="J260" s="200" t="s">
        <v>560</v>
      </c>
      <c r="K260" s="176">
        <v>2</v>
      </c>
      <c r="L260" s="176">
        <v>1</v>
      </c>
      <c r="M260" s="176"/>
      <c r="N260" s="286">
        <v>6</v>
      </c>
      <c r="O260" s="286"/>
      <c r="P260" s="176"/>
      <c r="Q260" s="203">
        <f t="shared" si="183"/>
        <v>6</v>
      </c>
      <c r="R260" s="203">
        <f t="shared" si="184"/>
        <v>0</v>
      </c>
      <c r="S260" s="203">
        <f t="shared" si="185"/>
        <v>0</v>
      </c>
      <c r="T260" s="203">
        <f t="shared" si="186"/>
        <v>0</v>
      </c>
      <c r="U260" s="203">
        <f t="shared" si="187"/>
        <v>0</v>
      </c>
      <c r="V260" s="175">
        <f>IF(Q260&gt;0,VLOOKUP(Q260,Jahresfaktoren!$A$11:$B$24,2,),0)</f>
        <v>302</v>
      </c>
      <c r="W260" s="175">
        <f>IF(R260&gt;0,VLOOKUP(R260,Jahresfaktoren!$D$11:$E$24,2,),0)</f>
        <v>0</v>
      </c>
      <c r="X260" s="175">
        <f>IF(S260&gt;0,VLOOKUP(S260,Jahresfaktoren!$A$28:$B$29,2,),0)</f>
        <v>0</v>
      </c>
      <c r="Y260" s="175">
        <f>IF(T260&gt;0,VLOOKUP(T260,Jahresfaktoren!$A$28:$B$29,2,),0)</f>
        <v>0</v>
      </c>
      <c r="Z260" s="175">
        <f>IF(U260&gt;0,VLOOKUP(U260,Jahresfaktoren!$A$32:$B$33,2,),)</f>
        <v>0</v>
      </c>
      <c r="AA260" s="177">
        <f t="shared" si="192"/>
        <v>1014.7199999999999</v>
      </c>
      <c r="AB260" s="177" t="str">
        <f t="shared" si="193"/>
        <v/>
      </c>
      <c r="AC260" s="177" t="str">
        <f t="shared" si="194"/>
        <v/>
      </c>
      <c r="AD260" s="177" t="str">
        <f t="shared" si="195"/>
        <v/>
      </c>
      <c r="AE260" s="177" t="str">
        <f t="shared" si="196"/>
        <v/>
      </c>
      <c r="AF260" s="178">
        <f>IF(Q260&gt;0,VLOOKUP(H260,Leistungszahlen!$A$11:$C$158,3,),0)</f>
        <v>0</v>
      </c>
      <c r="AG260" s="178">
        <f>IF(R260&gt;0,VLOOKUP(H260,Leistungszahlen!$A$11:$F$158,6,),IF(T260&gt;0,VLOOKUP(H260,Leistungszahlen!$A$11:$F$158,6,),0))</f>
        <v>0</v>
      </c>
      <c r="AH260" s="179" t="e">
        <f t="shared" si="178"/>
        <v>#DIV/0!</v>
      </c>
      <c r="AI260" s="179">
        <f t="shared" si="179"/>
        <v>0</v>
      </c>
      <c r="AJ260" s="179">
        <f t="shared" si="180"/>
        <v>0</v>
      </c>
      <c r="AK260" s="179">
        <f t="shared" si="181"/>
        <v>0</v>
      </c>
      <c r="AL260" s="179">
        <f t="shared" si="182"/>
        <v>0</v>
      </c>
      <c r="AM260" s="180">
        <f>IF(L260=1,Stundensätze!$D$13,IF(L260=2,Stundensätze!$D$17,IF(L260=4,Stundensätze!$D$21,"")))</f>
        <v>0</v>
      </c>
      <c r="AN260" s="180">
        <f>IF(L260=1,Stundensätze!$D$15,IF(L260=2,Stundensätze!$D$19,IF(L260=4,Stundensätze!$D$23,"")))</f>
        <v>0</v>
      </c>
      <c r="AO260" s="180" t="e">
        <f t="shared" si="197"/>
        <v>#DIV/0!</v>
      </c>
      <c r="AP260" s="180">
        <f t="shared" si="198"/>
        <v>0</v>
      </c>
      <c r="AQ260" s="192" t="e">
        <f t="shared" si="199"/>
        <v>#DIV/0!</v>
      </c>
      <c r="AR260" s="192" t="e">
        <f t="shared" si="200"/>
        <v>#DIV/0!</v>
      </c>
      <c r="AS260" s="193" t="e">
        <f t="shared" si="201"/>
        <v>#DIV/0!</v>
      </c>
      <c r="AT260" s="258" t="str">
        <f>IF(K260=0,0,VLOOKUP(K260,Kostenstellen!A:B,2,FALSE))</f>
        <v xml:space="preserve">Sophie-Luisen-Klinik                       </v>
      </c>
      <c r="AU260" s="68" t="str">
        <f t="shared" si="188"/>
        <v>V</v>
      </c>
      <c r="AV260" s="68" t="str">
        <f t="shared" si="189"/>
        <v/>
      </c>
      <c r="AW260" s="68">
        <f>IF(AF260=0,0,VLOOKUP($H260,Leistungszahlen!$A$11:$H$158,4,FALSE))</f>
        <v>0</v>
      </c>
      <c r="AX260" s="68">
        <f>IF(AF260=0,0,VLOOKUP($H260,Leistungszahlen!$A$11:$H$158,5,FALSE))</f>
        <v>0</v>
      </c>
      <c r="AY260" s="68">
        <f>IF(AG260=0,0,VLOOKUP($H260,Leistungszahlen!$A$11:$H$158,6,FALSE))</f>
        <v>0</v>
      </c>
      <c r="AZ260" s="68">
        <f t="shared" si="190"/>
        <v>0</v>
      </c>
      <c r="BA260" s="68">
        <f t="shared" si="191"/>
        <v>0</v>
      </c>
      <c r="BC260" s="68">
        <f t="shared" si="202"/>
        <v>0</v>
      </c>
      <c r="BD260" s="285"/>
    </row>
    <row r="261" spans="1:56" s="68" customFormat="1" ht="33.75">
      <c r="A261" s="200"/>
      <c r="B261" s="200"/>
      <c r="C261" s="200" t="s">
        <v>641</v>
      </c>
      <c r="D261" s="200" t="s">
        <v>202</v>
      </c>
      <c r="E261" s="200" t="s">
        <v>351</v>
      </c>
      <c r="F261" s="200" t="s">
        <v>983</v>
      </c>
      <c r="G261" s="200" t="s">
        <v>117</v>
      </c>
      <c r="H261" s="201" t="s">
        <v>220</v>
      </c>
      <c r="I261" s="202">
        <v>2.83</v>
      </c>
      <c r="J261" s="200" t="s">
        <v>778</v>
      </c>
      <c r="K261" s="176">
        <v>2</v>
      </c>
      <c r="L261" s="176">
        <v>1</v>
      </c>
      <c r="M261" s="176" t="s">
        <v>119</v>
      </c>
      <c r="N261" s="286"/>
      <c r="O261" s="286"/>
      <c r="P261" s="176"/>
      <c r="Q261" s="203">
        <f t="shared" si="183"/>
        <v>0</v>
      </c>
      <c r="R261" s="203">
        <f t="shared" si="184"/>
        <v>0</v>
      </c>
      <c r="S261" s="203">
        <f t="shared" si="185"/>
        <v>0</v>
      </c>
      <c r="T261" s="203">
        <f t="shared" si="186"/>
        <v>0</v>
      </c>
      <c r="U261" s="203">
        <f t="shared" si="187"/>
        <v>0</v>
      </c>
      <c r="V261" s="175">
        <f>IF(Q261&gt;0,VLOOKUP(Q261,Jahresfaktoren!$A$11:$B$24,2,),0)</f>
        <v>0</v>
      </c>
      <c r="W261" s="175">
        <f>IF(R261&gt;0,VLOOKUP(R261,Jahresfaktoren!$D$11:$E$24,2,),0)</f>
        <v>0</v>
      </c>
      <c r="X261" s="175">
        <f>IF(S261&gt;0,VLOOKUP(S261,Jahresfaktoren!$A$28:$B$29,2,),0)</f>
        <v>0</v>
      </c>
      <c r="Y261" s="175">
        <f>IF(T261&gt;0,VLOOKUP(T261,Jahresfaktoren!$A$28:$B$29,2,),0)</f>
        <v>0</v>
      </c>
      <c r="Z261" s="175">
        <f>IF(U261&gt;0,VLOOKUP(U261,Jahresfaktoren!$A$32:$B$33,2,),)</f>
        <v>0</v>
      </c>
      <c r="AA261" s="177" t="str">
        <f t="shared" si="192"/>
        <v/>
      </c>
      <c r="AB261" s="177" t="str">
        <f t="shared" si="193"/>
        <v/>
      </c>
      <c r="AC261" s="177" t="str">
        <f t="shared" si="194"/>
        <v/>
      </c>
      <c r="AD261" s="177" t="str">
        <f t="shared" si="195"/>
        <v/>
      </c>
      <c r="AE261" s="177" t="str">
        <f t="shared" si="196"/>
        <v/>
      </c>
      <c r="AF261" s="178">
        <f>IF(Q261&gt;0,VLOOKUP(H261,Leistungszahlen!$A$11:$C$158,3,),0)</f>
        <v>0</v>
      </c>
      <c r="AG261" s="178">
        <f>IF(R261&gt;0,VLOOKUP(H261,Leistungszahlen!$A$11:$F$158,6,),IF(T261&gt;0,VLOOKUP(H261,Leistungszahlen!$A$11:$F$158,6,),0))</f>
        <v>0</v>
      </c>
      <c r="AH261" s="179">
        <f t="shared" si="178"/>
        <v>0</v>
      </c>
      <c r="AI261" s="179">
        <f t="shared" si="179"/>
        <v>0</v>
      </c>
      <c r="AJ261" s="179">
        <f t="shared" si="180"/>
        <v>0</v>
      </c>
      <c r="AK261" s="179">
        <f t="shared" si="181"/>
        <v>0</v>
      </c>
      <c r="AL261" s="179">
        <f t="shared" si="182"/>
        <v>0</v>
      </c>
      <c r="AM261" s="180">
        <f>IF(L261=1,Stundensätze!$D$13,IF(L261=2,Stundensätze!$D$17,IF(L261=4,Stundensätze!$D$21,"")))</f>
        <v>0</v>
      </c>
      <c r="AN261" s="180">
        <f>IF(L261=1,Stundensätze!$D$15,IF(L261=2,Stundensätze!$D$19,IF(L261=4,Stundensätze!$D$23,"")))</f>
        <v>0</v>
      </c>
      <c r="AO261" s="180">
        <f t="shared" si="197"/>
        <v>0</v>
      </c>
      <c r="AP261" s="180">
        <f t="shared" si="198"/>
        <v>0</v>
      </c>
      <c r="AQ261" s="192">
        <f t="shared" si="199"/>
        <v>0</v>
      </c>
      <c r="AR261" s="192">
        <f t="shared" si="200"/>
        <v>0</v>
      </c>
      <c r="AS261" s="193">
        <f t="shared" si="201"/>
        <v>0</v>
      </c>
      <c r="AT261" s="258" t="str">
        <f>IF(K261=0,0,VLOOKUP(K261,Kostenstellen!A:B,2,FALSE))</f>
        <v xml:space="preserve">Sophie-Luisen-Klinik                       </v>
      </c>
      <c r="AU261" s="68" t="str">
        <f t="shared" si="188"/>
        <v/>
      </c>
      <c r="AV261" s="68" t="str">
        <f t="shared" si="189"/>
        <v/>
      </c>
      <c r="AW261" s="68">
        <f>IF(AF261=0,0,VLOOKUP($H261,Leistungszahlen!$A$11:$H$158,4,FALSE))</f>
        <v>0</v>
      </c>
      <c r="AX261" s="68">
        <f>IF(AF261=0,0,VLOOKUP($H261,Leistungszahlen!$A$11:$H$158,5,FALSE))</f>
        <v>0</v>
      </c>
      <c r="AY261" s="68">
        <f>IF(AG261=0,0,VLOOKUP($H261,Leistungszahlen!$A$11:$H$158,6,FALSE))</f>
        <v>0</v>
      </c>
      <c r="AZ261" s="68">
        <f t="shared" si="190"/>
        <v>0</v>
      </c>
      <c r="BA261" s="68">
        <f t="shared" si="191"/>
        <v>0</v>
      </c>
      <c r="BC261" s="68">
        <f t="shared" si="202"/>
        <v>0</v>
      </c>
      <c r="BD261" s="285"/>
    </row>
    <row r="262" spans="1:56" s="68" customFormat="1" ht="33.75">
      <c r="A262" s="200"/>
      <c r="B262" s="200"/>
      <c r="C262" s="200" t="s">
        <v>641</v>
      </c>
      <c r="D262" s="200" t="s">
        <v>202</v>
      </c>
      <c r="E262" s="200" t="s">
        <v>351</v>
      </c>
      <c r="F262" s="200" t="s">
        <v>984</v>
      </c>
      <c r="G262" s="200" t="s">
        <v>248</v>
      </c>
      <c r="H262" s="201" t="s">
        <v>215</v>
      </c>
      <c r="I262" s="202">
        <v>2.89</v>
      </c>
      <c r="J262" s="200" t="s">
        <v>778</v>
      </c>
      <c r="K262" s="176">
        <v>2</v>
      </c>
      <c r="L262" s="176">
        <v>1</v>
      </c>
      <c r="M262" s="176"/>
      <c r="N262" s="286">
        <v>6</v>
      </c>
      <c r="O262" s="286"/>
      <c r="P262" s="176"/>
      <c r="Q262" s="203">
        <f t="shared" si="183"/>
        <v>6</v>
      </c>
      <c r="R262" s="203">
        <f t="shared" si="184"/>
        <v>0</v>
      </c>
      <c r="S262" s="203">
        <f t="shared" si="185"/>
        <v>0</v>
      </c>
      <c r="T262" s="203">
        <f t="shared" si="186"/>
        <v>0</v>
      </c>
      <c r="U262" s="203">
        <f t="shared" si="187"/>
        <v>0</v>
      </c>
      <c r="V262" s="175">
        <f>IF(Q262&gt;0,VLOOKUP(Q262,Jahresfaktoren!$A$11:$B$24,2,),0)</f>
        <v>302</v>
      </c>
      <c r="W262" s="175">
        <f>IF(R262&gt;0,VLOOKUP(R262,Jahresfaktoren!$D$11:$E$24,2,),0)</f>
        <v>0</v>
      </c>
      <c r="X262" s="175">
        <f>IF(S262&gt;0,VLOOKUP(S262,Jahresfaktoren!$A$28:$B$29,2,),0)</f>
        <v>0</v>
      </c>
      <c r="Y262" s="175">
        <f>IF(T262&gt;0,VLOOKUP(T262,Jahresfaktoren!$A$28:$B$29,2,),0)</f>
        <v>0</v>
      </c>
      <c r="Z262" s="175">
        <f>IF(U262&gt;0,VLOOKUP(U262,Jahresfaktoren!$A$32:$B$33,2,),)</f>
        <v>0</v>
      </c>
      <c r="AA262" s="177">
        <f t="shared" si="192"/>
        <v>872.78000000000009</v>
      </c>
      <c r="AB262" s="177" t="str">
        <f t="shared" si="193"/>
        <v/>
      </c>
      <c r="AC262" s="177" t="str">
        <f t="shared" si="194"/>
        <v/>
      </c>
      <c r="AD262" s="177" t="str">
        <f t="shared" si="195"/>
        <v/>
      </c>
      <c r="AE262" s="177" t="str">
        <f t="shared" si="196"/>
        <v/>
      </c>
      <c r="AF262" s="178">
        <f>IF(Q262&gt;0,VLOOKUP(H262,Leistungszahlen!$A$11:$C$158,3,),0)</f>
        <v>0</v>
      </c>
      <c r="AG262" s="178">
        <f>IF(R262&gt;0,VLOOKUP(H262,Leistungszahlen!$A$11:$F$158,6,),IF(T262&gt;0,VLOOKUP(H262,Leistungszahlen!$A$11:$F$158,6,),0))</f>
        <v>0</v>
      </c>
      <c r="AH262" s="179" t="e">
        <f t="shared" si="178"/>
        <v>#DIV/0!</v>
      </c>
      <c r="AI262" s="179">
        <f t="shared" si="179"/>
        <v>0</v>
      </c>
      <c r="AJ262" s="179">
        <f t="shared" si="180"/>
        <v>0</v>
      </c>
      <c r="AK262" s="179">
        <f t="shared" si="181"/>
        <v>0</v>
      </c>
      <c r="AL262" s="179">
        <f t="shared" si="182"/>
        <v>0</v>
      </c>
      <c r="AM262" s="180">
        <f>IF(L262=1,Stundensätze!$D$13,IF(L262=2,Stundensätze!$D$17,IF(L262=4,Stundensätze!$D$21,"")))</f>
        <v>0</v>
      </c>
      <c r="AN262" s="180">
        <f>IF(L262=1,Stundensätze!$D$15,IF(L262=2,Stundensätze!$D$19,IF(L262=4,Stundensätze!$D$23,"")))</f>
        <v>0</v>
      </c>
      <c r="AO262" s="180" t="e">
        <f t="shared" si="197"/>
        <v>#DIV/0!</v>
      </c>
      <c r="AP262" s="180">
        <f t="shared" si="198"/>
        <v>0</v>
      </c>
      <c r="AQ262" s="192" t="e">
        <f t="shared" si="199"/>
        <v>#DIV/0!</v>
      </c>
      <c r="AR262" s="192" t="e">
        <f t="shared" si="200"/>
        <v>#DIV/0!</v>
      </c>
      <c r="AS262" s="193" t="e">
        <f t="shared" si="201"/>
        <v>#DIV/0!</v>
      </c>
      <c r="AT262" s="258" t="str">
        <f>IF(K262=0,0,VLOOKUP(K262,Kostenstellen!A:B,2,FALSE))</f>
        <v xml:space="preserve">Sophie-Luisen-Klinik                       </v>
      </c>
      <c r="AU262" s="68" t="str">
        <f t="shared" si="188"/>
        <v>R</v>
      </c>
      <c r="AV262" s="68" t="str">
        <f t="shared" si="189"/>
        <v/>
      </c>
      <c r="AW262" s="68">
        <f>IF(AF262=0,0,VLOOKUP($H262,Leistungszahlen!$A$11:$H$158,4,FALSE))</f>
        <v>0</v>
      </c>
      <c r="AX262" s="68">
        <f>IF(AF262=0,0,VLOOKUP($H262,Leistungszahlen!$A$11:$H$158,5,FALSE))</f>
        <v>0</v>
      </c>
      <c r="AY262" s="68">
        <f>IF(AG262=0,0,VLOOKUP($H262,Leistungszahlen!$A$11:$H$158,6,FALSE))</f>
        <v>0</v>
      </c>
      <c r="AZ262" s="68">
        <f t="shared" si="190"/>
        <v>0</v>
      </c>
      <c r="BA262" s="68">
        <f t="shared" si="191"/>
        <v>0</v>
      </c>
      <c r="BC262" s="68">
        <f t="shared" si="202"/>
        <v>0</v>
      </c>
      <c r="BD262" s="285"/>
    </row>
    <row r="263" spans="1:56" s="68" customFormat="1" ht="33.75">
      <c r="A263" s="200"/>
      <c r="B263" s="200"/>
      <c r="C263" s="200" t="s">
        <v>641</v>
      </c>
      <c r="D263" s="200" t="s">
        <v>202</v>
      </c>
      <c r="E263" s="200" t="s">
        <v>351</v>
      </c>
      <c r="F263" s="200" t="s">
        <v>985</v>
      </c>
      <c r="G263" s="200" t="s">
        <v>918</v>
      </c>
      <c r="H263" s="201" t="s">
        <v>215</v>
      </c>
      <c r="I263" s="202">
        <v>4.07</v>
      </c>
      <c r="J263" s="200" t="s">
        <v>778</v>
      </c>
      <c r="K263" s="176">
        <v>2</v>
      </c>
      <c r="L263" s="176">
        <v>1</v>
      </c>
      <c r="M263" s="176"/>
      <c r="N263" s="286">
        <v>6</v>
      </c>
      <c r="O263" s="286"/>
      <c r="P263" s="176"/>
      <c r="Q263" s="203">
        <f t="shared" si="183"/>
        <v>6</v>
      </c>
      <c r="R263" s="203">
        <f t="shared" si="184"/>
        <v>0</v>
      </c>
      <c r="S263" s="203">
        <f t="shared" si="185"/>
        <v>0</v>
      </c>
      <c r="T263" s="203">
        <f t="shared" si="186"/>
        <v>0</v>
      </c>
      <c r="U263" s="203">
        <f t="shared" si="187"/>
        <v>0</v>
      </c>
      <c r="V263" s="175">
        <f>IF(Q263&gt;0,VLOOKUP(Q263,Jahresfaktoren!$A$11:$B$24,2,),0)</f>
        <v>302</v>
      </c>
      <c r="W263" s="175">
        <f>IF(R263&gt;0,VLOOKUP(R263,Jahresfaktoren!$D$11:$E$24,2,),0)</f>
        <v>0</v>
      </c>
      <c r="X263" s="175">
        <f>IF(S263&gt;0,VLOOKUP(S263,Jahresfaktoren!$A$28:$B$29,2,),0)</f>
        <v>0</v>
      </c>
      <c r="Y263" s="175">
        <f>IF(T263&gt;0,VLOOKUP(T263,Jahresfaktoren!$A$28:$B$29,2,),0)</f>
        <v>0</v>
      </c>
      <c r="Z263" s="175">
        <f>IF(U263&gt;0,VLOOKUP(U263,Jahresfaktoren!$A$32:$B$33,2,),)</f>
        <v>0</v>
      </c>
      <c r="AA263" s="177">
        <f t="shared" si="192"/>
        <v>1229.1400000000001</v>
      </c>
      <c r="AB263" s="177" t="str">
        <f t="shared" si="193"/>
        <v/>
      </c>
      <c r="AC263" s="177" t="str">
        <f t="shared" si="194"/>
        <v/>
      </c>
      <c r="AD263" s="177" t="str">
        <f t="shared" si="195"/>
        <v/>
      </c>
      <c r="AE263" s="177" t="str">
        <f t="shared" si="196"/>
        <v/>
      </c>
      <c r="AF263" s="178">
        <f>IF(Q263&gt;0,VLOOKUP(H263,Leistungszahlen!$A$11:$C$158,3,),0)</f>
        <v>0</v>
      </c>
      <c r="AG263" s="178">
        <f>IF(R263&gt;0,VLOOKUP(H263,Leistungszahlen!$A$11:$F$158,6,),IF(T263&gt;0,VLOOKUP(H263,Leistungszahlen!$A$11:$F$158,6,),0))</f>
        <v>0</v>
      </c>
      <c r="AH263" s="179" t="e">
        <f t="shared" si="178"/>
        <v>#DIV/0!</v>
      </c>
      <c r="AI263" s="179">
        <f t="shared" si="179"/>
        <v>0</v>
      </c>
      <c r="AJ263" s="179">
        <f t="shared" si="180"/>
        <v>0</v>
      </c>
      <c r="AK263" s="179">
        <f t="shared" si="181"/>
        <v>0</v>
      </c>
      <c r="AL263" s="179">
        <f t="shared" si="182"/>
        <v>0</v>
      </c>
      <c r="AM263" s="180">
        <f>IF(L263=1,Stundensätze!$D$13,IF(L263=2,Stundensätze!$D$17,IF(L263=4,Stundensätze!$D$21,"")))</f>
        <v>0</v>
      </c>
      <c r="AN263" s="180">
        <f>IF(L263=1,Stundensätze!$D$15,IF(L263=2,Stundensätze!$D$19,IF(L263=4,Stundensätze!$D$23,"")))</f>
        <v>0</v>
      </c>
      <c r="AO263" s="180" t="e">
        <f t="shared" si="197"/>
        <v>#DIV/0!</v>
      </c>
      <c r="AP263" s="180">
        <f t="shared" si="198"/>
        <v>0</v>
      </c>
      <c r="AQ263" s="192" t="e">
        <f t="shared" si="199"/>
        <v>#DIV/0!</v>
      </c>
      <c r="AR263" s="192" t="e">
        <f t="shared" si="200"/>
        <v>#DIV/0!</v>
      </c>
      <c r="AS263" s="193" t="e">
        <f t="shared" si="201"/>
        <v>#DIV/0!</v>
      </c>
      <c r="AT263" s="258" t="str">
        <f>IF(K263=0,0,VLOOKUP(K263,Kostenstellen!A:B,2,FALSE))</f>
        <v xml:space="preserve">Sophie-Luisen-Klinik                       </v>
      </c>
      <c r="AU263" s="68" t="str">
        <f t="shared" si="188"/>
        <v>R</v>
      </c>
      <c r="AV263" s="68" t="str">
        <f t="shared" si="189"/>
        <v/>
      </c>
      <c r="AW263" s="68">
        <f>IF(AF263=0,0,VLOOKUP($H263,Leistungszahlen!$A$11:$H$158,4,FALSE))</f>
        <v>0</v>
      </c>
      <c r="AX263" s="68">
        <f>IF(AF263=0,0,VLOOKUP($H263,Leistungszahlen!$A$11:$H$158,5,FALSE))</f>
        <v>0</v>
      </c>
      <c r="AY263" s="68">
        <f>IF(AG263=0,0,VLOOKUP($H263,Leistungszahlen!$A$11:$H$158,6,FALSE))</f>
        <v>0</v>
      </c>
      <c r="AZ263" s="68">
        <f t="shared" si="190"/>
        <v>0</v>
      </c>
      <c r="BA263" s="68">
        <f t="shared" si="191"/>
        <v>0</v>
      </c>
      <c r="BC263" s="68">
        <f t="shared" si="202"/>
        <v>0</v>
      </c>
      <c r="BD263" s="285"/>
    </row>
    <row r="264" spans="1:56" s="68" customFormat="1" ht="33.75">
      <c r="A264" s="200"/>
      <c r="B264" s="200"/>
      <c r="C264" s="200" t="s">
        <v>641</v>
      </c>
      <c r="D264" s="200" t="s">
        <v>202</v>
      </c>
      <c r="E264" s="200" t="s">
        <v>351</v>
      </c>
      <c r="F264" s="200" t="s">
        <v>986</v>
      </c>
      <c r="G264" s="200" t="s">
        <v>253</v>
      </c>
      <c r="H264" s="201" t="s">
        <v>215</v>
      </c>
      <c r="I264" s="202">
        <v>4.1900000000000004</v>
      </c>
      <c r="J264" s="200" t="s">
        <v>778</v>
      </c>
      <c r="K264" s="176">
        <v>2</v>
      </c>
      <c r="L264" s="176">
        <v>1</v>
      </c>
      <c r="M264" s="176"/>
      <c r="N264" s="286">
        <v>6</v>
      </c>
      <c r="O264" s="286"/>
      <c r="P264" s="176"/>
      <c r="Q264" s="203">
        <f t="shared" si="183"/>
        <v>6</v>
      </c>
      <c r="R264" s="203">
        <f t="shared" si="184"/>
        <v>0</v>
      </c>
      <c r="S264" s="203">
        <f t="shared" si="185"/>
        <v>0</v>
      </c>
      <c r="T264" s="203">
        <f t="shared" si="186"/>
        <v>0</v>
      </c>
      <c r="U264" s="203">
        <f t="shared" si="187"/>
        <v>0</v>
      </c>
      <c r="V264" s="175">
        <f>IF(Q264&gt;0,VLOOKUP(Q264,Jahresfaktoren!$A$11:$B$24,2,),0)</f>
        <v>302</v>
      </c>
      <c r="W264" s="175">
        <f>IF(R264&gt;0,VLOOKUP(R264,Jahresfaktoren!$D$11:$E$24,2,),0)</f>
        <v>0</v>
      </c>
      <c r="X264" s="175">
        <f>IF(S264&gt;0,VLOOKUP(S264,Jahresfaktoren!$A$28:$B$29,2,),0)</f>
        <v>0</v>
      </c>
      <c r="Y264" s="175">
        <f>IF(T264&gt;0,VLOOKUP(T264,Jahresfaktoren!$A$28:$B$29,2,),0)</f>
        <v>0</v>
      </c>
      <c r="Z264" s="175">
        <f>IF(U264&gt;0,VLOOKUP(U264,Jahresfaktoren!$A$32:$B$33,2,),)</f>
        <v>0</v>
      </c>
      <c r="AA264" s="177">
        <f t="shared" si="192"/>
        <v>1265.3800000000001</v>
      </c>
      <c r="AB264" s="177" t="str">
        <f t="shared" si="193"/>
        <v/>
      </c>
      <c r="AC264" s="177" t="str">
        <f t="shared" si="194"/>
        <v/>
      </c>
      <c r="AD264" s="177" t="str">
        <f t="shared" si="195"/>
        <v/>
      </c>
      <c r="AE264" s="177" t="str">
        <f t="shared" si="196"/>
        <v/>
      </c>
      <c r="AF264" s="178">
        <f>IF(Q264&gt;0,VLOOKUP(H264,Leistungszahlen!$A$11:$C$158,3,),0)</f>
        <v>0</v>
      </c>
      <c r="AG264" s="178">
        <f>IF(R264&gt;0,VLOOKUP(H264,Leistungszahlen!$A$11:$F$158,6,),IF(T264&gt;0,VLOOKUP(H264,Leistungszahlen!$A$11:$F$158,6,),0))</f>
        <v>0</v>
      </c>
      <c r="AH264" s="179" t="e">
        <f t="shared" si="178"/>
        <v>#DIV/0!</v>
      </c>
      <c r="AI264" s="179">
        <f t="shared" si="179"/>
        <v>0</v>
      </c>
      <c r="AJ264" s="179">
        <f t="shared" si="180"/>
        <v>0</v>
      </c>
      <c r="AK264" s="179">
        <f t="shared" si="181"/>
        <v>0</v>
      </c>
      <c r="AL264" s="179">
        <f t="shared" si="182"/>
        <v>0</v>
      </c>
      <c r="AM264" s="180">
        <f>IF(L264=1,Stundensätze!$D$13,IF(L264=2,Stundensätze!$D$17,IF(L264=4,Stundensätze!$D$21,"")))</f>
        <v>0</v>
      </c>
      <c r="AN264" s="180">
        <f>IF(L264=1,Stundensätze!$D$15,IF(L264=2,Stundensätze!$D$19,IF(L264=4,Stundensätze!$D$23,"")))</f>
        <v>0</v>
      </c>
      <c r="AO264" s="180" t="e">
        <f t="shared" si="197"/>
        <v>#DIV/0!</v>
      </c>
      <c r="AP264" s="180">
        <f t="shared" si="198"/>
        <v>0</v>
      </c>
      <c r="AQ264" s="192" t="e">
        <f t="shared" si="199"/>
        <v>#DIV/0!</v>
      </c>
      <c r="AR264" s="192" t="e">
        <f t="shared" si="200"/>
        <v>#DIV/0!</v>
      </c>
      <c r="AS264" s="193" t="e">
        <f t="shared" si="201"/>
        <v>#DIV/0!</v>
      </c>
      <c r="AT264" s="258" t="str">
        <f>IF(K264=0,0,VLOOKUP(K264,Kostenstellen!A:B,2,FALSE))</f>
        <v xml:space="preserve">Sophie-Luisen-Klinik                       </v>
      </c>
      <c r="AU264" s="68" t="str">
        <f t="shared" si="188"/>
        <v>R</v>
      </c>
      <c r="AV264" s="68" t="str">
        <f t="shared" si="189"/>
        <v/>
      </c>
      <c r="AW264" s="68">
        <f>IF(AF264=0,0,VLOOKUP($H264,Leistungszahlen!$A$11:$H$158,4,FALSE))</f>
        <v>0</v>
      </c>
      <c r="AX264" s="68">
        <f>IF(AF264=0,0,VLOOKUP($H264,Leistungszahlen!$A$11:$H$158,5,FALSE))</f>
        <v>0</v>
      </c>
      <c r="AY264" s="68">
        <f>IF(AG264=0,0,VLOOKUP($H264,Leistungszahlen!$A$11:$H$158,6,FALSE))</f>
        <v>0</v>
      </c>
      <c r="AZ264" s="68">
        <f t="shared" si="190"/>
        <v>0</v>
      </c>
      <c r="BA264" s="68">
        <f t="shared" si="191"/>
        <v>0</v>
      </c>
      <c r="BC264" s="68">
        <f t="shared" si="202"/>
        <v>0</v>
      </c>
      <c r="BD264" s="285"/>
    </row>
    <row r="265" spans="1:56" s="68" customFormat="1" ht="33.75">
      <c r="A265" s="200"/>
      <c r="B265" s="200"/>
      <c r="C265" s="200" t="s">
        <v>641</v>
      </c>
      <c r="D265" s="200" t="s">
        <v>202</v>
      </c>
      <c r="E265" s="200" t="s">
        <v>351</v>
      </c>
      <c r="F265" s="200" t="s">
        <v>987</v>
      </c>
      <c r="G265" s="200" t="s">
        <v>82</v>
      </c>
      <c r="H265" s="201" t="s">
        <v>686</v>
      </c>
      <c r="I265" s="202">
        <v>29.87</v>
      </c>
      <c r="J265" s="200" t="s">
        <v>780</v>
      </c>
      <c r="K265" s="176">
        <v>2</v>
      </c>
      <c r="L265" s="176">
        <v>1</v>
      </c>
      <c r="M265" s="176"/>
      <c r="N265" s="286">
        <v>6</v>
      </c>
      <c r="O265" s="286"/>
      <c r="P265" s="176"/>
      <c r="Q265" s="203">
        <f t="shared" si="183"/>
        <v>6</v>
      </c>
      <c r="R265" s="203">
        <f t="shared" si="184"/>
        <v>0</v>
      </c>
      <c r="S265" s="203">
        <f t="shared" si="185"/>
        <v>0</v>
      </c>
      <c r="T265" s="203">
        <f t="shared" si="186"/>
        <v>0</v>
      </c>
      <c r="U265" s="203">
        <f t="shared" si="187"/>
        <v>0</v>
      </c>
      <c r="V265" s="175">
        <f>IF(Q265&gt;0,VLOOKUP(Q265,Jahresfaktoren!$A$11:$B$24,2,),0)</f>
        <v>302</v>
      </c>
      <c r="W265" s="175">
        <f>IF(R265&gt;0,VLOOKUP(R265,Jahresfaktoren!$D$11:$E$24,2,),0)</f>
        <v>0</v>
      </c>
      <c r="X265" s="175">
        <f>IF(S265&gt;0,VLOOKUP(S265,Jahresfaktoren!$A$28:$B$29,2,),0)</f>
        <v>0</v>
      </c>
      <c r="Y265" s="175">
        <f>IF(T265&gt;0,VLOOKUP(T265,Jahresfaktoren!$A$28:$B$29,2,),0)</f>
        <v>0</v>
      </c>
      <c r="Z265" s="175">
        <f>IF(U265&gt;0,VLOOKUP(U265,Jahresfaktoren!$A$32:$B$33,2,),)</f>
        <v>0</v>
      </c>
      <c r="AA265" s="177">
        <f t="shared" si="192"/>
        <v>9020.74</v>
      </c>
      <c r="AB265" s="177" t="str">
        <f t="shared" si="193"/>
        <v/>
      </c>
      <c r="AC265" s="177" t="str">
        <f t="shared" si="194"/>
        <v/>
      </c>
      <c r="AD265" s="177" t="str">
        <f t="shared" si="195"/>
        <v/>
      </c>
      <c r="AE265" s="177" t="str">
        <f t="shared" si="196"/>
        <v/>
      </c>
      <c r="AF265" s="178">
        <f>IF(Q265&gt;0,VLOOKUP(H265,Leistungszahlen!$A$11:$C$158,3,),0)</f>
        <v>0</v>
      </c>
      <c r="AG265" s="178">
        <f>IF(R265&gt;0,VLOOKUP(H265,Leistungszahlen!$A$11:$F$158,6,),IF(T265&gt;0,VLOOKUP(H265,Leistungszahlen!$A$11:$F$158,6,),0))</f>
        <v>0</v>
      </c>
      <c r="AH265" s="179" t="e">
        <f t="shared" si="178"/>
        <v>#DIV/0!</v>
      </c>
      <c r="AI265" s="179">
        <f t="shared" si="179"/>
        <v>0</v>
      </c>
      <c r="AJ265" s="179">
        <f t="shared" si="180"/>
        <v>0</v>
      </c>
      <c r="AK265" s="179">
        <f t="shared" si="181"/>
        <v>0</v>
      </c>
      <c r="AL265" s="179">
        <f t="shared" si="182"/>
        <v>0</v>
      </c>
      <c r="AM265" s="180">
        <f>IF(L265=1,Stundensätze!$D$13,IF(L265=2,Stundensätze!$D$17,IF(L265=4,Stundensätze!$D$21,"")))</f>
        <v>0</v>
      </c>
      <c r="AN265" s="180">
        <f>IF(L265=1,Stundensätze!$D$15,IF(L265=2,Stundensätze!$D$19,IF(L265=4,Stundensätze!$D$23,"")))</f>
        <v>0</v>
      </c>
      <c r="AO265" s="180" t="e">
        <f t="shared" si="197"/>
        <v>#DIV/0!</v>
      </c>
      <c r="AP265" s="180">
        <f t="shared" si="198"/>
        <v>0</v>
      </c>
      <c r="AQ265" s="192" t="e">
        <f t="shared" si="199"/>
        <v>#DIV/0!</v>
      </c>
      <c r="AR265" s="192" t="e">
        <f t="shared" si="200"/>
        <v>#DIV/0!</v>
      </c>
      <c r="AS265" s="193" t="e">
        <f t="shared" si="201"/>
        <v>#DIV/0!</v>
      </c>
      <c r="AT265" s="258" t="str">
        <f>IF(K265=0,0,VLOOKUP(K265,Kostenstellen!A:B,2,FALSE))</f>
        <v xml:space="preserve">Sophie-Luisen-Klinik                       </v>
      </c>
      <c r="AU265" s="68" t="str">
        <f t="shared" si="188"/>
        <v>F1</v>
      </c>
      <c r="AV265" s="68" t="str">
        <f t="shared" si="189"/>
        <v/>
      </c>
      <c r="AW265" s="68">
        <f>IF(AF265=0,0,VLOOKUP($H265,Leistungszahlen!$A$11:$H$158,4,FALSE))</f>
        <v>0</v>
      </c>
      <c r="AX265" s="68">
        <f>IF(AF265=0,0,VLOOKUP($H265,Leistungszahlen!$A$11:$H$158,5,FALSE))</f>
        <v>0</v>
      </c>
      <c r="AY265" s="68">
        <f>IF(AG265=0,0,VLOOKUP($H265,Leistungszahlen!$A$11:$H$158,6,FALSE))</f>
        <v>0</v>
      </c>
      <c r="AZ265" s="68">
        <f t="shared" si="190"/>
        <v>0</v>
      </c>
      <c r="BA265" s="68">
        <f t="shared" si="191"/>
        <v>0</v>
      </c>
      <c r="BC265" s="68">
        <f t="shared" si="202"/>
        <v>0</v>
      </c>
      <c r="BD265" s="285"/>
    </row>
    <row r="266" spans="1:56" s="68" customFormat="1" ht="33.75">
      <c r="A266" s="200"/>
      <c r="B266" s="200"/>
      <c r="C266" s="200" t="s">
        <v>641</v>
      </c>
      <c r="D266" s="200" t="s">
        <v>202</v>
      </c>
      <c r="E266" s="200" t="s">
        <v>351</v>
      </c>
      <c r="F266" s="200" t="s">
        <v>988</v>
      </c>
      <c r="G266" s="200" t="s">
        <v>191</v>
      </c>
      <c r="H266" s="201" t="s">
        <v>203</v>
      </c>
      <c r="I266" s="202">
        <v>7.38</v>
      </c>
      <c r="J266" s="200" t="s">
        <v>780</v>
      </c>
      <c r="K266" s="176">
        <v>2</v>
      </c>
      <c r="L266" s="176">
        <v>1</v>
      </c>
      <c r="M266" s="176"/>
      <c r="N266" s="286">
        <v>6</v>
      </c>
      <c r="O266" s="286"/>
      <c r="P266" s="176"/>
      <c r="Q266" s="203">
        <f t="shared" si="183"/>
        <v>6</v>
      </c>
      <c r="R266" s="203">
        <f t="shared" si="184"/>
        <v>0</v>
      </c>
      <c r="S266" s="203">
        <f t="shared" si="185"/>
        <v>0</v>
      </c>
      <c r="T266" s="203">
        <f t="shared" si="186"/>
        <v>0</v>
      </c>
      <c r="U266" s="203">
        <f t="shared" si="187"/>
        <v>0</v>
      </c>
      <c r="V266" s="175">
        <f>IF(Q266&gt;0,VLOOKUP(Q266,Jahresfaktoren!$A$11:$B$24,2,),0)</f>
        <v>302</v>
      </c>
      <c r="W266" s="175">
        <f>IF(R266&gt;0,VLOOKUP(R266,Jahresfaktoren!$D$11:$E$24,2,),0)</f>
        <v>0</v>
      </c>
      <c r="X266" s="175">
        <f>IF(S266&gt;0,VLOOKUP(S266,Jahresfaktoren!$A$28:$B$29,2,),0)</f>
        <v>0</v>
      </c>
      <c r="Y266" s="175">
        <f>IF(T266&gt;0,VLOOKUP(T266,Jahresfaktoren!$A$28:$B$29,2,),0)</f>
        <v>0</v>
      </c>
      <c r="Z266" s="175">
        <f>IF(U266&gt;0,VLOOKUP(U266,Jahresfaktoren!$A$32:$B$33,2,),)</f>
        <v>0</v>
      </c>
      <c r="AA266" s="177">
        <f t="shared" si="192"/>
        <v>2228.7599999999998</v>
      </c>
      <c r="AB266" s="177" t="str">
        <f t="shared" si="193"/>
        <v/>
      </c>
      <c r="AC266" s="177" t="str">
        <f t="shared" si="194"/>
        <v/>
      </c>
      <c r="AD266" s="177" t="str">
        <f t="shared" si="195"/>
        <v/>
      </c>
      <c r="AE266" s="177" t="str">
        <f t="shared" si="196"/>
        <v/>
      </c>
      <c r="AF266" s="178">
        <f>IF(Q266&gt;0,VLOOKUP(H266,Leistungszahlen!$A$11:$C$158,3,),0)</f>
        <v>0</v>
      </c>
      <c r="AG266" s="178">
        <f>IF(R266&gt;0,VLOOKUP(H266,Leistungszahlen!$A$11:$F$158,6,),IF(T266&gt;0,VLOOKUP(H266,Leistungszahlen!$A$11:$F$158,6,),0))</f>
        <v>0</v>
      </c>
      <c r="AH266" s="179" t="e">
        <f t="shared" si="178"/>
        <v>#DIV/0!</v>
      </c>
      <c r="AI266" s="179">
        <f t="shared" si="179"/>
        <v>0</v>
      </c>
      <c r="AJ266" s="179">
        <f t="shared" si="180"/>
        <v>0</v>
      </c>
      <c r="AK266" s="179">
        <f t="shared" si="181"/>
        <v>0</v>
      </c>
      <c r="AL266" s="179">
        <f t="shared" si="182"/>
        <v>0</v>
      </c>
      <c r="AM266" s="180">
        <f>IF(L266=1,Stundensätze!$D$13,IF(L266=2,Stundensätze!$D$17,IF(L266=4,Stundensätze!$D$21,"")))</f>
        <v>0</v>
      </c>
      <c r="AN266" s="180">
        <f>IF(L266=1,Stundensätze!$D$15,IF(L266=2,Stundensätze!$D$19,IF(L266=4,Stundensätze!$D$23,"")))</f>
        <v>0</v>
      </c>
      <c r="AO266" s="180" t="e">
        <f t="shared" si="197"/>
        <v>#DIV/0!</v>
      </c>
      <c r="AP266" s="180">
        <f t="shared" si="198"/>
        <v>0</v>
      </c>
      <c r="AQ266" s="192" t="e">
        <f t="shared" si="199"/>
        <v>#DIV/0!</v>
      </c>
      <c r="AR266" s="192" t="e">
        <f t="shared" si="200"/>
        <v>#DIV/0!</v>
      </c>
      <c r="AS266" s="193" t="e">
        <f t="shared" si="201"/>
        <v>#DIV/0!</v>
      </c>
      <c r="AT266" s="258" t="str">
        <f>IF(K266=0,0,VLOOKUP(K266,Kostenstellen!A:B,2,FALSE))</f>
        <v xml:space="preserve">Sophie-Luisen-Klinik                       </v>
      </c>
      <c r="AU266" s="68" t="str">
        <f t="shared" si="188"/>
        <v>E</v>
      </c>
      <c r="AV266" s="68" t="str">
        <f t="shared" si="189"/>
        <v/>
      </c>
      <c r="AW266" s="68">
        <f>IF(AF266=0,0,VLOOKUP($H266,Leistungszahlen!$A$11:$H$158,4,FALSE))</f>
        <v>0</v>
      </c>
      <c r="AX266" s="68">
        <f>IF(AF266=0,0,VLOOKUP($H266,Leistungszahlen!$A$11:$H$158,5,FALSE))</f>
        <v>0</v>
      </c>
      <c r="AY266" s="68">
        <f>IF(AG266=0,0,VLOOKUP($H266,Leistungszahlen!$A$11:$H$158,6,FALSE))</f>
        <v>0</v>
      </c>
      <c r="AZ266" s="68">
        <f t="shared" si="190"/>
        <v>0</v>
      </c>
      <c r="BA266" s="68">
        <f t="shared" si="191"/>
        <v>0</v>
      </c>
      <c r="BC266" s="68">
        <f t="shared" si="202"/>
        <v>0</v>
      </c>
      <c r="BD266" s="285"/>
    </row>
    <row r="267" spans="1:56" s="68" customFormat="1" ht="33.75">
      <c r="A267" s="200"/>
      <c r="B267" s="200"/>
      <c r="C267" s="200" t="s">
        <v>641</v>
      </c>
      <c r="D267" s="200" t="s">
        <v>202</v>
      </c>
      <c r="E267" s="200" t="s">
        <v>351</v>
      </c>
      <c r="F267" s="200" t="s">
        <v>989</v>
      </c>
      <c r="G267" s="200" t="s">
        <v>312</v>
      </c>
      <c r="H267" s="201" t="s">
        <v>206</v>
      </c>
      <c r="I267" s="202">
        <v>7.46</v>
      </c>
      <c r="J267" s="200"/>
      <c r="K267" s="176">
        <v>2</v>
      </c>
      <c r="L267" s="176">
        <v>1</v>
      </c>
      <c r="M267" s="176"/>
      <c r="N267" s="286">
        <v>1</v>
      </c>
      <c r="O267" s="286"/>
      <c r="P267" s="176"/>
      <c r="Q267" s="203">
        <f t="shared" si="183"/>
        <v>1</v>
      </c>
      <c r="R267" s="203">
        <f t="shared" si="184"/>
        <v>0</v>
      </c>
      <c r="S267" s="203">
        <f t="shared" si="185"/>
        <v>0</v>
      </c>
      <c r="T267" s="203">
        <f t="shared" si="186"/>
        <v>0</v>
      </c>
      <c r="U267" s="203">
        <f t="shared" si="187"/>
        <v>0</v>
      </c>
      <c r="V267" s="175">
        <f>IF(Q267&gt;0,VLOOKUP(Q267,Jahresfaktoren!$A$11:$B$24,2,),0)</f>
        <v>52</v>
      </c>
      <c r="W267" s="175">
        <f>IF(R267&gt;0,VLOOKUP(R267,Jahresfaktoren!$D$11:$E$24,2,),0)</f>
        <v>0</v>
      </c>
      <c r="X267" s="175">
        <f>IF(S267&gt;0,VLOOKUP(S267,Jahresfaktoren!$A$28:$B$29,2,),0)</f>
        <v>0</v>
      </c>
      <c r="Y267" s="175">
        <f>IF(T267&gt;0,VLOOKUP(T267,Jahresfaktoren!$A$28:$B$29,2,),0)</f>
        <v>0</v>
      </c>
      <c r="Z267" s="175">
        <f>IF(U267&gt;0,VLOOKUP(U267,Jahresfaktoren!$A$32:$B$33,2,),)</f>
        <v>0</v>
      </c>
      <c r="AA267" s="177">
        <f t="shared" si="192"/>
        <v>387.92</v>
      </c>
      <c r="AB267" s="177" t="str">
        <f t="shared" si="193"/>
        <v/>
      </c>
      <c r="AC267" s="177" t="str">
        <f t="shared" si="194"/>
        <v/>
      </c>
      <c r="AD267" s="177" t="str">
        <f t="shared" si="195"/>
        <v/>
      </c>
      <c r="AE267" s="177" t="str">
        <f t="shared" si="196"/>
        <v/>
      </c>
      <c r="AF267" s="178">
        <f>IF(Q267&gt;0,VLOOKUP(H267,Leistungszahlen!$A$11:$C$158,3,),0)</f>
        <v>0</v>
      </c>
      <c r="AG267" s="178">
        <f>IF(R267&gt;0,VLOOKUP(H267,Leistungszahlen!$A$11:$F$158,6,),IF(T267&gt;0,VLOOKUP(H267,Leistungszahlen!$A$11:$F$158,6,),0))</f>
        <v>0</v>
      </c>
      <c r="AH267" s="179" t="e">
        <f t="shared" ref="AH267:AH330" si="203">IF(Q267&gt;0,AA267/AF267,0)</f>
        <v>#DIV/0!</v>
      </c>
      <c r="AI267" s="179">
        <f t="shared" ref="AI267:AI330" si="204">IF(R267&gt;0,AB267/AG267,0)</f>
        <v>0</v>
      </c>
      <c r="AJ267" s="179">
        <f t="shared" ref="AJ267:AJ330" si="205">IF(S267&gt;0,AC267/AF267,0)</f>
        <v>0</v>
      </c>
      <c r="AK267" s="179">
        <f t="shared" ref="AK267:AK330" si="206">IF(T267&gt;0,AD267/AG267,0)</f>
        <v>0</v>
      </c>
      <c r="AL267" s="179">
        <f t="shared" ref="AL267:AL330" si="207">IF(U267&gt;0,AE267/AF267,0)</f>
        <v>0</v>
      </c>
      <c r="AM267" s="180">
        <f>IF(L267=1,Stundensätze!$D$13,IF(L267=2,Stundensätze!$D$17,IF(L267=4,Stundensätze!$D$21,"")))</f>
        <v>0</v>
      </c>
      <c r="AN267" s="180">
        <f>IF(L267=1,Stundensätze!$D$15,IF(L267=2,Stundensätze!$D$19,IF(L267=4,Stundensätze!$D$23,"")))</f>
        <v>0</v>
      </c>
      <c r="AO267" s="180" t="e">
        <f t="shared" si="197"/>
        <v>#DIV/0!</v>
      </c>
      <c r="AP267" s="180">
        <f t="shared" si="198"/>
        <v>0</v>
      </c>
      <c r="AQ267" s="192" t="e">
        <f t="shared" si="199"/>
        <v>#DIV/0!</v>
      </c>
      <c r="AR267" s="192" t="e">
        <f t="shared" si="200"/>
        <v>#DIV/0!</v>
      </c>
      <c r="AS267" s="193" t="e">
        <f t="shared" si="201"/>
        <v>#DIV/0!</v>
      </c>
      <c r="AT267" s="258" t="str">
        <f>IF(K267=0,0,VLOOKUP(K267,Kostenstellen!A:B,2,FALSE))</f>
        <v xml:space="preserve">Sophie-Luisen-Klinik                       </v>
      </c>
      <c r="AU267" s="68" t="str">
        <f t="shared" si="188"/>
        <v>H</v>
      </c>
      <c r="AV267" s="68" t="str">
        <f t="shared" si="189"/>
        <v/>
      </c>
      <c r="AW267" s="68">
        <f>IF(AF267=0,0,VLOOKUP($H267,Leistungszahlen!$A$11:$H$158,4,FALSE))</f>
        <v>0</v>
      </c>
      <c r="AX267" s="68">
        <f>IF(AF267=0,0,VLOOKUP($H267,Leistungszahlen!$A$11:$H$158,5,FALSE))</f>
        <v>0</v>
      </c>
      <c r="AY267" s="68">
        <f>IF(AG267=0,0,VLOOKUP($H267,Leistungszahlen!$A$11:$H$158,6,FALSE))</f>
        <v>0</v>
      </c>
      <c r="AZ267" s="68">
        <f t="shared" si="190"/>
        <v>0</v>
      </c>
      <c r="BA267" s="68">
        <f t="shared" si="191"/>
        <v>0</v>
      </c>
      <c r="BC267" s="68">
        <f t="shared" si="202"/>
        <v>0</v>
      </c>
      <c r="BD267" s="285"/>
    </row>
    <row r="268" spans="1:56" s="68" customFormat="1" ht="33.75">
      <c r="A268" s="200"/>
      <c r="B268" s="200"/>
      <c r="C268" s="200" t="s">
        <v>641</v>
      </c>
      <c r="D268" s="200" t="s">
        <v>202</v>
      </c>
      <c r="E268" s="200" t="s">
        <v>351</v>
      </c>
      <c r="F268" s="200"/>
      <c r="G268" s="200" t="s">
        <v>115</v>
      </c>
      <c r="H268" s="201" t="s">
        <v>219</v>
      </c>
      <c r="I268" s="202">
        <v>1.89</v>
      </c>
      <c r="J268" s="200" t="s">
        <v>780</v>
      </c>
      <c r="K268" s="176">
        <v>2</v>
      </c>
      <c r="L268" s="176">
        <v>1</v>
      </c>
      <c r="M268" s="176"/>
      <c r="N268" s="286">
        <v>6</v>
      </c>
      <c r="O268" s="286"/>
      <c r="P268" s="176"/>
      <c r="Q268" s="203">
        <f t="shared" si="183"/>
        <v>6</v>
      </c>
      <c r="R268" s="203">
        <f t="shared" si="184"/>
        <v>0</v>
      </c>
      <c r="S268" s="203">
        <f t="shared" si="185"/>
        <v>0</v>
      </c>
      <c r="T268" s="203">
        <f t="shared" si="186"/>
        <v>0</v>
      </c>
      <c r="U268" s="203">
        <f t="shared" si="187"/>
        <v>0</v>
      </c>
      <c r="V268" s="175">
        <f>IF(Q268&gt;0,VLOOKUP(Q268,Jahresfaktoren!$A$11:$B$24,2,),0)</f>
        <v>302</v>
      </c>
      <c r="W268" s="175">
        <f>IF(R268&gt;0,VLOOKUP(R268,Jahresfaktoren!$D$11:$E$24,2,),0)</f>
        <v>0</v>
      </c>
      <c r="X268" s="175">
        <f>IF(S268&gt;0,VLOOKUP(S268,Jahresfaktoren!$A$28:$B$29,2,),0)</f>
        <v>0</v>
      </c>
      <c r="Y268" s="175">
        <f>IF(T268&gt;0,VLOOKUP(T268,Jahresfaktoren!$A$28:$B$29,2,),0)</f>
        <v>0</v>
      </c>
      <c r="Z268" s="175">
        <f>IF(U268&gt;0,VLOOKUP(U268,Jahresfaktoren!$A$32:$B$33,2,),)</f>
        <v>0</v>
      </c>
      <c r="AA268" s="177">
        <f t="shared" si="192"/>
        <v>570.78</v>
      </c>
      <c r="AB268" s="177" t="str">
        <f t="shared" si="193"/>
        <v/>
      </c>
      <c r="AC268" s="177" t="str">
        <f t="shared" si="194"/>
        <v/>
      </c>
      <c r="AD268" s="177" t="str">
        <f t="shared" si="195"/>
        <v/>
      </c>
      <c r="AE268" s="177" t="str">
        <f t="shared" si="196"/>
        <v/>
      </c>
      <c r="AF268" s="178">
        <f>IF(Q268&gt;0,VLOOKUP(H268,Leistungszahlen!$A$11:$C$158,3,),0)</f>
        <v>0</v>
      </c>
      <c r="AG268" s="178">
        <f>IF(R268&gt;0,VLOOKUP(H268,Leistungszahlen!$A$11:$F$158,6,),IF(T268&gt;0,VLOOKUP(H268,Leistungszahlen!$A$11:$F$158,6,),0))</f>
        <v>0</v>
      </c>
      <c r="AH268" s="179" t="e">
        <f t="shared" si="203"/>
        <v>#DIV/0!</v>
      </c>
      <c r="AI268" s="179">
        <f t="shared" si="204"/>
        <v>0</v>
      </c>
      <c r="AJ268" s="179">
        <f t="shared" si="205"/>
        <v>0</v>
      </c>
      <c r="AK268" s="179">
        <f t="shared" si="206"/>
        <v>0</v>
      </c>
      <c r="AL268" s="179">
        <f t="shared" si="207"/>
        <v>0</v>
      </c>
      <c r="AM268" s="180">
        <f>IF(L268=1,Stundensätze!$D$13,IF(L268=2,Stundensätze!$D$17,IF(L268=4,Stundensätze!$D$21,"")))</f>
        <v>0</v>
      </c>
      <c r="AN268" s="180">
        <f>IF(L268=1,Stundensätze!$D$15,IF(L268=2,Stundensätze!$D$19,IF(L268=4,Stundensätze!$D$23,"")))</f>
        <v>0</v>
      </c>
      <c r="AO268" s="180" t="e">
        <f t="shared" si="197"/>
        <v>#DIV/0!</v>
      </c>
      <c r="AP268" s="180">
        <f t="shared" si="198"/>
        <v>0</v>
      </c>
      <c r="AQ268" s="192" t="e">
        <f t="shared" si="199"/>
        <v>#DIV/0!</v>
      </c>
      <c r="AR268" s="192" t="e">
        <f t="shared" si="200"/>
        <v>#DIV/0!</v>
      </c>
      <c r="AS268" s="193" t="e">
        <f t="shared" si="201"/>
        <v>#DIV/0!</v>
      </c>
      <c r="AT268" s="258" t="str">
        <f>IF(K268=0,0,VLOOKUP(K268,Kostenstellen!A:B,2,FALSE))</f>
        <v xml:space="preserve">Sophie-Luisen-Klinik                       </v>
      </c>
      <c r="AU268" s="68" t="str">
        <f t="shared" si="188"/>
        <v>V</v>
      </c>
      <c r="AV268" s="68" t="str">
        <f t="shared" si="189"/>
        <v/>
      </c>
      <c r="AW268" s="68">
        <f>IF(AF268=0,0,VLOOKUP($H268,Leistungszahlen!$A$11:$H$158,4,FALSE))</f>
        <v>0</v>
      </c>
      <c r="AX268" s="68">
        <f>IF(AF268=0,0,VLOOKUP($H268,Leistungszahlen!$A$11:$H$158,5,FALSE))</f>
        <v>0</v>
      </c>
      <c r="AY268" s="68">
        <f>IF(AG268=0,0,VLOOKUP($H268,Leistungszahlen!$A$11:$H$158,6,FALSE))</f>
        <v>0</v>
      </c>
      <c r="AZ268" s="68">
        <f t="shared" si="190"/>
        <v>0</v>
      </c>
      <c r="BA268" s="68">
        <f t="shared" si="191"/>
        <v>0</v>
      </c>
      <c r="BC268" s="68">
        <f t="shared" si="202"/>
        <v>0</v>
      </c>
      <c r="BD268" s="285"/>
    </row>
    <row r="269" spans="1:56" s="68" customFormat="1" ht="33.75">
      <c r="A269" s="200"/>
      <c r="B269" s="200"/>
      <c r="C269" s="200" t="s">
        <v>641</v>
      </c>
      <c r="D269" s="200" t="s">
        <v>202</v>
      </c>
      <c r="E269" s="200" t="s">
        <v>351</v>
      </c>
      <c r="F269" s="200" t="s">
        <v>972</v>
      </c>
      <c r="G269" s="200" t="s">
        <v>232</v>
      </c>
      <c r="H269" s="201" t="s">
        <v>206</v>
      </c>
      <c r="I269" s="202">
        <v>3.44</v>
      </c>
      <c r="J269" s="200" t="s">
        <v>780</v>
      </c>
      <c r="K269" s="176">
        <v>2</v>
      </c>
      <c r="L269" s="176">
        <v>1</v>
      </c>
      <c r="M269" s="176" t="s">
        <v>119</v>
      </c>
      <c r="N269" s="286"/>
      <c r="O269" s="286"/>
      <c r="P269" s="176"/>
      <c r="Q269" s="203">
        <f t="shared" ref="Q269:Q332" si="208">IF(M269="x",0,IF(N269=7,6,IF(N269=14,12,IF(N269="12+5",11,N269))))</f>
        <v>0</v>
      </c>
      <c r="R269" s="203">
        <f t="shared" ref="R269:R332" si="209">IF(M269="x",0,IF(O269=0,0,IF(N269=7,0,IF(N269+O269=7,O269-1,O269))))</f>
        <v>0</v>
      </c>
      <c r="S269" s="203">
        <f t="shared" ref="S269:S332" si="210">IF(M269="x",0,IF(N269=7,1,IF(N269=14,2,IF(AND(N269=12,O269=5),1,IF(N269="12+5",1,0)))))</f>
        <v>0</v>
      </c>
      <c r="T269" s="203">
        <f t="shared" ref="T269:T332" si="211">IF(M269="x",0,IF(O269=0,0,IF(N269=7,0,IF(N269+O269=7,1,0))))</f>
        <v>0</v>
      </c>
      <c r="U269" s="203">
        <f t="shared" ref="U269:U332" si="212">T269+S269</f>
        <v>0</v>
      </c>
      <c r="V269" s="175">
        <f>IF(Q269&gt;0,VLOOKUP(Q269,Jahresfaktoren!$A$11:$B$24,2,),0)</f>
        <v>0</v>
      </c>
      <c r="W269" s="175">
        <f>IF(R269&gt;0,VLOOKUP(R269,Jahresfaktoren!$D$11:$E$24,2,),0)</f>
        <v>0</v>
      </c>
      <c r="X269" s="175">
        <f>IF(S269&gt;0,VLOOKUP(S269,Jahresfaktoren!$A$28:$B$29,2,),0)</f>
        <v>0</v>
      </c>
      <c r="Y269" s="175">
        <f>IF(T269&gt;0,VLOOKUP(T269,Jahresfaktoren!$A$28:$B$29,2,),0)</f>
        <v>0</v>
      </c>
      <c r="Z269" s="175">
        <f>IF(U269&gt;0,VLOOKUP(U269,Jahresfaktoren!$A$32:$B$33,2,),)</f>
        <v>0</v>
      </c>
      <c r="AA269" s="177" t="str">
        <f t="shared" si="192"/>
        <v/>
      </c>
      <c r="AB269" s="177" t="str">
        <f t="shared" si="193"/>
        <v/>
      </c>
      <c r="AC269" s="177" t="str">
        <f t="shared" si="194"/>
        <v/>
      </c>
      <c r="AD269" s="177" t="str">
        <f t="shared" si="195"/>
        <v/>
      </c>
      <c r="AE269" s="177" t="str">
        <f t="shared" si="196"/>
        <v/>
      </c>
      <c r="AF269" s="178">
        <f>IF(Q269&gt;0,VLOOKUP(H269,Leistungszahlen!$A$11:$C$158,3,),0)</f>
        <v>0</v>
      </c>
      <c r="AG269" s="178">
        <f>IF(R269&gt;0,VLOOKUP(H269,Leistungszahlen!$A$11:$F$158,6,),IF(T269&gt;0,VLOOKUP(H269,Leistungszahlen!$A$11:$F$158,6,),0))</f>
        <v>0</v>
      </c>
      <c r="AH269" s="179">
        <f t="shared" si="203"/>
        <v>0</v>
      </c>
      <c r="AI269" s="179">
        <f t="shared" si="204"/>
        <v>0</v>
      </c>
      <c r="AJ269" s="179">
        <f t="shared" si="205"/>
        <v>0</v>
      </c>
      <c r="AK269" s="179">
        <f t="shared" si="206"/>
        <v>0</v>
      </c>
      <c r="AL269" s="179">
        <f t="shared" si="207"/>
        <v>0</v>
      </c>
      <c r="AM269" s="180">
        <f>IF(L269=1,Stundensätze!$D$13,IF(L269=2,Stundensätze!$D$17,IF(L269=4,Stundensätze!$D$21,"")))</f>
        <v>0</v>
      </c>
      <c r="AN269" s="180">
        <f>IF(L269=1,Stundensätze!$D$15,IF(L269=2,Stundensätze!$D$19,IF(L269=4,Stundensätze!$D$23,"")))</f>
        <v>0</v>
      </c>
      <c r="AO269" s="180">
        <f t="shared" si="197"/>
        <v>0</v>
      </c>
      <c r="AP269" s="180">
        <f t="shared" si="198"/>
        <v>0</v>
      </c>
      <c r="AQ269" s="192">
        <f t="shared" si="199"/>
        <v>0</v>
      </c>
      <c r="AR269" s="192">
        <f t="shared" si="200"/>
        <v>0</v>
      </c>
      <c r="AS269" s="193">
        <f t="shared" si="201"/>
        <v>0</v>
      </c>
      <c r="AT269" s="258" t="str">
        <f>IF(K269=0,0,VLOOKUP(K269,Kostenstellen!A:B,2,FALSE))</f>
        <v xml:space="preserve">Sophie-Luisen-Klinik                       </v>
      </c>
      <c r="AU269" s="68" t="str">
        <f t="shared" ref="AU269:AU332" si="213">IF(SUM(V269:Z269)&gt;0,H269,"")</f>
        <v/>
      </c>
      <c r="AV269" s="68" t="str">
        <f t="shared" ref="AV269:AV332" si="214">IF(SUM(R269+T269)&gt;0,H269,"")</f>
        <v/>
      </c>
      <c r="AW269" s="68">
        <f>IF(AF269=0,0,VLOOKUP($H269,Leistungszahlen!$A$11:$H$158,4,FALSE))</f>
        <v>0</v>
      </c>
      <c r="AX269" s="68">
        <f>IF(AF269=0,0,VLOOKUP($H269,Leistungszahlen!$A$11:$H$158,5,FALSE))</f>
        <v>0</v>
      </c>
      <c r="AY269" s="68">
        <f>IF(AG269=0,0,VLOOKUP($H269,Leistungszahlen!$A$11:$H$158,6,FALSE))</f>
        <v>0</v>
      </c>
      <c r="AZ269" s="68">
        <f t="shared" ref="AZ269:AZ332" si="215">IF(AX269&lt;AF269,1,IF(AG269&gt;AY269,1,0))</f>
        <v>0</v>
      </c>
      <c r="BA269" s="68">
        <f t="shared" ref="BA269:BA332" si="216">IF(AF269&gt;AX269,1,IF(AG269&gt;AY269,1,0))</f>
        <v>0</v>
      </c>
      <c r="BC269" s="68">
        <f t="shared" si="202"/>
        <v>0</v>
      </c>
      <c r="BD269" s="285"/>
    </row>
    <row r="270" spans="1:56" s="68" customFormat="1" ht="33.75">
      <c r="A270" s="200"/>
      <c r="B270" s="200"/>
      <c r="C270" s="200" t="s">
        <v>641</v>
      </c>
      <c r="D270" s="200" t="s">
        <v>202</v>
      </c>
      <c r="E270" s="200" t="s">
        <v>351</v>
      </c>
      <c r="F270" s="200" t="s">
        <v>990</v>
      </c>
      <c r="G270" s="200" t="s">
        <v>556</v>
      </c>
      <c r="H270" s="201" t="s">
        <v>290</v>
      </c>
      <c r="I270" s="202">
        <v>23.34</v>
      </c>
      <c r="J270" s="200" t="s">
        <v>780</v>
      </c>
      <c r="K270" s="176">
        <v>2</v>
      </c>
      <c r="L270" s="176">
        <v>1</v>
      </c>
      <c r="M270" s="176"/>
      <c r="N270" s="286">
        <v>3</v>
      </c>
      <c r="O270" s="286">
        <v>3</v>
      </c>
      <c r="P270" s="176"/>
      <c r="Q270" s="203">
        <f t="shared" si="208"/>
        <v>3</v>
      </c>
      <c r="R270" s="203">
        <f t="shared" si="209"/>
        <v>3</v>
      </c>
      <c r="S270" s="203">
        <f t="shared" si="210"/>
        <v>0</v>
      </c>
      <c r="T270" s="203">
        <f t="shared" si="211"/>
        <v>0</v>
      </c>
      <c r="U270" s="203">
        <f t="shared" si="212"/>
        <v>0</v>
      </c>
      <c r="V270" s="175">
        <f>IF(Q270&gt;0,VLOOKUP(Q270,Jahresfaktoren!$A$11:$B$24,2,),0)</f>
        <v>152</v>
      </c>
      <c r="W270" s="175">
        <f>IF(R270&gt;0,VLOOKUP(R270,Jahresfaktoren!$D$11:$E$24,2,),0)</f>
        <v>150</v>
      </c>
      <c r="X270" s="175">
        <f>IF(S270&gt;0,VLOOKUP(S270,Jahresfaktoren!$A$28:$B$29,2,),0)</f>
        <v>0</v>
      </c>
      <c r="Y270" s="175">
        <f>IF(T270&gt;0,VLOOKUP(T270,Jahresfaktoren!$A$28:$B$29,2,),0)</f>
        <v>0</v>
      </c>
      <c r="Z270" s="175">
        <f>IF(U270&gt;0,VLOOKUP(U270,Jahresfaktoren!$A$32:$B$33,2,),)</f>
        <v>0</v>
      </c>
      <c r="AA270" s="177">
        <f t="shared" si="192"/>
        <v>3547.68</v>
      </c>
      <c r="AB270" s="177">
        <f t="shared" si="193"/>
        <v>3501</v>
      </c>
      <c r="AC270" s="177" t="str">
        <f t="shared" si="194"/>
        <v/>
      </c>
      <c r="AD270" s="177" t="str">
        <f t="shared" si="195"/>
        <v/>
      </c>
      <c r="AE270" s="177" t="str">
        <f t="shared" si="196"/>
        <v/>
      </c>
      <c r="AF270" s="178">
        <f>IF(Q270&gt;0,VLOOKUP(H270,Leistungszahlen!$A$11:$C$158,3,),0)</f>
        <v>0</v>
      </c>
      <c r="AG270" s="178">
        <f>IF(R270&gt;0,VLOOKUP(H270,Leistungszahlen!$A$11:$F$158,6,),IF(T270&gt;0,VLOOKUP(H270,Leistungszahlen!$A$11:$F$158,6,),0))</f>
        <v>0</v>
      </c>
      <c r="AH270" s="179" t="e">
        <f t="shared" si="203"/>
        <v>#DIV/0!</v>
      </c>
      <c r="AI270" s="179" t="e">
        <f t="shared" si="204"/>
        <v>#DIV/0!</v>
      </c>
      <c r="AJ270" s="179">
        <f t="shared" si="205"/>
        <v>0</v>
      </c>
      <c r="AK270" s="179">
        <f t="shared" si="206"/>
        <v>0</v>
      </c>
      <c r="AL270" s="179">
        <f t="shared" si="207"/>
        <v>0</v>
      </c>
      <c r="AM270" s="180">
        <f>IF(L270=1,Stundensätze!$D$13,IF(L270=2,Stundensätze!$D$17,IF(L270=4,Stundensätze!$D$21,"")))</f>
        <v>0</v>
      </c>
      <c r="AN270" s="180">
        <f>IF(L270=1,Stundensätze!$D$15,IF(L270=2,Stundensätze!$D$19,IF(L270=4,Stundensätze!$D$23,"")))</f>
        <v>0</v>
      </c>
      <c r="AO270" s="180" t="e">
        <f t="shared" si="197"/>
        <v>#DIV/0!</v>
      </c>
      <c r="AP270" s="180">
        <f t="shared" si="198"/>
        <v>0</v>
      </c>
      <c r="AQ270" s="192" t="e">
        <f t="shared" si="199"/>
        <v>#DIV/0!</v>
      </c>
      <c r="AR270" s="192" t="e">
        <f t="shared" si="200"/>
        <v>#DIV/0!</v>
      </c>
      <c r="AS270" s="193" t="e">
        <f t="shared" si="201"/>
        <v>#DIV/0!</v>
      </c>
      <c r="AT270" s="258" t="str">
        <f>IF(K270=0,0,VLOOKUP(K270,Kostenstellen!A:B,2,FALSE))</f>
        <v xml:space="preserve">Sophie-Luisen-Klinik                       </v>
      </c>
      <c r="AU270" s="68" t="str">
        <f t="shared" si="213"/>
        <v>A4</v>
      </c>
      <c r="AV270" s="68" t="str">
        <f t="shared" si="214"/>
        <v>A4</v>
      </c>
      <c r="AW270" s="68">
        <f>IF(AF270=0,0,VLOOKUP($H270,Leistungszahlen!$A$11:$H$158,4,FALSE))</f>
        <v>0</v>
      </c>
      <c r="AX270" s="68">
        <f>IF(AF270=0,0,VLOOKUP($H270,Leistungszahlen!$A$11:$H$158,5,FALSE))</f>
        <v>0</v>
      </c>
      <c r="AY270" s="68">
        <f>IF(AG270=0,0,VLOOKUP($H270,Leistungszahlen!$A$11:$H$158,6,FALSE))</f>
        <v>0</v>
      </c>
      <c r="AZ270" s="68">
        <f t="shared" si="215"/>
        <v>0</v>
      </c>
      <c r="BA270" s="68">
        <f t="shared" si="216"/>
        <v>0</v>
      </c>
      <c r="BC270" s="68">
        <f t="shared" si="202"/>
        <v>0</v>
      </c>
      <c r="BD270" s="285"/>
    </row>
    <row r="271" spans="1:56" s="68" customFormat="1" ht="33.75">
      <c r="A271" s="200"/>
      <c r="B271" s="200"/>
      <c r="C271" s="200" t="s">
        <v>641</v>
      </c>
      <c r="D271" s="200" t="s">
        <v>202</v>
      </c>
      <c r="E271" s="200" t="s">
        <v>351</v>
      </c>
      <c r="F271" s="200" t="s">
        <v>991</v>
      </c>
      <c r="G271" s="200" t="s">
        <v>121</v>
      </c>
      <c r="H271" s="201" t="s">
        <v>200</v>
      </c>
      <c r="I271" s="202">
        <v>4.3</v>
      </c>
      <c r="J271" s="200" t="s">
        <v>778</v>
      </c>
      <c r="K271" s="176">
        <v>2</v>
      </c>
      <c r="L271" s="176">
        <v>1</v>
      </c>
      <c r="M271" s="176"/>
      <c r="N271" s="286">
        <v>6</v>
      </c>
      <c r="O271" s="286"/>
      <c r="P271" s="176"/>
      <c r="Q271" s="203">
        <f t="shared" si="208"/>
        <v>6</v>
      </c>
      <c r="R271" s="203">
        <f t="shared" si="209"/>
        <v>0</v>
      </c>
      <c r="S271" s="203">
        <f t="shared" si="210"/>
        <v>0</v>
      </c>
      <c r="T271" s="203">
        <f t="shared" si="211"/>
        <v>0</v>
      </c>
      <c r="U271" s="203">
        <f t="shared" si="212"/>
        <v>0</v>
      </c>
      <c r="V271" s="175">
        <f>IF(Q271&gt;0,VLOOKUP(Q271,Jahresfaktoren!$A$11:$B$24,2,),0)</f>
        <v>302</v>
      </c>
      <c r="W271" s="175">
        <f>IF(R271&gt;0,VLOOKUP(R271,Jahresfaktoren!$D$11:$E$24,2,),0)</f>
        <v>0</v>
      </c>
      <c r="X271" s="175">
        <f>IF(S271&gt;0,VLOOKUP(S271,Jahresfaktoren!$A$28:$B$29,2,),0)</f>
        <v>0</v>
      </c>
      <c r="Y271" s="175">
        <f>IF(T271&gt;0,VLOOKUP(T271,Jahresfaktoren!$A$28:$B$29,2,),0)</f>
        <v>0</v>
      </c>
      <c r="Z271" s="175">
        <f>IF(U271&gt;0,VLOOKUP(U271,Jahresfaktoren!$A$32:$B$33,2,),)</f>
        <v>0</v>
      </c>
      <c r="AA271" s="177">
        <f t="shared" si="192"/>
        <v>1298.5999999999999</v>
      </c>
      <c r="AB271" s="177" t="str">
        <f t="shared" si="193"/>
        <v/>
      </c>
      <c r="AC271" s="177" t="str">
        <f t="shared" si="194"/>
        <v/>
      </c>
      <c r="AD271" s="177" t="str">
        <f t="shared" si="195"/>
        <v/>
      </c>
      <c r="AE271" s="177" t="str">
        <f t="shared" si="196"/>
        <v/>
      </c>
      <c r="AF271" s="178">
        <f>IF(Q271&gt;0,VLOOKUP(H271,Leistungszahlen!$A$11:$C$158,3,),0)</f>
        <v>0</v>
      </c>
      <c r="AG271" s="178">
        <f>IF(R271&gt;0,VLOOKUP(H271,Leistungszahlen!$A$11:$F$158,6,),IF(T271&gt;0,VLOOKUP(H271,Leistungszahlen!$A$11:$F$158,6,),0))</f>
        <v>0</v>
      </c>
      <c r="AH271" s="179" t="e">
        <f t="shared" si="203"/>
        <v>#DIV/0!</v>
      </c>
      <c r="AI271" s="179">
        <f t="shared" si="204"/>
        <v>0</v>
      </c>
      <c r="AJ271" s="179">
        <f t="shared" si="205"/>
        <v>0</v>
      </c>
      <c r="AK271" s="179">
        <f t="shared" si="206"/>
        <v>0</v>
      </c>
      <c r="AL271" s="179">
        <f t="shared" si="207"/>
        <v>0</v>
      </c>
      <c r="AM271" s="180">
        <f>IF(L271=1,Stundensätze!$D$13,IF(L271=2,Stundensätze!$D$17,IF(L271=4,Stundensätze!$D$21,"")))</f>
        <v>0</v>
      </c>
      <c r="AN271" s="180">
        <f>IF(L271=1,Stundensätze!$D$15,IF(L271=2,Stundensätze!$D$19,IF(L271=4,Stundensätze!$D$23,"")))</f>
        <v>0</v>
      </c>
      <c r="AO271" s="180" t="e">
        <f t="shared" si="197"/>
        <v>#DIV/0!</v>
      </c>
      <c r="AP271" s="180">
        <f t="shared" si="198"/>
        <v>0</v>
      </c>
      <c r="AQ271" s="192" t="e">
        <f t="shared" si="199"/>
        <v>#DIV/0!</v>
      </c>
      <c r="AR271" s="192" t="e">
        <f t="shared" si="200"/>
        <v>#DIV/0!</v>
      </c>
      <c r="AS271" s="193" t="e">
        <f t="shared" si="201"/>
        <v>#DIV/0!</v>
      </c>
      <c r="AT271" s="258" t="str">
        <f>IF(K271=0,0,VLOOKUP(K271,Kostenstellen!A:B,2,FALSE))</f>
        <v xml:space="preserve">Sophie-Luisen-Klinik                       </v>
      </c>
      <c r="AU271" s="68" t="str">
        <f t="shared" si="213"/>
        <v>B</v>
      </c>
      <c r="AV271" s="68" t="str">
        <f t="shared" si="214"/>
        <v/>
      </c>
      <c r="AW271" s="68">
        <f>IF(AF271=0,0,VLOOKUP($H271,Leistungszahlen!$A$11:$H$158,4,FALSE))</f>
        <v>0</v>
      </c>
      <c r="AX271" s="68">
        <f>IF(AF271=0,0,VLOOKUP($H271,Leistungszahlen!$A$11:$H$158,5,FALSE))</f>
        <v>0</v>
      </c>
      <c r="AY271" s="68">
        <f>IF(AG271=0,0,VLOOKUP($H271,Leistungszahlen!$A$11:$H$158,6,FALSE))</f>
        <v>0</v>
      </c>
      <c r="AZ271" s="68">
        <f t="shared" si="215"/>
        <v>0</v>
      </c>
      <c r="BA271" s="68">
        <f t="shared" si="216"/>
        <v>0</v>
      </c>
      <c r="BC271" s="68">
        <f t="shared" si="202"/>
        <v>0</v>
      </c>
      <c r="BD271" s="285"/>
    </row>
    <row r="272" spans="1:56" s="68" customFormat="1" ht="33.75">
      <c r="A272" s="200"/>
      <c r="B272" s="200"/>
      <c r="C272" s="200" t="s">
        <v>641</v>
      </c>
      <c r="D272" s="200" t="s">
        <v>202</v>
      </c>
      <c r="E272" s="200" t="s">
        <v>351</v>
      </c>
      <c r="F272" s="200" t="s">
        <v>992</v>
      </c>
      <c r="G272" s="200" t="s">
        <v>556</v>
      </c>
      <c r="H272" s="201" t="s">
        <v>290</v>
      </c>
      <c r="I272" s="202">
        <v>23.34</v>
      </c>
      <c r="J272" s="200" t="s">
        <v>780</v>
      </c>
      <c r="K272" s="176">
        <v>2</v>
      </c>
      <c r="L272" s="176">
        <v>1</v>
      </c>
      <c r="M272" s="176"/>
      <c r="N272" s="286">
        <v>3</v>
      </c>
      <c r="O272" s="286">
        <v>3</v>
      </c>
      <c r="P272" s="176"/>
      <c r="Q272" s="203">
        <f t="shared" si="208"/>
        <v>3</v>
      </c>
      <c r="R272" s="203">
        <f t="shared" si="209"/>
        <v>3</v>
      </c>
      <c r="S272" s="203">
        <f t="shared" si="210"/>
        <v>0</v>
      </c>
      <c r="T272" s="203">
        <f t="shared" si="211"/>
        <v>0</v>
      </c>
      <c r="U272" s="203">
        <f t="shared" si="212"/>
        <v>0</v>
      </c>
      <c r="V272" s="175">
        <f>IF(Q272&gt;0,VLOOKUP(Q272,Jahresfaktoren!$A$11:$B$24,2,),0)</f>
        <v>152</v>
      </c>
      <c r="W272" s="175">
        <f>IF(R272&gt;0,VLOOKUP(R272,Jahresfaktoren!$D$11:$E$24,2,),0)</f>
        <v>150</v>
      </c>
      <c r="X272" s="175">
        <f>IF(S272&gt;0,VLOOKUP(S272,Jahresfaktoren!$A$28:$B$29,2,),0)</f>
        <v>0</v>
      </c>
      <c r="Y272" s="175">
        <f>IF(T272&gt;0,VLOOKUP(T272,Jahresfaktoren!$A$28:$B$29,2,),0)</f>
        <v>0</v>
      </c>
      <c r="Z272" s="175">
        <f>IF(U272&gt;0,VLOOKUP(U272,Jahresfaktoren!$A$32:$B$33,2,),)</f>
        <v>0</v>
      </c>
      <c r="AA272" s="177">
        <f t="shared" si="192"/>
        <v>3547.68</v>
      </c>
      <c r="AB272" s="177">
        <f t="shared" si="193"/>
        <v>3501</v>
      </c>
      <c r="AC272" s="177" t="str">
        <f t="shared" si="194"/>
        <v/>
      </c>
      <c r="AD272" s="177" t="str">
        <f t="shared" si="195"/>
        <v/>
      </c>
      <c r="AE272" s="177" t="str">
        <f t="shared" si="196"/>
        <v/>
      </c>
      <c r="AF272" s="178">
        <f>IF(Q272&gt;0,VLOOKUP(H272,Leistungszahlen!$A$11:$C$158,3,),0)</f>
        <v>0</v>
      </c>
      <c r="AG272" s="178">
        <f>IF(R272&gt;0,VLOOKUP(H272,Leistungszahlen!$A$11:$F$158,6,),IF(T272&gt;0,VLOOKUP(H272,Leistungszahlen!$A$11:$F$158,6,),0))</f>
        <v>0</v>
      </c>
      <c r="AH272" s="179" t="e">
        <f t="shared" si="203"/>
        <v>#DIV/0!</v>
      </c>
      <c r="AI272" s="179" t="e">
        <f t="shared" si="204"/>
        <v>#DIV/0!</v>
      </c>
      <c r="AJ272" s="179">
        <f t="shared" si="205"/>
        <v>0</v>
      </c>
      <c r="AK272" s="179">
        <f t="shared" si="206"/>
        <v>0</v>
      </c>
      <c r="AL272" s="179">
        <f t="shared" si="207"/>
        <v>0</v>
      </c>
      <c r="AM272" s="180">
        <f>IF(L272=1,Stundensätze!$D$13,IF(L272=2,Stundensätze!$D$17,IF(L272=4,Stundensätze!$D$21,"")))</f>
        <v>0</v>
      </c>
      <c r="AN272" s="180">
        <f>IF(L272=1,Stundensätze!$D$15,IF(L272=2,Stundensätze!$D$19,IF(L272=4,Stundensätze!$D$23,"")))</f>
        <v>0</v>
      </c>
      <c r="AO272" s="180" t="e">
        <f t="shared" si="197"/>
        <v>#DIV/0!</v>
      </c>
      <c r="AP272" s="180">
        <f t="shared" si="198"/>
        <v>0</v>
      </c>
      <c r="AQ272" s="192" t="e">
        <f t="shared" si="199"/>
        <v>#DIV/0!</v>
      </c>
      <c r="AR272" s="192" t="e">
        <f t="shared" si="200"/>
        <v>#DIV/0!</v>
      </c>
      <c r="AS272" s="193" t="e">
        <f t="shared" si="201"/>
        <v>#DIV/0!</v>
      </c>
      <c r="AT272" s="258" t="str">
        <f>IF(K272=0,0,VLOOKUP(K272,Kostenstellen!A:B,2,FALSE))</f>
        <v xml:space="preserve">Sophie-Luisen-Klinik                       </v>
      </c>
      <c r="AU272" s="68" t="str">
        <f t="shared" si="213"/>
        <v>A4</v>
      </c>
      <c r="AV272" s="68" t="str">
        <f t="shared" si="214"/>
        <v>A4</v>
      </c>
      <c r="AW272" s="68">
        <f>IF(AF272=0,0,VLOOKUP($H272,Leistungszahlen!$A$11:$H$158,4,FALSE))</f>
        <v>0</v>
      </c>
      <c r="AX272" s="68">
        <f>IF(AF272=0,0,VLOOKUP($H272,Leistungszahlen!$A$11:$H$158,5,FALSE))</f>
        <v>0</v>
      </c>
      <c r="AY272" s="68">
        <f>IF(AG272=0,0,VLOOKUP($H272,Leistungszahlen!$A$11:$H$158,6,FALSE))</f>
        <v>0</v>
      </c>
      <c r="AZ272" s="68">
        <f t="shared" si="215"/>
        <v>0</v>
      </c>
      <c r="BA272" s="68">
        <f t="shared" si="216"/>
        <v>0</v>
      </c>
      <c r="BC272" s="68">
        <f t="shared" si="202"/>
        <v>0</v>
      </c>
      <c r="BD272" s="285"/>
    </row>
    <row r="273" spans="1:56" s="68" customFormat="1" ht="33.75">
      <c r="A273" s="200"/>
      <c r="B273" s="200"/>
      <c r="C273" s="200" t="s">
        <v>641</v>
      </c>
      <c r="D273" s="200" t="s">
        <v>202</v>
      </c>
      <c r="E273" s="200" t="s">
        <v>351</v>
      </c>
      <c r="F273" s="200" t="s">
        <v>993</v>
      </c>
      <c r="G273" s="200" t="s">
        <v>121</v>
      </c>
      <c r="H273" s="201" t="s">
        <v>200</v>
      </c>
      <c r="I273" s="202">
        <v>4.3</v>
      </c>
      <c r="J273" s="200" t="s">
        <v>778</v>
      </c>
      <c r="K273" s="176">
        <v>2</v>
      </c>
      <c r="L273" s="176">
        <v>1</v>
      </c>
      <c r="M273" s="176"/>
      <c r="N273" s="286">
        <v>6</v>
      </c>
      <c r="O273" s="286"/>
      <c r="P273" s="176"/>
      <c r="Q273" s="203">
        <f t="shared" si="208"/>
        <v>6</v>
      </c>
      <c r="R273" s="203">
        <f t="shared" si="209"/>
        <v>0</v>
      </c>
      <c r="S273" s="203">
        <f t="shared" si="210"/>
        <v>0</v>
      </c>
      <c r="T273" s="203">
        <f t="shared" si="211"/>
        <v>0</v>
      </c>
      <c r="U273" s="203">
        <f t="shared" si="212"/>
        <v>0</v>
      </c>
      <c r="V273" s="175">
        <f>IF(Q273&gt;0,VLOOKUP(Q273,Jahresfaktoren!$A$11:$B$24,2,),0)</f>
        <v>302</v>
      </c>
      <c r="W273" s="175">
        <f>IF(R273&gt;0,VLOOKUP(R273,Jahresfaktoren!$D$11:$E$24,2,),0)</f>
        <v>0</v>
      </c>
      <c r="X273" s="175">
        <f>IF(S273&gt;0,VLOOKUP(S273,Jahresfaktoren!$A$28:$B$29,2,),0)</f>
        <v>0</v>
      </c>
      <c r="Y273" s="175">
        <f>IF(T273&gt;0,VLOOKUP(T273,Jahresfaktoren!$A$28:$B$29,2,),0)</f>
        <v>0</v>
      </c>
      <c r="Z273" s="175">
        <f>IF(U273&gt;0,VLOOKUP(U273,Jahresfaktoren!$A$32:$B$33,2,),)</f>
        <v>0</v>
      </c>
      <c r="AA273" s="177">
        <f t="shared" si="192"/>
        <v>1298.5999999999999</v>
      </c>
      <c r="AB273" s="177" t="str">
        <f t="shared" si="193"/>
        <v/>
      </c>
      <c r="AC273" s="177" t="str">
        <f t="shared" si="194"/>
        <v/>
      </c>
      <c r="AD273" s="177" t="str">
        <f t="shared" si="195"/>
        <v/>
      </c>
      <c r="AE273" s="177" t="str">
        <f t="shared" si="196"/>
        <v/>
      </c>
      <c r="AF273" s="178">
        <f>IF(Q273&gt;0,VLOOKUP(H273,Leistungszahlen!$A$11:$C$158,3,),0)</f>
        <v>0</v>
      </c>
      <c r="AG273" s="178">
        <f>IF(R273&gt;0,VLOOKUP(H273,Leistungszahlen!$A$11:$F$158,6,),IF(T273&gt;0,VLOOKUP(H273,Leistungszahlen!$A$11:$F$158,6,),0))</f>
        <v>0</v>
      </c>
      <c r="AH273" s="179" t="e">
        <f t="shared" si="203"/>
        <v>#DIV/0!</v>
      </c>
      <c r="AI273" s="179">
        <f t="shared" si="204"/>
        <v>0</v>
      </c>
      <c r="AJ273" s="179">
        <f t="shared" si="205"/>
        <v>0</v>
      </c>
      <c r="AK273" s="179">
        <f t="shared" si="206"/>
        <v>0</v>
      </c>
      <c r="AL273" s="179">
        <f t="shared" si="207"/>
        <v>0</v>
      </c>
      <c r="AM273" s="180">
        <f>IF(L273=1,Stundensätze!$D$13,IF(L273=2,Stundensätze!$D$17,IF(L273=4,Stundensätze!$D$21,"")))</f>
        <v>0</v>
      </c>
      <c r="AN273" s="180">
        <f>IF(L273=1,Stundensätze!$D$15,IF(L273=2,Stundensätze!$D$19,IF(L273=4,Stundensätze!$D$23,"")))</f>
        <v>0</v>
      </c>
      <c r="AO273" s="180" t="e">
        <f t="shared" si="197"/>
        <v>#DIV/0!</v>
      </c>
      <c r="AP273" s="180">
        <f t="shared" si="198"/>
        <v>0</v>
      </c>
      <c r="AQ273" s="192" t="e">
        <f t="shared" si="199"/>
        <v>#DIV/0!</v>
      </c>
      <c r="AR273" s="192" t="e">
        <f t="shared" si="200"/>
        <v>#DIV/0!</v>
      </c>
      <c r="AS273" s="193" t="e">
        <f t="shared" si="201"/>
        <v>#DIV/0!</v>
      </c>
      <c r="AT273" s="258" t="str">
        <f>IF(K273=0,0,VLOOKUP(K273,Kostenstellen!A:B,2,FALSE))</f>
        <v xml:space="preserve">Sophie-Luisen-Klinik                       </v>
      </c>
      <c r="AU273" s="68" t="str">
        <f t="shared" si="213"/>
        <v>B</v>
      </c>
      <c r="AV273" s="68" t="str">
        <f t="shared" si="214"/>
        <v/>
      </c>
      <c r="AW273" s="68">
        <f>IF(AF273=0,0,VLOOKUP($H273,Leistungszahlen!$A$11:$H$158,4,FALSE))</f>
        <v>0</v>
      </c>
      <c r="AX273" s="68">
        <f>IF(AF273=0,0,VLOOKUP($H273,Leistungszahlen!$A$11:$H$158,5,FALSE))</f>
        <v>0</v>
      </c>
      <c r="AY273" s="68">
        <f>IF(AG273=0,0,VLOOKUP($H273,Leistungszahlen!$A$11:$H$158,6,FALSE))</f>
        <v>0</v>
      </c>
      <c r="AZ273" s="68">
        <f t="shared" si="215"/>
        <v>0</v>
      </c>
      <c r="BA273" s="68">
        <f t="shared" si="216"/>
        <v>0</v>
      </c>
      <c r="BC273" s="68">
        <f t="shared" si="202"/>
        <v>0</v>
      </c>
      <c r="BD273" s="285"/>
    </row>
    <row r="274" spans="1:56" s="68" customFormat="1" ht="33.75">
      <c r="A274" s="200"/>
      <c r="B274" s="200"/>
      <c r="C274" s="200" t="s">
        <v>641</v>
      </c>
      <c r="D274" s="200" t="s">
        <v>202</v>
      </c>
      <c r="E274" s="200" t="s">
        <v>351</v>
      </c>
      <c r="F274" s="200" t="s">
        <v>994</v>
      </c>
      <c r="G274" s="200" t="s">
        <v>555</v>
      </c>
      <c r="H274" s="201" t="s">
        <v>289</v>
      </c>
      <c r="I274" s="202">
        <v>19.29</v>
      </c>
      <c r="J274" s="200" t="s">
        <v>780</v>
      </c>
      <c r="K274" s="176">
        <v>2</v>
      </c>
      <c r="L274" s="176">
        <v>1</v>
      </c>
      <c r="M274" s="176"/>
      <c r="N274" s="286">
        <v>3</v>
      </c>
      <c r="O274" s="286">
        <v>3</v>
      </c>
      <c r="P274" s="176"/>
      <c r="Q274" s="203">
        <f t="shared" si="208"/>
        <v>3</v>
      </c>
      <c r="R274" s="203">
        <f t="shared" si="209"/>
        <v>3</v>
      </c>
      <c r="S274" s="203">
        <f t="shared" si="210"/>
        <v>0</v>
      </c>
      <c r="T274" s="203">
        <f t="shared" si="211"/>
        <v>0</v>
      </c>
      <c r="U274" s="203">
        <f t="shared" si="212"/>
        <v>0</v>
      </c>
      <c r="V274" s="175">
        <f>IF(Q274&gt;0,VLOOKUP(Q274,Jahresfaktoren!$A$11:$B$24,2,),0)</f>
        <v>152</v>
      </c>
      <c r="W274" s="175">
        <f>IF(R274&gt;0,VLOOKUP(R274,Jahresfaktoren!$D$11:$E$24,2,),0)</f>
        <v>150</v>
      </c>
      <c r="X274" s="175">
        <f>IF(S274&gt;0,VLOOKUP(S274,Jahresfaktoren!$A$28:$B$29,2,),0)</f>
        <v>0</v>
      </c>
      <c r="Y274" s="175">
        <f>IF(T274&gt;0,VLOOKUP(T274,Jahresfaktoren!$A$28:$B$29,2,),0)</f>
        <v>0</v>
      </c>
      <c r="Z274" s="175">
        <f>IF(U274&gt;0,VLOOKUP(U274,Jahresfaktoren!$A$32:$B$33,2,),)</f>
        <v>0</v>
      </c>
      <c r="AA274" s="177">
        <f t="shared" si="192"/>
        <v>2932.08</v>
      </c>
      <c r="AB274" s="177">
        <f t="shared" si="193"/>
        <v>2893.5</v>
      </c>
      <c r="AC274" s="177" t="str">
        <f t="shared" si="194"/>
        <v/>
      </c>
      <c r="AD274" s="177" t="str">
        <f t="shared" si="195"/>
        <v/>
      </c>
      <c r="AE274" s="177" t="str">
        <f t="shared" si="196"/>
        <v/>
      </c>
      <c r="AF274" s="178">
        <f>IF(Q274&gt;0,VLOOKUP(H274,Leistungszahlen!$A$11:$C$158,3,),0)</f>
        <v>0</v>
      </c>
      <c r="AG274" s="178">
        <f>IF(R274&gt;0,VLOOKUP(H274,Leistungszahlen!$A$11:$F$158,6,),IF(T274&gt;0,VLOOKUP(H274,Leistungszahlen!$A$11:$F$158,6,),0))</f>
        <v>0</v>
      </c>
      <c r="AH274" s="179" t="e">
        <f t="shared" si="203"/>
        <v>#DIV/0!</v>
      </c>
      <c r="AI274" s="179" t="e">
        <f t="shared" si="204"/>
        <v>#DIV/0!</v>
      </c>
      <c r="AJ274" s="179">
        <f t="shared" si="205"/>
        <v>0</v>
      </c>
      <c r="AK274" s="179">
        <f t="shared" si="206"/>
        <v>0</v>
      </c>
      <c r="AL274" s="179">
        <f t="shared" si="207"/>
        <v>0</v>
      </c>
      <c r="AM274" s="180">
        <f>IF(L274=1,Stundensätze!$D$13,IF(L274=2,Stundensätze!$D$17,IF(L274=4,Stundensätze!$D$21,"")))</f>
        <v>0</v>
      </c>
      <c r="AN274" s="180">
        <f>IF(L274=1,Stundensätze!$D$15,IF(L274=2,Stundensätze!$D$19,IF(L274=4,Stundensätze!$D$23,"")))</f>
        <v>0</v>
      </c>
      <c r="AO274" s="180" t="e">
        <f t="shared" si="197"/>
        <v>#DIV/0!</v>
      </c>
      <c r="AP274" s="180">
        <f t="shared" si="198"/>
        <v>0</v>
      </c>
      <c r="AQ274" s="192" t="e">
        <f t="shared" si="199"/>
        <v>#DIV/0!</v>
      </c>
      <c r="AR274" s="192" t="e">
        <f t="shared" si="200"/>
        <v>#DIV/0!</v>
      </c>
      <c r="AS274" s="193" t="e">
        <f t="shared" si="201"/>
        <v>#DIV/0!</v>
      </c>
      <c r="AT274" s="258" t="str">
        <f>IF(K274=0,0,VLOOKUP(K274,Kostenstellen!A:B,2,FALSE))</f>
        <v xml:space="preserve">Sophie-Luisen-Klinik                       </v>
      </c>
      <c r="AU274" s="68" t="str">
        <f t="shared" si="213"/>
        <v>A3</v>
      </c>
      <c r="AV274" s="68" t="str">
        <f t="shared" si="214"/>
        <v>A3</v>
      </c>
      <c r="AW274" s="68">
        <f>IF(AF274=0,0,VLOOKUP($H274,Leistungszahlen!$A$11:$H$158,4,FALSE))</f>
        <v>0</v>
      </c>
      <c r="AX274" s="68">
        <f>IF(AF274=0,0,VLOOKUP($H274,Leistungszahlen!$A$11:$H$158,5,FALSE))</f>
        <v>0</v>
      </c>
      <c r="AY274" s="68">
        <f>IF(AG274=0,0,VLOOKUP($H274,Leistungszahlen!$A$11:$H$158,6,FALSE))</f>
        <v>0</v>
      </c>
      <c r="AZ274" s="68">
        <f t="shared" si="215"/>
        <v>0</v>
      </c>
      <c r="BA274" s="68">
        <f t="shared" si="216"/>
        <v>0</v>
      </c>
      <c r="BC274" s="68">
        <f t="shared" si="202"/>
        <v>0</v>
      </c>
      <c r="BD274" s="285"/>
    </row>
    <row r="275" spans="1:56" s="68" customFormat="1" ht="33.75">
      <c r="A275" s="200"/>
      <c r="B275" s="200"/>
      <c r="C275" s="200" t="s">
        <v>641</v>
      </c>
      <c r="D275" s="200" t="s">
        <v>202</v>
      </c>
      <c r="E275" s="200" t="s">
        <v>351</v>
      </c>
      <c r="F275" s="200" t="s">
        <v>995</v>
      </c>
      <c r="G275" s="200" t="s">
        <v>121</v>
      </c>
      <c r="H275" s="201" t="s">
        <v>200</v>
      </c>
      <c r="I275" s="202">
        <v>4.3</v>
      </c>
      <c r="J275" s="200" t="s">
        <v>778</v>
      </c>
      <c r="K275" s="176">
        <v>2</v>
      </c>
      <c r="L275" s="176">
        <v>1</v>
      </c>
      <c r="M275" s="176"/>
      <c r="N275" s="286">
        <v>6</v>
      </c>
      <c r="O275" s="286"/>
      <c r="P275" s="176"/>
      <c r="Q275" s="203">
        <f t="shared" si="208"/>
        <v>6</v>
      </c>
      <c r="R275" s="203">
        <f t="shared" si="209"/>
        <v>0</v>
      </c>
      <c r="S275" s="203">
        <f t="shared" si="210"/>
        <v>0</v>
      </c>
      <c r="T275" s="203">
        <f t="shared" si="211"/>
        <v>0</v>
      </c>
      <c r="U275" s="203">
        <f t="shared" si="212"/>
        <v>0</v>
      </c>
      <c r="V275" s="175">
        <f>IF(Q275&gt;0,VLOOKUP(Q275,Jahresfaktoren!$A$11:$B$24,2,),0)</f>
        <v>302</v>
      </c>
      <c r="W275" s="175">
        <f>IF(R275&gt;0,VLOOKUP(R275,Jahresfaktoren!$D$11:$E$24,2,),0)</f>
        <v>0</v>
      </c>
      <c r="X275" s="175">
        <f>IF(S275&gt;0,VLOOKUP(S275,Jahresfaktoren!$A$28:$B$29,2,),0)</f>
        <v>0</v>
      </c>
      <c r="Y275" s="175">
        <f>IF(T275&gt;0,VLOOKUP(T275,Jahresfaktoren!$A$28:$B$29,2,),0)</f>
        <v>0</v>
      </c>
      <c r="Z275" s="175">
        <f>IF(U275&gt;0,VLOOKUP(U275,Jahresfaktoren!$A$32:$B$33,2,),)</f>
        <v>0</v>
      </c>
      <c r="AA275" s="177">
        <f t="shared" si="192"/>
        <v>1298.5999999999999</v>
      </c>
      <c r="AB275" s="177" t="str">
        <f t="shared" si="193"/>
        <v/>
      </c>
      <c r="AC275" s="177" t="str">
        <f t="shared" si="194"/>
        <v/>
      </c>
      <c r="AD275" s="177" t="str">
        <f t="shared" si="195"/>
        <v/>
      </c>
      <c r="AE275" s="177" t="str">
        <f t="shared" si="196"/>
        <v/>
      </c>
      <c r="AF275" s="178">
        <f>IF(Q275&gt;0,VLOOKUP(H275,Leistungszahlen!$A$11:$C$158,3,),0)</f>
        <v>0</v>
      </c>
      <c r="AG275" s="178">
        <f>IF(R275&gt;0,VLOOKUP(H275,Leistungszahlen!$A$11:$F$158,6,),IF(T275&gt;0,VLOOKUP(H275,Leistungszahlen!$A$11:$F$158,6,),0))</f>
        <v>0</v>
      </c>
      <c r="AH275" s="179" t="e">
        <f t="shared" si="203"/>
        <v>#DIV/0!</v>
      </c>
      <c r="AI275" s="179">
        <f t="shared" si="204"/>
        <v>0</v>
      </c>
      <c r="AJ275" s="179">
        <f t="shared" si="205"/>
        <v>0</v>
      </c>
      <c r="AK275" s="179">
        <f t="shared" si="206"/>
        <v>0</v>
      </c>
      <c r="AL275" s="179">
        <f t="shared" si="207"/>
        <v>0</v>
      </c>
      <c r="AM275" s="180">
        <f>IF(L275=1,Stundensätze!$D$13,IF(L275=2,Stundensätze!$D$17,IF(L275=4,Stundensätze!$D$21,"")))</f>
        <v>0</v>
      </c>
      <c r="AN275" s="180">
        <f>IF(L275=1,Stundensätze!$D$15,IF(L275=2,Stundensätze!$D$19,IF(L275=4,Stundensätze!$D$23,"")))</f>
        <v>0</v>
      </c>
      <c r="AO275" s="180" t="e">
        <f t="shared" si="197"/>
        <v>#DIV/0!</v>
      </c>
      <c r="AP275" s="180">
        <f t="shared" si="198"/>
        <v>0</v>
      </c>
      <c r="AQ275" s="192" t="e">
        <f t="shared" si="199"/>
        <v>#DIV/0!</v>
      </c>
      <c r="AR275" s="192" t="e">
        <f t="shared" si="200"/>
        <v>#DIV/0!</v>
      </c>
      <c r="AS275" s="193" t="e">
        <f t="shared" si="201"/>
        <v>#DIV/0!</v>
      </c>
      <c r="AT275" s="258" t="str">
        <f>IF(K275=0,0,VLOOKUP(K275,Kostenstellen!A:B,2,FALSE))</f>
        <v xml:space="preserve">Sophie-Luisen-Klinik                       </v>
      </c>
      <c r="AU275" s="68" t="str">
        <f t="shared" si="213"/>
        <v>B</v>
      </c>
      <c r="AV275" s="68" t="str">
        <f t="shared" si="214"/>
        <v/>
      </c>
      <c r="AW275" s="68">
        <f>IF(AF275=0,0,VLOOKUP($H275,Leistungszahlen!$A$11:$H$158,4,FALSE))</f>
        <v>0</v>
      </c>
      <c r="AX275" s="68">
        <f>IF(AF275=0,0,VLOOKUP($H275,Leistungszahlen!$A$11:$H$158,5,FALSE))</f>
        <v>0</v>
      </c>
      <c r="AY275" s="68">
        <f>IF(AG275=0,0,VLOOKUP($H275,Leistungszahlen!$A$11:$H$158,6,FALSE))</f>
        <v>0</v>
      </c>
      <c r="AZ275" s="68">
        <f t="shared" si="215"/>
        <v>0</v>
      </c>
      <c r="BA275" s="68">
        <f t="shared" si="216"/>
        <v>0</v>
      </c>
      <c r="BC275" s="68">
        <f t="shared" si="202"/>
        <v>0</v>
      </c>
      <c r="BD275" s="285"/>
    </row>
    <row r="276" spans="1:56" s="68" customFormat="1" ht="33.75">
      <c r="A276" s="200"/>
      <c r="B276" s="200"/>
      <c r="C276" s="200" t="s">
        <v>641</v>
      </c>
      <c r="D276" s="200" t="s">
        <v>202</v>
      </c>
      <c r="E276" s="200" t="s">
        <v>351</v>
      </c>
      <c r="F276" s="200" t="s">
        <v>996</v>
      </c>
      <c r="G276" s="200" t="s">
        <v>176</v>
      </c>
      <c r="H276" s="201" t="s">
        <v>213</v>
      </c>
      <c r="I276" s="202">
        <v>25.21</v>
      </c>
      <c r="J276" s="200" t="s">
        <v>780</v>
      </c>
      <c r="K276" s="176">
        <v>2</v>
      </c>
      <c r="L276" s="176">
        <v>1</v>
      </c>
      <c r="M276" s="176"/>
      <c r="N276" s="286">
        <v>5</v>
      </c>
      <c r="O276" s="286"/>
      <c r="P276" s="176"/>
      <c r="Q276" s="203">
        <f t="shared" si="208"/>
        <v>5</v>
      </c>
      <c r="R276" s="203">
        <f t="shared" si="209"/>
        <v>0</v>
      </c>
      <c r="S276" s="203">
        <f t="shared" si="210"/>
        <v>0</v>
      </c>
      <c r="T276" s="203">
        <f t="shared" si="211"/>
        <v>0</v>
      </c>
      <c r="U276" s="203">
        <f t="shared" si="212"/>
        <v>0</v>
      </c>
      <c r="V276" s="175">
        <f>IF(Q276&gt;0,VLOOKUP(Q276,Jahresfaktoren!$A$11:$B$24,2,),0)</f>
        <v>250</v>
      </c>
      <c r="W276" s="175">
        <f>IF(R276&gt;0,VLOOKUP(R276,Jahresfaktoren!$D$11:$E$24,2,),0)</f>
        <v>0</v>
      </c>
      <c r="X276" s="175">
        <f>IF(S276&gt;0,VLOOKUP(S276,Jahresfaktoren!$A$28:$B$29,2,),0)</f>
        <v>0</v>
      </c>
      <c r="Y276" s="175">
        <f>IF(T276&gt;0,VLOOKUP(T276,Jahresfaktoren!$A$28:$B$29,2,),0)</f>
        <v>0</v>
      </c>
      <c r="Z276" s="175">
        <f>IF(U276&gt;0,VLOOKUP(U276,Jahresfaktoren!$A$32:$B$33,2,),)</f>
        <v>0</v>
      </c>
      <c r="AA276" s="177">
        <f t="shared" si="192"/>
        <v>6302.5</v>
      </c>
      <c r="AB276" s="177" t="str">
        <f t="shared" si="193"/>
        <v/>
      </c>
      <c r="AC276" s="177" t="str">
        <f t="shared" si="194"/>
        <v/>
      </c>
      <c r="AD276" s="177" t="str">
        <f t="shared" si="195"/>
        <v/>
      </c>
      <c r="AE276" s="177" t="str">
        <f t="shared" si="196"/>
        <v/>
      </c>
      <c r="AF276" s="178">
        <f>IF(Q276&gt;0,VLOOKUP(H276,Leistungszahlen!$A$11:$C$158,3,),0)</f>
        <v>0</v>
      </c>
      <c r="AG276" s="178">
        <f>IF(R276&gt;0,VLOOKUP(H276,Leistungszahlen!$A$11:$F$158,6,),IF(T276&gt;0,VLOOKUP(H276,Leistungszahlen!$A$11:$F$158,6,),0))</f>
        <v>0</v>
      </c>
      <c r="AH276" s="179" t="e">
        <f t="shared" si="203"/>
        <v>#DIV/0!</v>
      </c>
      <c r="AI276" s="179">
        <f t="shared" si="204"/>
        <v>0</v>
      </c>
      <c r="AJ276" s="179">
        <f t="shared" si="205"/>
        <v>0</v>
      </c>
      <c r="AK276" s="179">
        <f t="shared" si="206"/>
        <v>0</v>
      </c>
      <c r="AL276" s="179">
        <f t="shared" si="207"/>
        <v>0</v>
      </c>
      <c r="AM276" s="180">
        <f>IF(L276=1,Stundensätze!$D$13,IF(L276=2,Stundensätze!$D$17,IF(L276=4,Stundensätze!$D$21,"")))</f>
        <v>0</v>
      </c>
      <c r="AN276" s="180">
        <f>IF(L276=1,Stundensätze!$D$15,IF(L276=2,Stundensätze!$D$19,IF(L276=4,Stundensätze!$D$23,"")))</f>
        <v>0</v>
      </c>
      <c r="AO276" s="180" t="e">
        <f t="shared" si="197"/>
        <v>#DIV/0!</v>
      </c>
      <c r="AP276" s="180">
        <f t="shared" si="198"/>
        <v>0</v>
      </c>
      <c r="AQ276" s="192" t="e">
        <f t="shared" si="199"/>
        <v>#DIV/0!</v>
      </c>
      <c r="AR276" s="192" t="e">
        <f t="shared" si="200"/>
        <v>#DIV/0!</v>
      </c>
      <c r="AS276" s="193" t="e">
        <f t="shared" si="201"/>
        <v>#DIV/0!</v>
      </c>
      <c r="AT276" s="258" t="str">
        <f>IF(K276=0,0,VLOOKUP(K276,Kostenstellen!A:B,2,FALSE))</f>
        <v xml:space="preserve">Sophie-Luisen-Klinik                       </v>
      </c>
      <c r="AU276" s="68" t="str">
        <f t="shared" si="213"/>
        <v>O</v>
      </c>
      <c r="AV276" s="68" t="str">
        <f t="shared" si="214"/>
        <v/>
      </c>
      <c r="AW276" s="68">
        <f>IF(AF276=0,0,VLOOKUP($H276,Leistungszahlen!$A$11:$H$158,4,FALSE))</f>
        <v>0</v>
      </c>
      <c r="AX276" s="68">
        <f>IF(AF276=0,0,VLOOKUP($H276,Leistungszahlen!$A$11:$H$158,5,FALSE))</f>
        <v>0</v>
      </c>
      <c r="AY276" s="68">
        <f>IF(AG276=0,0,VLOOKUP($H276,Leistungszahlen!$A$11:$H$158,6,FALSE))</f>
        <v>0</v>
      </c>
      <c r="AZ276" s="68">
        <f t="shared" si="215"/>
        <v>0</v>
      </c>
      <c r="BA276" s="68">
        <f t="shared" si="216"/>
        <v>0</v>
      </c>
      <c r="BC276" s="68">
        <f t="shared" si="202"/>
        <v>0</v>
      </c>
      <c r="BD276" s="285"/>
    </row>
    <row r="277" spans="1:56" s="68" customFormat="1" ht="33.75">
      <c r="A277" s="200"/>
      <c r="B277" s="200"/>
      <c r="C277" s="200" t="s">
        <v>641</v>
      </c>
      <c r="D277" s="200" t="s">
        <v>202</v>
      </c>
      <c r="E277" s="200" t="s">
        <v>352</v>
      </c>
      <c r="F277" s="200" t="s">
        <v>997</v>
      </c>
      <c r="G277" s="200" t="s">
        <v>176</v>
      </c>
      <c r="H277" s="201" t="s">
        <v>213</v>
      </c>
      <c r="I277" s="202">
        <v>13.05</v>
      </c>
      <c r="J277" s="200" t="s">
        <v>780</v>
      </c>
      <c r="K277" s="176">
        <v>2</v>
      </c>
      <c r="L277" s="176">
        <v>1</v>
      </c>
      <c r="M277" s="176"/>
      <c r="N277" s="286">
        <v>5</v>
      </c>
      <c r="O277" s="286"/>
      <c r="P277" s="176"/>
      <c r="Q277" s="203">
        <f t="shared" si="208"/>
        <v>5</v>
      </c>
      <c r="R277" s="203">
        <f t="shared" si="209"/>
        <v>0</v>
      </c>
      <c r="S277" s="203">
        <f t="shared" si="210"/>
        <v>0</v>
      </c>
      <c r="T277" s="203">
        <f t="shared" si="211"/>
        <v>0</v>
      </c>
      <c r="U277" s="203">
        <f t="shared" si="212"/>
        <v>0</v>
      </c>
      <c r="V277" s="175">
        <f>IF(Q277&gt;0,VLOOKUP(Q277,Jahresfaktoren!$A$11:$B$24,2,),0)</f>
        <v>250</v>
      </c>
      <c r="W277" s="175">
        <f>IF(R277&gt;0,VLOOKUP(R277,Jahresfaktoren!$D$11:$E$24,2,),0)</f>
        <v>0</v>
      </c>
      <c r="X277" s="175">
        <f>IF(S277&gt;0,VLOOKUP(S277,Jahresfaktoren!$A$28:$B$29,2,),0)</f>
        <v>0</v>
      </c>
      <c r="Y277" s="175">
        <f>IF(T277&gt;0,VLOOKUP(T277,Jahresfaktoren!$A$28:$B$29,2,),0)</f>
        <v>0</v>
      </c>
      <c r="Z277" s="175">
        <f>IF(U277&gt;0,VLOOKUP(U277,Jahresfaktoren!$A$32:$B$33,2,),)</f>
        <v>0</v>
      </c>
      <c r="AA277" s="177">
        <f t="shared" si="192"/>
        <v>3262.5</v>
      </c>
      <c r="AB277" s="177" t="str">
        <f t="shared" si="193"/>
        <v/>
      </c>
      <c r="AC277" s="177" t="str">
        <f t="shared" si="194"/>
        <v/>
      </c>
      <c r="AD277" s="177" t="str">
        <f t="shared" si="195"/>
        <v/>
      </c>
      <c r="AE277" s="177" t="str">
        <f t="shared" si="196"/>
        <v/>
      </c>
      <c r="AF277" s="178">
        <f>IF(Q277&gt;0,VLOOKUP(H277,Leistungszahlen!$A$11:$C$158,3,),0)</f>
        <v>0</v>
      </c>
      <c r="AG277" s="178">
        <f>IF(R277&gt;0,VLOOKUP(H277,Leistungszahlen!$A$11:$F$158,6,),IF(T277&gt;0,VLOOKUP(H277,Leistungszahlen!$A$11:$F$158,6,),0))</f>
        <v>0</v>
      </c>
      <c r="AH277" s="179" t="e">
        <f t="shared" si="203"/>
        <v>#DIV/0!</v>
      </c>
      <c r="AI277" s="179">
        <f t="shared" si="204"/>
        <v>0</v>
      </c>
      <c r="AJ277" s="179">
        <f t="shared" si="205"/>
        <v>0</v>
      </c>
      <c r="AK277" s="179">
        <f t="shared" si="206"/>
        <v>0</v>
      </c>
      <c r="AL277" s="179">
        <f t="shared" si="207"/>
        <v>0</v>
      </c>
      <c r="AM277" s="180">
        <f>IF(L277=1,Stundensätze!$D$13,IF(L277=2,Stundensätze!$D$17,IF(L277=4,Stundensätze!$D$21,"")))</f>
        <v>0</v>
      </c>
      <c r="AN277" s="180">
        <f>IF(L277=1,Stundensätze!$D$15,IF(L277=2,Stundensätze!$D$19,IF(L277=4,Stundensätze!$D$23,"")))</f>
        <v>0</v>
      </c>
      <c r="AO277" s="180" t="e">
        <f t="shared" si="197"/>
        <v>#DIV/0!</v>
      </c>
      <c r="AP277" s="180">
        <f t="shared" si="198"/>
        <v>0</v>
      </c>
      <c r="AQ277" s="192" t="e">
        <f t="shared" si="199"/>
        <v>#DIV/0!</v>
      </c>
      <c r="AR277" s="192" t="e">
        <f t="shared" si="200"/>
        <v>#DIV/0!</v>
      </c>
      <c r="AS277" s="193" t="e">
        <f t="shared" si="201"/>
        <v>#DIV/0!</v>
      </c>
      <c r="AT277" s="258" t="str">
        <f>IF(K277=0,0,VLOOKUP(K277,Kostenstellen!A:B,2,FALSE))</f>
        <v xml:space="preserve">Sophie-Luisen-Klinik                       </v>
      </c>
      <c r="AU277" s="68" t="str">
        <f t="shared" si="213"/>
        <v>O</v>
      </c>
      <c r="AV277" s="68" t="str">
        <f t="shared" si="214"/>
        <v/>
      </c>
      <c r="AW277" s="68">
        <f>IF(AF277=0,0,VLOOKUP($H277,Leistungszahlen!$A$11:$H$158,4,FALSE))</f>
        <v>0</v>
      </c>
      <c r="AX277" s="68">
        <f>IF(AF277=0,0,VLOOKUP($H277,Leistungszahlen!$A$11:$H$158,5,FALSE))</f>
        <v>0</v>
      </c>
      <c r="AY277" s="68">
        <f>IF(AG277=0,0,VLOOKUP($H277,Leistungszahlen!$A$11:$H$158,6,FALSE))</f>
        <v>0</v>
      </c>
      <c r="AZ277" s="68">
        <f t="shared" si="215"/>
        <v>0</v>
      </c>
      <c r="BA277" s="68">
        <f t="shared" si="216"/>
        <v>0</v>
      </c>
      <c r="BC277" s="68">
        <f t="shared" si="202"/>
        <v>0</v>
      </c>
      <c r="BD277" s="285"/>
    </row>
    <row r="278" spans="1:56" s="68" customFormat="1" ht="33.75">
      <c r="A278" s="200"/>
      <c r="B278" s="200"/>
      <c r="C278" s="200" t="s">
        <v>641</v>
      </c>
      <c r="D278" s="200" t="s">
        <v>202</v>
      </c>
      <c r="E278" s="200" t="s">
        <v>352</v>
      </c>
      <c r="F278" s="200" t="s">
        <v>998</v>
      </c>
      <c r="G278" s="200" t="s">
        <v>263</v>
      </c>
      <c r="H278" s="201" t="s">
        <v>201</v>
      </c>
      <c r="I278" s="202">
        <v>13.05</v>
      </c>
      <c r="J278" s="200" t="s">
        <v>780</v>
      </c>
      <c r="K278" s="176">
        <v>2</v>
      </c>
      <c r="L278" s="176">
        <v>1</v>
      </c>
      <c r="M278" s="176"/>
      <c r="N278" s="286">
        <v>5</v>
      </c>
      <c r="O278" s="286"/>
      <c r="P278" s="176"/>
      <c r="Q278" s="203">
        <f t="shared" si="208"/>
        <v>5</v>
      </c>
      <c r="R278" s="203">
        <f t="shared" si="209"/>
        <v>0</v>
      </c>
      <c r="S278" s="203">
        <f t="shared" si="210"/>
        <v>0</v>
      </c>
      <c r="T278" s="203">
        <f t="shared" si="211"/>
        <v>0</v>
      </c>
      <c r="U278" s="203">
        <f t="shared" si="212"/>
        <v>0</v>
      </c>
      <c r="V278" s="175">
        <f>IF(Q278&gt;0,VLOOKUP(Q278,Jahresfaktoren!$A$11:$B$24,2,),0)</f>
        <v>250</v>
      </c>
      <c r="W278" s="175">
        <f>IF(R278&gt;0,VLOOKUP(R278,Jahresfaktoren!$D$11:$E$24,2,),0)</f>
        <v>0</v>
      </c>
      <c r="X278" s="175">
        <f>IF(S278&gt;0,VLOOKUP(S278,Jahresfaktoren!$A$28:$B$29,2,),0)</f>
        <v>0</v>
      </c>
      <c r="Y278" s="175">
        <f>IF(T278&gt;0,VLOOKUP(T278,Jahresfaktoren!$A$28:$B$29,2,),0)</f>
        <v>0</v>
      </c>
      <c r="Z278" s="175">
        <f>IF(U278&gt;0,VLOOKUP(U278,Jahresfaktoren!$A$32:$B$33,2,),)</f>
        <v>0</v>
      </c>
      <c r="AA278" s="177">
        <f t="shared" si="192"/>
        <v>3262.5</v>
      </c>
      <c r="AB278" s="177" t="str">
        <f t="shared" si="193"/>
        <v/>
      </c>
      <c r="AC278" s="177" t="str">
        <f t="shared" si="194"/>
        <v/>
      </c>
      <c r="AD278" s="177" t="str">
        <f t="shared" si="195"/>
        <v/>
      </c>
      <c r="AE278" s="177" t="str">
        <f t="shared" si="196"/>
        <v/>
      </c>
      <c r="AF278" s="178">
        <f>IF(Q278&gt;0,VLOOKUP(H278,Leistungszahlen!$A$11:$C$158,3,),0)</f>
        <v>0</v>
      </c>
      <c r="AG278" s="178">
        <f>IF(R278&gt;0,VLOOKUP(H278,Leistungszahlen!$A$11:$F$158,6,),IF(T278&gt;0,VLOOKUP(H278,Leistungszahlen!$A$11:$F$158,6,),0))</f>
        <v>0</v>
      </c>
      <c r="AH278" s="179" t="e">
        <f t="shared" si="203"/>
        <v>#DIV/0!</v>
      </c>
      <c r="AI278" s="179">
        <f t="shared" si="204"/>
        <v>0</v>
      </c>
      <c r="AJ278" s="179">
        <f t="shared" si="205"/>
        <v>0</v>
      </c>
      <c r="AK278" s="179">
        <f t="shared" si="206"/>
        <v>0</v>
      </c>
      <c r="AL278" s="179">
        <f t="shared" si="207"/>
        <v>0</v>
      </c>
      <c r="AM278" s="180">
        <f>IF(L278=1,Stundensätze!$D$13,IF(L278=2,Stundensätze!$D$17,IF(L278=4,Stundensätze!$D$21,"")))</f>
        <v>0</v>
      </c>
      <c r="AN278" s="180">
        <f>IF(L278=1,Stundensätze!$D$15,IF(L278=2,Stundensätze!$D$19,IF(L278=4,Stundensätze!$D$23,"")))</f>
        <v>0</v>
      </c>
      <c r="AO278" s="180" t="e">
        <f t="shared" si="197"/>
        <v>#DIV/0!</v>
      </c>
      <c r="AP278" s="180">
        <f t="shared" si="198"/>
        <v>0</v>
      </c>
      <c r="AQ278" s="192" t="e">
        <f t="shared" si="199"/>
        <v>#DIV/0!</v>
      </c>
      <c r="AR278" s="192" t="e">
        <f t="shared" si="200"/>
        <v>#DIV/0!</v>
      </c>
      <c r="AS278" s="193" t="e">
        <f t="shared" si="201"/>
        <v>#DIV/0!</v>
      </c>
      <c r="AT278" s="258" t="str">
        <f>IF(K278=0,0,VLOOKUP(K278,Kostenstellen!A:B,2,FALSE))</f>
        <v xml:space="preserve">Sophie-Luisen-Klinik                       </v>
      </c>
      <c r="AU278" s="68" t="str">
        <f t="shared" si="213"/>
        <v>C</v>
      </c>
      <c r="AV278" s="68" t="str">
        <f t="shared" si="214"/>
        <v/>
      </c>
      <c r="AW278" s="68">
        <f>IF(AF278=0,0,VLOOKUP($H278,Leistungszahlen!$A$11:$H$158,4,FALSE))</f>
        <v>0</v>
      </c>
      <c r="AX278" s="68">
        <f>IF(AF278=0,0,VLOOKUP($H278,Leistungszahlen!$A$11:$H$158,5,FALSE))</f>
        <v>0</v>
      </c>
      <c r="AY278" s="68">
        <f>IF(AG278=0,0,VLOOKUP($H278,Leistungszahlen!$A$11:$H$158,6,FALSE))</f>
        <v>0</v>
      </c>
      <c r="AZ278" s="68">
        <f t="shared" si="215"/>
        <v>0</v>
      </c>
      <c r="BA278" s="68">
        <f t="shared" si="216"/>
        <v>0</v>
      </c>
      <c r="BC278" s="68">
        <f t="shared" si="202"/>
        <v>0</v>
      </c>
      <c r="BD278" s="285"/>
    </row>
    <row r="279" spans="1:56" s="68" customFormat="1" ht="33.75">
      <c r="A279" s="200"/>
      <c r="B279" s="200"/>
      <c r="C279" s="200" t="s">
        <v>641</v>
      </c>
      <c r="D279" s="200" t="s">
        <v>202</v>
      </c>
      <c r="E279" s="200" t="s">
        <v>352</v>
      </c>
      <c r="F279" s="200" t="s">
        <v>999</v>
      </c>
      <c r="G279" s="200" t="s">
        <v>256</v>
      </c>
      <c r="H279" s="201" t="s">
        <v>216</v>
      </c>
      <c r="I279" s="202">
        <v>13.05</v>
      </c>
      <c r="J279" s="200" t="s">
        <v>780</v>
      </c>
      <c r="K279" s="176">
        <v>2</v>
      </c>
      <c r="L279" s="176">
        <v>1</v>
      </c>
      <c r="M279" s="176"/>
      <c r="N279" s="286">
        <v>5</v>
      </c>
      <c r="O279" s="286"/>
      <c r="P279" s="176"/>
      <c r="Q279" s="203">
        <f t="shared" si="208"/>
        <v>5</v>
      </c>
      <c r="R279" s="203">
        <f t="shared" si="209"/>
        <v>0</v>
      </c>
      <c r="S279" s="203">
        <f t="shared" si="210"/>
        <v>0</v>
      </c>
      <c r="T279" s="203">
        <f t="shared" si="211"/>
        <v>0</v>
      </c>
      <c r="U279" s="203">
        <f t="shared" si="212"/>
        <v>0</v>
      </c>
      <c r="V279" s="175">
        <f>IF(Q279&gt;0,VLOOKUP(Q279,Jahresfaktoren!$A$11:$B$24,2,),0)</f>
        <v>250</v>
      </c>
      <c r="W279" s="175">
        <f>IF(R279&gt;0,VLOOKUP(R279,Jahresfaktoren!$D$11:$E$24,2,),0)</f>
        <v>0</v>
      </c>
      <c r="X279" s="175">
        <f>IF(S279&gt;0,VLOOKUP(S279,Jahresfaktoren!$A$28:$B$29,2,),0)</f>
        <v>0</v>
      </c>
      <c r="Y279" s="175">
        <f>IF(T279&gt;0,VLOOKUP(T279,Jahresfaktoren!$A$28:$B$29,2,),0)</f>
        <v>0</v>
      </c>
      <c r="Z279" s="175">
        <f>IF(U279&gt;0,VLOOKUP(U279,Jahresfaktoren!$A$32:$B$33,2,),)</f>
        <v>0</v>
      </c>
      <c r="AA279" s="177">
        <f t="shared" si="192"/>
        <v>3262.5</v>
      </c>
      <c r="AB279" s="177" t="str">
        <f t="shared" si="193"/>
        <v/>
      </c>
      <c r="AC279" s="177" t="str">
        <f t="shared" si="194"/>
        <v/>
      </c>
      <c r="AD279" s="177" t="str">
        <f t="shared" si="195"/>
        <v/>
      </c>
      <c r="AE279" s="177" t="str">
        <f t="shared" si="196"/>
        <v/>
      </c>
      <c r="AF279" s="178">
        <f>IF(Q279&gt;0,VLOOKUP(H279,Leistungszahlen!$A$11:$C$158,3,),0)</f>
        <v>0</v>
      </c>
      <c r="AG279" s="178">
        <f>IF(R279&gt;0,VLOOKUP(H279,Leistungszahlen!$A$11:$F$158,6,),IF(T279&gt;0,VLOOKUP(H279,Leistungszahlen!$A$11:$F$158,6,),0))</f>
        <v>0</v>
      </c>
      <c r="AH279" s="179" t="e">
        <f t="shared" si="203"/>
        <v>#DIV/0!</v>
      </c>
      <c r="AI279" s="179">
        <f t="shared" si="204"/>
        <v>0</v>
      </c>
      <c r="AJ279" s="179">
        <f t="shared" si="205"/>
        <v>0</v>
      </c>
      <c r="AK279" s="179">
        <f t="shared" si="206"/>
        <v>0</v>
      </c>
      <c r="AL279" s="179">
        <f t="shared" si="207"/>
        <v>0</v>
      </c>
      <c r="AM279" s="180">
        <f>IF(L279=1,Stundensätze!$D$13,IF(L279=2,Stundensätze!$D$17,IF(L279=4,Stundensätze!$D$21,"")))</f>
        <v>0</v>
      </c>
      <c r="AN279" s="180">
        <f>IF(L279=1,Stundensätze!$D$15,IF(L279=2,Stundensätze!$D$19,IF(L279=4,Stundensätze!$D$23,"")))</f>
        <v>0</v>
      </c>
      <c r="AO279" s="180" t="e">
        <f t="shared" si="197"/>
        <v>#DIV/0!</v>
      </c>
      <c r="AP279" s="180">
        <f t="shared" si="198"/>
        <v>0</v>
      </c>
      <c r="AQ279" s="192" t="e">
        <f t="shared" si="199"/>
        <v>#DIV/0!</v>
      </c>
      <c r="AR279" s="192" t="e">
        <f t="shared" si="200"/>
        <v>#DIV/0!</v>
      </c>
      <c r="AS279" s="193" t="e">
        <f t="shared" si="201"/>
        <v>#DIV/0!</v>
      </c>
      <c r="AT279" s="258" t="str">
        <f>IF(K279=0,0,VLOOKUP(K279,Kostenstellen!A:B,2,FALSE))</f>
        <v xml:space="preserve">Sophie-Luisen-Klinik                       </v>
      </c>
      <c r="AU279" s="68" t="str">
        <f t="shared" si="213"/>
        <v>S</v>
      </c>
      <c r="AV279" s="68" t="str">
        <f t="shared" si="214"/>
        <v/>
      </c>
      <c r="AW279" s="68">
        <f>IF(AF279=0,0,VLOOKUP($H279,Leistungszahlen!$A$11:$H$158,4,FALSE))</f>
        <v>0</v>
      </c>
      <c r="AX279" s="68">
        <f>IF(AF279=0,0,VLOOKUP($H279,Leistungszahlen!$A$11:$H$158,5,FALSE))</f>
        <v>0</v>
      </c>
      <c r="AY279" s="68">
        <f>IF(AG279=0,0,VLOOKUP($H279,Leistungszahlen!$A$11:$H$158,6,FALSE))</f>
        <v>0</v>
      </c>
      <c r="AZ279" s="68">
        <f t="shared" si="215"/>
        <v>0</v>
      </c>
      <c r="BA279" s="68">
        <f t="shared" si="216"/>
        <v>0</v>
      </c>
      <c r="BC279" s="68">
        <f t="shared" si="202"/>
        <v>0</v>
      </c>
      <c r="BD279" s="285"/>
    </row>
    <row r="280" spans="1:56" s="68" customFormat="1" ht="33.75">
      <c r="A280" s="200"/>
      <c r="B280" s="200"/>
      <c r="C280" s="200" t="s">
        <v>641</v>
      </c>
      <c r="D280" s="200" t="s">
        <v>202</v>
      </c>
      <c r="E280" s="200" t="s">
        <v>1000</v>
      </c>
      <c r="F280" s="200" t="s">
        <v>559</v>
      </c>
      <c r="G280" s="200" t="s">
        <v>116</v>
      </c>
      <c r="H280" s="201" t="s">
        <v>218</v>
      </c>
      <c r="I280" s="202">
        <v>17.7</v>
      </c>
      <c r="J280" s="200" t="s">
        <v>780</v>
      </c>
      <c r="K280" s="176">
        <v>2</v>
      </c>
      <c r="L280" s="176">
        <v>1</v>
      </c>
      <c r="M280" s="176"/>
      <c r="N280" s="286">
        <v>3</v>
      </c>
      <c r="O280" s="286"/>
      <c r="P280" s="176"/>
      <c r="Q280" s="203">
        <f t="shared" si="208"/>
        <v>3</v>
      </c>
      <c r="R280" s="203">
        <f t="shared" si="209"/>
        <v>0</v>
      </c>
      <c r="S280" s="203">
        <f t="shared" si="210"/>
        <v>0</v>
      </c>
      <c r="T280" s="203">
        <f t="shared" si="211"/>
        <v>0</v>
      </c>
      <c r="U280" s="203">
        <f t="shared" si="212"/>
        <v>0</v>
      </c>
      <c r="V280" s="175">
        <f>IF(Q280&gt;0,VLOOKUP(Q280,Jahresfaktoren!$A$11:$B$24,2,),0)</f>
        <v>152</v>
      </c>
      <c r="W280" s="175">
        <f>IF(R280&gt;0,VLOOKUP(R280,Jahresfaktoren!$D$11:$E$24,2,),0)</f>
        <v>0</v>
      </c>
      <c r="X280" s="175">
        <f>IF(S280&gt;0,VLOOKUP(S280,Jahresfaktoren!$A$28:$B$29,2,),0)</f>
        <v>0</v>
      </c>
      <c r="Y280" s="175">
        <f>IF(T280&gt;0,VLOOKUP(T280,Jahresfaktoren!$A$28:$B$29,2,),0)</f>
        <v>0</v>
      </c>
      <c r="Z280" s="175">
        <f>IF(U280&gt;0,VLOOKUP(U280,Jahresfaktoren!$A$32:$B$33,2,),)</f>
        <v>0</v>
      </c>
      <c r="AA280" s="177">
        <f t="shared" si="192"/>
        <v>2690.4</v>
      </c>
      <c r="AB280" s="177" t="str">
        <f t="shared" si="193"/>
        <v/>
      </c>
      <c r="AC280" s="177" t="str">
        <f t="shared" si="194"/>
        <v/>
      </c>
      <c r="AD280" s="177" t="str">
        <f t="shared" si="195"/>
        <v/>
      </c>
      <c r="AE280" s="177" t="str">
        <f t="shared" si="196"/>
        <v/>
      </c>
      <c r="AF280" s="178">
        <f>IF(Q280&gt;0,VLOOKUP(H280,Leistungszahlen!$A$11:$C$158,3,),0)</f>
        <v>0</v>
      </c>
      <c r="AG280" s="178">
        <f>IF(R280&gt;0,VLOOKUP(H280,Leistungszahlen!$A$11:$F$158,6,),IF(T280&gt;0,VLOOKUP(H280,Leistungszahlen!$A$11:$F$158,6,),0))</f>
        <v>0</v>
      </c>
      <c r="AH280" s="179" t="e">
        <f t="shared" si="203"/>
        <v>#DIV/0!</v>
      </c>
      <c r="AI280" s="179">
        <f t="shared" si="204"/>
        <v>0</v>
      </c>
      <c r="AJ280" s="179">
        <f t="shared" si="205"/>
        <v>0</v>
      </c>
      <c r="AK280" s="179">
        <f t="shared" si="206"/>
        <v>0</v>
      </c>
      <c r="AL280" s="179">
        <f t="shared" si="207"/>
        <v>0</v>
      </c>
      <c r="AM280" s="180">
        <f>IF(L280=1,Stundensätze!$D$13,IF(L280=2,Stundensätze!$D$17,IF(L280=4,Stundensätze!$D$21,"")))</f>
        <v>0</v>
      </c>
      <c r="AN280" s="180">
        <f>IF(L280=1,Stundensätze!$D$15,IF(L280=2,Stundensätze!$D$19,IF(L280=4,Stundensätze!$D$23,"")))</f>
        <v>0</v>
      </c>
      <c r="AO280" s="180" t="e">
        <f t="shared" si="197"/>
        <v>#DIV/0!</v>
      </c>
      <c r="AP280" s="180">
        <f t="shared" si="198"/>
        <v>0</v>
      </c>
      <c r="AQ280" s="192" t="e">
        <f t="shared" si="199"/>
        <v>#DIV/0!</v>
      </c>
      <c r="AR280" s="192" t="e">
        <f t="shared" si="200"/>
        <v>#DIV/0!</v>
      </c>
      <c r="AS280" s="193" t="e">
        <f t="shared" si="201"/>
        <v>#DIV/0!</v>
      </c>
      <c r="AT280" s="258" t="str">
        <f>IF(K280=0,0,VLOOKUP(K280,Kostenstellen!A:B,2,FALSE))</f>
        <v xml:space="preserve">Sophie-Luisen-Klinik                       </v>
      </c>
      <c r="AU280" s="68" t="str">
        <f t="shared" si="213"/>
        <v>U</v>
      </c>
      <c r="AV280" s="68" t="str">
        <f t="shared" si="214"/>
        <v/>
      </c>
      <c r="AW280" s="68">
        <f>IF(AF280=0,0,VLOOKUP($H280,Leistungszahlen!$A$11:$H$158,4,FALSE))</f>
        <v>0</v>
      </c>
      <c r="AX280" s="68">
        <f>IF(AF280=0,0,VLOOKUP($H280,Leistungszahlen!$A$11:$H$158,5,FALSE))</f>
        <v>0</v>
      </c>
      <c r="AY280" s="68">
        <f>IF(AG280=0,0,VLOOKUP($H280,Leistungszahlen!$A$11:$H$158,6,FALSE))</f>
        <v>0</v>
      </c>
      <c r="AZ280" s="68">
        <f t="shared" si="215"/>
        <v>0</v>
      </c>
      <c r="BA280" s="68">
        <f t="shared" si="216"/>
        <v>0</v>
      </c>
      <c r="BC280" s="68">
        <f t="shared" si="202"/>
        <v>0</v>
      </c>
      <c r="BD280" s="285"/>
    </row>
    <row r="281" spans="1:56" s="68" customFormat="1" ht="33.75">
      <c r="A281" s="200"/>
      <c r="B281" s="200"/>
      <c r="C281" s="200" t="s">
        <v>641</v>
      </c>
      <c r="D281" s="200" t="s">
        <v>202</v>
      </c>
      <c r="E281" s="200" t="s">
        <v>352</v>
      </c>
      <c r="F281" s="200" t="s">
        <v>1001</v>
      </c>
      <c r="G281" s="200" t="s">
        <v>176</v>
      </c>
      <c r="H281" s="201" t="s">
        <v>213</v>
      </c>
      <c r="I281" s="202">
        <v>14.83</v>
      </c>
      <c r="J281" s="200" t="s">
        <v>780</v>
      </c>
      <c r="K281" s="176">
        <v>2</v>
      </c>
      <c r="L281" s="176">
        <v>1</v>
      </c>
      <c r="M281" s="176"/>
      <c r="N281" s="286">
        <v>5</v>
      </c>
      <c r="O281" s="286"/>
      <c r="P281" s="176"/>
      <c r="Q281" s="203">
        <f t="shared" si="208"/>
        <v>5</v>
      </c>
      <c r="R281" s="203">
        <f t="shared" si="209"/>
        <v>0</v>
      </c>
      <c r="S281" s="203">
        <f t="shared" si="210"/>
        <v>0</v>
      </c>
      <c r="T281" s="203">
        <f t="shared" si="211"/>
        <v>0</v>
      </c>
      <c r="U281" s="203">
        <f t="shared" si="212"/>
        <v>0</v>
      </c>
      <c r="V281" s="175">
        <f>IF(Q281&gt;0,VLOOKUP(Q281,Jahresfaktoren!$A$11:$B$24,2,),0)</f>
        <v>250</v>
      </c>
      <c r="W281" s="175">
        <f>IF(R281&gt;0,VLOOKUP(R281,Jahresfaktoren!$D$11:$E$24,2,),0)</f>
        <v>0</v>
      </c>
      <c r="X281" s="175">
        <f>IF(S281&gt;0,VLOOKUP(S281,Jahresfaktoren!$A$28:$B$29,2,),0)</f>
        <v>0</v>
      </c>
      <c r="Y281" s="175">
        <f>IF(T281&gt;0,VLOOKUP(T281,Jahresfaktoren!$A$28:$B$29,2,),0)</f>
        <v>0</v>
      </c>
      <c r="Z281" s="175">
        <f>IF(U281&gt;0,VLOOKUP(U281,Jahresfaktoren!$A$32:$B$33,2,),)</f>
        <v>0</v>
      </c>
      <c r="AA281" s="177">
        <f t="shared" si="192"/>
        <v>3707.5</v>
      </c>
      <c r="AB281" s="177" t="str">
        <f t="shared" si="193"/>
        <v/>
      </c>
      <c r="AC281" s="177" t="str">
        <f t="shared" si="194"/>
        <v/>
      </c>
      <c r="AD281" s="177" t="str">
        <f t="shared" si="195"/>
        <v/>
      </c>
      <c r="AE281" s="177" t="str">
        <f t="shared" si="196"/>
        <v/>
      </c>
      <c r="AF281" s="178">
        <f>IF(Q281&gt;0,VLOOKUP(H281,Leistungszahlen!$A$11:$C$158,3,),0)</f>
        <v>0</v>
      </c>
      <c r="AG281" s="178">
        <f>IF(R281&gt;0,VLOOKUP(H281,Leistungszahlen!$A$11:$F$158,6,),IF(T281&gt;0,VLOOKUP(H281,Leistungszahlen!$A$11:$F$158,6,),0))</f>
        <v>0</v>
      </c>
      <c r="AH281" s="179" t="e">
        <f t="shared" si="203"/>
        <v>#DIV/0!</v>
      </c>
      <c r="AI281" s="179">
        <f t="shared" si="204"/>
        <v>0</v>
      </c>
      <c r="AJ281" s="179">
        <f t="shared" si="205"/>
        <v>0</v>
      </c>
      <c r="AK281" s="179">
        <f t="shared" si="206"/>
        <v>0</v>
      </c>
      <c r="AL281" s="179">
        <f t="shared" si="207"/>
        <v>0</v>
      </c>
      <c r="AM281" s="180">
        <f>IF(L281=1,Stundensätze!$D$13,IF(L281=2,Stundensätze!$D$17,IF(L281=4,Stundensätze!$D$21,"")))</f>
        <v>0</v>
      </c>
      <c r="AN281" s="180">
        <f>IF(L281=1,Stundensätze!$D$15,IF(L281=2,Stundensätze!$D$19,IF(L281=4,Stundensätze!$D$23,"")))</f>
        <v>0</v>
      </c>
      <c r="AO281" s="180" t="e">
        <f t="shared" si="197"/>
        <v>#DIV/0!</v>
      </c>
      <c r="AP281" s="180">
        <f t="shared" si="198"/>
        <v>0</v>
      </c>
      <c r="AQ281" s="192" t="e">
        <f t="shared" si="199"/>
        <v>#DIV/0!</v>
      </c>
      <c r="AR281" s="192" t="e">
        <f t="shared" si="200"/>
        <v>#DIV/0!</v>
      </c>
      <c r="AS281" s="193" t="e">
        <f t="shared" si="201"/>
        <v>#DIV/0!</v>
      </c>
      <c r="AT281" s="258" t="str">
        <f>IF(K281=0,0,VLOOKUP(K281,Kostenstellen!A:B,2,FALSE))</f>
        <v xml:space="preserve">Sophie-Luisen-Klinik                       </v>
      </c>
      <c r="AU281" s="68" t="str">
        <f t="shared" si="213"/>
        <v>O</v>
      </c>
      <c r="AV281" s="68" t="str">
        <f t="shared" si="214"/>
        <v/>
      </c>
      <c r="AW281" s="68">
        <f>IF(AF281=0,0,VLOOKUP($H281,Leistungszahlen!$A$11:$H$158,4,FALSE))</f>
        <v>0</v>
      </c>
      <c r="AX281" s="68">
        <f>IF(AF281=0,0,VLOOKUP($H281,Leistungszahlen!$A$11:$H$158,5,FALSE))</f>
        <v>0</v>
      </c>
      <c r="AY281" s="68">
        <f>IF(AG281=0,0,VLOOKUP($H281,Leistungszahlen!$A$11:$H$158,6,FALSE))</f>
        <v>0</v>
      </c>
      <c r="AZ281" s="68">
        <f t="shared" si="215"/>
        <v>0</v>
      </c>
      <c r="BA281" s="68">
        <f t="shared" si="216"/>
        <v>0</v>
      </c>
      <c r="BC281" s="68">
        <f t="shared" si="202"/>
        <v>0</v>
      </c>
      <c r="BD281" s="285"/>
    </row>
    <row r="282" spans="1:56" s="68" customFormat="1" ht="33.75">
      <c r="A282" s="200"/>
      <c r="B282" s="200"/>
      <c r="C282" s="200" t="s">
        <v>641</v>
      </c>
      <c r="D282" s="200" t="s">
        <v>202</v>
      </c>
      <c r="E282" s="200" t="s">
        <v>352</v>
      </c>
      <c r="F282" s="200" t="s">
        <v>1002</v>
      </c>
      <c r="G282" s="200" t="s">
        <v>248</v>
      </c>
      <c r="H282" s="201" t="s">
        <v>215</v>
      </c>
      <c r="I282" s="202">
        <v>3.7</v>
      </c>
      <c r="J282" s="200" t="s">
        <v>778</v>
      </c>
      <c r="K282" s="176">
        <v>2</v>
      </c>
      <c r="L282" s="176">
        <v>1</v>
      </c>
      <c r="M282" s="176"/>
      <c r="N282" s="286">
        <v>7</v>
      </c>
      <c r="O282" s="286"/>
      <c r="P282" s="176"/>
      <c r="Q282" s="203">
        <f t="shared" si="208"/>
        <v>6</v>
      </c>
      <c r="R282" s="203">
        <f t="shared" si="209"/>
        <v>0</v>
      </c>
      <c r="S282" s="203">
        <f t="shared" si="210"/>
        <v>1</v>
      </c>
      <c r="T282" s="203">
        <f t="shared" si="211"/>
        <v>0</v>
      </c>
      <c r="U282" s="203">
        <f t="shared" si="212"/>
        <v>1</v>
      </c>
      <c r="V282" s="175">
        <f>IF(Q282&gt;0,VLOOKUP(Q282,Jahresfaktoren!$A$11:$B$24,2,),0)</f>
        <v>302</v>
      </c>
      <c r="W282" s="175">
        <f>IF(R282&gt;0,VLOOKUP(R282,Jahresfaktoren!$D$11:$E$24,2,),0)</f>
        <v>0</v>
      </c>
      <c r="X282" s="175">
        <f>IF(S282&gt;0,VLOOKUP(S282,Jahresfaktoren!$A$28:$B$29,2,),0)</f>
        <v>60</v>
      </c>
      <c r="Y282" s="175">
        <f>IF(T282&gt;0,VLOOKUP(T282,Jahresfaktoren!$A$28:$B$29,2,),0)</f>
        <v>0</v>
      </c>
      <c r="Z282" s="175">
        <f>IF(U282&gt;0,VLOOKUP(U282,Jahresfaktoren!$A$32:$B$33,2,),)</f>
        <v>3</v>
      </c>
      <c r="AA282" s="177">
        <f t="shared" si="192"/>
        <v>1117.4000000000001</v>
      </c>
      <c r="AB282" s="177" t="str">
        <f t="shared" si="193"/>
        <v/>
      </c>
      <c r="AC282" s="177">
        <f t="shared" si="194"/>
        <v>222</v>
      </c>
      <c r="AD282" s="177" t="str">
        <f t="shared" si="195"/>
        <v/>
      </c>
      <c r="AE282" s="177">
        <f t="shared" si="196"/>
        <v>11.100000000000001</v>
      </c>
      <c r="AF282" s="178">
        <f>IF(Q282&gt;0,VLOOKUP(H282,Leistungszahlen!$A$11:$C$158,3,),0)</f>
        <v>0</v>
      </c>
      <c r="AG282" s="178">
        <f>IF(R282&gt;0,VLOOKUP(H282,Leistungszahlen!$A$11:$F$158,6,),IF(T282&gt;0,VLOOKUP(H282,Leistungszahlen!$A$11:$F$158,6,),0))</f>
        <v>0</v>
      </c>
      <c r="AH282" s="179" t="e">
        <f t="shared" si="203"/>
        <v>#DIV/0!</v>
      </c>
      <c r="AI282" s="179">
        <f t="shared" si="204"/>
        <v>0</v>
      </c>
      <c r="AJ282" s="179" t="e">
        <f t="shared" si="205"/>
        <v>#DIV/0!</v>
      </c>
      <c r="AK282" s="179">
        <f t="shared" si="206"/>
        <v>0</v>
      </c>
      <c r="AL282" s="179" t="e">
        <f t="shared" si="207"/>
        <v>#DIV/0!</v>
      </c>
      <c r="AM282" s="180">
        <f>IF(L282=1,Stundensätze!$D$13,IF(L282=2,Stundensätze!$D$17,IF(L282=4,Stundensätze!$D$21,"")))</f>
        <v>0</v>
      </c>
      <c r="AN282" s="180">
        <f>IF(L282=1,Stundensätze!$D$15,IF(L282=2,Stundensätze!$D$19,IF(L282=4,Stundensätze!$D$23,"")))</f>
        <v>0</v>
      </c>
      <c r="AO282" s="180" t="e">
        <f t="shared" si="197"/>
        <v>#DIV/0!</v>
      </c>
      <c r="AP282" s="180" t="e">
        <f t="shared" si="198"/>
        <v>#DIV/0!</v>
      </c>
      <c r="AQ282" s="192" t="e">
        <f t="shared" si="199"/>
        <v>#DIV/0!</v>
      </c>
      <c r="AR282" s="192" t="e">
        <f t="shared" si="200"/>
        <v>#DIV/0!</v>
      </c>
      <c r="AS282" s="193" t="e">
        <f t="shared" si="201"/>
        <v>#DIV/0!</v>
      </c>
      <c r="AT282" s="258" t="str">
        <f>IF(K282=0,0,VLOOKUP(K282,Kostenstellen!A:B,2,FALSE))</f>
        <v xml:space="preserve">Sophie-Luisen-Klinik                       </v>
      </c>
      <c r="AU282" s="68" t="str">
        <f t="shared" si="213"/>
        <v>R</v>
      </c>
      <c r="AV282" s="68" t="str">
        <f t="shared" si="214"/>
        <v/>
      </c>
      <c r="AW282" s="68">
        <f>IF(AF282=0,0,VLOOKUP($H282,Leistungszahlen!$A$11:$H$158,4,FALSE))</f>
        <v>0</v>
      </c>
      <c r="AX282" s="68">
        <f>IF(AF282=0,0,VLOOKUP($H282,Leistungszahlen!$A$11:$H$158,5,FALSE))</f>
        <v>0</v>
      </c>
      <c r="AY282" s="68">
        <f>IF(AG282=0,0,VLOOKUP($H282,Leistungszahlen!$A$11:$H$158,6,FALSE))</f>
        <v>0</v>
      </c>
      <c r="AZ282" s="68">
        <f t="shared" si="215"/>
        <v>0</v>
      </c>
      <c r="BA282" s="68">
        <f t="shared" si="216"/>
        <v>0</v>
      </c>
      <c r="BC282" s="68">
        <f t="shared" si="202"/>
        <v>0</v>
      </c>
      <c r="BD282" s="285"/>
    </row>
    <row r="283" spans="1:56" s="68" customFormat="1" ht="33.75">
      <c r="A283" s="200"/>
      <c r="B283" s="200"/>
      <c r="C283" s="200" t="s">
        <v>641</v>
      </c>
      <c r="D283" s="200" t="s">
        <v>202</v>
      </c>
      <c r="E283" s="200" t="s">
        <v>352</v>
      </c>
      <c r="F283" s="200" t="s">
        <v>1003</v>
      </c>
      <c r="G283" s="200" t="s">
        <v>1004</v>
      </c>
      <c r="H283" s="201" t="s">
        <v>215</v>
      </c>
      <c r="I283" s="202">
        <v>4.4000000000000004</v>
      </c>
      <c r="J283" s="200" t="s">
        <v>778</v>
      </c>
      <c r="K283" s="176">
        <v>2</v>
      </c>
      <c r="L283" s="176">
        <v>1</v>
      </c>
      <c r="M283" s="176"/>
      <c r="N283" s="286">
        <v>7</v>
      </c>
      <c r="O283" s="286"/>
      <c r="P283" s="176"/>
      <c r="Q283" s="203">
        <f t="shared" si="208"/>
        <v>6</v>
      </c>
      <c r="R283" s="203">
        <f t="shared" si="209"/>
        <v>0</v>
      </c>
      <c r="S283" s="203">
        <f t="shared" si="210"/>
        <v>1</v>
      </c>
      <c r="T283" s="203">
        <f t="shared" si="211"/>
        <v>0</v>
      </c>
      <c r="U283" s="203">
        <f t="shared" si="212"/>
        <v>1</v>
      </c>
      <c r="V283" s="175">
        <f>IF(Q283&gt;0,VLOOKUP(Q283,Jahresfaktoren!$A$11:$B$24,2,),0)</f>
        <v>302</v>
      </c>
      <c r="W283" s="175">
        <f>IF(R283&gt;0,VLOOKUP(R283,Jahresfaktoren!$D$11:$E$24,2,),0)</f>
        <v>0</v>
      </c>
      <c r="X283" s="175">
        <f>IF(S283&gt;0,VLOOKUP(S283,Jahresfaktoren!$A$28:$B$29,2,),0)</f>
        <v>60</v>
      </c>
      <c r="Y283" s="175">
        <f>IF(T283&gt;0,VLOOKUP(T283,Jahresfaktoren!$A$28:$B$29,2,),0)</f>
        <v>0</v>
      </c>
      <c r="Z283" s="175">
        <f>IF(U283&gt;0,VLOOKUP(U283,Jahresfaktoren!$A$32:$B$33,2,),)</f>
        <v>3</v>
      </c>
      <c r="AA283" s="177">
        <f t="shared" si="192"/>
        <v>1328.8000000000002</v>
      </c>
      <c r="AB283" s="177" t="str">
        <f t="shared" si="193"/>
        <v/>
      </c>
      <c r="AC283" s="177">
        <f t="shared" si="194"/>
        <v>264</v>
      </c>
      <c r="AD283" s="177" t="str">
        <f t="shared" si="195"/>
        <v/>
      </c>
      <c r="AE283" s="177">
        <f t="shared" si="196"/>
        <v>13.200000000000001</v>
      </c>
      <c r="AF283" s="178">
        <f>IF(Q283&gt;0,VLOOKUP(H283,Leistungszahlen!$A$11:$C$158,3,),0)</f>
        <v>0</v>
      </c>
      <c r="AG283" s="178">
        <f>IF(R283&gt;0,VLOOKUP(H283,Leistungszahlen!$A$11:$F$158,6,),IF(T283&gt;0,VLOOKUP(H283,Leistungszahlen!$A$11:$F$158,6,),0))</f>
        <v>0</v>
      </c>
      <c r="AH283" s="179" t="e">
        <f t="shared" si="203"/>
        <v>#DIV/0!</v>
      </c>
      <c r="AI283" s="179">
        <f t="shared" si="204"/>
        <v>0</v>
      </c>
      <c r="AJ283" s="179" t="e">
        <f t="shared" si="205"/>
        <v>#DIV/0!</v>
      </c>
      <c r="AK283" s="179">
        <f t="shared" si="206"/>
        <v>0</v>
      </c>
      <c r="AL283" s="179" t="e">
        <f t="shared" si="207"/>
        <v>#DIV/0!</v>
      </c>
      <c r="AM283" s="180">
        <f>IF(L283=1,Stundensätze!$D$13,IF(L283=2,Stundensätze!$D$17,IF(L283=4,Stundensätze!$D$21,"")))</f>
        <v>0</v>
      </c>
      <c r="AN283" s="180">
        <f>IF(L283=1,Stundensätze!$D$15,IF(L283=2,Stundensätze!$D$19,IF(L283=4,Stundensätze!$D$23,"")))</f>
        <v>0</v>
      </c>
      <c r="AO283" s="180" t="e">
        <f t="shared" si="197"/>
        <v>#DIV/0!</v>
      </c>
      <c r="AP283" s="180" t="e">
        <f t="shared" si="198"/>
        <v>#DIV/0!</v>
      </c>
      <c r="AQ283" s="192" t="e">
        <f t="shared" si="199"/>
        <v>#DIV/0!</v>
      </c>
      <c r="AR283" s="192" t="e">
        <f t="shared" si="200"/>
        <v>#DIV/0!</v>
      </c>
      <c r="AS283" s="193" t="e">
        <f t="shared" si="201"/>
        <v>#DIV/0!</v>
      </c>
      <c r="AT283" s="258" t="str">
        <f>IF(K283=0,0,VLOOKUP(K283,Kostenstellen!A:B,2,FALSE))</f>
        <v xml:space="preserve">Sophie-Luisen-Klinik                       </v>
      </c>
      <c r="AU283" s="68" t="str">
        <f t="shared" si="213"/>
        <v>R</v>
      </c>
      <c r="AV283" s="68" t="str">
        <f t="shared" si="214"/>
        <v/>
      </c>
      <c r="AW283" s="68">
        <f>IF(AF283=0,0,VLOOKUP($H283,Leistungszahlen!$A$11:$H$158,4,FALSE))</f>
        <v>0</v>
      </c>
      <c r="AX283" s="68">
        <f>IF(AF283=0,0,VLOOKUP($H283,Leistungszahlen!$A$11:$H$158,5,FALSE))</f>
        <v>0</v>
      </c>
      <c r="AY283" s="68">
        <f>IF(AG283=0,0,VLOOKUP($H283,Leistungszahlen!$A$11:$H$158,6,FALSE))</f>
        <v>0</v>
      </c>
      <c r="AZ283" s="68">
        <f t="shared" si="215"/>
        <v>0</v>
      </c>
      <c r="BA283" s="68">
        <f t="shared" si="216"/>
        <v>0</v>
      </c>
      <c r="BC283" s="68">
        <f t="shared" si="202"/>
        <v>0</v>
      </c>
      <c r="BD283" s="285"/>
    </row>
    <row r="284" spans="1:56" s="68" customFormat="1" ht="33.75">
      <c r="A284" s="200"/>
      <c r="B284" s="200"/>
      <c r="C284" s="200" t="s">
        <v>641</v>
      </c>
      <c r="D284" s="200" t="s">
        <v>202</v>
      </c>
      <c r="E284" s="200" t="s">
        <v>352</v>
      </c>
      <c r="F284" s="200" t="s">
        <v>1005</v>
      </c>
      <c r="G284" s="200" t="s">
        <v>555</v>
      </c>
      <c r="H284" s="201" t="s">
        <v>289</v>
      </c>
      <c r="I284" s="202">
        <v>19.29</v>
      </c>
      <c r="J284" s="200" t="s">
        <v>780</v>
      </c>
      <c r="K284" s="176">
        <v>2</v>
      </c>
      <c r="L284" s="176">
        <v>1</v>
      </c>
      <c r="M284" s="176"/>
      <c r="N284" s="286">
        <v>3</v>
      </c>
      <c r="O284" s="286">
        <v>3</v>
      </c>
      <c r="P284" s="176"/>
      <c r="Q284" s="203">
        <f t="shared" si="208"/>
        <v>3</v>
      </c>
      <c r="R284" s="203">
        <f t="shared" si="209"/>
        <v>3</v>
      </c>
      <c r="S284" s="203">
        <f t="shared" si="210"/>
        <v>0</v>
      </c>
      <c r="T284" s="203">
        <f t="shared" si="211"/>
        <v>0</v>
      </c>
      <c r="U284" s="203">
        <f t="shared" si="212"/>
        <v>0</v>
      </c>
      <c r="V284" s="175">
        <f>IF(Q284&gt;0,VLOOKUP(Q284,Jahresfaktoren!$A$11:$B$24,2,),0)</f>
        <v>152</v>
      </c>
      <c r="W284" s="175">
        <f>IF(R284&gt;0,VLOOKUP(R284,Jahresfaktoren!$D$11:$E$24,2,),0)</f>
        <v>150</v>
      </c>
      <c r="X284" s="175">
        <f>IF(S284&gt;0,VLOOKUP(S284,Jahresfaktoren!$A$28:$B$29,2,),0)</f>
        <v>0</v>
      </c>
      <c r="Y284" s="175">
        <f>IF(T284&gt;0,VLOOKUP(T284,Jahresfaktoren!$A$28:$B$29,2,),0)</f>
        <v>0</v>
      </c>
      <c r="Z284" s="175">
        <f>IF(U284&gt;0,VLOOKUP(U284,Jahresfaktoren!$A$32:$B$33,2,),)</f>
        <v>0</v>
      </c>
      <c r="AA284" s="177">
        <f t="shared" si="192"/>
        <v>2932.08</v>
      </c>
      <c r="AB284" s="177">
        <f t="shared" si="193"/>
        <v>2893.5</v>
      </c>
      <c r="AC284" s="177" t="str">
        <f t="shared" si="194"/>
        <v/>
      </c>
      <c r="AD284" s="177" t="str">
        <f t="shared" si="195"/>
        <v/>
      </c>
      <c r="AE284" s="177" t="str">
        <f t="shared" si="196"/>
        <v/>
      </c>
      <c r="AF284" s="178">
        <f>IF(Q284&gt;0,VLOOKUP(H284,Leistungszahlen!$A$11:$C$158,3,),0)</f>
        <v>0</v>
      </c>
      <c r="AG284" s="178">
        <f>IF(R284&gt;0,VLOOKUP(H284,Leistungszahlen!$A$11:$F$158,6,),IF(T284&gt;0,VLOOKUP(H284,Leistungszahlen!$A$11:$F$158,6,),0))</f>
        <v>0</v>
      </c>
      <c r="AH284" s="179" t="e">
        <f t="shared" si="203"/>
        <v>#DIV/0!</v>
      </c>
      <c r="AI284" s="179" t="e">
        <f t="shared" si="204"/>
        <v>#DIV/0!</v>
      </c>
      <c r="AJ284" s="179">
        <f t="shared" si="205"/>
        <v>0</v>
      </c>
      <c r="AK284" s="179">
        <f t="shared" si="206"/>
        <v>0</v>
      </c>
      <c r="AL284" s="179">
        <f t="shared" si="207"/>
        <v>0</v>
      </c>
      <c r="AM284" s="180">
        <f>IF(L284=1,Stundensätze!$D$13,IF(L284=2,Stundensätze!$D$17,IF(L284=4,Stundensätze!$D$21,"")))</f>
        <v>0</v>
      </c>
      <c r="AN284" s="180">
        <f>IF(L284=1,Stundensätze!$D$15,IF(L284=2,Stundensätze!$D$19,IF(L284=4,Stundensätze!$D$23,"")))</f>
        <v>0</v>
      </c>
      <c r="AO284" s="180" t="e">
        <f t="shared" si="197"/>
        <v>#DIV/0!</v>
      </c>
      <c r="AP284" s="180">
        <f t="shared" si="198"/>
        <v>0</v>
      </c>
      <c r="AQ284" s="192" t="e">
        <f t="shared" si="199"/>
        <v>#DIV/0!</v>
      </c>
      <c r="AR284" s="192" t="e">
        <f t="shared" si="200"/>
        <v>#DIV/0!</v>
      </c>
      <c r="AS284" s="193" t="e">
        <f t="shared" si="201"/>
        <v>#DIV/0!</v>
      </c>
      <c r="AT284" s="258" t="str">
        <f>IF(K284=0,0,VLOOKUP(K284,Kostenstellen!A:B,2,FALSE))</f>
        <v xml:space="preserve">Sophie-Luisen-Klinik                       </v>
      </c>
      <c r="AU284" s="68" t="str">
        <f t="shared" si="213"/>
        <v>A3</v>
      </c>
      <c r="AV284" s="68" t="str">
        <f t="shared" si="214"/>
        <v>A3</v>
      </c>
      <c r="AW284" s="68">
        <f>IF(AF284=0,0,VLOOKUP($H284,Leistungszahlen!$A$11:$H$158,4,FALSE))</f>
        <v>0</v>
      </c>
      <c r="AX284" s="68">
        <f>IF(AF284=0,0,VLOOKUP($H284,Leistungszahlen!$A$11:$H$158,5,FALSE))</f>
        <v>0</v>
      </c>
      <c r="AY284" s="68">
        <f>IF(AG284=0,0,VLOOKUP($H284,Leistungszahlen!$A$11:$H$158,6,FALSE))</f>
        <v>0</v>
      </c>
      <c r="AZ284" s="68">
        <f t="shared" si="215"/>
        <v>0</v>
      </c>
      <c r="BA284" s="68">
        <f t="shared" si="216"/>
        <v>0</v>
      </c>
      <c r="BC284" s="68">
        <f t="shared" si="202"/>
        <v>0</v>
      </c>
      <c r="BD284" s="285"/>
    </row>
    <row r="285" spans="1:56" s="68" customFormat="1" ht="33.75">
      <c r="A285" s="200"/>
      <c r="B285" s="200"/>
      <c r="C285" s="200" t="s">
        <v>641</v>
      </c>
      <c r="D285" s="200" t="s">
        <v>202</v>
      </c>
      <c r="E285" s="200" t="s">
        <v>352</v>
      </c>
      <c r="F285" s="200" t="s">
        <v>1006</v>
      </c>
      <c r="G285" s="200" t="s">
        <v>121</v>
      </c>
      <c r="H285" s="201" t="s">
        <v>200</v>
      </c>
      <c r="I285" s="202">
        <v>4.3</v>
      </c>
      <c r="J285" s="200" t="s">
        <v>778</v>
      </c>
      <c r="K285" s="176">
        <v>2</v>
      </c>
      <c r="L285" s="176">
        <v>1</v>
      </c>
      <c r="M285" s="176"/>
      <c r="N285" s="286">
        <v>6</v>
      </c>
      <c r="O285" s="286"/>
      <c r="P285" s="176"/>
      <c r="Q285" s="203">
        <f t="shared" si="208"/>
        <v>6</v>
      </c>
      <c r="R285" s="203">
        <f t="shared" si="209"/>
        <v>0</v>
      </c>
      <c r="S285" s="203">
        <f t="shared" si="210"/>
        <v>0</v>
      </c>
      <c r="T285" s="203">
        <f t="shared" si="211"/>
        <v>0</v>
      </c>
      <c r="U285" s="203">
        <f t="shared" si="212"/>
        <v>0</v>
      </c>
      <c r="V285" s="175">
        <f>IF(Q285&gt;0,VLOOKUP(Q285,Jahresfaktoren!$A$11:$B$24,2,),0)</f>
        <v>302</v>
      </c>
      <c r="W285" s="175">
        <f>IF(R285&gt;0,VLOOKUP(R285,Jahresfaktoren!$D$11:$E$24,2,),0)</f>
        <v>0</v>
      </c>
      <c r="X285" s="175">
        <f>IF(S285&gt;0,VLOOKUP(S285,Jahresfaktoren!$A$28:$B$29,2,),0)</f>
        <v>0</v>
      </c>
      <c r="Y285" s="175">
        <f>IF(T285&gt;0,VLOOKUP(T285,Jahresfaktoren!$A$28:$B$29,2,),0)</f>
        <v>0</v>
      </c>
      <c r="Z285" s="175">
        <f>IF(U285&gt;0,VLOOKUP(U285,Jahresfaktoren!$A$32:$B$33,2,),)</f>
        <v>0</v>
      </c>
      <c r="AA285" s="177">
        <f t="shared" si="192"/>
        <v>1298.5999999999999</v>
      </c>
      <c r="AB285" s="177" t="str">
        <f t="shared" si="193"/>
        <v/>
      </c>
      <c r="AC285" s="177" t="str">
        <f t="shared" si="194"/>
        <v/>
      </c>
      <c r="AD285" s="177" t="str">
        <f t="shared" si="195"/>
        <v/>
      </c>
      <c r="AE285" s="177" t="str">
        <f t="shared" si="196"/>
        <v/>
      </c>
      <c r="AF285" s="178">
        <f>IF(Q285&gt;0,VLOOKUP(H285,Leistungszahlen!$A$11:$C$158,3,),0)</f>
        <v>0</v>
      </c>
      <c r="AG285" s="178">
        <f>IF(R285&gt;0,VLOOKUP(H285,Leistungszahlen!$A$11:$F$158,6,),IF(T285&gt;0,VLOOKUP(H285,Leistungszahlen!$A$11:$F$158,6,),0))</f>
        <v>0</v>
      </c>
      <c r="AH285" s="179" t="e">
        <f t="shared" si="203"/>
        <v>#DIV/0!</v>
      </c>
      <c r="AI285" s="179">
        <f t="shared" si="204"/>
        <v>0</v>
      </c>
      <c r="AJ285" s="179">
        <f t="shared" si="205"/>
        <v>0</v>
      </c>
      <c r="AK285" s="179">
        <f t="shared" si="206"/>
        <v>0</v>
      </c>
      <c r="AL285" s="179">
        <f t="shared" si="207"/>
        <v>0</v>
      </c>
      <c r="AM285" s="180">
        <f>IF(L285=1,Stundensätze!$D$13,IF(L285=2,Stundensätze!$D$17,IF(L285=4,Stundensätze!$D$21,"")))</f>
        <v>0</v>
      </c>
      <c r="AN285" s="180">
        <f>IF(L285=1,Stundensätze!$D$15,IF(L285=2,Stundensätze!$D$19,IF(L285=4,Stundensätze!$D$23,"")))</f>
        <v>0</v>
      </c>
      <c r="AO285" s="180" t="e">
        <f t="shared" si="197"/>
        <v>#DIV/0!</v>
      </c>
      <c r="AP285" s="180">
        <f t="shared" si="198"/>
        <v>0</v>
      </c>
      <c r="AQ285" s="192" t="e">
        <f t="shared" si="199"/>
        <v>#DIV/0!</v>
      </c>
      <c r="AR285" s="192" t="e">
        <f t="shared" si="200"/>
        <v>#DIV/0!</v>
      </c>
      <c r="AS285" s="193" t="e">
        <f t="shared" si="201"/>
        <v>#DIV/0!</v>
      </c>
      <c r="AT285" s="258" t="str">
        <f>IF(K285=0,0,VLOOKUP(K285,Kostenstellen!A:B,2,FALSE))</f>
        <v xml:space="preserve">Sophie-Luisen-Klinik                       </v>
      </c>
      <c r="AU285" s="68" t="str">
        <f t="shared" si="213"/>
        <v>B</v>
      </c>
      <c r="AV285" s="68" t="str">
        <f t="shared" si="214"/>
        <v/>
      </c>
      <c r="AW285" s="68">
        <f>IF(AF285=0,0,VLOOKUP($H285,Leistungszahlen!$A$11:$H$158,4,FALSE))</f>
        <v>0</v>
      </c>
      <c r="AX285" s="68">
        <f>IF(AF285=0,0,VLOOKUP($H285,Leistungszahlen!$A$11:$H$158,5,FALSE))</f>
        <v>0</v>
      </c>
      <c r="AY285" s="68">
        <f>IF(AG285=0,0,VLOOKUP($H285,Leistungszahlen!$A$11:$H$158,6,FALSE))</f>
        <v>0</v>
      </c>
      <c r="AZ285" s="68">
        <f t="shared" si="215"/>
        <v>0</v>
      </c>
      <c r="BA285" s="68">
        <f t="shared" si="216"/>
        <v>0</v>
      </c>
      <c r="BC285" s="68">
        <f t="shared" si="202"/>
        <v>0</v>
      </c>
      <c r="BD285" s="285"/>
    </row>
    <row r="286" spans="1:56" s="68" customFormat="1" ht="33.75">
      <c r="A286" s="200"/>
      <c r="B286" s="200"/>
      <c r="C286" s="200" t="s">
        <v>641</v>
      </c>
      <c r="D286" s="200" t="s">
        <v>202</v>
      </c>
      <c r="E286" s="200" t="s">
        <v>352</v>
      </c>
      <c r="F286" s="200" t="s">
        <v>1007</v>
      </c>
      <c r="G286" s="200" t="s">
        <v>556</v>
      </c>
      <c r="H286" s="201" t="s">
        <v>290</v>
      </c>
      <c r="I286" s="202">
        <v>23.34</v>
      </c>
      <c r="J286" s="200" t="s">
        <v>780</v>
      </c>
      <c r="K286" s="176">
        <v>2</v>
      </c>
      <c r="L286" s="176">
        <v>1</v>
      </c>
      <c r="M286" s="176"/>
      <c r="N286" s="286">
        <v>3</v>
      </c>
      <c r="O286" s="286">
        <v>3</v>
      </c>
      <c r="P286" s="176"/>
      <c r="Q286" s="203">
        <f t="shared" si="208"/>
        <v>3</v>
      </c>
      <c r="R286" s="203">
        <f t="shared" si="209"/>
        <v>3</v>
      </c>
      <c r="S286" s="203">
        <f t="shared" si="210"/>
        <v>0</v>
      </c>
      <c r="T286" s="203">
        <f t="shared" si="211"/>
        <v>0</v>
      </c>
      <c r="U286" s="203">
        <f t="shared" si="212"/>
        <v>0</v>
      </c>
      <c r="V286" s="175">
        <f>IF(Q286&gt;0,VLOOKUP(Q286,Jahresfaktoren!$A$11:$B$24,2,),0)</f>
        <v>152</v>
      </c>
      <c r="W286" s="175">
        <f>IF(R286&gt;0,VLOOKUP(R286,Jahresfaktoren!$D$11:$E$24,2,),0)</f>
        <v>150</v>
      </c>
      <c r="X286" s="175">
        <f>IF(S286&gt;0,VLOOKUP(S286,Jahresfaktoren!$A$28:$B$29,2,),0)</f>
        <v>0</v>
      </c>
      <c r="Y286" s="175">
        <f>IF(T286&gt;0,VLOOKUP(T286,Jahresfaktoren!$A$28:$B$29,2,),0)</f>
        <v>0</v>
      </c>
      <c r="Z286" s="175">
        <f>IF(U286&gt;0,VLOOKUP(U286,Jahresfaktoren!$A$32:$B$33,2,),)</f>
        <v>0</v>
      </c>
      <c r="AA286" s="177">
        <f t="shared" si="192"/>
        <v>3547.68</v>
      </c>
      <c r="AB286" s="177">
        <f t="shared" si="193"/>
        <v>3501</v>
      </c>
      <c r="AC286" s="177" t="str">
        <f t="shared" si="194"/>
        <v/>
      </c>
      <c r="AD286" s="177" t="str">
        <f t="shared" si="195"/>
        <v/>
      </c>
      <c r="AE286" s="177" t="str">
        <f t="shared" si="196"/>
        <v/>
      </c>
      <c r="AF286" s="178">
        <f>IF(Q286&gt;0,VLOOKUP(H286,Leistungszahlen!$A$11:$C$158,3,),0)</f>
        <v>0</v>
      </c>
      <c r="AG286" s="178">
        <f>IF(R286&gt;0,VLOOKUP(H286,Leistungszahlen!$A$11:$F$158,6,),IF(T286&gt;0,VLOOKUP(H286,Leistungszahlen!$A$11:$F$158,6,),0))</f>
        <v>0</v>
      </c>
      <c r="AH286" s="179" t="e">
        <f t="shared" si="203"/>
        <v>#DIV/0!</v>
      </c>
      <c r="AI286" s="179" t="e">
        <f t="shared" si="204"/>
        <v>#DIV/0!</v>
      </c>
      <c r="AJ286" s="179">
        <f t="shared" si="205"/>
        <v>0</v>
      </c>
      <c r="AK286" s="179">
        <f t="shared" si="206"/>
        <v>0</v>
      </c>
      <c r="AL286" s="179">
        <f t="shared" si="207"/>
        <v>0</v>
      </c>
      <c r="AM286" s="180">
        <f>IF(L286=1,Stundensätze!$D$13,IF(L286=2,Stundensätze!$D$17,IF(L286=4,Stundensätze!$D$21,"")))</f>
        <v>0</v>
      </c>
      <c r="AN286" s="180">
        <f>IF(L286=1,Stundensätze!$D$15,IF(L286=2,Stundensätze!$D$19,IF(L286=4,Stundensätze!$D$23,"")))</f>
        <v>0</v>
      </c>
      <c r="AO286" s="180" t="e">
        <f t="shared" si="197"/>
        <v>#DIV/0!</v>
      </c>
      <c r="AP286" s="180">
        <f t="shared" si="198"/>
        <v>0</v>
      </c>
      <c r="AQ286" s="192" t="e">
        <f t="shared" si="199"/>
        <v>#DIV/0!</v>
      </c>
      <c r="AR286" s="192" t="e">
        <f t="shared" si="200"/>
        <v>#DIV/0!</v>
      </c>
      <c r="AS286" s="193" t="e">
        <f t="shared" si="201"/>
        <v>#DIV/0!</v>
      </c>
      <c r="AT286" s="258" t="str">
        <f>IF(K286=0,0,VLOOKUP(K286,Kostenstellen!A:B,2,FALSE))</f>
        <v xml:space="preserve">Sophie-Luisen-Klinik                       </v>
      </c>
      <c r="AU286" s="68" t="str">
        <f t="shared" si="213"/>
        <v>A4</v>
      </c>
      <c r="AV286" s="68" t="str">
        <f t="shared" si="214"/>
        <v>A4</v>
      </c>
      <c r="AW286" s="68">
        <f>IF(AF286=0,0,VLOOKUP($H286,Leistungszahlen!$A$11:$H$158,4,FALSE))</f>
        <v>0</v>
      </c>
      <c r="AX286" s="68">
        <f>IF(AF286=0,0,VLOOKUP($H286,Leistungszahlen!$A$11:$H$158,5,FALSE))</f>
        <v>0</v>
      </c>
      <c r="AY286" s="68">
        <f>IF(AG286=0,0,VLOOKUP($H286,Leistungszahlen!$A$11:$H$158,6,FALSE))</f>
        <v>0</v>
      </c>
      <c r="AZ286" s="68">
        <f t="shared" si="215"/>
        <v>0</v>
      </c>
      <c r="BA286" s="68">
        <f t="shared" si="216"/>
        <v>0</v>
      </c>
      <c r="BC286" s="68">
        <f t="shared" si="202"/>
        <v>0</v>
      </c>
      <c r="BD286" s="285"/>
    </row>
    <row r="287" spans="1:56" s="68" customFormat="1" ht="33.75">
      <c r="A287" s="200"/>
      <c r="B287" s="200"/>
      <c r="C287" s="200" t="s">
        <v>641</v>
      </c>
      <c r="D287" s="200" t="s">
        <v>202</v>
      </c>
      <c r="E287" s="200" t="s">
        <v>352</v>
      </c>
      <c r="F287" s="200" t="s">
        <v>1008</v>
      </c>
      <c r="G287" s="200" t="s">
        <v>121</v>
      </c>
      <c r="H287" s="201" t="s">
        <v>200</v>
      </c>
      <c r="I287" s="202">
        <v>4.3</v>
      </c>
      <c r="J287" s="200" t="s">
        <v>778</v>
      </c>
      <c r="K287" s="176">
        <v>2</v>
      </c>
      <c r="L287" s="176">
        <v>1</v>
      </c>
      <c r="M287" s="176"/>
      <c r="N287" s="286">
        <v>6</v>
      </c>
      <c r="O287" s="286"/>
      <c r="P287" s="176"/>
      <c r="Q287" s="203">
        <f t="shared" si="208"/>
        <v>6</v>
      </c>
      <c r="R287" s="203">
        <f t="shared" si="209"/>
        <v>0</v>
      </c>
      <c r="S287" s="203">
        <f t="shared" si="210"/>
        <v>0</v>
      </c>
      <c r="T287" s="203">
        <f t="shared" si="211"/>
        <v>0</v>
      </c>
      <c r="U287" s="203">
        <f t="shared" si="212"/>
        <v>0</v>
      </c>
      <c r="V287" s="175">
        <f>IF(Q287&gt;0,VLOOKUP(Q287,Jahresfaktoren!$A$11:$B$24,2,),0)</f>
        <v>302</v>
      </c>
      <c r="W287" s="175">
        <f>IF(R287&gt;0,VLOOKUP(R287,Jahresfaktoren!$D$11:$E$24,2,),0)</f>
        <v>0</v>
      </c>
      <c r="X287" s="175">
        <f>IF(S287&gt;0,VLOOKUP(S287,Jahresfaktoren!$A$28:$B$29,2,),0)</f>
        <v>0</v>
      </c>
      <c r="Y287" s="175">
        <f>IF(T287&gt;0,VLOOKUP(T287,Jahresfaktoren!$A$28:$B$29,2,),0)</f>
        <v>0</v>
      </c>
      <c r="Z287" s="175">
        <f>IF(U287&gt;0,VLOOKUP(U287,Jahresfaktoren!$A$32:$B$33,2,),)</f>
        <v>0</v>
      </c>
      <c r="AA287" s="177">
        <f t="shared" si="192"/>
        <v>1298.5999999999999</v>
      </c>
      <c r="AB287" s="177" t="str">
        <f t="shared" si="193"/>
        <v/>
      </c>
      <c r="AC287" s="177" t="str">
        <f t="shared" si="194"/>
        <v/>
      </c>
      <c r="AD287" s="177" t="str">
        <f t="shared" si="195"/>
        <v/>
      </c>
      <c r="AE287" s="177" t="str">
        <f t="shared" si="196"/>
        <v/>
      </c>
      <c r="AF287" s="178">
        <f>IF(Q287&gt;0,VLOOKUP(H287,Leistungszahlen!$A$11:$C$158,3,),0)</f>
        <v>0</v>
      </c>
      <c r="AG287" s="178">
        <f>IF(R287&gt;0,VLOOKUP(H287,Leistungszahlen!$A$11:$F$158,6,),IF(T287&gt;0,VLOOKUP(H287,Leistungszahlen!$A$11:$F$158,6,),0))</f>
        <v>0</v>
      </c>
      <c r="AH287" s="179" t="e">
        <f t="shared" si="203"/>
        <v>#DIV/0!</v>
      </c>
      <c r="AI287" s="179">
        <f t="shared" si="204"/>
        <v>0</v>
      </c>
      <c r="AJ287" s="179">
        <f t="shared" si="205"/>
        <v>0</v>
      </c>
      <c r="AK287" s="179">
        <f t="shared" si="206"/>
        <v>0</v>
      </c>
      <c r="AL287" s="179">
        <f t="shared" si="207"/>
        <v>0</v>
      </c>
      <c r="AM287" s="180">
        <f>IF(L287=1,Stundensätze!$D$13,IF(L287=2,Stundensätze!$D$17,IF(L287=4,Stundensätze!$D$21,"")))</f>
        <v>0</v>
      </c>
      <c r="AN287" s="180">
        <f>IF(L287=1,Stundensätze!$D$15,IF(L287=2,Stundensätze!$D$19,IF(L287=4,Stundensätze!$D$23,"")))</f>
        <v>0</v>
      </c>
      <c r="AO287" s="180" t="e">
        <f t="shared" si="197"/>
        <v>#DIV/0!</v>
      </c>
      <c r="AP287" s="180">
        <f t="shared" si="198"/>
        <v>0</v>
      </c>
      <c r="AQ287" s="192" t="e">
        <f t="shared" si="199"/>
        <v>#DIV/0!</v>
      </c>
      <c r="AR287" s="192" t="e">
        <f t="shared" si="200"/>
        <v>#DIV/0!</v>
      </c>
      <c r="AS287" s="193" t="e">
        <f t="shared" si="201"/>
        <v>#DIV/0!</v>
      </c>
      <c r="AT287" s="258" t="str">
        <f>IF(K287=0,0,VLOOKUP(K287,Kostenstellen!A:B,2,FALSE))</f>
        <v xml:space="preserve">Sophie-Luisen-Klinik                       </v>
      </c>
      <c r="AU287" s="68" t="str">
        <f t="shared" si="213"/>
        <v>B</v>
      </c>
      <c r="AV287" s="68" t="str">
        <f t="shared" si="214"/>
        <v/>
      </c>
      <c r="AW287" s="68">
        <f>IF(AF287=0,0,VLOOKUP($H287,Leistungszahlen!$A$11:$H$158,4,FALSE))</f>
        <v>0</v>
      </c>
      <c r="AX287" s="68">
        <f>IF(AF287=0,0,VLOOKUP($H287,Leistungszahlen!$A$11:$H$158,5,FALSE))</f>
        <v>0</v>
      </c>
      <c r="AY287" s="68">
        <f>IF(AG287=0,0,VLOOKUP($H287,Leistungszahlen!$A$11:$H$158,6,FALSE))</f>
        <v>0</v>
      </c>
      <c r="AZ287" s="68">
        <f t="shared" si="215"/>
        <v>0</v>
      </c>
      <c r="BA287" s="68">
        <f t="shared" si="216"/>
        <v>0</v>
      </c>
      <c r="BC287" s="68">
        <f t="shared" si="202"/>
        <v>0</v>
      </c>
      <c r="BD287" s="285"/>
    </row>
    <row r="288" spans="1:56" s="68" customFormat="1" ht="33.75">
      <c r="A288" s="200"/>
      <c r="B288" s="200"/>
      <c r="C288" s="200" t="s">
        <v>641</v>
      </c>
      <c r="D288" s="200" t="s">
        <v>202</v>
      </c>
      <c r="E288" s="200" t="s">
        <v>352</v>
      </c>
      <c r="F288" s="200" t="s">
        <v>1009</v>
      </c>
      <c r="G288" s="200" t="s">
        <v>556</v>
      </c>
      <c r="H288" s="201" t="s">
        <v>290</v>
      </c>
      <c r="I288" s="202">
        <v>23.34</v>
      </c>
      <c r="J288" s="200" t="s">
        <v>780</v>
      </c>
      <c r="K288" s="176">
        <v>2</v>
      </c>
      <c r="L288" s="176">
        <v>1</v>
      </c>
      <c r="M288" s="176"/>
      <c r="N288" s="286">
        <v>3</v>
      </c>
      <c r="O288" s="286">
        <v>3</v>
      </c>
      <c r="P288" s="176"/>
      <c r="Q288" s="203">
        <f t="shared" si="208"/>
        <v>3</v>
      </c>
      <c r="R288" s="203">
        <f t="shared" si="209"/>
        <v>3</v>
      </c>
      <c r="S288" s="203">
        <f t="shared" si="210"/>
        <v>0</v>
      </c>
      <c r="T288" s="203">
        <f t="shared" si="211"/>
        <v>0</v>
      </c>
      <c r="U288" s="203">
        <f t="shared" si="212"/>
        <v>0</v>
      </c>
      <c r="V288" s="175">
        <f>IF(Q288&gt;0,VLOOKUP(Q288,Jahresfaktoren!$A$11:$B$24,2,),0)</f>
        <v>152</v>
      </c>
      <c r="W288" s="175">
        <f>IF(R288&gt;0,VLOOKUP(R288,Jahresfaktoren!$D$11:$E$24,2,),0)</f>
        <v>150</v>
      </c>
      <c r="X288" s="175">
        <f>IF(S288&gt;0,VLOOKUP(S288,Jahresfaktoren!$A$28:$B$29,2,),0)</f>
        <v>0</v>
      </c>
      <c r="Y288" s="175">
        <f>IF(T288&gt;0,VLOOKUP(T288,Jahresfaktoren!$A$28:$B$29,2,),0)</f>
        <v>0</v>
      </c>
      <c r="Z288" s="175">
        <f>IF(U288&gt;0,VLOOKUP(U288,Jahresfaktoren!$A$32:$B$33,2,),)</f>
        <v>0</v>
      </c>
      <c r="AA288" s="177">
        <f t="shared" si="192"/>
        <v>3547.68</v>
      </c>
      <c r="AB288" s="177">
        <f t="shared" si="193"/>
        <v>3501</v>
      </c>
      <c r="AC288" s="177" t="str">
        <f t="shared" si="194"/>
        <v/>
      </c>
      <c r="AD288" s="177" t="str">
        <f t="shared" si="195"/>
        <v/>
      </c>
      <c r="AE288" s="177" t="str">
        <f t="shared" si="196"/>
        <v/>
      </c>
      <c r="AF288" s="178">
        <f>IF(Q288&gt;0,VLOOKUP(H288,Leistungszahlen!$A$11:$C$158,3,),0)</f>
        <v>0</v>
      </c>
      <c r="AG288" s="178">
        <f>IF(R288&gt;0,VLOOKUP(H288,Leistungszahlen!$A$11:$F$158,6,),IF(T288&gt;0,VLOOKUP(H288,Leistungszahlen!$A$11:$F$158,6,),0))</f>
        <v>0</v>
      </c>
      <c r="AH288" s="179" t="e">
        <f t="shared" si="203"/>
        <v>#DIV/0!</v>
      </c>
      <c r="AI288" s="179" t="e">
        <f t="shared" si="204"/>
        <v>#DIV/0!</v>
      </c>
      <c r="AJ288" s="179">
        <f t="shared" si="205"/>
        <v>0</v>
      </c>
      <c r="AK288" s="179">
        <f t="shared" si="206"/>
        <v>0</v>
      </c>
      <c r="AL288" s="179">
        <f t="shared" si="207"/>
        <v>0</v>
      </c>
      <c r="AM288" s="180">
        <f>IF(L288=1,Stundensätze!$D$13,IF(L288=2,Stundensätze!$D$17,IF(L288=4,Stundensätze!$D$21,"")))</f>
        <v>0</v>
      </c>
      <c r="AN288" s="180">
        <f>IF(L288=1,Stundensätze!$D$15,IF(L288=2,Stundensätze!$D$19,IF(L288=4,Stundensätze!$D$23,"")))</f>
        <v>0</v>
      </c>
      <c r="AO288" s="180" t="e">
        <f t="shared" si="197"/>
        <v>#DIV/0!</v>
      </c>
      <c r="AP288" s="180">
        <f t="shared" si="198"/>
        <v>0</v>
      </c>
      <c r="AQ288" s="192" t="e">
        <f t="shared" si="199"/>
        <v>#DIV/0!</v>
      </c>
      <c r="AR288" s="192" t="e">
        <f t="shared" si="200"/>
        <v>#DIV/0!</v>
      </c>
      <c r="AS288" s="193" t="e">
        <f t="shared" si="201"/>
        <v>#DIV/0!</v>
      </c>
      <c r="AT288" s="258" t="str">
        <f>IF(K288=0,0,VLOOKUP(K288,Kostenstellen!A:B,2,FALSE))</f>
        <v xml:space="preserve">Sophie-Luisen-Klinik                       </v>
      </c>
      <c r="AU288" s="68" t="str">
        <f t="shared" si="213"/>
        <v>A4</v>
      </c>
      <c r="AV288" s="68" t="str">
        <f t="shared" si="214"/>
        <v>A4</v>
      </c>
      <c r="AW288" s="68">
        <f>IF(AF288=0,0,VLOOKUP($H288,Leistungszahlen!$A$11:$H$158,4,FALSE))</f>
        <v>0</v>
      </c>
      <c r="AX288" s="68">
        <f>IF(AF288=0,0,VLOOKUP($H288,Leistungszahlen!$A$11:$H$158,5,FALSE))</f>
        <v>0</v>
      </c>
      <c r="AY288" s="68">
        <f>IF(AG288=0,0,VLOOKUP($H288,Leistungszahlen!$A$11:$H$158,6,FALSE))</f>
        <v>0</v>
      </c>
      <c r="AZ288" s="68">
        <f t="shared" si="215"/>
        <v>0</v>
      </c>
      <c r="BA288" s="68">
        <f t="shared" si="216"/>
        <v>0</v>
      </c>
      <c r="BC288" s="68">
        <f t="shared" si="202"/>
        <v>0</v>
      </c>
      <c r="BD288" s="285"/>
    </row>
    <row r="289" spans="1:56" s="68" customFormat="1" ht="33.75">
      <c r="A289" s="200"/>
      <c r="B289" s="200"/>
      <c r="C289" s="200" t="s">
        <v>641</v>
      </c>
      <c r="D289" s="200" t="s">
        <v>202</v>
      </c>
      <c r="E289" s="200" t="s">
        <v>352</v>
      </c>
      <c r="F289" s="200" t="s">
        <v>1010</v>
      </c>
      <c r="G289" s="200" t="s">
        <v>121</v>
      </c>
      <c r="H289" s="201" t="s">
        <v>200</v>
      </c>
      <c r="I289" s="202">
        <v>4.3</v>
      </c>
      <c r="J289" s="200" t="s">
        <v>778</v>
      </c>
      <c r="K289" s="176">
        <v>2</v>
      </c>
      <c r="L289" s="176">
        <v>1</v>
      </c>
      <c r="M289" s="176"/>
      <c r="N289" s="286">
        <v>6</v>
      </c>
      <c r="O289" s="286"/>
      <c r="P289" s="176"/>
      <c r="Q289" s="203">
        <f t="shared" si="208"/>
        <v>6</v>
      </c>
      <c r="R289" s="203">
        <f t="shared" si="209"/>
        <v>0</v>
      </c>
      <c r="S289" s="203">
        <f t="shared" si="210"/>
        <v>0</v>
      </c>
      <c r="T289" s="203">
        <f t="shared" si="211"/>
        <v>0</v>
      </c>
      <c r="U289" s="203">
        <f t="shared" si="212"/>
        <v>0</v>
      </c>
      <c r="V289" s="175">
        <f>IF(Q289&gt;0,VLOOKUP(Q289,Jahresfaktoren!$A$11:$B$24,2,),0)</f>
        <v>302</v>
      </c>
      <c r="W289" s="175">
        <f>IF(R289&gt;0,VLOOKUP(R289,Jahresfaktoren!$D$11:$E$24,2,),0)</f>
        <v>0</v>
      </c>
      <c r="X289" s="175">
        <f>IF(S289&gt;0,VLOOKUP(S289,Jahresfaktoren!$A$28:$B$29,2,),0)</f>
        <v>0</v>
      </c>
      <c r="Y289" s="175">
        <f>IF(T289&gt;0,VLOOKUP(T289,Jahresfaktoren!$A$28:$B$29,2,),0)</f>
        <v>0</v>
      </c>
      <c r="Z289" s="175">
        <f>IF(U289&gt;0,VLOOKUP(U289,Jahresfaktoren!$A$32:$B$33,2,),)</f>
        <v>0</v>
      </c>
      <c r="AA289" s="177">
        <f t="shared" si="192"/>
        <v>1298.5999999999999</v>
      </c>
      <c r="AB289" s="177" t="str">
        <f t="shared" si="193"/>
        <v/>
      </c>
      <c r="AC289" s="177" t="str">
        <f t="shared" si="194"/>
        <v/>
      </c>
      <c r="AD289" s="177" t="str">
        <f t="shared" si="195"/>
        <v/>
      </c>
      <c r="AE289" s="177" t="str">
        <f t="shared" si="196"/>
        <v/>
      </c>
      <c r="AF289" s="178">
        <f>IF(Q289&gt;0,VLOOKUP(H289,Leistungszahlen!$A$11:$C$158,3,),0)</f>
        <v>0</v>
      </c>
      <c r="AG289" s="178">
        <f>IF(R289&gt;0,VLOOKUP(H289,Leistungszahlen!$A$11:$F$158,6,),IF(T289&gt;0,VLOOKUP(H289,Leistungszahlen!$A$11:$F$158,6,),0))</f>
        <v>0</v>
      </c>
      <c r="AH289" s="179" t="e">
        <f t="shared" si="203"/>
        <v>#DIV/0!</v>
      </c>
      <c r="AI289" s="179">
        <f t="shared" si="204"/>
        <v>0</v>
      </c>
      <c r="AJ289" s="179">
        <f t="shared" si="205"/>
        <v>0</v>
      </c>
      <c r="AK289" s="179">
        <f t="shared" si="206"/>
        <v>0</v>
      </c>
      <c r="AL289" s="179">
        <f t="shared" si="207"/>
        <v>0</v>
      </c>
      <c r="AM289" s="180">
        <f>IF(L289=1,Stundensätze!$D$13,IF(L289=2,Stundensätze!$D$17,IF(L289=4,Stundensätze!$D$21,"")))</f>
        <v>0</v>
      </c>
      <c r="AN289" s="180">
        <f>IF(L289=1,Stundensätze!$D$15,IF(L289=2,Stundensätze!$D$19,IF(L289=4,Stundensätze!$D$23,"")))</f>
        <v>0</v>
      </c>
      <c r="AO289" s="180" t="e">
        <f t="shared" si="197"/>
        <v>#DIV/0!</v>
      </c>
      <c r="AP289" s="180">
        <f t="shared" si="198"/>
        <v>0</v>
      </c>
      <c r="AQ289" s="192" t="e">
        <f t="shared" si="199"/>
        <v>#DIV/0!</v>
      </c>
      <c r="AR289" s="192" t="e">
        <f t="shared" si="200"/>
        <v>#DIV/0!</v>
      </c>
      <c r="AS289" s="193" t="e">
        <f t="shared" si="201"/>
        <v>#DIV/0!</v>
      </c>
      <c r="AT289" s="258" t="str">
        <f>IF(K289=0,0,VLOOKUP(K289,Kostenstellen!A:B,2,FALSE))</f>
        <v xml:space="preserve">Sophie-Luisen-Klinik                       </v>
      </c>
      <c r="AU289" s="68" t="str">
        <f t="shared" si="213"/>
        <v>B</v>
      </c>
      <c r="AV289" s="68" t="str">
        <f t="shared" si="214"/>
        <v/>
      </c>
      <c r="AW289" s="68">
        <f>IF(AF289=0,0,VLOOKUP($H289,Leistungszahlen!$A$11:$H$158,4,FALSE))</f>
        <v>0</v>
      </c>
      <c r="AX289" s="68">
        <f>IF(AF289=0,0,VLOOKUP($H289,Leistungszahlen!$A$11:$H$158,5,FALSE))</f>
        <v>0</v>
      </c>
      <c r="AY289" s="68">
        <f>IF(AG289=0,0,VLOOKUP($H289,Leistungszahlen!$A$11:$H$158,6,FALSE))</f>
        <v>0</v>
      </c>
      <c r="AZ289" s="68">
        <f t="shared" si="215"/>
        <v>0</v>
      </c>
      <c r="BA289" s="68">
        <f t="shared" si="216"/>
        <v>0</v>
      </c>
      <c r="BC289" s="68">
        <f t="shared" si="202"/>
        <v>0</v>
      </c>
      <c r="BD289" s="285"/>
    </row>
    <row r="290" spans="1:56" s="68" customFormat="1" ht="33.75">
      <c r="A290" s="200"/>
      <c r="B290" s="200"/>
      <c r="C290" s="200" t="s">
        <v>641</v>
      </c>
      <c r="D290" s="200" t="s">
        <v>202</v>
      </c>
      <c r="E290" s="200" t="s">
        <v>352</v>
      </c>
      <c r="F290" s="200" t="s">
        <v>1011</v>
      </c>
      <c r="G290" s="200" t="s">
        <v>557</v>
      </c>
      <c r="H290" s="201" t="s">
        <v>206</v>
      </c>
      <c r="I290" s="202">
        <v>12.02</v>
      </c>
      <c r="J290" s="200" t="s">
        <v>780</v>
      </c>
      <c r="K290" s="176">
        <v>2</v>
      </c>
      <c r="L290" s="176">
        <v>1</v>
      </c>
      <c r="M290" s="176"/>
      <c r="N290" s="286">
        <v>5</v>
      </c>
      <c r="O290" s="286"/>
      <c r="P290" s="176"/>
      <c r="Q290" s="203">
        <f t="shared" si="208"/>
        <v>5</v>
      </c>
      <c r="R290" s="203">
        <f t="shared" si="209"/>
        <v>0</v>
      </c>
      <c r="S290" s="203">
        <f t="shared" si="210"/>
        <v>0</v>
      </c>
      <c r="T290" s="203">
        <f t="shared" si="211"/>
        <v>0</v>
      </c>
      <c r="U290" s="203">
        <f t="shared" si="212"/>
        <v>0</v>
      </c>
      <c r="V290" s="175">
        <f>IF(Q290&gt;0,VLOOKUP(Q290,Jahresfaktoren!$A$11:$B$24,2,),0)</f>
        <v>250</v>
      </c>
      <c r="W290" s="175">
        <f>IF(R290&gt;0,VLOOKUP(R290,Jahresfaktoren!$D$11:$E$24,2,),0)</f>
        <v>0</v>
      </c>
      <c r="X290" s="175">
        <f>IF(S290&gt;0,VLOOKUP(S290,Jahresfaktoren!$A$28:$B$29,2,),0)</f>
        <v>0</v>
      </c>
      <c r="Y290" s="175">
        <f>IF(T290&gt;0,VLOOKUP(T290,Jahresfaktoren!$A$28:$B$29,2,),0)</f>
        <v>0</v>
      </c>
      <c r="Z290" s="175">
        <f>IF(U290&gt;0,VLOOKUP(U290,Jahresfaktoren!$A$32:$B$33,2,),)</f>
        <v>0</v>
      </c>
      <c r="AA290" s="177">
        <f t="shared" si="192"/>
        <v>3005</v>
      </c>
      <c r="AB290" s="177" t="str">
        <f t="shared" si="193"/>
        <v/>
      </c>
      <c r="AC290" s="177" t="str">
        <f t="shared" si="194"/>
        <v/>
      </c>
      <c r="AD290" s="177" t="str">
        <f t="shared" si="195"/>
        <v/>
      </c>
      <c r="AE290" s="177" t="str">
        <f t="shared" si="196"/>
        <v/>
      </c>
      <c r="AF290" s="178">
        <f>IF(Q290&gt;0,VLOOKUP(H290,Leistungszahlen!$A$11:$C$158,3,),0)</f>
        <v>0</v>
      </c>
      <c r="AG290" s="178">
        <f>IF(R290&gt;0,VLOOKUP(H290,Leistungszahlen!$A$11:$F$158,6,),IF(T290&gt;0,VLOOKUP(H290,Leistungszahlen!$A$11:$F$158,6,),0))</f>
        <v>0</v>
      </c>
      <c r="AH290" s="179" t="e">
        <f t="shared" si="203"/>
        <v>#DIV/0!</v>
      </c>
      <c r="AI290" s="179">
        <f t="shared" si="204"/>
        <v>0</v>
      </c>
      <c r="AJ290" s="179">
        <f t="shared" si="205"/>
        <v>0</v>
      </c>
      <c r="AK290" s="179">
        <f t="shared" si="206"/>
        <v>0</v>
      </c>
      <c r="AL290" s="179">
        <f t="shared" si="207"/>
        <v>0</v>
      </c>
      <c r="AM290" s="180">
        <f>IF(L290=1,Stundensätze!$D$13,IF(L290=2,Stundensätze!$D$17,IF(L290=4,Stundensätze!$D$21,"")))</f>
        <v>0</v>
      </c>
      <c r="AN290" s="180">
        <f>IF(L290=1,Stundensätze!$D$15,IF(L290=2,Stundensätze!$D$19,IF(L290=4,Stundensätze!$D$23,"")))</f>
        <v>0</v>
      </c>
      <c r="AO290" s="180" t="e">
        <f t="shared" si="197"/>
        <v>#DIV/0!</v>
      </c>
      <c r="AP290" s="180">
        <f t="shared" si="198"/>
        <v>0</v>
      </c>
      <c r="AQ290" s="192" t="e">
        <f t="shared" si="199"/>
        <v>#DIV/0!</v>
      </c>
      <c r="AR290" s="192" t="e">
        <f t="shared" si="200"/>
        <v>#DIV/0!</v>
      </c>
      <c r="AS290" s="193" t="e">
        <f t="shared" si="201"/>
        <v>#DIV/0!</v>
      </c>
      <c r="AT290" s="258" t="str">
        <f>IF(K290=0,0,VLOOKUP(K290,Kostenstellen!A:B,2,FALSE))</f>
        <v xml:space="preserve">Sophie-Luisen-Klinik                       </v>
      </c>
      <c r="AU290" s="68" t="str">
        <f t="shared" si="213"/>
        <v>H</v>
      </c>
      <c r="AV290" s="68" t="str">
        <f t="shared" si="214"/>
        <v/>
      </c>
      <c r="AW290" s="68">
        <f>IF(AF290=0,0,VLOOKUP($H290,Leistungszahlen!$A$11:$H$158,4,FALSE))</f>
        <v>0</v>
      </c>
      <c r="AX290" s="68">
        <f>IF(AF290=0,0,VLOOKUP($H290,Leistungszahlen!$A$11:$H$158,5,FALSE))</f>
        <v>0</v>
      </c>
      <c r="AY290" s="68">
        <f>IF(AG290=0,0,VLOOKUP($H290,Leistungszahlen!$A$11:$H$158,6,FALSE))</f>
        <v>0</v>
      </c>
      <c r="AZ290" s="68">
        <f t="shared" si="215"/>
        <v>0</v>
      </c>
      <c r="BA290" s="68">
        <f t="shared" si="216"/>
        <v>0</v>
      </c>
      <c r="BC290" s="68">
        <f t="shared" si="202"/>
        <v>0</v>
      </c>
      <c r="BD290" s="285"/>
    </row>
    <row r="291" spans="1:56" s="68" customFormat="1" ht="33.75">
      <c r="A291" s="200"/>
      <c r="B291" s="200"/>
      <c r="C291" s="200" t="s">
        <v>641</v>
      </c>
      <c r="D291" s="200" t="s">
        <v>202</v>
      </c>
      <c r="E291" s="200" t="s">
        <v>352</v>
      </c>
      <c r="F291" s="200" t="s">
        <v>1012</v>
      </c>
      <c r="G291" s="200" t="s">
        <v>558</v>
      </c>
      <c r="H291" s="201" t="s">
        <v>211</v>
      </c>
      <c r="I291" s="202">
        <v>6.05</v>
      </c>
      <c r="J291" s="200" t="s">
        <v>778</v>
      </c>
      <c r="K291" s="176">
        <v>2</v>
      </c>
      <c r="L291" s="176">
        <v>1</v>
      </c>
      <c r="M291" s="176"/>
      <c r="N291" s="286">
        <v>7</v>
      </c>
      <c r="O291" s="286"/>
      <c r="P291" s="176"/>
      <c r="Q291" s="203">
        <f t="shared" si="208"/>
        <v>6</v>
      </c>
      <c r="R291" s="203">
        <f t="shared" si="209"/>
        <v>0</v>
      </c>
      <c r="S291" s="203">
        <f t="shared" si="210"/>
        <v>1</v>
      </c>
      <c r="T291" s="203">
        <f t="shared" si="211"/>
        <v>0</v>
      </c>
      <c r="U291" s="203">
        <f t="shared" si="212"/>
        <v>1</v>
      </c>
      <c r="V291" s="175">
        <f>IF(Q291&gt;0,VLOOKUP(Q291,Jahresfaktoren!$A$11:$B$24,2,),0)</f>
        <v>302</v>
      </c>
      <c r="W291" s="175">
        <f>IF(R291&gt;0,VLOOKUP(R291,Jahresfaktoren!$D$11:$E$24,2,),0)</f>
        <v>0</v>
      </c>
      <c r="X291" s="175">
        <f>IF(S291&gt;0,VLOOKUP(S291,Jahresfaktoren!$A$28:$B$29,2,),0)</f>
        <v>60</v>
      </c>
      <c r="Y291" s="175">
        <f>IF(T291&gt;0,VLOOKUP(T291,Jahresfaktoren!$A$28:$B$29,2,),0)</f>
        <v>0</v>
      </c>
      <c r="Z291" s="175">
        <f>IF(U291&gt;0,VLOOKUP(U291,Jahresfaktoren!$A$32:$B$33,2,),)</f>
        <v>3</v>
      </c>
      <c r="AA291" s="177">
        <f t="shared" si="192"/>
        <v>1827.1</v>
      </c>
      <c r="AB291" s="177" t="str">
        <f t="shared" si="193"/>
        <v/>
      </c>
      <c r="AC291" s="177">
        <f t="shared" si="194"/>
        <v>363</v>
      </c>
      <c r="AD291" s="177" t="str">
        <f t="shared" si="195"/>
        <v/>
      </c>
      <c r="AE291" s="177">
        <f t="shared" si="196"/>
        <v>18.149999999999999</v>
      </c>
      <c r="AF291" s="178">
        <f>IF(Q291&gt;0,VLOOKUP(H291,Leistungszahlen!$A$11:$C$158,3,),0)</f>
        <v>0</v>
      </c>
      <c r="AG291" s="178">
        <f>IF(R291&gt;0,VLOOKUP(H291,Leistungszahlen!$A$11:$F$158,6,),IF(T291&gt;0,VLOOKUP(H291,Leistungszahlen!$A$11:$F$158,6,),0))</f>
        <v>0</v>
      </c>
      <c r="AH291" s="179" t="e">
        <f t="shared" si="203"/>
        <v>#DIV/0!</v>
      </c>
      <c r="AI291" s="179">
        <f t="shared" si="204"/>
        <v>0</v>
      </c>
      <c r="AJ291" s="179" t="e">
        <f t="shared" si="205"/>
        <v>#DIV/0!</v>
      </c>
      <c r="AK291" s="179">
        <f t="shared" si="206"/>
        <v>0</v>
      </c>
      <c r="AL291" s="179" t="e">
        <f t="shared" si="207"/>
        <v>#DIV/0!</v>
      </c>
      <c r="AM291" s="180">
        <f>IF(L291=1,Stundensätze!$D$13,IF(L291=2,Stundensätze!$D$17,IF(L291=4,Stundensätze!$D$21,"")))</f>
        <v>0</v>
      </c>
      <c r="AN291" s="180">
        <f>IF(L291=1,Stundensätze!$D$15,IF(L291=2,Stundensätze!$D$19,IF(L291=4,Stundensätze!$D$23,"")))</f>
        <v>0</v>
      </c>
      <c r="AO291" s="180" t="e">
        <f t="shared" si="197"/>
        <v>#DIV/0!</v>
      </c>
      <c r="AP291" s="180" t="e">
        <f t="shared" si="198"/>
        <v>#DIV/0!</v>
      </c>
      <c r="AQ291" s="192" t="e">
        <f t="shared" si="199"/>
        <v>#DIV/0!</v>
      </c>
      <c r="AR291" s="192" t="e">
        <f t="shared" si="200"/>
        <v>#DIV/0!</v>
      </c>
      <c r="AS291" s="193" t="e">
        <f t="shared" si="201"/>
        <v>#DIV/0!</v>
      </c>
      <c r="AT291" s="258" t="str">
        <f>IF(K291=0,0,VLOOKUP(K291,Kostenstellen!A:B,2,FALSE))</f>
        <v xml:space="preserve">Sophie-Luisen-Klinik                       </v>
      </c>
      <c r="AU291" s="68" t="str">
        <f t="shared" si="213"/>
        <v>M</v>
      </c>
      <c r="AV291" s="68" t="str">
        <f t="shared" si="214"/>
        <v/>
      </c>
      <c r="AW291" s="68">
        <f>IF(AF291=0,0,VLOOKUP($H291,Leistungszahlen!$A$11:$H$158,4,FALSE))</f>
        <v>0</v>
      </c>
      <c r="AX291" s="68">
        <f>IF(AF291=0,0,VLOOKUP($H291,Leistungszahlen!$A$11:$H$158,5,FALSE))</f>
        <v>0</v>
      </c>
      <c r="AY291" s="68">
        <f>IF(AG291=0,0,VLOOKUP($H291,Leistungszahlen!$A$11:$H$158,6,FALSE))</f>
        <v>0</v>
      </c>
      <c r="AZ291" s="68">
        <f t="shared" si="215"/>
        <v>0</v>
      </c>
      <c r="BA291" s="68">
        <f t="shared" si="216"/>
        <v>0</v>
      </c>
      <c r="BC291" s="68">
        <f t="shared" si="202"/>
        <v>0</v>
      </c>
      <c r="BD291" s="285"/>
    </row>
    <row r="292" spans="1:56" s="68" customFormat="1" ht="33.75">
      <c r="A292" s="200"/>
      <c r="B292" s="200"/>
      <c r="C292" s="200" t="s">
        <v>641</v>
      </c>
      <c r="D292" s="200" t="s">
        <v>202</v>
      </c>
      <c r="E292" s="200" t="s">
        <v>352</v>
      </c>
      <c r="F292" s="200" t="s">
        <v>1013</v>
      </c>
      <c r="G292" s="200" t="s">
        <v>194</v>
      </c>
      <c r="H292" s="201" t="s">
        <v>207</v>
      </c>
      <c r="I292" s="202">
        <v>28.44</v>
      </c>
      <c r="J292" s="200" t="s">
        <v>780</v>
      </c>
      <c r="K292" s="176">
        <v>2</v>
      </c>
      <c r="L292" s="176">
        <v>1</v>
      </c>
      <c r="M292" s="176"/>
      <c r="N292" s="286">
        <v>6</v>
      </c>
      <c r="O292" s="286"/>
      <c r="P292" s="176"/>
      <c r="Q292" s="203">
        <f t="shared" si="208"/>
        <v>6</v>
      </c>
      <c r="R292" s="203">
        <f t="shared" si="209"/>
        <v>0</v>
      </c>
      <c r="S292" s="203">
        <f t="shared" si="210"/>
        <v>0</v>
      </c>
      <c r="T292" s="203">
        <f t="shared" si="211"/>
        <v>0</v>
      </c>
      <c r="U292" s="203">
        <f t="shared" si="212"/>
        <v>0</v>
      </c>
      <c r="V292" s="175">
        <f>IF(Q292&gt;0,VLOOKUP(Q292,Jahresfaktoren!$A$11:$B$24,2,),0)</f>
        <v>302</v>
      </c>
      <c r="W292" s="175">
        <f>IF(R292&gt;0,VLOOKUP(R292,Jahresfaktoren!$D$11:$E$24,2,),0)</f>
        <v>0</v>
      </c>
      <c r="X292" s="175">
        <f>IF(S292&gt;0,VLOOKUP(S292,Jahresfaktoren!$A$28:$B$29,2,),0)</f>
        <v>0</v>
      </c>
      <c r="Y292" s="175">
        <f>IF(T292&gt;0,VLOOKUP(T292,Jahresfaktoren!$A$28:$B$29,2,),0)</f>
        <v>0</v>
      </c>
      <c r="Z292" s="175">
        <f>IF(U292&gt;0,VLOOKUP(U292,Jahresfaktoren!$A$32:$B$33,2,),)</f>
        <v>0</v>
      </c>
      <c r="AA292" s="177">
        <f t="shared" si="192"/>
        <v>8588.880000000001</v>
      </c>
      <c r="AB292" s="177" t="str">
        <f t="shared" si="193"/>
        <v/>
      </c>
      <c r="AC292" s="177" t="str">
        <f t="shared" si="194"/>
        <v/>
      </c>
      <c r="AD292" s="177" t="str">
        <f t="shared" si="195"/>
        <v/>
      </c>
      <c r="AE292" s="177" t="str">
        <f t="shared" si="196"/>
        <v/>
      </c>
      <c r="AF292" s="178">
        <f>IF(Q292&gt;0,VLOOKUP(H292,Leistungszahlen!$A$11:$C$158,3,),0)</f>
        <v>0</v>
      </c>
      <c r="AG292" s="178">
        <f>IF(R292&gt;0,VLOOKUP(H292,Leistungszahlen!$A$11:$F$158,6,),IF(T292&gt;0,VLOOKUP(H292,Leistungszahlen!$A$11:$F$158,6,),0))</f>
        <v>0</v>
      </c>
      <c r="AH292" s="179" t="e">
        <f t="shared" si="203"/>
        <v>#DIV/0!</v>
      </c>
      <c r="AI292" s="179">
        <f t="shared" si="204"/>
        <v>0</v>
      </c>
      <c r="AJ292" s="179">
        <f t="shared" si="205"/>
        <v>0</v>
      </c>
      <c r="AK292" s="179">
        <f t="shared" si="206"/>
        <v>0</v>
      </c>
      <c r="AL292" s="179">
        <f t="shared" si="207"/>
        <v>0</v>
      </c>
      <c r="AM292" s="180">
        <f>IF(L292=1,Stundensätze!$D$13,IF(L292=2,Stundensätze!$D$17,IF(L292=4,Stundensätze!$D$21,"")))</f>
        <v>0</v>
      </c>
      <c r="AN292" s="180">
        <f>IF(L292=1,Stundensätze!$D$15,IF(L292=2,Stundensätze!$D$19,IF(L292=4,Stundensätze!$D$23,"")))</f>
        <v>0</v>
      </c>
      <c r="AO292" s="180" t="e">
        <f t="shared" si="197"/>
        <v>#DIV/0!</v>
      </c>
      <c r="AP292" s="180">
        <f t="shared" si="198"/>
        <v>0</v>
      </c>
      <c r="AQ292" s="192" t="e">
        <f t="shared" si="199"/>
        <v>#DIV/0!</v>
      </c>
      <c r="AR292" s="192" t="e">
        <f t="shared" si="200"/>
        <v>#DIV/0!</v>
      </c>
      <c r="AS292" s="193" t="e">
        <f t="shared" si="201"/>
        <v>#DIV/0!</v>
      </c>
      <c r="AT292" s="258" t="str">
        <f>IF(K292=0,0,VLOOKUP(K292,Kostenstellen!A:B,2,FALSE))</f>
        <v xml:space="preserve">Sophie-Luisen-Klinik                       </v>
      </c>
      <c r="AU292" s="68" t="str">
        <f t="shared" si="213"/>
        <v>I</v>
      </c>
      <c r="AV292" s="68" t="str">
        <f t="shared" si="214"/>
        <v/>
      </c>
      <c r="AW292" s="68">
        <f>IF(AF292=0,0,VLOOKUP($H292,Leistungszahlen!$A$11:$H$158,4,FALSE))</f>
        <v>0</v>
      </c>
      <c r="AX292" s="68">
        <f>IF(AF292=0,0,VLOOKUP($H292,Leistungszahlen!$A$11:$H$158,5,FALSE))</f>
        <v>0</v>
      </c>
      <c r="AY292" s="68">
        <f>IF(AG292=0,0,VLOOKUP($H292,Leistungszahlen!$A$11:$H$158,6,FALSE))</f>
        <v>0</v>
      </c>
      <c r="AZ292" s="68">
        <f t="shared" si="215"/>
        <v>0</v>
      </c>
      <c r="BA292" s="68">
        <f t="shared" si="216"/>
        <v>0</v>
      </c>
      <c r="BC292" s="68">
        <f t="shared" si="202"/>
        <v>0</v>
      </c>
      <c r="BD292" s="285"/>
    </row>
    <row r="293" spans="1:56" s="68" customFormat="1" ht="33.75">
      <c r="A293" s="200"/>
      <c r="B293" s="200"/>
      <c r="C293" s="200" t="s">
        <v>641</v>
      </c>
      <c r="D293" s="200" t="s">
        <v>202</v>
      </c>
      <c r="E293" s="200" t="s">
        <v>352</v>
      </c>
      <c r="F293" s="200" t="s">
        <v>1014</v>
      </c>
      <c r="G293" s="200" t="s">
        <v>556</v>
      </c>
      <c r="H293" s="201" t="s">
        <v>290</v>
      </c>
      <c r="I293" s="202">
        <v>23.34</v>
      </c>
      <c r="J293" s="200" t="s">
        <v>780</v>
      </c>
      <c r="K293" s="176">
        <v>2</v>
      </c>
      <c r="L293" s="176">
        <v>1</v>
      </c>
      <c r="M293" s="176"/>
      <c r="N293" s="286">
        <v>3</v>
      </c>
      <c r="O293" s="286">
        <v>3</v>
      </c>
      <c r="P293" s="176"/>
      <c r="Q293" s="203">
        <f t="shared" si="208"/>
        <v>3</v>
      </c>
      <c r="R293" s="203">
        <f t="shared" si="209"/>
        <v>3</v>
      </c>
      <c r="S293" s="203">
        <f t="shared" si="210"/>
        <v>0</v>
      </c>
      <c r="T293" s="203">
        <f t="shared" si="211"/>
        <v>0</v>
      </c>
      <c r="U293" s="203">
        <f t="shared" si="212"/>
        <v>0</v>
      </c>
      <c r="V293" s="175">
        <f>IF(Q293&gt;0,VLOOKUP(Q293,Jahresfaktoren!$A$11:$B$24,2,),0)</f>
        <v>152</v>
      </c>
      <c r="W293" s="175">
        <f>IF(R293&gt;0,VLOOKUP(R293,Jahresfaktoren!$D$11:$E$24,2,),0)</f>
        <v>150</v>
      </c>
      <c r="X293" s="175">
        <f>IF(S293&gt;0,VLOOKUP(S293,Jahresfaktoren!$A$28:$B$29,2,),0)</f>
        <v>0</v>
      </c>
      <c r="Y293" s="175">
        <f>IF(T293&gt;0,VLOOKUP(T293,Jahresfaktoren!$A$28:$B$29,2,),0)</f>
        <v>0</v>
      </c>
      <c r="Z293" s="175">
        <f>IF(U293&gt;0,VLOOKUP(U293,Jahresfaktoren!$A$32:$B$33,2,),)</f>
        <v>0</v>
      </c>
      <c r="AA293" s="177">
        <f t="shared" si="192"/>
        <v>3547.68</v>
      </c>
      <c r="AB293" s="177">
        <f t="shared" si="193"/>
        <v>3501</v>
      </c>
      <c r="AC293" s="177" t="str">
        <f t="shared" si="194"/>
        <v/>
      </c>
      <c r="AD293" s="177" t="str">
        <f t="shared" si="195"/>
        <v/>
      </c>
      <c r="AE293" s="177" t="str">
        <f t="shared" si="196"/>
        <v/>
      </c>
      <c r="AF293" s="178">
        <f>IF(Q293&gt;0,VLOOKUP(H293,Leistungszahlen!$A$11:$C$158,3,),0)</f>
        <v>0</v>
      </c>
      <c r="AG293" s="178">
        <f>IF(R293&gt;0,VLOOKUP(H293,Leistungszahlen!$A$11:$F$158,6,),IF(T293&gt;0,VLOOKUP(H293,Leistungszahlen!$A$11:$F$158,6,),0))</f>
        <v>0</v>
      </c>
      <c r="AH293" s="179" t="e">
        <f t="shared" si="203"/>
        <v>#DIV/0!</v>
      </c>
      <c r="AI293" s="179" t="e">
        <f t="shared" si="204"/>
        <v>#DIV/0!</v>
      </c>
      <c r="AJ293" s="179">
        <f t="shared" si="205"/>
        <v>0</v>
      </c>
      <c r="AK293" s="179">
        <f t="shared" si="206"/>
        <v>0</v>
      </c>
      <c r="AL293" s="179">
        <f t="shared" si="207"/>
        <v>0</v>
      </c>
      <c r="AM293" s="180">
        <f>IF(L293=1,Stundensätze!$D$13,IF(L293=2,Stundensätze!$D$17,IF(L293=4,Stundensätze!$D$21,"")))</f>
        <v>0</v>
      </c>
      <c r="AN293" s="180">
        <f>IF(L293=1,Stundensätze!$D$15,IF(L293=2,Stundensätze!$D$19,IF(L293=4,Stundensätze!$D$23,"")))</f>
        <v>0</v>
      </c>
      <c r="AO293" s="180" t="e">
        <f t="shared" si="197"/>
        <v>#DIV/0!</v>
      </c>
      <c r="AP293" s="180">
        <f t="shared" si="198"/>
        <v>0</v>
      </c>
      <c r="AQ293" s="192" t="e">
        <f t="shared" si="199"/>
        <v>#DIV/0!</v>
      </c>
      <c r="AR293" s="192" t="e">
        <f t="shared" si="200"/>
        <v>#DIV/0!</v>
      </c>
      <c r="AS293" s="193" t="e">
        <f t="shared" si="201"/>
        <v>#DIV/0!</v>
      </c>
      <c r="AT293" s="258" t="str">
        <f>IF(K293=0,0,VLOOKUP(K293,Kostenstellen!A:B,2,FALSE))</f>
        <v xml:space="preserve">Sophie-Luisen-Klinik                       </v>
      </c>
      <c r="AU293" s="68" t="str">
        <f t="shared" si="213"/>
        <v>A4</v>
      </c>
      <c r="AV293" s="68" t="str">
        <f t="shared" si="214"/>
        <v>A4</v>
      </c>
      <c r="AW293" s="68">
        <f>IF(AF293=0,0,VLOOKUP($H293,Leistungszahlen!$A$11:$H$158,4,FALSE))</f>
        <v>0</v>
      </c>
      <c r="AX293" s="68">
        <f>IF(AF293=0,0,VLOOKUP($H293,Leistungszahlen!$A$11:$H$158,5,FALSE))</f>
        <v>0</v>
      </c>
      <c r="AY293" s="68">
        <f>IF(AG293=0,0,VLOOKUP($H293,Leistungszahlen!$A$11:$H$158,6,FALSE))</f>
        <v>0</v>
      </c>
      <c r="AZ293" s="68">
        <f t="shared" si="215"/>
        <v>0</v>
      </c>
      <c r="BA293" s="68">
        <f t="shared" si="216"/>
        <v>0</v>
      </c>
      <c r="BC293" s="68">
        <f t="shared" si="202"/>
        <v>0</v>
      </c>
      <c r="BD293" s="285"/>
    </row>
    <row r="294" spans="1:56" s="68" customFormat="1" ht="33.75">
      <c r="A294" s="200"/>
      <c r="B294" s="200"/>
      <c r="C294" s="200" t="s">
        <v>641</v>
      </c>
      <c r="D294" s="200" t="s">
        <v>202</v>
      </c>
      <c r="E294" s="200" t="s">
        <v>352</v>
      </c>
      <c r="F294" s="200" t="s">
        <v>1015</v>
      </c>
      <c r="G294" s="200" t="s">
        <v>121</v>
      </c>
      <c r="H294" s="201" t="s">
        <v>200</v>
      </c>
      <c r="I294" s="202">
        <v>4.3</v>
      </c>
      <c r="J294" s="200" t="s">
        <v>778</v>
      </c>
      <c r="K294" s="176">
        <v>2</v>
      </c>
      <c r="L294" s="176">
        <v>1</v>
      </c>
      <c r="M294" s="176"/>
      <c r="N294" s="286">
        <v>6</v>
      </c>
      <c r="O294" s="286"/>
      <c r="P294" s="176"/>
      <c r="Q294" s="203">
        <f t="shared" si="208"/>
        <v>6</v>
      </c>
      <c r="R294" s="203">
        <f t="shared" si="209"/>
        <v>0</v>
      </c>
      <c r="S294" s="203">
        <f t="shared" si="210"/>
        <v>0</v>
      </c>
      <c r="T294" s="203">
        <f t="shared" si="211"/>
        <v>0</v>
      </c>
      <c r="U294" s="203">
        <f t="shared" si="212"/>
        <v>0</v>
      </c>
      <c r="V294" s="175">
        <f>IF(Q294&gt;0,VLOOKUP(Q294,Jahresfaktoren!$A$11:$B$24,2,),0)</f>
        <v>302</v>
      </c>
      <c r="W294" s="175">
        <f>IF(R294&gt;0,VLOOKUP(R294,Jahresfaktoren!$D$11:$E$24,2,),0)</f>
        <v>0</v>
      </c>
      <c r="X294" s="175">
        <f>IF(S294&gt;0,VLOOKUP(S294,Jahresfaktoren!$A$28:$B$29,2,),0)</f>
        <v>0</v>
      </c>
      <c r="Y294" s="175">
        <f>IF(T294&gt;0,VLOOKUP(T294,Jahresfaktoren!$A$28:$B$29,2,),0)</f>
        <v>0</v>
      </c>
      <c r="Z294" s="175">
        <f>IF(U294&gt;0,VLOOKUP(U294,Jahresfaktoren!$A$32:$B$33,2,),)</f>
        <v>0</v>
      </c>
      <c r="AA294" s="177">
        <f t="shared" si="192"/>
        <v>1298.5999999999999</v>
      </c>
      <c r="AB294" s="177" t="str">
        <f t="shared" si="193"/>
        <v/>
      </c>
      <c r="AC294" s="177" t="str">
        <f t="shared" si="194"/>
        <v/>
      </c>
      <c r="AD294" s="177" t="str">
        <f t="shared" si="195"/>
        <v/>
      </c>
      <c r="AE294" s="177" t="str">
        <f t="shared" si="196"/>
        <v/>
      </c>
      <c r="AF294" s="178">
        <f>IF(Q294&gt;0,VLOOKUP(H294,Leistungszahlen!$A$11:$C$158,3,),0)</f>
        <v>0</v>
      </c>
      <c r="AG294" s="178">
        <f>IF(R294&gt;0,VLOOKUP(H294,Leistungszahlen!$A$11:$F$158,6,),IF(T294&gt;0,VLOOKUP(H294,Leistungszahlen!$A$11:$F$158,6,),0))</f>
        <v>0</v>
      </c>
      <c r="AH294" s="179" t="e">
        <f t="shared" si="203"/>
        <v>#DIV/0!</v>
      </c>
      <c r="AI294" s="179">
        <f t="shared" si="204"/>
        <v>0</v>
      </c>
      <c r="AJ294" s="179">
        <f t="shared" si="205"/>
        <v>0</v>
      </c>
      <c r="AK294" s="179">
        <f t="shared" si="206"/>
        <v>0</v>
      </c>
      <c r="AL294" s="179">
        <f t="shared" si="207"/>
        <v>0</v>
      </c>
      <c r="AM294" s="180">
        <f>IF(L294=1,Stundensätze!$D$13,IF(L294=2,Stundensätze!$D$17,IF(L294=4,Stundensätze!$D$21,"")))</f>
        <v>0</v>
      </c>
      <c r="AN294" s="180">
        <f>IF(L294=1,Stundensätze!$D$15,IF(L294=2,Stundensätze!$D$19,IF(L294=4,Stundensätze!$D$23,"")))</f>
        <v>0</v>
      </c>
      <c r="AO294" s="180" t="e">
        <f t="shared" si="197"/>
        <v>#DIV/0!</v>
      </c>
      <c r="AP294" s="180">
        <f t="shared" si="198"/>
        <v>0</v>
      </c>
      <c r="AQ294" s="192" t="e">
        <f t="shared" si="199"/>
        <v>#DIV/0!</v>
      </c>
      <c r="AR294" s="192" t="e">
        <f t="shared" si="200"/>
        <v>#DIV/0!</v>
      </c>
      <c r="AS294" s="193" t="e">
        <f t="shared" si="201"/>
        <v>#DIV/0!</v>
      </c>
      <c r="AT294" s="258" t="str">
        <f>IF(K294=0,0,VLOOKUP(K294,Kostenstellen!A:B,2,FALSE))</f>
        <v xml:space="preserve">Sophie-Luisen-Klinik                       </v>
      </c>
      <c r="AU294" s="68" t="str">
        <f t="shared" si="213"/>
        <v>B</v>
      </c>
      <c r="AV294" s="68" t="str">
        <f t="shared" si="214"/>
        <v/>
      </c>
      <c r="AW294" s="68">
        <f>IF(AF294=0,0,VLOOKUP($H294,Leistungszahlen!$A$11:$H$158,4,FALSE))</f>
        <v>0</v>
      </c>
      <c r="AX294" s="68">
        <f>IF(AF294=0,0,VLOOKUP($H294,Leistungszahlen!$A$11:$H$158,5,FALSE))</f>
        <v>0</v>
      </c>
      <c r="AY294" s="68">
        <f>IF(AG294=0,0,VLOOKUP($H294,Leistungszahlen!$A$11:$H$158,6,FALSE))</f>
        <v>0</v>
      </c>
      <c r="AZ294" s="68">
        <f t="shared" si="215"/>
        <v>0</v>
      </c>
      <c r="BA294" s="68">
        <f t="shared" si="216"/>
        <v>0</v>
      </c>
      <c r="BC294" s="68">
        <f t="shared" si="202"/>
        <v>0</v>
      </c>
      <c r="BD294" s="285"/>
    </row>
    <row r="295" spans="1:56" s="68" customFormat="1" ht="33.75">
      <c r="A295" s="200"/>
      <c r="B295" s="200"/>
      <c r="C295" s="200" t="s">
        <v>641</v>
      </c>
      <c r="D295" s="200" t="s">
        <v>202</v>
      </c>
      <c r="E295" s="200" t="s">
        <v>352</v>
      </c>
      <c r="F295" s="200" t="s">
        <v>1016</v>
      </c>
      <c r="G295" s="200" t="s">
        <v>556</v>
      </c>
      <c r="H295" s="201" t="s">
        <v>290</v>
      </c>
      <c r="I295" s="202">
        <v>23.34</v>
      </c>
      <c r="J295" s="200" t="s">
        <v>780</v>
      </c>
      <c r="K295" s="176">
        <v>2</v>
      </c>
      <c r="L295" s="176">
        <v>1</v>
      </c>
      <c r="M295" s="176"/>
      <c r="N295" s="286">
        <v>3</v>
      </c>
      <c r="O295" s="286">
        <v>3</v>
      </c>
      <c r="P295" s="176"/>
      <c r="Q295" s="203">
        <f t="shared" si="208"/>
        <v>3</v>
      </c>
      <c r="R295" s="203">
        <f t="shared" si="209"/>
        <v>3</v>
      </c>
      <c r="S295" s="203">
        <f t="shared" si="210"/>
        <v>0</v>
      </c>
      <c r="T295" s="203">
        <f t="shared" si="211"/>
        <v>0</v>
      </c>
      <c r="U295" s="203">
        <f t="shared" si="212"/>
        <v>0</v>
      </c>
      <c r="V295" s="175">
        <f>IF(Q295&gt;0,VLOOKUP(Q295,Jahresfaktoren!$A$11:$B$24,2,),0)</f>
        <v>152</v>
      </c>
      <c r="W295" s="175">
        <f>IF(R295&gt;0,VLOOKUP(R295,Jahresfaktoren!$D$11:$E$24,2,),0)</f>
        <v>150</v>
      </c>
      <c r="X295" s="175">
        <f>IF(S295&gt;0,VLOOKUP(S295,Jahresfaktoren!$A$28:$B$29,2,),0)</f>
        <v>0</v>
      </c>
      <c r="Y295" s="175">
        <f>IF(T295&gt;0,VLOOKUP(T295,Jahresfaktoren!$A$28:$B$29,2,),0)</f>
        <v>0</v>
      </c>
      <c r="Z295" s="175">
        <f>IF(U295&gt;0,VLOOKUP(U295,Jahresfaktoren!$A$32:$B$33,2,),)</f>
        <v>0</v>
      </c>
      <c r="AA295" s="177">
        <f t="shared" si="192"/>
        <v>3547.68</v>
      </c>
      <c r="AB295" s="177">
        <f t="shared" si="193"/>
        <v>3501</v>
      </c>
      <c r="AC295" s="177" t="str">
        <f t="shared" si="194"/>
        <v/>
      </c>
      <c r="AD295" s="177" t="str">
        <f t="shared" si="195"/>
        <v/>
      </c>
      <c r="AE295" s="177" t="str">
        <f t="shared" si="196"/>
        <v/>
      </c>
      <c r="AF295" s="178">
        <f>IF(Q295&gt;0,VLOOKUP(H295,Leistungszahlen!$A$11:$C$158,3,),0)</f>
        <v>0</v>
      </c>
      <c r="AG295" s="178">
        <f>IF(R295&gt;0,VLOOKUP(H295,Leistungszahlen!$A$11:$F$158,6,),IF(T295&gt;0,VLOOKUP(H295,Leistungszahlen!$A$11:$F$158,6,),0))</f>
        <v>0</v>
      </c>
      <c r="AH295" s="179" t="e">
        <f t="shared" si="203"/>
        <v>#DIV/0!</v>
      </c>
      <c r="AI295" s="179" t="e">
        <f t="shared" si="204"/>
        <v>#DIV/0!</v>
      </c>
      <c r="AJ295" s="179">
        <f t="shared" si="205"/>
        <v>0</v>
      </c>
      <c r="AK295" s="179">
        <f t="shared" si="206"/>
        <v>0</v>
      </c>
      <c r="AL295" s="179">
        <f t="shared" si="207"/>
        <v>0</v>
      </c>
      <c r="AM295" s="180">
        <f>IF(L295=1,Stundensätze!$D$13,IF(L295=2,Stundensätze!$D$17,IF(L295=4,Stundensätze!$D$21,"")))</f>
        <v>0</v>
      </c>
      <c r="AN295" s="180">
        <f>IF(L295=1,Stundensätze!$D$15,IF(L295=2,Stundensätze!$D$19,IF(L295=4,Stundensätze!$D$23,"")))</f>
        <v>0</v>
      </c>
      <c r="AO295" s="180" t="e">
        <f t="shared" si="197"/>
        <v>#DIV/0!</v>
      </c>
      <c r="AP295" s="180">
        <f t="shared" si="198"/>
        <v>0</v>
      </c>
      <c r="AQ295" s="192" t="e">
        <f t="shared" si="199"/>
        <v>#DIV/0!</v>
      </c>
      <c r="AR295" s="192" t="e">
        <f t="shared" si="200"/>
        <v>#DIV/0!</v>
      </c>
      <c r="AS295" s="193" t="e">
        <f t="shared" si="201"/>
        <v>#DIV/0!</v>
      </c>
      <c r="AT295" s="258" t="str">
        <f>IF(K295=0,0,VLOOKUP(K295,Kostenstellen!A:B,2,FALSE))</f>
        <v xml:space="preserve">Sophie-Luisen-Klinik                       </v>
      </c>
      <c r="AU295" s="68" t="str">
        <f t="shared" si="213"/>
        <v>A4</v>
      </c>
      <c r="AV295" s="68" t="str">
        <f t="shared" si="214"/>
        <v>A4</v>
      </c>
      <c r="AW295" s="68">
        <f>IF(AF295=0,0,VLOOKUP($H295,Leistungszahlen!$A$11:$H$158,4,FALSE))</f>
        <v>0</v>
      </c>
      <c r="AX295" s="68">
        <f>IF(AF295=0,0,VLOOKUP($H295,Leistungszahlen!$A$11:$H$158,5,FALSE))</f>
        <v>0</v>
      </c>
      <c r="AY295" s="68">
        <f>IF(AG295=0,0,VLOOKUP($H295,Leistungszahlen!$A$11:$H$158,6,FALSE))</f>
        <v>0</v>
      </c>
      <c r="AZ295" s="68">
        <f t="shared" si="215"/>
        <v>0</v>
      </c>
      <c r="BA295" s="68">
        <f t="shared" si="216"/>
        <v>0</v>
      </c>
      <c r="BC295" s="68">
        <f t="shared" si="202"/>
        <v>0</v>
      </c>
      <c r="BD295" s="285"/>
    </row>
    <row r="296" spans="1:56" s="68" customFormat="1" ht="33.75">
      <c r="A296" s="200"/>
      <c r="B296" s="200"/>
      <c r="C296" s="200" t="s">
        <v>641</v>
      </c>
      <c r="D296" s="200" t="s">
        <v>202</v>
      </c>
      <c r="E296" s="200" t="s">
        <v>352</v>
      </c>
      <c r="F296" s="200" t="s">
        <v>1017</v>
      </c>
      <c r="G296" s="200" t="s">
        <v>121</v>
      </c>
      <c r="H296" s="201" t="s">
        <v>200</v>
      </c>
      <c r="I296" s="202">
        <v>4.3</v>
      </c>
      <c r="J296" s="200" t="s">
        <v>778</v>
      </c>
      <c r="K296" s="176">
        <v>2</v>
      </c>
      <c r="L296" s="176">
        <v>1</v>
      </c>
      <c r="M296" s="176"/>
      <c r="N296" s="286">
        <v>6</v>
      </c>
      <c r="O296" s="286"/>
      <c r="P296" s="176"/>
      <c r="Q296" s="203">
        <f t="shared" si="208"/>
        <v>6</v>
      </c>
      <c r="R296" s="203">
        <f t="shared" si="209"/>
        <v>0</v>
      </c>
      <c r="S296" s="203">
        <f t="shared" si="210"/>
        <v>0</v>
      </c>
      <c r="T296" s="203">
        <f t="shared" si="211"/>
        <v>0</v>
      </c>
      <c r="U296" s="203">
        <f t="shared" si="212"/>
        <v>0</v>
      </c>
      <c r="V296" s="175">
        <f>IF(Q296&gt;0,VLOOKUP(Q296,Jahresfaktoren!$A$11:$B$24,2,),0)</f>
        <v>302</v>
      </c>
      <c r="W296" s="175">
        <f>IF(R296&gt;0,VLOOKUP(R296,Jahresfaktoren!$D$11:$E$24,2,),0)</f>
        <v>0</v>
      </c>
      <c r="X296" s="175">
        <f>IF(S296&gt;0,VLOOKUP(S296,Jahresfaktoren!$A$28:$B$29,2,),0)</f>
        <v>0</v>
      </c>
      <c r="Y296" s="175">
        <f>IF(T296&gt;0,VLOOKUP(T296,Jahresfaktoren!$A$28:$B$29,2,),0)</f>
        <v>0</v>
      </c>
      <c r="Z296" s="175">
        <f>IF(U296&gt;0,VLOOKUP(U296,Jahresfaktoren!$A$32:$B$33,2,),)</f>
        <v>0</v>
      </c>
      <c r="AA296" s="177">
        <f t="shared" si="192"/>
        <v>1298.5999999999999</v>
      </c>
      <c r="AB296" s="177" t="str">
        <f t="shared" si="193"/>
        <v/>
      </c>
      <c r="AC296" s="177" t="str">
        <f t="shared" si="194"/>
        <v/>
      </c>
      <c r="AD296" s="177" t="str">
        <f t="shared" si="195"/>
        <v/>
      </c>
      <c r="AE296" s="177" t="str">
        <f t="shared" si="196"/>
        <v/>
      </c>
      <c r="AF296" s="178">
        <f>IF(Q296&gt;0,VLOOKUP(H296,Leistungszahlen!$A$11:$C$158,3,),0)</f>
        <v>0</v>
      </c>
      <c r="AG296" s="178">
        <f>IF(R296&gt;0,VLOOKUP(H296,Leistungszahlen!$A$11:$F$158,6,),IF(T296&gt;0,VLOOKUP(H296,Leistungszahlen!$A$11:$F$158,6,),0))</f>
        <v>0</v>
      </c>
      <c r="AH296" s="179" t="e">
        <f t="shared" si="203"/>
        <v>#DIV/0!</v>
      </c>
      <c r="AI296" s="179">
        <f t="shared" si="204"/>
        <v>0</v>
      </c>
      <c r="AJ296" s="179">
        <f t="shared" si="205"/>
        <v>0</v>
      </c>
      <c r="AK296" s="179">
        <f t="shared" si="206"/>
        <v>0</v>
      </c>
      <c r="AL296" s="179">
        <f t="shared" si="207"/>
        <v>0</v>
      </c>
      <c r="AM296" s="180">
        <f>IF(L296=1,Stundensätze!$D$13,IF(L296=2,Stundensätze!$D$17,IF(L296=4,Stundensätze!$D$21,"")))</f>
        <v>0</v>
      </c>
      <c r="AN296" s="180">
        <f>IF(L296=1,Stundensätze!$D$15,IF(L296=2,Stundensätze!$D$19,IF(L296=4,Stundensätze!$D$23,"")))</f>
        <v>0</v>
      </c>
      <c r="AO296" s="180" t="e">
        <f t="shared" si="197"/>
        <v>#DIV/0!</v>
      </c>
      <c r="AP296" s="180">
        <f t="shared" si="198"/>
        <v>0</v>
      </c>
      <c r="AQ296" s="192" t="e">
        <f t="shared" si="199"/>
        <v>#DIV/0!</v>
      </c>
      <c r="AR296" s="192" t="e">
        <f t="shared" si="200"/>
        <v>#DIV/0!</v>
      </c>
      <c r="AS296" s="193" t="e">
        <f t="shared" si="201"/>
        <v>#DIV/0!</v>
      </c>
      <c r="AT296" s="258" t="str">
        <f>IF(K296=0,0,VLOOKUP(K296,Kostenstellen!A:B,2,FALSE))</f>
        <v xml:space="preserve">Sophie-Luisen-Klinik                       </v>
      </c>
      <c r="AU296" s="68" t="str">
        <f t="shared" si="213"/>
        <v>B</v>
      </c>
      <c r="AV296" s="68" t="str">
        <f t="shared" si="214"/>
        <v/>
      </c>
      <c r="AW296" s="68">
        <f>IF(AF296=0,0,VLOOKUP($H296,Leistungszahlen!$A$11:$H$158,4,FALSE))</f>
        <v>0</v>
      </c>
      <c r="AX296" s="68">
        <f>IF(AF296=0,0,VLOOKUP($H296,Leistungszahlen!$A$11:$H$158,5,FALSE))</f>
        <v>0</v>
      </c>
      <c r="AY296" s="68">
        <f>IF(AG296=0,0,VLOOKUP($H296,Leistungszahlen!$A$11:$H$158,6,FALSE))</f>
        <v>0</v>
      </c>
      <c r="AZ296" s="68">
        <f t="shared" si="215"/>
        <v>0</v>
      </c>
      <c r="BA296" s="68">
        <f t="shared" si="216"/>
        <v>0</v>
      </c>
      <c r="BC296" s="68">
        <f t="shared" si="202"/>
        <v>0</v>
      </c>
      <c r="BD296" s="285"/>
    </row>
    <row r="297" spans="1:56" s="68" customFormat="1" ht="33.75">
      <c r="A297" s="200"/>
      <c r="B297" s="200"/>
      <c r="C297" s="200" t="s">
        <v>641</v>
      </c>
      <c r="D297" s="200" t="s">
        <v>202</v>
      </c>
      <c r="E297" s="200" t="s">
        <v>352</v>
      </c>
      <c r="F297" s="200" t="s">
        <v>1018</v>
      </c>
      <c r="G297" s="200" t="s">
        <v>556</v>
      </c>
      <c r="H297" s="201" t="s">
        <v>290</v>
      </c>
      <c r="I297" s="202">
        <v>23.34</v>
      </c>
      <c r="J297" s="200" t="s">
        <v>780</v>
      </c>
      <c r="K297" s="176">
        <v>2</v>
      </c>
      <c r="L297" s="176">
        <v>1</v>
      </c>
      <c r="M297" s="176"/>
      <c r="N297" s="286">
        <v>3</v>
      </c>
      <c r="O297" s="286">
        <v>3</v>
      </c>
      <c r="P297" s="176"/>
      <c r="Q297" s="203">
        <f t="shared" si="208"/>
        <v>3</v>
      </c>
      <c r="R297" s="203">
        <f t="shared" si="209"/>
        <v>3</v>
      </c>
      <c r="S297" s="203">
        <f t="shared" si="210"/>
        <v>0</v>
      </c>
      <c r="T297" s="203">
        <f t="shared" si="211"/>
        <v>0</v>
      </c>
      <c r="U297" s="203">
        <f t="shared" si="212"/>
        <v>0</v>
      </c>
      <c r="V297" s="175">
        <f>IF(Q297&gt;0,VLOOKUP(Q297,Jahresfaktoren!$A$11:$B$24,2,),0)</f>
        <v>152</v>
      </c>
      <c r="W297" s="175">
        <f>IF(R297&gt;0,VLOOKUP(R297,Jahresfaktoren!$D$11:$E$24,2,),0)</f>
        <v>150</v>
      </c>
      <c r="X297" s="175">
        <f>IF(S297&gt;0,VLOOKUP(S297,Jahresfaktoren!$A$28:$B$29,2,),0)</f>
        <v>0</v>
      </c>
      <c r="Y297" s="175">
        <f>IF(T297&gt;0,VLOOKUP(T297,Jahresfaktoren!$A$28:$B$29,2,),0)</f>
        <v>0</v>
      </c>
      <c r="Z297" s="175">
        <f>IF(U297&gt;0,VLOOKUP(U297,Jahresfaktoren!$A$32:$B$33,2,),)</f>
        <v>0</v>
      </c>
      <c r="AA297" s="177">
        <f t="shared" si="192"/>
        <v>3547.68</v>
      </c>
      <c r="AB297" s="177">
        <f t="shared" si="193"/>
        <v>3501</v>
      </c>
      <c r="AC297" s="177" t="str">
        <f t="shared" si="194"/>
        <v/>
      </c>
      <c r="AD297" s="177" t="str">
        <f t="shared" si="195"/>
        <v/>
      </c>
      <c r="AE297" s="177" t="str">
        <f t="shared" si="196"/>
        <v/>
      </c>
      <c r="AF297" s="178">
        <f>IF(Q297&gt;0,VLOOKUP(H297,Leistungszahlen!$A$11:$C$158,3,),0)</f>
        <v>0</v>
      </c>
      <c r="AG297" s="178">
        <f>IF(R297&gt;0,VLOOKUP(H297,Leistungszahlen!$A$11:$F$158,6,),IF(T297&gt;0,VLOOKUP(H297,Leistungszahlen!$A$11:$F$158,6,),0))</f>
        <v>0</v>
      </c>
      <c r="AH297" s="179" t="e">
        <f t="shared" si="203"/>
        <v>#DIV/0!</v>
      </c>
      <c r="AI297" s="179" t="e">
        <f t="shared" si="204"/>
        <v>#DIV/0!</v>
      </c>
      <c r="AJ297" s="179">
        <f t="shared" si="205"/>
        <v>0</v>
      </c>
      <c r="AK297" s="179">
        <f t="shared" si="206"/>
        <v>0</v>
      </c>
      <c r="AL297" s="179">
        <f t="shared" si="207"/>
        <v>0</v>
      </c>
      <c r="AM297" s="180">
        <f>IF(L297=1,Stundensätze!$D$13,IF(L297=2,Stundensätze!$D$17,IF(L297=4,Stundensätze!$D$21,"")))</f>
        <v>0</v>
      </c>
      <c r="AN297" s="180">
        <f>IF(L297=1,Stundensätze!$D$15,IF(L297=2,Stundensätze!$D$19,IF(L297=4,Stundensätze!$D$23,"")))</f>
        <v>0</v>
      </c>
      <c r="AO297" s="180" t="e">
        <f t="shared" si="197"/>
        <v>#DIV/0!</v>
      </c>
      <c r="AP297" s="180">
        <f t="shared" si="198"/>
        <v>0</v>
      </c>
      <c r="AQ297" s="192" t="e">
        <f t="shared" si="199"/>
        <v>#DIV/0!</v>
      </c>
      <c r="AR297" s="192" t="e">
        <f t="shared" si="200"/>
        <v>#DIV/0!</v>
      </c>
      <c r="AS297" s="193" t="e">
        <f t="shared" si="201"/>
        <v>#DIV/0!</v>
      </c>
      <c r="AT297" s="258" t="str">
        <f>IF(K297=0,0,VLOOKUP(K297,Kostenstellen!A:B,2,FALSE))</f>
        <v xml:space="preserve">Sophie-Luisen-Klinik                       </v>
      </c>
      <c r="AU297" s="68" t="str">
        <f t="shared" si="213"/>
        <v>A4</v>
      </c>
      <c r="AV297" s="68" t="str">
        <f t="shared" si="214"/>
        <v>A4</v>
      </c>
      <c r="AW297" s="68">
        <f>IF(AF297=0,0,VLOOKUP($H297,Leistungszahlen!$A$11:$H$158,4,FALSE))</f>
        <v>0</v>
      </c>
      <c r="AX297" s="68">
        <f>IF(AF297=0,0,VLOOKUP($H297,Leistungszahlen!$A$11:$H$158,5,FALSE))</f>
        <v>0</v>
      </c>
      <c r="AY297" s="68">
        <f>IF(AG297=0,0,VLOOKUP($H297,Leistungszahlen!$A$11:$H$158,6,FALSE))</f>
        <v>0</v>
      </c>
      <c r="AZ297" s="68">
        <f t="shared" si="215"/>
        <v>0</v>
      </c>
      <c r="BA297" s="68">
        <f t="shared" si="216"/>
        <v>0</v>
      </c>
      <c r="BC297" s="68">
        <f t="shared" si="202"/>
        <v>0</v>
      </c>
      <c r="BD297" s="285"/>
    </row>
    <row r="298" spans="1:56" s="68" customFormat="1" ht="33.75">
      <c r="A298" s="200"/>
      <c r="B298" s="200"/>
      <c r="C298" s="200" t="s">
        <v>641</v>
      </c>
      <c r="D298" s="200" t="s">
        <v>202</v>
      </c>
      <c r="E298" s="200" t="s">
        <v>352</v>
      </c>
      <c r="F298" s="200" t="s">
        <v>1019</v>
      </c>
      <c r="G298" s="200" t="s">
        <v>121</v>
      </c>
      <c r="H298" s="201" t="s">
        <v>200</v>
      </c>
      <c r="I298" s="202">
        <v>4.3</v>
      </c>
      <c r="J298" s="200" t="s">
        <v>778</v>
      </c>
      <c r="K298" s="176">
        <v>2</v>
      </c>
      <c r="L298" s="176">
        <v>1</v>
      </c>
      <c r="M298" s="176"/>
      <c r="N298" s="286">
        <v>6</v>
      </c>
      <c r="O298" s="286"/>
      <c r="P298" s="176"/>
      <c r="Q298" s="203">
        <f t="shared" si="208"/>
        <v>6</v>
      </c>
      <c r="R298" s="203">
        <f t="shared" si="209"/>
        <v>0</v>
      </c>
      <c r="S298" s="203">
        <f t="shared" si="210"/>
        <v>0</v>
      </c>
      <c r="T298" s="203">
        <f t="shared" si="211"/>
        <v>0</v>
      </c>
      <c r="U298" s="203">
        <f t="shared" si="212"/>
        <v>0</v>
      </c>
      <c r="V298" s="175">
        <f>IF(Q298&gt;0,VLOOKUP(Q298,Jahresfaktoren!$A$11:$B$24,2,),0)</f>
        <v>302</v>
      </c>
      <c r="W298" s="175">
        <f>IF(R298&gt;0,VLOOKUP(R298,Jahresfaktoren!$D$11:$E$24,2,),0)</f>
        <v>0</v>
      </c>
      <c r="X298" s="175">
        <f>IF(S298&gt;0,VLOOKUP(S298,Jahresfaktoren!$A$28:$B$29,2,),0)</f>
        <v>0</v>
      </c>
      <c r="Y298" s="175">
        <f>IF(T298&gt;0,VLOOKUP(T298,Jahresfaktoren!$A$28:$B$29,2,),0)</f>
        <v>0</v>
      </c>
      <c r="Z298" s="175">
        <f>IF(U298&gt;0,VLOOKUP(U298,Jahresfaktoren!$A$32:$B$33,2,),)</f>
        <v>0</v>
      </c>
      <c r="AA298" s="177">
        <f t="shared" si="192"/>
        <v>1298.5999999999999</v>
      </c>
      <c r="AB298" s="177" t="str">
        <f t="shared" si="193"/>
        <v/>
      </c>
      <c r="AC298" s="177" t="str">
        <f t="shared" si="194"/>
        <v/>
      </c>
      <c r="AD298" s="177" t="str">
        <f t="shared" si="195"/>
        <v/>
      </c>
      <c r="AE298" s="177" t="str">
        <f t="shared" si="196"/>
        <v/>
      </c>
      <c r="AF298" s="178">
        <f>IF(Q298&gt;0,VLOOKUP(H298,Leistungszahlen!$A$11:$C$158,3,),0)</f>
        <v>0</v>
      </c>
      <c r="AG298" s="178">
        <f>IF(R298&gt;0,VLOOKUP(H298,Leistungszahlen!$A$11:$F$158,6,),IF(T298&gt;0,VLOOKUP(H298,Leistungszahlen!$A$11:$F$158,6,),0))</f>
        <v>0</v>
      </c>
      <c r="AH298" s="179" t="e">
        <f t="shared" si="203"/>
        <v>#DIV/0!</v>
      </c>
      <c r="AI298" s="179">
        <f t="shared" si="204"/>
        <v>0</v>
      </c>
      <c r="AJ298" s="179">
        <f t="shared" si="205"/>
        <v>0</v>
      </c>
      <c r="AK298" s="179">
        <f t="shared" si="206"/>
        <v>0</v>
      </c>
      <c r="AL298" s="179">
        <f t="shared" si="207"/>
        <v>0</v>
      </c>
      <c r="AM298" s="180">
        <f>IF(L298=1,Stundensätze!$D$13,IF(L298=2,Stundensätze!$D$17,IF(L298=4,Stundensätze!$D$21,"")))</f>
        <v>0</v>
      </c>
      <c r="AN298" s="180">
        <f>IF(L298=1,Stundensätze!$D$15,IF(L298=2,Stundensätze!$D$19,IF(L298=4,Stundensätze!$D$23,"")))</f>
        <v>0</v>
      </c>
      <c r="AO298" s="180" t="e">
        <f t="shared" si="197"/>
        <v>#DIV/0!</v>
      </c>
      <c r="AP298" s="180">
        <f t="shared" si="198"/>
        <v>0</v>
      </c>
      <c r="AQ298" s="192" t="e">
        <f t="shared" si="199"/>
        <v>#DIV/0!</v>
      </c>
      <c r="AR298" s="192" t="e">
        <f t="shared" si="200"/>
        <v>#DIV/0!</v>
      </c>
      <c r="AS298" s="193" t="e">
        <f t="shared" si="201"/>
        <v>#DIV/0!</v>
      </c>
      <c r="AT298" s="258" t="str">
        <f>IF(K298=0,0,VLOOKUP(K298,Kostenstellen!A:B,2,FALSE))</f>
        <v xml:space="preserve">Sophie-Luisen-Klinik                       </v>
      </c>
      <c r="AU298" s="68" t="str">
        <f t="shared" si="213"/>
        <v>B</v>
      </c>
      <c r="AV298" s="68" t="str">
        <f t="shared" si="214"/>
        <v/>
      </c>
      <c r="AW298" s="68">
        <f>IF(AF298=0,0,VLOOKUP($H298,Leistungszahlen!$A$11:$H$158,4,FALSE))</f>
        <v>0</v>
      </c>
      <c r="AX298" s="68">
        <f>IF(AF298=0,0,VLOOKUP($H298,Leistungszahlen!$A$11:$H$158,5,FALSE))</f>
        <v>0</v>
      </c>
      <c r="AY298" s="68">
        <f>IF(AG298=0,0,VLOOKUP($H298,Leistungszahlen!$A$11:$H$158,6,FALSE))</f>
        <v>0</v>
      </c>
      <c r="AZ298" s="68">
        <f t="shared" si="215"/>
        <v>0</v>
      </c>
      <c r="BA298" s="68">
        <f t="shared" si="216"/>
        <v>0</v>
      </c>
      <c r="BC298" s="68">
        <f t="shared" si="202"/>
        <v>0</v>
      </c>
      <c r="BD298" s="285"/>
    </row>
    <row r="299" spans="1:56" s="68" customFormat="1" ht="33.75">
      <c r="A299" s="200"/>
      <c r="B299" s="200"/>
      <c r="C299" s="200" t="s">
        <v>641</v>
      </c>
      <c r="D299" s="200" t="s">
        <v>202</v>
      </c>
      <c r="E299" s="200" t="s">
        <v>352</v>
      </c>
      <c r="F299" s="200" t="s">
        <v>1020</v>
      </c>
      <c r="G299" s="200" t="s">
        <v>556</v>
      </c>
      <c r="H299" s="201" t="s">
        <v>290</v>
      </c>
      <c r="I299" s="202">
        <v>23.34</v>
      </c>
      <c r="J299" s="200" t="s">
        <v>780</v>
      </c>
      <c r="K299" s="176">
        <v>2</v>
      </c>
      <c r="L299" s="176">
        <v>1</v>
      </c>
      <c r="M299" s="176"/>
      <c r="N299" s="286">
        <v>3</v>
      </c>
      <c r="O299" s="286">
        <v>3</v>
      </c>
      <c r="P299" s="176"/>
      <c r="Q299" s="203">
        <f t="shared" si="208"/>
        <v>3</v>
      </c>
      <c r="R299" s="203">
        <f t="shared" si="209"/>
        <v>3</v>
      </c>
      <c r="S299" s="203">
        <f t="shared" si="210"/>
        <v>0</v>
      </c>
      <c r="T299" s="203">
        <f t="shared" si="211"/>
        <v>0</v>
      </c>
      <c r="U299" s="203">
        <f t="shared" si="212"/>
        <v>0</v>
      </c>
      <c r="V299" s="175">
        <f>IF(Q299&gt;0,VLOOKUP(Q299,Jahresfaktoren!$A$11:$B$24,2,),0)</f>
        <v>152</v>
      </c>
      <c r="W299" s="175">
        <f>IF(R299&gt;0,VLOOKUP(R299,Jahresfaktoren!$D$11:$E$24,2,),0)</f>
        <v>150</v>
      </c>
      <c r="X299" s="175">
        <f>IF(S299&gt;0,VLOOKUP(S299,Jahresfaktoren!$A$28:$B$29,2,),0)</f>
        <v>0</v>
      </c>
      <c r="Y299" s="175">
        <f>IF(T299&gt;0,VLOOKUP(T299,Jahresfaktoren!$A$28:$B$29,2,),0)</f>
        <v>0</v>
      </c>
      <c r="Z299" s="175">
        <f>IF(U299&gt;0,VLOOKUP(U299,Jahresfaktoren!$A$32:$B$33,2,),)</f>
        <v>0</v>
      </c>
      <c r="AA299" s="177">
        <f t="shared" si="192"/>
        <v>3547.68</v>
      </c>
      <c r="AB299" s="177">
        <f t="shared" si="193"/>
        <v>3501</v>
      </c>
      <c r="AC299" s="177" t="str">
        <f t="shared" si="194"/>
        <v/>
      </c>
      <c r="AD299" s="177" t="str">
        <f t="shared" si="195"/>
        <v/>
      </c>
      <c r="AE299" s="177" t="str">
        <f t="shared" si="196"/>
        <v/>
      </c>
      <c r="AF299" s="178">
        <f>IF(Q299&gt;0,VLOOKUP(H299,Leistungszahlen!$A$11:$C$158,3,),0)</f>
        <v>0</v>
      </c>
      <c r="AG299" s="178">
        <f>IF(R299&gt;0,VLOOKUP(H299,Leistungszahlen!$A$11:$F$158,6,),IF(T299&gt;0,VLOOKUP(H299,Leistungszahlen!$A$11:$F$158,6,),0))</f>
        <v>0</v>
      </c>
      <c r="AH299" s="179" t="e">
        <f t="shared" si="203"/>
        <v>#DIV/0!</v>
      </c>
      <c r="AI299" s="179" t="e">
        <f t="shared" si="204"/>
        <v>#DIV/0!</v>
      </c>
      <c r="AJ299" s="179">
        <f t="shared" si="205"/>
        <v>0</v>
      </c>
      <c r="AK299" s="179">
        <f t="shared" si="206"/>
        <v>0</v>
      </c>
      <c r="AL299" s="179">
        <f t="shared" si="207"/>
        <v>0</v>
      </c>
      <c r="AM299" s="180">
        <f>IF(L299=1,Stundensätze!$D$13,IF(L299=2,Stundensätze!$D$17,IF(L299=4,Stundensätze!$D$21,"")))</f>
        <v>0</v>
      </c>
      <c r="AN299" s="180">
        <f>IF(L299=1,Stundensätze!$D$15,IF(L299=2,Stundensätze!$D$19,IF(L299=4,Stundensätze!$D$23,"")))</f>
        <v>0</v>
      </c>
      <c r="AO299" s="180" t="e">
        <f t="shared" si="197"/>
        <v>#DIV/0!</v>
      </c>
      <c r="AP299" s="180">
        <f t="shared" si="198"/>
        <v>0</v>
      </c>
      <c r="AQ299" s="192" t="e">
        <f t="shared" si="199"/>
        <v>#DIV/0!</v>
      </c>
      <c r="AR299" s="192" t="e">
        <f t="shared" si="200"/>
        <v>#DIV/0!</v>
      </c>
      <c r="AS299" s="193" t="e">
        <f t="shared" si="201"/>
        <v>#DIV/0!</v>
      </c>
      <c r="AT299" s="258" t="str">
        <f>IF(K299=0,0,VLOOKUP(K299,Kostenstellen!A:B,2,FALSE))</f>
        <v xml:space="preserve">Sophie-Luisen-Klinik                       </v>
      </c>
      <c r="AU299" s="68" t="str">
        <f t="shared" si="213"/>
        <v>A4</v>
      </c>
      <c r="AV299" s="68" t="str">
        <f t="shared" si="214"/>
        <v>A4</v>
      </c>
      <c r="AW299" s="68">
        <f>IF(AF299=0,0,VLOOKUP($H299,Leistungszahlen!$A$11:$H$158,4,FALSE))</f>
        <v>0</v>
      </c>
      <c r="AX299" s="68">
        <f>IF(AF299=0,0,VLOOKUP($H299,Leistungszahlen!$A$11:$H$158,5,FALSE))</f>
        <v>0</v>
      </c>
      <c r="AY299" s="68">
        <f>IF(AG299=0,0,VLOOKUP($H299,Leistungszahlen!$A$11:$H$158,6,FALSE))</f>
        <v>0</v>
      </c>
      <c r="AZ299" s="68">
        <f t="shared" si="215"/>
        <v>0</v>
      </c>
      <c r="BA299" s="68">
        <f t="shared" si="216"/>
        <v>0</v>
      </c>
      <c r="BC299" s="68">
        <f t="shared" si="202"/>
        <v>0</v>
      </c>
      <c r="BD299" s="285"/>
    </row>
    <row r="300" spans="1:56" s="68" customFormat="1" ht="33.75">
      <c r="A300" s="200"/>
      <c r="B300" s="200"/>
      <c r="C300" s="200" t="s">
        <v>641</v>
      </c>
      <c r="D300" s="200" t="s">
        <v>202</v>
      </c>
      <c r="E300" s="200" t="s">
        <v>352</v>
      </c>
      <c r="F300" s="200" t="s">
        <v>1021</v>
      </c>
      <c r="G300" s="200" t="s">
        <v>121</v>
      </c>
      <c r="H300" s="201" t="s">
        <v>200</v>
      </c>
      <c r="I300" s="202">
        <v>4.3</v>
      </c>
      <c r="J300" s="200" t="s">
        <v>778</v>
      </c>
      <c r="K300" s="176">
        <v>2</v>
      </c>
      <c r="L300" s="176">
        <v>1</v>
      </c>
      <c r="M300" s="176"/>
      <c r="N300" s="286">
        <v>6</v>
      </c>
      <c r="O300" s="286"/>
      <c r="P300" s="176"/>
      <c r="Q300" s="203">
        <f t="shared" si="208"/>
        <v>6</v>
      </c>
      <c r="R300" s="203">
        <f t="shared" si="209"/>
        <v>0</v>
      </c>
      <c r="S300" s="203">
        <f t="shared" si="210"/>
        <v>0</v>
      </c>
      <c r="T300" s="203">
        <f t="shared" si="211"/>
        <v>0</v>
      </c>
      <c r="U300" s="203">
        <f t="shared" si="212"/>
        <v>0</v>
      </c>
      <c r="V300" s="175">
        <f>IF(Q300&gt;0,VLOOKUP(Q300,Jahresfaktoren!$A$11:$B$24,2,),0)</f>
        <v>302</v>
      </c>
      <c r="W300" s="175">
        <f>IF(R300&gt;0,VLOOKUP(R300,Jahresfaktoren!$D$11:$E$24,2,),0)</f>
        <v>0</v>
      </c>
      <c r="X300" s="175">
        <f>IF(S300&gt;0,VLOOKUP(S300,Jahresfaktoren!$A$28:$B$29,2,),0)</f>
        <v>0</v>
      </c>
      <c r="Y300" s="175">
        <f>IF(T300&gt;0,VLOOKUP(T300,Jahresfaktoren!$A$28:$B$29,2,),0)</f>
        <v>0</v>
      </c>
      <c r="Z300" s="175">
        <f>IF(U300&gt;0,VLOOKUP(U300,Jahresfaktoren!$A$32:$B$33,2,),)</f>
        <v>0</v>
      </c>
      <c r="AA300" s="177">
        <f t="shared" si="192"/>
        <v>1298.5999999999999</v>
      </c>
      <c r="AB300" s="177" t="str">
        <f t="shared" si="193"/>
        <v/>
      </c>
      <c r="AC300" s="177" t="str">
        <f t="shared" si="194"/>
        <v/>
      </c>
      <c r="AD300" s="177" t="str">
        <f t="shared" si="195"/>
        <v/>
      </c>
      <c r="AE300" s="177" t="str">
        <f t="shared" si="196"/>
        <v/>
      </c>
      <c r="AF300" s="178">
        <f>IF(Q300&gt;0,VLOOKUP(H300,Leistungszahlen!$A$11:$C$158,3,),0)</f>
        <v>0</v>
      </c>
      <c r="AG300" s="178">
        <f>IF(R300&gt;0,VLOOKUP(H300,Leistungszahlen!$A$11:$F$158,6,),IF(T300&gt;0,VLOOKUP(H300,Leistungszahlen!$A$11:$F$158,6,),0))</f>
        <v>0</v>
      </c>
      <c r="AH300" s="179" t="e">
        <f t="shared" si="203"/>
        <v>#DIV/0!</v>
      </c>
      <c r="AI300" s="179">
        <f t="shared" si="204"/>
        <v>0</v>
      </c>
      <c r="AJ300" s="179">
        <f t="shared" si="205"/>
        <v>0</v>
      </c>
      <c r="AK300" s="179">
        <f t="shared" si="206"/>
        <v>0</v>
      </c>
      <c r="AL300" s="179">
        <f t="shared" si="207"/>
        <v>0</v>
      </c>
      <c r="AM300" s="180">
        <f>IF(L300=1,Stundensätze!$D$13,IF(L300=2,Stundensätze!$D$17,IF(L300=4,Stundensätze!$D$21,"")))</f>
        <v>0</v>
      </c>
      <c r="AN300" s="180">
        <f>IF(L300=1,Stundensätze!$D$15,IF(L300=2,Stundensätze!$D$19,IF(L300=4,Stundensätze!$D$23,"")))</f>
        <v>0</v>
      </c>
      <c r="AO300" s="180" t="e">
        <f t="shared" si="197"/>
        <v>#DIV/0!</v>
      </c>
      <c r="AP300" s="180">
        <f t="shared" si="198"/>
        <v>0</v>
      </c>
      <c r="AQ300" s="192" t="e">
        <f t="shared" si="199"/>
        <v>#DIV/0!</v>
      </c>
      <c r="AR300" s="192" t="e">
        <f t="shared" si="200"/>
        <v>#DIV/0!</v>
      </c>
      <c r="AS300" s="193" t="e">
        <f t="shared" si="201"/>
        <v>#DIV/0!</v>
      </c>
      <c r="AT300" s="258" t="str">
        <f>IF(K300=0,0,VLOOKUP(K300,Kostenstellen!A:B,2,FALSE))</f>
        <v xml:space="preserve">Sophie-Luisen-Klinik                       </v>
      </c>
      <c r="AU300" s="68" t="str">
        <f t="shared" si="213"/>
        <v>B</v>
      </c>
      <c r="AV300" s="68" t="str">
        <f t="shared" si="214"/>
        <v/>
      </c>
      <c r="AW300" s="68">
        <f>IF(AF300=0,0,VLOOKUP($H300,Leistungszahlen!$A$11:$H$158,4,FALSE))</f>
        <v>0</v>
      </c>
      <c r="AX300" s="68">
        <f>IF(AF300=0,0,VLOOKUP($H300,Leistungszahlen!$A$11:$H$158,5,FALSE))</f>
        <v>0</v>
      </c>
      <c r="AY300" s="68">
        <f>IF(AG300=0,0,VLOOKUP($H300,Leistungszahlen!$A$11:$H$158,6,FALSE))</f>
        <v>0</v>
      </c>
      <c r="AZ300" s="68">
        <f t="shared" si="215"/>
        <v>0</v>
      </c>
      <c r="BA300" s="68">
        <f t="shared" si="216"/>
        <v>0</v>
      </c>
      <c r="BC300" s="68">
        <f t="shared" si="202"/>
        <v>0</v>
      </c>
      <c r="BD300" s="285"/>
    </row>
    <row r="301" spans="1:56" s="68" customFormat="1" ht="33.75">
      <c r="A301" s="200"/>
      <c r="B301" s="200"/>
      <c r="C301" s="200" t="s">
        <v>641</v>
      </c>
      <c r="D301" s="200" t="s">
        <v>202</v>
      </c>
      <c r="E301" s="200" t="s">
        <v>352</v>
      </c>
      <c r="F301" s="200" t="s">
        <v>1022</v>
      </c>
      <c r="G301" s="200" t="s">
        <v>556</v>
      </c>
      <c r="H301" s="201" t="s">
        <v>290</v>
      </c>
      <c r="I301" s="202">
        <v>23.34</v>
      </c>
      <c r="J301" s="200" t="s">
        <v>780</v>
      </c>
      <c r="K301" s="176">
        <v>2</v>
      </c>
      <c r="L301" s="176">
        <v>1</v>
      </c>
      <c r="M301" s="176"/>
      <c r="N301" s="286">
        <v>3</v>
      </c>
      <c r="O301" s="286">
        <v>3</v>
      </c>
      <c r="P301" s="176"/>
      <c r="Q301" s="203">
        <f t="shared" si="208"/>
        <v>3</v>
      </c>
      <c r="R301" s="203">
        <f t="shared" si="209"/>
        <v>3</v>
      </c>
      <c r="S301" s="203">
        <f t="shared" si="210"/>
        <v>0</v>
      </c>
      <c r="T301" s="203">
        <f t="shared" si="211"/>
        <v>0</v>
      </c>
      <c r="U301" s="203">
        <f t="shared" si="212"/>
        <v>0</v>
      </c>
      <c r="V301" s="175">
        <f>IF(Q301&gt;0,VLOOKUP(Q301,Jahresfaktoren!$A$11:$B$24,2,),0)</f>
        <v>152</v>
      </c>
      <c r="W301" s="175">
        <f>IF(R301&gt;0,VLOOKUP(R301,Jahresfaktoren!$D$11:$E$24,2,),0)</f>
        <v>150</v>
      </c>
      <c r="X301" s="175">
        <f>IF(S301&gt;0,VLOOKUP(S301,Jahresfaktoren!$A$28:$B$29,2,),0)</f>
        <v>0</v>
      </c>
      <c r="Y301" s="175">
        <f>IF(T301&gt;0,VLOOKUP(T301,Jahresfaktoren!$A$28:$B$29,2,),0)</f>
        <v>0</v>
      </c>
      <c r="Z301" s="175">
        <f>IF(U301&gt;0,VLOOKUP(U301,Jahresfaktoren!$A$32:$B$33,2,),)</f>
        <v>0</v>
      </c>
      <c r="AA301" s="177">
        <f t="shared" ref="AA301:AA358" si="217">IF(Q301&gt;0,V301*I301,"")</f>
        <v>3547.68</v>
      </c>
      <c r="AB301" s="177">
        <f t="shared" ref="AB301:AB358" si="218">IF(R301&gt;0,W301*I301,"")</f>
        <v>3501</v>
      </c>
      <c r="AC301" s="177" t="str">
        <f t="shared" ref="AC301:AC358" si="219">IF(S301&gt;0,X301*I301,"")</f>
        <v/>
      </c>
      <c r="AD301" s="177" t="str">
        <f t="shared" ref="AD301:AD358" si="220">IF(T301&gt;0,Y301*I301,"")</f>
        <v/>
      </c>
      <c r="AE301" s="177" t="str">
        <f t="shared" ref="AE301:AE358" si="221">IF(U301&gt;0,Z301*I301,"")</f>
        <v/>
      </c>
      <c r="AF301" s="178">
        <f>IF(Q301&gt;0,VLOOKUP(H301,Leistungszahlen!$A$11:$C$158,3,),0)</f>
        <v>0</v>
      </c>
      <c r="AG301" s="178">
        <f>IF(R301&gt;0,VLOOKUP(H301,Leistungszahlen!$A$11:$F$158,6,),IF(T301&gt;0,VLOOKUP(H301,Leistungszahlen!$A$11:$F$158,6,),0))</f>
        <v>0</v>
      </c>
      <c r="AH301" s="179" t="e">
        <f t="shared" si="203"/>
        <v>#DIV/0!</v>
      </c>
      <c r="AI301" s="179" t="e">
        <f t="shared" si="204"/>
        <v>#DIV/0!</v>
      </c>
      <c r="AJ301" s="179">
        <f t="shared" si="205"/>
        <v>0</v>
      </c>
      <c r="AK301" s="179">
        <f t="shared" si="206"/>
        <v>0</v>
      </c>
      <c r="AL301" s="179">
        <f t="shared" si="207"/>
        <v>0</v>
      </c>
      <c r="AM301" s="180">
        <f>IF(L301=1,Stundensätze!$D$13,IF(L301=2,Stundensätze!$D$17,IF(L301=4,Stundensätze!$D$21,"")))</f>
        <v>0</v>
      </c>
      <c r="AN301" s="180">
        <f>IF(L301=1,Stundensätze!$D$15,IF(L301=2,Stundensätze!$D$19,IF(L301=4,Stundensätze!$D$23,"")))</f>
        <v>0</v>
      </c>
      <c r="AO301" s="180" t="e">
        <f t="shared" ref="AO301:AO358" si="222">IF(OR(Q301&gt;0,R301&gt;0),((AH301+AI301)*AM301),0)</f>
        <v>#DIV/0!</v>
      </c>
      <c r="AP301" s="180">
        <f t="shared" ref="AP301:AP358" si="223">IF(OR(S301&gt;0,T301&gt;0,U301&gt;0),((AJ301+AK301+AL301)*AN301),0)</f>
        <v>0</v>
      </c>
      <c r="AQ301" s="192" t="e">
        <f t="shared" ref="AQ301:AQ358" si="224">IF(I301&gt;0,AP301+AO301,"")</f>
        <v>#DIV/0!</v>
      </c>
      <c r="AR301" s="192" t="e">
        <f t="shared" ref="AR301:AR358" si="225">IF(I301&gt;0,AQ301/12,"")</f>
        <v>#DIV/0!</v>
      </c>
      <c r="AS301" s="193" t="e">
        <f t="shared" ref="AS301:AS358" si="226">IF(OR(Q301&gt;0,R301&gt;0,S301&gt;0,T301&gt;0,U301&gt;0),(SUM(AH301:AL301)),0)</f>
        <v>#DIV/0!</v>
      </c>
      <c r="AT301" s="258" t="str">
        <f>IF(K301=0,0,VLOOKUP(K301,Kostenstellen!A:B,2,FALSE))</f>
        <v xml:space="preserve">Sophie-Luisen-Klinik                       </v>
      </c>
      <c r="AU301" s="68" t="str">
        <f t="shared" si="213"/>
        <v>A4</v>
      </c>
      <c r="AV301" s="68" t="str">
        <f t="shared" si="214"/>
        <v>A4</v>
      </c>
      <c r="AW301" s="68">
        <f>IF(AF301=0,0,VLOOKUP($H301,Leistungszahlen!$A$11:$H$158,4,FALSE))</f>
        <v>0</v>
      </c>
      <c r="AX301" s="68">
        <f>IF(AF301=0,0,VLOOKUP($H301,Leistungszahlen!$A$11:$H$158,5,FALSE))</f>
        <v>0</v>
      </c>
      <c r="AY301" s="68">
        <f>IF(AG301=0,0,VLOOKUP($H301,Leistungszahlen!$A$11:$H$158,6,FALSE))</f>
        <v>0</v>
      </c>
      <c r="AZ301" s="68">
        <f t="shared" si="215"/>
        <v>0</v>
      </c>
      <c r="BA301" s="68">
        <f t="shared" si="216"/>
        <v>0</v>
      </c>
      <c r="BC301" s="68">
        <f t="shared" ref="BC301:BC358" si="227">IF(BA301&gt;0,"Die Leistungswerte sind unter- oder überschritten",0)</f>
        <v>0</v>
      </c>
      <c r="BD301" s="285"/>
    </row>
    <row r="302" spans="1:56" s="68" customFormat="1" ht="33.75">
      <c r="A302" s="200"/>
      <c r="B302" s="200"/>
      <c r="C302" s="200" t="s">
        <v>641</v>
      </c>
      <c r="D302" s="200" t="s">
        <v>202</v>
      </c>
      <c r="E302" s="200" t="s">
        <v>352</v>
      </c>
      <c r="F302" s="200" t="s">
        <v>1023</v>
      </c>
      <c r="G302" s="200" t="s">
        <v>121</v>
      </c>
      <c r="H302" s="201" t="s">
        <v>200</v>
      </c>
      <c r="I302" s="202">
        <v>4.3</v>
      </c>
      <c r="J302" s="200" t="s">
        <v>778</v>
      </c>
      <c r="K302" s="176">
        <v>2</v>
      </c>
      <c r="L302" s="176">
        <v>1</v>
      </c>
      <c r="M302" s="176"/>
      <c r="N302" s="286">
        <v>6</v>
      </c>
      <c r="O302" s="286"/>
      <c r="P302" s="176"/>
      <c r="Q302" s="203">
        <f t="shared" si="208"/>
        <v>6</v>
      </c>
      <c r="R302" s="203">
        <f t="shared" si="209"/>
        <v>0</v>
      </c>
      <c r="S302" s="203">
        <f t="shared" si="210"/>
        <v>0</v>
      </c>
      <c r="T302" s="203">
        <f t="shared" si="211"/>
        <v>0</v>
      </c>
      <c r="U302" s="203">
        <f t="shared" si="212"/>
        <v>0</v>
      </c>
      <c r="V302" s="175">
        <f>IF(Q302&gt;0,VLOOKUP(Q302,Jahresfaktoren!$A$11:$B$24,2,),0)</f>
        <v>302</v>
      </c>
      <c r="W302" s="175">
        <f>IF(R302&gt;0,VLOOKUP(R302,Jahresfaktoren!$D$11:$E$24,2,),0)</f>
        <v>0</v>
      </c>
      <c r="X302" s="175">
        <f>IF(S302&gt;0,VLOOKUP(S302,Jahresfaktoren!$A$28:$B$29,2,),0)</f>
        <v>0</v>
      </c>
      <c r="Y302" s="175">
        <f>IF(T302&gt;0,VLOOKUP(T302,Jahresfaktoren!$A$28:$B$29,2,),0)</f>
        <v>0</v>
      </c>
      <c r="Z302" s="175">
        <f>IF(U302&gt;0,VLOOKUP(U302,Jahresfaktoren!$A$32:$B$33,2,),)</f>
        <v>0</v>
      </c>
      <c r="AA302" s="177">
        <f t="shared" si="217"/>
        <v>1298.5999999999999</v>
      </c>
      <c r="AB302" s="177" t="str">
        <f t="shared" si="218"/>
        <v/>
      </c>
      <c r="AC302" s="177" t="str">
        <f t="shared" si="219"/>
        <v/>
      </c>
      <c r="AD302" s="177" t="str">
        <f t="shared" si="220"/>
        <v/>
      </c>
      <c r="AE302" s="177" t="str">
        <f t="shared" si="221"/>
        <v/>
      </c>
      <c r="AF302" s="178">
        <f>IF(Q302&gt;0,VLOOKUP(H302,Leistungszahlen!$A$11:$C$158,3,),0)</f>
        <v>0</v>
      </c>
      <c r="AG302" s="178">
        <f>IF(R302&gt;0,VLOOKUP(H302,Leistungszahlen!$A$11:$F$158,6,),IF(T302&gt;0,VLOOKUP(H302,Leistungszahlen!$A$11:$F$158,6,),0))</f>
        <v>0</v>
      </c>
      <c r="AH302" s="179" t="e">
        <f t="shared" si="203"/>
        <v>#DIV/0!</v>
      </c>
      <c r="AI302" s="179">
        <f t="shared" si="204"/>
        <v>0</v>
      </c>
      <c r="AJ302" s="179">
        <f t="shared" si="205"/>
        <v>0</v>
      </c>
      <c r="AK302" s="179">
        <f t="shared" si="206"/>
        <v>0</v>
      </c>
      <c r="AL302" s="179">
        <f t="shared" si="207"/>
        <v>0</v>
      </c>
      <c r="AM302" s="180">
        <f>IF(L302=1,Stundensätze!$D$13,IF(L302=2,Stundensätze!$D$17,IF(L302=4,Stundensätze!$D$21,"")))</f>
        <v>0</v>
      </c>
      <c r="AN302" s="180">
        <f>IF(L302=1,Stundensätze!$D$15,IF(L302=2,Stundensätze!$D$19,IF(L302=4,Stundensätze!$D$23,"")))</f>
        <v>0</v>
      </c>
      <c r="AO302" s="180" t="e">
        <f t="shared" si="222"/>
        <v>#DIV/0!</v>
      </c>
      <c r="AP302" s="180">
        <f t="shared" si="223"/>
        <v>0</v>
      </c>
      <c r="AQ302" s="192" t="e">
        <f t="shared" si="224"/>
        <v>#DIV/0!</v>
      </c>
      <c r="AR302" s="192" t="e">
        <f t="shared" si="225"/>
        <v>#DIV/0!</v>
      </c>
      <c r="AS302" s="193" t="e">
        <f t="shared" si="226"/>
        <v>#DIV/0!</v>
      </c>
      <c r="AT302" s="258" t="str">
        <f>IF(K302=0,0,VLOOKUP(K302,Kostenstellen!A:B,2,FALSE))</f>
        <v xml:space="preserve">Sophie-Luisen-Klinik                       </v>
      </c>
      <c r="AU302" s="68" t="str">
        <f t="shared" si="213"/>
        <v>B</v>
      </c>
      <c r="AV302" s="68" t="str">
        <f t="shared" si="214"/>
        <v/>
      </c>
      <c r="AW302" s="68">
        <f>IF(AF302=0,0,VLOOKUP($H302,Leistungszahlen!$A$11:$H$158,4,FALSE))</f>
        <v>0</v>
      </c>
      <c r="AX302" s="68">
        <f>IF(AF302=0,0,VLOOKUP($H302,Leistungszahlen!$A$11:$H$158,5,FALSE))</f>
        <v>0</v>
      </c>
      <c r="AY302" s="68">
        <f>IF(AG302=0,0,VLOOKUP($H302,Leistungszahlen!$A$11:$H$158,6,FALSE))</f>
        <v>0</v>
      </c>
      <c r="AZ302" s="68">
        <f t="shared" si="215"/>
        <v>0</v>
      </c>
      <c r="BA302" s="68">
        <f t="shared" si="216"/>
        <v>0</v>
      </c>
      <c r="BC302" s="68">
        <f t="shared" si="227"/>
        <v>0</v>
      </c>
      <c r="BD302" s="285"/>
    </row>
    <row r="303" spans="1:56" s="68" customFormat="1" ht="33.75">
      <c r="A303" s="200"/>
      <c r="B303" s="200"/>
      <c r="C303" s="200" t="s">
        <v>641</v>
      </c>
      <c r="D303" s="200" t="s">
        <v>202</v>
      </c>
      <c r="E303" s="200" t="s">
        <v>352</v>
      </c>
      <c r="F303" s="200" t="s">
        <v>1024</v>
      </c>
      <c r="G303" s="200" t="s">
        <v>556</v>
      </c>
      <c r="H303" s="201" t="s">
        <v>290</v>
      </c>
      <c r="I303" s="202">
        <v>23.34</v>
      </c>
      <c r="J303" s="200" t="s">
        <v>780</v>
      </c>
      <c r="K303" s="176">
        <v>2</v>
      </c>
      <c r="L303" s="176">
        <v>1</v>
      </c>
      <c r="M303" s="176"/>
      <c r="N303" s="286">
        <v>3</v>
      </c>
      <c r="O303" s="286">
        <v>3</v>
      </c>
      <c r="P303" s="176"/>
      <c r="Q303" s="203">
        <f t="shared" si="208"/>
        <v>3</v>
      </c>
      <c r="R303" s="203">
        <f t="shared" si="209"/>
        <v>3</v>
      </c>
      <c r="S303" s="203">
        <f t="shared" si="210"/>
        <v>0</v>
      </c>
      <c r="T303" s="203">
        <f t="shared" si="211"/>
        <v>0</v>
      </c>
      <c r="U303" s="203">
        <f t="shared" si="212"/>
        <v>0</v>
      </c>
      <c r="V303" s="175">
        <f>IF(Q303&gt;0,VLOOKUP(Q303,Jahresfaktoren!$A$11:$B$24,2,),0)</f>
        <v>152</v>
      </c>
      <c r="W303" s="175">
        <f>IF(R303&gt;0,VLOOKUP(R303,Jahresfaktoren!$D$11:$E$24,2,),0)</f>
        <v>150</v>
      </c>
      <c r="X303" s="175">
        <f>IF(S303&gt;0,VLOOKUP(S303,Jahresfaktoren!$A$28:$B$29,2,),0)</f>
        <v>0</v>
      </c>
      <c r="Y303" s="175">
        <f>IF(T303&gt;0,VLOOKUP(T303,Jahresfaktoren!$A$28:$B$29,2,),0)</f>
        <v>0</v>
      </c>
      <c r="Z303" s="175">
        <f>IF(U303&gt;0,VLOOKUP(U303,Jahresfaktoren!$A$32:$B$33,2,),)</f>
        <v>0</v>
      </c>
      <c r="AA303" s="177">
        <f t="shared" si="217"/>
        <v>3547.68</v>
      </c>
      <c r="AB303" s="177">
        <f t="shared" si="218"/>
        <v>3501</v>
      </c>
      <c r="AC303" s="177" t="str">
        <f t="shared" si="219"/>
        <v/>
      </c>
      <c r="AD303" s="177" t="str">
        <f t="shared" si="220"/>
        <v/>
      </c>
      <c r="AE303" s="177" t="str">
        <f t="shared" si="221"/>
        <v/>
      </c>
      <c r="AF303" s="178">
        <f>IF(Q303&gt;0,VLOOKUP(H303,Leistungszahlen!$A$11:$C$158,3,),0)</f>
        <v>0</v>
      </c>
      <c r="AG303" s="178">
        <f>IF(R303&gt;0,VLOOKUP(H303,Leistungszahlen!$A$11:$F$158,6,),IF(T303&gt;0,VLOOKUP(H303,Leistungszahlen!$A$11:$F$158,6,),0))</f>
        <v>0</v>
      </c>
      <c r="AH303" s="179" t="e">
        <f t="shared" si="203"/>
        <v>#DIV/0!</v>
      </c>
      <c r="AI303" s="179" t="e">
        <f t="shared" si="204"/>
        <v>#DIV/0!</v>
      </c>
      <c r="AJ303" s="179">
        <f t="shared" si="205"/>
        <v>0</v>
      </c>
      <c r="AK303" s="179">
        <f t="shared" si="206"/>
        <v>0</v>
      </c>
      <c r="AL303" s="179">
        <f t="shared" si="207"/>
        <v>0</v>
      </c>
      <c r="AM303" s="180">
        <f>IF(L303=1,Stundensätze!$D$13,IF(L303=2,Stundensätze!$D$17,IF(L303=4,Stundensätze!$D$21,"")))</f>
        <v>0</v>
      </c>
      <c r="AN303" s="180">
        <f>IF(L303=1,Stundensätze!$D$15,IF(L303=2,Stundensätze!$D$19,IF(L303=4,Stundensätze!$D$23,"")))</f>
        <v>0</v>
      </c>
      <c r="AO303" s="180" t="e">
        <f t="shared" si="222"/>
        <v>#DIV/0!</v>
      </c>
      <c r="AP303" s="180">
        <f t="shared" si="223"/>
        <v>0</v>
      </c>
      <c r="AQ303" s="192" t="e">
        <f t="shared" si="224"/>
        <v>#DIV/0!</v>
      </c>
      <c r="AR303" s="192" t="e">
        <f t="shared" si="225"/>
        <v>#DIV/0!</v>
      </c>
      <c r="AS303" s="193" t="e">
        <f t="shared" si="226"/>
        <v>#DIV/0!</v>
      </c>
      <c r="AT303" s="258" t="str">
        <f>IF(K303=0,0,VLOOKUP(K303,Kostenstellen!A:B,2,FALSE))</f>
        <v xml:space="preserve">Sophie-Luisen-Klinik                       </v>
      </c>
      <c r="AU303" s="68" t="str">
        <f t="shared" si="213"/>
        <v>A4</v>
      </c>
      <c r="AV303" s="68" t="str">
        <f t="shared" si="214"/>
        <v>A4</v>
      </c>
      <c r="AW303" s="68">
        <f>IF(AF303=0,0,VLOOKUP($H303,Leistungszahlen!$A$11:$H$158,4,FALSE))</f>
        <v>0</v>
      </c>
      <c r="AX303" s="68">
        <f>IF(AF303=0,0,VLOOKUP($H303,Leistungszahlen!$A$11:$H$158,5,FALSE))</f>
        <v>0</v>
      </c>
      <c r="AY303" s="68">
        <f>IF(AG303=0,0,VLOOKUP($H303,Leistungszahlen!$A$11:$H$158,6,FALSE))</f>
        <v>0</v>
      </c>
      <c r="AZ303" s="68">
        <f t="shared" si="215"/>
        <v>0</v>
      </c>
      <c r="BA303" s="68">
        <f t="shared" si="216"/>
        <v>0</v>
      </c>
      <c r="BC303" s="68">
        <f t="shared" si="227"/>
        <v>0</v>
      </c>
      <c r="BD303" s="285"/>
    </row>
    <row r="304" spans="1:56" s="68" customFormat="1" ht="33.75">
      <c r="A304" s="200"/>
      <c r="B304" s="200"/>
      <c r="C304" s="200" t="s">
        <v>641</v>
      </c>
      <c r="D304" s="200" t="s">
        <v>202</v>
      </c>
      <c r="E304" s="200" t="s">
        <v>352</v>
      </c>
      <c r="F304" s="200" t="s">
        <v>1025</v>
      </c>
      <c r="G304" s="200" t="s">
        <v>121</v>
      </c>
      <c r="H304" s="201" t="s">
        <v>200</v>
      </c>
      <c r="I304" s="202">
        <v>4.3</v>
      </c>
      <c r="J304" s="200" t="s">
        <v>778</v>
      </c>
      <c r="K304" s="176">
        <v>2</v>
      </c>
      <c r="L304" s="176">
        <v>1</v>
      </c>
      <c r="M304" s="176"/>
      <c r="N304" s="286">
        <v>6</v>
      </c>
      <c r="O304" s="286"/>
      <c r="P304" s="176"/>
      <c r="Q304" s="203">
        <f t="shared" si="208"/>
        <v>6</v>
      </c>
      <c r="R304" s="203">
        <f t="shared" si="209"/>
        <v>0</v>
      </c>
      <c r="S304" s="203">
        <f t="shared" si="210"/>
        <v>0</v>
      </c>
      <c r="T304" s="203">
        <f t="shared" si="211"/>
        <v>0</v>
      </c>
      <c r="U304" s="203">
        <f t="shared" si="212"/>
        <v>0</v>
      </c>
      <c r="V304" s="175">
        <f>IF(Q304&gt;0,VLOOKUP(Q304,Jahresfaktoren!$A$11:$B$24,2,),0)</f>
        <v>302</v>
      </c>
      <c r="W304" s="175">
        <f>IF(R304&gt;0,VLOOKUP(R304,Jahresfaktoren!$D$11:$E$24,2,),0)</f>
        <v>0</v>
      </c>
      <c r="X304" s="175">
        <f>IF(S304&gt;0,VLOOKUP(S304,Jahresfaktoren!$A$28:$B$29,2,),0)</f>
        <v>0</v>
      </c>
      <c r="Y304" s="175">
        <f>IF(T304&gt;0,VLOOKUP(T304,Jahresfaktoren!$A$28:$B$29,2,),0)</f>
        <v>0</v>
      </c>
      <c r="Z304" s="175">
        <f>IF(U304&gt;0,VLOOKUP(U304,Jahresfaktoren!$A$32:$B$33,2,),)</f>
        <v>0</v>
      </c>
      <c r="AA304" s="177">
        <f t="shared" si="217"/>
        <v>1298.5999999999999</v>
      </c>
      <c r="AB304" s="177" t="str">
        <f t="shared" si="218"/>
        <v/>
      </c>
      <c r="AC304" s="177" t="str">
        <f t="shared" si="219"/>
        <v/>
      </c>
      <c r="AD304" s="177" t="str">
        <f t="shared" si="220"/>
        <v/>
      </c>
      <c r="AE304" s="177" t="str">
        <f t="shared" si="221"/>
        <v/>
      </c>
      <c r="AF304" s="178">
        <f>IF(Q304&gt;0,VLOOKUP(H304,Leistungszahlen!$A$11:$C$158,3,),0)</f>
        <v>0</v>
      </c>
      <c r="AG304" s="178">
        <f>IF(R304&gt;0,VLOOKUP(H304,Leistungszahlen!$A$11:$F$158,6,),IF(T304&gt;0,VLOOKUP(H304,Leistungszahlen!$A$11:$F$158,6,),0))</f>
        <v>0</v>
      </c>
      <c r="AH304" s="179" t="e">
        <f t="shared" si="203"/>
        <v>#DIV/0!</v>
      </c>
      <c r="AI304" s="179">
        <f t="shared" si="204"/>
        <v>0</v>
      </c>
      <c r="AJ304" s="179">
        <f t="shared" si="205"/>
        <v>0</v>
      </c>
      <c r="AK304" s="179">
        <f t="shared" si="206"/>
        <v>0</v>
      </c>
      <c r="AL304" s="179">
        <f t="shared" si="207"/>
        <v>0</v>
      </c>
      <c r="AM304" s="180">
        <f>IF(L304=1,Stundensätze!$D$13,IF(L304=2,Stundensätze!$D$17,IF(L304=4,Stundensätze!$D$21,"")))</f>
        <v>0</v>
      </c>
      <c r="AN304" s="180">
        <f>IF(L304=1,Stundensätze!$D$15,IF(L304=2,Stundensätze!$D$19,IF(L304=4,Stundensätze!$D$23,"")))</f>
        <v>0</v>
      </c>
      <c r="AO304" s="180" t="e">
        <f t="shared" si="222"/>
        <v>#DIV/0!</v>
      </c>
      <c r="AP304" s="180">
        <f t="shared" si="223"/>
        <v>0</v>
      </c>
      <c r="AQ304" s="192" t="e">
        <f t="shared" si="224"/>
        <v>#DIV/0!</v>
      </c>
      <c r="AR304" s="192" t="e">
        <f t="shared" si="225"/>
        <v>#DIV/0!</v>
      </c>
      <c r="AS304" s="193" t="e">
        <f t="shared" si="226"/>
        <v>#DIV/0!</v>
      </c>
      <c r="AT304" s="258" t="str">
        <f>IF(K304=0,0,VLOOKUP(K304,Kostenstellen!A:B,2,FALSE))</f>
        <v xml:space="preserve">Sophie-Luisen-Klinik                       </v>
      </c>
      <c r="AU304" s="68" t="str">
        <f t="shared" si="213"/>
        <v>B</v>
      </c>
      <c r="AV304" s="68" t="str">
        <f t="shared" si="214"/>
        <v/>
      </c>
      <c r="AW304" s="68">
        <f>IF(AF304=0,0,VLOOKUP($H304,Leistungszahlen!$A$11:$H$158,4,FALSE))</f>
        <v>0</v>
      </c>
      <c r="AX304" s="68">
        <f>IF(AF304=0,0,VLOOKUP($H304,Leistungszahlen!$A$11:$H$158,5,FALSE))</f>
        <v>0</v>
      </c>
      <c r="AY304" s="68">
        <f>IF(AG304=0,0,VLOOKUP($H304,Leistungszahlen!$A$11:$H$158,6,FALSE))</f>
        <v>0</v>
      </c>
      <c r="AZ304" s="68">
        <f t="shared" si="215"/>
        <v>0</v>
      </c>
      <c r="BA304" s="68">
        <f t="shared" si="216"/>
        <v>0</v>
      </c>
      <c r="BC304" s="68">
        <f t="shared" si="227"/>
        <v>0</v>
      </c>
      <c r="BD304" s="285"/>
    </row>
    <row r="305" spans="1:56" s="68" customFormat="1" ht="33.75">
      <c r="A305" s="200"/>
      <c r="B305" s="200"/>
      <c r="C305" s="200" t="s">
        <v>641</v>
      </c>
      <c r="D305" s="200" t="s">
        <v>202</v>
      </c>
      <c r="E305" s="200" t="s">
        <v>352</v>
      </c>
      <c r="F305" s="200" t="s">
        <v>1026</v>
      </c>
      <c r="G305" s="200" t="s">
        <v>556</v>
      </c>
      <c r="H305" s="201" t="s">
        <v>290</v>
      </c>
      <c r="I305" s="202">
        <v>23.34</v>
      </c>
      <c r="J305" s="200" t="s">
        <v>780</v>
      </c>
      <c r="K305" s="176">
        <v>2</v>
      </c>
      <c r="L305" s="176">
        <v>1</v>
      </c>
      <c r="M305" s="176"/>
      <c r="N305" s="286">
        <v>3</v>
      </c>
      <c r="O305" s="286">
        <v>3</v>
      </c>
      <c r="P305" s="176"/>
      <c r="Q305" s="203">
        <f t="shared" si="208"/>
        <v>3</v>
      </c>
      <c r="R305" s="203">
        <f t="shared" si="209"/>
        <v>3</v>
      </c>
      <c r="S305" s="203">
        <f t="shared" si="210"/>
        <v>0</v>
      </c>
      <c r="T305" s="203">
        <f t="shared" si="211"/>
        <v>0</v>
      </c>
      <c r="U305" s="203">
        <f t="shared" si="212"/>
        <v>0</v>
      </c>
      <c r="V305" s="175">
        <f>IF(Q305&gt;0,VLOOKUP(Q305,Jahresfaktoren!$A$11:$B$24,2,),0)</f>
        <v>152</v>
      </c>
      <c r="W305" s="175">
        <f>IF(R305&gt;0,VLOOKUP(R305,Jahresfaktoren!$D$11:$E$24,2,),0)</f>
        <v>150</v>
      </c>
      <c r="X305" s="175">
        <f>IF(S305&gt;0,VLOOKUP(S305,Jahresfaktoren!$A$28:$B$29,2,),0)</f>
        <v>0</v>
      </c>
      <c r="Y305" s="175">
        <f>IF(T305&gt;0,VLOOKUP(T305,Jahresfaktoren!$A$28:$B$29,2,),0)</f>
        <v>0</v>
      </c>
      <c r="Z305" s="175">
        <f>IF(U305&gt;0,VLOOKUP(U305,Jahresfaktoren!$A$32:$B$33,2,),)</f>
        <v>0</v>
      </c>
      <c r="AA305" s="177">
        <f t="shared" si="217"/>
        <v>3547.68</v>
      </c>
      <c r="AB305" s="177">
        <f t="shared" si="218"/>
        <v>3501</v>
      </c>
      <c r="AC305" s="177" t="str">
        <f t="shared" si="219"/>
        <v/>
      </c>
      <c r="AD305" s="177" t="str">
        <f t="shared" si="220"/>
        <v/>
      </c>
      <c r="AE305" s="177" t="str">
        <f t="shared" si="221"/>
        <v/>
      </c>
      <c r="AF305" s="178">
        <f>IF(Q305&gt;0,VLOOKUP(H305,Leistungszahlen!$A$11:$C$158,3,),0)</f>
        <v>0</v>
      </c>
      <c r="AG305" s="178">
        <f>IF(R305&gt;0,VLOOKUP(H305,Leistungszahlen!$A$11:$F$158,6,),IF(T305&gt;0,VLOOKUP(H305,Leistungszahlen!$A$11:$F$158,6,),0))</f>
        <v>0</v>
      </c>
      <c r="AH305" s="179" t="e">
        <f t="shared" si="203"/>
        <v>#DIV/0!</v>
      </c>
      <c r="AI305" s="179" t="e">
        <f t="shared" si="204"/>
        <v>#DIV/0!</v>
      </c>
      <c r="AJ305" s="179">
        <f t="shared" si="205"/>
        <v>0</v>
      </c>
      <c r="AK305" s="179">
        <f t="shared" si="206"/>
        <v>0</v>
      </c>
      <c r="AL305" s="179">
        <f t="shared" si="207"/>
        <v>0</v>
      </c>
      <c r="AM305" s="180">
        <f>IF(L305=1,Stundensätze!$D$13,IF(L305=2,Stundensätze!$D$17,IF(L305=4,Stundensätze!$D$21,"")))</f>
        <v>0</v>
      </c>
      <c r="AN305" s="180">
        <f>IF(L305=1,Stundensätze!$D$15,IF(L305=2,Stundensätze!$D$19,IF(L305=4,Stundensätze!$D$23,"")))</f>
        <v>0</v>
      </c>
      <c r="AO305" s="180" t="e">
        <f t="shared" si="222"/>
        <v>#DIV/0!</v>
      </c>
      <c r="AP305" s="180">
        <f t="shared" si="223"/>
        <v>0</v>
      </c>
      <c r="AQ305" s="192" t="e">
        <f t="shared" si="224"/>
        <v>#DIV/0!</v>
      </c>
      <c r="AR305" s="192" t="e">
        <f t="shared" si="225"/>
        <v>#DIV/0!</v>
      </c>
      <c r="AS305" s="193" t="e">
        <f t="shared" si="226"/>
        <v>#DIV/0!</v>
      </c>
      <c r="AT305" s="258" t="str">
        <f>IF(K305=0,0,VLOOKUP(K305,Kostenstellen!A:B,2,FALSE))</f>
        <v xml:space="preserve">Sophie-Luisen-Klinik                       </v>
      </c>
      <c r="AU305" s="68" t="str">
        <f t="shared" si="213"/>
        <v>A4</v>
      </c>
      <c r="AV305" s="68" t="str">
        <f t="shared" si="214"/>
        <v>A4</v>
      </c>
      <c r="AW305" s="68">
        <f>IF(AF305=0,0,VLOOKUP($H305,Leistungszahlen!$A$11:$H$158,4,FALSE))</f>
        <v>0</v>
      </c>
      <c r="AX305" s="68">
        <f>IF(AF305=0,0,VLOOKUP($H305,Leistungszahlen!$A$11:$H$158,5,FALSE))</f>
        <v>0</v>
      </c>
      <c r="AY305" s="68">
        <f>IF(AG305=0,0,VLOOKUP($H305,Leistungszahlen!$A$11:$H$158,6,FALSE))</f>
        <v>0</v>
      </c>
      <c r="AZ305" s="68">
        <f t="shared" si="215"/>
        <v>0</v>
      </c>
      <c r="BA305" s="68">
        <f t="shared" si="216"/>
        <v>0</v>
      </c>
      <c r="BC305" s="68">
        <f t="shared" si="227"/>
        <v>0</v>
      </c>
      <c r="BD305" s="285"/>
    </row>
    <row r="306" spans="1:56" s="68" customFormat="1" ht="33.75">
      <c r="A306" s="200"/>
      <c r="B306" s="200"/>
      <c r="C306" s="200" t="s">
        <v>641</v>
      </c>
      <c r="D306" s="200" t="s">
        <v>202</v>
      </c>
      <c r="E306" s="200" t="s">
        <v>352</v>
      </c>
      <c r="F306" s="200" t="s">
        <v>1027</v>
      </c>
      <c r="G306" s="200" t="s">
        <v>121</v>
      </c>
      <c r="H306" s="201" t="s">
        <v>200</v>
      </c>
      <c r="I306" s="202">
        <v>4.3</v>
      </c>
      <c r="J306" s="200" t="s">
        <v>778</v>
      </c>
      <c r="K306" s="176">
        <v>2</v>
      </c>
      <c r="L306" s="176">
        <v>1</v>
      </c>
      <c r="M306" s="176"/>
      <c r="N306" s="286">
        <v>6</v>
      </c>
      <c r="O306" s="286"/>
      <c r="P306" s="176"/>
      <c r="Q306" s="203">
        <f t="shared" si="208"/>
        <v>6</v>
      </c>
      <c r="R306" s="203">
        <f t="shared" si="209"/>
        <v>0</v>
      </c>
      <c r="S306" s="203">
        <f t="shared" si="210"/>
        <v>0</v>
      </c>
      <c r="T306" s="203">
        <f t="shared" si="211"/>
        <v>0</v>
      </c>
      <c r="U306" s="203">
        <f t="shared" si="212"/>
        <v>0</v>
      </c>
      <c r="V306" s="175">
        <f>IF(Q306&gt;0,VLOOKUP(Q306,Jahresfaktoren!$A$11:$B$24,2,),0)</f>
        <v>302</v>
      </c>
      <c r="W306" s="175">
        <f>IF(R306&gt;0,VLOOKUP(R306,Jahresfaktoren!$D$11:$E$24,2,),0)</f>
        <v>0</v>
      </c>
      <c r="X306" s="175">
        <f>IF(S306&gt;0,VLOOKUP(S306,Jahresfaktoren!$A$28:$B$29,2,),0)</f>
        <v>0</v>
      </c>
      <c r="Y306" s="175">
        <f>IF(T306&gt;0,VLOOKUP(T306,Jahresfaktoren!$A$28:$B$29,2,),0)</f>
        <v>0</v>
      </c>
      <c r="Z306" s="175">
        <f>IF(U306&gt;0,VLOOKUP(U306,Jahresfaktoren!$A$32:$B$33,2,),)</f>
        <v>0</v>
      </c>
      <c r="AA306" s="177">
        <f t="shared" si="217"/>
        <v>1298.5999999999999</v>
      </c>
      <c r="AB306" s="177" t="str">
        <f t="shared" si="218"/>
        <v/>
      </c>
      <c r="AC306" s="177" t="str">
        <f t="shared" si="219"/>
        <v/>
      </c>
      <c r="AD306" s="177" t="str">
        <f t="shared" si="220"/>
        <v/>
      </c>
      <c r="AE306" s="177" t="str">
        <f t="shared" si="221"/>
        <v/>
      </c>
      <c r="AF306" s="178">
        <f>IF(Q306&gt;0,VLOOKUP(H306,Leistungszahlen!$A$11:$C$158,3,),0)</f>
        <v>0</v>
      </c>
      <c r="AG306" s="178">
        <f>IF(R306&gt;0,VLOOKUP(H306,Leistungszahlen!$A$11:$F$158,6,),IF(T306&gt;0,VLOOKUP(H306,Leistungszahlen!$A$11:$F$158,6,),0))</f>
        <v>0</v>
      </c>
      <c r="AH306" s="179" t="e">
        <f t="shared" si="203"/>
        <v>#DIV/0!</v>
      </c>
      <c r="AI306" s="179">
        <f t="shared" si="204"/>
        <v>0</v>
      </c>
      <c r="AJ306" s="179">
        <f t="shared" si="205"/>
        <v>0</v>
      </c>
      <c r="AK306" s="179">
        <f t="shared" si="206"/>
        <v>0</v>
      </c>
      <c r="AL306" s="179">
        <f t="shared" si="207"/>
        <v>0</v>
      </c>
      <c r="AM306" s="180">
        <f>IF(L306=1,Stundensätze!$D$13,IF(L306=2,Stundensätze!$D$17,IF(L306=4,Stundensätze!$D$21,"")))</f>
        <v>0</v>
      </c>
      <c r="AN306" s="180">
        <f>IF(L306=1,Stundensätze!$D$15,IF(L306=2,Stundensätze!$D$19,IF(L306=4,Stundensätze!$D$23,"")))</f>
        <v>0</v>
      </c>
      <c r="AO306" s="180" t="e">
        <f t="shared" si="222"/>
        <v>#DIV/0!</v>
      </c>
      <c r="AP306" s="180">
        <f t="shared" si="223"/>
        <v>0</v>
      </c>
      <c r="AQ306" s="192" t="e">
        <f t="shared" si="224"/>
        <v>#DIV/0!</v>
      </c>
      <c r="AR306" s="192" t="e">
        <f t="shared" si="225"/>
        <v>#DIV/0!</v>
      </c>
      <c r="AS306" s="193" t="e">
        <f t="shared" si="226"/>
        <v>#DIV/0!</v>
      </c>
      <c r="AT306" s="258" t="str">
        <f>IF(K306=0,0,VLOOKUP(K306,Kostenstellen!A:B,2,FALSE))</f>
        <v xml:space="preserve">Sophie-Luisen-Klinik                       </v>
      </c>
      <c r="AU306" s="68" t="str">
        <f t="shared" si="213"/>
        <v>B</v>
      </c>
      <c r="AV306" s="68" t="str">
        <f t="shared" si="214"/>
        <v/>
      </c>
      <c r="AW306" s="68">
        <f>IF(AF306=0,0,VLOOKUP($H306,Leistungszahlen!$A$11:$H$158,4,FALSE))</f>
        <v>0</v>
      </c>
      <c r="AX306" s="68">
        <f>IF(AF306=0,0,VLOOKUP($H306,Leistungszahlen!$A$11:$H$158,5,FALSE))</f>
        <v>0</v>
      </c>
      <c r="AY306" s="68">
        <f>IF(AG306=0,0,VLOOKUP($H306,Leistungszahlen!$A$11:$H$158,6,FALSE))</f>
        <v>0</v>
      </c>
      <c r="AZ306" s="68">
        <f t="shared" si="215"/>
        <v>0</v>
      </c>
      <c r="BA306" s="68">
        <f t="shared" si="216"/>
        <v>0</v>
      </c>
      <c r="BC306" s="68">
        <f t="shared" si="227"/>
        <v>0</v>
      </c>
      <c r="BD306" s="285"/>
    </row>
    <row r="307" spans="1:56" s="68" customFormat="1" ht="33.75">
      <c r="A307" s="200"/>
      <c r="B307" s="200"/>
      <c r="C307" s="200" t="s">
        <v>641</v>
      </c>
      <c r="D307" s="200" t="s">
        <v>202</v>
      </c>
      <c r="E307" s="200" t="s">
        <v>352</v>
      </c>
      <c r="F307" s="200" t="s">
        <v>1028</v>
      </c>
      <c r="G307" s="200" t="s">
        <v>556</v>
      </c>
      <c r="H307" s="201" t="s">
        <v>290</v>
      </c>
      <c r="I307" s="202">
        <v>23.34</v>
      </c>
      <c r="J307" s="200" t="s">
        <v>780</v>
      </c>
      <c r="K307" s="176">
        <v>2</v>
      </c>
      <c r="L307" s="176">
        <v>1</v>
      </c>
      <c r="M307" s="176"/>
      <c r="N307" s="286">
        <v>3</v>
      </c>
      <c r="O307" s="286">
        <v>3</v>
      </c>
      <c r="P307" s="176"/>
      <c r="Q307" s="203">
        <f t="shared" si="208"/>
        <v>3</v>
      </c>
      <c r="R307" s="203">
        <f t="shared" si="209"/>
        <v>3</v>
      </c>
      <c r="S307" s="203">
        <f t="shared" si="210"/>
        <v>0</v>
      </c>
      <c r="T307" s="203">
        <f t="shared" si="211"/>
        <v>0</v>
      </c>
      <c r="U307" s="203">
        <f t="shared" si="212"/>
        <v>0</v>
      </c>
      <c r="V307" s="175">
        <f>IF(Q307&gt;0,VLOOKUP(Q307,Jahresfaktoren!$A$11:$B$24,2,),0)</f>
        <v>152</v>
      </c>
      <c r="W307" s="175">
        <f>IF(R307&gt;0,VLOOKUP(R307,Jahresfaktoren!$D$11:$E$24,2,),0)</f>
        <v>150</v>
      </c>
      <c r="X307" s="175">
        <f>IF(S307&gt;0,VLOOKUP(S307,Jahresfaktoren!$A$28:$B$29,2,),0)</f>
        <v>0</v>
      </c>
      <c r="Y307" s="175">
        <f>IF(T307&gt;0,VLOOKUP(T307,Jahresfaktoren!$A$28:$B$29,2,),0)</f>
        <v>0</v>
      </c>
      <c r="Z307" s="175">
        <f>IF(U307&gt;0,VLOOKUP(U307,Jahresfaktoren!$A$32:$B$33,2,),)</f>
        <v>0</v>
      </c>
      <c r="AA307" s="177">
        <f t="shared" si="217"/>
        <v>3547.68</v>
      </c>
      <c r="AB307" s="177">
        <f t="shared" si="218"/>
        <v>3501</v>
      </c>
      <c r="AC307" s="177" t="str">
        <f t="shared" si="219"/>
        <v/>
      </c>
      <c r="AD307" s="177" t="str">
        <f t="shared" si="220"/>
        <v/>
      </c>
      <c r="AE307" s="177" t="str">
        <f t="shared" si="221"/>
        <v/>
      </c>
      <c r="AF307" s="178">
        <f>IF(Q307&gt;0,VLOOKUP(H307,Leistungszahlen!$A$11:$C$158,3,),0)</f>
        <v>0</v>
      </c>
      <c r="AG307" s="178">
        <f>IF(R307&gt;0,VLOOKUP(H307,Leistungszahlen!$A$11:$F$158,6,),IF(T307&gt;0,VLOOKUP(H307,Leistungszahlen!$A$11:$F$158,6,),0))</f>
        <v>0</v>
      </c>
      <c r="AH307" s="179" t="e">
        <f t="shared" si="203"/>
        <v>#DIV/0!</v>
      </c>
      <c r="AI307" s="179" t="e">
        <f t="shared" si="204"/>
        <v>#DIV/0!</v>
      </c>
      <c r="AJ307" s="179">
        <f t="shared" si="205"/>
        <v>0</v>
      </c>
      <c r="AK307" s="179">
        <f t="shared" si="206"/>
        <v>0</v>
      </c>
      <c r="AL307" s="179">
        <f t="shared" si="207"/>
        <v>0</v>
      </c>
      <c r="AM307" s="180">
        <f>IF(L307=1,Stundensätze!$D$13,IF(L307=2,Stundensätze!$D$17,IF(L307=4,Stundensätze!$D$21,"")))</f>
        <v>0</v>
      </c>
      <c r="AN307" s="180">
        <f>IF(L307=1,Stundensätze!$D$15,IF(L307=2,Stundensätze!$D$19,IF(L307=4,Stundensätze!$D$23,"")))</f>
        <v>0</v>
      </c>
      <c r="AO307" s="180" t="e">
        <f t="shared" si="222"/>
        <v>#DIV/0!</v>
      </c>
      <c r="AP307" s="180">
        <f t="shared" si="223"/>
        <v>0</v>
      </c>
      <c r="AQ307" s="192" t="e">
        <f t="shared" si="224"/>
        <v>#DIV/0!</v>
      </c>
      <c r="AR307" s="192" t="e">
        <f t="shared" si="225"/>
        <v>#DIV/0!</v>
      </c>
      <c r="AS307" s="193" t="e">
        <f t="shared" si="226"/>
        <v>#DIV/0!</v>
      </c>
      <c r="AT307" s="258" t="str">
        <f>IF(K307=0,0,VLOOKUP(K307,Kostenstellen!A:B,2,FALSE))</f>
        <v xml:space="preserve">Sophie-Luisen-Klinik                       </v>
      </c>
      <c r="AU307" s="68" t="str">
        <f t="shared" si="213"/>
        <v>A4</v>
      </c>
      <c r="AV307" s="68" t="str">
        <f t="shared" si="214"/>
        <v>A4</v>
      </c>
      <c r="AW307" s="68">
        <f>IF(AF307=0,0,VLOOKUP($H307,Leistungszahlen!$A$11:$H$158,4,FALSE))</f>
        <v>0</v>
      </c>
      <c r="AX307" s="68">
        <f>IF(AF307=0,0,VLOOKUP($H307,Leistungszahlen!$A$11:$H$158,5,FALSE))</f>
        <v>0</v>
      </c>
      <c r="AY307" s="68">
        <f>IF(AG307=0,0,VLOOKUP($H307,Leistungszahlen!$A$11:$H$158,6,FALSE))</f>
        <v>0</v>
      </c>
      <c r="AZ307" s="68">
        <f t="shared" si="215"/>
        <v>0</v>
      </c>
      <c r="BA307" s="68">
        <f t="shared" si="216"/>
        <v>0</v>
      </c>
      <c r="BC307" s="68">
        <f t="shared" si="227"/>
        <v>0</v>
      </c>
      <c r="BD307" s="285"/>
    </row>
    <row r="308" spans="1:56" s="68" customFormat="1" ht="33.75">
      <c r="A308" s="200"/>
      <c r="B308" s="200"/>
      <c r="C308" s="200" t="s">
        <v>641</v>
      </c>
      <c r="D308" s="200" t="s">
        <v>202</v>
      </c>
      <c r="E308" s="200" t="s">
        <v>352</v>
      </c>
      <c r="F308" s="200" t="s">
        <v>1029</v>
      </c>
      <c r="G308" s="200" t="s">
        <v>121</v>
      </c>
      <c r="H308" s="201" t="s">
        <v>200</v>
      </c>
      <c r="I308" s="202">
        <v>4.3</v>
      </c>
      <c r="J308" s="200" t="s">
        <v>778</v>
      </c>
      <c r="K308" s="176">
        <v>2</v>
      </c>
      <c r="L308" s="176">
        <v>1</v>
      </c>
      <c r="M308" s="176"/>
      <c r="N308" s="286">
        <v>6</v>
      </c>
      <c r="O308" s="286"/>
      <c r="P308" s="176"/>
      <c r="Q308" s="203">
        <f t="shared" si="208"/>
        <v>6</v>
      </c>
      <c r="R308" s="203">
        <f t="shared" si="209"/>
        <v>0</v>
      </c>
      <c r="S308" s="203">
        <f t="shared" si="210"/>
        <v>0</v>
      </c>
      <c r="T308" s="203">
        <f t="shared" si="211"/>
        <v>0</v>
      </c>
      <c r="U308" s="203">
        <f t="shared" si="212"/>
        <v>0</v>
      </c>
      <c r="V308" s="175">
        <f>IF(Q308&gt;0,VLOOKUP(Q308,Jahresfaktoren!$A$11:$B$24,2,),0)</f>
        <v>302</v>
      </c>
      <c r="W308" s="175">
        <f>IF(R308&gt;0,VLOOKUP(R308,Jahresfaktoren!$D$11:$E$24,2,),0)</f>
        <v>0</v>
      </c>
      <c r="X308" s="175">
        <f>IF(S308&gt;0,VLOOKUP(S308,Jahresfaktoren!$A$28:$B$29,2,),0)</f>
        <v>0</v>
      </c>
      <c r="Y308" s="175">
        <f>IF(T308&gt;0,VLOOKUP(T308,Jahresfaktoren!$A$28:$B$29,2,),0)</f>
        <v>0</v>
      </c>
      <c r="Z308" s="175">
        <f>IF(U308&gt;0,VLOOKUP(U308,Jahresfaktoren!$A$32:$B$33,2,),)</f>
        <v>0</v>
      </c>
      <c r="AA308" s="177">
        <f t="shared" si="217"/>
        <v>1298.5999999999999</v>
      </c>
      <c r="AB308" s="177" t="str">
        <f t="shared" si="218"/>
        <v/>
      </c>
      <c r="AC308" s="177" t="str">
        <f t="shared" si="219"/>
        <v/>
      </c>
      <c r="AD308" s="177" t="str">
        <f t="shared" si="220"/>
        <v/>
      </c>
      <c r="AE308" s="177" t="str">
        <f t="shared" si="221"/>
        <v/>
      </c>
      <c r="AF308" s="178">
        <f>IF(Q308&gt;0,VLOOKUP(H308,Leistungszahlen!$A$11:$C$158,3,),0)</f>
        <v>0</v>
      </c>
      <c r="AG308" s="178">
        <f>IF(R308&gt;0,VLOOKUP(H308,Leistungszahlen!$A$11:$F$158,6,),IF(T308&gt;0,VLOOKUP(H308,Leistungszahlen!$A$11:$F$158,6,),0))</f>
        <v>0</v>
      </c>
      <c r="AH308" s="179" t="e">
        <f t="shared" si="203"/>
        <v>#DIV/0!</v>
      </c>
      <c r="AI308" s="179">
        <f t="shared" si="204"/>
        <v>0</v>
      </c>
      <c r="AJ308" s="179">
        <f t="shared" si="205"/>
        <v>0</v>
      </c>
      <c r="AK308" s="179">
        <f t="shared" si="206"/>
        <v>0</v>
      </c>
      <c r="AL308" s="179">
        <f t="shared" si="207"/>
        <v>0</v>
      </c>
      <c r="AM308" s="180">
        <f>IF(L308=1,Stundensätze!$D$13,IF(L308=2,Stundensätze!$D$17,IF(L308=4,Stundensätze!$D$21,"")))</f>
        <v>0</v>
      </c>
      <c r="AN308" s="180">
        <f>IF(L308=1,Stundensätze!$D$15,IF(L308=2,Stundensätze!$D$19,IF(L308=4,Stundensätze!$D$23,"")))</f>
        <v>0</v>
      </c>
      <c r="AO308" s="180" t="e">
        <f t="shared" si="222"/>
        <v>#DIV/0!</v>
      </c>
      <c r="AP308" s="180">
        <f t="shared" si="223"/>
        <v>0</v>
      </c>
      <c r="AQ308" s="192" t="e">
        <f t="shared" si="224"/>
        <v>#DIV/0!</v>
      </c>
      <c r="AR308" s="192" t="e">
        <f t="shared" si="225"/>
        <v>#DIV/0!</v>
      </c>
      <c r="AS308" s="193" t="e">
        <f t="shared" si="226"/>
        <v>#DIV/0!</v>
      </c>
      <c r="AT308" s="258" t="str">
        <f>IF(K308=0,0,VLOOKUP(K308,Kostenstellen!A:B,2,FALSE))</f>
        <v xml:space="preserve">Sophie-Luisen-Klinik                       </v>
      </c>
      <c r="AU308" s="68" t="str">
        <f t="shared" si="213"/>
        <v>B</v>
      </c>
      <c r="AV308" s="68" t="str">
        <f t="shared" si="214"/>
        <v/>
      </c>
      <c r="AW308" s="68">
        <f>IF(AF308=0,0,VLOOKUP($H308,Leistungszahlen!$A$11:$H$158,4,FALSE))</f>
        <v>0</v>
      </c>
      <c r="AX308" s="68">
        <f>IF(AF308=0,0,VLOOKUP($H308,Leistungszahlen!$A$11:$H$158,5,FALSE))</f>
        <v>0</v>
      </c>
      <c r="AY308" s="68">
        <f>IF(AG308=0,0,VLOOKUP($H308,Leistungszahlen!$A$11:$H$158,6,FALSE))</f>
        <v>0</v>
      </c>
      <c r="AZ308" s="68">
        <f t="shared" si="215"/>
        <v>0</v>
      </c>
      <c r="BA308" s="68">
        <f t="shared" si="216"/>
        <v>0</v>
      </c>
      <c r="BC308" s="68">
        <f t="shared" si="227"/>
        <v>0</v>
      </c>
      <c r="BD308" s="285"/>
    </row>
    <row r="309" spans="1:56" s="68" customFormat="1" ht="33.75">
      <c r="A309" s="200"/>
      <c r="B309" s="200"/>
      <c r="C309" s="200" t="s">
        <v>641</v>
      </c>
      <c r="D309" s="200" t="s">
        <v>202</v>
      </c>
      <c r="E309" s="200" t="s">
        <v>352</v>
      </c>
      <c r="F309" s="200" t="s">
        <v>1030</v>
      </c>
      <c r="G309" s="200" t="s">
        <v>971</v>
      </c>
      <c r="H309" s="201" t="s">
        <v>686</v>
      </c>
      <c r="I309" s="202">
        <v>19.37</v>
      </c>
      <c r="J309" s="200" t="s">
        <v>780</v>
      </c>
      <c r="K309" s="176">
        <v>2</v>
      </c>
      <c r="L309" s="176">
        <v>1</v>
      </c>
      <c r="M309" s="176"/>
      <c r="N309" s="286">
        <v>6</v>
      </c>
      <c r="O309" s="286"/>
      <c r="P309" s="176"/>
      <c r="Q309" s="203">
        <f t="shared" si="208"/>
        <v>6</v>
      </c>
      <c r="R309" s="203">
        <f t="shared" si="209"/>
        <v>0</v>
      </c>
      <c r="S309" s="203">
        <f t="shared" si="210"/>
        <v>0</v>
      </c>
      <c r="T309" s="203">
        <f t="shared" si="211"/>
        <v>0</v>
      </c>
      <c r="U309" s="203">
        <f t="shared" si="212"/>
        <v>0</v>
      </c>
      <c r="V309" s="175">
        <f>IF(Q309&gt;0,VLOOKUP(Q309,Jahresfaktoren!$A$11:$B$24,2,),0)</f>
        <v>302</v>
      </c>
      <c r="W309" s="175">
        <f>IF(R309&gt;0,VLOOKUP(R309,Jahresfaktoren!$D$11:$E$24,2,),0)</f>
        <v>0</v>
      </c>
      <c r="X309" s="175">
        <f>IF(S309&gt;0,VLOOKUP(S309,Jahresfaktoren!$A$28:$B$29,2,),0)</f>
        <v>0</v>
      </c>
      <c r="Y309" s="175">
        <f>IF(T309&gt;0,VLOOKUP(T309,Jahresfaktoren!$A$28:$B$29,2,),0)</f>
        <v>0</v>
      </c>
      <c r="Z309" s="175">
        <f>IF(U309&gt;0,VLOOKUP(U309,Jahresfaktoren!$A$32:$B$33,2,),)</f>
        <v>0</v>
      </c>
      <c r="AA309" s="177">
        <f t="shared" si="217"/>
        <v>5849.7400000000007</v>
      </c>
      <c r="AB309" s="177" t="str">
        <f t="shared" si="218"/>
        <v/>
      </c>
      <c r="AC309" s="177" t="str">
        <f t="shared" si="219"/>
        <v/>
      </c>
      <c r="AD309" s="177" t="str">
        <f t="shared" si="220"/>
        <v/>
      </c>
      <c r="AE309" s="177" t="str">
        <f t="shared" si="221"/>
        <v/>
      </c>
      <c r="AF309" s="178">
        <f>IF(Q309&gt;0,VLOOKUP(H309,Leistungszahlen!$A$11:$C$158,3,),0)</f>
        <v>0</v>
      </c>
      <c r="AG309" s="178">
        <f>IF(R309&gt;0,VLOOKUP(H309,Leistungszahlen!$A$11:$F$158,6,),IF(T309&gt;0,VLOOKUP(H309,Leistungszahlen!$A$11:$F$158,6,),0))</f>
        <v>0</v>
      </c>
      <c r="AH309" s="179" t="e">
        <f t="shared" si="203"/>
        <v>#DIV/0!</v>
      </c>
      <c r="AI309" s="179">
        <f t="shared" si="204"/>
        <v>0</v>
      </c>
      <c r="AJ309" s="179">
        <f t="shared" si="205"/>
        <v>0</v>
      </c>
      <c r="AK309" s="179">
        <f t="shared" si="206"/>
        <v>0</v>
      </c>
      <c r="AL309" s="179">
        <f t="shared" si="207"/>
        <v>0</v>
      </c>
      <c r="AM309" s="180">
        <f>IF(L309=1,Stundensätze!$D$13,IF(L309=2,Stundensätze!$D$17,IF(L309=4,Stundensätze!$D$21,"")))</f>
        <v>0</v>
      </c>
      <c r="AN309" s="180">
        <f>IF(L309=1,Stundensätze!$D$15,IF(L309=2,Stundensätze!$D$19,IF(L309=4,Stundensätze!$D$23,"")))</f>
        <v>0</v>
      </c>
      <c r="AO309" s="180" t="e">
        <f t="shared" si="222"/>
        <v>#DIV/0!</v>
      </c>
      <c r="AP309" s="180">
        <f t="shared" si="223"/>
        <v>0</v>
      </c>
      <c r="AQ309" s="192" t="e">
        <f t="shared" si="224"/>
        <v>#DIV/0!</v>
      </c>
      <c r="AR309" s="192" t="e">
        <f t="shared" si="225"/>
        <v>#DIV/0!</v>
      </c>
      <c r="AS309" s="193" t="e">
        <f t="shared" si="226"/>
        <v>#DIV/0!</v>
      </c>
      <c r="AT309" s="258" t="str">
        <f>IF(K309=0,0,VLOOKUP(K309,Kostenstellen!A:B,2,FALSE))</f>
        <v xml:space="preserve">Sophie-Luisen-Klinik                       </v>
      </c>
      <c r="AU309" s="68" t="str">
        <f t="shared" si="213"/>
        <v>F1</v>
      </c>
      <c r="AV309" s="68" t="str">
        <f t="shared" si="214"/>
        <v/>
      </c>
      <c r="AW309" s="68">
        <f>IF(AF309=0,0,VLOOKUP($H309,Leistungszahlen!$A$11:$H$158,4,FALSE))</f>
        <v>0</v>
      </c>
      <c r="AX309" s="68">
        <f>IF(AF309=0,0,VLOOKUP($H309,Leistungszahlen!$A$11:$H$158,5,FALSE))</f>
        <v>0</v>
      </c>
      <c r="AY309" s="68">
        <f>IF(AG309=0,0,VLOOKUP($H309,Leistungszahlen!$A$11:$H$158,6,FALSE))</f>
        <v>0</v>
      </c>
      <c r="AZ309" s="68">
        <f t="shared" si="215"/>
        <v>0</v>
      </c>
      <c r="BA309" s="68">
        <f t="shared" si="216"/>
        <v>0</v>
      </c>
      <c r="BC309" s="68">
        <f t="shared" si="227"/>
        <v>0</v>
      </c>
      <c r="BD309" s="285"/>
    </row>
    <row r="310" spans="1:56" s="68" customFormat="1" ht="33.75">
      <c r="A310" s="200"/>
      <c r="B310" s="200"/>
      <c r="C310" s="200" t="s">
        <v>641</v>
      </c>
      <c r="D310" s="200" t="s">
        <v>202</v>
      </c>
      <c r="E310" s="200" t="s">
        <v>1000</v>
      </c>
      <c r="F310" s="200"/>
      <c r="G310" s="200" t="s">
        <v>116</v>
      </c>
      <c r="H310" s="201" t="s">
        <v>218</v>
      </c>
      <c r="I310" s="202">
        <v>18.47</v>
      </c>
      <c r="J310" s="200" t="s">
        <v>778</v>
      </c>
      <c r="K310" s="176">
        <v>2</v>
      </c>
      <c r="L310" s="176">
        <v>1</v>
      </c>
      <c r="M310" s="176"/>
      <c r="N310" s="286">
        <v>3</v>
      </c>
      <c r="O310" s="286"/>
      <c r="P310" s="176"/>
      <c r="Q310" s="203">
        <f t="shared" si="208"/>
        <v>3</v>
      </c>
      <c r="R310" s="203">
        <f t="shared" si="209"/>
        <v>0</v>
      </c>
      <c r="S310" s="203">
        <f t="shared" si="210"/>
        <v>0</v>
      </c>
      <c r="T310" s="203">
        <f t="shared" si="211"/>
        <v>0</v>
      </c>
      <c r="U310" s="203">
        <f t="shared" si="212"/>
        <v>0</v>
      </c>
      <c r="V310" s="175">
        <f>IF(Q310&gt;0,VLOOKUP(Q310,Jahresfaktoren!$A$11:$B$24,2,),0)</f>
        <v>152</v>
      </c>
      <c r="W310" s="175">
        <f>IF(R310&gt;0,VLOOKUP(R310,Jahresfaktoren!$D$11:$E$24,2,),0)</f>
        <v>0</v>
      </c>
      <c r="X310" s="175">
        <f>IF(S310&gt;0,VLOOKUP(S310,Jahresfaktoren!$A$28:$B$29,2,),0)</f>
        <v>0</v>
      </c>
      <c r="Y310" s="175">
        <f>IF(T310&gt;0,VLOOKUP(T310,Jahresfaktoren!$A$28:$B$29,2,),0)</f>
        <v>0</v>
      </c>
      <c r="Z310" s="175">
        <f>IF(U310&gt;0,VLOOKUP(U310,Jahresfaktoren!$A$32:$B$33,2,),)</f>
        <v>0</v>
      </c>
      <c r="AA310" s="177">
        <f t="shared" si="217"/>
        <v>2807.4399999999996</v>
      </c>
      <c r="AB310" s="177" t="str">
        <f t="shared" si="218"/>
        <v/>
      </c>
      <c r="AC310" s="177" t="str">
        <f t="shared" si="219"/>
        <v/>
      </c>
      <c r="AD310" s="177" t="str">
        <f t="shared" si="220"/>
        <v/>
      </c>
      <c r="AE310" s="177" t="str">
        <f t="shared" si="221"/>
        <v/>
      </c>
      <c r="AF310" s="178">
        <f>IF(Q310&gt;0,VLOOKUP(H310,Leistungszahlen!$A$11:$C$158,3,),0)</f>
        <v>0</v>
      </c>
      <c r="AG310" s="178">
        <f>IF(R310&gt;0,VLOOKUP(H310,Leistungszahlen!$A$11:$F$158,6,),IF(T310&gt;0,VLOOKUP(H310,Leistungszahlen!$A$11:$F$158,6,),0))</f>
        <v>0</v>
      </c>
      <c r="AH310" s="179" t="e">
        <f t="shared" si="203"/>
        <v>#DIV/0!</v>
      </c>
      <c r="AI310" s="179">
        <f t="shared" si="204"/>
        <v>0</v>
      </c>
      <c r="AJ310" s="179">
        <f t="shared" si="205"/>
        <v>0</v>
      </c>
      <c r="AK310" s="179">
        <f t="shared" si="206"/>
        <v>0</v>
      </c>
      <c r="AL310" s="179">
        <f t="shared" si="207"/>
        <v>0</v>
      </c>
      <c r="AM310" s="180">
        <f>IF(L310=1,Stundensätze!$D$13,IF(L310=2,Stundensätze!$D$17,IF(L310=4,Stundensätze!$D$21,"")))</f>
        <v>0</v>
      </c>
      <c r="AN310" s="180">
        <f>IF(L310=1,Stundensätze!$D$15,IF(L310=2,Stundensätze!$D$19,IF(L310=4,Stundensätze!$D$23,"")))</f>
        <v>0</v>
      </c>
      <c r="AO310" s="180" t="e">
        <f t="shared" si="222"/>
        <v>#DIV/0!</v>
      </c>
      <c r="AP310" s="180">
        <f t="shared" si="223"/>
        <v>0</v>
      </c>
      <c r="AQ310" s="192" t="e">
        <f t="shared" si="224"/>
        <v>#DIV/0!</v>
      </c>
      <c r="AR310" s="192" t="e">
        <f t="shared" si="225"/>
        <v>#DIV/0!</v>
      </c>
      <c r="AS310" s="193" t="e">
        <f t="shared" si="226"/>
        <v>#DIV/0!</v>
      </c>
      <c r="AT310" s="258" t="str">
        <f>IF(K310=0,0,VLOOKUP(K310,Kostenstellen!A:B,2,FALSE))</f>
        <v xml:space="preserve">Sophie-Luisen-Klinik                       </v>
      </c>
      <c r="AU310" s="68" t="str">
        <f t="shared" si="213"/>
        <v>U</v>
      </c>
      <c r="AV310" s="68" t="str">
        <f t="shared" si="214"/>
        <v/>
      </c>
      <c r="AW310" s="68">
        <f>IF(AF310=0,0,VLOOKUP($H310,Leistungszahlen!$A$11:$H$158,4,FALSE))</f>
        <v>0</v>
      </c>
      <c r="AX310" s="68">
        <f>IF(AF310=0,0,VLOOKUP($H310,Leistungszahlen!$A$11:$H$158,5,FALSE))</f>
        <v>0</v>
      </c>
      <c r="AY310" s="68">
        <f>IF(AG310=0,0,VLOOKUP($H310,Leistungszahlen!$A$11:$H$158,6,FALSE))</f>
        <v>0</v>
      </c>
      <c r="AZ310" s="68">
        <f t="shared" si="215"/>
        <v>0</v>
      </c>
      <c r="BA310" s="68">
        <f t="shared" si="216"/>
        <v>0</v>
      </c>
      <c r="BC310" s="68">
        <f t="shared" si="227"/>
        <v>0</v>
      </c>
      <c r="BD310" s="285"/>
    </row>
    <row r="311" spans="1:56" s="68" customFormat="1" ht="33.75">
      <c r="A311" s="200"/>
      <c r="B311" s="200"/>
      <c r="C311" s="200" t="s">
        <v>641</v>
      </c>
      <c r="D311" s="200" t="s">
        <v>202</v>
      </c>
      <c r="E311" s="200" t="s">
        <v>352</v>
      </c>
      <c r="F311" s="200"/>
      <c r="G311" s="200" t="s">
        <v>117</v>
      </c>
      <c r="H311" s="201" t="s">
        <v>220</v>
      </c>
      <c r="I311" s="202">
        <v>9.0399999999999991</v>
      </c>
      <c r="J311" s="200" t="s">
        <v>780</v>
      </c>
      <c r="K311" s="176">
        <v>2</v>
      </c>
      <c r="L311" s="176">
        <v>1</v>
      </c>
      <c r="M311" s="176" t="s">
        <v>119</v>
      </c>
      <c r="N311" s="286"/>
      <c r="O311" s="286"/>
      <c r="P311" s="176"/>
      <c r="Q311" s="203">
        <f t="shared" si="208"/>
        <v>0</v>
      </c>
      <c r="R311" s="203">
        <f t="shared" si="209"/>
        <v>0</v>
      </c>
      <c r="S311" s="203">
        <f t="shared" si="210"/>
        <v>0</v>
      </c>
      <c r="T311" s="203">
        <f t="shared" si="211"/>
        <v>0</v>
      </c>
      <c r="U311" s="203">
        <f t="shared" si="212"/>
        <v>0</v>
      </c>
      <c r="V311" s="175">
        <f>IF(Q311&gt;0,VLOOKUP(Q311,Jahresfaktoren!$A$11:$B$24,2,),0)</f>
        <v>0</v>
      </c>
      <c r="W311" s="175">
        <f>IF(R311&gt;0,VLOOKUP(R311,Jahresfaktoren!$D$11:$E$24,2,),0)</f>
        <v>0</v>
      </c>
      <c r="X311" s="175">
        <f>IF(S311&gt;0,VLOOKUP(S311,Jahresfaktoren!$A$28:$B$29,2,),0)</f>
        <v>0</v>
      </c>
      <c r="Y311" s="175">
        <f>IF(T311&gt;0,VLOOKUP(T311,Jahresfaktoren!$A$28:$B$29,2,),0)</f>
        <v>0</v>
      </c>
      <c r="Z311" s="175">
        <f>IF(U311&gt;0,VLOOKUP(U311,Jahresfaktoren!$A$32:$B$33,2,),)</f>
        <v>0</v>
      </c>
      <c r="AA311" s="177" t="str">
        <f t="shared" si="217"/>
        <v/>
      </c>
      <c r="AB311" s="177" t="str">
        <f t="shared" si="218"/>
        <v/>
      </c>
      <c r="AC311" s="177" t="str">
        <f t="shared" si="219"/>
        <v/>
      </c>
      <c r="AD311" s="177" t="str">
        <f t="shared" si="220"/>
        <v/>
      </c>
      <c r="AE311" s="177" t="str">
        <f t="shared" si="221"/>
        <v/>
      </c>
      <c r="AF311" s="178">
        <f>IF(Q311&gt;0,VLOOKUP(H311,Leistungszahlen!$A$11:$C$158,3,),0)</f>
        <v>0</v>
      </c>
      <c r="AG311" s="178">
        <f>IF(R311&gt;0,VLOOKUP(H311,Leistungszahlen!$A$11:$F$158,6,),IF(T311&gt;0,VLOOKUP(H311,Leistungszahlen!$A$11:$F$158,6,),0))</f>
        <v>0</v>
      </c>
      <c r="AH311" s="179">
        <f t="shared" si="203"/>
        <v>0</v>
      </c>
      <c r="AI311" s="179">
        <f t="shared" si="204"/>
        <v>0</v>
      </c>
      <c r="AJ311" s="179">
        <f t="shared" si="205"/>
        <v>0</v>
      </c>
      <c r="AK311" s="179">
        <f t="shared" si="206"/>
        <v>0</v>
      </c>
      <c r="AL311" s="179">
        <f t="shared" si="207"/>
        <v>0</v>
      </c>
      <c r="AM311" s="180">
        <f>IF(L311=1,Stundensätze!$D$13,IF(L311=2,Stundensätze!$D$17,IF(L311=4,Stundensätze!$D$21,"")))</f>
        <v>0</v>
      </c>
      <c r="AN311" s="180">
        <f>IF(L311=1,Stundensätze!$D$15,IF(L311=2,Stundensätze!$D$19,IF(L311=4,Stundensätze!$D$23,"")))</f>
        <v>0</v>
      </c>
      <c r="AO311" s="180">
        <f t="shared" si="222"/>
        <v>0</v>
      </c>
      <c r="AP311" s="180">
        <f t="shared" si="223"/>
        <v>0</v>
      </c>
      <c r="AQ311" s="192">
        <f t="shared" si="224"/>
        <v>0</v>
      </c>
      <c r="AR311" s="192">
        <f t="shared" si="225"/>
        <v>0</v>
      </c>
      <c r="AS311" s="193">
        <f t="shared" si="226"/>
        <v>0</v>
      </c>
      <c r="AT311" s="258" t="str">
        <f>IF(K311=0,0,VLOOKUP(K311,Kostenstellen!A:B,2,FALSE))</f>
        <v xml:space="preserve">Sophie-Luisen-Klinik                       </v>
      </c>
      <c r="AU311" s="68" t="str">
        <f t="shared" si="213"/>
        <v/>
      </c>
      <c r="AV311" s="68" t="str">
        <f t="shared" si="214"/>
        <v/>
      </c>
      <c r="AW311" s="68">
        <f>IF(AF311=0,0,VLOOKUP($H311,Leistungszahlen!$A$11:$H$158,4,FALSE))</f>
        <v>0</v>
      </c>
      <c r="AX311" s="68">
        <f>IF(AF311=0,0,VLOOKUP($H311,Leistungszahlen!$A$11:$H$158,5,FALSE))</f>
        <v>0</v>
      </c>
      <c r="AY311" s="68">
        <f>IF(AG311=0,0,VLOOKUP($H311,Leistungszahlen!$A$11:$H$158,6,FALSE))</f>
        <v>0</v>
      </c>
      <c r="AZ311" s="68">
        <f t="shared" si="215"/>
        <v>0</v>
      </c>
      <c r="BA311" s="68">
        <f t="shared" si="216"/>
        <v>0</v>
      </c>
      <c r="BC311" s="68">
        <f t="shared" si="227"/>
        <v>0</v>
      </c>
      <c r="BD311" s="285"/>
    </row>
    <row r="312" spans="1:56" s="68" customFormat="1" ht="33.75">
      <c r="A312" s="200"/>
      <c r="B312" s="200"/>
      <c r="C312" s="200" t="s">
        <v>641</v>
      </c>
      <c r="D312" s="200" t="s">
        <v>202</v>
      </c>
      <c r="E312" s="200" t="s">
        <v>352</v>
      </c>
      <c r="F312" s="200" t="s">
        <v>1031</v>
      </c>
      <c r="G312" s="200" t="s">
        <v>556</v>
      </c>
      <c r="H312" s="201" t="s">
        <v>290</v>
      </c>
      <c r="I312" s="202">
        <v>23.34</v>
      </c>
      <c r="J312" s="200" t="s">
        <v>780</v>
      </c>
      <c r="K312" s="176">
        <v>2</v>
      </c>
      <c r="L312" s="176">
        <v>1</v>
      </c>
      <c r="M312" s="176"/>
      <c r="N312" s="286">
        <v>3</v>
      </c>
      <c r="O312" s="286">
        <v>3</v>
      </c>
      <c r="P312" s="176"/>
      <c r="Q312" s="203">
        <f t="shared" si="208"/>
        <v>3</v>
      </c>
      <c r="R312" s="203">
        <f t="shared" si="209"/>
        <v>3</v>
      </c>
      <c r="S312" s="203">
        <f t="shared" si="210"/>
        <v>0</v>
      </c>
      <c r="T312" s="203">
        <f t="shared" si="211"/>
        <v>0</v>
      </c>
      <c r="U312" s="203">
        <f t="shared" si="212"/>
        <v>0</v>
      </c>
      <c r="V312" s="175">
        <f>IF(Q312&gt;0,VLOOKUP(Q312,Jahresfaktoren!$A$11:$B$24,2,),0)</f>
        <v>152</v>
      </c>
      <c r="W312" s="175">
        <f>IF(R312&gt;0,VLOOKUP(R312,Jahresfaktoren!$D$11:$E$24,2,),0)</f>
        <v>150</v>
      </c>
      <c r="X312" s="175">
        <f>IF(S312&gt;0,VLOOKUP(S312,Jahresfaktoren!$A$28:$B$29,2,),0)</f>
        <v>0</v>
      </c>
      <c r="Y312" s="175">
        <f>IF(T312&gt;0,VLOOKUP(T312,Jahresfaktoren!$A$28:$B$29,2,),0)</f>
        <v>0</v>
      </c>
      <c r="Z312" s="175">
        <f>IF(U312&gt;0,VLOOKUP(U312,Jahresfaktoren!$A$32:$B$33,2,),)</f>
        <v>0</v>
      </c>
      <c r="AA312" s="177">
        <f t="shared" si="217"/>
        <v>3547.68</v>
      </c>
      <c r="AB312" s="177">
        <f t="shared" si="218"/>
        <v>3501</v>
      </c>
      <c r="AC312" s="177" t="str">
        <f t="shared" si="219"/>
        <v/>
      </c>
      <c r="AD312" s="177" t="str">
        <f t="shared" si="220"/>
        <v/>
      </c>
      <c r="AE312" s="177" t="str">
        <f t="shared" si="221"/>
        <v/>
      </c>
      <c r="AF312" s="178">
        <f>IF(Q312&gt;0,VLOOKUP(H312,Leistungszahlen!$A$11:$C$158,3,),0)</f>
        <v>0</v>
      </c>
      <c r="AG312" s="178">
        <f>IF(R312&gt;0,VLOOKUP(H312,Leistungszahlen!$A$11:$F$158,6,),IF(T312&gt;0,VLOOKUP(H312,Leistungszahlen!$A$11:$F$158,6,),0))</f>
        <v>0</v>
      </c>
      <c r="AH312" s="179" t="e">
        <f t="shared" si="203"/>
        <v>#DIV/0!</v>
      </c>
      <c r="AI312" s="179" t="e">
        <f t="shared" si="204"/>
        <v>#DIV/0!</v>
      </c>
      <c r="AJ312" s="179">
        <f t="shared" si="205"/>
        <v>0</v>
      </c>
      <c r="AK312" s="179">
        <f t="shared" si="206"/>
        <v>0</v>
      </c>
      <c r="AL312" s="179">
        <f t="shared" si="207"/>
        <v>0</v>
      </c>
      <c r="AM312" s="180">
        <f>IF(L312=1,Stundensätze!$D$13,IF(L312=2,Stundensätze!$D$17,IF(L312=4,Stundensätze!$D$21,"")))</f>
        <v>0</v>
      </c>
      <c r="AN312" s="180">
        <f>IF(L312=1,Stundensätze!$D$15,IF(L312=2,Stundensätze!$D$19,IF(L312=4,Stundensätze!$D$23,"")))</f>
        <v>0</v>
      </c>
      <c r="AO312" s="180" t="e">
        <f t="shared" si="222"/>
        <v>#DIV/0!</v>
      </c>
      <c r="AP312" s="180">
        <f t="shared" si="223"/>
        <v>0</v>
      </c>
      <c r="AQ312" s="192" t="e">
        <f t="shared" si="224"/>
        <v>#DIV/0!</v>
      </c>
      <c r="AR312" s="192" t="e">
        <f t="shared" si="225"/>
        <v>#DIV/0!</v>
      </c>
      <c r="AS312" s="193" t="e">
        <f t="shared" si="226"/>
        <v>#DIV/0!</v>
      </c>
      <c r="AT312" s="258" t="str">
        <f>IF(K312=0,0,VLOOKUP(K312,Kostenstellen!A:B,2,FALSE))</f>
        <v xml:space="preserve">Sophie-Luisen-Klinik                       </v>
      </c>
      <c r="AU312" s="68" t="str">
        <f t="shared" si="213"/>
        <v>A4</v>
      </c>
      <c r="AV312" s="68" t="str">
        <f t="shared" si="214"/>
        <v>A4</v>
      </c>
      <c r="AW312" s="68">
        <f>IF(AF312=0,0,VLOOKUP($H312,Leistungszahlen!$A$11:$H$158,4,FALSE))</f>
        <v>0</v>
      </c>
      <c r="AX312" s="68">
        <f>IF(AF312=0,0,VLOOKUP($H312,Leistungszahlen!$A$11:$H$158,5,FALSE))</f>
        <v>0</v>
      </c>
      <c r="AY312" s="68">
        <f>IF(AG312=0,0,VLOOKUP($H312,Leistungszahlen!$A$11:$H$158,6,FALSE))</f>
        <v>0</v>
      </c>
      <c r="AZ312" s="68">
        <f t="shared" si="215"/>
        <v>0</v>
      </c>
      <c r="BA312" s="68">
        <f t="shared" si="216"/>
        <v>0</v>
      </c>
      <c r="BC312" s="68">
        <f t="shared" si="227"/>
        <v>0</v>
      </c>
      <c r="BD312" s="285"/>
    </row>
    <row r="313" spans="1:56" s="68" customFormat="1" ht="33.75">
      <c r="A313" s="200"/>
      <c r="B313" s="200"/>
      <c r="C313" s="200" t="s">
        <v>641</v>
      </c>
      <c r="D313" s="200" t="s">
        <v>202</v>
      </c>
      <c r="E313" s="200" t="s">
        <v>352</v>
      </c>
      <c r="F313" s="200" t="s">
        <v>1032</v>
      </c>
      <c r="G313" s="200" t="s">
        <v>121</v>
      </c>
      <c r="H313" s="201" t="s">
        <v>200</v>
      </c>
      <c r="I313" s="202">
        <v>4.3</v>
      </c>
      <c r="J313" s="200" t="s">
        <v>778</v>
      </c>
      <c r="K313" s="176">
        <v>2</v>
      </c>
      <c r="L313" s="176">
        <v>1</v>
      </c>
      <c r="M313" s="176"/>
      <c r="N313" s="286">
        <v>6</v>
      </c>
      <c r="O313" s="286"/>
      <c r="P313" s="176"/>
      <c r="Q313" s="203">
        <f t="shared" si="208"/>
        <v>6</v>
      </c>
      <c r="R313" s="203">
        <f t="shared" si="209"/>
        <v>0</v>
      </c>
      <c r="S313" s="203">
        <f t="shared" si="210"/>
        <v>0</v>
      </c>
      <c r="T313" s="203">
        <f t="shared" si="211"/>
        <v>0</v>
      </c>
      <c r="U313" s="203">
        <f t="shared" si="212"/>
        <v>0</v>
      </c>
      <c r="V313" s="175">
        <f>IF(Q313&gt;0,VLOOKUP(Q313,Jahresfaktoren!$A$11:$B$24,2,),0)</f>
        <v>302</v>
      </c>
      <c r="W313" s="175">
        <f>IF(R313&gt;0,VLOOKUP(R313,Jahresfaktoren!$D$11:$E$24,2,),0)</f>
        <v>0</v>
      </c>
      <c r="X313" s="175">
        <f>IF(S313&gt;0,VLOOKUP(S313,Jahresfaktoren!$A$28:$B$29,2,),0)</f>
        <v>0</v>
      </c>
      <c r="Y313" s="175">
        <f>IF(T313&gt;0,VLOOKUP(T313,Jahresfaktoren!$A$28:$B$29,2,),0)</f>
        <v>0</v>
      </c>
      <c r="Z313" s="175">
        <f>IF(U313&gt;0,VLOOKUP(U313,Jahresfaktoren!$A$32:$B$33,2,),)</f>
        <v>0</v>
      </c>
      <c r="AA313" s="177">
        <f t="shared" si="217"/>
        <v>1298.5999999999999</v>
      </c>
      <c r="AB313" s="177" t="str">
        <f t="shared" si="218"/>
        <v/>
      </c>
      <c r="AC313" s="177" t="str">
        <f t="shared" si="219"/>
        <v/>
      </c>
      <c r="AD313" s="177" t="str">
        <f t="shared" si="220"/>
        <v/>
      </c>
      <c r="AE313" s="177" t="str">
        <f t="shared" si="221"/>
        <v/>
      </c>
      <c r="AF313" s="178">
        <f>IF(Q313&gt;0,VLOOKUP(H313,Leistungszahlen!$A$11:$C$158,3,),0)</f>
        <v>0</v>
      </c>
      <c r="AG313" s="178">
        <f>IF(R313&gt;0,VLOOKUP(H313,Leistungszahlen!$A$11:$F$158,6,),IF(T313&gt;0,VLOOKUP(H313,Leistungszahlen!$A$11:$F$158,6,),0))</f>
        <v>0</v>
      </c>
      <c r="AH313" s="179" t="e">
        <f t="shared" si="203"/>
        <v>#DIV/0!</v>
      </c>
      <c r="AI313" s="179">
        <f t="shared" si="204"/>
        <v>0</v>
      </c>
      <c r="AJ313" s="179">
        <f t="shared" si="205"/>
        <v>0</v>
      </c>
      <c r="AK313" s="179">
        <f t="shared" si="206"/>
        <v>0</v>
      </c>
      <c r="AL313" s="179">
        <f t="shared" si="207"/>
        <v>0</v>
      </c>
      <c r="AM313" s="180">
        <f>IF(L313=1,Stundensätze!$D$13,IF(L313=2,Stundensätze!$D$17,IF(L313=4,Stundensätze!$D$21,"")))</f>
        <v>0</v>
      </c>
      <c r="AN313" s="180">
        <f>IF(L313=1,Stundensätze!$D$15,IF(L313=2,Stundensätze!$D$19,IF(L313=4,Stundensätze!$D$23,"")))</f>
        <v>0</v>
      </c>
      <c r="AO313" s="180" t="e">
        <f t="shared" si="222"/>
        <v>#DIV/0!</v>
      </c>
      <c r="AP313" s="180">
        <f t="shared" si="223"/>
        <v>0</v>
      </c>
      <c r="AQ313" s="192" t="e">
        <f t="shared" si="224"/>
        <v>#DIV/0!</v>
      </c>
      <c r="AR313" s="192" t="e">
        <f t="shared" si="225"/>
        <v>#DIV/0!</v>
      </c>
      <c r="AS313" s="193" t="e">
        <f t="shared" si="226"/>
        <v>#DIV/0!</v>
      </c>
      <c r="AT313" s="258" t="str">
        <f>IF(K313=0,0,VLOOKUP(K313,Kostenstellen!A:B,2,FALSE))</f>
        <v xml:space="preserve">Sophie-Luisen-Klinik                       </v>
      </c>
      <c r="AU313" s="68" t="str">
        <f t="shared" si="213"/>
        <v>B</v>
      </c>
      <c r="AV313" s="68" t="str">
        <f t="shared" si="214"/>
        <v/>
      </c>
      <c r="AW313" s="68">
        <f>IF(AF313=0,0,VLOOKUP($H313,Leistungszahlen!$A$11:$H$158,4,FALSE))</f>
        <v>0</v>
      </c>
      <c r="AX313" s="68">
        <f>IF(AF313=0,0,VLOOKUP($H313,Leistungszahlen!$A$11:$H$158,5,FALSE))</f>
        <v>0</v>
      </c>
      <c r="AY313" s="68">
        <f>IF(AG313=0,0,VLOOKUP($H313,Leistungszahlen!$A$11:$H$158,6,FALSE))</f>
        <v>0</v>
      </c>
      <c r="AZ313" s="68">
        <f t="shared" si="215"/>
        <v>0</v>
      </c>
      <c r="BA313" s="68">
        <f t="shared" si="216"/>
        <v>0</v>
      </c>
      <c r="BC313" s="68">
        <f t="shared" si="227"/>
        <v>0</v>
      </c>
      <c r="BD313" s="285"/>
    </row>
    <row r="314" spans="1:56" s="68" customFormat="1" ht="33.75">
      <c r="A314" s="200"/>
      <c r="B314" s="200"/>
      <c r="C314" s="200" t="s">
        <v>641</v>
      </c>
      <c r="D314" s="200" t="s">
        <v>202</v>
      </c>
      <c r="E314" s="200" t="s">
        <v>352</v>
      </c>
      <c r="F314" s="200" t="s">
        <v>1033</v>
      </c>
      <c r="G314" s="200" t="s">
        <v>556</v>
      </c>
      <c r="H314" s="201" t="s">
        <v>290</v>
      </c>
      <c r="I314" s="202">
        <v>23.34</v>
      </c>
      <c r="J314" s="200" t="s">
        <v>780</v>
      </c>
      <c r="K314" s="176">
        <v>2</v>
      </c>
      <c r="L314" s="176">
        <v>1</v>
      </c>
      <c r="M314" s="176"/>
      <c r="N314" s="286">
        <v>3</v>
      </c>
      <c r="O314" s="286">
        <v>3</v>
      </c>
      <c r="P314" s="176"/>
      <c r="Q314" s="203">
        <f t="shared" si="208"/>
        <v>3</v>
      </c>
      <c r="R314" s="203">
        <f t="shared" si="209"/>
        <v>3</v>
      </c>
      <c r="S314" s="203">
        <f t="shared" si="210"/>
        <v>0</v>
      </c>
      <c r="T314" s="203">
        <f t="shared" si="211"/>
        <v>0</v>
      </c>
      <c r="U314" s="203">
        <f t="shared" si="212"/>
        <v>0</v>
      </c>
      <c r="V314" s="175">
        <f>IF(Q314&gt;0,VLOOKUP(Q314,Jahresfaktoren!$A$11:$B$24,2,),0)</f>
        <v>152</v>
      </c>
      <c r="W314" s="175">
        <f>IF(R314&gt;0,VLOOKUP(R314,Jahresfaktoren!$D$11:$E$24,2,),0)</f>
        <v>150</v>
      </c>
      <c r="X314" s="175">
        <f>IF(S314&gt;0,VLOOKUP(S314,Jahresfaktoren!$A$28:$B$29,2,),0)</f>
        <v>0</v>
      </c>
      <c r="Y314" s="175">
        <f>IF(T314&gt;0,VLOOKUP(T314,Jahresfaktoren!$A$28:$B$29,2,),0)</f>
        <v>0</v>
      </c>
      <c r="Z314" s="175">
        <f>IF(U314&gt;0,VLOOKUP(U314,Jahresfaktoren!$A$32:$B$33,2,),)</f>
        <v>0</v>
      </c>
      <c r="AA314" s="177">
        <f t="shared" si="217"/>
        <v>3547.68</v>
      </c>
      <c r="AB314" s="177">
        <f t="shared" si="218"/>
        <v>3501</v>
      </c>
      <c r="AC314" s="177" t="str">
        <f t="shared" si="219"/>
        <v/>
      </c>
      <c r="AD314" s="177" t="str">
        <f t="shared" si="220"/>
        <v/>
      </c>
      <c r="AE314" s="177" t="str">
        <f t="shared" si="221"/>
        <v/>
      </c>
      <c r="AF314" s="178">
        <f>IF(Q314&gt;0,VLOOKUP(H314,Leistungszahlen!$A$11:$C$158,3,),0)</f>
        <v>0</v>
      </c>
      <c r="AG314" s="178">
        <f>IF(R314&gt;0,VLOOKUP(H314,Leistungszahlen!$A$11:$F$158,6,),IF(T314&gt;0,VLOOKUP(H314,Leistungszahlen!$A$11:$F$158,6,),0))</f>
        <v>0</v>
      </c>
      <c r="AH314" s="179" t="e">
        <f t="shared" si="203"/>
        <v>#DIV/0!</v>
      </c>
      <c r="AI314" s="179" t="e">
        <f t="shared" si="204"/>
        <v>#DIV/0!</v>
      </c>
      <c r="AJ314" s="179">
        <f t="shared" si="205"/>
        <v>0</v>
      </c>
      <c r="AK314" s="179">
        <f t="shared" si="206"/>
        <v>0</v>
      </c>
      <c r="AL314" s="179">
        <f t="shared" si="207"/>
        <v>0</v>
      </c>
      <c r="AM314" s="180">
        <f>IF(L314=1,Stundensätze!$D$13,IF(L314=2,Stundensätze!$D$17,IF(L314=4,Stundensätze!$D$21,"")))</f>
        <v>0</v>
      </c>
      <c r="AN314" s="180">
        <f>IF(L314=1,Stundensätze!$D$15,IF(L314=2,Stundensätze!$D$19,IF(L314=4,Stundensätze!$D$23,"")))</f>
        <v>0</v>
      </c>
      <c r="AO314" s="180" t="e">
        <f t="shared" si="222"/>
        <v>#DIV/0!</v>
      </c>
      <c r="AP314" s="180">
        <f t="shared" si="223"/>
        <v>0</v>
      </c>
      <c r="AQ314" s="192" t="e">
        <f t="shared" si="224"/>
        <v>#DIV/0!</v>
      </c>
      <c r="AR314" s="192" t="e">
        <f t="shared" si="225"/>
        <v>#DIV/0!</v>
      </c>
      <c r="AS314" s="193" t="e">
        <f t="shared" si="226"/>
        <v>#DIV/0!</v>
      </c>
      <c r="AT314" s="258" t="str">
        <f>IF(K314=0,0,VLOOKUP(K314,Kostenstellen!A:B,2,FALSE))</f>
        <v xml:space="preserve">Sophie-Luisen-Klinik                       </v>
      </c>
      <c r="AU314" s="68" t="str">
        <f t="shared" si="213"/>
        <v>A4</v>
      </c>
      <c r="AV314" s="68" t="str">
        <f t="shared" si="214"/>
        <v>A4</v>
      </c>
      <c r="AW314" s="68">
        <f>IF(AF314=0,0,VLOOKUP($H314,Leistungszahlen!$A$11:$H$158,4,FALSE))</f>
        <v>0</v>
      </c>
      <c r="AX314" s="68">
        <f>IF(AF314=0,0,VLOOKUP($H314,Leistungszahlen!$A$11:$H$158,5,FALSE))</f>
        <v>0</v>
      </c>
      <c r="AY314" s="68">
        <f>IF(AG314=0,0,VLOOKUP($H314,Leistungszahlen!$A$11:$H$158,6,FALSE))</f>
        <v>0</v>
      </c>
      <c r="AZ314" s="68">
        <f t="shared" si="215"/>
        <v>0</v>
      </c>
      <c r="BA314" s="68">
        <f t="shared" si="216"/>
        <v>0</v>
      </c>
      <c r="BC314" s="68">
        <f t="shared" si="227"/>
        <v>0</v>
      </c>
      <c r="BD314" s="285"/>
    </row>
    <row r="315" spans="1:56" s="68" customFormat="1" ht="33.75">
      <c r="A315" s="200"/>
      <c r="B315" s="200"/>
      <c r="C315" s="200" t="s">
        <v>641</v>
      </c>
      <c r="D315" s="200" t="s">
        <v>202</v>
      </c>
      <c r="E315" s="200" t="s">
        <v>352</v>
      </c>
      <c r="F315" s="200" t="s">
        <v>1034</v>
      </c>
      <c r="G315" s="200" t="s">
        <v>121</v>
      </c>
      <c r="H315" s="201" t="s">
        <v>200</v>
      </c>
      <c r="I315" s="202">
        <v>4.3</v>
      </c>
      <c r="J315" s="200" t="s">
        <v>778</v>
      </c>
      <c r="K315" s="176">
        <v>2</v>
      </c>
      <c r="L315" s="176">
        <v>1</v>
      </c>
      <c r="M315" s="176"/>
      <c r="N315" s="286">
        <v>6</v>
      </c>
      <c r="O315" s="286"/>
      <c r="P315" s="176"/>
      <c r="Q315" s="203">
        <f t="shared" si="208"/>
        <v>6</v>
      </c>
      <c r="R315" s="203">
        <f t="shared" si="209"/>
        <v>0</v>
      </c>
      <c r="S315" s="203">
        <f t="shared" si="210"/>
        <v>0</v>
      </c>
      <c r="T315" s="203">
        <f t="shared" si="211"/>
        <v>0</v>
      </c>
      <c r="U315" s="203">
        <f t="shared" si="212"/>
        <v>0</v>
      </c>
      <c r="V315" s="175">
        <f>IF(Q315&gt;0,VLOOKUP(Q315,Jahresfaktoren!$A$11:$B$24,2,),0)</f>
        <v>302</v>
      </c>
      <c r="W315" s="175">
        <f>IF(R315&gt;0,VLOOKUP(R315,Jahresfaktoren!$D$11:$E$24,2,),0)</f>
        <v>0</v>
      </c>
      <c r="X315" s="175">
        <f>IF(S315&gt;0,VLOOKUP(S315,Jahresfaktoren!$A$28:$B$29,2,),0)</f>
        <v>0</v>
      </c>
      <c r="Y315" s="175">
        <f>IF(T315&gt;0,VLOOKUP(T315,Jahresfaktoren!$A$28:$B$29,2,),0)</f>
        <v>0</v>
      </c>
      <c r="Z315" s="175">
        <f>IF(U315&gt;0,VLOOKUP(U315,Jahresfaktoren!$A$32:$B$33,2,),)</f>
        <v>0</v>
      </c>
      <c r="AA315" s="177">
        <f t="shared" si="217"/>
        <v>1298.5999999999999</v>
      </c>
      <c r="AB315" s="177" t="str">
        <f t="shared" si="218"/>
        <v/>
      </c>
      <c r="AC315" s="177" t="str">
        <f t="shared" si="219"/>
        <v/>
      </c>
      <c r="AD315" s="177" t="str">
        <f t="shared" si="220"/>
        <v/>
      </c>
      <c r="AE315" s="177" t="str">
        <f t="shared" si="221"/>
        <v/>
      </c>
      <c r="AF315" s="178">
        <f>IF(Q315&gt;0,VLOOKUP(H315,Leistungszahlen!$A$11:$C$158,3,),0)</f>
        <v>0</v>
      </c>
      <c r="AG315" s="178">
        <f>IF(R315&gt;0,VLOOKUP(H315,Leistungszahlen!$A$11:$F$158,6,),IF(T315&gt;0,VLOOKUP(H315,Leistungszahlen!$A$11:$F$158,6,),0))</f>
        <v>0</v>
      </c>
      <c r="AH315" s="179" t="e">
        <f t="shared" si="203"/>
        <v>#DIV/0!</v>
      </c>
      <c r="AI315" s="179">
        <f t="shared" si="204"/>
        <v>0</v>
      </c>
      <c r="AJ315" s="179">
        <f t="shared" si="205"/>
        <v>0</v>
      </c>
      <c r="AK315" s="179">
        <f t="shared" si="206"/>
        <v>0</v>
      </c>
      <c r="AL315" s="179">
        <f t="shared" si="207"/>
        <v>0</v>
      </c>
      <c r="AM315" s="180">
        <f>IF(L315=1,Stundensätze!$D$13,IF(L315=2,Stundensätze!$D$17,IF(L315=4,Stundensätze!$D$21,"")))</f>
        <v>0</v>
      </c>
      <c r="AN315" s="180">
        <f>IF(L315=1,Stundensätze!$D$15,IF(L315=2,Stundensätze!$D$19,IF(L315=4,Stundensätze!$D$23,"")))</f>
        <v>0</v>
      </c>
      <c r="AO315" s="180" t="e">
        <f t="shared" si="222"/>
        <v>#DIV/0!</v>
      </c>
      <c r="AP315" s="180">
        <f t="shared" si="223"/>
        <v>0</v>
      </c>
      <c r="AQ315" s="192" t="e">
        <f t="shared" si="224"/>
        <v>#DIV/0!</v>
      </c>
      <c r="AR315" s="192" t="e">
        <f t="shared" si="225"/>
        <v>#DIV/0!</v>
      </c>
      <c r="AS315" s="193" t="e">
        <f t="shared" si="226"/>
        <v>#DIV/0!</v>
      </c>
      <c r="AT315" s="258" t="str">
        <f>IF(K315=0,0,VLOOKUP(K315,Kostenstellen!A:B,2,FALSE))</f>
        <v xml:space="preserve">Sophie-Luisen-Klinik                       </v>
      </c>
      <c r="AU315" s="68" t="str">
        <f t="shared" si="213"/>
        <v>B</v>
      </c>
      <c r="AV315" s="68" t="str">
        <f t="shared" si="214"/>
        <v/>
      </c>
      <c r="AW315" s="68">
        <f>IF(AF315=0,0,VLOOKUP($H315,Leistungszahlen!$A$11:$H$158,4,FALSE))</f>
        <v>0</v>
      </c>
      <c r="AX315" s="68">
        <f>IF(AF315=0,0,VLOOKUP($H315,Leistungszahlen!$A$11:$H$158,5,FALSE))</f>
        <v>0</v>
      </c>
      <c r="AY315" s="68">
        <f>IF(AG315=0,0,VLOOKUP($H315,Leistungszahlen!$A$11:$H$158,6,FALSE))</f>
        <v>0</v>
      </c>
      <c r="AZ315" s="68">
        <f t="shared" si="215"/>
        <v>0</v>
      </c>
      <c r="BA315" s="68">
        <f t="shared" si="216"/>
        <v>0</v>
      </c>
      <c r="BC315" s="68">
        <f t="shared" si="227"/>
        <v>0</v>
      </c>
      <c r="BD315" s="285"/>
    </row>
    <row r="316" spans="1:56" s="68" customFormat="1" ht="33.75">
      <c r="A316" s="200"/>
      <c r="B316" s="200"/>
      <c r="C316" s="200" t="s">
        <v>641</v>
      </c>
      <c r="D316" s="200" t="s">
        <v>202</v>
      </c>
      <c r="E316" s="200" t="s">
        <v>352</v>
      </c>
      <c r="F316" s="200" t="s">
        <v>1035</v>
      </c>
      <c r="G316" s="200" t="s">
        <v>556</v>
      </c>
      <c r="H316" s="201" t="s">
        <v>290</v>
      </c>
      <c r="I316" s="202">
        <v>23.34</v>
      </c>
      <c r="J316" s="200" t="s">
        <v>780</v>
      </c>
      <c r="K316" s="176">
        <v>2</v>
      </c>
      <c r="L316" s="176">
        <v>1</v>
      </c>
      <c r="M316" s="176"/>
      <c r="N316" s="286">
        <v>3</v>
      </c>
      <c r="O316" s="286">
        <v>3</v>
      </c>
      <c r="P316" s="176"/>
      <c r="Q316" s="203">
        <f t="shared" si="208"/>
        <v>3</v>
      </c>
      <c r="R316" s="203">
        <f t="shared" si="209"/>
        <v>3</v>
      </c>
      <c r="S316" s="203">
        <f t="shared" si="210"/>
        <v>0</v>
      </c>
      <c r="T316" s="203">
        <f t="shared" si="211"/>
        <v>0</v>
      </c>
      <c r="U316" s="203">
        <f t="shared" si="212"/>
        <v>0</v>
      </c>
      <c r="V316" s="175">
        <f>IF(Q316&gt;0,VLOOKUP(Q316,Jahresfaktoren!$A$11:$B$24,2,),0)</f>
        <v>152</v>
      </c>
      <c r="W316" s="175">
        <f>IF(R316&gt;0,VLOOKUP(R316,Jahresfaktoren!$D$11:$E$24,2,),0)</f>
        <v>150</v>
      </c>
      <c r="X316" s="175">
        <f>IF(S316&gt;0,VLOOKUP(S316,Jahresfaktoren!$A$28:$B$29,2,),0)</f>
        <v>0</v>
      </c>
      <c r="Y316" s="175">
        <f>IF(T316&gt;0,VLOOKUP(T316,Jahresfaktoren!$A$28:$B$29,2,),0)</f>
        <v>0</v>
      </c>
      <c r="Z316" s="175">
        <f>IF(U316&gt;0,VLOOKUP(U316,Jahresfaktoren!$A$32:$B$33,2,),)</f>
        <v>0</v>
      </c>
      <c r="AA316" s="177">
        <f t="shared" si="217"/>
        <v>3547.68</v>
      </c>
      <c r="AB316" s="177">
        <f t="shared" si="218"/>
        <v>3501</v>
      </c>
      <c r="AC316" s="177" t="str">
        <f t="shared" si="219"/>
        <v/>
      </c>
      <c r="AD316" s="177" t="str">
        <f t="shared" si="220"/>
        <v/>
      </c>
      <c r="AE316" s="177" t="str">
        <f t="shared" si="221"/>
        <v/>
      </c>
      <c r="AF316" s="178">
        <f>IF(Q316&gt;0,VLOOKUP(H316,Leistungszahlen!$A$11:$C$158,3,),0)</f>
        <v>0</v>
      </c>
      <c r="AG316" s="178">
        <f>IF(R316&gt;0,VLOOKUP(H316,Leistungszahlen!$A$11:$F$158,6,),IF(T316&gt;0,VLOOKUP(H316,Leistungszahlen!$A$11:$F$158,6,),0))</f>
        <v>0</v>
      </c>
      <c r="AH316" s="179" t="e">
        <f t="shared" si="203"/>
        <v>#DIV/0!</v>
      </c>
      <c r="AI316" s="179" t="e">
        <f t="shared" si="204"/>
        <v>#DIV/0!</v>
      </c>
      <c r="AJ316" s="179">
        <f t="shared" si="205"/>
        <v>0</v>
      </c>
      <c r="AK316" s="179">
        <f t="shared" si="206"/>
        <v>0</v>
      </c>
      <c r="AL316" s="179">
        <f t="shared" si="207"/>
        <v>0</v>
      </c>
      <c r="AM316" s="180">
        <f>IF(L316=1,Stundensätze!$D$13,IF(L316=2,Stundensätze!$D$17,IF(L316=4,Stundensätze!$D$21,"")))</f>
        <v>0</v>
      </c>
      <c r="AN316" s="180">
        <f>IF(L316=1,Stundensätze!$D$15,IF(L316=2,Stundensätze!$D$19,IF(L316=4,Stundensätze!$D$23,"")))</f>
        <v>0</v>
      </c>
      <c r="AO316" s="180" t="e">
        <f t="shared" si="222"/>
        <v>#DIV/0!</v>
      </c>
      <c r="AP316" s="180">
        <f t="shared" si="223"/>
        <v>0</v>
      </c>
      <c r="AQ316" s="192" t="e">
        <f t="shared" si="224"/>
        <v>#DIV/0!</v>
      </c>
      <c r="AR316" s="192" t="e">
        <f t="shared" si="225"/>
        <v>#DIV/0!</v>
      </c>
      <c r="AS316" s="193" t="e">
        <f t="shared" si="226"/>
        <v>#DIV/0!</v>
      </c>
      <c r="AT316" s="258" t="str">
        <f>IF(K316=0,0,VLOOKUP(K316,Kostenstellen!A:B,2,FALSE))</f>
        <v xml:space="preserve">Sophie-Luisen-Klinik                       </v>
      </c>
      <c r="AU316" s="68" t="str">
        <f t="shared" si="213"/>
        <v>A4</v>
      </c>
      <c r="AV316" s="68" t="str">
        <f t="shared" si="214"/>
        <v>A4</v>
      </c>
      <c r="AW316" s="68">
        <f>IF(AF316=0,0,VLOOKUP($H316,Leistungszahlen!$A$11:$H$158,4,FALSE))</f>
        <v>0</v>
      </c>
      <c r="AX316" s="68">
        <f>IF(AF316=0,0,VLOOKUP($H316,Leistungszahlen!$A$11:$H$158,5,FALSE))</f>
        <v>0</v>
      </c>
      <c r="AY316" s="68">
        <f>IF(AG316=0,0,VLOOKUP($H316,Leistungszahlen!$A$11:$H$158,6,FALSE))</f>
        <v>0</v>
      </c>
      <c r="AZ316" s="68">
        <f t="shared" si="215"/>
        <v>0</v>
      </c>
      <c r="BA316" s="68">
        <f t="shared" si="216"/>
        <v>0</v>
      </c>
      <c r="BC316" s="68">
        <f t="shared" si="227"/>
        <v>0</v>
      </c>
      <c r="BD316" s="285"/>
    </row>
    <row r="317" spans="1:56" s="68" customFormat="1" ht="33.75">
      <c r="A317" s="200"/>
      <c r="B317" s="200"/>
      <c r="C317" s="200" t="s">
        <v>641</v>
      </c>
      <c r="D317" s="200" t="s">
        <v>202</v>
      </c>
      <c r="E317" s="200" t="s">
        <v>352</v>
      </c>
      <c r="F317" s="200" t="s">
        <v>1036</v>
      </c>
      <c r="G317" s="200" t="s">
        <v>121</v>
      </c>
      <c r="H317" s="201" t="s">
        <v>200</v>
      </c>
      <c r="I317" s="202">
        <v>4.3</v>
      </c>
      <c r="J317" s="200" t="s">
        <v>778</v>
      </c>
      <c r="K317" s="176">
        <v>2</v>
      </c>
      <c r="L317" s="176">
        <v>1</v>
      </c>
      <c r="M317" s="176"/>
      <c r="N317" s="286">
        <v>6</v>
      </c>
      <c r="O317" s="286"/>
      <c r="P317" s="176"/>
      <c r="Q317" s="203">
        <f t="shared" si="208"/>
        <v>6</v>
      </c>
      <c r="R317" s="203">
        <f t="shared" si="209"/>
        <v>0</v>
      </c>
      <c r="S317" s="203">
        <f t="shared" si="210"/>
        <v>0</v>
      </c>
      <c r="T317" s="203">
        <f t="shared" si="211"/>
        <v>0</v>
      </c>
      <c r="U317" s="203">
        <f t="shared" si="212"/>
        <v>0</v>
      </c>
      <c r="V317" s="175">
        <f>IF(Q317&gt;0,VLOOKUP(Q317,Jahresfaktoren!$A$11:$B$24,2,),0)</f>
        <v>302</v>
      </c>
      <c r="W317" s="175">
        <f>IF(R317&gt;0,VLOOKUP(R317,Jahresfaktoren!$D$11:$E$24,2,),0)</f>
        <v>0</v>
      </c>
      <c r="X317" s="175">
        <f>IF(S317&gt;0,VLOOKUP(S317,Jahresfaktoren!$A$28:$B$29,2,),0)</f>
        <v>0</v>
      </c>
      <c r="Y317" s="175">
        <f>IF(T317&gt;0,VLOOKUP(T317,Jahresfaktoren!$A$28:$B$29,2,),0)</f>
        <v>0</v>
      </c>
      <c r="Z317" s="175">
        <f>IF(U317&gt;0,VLOOKUP(U317,Jahresfaktoren!$A$32:$B$33,2,),)</f>
        <v>0</v>
      </c>
      <c r="AA317" s="177">
        <f t="shared" si="217"/>
        <v>1298.5999999999999</v>
      </c>
      <c r="AB317" s="177" t="str">
        <f t="shared" si="218"/>
        <v/>
      </c>
      <c r="AC317" s="177" t="str">
        <f t="shared" si="219"/>
        <v/>
      </c>
      <c r="AD317" s="177" t="str">
        <f t="shared" si="220"/>
        <v/>
      </c>
      <c r="AE317" s="177" t="str">
        <f t="shared" si="221"/>
        <v/>
      </c>
      <c r="AF317" s="178">
        <f>IF(Q317&gt;0,VLOOKUP(H317,Leistungszahlen!$A$11:$C$158,3,),0)</f>
        <v>0</v>
      </c>
      <c r="AG317" s="178">
        <f>IF(R317&gt;0,VLOOKUP(H317,Leistungszahlen!$A$11:$F$158,6,),IF(T317&gt;0,VLOOKUP(H317,Leistungszahlen!$A$11:$F$158,6,),0))</f>
        <v>0</v>
      </c>
      <c r="AH317" s="179" t="e">
        <f t="shared" si="203"/>
        <v>#DIV/0!</v>
      </c>
      <c r="AI317" s="179">
        <f t="shared" si="204"/>
        <v>0</v>
      </c>
      <c r="AJ317" s="179">
        <f t="shared" si="205"/>
        <v>0</v>
      </c>
      <c r="AK317" s="179">
        <f t="shared" si="206"/>
        <v>0</v>
      </c>
      <c r="AL317" s="179">
        <f t="shared" si="207"/>
        <v>0</v>
      </c>
      <c r="AM317" s="180">
        <f>IF(L317=1,Stundensätze!$D$13,IF(L317=2,Stundensätze!$D$17,IF(L317=4,Stundensätze!$D$21,"")))</f>
        <v>0</v>
      </c>
      <c r="AN317" s="180">
        <f>IF(L317=1,Stundensätze!$D$15,IF(L317=2,Stundensätze!$D$19,IF(L317=4,Stundensätze!$D$23,"")))</f>
        <v>0</v>
      </c>
      <c r="AO317" s="180" t="e">
        <f t="shared" si="222"/>
        <v>#DIV/0!</v>
      </c>
      <c r="AP317" s="180">
        <f t="shared" si="223"/>
        <v>0</v>
      </c>
      <c r="AQ317" s="192" t="e">
        <f t="shared" si="224"/>
        <v>#DIV/0!</v>
      </c>
      <c r="AR317" s="192" t="e">
        <f t="shared" si="225"/>
        <v>#DIV/0!</v>
      </c>
      <c r="AS317" s="193" t="e">
        <f t="shared" si="226"/>
        <v>#DIV/0!</v>
      </c>
      <c r="AT317" s="258" t="str">
        <f>IF(K317=0,0,VLOOKUP(K317,Kostenstellen!A:B,2,FALSE))</f>
        <v xml:space="preserve">Sophie-Luisen-Klinik                       </v>
      </c>
      <c r="AU317" s="68" t="str">
        <f t="shared" si="213"/>
        <v>B</v>
      </c>
      <c r="AV317" s="68" t="str">
        <f t="shared" si="214"/>
        <v/>
      </c>
      <c r="AW317" s="68">
        <f>IF(AF317=0,0,VLOOKUP($H317,Leistungszahlen!$A$11:$H$158,4,FALSE))</f>
        <v>0</v>
      </c>
      <c r="AX317" s="68">
        <f>IF(AF317=0,0,VLOOKUP($H317,Leistungszahlen!$A$11:$H$158,5,FALSE))</f>
        <v>0</v>
      </c>
      <c r="AY317" s="68">
        <f>IF(AG317=0,0,VLOOKUP($H317,Leistungszahlen!$A$11:$H$158,6,FALSE))</f>
        <v>0</v>
      </c>
      <c r="AZ317" s="68">
        <f t="shared" si="215"/>
        <v>0</v>
      </c>
      <c r="BA317" s="68">
        <f t="shared" si="216"/>
        <v>0</v>
      </c>
      <c r="BC317" s="68">
        <f t="shared" si="227"/>
        <v>0</v>
      </c>
      <c r="BD317" s="285"/>
    </row>
    <row r="318" spans="1:56" s="68" customFormat="1" ht="33.75">
      <c r="A318" s="200"/>
      <c r="B318" s="200"/>
      <c r="C318" s="200" t="s">
        <v>641</v>
      </c>
      <c r="D318" s="200" t="s">
        <v>202</v>
      </c>
      <c r="E318" s="200" t="s">
        <v>352</v>
      </c>
      <c r="F318" s="200" t="s">
        <v>1037</v>
      </c>
      <c r="G318" s="200" t="s">
        <v>556</v>
      </c>
      <c r="H318" s="201" t="s">
        <v>290</v>
      </c>
      <c r="I318" s="202">
        <v>23.34</v>
      </c>
      <c r="J318" s="200" t="s">
        <v>780</v>
      </c>
      <c r="K318" s="176">
        <v>2</v>
      </c>
      <c r="L318" s="176">
        <v>1</v>
      </c>
      <c r="M318" s="176"/>
      <c r="N318" s="286">
        <v>3</v>
      </c>
      <c r="O318" s="286">
        <v>3</v>
      </c>
      <c r="P318" s="176"/>
      <c r="Q318" s="203">
        <f t="shared" si="208"/>
        <v>3</v>
      </c>
      <c r="R318" s="203">
        <f t="shared" si="209"/>
        <v>3</v>
      </c>
      <c r="S318" s="203">
        <f t="shared" si="210"/>
        <v>0</v>
      </c>
      <c r="T318" s="203">
        <f t="shared" si="211"/>
        <v>0</v>
      </c>
      <c r="U318" s="203">
        <f t="shared" si="212"/>
        <v>0</v>
      </c>
      <c r="V318" s="175">
        <f>IF(Q318&gt;0,VLOOKUP(Q318,Jahresfaktoren!$A$11:$B$24,2,),0)</f>
        <v>152</v>
      </c>
      <c r="W318" s="175">
        <f>IF(R318&gt;0,VLOOKUP(R318,Jahresfaktoren!$D$11:$E$24,2,),0)</f>
        <v>150</v>
      </c>
      <c r="X318" s="175">
        <f>IF(S318&gt;0,VLOOKUP(S318,Jahresfaktoren!$A$28:$B$29,2,),0)</f>
        <v>0</v>
      </c>
      <c r="Y318" s="175">
        <f>IF(T318&gt;0,VLOOKUP(T318,Jahresfaktoren!$A$28:$B$29,2,),0)</f>
        <v>0</v>
      </c>
      <c r="Z318" s="175">
        <f>IF(U318&gt;0,VLOOKUP(U318,Jahresfaktoren!$A$32:$B$33,2,),)</f>
        <v>0</v>
      </c>
      <c r="AA318" s="177">
        <f t="shared" si="217"/>
        <v>3547.68</v>
      </c>
      <c r="AB318" s="177">
        <f t="shared" si="218"/>
        <v>3501</v>
      </c>
      <c r="AC318" s="177" t="str">
        <f t="shared" si="219"/>
        <v/>
      </c>
      <c r="AD318" s="177" t="str">
        <f t="shared" si="220"/>
        <v/>
      </c>
      <c r="AE318" s="177" t="str">
        <f t="shared" si="221"/>
        <v/>
      </c>
      <c r="AF318" s="178">
        <f>IF(Q318&gt;0,VLOOKUP(H318,Leistungszahlen!$A$11:$C$158,3,),0)</f>
        <v>0</v>
      </c>
      <c r="AG318" s="178">
        <f>IF(R318&gt;0,VLOOKUP(H318,Leistungszahlen!$A$11:$F$158,6,),IF(T318&gt;0,VLOOKUP(H318,Leistungszahlen!$A$11:$F$158,6,),0))</f>
        <v>0</v>
      </c>
      <c r="AH318" s="179" t="e">
        <f t="shared" si="203"/>
        <v>#DIV/0!</v>
      </c>
      <c r="AI318" s="179" t="e">
        <f t="shared" si="204"/>
        <v>#DIV/0!</v>
      </c>
      <c r="AJ318" s="179">
        <f t="shared" si="205"/>
        <v>0</v>
      </c>
      <c r="AK318" s="179">
        <f t="shared" si="206"/>
        <v>0</v>
      </c>
      <c r="AL318" s="179">
        <f t="shared" si="207"/>
        <v>0</v>
      </c>
      <c r="AM318" s="180">
        <f>IF(L318=1,Stundensätze!$D$13,IF(L318=2,Stundensätze!$D$17,IF(L318=4,Stundensätze!$D$21,"")))</f>
        <v>0</v>
      </c>
      <c r="AN318" s="180">
        <f>IF(L318=1,Stundensätze!$D$15,IF(L318=2,Stundensätze!$D$19,IF(L318=4,Stundensätze!$D$23,"")))</f>
        <v>0</v>
      </c>
      <c r="AO318" s="180" t="e">
        <f t="shared" si="222"/>
        <v>#DIV/0!</v>
      </c>
      <c r="AP318" s="180">
        <f t="shared" si="223"/>
        <v>0</v>
      </c>
      <c r="AQ318" s="192" t="e">
        <f t="shared" si="224"/>
        <v>#DIV/0!</v>
      </c>
      <c r="AR318" s="192" t="e">
        <f t="shared" si="225"/>
        <v>#DIV/0!</v>
      </c>
      <c r="AS318" s="193" t="e">
        <f t="shared" si="226"/>
        <v>#DIV/0!</v>
      </c>
      <c r="AT318" s="258" t="str">
        <f>IF(K318=0,0,VLOOKUP(K318,Kostenstellen!A:B,2,FALSE))</f>
        <v xml:space="preserve">Sophie-Luisen-Klinik                       </v>
      </c>
      <c r="AU318" s="68" t="str">
        <f t="shared" si="213"/>
        <v>A4</v>
      </c>
      <c r="AV318" s="68" t="str">
        <f t="shared" si="214"/>
        <v>A4</v>
      </c>
      <c r="AW318" s="68">
        <f>IF(AF318=0,0,VLOOKUP($H318,Leistungszahlen!$A$11:$H$158,4,FALSE))</f>
        <v>0</v>
      </c>
      <c r="AX318" s="68">
        <f>IF(AF318=0,0,VLOOKUP($H318,Leistungszahlen!$A$11:$H$158,5,FALSE))</f>
        <v>0</v>
      </c>
      <c r="AY318" s="68">
        <f>IF(AG318=0,0,VLOOKUP($H318,Leistungszahlen!$A$11:$H$158,6,FALSE))</f>
        <v>0</v>
      </c>
      <c r="AZ318" s="68">
        <f t="shared" si="215"/>
        <v>0</v>
      </c>
      <c r="BA318" s="68">
        <f t="shared" si="216"/>
        <v>0</v>
      </c>
      <c r="BC318" s="68">
        <f t="shared" si="227"/>
        <v>0</v>
      </c>
      <c r="BD318" s="285"/>
    </row>
    <row r="319" spans="1:56" s="68" customFormat="1" ht="33.75">
      <c r="A319" s="200"/>
      <c r="B319" s="200"/>
      <c r="C319" s="200" t="s">
        <v>641</v>
      </c>
      <c r="D319" s="200" t="s">
        <v>202</v>
      </c>
      <c r="E319" s="200" t="s">
        <v>352</v>
      </c>
      <c r="F319" s="200" t="s">
        <v>1038</v>
      </c>
      <c r="G319" s="200" t="s">
        <v>121</v>
      </c>
      <c r="H319" s="201" t="s">
        <v>200</v>
      </c>
      <c r="I319" s="202">
        <v>4.3</v>
      </c>
      <c r="J319" s="200" t="s">
        <v>778</v>
      </c>
      <c r="K319" s="176">
        <v>2</v>
      </c>
      <c r="L319" s="176">
        <v>1</v>
      </c>
      <c r="M319" s="176"/>
      <c r="N319" s="286">
        <v>6</v>
      </c>
      <c r="O319" s="286"/>
      <c r="P319" s="176"/>
      <c r="Q319" s="203">
        <f t="shared" si="208"/>
        <v>6</v>
      </c>
      <c r="R319" s="203">
        <f t="shared" si="209"/>
        <v>0</v>
      </c>
      <c r="S319" s="203">
        <f t="shared" si="210"/>
        <v>0</v>
      </c>
      <c r="T319" s="203">
        <f t="shared" si="211"/>
        <v>0</v>
      </c>
      <c r="U319" s="203">
        <f t="shared" si="212"/>
        <v>0</v>
      </c>
      <c r="V319" s="175">
        <f>IF(Q319&gt;0,VLOOKUP(Q319,Jahresfaktoren!$A$11:$B$24,2,),0)</f>
        <v>302</v>
      </c>
      <c r="W319" s="175">
        <f>IF(R319&gt;0,VLOOKUP(R319,Jahresfaktoren!$D$11:$E$24,2,),0)</f>
        <v>0</v>
      </c>
      <c r="X319" s="175">
        <f>IF(S319&gt;0,VLOOKUP(S319,Jahresfaktoren!$A$28:$B$29,2,),0)</f>
        <v>0</v>
      </c>
      <c r="Y319" s="175">
        <f>IF(T319&gt;0,VLOOKUP(T319,Jahresfaktoren!$A$28:$B$29,2,),0)</f>
        <v>0</v>
      </c>
      <c r="Z319" s="175">
        <f>IF(U319&gt;0,VLOOKUP(U319,Jahresfaktoren!$A$32:$B$33,2,),)</f>
        <v>0</v>
      </c>
      <c r="AA319" s="177">
        <f t="shared" si="217"/>
        <v>1298.5999999999999</v>
      </c>
      <c r="AB319" s="177" t="str">
        <f t="shared" si="218"/>
        <v/>
      </c>
      <c r="AC319" s="177" t="str">
        <f t="shared" si="219"/>
        <v/>
      </c>
      <c r="AD319" s="177" t="str">
        <f t="shared" si="220"/>
        <v/>
      </c>
      <c r="AE319" s="177" t="str">
        <f t="shared" si="221"/>
        <v/>
      </c>
      <c r="AF319" s="178">
        <f>IF(Q319&gt;0,VLOOKUP(H319,Leistungszahlen!$A$11:$C$158,3,),0)</f>
        <v>0</v>
      </c>
      <c r="AG319" s="178">
        <f>IF(R319&gt;0,VLOOKUP(H319,Leistungszahlen!$A$11:$F$158,6,),IF(T319&gt;0,VLOOKUP(H319,Leistungszahlen!$A$11:$F$158,6,),0))</f>
        <v>0</v>
      </c>
      <c r="AH319" s="179" t="e">
        <f t="shared" si="203"/>
        <v>#DIV/0!</v>
      </c>
      <c r="AI319" s="179">
        <f t="shared" si="204"/>
        <v>0</v>
      </c>
      <c r="AJ319" s="179">
        <f t="shared" si="205"/>
        <v>0</v>
      </c>
      <c r="AK319" s="179">
        <f t="shared" si="206"/>
        <v>0</v>
      </c>
      <c r="AL319" s="179">
        <f t="shared" si="207"/>
        <v>0</v>
      </c>
      <c r="AM319" s="180">
        <f>IF(L319=1,Stundensätze!$D$13,IF(L319=2,Stundensätze!$D$17,IF(L319=4,Stundensätze!$D$21,"")))</f>
        <v>0</v>
      </c>
      <c r="AN319" s="180">
        <f>IF(L319=1,Stundensätze!$D$15,IF(L319=2,Stundensätze!$D$19,IF(L319=4,Stundensätze!$D$23,"")))</f>
        <v>0</v>
      </c>
      <c r="AO319" s="180" t="e">
        <f t="shared" si="222"/>
        <v>#DIV/0!</v>
      </c>
      <c r="AP319" s="180">
        <f t="shared" si="223"/>
        <v>0</v>
      </c>
      <c r="AQ319" s="192" t="e">
        <f t="shared" si="224"/>
        <v>#DIV/0!</v>
      </c>
      <c r="AR319" s="192" t="e">
        <f t="shared" si="225"/>
        <v>#DIV/0!</v>
      </c>
      <c r="AS319" s="193" t="e">
        <f t="shared" si="226"/>
        <v>#DIV/0!</v>
      </c>
      <c r="AT319" s="258" t="str">
        <f>IF(K319=0,0,VLOOKUP(K319,Kostenstellen!A:B,2,FALSE))</f>
        <v xml:space="preserve">Sophie-Luisen-Klinik                       </v>
      </c>
      <c r="AU319" s="68" t="str">
        <f t="shared" si="213"/>
        <v>B</v>
      </c>
      <c r="AV319" s="68" t="str">
        <f t="shared" si="214"/>
        <v/>
      </c>
      <c r="AW319" s="68">
        <f>IF(AF319=0,0,VLOOKUP($H319,Leistungszahlen!$A$11:$H$158,4,FALSE))</f>
        <v>0</v>
      </c>
      <c r="AX319" s="68">
        <f>IF(AF319=0,0,VLOOKUP($H319,Leistungszahlen!$A$11:$H$158,5,FALSE))</f>
        <v>0</v>
      </c>
      <c r="AY319" s="68">
        <f>IF(AG319=0,0,VLOOKUP($H319,Leistungszahlen!$A$11:$H$158,6,FALSE))</f>
        <v>0</v>
      </c>
      <c r="AZ319" s="68">
        <f t="shared" si="215"/>
        <v>0</v>
      </c>
      <c r="BA319" s="68">
        <f t="shared" si="216"/>
        <v>0</v>
      </c>
      <c r="BC319" s="68">
        <f t="shared" si="227"/>
        <v>0</v>
      </c>
      <c r="BD319" s="285"/>
    </row>
    <row r="320" spans="1:56" s="68" customFormat="1" ht="33.75">
      <c r="A320" s="200"/>
      <c r="B320" s="200"/>
      <c r="C320" s="200" t="s">
        <v>641</v>
      </c>
      <c r="D320" s="200" t="s">
        <v>202</v>
      </c>
      <c r="E320" s="200" t="s">
        <v>352</v>
      </c>
      <c r="F320" s="200" t="s">
        <v>1039</v>
      </c>
      <c r="G320" s="200" t="s">
        <v>556</v>
      </c>
      <c r="H320" s="201" t="s">
        <v>290</v>
      </c>
      <c r="I320" s="202">
        <v>23.34</v>
      </c>
      <c r="J320" s="200" t="s">
        <v>780</v>
      </c>
      <c r="K320" s="176">
        <v>2</v>
      </c>
      <c r="L320" s="176">
        <v>1</v>
      </c>
      <c r="M320" s="176"/>
      <c r="N320" s="286">
        <v>3</v>
      </c>
      <c r="O320" s="286">
        <v>3</v>
      </c>
      <c r="P320" s="176"/>
      <c r="Q320" s="203">
        <f t="shared" si="208"/>
        <v>3</v>
      </c>
      <c r="R320" s="203">
        <f t="shared" si="209"/>
        <v>3</v>
      </c>
      <c r="S320" s="203">
        <f t="shared" si="210"/>
        <v>0</v>
      </c>
      <c r="T320" s="203">
        <f t="shared" si="211"/>
        <v>0</v>
      </c>
      <c r="U320" s="203">
        <f t="shared" si="212"/>
        <v>0</v>
      </c>
      <c r="V320" s="175">
        <f>IF(Q320&gt;0,VLOOKUP(Q320,Jahresfaktoren!$A$11:$B$24,2,),0)</f>
        <v>152</v>
      </c>
      <c r="W320" s="175">
        <f>IF(R320&gt;0,VLOOKUP(R320,Jahresfaktoren!$D$11:$E$24,2,),0)</f>
        <v>150</v>
      </c>
      <c r="X320" s="175">
        <f>IF(S320&gt;0,VLOOKUP(S320,Jahresfaktoren!$A$28:$B$29,2,),0)</f>
        <v>0</v>
      </c>
      <c r="Y320" s="175">
        <f>IF(T320&gt;0,VLOOKUP(T320,Jahresfaktoren!$A$28:$B$29,2,),0)</f>
        <v>0</v>
      </c>
      <c r="Z320" s="175">
        <f>IF(U320&gt;0,VLOOKUP(U320,Jahresfaktoren!$A$32:$B$33,2,),)</f>
        <v>0</v>
      </c>
      <c r="AA320" s="177">
        <f t="shared" si="217"/>
        <v>3547.68</v>
      </c>
      <c r="AB320" s="177">
        <f t="shared" si="218"/>
        <v>3501</v>
      </c>
      <c r="AC320" s="177" t="str">
        <f t="shared" si="219"/>
        <v/>
      </c>
      <c r="AD320" s="177" t="str">
        <f t="shared" si="220"/>
        <v/>
      </c>
      <c r="AE320" s="177" t="str">
        <f t="shared" si="221"/>
        <v/>
      </c>
      <c r="AF320" s="178">
        <f>IF(Q320&gt;0,VLOOKUP(H320,Leistungszahlen!$A$11:$C$158,3,),0)</f>
        <v>0</v>
      </c>
      <c r="AG320" s="178">
        <f>IF(R320&gt;0,VLOOKUP(H320,Leistungszahlen!$A$11:$F$158,6,),IF(T320&gt;0,VLOOKUP(H320,Leistungszahlen!$A$11:$F$158,6,),0))</f>
        <v>0</v>
      </c>
      <c r="AH320" s="179" t="e">
        <f t="shared" si="203"/>
        <v>#DIV/0!</v>
      </c>
      <c r="AI320" s="179" t="e">
        <f t="shared" si="204"/>
        <v>#DIV/0!</v>
      </c>
      <c r="AJ320" s="179">
        <f t="shared" si="205"/>
        <v>0</v>
      </c>
      <c r="AK320" s="179">
        <f t="shared" si="206"/>
        <v>0</v>
      </c>
      <c r="AL320" s="179">
        <f t="shared" si="207"/>
        <v>0</v>
      </c>
      <c r="AM320" s="180">
        <f>IF(L320=1,Stundensätze!$D$13,IF(L320=2,Stundensätze!$D$17,IF(L320=4,Stundensätze!$D$21,"")))</f>
        <v>0</v>
      </c>
      <c r="AN320" s="180">
        <f>IF(L320=1,Stundensätze!$D$15,IF(L320=2,Stundensätze!$D$19,IF(L320=4,Stundensätze!$D$23,"")))</f>
        <v>0</v>
      </c>
      <c r="AO320" s="180" t="e">
        <f t="shared" si="222"/>
        <v>#DIV/0!</v>
      </c>
      <c r="AP320" s="180">
        <f t="shared" si="223"/>
        <v>0</v>
      </c>
      <c r="AQ320" s="192" t="e">
        <f t="shared" si="224"/>
        <v>#DIV/0!</v>
      </c>
      <c r="AR320" s="192" t="e">
        <f t="shared" si="225"/>
        <v>#DIV/0!</v>
      </c>
      <c r="AS320" s="193" t="e">
        <f t="shared" si="226"/>
        <v>#DIV/0!</v>
      </c>
      <c r="AT320" s="258" t="str">
        <f>IF(K320=0,0,VLOOKUP(K320,Kostenstellen!A:B,2,FALSE))</f>
        <v xml:space="preserve">Sophie-Luisen-Klinik                       </v>
      </c>
      <c r="AU320" s="68" t="str">
        <f t="shared" si="213"/>
        <v>A4</v>
      </c>
      <c r="AV320" s="68" t="str">
        <f t="shared" si="214"/>
        <v>A4</v>
      </c>
      <c r="AW320" s="68">
        <f>IF(AF320=0,0,VLOOKUP($H320,Leistungszahlen!$A$11:$H$158,4,FALSE))</f>
        <v>0</v>
      </c>
      <c r="AX320" s="68">
        <f>IF(AF320=0,0,VLOOKUP($H320,Leistungszahlen!$A$11:$H$158,5,FALSE))</f>
        <v>0</v>
      </c>
      <c r="AY320" s="68">
        <f>IF(AG320=0,0,VLOOKUP($H320,Leistungszahlen!$A$11:$H$158,6,FALSE))</f>
        <v>0</v>
      </c>
      <c r="AZ320" s="68">
        <f t="shared" si="215"/>
        <v>0</v>
      </c>
      <c r="BA320" s="68">
        <f t="shared" si="216"/>
        <v>0</v>
      </c>
      <c r="BC320" s="68">
        <f t="shared" si="227"/>
        <v>0</v>
      </c>
      <c r="BD320" s="285"/>
    </row>
    <row r="321" spans="1:56" s="68" customFormat="1" ht="33.75">
      <c r="A321" s="200"/>
      <c r="B321" s="200"/>
      <c r="C321" s="200" t="s">
        <v>641</v>
      </c>
      <c r="D321" s="200" t="s">
        <v>202</v>
      </c>
      <c r="E321" s="200" t="s">
        <v>352</v>
      </c>
      <c r="F321" s="200" t="s">
        <v>1040</v>
      </c>
      <c r="G321" s="200" t="s">
        <v>121</v>
      </c>
      <c r="H321" s="201" t="s">
        <v>200</v>
      </c>
      <c r="I321" s="202">
        <v>4.3</v>
      </c>
      <c r="J321" s="200" t="s">
        <v>778</v>
      </c>
      <c r="K321" s="176">
        <v>2</v>
      </c>
      <c r="L321" s="176">
        <v>1</v>
      </c>
      <c r="M321" s="176"/>
      <c r="N321" s="286">
        <v>6</v>
      </c>
      <c r="O321" s="286"/>
      <c r="P321" s="176"/>
      <c r="Q321" s="203">
        <f t="shared" si="208"/>
        <v>6</v>
      </c>
      <c r="R321" s="203">
        <f t="shared" si="209"/>
        <v>0</v>
      </c>
      <c r="S321" s="203">
        <f t="shared" si="210"/>
        <v>0</v>
      </c>
      <c r="T321" s="203">
        <f t="shared" si="211"/>
        <v>0</v>
      </c>
      <c r="U321" s="203">
        <f t="shared" si="212"/>
        <v>0</v>
      </c>
      <c r="V321" s="175">
        <f>IF(Q321&gt;0,VLOOKUP(Q321,Jahresfaktoren!$A$11:$B$24,2,),0)</f>
        <v>302</v>
      </c>
      <c r="W321" s="175">
        <f>IF(R321&gt;0,VLOOKUP(R321,Jahresfaktoren!$D$11:$E$24,2,),0)</f>
        <v>0</v>
      </c>
      <c r="X321" s="175">
        <f>IF(S321&gt;0,VLOOKUP(S321,Jahresfaktoren!$A$28:$B$29,2,),0)</f>
        <v>0</v>
      </c>
      <c r="Y321" s="175">
        <f>IF(T321&gt;0,VLOOKUP(T321,Jahresfaktoren!$A$28:$B$29,2,),0)</f>
        <v>0</v>
      </c>
      <c r="Z321" s="175">
        <f>IF(U321&gt;0,VLOOKUP(U321,Jahresfaktoren!$A$32:$B$33,2,),)</f>
        <v>0</v>
      </c>
      <c r="AA321" s="177">
        <f t="shared" si="217"/>
        <v>1298.5999999999999</v>
      </c>
      <c r="AB321" s="177" t="str">
        <f t="shared" si="218"/>
        <v/>
      </c>
      <c r="AC321" s="177" t="str">
        <f t="shared" si="219"/>
        <v/>
      </c>
      <c r="AD321" s="177" t="str">
        <f t="shared" si="220"/>
        <v/>
      </c>
      <c r="AE321" s="177" t="str">
        <f t="shared" si="221"/>
        <v/>
      </c>
      <c r="AF321" s="178">
        <f>IF(Q321&gt;0,VLOOKUP(H321,Leistungszahlen!$A$11:$C$158,3,),0)</f>
        <v>0</v>
      </c>
      <c r="AG321" s="178">
        <f>IF(R321&gt;0,VLOOKUP(H321,Leistungszahlen!$A$11:$F$158,6,),IF(T321&gt;0,VLOOKUP(H321,Leistungszahlen!$A$11:$F$158,6,),0))</f>
        <v>0</v>
      </c>
      <c r="AH321" s="179" t="e">
        <f t="shared" si="203"/>
        <v>#DIV/0!</v>
      </c>
      <c r="AI321" s="179">
        <f t="shared" si="204"/>
        <v>0</v>
      </c>
      <c r="AJ321" s="179">
        <f t="shared" si="205"/>
        <v>0</v>
      </c>
      <c r="AK321" s="179">
        <f t="shared" si="206"/>
        <v>0</v>
      </c>
      <c r="AL321" s="179">
        <f t="shared" si="207"/>
        <v>0</v>
      </c>
      <c r="AM321" s="180">
        <f>IF(L321=1,Stundensätze!$D$13,IF(L321=2,Stundensätze!$D$17,IF(L321=4,Stundensätze!$D$21,"")))</f>
        <v>0</v>
      </c>
      <c r="AN321" s="180">
        <f>IF(L321=1,Stundensätze!$D$15,IF(L321=2,Stundensätze!$D$19,IF(L321=4,Stundensätze!$D$23,"")))</f>
        <v>0</v>
      </c>
      <c r="AO321" s="180" t="e">
        <f t="shared" si="222"/>
        <v>#DIV/0!</v>
      </c>
      <c r="AP321" s="180">
        <f t="shared" si="223"/>
        <v>0</v>
      </c>
      <c r="AQ321" s="192" t="e">
        <f t="shared" si="224"/>
        <v>#DIV/0!</v>
      </c>
      <c r="AR321" s="192" t="e">
        <f t="shared" si="225"/>
        <v>#DIV/0!</v>
      </c>
      <c r="AS321" s="193" t="e">
        <f t="shared" si="226"/>
        <v>#DIV/0!</v>
      </c>
      <c r="AT321" s="258" t="str">
        <f>IF(K321=0,0,VLOOKUP(K321,Kostenstellen!A:B,2,FALSE))</f>
        <v xml:space="preserve">Sophie-Luisen-Klinik                       </v>
      </c>
      <c r="AU321" s="68" t="str">
        <f t="shared" si="213"/>
        <v>B</v>
      </c>
      <c r="AV321" s="68" t="str">
        <f t="shared" si="214"/>
        <v/>
      </c>
      <c r="AW321" s="68">
        <f>IF(AF321=0,0,VLOOKUP($H321,Leistungszahlen!$A$11:$H$158,4,FALSE))</f>
        <v>0</v>
      </c>
      <c r="AX321" s="68">
        <f>IF(AF321=0,0,VLOOKUP($H321,Leistungszahlen!$A$11:$H$158,5,FALSE))</f>
        <v>0</v>
      </c>
      <c r="AY321" s="68">
        <f>IF(AG321=0,0,VLOOKUP($H321,Leistungszahlen!$A$11:$H$158,6,FALSE))</f>
        <v>0</v>
      </c>
      <c r="AZ321" s="68">
        <f t="shared" si="215"/>
        <v>0</v>
      </c>
      <c r="BA321" s="68">
        <f t="shared" si="216"/>
        <v>0</v>
      </c>
      <c r="BC321" s="68">
        <f t="shared" si="227"/>
        <v>0</v>
      </c>
      <c r="BD321" s="285"/>
    </row>
    <row r="322" spans="1:56" s="68" customFormat="1" ht="33.75">
      <c r="A322" s="200"/>
      <c r="B322" s="200"/>
      <c r="C322" s="200" t="s">
        <v>641</v>
      </c>
      <c r="D322" s="200" t="s">
        <v>202</v>
      </c>
      <c r="E322" s="200" t="s">
        <v>352</v>
      </c>
      <c r="F322" s="200"/>
      <c r="G322" s="200" t="s">
        <v>113</v>
      </c>
      <c r="H322" s="201" t="s">
        <v>205</v>
      </c>
      <c r="I322" s="202">
        <v>163.6</v>
      </c>
      <c r="J322" s="200" t="s">
        <v>780</v>
      </c>
      <c r="K322" s="176">
        <v>2</v>
      </c>
      <c r="L322" s="176">
        <v>1</v>
      </c>
      <c r="M322" s="176"/>
      <c r="N322" s="286">
        <v>3</v>
      </c>
      <c r="O322" s="286">
        <v>3</v>
      </c>
      <c r="P322" s="176"/>
      <c r="Q322" s="203">
        <f t="shared" si="208"/>
        <v>3</v>
      </c>
      <c r="R322" s="203">
        <f t="shared" si="209"/>
        <v>3</v>
      </c>
      <c r="S322" s="203">
        <f t="shared" si="210"/>
        <v>0</v>
      </c>
      <c r="T322" s="203">
        <f t="shared" si="211"/>
        <v>0</v>
      </c>
      <c r="U322" s="203">
        <f t="shared" si="212"/>
        <v>0</v>
      </c>
      <c r="V322" s="175">
        <f>IF(Q322&gt;0,VLOOKUP(Q322,Jahresfaktoren!$A$11:$B$24,2,),0)</f>
        <v>152</v>
      </c>
      <c r="W322" s="175">
        <f>IF(R322&gt;0,VLOOKUP(R322,Jahresfaktoren!$D$11:$E$24,2,),0)</f>
        <v>150</v>
      </c>
      <c r="X322" s="175">
        <f>IF(S322&gt;0,VLOOKUP(S322,Jahresfaktoren!$A$28:$B$29,2,),0)</f>
        <v>0</v>
      </c>
      <c r="Y322" s="175">
        <f>IF(T322&gt;0,VLOOKUP(T322,Jahresfaktoren!$A$28:$B$29,2,),0)</f>
        <v>0</v>
      </c>
      <c r="Z322" s="175">
        <f>IF(U322&gt;0,VLOOKUP(U322,Jahresfaktoren!$A$32:$B$33,2,),)</f>
        <v>0</v>
      </c>
      <c r="AA322" s="177">
        <f t="shared" si="217"/>
        <v>24867.200000000001</v>
      </c>
      <c r="AB322" s="177">
        <f t="shared" si="218"/>
        <v>24540</v>
      </c>
      <c r="AC322" s="177" t="str">
        <f t="shared" si="219"/>
        <v/>
      </c>
      <c r="AD322" s="177" t="str">
        <f t="shared" si="220"/>
        <v/>
      </c>
      <c r="AE322" s="177" t="str">
        <f t="shared" si="221"/>
        <v/>
      </c>
      <c r="AF322" s="178">
        <f>IF(Q322&gt;0,VLOOKUP(H322,Leistungszahlen!$A$11:$C$158,3,),0)</f>
        <v>0</v>
      </c>
      <c r="AG322" s="178">
        <f>IF(R322&gt;0,VLOOKUP(H322,Leistungszahlen!$A$11:$F$158,6,),IF(T322&gt;0,VLOOKUP(H322,Leistungszahlen!$A$11:$F$158,6,),0))</f>
        <v>0</v>
      </c>
      <c r="AH322" s="179" t="e">
        <f t="shared" si="203"/>
        <v>#DIV/0!</v>
      </c>
      <c r="AI322" s="179" t="e">
        <f t="shared" si="204"/>
        <v>#DIV/0!</v>
      </c>
      <c r="AJ322" s="179">
        <f t="shared" si="205"/>
        <v>0</v>
      </c>
      <c r="AK322" s="179">
        <f t="shared" si="206"/>
        <v>0</v>
      </c>
      <c r="AL322" s="179">
        <f t="shared" si="207"/>
        <v>0</v>
      </c>
      <c r="AM322" s="180">
        <f>IF(L322=1,Stundensätze!$D$13,IF(L322=2,Stundensätze!$D$17,IF(L322=4,Stundensätze!$D$21,"")))</f>
        <v>0</v>
      </c>
      <c r="AN322" s="180">
        <f>IF(L322=1,Stundensätze!$D$15,IF(L322=2,Stundensätze!$D$19,IF(L322=4,Stundensätze!$D$23,"")))</f>
        <v>0</v>
      </c>
      <c r="AO322" s="180" t="e">
        <f t="shared" si="222"/>
        <v>#DIV/0!</v>
      </c>
      <c r="AP322" s="180">
        <f t="shared" si="223"/>
        <v>0</v>
      </c>
      <c r="AQ322" s="192" t="e">
        <f t="shared" si="224"/>
        <v>#DIV/0!</v>
      </c>
      <c r="AR322" s="192" t="e">
        <f t="shared" si="225"/>
        <v>#DIV/0!</v>
      </c>
      <c r="AS322" s="193" t="e">
        <f t="shared" si="226"/>
        <v>#DIV/0!</v>
      </c>
      <c r="AT322" s="258" t="str">
        <f>IF(K322=0,0,VLOOKUP(K322,Kostenstellen!A:B,2,FALSE))</f>
        <v xml:space="preserve">Sophie-Luisen-Klinik                       </v>
      </c>
      <c r="AU322" s="68" t="str">
        <f t="shared" si="213"/>
        <v>G</v>
      </c>
      <c r="AV322" s="68" t="str">
        <f t="shared" si="214"/>
        <v>G</v>
      </c>
      <c r="AW322" s="68">
        <f>IF(AF322=0,0,VLOOKUP($H322,Leistungszahlen!$A$11:$H$158,4,FALSE))</f>
        <v>0</v>
      </c>
      <c r="AX322" s="68">
        <f>IF(AF322=0,0,VLOOKUP($H322,Leistungszahlen!$A$11:$H$158,5,FALSE))</f>
        <v>0</v>
      </c>
      <c r="AY322" s="68">
        <f>IF(AG322=0,0,VLOOKUP($H322,Leistungszahlen!$A$11:$H$158,6,FALSE))</f>
        <v>0</v>
      </c>
      <c r="AZ322" s="68">
        <f t="shared" si="215"/>
        <v>0</v>
      </c>
      <c r="BA322" s="68">
        <f t="shared" si="216"/>
        <v>0</v>
      </c>
      <c r="BC322" s="68">
        <f t="shared" si="227"/>
        <v>0</v>
      </c>
      <c r="BD322" s="285"/>
    </row>
    <row r="323" spans="1:56" s="68" customFormat="1" ht="33.75">
      <c r="A323" s="200"/>
      <c r="B323" s="200"/>
      <c r="C323" s="200" t="s">
        <v>641</v>
      </c>
      <c r="D323" s="200" t="s">
        <v>202</v>
      </c>
      <c r="E323" s="200" t="s">
        <v>352</v>
      </c>
      <c r="F323" s="200"/>
      <c r="G323" s="200" t="s">
        <v>115</v>
      </c>
      <c r="H323" s="201" t="s">
        <v>219</v>
      </c>
      <c r="I323" s="202">
        <v>3.36</v>
      </c>
      <c r="J323" s="200"/>
      <c r="K323" s="176">
        <v>2</v>
      </c>
      <c r="L323" s="176">
        <v>1</v>
      </c>
      <c r="M323" s="176"/>
      <c r="N323" s="286">
        <v>6</v>
      </c>
      <c r="O323" s="286"/>
      <c r="P323" s="176"/>
      <c r="Q323" s="203">
        <f t="shared" si="208"/>
        <v>6</v>
      </c>
      <c r="R323" s="203">
        <f t="shared" si="209"/>
        <v>0</v>
      </c>
      <c r="S323" s="203">
        <f t="shared" si="210"/>
        <v>0</v>
      </c>
      <c r="T323" s="203">
        <f t="shared" si="211"/>
        <v>0</v>
      </c>
      <c r="U323" s="203">
        <f t="shared" si="212"/>
        <v>0</v>
      </c>
      <c r="V323" s="175">
        <f>IF(Q323&gt;0,VLOOKUP(Q323,Jahresfaktoren!$A$11:$B$24,2,),0)</f>
        <v>302</v>
      </c>
      <c r="W323" s="175">
        <f>IF(R323&gt;0,VLOOKUP(R323,Jahresfaktoren!$D$11:$E$24,2,),0)</f>
        <v>0</v>
      </c>
      <c r="X323" s="175">
        <f>IF(S323&gt;0,VLOOKUP(S323,Jahresfaktoren!$A$28:$B$29,2,),0)</f>
        <v>0</v>
      </c>
      <c r="Y323" s="175">
        <f>IF(T323&gt;0,VLOOKUP(T323,Jahresfaktoren!$A$28:$B$29,2,),0)</f>
        <v>0</v>
      </c>
      <c r="Z323" s="175">
        <f>IF(U323&gt;0,VLOOKUP(U323,Jahresfaktoren!$A$32:$B$33,2,),)</f>
        <v>0</v>
      </c>
      <c r="AA323" s="177">
        <f t="shared" si="217"/>
        <v>1014.7199999999999</v>
      </c>
      <c r="AB323" s="177" t="str">
        <f t="shared" si="218"/>
        <v/>
      </c>
      <c r="AC323" s="177" t="str">
        <f t="shared" si="219"/>
        <v/>
      </c>
      <c r="AD323" s="177" t="str">
        <f t="shared" si="220"/>
        <v/>
      </c>
      <c r="AE323" s="177" t="str">
        <f t="shared" si="221"/>
        <v/>
      </c>
      <c r="AF323" s="178">
        <f>IF(Q323&gt;0,VLOOKUP(H323,Leistungszahlen!$A$11:$C$158,3,),0)</f>
        <v>0</v>
      </c>
      <c r="AG323" s="178">
        <f>IF(R323&gt;0,VLOOKUP(H323,Leistungszahlen!$A$11:$F$158,6,),IF(T323&gt;0,VLOOKUP(H323,Leistungszahlen!$A$11:$F$158,6,),0))</f>
        <v>0</v>
      </c>
      <c r="AH323" s="179" t="e">
        <f t="shared" si="203"/>
        <v>#DIV/0!</v>
      </c>
      <c r="AI323" s="179">
        <f t="shared" si="204"/>
        <v>0</v>
      </c>
      <c r="AJ323" s="179">
        <f t="shared" si="205"/>
        <v>0</v>
      </c>
      <c r="AK323" s="179">
        <f t="shared" si="206"/>
        <v>0</v>
      </c>
      <c r="AL323" s="179">
        <f t="shared" si="207"/>
        <v>0</v>
      </c>
      <c r="AM323" s="180">
        <f>IF(L323=1,Stundensätze!$D$13,IF(L323=2,Stundensätze!$D$17,IF(L323=4,Stundensätze!$D$21,"")))</f>
        <v>0</v>
      </c>
      <c r="AN323" s="180">
        <f>IF(L323=1,Stundensätze!$D$15,IF(L323=2,Stundensätze!$D$19,IF(L323=4,Stundensätze!$D$23,"")))</f>
        <v>0</v>
      </c>
      <c r="AO323" s="180" t="e">
        <f t="shared" si="222"/>
        <v>#DIV/0!</v>
      </c>
      <c r="AP323" s="180">
        <f t="shared" si="223"/>
        <v>0</v>
      </c>
      <c r="AQ323" s="192" t="e">
        <f t="shared" si="224"/>
        <v>#DIV/0!</v>
      </c>
      <c r="AR323" s="192" t="e">
        <f t="shared" si="225"/>
        <v>#DIV/0!</v>
      </c>
      <c r="AS323" s="193" t="e">
        <f t="shared" si="226"/>
        <v>#DIV/0!</v>
      </c>
      <c r="AT323" s="258" t="str">
        <f>IF(K323=0,0,VLOOKUP(K323,Kostenstellen!A:B,2,FALSE))</f>
        <v xml:space="preserve">Sophie-Luisen-Klinik                       </v>
      </c>
      <c r="AU323" s="68" t="str">
        <f t="shared" si="213"/>
        <v>V</v>
      </c>
      <c r="AV323" s="68" t="str">
        <f t="shared" si="214"/>
        <v/>
      </c>
      <c r="AW323" s="68">
        <f>IF(AF323=0,0,VLOOKUP($H323,Leistungszahlen!$A$11:$H$158,4,FALSE))</f>
        <v>0</v>
      </c>
      <c r="AX323" s="68">
        <f>IF(AF323=0,0,VLOOKUP($H323,Leistungszahlen!$A$11:$H$158,5,FALSE))</f>
        <v>0</v>
      </c>
      <c r="AY323" s="68">
        <f>IF(AG323=0,0,VLOOKUP($H323,Leistungszahlen!$A$11:$H$158,6,FALSE))</f>
        <v>0</v>
      </c>
      <c r="AZ323" s="68">
        <f t="shared" si="215"/>
        <v>0</v>
      </c>
      <c r="BA323" s="68">
        <f t="shared" si="216"/>
        <v>0</v>
      </c>
      <c r="BC323" s="68">
        <f t="shared" si="227"/>
        <v>0</v>
      </c>
      <c r="BD323" s="285"/>
    </row>
    <row r="324" spans="1:56" s="68" customFormat="1" ht="33.75">
      <c r="A324" s="200"/>
      <c r="B324" s="200"/>
      <c r="C324" s="200" t="s">
        <v>641</v>
      </c>
      <c r="D324" s="200" t="s">
        <v>202</v>
      </c>
      <c r="E324" s="200" t="s">
        <v>352</v>
      </c>
      <c r="F324" s="200" t="s">
        <v>1041</v>
      </c>
      <c r="G324" s="200" t="s">
        <v>117</v>
      </c>
      <c r="H324" s="201" t="s">
        <v>220</v>
      </c>
      <c r="I324" s="202">
        <v>2.83</v>
      </c>
      <c r="J324" s="200" t="s">
        <v>780</v>
      </c>
      <c r="K324" s="176">
        <v>2</v>
      </c>
      <c r="L324" s="176">
        <v>1</v>
      </c>
      <c r="M324" s="176" t="s">
        <v>119</v>
      </c>
      <c r="N324" s="286"/>
      <c r="O324" s="286"/>
      <c r="P324" s="176"/>
      <c r="Q324" s="203">
        <f t="shared" si="208"/>
        <v>0</v>
      </c>
      <c r="R324" s="203">
        <f t="shared" si="209"/>
        <v>0</v>
      </c>
      <c r="S324" s="203">
        <f t="shared" si="210"/>
        <v>0</v>
      </c>
      <c r="T324" s="203">
        <f t="shared" si="211"/>
        <v>0</v>
      </c>
      <c r="U324" s="203">
        <f t="shared" si="212"/>
        <v>0</v>
      </c>
      <c r="V324" s="175">
        <f>IF(Q324&gt;0,VLOOKUP(Q324,Jahresfaktoren!$A$11:$B$24,2,),0)</f>
        <v>0</v>
      </c>
      <c r="W324" s="175">
        <f>IF(R324&gt;0,VLOOKUP(R324,Jahresfaktoren!$D$11:$E$24,2,),0)</f>
        <v>0</v>
      </c>
      <c r="X324" s="175">
        <f>IF(S324&gt;0,VLOOKUP(S324,Jahresfaktoren!$A$28:$B$29,2,),0)</f>
        <v>0</v>
      </c>
      <c r="Y324" s="175">
        <f>IF(T324&gt;0,VLOOKUP(T324,Jahresfaktoren!$A$28:$B$29,2,),0)</f>
        <v>0</v>
      </c>
      <c r="Z324" s="175">
        <f>IF(U324&gt;0,VLOOKUP(U324,Jahresfaktoren!$A$32:$B$33,2,),)</f>
        <v>0</v>
      </c>
      <c r="AA324" s="177" t="str">
        <f t="shared" si="217"/>
        <v/>
      </c>
      <c r="AB324" s="177" t="str">
        <f t="shared" si="218"/>
        <v/>
      </c>
      <c r="AC324" s="177" t="str">
        <f t="shared" si="219"/>
        <v/>
      </c>
      <c r="AD324" s="177" t="str">
        <f t="shared" si="220"/>
        <v/>
      </c>
      <c r="AE324" s="177" t="str">
        <f t="shared" si="221"/>
        <v/>
      </c>
      <c r="AF324" s="178">
        <f>IF(Q324&gt;0,VLOOKUP(H324,Leistungszahlen!$A$11:$C$158,3,),0)</f>
        <v>0</v>
      </c>
      <c r="AG324" s="178">
        <f>IF(R324&gt;0,VLOOKUP(H324,Leistungszahlen!$A$11:$F$158,6,),IF(T324&gt;0,VLOOKUP(H324,Leistungszahlen!$A$11:$F$158,6,),0))</f>
        <v>0</v>
      </c>
      <c r="AH324" s="179">
        <f t="shared" si="203"/>
        <v>0</v>
      </c>
      <c r="AI324" s="179">
        <f t="shared" si="204"/>
        <v>0</v>
      </c>
      <c r="AJ324" s="179">
        <f t="shared" si="205"/>
        <v>0</v>
      </c>
      <c r="AK324" s="179">
        <f t="shared" si="206"/>
        <v>0</v>
      </c>
      <c r="AL324" s="179">
        <f t="shared" si="207"/>
        <v>0</v>
      </c>
      <c r="AM324" s="180">
        <f>IF(L324=1,Stundensätze!$D$13,IF(L324=2,Stundensätze!$D$17,IF(L324=4,Stundensätze!$D$21,"")))</f>
        <v>0</v>
      </c>
      <c r="AN324" s="180">
        <f>IF(L324=1,Stundensätze!$D$15,IF(L324=2,Stundensätze!$D$19,IF(L324=4,Stundensätze!$D$23,"")))</f>
        <v>0</v>
      </c>
      <c r="AO324" s="180">
        <f t="shared" si="222"/>
        <v>0</v>
      </c>
      <c r="AP324" s="180">
        <f t="shared" si="223"/>
        <v>0</v>
      </c>
      <c r="AQ324" s="192">
        <f t="shared" si="224"/>
        <v>0</v>
      </c>
      <c r="AR324" s="192">
        <f t="shared" si="225"/>
        <v>0</v>
      </c>
      <c r="AS324" s="193">
        <f t="shared" si="226"/>
        <v>0</v>
      </c>
      <c r="AT324" s="258" t="str">
        <f>IF(K324=0,0,VLOOKUP(K324,Kostenstellen!A:B,2,FALSE))</f>
        <v xml:space="preserve">Sophie-Luisen-Klinik                       </v>
      </c>
      <c r="AU324" s="68" t="str">
        <f t="shared" si="213"/>
        <v/>
      </c>
      <c r="AV324" s="68" t="str">
        <f t="shared" si="214"/>
        <v/>
      </c>
      <c r="AW324" s="68">
        <f>IF(AF324=0,0,VLOOKUP($H324,Leistungszahlen!$A$11:$H$158,4,FALSE))</f>
        <v>0</v>
      </c>
      <c r="AX324" s="68">
        <f>IF(AF324=0,0,VLOOKUP($H324,Leistungszahlen!$A$11:$H$158,5,FALSE))</f>
        <v>0</v>
      </c>
      <c r="AY324" s="68">
        <f>IF(AG324=0,0,VLOOKUP($H324,Leistungszahlen!$A$11:$H$158,6,FALSE))</f>
        <v>0</v>
      </c>
      <c r="AZ324" s="68">
        <f t="shared" si="215"/>
        <v>0</v>
      </c>
      <c r="BA324" s="68">
        <f t="shared" si="216"/>
        <v>0</v>
      </c>
      <c r="BC324" s="68">
        <f t="shared" si="227"/>
        <v>0</v>
      </c>
      <c r="BD324" s="285"/>
    </row>
    <row r="325" spans="1:56" s="68" customFormat="1" ht="33.75">
      <c r="A325" s="200"/>
      <c r="B325" s="200"/>
      <c r="C325" s="200" t="s">
        <v>641</v>
      </c>
      <c r="D325" s="200" t="s">
        <v>202</v>
      </c>
      <c r="E325" s="200" t="s">
        <v>352</v>
      </c>
      <c r="F325" s="200" t="s">
        <v>1042</v>
      </c>
      <c r="G325" s="200" t="s">
        <v>918</v>
      </c>
      <c r="H325" s="201" t="s">
        <v>215</v>
      </c>
      <c r="I325" s="202">
        <v>2.89</v>
      </c>
      <c r="J325" s="200" t="s">
        <v>778</v>
      </c>
      <c r="K325" s="176">
        <v>2</v>
      </c>
      <c r="L325" s="176">
        <v>1</v>
      </c>
      <c r="M325" s="176"/>
      <c r="N325" s="286">
        <v>5</v>
      </c>
      <c r="O325" s="286"/>
      <c r="P325" s="176"/>
      <c r="Q325" s="203">
        <f t="shared" si="208"/>
        <v>5</v>
      </c>
      <c r="R325" s="203">
        <f t="shared" si="209"/>
        <v>0</v>
      </c>
      <c r="S325" s="203">
        <f t="shared" si="210"/>
        <v>0</v>
      </c>
      <c r="T325" s="203">
        <f t="shared" si="211"/>
        <v>0</v>
      </c>
      <c r="U325" s="203">
        <f t="shared" si="212"/>
        <v>0</v>
      </c>
      <c r="V325" s="175">
        <f>IF(Q325&gt;0,VLOOKUP(Q325,Jahresfaktoren!$A$11:$B$24,2,),0)</f>
        <v>250</v>
      </c>
      <c r="W325" s="175">
        <f>IF(R325&gt;0,VLOOKUP(R325,Jahresfaktoren!$D$11:$E$24,2,),0)</f>
        <v>0</v>
      </c>
      <c r="X325" s="175">
        <f>IF(S325&gt;0,VLOOKUP(S325,Jahresfaktoren!$A$28:$B$29,2,),0)</f>
        <v>0</v>
      </c>
      <c r="Y325" s="175">
        <f>IF(T325&gt;0,VLOOKUP(T325,Jahresfaktoren!$A$28:$B$29,2,),0)</f>
        <v>0</v>
      </c>
      <c r="Z325" s="175">
        <f>IF(U325&gt;0,VLOOKUP(U325,Jahresfaktoren!$A$32:$B$33,2,),)</f>
        <v>0</v>
      </c>
      <c r="AA325" s="177">
        <f t="shared" si="217"/>
        <v>722.5</v>
      </c>
      <c r="AB325" s="177" t="str">
        <f t="shared" si="218"/>
        <v/>
      </c>
      <c r="AC325" s="177" t="str">
        <f t="shared" si="219"/>
        <v/>
      </c>
      <c r="AD325" s="177" t="str">
        <f t="shared" si="220"/>
        <v/>
      </c>
      <c r="AE325" s="177" t="str">
        <f t="shared" si="221"/>
        <v/>
      </c>
      <c r="AF325" s="178">
        <f>IF(Q325&gt;0,VLOOKUP(H325,Leistungszahlen!$A$11:$C$158,3,),0)</f>
        <v>0</v>
      </c>
      <c r="AG325" s="178">
        <f>IF(R325&gt;0,VLOOKUP(H325,Leistungszahlen!$A$11:$F$158,6,),IF(T325&gt;0,VLOOKUP(H325,Leistungszahlen!$A$11:$F$158,6,),0))</f>
        <v>0</v>
      </c>
      <c r="AH325" s="179" t="e">
        <f t="shared" si="203"/>
        <v>#DIV/0!</v>
      </c>
      <c r="AI325" s="179">
        <f t="shared" si="204"/>
        <v>0</v>
      </c>
      <c r="AJ325" s="179">
        <f t="shared" si="205"/>
        <v>0</v>
      </c>
      <c r="AK325" s="179">
        <f t="shared" si="206"/>
        <v>0</v>
      </c>
      <c r="AL325" s="179">
        <f t="shared" si="207"/>
        <v>0</v>
      </c>
      <c r="AM325" s="180">
        <f>IF(L325=1,Stundensätze!$D$13,IF(L325=2,Stundensätze!$D$17,IF(L325=4,Stundensätze!$D$21,"")))</f>
        <v>0</v>
      </c>
      <c r="AN325" s="180">
        <f>IF(L325=1,Stundensätze!$D$15,IF(L325=2,Stundensätze!$D$19,IF(L325=4,Stundensätze!$D$23,"")))</f>
        <v>0</v>
      </c>
      <c r="AO325" s="180" t="e">
        <f t="shared" si="222"/>
        <v>#DIV/0!</v>
      </c>
      <c r="AP325" s="180">
        <f t="shared" si="223"/>
        <v>0</v>
      </c>
      <c r="AQ325" s="192" t="e">
        <f t="shared" si="224"/>
        <v>#DIV/0!</v>
      </c>
      <c r="AR325" s="192" t="e">
        <f t="shared" si="225"/>
        <v>#DIV/0!</v>
      </c>
      <c r="AS325" s="193" t="e">
        <f t="shared" si="226"/>
        <v>#DIV/0!</v>
      </c>
      <c r="AT325" s="258" t="str">
        <f>IF(K325=0,0,VLOOKUP(K325,Kostenstellen!A:B,2,FALSE))</f>
        <v xml:space="preserve">Sophie-Luisen-Klinik                       </v>
      </c>
      <c r="AU325" s="68" t="str">
        <f t="shared" si="213"/>
        <v>R</v>
      </c>
      <c r="AV325" s="68" t="str">
        <f t="shared" si="214"/>
        <v/>
      </c>
      <c r="AW325" s="68">
        <f>IF(AF325=0,0,VLOOKUP($H325,Leistungszahlen!$A$11:$H$158,4,FALSE))</f>
        <v>0</v>
      </c>
      <c r="AX325" s="68">
        <f>IF(AF325=0,0,VLOOKUP($H325,Leistungszahlen!$A$11:$H$158,5,FALSE))</f>
        <v>0</v>
      </c>
      <c r="AY325" s="68">
        <f>IF(AG325=0,0,VLOOKUP($H325,Leistungszahlen!$A$11:$H$158,6,FALSE))</f>
        <v>0</v>
      </c>
      <c r="AZ325" s="68">
        <f t="shared" si="215"/>
        <v>0</v>
      </c>
      <c r="BA325" s="68">
        <f t="shared" si="216"/>
        <v>0</v>
      </c>
      <c r="BC325" s="68">
        <f t="shared" si="227"/>
        <v>0</v>
      </c>
      <c r="BD325" s="285"/>
    </row>
    <row r="326" spans="1:56" s="68" customFormat="1" ht="33.75">
      <c r="A326" s="200"/>
      <c r="B326" s="200"/>
      <c r="C326" s="200" t="s">
        <v>641</v>
      </c>
      <c r="D326" s="200" t="s">
        <v>202</v>
      </c>
      <c r="E326" s="200" t="s">
        <v>352</v>
      </c>
      <c r="F326" s="200" t="s">
        <v>1043</v>
      </c>
      <c r="G326" s="200" t="s">
        <v>920</v>
      </c>
      <c r="H326" s="201" t="s">
        <v>215</v>
      </c>
      <c r="I326" s="202">
        <v>4.07</v>
      </c>
      <c r="J326" s="200" t="s">
        <v>778</v>
      </c>
      <c r="K326" s="176">
        <v>2</v>
      </c>
      <c r="L326" s="176">
        <v>1</v>
      </c>
      <c r="M326" s="176"/>
      <c r="N326" s="286">
        <v>5</v>
      </c>
      <c r="O326" s="286"/>
      <c r="P326" s="176"/>
      <c r="Q326" s="203">
        <f t="shared" si="208"/>
        <v>5</v>
      </c>
      <c r="R326" s="203">
        <f t="shared" si="209"/>
        <v>0</v>
      </c>
      <c r="S326" s="203">
        <f t="shared" si="210"/>
        <v>0</v>
      </c>
      <c r="T326" s="203">
        <f t="shared" si="211"/>
        <v>0</v>
      </c>
      <c r="U326" s="203">
        <f t="shared" si="212"/>
        <v>0</v>
      </c>
      <c r="V326" s="175">
        <f>IF(Q326&gt;0,VLOOKUP(Q326,Jahresfaktoren!$A$11:$B$24,2,),0)</f>
        <v>250</v>
      </c>
      <c r="W326" s="175">
        <f>IF(R326&gt;0,VLOOKUP(R326,Jahresfaktoren!$D$11:$E$24,2,),0)</f>
        <v>0</v>
      </c>
      <c r="X326" s="175">
        <f>IF(S326&gt;0,VLOOKUP(S326,Jahresfaktoren!$A$28:$B$29,2,),0)</f>
        <v>0</v>
      </c>
      <c r="Y326" s="175">
        <f>IF(T326&gt;0,VLOOKUP(T326,Jahresfaktoren!$A$28:$B$29,2,),0)</f>
        <v>0</v>
      </c>
      <c r="Z326" s="175">
        <f>IF(U326&gt;0,VLOOKUP(U326,Jahresfaktoren!$A$32:$B$33,2,),)</f>
        <v>0</v>
      </c>
      <c r="AA326" s="177">
        <f t="shared" si="217"/>
        <v>1017.5000000000001</v>
      </c>
      <c r="AB326" s="177" t="str">
        <f t="shared" si="218"/>
        <v/>
      </c>
      <c r="AC326" s="177" t="str">
        <f t="shared" si="219"/>
        <v/>
      </c>
      <c r="AD326" s="177" t="str">
        <f t="shared" si="220"/>
        <v/>
      </c>
      <c r="AE326" s="177" t="str">
        <f t="shared" si="221"/>
        <v/>
      </c>
      <c r="AF326" s="178">
        <f>IF(Q326&gt;0,VLOOKUP(H326,Leistungszahlen!$A$11:$C$158,3,),0)</f>
        <v>0</v>
      </c>
      <c r="AG326" s="178">
        <f>IF(R326&gt;0,VLOOKUP(H326,Leistungszahlen!$A$11:$F$158,6,),IF(T326&gt;0,VLOOKUP(H326,Leistungszahlen!$A$11:$F$158,6,),0))</f>
        <v>0</v>
      </c>
      <c r="AH326" s="179" t="e">
        <f t="shared" si="203"/>
        <v>#DIV/0!</v>
      </c>
      <c r="AI326" s="179">
        <f t="shared" si="204"/>
        <v>0</v>
      </c>
      <c r="AJ326" s="179">
        <f t="shared" si="205"/>
        <v>0</v>
      </c>
      <c r="AK326" s="179">
        <f t="shared" si="206"/>
        <v>0</v>
      </c>
      <c r="AL326" s="179">
        <f t="shared" si="207"/>
        <v>0</v>
      </c>
      <c r="AM326" s="180">
        <f>IF(L326=1,Stundensätze!$D$13,IF(L326=2,Stundensätze!$D$17,IF(L326=4,Stundensätze!$D$21,"")))</f>
        <v>0</v>
      </c>
      <c r="AN326" s="180">
        <f>IF(L326=1,Stundensätze!$D$15,IF(L326=2,Stundensätze!$D$19,IF(L326=4,Stundensätze!$D$23,"")))</f>
        <v>0</v>
      </c>
      <c r="AO326" s="180" t="e">
        <f t="shared" si="222"/>
        <v>#DIV/0!</v>
      </c>
      <c r="AP326" s="180">
        <f t="shared" si="223"/>
        <v>0</v>
      </c>
      <c r="AQ326" s="192" t="e">
        <f t="shared" si="224"/>
        <v>#DIV/0!</v>
      </c>
      <c r="AR326" s="192" t="e">
        <f t="shared" si="225"/>
        <v>#DIV/0!</v>
      </c>
      <c r="AS326" s="193" t="e">
        <f t="shared" si="226"/>
        <v>#DIV/0!</v>
      </c>
      <c r="AT326" s="258" t="str">
        <f>IF(K326=0,0,VLOOKUP(K326,Kostenstellen!A:B,2,FALSE))</f>
        <v xml:space="preserve">Sophie-Luisen-Klinik                       </v>
      </c>
      <c r="AU326" s="68" t="str">
        <f t="shared" si="213"/>
        <v>R</v>
      </c>
      <c r="AV326" s="68" t="str">
        <f t="shared" si="214"/>
        <v/>
      </c>
      <c r="AW326" s="68">
        <f>IF(AF326=0,0,VLOOKUP($H326,Leistungszahlen!$A$11:$H$158,4,FALSE))</f>
        <v>0</v>
      </c>
      <c r="AX326" s="68">
        <f>IF(AF326=0,0,VLOOKUP($H326,Leistungszahlen!$A$11:$H$158,5,FALSE))</f>
        <v>0</v>
      </c>
      <c r="AY326" s="68">
        <f>IF(AG326=0,0,VLOOKUP($H326,Leistungszahlen!$A$11:$H$158,6,FALSE))</f>
        <v>0</v>
      </c>
      <c r="AZ326" s="68">
        <f t="shared" si="215"/>
        <v>0</v>
      </c>
      <c r="BA326" s="68">
        <f t="shared" si="216"/>
        <v>0</v>
      </c>
      <c r="BC326" s="68">
        <f t="shared" si="227"/>
        <v>0</v>
      </c>
      <c r="BD326" s="285"/>
    </row>
    <row r="327" spans="1:56" s="68" customFormat="1" ht="33.75">
      <c r="A327" s="200"/>
      <c r="B327" s="200"/>
      <c r="C327" s="200" t="s">
        <v>641</v>
      </c>
      <c r="D327" s="200" t="s">
        <v>202</v>
      </c>
      <c r="E327" s="200" t="s">
        <v>352</v>
      </c>
      <c r="F327" s="200" t="s">
        <v>1043</v>
      </c>
      <c r="G327" s="200" t="s">
        <v>924</v>
      </c>
      <c r="H327" s="201" t="s">
        <v>215</v>
      </c>
      <c r="I327" s="202">
        <v>4.1900000000000004</v>
      </c>
      <c r="J327" s="200" t="s">
        <v>778</v>
      </c>
      <c r="K327" s="176">
        <v>2</v>
      </c>
      <c r="L327" s="176">
        <v>1</v>
      </c>
      <c r="M327" s="176"/>
      <c r="N327" s="286">
        <v>5</v>
      </c>
      <c r="O327" s="286"/>
      <c r="P327" s="176"/>
      <c r="Q327" s="203">
        <f t="shared" si="208"/>
        <v>5</v>
      </c>
      <c r="R327" s="203">
        <f t="shared" si="209"/>
        <v>0</v>
      </c>
      <c r="S327" s="203">
        <f t="shared" si="210"/>
        <v>0</v>
      </c>
      <c r="T327" s="203">
        <f t="shared" si="211"/>
        <v>0</v>
      </c>
      <c r="U327" s="203">
        <f t="shared" si="212"/>
        <v>0</v>
      </c>
      <c r="V327" s="175">
        <f>IF(Q327&gt;0,VLOOKUP(Q327,Jahresfaktoren!$A$11:$B$24,2,),0)</f>
        <v>250</v>
      </c>
      <c r="W327" s="175">
        <f>IF(R327&gt;0,VLOOKUP(R327,Jahresfaktoren!$D$11:$E$24,2,),0)</f>
        <v>0</v>
      </c>
      <c r="X327" s="175">
        <f>IF(S327&gt;0,VLOOKUP(S327,Jahresfaktoren!$A$28:$B$29,2,),0)</f>
        <v>0</v>
      </c>
      <c r="Y327" s="175">
        <f>IF(T327&gt;0,VLOOKUP(T327,Jahresfaktoren!$A$28:$B$29,2,),0)</f>
        <v>0</v>
      </c>
      <c r="Z327" s="175">
        <f>IF(U327&gt;0,VLOOKUP(U327,Jahresfaktoren!$A$32:$B$33,2,),)</f>
        <v>0</v>
      </c>
      <c r="AA327" s="177">
        <f t="shared" si="217"/>
        <v>1047.5</v>
      </c>
      <c r="AB327" s="177" t="str">
        <f t="shared" si="218"/>
        <v/>
      </c>
      <c r="AC327" s="177" t="str">
        <f t="shared" si="219"/>
        <v/>
      </c>
      <c r="AD327" s="177" t="str">
        <f t="shared" si="220"/>
        <v/>
      </c>
      <c r="AE327" s="177" t="str">
        <f t="shared" si="221"/>
        <v/>
      </c>
      <c r="AF327" s="178">
        <f>IF(Q327&gt;0,VLOOKUP(H327,Leistungszahlen!$A$11:$C$158,3,),0)</f>
        <v>0</v>
      </c>
      <c r="AG327" s="178">
        <f>IF(R327&gt;0,VLOOKUP(H327,Leistungszahlen!$A$11:$F$158,6,),IF(T327&gt;0,VLOOKUP(H327,Leistungszahlen!$A$11:$F$158,6,),0))</f>
        <v>0</v>
      </c>
      <c r="AH327" s="179" t="e">
        <f t="shared" si="203"/>
        <v>#DIV/0!</v>
      </c>
      <c r="AI327" s="179">
        <f t="shared" si="204"/>
        <v>0</v>
      </c>
      <c r="AJ327" s="179">
        <f t="shared" si="205"/>
        <v>0</v>
      </c>
      <c r="AK327" s="179">
        <f t="shared" si="206"/>
        <v>0</v>
      </c>
      <c r="AL327" s="179">
        <f t="shared" si="207"/>
        <v>0</v>
      </c>
      <c r="AM327" s="180">
        <f>IF(L327=1,Stundensätze!$D$13,IF(L327=2,Stundensätze!$D$17,IF(L327=4,Stundensätze!$D$21,"")))</f>
        <v>0</v>
      </c>
      <c r="AN327" s="180">
        <f>IF(L327=1,Stundensätze!$D$15,IF(L327=2,Stundensätze!$D$19,IF(L327=4,Stundensätze!$D$23,"")))</f>
        <v>0</v>
      </c>
      <c r="AO327" s="180" t="e">
        <f t="shared" si="222"/>
        <v>#DIV/0!</v>
      </c>
      <c r="AP327" s="180">
        <f t="shared" si="223"/>
        <v>0</v>
      </c>
      <c r="AQ327" s="192" t="e">
        <f t="shared" si="224"/>
        <v>#DIV/0!</v>
      </c>
      <c r="AR327" s="192" t="e">
        <f t="shared" si="225"/>
        <v>#DIV/0!</v>
      </c>
      <c r="AS327" s="193" t="e">
        <f t="shared" si="226"/>
        <v>#DIV/0!</v>
      </c>
      <c r="AT327" s="258" t="str">
        <f>IF(K327=0,0,VLOOKUP(K327,Kostenstellen!A:B,2,FALSE))</f>
        <v xml:space="preserve">Sophie-Luisen-Klinik                       </v>
      </c>
      <c r="AU327" s="68" t="str">
        <f t="shared" si="213"/>
        <v>R</v>
      </c>
      <c r="AV327" s="68" t="str">
        <f t="shared" si="214"/>
        <v/>
      </c>
      <c r="AW327" s="68">
        <f>IF(AF327=0,0,VLOOKUP($H327,Leistungszahlen!$A$11:$H$158,4,FALSE))</f>
        <v>0</v>
      </c>
      <c r="AX327" s="68">
        <f>IF(AF327=0,0,VLOOKUP($H327,Leistungszahlen!$A$11:$H$158,5,FALSE))</f>
        <v>0</v>
      </c>
      <c r="AY327" s="68">
        <f>IF(AG327=0,0,VLOOKUP($H327,Leistungszahlen!$A$11:$H$158,6,FALSE))</f>
        <v>0</v>
      </c>
      <c r="AZ327" s="68">
        <f t="shared" si="215"/>
        <v>0</v>
      </c>
      <c r="BA327" s="68">
        <f t="shared" si="216"/>
        <v>0</v>
      </c>
      <c r="BC327" s="68">
        <f t="shared" si="227"/>
        <v>0</v>
      </c>
      <c r="BD327" s="285"/>
    </row>
    <row r="328" spans="1:56" s="68" customFormat="1" ht="33.75">
      <c r="A328" s="200"/>
      <c r="B328" s="200"/>
      <c r="C328" s="200" t="s">
        <v>641</v>
      </c>
      <c r="D328" s="200" t="s">
        <v>202</v>
      </c>
      <c r="E328" s="200" t="s">
        <v>352</v>
      </c>
      <c r="F328" s="200" t="s">
        <v>1044</v>
      </c>
      <c r="G328" s="200" t="s">
        <v>82</v>
      </c>
      <c r="H328" s="201" t="s">
        <v>686</v>
      </c>
      <c r="I328" s="202">
        <v>29.87</v>
      </c>
      <c r="J328" s="200" t="s">
        <v>780</v>
      </c>
      <c r="K328" s="176">
        <v>2</v>
      </c>
      <c r="L328" s="176">
        <v>1</v>
      </c>
      <c r="M328" s="176"/>
      <c r="N328" s="286">
        <v>6</v>
      </c>
      <c r="O328" s="286"/>
      <c r="P328" s="176"/>
      <c r="Q328" s="203">
        <f t="shared" si="208"/>
        <v>6</v>
      </c>
      <c r="R328" s="203">
        <f t="shared" si="209"/>
        <v>0</v>
      </c>
      <c r="S328" s="203">
        <f t="shared" si="210"/>
        <v>0</v>
      </c>
      <c r="T328" s="203">
        <f t="shared" si="211"/>
        <v>0</v>
      </c>
      <c r="U328" s="203">
        <f t="shared" si="212"/>
        <v>0</v>
      </c>
      <c r="V328" s="175">
        <f>IF(Q328&gt;0,VLOOKUP(Q328,Jahresfaktoren!$A$11:$B$24,2,),0)</f>
        <v>302</v>
      </c>
      <c r="W328" s="175">
        <f>IF(R328&gt;0,VLOOKUP(R328,Jahresfaktoren!$D$11:$E$24,2,),0)</f>
        <v>0</v>
      </c>
      <c r="X328" s="175">
        <f>IF(S328&gt;0,VLOOKUP(S328,Jahresfaktoren!$A$28:$B$29,2,),0)</f>
        <v>0</v>
      </c>
      <c r="Y328" s="175">
        <f>IF(T328&gt;0,VLOOKUP(T328,Jahresfaktoren!$A$28:$B$29,2,),0)</f>
        <v>0</v>
      </c>
      <c r="Z328" s="175">
        <f>IF(U328&gt;0,VLOOKUP(U328,Jahresfaktoren!$A$32:$B$33,2,),)</f>
        <v>0</v>
      </c>
      <c r="AA328" s="177">
        <f t="shared" si="217"/>
        <v>9020.74</v>
      </c>
      <c r="AB328" s="177" t="str">
        <f t="shared" si="218"/>
        <v/>
      </c>
      <c r="AC328" s="177" t="str">
        <f t="shared" si="219"/>
        <v/>
      </c>
      <c r="AD328" s="177" t="str">
        <f t="shared" si="220"/>
        <v/>
      </c>
      <c r="AE328" s="177" t="str">
        <f t="shared" si="221"/>
        <v/>
      </c>
      <c r="AF328" s="178">
        <f>IF(Q328&gt;0,VLOOKUP(H328,Leistungszahlen!$A$11:$C$158,3,),0)</f>
        <v>0</v>
      </c>
      <c r="AG328" s="178">
        <f>IF(R328&gt;0,VLOOKUP(H328,Leistungszahlen!$A$11:$F$158,6,),IF(T328&gt;0,VLOOKUP(H328,Leistungszahlen!$A$11:$F$158,6,),0))</f>
        <v>0</v>
      </c>
      <c r="AH328" s="179" t="e">
        <f t="shared" si="203"/>
        <v>#DIV/0!</v>
      </c>
      <c r="AI328" s="179">
        <f t="shared" si="204"/>
        <v>0</v>
      </c>
      <c r="AJ328" s="179">
        <f t="shared" si="205"/>
        <v>0</v>
      </c>
      <c r="AK328" s="179">
        <f t="shared" si="206"/>
        <v>0</v>
      </c>
      <c r="AL328" s="179">
        <f t="shared" si="207"/>
        <v>0</v>
      </c>
      <c r="AM328" s="180">
        <f>IF(L328=1,Stundensätze!$D$13,IF(L328=2,Stundensätze!$D$17,IF(L328=4,Stundensätze!$D$21,"")))</f>
        <v>0</v>
      </c>
      <c r="AN328" s="180">
        <f>IF(L328=1,Stundensätze!$D$15,IF(L328=2,Stundensätze!$D$19,IF(L328=4,Stundensätze!$D$23,"")))</f>
        <v>0</v>
      </c>
      <c r="AO328" s="180" t="e">
        <f t="shared" si="222"/>
        <v>#DIV/0!</v>
      </c>
      <c r="AP328" s="180">
        <f t="shared" si="223"/>
        <v>0</v>
      </c>
      <c r="AQ328" s="192" t="e">
        <f t="shared" si="224"/>
        <v>#DIV/0!</v>
      </c>
      <c r="AR328" s="192" t="e">
        <f t="shared" si="225"/>
        <v>#DIV/0!</v>
      </c>
      <c r="AS328" s="193" t="e">
        <f t="shared" si="226"/>
        <v>#DIV/0!</v>
      </c>
      <c r="AT328" s="258" t="str">
        <f>IF(K328=0,0,VLOOKUP(K328,Kostenstellen!A:B,2,FALSE))</f>
        <v xml:space="preserve">Sophie-Luisen-Klinik                       </v>
      </c>
      <c r="AU328" s="68" t="str">
        <f t="shared" si="213"/>
        <v>F1</v>
      </c>
      <c r="AV328" s="68" t="str">
        <f t="shared" si="214"/>
        <v/>
      </c>
      <c r="AW328" s="68">
        <f>IF(AF328=0,0,VLOOKUP($H328,Leistungszahlen!$A$11:$H$158,4,FALSE))</f>
        <v>0</v>
      </c>
      <c r="AX328" s="68">
        <f>IF(AF328=0,0,VLOOKUP($H328,Leistungszahlen!$A$11:$H$158,5,FALSE))</f>
        <v>0</v>
      </c>
      <c r="AY328" s="68">
        <f>IF(AG328=0,0,VLOOKUP($H328,Leistungszahlen!$A$11:$H$158,6,FALSE))</f>
        <v>0</v>
      </c>
      <c r="AZ328" s="68">
        <f t="shared" si="215"/>
        <v>0</v>
      </c>
      <c r="BA328" s="68">
        <f t="shared" si="216"/>
        <v>0</v>
      </c>
      <c r="BC328" s="68">
        <f t="shared" si="227"/>
        <v>0</v>
      </c>
      <c r="BD328" s="285"/>
    </row>
    <row r="329" spans="1:56" s="68" customFormat="1" ht="33.75">
      <c r="A329" s="200"/>
      <c r="B329" s="200"/>
      <c r="C329" s="200" t="s">
        <v>641</v>
      </c>
      <c r="D329" s="200" t="s">
        <v>202</v>
      </c>
      <c r="E329" s="200" t="s">
        <v>352</v>
      </c>
      <c r="F329" s="200" t="s">
        <v>1045</v>
      </c>
      <c r="G329" s="200" t="s">
        <v>191</v>
      </c>
      <c r="H329" s="201" t="s">
        <v>203</v>
      </c>
      <c r="I329" s="202">
        <v>7.38</v>
      </c>
      <c r="J329" s="200" t="s">
        <v>780</v>
      </c>
      <c r="K329" s="176">
        <v>2</v>
      </c>
      <c r="L329" s="176">
        <v>1</v>
      </c>
      <c r="M329" s="176"/>
      <c r="N329" s="286">
        <v>6</v>
      </c>
      <c r="O329" s="286"/>
      <c r="P329" s="176"/>
      <c r="Q329" s="203">
        <f t="shared" si="208"/>
        <v>6</v>
      </c>
      <c r="R329" s="203">
        <f t="shared" si="209"/>
        <v>0</v>
      </c>
      <c r="S329" s="203">
        <f t="shared" si="210"/>
        <v>0</v>
      </c>
      <c r="T329" s="203">
        <f t="shared" si="211"/>
        <v>0</v>
      </c>
      <c r="U329" s="203">
        <f t="shared" si="212"/>
        <v>0</v>
      </c>
      <c r="V329" s="175">
        <f>IF(Q329&gt;0,VLOOKUP(Q329,Jahresfaktoren!$A$11:$B$24,2,),0)</f>
        <v>302</v>
      </c>
      <c r="W329" s="175">
        <f>IF(R329&gt;0,VLOOKUP(R329,Jahresfaktoren!$D$11:$E$24,2,),0)</f>
        <v>0</v>
      </c>
      <c r="X329" s="175">
        <f>IF(S329&gt;0,VLOOKUP(S329,Jahresfaktoren!$A$28:$B$29,2,),0)</f>
        <v>0</v>
      </c>
      <c r="Y329" s="175">
        <f>IF(T329&gt;0,VLOOKUP(T329,Jahresfaktoren!$A$28:$B$29,2,),0)</f>
        <v>0</v>
      </c>
      <c r="Z329" s="175">
        <f>IF(U329&gt;0,VLOOKUP(U329,Jahresfaktoren!$A$32:$B$33,2,),)</f>
        <v>0</v>
      </c>
      <c r="AA329" s="177">
        <f t="shared" si="217"/>
        <v>2228.7599999999998</v>
      </c>
      <c r="AB329" s="177" t="str">
        <f t="shared" si="218"/>
        <v/>
      </c>
      <c r="AC329" s="177" t="str">
        <f t="shared" si="219"/>
        <v/>
      </c>
      <c r="AD329" s="177" t="str">
        <f t="shared" si="220"/>
        <v/>
      </c>
      <c r="AE329" s="177" t="str">
        <f t="shared" si="221"/>
        <v/>
      </c>
      <c r="AF329" s="178">
        <f>IF(Q329&gt;0,VLOOKUP(H329,Leistungszahlen!$A$11:$C$158,3,),0)</f>
        <v>0</v>
      </c>
      <c r="AG329" s="178">
        <f>IF(R329&gt;0,VLOOKUP(H329,Leistungszahlen!$A$11:$F$158,6,),IF(T329&gt;0,VLOOKUP(H329,Leistungszahlen!$A$11:$F$158,6,),0))</f>
        <v>0</v>
      </c>
      <c r="AH329" s="179" t="e">
        <f t="shared" si="203"/>
        <v>#DIV/0!</v>
      </c>
      <c r="AI329" s="179">
        <f t="shared" si="204"/>
        <v>0</v>
      </c>
      <c r="AJ329" s="179">
        <f t="shared" si="205"/>
        <v>0</v>
      </c>
      <c r="AK329" s="179">
        <f t="shared" si="206"/>
        <v>0</v>
      </c>
      <c r="AL329" s="179">
        <f t="shared" si="207"/>
        <v>0</v>
      </c>
      <c r="AM329" s="180">
        <f>IF(L329=1,Stundensätze!$D$13,IF(L329=2,Stundensätze!$D$17,IF(L329=4,Stundensätze!$D$21,"")))</f>
        <v>0</v>
      </c>
      <c r="AN329" s="180">
        <f>IF(L329=1,Stundensätze!$D$15,IF(L329=2,Stundensätze!$D$19,IF(L329=4,Stundensätze!$D$23,"")))</f>
        <v>0</v>
      </c>
      <c r="AO329" s="180" t="e">
        <f t="shared" si="222"/>
        <v>#DIV/0!</v>
      </c>
      <c r="AP329" s="180">
        <f t="shared" si="223"/>
        <v>0</v>
      </c>
      <c r="AQ329" s="192" t="e">
        <f t="shared" si="224"/>
        <v>#DIV/0!</v>
      </c>
      <c r="AR329" s="192" t="e">
        <f t="shared" si="225"/>
        <v>#DIV/0!</v>
      </c>
      <c r="AS329" s="193" t="e">
        <f t="shared" si="226"/>
        <v>#DIV/0!</v>
      </c>
      <c r="AT329" s="258" t="str">
        <f>IF(K329=0,0,VLOOKUP(K329,Kostenstellen!A:B,2,FALSE))</f>
        <v xml:space="preserve">Sophie-Luisen-Klinik                       </v>
      </c>
      <c r="AU329" s="68" t="str">
        <f t="shared" si="213"/>
        <v>E</v>
      </c>
      <c r="AV329" s="68" t="str">
        <f t="shared" si="214"/>
        <v/>
      </c>
      <c r="AW329" s="68">
        <f>IF(AF329=0,0,VLOOKUP($H329,Leistungszahlen!$A$11:$H$158,4,FALSE))</f>
        <v>0</v>
      </c>
      <c r="AX329" s="68">
        <f>IF(AF329=0,0,VLOOKUP($H329,Leistungszahlen!$A$11:$H$158,5,FALSE))</f>
        <v>0</v>
      </c>
      <c r="AY329" s="68">
        <f>IF(AG329=0,0,VLOOKUP($H329,Leistungszahlen!$A$11:$H$158,6,FALSE))</f>
        <v>0</v>
      </c>
      <c r="AZ329" s="68">
        <f t="shared" si="215"/>
        <v>0</v>
      </c>
      <c r="BA329" s="68">
        <f t="shared" si="216"/>
        <v>0</v>
      </c>
      <c r="BC329" s="68">
        <f t="shared" si="227"/>
        <v>0</v>
      </c>
      <c r="BD329" s="285"/>
    </row>
    <row r="330" spans="1:56" s="68" customFormat="1" ht="33.75">
      <c r="A330" s="200"/>
      <c r="B330" s="200"/>
      <c r="C330" s="200" t="s">
        <v>641</v>
      </c>
      <c r="D330" s="200" t="s">
        <v>202</v>
      </c>
      <c r="E330" s="200" t="s">
        <v>352</v>
      </c>
      <c r="F330" s="200" t="s">
        <v>1046</v>
      </c>
      <c r="G330" s="200" t="s">
        <v>312</v>
      </c>
      <c r="H330" s="201" t="s">
        <v>206</v>
      </c>
      <c r="I330" s="202">
        <v>7.46</v>
      </c>
      <c r="J330" s="200" t="s">
        <v>780</v>
      </c>
      <c r="K330" s="176">
        <v>2</v>
      </c>
      <c r="L330" s="176">
        <v>1</v>
      </c>
      <c r="M330" s="176"/>
      <c r="N330" s="286">
        <v>1</v>
      </c>
      <c r="O330" s="286"/>
      <c r="P330" s="176"/>
      <c r="Q330" s="203">
        <f t="shared" si="208"/>
        <v>1</v>
      </c>
      <c r="R330" s="203">
        <f t="shared" si="209"/>
        <v>0</v>
      </c>
      <c r="S330" s="203">
        <f t="shared" si="210"/>
        <v>0</v>
      </c>
      <c r="T330" s="203">
        <f t="shared" si="211"/>
        <v>0</v>
      </c>
      <c r="U330" s="203">
        <f t="shared" si="212"/>
        <v>0</v>
      </c>
      <c r="V330" s="175">
        <f>IF(Q330&gt;0,VLOOKUP(Q330,Jahresfaktoren!$A$11:$B$24,2,),0)</f>
        <v>52</v>
      </c>
      <c r="W330" s="175">
        <f>IF(R330&gt;0,VLOOKUP(R330,Jahresfaktoren!$D$11:$E$24,2,),0)</f>
        <v>0</v>
      </c>
      <c r="X330" s="175">
        <f>IF(S330&gt;0,VLOOKUP(S330,Jahresfaktoren!$A$28:$B$29,2,),0)</f>
        <v>0</v>
      </c>
      <c r="Y330" s="175">
        <f>IF(T330&gt;0,VLOOKUP(T330,Jahresfaktoren!$A$28:$B$29,2,),0)</f>
        <v>0</v>
      </c>
      <c r="Z330" s="175">
        <f>IF(U330&gt;0,VLOOKUP(U330,Jahresfaktoren!$A$32:$B$33,2,),)</f>
        <v>0</v>
      </c>
      <c r="AA330" s="177">
        <f t="shared" si="217"/>
        <v>387.92</v>
      </c>
      <c r="AB330" s="177" t="str">
        <f t="shared" si="218"/>
        <v/>
      </c>
      <c r="AC330" s="177" t="str">
        <f t="shared" si="219"/>
        <v/>
      </c>
      <c r="AD330" s="177" t="str">
        <f t="shared" si="220"/>
        <v/>
      </c>
      <c r="AE330" s="177" t="str">
        <f t="shared" si="221"/>
        <v/>
      </c>
      <c r="AF330" s="178">
        <f>IF(Q330&gt;0,VLOOKUP(H330,Leistungszahlen!$A$11:$C$158,3,),0)</f>
        <v>0</v>
      </c>
      <c r="AG330" s="178">
        <f>IF(R330&gt;0,VLOOKUP(H330,Leistungszahlen!$A$11:$F$158,6,),IF(T330&gt;0,VLOOKUP(H330,Leistungszahlen!$A$11:$F$158,6,),0))</f>
        <v>0</v>
      </c>
      <c r="AH330" s="179" t="e">
        <f t="shared" si="203"/>
        <v>#DIV/0!</v>
      </c>
      <c r="AI330" s="179">
        <f t="shared" si="204"/>
        <v>0</v>
      </c>
      <c r="AJ330" s="179">
        <f t="shared" si="205"/>
        <v>0</v>
      </c>
      <c r="AK330" s="179">
        <f t="shared" si="206"/>
        <v>0</v>
      </c>
      <c r="AL330" s="179">
        <f t="shared" si="207"/>
        <v>0</v>
      </c>
      <c r="AM330" s="180">
        <f>IF(L330=1,Stundensätze!$D$13,IF(L330=2,Stundensätze!$D$17,IF(L330=4,Stundensätze!$D$21,"")))</f>
        <v>0</v>
      </c>
      <c r="AN330" s="180">
        <f>IF(L330=1,Stundensätze!$D$15,IF(L330=2,Stundensätze!$D$19,IF(L330=4,Stundensätze!$D$23,"")))</f>
        <v>0</v>
      </c>
      <c r="AO330" s="180" t="e">
        <f t="shared" si="222"/>
        <v>#DIV/0!</v>
      </c>
      <c r="AP330" s="180">
        <f t="shared" si="223"/>
        <v>0</v>
      </c>
      <c r="AQ330" s="192" t="e">
        <f t="shared" si="224"/>
        <v>#DIV/0!</v>
      </c>
      <c r="AR330" s="192" t="e">
        <f t="shared" si="225"/>
        <v>#DIV/0!</v>
      </c>
      <c r="AS330" s="193" t="e">
        <f t="shared" si="226"/>
        <v>#DIV/0!</v>
      </c>
      <c r="AT330" s="258" t="str">
        <f>IF(K330=0,0,VLOOKUP(K330,Kostenstellen!A:B,2,FALSE))</f>
        <v xml:space="preserve">Sophie-Luisen-Klinik                       </v>
      </c>
      <c r="AU330" s="68" t="str">
        <f t="shared" si="213"/>
        <v>H</v>
      </c>
      <c r="AV330" s="68" t="str">
        <f t="shared" si="214"/>
        <v/>
      </c>
      <c r="AW330" s="68">
        <f>IF(AF330=0,0,VLOOKUP($H330,Leistungszahlen!$A$11:$H$158,4,FALSE))</f>
        <v>0</v>
      </c>
      <c r="AX330" s="68">
        <f>IF(AF330=0,0,VLOOKUP($H330,Leistungszahlen!$A$11:$H$158,5,FALSE))</f>
        <v>0</v>
      </c>
      <c r="AY330" s="68">
        <f>IF(AG330=0,0,VLOOKUP($H330,Leistungszahlen!$A$11:$H$158,6,FALSE))</f>
        <v>0</v>
      </c>
      <c r="AZ330" s="68">
        <f t="shared" si="215"/>
        <v>0</v>
      </c>
      <c r="BA330" s="68">
        <f t="shared" si="216"/>
        <v>0</v>
      </c>
      <c r="BC330" s="68">
        <f t="shared" si="227"/>
        <v>0</v>
      </c>
      <c r="BD330" s="285"/>
    </row>
    <row r="331" spans="1:56" s="68" customFormat="1" ht="33.75">
      <c r="A331" s="200"/>
      <c r="B331" s="200"/>
      <c r="C331" s="200" t="s">
        <v>641</v>
      </c>
      <c r="D331" s="200" t="s">
        <v>202</v>
      </c>
      <c r="E331" s="200" t="s">
        <v>352</v>
      </c>
      <c r="F331" s="200"/>
      <c r="G331" s="200" t="s">
        <v>115</v>
      </c>
      <c r="H331" s="201" t="s">
        <v>219</v>
      </c>
      <c r="I331" s="202">
        <v>1.89</v>
      </c>
      <c r="J331" s="200"/>
      <c r="K331" s="176">
        <v>2</v>
      </c>
      <c r="L331" s="176">
        <v>1</v>
      </c>
      <c r="M331" s="176"/>
      <c r="N331" s="286">
        <v>6</v>
      </c>
      <c r="O331" s="286"/>
      <c r="P331" s="176"/>
      <c r="Q331" s="203">
        <f t="shared" si="208"/>
        <v>6</v>
      </c>
      <c r="R331" s="203">
        <f t="shared" si="209"/>
        <v>0</v>
      </c>
      <c r="S331" s="203">
        <f t="shared" si="210"/>
        <v>0</v>
      </c>
      <c r="T331" s="203">
        <f t="shared" si="211"/>
        <v>0</v>
      </c>
      <c r="U331" s="203">
        <f t="shared" si="212"/>
        <v>0</v>
      </c>
      <c r="V331" s="175">
        <f>IF(Q331&gt;0,VLOOKUP(Q331,Jahresfaktoren!$A$11:$B$24,2,),0)</f>
        <v>302</v>
      </c>
      <c r="W331" s="175">
        <f>IF(R331&gt;0,VLOOKUP(R331,Jahresfaktoren!$D$11:$E$24,2,),0)</f>
        <v>0</v>
      </c>
      <c r="X331" s="175">
        <f>IF(S331&gt;0,VLOOKUP(S331,Jahresfaktoren!$A$28:$B$29,2,),0)</f>
        <v>0</v>
      </c>
      <c r="Y331" s="175">
        <f>IF(T331&gt;0,VLOOKUP(T331,Jahresfaktoren!$A$28:$B$29,2,),0)</f>
        <v>0</v>
      </c>
      <c r="Z331" s="175">
        <f>IF(U331&gt;0,VLOOKUP(U331,Jahresfaktoren!$A$32:$B$33,2,),)</f>
        <v>0</v>
      </c>
      <c r="AA331" s="177">
        <f t="shared" si="217"/>
        <v>570.78</v>
      </c>
      <c r="AB331" s="177" t="str">
        <f t="shared" si="218"/>
        <v/>
      </c>
      <c r="AC331" s="177" t="str">
        <f t="shared" si="219"/>
        <v/>
      </c>
      <c r="AD331" s="177" t="str">
        <f t="shared" si="220"/>
        <v/>
      </c>
      <c r="AE331" s="177" t="str">
        <f t="shared" si="221"/>
        <v/>
      </c>
      <c r="AF331" s="178">
        <f>IF(Q331&gt;0,VLOOKUP(H331,Leistungszahlen!$A$11:$C$158,3,),0)</f>
        <v>0</v>
      </c>
      <c r="AG331" s="178">
        <f>IF(R331&gt;0,VLOOKUP(H331,Leistungszahlen!$A$11:$F$158,6,),IF(T331&gt;0,VLOOKUP(H331,Leistungszahlen!$A$11:$F$158,6,),0))</f>
        <v>0</v>
      </c>
      <c r="AH331" s="179" t="e">
        <f t="shared" ref="AH331:AH394" si="228">IF(Q331&gt;0,AA331/AF331,0)</f>
        <v>#DIV/0!</v>
      </c>
      <c r="AI331" s="179">
        <f t="shared" ref="AI331:AI394" si="229">IF(R331&gt;0,AB331/AG331,0)</f>
        <v>0</v>
      </c>
      <c r="AJ331" s="179">
        <f t="shared" ref="AJ331:AJ394" si="230">IF(S331&gt;0,AC331/AF331,0)</f>
        <v>0</v>
      </c>
      <c r="AK331" s="179">
        <f t="shared" ref="AK331:AK394" si="231">IF(T331&gt;0,AD331/AG331,0)</f>
        <v>0</v>
      </c>
      <c r="AL331" s="179">
        <f t="shared" ref="AL331:AL394" si="232">IF(U331&gt;0,AE331/AF331,0)</f>
        <v>0</v>
      </c>
      <c r="AM331" s="180">
        <f>IF(L331=1,Stundensätze!$D$13,IF(L331=2,Stundensätze!$D$17,IF(L331=4,Stundensätze!$D$21,"")))</f>
        <v>0</v>
      </c>
      <c r="AN331" s="180">
        <f>IF(L331=1,Stundensätze!$D$15,IF(L331=2,Stundensätze!$D$19,IF(L331=4,Stundensätze!$D$23,"")))</f>
        <v>0</v>
      </c>
      <c r="AO331" s="180" t="e">
        <f t="shared" si="222"/>
        <v>#DIV/0!</v>
      </c>
      <c r="AP331" s="180">
        <f t="shared" si="223"/>
        <v>0</v>
      </c>
      <c r="AQ331" s="192" t="e">
        <f t="shared" si="224"/>
        <v>#DIV/0!</v>
      </c>
      <c r="AR331" s="192" t="e">
        <f t="shared" si="225"/>
        <v>#DIV/0!</v>
      </c>
      <c r="AS331" s="193" t="e">
        <f t="shared" si="226"/>
        <v>#DIV/0!</v>
      </c>
      <c r="AT331" s="258" t="str">
        <f>IF(K331=0,0,VLOOKUP(K331,Kostenstellen!A:B,2,FALSE))</f>
        <v xml:space="preserve">Sophie-Luisen-Klinik                       </v>
      </c>
      <c r="AU331" s="68" t="str">
        <f t="shared" si="213"/>
        <v>V</v>
      </c>
      <c r="AV331" s="68" t="str">
        <f t="shared" si="214"/>
        <v/>
      </c>
      <c r="AW331" s="68">
        <f>IF(AF331=0,0,VLOOKUP($H331,Leistungszahlen!$A$11:$H$158,4,FALSE))</f>
        <v>0</v>
      </c>
      <c r="AX331" s="68">
        <f>IF(AF331=0,0,VLOOKUP($H331,Leistungszahlen!$A$11:$H$158,5,FALSE))</f>
        <v>0</v>
      </c>
      <c r="AY331" s="68">
        <f>IF(AG331=0,0,VLOOKUP($H331,Leistungszahlen!$A$11:$H$158,6,FALSE))</f>
        <v>0</v>
      </c>
      <c r="AZ331" s="68">
        <f t="shared" si="215"/>
        <v>0</v>
      </c>
      <c r="BA331" s="68">
        <f t="shared" si="216"/>
        <v>0</v>
      </c>
      <c r="BC331" s="68">
        <f t="shared" si="227"/>
        <v>0</v>
      </c>
      <c r="BD331" s="285"/>
    </row>
    <row r="332" spans="1:56" s="68" customFormat="1" ht="33.75">
      <c r="A332" s="200"/>
      <c r="B332" s="200"/>
      <c r="C332" s="200" t="s">
        <v>641</v>
      </c>
      <c r="D332" s="200" t="s">
        <v>202</v>
      </c>
      <c r="E332" s="200" t="s">
        <v>352</v>
      </c>
      <c r="F332" s="200" t="s">
        <v>1047</v>
      </c>
      <c r="G332" s="200" t="s">
        <v>232</v>
      </c>
      <c r="H332" s="201" t="s">
        <v>206</v>
      </c>
      <c r="I332" s="202">
        <v>3.44</v>
      </c>
      <c r="J332" s="200" t="s">
        <v>780</v>
      </c>
      <c r="K332" s="176">
        <v>2</v>
      </c>
      <c r="L332" s="176">
        <v>1</v>
      </c>
      <c r="M332" s="176" t="s">
        <v>119</v>
      </c>
      <c r="N332" s="286"/>
      <c r="O332" s="286"/>
      <c r="P332" s="176"/>
      <c r="Q332" s="203">
        <f t="shared" si="208"/>
        <v>0</v>
      </c>
      <c r="R332" s="203">
        <f t="shared" si="209"/>
        <v>0</v>
      </c>
      <c r="S332" s="203">
        <f t="shared" si="210"/>
        <v>0</v>
      </c>
      <c r="T332" s="203">
        <f t="shared" si="211"/>
        <v>0</v>
      </c>
      <c r="U332" s="203">
        <f t="shared" si="212"/>
        <v>0</v>
      </c>
      <c r="V332" s="175">
        <f>IF(Q332&gt;0,VLOOKUP(Q332,Jahresfaktoren!$A$11:$B$24,2,),0)</f>
        <v>0</v>
      </c>
      <c r="W332" s="175">
        <f>IF(R332&gt;0,VLOOKUP(R332,Jahresfaktoren!$D$11:$E$24,2,),0)</f>
        <v>0</v>
      </c>
      <c r="X332" s="175">
        <f>IF(S332&gt;0,VLOOKUP(S332,Jahresfaktoren!$A$28:$B$29,2,),0)</f>
        <v>0</v>
      </c>
      <c r="Y332" s="175">
        <f>IF(T332&gt;0,VLOOKUP(T332,Jahresfaktoren!$A$28:$B$29,2,),0)</f>
        <v>0</v>
      </c>
      <c r="Z332" s="175">
        <f>IF(U332&gt;0,VLOOKUP(U332,Jahresfaktoren!$A$32:$B$33,2,),)</f>
        <v>0</v>
      </c>
      <c r="AA332" s="177" t="str">
        <f t="shared" si="217"/>
        <v/>
      </c>
      <c r="AB332" s="177" t="str">
        <f t="shared" si="218"/>
        <v/>
      </c>
      <c r="AC332" s="177" t="str">
        <f t="shared" si="219"/>
        <v/>
      </c>
      <c r="AD332" s="177" t="str">
        <f t="shared" si="220"/>
        <v/>
      </c>
      <c r="AE332" s="177" t="str">
        <f t="shared" si="221"/>
        <v/>
      </c>
      <c r="AF332" s="178">
        <f>IF(Q332&gt;0,VLOOKUP(H332,Leistungszahlen!$A$11:$C$158,3,),0)</f>
        <v>0</v>
      </c>
      <c r="AG332" s="178">
        <f>IF(R332&gt;0,VLOOKUP(H332,Leistungszahlen!$A$11:$F$158,6,),IF(T332&gt;0,VLOOKUP(H332,Leistungszahlen!$A$11:$F$158,6,),0))</f>
        <v>0</v>
      </c>
      <c r="AH332" s="179">
        <f t="shared" si="228"/>
        <v>0</v>
      </c>
      <c r="AI332" s="179">
        <f t="shared" si="229"/>
        <v>0</v>
      </c>
      <c r="AJ332" s="179">
        <f t="shared" si="230"/>
        <v>0</v>
      </c>
      <c r="AK332" s="179">
        <f t="shared" si="231"/>
        <v>0</v>
      </c>
      <c r="AL332" s="179">
        <f t="shared" si="232"/>
        <v>0</v>
      </c>
      <c r="AM332" s="180">
        <f>IF(L332=1,Stundensätze!$D$13,IF(L332=2,Stundensätze!$D$17,IF(L332=4,Stundensätze!$D$21,"")))</f>
        <v>0</v>
      </c>
      <c r="AN332" s="180">
        <f>IF(L332=1,Stundensätze!$D$15,IF(L332=2,Stundensätze!$D$19,IF(L332=4,Stundensätze!$D$23,"")))</f>
        <v>0</v>
      </c>
      <c r="AO332" s="180">
        <f t="shared" si="222"/>
        <v>0</v>
      </c>
      <c r="AP332" s="180">
        <f t="shared" si="223"/>
        <v>0</v>
      </c>
      <c r="AQ332" s="192">
        <f t="shared" si="224"/>
        <v>0</v>
      </c>
      <c r="AR332" s="192">
        <f t="shared" si="225"/>
        <v>0</v>
      </c>
      <c r="AS332" s="193">
        <f t="shared" si="226"/>
        <v>0</v>
      </c>
      <c r="AT332" s="258" t="str">
        <f>IF(K332=0,0,VLOOKUP(K332,Kostenstellen!A:B,2,FALSE))</f>
        <v xml:space="preserve">Sophie-Luisen-Klinik                       </v>
      </c>
      <c r="AU332" s="68" t="str">
        <f t="shared" si="213"/>
        <v/>
      </c>
      <c r="AV332" s="68" t="str">
        <f t="shared" si="214"/>
        <v/>
      </c>
      <c r="AW332" s="68">
        <f>IF(AF332=0,0,VLOOKUP($H332,Leistungszahlen!$A$11:$H$158,4,FALSE))</f>
        <v>0</v>
      </c>
      <c r="AX332" s="68">
        <f>IF(AF332=0,0,VLOOKUP($H332,Leistungszahlen!$A$11:$H$158,5,FALSE))</f>
        <v>0</v>
      </c>
      <c r="AY332" s="68">
        <f>IF(AG332=0,0,VLOOKUP($H332,Leistungszahlen!$A$11:$H$158,6,FALSE))</f>
        <v>0</v>
      </c>
      <c r="AZ332" s="68">
        <f t="shared" si="215"/>
        <v>0</v>
      </c>
      <c r="BA332" s="68">
        <f t="shared" si="216"/>
        <v>0</v>
      </c>
      <c r="BC332" s="68">
        <f t="shared" si="227"/>
        <v>0</v>
      </c>
      <c r="BD332" s="285"/>
    </row>
    <row r="333" spans="1:56" s="68" customFormat="1" ht="33.75">
      <c r="A333" s="200"/>
      <c r="B333" s="200"/>
      <c r="C333" s="200" t="s">
        <v>641</v>
      </c>
      <c r="D333" s="200" t="s">
        <v>202</v>
      </c>
      <c r="E333" s="200" t="s">
        <v>352</v>
      </c>
      <c r="F333" s="200" t="s">
        <v>1048</v>
      </c>
      <c r="G333" s="200" t="s">
        <v>556</v>
      </c>
      <c r="H333" s="201" t="s">
        <v>290</v>
      </c>
      <c r="I333" s="202">
        <v>23.34</v>
      </c>
      <c r="J333" s="200" t="s">
        <v>780</v>
      </c>
      <c r="K333" s="176">
        <v>2</v>
      </c>
      <c r="L333" s="176">
        <v>1</v>
      </c>
      <c r="M333" s="176"/>
      <c r="N333" s="286">
        <v>3</v>
      </c>
      <c r="O333" s="286">
        <v>3</v>
      </c>
      <c r="P333" s="176"/>
      <c r="Q333" s="203">
        <f t="shared" ref="Q333:Q396" si="233">IF(M333="x",0,IF(N333=7,6,IF(N333=14,12,IF(N333="12+5",11,N333))))</f>
        <v>3</v>
      </c>
      <c r="R333" s="203">
        <f t="shared" ref="R333:R396" si="234">IF(M333="x",0,IF(O333=0,0,IF(N333=7,0,IF(N333+O333=7,O333-1,O333))))</f>
        <v>3</v>
      </c>
      <c r="S333" s="203">
        <f t="shared" ref="S333:S396" si="235">IF(M333="x",0,IF(N333=7,1,IF(N333=14,2,IF(AND(N333=12,O333=5),1,IF(N333="12+5",1,0)))))</f>
        <v>0</v>
      </c>
      <c r="T333" s="203">
        <f t="shared" ref="T333:T396" si="236">IF(M333="x",0,IF(O333=0,0,IF(N333=7,0,IF(N333+O333=7,1,0))))</f>
        <v>0</v>
      </c>
      <c r="U333" s="203">
        <f t="shared" ref="U333:U396" si="237">T333+S333</f>
        <v>0</v>
      </c>
      <c r="V333" s="175">
        <f>IF(Q333&gt;0,VLOOKUP(Q333,Jahresfaktoren!$A$11:$B$24,2,),0)</f>
        <v>152</v>
      </c>
      <c r="W333" s="175">
        <f>IF(R333&gt;0,VLOOKUP(R333,Jahresfaktoren!$D$11:$E$24,2,),0)</f>
        <v>150</v>
      </c>
      <c r="X333" s="175">
        <f>IF(S333&gt;0,VLOOKUP(S333,Jahresfaktoren!$A$28:$B$29,2,),0)</f>
        <v>0</v>
      </c>
      <c r="Y333" s="175">
        <f>IF(T333&gt;0,VLOOKUP(T333,Jahresfaktoren!$A$28:$B$29,2,),0)</f>
        <v>0</v>
      </c>
      <c r="Z333" s="175">
        <f>IF(U333&gt;0,VLOOKUP(U333,Jahresfaktoren!$A$32:$B$33,2,),)</f>
        <v>0</v>
      </c>
      <c r="AA333" s="177">
        <f t="shared" si="217"/>
        <v>3547.68</v>
      </c>
      <c r="AB333" s="177">
        <f t="shared" si="218"/>
        <v>3501</v>
      </c>
      <c r="AC333" s="177" t="str">
        <f t="shared" si="219"/>
        <v/>
      </c>
      <c r="AD333" s="177" t="str">
        <f t="shared" si="220"/>
        <v/>
      </c>
      <c r="AE333" s="177" t="str">
        <f t="shared" si="221"/>
        <v/>
      </c>
      <c r="AF333" s="178">
        <f>IF(Q333&gt;0,VLOOKUP(H333,Leistungszahlen!$A$11:$C$158,3,),0)</f>
        <v>0</v>
      </c>
      <c r="AG333" s="178">
        <f>IF(R333&gt;0,VLOOKUP(H333,Leistungszahlen!$A$11:$F$158,6,),IF(T333&gt;0,VLOOKUP(H333,Leistungszahlen!$A$11:$F$158,6,),0))</f>
        <v>0</v>
      </c>
      <c r="AH333" s="179" t="e">
        <f t="shared" si="228"/>
        <v>#DIV/0!</v>
      </c>
      <c r="AI333" s="179" t="e">
        <f t="shared" si="229"/>
        <v>#DIV/0!</v>
      </c>
      <c r="AJ333" s="179">
        <f t="shared" si="230"/>
        <v>0</v>
      </c>
      <c r="AK333" s="179">
        <f t="shared" si="231"/>
        <v>0</v>
      </c>
      <c r="AL333" s="179">
        <f t="shared" si="232"/>
        <v>0</v>
      </c>
      <c r="AM333" s="180">
        <f>IF(L333=1,Stundensätze!$D$13,IF(L333=2,Stundensätze!$D$17,IF(L333=4,Stundensätze!$D$21,"")))</f>
        <v>0</v>
      </c>
      <c r="AN333" s="180">
        <f>IF(L333=1,Stundensätze!$D$15,IF(L333=2,Stundensätze!$D$19,IF(L333=4,Stundensätze!$D$23,"")))</f>
        <v>0</v>
      </c>
      <c r="AO333" s="180" t="e">
        <f t="shared" si="222"/>
        <v>#DIV/0!</v>
      </c>
      <c r="AP333" s="180">
        <f t="shared" si="223"/>
        <v>0</v>
      </c>
      <c r="AQ333" s="192" t="e">
        <f t="shared" si="224"/>
        <v>#DIV/0!</v>
      </c>
      <c r="AR333" s="192" t="e">
        <f t="shared" si="225"/>
        <v>#DIV/0!</v>
      </c>
      <c r="AS333" s="193" t="e">
        <f t="shared" si="226"/>
        <v>#DIV/0!</v>
      </c>
      <c r="AT333" s="258" t="str">
        <f>IF(K333=0,0,VLOOKUP(K333,Kostenstellen!A:B,2,FALSE))</f>
        <v xml:space="preserve">Sophie-Luisen-Klinik                       </v>
      </c>
      <c r="AU333" s="68" t="str">
        <f t="shared" ref="AU333:AU396" si="238">IF(SUM(V333:Z333)&gt;0,H333,"")</f>
        <v>A4</v>
      </c>
      <c r="AV333" s="68" t="str">
        <f t="shared" ref="AV333:AV396" si="239">IF(SUM(R333+T333)&gt;0,H333,"")</f>
        <v>A4</v>
      </c>
      <c r="AW333" s="68">
        <f>IF(AF333=0,0,VLOOKUP($H333,Leistungszahlen!$A$11:$H$158,4,FALSE))</f>
        <v>0</v>
      </c>
      <c r="AX333" s="68">
        <f>IF(AF333=0,0,VLOOKUP($H333,Leistungszahlen!$A$11:$H$158,5,FALSE))</f>
        <v>0</v>
      </c>
      <c r="AY333" s="68">
        <f>IF(AG333=0,0,VLOOKUP($H333,Leistungszahlen!$A$11:$H$158,6,FALSE))</f>
        <v>0</v>
      </c>
      <c r="AZ333" s="68">
        <f t="shared" ref="AZ333:AZ396" si="240">IF(AX333&lt;AF333,1,IF(AG333&gt;AY333,1,0))</f>
        <v>0</v>
      </c>
      <c r="BA333" s="68">
        <f t="shared" ref="BA333:BA396" si="241">IF(AF333&gt;AX333,1,IF(AG333&gt;AY333,1,0))</f>
        <v>0</v>
      </c>
      <c r="BC333" s="68">
        <f t="shared" si="227"/>
        <v>0</v>
      </c>
      <c r="BD333" s="285"/>
    </row>
    <row r="334" spans="1:56" s="68" customFormat="1" ht="33.75">
      <c r="A334" s="200"/>
      <c r="B334" s="200"/>
      <c r="C334" s="200" t="s">
        <v>641</v>
      </c>
      <c r="D334" s="200" t="s">
        <v>202</v>
      </c>
      <c r="E334" s="200" t="s">
        <v>352</v>
      </c>
      <c r="F334" s="200" t="s">
        <v>1049</v>
      </c>
      <c r="G334" s="200" t="s">
        <v>121</v>
      </c>
      <c r="H334" s="201" t="s">
        <v>200</v>
      </c>
      <c r="I334" s="202">
        <v>4.3</v>
      </c>
      <c r="J334" s="200" t="s">
        <v>778</v>
      </c>
      <c r="K334" s="176">
        <v>2</v>
      </c>
      <c r="L334" s="176">
        <v>1</v>
      </c>
      <c r="M334" s="176"/>
      <c r="N334" s="286">
        <v>6</v>
      </c>
      <c r="O334" s="286"/>
      <c r="P334" s="176"/>
      <c r="Q334" s="203">
        <f t="shared" si="233"/>
        <v>6</v>
      </c>
      <c r="R334" s="203">
        <f t="shared" si="234"/>
        <v>0</v>
      </c>
      <c r="S334" s="203">
        <f t="shared" si="235"/>
        <v>0</v>
      </c>
      <c r="T334" s="203">
        <f t="shared" si="236"/>
        <v>0</v>
      </c>
      <c r="U334" s="203">
        <f t="shared" si="237"/>
        <v>0</v>
      </c>
      <c r="V334" s="175">
        <f>IF(Q334&gt;0,VLOOKUP(Q334,Jahresfaktoren!$A$11:$B$24,2,),0)</f>
        <v>302</v>
      </c>
      <c r="W334" s="175">
        <f>IF(R334&gt;0,VLOOKUP(R334,Jahresfaktoren!$D$11:$E$24,2,),0)</f>
        <v>0</v>
      </c>
      <c r="X334" s="175">
        <f>IF(S334&gt;0,VLOOKUP(S334,Jahresfaktoren!$A$28:$B$29,2,),0)</f>
        <v>0</v>
      </c>
      <c r="Y334" s="175">
        <f>IF(T334&gt;0,VLOOKUP(T334,Jahresfaktoren!$A$28:$B$29,2,),0)</f>
        <v>0</v>
      </c>
      <c r="Z334" s="175">
        <f>IF(U334&gt;0,VLOOKUP(U334,Jahresfaktoren!$A$32:$B$33,2,),)</f>
        <v>0</v>
      </c>
      <c r="AA334" s="177">
        <f t="shared" si="217"/>
        <v>1298.5999999999999</v>
      </c>
      <c r="AB334" s="177" t="str">
        <f t="shared" si="218"/>
        <v/>
      </c>
      <c r="AC334" s="177" t="str">
        <f t="shared" si="219"/>
        <v/>
      </c>
      <c r="AD334" s="177" t="str">
        <f t="shared" si="220"/>
        <v/>
      </c>
      <c r="AE334" s="177" t="str">
        <f t="shared" si="221"/>
        <v/>
      </c>
      <c r="AF334" s="178">
        <f>IF(Q334&gt;0,VLOOKUP(H334,Leistungszahlen!$A$11:$C$158,3,),0)</f>
        <v>0</v>
      </c>
      <c r="AG334" s="178">
        <f>IF(R334&gt;0,VLOOKUP(H334,Leistungszahlen!$A$11:$F$158,6,),IF(T334&gt;0,VLOOKUP(H334,Leistungszahlen!$A$11:$F$158,6,),0))</f>
        <v>0</v>
      </c>
      <c r="AH334" s="179" t="e">
        <f t="shared" si="228"/>
        <v>#DIV/0!</v>
      </c>
      <c r="AI334" s="179">
        <f t="shared" si="229"/>
        <v>0</v>
      </c>
      <c r="AJ334" s="179">
        <f t="shared" si="230"/>
        <v>0</v>
      </c>
      <c r="AK334" s="179">
        <f t="shared" si="231"/>
        <v>0</v>
      </c>
      <c r="AL334" s="179">
        <f t="shared" si="232"/>
        <v>0</v>
      </c>
      <c r="AM334" s="180">
        <f>IF(L334=1,Stundensätze!$D$13,IF(L334=2,Stundensätze!$D$17,IF(L334=4,Stundensätze!$D$21,"")))</f>
        <v>0</v>
      </c>
      <c r="AN334" s="180">
        <f>IF(L334=1,Stundensätze!$D$15,IF(L334=2,Stundensätze!$D$19,IF(L334=4,Stundensätze!$D$23,"")))</f>
        <v>0</v>
      </c>
      <c r="AO334" s="180" t="e">
        <f t="shared" si="222"/>
        <v>#DIV/0!</v>
      </c>
      <c r="AP334" s="180">
        <f t="shared" si="223"/>
        <v>0</v>
      </c>
      <c r="AQ334" s="192" t="e">
        <f t="shared" si="224"/>
        <v>#DIV/0!</v>
      </c>
      <c r="AR334" s="192" t="e">
        <f t="shared" si="225"/>
        <v>#DIV/0!</v>
      </c>
      <c r="AS334" s="193" t="e">
        <f t="shared" si="226"/>
        <v>#DIV/0!</v>
      </c>
      <c r="AT334" s="258" t="str">
        <f>IF(K334=0,0,VLOOKUP(K334,Kostenstellen!A:B,2,FALSE))</f>
        <v xml:space="preserve">Sophie-Luisen-Klinik                       </v>
      </c>
      <c r="AU334" s="68" t="str">
        <f t="shared" si="238"/>
        <v>B</v>
      </c>
      <c r="AV334" s="68" t="str">
        <f t="shared" si="239"/>
        <v/>
      </c>
      <c r="AW334" s="68">
        <f>IF(AF334=0,0,VLOOKUP($H334,Leistungszahlen!$A$11:$H$158,4,FALSE))</f>
        <v>0</v>
      </c>
      <c r="AX334" s="68">
        <f>IF(AF334=0,0,VLOOKUP($H334,Leistungszahlen!$A$11:$H$158,5,FALSE))</f>
        <v>0</v>
      </c>
      <c r="AY334" s="68">
        <f>IF(AG334=0,0,VLOOKUP($H334,Leistungszahlen!$A$11:$H$158,6,FALSE))</f>
        <v>0</v>
      </c>
      <c r="AZ334" s="68">
        <f t="shared" si="240"/>
        <v>0</v>
      </c>
      <c r="BA334" s="68">
        <f t="shared" si="241"/>
        <v>0</v>
      </c>
      <c r="BC334" s="68">
        <f t="shared" si="227"/>
        <v>0</v>
      </c>
      <c r="BD334" s="285"/>
    </row>
    <row r="335" spans="1:56" s="68" customFormat="1" ht="33.75">
      <c r="A335" s="200"/>
      <c r="B335" s="200"/>
      <c r="C335" s="200" t="s">
        <v>641</v>
      </c>
      <c r="D335" s="200" t="s">
        <v>202</v>
      </c>
      <c r="E335" s="200" t="s">
        <v>352</v>
      </c>
      <c r="F335" s="200" t="s">
        <v>1050</v>
      </c>
      <c r="G335" s="200" t="s">
        <v>556</v>
      </c>
      <c r="H335" s="201" t="s">
        <v>290</v>
      </c>
      <c r="I335" s="202">
        <v>23.34</v>
      </c>
      <c r="J335" s="200" t="s">
        <v>780</v>
      </c>
      <c r="K335" s="176">
        <v>2</v>
      </c>
      <c r="L335" s="176">
        <v>1</v>
      </c>
      <c r="M335" s="176"/>
      <c r="N335" s="286">
        <v>3</v>
      </c>
      <c r="O335" s="286">
        <v>3</v>
      </c>
      <c r="P335" s="176"/>
      <c r="Q335" s="203">
        <f t="shared" si="233"/>
        <v>3</v>
      </c>
      <c r="R335" s="203">
        <f t="shared" si="234"/>
        <v>3</v>
      </c>
      <c r="S335" s="203">
        <f t="shared" si="235"/>
        <v>0</v>
      </c>
      <c r="T335" s="203">
        <f t="shared" si="236"/>
        <v>0</v>
      </c>
      <c r="U335" s="203">
        <f t="shared" si="237"/>
        <v>0</v>
      </c>
      <c r="V335" s="175">
        <f>IF(Q335&gt;0,VLOOKUP(Q335,Jahresfaktoren!$A$11:$B$24,2,),0)</f>
        <v>152</v>
      </c>
      <c r="W335" s="175">
        <f>IF(R335&gt;0,VLOOKUP(R335,Jahresfaktoren!$D$11:$E$24,2,),0)</f>
        <v>150</v>
      </c>
      <c r="X335" s="175">
        <f>IF(S335&gt;0,VLOOKUP(S335,Jahresfaktoren!$A$28:$B$29,2,),0)</f>
        <v>0</v>
      </c>
      <c r="Y335" s="175">
        <f>IF(T335&gt;0,VLOOKUP(T335,Jahresfaktoren!$A$28:$B$29,2,),0)</f>
        <v>0</v>
      </c>
      <c r="Z335" s="175">
        <f>IF(U335&gt;0,VLOOKUP(U335,Jahresfaktoren!$A$32:$B$33,2,),)</f>
        <v>0</v>
      </c>
      <c r="AA335" s="177">
        <f t="shared" si="217"/>
        <v>3547.68</v>
      </c>
      <c r="AB335" s="177">
        <f t="shared" si="218"/>
        <v>3501</v>
      </c>
      <c r="AC335" s="177" t="str">
        <f t="shared" si="219"/>
        <v/>
      </c>
      <c r="AD335" s="177" t="str">
        <f t="shared" si="220"/>
        <v/>
      </c>
      <c r="AE335" s="177" t="str">
        <f t="shared" si="221"/>
        <v/>
      </c>
      <c r="AF335" s="178">
        <f>IF(Q335&gt;0,VLOOKUP(H335,Leistungszahlen!$A$11:$C$158,3,),0)</f>
        <v>0</v>
      </c>
      <c r="AG335" s="178">
        <f>IF(R335&gt;0,VLOOKUP(H335,Leistungszahlen!$A$11:$F$158,6,),IF(T335&gt;0,VLOOKUP(H335,Leistungszahlen!$A$11:$F$158,6,),0))</f>
        <v>0</v>
      </c>
      <c r="AH335" s="179" t="e">
        <f t="shared" si="228"/>
        <v>#DIV/0!</v>
      </c>
      <c r="AI335" s="179" t="e">
        <f t="shared" si="229"/>
        <v>#DIV/0!</v>
      </c>
      <c r="AJ335" s="179">
        <f t="shared" si="230"/>
        <v>0</v>
      </c>
      <c r="AK335" s="179">
        <f t="shared" si="231"/>
        <v>0</v>
      </c>
      <c r="AL335" s="179">
        <f t="shared" si="232"/>
        <v>0</v>
      </c>
      <c r="AM335" s="180">
        <f>IF(L335=1,Stundensätze!$D$13,IF(L335=2,Stundensätze!$D$17,IF(L335=4,Stundensätze!$D$21,"")))</f>
        <v>0</v>
      </c>
      <c r="AN335" s="180">
        <f>IF(L335=1,Stundensätze!$D$15,IF(L335=2,Stundensätze!$D$19,IF(L335=4,Stundensätze!$D$23,"")))</f>
        <v>0</v>
      </c>
      <c r="AO335" s="180" t="e">
        <f t="shared" si="222"/>
        <v>#DIV/0!</v>
      </c>
      <c r="AP335" s="180">
        <f t="shared" si="223"/>
        <v>0</v>
      </c>
      <c r="AQ335" s="192" t="e">
        <f t="shared" si="224"/>
        <v>#DIV/0!</v>
      </c>
      <c r="AR335" s="192" t="e">
        <f t="shared" si="225"/>
        <v>#DIV/0!</v>
      </c>
      <c r="AS335" s="193" t="e">
        <f t="shared" si="226"/>
        <v>#DIV/0!</v>
      </c>
      <c r="AT335" s="258" t="str">
        <f>IF(K335=0,0,VLOOKUP(K335,Kostenstellen!A:B,2,FALSE))</f>
        <v xml:space="preserve">Sophie-Luisen-Klinik                       </v>
      </c>
      <c r="AU335" s="68" t="str">
        <f t="shared" si="238"/>
        <v>A4</v>
      </c>
      <c r="AV335" s="68" t="str">
        <f t="shared" si="239"/>
        <v>A4</v>
      </c>
      <c r="AW335" s="68">
        <f>IF(AF335=0,0,VLOOKUP($H335,Leistungszahlen!$A$11:$H$158,4,FALSE))</f>
        <v>0</v>
      </c>
      <c r="AX335" s="68">
        <f>IF(AF335=0,0,VLOOKUP($H335,Leistungszahlen!$A$11:$H$158,5,FALSE))</f>
        <v>0</v>
      </c>
      <c r="AY335" s="68">
        <f>IF(AG335=0,0,VLOOKUP($H335,Leistungszahlen!$A$11:$H$158,6,FALSE))</f>
        <v>0</v>
      </c>
      <c r="AZ335" s="68">
        <f t="shared" si="240"/>
        <v>0</v>
      </c>
      <c r="BA335" s="68">
        <f t="shared" si="241"/>
        <v>0</v>
      </c>
      <c r="BC335" s="68">
        <f t="shared" si="227"/>
        <v>0</v>
      </c>
      <c r="BD335" s="285"/>
    </row>
    <row r="336" spans="1:56" s="68" customFormat="1" ht="33.75">
      <c r="A336" s="200"/>
      <c r="B336" s="200"/>
      <c r="C336" s="200" t="s">
        <v>641</v>
      </c>
      <c r="D336" s="200" t="s">
        <v>202</v>
      </c>
      <c r="E336" s="200" t="s">
        <v>352</v>
      </c>
      <c r="F336" s="200" t="s">
        <v>1051</v>
      </c>
      <c r="G336" s="200" t="s">
        <v>121</v>
      </c>
      <c r="H336" s="201" t="s">
        <v>200</v>
      </c>
      <c r="I336" s="202">
        <v>4.3</v>
      </c>
      <c r="J336" s="200" t="s">
        <v>778</v>
      </c>
      <c r="K336" s="176">
        <v>2</v>
      </c>
      <c r="L336" s="176">
        <v>1</v>
      </c>
      <c r="M336" s="176"/>
      <c r="N336" s="286">
        <v>6</v>
      </c>
      <c r="O336" s="286"/>
      <c r="P336" s="176"/>
      <c r="Q336" s="203">
        <f t="shared" si="233"/>
        <v>6</v>
      </c>
      <c r="R336" s="203">
        <f t="shared" si="234"/>
        <v>0</v>
      </c>
      <c r="S336" s="203">
        <f t="shared" si="235"/>
        <v>0</v>
      </c>
      <c r="T336" s="203">
        <f t="shared" si="236"/>
        <v>0</v>
      </c>
      <c r="U336" s="203">
        <f t="shared" si="237"/>
        <v>0</v>
      </c>
      <c r="V336" s="175">
        <f>IF(Q336&gt;0,VLOOKUP(Q336,Jahresfaktoren!$A$11:$B$24,2,),0)</f>
        <v>302</v>
      </c>
      <c r="W336" s="175">
        <f>IF(R336&gt;0,VLOOKUP(R336,Jahresfaktoren!$D$11:$E$24,2,),0)</f>
        <v>0</v>
      </c>
      <c r="X336" s="175">
        <f>IF(S336&gt;0,VLOOKUP(S336,Jahresfaktoren!$A$28:$B$29,2,),0)</f>
        <v>0</v>
      </c>
      <c r="Y336" s="175">
        <f>IF(T336&gt;0,VLOOKUP(T336,Jahresfaktoren!$A$28:$B$29,2,),0)</f>
        <v>0</v>
      </c>
      <c r="Z336" s="175">
        <f>IF(U336&gt;0,VLOOKUP(U336,Jahresfaktoren!$A$32:$B$33,2,),)</f>
        <v>0</v>
      </c>
      <c r="AA336" s="177">
        <f t="shared" si="217"/>
        <v>1298.5999999999999</v>
      </c>
      <c r="AB336" s="177" t="str">
        <f t="shared" si="218"/>
        <v/>
      </c>
      <c r="AC336" s="177" t="str">
        <f t="shared" si="219"/>
        <v/>
      </c>
      <c r="AD336" s="177" t="str">
        <f t="shared" si="220"/>
        <v/>
      </c>
      <c r="AE336" s="177" t="str">
        <f t="shared" si="221"/>
        <v/>
      </c>
      <c r="AF336" s="178">
        <f>IF(Q336&gt;0,VLOOKUP(H336,Leistungszahlen!$A$11:$C$158,3,),0)</f>
        <v>0</v>
      </c>
      <c r="AG336" s="178">
        <f>IF(R336&gt;0,VLOOKUP(H336,Leistungszahlen!$A$11:$F$158,6,),IF(T336&gt;0,VLOOKUP(H336,Leistungszahlen!$A$11:$F$158,6,),0))</f>
        <v>0</v>
      </c>
      <c r="AH336" s="179" t="e">
        <f t="shared" si="228"/>
        <v>#DIV/0!</v>
      </c>
      <c r="AI336" s="179">
        <f t="shared" si="229"/>
        <v>0</v>
      </c>
      <c r="AJ336" s="179">
        <f t="shared" si="230"/>
        <v>0</v>
      </c>
      <c r="AK336" s="179">
        <f t="shared" si="231"/>
        <v>0</v>
      </c>
      <c r="AL336" s="179">
        <f t="shared" si="232"/>
        <v>0</v>
      </c>
      <c r="AM336" s="180">
        <f>IF(L336=1,Stundensätze!$D$13,IF(L336=2,Stundensätze!$D$17,IF(L336=4,Stundensätze!$D$21,"")))</f>
        <v>0</v>
      </c>
      <c r="AN336" s="180">
        <f>IF(L336=1,Stundensätze!$D$15,IF(L336=2,Stundensätze!$D$19,IF(L336=4,Stundensätze!$D$23,"")))</f>
        <v>0</v>
      </c>
      <c r="AO336" s="180" t="e">
        <f t="shared" si="222"/>
        <v>#DIV/0!</v>
      </c>
      <c r="AP336" s="180">
        <f t="shared" si="223"/>
        <v>0</v>
      </c>
      <c r="AQ336" s="192" t="e">
        <f t="shared" si="224"/>
        <v>#DIV/0!</v>
      </c>
      <c r="AR336" s="192" t="e">
        <f t="shared" si="225"/>
        <v>#DIV/0!</v>
      </c>
      <c r="AS336" s="193" t="e">
        <f t="shared" si="226"/>
        <v>#DIV/0!</v>
      </c>
      <c r="AT336" s="258" t="str">
        <f>IF(K336=0,0,VLOOKUP(K336,Kostenstellen!A:B,2,FALSE))</f>
        <v xml:space="preserve">Sophie-Luisen-Klinik                       </v>
      </c>
      <c r="AU336" s="68" t="str">
        <f t="shared" si="238"/>
        <v>B</v>
      </c>
      <c r="AV336" s="68" t="str">
        <f t="shared" si="239"/>
        <v/>
      </c>
      <c r="AW336" s="68">
        <f>IF(AF336=0,0,VLOOKUP($H336,Leistungszahlen!$A$11:$H$158,4,FALSE))</f>
        <v>0</v>
      </c>
      <c r="AX336" s="68">
        <f>IF(AF336=0,0,VLOOKUP($H336,Leistungszahlen!$A$11:$H$158,5,FALSE))</f>
        <v>0</v>
      </c>
      <c r="AY336" s="68">
        <f>IF(AG336=0,0,VLOOKUP($H336,Leistungszahlen!$A$11:$H$158,6,FALSE))</f>
        <v>0</v>
      </c>
      <c r="AZ336" s="68">
        <f t="shared" si="240"/>
        <v>0</v>
      </c>
      <c r="BA336" s="68">
        <f t="shared" si="241"/>
        <v>0</v>
      </c>
      <c r="BC336" s="68">
        <f t="shared" si="227"/>
        <v>0</v>
      </c>
      <c r="BD336" s="285"/>
    </row>
    <row r="337" spans="1:56" s="68" customFormat="1" ht="33.75">
      <c r="A337" s="200"/>
      <c r="B337" s="200"/>
      <c r="C337" s="200" t="s">
        <v>641</v>
      </c>
      <c r="D337" s="200" t="s">
        <v>202</v>
      </c>
      <c r="E337" s="200" t="s">
        <v>352</v>
      </c>
      <c r="F337" s="200" t="s">
        <v>1052</v>
      </c>
      <c r="G337" s="200" t="s">
        <v>555</v>
      </c>
      <c r="H337" s="201" t="s">
        <v>289</v>
      </c>
      <c r="I337" s="202">
        <v>19.29</v>
      </c>
      <c r="J337" s="200" t="s">
        <v>780</v>
      </c>
      <c r="K337" s="176">
        <v>2</v>
      </c>
      <c r="L337" s="176">
        <v>1</v>
      </c>
      <c r="M337" s="176"/>
      <c r="N337" s="286">
        <v>3</v>
      </c>
      <c r="O337" s="286">
        <v>3</v>
      </c>
      <c r="P337" s="176"/>
      <c r="Q337" s="203">
        <f t="shared" si="233"/>
        <v>3</v>
      </c>
      <c r="R337" s="203">
        <f t="shared" si="234"/>
        <v>3</v>
      </c>
      <c r="S337" s="203">
        <f t="shared" si="235"/>
        <v>0</v>
      </c>
      <c r="T337" s="203">
        <f t="shared" si="236"/>
        <v>0</v>
      </c>
      <c r="U337" s="203">
        <f t="shared" si="237"/>
        <v>0</v>
      </c>
      <c r="V337" s="175">
        <f>IF(Q337&gt;0,VLOOKUP(Q337,Jahresfaktoren!$A$11:$B$24,2,),0)</f>
        <v>152</v>
      </c>
      <c r="W337" s="175">
        <f>IF(R337&gt;0,VLOOKUP(R337,Jahresfaktoren!$D$11:$E$24,2,),0)</f>
        <v>150</v>
      </c>
      <c r="X337" s="175">
        <f>IF(S337&gt;0,VLOOKUP(S337,Jahresfaktoren!$A$28:$B$29,2,),0)</f>
        <v>0</v>
      </c>
      <c r="Y337" s="175">
        <f>IF(T337&gt;0,VLOOKUP(T337,Jahresfaktoren!$A$28:$B$29,2,),0)</f>
        <v>0</v>
      </c>
      <c r="Z337" s="175">
        <f>IF(U337&gt;0,VLOOKUP(U337,Jahresfaktoren!$A$32:$B$33,2,),)</f>
        <v>0</v>
      </c>
      <c r="AA337" s="177">
        <f t="shared" si="217"/>
        <v>2932.08</v>
      </c>
      <c r="AB337" s="177">
        <f t="shared" si="218"/>
        <v>2893.5</v>
      </c>
      <c r="AC337" s="177" t="str">
        <f t="shared" si="219"/>
        <v/>
      </c>
      <c r="AD337" s="177" t="str">
        <f t="shared" si="220"/>
        <v/>
      </c>
      <c r="AE337" s="177" t="str">
        <f t="shared" si="221"/>
        <v/>
      </c>
      <c r="AF337" s="178">
        <f>IF(Q337&gt;0,VLOOKUP(H337,Leistungszahlen!$A$11:$C$158,3,),0)</f>
        <v>0</v>
      </c>
      <c r="AG337" s="178">
        <f>IF(R337&gt;0,VLOOKUP(H337,Leistungszahlen!$A$11:$F$158,6,),IF(T337&gt;0,VLOOKUP(H337,Leistungszahlen!$A$11:$F$158,6,),0))</f>
        <v>0</v>
      </c>
      <c r="AH337" s="179" t="e">
        <f t="shared" si="228"/>
        <v>#DIV/0!</v>
      </c>
      <c r="AI337" s="179" t="e">
        <f t="shared" si="229"/>
        <v>#DIV/0!</v>
      </c>
      <c r="AJ337" s="179">
        <f t="shared" si="230"/>
        <v>0</v>
      </c>
      <c r="AK337" s="179">
        <f t="shared" si="231"/>
        <v>0</v>
      </c>
      <c r="AL337" s="179">
        <f t="shared" si="232"/>
        <v>0</v>
      </c>
      <c r="AM337" s="180">
        <f>IF(L337=1,Stundensätze!$D$13,IF(L337=2,Stundensätze!$D$17,IF(L337=4,Stundensätze!$D$21,"")))</f>
        <v>0</v>
      </c>
      <c r="AN337" s="180">
        <f>IF(L337=1,Stundensätze!$D$15,IF(L337=2,Stundensätze!$D$19,IF(L337=4,Stundensätze!$D$23,"")))</f>
        <v>0</v>
      </c>
      <c r="AO337" s="180" t="e">
        <f t="shared" si="222"/>
        <v>#DIV/0!</v>
      </c>
      <c r="AP337" s="180">
        <f t="shared" si="223"/>
        <v>0</v>
      </c>
      <c r="AQ337" s="192" t="e">
        <f t="shared" si="224"/>
        <v>#DIV/0!</v>
      </c>
      <c r="AR337" s="192" t="e">
        <f t="shared" si="225"/>
        <v>#DIV/0!</v>
      </c>
      <c r="AS337" s="193" t="e">
        <f t="shared" si="226"/>
        <v>#DIV/0!</v>
      </c>
      <c r="AT337" s="258" t="str">
        <f>IF(K337=0,0,VLOOKUP(K337,Kostenstellen!A:B,2,FALSE))</f>
        <v xml:space="preserve">Sophie-Luisen-Klinik                       </v>
      </c>
      <c r="AU337" s="68" t="str">
        <f t="shared" si="238"/>
        <v>A3</v>
      </c>
      <c r="AV337" s="68" t="str">
        <f t="shared" si="239"/>
        <v>A3</v>
      </c>
      <c r="AW337" s="68">
        <f>IF(AF337=0,0,VLOOKUP($H337,Leistungszahlen!$A$11:$H$158,4,FALSE))</f>
        <v>0</v>
      </c>
      <c r="AX337" s="68">
        <f>IF(AF337=0,0,VLOOKUP($H337,Leistungszahlen!$A$11:$H$158,5,FALSE))</f>
        <v>0</v>
      </c>
      <c r="AY337" s="68">
        <f>IF(AG337=0,0,VLOOKUP($H337,Leistungszahlen!$A$11:$H$158,6,FALSE))</f>
        <v>0</v>
      </c>
      <c r="AZ337" s="68">
        <f t="shared" si="240"/>
        <v>0</v>
      </c>
      <c r="BA337" s="68">
        <f t="shared" si="241"/>
        <v>0</v>
      </c>
      <c r="BC337" s="68">
        <f t="shared" si="227"/>
        <v>0</v>
      </c>
      <c r="BD337" s="285"/>
    </row>
    <row r="338" spans="1:56" s="68" customFormat="1" ht="33.75">
      <c r="A338" s="200"/>
      <c r="B338" s="200"/>
      <c r="C338" s="200" t="s">
        <v>641</v>
      </c>
      <c r="D338" s="200" t="s">
        <v>202</v>
      </c>
      <c r="E338" s="200" t="s">
        <v>352</v>
      </c>
      <c r="F338" s="200" t="s">
        <v>1053</v>
      </c>
      <c r="G338" s="200" t="s">
        <v>121</v>
      </c>
      <c r="H338" s="201" t="s">
        <v>200</v>
      </c>
      <c r="I338" s="202">
        <v>4.3</v>
      </c>
      <c r="J338" s="200" t="s">
        <v>778</v>
      </c>
      <c r="K338" s="176">
        <v>2</v>
      </c>
      <c r="L338" s="176">
        <v>1</v>
      </c>
      <c r="M338" s="176"/>
      <c r="N338" s="286">
        <v>6</v>
      </c>
      <c r="O338" s="286"/>
      <c r="P338" s="176"/>
      <c r="Q338" s="203">
        <f t="shared" si="233"/>
        <v>6</v>
      </c>
      <c r="R338" s="203">
        <f t="shared" si="234"/>
        <v>0</v>
      </c>
      <c r="S338" s="203">
        <f t="shared" si="235"/>
        <v>0</v>
      </c>
      <c r="T338" s="203">
        <f t="shared" si="236"/>
        <v>0</v>
      </c>
      <c r="U338" s="203">
        <f t="shared" si="237"/>
        <v>0</v>
      </c>
      <c r="V338" s="175">
        <f>IF(Q338&gt;0,VLOOKUP(Q338,Jahresfaktoren!$A$11:$B$24,2,),0)</f>
        <v>302</v>
      </c>
      <c r="W338" s="175">
        <f>IF(R338&gt;0,VLOOKUP(R338,Jahresfaktoren!$D$11:$E$24,2,),0)</f>
        <v>0</v>
      </c>
      <c r="X338" s="175">
        <f>IF(S338&gt;0,VLOOKUP(S338,Jahresfaktoren!$A$28:$B$29,2,),0)</f>
        <v>0</v>
      </c>
      <c r="Y338" s="175">
        <f>IF(T338&gt;0,VLOOKUP(T338,Jahresfaktoren!$A$28:$B$29,2,),0)</f>
        <v>0</v>
      </c>
      <c r="Z338" s="175">
        <f>IF(U338&gt;0,VLOOKUP(U338,Jahresfaktoren!$A$32:$B$33,2,),)</f>
        <v>0</v>
      </c>
      <c r="AA338" s="177">
        <f t="shared" si="217"/>
        <v>1298.5999999999999</v>
      </c>
      <c r="AB338" s="177" t="str">
        <f t="shared" si="218"/>
        <v/>
      </c>
      <c r="AC338" s="177" t="str">
        <f t="shared" si="219"/>
        <v/>
      </c>
      <c r="AD338" s="177" t="str">
        <f t="shared" si="220"/>
        <v/>
      </c>
      <c r="AE338" s="177" t="str">
        <f t="shared" si="221"/>
        <v/>
      </c>
      <c r="AF338" s="178">
        <f>IF(Q338&gt;0,VLOOKUP(H338,Leistungszahlen!$A$11:$C$158,3,),0)</f>
        <v>0</v>
      </c>
      <c r="AG338" s="178">
        <f>IF(R338&gt;0,VLOOKUP(H338,Leistungszahlen!$A$11:$F$158,6,),IF(T338&gt;0,VLOOKUP(H338,Leistungszahlen!$A$11:$F$158,6,),0))</f>
        <v>0</v>
      </c>
      <c r="AH338" s="179" t="e">
        <f t="shared" si="228"/>
        <v>#DIV/0!</v>
      </c>
      <c r="AI338" s="179">
        <f t="shared" si="229"/>
        <v>0</v>
      </c>
      <c r="AJ338" s="179">
        <f t="shared" si="230"/>
        <v>0</v>
      </c>
      <c r="AK338" s="179">
        <f t="shared" si="231"/>
        <v>0</v>
      </c>
      <c r="AL338" s="179">
        <f t="shared" si="232"/>
        <v>0</v>
      </c>
      <c r="AM338" s="180">
        <f>IF(L338=1,Stundensätze!$D$13,IF(L338=2,Stundensätze!$D$17,IF(L338=4,Stundensätze!$D$21,"")))</f>
        <v>0</v>
      </c>
      <c r="AN338" s="180">
        <f>IF(L338=1,Stundensätze!$D$15,IF(L338=2,Stundensätze!$D$19,IF(L338=4,Stundensätze!$D$23,"")))</f>
        <v>0</v>
      </c>
      <c r="AO338" s="180" t="e">
        <f t="shared" si="222"/>
        <v>#DIV/0!</v>
      </c>
      <c r="AP338" s="180">
        <f t="shared" si="223"/>
        <v>0</v>
      </c>
      <c r="AQ338" s="192" t="e">
        <f t="shared" si="224"/>
        <v>#DIV/0!</v>
      </c>
      <c r="AR338" s="192" t="e">
        <f t="shared" si="225"/>
        <v>#DIV/0!</v>
      </c>
      <c r="AS338" s="193" t="e">
        <f t="shared" si="226"/>
        <v>#DIV/0!</v>
      </c>
      <c r="AT338" s="258" t="str">
        <f>IF(K338=0,0,VLOOKUP(K338,Kostenstellen!A:B,2,FALSE))</f>
        <v xml:space="preserve">Sophie-Luisen-Klinik                       </v>
      </c>
      <c r="AU338" s="68" t="str">
        <f t="shared" si="238"/>
        <v>B</v>
      </c>
      <c r="AV338" s="68" t="str">
        <f t="shared" si="239"/>
        <v/>
      </c>
      <c r="AW338" s="68">
        <f>IF(AF338=0,0,VLOOKUP($H338,Leistungszahlen!$A$11:$H$158,4,FALSE))</f>
        <v>0</v>
      </c>
      <c r="AX338" s="68">
        <f>IF(AF338=0,0,VLOOKUP($H338,Leistungszahlen!$A$11:$H$158,5,FALSE))</f>
        <v>0</v>
      </c>
      <c r="AY338" s="68">
        <f>IF(AG338=0,0,VLOOKUP($H338,Leistungszahlen!$A$11:$H$158,6,FALSE))</f>
        <v>0</v>
      </c>
      <c r="AZ338" s="68">
        <f t="shared" si="240"/>
        <v>0</v>
      </c>
      <c r="BA338" s="68">
        <f t="shared" si="241"/>
        <v>0</v>
      </c>
      <c r="BC338" s="68">
        <f t="shared" si="227"/>
        <v>0</v>
      </c>
      <c r="BD338" s="285"/>
    </row>
    <row r="339" spans="1:56" s="68" customFormat="1" ht="33.75">
      <c r="A339" s="200"/>
      <c r="B339" s="200"/>
      <c r="C339" s="200" t="s">
        <v>641</v>
      </c>
      <c r="D339" s="200" t="s">
        <v>202</v>
      </c>
      <c r="E339" s="200" t="s">
        <v>352</v>
      </c>
      <c r="F339" s="200" t="s">
        <v>1054</v>
      </c>
      <c r="G339" s="200" t="s">
        <v>1055</v>
      </c>
      <c r="H339" s="201" t="s">
        <v>216</v>
      </c>
      <c r="I339" s="202">
        <v>25.21</v>
      </c>
      <c r="J339" s="200" t="s">
        <v>780</v>
      </c>
      <c r="K339" s="176">
        <v>2</v>
      </c>
      <c r="L339" s="176">
        <v>1</v>
      </c>
      <c r="M339" s="176"/>
      <c r="N339" s="286">
        <v>3</v>
      </c>
      <c r="O339" s="286">
        <v>3</v>
      </c>
      <c r="P339" s="176"/>
      <c r="Q339" s="203">
        <f t="shared" si="233"/>
        <v>3</v>
      </c>
      <c r="R339" s="203">
        <f t="shared" si="234"/>
        <v>3</v>
      </c>
      <c r="S339" s="203">
        <f t="shared" si="235"/>
        <v>0</v>
      </c>
      <c r="T339" s="203">
        <f t="shared" si="236"/>
        <v>0</v>
      </c>
      <c r="U339" s="203">
        <f t="shared" si="237"/>
        <v>0</v>
      </c>
      <c r="V339" s="175">
        <f>IF(Q339&gt;0,VLOOKUP(Q339,Jahresfaktoren!$A$11:$B$24,2,),0)</f>
        <v>152</v>
      </c>
      <c r="W339" s="175">
        <f>IF(R339&gt;0,VLOOKUP(R339,Jahresfaktoren!$D$11:$E$24,2,),0)</f>
        <v>150</v>
      </c>
      <c r="X339" s="175">
        <f>IF(S339&gt;0,VLOOKUP(S339,Jahresfaktoren!$A$28:$B$29,2,),0)</f>
        <v>0</v>
      </c>
      <c r="Y339" s="175">
        <f>IF(T339&gt;0,VLOOKUP(T339,Jahresfaktoren!$A$28:$B$29,2,),0)</f>
        <v>0</v>
      </c>
      <c r="Z339" s="175">
        <f>IF(U339&gt;0,VLOOKUP(U339,Jahresfaktoren!$A$32:$B$33,2,),)</f>
        <v>0</v>
      </c>
      <c r="AA339" s="177">
        <f t="shared" si="217"/>
        <v>3831.92</v>
      </c>
      <c r="AB339" s="177">
        <f t="shared" si="218"/>
        <v>3781.5</v>
      </c>
      <c r="AC339" s="177" t="str">
        <f t="shared" si="219"/>
        <v/>
      </c>
      <c r="AD339" s="177" t="str">
        <f t="shared" si="220"/>
        <v/>
      </c>
      <c r="AE339" s="177" t="str">
        <f t="shared" si="221"/>
        <v/>
      </c>
      <c r="AF339" s="178">
        <f>IF(Q339&gt;0,VLOOKUP(H339,Leistungszahlen!$A$11:$C$158,3,),0)</f>
        <v>0</v>
      </c>
      <c r="AG339" s="178">
        <f>IF(R339&gt;0,VLOOKUP(H339,Leistungszahlen!$A$11:$F$158,6,),IF(T339&gt;0,VLOOKUP(H339,Leistungszahlen!$A$11:$F$158,6,),0))</f>
        <v>0</v>
      </c>
      <c r="AH339" s="179" t="e">
        <f t="shared" si="228"/>
        <v>#DIV/0!</v>
      </c>
      <c r="AI339" s="179" t="e">
        <f t="shared" si="229"/>
        <v>#DIV/0!</v>
      </c>
      <c r="AJ339" s="179">
        <f t="shared" si="230"/>
        <v>0</v>
      </c>
      <c r="AK339" s="179">
        <f t="shared" si="231"/>
        <v>0</v>
      </c>
      <c r="AL339" s="179">
        <f t="shared" si="232"/>
        <v>0</v>
      </c>
      <c r="AM339" s="180">
        <f>IF(L339=1,Stundensätze!$D$13,IF(L339=2,Stundensätze!$D$17,IF(L339=4,Stundensätze!$D$21,"")))</f>
        <v>0</v>
      </c>
      <c r="AN339" s="180">
        <f>IF(L339=1,Stundensätze!$D$15,IF(L339=2,Stundensätze!$D$19,IF(L339=4,Stundensätze!$D$23,"")))</f>
        <v>0</v>
      </c>
      <c r="AO339" s="180" t="e">
        <f t="shared" si="222"/>
        <v>#DIV/0!</v>
      </c>
      <c r="AP339" s="180">
        <f t="shared" si="223"/>
        <v>0</v>
      </c>
      <c r="AQ339" s="192" t="e">
        <f t="shared" si="224"/>
        <v>#DIV/0!</v>
      </c>
      <c r="AR339" s="192" t="e">
        <f t="shared" si="225"/>
        <v>#DIV/0!</v>
      </c>
      <c r="AS339" s="193" t="e">
        <f t="shared" si="226"/>
        <v>#DIV/0!</v>
      </c>
      <c r="AT339" s="258" t="str">
        <f>IF(K339=0,0,VLOOKUP(K339,Kostenstellen!A:B,2,FALSE))</f>
        <v xml:space="preserve">Sophie-Luisen-Klinik                       </v>
      </c>
      <c r="AU339" s="68" t="str">
        <f t="shared" si="238"/>
        <v>S</v>
      </c>
      <c r="AV339" s="68" t="str">
        <f t="shared" si="239"/>
        <v>S</v>
      </c>
      <c r="AW339" s="68">
        <f>IF(AF339=0,0,VLOOKUP($H339,Leistungszahlen!$A$11:$H$158,4,FALSE))</f>
        <v>0</v>
      </c>
      <c r="AX339" s="68">
        <f>IF(AF339=0,0,VLOOKUP($H339,Leistungszahlen!$A$11:$H$158,5,FALSE))</f>
        <v>0</v>
      </c>
      <c r="AY339" s="68">
        <f>IF(AG339=0,0,VLOOKUP($H339,Leistungszahlen!$A$11:$H$158,6,FALSE))</f>
        <v>0</v>
      </c>
      <c r="AZ339" s="68">
        <f t="shared" si="240"/>
        <v>0</v>
      </c>
      <c r="BA339" s="68">
        <f t="shared" si="241"/>
        <v>0</v>
      </c>
      <c r="BC339" s="68">
        <f t="shared" si="227"/>
        <v>0</v>
      </c>
      <c r="BD339" s="285"/>
    </row>
    <row r="340" spans="1:56" s="68" customFormat="1" ht="33.75">
      <c r="A340" s="200"/>
      <c r="B340" s="200"/>
      <c r="C340" s="200" t="s">
        <v>641</v>
      </c>
      <c r="D340" s="200" t="s">
        <v>202</v>
      </c>
      <c r="E340" s="200" t="s">
        <v>370</v>
      </c>
      <c r="F340" s="200"/>
      <c r="G340" s="200" t="s">
        <v>117</v>
      </c>
      <c r="H340" s="201" t="s">
        <v>220</v>
      </c>
      <c r="I340" s="202">
        <v>242.24</v>
      </c>
      <c r="J340" s="200" t="s">
        <v>852</v>
      </c>
      <c r="K340" s="176">
        <v>2</v>
      </c>
      <c r="L340" s="176">
        <v>1</v>
      </c>
      <c r="M340" s="176" t="s">
        <v>119</v>
      </c>
      <c r="N340" s="286"/>
      <c r="O340" s="286"/>
      <c r="P340" s="176"/>
      <c r="Q340" s="203">
        <f t="shared" si="233"/>
        <v>0</v>
      </c>
      <c r="R340" s="203">
        <f t="shared" si="234"/>
        <v>0</v>
      </c>
      <c r="S340" s="203">
        <f t="shared" si="235"/>
        <v>0</v>
      </c>
      <c r="T340" s="203">
        <f t="shared" si="236"/>
        <v>0</v>
      </c>
      <c r="U340" s="203">
        <f t="shared" si="237"/>
        <v>0</v>
      </c>
      <c r="V340" s="175">
        <f>IF(Q340&gt;0,VLOOKUP(Q340,Jahresfaktoren!$A$11:$B$24,2,),0)</f>
        <v>0</v>
      </c>
      <c r="W340" s="175">
        <f>IF(R340&gt;0,VLOOKUP(R340,Jahresfaktoren!$D$11:$E$24,2,),0)</f>
        <v>0</v>
      </c>
      <c r="X340" s="175">
        <f>IF(S340&gt;0,VLOOKUP(S340,Jahresfaktoren!$A$28:$B$29,2,),0)</f>
        <v>0</v>
      </c>
      <c r="Y340" s="175">
        <f>IF(T340&gt;0,VLOOKUP(T340,Jahresfaktoren!$A$28:$B$29,2,),0)</f>
        <v>0</v>
      </c>
      <c r="Z340" s="175">
        <f>IF(U340&gt;0,VLOOKUP(U340,Jahresfaktoren!$A$32:$B$33,2,),)</f>
        <v>0</v>
      </c>
      <c r="AA340" s="177" t="str">
        <f t="shared" si="217"/>
        <v/>
      </c>
      <c r="AB340" s="177" t="str">
        <f t="shared" si="218"/>
        <v/>
      </c>
      <c r="AC340" s="177" t="str">
        <f t="shared" si="219"/>
        <v/>
      </c>
      <c r="AD340" s="177" t="str">
        <f t="shared" si="220"/>
        <v/>
      </c>
      <c r="AE340" s="177" t="str">
        <f t="shared" si="221"/>
        <v/>
      </c>
      <c r="AF340" s="178">
        <f>IF(Q340&gt;0,VLOOKUP(H340,Leistungszahlen!$A$11:$C$158,3,),0)</f>
        <v>0</v>
      </c>
      <c r="AG340" s="178">
        <f>IF(R340&gt;0,VLOOKUP(H340,Leistungszahlen!$A$11:$F$158,6,),IF(T340&gt;0,VLOOKUP(H340,Leistungszahlen!$A$11:$F$158,6,),0))</f>
        <v>0</v>
      </c>
      <c r="AH340" s="179">
        <f t="shared" si="228"/>
        <v>0</v>
      </c>
      <c r="AI340" s="179">
        <f t="shared" si="229"/>
        <v>0</v>
      </c>
      <c r="AJ340" s="179">
        <f t="shared" si="230"/>
        <v>0</v>
      </c>
      <c r="AK340" s="179">
        <f t="shared" si="231"/>
        <v>0</v>
      </c>
      <c r="AL340" s="179">
        <f t="shared" si="232"/>
        <v>0</v>
      </c>
      <c r="AM340" s="180">
        <f>IF(L340=1,Stundensätze!$D$13,IF(L340=2,Stundensätze!$D$17,IF(L340=4,Stundensätze!$D$21,"")))</f>
        <v>0</v>
      </c>
      <c r="AN340" s="180">
        <f>IF(L340=1,Stundensätze!$D$15,IF(L340=2,Stundensätze!$D$19,IF(L340=4,Stundensätze!$D$23,"")))</f>
        <v>0</v>
      </c>
      <c r="AO340" s="180">
        <f t="shared" si="222"/>
        <v>0</v>
      </c>
      <c r="AP340" s="180">
        <f t="shared" si="223"/>
        <v>0</v>
      </c>
      <c r="AQ340" s="192">
        <f t="shared" si="224"/>
        <v>0</v>
      </c>
      <c r="AR340" s="192">
        <f t="shared" si="225"/>
        <v>0</v>
      </c>
      <c r="AS340" s="193">
        <f t="shared" si="226"/>
        <v>0</v>
      </c>
      <c r="AT340" s="258" t="str">
        <f>IF(K340=0,0,VLOOKUP(K340,Kostenstellen!A:B,2,FALSE))</f>
        <v xml:space="preserve">Sophie-Luisen-Klinik                       </v>
      </c>
      <c r="AU340" s="68" t="str">
        <f t="shared" si="238"/>
        <v/>
      </c>
      <c r="AV340" s="68" t="str">
        <f t="shared" si="239"/>
        <v/>
      </c>
      <c r="AW340" s="68">
        <f>IF(AF340=0,0,VLOOKUP($H340,Leistungszahlen!$A$11:$H$158,4,FALSE))</f>
        <v>0</v>
      </c>
      <c r="AX340" s="68">
        <f>IF(AF340=0,0,VLOOKUP($H340,Leistungszahlen!$A$11:$H$158,5,FALSE))</f>
        <v>0</v>
      </c>
      <c r="AY340" s="68">
        <f>IF(AG340=0,0,VLOOKUP($H340,Leistungszahlen!$A$11:$H$158,6,FALSE))</f>
        <v>0</v>
      </c>
      <c r="AZ340" s="68">
        <f t="shared" si="240"/>
        <v>0</v>
      </c>
      <c r="BA340" s="68">
        <f t="shared" si="241"/>
        <v>0</v>
      </c>
      <c r="BC340" s="68">
        <f t="shared" si="227"/>
        <v>0</v>
      </c>
      <c r="BD340" s="285"/>
    </row>
    <row r="341" spans="1:56" s="68" customFormat="1" ht="33.75">
      <c r="A341" s="200"/>
      <c r="B341" s="200"/>
      <c r="C341" s="200" t="s">
        <v>641</v>
      </c>
      <c r="D341" s="200" t="s">
        <v>202</v>
      </c>
      <c r="E341" s="200" t="s">
        <v>940</v>
      </c>
      <c r="F341" s="200"/>
      <c r="G341" s="200" t="s">
        <v>116</v>
      </c>
      <c r="H341" s="201" t="s">
        <v>218</v>
      </c>
      <c r="I341" s="202">
        <v>3.97</v>
      </c>
      <c r="J341" s="200" t="s">
        <v>778</v>
      </c>
      <c r="K341" s="176">
        <v>2</v>
      </c>
      <c r="L341" s="176">
        <v>1</v>
      </c>
      <c r="M341" s="176"/>
      <c r="N341" s="286">
        <v>3</v>
      </c>
      <c r="O341" s="286"/>
      <c r="P341" s="176"/>
      <c r="Q341" s="203">
        <f t="shared" si="233"/>
        <v>3</v>
      </c>
      <c r="R341" s="203">
        <f t="shared" si="234"/>
        <v>0</v>
      </c>
      <c r="S341" s="203">
        <f t="shared" si="235"/>
        <v>0</v>
      </c>
      <c r="T341" s="203">
        <f t="shared" si="236"/>
        <v>0</v>
      </c>
      <c r="U341" s="203">
        <f t="shared" si="237"/>
        <v>0</v>
      </c>
      <c r="V341" s="175">
        <f>IF(Q341&gt;0,VLOOKUP(Q341,Jahresfaktoren!$A$11:$B$24,2,),0)</f>
        <v>152</v>
      </c>
      <c r="W341" s="175">
        <f>IF(R341&gt;0,VLOOKUP(R341,Jahresfaktoren!$D$11:$E$24,2,),0)</f>
        <v>0</v>
      </c>
      <c r="X341" s="175">
        <f>IF(S341&gt;0,VLOOKUP(S341,Jahresfaktoren!$A$28:$B$29,2,),0)</f>
        <v>0</v>
      </c>
      <c r="Y341" s="175">
        <f>IF(T341&gt;0,VLOOKUP(T341,Jahresfaktoren!$A$28:$B$29,2,),0)</f>
        <v>0</v>
      </c>
      <c r="Z341" s="175">
        <f>IF(U341&gt;0,VLOOKUP(U341,Jahresfaktoren!$A$32:$B$33,2,),)</f>
        <v>0</v>
      </c>
      <c r="AA341" s="177">
        <f t="shared" si="217"/>
        <v>603.44000000000005</v>
      </c>
      <c r="AB341" s="177" t="str">
        <f t="shared" si="218"/>
        <v/>
      </c>
      <c r="AC341" s="177" t="str">
        <f t="shared" si="219"/>
        <v/>
      </c>
      <c r="AD341" s="177" t="str">
        <f t="shared" si="220"/>
        <v/>
      </c>
      <c r="AE341" s="177" t="str">
        <f t="shared" si="221"/>
        <v/>
      </c>
      <c r="AF341" s="178">
        <f>IF(Q341&gt;0,VLOOKUP(H341,Leistungszahlen!$A$11:$C$158,3,),0)</f>
        <v>0</v>
      </c>
      <c r="AG341" s="178">
        <f>IF(R341&gt;0,VLOOKUP(H341,Leistungszahlen!$A$11:$F$158,6,),IF(T341&gt;0,VLOOKUP(H341,Leistungszahlen!$A$11:$F$158,6,),0))</f>
        <v>0</v>
      </c>
      <c r="AH341" s="179" t="e">
        <f t="shared" si="228"/>
        <v>#DIV/0!</v>
      </c>
      <c r="AI341" s="179">
        <f t="shared" si="229"/>
        <v>0</v>
      </c>
      <c r="AJ341" s="179">
        <f t="shared" si="230"/>
        <v>0</v>
      </c>
      <c r="AK341" s="179">
        <f t="shared" si="231"/>
        <v>0</v>
      </c>
      <c r="AL341" s="179">
        <f t="shared" si="232"/>
        <v>0</v>
      </c>
      <c r="AM341" s="180">
        <f>IF(L341=1,Stundensätze!$D$13,IF(L341=2,Stundensätze!$D$17,IF(L341=4,Stundensätze!$D$21,"")))</f>
        <v>0</v>
      </c>
      <c r="AN341" s="180">
        <f>IF(L341=1,Stundensätze!$D$15,IF(L341=2,Stundensätze!$D$19,IF(L341=4,Stundensätze!$D$23,"")))</f>
        <v>0</v>
      </c>
      <c r="AO341" s="180" t="e">
        <f t="shared" si="222"/>
        <v>#DIV/0!</v>
      </c>
      <c r="AP341" s="180">
        <f t="shared" si="223"/>
        <v>0</v>
      </c>
      <c r="AQ341" s="192" t="e">
        <f t="shared" si="224"/>
        <v>#DIV/0!</v>
      </c>
      <c r="AR341" s="192" t="e">
        <f t="shared" si="225"/>
        <v>#DIV/0!</v>
      </c>
      <c r="AS341" s="193" t="e">
        <f t="shared" si="226"/>
        <v>#DIV/0!</v>
      </c>
      <c r="AT341" s="258" t="str">
        <f>IF(K341=0,0,VLOOKUP(K341,Kostenstellen!A:B,2,FALSE))</f>
        <v xml:space="preserve">Sophie-Luisen-Klinik                       </v>
      </c>
      <c r="AU341" s="68" t="str">
        <f t="shared" si="238"/>
        <v>U</v>
      </c>
      <c r="AV341" s="68" t="str">
        <f t="shared" si="239"/>
        <v/>
      </c>
      <c r="AW341" s="68">
        <f>IF(AF341=0,0,VLOOKUP($H341,Leistungszahlen!$A$11:$H$158,4,FALSE))</f>
        <v>0</v>
      </c>
      <c r="AX341" s="68">
        <f>IF(AF341=0,0,VLOOKUP($H341,Leistungszahlen!$A$11:$H$158,5,FALSE))</f>
        <v>0</v>
      </c>
      <c r="AY341" s="68">
        <f>IF(AG341=0,0,VLOOKUP($H341,Leistungszahlen!$A$11:$H$158,6,FALSE))</f>
        <v>0</v>
      </c>
      <c r="AZ341" s="68">
        <f t="shared" si="240"/>
        <v>0</v>
      </c>
      <c r="BA341" s="68">
        <f t="shared" si="241"/>
        <v>0</v>
      </c>
      <c r="BC341" s="68">
        <f t="shared" si="227"/>
        <v>0</v>
      </c>
      <c r="BD341" s="285"/>
    </row>
    <row r="342" spans="1:56" s="68" customFormat="1" ht="22.5">
      <c r="A342" s="200"/>
      <c r="B342" s="200"/>
      <c r="C342" s="200" t="s">
        <v>354</v>
      </c>
      <c r="D342" s="200" t="s">
        <v>204</v>
      </c>
      <c r="E342" s="200" t="s">
        <v>349</v>
      </c>
      <c r="F342" s="200" t="s">
        <v>1056</v>
      </c>
      <c r="G342" s="200" t="s">
        <v>355</v>
      </c>
      <c r="H342" s="201" t="s">
        <v>213</v>
      </c>
      <c r="I342" s="202">
        <v>139.49</v>
      </c>
      <c r="J342" s="200" t="s">
        <v>560</v>
      </c>
      <c r="K342" s="176">
        <v>3</v>
      </c>
      <c r="L342" s="176">
        <v>1</v>
      </c>
      <c r="M342" s="176"/>
      <c r="N342" s="286">
        <v>5</v>
      </c>
      <c r="O342" s="286"/>
      <c r="P342" s="176"/>
      <c r="Q342" s="203">
        <f t="shared" si="233"/>
        <v>5</v>
      </c>
      <c r="R342" s="203">
        <f t="shared" si="234"/>
        <v>0</v>
      </c>
      <c r="S342" s="203">
        <f t="shared" si="235"/>
        <v>0</v>
      </c>
      <c r="T342" s="203">
        <f t="shared" si="236"/>
        <v>0</v>
      </c>
      <c r="U342" s="203">
        <f t="shared" si="237"/>
        <v>0</v>
      </c>
      <c r="V342" s="175">
        <f>IF(Q342&gt;0,VLOOKUP(Q342,Jahresfaktoren!$A$11:$B$24,2,),0)</f>
        <v>250</v>
      </c>
      <c r="W342" s="175">
        <f>IF(R342&gt;0,VLOOKUP(R342,Jahresfaktoren!$D$11:$E$24,2,),0)</f>
        <v>0</v>
      </c>
      <c r="X342" s="175">
        <f>IF(S342&gt;0,VLOOKUP(S342,Jahresfaktoren!$A$28:$B$29,2,),0)</f>
        <v>0</v>
      </c>
      <c r="Y342" s="175">
        <f>IF(T342&gt;0,VLOOKUP(T342,Jahresfaktoren!$A$28:$B$29,2,),0)</f>
        <v>0</v>
      </c>
      <c r="Z342" s="175">
        <f>IF(U342&gt;0,VLOOKUP(U342,Jahresfaktoren!$A$32:$B$33,2,),)</f>
        <v>0</v>
      </c>
      <c r="AA342" s="177">
        <f t="shared" si="217"/>
        <v>34872.5</v>
      </c>
      <c r="AB342" s="177" t="str">
        <f t="shared" si="218"/>
        <v/>
      </c>
      <c r="AC342" s="177" t="str">
        <f t="shared" si="219"/>
        <v/>
      </c>
      <c r="AD342" s="177" t="str">
        <f t="shared" si="220"/>
        <v/>
      </c>
      <c r="AE342" s="177" t="str">
        <f t="shared" si="221"/>
        <v/>
      </c>
      <c r="AF342" s="178">
        <f>IF(Q342&gt;0,VLOOKUP(H342,Leistungszahlen!$A$11:$C$158,3,),0)</f>
        <v>0</v>
      </c>
      <c r="AG342" s="178">
        <f>IF(R342&gt;0,VLOOKUP(H342,Leistungszahlen!$A$11:$F$158,6,),IF(T342&gt;0,VLOOKUP(H342,Leistungszahlen!$A$11:$F$158,6,),0))</f>
        <v>0</v>
      </c>
      <c r="AH342" s="179" t="e">
        <f t="shared" si="228"/>
        <v>#DIV/0!</v>
      </c>
      <c r="AI342" s="179">
        <f t="shared" si="229"/>
        <v>0</v>
      </c>
      <c r="AJ342" s="179">
        <f t="shared" si="230"/>
        <v>0</v>
      </c>
      <c r="AK342" s="179">
        <f t="shared" si="231"/>
        <v>0</v>
      </c>
      <c r="AL342" s="179">
        <f t="shared" si="232"/>
        <v>0</v>
      </c>
      <c r="AM342" s="180">
        <f>IF(L342=1,Stundensätze!$D$13,IF(L342=2,Stundensätze!$D$17,IF(L342=4,Stundensätze!$D$21,"")))</f>
        <v>0</v>
      </c>
      <c r="AN342" s="180">
        <f>IF(L342=1,Stundensätze!$D$15,IF(L342=2,Stundensätze!$D$19,IF(L342=4,Stundensätze!$D$23,"")))</f>
        <v>0</v>
      </c>
      <c r="AO342" s="180" t="e">
        <f t="shared" si="222"/>
        <v>#DIV/0!</v>
      </c>
      <c r="AP342" s="180">
        <f t="shared" si="223"/>
        <v>0</v>
      </c>
      <c r="AQ342" s="192" t="e">
        <f t="shared" si="224"/>
        <v>#DIV/0!</v>
      </c>
      <c r="AR342" s="192" t="e">
        <f t="shared" si="225"/>
        <v>#DIV/0!</v>
      </c>
      <c r="AS342" s="193" t="e">
        <f t="shared" si="226"/>
        <v>#DIV/0!</v>
      </c>
      <c r="AT342" s="258" t="str">
        <f>IF(K342=0,0,VLOOKUP(K342,Kostenstellen!A:B,2,FALSE))</f>
        <v xml:space="preserve">Rosentrittklinik         </v>
      </c>
      <c r="AU342" s="68" t="str">
        <f t="shared" si="238"/>
        <v>O</v>
      </c>
      <c r="AV342" s="68" t="str">
        <f t="shared" si="239"/>
        <v/>
      </c>
      <c r="AW342" s="68">
        <f>IF(AF342=0,0,VLOOKUP($H342,Leistungszahlen!$A$11:$H$158,4,FALSE))</f>
        <v>0</v>
      </c>
      <c r="AX342" s="68">
        <f>IF(AF342=0,0,VLOOKUP($H342,Leistungszahlen!$A$11:$H$158,5,FALSE))</f>
        <v>0</v>
      </c>
      <c r="AY342" s="68">
        <f>IF(AG342=0,0,VLOOKUP($H342,Leistungszahlen!$A$11:$H$158,6,FALSE))</f>
        <v>0</v>
      </c>
      <c r="AZ342" s="68">
        <f t="shared" si="240"/>
        <v>0</v>
      </c>
      <c r="BA342" s="68">
        <f t="shared" si="241"/>
        <v>0</v>
      </c>
      <c r="BC342" s="68">
        <f t="shared" si="227"/>
        <v>0</v>
      </c>
      <c r="BD342" s="285"/>
    </row>
    <row r="343" spans="1:56" s="68" customFormat="1" ht="22.5">
      <c r="A343" s="200"/>
      <c r="B343" s="200"/>
      <c r="C343" s="200" t="s">
        <v>354</v>
      </c>
      <c r="D343" s="200" t="s">
        <v>204</v>
      </c>
      <c r="E343" s="200" t="s">
        <v>349</v>
      </c>
      <c r="F343" s="200" t="s">
        <v>1057</v>
      </c>
      <c r="G343" s="200" t="s">
        <v>1058</v>
      </c>
      <c r="H343" s="201" t="s">
        <v>213</v>
      </c>
      <c r="I343" s="202">
        <v>25.3</v>
      </c>
      <c r="J343" s="200" t="s">
        <v>560</v>
      </c>
      <c r="K343" s="176">
        <v>3</v>
      </c>
      <c r="L343" s="176">
        <v>1</v>
      </c>
      <c r="M343" s="176"/>
      <c r="N343" s="286">
        <v>2</v>
      </c>
      <c r="O343" s="286"/>
      <c r="P343" s="176"/>
      <c r="Q343" s="203">
        <f t="shared" si="233"/>
        <v>2</v>
      </c>
      <c r="R343" s="203">
        <f t="shared" si="234"/>
        <v>0</v>
      </c>
      <c r="S343" s="203">
        <f t="shared" si="235"/>
        <v>0</v>
      </c>
      <c r="T343" s="203">
        <f t="shared" si="236"/>
        <v>0</v>
      </c>
      <c r="U343" s="203">
        <f t="shared" si="237"/>
        <v>0</v>
      </c>
      <c r="V343" s="175">
        <f>IF(Q343&gt;0,VLOOKUP(Q343,Jahresfaktoren!$A$11:$B$24,2,),0)</f>
        <v>104</v>
      </c>
      <c r="W343" s="175">
        <f>IF(R343&gt;0,VLOOKUP(R343,Jahresfaktoren!$D$11:$E$24,2,),0)</f>
        <v>0</v>
      </c>
      <c r="X343" s="175">
        <f>IF(S343&gt;0,VLOOKUP(S343,Jahresfaktoren!$A$28:$B$29,2,),0)</f>
        <v>0</v>
      </c>
      <c r="Y343" s="175">
        <f>IF(T343&gt;0,VLOOKUP(T343,Jahresfaktoren!$A$28:$B$29,2,),0)</f>
        <v>0</v>
      </c>
      <c r="Z343" s="175">
        <f>IF(U343&gt;0,VLOOKUP(U343,Jahresfaktoren!$A$32:$B$33,2,),)</f>
        <v>0</v>
      </c>
      <c r="AA343" s="177">
        <f t="shared" si="217"/>
        <v>2631.2000000000003</v>
      </c>
      <c r="AB343" s="177" t="str">
        <f t="shared" si="218"/>
        <v/>
      </c>
      <c r="AC343" s="177" t="str">
        <f t="shared" si="219"/>
        <v/>
      </c>
      <c r="AD343" s="177" t="str">
        <f t="shared" si="220"/>
        <v/>
      </c>
      <c r="AE343" s="177" t="str">
        <f t="shared" si="221"/>
        <v/>
      </c>
      <c r="AF343" s="178">
        <f>IF(Q343&gt;0,VLOOKUP(H343,Leistungszahlen!$A$11:$C$158,3,),0)</f>
        <v>0</v>
      </c>
      <c r="AG343" s="178">
        <f>IF(R343&gt;0,VLOOKUP(H343,Leistungszahlen!$A$11:$F$158,6,),IF(T343&gt;0,VLOOKUP(H343,Leistungszahlen!$A$11:$F$158,6,),0))</f>
        <v>0</v>
      </c>
      <c r="AH343" s="179" t="e">
        <f t="shared" si="228"/>
        <v>#DIV/0!</v>
      </c>
      <c r="AI343" s="179">
        <f t="shared" si="229"/>
        <v>0</v>
      </c>
      <c r="AJ343" s="179">
        <f t="shared" si="230"/>
        <v>0</v>
      </c>
      <c r="AK343" s="179">
        <f t="shared" si="231"/>
        <v>0</v>
      </c>
      <c r="AL343" s="179">
        <f t="shared" si="232"/>
        <v>0</v>
      </c>
      <c r="AM343" s="180">
        <f>IF(L343=1,Stundensätze!$D$13,IF(L343=2,Stundensätze!$D$17,IF(L343=4,Stundensätze!$D$21,"")))</f>
        <v>0</v>
      </c>
      <c r="AN343" s="180">
        <f>IF(L343=1,Stundensätze!$D$15,IF(L343=2,Stundensätze!$D$19,IF(L343=4,Stundensätze!$D$23,"")))</f>
        <v>0</v>
      </c>
      <c r="AO343" s="180" t="e">
        <f t="shared" si="222"/>
        <v>#DIV/0!</v>
      </c>
      <c r="AP343" s="180">
        <f t="shared" si="223"/>
        <v>0</v>
      </c>
      <c r="AQ343" s="192" t="e">
        <f t="shared" si="224"/>
        <v>#DIV/0!</v>
      </c>
      <c r="AR343" s="192" t="e">
        <f t="shared" si="225"/>
        <v>#DIV/0!</v>
      </c>
      <c r="AS343" s="193" t="e">
        <f t="shared" si="226"/>
        <v>#DIV/0!</v>
      </c>
      <c r="AT343" s="258" t="str">
        <f>IF(K343=0,0,VLOOKUP(K343,Kostenstellen!A:B,2,FALSE))</f>
        <v xml:space="preserve">Rosentrittklinik         </v>
      </c>
      <c r="AU343" s="68" t="str">
        <f t="shared" si="238"/>
        <v>O</v>
      </c>
      <c r="AV343" s="68" t="str">
        <f t="shared" si="239"/>
        <v/>
      </c>
      <c r="AW343" s="68">
        <f>IF(AF343=0,0,VLOOKUP($H343,Leistungszahlen!$A$11:$H$158,4,FALSE))</f>
        <v>0</v>
      </c>
      <c r="AX343" s="68">
        <f>IF(AF343=0,0,VLOOKUP($H343,Leistungszahlen!$A$11:$H$158,5,FALSE))</f>
        <v>0</v>
      </c>
      <c r="AY343" s="68">
        <f>IF(AG343=0,0,VLOOKUP($H343,Leistungszahlen!$A$11:$H$158,6,FALSE))</f>
        <v>0</v>
      </c>
      <c r="AZ343" s="68">
        <f t="shared" si="240"/>
        <v>0</v>
      </c>
      <c r="BA343" s="68">
        <f t="shared" si="241"/>
        <v>0</v>
      </c>
      <c r="BC343" s="68">
        <f t="shared" si="227"/>
        <v>0</v>
      </c>
      <c r="BD343" s="285"/>
    </row>
    <row r="344" spans="1:56" s="68" customFormat="1" ht="22.5">
      <c r="A344" s="200"/>
      <c r="B344" s="200"/>
      <c r="C344" s="200" t="s">
        <v>354</v>
      </c>
      <c r="D344" s="200" t="s">
        <v>204</v>
      </c>
      <c r="E344" s="200" t="s">
        <v>349</v>
      </c>
      <c r="F344" s="200" t="s">
        <v>1059</v>
      </c>
      <c r="G344" s="200" t="s">
        <v>356</v>
      </c>
      <c r="H344" s="201" t="s">
        <v>686</v>
      </c>
      <c r="I344" s="202">
        <v>55.46</v>
      </c>
      <c r="J344" s="200" t="s">
        <v>560</v>
      </c>
      <c r="K344" s="176">
        <v>3</v>
      </c>
      <c r="L344" s="176">
        <v>1</v>
      </c>
      <c r="M344" s="176"/>
      <c r="N344" s="286">
        <v>5</v>
      </c>
      <c r="O344" s="286"/>
      <c r="P344" s="176"/>
      <c r="Q344" s="203">
        <f t="shared" si="233"/>
        <v>5</v>
      </c>
      <c r="R344" s="203">
        <f t="shared" si="234"/>
        <v>0</v>
      </c>
      <c r="S344" s="203">
        <f t="shared" si="235"/>
        <v>0</v>
      </c>
      <c r="T344" s="203">
        <f t="shared" si="236"/>
        <v>0</v>
      </c>
      <c r="U344" s="203">
        <f t="shared" si="237"/>
        <v>0</v>
      </c>
      <c r="V344" s="175">
        <f>IF(Q344&gt;0,VLOOKUP(Q344,Jahresfaktoren!$A$11:$B$24,2,),0)</f>
        <v>250</v>
      </c>
      <c r="W344" s="175">
        <f>IF(R344&gt;0,VLOOKUP(R344,Jahresfaktoren!$D$11:$E$24,2,),0)</f>
        <v>0</v>
      </c>
      <c r="X344" s="175">
        <f>IF(S344&gt;0,VLOOKUP(S344,Jahresfaktoren!$A$28:$B$29,2,),0)</f>
        <v>0</v>
      </c>
      <c r="Y344" s="175">
        <f>IF(T344&gt;0,VLOOKUP(T344,Jahresfaktoren!$A$28:$B$29,2,),0)</f>
        <v>0</v>
      </c>
      <c r="Z344" s="175">
        <f>IF(U344&gt;0,VLOOKUP(U344,Jahresfaktoren!$A$32:$B$33,2,),)</f>
        <v>0</v>
      </c>
      <c r="AA344" s="177">
        <f t="shared" si="217"/>
        <v>13865</v>
      </c>
      <c r="AB344" s="177" t="str">
        <f t="shared" si="218"/>
        <v/>
      </c>
      <c r="AC344" s="177" t="str">
        <f t="shared" si="219"/>
        <v/>
      </c>
      <c r="AD344" s="177" t="str">
        <f t="shared" si="220"/>
        <v/>
      </c>
      <c r="AE344" s="177" t="str">
        <f t="shared" si="221"/>
        <v/>
      </c>
      <c r="AF344" s="178">
        <f>IF(Q344&gt;0,VLOOKUP(H344,Leistungszahlen!$A$11:$C$158,3,),0)</f>
        <v>0</v>
      </c>
      <c r="AG344" s="178">
        <f>IF(R344&gt;0,VLOOKUP(H344,Leistungszahlen!$A$11:$F$158,6,),IF(T344&gt;0,VLOOKUP(H344,Leistungszahlen!$A$11:$F$158,6,),0))</f>
        <v>0</v>
      </c>
      <c r="AH344" s="179" t="e">
        <f t="shared" si="228"/>
        <v>#DIV/0!</v>
      </c>
      <c r="AI344" s="179">
        <f t="shared" si="229"/>
        <v>0</v>
      </c>
      <c r="AJ344" s="179">
        <f t="shared" si="230"/>
        <v>0</v>
      </c>
      <c r="AK344" s="179">
        <f t="shared" si="231"/>
        <v>0</v>
      </c>
      <c r="AL344" s="179">
        <f t="shared" si="232"/>
        <v>0</v>
      </c>
      <c r="AM344" s="180">
        <f>IF(L344=1,Stundensätze!$D$13,IF(L344=2,Stundensätze!$D$17,IF(L344=4,Stundensätze!$D$21,"")))</f>
        <v>0</v>
      </c>
      <c r="AN344" s="180">
        <f>IF(L344=1,Stundensätze!$D$15,IF(L344=2,Stundensätze!$D$19,IF(L344=4,Stundensätze!$D$23,"")))</f>
        <v>0</v>
      </c>
      <c r="AO344" s="180" t="e">
        <f t="shared" si="222"/>
        <v>#DIV/0!</v>
      </c>
      <c r="AP344" s="180">
        <f t="shared" si="223"/>
        <v>0</v>
      </c>
      <c r="AQ344" s="192" t="e">
        <f t="shared" si="224"/>
        <v>#DIV/0!</v>
      </c>
      <c r="AR344" s="192" t="e">
        <f t="shared" si="225"/>
        <v>#DIV/0!</v>
      </c>
      <c r="AS344" s="193" t="e">
        <f t="shared" si="226"/>
        <v>#DIV/0!</v>
      </c>
      <c r="AT344" s="258" t="str">
        <f>IF(K344=0,0,VLOOKUP(K344,Kostenstellen!A:B,2,FALSE))</f>
        <v xml:space="preserve">Rosentrittklinik         </v>
      </c>
      <c r="AU344" s="68" t="str">
        <f t="shared" si="238"/>
        <v>F1</v>
      </c>
      <c r="AV344" s="68" t="str">
        <f t="shared" si="239"/>
        <v/>
      </c>
      <c r="AW344" s="68">
        <f>IF(AF344=0,0,VLOOKUP($H344,Leistungszahlen!$A$11:$H$158,4,FALSE))</f>
        <v>0</v>
      </c>
      <c r="AX344" s="68">
        <f>IF(AF344=0,0,VLOOKUP($H344,Leistungszahlen!$A$11:$H$158,5,FALSE))</f>
        <v>0</v>
      </c>
      <c r="AY344" s="68">
        <f>IF(AG344=0,0,VLOOKUP($H344,Leistungszahlen!$A$11:$H$158,6,FALSE))</f>
        <v>0</v>
      </c>
      <c r="AZ344" s="68">
        <f t="shared" si="240"/>
        <v>0</v>
      </c>
      <c r="BA344" s="68">
        <f t="shared" si="241"/>
        <v>0</v>
      </c>
      <c r="BC344" s="68">
        <f t="shared" si="227"/>
        <v>0</v>
      </c>
      <c r="BD344" s="285"/>
    </row>
    <row r="345" spans="1:56" s="68" customFormat="1" ht="22.5">
      <c r="A345" s="200"/>
      <c r="B345" s="200"/>
      <c r="C345" s="200" t="s">
        <v>354</v>
      </c>
      <c r="D345" s="200" t="s">
        <v>204</v>
      </c>
      <c r="E345" s="200" t="s">
        <v>349</v>
      </c>
      <c r="F345" s="200"/>
      <c r="G345" s="200" t="s">
        <v>357</v>
      </c>
      <c r="H345" s="201" t="s">
        <v>205</v>
      </c>
      <c r="I345" s="202">
        <v>108.5</v>
      </c>
      <c r="J345" s="200" t="s">
        <v>292</v>
      </c>
      <c r="K345" s="176">
        <v>3</v>
      </c>
      <c r="L345" s="176">
        <v>1</v>
      </c>
      <c r="M345" s="176"/>
      <c r="N345" s="286">
        <v>5</v>
      </c>
      <c r="O345" s="286"/>
      <c r="P345" s="176"/>
      <c r="Q345" s="203">
        <f t="shared" si="233"/>
        <v>5</v>
      </c>
      <c r="R345" s="203">
        <f t="shared" si="234"/>
        <v>0</v>
      </c>
      <c r="S345" s="203">
        <f t="shared" si="235"/>
        <v>0</v>
      </c>
      <c r="T345" s="203">
        <f t="shared" si="236"/>
        <v>0</v>
      </c>
      <c r="U345" s="203">
        <f t="shared" si="237"/>
        <v>0</v>
      </c>
      <c r="V345" s="175">
        <f>IF(Q345&gt;0,VLOOKUP(Q345,Jahresfaktoren!$A$11:$B$24,2,),0)</f>
        <v>250</v>
      </c>
      <c r="W345" s="175">
        <f>IF(R345&gt;0,VLOOKUP(R345,Jahresfaktoren!$D$11:$E$24,2,),0)</f>
        <v>0</v>
      </c>
      <c r="X345" s="175">
        <f>IF(S345&gt;0,VLOOKUP(S345,Jahresfaktoren!$A$28:$B$29,2,),0)</f>
        <v>0</v>
      </c>
      <c r="Y345" s="175">
        <f>IF(T345&gt;0,VLOOKUP(T345,Jahresfaktoren!$A$28:$B$29,2,),0)</f>
        <v>0</v>
      </c>
      <c r="Z345" s="175">
        <f>IF(U345&gt;0,VLOOKUP(U345,Jahresfaktoren!$A$32:$B$33,2,),)</f>
        <v>0</v>
      </c>
      <c r="AA345" s="177">
        <f t="shared" si="217"/>
        <v>27125</v>
      </c>
      <c r="AB345" s="177" t="str">
        <f t="shared" si="218"/>
        <v/>
      </c>
      <c r="AC345" s="177" t="str">
        <f t="shared" si="219"/>
        <v/>
      </c>
      <c r="AD345" s="177" t="str">
        <f t="shared" si="220"/>
        <v/>
      </c>
      <c r="AE345" s="177" t="str">
        <f t="shared" si="221"/>
        <v/>
      </c>
      <c r="AF345" s="178">
        <f>IF(Q345&gt;0,VLOOKUP(H345,Leistungszahlen!$A$11:$C$158,3,),0)</f>
        <v>0</v>
      </c>
      <c r="AG345" s="178">
        <f>IF(R345&gt;0,VLOOKUP(H345,Leistungszahlen!$A$11:$F$158,6,),IF(T345&gt;0,VLOOKUP(H345,Leistungszahlen!$A$11:$F$158,6,),0))</f>
        <v>0</v>
      </c>
      <c r="AH345" s="179" t="e">
        <f t="shared" si="228"/>
        <v>#DIV/0!</v>
      </c>
      <c r="AI345" s="179">
        <f t="shared" si="229"/>
        <v>0</v>
      </c>
      <c r="AJ345" s="179">
        <f t="shared" si="230"/>
        <v>0</v>
      </c>
      <c r="AK345" s="179">
        <f t="shared" si="231"/>
        <v>0</v>
      </c>
      <c r="AL345" s="179">
        <f t="shared" si="232"/>
        <v>0</v>
      </c>
      <c r="AM345" s="180">
        <f>IF(L345=1,Stundensätze!$D$13,IF(L345=2,Stundensätze!$D$17,IF(L345=4,Stundensätze!$D$21,"")))</f>
        <v>0</v>
      </c>
      <c r="AN345" s="180">
        <f>IF(L345=1,Stundensätze!$D$15,IF(L345=2,Stundensätze!$D$19,IF(L345=4,Stundensätze!$D$23,"")))</f>
        <v>0</v>
      </c>
      <c r="AO345" s="180" t="e">
        <f t="shared" si="222"/>
        <v>#DIV/0!</v>
      </c>
      <c r="AP345" s="180">
        <f t="shared" si="223"/>
        <v>0</v>
      </c>
      <c r="AQ345" s="192" t="e">
        <f t="shared" si="224"/>
        <v>#DIV/0!</v>
      </c>
      <c r="AR345" s="192" t="e">
        <f t="shared" si="225"/>
        <v>#DIV/0!</v>
      </c>
      <c r="AS345" s="193" t="e">
        <f t="shared" si="226"/>
        <v>#DIV/0!</v>
      </c>
      <c r="AT345" s="258" t="str">
        <f>IF(K345=0,0,VLOOKUP(K345,Kostenstellen!A:B,2,FALSE))</f>
        <v xml:space="preserve">Rosentrittklinik         </v>
      </c>
      <c r="AU345" s="68" t="str">
        <f t="shared" si="238"/>
        <v>G</v>
      </c>
      <c r="AV345" s="68" t="str">
        <f t="shared" si="239"/>
        <v/>
      </c>
      <c r="AW345" s="68">
        <f>IF(AF345=0,0,VLOOKUP($H345,Leistungszahlen!$A$11:$H$158,4,FALSE))</f>
        <v>0</v>
      </c>
      <c r="AX345" s="68">
        <f>IF(AF345=0,0,VLOOKUP($H345,Leistungszahlen!$A$11:$H$158,5,FALSE))</f>
        <v>0</v>
      </c>
      <c r="AY345" s="68">
        <f>IF(AG345=0,0,VLOOKUP($H345,Leistungszahlen!$A$11:$H$158,6,FALSE))</f>
        <v>0</v>
      </c>
      <c r="AZ345" s="68">
        <f t="shared" si="240"/>
        <v>0</v>
      </c>
      <c r="BA345" s="68">
        <f t="shared" si="241"/>
        <v>0</v>
      </c>
      <c r="BC345" s="68">
        <f t="shared" si="227"/>
        <v>0</v>
      </c>
      <c r="BD345" s="285"/>
    </row>
    <row r="346" spans="1:56" s="68" customFormat="1" ht="22.5">
      <c r="A346" s="200"/>
      <c r="B346" s="200"/>
      <c r="C346" s="200" t="s">
        <v>354</v>
      </c>
      <c r="D346" s="200" t="s">
        <v>204</v>
      </c>
      <c r="E346" s="200" t="s">
        <v>349</v>
      </c>
      <c r="F346" s="200"/>
      <c r="G346" s="200" t="s">
        <v>358</v>
      </c>
      <c r="H346" s="201" t="s">
        <v>205</v>
      </c>
      <c r="I346" s="202">
        <v>64.099999999999994</v>
      </c>
      <c r="J346" s="200" t="s">
        <v>778</v>
      </c>
      <c r="K346" s="176">
        <v>3</v>
      </c>
      <c r="L346" s="176">
        <v>1</v>
      </c>
      <c r="M346" s="176">
        <v>0</v>
      </c>
      <c r="N346" s="286">
        <v>5</v>
      </c>
      <c r="O346" s="286"/>
      <c r="P346" s="176"/>
      <c r="Q346" s="203">
        <f t="shared" si="233"/>
        <v>5</v>
      </c>
      <c r="R346" s="203">
        <f t="shared" si="234"/>
        <v>0</v>
      </c>
      <c r="S346" s="203">
        <f t="shared" si="235"/>
        <v>0</v>
      </c>
      <c r="T346" s="203">
        <f t="shared" si="236"/>
        <v>0</v>
      </c>
      <c r="U346" s="203">
        <f t="shared" si="237"/>
        <v>0</v>
      </c>
      <c r="V346" s="175">
        <f>IF(Q346&gt;0,VLOOKUP(Q346,Jahresfaktoren!$A$11:$B$24,2,),0)</f>
        <v>250</v>
      </c>
      <c r="W346" s="175">
        <f>IF(R346&gt;0,VLOOKUP(R346,Jahresfaktoren!$D$11:$E$24,2,),0)</f>
        <v>0</v>
      </c>
      <c r="X346" s="175">
        <f>IF(S346&gt;0,VLOOKUP(S346,Jahresfaktoren!$A$28:$B$29,2,),0)</f>
        <v>0</v>
      </c>
      <c r="Y346" s="175">
        <f>IF(T346&gt;0,VLOOKUP(T346,Jahresfaktoren!$A$28:$B$29,2,),0)</f>
        <v>0</v>
      </c>
      <c r="Z346" s="175">
        <f>IF(U346&gt;0,VLOOKUP(U346,Jahresfaktoren!$A$32:$B$33,2,),)</f>
        <v>0</v>
      </c>
      <c r="AA346" s="177">
        <f t="shared" si="217"/>
        <v>16024.999999999998</v>
      </c>
      <c r="AB346" s="177" t="str">
        <f t="shared" si="218"/>
        <v/>
      </c>
      <c r="AC346" s="177" t="str">
        <f t="shared" si="219"/>
        <v/>
      </c>
      <c r="AD346" s="177" t="str">
        <f t="shared" si="220"/>
        <v/>
      </c>
      <c r="AE346" s="177" t="str">
        <f t="shared" si="221"/>
        <v/>
      </c>
      <c r="AF346" s="178">
        <f>IF(Q346&gt;0,VLOOKUP(H346,Leistungszahlen!$A$11:$C$158,3,),0)</f>
        <v>0</v>
      </c>
      <c r="AG346" s="178">
        <f>IF(R346&gt;0,VLOOKUP(H346,Leistungszahlen!$A$11:$F$158,6,),IF(T346&gt;0,VLOOKUP(H346,Leistungszahlen!$A$11:$F$158,6,),0))</f>
        <v>0</v>
      </c>
      <c r="AH346" s="179" t="e">
        <f t="shared" si="228"/>
        <v>#DIV/0!</v>
      </c>
      <c r="AI346" s="179">
        <f t="shared" si="229"/>
        <v>0</v>
      </c>
      <c r="AJ346" s="179">
        <f t="shared" si="230"/>
        <v>0</v>
      </c>
      <c r="AK346" s="179">
        <f t="shared" si="231"/>
        <v>0</v>
      </c>
      <c r="AL346" s="179">
        <f t="shared" si="232"/>
        <v>0</v>
      </c>
      <c r="AM346" s="180">
        <f>IF(L346=1,Stundensätze!$D$13,IF(L346=2,Stundensätze!$D$17,IF(L346=4,Stundensätze!$D$21,"")))</f>
        <v>0</v>
      </c>
      <c r="AN346" s="180">
        <f>IF(L346=1,Stundensätze!$D$15,IF(L346=2,Stundensätze!$D$19,IF(L346=4,Stundensätze!$D$23,"")))</f>
        <v>0</v>
      </c>
      <c r="AO346" s="180" t="e">
        <f t="shared" si="222"/>
        <v>#DIV/0!</v>
      </c>
      <c r="AP346" s="180">
        <f t="shared" si="223"/>
        <v>0</v>
      </c>
      <c r="AQ346" s="192" t="e">
        <f t="shared" si="224"/>
        <v>#DIV/0!</v>
      </c>
      <c r="AR346" s="192" t="e">
        <f t="shared" si="225"/>
        <v>#DIV/0!</v>
      </c>
      <c r="AS346" s="193" t="e">
        <f t="shared" si="226"/>
        <v>#DIV/0!</v>
      </c>
      <c r="AT346" s="258" t="str">
        <f>IF(K346=0,0,VLOOKUP(K346,Kostenstellen!A:B,2,FALSE))</f>
        <v xml:space="preserve">Rosentrittklinik         </v>
      </c>
      <c r="AU346" s="68" t="str">
        <f t="shared" si="238"/>
        <v>G</v>
      </c>
      <c r="AV346" s="68" t="str">
        <f t="shared" si="239"/>
        <v/>
      </c>
      <c r="AW346" s="68">
        <f>IF(AF346=0,0,VLOOKUP($H346,Leistungszahlen!$A$11:$H$158,4,FALSE))</f>
        <v>0</v>
      </c>
      <c r="AX346" s="68">
        <f>IF(AF346=0,0,VLOOKUP($H346,Leistungszahlen!$A$11:$H$158,5,FALSE))</f>
        <v>0</v>
      </c>
      <c r="AY346" s="68">
        <f>IF(AG346=0,0,VLOOKUP($H346,Leistungszahlen!$A$11:$H$158,6,FALSE))</f>
        <v>0</v>
      </c>
      <c r="AZ346" s="68">
        <f t="shared" si="240"/>
        <v>0</v>
      </c>
      <c r="BA346" s="68">
        <f t="shared" si="241"/>
        <v>0</v>
      </c>
      <c r="BC346" s="68">
        <f t="shared" si="227"/>
        <v>0</v>
      </c>
      <c r="BD346" s="285"/>
    </row>
    <row r="347" spans="1:56" s="68" customFormat="1" ht="22.5">
      <c r="A347" s="200"/>
      <c r="B347" s="200"/>
      <c r="C347" s="200" t="s">
        <v>354</v>
      </c>
      <c r="D347" s="200" t="s">
        <v>204</v>
      </c>
      <c r="E347" s="200" t="s">
        <v>349</v>
      </c>
      <c r="F347" s="200" t="s">
        <v>1060</v>
      </c>
      <c r="G347" s="200" t="s">
        <v>359</v>
      </c>
      <c r="H347" s="201" t="s">
        <v>213</v>
      </c>
      <c r="I347" s="202">
        <v>39.69</v>
      </c>
      <c r="J347" s="200" t="s">
        <v>560</v>
      </c>
      <c r="K347" s="176">
        <v>3</v>
      </c>
      <c r="L347" s="176">
        <v>1</v>
      </c>
      <c r="M347" s="176"/>
      <c r="N347" s="286">
        <v>5</v>
      </c>
      <c r="O347" s="286"/>
      <c r="P347" s="176"/>
      <c r="Q347" s="203">
        <f t="shared" si="233"/>
        <v>5</v>
      </c>
      <c r="R347" s="203">
        <f t="shared" si="234"/>
        <v>0</v>
      </c>
      <c r="S347" s="203">
        <f t="shared" si="235"/>
        <v>0</v>
      </c>
      <c r="T347" s="203">
        <f t="shared" si="236"/>
        <v>0</v>
      </c>
      <c r="U347" s="203">
        <f t="shared" si="237"/>
        <v>0</v>
      </c>
      <c r="V347" s="175">
        <f>IF(Q347&gt;0,VLOOKUP(Q347,Jahresfaktoren!$A$11:$B$24,2,),0)</f>
        <v>250</v>
      </c>
      <c r="W347" s="175">
        <f>IF(R347&gt;0,VLOOKUP(R347,Jahresfaktoren!$D$11:$E$24,2,),0)</f>
        <v>0</v>
      </c>
      <c r="X347" s="175">
        <f>IF(S347&gt;0,VLOOKUP(S347,Jahresfaktoren!$A$28:$B$29,2,),0)</f>
        <v>0</v>
      </c>
      <c r="Y347" s="175">
        <f>IF(T347&gt;0,VLOOKUP(T347,Jahresfaktoren!$A$28:$B$29,2,),0)</f>
        <v>0</v>
      </c>
      <c r="Z347" s="175">
        <f>IF(U347&gt;0,VLOOKUP(U347,Jahresfaktoren!$A$32:$B$33,2,),)</f>
        <v>0</v>
      </c>
      <c r="AA347" s="177">
        <f t="shared" si="217"/>
        <v>9922.5</v>
      </c>
      <c r="AB347" s="177" t="str">
        <f t="shared" si="218"/>
        <v/>
      </c>
      <c r="AC347" s="177" t="str">
        <f t="shared" si="219"/>
        <v/>
      </c>
      <c r="AD347" s="177" t="str">
        <f t="shared" si="220"/>
        <v/>
      </c>
      <c r="AE347" s="177" t="str">
        <f t="shared" si="221"/>
        <v/>
      </c>
      <c r="AF347" s="178">
        <f>IF(Q347&gt;0,VLOOKUP(H347,Leistungszahlen!$A$11:$C$158,3,),0)</f>
        <v>0</v>
      </c>
      <c r="AG347" s="178">
        <f>IF(R347&gt;0,VLOOKUP(H347,Leistungszahlen!$A$11:$F$158,6,),IF(T347&gt;0,VLOOKUP(H347,Leistungszahlen!$A$11:$F$158,6,),0))</f>
        <v>0</v>
      </c>
      <c r="AH347" s="179" t="e">
        <f t="shared" si="228"/>
        <v>#DIV/0!</v>
      </c>
      <c r="AI347" s="179">
        <f t="shared" si="229"/>
        <v>0</v>
      </c>
      <c r="AJ347" s="179">
        <f t="shared" si="230"/>
        <v>0</v>
      </c>
      <c r="AK347" s="179">
        <f t="shared" si="231"/>
        <v>0</v>
      </c>
      <c r="AL347" s="179">
        <f t="shared" si="232"/>
        <v>0</v>
      </c>
      <c r="AM347" s="180">
        <f>IF(L347=1,Stundensätze!$D$13,IF(L347=2,Stundensätze!$D$17,IF(L347=4,Stundensätze!$D$21,"")))</f>
        <v>0</v>
      </c>
      <c r="AN347" s="180">
        <f>IF(L347=1,Stundensätze!$D$15,IF(L347=2,Stundensätze!$D$19,IF(L347=4,Stundensätze!$D$23,"")))</f>
        <v>0</v>
      </c>
      <c r="AO347" s="180" t="e">
        <f t="shared" si="222"/>
        <v>#DIV/0!</v>
      </c>
      <c r="AP347" s="180">
        <f t="shared" si="223"/>
        <v>0</v>
      </c>
      <c r="AQ347" s="192" t="e">
        <f t="shared" si="224"/>
        <v>#DIV/0!</v>
      </c>
      <c r="AR347" s="192" t="e">
        <f t="shared" si="225"/>
        <v>#DIV/0!</v>
      </c>
      <c r="AS347" s="193" t="e">
        <f t="shared" si="226"/>
        <v>#DIV/0!</v>
      </c>
      <c r="AT347" s="258" t="str">
        <f>IF(K347=0,0,VLOOKUP(K347,Kostenstellen!A:B,2,FALSE))</f>
        <v xml:space="preserve">Rosentrittklinik         </v>
      </c>
      <c r="AU347" s="68" t="str">
        <f t="shared" si="238"/>
        <v>O</v>
      </c>
      <c r="AV347" s="68" t="str">
        <f t="shared" si="239"/>
        <v/>
      </c>
      <c r="AW347" s="68">
        <f>IF(AF347=0,0,VLOOKUP($H347,Leistungszahlen!$A$11:$H$158,4,FALSE))</f>
        <v>0</v>
      </c>
      <c r="AX347" s="68">
        <f>IF(AF347=0,0,VLOOKUP($H347,Leistungszahlen!$A$11:$H$158,5,FALSE))</f>
        <v>0</v>
      </c>
      <c r="AY347" s="68">
        <f>IF(AG347=0,0,VLOOKUP($H347,Leistungszahlen!$A$11:$H$158,6,FALSE))</f>
        <v>0</v>
      </c>
      <c r="AZ347" s="68">
        <f t="shared" si="240"/>
        <v>0</v>
      </c>
      <c r="BA347" s="68">
        <f t="shared" si="241"/>
        <v>0</v>
      </c>
      <c r="BC347" s="68">
        <f t="shared" si="227"/>
        <v>0</v>
      </c>
      <c r="BD347" s="285"/>
    </row>
    <row r="348" spans="1:56" s="68" customFormat="1" ht="22.5">
      <c r="A348" s="200"/>
      <c r="B348" s="200"/>
      <c r="C348" s="200" t="s">
        <v>354</v>
      </c>
      <c r="D348" s="200" t="s">
        <v>204</v>
      </c>
      <c r="E348" s="200" t="s">
        <v>349</v>
      </c>
      <c r="F348" s="200" t="s">
        <v>1061</v>
      </c>
      <c r="G348" s="200" t="s">
        <v>313</v>
      </c>
      <c r="H348" s="201" t="s">
        <v>202</v>
      </c>
      <c r="I348" s="202">
        <v>19.91</v>
      </c>
      <c r="J348" s="200" t="s">
        <v>560</v>
      </c>
      <c r="K348" s="176">
        <v>3</v>
      </c>
      <c r="L348" s="176">
        <v>1</v>
      </c>
      <c r="M348" s="176"/>
      <c r="N348" s="286">
        <v>5</v>
      </c>
      <c r="O348" s="286"/>
      <c r="P348" s="176"/>
      <c r="Q348" s="203">
        <f t="shared" si="233"/>
        <v>5</v>
      </c>
      <c r="R348" s="203">
        <f t="shared" si="234"/>
        <v>0</v>
      </c>
      <c r="S348" s="203">
        <f t="shared" si="235"/>
        <v>0</v>
      </c>
      <c r="T348" s="203">
        <f t="shared" si="236"/>
        <v>0</v>
      </c>
      <c r="U348" s="203">
        <f t="shared" si="237"/>
        <v>0</v>
      </c>
      <c r="V348" s="175">
        <f>IF(Q348&gt;0,VLOOKUP(Q348,Jahresfaktoren!$A$11:$B$24,2,),0)</f>
        <v>250</v>
      </c>
      <c r="W348" s="175">
        <f>IF(R348&gt;0,VLOOKUP(R348,Jahresfaktoren!$D$11:$E$24,2,),0)</f>
        <v>0</v>
      </c>
      <c r="X348" s="175">
        <f>IF(S348&gt;0,VLOOKUP(S348,Jahresfaktoren!$A$28:$B$29,2,),0)</f>
        <v>0</v>
      </c>
      <c r="Y348" s="175">
        <f>IF(T348&gt;0,VLOOKUP(T348,Jahresfaktoren!$A$28:$B$29,2,),0)</f>
        <v>0</v>
      </c>
      <c r="Z348" s="175">
        <f>IF(U348&gt;0,VLOOKUP(U348,Jahresfaktoren!$A$32:$B$33,2,),)</f>
        <v>0</v>
      </c>
      <c r="AA348" s="177">
        <f t="shared" si="217"/>
        <v>4977.5</v>
      </c>
      <c r="AB348" s="177" t="str">
        <f t="shared" si="218"/>
        <v/>
      </c>
      <c r="AC348" s="177" t="str">
        <f t="shared" si="219"/>
        <v/>
      </c>
      <c r="AD348" s="177" t="str">
        <f t="shared" si="220"/>
        <v/>
      </c>
      <c r="AE348" s="177" t="str">
        <f t="shared" si="221"/>
        <v/>
      </c>
      <c r="AF348" s="178">
        <f>IF(Q348&gt;0,VLOOKUP(H348,Leistungszahlen!$A$11:$C$158,3,),0)</f>
        <v>0</v>
      </c>
      <c r="AG348" s="178">
        <f>IF(R348&gt;0,VLOOKUP(H348,Leistungszahlen!$A$11:$F$158,6,),IF(T348&gt;0,VLOOKUP(H348,Leistungszahlen!$A$11:$F$158,6,),0))</f>
        <v>0</v>
      </c>
      <c r="AH348" s="179" t="e">
        <f t="shared" si="228"/>
        <v>#DIV/0!</v>
      </c>
      <c r="AI348" s="179">
        <f t="shared" si="229"/>
        <v>0</v>
      </c>
      <c r="AJ348" s="179">
        <f t="shared" si="230"/>
        <v>0</v>
      </c>
      <c r="AK348" s="179">
        <f t="shared" si="231"/>
        <v>0</v>
      </c>
      <c r="AL348" s="179">
        <f t="shared" si="232"/>
        <v>0</v>
      </c>
      <c r="AM348" s="180">
        <f>IF(L348=1,Stundensätze!$D$13,IF(L348=2,Stundensätze!$D$17,IF(L348=4,Stundensätze!$D$21,"")))</f>
        <v>0</v>
      </c>
      <c r="AN348" s="180">
        <f>IF(L348=1,Stundensätze!$D$15,IF(L348=2,Stundensätze!$D$19,IF(L348=4,Stundensätze!$D$23,"")))</f>
        <v>0</v>
      </c>
      <c r="AO348" s="180" t="e">
        <f t="shared" si="222"/>
        <v>#DIV/0!</v>
      </c>
      <c r="AP348" s="180">
        <f t="shared" si="223"/>
        <v>0</v>
      </c>
      <c r="AQ348" s="192" t="e">
        <f t="shared" si="224"/>
        <v>#DIV/0!</v>
      </c>
      <c r="AR348" s="192" t="e">
        <f t="shared" si="225"/>
        <v>#DIV/0!</v>
      </c>
      <c r="AS348" s="193" t="e">
        <f t="shared" si="226"/>
        <v>#DIV/0!</v>
      </c>
      <c r="AT348" s="258" t="str">
        <f>IF(K348=0,0,VLOOKUP(K348,Kostenstellen!A:B,2,FALSE))</f>
        <v xml:space="preserve">Rosentrittklinik         </v>
      </c>
      <c r="AU348" s="68" t="str">
        <f t="shared" si="238"/>
        <v>D</v>
      </c>
      <c r="AV348" s="68" t="str">
        <f t="shared" si="239"/>
        <v/>
      </c>
      <c r="AW348" s="68">
        <f>IF(AF348=0,0,VLOOKUP($H348,Leistungszahlen!$A$11:$H$158,4,FALSE))</f>
        <v>0</v>
      </c>
      <c r="AX348" s="68">
        <f>IF(AF348=0,0,VLOOKUP($H348,Leistungszahlen!$A$11:$H$158,5,FALSE))</f>
        <v>0</v>
      </c>
      <c r="AY348" s="68">
        <f>IF(AG348=0,0,VLOOKUP($H348,Leistungszahlen!$A$11:$H$158,6,FALSE))</f>
        <v>0</v>
      </c>
      <c r="AZ348" s="68">
        <f t="shared" si="240"/>
        <v>0</v>
      </c>
      <c r="BA348" s="68">
        <f t="shared" si="241"/>
        <v>0</v>
      </c>
      <c r="BC348" s="68">
        <f t="shared" si="227"/>
        <v>0</v>
      </c>
      <c r="BD348" s="285"/>
    </row>
    <row r="349" spans="1:56" s="68" customFormat="1" ht="22.5">
      <c r="A349" s="200"/>
      <c r="B349" s="200"/>
      <c r="C349" s="200" t="s">
        <v>354</v>
      </c>
      <c r="D349" s="200" t="s">
        <v>204</v>
      </c>
      <c r="E349" s="200" t="s">
        <v>349</v>
      </c>
      <c r="F349" s="200" t="s">
        <v>1062</v>
      </c>
      <c r="G349" s="200" t="s">
        <v>360</v>
      </c>
      <c r="H349" s="201" t="s">
        <v>213</v>
      </c>
      <c r="I349" s="202">
        <v>19.91</v>
      </c>
      <c r="J349" s="200" t="s">
        <v>560</v>
      </c>
      <c r="K349" s="176">
        <v>3</v>
      </c>
      <c r="L349" s="176">
        <v>1</v>
      </c>
      <c r="M349" s="176"/>
      <c r="N349" s="286">
        <v>5</v>
      </c>
      <c r="O349" s="286"/>
      <c r="P349" s="176"/>
      <c r="Q349" s="203">
        <f t="shared" si="233"/>
        <v>5</v>
      </c>
      <c r="R349" s="203">
        <f t="shared" si="234"/>
        <v>0</v>
      </c>
      <c r="S349" s="203">
        <f t="shared" si="235"/>
        <v>0</v>
      </c>
      <c r="T349" s="203">
        <f t="shared" si="236"/>
        <v>0</v>
      </c>
      <c r="U349" s="203">
        <f t="shared" si="237"/>
        <v>0</v>
      </c>
      <c r="V349" s="175">
        <f>IF(Q349&gt;0,VLOOKUP(Q349,Jahresfaktoren!$A$11:$B$24,2,),0)</f>
        <v>250</v>
      </c>
      <c r="W349" s="175">
        <f>IF(R349&gt;0,VLOOKUP(R349,Jahresfaktoren!$D$11:$E$24,2,),0)</f>
        <v>0</v>
      </c>
      <c r="X349" s="175">
        <f>IF(S349&gt;0,VLOOKUP(S349,Jahresfaktoren!$A$28:$B$29,2,),0)</f>
        <v>0</v>
      </c>
      <c r="Y349" s="175">
        <f>IF(T349&gt;0,VLOOKUP(T349,Jahresfaktoren!$A$28:$B$29,2,),0)</f>
        <v>0</v>
      </c>
      <c r="Z349" s="175">
        <f>IF(U349&gt;0,VLOOKUP(U349,Jahresfaktoren!$A$32:$B$33,2,),)</f>
        <v>0</v>
      </c>
      <c r="AA349" s="177">
        <f t="shared" si="217"/>
        <v>4977.5</v>
      </c>
      <c r="AB349" s="177" t="str">
        <f t="shared" si="218"/>
        <v/>
      </c>
      <c r="AC349" s="177" t="str">
        <f t="shared" si="219"/>
        <v/>
      </c>
      <c r="AD349" s="177" t="str">
        <f t="shared" si="220"/>
        <v/>
      </c>
      <c r="AE349" s="177" t="str">
        <f t="shared" si="221"/>
        <v/>
      </c>
      <c r="AF349" s="178">
        <f>IF(Q349&gt;0,VLOOKUP(H349,Leistungszahlen!$A$11:$C$158,3,),0)</f>
        <v>0</v>
      </c>
      <c r="AG349" s="178">
        <f>IF(R349&gt;0,VLOOKUP(H349,Leistungszahlen!$A$11:$F$158,6,),IF(T349&gt;0,VLOOKUP(H349,Leistungszahlen!$A$11:$F$158,6,),0))</f>
        <v>0</v>
      </c>
      <c r="AH349" s="179" t="e">
        <f t="shared" si="228"/>
        <v>#DIV/0!</v>
      </c>
      <c r="AI349" s="179">
        <f t="shared" si="229"/>
        <v>0</v>
      </c>
      <c r="AJ349" s="179">
        <f t="shared" si="230"/>
        <v>0</v>
      </c>
      <c r="AK349" s="179">
        <f t="shared" si="231"/>
        <v>0</v>
      </c>
      <c r="AL349" s="179">
        <f t="shared" si="232"/>
        <v>0</v>
      </c>
      <c r="AM349" s="180">
        <f>IF(L349=1,Stundensätze!$D$13,IF(L349=2,Stundensätze!$D$17,IF(L349=4,Stundensätze!$D$21,"")))</f>
        <v>0</v>
      </c>
      <c r="AN349" s="180">
        <f>IF(L349=1,Stundensätze!$D$15,IF(L349=2,Stundensätze!$D$19,IF(L349=4,Stundensätze!$D$23,"")))</f>
        <v>0</v>
      </c>
      <c r="AO349" s="180" t="e">
        <f t="shared" si="222"/>
        <v>#DIV/0!</v>
      </c>
      <c r="AP349" s="180">
        <f t="shared" si="223"/>
        <v>0</v>
      </c>
      <c r="AQ349" s="192" t="e">
        <f t="shared" si="224"/>
        <v>#DIV/0!</v>
      </c>
      <c r="AR349" s="192" t="e">
        <f t="shared" si="225"/>
        <v>#DIV/0!</v>
      </c>
      <c r="AS349" s="193" t="e">
        <f t="shared" si="226"/>
        <v>#DIV/0!</v>
      </c>
      <c r="AT349" s="258" t="str">
        <f>IF(K349=0,0,VLOOKUP(K349,Kostenstellen!A:B,2,FALSE))</f>
        <v xml:space="preserve">Rosentrittklinik         </v>
      </c>
      <c r="AU349" s="68" t="str">
        <f t="shared" si="238"/>
        <v>O</v>
      </c>
      <c r="AV349" s="68" t="str">
        <f t="shared" si="239"/>
        <v/>
      </c>
      <c r="AW349" s="68">
        <f>IF(AF349=0,0,VLOOKUP($H349,Leistungszahlen!$A$11:$H$158,4,FALSE))</f>
        <v>0</v>
      </c>
      <c r="AX349" s="68">
        <f>IF(AF349=0,0,VLOOKUP($H349,Leistungszahlen!$A$11:$H$158,5,FALSE))</f>
        <v>0</v>
      </c>
      <c r="AY349" s="68">
        <f>IF(AG349=0,0,VLOOKUP($H349,Leistungszahlen!$A$11:$H$158,6,FALSE))</f>
        <v>0</v>
      </c>
      <c r="AZ349" s="68">
        <f t="shared" si="240"/>
        <v>0</v>
      </c>
      <c r="BA349" s="68">
        <f t="shared" si="241"/>
        <v>0</v>
      </c>
      <c r="BC349" s="68">
        <f t="shared" si="227"/>
        <v>0</v>
      </c>
      <c r="BD349" s="285"/>
    </row>
    <row r="350" spans="1:56" s="68" customFormat="1" ht="22.5">
      <c r="A350" s="200"/>
      <c r="B350" s="200"/>
      <c r="C350" s="200" t="s">
        <v>354</v>
      </c>
      <c r="D350" s="200" t="s">
        <v>204</v>
      </c>
      <c r="E350" s="200" t="s">
        <v>349</v>
      </c>
      <c r="F350" s="200" t="s">
        <v>1063</v>
      </c>
      <c r="G350" s="200" t="s">
        <v>361</v>
      </c>
      <c r="H350" s="201" t="s">
        <v>213</v>
      </c>
      <c r="I350" s="202">
        <v>19.91</v>
      </c>
      <c r="J350" s="200" t="s">
        <v>560</v>
      </c>
      <c r="K350" s="176">
        <v>3</v>
      </c>
      <c r="L350" s="176">
        <v>1</v>
      </c>
      <c r="M350" s="176"/>
      <c r="N350" s="286">
        <v>5</v>
      </c>
      <c r="O350" s="286"/>
      <c r="P350" s="176"/>
      <c r="Q350" s="203">
        <f t="shared" si="233"/>
        <v>5</v>
      </c>
      <c r="R350" s="203">
        <f t="shared" si="234"/>
        <v>0</v>
      </c>
      <c r="S350" s="203">
        <f t="shared" si="235"/>
        <v>0</v>
      </c>
      <c r="T350" s="203">
        <f t="shared" si="236"/>
        <v>0</v>
      </c>
      <c r="U350" s="203">
        <f t="shared" si="237"/>
        <v>0</v>
      </c>
      <c r="V350" s="175">
        <f>IF(Q350&gt;0,VLOOKUP(Q350,Jahresfaktoren!$A$11:$B$24,2,),0)</f>
        <v>250</v>
      </c>
      <c r="W350" s="175">
        <f>IF(R350&gt;0,VLOOKUP(R350,Jahresfaktoren!$D$11:$E$24,2,),0)</f>
        <v>0</v>
      </c>
      <c r="X350" s="175">
        <f>IF(S350&gt;0,VLOOKUP(S350,Jahresfaktoren!$A$28:$B$29,2,),0)</f>
        <v>0</v>
      </c>
      <c r="Y350" s="175">
        <f>IF(T350&gt;0,VLOOKUP(T350,Jahresfaktoren!$A$28:$B$29,2,),0)</f>
        <v>0</v>
      </c>
      <c r="Z350" s="175">
        <f>IF(U350&gt;0,VLOOKUP(U350,Jahresfaktoren!$A$32:$B$33,2,),)</f>
        <v>0</v>
      </c>
      <c r="AA350" s="177">
        <f t="shared" si="217"/>
        <v>4977.5</v>
      </c>
      <c r="AB350" s="177" t="str">
        <f t="shared" si="218"/>
        <v/>
      </c>
      <c r="AC350" s="177" t="str">
        <f t="shared" si="219"/>
        <v/>
      </c>
      <c r="AD350" s="177" t="str">
        <f t="shared" si="220"/>
        <v/>
      </c>
      <c r="AE350" s="177" t="str">
        <f t="shared" si="221"/>
        <v/>
      </c>
      <c r="AF350" s="178">
        <f>IF(Q350&gt;0,VLOOKUP(H350,Leistungszahlen!$A$11:$C$158,3,),0)</f>
        <v>0</v>
      </c>
      <c r="AG350" s="178">
        <f>IF(R350&gt;0,VLOOKUP(H350,Leistungszahlen!$A$11:$F$158,6,),IF(T350&gt;0,VLOOKUP(H350,Leistungszahlen!$A$11:$F$158,6,),0))</f>
        <v>0</v>
      </c>
      <c r="AH350" s="179" t="e">
        <f t="shared" si="228"/>
        <v>#DIV/0!</v>
      </c>
      <c r="AI350" s="179">
        <f t="shared" si="229"/>
        <v>0</v>
      </c>
      <c r="AJ350" s="179">
        <f t="shared" si="230"/>
        <v>0</v>
      </c>
      <c r="AK350" s="179">
        <f t="shared" si="231"/>
        <v>0</v>
      </c>
      <c r="AL350" s="179">
        <f t="shared" si="232"/>
        <v>0</v>
      </c>
      <c r="AM350" s="180">
        <f>IF(L350=1,Stundensätze!$D$13,IF(L350=2,Stundensätze!$D$17,IF(L350=4,Stundensätze!$D$21,"")))</f>
        <v>0</v>
      </c>
      <c r="AN350" s="180">
        <f>IF(L350=1,Stundensätze!$D$15,IF(L350=2,Stundensätze!$D$19,IF(L350=4,Stundensätze!$D$23,"")))</f>
        <v>0</v>
      </c>
      <c r="AO350" s="180" t="e">
        <f t="shared" si="222"/>
        <v>#DIV/0!</v>
      </c>
      <c r="AP350" s="180">
        <f t="shared" si="223"/>
        <v>0</v>
      </c>
      <c r="AQ350" s="192" t="e">
        <f t="shared" si="224"/>
        <v>#DIV/0!</v>
      </c>
      <c r="AR350" s="192" t="e">
        <f t="shared" si="225"/>
        <v>#DIV/0!</v>
      </c>
      <c r="AS350" s="193" t="e">
        <f t="shared" si="226"/>
        <v>#DIV/0!</v>
      </c>
      <c r="AT350" s="258" t="str">
        <f>IF(K350=0,0,VLOOKUP(K350,Kostenstellen!A:B,2,FALSE))</f>
        <v xml:space="preserve">Rosentrittklinik         </v>
      </c>
      <c r="AU350" s="68" t="str">
        <f t="shared" si="238"/>
        <v>O</v>
      </c>
      <c r="AV350" s="68" t="str">
        <f t="shared" si="239"/>
        <v/>
      </c>
      <c r="AW350" s="68">
        <f>IF(AF350=0,0,VLOOKUP($H350,Leistungszahlen!$A$11:$H$158,4,FALSE))</f>
        <v>0</v>
      </c>
      <c r="AX350" s="68">
        <f>IF(AF350=0,0,VLOOKUP($H350,Leistungszahlen!$A$11:$H$158,5,FALSE))</f>
        <v>0</v>
      </c>
      <c r="AY350" s="68">
        <f>IF(AG350=0,0,VLOOKUP($H350,Leistungszahlen!$A$11:$H$158,6,FALSE))</f>
        <v>0</v>
      </c>
      <c r="AZ350" s="68">
        <f t="shared" si="240"/>
        <v>0</v>
      </c>
      <c r="BA350" s="68">
        <f t="shared" si="241"/>
        <v>0</v>
      </c>
      <c r="BC350" s="68">
        <f t="shared" si="227"/>
        <v>0</v>
      </c>
      <c r="BD350" s="285"/>
    </row>
    <row r="351" spans="1:56" s="68" customFormat="1" ht="22.5">
      <c r="A351" s="200"/>
      <c r="B351" s="200"/>
      <c r="C351" s="200" t="s">
        <v>354</v>
      </c>
      <c r="D351" s="200" t="s">
        <v>204</v>
      </c>
      <c r="E351" s="200" t="s">
        <v>349</v>
      </c>
      <c r="F351" s="200"/>
      <c r="G351" s="200" t="s">
        <v>113</v>
      </c>
      <c r="H351" s="201" t="s">
        <v>205</v>
      </c>
      <c r="I351" s="202">
        <v>52.4</v>
      </c>
      <c r="J351" s="200" t="s">
        <v>560</v>
      </c>
      <c r="K351" s="176">
        <v>3</v>
      </c>
      <c r="L351" s="176">
        <v>1</v>
      </c>
      <c r="M351" s="176">
        <v>0</v>
      </c>
      <c r="N351" s="286">
        <v>5</v>
      </c>
      <c r="O351" s="286"/>
      <c r="P351" s="176"/>
      <c r="Q351" s="203">
        <f t="shared" si="233"/>
        <v>5</v>
      </c>
      <c r="R351" s="203">
        <f t="shared" si="234"/>
        <v>0</v>
      </c>
      <c r="S351" s="203">
        <f t="shared" si="235"/>
        <v>0</v>
      </c>
      <c r="T351" s="203">
        <f t="shared" si="236"/>
        <v>0</v>
      </c>
      <c r="U351" s="203">
        <f t="shared" si="237"/>
        <v>0</v>
      </c>
      <c r="V351" s="175">
        <f>IF(Q351&gt;0,VLOOKUP(Q351,Jahresfaktoren!$A$11:$B$24,2,),0)</f>
        <v>250</v>
      </c>
      <c r="W351" s="175">
        <f>IF(R351&gt;0,VLOOKUP(R351,Jahresfaktoren!$D$11:$E$24,2,),0)</f>
        <v>0</v>
      </c>
      <c r="X351" s="175">
        <f>IF(S351&gt;0,VLOOKUP(S351,Jahresfaktoren!$A$28:$B$29,2,),0)</f>
        <v>0</v>
      </c>
      <c r="Y351" s="175">
        <f>IF(T351&gt;0,VLOOKUP(T351,Jahresfaktoren!$A$28:$B$29,2,),0)</f>
        <v>0</v>
      </c>
      <c r="Z351" s="175">
        <f>IF(U351&gt;0,VLOOKUP(U351,Jahresfaktoren!$A$32:$B$33,2,),)</f>
        <v>0</v>
      </c>
      <c r="AA351" s="177">
        <f t="shared" si="217"/>
        <v>13100</v>
      </c>
      <c r="AB351" s="177" t="str">
        <f t="shared" si="218"/>
        <v/>
      </c>
      <c r="AC351" s="177" t="str">
        <f t="shared" si="219"/>
        <v/>
      </c>
      <c r="AD351" s="177" t="str">
        <f t="shared" si="220"/>
        <v/>
      </c>
      <c r="AE351" s="177" t="str">
        <f t="shared" si="221"/>
        <v/>
      </c>
      <c r="AF351" s="178">
        <f>IF(Q351&gt;0,VLOOKUP(H351,Leistungszahlen!$A$11:$C$158,3,),0)</f>
        <v>0</v>
      </c>
      <c r="AG351" s="178">
        <f>IF(R351&gt;0,VLOOKUP(H351,Leistungszahlen!$A$11:$F$158,6,),IF(T351&gt;0,VLOOKUP(H351,Leistungszahlen!$A$11:$F$158,6,),0))</f>
        <v>0</v>
      </c>
      <c r="AH351" s="179" t="e">
        <f t="shared" si="228"/>
        <v>#DIV/0!</v>
      </c>
      <c r="AI351" s="179">
        <f t="shared" si="229"/>
        <v>0</v>
      </c>
      <c r="AJ351" s="179">
        <f t="shared" si="230"/>
        <v>0</v>
      </c>
      <c r="AK351" s="179">
        <f t="shared" si="231"/>
        <v>0</v>
      </c>
      <c r="AL351" s="179">
        <f t="shared" si="232"/>
        <v>0</v>
      </c>
      <c r="AM351" s="180">
        <f>IF(L351=1,Stundensätze!$D$13,IF(L351=2,Stundensätze!$D$17,IF(L351=4,Stundensätze!$D$21,"")))</f>
        <v>0</v>
      </c>
      <c r="AN351" s="180">
        <f>IF(L351=1,Stundensätze!$D$15,IF(L351=2,Stundensätze!$D$19,IF(L351=4,Stundensätze!$D$23,"")))</f>
        <v>0</v>
      </c>
      <c r="AO351" s="180" t="e">
        <f t="shared" si="222"/>
        <v>#DIV/0!</v>
      </c>
      <c r="AP351" s="180">
        <f t="shared" si="223"/>
        <v>0</v>
      </c>
      <c r="AQ351" s="192" t="e">
        <f t="shared" si="224"/>
        <v>#DIV/0!</v>
      </c>
      <c r="AR351" s="192" t="e">
        <f t="shared" si="225"/>
        <v>#DIV/0!</v>
      </c>
      <c r="AS351" s="193" t="e">
        <f t="shared" si="226"/>
        <v>#DIV/0!</v>
      </c>
      <c r="AT351" s="258" t="str">
        <f>IF(K351=0,0,VLOOKUP(K351,Kostenstellen!A:B,2,FALSE))</f>
        <v xml:space="preserve">Rosentrittklinik         </v>
      </c>
      <c r="AU351" s="68" t="str">
        <f t="shared" si="238"/>
        <v>G</v>
      </c>
      <c r="AV351" s="68" t="str">
        <f t="shared" si="239"/>
        <v/>
      </c>
      <c r="AW351" s="68">
        <f>IF(AF351=0,0,VLOOKUP($H351,Leistungszahlen!$A$11:$H$158,4,FALSE))</f>
        <v>0</v>
      </c>
      <c r="AX351" s="68">
        <f>IF(AF351=0,0,VLOOKUP($H351,Leistungszahlen!$A$11:$H$158,5,FALSE))</f>
        <v>0</v>
      </c>
      <c r="AY351" s="68">
        <f>IF(AG351=0,0,VLOOKUP($H351,Leistungszahlen!$A$11:$H$158,6,FALSE))</f>
        <v>0</v>
      </c>
      <c r="AZ351" s="68">
        <f t="shared" si="240"/>
        <v>0</v>
      </c>
      <c r="BA351" s="68">
        <f t="shared" si="241"/>
        <v>0</v>
      </c>
      <c r="BC351" s="68">
        <f t="shared" si="227"/>
        <v>0</v>
      </c>
      <c r="BD351" s="285"/>
    </row>
    <row r="352" spans="1:56" s="68" customFormat="1" ht="22.5">
      <c r="A352" s="200"/>
      <c r="B352" s="200"/>
      <c r="C352" s="200" t="s">
        <v>354</v>
      </c>
      <c r="D352" s="200" t="s">
        <v>204</v>
      </c>
      <c r="E352" s="200" t="s">
        <v>349</v>
      </c>
      <c r="F352" s="200" t="s">
        <v>1064</v>
      </c>
      <c r="G352" s="200" t="s">
        <v>362</v>
      </c>
      <c r="H352" s="201" t="s">
        <v>202</v>
      </c>
      <c r="I352" s="202">
        <v>10.199999999999999</v>
      </c>
      <c r="J352" s="200" t="s">
        <v>560</v>
      </c>
      <c r="K352" s="176">
        <v>3</v>
      </c>
      <c r="L352" s="176">
        <v>1</v>
      </c>
      <c r="M352" s="176"/>
      <c r="N352" s="286">
        <v>1</v>
      </c>
      <c r="O352" s="286">
        <v>4</v>
      </c>
      <c r="P352" s="176"/>
      <c r="Q352" s="203">
        <f t="shared" si="233"/>
        <v>1</v>
      </c>
      <c r="R352" s="203">
        <f t="shared" si="234"/>
        <v>4</v>
      </c>
      <c r="S352" s="203">
        <f t="shared" si="235"/>
        <v>0</v>
      </c>
      <c r="T352" s="203">
        <f t="shared" si="236"/>
        <v>0</v>
      </c>
      <c r="U352" s="203">
        <f t="shared" si="237"/>
        <v>0</v>
      </c>
      <c r="V352" s="175">
        <f>IF(Q352&gt;0,VLOOKUP(Q352,Jahresfaktoren!$A$11:$B$24,2,),0)</f>
        <v>52</v>
      </c>
      <c r="W352" s="175">
        <f>IF(R352&gt;0,VLOOKUP(R352,Jahresfaktoren!$D$11:$E$24,2,),0)</f>
        <v>198</v>
      </c>
      <c r="X352" s="175">
        <f>IF(S352&gt;0,VLOOKUP(S352,Jahresfaktoren!$A$28:$B$29,2,),0)</f>
        <v>0</v>
      </c>
      <c r="Y352" s="175">
        <f>IF(T352&gt;0,VLOOKUP(T352,Jahresfaktoren!$A$28:$B$29,2,),0)</f>
        <v>0</v>
      </c>
      <c r="Z352" s="175">
        <f>IF(U352&gt;0,VLOOKUP(U352,Jahresfaktoren!$A$32:$B$33,2,),)</f>
        <v>0</v>
      </c>
      <c r="AA352" s="177">
        <f t="shared" si="217"/>
        <v>530.4</v>
      </c>
      <c r="AB352" s="177">
        <f t="shared" si="218"/>
        <v>2019.6</v>
      </c>
      <c r="AC352" s="177" t="str">
        <f t="shared" si="219"/>
        <v/>
      </c>
      <c r="AD352" s="177" t="str">
        <f t="shared" si="220"/>
        <v/>
      </c>
      <c r="AE352" s="177" t="str">
        <f t="shared" si="221"/>
        <v/>
      </c>
      <c r="AF352" s="178">
        <f>IF(Q352&gt;0,VLOOKUP(H352,Leistungszahlen!$A$11:$C$158,3,),0)</f>
        <v>0</v>
      </c>
      <c r="AG352" s="178">
        <f>IF(R352&gt;0,VLOOKUP(H352,Leistungszahlen!$A$11:$F$158,6,),IF(T352&gt;0,VLOOKUP(H352,Leistungszahlen!$A$11:$F$158,6,),0))</f>
        <v>0</v>
      </c>
      <c r="AH352" s="179" t="e">
        <f t="shared" si="228"/>
        <v>#DIV/0!</v>
      </c>
      <c r="AI352" s="179" t="e">
        <f t="shared" si="229"/>
        <v>#DIV/0!</v>
      </c>
      <c r="AJ352" s="179">
        <f t="shared" si="230"/>
        <v>0</v>
      </c>
      <c r="AK352" s="179">
        <f t="shared" si="231"/>
        <v>0</v>
      </c>
      <c r="AL352" s="179">
        <f t="shared" si="232"/>
        <v>0</v>
      </c>
      <c r="AM352" s="180">
        <f>IF(L352=1,Stundensätze!$D$13,IF(L352=2,Stundensätze!$D$17,IF(L352=4,Stundensätze!$D$21,"")))</f>
        <v>0</v>
      </c>
      <c r="AN352" s="180">
        <f>IF(L352=1,Stundensätze!$D$15,IF(L352=2,Stundensätze!$D$19,IF(L352=4,Stundensätze!$D$23,"")))</f>
        <v>0</v>
      </c>
      <c r="AO352" s="180" t="e">
        <f t="shared" si="222"/>
        <v>#DIV/0!</v>
      </c>
      <c r="AP352" s="180">
        <f t="shared" si="223"/>
        <v>0</v>
      </c>
      <c r="AQ352" s="192" t="e">
        <f t="shared" si="224"/>
        <v>#DIV/0!</v>
      </c>
      <c r="AR352" s="192" t="e">
        <f t="shared" si="225"/>
        <v>#DIV/0!</v>
      </c>
      <c r="AS352" s="193" t="e">
        <f t="shared" si="226"/>
        <v>#DIV/0!</v>
      </c>
      <c r="AT352" s="258" t="str">
        <f>IF(K352=0,0,VLOOKUP(K352,Kostenstellen!A:B,2,FALSE))</f>
        <v xml:space="preserve">Rosentrittklinik         </v>
      </c>
      <c r="AU352" s="68" t="str">
        <f t="shared" si="238"/>
        <v>D</v>
      </c>
      <c r="AV352" s="68" t="str">
        <f t="shared" si="239"/>
        <v>D</v>
      </c>
      <c r="AW352" s="68">
        <f>IF(AF352=0,0,VLOOKUP($H352,Leistungszahlen!$A$11:$H$158,4,FALSE))</f>
        <v>0</v>
      </c>
      <c r="AX352" s="68">
        <f>IF(AF352=0,0,VLOOKUP($H352,Leistungszahlen!$A$11:$H$158,5,FALSE))</f>
        <v>0</v>
      </c>
      <c r="AY352" s="68">
        <f>IF(AG352=0,0,VLOOKUP($H352,Leistungszahlen!$A$11:$H$158,6,FALSE))</f>
        <v>0</v>
      </c>
      <c r="AZ352" s="68">
        <f t="shared" si="240"/>
        <v>0</v>
      </c>
      <c r="BA352" s="68">
        <f t="shared" si="241"/>
        <v>0</v>
      </c>
      <c r="BC352" s="68">
        <f t="shared" si="227"/>
        <v>0</v>
      </c>
      <c r="BD352" s="285"/>
    </row>
    <row r="353" spans="1:56" s="68" customFormat="1" ht="22.5">
      <c r="A353" s="200"/>
      <c r="B353" s="200"/>
      <c r="C353" s="200" t="s">
        <v>354</v>
      </c>
      <c r="D353" s="200" t="s">
        <v>204</v>
      </c>
      <c r="E353" s="200" t="s">
        <v>349</v>
      </c>
      <c r="F353" s="200"/>
      <c r="G353" s="200" t="s">
        <v>363</v>
      </c>
      <c r="H353" s="201" t="s">
        <v>206</v>
      </c>
      <c r="I353" s="202">
        <v>18.760000000000002</v>
      </c>
      <c r="J353" s="200" t="s">
        <v>560</v>
      </c>
      <c r="K353" s="176">
        <v>3</v>
      </c>
      <c r="L353" s="176">
        <v>1</v>
      </c>
      <c r="M353" s="176"/>
      <c r="N353" s="286">
        <v>1</v>
      </c>
      <c r="O353" s="286"/>
      <c r="P353" s="176"/>
      <c r="Q353" s="203">
        <f t="shared" si="233"/>
        <v>1</v>
      </c>
      <c r="R353" s="203">
        <f t="shared" si="234"/>
        <v>0</v>
      </c>
      <c r="S353" s="203">
        <f t="shared" si="235"/>
        <v>0</v>
      </c>
      <c r="T353" s="203">
        <f t="shared" si="236"/>
        <v>0</v>
      </c>
      <c r="U353" s="203">
        <f t="shared" si="237"/>
        <v>0</v>
      </c>
      <c r="V353" s="175">
        <f>IF(Q353&gt;0,VLOOKUP(Q353,Jahresfaktoren!$A$11:$B$24,2,),0)</f>
        <v>52</v>
      </c>
      <c r="W353" s="175">
        <f>IF(R353&gt;0,VLOOKUP(R353,Jahresfaktoren!$D$11:$E$24,2,),0)</f>
        <v>0</v>
      </c>
      <c r="X353" s="175">
        <f>IF(S353&gt;0,VLOOKUP(S353,Jahresfaktoren!$A$28:$B$29,2,),0)</f>
        <v>0</v>
      </c>
      <c r="Y353" s="175">
        <f>IF(T353&gt;0,VLOOKUP(T353,Jahresfaktoren!$A$28:$B$29,2,),0)</f>
        <v>0</v>
      </c>
      <c r="Z353" s="175">
        <f>IF(U353&gt;0,VLOOKUP(U353,Jahresfaktoren!$A$32:$B$33,2,),)</f>
        <v>0</v>
      </c>
      <c r="AA353" s="177">
        <f t="shared" si="217"/>
        <v>975.5200000000001</v>
      </c>
      <c r="AB353" s="177" t="str">
        <f t="shared" si="218"/>
        <v/>
      </c>
      <c r="AC353" s="177" t="str">
        <f t="shared" si="219"/>
        <v/>
      </c>
      <c r="AD353" s="177" t="str">
        <f t="shared" si="220"/>
        <v/>
      </c>
      <c r="AE353" s="177" t="str">
        <f t="shared" si="221"/>
        <v/>
      </c>
      <c r="AF353" s="178">
        <f>IF(Q353&gt;0,VLOOKUP(H353,Leistungszahlen!$A$11:$C$158,3,),0)</f>
        <v>0</v>
      </c>
      <c r="AG353" s="178">
        <f>IF(R353&gt;0,VLOOKUP(H353,Leistungszahlen!$A$11:$F$158,6,),IF(T353&gt;0,VLOOKUP(H353,Leistungszahlen!$A$11:$F$158,6,),0))</f>
        <v>0</v>
      </c>
      <c r="AH353" s="179" t="e">
        <f t="shared" si="228"/>
        <v>#DIV/0!</v>
      </c>
      <c r="AI353" s="179">
        <f t="shared" si="229"/>
        <v>0</v>
      </c>
      <c r="AJ353" s="179">
        <f t="shared" si="230"/>
        <v>0</v>
      </c>
      <c r="AK353" s="179">
        <f t="shared" si="231"/>
        <v>0</v>
      </c>
      <c r="AL353" s="179">
        <f t="shared" si="232"/>
        <v>0</v>
      </c>
      <c r="AM353" s="180">
        <f>IF(L353=1,Stundensätze!$D$13,IF(L353=2,Stundensätze!$D$17,IF(L353=4,Stundensätze!$D$21,"")))</f>
        <v>0</v>
      </c>
      <c r="AN353" s="180">
        <f>IF(L353=1,Stundensätze!$D$15,IF(L353=2,Stundensätze!$D$19,IF(L353=4,Stundensätze!$D$23,"")))</f>
        <v>0</v>
      </c>
      <c r="AO353" s="180" t="e">
        <f t="shared" si="222"/>
        <v>#DIV/0!</v>
      </c>
      <c r="AP353" s="180">
        <f t="shared" si="223"/>
        <v>0</v>
      </c>
      <c r="AQ353" s="192" t="e">
        <f t="shared" si="224"/>
        <v>#DIV/0!</v>
      </c>
      <c r="AR353" s="192" t="e">
        <f t="shared" si="225"/>
        <v>#DIV/0!</v>
      </c>
      <c r="AS353" s="193" t="e">
        <f t="shared" si="226"/>
        <v>#DIV/0!</v>
      </c>
      <c r="AT353" s="258" t="str">
        <f>IF(K353=0,0,VLOOKUP(K353,Kostenstellen!A:B,2,FALSE))</f>
        <v xml:space="preserve">Rosentrittklinik         </v>
      </c>
      <c r="AU353" s="68" t="str">
        <f t="shared" si="238"/>
        <v>H</v>
      </c>
      <c r="AV353" s="68" t="str">
        <f t="shared" si="239"/>
        <v/>
      </c>
      <c r="AW353" s="68">
        <f>IF(AF353=0,0,VLOOKUP($H353,Leistungszahlen!$A$11:$H$158,4,FALSE))</f>
        <v>0</v>
      </c>
      <c r="AX353" s="68">
        <f>IF(AF353=0,0,VLOOKUP($H353,Leistungszahlen!$A$11:$H$158,5,FALSE))</f>
        <v>0</v>
      </c>
      <c r="AY353" s="68">
        <f>IF(AG353=0,0,VLOOKUP($H353,Leistungszahlen!$A$11:$H$158,6,FALSE))</f>
        <v>0</v>
      </c>
      <c r="AZ353" s="68">
        <f t="shared" si="240"/>
        <v>0</v>
      </c>
      <c r="BA353" s="68">
        <f t="shared" si="241"/>
        <v>0</v>
      </c>
      <c r="BC353" s="68">
        <f t="shared" si="227"/>
        <v>0</v>
      </c>
      <c r="BD353" s="285"/>
    </row>
    <row r="354" spans="1:56" s="68" customFormat="1" ht="22.5">
      <c r="A354" s="200"/>
      <c r="B354" s="200"/>
      <c r="C354" s="200" t="s">
        <v>354</v>
      </c>
      <c r="D354" s="200" t="s">
        <v>204</v>
      </c>
      <c r="E354" s="200" t="s">
        <v>349</v>
      </c>
      <c r="F354" s="200" t="s">
        <v>1065</v>
      </c>
      <c r="G354" s="200" t="s">
        <v>384</v>
      </c>
      <c r="H354" s="201" t="s">
        <v>206</v>
      </c>
      <c r="I354" s="202">
        <v>15.44</v>
      </c>
      <c r="J354" s="200" t="s">
        <v>778</v>
      </c>
      <c r="K354" s="176">
        <v>3</v>
      </c>
      <c r="L354" s="176">
        <v>1</v>
      </c>
      <c r="M354" s="176"/>
      <c r="N354" s="286">
        <v>1</v>
      </c>
      <c r="O354" s="286"/>
      <c r="P354" s="176"/>
      <c r="Q354" s="203">
        <f t="shared" si="233"/>
        <v>1</v>
      </c>
      <c r="R354" s="203">
        <f t="shared" si="234"/>
        <v>0</v>
      </c>
      <c r="S354" s="203">
        <f t="shared" si="235"/>
        <v>0</v>
      </c>
      <c r="T354" s="203">
        <f t="shared" si="236"/>
        <v>0</v>
      </c>
      <c r="U354" s="203">
        <f t="shared" si="237"/>
        <v>0</v>
      </c>
      <c r="V354" s="175">
        <f>IF(Q354&gt;0,VLOOKUP(Q354,Jahresfaktoren!$A$11:$B$24,2,),0)</f>
        <v>52</v>
      </c>
      <c r="W354" s="175">
        <f>IF(R354&gt;0,VLOOKUP(R354,Jahresfaktoren!$D$11:$E$24,2,),0)</f>
        <v>0</v>
      </c>
      <c r="X354" s="175">
        <f>IF(S354&gt;0,VLOOKUP(S354,Jahresfaktoren!$A$28:$B$29,2,),0)</f>
        <v>0</v>
      </c>
      <c r="Y354" s="175">
        <f>IF(T354&gt;0,VLOOKUP(T354,Jahresfaktoren!$A$28:$B$29,2,),0)</f>
        <v>0</v>
      </c>
      <c r="Z354" s="175">
        <f>IF(U354&gt;0,VLOOKUP(U354,Jahresfaktoren!$A$32:$B$33,2,),)</f>
        <v>0</v>
      </c>
      <c r="AA354" s="177">
        <f t="shared" si="217"/>
        <v>802.88</v>
      </c>
      <c r="AB354" s="177" t="str">
        <f t="shared" si="218"/>
        <v/>
      </c>
      <c r="AC354" s="177" t="str">
        <f t="shared" si="219"/>
        <v/>
      </c>
      <c r="AD354" s="177" t="str">
        <f t="shared" si="220"/>
        <v/>
      </c>
      <c r="AE354" s="177" t="str">
        <f t="shared" si="221"/>
        <v/>
      </c>
      <c r="AF354" s="178">
        <f>IF(Q354&gt;0,VLOOKUP(H354,Leistungszahlen!$A$11:$C$158,3,),0)</f>
        <v>0</v>
      </c>
      <c r="AG354" s="178">
        <f>IF(R354&gt;0,VLOOKUP(H354,Leistungszahlen!$A$11:$F$158,6,),IF(T354&gt;0,VLOOKUP(H354,Leistungszahlen!$A$11:$F$158,6,),0))</f>
        <v>0</v>
      </c>
      <c r="AH354" s="179" t="e">
        <f t="shared" si="228"/>
        <v>#DIV/0!</v>
      </c>
      <c r="AI354" s="179">
        <f t="shared" si="229"/>
        <v>0</v>
      </c>
      <c r="AJ354" s="179">
        <f t="shared" si="230"/>
        <v>0</v>
      </c>
      <c r="AK354" s="179">
        <f t="shared" si="231"/>
        <v>0</v>
      </c>
      <c r="AL354" s="179">
        <f t="shared" si="232"/>
        <v>0</v>
      </c>
      <c r="AM354" s="180">
        <f>IF(L354=1,Stundensätze!$D$13,IF(L354=2,Stundensätze!$D$17,IF(L354=4,Stundensätze!$D$21,"")))</f>
        <v>0</v>
      </c>
      <c r="AN354" s="180">
        <f>IF(L354=1,Stundensätze!$D$15,IF(L354=2,Stundensätze!$D$19,IF(L354=4,Stundensätze!$D$23,"")))</f>
        <v>0</v>
      </c>
      <c r="AO354" s="180" t="e">
        <f t="shared" si="222"/>
        <v>#DIV/0!</v>
      </c>
      <c r="AP354" s="180">
        <f t="shared" si="223"/>
        <v>0</v>
      </c>
      <c r="AQ354" s="192" t="e">
        <f t="shared" si="224"/>
        <v>#DIV/0!</v>
      </c>
      <c r="AR354" s="192" t="e">
        <f t="shared" si="225"/>
        <v>#DIV/0!</v>
      </c>
      <c r="AS354" s="193" t="e">
        <f t="shared" si="226"/>
        <v>#DIV/0!</v>
      </c>
      <c r="AT354" s="258" t="str">
        <f>IF(K354=0,0,VLOOKUP(K354,Kostenstellen!A:B,2,FALSE))</f>
        <v xml:space="preserve">Rosentrittklinik         </v>
      </c>
      <c r="AU354" s="68" t="str">
        <f t="shared" si="238"/>
        <v>H</v>
      </c>
      <c r="AV354" s="68" t="str">
        <f t="shared" si="239"/>
        <v/>
      </c>
      <c r="AW354" s="68">
        <f>IF(AF354=0,0,VLOOKUP($H354,Leistungszahlen!$A$11:$H$158,4,FALSE))</f>
        <v>0</v>
      </c>
      <c r="AX354" s="68">
        <f>IF(AF354=0,0,VLOOKUP($H354,Leistungszahlen!$A$11:$H$158,5,FALSE))</f>
        <v>0</v>
      </c>
      <c r="AY354" s="68">
        <f>IF(AG354=0,0,VLOOKUP($H354,Leistungszahlen!$A$11:$H$158,6,FALSE))</f>
        <v>0</v>
      </c>
      <c r="AZ354" s="68">
        <f t="shared" si="240"/>
        <v>0</v>
      </c>
      <c r="BA354" s="68">
        <f t="shared" si="241"/>
        <v>0</v>
      </c>
      <c r="BC354" s="68">
        <f t="shared" si="227"/>
        <v>0</v>
      </c>
      <c r="BD354" s="285"/>
    </row>
    <row r="355" spans="1:56" s="68" customFormat="1" ht="22.5">
      <c r="A355" s="200"/>
      <c r="B355" s="200"/>
      <c r="C355" s="200" t="s">
        <v>354</v>
      </c>
      <c r="D355" s="200" t="s">
        <v>204</v>
      </c>
      <c r="E355" s="200" t="s">
        <v>349</v>
      </c>
      <c r="F355" s="200" t="s">
        <v>1066</v>
      </c>
      <c r="G355" s="200" t="s">
        <v>176</v>
      </c>
      <c r="H355" s="201" t="s">
        <v>213</v>
      </c>
      <c r="I355" s="202">
        <v>14.56</v>
      </c>
      <c r="J355" s="200" t="s">
        <v>778</v>
      </c>
      <c r="K355" s="176">
        <v>3</v>
      </c>
      <c r="L355" s="176">
        <v>1</v>
      </c>
      <c r="M355" s="176"/>
      <c r="N355" s="286">
        <v>5</v>
      </c>
      <c r="O355" s="286"/>
      <c r="P355" s="176"/>
      <c r="Q355" s="203">
        <f t="shared" si="233"/>
        <v>5</v>
      </c>
      <c r="R355" s="203">
        <f t="shared" si="234"/>
        <v>0</v>
      </c>
      <c r="S355" s="203">
        <f t="shared" si="235"/>
        <v>0</v>
      </c>
      <c r="T355" s="203">
        <f t="shared" si="236"/>
        <v>0</v>
      </c>
      <c r="U355" s="203">
        <f t="shared" si="237"/>
        <v>0</v>
      </c>
      <c r="V355" s="175">
        <f>IF(Q355&gt;0,VLOOKUP(Q355,Jahresfaktoren!$A$11:$B$24,2,),0)</f>
        <v>250</v>
      </c>
      <c r="W355" s="175">
        <f>IF(R355&gt;0,VLOOKUP(R355,Jahresfaktoren!$D$11:$E$24,2,),0)</f>
        <v>0</v>
      </c>
      <c r="X355" s="175">
        <f>IF(S355&gt;0,VLOOKUP(S355,Jahresfaktoren!$A$28:$B$29,2,),0)</f>
        <v>0</v>
      </c>
      <c r="Y355" s="175">
        <f>IF(T355&gt;0,VLOOKUP(T355,Jahresfaktoren!$A$28:$B$29,2,),0)</f>
        <v>0</v>
      </c>
      <c r="Z355" s="175">
        <f>IF(U355&gt;0,VLOOKUP(U355,Jahresfaktoren!$A$32:$B$33,2,),)</f>
        <v>0</v>
      </c>
      <c r="AA355" s="177">
        <f t="shared" si="217"/>
        <v>3640</v>
      </c>
      <c r="AB355" s="177" t="str">
        <f t="shared" si="218"/>
        <v/>
      </c>
      <c r="AC355" s="177" t="str">
        <f t="shared" si="219"/>
        <v/>
      </c>
      <c r="AD355" s="177" t="str">
        <f t="shared" si="220"/>
        <v/>
      </c>
      <c r="AE355" s="177" t="str">
        <f t="shared" si="221"/>
        <v/>
      </c>
      <c r="AF355" s="178">
        <f>IF(Q355&gt;0,VLOOKUP(H355,Leistungszahlen!$A$11:$C$158,3,),0)</f>
        <v>0</v>
      </c>
      <c r="AG355" s="178">
        <f>IF(R355&gt;0,VLOOKUP(H355,Leistungszahlen!$A$11:$F$158,6,),IF(T355&gt;0,VLOOKUP(H355,Leistungszahlen!$A$11:$F$158,6,),0))</f>
        <v>0</v>
      </c>
      <c r="AH355" s="179" t="e">
        <f t="shared" si="228"/>
        <v>#DIV/0!</v>
      </c>
      <c r="AI355" s="179">
        <f t="shared" si="229"/>
        <v>0</v>
      </c>
      <c r="AJ355" s="179">
        <f t="shared" si="230"/>
        <v>0</v>
      </c>
      <c r="AK355" s="179">
        <f t="shared" si="231"/>
        <v>0</v>
      </c>
      <c r="AL355" s="179">
        <f t="shared" si="232"/>
        <v>0</v>
      </c>
      <c r="AM355" s="180">
        <f>IF(L355=1,Stundensätze!$D$13,IF(L355=2,Stundensätze!$D$17,IF(L355=4,Stundensätze!$D$21,"")))</f>
        <v>0</v>
      </c>
      <c r="AN355" s="180">
        <f>IF(L355=1,Stundensätze!$D$15,IF(L355=2,Stundensätze!$D$19,IF(L355=4,Stundensätze!$D$23,"")))</f>
        <v>0</v>
      </c>
      <c r="AO355" s="180" t="e">
        <f t="shared" si="222"/>
        <v>#DIV/0!</v>
      </c>
      <c r="AP355" s="180">
        <f t="shared" si="223"/>
        <v>0</v>
      </c>
      <c r="AQ355" s="192" t="e">
        <f t="shared" si="224"/>
        <v>#DIV/0!</v>
      </c>
      <c r="AR355" s="192" t="e">
        <f t="shared" si="225"/>
        <v>#DIV/0!</v>
      </c>
      <c r="AS355" s="193" t="e">
        <f t="shared" si="226"/>
        <v>#DIV/0!</v>
      </c>
      <c r="AT355" s="258" t="str">
        <f>IF(K355=0,0,VLOOKUP(K355,Kostenstellen!A:B,2,FALSE))</f>
        <v xml:space="preserve">Rosentrittklinik         </v>
      </c>
      <c r="AU355" s="68" t="str">
        <f t="shared" si="238"/>
        <v>O</v>
      </c>
      <c r="AV355" s="68" t="str">
        <f t="shared" si="239"/>
        <v/>
      </c>
      <c r="AW355" s="68">
        <f>IF(AF355=0,0,VLOOKUP($H355,Leistungszahlen!$A$11:$H$158,4,FALSE))</f>
        <v>0</v>
      </c>
      <c r="AX355" s="68">
        <f>IF(AF355=0,0,VLOOKUP($H355,Leistungszahlen!$A$11:$H$158,5,FALSE))</f>
        <v>0</v>
      </c>
      <c r="AY355" s="68">
        <f>IF(AG355=0,0,VLOOKUP($H355,Leistungszahlen!$A$11:$H$158,6,FALSE))</f>
        <v>0</v>
      </c>
      <c r="AZ355" s="68">
        <f t="shared" si="240"/>
        <v>0</v>
      </c>
      <c r="BA355" s="68">
        <f t="shared" si="241"/>
        <v>0</v>
      </c>
      <c r="BC355" s="68">
        <f t="shared" si="227"/>
        <v>0</v>
      </c>
      <c r="BD355" s="285"/>
    </row>
    <row r="356" spans="1:56" s="68" customFormat="1" ht="22.5">
      <c r="A356" s="200"/>
      <c r="B356" s="200"/>
      <c r="C356" s="200" t="s">
        <v>354</v>
      </c>
      <c r="D356" s="200" t="s">
        <v>204</v>
      </c>
      <c r="E356" s="200" t="s">
        <v>349</v>
      </c>
      <c r="F356" s="200" t="s">
        <v>1067</v>
      </c>
      <c r="G356" s="200" t="s">
        <v>1068</v>
      </c>
      <c r="H356" s="201" t="s">
        <v>215</v>
      </c>
      <c r="I356" s="202">
        <v>3.99</v>
      </c>
      <c r="J356" s="200" t="s">
        <v>778</v>
      </c>
      <c r="K356" s="176">
        <v>3</v>
      </c>
      <c r="L356" s="176">
        <v>1</v>
      </c>
      <c r="M356" s="176"/>
      <c r="N356" s="286">
        <v>5</v>
      </c>
      <c r="O356" s="286"/>
      <c r="P356" s="176"/>
      <c r="Q356" s="203">
        <f t="shared" si="233"/>
        <v>5</v>
      </c>
      <c r="R356" s="203">
        <f t="shared" si="234"/>
        <v>0</v>
      </c>
      <c r="S356" s="203">
        <f t="shared" si="235"/>
        <v>0</v>
      </c>
      <c r="T356" s="203">
        <f t="shared" si="236"/>
        <v>0</v>
      </c>
      <c r="U356" s="203">
        <f t="shared" si="237"/>
        <v>0</v>
      </c>
      <c r="V356" s="175">
        <f>IF(Q356&gt;0,VLOOKUP(Q356,Jahresfaktoren!$A$11:$B$24,2,),0)</f>
        <v>250</v>
      </c>
      <c r="W356" s="175">
        <f>IF(R356&gt;0,VLOOKUP(R356,Jahresfaktoren!$D$11:$E$24,2,),0)</f>
        <v>0</v>
      </c>
      <c r="X356" s="175">
        <f>IF(S356&gt;0,VLOOKUP(S356,Jahresfaktoren!$A$28:$B$29,2,),0)</f>
        <v>0</v>
      </c>
      <c r="Y356" s="175">
        <f>IF(T356&gt;0,VLOOKUP(T356,Jahresfaktoren!$A$28:$B$29,2,),0)</f>
        <v>0</v>
      </c>
      <c r="Z356" s="175">
        <f>IF(U356&gt;0,VLOOKUP(U356,Jahresfaktoren!$A$32:$B$33,2,),)</f>
        <v>0</v>
      </c>
      <c r="AA356" s="177">
        <f t="shared" si="217"/>
        <v>997.5</v>
      </c>
      <c r="AB356" s="177" t="str">
        <f t="shared" si="218"/>
        <v/>
      </c>
      <c r="AC356" s="177" t="str">
        <f t="shared" si="219"/>
        <v/>
      </c>
      <c r="AD356" s="177" t="str">
        <f t="shared" si="220"/>
        <v/>
      </c>
      <c r="AE356" s="177" t="str">
        <f t="shared" si="221"/>
        <v/>
      </c>
      <c r="AF356" s="178">
        <f>IF(Q356&gt;0,VLOOKUP(H356,Leistungszahlen!$A$11:$C$158,3,),0)</f>
        <v>0</v>
      </c>
      <c r="AG356" s="178">
        <f>IF(R356&gt;0,VLOOKUP(H356,Leistungszahlen!$A$11:$F$158,6,),IF(T356&gt;0,VLOOKUP(H356,Leistungszahlen!$A$11:$F$158,6,),0))</f>
        <v>0</v>
      </c>
      <c r="AH356" s="179" t="e">
        <f t="shared" si="228"/>
        <v>#DIV/0!</v>
      </c>
      <c r="AI356" s="179">
        <f t="shared" si="229"/>
        <v>0</v>
      </c>
      <c r="AJ356" s="179">
        <f t="shared" si="230"/>
        <v>0</v>
      </c>
      <c r="AK356" s="179">
        <f t="shared" si="231"/>
        <v>0</v>
      </c>
      <c r="AL356" s="179">
        <f t="shared" si="232"/>
        <v>0</v>
      </c>
      <c r="AM356" s="180">
        <f>IF(L356=1,Stundensätze!$D$13,IF(L356=2,Stundensätze!$D$17,IF(L356=4,Stundensätze!$D$21,"")))</f>
        <v>0</v>
      </c>
      <c r="AN356" s="180">
        <f>IF(L356=1,Stundensätze!$D$15,IF(L356=2,Stundensätze!$D$19,IF(L356=4,Stundensätze!$D$23,"")))</f>
        <v>0</v>
      </c>
      <c r="AO356" s="180" t="e">
        <f t="shared" si="222"/>
        <v>#DIV/0!</v>
      </c>
      <c r="AP356" s="180">
        <f t="shared" si="223"/>
        <v>0</v>
      </c>
      <c r="AQ356" s="192" t="e">
        <f t="shared" si="224"/>
        <v>#DIV/0!</v>
      </c>
      <c r="AR356" s="192" t="e">
        <f t="shared" si="225"/>
        <v>#DIV/0!</v>
      </c>
      <c r="AS356" s="193" t="e">
        <f t="shared" si="226"/>
        <v>#DIV/0!</v>
      </c>
      <c r="AT356" s="258" t="str">
        <f>IF(K356=0,0,VLOOKUP(K356,Kostenstellen!A:B,2,FALSE))</f>
        <v xml:space="preserve">Rosentrittklinik         </v>
      </c>
      <c r="AU356" s="68" t="str">
        <f t="shared" si="238"/>
        <v>R</v>
      </c>
      <c r="AV356" s="68" t="str">
        <f t="shared" si="239"/>
        <v/>
      </c>
      <c r="AW356" s="68">
        <f>IF(AF356=0,0,VLOOKUP($H356,Leistungszahlen!$A$11:$H$158,4,FALSE))</f>
        <v>0</v>
      </c>
      <c r="AX356" s="68">
        <f>IF(AF356=0,0,VLOOKUP($H356,Leistungszahlen!$A$11:$H$158,5,FALSE))</f>
        <v>0</v>
      </c>
      <c r="AY356" s="68">
        <f>IF(AG356=0,0,VLOOKUP($H356,Leistungszahlen!$A$11:$H$158,6,FALSE))</f>
        <v>0</v>
      </c>
      <c r="AZ356" s="68">
        <f t="shared" si="240"/>
        <v>0</v>
      </c>
      <c r="BA356" s="68">
        <f t="shared" si="241"/>
        <v>0</v>
      </c>
      <c r="BC356" s="68">
        <f t="shared" si="227"/>
        <v>0</v>
      </c>
      <c r="BD356" s="285"/>
    </row>
    <row r="357" spans="1:56" s="68" customFormat="1" ht="22.5">
      <c r="A357" s="200"/>
      <c r="B357" s="200"/>
      <c r="C357" s="200" t="s">
        <v>354</v>
      </c>
      <c r="D357" s="200" t="s">
        <v>204</v>
      </c>
      <c r="E357" s="200" t="s">
        <v>349</v>
      </c>
      <c r="F357" s="200" t="s">
        <v>1067</v>
      </c>
      <c r="G357" s="200" t="s">
        <v>1068</v>
      </c>
      <c r="H357" s="201" t="s">
        <v>215</v>
      </c>
      <c r="I357" s="202">
        <v>3.94</v>
      </c>
      <c r="J357" s="200" t="s">
        <v>778</v>
      </c>
      <c r="K357" s="176">
        <v>3</v>
      </c>
      <c r="L357" s="176">
        <v>1</v>
      </c>
      <c r="M357" s="176"/>
      <c r="N357" s="286">
        <v>6</v>
      </c>
      <c r="O357" s="286"/>
      <c r="P357" s="176"/>
      <c r="Q357" s="203">
        <f t="shared" si="233"/>
        <v>6</v>
      </c>
      <c r="R357" s="203">
        <f t="shared" si="234"/>
        <v>0</v>
      </c>
      <c r="S357" s="203">
        <f t="shared" si="235"/>
        <v>0</v>
      </c>
      <c r="T357" s="203">
        <f t="shared" si="236"/>
        <v>0</v>
      </c>
      <c r="U357" s="203">
        <f t="shared" si="237"/>
        <v>0</v>
      </c>
      <c r="V357" s="175">
        <f>IF(Q357&gt;0,VLOOKUP(Q357,Jahresfaktoren!$A$11:$B$24,2,),0)</f>
        <v>302</v>
      </c>
      <c r="W357" s="175">
        <f>IF(R357&gt;0,VLOOKUP(R357,Jahresfaktoren!$D$11:$E$24,2,),0)</f>
        <v>0</v>
      </c>
      <c r="X357" s="175">
        <f>IF(S357&gt;0,VLOOKUP(S357,Jahresfaktoren!$A$28:$B$29,2,),0)</f>
        <v>0</v>
      </c>
      <c r="Y357" s="175">
        <f>IF(T357&gt;0,VLOOKUP(T357,Jahresfaktoren!$A$28:$B$29,2,),0)</f>
        <v>0</v>
      </c>
      <c r="Z357" s="175">
        <f>IF(U357&gt;0,VLOOKUP(U357,Jahresfaktoren!$A$32:$B$33,2,),)</f>
        <v>0</v>
      </c>
      <c r="AA357" s="177">
        <f t="shared" si="217"/>
        <v>1189.8799999999999</v>
      </c>
      <c r="AB357" s="177" t="str">
        <f t="shared" si="218"/>
        <v/>
      </c>
      <c r="AC357" s="177" t="str">
        <f t="shared" si="219"/>
        <v/>
      </c>
      <c r="AD357" s="177" t="str">
        <f t="shared" si="220"/>
        <v/>
      </c>
      <c r="AE357" s="177" t="str">
        <f t="shared" si="221"/>
        <v/>
      </c>
      <c r="AF357" s="178">
        <f>IF(Q357&gt;0,VLOOKUP(H357,Leistungszahlen!$A$11:$C$158,3,),0)</f>
        <v>0</v>
      </c>
      <c r="AG357" s="178">
        <f>IF(R357&gt;0,VLOOKUP(H357,Leistungszahlen!$A$11:$F$158,6,),IF(T357&gt;0,VLOOKUP(H357,Leistungszahlen!$A$11:$F$158,6,),0))</f>
        <v>0</v>
      </c>
      <c r="AH357" s="179" t="e">
        <f t="shared" si="228"/>
        <v>#DIV/0!</v>
      </c>
      <c r="AI357" s="179">
        <f t="shared" si="229"/>
        <v>0</v>
      </c>
      <c r="AJ357" s="179">
        <f t="shared" si="230"/>
        <v>0</v>
      </c>
      <c r="AK357" s="179">
        <f t="shared" si="231"/>
        <v>0</v>
      </c>
      <c r="AL357" s="179">
        <f t="shared" si="232"/>
        <v>0</v>
      </c>
      <c r="AM357" s="180">
        <f>IF(L357=1,Stundensätze!$D$13,IF(L357=2,Stundensätze!$D$17,IF(L357=4,Stundensätze!$D$21,"")))</f>
        <v>0</v>
      </c>
      <c r="AN357" s="180">
        <f>IF(L357=1,Stundensätze!$D$15,IF(L357=2,Stundensätze!$D$19,IF(L357=4,Stundensätze!$D$23,"")))</f>
        <v>0</v>
      </c>
      <c r="AO357" s="180" t="e">
        <f t="shared" si="222"/>
        <v>#DIV/0!</v>
      </c>
      <c r="AP357" s="180">
        <f t="shared" si="223"/>
        <v>0</v>
      </c>
      <c r="AQ357" s="192" t="e">
        <f t="shared" si="224"/>
        <v>#DIV/0!</v>
      </c>
      <c r="AR357" s="192" t="e">
        <f t="shared" si="225"/>
        <v>#DIV/0!</v>
      </c>
      <c r="AS357" s="193" t="e">
        <f t="shared" si="226"/>
        <v>#DIV/0!</v>
      </c>
      <c r="AT357" s="258" t="str">
        <f>IF(K357=0,0,VLOOKUP(K357,Kostenstellen!A:B,2,FALSE))</f>
        <v xml:space="preserve">Rosentrittklinik         </v>
      </c>
      <c r="AU357" s="68" t="str">
        <f t="shared" si="238"/>
        <v>R</v>
      </c>
      <c r="AV357" s="68" t="str">
        <f t="shared" si="239"/>
        <v/>
      </c>
      <c r="AW357" s="68">
        <f>IF(AF357=0,0,VLOOKUP($H357,Leistungszahlen!$A$11:$H$158,4,FALSE))</f>
        <v>0</v>
      </c>
      <c r="AX357" s="68">
        <f>IF(AF357=0,0,VLOOKUP($H357,Leistungszahlen!$A$11:$H$158,5,FALSE))</f>
        <v>0</v>
      </c>
      <c r="AY357" s="68">
        <f>IF(AG357=0,0,VLOOKUP($H357,Leistungszahlen!$A$11:$H$158,6,FALSE))</f>
        <v>0</v>
      </c>
      <c r="AZ357" s="68">
        <f t="shared" si="240"/>
        <v>0</v>
      </c>
      <c r="BA357" s="68">
        <f t="shared" si="241"/>
        <v>0</v>
      </c>
      <c r="BC357" s="68">
        <f t="shared" si="227"/>
        <v>0</v>
      </c>
      <c r="BD357" s="285"/>
    </row>
    <row r="358" spans="1:56" s="68" customFormat="1" ht="22.5">
      <c r="A358" s="200"/>
      <c r="B358" s="200"/>
      <c r="C358" s="200" t="s">
        <v>354</v>
      </c>
      <c r="D358" s="200" t="s">
        <v>204</v>
      </c>
      <c r="E358" s="200" t="s">
        <v>349</v>
      </c>
      <c r="F358" s="200" t="s">
        <v>1069</v>
      </c>
      <c r="G358" s="200" t="s">
        <v>1070</v>
      </c>
      <c r="H358" s="201" t="s">
        <v>215</v>
      </c>
      <c r="I358" s="202">
        <v>3.97</v>
      </c>
      <c r="J358" s="200" t="s">
        <v>778</v>
      </c>
      <c r="K358" s="176">
        <v>3</v>
      </c>
      <c r="L358" s="176">
        <v>1</v>
      </c>
      <c r="M358" s="176"/>
      <c r="N358" s="286">
        <v>6</v>
      </c>
      <c r="O358" s="286">
        <v>0</v>
      </c>
      <c r="P358" s="176"/>
      <c r="Q358" s="203">
        <f t="shared" si="233"/>
        <v>6</v>
      </c>
      <c r="R358" s="203">
        <f t="shared" si="234"/>
        <v>0</v>
      </c>
      <c r="S358" s="203">
        <f t="shared" si="235"/>
        <v>0</v>
      </c>
      <c r="T358" s="203">
        <f t="shared" si="236"/>
        <v>0</v>
      </c>
      <c r="U358" s="203">
        <f t="shared" si="237"/>
        <v>0</v>
      </c>
      <c r="V358" s="175">
        <f>IF(Q358&gt;0,VLOOKUP(Q358,Jahresfaktoren!$A$11:$B$24,2,),0)</f>
        <v>302</v>
      </c>
      <c r="W358" s="175">
        <f>IF(R358&gt;0,VLOOKUP(R358,Jahresfaktoren!$D$11:$E$24,2,),0)</f>
        <v>0</v>
      </c>
      <c r="X358" s="175">
        <f>IF(S358&gt;0,VLOOKUP(S358,Jahresfaktoren!$A$28:$B$29,2,),0)</f>
        <v>0</v>
      </c>
      <c r="Y358" s="175">
        <f>IF(T358&gt;0,VLOOKUP(T358,Jahresfaktoren!$A$28:$B$29,2,),0)</f>
        <v>0</v>
      </c>
      <c r="Z358" s="175">
        <f>IF(U358&gt;0,VLOOKUP(U358,Jahresfaktoren!$A$32:$B$33,2,),)</f>
        <v>0</v>
      </c>
      <c r="AA358" s="177">
        <f t="shared" si="217"/>
        <v>1198.94</v>
      </c>
      <c r="AB358" s="177" t="str">
        <f t="shared" si="218"/>
        <v/>
      </c>
      <c r="AC358" s="177" t="str">
        <f t="shared" si="219"/>
        <v/>
      </c>
      <c r="AD358" s="177" t="str">
        <f t="shared" si="220"/>
        <v/>
      </c>
      <c r="AE358" s="177" t="str">
        <f t="shared" si="221"/>
        <v/>
      </c>
      <c r="AF358" s="178">
        <f>IF(Q358&gt;0,VLOOKUP(H358,Leistungszahlen!$A$11:$C$158,3,),0)</f>
        <v>0</v>
      </c>
      <c r="AG358" s="178">
        <f>IF(R358&gt;0,VLOOKUP(H358,Leistungszahlen!$A$11:$F$158,6,),IF(T358&gt;0,VLOOKUP(H358,Leistungszahlen!$A$11:$F$158,6,),0))</f>
        <v>0</v>
      </c>
      <c r="AH358" s="179" t="e">
        <f t="shared" si="228"/>
        <v>#DIV/0!</v>
      </c>
      <c r="AI358" s="179">
        <f t="shared" si="229"/>
        <v>0</v>
      </c>
      <c r="AJ358" s="179">
        <f t="shared" si="230"/>
        <v>0</v>
      </c>
      <c r="AK358" s="179">
        <f t="shared" si="231"/>
        <v>0</v>
      </c>
      <c r="AL358" s="179">
        <f t="shared" si="232"/>
        <v>0</v>
      </c>
      <c r="AM358" s="180">
        <f>IF(L358=1,Stundensätze!$D$13,IF(L358=2,Stundensätze!$D$17,IF(L358=4,Stundensätze!$D$21,"")))</f>
        <v>0</v>
      </c>
      <c r="AN358" s="180">
        <f>IF(L358=1,Stundensätze!$D$15,IF(L358=2,Stundensätze!$D$19,IF(L358=4,Stundensätze!$D$23,"")))</f>
        <v>0</v>
      </c>
      <c r="AO358" s="180" t="e">
        <f t="shared" si="222"/>
        <v>#DIV/0!</v>
      </c>
      <c r="AP358" s="180">
        <f t="shared" si="223"/>
        <v>0</v>
      </c>
      <c r="AQ358" s="192" t="e">
        <f t="shared" si="224"/>
        <v>#DIV/0!</v>
      </c>
      <c r="AR358" s="192" t="e">
        <f t="shared" si="225"/>
        <v>#DIV/0!</v>
      </c>
      <c r="AS358" s="193" t="e">
        <f t="shared" si="226"/>
        <v>#DIV/0!</v>
      </c>
      <c r="AT358" s="258" t="str">
        <f>IF(K358=0,0,VLOOKUP(K358,Kostenstellen!A:B,2,FALSE))</f>
        <v xml:space="preserve">Rosentrittklinik         </v>
      </c>
      <c r="AU358" s="68" t="str">
        <f t="shared" si="238"/>
        <v>R</v>
      </c>
      <c r="AV358" s="68" t="str">
        <f t="shared" si="239"/>
        <v/>
      </c>
      <c r="AW358" s="68">
        <f>IF(AF358=0,0,VLOOKUP($H358,Leistungszahlen!$A$11:$H$158,4,FALSE))</f>
        <v>0</v>
      </c>
      <c r="AX358" s="68">
        <f>IF(AF358=0,0,VLOOKUP($H358,Leistungszahlen!$A$11:$H$158,5,FALSE))</f>
        <v>0</v>
      </c>
      <c r="AY358" s="68">
        <f>IF(AG358=0,0,VLOOKUP($H358,Leistungszahlen!$A$11:$H$158,6,FALSE))</f>
        <v>0</v>
      </c>
      <c r="AZ358" s="68">
        <f t="shared" si="240"/>
        <v>0</v>
      </c>
      <c r="BA358" s="68">
        <f t="shared" si="241"/>
        <v>0</v>
      </c>
      <c r="BC358" s="68">
        <f t="shared" si="227"/>
        <v>0</v>
      </c>
      <c r="BD358" s="285" t="s">
        <v>114</v>
      </c>
    </row>
    <row r="359" spans="1:56" s="68" customFormat="1" ht="22.5">
      <c r="A359" s="200"/>
      <c r="B359" s="200"/>
      <c r="C359" s="200" t="s">
        <v>354</v>
      </c>
      <c r="D359" s="200" t="s">
        <v>204</v>
      </c>
      <c r="E359" s="200" t="s">
        <v>349</v>
      </c>
      <c r="F359" s="200" t="s">
        <v>1071</v>
      </c>
      <c r="G359" s="200" t="s">
        <v>1072</v>
      </c>
      <c r="H359" s="201" t="s">
        <v>213</v>
      </c>
      <c r="I359" s="202">
        <v>18.760000000000002</v>
      </c>
      <c r="J359" s="200" t="s">
        <v>778</v>
      </c>
      <c r="K359" s="176">
        <v>3</v>
      </c>
      <c r="L359" s="176">
        <v>1</v>
      </c>
      <c r="M359" s="176"/>
      <c r="N359" s="286">
        <v>5</v>
      </c>
      <c r="O359" s="286"/>
      <c r="P359" s="176"/>
      <c r="Q359" s="203">
        <f t="shared" si="233"/>
        <v>5</v>
      </c>
      <c r="R359" s="203">
        <f t="shared" si="234"/>
        <v>0</v>
      </c>
      <c r="S359" s="203">
        <f t="shared" si="235"/>
        <v>0</v>
      </c>
      <c r="T359" s="203">
        <f t="shared" si="236"/>
        <v>0</v>
      </c>
      <c r="U359" s="203">
        <f t="shared" si="237"/>
        <v>0</v>
      </c>
      <c r="V359" s="175">
        <f>IF(Q359&gt;0,VLOOKUP(Q359,Jahresfaktoren!$A$11:$B$24,2,),0)</f>
        <v>250</v>
      </c>
      <c r="W359" s="175">
        <f>IF(R359&gt;0,VLOOKUP(R359,Jahresfaktoren!$D$11:$E$24,2,),0)</f>
        <v>0</v>
      </c>
      <c r="X359" s="175">
        <f>IF(S359&gt;0,VLOOKUP(S359,Jahresfaktoren!$A$28:$B$29,2,),0)</f>
        <v>0</v>
      </c>
      <c r="Y359" s="175">
        <f>IF(T359&gt;0,VLOOKUP(T359,Jahresfaktoren!$A$28:$B$29,2,),0)</f>
        <v>0</v>
      </c>
      <c r="Z359" s="175">
        <f>IF(U359&gt;0,VLOOKUP(U359,Jahresfaktoren!$A$32:$B$33,2,),)</f>
        <v>0</v>
      </c>
      <c r="AA359" s="177">
        <f t="shared" ref="AA359:AA381" si="242">IF(Q359&gt;0,V359*I359,"")</f>
        <v>4690</v>
      </c>
      <c r="AB359" s="177" t="str">
        <f t="shared" ref="AB359:AB381" si="243">IF(R359&gt;0,W359*I359,"")</f>
        <v/>
      </c>
      <c r="AC359" s="177" t="str">
        <f t="shared" ref="AC359:AC381" si="244">IF(S359&gt;0,X359*I359,"")</f>
        <v/>
      </c>
      <c r="AD359" s="177" t="str">
        <f t="shared" ref="AD359:AD381" si="245">IF(T359&gt;0,Y359*I359,"")</f>
        <v/>
      </c>
      <c r="AE359" s="177" t="str">
        <f t="shared" ref="AE359:AE381" si="246">IF(U359&gt;0,Z359*I359,"")</f>
        <v/>
      </c>
      <c r="AF359" s="178">
        <f>IF(Q359&gt;0,VLOOKUP(H359,Leistungszahlen!$A$11:$C$158,3,),0)</f>
        <v>0</v>
      </c>
      <c r="AG359" s="178">
        <f>IF(R359&gt;0,VLOOKUP(H359,Leistungszahlen!$A$11:$F$158,6,),IF(T359&gt;0,VLOOKUP(H359,Leistungszahlen!$A$11:$F$158,6,),0))</f>
        <v>0</v>
      </c>
      <c r="AH359" s="179" t="e">
        <f t="shared" si="228"/>
        <v>#DIV/0!</v>
      </c>
      <c r="AI359" s="179">
        <f t="shared" si="229"/>
        <v>0</v>
      </c>
      <c r="AJ359" s="179">
        <f t="shared" si="230"/>
        <v>0</v>
      </c>
      <c r="AK359" s="179">
        <f t="shared" si="231"/>
        <v>0</v>
      </c>
      <c r="AL359" s="179">
        <f t="shared" si="232"/>
        <v>0</v>
      </c>
      <c r="AM359" s="180">
        <f>IF(L359=1,Stundensätze!$D$13,IF(L359=2,Stundensätze!$D$17,IF(L359=4,Stundensätze!$D$21,"")))</f>
        <v>0</v>
      </c>
      <c r="AN359" s="180">
        <f>IF(L359=1,Stundensätze!$D$15,IF(L359=2,Stundensätze!$D$19,IF(L359=4,Stundensätze!$D$23,"")))</f>
        <v>0</v>
      </c>
      <c r="AO359" s="180" t="e">
        <f t="shared" ref="AO359:AO381" si="247">IF(OR(Q359&gt;0,R359&gt;0),((AH359+AI359)*AM359),0)</f>
        <v>#DIV/0!</v>
      </c>
      <c r="AP359" s="180">
        <f t="shared" ref="AP359:AP381" si="248">IF(OR(S359&gt;0,T359&gt;0,U359&gt;0),((AJ359+AK359+AL359)*AN359),0)</f>
        <v>0</v>
      </c>
      <c r="AQ359" s="192" t="e">
        <f t="shared" ref="AQ359:AQ381" si="249">IF(I359&gt;0,AP359+AO359,"")</f>
        <v>#DIV/0!</v>
      </c>
      <c r="AR359" s="192" t="e">
        <f t="shared" ref="AR359:AR381" si="250">IF(I359&gt;0,AQ359/12,"")</f>
        <v>#DIV/0!</v>
      </c>
      <c r="AS359" s="193" t="e">
        <f t="shared" ref="AS359:AS381" si="251">IF(OR(Q359&gt;0,R359&gt;0,S359&gt;0,T359&gt;0,U359&gt;0),(SUM(AH359:AL359)),0)</f>
        <v>#DIV/0!</v>
      </c>
      <c r="AT359" s="258" t="str">
        <f>IF(K359=0,0,VLOOKUP(K359,Kostenstellen!A:B,2,FALSE))</f>
        <v xml:space="preserve">Rosentrittklinik         </v>
      </c>
      <c r="AU359" s="68" t="str">
        <f t="shared" si="238"/>
        <v>O</v>
      </c>
      <c r="AV359" s="68" t="str">
        <f t="shared" si="239"/>
        <v/>
      </c>
      <c r="AW359" s="68">
        <f>IF(AF359=0,0,VLOOKUP($H359,Leistungszahlen!$A$11:$H$158,4,FALSE))</f>
        <v>0</v>
      </c>
      <c r="AX359" s="68">
        <f>IF(AF359=0,0,VLOOKUP($H359,Leistungszahlen!$A$11:$H$158,5,FALSE))</f>
        <v>0</v>
      </c>
      <c r="AY359" s="68">
        <f>IF(AG359=0,0,VLOOKUP($H359,Leistungszahlen!$A$11:$H$158,6,FALSE))</f>
        <v>0</v>
      </c>
      <c r="AZ359" s="68">
        <f t="shared" si="240"/>
        <v>0</v>
      </c>
      <c r="BA359" s="68">
        <f t="shared" si="241"/>
        <v>0</v>
      </c>
      <c r="BC359" s="68">
        <f t="shared" ref="BC359:BC381" si="252">IF(BA359&gt;0,"Die Leistungswerte sind unter- oder überschritten",0)</f>
        <v>0</v>
      </c>
      <c r="BD359" s="285"/>
    </row>
    <row r="360" spans="1:56" s="68" customFormat="1" ht="22.5">
      <c r="A360" s="200"/>
      <c r="B360" s="200"/>
      <c r="C360" s="200" t="s">
        <v>354</v>
      </c>
      <c r="D360" s="200" t="s">
        <v>204</v>
      </c>
      <c r="E360" s="200" t="s">
        <v>349</v>
      </c>
      <c r="F360" s="200" t="s">
        <v>1073</v>
      </c>
      <c r="G360" s="200" t="s">
        <v>364</v>
      </c>
      <c r="H360" s="201" t="s">
        <v>329</v>
      </c>
      <c r="I360" s="202">
        <v>52.54</v>
      </c>
      <c r="J360" s="200" t="s">
        <v>778</v>
      </c>
      <c r="K360" s="176">
        <v>3</v>
      </c>
      <c r="L360" s="176">
        <v>1</v>
      </c>
      <c r="M360" s="176"/>
      <c r="N360" s="286">
        <v>6</v>
      </c>
      <c r="O360" s="286"/>
      <c r="P360" s="176"/>
      <c r="Q360" s="203">
        <f t="shared" si="233"/>
        <v>6</v>
      </c>
      <c r="R360" s="203">
        <f t="shared" si="234"/>
        <v>0</v>
      </c>
      <c r="S360" s="203">
        <f t="shared" si="235"/>
        <v>0</v>
      </c>
      <c r="T360" s="203">
        <f t="shared" si="236"/>
        <v>0</v>
      </c>
      <c r="U360" s="203">
        <f t="shared" si="237"/>
        <v>0</v>
      </c>
      <c r="V360" s="175">
        <f>IF(Q360&gt;0,VLOOKUP(Q360,Jahresfaktoren!$A$11:$B$24,2,),0)</f>
        <v>302</v>
      </c>
      <c r="W360" s="175">
        <f>IF(R360&gt;0,VLOOKUP(R360,Jahresfaktoren!$D$11:$E$24,2,),0)</f>
        <v>0</v>
      </c>
      <c r="X360" s="175">
        <f>IF(S360&gt;0,VLOOKUP(S360,Jahresfaktoren!$A$28:$B$29,2,),0)</f>
        <v>0</v>
      </c>
      <c r="Y360" s="175">
        <f>IF(T360&gt;0,VLOOKUP(T360,Jahresfaktoren!$A$28:$B$29,2,),0)</f>
        <v>0</v>
      </c>
      <c r="Z360" s="175">
        <f>IF(U360&gt;0,VLOOKUP(U360,Jahresfaktoren!$A$32:$B$33,2,),)</f>
        <v>0</v>
      </c>
      <c r="AA360" s="177">
        <f t="shared" si="242"/>
        <v>15867.08</v>
      </c>
      <c r="AB360" s="177" t="str">
        <f t="shared" si="243"/>
        <v/>
      </c>
      <c r="AC360" s="177" t="str">
        <f t="shared" si="244"/>
        <v/>
      </c>
      <c r="AD360" s="177" t="str">
        <f t="shared" si="245"/>
        <v/>
      </c>
      <c r="AE360" s="177" t="str">
        <f t="shared" si="246"/>
        <v/>
      </c>
      <c r="AF360" s="178">
        <f>IF(Q360&gt;0,VLOOKUP(H360,Leistungszahlen!$A$11:$C$158,3,),0)</f>
        <v>0</v>
      </c>
      <c r="AG360" s="178">
        <f>IF(R360&gt;0,VLOOKUP(H360,Leistungszahlen!$A$11:$F$158,6,),IF(T360&gt;0,VLOOKUP(H360,Leistungszahlen!$A$11:$F$158,6,),0))</f>
        <v>0</v>
      </c>
      <c r="AH360" s="179" t="e">
        <f t="shared" si="228"/>
        <v>#DIV/0!</v>
      </c>
      <c r="AI360" s="179">
        <f t="shared" si="229"/>
        <v>0</v>
      </c>
      <c r="AJ360" s="179">
        <f t="shared" si="230"/>
        <v>0</v>
      </c>
      <c r="AK360" s="179">
        <f t="shared" si="231"/>
        <v>0</v>
      </c>
      <c r="AL360" s="179">
        <f t="shared" si="232"/>
        <v>0</v>
      </c>
      <c r="AM360" s="180">
        <f>IF(L360=1,Stundensätze!$D$13,IF(L360=2,Stundensätze!$D$17,IF(L360=4,Stundensätze!$D$21,"")))</f>
        <v>0</v>
      </c>
      <c r="AN360" s="180">
        <f>IF(L360=1,Stundensätze!$D$15,IF(L360=2,Stundensätze!$D$19,IF(L360=4,Stundensätze!$D$23,"")))</f>
        <v>0</v>
      </c>
      <c r="AO360" s="180" t="e">
        <f t="shared" si="247"/>
        <v>#DIV/0!</v>
      </c>
      <c r="AP360" s="180">
        <f t="shared" si="248"/>
        <v>0</v>
      </c>
      <c r="AQ360" s="192" t="e">
        <f t="shared" si="249"/>
        <v>#DIV/0!</v>
      </c>
      <c r="AR360" s="192" t="e">
        <f t="shared" si="250"/>
        <v>#DIV/0!</v>
      </c>
      <c r="AS360" s="193" t="e">
        <f t="shared" si="251"/>
        <v>#DIV/0!</v>
      </c>
      <c r="AT360" s="258" t="str">
        <f>IF(K360=0,0,VLOOKUP(K360,Kostenstellen!A:B,2,FALSE))</f>
        <v xml:space="preserve">Rosentrittklinik         </v>
      </c>
      <c r="AU360" s="68" t="str">
        <f t="shared" si="238"/>
        <v>KS</v>
      </c>
      <c r="AV360" s="68" t="str">
        <f t="shared" si="239"/>
        <v/>
      </c>
      <c r="AW360" s="68">
        <f>IF(AF360=0,0,VLOOKUP($H360,Leistungszahlen!$A$11:$H$158,4,FALSE))</f>
        <v>0</v>
      </c>
      <c r="AX360" s="68">
        <f>IF(AF360=0,0,VLOOKUP($H360,Leistungszahlen!$A$11:$H$158,5,FALSE))</f>
        <v>0</v>
      </c>
      <c r="AY360" s="68">
        <f>IF(AG360=0,0,VLOOKUP($H360,Leistungszahlen!$A$11:$H$158,6,FALSE))</f>
        <v>0</v>
      </c>
      <c r="AZ360" s="68">
        <f t="shared" si="240"/>
        <v>0</v>
      </c>
      <c r="BA360" s="68">
        <f t="shared" si="241"/>
        <v>0</v>
      </c>
      <c r="BC360" s="68">
        <f t="shared" si="252"/>
        <v>0</v>
      </c>
      <c r="BD360" s="285"/>
    </row>
    <row r="361" spans="1:56" s="68" customFormat="1" ht="22.5">
      <c r="A361" s="200"/>
      <c r="B361" s="200"/>
      <c r="C361" s="200" t="s">
        <v>354</v>
      </c>
      <c r="D361" s="200" t="s">
        <v>204</v>
      </c>
      <c r="E361" s="200" t="s">
        <v>349</v>
      </c>
      <c r="F361" s="200" t="s">
        <v>1074</v>
      </c>
      <c r="G361" s="200" t="s">
        <v>1075</v>
      </c>
      <c r="H361" s="201" t="s">
        <v>213</v>
      </c>
      <c r="I361" s="202">
        <v>18.88</v>
      </c>
      <c r="J361" s="200" t="s">
        <v>778</v>
      </c>
      <c r="K361" s="176">
        <v>3</v>
      </c>
      <c r="L361" s="176">
        <v>1</v>
      </c>
      <c r="M361" s="176"/>
      <c r="N361" s="286">
        <v>5</v>
      </c>
      <c r="O361" s="286"/>
      <c r="P361" s="176"/>
      <c r="Q361" s="203">
        <f t="shared" si="233"/>
        <v>5</v>
      </c>
      <c r="R361" s="203">
        <f t="shared" si="234"/>
        <v>0</v>
      </c>
      <c r="S361" s="203">
        <f t="shared" si="235"/>
        <v>0</v>
      </c>
      <c r="T361" s="203">
        <f t="shared" si="236"/>
        <v>0</v>
      </c>
      <c r="U361" s="203">
        <f t="shared" si="237"/>
        <v>0</v>
      </c>
      <c r="V361" s="175">
        <f>IF(Q361&gt;0,VLOOKUP(Q361,Jahresfaktoren!$A$11:$B$24,2,),0)</f>
        <v>250</v>
      </c>
      <c r="W361" s="175">
        <f>IF(R361&gt;0,VLOOKUP(R361,Jahresfaktoren!$D$11:$E$24,2,),0)</f>
        <v>0</v>
      </c>
      <c r="X361" s="175">
        <f>IF(S361&gt;0,VLOOKUP(S361,Jahresfaktoren!$A$28:$B$29,2,),0)</f>
        <v>0</v>
      </c>
      <c r="Y361" s="175">
        <f>IF(T361&gt;0,VLOOKUP(T361,Jahresfaktoren!$A$28:$B$29,2,),0)</f>
        <v>0</v>
      </c>
      <c r="Z361" s="175">
        <f>IF(U361&gt;0,VLOOKUP(U361,Jahresfaktoren!$A$32:$B$33,2,),)</f>
        <v>0</v>
      </c>
      <c r="AA361" s="177">
        <f t="shared" si="242"/>
        <v>4720</v>
      </c>
      <c r="AB361" s="177" t="str">
        <f t="shared" si="243"/>
        <v/>
      </c>
      <c r="AC361" s="177" t="str">
        <f t="shared" si="244"/>
        <v/>
      </c>
      <c r="AD361" s="177" t="str">
        <f t="shared" si="245"/>
        <v/>
      </c>
      <c r="AE361" s="177" t="str">
        <f t="shared" si="246"/>
        <v/>
      </c>
      <c r="AF361" s="178">
        <f>IF(Q361&gt;0,VLOOKUP(H361,Leistungszahlen!$A$11:$C$158,3,),0)</f>
        <v>0</v>
      </c>
      <c r="AG361" s="178">
        <f>IF(R361&gt;0,VLOOKUP(H361,Leistungszahlen!$A$11:$F$158,6,),IF(T361&gt;0,VLOOKUP(H361,Leistungszahlen!$A$11:$F$158,6,),0))</f>
        <v>0</v>
      </c>
      <c r="AH361" s="179" t="e">
        <f t="shared" si="228"/>
        <v>#DIV/0!</v>
      </c>
      <c r="AI361" s="179">
        <f t="shared" si="229"/>
        <v>0</v>
      </c>
      <c r="AJ361" s="179">
        <f t="shared" si="230"/>
        <v>0</v>
      </c>
      <c r="AK361" s="179">
        <f t="shared" si="231"/>
        <v>0</v>
      </c>
      <c r="AL361" s="179">
        <f t="shared" si="232"/>
        <v>0</v>
      </c>
      <c r="AM361" s="180">
        <f>IF(L361=1,Stundensätze!$D$13,IF(L361=2,Stundensätze!$D$17,IF(L361=4,Stundensätze!$D$21,"")))</f>
        <v>0</v>
      </c>
      <c r="AN361" s="180">
        <f>IF(L361=1,Stundensätze!$D$15,IF(L361=2,Stundensätze!$D$19,IF(L361=4,Stundensätze!$D$23,"")))</f>
        <v>0</v>
      </c>
      <c r="AO361" s="180" t="e">
        <f t="shared" si="247"/>
        <v>#DIV/0!</v>
      </c>
      <c r="AP361" s="180">
        <f t="shared" si="248"/>
        <v>0</v>
      </c>
      <c r="AQ361" s="192" t="e">
        <f t="shared" si="249"/>
        <v>#DIV/0!</v>
      </c>
      <c r="AR361" s="192" t="e">
        <f t="shared" si="250"/>
        <v>#DIV/0!</v>
      </c>
      <c r="AS361" s="193" t="e">
        <f t="shared" si="251"/>
        <v>#DIV/0!</v>
      </c>
      <c r="AT361" s="258" t="str">
        <f>IF(K361=0,0,VLOOKUP(K361,Kostenstellen!A:B,2,FALSE))</f>
        <v xml:space="preserve">Rosentrittklinik         </v>
      </c>
      <c r="AU361" s="68" t="str">
        <f t="shared" si="238"/>
        <v>O</v>
      </c>
      <c r="AV361" s="68" t="str">
        <f t="shared" si="239"/>
        <v/>
      </c>
      <c r="AW361" s="68">
        <f>IF(AF361=0,0,VLOOKUP($H361,Leistungszahlen!$A$11:$H$158,4,FALSE))</f>
        <v>0</v>
      </c>
      <c r="AX361" s="68">
        <f>IF(AF361=0,0,VLOOKUP($H361,Leistungszahlen!$A$11:$H$158,5,FALSE))</f>
        <v>0</v>
      </c>
      <c r="AY361" s="68">
        <f>IF(AG361=0,0,VLOOKUP($H361,Leistungszahlen!$A$11:$H$158,6,FALSE))</f>
        <v>0</v>
      </c>
      <c r="AZ361" s="68">
        <f t="shared" si="240"/>
        <v>0</v>
      </c>
      <c r="BA361" s="68">
        <f t="shared" si="241"/>
        <v>0</v>
      </c>
      <c r="BC361" s="68">
        <f t="shared" si="252"/>
        <v>0</v>
      </c>
      <c r="BD361" s="285"/>
    </row>
    <row r="362" spans="1:56" s="68" customFormat="1" ht="22.5">
      <c r="A362" s="200"/>
      <c r="B362" s="200"/>
      <c r="C362" s="200" t="s">
        <v>354</v>
      </c>
      <c r="D362" s="200" t="s">
        <v>204</v>
      </c>
      <c r="E362" s="200" t="s">
        <v>349</v>
      </c>
      <c r="F362" s="200" t="s">
        <v>1076</v>
      </c>
      <c r="G362" s="200" t="s">
        <v>365</v>
      </c>
      <c r="H362" s="201" t="s">
        <v>212</v>
      </c>
      <c r="I362" s="202">
        <v>18.88</v>
      </c>
      <c r="J362" s="200" t="s">
        <v>778</v>
      </c>
      <c r="K362" s="176">
        <v>3</v>
      </c>
      <c r="L362" s="176">
        <v>1</v>
      </c>
      <c r="M362" s="176"/>
      <c r="N362" s="286">
        <v>6</v>
      </c>
      <c r="O362" s="286"/>
      <c r="P362" s="176"/>
      <c r="Q362" s="203">
        <f t="shared" si="233"/>
        <v>6</v>
      </c>
      <c r="R362" s="203">
        <f t="shared" si="234"/>
        <v>0</v>
      </c>
      <c r="S362" s="203">
        <f t="shared" si="235"/>
        <v>0</v>
      </c>
      <c r="T362" s="203">
        <f t="shared" si="236"/>
        <v>0</v>
      </c>
      <c r="U362" s="203">
        <f t="shared" si="237"/>
        <v>0</v>
      </c>
      <c r="V362" s="175">
        <f>IF(Q362&gt;0,VLOOKUP(Q362,Jahresfaktoren!$A$11:$B$24,2,),0)</f>
        <v>302</v>
      </c>
      <c r="W362" s="175">
        <f>IF(R362&gt;0,VLOOKUP(R362,Jahresfaktoren!$D$11:$E$24,2,),0)</f>
        <v>0</v>
      </c>
      <c r="X362" s="175">
        <f>IF(S362&gt;0,VLOOKUP(S362,Jahresfaktoren!$A$28:$B$29,2,),0)</f>
        <v>0</v>
      </c>
      <c r="Y362" s="175">
        <f>IF(T362&gt;0,VLOOKUP(T362,Jahresfaktoren!$A$28:$B$29,2,),0)</f>
        <v>0</v>
      </c>
      <c r="Z362" s="175">
        <f>IF(U362&gt;0,VLOOKUP(U362,Jahresfaktoren!$A$32:$B$33,2,),)</f>
        <v>0</v>
      </c>
      <c r="AA362" s="177">
        <f t="shared" si="242"/>
        <v>5701.7599999999993</v>
      </c>
      <c r="AB362" s="177" t="str">
        <f t="shared" si="243"/>
        <v/>
      </c>
      <c r="AC362" s="177" t="str">
        <f t="shared" si="244"/>
        <v/>
      </c>
      <c r="AD362" s="177" t="str">
        <f t="shared" si="245"/>
        <v/>
      </c>
      <c r="AE362" s="177" t="str">
        <f t="shared" si="246"/>
        <v/>
      </c>
      <c r="AF362" s="178">
        <f>IF(Q362&gt;0,VLOOKUP(H362,Leistungszahlen!$A$11:$C$158,3,),0)</f>
        <v>0</v>
      </c>
      <c r="AG362" s="178">
        <f>IF(R362&gt;0,VLOOKUP(H362,Leistungszahlen!$A$11:$F$158,6,),IF(T362&gt;0,VLOOKUP(H362,Leistungszahlen!$A$11:$F$158,6,),0))</f>
        <v>0</v>
      </c>
      <c r="AH362" s="179" t="e">
        <f t="shared" si="228"/>
        <v>#DIV/0!</v>
      </c>
      <c r="AI362" s="179">
        <f t="shared" si="229"/>
        <v>0</v>
      </c>
      <c r="AJ362" s="179">
        <f t="shared" si="230"/>
        <v>0</v>
      </c>
      <c r="AK362" s="179">
        <f t="shared" si="231"/>
        <v>0</v>
      </c>
      <c r="AL362" s="179">
        <f t="shared" si="232"/>
        <v>0</v>
      </c>
      <c r="AM362" s="180">
        <f>IF(L362=1,Stundensätze!$D$13,IF(L362=2,Stundensätze!$D$17,IF(L362=4,Stundensätze!$D$21,"")))</f>
        <v>0</v>
      </c>
      <c r="AN362" s="180">
        <f>IF(L362=1,Stundensätze!$D$15,IF(L362=2,Stundensätze!$D$19,IF(L362=4,Stundensätze!$D$23,"")))</f>
        <v>0</v>
      </c>
      <c r="AO362" s="180" t="e">
        <f t="shared" si="247"/>
        <v>#DIV/0!</v>
      </c>
      <c r="AP362" s="180">
        <f t="shared" si="248"/>
        <v>0</v>
      </c>
      <c r="AQ362" s="192" t="e">
        <f t="shared" si="249"/>
        <v>#DIV/0!</v>
      </c>
      <c r="AR362" s="192" t="e">
        <f t="shared" si="250"/>
        <v>#DIV/0!</v>
      </c>
      <c r="AS362" s="193" t="e">
        <f t="shared" si="251"/>
        <v>#DIV/0!</v>
      </c>
      <c r="AT362" s="258" t="str">
        <f>IF(K362=0,0,VLOOKUP(K362,Kostenstellen!A:B,2,FALSE))</f>
        <v xml:space="preserve">Rosentrittklinik         </v>
      </c>
      <c r="AU362" s="68" t="str">
        <f t="shared" si="238"/>
        <v>N</v>
      </c>
      <c r="AV362" s="68" t="str">
        <f t="shared" si="239"/>
        <v/>
      </c>
      <c r="AW362" s="68">
        <f>IF(AF362=0,0,VLOOKUP($H362,Leistungszahlen!$A$11:$H$158,4,FALSE))</f>
        <v>0</v>
      </c>
      <c r="AX362" s="68">
        <f>IF(AF362=0,0,VLOOKUP($H362,Leistungszahlen!$A$11:$H$158,5,FALSE))</f>
        <v>0</v>
      </c>
      <c r="AY362" s="68">
        <f>IF(AG362=0,0,VLOOKUP($H362,Leistungszahlen!$A$11:$H$158,6,FALSE))</f>
        <v>0</v>
      </c>
      <c r="AZ362" s="68">
        <f t="shared" si="240"/>
        <v>0</v>
      </c>
      <c r="BA362" s="68">
        <f t="shared" si="241"/>
        <v>0</v>
      </c>
      <c r="BC362" s="68">
        <f t="shared" si="252"/>
        <v>0</v>
      </c>
      <c r="BD362" s="285"/>
    </row>
    <row r="363" spans="1:56" s="68" customFormat="1" ht="22.5">
      <c r="A363" s="200"/>
      <c r="B363" s="200"/>
      <c r="C363" s="200" t="s">
        <v>354</v>
      </c>
      <c r="D363" s="200" t="s">
        <v>204</v>
      </c>
      <c r="E363" s="200" t="s">
        <v>349</v>
      </c>
      <c r="F363" s="200" t="s">
        <v>1076</v>
      </c>
      <c r="G363" s="200" t="s">
        <v>365</v>
      </c>
      <c r="H363" s="201" t="s">
        <v>212</v>
      </c>
      <c r="I363" s="202">
        <v>18.559999999999999</v>
      </c>
      <c r="J363" s="200" t="s">
        <v>778</v>
      </c>
      <c r="K363" s="176">
        <v>3</v>
      </c>
      <c r="L363" s="176">
        <v>1</v>
      </c>
      <c r="M363" s="176"/>
      <c r="N363" s="286">
        <v>6</v>
      </c>
      <c r="O363" s="286"/>
      <c r="P363" s="176"/>
      <c r="Q363" s="203">
        <f t="shared" si="233"/>
        <v>6</v>
      </c>
      <c r="R363" s="203">
        <f t="shared" si="234"/>
        <v>0</v>
      </c>
      <c r="S363" s="203">
        <f t="shared" si="235"/>
        <v>0</v>
      </c>
      <c r="T363" s="203">
        <f t="shared" si="236"/>
        <v>0</v>
      </c>
      <c r="U363" s="203">
        <f t="shared" si="237"/>
        <v>0</v>
      </c>
      <c r="V363" s="175">
        <f>IF(Q363&gt;0,VLOOKUP(Q363,Jahresfaktoren!$A$11:$B$24,2,),0)</f>
        <v>302</v>
      </c>
      <c r="W363" s="175">
        <f>IF(R363&gt;0,VLOOKUP(R363,Jahresfaktoren!$D$11:$E$24,2,),0)</f>
        <v>0</v>
      </c>
      <c r="X363" s="175">
        <f>IF(S363&gt;0,VLOOKUP(S363,Jahresfaktoren!$A$28:$B$29,2,),0)</f>
        <v>0</v>
      </c>
      <c r="Y363" s="175">
        <f>IF(T363&gt;0,VLOOKUP(T363,Jahresfaktoren!$A$28:$B$29,2,),0)</f>
        <v>0</v>
      </c>
      <c r="Z363" s="175">
        <f>IF(U363&gt;0,VLOOKUP(U363,Jahresfaktoren!$A$32:$B$33,2,),)</f>
        <v>0</v>
      </c>
      <c r="AA363" s="177">
        <f t="shared" si="242"/>
        <v>5605.12</v>
      </c>
      <c r="AB363" s="177" t="str">
        <f t="shared" si="243"/>
        <v/>
      </c>
      <c r="AC363" s="177" t="str">
        <f t="shared" si="244"/>
        <v/>
      </c>
      <c r="AD363" s="177" t="str">
        <f t="shared" si="245"/>
        <v/>
      </c>
      <c r="AE363" s="177" t="str">
        <f t="shared" si="246"/>
        <v/>
      </c>
      <c r="AF363" s="178">
        <f>IF(Q363&gt;0,VLOOKUP(H363,Leistungszahlen!$A$11:$C$158,3,),0)</f>
        <v>0</v>
      </c>
      <c r="AG363" s="178">
        <f>IF(R363&gt;0,VLOOKUP(H363,Leistungszahlen!$A$11:$F$158,6,),IF(T363&gt;0,VLOOKUP(H363,Leistungszahlen!$A$11:$F$158,6,),0))</f>
        <v>0</v>
      </c>
      <c r="AH363" s="179" t="e">
        <f t="shared" si="228"/>
        <v>#DIV/0!</v>
      </c>
      <c r="AI363" s="179">
        <f t="shared" si="229"/>
        <v>0</v>
      </c>
      <c r="AJ363" s="179">
        <f t="shared" si="230"/>
        <v>0</v>
      </c>
      <c r="AK363" s="179">
        <f t="shared" si="231"/>
        <v>0</v>
      </c>
      <c r="AL363" s="179">
        <f t="shared" si="232"/>
        <v>0</v>
      </c>
      <c r="AM363" s="180">
        <f>IF(L363=1,Stundensätze!$D$13,IF(L363=2,Stundensätze!$D$17,IF(L363=4,Stundensätze!$D$21,"")))</f>
        <v>0</v>
      </c>
      <c r="AN363" s="180">
        <f>IF(L363=1,Stundensätze!$D$15,IF(L363=2,Stundensätze!$D$19,IF(L363=4,Stundensätze!$D$23,"")))</f>
        <v>0</v>
      </c>
      <c r="AO363" s="180" t="e">
        <f t="shared" si="247"/>
        <v>#DIV/0!</v>
      </c>
      <c r="AP363" s="180">
        <f t="shared" si="248"/>
        <v>0</v>
      </c>
      <c r="AQ363" s="192" t="e">
        <f t="shared" si="249"/>
        <v>#DIV/0!</v>
      </c>
      <c r="AR363" s="192" t="e">
        <f t="shared" si="250"/>
        <v>#DIV/0!</v>
      </c>
      <c r="AS363" s="193" t="e">
        <f t="shared" si="251"/>
        <v>#DIV/0!</v>
      </c>
      <c r="AT363" s="258" t="str">
        <f>IF(K363=0,0,VLOOKUP(K363,Kostenstellen!A:B,2,FALSE))</f>
        <v xml:space="preserve">Rosentrittklinik         </v>
      </c>
      <c r="AU363" s="68" t="str">
        <f t="shared" si="238"/>
        <v>N</v>
      </c>
      <c r="AV363" s="68" t="str">
        <f t="shared" si="239"/>
        <v/>
      </c>
      <c r="AW363" s="68">
        <f>IF(AF363=0,0,VLOOKUP($H363,Leistungszahlen!$A$11:$H$158,4,FALSE))</f>
        <v>0</v>
      </c>
      <c r="AX363" s="68">
        <f>IF(AF363=0,0,VLOOKUP($H363,Leistungszahlen!$A$11:$H$158,5,FALSE))</f>
        <v>0</v>
      </c>
      <c r="AY363" s="68">
        <f>IF(AG363=0,0,VLOOKUP($H363,Leistungszahlen!$A$11:$H$158,6,FALSE))</f>
        <v>0</v>
      </c>
      <c r="AZ363" s="68">
        <f t="shared" si="240"/>
        <v>0</v>
      </c>
      <c r="BA363" s="68">
        <f t="shared" si="241"/>
        <v>0</v>
      </c>
      <c r="BC363" s="68">
        <f t="shared" si="252"/>
        <v>0</v>
      </c>
      <c r="BD363" s="285"/>
    </row>
    <row r="364" spans="1:56" s="68" customFormat="1" ht="22.5">
      <c r="A364" s="200"/>
      <c r="B364" s="200"/>
      <c r="C364" s="200" t="s">
        <v>354</v>
      </c>
      <c r="D364" s="200" t="s">
        <v>204</v>
      </c>
      <c r="E364" s="200" t="s">
        <v>349</v>
      </c>
      <c r="F364" s="200" t="s">
        <v>1077</v>
      </c>
      <c r="G364" s="200" t="s">
        <v>366</v>
      </c>
      <c r="H364" s="201" t="s">
        <v>212</v>
      </c>
      <c r="I364" s="202">
        <v>39.68</v>
      </c>
      <c r="J364" s="200" t="s">
        <v>778</v>
      </c>
      <c r="K364" s="176">
        <v>3</v>
      </c>
      <c r="L364" s="176">
        <v>1</v>
      </c>
      <c r="M364" s="176"/>
      <c r="N364" s="286">
        <v>6</v>
      </c>
      <c r="O364" s="286"/>
      <c r="P364" s="176"/>
      <c r="Q364" s="203">
        <f t="shared" si="233"/>
        <v>6</v>
      </c>
      <c r="R364" s="203">
        <f t="shared" si="234"/>
        <v>0</v>
      </c>
      <c r="S364" s="203">
        <f t="shared" si="235"/>
        <v>0</v>
      </c>
      <c r="T364" s="203">
        <f t="shared" si="236"/>
        <v>0</v>
      </c>
      <c r="U364" s="203">
        <f t="shared" si="237"/>
        <v>0</v>
      </c>
      <c r="V364" s="175">
        <f>IF(Q364&gt;0,VLOOKUP(Q364,Jahresfaktoren!$A$11:$B$24,2,),0)</f>
        <v>302</v>
      </c>
      <c r="W364" s="175">
        <f>IF(R364&gt;0,VLOOKUP(R364,Jahresfaktoren!$D$11:$E$24,2,),0)</f>
        <v>0</v>
      </c>
      <c r="X364" s="175">
        <f>IF(S364&gt;0,VLOOKUP(S364,Jahresfaktoren!$A$28:$B$29,2,),0)</f>
        <v>0</v>
      </c>
      <c r="Y364" s="175">
        <f>IF(T364&gt;0,VLOOKUP(T364,Jahresfaktoren!$A$28:$B$29,2,),0)</f>
        <v>0</v>
      </c>
      <c r="Z364" s="175">
        <f>IF(U364&gt;0,VLOOKUP(U364,Jahresfaktoren!$A$32:$B$33,2,),)</f>
        <v>0</v>
      </c>
      <c r="AA364" s="177">
        <f t="shared" si="242"/>
        <v>11983.36</v>
      </c>
      <c r="AB364" s="177" t="str">
        <f t="shared" si="243"/>
        <v/>
      </c>
      <c r="AC364" s="177" t="str">
        <f t="shared" si="244"/>
        <v/>
      </c>
      <c r="AD364" s="177" t="str">
        <f t="shared" si="245"/>
        <v/>
      </c>
      <c r="AE364" s="177" t="str">
        <f t="shared" si="246"/>
        <v/>
      </c>
      <c r="AF364" s="178">
        <f>IF(Q364&gt;0,VLOOKUP(H364,Leistungszahlen!$A$11:$C$158,3,),0)</f>
        <v>0</v>
      </c>
      <c r="AG364" s="178">
        <f>IF(R364&gt;0,VLOOKUP(H364,Leistungszahlen!$A$11:$F$158,6,),IF(T364&gt;0,VLOOKUP(H364,Leistungszahlen!$A$11:$F$158,6,),0))</f>
        <v>0</v>
      </c>
      <c r="AH364" s="179" t="e">
        <f t="shared" si="228"/>
        <v>#DIV/0!</v>
      </c>
      <c r="AI364" s="179">
        <f t="shared" si="229"/>
        <v>0</v>
      </c>
      <c r="AJ364" s="179">
        <f t="shared" si="230"/>
        <v>0</v>
      </c>
      <c r="AK364" s="179">
        <f t="shared" si="231"/>
        <v>0</v>
      </c>
      <c r="AL364" s="179">
        <f t="shared" si="232"/>
        <v>0</v>
      </c>
      <c r="AM364" s="180">
        <f>IF(L364=1,Stundensätze!$D$13,IF(L364=2,Stundensätze!$D$17,IF(L364=4,Stundensätze!$D$21,"")))</f>
        <v>0</v>
      </c>
      <c r="AN364" s="180">
        <f>IF(L364=1,Stundensätze!$D$15,IF(L364=2,Stundensätze!$D$19,IF(L364=4,Stundensätze!$D$23,"")))</f>
        <v>0</v>
      </c>
      <c r="AO364" s="180" t="e">
        <f t="shared" si="247"/>
        <v>#DIV/0!</v>
      </c>
      <c r="AP364" s="180">
        <f t="shared" si="248"/>
        <v>0</v>
      </c>
      <c r="AQ364" s="192" t="e">
        <f t="shared" si="249"/>
        <v>#DIV/0!</v>
      </c>
      <c r="AR364" s="192" t="e">
        <f t="shared" si="250"/>
        <v>#DIV/0!</v>
      </c>
      <c r="AS364" s="193" t="e">
        <f t="shared" si="251"/>
        <v>#DIV/0!</v>
      </c>
      <c r="AT364" s="258" t="str">
        <f>IF(K364=0,0,VLOOKUP(K364,Kostenstellen!A:B,2,FALSE))</f>
        <v xml:space="preserve">Rosentrittklinik         </v>
      </c>
      <c r="AU364" s="68" t="str">
        <f t="shared" si="238"/>
        <v>N</v>
      </c>
      <c r="AV364" s="68" t="str">
        <f t="shared" si="239"/>
        <v/>
      </c>
      <c r="AW364" s="68">
        <f>IF(AF364=0,0,VLOOKUP($H364,Leistungszahlen!$A$11:$H$158,4,FALSE))</f>
        <v>0</v>
      </c>
      <c r="AX364" s="68">
        <f>IF(AF364=0,0,VLOOKUP($H364,Leistungszahlen!$A$11:$H$158,5,FALSE))</f>
        <v>0</v>
      </c>
      <c r="AY364" s="68">
        <f>IF(AG364=0,0,VLOOKUP($H364,Leistungszahlen!$A$11:$H$158,6,FALSE))</f>
        <v>0</v>
      </c>
      <c r="AZ364" s="68">
        <f t="shared" si="240"/>
        <v>0</v>
      </c>
      <c r="BA364" s="68">
        <f t="shared" si="241"/>
        <v>0</v>
      </c>
      <c r="BC364" s="68">
        <f t="shared" si="252"/>
        <v>0</v>
      </c>
      <c r="BD364" s="285"/>
    </row>
    <row r="365" spans="1:56" s="68" customFormat="1" ht="22.5">
      <c r="A365" s="200"/>
      <c r="B365" s="200"/>
      <c r="C365" s="200" t="s">
        <v>354</v>
      </c>
      <c r="D365" s="200" t="s">
        <v>204</v>
      </c>
      <c r="E365" s="200" t="s">
        <v>349</v>
      </c>
      <c r="F365" s="200" t="s">
        <v>1078</v>
      </c>
      <c r="G365" s="200" t="s">
        <v>367</v>
      </c>
      <c r="H365" s="201" t="s">
        <v>212</v>
      </c>
      <c r="I365" s="202">
        <v>17.28</v>
      </c>
      <c r="J365" s="200" t="s">
        <v>778</v>
      </c>
      <c r="K365" s="176">
        <v>3</v>
      </c>
      <c r="L365" s="176">
        <v>1</v>
      </c>
      <c r="M365" s="176"/>
      <c r="N365" s="286">
        <v>5</v>
      </c>
      <c r="O365" s="286"/>
      <c r="P365" s="176"/>
      <c r="Q365" s="203">
        <f t="shared" si="233"/>
        <v>5</v>
      </c>
      <c r="R365" s="203">
        <f t="shared" si="234"/>
        <v>0</v>
      </c>
      <c r="S365" s="203">
        <f t="shared" si="235"/>
        <v>0</v>
      </c>
      <c r="T365" s="203">
        <f t="shared" si="236"/>
        <v>0</v>
      </c>
      <c r="U365" s="203">
        <f t="shared" si="237"/>
        <v>0</v>
      </c>
      <c r="V365" s="175">
        <f>IF(Q365&gt;0,VLOOKUP(Q365,Jahresfaktoren!$A$11:$B$24,2,),0)</f>
        <v>250</v>
      </c>
      <c r="W365" s="175">
        <f>IF(R365&gt;0,VLOOKUP(R365,Jahresfaktoren!$D$11:$E$24,2,),0)</f>
        <v>0</v>
      </c>
      <c r="X365" s="175">
        <f>IF(S365&gt;0,VLOOKUP(S365,Jahresfaktoren!$A$28:$B$29,2,),0)</f>
        <v>0</v>
      </c>
      <c r="Y365" s="175">
        <f>IF(T365&gt;0,VLOOKUP(T365,Jahresfaktoren!$A$28:$B$29,2,),0)</f>
        <v>0</v>
      </c>
      <c r="Z365" s="175">
        <f>IF(U365&gt;0,VLOOKUP(U365,Jahresfaktoren!$A$32:$B$33,2,),)</f>
        <v>0</v>
      </c>
      <c r="AA365" s="177">
        <f t="shared" si="242"/>
        <v>4320</v>
      </c>
      <c r="AB365" s="177" t="str">
        <f t="shared" si="243"/>
        <v/>
      </c>
      <c r="AC365" s="177" t="str">
        <f t="shared" si="244"/>
        <v/>
      </c>
      <c r="AD365" s="177" t="str">
        <f t="shared" si="245"/>
        <v/>
      </c>
      <c r="AE365" s="177" t="str">
        <f t="shared" si="246"/>
        <v/>
      </c>
      <c r="AF365" s="178">
        <f>IF(Q365&gt;0,VLOOKUP(H365,Leistungszahlen!$A$11:$C$158,3,),0)</f>
        <v>0</v>
      </c>
      <c r="AG365" s="178">
        <f>IF(R365&gt;0,VLOOKUP(H365,Leistungszahlen!$A$11:$F$158,6,),IF(T365&gt;0,VLOOKUP(H365,Leistungszahlen!$A$11:$F$158,6,),0))</f>
        <v>0</v>
      </c>
      <c r="AH365" s="179" t="e">
        <f t="shared" si="228"/>
        <v>#DIV/0!</v>
      </c>
      <c r="AI365" s="179">
        <f t="shared" si="229"/>
        <v>0</v>
      </c>
      <c r="AJ365" s="179">
        <f t="shared" si="230"/>
        <v>0</v>
      </c>
      <c r="AK365" s="179">
        <f t="shared" si="231"/>
        <v>0</v>
      </c>
      <c r="AL365" s="179">
        <f t="shared" si="232"/>
        <v>0</v>
      </c>
      <c r="AM365" s="180">
        <f>IF(L365=1,Stundensätze!$D$13,IF(L365=2,Stundensätze!$D$17,IF(L365=4,Stundensätze!$D$21,"")))</f>
        <v>0</v>
      </c>
      <c r="AN365" s="180">
        <f>IF(L365=1,Stundensätze!$D$15,IF(L365=2,Stundensätze!$D$19,IF(L365=4,Stundensätze!$D$23,"")))</f>
        <v>0</v>
      </c>
      <c r="AO365" s="180" t="e">
        <f t="shared" si="247"/>
        <v>#DIV/0!</v>
      </c>
      <c r="AP365" s="180">
        <f t="shared" si="248"/>
        <v>0</v>
      </c>
      <c r="AQ365" s="192" t="e">
        <f t="shared" si="249"/>
        <v>#DIV/0!</v>
      </c>
      <c r="AR365" s="192" t="e">
        <f t="shared" si="250"/>
        <v>#DIV/0!</v>
      </c>
      <c r="AS365" s="193" t="e">
        <f t="shared" si="251"/>
        <v>#DIV/0!</v>
      </c>
      <c r="AT365" s="258" t="str">
        <f>IF(K365=0,0,VLOOKUP(K365,Kostenstellen!A:B,2,FALSE))</f>
        <v xml:space="preserve">Rosentrittklinik         </v>
      </c>
      <c r="AU365" s="68" t="str">
        <f t="shared" si="238"/>
        <v>N</v>
      </c>
      <c r="AV365" s="68" t="str">
        <f t="shared" si="239"/>
        <v/>
      </c>
      <c r="AW365" s="68">
        <f>IF(AF365=0,0,VLOOKUP($H365,Leistungszahlen!$A$11:$H$158,4,FALSE))</f>
        <v>0</v>
      </c>
      <c r="AX365" s="68">
        <f>IF(AF365=0,0,VLOOKUP($H365,Leistungszahlen!$A$11:$H$158,5,FALSE))</f>
        <v>0</v>
      </c>
      <c r="AY365" s="68">
        <f>IF(AG365=0,0,VLOOKUP($H365,Leistungszahlen!$A$11:$H$158,6,FALSE))</f>
        <v>0</v>
      </c>
      <c r="AZ365" s="68">
        <f t="shared" si="240"/>
        <v>0</v>
      </c>
      <c r="BA365" s="68">
        <f t="shared" si="241"/>
        <v>0</v>
      </c>
      <c r="BC365" s="68">
        <f t="shared" si="252"/>
        <v>0</v>
      </c>
      <c r="BD365" s="285"/>
    </row>
    <row r="366" spans="1:56" s="68" customFormat="1" ht="22.5">
      <c r="A366" s="200"/>
      <c r="B366" s="200"/>
      <c r="C366" s="200" t="s">
        <v>354</v>
      </c>
      <c r="D366" s="200" t="s">
        <v>204</v>
      </c>
      <c r="E366" s="200" t="s">
        <v>897</v>
      </c>
      <c r="F366" s="200"/>
      <c r="G366" s="200" t="s">
        <v>1079</v>
      </c>
      <c r="H366" s="201" t="s">
        <v>218</v>
      </c>
      <c r="I366" s="202">
        <v>15.23</v>
      </c>
      <c r="J366" s="200" t="s">
        <v>778</v>
      </c>
      <c r="K366" s="176">
        <v>3</v>
      </c>
      <c r="L366" s="176">
        <v>1</v>
      </c>
      <c r="M366" s="176">
        <v>0</v>
      </c>
      <c r="N366" s="286">
        <v>6</v>
      </c>
      <c r="O366" s="286"/>
      <c r="P366" s="176"/>
      <c r="Q366" s="203">
        <f t="shared" si="233"/>
        <v>6</v>
      </c>
      <c r="R366" s="203">
        <f t="shared" si="234"/>
        <v>0</v>
      </c>
      <c r="S366" s="203">
        <f t="shared" si="235"/>
        <v>0</v>
      </c>
      <c r="T366" s="203">
        <f t="shared" si="236"/>
        <v>0</v>
      </c>
      <c r="U366" s="203">
        <f t="shared" si="237"/>
        <v>0</v>
      </c>
      <c r="V366" s="175">
        <f>IF(Q366&gt;0,VLOOKUP(Q366,Jahresfaktoren!$A$11:$B$24,2,),0)</f>
        <v>302</v>
      </c>
      <c r="W366" s="175">
        <f>IF(R366&gt;0,VLOOKUP(R366,Jahresfaktoren!$D$11:$E$24,2,),0)</f>
        <v>0</v>
      </c>
      <c r="X366" s="175">
        <f>IF(S366&gt;0,VLOOKUP(S366,Jahresfaktoren!$A$28:$B$29,2,),0)</f>
        <v>0</v>
      </c>
      <c r="Y366" s="175">
        <f>IF(T366&gt;0,VLOOKUP(T366,Jahresfaktoren!$A$28:$B$29,2,),0)</f>
        <v>0</v>
      </c>
      <c r="Z366" s="175">
        <f>IF(U366&gt;0,VLOOKUP(U366,Jahresfaktoren!$A$32:$B$33,2,),)</f>
        <v>0</v>
      </c>
      <c r="AA366" s="177">
        <f t="shared" si="242"/>
        <v>4599.46</v>
      </c>
      <c r="AB366" s="177" t="str">
        <f t="shared" si="243"/>
        <v/>
      </c>
      <c r="AC366" s="177" t="str">
        <f t="shared" si="244"/>
        <v/>
      </c>
      <c r="AD366" s="177" t="str">
        <f t="shared" si="245"/>
        <v/>
      </c>
      <c r="AE366" s="177" t="str">
        <f t="shared" si="246"/>
        <v/>
      </c>
      <c r="AF366" s="178">
        <f>IF(Q366&gt;0,VLOOKUP(H366,Leistungszahlen!$A$11:$C$158,3,),0)</f>
        <v>0</v>
      </c>
      <c r="AG366" s="178">
        <f>IF(R366&gt;0,VLOOKUP(H366,Leistungszahlen!$A$11:$F$158,6,),IF(T366&gt;0,VLOOKUP(H366,Leistungszahlen!$A$11:$F$158,6,),0))</f>
        <v>0</v>
      </c>
      <c r="AH366" s="179" t="e">
        <f t="shared" si="228"/>
        <v>#DIV/0!</v>
      </c>
      <c r="AI366" s="179">
        <f t="shared" si="229"/>
        <v>0</v>
      </c>
      <c r="AJ366" s="179">
        <f t="shared" si="230"/>
        <v>0</v>
      </c>
      <c r="AK366" s="179">
        <f t="shared" si="231"/>
        <v>0</v>
      </c>
      <c r="AL366" s="179">
        <f t="shared" si="232"/>
        <v>0</v>
      </c>
      <c r="AM366" s="180">
        <f>IF(L366=1,Stundensätze!$D$13,IF(L366=2,Stundensätze!$D$17,IF(L366=4,Stundensätze!$D$21,"")))</f>
        <v>0</v>
      </c>
      <c r="AN366" s="180">
        <f>IF(L366=1,Stundensätze!$D$15,IF(L366=2,Stundensätze!$D$19,IF(L366=4,Stundensätze!$D$23,"")))</f>
        <v>0</v>
      </c>
      <c r="AO366" s="180" t="e">
        <f t="shared" si="247"/>
        <v>#DIV/0!</v>
      </c>
      <c r="AP366" s="180">
        <f t="shared" si="248"/>
        <v>0</v>
      </c>
      <c r="AQ366" s="192" t="e">
        <f t="shared" si="249"/>
        <v>#DIV/0!</v>
      </c>
      <c r="AR366" s="192" t="e">
        <f t="shared" si="250"/>
        <v>#DIV/0!</v>
      </c>
      <c r="AS366" s="193" t="e">
        <f t="shared" si="251"/>
        <v>#DIV/0!</v>
      </c>
      <c r="AT366" s="258" t="str">
        <f>IF(K366=0,0,VLOOKUP(K366,Kostenstellen!A:B,2,FALSE))</f>
        <v xml:space="preserve">Rosentrittklinik         </v>
      </c>
      <c r="AU366" s="68" t="str">
        <f t="shared" si="238"/>
        <v>U</v>
      </c>
      <c r="AV366" s="68" t="str">
        <f t="shared" si="239"/>
        <v/>
      </c>
      <c r="AW366" s="68">
        <f>IF(AF366=0,0,VLOOKUP($H366,Leistungszahlen!$A$11:$H$158,4,FALSE))</f>
        <v>0</v>
      </c>
      <c r="AX366" s="68">
        <f>IF(AF366=0,0,VLOOKUP($H366,Leistungszahlen!$A$11:$H$158,5,FALSE))</f>
        <v>0</v>
      </c>
      <c r="AY366" s="68">
        <f>IF(AG366=0,0,VLOOKUP($H366,Leistungszahlen!$A$11:$H$158,6,FALSE))</f>
        <v>0</v>
      </c>
      <c r="AZ366" s="68">
        <f t="shared" si="240"/>
        <v>0</v>
      </c>
      <c r="BA366" s="68">
        <f t="shared" si="241"/>
        <v>0</v>
      </c>
      <c r="BC366" s="68">
        <f t="shared" si="252"/>
        <v>0</v>
      </c>
      <c r="BD366" s="285"/>
    </row>
    <row r="367" spans="1:56" s="68" customFormat="1" ht="22.5">
      <c r="A367" s="200"/>
      <c r="B367" s="200"/>
      <c r="C367" s="200" t="s">
        <v>354</v>
      </c>
      <c r="D367" s="200" t="s">
        <v>204</v>
      </c>
      <c r="E367" s="200" t="s">
        <v>350</v>
      </c>
      <c r="F367" s="200" t="s">
        <v>1080</v>
      </c>
      <c r="G367" s="200" t="s">
        <v>1081</v>
      </c>
      <c r="H367" s="201" t="s">
        <v>206</v>
      </c>
      <c r="I367" s="202">
        <v>1.82</v>
      </c>
      <c r="J367" s="200" t="s">
        <v>560</v>
      </c>
      <c r="K367" s="176">
        <v>3</v>
      </c>
      <c r="L367" s="176">
        <v>1</v>
      </c>
      <c r="M367" s="176" t="s">
        <v>119</v>
      </c>
      <c r="N367" s="286">
        <v>1</v>
      </c>
      <c r="O367" s="286"/>
      <c r="P367" s="176"/>
      <c r="Q367" s="203">
        <f t="shared" si="233"/>
        <v>0</v>
      </c>
      <c r="R367" s="203">
        <f t="shared" si="234"/>
        <v>0</v>
      </c>
      <c r="S367" s="203">
        <f t="shared" si="235"/>
        <v>0</v>
      </c>
      <c r="T367" s="203">
        <f t="shared" si="236"/>
        <v>0</v>
      </c>
      <c r="U367" s="203">
        <f t="shared" si="237"/>
        <v>0</v>
      </c>
      <c r="V367" s="175">
        <f>IF(Q367&gt;0,VLOOKUP(Q367,Jahresfaktoren!$A$11:$B$24,2,),0)</f>
        <v>0</v>
      </c>
      <c r="W367" s="175">
        <f>IF(R367&gt;0,VLOOKUP(R367,Jahresfaktoren!$D$11:$E$24,2,),0)</f>
        <v>0</v>
      </c>
      <c r="X367" s="175">
        <f>IF(S367&gt;0,VLOOKUP(S367,Jahresfaktoren!$A$28:$B$29,2,),0)</f>
        <v>0</v>
      </c>
      <c r="Y367" s="175">
        <f>IF(T367&gt;0,VLOOKUP(T367,Jahresfaktoren!$A$28:$B$29,2,),0)</f>
        <v>0</v>
      </c>
      <c r="Z367" s="175">
        <f>IF(U367&gt;0,VLOOKUP(U367,Jahresfaktoren!$A$32:$B$33,2,),)</f>
        <v>0</v>
      </c>
      <c r="AA367" s="177" t="str">
        <f t="shared" si="242"/>
        <v/>
      </c>
      <c r="AB367" s="177" t="str">
        <f t="shared" si="243"/>
        <v/>
      </c>
      <c r="AC367" s="177" t="str">
        <f t="shared" si="244"/>
        <v/>
      </c>
      <c r="AD367" s="177" t="str">
        <f t="shared" si="245"/>
        <v/>
      </c>
      <c r="AE367" s="177" t="str">
        <f t="shared" si="246"/>
        <v/>
      </c>
      <c r="AF367" s="178">
        <f>IF(Q367&gt;0,VLOOKUP(H367,Leistungszahlen!$A$11:$C$158,3,),0)</f>
        <v>0</v>
      </c>
      <c r="AG367" s="178">
        <f>IF(R367&gt;0,VLOOKUP(H367,Leistungszahlen!$A$11:$F$158,6,),IF(T367&gt;0,VLOOKUP(H367,Leistungszahlen!$A$11:$F$158,6,),0))</f>
        <v>0</v>
      </c>
      <c r="AH367" s="179">
        <f t="shared" si="228"/>
        <v>0</v>
      </c>
      <c r="AI367" s="179">
        <f t="shared" si="229"/>
        <v>0</v>
      </c>
      <c r="AJ367" s="179">
        <f t="shared" si="230"/>
        <v>0</v>
      </c>
      <c r="AK367" s="179">
        <f t="shared" si="231"/>
        <v>0</v>
      </c>
      <c r="AL367" s="179">
        <f t="shared" si="232"/>
        <v>0</v>
      </c>
      <c r="AM367" s="180">
        <f>IF(L367=1,Stundensätze!$D$13,IF(L367=2,Stundensätze!$D$17,IF(L367=4,Stundensätze!$D$21,"")))</f>
        <v>0</v>
      </c>
      <c r="AN367" s="180">
        <f>IF(L367=1,Stundensätze!$D$15,IF(L367=2,Stundensätze!$D$19,IF(L367=4,Stundensätze!$D$23,"")))</f>
        <v>0</v>
      </c>
      <c r="AO367" s="180">
        <f t="shared" si="247"/>
        <v>0</v>
      </c>
      <c r="AP367" s="180">
        <f t="shared" si="248"/>
        <v>0</v>
      </c>
      <c r="AQ367" s="192">
        <f t="shared" si="249"/>
        <v>0</v>
      </c>
      <c r="AR367" s="192">
        <f t="shared" si="250"/>
        <v>0</v>
      </c>
      <c r="AS367" s="193">
        <f t="shared" si="251"/>
        <v>0</v>
      </c>
      <c r="AT367" s="258" t="str">
        <f>IF(K367=0,0,VLOOKUP(K367,Kostenstellen!A:B,2,FALSE))</f>
        <v xml:space="preserve">Rosentrittklinik         </v>
      </c>
      <c r="AU367" s="68" t="str">
        <f t="shared" si="238"/>
        <v/>
      </c>
      <c r="AV367" s="68" t="str">
        <f t="shared" si="239"/>
        <v/>
      </c>
      <c r="AW367" s="68">
        <f>IF(AF367=0,0,VLOOKUP($H367,Leistungszahlen!$A$11:$H$158,4,FALSE))</f>
        <v>0</v>
      </c>
      <c r="AX367" s="68">
        <f>IF(AF367=0,0,VLOOKUP($H367,Leistungszahlen!$A$11:$H$158,5,FALSE))</f>
        <v>0</v>
      </c>
      <c r="AY367" s="68">
        <f>IF(AG367=0,0,VLOOKUP($H367,Leistungszahlen!$A$11:$H$158,6,FALSE))</f>
        <v>0</v>
      </c>
      <c r="AZ367" s="68">
        <f t="shared" si="240"/>
        <v>0</v>
      </c>
      <c r="BA367" s="68">
        <f t="shared" si="241"/>
        <v>0</v>
      </c>
      <c r="BC367" s="68">
        <f t="shared" si="252"/>
        <v>0</v>
      </c>
      <c r="BD367" s="285"/>
    </row>
    <row r="368" spans="1:56" s="68" customFormat="1" ht="22.5">
      <c r="A368" s="200"/>
      <c r="B368" s="200"/>
      <c r="C368" s="200" t="s">
        <v>354</v>
      </c>
      <c r="D368" s="200" t="s">
        <v>204</v>
      </c>
      <c r="E368" s="200" t="s">
        <v>350</v>
      </c>
      <c r="F368" s="200" t="s">
        <v>1082</v>
      </c>
      <c r="G368" s="200" t="s">
        <v>305</v>
      </c>
      <c r="H368" s="201" t="s">
        <v>216</v>
      </c>
      <c r="I368" s="202">
        <v>17.04</v>
      </c>
      <c r="J368" s="200" t="s">
        <v>560</v>
      </c>
      <c r="K368" s="176">
        <v>3</v>
      </c>
      <c r="L368" s="176">
        <v>1</v>
      </c>
      <c r="M368" s="176"/>
      <c r="N368" s="286">
        <v>5</v>
      </c>
      <c r="O368" s="286"/>
      <c r="P368" s="176"/>
      <c r="Q368" s="203">
        <f t="shared" si="233"/>
        <v>5</v>
      </c>
      <c r="R368" s="203">
        <f t="shared" si="234"/>
        <v>0</v>
      </c>
      <c r="S368" s="203">
        <f t="shared" si="235"/>
        <v>0</v>
      </c>
      <c r="T368" s="203">
        <f t="shared" si="236"/>
        <v>0</v>
      </c>
      <c r="U368" s="203">
        <f t="shared" si="237"/>
        <v>0</v>
      </c>
      <c r="V368" s="175">
        <f>IF(Q368&gt;0,VLOOKUP(Q368,Jahresfaktoren!$A$11:$B$24,2,),0)</f>
        <v>250</v>
      </c>
      <c r="W368" s="175">
        <f>IF(R368&gt;0,VLOOKUP(R368,Jahresfaktoren!$D$11:$E$24,2,),0)</f>
        <v>0</v>
      </c>
      <c r="X368" s="175">
        <f>IF(S368&gt;0,VLOOKUP(S368,Jahresfaktoren!$A$28:$B$29,2,),0)</f>
        <v>0</v>
      </c>
      <c r="Y368" s="175">
        <f>IF(T368&gt;0,VLOOKUP(T368,Jahresfaktoren!$A$28:$B$29,2,),0)</f>
        <v>0</v>
      </c>
      <c r="Z368" s="175">
        <f>IF(U368&gt;0,VLOOKUP(U368,Jahresfaktoren!$A$32:$B$33,2,),)</f>
        <v>0</v>
      </c>
      <c r="AA368" s="177">
        <f t="shared" si="242"/>
        <v>4260</v>
      </c>
      <c r="AB368" s="177" t="str">
        <f t="shared" si="243"/>
        <v/>
      </c>
      <c r="AC368" s="177" t="str">
        <f t="shared" si="244"/>
        <v/>
      </c>
      <c r="AD368" s="177" t="str">
        <f t="shared" si="245"/>
        <v/>
      </c>
      <c r="AE368" s="177" t="str">
        <f t="shared" si="246"/>
        <v/>
      </c>
      <c r="AF368" s="178">
        <f>IF(Q368&gt;0,VLOOKUP(H368,Leistungszahlen!$A$11:$C$158,3,),0)</f>
        <v>0</v>
      </c>
      <c r="AG368" s="178">
        <f>IF(R368&gt;0,VLOOKUP(H368,Leistungszahlen!$A$11:$F$158,6,),IF(T368&gt;0,VLOOKUP(H368,Leistungszahlen!$A$11:$F$158,6,),0))</f>
        <v>0</v>
      </c>
      <c r="AH368" s="179" t="e">
        <f t="shared" si="228"/>
        <v>#DIV/0!</v>
      </c>
      <c r="AI368" s="179">
        <f t="shared" si="229"/>
        <v>0</v>
      </c>
      <c r="AJ368" s="179">
        <f t="shared" si="230"/>
        <v>0</v>
      </c>
      <c r="AK368" s="179">
        <f t="shared" si="231"/>
        <v>0</v>
      </c>
      <c r="AL368" s="179">
        <f t="shared" si="232"/>
        <v>0</v>
      </c>
      <c r="AM368" s="180">
        <f>IF(L368=1,Stundensätze!$D$13,IF(L368=2,Stundensätze!$D$17,IF(L368=4,Stundensätze!$D$21,"")))</f>
        <v>0</v>
      </c>
      <c r="AN368" s="180">
        <f>IF(L368=1,Stundensätze!$D$15,IF(L368=2,Stundensätze!$D$19,IF(L368=4,Stundensätze!$D$23,"")))</f>
        <v>0</v>
      </c>
      <c r="AO368" s="180" t="e">
        <f t="shared" si="247"/>
        <v>#DIV/0!</v>
      </c>
      <c r="AP368" s="180">
        <f t="shared" si="248"/>
        <v>0</v>
      </c>
      <c r="AQ368" s="192" t="e">
        <f t="shared" si="249"/>
        <v>#DIV/0!</v>
      </c>
      <c r="AR368" s="192" t="e">
        <f t="shared" si="250"/>
        <v>#DIV/0!</v>
      </c>
      <c r="AS368" s="193" t="e">
        <f t="shared" si="251"/>
        <v>#DIV/0!</v>
      </c>
      <c r="AT368" s="258" t="str">
        <f>IF(K368=0,0,VLOOKUP(K368,Kostenstellen!A:B,2,FALSE))</f>
        <v xml:space="preserve">Rosentrittklinik         </v>
      </c>
      <c r="AU368" s="68" t="str">
        <f t="shared" si="238"/>
        <v>S</v>
      </c>
      <c r="AV368" s="68" t="str">
        <f t="shared" si="239"/>
        <v/>
      </c>
      <c r="AW368" s="68">
        <f>IF(AF368=0,0,VLOOKUP($H368,Leistungszahlen!$A$11:$H$158,4,FALSE))</f>
        <v>0</v>
      </c>
      <c r="AX368" s="68">
        <f>IF(AF368=0,0,VLOOKUP($H368,Leistungszahlen!$A$11:$H$158,5,FALSE))</f>
        <v>0</v>
      </c>
      <c r="AY368" s="68">
        <f>IF(AG368=0,0,VLOOKUP($H368,Leistungszahlen!$A$11:$H$158,6,FALSE))</f>
        <v>0</v>
      </c>
      <c r="AZ368" s="68">
        <f t="shared" si="240"/>
        <v>0</v>
      </c>
      <c r="BA368" s="68">
        <f t="shared" si="241"/>
        <v>0</v>
      </c>
      <c r="BC368" s="68">
        <f t="shared" si="252"/>
        <v>0</v>
      </c>
      <c r="BD368" s="285"/>
    </row>
    <row r="369" spans="1:56" s="68" customFormat="1" ht="22.5">
      <c r="A369" s="200"/>
      <c r="B369" s="200"/>
      <c r="C369" s="200" t="s">
        <v>354</v>
      </c>
      <c r="D369" s="200" t="s">
        <v>204</v>
      </c>
      <c r="E369" s="200" t="s">
        <v>350</v>
      </c>
      <c r="F369" s="200" t="s">
        <v>1082</v>
      </c>
      <c r="G369" s="200" t="s">
        <v>251</v>
      </c>
      <c r="H369" s="201" t="s">
        <v>215</v>
      </c>
      <c r="I369" s="202">
        <v>2.16</v>
      </c>
      <c r="J369" s="200" t="s">
        <v>778</v>
      </c>
      <c r="K369" s="176">
        <v>3</v>
      </c>
      <c r="L369" s="176">
        <v>1</v>
      </c>
      <c r="M369" s="176"/>
      <c r="N369" s="286">
        <v>5</v>
      </c>
      <c r="O369" s="286"/>
      <c r="P369" s="176"/>
      <c r="Q369" s="203">
        <f t="shared" si="233"/>
        <v>5</v>
      </c>
      <c r="R369" s="203">
        <f t="shared" si="234"/>
        <v>0</v>
      </c>
      <c r="S369" s="203">
        <f t="shared" si="235"/>
        <v>0</v>
      </c>
      <c r="T369" s="203">
        <f t="shared" si="236"/>
        <v>0</v>
      </c>
      <c r="U369" s="203">
        <f t="shared" si="237"/>
        <v>0</v>
      </c>
      <c r="V369" s="175">
        <f>IF(Q369&gt;0,VLOOKUP(Q369,Jahresfaktoren!$A$11:$B$24,2,),0)</f>
        <v>250</v>
      </c>
      <c r="W369" s="175">
        <f>IF(R369&gt;0,VLOOKUP(R369,Jahresfaktoren!$D$11:$E$24,2,),0)</f>
        <v>0</v>
      </c>
      <c r="X369" s="175">
        <f>IF(S369&gt;0,VLOOKUP(S369,Jahresfaktoren!$A$28:$B$29,2,),0)</f>
        <v>0</v>
      </c>
      <c r="Y369" s="175">
        <f>IF(T369&gt;0,VLOOKUP(T369,Jahresfaktoren!$A$28:$B$29,2,),0)</f>
        <v>0</v>
      </c>
      <c r="Z369" s="175">
        <f>IF(U369&gt;0,VLOOKUP(U369,Jahresfaktoren!$A$32:$B$33,2,),)</f>
        <v>0</v>
      </c>
      <c r="AA369" s="177">
        <f t="shared" si="242"/>
        <v>540</v>
      </c>
      <c r="AB369" s="177" t="str">
        <f t="shared" si="243"/>
        <v/>
      </c>
      <c r="AC369" s="177" t="str">
        <f t="shared" si="244"/>
        <v/>
      </c>
      <c r="AD369" s="177" t="str">
        <f t="shared" si="245"/>
        <v/>
      </c>
      <c r="AE369" s="177" t="str">
        <f t="shared" si="246"/>
        <v/>
      </c>
      <c r="AF369" s="178">
        <f>IF(Q369&gt;0,VLOOKUP(H369,Leistungszahlen!$A$11:$C$158,3,),0)</f>
        <v>0</v>
      </c>
      <c r="AG369" s="178">
        <f>IF(R369&gt;0,VLOOKUP(H369,Leistungszahlen!$A$11:$F$158,6,),IF(T369&gt;0,VLOOKUP(H369,Leistungszahlen!$A$11:$F$158,6,),0))</f>
        <v>0</v>
      </c>
      <c r="AH369" s="179" t="e">
        <f t="shared" si="228"/>
        <v>#DIV/0!</v>
      </c>
      <c r="AI369" s="179">
        <f t="shared" si="229"/>
        <v>0</v>
      </c>
      <c r="AJ369" s="179">
        <f t="shared" si="230"/>
        <v>0</v>
      </c>
      <c r="AK369" s="179">
        <f t="shared" si="231"/>
        <v>0</v>
      </c>
      <c r="AL369" s="179">
        <f t="shared" si="232"/>
        <v>0</v>
      </c>
      <c r="AM369" s="180">
        <f>IF(L369=1,Stundensätze!$D$13,IF(L369=2,Stundensätze!$D$17,IF(L369=4,Stundensätze!$D$21,"")))</f>
        <v>0</v>
      </c>
      <c r="AN369" s="180">
        <f>IF(L369=1,Stundensätze!$D$15,IF(L369=2,Stundensätze!$D$19,IF(L369=4,Stundensätze!$D$23,"")))</f>
        <v>0</v>
      </c>
      <c r="AO369" s="180" t="e">
        <f t="shared" si="247"/>
        <v>#DIV/0!</v>
      </c>
      <c r="AP369" s="180">
        <f t="shared" si="248"/>
        <v>0</v>
      </c>
      <c r="AQ369" s="192" t="e">
        <f t="shared" si="249"/>
        <v>#DIV/0!</v>
      </c>
      <c r="AR369" s="192" t="e">
        <f t="shared" si="250"/>
        <v>#DIV/0!</v>
      </c>
      <c r="AS369" s="193" t="e">
        <f t="shared" si="251"/>
        <v>#DIV/0!</v>
      </c>
      <c r="AT369" s="258" t="str">
        <f>IF(K369=0,0,VLOOKUP(K369,Kostenstellen!A:B,2,FALSE))</f>
        <v xml:space="preserve">Rosentrittklinik         </v>
      </c>
      <c r="AU369" s="68" t="str">
        <f t="shared" si="238"/>
        <v>R</v>
      </c>
      <c r="AV369" s="68" t="str">
        <f t="shared" si="239"/>
        <v/>
      </c>
      <c r="AW369" s="68">
        <f>IF(AF369=0,0,VLOOKUP($H369,Leistungszahlen!$A$11:$H$158,4,FALSE))</f>
        <v>0</v>
      </c>
      <c r="AX369" s="68">
        <f>IF(AF369=0,0,VLOOKUP($H369,Leistungszahlen!$A$11:$H$158,5,FALSE))</f>
        <v>0</v>
      </c>
      <c r="AY369" s="68">
        <f>IF(AG369=0,0,VLOOKUP($H369,Leistungszahlen!$A$11:$H$158,6,FALSE))</f>
        <v>0</v>
      </c>
      <c r="AZ369" s="68">
        <f t="shared" si="240"/>
        <v>0</v>
      </c>
      <c r="BA369" s="68">
        <f t="shared" si="241"/>
        <v>0</v>
      </c>
      <c r="BC369" s="68">
        <f t="shared" si="252"/>
        <v>0</v>
      </c>
      <c r="BD369" s="285"/>
    </row>
    <row r="370" spans="1:56" s="68" customFormat="1" ht="22.5">
      <c r="A370" s="200"/>
      <c r="B370" s="200"/>
      <c r="C370" s="200" t="s">
        <v>354</v>
      </c>
      <c r="D370" s="200" t="s">
        <v>204</v>
      </c>
      <c r="E370" s="200" t="s">
        <v>350</v>
      </c>
      <c r="F370" s="200" t="s">
        <v>1083</v>
      </c>
      <c r="G370" s="200" t="s">
        <v>1084</v>
      </c>
      <c r="H370" s="201" t="s">
        <v>202</v>
      </c>
      <c r="I370" s="202">
        <v>13.8</v>
      </c>
      <c r="J370" s="200" t="s">
        <v>560</v>
      </c>
      <c r="K370" s="176">
        <v>3</v>
      </c>
      <c r="L370" s="176">
        <v>1</v>
      </c>
      <c r="M370" s="176"/>
      <c r="N370" s="286">
        <v>1</v>
      </c>
      <c r="O370" s="286">
        <v>4</v>
      </c>
      <c r="P370" s="176"/>
      <c r="Q370" s="203">
        <f t="shared" si="233"/>
        <v>1</v>
      </c>
      <c r="R370" s="203">
        <f t="shared" si="234"/>
        <v>4</v>
      </c>
      <c r="S370" s="203">
        <f t="shared" si="235"/>
        <v>0</v>
      </c>
      <c r="T370" s="203">
        <f t="shared" si="236"/>
        <v>0</v>
      </c>
      <c r="U370" s="203">
        <f t="shared" si="237"/>
        <v>0</v>
      </c>
      <c r="V370" s="175">
        <f>IF(Q370&gt;0,VLOOKUP(Q370,Jahresfaktoren!$A$11:$B$24,2,),0)</f>
        <v>52</v>
      </c>
      <c r="W370" s="175">
        <f>IF(R370&gt;0,VLOOKUP(R370,Jahresfaktoren!$D$11:$E$24,2,),0)</f>
        <v>198</v>
      </c>
      <c r="X370" s="175">
        <f>IF(S370&gt;0,VLOOKUP(S370,Jahresfaktoren!$A$28:$B$29,2,),0)</f>
        <v>0</v>
      </c>
      <c r="Y370" s="175">
        <f>IF(T370&gt;0,VLOOKUP(T370,Jahresfaktoren!$A$28:$B$29,2,),0)</f>
        <v>0</v>
      </c>
      <c r="Z370" s="175">
        <f>IF(U370&gt;0,VLOOKUP(U370,Jahresfaktoren!$A$32:$B$33,2,),)</f>
        <v>0</v>
      </c>
      <c r="AA370" s="177">
        <f t="shared" si="242"/>
        <v>717.6</v>
      </c>
      <c r="AB370" s="177">
        <f t="shared" si="243"/>
        <v>2732.4</v>
      </c>
      <c r="AC370" s="177" t="str">
        <f t="shared" si="244"/>
        <v/>
      </c>
      <c r="AD370" s="177" t="str">
        <f t="shared" si="245"/>
        <v/>
      </c>
      <c r="AE370" s="177" t="str">
        <f t="shared" si="246"/>
        <v/>
      </c>
      <c r="AF370" s="178">
        <f>IF(Q370&gt;0,VLOOKUP(H370,Leistungszahlen!$A$11:$C$158,3,),0)</f>
        <v>0</v>
      </c>
      <c r="AG370" s="178">
        <f>IF(R370&gt;0,VLOOKUP(H370,Leistungszahlen!$A$11:$F$158,6,),IF(T370&gt;0,VLOOKUP(H370,Leistungszahlen!$A$11:$F$158,6,),0))</f>
        <v>0</v>
      </c>
      <c r="AH370" s="179" t="e">
        <f t="shared" si="228"/>
        <v>#DIV/0!</v>
      </c>
      <c r="AI370" s="179" t="e">
        <f t="shared" si="229"/>
        <v>#DIV/0!</v>
      </c>
      <c r="AJ370" s="179">
        <f t="shared" si="230"/>
        <v>0</v>
      </c>
      <c r="AK370" s="179">
        <f t="shared" si="231"/>
        <v>0</v>
      </c>
      <c r="AL370" s="179">
        <f t="shared" si="232"/>
        <v>0</v>
      </c>
      <c r="AM370" s="180">
        <f>IF(L370=1,Stundensätze!$D$13,IF(L370=2,Stundensätze!$D$17,IF(L370=4,Stundensätze!$D$21,"")))</f>
        <v>0</v>
      </c>
      <c r="AN370" s="180">
        <f>IF(L370=1,Stundensätze!$D$15,IF(L370=2,Stundensätze!$D$19,IF(L370=4,Stundensätze!$D$23,"")))</f>
        <v>0</v>
      </c>
      <c r="AO370" s="180" t="e">
        <f t="shared" si="247"/>
        <v>#DIV/0!</v>
      </c>
      <c r="AP370" s="180">
        <f t="shared" si="248"/>
        <v>0</v>
      </c>
      <c r="AQ370" s="192" t="e">
        <f t="shared" si="249"/>
        <v>#DIV/0!</v>
      </c>
      <c r="AR370" s="192" t="e">
        <f t="shared" si="250"/>
        <v>#DIV/0!</v>
      </c>
      <c r="AS370" s="193" t="e">
        <f t="shared" si="251"/>
        <v>#DIV/0!</v>
      </c>
      <c r="AT370" s="258" t="str">
        <f>IF(K370=0,0,VLOOKUP(K370,Kostenstellen!A:B,2,FALSE))</f>
        <v xml:space="preserve">Rosentrittklinik         </v>
      </c>
      <c r="AU370" s="68" t="str">
        <f t="shared" si="238"/>
        <v>D</v>
      </c>
      <c r="AV370" s="68" t="str">
        <f t="shared" si="239"/>
        <v>D</v>
      </c>
      <c r="AW370" s="68">
        <f>IF(AF370=0,0,VLOOKUP($H370,Leistungszahlen!$A$11:$H$158,4,FALSE))</f>
        <v>0</v>
      </c>
      <c r="AX370" s="68">
        <f>IF(AF370=0,0,VLOOKUP($H370,Leistungszahlen!$A$11:$H$158,5,FALSE))</f>
        <v>0</v>
      </c>
      <c r="AY370" s="68">
        <f>IF(AG370=0,0,VLOOKUP($H370,Leistungszahlen!$A$11:$H$158,6,FALSE))</f>
        <v>0</v>
      </c>
      <c r="AZ370" s="68">
        <f t="shared" si="240"/>
        <v>0</v>
      </c>
      <c r="BA370" s="68">
        <f t="shared" si="241"/>
        <v>0</v>
      </c>
      <c r="BC370" s="68">
        <f t="shared" si="252"/>
        <v>0</v>
      </c>
      <c r="BD370" s="285"/>
    </row>
    <row r="371" spans="1:56" s="68" customFormat="1" ht="22.5">
      <c r="A371" s="200"/>
      <c r="B371" s="200"/>
      <c r="C371" s="200" t="s">
        <v>354</v>
      </c>
      <c r="D371" s="200" t="s">
        <v>204</v>
      </c>
      <c r="E371" s="200" t="s">
        <v>350</v>
      </c>
      <c r="F371" s="200"/>
      <c r="G371" s="200" t="s">
        <v>113</v>
      </c>
      <c r="H371" s="201" t="s">
        <v>205</v>
      </c>
      <c r="I371" s="202">
        <v>19.2</v>
      </c>
      <c r="J371" s="200" t="s">
        <v>560</v>
      </c>
      <c r="K371" s="176">
        <v>3</v>
      </c>
      <c r="L371" s="176">
        <v>1</v>
      </c>
      <c r="M371" s="176">
        <v>0</v>
      </c>
      <c r="N371" s="286">
        <v>6</v>
      </c>
      <c r="O371" s="286"/>
      <c r="P371" s="176"/>
      <c r="Q371" s="203">
        <f t="shared" si="233"/>
        <v>6</v>
      </c>
      <c r="R371" s="203">
        <f t="shared" si="234"/>
        <v>0</v>
      </c>
      <c r="S371" s="203">
        <f t="shared" si="235"/>
        <v>0</v>
      </c>
      <c r="T371" s="203">
        <f t="shared" si="236"/>
        <v>0</v>
      </c>
      <c r="U371" s="203">
        <f t="shared" si="237"/>
        <v>0</v>
      </c>
      <c r="V371" s="175">
        <f>IF(Q371&gt;0,VLOOKUP(Q371,Jahresfaktoren!$A$11:$B$24,2,),0)</f>
        <v>302</v>
      </c>
      <c r="W371" s="175">
        <f>IF(R371&gt;0,VLOOKUP(R371,Jahresfaktoren!$D$11:$E$24,2,),0)</f>
        <v>0</v>
      </c>
      <c r="X371" s="175">
        <f>IF(S371&gt;0,VLOOKUP(S371,Jahresfaktoren!$A$28:$B$29,2,),0)</f>
        <v>0</v>
      </c>
      <c r="Y371" s="175">
        <f>IF(T371&gt;0,VLOOKUP(T371,Jahresfaktoren!$A$28:$B$29,2,),0)</f>
        <v>0</v>
      </c>
      <c r="Z371" s="175">
        <f>IF(U371&gt;0,VLOOKUP(U371,Jahresfaktoren!$A$32:$B$33,2,),)</f>
        <v>0</v>
      </c>
      <c r="AA371" s="177">
        <f t="shared" si="242"/>
        <v>5798.4</v>
      </c>
      <c r="AB371" s="177" t="str">
        <f t="shared" si="243"/>
        <v/>
      </c>
      <c r="AC371" s="177" t="str">
        <f t="shared" si="244"/>
        <v/>
      </c>
      <c r="AD371" s="177" t="str">
        <f t="shared" si="245"/>
        <v/>
      </c>
      <c r="AE371" s="177" t="str">
        <f t="shared" si="246"/>
        <v/>
      </c>
      <c r="AF371" s="178">
        <f>IF(Q371&gt;0,VLOOKUP(H371,Leistungszahlen!$A$11:$C$158,3,),0)</f>
        <v>0</v>
      </c>
      <c r="AG371" s="178">
        <f>IF(R371&gt;0,VLOOKUP(H371,Leistungszahlen!$A$11:$F$158,6,),IF(T371&gt;0,VLOOKUP(H371,Leistungszahlen!$A$11:$F$158,6,),0))</f>
        <v>0</v>
      </c>
      <c r="AH371" s="179" t="e">
        <f t="shared" si="228"/>
        <v>#DIV/0!</v>
      </c>
      <c r="AI371" s="179">
        <f t="shared" si="229"/>
        <v>0</v>
      </c>
      <c r="AJ371" s="179">
        <f t="shared" si="230"/>
        <v>0</v>
      </c>
      <c r="AK371" s="179">
        <f t="shared" si="231"/>
        <v>0</v>
      </c>
      <c r="AL371" s="179">
        <f t="shared" si="232"/>
        <v>0</v>
      </c>
      <c r="AM371" s="180">
        <f>IF(L371=1,Stundensätze!$D$13,IF(L371=2,Stundensätze!$D$17,IF(L371=4,Stundensätze!$D$21,"")))</f>
        <v>0</v>
      </c>
      <c r="AN371" s="180">
        <f>IF(L371=1,Stundensätze!$D$15,IF(L371=2,Stundensätze!$D$19,IF(L371=4,Stundensätze!$D$23,"")))</f>
        <v>0</v>
      </c>
      <c r="AO371" s="180" t="e">
        <f t="shared" si="247"/>
        <v>#DIV/0!</v>
      </c>
      <c r="AP371" s="180">
        <f t="shared" si="248"/>
        <v>0</v>
      </c>
      <c r="AQ371" s="192" t="e">
        <f t="shared" si="249"/>
        <v>#DIV/0!</v>
      </c>
      <c r="AR371" s="192" t="e">
        <f t="shared" si="250"/>
        <v>#DIV/0!</v>
      </c>
      <c r="AS371" s="193" t="e">
        <f t="shared" si="251"/>
        <v>#DIV/0!</v>
      </c>
      <c r="AT371" s="258" t="str">
        <f>IF(K371=0,0,VLOOKUP(K371,Kostenstellen!A:B,2,FALSE))</f>
        <v xml:space="preserve">Rosentrittklinik         </v>
      </c>
      <c r="AU371" s="68" t="str">
        <f t="shared" si="238"/>
        <v>G</v>
      </c>
      <c r="AV371" s="68" t="str">
        <f t="shared" si="239"/>
        <v/>
      </c>
      <c r="AW371" s="68">
        <f>IF(AF371=0,0,VLOOKUP($H371,Leistungszahlen!$A$11:$H$158,4,FALSE))</f>
        <v>0</v>
      </c>
      <c r="AX371" s="68">
        <f>IF(AF371=0,0,VLOOKUP($H371,Leistungszahlen!$A$11:$H$158,5,FALSE))</f>
        <v>0</v>
      </c>
      <c r="AY371" s="68">
        <f>IF(AG371=0,0,VLOOKUP($H371,Leistungszahlen!$A$11:$H$158,6,FALSE))</f>
        <v>0</v>
      </c>
      <c r="AZ371" s="68">
        <f t="shared" si="240"/>
        <v>0</v>
      </c>
      <c r="BA371" s="68">
        <f t="shared" si="241"/>
        <v>0</v>
      </c>
      <c r="BC371" s="68">
        <f t="shared" si="252"/>
        <v>0</v>
      </c>
      <c r="BD371" s="285"/>
    </row>
    <row r="372" spans="1:56" s="68" customFormat="1" ht="22.5">
      <c r="A372" s="200"/>
      <c r="B372" s="200"/>
      <c r="C372" s="200" t="s">
        <v>354</v>
      </c>
      <c r="D372" s="200" t="s">
        <v>204</v>
      </c>
      <c r="E372" s="200" t="s">
        <v>350</v>
      </c>
      <c r="F372" s="200" t="s">
        <v>1085</v>
      </c>
      <c r="G372" s="200" t="s">
        <v>368</v>
      </c>
      <c r="H372" s="201" t="s">
        <v>215</v>
      </c>
      <c r="I372" s="202">
        <v>3.5</v>
      </c>
      <c r="J372" s="200" t="s">
        <v>778</v>
      </c>
      <c r="K372" s="176">
        <v>3</v>
      </c>
      <c r="L372" s="176">
        <v>1</v>
      </c>
      <c r="M372" s="176"/>
      <c r="N372" s="286">
        <v>5</v>
      </c>
      <c r="O372" s="286"/>
      <c r="P372" s="176"/>
      <c r="Q372" s="203">
        <f t="shared" si="233"/>
        <v>5</v>
      </c>
      <c r="R372" s="203">
        <f t="shared" si="234"/>
        <v>0</v>
      </c>
      <c r="S372" s="203">
        <f t="shared" si="235"/>
        <v>0</v>
      </c>
      <c r="T372" s="203">
        <f t="shared" si="236"/>
        <v>0</v>
      </c>
      <c r="U372" s="203">
        <f t="shared" si="237"/>
        <v>0</v>
      </c>
      <c r="V372" s="175">
        <f>IF(Q372&gt;0,VLOOKUP(Q372,Jahresfaktoren!$A$11:$B$24,2,),0)</f>
        <v>250</v>
      </c>
      <c r="W372" s="175">
        <f>IF(R372&gt;0,VLOOKUP(R372,Jahresfaktoren!$D$11:$E$24,2,),0)</f>
        <v>0</v>
      </c>
      <c r="X372" s="175">
        <f>IF(S372&gt;0,VLOOKUP(S372,Jahresfaktoren!$A$28:$B$29,2,),0)</f>
        <v>0</v>
      </c>
      <c r="Y372" s="175">
        <f>IF(T372&gt;0,VLOOKUP(T372,Jahresfaktoren!$A$28:$B$29,2,),0)</f>
        <v>0</v>
      </c>
      <c r="Z372" s="175">
        <f>IF(U372&gt;0,VLOOKUP(U372,Jahresfaktoren!$A$32:$B$33,2,),)</f>
        <v>0</v>
      </c>
      <c r="AA372" s="177">
        <f t="shared" si="242"/>
        <v>875</v>
      </c>
      <c r="AB372" s="177" t="str">
        <f t="shared" si="243"/>
        <v/>
      </c>
      <c r="AC372" s="177" t="str">
        <f t="shared" si="244"/>
        <v/>
      </c>
      <c r="AD372" s="177" t="str">
        <f t="shared" si="245"/>
        <v/>
      </c>
      <c r="AE372" s="177" t="str">
        <f t="shared" si="246"/>
        <v/>
      </c>
      <c r="AF372" s="178">
        <f>IF(Q372&gt;0,VLOOKUP(H372,Leistungszahlen!$A$11:$C$158,3,),0)</f>
        <v>0</v>
      </c>
      <c r="AG372" s="178">
        <f>IF(R372&gt;0,VLOOKUP(H372,Leistungszahlen!$A$11:$F$158,6,),IF(T372&gt;0,VLOOKUP(H372,Leistungszahlen!$A$11:$F$158,6,),0))</f>
        <v>0</v>
      </c>
      <c r="AH372" s="179" t="e">
        <f t="shared" si="228"/>
        <v>#DIV/0!</v>
      </c>
      <c r="AI372" s="179">
        <f t="shared" si="229"/>
        <v>0</v>
      </c>
      <c r="AJ372" s="179">
        <f t="shared" si="230"/>
        <v>0</v>
      </c>
      <c r="AK372" s="179">
        <f t="shared" si="231"/>
        <v>0</v>
      </c>
      <c r="AL372" s="179">
        <f t="shared" si="232"/>
        <v>0</v>
      </c>
      <c r="AM372" s="180">
        <f>IF(L372=1,Stundensätze!$D$13,IF(L372=2,Stundensätze!$D$17,IF(L372=4,Stundensätze!$D$21,"")))</f>
        <v>0</v>
      </c>
      <c r="AN372" s="180">
        <f>IF(L372=1,Stundensätze!$D$15,IF(L372=2,Stundensätze!$D$19,IF(L372=4,Stundensätze!$D$23,"")))</f>
        <v>0</v>
      </c>
      <c r="AO372" s="180" t="e">
        <f t="shared" si="247"/>
        <v>#DIV/0!</v>
      </c>
      <c r="AP372" s="180">
        <f t="shared" si="248"/>
        <v>0</v>
      </c>
      <c r="AQ372" s="192" t="e">
        <f t="shared" si="249"/>
        <v>#DIV/0!</v>
      </c>
      <c r="AR372" s="192" t="e">
        <f t="shared" si="250"/>
        <v>#DIV/0!</v>
      </c>
      <c r="AS372" s="193" t="e">
        <f t="shared" si="251"/>
        <v>#DIV/0!</v>
      </c>
      <c r="AT372" s="258" t="str">
        <f>IF(K372=0,0,VLOOKUP(K372,Kostenstellen!A:B,2,FALSE))</f>
        <v xml:space="preserve">Rosentrittklinik         </v>
      </c>
      <c r="AU372" s="68" t="str">
        <f t="shared" si="238"/>
        <v>R</v>
      </c>
      <c r="AV372" s="68" t="str">
        <f t="shared" si="239"/>
        <v/>
      </c>
      <c r="AW372" s="68">
        <f>IF(AF372=0,0,VLOOKUP($H372,Leistungszahlen!$A$11:$H$158,4,FALSE))</f>
        <v>0</v>
      </c>
      <c r="AX372" s="68">
        <f>IF(AF372=0,0,VLOOKUP($H372,Leistungszahlen!$A$11:$H$158,5,FALSE))</f>
        <v>0</v>
      </c>
      <c r="AY372" s="68">
        <f>IF(AG372=0,0,VLOOKUP($H372,Leistungszahlen!$A$11:$H$158,6,FALSE))</f>
        <v>0</v>
      </c>
      <c r="AZ372" s="68">
        <f t="shared" si="240"/>
        <v>0</v>
      </c>
      <c r="BA372" s="68">
        <f t="shared" si="241"/>
        <v>0</v>
      </c>
      <c r="BC372" s="68">
        <f t="shared" si="252"/>
        <v>0</v>
      </c>
      <c r="BD372" s="285"/>
    </row>
    <row r="373" spans="1:56" s="68" customFormat="1" ht="22.5">
      <c r="A373" s="200"/>
      <c r="B373" s="200"/>
      <c r="C373" s="200" t="s">
        <v>354</v>
      </c>
      <c r="D373" s="200" t="s">
        <v>204</v>
      </c>
      <c r="E373" s="200" t="s">
        <v>350</v>
      </c>
      <c r="F373" s="200" t="s">
        <v>1086</v>
      </c>
      <c r="G373" s="200" t="s">
        <v>256</v>
      </c>
      <c r="H373" s="201" t="s">
        <v>216</v>
      </c>
      <c r="I373" s="202">
        <v>17.04</v>
      </c>
      <c r="J373" s="200" t="s">
        <v>560</v>
      </c>
      <c r="K373" s="176">
        <v>3</v>
      </c>
      <c r="L373" s="176">
        <v>1</v>
      </c>
      <c r="M373" s="176"/>
      <c r="N373" s="286">
        <v>5</v>
      </c>
      <c r="O373" s="286"/>
      <c r="P373" s="176"/>
      <c r="Q373" s="203">
        <f t="shared" si="233"/>
        <v>5</v>
      </c>
      <c r="R373" s="203">
        <f t="shared" si="234"/>
        <v>0</v>
      </c>
      <c r="S373" s="203">
        <f t="shared" si="235"/>
        <v>0</v>
      </c>
      <c r="T373" s="203">
        <f t="shared" si="236"/>
        <v>0</v>
      </c>
      <c r="U373" s="203">
        <f t="shared" si="237"/>
        <v>0</v>
      </c>
      <c r="V373" s="175">
        <f>IF(Q373&gt;0,VLOOKUP(Q373,Jahresfaktoren!$A$11:$B$24,2,),0)</f>
        <v>250</v>
      </c>
      <c r="W373" s="175">
        <f>IF(R373&gt;0,VLOOKUP(R373,Jahresfaktoren!$D$11:$E$24,2,),0)</f>
        <v>0</v>
      </c>
      <c r="X373" s="175">
        <f>IF(S373&gt;0,VLOOKUP(S373,Jahresfaktoren!$A$28:$B$29,2,),0)</f>
        <v>0</v>
      </c>
      <c r="Y373" s="175">
        <f>IF(T373&gt;0,VLOOKUP(T373,Jahresfaktoren!$A$28:$B$29,2,),0)</f>
        <v>0</v>
      </c>
      <c r="Z373" s="175">
        <f>IF(U373&gt;0,VLOOKUP(U373,Jahresfaktoren!$A$32:$B$33,2,),)</f>
        <v>0</v>
      </c>
      <c r="AA373" s="177">
        <f t="shared" si="242"/>
        <v>4260</v>
      </c>
      <c r="AB373" s="177" t="str">
        <f t="shared" si="243"/>
        <v/>
      </c>
      <c r="AC373" s="177" t="str">
        <f t="shared" si="244"/>
        <v/>
      </c>
      <c r="AD373" s="177" t="str">
        <f t="shared" si="245"/>
        <v/>
      </c>
      <c r="AE373" s="177" t="str">
        <f t="shared" si="246"/>
        <v/>
      </c>
      <c r="AF373" s="178">
        <f>IF(Q373&gt;0,VLOOKUP(H373,Leistungszahlen!$A$11:$C$158,3,),0)</f>
        <v>0</v>
      </c>
      <c r="AG373" s="178">
        <f>IF(R373&gt;0,VLOOKUP(H373,Leistungszahlen!$A$11:$F$158,6,),IF(T373&gt;0,VLOOKUP(H373,Leistungszahlen!$A$11:$F$158,6,),0))</f>
        <v>0</v>
      </c>
      <c r="AH373" s="179" t="e">
        <f t="shared" si="228"/>
        <v>#DIV/0!</v>
      </c>
      <c r="AI373" s="179">
        <f t="shared" si="229"/>
        <v>0</v>
      </c>
      <c r="AJ373" s="179">
        <f t="shared" si="230"/>
        <v>0</v>
      </c>
      <c r="AK373" s="179">
        <f t="shared" si="231"/>
        <v>0</v>
      </c>
      <c r="AL373" s="179">
        <f t="shared" si="232"/>
        <v>0</v>
      </c>
      <c r="AM373" s="180">
        <f>IF(L373=1,Stundensätze!$D$13,IF(L373=2,Stundensätze!$D$17,IF(L373=4,Stundensätze!$D$21,"")))</f>
        <v>0</v>
      </c>
      <c r="AN373" s="180">
        <f>IF(L373=1,Stundensätze!$D$15,IF(L373=2,Stundensätze!$D$19,IF(L373=4,Stundensätze!$D$23,"")))</f>
        <v>0</v>
      </c>
      <c r="AO373" s="180" t="e">
        <f t="shared" si="247"/>
        <v>#DIV/0!</v>
      </c>
      <c r="AP373" s="180">
        <f t="shared" si="248"/>
        <v>0</v>
      </c>
      <c r="AQ373" s="192" t="e">
        <f t="shared" si="249"/>
        <v>#DIV/0!</v>
      </c>
      <c r="AR373" s="192" t="e">
        <f t="shared" si="250"/>
        <v>#DIV/0!</v>
      </c>
      <c r="AS373" s="193" t="e">
        <f t="shared" si="251"/>
        <v>#DIV/0!</v>
      </c>
      <c r="AT373" s="258" t="str">
        <f>IF(K373=0,0,VLOOKUP(K373,Kostenstellen!A:B,2,FALSE))</f>
        <v xml:space="preserve">Rosentrittklinik         </v>
      </c>
      <c r="AU373" s="68" t="str">
        <f t="shared" si="238"/>
        <v>S</v>
      </c>
      <c r="AV373" s="68" t="str">
        <f t="shared" si="239"/>
        <v/>
      </c>
      <c r="AW373" s="68">
        <f>IF(AF373=0,0,VLOOKUP($H373,Leistungszahlen!$A$11:$H$158,4,FALSE))</f>
        <v>0</v>
      </c>
      <c r="AX373" s="68">
        <f>IF(AF373=0,0,VLOOKUP($H373,Leistungszahlen!$A$11:$H$158,5,FALSE))</f>
        <v>0</v>
      </c>
      <c r="AY373" s="68">
        <f>IF(AG373=0,0,VLOOKUP($H373,Leistungszahlen!$A$11:$H$158,6,FALSE))</f>
        <v>0</v>
      </c>
      <c r="AZ373" s="68">
        <f t="shared" si="240"/>
        <v>0</v>
      </c>
      <c r="BA373" s="68">
        <f t="shared" si="241"/>
        <v>0</v>
      </c>
      <c r="BC373" s="68">
        <f t="shared" si="252"/>
        <v>0</v>
      </c>
      <c r="BD373" s="285"/>
    </row>
    <row r="374" spans="1:56" s="68" customFormat="1" ht="22.5">
      <c r="A374" s="200"/>
      <c r="B374" s="200"/>
      <c r="C374" s="200" t="s">
        <v>354</v>
      </c>
      <c r="D374" s="200" t="s">
        <v>204</v>
      </c>
      <c r="E374" s="200" t="s">
        <v>350</v>
      </c>
      <c r="F374" s="200" t="s">
        <v>1086</v>
      </c>
      <c r="G374" s="200" t="s">
        <v>251</v>
      </c>
      <c r="H374" s="201" t="s">
        <v>200</v>
      </c>
      <c r="I374" s="202">
        <v>2.16</v>
      </c>
      <c r="J374" s="200" t="s">
        <v>778</v>
      </c>
      <c r="K374" s="176">
        <v>3</v>
      </c>
      <c r="L374" s="176">
        <v>1</v>
      </c>
      <c r="M374" s="176"/>
      <c r="N374" s="286">
        <v>5</v>
      </c>
      <c r="O374" s="286"/>
      <c r="P374" s="176"/>
      <c r="Q374" s="203">
        <f t="shared" si="233"/>
        <v>5</v>
      </c>
      <c r="R374" s="203">
        <f t="shared" si="234"/>
        <v>0</v>
      </c>
      <c r="S374" s="203">
        <f t="shared" si="235"/>
        <v>0</v>
      </c>
      <c r="T374" s="203">
        <f t="shared" si="236"/>
        <v>0</v>
      </c>
      <c r="U374" s="203">
        <f t="shared" si="237"/>
        <v>0</v>
      </c>
      <c r="V374" s="175">
        <f>IF(Q374&gt;0,VLOOKUP(Q374,Jahresfaktoren!$A$11:$B$24,2,),0)</f>
        <v>250</v>
      </c>
      <c r="W374" s="175">
        <f>IF(R374&gt;0,VLOOKUP(R374,Jahresfaktoren!$D$11:$E$24,2,),0)</f>
        <v>0</v>
      </c>
      <c r="X374" s="175">
        <f>IF(S374&gt;0,VLOOKUP(S374,Jahresfaktoren!$A$28:$B$29,2,),0)</f>
        <v>0</v>
      </c>
      <c r="Y374" s="175">
        <f>IF(T374&gt;0,VLOOKUP(T374,Jahresfaktoren!$A$28:$B$29,2,),0)</f>
        <v>0</v>
      </c>
      <c r="Z374" s="175">
        <f>IF(U374&gt;0,VLOOKUP(U374,Jahresfaktoren!$A$32:$B$33,2,),)</f>
        <v>0</v>
      </c>
      <c r="AA374" s="177">
        <f t="shared" si="242"/>
        <v>540</v>
      </c>
      <c r="AB374" s="177" t="str">
        <f t="shared" si="243"/>
        <v/>
      </c>
      <c r="AC374" s="177" t="str">
        <f t="shared" si="244"/>
        <v/>
      </c>
      <c r="AD374" s="177" t="str">
        <f t="shared" si="245"/>
        <v/>
      </c>
      <c r="AE374" s="177" t="str">
        <f t="shared" si="246"/>
        <v/>
      </c>
      <c r="AF374" s="178">
        <f>IF(Q374&gt;0,VLOOKUP(H374,Leistungszahlen!$A$11:$C$158,3,),0)</f>
        <v>0</v>
      </c>
      <c r="AG374" s="178">
        <f>IF(R374&gt;0,VLOOKUP(H374,Leistungszahlen!$A$11:$F$158,6,),IF(T374&gt;0,VLOOKUP(H374,Leistungszahlen!$A$11:$F$158,6,),0))</f>
        <v>0</v>
      </c>
      <c r="AH374" s="179" t="e">
        <f t="shared" si="228"/>
        <v>#DIV/0!</v>
      </c>
      <c r="AI374" s="179">
        <f t="shared" si="229"/>
        <v>0</v>
      </c>
      <c r="AJ374" s="179">
        <f t="shared" si="230"/>
        <v>0</v>
      </c>
      <c r="AK374" s="179">
        <f t="shared" si="231"/>
        <v>0</v>
      </c>
      <c r="AL374" s="179">
        <f t="shared" si="232"/>
        <v>0</v>
      </c>
      <c r="AM374" s="180">
        <f>IF(L374=1,Stundensätze!$D$13,IF(L374=2,Stundensätze!$D$17,IF(L374=4,Stundensätze!$D$21,"")))</f>
        <v>0</v>
      </c>
      <c r="AN374" s="180">
        <f>IF(L374=1,Stundensätze!$D$15,IF(L374=2,Stundensätze!$D$19,IF(L374=4,Stundensätze!$D$23,"")))</f>
        <v>0</v>
      </c>
      <c r="AO374" s="180" t="e">
        <f t="shared" si="247"/>
        <v>#DIV/0!</v>
      </c>
      <c r="AP374" s="180">
        <f t="shared" si="248"/>
        <v>0</v>
      </c>
      <c r="AQ374" s="192" t="e">
        <f t="shared" si="249"/>
        <v>#DIV/0!</v>
      </c>
      <c r="AR374" s="192" t="e">
        <f t="shared" si="250"/>
        <v>#DIV/0!</v>
      </c>
      <c r="AS374" s="193" t="e">
        <f t="shared" si="251"/>
        <v>#DIV/0!</v>
      </c>
      <c r="AT374" s="258" t="str">
        <f>IF(K374=0,0,VLOOKUP(K374,Kostenstellen!A:B,2,FALSE))</f>
        <v xml:space="preserve">Rosentrittklinik         </v>
      </c>
      <c r="AU374" s="68" t="str">
        <f t="shared" si="238"/>
        <v>B</v>
      </c>
      <c r="AV374" s="68" t="str">
        <f t="shared" si="239"/>
        <v/>
      </c>
      <c r="AW374" s="68">
        <f>IF(AF374=0,0,VLOOKUP($H374,Leistungszahlen!$A$11:$H$158,4,FALSE))</f>
        <v>0</v>
      </c>
      <c r="AX374" s="68">
        <f>IF(AF374=0,0,VLOOKUP($H374,Leistungszahlen!$A$11:$H$158,5,FALSE))</f>
        <v>0</v>
      </c>
      <c r="AY374" s="68">
        <f>IF(AG374=0,0,VLOOKUP($H374,Leistungszahlen!$A$11:$H$158,6,FALSE))</f>
        <v>0</v>
      </c>
      <c r="AZ374" s="68">
        <f t="shared" si="240"/>
        <v>0</v>
      </c>
      <c r="BA374" s="68">
        <f t="shared" si="241"/>
        <v>0</v>
      </c>
      <c r="BC374" s="68">
        <f t="shared" si="252"/>
        <v>0</v>
      </c>
      <c r="BD374" s="285"/>
    </row>
    <row r="375" spans="1:56" s="68" customFormat="1" ht="22.5">
      <c r="A375" s="200"/>
      <c r="B375" s="200"/>
      <c r="C375" s="200" t="s">
        <v>354</v>
      </c>
      <c r="D375" s="200" t="s">
        <v>204</v>
      </c>
      <c r="E375" s="200" t="s">
        <v>350</v>
      </c>
      <c r="F375" s="200" t="s">
        <v>1087</v>
      </c>
      <c r="G375" s="200" t="s">
        <v>256</v>
      </c>
      <c r="H375" s="201" t="s">
        <v>216</v>
      </c>
      <c r="I375" s="202">
        <v>17.04</v>
      </c>
      <c r="J375" s="200" t="s">
        <v>560</v>
      </c>
      <c r="K375" s="176">
        <v>3</v>
      </c>
      <c r="L375" s="176">
        <v>1</v>
      </c>
      <c r="M375" s="176"/>
      <c r="N375" s="286">
        <v>5</v>
      </c>
      <c r="O375" s="286"/>
      <c r="P375" s="176"/>
      <c r="Q375" s="203">
        <f t="shared" si="233"/>
        <v>5</v>
      </c>
      <c r="R375" s="203">
        <f t="shared" si="234"/>
        <v>0</v>
      </c>
      <c r="S375" s="203">
        <f t="shared" si="235"/>
        <v>0</v>
      </c>
      <c r="T375" s="203">
        <f t="shared" si="236"/>
        <v>0</v>
      </c>
      <c r="U375" s="203">
        <f t="shared" si="237"/>
        <v>0</v>
      </c>
      <c r="V375" s="175">
        <f>IF(Q375&gt;0,VLOOKUP(Q375,Jahresfaktoren!$A$11:$B$24,2,),0)</f>
        <v>250</v>
      </c>
      <c r="W375" s="175">
        <f>IF(R375&gt;0,VLOOKUP(R375,Jahresfaktoren!$D$11:$E$24,2,),0)</f>
        <v>0</v>
      </c>
      <c r="X375" s="175">
        <f>IF(S375&gt;0,VLOOKUP(S375,Jahresfaktoren!$A$28:$B$29,2,),0)</f>
        <v>0</v>
      </c>
      <c r="Y375" s="175">
        <f>IF(T375&gt;0,VLOOKUP(T375,Jahresfaktoren!$A$28:$B$29,2,),0)</f>
        <v>0</v>
      </c>
      <c r="Z375" s="175">
        <f>IF(U375&gt;0,VLOOKUP(U375,Jahresfaktoren!$A$32:$B$33,2,),)</f>
        <v>0</v>
      </c>
      <c r="AA375" s="177">
        <f t="shared" si="242"/>
        <v>4260</v>
      </c>
      <c r="AB375" s="177" t="str">
        <f t="shared" si="243"/>
        <v/>
      </c>
      <c r="AC375" s="177" t="str">
        <f t="shared" si="244"/>
        <v/>
      </c>
      <c r="AD375" s="177" t="str">
        <f t="shared" si="245"/>
        <v/>
      </c>
      <c r="AE375" s="177" t="str">
        <f t="shared" si="246"/>
        <v/>
      </c>
      <c r="AF375" s="178">
        <f>IF(Q375&gt;0,VLOOKUP(H375,Leistungszahlen!$A$11:$C$158,3,),0)</f>
        <v>0</v>
      </c>
      <c r="AG375" s="178">
        <f>IF(R375&gt;0,VLOOKUP(H375,Leistungszahlen!$A$11:$F$158,6,),IF(T375&gt;0,VLOOKUP(H375,Leistungszahlen!$A$11:$F$158,6,),0))</f>
        <v>0</v>
      </c>
      <c r="AH375" s="179" t="e">
        <f t="shared" si="228"/>
        <v>#DIV/0!</v>
      </c>
      <c r="AI375" s="179">
        <f t="shared" si="229"/>
        <v>0</v>
      </c>
      <c r="AJ375" s="179">
        <f t="shared" si="230"/>
        <v>0</v>
      </c>
      <c r="AK375" s="179">
        <f t="shared" si="231"/>
        <v>0</v>
      </c>
      <c r="AL375" s="179">
        <f t="shared" si="232"/>
        <v>0</v>
      </c>
      <c r="AM375" s="180">
        <f>IF(L375=1,Stundensätze!$D$13,IF(L375=2,Stundensätze!$D$17,IF(L375=4,Stundensätze!$D$21,"")))</f>
        <v>0</v>
      </c>
      <c r="AN375" s="180">
        <f>IF(L375=1,Stundensätze!$D$15,IF(L375=2,Stundensätze!$D$19,IF(L375=4,Stundensätze!$D$23,"")))</f>
        <v>0</v>
      </c>
      <c r="AO375" s="180" t="e">
        <f t="shared" si="247"/>
        <v>#DIV/0!</v>
      </c>
      <c r="AP375" s="180">
        <f t="shared" si="248"/>
        <v>0</v>
      </c>
      <c r="AQ375" s="192" t="e">
        <f t="shared" si="249"/>
        <v>#DIV/0!</v>
      </c>
      <c r="AR375" s="192" t="e">
        <f t="shared" si="250"/>
        <v>#DIV/0!</v>
      </c>
      <c r="AS375" s="193" t="e">
        <f t="shared" si="251"/>
        <v>#DIV/0!</v>
      </c>
      <c r="AT375" s="258" t="str">
        <f>IF(K375=0,0,VLOOKUP(K375,Kostenstellen!A:B,2,FALSE))</f>
        <v xml:space="preserve">Rosentrittklinik         </v>
      </c>
      <c r="AU375" s="68" t="str">
        <f t="shared" si="238"/>
        <v>S</v>
      </c>
      <c r="AV375" s="68" t="str">
        <f t="shared" si="239"/>
        <v/>
      </c>
      <c r="AW375" s="68">
        <f>IF(AF375=0,0,VLOOKUP($H375,Leistungszahlen!$A$11:$H$158,4,FALSE))</f>
        <v>0</v>
      </c>
      <c r="AX375" s="68">
        <f>IF(AF375=0,0,VLOOKUP($H375,Leistungszahlen!$A$11:$H$158,5,FALSE))</f>
        <v>0</v>
      </c>
      <c r="AY375" s="68">
        <f>IF(AG375=0,0,VLOOKUP($H375,Leistungszahlen!$A$11:$H$158,6,FALSE))</f>
        <v>0</v>
      </c>
      <c r="AZ375" s="68">
        <f t="shared" si="240"/>
        <v>0</v>
      </c>
      <c r="BA375" s="68">
        <f t="shared" si="241"/>
        <v>0</v>
      </c>
      <c r="BC375" s="68">
        <f t="shared" si="252"/>
        <v>0</v>
      </c>
      <c r="BD375" s="285"/>
    </row>
    <row r="376" spans="1:56" s="68" customFormat="1" ht="22.5">
      <c r="A376" s="200"/>
      <c r="B376" s="200"/>
      <c r="C376" s="200" t="s">
        <v>354</v>
      </c>
      <c r="D376" s="200" t="s">
        <v>204</v>
      </c>
      <c r="E376" s="200" t="s">
        <v>350</v>
      </c>
      <c r="F376" s="200" t="s">
        <v>1087</v>
      </c>
      <c r="G376" s="200" t="s">
        <v>251</v>
      </c>
      <c r="H376" s="201" t="s">
        <v>200</v>
      </c>
      <c r="I376" s="202">
        <v>2.16</v>
      </c>
      <c r="J376" s="200" t="s">
        <v>778</v>
      </c>
      <c r="K376" s="176">
        <v>3</v>
      </c>
      <c r="L376" s="176">
        <v>1</v>
      </c>
      <c r="M376" s="176"/>
      <c r="N376" s="286">
        <v>5</v>
      </c>
      <c r="O376" s="286"/>
      <c r="P376" s="176"/>
      <c r="Q376" s="203">
        <f t="shared" si="233"/>
        <v>5</v>
      </c>
      <c r="R376" s="203">
        <f t="shared" si="234"/>
        <v>0</v>
      </c>
      <c r="S376" s="203">
        <f t="shared" si="235"/>
        <v>0</v>
      </c>
      <c r="T376" s="203">
        <f t="shared" si="236"/>
        <v>0</v>
      </c>
      <c r="U376" s="203">
        <f t="shared" si="237"/>
        <v>0</v>
      </c>
      <c r="V376" s="175">
        <f>IF(Q376&gt;0,VLOOKUP(Q376,Jahresfaktoren!$A$11:$B$24,2,),0)</f>
        <v>250</v>
      </c>
      <c r="W376" s="175">
        <f>IF(R376&gt;0,VLOOKUP(R376,Jahresfaktoren!$D$11:$E$24,2,),0)</f>
        <v>0</v>
      </c>
      <c r="X376" s="175">
        <f>IF(S376&gt;0,VLOOKUP(S376,Jahresfaktoren!$A$28:$B$29,2,),0)</f>
        <v>0</v>
      </c>
      <c r="Y376" s="175">
        <f>IF(T376&gt;0,VLOOKUP(T376,Jahresfaktoren!$A$28:$B$29,2,),0)</f>
        <v>0</v>
      </c>
      <c r="Z376" s="175">
        <f>IF(U376&gt;0,VLOOKUP(U376,Jahresfaktoren!$A$32:$B$33,2,),)</f>
        <v>0</v>
      </c>
      <c r="AA376" s="177">
        <f t="shared" si="242"/>
        <v>540</v>
      </c>
      <c r="AB376" s="177" t="str">
        <f t="shared" si="243"/>
        <v/>
      </c>
      <c r="AC376" s="177" t="str">
        <f t="shared" si="244"/>
        <v/>
      </c>
      <c r="AD376" s="177" t="str">
        <f t="shared" si="245"/>
        <v/>
      </c>
      <c r="AE376" s="177" t="str">
        <f t="shared" si="246"/>
        <v/>
      </c>
      <c r="AF376" s="178">
        <f>IF(Q376&gt;0,VLOOKUP(H376,Leistungszahlen!$A$11:$C$158,3,),0)</f>
        <v>0</v>
      </c>
      <c r="AG376" s="178">
        <f>IF(R376&gt;0,VLOOKUP(H376,Leistungszahlen!$A$11:$F$158,6,),IF(T376&gt;0,VLOOKUP(H376,Leistungszahlen!$A$11:$F$158,6,),0))</f>
        <v>0</v>
      </c>
      <c r="AH376" s="179" t="e">
        <f t="shared" si="228"/>
        <v>#DIV/0!</v>
      </c>
      <c r="AI376" s="179">
        <f t="shared" si="229"/>
        <v>0</v>
      </c>
      <c r="AJ376" s="179">
        <f t="shared" si="230"/>
        <v>0</v>
      </c>
      <c r="AK376" s="179">
        <f t="shared" si="231"/>
        <v>0</v>
      </c>
      <c r="AL376" s="179">
        <f t="shared" si="232"/>
        <v>0</v>
      </c>
      <c r="AM376" s="180">
        <f>IF(L376=1,Stundensätze!$D$13,IF(L376=2,Stundensätze!$D$17,IF(L376=4,Stundensätze!$D$21,"")))</f>
        <v>0</v>
      </c>
      <c r="AN376" s="180">
        <f>IF(L376=1,Stundensätze!$D$15,IF(L376=2,Stundensätze!$D$19,IF(L376=4,Stundensätze!$D$23,"")))</f>
        <v>0</v>
      </c>
      <c r="AO376" s="180" t="e">
        <f t="shared" si="247"/>
        <v>#DIV/0!</v>
      </c>
      <c r="AP376" s="180">
        <f t="shared" si="248"/>
        <v>0</v>
      </c>
      <c r="AQ376" s="192" t="e">
        <f t="shared" si="249"/>
        <v>#DIV/0!</v>
      </c>
      <c r="AR376" s="192" t="e">
        <f t="shared" si="250"/>
        <v>#DIV/0!</v>
      </c>
      <c r="AS376" s="193" t="e">
        <f t="shared" si="251"/>
        <v>#DIV/0!</v>
      </c>
      <c r="AT376" s="258" t="str">
        <f>IF(K376=0,0,VLOOKUP(K376,Kostenstellen!A:B,2,FALSE))</f>
        <v xml:space="preserve">Rosentrittklinik         </v>
      </c>
      <c r="AU376" s="68" t="str">
        <f t="shared" si="238"/>
        <v>B</v>
      </c>
      <c r="AV376" s="68" t="str">
        <f t="shared" si="239"/>
        <v/>
      </c>
      <c r="AW376" s="68">
        <f>IF(AF376=0,0,VLOOKUP($H376,Leistungszahlen!$A$11:$H$158,4,FALSE))</f>
        <v>0</v>
      </c>
      <c r="AX376" s="68">
        <f>IF(AF376=0,0,VLOOKUP($H376,Leistungszahlen!$A$11:$H$158,5,FALSE))</f>
        <v>0</v>
      </c>
      <c r="AY376" s="68">
        <f>IF(AG376=0,0,VLOOKUP($H376,Leistungszahlen!$A$11:$H$158,6,FALSE))</f>
        <v>0</v>
      </c>
      <c r="AZ376" s="68">
        <f t="shared" si="240"/>
        <v>0</v>
      </c>
      <c r="BA376" s="68">
        <f t="shared" si="241"/>
        <v>0</v>
      </c>
      <c r="BC376" s="68">
        <f t="shared" si="252"/>
        <v>0</v>
      </c>
      <c r="BD376" s="285"/>
    </row>
    <row r="377" spans="1:56" s="68" customFormat="1" ht="22.5">
      <c r="A377" s="200"/>
      <c r="B377" s="200"/>
      <c r="C377" s="200" t="s">
        <v>354</v>
      </c>
      <c r="D377" s="200" t="s">
        <v>204</v>
      </c>
      <c r="E377" s="200" t="s">
        <v>350</v>
      </c>
      <c r="F377" s="200" t="s">
        <v>1088</v>
      </c>
      <c r="G377" s="200" t="s">
        <v>438</v>
      </c>
      <c r="H377" s="201" t="s">
        <v>202</v>
      </c>
      <c r="I377" s="202">
        <v>20</v>
      </c>
      <c r="J377" s="200" t="s">
        <v>560</v>
      </c>
      <c r="K377" s="176">
        <v>3</v>
      </c>
      <c r="L377" s="176">
        <v>1</v>
      </c>
      <c r="M377" s="176"/>
      <c r="N377" s="286">
        <v>5</v>
      </c>
      <c r="O377" s="286"/>
      <c r="P377" s="176"/>
      <c r="Q377" s="203">
        <f t="shared" si="233"/>
        <v>5</v>
      </c>
      <c r="R377" s="203">
        <f t="shared" si="234"/>
        <v>0</v>
      </c>
      <c r="S377" s="203">
        <f t="shared" si="235"/>
        <v>0</v>
      </c>
      <c r="T377" s="203">
        <f t="shared" si="236"/>
        <v>0</v>
      </c>
      <c r="U377" s="203">
        <f t="shared" si="237"/>
        <v>0</v>
      </c>
      <c r="V377" s="175">
        <f>IF(Q377&gt;0,VLOOKUP(Q377,Jahresfaktoren!$A$11:$B$24,2,),0)</f>
        <v>250</v>
      </c>
      <c r="W377" s="175">
        <f>IF(R377&gt;0,VLOOKUP(R377,Jahresfaktoren!$D$11:$E$24,2,),0)</f>
        <v>0</v>
      </c>
      <c r="X377" s="175">
        <f>IF(S377&gt;0,VLOOKUP(S377,Jahresfaktoren!$A$28:$B$29,2,),0)</f>
        <v>0</v>
      </c>
      <c r="Y377" s="175">
        <f>IF(T377&gt;0,VLOOKUP(T377,Jahresfaktoren!$A$28:$B$29,2,),0)</f>
        <v>0</v>
      </c>
      <c r="Z377" s="175">
        <f>IF(U377&gt;0,VLOOKUP(U377,Jahresfaktoren!$A$32:$B$33,2,),)</f>
        <v>0</v>
      </c>
      <c r="AA377" s="177">
        <f t="shared" si="242"/>
        <v>5000</v>
      </c>
      <c r="AB377" s="177" t="str">
        <f t="shared" si="243"/>
        <v/>
      </c>
      <c r="AC377" s="177" t="str">
        <f t="shared" si="244"/>
        <v/>
      </c>
      <c r="AD377" s="177" t="str">
        <f t="shared" si="245"/>
        <v/>
      </c>
      <c r="AE377" s="177" t="str">
        <f t="shared" si="246"/>
        <v/>
      </c>
      <c r="AF377" s="178">
        <f>IF(Q377&gt;0,VLOOKUP(H377,Leistungszahlen!$A$11:$C$158,3,),0)</f>
        <v>0</v>
      </c>
      <c r="AG377" s="178">
        <f>IF(R377&gt;0,VLOOKUP(H377,Leistungszahlen!$A$11:$F$158,6,),IF(T377&gt;0,VLOOKUP(H377,Leistungszahlen!$A$11:$F$158,6,),0))</f>
        <v>0</v>
      </c>
      <c r="AH377" s="179" t="e">
        <f t="shared" si="228"/>
        <v>#DIV/0!</v>
      </c>
      <c r="AI377" s="179">
        <f t="shared" si="229"/>
        <v>0</v>
      </c>
      <c r="AJ377" s="179">
        <f t="shared" si="230"/>
        <v>0</v>
      </c>
      <c r="AK377" s="179">
        <f t="shared" si="231"/>
        <v>0</v>
      </c>
      <c r="AL377" s="179">
        <f t="shared" si="232"/>
        <v>0</v>
      </c>
      <c r="AM377" s="180">
        <f>IF(L377=1,Stundensätze!$D$13,IF(L377=2,Stundensätze!$D$17,IF(L377=4,Stundensätze!$D$21,"")))</f>
        <v>0</v>
      </c>
      <c r="AN377" s="180">
        <f>IF(L377=1,Stundensätze!$D$15,IF(L377=2,Stundensätze!$D$19,IF(L377=4,Stundensätze!$D$23,"")))</f>
        <v>0</v>
      </c>
      <c r="AO377" s="180" t="e">
        <f t="shared" si="247"/>
        <v>#DIV/0!</v>
      </c>
      <c r="AP377" s="180">
        <f t="shared" si="248"/>
        <v>0</v>
      </c>
      <c r="AQ377" s="192" t="e">
        <f t="shared" si="249"/>
        <v>#DIV/0!</v>
      </c>
      <c r="AR377" s="192" t="e">
        <f t="shared" si="250"/>
        <v>#DIV/0!</v>
      </c>
      <c r="AS377" s="193" t="e">
        <f t="shared" si="251"/>
        <v>#DIV/0!</v>
      </c>
      <c r="AT377" s="258" t="str">
        <f>IF(K377=0,0,VLOOKUP(K377,Kostenstellen!A:B,2,FALSE))</f>
        <v xml:space="preserve">Rosentrittklinik         </v>
      </c>
      <c r="AU377" s="68" t="str">
        <f t="shared" si="238"/>
        <v>D</v>
      </c>
      <c r="AV377" s="68" t="str">
        <f t="shared" si="239"/>
        <v/>
      </c>
      <c r="AW377" s="68">
        <f>IF(AF377=0,0,VLOOKUP($H377,Leistungszahlen!$A$11:$H$158,4,FALSE))</f>
        <v>0</v>
      </c>
      <c r="AX377" s="68">
        <f>IF(AF377=0,0,VLOOKUP($H377,Leistungszahlen!$A$11:$H$158,5,FALSE))</f>
        <v>0</v>
      </c>
      <c r="AY377" s="68">
        <f>IF(AG377=0,0,VLOOKUP($H377,Leistungszahlen!$A$11:$H$158,6,FALSE))</f>
        <v>0</v>
      </c>
      <c r="AZ377" s="68">
        <f t="shared" si="240"/>
        <v>0</v>
      </c>
      <c r="BA377" s="68">
        <f t="shared" si="241"/>
        <v>0</v>
      </c>
      <c r="BC377" s="68">
        <f t="shared" si="252"/>
        <v>0</v>
      </c>
      <c r="BD377" s="285"/>
    </row>
    <row r="378" spans="1:56" s="68" customFormat="1" ht="22.5">
      <c r="A378" s="200"/>
      <c r="B378" s="200"/>
      <c r="C378" s="200" t="s">
        <v>354</v>
      </c>
      <c r="D378" s="200" t="s">
        <v>204</v>
      </c>
      <c r="E378" s="200" t="s">
        <v>350</v>
      </c>
      <c r="F378" s="200" t="s">
        <v>1089</v>
      </c>
      <c r="G378" s="200" t="s">
        <v>256</v>
      </c>
      <c r="H378" s="201" t="s">
        <v>216</v>
      </c>
      <c r="I378" s="202">
        <v>17.04</v>
      </c>
      <c r="J378" s="200" t="s">
        <v>560</v>
      </c>
      <c r="K378" s="176">
        <v>3</v>
      </c>
      <c r="L378" s="176">
        <v>1</v>
      </c>
      <c r="M378" s="176"/>
      <c r="N378" s="286">
        <v>5</v>
      </c>
      <c r="O378" s="286"/>
      <c r="P378" s="176"/>
      <c r="Q378" s="203">
        <f t="shared" si="233"/>
        <v>5</v>
      </c>
      <c r="R378" s="203">
        <f t="shared" si="234"/>
        <v>0</v>
      </c>
      <c r="S378" s="203">
        <f t="shared" si="235"/>
        <v>0</v>
      </c>
      <c r="T378" s="203">
        <f t="shared" si="236"/>
        <v>0</v>
      </c>
      <c r="U378" s="203">
        <f t="shared" si="237"/>
        <v>0</v>
      </c>
      <c r="V378" s="175">
        <f>IF(Q378&gt;0,VLOOKUP(Q378,Jahresfaktoren!$A$11:$B$24,2,),0)</f>
        <v>250</v>
      </c>
      <c r="W378" s="175">
        <f>IF(R378&gt;0,VLOOKUP(R378,Jahresfaktoren!$D$11:$E$24,2,),0)</f>
        <v>0</v>
      </c>
      <c r="X378" s="175">
        <f>IF(S378&gt;0,VLOOKUP(S378,Jahresfaktoren!$A$28:$B$29,2,),0)</f>
        <v>0</v>
      </c>
      <c r="Y378" s="175">
        <f>IF(T378&gt;0,VLOOKUP(T378,Jahresfaktoren!$A$28:$B$29,2,),0)</f>
        <v>0</v>
      </c>
      <c r="Z378" s="175">
        <f>IF(U378&gt;0,VLOOKUP(U378,Jahresfaktoren!$A$32:$B$33,2,),)</f>
        <v>0</v>
      </c>
      <c r="AA378" s="177">
        <f t="shared" si="242"/>
        <v>4260</v>
      </c>
      <c r="AB378" s="177" t="str">
        <f t="shared" si="243"/>
        <v/>
      </c>
      <c r="AC378" s="177" t="str">
        <f t="shared" si="244"/>
        <v/>
      </c>
      <c r="AD378" s="177" t="str">
        <f t="shared" si="245"/>
        <v/>
      </c>
      <c r="AE378" s="177" t="str">
        <f t="shared" si="246"/>
        <v/>
      </c>
      <c r="AF378" s="178">
        <f>IF(Q378&gt;0,VLOOKUP(H378,Leistungszahlen!$A$11:$C$158,3,),0)</f>
        <v>0</v>
      </c>
      <c r="AG378" s="178">
        <f>IF(R378&gt;0,VLOOKUP(H378,Leistungszahlen!$A$11:$F$158,6,),IF(T378&gt;0,VLOOKUP(H378,Leistungszahlen!$A$11:$F$158,6,),0))</f>
        <v>0</v>
      </c>
      <c r="AH378" s="179" t="e">
        <f t="shared" si="228"/>
        <v>#DIV/0!</v>
      </c>
      <c r="AI378" s="179">
        <f t="shared" si="229"/>
        <v>0</v>
      </c>
      <c r="AJ378" s="179">
        <f t="shared" si="230"/>
        <v>0</v>
      </c>
      <c r="AK378" s="179">
        <f t="shared" si="231"/>
        <v>0</v>
      </c>
      <c r="AL378" s="179">
        <f t="shared" si="232"/>
        <v>0</v>
      </c>
      <c r="AM378" s="180">
        <f>IF(L378=1,Stundensätze!$D$13,IF(L378=2,Stundensätze!$D$17,IF(L378=4,Stundensätze!$D$21,"")))</f>
        <v>0</v>
      </c>
      <c r="AN378" s="180">
        <f>IF(L378=1,Stundensätze!$D$15,IF(L378=2,Stundensätze!$D$19,IF(L378=4,Stundensätze!$D$23,"")))</f>
        <v>0</v>
      </c>
      <c r="AO378" s="180" t="e">
        <f t="shared" si="247"/>
        <v>#DIV/0!</v>
      </c>
      <c r="AP378" s="180">
        <f t="shared" si="248"/>
        <v>0</v>
      </c>
      <c r="AQ378" s="192" t="e">
        <f t="shared" si="249"/>
        <v>#DIV/0!</v>
      </c>
      <c r="AR378" s="192" t="e">
        <f t="shared" si="250"/>
        <v>#DIV/0!</v>
      </c>
      <c r="AS378" s="193" t="e">
        <f t="shared" si="251"/>
        <v>#DIV/0!</v>
      </c>
      <c r="AT378" s="258" t="str">
        <f>IF(K378=0,0,VLOOKUP(K378,Kostenstellen!A:B,2,FALSE))</f>
        <v xml:space="preserve">Rosentrittklinik         </v>
      </c>
      <c r="AU378" s="68" t="str">
        <f t="shared" si="238"/>
        <v>S</v>
      </c>
      <c r="AV378" s="68" t="str">
        <f t="shared" si="239"/>
        <v/>
      </c>
      <c r="AW378" s="68">
        <f>IF(AF378=0,0,VLOOKUP($H378,Leistungszahlen!$A$11:$H$158,4,FALSE))</f>
        <v>0</v>
      </c>
      <c r="AX378" s="68">
        <f>IF(AF378=0,0,VLOOKUP($H378,Leistungszahlen!$A$11:$H$158,5,FALSE))</f>
        <v>0</v>
      </c>
      <c r="AY378" s="68">
        <f>IF(AG378=0,0,VLOOKUP($H378,Leistungszahlen!$A$11:$H$158,6,FALSE))</f>
        <v>0</v>
      </c>
      <c r="AZ378" s="68">
        <f t="shared" si="240"/>
        <v>0</v>
      </c>
      <c r="BA378" s="68">
        <f t="shared" si="241"/>
        <v>0</v>
      </c>
      <c r="BC378" s="68">
        <f t="shared" si="252"/>
        <v>0</v>
      </c>
      <c r="BD378" s="285"/>
    </row>
    <row r="379" spans="1:56" s="68" customFormat="1" ht="22.5">
      <c r="A379" s="200"/>
      <c r="B379" s="200"/>
      <c r="C379" s="200" t="s">
        <v>354</v>
      </c>
      <c r="D379" s="200" t="s">
        <v>204</v>
      </c>
      <c r="E379" s="200" t="s">
        <v>350</v>
      </c>
      <c r="F379" s="200" t="s">
        <v>1090</v>
      </c>
      <c r="G379" s="200" t="s">
        <v>251</v>
      </c>
      <c r="H379" s="201" t="s">
        <v>200</v>
      </c>
      <c r="I379" s="202">
        <v>2.16</v>
      </c>
      <c r="J379" s="200" t="s">
        <v>778</v>
      </c>
      <c r="K379" s="176">
        <v>3</v>
      </c>
      <c r="L379" s="176">
        <v>1</v>
      </c>
      <c r="M379" s="176"/>
      <c r="N379" s="286">
        <v>5</v>
      </c>
      <c r="O379" s="286"/>
      <c r="P379" s="176"/>
      <c r="Q379" s="203">
        <f t="shared" si="233"/>
        <v>5</v>
      </c>
      <c r="R379" s="203">
        <f t="shared" si="234"/>
        <v>0</v>
      </c>
      <c r="S379" s="203">
        <f t="shared" si="235"/>
        <v>0</v>
      </c>
      <c r="T379" s="203">
        <f t="shared" si="236"/>
        <v>0</v>
      </c>
      <c r="U379" s="203">
        <f t="shared" si="237"/>
        <v>0</v>
      </c>
      <c r="V379" s="175">
        <f>IF(Q379&gt;0,VLOOKUP(Q379,Jahresfaktoren!$A$11:$B$24,2,),0)</f>
        <v>250</v>
      </c>
      <c r="W379" s="175">
        <f>IF(R379&gt;0,VLOOKUP(R379,Jahresfaktoren!$D$11:$E$24,2,),0)</f>
        <v>0</v>
      </c>
      <c r="X379" s="175">
        <f>IF(S379&gt;0,VLOOKUP(S379,Jahresfaktoren!$A$28:$B$29,2,),0)</f>
        <v>0</v>
      </c>
      <c r="Y379" s="175">
        <f>IF(T379&gt;0,VLOOKUP(T379,Jahresfaktoren!$A$28:$B$29,2,),0)</f>
        <v>0</v>
      </c>
      <c r="Z379" s="175">
        <f>IF(U379&gt;0,VLOOKUP(U379,Jahresfaktoren!$A$32:$B$33,2,),)</f>
        <v>0</v>
      </c>
      <c r="AA379" s="177">
        <f t="shared" si="242"/>
        <v>540</v>
      </c>
      <c r="AB379" s="177" t="str">
        <f t="shared" si="243"/>
        <v/>
      </c>
      <c r="AC379" s="177" t="str">
        <f t="shared" si="244"/>
        <v/>
      </c>
      <c r="AD379" s="177" t="str">
        <f t="shared" si="245"/>
        <v/>
      </c>
      <c r="AE379" s="177" t="str">
        <f t="shared" si="246"/>
        <v/>
      </c>
      <c r="AF379" s="178">
        <f>IF(Q379&gt;0,VLOOKUP(H379,Leistungszahlen!$A$11:$C$158,3,),0)</f>
        <v>0</v>
      </c>
      <c r="AG379" s="178">
        <f>IF(R379&gt;0,VLOOKUP(H379,Leistungszahlen!$A$11:$F$158,6,),IF(T379&gt;0,VLOOKUP(H379,Leistungszahlen!$A$11:$F$158,6,),0))</f>
        <v>0</v>
      </c>
      <c r="AH379" s="179" t="e">
        <f t="shared" si="228"/>
        <v>#DIV/0!</v>
      </c>
      <c r="AI379" s="179">
        <f t="shared" si="229"/>
        <v>0</v>
      </c>
      <c r="AJ379" s="179">
        <f t="shared" si="230"/>
        <v>0</v>
      </c>
      <c r="AK379" s="179">
        <f t="shared" si="231"/>
        <v>0</v>
      </c>
      <c r="AL379" s="179">
        <f t="shared" si="232"/>
        <v>0</v>
      </c>
      <c r="AM379" s="180">
        <f>IF(L379=1,Stundensätze!$D$13,IF(L379=2,Stundensätze!$D$17,IF(L379=4,Stundensätze!$D$21,"")))</f>
        <v>0</v>
      </c>
      <c r="AN379" s="180">
        <f>IF(L379=1,Stundensätze!$D$15,IF(L379=2,Stundensätze!$D$19,IF(L379=4,Stundensätze!$D$23,"")))</f>
        <v>0</v>
      </c>
      <c r="AO379" s="180" t="e">
        <f t="shared" si="247"/>
        <v>#DIV/0!</v>
      </c>
      <c r="AP379" s="180">
        <f t="shared" si="248"/>
        <v>0</v>
      </c>
      <c r="AQ379" s="192" t="e">
        <f t="shared" si="249"/>
        <v>#DIV/0!</v>
      </c>
      <c r="AR379" s="192" t="e">
        <f t="shared" si="250"/>
        <v>#DIV/0!</v>
      </c>
      <c r="AS379" s="193" t="e">
        <f t="shared" si="251"/>
        <v>#DIV/0!</v>
      </c>
      <c r="AT379" s="258" t="str">
        <f>IF(K379=0,0,VLOOKUP(K379,Kostenstellen!A:B,2,FALSE))</f>
        <v xml:space="preserve">Rosentrittklinik         </v>
      </c>
      <c r="AU379" s="68" t="str">
        <f t="shared" si="238"/>
        <v>B</v>
      </c>
      <c r="AV379" s="68" t="str">
        <f t="shared" si="239"/>
        <v/>
      </c>
      <c r="AW379" s="68">
        <f>IF(AF379=0,0,VLOOKUP($H379,Leistungszahlen!$A$11:$H$158,4,FALSE))</f>
        <v>0</v>
      </c>
      <c r="AX379" s="68">
        <f>IF(AF379=0,0,VLOOKUP($H379,Leistungszahlen!$A$11:$H$158,5,FALSE))</f>
        <v>0</v>
      </c>
      <c r="AY379" s="68">
        <f>IF(AG379=0,0,VLOOKUP($H379,Leistungszahlen!$A$11:$H$158,6,FALSE))</f>
        <v>0</v>
      </c>
      <c r="AZ379" s="68">
        <f t="shared" si="240"/>
        <v>0</v>
      </c>
      <c r="BA379" s="68">
        <f t="shared" si="241"/>
        <v>0</v>
      </c>
      <c r="BC379" s="68">
        <f t="shared" si="252"/>
        <v>0</v>
      </c>
      <c r="BD379" s="285"/>
    </row>
    <row r="380" spans="1:56" s="68" customFormat="1" ht="22.5">
      <c r="A380" s="200"/>
      <c r="B380" s="200"/>
      <c r="C380" s="200" t="s">
        <v>354</v>
      </c>
      <c r="D380" s="200" t="s">
        <v>204</v>
      </c>
      <c r="E380" s="200" t="s">
        <v>350</v>
      </c>
      <c r="F380" s="200" t="s">
        <v>1090</v>
      </c>
      <c r="G380" s="200" t="s">
        <v>256</v>
      </c>
      <c r="H380" s="201" t="s">
        <v>216</v>
      </c>
      <c r="I380" s="202">
        <v>17.04</v>
      </c>
      <c r="J380" s="200" t="s">
        <v>560</v>
      </c>
      <c r="K380" s="176">
        <v>3</v>
      </c>
      <c r="L380" s="176">
        <v>1</v>
      </c>
      <c r="M380" s="176"/>
      <c r="N380" s="286">
        <v>5</v>
      </c>
      <c r="O380" s="286"/>
      <c r="P380" s="176"/>
      <c r="Q380" s="203">
        <f t="shared" si="233"/>
        <v>5</v>
      </c>
      <c r="R380" s="203">
        <f t="shared" si="234"/>
        <v>0</v>
      </c>
      <c r="S380" s="203">
        <f t="shared" si="235"/>
        <v>0</v>
      </c>
      <c r="T380" s="203">
        <f t="shared" si="236"/>
        <v>0</v>
      </c>
      <c r="U380" s="203">
        <f t="shared" si="237"/>
        <v>0</v>
      </c>
      <c r="V380" s="175">
        <f>IF(Q380&gt;0,VLOOKUP(Q380,Jahresfaktoren!$A$11:$B$24,2,),0)</f>
        <v>250</v>
      </c>
      <c r="W380" s="175">
        <f>IF(R380&gt;0,VLOOKUP(R380,Jahresfaktoren!$D$11:$E$24,2,),0)</f>
        <v>0</v>
      </c>
      <c r="X380" s="175">
        <f>IF(S380&gt;0,VLOOKUP(S380,Jahresfaktoren!$A$28:$B$29,2,),0)</f>
        <v>0</v>
      </c>
      <c r="Y380" s="175">
        <f>IF(T380&gt;0,VLOOKUP(T380,Jahresfaktoren!$A$28:$B$29,2,),0)</f>
        <v>0</v>
      </c>
      <c r="Z380" s="175">
        <f>IF(U380&gt;0,VLOOKUP(U380,Jahresfaktoren!$A$32:$B$33,2,),)</f>
        <v>0</v>
      </c>
      <c r="AA380" s="177">
        <f t="shared" si="242"/>
        <v>4260</v>
      </c>
      <c r="AB380" s="177" t="str">
        <f t="shared" si="243"/>
        <v/>
      </c>
      <c r="AC380" s="177" t="str">
        <f t="shared" si="244"/>
        <v/>
      </c>
      <c r="AD380" s="177" t="str">
        <f t="shared" si="245"/>
        <v/>
      </c>
      <c r="AE380" s="177" t="str">
        <f t="shared" si="246"/>
        <v/>
      </c>
      <c r="AF380" s="178">
        <f>IF(Q380&gt;0,VLOOKUP(H380,Leistungszahlen!$A$11:$C$158,3,),0)</f>
        <v>0</v>
      </c>
      <c r="AG380" s="178">
        <f>IF(R380&gt;0,VLOOKUP(H380,Leistungszahlen!$A$11:$F$158,6,),IF(T380&gt;0,VLOOKUP(H380,Leistungszahlen!$A$11:$F$158,6,),0))</f>
        <v>0</v>
      </c>
      <c r="AH380" s="179" t="e">
        <f t="shared" si="228"/>
        <v>#DIV/0!</v>
      </c>
      <c r="AI380" s="179">
        <f t="shared" si="229"/>
        <v>0</v>
      </c>
      <c r="AJ380" s="179">
        <f t="shared" si="230"/>
        <v>0</v>
      </c>
      <c r="AK380" s="179">
        <f t="shared" si="231"/>
        <v>0</v>
      </c>
      <c r="AL380" s="179">
        <f t="shared" si="232"/>
        <v>0</v>
      </c>
      <c r="AM380" s="180">
        <f>IF(L380=1,Stundensätze!$D$13,IF(L380=2,Stundensätze!$D$17,IF(L380=4,Stundensätze!$D$21,"")))</f>
        <v>0</v>
      </c>
      <c r="AN380" s="180">
        <f>IF(L380=1,Stundensätze!$D$15,IF(L380=2,Stundensätze!$D$19,IF(L380=4,Stundensätze!$D$23,"")))</f>
        <v>0</v>
      </c>
      <c r="AO380" s="180" t="e">
        <f t="shared" si="247"/>
        <v>#DIV/0!</v>
      </c>
      <c r="AP380" s="180">
        <f t="shared" si="248"/>
        <v>0</v>
      </c>
      <c r="AQ380" s="192" t="e">
        <f t="shared" si="249"/>
        <v>#DIV/0!</v>
      </c>
      <c r="AR380" s="192" t="e">
        <f t="shared" si="250"/>
        <v>#DIV/0!</v>
      </c>
      <c r="AS380" s="193" t="e">
        <f t="shared" si="251"/>
        <v>#DIV/0!</v>
      </c>
      <c r="AT380" s="258" t="str">
        <f>IF(K380=0,0,VLOOKUP(K380,Kostenstellen!A:B,2,FALSE))</f>
        <v xml:space="preserve">Rosentrittklinik         </v>
      </c>
      <c r="AU380" s="68" t="str">
        <f t="shared" si="238"/>
        <v>S</v>
      </c>
      <c r="AV380" s="68" t="str">
        <f t="shared" si="239"/>
        <v/>
      </c>
      <c r="AW380" s="68">
        <f>IF(AF380=0,0,VLOOKUP($H380,Leistungszahlen!$A$11:$H$158,4,FALSE))</f>
        <v>0</v>
      </c>
      <c r="AX380" s="68">
        <f>IF(AF380=0,0,VLOOKUP($H380,Leistungszahlen!$A$11:$H$158,5,FALSE))</f>
        <v>0</v>
      </c>
      <c r="AY380" s="68">
        <f>IF(AG380=0,0,VLOOKUP($H380,Leistungszahlen!$A$11:$H$158,6,FALSE))</f>
        <v>0</v>
      </c>
      <c r="AZ380" s="68">
        <f t="shared" si="240"/>
        <v>0</v>
      </c>
      <c r="BA380" s="68">
        <f t="shared" si="241"/>
        <v>0</v>
      </c>
      <c r="BC380" s="68">
        <f t="shared" si="252"/>
        <v>0</v>
      </c>
      <c r="BD380" s="285"/>
    </row>
    <row r="381" spans="1:56" s="68" customFormat="1" ht="22.5">
      <c r="A381" s="200"/>
      <c r="B381" s="200"/>
      <c r="C381" s="200" t="s">
        <v>354</v>
      </c>
      <c r="D381" s="200" t="s">
        <v>204</v>
      </c>
      <c r="E381" s="200" t="s">
        <v>350</v>
      </c>
      <c r="F381" s="200" t="s">
        <v>1091</v>
      </c>
      <c r="G381" s="200" t="s">
        <v>251</v>
      </c>
      <c r="H381" s="201" t="s">
        <v>200</v>
      </c>
      <c r="I381" s="202">
        <v>2.16</v>
      </c>
      <c r="J381" s="200" t="s">
        <v>778</v>
      </c>
      <c r="K381" s="176">
        <v>3</v>
      </c>
      <c r="L381" s="176">
        <v>1</v>
      </c>
      <c r="M381" s="176"/>
      <c r="N381" s="286">
        <v>5</v>
      </c>
      <c r="O381" s="286"/>
      <c r="P381" s="176"/>
      <c r="Q381" s="203">
        <f t="shared" si="233"/>
        <v>5</v>
      </c>
      <c r="R381" s="203">
        <f t="shared" si="234"/>
        <v>0</v>
      </c>
      <c r="S381" s="203">
        <f t="shared" si="235"/>
        <v>0</v>
      </c>
      <c r="T381" s="203">
        <f t="shared" si="236"/>
        <v>0</v>
      </c>
      <c r="U381" s="203">
        <f t="shared" si="237"/>
        <v>0</v>
      </c>
      <c r="V381" s="175">
        <f>IF(Q381&gt;0,VLOOKUP(Q381,Jahresfaktoren!$A$11:$B$24,2,),0)</f>
        <v>250</v>
      </c>
      <c r="W381" s="175">
        <f>IF(R381&gt;0,VLOOKUP(R381,Jahresfaktoren!$D$11:$E$24,2,),0)</f>
        <v>0</v>
      </c>
      <c r="X381" s="175">
        <f>IF(S381&gt;0,VLOOKUP(S381,Jahresfaktoren!$A$28:$B$29,2,),0)</f>
        <v>0</v>
      </c>
      <c r="Y381" s="175">
        <f>IF(T381&gt;0,VLOOKUP(T381,Jahresfaktoren!$A$28:$B$29,2,),0)</f>
        <v>0</v>
      </c>
      <c r="Z381" s="175">
        <f>IF(U381&gt;0,VLOOKUP(U381,Jahresfaktoren!$A$32:$B$33,2,),)</f>
        <v>0</v>
      </c>
      <c r="AA381" s="177">
        <f t="shared" si="242"/>
        <v>540</v>
      </c>
      <c r="AB381" s="177" t="str">
        <f t="shared" si="243"/>
        <v/>
      </c>
      <c r="AC381" s="177" t="str">
        <f t="shared" si="244"/>
        <v/>
      </c>
      <c r="AD381" s="177" t="str">
        <f t="shared" si="245"/>
        <v/>
      </c>
      <c r="AE381" s="177" t="str">
        <f t="shared" si="246"/>
        <v/>
      </c>
      <c r="AF381" s="178">
        <f>IF(Q381&gt;0,VLOOKUP(H381,Leistungszahlen!$A$11:$C$158,3,),0)</f>
        <v>0</v>
      </c>
      <c r="AG381" s="178">
        <f>IF(R381&gt;0,VLOOKUP(H381,Leistungszahlen!$A$11:$F$158,6,),IF(T381&gt;0,VLOOKUP(H381,Leistungszahlen!$A$11:$F$158,6,),0))</f>
        <v>0</v>
      </c>
      <c r="AH381" s="179" t="e">
        <f t="shared" si="228"/>
        <v>#DIV/0!</v>
      </c>
      <c r="AI381" s="179">
        <f t="shared" si="229"/>
        <v>0</v>
      </c>
      <c r="AJ381" s="179">
        <f t="shared" si="230"/>
        <v>0</v>
      </c>
      <c r="AK381" s="179">
        <f t="shared" si="231"/>
        <v>0</v>
      </c>
      <c r="AL381" s="179">
        <f t="shared" si="232"/>
        <v>0</v>
      </c>
      <c r="AM381" s="180">
        <f>IF(L381=1,Stundensätze!$D$13,IF(L381=2,Stundensätze!$D$17,IF(L381=4,Stundensätze!$D$21,"")))</f>
        <v>0</v>
      </c>
      <c r="AN381" s="180">
        <f>IF(L381=1,Stundensätze!$D$15,IF(L381=2,Stundensätze!$D$19,IF(L381=4,Stundensätze!$D$23,"")))</f>
        <v>0</v>
      </c>
      <c r="AO381" s="180" t="e">
        <f t="shared" si="247"/>
        <v>#DIV/0!</v>
      </c>
      <c r="AP381" s="180">
        <f t="shared" si="248"/>
        <v>0</v>
      </c>
      <c r="AQ381" s="192" t="e">
        <f t="shared" si="249"/>
        <v>#DIV/0!</v>
      </c>
      <c r="AR381" s="192" t="e">
        <f t="shared" si="250"/>
        <v>#DIV/0!</v>
      </c>
      <c r="AS381" s="193" t="e">
        <f t="shared" si="251"/>
        <v>#DIV/0!</v>
      </c>
      <c r="AT381" s="258" t="str">
        <f>IF(K381=0,0,VLOOKUP(K381,Kostenstellen!A:B,2,FALSE))</f>
        <v xml:space="preserve">Rosentrittklinik         </v>
      </c>
      <c r="AU381" s="68" t="str">
        <f t="shared" si="238"/>
        <v>B</v>
      </c>
      <c r="AV381" s="68" t="str">
        <f t="shared" si="239"/>
        <v/>
      </c>
      <c r="AW381" s="68">
        <f>IF(AF381=0,0,VLOOKUP($H381,Leistungszahlen!$A$11:$H$158,4,FALSE))</f>
        <v>0</v>
      </c>
      <c r="AX381" s="68">
        <f>IF(AF381=0,0,VLOOKUP($H381,Leistungszahlen!$A$11:$H$158,5,FALSE))</f>
        <v>0</v>
      </c>
      <c r="AY381" s="68">
        <f>IF(AG381=0,0,VLOOKUP($H381,Leistungszahlen!$A$11:$H$158,6,FALSE))</f>
        <v>0</v>
      </c>
      <c r="AZ381" s="68">
        <f t="shared" si="240"/>
        <v>0</v>
      </c>
      <c r="BA381" s="68">
        <f t="shared" si="241"/>
        <v>0</v>
      </c>
      <c r="BC381" s="68">
        <f t="shared" si="252"/>
        <v>0</v>
      </c>
      <c r="BD381" s="285"/>
    </row>
    <row r="382" spans="1:56" s="68" customFormat="1" ht="22.5">
      <c r="A382" s="200"/>
      <c r="B382" s="200"/>
      <c r="C382" s="200" t="s">
        <v>354</v>
      </c>
      <c r="D382" s="200" t="s">
        <v>204</v>
      </c>
      <c r="E382" s="200" t="s">
        <v>350</v>
      </c>
      <c r="F382" s="200" t="s">
        <v>1091</v>
      </c>
      <c r="G382" s="200" t="s">
        <v>256</v>
      </c>
      <c r="H382" s="201" t="s">
        <v>216</v>
      </c>
      <c r="I382" s="202">
        <v>17.04</v>
      </c>
      <c r="J382" s="200" t="s">
        <v>560</v>
      </c>
      <c r="K382" s="176">
        <v>3</v>
      </c>
      <c r="L382" s="176">
        <v>1</v>
      </c>
      <c r="M382" s="176"/>
      <c r="N382" s="286">
        <v>5</v>
      </c>
      <c r="O382" s="286"/>
      <c r="P382" s="176"/>
      <c r="Q382" s="203">
        <f t="shared" si="233"/>
        <v>5</v>
      </c>
      <c r="R382" s="203">
        <f t="shared" si="234"/>
        <v>0</v>
      </c>
      <c r="S382" s="203">
        <f t="shared" si="235"/>
        <v>0</v>
      </c>
      <c r="T382" s="203">
        <f t="shared" si="236"/>
        <v>0</v>
      </c>
      <c r="U382" s="203">
        <f t="shared" si="237"/>
        <v>0</v>
      </c>
      <c r="V382" s="175">
        <f>IF(Q382&gt;0,VLOOKUP(Q382,Jahresfaktoren!$A$11:$B$24,2,),0)</f>
        <v>250</v>
      </c>
      <c r="W382" s="175">
        <f>IF(R382&gt;0,VLOOKUP(R382,Jahresfaktoren!$D$11:$E$24,2,),0)</f>
        <v>0</v>
      </c>
      <c r="X382" s="175">
        <f>IF(S382&gt;0,VLOOKUP(S382,Jahresfaktoren!$A$28:$B$29,2,),0)</f>
        <v>0</v>
      </c>
      <c r="Y382" s="175">
        <f>IF(T382&gt;0,VLOOKUP(T382,Jahresfaktoren!$A$28:$B$29,2,),0)</f>
        <v>0</v>
      </c>
      <c r="Z382" s="175">
        <f>IF(U382&gt;0,VLOOKUP(U382,Jahresfaktoren!$A$32:$B$33,2,),)</f>
        <v>0</v>
      </c>
      <c r="AA382" s="177">
        <f t="shared" ref="AA382:AA444" si="253">IF(Q382&gt;0,V382*I382,"")</f>
        <v>4260</v>
      </c>
      <c r="AB382" s="177" t="str">
        <f t="shared" ref="AB382:AB444" si="254">IF(R382&gt;0,W382*I382,"")</f>
        <v/>
      </c>
      <c r="AC382" s="177" t="str">
        <f t="shared" ref="AC382:AC444" si="255">IF(S382&gt;0,X382*I382,"")</f>
        <v/>
      </c>
      <c r="AD382" s="177" t="str">
        <f t="shared" ref="AD382:AD444" si="256">IF(T382&gt;0,Y382*I382,"")</f>
        <v/>
      </c>
      <c r="AE382" s="177" t="str">
        <f t="shared" ref="AE382:AE444" si="257">IF(U382&gt;0,Z382*I382,"")</f>
        <v/>
      </c>
      <c r="AF382" s="178">
        <f>IF(Q382&gt;0,VLOOKUP(H382,Leistungszahlen!$A$11:$C$158,3,),0)</f>
        <v>0</v>
      </c>
      <c r="AG382" s="178">
        <f>IF(R382&gt;0,VLOOKUP(H382,Leistungszahlen!$A$11:$F$158,6,),IF(T382&gt;0,VLOOKUP(H382,Leistungszahlen!$A$11:$F$158,6,),0))</f>
        <v>0</v>
      </c>
      <c r="AH382" s="179" t="e">
        <f t="shared" si="228"/>
        <v>#DIV/0!</v>
      </c>
      <c r="AI382" s="179">
        <f t="shared" si="229"/>
        <v>0</v>
      </c>
      <c r="AJ382" s="179">
        <f t="shared" si="230"/>
        <v>0</v>
      </c>
      <c r="AK382" s="179">
        <f t="shared" si="231"/>
        <v>0</v>
      </c>
      <c r="AL382" s="179">
        <f t="shared" si="232"/>
        <v>0</v>
      </c>
      <c r="AM382" s="180">
        <f>IF(L382=1,Stundensätze!$D$13,IF(L382=2,Stundensätze!$D$17,IF(L382=4,Stundensätze!$D$21,"")))</f>
        <v>0</v>
      </c>
      <c r="AN382" s="180">
        <f>IF(L382=1,Stundensätze!$D$15,IF(L382=2,Stundensätze!$D$19,IF(L382=4,Stundensätze!$D$23,"")))</f>
        <v>0</v>
      </c>
      <c r="AO382" s="180" t="e">
        <f t="shared" ref="AO382:AO444" si="258">IF(OR(Q382&gt;0,R382&gt;0),((AH382+AI382)*AM382),0)</f>
        <v>#DIV/0!</v>
      </c>
      <c r="AP382" s="180">
        <f t="shared" ref="AP382:AP444" si="259">IF(OR(S382&gt;0,T382&gt;0,U382&gt;0),((AJ382+AK382+AL382)*AN382),0)</f>
        <v>0</v>
      </c>
      <c r="AQ382" s="192" t="e">
        <f t="shared" ref="AQ382:AQ444" si="260">IF(I382&gt;0,AP382+AO382,"")</f>
        <v>#DIV/0!</v>
      </c>
      <c r="AR382" s="192" t="e">
        <f t="shared" ref="AR382:AR444" si="261">IF(I382&gt;0,AQ382/12,"")</f>
        <v>#DIV/0!</v>
      </c>
      <c r="AS382" s="193" t="e">
        <f t="shared" ref="AS382:AS444" si="262">IF(OR(Q382&gt;0,R382&gt;0,S382&gt;0,T382&gt;0,U382&gt;0),(SUM(AH382:AL382)),0)</f>
        <v>#DIV/0!</v>
      </c>
      <c r="AT382" s="258" t="str">
        <f>IF(K382=0,0,VLOOKUP(K382,Kostenstellen!A:B,2,FALSE))</f>
        <v xml:space="preserve">Rosentrittklinik         </v>
      </c>
      <c r="AU382" s="68" t="str">
        <f t="shared" si="238"/>
        <v>S</v>
      </c>
      <c r="AV382" s="68" t="str">
        <f t="shared" si="239"/>
        <v/>
      </c>
      <c r="AW382" s="68">
        <f>IF(AF382=0,0,VLOOKUP($H382,Leistungszahlen!$A$11:$H$158,4,FALSE))</f>
        <v>0</v>
      </c>
      <c r="AX382" s="68">
        <f>IF(AF382=0,0,VLOOKUP($H382,Leistungszahlen!$A$11:$H$158,5,FALSE))</f>
        <v>0</v>
      </c>
      <c r="AY382" s="68">
        <f>IF(AG382=0,0,VLOOKUP($H382,Leistungszahlen!$A$11:$H$158,6,FALSE))</f>
        <v>0</v>
      </c>
      <c r="AZ382" s="68">
        <f t="shared" si="240"/>
        <v>0</v>
      </c>
      <c r="BA382" s="68">
        <f t="shared" si="241"/>
        <v>0</v>
      </c>
      <c r="BC382" s="68">
        <f t="shared" ref="BC382:BC444" si="263">IF(BA382&gt;0,"Die Leistungswerte sind unter- oder überschritten",0)</f>
        <v>0</v>
      </c>
      <c r="BD382" s="285"/>
    </row>
    <row r="383" spans="1:56" s="68" customFormat="1" ht="22.5">
      <c r="A383" s="200"/>
      <c r="B383" s="200"/>
      <c r="C383" s="200" t="s">
        <v>354</v>
      </c>
      <c r="D383" s="200" t="s">
        <v>204</v>
      </c>
      <c r="E383" s="200" t="s">
        <v>350</v>
      </c>
      <c r="F383" s="200" t="s">
        <v>1092</v>
      </c>
      <c r="G383" s="200" t="s">
        <v>256</v>
      </c>
      <c r="H383" s="201" t="s">
        <v>216</v>
      </c>
      <c r="I383" s="202">
        <v>21.6</v>
      </c>
      <c r="J383" s="200" t="s">
        <v>560</v>
      </c>
      <c r="K383" s="176">
        <v>3</v>
      </c>
      <c r="L383" s="176">
        <v>1</v>
      </c>
      <c r="M383" s="176"/>
      <c r="N383" s="286">
        <v>5</v>
      </c>
      <c r="O383" s="286"/>
      <c r="P383" s="176"/>
      <c r="Q383" s="203">
        <f t="shared" si="233"/>
        <v>5</v>
      </c>
      <c r="R383" s="203">
        <f t="shared" si="234"/>
        <v>0</v>
      </c>
      <c r="S383" s="203">
        <f t="shared" si="235"/>
        <v>0</v>
      </c>
      <c r="T383" s="203">
        <f t="shared" si="236"/>
        <v>0</v>
      </c>
      <c r="U383" s="203">
        <f t="shared" si="237"/>
        <v>0</v>
      </c>
      <c r="V383" s="175">
        <f>IF(Q383&gt;0,VLOOKUP(Q383,Jahresfaktoren!$A$11:$B$24,2,),0)</f>
        <v>250</v>
      </c>
      <c r="W383" s="175">
        <f>IF(R383&gt;0,VLOOKUP(R383,Jahresfaktoren!$D$11:$E$24,2,),0)</f>
        <v>0</v>
      </c>
      <c r="X383" s="175">
        <f>IF(S383&gt;0,VLOOKUP(S383,Jahresfaktoren!$A$28:$B$29,2,),0)</f>
        <v>0</v>
      </c>
      <c r="Y383" s="175">
        <f>IF(T383&gt;0,VLOOKUP(T383,Jahresfaktoren!$A$28:$B$29,2,),0)</f>
        <v>0</v>
      </c>
      <c r="Z383" s="175">
        <f>IF(U383&gt;0,VLOOKUP(U383,Jahresfaktoren!$A$32:$B$33,2,),)</f>
        <v>0</v>
      </c>
      <c r="AA383" s="177">
        <f t="shared" si="253"/>
        <v>5400</v>
      </c>
      <c r="AB383" s="177" t="str">
        <f t="shared" si="254"/>
        <v/>
      </c>
      <c r="AC383" s="177" t="str">
        <f t="shared" si="255"/>
        <v/>
      </c>
      <c r="AD383" s="177" t="str">
        <f t="shared" si="256"/>
        <v/>
      </c>
      <c r="AE383" s="177" t="str">
        <f t="shared" si="257"/>
        <v/>
      </c>
      <c r="AF383" s="178">
        <f>IF(Q383&gt;0,VLOOKUP(H383,Leistungszahlen!$A$11:$C$158,3,),0)</f>
        <v>0</v>
      </c>
      <c r="AG383" s="178">
        <f>IF(R383&gt;0,VLOOKUP(H383,Leistungszahlen!$A$11:$F$158,6,),IF(T383&gt;0,VLOOKUP(H383,Leistungszahlen!$A$11:$F$158,6,),0))</f>
        <v>0</v>
      </c>
      <c r="AH383" s="179" t="e">
        <f t="shared" si="228"/>
        <v>#DIV/0!</v>
      </c>
      <c r="AI383" s="179">
        <f t="shared" si="229"/>
        <v>0</v>
      </c>
      <c r="AJ383" s="179">
        <f t="shared" si="230"/>
        <v>0</v>
      </c>
      <c r="AK383" s="179">
        <f t="shared" si="231"/>
        <v>0</v>
      </c>
      <c r="AL383" s="179">
        <f t="shared" si="232"/>
        <v>0</v>
      </c>
      <c r="AM383" s="180">
        <f>IF(L383=1,Stundensätze!$D$13,IF(L383=2,Stundensätze!$D$17,IF(L383=4,Stundensätze!$D$21,"")))</f>
        <v>0</v>
      </c>
      <c r="AN383" s="180">
        <f>IF(L383=1,Stundensätze!$D$15,IF(L383=2,Stundensätze!$D$19,IF(L383=4,Stundensätze!$D$23,"")))</f>
        <v>0</v>
      </c>
      <c r="AO383" s="180" t="e">
        <f t="shared" si="258"/>
        <v>#DIV/0!</v>
      </c>
      <c r="AP383" s="180">
        <f t="shared" si="259"/>
        <v>0</v>
      </c>
      <c r="AQ383" s="192" t="e">
        <f t="shared" si="260"/>
        <v>#DIV/0!</v>
      </c>
      <c r="AR383" s="192" t="e">
        <f t="shared" si="261"/>
        <v>#DIV/0!</v>
      </c>
      <c r="AS383" s="193" t="e">
        <f t="shared" si="262"/>
        <v>#DIV/0!</v>
      </c>
      <c r="AT383" s="258" t="str">
        <f>IF(K383=0,0,VLOOKUP(K383,Kostenstellen!A:B,2,FALSE))</f>
        <v xml:space="preserve">Rosentrittklinik         </v>
      </c>
      <c r="AU383" s="68" t="str">
        <f t="shared" si="238"/>
        <v>S</v>
      </c>
      <c r="AV383" s="68" t="str">
        <f t="shared" si="239"/>
        <v/>
      </c>
      <c r="AW383" s="68">
        <f>IF(AF383=0,0,VLOOKUP($H383,Leistungszahlen!$A$11:$H$158,4,FALSE))</f>
        <v>0</v>
      </c>
      <c r="AX383" s="68">
        <f>IF(AF383=0,0,VLOOKUP($H383,Leistungszahlen!$A$11:$H$158,5,FALSE))</f>
        <v>0</v>
      </c>
      <c r="AY383" s="68">
        <f>IF(AG383=0,0,VLOOKUP($H383,Leistungszahlen!$A$11:$H$158,6,FALSE))</f>
        <v>0</v>
      </c>
      <c r="AZ383" s="68">
        <f t="shared" si="240"/>
        <v>0</v>
      </c>
      <c r="BA383" s="68">
        <f t="shared" si="241"/>
        <v>0</v>
      </c>
      <c r="BC383" s="68">
        <f t="shared" si="263"/>
        <v>0</v>
      </c>
      <c r="BD383" s="285"/>
    </row>
    <row r="384" spans="1:56" s="68" customFormat="1" ht="22.5">
      <c r="A384" s="200"/>
      <c r="B384" s="200"/>
      <c r="C384" s="200" t="s">
        <v>354</v>
      </c>
      <c r="D384" s="200" t="s">
        <v>204</v>
      </c>
      <c r="E384" s="200" t="s">
        <v>350</v>
      </c>
      <c r="F384" s="200" t="s">
        <v>1093</v>
      </c>
      <c r="G384" s="200" t="s">
        <v>263</v>
      </c>
      <c r="H384" s="201" t="s">
        <v>216</v>
      </c>
      <c r="I384" s="202">
        <v>13.8</v>
      </c>
      <c r="J384" s="200" t="s">
        <v>560</v>
      </c>
      <c r="K384" s="176">
        <v>3</v>
      </c>
      <c r="L384" s="176">
        <v>1</v>
      </c>
      <c r="M384" s="176"/>
      <c r="N384" s="286">
        <v>5</v>
      </c>
      <c r="O384" s="286"/>
      <c r="P384" s="176"/>
      <c r="Q384" s="203">
        <f t="shared" si="233"/>
        <v>5</v>
      </c>
      <c r="R384" s="203">
        <f t="shared" si="234"/>
        <v>0</v>
      </c>
      <c r="S384" s="203">
        <f t="shared" si="235"/>
        <v>0</v>
      </c>
      <c r="T384" s="203">
        <f t="shared" si="236"/>
        <v>0</v>
      </c>
      <c r="U384" s="203">
        <f t="shared" si="237"/>
        <v>0</v>
      </c>
      <c r="V384" s="175">
        <f>IF(Q384&gt;0,VLOOKUP(Q384,Jahresfaktoren!$A$11:$B$24,2,),0)</f>
        <v>250</v>
      </c>
      <c r="W384" s="175">
        <f>IF(R384&gt;0,VLOOKUP(R384,Jahresfaktoren!$D$11:$E$24,2,),0)</f>
        <v>0</v>
      </c>
      <c r="X384" s="175">
        <f>IF(S384&gt;0,VLOOKUP(S384,Jahresfaktoren!$A$28:$B$29,2,),0)</f>
        <v>0</v>
      </c>
      <c r="Y384" s="175">
        <f>IF(T384&gt;0,VLOOKUP(T384,Jahresfaktoren!$A$28:$B$29,2,),0)</f>
        <v>0</v>
      </c>
      <c r="Z384" s="175">
        <f>IF(U384&gt;0,VLOOKUP(U384,Jahresfaktoren!$A$32:$B$33,2,),)</f>
        <v>0</v>
      </c>
      <c r="AA384" s="177">
        <f t="shared" si="253"/>
        <v>3450</v>
      </c>
      <c r="AB384" s="177" t="str">
        <f t="shared" si="254"/>
        <v/>
      </c>
      <c r="AC384" s="177" t="str">
        <f t="shared" si="255"/>
        <v/>
      </c>
      <c r="AD384" s="177" t="str">
        <f t="shared" si="256"/>
        <v/>
      </c>
      <c r="AE384" s="177" t="str">
        <f t="shared" si="257"/>
        <v/>
      </c>
      <c r="AF384" s="178">
        <f>IF(Q384&gt;0,VLOOKUP(H384,Leistungszahlen!$A$11:$C$158,3,),0)</f>
        <v>0</v>
      </c>
      <c r="AG384" s="178">
        <f>IF(R384&gt;0,VLOOKUP(H384,Leistungszahlen!$A$11:$F$158,6,),IF(T384&gt;0,VLOOKUP(H384,Leistungszahlen!$A$11:$F$158,6,),0))</f>
        <v>0</v>
      </c>
      <c r="AH384" s="179" t="e">
        <f t="shared" si="228"/>
        <v>#DIV/0!</v>
      </c>
      <c r="AI384" s="179">
        <f t="shared" si="229"/>
        <v>0</v>
      </c>
      <c r="AJ384" s="179">
        <f t="shared" si="230"/>
        <v>0</v>
      </c>
      <c r="AK384" s="179">
        <f t="shared" si="231"/>
        <v>0</v>
      </c>
      <c r="AL384" s="179">
        <f t="shared" si="232"/>
        <v>0</v>
      </c>
      <c r="AM384" s="180">
        <f>IF(L384=1,Stundensätze!$D$13,IF(L384=2,Stundensätze!$D$17,IF(L384=4,Stundensätze!$D$21,"")))</f>
        <v>0</v>
      </c>
      <c r="AN384" s="180">
        <f>IF(L384=1,Stundensätze!$D$15,IF(L384=2,Stundensätze!$D$19,IF(L384=4,Stundensätze!$D$23,"")))</f>
        <v>0</v>
      </c>
      <c r="AO384" s="180" t="e">
        <f t="shared" si="258"/>
        <v>#DIV/0!</v>
      </c>
      <c r="AP384" s="180">
        <f t="shared" si="259"/>
        <v>0</v>
      </c>
      <c r="AQ384" s="192" t="e">
        <f t="shared" si="260"/>
        <v>#DIV/0!</v>
      </c>
      <c r="AR384" s="192" t="e">
        <f t="shared" si="261"/>
        <v>#DIV/0!</v>
      </c>
      <c r="AS384" s="193" t="e">
        <f t="shared" si="262"/>
        <v>#DIV/0!</v>
      </c>
      <c r="AT384" s="258" t="str">
        <f>IF(K384=0,0,VLOOKUP(K384,Kostenstellen!A:B,2,FALSE))</f>
        <v xml:space="preserve">Rosentrittklinik         </v>
      </c>
      <c r="AU384" s="68" t="str">
        <f t="shared" si="238"/>
        <v>S</v>
      </c>
      <c r="AV384" s="68" t="str">
        <f t="shared" si="239"/>
        <v/>
      </c>
      <c r="AW384" s="68">
        <f>IF(AF384=0,0,VLOOKUP($H384,Leistungszahlen!$A$11:$H$158,4,FALSE))</f>
        <v>0</v>
      </c>
      <c r="AX384" s="68">
        <f>IF(AF384=0,0,VLOOKUP($H384,Leistungszahlen!$A$11:$H$158,5,FALSE))</f>
        <v>0</v>
      </c>
      <c r="AY384" s="68">
        <f>IF(AG384=0,0,VLOOKUP($H384,Leistungszahlen!$A$11:$H$158,6,FALSE))</f>
        <v>0</v>
      </c>
      <c r="AZ384" s="68">
        <f t="shared" si="240"/>
        <v>0</v>
      </c>
      <c r="BA384" s="68">
        <f t="shared" si="241"/>
        <v>0</v>
      </c>
      <c r="BC384" s="68">
        <f t="shared" si="263"/>
        <v>0</v>
      </c>
      <c r="BD384" s="285"/>
    </row>
    <row r="385" spans="1:56" s="68" customFormat="1" ht="22.5">
      <c r="A385" s="200"/>
      <c r="B385" s="200"/>
      <c r="C385" s="200" t="s">
        <v>354</v>
      </c>
      <c r="D385" s="200" t="s">
        <v>204</v>
      </c>
      <c r="E385" s="200" t="s">
        <v>350</v>
      </c>
      <c r="F385" s="200" t="s">
        <v>1094</v>
      </c>
      <c r="G385" s="200" t="s">
        <v>270</v>
      </c>
      <c r="H385" s="201" t="s">
        <v>216</v>
      </c>
      <c r="I385" s="202">
        <v>37.799999999999997</v>
      </c>
      <c r="J385" s="200" t="s">
        <v>560</v>
      </c>
      <c r="K385" s="176">
        <v>3</v>
      </c>
      <c r="L385" s="176">
        <v>1</v>
      </c>
      <c r="M385" s="176"/>
      <c r="N385" s="286">
        <v>5</v>
      </c>
      <c r="O385" s="286"/>
      <c r="P385" s="176"/>
      <c r="Q385" s="203">
        <f t="shared" si="233"/>
        <v>5</v>
      </c>
      <c r="R385" s="203">
        <f t="shared" si="234"/>
        <v>0</v>
      </c>
      <c r="S385" s="203">
        <f t="shared" si="235"/>
        <v>0</v>
      </c>
      <c r="T385" s="203">
        <f t="shared" si="236"/>
        <v>0</v>
      </c>
      <c r="U385" s="203">
        <f t="shared" si="237"/>
        <v>0</v>
      </c>
      <c r="V385" s="175">
        <f>IF(Q385&gt;0,VLOOKUP(Q385,Jahresfaktoren!$A$11:$B$24,2,),0)</f>
        <v>250</v>
      </c>
      <c r="W385" s="175">
        <f>IF(R385&gt;0,VLOOKUP(R385,Jahresfaktoren!$D$11:$E$24,2,),0)</f>
        <v>0</v>
      </c>
      <c r="X385" s="175">
        <f>IF(S385&gt;0,VLOOKUP(S385,Jahresfaktoren!$A$28:$B$29,2,),0)</f>
        <v>0</v>
      </c>
      <c r="Y385" s="175">
        <f>IF(T385&gt;0,VLOOKUP(T385,Jahresfaktoren!$A$28:$B$29,2,),0)</f>
        <v>0</v>
      </c>
      <c r="Z385" s="175">
        <f>IF(U385&gt;0,VLOOKUP(U385,Jahresfaktoren!$A$32:$B$33,2,),)</f>
        <v>0</v>
      </c>
      <c r="AA385" s="177">
        <f t="shared" si="253"/>
        <v>9450</v>
      </c>
      <c r="AB385" s="177" t="str">
        <f t="shared" si="254"/>
        <v/>
      </c>
      <c r="AC385" s="177" t="str">
        <f t="shared" si="255"/>
        <v/>
      </c>
      <c r="AD385" s="177" t="str">
        <f t="shared" si="256"/>
        <v/>
      </c>
      <c r="AE385" s="177" t="str">
        <f t="shared" si="257"/>
        <v/>
      </c>
      <c r="AF385" s="178">
        <f>IF(Q385&gt;0,VLOOKUP(H385,Leistungszahlen!$A$11:$C$158,3,),0)</f>
        <v>0</v>
      </c>
      <c r="AG385" s="178">
        <f>IF(R385&gt;0,VLOOKUP(H385,Leistungszahlen!$A$11:$F$158,6,),IF(T385&gt;0,VLOOKUP(H385,Leistungszahlen!$A$11:$F$158,6,),0))</f>
        <v>0</v>
      </c>
      <c r="AH385" s="179" t="e">
        <f t="shared" si="228"/>
        <v>#DIV/0!</v>
      </c>
      <c r="AI385" s="179">
        <f t="shared" si="229"/>
        <v>0</v>
      </c>
      <c r="AJ385" s="179">
        <f t="shared" si="230"/>
        <v>0</v>
      </c>
      <c r="AK385" s="179">
        <f t="shared" si="231"/>
        <v>0</v>
      </c>
      <c r="AL385" s="179">
        <f t="shared" si="232"/>
        <v>0</v>
      </c>
      <c r="AM385" s="180">
        <f>IF(L385=1,Stundensätze!$D$13,IF(L385=2,Stundensätze!$D$17,IF(L385=4,Stundensätze!$D$21,"")))</f>
        <v>0</v>
      </c>
      <c r="AN385" s="180">
        <f>IF(L385=1,Stundensätze!$D$15,IF(L385=2,Stundensätze!$D$19,IF(L385=4,Stundensätze!$D$23,"")))</f>
        <v>0</v>
      </c>
      <c r="AO385" s="180" t="e">
        <f t="shared" si="258"/>
        <v>#DIV/0!</v>
      </c>
      <c r="AP385" s="180">
        <f t="shared" si="259"/>
        <v>0</v>
      </c>
      <c r="AQ385" s="192" t="e">
        <f t="shared" si="260"/>
        <v>#DIV/0!</v>
      </c>
      <c r="AR385" s="192" t="e">
        <f t="shared" si="261"/>
        <v>#DIV/0!</v>
      </c>
      <c r="AS385" s="193" t="e">
        <f t="shared" si="262"/>
        <v>#DIV/0!</v>
      </c>
      <c r="AT385" s="258" t="str">
        <f>IF(K385=0,0,VLOOKUP(K385,Kostenstellen!A:B,2,FALSE))</f>
        <v xml:space="preserve">Rosentrittklinik         </v>
      </c>
      <c r="AU385" s="68" t="str">
        <f t="shared" si="238"/>
        <v>S</v>
      </c>
      <c r="AV385" s="68" t="str">
        <f t="shared" si="239"/>
        <v/>
      </c>
      <c r="AW385" s="68">
        <f>IF(AF385=0,0,VLOOKUP($H385,Leistungszahlen!$A$11:$H$158,4,FALSE))</f>
        <v>0</v>
      </c>
      <c r="AX385" s="68">
        <f>IF(AF385=0,0,VLOOKUP($H385,Leistungszahlen!$A$11:$H$158,5,FALSE))</f>
        <v>0</v>
      </c>
      <c r="AY385" s="68">
        <f>IF(AG385=0,0,VLOOKUP($H385,Leistungszahlen!$A$11:$H$158,6,FALSE))</f>
        <v>0</v>
      </c>
      <c r="AZ385" s="68">
        <f t="shared" si="240"/>
        <v>0</v>
      </c>
      <c r="BA385" s="68">
        <f t="shared" si="241"/>
        <v>0</v>
      </c>
      <c r="BC385" s="68">
        <f t="shared" si="263"/>
        <v>0</v>
      </c>
      <c r="BD385" s="285"/>
    </row>
    <row r="386" spans="1:56" s="68" customFormat="1" ht="22.5">
      <c r="A386" s="200"/>
      <c r="B386" s="200"/>
      <c r="C386" s="200" t="s">
        <v>354</v>
      </c>
      <c r="D386" s="200" t="s">
        <v>204</v>
      </c>
      <c r="E386" s="200" t="s">
        <v>350</v>
      </c>
      <c r="F386" s="200" t="s">
        <v>1095</v>
      </c>
      <c r="G386" s="200" t="s">
        <v>372</v>
      </c>
      <c r="H386" s="201" t="s">
        <v>202</v>
      </c>
      <c r="I386" s="202">
        <v>26.46</v>
      </c>
      <c r="J386" s="200" t="s">
        <v>560</v>
      </c>
      <c r="K386" s="176">
        <v>3</v>
      </c>
      <c r="L386" s="176">
        <v>1</v>
      </c>
      <c r="M386" s="176"/>
      <c r="N386" s="286">
        <v>1</v>
      </c>
      <c r="O386" s="286">
        <v>4</v>
      </c>
      <c r="P386" s="176"/>
      <c r="Q386" s="203">
        <f t="shared" si="233"/>
        <v>1</v>
      </c>
      <c r="R386" s="203">
        <f t="shared" si="234"/>
        <v>4</v>
      </c>
      <c r="S386" s="203">
        <f t="shared" si="235"/>
        <v>0</v>
      </c>
      <c r="T386" s="203">
        <f t="shared" si="236"/>
        <v>0</v>
      </c>
      <c r="U386" s="203">
        <f t="shared" si="237"/>
        <v>0</v>
      </c>
      <c r="V386" s="175">
        <f>IF(Q386&gt;0,VLOOKUP(Q386,Jahresfaktoren!$A$11:$B$24,2,),0)</f>
        <v>52</v>
      </c>
      <c r="W386" s="175">
        <f>IF(R386&gt;0,VLOOKUP(R386,Jahresfaktoren!$D$11:$E$24,2,),0)</f>
        <v>198</v>
      </c>
      <c r="X386" s="175">
        <f>IF(S386&gt;0,VLOOKUP(S386,Jahresfaktoren!$A$28:$B$29,2,),0)</f>
        <v>0</v>
      </c>
      <c r="Y386" s="175">
        <f>IF(T386&gt;0,VLOOKUP(T386,Jahresfaktoren!$A$28:$B$29,2,),0)</f>
        <v>0</v>
      </c>
      <c r="Z386" s="175">
        <f>IF(U386&gt;0,VLOOKUP(U386,Jahresfaktoren!$A$32:$B$33,2,),)</f>
        <v>0</v>
      </c>
      <c r="AA386" s="177">
        <f t="shared" si="253"/>
        <v>1375.92</v>
      </c>
      <c r="AB386" s="177">
        <f t="shared" si="254"/>
        <v>5239.08</v>
      </c>
      <c r="AC386" s="177" t="str">
        <f t="shared" si="255"/>
        <v/>
      </c>
      <c r="AD386" s="177" t="str">
        <f t="shared" si="256"/>
        <v/>
      </c>
      <c r="AE386" s="177" t="str">
        <f t="shared" si="257"/>
        <v/>
      </c>
      <c r="AF386" s="178">
        <f>IF(Q386&gt;0,VLOOKUP(H386,Leistungszahlen!$A$11:$C$158,3,),0)</f>
        <v>0</v>
      </c>
      <c r="AG386" s="178">
        <f>IF(R386&gt;0,VLOOKUP(H386,Leistungszahlen!$A$11:$F$158,6,),IF(T386&gt;0,VLOOKUP(H386,Leistungszahlen!$A$11:$F$158,6,),0))</f>
        <v>0</v>
      </c>
      <c r="AH386" s="179" t="e">
        <f t="shared" si="228"/>
        <v>#DIV/0!</v>
      </c>
      <c r="AI386" s="179" t="e">
        <f t="shared" si="229"/>
        <v>#DIV/0!</v>
      </c>
      <c r="AJ386" s="179">
        <f t="shared" si="230"/>
        <v>0</v>
      </c>
      <c r="AK386" s="179">
        <f t="shared" si="231"/>
        <v>0</v>
      </c>
      <c r="AL386" s="179">
        <f t="shared" si="232"/>
        <v>0</v>
      </c>
      <c r="AM386" s="180">
        <f>IF(L386=1,Stundensätze!$D$13,IF(L386=2,Stundensätze!$D$17,IF(L386=4,Stundensätze!$D$21,"")))</f>
        <v>0</v>
      </c>
      <c r="AN386" s="180">
        <f>IF(L386=1,Stundensätze!$D$15,IF(L386=2,Stundensätze!$D$19,IF(L386=4,Stundensätze!$D$23,"")))</f>
        <v>0</v>
      </c>
      <c r="AO386" s="180" t="e">
        <f t="shared" si="258"/>
        <v>#DIV/0!</v>
      </c>
      <c r="AP386" s="180">
        <f t="shared" si="259"/>
        <v>0</v>
      </c>
      <c r="AQ386" s="192" t="e">
        <f t="shared" si="260"/>
        <v>#DIV/0!</v>
      </c>
      <c r="AR386" s="192" t="e">
        <f t="shared" si="261"/>
        <v>#DIV/0!</v>
      </c>
      <c r="AS386" s="193" t="e">
        <f t="shared" si="262"/>
        <v>#DIV/0!</v>
      </c>
      <c r="AT386" s="258" t="str">
        <f>IF(K386=0,0,VLOOKUP(K386,Kostenstellen!A:B,2,FALSE))</f>
        <v xml:space="preserve">Rosentrittklinik         </v>
      </c>
      <c r="AU386" s="68" t="str">
        <f t="shared" si="238"/>
        <v>D</v>
      </c>
      <c r="AV386" s="68" t="str">
        <f t="shared" si="239"/>
        <v>D</v>
      </c>
      <c r="AW386" s="68">
        <f>IF(AF386=0,0,VLOOKUP($H386,Leistungszahlen!$A$11:$H$158,4,FALSE))</f>
        <v>0</v>
      </c>
      <c r="AX386" s="68">
        <f>IF(AF386=0,0,VLOOKUP($H386,Leistungszahlen!$A$11:$H$158,5,FALSE))</f>
        <v>0</v>
      </c>
      <c r="AY386" s="68">
        <f>IF(AG386=0,0,VLOOKUP($H386,Leistungszahlen!$A$11:$H$158,6,FALSE))</f>
        <v>0</v>
      </c>
      <c r="AZ386" s="68">
        <f t="shared" si="240"/>
        <v>0</v>
      </c>
      <c r="BA386" s="68">
        <f t="shared" si="241"/>
        <v>0</v>
      </c>
      <c r="BC386" s="68">
        <f t="shared" si="263"/>
        <v>0</v>
      </c>
      <c r="BD386" s="285"/>
    </row>
    <row r="387" spans="1:56" s="68" customFormat="1" ht="22.5">
      <c r="A387" s="200"/>
      <c r="B387" s="200"/>
      <c r="C387" s="200" t="s">
        <v>354</v>
      </c>
      <c r="D387" s="200" t="s">
        <v>204</v>
      </c>
      <c r="E387" s="200" t="s">
        <v>350</v>
      </c>
      <c r="F387" s="200" t="s">
        <v>1096</v>
      </c>
      <c r="G387" s="200" t="s">
        <v>373</v>
      </c>
      <c r="H387" s="201" t="s">
        <v>202</v>
      </c>
      <c r="I387" s="202">
        <v>33.39</v>
      </c>
      <c r="J387" s="200" t="s">
        <v>560</v>
      </c>
      <c r="K387" s="176">
        <v>3</v>
      </c>
      <c r="L387" s="176">
        <v>1</v>
      </c>
      <c r="M387" s="176"/>
      <c r="N387" s="286">
        <v>1</v>
      </c>
      <c r="O387" s="286">
        <v>4</v>
      </c>
      <c r="P387" s="176"/>
      <c r="Q387" s="203">
        <f t="shared" si="233"/>
        <v>1</v>
      </c>
      <c r="R387" s="203">
        <f t="shared" si="234"/>
        <v>4</v>
      </c>
      <c r="S387" s="203">
        <f t="shared" si="235"/>
        <v>0</v>
      </c>
      <c r="T387" s="203">
        <f t="shared" si="236"/>
        <v>0</v>
      </c>
      <c r="U387" s="203">
        <f t="shared" si="237"/>
        <v>0</v>
      </c>
      <c r="V387" s="175">
        <f>IF(Q387&gt;0,VLOOKUP(Q387,Jahresfaktoren!$A$11:$B$24,2,),0)</f>
        <v>52</v>
      </c>
      <c r="W387" s="175">
        <f>IF(R387&gt;0,VLOOKUP(R387,Jahresfaktoren!$D$11:$E$24,2,),0)</f>
        <v>198</v>
      </c>
      <c r="X387" s="175">
        <f>IF(S387&gt;0,VLOOKUP(S387,Jahresfaktoren!$A$28:$B$29,2,),0)</f>
        <v>0</v>
      </c>
      <c r="Y387" s="175">
        <f>IF(T387&gt;0,VLOOKUP(T387,Jahresfaktoren!$A$28:$B$29,2,),0)</f>
        <v>0</v>
      </c>
      <c r="Z387" s="175">
        <f>IF(U387&gt;0,VLOOKUP(U387,Jahresfaktoren!$A$32:$B$33,2,),)</f>
        <v>0</v>
      </c>
      <c r="AA387" s="177">
        <f t="shared" si="253"/>
        <v>1736.28</v>
      </c>
      <c r="AB387" s="177">
        <f t="shared" si="254"/>
        <v>6611.22</v>
      </c>
      <c r="AC387" s="177" t="str">
        <f t="shared" si="255"/>
        <v/>
      </c>
      <c r="AD387" s="177" t="str">
        <f t="shared" si="256"/>
        <v/>
      </c>
      <c r="AE387" s="177" t="str">
        <f t="shared" si="257"/>
        <v/>
      </c>
      <c r="AF387" s="178">
        <f>IF(Q387&gt;0,VLOOKUP(H387,Leistungszahlen!$A$11:$C$158,3,),0)</f>
        <v>0</v>
      </c>
      <c r="AG387" s="178">
        <f>IF(R387&gt;0,VLOOKUP(H387,Leistungszahlen!$A$11:$F$158,6,),IF(T387&gt;0,VLOOKUP(H387,Leistungszahlen!$A$11:$F$158,6,),0))</f>
        <v>0</v>
      </c>
      <c r="AH387" s="179" t="e">
        <f t="shared" si="228"/>
        <v>#DIV/0!</v>
      </c>
      <c r="AI387" s="179" t="e">
        <f t="shared" si="229"/>
        <v>#DIV/0!</v>
      </c>
      <c r="AJ387" s="179">
        <f t="shared" si="230"/>
        <v>0</v>
      </c>
      <c r="AK387" s="179">
        <f t="shared" si="231"/>
        <v>0</v>
      </c>
      <c r="AL387" s="179">
        <f t="shared" si="232"/>
        <v>0</v>
      </c>
      <c r="AM387" s="180">
        <f>IF(L387=1,Stundensätze!$D$13,IF(L387=2,Stundensätze!$D$17,IF(L387=4,Stundensätze!$D$21,"")))</f>
        <v>0</v>
      </c>
      <c r="AN387" s="180">
        <f>IF(L387=1,Stundensätze!$D$15,IF(L387=2,Stundensätze!$D$19,IF(L387=4,Stundensätze!$D$23,"")))</f>
        <v>0</v>
      </c>
      <c r="AO387" s="180" t="e">
        <f t="shared" si="258"/>
        <v>#DIV/0!</v>
      </c>
      <c r="AP387" s="180">
        <f t="shared" si="259"/>
        <v>0</v>
      </c>
      <c r="AQ387" s="192" t="e">
        <f t="shared" si="260"/>
        <v>#DIV/0!</v>
      </c>
      <c r="AR387" s="192" t="e">
        <f t="shared" si="261"/>
        <v>#DIV/0!</v>
      </c>
      <c r="AS387" s="193" t="e">
        <f t="shared" si="262"/>
        <v>#DIV/0!</v>
      </c>
      <c r="AT387" s="258" t="str">
        <f>IF(K387=0,0,VLOOKUP(K387,Kostenstellen!A:B,2,FALSE))</f>
        <v xml:space="preserve">Rosentrittklinik         </v>
      </c>
      <c r="AU387" s="68" t="str">
        <f t="shared" si="238"/>
        <v>D</v>
      </c>
      <c r="AV387" s="68" t="str">
        <f t="shared" si="239"/>
        <v>D</v>
      </c>
      <c r="AW387" s="68">
        <f>IF(AF387=0,0,VLOOKUP($H387,Leistungszahlen!$A$11:$H$158,4,FALSE))</f>
        <v>0</v>
      </c>
      <c r="AX387" s="68">
        <f>IF(AF387=0,0,VLOOKUP($H387,Leistungszahlen!$A$11:$H$158,5,FALSE))</f>
        <v>0</v>
      </c>
      <c r="AY387" s="68">
        <f>IF(AG387=0,0,VLOOKUP($H387,Leistungszahlen!$A$11:$H$158,6,FALSE))</f>
        <v>0</v>
      </c>
      <c r="AZ387" s="68">
        <f t="shared" si="240"/>
        <v>0</v>
      </c>
      <c r="BA387" s="68">
        <f t="shared" si="241"/>
        <v>0</v>
      </c>
      <c r="BC387" s="68">
        <f t="shared" si="263"/>
        <v>0</v>
      </c>
      <c r="BD387" s="285"/>
    </row>
    <row r="388" spans="1:56" s="68" customFormat="1" ht="22.5">
      <c r="A388" s="200"/>
      <c r="B388" s="200"/>
      <c r="C388" s="200" t="s">
        <v>354</v>
      </c>
      <c r="D388" s="200" t="s">
        <v>204</v>
      </c>
      <c r="E388" s="200" t="s">
        <v>350</v>
      </c>
      <c r="F388" s="200"/>
      <c r="G388" s="200" t="s">
        <v>374</v>
      </c>
      <c r="H388" s="201" t="s">
        <v>205</v>
      </c>
      <c r="I388" s="202">
        <v>65.680000000000007</v>
      </c>
      <c r="J388" s="200" t="s">
        <v>560</v>
      </c>
      <c r="K388" s="176">
        <v>3</v>
      </c>
      <c r="L388" s="176">
        <v>1</v>
      </c>
      <c r="M388" s="176">
        <v>0</v>
      </c>
      <c r="N388" s="286">
        <v>7</v>
      </c>
      <c r="O388" s="286"/>
      <c r="P388" s="176"/>
      <c r="Q388" s="203">
        <f t="shared" si="233"/>
        <v>6</v>
      </c>
      <c r="R388" s="203">
        <f t="shared" si="234"/>
        <v>0</v>
      </c>
      <c r="S388" s="203">
        <f t="shared" si="235"/>
        <v>1</v>
      </c>
      <c r="T388" s="203">
        <f t="shared" si="236"/>
        <v>0</v>
      </c>
      <c r="U388" s="203">
        <f t="shared" si="237"/>
        <v>1</v>
      </c>
      <c r="V388" s="175">
        <f>IF(Q388&gt;0,VLOOKUP(Q388,Jahresfaktoren!$A$11:$B$24,2,),0)</f>
        <v>302</v>
      </c>
      <c r="W388" s="175">
        <f>IF(R388&gt;0,VLOOKUP(R388,Jahresfaktoren!$D$11:$E$24,2,),0)</f>
        <v>0</v>
      </c>
      <c r="X388" s="175">
        <f>IF(S388&gt;0,VLOOKUP(S388,Jahresfaktoren!$A$28:$B$29,2,),0)</f>
        <v>60</v>
      </c>
      <c r="Y388" s="175">
        <f>IF(T388&gt;0,VLOOKUP(T388,Jahresfaktoren!$A$28:$B$29,2,),0)</f>
        <v>0</v>
      </c>
      <c r="Z388" s="175">
        <f>IF(U388&gt;0,VLOOKUP(U388,Jahresfaktoren!$A$32:$B$33,2,),)</f>
        <v>3</v>
      </c>
      <c r="AA388" s="177">
        <f t="shared" si="253"/>
        <v>19835.36</v>
      </c>
      <c r="AB388" s="177" t="str">
        <f t="shared" si="254"/>
        <v/>
      </c>
      <c r="AC388" s="177">
        <f t="shared" si="255"/>
        <v>3940.8</v>
      </c>
      <c r="AD388" s="177" t="str">
        <f t="shared" si="256"/>
        <v/>
      </c>
      <c r="AE388" s="177">
        <f t="shared" si="257"/>
        <v>197.04000000000002</v>
      </c>
      <c r="AF388" s="178">
        <f>IF(Q388&gt;0,VLOOKUP(H388,Leistungszahlen!$A$11:$C$158,3,),0)</f>
        <v>0</v>
      </c>
      <c r="AG388" s="178">
        <f>IF(R388&gt;0,VLOOKUP(H388,Leistungszahlen!$A$11:$F$158,6,),IF(T388&gt;0,VLOOKUP(H388,Leistungszahlen!$A$11:$F$158,6,),0))</f>
        <v>0</v>
      </c>
      <c r="AH388" s="179" t="e">
        <f t="shared" si="228"/>
        <v>#DIV/0!</v>
      </c>
      <c r="AI388" s="179">
        <f t="shared" si="229"/>
        <v>0</v>
      </c>
      <c r="AJ388" s="179" t="e">
        <f t="shared" si="230"/>
        <v>#DIV/0!</v>
      </c>
      <c r="AK388" s="179">
        <f t="shared" si="231"/>
        <v>0</v>
      </c>
      <c r="AL388" s="179" t="e">
        <f t="shared" si="232"/>
        <v>#DIV/0!</v>
      </c>
      <c r="AM388" s="180">
        <f>IF(L388=1,Stundensätze!$D$13,IF(L388=2,Stundensätze!$D$17,IF(L388=4,Stundensätze!$D$21,"")))</f>
        <v>0</v>
      </c>
      <c r="AN388" s="180">
        <f>IF(L388=1,Stundensätze!$D$15,IF(L388=2,Stundensätze!$D$19,IF(L388=4,Stundensätze!$D$23,"")))</f>
        <v>0</v>
      </c>
      <c r="AO388" s="180" t="e">
        <f t="shared" si="258"/>
        <v>#DIV/0!</v>
      </c>
      <c r="AP388" s="180" t="e">
        <f t="shared" si="259"/>
        <v>#DIV/0!</v>
      </c>
      <c r="AQ388" s="192" t="e">
        <f t="shared" si="260"/>
        <v>#DIV/0!</v>
      </c>
      <c r="AR388" s="192" t="e">
        <f t="shared" si="261"/>
        <v>#DIV/0!</v>
      </c>
      <c r="AS388" s="193" t="e">
        <f t="shared" si="262"/>
        <v>#DIV/0!</v>
      </c>
      <c r="AT388" s="258" t="str">
        <f>IF(K388=0,0,VLOOKUP(K388,Kostenstellen!A:B,2,FALSE))</f>
        <v xml:space="preserve">Rosentrittklinik         </v>
      </c>
      <c r="AU388" s="68" t="str">
        <f t="shared" si="238"/>
        <v>G</v>
      </c>
      <c r="AV388" s="68" t="str">
        <f t="shared" si="239"/>
        <v/>
      </c>
      <c r="AW388" s="68">
        <f>IF(AF388=0,0,VLOOKUP($H388,Leistungszahlen!$A$11:$H$158,4,FALSE))</f>
        <v>0</v>
      </c>
      <c r="AX388" s="68">
        <f>IF(AF388=0,0,VLOOKUP($H388,Leistungszahlen!$A$11:$H$158,5,FALSE))</f>
        <v>0</v>
      </c>
      <c r="AY388" s="68">
        <f>IF(AG388=0,0,VLOOKUP($H388,Leistungszahlen!$A$11:$H$158,6,FALSE))</f>
        <v>0</v>
      </c>
      <c r="AZ388" s="68">
        <f t="shared" si="240"/>
        <v>0</v>
      </c>
      <c r="BA388" s="68">
        <f t="shared" si="241"/>
        <v>0</v>
      </c>
      <c r="BC388" s="68">
        <f t="shared" si="263"/>
        <v>0</v>
      </c>
      <c r="BD388" s="285"/>
    </row>
    <row r="389" spans="1:56" s="68" customFormat="1" ht="22.5">
      <c r="A389" s="200"/>
      <c r="B389" s="200"/>
      <c r="C389" s="200" t="s">
        <v>354</v>
      </c>
      <c r="D389" s="200" t="s">
        <v>204</v>
      </c>
      <c r="E389" s="200" t="s">
        <v>350</v>
      </c>
      <c r="F389" s="200" t="s">
        <v>1097</v>
      </c>
      <c r="G389" s="200" t="s">
        <v>375</v>
      </c>
      <c r="H389" s="201" t="s">
        <v>203</v>
      </c>
      <c r="I389" s="202">
        <v>34.869999999999997</v>
      </c>
      <c r="J389" s="200" t="s">
        <v>778</v>
      </c>
      <c r="K389" s="176">
        <v>3</v>
      </c>
      <c r="L389" s="176">
        <v>1</v>
      </c>
      <c r="M389" s="176"/>
      <c r="N389" s="286">
        <v>5</v>
      </c>
      <c r="O389" s="286"/>
      <c r="P389" s="176"/>
      <c r="Q389" s="203">
        <f t="shared" si="233"/>
        <v>5</v>
      </c>
      <c r="R389" s="203">
        <f t="shared" si="234"/>
        <v>0</v>
      </c>
      <c r="S389" s="203">
        <f t="shared" si="235"/>
        <v>0</v>
      </c>
      <c r="T389" s="203">
        <f t="shared" si="236"/>
        <v>0</v>
      </c>
      <c r="U389" s="203">
        <f t="shared" si="237"/>
        <v>0</v>
      </c>
      <c r="V389" s="175">
        <f>IF(Q389&gt;0,VLOOKUP(Q389,Jahresfaktoren!$A$11:$B$24,2,),0)</f>
        <v>250</v>
      </c>
      <c r="W389" s="175">
        <f>IF(R389&gt;0,VLOOKUP(R389,Jahresfaktoren!$D$11:$E$24,2,),0)</f>
        <v>0</v>
      </c>
      <c r="X389" s="175">
        <f>IF(S389&gt;0,VLOOKUP(S389,Jahresfaktoren!$A$28:$B$29,2,),0)</f>
        <v>0</v>
      </c>
      <c r="Y389" s="175">
        <f>IF(T389&gt;0,VLOOKUP(T389,Jahresfaktoren!$A$28:$B$29,2,),0)</f>
        <v>0</v>
      </c>
      <c r="Z389" s="175">
        <f>IF(U389&gt;0,VLOOKUP(U389,Jahresfaktoren!$A$32:$B$33,2,),)</f>
        <v>0</v>
      </c>
      <c r="AA389" s="177">
        <f t="shared" si="253"/>
        <v>8717.5</v>
      </c>
      <c r="AB389" s="177" t="str">
        <f t="shared" si="254"/>
        <v/>
      </c>
      <c r="AC389" s="177" t="str">
        <f t="shared" si="255"/>
        <v/>
      </c>
      <c r="AD389" s="177" t="str">
        <f t="shared" si="256"/>
        <v/>
      </c>
      <c r="AE389" s="177" t="str">
        <f t="shared" si="257"/>
        <v/>
      </c>
      <c r="AF389" s="178">
        <f>IF(Q389&gt;0,VLOOKUP(H389,Leistungszahlen!$A$11:$C$158,3,),0)</f>
        <v>0</v>
      </c>
      <c r="AG389" s="178">
        <f>IF(R389&gt;0,VLOOKUP(H389,Leistungszahlen!$A$11:$F$158,6,),IF(T389&gt;0,VLOOKUP(H389,Leistungszahlen!$A$11:$F$158,6,),0))</f>
        <v>0</v>
      </c>
      <c r="AH389" s="179" t="e">
        <f t="shared" si="228"/>
        <v>#DIV/0!</v>
      </c>
      <c r="AI389" s="179">
        <f t="shared" si="229"/>
        <v>0</v>
      </c>
      <c r="AJ389" s="179">
        <f t="shared" si="230"/>
        <v>0</v>
      </c>
      <c r="AK389" s="179">
        <f t="shared" si="231"/>
        <v>0</v>
      </c>
      <c r="AL389" s="179">
        <f t="shared" si="232"/>
        <v>0</v>
      </c>
      <c r="AM389" s="180">
        <f>IF(L389=1,Stundensätze!$D$13,IF(L389=2,Stundensätze!$D$17,IF(L389=4,Stundensätze!$D$21,"")))</f>
        <v>0</v>
      </c>
      <c r="AN389" s="180">
        <f>IF(L389=1,Stundensätze!$D$15,IF(L389=2,Stundensätze!$D$19,IF(L389=4,Stundensätze!$D$23,"")))</f>
        <v>0</v>
      </c>
      <c r="AO389" s="180" t="e">
        <f t="shared" si="258"/>
        <v>#DIV/0!</v>
      </c>
      <c r="AP389" s="180">
        <f t="shared" si="259"/>
        <v>0</v>
      </c>
      <c r="AQ389" s="192" t="e">
        <f t="shared" si="260"/>
        <v>#DIV/0!</v>
      </c>
      <c r="AR389" s="192" t="e">
        <f t="shared" si="261"/>
        <v>#DIV/0!</v>
      </c>
      <c r="AS389" s="193" t="e">
        <f t="shared" si="262"/>
        <v>#DIV/0!</v>
      </c>
      <c r="AT389" s="258" t="str">
        <f>IF(K389=0,0,VLOOKUP(K389,Kostenstellen!A:B,2,FALSE))</f>
        <v xml:space="preserve">Rosentrittklinik         </v>
      </c>
      <c r="AU389" s="68" t="str">
        <f t="shared" si="238"/>
        <v>E</v>
      </c>
      <c r="AV389" s="68" t="str">
        <f t="shared" si="239"/>
        <v/>
      </c>
      <c r="AW389" s="68">
        <f>IF(AF389=0,0,VLOOKUP($H389,Leistungszahlen!$A$11:$H$158,4,FALSE))</f>
        <v>0</v>
      </c>
      <c r="AX389" s="68">
        <f>IF(AF389=0,0,VLOOKUP($H389,Leistungszahlen!$A$11:$H$158,5,FALSE))</f>
        <v>0</v>
      </c>
      <c r="AY389" s="68">
        <f>IF(AG389=0,0,VLOOKUP($H389,Leistungszahlen!$A$11:$H$158,6,FALSE))</f>
        <v>0</v>
      </c>
      <c r="AZ389" s="68">
        <f t="shared" si="240"/>
        <v>0</v>
      </c>
      <c r="BA389" s="68">
        <f t="shared" si="241"/>
        <v>0</v>
      </c>
      <c r="BC389" s="68">
        <f t="shared" si="263"/>
        <v>0</v>
      </c>
      <c r="BD389" s="285"/>
    </row>
    <row r="390" spans="1:56" s="68" customFormat="1" ht="22.5">
      <c r="A390" s="200"/>
      <c r="B390" s="200"/>
      <c r="C390" s="200" t="s">
        <v>354</v>
      </c>
      <c r="D390" s="200" t="s">
        <v>204</v>
      </c>
      <c r="E390" s="200" t="s">
        <v>350</v>
      </c>
      <c r="F390" s="200"/>
      <c r="G390" s="200" t="s">
        <v>248</v>
      </c>
      <c r="H390" s="201" t="s">
        <v>215</v>
      </c>
      <c r="I390" s="202">
        <v>9</v>
      </c>
      <c r="J390" s="200" t="s">
        <v>778</v>
      </c>
      <c r="K390" s="176">
        <v>3</v>
      </c>
      <c r="L390" s="176">
        <v>1</v>
      </c>
      <c r="M390" s="176"/>
      <c r="N390" s="286">
        <v>7</v>
      </c>
      <c r="O390" s="286"/>
      <c r="P390" s="176"/>
      <c r="Q390" s="203">
        <f t="shared" si="233"/>
        <v>6</v>
      </c>
      <c r="R390" s="203">
        <f t="shared" si="234"/>
        <v>0</v>
      </c>
      <c r="S390" s="203">
        <f t="shared" si="235"/>
        <v>1</v>
      </c>
      <c r="T390" s="203">
        <f t="shared" si="236"/>
        <v>0</v>
      </c>
      <c r="U390" s="203">
        <f t="shared" si="237"/>
        <v>1</v>
      </c>
      <c r="V390" s="175">
        <f>IF(Q390&gt;0,VLOOKUP(Q390,Jahresfaktoren!$A$11:$B$24,2,),0)</f>
        <v>302</v>
      </c>
      <c r="W390" s="175">
        <f>IF(R390&gt;0,VLOOKUP(R390,Jahresfaktoren!$D$11:$E$24,2,),0)</f>
        <v>0</v>
      </c>
      <c r="X390" s="175">
        <f>IF(S390&gt;0,VLOOKUP(S390,Jahresfaktoren!$A$28:$B$29,2,),0)</f>
        <v>60</v>
      </c>
      <c r="Y390" s="175">
        <f>IF(T390&gt;0,VLOOKUP(T390,Jahresfaktoren!$A$28:$B$29,2,),0)</f>
        <v>0</v>
      </c>
      <c r="Z390" s="175">
        <f>IF(U390&gt;0,VLOOKUP(U390,Jahresfaktoren!$A$32:$B$33,2,),)</f>
        <v>3</v>
      </c>
      <c r="AA390" s="177">
        <f t="shared" si="253"/>
        <v>2718</v>
      </c>
      <c r="AB390" s="177" t="str">
        <f t="shared" si="254"/>
        <v/>
      </c>
      <c r="AC390" s="177">
        <f t="shared" si="255"/>
        <v>540</v>
      </c>
      <c r="AD390" s="177" t="str">
        <f t="shared" si="256"/>
        <v/>
      </c>
      <c r="AE390" s="177">
        <f t="shared" si="257"/>
        <v>27</v>
      </c>
      <c r="AF390" s="178">
        <f>IF(Q390&gt;0,VLOOKUP(H390,Leistungszahlen!$A$11:$C$158,3,),0)</f>
        <v>0</v>
      </c>
      <c r="AG390" s="178">
        <f>IF(R390&gt;0,VLOOKUP(H390,Leistungszahlen!$A$11:$F$158,6,),IF(T390&gt;0,VLOOKUP(H390,Leistungszahlen!$A$11:$F$158,6,),0))</f>
        <v>0</v>
      </c>
      <c r="AH390" s="179" t="e">
        <f t="shared" si="228"/>
        <v>#DIV/0!</v>
      </c>
      <c r="AI390" s="179">
        <f t="shared" si="229"/>
        <v>0</v>
      </c>
      <c r="AJ390" s="179" t="e">
        <f t="shared" si="230"/>
        <v>#DIV/0!</v>
      </c>
      <c r="AK390" s="179">
        <f t="shared" si="231"/>
        <v>0</v>
      </c>
      <c r="AL390" s="179" t="e">
        <f t="shared" si="232"/>
        <v>#DIV/0!</v>
      </c>
      <c r="AM390" s="180">
        <f>IF(L390=1,Stundensätze!$D$13,IF(L390=2,Stundensätze!$D$17,IF(L390=4,Stundensätze!$D$21,"")))</f>
        <v>0</v>
      </c>
      <c r="AN390" s="180">
        <f>IF(L390=1,Stundensätze!$D$15,IF(L390=2,Stundensätze!$D$19,IF(L390=4,Stundensätze!$D$23,"")))</f>
        <v>0</v>
      </c>
      <c r="AO390" s="180" t="e">
        <f t="shared" si="258"/>
        <v>#DIV/0!</v>
      </c>
      <c r="AP390" s="180" t="e">
        <f t="shared" si="259"/>
        <v>#DIV/0!</v>
      </c>
      <c r="AQ390" s="192" t="e">
        <f t="shared" si="260"/>
        <v>#DIV/0!</v>
      </c>
      <c r="AR390" s="192" t="e">
        <f t="shared" si="261"/>
        <v>#DIV/0!</v>
      </c>
      <c r="AS390" s="193" t="e">
        <f t="shared" si="262"/>
        <v>#DIV/0!</v>
      </c>
      <c r="AT390" s="258" t="str">
        <f>IF(K390=0,0,VLOOKUP(K390,Kostenstellen!A:B,2,FALSE))</f>
        <v xml:space="preserve">Rosentrittklinik         </v>
      </c>
      <c r="AU390" s="68" t="str">
        <f t="shared" si="238"/>
        <v>R</v>
      </c>
      <c r="AV390" s="68" t="str">
        <f t="shared" si="239"/>
        <v/>
      </c>
      <c r="AW390" s="68">
        <f>IF(AF390=0,0,VLOOKUP($H390,Leistungszahlen!$A$11:$H$158,4,FALSE))</f>
        <v>0</v>
      </c>
      <c r="AX390" s="68">
        <f>IF(AF390=0,0,VLOOKUP($H390,Leistungszahlen!$A$11:$H$158,5,FALSE))</f>
        <v>0</v>
      </c>
      <c r="AY390" s="68">
        <f>IF(AG390=0,0,VLOOKUP($H390,Leistungszahlen!$A$11:$H$158,6,FALSE))</f>
        <v>0</v>
      </c>
      <c r="AZ390" s="68">
        <f t="shared" si="240"/>
        <v>0</v>
      </c>
      <c r="BA390" s="68">
        <f t="shared" si="241"/>
        <v>0</v>
      </c>
      <c r="BC390" s="68">
        <f t="shared" si="263"/>
        <v>0</v>
      </c>
      <c r="BD390" s="285"/>
    </row>
    <row r="391" spans="1:56" s="68" customFormat="1" ht="22.5">
      <c r="A391" s="200"/>
      <c r="B391" s="200"/>
      <c r="C391" s="200" t="s">
        <v>354</v>
      </c>
      <c r="D391" s="200" t="s">
        <v>204</v>
      </c>
      <c r="E391" s="200" t="s">
        <v>350</v>
      </c>
      <c r="F391" s="200"/>
      <c r="G391" s="200" t="s">
        <v>253</v>
      </c>
      <c r="H391" s="201" t="s">
        <v>215</v>
      </c>
      <c r="I391" s="202">
        <v>9</v>
      </c>
      <c r="J391" s="200" t="s">
        <v>778</v>
      </c>
      <c r="K391" s="176">
        <v>3</v>
      </c>
      <c r="L391" s="176">
        <v>1</v>
      </c>
      <c r="M391" s="176"/>
      <c r="N391" s="286">
        <v>7</v>
      </c>
      <c r="O391" s="286"/>
      <c r="P391" s="176"/>
      <c r="Q391" s="203">
        <f t="shared" si="233"/>
        <v>6</v>
      </c>
      <c r="R391" s="203">
        <f t="shared" si="234"/>
        <v>0</v>
      </c>
      <c r="S391" s="203">
        <f t="shared" si="235"/>
        <v>1</v>
      </c>
      <c r="T391" s="203">
        <f t="shared" si="236"/>
        <v>0</v>
      </c>
      <c r="U391" s="203">
        <f t="shared" si="237"/>
        <v>1</v>
      </c>
      <c r="V391" s="175">
        <f>IF(Q391&gt;0,VLOOKUP(Q391,Jahresfaktoren!$A$11:$B$24,2,),0)</f>
        <v>302</v>
      </c>
      <c r="W391" s="175">
        <f>IF(R391&gt;0,VLOOKUP(R391,Jahresfaktoren!$D$11:$E$24,2,),0)</f>
        <v>0</v>
      </c>
      <c r="X391" s="175">
        <f>IF(S391&gt;0,VLOOKUP(S391,Jahresfaktoren!$A$28:$B$29,2,),0)</f>
        <v>60</v>
      </c>
      <c r="Y391" s="175">
        <f>IF(T391&gt;0,VLOOKUP(T391,Jahresfaktoren!$A$28:$B$29,2,),0)</f>
        <v>0</v>
      </c>
      <c r="Z391" s="175">
        <f>IF(U391&gt;0,VLOOKUP(U391,Jahresfaktoren!$A$32:$B$33,2,),)</f>
        <v>3</v>
      </c>
      <c r="AA391" s="177">
        <f t="shared" si="253"/>
        <v>2718</v>
      </c>
      <c r="AB391" s="177" t="str">
        <f t="shared" si="254"/>
        <v/>
      </c>
      <c r="AC391" s="177">
        <f t="shared" si="255"/>
        <v>540</v>
      </c>
      <c r="AD391" s="177" t="str">
        <f t="shared" si="256"/>
        <v/>
      </c>
      <c r="AE391" s="177">
        <f t="shared" si="257"/>
        <v>27</v>
      </c>
      <c r="AF391" s="178">
        <f>IF(Q391&gt;0,VLOOKUP(H391,Leistungszahlen!$A$11:$C$158,3,),0)</f>
        <v>0</v>
      </c>
      <c r="AG391" s="178">
        <f>IF(R391&gt;0,VLOOKUP(H391,Leistungszahlen!$A$11:$F$158,6,),IF(T391&gt;0,VLOOKUP(H391,Leistungszahlen!$A$11:$F$158,6,),0))</f>
        <v>0</v>
      </c>
      <c r="AH391" s="179" t="e">
        <f t="shared" si="228"/>
        <v>#DIV/0!</v>
      </c>
      <c r="AI391" s="179">
        <f t="shared" si="229"/>
        <v>0</v>
      </c>
      <c r="AJ391" s="179" t="e">
        <f t="shared" si="230"/>
        <v>#DIV/0!</v>
      </c>
      <c r="AK391" s="179">
        <f t="shared" si="231"/>
        <v>0</v>
      </c>
      <c r="AL391" s="179" t="e">
        <f t="shared" si="232"/>
        <v>#DIV/0!</v>
      </c>
      <c r="AM391" s="180">
        <f>IF(L391=1,Stundensätze!$D$13,IF(L391=2,Stundensätze!$D$17,IF(L391=4,Stundensätze!$D$21,"")))</f>
        <v>0</v>
      </c>
      <c r="AN391" s="180">
        <f>IF(L391=1,Stundensätze!$D$15,IF(L391=2,Stundensätze!$D$19,IF(L391=4,Stundensätze!$D$23,"")))</f>
        <v>0</v>
      </c>
      <c r="AO391" s="180" t="e">
        <f t="shared" si="258"/>
        <v>#DIV/0!</v>
      </c>
      <c r="AP391" s="180" t="e">
        <f t="shared" si="259"/>
        <v>#DIV/0!</v>
      </c>
      <c r="AQ391" s="192" t="e">
        <f t="shared" si="260"/>
        <v>#DIV/0!</v>
      </c>
      <c r="AR391" s="192" t="e">
        <f t="shared" si="261"/>
        <v>#DIV/0!</v>
      </c>
      <c r="AS391" s="193" t="e">
        <f t="shared" si="262"/>
        <v>#DIV/0!</v>
      </c>
      <c r="AT391" s="258" t="str">
        <f>IF(K391=0,0,VLOOKUP(K391,Kostenstellen!A:B,2,FALSE))</f>
        <v xml:space="preserve">Rosentrittklinik         </v>
      </c>
      <c r="AU391" s="68" t="str">
        <f t="shared" si="238"/>
        <v>R</v>
      </c>
      <c r="AV391" s="68" t="str">
        <f t="shared" si="239"/>
        <v/>
      </c>
      <c r="AW391" s="68">
        <f>IF(AF391=0,0,VLOOKUP($H391,Leistungszahlen!$A$11:$H$158,4,FALSE))</f>
        <v>0</v>
      </c>
      <c r="AX391" s="68">
        <f>IF(AF391=0,0,VLOOKUP($H391,Leistungszahlen!$A$11:$H$158,5,FALSE))</f>
        <v>0</v>
      </c>
      <c r="AY391" s="68">
        <f>IF(AG391=0,0,VLOOKUP($H391,Leistungszahlen!$A$11:$H$158,6,FALSE))</f>
        <v>0</v>
      </c>
      <c r="AZ391" s="68">
        <f t="shared" si="240"/>
        <v>0</v>
      </c>
      <c r="BA391" s="68">
        <f t="shared" si="241"/>
        <v>0</v>
      </c>
      <c r="BC391" s="68">
        <f t="shared" si="263"/>
        <v>0</v>
      </c>
      <c r="BD391" s="285"/>
    </row>
    <row r="392" spans="1:56" s="68" customFormat="1" ht="22.5">
      <c r="A392" s="200"/>
      <c r="B392" s="200"/>
      <c r="C392" s="200" t="s">
        <v>354</v>
      </c>
      <c r="D392" s="200" t="s">
        <v>204</v>
      </c>
      <c r="E392" s="200" t="s">
        <v>350</v>
      </c>
      <c r="F392" s="200"/>
      <c r="G392" s="200" t="s">
        <v>1098</v>
      </c>
      <c r="H392" s="201" t="s">
        <v>215</v>
      </c>
      <c r="I392" s="202">
        <v>9</v>
      </c>
      <c r="J392" s="200" t="s">
        <v>778</v>
      </c>
      <c r="K392" s="176">
        <v>3</v>
      </c>
      <c r="L392" s="176">
        <v>1</v>
      </c>
      <c r="M392" s="176"/>
      <c r="N392" s="286">
        <v>7</v>
      </c>
      <c r="O392" s="286"/>
      <c r="P392" s="176"/>
      <c r="Q392" s="203">
        <f t="shared" si="233"/>
        <v>6</v>
      </c>
      <c r="R392" s="203">
        <f t="shared" si="234"/>
        <v>0</v>
      </c>
      <c r="S392" s="203">
        <f t="shared" si="235"/>
        <v>1</v>
      </c>
      <c r="T392" s="203">
        <f t="shared" si="236"/>
        <v>0</v>
      </c>
      <c r="U392" s="203">
        <f t="shared" si="237"/>
        <v>1</v>
      </c>
      <c r="V392" s="175">
        <f>IF(Q392&gt;0,VLOOKUP(Q392,Jahresfaktoren!$A$11:$B$24,2,),0)</f>
        <v>302</v>
      </c>
      <c r="W392" s="175">
        <f>IF(R392&gt;0,VLOOKUP(R392,Jahresfaktoren!$D$11:$E$24,2,),0)</f>
        <v>0</v>
      </c>
      <c r="X392" s="175">
        <f>IF(S392&gt;0,VLOOKUP(S392,Jahresfaktoren!$A$28:$B$29,2,),0)</f>
        <v>60</v>
      </c>
      <c r="Y392" s="175">
        <f>IF(T392&gt;0,VLOOKUP(T392,Jahresfaktoren!$A$28:$B$29,2,),0)</f>
        <v>0</v>
      </c>
      <c r="Z392" s="175">
        <f>IF(U392&gt;0,VLOOKUP(U392,Jahresfaktoren!$A$32:$B$33,2,),)</f>
        <v>3</v>
      </c>
      <c r="AA392" s="177">
        <f t="shared" si="253"/>
        <v>2718</v>
      </c>
      <c r="AB392" s="177" t="str">
        <f t="shared" si="254"/>
        <v/>
      </c>
      <c r="AC392" s="177">
        <f t="shared" si="255"/>
        <v>540</v>
      </c>
      <c r="AD392" s="177" t="str">
        <f t="shared" si="256"/>
        <v/>
      </c>
      <c r="AE392" s="177">
        <f t="shared" si="257"/>
        <v>27</v>
      </c>
      <c r="AF392" s="178">
        <f>IF(Q392&gt;0,VLOOKUP(H392,Leistungszahlen!$A$11:$C$158,3,),0)</f>
        <v>0</v>
      </c>
      <c r="AG392" s="178">
        <f>IF(R392&gt;0,VLOOKUP(H392,Leistungszahlen!$A$11:$F$158,6,),IF(T392&gt;0,VLOOKUP(H392,Leistungszahlen!$A$11:$F$158,6,),0))</f>
        <v>0</v>
      </c>
      <c r="AH392" s="179" t="e">
        <f t="shared" si="228"/>
        <v>#DIV/0!</v>
      </c>
      <c r="AI392" s="179">
        <f t="shared" si="229"/>
        <v>0</v>
      </c>
      <c r="AJ392" s="179" t="e">
        <f t="shared" si="230"/>
        <v>#DIV/0!</v>
      </c>
      <c r="AK392" s="179">
        <f t="shared" si="231"/>
        <v>0</v>
      </c>
      <c r="AL392" s="179" t="e">
        <f t="shared" si="232"/>
        <v>#DIV/0!</v>
      </c>
      <c r="AM392" s="180">
        <f>IF(L392=1,Stundensätze!$D$13,IF(L392=2,Stundensätze!$D$17,IF(L392=4,Stundensätze!$D$21,"")))</f>
        <v>0</v>
      </c>
      <c r="AN392" s="180">
        <f>IF(L392=1,Stundensätze!$D$15,IF(L392=2,Stundensätze!$D$19,IF(L392=4,Stundensätze!$D$23,"")))</f>
        <v>0</v>
      </c>
      <c r="AO392" s="180" t="e">
        <f t="shared" si="258"/>
        <v>#DIV/0!</v>
      </c>
      <c r="AP392" s="180" t="e">
        <f t="shared" si="259"/>
        <v>#DIV/0!</v>
      </c>
      <c r="AQ392" s="192" t="e">
        <f t="shared" si="260"/>
        <v>#DIV/0!</v>
      </c>
      <c r="AR392" s="192" t="e">
        <f t="shared" si="261"/>
        <v>#DIV/0!</v>
      </c>
      <c r="AS392" s="193" t="e">
        <f t="shared" si="262"/>
        <v>#DIV/0!</v>
      </c>
      <c r="AT392" s="258" t="str">
        <f>IF(K392=0,0,VLOOKUP(K392,Kostenstellen!A:B,2,FALSE))</f>
        <v xml:space="preserve">Rosentrittklinik         </v>
      </c>
      <c r="AU392" s="68" t="str">
        <f t="shared" si="238"/>
        <v>R</v>
      </c>
      <c r="AV392" s="68" t="str">
        <f t="shared" si="239"/>
        <v/>
      </c>
      <c r="AW392" s="68">
        <f>IF(AF392=0,0,VLOOKUP($H392,Leistungszahlen!$A$11:$H$158,4,FALSE))</f>
        <v>0</v>
      </c>
      <c r="AX392" s="68">
        <f>IF(AF392=0,0,VLOOKUP($H392,Leistungszahlen!$A$11:$H$158,5,FALSE))</f>
        <v>0</v>
      </c>
      <c r="AY392" s="68">
        <f>IF(AG392=0,0,VLOOKUP($H392,Leistungszahlen!$A$11:$H$158,6,FALSE))</f>
        <v>0</v>
      </c>
      <c r="AZ392" s="68">
        <f t="shared" si="240"/>
        <v>0</v>
      </c>
      <c r="BA392" s="68">
        <f t="shared" si="241"/>
        <v>0</v>
      </c>
      <c r="BC392" s="68">
        <f t="shared" si="263"/>
        <v>0</v>
      </c>
      <c r="BD392" s="285"/>
    </row>
    <row r="393" spans="1:56" s="68" customFormat="1" ht="22.5">
      <c r="A393" s="200"/>
      <c r="B393" s="200"/>
      <c r="C393" s="200" t="s">
        <v>354</v>
      </c>
      <c r="D393" s="200" t="s">
        <v>204</v>
      </c>
      <c r="E393" s="200" t="s">
        <v>350</v>
      </c>
      <c r="F393" s="200"/>
      <c r="G393" s="200" t="s">
        <v>519</v>
      </c>
      <c r="H393" s="201" t="s">
        <v>215</v>
      </c>
      <c r="I393" s="202">
        <v>9</v>
      </c>
      <c r="J393" s="200" t="s">
        <v>778</v>
      </c>
      <c r="K393" s="176">
        <v>3</v>
      </c>
      <c r="L393" s="176">
        <v>1</v>
      </c>
      <c r="M393" s="176"/>
      <c r="N393" s="286">
        <v>7</v>
      </c>
      <c r="O393" s="286"/>
      <c r="P393" s="176"/>
      <c r="Q393" s="203">
        <f t="shared" si="233"/>
        <v>6</v>
      </c>
      <c r="R393" s="203">
        <f t="shared" si="234"/>
        <v>0</v>
      </c>
      <c r="S393" s="203">
        <f t="shared" si="235"/>
        <v>1</v>
      </c>
      <c r="T393" s="203">
        <f t="shared" si="236"/>
        <v>0</v>
      </c>
      <c r="U393" s="203">
        <f t="shared" si="237"/>
        <v>1</v>
      </c>
      <c r="V393" s="175">
        <f>IF(Q393&gt;0,VLOOKUP(Q393,Jahresfaktoren!$A$11:$B$24,2,),0)</f>
        <v>302</v>
      </c>
      <c r="W393" s="175">
        <f>IF(R393&gt;0,VLOOKUP(R393,Jahresfaktoren!$D$11:$E$24,2,),0)</f>
        <v>0</v>
      </c>
      <c r="X393" s="175">
        <f>IF(S393&gt;0,VLOOKUP(S393,Jahresfaktoren!$A$28:$B$29,2,),0)</f>
        <v>60</v>
      </c>
      <c r="Y393" s="175">
        <f>IF(T393&gt;0,VLOOKUP(T393,Jahresfaktoren!$A$28:$B$29,2,),0)</f>
        <v>0</v>
      </c>
      <c r="Z393" s="175">
        <f>IF(U393&gt;0,VLOOKUP(U393,Jahresfaktoren!$A$32:$B$33,2,),)</f>
        <v>3</v>
      </c>
      <c r="AA393" s="177">
        <f t="shared" si="253"/>
        <v>2718</v>
      </c>
      <c r="AB393" s="177" t="str">
        <f t="shared" si="254"/>
        <v/>
      </c>
      <c r="AC393" s="177">
        <f t="shared" si="255"/>
        <v>540</v>
      </c>
      <c r="AD393" s="177" t="str">
        <f t="shared" si="256"/>
        <v/>
      </c>
      <c r="AE393" s="177">
        <f t="shared" si="257"/>
        <v>27</v>
      </c>
      <c r="AF393" s="178">
        <f>IF(Q393&gt;0,VLOOKUP(H393,Leistungszahlen!$A$11:$C$158,3,),0)</f>
        <v>0</v>
      </c>
      <c r="AG393" s="178">
        <f>IF(R393&gt;0,VLOOKUP(H393,Leistungszahlen!$A$11:$F$158,6,),IF(T393&gt;0,VLOOKUP(H393,Leistungszahlen!$A$11:$F$158,6,),0))</f>
        <v>0</v>
      </c>
      <c r="AH393" s="179" t="e">
        <f t="shared" si="228"/>
        <v>#DIV/0!</v>
      </c>
      <c r="AI393" s="179">
        <f t="shared" si="229"/>
        <v>0</v>
      </c>
      <c r="AJ393" s="179" t="e">
        <f t="shared" si="230"/>
        <v>#DIV/0!</v>
      </c>
      <c r="AK393" s="179">
        <f t="shared" si="231"/>
        <v>0</v>
      </c>
      <c r="AL393" s="179" t="e">
        <f t="shared" si="232"/>
        <v>#DIV/0!</v>
      </c>
      <c r="AM393" s="180">
        <f>IF(L393=1,Stundensätze!$D$13,IF(L393=2,Stundensätze!$D$17,IF(L393=4,Stundensätze!$D$21,"")))</f>
        <v>0</v>
      </c>
      <c r="AN393" s="180">
        <f>IF(L393=1,Stundensätze!$D$15,IF(L393=2,Stundensätze!$D$19,IF(L393=4,Stundensätze!$D$23,"")))</f>
        <v>0</v>
      </c>
      <c r="AO393" s="180" t="e">
        <f t="shared" si="258"/>
        <v>#DIV/0!</v>
      </c>
      <c r="AP393" s="180" t="e">
        <f t="shared" si="259"/>
        <v>#DIV/0!</v>
      </c>
      <c r="AQ393" s="192" t="e">
        <f t="shared" si="260"/>
        <v>#DIV/0!</v>
      </c>
      <c r="AR393" s="192" t="e">
        <f t="shared" si="261"/>
        <v>#DIV/0!</v>
      </c>
      <c r="AS393" s="193" t="e">
        <f t="shared" si="262"/>
        <v>#DIV/0!</v>
      </c>
      <c r="AT393" s="258" t="str">
        <f>IF(K393=0,0,VLOOKUP(K393,Kostenstellen!A:B,2,FALSE))</f>
        <v xml:space="preserve">Rosentrittklinik         </v>
      </c>
      <c r="AU393" s="68" t="str">
        <f t="shared" si="238"/>
        <v>R</v>
      </c>
      <c r="AV393" s="68" t="str">
        <f t="shared" si="239"/>
        <v/>
      </c>
      <c r="AW393" s="68">
        <f>IF(AF393=0,0,VLOOKUP($H393,Leistungszahlen!$A$11:$H$158,4,FALSE))</f>
        <v>0</v>
      </c>
      <c r="AX393" s="68">
        <f>IF(AF393=0,0,VLOOKUP($H393,Leistungszahlen!$A$11:$H$158,5,FALSE))</f>
        <v>0</v>
      </c>
      <c r="AY393" s="68">
        <f>IF(AG393=0,0,VLOOKUP($H393,Leistungszahlen!$A$11:$H$158,6,FALSE))</f>
        <v>0</v>
      </c>
      <c r="AZ393" s="68">
        <f t="shared" si="240"/>
        <v>0</v>
      </c>
      <c r="BA393" s="68">
        <f t="shared" si="241"/>
        <v>0</v>
      </c>
      <c r="BC393" s="68">
        <f t="shared" si="263"/>
        <v>0</v>
      </c>
      <c r="BD393" s="285"/>
    </row>
    <row r="394" spans="1:56" s="68" customFormat="1" ht="22.5">
      <c r="A394" s="200"/>
      <c r="B394" s="200"/>
      <c r="C394" s="200" t="s">
        <v>354</v>
      </c>
      <c r="D394" s="200" t="s">
        <v>204</v>
      </c>
      <c r="E394" s="200" t="s">
        <v>350</v>
      </c>
      <c r="F394" s="200"/>
      <c r="G394" s="200" t="s">
        <v>1099</v>
      </c>
      <c r="H394" s="201" t="s">
        <v>215</v>
      </c>
      <c r="I394" s="202">
        <v>9</v>
      </c>
      <c r="J394" s="200" t="s">
        <v>778</v>
      </c>
      <c r="K394" s="176">
        <v>3</v>
      </c>
      <c r="L394" s="176">
        <v>1</v>
      </c>
      <c r="M394" s="176"/>
      <c r="N394" s="286">
        <v>7</v>
      </c>
      <c r="O394" s="286"/>
      <c r="P394" s="176"/>
      <c r="Q394" s="203">
        <f t="shared" si="233"/>
        <v>6</v>
      </c>
      <c r="R394" s="203">
        <f t="shared" si="234"/>
        <v>0</v>
      </c>
      <c r="S394" s="203">
        <f t="shared" si="235"/>
        <v>1</v>
      </c>
      <c r="T394" s="203">
        <f t="shared" si="236"/>
        <v>0</v>
      </c>
      <c r="U394" s="203">
        <f t="shared" si="237"/>
        <v>1</v>
      </c>
      <c r="V394" s="175">
        <f>IF(Q394&gt;0,VLOOKUP(Q394,Jahresfaktoren!$A$11:$B$24,2,),0)</f>
        <v>302</v>
      </c>
      <c r="W394" s="175">
        <f>IF(R394&gt;0,VLOOKUP(R394,Jahresfaktoren!$D$11:$E$24,2,),0)</f>
        <v>0</v>
      </c>
      <c r="X394" s="175">
        <f>IF(S394&gt;0,VLOOKUP(S394,Jahresfaktoren!$A$28:$B$29,2,),0)</f>
        <v>60</v>
      </c>
      <c r="Y394" s="175">
        <f>IF(T394&gt;0,VLOOKUP(T394,Jahresfaktoren!$A$28:$B$29,2,),0)</f>
        <v>0</v>
      </c>
      <c r="Z394" s="175">
        <f>IF(U394&gt;0,VLOOKUP(U394,Jahresfaktoren!$A$32:$B$33,2,),)</f>
        <v>3</v>
      </c>
      <c r="AA394" s="177">
        <f t="shared" si="253"/>
        <v>2718</v>
      </c>
      <c r="AB394" s="177" t="str">
        <f t="shared" si="254"/>
        <v/>
      </c>
      <c r="AC394" s="177">
        <f t="shared" si="255"/>
        <v>540</v>
      </c>
      <c r="AD394" s="177" t="str">
        <f t="shared" si="256"/>
        <v/>
      </c>
      <c r="AE394" s="177">
        <f t="shared" si="257"/>
        <v>27</v>
      </c>
      <c r="AF394" s="178">
        <f>IF(Q394&gt;0,VLOOKUP(H394,Leistungszahlen!$A$11:$C$158,3,),0)</f>
        <v>0</v>
      </c>
      <c r="AG394" s="178">
        <f>IF(R394&gt;0,VLOOKUP(H394,Leistungszahlen!$A$11:$F$158,6,),IF(T394&gt;0,VLOOKUP(H394,Leistungszahlen!$A$11:$F$158,6,),0))</f>
        <v>0</v>
      </c>
      <c r="AH394" s="179" t="e">
        <f t="shared" si="228"/>
        <v>#DIV/0!</v>
      </c>
      <c r="AI394" s="179">
        <f t="shared" si="229"/>
        <v>0</v>
      </c>
      <c r="AJ394" s="179" t="e">
        <f t="shared" si="230"/>
        <v>#DIV/0!</v>
      </c>
      <c r="AK394" s="179">
        <f t="shared" si="231"/>
        <v>0</v>
      </c>
      <c r="AL394" s="179" t="e">
        <f t="shared" si="232"/>
        <v>#DIV/0!</v>
      </c>
      <c r="AM394" s="180">
        <f>IF(L394=1,Stundensätze!$D$13,IF(L394=2,Stundensätze!$D$17,IF(L394=4,Stundensätze!$D$21,"")))</f>
        <v>0</v>
      </c>
      <c r="AN394" s="180">
        <f>IF(L394=1,Stundensätze!$D$15,IF(L394=2,Stundensätze!$D$19,IF(L394=4,Stundensätze!$D$23,"")))</f>
        <v>0</v>
      </c>
      <c r="AO394" s="180" t="e">
        <f t="shared" si="258"/>
        <v>#DIV/0!</v>
      </c>
      <c r="AP394" s="180" t="e">
        <f t="shared" si="259"/>
        <v>#DIV/0!</v>
      </c>
      <c r="AQ394" s="192" t="e">
        <f t="shared" si="260"/>
        <v>#DIV/0!</v>
      </c>
      <c r="AR394" s="192" t="e">
        <f t="shared" si="261"/>
        <v>#DIV/0!</v>
      </c>
      <c r="AS394" s="193" t="e">
        <f t="shared" si="262"/>
        <v>#DIV/0!</v>
      </c>
      <c r="AT394" s="258" t="str">
        <f>IF(K394=0,0,VLOOKUP(K394,Kostenstellen!A:B,2,FALSE))</f>
        <v xml:space="preserve">Rosentrittklinik         </v>
      </c>
      <c r="AU394" s="68" t="str">
        <f t="shared" si="238"/>
        <v>R</v>
      </c>
      <c r="AV394" s="68" t="str">
        <f t="shared" si="239"/>
        <v/>
      </c>
      <c r="AW394" s="68">
        <f>IF(AF394=0,0,VLOOKUP($H394,Leistungszahlen!$A$11:$H$158,4,FALSE))</f>
        <v>0</v>
      </c>
      <c r="AX394" s="68">
        <f>IF(AF394=0,0,VLOOKUP($H394,Leistungszahlen!$A$11:$H$158,5,FALSE))</f>
        <v>0</v>
      </c>
      <c r="AY394" s="68">
        <f>IF(AG394=0,0,VLOOKUP($H394,Leistungszahlen!$A$11:$H$158,6,FALSE))</f>
        <v>0</v>
      </c>
      <c r="AZ394" s="68">
        <f t="shared" si="240"/>
        <v>0</v>
      </c>
      <c r="BA394" s="68">
        <f t="shared" si="241"/>
        <v>0</v>
      </c>
      <c r="BC394" s="68">
        <f t="shared" si="263"/>
        <v>0</v>
      </c>
      <c r="BD394" s="285"/>
    </row>
    <row r="395" spans="1:56" s="68" customFormat="1" ht="22.5">
      <c r="A395" s="200"/>
      <c r="B395" s="200"/>
      <c r="C395" s="200" t="s">
        <v>354</v>
      </c>
      <c r="D395" s="200" t="s">
        <v>204</v>
      </c>
      <c r="E395" s="200" t="s">
        <v>350</v>
      </c>
      <c r="F395" s="200"/>
      <c r="G395" s="200" t="s">
        <v>522</v>
      </c>
      <c r="H395" s="201" t="s">
        <v>215</v>
      </c>
      <c r="I395" s="202">
        <v>9</v>
      </c>
      <c r="J395" s="200" t="s">
        <v>778</v>
      </c>
      <c r="K395" s="176">
        <v>3</v>
      </c>
      <c r="L395" s="176">
        <v>1</v>
      </c>
      <c r="M395" s="176"/>
      <c r="N395" s="286">
        <v>7</v>
      </c>
      <c r="O395" s="286"/>
      <c r="P395" s="176"/>
      <c r="Q395" s="203">
        <f t="shared" si="233"/>
        <v>6</v>
      </c>
      <c r="R395" s="203">
        <f t="shared" si="234"/>
        <v>0</v>
      </c>
      <c r="S395" s="203">
        <f t="shared" si="235"/>
        <v>1</v>
      </c>
      <c r="T395" s="203">
        <f t="shared" si="236"/>
        <v>0</v>
      </c>
      <c r="U395" s="203">
        <f t="shared" si="237"/>
        <v>1</v>
      </c>
      <c r="V395" s="175">
        <f>IF(Q395&gt;0,VLOOKUP(Q395,Jahresfaktoren!$A$11:$B$24,2,),0)</f>
        <v>302</v>
      </c>
      <c r="W395" s="175">
        <f>IF(R395&gt;0,VLOOKUP(R395,Jahresfaktoren!$D$11:$E$24,2,),0)</f>
        <v>0</v>
      </c>
      <c r="X395" s="175">
        <f>IF(S395&gt;0,VLOOKUP(S395,Jahresfaktoren!$A$28:$B$29,2,),0)</f>
        <v>60</v>
      </c>
      <c r="Y395" s="175">
        <f>IF(T395&gt;0,VLOOKUP(T395,Jahresfaktoren!$A$28:$B$29,2,),0)</f>
        <v>0</v>
      </c>
      <c r="Z395" s="175">
        <f>IF(U395&gt;0,VLOOKUP(U395,Jahresfaktoren!$A$32:$B$33,2,),)</f>
        <v>3</v>
      </c>
      <c r="AA395" s="177">
        <f t="shared" si="253"/>
        <v>2718</v>
      </c>
      <c r="AB395" s="177" t="str">
        <f t="shared" si="254"/>
        <v/>
      </c>
      <c r="AC395" s="177">
        <f t="shared" si="255"/>
        <v>540</v>
      </c>
      <c r="AD395" s="177" t="str">
        <f t="shared" si="256"/>
        <v/>
      </c>
      <c r="AE395" s="177">
        <f t="shared" si="257"/>
        <v>27</v>
      </c>
      <c r="AF395" s="178">
        <f>IF(Q395&gt;0,VLOOKUP(H395,Leistungszahlen!$A$11:$C$158,3,),0)</f>
        <v>0</v>
      </c>
      <c r="AG395" s="178">
        <f>IF(R395&gt;0,VLOOKUP(H395,Leistungszahlen!$A$11:$F$158,6,),IF(T395&gt;0,VLOOKUP(H395,Leistungszahlen!$A$11:$F$158,6,),0))</f>
        <v>0</v>
      </c>
      <c r="AH395" s="179" t="e">
        <f t="shared" ref="AH395:AH458" si="264">IF(Q395&gt;0,AA395/AF395,0)</f>
        <v>#DIV/0!</v>
      </c>
      <c r="AI395" s="179">
        <f t="shared" ref="AI395:AI458" si="265">IF(R395&gt;0,AB395/AG395,0)</f>
        <v>0</v>
      </c>
      <c r="AJ395" s="179" t="e">
        <f t="shared" ref="AJ395:AJ458" si="266">IF(S395&gt;0,AC395/AF395,0)</f>
        <v>#DIV/0!</v>
      </c>
      <c r="AK395" s="179">
        <f t="shared" ref="AK395:AK458" si="267">IF(T395&gt;0,AD395/AG395,0)</f>
        <v>0</v>
      </c>
      <c r="AL395" s="179" t="e">
        <f t="shared" ref="AL395:AL458" si="268">IF(U395&gt;0,AE395/AF395,0)</f>
        <v>#DIV/0!</v>
      </c>
      <c r="AM395" s="180">
        <f>IF(L395=1,Stundensätze!$D$13,IF(L395=2,Stundensätze!$D$17,IF(L395=4,Stundensätze!$D$21,"")))</f>
        <v>0</v>
      </c>
      <c r="AN395" s="180">
        <f>IF(L395=1,Stundensätze!$D$15,IF(L395=2,Stundensätze!$D$19,IF(L395=4,Stundensätze!$D$23,"")))</f>
        <v>0</v>
      </c>
      <c r="AO395" s="180" t="e">
        <f t="shared" si="258"/>
        <v>#DIV/0!</v>
      </c>
      <c r="AP395" s="180" t="e">
        <f t="shared" si="259"/>
        <v>#DIV/0!</v>
      </c>
      <c r="AQ395" s="192" t="e">
        <f t="shared" si="260"/>
        <v>#DIV/0!</v>
      </c>
      <c r="AR395" s="192" t="e">
        <f t="shared" si="261"/>
        <v>#DIV/0!</v>
      </c>
      <c r="AS395" s="193" t="e">
        <f t="shared" si="262"/>
        <v>#DIV/0!</v>
      </c>
      <c r="AT395" s="258" t="str">
        <f>IF(K395=0,0,VLOOKUP(K395,Kostenstellen!A:B,2,FALSE))</f>
        <v xml:space="preserve">Rosentrittklinik         </v>
      </c>
      <c r="AU395" s="68" t="str">
        <f t="shared" si="238"/>
        <v>R</v>
      </c>
      <c r="AV395" s="68" t="str">
        <f t="shared" si="239"/>
        <v/>
      </c>
      <c r="AW395" s="68">
        <f>IF(AF395=0,0,VLOOKUP($H395,Leistungszahlen!$A$11:$H$158,4,FALSE))</f>
        <v>0</v>
      </c>
      <c r="AX395" s="68">
        <f>IF(AF395=0,0,VLOOKUP($H395,Leistungszahlen!$A$11:$H$158,5,FALSE))</f>
        <v>0</v>
      </c>
      <c r="AY395" s="68">
        <f>IF(AG395=0,0,VLOOKUP($H395,Leistungszahlen!$A$11:$H$158,6,FALSE))</f>
        <v>0</v>
      </c>
      <c r="AZ395" s="68">
        <f t="shared" si="240"/>
        <v>0</v>
      </c>
      <c r="BA395" s="68">
        <f t="shared" si="241"/>
        <v>0</v>
      </c>
      <c r="BC395" s="68">
        <f t="shared" si="263"/>
        <v>0</v>
      </c>
      <c r="BD395" s="285"/>
    </row>
    <row r="396" spans="1:56" s="68" customFormat="1" ht="22.5">
      <c r="A396" s="200"/>
      <c r="B396" s="200"/>
      <c r="C396" s="200" t="s">
        <v>354</v>
      </c>
      <c r="D396" s="200" t="s">
        <v>204</v>
      </c>
      <c r="E396" s="200" t="s">
        <v>350</v>
      </c>
      <c r="F396" s="200"/>
      <c r="G396" s="200" t="s">
        <v>1100</v>
      </c>
      <c r="H396" s="201" t="s">
        <v>215</v>
      </c>
      <c r="I396" s="202">
        <v>9</v>
      </c>
      <c r="J396" s="200" t="s">
        <v>778</v>
      </c>
      <c r="K396" s="176">
        <v>3</v>
      </c>
      <c r="L396" s="176">
        <v>1</v>
      </c>
      <c r="M396" s="176"/>
      <c r="N396" s="286">
        <v>7</v>
      </c>
      <c r="O396" s="286"/>
      <c r="P396" s="176"/>
      <c r="Q396" s="203">
        <f t="shared" si="233"/>
        <v>6</v>
      </c>
      <c r="R396" s="203">
        <f t="shared" si="234"/>
        <v>0</v>
      </c>
      <c r="S396" s="203">
        <f t="shared" si="235"/>
        <v>1</v>
      </c>
      <c r="T396" s="203">
        <f t="shared" si="236"/>
        <v>0</v>
      </c>
      <c r="U396" s="203">
        <f t="shared" si="237"/>
        <v>1</v>
      </c>
      <c r="V396" s="175">
        <f>IF(Q396&gt;0,VLOOKUP(Q396,Jahresfaktoren!$A$11:$B$24,2,),0)</f>
        <v>302</v>
      </c>
      <c r="W396" s="175">
        <f>IF(R396&gt;0,VLOOKUP(R396,Jahresfaktoren!$D$11:$E$24,2,),0)</f>
        <v>0</v>
      </c>
      <c r="X396" s="175">
        <f>IF(S396&gt;0,VLOOKUP(S396,Jahresfaktoren!$A$28:$B$29,2,),0)</f>
        <v>60</v>
      </c>
      <c r="Y396" s="175">
        <f>IF(T396&gt;0,VLOOKUP(T396,Jahresfaktoren!$A$28:$B$29,2,),0)</f>
        <v>0</v>
      </c>
      <c r="Z396" s="175">
        <f>IF(U396&gt;0,VLOOKUP(U396,Jahresfaktoren!$A$32:$B$33,2,),)</f>
        <v>3</v>
      </c>
      <c r="AA396" s="177">
        <f t="shared" si="253"/>
        <v>2718</v>
      </c>
      <c r="AB396" s="177" t="str">
        <f t="shared" si="254"/>
        <v/>
      </c>
      <c r="AC396" s="177">
        <f t="shared" si="255"/>
        <v>540</v>
      </c>
      <c r="AD396" s="177" t="str">
        <f t="shared" si="256"/>
        <v/>
      </c>
      <c r="AE396" s="177">
        <f t="shared" si="257"/>
        <v>27</v>
      </c>
      <c r="AF396" s="178">
        <f>IF(Q396&gt;0,VLOOKUP(H396,Leistungszahlen!$A$11:$C$158,3,),0)</f>
        <v>0</v>
      </c>
      <c r="AG396" s="178">
        <f>IF(R396&gt;0,VLOOKUP(H396,Leistungszahlen!$A$11:$F$158,6,),IF(T396&gt;0,VLOOKUP(H396,Leistungszahlen!$A$11:$F$158,6,),0))</f>
        <v>0</v>
      </c>
      <c r="AH396" s="179" t="e">
        <f t="shared" si="264"/>
        <v>#DIV/0!</v>
      </c>
      <c r="AI396" s="179">
        <f t="shared" si="265"/>
        <v>0</v>
      </c>
      <c r="AJ396" s="179" t="e">
        <f t="shared" si="266"/>
        <v>#DIV/0!</v>
      </c>
      <c r="AK396" s="179">
        <f t="shared" si="267"/>
        <v>0</v>
      </c>
      <c r="AL396" s="179" t="e">
        <f t="shared" si="268"/>
        <v>#DIV/0!</v>
      </c>
      <c r="AM396" s="180">
        <f>IF(L396=1,Stundensätze!$D$13,IF(L396=2,Stundensätze!$D$17,IF(L396=4,Stundensätze!$D$21,"")))</f>
        <v>0</v>
      </c>
      <c r="AN396" s="180">
        <f>IF(L396=1,Stundensätze!$D$15,IF(L396=2,Stundensätze!$D$19,IF(L396=4,Stundensätze!$D$23,"")))</f>
        <v>0</v>
      </c>
      <c r="AO396" s="180" t="e">
        <f t="shared" si="258"/>
        <v>#DIV/0!</v>
      </c>
      <c r="AP396" s="180" t="e">
        <f t="shared" si="259"/>
        <v>#DIV/0!</v>
      </c>
      <c r="AQ396" s="192" t="e">
        <f t="shared" si="260"/>
        <v>#DIV/0!</v>
      </c>
      <c r="AR396" s="192" t="e">
        <f t="shared" si="261"/>
        <v>#DIV/0!</v>
      </c>
      <c r="AS396" s="193" t="e">
        <f t="shared" si="262"/>
        <v>#DIV/0!</v>
      </c>
      <c r="AT396" s="258" t="str">
        <f>IF(K396=0,0,VLOOKUP(K396,Kostenstellen!A:B,2,FALSE))</f>
        <v xml:space="preserve">Rosentrittklinik         </v>
      </c>
      <c r="AU396" s="68" t="str">
        <f t="shared" si="238"/>
        <v>R</v>
      </c>
      <c r="AV396" s="68" t="str">
        <f t="shared" si="239"/>
        <v/>
      </c>
      <c r="AW396" s="68">
        <f>IF(AF396=0,0,VLOOKUP($H396,Leistungszahlen!$A$11:$H$158,4,FALSE))</f>
        <v>0</v>
      </c>
      <c r="AX396" s="68">
        <f>IF(AF396=0,0,VLOOKUP($H396,Leistungszahlen!$A$11:$H$158,5,FALSE))</f>
        <v>0</v>
      </c>
      <c r="AY396" s="68">
        <f>IF(AG396=0,0,VLOOKUP($H396,Leistungszahlen!$A$11:$H$158,6,FALSE))</f>
        <v>0</v>
      </c>
      <c r="AZ396" s="68">
        <f t="shared" si="240"/>
        <v>0</v>
      </c>
      <c r="BA396" s="68">
        <f t="shared" si="241"/>
        <v>0</v>
      </c>
      <c r="BC396" s="68">
        <f t="shared" si="263"/>
        <v>0</v>
      </c>
      <c r="BD396" s="285"/>
    </row>
    <row r="397" spans="1:56" s="68" customFormat="1" ht="22.5">
      <c r="A397" s="200"/>
      <c r="B397" s="200"/>
      <c r="C397" s="200" t="s">
        <v>354</v>
      </c>
      <c r="D397" s="200" t="s">
        <v>204</v>
      </c>
      <c r="E397" s="200" t="s">
        <v>350</v>
      </c>
      <c r="F397" s="200"/>
      <c r="G397" s="200" t="s">
        <v>1101</v>
      </c>
      <c r="H397" s="201" t="s">
        <v>215</v>
      </c>
      <c r="I397" s="202">
        <v>9</v>
      </c>
      <c r="J397" s="200" t="s">
        <v>778</v>
      </c>
      <c r="K397" s="176">
        <v>3</v>
      </c>
      <c r="L397" s="176">
        <v>1</v>
      </c>
      <c r="M397" s="176"/>
      <c r="N397" s="286">
        <v>7</v>
      </c>
      <c r="O397" s="286"/>
      <c r="P397" s="176"/>
      <c r="Q397" s="203">
        <f t="shared" ref="Q397:Q460" si="269">IF(M397="x",0,IF(N397=7,6,IF(N397=14,12,IF(N397="12+5",11,N397))))</f>
        <v>6</v>
      </c>
      <c r="R397" s="203">
        <f t="shared" ref="R397:R460" si="270">IF(M397="x",0,IF(O397=0,0,IF(N397=7,0,IF(N397+O397=7,O397-1,O397))))</f>
        <v>0</v>
      </c>
      <c r="S397" s="203">
        <f t="shared" ref="S397:S460" si="271">IF(M397="x",0,IF(N397=7,1,IF(N397=14,2,IF(AND(N397=12,O397=5),1,IF(N397="12+5",1,0)))))</f>
        <v>1</v>
      </c>
      <c r="T397" s="203">
        <f t="shared" ref="T397:T460" si="272">IF(M397="x",0,IF(O397=0,0,IF(N397=7,0,IF(N397+O397=7,1,0))))</f>
        <v>0</v>
      </c>
      <c r="U397" s="203">
        <f t="shared" ref="U397:U460" si="273">T397+S397</f>
        <v>1</v>
      </c>
      <c r="V397" s="175">
        <f>IF(Q397&gt;0,VLOOKUP(Q397,Jahresfaktoren!$A$11:$B$24,2,),0)</f>
        <v>302</v>
      </c>
      <c r="W397" s="175">
        <f>IF(R397&gt;0,VLOOKUP(R397,Jahresfaktoren!$D$11:$E$24,2,),0)</f>
        <v>0</v>
      </c>
      <c r="X397" s="175">
        <f>IF(S397&gt;0,VLOOKUP(S397,Jahresfaktoren!$A$28:$B$29,2,),0)</f>
        <v>60</v>
      </c>
      <c r="Y397" s="175">
        <f>IF(T397&gt;0,VLOOKUP(T397,Jahresfaktoren!$A$28:$B$29,2,),0)</f>
        <v>0</v>
      </c>
      <c r="Z397" s="175">
        <f>IF(U397&gt;0,VLOOKUP(U397,Jahresfaktoren!$A$32:$B$33,2,),)</f>
        <v>3</v>
      </c>
      <c r="AA397" s="177">
        <f t="shared" si="253"/>
        <v>2718</v>
      </c>
      <c r="AB397" s="177" t="str">
        <f t="shared" si="254"/>
        <v/>
      </c>
      <c r="AC397" s="177">
        <f t="shared" si="255"/>
        <v>540</v>
      </c>
      <c r="AD397" s="177" t="str">
        <f t="shared" si="256"/>
        <v/>
      </c>
      <c r="AE397" s="177">
        <f t="shared" si="257"/>
        <v>27</v>
      </c>
      <c r="AF397" s="178">
        <f>IF(Q397&gt;0,VLOOKUP(H397,Leistungszahlen!$A$11:$C$158,3,),0)</f>
        <v>0</v>
      </c>
      <c r="AG397" s="178">
        <f>IF(R397&gt;0,VLOOKUP(H397,Leistungszahlen!$A$11:$F$158,6,),IF(T397&gt;0,VLOOKUP(H397,Leistungszahlen!$A$11:$F$158,6,),0))</f>
        <v>0</v>
      </c>
      <c r="AH397" s="179" t="e">
        <f t="shared" si="264"/>
        <v>#DIV/0!</v>
      </c>
      <c r="AI397" s="179">
        <f t="shared" si="265"/>
        <v>0</v>
      </c>
      <c r="AJ397" s="179" t="e">
        <f t="shared" si="266"/>
        <v>#DIV/0!</v>
      </c>
      <c r="AK397" s="179">
        <f t="shared" si="267"/>
        <v>0</v>
      </c>
      <c r="AL397" s="179" t="e">
        <f t="shared" si="268"/>
        <v>#DIV/0!</v>
      </c>
      <c r="AM397" s="180">
        <f>IF(L397=1,Stundensätze!$D$13,IF(L397=2,Stundensätze!$D$17,IF(L397=4,Stundensätze!$D$21,"")))</f>
        <v>0</v>
      </c>
      <c r="AN397" s="180">
        <f>IF(L397=1,Stundensätze!$D$15,IF(L397=2,Stundensätze!$D$19,IF(L397=4,Stundensätze!$D$23,"")))</f>
        <v>0</v>
      </c>
      <c r="AO397" s="180" t="e">
        <f t="shared" si="258"/>
        <v>#DIV/0!</v>
      </c>
      <c r="AP397" s="180" t="e">
        <f t="shared" si="259"/>
        <v>#DIV/0!</v>
      </c>
      <c r="AQ397" s="192" t="e">
        <f t="shared" si="260"/>
        <v>#DIV/0!</v>
      </c>
      <c r="AR397" s="192" t="e">
        <f t="shared" si="261"/>
        <v>#DIV/0!</v>
      </c>
      <c r="AS397" s="193" t="e">
        <f t="shared" si="262"/>
        <v>#DIV/0!</v>
      </c>
      <c r="AT397" s="258" t="str">
        <f>IF(K397=0,0,VLOOKUP(K397,Kostenstellen!A:B,2,FALSE))</f>
        <v xml:space="preserve">Rosentrittklinik         </v>
      </c>
      <c r="AU397" s="68" t="str">
        <f t="shared" ref="AU397:AU460" si="274">IF(SUM(V397:Z397)&gt;0,H397,"")</f>
        <v>R</v>
      </c>
      <c r="AV397" s="68" t="str">
        <f t="shared" ref="AV397:AV460" si="275">IF(SUM(R397+T397)&gt;0,H397,"")</f>
        <v/>
      </c>
      <c r="AW397" s="68">
        <f>IF(AF397=0,0,VLOOKUP($H397,Leistungszahlen!$A$11:$H$158,4,FALSE))</f>
        <v>0</v>
      </c>
      <c r="AX397" s="68">
        <f>IF(AF397=0,0,VLOOKUP($H397,Leistungszahlen!$A$11:$H$158,5,FALSE))</f>
        <v>0</v>
      </c>
      <c r="AY397" s="68">
        <f>IF(AG397=0,0,VLOOKUP($H397,Leistungszahlen!$A$11:$H$158,6,FALSE))</f>
        <v>0</v>
      </c>
      <c r="AZ397" s="68">
        <f t="shared" ref="AZ397:AZ460" si="276">IF(AX397&lt;AF397,1,IF(AG397&gt;AY397,1,0))</f>
        <v>0</v>
      </c>
      <c r="BA397" s="68">
        <f t="shared" ref="BA397:BA460" si="277">IF(AF397&gt;AX397,1,IF(AG397&gt;AY397,1,0))</f>
        <v>0</v>
      </c>
      <c r="BC397" s="68">
        <f t="shared" si="263"/>
        <v>0</v>
      </c>
      <c r="BD397" s="285"/>
    </row>
    <row r="398" spans="1:56" s="68" customFormat="1" ht="22.5">
      <c r="A398" s="200"/>
      <c r="B398" s="200"/>
      <c r="C398" s="200" t="s">
        <v>354</v>
      </c>
      <c r="D398" s="200" t="s">
        <v>204</v>
      </c>
      <c r="E398" s="200" t="s">
        <v>350</v>
      </c>
      <c r="F398" s="200"/>
      <c r="G398" s="200" t="s">
        <v>244</v>
      </c>
      <c r="H398" s="201" t="s">
        <v>221</v>
      </c>
      <c r="I398" s="202">
        <v>28</v>
      </c>
      <c r="J398" s="200" t="s">
        <v>828</v>
      </c>
      <c r="K398" s="176">
        <v>3</v>
      </c>
      <c r="L398" s="176">
        <v>1</v>
      </c>
      <c r="M398" s="176" t="s">
        <v>119</v>
      </c>
      <c r="N398" s="286"/>
      <c r="O398" s="286"/>
      <c r="P398" s="176"/>
      <c r="Q398" s="203">
        <f t="shared" si="269"/>
        <v>0</v>
      </c>
      <c r="R398" s="203">
        <f t="shared" si="270"/>
        <v>0</v>
      </c>
      <c r="S398" s="203">
        <f t="shared" si="271"/>
        <v>0</v>
      </c>
      <c r="T398" s="203">
        <f t="shared" si="272"/>
        <v>0</v>
      </c>
      <c r="U398" s="203">
        <f t="shared" si="273"/>
        <v>0</v>
      </c>
      <c r="V398" s="175">
        <f>IF(Q398&gt;0,VLOOKUP(Q398,Jahresfaktoren!$A$11:$B$24,2,),0)</f>
        <v>0</v>
      </c>
      <c r="W398" s="175">
        <f>IF(R398&gt;0,VLOOKUP(R398,Jahresfaktoren!$D$11:$E$24,2,),0)</f>
        <v>0</v>
      </c>
      <c r="X398" s="175">
        <f>IF(S398&gt;0,VLOOKUP(S398,Jahresfaktoren!$A$28:$B$29,2,),0)</f>
        <v>0</v>
      </c>
      <c r="Y398" s="175">
        <f>IF(T398&gt;0,VLOOKUP(T398,Jahresfaktoren!$A$28:$B$29,2,),0)</f>
        <v>0</v>
      </c>
      <c r="Z398" s="175">
        <f>IF(U398&gt;0,VLOOKUP(U398,Jahresfaktoren!$A$32:$B$33,2,),)</f>
        <v>0</v>
      </c>
      <c r="AA398" s="177" t="str">
        <f t="shared" si="253"/>
        <v/>
      </c>
      <c r="AB398" s="177" t="str">
        <f t="shared" si="254"/>
        <v/>
      </c>
      <c r="AC398" s="177" t="str">
        <f t="shared" si="255"/>
        <v/>
      </c>
      <c r="AD398" s="177" t="str">
        <f t="shared" si="256"/>
        <v/>
      </c>
      <c r="AE398" s="177" t="str">
        <f t="shared" si="257"/>
        <v/>
      </c>
      <c r="AF398" s="178">
        <f>IF(Q398&gt;0,VLOOKUP(H398,Leistungszahlen!$A$11:$C$158,3,),0)</f>
        <v>0</v>
      </c>
      <c r="AG398" s="178">
        <f>IF(R398&gt;0,VLOOKUP(H398,Leistungszahlen!$A$11:$F$158,6,),IF(T398&gt;0,VLOOKUP(H398,Leistungszahlen!$A$11:$F$158,6,),0))</f>
        <v>0</v>
      </c>
      <c r="AH398" s="179">
        <f t="shared" si="264"/>
        <v>0</v>
      </c>
      <c r="AI398" s="179">
        <f t="shared" si="265"/>
        <v>0</v>
      </c>
      <c r="AJ398" s="179">
        <f t="shared" si="266"/>
        <v>0</v>
      </c>
      <c r="AK398" s="179">
        <f t="shared" si="267"/>
        <v>0</v>
      </c>
      <c r="AL398" s="179">
        <f t="shared" si="268"/>
        <v>0</v>
      </c>
      <c r="AM398" s="180">
        <f>IF(L398=1,Stundensätze!$D$13,IF(L398=2,Stundensätze!$D$17,IF(L398=4,Stundensätze!$D$21,"")))</f>
        <v>0</v>
      </c>
      <c r="AN398" s="180">
        <f>IF(L398=1,Stundensätze!$D$15,IF(L398=2,Stundensätze!$D$19,IF(L398=4,Stundensätze!$D$23,"")))</f>
        <v>0</v>
      </c>
      <c r="AO398" s="180">
        <f t="shared" si="258"/>
        <v>0</v>
      </c>
      <c r="AP398" s="180">
        <f t="shared" si="259"/>
        <v>0</v>
      </c>
      <c r="AQ398" s="192">
        <f t="shared" si="260"/>
        <v>0</v>
      </c>
      <c r="AR398" s="192">
        <f t="shared" si="261"/>
        <v>0</v>
      </c>
      <c r="AS398" s="193">
        <f t="shared" si="262"/>
        <v>0</v>
      </c>
      <c r="AT398" s="258" t="str">
        <f>IF(K398=0,0,VLOOKUP(K398,Kostenstellen!A:B,2,FALSE))</f>
        <v xml:space="preserve">Rosentrittklinik         </v>
      </c>
      <c r="AU398" s="68" t="str">
        <f t="shared" si="274"/>
        <v/>
      </c>
      <c r="AV398" s="68" t="str">
        <f t="shared" si="275"/>
        <v/>
      </c>
      <c r="AW398" s="68">
        <f>IF(AF398=0,0,VLOOKUP($H398,Leistungszahlen!$A$11:$H$158,4,FALSE))</f>
        <v>0</v>
      </c>
      <c r="AX398" s="68">
        <f>IF(AF398=0,0,VLOOKUP($H398,Leistungszahlen!$A$11:$H$158,5,FALSE))</f>
        <v>0</v>
      </c>
      <c r="AY398" s="68">
        <f>IF(AG398=0,0,VLOOKUP($H398,Leistungszahlen!$A$11:$H$158,6,FALSE))</f>
        <v>0</v>
      </c>
      <c r="AZ398" s="68">
        <f t="shared" si="276"/>
        <v>0</v>
      </c>
      <c r="BA398" s="68">
        <f t="shared" si="277"/>
        <v>0</v>
      </c>
      <c r="BC398" s="68">
        <f t="shared" si="263"/>
        <v>0</v>
      </c>
      <c r="BD398" s="285"/>
    </row>
    <row r="399" spans="1:56" s="68" customFormat="1" ht="22.5">
      <c r="A399" s="200"/>
      <c r="B399" s="200"/>
      <c r="C399" s="200" t="s">
        <v>354</v>
      </c>
      <c r="D399" s="200" t="s">
        <v>204</v>
      </c>
      <c r="E399" s="200" t="s">
        <v>350</v>
      </c>
      <c r="F399" s="200"/>
      <c r="G399" s="200" t="s">
        <v>548</v>
      </c>
      <c r="H399" s="201" t="s">
        <v>203</v>
      </c>
      <c r="I399" s="202">
        <v>32.35</v>
      </c>
      <c r="J399" s="200" t="s">
        <v>778</v>
      </c>
      <c r="K399" s="176">
        <v>3</v>
      </c>
      <c r="L399" s="176">
        <v>1</v>
      </c>
      <c r="M399" s="176" t="s">
        <v>119</v>
      </c>
      <c r="N399" s="286"/>
      <c r="O399" s="286"/>
      <c r="P399" s="176"/>
      <c r="Q399" s="203">
        <f t="shared" si="269"/>
        <v>0</v>
      </c>
      <c r="R399" s="203">
        <f t="shared" si="270"/>
        <v>0</v>
      </c>
      <c r="S399" s="203">
        <f t="shared" si="271"/>
        <v>0</v>
      </c>
      <c r="T399" s="203">
        <f t="shared" si="272"/>
        <v>0</v>
      </c>
      <c r="U399" s="203">
        <f t="shared" si="273"/>
        <v>0</v>
      </c>
      <c r="V399" s="175">
        <f>IF(Q399&gt;0,VLOOKUP(Q399,Jahresfaktoren!$A$11:$B$24,2,),0)</f>
        <v>0</v>
      </c>
      <c r="W399" s="175">
        <f>IF(R399&gt;0,VLOOKUP(R399,Jahresfaktoren!$D$11:$E$24,2,),0)</f>
        <v>0</v>
      </c>
      <c r="X399" s="175">
        <f>IF(S399&gt;0,VLOOKUP(S399,Jahresfaktoren!$A$28:$B$29,2,),0)</f>
        <v>0</v>
      </c>
      <c r="Y399" s="175">
        <f>IF(T399&gt;0,VLOOKUP(T399,Jahresfaktoren!$A$28:$B$29,2,),0)</f>
        <v>0</v>
      </c>
      <c r="Z399" s="175">
        <f>IF(U399&gt;0,VLOOKUP(U399,Jahresfaktoren!$A$32:$B$33,2,),)</f>
        <v>0</v>
      </c>
      <c r="AA399" s="177" t="str">
        <f t="shared" si="253"/>
        <v/>
      </c>
      <c r="AB399" s="177" t="str">
        <f t="shared" si="254"/>
        <v/>
      </c>
      <c r="AC399" s="177" t="str">
        <f t="shared" si="255"/>
        <v/>
      </c>
      <c r="AD399" s="177" t="str">
        <f t="shared" si="256"/>
        <v/>
      </c>
      <c r="AE399" s="177" t="str">
        <f t="shared" si="257"/>
        <v/>
      </c>
      <c r="AF399" s="178">
        <f>IF(Q399&gt;0,VLOOKUP(H399,Leistungszahlen!$A$11:$C$158,3,),0)</f>
        <v>0</v>
      </c>
      <c r="AG399" s="178">
        <f>IF(R399&gt;0,VLOOKUP(H399,Leistungszahlen!$A$11:$F$158,6,),IF(T399&gt;0,VLOOKUP(H399,Leistungszahlen!$A$11:$F$158,6,),0))</f>
        <v>0</v>
      </c>
      <c r="AH399" s="179">
        <f t="shared" si="264"/>
        <v>0</v>
      </c>
      <c r="AI399" s="179">
        <f t="shared" si="265"/>
        <v>0</v>
      </c>
      <c r="AJ399" s="179">
        <f t="shared" si="266"/>
        <v>0</v>
      </c>
      <c r="AK399" s="179">
        <f t="shared" si="267"/>
        <v>0</v>
      </c>
      <c r="AL399" s="179">
        <f t="shared" si="268"/>
        <v>0</v>
      </c>
      <c r="AM399" s="180">
        <f>IF(L399=1,Stundensätze!$D$13,IF(L399=2,Stundensätze!$D$17,IF(L399=4,Stundensätze!$D$21,"")))</f>
        <v>0</v>
      </c>
      <c r="AN399" s="180">
        <f>IF(L399=1,Stundensätze!$D$15,IF(L399=2,Stundensätze!$D$19,IF(L399=4,Stundensätze!$D$23,"")))</f>
        <v>0</v>
      </c>
      <c r="AO399" s="180">
        <f t="shared" si="258"/>
        <v>0</v>
      </c>
      <c r="AP399" s="180">
        <f t="shared" si="259"/>
        <v>0</v>
      </c>
      <c r="AQ399" s="192">
        <f t="shared" si="260"/>
        <v>0</v>
      </c>
      <c r="AR399" s="192">
        <f t="shared" si="261"/>
        <v>0</v>
      </c>
      <c r="AS399" s="193">
        <f t="shared" si="262"/>
        <v>0</v>
      </c>
      <c r="AT399" s="258" t="str">
        <f>IF(K399=0,0,VLOOKUP(K399,Kostenstellen!A:B,2,FALSE))</f>
        <v xml:space="preserve">Rosentrittklinik         </v>
      </c>
      <c r="AU399" s="68" t="str">
        <f t="shared" si="274"/>
        <v/>
      </c>
      <c r="AV399" s="68" t="str">
        <f t="shared" si="275"/>
        <v/>
      </c>
      <c r="AW399" s="68">
        <f>IF(AF399=0,0,VLOOKUP($H399,Leistungszahlen!$A$11:$H$158,4,FALSE))</f>
        <v>0</v>
      </c>
      <c r="AX399" s="68">
        <f>IF(AF399=0,0,VLOOKUP($H399,Leistungszahlen!$A$11:$H$158,5,FALSE))</f>
        <v>0</v>
      </c>
      <c r="AY399" s="68">
        <f>IF(AG399=0,0,VLOOKUP($H399,Leistungszahlen!$A$11:$H$158,6,FALSE))</f>
        <v>0</v>
      </c>
      <c r="AZ399" s="68">
        <f t="shared" si="276"/>
        <v>0</v>
      </c>
      <c r="BA399" s="68">
        <f t="shared" si="277"/>
        <v>0</v>
      </c>
      <c r="BC399" s="68">
        <f t="shared" si="263"/>
        <v>0</v>
      </c>
      <c r="BD399" s="285"/>
    </row>
    <row r="400" spans="1:56" s="68" customFormat="1" ht="22.5">
      <c r="A400" s="200"/>
      <c r="B400" s="200"/>
      <c r="C400" s="200" t="s">
        <v>354</v>
      </c>
      <c r="D400" s="200" t="s">
        <v>204</v>
      </c>
      <c r="E400" s="200" t="s">
        <v>350</v>
      </c>
      <c r="F400" s="200"/>
      <c r="G400" s="200" t="s">
        <v>549</v>
      </c>
      <c r="H400" s="201" t="s">
        <v>222</v>
      </c>
      <c r="I400" s="202">
        <v>43.92</v>
      </c>
      <c r="J400" s="200" t="s">
        <v>778</v>
      </c>
      <c r="K400" s="176">
        <v>3</v>
      </c>
      <c r="L400" s="176">
        <v>1</v>
      </c>
      <c r="M400" s="176"/>
      <c r="N400" s="286">
        <v>6</v>
      </c>
      <c r="O400" s="286"/>
      <c r="P400" s="176"/>
      <c r="Q400" s="203">
        <f t="shared" si="269"/>
        <v>6</v>
      </c>
      <c r="R400" s="203">
        <f t="shared" si="270"/>
        <v>0</v>
      </c>
      <c r="S400" s="203">
        <f t="shared" si="271"/>
        <v>0</v>
      </c>
      <c r="T400" s="203">
        <f t="shared" si="272"/>
        <v>0</v>
      </c>
      <c r="U400" s="203">
        <f t="shared" si="273"/>
        <v>0</v>
      </c>
      <c r="V400" s="175">
        <f>IF(Q400&gt;0,VLOOKUP(Q400,Jahresfaktoren!$A$11:$B$24,2,),0)</f>
        <v>302</v>
      </c>
      <c r="W400" s="175">
        <f>IF(R400&gt;0,VLOOKUP(R400,Jahresfaktoren!$D$11:$E$24,2,),0)</f>
        <v>0</v>
      </c>
      <c r="X400" s="175">
        <f>IF(S400&gt;0,VLOOKUP(S400,Jahresfaktoren!$A$28:$B$29,2,),0)</f>
        <v>0</v>
      </c>
      <c r="Y400" s="175">
        <f>IF(T400&gt;0,VLOOKUP(T400,Jahresfaktoren!$A$28:$B$29,2,),0)</f>
        <v>0</v>
      </c>
      <c r="Z400" s="175">
        <f>IF(U400&gt;0,VLOOKUP(U400,Jahresfaktoren!$A$32:$B$33,2,),)</f>
        <v>0</v>
      </c>
      <c r="AA400" s="177">
        <f t="shared" si="253"/>
        <v>13263.84</v>
      </c>
      <c r="AB400" s="177" t="str">
        <f t="shared" si="254"/>
        <v/>
      </c>
      <c r="AC400" s="177" t="str">
        <f t="shared" si="255"/>
        <v/>
      </c>
      <c r="AD400" s="177" t="str">
        <f t="shared" si="256"/>
        <v/>
      </c>
      <c r="AE400" s="177" t="str">
        <f t="shared" si="257"/>
        <v/>
      </c>
      <c r="AF400" s="178">
        <f>IF(Q400&gt;0,VLOOKUP(H400,Leistungszahlen!$A$11:$C$158,3,),0)</f>
        <v>0</v>
      </c>
      <c r="AG400" s="178">
        <f>IF(R400&gt;0,VLOOKUP(H400,Leistungszahlen!$A$11:$F$158,6,),IF(T400&gt;0,VLOOKUP(H400,Leistungszahlen!$A$11:$F$158,6,),0))</f>
        <v>0</v>
      </c>
      <c r="AH400" s="179" t="e">
        <f t="shared" si="264"/>
        <v>#DIV/0!</v>
      </c>
      <c r="AI400" s="179">
        <f t="shared" si="265"/>
        <v>0</v>
      </c>
      <c r="AJ400" s="179">
        <f t="shared" si="266"/>
        <v>0</v>
      </c>
      <c r="AK400" s="179">
        <f t="shared" si="267"/>
        <v>0</v>
      </c>
      <c r="AL400" s="179">
        <f t="shared" si="268"/>
        <v>0</v>
      </c>
      <c r="AM400" s="180">
        <f>IF(L400=1,Stundensätze!$D$13,IF(L400=2,Stundensätze!$D$17,IF(L400=4,Stundensätze!$D$21,"")))</f>
        <v>0</v>
      </c>
      <c r="AN400" s="180">
        <f>IF(L400=1,Stundensätze!$D$15,IF(L400=2,Stundensätze!$D$19,IF(L400=4,Stundensätze!$D$23,"")))</f>
        <v>0</v>
      </c>
      <c r="AO400" s="180" t="e">
        <f t="shared" si="258"/>
        <v>#DIV/0!</v>
      </c>
      <c r="AP400" s="180">
        <f t="shared" si="259"/>
        <v>0</v>
      </c>
      <c r="AQ400" s="192" t="e">
        <f t="shared" si="260"/>
        <v>#DIV/0!</v>
      </c>
      <c r="AR400" s="192" t="e">
        <f t="shared" si="261"/>
        <v>#DIV/0!</v>
      </c>
      <c r="AS400" s="193" t="e">
        <f t="shared" si="262"/>
        <v>#DIV/0!</v>
      </c>
      <c r="AT400" s="258" t="str">
        <f>IF(K400=0,0,VLOOKUP(K400,Kostenstellen!A:B,2,FALSE))</f>
        <v xml:space="preserve">Rosentrittklinik         </v>
      </c>
      <c r="AU400" s="68" t="str">
        <f t="shared" si="274"/>
        <v>G1</v>
      </c>
      <c r="AV400" s="68" t="str">
        <f t="shared" si="275"/>
        <v/>
      </c>
      <c r="AW400" s="68">
        <f>IF(AF400=0,0,VLOOKUP($H400,Leistungszahlen!$A$11:$H$158,4,FALSE))</f>
        <v>0</v>
      </c>
      <c r="AX400" s="68">
        <f>IF(AF400=0,0,VLOOKUP($H400,Leistungszahlen!$A$11:$H$158,5,FALSE))</f>
        <v>0</v>
      </c>
      <c r="AY400" s="68">
        <f>IF(AG400=0,0,VLOOKUP($H400,Leistungszahlen!$A$11:$H$158,6,FALSE))</f>
        <v>0</v>
      </c>
      <c r="AZ400" s="68">
        <f t="shared" si="276"/>
        <v>0</v>
      </c>
      <c r="BA400" s="68">
        <f t="shared" si="277"/>
        <v>0</v>
      </c>
      <c r="BC400" s="68">
        <f t="shared" si="263"/>
        <v>0</v>
      </c>
      <c r="BD400" s="285"/>
    </row>
    <row r="401" spans="1:56" s="68" customFormat="1" ht="22.5">
      <c r="A401" s="200"/>
      <c r="B401" s="200"/>
      <c r="C401" s="200" t="s">
        <v>354</v>
      </c>
      <c r="D401" s="200" t="s">
        <v>204</v>
      </c>
      <c r="E401" s="200" t="s">
        <v>350</v>
      </c>
      <c r="F401" s="200"/>
      <c r="G401" s="200" t="s">
        <v>550</v>
      </c>
      <c r="H401" s="201" t="s">
        <v>202</v>
      </c>
      <c r="I401" s="202">
        <v>16.72</v>
      </c>
      <c r="J401" s="200" t="s">
        <v>778</v>
      </c>
      <c r="K401" s="176">
        <v>3</v>
      </c>
      <c r="L401" s="176">
        <v>1</v>
      </c>
      <c r="M401" s="176"/>
      <c r="N401" s="286">
        <v>6</v>
      </c>
      <c r="O401" s="286"/>
      <c r="P401" s="176"/>
      <c r="Q401" s="203">
        <f t="shared" si="269"/>
        <v>6</v>
      </c>
      <c r="R401" s="203">
        <f t="shared" si="270"/>
        <v>0</v>
      </c>
      <c r="S401" s="203">
        <f t="shared" si="271"/>
        <v>0</v>
      </c>
      <c r="T401" s="203">
        <f t="shared" si="272"/>
        <v>0</v>
      </c>
      <c r="U401" s="203">
        <f t="shared" si="273"/>
        <v>0</v>
      </c>
      <c r="V401" s="175">
        <f>IF(Q401&gt;0,VLOOKUP(Q401,Jahresfaktoren!$A$11:$B$24,2,),0)</f>
        <v>302</v>
      </c>
      <c r="W401" s="175">
        <f>IF(R401&gt;0,VLOOKUP(R401,Jahresfaktoren!$D$11:$E$24,2,),0)</f>
        <v>0</v>
      </c>
      <c r="X401" s="175">
        <f>IF(S401&gt;0,VLOOKUP(S401,Jahresfaktoren!$A$28:$B$29,2,),0)</f>
        <v>0</v>
      </c>
      <c r="Y401" s="175">
        <f>IF(T401&gt;0,VLOOKUP(T401,Jahresfaktoren!$A$28:$B$29,2,),0)</f>
        <v>0</v>
      </c>
      <c r="Z401" s="175">
        <f>IF(U401&gt;0,VLOOKUP(U401,Jahresfaktoren!$A$32:$B$33,2,),)</f>
        <v>0</v>
      </c>
      <c r="AA401" s="177">
        <f t="shared" si="253"/>
        <v>5049.4399999999996</v>
      </c>
      <c r="AB401" s="177" t="str">
        <f t="shared" si="254"/>
        <v/>
      </c>
      <c r="AC401" s="177" t="str">
        <f t="shared" si="255"/>
        <v/>
      </c>
      <c r="AD401" s="177" t="str">
        <f t="shared" si="256"/>
        <v/>
      </c>
      <c r="AE401" s="177" t="str">
        <f t="shared" si="257"/>
        <v/>
      </c>
      <c r="AF401" s="178">
        <f>IF(Q401&gt;0,VLOOKUP(H401,Leistungszahlen!$A$11:$C$158,3,),0)</f>
        <v>0</v>
      </c>
      <c r="AG401" s="178">
        <f>IF(R401&gt;0,VLOOKUP(H401,Leistungszahlen!$A$11:$F$158,6,),IF(T401&gt;0,VLOOKUP(H401,Leistungszahlen!$A$11:$F$158,6,),0))</f>
        <v>0</v>
      </c>
      <c r="AH401" s="179" t="e">
        <f t="shared" si="264"/>
        <v>#DIV/0!</v>
      </c>
      <c r="AI401" s="179">
        <f t="shared" si="265"/>
        <v>0</v>
      </c>
      <c r="AJ401" s="179">
        <f t="shared" si="266"/>
        <v>0</v>
      </c>
      <c r="AK401" s="179">
        <f t="shared" si="267"/>
        <v>0</v>
      </c>
      <c r="AL401" s="179">
        <f t="shared" si="268"/>
        <v>0</v>
      </c>
      <c r="AM401" s="180">
        <f>IF(L401=1,Stundensätze!$D$13,IF(L401=2,Stundensätze!$D$17,IF(L401=4,Stundensätze!$D$21,"")))</f>
        <v>0</v>
      </c>
      <c r="AN401" s="180">
        <f>IF(L401=1,Stundensätze!$D$15,IF(L401=2,Stundensätze!$D$19,IF(L401=4,Stundensätze!$D$23,"")))</f>
        <v>0</v>
      </c>
      <c r="AO401" s="180" t="e">
        <f t="shared" si="258"/>
        <v>#DIV/0!</v>
      </c>
      <c r="AP401" s="180">
        <f t="shared" si="259"/>
        <v>0</v>
      </c>
      <c r="AQ401" s="192" t="e">
        <f t="shared" si="260"/>
        <v>#DIV/0!</v>
      </c>
      <c r="AR401" s="192" t="e">
        <f t="shared" si="261"/>
        <v>#DIV/0!</v>
      </c>
      <c r="AS401" s="193" t="e">
        <f t="shared" si="262"/>
        <v>#DIV/0!</v>
      </c>
      <c r="AT401" s="258" t="str">
        <f>IF(K401=0,0,VLOOKUP(K401,Kostenstellen!A:B,2,FALSE))</f>
        <v xml:space="preserve">Rosentrittklinik         </v>
      </c>
      <c r="AU401" s="68" t="str">
        <f t="shared" si="274"/>
        <v>D</v>
      </c>
      <c r="AV401" s="68" t="str">
        <f t="shared" si="275"/>
        <v/>
      </c>
      <c r="AW401" s="68">
        <f>IF(AF401=0,0,VLOOKUP($H401,Leistungszahlen!$A$11:$H$158,4,FALSE))</f>
        <v>0</v>
      </c>
      <c r="AX401" s="68">
        <f>IF(AF401=0,0,VLOOKUP($H401,Leistungszahlen!$A$11:$H$158,5,FALSE))</f>
        <v>0</v>
      </c>
      <c r="AY401" s="68">
        <f>IF(AG401=0,0,VLOOKUP($H401,Leistungszahlen!$A$11:$H$158,6,FALSE))</f>
        <v>0</v>
      </c>
      <c r="AZ401" s="68">
        <f t="shared" si="276"/>
        <v>0</v>
      </c>
      <c r="BA401" s="68">
        <f t="shared" si="277"/>
        <v>0</v>
      </c>
      <c r="BC401" s="68">
        <f t="shared" si="263"/>
        <v>0</v>
      </c>
      <c r="BD401" s="285"/>
    </row>
    <row r="402" spans="1:56" s="68" customFormat="1" ht="22.5">
      <c r="A402" s="200"/>
      <c r="B402" s="200"/>
      <c r="C402" s="200" t="s">
        <v>354</v>
      </c>
      <c r="D402" s="200" t="s">
        <v>204</v>
      </c>
      <c r="E402" s="200" t="s">
        <v>350</v>
      </c>
      <c r="F402" s="200"/>
      <c r="G402" s="200" t="s">
        <v>113</v>
      </c>
      <c r="H402" s="201" t="s">
        <v>205</v>
      </c>
      <c r="I402" s="202">
        <v>9.1300000000000008</v>
      </c>
      <c r="J402" s="200" t="s">
        <v>780</v>
      </c>
      <c r="K402" s="176">
        <v>3</v>
      </c>
      <c r="L402" s="176">
        <v>1</v>
      </c>
      <c r="M402" s="176"/>
      <c r="N402" s="286">
        <v>6</v>
      </c>
      <c r="O402" s="286"/>
      <c r="P402" s="176"/>
      <c r="Q402" s="203">
        <f t="shared" si="269"/>
        <v>6</v>
      </c>
      <c r="R402" s="203">
        <f t="shared" si="270"/>
        <v>0</v>
      </c>
      <c r="S402" s="203">
        <f t="shared" si="271"/>
        <v>0</v>
      </c>
      <c r="T402" s="203">
        <f t="shared" si="272"/>
        <v>0</v>
      </c>
      <c r="U402" s="203">
        <f t="shared" si="273"/>
        <v>0</v>
      </c>
      <c r="V402" s="175">
        <f>IF(Q402&gt;0,VLOOKUP(Q402,Jahresfaktoren!$A$11:$B$24,2,),0)</f>
        <v>302</v>
      </c>
      <c r="W402" s="175">
        <f>IF(R402&gt;0,VLOOKUP(R402,Jahresfaktoren!$D$11:$E$24,2,),0)</f>
        <v>0</v>
      </c>
      <c r="X402" s="175">
        <f>IF(S402&gt;0,VLOOKUP(S402,Jahresfaktoren!$A$28:$B$29,2,),0)</f>
        <v>0</v>
      </c>
      <c r="Y402" s="175">
        <f>IF(T402&gt;0,VLOOKUP(T402,Jahresfaktoren!$A$28:$B$29,2,),0)</f>
        <v>0</v>
      </c>
      <c r="Z402" s="175">
        <f>IF(U402&gt;0,VLOOKUP(U402,Jahresfaktoren!$A$32:$B$33,2,),)</f>
        <v>0</v>
      </c>
      <c r="AA402" s="177">
        <f t="shared" si="253"/>
        <v>2757.26</v>
      </c>
      <c r="AB402" s="177" t="str">
        <f t="shared" si="254"/>
        <v/>
      </c>
      <c r="AC402" s="177" t="str">
        <f t="shared" si="255"/>
        <v/>
      </c>
      <c r="AD402" s="177" t="str">
        <f t="shared" si="256"/>
        <v/>
      </c>
      <c r="AE402" s="177" t="str">
        <f t="shared" si="257"/>
        <v/>
      </c>
      <c r="AF402" s="178">
        <f>IF(Q402&gt;0,VLOOKUP(H402,Leistungszahlen!$A$11:$C$158,3,),0)</f>
        <v>0</v>
      </c>
      <c r="AG402" s="178">
        <f>IF(R402&gt;0,VLOOKUP(H402,Leistungszahlen!$A$11:$F$158,6,),IF(T402&gt;0,VLOOKUP(H402,Leistungszahlen!$A$11:$F$158,6,),0))</f>
        <v>0</v>
      </c>
      <c r="AH402" s="179" t="e">
        <f t="shared" si="264"/>
        <v>#DIV/0!</v>
      </c>
      <c r="AI402" s="179">
        <f t="shared" si="265"/>
        <v>0</v>
      </c>
      <c r="AJ402" s="179">
        <f t="shared" si="266"/>
        <v>0</v>
      </c>
      <c r="AK402" s="179">
        <f t="shared" si="267"/>
        <v>0</v>
      </c>
      <c r="AL402" s="179">
        <f t="shared" si="268"/>
        <v>0</v>
      </c>
      <c r="AM402" s="180">
        <f>IF(L402=1,Stundensätze!$D$13,IF(L402=2,Stundensätze!$D$17,IF(L402=4,Stundensätze!$D$21,"")))</f>
        <v>0</v>
      </c>
      <c r="AN402" s="180">
        <f>IF(L402=1,Stundensätze!$D$15,IF(L402=2,Stundensätze!$D$19,IF(L402=4,Stundensätze!$D$23,"")))</f>
        <v>0</v>
      </c>
      <c r="AO402" s="180" t="e">
        <f t="shared" si="258"/>
        <v>#DIV/0!</v>
      </c>
      <c r="AP402" s="180">
        <f t="shared" si="259"/>
        <v>0</v>
      </c>
      <c r="AQ402" s="192" t="e">
        <f t="shared" si="260"/>
        <v>#DIV/0!</v>
      </c>
      <c r="AR402" s="192" t="e">
        <f t="shared" si="261"/>
        <v>#DIV/0!</v>
      </c>
      <c r="AS402" s="193" t="e">
        <f t="shared" si="262"/>
        <v>#DIV/0!</v>
      </c>
      <c r="AT402" s="258" t="str">
        <f>IF(K402=0,0,VLOOKUP(K402,Kostenstellen!A:B,2,FALSE))</f>
        <v xml:space="preserve">Rosentrittklinik         </v>
      </c>
      <c r="AU402" s="68" t="str">
        <f t="shared" si="274"/>
        <v>G</v>
      </c>
      <c r="AV402" s="68" t="str">
        <f t="shared" si="275"/>
        <v/>
      </c>
      <c r="AW402" s="68">
        <f>IF(AF402=0,0,VLOOKUP($H402,Leistungszahlen!$A$11:$H$158,4,FALSE))</f>
        <v>0</v>
      </c>
      <c r="AX402" s="68">
        <f>IF(AF402=0,0,VLOOKUP($H402,Leistungszahlen!$A$11:$H$158,5,FALSE))</f>
        <v>0</v>
      </c>
      <c r="AY402" s="68">
        <f>IF(AG402=0,0,VLOOKUP($H402,Leistungszahlen!$A$11:$H$158,6,FALSE))</f>
        <v>0</v>
      </c>
      <c r="AZ402" s="68">
        <f t="shared" si="276"/>
        <v>0</v>
      </c>
      <c r="BA402" s="68">
        <f t="shared" si="277"/>
        <v>0</v>
      </c>
      <c r="BC402" s="68">
        <f t="shared" si="263"/>
        <v>0</v>
      </c>
      <c r="BD402" s="285"/>
    </row>
    <row r="403" spans="1:56" s="68" customFormat="1" ht="22.5">
      <c r="A403" s="200"/>
      <c r="B403" s="200"/>
      <c r="C403" s="200" t="s">
        <v>354</v>
      </c>
      <c r="D403" s="200" t="s">
        <v>204</v>
      </c>
      <c r="E403" s="200" t="s">
        <v>235</v>
      </c>
      <c r="F403" s="200"/>
      <c r="G403" s="200" t="s">
        <v>84</v>
      </c>
      <c r="H403" s="201" t="s">
        <v>202</v>
      </c>
      <c r="I403" s="202">
        <v>21.57</v>
      </c>
      <c r="J403" s="200" t="s">
        <v>780</v>
      </c>
      <c r="K403" s="176">
        <v>3</v>
      </c>
      <c r="L403" s="176">
        <v>1</v>
      </c>
      <c r="M403" s="176"/>
      <c r="N403" s="286">
        <v>1</v>
      </c>
      <c r="O403" s="286">
        <v>4</v>
      </c>
      <c r="P403" s="176"/>
      <c r="Q403" s="203">
        <f t="shared" si="269"/>
        <v>1</v>
      </c>
      <c r="R403" s="203">
        <f t="shared" si="270"/>
        <v>4</v>
      </c>
      <c r="S403" s="203">
        <f t="shared" si="271"/>
        <v>0</v>
      </c>
      <c r="T403" s="203">
        <f t="shared" si="272"/>
        <v>0</v>
      </c>
      <c r="U403" s="203">
        <f t="shared" si="273"/>
        <v>0</v>
      </c>
      <c r="V403" s="175">
        <f>IF(Q403&gt;0,VLOOKUP(Q403,Jahresfaktoren!$A$11:$B$24,2,),0)</f>
        <v>52</v>
      </c>
      <c r="W403" s="175">
        <f>IF(R403&gt;0,VLOOKUP(R403,Jahresfaktoren!$D$11:$E$24,2,),0)</f>
        <v>198</v>
      </c>
      <c r="X403" s="175">
        <f>IF(S403&gt;0,VLOOKUP(S403,Jahresfaktoren!$A$28:$B$29,2,),0)</f>
        <v>0</v>
      </c>
      <c r="Y403" s="175">
        <f>IF(T403&gt;0,VLOOKUP(T403,Jahresfaktoren!$A$28:$B$29,2,),0)</f>
        <v>0</v>
      </c>
      <c r="Z403" s="175">
        <f>IF(U403&gt;0,VLOOKUP(U403,Jahresfaktoren!$A$32:$B$33,2,),)</f>
        <v>0</v>
      </c>
      <c r="AA403" s="177">
        <f t="shared" si="253"/>
        <v>1121.6400000000001</v>
      </c>
      <c r="AB403" s="177">
        <f t="shared" si="254"/>
        <v>4270.8599999999997</v>
      </c>
      <c r="AC403" s="177" t="str">
        <f t="shared" si="255"/>
        <v/>
      </c>
      <c r="AD403" s="177" t="str">
        <f t="shared" si="256"/>
        <v/>
      </c>
      <c r="AE403" s="177" t="str">
        <f t="shared" si="257"/>
        <v/>
      </c>
      <c r="AF403" s="178">
        <f>IF(Q403&gt;0,VLOOKUP(H403,Leistungszahlen!$A$11:$C$158,3,),0)</f>
        <v>0</v>
      </c>
      <c r="AG403" s="178">
        <f>IF(R403&gt;0,VLOOKUP(H403,Leistungszahlen!$A$11:$F$158,6,),IF(T403&gt;0,VLOOKUP(H403,Leistungszahlen!$A$11:$F$158,6,),0))</f>
        <v>0</v>
      </c>
      <c r="AH403" s="179" t="e">
        <f t="shared" si="264"/>
        <v>#DIV/0!</v>
      </c>
      <c r="AI403" s="179" t="e">
        <f t="shared" si="265"/>
        <v>#DIV/0!</v>
      </c>
      <c r="AJ403" s="179">
        <f t="shared" si="266"/>
        <v>0</v>
      </c>
      <c r="AK403" s="179">
        <f t="shared" si="267"/>
        <v>0</v>
      </c>
      <c r="AL403" s="179">
        <f t="shared" si="268"/>
        <v>0</v>
      </c>
      <c r="AM403" s="180">
        <f>IF(L403=1,Stundensätze!$D$13,IF(L403=2,Stundensätze!$D$17,IF(L403=4,Stundensätze!$D$21,"")))</f>
        <v>0</v>
      </c>
      <c r="AN403" s="180">
        <f>IF(L403=1,Stundensätze!$D$15,IF(L403=2,Stundensätze!$D$19,IF(L403=4,Stundensätze!$D$23,"")))</f>
        <v>0</v>
      </c>
      <c r="AO403" s="180" t="e">
        <f t="shared" si="258"/>
        <v>#DIV/0!</v>
      </c>
      <c r="AP403" s="180">
        <f t="shared" si="259"/>
        <v>0</v>
      </c>
      <c r="AQ403" s="192" t="e">
        <f t="shared" si="260"/>
        <v>#DIV/0!</v>
      </c>
      <c r="AR403" s="192" t="e">
        <f t="shared" si="261"/>
        <v>#DIV/0!</v>
      </c>
      <c r="AS403" s="193" t="e">
        <f t="shared" si="262"/>
        <v>#DIV/0!</v>
      </c>
      <c r="AT403" s="258" t="str">
        <f>IF(K403=0,0,VLOOKUP(K403,Kostenstellen!A:B,2,FALSE))</f>
        <v xml:space="preserve">Rosentrittklinik         </v>
      </c>
      <c r="AU403" s="68" t="str">
        <f t="shared" si="274"/>
        <v>D</v>
      </c>
      <c r="AV403" s="68" t="str">
        <f t="shared" si="275"/>
        <v>D</v>
      </c>
      <c r="AW403" s="68">
        <f>IF(AF403=0,0,VLOOKUP($H403,Leistungszahlen!$A$11:$H$158,4,FALSE))</f>
        <v>0</v>
      </c>
      <c r="AX403" s="68">
        <f>IF(AF403=0,0,VLOOKUP($H403,Leistungszahlen!$A$11:$H$158,5,FALSE))</f>
        <v>0</v>
      </c>
      <c r="AY403" s="68">
        <f>IF(AG403=0,0,VLOOKUP($H403,Leistungszahlen!$A$11:$H$158,6,FALSE))</f>
        <v>0</v>
      </c>
      <c r="AZ403" s="68">
        <f t="shared" si="276"/>
        <v>0</v>
      </c>
      <c r="BA403" s="68">
        <f t="shared" si="277"/>
        <v>0</v>
      </c>
      <c r="BC403" s="68">
        <f t="shared" si="263"/>
        <v>0</v>
      </c>
      <c r="BD403" s="285"/>
    </row>
    <row r="404" spans="1:56" s="68" customFormat="1" ht="22.5">
      <c r="A404" s="200"/>
      <c r="B404" s="200"/>
      <c r="C404" s="200" t="s">
        <v>354</v>
      </c>
      <c r="D404" s="200" t="s">
        <v>204</v>
      </c>
      <c r="E404" s="200" t="s">
        <v>350</v>
      </c>
      <c r="F404" s="200"/>
      <c r="G404" s="200" t="s">
        <v>192</v>
      </c>
      <c r="H404" s="201" t="s">
        <v>222</v>
      </c>
      <c r="I404" s="202">
        <v>112.64</v>
      </c>
      <c r="J404" s="200" t="s">
        <v>778</v>
      </c>
      <c r="K404" s="176">
        <v>3</v>
      </c>
      <c r="L404" s="176">
        <v>1</v>
      </c>
      <c r="M404" s="176"/>
      <c r="N404" s="286">
        <v>7</v>
      </c>
      <c r="O404" s="286"/>
      <c r="P404" s="176"/>
      <c r="Q404" s="203">
        <f t="shared" si="269"/>
        <v>6</v>
      </c>
      <c r="R404" s="203">
        <f t="shared" si="270"/>
        <v>0</v>
      </c>
      <c r="S404" s="203">
        <f t="shared" si="271"/>
        <v>1</v>
      </c>
      <c r="T404" s="203">
        <f t="shared" si="272"/>
        <v>0</v>
      </c>
      <c r="U404" s="203">
        <f t="shared" si="273"/>
        <v>1</v>
      </c>
      <c r="V404" s="175">
        <f>IF(Q404&gt;0,VLOOKUP(Q404,Jahresfaktoren!$A$11:$B$24,2,),0)</f>
        <v>302</v>
      </c>
      <c r="W404" s="175">
        <f>IF(R404&gt;0,VLOOKUP(R404,Jahresfaktoren!$D$11:$E$24,2,),0)</f>
        <v>0</v>
      </c>
      <c r="X404" s="175">
        <f>IF(S404&gt;0,VLOOKUP(S404,Jahresfaktoren!$A$28:$B$29,2,),0)</f>
        <v>60</v>
      </c>
      <c r="Y404" s="175">
        <f>IF(T404&gt;0,VLOOKUP(T404,Jahresfaktoren!$A$28:$B$29,2,),0)</f>
        <v>0</v>
      </c>
      <c r="Z404" s="175">
        <f>IF(U404&gt;0,VLOOKUP(U404,Jahresfaktoren!$A$32:$B$33,2,),)</f>
        <v>3</v>
      </c>
      <c r="AA404" s="177">
        <f t="shared" si="253"/>
        <v>34017.279999999999</v>
      </c>
      <c r="AB404" s="177" t="str">
        <f t="shared" si="254"/>
        <v/>
      </c>
      <c r="AC404" s="177">
        <f t="shared" si="255"/>
        <v>6758.4</v>
      </c>
      <c r="AD404" s="177" t="str">
        <f t="shared" si="256"/>
        <v/>
      </c>
      <c r="AE404" s="177">
        <f t="shared" si="257"/>
        <v>337.92</v>
      </c>
      <c r="AF404" s="178">
        <f>IF(Q404&gt;0,VLOOKUP(H404,Leistungszahlen!$A$11:$C$158,3,),0)</f>
        <v>0</v>
      </c>
      <c r="AG404" s="178">
        <f>IF(R404&gt;0,VLOOKUP(H404,Leistungszahlen!$A$11:$F$158,6,),IF(T404&gt;0,VLOOKUP(H404,Leistungszahlen!$A$11:$F$158,6,),0))</f>
        <v>0</v>
      </c>
      <c r="AH404" s="179" t="e">
        <f t="shared" si="264"/>
        <v>#DIV/0!</v>
      </c>
      <c r="AI404" s="179">
        <f t="shared" si="265"/>
        <v>0</v>
      </c>
      <c r="AJ404" s="179" t="e">
        <f t="shared" si="266"/>
        <v>#DIV/0!</v>
      </c>
      <c r="AK404" s="179">
        <f t="shared" si="267"/>
        <v>0</v>
      </c>
      <c r="AL404" s="179" t="e">
        <f t="shared" si="268"/>
        <v>#DIV/0!</v>
      </c>
      <c r="AM404" s="180">
        <f>IF(L404=1,Stundensätze!$D$13,IF(L404=2,Stundensätze!$D$17,IF(L404=4,Stundensätze!$D$21,"")))</f>
        <v>0</v>
      </c>
      <c r="AN404" s="180">
        <f>IF(L404=1,Stundensätze!$D$15,IF(L404=2,Stundensätze!$D$19,IF(L404=4,Stundensätze!$D$23,"")))</f>
        <v>0</v>
      </c>
      <c r="AO404" s="180" t="e">
        <f t="shared" si="258"/>
        <v>#DIV/0!</v>
      </c>
      <c r="AP404" s="180" t="e">
        <f t="shared" si="259"/>
        <v>#DIV/0!</v>
      </c>
      <c r="AQ404" s="192" t="e">
        <f t="shared" si="260"/>
        <v>#DIV/0!</v>
      </c>
      <c r="AR404" s="192" t="e">
        <f t="shared" si="261"/>
        <v>#DIV/0!</v>
      </c>
      <c r="AS404" s="193" t="e">
        <f t="shared" si="262"/>
        <v>#DIV/0!</v>
      </c>
      <c r="AT404" s="258" t="str">
        <f>IF(K404=0,0,VLOOKUP(K404,Kostenstellen!A:B,2,FALSE))</f>
        <v xml:space="preserve">Rosentrittklinik         </v>
      </c>
      <c r="AU404" s="68" t="str">
        <f t="shared" si="274"/>
        <v>G1</v>
      </c>
      <c r="AV404" s="68" t="str">
        <f t="shared" si="275"/>
        <v/>
      </c>
      <c r="AW404" s="68">
        <f>IF(AF404=0,0,VLOOKUP($H404,Leistungszahlen!$A$11:$H$158,4,FALSE))</f>
        <v>0</v>
      </c>
      <c r="AX404" s="68">
        <f>IF(AF404=0,0,VLOOKUP($H404,Leistungszahlen!$A$11:$H$158,5,FALSE))</f>
        <v>0</v>
      </c>
      <c r="AY404" s="68">
        <f>IF(AG404=0,0,VLOOKUP($H404,Leistungszahlen!$A$11:$H$158,6,FALSE))</f>
        <v>0</v>
      </c>
      <c r="AZ404" s="68">
        <f t="shared" si="276"/>
        <v>0</v>
      </c>
      <c r="BA404" s="68">
        <f t="shared" si="277"/>
        <v>0</v>
      </c>
      <c r="BC404" s="68">
        <f t="shared" si="263"/>
        <v>0</v>
      </c>
      <c r="BD404" s="285"/>
    </row>
    <row r="405" spans="1:56" s="68" customFormat="1" ht="22.5">
      <c r="A405" s="200"/>
      <c r="B405" s="200"/>
      <c r="C405" s="200" t="s">
        <v>354</v>
      </c>
      <c r="D405" s="200" t="s">
        <v>204</v>
      </c>
      <c r="E405" s="200" t="s">
        <v>350</v>
      </c>
      <c r="F405" s="200"/>
      <c r="G405" s="200" t="s">
        <v>246</v>
      </c>
      <c r="H405" s="201" t="s">
        <v>222</v>
      </c>
      <c r="I405" s="202">
        <v>14.67</v>
      </c>
      <c r="J405" s="200" t="s">
        <v>778</v>
      </c>
      <c r="K405" s="176">
        <v>3</v>
      </c>
      <c r="L405" s="176">
        <v>1</v>
      </c>
      <c r="M405" s="176"/>
      <c r="N405" s="286">
        <v>7</v>
      </c>
      <c r="O405" s="286"/>
      <c r="P405" s="176"/>
      <c r="Q405" s="203">
        <f t="shared" si="269"/>
        <v>6</v>
      </c>
      <c r="R405" s="203">
        <f t="shared" si="270"/>
        <v>0</v>
      </c>
      <c r="S405" s="203">
        <f t="shared" si="271"/>
        <v>1</v>
      </c>
      <c r="T405" s="203">
        <f t="shared" si="272"/>
        <v>0</v>
      </c>
      <c r="U405" s="203">
        <f t="shared" si="273"/>
        <v>1</v>
      </c>
      <c r="V405" s="175">
        <f>IF(Q405&gt;0,VLOOKUP(Q405,Jahresfaktoren!$A$11:$B$24,2,),0)</f>
        <v>302</v>
      </c>
      <c r="W405" s="175">
        <f>IF(R405&gt;0,VLOOKUP(R405,Jahresfaktoren!$D$11:$E$24,2,),0)</f>
        <v>0</v>
      </c>
      <c r="X405" s="175">
        <f>IF(S405&gt;0,VLOOKUP(S405,Jahresfaktoren!$A$28:$B$29,2,),0)</f>
        <v>60</v>
      </c>
      <c r="Y405" s="175">
        <f>IF(T405&gt;0,VLOOKUP(T405,Jahresfaktoren!$A$28:$B$29,2,),0)</f>
        <v>0</v>
      </c>
      <c r="Z405" s="175">
        <f>IF(U405&gt;0,VLOOKUP(U405,Jahresfaktoren!$A$32:$B$33,2,),)</f>
        <v>3</v>
      </c>
      <c r="AA405" s="177">
        <f t="shared" si="253"/>
        <v>4430.34</v>
      </c>
      <c r="AB405" s="177" t="str">
        <f t="shared" si="254"/>
        <v/>
      </c>
      <c r="AC405" s="177">
        <f t="shared" si="255"/>
        <v>880.2</v>
      </c>
      <c r="AD405" s="177" t="str">
        <f t="shared" si="256"/>
        <v/>
      </c>
      <c r="AE405" s="177">
        <f t="shared" si="257"/>
        <v>44.01</v>
      </c>
      <c r="AF405" s="178">
        <f>IF(Q405&gt;0,VLOOKUP(H405,Leistungszahlen!$A$11:$C$158,3,),0)</f>
        <v>0</v>
      </c>
      <c r="AG405" s="178">
        <f>IF(R405&gt;0,VLOOKUP(H405,Leistungszahlen!$A$11:$F$158,6,),IF(T405&gt;0,VLOOKUP(H405,Leistungszahlen!$A$11:$F$158,6,),0))</f>
        <v>0</v>
      </c>
      <c r="AH405" s="179" t="e">
        <f t="shared" si="264"/>
        <v>#DIV/0!</v>
      </c>
      <c r="AI405" s="179">
        <f t="shared" si="265"/>
        <v>0</v>
      </c>
      <c r="AJ405" s="179" t="e">
        <f t="shared" si="266"/>
        <v>#DIV/0!</v>
      </c>
      <c r="AK405" s="179">
        <f t="shared" si="267"/>
        <v>0</v>
      </c>
      <c r="AL405" s="179" t="e">
        <f t="shared" si="268"/>
        <v>#DIV/0!</v>
      </c>
      <c r="AM405" s="180">
        <f>IF(L405=1,Stundensätze!$D$13,IF(L405=2,Stundensätze!$D$17,IF(L405=4,Stundensätze!$D$21,"")))</f>
        <v>0</v>
      </c>
      <c r="AN405" s="180">
        <f>IF(L405=1,Stundensätze!$D$15,IF(L405=2,Stundensätze!$D$19,IF(L405=4,Stundensätze!$D$23,"")))</f>
        <v>0</v>
      </c>
      <c r="AO405" s="180" t="e">
        <f t="shared" si="258"/>
        <v>#DIV/0!</v>
      </c>
      <c r="AP405" s="180" t="e">
        <f t="shared" si="259"/>
        <v>#DIV/0!</v>
      </c>
      <c r="AQ405" s="192" t="e">
        <f t="shared" si="260"/>
        <v>#DIV/0!</v>
      </c>
      <c r="AR405" s="192" t="e">
        <f t="shared" si="261"/>
        <v>#DIV/0!</v>
      </c>
      <c r="AS405" s="193" t="e">
        <f t="shared" si="262"/>
        <v>#DIV/0!</v>
      </c>
      <c r="AT405" s="258" t="str">
        <f>IF(K405=0,0,VLOOKUP(K405,Kostenstellen!A:B,2,FALSE))</f>
        <v xml:space="preserve">Rosentrittklinik         </v>
      </c>
      <c r="AU405" s="68" t="str">
        <f t="shared" si="274"/>
        <v>G1</v>
      </c>
      <c r="AV405" s="68" t="str">
        <f t="shared" si="275"/>
        <v/>
      </c>
      <c r="AW405" s="68">
        <f>IF(AF405=0,0,VLOOKUP($H405,Leistungszahlen!$A$11:$H$158,4,FALSE))</f>
        <v>0</v>
      </c>
      <c r="AX405" s="68">
        <f>IF(AF405=0,0,VLOOKUP($H405,Leistungszahlen!$A$11:$H$158,5,FALSE))</f>
        <v>0</v>
      </c>
      <c r="AY405" s="68">
        <f>IF(AG405=0,0,VLOOKUP($H405,Leistungszahlen!$A$11:$H$158,6,FALSE))</f>
        <v>0</v>
      </c>
      <c r="AZ405" s="68">
        <f t="shared" si="276"/>
        <v>0</v>
      </c>
      <c r="BA405" s="68">
        <f t="shared" si="277"/>
        <v>0</v>
      </c>
      <c r="BC405" s="68">
        <f t="shared" si="263"/>
        <v>0</v>
      </c>
      <c r="BD405" s="285"/>
    </row>
    <row r="406" spans="1:56" s="68" customFormat="1" ht="22.5">
      <c r="A406" s="200"/>
      <c r="B406" s="200"/>
      <c r="C406" s="200" t="s">
        <v>354</v>
      </c>
      <c r="D406" s="200" t="s">
        <v>204</v>
      </c>
      <c r="E406" s="200" t="s">
        <v>350</v>
      </c>
      <c r="F406" s="200"/>
      <c r="G406" s="200" t="s">
        <v>546</v>
      </c>
      <c r="H406" s="201" t="s">
        <v>202</v>
      </c>
      <c r="I406" s="202">
        <v>31.14</v>
      </c>
      <c r="J406" s="200" t="s">
        <v>780</v>
      </c>
      <c r="K406" s="176">
        <v>3</v>
      </c>
      <c r="L406" s="176">
        <v>1</v>
      </c>
      <c r="M406" s="176"/>
      <c r="N406" s="286">
        <v>1</v>
      </c>
      <c r="O406" s="286">
        <v>4</v>
      </c>
      <c r="P406" s="176"/>
      <c r="Q406" s="203">
        <f t="shared" si="269"/>
        <v>1</v>
      </c>
      <c r="R406" s="203">
        <f t="shared" si="270"/>
        <v>4</v>
      </c>
      <c r="S406" s="203">
        <f t="shared" si="271"/>
        <v>0</v>
      </c>
      <c r="T406" s="203">
        <f t="shared" si="272"/>
        <v>0</v>
      </c>
      <c r="U406" s="203">
        <f t="shared" si="273"/>
        <v>0</v>
      </c>
      <c r="V406" s="175">
        <f>IF(Q406&gt;0,VLOOKUP(Q406,Jahresfaktoren!$A$11:$B$24,2,),0)</f>
        <v>52</v>
      </c>
      <c r="W406" s="175">
        <f>IF(R406&gt;0,VLOOKUP(R406,Jahresfaktoren!$D$11:$E$24,2,),0)</f>
        <v>198</v>
      </c>
      <c r="X406" s="175">
        <f>IF(S406&gt;0,VLOOKUP(S406,Jahresfaktoren!$A$28:$B$29,2,),0)</f>
        <v>0</v>
      </c>
      <c r="Y406" s="175">
        <f>IF(T406&gt;0,VLOOKUP(T406,Jahresfaktoren!$A$28:$B$29,2,),0)</f>
        <v>0</v>
      </c>
      <c r="Z406" s="175">
        <f>IF(U406&gt;0,VLOOKUP(U406,Jahresfaktoren!$A$32:$B$33,2,),)</f>
        <v>0</v>
      </c>
      <c r="AA406" s="177">
        <f t="shared" si="253"/>
        <v>1619.28</v>
      </c>
      <c r="AB406" s="177">
        <f t="shared" si="254"/>
        <v>6165.72</v>
      </c>
      <c r="AC406" s="177" t="str">
        <f t="shared" si="255"/>
        <v/>
      </c>
      <c r="AD406" s="177" t="str">
        <f t="shared" si="256"/>
        <v/>
      </c>
      <c r="AE406" s="177" t="str">
        <f t="shared" si="257"/>
        <v/>
      </c>
      <c r="AF406" s="178">
        <f>IF(Q406&gt;0,VLOOKUP(H406,Leistungszahlen!$A$11:$C$158,3,),0)</f>
        <v>0</v>
      </c>
      <c r="AG406" s="178">
        <f>IF(R406&gt;0,VLOOKUP(H406,Leistungszahlen!$A$11:$F$158,6,),IF(T406&gt;0,VLOOKUP(H406,Leistungszahlen!$A$11:$F$158,6,),0))</f>
        <v>0</v>
      </c>
      <c r="AH406" s="179" t="e">
        <f t="shared" si="264"/>
        <v>#DIV/0!</v>
      </c>
      <c r="AI406" s="179" t="e">
        <f t="shared" si="265"/>
        <v>#DIV/0!</v>
      </c>
      <c r="AJ406" s="179">
        <f t="shared" si="266"/>
        <v>0</v>
      </c>
      <c r="AK406" s="179">
        <f t="shared" si="267"/>
        <v>0</v>
      </c>
      <c r="AL406" s="179">
        <f t="shared" si="268"/>
        <v>0</v>
      </c>
      <c r="AM406" s="180">
        <f>IF(L406=1,Stundensätze!$D$13,IF(L406=2,Stundensätze!$D$17,IF(L406=4,Stundensätze!$D$21,"")))</f>
        <v>0</v>
      </c>
      <c r="AN406" s="180">
        <f>IF(L406=1,Stundensätze!$D$15,IF(L406=2,Stundensätze!$D$19,IF(L406=4,Stundensätze!$D$23,"")))</f>
        <v>0</v>
      </c>
      <c r="AO406" s="180" t="e">
        <f t="shared" si="258"/>
        <v>#DIV/0!</v>
      </c>
      <c r="AP406" s="180">
        <f t="shared" si="259"/>
        <v>0</v>
      </c>
      <c r="AQ406" s="192" t="e">
        <f t="shared" si="260"/>
        <v>#DIV/0!</v>
      </c>
      <c r="AR406" s="192" t="e">
        <f t="shared" si="261"/>
        <v>#DIV/0!</v>
      </c>
      <c r="AS406" s="193" t="e">
        <f t="shared" si="262"/>
        <v>#DIV/0!</v>
      </c>
      <c r="AT406" s="258" t="str">
        <f>IF(K406=0,0,VLOOKUP(K406,Kostenstellen!A:B,2,FALSE))</f>
        <v xml:space="preserve">Rosentrittklinik         </v>
      </c>
      <c r="AU406" s="68" t="str">
        <f t="shared" si="274"/>
        <v>D</v>
      </c>
      <c r="AV406" s="68" t="str">
        <f t="shared" si="275"/>
        <v>D</v>
      </c>
      <c r="AW406" s="68">
        <f>IF(AF406=0,0,VLOOKUP($H406,Leistungszahlen!$A$11:$H$158,4,FALSE))</f>
        <v>0</v>
      </c>
      <c r="AX406" s="68">
        <f>IF(AF406=0,0,VLOOKUP($H406,Leistungszahlen!$A$11:$H$158,5,FALSE))</f>
        <v>0</v>
      </c>
      <c r="AY406" s="68">
        <f>IF(AG406=0,0,VLOOKUP($H406,Leistungszahlen!$A$11:$H$158,6,FALSE))</f>
        <v>0</v>
      </c>
      <c r="AZ406" s="68">
        <f t="shared" si="276"/>
        <v>0</v>
      </c>
      <c r="BA406" s="68">
        <f t="shared" si="277"/>
        <v>0</v>
      </c>
      <c r="BC406" s="68">
        <f t="shared" si="263"/>
        <v>0</v>
      </c>
      <c r="BD406" s="285"/>
    </row>
    <row r="407" spans="1:56" s="68" customFormat="1" ht="22.5">
      <c r="A407" s="200"/>
      <c r="B407" s="200"/>
      <c r="C407" s="200" t="s">
        <v>354</v>
      </c>
      <c r="D407" s="200" t="s">
        <v>204</v>
      </c>
      <c r="E407" s="200" t="s">
        <v>351</v>
      </c>
      <c r="F407" s="200"/>
      <c r="G407" s="200" t="s">
        <v>376</v>
      </c>
      <c r="H407" s="201" t="s">
        <v>207</v>
      </c>
      <c r="I407" s="202">
        <v>17.399999999999999</v>
      </c>
      <c r="J407" s="200" t="s">
        <v>560</v>
      </c>
      <c r="K407" s="176">
        <v>3</v>
      </c>
      <c r="L407" s="176">
        <v>1</v>
      </c>
      <c r="M407" s="176"/>
      <c r="N407" s="286">
        <v>7</v>
      </c>
      <c r="O407" s="286"/>
      <c r="P407" s="176"/>
      <c r="Q407" s="203">
        <f t="shared" si="269"/>
        <v>6</v>
      </c>
      <c r="R407" s="203">
        <f t="shared" si="270"/>
        <v>0</v>
      </c>
      <c r="S407" s="203">
        <f t="shared" si="271"/>
        <v>1</v>
      </c>
      <c r="T407" s="203">
        <f t="shared" si="272"/>
        <v>0</v>
      </c>
      <c r="U407" s="203">
        <f t="shared" si="273"/>
        <v>1</v>
      </c>
      <c r="V407" s="175">
        <f>IF(Q407&gt;0,VLOOKUP(Q407,Jahresfaktoren!$A$11:$B$24,2,),0)</f>
        <v>302</v>
      </c>
      <c r="W407" s="175">
        <f>IF(R407&gt;0,VLOOKUP(R407,Jahresfaktoren!$D$11:$E$24,2,),0)</f>
        <v>0</v>
      </c>
      <c r="X407" s="175">
        <f>IF(S407&gt;0,VLOOKUP(S407,Jahresfaktoren!$A$28:$B$29,2,),0)</f>
        <v>60</v>
      </c>
      <c r="Y407" s="175">
        <f>IF(T407&gt;0,VLOOKUP(T407,Jahresfaktoren!$A$28:$B$29,2,),0)</f>
        <v>0</v>
      </c>
      <c r="Z407" s="175">
        <f>IF(U407&gt;0,VLOOKUP(U407,Jahresfaktoren!$A$32:$B$33,2,),)</f>
        <v>3</v>
      </c>
      <c r="AA407" s="177">
        <f t="shared" si="253"/>
        <v>5254.7999999999993</v>
      </c>
      <c r="AB407" s="177" t="str">
        <f t="shared" si="254"/>
        <v/>
      </c>
      <c r="AC407" s="177">
        <f t="shared" si="255"/>
        <v>1044</v>
      </c>
      <c r="AD407" s="177" t="str">
        <f t="shared" si="256"/>
        <v/>
      </c>
      <c r="AE407" s="177">
        <f t="shared" si="257"/>
        <v>52.199999999999996</v>
      </c>
      <c r="AF407" s="178">
        <f>IF(Q407&gt;0,VLOOKUP(H407,Leistungszahlen!$A$11:$C$158,3,),0)</f>
        <v>0</v>
      </c>
      <c r="AG407" s="178">
        <f>IF(R407&gt;0,VLOOKUP(H407,Leistungszahlen!$A$11:$F$158,6,),IF(T407&gt;0,VLOOKUP(H407,Leistungszahlen!$A$11:$F$158,6,),0))</f>
        <v>0</v>
      </c>
      <c r="AH407" s="179" t="e">
        <f t="shared" si="264"/>
        <v>#DIV/0!</v>
      </c>
      <c r="AI407" s="179">
        <f t="shared" si="265"/>
        <v>0</v>
      </c>
      <c r="AJ407" s="179" t="e">
        <f t="shared" si="266"/>
        <v>#DIV/0!</v>
      </c>
      <c r="AK407" s="179">
        <f t="shared" si="267"/>
        <v>0</v>
      </c>
      <c r="AL407" s="179" t="e">
        <f t="shared" si="268"/>
        <v>#DIV/0!</v>
      </c>
      <c r="AM407" s="180">
        <f>IF(L407=1,Stundensätze!$D$13,IF(L407=2,Stundensätze!$D$17,IF(L407=4,Stundensätze!$D$21,"")))</f>
        <v>0</v>
      </c>
      <c r="AN407" s="180">
        <f>IF(L407=1,Stundensätze!$D$15,IF(L407=2,Stundensätze!$D$19,IF(L407=4,Stundensätze!$D$23,"")))</f>
        <v>0</v>
      </c>
      <c r="AO407" s="180" t="e">
        <f t="shared" si="258"/>
        <v>#DIV/0!</v>
      </c>
      <c r="AP407" s="180" t="e">
        <f t="shared" si="259"/>
        <v>#DIV/0!</v>
      </c>
      <c r="AQ407" s="192" t="e">
        <f t="shared" si="260"/>
        <v>#DIV/0!</v>
      </c>
      <c r="AR407" s="192" t="e">
        <f t="shared" si="261"/>
        <v>#DIV/0!</v>
      </c>
      <c r="AS407" s="193" t="e">
        <f t="shared" si="262"/>
        <v>#DIV/0!</v>
      </c>
      <c r="AT407" s="258" t="str">
        <f>IF(K407=0,0,VLOOKUP(K407,Kostenstellen!A:B,2,FALSE))</f>
        <v xml:space="preserve">Rosentrittklinik         </v>
      </c>
      <c r="AU407" s="68" t="str">
        <f t="shared" si="274"/>
        <v>I</v>
      </c>
      <c r="AV407" s="68" t="str">
        <f t="shared" si="275"/>
        <v/>
      </c>
      <c r="AW407" s="68">
        <f>IF(AF407=0,0,VLOOKUP($H407,Leistungszahlen!$A$11:$H$158,4,FALSE))</f>
        <v>0</v>
      </c>
      <c r="AX407" s="68">
        <f>IF(AF407=0,0,VLOOKUP($H407,Leistungszahlen!$A$11:$H$158,5,FALSE))</f>
        <v>0</v>
      </c>
      <c r="AY407" s="68">
        <f>IF(AG407=0,0,VLOOKUP($H407,Leistungszahlen!$A$11:$H$158,6,FALSE))</f>
        <v>0</v>
      </c>
      <c r="AZ407" s="68">
        <f t="shared" si="276"/>
        <v>0</v>
      </c>
      <c r="BA407" s="68">
        <f t="shared" si="277"/>
        <v>0</v>
      </c>
      <c r="BC407" s="68">
        <f t="shared" si="263"/>
        <v>0</v>
      </c>
      <c r="BD407" s="285"/>
    </row>
    <row r="408" spans="1:56" s="68" customFormat="1" ht="22.5">
      <c r="A408" s="200"/>
      <c r="B408" s="200"/>
      <c r="C408" s="200" t="s">
        <v>354</v>
      </c>
      <c r="D408" s="200" t="s">
        <v>204</v>
      </c>
      <c r="E408" s="200" t="s">
        <v>351</v>
      </c>
      <c r="F408" s="200"/>
      <c r="G408" s="200" t="s">
        <v>377</v>
      </c>
      <c r="H408" s="201" t="s">
        <v>207</v>
      </c>
      <c r="I408" s="202">
        <v>2.5</v>
      </c>
      <c r="J408" s="200" t="s">
        <v>560</v>
      </c>
      <c r="K408" s="176">
        <v>3</v>
      </c>
      <c r="L408" s="176">
        <v>1</v>
      </c>
      <c r="M408" s="176">
        <v>0</v>
      </c>
      <c r="N408" s="286">
        <v>7</v>
      </c>
      <c r="O408" s="286"/>
      <c r="P408" s="176"/>
      <c r="Q408" s="203">
        <f t="shared" si="269"/>
        <v>6</v>
      </c>
      <c r="R408" s="203">
        <f t="shared" si="270"/>
        <v>0</v>
      </c>
      <c r="S408" s="203">
        <f t="shared" si="271"/>
        <v>1</v>
      </c>
      <c r="T408" s="203">
        <f t="shared" si="272"/>
        <v>0</v>
      </c>
      <c r="U408" s="203">
        <f t="shared" si="273"/>
        <v>1</v>
      </c>
      <c r="V408" s="175">
        <f>IF(Q408&gt;0,VLOOKUP(Q408,Jahresfaktoren!$A$11:$B$24,2,),0)</f>
        <v>302</v>
      </c>
      <c r="W408" s="175">
        <f>IF(R408&gt;0,VLOOKUP(R408,Jahresfaktoren!$D$11:$E$24,2,),0)</f>
        <v>0</v>
      </c>
      <c r="X408" s="175">
        <f>IF(S408&gt;0,VLOOKUP(S408,Jahresfaktoren!$A$28:$B$29,2,),0)</f>
        <v>60</v>
      </c>
      <c r="Y408" s="175">
        <f>IF(T408&gt;0,VLOOKUP(T408,Jahresfaktoren!$A$28:$B$29,2,),0)</f>
        <v>0</v>
      </c>
      <c r="Z408" s="175">
        <f>IF(U408&gt;0,VLOOKUP(U408,Jahresfaktoren!$A$32:$B$33,2,),)</f>
        <v>3</v>
      </c>
      <c r="AA408" s="177">
        <f t="shared" si="253"/>
        <v>755</v>
      </c>
      <c r="AB408" s="177" t="str">
        <f t="shared" si="254"/>
        <v/>
      </c>
      <c r="AC408" s="177">
        <f t="shared" si="255"/>
        <v>150</v>
      </c>
      <c r="AD408" s="177" t="str">
        <f t="shared" si="256"/>
        <v/>
      </c>
      <c r="AE408" s="177">
        <f t="shared" si="257"/>
        <v>7.5</v>
      </c>
      <c r="AF408" s="178">
        <f>IF(Q408&gt;0,VLOOKUP(H408,Leistungszahlen!$A$11:$C$158,3,),0)</f>
        <v>0</v>
      </c>
      <c r="AG408" s="178">
        <f>IF(R408&gt;0,VLOOKUP(H408,Leistungszahlen!$A$11:$F$158,6,),IF(T408&gt;0,VLOOKUP(H408,Leistungszahlen!$A$11:$F$158,6,),0))</f>
        <v>0</v>
      </c>
      <c r="AH408" s="179" t="e">
        <f t="shared" si="264"/>
        <v>#DIV/0!</v>
      </c>
      <c r="AI408" s="179">
        <f t="shared" si="265"/>
        <v>0</v>
      </c>
      <c r="AJ408" s="179" t="e">
        <f t="shared" si="266"/>
        <v>#DIV/0!</v>
      </c>
      <c r="AK408" s="179">
        <f t="shared" si="267"/>
        <v>0</v>
      </c>
      <c r="AL408" s="179" t="e">
        <f t="shared" si="268"/>
        <v>#DIV/0!</v>
      </c>
      <c r="AM408" s="180">
        <f>IF(L408=1,Stundensätze!$D$13,IF(L408=2,Stundensätze!$D$17,IF(L408=4,Stundensätze!$D$21,"")))</f>
        <v>0</v>
      </c>
      <c r="AN408" s="180">
        <f>IF(L408=1,Stundensätze!$D$15,IF(L408=2,Stundensätze!$D$19,IF(L408=4,Stundensätze!$D$23,"")))</f>
        <v>0</v>
      </c>
      <c r="AO408" s="180" t="e">
        <f t="shared" si="258"/>
        <v>#DIV/0!</v>
      </c>
      <c r="AP408" s="180" t="e">
        <f t="shared" si="259"/>
        <v>#DIV/0!</v>
      </c>
      <c r="AQ408" s="192" t="e">
        <f t="shared" si="260"/>
        <v>#DIV/0!</v>
      </c>
      <c r="AR408" s="192" t="e">
        <f t="shared" si="261"/>
        <v>#DIV/0!</v>
      </c>
      <c r="AS408" s="193" t="e">
        <f t="shared" si="262"/>
        <v>#DIV/0!</v>
      </c>
      <c r="AT408" s="258" t="str">
        <f>IF(K408=0,0,VLOOKUP(K408,Kostenstellen!A:B,2,FALSE))</f>
        <v xml:space="preserve">Rosentrittklinik         </v>
      </c>
      <c r="AU408" s="68" t="str">
        <f t="shared" si="274"/>
        <v>I</v>
      </c>
      <c r="AV408" s="68" t="str">
        <f t="shared" si="275"/>
        <v/>
      </c>
      <c r="AW408" s="68">
        <f>IF(AF408=0,0,VLOOKUP($H408,Leistungszahlen!$A$11:$H$158,4,FALSE))</f>
        <v>0</v>
      </c>
      <c r="AX408" s="68">
        <f>IF(AF408=0,0,VLOOKUP($H408,Leistungszahlen!$A$11:$H$158,5,FALSE))</f>
        <v>0</v>
      </c>
      <c r="AY408" s="68">
        <f>IF(AG408=0,0,VLOOKUP($H408,Leistungszahlen!$A$11:$H$158,6,FALSE))</f>
        <v>0</v>
      </c>
      <c r="AZ408" s="68">
        <f t="shared" si="276"/>
        <v>0</v>
      </c>
      <c r="BA408" s="68">
        <f t="shared" si="277"/>
        <v>0</v>
      </c>
      <c r="BC408" s="68">
        <f t="shared" si="263"/>
        <v>0</v>
      </c>
      <c r="BD408" s="285"/>
    </row>
    <row r="409" spans="1:56" s="68" customFormat="1" ht="22.5">
      <c r="A409" s="200"/>
      <c r="B409" s="200"/>
      <c r="C409" s="200" t="s">
        <v>354</v>
      </c>
      <c r="D409" s="200" t="s">
        <v>204</v>
      </c>
      <c r="E409" s="200" t="s">
        <v>351</v>
      </c>
      <c r="F409" s="200"/>
      <c r="G409" s="200" t="s">
        <v>265</v>
      </c>
      <c r="H409" s="201" t="s">
        <v>200</v>
      </c>
      <c r="I409" s="202">
        <v>4</v>
      </c>
      <c r="J409" s="200" t="s">
        <v>778</v>
      </c>
      <c r="K409" s="176">
        <v>3</v>
      </c>
      <c r="L409" s="176">
        <v>1</v>
      </c>
      <c r="M409" s="176"/>
      <c r="N409" s="286">
        <v>6</v>
      </c>
      <c r="O409" s="286"/>
      <c r="P409" s="176"/>
      <c r="Q409" s="203">
        <f t="shared" si="269"/>
        <v>6</v>
      </c>
      <c r="R409" s="203">
        <f t="shared" si="270"/>
        <v>0</v>
      </c>
      <c r="S409" s="203">
        <f t="shared" si="271"/>
        <v>0</v>
      </c>
      <c r="T409" s="203">
        <f t="shared" si="272"/>
        <v>0</v>
      </c>
      <c r="U409" s="203">
        <f t="shared" si="273"/>
        <v>0</v>
      </c>
      <c r="V409" s="175">
        <f>IF(Q409&gt;0,VLOOKUP(Q409,Jahresfaktoren!$A$11:$B$24,2,),0)</f>
        <v>302</v>
      </c>
      <c r="W409" s="175">
        <f>IF(R409&gt;0,VLOOKUP(R409,Jahresfaktoren!$D$11:$E$24,2,),0)</f>
        <v>0</v>
      </c>
      <c r="X409" s="175">
        <f>IF(S409&gt;0,VLOOKUP(S409,Jahresfaktoren!$A$28:$B$29,2,),0)</f>
        <v>0</v>
      </c>
      <c r="Y409" s="175">
        <f>IF(T409&gt;0,VLOOKUP(T409,Jahresfaktoren!$A$28:$B$29,2,),0)</f>
        <v>0</v>
      </c>
      <c r="Z409" s="175">
        <f>IF(U409&gt;0,VLOOKUP(U409,Jahresfaktoren!$A$32:$B$33,2,),)</f>
        <v>0</v>
      </c>
      <c r="AA409" s="177">
        <f t="shared" si="253"/>
        <v>1208</v>
      </c>
      <c r="AB409" s="177" t="str">
        <f t="shared" si="254"/>
        <v/>
      </c>
      <c r="AC409" s="177" t="str">
        <f t="shared" si="255"/>
        <v/>
      </c>
      <c r="AD409" s="177" t="str">
        <f t="shared" si="256"/>
        <v/>
      </c>
      <c r="AE409" s="177" t="str">
        <f t="shared" si="257"/>
        <v/>
      </c>
      <c r="AF409" s="178">
        <f>IF(Q409&gt;0,VLOOKUP(H409,Leistungszahlen!$A$11:$C$158,3,),0)</f>
        <v>0</v>
      </c>
      <c r="AG409" s="178">
        <f>IF(R409&gt;0,VLOOKUP(H409,Leistungszahlen!$A$11:$F$158,6,),IF(T409&gt;0,VLOOKUP(H409,Leistungszahlen!$A$11:$F$158,6,),0))</f>
        <v>0</v>
      </c>
      <c r="AH409" s="179" t="e">
        <f t="shared" si="264"/>
        <v>#DIV/0!</v>
      </c>
      <c r="AI409" s="179">
        <f t="shared" si="265"/>
        <v>0</v>
      </c>
      <c r="AJ409" s="179">
        <f t="shared" si="266"/>
        <v>0</v>
      </c>
      <c r="AK409" s="179">
        <f t="shared" si="267"/>
        <v>0</v>
      </c>
      <c r="AL409" s="179">
        <f t="shared" si="268"/>
        <v>0</v>
      </c>
      <c r="AM409" s="180">
        <f>IF(L409=1,Stundensätze!$D$13,IF(L409=2,Stundensätze!$D$17,IF(L409=4,Stundensätze!$D$21,"")))</f>
        <v>0</v>
      </c>
      <c r="AN409" s="180">
        <f>IF(L409=1,Stundensätze!$D$15,IF(L409=2,Stundensätze!$D$19,IF(L409=4,Stundensätze!$D$23,"")))</f>
        <v>0</v>
      </c>
      <c r="AO409" s="180" t="e">
        <f t="shared" si="258"/>
        <v>#DIV/0!</v>
      </c>
      <c r="AP409" s="180">
        <f t="shared" si="259"/>
        <v>0</v>
      </c>
      <c r="AQ409" s="192" t="e">
        <f t="shared" si="260"/>
        <v>#DIV/0!</v>
      </c>
      <c r="AR409" s="192" t="e">
        <f t="shared" si="261"/>
        <v>#DIV/0!</v>
      </c>
      <c r="AS409" s="193" t="e">
        <f t="shared" si="262"/>
        <v>#DIV/0!</v>
      </c>
      <c r="AT409" s="258" t="str">
        <f>IF(K409=0,0,VLOOKUP(K409,Kostenstellen!A:B,2,FALSE))</f>
        <v xml:space="preserve">Rosentrittklinik         </v>
      </c>
      <c r="AU409" s="68" t="str">
        <f t="shared" si="274"/>
        <v>B</v>
      </c>
      <c r="AV409" s="68" t="str">
        <f t="shared" si="275"/>
        <v/>
      </c>
      <c r="AW409" s="68">
        <f>IF(AF409=0,0,VLOOKUP($H409,Leistungszahlen!$A$11:$H$158,4,FALSE))</f>
        <v>0</v>
      </c>
      <c r="AX409" s="68">
        <f>IF(AF409=0,0,VLOOKUP($H409,Leistungszahlen!$A$11:$H$158,5,FALSE))</f>
        <v>0</v>
      </c>
      <c r="AY409" s="68">
        <f>IF(AG409=0,0,VLOOKUP($H409,Leistungszahlen!$A$11:$H$158,6,FALSE))</f>
        <v>0</v>
      </c>
      <c r="AZ409" s="68">
        <f t="shared" si="276"/>
        <v>0</v>
      </c>
      <c r="BA409" s="68">
        <f t="shared" si="277"/>
        <v>0</v>
      </c>
      <c r="BC409" s="68">
        <f t="shared" si="263"/>
        <v>0</v>
      </c>
      <c r="BD409" s="285"/>
    </row>
    <row r="410" spans="1:56" s="68" customFormat="1" ht="22.5">
      <c r="A410" s="200"/>
      <c r="B410" s="200"/>
      <c r="C410" s="200" t="s">
        <v>354</v>
      </c>
      <c r="D410" s="200" t="s">
        <v>204</v>
      </c>
      <c r="E410" s="200" t="s">
        <v>351</v>
      </c>
      <c r="F410" s="200" t="s">
        <v>1102</v>
      </c>
      <c r="G410" s="200" t="s">
        <v>163</v>
      </c>
      <c r="H410" s="201" t="s">
        <v>287</v>
      </c>
      <c r="I410" s="202">
        <v>23.88</v>
      </c>
      <c r="J410" s="200" t="s">
        <v>560</v>
      </c>
      <c r="K410" s="176">
        <v>3</v>
      </c>
      <c r="L410" s="176">
        <v>1</v>
      </c>
      <c r="M410" s="176"/>
      <c r="N410" s="286">
        <v>3</v>
      </c>
      <c r="O410" s="286">
        <v>3</v>
      </c>
      <c r="P410" s="176"/>
      <c r="Q410" s="203">
        <f t="shared" si="269"/>
        <v>3</v>
      </c>
      <c r="R410" s="203">
        <f t="shared" si="270"/>
        <v>3</v>
      </c>
      <c r="S410" s="203">
        <f t="shared" si="271"/>
        <v>0</v>
      </c>
      <c r="T410" s="203">
        <f t="shared" si="272"/>
        <v>0</v>
      </c>
      <c r="U410" s="203">
        <f t="shared" si="273"/>
        <v>0</v>
      </c>
      <c r="V410" s="175">
        <f>IF(Q410&gt;0,VLOOKUP(Q410,Jahresfaktoren!$A$11:$B$24,2,),0)</f>
        <v>152</v>
      </c>
      <c r="W410" s="175">
        <f>IF(R410&gt;0,VLOOKUP(R410,Jahresfaktoren!$D$11:$E$24,2,),0)</f>
        <v>150</v>
      </c>
      <c r="X410" s="175">
        <f>IF(S410&gt;0,VLOOKUP(S410,Jahresfaktoren!$A$28:$B$29,2,),0)</f>
        <v>0</v>
      </c>
      <c r="Y410" s="175">
        <f>IF(T410&gt;0,VLOOKUP(T410,Jahresfaktoren!$A$28:$B$29,2,),0)</f>
        <v>0</v>
      </c>
      <c r="Z410" s="175">
        <f>IF(U410&gt;0,VLOOKUP(U410,Jahresfaktoren!$A$32:$B$33,2,),)</f>
        <v>0</v>
      </c>
      <c r="AA410" s="177">
        <f t="shared" si="253"/>
        <v>3629.7599999999998</v>
      </c>
      <c r="AB410" s="177">
        <f t="shared" si="254"/>
        <v>3582</v>
      </c>
      <c r="AC410" s="177" t="str">
        <f t="shared" si="255"/>
        <v/>
      </c>
      <c r="AD410" s="177" t="str">
        <f t="shared" si="256"/>
        <v/>
      </c>
      <c r="AE410" s="177" t="str">
        <f t="shared" si="257"/>
        <v/>
      </c>
      <c r="AF410" s="178">
        <f>IF(Q410&gt;0,VLOOKUP(H410,Leistungszahlen!$A$11:$C$158,3,),0)</f>
        <v>0</v>
      </c>
      <c r="AG410" s="178">
        <f>IF(R410&gt;0,VLOOKUP(H410,Leistungszahlen!$A$11:$F$158,6,),IF(T410&gt;0,VLOOKUP(H410,Leistungszahlen!$A$11:$F$158,6,),0))</f>
        <v>0</v>
      </c>
      <c r="AH410" s="179" t="e">
        <f t="shared" si="264"/>
        <v>#DIV/0!</v>
      </c>
      <c r="AI410" s="179" t="e">
        <f t="shared" si="265"/>
        <v>#DIV/0!</v>
      </c>
      <c r="AJ410" s="179">
        <f t="shared" si="266"/>
        <v>0</v>
      </c>
      <c r="AK410" s="179">
        <f t="shared" si="267"/>
        <v>0</v>
      </c>
      <c r="AL410" s="179">
        <f t="shared" si="268"/>
        <v>0</v>
      </c>
      <c r="AM410" s="180">
        <f>IF(L410=1,Stundensätze!$D$13,IF(L410=2,Stundensätze!$D$17,IF(L410=4,Stundensätze!$D$21,"")))</f>
        <v>0</v>
      </c>
      <c r="AN410" s="180">
        <f>IF(L410=1,Stundensätze!$D$15,IF(L410=2,Stundensätze!$D$19,IF(L410=4,Stundensätze!$D$23,"")))</f>
        <v>0</v>
      </c>
      <c r="AO410" s="180" t="e">
        <f t="shared" si="258"/>
        <v>#DIV/0!</v>
      </c>
      <c r="AP410" s="180">
        <f t="shared" si="259"/>
        <v>0</v>
      </c>
      <c r="AQ410" s="192" t="e">
        <f t="shared" si="260"/>
        <v>#DIV/0!</v>
      </c>
      <c r="AR410" s="192" t="e">
        <f t="shared" si="261"/>
        <v>#DIV/0!</v>
      </c>
      <c r="AS410" s="193" t="e">
        <f t="shared" si="262"/>
        <v>#DIV/0!</v>
      </c>
      <c r="AT410" s="258" t="str">
        <f>IF(K410=0,0,VLOOKUP(K410,Kostenstellen!A:B,2,FALSE))</f>
        <v xml:space="preserve">Rosentrittklinik         </v>
      </c>
      <c r="AU410" s="68" t="str">
        <f t="shared" si="274"/>
        <v>A1</v>
      </c>
      <c r="AV410" s="68" t="str">
        <f t="shared" si="275"/>
        <v>A1</v>
      </c>
      <c r="AW410" s="68">
        <f>IF(AF410=0,0,VLOOKUP($H410,Leistungszahlen!$A$11:$H$158,4,FALSE))</f>
        <v>0</v>
      </c>
      <c r="AX410" s="68">
        <f>IF(AF410=0,0,VLOOKUP($H410,Leistungszahlen!$A$11:$H$158,5,FALSE))</f>
        <v>0</v>
      </c>
      <c r="AY410" s="68">
        <f>IF(AG410=0,0,VLOOKUP($H410,Leistungszahlen!$A$11:$H$158,6,FALSE))</f>
        <v>0</v>
      </c>
      <c r="AZ410" s="68">
        <f t="shared" si="276"/>
        <v>0</v>
      </c>
      <c r="BA410" s="68">
        <f t="shared" si="277"/>
        <v>0</v>
      </c>
      <c r="BC410" s="68">
        <f t="shared" si="263"/>
        <v>0</v>
      </c>
      <c r="BD410" s="285"/>
    </row>
    <row r="411" spans="1:56" s="68" customFormat="1" ht="22.5">
      <c r="A411" s="200"/>
      <c r="B411" s="200"/>
      <c r="C411" s="200" t="s">
        <v>354</v>
      </c>
      <c r="D411" s="200" t="s">
        <v>204</v>
      </c>
      <c r="E411" s="200" t="s">
        <v>351</v>
      </c>
      <c r="F411" s="200" t="s">
        <v>1102</v>
      </c>
      <c r="G411" s="200" t="s">
        <v>265</v>
      </c>
      <c r="H411" s="201" t="s">
        <v>200</v>
      </c>
      <c r="I411" s="202">
        <v>4.96</v>
      </c>
      <c r="J411" s="200" t="s">
        <v>778</v>
      </c>
      <c r="K411" s="176">
        <v>3</v>
      </c>
      <c r="L411" s="176">
        <v>1</v>
      </c>
      <c r="M411" s="176"/>
      <c r="N411" s="286">
        <v>6</v>
      </c>
      <c r="O411" s="286"/>
      <c r="P411" s="176"/>
      <c r="Q411" s="203">
        <f t="shared" si="269"/>
        <v>6</v>
      </c>
      <c r="R411" s="203">
        <f t="shared" si="270"/>
        <v>0</v>
      </c>
      <c r="S411" s="203">
        <f t="shared" si="271"/>
        <v>0</v>
      </c>
      <c r="T411" s="203">
        <f t="shared" si="272"/>
        <v>0</v>
      </c>
      <c r="U411" s="203">
        <f t="shared" si="273"/>
        <v>0</v>
      </c>
      <c r="V411" s="175">
        <f>IF(Q411&gt;0,VLOOKUP(Q411,Jahresfaktoren!$A$11:$B$24,2,),0)</f>
        <v>302</v>
      </c>
      <c r="W411" s="175">
        <f>IF(R411&gt;0,VLOOKUP(R411,Jahresfaktoren!$D$11:$E$24,2,),0)</f>
        <v>0</v>
      </c>
      <c r="X411" s="175">
        <f>IF(S411&gt;0,VLOOKUP(S411,Jahresfaktoren!$A$28:$B$29,2,),0)</f>
        <v>0</v>
      </c>
      <c r="Y411" s="175">
        <f>IF(T411&gt;0,VLOOKUP(T411,Jahresfaktoren!$A$28:$B$29,2,),0)</f>
        <v>0</v>
      </c>
      <c r="Z411" s="175">
        <f>IF(U411&gt;0,VLOOKUP(U411,Jahresfaktoren!$A$32:$B$33,2,),)</f>
        <v>0</v>
      </c>
      <c r="AA411" s="177">
        <f t="shared" si="253"/>
        <v>1497.92</v>
      </c>
      <c r="AB411" s="177" t="str">
        <f t="shared" si="254"/>
        <v/>
      </c>
      <c r="AC411" s="177" t="str">
        <f t="shared" si="255"/>
        <v/>
      </c>
      <c r="AD411" s="177" t="str">
        <f t="shared" si="256"/>
        <v/>
      </c>
      <c r="AE411" s="177" t="str">
        <f t="shared" si="257"/>
        <v/>
      </c>
      <c r="AF411" s="178">
        <f>IF(Q411&gt;0,VLOOKUP(H411,Leistungszahlen!$A$11:$C$158,3,),0)</f>
        <v>0</v>
      </c>
      <c r="AG411" s="178">
        <f>IF(R411&gt;0,VLOOKUP(H411,Leistungszahlen!$A$11:$F$158,6,),IF(T411&gt;0,VLOOKUP(H411,Leistungszahlen!$A$11:$F$158,6,),0))</f>
        <v>0</v>
      </c>
      <c r="AH411" s="179" t="e">
        <f t="shared" si="264"/>
        <v>#DIV/0!</v>
      </c>
      <c r="AI411" s="179">
        <f t="shared" si="265"/>
        <v>0</v>
      </c>
      <c r="AJ411" s="179">
        <f t="shared" si="266"/>
        <v>0</v>
      </c>
      <c r="AK411" s="179">
        <f t="shared" si="267"/>
        <v>0</v>
      </c>
      <c r="AL411" s="179">
        <f t="shared" si="268"/>
        <v>0</v>
      </c>
      <c r="AM411" s="180">
        <f>IF(L411=1,Stundensätze!$D$13,IF(L411=2,Stundensätze!$D$17,IF(L411=4,Stundensätze!$D$21,"")))</f>
        <v>0</v>
      </c>
      <c r="AN411" s="180">
        <f>IF(L411=1,Stundensätze!$D$15,IF(L411=2,Stundensätze!$D$19,IF(L411=4,Stundensätze!$D$23,"")))</f>
        <v>0</v>
      </c>
      <c r="AO411" s="180" t="e">
        <f t="shared" si="258"/>
        <v>#DIV/0!</v>
      </c>
      <c r="AP411" s="180">
        <f t="shared" si="259"/>
        <v>0</v>
      </c>
      <c r="AQ411" s="192" t="e">
        <f t="shared" si="260"/>
        <v>#DIV/0!</v>
      </c>
      <c r="AR411" s="192" t="e">
        <f t="shared" si="261"/>
        <v>#DIV/0!</v>
      </c>
      <c r="AS411" s="193" t="e">
        <f t="shared" si="262"/>
        <v>#DIV/0!</v>
      </c>
      <c r="AT411" s="258" t="str">
        <f>IF(K411=0,0,VLOOKUP(K411,Kostenstellen!A:B,2,FALSE))</f>
        <v xml:space="preserve">Rosentrittklinik         </v>
      </c>
      <c r="AU411" s="68" t="str">
        <f t="shared" si="274"/>
        <v>B</v>
      </c>
      <c r="AV411" s="68" t="str">
        <f t="shared" si="275"/>
        <v/>
      </c>
      <c r="AW411" s="68">
        <f>IF(AF411=0,0,VLOOKUP($H411,Leistungszahlen!$A$11:$H$158,4,FALSE))</f>
        <v>0</v>
      </c>
      <c r="AX411" s="68">
        <f>IF(AF411=0,0,VLOOKUP($H411,Leistungszahlen!$A$11:$H$158,5,FALSE))</f>
        <v>0</v>
      </c>
      <c r="AY411" s="68">
        <f>IF(AG411=0,0,VLOOKUP($H411,Leistungszahlen!$A$11:$H$158,6,FALSE))</f>
        <v>0</v>
      </c>
      <c r="AZ411" s="68">
        <f t="shared" si="276"/>
        <v>0</v>
      </c>
      <c r="BA411" s="68">
        <f t="shared" si="277"/>
        <v>0</v>
      </c>
      <c r="BC411" s="68">
        <f t="shared" si="263"/>
        <v>0</v>
      </c>
      <c r="BD411" s="285"/>
    </row>
    <row r="412" spans="1:56" s="68" customFormat="1" ht="22.5">
      <c r="A412" s="200"/>
      <c r="B412" s="200"/>
      <c r="C412" s="200" t="s">
        <v>354</v>
      </c>
      <c r="D412" s="200" t="s">
        <v>204</v>
      </c>
      <c r="E412" s="200" t="s">
        <v>351</v>
      </c>
      <c r="F412" s="200" t="s">
        <v>1103</v>
      </c>
      <c r="G412" s="200" t="s">
        <v>163</v>
      </c>
      <c r="H412" s="201" t="s">
        <v>287</v>
      </c>
      <c r="I412" s="202">
        <v>23.88</v>
      </c>
      <c r="J412" s="200" t="s">
        <v>560</v>
      </c>
      <c r="K412" s="176">
        <v>3</v>
      </c>
      <c r="L412" s="176">
        <v>1</v>
      </c>
      <c r="M412" s="176"/>
      <c r="N412" s="286">
        <v>3</v>
      </c>
      <c r="O412" s="286">
        <v>3</v>
      </c>
      <c r="P412" s="176"/>
      <c r="Q412" s="203">
        <f t="shared" si="269"/>
        <v>3</v>
      </c>
      <c r="R412" s="203">
        <f t="shared" si="270"/>
        <v>3</v>
      </c>
      <c r="S412" s="203">
        <f t="shared" si="271"/>
        <v>0</v>
      </c>
      <c r="T412" s="203">
        <f t="shared" si="272"/>
        <v>0</v>
      </c>
      <c r="U412" s="203">
        <f t="shared" si="273"/>
        <v>0</v>
      </c>
      <c r="V412" s="175">
        <f>IF(Q412&gt;0,VLOOKUP(Q412,Jahresfaktoren!$A$11:$B$24,2,),0)</f>
        <v>152</v>
      </c>
      <c r="W412" s="175">
        <f>IF(R412&gt;0,VLOOKUP(R412,Jahresfaktoren!$D$11:$E$24,2,),0)</f>
        <v>150</v>
      </c>
      <c r="X412" s="175">
        <f>IF(S412&gt;0,VLOOKUP(S412,Jahresfaktoren!$A$28:$B$29,2,),0)</f>
        <v>0</v>
      </c>
      <c r="Y412" s="175">
        <f>IF(T412&gt;0,VLOOKUP(T412,Jahresfaktoren!$A$28:$B$29,2,),0)</f>
        <v>0</v>
      </c>
      <c r="Z412" s="175">
        <f>IF(U412&gt;0,VLOOKUP(U412,Jahresfaktoren!$A$32:$B$33,2,),)</f>
        <v>0</v>
      </c>
      <c r="AA412" s="177">
        <f t="shared" si="253"/>
        <v>3629.7599999999998</v>
      </c>
      <c r="AB412" s="177">
        <f t="shared" si="254"/>
        <v>3582</v>
      </c>
      <c r="AC412" s="177" t="str">
        <f t="shared" si="255"/>
        <v/>
      </c>
      <c r="AD412" s="177" t="str">
        <f t="shared" si="256"/>
        <v/>
      </c>
      <c r="AE412" s="177" t="str">
        <f t="shared" si="257"/>
        <v/>
      </c>
      <c r="AF412" s="178">
        <f>IF(Q412&gt;0,VLOOKUP(H412,Leistungszahlen!$A$11:$C$158,3,),0)</f>
        <v>0</v>
      </c>
      <c r="AG412" s="178">
        <f>IF(R412&gt;0,VLOOKUP(H412,Leistungszahlen!$A$11:$F$158,6,),IF(T412&gt;0,VLOOKUP(H412,Leistungszahlen!$A$11:$F$158,6,),0))</f>
        <v>0</v>
      </c>
      <c r="AH412" s="179" t="e">
        <f t="shared" si="264"/>
        <v>#DIV/0!</v>
      </c>
      <c r="AI412" s="179" t="e">
        <f t="shared" si="265"/>
        <v>#DIV/0!</v>
      </c>
      <c r="AJ412" s="179">
        <f t="shared" si="266"/>
        <v>0</v>
      </c>
      <c r="AK412" s="179">
        <f t="shared" si="267"/>
        <v>0</v>
      </c>
      <c r="AL412" s="179">
        <f t="shared" si="268"/>
        <v>0</v>
      </c>
      <c r="AM412" s="180">
        <f>IF(L412=1,Stundensätze!$D$13,IF(L412=2,Stundensätze!$D$17,IF(L412=4,Stundensätze!$D$21,"")))</f>
        <v>0</v>
      </c>
      <c r="AN412" s="180">
        <f>IF(L412=1,Stundensätze!$D$15,IF(L412=2,Stundensätze!$D$19,IF(L412=4,Stundensätze!$D$23,"")))</f>
        <v>0</v>
      </c>
      <c r="AO412" s="180" t="e">
        <f t="shared" si="258"/>
        <v>#DIV/0!</v>
      </c>
      <c r="AP412" s="180">
        <f t="shared" si="259"/>
        <v>0</v>
      </c>
      <c r="AQ412" s="192" t="e">
        <f t="shared" si="260"/>
        <v>#DIV/0!</v>
      </c>
      <c r="AR412" s="192" t="e">
        <f t="shared" si="261"/>
        <v>#DIV/0!</v>
      </c>
      <c r="AS412" s="193" t="e">
        <f t="shared" si="262"/>
        <v>#DIV/0!</v>
      </c>
      <c r="AT412" s="258" t="str">
        <f>IF(K412=0,0,VLOOKUP(K412,Kostenstellen!A:B,2,FALSE))</f>
        <v xml:space="preserve">Rosentrittklinik         </v>
      </c>
      <c r="AU412" s="68" t="str">
        <f t="shared" si="274"/>
        <v>A1</v>
      </c>
      <c r="AV412" s="68" t="str">
        <f t="shared" si="275"/>
        <v>A1</v>
      </c>
      <c r="AW412" s="68">
        <f>IF(AF412=0,0,VLOOKUP($H412,Leistungszahlen!$A$11:$H$158,4,FALSE))</f>
        <v>0</v>
      </c>
      <c r="AX412" s="68">
        <f>IF(AF412=0,0,VLOOKUP($H412,Leistungszahlen!$A$11:$H$158,5,FALSE))</f>
        <v>0</v>
      </c>
      <c r="AY412" s="68">
        <f>IF(AG412=0,0,VLOOKUP($H412,Leistungszahlen!$A$11:$H$158,6,FALSE))</f>
        <v>0</v>
      </c>
      <c r="AZ412" s="68">
        <f t="shared" si="276"/>
        <v>0</v>
      </c>
      <c r="BA412" s="68">
        <f t="shared" si="277"/>
        <v>0</v>
      </c>
      <c r="BC412" s="68">
        <f t="shared" si="263"/>
        <v>0</v>
      </c>
      <c r="BD412" s="285"/>
    </row>
    <row r="413" spans="1:56" s="68" customFormat="1" ht="22.5">
      <c r="A413" s="200"/>
      <c r="B413" s="200"/>
      <c r="C413" s="200" t="s">
        <v>354</v>
      </c>
      <c r="D413" s="200" t="s">
        <v>204</v>
      </c>
      <c r="E413" s="200" t="s">
        <v>351</v>
      </c>
      <c r="F413" s="200" t="s">
        <v>1103</v>
      </c>
      <c r="G413" s="200" t="s">
        <v>265</v>
      </c>
      <c r="H413" s="201" t="s">
        <v>200</v>
      </c>
      <c r="I413" s="202">
        <v>4.96</v>
      </c>
      <c r="J413" s="200" t="s">
        <v>778</v>
      </c>
      <c r="K413" s="176">
        <v>3</v>
      </c>
      <c r="L413" s="176">
        <v>1</v>
      </c>
      <c r="M413" s="176"/>
      <c r="N413" s="286">
        <v>6</v>
      </c>
      <c r="O413" s="286"/>
      <c r="P413" s="176"/>
      <c r="Q413" s="203">
        <f t="shared" si="269"/>
        <v>6</v>
      </c>
      <c r="R413" s="203">
        <f t="shared" si="270"/>
        <v>0</v>
      </c>
      <c r="S413" s="203">
        <f t="shared" si="271"/>
        <v>0</v>
      </c>
      <c r="T413" s="203">
        <f t="shared" si="272"/>
        <v>0</v>
      </c>
      <c r="U413" s="203">
        <f t="shared" si="273"/>
        <v>0</v>
      </c>
      <c r="V413" s="175">
        <f>IF(Q413&gt;0,VLOOKUP(Q413,Jahresfaktoren!$A$11:$B$24,2,),0)</f>
        <v>302</v>
      </c>
      <c r="W413" s="175">
        <f>IF(R413&gt;0,VLOOKUP(R413,Jahresfaktoren!$D$11:$E$24,2,),0)</f>
        <v>0</v>
      </c>
      <c r="X413" s="175">
        <f>IF(S413&gt;0,VLOOKUP(S413,Jahresfaktoren!$A$28:$B$29,2,),0)</f>
        <v>0</v>
      </c>
      <c r="Y413" s="175">
        <f>IF(T413&gt;0,VLOOKUP(T413,Jahresfaktoren!$A$28:$B$29,2,),0)</f>
        <v>0</v>
      </c>
      <c r="Z413" s="175">
        <f>IF(U413&gt;0,VLOOKUP(U413,Jahresfaktoren!$A$32:$B$33,2,),)</f>
        <v>0</v>
      </c>
      <c r="AA413" s="177">
        <f t="shared" si="253"/>
        <v>1497.92</v>
      </c>
      <c r="AB413" s="177" t="str">
        <f t="shared" si="254"/>
        <v/>
      </c>
      <c r="AC413" s="177" t="str">
        <f t="shared" si="255"/>
        <v/>
      </c>
      <c r="AD413" s="177" t="str">
        <f t="shared" si="256"/>
        <v/>
      </c>
      <c r="AE413" s="177" t="str">
        <f t="shared" si="257"/>
        <v/>
      </c>
      <c r="AF413" s="178">
        <f>IF(Q413&gt;0,VLOOKUP(H413,Leistungszahlen!$A$11:$C$158,3,),0)</f>
        <v>0</v>
      </c>
      <c r="AG413" s="178">
        <f>IF(R413&gt;0,VLOOKUP(H413,Leistungszahlen!$A$11:$F$158,6,),IF(T413&gt;0,VLOOKUP(H413,Leistungszahlen!$A$11:$F$158,6,),0))</f>
        <v>0</v>
      </c>
      <c r="AH413" s="179" t="e">
        <f t="shared" si="264"/>
        <v>#DIV/0!</v>
      </c>
      <c r="AI413" s="179">
        <f t="shared" si="265"/>
        <v>0</v>
      </c>
      <c r="AJ413" s="179">
        <f t="shared" si="266"/>
        <v>0</v>
      </c>
      <c r="AK413" s="179">
        <f t="shared" si="267"/>
        <v>0</v>
      </c>
      <c r="AL413" s="179">
        <f t="shared" si="268"/>
        <v>0</v>
      </c>
      <c r="AM413" s="180">
        <f>IF(L413=1,Stundensätze!$D$13,IF(L413=2,Stundensätze!$D$17,IF(L413=4,Stundensätze!$D$21,"")))</f>
        <v>0</v>
      </c>
      <c r="AN413" s="180">
        <f>IF(L413=1,Stundensätze!$D$15,IF(L413=2,Stundensätze!$D$19,IF(L413=4,Stundensätze!$D$23,"")))</f>
        <v>0</v>
      </c>
      <c r="AO413" s="180" t="e">
        <f t="shared" si="258"/>
        <v>#DIV/0!</v>
      </c>
      <c r="AP413" s="180">
        <f t="shared" si="259"/>
        <v>0</v>
      </c>
      <c r="AQ413" s="192" t="e">
        <f t="shared" si="260"/>
        <v>#DIV/0!</v>
      </c>
      <c r="AR413" s="192" t="e">
        <f t="shared" si="261"/>
        <v>#DIV/0!</v>
      </c>
      <c r="AS413" s="193" t="e">
        <f t="shared" si="262"/>
        <v>#DIV/0!</v>
      </c>
      <c r="AT413" s="258" t="str">
        <f>IF(K413=0,0,VLOOKUP(K413,Kostenstellen!A:B,2,FALSE))</f>
        <v xml:space="preserve">Rosentrittklinik         </v>
      </c>
      <c r="AU413" s="68" t="str">
        <f t="shared" si="274"/>
        <v>B</v>
      </c>
      <c r="AV413" s="68" t="str">
        <f t="shared" si="275"/>
        <v/>
      </c>
      <c r="AW413" s="68">
        <f>IF(AF413=0,0,VLOOKUP($H413,Leistungszahlen!$A$11:$H$158,4,FALSE))</f>
        <v>0</v>
      </c>
      <c r="AX413" s="68">
        <f>IF(AF413=0,0,VLOOKUP($H413,Leistungszahlen!$A$11:$H$158,5,FALSE))</f>
        <v>0</v>
      </c>
      <c r="AY413" s="68">
        <f>IF(AG413=0,0,VLOOKUP($H413,Leistungszahlen!$A$11:$H$158,6,FALSE))</f>
        <v>0</v>
      </c>
      <c r="AZ413" s="68">
        <f t="shared" si="276"/>
        <v>0</v>
      </c>
      <c r="BA413" s="68">
        <f t="shared" si="277"/>
        <v>0</v>
      </c>
      <c r="BC413" s="68">
        <f t="shared" si="263"/>
        <v>0</v>
      </c>
      <c r="BD413" s="285"/>
    </row>
    <row r="414" spans="1:56" s="68" customFormat="1" ht="22.5">
      <c r="A414" s="200"/>
      <c r="B414" s="200"/>
      <c r="C414" s="200" t="s">
        <v>354</v>
      </c>
      <c r="D414" s="200" t="s">
        <v>204</v>
      </c>
      <c r="E414" s="200" t="s">
        <v>351</v>
      </c>
      <c r="F414" s="200" t="s">
        <v>1104</v>
      </c>
      <c r="G414" s="200" t="s">
        <v>163</v>
      </c>
      <c r="H414" s="201" t="s">
        <v>287</v>
      </c>
      <c r="I414" s="202">
        <v>23.88</v>
      </c>
      <c r="J414" s="200" t="s">
        <v>560</v>
      </c>
      <c r="K414" s="176">
        <v>3</v>
      </c>
      <c r="L414" s="176">
        <v>1</v>
      </c>
      <c r="M414" s="176"/>
      <c r="N414" s="286">
        <v>3</v>
      </c>
      <c r="O414" s="286">
        <v>3</v>
      </c>
      <c r="P414" s="176"/>
      <c r="Q414" s="203">
        <f t="shared" si="269"/>
        <v>3</v>
      </c>
      <c r="R414" s="203">
        <f t="shared" si="270"/>
        <v>3</v>
      </c>
      <c r="S414" s="203">
        <f t="shared" si="271"/>
        <v>0</v>
      </c>
      <c r="T414" s="203">
        <f t="shared" si="272"/>
        <v>0</v>
      </c>
      <c r="U414" s="203">
        <f t="shared" si="273"/>
        <v>0</v>
      </c>
      <c r="V414" s="175">
        <f>IF(Q414&gt;0,VLOOKUP(Q414,Jahresfaktoren!$A$11:$B$24,2,),0)</f>
        <v>152</v>
      </c>
      <c r="W414" s="175">
        <f>IF(R414&gt;0,VLOOKUP(R414,Jahresfaktoren!$D$11:$E$24,2,),0)</f>
        <v>150</v>
      </c>
      <c r="X414" s="175">
        <f>IF(S414&gt;0,VLOOKUP(S414,Jahresfaktoren!$A$28:$B$29,2,),0)</f>
        <v>0</v>
      </c>
      <c r="Y414" s="175">
        <f>IF(T414&gt;0,VLOOKUP(T414,Jahresfaktoren!$A$28:$B$29,2,),0)</f>
        <v>0</v>
      </c>
      <c r="Z414" s="175">
        <f>IF(U414&gt;0,VLOOKUP(U414,Jahresfaktoren!$A$32:$B$33,2,),)</f>
        <v>0</v>
      </c>
      <c r="AA414" s="177">
        <f t="shared" si="253"/>
        <v>3629.7599999999998</v>
      </c>
      <c r="AB414" s="177">
        <f t="shared" si="254"/>
        <v>3582</v>
      </c>
      <c r="AC414" s="177" t="str">
        <f t="shared" si="255"/>
        <v/>
      </c>
      <c r="AD414" s="177" t="str">
        <f t="shared" si="256"/>
        <v/>
      </c>
      <c r="AE414" s="177" t="str">
        <f t="shared" si="257"/>
        <v/>
      </c>
      <c r="AF414" s="178">
        <f>IF(Q414&gt;0,VLOOKUP(H414,Leistungszahlen!$A$11:$C$158,3,),0)</f>
        <v>0</v>
      </c>
      <c r="AG414" s="178">
        <f>IF(R414&gt;0,VLOOKUP(H414,Leistungszahlen!$A$11:$F$158,6,),IF(T414&gt;0,VLOOKUP(H414,Leistungszahlen!$A$11:$F$158,6,),0))</f>
        <v>0</v>
      </c>
      <c r="AH414" s="179" t="e">
        <f t="shared" si="264"/>
        <v>#DIV/0!</v>
      </c>
      <c r="AI414" s="179" t="e">
        <f t="shared" si="265"/>
        <v>#DIV/0!</v>
      </c>
      <c r="AJ414" s="179">
        <f t="shared" si="266"/>
        <v>0</v>
      </c>
      <c r="AK414" s="179">
        <f t="shared" si="267"/>
        <v>0</v>
      </c>
      <c r="AL414" s="179">
        <f t="shared" si="268"/>
        <v>0</v>
      </c>
      <c r="AM414" s="180">
        <f>IF(L414=1,Stundensätze!$D$13,IF(L414=2,Stundensätze!$D$17,IF(L414=4,Stundensätze!$D$21,"")))</f>
        <v>0</v>
      </c>
      <c r="AN414" s="180">
        <f>IF(L414=1,Stundensätze!$D$15,IF(L414=2,Stundensätze!$D$19,IF(L414=4,Stundensätze!$D$23,"")))</f>
        <v>0</v>
      </c>
      <c r="AO414" s="180" t="e">
        <f t="shared" si="258"/>
        <v>#DIV/0!</v>
      </c>
      <c r="AP414" s="180">
        <f t="shared" si="259"/>
        <v>0</v>
      </c>
      <c r="AQ414" s="192" t="e">
        <f t="shared" si="260"/>
        <v>#DIV/0!</v>
      </c>
      <c r="AR414" s="192" t="e">
        <f t="shared" si="261"/>
        <v>#DIV/0!</v>
      </c>
      <c r="AS414" s="193" t="e">
        <f t="shared" si="262"/>
        <v>#DIV/0!</v>
      </c>
      <c r="AT414" s="258" t="str">
        <f>IF(K414=0,0,VLOOKUP(K414,Kostenstellen!A:B,2,FALSE))</f>
        <v xml:space="preserve">Rosentrittklinik         </v>
      </c>
      <c r="AU414" s="68" t="str">
        <f t="shared" si="274"/>
        <v>A1</v>
      </c>
      <c r="AV414" s="68" t="str">
        <f t="shared" si="275"/>
        <v>A1</v>
      </c>
      <c r="AW414" s="68">
        <f>IF(AF414=0,0,VLOOKUP($H414,Leistungszahlen!$A$11:$H$158,4,FALSE))</f>
        <v>0</v>
      </c>
      <c r="AX414" s="68">
        <f>IF(AF414=0,0,VLOOKUP($H414,Leistungszahlen!$A$11:$H$158,5,FALSE))</f>
        <v>0</v>
      </c>
      <c r="AY414" s="68">
        <f>IF(AG414=0,0,VLOOKUP($H414,Leistungszahlen!$A$11:$H$158,6,FALSE))</f>
        <v>0</v>
      </c>
      <c r="AZ414" s="68">
        <f t="shared" si="276"/>
        <v>0</v>
      </c>
      <c r="BA414" s="68">
        <f t="shared" si="277"/>
        <v>0</v>
      </c>
      <c r="BC414" s="68">
        <f t="shared" si="263"/>
        <v>0</v>
      </c>
      <c r="BD414" s="285"/>
    </row>
    <row r="415" spans="1:56" s="68" customFormat="1" ht="22.5">
      <c r="A415" s="200"/>
      <c r="B415" s="200"/>
      <c r="C415" s="200" t="s">
        <v>354</v>
      </c>
      <c r="D415" s="200" t="s">
        <v>204</v>
      </c>
      <c r="E415" s="200" t="s">
        <v>351</v>
      </c>
      <c r="F415" s="200" t="s">
        <v>1104</v>
      </c>
      <c r="G415" s="200" t="s">
        <v>265</v>
      </c>
      <c r="H415" s="201" t="s">
        <v>200</v>
      </c>
      <c r="I415" s="202">
        <v>4.96</v>
      </c>
      <c r="J415" s="200" t="s">
        <v>778</v>
      </c>
      <c r="K415" s="176">
        <v>3</v>
      </c>
      <c r="L415" s="176">
        <v>1</v>
      </c>
      <c r="M415" s="176"/>
      <c r="N415" s="286">
        <v>6</v>
      </c>
      <c r="O415" s="286"/>
      <c r="P415" s="176"/>
      <c r="Q415" s="203">
        <f t="shared" si="269"/>
        <v>6</v>
      </c>
      <c r="R415" s="203">
        <f t="shared" si="270"/>
        <v>0</v>
      </c>
      <c r="S415" s="203">
        <f t="shared" si="271"/>
        <v>0</v>
      </c>
      <c r="T415" s="203">
        <f t="shared" si="272"/>
        <v>0</v>
      </c>
      <c r="U415" s="203">
        <f t="shared" si="273"/>
        <v>0</v>
      </c>
      <c r="V415" s="175">
        <f>IF(Q415&gt;0,VLOOKUP(Q415,Jahresfaktoren!$A$11:$B$24,2,),0)</f>
        <v>302</v>
      </c>
      <c r="W415" s="175">
        <f>IF(R415&gt;0,VLOOKUP(R415,Jahresfaktoren!$D$11:$E$24,2,),0)</f>
        <v>0</v>
      </c>
      <c r="X415" s="175">
        <f>IF(S415&gt;0,VLOOKUP(S415,Jahresfaktoren!$A$28:$B$29,2,),0)</f>
        <v>0</v>
      </c>
      <c r="Y415" s="175">
        <f>IF(T415&gt;0,VLOOKUP(T415,Jahresfaktoren!$A$28:$B$29,2,),0)</f>
        <v>0</v>
      </c>
      <c r="Z415" s="175">
        <f>IF(U415&gt;0,VLOOKUP(U415,Jahresfaktoren!$A$32:$B$33,2,),)</f>
        <v>0</v>
      </c>
      <c r="AA415" s="177">
        <f t="shared" si="253"/>
        <v>1497.92</v>
      </c>
      <c r="AB415" s="177" t="str">
        <f t="shared" si="254"/>
        <v/>
      </c>
      <c r="AC415" s="177" t="str">
        <f t="shared" si="255"/>
        <v/>
      </c>
      <c r="AD415" s="177" t="str">
        <f t="shared" si="256"/>
        <v/>
      </c>
      <c r="AE415" s="177" t="str">
        <f t="shared" si="257"/>
        <v/>
      </c>
      <c r="AF415" s="178">
        <f>IF(Q415&gt;0,VLOOKUP(H415,Leistungszahlen!$A$11:$C$158,3,),0)</f>
        <v>0</v>
      </c>
      <c r="AG415" s="178">
        <f>IF(R415&gt;0,VLOOKUP(H415,Leistungszahlen!$A$11:$F$158,6,),IF(T415&gt;0,VLOOKUP(H415,Leistungszahlen!$A$11:$F$158,6,),0))</f>
        <v>0</v>
      </c>
      <c r="AH415" s="179" t="e">
        <f t="shared" si="264"/>
        <v>#DIV/0!</v>
      </c>
      <c r="AI415" s="179">
        <f t="shared" si="265"/>
        <v>0</v>
      </c>
      <c r="AJ415" s="179">
        <f t="shared" si="266"/>
        <v>0</v>
      </c>
      <c r="AK415" s="179">
        <f t="shared" si="267"/>
        <v>0</v>
      </c>
      <c r="AL415" s="179">
        <f t="shared" si="268"/>
        <v>0</v>
      </c>
      <c r="AM415" s="180">
        <f>IF(L415=1,Stundensätze!$D$13,IF(L415=2,Stundensätze!$D$17,IF(L415=4,Stundensätze!$D$21,"")))</f>
        <v>0</v>
      </c>
      <c r="AN415" s="180">
        <f>IF(L415=1,Stundensätze!$D$15,IF(L415=2,Stundensätze!$D$19,IF(L415=4,Stundensätze!$D$23,"")))</f>
        <v>0</v>
      </c>
      <c r="AO415" s="180" t="e">
        <f t="shared" si="258"/>
        <v>#DIV/0!</v>
      </c>
      <c r="AP415" s="180">
        <f t="shared" si="259"/>
        <v>0</v>
      </c>
      <c r="AQ415" s="192" t="e">
        <f t="shared" si="260"/>
        <v>#DIV/0!</v>
      </c>
      <c r="AR415" s="192" t="e">
        <f t="shared" si="261"/>
        <v>#DIV/0!</v>
      </c>
      <c r="AS415" s="193" t="e">
        <f t="shared" si="262"/>
        <v>#DIV/0!</v>
      </c>
      <c r="AT415" s="258" t="str">
        <f>IF(K415=0,0,VLOOKUP(K415,Kostenstellen!A:B,2,FALSE))</f>
        <v xml:space="preserve">Rosentrittklinik         </v>
      </c>
      <c r="AU415" s="68" t="str">
        <f t="shared" si="274"/>
        <v>B</v>
      </c>
      <c r="AV415" s="68" t="str">
        <f t="shared" si="275"/>
        <v/>
      </c>
      <c r="AW415" s="68">
        <f>IF(AF415=0,0,VLOOKUP($H415,Leistungszahlen!$A$11:$H$158,4,FALSE))</f>
        <v>0</v>
      </c>
      <c r="AX415" s="68">
        <f>IF(AF415=0,0,VLOOKUP($H415,Leistungszahlen!$A$11:$H$158,5,FALSE))</f>
        <v>0</v>
      </c>
      <c r="AY415" s="68">
        <f>IF(AG415=0,0,VLOOKUP($H415,Leistungszahlen!$A$11:$H$158,6,FALSE))</f>
        <v>0</v>
      </c>
      <c r="AZ415" s="68">
        <f t="shared" si="276"/>
        <v>0</v>
      </c>
      <c r="BA415" s="68">
        <f t="shared" si="277"/>
        <v>0</v>
      </c>
      <c r="BC415" s="68">
        <f t="shared" si="263"/>
        <v>0</v>
      </c>
      <c r="BD415" s="285"/>
    </row>
    <row r="416" spans="1:56" s="68" customFormat="1" ht="22.5">
      <c r="A416" s="200"/>
      <c r="B416" s="200"/>
      <c r="C416" s="200" t="s">
        <v>354</v>
      </c>
      <c r="D416" s="200" t="s">
        <v>204</v>
      </c>
      <c r="E416" s="200" t="s">
        <v>351</v>
      </c>
      <c r="F416" s="200" t="s">
        <v>1105</v>
      </c>
      <c r="G416" s="200" t="s">
        <v>163</v>
      </c>
      <c r="H416" s="201" t="s">
        <v>287</v>
      </c>
      <c r="I416" s="202">
        <v>23.88</v>
      </c>
      <c r="J416" s="200" t="s">
        <v>560</v>
      </c>
      <c r="K416" s="176">
        <v>3</v>
      </c>
      <c r="L416" s="176">
        <v>1</v>
      </c>
      <c r="M416" s="176"/>
      <c r="N416" s="286">
        <v>3</v>
      </c>
      <c r="O416" s="286">
        <v>3</v>
      </c>
      <c r="P416" s="176"/>
      <c r="Q416" s="203">
        <f t="shared" si="269"/>
        <v>3</v>
      </c>
      <c r="R416" s="203">
        <f t="shared" si="270"/>
        <v>3</v>
      </c>
      <c r="S416" s="203">
        <f t="shared" si="271"/>
        <v>0</v>
      </c>
      <c r="T416" s="203">
        <f t="shared" si="272"/>
        <v>0</v>
      </c>
      <c r="U416" s="203">
        <f t="shared" si="273"/>
        <v>0</v>
      </c>
      <c r="V416" s="175">
        <f>IF(Q416&gt;0,VLOOKUP(Q416,Jahresfaktoren!$A$11:$B$24,2,),0)</f>
        <v>152</v>
      </c>
      <c r="W416" s="175">
        <f>IF(R416&gt;0,VLOOKUP(R416,Jahresfaktoren!$D$11:$E$24,2,),0)</f>
        <v>150</v>
      </c>
      <c r="X416" s="175">
        <f>IF(S416&gt;0,VLOOKUP(S416,Jahresfaktoren!$A$28:$B$29,2,),0)</f>
        <v>0</v>
      </c>
      <c r="Y416" s="175">
        <f>IF(T416&gt;0,VLOOKUP(T416,Jahresfaktoren!$A$28:$B$29,2,),0)</f>
        <v>0</v>
      </c>
      <c r="Z416" s="175">
        <f>IF(U416&gt;0,VLOOKUP(U416,Jahresfaktoren!$A$32:$B$33,2,),)</f>
        <v>0</v>
      </c>
      <c r="AA416" s="177">
        <f t="shared" si="253"/>
        <v>3629.7599999999998</v>
      </c>
      <c r="AB416" s="177">
        <f t="shared" si="254"/>
        <v>3582</v>
      </c>
      <c r="AC416" s="177" t="str">
        <f t="shared" si="255"/>
        <v/>
      </c>
      <c r="AD416" s="177" t="str">
        <f t="shared" si="256"/>
        <v/>
      </c>
      <c r="AE416" s="177" t="str">
        <f t="shared" si="257"/>
        <v/>
      </c>
      <c r="AF416" s="178">
        <f>IF(Q416&gt;0,VLOOKUP(H416,Leistungszahlen!$A$11:$C$158,3,),0)</f>
        <v>0</v>
      </c>
      <c r="AG416" s="178">
        <f>IF(R416&gt;0,VLOOKUP(H416,Leistungszahlen!$A$11:$F$158,6,),IF(T416&gt;0,VLOOKUP(H416,Leistungszahlen!$A$11:$F$158,6,),0))</f>
        <v>0</v>
      </c>
      <c r="AH416" s="179" t="e">
        <f t="shared" si="264"/>
        <v>#DIV/0!</v>
      </c>
      <c r="AI416" s="179" t="e">
        <f t="shared" si="265"/>
        <v>#DIV/0!</v>
      </c>
      <c r="AJ416" s="179">
        <f t="shared" si="266"/>
        <v>0</v>
      </c>
      <c r="AK416" s="179">
        <f t="shared" si="267"/>
        <v>0</v>
      </c>
      <c r="AL416" s="179">
        <f t="shared" si="268"/>
        <v>0</v>
      </c>
      <c r="AM416" s="180">
        <f>IF(L416=1,Stundensätze!$D$13,IF(L416=2,Stundensätze!$D$17,IF(L416=4,Stundensätze!$D$21,"")))</f>
        <v>0</v>
      </c>
      <c r="AN416" s="180">
        <f>IF(L416=1,Stundensätze!$D$15,IF(L416=2,Stundensätze!$D$19,IF(L416=4,Stundensätze!$D$23,"")))</f>
        <v>0</v>
      </c>
      <c r="AO416" s="180" t="e">
        <f t="shared" si="258"/>
        <v>#DIV/0!</v>
      </c>
      <c r="AP416" s="180">
        <f t="shared" si="259"/>
        <v>0</v>
      </c>
      <c r="AQ416" s="192" t="e">
        <f t="shared" si="260"/>
        <v>#DIV/0!</v>
      </c>
      <c r="AR416" s="192" t="e">
        <f t="shared" si="261"/>
        <v>#DIV/0!</v>
      </c>
      <c r="AS416" s="193" t="e">
        <f t="shared" si="262"/>
        <v>#DIV/0!</v>
      </c>
      <c r="AT416" s="258" t="str">
        <f>IF(K416=0,0,VLOOKUP(K416,Kostenstellen!A:B,2,FALSE))</f>
        <v xml:space="preserve">Rosentrittklinik         </v>
      </c>
      <c r="AU416" s="68" t="str">
        <f t="shared" si="274"/>
        <v>A1</v>
      </c>
      <c r="AV416" s="68" t="str">
        <f t="shared" si="275"/>
        <v>A1</v>
      </c>
      <c r="AW416" s="68">
        <f>IF(AF416=0,0,VLOOKUP($H416,Leistungszahlen!$A$11:$H$158,4,FALSE))</f>
        <v>0</v>
      </c>
      <c r="AX416" s="68">
        <f>IF(AF416=0,0,VLOOKUP($H416,Leistungszahlen!$A$11:$H$158,5,FALSE))</f>
        <v>0</v>
      </c>
      <c r="AY416" s="68">
        <f>IF(AG416=0,0,VLOOKUP($H416,Leistungszahlen!$A$11:$H$158,6,FALSE))</f>
        <v>0</v>
      </c>
      <c r="AZ416" s="68">
        <f t="shared" si="276"/>
        <v>0</v>
      </c>
      <c r="BA416" s="68">
        <f t="shared" si="277"/>
        <v>0</v>
      </c>
      <c r="BC416" s="68">
        <f t="shared" si="263"/>
        <v>0</v>
      </c>
      <c r="BD416" s="285"/>
    </row>
    <row r="417" spans="1:56" s="68" customFormat="1" ht="22.5">
      <c r="A417" s="200"/>
      <c r="B417" s="200"/>
      <c r="C417" s="200" t="s">
        <v>354</v>
      </c>
      <c r="D417" s="200" t="s">
        <v>204</v>
      </c>
      <c r="E417" s="200" t="s">
        <v>351</v>
      </c>
      <c r="F417" s="200" t="s">
        <v>1105</v>
      </c>
      <c r="G417" s="200" t="s">
        <v>265</v>
      </c>
      <c r="H417" s="201" t="s">
        <v>200</v>
      </c>
      <c r="I417" s="202">
        <v>4.96</v>
      </c>
      <c r="J417" s="200" t="s">
        <v>778</v>
      </c>
      <c r="K417" s="176">
        <v>3</v>
      </c>
      <c r="L417" s="176">
        <v>1</v>
      </c>
      <c r="M417" s="176"/>
      <c r="N417" s="286">
        <v>6</v>
      </c>
      <c r="O417" s="286"/>
      <c r="P417" s="176"/>
      <c r="Q417" s="203">
        <f t="shared" si="269"/>
        <v>6</v>
      </c>
      <c r="R417" s="203">
        <f t="shared" si="270"/>
        <v>0</v>
      </c>
      <c r="S417" s="203">
        <f t="shared" si="271"/>
        <v>0</v>
      </c>
      <c r="T417" s="203">
        <f t="shared" si="272"/>
        <v>0</v>
      </c>
      <c r="U417" s="203">
        <f t="shared" si="273"/>
        <v>0</v>
      </c>
      <c r="V417" s="175">
        <f>IF(Q417&gt;0,VLOOKUP(Q417,Jahresfaktoren!$A$11:$B$24,2,),0)</f>
        <v>302</v>
      </c>
      <c r="W417" s="175">
        <f>IF(R417&gt;0,VLOOKUP(R417,Jahresfaktoren!$D$11:$E$24,2,),0)</f>
        <v>0</v>
      </c>
      <c r="X417" s="175">
        <f>IF(S417&gt;0,VLOOKUP(S417,Jahresfaktoren!$A$28:$B$29,2,),0)</f>
        <v>0</v>
      </c>
      <c r="Y417" s="175">
        <f>IF(T417&gt;0,VLOOKUP(T417,Jahresfaktoren!$A$28:$B$29,2,),0)</f>
        <v>0</v>
      </c>
      <c r="Z417" s="175">
        <f>IF(U417&gt;0,VLOOKUP(U417,Jahresfaktoren!$A$32:$B$33,2,),)</f>
        <v>0</v>
      </c>
      <c r="AA417" s="177">
        <f t="shared" si="253"/>
        <v>1497.92</v>
      </c>
      <c r="AB417" s="177" t="str">
        <f t="shared" si="254"/>
        <v/>
      </c>
      <c r="AC417" s="177" t="str">
        <f t="shared" si="255"/>
        <v/>
      </c>
      <c r="AD417" s="177" t="str">
        <f t="shared" si="256"/>
        <v/>
      </c>
      <c r="AE417" s="177" t="str">
        <f t="shared" si="257"/>
        <v/>
      </c>
      <c r="AF417" s="178">
        <f>IF(Q417&gt;0,VLOOKUP(H417,Leistungszahlen!$A$11:$C$158,3,),0)</f>
        <v>0</v>
      </c>
      <c r="AG417" s="178">
        <f>IF(R417&gt;0,VLOOKUP(H417,Leistungszahlen!$A$11:$F$158,6,),IF(T417&gt;0,VLOOKUP(H417,Leistungszahlen!$A$11:$F$158,6,),0))</f>
        <v>0</v>
      </c>
      <c r="AH417" s="179" t="e">
        <f t="shared" si="264"/>
        <v>#DIV/0!</v>
      </c>
      <c r="AI417" s="179">
        <f t="shared" si="265"/>
        <v>0</v>
      </c>
      <c r="AJ417" s="179">
        <f t="shared" si="266"/>
        <v>0</v>
      </c>
      <c r="AK417" s="179">
        <f t="shared" si="267"/>
        <v>0</v>
      </c>
      <c r="AL417" s="179">
        <f t="shared" si="268"/>
        <v>0</v>
      </c>
      <c r="AM417" s="180">
        <f>IF(L417=1,Stundensätze!$D$13,IF(L417=2,Stundensätze!$D$17,IF(L417=4,Stundensätze!$D$21,"")))</f>
        <v>0</v>
      </c>
      <c r="AN417" s="180">
        <f>IF(L417=1,Stundensätze!$D$15,IF(L417=2,Stundensätze!$D$19,IF(L417=4,Stundensätze!$D$23,"")))</f>
        <v>0</v>
      </c>
      <c r="AO417" s="180" t="e">
        <f t="shared" si="258"/>
        <v>#DIV/0!</v>
      </c>
      <c r="AP417" s="180">
        <f t="shared" si="259"/>
        <v>0</v>
      </c>
      <c r="AQ417" s="192" t="e">
        <f t="shared" si="260"/>
        <v>#DIV/0!</v>
      </c>
      <c r="AR417" s="192" t="e">
        <f t="shared" si="261"/>
        <v>#DIV/0!</v>
      </c>
      <c r="AS417" s="193" t="e">
        <f t="shared" si="262"/>
        <v>#DIV/0!</v>
      </c>
      <c r="AT417" s="258" t="str">
        <f>IF(K417=0,0,VLOOKUP(K417,Kostenstellen!A:B,2,FALSE))</f>
        <v xml:space="preserve">Rosentrittklinik         </v>
      </c>
      <c r="AU417" s="68" t="str">
        <f t="shared" si="274"/>
        <v>B</v>
      </c>
      <c r="AV417" s="68" t="str">
        <f t="shared" si="275"/>
        <v/>
      </c>
      <c r="AW417" s="68">
        <f>IF(AF417=0,0,VLOOKUP($H417,Leistungszahlen!$A$11:$H$158,4,FALSE))</f>
        <v>0</v>
      </c>
      <c r="AX417" s="68">
        <f>IF(AF417=0,0,VLOOKUP($H417,Leistungszahlen!$A$11:$H$158,5,FALSE))</f>
        <v>0</v>
      </c>
      <c r="AY417" s="68">
        <f>IF(AG417=0,0,VLOOKUP($H417,Leistungszahlen!$A$11:$H$158,6,FALSE))</f>
        <v>0</v>
      </c>
      <c r="AZ417" s="68">
        <f t="shared" si="276"/>
        <v>0</v>
      </c>
      <c r="BA417" s="68">
        <f t="shared" si="277"/>
        <v>0</v>
      </c>
      <c r="BC417" s="68">
        <f t="shared" si="263"/>
        <v>0</v>
      </c>
      <c r="BD417" s="285"/>
    </row>
    <row r="418" spans="1:56" s="68" customFormat="1" ht="22.5">
      <c r="A418" s="200"/>
      <c r="B418" s="200"/>
      <c r="C418" s="200" t="s">
        <v>354</v>
      </c>
      <c r="D418" s="200" t="s">
        <v>204</v>
      </c>
      <c r="E418" s="200" t="s">
        <v>351</v>
      </c>
      <c r="F418" s="200" t="s">
        <v>1106</v>
      </c>
      <c r="G418" s="200" t="s">
        <v>163</v>
      </c>
      <c r="H418" s="201" t="s">
        <v>288</v>
      </c>
      <c r="I418" s="202">
        <v>24.77</v>
      </c>
      <c r="J418" s="200" t="s">
        <v>560</v>
      </c>
      <c r="K418" s="176">
        <v>3</v>
      </c>
      <c r="L418" s="176">
        <v>1</v>
      </c>
      <c r="M418" s="176"/>
      <c r="N418" s="286">
        <v>3</v>
      </c>
      <c r="O418" s="286">
        <v>3</v>
      </c>
      <c r="P418" s="176"/>
      <c r="Q418" s="203">
        <f t="shared" si="269"/>
        <v>3</v>
      </c>
      <c r="R418" s="203">
        <f t="shared" si="270"/>
        <v>3</v>
      </c>
      <c r="S418" s="203">
        <f t="shared" si="271"/>
        <v>0</v>
      </c>
      <c r="T418" s="203">
        <f t="shared" si="272"/>
        <v>0</v>
      </c>
      <c r="U418" s="203">
        <f t="shared" si="273"/>
        <v>0</v>
      </c>
      <c r="V418" s="175">
        <f>IF(Q418&gt;0,VLOOKUP(Q418,Jahresfaktoren!$A$11:$B$24,2,),0)</f>
        <v>152</v>
      </c>
      <c r="W418" s="175">
        <f>IF(R418&gt;0,VLOOKUP(R418,Jahresfaktoren!$D$11:$E$24,2,),0)</f>
        <v>150</v>
      </c>
      <c r="X418" s="175">
        <f>IF(S418&gt;0,VLOOKUP(S418,Jahresfaktoren!$A$28:$B$29,2,),0)</f>
        <v>0</v>
      </c>
      <c r="Y418" s="175">
        <f>IF(T418&gt;0,VLOOKUP(T418,Jahresfaktoren!$A$28:$B$29,2,),0)</f>
        <v>0</v>
      </c>
      <c r="Z418" s="175">
        <f>IF(U418&gt;0,VLOOKUP(U418,Jahresfaktoren!$A$32:$B$33,2,),)</f>
        <v>0</v>
      </c>
      <c r="AA418" s="177">
        <f t="shared" si="253"/>
        <v>3765.04</v>
      </c>
      <c r="AB418" s="177">
        <f t="shared" si="254"/>
        <v>3715.5</v>
      </c>
      <c r="AC418" s="177" t="str">
        <f t="shared" si="255"/>
        <v/>
      </c>
      <c r="AD418" s="177" t="str">
        <f t="shared" si="256"/>
        <v/>
      </c>
      <c r="AE418" s="177" t="str">
        <f t="shared" si="257"/>
        <v/>
      </c>
      <c r="AF418" s="178">
        <f>IF(Q418&gt;0,VLOOKUP(H418,Leistungszahlen!$A$11:$C$158,3,),0)</f>
        <v>0</v>
      </c>
      <c r="AG418" s="178">
        <f>IF(R418&gt;0,VLOOKUP(H418,Leistungszahlen!$A$11:$F$158,6,),IF(T418&gt;0,VLOOKUP(H418,Leistungszahlen!$A$11:$F$158,6,),0))</f>
        <v>0</v>
      </c>
      <c r="AH418" s="179" t="e">
        <f t="shared" si="264"/>
        <v>#DIV/0!</v>
      </c>
      <c r="AI418" s="179" t="e">
        <f t="shared" si="265"/>
        <v>#DIV/0!</v>
      </c>
      <c r="AJ418" s="179">
        <f t="shared" si="266"/>
        <v>0</v>
      </c>
      <c r="AK418" s="179">
        <f t="shared" si="267"/>
        <v>0</v>
      </c>
      <c r="AL418" s="179">
        <f t="shared" si="268"/>
        <v>0</v>
      </c>
      <c r="AM418" s="180">
        <f>IF(L418=1,Stundensätze!$D$13,IF(L418=2,Stundensätze!$D$17,IF(L418=4,Stundensätze!$D$21,"")))</f>
        <v>0</v>
      </c>
      <c r="AN418" s="180">
        <f>IF(L418=1,Stundensätze!$D$15,IF(L418=2,Stundensätze!$D$19,IF(L418=4,Stundensätze!$D$23,"")))</f>
        <v>0</v>
      </c>
      <c r="AO418" s="180" t="e">
        <f t="shared" si="258"/>
        <v>#DIV/0!</v>
      </c>
      <c r="AP418" s="180">
        <f t="shared" si="259"/>
        <v>0</v>
      </c>
      <c r="AQ418" s="192" t="e">
        <f t="shared" si="260"/>
        <v>#DIV/0!</v>
      </c>
      <c r="AR418" s="192" t="e">
        <f t="shared" si="261"/>
        <v>#DIV/0!</v>
      </c>
      <c r="AS418" s="193" t="e">
        <f t="shared" si="262"/>
        <v>#DIV/0!</v>
      </c>
      <c r="AT418" s="258" t="str">
        <f>IF(K418=0,0,VLOOKUP(K418,Kostenstellen!A:B,2,FALSE))</f>
        <v xml:space="preserve">Rosentrittklinik         </v>
      </c>
      <c r="AU418" s="68" t="str">
        <f t="shared" si="274"/>
        <v>A2</v>
      </c>
      <c r="AV418" s="68" t="str">
        <f t="shared" si="275"/>
        <v>A2</v>
      </c>
      <c r="AW418" s="68">
        <f>IF(AF418=0,0,VLOOKUP($H418,Leistungszahlen!$A$11:$H$158,4,FALSE))</f>
        <v>0</v>
      </c>
      <c r="AX418" s="68">
        <f>IF(AF418=0,0,VLOOKUP($H418,Leistungszahlen!$A$11:$H$158,5,FALSE))</f>
        <v>0</v>
      </c>
      <c r="AY418" s="68">
        <f>IF(AG418=0,0,VLOOKUP($H418,Leistungszahlen!$A$11:$H$158,6,FALSE))</f>
        <v>0</v>
      </c>
      <c r="AZ418" s="68">
        <f t="shared" si="276"/>
        <v>0</v>
      </c>
      <c r="BA418" s="68">
        <f t="shared" si="277"/>
        <v>0</v>
      </c>
      <c r="BC418" s="68">
        <f t="shared" si="263"/>
        <v>0</v>
      </c>
      <c r="BD418" s="285"/>
    </row>
    <row r="419" spans="1:56" s="68" customFormat="1" ht="22.5">
      <c r="A419" s="200"/>
      <c r="B419" s="200"/>
      <c r="C419" s="200" t="s">
        <v>354</v>
      </c>
      <c r="D419" s="200" t="s">
        <v>204</v>
      </c>
      <c r="E419" s="200" t="s">
        <v>351</v>
      </c>
      <c r="F419" s="200" t="s">
        <v>1106</v>
      </c>
      <c r="G419" s="200" t="s">
        <v>265</v>
      </c>
      <c r="H419" s="201" t="s">
        <v>200</v>
      </c>
      <c r="I419" s="202">
        <v>4.7300000000000004</v>
      </c>
      <c r="J419" s="200" t="s">
        <v>778</v>
      </c>
      <c r="K419" s="176">
        <v>3</v>
      </c>
      <c r="L419" s="176">
        <v>1</v>
      </c>
      <c r="M419" s="176"/>
      <c r="N419" s="286">
        <v>6</v>
      </c>
      <c r="O419" s="286"/>
      <c r="P419" s="176"/>
      <c r="Q419" s="203">
        <f t="shared" si="269"/>
        <v>6</v>
      </c>
      <c r="R419" s="203">
        <f t="shared" si="270"/>
        <v>0</v>
      </c>
      <c r="S419" s="203">
        <f t="shared" si="271"/>
        <v>0</v>
      </c>
      <c r="T419" s="203">
        <f t="shared" si="272"/>
        <v>0</v>
      </c>
      <c r="U419" s="203">
        <f t="shared" si="273"/>
        <v>0</v>
      </c>
      <c r="V419" s="175">
        <f>IF(Q419&gt;0,VLOOKUP(Q419,Jahresfaktoren!$A$11:$B$24,2,),0)</f>
        <v>302</v>
      </c>
      <c r="W419" s="175">
        <f>IF(R419&gt;0,VLOOKUP(R419,Jahresfaktoren!$D$11:$E$24,2,),0)</f>
        <v>0</v>
      </c>
      <c r="X419" s="175">
        <f>IF(S419&gt;0,VLOOKUP(S419,Jahresfaktoren!$A$28:$B$29,2,),0)</f>
        <v>0</v>
      </c>
      <c r="Y419" s="175">
        <f>IF(T419&gt;0,VLOOKUP(T419,Jahresfaktoren!$A$28:$B$29,2,),0)</f>
        <v>0</v>
      </c>
      <c r="Z419" s="175">
        <f>IF(U419&gt;0,VLOOKUP(U419,Jahresfaktoren!$A$32:$B$33,2,),)</f>
        <v>0</v>
      </c>
      <c r="AA419" s="177">
        <f t="shared" si="253"/>
        <v>1428.46</v>
      </c>
      <c r="AB419" s="177" t="str">
        <f t="shared" si="254"/>
        <v/>
      </c>
      <c r="AC419" s="177" t="str">
        <f t="shared" si="255"/>
        <v/>
      </c>
      <c r="AD419" s="177" t="str">
        <f t="shared" si="256"/>
        <v/>
      </c>
      <c r="AE419" s="177" t="str">
        <f t="shared" si="257"/>
        <v/>
      </c>
      <c r="AF419" s="178">
        <f>IF(Q419&gt;0,VLOOKUP(H419,Leistungszahlen!$A$11:$C$158,3,),0)</f>
        <v>0</v>
      </c>
      <c r="AG419" s="178">
        <f>IF(R419&gt;0,VLOOKUP(H419,Leistungszahlen!$A$11:$F$158,6,),IF(T419&gt;0,VLOOKUP(H419,Leistungszahlen!$A$11:$F$158,6,),0))</f>
        <v>0</v>
      </c>
      <c r="AH419" s="179" t="e">
        <f t="shared" si="264"/>
        <v>#DIV/0!</v>
      </c>
      <c r="AI419" s="179">
        <f t="shared" si="265"/>
        <v>0</v>
      </c>
      <c r="AJ419" s="179">
        <f t="shared" si="266"/>
        <v>0</v>
      </c>
      <c r="AK419" s="179">
        <f t="shared" si="267"/>
        <v>0</v>
      </c>
      <c r="AL419" s="179">
        <f t="shared" si="268"/>
        <v>0</v>
      </c>
      <c r="AM419" s="180">
        <f>IF(L419=1,Stundensätze!$D$13,IF(L419=2,Stundensätze!$D$17,IF(L419=4,Stundensätze!$D$21,"")))</f>
        <v>0</v>
      </c>
      <c r="AN419" s="180">
        <f>IF(L419=1,Stundensätze!$D$15,IF(L419=2,Stundensätze!$D$19,IF(L419=4,Stundensätze!$D$23,"")))</f>
        <v>0</v>
      </c>
      <c r="AO419" s="180" t="e">
        <f t="shared" si="258"/>
        <v>#DIV/0!</v>
      </c>
      <c r="AP419" s="180">
        <f t="shared" si="259"/>
        <v>0</v>
      </c>
      <c r="AQ419" s="192" t="e">
        <f t="shared" si="260"/>
        <v>#DIV/0!</v>
      </c>
      <c r="AR419" s="192" t="e">
        <f t="shared" si="261"/>
        <v>#DIV/0!</v>
      </c>
      <c r="AS419" s="193" t="e">
        <f t="shared" si="262"/>
        <v>#DIV/0!</v>
      </c>
      <c r="AT419" s="258" t="str">
        <f>IF(K419=0,0,VLOOKUP(K419,Kostenstellen!A:B,2,FALSE))</f>
        <v xml:space="preserve">Rosentrittklinik         </v>
      </c>
      <c r="AU419" s="68" t="str">
        <f t="shared" si="274"/>
        <v>B</v>
      </c>
      <c r="AV419" s="68" t="str">
        <f t="shared" si="275"/>
        <v/>
      </c>
      <c r="AW419" s="68">
        <f>IF(AF419=0,0,VLOOKUP($H419,Leistungszahlen!$A$11:$H$158,4,FALSE))</f>
        <v>0</v>
      </c>
      <c r="AX419" s="68">
        <f>IF(AF419=0,0,VLOOKUP($H419,Leistungszahlen!$A$11:$H$158,5,FALSE))</f>
        <v>0</v>
      </c>
      <c r="AY419" s="68">
        <f>IF(AG419=0,0,VLOOKUP($H419,Leistungszahlen!$A$11:$H$158,6,FALSE))</f>
        <v>0</v>
      </c>
      <c r="AZ419" s="68">
        <f t="shared" si="276"/>
        <v>0</v>
      </c>
      <c r="BA419" s="68">
        <f t="shared" si="277"/>
        <v>0</v>
      </c>
      <c r="BC419" s="68">
        <f t="shared" si="263"/>
        <v>0</v>
      </c>
      <c r="BD419" s="285"/>
    </row>
    <row r="420" spans="1:56" s="68" customFormat="1" ht="22.5">
      <c r="A420" s="200"/>
      <c r="B420" s="200"/>
      <c r="C420" s="200" t="s">
        <v>354</v>
      </c>
      <c r="D420" s="200" t="s">
        <v>204</v>
      </c>
      <c r="E420" s="200" t="s">
        <v>351</v>
      </c>
      <c r="F420" s="200" t="s">
        <v>1106</v>
      </c>
      <c r="G420" s="200" t="s">
        <v>118</v>
      </c>
      <c r="H420" s="201" t="s">
        <v>221</v>
      </c>
      <c r="I420" s="202">
        <v>7.1</v>
      </c>
      <c r="J420" s="200" t="s">
        <v>560</v>
      </c>
      <c r="K420" s="176">
        <v>3</v>
      </c>
      <c r="L420" s="176">
        <v>1</v>
      </c>
      <c r="M420" s="176">
        <v>0</v>
      </c>
      <c r="N420" s="286">
        <v>1</v>
      </c>
      <c r="O420" s="286"/>
      <c r="P420" s="176"/>
      <c r="Q420" s="203">
        <f t="shared" si="269"/>
        <v>1</v>
      </c>
      <c r="R420" s="203">
        <f t="shared" si="270"/>
        <v>0</v>
      </c>
      <c r="S420" s="203">
        <f t="shared" si="271"/>
        <v>0</v>
      </c>
      <c r="T420" s="203">
        <f t="shared" si="272"/>
        <v>0</v>
      </c>
      <c r="U420" s="203">
        <f t="shared" si="273"/>
        <v>0</v>
      </c>
      <c r="V420" s="175">
        <f>IF(Q420&gt;0,VLOOKUP(Q420,Jahresfaktoren!$A$11:$B$24,2,),0)</f>
        <v>52</v>
      </c>
      <c r="W420" s="175">
        <f>IF(R420&gt;0,VLOOKUP(R420,Jahresfaktoren!$D$11:$E$24,2,),0)</f>
        <v>0</v>
      </c>
      <c r="X420" s="175">
        <f>IF(S420&gt;0,VLOOKUP(S420,Jahresfaktoren!$A$28:$B$29,2,),0)</f>
        <v>0</v>
      </c>
      <c r="Y420" s="175">
        <f>IF(T420&gt;0,VLOOKUP(T420,Jahresfaktoren!$A$28:$B$29,2,),0)</f>
        <v>0</v>
      </c>
      <c r="Z420" s="175">
        <f>IF(U420&gt;0,VLOOKUP(U420,Jahresfaktoren!$A$32:$B$33,2,),)</f>
        <v>0</v>
      </c>
      <c r="AA420" s="177">
        <f t="shared" si="253"/>
        <v>369.2</v>
      </c>
      <c r="AB420" s="177" t="str">
        <f t="shared" si="254"/>
        <v/>
      </c>
      <c r="AC420" s="177" t="str">
        <f t="shared" si="255"/>
        <v/>
      </c>
      <c r="AD420" s="177" t="str">
        <f t="shared" si="256"/>
        <v/>
      </c>
      <c r="AE420" s="177" t="str">
        <f t="shared" si="257"/>
        <v/>
      </c>
      <c r="AF420" s="178">
        <f>IF(Q420&gt;0,VLOOKUP(H420,Leistungszahlen!$A$11:$C$158,3,),0)</f>
        <v>0</v>
      </c>
      <c r="AG420" s="178">
        <f>IF(R420&gt;0,VLOOKUP(H420,Leistungszahlen!$A$11:$F$158,6,),IF(T420&gt;0,VLOOKUP(H420,Leistungszahlen!$A$11:$F$158,6,),0))</f>
        <v>0</v>
      </c>
      <c r="AH420" s="179" t="e">
        <f t="shared" si="264"/>
        <v>#DIV/0!</v>
      </c>
      <c r="AI420" s="179">
        <f t="shared" si="265"/>
        <v>0</v>
      </c>
      <c r="AJ420" s="179">
        <f t="shared" si="266"/>
        <v>0</v>
      </c>
      <c r="AK420" s="179">
        <f t="shared" si="267"/>
        <v>0</v>
      </c>
      <c r="AL420" s="179">
        <f t="shared" si="268"/>
        <v>0</v>
      </c>
      <c r="AM420" s="180">
        <f>IF(L420=1,Stundensätze!$D$13,IF(L420=2,Stundensätze!$D$17,IF(L420=4,Stundensätze!$D$21,"")))</f>
        <v>0</v>
      </c>
      <c r="AN420" s="180">
        <f>IF(L420=1,Stundensätze!$D$15,IF(L420=2,Stundensätze!$D$19,IF(L420=4,Stundensätze!$D$23,"")))</f>
        <v>0</v>
      </c>
      <c r="AO420" s="180" t="e">
        <f t="shared" si="258"/>
        <v>#DIV/0!</v>
      </c>
      <c r="AP420" s="180">
        <f t="shared" si="259"/>
        <v>0</v>
      </c>
      <c r="AQ420" s="192" t="e">
        <f t="shared" si="260"/>
        <v>#DIV/0!</v>
      </c>
      <c r="AR420" s="192" t="e">
        <f t="shared" si="261"/>
        <v>#DIV/0!</v>
      </c>
      <c r="AS420" s="193" t="e">
        <f t="shared" si="262"/>
        <v>#DIV/0!</v>
      </c>
      <c r="AT420" s="258" t="str">
        <f>IF(K420=0,0,VLOOKUP(K420,Kostenstellen!A:B,2,FALSE))</f>
        <v xml:space="preserve">Rosentrittklinik         </v>
      </c>
      <c r="AU420" s="68" t="str">
        <f t="shared" si="274"/>
        <v>Z</v>
      </c>
      <c r="AV420" s="68" t="str">
        <f t="shared" si="275"/>
        <v/>
      </c>
      <c r="AW420" s="68">
        <f>IF(AF420=0,0,VLOOKUP($H420,Leistungszahlen!$A$11:$H$158,4,FALSE))</f>
        <v>0</v>
      </c>
      <c r="AX420" s="68">
        <f>IF(AF420=0,0,VLOOKUP($H420,Leistungszahlen!$A$11:$H$158,5,FALSE))</f>
        <v>0</v>
      </c>
      <c r="AY420" s="68">
        <f>IF(AG420=0,0,VLOOKUP($H420,Leistungszahlen!$A$11:$H$158,6,FALSE))</f>
        <v>0</v>
      </c>
      <c r="AZ420" s="68">
        <f t="shared" si="276"/>
        <v>0</v>
      </c>
      <c r="BA420" s="68">
        <f t="shared" si="277"/>
        <v>0</v>
      </c>
      <c r="BC420" s="68">
        <f t="shared" si="263"/>
        <v>0</v>
      </c>
      <c r="BD420" s="285"/>
    </row>
    <row r="421" spans="1:56" s="68" customFormat="1" ht="22.5">
      <c r="A421" s="200"/>
      <c r="B421" s="200"/>
      <c r="C421" s="200" t="s">
        <v>354</v>
      </c>
      <c r="D421" s="200" t="s">
        <v>204</v>
      </c>
      <c r="E421" s="200" t="s">
        <v>351</v>
      </c>
      <c r="F421" s="200" t="s">
        <v>1107</v>
      </c>
      <c r="G421" s="200" t="s">
        <v>163</v>
      </c>
      <c r="H421" s="201" t="s">
        <v>288</v>
      </c>
      <c r="I421" s="202">
        <v>24.77</v>
      </c>
      <c r="J421" s="200" t="s">
        <v>560</v>
      </c>
      <c r="K421" s="176">
        <v>3</v>
      </c>
      <c r="L421" s="176">
        <v>1</v>
      </c>
      <c r="M421" s="176"/>
      <c r="N421" s="286">
        <v>3</v>
      </c>
      <c r="O421" s="286">
        <v>3</v>
      </c>
      <c r="P421" s="176"/>
      <c r="Q421" s="203">
        <f t="shared" si="269"/>
        <v>3</v>
      </c>
      <c r="R421" s="203">
        <f t="shared" si="270"/>
        <v>3</v>
      </c>
      <c r="S421" s="203">
        <f t="shared" si="271"/>
        <v>0</v>
      </c>
      <c r="T421" s="203">
        <f t="shared" si="272"/>
        <v>0</v>
      </c>
      <c r="U421" s="203">
        <f t="shared" si="273"/>
        <v>0</v>
      </c>
      <c r="V421" s="175">
        <f>IF(Q421&gt;0,VLOOKUP(Q421,Jahresfaktoren!$A$11:$B$24,2,),0)</f>
        <v>152</v>
      </c>
      <c r="W421" s="175">
        <f>IF(R421&gt;0,VLOOKUP(R421,Jahresfaktoren!$D$11:$E$24,2,),0)</f>
        <v>150</v>
      </c>
      <c r="X421" s="175">
        <f>IF(S421&gt;0,VLOOKUP(S421,Jahresfaktoren!$A$28:$B$29,2,),0)</f>
        <v>0</v>
      </c>
      <c r="Y421" s="175">
        <f>IF(T421&gt;0,VLOOKUP(T421,Jahresfaktoren!$A$28:$B$29,2,),0)</f>
        <v>0</v>
      </c>
      <c r="Z421" s="175">
        <f>IF(U421&gt;0,VLOOKUP(U421,Jahresfaktoren!$A$32:$B$33,2,),)</f>
        <v>0</v>
      </c>
      <c r="AA421" s="177">
        <f t="shared" si="253"/>
        <v>3765.04</v>
      </c>
      <c r="AB421" s="177">
        <f t="shared" si="254"/>
        <v>3715.5</v>
      </c>
      <c r="AC421" s="177" t="str">
        <f t="shared" si="255"/>
        <v/>
      </c>
      <c r="AD421" s="177" t="str">
        <f t="shared" si="256"/>
        <v/>
      </c>
      <c r="AE421" s="177" t="str">
        <f t="shared" si="257"/>
        <v/>
      </c>
      <c r="AF421" s="178">
        <f>IF(Q421&gt;0,VLOOKUP(H421,Leistungszahlen!$A$11:$C$158,3,),0)</f>
        <v>0</v>
      </c>
      <c r="AG421" s="178">
        <f>IF(R421&gt;0,VLOOKUP(H421,Leistungszahlen!$A$11:$F$158,6,),IF(T421&gt;0,VLOOKUP(H421,Leistungszahlen!$A$11:$F$158,6,),0))</f>
        <v>0</v>
      </c>
      <c r="AH421" s="179" t="e">
        <f t="shared" si="264"/>
        <v>#DIV/0!</v>
      </c>
      <c r="AI421" s="179" t="e">
        <f t="shared" si="265"/>
        <v>#DIV/0!</v>
      </c>
      <c r="AJ421" s="179">
        <f t="shared" si="266"/>
        <v>0</v>
      </c>
      <c r="AK421" s="179">
        <f t="shared" si="267"/>
        <v>0</v>
      </c>
      <c r="AL421" s="179">
        <f t="shared" si="268"/>
        <v>0</v>
      </c>
      <c r="AM421" s="180">
        <f>IF(L421=1,Stundensätze!$D$13,IF(L421=2,Stundensätze!$D$17,IF(L421=4,Stundensätze!$D$21,"")))</f>
        <v>0</v>
      </c>
      <c r="AN421" s="180">
        <f>IF(L421=1,Stundensätze!$D$15,IF(L421=2,Stundensätze!$D$19,IF(L421=4,Stundensätze!$D$23,"")))</f>
        <v>0</v>
      </c>
      <c r="AO421" s="180" t="e">
        <f t="shared" si="258"/>
        <v>#DIV/0!</v>
      </c>
      <c r="AP421" s="180">
        <f t="shared" si="259"/>
        <v>0</v>
      </c>
      <c r="AQ421" s="192" t="e">
        <f t="shared" si="260"/>
        <v>#DIV/0!</v>
      </c>
      <c r="AR421" s="192" t="e">
        <f t="shared" si="261"/>
        <v>#DIV/0!</v>
      </c>
      <c r="AS421" s="193" t="e">
        <f t="shared" si="262"/>
        <v>#DIV/0!</v>
      </c>
      <c r="AT421" s="258" t="str">
        <f>IF(K421=0,0,VLOOKUP(K421,Kostenstellen!A:B,2,FALSE))</f>
        <v xml:space="preserve">Rosentrittklinik         </v>
      </c>
      <c r="AU421" s="68" t="str">
        <f t="shared" si="274"/>
        <v>A2</v>
      </c>
      <c r="AV421" s="68" t="str">
        <f t="shared" si="275"/>
        <v>A2</v>
      </c>
      <c r="AW421" s="68">
        <f>IF(AF421=0,0,VLOOKUP($H421,Leistungszahlen!$A$11:$H$158,4,FALSE))</f>
        <v>0</v>
      </c>
      <c r="AX421" s="68">
        <f>IF(AF421=0,0,VLOOKUP($H421,Leistungszahlen!$A$11:$H$158,5,FALSE))</f>
        <v>0</v>
      </c>
      <c r="AY421" s="68">
        <f>IF(AG421=0,0,VLOOKUP($H421,Leistungszahlen!$A$11:$H$158,6,FALSE))</f>
        <v>0</v>
      </c>
      <c r="AZ421" s="68">
        <f t="shared" si="276"/>
        <v>0</v>
      </c>
      <c r="BA421" s="68">
        <f t="shared" si="277"/>
        <v>0</v>
      </c>
      <c r="BC421" s="68">
        <f t="shared" si="263"/>
        <v>0</v>
      </c>
      <c r="BD421" s="285"/>
    </row>
    <row r="422" spans="1:56" s="68" customFormat="1" ht="22.5">
      <c r="A422" s="200"/>
      <c r="B422" s="200"/>
      <c r="C422" s="200" t="s">
        <v>354</v>
      </c>
      <c r="D422" s="200" t="s">
        <v>204</v>
      </c>
      <c r="E422" s="200" t="s">
        <v>351</v>
      </c>
      <c r="F422" s="200" t="s">
        <v>1107</v>
      </c>
      <c r="G422" s="200" t="s">
        <v>265</v>
      </c>
      <c r="H422" s="201" t="s">
        <v>200</v>
      </c>
      <c r="I422" s="202">
        <v>4.7300000000000004</v>
      </c>
      <c r="J422" s="200" t="s">
        <v>778</v>
      </c>
      <c r="K422" s="176">
        <v>3</v>
      </c>
      <c r="L422" s="176">
        <v>1</v>
      </c>
      <c r="M422" s="176"/>
      <c r="N422" s="286">
        <v>6</v>
      </c>
      <c r="O422" s="286"/>
      <c r="P422" s="176"/>
      <c r="Q422" s="203">
        <f t="shared" si="269"/>
        <v>6</v>
      </c>
      <c r="R422" s="203">
        <f t="shared" si="270"/>
        <v>0</v>
      </c>
      <c r="S422" s="203">
        <f t="shared" si="271"/>
        <v>0</v>
      </c>
      <c r="T422" s="203">
        <f t="shared" si="272"/>
        <v>0</v>
      </c>
      <c r="U422" s="203">
        <f t="shared" si="273"/>
        <v>0</v>
      </c>
      <c r="V422" s="175">
        <f>IF(Q422&gt;0,VLOOKUP(Q422,Jahresfaktoren!$A$11:$B$24,2,),0)</f>
        <v>302</v>
      </c>
      <c r="W422" s="175">
        <f>IF(R422&gt;0,VLOOKUP(R422,Jahresfaktoren!$D$11:$E$24,2,),0)</f>
        <v>0</v>
      </c>
      <c r="X422" s="175">
        <f>IF(S422&gt;0,VLOOKUP(S422,Jahresfaktoren!$A$28:$B$29,2,),0)</f>
        <v>0</v>
      </c>
      <c r="Y422" s="175">
        <f>IF(T422&gt;0,VLOOKUP(T422,Jahresfaktoren!$A$28:$B$29,2,),0)</f>
        <v>0</v>
      </c>
      <c r="Z422" s="175">
        <f>IF(U422&gt;0,VLOOKUP(U422,Jahresfaktoren!$A$32:$B$33,2,),)</f>
        <v>0</v>
      </c>
      <c r="AA422" s="177">
        <f t="shared" si="253"/>
        <v>1428.46</v>
      </c>
      <c r="AB422" s="177" t="str">
        <f t="shared" si="254"/>
        <v/>
      </c>
      <c r="AC422" s="177" t="str">
        <f t="shared" si="255"/>
        <v/>
      </c>
      <c r="AD422" s="177" t="str">
        <f t="shared" si="256"/>
        <v/>
      </c>
      <c r="AE422" s="177" t="str">
        <f t="shared" si="257"/>
        <v/>
      </c>
      <c r="AF422" s="178">
        <f>IF(Q422&gt;0,VLOOKUP(H422,Leistungszahlen!$A$11:$C$158,3,),0)</f>
        <v>0</v>
      </c>
      <c r="AG422" s="178">
        <f>IF(R422&gt;0,VLOOKUP(H422,Leistungszahlen!$A$11:$F$158,6,),IF(T422&gt;0,VLOOKUP(H422,Leistungszahlen!$A$11:$F$158,6,),0))</f>
        <v>0</v>
      </c>
      <c r="AH422" s="179" t="e">
        <f t="shared" si="264"/>
        <v>#DIV/0!</v>
      </c>
      <c r="AI422" s="179">
        <f t="shared" si="265"/>
        <v>0</v>
      </c>
      <c r="AJ422" s="179">
        <f t="shared" si="266"/>
        <v>0</v>
      </c>
      <c r="AK422" s="179">
        <f t="shared" si="267"/>
        <v>0</v>
      </c>
      <c r="AL422" s="179">
        <f t="shared" si="268"/>
        <v>0</v>
      </c>
      <c r="AM422" s="180">
        <f>IF(L422=1,Stundensätze!$D$13,IF(L422=2,Stundensätze!$D$17,IF(L422=4,Stundensätze!$D$21,"")))</f>
        <v>0</v>
      </c>
      <c r="AN422" s="180">
        <f>IF(L422=1,Stundensätze!$D$15,IF(L422=2,Stundensätze!$D$19,IF(L422=4,Stundensätze!$D$23,"")))</f>
        <v>0</v>
      </c>
      <c r="AO422" s="180" t="e">
        <f t="shared" si="258"/>
        <v>#DIV/0!</v>
      </c>
      <c r="AP422" s="180">
        <f t="shared" si="259"/>
        <v>0</v>
      </c>
      <c r="AQ422" s="192" t="e">
        <f t="shared" si="260"/>
        <v>#DIV/0!</v>
      </c>
      <c r="AR422" s="192" t="e">
        <f t="shared" si="261"/>
        <v>#DIV/0!</v>
      </c>
      <c r="AS422" s="193" t="e">
        <f t="shared" si="262"/>
        <v>#DIV/0!</v>
      </c>
      <c r="AT422" s="258" t="str">
        <f>IF(K422=0,0,VLOOKUP(K422,Kostenstellen!A:B,2,FALSE))</f>
        <v xml:space="preserve">Rosentrittklinik         </v>
      </c>
      <c r="AU422" s="68" t="str">
        <f t="shared" si="274"/>
        <v>B</v>
      </c>
      <c r="AV422" s="68" t="str">
        <f t="shared" si="275"/>
        <v/>
      </c>
      <c r="AW422" s="68">
        <f>IF(AF422=0,0,VLOOKUP($H422,Leistungszahlen!$A$11:$H$158,4,FALSE))</f>
        <v>0</v>
      </c>
      <c r="AX422" s="68">
        <f>IF(AF422=0,0,VLOOKUP($H422,Leistungszahlen!$A$11:$H$158,5,FALSE))</f>
        <v>0</v>
      </c>
      <c r="AY422" s="68">
        <f>IF(AG422=0,0,VLOOKUP($H422,Leistungszahlen!$A$11:$H$158,6,FALSE))</f>
        <v>0</v>
      </c>
      <c r="AZ422" s="68">
        <f t="shared" si="276"/>
        <v>0</v>
      </c>
      <c r="BA422" s="68">
        <f t="shared" si="277"/>
        <v>0</v>
      </c>
      <c r="BC422" s="68">
        <f t="shared" si="263"/>
        <v>0</v>
      </c>
      <c r="BD422" s="285"/>
    </row>
    <row r="423" spans="1:56" s="68" customFormat="1" ht="22.5">
      <c r="A423" s="200"/>
      <c r="B423" s="200"/>
      <c r="C423" s="200" t="s">
        <v>354</v>
      </c>
      <c r="D423" s="200" t="s">
        <v>204</v>
      </c>
      <c r="E423" s="200" t="s">
        <v>351</v>
      </c>
      <c r="F423" s="200" t="s">
        <v>1107</v>
      </c>
      <c r="G423" s="200" t="s">
        <v>118</v>
      </c>
      <c r="H423" s="201" t="s">
        <v>221</v>
      </c>
      <c r="I423" s="202">
        <v>7.1</v>
      </c>
      <c r="J423" s="200" t="s">
        <v>560</v>
      </c>
      <c r="K423" s="176">
        <v>3</v>
      </c>
      <c r="L423" s="176">
        <v>1</v>
      </c>
      <c r="M423" s="176">
        <v>0</v>
      </c>
      <c r="N423" s="286">
        <v>1</v>
      </c>
      <c r="O423" s="286"/>
      <c r="P423" s="176"/>
      <c r="Q423" s="203">
        <f t="shared" si="269"/>
        <v>1</v>
      </c>
      <c r="R423" s="203">
        <f t="shared" si="270"/>
        <v>0</v>
      </c>
      <c r="S423" s="203">
        <f t="shared" si="271"/>
        <v>0</v>
      </c>
      <c r="T423" s="203">
        <f t="shared" si="272"/>
        <v>0</v>
      </c>
      <c r="U423" s="203">
        <f t="shared" si="273"/>
        <v>0</v>
      </c>
      <c r="V423" s="175">
        <f>IF(Q423&gt;0,VLOOKUP(Q423,Jahresfaktoren!$A$11:$B$24,2,),0)</f>
        <v>52</v>
      </c>
      <c r="W423" s="175">
        <f>IF(R423&gt;0,VLOOKUP(R423,Jahresfaktoren!$D$11:$E$24,2,),0)</f>
        <v>0</v>
      </c>
      <c r="X423" s="175">
        <f>IF(S423&gt;0,VLOOKUP(S423,Jahresfaktoren!$A$28:$B$29,2,),0)</f>
        <v>0</v>
      </c>
      <c r="Y423" s="175">
        <f>IF(T423&gt;0,VLOOKUP(T423,Jahresfaktoren!$A$28:$B$29,2,),0)</f>
        <v>0</v>
      </c>
      <c r="Z423" s="175">
        <f>IF(U423&gt;0,VLOOKUP(U423,Jahresfaktoren!$A$32:$B$33,2,),)</f>
        <v>0</v>
      </c>
      <c r="AA423" s="177">
        <f t="shared" si="253"/>
        <v>369.2</v>
      </c>
      <c r="AB423" s="177" t="str">
        <f t="shared" si="254"/>
        <v/>
      </c>
      <c r="AC423" s="177" t="str">
        <f t="shared" si="255"/>
        <v/>
      </c>
      <c r="AD423" s="177" t="str">
        <f t="shared" si="256"/>
        <v/>
      </c>
      <c r="AE423" s="177" t="str">
        <f t="shared" si="257"/>
        <v/>
      </c>
      <c r="AF423" s="178">
        <f>IF(Q423&gt;0,VLOOKUP(H423,Leistungszahlen!$A$11:$C$158,3,),0)</f>
        <v>0</v>
      </c>
      <c r="AG423" s="178">
        <f>IF(R423&gt;0,VLOOKUP(H423,Leistungszahlen!$A$11:$F$158,6,),IF(T423&gt;0,VLOOKUP(H423,Leistungszahlen!$A$11:$F$158,6,),0))</f>
        <v>0</v>
      </c>
      <c r="AH423" s="179" t="e">
        <f t="shared" si="264"/>
        <v>#DIV/0!</v>
      </c>
      <c r="AI423" s="179">
        <f t="shared" si="265"/>
        <v>0</v>
      </c>
      <c r="AJ423" s="179">
        <f t="shared" si="266"/>
        <v>0</v>
      </c>
      <c r="AK423" s="179">
        <f t="shared" si="267"/>
        <v>0</v>
      </c>
      <c r="AL423" s="179">
        <f t="shared" si="268"/>
        <v>0</v>
      </c>
      <c r="AM423" s="180">
        <f>IF(L423=1,Stundensätze!$D$13,IF(L423=2,Stundensätze!$D$17,IF(L423=4,Stundensätze!$D$21,"")))</f>
        <v>0</v>
      </c>
      <c r="AN423" s="180">
        <f>IF(L423=1,Stundensätze!$D$15,IF(L423=2,Stundensätze!$D$19,IF(L423=4,Stundensätze!$D$23,"")))</f>
        <v>0</v>
      </c>
      <c r="AO423" s="180" t="e">
        <f t="shared" si="258"/>
        <v>#DIV/0!</v>
      </c>
      <c r="AP423" s="180">
        <f t="shared" si="259"/>
        <v>0</v>
      </c>
      <c r="AQ423" s="192" t="e">
        <f t="shared" si="260"/>
        <v>#DIV/0!</v>
      </c>
      <c r="AR423" s="192" t="e">
        <f t="shared" si="261"/>
        <v>#DIV/0!</v>
      </c>
      <c r="AS423" s="193" t="e">
        <f t="shared" si="262"/>
        <v>#DIV/0!</v>
      </c>
      <c r="AT423" s="258" t="str">
        <f>IF(K423=0,0,VLOOKUP(K423,Kostenstellen!A:B,2,FALSE))</f>
        <v xml:space="preserve">Rosentrittklinik         </v>
      </c>
      <c r="AU423" s="68" t="str">
        <f t="shared" si="274"/>
        <v>Z</v>
      </c>
      <c r="AV423" s="68" t="str">
        <f t="shared" si="275"/>
        <v/>
      </c>
      <c r="AW423" s="68">
        <f>IF(AF423=0,0,VLOOKUP($H423,Leistungszahlen!$A$11:$H$158,4,FALSE))</f>
        <v>0</v>
      </c>
      <c r="AX423" s="68">
        <f>IF(AF423=0,0,VLOOKUP($H423,Leistungszahlen!$A$11:$H$158,5,FALSE))</f>
        <v>0</v>
      </c>
      <c r="AY423" s="68">
        <f>IF(AG423=0,0,VLOOKUP($H423,Leistungszahlen!$A$11:$H$158,6,FALSE))</f>
        <v>0</v>
      </c>
      <c r="AZ423" s="68">
        <f t="shared" si="276"/>
        <v>0</v>
      </c>
      <c r="BA423" s="68">
        <f t="shared" si="277"/>
        <v>0</v>
      </c>
      <c r="BC423" s="68">
        <f t="shared" si="263"/>
        <v>0</v>
      </c>
      <c r="BD423" s="285"/>
    </row>
    <row r="424" spans="1:56" s="68" customFormat="1" ht="22.5">
      <c r="A424" s="200"/>
      <c r="B424" s="200"/>
      <c r="C424" s="200" t="s">
        <v>354</v>
      </c>
      <c r="D424" s="200" t="s">
        <v>204</v>
      </c>
      <c r="E424" s="200" t="s">
        <v>351</v>
      </c>
      <c r="F424" s="200" t="s">
        <v>1108</v>
      </c>
      <c r="G424" s="200" t="s">
        <v>163</v>
      </c>
      <c r="H424" s="201" t="s">
        <v>287</v>
      </c>
      <c r="I424" s="202">
        <v>23.88</v>
      </c>
      <c r="J424" s="200" t="s">
        <v>560</v>
      </c>
      <c r="K424" s="176">
        <v>3</v>
      </c>
      <c r="L424" s="176">
        <v>1</v>
      </c>
      <c r="M424" s="176"/>
      <c r="N424" s="286">
        <v>3</v>
      </c>
      <c r="O424" s="286">
        <v>3</v>
      </c>
      <c r="P424" s="176"/>
      <c r="Q424" s="203">
        <f t="shared" si="269"/>
        <v>3</v>
      </c>
      <c r="R424" s="203">
        <f t="shared" si="270"/>
        <v>3</v>
      </c>
      <c r="S424" s="203">
        <f t="shared" si="271"/>
        <v>0</v>
      </c>
      <c r="T424" s="203">
        <f t="shared" si="272"/>
        <v>0</v>
      </c>
      <c r="U424" s="203">
        <f t="shared" si="273"/>
        <v>0</v>
      </c>
      <c r="V424" s="175">
        <f>IF(Q424&gt;0,VLOOKUP(Q424,Jahresfaktoren!$A$11:$B$24,2,),0)</f>
        <v>152</v>
      </c>
      <c r="W424" s="175">
        <f>IF(R424&gt;0,VLOOKUP(R424,Jahresfaktoren!$D$11:$E$24,2,),0)</f>
        <v>150</v>
      </c>
      <c r="X424" s="175">
        <f>IF(S424&gt;0,VLOOKUP(S424,Jahresfaktoren!$A$28:$B$29,2,),0)</f>
        <v>0</v>
      </c>
      <c r="Y424" s="175">
        <f>IF(T424&gt;0,VLOOKUP(T424,Jahresfaktoren!$A$28:$B$29,2,),0)</f>
        <v>0</v>
      </c>
      <c r="Z424" s="175">
        <f>IF(U424&gt;0,VLOOKUP(U424,Jahresfaktoren!$A$32:$B$33,2,),)</f>
        <v>0</v>
      </c>
      <c r="AA424" s="177">
        <f t="shared" si="253"/>
        <v>3629.7599999999998</v>
      </c>
      <c r="AB424" s="177">
        <f t="shared" si="254"/>
        <v>3582</v>
      </c>
      <c r="AC424" s="177" t="str">
        <f t="shared" si="255"/>
        <v/>
      </c>
      <c r="AD424" s="177" t="str">
        <f t="shared" si="256"/>
        <v/>
      </c>
      <c r="AE424" s="177" t="str">
        <f t="shared" si="257"/>
        <v/>
      </c>
      <c r="AF424" s="178">
        <f>IF(Q424&gt;0,VLOOKUP(H424,Leistungszahlen!$A$11:$C$158,3,),0)</f>
        <v>0</v>
      </c>
      <c r="AG424" s="178">
        <f>IF(R424&gt;0,VLOOKUP(H424,Leistungszahlen!$A$11:$F$158,6,),IF(T424&gt;0,VLOOKUP(H424,Leistungszahlen!$A$11:$F$158,6,),0))</f>
        <v>0</v>
      </c>
      <c r="AH424" s="179" t="e">
        <f t="shared" si="264"/>
        <v>#DIV/0!</v>
      </c>
      <c r="AI424" s="179" t="e">
        <f t="shared" si="265"/>
        <v>#DIV/0!</v>
      </c>
      <c r="AJ424" s="179">
        <f t="shared" si="266"/>
        <v>0</v>
      </c>
      <c r="AK424" s="179">
        <f t="shared" si="267"/>
        <v>0</v>
      </c>
      <c r="AL424" s="179">
        <f t="shared" si="268"/>
        <v>0</v>
      </c>
      <c r="AM424" s="180">
        <f>IF(L424=1,Stundensätze!$D$13,IF(L424=2,Stundensätze!$D$17,IF(L424=4,Stundensätze!$D$21,"")))</f>
        <v>0</v>
      </c>
      <c r="AN424" s="180">
        <f>IF(L424=1,Stundensätze!$D$15,IF(L424=2,Stundensätze!$D$19,IF(L424=4,Stundensätze!$D$23,"")))</f>
        <v>0</v>
      </c>
      <c r="AO424" s="180" t="e">
        <f t="shared" si="258"/>
        <v>#DIV/0!</v>
      </c>
      <c r="AP424" s="180">
        <f t="shared" si="259"/>
        <v>0</v>
      </c>
      <c r="AQ424" s="192" t="e">
        <f t="shared" si="260"/>
        <v>#DIV/0!</v>
      </c>
      <c r="AR424" s="192" t="e">
        <f t="shared" si="261"/>
        <v>#DIV/0!</v>
      </c>
      <c r="AS424" s="193" t="e">
        <f t="shared" si="262"/>
        <v>#DIV/0!</v>
      </c>
      <c r="AT424" s="258" t="str">
        <f>IF(K424=0,0,VLOOKUP(K424,Kostenstellen!A:B,2,FALSE))</f>
        <v xml:space="preserve">Rosentrittklinik         </v>
      </c>
      <c r="AU424" s="68" t="str">
        <f t="shared" si="274"/>
        <v>A1</v>
      </c>
      <c r="AV424" s="68" t="str">
        <f t="shared" si="275"/>
        <v>A1</v>
      </c>
      <c r="AW424" s="68">
        <f>IF(AF424=0,0,VLOOKUP($H424,Leistungszahlen!$A$11:$H$158,4,FALSE))</f>
        <v>0</v>
      </c>
      <c r="AX424" s="68">
        <f>IF(AF424=0,0,VLOOKUP($H424,Leistungszahlen!$A$11:$H$158,5,FALSE))</f>
        <v>0</v>
      </c>
      <c r="AY424" s="68">
        <f>IF(AG424=0,0,VLOOKUP($H424,Leistungszahlen!$A$11:$H$158,6,FALSE))</f>
        <v>0</v>
      </c>
      <c r="AZ424" s="68">
        <f t="shared" si="276"/>
        <v>0</v>
      </c>
      <c r="BA424" s="68">
        <f t="shared" si="277"/>
        <v>0</v>
      </c>
      <c r="BC424" s="68">
        <f t="shared" si="263"/>
        <v>0</v>
      </c>
      <c r="BD424" s="285"/>
    </row>
    <row r="425" spans="1:56" s="68" customFormat="1" ht="22.5">
      <c r="A425" s="200"/>
      <c r="B425" s="200"/>
      <c r="C425" s="200" t="s">
        <v>354</v>
      </c>
      <c r="D425" s="200" t="s">
        <v>204</v>
      </c>
      <c r="E425" s="200" t="s">
        <v>351</v>
      </c>
      <c r="F425" s="200" t="s">
        <v>1108</v>
      </c>
      <c r="G425" s="200" t="s">
        <v>265</v>
      </c>
      <c r="H425" s="201" t="s">
        <v>200</v>
      </c>
      <c r="I425" s="202">
        <v>4.96</v>
      </c>
      <c r="J425" s="200" t="s">
        <v>778</v>
      </c>
      <c r="K425" s="176">
        <v>3</v>
      </c>
      <c r="L425" s="176">
        <v>1</v>
      </c>
      <c r="M425" s="176"/>
      <c r="N425" s="286">
        <v>6</v>
      </c>
      <c r="O425" s="286"/>
      <c r="P425" s="176"/>
      <c r="Q425" s="203">
        <f t="shared" si="269"/>
        <v>6</v>
      </c>
      <c r="R425" s="203">
        <f t="shared" si="270"/>
        <v>0</v>
      </c>
      <c r="S425" s="203">
        <f t="shared" si="271"/>
        <v>0</v>
      </c>
      <c r="T425" s="203">
        <f t="shared" si="272"/>
        <v>0</v>
      </c>
      <c r="U425" s="203">
        <f t="shared" si="273"/>
        <v>0</v>
      </c>
      <c r="V425" s="175">
        <f>IF(Q425&gt;0,VLOOKUP(Q425,Jahresfaktoren!$A$11:$B$24,2,),0)</f>
        <v>302</v>
      </c>
      <c r="W425" s="175">
        <f>IF(R425&gt;0,VLOOKUP(R425,Jahresfaktoren!$D$11:$E$24,2,),0)</f>
        <v>0</v>
      </c>
      <c r="X425" s="175">
        <f>IF(S425&gt;0,VLOOKUP(S425,Jahresfaktoren!$A$28:$B$29,2,),0)</f>
        <v>0</v>
      </c>
      <c r="Y425" s="175">
        <f>IF(T425&gt;0,VLOOKUP(T425,Jahresfaktoren!$A$28:$B$29,2,),0)</f>
        <v>0</v>
      </c>
      <c r="Z425" s="175">
        <f>IF(U425&gt;0,VLOOKUP(U425,Jahresfaktoren!$A$32:$B$33,2,),)</f>
        <v>0</v>
      </c>
      <c r="AA425" s="177">
        <f t="shared" si="253"/>
        <v>1497.92</v>
      </c>
      <c r="AB425" s="177" t="str">
        <f t="shared" si="254"/>
        <v/>
      </c>
      <c r="AC425" s="177" t="str">
        <f t="shared" si="255"/>
        <v/>
      </c>
      <c r="AD425" s="177" t="str">
        <f t="shared" si="256"/>
        <v/>
      </c>
      <c r="AE425" s="177" t="str">
        <f t="shared" si="257"/>
        <v/>
      </c>
      <c r="AF425" s="178">
        <f>IF(Q425&gt;0,VLOOKUP(H425,Leistungszahlen!$A$11:$C$158,3,),0)</f>
        <v>0</v>
      </c>
      <c r="AG425" s="178">
        <f>IF(R425&gt;0,VLOOKUP(H425,Leistungszahlen!$A$11:$F$158,6,),IF(T425&gt;0,VLOOKUP(H425,Leistungszahlen!$A$11:$F$158,6,),0))</f>
        <v>0</v>
      </c>
      <c r="AH425" s="179" t="e">
        <f t="shared" si="264"/>
        <v>#DIV/0!</v>
      </c>
      <c r="AI425" s="179">
        <f t="shared" si="265"/>
        <v>0</v>
      </c>
      <c r="AJ425" s="179">
        <f t="shared" si="266"/>
        <v>0</v>
      </c>
      <c r="AK425" s="179">
        <f t="shared" si="267"/>
        <v>0</v>
      </c>
      <c r="AL425" s="179">
        <f t="shared" si="268"/>
        <v>0</v>
      </c>
      <c r="AM425" s="180">
        <f>IF(L425=1,Stundensätze!$D$13,IF(L425=2,Stundensätze!$D$17,IF(L425=4,Stundensätze!$D$21,"")))</f>
        <v>0</v>
      </c>
      <c r="AN425" s="180">
        <f>IF(L425=1,Stundensätze!$D$15,IF(L425=2,Stundensätze!$D$19,IF(L425=4,Stundensätze!$D$23,"")))</f>
        <v>0</v>
      </c>
      <c r="AO425" s="180" t="e">
        <f t="shared" si="258"/>
        <v>#DIV/0!</v>
      </c>
      <c r="AP425" s="180">
        <f t="shared" si="259"/>
        <v>0</v>
      </c>
      <c r="AQ425" s="192" t="e">
        <f t="shared" si="260"/>
        <v>#DIV/0!</v>
      </c>
      <c r="AR425" s="192" t="e">
        <f t="shared" si="261"/>
        <v>#DIV/0!</v>
      </c>
      <c r="AS425" s="193" t="e">
        <f t="shared" si="262"/>
        <v>#DIV/0!</v>
      </c>
      <c r="AT425" s="258" t="str">
        <f>IF(K425=0,0,VLOOKUP(K425,Kostenstellen!A:B,2,FALSE))</f>
        <v xml:space="preserve">Rosentrittklinik         </v>
      </c>
      <c r="AU425" s="68" t="str">
        <f t="shared" si="274"/>
        <v>B</v>
      </c>
      <c r="AV425" s="68" t="str">
        <f t="shared" si="275"/>
        <v/>
      </c>
      <c r="AW425" s="68">
        <f>IF(AF425=0,0,VLOOKUP($H425,Leistungszahlen!$A$11:$H$158,4,FALSE))</f>
        <v>0</v>
      </c>
      <c r="AX425" s="68">
        <f>IF(AF425=0,0,VLOOKUP($H425,Leistungszahlen!$A$11:$H$158,5,FALSE))</f>
        <v>0</v>
      </c>
      <c r="AY425" s="68">
        <f>IF(AG425=0,0,VLOOKUP($H425,Leistungszahlen!$A$11:$H$158,6,FALSE))</f>
        <v>0</v>
      </c>
      <c r="AZ425" s="68">
        <f t="shared" si="276"/>
        <v>0</v>
      </c>
      <c r="BA425" s="68">
        <f t="shared" si="277"/>
        <v>0</v>
      </c>
      <c r="BC425" s="68">
        <f t="shared" si="263"/>
        <v>0</v>
      </c>
      <c r="BD425" s="285"/>
    </row>
    <row r="426" spans="1:56" s="68" customFormat="1" ht="22.5">
      <c r="A426" s="200"/>
      <c r="B426" s="200"/>
      <c r="C426" s="200" t="s">
        <v>354</v>
      </c>
      <c r="D426" s="200" t="s">
        <v>204</v>
      </c>
      <c r="E426" s="200" t="s">
        <v>351</v>
      </c>
      <c r="F426" s="200" t="s">
        <v>1109</v>
      </c>
      <c r="G426" s="200" t="s">
        <v>163</v>
      </c>
      <c r="H426" s="201" t="s">
        <v>287</v>
      </c>
      <c r="I426" s="202">
        <v>23.88</v>
      </c>
      <c r="J426" s="200" t="s">
        <v>560</v>
      </c>
      <c r="K426" s="176">
        <v>3</v>
      </c>
      <c r="L426" s="176">
        <v>1</v>
      </c>
      <c r="M426" s="176"/>
      <c r="N426" s="286">
        <v>3</v>
      </c>
      <c r="O426" s="286">
        <v>3</v>
      </c>
      <c r="P426" s="176"/>
      <c r="Q426" s="203">
        <f t="shared" si="269"/>
        <v>3</v>
      </c>
      <c r="R426" s="203">
        <f t="shared" si="270"/>
        <v>3</v>
      </c>
      <c r="S426" s="203">
        <f t="shared" si="271"/>
        <v>0</v>
      </c>
      <c r="T426" s="203">
        <f t="shared" si="272"/>
        <v>0</v>
      </c>
      <c r="U426" s="203">
        <f t="shared" si="273"/>
        <v>0</v>
      </c>
      <c r="V426" s="175">
        <f>IF(Q426&gt;0,VLOOKUP(Q426,Jahresfaktoren!$A$11:$B$24,2,),0)</f>
        <v>152</v>
      </c>
      <c r="W426" s="175">
        <f>IF(R426&gt;0,VLOOKUP(R426,Jahresfaktoren!$D$11:$E$24,2,),0)</f>
        <v>150</v>
      </c>
      <c r="X426" s="175">
        <f>IF(S426&gt;0,VLOOKUP(S426,Jahresfaktoren!$A$28:$B$29,2,),0)</f>
        <v>0</v>
      </c>
      <c r="Y426" s="175">
        <f>IF(T426&gt;0,VLOOKUP(T426,Jahresfaktoren!$A$28:$B$29,2,),0)</f>
        <v>0</v>
      </c>
      <c r="Z426" s="175">
        <f>IF(U426&gt;0,VLOOKUP(U426,Jahresfaktoren!$A$32:$B$33,2,),)</f>
        <v>0</v>
      </c>
      <c r="AA426" s="177">
        <f t="shared" si="253"/>
        <v>3629.7599999999998</v>
      </c>
      <c r="AB426" s="177">
        <f t="shared" si="254"/>
        <v>3582</v>
      </c>
      <c r="AC426" s="177" t="str">
        <f t="shared" si="255"/>
        <v/>
      </c>
      <c r="AD426" s="177" t="str">
        <f t="shared" si="256"/>
        <v/>
      </c>
      <c r="AE426" s="177" t="str">
        <f t="shared" si="257"/>
        <v/>
      </c>
      <c r="AF426" s="178">
        <f>IF(Q426&gt;0,VLOOKUP(H426,Leistungszahlen!$A$11:$C$158,3,),0)</f>
        <v>0</v>
      </c>
      <c r="AG426" s="178">
        <f>IF(R426&gt;0,VLOOKUP(H426,Leistungszahlen!$A$11:$F$158,6,),IF(T426&gt;0,VLOOKUP(H426,Leistungszahlen!$A$11:$F$158,6,),0))</f>
        <v>0</v>
      </c>
      <c r="AH426" s="179" t="e">
        <f t="shared" si="264"/>
        <v>#DIV/0!</v>
      </c>
      <c r="AI426" s="179" t="e">
        <f t="shared" si="265"/>
        <v>#DIV/0!</v>
      </c>
      <c r="AJ426" s="179">
        <f t="shared" si="266"/>
        <v>0</v>
      </c>
      <c r="AK426" s="179">
        <f t="shared" si="267"/>
        <v>0</v>
      </c>
      <c r="AL426" s="179">
        <f t="shared" si="268"/>
        <v>0</v>
      </c>
      <c r="AM426" s="180">
        <f>IF(L426=1,Stundensätze!$D$13,IF(L426=2,Stundensätze!$D$17,IF(L426=4,Stundensätze!$D$21,"")))</f>
        <v>0</v>
      </c>
      <c r="AN426" s="180">
        <f>IF(L426=1,Stundensätze!$D$15,IF(L426=2,Stundensätze!$D$19,IF(L426=4,Stundensätze!$D$23,"")))</f>
        <v>0</v>
      </c>
      <c r="AO426" s="180" t="e">
        <f t="shared" si="258"/>
        <v>#DIV/0!</v>
      </c>
      <c r="AP426" s="180">
        <f t="shared" si="259"/>
        <v>0</v>
      </c>
      <c r="AQ426" s="192" t="e">
        <f t="shared" si="260"/>
        <v>#DIV/0!</v>
      </c>
      <c r="AR426" s="192" t="e">
        <f t="shared" si="261"/>
        <v>#DIV/0!</v>
      </c>
      <c r="AS426" s="193" t="e">
        <f t="shared" si="262"/>
        <v>#DIV/0!</v>
      </c>
      <c r="AT426" s="258" t="str">
        <f>IF(K426=0,0,VLOOKUP(K426,Kostenstellen!A:B,2,FALSE))</f>
        <v xml:space="preserve">Rosentrittklinik         </v>
      </c>
      <c r="AU426" s="68" t="str">
        <f t="shared" si="274"/>
        <v>A1</v>
      </c>
      <c r="AV426" s="68" t="str">
        <f t="shared" si="275"/>
        <v>A1</v>
      </c>
      <c r="AW426" s="68">
        <f>IF(AF426=0,0,VLOOKUP($H426,Leistungszahlen!$A$11:$H$158,4,FALSE))</f>
        <v>0</v>
      </c>
      <c r="AX426" s="68">
        <f>IF(AF426=0,0,VLOOKUP($H426,Leistungszahlen!$A$11:$H$158,5,FALSE))</f>
        <v>0</v>
      </c>
      <c r="AY426" s="68">
        <f>IF(AG426=0,0,VLOOKUP($H426,Leistungszahlen!$A$11:$H$158,6,FALSE))</f>
        <v>0</v>
      </c>
      <c r="AZ426" s="68">
        <f t="shared" si="276"/>
        <v>0</v>
      </c>
      <c r="BA426" s="68">
        <f t="shared" si="277"/>
        <v>0</v>
      </c>
      <c r="BC426" s="68">
        <f t="shared" si="263"/>
        <v>0</v>
      </c>
      <c r="BD426" s="285"/>
    </row>
    <row r="427" spans="1:56" s="68" customFormat="1" ht="22.5">
      <c r="A427" s="200"/>
      <c r="B427" s="200"/>
      <c r="C427" s="200" t="s">
        <v>354</v>
      </c>
      <c r="D427" s="200" t="s">
        <v>204</v>
      </c>
      <c r="E427" s="200" t="s">
        <v>351</v>
      </c>
      <c r="F427" s="200" t="s">
        <v>1109</v>
      </c>
      <c r="G427" s="200" t="s">
        <v>265</v>
      </c>
      <c r="H427" s="201" t="s">
        <v>200</v>
      </c>
      <c r="I427" s="202">
        <v>4.96</v>
      </c>
      <c r="J427" s="200" t="s">
        <v>778</v>
      </c>
      <c r="K427" s="176">
        <v>3</v>
      </c>
      <c r="L427" s="176">
        <v>1</v>
      </c>
      <c r="M427" s="176"/>
      <c r="N427" s="286">
        <v>6</v>
      </c>
      <c r="O427" s="286"/>
      <c r="P427" s="176"/>
      <c r="Q427" s="203">
        <f t="shared" si="269"/>
        <v>6</v>
      </c>
      <c r="R427" s="203">
        <f t="shared" si="270"/>
        <v>0</v>
      </c>
      <c r="S427" s="203">
        <f t="shared" si="271"/>
        <v>0</v>
      </c>
      <c r="T427" s="203">
        <f t="shared" si="272"/>
        <v>0</v>
      </c>
      <c r="U427" s="203">
        <f t="shared" si="273"/>
        <v>0</v>
      </c>
      <c r="V427" s="175">
        <f>IF(Q427&gt;0,VLOOKUP(Q427,Jahresfaktoren!$A$11:$B$24,2,),0)</f>
        <v>302</v>
      </c>
      <c r="W427" s="175">
        <f>IF(R427&gt;0,VLOOKUP(R427,Jahresfaktoren!$D$11:$E$24,2,),0)</f>
        <v>0</v>
      </c>
      <c r="X427" s="175">
        <f>IF(S427&gt;0,VLOOKUP(S427,Jahresfaktoren!$A$28:$B$29,2,),0)</f>
        <v>0</v>
      </c>
      <c r="Y427" s="175">
        <f>IF(T427&gt;0,VLOOKUP(T427,Jahresfaktoren!$A$28:$B$29,2,),0)</f>
        <v>0</v>
      </c>
      <c r="Z427" s="175">
        <f>IF(U427&gt;0,VLOOKUP(U427,Jahresfaktoren!$A$32:$B$33,2,),)</f>
        <v>0</v>
      </c>
      <c r="AA427" s="177">
        <f t="shared" si="253"/>
        <v>1497.92</v>
      </c>
      <c r="AB427" s="177" t="str">
        <f t="shared" si="254"/>
        <v/>
      </c>
      <c r="AC427" s="177" t="str">
        <f t="shared" si="255"/>
        <v/>
      </c>
      <c r="AD427" s="177" t="str">
        <f t="shared" si="256"/>
        <v/>
      </c>
      <c r="AE427" s="177" t="str">
        <f t="shared" si="257"/>
        <v/>
      </c>
      <c r="AF427" s="178">
        <f>IF(Q427&gt;0,VLOOKUP(H427,Leistungszahlen!$A$11:$C$158,3,),0)</f>
        <v>0</v>
      </c>
      <c r="AG427" s="178">
        <f>IF(R427&gt;0,VLOOKUP(H427,Leistungszahlen!$A$11:$F$158,6,),IF(T427&gt;0,VLOOKUP(H427,Leistungszahlen!$A$11:$F$158,6,),0))</f>
        <v>0</v>
      </c>
      <c r="AH427" s="179" t="e">
        <f t="shared" si="264"/>
        <v>#DIV/0!</v>
      </c>
      <c r="AI427" s="179">
        <f t="shared" si="265"/>
        <v>0</v>
      </c>
      <c r="AJ427" s="179">
        <f t="shared" si="266"/>
        <v>0</v>
      </c>
      <c r="AK427" s="179">
        <f t="shared" si="267"/>
        <v>0</v>
      </c>
      <c r="AL427" s="179">
        <f t="shared" si="268"/>
        <v>0</v>
      </c>
      <c r="AM427" s="180">
        <f>IF(L427=1,Stundensätze!$D$13,IF(L427=2,Stundensätze!$D$17,IF(L427=4,Stundensätze!$D$21,"")))</f>
        <v>0</v>
      </c>
      <c r="AN427" s="180">
        <f>IF(L427=1,Stundensätze!$D$15,IF(L427=2,Stundensätze!$D$19,IF(L427=4,Stundensätze!$D$23,"")))</f>
        <v>0</v>
      </c>
      <c r="AO427" s="180" t="e">
        <f t="shared" si="258"/>
        <v>#DIV/0!</v>
      </c>
      <c r="AP427" s="180">
        <f t="shared" si="259"/>
        <v>0</v>
      </c>
      <c r="AQ427" s="192" t="e">
        <f t="shared" si="260"/>
        <v>#DIV/0!</v>
      </c>
      <c r="AR427" s="192" t="e">
        <f t="shared" si="261"/>
        <v>#DIV/0!</v>
      </c>
      <c r="AS427" s="193" t="e">
        <f t="shared" si="262"/>
        <v>#DIV/0!</v>
      </c>
      <c r="AT427" s="258" t="str">
        <f>IF(K427=0,0,VLOOKUP(K427,Kostenstellen!A:B,2,FALSE))</f>
        <v xml:space="preserve">Rosentrittklinik         </v>
      </c>
      <c r="AU427" s="68" t="str">
        <f t="shared" si="274"/>
        <v>B</v>
      </c>
      <c r="AV427" s="68" t="str">
        <f t="shared" si="275"/>
        <v/>
      </c>
      <c r="AW427" s="68">
        <f>IF(AF427=0,0,VLOOKUP($H427,Leistungszahlen!$A$11:$H$158,4,FALSE))</f>
        <v>0</v>
      </c>
      <c r="AX427" s="68">
        <f>IF(AF427=0,0,VLOOKUP($H427,Leistungszahlen!$A$11:$H$158,5,FALSE))</f>
        <v>0</v>
      </c>
      <c r="AY427" s="68">
        <f>IF(AG427=0,0,VLOOKUP($H427,Leistungszahlen!$A$11:$H$158,6,FALSE))</f>
        <v>0</v>
      </c>
      <c r="AZ427" s="68">
        <f t="shared" si="276"/>
        <v>0</v>
      </c>
      <c r="BA427" s="68">
        <f t="shared" si="277"/>
        <v>0</v>
      </c>
      <c r="BC427" s="68">
        <f t="shared" si="263"/>
        <v>0</v>
      </c>
      <c r="BD427" s="285"/>
    </row>
    <row r="428" spans="1:56" s="68" customFormat="1" ht="22.5">
      <c r="A428" s="200"/>
      <c r="B428" s="200"/>
      <c r="C428" s="200" t="s">
        <v>354</v>
      </c>
      <c r="D428" s="200" t="s">
        <v>204</v>
      </c>
      <c r="E428" s="200" t="s">
        <v>351</v>
      </c>
      <c r="F428" s="200" t="s">
        <v>1110</v>
      </c>
      <c r="G428" s="200" t="s">
        <v>163</v>
      </c>
      <c r="H428" s="201" t="s">
        <v>287</v>
      </c>
      <c r="I428" s="202">
        <v>23.88</v>
      </c>
      <c r="J428" s="200" t="s">
        <v>560</v>
      </c>
      <c r="K428" s="176">
        <v>3</v>
      </c>
      <c r="L428" s="176">
        <v>1</v>
      </c>
      <c r="M428" s="176"/>
      <c r="N428" s="286">
        <v>3</v>
      </c>
      <c r="O428" s="286">
        <v>3</v>
      </c>
      <c r="P428" s="176"/>
      <c r="Q428" s="203">
        <f t="shared" si="269"/>
        <v>3</v>
      </c>
      <c r="R428" s="203">
        <f t="shared" si="270"/>
        <v>3</v>
      </c>
      <c r="S428" s="203">
        <f t="shared" si="271"/>
        <v>0</v>
      </c>
      <c r="T428" s="203">
        <f t="shared" si="272"/>
        <v>0</v>
      </c>
      <c r="U428" s="203">
        <f t="shared" si="273"/>
        <v>0</v>
      </c>
      <c r="V428" s="175">
        <f>IF(Q428&gt;0,VLOOKUP(Q428,Jahresfaktoren!$A$11:$B$24,2,),0)</f>
        <v>152</v>
      </c>
      <c r="W428" s="175">
        <f>IF(R428&gt;0,VLOOKUP(R428,Jahresfaktoren!$D$11:$E$24,2,),0)</f>
        <v>150</v>
      </c>
      <c r="X428" s="175">
        <f>IF(S428&gt;0,VLOOKUP(S428,Jahresfaktoren!$A$28:$B$29,2,),0)</f>
        <v>0</v>
      </c>
      <c r="Y428" s="175">
        <f>IF(T428&gt;0,VLOOKUP(T428,Jahresfaktoren!$A$28:$B$29,2,),0)</f>
        <v>0</v>
      </c>
      <c r="Z428" s="175">
        <f>IF(U428&gt;0,VLOOKUP(U428,Jahresfaktoren!$A$32:$B$33,2,),)</f>
        <v>0</v>
      </c>
      <c r="AA428" s="177">
        <f t="shared" si="253"/>
        <v>3629.7599999999998</v>
      </c>
      <c r="AB428" s="177">
        <f t="shared" si="254"/>
        <v>3582</v>
      </c>
      <c r="AC428" s="177" t="str">
        <f t="shared" si="255"/>
        <v/>
      </c>
      <c r="AD428" s="177" t="str">
        <f t="shared" si="256"/>
        <v/>
      </c>
      <c r="AE428" s="177" t="str">
        <f t="shared" si="257"/>
        <v/>
      </c>
      <c r="AF428" s="178">
        <f>IF(Q428&gt;0,VLOOKUP(H428,Leistungszahlen!$A$11:$C$158,3,),0)</f>
        <v>0</v>
      </c>
      <c r="AG428" s="178">
        <f>IF(R428&gt;0,VLOOKUP(H428,Leistungszahlen!$A$11:$F$158,6,),IF(T428&gt;0,VLOOKUP(H428,Leistungszahlen!$A$11:$F$158,6,),0))</f>
        <v>0</v>
      </c>
      <c r="AH428" s="179" t="e">
        <f t="shared" si="264"/>
        <v>#DIV/0!</v>
      </c>
      <c r="AI428" s="179" t="e">
        <f t="shared" si="265"/>
        <v>#DIV/0!</v>
      </c>
      <c r="AJ428" s="179">
        <f t="shared" si="266"/>
        <v>0</v>
      </c>
      <c r="AK428" s="179">
        <f t="shared" si="267"/>
        <v>0</v>
      </c>
      <c r="AL428" s="179">
        <f t="shared" si="268"/>
        <v>0</v>
      </c>
      <c r="AM428" s="180">
        <f>IF(L428=1,Stundensätze!$D$13,IF(L428=2,Stundensätze!$D$17,IF(L428=4,Stundensätze!$D$21,"")))</f>
        <v>0</v>
      </c>
      <c r="AN428" s="180">
        <f>IF(L428=1,Stundensätze!$D$15,IF(L428=2,Stundensätze!$D$19,IF(L428=4,Stundensätze!$D$23,"")))</f>
        <v>0</v>
      </c>
      <c r="AO428" s="180" t="e">
        <f t="shared" si="258"/>
        <v>#DIV/0!</v>
      </c>
      <c r="AP428" s="180">
        <f t="shared" si="259"/>
        <v>0</v>
      </c>
      <c r="AQ428" s="192" t="e">
        <f t="shared" si="260"/>
        <v>#DIV/0!</v>
      </c>
      <c r="AR428" s="192" t="e">
        <f t="shared" si="261"/>
        <v>#DIV/0!</v>
      </c>
      <c r="AS428" s="193" t="e">
        <f t="shared" si="262"/>
        <v>#DIV/0!</v>
      </c>
      <c r="AT428" s="258" t="str">
        <f>IF(K428=0,0,VLOOKUP(K428,Kostenstellen!A:B,2,FALSE))</f>
        <v xml:space="preserve">Rosentrittklinik         </v>
      </c>
      <c r="AU428" s="68" t="str">
        <f t="shared" si="274"/>
        <v>A1</v>
      </c>
      <c r="AV428" s="68" t="str">
        <f t="shared" si="275"/>
        <v>A1</v>
      </c>
      <c r="AW428" s="68">
        <f>IF(AF428=0,0,VLOOKUP($H428,Leistungszahlen!$A$11:$H$158,4,FALSE))</f>
        <v>0</v>
      </c>
      <c r="AX428" s="68">
        <f>IF(AF428=0,0,VLOOKUP($H428,Leistungszahlen!$A$11:$H$158,5,FALSE))</f>
        <v>0</v>
      </c>
      <c r="AY428" s="68">
        <f>IF(AG428=0,0,VLOOKUP($H428,Leistungszahlen!$A$11:$H$158,6,FALSE))</f>
        <v>0</v>
      </c>
      <c r="AZ428" s="68">
        <f t="shared" si="276"/>
        <v>0</v>
      </c>
      <c r="BA428" s="68">
        <f t="shared" si="277"/>
        <v>0</v>
      </c>
      <c r="BC428" s="68">
        <f t="shared" si="263"/>
        <v>0</v>
      </c>
      <c r="BD428" s="285"/>
    </row>
    <row r="429" spans="1:56" s="68" customFormat="1" ht="22.5">
      <c r="A429" s="200"/>
      <c r="B429" s="200"/>
      <c r="C429" s="200" t="s">
        <v>354</v>
      </c>
      <c r="D429" s="200" t="s">
        <v>204</v>
      </c>
      <c r="E429" s="200" t="s">
        <v>351</v>
      </c>
      <c r="F429" s="200" t="s">
        <v>1110</v>
      </c>
      <c r="G429" s="200" t="s">
        <v>265</v>
      </c>
      <c r="H429" s="201" t="s">
        <v>200</v>
      </c>
      <c r="I429" s="202">
        <v>4.96</v>
      </c>
      <c r="J429" s="200" t="s">
        <v>778</v>
      </c>
      <c r="K429" s="176">
        <v>3</v>
      </c>
      <c r="L429" s="176">
        <v>1</v>
      </c>
      <c r="M429" s="176"/>
      <c r="N429" s="286">
        <v>6</v>
      </c>
      <c r="O429" s="286"/>
      <c r="P429" s="176"/>
      <c r="Q429" s="203">
        <f t="shared" si="269"/>
        <v>6</v>
      </c>
      <c r="R429" s="203">
        <f t="shared" si="270"/>
        <v>0</v>
      </c>
      <c r="S429" s="203">
        <f t="shared" si="271"/>
        <v>0</v>
      </c>
      <c r="T429" s="203">
        <f t="shared" si="272"/>
        <v>0</v>
      </c>
      <c r="U429" s="203">
        <f t="shared" si="273"/>
        <v>0</v>
      </c>
      <c r="V429" s="175">
        <f>IF(Q429&gt;0,VLOOKUP(Q429,Jahresfaktoren!$A$11:$B$24,2,),0)</f>
        <v>302</v>
      </c>
      <c r="W429" s="175">
        <f>IF(R429&gt;0,VLOOKUP(R429,Jahresfaktoren!$D$11:$E$24,2,),0)</f>
        <v>0</v>
      </c>
      <c r="X429" s="175">
        <f>IF(S429&gt;0,VLOOKUP(S429,Jahresfaktoren!$A$28:$B$29,2,),0)</f>
        <v>0</v>
      </c>
      <c r="Y429" s="175">
        <f>IF(T429&gt;0,VLOOKUP(T429,Jahresfaktoren!$A$28:$B$29,2,),0)</f>
        <v>0</v>
      </c>
      <c r="Z429" s="175">
        <f>IF(U429&gt;0,VLOOKUP(U429,Jahresfaktoren!$A$32:$B$33,2,),)</f>
        <v>0</v>
      </c>
      <c r="AA429" s="177">
        <f t="shared" si="253"/>
        <v>1497.92</v>
      </c>
      <c r="AB429" s="177" t="str">
        <f t="shared" si="254"/>
        <v/>
      </c>
      <c r="AC429" s="177" t="str">
        <f t="shared" si="255"/>
        <v/>
      </c>
      <c r="AD429" s="177" t="str">
        <f t="shared" si="256"/>
        <v/>
      </c>
      <c r="AE429" s="177" t="str">
        <f t="shared" si="257"/>
        <v/>
      </c>
      <c r="AF429" s="178">
        <f>IF(Q429&gt;0,VLOOKUP(H429,Leistungszahlen!$A$11:$C$158,3,),0)</f>
        <v>0</v>
      </c>
      <c r="AG429" s="178">
        <f>IF(R429&gt;0,VLOOKUP(H429,Leistungszahlen!$A$11:$F$158,6,),IF(T429&gt;0,VLOOKUP(H429,Leistungszahlen!$A$11:$F$158,6,),0))</f>
        <v>0</v>
      </c>
      <c r="AH429" s="179" t="e">
        <f t="shared" si="264"/>
        <v>#DIV/0!</v>
      </c>
      <c r="AI429" s="179">
        <f t="shared" si="265"/>
        <v>0</v>
      </c>
      <c r="AJ429" s="179">
        <f t="shared" si="266"/>
        <v>0</v>
      </c>
      <c r="AK429" s="179">
        <f t="shared" si="267"/>
        <v>0</v>
      </c>
      <c r="AL429" s="179">
        <f t="shared" si="268"/>
        <v>0</v>
      </c>
      <c r="AM429" s="180">
        <f>IF(L429=1,Stundensätze!$D$13,IF(L429=2,Stundensätze!$D$17,IF(L429=4,Stundensätze!$D$21,"")))</f>
        <v>0</v>
      </c>
      <c r="AN429" s="180">
        <f>IF(L429=1,Stundensätze!$D$15,IF(L429=2,Stundensätze!$D$19,IF(L429=4,Stundensätze!$D$23,"")))</f>
        <v>0</v>
      </c>
      <c r="AO429" s="180" t="e">
        <f t="shared" si="258"/>
        <v>#DIV/0!</v>
      </c>
      <c r="AP429" s="180">
        <f t="shared" si="259"/>
        <v>0</v>
      </c>
      <c r="AQ429" s="192" t="e">
        <f t="shared" si="260"/>
        <v>#DIV/0!</v>
      </c>
      <c r="AR429" s="192" t="e">
        <f t="shared" si="261"/>
        <v>#DIV/0!</v>
      </c>
      <c r="AS429" s="193" t="e">
        <f t="shared" si="262"/>
        <v>#DIV/0!</v>
      </c>
      <c r="AT429" s="258" t="str">
        <f>IF(K429=0,0,VLOOKUP(K429,Kostenstellen!A:B,2,FALSE))</f>
        <v xml:space="preserve">Rosentrittklinik         </v>
      </c>
      <c r="AU429" s="68" t="str">
        <f t="shared" si="274"/>
        <v>B</v>
      </c>
      <c r="AV429" s="68" t="str">
        <f t="shared" si="275"/>
        <v/>
      </c>
      <c r="AW429" s="68">
        <f>IF(AF429=0,0,VLOOKUP($H429,Leistungszahlen!$A$11:$H$158,4,FALSE))</f>
        <v>0</v>
      </c>
      <c r="AX429" s="68">
        <f>IF(AF429=0,0,VLOOKUP($H429,Leistungszahlen!$A$11:$H$158,5,FALSE))</f>
        <v>0</v>
      </c>
      <c r="AY429" s="68">
        <f>IF(AG429=0,0,VLOOKUP($H429,Leistungszahlen!$A$11:$H$158,6,FALSE))</f>
        <v>0</v>
      </c>
      <c r="AZ429" s="68">
        <f t="shared" si="276"/>
        <v>0</v>
      </c>
      <c r="BA429" s="68">
        <f t="shared" si="277"/>
        <v>0</v>
      </c>
      <c r="BC429" s="68">
        <f t="shared" si="263"/>
        <v>0</v>
      </c>
      <c r="BD429" s="285"/>
    </row>
    <row r="430" spans="1:56" s="68" customFormat="1" ht="22.5">
      <c r="A430" s="200"/>
      <c r="B430" s="200"/>
      <c r="C430" s="200" t="s">
        <v>354</v>
      </c>
      <c r="D430" s="200" t="s">
        <v>204</v>
      </c>
      <c r="E430" s="200" t="s">
        <v>351</v>
      </c>
      <c r="F430" s="200" t="s">
        <v>1111</v>
      </c>
      <c r="G430" s="200" t="s">
        <v>163</v>
      </c>
      <c r="H430" s="201" t="s">
        <v>287</v>
      </c>
      <c r="I430" s="202">
        <v>23.88</v>
      </c>
      <c r="J430" s="200" t="s">
        <v>560</v>
      </c>
      <c r="K430" s="176">
        <v>3</v>
      </c>
      <c r="L430" s="176">
        <v>1</v>
      </c>
      <c r="M430" s="176"/>
      <c r="N430" s="286">
        <v>3</v>
      </c>
      <c r="O430" s="286">
        <v>3</v>
      </c>
      <c r="P430" s="176"/>
      <c r="Q430" s="203">
        <f t="shared" si="269"/>
        <v>3</v>
      </c>
      <c r="R430" s="203">
        <f t="shared" si="270"/>
        <v>3</v>
      </c>
      <c r="S430" s="203">
        <f t="shared" si="271"/>
        <v>0</v>
      </c>
      <c r="T430" s="203">
        <f t="shared" si="272"/>
        <v>0</v>
      </c>
      <c r="U430" s="203">
        <f t="shared" si="273"/>
        <v>0</v>
      </c>
      <c r="V430" s="175">
        <f>IF(Q430&gt;0,VLOOKUP(Q430,Jahresfaktoren!$A$11:$B$24,2,),0)</f>
        <v>152</v>
      </c>
      <c r="W430" s="175">
        <f>IF(R430&gt;0,VLOOKUP(R430,Jahresfaktoren!$D$11:$E$24,2,),0)</f>
        <v>150</v>
      </c>
      <c r="X430" s="175">
        <f>IF(S430&gt;0,VLOOKUP(S430,Jahresfaktoren!$A$28:$B$29,2,),0)</f>
        <v>0</v>
      </c>
      <c r="Y430" s="175">
        <f>IF(T430&gt;0,VLOOKUP(T430,Jahresfaktoren!$A$28:$B$29,2,),0)</f>
        <v>0</v>
      </c>
      <c r="Z430" s="175">
        <f>IF(U430&gt;0,VLOOKUP(U430,Jahresfaktoren!$A$32:$B$33,2,),)</f>
        <v>0</v>
      </c>
      <c r="AA430" s="177">
        <f t="shared" si="253"/>
        <v>3629.7599999999998</v>
      </c>
      <c r="AB430" s="177">
        <f t="shared" si="254"/>
        <v>3582</v>
      </c>
      <c r="AC430" s="177" t="str">
        <f t="shared" si="255"/>
        <v/>
      </c>
      <c r="AD430" s="177" t="str">
        <f t="shared" si="256"/>
        <v/>
      </c>
      <c r="AE430" s="177" t="str">
        <f t="shared" si="257"/>
        <v/>
      </c>
      <c r="AF430" s="178">
        <f>IF(Q430&gt;0,VLOOKUP(H430,Leistungszahlen!$A$11:$C$158,3,),0)</f>
        <v>0</v>
      </c>
      <c r="AG430" s="178">
        <f>IF(R430&gt;0,VLOOKUP(H430,Leistungszahlen!$A$11:$F$158,6,),IF(T430&gt;0,VLOOKUP(H430,Leistungszahlen!$A$11:$F$158,6,),0))</f>
        <v>0</v>
      </c>
      <c r="AH430" s="179" t="e">
        <f t="shared" si="264"/>
        <v>#DIV/0!</v>
      </c>
      <c r="AI430" s="179" t="e">
        <f t="shared" si="265"/>
        <v>#DIV/0!</v>
      </c>
      <c r="AJ430" s="179">
        <f t="shared" si="266"/>
        <v>0</v>
      </c>
      <c r="AK430" s="179">
        <f t="shared" si="267"/>
        <v>0</v>
      </c>
      <c r="AL430" s="179">
        <f t="shared" si="268"/>
        <v>0</v>
      </c>
      <c r="AM430" s="180">
        <f>IF(L430=1,Stundensätze!$D$13,IF(L430=2,Stundensätze!$D$17,IF(L430=4,Stundensätze!$D$21,"")))</f>
        <v>0</v>
      </c>
      <c r="AN430" s="180">
        <f>IF(L430=1,Stundensätze!$D$15,IF(L430=2,Stundensätze!$D$19,IF(L430=4,Stundensätze!$D$23,"")))</f>
        <v>0</v>
      </c>
      <c r="AO430" s="180" t="e">
        <f t="shared" si="258"/>
        <v>#DIV/0!</v>
      </c>
      <c r="AP430" s="180">
        <f t="shared" si="259"/>
        <v>0</v>
      </c>
      <c r="AQ430" s="192" t="e">
        <f t="shared" si="260"/>
        <v>#DIV/0!</v>
      </c>
      <c r="AR430" s="192" t="e">
        <f t="shared" si="261"/>
        <v>#DIV/0!</v>
      </c>
      <c r="AS430" s="193" t="e">
        <f t="shared" si="262"/>
        <v>#DIV/0!</v>
      </c>
      <c r="AT430" s="258" t="str">
        <f>IF(K430=0,0,VLOOKUP(K430,Kostenstellen!A:B,2,FALSE))</f>
        <v xml:space="preserve">Rosentrittklinik         </v>
      </c>
      <c r="AU430" s="68" t="str">
        <f t="shared" si="274"/>
        <v>A1</v>
      </c>
      <c r="AV430" s="68" t="str">
        <f t="shared" si="275"/>
        <v>A1</v>
      </c>
      <c r="AW430" s="68">
        <f>IF(AF430=0,0,VLOOKUP($H430,Leistungszahlen!$A$11:$H$158,4,FALSE))</f>
        <v>0</v>
      </c>
      <c r="AX430" s="68">
        <f>IF(AF430=0,0,VLOOKUP($H430,Leistungszahlen!$A$11:$H$158,5,FALSE))</f>
        <v>0</v>
      </c>
      <c r="AY430" s="68">
        <f>IF(AG430=0,0,VLOOKUP($H430,Leistungszahlen!$A$11:$H$158,6,FALSE))</f>
        <v>0</v>
      </c>
      <c r="AZ430" s="68">
        <f t="shared" si="276"/>
        <v>0</v>
      </c>
      <c r="BA430" s="68">
        <f t="shared" si="277"/>
        <v>0</v>
      </c>
      <c r="BC430" s="68">
        <f t="shared" si="263"/>
        <v>0</v>
      </c>
      <c r="BD430" s="285"/>
    </row>
    <row r="431" spans="1:56" s="68" customFormat="1" ht="22.5">
      <c r="A431" s="200"/>
      <c r="B431" s="200"/>
      <c r="C431" s="200" t="s">
        <v>354</v>
      </c>
      <c r="D431" s="200" t="s">
        <v>204</v>
      </c>
      <c r="E431" s="200" t="s">
        <v>351</v>
      </c>
      <c r="F431" s="200" t="s">
        <v>1112</v>
      </c>
      <c r="G431" s="200" t="s">
        <v>265</v>
      </c>
      <c r="H431" s="201" t="s">
        <v>200</v>
      </c>
      <c r="I431" s="202">
        <v>4.96</v>
      </c>
      <c r="J431" s="200" t="s">
        <v>778</v>
      </c>
      <c r="K431" s="176">
        <v>3</v>
      </c>
      <c r="L431" s="176">
        <v>1</v>
      </c>
      <c r="M431" s="176"/>
      <c r="N431" s="286">
        <v>6</v>
      </c>
      <c r="O431" s="286"/>
      <c r="P431" s="176"/>
      <c r="Q431" s="203">
        <f t="shared" si="269"/>
        <v>6</v>
      </c>
      <c r="R431" s="203">
        <f t="shared" si="270"/>
        <v>0</v>
      </c>
      <c r="S431" s="203">
        <f t="shared" si="271"/>
        <v>0</v>
      </c>
      <c r="T431" s="203">
        <f t="shared" si="272"/>
        <v>0</v>
      </c>
      <c r="U431" s="203">
        <f t="shared" si="273"/>
        <v>0</v>
      </c>
      <c r="V431" s="175">
        <f>IF(Q431&gt;0,VLOOKUP(Q431,Jahresfaktoren!$A$11:$B$24,2,),0)</f>
        <v>302</v>
      </c>
      <c r="W431" s="175">
        <f>IF(R431&gt;0,VLOOKUP(R431,Jahresfaktoren!$D$11:$E$24,2,),0)</f>
        <v>0</v>
      </c>
      <c r="X431" s="175">
        <f>IF(S431&gt;0,VLOOKUP(S431,Jahresfaktoren!$A$28:$B$29,2,),0)</f>
        <v>0</v>
      </c>
      <c r="Y431" s="175">
        <f>IF(T431&gt;0,VLOOKUP(T431,Jahresfaktoren!$A$28:$B$29,2,),0)</f>
        <v>0</v>
      </c>
      <c r="Z431" s="175">
        <f>IF(U431&gt;0,VLOOKUP(U431,Jahresfaktoren!$A$32:$B$33,2,),)</f>
        <v>0</v>
      </c>
      <c r="AA431" s="177">
        <f t="shared" si="253"/>
        <v>1497.92</v>
      </c>
      <c r="AB431" s="177" t="str">
        <f t="shared" si="254"/>
        <v/>
      </c>
      <c r="AC431" s="177" t="str">
        <f t="shared" si="255"/>
        <v/>
      </c>
      <c r="AD431" s="177" t="str">
        <f t="shared" si="256"/>
        <v/>
      </c>
      <c r="AE431" s="177" t="str">
        <f t="shared" si="257"/>
        <v/>
      </c>
      <c r="AF431" s="178">
        <f>IF(Q431&gt;0,VLOOKUP(H431,Leistungszahlen!$A$11:$C$158,3,),0)</f>
        <v>0</v>
      </c>
      <c r="AG431" s="178">
        <f>IF(R431&gt;0,VLOOKUP(H431,Leistungszahlen!$A$11:$F$158,6,),IF(T431&gt;0,VLOOKUP(H431,Leistungszahlen!$A$11:$F$158,6,),0))</f>
        <v>0</v>
      </c>
      <c r="AH431" s="179" t="e">
        <f t="shared" si="264"/>
        <v>#DIV/0!</v>
      </c>
      <c r="AI431" s="179">
        <f t="shared" si="265"/>
        <v>0</v>
      </c>
      <c r="AJ431" s="179">
        <f t="shared" si="266"/>
        <v>0</v>
      </c>
      <c r="AK431" s="179">
        <f t="shared" si="267"/>
        <v>0</v>
      </c>
      <c r="AL431" s="179">
        <f t="shared" si="268"/>
        <v>0</v>
      </c>
      <c r="AM431" s="180">
        <f>IF(L431=1,Stundensätze!$D$13,IF(L431=2,Stundensätze!$D$17,IF(L431=4,Stundensätze!$D$21,"")))</f>
        <v>0</v>
      </c>
      <c r="AN431" s="180">
        <f>IF(L431=1,Stundensätze!$D$15,IF(L431=2,Stundensätze!$D$19,IF(L431=4,Stundensätze!$D$23,"")))</f>
        <v>0</v>
      </c>
      <c r="AO431" s="180" t="e">
        <f t="shared" si="258"/>
        <v>#DIV/0!</v>
      </c>
      <c r="AP431" s="180">
        <f t="shared" si="259"/>
        <v>0</v>
      </c>
      <c r="AQ431" s="192" t="e">
        <f t="shared" si="260"/>
        <v>#DIV/0!</v>
      </c>
      <c r="AR431" s="192" t="e">
        <f t="shared" si="261"/>
        <v>#DIV/0!</v>
      </c>
      <c r="AS431" s="193" t="e">
        <f t="shared" si="262"/>
        <v>#DIV/0!</v>
      </c>
      <c r="AT431" s="258" t="str">
        <f>IF(K431=0,0,VLOOKUP(K431,Kostenstellen!A:B,2,FALSE))</f>
        <v xml:space="preserve">Rosentrittklinik         </v>
      </c>
      <c r="AU431" s="68" t="str">
        <f t="shared" si="274"/>
        <v>B</v>
      </c>
      <c r="AV431" s="68" t="str">
        <f t="shared" si="275"/>
        <v/>
      </c>
      <c r="AW431" s="68">
        <f>IF(AF431=0,0,VLOOKUP($H431,Leistungszahlen!$A$11:$H$158,4,FALSE))</f>
        <v>0</v>
      </c>
      <c r="AX431" s="68">
        <f>IF(AF431=0,0,VLOOKUP($H431,Leistungszahlen!$A$11:$H$158,5,FALSE))</f>
        <v>0</v>
      </c>
      <c r="AY431" s="68">
        <f>IF(AG431=0,0,VLOOKUP($H431,Leistungszahlen!$A$11:$H$158,6,FALSE))</f>
        <v>0</v>
      </c>
      <c r="AZ431" s="68">
        <f t="shared" si="276"/>
        <v>0</v>
      </c>
      <c r="BA431" s="68">
        <f t="shared" si="277"/>
        <v>0</v>
      </c>
      <c r="BC431" s="68">
        <f t="shared" si="263"/>
        <v>0</v>
      </c>
      <c r="BD431" s="285"/>
    </row>
    <row r="432" spans="1:56" s="68" customFormat="1" ht="22.5">
      <c r="A432" s="200"/>
      <c r="B432" s="200"/>
      <c r="C432" s="200" t="s">
        <v>354</v>
      </c>
      <c r="D432" s="200" t="s">
        <v>204</v>
      </c>
      <c r="E432" s="200" t="s">
        <v>351</v>
      </c>
      <c r="F432" s="200"/>
      <c r="G432" s="200" t="s">
        <v>374</v>
      </c>
      <c r="H432" s="201" t="s">
        <v>205</v>
      </c>
      <c r="I432" s="202">
        <v>54.6</v>
      </c>
      <c r="J432" s="200" t="s">
        <v>560</v>
      </c>
      <c r="K432" s="176">
        <v>3</v>
      </c>
      <c r="L432" s="176">
        <v>1</v>
      </c>
      <c r="M432" s="176">
        <v>0</v>
      </c>
      <c r="N432" s="286">
        <v>3</v>
      </c>
      <c r="O432" s="286">
        <v>3</v>
      </c>
      <c r="P432" s="176"/>
      <c r="Q432" s="203">
        <f t="shared" si="269"/>
        <v>3</v>
      </c>
      <c r="R432" s="203">
        <f t="shared" si="270"/>
        <v>3</v>
      </c>
      <c r="S432" s="203">
        <f t="shared" si="271"/>
        <v>0</v>
      </c>
      <c r="T432" s="203">
        <f t="shared" si="272"/>
        <v>0</v>
      </c>
      <c r="U432" s="203">
        <f t="shared" si="273"/>
        <v>0</v>
      </c>
      <c r="V432" s="175">
        <f>IF(Q432&gt;0,VLOOKUP(Q432,Jahresfaktoren!$A$11:$B$24,2,),0)</f>
        <v>152</v>
      </c>
      <c r="W432" s="175">
        <f>IF(R432&gt;0,VLOOKUP(R432,Jahresfaktoren!$D$11:$E$24,2,),0)</f>
        <v>150</v>
      </c>
      <c r="X432" s="175">
        <f>IF(S432&gt;0,VLOOKUP(S432,Jahresfaktoren!$A$28:$B$29,2,),0)</f>
        <v>0</v>
      </c>
      <c r="Y432" s="175">
        <f>IF(T432&gt;0,VLOOKUP(T432,Jahresfaktoren!$A$28:$B$29,2,),0)</f>
        <v>0</v>
      </c>
      <c r="Z432" s="175">
        <f>IF(U432&gt;0,VLOOKUP(U432,Jahresfaktoren!$A$32:$B$33,2,),)</f>
        <v>0</v>
      </c>
      <c r="AA432" s="177">
        <f t="shared" si="253"/>
        <v>8299.2000000000007</v>
      </c>
      <c r="AB432" s="177">
        <f t="shared" si="254"/>
        <v>8190</v>
      </c>
      <c r="AC432" s="177" t="str">
        <f t="shared" si="255"/>
        <v/>
      </c>
      <c r="AD432" s="177" t="str">
        <f t="shared" si="256"/>
        <v/>
      </c>
      <c r="AE432" s="177" t="str">
        <f t="shared" si="257"/>
        <v/>
      </c>
      <c r="AF432" s="178">
        <f>IF(Q432&gt;0,VLOOKUP(H432,Leistungszahlen!$A$11:$C$158,3,),0)</f>
        <v>0</v>
      </c>
      <c r="AG432" s="178">
        <f>IF(R432&gt;0,VLOOKUP(H432,Leistungszahlen!$A$11:$F$158,6,),IF(T432&gt;0,VLOOKUP(H432,Leistungszahlen!$A$11:$F$158,6,),0))</f>
        <v>0</v>
      </c>
      <c r="AH432" s="179" t="e">
        <f t="shared" si="264"/>
        <v>#DIV/0!</v>
      </c>
      <c r="AI432" s="179" t="e">
        <f t="shared" si="265"/>
        <v>#DIV/0!</v>
      </c>
      <c r="AJ432" s="179">
        <f t="shared" si="266"/>
        <v>0</v>
      </c>
      <c r="AK432" s="179">
        <f t="shared" si="267"/>
        <v>0</v>
      </c>
      <c r="AL432" s="179">
        <f t="shared" si="268"/>
        <v>0</v>
      </c>
      <c r="AM432" s="180">
        <f>IF(L432=1,Stundensätze!$D$13,IF(L432=2,Stundensätze!$D$17,IF(L432=4,Stundensätze!$D$21,"")))</f>
        <v>0</v>
      </c>
      <c r="AN432" s="180">
        <f>IF(L432=1,Stundensätze!$D$15,IF(L432=2,Stundensätze!$D$19,IF(L432=4,Stundensätze!$D$23,"")))</f>
        <v>0</v>
      </c>
      <c r="AO432" s="180" t="e">
        <f t="shared" si="258"/>
        <v>#DIV/0!</v>
      </c>
      <c r="AP432" s="180">
        <f t="shared" si="259"/>
        <v>0</v>
      </c>
      <c r="AQ432" s="192" t="e">
        <f t="shared" si="260"/>
        <v>#DIV/0!</v>
      </c>
      <c r="AR432" s="192" t="e">
        <f t="shared" si="261"/>
        <v>#DIV/0!</v>
      </c>
      <c r="AS432" s="193" t="e">
        <f t="shared" si="262"/>
        <v>#DIV/0!</v>
      </c>
      <c r="AT432" s="258" t="str">
        <f>IF(K432=0,0,VLOOKUP(K432,Kostenstellen!A:B,2,FALSE))</f>
        <v xml:space="preserve">Rosentrittklinik         </v>
      </c>
      <c r="AU432" s="68" t="str">
        <f t="shared" si="274"/>
        <v>G</v>
      </c>
      <c r="AV432" s="68" t="str">
        <f t="shared" si="275"/>
        <v>G</v>
      </c>
      <c r="AW432" s="68">
        <f>IF(AF432=0,0,VLOOKUP($H432,Leistungszahlen!$A$11:$H$158,4,FALSE))</f>
        <v>0</v>
      </c>
      <c r="AX432" s="68">
        <f>IF(AF432=0,0,VLOOKUP($H432,Leistungszahlen!$A$11:$H$158,5,FALSE))</f>
        <v>0</v>
      </c>
      <c r="AY432" s="68">
        <f>IF(AG432=0,0,VLOOKUP($H432,Leistungszahlen!$A$11:$H$158,6,FALSE))</f>
        <v>0</v>
      </c>
      <c r="AZ432" s="68">
        <f t="shared" si="276"/>
        <v>0</v>
      </c>
      <c r="BA432" s="68">
        <f t="shared" si="277"/>
        <v>0</v>
      </c>
      <c r="BC432" s="68">
        <f t="shared" si="263"/>
        <v>0</v>
      </c>
      <c r="BD432" s="285"/>
    </row>
    <row r="433" spans="1:56" s="68" customFormat="1" ht="22.5">
      <c r="A433" s="200"/>
      <c r="B433" s="200"/>
      <c r="C433" s="200" t="s">
        <v>354</v>
      </c>
      <c r="D433" s="200" t="s">
        <v>204</v>
      </c>
      <c r="E433" s="200" t="s">
        <v>351</v>
      </c>
      <c r="F433" s="200"/>
      <c r="G433" s="200" t="s">
        <v>251</v>
      </c>
      <c r="H433" s="201" t="s">
        <v>200</v>
      </c>
      <c r="I433" s="202">
        <v>1.98</v>
      </c>
      <c r="J433" s="200" t="s">
        <v>560</v>
      </c>
      <c r="K433" s="176">
        <v>3</v>
      </c>
      <c r="L433" s="176">
        <v>1</v>
      </c>
      <c r="M433" s="176"/>
      <c r="N433" s="286">
        <v>6</v>
      </c>
      <c r="O433" s="286"/>
      <c r="P433" s="176"/>
      <c r="Q433" s="203">
        <f t="shared" si="269"/>
        <v>6</v>
      </c>
      <c r="R433" s="203">
        <f t="shared" si="270"/>
        <v>0</v>
      </c>
      <c r="S433" s="203">
        <f t="shared" si="271"/>
        <v>0</v>
      </c>
      <c r="T433" s="203">
        <f t="shared" si="272"/>
        <v>0</v>
      </c>
      <c r="U433" s="203">
        <f t="shared" si="273"/>
        <v>0</v>
      </c>
      <c r="V433" s="175">
        <f>IF(Q433&gt;0,VLOOKUP(Q433,Jahresfaktoren!$A$11:$B$24,2,),0)</f>
        <v>302</v>
      </c>
      <c r="W433" s="175">
        <f>IF(R433&gt;0,VLOOKUP(R433,Jahresfaktoren!$D$11:$E$24,2,),0)</f>
        <v>0</v>
      </c>
      <c r="X433" s="175">
        <f>IF(S433&gt;0,VLOOKUP(S433,Jahresfaktoren!$A$28:$B$29,2,),0)</f>
        <v>0</v>
      </c>
      <c r="Y433" s="175">
        <f>IF(T433&gt;0,VLOOKUP(T433,Jahresfaktoren!$A$28:$B$29,2,),0)</f>
        <v>0</v>
      </c>
      <c r="Z433" s="175">
        <f>IF(U433&gt;0,VLOOKUP(U433,Jahresfaktoren!$A$32:$B$33,2,),)</f>
        <v>0</v>
      </c>
      <c r="AA433" s="177">
        <f t="shared" si="253"/>
        <v>597.96</v>
      </c>
      <c r="AB433" s="177" t="str">
        <f t="shared" si="254"/>
        <v/>
      </c>
      <c r="AC433" s="177" t="str">
        <f t="shared" si="255"/>
        <v/>
      </c>
      <c r="AD433" s="177" t="str">
        <f t="shared" si="256"/>
        <v/>
      </c>
      <c r="AE433" s="177" t="str">
        <f t="shared" si="257"/>
        <v/>
      </c>
      <c r="AF433" s="178">
        <f>IF(Q433&gt;0,VLOOKUP(H433,Leistungszahlen!$A$11:$C$158,3,),0)</f>
        <v>0</v>
      </c>
      <c r="AG433" s="178">
        <f>IF(R433&gt;0,VLOOKUP(H433,Leistungszahlen!$A$11:$F$158,6,),IF(T433&gt;0,VLOOKUP(H433,Leistungszahlen!$A$11:$F$158,6,),0))</f>
        <v>0</v>
      </c>
      <c r="AH433" s="179" t="e">
        <f t="shared" si="264"/>
        <v>#DIV/0!</v>
      </c>
      <c r="AI433" s="179">
        <f t="shared" si="265"/>
        <v>0</v>
      </c>
      <c r="AJ433" s="179">
        <f t="shared" si="266"/>
        <v>0</v>
      </c>
      <c r="AK433" s="179">
        <f t="shared" si="267"/>
        <v>0</v>
      </c>
      <c r="AL433" s="179">
        <f t="shared" si="268"/>
        <v>0</v>
      </c>
      <c r="AM433" s="180">
        <f>IF(L433=1,Stundensätze!$D$13,IF(L433=2,Stundensätze!$D$17,IF(L433=4,Stundensätze!$D$21,"")))</f>
        <v>0</v>
      </c>
      <c r="AN433" s="180">
        <f>IF(L433=1,Stundensätze!$D$15,IF(L433=2,Stundensätze!$D$19,IF(L433=4,Stundensätze!$D$23,"")))</f>
        <v>0</v>
      </c>
      <c r="AO433" s="180" t="e">
        <f t="shared" si="258"/>
        <v>#DIV/0!</v>
      </c>
      <c r="AP433" s="180">
        <f t="shared" si="259"/>
        <v>0</v>
      </c>
      <c r="AQ433" s="192" t="e">
        <f t="shared" si="260"/>
        <v>#DIV/0!</v>
      </c>
      <c r="AR433" s="192" t="e">
        <f t="shared" si="261"/>
        <v>#DIV/0!</v>
      </c>
      <c r="AS433" s="193" t="e">
        <f t="shared" si="262"/>
        <v>#DIV/0!</v>
      </c>
      <c r="AT433" s="258" t="str">
        <f>IF(K433=0,0,VLOOKUP(K433,Kostenstellen!A:B,2,FALSE))</f>
        <v xml:space="preserve">Rosentrittklinik         </v>
      </c>
      <c r="AU433" s="68" t="str">
        <f t="shared" si="274"/>
        <v>B</v>
      </c>
      <c r="AV433" s="68" t="str">
        <f t="shared" si="275"/>
        <v/>
      </c>
      <c r="AW433" s="68">
        <f>IF(AF433=0,0,VLOOKUP($H433,Leistungszahlen!$A$11:$H$158,4,FALSE))</f>
        <v>0</v>
      </c>
      <c r="AX433" s="68">
        <f>IF(AF433=0,0,VLOOKUP($H433,Leistungszahlen!$A$11:$H$158,5,FALSE))</f>
        <v>0</v>
      </c>
      <c r="AY433" s="68">
        <f>IF(AG433=0,0,VLOOKUP($H433,Leistungszahlen!$A$11:$H$158,6,FALSE))</f>
        <v>0</v>
      </c>
      <c r="AZ433" s="68">
        <f t="shared" si="276"/>
        <v>0</v>
      </c>
      <c r="BA433" s="68">
        <f t="shared" si="277"/>
        <v>0</v>
      </c>
      <c r="BC433" s="68">
        <f t="shared" si="263"/>
        <v>0</v>
      </c>
      <c r="BD433" s="285"/>
    </row>
    <row r="434" spans="1:56" s="68" customFormat="1" ht="22.5">
      <c r="A434" s="200"/>
      <c r="B434" s="200"/>
      <c r="C434" s="200" t="s">
        <v>354</v>
      </c>
      <c r="D434" s="200" t="s">
        <v>204</v>
      </c>
      <c r="E434" s="200" t="s">
        <v>351</v>
      </c>
      <c r="F434" s="200"/>
      <c r="G434" s="200" t="s">
        <v>232</v>
      </c>
      <c r="H434" s="201" t="s">
        <v>206</v>
      </c>
      <c r="I434" s="202">
        <v>1.98</v>
      </c>
      <c r="J434" s="200" t="s">
        <v>560</v>
      </c>
      <c r="K434" s="176">
        <v>3</v>
      </c>
      <c r="L434" s="176">
        <v>1</v>
      </c>
      <c r="M434" s="176">
        <v>0</v>
      </c>
      <c r="N434" s="286">
        <v>1</v>
      </c>
      <c r="O434" s="286">
        <v>0</v>
      </c>
      <c r="P434" s="176"/>
      <c r="Q434" s="203">
        <f t="shared" si="269"/>
        <v>1</v>
      </c>
      <c r="R434" s="203">
        <f t="shared" si="270"/>
        <v>0</v>
      </c>
      <c r="S434" s="203">
        <f t="shared" si="271"/>
        <v>0</v>
      </c>
      <c r="T434" s="203">
        <f t="shared" si="272"/>
        <v>0</v>
      </c>
      <c r="U434" s="203">
        <f t="shared" si="273"/>
        <v>0</v>
      </c>
      <c r="V434" s="175">
        <f>IF(Q434&gt;0,VLOOKUP(Q434,Jahresfaktoren!$A$11:$B$24,2,),0)</f>
        <v>52</v>
      </c>
      <c r="W434" s="175">
        <f>IF(R434&gt;0,VLOOKUP(R434,Jahresfaktoren!$D$11:$E$24,2,),0)</f>
        <v>0</v>
      </c>
      <c r="X434" s="175">
        <f>IF(S434&gt;0,VLOOKUP(S434,Jahresfaktoren!$A$28:$B$29,2,),0)</f>
        <v>0</v>
      </c>
      <c r="Y434" s="175">
        <f>IF(T434&gt;0,VLOOKUP(T434,Jahresfaktoren!$A$28:$B$29,2,),0)</f>
        <v>0</v>
      </c>
      <c r="Z434" s="175">
        <f>IF(U434&gt;0,VLOOKUP(U434,Jahresfaktoren!$A$32:$B$33,2,),)</f>
        <v>0</v>
      </c>
      <c r="AA434" s="177">
        <f t="shared" si="253"/>
        <v>102.96</v>
      </c>
      <c r="AB434" s="177" t="str">
        <f t="shared" si="254"/>
        <v/>
      </c>
      <c r="AC434" s="177" t="str">
        <f t="shared" si="255"/>
        <v/>
      </c>
      <c r="AD434" s="177" t="str">
        <f t="shared" si="256"/>
        <v/>
      </c>
      <c r="AE434" s="177" t="str">
        <f t="shared" si="257"/>
        <v/>
      </c>
      <c r="AF434" s="178">
        <f>IF(Q434&gt;0,VLOOKUP(H434,Leistungszahlen!$A$11:$C$158,3,),0)</f>
        <v>0</v>
      </c>
      <c r="AG434" s="178">
        <f>IF(R434&gt;0,VLOOKUP(H434,Leistungszahlen!$A$11:$F$158,6,),IF(T434&gt;0,VLOOKUP(H434,Leistungszahlen!$A$11:$F$158,6,),0))</f>
        <v>0</v>
      </c>
      <c r="AH434" s="179" t="e">
        <f t="shared" si="264"/>
        <v>#DIV/0!</v>
      </c>
      <c r="AI434" s="179">
        <f t="shared" si="265"/>
        <v>0</v>
      </c>
      <c r="AJ434" s="179">
        <f t="shared" si="266"/>
        <v>0</v>
      </c>
      <c r="AK434" s="179">
        <f t="shared" si="267"/>
        <v>0</v>
      </c>
      <c r="AL434" s="179">
        <f t="shared" si="268"/>
        <v>0</v>
      </c>
      <c r="AM434" s="180">
        <f>IF(L434=1,Stundensätze!$D$13,IF(L434=2,Stundensätze!$D$17,IF(L434=4,Stundensätze!$D$21,"")))</f>
        <v>0</v>
      </c>
      <c r="AN434" s="180">
        <f>IF(L434=1,Stundensätze!$D$15,IF(L434=2,Stundensätze!$D$19,IF(L434=4,Stundensätze!$D$23,"")))</f>
        <v>0</v>
      </c>
      <c r="AO434" s="180" t="e">
        <f t="shared" si="258"/>
        <v>#DIV/0!</v>
      </c>
      <c r="AP434" s="180">
        <f t="shared" si="259"/>
        <v>0</v>
      </c>
      <c r="AQ434" s="192" t="e">
        <f t="shared" si="260"/>
        <v>#DIV/0!</v>
      </c>
      <c r="AR434" s="192" t="e">
        <f t="shared" si="261"/>
        <v>#DIV/0!</v>
      </c>
      <c r="AS434" s="193" t="e">
        <f t="shared" si="262"/>
        <v>#DIV/0!</v>
      </c>
      <c r="AT434" s="258" t="str">
        <f>IF(K434=0,0,VLOOKUP(K434,Kostenstellen!A:B,2,FALSE))</f>
        <v xml:space="preserve">Rosentrittklinik         </v>
      </c>
      <c r="AU434" s="68" t="str">
        <f t="shared" si="274"/>
        <v>H</v>
      </c>
      <c r="AV434" s="68" t="str">
        <f t="shared" si="275"/>
        <v/>
      </c>
      <c r="AW434" s="68">
        <f>IF(AF434=0,0,VLOOKUP($H434,Leistungszahlen!$A$11:$H$158,4,FALSE))</f>
        <v>0</v>
      </c>
      <c r="AX434" s="68">
        <f>IF(AF434=0,0,VLOOKUP($H434,Leistungszahlen!$A$11:$H$158,5,FALSE))</f>
        <v>0</v>
      </c>
      <c r="AY434" s="68">
        <f>IF(AG434=0,0,VLOOKUP($H434,Leistungszahlen!$A$11:$H$158,6,FALSE))</f>
        <v>0</v>
      </c>
      <c r="AZ434" s="68">
        <f t="shared" si="276"/>
        <v>0</v>
      </c>
      <c r="BA434" s="68">
        <f t="shared" si="277"/>
        <v>0</v>
      </c>
      <c r="BC434" s="68">
        <f t="shared" si="263"/>
        <v>0</v>
      </c>
      <c r="BD434" s="285"/>
    </row>
    <row r="435" spans="1:56" s="68" customFormat="1" ht="22.5">
      <c r="A435" s="200"/>
      <c r="B435" s="200"/>
      <c r="C435" s="200" t="s">
        <v>354</v>
      </c>
      <c r="D435" s="200" t="s">
        <v>204</v>
      </c>
      <c r="E435" s="200" t="s">
        <v>351</v>
      </c>
      <c r="F435" s="200"/>
      <c r="G435" s="200" t="s">
        <v>378</v>
      </c>
      <c r="H435" s="201" t="s">
        <v>221</v>
      </c>
      <c r="I435" s="202">
        <v>5.3</v>
      </c>
      <c r="J435" s="200" t="s">
        <v>778</v>
      </c>
      <c r="K435" s="176">
        <v>3</v>
      </c>
      <c r="L435" s="176">
        <v>1</v>
      </c>
      <c r="M435" s="176">
        <v>0</v>
      </c>
      <c r="N435" s="286">
        <v>1</v>
      </c>
      <c r="O435" s="286"/>
      <c r="P435" s="176"/>
      <c r="Q435" s="203">
        <f t="shared" si="269"/>
        <v>1</v>
      </c>
      <c r="R435" s="203">
        <f t="shared" si="270"/>
        <v>0</v>
      </c>
      <c r="S435" s="203">
        <f t="shared" si="271"/>
        <v>0</v>
      </c>
      <c r="T435" s="203">
        <f t="shared" si="272"/>
        <v>0</v>
      </c>
      <c r="U435" s="203">
        <f t="shared" si="273"/>
        <v>0</v>
      </c>
      <c r="V435" s="175">
        <f>IF(Q435&gt;0,VLOOKUP(Q435,Jahresfaktoren!$A$11:$B$24,2,),0)</f>
        <v>52</v>
      </c>
      <c r="W435" s="175">
        <f>IF(R435&gt;0,VLOOKUP(R435,Jahresfaktoren!$D$11:$E$24,2,),0)</f>
        <v>0</v>
      </c>
      <c r="X435" s="175">
        <f>IF(S435&gt;0,VLOOKUP(S435,Jahresfaktoren!$A$28:$B$29,2,),0)</f>
        <v>0</v>
      </c>
      <c r="Y435" s="175">
        <f>IF(T435&gt;0,VLOOKUP(T435,Jahresfaktoren!$A$28:$B$29,2,),0)</f>
        <v>0</v>
      </c>
      <c r="Z435" s="175">
        <f>IF(U435&gt;0,VLOOKUP(U435,Jahresfaktoren!$A$32:$B$33,2,),)</f>
        <v>0</v>
      </c>
      <c r="AA435" s="177">
        <f t="shared" si="253"/>
        <v>275.59999999999997</v>
      </c>
      <c r="AB435" s="177" t="str">
        <f t="shared" si="254"/>
        <v/>
      </c>
      <c r="AC435" s="177" t="str">
        <f t="shared" si="255"/>
        <v/>
      </c>
      <c r="AD435" s="177" t="str">
        <f t="shared" si="256"/>
        <v/>
      </c>
      <c r="AE435" s="177" t="str">
        <f t="shared" si="257"/>
        <v/>
      </c>
      <c r="AF435" s="178">
        <f>IF(Q435&gt;0,VLOOKUP(H435,Leistungszahlen!$A$11:$C$158,3,),0)</f>
        <v>0</v>
      </c>
      <c r="AG435" s="178">
        <f>IF(R435&gt;0,VLOOKUP(H435,Leistungszahlen!$A$11:$F$158,6,),IF(T435&gt;0,VLOOKUP(H435,Leistungszahlen!$A$11:$F$158,6,),0))</f>
        <v>0</v>
      </c>
      <c r="AH435" s="179" t="e">
        <f t="shared" si="264"/>
        <v>#DIV/0!</v>
      </c>
      <c r="AI435" s="179">
        <f t="shared" si="265"/>
        <v>0</v>
      </c>
      <c r="AJ435" s="179">
        <f t="shared" si="266"/>
        <v>0</v>
      </c>
      <c r="AK435" s="179">
        <f t="shared" si="267"/>
        <v>0</v>
      </c>
      <c r="AL435" s="179">
        <f t="shared" si="268"/>
        <v>0</v>
      </c>
      <c r="AM435" s="180">
        <f>IF(L435=1,Stundensätze!$D$13,IF(L435=2,Stundensätze!$D$17,IF(L435=4,Stundensätze!$D$21,"")))</f>
        <v>0</v>
      </c>
      <c r="AN435" s="180">
        <f>IF(L435=1,Stundensätze!$D$15,IF(L435=2,Stundensätze!$D$19,IF(L435=4,Stundensätze!$D$23,"")))</f>
        <v>0</v>
      </c>
      <c r="AO435" s="180" t="e">
        <f t="shared" si="258"/>
        <v>#DIV/0!</v>
      </c>
      <c r="AP435" s="180">
        <f t="shared" si="259"/>
        <v>0</v>
      </c>
      <c r="AQ435" s="192" t="e">
        <f t="shared" si="260"/>
        <v>#DIV/0!</v>
      </c>
      <c r="AR435" s="192" t="e">
        <f t="shared" si="261"/>
        <v>#DIV/0!</v>
      </c>
      <c r="AS435" s="193" t="e">
        <f t="shared" si="262"/>
        <v>#DIV/0!</v>
      </c>
      <c r="AT435" s="258" t="str">
        <f>IF(K435=0,0,VLOOKUP(K435,Kostenstellen!A:B,2,FALSE))</f>
        <v xml:space="preserve">Rosentrittklinik         </v>
      </c>
      <c r="AU435" s="68" t="str">
        <f t="shared" si="274"/>
        <v>Z</v>
      </c>
      <c r="AV435" s="68" t="str">
        <f t="shared" si="275"/>
        <v/>
      </c>
      <c r="AW435" s="68">
        <f>IF(AF435=0,0,VLOOKUP($H435,Leistungszahlen!$A$11:$H$158,4,FALSE))</f>
        <v>0</v>
      </c>
      <c r="AX435" s="68">
        <f>IF(AF435=0,0,VLOOKUP($H435,Leistungszahlen!$A$11:$H$158,5,FALSE))</f>
        <v>0</v>
      </c>
      <c r="AY435" s="68">
        <f>IF(AG435=0,0,VLOOKUP($H435,Leistungszahlen!$A$11:$H$158,6,FALSE))</f>
        <v>0</v>
      </c>
      <c r="AZ435" s="68">
        <f t="shared" si="276"/>
        <v>0</v>
      </c>
      <c r="BA435" s="68">
        <f t="shared" si="277"/>
        <v>0</v>
      </c>
      <c r="BC435" s="68">
        <f t="shared" si="263"/>
        <v>0</v>
      </c>
      <c r="BD435" s="285"/>
    </row>
    <row r="436" spans="1:56" s="68" customFormat="1" ht="22.5">
      <c r="A436" s="200"/>
      <c r="B436" s="200"/>
      <c r="C436" s="200" t="s">
        <v>354</v>
      </c>
      <c r="D436" s="200" t="s">
        <v>204</v>
      </c>
      <c r="E436" s="200" t="s">
        <v>352</v>
      </c>
      <c r="F436" s="200" t="s">
        <v>1113</v>
      </c>
      <c r="G436" s="200" t="s">
        <v>163</v>
      </c>
      <c r="H436" s="201" t="s">
        <v>287</v>
      </c>
      <c r="I436" s="202">
        <v>23.88</v>
      </c>
      <c r="J436" s="200" t="s">
        <v>560</v>
      </c>
      <c r="K436" s="176">
        <v>3</v>
      </c>
      <c r="L436" s="176">
        <v>1</v>
      </c>
      <c r="M436" s="176"/>
      <c r="N436" s="286">
        <v>3</v>
      </c>
      <c r="O436" s="286">
        <v>3</v>
      </c>
      <c r="P436" s="176"/>
      <c r="Q436" s="203">
        <f t="shared" si="269"/>
        <v>3</v>
      </c>
      <c r="R436" s="203">
        <f t="shared" si="270"/>
        <v>3</v>
      </c>
      <c r="S436" s="203">
        <f t="shared" si="271"/>
        <v>0</v>
      </c>
      <c r="T436" s="203">
        <f t="shared" si="272"/>
        <v>0</v>
      </c>
      <c r="U436" s="203">
        <f t="shared" si="273"/>
        <v>0</v>
      </c>
      <c r="V436" s="175">
        <f>IF(Q436&gt;0,VLOOKUP(Q436,Jahresfaktoren!$A$11:$B$24,2,),0)</f>
        <v>152</v>
      </c>
      <c r="W436" s="175">
        <f>IF(R436&gt;0,VLOOKUP(R436,Jahresfaktoren!$D$11:$E$24,2,),0)</f>
        <v>150</v>
      </c>
      <c r="X436" s="175">
        <f>IF(S436&gt;0,VLOOKUP(S436,Jahresfaktoren!$A$28:$B$29,2,),0)</f>
        <v>0</v>
      </c>
      <c r="Y436" s="175">
        <f>IF(T436&gt;0,VLOOKUP(T436,Jahresfaktoren!$A$28:$B$29,2,),0)</f>
        <v>0</v>
      </c>
      <c r="Z436" s="175">
        <f>IF(U436&gt;0,VLOOKUP(U436,Jahresfaktoren!$A$32:$B$33,2,),)</f>
        <v>0</v>
      </c>
      <c r="AA436" s="177">
        <f t="shared" si="253"/>
        <v>3629.7599999999998</v>
      </c>
      <c r="AB436" s="177">
        <f t="shared" si="254"/>
        <v>3582</v>
      </c>
      <c r="AC436" s="177" t="str">
        <f t="shared" si="255"/>
        <v/>
      </c>
      <c r="AD436" s="177" t="str">
        <f t="shared" si="256"/>
        <v/>
      </c>
      <c r="AE436" s="177" t="str">
        <f t="shared" si="257"/>
        <v/>
      </c>
      <c r="AF436" s="178">
        <f>IF(Q436&gt;0,VLOOKUP(H436,Leistungszahlen!$A$11:$C$158,3,),0)</f>
        <v>0</v>
      </c>
      <c r="AG436" s="178">
        <f>IF(R436&gt;0,VLOOKUP(H436,Leistungszahlen!$A$11:$F$158,6,),IF(T436&gt;0,VLOOKUP(H436,Leistungszahlen!$A$11:$F$158,6,),0))</f>
        <v>0</v>
      </c>
      <c r="AH436" s="179" t="e">
        <f t="shared" si="264"/>
        <v>#DIV/0!</v>
      </c>
      <c r="AI436" s="179" t="e">
        <f t="shared" si="265"/>
        <v>#DIV/0!</v>
      </c>
      <c r="AJ436" s="179">
        <f t="shared" si="266"/>
        <v>0</v>
      </c>
      <c r="AK436" s="179">
        <f t="shared" si="267"/>
        <v>0</v>
      </c>
      <c r="AL436" s="179">
        <f t="shared" si="268"/>
        <v>0</v>
      </c>
      <c r="AM436" s="180">
        <f>IF(L436=1,Stundensätze!$D$13,IF(L436=2,Stundensätze!$D$17,IF(L436=4,Stundensätze!$D$21,"")))</f>
        <v>0</v>
      </c>
      <c r="AN436" s="180">
        <f>IF(L436=1,Stundensätze!$D$15,IF(L436=2,Stundensätze!$D$19,IF(L436=4,Stundensätze!$D$23,"")))</f>
        <v>0</v>
      </c>
      <c r="AO436" s="180" t="e">
        <f t="shared" si="258"/>
        <v>#DIV/0!</v>
      </c>
      <c r="AP436" s="180">
        <f t="shared" si="259"/>
        <v>0</v>
      </c>
      <c r="AQ436" s="192" t="e">
        <f t="shared" si="260"/>
        <v>#DIV/0!</v>
      </c>
      <c r="AR436" s="192" t="e">
        <f t="shared" si="261"/>
        <v>#DIV/0!</v>
      </c>
      <c r="AS436" s="193" t="e">
        <f t="shared" si="262"/>
        <v>#DIV/0!</v>
      </c>
      <c r="AT436" s="258" t="str">
        <f>IF(K436=0,0,VLOOKUP(K436,Kostenstellen!A:B,2,FALSE))</f>
        <v xml:space="preserve">Rosentrittklinik         </v>
      </c>
      <c r="AU436" s="68" t="str">
        <f t="shared" si="274"/>
        <v>A1</v>
      </c>
      <c r="AV436" s="68" t="str">
        <f t="shared" si="275"/>
        <v>A1</v>
      </c>
      <c r="AW436" s="68">
        <f>IF(AF436=0,0,VLOOKUP($H436,Leistungszahlen!$A$11:$H$158,4,FALSE))</f>
        <v>0</v>
      </c>
      <c r="AX436" s="68">
        <f>IF(AF436=0,0,VLOOKUP($H436,Leistungszahlen!$A$11:$H$158,5,FALSE))</f>
        <v>0</v>
      </c>
      <c r="AY436" s="68">
        <f>IF(AG436=0,0,VLOOKUP($H436,Leistungszahlen!$A$11:$H$158,6,FALSE))</f>
        <v>0</v>
      </c>
      <c r="AZ436" s="68">
        <f t="shared" si="276"/>
        <v>0</v>
      </c>
      <c r="BA436" s="68">
        <f t="shared" si="277"/>
        <v>0</v>
      </c>
      <c r="BC436" s="68">
        <f t="shared" si="263"/>
        <v>0</v>
      </c>
      <c r="BD436" s="285"/>
    </row>
    <row r="437" spans="1:56" s="68" customFormat="1" ht="22.5">
      <c r="A437" s="200"/>
      <c r="B437" s="200"/>
      <c r="C437" s="200" t="s">
        <v>354</v>
      </c>
      <c r="D437" s="200" t="s">
        <v>204</v>
      </c>
      <c r="E437" s="200" t="s">
        <v>352</v>
      </c>
      <c r="F437" s="200" t="s">
        <v>1113</v>
      </c>
      <c r="G437" s="200" t="s">
        <v>265</v>
      </c>
      <c r="H437" s="201" t="s">
        <v>200</v>
      </c>
      <c r="I437" s="202">
        <v>4.96</v>
      </c>
      <c r="J437" s="200" t="s">
        <v>778</v>
      </c>
      <c r="K437" s="176">
        <v>3</v>
      </c>
      <c r="L437" s="176">
        <v>1</v>
      </c>
      <c r="M437" s="176"/>
      <c r="N437" s="286">
        <v>6</v>
      </c>
      <c r="O437" s="286"/>
      <c r="P437" s="176"/>
      <c r="Q437" s="203">
        <f t="shared" si="269"/>
        <v>6</v>
      </c>
      <c r="R437" s="203">
        <f t="shared" si="270"/>
        <v>0</v>
      </c>
      <c r="S437" s="203">
        <f t="shared" si="271"/>
        <v>0</v>
      </c>
      <c r="T437" s="203">
        <f t="shared" si="272"/>
        <v>0</v>
      </c>
      <c r="U437" s="203">
        <f t="shared" si="273"/>
        <v>0</v>
      </c>
      <c r="V437" s="175">
        <f>IF(Q437&gt;0,VLOOKUP(Q437,Jahresfaktoren!$A$11:$B$24,2,),0)</f>
        <v>302</v>
      </c>
      <c r="W437" s="175">
        <f>IF(R437&gt;0,VLOOKUP(R437,Jahresfaktoren!$D$11:$E$24,2,),0)</f>
        <v>0</v>
      </c>
      <c r="X437" s="175">
        <f>IF(S437&gt;0,VLOOKUP(S437,Jahresfaktoren!$A$28:$B$29,2,),0)</f>
        <v>0</v>
      </c>
      <c r="Y437" s="175">
        <f>IF(T437&gt;0,VLOOKUP(T437,Jahresfaktoren!$A$28:$B$29,2,),0)</f>
        <v>0</v>
      </c>
      <c r="Z437" s="175">
        <f>IF(U437&gt;0,VLOOKUP(U437,Jahresfaktoren!$A$32:$B$33,2,),)</f>
        <v>0</v>
      </c>
      <c r="AA437" s="177">
        <f t="shared" si="253"/>
        <v>1497.92</v>
      </c>
      <c r="AB437" s="177" t="str">
        <f t="shared" si="254"/>
        <v/>
      </c>
      <c r="AC437" s="177" t="str">
        <f t="shared" si="255"/>
        <v/>
      </c>
      <c r="AD437" s="177" t="str">
        <f t="shared" si="256"/>
        <v/>
      </c>
      <c r="AE437" s="177" t="str">
        <f t="shared" si="257"/>
        <v/>
      </c>
      <c r="AF437" s="178">
        <f>IF(Q437&gt;0,VLOOKUP(H437,Leistungszahlen!$A$11:$C$158,3,),0)</f>
        <v>0</v>
      </c>
      <c r="AG437" s="178">
        <f>IF(R437&gt;0,VLOOKUP(H437,Leistungszahlen!$A$11:$F$158,6,),IF(T437&gt;0,VLOOKUP(H437,Leistungszahlen!$A$11:$F$158,6,),0))</f>
        <v>0</v>
      </c>
      <c r="AH437" s="179" t="e">
        <f t="shared" si="264"/>
        <v>#DIV/0!</v>
      </c>
      <c r="AI437" s="179">
        <f t="shared" si="265"/>
        <v>0</v>
      </c>
      <c r="AJ437" s="179">
        <f t="shared" si="266"/>
        <v>0</v>
      </c>
      <c r="AK437" s="179">
        <f t="shared" si="267"/>
        <v>0</v>
      </c>
      <c r="AL437" s="179">
        <f t="shared" si="268"/>
        <v>0</v>
      </c>
      <c r="AM437" s="180">
        <f>IF(L437=1,Stundensätze!$D$13,IF(L437=2,Stundensätze!$D$17,IF(L437=4,Stundensätze!$D$21,"")))</f>
        <v>0</v>
      </c>
      <c r="AN437" s="180">
        <f>IF(L437=1,Stundensätze!$D$15,IF(L437=2,Stundensätze!$D$19,IF(L437=4,Stundensätze!$D$23,"")))</f>
        <v>0</v>
      </c>
      <c r="AO437" s="180" t="e">
        <f t="shared" si="258"/>
        <v>#DIV/0!</v>
      </c>
      <c r="AP437" s="180">
        <f t="shared" si="259"/>
        <v>0</v>
      </c>
      <c r="AQ437" s="192" t="e">
        <f t="shared" si="260"/>
        <v>#DIV/0!</v>
      </c>
      <c r="AR437" s="192" t="e">
        <f t="shared" si="261"/>
        <v>#DIV/0!</v>
      </c>
      <c r="AS437" s="193" t="e">
        <f t="shared" si="262"/>
        <v>#DIV/0!</v>
      </c>
      <c r="AT437" s="258" t="str">
        <f>IF(K437=0,0,VLOOKUP(K437,Kostenstellen!A:B,2,FALSE))</f>
        <v xml:space="preserve">Rosentrittklinik         </v>
      </c>
      <c r="AU437" s="68" t="str">
        <f t="shared" si="274"/>
        <v>B</v>
      </c>
      <c r="AV437" s="68" t="str">
        <f t="shared" si="275"/>
        <v/>
      </c>
      <c r="AW437" s="68">
        <f>IF(AF437=0,0,VLOOKUP($H437,Leistungszahlen!$A$11:$H$158,4,FALSE))</f>
        <v>0</v>
      </c>
      <c r="AX437" s="68">
        <f>IF(AF437=0,0,VLOOKUP($H437,Leistungszahlen!$A$11:$H$158,5,FALSE))</f>
        <v>0</v>
      </c>
      <c r="AY437" s="68">
        <f>IF(AG437=0,0,VLOOKUP($H437,Leistungszahlen!$A$11:$H$158,6,FALSE))</f>
        <v>0</v>
      </c>
      <c r="AZ437" s="68">
        <f t="shared" si="276"/>
        <v>0</v>
      </c>
      <c r="BA437" s="68">
        <f t="shared" si="277"/>
        <v>0</v>
      </c>
      <c r="BC437" s="68">
        <f t="shared" si="263"/>
        <v>0</v>
      </c>
      <c r="BD437" s="285"/>
    </row>
    <row r="438" spans="1:56" s="68" customFormat="1" ht="22.5">
      <c r="A438" s="200"/>
      <c r="B438" s="200"/>
      <c r="C438" s="200" t="s">
        <v>354</v>
      </c>
      <c r="D438" s="200" t="s">
        <v>204</v>
      </c>
      <c r="E438" s="200" t="s">
        <v>352</v>
      </c>
      <c r="F438" s="200" t="s">
        <v>1114</v>
      </c>
      <c r="G438" s="200" t="s">
        <v>163</v>
      </c>
      <c r="H438" s="201" t="s">
        <v>287</v>
      </c>
      <c r="I438" s="202">
        <v>23.88</v>
      </c>
      <c r="J438" s="200" t="s">
        <v>560</v>
      </c>
      <c r="K438" s="176">
        <v>3</v>
      </c>
      <c r="L438" s="176">
        <v>1</v>
      </c>
      <c r="M438" s="176"/>
      <c r="N438" s="286">
        <v>3</v>
      </c>
      <c r="O438" s="286">
        <v>3</v>
      </c>
      <c r="P438" s="176"/>
      <c r="Q438" s="203">
        <f t="shared" si="269"/>
        <v>3</v>
      </c>
      <c r="R438" s="203">
        <f t="shared" si="270"/>
        <v>3</v>
      </c>
      <c r="S438" s="203">
        <f t="shared" si="271"/>
        <v>0</v>
      </c>
      <c r="T438" s="203">
        <f t="shared" si="272"/>
        <v>0</v>
      </c>
      <c r="U438" s="203">
        <f t="shared" si="273"/>
        <v>0</v>
      </c>
      <c r="V438" s="175">
        <f>IF(Q438&gt;0,VLOOKUP(Q438,Jahresfaktoren!$A$11:$B$24,2,),0)</f>
        <v>152</v>
      </c>
      <c r="W438" s="175">
        <f>IF(R438&gt;0,VLOOKUP(R438,Jahresfaktoren!$D$11:$E$24,2,),0)</f>
        <v>150</v>
      </c>
      <c r="X438" s="175">
        <f>IF(S438&gt;0,VLOOKUP(S438,Jahresfaktoren!$A$28:$B$29,2,),0)</f>
        <v>0</v>
      </c>
      <c r="Y438" s="175">
        <f>IF(T438&gt;0,VLOOKUP(T438,Jahresfaktoren!$A$28:$B$29,2,),0)</f>
        <v>0</v>
      </c>
      <c r="Z438" s="175">
        <f>IF(U438&gt;0,VLOOKUP(U438,Jahresfaktoren!$A$32:$B$33,2,),)</f>
        <v>0</v>
      </c>
      <c r="AA438" s="177">
        <f t="shared" si="253"/>
        <v>3629.7599999999998</v>
      </c>
      <c r="AB438" s="177">
        <f t="shared" si="254"/>
        <v>3582</v>
      </c>
      <c r="AC438" s="177" t="str">
        <f t="shared" si="255"/>
        <v/>
      </c>
      <c r="AD438" s="177" t="str">
        <f t="shared" si="256"/>
        <v/>
      </c>
      <c r="AE438" s="177" t="str">
        <f t="shared" si="257"/>
        <v/>
      </c>
      <c r="AF438" s="178">
        <f>IF(Q438&gt;0,VLOOKUP(H438,Leistungszahlen!$A$11:$C$158,3,),0)</f>
        <v>0</v>
      </c>
      <c r="AG438" s="178">
        <f>IF(R438&gt;0,VLOOKUP(H438,Leistungszahlen!$A$11:$F$158,6,),IF(T438&gt;0,VLOOKUP(H438,Leistungszahlen!$A$11:$F$158,6,),0))</f>
        <v>0</v>
      </c>
      <c r="AH438" s="179" t="e">
        <f t="shared" si="264"/>
        <v>#DIV/0!</v>
      </c>
      <c r="AI438" s="179" t="e">
        <f t="shared" si="265"/>
        <v>#DIV/0!</v>
      </c>
      <c r="AJ438" s="179">
        <f t="shared" si="266"/>
        <v>0</v>
      </c>
      <c r="AK438" s="179">
        <f t="shared" si="267"/>
        <v>0</v>
      </c>
      <c r="AL438" s="179">
        <f t="shared" si="268"/>
        <v>0</v>
      </c>
      <c r="AM438" s="180">
        <f>IF(L438=1,Stundensätze!$D$13,IF(L438=2,Stundensätze!$D$17,IF(L438=4,Stundensätze!$D$21,"")))</f>
        <v>0</v>
      </c>
      <c r="AN438" s="180">
        <f>IF(L438=1,Stundensätze!$D$15,IF(L438=2,Stundensätze!$D$19,IF(L438=4,Stundensätze!$D$23,"")))</f>
        <v>0</v>
      </c>
      <c r="AO438" s="180" t="e">
        <f t="shared" si="258"/>
        <v>#DIV/0!</v>
      </c>
      <c r="AP438" s="180">
        <f t="shared" si="259"/>
        <v>0</v>
      </c>
      <c r="AQ438" s="192" t="e">
        <f t="shared" si="260"/>
        <v>#DIV/0!</v>
      </c>
      <c r="AR438" s="192" t="e">
        <f t="shared" si="261"/>
        <v>#DIV/0!</v>
      </c>
      <c r="AS438" s="193" t="e">
        <f t="shared" si="262"/>
        <v>#DIV/0!</v>
      </c>
      <c r="AT438" s="258" t="str">
        <f>IF(K438=0,0,VLOOKUP(K438,Kostenstellen!A:B,2,FALSE))</f>
        <v xml:space="preserve">Rosentrittklinik         </v>
      </c>
      <c r="AU438" s="68" t="str">
        <f t="shared" si="274"/>
        <v>A1</v>
      </c>
      <c r="AV438" s="68" t="str">
        <f t="shared" si="275"/>
        <v>A1</v>
      </c>
      <c r="AW438" s="68">
        <f>IF(AF438=0,0,VLOOKUP($H438,Leistungszahlen!$A$11:$H$158,4,FALSE))</f>
        <v>0</v>
      </c>
      <c r="AX438" s="68">
        <f>IF(AF438=0,0,VLOOKUP($H438,Leistungszahlen!$A$11:$H$158,5,FALSE))</f>
        <v>0</v>
      </c>
      <c r="AY438" s="68">
        <f>IF(AG438=0,0,VLOOKUP($H438,Leistungszahlen!$A$11:$H$158,6,FALSE))</f>
        <v>0</v>
      </c>
      <c r="AZ438" s="68">
        <f t="shared" si="276"/>
        <v>0</v>
      </c>
      <c r="BA438" s="68">
        <f t="shared" si="277"/>
        <v>0</v>
      </c>
      <c r="BC438" s="68">
        <f t="shared" si="263"/>
        <v>0</v>
      </c>
      <c r="BD438" s="285"/>
    </row>
    <row r="439" spans="1:56" s="68" customFormat="1" ht="22.5">
      <c r="A439" s="200"/>
      <c r="B439" s="200"/>
      <c r="C439" s="200" t="s">
        <v>354</v>
      </c>
      <c r="D439" s="200" t="s">
        <v>204</v>
      </c>
      <c r="E439" s="200" t="s">
        <v>352</v>
      </c>
      <c r="F439" s="200" t="s">
        <v>1114</v>
      </c>
      <c r="G439" s="200" t="s">
        <v>265</v>
      </c>
      <c r="H439" s="201" t="s">
        <v>200</v>
      </c>
      <c r="I439" s="202">
        <v>4.96</v>
      </c>
      <c r="J439" s="200" t="s">
        <v>778</v>
      </c>
      <c r="K439" s="176">
        <v>3</v>
      </c>
      <c r="L439" s="176">
        <v>1</v>
      </c>
      <c r="M439" s="176"/>
      <c r="N439" s="286">
        <v>6</v>
      </c>
      <c r="O439" s="286"/>
      <c r="P439" s="176"/>
      <c r="Q439" s="203">
        <f t="shared" si="269"/>
        <v>6</v>
      </c>
      <c r="R439" s="203">
        <f t="shared" si="270"/>
        <v>0</v>
      </c>
      <c r="S439" s="203">
        <f t="shared" si="271"/>
        <v>0</v>
      </c>
      <c r="T439" s="203">
        <f t="shared" si="272"/>
        <v>0</v>
      </c>
      <c r="U439" s="203">
        <f t="shared" si="273"/>
        <v>0</v>
      </c>
      <c r="V439" s="175">
        <f>IF(Q439&gt;0,VLOOKUP(Q439,Jahresfaktoren!$A$11:$B$24,2,),0)</f>
        <v>302</v>
      </c>
      <c r="W439" s="175">
        <f>IF(R439&gt;0,VLOOKUP(R439,Jahresfaktoren!$D$11:$E$24,2,),0)</f>
        <v>0</v>
      </c>
      <c r="X439" s="175">
        <f>IF(S439&gt;0,VLOOKUP(S439,Jahresfaktoren!$A$28:$B$29,2,),0)</f>
        <v>0</v>
      </c>
      <c r="Y439" s="175">
        <f>IF(T439&gt;0,VLOOKUP(T439,Jahresfaktoren!$A$28:$B$29,2,),0)</f>
        <v>0</v>
      </c>
      <c r="Z439" s="175">
        <f>IF(U439&gt;0,VLOOKUP(U439,Jahresfaktoren!$A$32:$B$33,2,),)</f>
        <v>0</v>
      </c>
      <c r="AA439" s="177">
        <f t="shared" si="253"/>
        <v>1497.92</v>
      </c>
      <c r="AB439" s="177" t="str">
        <f t="shared" si="254"/>
        <v/>
      </c>
      <c r="AC439" s="177" t="str">
        <f t="shared" si="255"/>
        <v/>
      </c>
      <c r="AD439" s="177" t="str">
        <f t="shared" si="256"/>
        <v/>
      </c>
      <c r="AE439" s="177" t="str">
        <f t="shared" si="257"/>
        <v/>
      </c>
      <c r="AF439" s="178">
        <f>IF(Q439&gt;0,VLOOKUP(H439,Leistungszahlen!$A$11:$C$158,3,),0)</f>
        <v>0</v>
      </c>
      <c r="AG439" s="178">
        <f>IF(R439&gt;0,VLOOKUP(H439,Leistungszahlen!$A$11:$F$158,6,),IF(T439&gt;0,VLOOKUP(H439,Leistungszahlen!$A$11:$F$158,6,),0))</f>
        <v>0</v>
      </c>
      <c r="AH439" s="179" t="e">
        <f t="shared" si="264"/>
        <v>#DIV/0!</v>
      </c>
      <c r="AI439" s="179">
        <f t="shared" si="265"/>
        <v>0</v>
      </c>
      <c r="AJ439" s="179">
        <f t="shared" si="266"/>
        <v>0</v>
      </c>
      <c r="AK439" s="179">
        <f t="shared" si="267"/>
        <v>0</v>
      </c>
      <c r="AL439" s="179">
        <f t="shared" si="268"/>
        <v>0</v>
      </c>
      <c r="AM439" s="180">
        <f>IF(L439=1,Stundensätze!$D$13,IF(L439=2,Stundensätze!$D$17,IF(L439=4,Stundensätze!$D$21,"")))</f>
        <v>0</v>
      </c>
      <c r="AN439" s="180">
        <f>IF(L439=1,Stundensätze!$D$15,IF(L439=2,Stundensätze!$D$19,IF(L439=4,Stundensätze!$D$23,"")))</f>
        <v>0</v>
      </c>
      <c r="AO439" s="180" t="e">
        <f t="shared" si="258"/>
        <v>#DIV/0!</v>
      </c>
      <c r="AP439" s="180">
        <f t="shared" si="259"/>
        <v>0</v>
      </c>
      <c r="AQ439" s="192" t="e">
        <f t="shared" si="260"/>
        <v>#DIV/0!</v>
      </c>
      <c r="AR439" s="192" t="e">
        <f t="shared" si="261"/>
        <v>#DIV/0!</v>
      </c>
      <c r="AS439" s="193" t="e">
        <f t="shared" si="262"/>
        <v>#DIV/0!</v>
      </c>
      <c r="AT439" s="258" t="str">
        <f>IF(K439=0,0,VLOOKUP(K439,Kostenstellen!A:B,2,FALSE))</f>
        <v xml:space="preserve">Rosentrittklinik         </v>
      </c>
      <c r="AU439" s="68" t="str">
        <f t="shared" si="274"/>
        <v>B</v>
      </c>
      <c r="AV439" s="68" t="str">
        <f t="shared" si="275"/>
        <v/>
      </c>
      <c r="AW439" s="68">
        <f>IF(AF439=0,0,VLOOKUP($H439,Leistungszahlen!$A$11:$H$158,4,FALSE))</f>
        <v>0</v>
      </c>
      <c r="AX439" s="68">
        <f>IF(AF439=0,0,VLOOKUP($H439,Leistungszahlen!$A$11:$H$158,5,FALSE))</f>
        <v>0</v>
      </c>
      <c r="AY439" s="68">
        <f>IF(AG439=0,0,VLOOKUP($H439,Leistungszahlen!$A$11:$H$158,6,FALSE))</f>
        <v>0</v>
      </c>
      <c r="AZ439" s="68">
        <f t="shared" si="276"/>
        <v>0</v>
      </c>
      <c r="BA439" s="68">
        <f t="shared" si="277"/>
        <v>0</v>
      </c>
      <c r="BC439" s="68">
        <f t="shared" si="263"/>
        <v>0</v>
      </c>
      <c r="BD439" s="285"/>
    </row>
    <row r="440" spans="1:56" s="68" customFormat="1" ht="22.5">
      <c r="A440" s="200"/>
      <c r="B440" s="200"/>
      <c r="C440" s="200" t="s">
        <v>354</v>
      </c>
      <c r="D440" s="200" t="s">
        <v>204</v>
      </c>
      <c r="E440" s="200" t="s">
        <v>352</v>
      </c>
      <c r="F440" s="200" t="s">
        <v>1115</v>
      </c>
      <c r="G440" s="200" t="s">
        <v>163</v>
      </c>
      <c r="H440" s="201" t="s">
        <v>287</v>
      </c>
      <c r="I440" s="202">
        <v>23.88</v>
      </c>
      <c r="J440" s="200" t="s">
        <v>560</v>
      </c>
      <c r="K440" s="176">
        <v>3</v>
      </c>
      <c r="L440" s="176">
        <v>1</v>
      </c>
      <c r="M440" s="176"/>
      <c r="N440" s="286">
        <v>3</v>
      </c>
      <c r="O440" s="286">
        <v>3</v>
      </c>
      <c r="P440" s="176"/>
      <c r="Q440" s="203">
        <f t="shared" si="269"/>
        <v>3</v>
      </c>
      <c r="R440" s="203">
        <f t="shared" si="270"/>
        <v>3</v>
      </c>
      <c r="S440" s="203">
        <f t="shared" si="271"/>
        <v>0</v>
      </c>
      <c r="T440" s="203">
        <f t="shared" si="272"/>
        <v>0</v>
      </c>
      <c r="U440" s="203">
        <f t="shared" si="273"/>
        <v>0</v>
      </c>
      <c r="V440" s="175">
        <f>IF(Q440&gt;0,VLOOKUP(Q440,Jahresfaktoren!$A$11:$B$24,2,),0)</f>
        <v>152</v>
      </c>
      <c r="W440" s="175">
        <f>IF(R440&gt;0,VLOOKUP(R440,Jahresfaktoren!$D$11:$E$24,2,),0)</f>
        <v>150</v>
      </c>
      <c r="X440" s="175">
        <f>IF(S440&gt;0,VLOOKUP(S440,Jahresfaktoren!$A$28:$B$29,2,),0)</f>
        <v>0</v>
      </c>
      <c r="Y440" s="175">
        <f>IF(T440&gt;0,VLOOKUP(T440,Jahresfaktoren!$A$28:$B$29,2,),0)</f>
        <v>0</v>
      </c>
      <c r="Z440" s="175">
        <f>IF(U440&gt;0,VLOOKUP(U440,Jahresfaktoren!$A$32:$B$33,2,),)</f>
        <v>0</v>
      </c>
      <c r="AA440" s="177">
        <f t="shared" si="253"/>
        <v>3629.7599999999998</v>
      </c>
      <c r="AB440" s="177">
        <f t="shared" si="254"/>
        <v>3582</v>
      </c>
      <c r="AC440" s="177" t="str">
        <f t="shared" si="255"/>
        <v/>
      </c>
      <c r="AD440" s="177" t="str">
        <f t="shared" si="256"/>
        <v/>
      </c>
      <c r="AE440" s="177" t="str">
        <f t="shared" si="257"/>
        <v/>
      </c>
      <c r="AF440" s="178">
        <f>IF(Q440&gt;0,VLOOKUP(H440,Leistungszahlen!$A$11:$C$158,3,),0)</f>
        <v>0</v>
      </c>
      <c r="AG440" s="178">
        <f>IF(R440&gt;0,VLOOKUP(H440,Leistungszahlen!$A$11:$F$158,6,),IF(T440&gt;0,VLOOKUP(H440,Leistungszahlen!$A$11:$F$158,6,),0))</f>
        <v>0</v>
      </c>
      <c r="AH440" s="179" t="e">
        <f t="shared" si="264"/>
        <v>#DIV/0!</v>
      </c>
      <c r="AI440" s="179" t="e">
        <f t="shared" si="265"/>
        <v>#DIV/0!</v>
      </c>
      <c r="AJ440" s="179">
        <f t="shared" si="266"/>
        <v>0</v>
      </c>
      <c r="AK440" s="179">
        <f t="shared" si="267"/>
        <v>0</v>
      </c>
      <c r="AL440" s="179">
        <f t="shared" si="268"/>
        <v>0</v>
      </c>
      <c r="AM440" s="180">
        <f>IF(L440=1,Stundensätze!$D$13,IF(L440=2,Stundensätze!$D$17,IF(L440=4,Stundensätze!$D$21,"")))</f>
        <v>0</v>
      </c>
      <c r="AN440" s="180">
        <f>IF(L440=1,Stundensätze!$D$15,IF(L440=2,Stundensätze!$D$19,IF(L440=4,Stundensätze!$D$23,"")))</f>
        <v>0</v>
      </c>
      <c r="AO440" s="180" t="e">
        <f t="shared" si="258"/>
        <v>#DIV/0!</v>
      </c>
      <c r="AP440" s="180">
        <f t="shared" si="259"/>
        <v>0</v>
      </c>
      <c r="AQ440" s="192" t="e">
        <f t="shared" si="260"/>
        <v>#DIV/0!</v>
      </c>
      <c r="AR440" s="192" t="e">
        <f t="shared" si="261"/>
        <v>#DIV/0!</v>
      </c>
      <c r="AS440" s="193" t="e">
        <f t="shared" si="262"/>
        <v>#DIV/0!</v>
      </c>
      <c r="AT440" s="258" t="str">
        <f>IF(K440=0,0,VLOOKUP(K440,Kostenstellen!A:B,2,FALSE))</f>
        <v xml:space="preserve">Rosentrittklinik         </v>
      </c>
      <c r="AU440" s="68" t="str">
        <f t="shared" si="274"/>
        <v>A1</v>
      </c>
      <c r="AV440" s="68" t="str">
        <f t="shared" si="275"/>
        <v>A1</v>
      </c>
      <c r="AW440" s="68">
        <f>IF(AF440=0,0,VLOOKUP($H440,Leistungszahlen!$A$11:$H$158,4,FALSE))</f>
        <v>0</v>
      </c>
      <c r="AX440" s="68">
        <f>IF(AF440=0,0,VLOOKUP($H440,Leistungszahlen!$A$11:$H$158,5,FALSE))</f>
        <v>0</v>
      </c>
      <c r="AY440" s="68">
        <f>IF(AG440=0,0,VLOOKUP($H440,Leistungszahlen!$A$11:$H$158,6,FALSE))</f>
        <v>0</v>
      </c>
      <c r="AZ440" s="68">
        <f t="shared" si="276"/>
        <v>0</v>
      </c>
      <c r="BA440" s="68">
        <f t="shared" si="277"/>
        <v>0</v>
      </c>
      <c r="BC440" s="68">
        <f t="shared" si="263"/>
        <v>0</v>
      </c>
      <c r="BD440" s="285"/>
    </row>
    <row r="441" spans="1:56" s="68" customFormat="1" ht="22.5">
      <c r="A441" s="200"/>
      <c r="B441" s="200"/>
      <c r="C441" s="200" t="s">
        <v>354</v>
      </c>
      <c r="D441" s="200" t="s">
        <v>204</v>
      </c>
      <c r="E441" s="200" t="s">
        <v>352</v>
      </c>
      <c r="F441" s="200" t="s">
        <v>1115</v>
      </c>
      <c r="G441" s="200" t="s">
        <v>265</v>
      </c>
      <c r="H441" s="201" t="s">
        <v>200</v>
      </c>
      <c r="I441" s="202">
        <v>4.96</v>
      </c>
      <c r="J441" s="200" t="s">
        <v>778</v>
      </c>
      <c r="K441" s="176">
        <v>3</v>
      </c>
      <c r="L441" s="176">
        <v>1</v>
      </c>
      <c r="M441" s="176"/>
      <c r="N441" s="286">
        <v>6</v>
      </c>
      <c r="O441" s="286"/>
      <c r="P441" s="176"/>
      <c r="Q441" s="203">
        <f t="shared" si="269"/>
        <v>6</v>
      </c>
      <c r="R441" s="203">
        <f t="shared" si="270"/>
        <v>0</v>
      </c>
      <c r="S441" s="203">
        <f t="shared" si="271"/>
        <v>0</v>
      </c>
      <c r="T441" s="203">
        <f t="shared" si="272"/>
        <v>0</v>
      </c>
      <c r="U441" s="203">
        <f t="shared" si="273"/>
        <v>0</v>
      </c>
      <c r="V441" s="175">
        <f>IF(Q441&gt;0,VLOOKUP(Q441,Jahresfaktoren!$A$11:$B$24,2,),0)</f>
        <v>302</v>
      </c>
      <c r="W441" s="175">
        <f>IF(R441&gt;0,VLOOKUP(R441,Jahresfaktoren!$D$11:$E$24,2,),0)</f>
        <v>0</v>
      </c>
      <c r="X441" s="175">
        <f>IF(S441&gt;0,VLOOKUP(S441,Jahresfaktoren!$A$28:$B$29,2,),0)</f>
        <v>0</v>
      </c>
      <c r="Y441" s="175">
        <f>IF(T441&gt;0,VLOOKUP(T441,Jahresfaktoren!$A$28:$B$29,2,),0)</f>
        <v>0</v>
      </c>
      <c r="Z441" s="175">
        <f>IF(U441&gt;0,VLOOKUP(U441,Jahresfaktoren!$A$32:$B$33,2,),)</f>
        <v>0</v>
      </c>
      <c r="AA441" s="177">
        <f t="shared" si="253"/>
        <v>1497.92</v>
      </c>
      <c r="AB441" s="177" t="str">
        <f t="shared" si="254"/>
        <v/>
      </c>
      <c r="AC441" s="177" t="str">
        <f t="shared" si="255"/>
        <v/>
      </c>
      <c r="AD441" s="177" t="str">
        <f t="shared" si="256"/>
        <v/>
      </c>
      <c r="AE441" s="177" t="str">
        <f t="shared" si="257"/>
        <v/>
      </c>
      <c r="AF441" s="178">
        <f>IF(Q441&gt;0,VLOOKUP(H441,Leistungszahlen!$A$11:$C$158,3,),0)</f>
        <v>0</v>
      </c>
      <c r="AG441" s="178">
        <f>IF(R441&gt;0,VLOOKUP(H441,Leistungszahlen!$A$11:$F$158,6,),IF(T441&gt;0,VLOOKUP(H441,Leistungszahlen!$A$11:$F$158,6,),0))</f>
        <v>0</v>
      </c>
      <c r="AH441" s="179" t="e">
        <f t="shared" si="264"/>
        <v>#DIV/0!</v>
      </c>
      <c r="AI441" s="179">
        <f t="shared" si="265"/>
        <v>0</v>
      </c>
      <c r="AJ441" s="179">
        <f t="shared" si="266"/>
        <v>0</v>
      </c>
      <c r="AK441" s="179">
        <f t="shared" si="267"/>
        <v>0</v>
      </c>
      <c r="AL441" s="179">
        <f t="shared" si="268"/>
        <v>0</v>
      </c>
      <c r="AM441" s="180">
        <f>IF(L441=1,Stundensätze!$D$13,IF(L441=2,Stundensätze!$D$17,IF(L441=4,Stundensätze!$D$21,"")))</f>
        <v>0</v>
      </c>
      <c r="AN441" s="180">
        <f>IF(L441=1,Stundensätze!$D$15,IF(L441=2,Stundensätze!$D$19,IF(L441=4,Stundensätze!$D$23,"")))</f>
        <v>0</v>
      </c>
      <c r="AO441" s="180" t="e">
        <f t="shared" si="258"/>
        <v>#DIV/0!</v>
      </c>
      <c r="AP441" s="180">
        <f t="shared" si="259"/>
        <v>0</v>
      </c>
      <c r="AQ441" s="192" t="e">
        <f t="shared" si="260"/>
        <v>#DIV/0!</v>
      </c>
      <c r="AR441" s="192" t="e">
        <f t="shared" si="261"/>
        <v>#DIV/0!</v>
      </c>
      <c r="AS441" s="193" t="e">
        <f t="shared" si="262"/>
        <v>#DIV/0!</v>
      </c>
      <c r="AT441" s="258" t="str">
        <f>IF(K441=0,0,VLOOKUP(K441,Kostenstellen!A:B,2,FALSE))</f>
        <v xml:space="preserve">Rosentrittklinik         </v>
      </c>
      <c r="AU441" s="68" t="str">
        <f t="shared" si="274"/>
        <v>B</v>
      </c>
      <c r="AV441" s="68" t="str">
        <f t="shared" si="275"/>
        <v/>
      </c>
      <c r="AW441" s="68">
        <f>IF(AF441=0,0,VLOOKUP($H441,Leistungszahlen!$A$11:$H$158,4,FALSE))</f>
        <v>0</v>
      </c>
      <c r="AX441" s="68">
        <f>IF(AF441=0,0,VLOOKUP($H441,Leistungszahlen!$A$11:$H$158,5,FALSE))</f>
        <v>0</v>
      </c>
      <c r="AY441" s="68">
        <f>IF(AG441=0,0,VLOOKUP($H441,Leistungszahlen!$A$11:$H$158,6,FALSE))</f>
        <v>0</v>
      </c>
      <c r="AZ441" s="68">
        <f t="shared" si="276"/>
        <v>0</v>
      </c>
      <c r="BA441" s="68">
        <f t="shared" si="277"/>
        <v>0</v>
      </c>
      <c r="BC441" s="68">
        <f t="shared" si="263"/>
        <v>0</v>
      </c>
      <c r="BD441" s="285"/>
    </row>
    <row r="442" spans="1:56" s="68" customFormat="1" ht="22.5">
      <c r="A442" s="200"/>
      <c r="B442" s="200"/>
      <c r="C442" s="200" t="s">
        <v>354</v>
      </c>
      <c r="D442" s="200" t="s">
        <v>204</v>
      </c>
      <c r="E442" s="200" t="s">
        <v>352</v>
      </c>
      <c r="F442" s="200" t="s">
        <v>1116</v>
      </c>
      <c r="G442" s="200" t="s">
        <v>163</v>
      </c>
      <c r="H442" s="201" t="s">
        <v>287</v>
      </c>
      <c r="I442" s="202">
        <v>23.88</v>
      </c>
      <c r="J442" s="200" t="s">
        <v>560</v>
      </c>
      <c r="K442" s="176">
        <v>3</v>
      </c>
      <c r="L442" s="176">
        <v>1</v>
      </c>
      <c r="M442" s="176"/>
      <c r="N442" s="286">
        <v>3</v>
      </c>
      <c r="O442" s="286">
        <v>3</v>
      </c>
      <c r="P442" s="176"/>
      <c r="Q442" s="203">
        <f t="shared" si="269"/>
        <v>3</v>
      </c>
      <c r="R442" s="203">
        <f t="shared" si="270"/>
        <v>3</v>
      </c>
      <c r="S442" s="203">
        <f t="shared" si="271"/>
        <v>0</v>
      </c>
      <c r="T442" s="203">
        <f t="shared" si="272"/>
        <v>0</v>
      </c>
      <c r="U442" s="203">
        <f t="shared" si="273"/>
        <v>0</v>
      </c>
      <c r="V442" s="175">
        <f>IF(Q442&gt;0,VLOOKUP(Q442,Jahresfaktoren!$A$11:$B$24,2,),0)</f>
        <v>152</v>
      </c>
      <c r="W442" s="175">
        <f>IF(R442&gt;0,VLOOKUP(R442,Jahresfaktoren!$D$11:$E$24,2,),0)</f>
        <v>150</v>
      </c>
      <c r="X442" s="175">
        <f>IF(S442&gt;0,VLOOKUP(S442,Jahresfaktoren!$A$28:$B$29,2,),0)</f>
        <v>0</v>
      </c>
      <c r="Y442" s="175">
        <f>IF(T442&gt;0,VLOOKUP(T442,Jahresfaktoren!$A$28:$B$29,2,),0)</f>
        <v>0</v>
      </c>
      <c r="Z442" s="175">
        <f>IF(U442&gt;0,VLOOKUP(U442,Jahresfaktoren!$A$32:$B$33,2,),)</f>
        <v>0</v>
      </c>
      <c r="AA442" s="177">
        <f t="shared" si="253"/>
        <v>3629.7599999999998</v>
      </c>
      <c r="AB442" s="177">
        <f t="shared" si="254"/>
        <v>3582</v>
      </c>
      <c r="AC442" s="177" t="str">
        <f t="shared" si="255"/>
        <v/>
      </c>
      <c r="AD442" s="177" t="str">
        <f t="shared" si="256"/>
        <v/>
      </c>
      <c r="AE442" s="177" t="str">
        <f t="shared" si="257"/>
        <v/>
      </c>
      <c r="AF442" s="178">
        <f>IF(Q442&gt;0,VLOOKUP(H442,Leistungszahlen!$A$11:$C$158,3,),0)</f>
        <v>0</v>
      </c>
      <c r="AG442" s="178">
        <f>IF(R442&gt;0,VLOOKUP(H442,Leistungszahlen!$A$11:$F$158,6,),IF(T442&gt;0,VLOOKUP(H442,Leistungszahlen!$A$11:$F$158,6,),0))</f>
        <v>0</v>
      </c>
      <c r="AH442" s="179" t="e">
        <f t="shared" si="264"/>
        <v>#DIV/0!</v>
      </c>
      <c r="AI442" s="179" t="e">
        <f t="shared" si="265"/>
        <v>#DIV/0!</v>
      </c>
      <c r="AJ442" s="179">
        <f t="shared" si="266"/>
        <v>0</v>
      </c>
      <c r="AK442" s="179">
        <f t="shared" si="267"/>
        <v>0</v>
      </c>
      <c r="AL442" s="179">
        <f t="shared" si="268"/>
        <v>0</v>
      </c>
      <c r="AM442" s="180">
        <f>IF(L442=1,Stundensätze!$D$13,IF(L442=2,Stundensätze!$D$17,IF(L442=4,Stundensätze!$D$21,"")))</f>
        <v>0</v>
      </c>
      <c r="AN442" s="180">
        <f>IF(L442=1,Stundensätze!$D$15,IF(L442=2,Stundensätze!$D$19,IF(L442=4,Stundensätze!$D$23,"")))</f>
        <v>0</v>
      </c>
      <c r="AO442" s="180" t="e">
        <f t="shared" si="258"/>
        <v>#DIV/0!</v>
      </c>
      <c r="AP442" s="180">
        <f t="shared" si="259"/>
        <v>0</v>
      </c>
      <c r="AQ442" s="192" t="e">
        <f t="shared" si="260"/>
        <v>#DIV/0!</v>
      </c>
      <c r="AR442" s="192" t="e">
        <f t="shared" si="261"/>
        <v>#DIV/0!</v>
      </c>
      <c r="AS442" s="193" t="e">
        <f t="shared" si="262"/>
        <v>#DIV/0!</v>
      </c>
      <c r="AT442" s="258" t="str">
        <f>IF(K442=0,0,VLOOKUP(K442,Kostenstellen!A:B,2,FALSE))</f>
        <v xml:space="preserve">Rosentrittklinik         </v>
      </c>
      <c r="AU442" s="68" t="str">
        <f t="shared" si="274"/>
        <v>A1</v>
      </c>
      <c r="AV442" s="68" t="str">
        <f t="shared" si="275"/>
        <v>A1</v>
      </c>
      <c r="AW442" s="68">
        <f>IF(AF442=0,0,VLOOKUP($H442,Leistungszahlen!$A$11:$H$158,4,FALSE))</f>
        <v>0</v>
      </c>
      <c r="AX442" s="68">
        <f>IF(AF442=0,0,VLOOKUP($H442,Leistungszahlen!$A$11:$H$158,5,FALSE))</f>
        <v>0</v>
      </c>
      <c r="AY442" s="68">
        <f>IF(AG442=0,0,VLOOKUP($H442,Leistungszahlen!$A$11:$H$158,6,FALSE))</f>
        <v>0</v>
      </c>
      <c r="AZ442" s="68">
        <f t="shared" si="276"/>
        <v>0</v>
      </c>
      <c r="BA442" s="68">
        <f t="shared" si="277"/>
        <v>0</v>
      </c>
      <c r="BC442" s="68">
        <f t="shared" si="263"/>
        <v>0</v>
      </c>
      <c r="BD442" s="285"/>
    </row>
    <row r="443" spans="1:56" s="68" customFormat="1" ht="22.5">
      <c r="A443" s="200"/>
      <c r="B443" s="200"/>
      <c r="C443" s="200" t="s">
        <v>354</v>
      </c>
      <c r="D443" s="200" t="s">
        <v>204</v>
      </c>
      <c r="E443" s="200" t="s">
        <v>352</v>
      </c>
      <c r="F443" s="200" t="s">
        <v>1116</v>
      </c>
      <c r="G443" s="200" t="s">
        <v>265</v>
      </c>
      <c r="H443" s="201" t="s">
        <v>200</v>
      </c>
      <c r="I443" s="202">
        <v>4.96</v>
      </c>
      <c r="J443" s="200" t="s">
        <v>778</v>
      </c>
      <c r="K443" s="176">
        <v>3</v>
      </c>
      <c r="L443" s="176">
        <v>1</v>
      </c>
      <c r="M443" s="176"/>
      <c r="N443" s="286">
        <v>6</v>
      </c>
      <c r="O443" s="286"/>
      <c r="P443" s="176"/>
      <c r="Q443" s="203">
        <f t="shared" si="269"/>
        <v>6</v>
      </c>
      <c r="R443" s="203">
        <f t="shared" si="270"/>
        <v>0</v>
      </c>
      <c r="S443" s="203">
        <f t="shared" si="271"/>
        <v>0</v>
      </c>
      <c r="T443" s="203">
        <f t="shared" si="272"/>
        <v>0</v>
      </c>
      <c r="U443" s="203">
        <f t="shared" si="273"/>
        <v>0</v>
      </c>
      <c r="V443" s="175">
        <f>IF(Q443&gt;0,VLOOKUP(Q443,Jahresfaktoren!$A$11:$B$24,2,),0)</f>
        <v>302</v>
      </c>
      <c r="W443" s="175">
        <f>IF(R443&gt;0,VLOOKUP(R443,Jahresfaktoren!$D$11:$E$24,2,),0)</f>
        <v>0</v>
      </c>
      <c r="X443" s="175">
        <f>IF(S443&gt;0,VLOOKUP(S443,Jahresfaktoren!$A$28:$B$29,2,),0)</f>
        <v>0</v>
      </c>
      <c r="Y443" s="175">
        <f>IF(T443&gt;0,VLOOKUP(T443,Jahresfaktoren!$A$28:$B$29,2,),0)</f>
        <v>0</v>
      </c>
      <c r="Z443" s="175">
        <f>IF(U443&gt;0,VLOOKUP(U443,Jahresfaktoren!$A$32:$B$33,2,),)</f>
        <v>0</v>
      </c>
      <c r="AA443" s="177">
        <f t="shared" si="253"/>
        <v>1497.92</v>
      </c>
      <c r="AB443" s="177" t="str">
        <f t="shared" si="254"/>
        <v/>
      </c>
      <c r="AC443" s="177" t="str">
        <f t="shared" si="255"/>
        <v/>
      </c>
      <c r="AD443" s="177" t="str">
        <f t="shared" si="256"/>
        <v/>
      </c>
      <c r="AE443" s="177" t="str">
        <f t="shared" si="257"/>
        <v/>
      </c>
      <c r="AF443" s="178">
        <f>IF(Q443&gt;0,VLOOKUP(H443,Leistungszahlen!$A$11:$C$158,3,),0)</f>
        <v>0</v>
      </c>
      <c r="AG443" s="178">
        <f>IF(R443&gt;0,VLOOKUP(H443,Leistungszahlen!$A$11:$F$158,6,),IF(T443&gt;0,VLOOKUP(H443,Leistungszahlen!$A$11:$F$158,6,),0))</f>
        <v>0</v>
      </c>
      <c r="AH443" s="179" t="e">
        <f t="shared" si="264"/>
        <v>#DIV/0!</v>
      </c>
      <c r="AI443" s="179">
        <f t="shared" si="265"/>
        <v>0</v>
      </c>
      <c r="AJ443" s="179">
        <f t="shared" si="266"/>
        <v>0</v>
      </c>
      <c r="AK443" s="179">
        <f t="shared" si="267"/>
        <v>0</v>
      </c>
      <c r="AL443" s="179">
        <f t="shared" si="268"/>
        <v>0</v>
      </c>
      <c r="AM443" s="180">
        <f>IF(L443=1,Stundensätze!$D$13,IF(L443=2,Stundensätze!$D$17,IF(L443=4,Stundensätze!$D$21,"")))</f>
        <v>0</v>
      </c>
      <c r="AN443" s="180">
        <f>IF(L443=1,Stundensätze!$D$15,IF(L443=2,Stundensätze!$D$19,IF(L443=4,Stundensätze!$D$23,"")))</f>
        <v>0</v>
      </c>
      <c r="AO443" s="180" t="e">
        <f t="shared" si="258"/>
        <v>#DIV/0!</v>
      </c>
      <c r="AP443" s="180">
        <f t="shared" si="259"/>
        <v>0</v>
      </c>
      <c r="AQ443" s="192" t="e">
        <f t="shared" si="260"/>
        <v>#DIV/0!</v>
      </c>
      <c r="AR443" s="192" t="e">
        <f t="shared" si="261"/>
        <v>#DIV/0!</v>
      </c>
      <c r="AS443" s="193" t="e">
        <f t="shared" si="262"/>
        <v>#DIV/0!</v>
      </c>
      <c r="AT443" s="258" t="str">
        <f>IF(K443=0,0,VLOOKUP(K443,Kostenstellen!A:B,2,FALSE))</f>
        <v xml:space="preserve">Rosentrittklinik         </v>
      </c>
      <c r="AU443" s="68" t="str">
        <f t="shared" si="274"/>
        <v>B</v>
      </c>
      <c r="AV443" s="68" t="str">
        <f t="shared" si="275"/>
        <v/>
      </c>
      <c r="AW443" s="68">
        <f>IF(AF443=0,0,VLOOKUP($H443,Leistungszahlen!$A$11:$H$158,4,FALSE))</f>
        <v>0</v>
      </c>
      <c r="AX443" s="68">
        <f>IF(AF443=0,0,VLOOKUP($H443,Leistungszahlen!$A$11:$H$158,5,FALSE))</f>
        <v>0</v>
      </c>
      <c r="AY443" s="68">
        <f>IF(AG443=0,0,VLOOKUP($H443,Leistungszahlen!$A$11:$H$158,6,FALSE))</f>
        <v>0</v>
      </c>
      <c r="AZ443" s="68">
        <f t="shared" si="276"/>
        <v>0</v>
      </c>
      <c r="BA443" s="68">
        <f t="shared" si="277"/>
        <v>0</v>
      </c>
      <c r="BC443" s="68">
        <f t="shared" si="263"/>
        <v>0</v>
      </c>
      <c r="BD443" s="285"/>
    </row>
    <row r="444" spans="1:56" s="68" customFormat="1" ht="22.5">
      <c r="A444" s="200"/>
      <c r="B444" s="200"/>
      <c r="C444" s="200" t="s">
        <v>354</v>
      </c>
      <c r="D444" s="200" t="s">
        <v>204</v>
      </c>
      <c r="E444" s="200" t="s">
        <v>352</v>
      </c>
      <c r="F444" s="200" t="s">
        <v>1117</v>
      </c>
      <c r="G444" s="200" t="s">
        <v>163</v>
      </c>
      <c r="H444" s="201" t="s">
        <v>288</v>
      </c>
      <c r="I444" s="202">
        <v>24.77</v>
      </c>
      <c r="J444" s="200" t="s">
        <v>560</v>
      </c>
      <c r="K444" s="176">
        <v>3</v>
      </c>
      <c r="L444" s="176">
        <v>1</v>
      </c>
      <c r="M444" s="176"/>
      <c r="N444" s="286">
        <v>3</v>
      </c>
      <c r="O444" s="286">
        <v>3</v>
      </c>
      <c r="P444" s="176"/>
      <c r="Q444" s="203">
        <f t="shared" si="269"/>
        <v>3</v>
      </c>
      <c r="R444" s="203">
        <f t="shared" si="270"/>
        <v>3</v>
      </c>
      <c r="S444" s="203">
        <f t="shared" si="271"/>
        <v>0</v>
      </c>
      <c r="T444" s="203">
        <f t="shared" si="272"/>
        <v>0</v>
      </c>
      <c r="U444" s="203">
        <f t="shared" si="273"/>
        <v>0</v>
      </c>
      <c r="V444" s="175">
        <f>IF(Q444&gt;0,VLOOKUP(Q444,Jahresfaktoren!$A$11:$B$24,2,),0)</f>
        <v>152</v>
      </c>
      <c r="W444" s="175">
        <f>IF(R444&gt;0,VLOOKUP(R444,Jahresfaktoren!$D$11:$E$24,2,),0)</f>
        <v>150</v>
      </c>
      <c r="X444" s="175">
        <f>IF(S444&gt;0,VLOOKUP(S444,Jahresfaktoren!$A$28:$B$29,2,),0)</f>
        <v>0</v>
      </c>
      <c r="Y444" s="175">
        <f>IF(T444&gt;0,VLOOKUP(T444,Jahresfaktoren!$A$28:$B$29,2,),0)</f>
        <v>0</v>
      </c>
      <c r="Z444" s="175">
        <f>IF(U444&gt;0,VLOOKUP(U444,Jahresfaktoren!$A$32:$B$33,2,),)</f>
        <v>0</v>
      </c>
      <c r="AA444" s="177">
        <f t="shared" si="253"/>
        <v>3765.04</v>
      </c>
      <c r="AB444" s="177">
        <f t="shared" si="254"/>
        <v>3715.5</v>
      </c>
      <c r="AC444" s="177" t="str">
        <f t="shared" si="255"/>
        <v/>
      </c>
      <c r="AD444" s="177" t="str">
        <f t="shared" si="256"/>
        <v/>
      </c>
      <c r="AE444" s="177" t="str">
        <f t="shared" si="257"/>
        <v/>
      </c>
      <c r="AF444" s="178">
        <f>IF(Q444&gt;0,VLOOKUP(H444,Leistungszahlen!$A$11:$C$158,3,),0)</f>
        <v>0</v>
      </c>
      <c r="AG444" s="178">
        <f>IF(R444&gt;0,VLOOKUP(H444,Leistungszahlen!$A$11:$F$158,6,),IF(T444&gt;0,VLOOKUP(H444,Leistungszahlen!$A$11:$F$158,6,),0))</f>
        <v>0</v>
      </c>
      <c r="AH444" s="179" t="e">
        <f t="shared" si="264"/>
        <v>#DIV/0!</v>
      </c>
      <c r="AI444" s="179" t="e">
        <f t="shared" si="265"/>
        <v>#DIV/0!</v>
      </c>
      <c r="AJ444" s="179">
        <f t="shared" si="266"/>
        <v>0</v>
      </c>
      <c r="AK444" s="179">
        <f t="shared" si="267"/>
        <v>0</v>
      </c>
      <c r="AL444" s="179">
        <f t="shared" si="268"/>
        <v>0</v>
      </c>
      <c r="AM444" s="180">
        <f>IF(L444=1,Stundensätze!$D$13,IF(L444=2,Stundensätze!$D$17,IF(L444=4,Stundensätze!$D$21,"")))</f>
        <v>0</v>
      </c>
      <c r="AN444" s="180">
        <f>IF(L444=1,Stundensätze!$D$15,IF(L444=2,Stundensätze!$D$19,IF(L444=4,Stundensätze!$D$23,"")))</f>
        <v>0</v>
      </c>
      <c r="AO444" s="180" t="e">
        <f t="shared" si="258"/>
        <v>#DIV/0!</v>
      </c>
      <c r="AP444" s="180">
        <f t="shared" si="259"/>
        <v>0</v>
      </c>
      <c r="AQ444" s="192" t="e">
        <f t="shared" si="260"/>
        <v>#DIV/0!</v>
      </c>
      <c r="AR444" s="192" t="e">
        <f t="shared" si="261"/>
        <v>#DIV/0!</v>
      </c>
      <c r="AS444" s="193" t="e">
        <f t="shared" si="262"/>
        <v>#DIV/0!</v>
      </c>
      <c r="AT444" s="258" t="str">
        <f>IF(K444=0,0,VLOOKUP(K444,Kostenstellen!A:B,2,FALSE))</f>
        <v xml:space="preserve">Rosentrittklinik         </v>
      </c>
      <c r="AU444" s="68" t="str">
        <f t="shared" si="274"/>
        <v>A2</v>
      </c>
      <c r="AV444" s="68" t="str">
        <f t="shared" si="275"/>
        <v>A2</v>
      </c>
      <c r="AW444" s="68">
        <f>IF(AF444=0,0,VLOOKUP($H444,Leistungszahlen!$A$11:$H$158,4,FALSE))</f>
        <v>0</v>
      </c>
      <c r="AX444" s="68">
        <f>IF(AF444=0,0,VLOOKUP($H444,Leistungszahlen!$A$11:$H$158,5,FALSE))</f>
        <v>0</v>
      </c>
      <c r="AY444" s="68">
        <f>IF(AG444=0,0,VLOOKUP($H444,Leistungszahlen!$A$11:$H$158,6,FALSE))</f>
        <v>0</v>
      </c>
      <c r="AZ444" s="68">
        <f t="shared" si="276"/>
        <v>0</v>
      </c>
      <c r="BA444" s="68">
        <f t="shared" si="277"/>
        <v>0</v>
      </c>
      <c r="BC444" s="68">
        <f t="shared" si="263"/>
        <v>0</v>
      </c>
      <c r="BD444" s="285"/>
    </row>
    <row r="445" spans="1:56" s="68" customFormat="1" ht="22.5">
      <c r="A445" s="200"/>
      <c r="B445" s="200"/>
      <c r="C445" s="200" t="s">
        <v>354</v>
      </c>
      <c r="D445" s="200" t="s">
        <v>204</v>
      </c>
      <c r="E445" s="200" t="s">
        <v>352</v>
      </c>
      <c r="F445" s="200" t="s">
        <v>1117</v>
      </c>
      <c r="G445" s="200" t="s">
        <v>265</v>
      </c>
      <c r="H445" s="201" t="s">
        <v>200</v>
      </c>
      <c r="I445" s="202">
        <v>4.7300000000000004</v>
      </c>
      <c r="J445" s="200" t="s">
        <v>778</v>
      </c>
      <c r="K445" s="176">
        <v>3</v>
      </c>
      <c r="L445" s="176">
        <v>1</v>
      </c>
      <c r="M445" s="176"/>
      <c r="N445" s="286">
        <v>6</v>
      </c>
      <c r="O445" s="286"/>
      <c r="P445" s="176"/>
      <c r="Q445" s="203">
        <f t="shared" si="269"/>
        <v>6</v>
      </c>
      <c r="R445" s="203">
        <f t="shared" si="270"/>
        <v>0</v>
      </c>
      <c r="S445" s="203">
        <f t="shared" si="271"/>
        <v>0</v>
      </c>
      <c r="T445" s="203">
        <f t="shared" si="272"/>
        <v>0</v>
      </c>
      <c r="U445" s="203">
        <f t="shared" si="273"/>
        <v>0</v>
      </c>
      <c r="V445" s="175">
        <f>IF(Q445&gt;0,VLOOKUP(Q445,Jahresfaktoren!$A$11:$B$24,2,),0)</f>
        <v>302</v>
      </c>
      <c r="W445" s="175">
        <f>IF(R445&gt;0,VLOOKUP(R445,Jahresfaktoren!$D$11:$E$24,2,),0)</f>
        <v>0</v>
      </c>
      <c r="X445" s="175">
        <f>IF(S445&gt;0,VLOOKUP(S445,Jahresfaktoren!$A$28:$B$29,2,),0)</f>
        <v>0</v>
      </c>
      <c r="Y445" s="175">
        <f>IF(T445&gt;0,VLOOKUP(T445,Jahresfaktoren!$A$28:$B$29,2,),0)</f>
        <v>0</v>
      </c>
      <c r="Z445" s="175">
        <f>IF(U445&gt;0,VLOOKUP(U445,Jahresfaktoren!$A$32:$B$33,2,),)</f>
        <v>0</v>
      </c>
      <c r="AA445" s="177">
        <f t="shared" ref="AA445:AA500" si="278">IF(Q445&gt;0,V445*I445,"")</f>
        <v>1428.46</v>
      </c>
      <c r="AB445" s="177" t="str">
        <f t="shared" ref="AB445:AB500" si="279">IF(R445&gt;0,W445*I445,"")</f>
        <v/>
      </c>
      <c r="AC445" s="177" t="str">
        <f t="shared" ref="AC445:AC500" si="280">IF(S445&gt;0,X445*I445,"")</f>
        <v/>
      </c>
      <c r="AD445" s="177" t="str">
        <f t="shared" ref="AD445:AD500" si="281">IF(T445&gt;0,Y445*I445,"")</f>
        <v/>
      </c>
      <c r="AE445" s="177" t="str">
        <f t="shared" ref="AE445:AE500" si="282">IF(U445&gt;0,Z445*I445,"")</f>
        <v/>
      </c>
      <c r="AF445" s="178">
        <f>IF(Q445&gt;0,VLOOKUP(H445,Leistungszahlen!$A$11:$C$158,3,),0)</f>
        <v>0</v>
      </c>
      <c r="AG445" s="178">
        <f>IF(R445&gt;0,VLOOKUP(H445,Leistungszahlen!$A$11:$F$158,6,),IF(T445&gt;0,VLOOKUP(H445,Leistungszahlen!$A$11:$F$158,6,),0))</f>
        <v>0</v>
      </c>
      <c r="AH445" s="179" t="e">
        <f t="shared" si="264"/>
        <v>#DIV/0!</v>
      </c>
      <c r="AI445" s="179">
        <f t="shared" si="265"/>
        <v>0</v>
      </c>
      <c r="AJ445" s="179">
        <f t="shared" si="266"/>
        <v>0</v>
      </c>
      <c r="AK445" s="179">
        <f t="shared" si="267"/>
        <v>0</v>
      </c>
      <c r="AL445" s="179">
        <f t="shared" si="268"/>
        <v>0</v>
      </c>
      <c r="AM445" s="180">
        <f>IF(L445=1,Stundensätze!$D$13,IF(L445=2,Stundensätze!$D$17,IF(L445=4,Stundensätze!$D$21,"")))</f>
        <v>0</v>
      </c>
      <c r="AN445" s="180">
        <f>IF(L445=1,Stundensätze!$D$15,IF(L445=2,Stundensätze!$D$19,IF(L445=4,Stundensätze!$D$23,"")))</f>
        <v>0</v>
      </c>
      <c r="AO445" s="180" t="e">
        <f t="shared" ref="AO445:AO500" si="283">IF(OR(Q445&gt;0,R445&gt;0),((AH445+AI445)*AM445),0)</f>
        <v>#DIV/0!</v>
      </c>
      <c r="AP445" s="180">
        <f t="shared" ref="AP445:AP500" si="284">IF(OR(S445&gt;0,T445&gt;0,U445&gt;0),((AJ445+AK445+AL445)*AN445),0)</f>
        <v>0</v>
      </c>
      <c r="AQ445" s="192" t="e">
        <f t="shared" ref="AQ445:AQ500" si="285">IF(I445&gt;0,AP445+AO445,"")</f>
        <v>#DIV/0!</v>
      </c>
      <c r="AR445" s="192" t="e">
        <f t="shared" ref="AR445:AR500" si="286">IF(I445&gt;0,AQ445/12,"")</f>
        <v>#DIV/0!</v>
      </c>
      <c r="AS445" s="193" t="e">
        <f t="shared" ref="AS445:AS500" si="287">IF(OR(Q445&gt;0,R445&gt;0,S445&gt;0,T445&gt;0,U445&gt;0),(SUM(AH445:AL445)),0)</f>
        <v>#DIV/0!</v>
      </c>
      <c r="AT445" s="258" t="str">
        <f>IF(K445=0,0,VLOOKUP(K445,Kostenstellen!A:B,2,FALSE))</f>
        <v xml:space="preserve">Rosentrittklinik         </v>
      </c>
      <c r="AU445" s="68" t="str">
        <f t="shared" si="274"/>
        <v>B</v>
      </c>
      <c r="AV445" s="68" t="str">
        <f t="shared" si="275"/>
        <v/>
      </c>
      <c r="AW445" s="68">
        <f>IF(AF445=0,0,VLOOKUP($H445,Leistungszahlen!$A$11:$H$158,4,FALSE))</f>
        <v>0</v>
      </c>
      <c r="AX445" s="68">
        <f>IF(AF445=0,0,VLOOKUP($H445,Leistungszahlen!$A$11:$H$158,5,FALSE))</f>
        <v>0</v>
      </c>
      <c r="AY445" s="68">
        <f>IF(AG445=0,0,VLOOKUP($H445,Leistungszahlen!$A$11:$H$158,6,FALSE))</f>
        <v>0</v>
      </c>
      <c r="AZ445" s="68">
        <f t="shared" si="276"/>
        <v>0</v>
      </c>
      <c r="BA445" s="68">
        <f t="shared" si="277"/>
        <v>0</v>
      </c>
      <c r="BC445" s="68">
        <f t="shared" ref="BC445:BC500" si="288">IF(BA445&gt;0,"Die Leistungswerte sind unter- oder überschritten",0)</f>
        <v>0</v>
      </c>
      <c r="BD445" s="285"/>
    </row>
    <row r="446" spans="1:56" s="68" customFormat="1" ht="22.5">
      <c r="A446" s="200"/>
      <c r="B446" s="200"/>
      <c r="C446" s="200" t="s">
        <v>354</v>
      </c>
      <c r="D446" s="200" t="s">
        <v>204</v>
      </c>
      <c r="E446" s="200" t="s">
        <v>352</v>
      </c>
      <c r="F446" s="200" t="s">
        <v>1118</v>
      </c>
      <c r="G446" s="200" t="s">
        <v>118</v>
      </c>
      <c r="H446" s="201" t="s">
        <v>221</v>
      </c>
      <c r="I446" s="202">
        <v>7.1</v>
      </c>
      <c r="J446" s="200" t="s">
        <v>560</v>
      </c>
      <c r="K446" s="176">
        <v>3</v>
      </c>
      <c r="L446" s="176">
        <v>1</v>
      </c>
      <c r="M446" s="176">
        <v>0</v>
      </c>
      <c r="N446" s="286">
        <v>1</v>
      </c>
      <c r="O446" s="286"/>
      <c r="P446" s="176"/>
      <c r="Q446" s="203">
        <f t="shared" si="269"/>
        <v>1</v>
      </c>
      <c r="R446" s="203">
        <f t="shared" si="270"/>
        <v>0</v>
      </c>
      <c r="S446" s="203">
        <f t="shared" si="271"/>
        <v>0</v>
      </c>
      <c r="T446" s="203">
        <f t="shared" si="272"/>
        <v>0</v>
      </c>
      <c r="U446" s="203">
        <f t="shared" si="273"/>
        <v>0</v>
      </c>
      <c r="V446" s="175">
        <f>IF(Q446&gt;0,VLOOKUP(Q446,Jahresfaktoren!$A$11:$B$24,2,),0)</f>
        <v>52</v>
      </c>
      <c r="W446" s="175">
        <f>IF(R446&gt;0,VLOOKUP(R446,Jahresfaktoren!$D$11:$E$24,2,),0)</f>
        <v>0</v>
      </c>
      <c r="X446" s="175">
        <f>IF(S446&gt;0,VLOOKUP(S446,Jahresfaktoren!$A$28:$B$29,2,),0)</f>
        <v>0</v>
      </c>
      <c r="Y446" s="175">
        <f>IF(T446&gt;0,VLOOKUP(T446,Jahresfaktoren!$A$28:$B$29,2,),0)</f>
        <v>0</v>
      </c>
      <c r="Z446" s="175">
        <f>IF(U446&gt;0,VLOOKUP(U446,Jahresfaktoren!$A$32:$B$33,2,),)</f>
        <v>0</v>
      </c>
      <c r="AA446" s="177">
        <f t="shared" si="278"/>
        <v>369.2</v>
      </c>
      <c r="AB446" s="177" t="str">
        <f t="shared" si="279"/>
        <v/>
      </c>
      <c r="AC446" s="177" t="str">
        <f t="shared" si="280"/>
        <v/>
      </c>
      <c r="AD446" s="177" t="str">
        <f t="shared" si="281"/>
        <v/>
      </c>
      <c r="AE446" s="177" t="str">
        <f t="shared" si="282"/>
        <v/>
      </c>
      <c r="AF446" s="178">
        <f>IF(Q446&gt;0,VLOOKUP(H446,Leistungszahlen!$A$11:$C$158,3,),0)</f>
        <v>0</v>
      </c>
      <c r="AG446" s="178">
        <f>IF(R446&gt;0,VLOOKUP(H446,Leistungszahlen!$A$11:$F$158,6,),IF(T446&gt;0,VLOOKUP(H446,Leistungszahlen!$A$11:$F$158,6,),0))</f>
        <v>0</v>
      </c>
      <c r="AH446" s="179" t="e">
        <f t="shared" si="264"/>
        <v>#DIV/0!</v>
      </c>
      <c r="AI446" s="179">
        <f t="shared" si="265"/>
        <v>0</v>
      </c>
      <c r="AJ446" s="179">
        <f t="shared" si="266"/>
        <v>0</v>
      </c>
      <c r="AK446" s="179">
        <f t="shared" si="267"/>
        <v>0</v>
      </c>
      <c r="AL446" s="179">
        <f t="shared" si="268"/>
        <v>0</v>
      </c>
      <c r="AM446" s="180">
        <f>IF(L446=1,Stundensätze!$D$13,IF(L446=2,Stundensätze!$D$17,IF(L446=4,Stundensätze!$D$21,"")))</f>
        <v>0</v>
      </c>
      <c r="AN446" s="180">
        <f>IF(L446=1,Stundensätze!$D$15,IF(L446=2,Stundensätze!$D$19,IF(L446=4,Stundensätze!$D$23,"")))</f>
        <v>0</v>
      </c>
      <c r="AO446" s="180" t="e">
        <f t="shared" si="283"/>
        <v>#DIV/0!</v>
      </c>
      <c r="AP446" s="180">
        <f t="shared" si="284"/>
        <v>0</v>
      </c>
      <c r="AQ446" s="192" t="e">
        <f t="shared" si="285"/>
        <v>#DIV/0!</v>
      </c>
      <c r="AR446" s="192" t="e">
        <f t="shared" si="286"/>
        <v>#DIV/0!</v>
      </c>
      <c r="AS446" s="193" t="e">
        <f t="shared" si="287"/>
        <v>#DIV/0!</v>
      </c>
      <c r="AT446" s="258" t="str">
        <f>IF(K446=0,0,VLOOKUP(K446,Kostenstellen!A:B,2,FALSE))</f>
        <v xml:space="preserve">Rosentrittklinik         </v>
      </c>
      <c r="AU446" s="68" t="str">
        <f t="shared" si="274"/>
        <v>Z</v>
      </c>
      <c r="AV446" s="68" t="str">
        <f t="shared" si="275"/>
        <v/>
      </c>
      <c r="AW446" s="68">
        <f>IF(AF446=0,0,VLOOKUP($H446,Leistungszahlen!$A$11:$H$158,4,FALSE))</f>
        <v>0</v>
      </c>
      <c r="AX446" s="68">
        <f>IF(AF446=0,0,VLOOKUP($H446,Leistungszahlen!$A$11:$H$158,5,FALSE))</f>
        <v>0</v>
      </c>
      <c r="AY446" s="68">
        <f>IF(AG446=0,0,VLOOKUP($H446,Leistungszahlen!$A$11:$H$158,6,FALSE))</f>
        <v>0</v>
      </c>
      <c r="AZ446" s="68">
        <f t="shared" si="276"/>
        <v>0</v>
      </c>
      <c r="BA446" s="68">
        <f t="shared" si="277"/>
        <v>0</v>
      </c>
      <c r="BC446" s="68">
        <f t="shared" si="288"/>
        <v>0</v>
      </c>
      <c r="BD446" s="285"/>
    </row>
    <row r="447" spans="1:56" s="68" customFormat="1" ht="22.5">
      <c r="A447" s="200"/>
      <c r="B447" s="200"/>
      <c r="C447" s="200" t="s">
        <v>354</v>
      </c>
      <c r="D447" s="200" t="s">
        <v>204</v>
      </c>
      <c r="E447" s="200" t="s">
        <v>352</v>
      </c>
      <c r="F447" s="200" t="s">
        <v>1118</v>
      </c>
      <c r="G447" s="200" t="s">
        <v>163</v>
      </c>
      <c r="H447" s="201" t="s">
        <v>288</v>
      </c>
      <c r="I447" s="202">
        <v>24.77</v>
      </c>
      <c r="J447" s="200" t="s">
        <v>560</v>
      </c>
      <c r="K447" s="176">
        <v>3</v>
      </c>
      <c r="L447" s="176">
        <v>1</v>
      </c>
      <c r="M447" s="176"/>
      <c r="N447" s="286">
        <v>3</v>
      </c>
      <c r="O447" s="286">
        <v>3</v>
      </c>
      <c r="P447" s="176"/>
      <c r="Q447" s="203">
        <f t="shared" si="269"/>
        <v>3</v>
      </c>
      <c r="R447" s="203">
        <f t="shared" si="270"/>
        <v>3</v>
      </c>
      <c r="S447" s="203">
        <f t="shared" si="271"/>
        <v>0</v>
      </c>
      <c r="T447" s="203">
        <f t="shared" si="272"/>
        <v>0</v>
      </c>
      <c r="U447" s="203">
        <f t="shared" si="273"/>
        <v>0</v>
      </c>
      <c r="V447" s="175">
        <f>IF(Q447&gt;0,VLOOKUP(Q447,Jahresfaktoren!$A$11:$B$24,2,),0)</f>
        <v>152</v>
      </c>
      <c r="W447" s="175">
        <f>IF(R447&gt;0,VLOOKUP(R447,Jahresfaktoren!$D$11:$E$24,2,),0)</f>
        <v>150</v>
      </c>
      <c r="X447" s="175">
        <f>IF(S447&gt;0,VLOOKUP(S447,Jahresfaktoren!$A$28:$B$29,2,),0)</f>
        <v>0</v>
      </c>
      <c r="Y447" s="175">
        <f>IF(T447&gt;0,VLOOKUP(T447,Jahresfaktoren!$A$28:$B$29,2,),0)</f>
        <v>0</v>
      </c>
      <c r="Z447" s="175">
        <f>IF(U447&gt;0,VLOOKUP(U447,Jahresfaktoren!$A$32:$B$33,2,),)</f>
        <v>0</v>
      </c>
      <c r="AA447" s="177">
        <f t="shared" si="278"/>
        <v>3765.04</v>
      </c>
      <c r="AB447" s="177">
        <f t="shared" si="279"/>
        <v>3715.5</v>
      </c>
      <c r="AC447" s="177" t="str">
        <f t="shared" si="280"/>
        <v/>
      </c>
      <c r="AD447" s="177" t="str">
        <f t="shared" si="281"/>
        <v/>
      </c>
      <c r="AE447" s="177" t="str">
        <f t="shared" si="282"/>
        <v/>
      </c>
      <c r="AF447" s="178">
        <f>IF(Q447&gt;0,VLOOKUP(H447,Leistungszahlen!$A$11:$C$158,3,),0)</f>
        <v>0</v>
      </c>
      <c r="AG447" s="178">
        <f>IF(R447&gt;0,VLOOKUP(H447,Leistungszahlen!$A$11:$F$158,6,),IF(T447&gt;0,VLOOKUP(H447,Leistungszahlen!$A$11:$F$158,6,),0))</f>
        <v>0</v>
      </c>
      <c r="AH447" s="179" t="e">
        <f t="shared" si="264"/>
        <v>#DIV/0!</v>
      </c>
      <c r="AI447" s="179" t="e">
        <f t="shared" si="265"/>
        <v>#DIV/0!</v>
      </c>
      <c r="AJ447" s="179">
        <f t="shared" si="266"/>
        <v>0</v>
      </c>
      <c r="AK447" s="179">
        <f t="shared" si="267"/>
        <v>0</v>
      </c>
      <c r="AL447" s="179">
        <f t="shared" si="268"/>
        <v>0</v>
      </c>
      <c r="AM447" s="180">
        <f>IF(L447=1,Stundensätze!$D$13,IF(L447=2,Stundensätze!$D$17,IF(L447=4,Stundensätze!$D$21,"")))</f>
        <v>0</v>
      </c>
      <c r="AN447" s="180">
        <f>IF(L447=1,Stundensätze!$D$15,IF(L447=2,Stundensätze!$D$19,IF(L447=4,Stundensätze!$D$23,"")))</f>
        <v>0</v>
      </c>
      <c r="AO447" s="180" t="e">
        <f t="shared" si="283"/>
        <v>#DIV/0!</v>
      </c>
      <c r="AP447" s="180">
        <f t="shared" si="284"/>
        <v>0</v>
      </c>
      <c r="AQ447" s="192" t="e">
        <f t="shared" si="285"/>
        <v>#DIV/0!</v>
      </c>
      <c r="AR447" s="192" t="e">
        <f t="shared" si="286"/>
        <v>#DIV/0!</v>
      </c>
      <c r="AS447" s="193" t="e">
        <f t="shared" si="287"/>
        <v>#DIV/0!</v>
      </c>
      <c r="AT447" s="258" t="str">
        <f>IF(K447=0,0,VLOOKUP(K447,Kostenstellen!A:B,2,FALSE))</f>
        <v xml:space="preserve">Rosentrittklinik         </v>
      </c>
      <c r="AU447" s="68" t="str">
        <f t="shared" si="274"/>
        <v>A2</v>
      </c>
      <c r="AV447" s="68" t="str">
        <f t="shared" si="275"/>
        <v>A2</v>
      </c>
      <c r="AW447" s="68">
        <f>IF(AF447=0,0,VLOOKUP($H447,Leistungszahlen!$A$11:$H$158,4,FALSE))</f>
        <v>0</v>
      </c>
      <c r="AX447" s="68">
        <f>IF(AF447=0,0,VLOOKUP($H447,Leistungszahlen!$A$11:$H$158,5,FALSE))</f>
        <v>0</v>
      </c>
      <c r="AY447" s="68">
        <f>IF(AG447=0,0,VLOOKUP($H447,Leistungszahlen!$A$11:$H$158,6,FALSE))</f>
        <v>0</v>
      </c>
      <c r="AZ447" s="68">
        <f t="shared" si="276"/>
        <v>0</v>
      </c>
      <c r="BA447" s="68">
        <f t="shared" si="277"/>
        <v>0</v>
      </c>
      <c r="BC447" s="68">
        <f t="shared" si="288"/>
        <v>0</v>
      </c>
      <c r="BD447" s="285"/>
    </row>
    <row r="448" spans="1:56" s="68" customFormat="1" ht="22.5">
      <c r="A448" s="200"/>
      <c r="B448" s="200"/>
      <c r="C448" s="200" t="s">
        <v>354</v>
      </c>
      <c r="D448" s="200" t="s">
        <v>204</v>
      </c>
      <c r="E448" s="200" t="s">
        <v>352</v>
      </c>
      <c r="F448" s="200" t="s">
        <v>1118</v>
      </c>
      <c r="G448" s="200" t="s">
        <v>265</v>
      </c>
      <c r="H448" s="201" t="s">
        <v>200</v>
      </c>
      <c r="I448" s="202">
        <v>4.7300000000000004</v>
      </c>
      <c r="J448" s="200" t="s">
        <v>778</v>
      </c>
      <c r="K448" s="176">
        <v>3</v>
      </c>
      <c r="L448" s="176">
        <v>1</v>
      </c>
      <c r="M448" s="176"/>
      <c r="N448" s="286">
        <v>6</v>
      </c>
      <c r="O448" s="286"/>
      <c r="P448" s="176"/>
      <c r="Q448" s="203">
        <f t="shared" si="269"/>
        <v>6</v>
      </c>
      <c r="R448" s="203">
        <f t="shared" si="270"/>
        <v>0</v>
      </c>
      <c r="S448" s="203">
        <f t="shared" si="271"/>
        <v>0</v>
      </c>
      <c r="T448" s="203">
        <f t="shared" si="272"/>
        <v>0</v>
      </c>
      <c r="U448" s="203">
        <f t="shared" si="273"/>
        <v>0</v>
      </c>
      <c r="V448" s="175">
        <f>IF(Q448&gt;0,VLOOKUP(Q448,Jahresfaktoren!$A$11:$B$24,2,),0)</f>
        <v>302</v>
      </c>
      <c r="W448" s="175">
        <f>IF(R448&gt;0,VLOOKUP(R448,Jahresfaktoren!$D$11:$E$24,2,),0)</f>
        <v>0</v>
      </c>
      <c r="X448" s="175">
        <f>IF(S448&gt;0,VLOOKUP(S448,Jahresfaktoren!$A$28:$B$29,2,),0)</f>
        <v>0</v>
      </c>
      <c r="Y448" s="175">
        <f>IF(T448&gt;0,VLOOKUP(T448,Jahresfaktoren!$A$28:$B$29,2,),0)</f>
        <v>0</v>
      </c>
      <c r="Z448" s="175">
        <f>IF(U448&gt;0,VLOOKUP(U448,Jahresfaktoren!$A$32:$B$33,2,),)</f>
        <v>0</v>
      </c>
      <c r="AA448" s="177">
        <f t="shared" si="278"/>
        <v>1428.46</v>
      </c>
      <c r="AB448" s="177" t="str">
        <f t="shared" si="279"/>
        <v/>
      </c>
      <c r="AC448" s="177" t="str">
        <f t="shared" si="280"/>
        <v/>
      </c>
      <c r="AD448" s="177" t="str">
        <f t="shared" si="281"/>
        <v/>
      </c>
      <c r="AE448" s="177" t="str">
        <f t="shared" si="282"/>
        <v/>
      </c>
      <c r="AF448" s="178">
        <f>IF(Q448&gt;0,VLOOKUP(H448,Leistungszahlen!$A$11:$C$158,3,),0)</f>
        <v>0</v>
      </c>
      <c r="AG448" s="178">
        <f>IF(R448&gt;0,VLOOKUP(H448,Leistungszahlen!$A$11:$F$158,6,),IF(T448&gt;0,VLOOKUP(H448,Leistungszahlen!$A$11:$F$158,6,),0))</f>
        <v>0</v>
      </c>
      <c r="AH448" s="179" t="e">
        <f t="shared" si="264"/>
        <v>#DIV/0!</v>
      </c>
      <c r="AI448" s="179">
        <f t="shared" si="265"/>
        <v>0</v>
      </c>
      <c r="AJ448" s="179">
        <f t="shared" si="266"/>
        <v>0</v>
      </c>
      <c r="AK448" s="179">
        <f t="shared" si="267"/>
        <v>0</v>
      </c>
      <c r="AL448" s="179">
        <f t="shared" si="268"/>
        <v>0</v>
      </c>
      <c r="AM448" s="180">
        <f>IF(L448=1,Stundensätze!$D$13,IF(L448=2,Stundensätze!$D$17,IF(L448=4,Stundensätze!$D$21,"")))</f>
        <v>0</v>
      </c>
      <c r="AN448" s="180">
        <f>IF(L448=1,Stundensätze!$D$15,IF(L448=2,Stundensätze!$D$19,IF(L448=4,Stundensätze!$D$23,"")))</f>
        <v>0</v>
      </c>
      <c r="AO448" s="180" t="e">
        <f t="shared" si="283"/>
        <v>#DIV/0!</v>
      </c>
      <c r="AP448" s="180">
        <f t="shared" si="284"/>
        <v>0</v>
      </c>
      <c r="AQ448" s="192" t="e">
        <f t="shared" si="285"/>
        <v>#DIV/0!</v>
      </c>
      <c r="AR448" s="192" t="e">
        <f t="shared" si="286"/>
        <v>#DIV/0!</v>
      </c>
      <c r="AS448" s="193" t="e">
        <f t="shared" si="287"/>
        <v>#DIV/0!</v>
      </c>
      <c r="AT448" s="258" t="str">
        <f>IF(K448=0,0,VLOOKUP(K448,Kostenstellen!A:B,2,FALSE))</f>
        <v xml:space="preserve">Rosentrittklinik         </v>
      </c>
      <c r="AU448" s="68" t="str">
        <f t="shared" si="274"/>
        <v>B</v>
      </c>
      <c r="AV448" s="68" t="str">
        <f t="shared" si="275"/>
        <v/>
      </c>
      <c r="AW448" s="68">
        <f>IF(AF448=0,0,VLOOKUP($H448,Leistungszahlen!$A$11:$H$158,4,FALSE))</f>
        <v>0</v>
      </c>
      <c r="AX448" s="68">
        <f>IF(AF448=0,0,VLOOKUP($H448,Leistungszahlen!$A$11:$H$158,5,FALSE))</f>
        <v>0</v>
      </c>
      <c r="AY448" s="68">
        <f>IF(AG448=0,0,VLOOKUP($H448,Leistungszahlen!$A$11:$H$158,6,FALSE))</f>
        <v>0</v>
      </c>
      <c r="AZ448" s="68">
        <f t="shared" si="276"/>
        <v>0</v>
      </c>
      <c r="BA448" s="68">
        <f t="shared" si="277"/>
        <v>0</v>
      </c>
      <c r="BC448" s="68">
        <f t="shared" si="288"/>
        <v>0</v>
      </c>
      <c r="BD448" s="285"/>
    </row>
    <row r="449" spans="1:56" s="68" customFormat="1" ht="22.5">
      <c r="A449" s="200"/>
      <c r="B449" s="200"/>
      <c r="C449" s="200" t="s">
        <v>354</v>
      </c>
      <c r="D449" s="200" t="s">
        <v>204</v>
      </c>
      <c r="E449" s="200" t="s">
        <v>352</v>
      </c>
      <c r="F449" s="200" t="s">
        <v>1118</v>
      </c>
      <c r="G449" s="200" t="s">
        <v>118</v>
      </c>
      <c r="H449" s="201" t="s">
        <v>221</v>
      </c>
      <c r="I449" s="202">
        <v>7.1</v>
      </c>
      <c r="J449" s="200" t="s">
        <v>560</v>
      </c>
      <c r="K449" s="176">
        <v>3</v>
      </c>
      <c r="L449" s="176">
        <v>1</v>
      </c>
      <c r="M449" s="176">
        <v>0</v>
      </c>
      <c r="N449" s="286">
        <v>1</v>
      </c>
      <c r="O449" s="286"/>
      <c r="P449" s="176"/>
      <c r="Q449" s="203">
        <f t="shared" si="269"/>
        <v>1</v>
      </c>
      <c r="R449" s="203">
        <f t="shared" si="270"/>
        <v>0</v>
      </c>
      <c r="S449" s="203">
        <f t="shared" si="271"/>
        <v>0</v>
      </c>
      <c r="T449" s="203">
        <f t="shared" si="272"/>
        <v>0</v>
      </c>
      <c r="U449" s="203">
        <f t="shared" si="273"/>
        <v>0</v>
      </c>
      <c r="V449" s="175">
        <f>IF(Q449&gt;0,VLOOKUP(Q449,Jahresfaktoren!$A$11:$B$24,2,),0)</f>
        <v>52</v>
      </c>
      <c r="W449" s="175">
        <f>IF(R449&gt;0,VLOOKUP(R449,Jahresfaktoren!$D$11:$E$24,2,),0)</f>
        <v>0</v>
      </c>
      <c r="X449" s="175">
        <f>IF(S449&gt;0,VLOOKUP(S449,Jahresfaktoren!$A$28:$B$29,2,),0)</f>
        <v>0</v>
      </c>
      <c r="Y449" s="175">
        <f>IF(T449&gt;0,VLOOKUP(T449,Jahresfaktoren!$A$28:$B$29,2,),0)</f>
        <v>0</v>
      </c>
      <c r="Z449" s="175">
        <f>IF(U449&gt;0,VLOOKUP(U449,Jahresfaktoren!$A$32:$B$33,2,),)</f>
        <v>0</v>
      </c>
      <c r="AA449" s="177">
        <f t="shared" si="278"/>
        <v>369.2</v>
      </c>
      <c r="AB449" s="177" t="str">
        <f t="shared" si="279"/>
        <v/>
      </c>
      <c r="AC449" s="177" t="str">
        <f t="shared" si="280"/>
        <v/>
      </c>
      <c r="AD449" s="177" t="str">
        <f t="shared" si="281"/>
        <v/>
      </c>
      <c r="AE449" s="177" t="str">
        <f t="shared" si="282"/>
        <v/>
      </c>
      <c r="AF449" s="178">
        <f>IF(Q449&gt;0,VLOOKUP(H449,Leistungszahlen!$A$11:$C$158,3,),0)</f>
        <v>0</v>
      </c>
      <c r="AG449" s="178">
        <f>IF(R449&gt;0,VLOOKUP(H449,Leistungszahlen!$A$11:$F$158,6,),IF(T449&gt;0,VLOOKUP(H449,Leistungszahlen!$A$11:$F$158,6,),0))</f>
        <v>0</v>
      </c>
      <c r="AH449" s="179" t="e">
        <f t="shared" si="264"/>
        <v>#DIV/0!</v>
      </c>
      <c r="AI449" s="179">
        <f t="shared" si="265"/>
        <v>0</v>
      </c>
      <c r="AJ449" s="179">
        <f t="shared" si="266"/>
        <v>0</v>
      </c>
      <c r="AK449" s="179">
        <f t="shared" si="267"/>
        <v>0</v>
      </c>
      <c r="AL449" s="179">
        <f t="shared" si="268"/>
        <v>0</v>
      </c>
      <c r="AM449" s="180">
        <f>IF(L449=1,Stundensätze!$D$13,IF(L449=2,Stundensätze!$D$17,IF(L449=4,Stundensätze!$D$21,"")))</f>
        <v>0</v>
      </c>
      <c r="AN449" s="180">
        <f>IF(L449=1,Stundensätze!$D$15,IF(L449=2,Stundensätze!$D$19,IF(L449=4,Stundensätze!$D$23,"")))</f>
        <v>0</v>
      </c>
      <c r="AO449" s="180" t="e">
        <f t="shared" si="283"/>
        <v>#DIV/0!</v>
      </c>
      <c r="AP449" s="180">
        <f t="shared" si="284"/>
        <v>0</v>
      </c>
      <c r="AQ449" s="192" t="e">
        <f t="shared" si="285"/>
        <v>#DIV/0!</v>
      </c>
      <c r="AR449" s="192" t="e">
        <f t="shared" si="286"/>
        <v>#DIV/0!</v>
      </c>
      <c r="AS449" s="193" t="e">
        <f t="shared" si="287"/>
        <v>#DIV/0!</v>
      </c>
      <c r="AT449" s="258" t="str">
        <f>IF(K449=0,0,VLOOKUP(K449,Kostenstellen!A:B,2,FALSE))</f>
        <v xml:space="preserve">Rosentrittklinik         </v>
      </c>
      <c r="AU449" s="68" t="str">
        <f t="shared" si="274"/>
        <v>Z</v>
      </c>
      <c r="AV449" s="68" t="str">
        <f t="shared" si="275"/>
        <v/>
      </c>
      <c r="AW449" s="68">
        <f>IF(AF449=0,0,VLOOKUP($H449,Leistungszahlen!$A$11:$H$158,4,FALSE))</f>
        <v>0</v>
      </c>
      <c r="AX449" s="68">
        <f>IF(AF449=0,0,VLOOKUP($H449,Leistungszahlen!$A$11:$H$158,5,FALSE))</f>
        <v>0</v>
      </c>
      <c r="AY449" s="68">
        <f>IF(AG449=0,0,VLOOKUP($H449,Leistungszahlen!$A$11:$H$158,6,FALSE))</f>
        <v>0</v>
      </c>
      <c r="AZ449" s="68">
        <f t="shared" si="276"/>
        <v>0</v>
      </c>
      <c r="BA449" s="68">
        <f t="shared" si="277"/>
        <v>0</v>
      </c>
      <c r="BC449" s="68">
        <f t="shared" si="288"/>
        <v>0</v>
      </c>
      <c r="BD449" s="285"/>
    </row>
    <row r="450" spans="1:56" s="68" customFormat="1" ht="22.5">
      <c r="A450" s="200"/>
      <c r="B450" s="200"/>
      <c r="C450" s="200" t="s">
        <v>354</v>
      </c>
      <c r="D450" s="200" t="s">
        <v>204</v>
      </c>
      <c r="E450" s="200" t="s">
        <v>352</v>
      </c>
      <c r="F450" s="200" t="s">
        <v>1119</v>
      </c>
      <c r="G450" s="200" t="s">
        <v>163</v>
      </c>
      <c r="H450" s="201" t="s">
        <v>287</v>
      </c>
      <c r="I450" s="202">
        <v>23.88</v>
      </c>
      <c r="J450" s="200" t="s">
        <v>560</v>
      </c>
      <c r="K450" s="176">
        <v>3</v>
      </c>
      <c r="L450" s="176">
        <v>1</v>
      </c>
      <c r="M450" s="176"/>
      <c r="N450" s="286">
        <v>3</v>
      </c>
      <c r="O450" s="286">
        <v>3</v>
      </c>
      <c r="P450" s="176"/>
      <c r="Q450" s="203">
        <f t="shared" si="269"/>
        <v>3</v>
      </c>
      <c r="R450" s="203">
        <f t="shared" si="270"/>
        <v>3</v>
      </c>
      <c r="S450" s="203">
        <f t="shared" si="271"/>
        <v>0</v>
      </c>
      <c r="T450" s="203">
        <f t="shared" si="272"/>
        <v>0</v>
      </c>
      <c r="U450" s="203">
        <f t="shared" si="273"/>
        <v>0</v>
      </c>
      <c r="V450" s="175">
        <f>IF(Q450&gt;0,VLOOKUP(Q450,Jahresfaktoren!$A$11:$B$24,2,),0)</f>
        <v>152</v>
      </c>
      <c r="W450" s="175">
        <f>IF(R450&gt;0,VLOOKUP(R450,Jahresfaktoren!$D$11:$E$24,2,),0)</f>
        <v>150</v>
      </c>
      <c r="X450" s="175">
        <f>IF(S450&gt;0,VLOOKUP(S450,Jahresfaktoren!$A$28:$B$29,2,),0)</f>
        <v>0</v>
      </c>
      <c r="Y450" s="175">
        <f>IF(T450&gt;0,VLOOKUP(T450,Jahresfaktoren!$A$28:$B$29,2,),0)</f>
        <v>0</v>
      </c>
      <c r="Z450" s="175">
        <f>IF(U450&gt;0,VLOOKUP(U450,Jahresfaktoren!$A$32:$B$33,2,),)</f>
        <v>0</v>
      </c>
      <c r="AA450" s="177">
        <f t="shared" si="278"/>
        <v>3629.7599999999998</v>
      </c>
      <c r="AB450" s="177">
        <f t="shared" si="279"/>
        <v>3582</v>
      </c>
      <c r="AC450" s="177" t="str">
        <f t="shared" si="280"/>
        <v/>
      </c>
      <c r="AD450" s="177" t="str">
        <f t="shared" si="281"/>
        <v/>
      </c>
      <c r="AE450" s="177" t="str">
        <f t="shared" si="282"/>
        <v/>
      </c>
      <c r="AF450" s="178">
        <f>IF(Q450&gt;0,VLOOKUP(H450,Leistungszahlen!$A$11:$C$158,3,),0)</f>
        <v>0</v>
      </c>
      <c r="AG450" s="178">
        <f>IF(R450&gt;0,VLOOKUP(H450,Leistungszahlen!$A$11:$F$158,6,),IF(T450&gt;0,VLOOKUP(H450,Leistungszahlen!$A$11:$F$158,6,),0))</f>
        <v>0</v>
      </c>
      <c r="AH450" s="179" t="e">
        <f t="shared" si="264"/>
        <v>#DIV/0!</v>
      </c>
      <c r="AI450" s="179" t="e">
        <f t="shared" si="265"/>
        <v>#DIV/0!</v>
      </c>
      <c r="AJ450" s="179">
        <f t="shared" si="266"/>
        <v>0</v>
      </c>
      <c r="AK450" s="179">
        <f t="shared" si="267"/>
        <v>0</v>
      </c>
      <c r="AL450" s="179">
        <f t="shared" si="268"/>
        <v>0</v>
      </c>
      <c r="AM450" s="180">
        <f>IF(L450=1,Stundensätze!$D$13,IF(L450=2,Stundensätze!$D$17,IF(L450=4,Stundensätze!$D$21,"")))</f>
        <v>0</v>
      </c>
      <c r="AN450" s="180">
        <f>IF(L450=1,Stundensätze!$D$15,IF(L450=2,Stundensätze!$D$19,IF(L450=4,Stundensätze!$D$23,"")))</f>
        <v>0</v>
      </c>
      <c r="AO450" s="180" t="e">
        <f t="shared" si="283"/>
        <v>#DIV/0!</v>
      </c>
      <c r="AP450" s="180">
        <f t="shared" si="284"/>
        <v>0</v>
      </c>
      <c r="AQ450" s="192" t="e">
        <f t="shared" si="285"/>
        <v>#DIV/0!</v>
      </c>
      <c r="AR450" s="192" t="e">
        <f t="shared" si="286"/>
        <v>#DIV/0!</v>
      </c>
      <c r="AS450" s="193" t="e">
        <f t="shared" si="287"/>
        <v>#DIV/0!</v>
      </c>
      <c r="AT450" s="258" t="str">
        <f>IF(K450=0,0,VLOOKUP(K450,Kostenstellen!A:B,2,FALSE))</f>
        <v xml:space="preserve">Rosentrittklinik         </v>
      </c>
      <c r="AU450" s="68" t="str">
        <f t="shared" si="274"/>
        <v>A1</v>
      </c>
      <c r="AV450" s="68" t="str">
        <f t="shared" si="275"/>
        <v>A1</v>
      </c>
      <c r="AW450" s="68">
        <f>IF(AF450=0,0,VLOOKUP($H450,Leistungszahlen!$A$11:$H$158,4,FALSE))</f>
        <v>0</v>
      </c>
      <c r="AX450" s="68">
        <f>IF(AF450=0,0,VLOOKUP($H450,Leistungszahlen!$A$11:$H$158,5,FALSE))</f>
        <v>0</v>
      </c>
      <c r="AY450" s="68">
        <f>IF(AG450=0,0,VLOOKUP($H450,Leistungszahlen!$A$11:$H$158,6,FALSE))</f>
        <v>0</v>
      </c>
      <c r="AZ450" s="68">
        <f t="shared" si="276"/>
        <v>0</v>
      </c>
      <c r="BA450" s="68">
        <f t="shared" si="277"/>
        <v>0</v>
      </c>
      <c r="BC450" s="68">
        <f t="shared" si="288"/>
        <v>0</v>
      </c>
      <c r="BD450" s="285"/>
    </row>
    <row r="451" spans="1:56" s="68" customFormat="1" ht="22.5">
      <c r="A451" s="200"/>
      <c r="B451" s="200"/>
      <c r="C451" s="200" t="s">
        <v>354</v>
      </c>
      <c r="D451" s="200" t="s">
        <v>204</v>
      </c>
      <c r="E451" s="200" t="s">
        <v>352</v>
      </c>
      <c r="F451" s="200" t="s">
        <v>1119</v>
      </c>
      <c r="G451" s="200" t="s">
        <v>265</v>
      </c>
      <c r="H451" s="201" t="s">
        <v>200</v>
      </c>
      <c r="I451" s="202">
        <v>4.96</v>
      </c>
      <c r="J451" s="200" t="s">
        <v>778</v>
      </c>
      <c r="K451" s="176">
        <v>3</v>
      </c>
      <c r="L451" s="176">
        <v>1</v>
      </c>
      <c r="M451" s="176"/>
      <c r="N451" s="286">
        <v>6</v>
      </c>
      <c r="O451" s="286"/>
      <c r="P451" s="176"/>
      <c r="Q451" s="203">
        <f t="shared" si="269"/>
        <v>6</v>
      </c>
      <c r="R451" s="203">
        <f t="shared" si="270"/>
        <v>0</v>
      </c>
      <c r="S451" s="203">
        <f t="shared" si="271"/>
        <v>0</v>
      </c>
      <c r="T451" s="203">
        <f t="shared" si="272"/>
        <v>0</v>
      </c>
      <c r="U451" s="203">
        <f t="shared" si="273"/>
        <v>0</v>
      </c>
      <c r="V451" s="175">
        <f>IF(Q451&gt;0,VLOOKUP(Q451,Jahresfaktoren!$A$11:$B$24,2,),0)</f>
        <v>302</v>
      </c>
      <c r="W451" s="175">
        <f>IF(R451&gt;0,VLOOKUP(R451,Jahresfaktoren!$D$11:$E$24,2,),0)</f>
        <v>0</v>
      </c>
      <c r="X451" s="175">
        <f>IF(S451&gt;0,VLOOKUP(S451,Jahresfaktoren!$A$28:$B$29,2,),0)</f>
        <v>0</v>
      </c>
      <c r="Y451" s="175">
        <f>IF(T451&gt;0,VLOOKUP(T451,Jahresfaktoren!$A$28:$B$29,2,),0)</f>
        <v>0</v>
      </c>
      <c r="Z451" s="175">
        <f>IF(U451&gt;0,VLOOKUP(U451,Jahresfaktoren!$A$32:$B$33,2,),)</f>
        <v>0</v>
      </c>
      <c r="AA451" s="177">
        <f t="shared" si="278"/>
        <v>1497.92</v>
      </c>
      <c r="AB451" s="177" t="str">
        <f t="shared" si="279"/>
        <v/>
      </c>
      <c r="AC451" s="177" t="str">
        <f t="shared" si="280"/>
        <v/>
      </c>
      <c r="AD451" s="177" t="str">
        <f t="shared" si="281"/>
        <v/>
      </c>
      <c r="AE451" s="177" t="str">
        <f t="shared" si="282"/>
        <v/>
      </c>
      <c r="AF451" s="178">
        <f>IF(Q451&gt;0,VLOOKUP(H451,Leistungszahlen!$A$11:$C$158,3,),0)</f>
        <v>0</v>
      </c>
      <c r="AG451" s="178">
        <f>IF(R451&gt;0,VLOOKUP(H451,Leistungszahlen!$A$11:$F$158,6,),IF(T451&gt;0,VLOOKUP(H451,Leistungszahlen!$A$11:$F$158,6,),0))</f>
        <v>0</v>
      </c>
      <c r="AH451" s="179" t="e">
        <f t="shared" si="264"/>
        <v>#DIV/0!</v>
      </c>
      <c r="AI451" s="179">
        <f t="shared" si="265"/>
        <v>0</v>
      </c>
      <c r="AJ451" s="179">
        <f t="shared" si="266"/>
        <v>0</v>
      </c>
      <c r="AK451" s="179">
        <f t="shared" si="267"/>
        <v>0</v>
      </c>
      <c r="AL451" s="179">
        <f t="shared" si="268"/>
        <v>0</v>
      </c>
      <c r="AM451" s="180">
        <f>IF(L451=1,Stundensätze!$D$13,IF(L451=2,Stundensätze!$D$17,IF(L451=4,Stundensätze!$D$21,"")))</f>
        <v>0</v>
      </c>
      <c r="AN451" s="180">
        <f>IF(L451=1,Stundensätze!$D$15,IF(L451=2,Stundensätze!$D$19,IF(L451=4,Stundensätze!$D$23,"")))</f>
        <v>0</v>
      </c>
      <c r="AO451" s="180" t="e">
        <f t="shared" si="283"/>
        <v>#DIV/0!</v>
      </c>
      <c r="AP451" s="180">
        <f t="shared" si="284"/>
        <v>0</v>
      </c>
      <c r="AQ451" s="192" t="e">
        <f t="shared" si="285"/>
        <v>#DIV/0!</v>
      </c>
      <c r="AR451" s="192" t="e">
        <f t="shared" si="286"/>
        <v>#DIV/0!</v>
      </c>
      <c r="AS451" s="193" t="e">
        <f t="shared" si="287"/>
        <v>#DIV/0!</v>
      </c>
      <c r="AT451" s="258" t="str">
        <f>IF(K451=0,0,VLOOKUP(K451,Kostenstellen!A:B,2,FALSE))</f>
        <v xml:space="preserve">Rosentrittklinik         </v>
      </c>
      <c r="AU451" s="68" t="str">
        <f t="shared" si="274"/>
        <v>B</v>
      </c>
      <c r="AV451" s="68" t="str">
        <f t="shared" si="275"/>
        <v/>
      </c>
      <c r="AW451" s="68">
        <f>IF(AF451=0,0,VLOOKUP($H451,Leistungszahlen!$A$11:$H$158,4,FALSE))</f>
        <v>0</v>
      </c>
      <c r="AX451" s="68">
        <f>IF(AF451=0,0,VLOOKUP($H451,Leistungszahlen!$A$11:$H$158,5,FALSE))</f>
        <v>0</v>
      </c>
      <c r="AY451" s="68">
        <f>IF(AG451=0,0,VLOOKUP($H451,Leistungszahlen!$A$11:$H$158,6,FALSE))</f>
        <v>0</v>
      </c>
      <c r="AZ451" s="68">
        <f t="shared" si="276"/>
        <v>0</v>
      </c>
      <c r="BA451" s="68">
        <f t="shared" si="277"/>
        <v>0</v>
      </c>
      <c r="BC451" s="68">
        <f t="shared" si="288"/>
        <v>0</v>
      </c>
      <c r="BD451" s="285"/>
    </row>
    <row r="452" spans="1:56" s="68" customFormat="1" ht="22.5">
      <c r="A452" s="200"/>
      <c r="B452" s="200"/>
      <c r="C452" s="200" t="s">
        <v>354</v>
      </c>
      <c r="D452" s="200" t="s">
        <v>204</v>
      </c>
      <c r="E452" s="200" t="s">
        <v>352</v>
      </c>
      <c r="F452" s="200" t="s">
        <v>1120</v>
      </c>
      <c r="G452" s="200" t="s">
        <v>163</v>
      </c>
      <c r="H452" s="201" t="s">
        <v>287</v>
      </c>
      <c r="I452" s="202">
        <v>23.88</v>
      </c>
      <c r="J452" s="200" t="s">
        <v>560</v>
      </c>
      <c r="K452" s="176">
        <v>3</v>
      </c>
      <c r="L452" s="176">
        <v>1</v>
      </c>
      <c r="M452" s="176"/>
      <c r="N452" s="286">
        <v>3</v>
      </c>
      <c r="O452" s="286">
        <v>3</v>
      </c>
      <c r="P452" s="176"/>
      <c r="Q452" s="203">
        <f t="shared" si="269"/>
        <v>3</v>
      </c>
      <c r="R452" s="203">
        <f t="shared" si="270"/>
        <v>3</v>
      </c>
      <c r="S452" s="203">
        <f t="shared" si="271"/>
        <v>0</v>
      </c>
      <c r="T452" s="203">
        <f t="shared" si="272"/>
        <v>0</v>
      </c>
      <c r="U452" s="203">
        <f t="shared" si="273"/>
        <v>0</v>
      </c>
      <c r="V452" s="175">
        <f>IF(Q452&gt;0,VLOOKUP(Q452,Jahresfaktoren!$A$11:$B$24,2,),0)</f>
        <v>152</v>
      </c>
      <c r="W452" s="175">
        <f>IF(R452&gt;0,VLOOKUP(R452,Jahresfaktoren!$D$11:$E$24,2,),0)</f>
        <v>150</v>
      </c>
      <c r="X452" s="175">
        <f>IF(S452&gt;0,VLOOKUP(S452,Jahresfaktoren!$A$28:$B$29,2,),0)</f>
        <v>0</v>
      </c>
      <c r="Y452" s="175">
        <f>IF(T452&gt;0,VLOOKUP(T452,Jahresfaktoren!$A$28:$B$29,2,),0)</f>
        <v>0</v>
      </c>
      <c r="Z452" s="175">
        <f>IF(U452&gt;0,VLOOKUP(U452,Jahresfaktoren!$A$32:$B$33,2,),)</f>
        <v>0</v>
      </c>
      <c r="AA452" s="177">
        <f t="shared" si="278"/>
        <v>3629.7599999999998</v>
      </c>
      <c r="AB452" s="177">
        <f t="shared" si="279"/>
        <v>3582</v>
      </c>
      <c r="AC452" s="177" t="str">
        <f t="shared" si="280"/>
        <v/>
      </c>
      <c r="AD452" s="177" t="str">
        <f t="shared" si="281"/>
        <v/>
      </c>
      <c r="AE452" s="177" t="str">
        <f t="shared" si="282"/>
        <v/>
      </c>
      <c r="AF452" s="178">
        <f>IF(Q452&gt;0,VLOOKUP(H452,Leistungszahlen!$A$11:$C$158,3,),0)</f>
        <v>0</v>
      </c>
      <c r="AG452" s="178">
        <f>IF(R452&gt;0,VLOOKUP(H452,Leistungszahlen!$A$11:$F$158,6,),IF(T452&gt;0,VLOOKUP(H452,Leistungszahlen!$A$11:$F$158,6,),0))</f>
        <v>0</v>
      </c>
      <c r="AH452" s="179" t="e">
        <f t="shared" si="264"/>
        <v>#DIV/0!</v>
      </c>
      <c r="AI452" s="179" t="e">
        <f t="shared" si="265"/>
        <v>#DIV/0!</v>
      </c>
      <c r="AJ452" s="179">
        <f t="shared" si="266"/>
        <v>0</v>
      </c>
      <c r="AK452" s="179">
        <f t="shared" si="267"/>
        <v>0</v>
      </c>
      <c r="AL452" s="179">
        <f t="shared" si="268"/>
        <v>0</v>
      </c>
      <c r="AM452" s="180">
        <f>IF(L452=1,Stundensätze!$D$13,IF(L452=2,Stundensätze!$D$17,IF(L452=4,Stundensätze!$D$21,"")))</f>
        <v>0</v>
      </c>
      <c r="AN452" s="180">
        <f>IF(L452=1,Stundensätze!$D$15,IF(L452=2,Stundensätze!$D$19,IF(L452=4,Stundensätze!$D$23,"")))</f>
        <v>0</v>
      </c>
      <c r="AO452" s="180" t="e">
        <f t="shared" si="283"/>
        <v>#DIV/0!</v>
      </c>
      <c r="AP452" s="180">
        <f t="shared" si="284"/>
        <v>0</v>
      </c>
      <c r="AQ452" s="192" t="e">
        <f t="shared" si="285"/>
        <v>#DIV/0!</v>
      </c>
      <c r="AR452" s="192" t="e">
        <f t="shared" si="286"/>
        <v>#DIV/0!</v>
      </c>
      <c r="AS452" s="193" t="e">
        <f t="shared" si="287"/>
        <v>#DIV/0!</v>
      </c>
      <c r="AT452" s="258" t="str">
        <f>IF(K452=0,0,VLOOKUP(K452,Kostenstellen!A:B,2,FALSE))</f>
        <v xml:space="preserve">Rosentrittklinik         </v>
      </c>
      <c r="AU452" s="68" t="str">
        <f t="shared" si="274"/>
        <v>A1</v>
      </c>
      <c r="AV452" s="68" t="str">
        <f t="shared" si="275"/>
        <v>A1</v>
      </c>
      <c r="AW452" s="68">
        <f>IF(AF452=0,0,VLOOKUP($H452,Leistungszahlen!$A$11:$H$158,4,FALSE))</f>
        <v>0</v>
      </c>
      <c r="AX452" s="68">
        <f>IF(AF452=0,0,VLOOKUP($H452,Leistungszahlen!$A$11:$H$158,5,FALSE))</f>
        <v>0</v>
      </c>
      <c r="AY452" s="68">
        <f>IF(AG452=0,0,VLOOKUP($H452,Leistungszahlen!$A$11:$H$158,6,FALSE))</f>
        <v>0</v>
      </c>
      <c r="AZ452" s="68">
        <f t="shared" si="276"/>
        <v>0</v>
      </c>
      <c r="BA452" s="68">
        <f t="shared" si="277"/>
        <v>0</v>
      </c>
      <c r="BC452" s="68">
        <f t="shared" si="288"/>
        <v>0</v>
      </c>
      <c r="BD452" s="285"/>
    </row>
    <row r="453" spans="1:56" s="68" customFormat="1" ht="22.5">
      <c r="A453" s="200"/>
      <c r="B453" s="200"/>
      <c r="C453" s="200" t="s">
        <v>354</v>
      </c>
      <c r="D453" s="200" t="s">
        <v>204</v>
      </c>
      <c r="E453" s="200" t="s">
        <v>352</v>
      </c>
      <c r="F453" s="200" t="s">
        <v>1120</v>
      </c>
      <c r="G453" s="200" t="s">
        <v>265</v>
      </c>
      <c r="H453" s="201" t="s">
        <v>200</v>
      </c>
      <c r="I453" s="202">
        <v>4.96</v>
      </c>
      <c r="J453" s="200" t="s">
        <v>778</v>
      </c>
      <c r="K453" s="176">
        <v>3</v>
      </c>
      <c r="L453" s="176">
        <v>1</v>
      </c>
      <c r="M453" s="176"/>
      <c r="N453" s="286">
        <v>6</v>
      </c>
      <c r="O453" s="286"/>
      <c r="P453" s="176"/>
      <c r="Q453" s="203">
        <f t="shared" si="269"/>
        <v>6</v>
      </c>
      <c r="R453" s="203">
        <f t="shared" si="270"/>
        <v>0</v>
      </c>
      <c r="S453" s="203">
        <f t="shared" si="271"/>
        <v>0</v>
      </c>
      <c r="T453" s="203">
        <f t="shared" si="272"/>
        <v>0</v>
      </c>
      <c r="U453" s="203">
        <f t="shared" si="273"/>
        <v>0</v>
      </c>
      <c r="V453" s="175">
        <f>IF(Q453&gt;0,VLOOKUP(Q453,Jahresfaktoren!$A$11:$B$24,2,),0)</f>
        <v>302</v>
      </c>
      <c r="W453" s="175">
        <f>IF(R453&gt;0,VLOOKUP(R453,Jahresfaktoren!$D$11:$E$24,2,),0)</f>
        <v>0</v>
      </c>
      <c r="X453" s="175">
        <f>IF(S453&gt;0,VLOOKUP(S453,Jahresfaktoren!$A$28:$B$29,2,),0)</f>
        <v>0</v>
      </c>
      <c r="Y453" s="175">
        <f>IF(T453&gt;0,VLOOKUP(T453,Jahresfaktoren!$A$28:$B$29,2,),0)</f>
        <v>0</v>
      </c>
      <c r="Z453" s="175">
        <f>IF(U453&gt;0,VLOOKUP(U453,Jahresfaktoren!$A$32:$B$33,2,),)</f>
        <v>0</v>
      </c>
      <c r="AA453" s="177">
        <f t="shared" si="278"/>
        <v>1497.92</v>
      </c>
      <c r="AB453" s="177" t="str">
        <f t="shared" si="279"/>
        <v/>
      </c>
      <c r="AC453" s="177" t="str">
        <f t="shared" si="280"/>
        <v/>
      </c>
      <c r="AD453" s="177" t="str">
        <f t="shared" si="281"/>
        <v/>
      </c>
      <c r="AE453" s="177" t="str">
        <f t="shared" si="282"/>
        <v/>
      </c>
      <c r="AF453" s="178">
        <f>IF(Q453&gt;0,VLOOKUP(H453,Leistungszahlen!$A$11:$C$158,3,),0)</f>
        <v>0</v>
      </c>
      <c r="AG453" s="178">
        <f>IF(R453&gt;0,VLOOKUP(H453,Leistungszahlen!$A$11:$F$158,6,),IF(T453&gt;0,VLOOKUP(H453,Leistungszahlen!$A$11:$F$158,6,),0))</f>
        <v>0</v>
      </c>
      <c r="AH453" s="179" t="e">
        <f t="shared" si="264"/>
        <v>#DIV/0!</v>
      </c>
      <c r="AI453" s="179">
        <f t="shared" si="265"/>
        <v>0</v>
      </c>
      <c r="AJ453" s="179">
        <f t="shared" si="266"/>
        <v>0</v>
      </c>
      <c r="AK453" s="179">
        <f t="shared" si="267"/>
        <v>0</v>
      </c>
      <c r="AL453" s="179">
        <f t="shared" si="268"/>
        <v>0</v>
      </c>
      <c r="AM453" s="180">
        <f>IF(L453=1,Stundensätze!$D$13,IF(L453=2,Stundensätze!$D$17,IF(L453=4,Stundensätze!$D$21,"")))</f>
        <v>0</v>
      </c>
      <c r="AN453" s="180">
        <f>IF(L453=1,Stundensätze!$D$15,IF(L453=2,Stundensätze!$D$19,IF(L453=4,Stundensätze!$D$23,"")))</f>
        <v>0</v>
      </c>
      <c r="AO453" s="180" t="e">
        <f t="shared" si="283"/>
        <v>#DIV/0!</v>
      </c>
      <c r="AP453" s="180">
        <f t="shared" si="284"/>
        <v>0</v>
      </c>
      <c r="AQ453" s="192" t="e">
        <f t="shared" si="285"/>
        <v>#DIV/0!</v>
      </c>
      <c r="AR453" s="192" t="e">
        <f t="shared" si="286"/>
        <v>#DIV/0!</v>
      </c>
      <c r="AS453" s="193" t="e">
        <f t="shared" si="287"/>
        <v>#DIV/0!</v>
      </c>
      <c r="AT453" s="258" t="str">
        <f>IF(K453=0,0,VLOOKUP(K453,Kostenstellen!A:B,2,FALSE))</f>
        <v xml:space="preserve">Rosentrittklinik         </v>
      </c>
      <c r="AU453" s="68" t="str">
        <f t="shared" si="274"/>
        <v>B</v>
      </c>
      <c r="AV453" s="68" t="str">
        <f t="shared" si="275"/>
        <v/>
      </c>
      <c r="AW453" s="68">
        <f>IF(AF453=0,0,VLOOKUP($H453,Leistungszahlen!$A$11:$H$158,4,FALSE))</f>
        <v>0</v>
      </c>
      <c r="AX453" s="68">
        <f>IF(AF453=0,0,VLOOKUP($H453,Leistungszahlen!$A$11:$H$158,5,FALSE))</f>
        <v>0</v>
      </c>
      <c r="AY453" s="68">
        <f>IF(AG453=0,0,VLOOKUP($H453,Leistungszahlen!$A$11:$H$158,6,FALSE))</f>
        <v>0</v>
      </c>
      <c r="AZ453" s="68">
        <f t="shared" si="276"/>
        <v>0</v>
      </c>
      <c r="BA453" s="68">
        <f t="shared" si="277"/>
        <v>0</v>
      </c>
      <c r="BC453" s="68">
        <f t="shared" si="288"/>
        <v>0</v>
      </c>
      <c r="BD453" s="285"/>
    </row>
    <row r="454" spans="1:56" s="68" customFormat="1" ht="22.5">
      <c r="A454" s="200"/>
      <c r="B454" s="200"/>
      <c r="C454" s="200" t="s">
        <v>354</v>
      </c>
      <c r="D454" s="200" t="s">
        <v>204</v>
      </c>
      <c r="E454" s="200" t="s">
        <v>352</v>
      </c>
      <c r="F454" s="200" t="s">
        <v>1121</v>
      </c>
      <c r="G454" s="200" t="s">
        <v>163</v>
      </c>
      <c r="H454" s="201" t="s">
        <v>287</v>
      </c>
      <c r="I454" s="202">
        <v>23.88</v>
      </c>
      <c r="J454" s="200" t="s">
        <v>560</v>
      </c>
      <c r="K454" s="176">
        <v>3</v>
      </c>
      <c r="L454" s="176">
        <v>1</v>
      </c>
      <c r="M454" s="176"/>
      <c r="N454" s="286">
        <v>3</v>
      </c>
      <c r="O454" s="286">
        <v>3</v>
      </c>
      <c r="P454" s="176"/>
      <c r="Q454" s="203">
        <f t="shared" si="269"/>
        <v>3</v>
      </c>
      <c r="R454" s="203">
        <f t="shared" si="270"/>
        <v>3</v>
      </c>
      <c r="S454" s="203">
        <f t="shared" si="271"/>
        <v>0</v>
      </c>
      <c r="T454" s="203">
        <f t="shared" si="272"/>
        <v>0</v>
      </c>
      <c r="U454" s="203">
        <f t="shared" si="273"/>
        <v>0</v>
      </c>
      <c r="V454" s="175">
        <f>IF(Q454&gt;0,VLOOKUP(Q454,Jahresfaktoren!$A$11:$B$24,2,),0)</f>
        <v>152</v>
      </c>
      <c r="W454" s="175">
        <f>IF(R454&gt;0,VLOOKUP(R454,Jahresfaktoren!$D$11:$E$24,2,),0)</f>
        <v>150</v>
      </c>
      <c r="X454" s="175">
        <f>IF(S454&gt;0,VLOOKUP(S454,Jahresfaktoren!$A$28:$B$29,2,),0)</f>
        <v>0</v>
      </c>
      <c r="Y454" s="175">
        <f>IF(T454&gt;0,VLOOKUP(T454,Jahresfaktoren!$A$28:$B$29,2,),0)</f>
        <v>0</v>
      </c>
      <c r="Z454" s="175">
        <f>IF(U454&gt;0,VLOOKUP(U454,Jahresfaktoren!$A$32:$B$33,2,),)</f>
        <v>0</v>
      </c>
      <c r="AA454" s="177">
        <f t="shared" si="278"/>
        <v>3629.7599999999998</v>
      </c>
      <c r="AB454" s="177">
        <f t="shared" si="279"/>
        <v>3582</v>
      </c>
      <c r="AC454" s="177" t="str">
        <f t="shared" si="280"/>
        <v/>
      </c>
      <c r="AD454" s="177" t="str">
        <f t="shared" si="281"/>
        <v/>
      </c>
      <c r="AE454" s="177" t="str">
        <f t="shared" si="282"/>
        <v/>
      </c>
      <c r="AF454" s="178">
        <f>IF(Q454&gt;0,VLOOKUP(H454,Leistungszahlen!$A$11:$C$158,3,),0)</f>
        <v>0</v>
      </c>
      <c r="AG454" s="178">
        <f>IF(R454&gt;0,VLOOKUP(H454,Leistungszahlen!$A$11:$F$158,6,),IF(T454&gt;0,VLOOKUP(H454,Leistungszahlen!$A$11:$F$158,6,),0))</f>
        <v>0</v>
      </c>
      <c r="AH454" s="179" t="e">
        <f t="shared" si="264"/>
        <v>#DIV/0!</v>
      </c>
      <c r="AI454" s="179" t="e">
        <f t="shared" si="265"/>
        <v>#DIV/0!</v>
      </c>
      <c r="AJ454" s="179">
        <f t="shared" si="266"/>
        <v>0</v>
      </c>
      <c r="AK454" s="179">
        <f t="shared" si="267"/>
        <v>0</v>
      </c>
      <c r="AL454" s="179">
        <f t="shared" si="268"/>
        <v>0</v>
      </c>
      <c r="AM454" s="180">
        <f>IF(L454=1,Stundensätze!$D$13,IF(L454=2,Stundensätze!$D$17,IF(L454=4,Stundensätze!$D$21,"")))</f>
        <v>0</v>
      </c>
      <c r="AN454" s="180">
        <f>IF(L454=1,Stundensätze!$D$15,IF(L454=2,Stundensätze!$D$19,IF(L454=4,Stundensätze!$D$23,"")))</f>
        <v>0</v>
      </c>
      <c r="AO454" s="180" t="e">
        <f t="shared" si="283"/>
        <v>#DIV/0!</v>
      </c>
      <c r="AP454" s="180">
        <f t="shared" si="284"/>
        <v>0</v>
      </c>
      <c r="AQ454" s="192" t="e">
        <f t="shared" si="285"/>
        <v>#DIV/0!</v>
      </c>
      <c r="AR454" s="192" t="e">
        <f t="shared" si="286"/>
        <v>#DIV/0!</v>
      </c>
      <c r="AS454" s="193" t="e">
        <f t="shared" si="287"/>
        <v>#DIV/0!</v>
      </c>
      <c r="AT454" s="258" t="str">
        <f>IF(K454=0,0,VLOOKUP(K454,Kostenstellen!A:B,2,FALSE))</f>
        <v xml:space="preserve">Rosentrittklinik         </v>
      </c>
      <c r="AU454" s="68" t="str">
        <f t="shared" si="274"/>
        <v>A1</v>
      </c>
      <c r="AV454" s="68" t="str">
        <f t="shared" si="275"/>
        <v>A1</v>
      </c>
      <c r="AW454" s="68">
        <f>IF(AF454=0,0,VLOOKUP($H454,Leistungszahlen!$A$11:$H$158,4,FALSE))</f>
        <v>0</v>
      </c>
      <c r="AX454" s="68">
        <f>IF(AF454=0,0,VLOOKUP($H454,Leistungszahlen!$A$11:$H$158,5,FALSE))</f>
        <v>0</v>
      </c>
      <c r="AY454" s="68">
        <f>IF(AG454=0,0,VLOOKUP($H454,Leistungszahlen!$A$11:$H$158,6,FALSE))</f>
        <v>0</v>
      </c>
      <c r="AZ454" s="68">
        <f t="shared" si="276"/>
        <v>0</v>
      </c>
      <c r="BA454" s="68">
        <f t="shared" si="277"/>
        <v>0</v>
      </c>
      <c r="BC454" s="68">
        <f t="shared" si="288"/>
        <v>0</v>
      </c>
      <c r="BD454" s="285"/>
    </row>
    <row r="455" spans="1:56" s="68" customFormat="1" ht="22.5">
      <c r="A455" s="200"/>
      <c r="B455" s="200"/>
      <c r="C455" s="200" t="s">
        <v>354</v>
      </c>
      <c r="D455" s="200" t="s">
        <v>204</v>
      </c>
      <c r="E455" s="200" t="s">
        <v>352</v>
      </c>
      <c r="F455" s="200" t="s">
        <v>1121</v>
      </c>
      <c r="G455" s="200" t="s">
        <v>265</v>
      </c>
      <c r="H455" s="201" t="s">
        <v>200</v>
      </c>
      <c r="I455" s="202">
        <v>4.96</v>
      </c>
      <c r="J455" s="200" t="s">
        <v>778</v>
      </c>
      <c r="K455" s="176">
        <v>3</v>
      </c>
      <c r="L455" s="176">
        <v>1</v>
      </c>
      <c r="M455" s="176"/>
      <c r="N455" s="286">
        <v>6</v>
      </c>
      <c r="O455" s="286"/>
      <c r="P455" s="176"/>
      <c r="Q455" s="203">
        <f t="shared" si="269"/>
        <v>6</v>
      </c>
      <c r="R455" s="203">
        <f t="shared" si="270"/>
        <v>0</v>
      </c>
      <c r="S455" s="203">
        <f t="shared" si="271"/>
        <v>0</v>
      </c>
      <c r="T455" s="203">
        <f t="shared" si="272"/>
        <v>0</v>
      </c>
      <c r="U455" s="203">
        <f t="shared" si="273"/>
        <v>0</v>
      </c>
      <c r="V455" s="175">
        <f>IF(Q455&gt;0,VLOOKUP(Q455,Jahresfaktoren!$A$11:$B$24,2,),0)</f>
        <v>302</v>
      </c>
      <c r="W455" s="175">
        <f>IF(R455&gt;0,VLOOKUP(R455,Jahresfaktoren!$D$11:$E$24,2,),0)</f>
        <v>0</v>
      </c>
      <c r="X455" s="175">
        <f>IF(S455&gt;0,VLOOKUP(S455,Jahresfaktoren!$A$28:$B$29,2,),0)</f>
        <v>0</v>
      </c>
      <c r="Y455" s="175">
        <f>IF(T455&gt;0,VLOOKUP(T455,Jahresfaktoren!$A$28:$B$29,2,),0)</f>
        <v>0</v>
      </c>
      <c r="Z455" s="175">
        <f>IF(U455&gt;0,VLOOKUP(U455,Jahresfaktoren!$A$32:$B$33,2,),)</f>
        <v>0</v>
      </c>
      <c r="AA455" s="177">
        <f t="shared" si="278"/>
        <v>1497.92</v>
      </c>
      <c r="AB455" s="177" t="str">
        <f t="shared" si="279"/>
        <v/>
      </c>
      <c r="AC455" s="177" t="str">
        <f t="shared" si="280"/>
        <v/>
      </c>
      <c r="AD455" s="177" t="str">
        <f t="shared" si="281"/>
        <v/>
      </c>
      <c r="AE455" s="177" t="str">
        <f t="shared" si="282"/>
        <v/>
      </c>
      <c r="AF455" s="178">
        <f>IF(Q455&gt;0,VLOOKUP(H455,Leistungszahlen!$A$11:$C$158,3,),0)</f>
        <v>0</v>
      </c>
      <c r="AG455" s="178">
        <f>IF(R455&gt;0,VLOOKUP(H455,Leistungszahlen!$A$11:$F$158,6,),IF(T455&gt;0,VLOOKUP(H455,Leistungszahlen!$A$11:$F$158,6,),0))</f>
        <v>0</v>
      </c>
      <c r="AH455" s="179" t="e">
        <f t="shared" si="264"/>
        <v>#DIV/0!</v>
      </c>
      <c r="AI455" s="179">
        <f t="shared" si="265"/>
        <v>0</v>
      </c>
      <c r="AJ455" s="179">
        <f t="shared" si="266"/>
        <v>0</v>
      </c>
      <c r="AK455" s="179">
        <f t="shared" si="267"/>
        <v>0</v>
      </c>
      <c r="AL455" s="179">
        <f t="shared" si="268"/>
        <v>0</v>
      </c>
      <c r="AM455" s="180">
        <f>IF(L455=1,Stundensätze!$D$13,IF(L455=2,Stundensätze!$D$17,IF(L455=4,Stundensätze!$D$21,"")))</f>
        <v>0</v>
      </c>
      <c r="AN455" s="180">
        <f>IF(L455=1,Stundensätze!$D$15,IF(L455=2,Stundensätze!$D$19,IF(L455=4,Stundensätze!$D$23,"")))</f>
        <v>0</v>
      </c>
      <c r="AO455" s="180" t="e">
        <f t="shared" si="283"/>
        <v>#DIV/0!</v>
      </c>
      <c r="AP455" s="180">
        <f t="shared" si="284"/>
        <v>0</v>
      </c>
      <c r="AQ455" s="192" t="e">
        <f t="shared" si="285"/>
        <v>#DIV/0!</v>
      </c>
      <c r="AR455" s="192" t="e">
        <f t="shared" si="286"/>
        <v>#DIV/0!</v>
      </c>
      <c r="AS455" s="193" t="e">
        <f t="shared" si="287"/>
        <v>#DIV/0!</v>
      </c>
      <c r="AT455" s="258" t="str">
        <f>IF(K455=0,0,VLOOKUP(K455,Kostenstellen!A:B,2,FALSE))</f>
        <v xml:space="preserve">Rosentrittklinik         </v>
      </c>
      <c r="AU455" s="68" t="str">
        <f t="shared" si="274"/>
        <v>B</v>
      </c>
      <c r="AV455" s="68" t="str">
        <f t="shared" si="275"/>
        <v/>
      </c>
      <c r="AW455" s="68">
        <f>IF(AF455=0,0,VLOOKUP($H455,Leistungszahlen!$A$11:$H$158,4,FALSE))</f>
        <v>0</v>
      </c>
      <c r="AX455" s="68">
        <f>IF(AF455=0,0,VLOOKUP($H455,Leistungszahlen!$A$11:$H$158,5,FALSE))</f>
        <v>0</v>
      </c>
      <c r="AY455" s="68">
        <f>IF(AG455=0,0,VLOOKUP($H455,Leistungszahlen!$A$11:$H$158,6,FALSE))</f>
        <v>0</v>
      </c>
      <c r="AZ455" s="68">
        <f t="shared" si="276"/>
        <v>0</v>
      </c>
      <c r="BA455" s="68">
        <f t="shared" si="277"/>
        <v>0</v>
      </c>
      <c r="BC455" s="68">
        <f t="shared" si="288"/>
        <v>0</v>
      </c>
      <c r="BD455" s="285"/>
    </row>
    <row r="456" spans="1:56" s="68" customFormat="1" ht="22.5">
      <c r="A456" s="200"/>
      <c r="B456" s="200"/>
      <c r="C456" s="200" t="s">
        <v>354</v>
      </c>
      <c r="D456" s="200" t="s">
        <v>204</v>
      </c>
      <c r="E456" s="200" t="s">
        <v>352</v>
      </c>
      <c r="F456" s="200" t="s">
        <v>1122</v>
      </c>
      <c r="G456" s="200" t="s">
        <v>163</v>
      </c>
      <c r="H456" s="201" t="s">
        <v>287</v>
      </c>
      <c r="I456" s="202">
        <v>23.88</v>
      </c>
      <c r="J456" s="200" t="s">
        <v>560</v>
      </c>
      <c r="K456" s="176">
        <v>3</v>
      </c>
      <c r="L456" s="176">
        <v>1</v>
      </c>
      <c r="M456" s="176"/>
      <c r="N456" s="286">
        <v>3</v>
      </c>
      <c r="O456" s="286">
        <v>3</v>
      </c>
      <c r="P456" s="176"/>
      <c r="Q456" s="203">
        <f t="shared" si="269"/>
        <v>3</v>
      </c>
      <c r="R456" s="203">
        <f t="shared" si="270"/>
        <v>3</v>
      </c>
      <c r="S456" s="203">
        <f t="shared" si="271"/>
        <v>0</v>
      </c>
      <c r="T456" s="203">
        <f t="shared" si="272"/>
        <v>0</v>
      </c>
      <c r="U456" s="203">
        <f t="shared" si="273"/>
        <v>0</v>
      </c>
      <c r="V456" s="175">
        <f>IF(Q456&gt;0,VLOOKUP(Q456,Jahresfaktoren!$A$11:$B$24,2,),0)</f>
        <v>152</v>
      </c>
      <c r="W456" s="175">
        <f>IF(R456&gt;0,VLOOKUP(R456,Jahresfaktoren!$D$11:$E$24,2,),0)</f>
        <v>150</v>
      </c>
      <c r="X456" s="175">
        <f>IF(S456&gt;0,VLOOKUP(S456,Jahresfaktoren!$A$28:$B$29,2,),0)</f>
        <v>0</v>
      </c>
      <c r="Y456" s="175">
        <f>IF(T456&gt;0,VLOOKUP(T456,Jahresfaktoren!$A$28:$B$29,2,),0)</f>
        <v>0</v>
      </c>
      <c r="Z456" s="175">
        <f>IF(U456&gt;0,VLOOKUP(U456,Jahresfaktoren!$A$32:$B$33,2,),)</f>
        <v>0</v>
      </c>
      <c r="AA456" s="177">
        <f t="shared" si="278"/>
        <v>3629.7599999999998</v>
      </c>
      <c r="AB456" s="177">
        <f t="shared" si="279"/>
        <v>3582</v>
      </c>
      <c r="AC456" s="177" t="str">
        <f t="shared" si="280"/>
        <v/>
      </c>
      <c r="AD456" s="177" t="str">
        <f t="shared" si="281"/>
        <v/>
      </c>
      <c r="AE456" s="177" t="str">
        <f t="shared" si="282"/>
        <v/>
      </c>
      <c r="AF456" s="178">
        <f>IF(Q456&gt;0,VLOOKUP(H456,Leistungszahlen!$A$11:$C$158,3,),0)</f>
        <v>0</v>
      </c>
      <c r="AG456" s="178">
        <f>IF(R456&gt;0,VLOOKUP(H456,Leistungszahlen!$A$11:$F$158,6,),IF(T456&gt;0,VLOOKUP(H456,Leistungszahlen!$A$11:$F$158,6,),0))</f>
        <v>0</v>
      </c>
      <c r="AH456" s="179" t="e">
        <f t="shared" si="264"/>
        <v>#DIV/0!</v>
      </c>
      <c r="AI456" s="179" t="e">
        <f t="shared" si="265"/>
        <v>#DIV/0!</v>
      </c>
      <c r="AJ456" s="179">
        <f t="shared" si="266"/>
        <v>0</v>
      </c>
      <c r="AK456" s="179">
        <f t="shared" si="267"/>
        <v>0</v>
      </c>
      <c r="AL456" s="179">
        <f t="shared" si="268"/>
        <v>0</v>
      </c>
      <c r="AM456" s="180">
        <f>IF(L456=1,Stundensätze!$D$13,IF(L456=2,Stundensätze!$D$17,IF(L456=4,Stundensätze!$D$21,"")))</f>
        <v>0</v>
      </c>
      <c r="AN456" s="180">
        <f>IF(L456=1,Stundensätze!$D$15,IF(L456=2,Stundensätze!$D$19,IF(L456=4,Stundensätze!$D$23,"")))</f>
        <v>0</v>
      </c>
      <c r="AO456" s="180" t="e">
        <f t="shared" si="283"/>
        <v>#DIV/0!</v>
      </c>
      <c r="AP456" s="180">
        <f t="shared" si="284"/>
        <v>0</v>
      </c>
      <c r="AQ456" s="192" t="e">
        <f t="shared" si="285"/>
        <v>#DIV/0!</v>
      </c>
      <c r="AR456" s="192" t="e">
        <f t="shared" si="286"/>
        <v>#DIV/0!</v>
      </c>
      <c r="AS456" s="193" t="e">
        <f t="shared" si="287"/>
        <v>#DIV/0!</v>
      </c>
      <c r="AT456" s="258" t="str">
        <f>IF(K456=0,0,VLOOKUP(K456,Kostenstellen!A:B,2,FALSE))</f>
        <v xml:space="preserve">Rosentrittklinik         </v>
      </c>
      <c r="AU456" s="68" t="str">
        <f t="shared" si="274"/>
        <v>A1</v>
      </c>
      <c r="AV456" s="68" t="str">
        <f t="shared" si="275"/>
        <v>A1</v>
      </c>
      <c r="AW456" s="68">
        <f>IF(AF456=0,0,VLOOKUP($H456,Leistungszahlen!$A$11:$H$158,4,FALSE))</f>
        <v>0</v>
      </c>
      <c r="AX456" s="68">
        <f>IF(AF456=0,0,VLOOKUP($H456,Leistungszahlen!$A$11:$H$158,5,FALSE))</f>
        <v>0</v>
      </c>
      <c r="AY456" s="68">
        <f>IF(AG456=0,0,VLOOKUP($H456,Leistungszahlen!$A$11:$H$158,6,FALSE))</f>
        <v>0</v>
      </c>
      <c r="AZ456" s="68">
        <f t="shared" si="276"/>
        <v>0</v>
      </c>
      <c r="BA456" s="68">
        <f t="shared" si="277"/>
        <v>0</v>
      </c>
      <c r="BC456" s="68">
        <f t="shared" si="288"/>
        <v>0</v>
      </c>
      <c r="BD456" s="285"/>
    </row>
    <row r="457" spans="1:56" s="68" customFormat="1" ht="22.5">
      <c r="A457" s="200"/>
      <c r="B457" s="200"/>
      <c r="C457" s="200" t="s">
        <v>354</v>
      </c>
      <c r="D457" s="200" t="s">
        <v>204</v>
      </c>
      <c r="E457" s="200" t="s">
        <v>352</v>
      </c>
      <c r="F457" s="200" t="s">
        <v>1122</v>
      </c>
      <c r="G457" s="200" t="s">
        <v>265</v>
      </c>
      <c r="H457" s="201" t="s">
        <v>200</v>
      </c>
      <c r="I457" s="202">
        <v>4.96</v>
      </c>
      <c r="J457" s="200" t="s">
        <v>778</v>
      </c>
      <c r="K457" s="176">
        <v>3</v>
      </c>
      <c r="L457" s="176">
        <v>1</v>
      </c>
      <c r="M457" s="176"/>
      <c r="N457" s="286">
        <v>6</v>
      </c>
      <c r="O457" s="286"/>
      <c r="P457" s="176"/>
      <c r="Q457" s="203">
        <f t="shared" si="269"/>
        <v>6</v>
      </c>
      <c r="R457" s="203">
        <f t="shared" si="270"/>
        <v>0</v>
      </c>
      <c r="S457" s="203">
        <f t="shared" si="271"/>
        <v>0</v>
      </c>
      <c r="T457" s="203">
        <f t="shared" si="272"/>
        <v>0</v>
      </c>
      <c r="U457" s="203">
        <f t="shared" si="273"/>
        <v>0</v>
      </c>
      <c r="V457" s="175">
        <f>IF(Q457&gt;0,VLOOKUP(Q457,Jahresfaktoren!$A$11:$B$24,2,),0)</f>
        <v>302</v>
      </c>
      <c r="W457" s="175">
        <f>IF(R457&gt;0,VLOOKUP(R457,Jahresfaktoren!$D$11:$E$24,2,),0)</f>
        <v>0</v>
      </c>
      <c r="X457" s="175">
        <f>IF(S457&gt;0,VLOOKUP(S457,Jahresfaktoren!$A$28:$B$29,2,),0)</f>
        <v>0</v>
      </c>
      <c r="Y457" s="175">
        <f>IF(T457&gt;0,VLOOKUP(T457,Jahresfaktoren!$A$28:$B$29,2,),0)</f>
        <v>0</v>
      </c>
      <c r="Z457" s="175">
        <f>IF(U457&gt;0,VLOOKUP(U457,Jahresfaktoren!$A$32:$B$33,2,),)</f>
        <v>0</v>
      </c>
      <c r="AA457" s="177">
        <f t="shared" si="278"/>
        <v>1497.92</v>
      </c>
      <c r="AB457" s="177" t="str">
        <f t="shared" si="279"/>
        <v/>
      </c>
      <c r="AC457" s="177" t="str">
        <f t="shared" si="280"/>
        <v/>
      </c>
      <c r="AD457" s="177" t="str">
        <f t="shared" si="281"/>
        <v/>
      </c>
      <c r="AE457" s="177" t="str">
        <f t="shared" si="282"/>
        <v/>
      </c>
      <c r="AF457" s="178">
        <f>IF(Q457&gt;0,VLOOKUP(H457,Leistungszahlen!$A$11:$C$158,3,),0)</f>
        <v>0</v>
      </c>
      <c r="AG457" s="178">
        <f>IF(R457&gt;0,VLOOKUP(H457,Leistungszahlen!$A$11:$F$158,6,),IF(T457&gt;0,VLOOKUP(H457,Leistungszahlen!$A$11:$F$158,6,),0))</f>
        <v>0</v>
      </c>
      <c r="AH457" s="179" t="e">
        <f t="shared" si="264"/>
        <v>#DIV/0!</v>
      </c>
      <c r="AI457" s="179">
        <f t="shared" si="265"/>
        <v>0</v>
      </c>
      <c r="AJ457" s="179">
        <f t="shared" si="266"/>
        <v>0</v>
      </c>
      <c r="AK457" s="179">
        <f t="shared" si="267"/>
        <v>0</v>
      </c>
      <c r="AL457" s="179">
        <f t="shared" si="268"/>
        <v>0</v>
      </c>
      <c r="AM457" s="180">
        <f>IF(L457=1,Stundensätze!$D$13,IF(L457=2,Stundensätze!$D$17,IF(L457=4,Stundensätze!$D$21,"")))</f>
        <v>0</v>
      </c>
      <c r="AN457" s="180">
        <f>IF(L457=1,Stundensätze!$D$15,IF(L457=2,Stundensätze!$D$19,IF(L457=4,Stundensätze!$D$23,"")))</f>
        <v>0</v>
      </c>
      <c r="AO457" s="180" t="e">
        <f t="shared" si="283"/>
        <v>#DIV/0!</v>
      </c>
      <c r="AP457" s="180">
        <f t="shared" si="284"/>
        <v>0</v>
      </c>
      <c r="AQ457" s="192" t="e">
        <f t="shared" si="285"/>
        <v>#DIV/0!</v>
      </c>
      <c r="AR457" s="192" t="e">
        <f t="shared" si="286"/>
        <v>#DIV/0!</v>
      </c>
      <c r="AS457" s="193" t="e">
        <f t="shared" si="287"/>
        <v>#DIV/0!</v>
      </c>
      <c r="AT457" s="258" t="str">
        <f>IF(K457=0,0,VLOOKUP(K457,Kostenstellen!A:B,2,FALSE))</f>
        <v xml:space="preserve">Rosentrittklinik         </v>
      </c>
      <c r="AU457" s="68" t="str">
        <f t="shared" si="274"/>
        <v>B</v>
      </c>
      <c r="AV457" s="68" t="str">
        <f t="shared" si="275"/>
        <v/>
      </c>
      <c r="AW457" s="68">
        <f>IF(AF457=0,0,VLOOKUP($H457,Leistungszahlen!$A$11:$H$158,4,FALSE))</f>
        <v>0</v>
      </c>
      <c r="AX457" s="68">
        <f>IF(AF457=0,0,VLOOKUP($H457,Leistungszahlen!$A$11:$H$158,5,FALSE))</f>
        <v>0</v>
      </c>
      <c r="AY457" s="68">
        <f>IF(AG457=0,0,VLOOKUP($H457,Leistungszahlen!$A$11:$H$158,6,FALSE))</f>
        <v>0</v>
      </c>
      <c r="AZ457" s="68">
        <f t="shared" si="276"/>
        <v>0</v>
      </c>
      <c r="BA457" s="68">
        <f t="shared" si="277"/>
        <v>0</v>
      </c>
      <c r="BC457" s="68">
        <f t="shared" si="288"/>
        <v>0</v>
      </c>
      <c r="BD457" s="285"/>
    </row>
    <row r="458" spans="1:56" s="68" customFormat="1" ht="22.5">
      <c r="A458" s="200"/>
      <c r="B458" s="200"/>
      <c r="C458" s="200" t="s">
        <v>354</v>
      </c>
      <c r="D458" s="200" t="s">
        <v>204</v>
      </c>
      <c r="E458" s="200" t="s">
        <v>352</v>
      </c>
      <c r="F458" s="200" t="s">
        <v>1123</v>
      </c>
      <c r="G458" s="200" t="s">
        <v>163</v>
      </c>
      <c r="H458" s="201" t="s">
        <v>288</v>
      </c>
      <c r="I458" s="202">
        <v>20.100000000000001</v>
      </c>
      <c r="J458" s="200" t="s">
        <v>560</v>
      </c>
      <c r="K458" s="176">
        <v>3</v>
      </c>
      <c r="L458" s="176">
        <v>1</v>
      </c>
      <c r="M458" s="176"/>
      <c r="N458" s="286">
        <v>3</v>
      </c>
      <c r="O458" s="286">
        <v>3</v>
      </c>
      <c r="P458" s="176"/>
      <c r="Q458" s="203">
        <f t="shared" si="269"/>
        <v>3</v>
      </c>
      <c r="R458" s="203">
        <f t="shared" si="270"/>
        <v>3</v>
      </c>
      <c r="S458" s="203">
        <f t="shared" si="271"/>
        <v>0</v>
      </c>
      <c r="T458" s="203">
        <f t="shared" si="272"/>
        <v>0</v>
      </c>
      <c r="U458" s="203">
        <f t="shared" si="273"/>
        <v>0</v>
      </c>
      <c r="V458" s="175">
        <f>IF(Q458&gt;0,VLOOKUP(Q458,Jahresfaktoren!$A$11:$B$24,2,),0)</f>
        <v>152</v>
      </c>
      <c r="W458" s="175">
        <f>IF(R458&gt;0,VLOOKUP(R458,Jahresfaktoren!$D$11:$E$24,2,),0)</f>
        <v>150</v>
      </c>
      <c r="X458" s="175">
        <f>IF(S458&gt;0,VLOOKUP(S458,Jahresfaktoren!$A$28:$B$29,2,),0)</f>
        <v>0</v>
      </c>
      <c r="Y458" s="175">
        <f>IF(T458&gt;0,VLOOKUP(T458,Jahresfaktoren!$A$28:$B$29,2,),0)</f>
        <v>0</v>
      </c>
      <c r="Z458" s="175">
        <f>IF(U458&gt;0,VLOOKUP(U458,Jahresfaktoren!$A$32:$B$33,2,),)</f>
        <v>0</v>
      </c>
      <c r="AA458" s="177">
        <f t="shared" si="278"/>
        <v>3055.2000000000003</v>
      </c>
      <c r="AB458" s="177">
        <f t="shared" si="279"/>
        <v>3015</v>
      </c>
      <c r="AC458" s="177" t="str">
        <f t="shared" si="280"/>
        <v/>
      </c>
      <c r="AD458" s="177" t="str">
        <f t="shared" si="281"/>
        <v/>
      </c>
      <c r="AE458" s="177" t="str">
        <f t="shared" si="282"/>
        <v/>
      </c>
      <c r="AF458" s="178">
        <f>IF(Q458&gt;0,VLOOKUP(H458,Leistungszahlen!$A$11:$C$158,3,),0)</f>
        <v>0</v>
      </c>
      <c r="AG458" s="178">
        <f>IF(R458&gt;0,VLOOKUP(H458,Leistungszahlen!$A$11:$F$158,6,),IF(T458&gt;0,VLOOKUP(H458,Leistungszahlen!$A$11:$F$158,6,),0))</f>
        <v>0</v>
      </c>
      <c r="AH458" s="179" t="e">
        <f t="shared" si="264"/>
        <v>#DIV/0!</v>
      </c>
      <c r="AI458" s="179" t="e">
        <f t="shared" si="265"/>
        <v>#DIV/0!</v>
      </c>
      <c r="AJ458" s="179">
        <f t="shared" si="266"/>
        <v>0</v>
      </c>
      <c r="AK458" s="179">
        <f t="shared" si="267"/>
        <v>0</v>
      </c>
      <c r="AL458" s="179">
        <f t="shared" si="268"/>
        <v>0</v>
      </c>
      <c r="AM458" s="180">
        <f>IF(L458=1,Stundensätze!$D$13,IF(L458=2,Stundensätze!$D$17,IF(L458=4,Stundensätze!$D$21,"")))</f>
        <v>0</v>
      </c>
      <c r="AN458" s="180">
        <f>IF(L458=1,Stundensätze!$D$15,IF(L458=2,Stundensätze!$D$19,IF(L458=4,Stundensätze!$D$23,"")))</f>
        <v>0</v>
      </c>
      <c r="AO458" s="180" t="e">
        <f t="shared" si="283"/>
        <v>#DIV/0!</v>
      </c>
      <c r="AP458" s="180">
        <f t="shared" si="284"/>
        <v>0</v>
      </c>
      <c r="AQ458" s="192" t="e">
        <f t="shared" si="285"/>
        <v>#DIV/0!</v>
      </c>
      <c r="AR458" s="192" t="e">
        <f t="shared" si="286"/>
        <v>#DIV/0!</v>
      </c>
      <c r="AS458" s="193" t="e">
        <f t="shared" si="287"/>
        <v>#DIV/0!</v>
      </c>
      <c r="AT458" s="258" t="str">
        <f>IF(K458=0,0,VLOOKUP(K458,Kostenstellen!A:B,2,FALSE))</f>
        <v xml:space="preserve">Rosentrittklinik         </v>
      </c>
      <c r="AU458" s="68" t="str">
        <f t="shared" si="274"/>
        <v>A2</v>
      </c>
      <c r="AV458" s="68" t="str">
        <f t="shared" si="275"/>
        <v>A2</v>
      </c>
      <c r="AW458" s="68">
        <f>IF(AF458=0,0,VLOOKUP($H458,Leistungszahlen!$A$11:$H$158,4,FALSE))</f>
        <v>0</v>
      </c>
      <c r="AX458" s="68">
        <f>IF(AF458=0,0,VLOOKUP($H458,Leistungszahlen!$A$11:$H$158,5,FALSE))</f>
        <v>0</v>
      </c>
      <c r="AY458" s="68">
        <f>IF(AG458=0,0,VLOOKUP($H458,Leistungszahlen!$A$11:$H$158,6,FALSE))</f>
        <v>0</v>
      </c>
      <c r="AZ458" s="68">
        <f t="shared" si="276"/>
        <v>0</v>
      </c>
      <c r="BA458" s="68">
        <f t="shared" si="277"/>
        <v>0</v>
      </c>
      <c r="BC458" s="68">
        <f t="shared" si="288"/>
        <v>0</v>
      </c>
      <c r="BD458" s="285"/>
    </row>
    <row r="459" spans="1:56" s="68" customFormat="1" ht="22.5">
      <c r="A459" s="200"/>
      <c r="B459" s="200"/>
      <c r="C459" s="200" t="s">
        <v>354</v>
      </c>
      <c r="D459" s="200" t="s">
        <v>204</v>
      </c>
      <c r="E459" s="200" t="s">
        <v>352</v>
      </c>
      <c r="F459" s="200" t="s">
        <v>1123</v>
      </c>
      <c r="G459" s="200" t="s">
        <v>242</v>
      </c>
      <c r="H459" s="201" t="s">
        <v>215</v>
      </c>
      <c r="I459" s="202">
        <v>4</v>
      </c>
      <c r="J459" s="200" t="s">
        <v>778</v>
      </c>
      <c r="K459" s="176">
        <v>3</v>
      </c>
      <c r="L459" s="176">
        <v>1</v>
      </c>
      <c r="M459" s="176"/>
      <c r="N459" s="286">
        <v>6</v>
      </c>
      <c r="O459" s="286"/>
      <c r="P459" s="176"/>
      <c r="Q459" s="203">
        <f t="shared" si="269"/>
        <v>6</v>
      </c>
      <c r="R459" s="203">
        <f t="shared" si="270"/>
        <v>0</v>
      </c>
      <c r="S459" s="203">
        <f t="shared" si="271"/>
        <v>0</v>
      </c>
      <c r="T459" s="203">
        <f t="shared" si="272"/>
        <v>0</v>
      </c>
      <c r="U459" s="203">
        <f t="shared" si="273"/>
        <v>0</v>
      </c>
      <c r="V459" s="175">
        <f>IF(Q459&gt;0,VLOOKUP(Q459,Jahresfaktoren!$A$11:$B$24,2,),0)</f>
        <v>302</v>
      </c>
      <c r="W459" s="175">
        <f>IF(R459&gt;0,VLOOKUP(R459,Jahresfaktoren!$D$11:$E$24,2,),0)</f>
        <v>0</v>
      </c>
      <c r="X459" s="175">
        <f>IF(S459&gt;0,VLOOKUP(S459,Jahresfaktoren!$A$28:$B$29,2,),0)</f>
        <v>0</v>
      </c>
      <c r="Y459" s="175">
        <f>IF(T459&gt;0,VLOOKUP(T459,Jahresfaktoren!$A$28:$B$29,2,),0)</f>
        <v>0</v>
      </c>
      <c r="Z459" s="175">
        <f>IF(U459&gt;0,VLOOKUP(U459,Jahresfaktoren!$A$32:$B$33,2,),)</f>
        <v>0</v>
      </c>
      <c r="AA459" s="177">
        <f t="shared" si="278"/>
        <v>1208</v>
      </c>
      <c r="AB459" s="177" t="str">
        <f t="shared" si="279"/>
        <v/>
      </c>
      <c r="AC459" s="177" t="str">
        <f t="shared" si="280"/>
        <v/>
      </c>
      <c r="AD459" s="177" t="str">
        <f t="shared" si="281"/>
        <v/>
      </c>
      <c r="AE459" s="177" t="str">
        <f t="shared" si="282"/>
        <v/>
      </c>
      <c r="AF459" s="178">
        <f>IF(Q459&gt;0,VLOOKUP(H459,Leistungszahlen!$A$11:$C$158,3,),0)</f>
        <v>0</v>
      </c>
      <c r="AG459" s="178">
        <f>IF(R459&gt;0,VLOOKUP(H459,Leistungszahlen!$A$11:$F$158,6,),IF(T459&gt;0,VLOOKUP(H459,Leistungszahlen!$A$11:$F$158,6,),0))</f>
        <v>0</v>
      </c>
      <c r="AH459" s="179" t="e">
        <f t="shared" ref="AH459:AH522" si="289">IF(Q459&gt;0,AA459/AF459,0)</f>
        <v>#DIV/0!</v>
      </c>
      <c r="AI459" s="179">
        <f t="shared" ref="AI459:AI522" si="290">IF(R459&gt;0,AB459/AG459,0)</f>
        <v>0</v>
      </c>
      <c r="AJ459" s="179">
        <f t="shared" ref="AJ459:AJ522" si="291">IF(S459&gt;0,AC459/AF459,0)</f>
        <v>0</v>
      </c>
      <c r="AK459" s="179">
        <f t="shared" ref="AK459:AK522" si="292">IF(T459&gt;0,AD459/AG459,0)</f>
        <v>0</v>
      </c>
      <c r="AL459" s="179">
        <f t="shared" ref="AL459:AL522" si="293">IF(U459&gt;0,AE459/AF459,0)</f>
        <v>0</v>
      </c>
      <c r="AM459" s="180">
        <f>IF(L459=1,Stundensätze!$D$13,IF(L459=2,Stundensätze!$D$17,IF(L459=4,Stundensätze!$D$21,"")))</f>
        <v>0</v>
      </c>
      <c r="AN459" s="180">
        <f>IF(L459=1,Stundensätze!$D$15,IF(L459=2,Stundensätze!$D$19,IF(L459=4,Stundensätze!$D$23,"")))</f>
        <v>0</v>
      </c>
      <c r="AO459" s="180" t="e">
        <f t="shared" si="283"/>
        <v>#DIV/0!</v>
      </c>
      <c r="AP459" s="180">
        <f t="shared" si="284"/>
        <v>0</v>
      </c>
      <c r="AQ459" s="192" t="e">
        <f t="shared" si="285"/>
        <v>#DIV/0!</v>
      </c>
      <c r="AR459" s="192" t="e">
        <f t="shared" si="286"/>
        <v>#DIV/0!</v>
      </c>
      <c r="AS459" s="193" t="e">
        <f t="shared" si="287"/>
        <v>#DIV/0!</v>
      </c>
      <c r="AT459" s="258" t="str">
        <f>IF(K459=0,0,VLOOKUP(K459,Kostenstellen!A:B,2,FALSE))</f>
        <v xml:space="preserve">Rosentrittklinik         </v>
      </c>
      <c r="AU459" s="68" t="str">
        <f t="shared" si="274"/>
        <v>R</v>
      </c>
      <c r="AV459" s="68" t="str">
        <f t="shared" si="275"/>
        <v/>
      </c>
      <c r="AW459" s="68">
        <f>IF(AF459=0,0,VLOOKUP($H459,Leistungszahlen!$A$11:$H$158,4,FALSE))</f>
        <v>0</v>
      </c>
      <c r="AX459" s="68">
        <f>IF(AF459=0,0,VLOOKUP($H459,Leistungszahlen!$A$11:$H$158,5,FALSE))</f>
        <v>0</v>
      </c>
      <c r="AY459" s="68">
        <f>IF(AG459=0,0,VLOOKUP($H459,Leistungszahlen!$A$11:$H$158,6,FALSE))</f>
        <v>0</v>
      </c>
      <c r="AZ459" s="68">
        <f t="shared" si="276"/>
        <v>0</v>
      </c>
      <c r="BA459" s="68">
        <f t="shared" si="277"/>
        <v>0</v>
      </c>
      <c r="BC459" s="68">
        <f t="shared" si="288"/>
        <v>0</v>
      </c>
      <c r="BD459" s="285"/>
    </row>
    <row r="460" spans="1:56" s="68" customFormat="1" ht="22.5">
      <c r="A460" s="200"/>
      <c r="B460" s="200"/>
      <c r="C460" s="200" t="s">
        <v>354</v>
      </c>
      <c r="D460" s="200" t="s">
        <v>204</v>
      </c>
      <c r="E460" s="200" t="s">
        <v>352</v>
      </c>
      <c r="F460" s="200"/>
      <c r="G460" s="200" t="s">
        <v>374</v>
      </c>
      <c r="H460" s="201" t="s">
        <v>205</v>
      </c>
      <c r="I460" s="202">
        <v>50</v>
      </c>
      <c r="J460" s="200" t="s">
        <v>560</v>
      </c>
      <c r="K460" s="176">
        <v>3</v>
      </c>
      <c r="L460" s="176">
        <v>1</v>
      </c>
      <c r="M460" s="176">
        <v>0</v>
      </c>
      <c r="N460" s="286">
        <v>3</v>
      </c>
      <c r="O460" s="286">
        <v>3</v>
      </c>
      <c r="P460" s="176"/>
      <c r="Q460" s="203">
        <f t="shared" si="269"/>
        <v>3</v>
      </c>
      <c r="R460" s="203">
        <f t="shared" si="270"/>
        <v>3</v>
      </c>
      <c r="S460" s="203">
        <f t="shared" si="271"/>
        <v>0</v>
      </c>
      <c r="T460" s="203">
        <f t="shared" si="272"/>
        <v>0</v>
      </c>
      <c r="U460" s="203">
        <f t="shared" si="273"/>
        <v>0</v>
      </c>
      <c r="V460" s="175">
        <f>IF(Q460&gt;0,VLOOKUP(Q460,Jahresfaktoren!$A$11:$B$24,2,),0)</f>
        <v>152</v>
      </c>
      <c r="W460" s="175">
        <f>IF(R460&gt;0,VLOOKUP(R460,Jahresfaktoren!$D$11:$E$24,2,),0)</f>
        <v>150</v>
      </c>
      <c r="X460" s="175">
        <f>IF(S460&gt;0,VLOOKUP(S460,Jahresfaktoren!$A$28:$B$29,2,),0)</f>
        <v>0</v>
      </c>
      <c r="Y460" s="175">
        <f>IF(T460&gt;0,VLOOKUP(T460,Jahresfaktoren!$A$28:$B$29,2,),0)</f>
        <v>0</v>
      </c>
      <c r="Z460" s="175">
        <f>IF(U460&gt;0,VLOOKUP(U460,Jahresfaktoren!$A$32:$B$33,2,),)</f>
        <v>0</v>
      </c>
      <c r="AA460" s="177">
        <f t="shared" si="278"/>
        <v>7600</v>
      </c>
      <c r="AB460" s="177">
        <f t="shared" si="279"/>
        <v>7500</v>
      </c>
      <c r="AC460" s="177" t="str">
        <f t="shared" si="280"/>
        <v/>
      </c>
      <c r="AD460" s="177" t="str">
        <f t="shared" si="281"/>
        <v/>
      </c>
      <c r="AE460" s="177" t="str">
        <f t="shared" si="282"/>
        <v/>
      </c>
      <c r="AF460" s="178">
        <f>IF(Q460&gt;0,VLOOKUP(H460,Leistungszahlen!$A$11:$C$158,3,),0)</f>
        <v>0</v>
      </c>
      <c r="AG460" s="178">
        <f>IF(R460&gt;0,VLOOKUP(H460,Leistungszahlen!$A$11:$F$158,6,),IF(T460&gt;0,VLOOKUP(H460,Leistungszahlen!$A$11:$F$158,6,),0))</f>
        <v>0</v>
      </c>
      <c r="AH460" s="179" t="e">
        <f t="shared" si="289"/>
        <v>#DIV/0!</v>
      </c>
      <c r="AI460" s="179" t="e">
        <f t="shared" si="290"/>
        <v>#DIV/0!</v>
      </c>
      <c r="AJ460" s="179">
        <f t="shared" si="291"/>
        <v>0</v>
      </c>
      <c r="AK460" s="179">
        <f t="shared" si="292"/>
        <v>0</v>
      </c>
      <c r="AL460" s="179">
        <f t="shared" si="293"/>
        <v>0</v>
      </c>
      <c r="AM460" s="180">
        <f>IF(L460=1,Stundensätze!$D$13,IF(L460=2,Stundensätze!$D$17,IF(L460=4,Stundensätze!$D$21,"")))</f>
        <v>0</v>
      </c>
      <c r="AN460" s="180">
        <f>IF(L460=1,Stundensätze!$D$15,IF(L460=2,Stundensätze!$D$19,IF(L460=4,Stundensätze!$D$23,"")))</f>
        <v>0</v>
      </c>
      <c r="AO460" s="180" t="e">
        <f t="shared" si="283"/>
        <v>#DIV/0!</v>
      </c>
      <c r="AP460" s="180">
        <f t="shared" si="284"/>
        <v>0</v>
      </c>
      <c r="AQ460" s="192" t="e">
        <f t="shared" si="285"/>
        <v>#DIV/0!</v>
      </c>
      <c r="AR460" s="192" t="e">
        <f t="shared" si="286"/>
        <v>#DIV/0!</v>
      </c>
      <c r="AS460" s="193" t="e">
        <f t="shared" si="287"/>
        <v>#DIV/0!</v>
      </c>
      <c r="AT460" s="258" t="str">
        <f>IF(K460=0,0,VLOOKUP(K460,Kostenstellen!A:B,2,FALSE))</f>
        <v xml:space="preserve">Rosentrittklinik         </v>
      </c>
      <c r="AU460" s="68" t="str">
        <f t="shared" si="274"/>
        <v>G</v>
      </c>
      <c r="AV460" s="68" t="str">
        <f t="shared" si="275"/>
        <v>G</v>
      </c>
      <c r="AW460" s="68">
        <f>IF(AF460=0,0,VLOOKUP($H460,Leistungszahlen!$A$11:$H$158,4,FALSE))</f>
        <v>0</v>
      </c>
      <c r="AX460" s="68">
        <f>IF(AF460=0,0,VLOOKUP($H460,Leistungszahlen!$A$11:$H$158,5,FALSE))</f>
        <v>0</v>
      </c>
      <c r="AY460" s="68">
        <f>IF(AG460=0,0,VLOOKUP($H460,Leistungszahlen!$A$11:$H$158,6,FALSE))</f>
        <v>0</v>
      </c>
      <c r="AZ460" s="68">
        <f t="shared" si="276"/>
        <v>0</v>
      </c>
      <c r="BA460" s="68">
        <f t="shared" si="277"/>
        <v>0</v>
      </c>
      <c r="BC460" s="68">
        <f t="shared" si="288"/>
        <v>0</v>
      </c>
      <c r="BD460" s="285"/>
    </row>
    <row r="461" spans="1:56" s="68" customFormat="1" ht="22.5">
      <c r="A461" s="200"/>
      <c r="B461" s="200"/>
      <c r="C461" s="200" t="s">
        <v>354</v>
      </c>
      <c r="D461" s="200" t="s">
        <v>204</v>
      </c>
      <c r="E461" s="200" t="s">
        <v>352</v>
      </c>
      <c r="F461" s="200"/>
      <c r="G461" s="200" t="s">
        <v>232</v>
      </c>
      <c r="H461" s="201" t="s">
        <v>206</v>
      </c>
      <c r="I461" s="202">
        <v>1.98</v>
      </c>
      <c r="J461" s="200" t="s">
        <v>560</v>
      </c>
      <c r="K461" s="176">
        <v>3</v>
      </c>
      <c r="L461" s="176">
        <v>1</v>
      </c>
      <c r="M461" s="176" t="s">
        <v>119</v>
      </c>
      <c r="N461" s="286">
        <v>1</v>
      </c>
      <c r="O461" s="286">
        <v>0</v>
      </c>
      <c r="P461" s="176"/>
      <c r="Q461" s="203">
        <f t="shared" ref="Q461:Q517" si="294">IF(M461="x",0,IF(N461=7,6,IF(N461=14,12,IF(N461="12+5",11,N461))))</f>
        <v>0</v>
      </c>
      <c r="R461" s="203">
        <f t="shared" ref="R461:R517" si="295">IF(M461="x",0,IF(O461=0,0,IF(N461=7,0,IF(N461+O461=7,O461-1,O461))))</f>
        <v>0</v>
      </c>
      <c r="S461" s="203">
        <f t="shared" ref="S461:S517" si="296">IF(M461="x",0,IF(N461=7,1,IF(N461=14,2,IF(AND(N461=12,O461=5),1,IF(N461="12+5",1,0)))))</f>
        <v>0</v>
      </c>
      <c r="T461" s="203">
        <f t="shared" ref="T461:T517" si="297">IF(M461="x",0,IF(O461=0,0,IF(N461=7,0,IF(N461+O461=7,1,0))))</f>
        <v>0</v>
      </c>
      <c r="U461" s="203">
        <f t="shared" ref="U461:U517" si="298">T461+S461</f>
        <v>0</v>
      </c>
      <c r="V461" s="175">
        <f>IF(Q461&gt;0,VLOOKUP(Q461,Jahresfaktoren!$A$11:$B$24,2,),0)</f>
        <v>0</v>
      </c>
      <c r="W461" s="175">
        <f>IF(R461&gt;0,VLOOKUP(R461,Jahresfaktoren!$D$11:$E$24,2,),0)</f>
        <v>0</v>
      </c>
      <c r="X461" s="175">
        <f>IF(S461&gt;0,VLOOKUP(S461,Jahresfaktoren!$A$28:$B$29,2,),0)</f>
        <v>0</v>
      </c>
      <c r="Y461" s="175">
        <f>IF(T461&gt;0,VLOOKUP(T461,Jahresfaktoren!$A$28:$B$29,2,),0)</f>
        <v>0</v>
      </c>
      <c r="Z461" s="175">
        <f>IF(U461&gt;0,VLOOKUP(U461,Jahresfaktoren!$A$32:$B$33,2,),)</f>
        <v>0</v>
      </c>
      <c r="AA461" s="177" t="str">
        <f t="shared" si="278"/>
        <v/>
      </c>
      <c r="AB461" s="177" t="str">
        <f t="shared" si="279"/>
        <v/>
      </c>
      <c r="AC461" s="177" t="str">
        <f t="shared" si="280"/>
        <v/>
      </c>
      <c r="AD461" s="177" t="str">
        <f t="shared" si="281"/>
        <v/>
      </c>
      <c r="AE461" s="177" t="str">
        <f t="shared" si="282"/>
        <v/>
      </c>
      <c r="AF461" s="178">
        <f>IF(Q461&gt;0,VLOOKUP(H461,Leistungszahlen!$A$11:$C$158,3,),0)</f>
        <v>0</v>
      </c>
      <c r="AG461" s="178">
        <f>IF(R461&gt;0,VLOOKUP(H461,Leistungszahlen!$A$11:$F$158,6,),IF(T461&gt;0,VLOOKUP(H461,Leistungszahlen!$A$11:$F$158,6,),0))</f>
        <v>0</v>
      </c>
      <c r="AH461" s="179">
        <f t="shared" si="289"/>
        <v>0</v>
      </c>
      <c r="AI461" s="179">
        <f t="shared" si="290"/>
        <v>0</v>
      </c>
      <c r="AJ461" s="179">
        <f t="shared" si="291"/>
        <v>0</v>
      </c>
      <c r="AK461" s="179">
        <f t="shared" si="292"/>
        <v>0</v>
      </c>
      <c r="AL461" s="179">
        <f t="shared" si="293"/>
        <v>0</v>
      </c>
      <c r="AM461" s="180">
        <f>IF(L461=1,Stundensätze!$D$13,IF(L461=2,Stundensätze!$D$17,IF(L461=4,Stundensätze!$D$21,"")))</f>
        <v>0</v>
      </c>
      <c r="AN461" s="180">
        <f>IF(L461=1,Stundensätze!$D$15,IF(L461=2,Stundensätze!$D$19,IF(L461=4,Stundensätze!$D$23,"")))</f>
        <v>0</v>
      </c>
      <c r="AO461" s="180">
        <f t="shared" si="283"/>
        <v>0</v>
      </c>
      <c r="AP461" s="180">
        <f t="shared" si="284"/>
        <v>0</v>
      </c>
      <c r="AQ461" s="192">
        <f t="shared" si="285"/>
        <v>0</v>
      </c>
      <c r="AR461" s="192">
        <f t="shared" si="286"/>
        <v>0</v>
      </c>
      <c r="AS461" s="193">
        <f t="shared" si="287"/>
        <v>0</v>
      </c>
      <c r="AT461" s="258" t="str">
        <f>IF(K461=0,0,VLOOKUP(K461,Kostenstellen!A:B,2,FALSE))</f>
        <v xml:space="preserve">Rosentrittklinik         </v>
      </c>
      <c r="AU461" s="68" t="str">
        <f t="shared" ref="AU461:AU517" si="299">IF(SUM(V461:Z461)&gt;0,H461,"")</f>
        <v/>
      </c>
      <c r="AV461" s="68" t="str">
        <f t="shared" ref="AV461:AV517" si="300">IF(SUM(R461+T461)&gt;0,H461,"")</f>
        <v/>
      </c>
      <c r="AW461" s="68">
        <f>IF(AF461=0,0,VLOOKUP($H461,Leistungszahlen!$A$11:$H$158,4,FALSE))</f>
        <v>0</v>
      </c>
      <c r="AX461" s="68">
        <f>IF(AF461=0,0,VLOOKUP($H461,Leistungszahlen!$A$11:$H$158,5,FALSE))</f>
        <v>0</v>
      </c>
      <c r="AY461" s="68">
        <f>IF(AG461=0,0,VLOOKUP($H461,Leistungszahlen!$A$11:$H$158,6,FALSE))</f>
        <v>0</v>
      </c>
      <c r="AZ461" s="68">
        <f t="shared" ref="AZ461:AZ517" si="301">IF(AX461&lt;AF461,1,IF(AG461&gt;AY461,1,0))</f>
        <v>0</v>
      </c>
      <c r="BA461" s="68">
        <f t="shared" ref="BA461:BA517" si="302">IF(AF461&gt;AX461,1,IF(AG461&gt;AY461,1,0))</f>
        <v>0</v>
      </c>
      <c r="BC461" s="68">
        <f t="shared" si="288"/>
        <v>0</v>
      </c>
      <c r="BD461" s="285"/>
    </row>
    <row r="462" spans="1:56" s="68" customFormat="1" ht="22.5">
      <c r="A462" s="200"/>
      <c r="B462" s="200"/>
      <c r="C462" s="200" t="s">
        <v>354</v>
      </c>
      <c r="D462" s="200" t="s">
        <v>204</v>
      </c>
      <c r="E462" s="200" t="s">
        <v>352</v>
      </c>
      <c r="F462" s="200"/>
      <c r="G462" s="200" t="s">
        <v>193</v>
      </c>
      <c r="H462" s="201" t="s">
        <v>206</v>
      </c>
      <c r="I462" s="202">
        <v>1.98</v>
      </c>
      <c r="J462" s="200" t="s">
        <v>778</v>
      </c>
      <c r="K462" s="176">
        <v>3</v>
      </c>
      <c r="L462" s="176">
        <v>1</v>
      </c>
      <c r="M462" s="176" t="s">
        <v>119</v>
      </c>
      <c r="N462" s="286">
        <v>1</v>
      </c>
      <c r="O462" s="286">
        <v>0</v>
      </c>
      <c r="P462" s="176"/>
      <c r="Q462" s="203">
        <f t="shared" si="294"/>
        <v>0</v>
      </c>
      <c r="R462" s="203">
        <f t="shared" si="295"/>
        <v>0</v>
      </c>
      <c r="S462" s="203">
        <f t="shared" si="296"/>
        <v>0</v>
      </c>
      <c r="T462" s="203">
        <f t="shared" si="297"/>
        <v>0</v>
      </c>
      <c r="U462" s="203">
        <f t="shared" si="298"/>
        <v>0</v>
      </c>
      <c r="V462" s="175">
        <f>IF(Q462&gt;0,VLOOKUP(Q462,Jahresfaktoren!$A$11:$B$24,2,),0)</f>
        <v>0</v>
      </c>
      <c r="W462" s="175">
        <f>IF(R462&gt;0,VLOOKUP(R462,Jahresfaktoren!$D$11:$E$24,2,),0)</f>
        <v>0</v>
      </c>
      <c r="X462" s="175">
        <f>IF(S462&gt;0,VLOOKUP(S462,Jahresfaktoren!$A$28:$B$29,2,),0)</f>
        <v>0</v>
      </c>
      <c r="Y462" s="175">
        <f>IF(T462&gt;0,VLOOKUP(T462,Jahresfaktoren!$A$28:$B$29,2,),0)</f>
        <v>0</v>
      </c>
      <c r="Z462" s="175">
        <f>IF(U462&gt;0,VLOOKUP(U462,Jahresfaktoren!$A$32:$B$33,2,),)</f>
        <v>0</v>
      </c>
      <c r="AA462" s="177" t="str">
        <f t="shared" si="278"/>
        <v/>
      </c>
      <c r="AB462" s="177" t="str">
        <f t="shared" si="279"/>
        <v/>
      </c>
      <c r="AC462" s="177" t="str">
        <f t="shared" si="280"/>
        <v/>
      </c>
      <c r="AD462" s="177" t="str">
        <f t="shared" si="281"/>
        <v/>
      </c>
      <c r="AE462" s="177" t="str">
        <f t="shared" si="282"/>
        <v/>
      </c>
      <c r="AF462" s="178">
        <f>IF(Q462&gt;0,VLOOKUP(H462,Leistungszahlen!$A$11:$C$158,3,),0)</f>
        <v>0</v>
      </c>
      <c r="AG462" s="178">
        <f>IF(R462&gt;0,VLOOKUP(H462,Leistungszahlen!$A$11:$F$158,6,),IF(T462&gt;0,VLOOKUP(H462,Leistungszahlen!$A$11:$F$158,6,),0))</f>
        <v>0</v>
      </c>
      <c r="AH462" s="179">
        <f t="shared" si="289"/>
        <v>0</v>
      </c>
      <c r="AI462" s="179">
        <f t="shared" si="290"/>
        <v>0</v>
      </c>
      <c r="AJ462" s="179">
        <f t="shared" si="291"/>
        <v>0</v>
      </c>
      <c r="AK462" s="179">
        <f t="shared" si="292"/>
        <v>0</v>
      </c>
      <c r="AL462" s="179">
        <f t="shared" si="293"/>
        <v>0</v>
      </c>
      <c r="AM462" s="180">
        <f>IF(L462=1,Stundensätze!$D$13,IF(L462=2,Stundensätze!$D$17,IF(L462=4,Stundensätze!$D$21,"")))</f>
        <v>0</v>
      </c>
      <c r="AN462" s="180">
        <f>IF(L462=1,Stundensätze!$D$15,IF(L462=2,Stundensätze!$D$19,IF(L462=4,Stundensätze!$D$23,"")))</f>
        <v>0</v>
      </c>
      <c r="AO462" s="180">
        <f t="shared" si="283"/>
        <v>0</v>
      </c>
      <c r="AP462" s="180">
        <f t="shared" si="284"/>
        <v>0</v>
      </c>
      <c r="AQ462" s="192">
        <f t="shared" si="285"/>
        <v>0</v>
      </c>
      <c r="AR462" s="192">
        <f t="shared" si="286"/>
        <v>0</v>
      </c>
      <c r="AS462" s="193">
        <f t="shared" si="287"/>
        <v>0</v>
      </c>
      <c r="AT462" s="258" t="str">
        <f>IF(K462=0,0,VLOOKUP(K462,Kostenstellen!A:B,2,FALSE))</f>
        <v xml:space="preserve">Rosentrittklinik         </v>
      </c>
      <c r="AU462" s="68" t="str">
        <f t="shared" si="299"/>
        <v/>
      </c>
      <c r="AV462" s="68" t="str">
        <f t="shared" si="300"/>
        <v/>
      </c>
      <c r="AW462" s="68">
        <f>IF(AF462=0,0,VLOOKUP($H462,Leistungszahlen!$A$11:$H$158,4,FALSE))</f>
        <v>0</v>
      </c>
      <c r="AX462" s="68">
        <f>IF(AF462=0,0,VLOOKUP($H462,Leistungszahlen!$A$11:$H$158,5,FALSE))</f>
        <v>0</v>
      </c>
      <c r="AY462" s="68">
        <f>IF(AG462=0,0,VLOOKUP($H462,Leistungszahlen!$A$11:$H$158,6,FALSE))</f>
        <v>0</v>
      </c>
      <c r="AZ462" s="68">
        <f t="shared" si="301"/>
        <v>0</v>
      </c>
      <c r="BA462" s="68">
        <f t="shared" si="302"/>
        <v>0</v>
      </c>
      <c r="BC462" s="68">
        <f t="shared" si="288"/>
        <v>0</v>
      </c>
      <c r="BD462" s="285"/>
    </row>
    <row r="463" spans="1:56" s="68" customFormat="1" ht="22.5">
      <c r="A463" s="200"/>
      <c r="B463" s="200"/>
      <c r="C463" s="200" t="s">
        <v>354</v>
      </c>
      <c r="D463" s="200" t="s">
        <v>204</v>
      </c>
      <c r="E463" s="200" t="s">
        <v>352</v>
      </c>
      <c r="F463" s="200"/>
      <c r="G463" s="200" t="s">
        <v>378</v>
      </c>
      <c r="H463" s="201" t="s">
        <v>221</v>
      </c>
      <c r="I463" s="202">
        <v>5.3</v>
      </c>
      <c r="J463" s="200" t="s">
        <v>778</v>
      </c>
      <c r="K463" s="176">
        <v>3</v>
      </c>
      <c r="L463" s="176">
        <v>1</v>
      </c>
      <c r="M463" s="176">
        <v>0</v>
      </c>
      <c r="N463" s="286">
        <v>1</v>
      </c>
      <c r="O463" s="286"/>
      <c r="P463" s="176"/>
      <c r="Q463" s="203">
        <f t="shared" si="294"/>
        <v>1</v>
      </c>
      <c r="R463" s="203">
        <f t="shared" si="295"/>
        <v>0</v>
      </c>
      <c r="S463" s="203">
        <f t="shared" si="296"/>
        <v>0</v>
      </c>
      <c r="T463" s="203">
        <f t="shared" si="297"/>
        <v>0</v>
      </c>
      <c r="U463" s="203">
        <f t="shared" si="298"/>
        <v>0</v>
      </c>
      <c r="V463" s="175">
        <f>IF(Q463&gt;0,VLOOKUP(Q463,Jahresfaktoren!$A$11:$B$24,2,),0)</f>
        <v>52</v>
      </c>
      <c r="W463" s="175">
        <f>IF(R463&gt;0,VLOOKUP(R463,Jahresfaktoren!$D$11:$E$24,2,),0)</f>
        <v>0</v>
      </c>
      <c r="X463" s="175">
        <f>IF(S463&gt;0,VLOOKUP(S463,Jahresfaktoren!$A$28:$B$29,2,),0)</f>
        <v>0</v>
      </c>
      <c r="Y463" s="175">
        <f>IF(T463&gt;0,VLOOKUP(T463,Jahresfaktoren!$A$28:$B$29,2,),0)</f>
        <v>0</v>
      </c>
      <c r="Z463" s="175">
        <f>IF(U463&gt;0,VLOOKUP(U463,Jahresfaktoren!$A$32:$B$33,2,),)</f>
        <v>0</v>
      </c>
      <c r="AA463" s="177">
        <f t="shared" si="278"/>
        <v>275.59999999999997</v>
      </c>
      <c r="AB463" s="177" t="str">
        <f t="shared" si="279"/>
        <v/>
      </c>
      <c r="AC463" s="177" t="str">
        <f t="shared" si="280"/>
        <v/>
      </c>
      <c r="AD463" s="177" t="str">
        <f t="shared" si="281"/>
        <v/>
      </c>
      <c r="AE463" s="177" t="str">
        <f t="shared" si="282"/>
        <v/>
      </c>
      <c r="AF463" s="178">
        <f>IF(Q463&gt;0,VLOOKUP(H463,Leistungszahlen!$A$11:$C$158,3,),0)</f>
        <v>0</v>
      </c>
      <c r="AG463" s="178">
        <f>IF(R463&gt;0,VLOOKUP(H463,Leistungszahlen!$A$11:$F$158,6,),IF(T463&gt;0,VLOOKUP(H463,Leistungszahlen!$A$11:$F$158,6,),0))</f>
        <v>0</v>
      </c>
      <c r="AH463" s="179" t="e">
        <f t="shared" si="289"/>
        <v>#DIV/0!</v>
      </c>
      <c r="AI463" s="179">
        <f t="shared" si="290"/>
        <v>0</v>
      </c>
      <c r="AJ463" s="179">
        <f t="shared" si="291"/>
        <v>0</v>
      </c>
      <c r="AK463" s="179">
        <f t="shared" si="292"/>
        <v>0</v>
      </c>
      <c r="AL463" s="179">
        <f t="shared" si="293"/>
        <v>0</v>
      </c>
      <c r="AM463" s="180">
        <f>IF(L463=1,Stundensätze!$D$13,IF(L463=2,Stundensätze!$D$17,IF(L463=4,Stundensätze!$D$21,"")))</f>
        <v>0</v>
      </c>
      <c r="AN463" s="180">
        <f>IF(L463=1,Stundensätze!$D$15,IF(L463=2,Stundensätze!$D$19,IF(L463=4,Stundensätze!$D$23,"")))</f>
        <v>0</v>
      </c>
      <c r="AO463" s="180" t="e">
        <f t="shared" si="283"/>
        <v>#DIV/0!</v>
      </c>
      <c r="AP463" s="180">
        <f t="shared" si="284"/>
        <v>0</v>
      </c>
      <c r="AQ463" s="192" t="e">
        <f t="shared" si="285"/>
        <v>#DIV/0!</v>
      </c>
      <c r="AR463" s="192" t="e">
        <f t="shared" si="286"/>
        <v>#DIV/0!</v>
      </c>
      <c r="AS463" s="193" t="e">
        <f t="shared" si="287"/>
        <v>#DIV/0!</v>
      </c>
      <c r="AT463" s="258" t="str">
        <f>IF(K463=0,0,VLOOKUP(K463,Kostenstellen!A:B,2,FALSE))</f>
        <v xml:space="preserve">Rosentrittklinik         </v>
      </c>
      <c r="AU463" s="68" t="str">
        <f t="shared" si="299"/>
        <v>Z</v>
      </c>
      <c r="AV463" s="68" t="str">
        <f t="shared" si="300"/>
        <v/>
      </c>
      <c r="AW463" s="68">
        <f>IF(AF463=0,0,VLOOKUP($H463,Leistungszahlen!$A$11:$H$158,4,FALSE))</f>
        <v>0</v>
      </c>
      <c r="AX463" s="68">
        <f>IF(AF463=0,0,VLOOKUP($H463,Leistungszahlen!$A$11:$H$158,5,FALSE))</f>
        <v>0</v>
      </c>
      <c r="AY463" s="68">
        <f>IF(AG463=0,0,VLOOKUP($H463,Leistungszahlen!$A$11:$H$158,6,FALSE))</f>
        <v>0</v>
      </c>
      <c r="AZ463" s="68">
        <f t="shared" si="301"/>
        <v>0</v>
      </c>
      <c r="BA463" s="68">
        <f t="shared" si="302"/>
        <v>0</v>
      </c>
      <c r="BC463" s="68">
        <f t="shared" si="288"/>
        <v>0</v>
      </c>
      <c r="BD463" s="285"/>
    </row>
    <row r="464" spans="1:56" s="68" customFormat="1" ht="22.5">
      <c r="A464" s="200"/>
      <c r="B464" s="200"/>
      <c r="C464" s="200" t="s">
        <v>354</v>
      </c>
      <c r="D464" s="200" t="s">
        <v>204</v>
      </c>
      <c r="E464" s="200" t="s">
        <v>353</v>
      </c>
      <c r="F464" s="200" t="s">
        <v>1124</v>
      </c>
      <c r="G464" s="200" t="s">
        <v>163</v>
      </c>
      <c r="H464" s="201" t="s">
        <v>287</v>
      </c>
      <c r="I464" s="202">
        <v>23.88</v>
      </c>
      <c r="J464" s="200" t="s">
        <v>560</v>
      </c>
      <c r="K464" s="176">
        <v>3</v>
      </c>
      <c r="L464" s="176">
        <v>1</v>
      </c>
      <c r="M464" s="176"/>
      <c r="N464" s="286">
        <v>3</v>
      </c>
      <c r="O464" s="286">
        <v>3</v>
      </c>
      <c r="P464" s="176"/>
      <c r="Q464" s="203">
        <f t="shared" si="294"/>
        <v>3</v>
      </c>
      <c r="R464" s="203">
        <f t="shared" si="295"/>
        <v>3</v>
      </c>
      <c r="S464" s="203">
        <f t="shared" si="296"/>
        <v>0</v>
      </c>
      <c r="T464" s="203">
        <f t="shared" si="297"/>
        <v>0</v>
      </c>
      <c r="U464" s="203">
        <f t="shared" si="298"/>
        <v>0</v>
      </c>
      <c r="V464" s="175">
        <f>IF(Q464&gt;0,VLOOKUP(Q464,Jahresfaktoren!$A$11:$B$24,2,),0)</f>
        <v>152</v>
      </c>
      <c r="W464" s="175">
        <f>IF(R464&gt;0,VLOOKUP(R464,Jahresfaktoren!$D$11:$E$24,2,),0)</f>
        <v>150</v>
      </c>
      <c r="X464" s="175">
        <f>IF(S464&gt;0,VLOOKUP(S464,Jahresfaktoren!$A$28:$B$29,2,),0)</f>
        <v>0</v>
      </c>
      <c r="Y464" s="175">
        <f>IF(T464&gt;0,VLOOKUP(T464,Jahresfaktoren!$A$28:$B$29,2,),0)</f>
        <v>0</v>
      </c>
      <c r="Z464" s="175">
        <f>IF(U464&gt;0,VLOOKUP(U464,Jahresfaktoren!$A$32:$B$33,2,),)</f>
        <v>0</v>
      </c>
      <c r="AA464" s="177">
        <f t="shared" si="278"/>
        <v>3629.7599999999998</v>
      </c>
      <c r="AB464" s="177">
        <f t="shared" si="279"/>
        <v>3582</v>
      </c>
      <c r="AC464" s="177" t="str">
        <f t="shared" si="280"/>
        <v/>
      </c>
      <c r="AD464" s="177" t="str">
        <f t="shared" si="281"/>
        <v/>
      </c>
      <c r="AE464" s="177" t="str">
        <f t="shared" si="282"/>
        <v/>
      </c>
      <c r="AF464" s="178">
        <f>IF(Q464&gt;0,VLOOKUP(H464,Leistungszahlen!$A$11:$C$158,3,),0)</f>
        <v>0</v>
      </c>
      <c r="AG464" s="178">
        <f>IF(R464&gt;0,VLOOKUP(H464,Leistungszahlen!$A$11:$F$158,6,),IF(T464&gt;0,VLOOKUP(H464,Leistungszahlen!$A$11:$F$158,6,),0))</f>
        <v>0</v>
      </c>
      <c r="AH464" s="179" t="e">
        <f t="shared" si="289"/>
        <v>#DIV/0!</v>
      </c>
      <c r="AI464" s="179" t="e">
        <f t="shared" si="290"/>
        <v>#DIV/0!</v>
      </c>
      <c r="AJ464" s="179">
        <f t="shared" si="291"/>
        <v>0</v>
      </c>
      <c r="AK464" s="179">
        <f t="shared" si="292"/>
        <v>0</v>
      </c>
      <c r="AL464" s="179">
        <f t="shared" si="293"/>
        <v>0</v>
      </c>
      <c r="AM464" s="180">
        <f>IF(L464=1,Stundensätze!$D$13,IF(L464=2,Stundensätze!$D$17,IF(L464=4,Stundensätze!$D$21,"")))</f>
        <v>0</v>
      </c>
      <c r="AN464" s="180">
        <f>IF(L464=1,Stundensätze!$D$15,IF(L464=2,Stundensätze!$D$19,IF(L464=4,Stundensätze!$D$23,"")))</f>
        <v>0</v>
      </c>
      <c r="AO464" s="180" t="e">
        <f t="shared" si="283"/>
        <v>#DIV/0!</v>
      </c>
      <c r="AP464" s="180">
        <f t="shared" si="284"/>
        <v>0</v>
      </c>
      <c r="AQ464" s="192" t="e">
        <f t="shared" si="285"/>
        <v>#DIV/0!</v>
      </c>
      <c r="AR464" s="192" t="e">
        <f t="shared" si="286"/>
        <v>#DIV/0!</v>
      </c>
      <c r="AS464" s="193" t="e">
        <f t="shared" si="287"/>
        <v>#DIV/0!</v>
      </c>
      <c r="AT464" s="258" t="str">
        <f>IF(K464=0,0,VLOOKUP(K464,Kostenstellen!A:B,2,FALSE))</f>
        <v xml:space="preserve">Rosentrittklinik         </v>
      </c>
      <c r="AU464" s="68" t="str">
        <f t="shared" si="299"/>
        <v>A1</v>
      </c>
      <c r="AV464" s="68" t="str">
        <f t="shared" si="300"/>
        <v>A1</v>
      </c>
      <c r="AW464" s="68">
        <f>IF(AF464=0,0,VLOOKUP($H464,Leistungszahlen!$A$11:$H$158,4,FALSE))</f>
        <v>0</v>
      </c>
      <c r="AX464" s="68">
        <f>IF(AF464=0,0,VLOOKUP($H464,Leistungszahlen!$A$11:$H$158,5,FALSE))</f>
        <v>0</v>
      </c>
      <c r="AY464" s="68">
        <f>IF(AG464=0,0,VLOOKUP($H464,Leistungszahlen!$A$11:$H$158,6,FALSE))</f>
        <v>0</v>
      </c>
      <c r="AZ464" s="68">
        <f t="shared" si="301"/>
        <v>0</v>
      </c>
      <c r="BA464" s="68">
        <f t="shared" si="302"/>
        <v>0</v>
      </c>
      <c r="BC464" s="68">
        <f t="shared" si="288"/>
        <v>0</v>
      </c>
      <c r="BD464" s="285"/>
    </row>
    <row r="465" spans="1:56" s="68" customFormat="1" ht="22.5">
      <c r="A465" s="200"/>
      <c r="B465" s="200"/>
      <c r="C465" s="200" t="s">
        <v>354</v>
      </c>
      <c r="D465" s="200" t="s">
        <v>204</v>
      </c>
      <c r="E465" s="200" t="s">
        <v>353</v>
      </c>
      <c r="F465" s="200" t="s">
        <v>1124</v>
      </c>
      <c r="G465" s="200" t="s">
        <v>265</v>
      </c>
      <c r="H465" s="201" t="s">
        <v>200</v>
      </c>
      <c r="I465" s="202">
        <v>4.96</v>
      </c>
      <c r="J465" s="200" t="s">
        <v>778</v>
      </c>
      <c r="K465" s="176">
        <v>3</v>
      </c>
      <c r="L465" s="176">
        <v>1</v>
      </c>
      <c r="M465" s="176"/>
      <c r="N465" s="286">
        <v>6</v>
      </c>
      <c r="O465" s="286"/>
      <c r="P465" s="176"/>
      <c r="Q465" s="203">
        <f t="shared" si="294"/>
        <v>6</v>
      </c>
      <c r="R465" s="203">
        <f t="shared" si="295"/>
        <v>0</v>
      </c>
      <c r="S465" s="203">
        <f t="shared" si="296"/>
        <v>0</v>
      </c>
      <c r="T465" s="203">
        <f t="shared" si="297"/>
        <v>0</v>
      </c>
      <c r="U465" s="203">
        <f t="shared" si="298"/>
        <v>0</v>
      </c>
      <c r="V465" s="175">
        <f>IF(Q465&gt;0,VLOOKUP(Q465,Jahresfaktoren!$A$11:$B$24,2,),0)</f>
        <v>302</v>
      </c>
      <c r="W465" s="175">
        <f>IF(R465&gt;0,VLOOKUP(R465,Jahresfaktoren!$D$11:$E$24,2,),0)</f>
        <v>0</v>
      </c>
      <c r="X465" s="175">
        <f>IF(S465&gt;0,VLOOKUP(S465,Jahresfaktoren!$A$28:$B$29,2,),0)</f>
        <v>0</v>
      </c>
      <c r="Y465" s="175">
        <f>IF(T465&gt;0,VLOOKUP(T465,Jahresfaktoren!$A$28:$B$29,2,),0)</f>
        <v>0</v>
      </c>
      <c r="Z465" s="175">
        <f>IF(U465&gt;0,VLOOKUP(U465,Jahresfaktoren!$A$32:$B$33,2,),)</f>
        <v>0</v>
      </c>
      <c r="AA465" s="177">
        <f t="shared" si="278"/>
        <v>1497.92</v>
      </c>
      <c r="AB465" s="177" t="str">
        <f t="shared" si="279"/>
        <v/>
      </c>
      <c r="AC465" s="177" t="str">
        <f t="shared" si="280"/>
        <v/>
      </c>
      <c r="AD465" s="177" t="str">
        <f t="shared" si="281"/>
        <v/>
      </c>
      <c r="AE465" s="177" t="str">
        <f t="shared" si="282"/>
        <v/>
      </c>
      <c r="AF465" s="178">
        <f>IF(Q465&gt;0,VLOOKUP(H465,Leistungszahlen!$A$11:$C$158,3,),0)</f>
        <v>0</v>
      </c>
      <c r="AG465" s="178">
        <f>IF(R465&gt;0,VLOOKUP(H465,Leistungszahlen!$A$11:$F$158,6,),IF(T465&gt;0,VLOOKUP(H465,Leistungszahlen!$A$11:$F$158,6,),0))</f>
        <v>0</v>
      </c>
      <c r="AH465" s="179" t="e">
        <f t="shared" si="289"/>
        <v>#DIV/0!</v>
      </c>
      <c r="AI465" s="179">
        <f t="shared" si="290"/>
        <v>0</v>
      </c>
      <c r="AJ465" s="179">
        <f t="shared" si="291"/>
        <v>0</v>
      </c>
      <c r="AK465" s="179">
        <f t="shared" si="292"/>
        <v>0</v>
      </c>
      <c r="AL465" s="179">
        <f t="shared" si="293"/>
        <v>0</v>
      </c>
      <c r="AM465" s="180">
        <f>IF(L465=1,Stundensätze!$D$13,IF(L465=2,Stundensätze!$D$17,IF(L465=4,Stundensätze!$D$21,"")))</f>
        <v>0</v>
      </c>
      <c r="AN465" s="180">
        <f>IF(L465=1,Stundensätze!$D$15,IF(L465=2,Stundensätze!$D$19,IF(L465=4,Stundensätze!$D$23,"")))</f>
        <v>0</v>
      </c>
      <c r="AO465" s="180" t="e">
        <f t="shared" si="283"/>
        <v>#DIV/0!</v>
      </c>
      <c r="AP465" s="180">
        <f t="shared" si="284"/>
        <v>0</v>
      </c>
      <c r="AQ465" s="192" t="e">
        <f t="shared" si="285"/>
        <v>#DIV/0!</v>
      </c>
      <c r="AR465" s="192" t="e">
        <f t="shared" si="286"/>
        <v>#DIV/0!</v>
      </c>
      <c r="AS465" s="193" t="e">
        <f t="shared" si="287"/>
        <v>#DIV/0!</v>
      </c>
      <c r="AT465" s="258" t="str">
        <f>IF(K465=0,0,VLOOKUP(K465,Kostenstellen!A:B,2,FALSE))</f>
        <v xml:space="preserve">Rosentrittklinik         </v>
      </c>
      <c r="AU465" s="68" t="str">
        <f t="shared" si="299"/>
        <v>B</v>
      </c>
      <c r="AV465" s="68" t="str">
        <f t="shared" si="300"/>
        <v/>
      </c>
      <c r="AW465" s="68">
        <f>IF(AF465=0,0,VLOOKUP($H465,Leistungszahlen!$A$11:$H$158,4,FALSE))</f>
        <v>0</v>
      </c>
      <c r="AX465" s="68">
        <f>IF(AF465=0,0,VLOOKUP($H465,Leistungszahlen!$A$11:$H$158,5,FALSE))</f>
        <v>0</v>
      </c>
      <c r="AY465" s="68">
        <f>IF(AG465=0,0,VLOOKUP($H465,Leistungszahlen!$A$11:$H$158,6,FALSE))</f>
        <v>0</v>
      </c>
      <c r="AZ465" s="68">
        <f t="shared" si="301"/>
        <v>0</v>
      </c>
      <c r="BA465" s="68">
        <f t="shared" si="302"/>
        <v>0</v>
      </c>
      <c r="BC465" s="68">
        <f t="shared" si="288"/>
        <v>0</v>
      </c>
      <c r="BD465" s="285"/>
    </row>
    <row r="466" spans="1:56" s="68" customFormat="1" ht="22.5">
      <c r="A466" s="200"/>
      <c r="B466" s="200"/>
      <c r="C466" s="200" t="s">
        <v>354</v>
      </c>
      <c r="D466" s="200" t="s">
        <v>204</v>
      </c>
      <c r="E466" s="200" t="s">
        <v>353</v>
      </c>
      <c r="F466" s="200" t="s">
        <v>1125</v>
      </c>
      <c r="G466" s="200" t="s">
        <v>163</v>
      </c>
      <c r="H466" s="201" t="s">
        <v>287</v>
      </c>
      <c r="I466" s="202">
        <v>23.88</v>
      </c>
      <c r="J466" s="200" t="s">
        <v>560</v>
      </c>
      <c r="K466" s="176">
        <v>3</v>
      </c>
      <c r="L466" s="176">
        <v>1</v>
      </c>
      <c r="M466" s="176"/>
      <c r="N466" s="286">
        <v>3</v>
      </c>
      <c r="O466" s="286">
        <v>3</v>
      </c>
      <c r="P466" s="176"/>
      <c r="Q466" s="203">
        <f t="shared" si="294"/>
        <v>3</v>
      </c>
      <c r="R466" s="203">
        <f t="shared" si="295"/>
        <v>3</v>
      </c>
      <c r="S466" s="203">
        <f t="shared" si="296"/>
        <v>0</v>
      </c>
      <c r="T466" s="203">
        <f t="shared" si="297"/>
        <v>0</v>
      </c>
      <c r="U466" s="203">
        <f t="shared" si="298"/>
        <v>0</v>
      </c>
      <c r="V466" s="175">
        <f>IF(Q466&gt;0,VLOOKUP(Q466,Jahresfaktoren!$A$11:$B$24,2,),0)</f>
        <v>152</v>
      </c>
      <c r="W466" s="175">
        <f>IF(R466&gt;0,VLOOKUP(R466,Jahresfaktoren!$D$11:$E$24,2,),0)</f>
        <v>150</v>
      </c>
      <c r="X466" s="175">
        <f>IF(S466&gt;0,VLOOKUP(S466,Jahresfaktoren!$A$28:$B$29,2,),0)</f>
        <v>0</v>
      </c>
      <c r="Y466" s="175">
        <f>IF(T466&gt;0,VLOOKUP(T466,Jahresfaktoren!$A$28:$B$29,2,),0)</f>
        <v>0</v>
      </c>
      <c r="Z466" s="175">
        <f>IF(U466&gt;0,VLOOKUP(U466,Jahresfaktoren!$A$32:$B$33,2,),)</f>
        <v>0</v>
      </c>
      <c r="AA466" s="177">
        <f t="shared" si="278"/>
        <v>3629.7599999999998</v>
      </c>
      <c r="AB466" s="177">
        <f t="shared" si="279"/>
        <v>3582</v>
      </c>
      <c r="AC466" s="177" t="str">
        <f t="shared" si="280"/>
        <v/>
      </c>
      <c r="AD466" s="177" t="str">
        <f t="shared" si="281"/>
        <v/>
      </c>
      <c r="AE466" s="177" t="str">
        <f t="shared" si="282"/>
        <v/>
      </c>
      <c r="AF466" s="178">
        <f>IF(Q466&gt;0,VLOOKUP(H466,Leistungszahlen!$A$11:$C$158,3,),0)</f>
        <v>0</v>
      </c>
      <c r="AG466" s="178">
        <f>IF(R466&gt;0,VLOOKUP(H466,Leistungszahlen!$A$11:$F$158,6,),IF(T466&gt;0,VLOOKUP(H466,Leistungszahlen!$A$11:$F$158,6,),0))</f>
        <v>0</v>
      </c>
      <c r="AH466" s="179" t="e">
        <f t="shared" si="289"/>
        <v>#DIV/0!</v>
      </c>
      <c r="AI466" s="179" t="e">
        <f t="shared" si="290"/>
        <v>#DIV/0!</v>
      </c>
      <c r="AJ466" s="179">
        <f t="shared" si="291"/>
        <v>0</v>
      </c>
      <c r="AK466" s="179">
        <f t="shared" si="292"/>
        <v>0</v>
      </c>
      <c r="AL466" s="179">
        <f t="shared" si="293"/>
        <v>0</v>
      </c>
      <c r="AM466" s="180">
        <f>IF(L466=1,Stundensätze!$D$13,IF(L466=2,Stundensätze!$D$17,IF(L466=4,Stundensätze!$D$21,"")))</f>
        <v>0</v>
      </c>
      <c r="AN466" s="180">
        <f>IF(L466=1,Stundensätze!$D$15,IF(L466=2,Stundensätze!$D$19,IF(L466=4,Stundensätze!$D$23,"")))</f>
        <v>0</v>
      </c>
      <c r="AO466" s="180" t="e">
        <f t="shared" si="283"/>
        <v>#DIV/0!</v>
      </c>
      <c r="AP466" s="180">
        <f t="shared" si="284"/>
        <v>0</v>
      </c>
      <c r="AQ466" s="192" t="e">
        <f t="shared" si="285"/>
        <v>#DIV/0!</v>
      </c>
      <c r="AR466" s="192" t="e">
        <f t="shared" si="286"/>
        <v>#DIV/0!</v>
      </c>
      <c r="AS466" s="193" t="e">
        <f t="shared" si="287"/>
        <v>#DIV/0!</v>
      </c>
      <c r="AT466" s="258" t="str">
        <f>IF(K466=0,0,VLOOKUP(K466,Kostenstellen!A:B,2,FALSE))</f>
        <v xml:space="preserve">Rosentrittklinik         </v>
      </c>
      <c r="AU466" s="68" t="str">
        <f t="shared" si="299"/>
        <v>A1</v>
      </c>
      <c r="AV466" s="68" t="str">
        <f t="shared" si="300"/>
        <v>A1</v>
      </c>
      <c r="AW466" s="68">
        <f>IF(AF466=0,0,VLOOKUP($H466,Leistungszahlen!$A$11:$H$158,4,FALSE))</f>
        <v>0</v>
      </c>
      <c r="AX466" s="68">
        <f>IF(AF466=0,0,VLOOKUP($H466,Leistungszahlen!$A$11:$H$158,5,FALSE))</f>
        <v>0</v>
      </c>
      <c r="AY466" s="68">
        <f>IF(AG466=0,0,VLOOKUP($H466,Leistungszahlen!$A$11:$H$158,6,FALSE))</f>
        <v>0</v>
      </c>
      <c r="AZ466" s="68">
        <f t="shared" si="301"/>
        <v>0</v>
      </c>
      <c r="BA466" s="68">
        <f t="shared" si="302"/>
        <v>0</v>
      </c>
      <c r="BC466" s="68">
        <f t="shared" si="288"/>
        <v>0</v>
      </c>
      <c r="BD466" s="285"/>
    </row>
    <row r="467" spans="1:56" s="68" customFormat="1" ht="22.5">
      <c r="A467" s="200"/>
      <c r="B467" s="200"/>
      <c r="C467" s="200" t="s">
        <v>354</v>
      </c>
      <c r="D467" s="200" t="s">
        <v>204</v>
      </c>
      <c r="E467" s="200" t="s">
        <v>353</v>
      </c>
      <c r="F467" s="200" t="s">
        <v>1125</v>
      </c>
      <c r="G467" s="200" t="s">
        <v>265</v>
      </c>
      <c r="H467" s="201" t="s">
        <v>200</v>
      </c>
      <c r="I467" s="202">
        <v>4.96</v>
      </c>
      <c r="J467" s="200" t="s">
        <v>778</v>
      </c>
      <c r="K467" s="176">
        <v>3</v>
      </c>
      <c r="L467" s="176">
        <v>1</v>
      </c>
      <c r="M467" s="176"/>
      <c r="N467" s="286">
        <v>6</v>
      </c>
      <c r="O467" s="286"/>
      <c r="P467" s="176"/>
      <c r="Q467" s="203">
        <f t="shared" si="294"/>
        <v>6</v>
      </c>
      <c r="R467" s="203">
        <f t="shared" si="295"/>
        <v>0</v>
      </c>
      <c r="S467" s="203">
        <f t="shared" si="296"/>
        <v>0</v>
      </c>
      <c r="T467" s="203">
        <f t="shared" si="297"/>
        <v>0</v>
      </c>
      <c r="U467" s="203">
        <f t="shared" si="298"/>
        <v>0</v>
      </c>
      <c r="V467" s="175">
        <f>IF(Q467&gt;0,VLOOKUP(Q467,Jahresfaktoren!$A$11:$B$24,2,),0)</f>
        <v>302</v>
      </c>
      <c r="W467" s="175">
        <f>IF(R467&gt;0,VLOOKUP(R467,Jahresfaktoren!$D$11:$E$24,2,),0)</f>
        <v>0</v>
      </c>
      <c r="X467" s="175">
        <f>IF(S467&gt;0,VLOOKUP(S467,Jahresfaktoren!$A$28:$B$29,2,),0)</f>
        <v>0</v>
      </c>
      <c r="Y467" s="175">
        <f>IF(T467&gt;0,VLOOKUP(T467,Jahresfaktoren!$A$28:$B$29,2,),0)</f>
        <v>0</v>
      </c>
      <c r="Z467" s="175">
        <f>IF(U467&gt;0,VLOOKUP(U467,Jahresfaktoren!$A$32:$B$33,2,),)</f>
        <v>0</v>
      </c>
      <c r="AA467" s="177">
        <f t="shared" si="278"/>
        <v>1497.92</v>
      </c>
      <c r="AB467" s="177" t="str">
        <f t="shared" si="279"/>
        <v/>
      </c>
      <c r="AC467" s="177" t="str">
        <f t="shared" si="280"/>
        <v/>
      </c>
      <c r="AD467" s="177" t="str">
        <f t="shared" si="281"/>
        <v/>
      </c>
      <c r="AE467" s="177" t="str">
        <f t="shared" si="282"/>
        <v/>
      </c>
      <c r="AF467" s="178">
        <f>IF(Q467&gt;0,VLOOKUP(H467,Leistungszahlen!$A$11:$C$158,3,),0)</f>
        <v>0</v>
      </c>
      <c r="AG467" s="178">
        <f>IF(R467&gt;0,VLOOKUP(H467,Leistungszahlen!$A$11:$F$158,6,),IF(T467&gt;0,VLOOKUP(H467,Leistungszahlen!$A$11:$F$158,6,),0))</f>
        <v>0</v>
      </c>
      <c r="AH467" s="179" t="e">
        <f t="shared" si="289"/>
        <v>#DIV/0!</v>
      </c>
      <c r="AI467" s="179">
        <f t="shared" si="290"/>
        <v>0</v>
      </c>
      <c r="AJ467" s="179">
        <f t="shared" si="291"/>
        <v>0</v>
      </c>
      <c r="AK467" s="179">
        <f t="shared" si="292"/>
        <v>0</v>
      </c>
      <c r="AL467" s="179">
        <f t="shared" si="293"/>
        <v>0</v>
      </c>
      <c r="AM467" s="180">
        <f>IF(L467=1,Stundensätze!$D$13,IF(L467=2,Stundensätze!$D$17,IF(L467=4,Stundensätze!$D$21,"")))</f>
        <v>0</v>
      </c>
      <c r="AN467" s="180">
        <f>IF(L467=1,Stundensätze!$D$15,IF(L467=2,Stundensätze!$D$19,IF(L467=4,Stundensätze!$D$23,"")))</f>
        <v>0</v>
      </c>
      <c r="AO467" s="180" t="e">
        <f t="shared" si="283"/>
        <v>#DIV/0!</v>
      </c>
      <c r="AP467" s="180">
        <f t="shared" si="284"/>
        <v>0</v>
      </c>
      <c r="AQ467" s="192" t="e">
        <f t="shared" si="285"/>
        <v>#DIV/0!</v>
      </c>
      <c r="AR467" s="192" t="e">
        <f t="shared" si="286"/>
        <v>#DIV/0!</v>
      </c>
      <c r="AS467" s="193" t="e">
        <f t="shared" si="287"/>
        <v>#DIV/0!</v>
      </c>
      <c r="AT467" s="258" t="str">
        <f>IF(K467=0,0,VLOOKUP(K467,Kostenstellen!A:B,2,FALSE))</f>
        <v xml:space="preserve">Rosentrittklinik         </v>
      </c>
      <c r="AU467" s="68" t="str">
        <f t="shared" si="299"/>
        <v>B</v>
      </c>
      <c r="AV467" s="68" t="str">
        <f t="shared" si="300"/>
        <v/>
      </c>
      <c r="AW467" s="68">
        <f>IF(AF467=0,0,VLOOKUP($H467,Leistungszahlen!$A$11:$H$158,4,FALSE))</f>
        <v>0</v>
      </c>
      <c r="AX467" s="68">
        <f>IF(AF467=0,0,VLOOKUP($H467,Leistungszahlen!$A$11:$H$158,5,FALSE))</f>
        <v>0</v>
      </c>
      <c r="AY467" s="68">
        <f>IF(AG467=0,0,VLOOKUP($H467,Leistungszahlen!$A$11:$H$158,6,FALSE))</f>
        <v>0</v>
      </c>
      <c r="AZ467" s="68">
        <f t="shared" si="301"/>
        <v>0</v>
      </c>
      <c r="BA467" s="68">
        <f t="shared" si="302"/>
        <v>0</v>
      </c>
      <c r="BC467" s="68">
        <f t="shared" si="288"/>
        <v>0</v>
      </c>
      <c r="BD467" s="285"/>
    </row>
    <row r="468" spans="1:56" s="68" customFormat="1" ht="22.5">
      <c r="A468" s="200"/>
      <c r="B468" s="200"/>
      <c r="C468" s="200" t="s">
        <v>354</v>
      </c>
      <c r="D468" s="200" t="s">
        <v>204</v>
      </c>
      <c r="E468" s="200" t="s">
        <v>353</v>
      </c>
      <c r="F468" s="200" t="s">
        <v>1126</v>
      </c>
      <c r="G468" s="200" t="s">
        <v>163</v>
      </c>
      <c r="H468" s="201" t="s">
        <v>287</v>
      </c>
      <c r="I468" s="202">
        <v>23.88</v>
      </c>
      <c r="J468" s="200" t="s">
        <v>560</v>
      </c>
      <c r="K468" s="176">
        <v>3</v>
      </c>
      <c r="L468" s="176">
        <v>1</v>
      </c>
      <c r="M468" s="176"/>
      <c r="N468" s="286">
        <v>3</v>
      </c>
      <c r="O468" s="286">
        <v>3</v>
      </c>
      <c r="P468" s="176"/>
      <c r="Q468" s="203">
        <f t="shared" si="294"/>
        <v>3</v>
      </c>
      <c r="R468" s="203">
        <f t="shared" si="295"/>
        <v>3</v>
      </c>
      <c r="S468" s="203">
        <f t="shared" si="296"/>
        <v>0</v>
      </c>
      <c r="T468" s="203">
        <f t="shared" si="297"/>
        <v>0</v>
      </c>
      <c r="U468" s="203">
        <f t="shared" si="298"/>
        <v>0</v>
      </c>
      <c r="V468" s="175">
        <f>IF(Q468&gt;0,VLOOKUP(Q468,Jahresfaktoren!$A$11:$B$24,2,),0)</f>
        <v>152</v>
      </c>
      <c r="W468" s="175">
        <f>IF(R468&gt;0,VLOOKUP(R468,Jahresfaktoren!$D$11:$E$24,2,),0)</f>
        <v>150</v>
      </c>
      <c r="X468" s="175">
        <f>IF(S468&gt;0,VLOOKUP(S468,Jahresfaktoren!$A$28:$B$29,2,),0)</f>
        <v>0</v>
      </c>
      <c r="Y468" s="175">
        <f>IF(T468&gt;0,VLOOKUP(T468,Jahresfaktoren!$A$28:$B$29,2,),0)</f>
        <v>0</v>
      </c>
      <c r="Z468" s="175">
        <f>IF(U468&gt;0,VLOOKUP(U468,Jahresfaktoren!$A$32:$B$33,2,),)</f>
        <v>0</v>
      </c>
      <c r="AA468" s="177">
        <f t="shared" si="278"/>
        <v>3629.7599999999998</v>
      </c>
      <c r="AB468" s="177">
        <f t="shared" si="279"/>
        <v>3582</v>
      </c>
      <c r="AC468" s="177" t="str">
        <f t="shared" si="280"/>
        <v/>
      </c>
      <c r="AD468" s="177" t="str">
        <f t="shared" si="281"/>
        <v/>
      </c>
      <c r="AE468" s="177" t="str">
        <f t="shared" si="282"/>
        <v/>
      </c>
      <c r="AF468" s="178">
        <f>IF(Q468&gt;0,VLOOKUP(H468,Leistungszahlen!$A$11:$C$158,3,),0)</f>
        <v>0</v>
      </c>
      <c r="AG468" s="178">
        <f>IF(R468&gt;0,VLOOKUP(H468,Leistungszahlen!$A$11:$F$158,6,),IF(T468&gt;0,VLOOKUP(H468,Leistungszahlen!$A$11:$F$158,6,),0))</f>
        <v>0</v>
      </c>
      <c r="AH468" s="179" t="e">
        <f t="shared" si="289"/>
        <v>#DIV/0!</v>
      </c>
      <c r="AI468" s="179" t="e">
        <f t="shared" si="290"/>
        <v>#DIV/0!</v>
      </c>
      <c r="AJ468" s="179">
        <f t="shared" si="291"/>
        <v>0</v>
      </c>
      <c r="AK468" s="179">
        <f t="shared" si="292"/>
        <v>0</v>
      </c>
      <c r="AL468" s="179">
        <f t="shared" si="293"/>
        <v>0</v>
      </c>
      <c r="AM468" s="180">
        <f>IF(L468=1,Stundensätze!$D$13,IF(L468=2,Stundensätze!$D$17,IF(L468=4,Stundensätze!$D$21,"")))</f>
        <v>0</v>
      </c>
      <c r="AN468" s="180">
        <f>IF(L468=1,Stundensätze!$D$15,IF(L468=2,Stundensätze!$D$19,IF(L468=4,Stundensätze!$D$23,"")))</f>
        <v>0</v>
      </c>
      <c r="AO468" s="180" t="e">
        <f t="shared" si="283"/>
        <v>#DIV/0!</v>
      </c>
      <c r="AP468" s="180">
        <f t="shared" si="284"/>
        <v>0</v>
      </c>
      <c r="AQ468" s="192" t="e">
        <f t="shared" si="285"/>
        <v>#DIV/0!</v>
      </c>
      <c r="AR468" s="192" t="e">
        <f t="shared" si="286"/>
        <v>#DIV/0!</v>
      </c>
      <c r="AS468" s="193" t="e">
        <f t="shared" si="287"/>
        <v>#DIV/0!</v>
      </c>
      <c r="AT468" s="258" t="str">
        <f>IF(K468=0,0,VLOOKUP(K468,Kostenstellen!A:B,2,FALSE))</f>
        <v xml:space="preserve">Rosentrittklinik         </v>
      </c>
      <c r="AU468" s="68" t="str">
        <f t="shared" si="299"/>
        <v>A1</v>
      </c>
      <c r="AV468" s="68" t="str">
        <f t="shared" si="300"/>
        <v>A1</v>
      </c>
      <c r="AW468" s="68">
        <f>IF(AF468=0,0,VLOOKUP($H468,Leistungszahlen!$A$11:$H$158,4,FALSE))</f>
        <v>0</v>
      </c>
      <c r="AX468" s="68">
        <f>IF(AF468=0,0,VLOOKUP($H468,Leistungszahlen!$A$11:$H$158,5,FALSE))</f>
        <v>0</v>
      </c>
      <c r="AY468" s="68">
        <f>IF(AG468=0,0,VLOOKUP($H468,Leistungszahlen!$A$11:$H$158,6,FALSE))</f>
        <v>0</v>
      </c>
      <c r="AZ468" s="68">
        <f t="shared" si="301"/>
        <v>0</v>
      </c>
      <c r="BA468" s="68">
        <f t="shared" si="302"/>
        <v>0</v>
      </c>
      <c r="BC468" s="68">
        <f t="shared" si="288"/>
        <v>0</v>
      </c>
      <c r="BD468" s="285"/>
    </row>
    <row r="469" spans="1:56" s="68" customFormat="1" ht="22.5">
      <c r="A469" s="200"/>
      <c r="B469" s="200"/>
      <c r="C469" s="200" t="s">
        <v>354</v>
      </c>
      <c r="D469" s="200" t="s">
        <v>204</v>
      </c>
      <c r="E469" s="200" t="s">
        <v>353</v>
      </c>
      <c r="F469" s="200" t="s">
        <v>1126</v>
      </c>
      <c r="G469" s="200" t="s">
        <v>265</v>
      </c>
      <c r="H469" s="201" t="s">
        <v>200</v>
      </c>
      <c r="I469" s="202">
        <v>4.96</v>
      </c>
      <c r="J469" s="200" t="s">
        <v>778</v>
      </c>
      <c r="K469" s="176">
        <v>3</v>
      </c>
      <c r="L469" s="176">
        <v>1</v>
      </c>
      <c r="M469" s="176"/>
      <c r="N469" s="286">
        <v>6</v>
      </c>
      <c r="O469" s="286"/>
      <c r="P469" s="176"/>
      <c r="Q469" s="203">
        <f t="shared" si="294"/>
        <v>6</v>
      </c>
      <c r="R469" s="203">
        <f t="shared" si="295"/>
        <v>0</v>
      </c>
      <c r="S469" s="203">
        <f t="shared" si="296"/>
        <v>0</v>
      </c>
      <c r="T469" s="203">
        <f t="shared" si="297"/>
        <v>0</v>
      </c>
      <c r="U469" s="203">
        <f t="shared" si="298"/>
        <v>0</v>
      </c>
      <c r="V469" s="175">
        <f>IF(Q469&gt;0,VLOOKUP(Q469,Jahresfaktoren!$A$11:$B$24,2,),0)</f>
        <v>302</v>
      </c>
      <c r="W469" s="175">
        <f>IF(R469&gt;0,VLOOKUP(R469,Jahresfaktoren!$D$11:$E$24,2,),0)</f>
        <v>0</v>
      </c>
      <c r="X469" s="175">
        <f>IF(S469&gt;0,VLOOKUP(S469,Jahresfaktoren!$A$28:$B$29,2,),0)</f>
        <v>0</v>
      </c>
      <c r="Y469" s="175">
        <f>IF(T469&gt;0,VLOOKUP(T469,Jahresfaktoren!$A$28:$B$29,2,),0)</f>
        <v>0</v>
      </c>
      <c r="Z469" s="175">
        <f>IF(U469&gt;0,VLOOKUP(U469,Jahresfaktoren!$A$32:$B$33,2,),)</f>
        <v>0</v>
      </c>
      <c r="AA469" s="177">
        <f t="shared" si="278"/>
        <v>1497.92</v>
      </c>
      <c r="AB469" s="177" t="str">
        <f t="shared" si="279"/>
        <v/>
      </c>
      <c r="AC469" s="177" t="str">
        <f t="shared" si="280"/>
        <v/>
      </c>
      <c r="AD469" s="177" t="str">
        <f t="shared" si="281"/>
        <v/>
      </c>
      <c r="AE469" s="177" t="str">
        <f t="shared" si="282"/>
        <v/>
      </c>
      <c r="AF469" s="178">
        <f>IF(Q469&gt;0,VLOOKUP(H469,Leistungszahlen!$A$11:$C$158,3,),0)</f>
        <v>0</v>
      </c>
      <c r="AG469" s="178">
        <f>IF(R469&gt;0,VLOOKUP(H469,Leistungszahlen!$A$11:$F$158,6,),IF(T469&gt;0,VLOOKUP(H469,Leistungszahlen!$A$11:$F$158,6,),0))</f>
        <v>0</v>
      </c>
      <c r="AH469" s="179" t="e">
        <f t="shared" si="289"/>
        <v>#DIV/0!</v>
      </c>
      <c r="AI469" s="179">
        <f t="shared" si="290"/>
        <v>0</v>
      </c>
      <c r="AJ469" s="179">
        <f t="shared" si="291"/>
        <v>0</v>
      </c>
      <c r="AK469" s="179">
        <f t="shared" si="292"/>
        <v>0</v>
      </c>
      <c r="AL469" s="179">
        <f t="shared" si="293"/>
        <v>0</v>
      </c>
      <c r="AM469" s="180">
        <f>IF(L469=1,Stundensätze!$D$13,IF(L469=2,Stundensätze!$D$17,IF(L469=4,Stundensätze!$D$21,"")))</f>
        <v>0</v>
      </c>
      <c r="AN469" s="180">
        <f>IF(L469=1,Stundensätze!$D$15,IF(L469=2,Stundensätze!$D$19,IF(L469=4,Stundensätze!$D$23,"")))</f>
        <v>0</v>
      </c>
      <c r="AO469" s="180" t="e">
        <f t="shared" si="283"/>
        <v>#DIV/0!</v>
      </c>
      <c r="AP469" s="180">
        <f t="shared" si="284"/>
        <v>0</v>
      </c>
      <c r="AQ469" s="192" t="e">
        <f t="shared" si="285"/>
        <v>#DIV/0!</v>
      </c>
      <c r="AR469" s="192" t="e">
        <f t="shared" si="286"/>
        <v>#DIV/0!</v>
      </c>
      <c r="AS469" s="193" t="e">
        <f t="shared" si="287"/>
        <v>#DIV/0!</v>
      </c>
      <c r="AT469" s="258" t="str">
        <f>IF(K469=0,0,VLOOKUP(K469,Kostenstellen!A:B,2,FALSE))</f>
        <v xml:space="preserve">Rosentrittklinik         </v>
      </c>
      <c r="AU469" s="68" t="str">
        <f t="shared" si="299"/>
        <v>B</v>
      </c>
      <c r="AV469" s="68" t="str">
        <f t="shared" si="300"/>
        <v/>
      </c>
      <c r="AW469" s="68">
        <f>IF(AF469=0,0,VLOOKUP($H469,Leistungszahlen!$A$11:$H$158,4,FALSE))</f>
        <v>0</v>
      </c>
      <c r="AX469" s="68">
        <f>IF(AF469=0,0,VLOOKUP($H469,Leistungszahlen!$A$11:$H$158,5,FALSE))</f>
        <v>0</v>
      </c>
      <c r="AY469" s="68">
        <f>IF(AG469=0,0,VLOOKUP($H469,Leistungszahlen!$A$11:$H$158,6,FALSE))</f>
        <v>0</v>
      </c>
      <c r="AZ469" s="68">
        <f t="shared" si="301"/>
        <v>0</v>
      </c>
      <c r="BA469" s="68">
        <f t="shared" si="302"/>
        <v>0</v>
      </c>
      <c r="BC469" s="68">
        <f t="shared" si="288"/>
        <v>0</v>
      </c>
      <c r="BD469" s="285"/>
    </row>
    <row r="470" spans="1:56" s="68" customFormat="1" ht="22.5">
      <c r="A470" s="200"/>
      <c r="B470" s="200"/>
      <c r="C470" s="200" t="s">
        <v>354</v>
      </c>
      <c r="D470" s="200" t="s">
        <v>204</v>
      </c>
      <c r="E470" s="200" t="s">
        <v>353</v>
      </c>
      <c r="F470" s="200" t="s">
        <v>1127</v>
      </c>
      <c r="G470" s="200" t="s">
        <v>163</v>
      </c>
      <c r="H470" s="201" t="s">
        <v>287</v>
      </c>
      <c r="I470" s="202">
        <v>23.88</v>
      </c>
      <c r="J470" s="200" t="s">
        <v>560</v>
      </c>
      <c r="K470" s="176">
        <v>3</v>
      </c>
      <c r="L470" s="176">
        <v>1</v>
      </c>
      <c r="M470" s="176"/>
      <c r="N470" s="286">
        <v>3</v>
      </c>
      <c r="O470" s="286">
        <v>3</v>
      </c>
      <c r="P470" s="176"/>
      <c r="Q470" s="203">
        <f t="shared" si="294"/>
        <v>3</v>
      </c>
      <c r="R470" s="203">
        <f t="shared" si="295"/>
        <v>3</v>
      </c>
      <c r="S470" s="203">
        <f t="shared" si="296"/>
        <v>0</v>
      </c>
      <c r="T470" s="203">
        <f t="shared" si="297"/>
        <v>0</v>
      </c>
      <c r="U470" s="203">
        <f t="shared" si="298"/>
        <v>0</v>
      </c>
      <c r="V470" s="175">
        <f>IF(Q470&gt;0,VLOOKUP(Q470,Jahresfaktoren!$A$11:$B$24,2,),0)</f>
        <v>152</v>
      </c>
      <c r="W470" s="175">
        <f>IF(R470&gt;0,VLOOKUP(R470,Jahresfaktoren!$D$11:$E$24,2,),0)</f>
        <v>150</v>
      </c>
      <c r="X470" s="175">
        <f>IF(S470&gt;0,VLOOKUP(S470,Jahresfaktoren!$A$28:$B$29,2,),0)</f>
        <v>0</v>
      </c>
      <c r="Y470" s="175">
        <f>IF(T470&gt;0,VLOOKUP(T470,Jahresfaktoren!$A$28:$B$29,2,),0)</f>
        <v>0</v>
      </c>
      <c r="Z470" s="175">
        <f>IF(U470&gt;0,VLOOKUP(U470,Jahresfaktoren!$A$32:$B$33,2,),)</f>
        <v>0</v>
      </c>
      <c r="AA470" s="177">
        <f t="shared" si="278"/>
        <v>3629.7599999999998</v>
      </c>
      <c r="AB470" s="177">
        <f t="shared" si="279"/>
        <v>3582</v>
      </c>
      <c r="AC470" s="177" t="str">
        <f t="shared" si="280"/>
        <v/>
      </c>
      <c r="AD470" s="177" t="str">
        <f t="shared" si="281"/>
        <v/>
      </c>
      <c r="AE470" s="177" t="str">
        <f t="shared" si="282"/>
        <v/>
      </c>
      <c r="AF470" s="178">
        <f>IF(Q470&gt;0,VLOOKUP(H470,Leistungszahlen!$A$11:$C$158,3,),0)</f>
        <v>0</v>
      </c>
      <c r="AG470" s="178">
        <f>IF(R470&gt;0,VLOOKUP(H470,Leistungszahlen!$A$11:$F$158,6,),IF(T470&gt;0,VLOOKUP(H470,Leistungszahlen!$A$11:$F$158,6,),0))</f>
        <v>0</v>
      </c>
      <c r="AH470" s="179" t="e">
        <f t="shared" si="289"/>
        <v>#DIV/0!</v>
      </c>
      <c r="AI470" s="179" t="e">
        <f t="shared" si="290"/>
        <v>#DIV/0!</v>
      </c>
      <c r="AJ470" s="179">
        <f t="shared" si="291"/>
        <v>0</v>
      </c>
      <c r="AK470" s="179">
        <f t="shared" si="292"/>
        <v>0</v>
      </c>
      <c r="AL470" s="179">
        <f t="shared" si="293"/>
        <v>0</v>
      </c>
      <c r="AM470" s="180">
        <f>IF(L470=1,Stundensätze!$D$13,IF(L470=2,Stundensätze!$D$17,IF(L470=4,Stundensätze!$D$21,"")))</f>
        <v>0</v>
      </c>
      <c r="AN470" s="180">
        <f>IF(L470=1,Stundensätze!$D$15,IF(L470=2,Stundensätze!$D$19,IF(L470=4,Stundensätze!$D$23,"")))</f>
        <v>0</v>
      </c>
      <c r="AO470" s="180" t="e">
        <f t="shared" si="283"/>
        <v>#DIV/0!</v>
      </c>
      <c r="AP470" s="180">
        <f t="shared" si="284"/>
        <v>0</v>
      </c>
      <c r="AQ470" s="192" t="e">
        <f t="shared" si="285"/>
        <v>#DIV/0!</v>
      </c>
      <c r="AR470" s="192" t="e">
        <f t="shared" si="286"/>
        <v>#DIV/0!</v>
      </c>
      <c r="AS470" s="193" t="e">
        <f t="shared" si="287"/>
        <v>#DIV/0!</v>
      </c>
      <c r="AT470" s="258" t="str">
        <f>IF(K470=0,0,VLOOKUP(K470,Kostenstellen!A:B,2,FALSE))</f>
        <v xml:space="preserve">Rosentrittklinik         </v>
      </c>
      <c r="AU470" s="68" t="str">
        <f t="shared" si="299"/>
        <v>A1</v>
      </c>
      <c r="AV470" s="68" t="str">
        <f t="shared" si="300"/>
        <v>A1</v>
      </c>
      <c r="AW470" s="68">
        <f>IF(AF470=0,0,VLOOKUP($H470,Leistungszahlen!$A$11:$H$158,4,FALSE))</f>
        <v>0</v>
      </c>
      <c r="AX470" s="68">
        <f>IF(AF470=0,0,VLOOKUP($H470,Leistungszahlen!$A$11:$H$158,5,FALSE))</f>
        <v>0</v>
      </c>
      <c r="AY470" s="68">
        <f>IF(AG470=0,0,VLOOKUP($H470,Leistungszahlen!$A$11:$H$158,6,FALSE))</f>
        <v>0</v>
      </c>
      <c r="AZ470" s="68">
        <f t="shared" si="301"/>
        <v>0</v>
      </c>
      <c r="BA470" s="68">
        <f t="shared" si="302"/>
        <v>0</v>
      </c>
      <c r="BC470" s="68">
        <f t="shared" si="288"/>
        <v>0</v>
      </c>
      <c r="BD470" s="285"/>
    </row>
    <row r="471" spans="1:56" s="68" customFormat="1" ht="22.5">
      <c r="A471" s="200"/>
      <c r="B471" s="200"/>
      <c r="C471" s="200" t="s">
        <v>354</v>
      </c>
      <c r="D471" s="200" t="s">
        <v>204</v>
      </c>
      <c r="E471" s="200" t="s">
        <v>353</v>
      </c>
      <c r="F471" s="200" t="s">
        <v>1127</v>
      </c>
      <c r="G471" s="200" t="s">
        <v>265</v>
      </c>
      <c r="H471" s="201" t="s">
        <v>200</v>
      </c>
      <c r="I471" s="202">
        <v>4.96</v>
      </c>
      <c r="J471" s="200" t="s">
        <v>778</v>
      </c>
      <c r="K471" s="176">
        <v>3</v>
      </c>
      <c r="L471" s="176">
        <v>1</v>
      </c>
      <c r="M471" s="176"/>
      <c r="N471" s="286">
        <v>6</v>
      </c>
      <c r="O471" s="286"/>
      <c r="P471" s="176"/>
      <c r="Q471" s="203">
        <f t="shared" si="294"/>
        <v>6</v>
      </c>
      <c r="R471" s="203">
        <f t="shared" si="295"/>
        <v>0</v>
      </c>
      <c r="S471" s="203">
        <f t="shared" si="296"/>
        <v>0</v>
      </c>
      <c r="T471" s="203">
        <f t="shared" si="297"/>
        <v>0</v>
      </c>
      <c r="U471" s="203">
        <f t="shared" si="298"/>
        <v>0</v>
      </c>
      <c r="V471" s="175">
        <f>IF(Q471&gt;0,VLOOKUP(Q471,Jahresfaktoren!$A$11:$B$24,2,),0)</f>
        <v>302</v>
      </c>
      <c r="W471" s="175">
        <f>IF(R471&gt;0,VLOOKUP(R471,Jahresfaktoren!$D$11:$E$24,2,),0)</f>
        <v>0</v>
      </c>
      <c r="X471" s="175">
        <f>IF(S471&gt;0,VLOOKUP(S471,Jahresfaktoren!$A$28:$B$29,2,),0)</f>
        <v>0</v>
      </c>
      <c r="Y471" s="175">
        <f>IF(T471&gt;0,VLOOKUP(T471,Jahresfaktoren!$A$28:$B$29,2,),0)</f>
        <v>0</v>
      </c>
      <c r="Z471" s="175">
        <f>IF(U471&gt;0,VLOOKUP(U471,Jahresfaktoren!$A$32:$B$33,2,),)</f>
        <v>0</v>
      </c>
      <c r="AA471" s="177">
        <f t="shared" si="278"/>
        <v>1497.92</v>
      </c>
      <c r="AB471" s="177" t="str">
        <f t="shared" si="279"/>
        <v/>
      </c>
      <c r="AC471" s="177" t="str">
        <f t="shared" si="280"/>
        <v/>
      </c>
      <c r="AD471" s="177" t="str">
        <f t="shared" si="281"/>
        <v/>
      </c>
      <c r="AE471" s="177" t="str">
        <f t="shared" si="282"/>
        <v/>
      </c>
      <c r="AF471" s="178">
        <f>IF(Q471&gt;0,VLOOKUP(H471,Leistungszahlen!$A$11:$C$158,3,),0)</f>
        <v>0</v>
      </c>
      <c r="AG471" s="178">
        <f>IF(R471&gt;0,VLOOKUP(H471,Leistungszahlen!$A$11:$F$158,6,),IF(T471&gt;0,VLOOKUP(H471,Leistungszahlen!$A$11:$F$158,6,),0))</f>
        <v>0</v>
      </c>
      <c r="AH471" s="179" t="e">
        <f t="shared" si="289"/>
        <v>#DIV/0!</v>
      </c>
      <c r="AI471" s="179">
        <f t="shared" si="290"/>
        <v>0</v>
      </c>
      <c r="AJ471" s="179">
        <f t="shared" si="291"/>
        <v>0</v>
      </c>
      <c r="AK471" s="179">
        <f t="shared" si="292"/>
        <v>0</v>
      </c>
      <c r="AL471" s="179">
        <f t="shared" si="293"/>
        <v>0</v>
      </c>
      <c r="AM471" s="180">
        <f>IF(L471=1,Stundensätze!$D$13,IF(L471=2,Stundensätze!$D$17,IF(L471=4,Stundensätze!$D$21,"")))</f>
        <v>0</v>
      </c>
      <c r="AN471" s="180">
        <f>IF(L471=1,Stundensätze!$D$15,IF(L471=2,Stundensätze!$D$19,IF(L471=4,Stundensätze!$D$23,"")))</f>
        <v>0</v>
      </c>
      <c r="AO471" s="180" t="e">
        <f t="shared" si="283"/>
        <v>#DIV/0!</v>
      </c>
      <c r="AP471" s="180">
        <f t="shared" si="284"/>
        <v>0</v>
      </c>
      <c r="AQ471" s="192" t="e">
        <f t="shared" si="285"/>
        <v>#DIV/0!</v>
      </c>
      <c r="AR471" s="192" t="e">
        <f t="shared" si="286"/>
        <v>#DIV/0!</v>
      </c>
      <c r="AS471" s="193" t="e">
        <f t="shared" si="287"/>
        <v>#DIV/0!</v>
      </c>
      <c r="AT471" s="258" t="str">
        <f>IF(K471=0,0,VLOOKUP(K471,Kostenstellen!A:B,2,FALSE))</f>
        <v xml:space="preserve">Rosentrittklinik         </v>
      </c>
      <c r="AU471" s="68" t="str">
        <f t="shared" si="299"/>
        <v>B</v>
      </c>
      <c r="AV471" s="68" t="str">
        <f t="shared" si="300"/>
        <v/>
      </c>
      <c r="AW471" s="68">
        <f>IF(AF471=0,0,VLOOKUP($H471,Leistungszahlen!$A$11:$H$158,4,FALSE))</f>
        <v>0</v>
      </c>
      <c r="AX471" s="68">
        <f>IF(AF471=0,0,VLOOKUP($H471,Leistungszahlen!$A$11:$H$158,5,FALSE))</f>
        <v>0</v>
      </c>
      <c r="AY471" s="68">
        <f>IF(AG471=0,0,VLOOKUP($H471,Leistungszahlen!$A$11:$H$158,6,FALSE))</f>
        <v>0</v>
      </c>
      <c r="AZ471" s="68">
        <f t="shared" si="301"/>
        <v>0</v>
      </c>
      <c r="BA471" s="68">
        <f t="shared" si="302"/>
        <v>0</v>
      </c>
      <c r="BC471" s="68">
        <f t="shared" si="288"/>
        <v>0</v>
      </c>
      <c r="BD471" s="285"/>
    </row>
    <row r="472" spans="1:56" s="68" customFormat="1" ht="22.5">
      <c r="A472" s="200"/>
      <c r="B472" s="200"/>
      <c r="C472" s="200" t="s">
        <v>354</v>
      </c>
      <c r="D472" s="200" t="s">
        <v>204</v>
      </c>
      <c r="E472" s="200" t="s">
        <v>353</v>
      </c>
      <c r="F472" s="200" t="s">
        <v>1128</v>
      </c>
      <c r="G472" s="200" t="s">
        <v>163</v>
      </c>
      <c r="H472" s="201" t="s">
        <v>288</v>
      </c>
      <c r="I472" s="202">
        <v>24.77</v>
      </c>
      <c r="J472" s="200" t="s">
        <v>560</v>
      </c>
      <c r="K472" s="176">
        <v>3</v>
      </c>
      <c r="L472" s="176">
        <v>1</v>
      </c>
      <c r="M472" s="176"/>
      <c r="N472" s="286">
        <v>3</v>
      </c>
      <c r="O472" s="286">
        <v>3</v>
      </c>
      <c r="P472" s="176"/>
      <c r="Q472" s="203">
        <f t="shared" si="294"/>
        <v>3</v>
      </c>
      <c r="R472" s="203">
        <f t="shared" si="295"/>
        <v>3</v>
      </c>
      <c r="S472" s="203">
        <f t="shared" si="296"/>
        <v>0</v>
      </c>
      <c r="T472" s="203">
        <f t="shared" si="297"/>
        <v>0</v>
      </c>
      <c r="U472" s="203">
        <f t="shared" si="298"/>
        <v>0</v>
      </c>
      <c r="V472" s="175">
        <f>IF(Q472&gt;0,VLOOKUP(Q472,Jahresfaktoren!$A$11:$B$24,2,),0)</f>
        <v>152</v>
      </c>
      <c r="W472" s="175">
        <f>IF(R472&gt;0,VLOOKUP(R472,Jahresfaktoren!$D$11:$E$24,2,),0)</f>
        <v>150</v>
      </c>
      <c r="X472" s="175">
        <f>IF(S472&gt;0,VLOOKUP(S472,Jahresfaktoren!$A$28:$B$29,2,),0)</f>
        <v>0</v>
      </c>
      <c r="Y472" s="175">
        <f>IF(T472&gt;0,VLOOKUP(T472,Jahresfaktoren!$A$28:$B$29,2,),0)</f>
        <v>0</v>
      </c>
      <c r="Z472" s="175">
        <f>IF(U472&gt;0,VLOOKUP(U472,Jahresfaktoren!$A$32:$B$33,2,),)</f>
        <v>0</v>
      </c>
      <c r="AA472" s="177">
        <f t="shared" si="278"/>
        <v>3765.04</v>
      </c>
      <c r="AB472" s="177">
        <f t="shared" si="279"/>
        <v>3715.5</v>
      </c>
      <c r="AC472" s="177" t="str">
        <f t="shared" si="280"/>
        <v/>
      </c>
      <c r="AD472" s="177" t="str">
        <f t="shared" si="281"/>
        <v/>
      </c>
      <c r="AE472" s="177" t="str">
        <f t="shared" si="282"/>
        <v/>
      </c>
      <c r="AF472" s="178">
        <f>IF(Q472&gt;0,VLOOKUP(H472,Leistungszahlen!$A$11:$C$158,3,),0)</f>
        <v>0</v>
      </c>
      <c r="AG472" s="178">
        <f>IF(R472&gt;0,VLOOKUP(H472,Leistungszahlen!$A$11:$F$158,6,),IF(T472&gt;0,VLOOKUP(H472,Leistungszahlen!$A$11:$F$158,6,),0))</f>
        <v>0</v>
      </c>
      <c r="AH472" s="179" t="e">
        <f t="shared" si="289"/>
        <v>#DIV/0!</v>
      </c>
      <c r="AI472" s="179" t="e">
        <f t="shared" si="290"/>
        <v>#DIV/0!</v>
      </c>
      <c r="AJ472" s="179">
        <f t="shared" si="291"/>
        <v>0</v>
      </c>
      <c r="AK472" s="179">
        <f t="shared" si="292"/>
        <v>0</v>
      </c>
      <c r="AL472" s="179">
        <f t="shared" si="293"/>
        <v>0</v>
      </c>
      <c r="AM472" s="180">
        <f>IF(L472=1,Stundensätze!$D$13,IF(L472=2,Stundensätze!$D$17,IF(L472=4,Stundensätze!$D$21,"")))</f>
        <v>0</v>
      </c>
      <c r="AN472" s="180">
        <f>IF(L472=1,Stundensätze!$D$15,IF(L472=2,Stundensätze!$D$19,IF(L472=4,Stundensätze!$D$23,"")))</f>
        <v>0</v>
      </c>
      <c r="AO472" s="180" t="e">
        <f t="shared" si="283"/>
        <v>#DIV/0!</v>
      </c>
      <c r="AP472" s="180">
        <f t="shared" si="284"/>
        <v>0</v>
      </c>
      <c r="AQ472" s="192" t="e">
        <f t="shared" si="285"/>
        <v>#DIV/0!</v>
      </c>
      <c r="AR472" s="192" t="e">
        <f t="shared" si="286"/>
        <v>#DIV/0!</v>
      </c>
      <c r="AS472" s="193" t="e">
        <f t="shared" si="287"/>
        <v>#DIV/0!</v>
      </c>
      <c r="AT472" s="258" t="str">
        <f>IF(K472=0,0,VLOOKUP(K472,Kostenstellen!A:B,2,FALSE))</f>
        <v xml:space="preserve">Rosentrittklinik         </v>
      </c>
      <c r="AU472" s="68" t="str">
        <f t="shared" si="299"/>
        <v>A2</v>
      </c>
      <c r="AV472" s="68" t="str">
        <f t="shared" si="300"/>
        <v>A2</v>
      </c>
      <c r="AW472" s="68">
        <f>IF(AF472=0,0,VLOOKUP($H472,Leistungszahlen!$A$11:$H$158,4,FALSE))</f>
        <v>0</v>
      </c>
      <c r="AX472" s="68">
        <f>IF(AF472=0,0,VLOOKUP($H472,Leistungszahlen!$A$11:$H$158,5,FALSE))</f>
        <v>0</v>
      </c>
      <c r="AY472" s="68">
        <f>IF(AG472=0,0,VLOOKUP($H472,Leistungszahlen!$A$11:$H$158,6,FALSE))</f>
        <v>0</v>
      </c>
      <c r="AZ472" s="68">
        <f t="shared" si="301"/>
        <v>0</v>
      </c>
      <c r="BA472" s="68">
        <f t="shared" si="302"/>
        <v>0</v>
      </c>
      <c r="BC472" s="68">
        <f t="shared" si="288"/>
        <v>0</v>
      </c>
      <c r="BD472" s="285"/>
    </row>
    <row r="473" spans="1:56" s="68" customFormat="1" ht="22.5">
      <c r="A473" s="200"/>
      <c r="B473" s="200"/>
      <c r="C473" s="200" t="s">
        <v>354</v>
      </c>
      <c r="D473" s="200" t="s">
        <v>204</v>
      </c>
      <c r="E473" s="200" t="s">
        <v>353</v>
      </c>
      <c r="F473" s="200" t="s">
        <v>1128</v>
      </c>
      <c r="G473" s="200" t="s">
        <v>265</v>
      </c>
      <c r="H473" s="201" t="s">
        <v>200</v>
      </c>
      <c r="I473" s="202">
        <v>4.7300000000000004</v>
      </c>
      <c r="J473" s="200" t="s">
        <v>778</v>
      </c>
      <c r="K473" s="176">
        <v>3</v>
      </c>
      <c r="L473" s="176">
        <v>1</v>
      </c>
      <c r="M473" s="176"/>
      <c r="N473" s="286">
        <v>6</v>
      </c>
      <c r="O473" s="286"/>
      <c r="P473" s="176"/>
      <c r="Q473" s="203">
        <f t="shared" si="294"/>
        <v>6</v>
      </c>
      <c r="R473" s="203">
        <f t="shared" si="295"/>
        <v>0</v>
      </c>
      <c r="S473" s="203">
        <f t="shared" si="296"/>
        <v>0</v>
      </c>
      <c r="T473" s="203">
        <f t="shared" si="297"/>
        <v>0</v>
      </c>
      <c r="U473" s="203">
        <f t="shared" si="298"/>
        <v>0</v>
      </c>
      <c r="V473" s="175">
        <f>IF(Q473&gt;0,VLOOKUP(Q473,Jahresfaktoren!$A$11:$B$24,2,),0)</f>
        <v>302</v>
      </c>
      <c r="W473" s="175">
        <f>IF(R473&gt;0,VLOOKUP(R473,Jahresfaktoren!$D$11:$E$24,2,),0)</f>
        <v>0</v>
      </c>
      <c r="X473" s="175">
        <f>IF(S473&gt;0,VLOOKUP(S473,Jahresfaktoren!$A$28:$B$29,2,),0)</f>
        <v>0</v>
      </c>
      <c r="Y473" s="175">
        <f>IF(T473&gt;0,VLOOKUP(T473,Jahresfaktoren!$A$28:$B$29,2,),0)</f>
        <v>0</v>
      </c>
      <c r="Z473" s="175">
        <f>IF(U473&gt;0,VLOOKUP(U473,Jahresfaktoren!$A$32:$B$33,2,),)</f>
        <v>0</v>
      </c>
      <c r="AA473" s="177">
        <f t="shared" si="278"/>
        <v>1428.46</v>
      </c>
      <c r="AB473" s="177" t="str">
        <f t="shared" si="279"/>
        <v/>
      </c>
      <c r="AC473" s="177" t="str">
        <f t="shared" si="280"/>
        <v/>
      </c>
      <c r="AD473" s="177" t="str">
        <f t="shared" si="281"/>
        <v/>
      </c>
      <c r="AE473" s="177" t="str">
        <f t="shared" si="282"/>
        <v/>
      </c>
      <c r="AF473" s="178">
        <f>IF(Q473&gt;0,VLOOKUP(H473,Leistungszahlen!$A$11:$C$158,3,),0)</f>
        <v>0</v>
      </c>
      <c r="AG473" s="178">
        <f>IF(R473&gt;0,VLOOKUP(H473,Leistungszahlen!$A$11:$F$158,6,),IF(T473&gt;0,VLOOKUP(H473,Leistungszahlen!$A$11:$F$158,6,),0))</f>
        <v>0</v>
      </c>
      <c r="AH473" s="179" t="e">
        <f t="shared" si="289"/>
        <v>#DIV/0!</v>
      </c>
      <c r="AI473" s="179">
        <f t="shared" si="290"/>
        <v>0</v>
      </c>
      <c r="AJ473" s="179">
        <f t="shared" si="291"/>
        <v>0</v>
      </c>
      <c r="AK473" s="179">
        <f t="shared" si="292"/>
        <v>0</v>
      </c>
      <c r="AL473" s="179">
        <f t="shared" si="293"/>
        <v>0</v>
      </c>
      <c r="AM473" s="180">
        <f>IF(L473=1,Stundensätze!$D$13,IF(L473=2,Stundensätze!$D$17,IF(L473=4,Stundensätze!$D$21,"")))</f>
        <v>0</v>
      </c>
      <c r="AN473" s="180">
        <f>IF(L473=1,Stundensätze!$D$15,IF(L473=2,Stundensätze!$D$19,IF(L473=4,Stundensätze!$D$23,"")))</f>
        <v>0</v>
      </c>
      <c r="AO473" s="180" t="e">
        <f t="shared" si="283"/>
        <v>#DIV/0!</v>
      </c>
      <c r="AP473" s="180">
        <f t="shared" si="284"/>
        <v>0</v>
      </c>
      <c r="AQ473" s="192" t="e">
        <f t="shared" si="285"/>
        <v>#DIV/0!</v>
      </c>
      <c r="AR473" s="192" t="e">
        <f t="shared" si="286"/>
        <v>#DIV/0!</v>
      </c>
      <c r="AS473" s="193" t="e">
        <f t="shared" si="287"/>
        <v>#DIV/0!</v>
      </c>
      <c r="AT473" s="258" t="str">
        <f>IF(K473=0,0,VLOOKUP(K473,Kostenstellen!A:B,2,FALSE))</f>
        <v xml:space="preserve">Rosentrittklinik         </v>
      </c>
      <c r="AU473" s="68" t="str">
        <f t="shared" si="299"/>
        <v>B</v>
      </c>
      <c r="AV473" s="68" t="str">
        <f t="shared" si="300"/>
        <v/>
      </c>
      <c r="AW473" s="68">
        <f>IF(AF473=0,0,VLOOKUP($H473,Leistungszahlen!$A$11:$H$158,4,FALSE))</f>
        <v>0</v>
      </c>
      <c r="AX473" s="68">
        <f>IF(AF473=0,0,VLOOKUP($H473,Leistungszahlen!$A$11:$H$158,5,FALSE))</f>
        <v>0</v>
      </c>
      <c r="AY473" s="68">
        <f>IF(AG473=0,0,VLOOKUP($H473,Leistungszahlen!$A$11:$H$158,6,FALSE))</f>
        <v>0</v>
      </c>
      <c r="AZ473" s="68">
        <f t="shared" si="301"/>
        <v>0</v>
      </c>
      <c r="BA473" s="68">
        <f t="shared" si="302"/>
        <v>0</v>
      </c>
      <c r="BC473" s="68">
        <f t="shared" si="288"/>
        <v>0</v>
      </c>
      <c r="BD473" s="285"/>
    </row>
    <row r="474" spans="1:56" s="68" customFormat="1" ht="22.5">
      <c r="A474" s="200"/>
      <c r="B474" s="200"/>
      <c r="C474" s="200" t="s">
        <v>354</v>
      </c>
      <c r="D474" s="200" t="s">
        <v>204</v>
      </c>
      <c r="E474" s="200" t="s">
        <v>353</v>
      </c>
      <c r="F474" s="200" t="s">
        <v>1128</v>
      </c>
      <c r="G474" s="200" t="s">
        <v>118</v>
      </c>
      <c r="H474" s="201" t="s">
        <v>221</v>
      </c>
      <c r="I474" s="202">
        <v>7.1</v>
      </c>
      <c r="J474" s="200" t="s">
        <v>560</v>
      </c>
      <c r="K474" s="176">
        <v>3</v>
      </c>
      <c r="L474" s="176">
        <v>1</v>
      </c>
      <c r="M474" s="176">
        <v>0</v>
      </c>
      <c r="N474" s="286">
        <v>1</v>
      </c>
      <c r="O474" s="286"/>
      <c r="P474" s="176"/>
      <c r="Q474" s="203">
        <f t="shared" si="294"/>
        <v>1</v>
      </c>
      <c r="R474" s="203">
        <f t="shared" si="295"/>
        <v>0</v>
      </c>
      <c r="S474" s="203">
        <f t="shared" si="296"/>
        <v>0</v>
      </c>
      <c r="T474" s="203">
        <f t="shared" si="297"/>
        <v>0</v>
      </c>
      <c r="U474" s="203">
        <f t="shared" si="298"/>
        <v>0</v>
      </c>
      <c r="V474" s="175">
        <f>IF(Q474&gt;0,VLOOKUP(Q474,Jahresfaktoren!$A$11:$B$24,2,),0)</f>
        <v>52</v>
      </c>
      <c r="W474" s="175">
        <f>IF(R474&gt;0,VLOOKUP(R474,Jahresfaktoren!$D$11:$E$24,2,),0)</f>
        <v>0</v>
      </c>
      <c r="X474" s="175">
        <f>IF(S474&gt;0,VLOOKUP(S474,Jahresfaktoren!$A$28:$B$29,2,),0)</f>
        <v>0</v>
      </c>
      <c r="Y474" s="175">
        <f>IF(T474&gt;0,VLOOKUP(T474,Jahresfaktoren!$A$28:$B$29,2,),0)</f>
        <v>0</v>
      </c>
      <c r="Z474" s="175">
        <f>IF(U474&gt;0,VLOOKUP(U474,Jahresfaktoren!$A$32:$B$33,2,),)</f>
        <v>0</v>
      </c>
      <c r="AA474" s="177">
        <f t="shared" si="278"/>
        <v>369.2</v>
      </c>
      <c r="AB474" s="177" t="str">
        <f t="shared" si="279"/>
        <v/>
      </c>
      <c r="AC474" s="177" t="str">
        <f t="shared" si="280"/>
        <v/>
      </c>
      <c r="AD474" s="177" t="str">
        <f t="shared" si="281"/>
        <v/>
      </c>
      <c r="AE474" s="177" t="str">
        <f t="shared" si="282"/>
        <v/>
      </c>
      <c r="AF474" s="178">
        <f>IF(Q474&gt;0,VLOOKUP(H474,Leistungszahlen!$A$11:$C$158,3,),0)</f>
        <v>0</v>
      </c>
      <c r="AG474" s="178">
        <f>IF(R474&gt;0,VLOOKUP(H474,Leistungszahlen!$A$11:$F$158,6,),IF(T474&gt;0,VLOOKUP(H474,Leistungszahlen!$A$11:$F$158,6,),0))</f>
        <v>0</v>
      </c>
      <c r="AH474" s="179" t="e">
        <f t="shared" si="289"/>
        <v>#DIV/0!</v>
      </c>
      <c r="AI474" s="179">
        <f t="shared" si="290"/>
        <v>0</v>
      </c>
      <c r="AJ474" s="179">
        <f t="shared" si="291"/>
        <v>0</v>
      </c>
      <c r="AK474" s="179">
        <f t="shared" si="292"/>
        <v>0</v>
      </c>
      <c r="AL474" s="179">
        <f t="shared" si="293"/>
        <v>0</v>
      </c>
      <c r="AM474" s="180">
        <f>IF(L474=1,Stundensätze!$D$13,IF(L474=2,Stundensätze!$D$17,IF(L474=4,Stundensätze!$D$21,"")))</f>
        <v>0</v>
      </c>
      <c r="AN474" s="180">
        <f>IF(L474=1,Stundensätze!$D$15,IF(L474=2,Stundensätze!$D$19,IF(L474=4,Stundensätze!$D$23,"")))</f>
        <v>0</v>
      </c>
      <c r="AO474" s="180" t="e">
        <f t="shared" si="283"/>
        <v>#DIV/0!</v>
      </c>
      <c r="AP474" s="180">
        <f t="shared" si="284"/>
        <v>0</v>
      </c>
      <c r="AQ474" s="192" t="e">
        <f t="shared" si="285"/>
        <v>#DIV/0!</v>
      </c>
      <c r="AR474" s="192" t="e">
        <f t="shared" si="286"/>
        <v>#DIV/0!</v>
      </c>
      <c r="AS474" s="193" t="e">
        <f t="shared" si="287"/>
        <v>#DIV/0!</v>
      </c>
      <c r="AT474" s="258" t="str">
        <f>IF(K474=0,0,VLOOKUP(K474,Kostenstellen!A:B,2,FALSE))</f>
        <v xml:space="preserve">Rosentrittklinik         </v>
      </c>
      <c r="AU474" s="68" t="str">
        <f t="shared" si="299"/>
        <v>Z</v>
      </c>
      <c r="AV474" s="68" t="str">
        <f t="shared" si="300"/>
        <v/>
      </c>
      <c r="AW474" s="68">
        <f>IF(AF474=0,0,VLOOKUP($H474,Leistungszahlen!$A$11:$H$158,4,FALSE))</f>
        <v>0</v>
      </c>
      <c r="AX474" s="68">
        <f>IF(AF474=0,0,VLOOKUP($H474,Leistungszahlen!$A$11:$H$158,5,FALSE))</f>
        <v>0</v>
      </c>
      <c r="AY474" s="68">
        <f>IF(AG474=0,0,VLOOKUP($H474,Leistungszahlen!$A$11:$H$158,6,FALSE))</f>
        <v>0</v>
      </c>
      <c r="AZ474" s="68">
        <f t="shared" si="301"/>
        <v>0</v>
      </c>
      <c r="BA474" s="68">
        <f t="shared" si="302"/>
        <v>0</v>
      </c>
      <c r="BC474" s="68">
        <f t="shared" si="288"/>
        <v>0</v>
      </c>
      <c r="BD474" s="285"/>
    </row>
    <row r="475" spans="1:56" s="68" customFormat="1" ht="22.5">
      <c r="A475" s="200"/>
      <c r="B475" s="200"/>
      <c r="C475" s="200" t="s">
        <v>354</v>
      </c>
      <c r="D475" s="200" t="s">
        <v>204</v>
      </c>
      <c r="E475" s="200" t="s">
        <v>353</v>
      </c>
      <c r="F475" s="200" t="s">
        <v>1129</v>
      </c>
      <c r="G475" s="200" t="s">
        <v>163</v>
      </c>
      <c r="H475" s="201" t="s">
        <v>288</v>
      </c>
      <c r="I475" s="202">
        <v>24.77</v>
      </c>
      <c r="J475" s="200" t="s">
        <v>560</v>
      </c>
      <c r="K475" s="176">
        <v>3</v>
      </c>
      <c r="L475" s="176">
        <v>1</v>
      </c>
      <c r="M475" s="176"/>
      <c r="N475" s="286">
        <v>3</v>
      </c>
      <c r="O475" s="286">
        <v>3</v>
      </c>
      <c r="P475" s="176"/>
      <c r="Q475" s="203">
        <f t="shared" si="294"/>
        <v>3</v>
      </c>
      <c r="R475" s="203">
        <f t="shared" si="295"/>
        <v>3</v>
      </c>
      <c r="S475" s="203">
        <f t="shared" si="296"/>
        <v>0</v>
      </c>
      <c r="T475" s="203">
        <f t="shared" si="297"/>
        <v>0</v>
      </c>
      <c r="U475" s="203">
        <f t="shared" si="298"/>
        <v>0</v>
      </c>
      <c r="V475" s="175">
        <f>IF(Q475&gt;0,VLOOKUP(Q475,Jahresfaktoren!$A$11:$B$24,2,),0)</f>
        <v>152</v>
      </c>
      <c r="W475" s="175">
        <f>IF(R475&gt;0,VLOOKUP(R475,Jahresfaktoren!$D$11:$E$24,2,),0)</f>
        <v>150</v>
      </c>
      <c r="X475" s="175">
        <f>IF(S475&gt;0,VLOOKUP(S475,Jahresfaktoren!$A$28:$B$29,2,),0)</f>
        <v>0</v>
      </c>
      <c r="Y475" s="175">
        <f>IF(T475&gt;0,VLOOKUP(T475,Jahresfaktoren!$A$28:$B$29,2,),0)</f>
        <v>0</v>
      </c>
      <c r="Z475" s="175">
        <f>IF(U475&gt;0,VLOOKUP(U475,Jahresfaktoren!$A$32:$B$33,2,),)</f>
        <v>0</v>
      </c>
      <c r="AA475" s="177">
        <f t="shared" si="278"/>
        <v>3765.04</v>
      </c>
      <c r="AB475" s="177">
        <f t="shared" si="279"/>
        <v>3715.5</v>
      </c>
      <c r="AC475" s="177" t="str">
        <f t="shared" si="280"/>
        <v/>
      </c>
      <c r="AD475" s="177" t="str">
        <f t="shared" si="281"/>
        <v/>
      </c>
      <c r="AE475" s="177" t="str">
        <f t="shared" si="282"/>
        <v/>
      </c>
      <c r="AF475" s="178">
        <f>IF(Q475&gt;0,VLOOKUP(H475,Leistungszahlen!$A$11:$C$158,3,),0)</f>
        <v>0</v>
      </c>
      <c r="AG475" s="178">
        <f>IF(R475&gt;0,VLOOKUP(H475,Leistungszahlen!$A$11:$F$158,6,),IF(T475&gt;0,VLOOKUP(H475,Leistungszahlen!$A$11:$F$158,6,),0))</f>
        <v>0</v>
      </c>
      <c r="AH475" s="179" t="e">
        <f t="shared" si="289"/>
        <v>#DIV/0!</v>
      </c>
      <c r="AI475" s="179" t="e">
        <f t="shared" si="290"/>
        <v>#DIV/0!</v>
      </c>
      <c r="AJ475" s="179">
        <f t="shared" si="291"/>
        <v>0</v>
      </c>
      <c r="AK475" s="179">
        <f t="shared" si="292"/>
        <v>0</v>
      </c>
      <c r="AL475" s="179">
        <f t="shared" si="293"/>
        <v>0</v>
      </c>
      <c r="AM475" s="180">
        <f>IF(L475=1,Stundensätze!$D$13,IF(L475=2,Stundensätze!$D$17,IF(L475=4,Stundensätze!$D$21,"")))</f>
        <v>0</v>
      </c>
      <c r="AN475" s="180">
        <f>IF(L475=1,Stundensätze!$D$15,IF(L475=2,Stundensätze!$D$19,IF(L475=4,Stundensätze!$D$23,"")))</f>
        <v>0</v>
      </c>
      <c r="AO475" s="180" t="e">
        <f t="shared" si="283"/>
        <v>#DIV/0!</v>
      </c>
      <c r="AP475" s="180">
        <f t="shared" si="284"/>
        <v>0</v>
      </c>
      <c r="AQ475" s="192" t="e">
        <f t="shared" si="285"/>
        <v>#DIV/0!</v>
      </c>
      <c r="AR475" s="192" t="e">
        <f t="shared" si="286"/>
        <v>#DIV/0!</v>
      </c>
      <c r="AS475" s="193" t="e">
        <f t="shared" si="287"/>
        <v>#DIV/0!</v>
      </c>
      <c r="AT475" s="258" t="str">
        <f>IF(K475=0,0,VLOOKUP(K475,Kostenstellen!A:B,2,FALSE))</f>
        <v xml:space="preserve">Rosentrittklinik         </v>
      </c>
      <c r="AU475" s="68" t="str">
        <f t="shared" si="299"/>
        <v>A2</v>
      </c>
      <c r="AV475" s="68" t="str">
        <f t="shared" si="300"/>
        <v>A2</v>
      </c>
      <c r="AW475" s="68">
        <f>IF(AF475=0,0,VLOOKUP($H475,Leistungszahlen!$A$11:$H$158,4,FALSE))</f>
        <v>0</v>
      </c>
      <c r="AX475" s="68">
        <f>IF(AF475=0,0,VLOOKUP($H475,Leistungszahlen!$A$11:$H$158,5,FALSE))</f>
        <v>0</v>
      </c>
      <c r="AY475" s="68">
        <f>IF(AG475=0,0,VLOOKUP($H475,Leistungszahlen!$A$11:$H$158,6,FALSE))</f>
        <v>0</v>
      </c>
      <c r="AZ475" s="68">
        <f t="shared" si="301"/>
        <v>0</v>
      </c>
      <c r="BA475" s="68">
        <f t="shared" si="302"/>
        <v>0</v>
      </c>
      <c r="BC475" s="68">
        <f t="shared" si="288"/>
        <v>0</v>
      </c>
      <c r="BD475" s="285"/>
    </row>
    <row r="476" spans="1:56" s="68" customFormat="1" ht="22.5">
      <c r="A476" s="200"/>
      <c r="B476" s="200"/>
      <c r="C476" s="200" t="s">
        <v>354</v>
      </c>
      <c r="D476" s="200" t="s">
        <v>204</v>
      </c>
      <c r="E476" s="200" t="s">
        <v>353</v>
      </c>
      <c r="F476" s="200" t="s">
        <v>1129</v>
      </c>
      <c r="G476" s="200" t="s">
        <v>265</v>
      </c>
      <c r="H476" s="201" t="s">
        <v>200</v>
      </c>
      <c r="I476" s="202">
        <v>4.7300000000000004</v>
      </c>
      <c r="J476" s="200" t="s">
        <v>778</v>
      </c>
      <c r="K476" s="176">
        <v>3</v>
      </c>
      <c r="L476" s="176">
        <v>1</v>
      </c>
      <c r="M476" s="176"/>
      <c r="N476" s="286">
        <v>6</v>
      </c>
      <c r="O476" s="286"/>
      <c r="P476" s="176"/>
      <c r="Q476" s="203">
        <f t="shared" si="294"/>
        <v>6</v>
      </c>
      <c r="R476" s="203">
        <f t="shared" si="295"/>
        <v>0</v>
      </c>
      <c r="S476" s="203">
        <f t="shared" si="296"/>
        <v>0</v>
      </c>
      <c r="T476" s="203">
        <f t="shared" si="297"/>
        <v>0</v>
      </c>
      <c r="U476" s="203">
        <f t="shared" si="298"/>
        <v>0</v>
      </c>
      <c r="V476" s="175">
        <f>IF(Q476&gt;0,VLOOKUP(Q476,Jahresfaktoren!$A$11:$B$24,2,),0)</f>
        <v>302</v>
      </c>
      <c r="W476" s="175">
        <f>IF(R476&gt;0,VLOOKUP(R476,Jahresfaktoren!$D$11:$E$24,2,),0)</f>
        <v>0</v>
      </c>
      <c r="X476" s="175">
        <f>IF(S476&gt;0,VLOOKUP(S476,Jahresfaktoren!$A$28:$B$29,2,),0)</f>
        <v>0</v>
      </c>
      <c r="Y476" s="175">
        <f>IF(T476&gt;0,VLOOKUP(T476,Jahresfaktoren!$A$28:$B$29,2,),0)</f>
        <v>0</v>
      </c>
      <c r="Z476" s="175">
        <f>IF(U476&gt;0,VLOOKUP(U476,Jahresfaktoren!$A$32:$B$33,2,),)</f>
        <v>0</v>
      </c>
      <c r="AA476" s="177">
        <f t="shared" si="278"/>
        <v>1428.46</v>
      </c>
      <c r="AB476" s="177" t="str">
        <f t="shared" si="279"/>
        <v/>
      </c>
      <c r="AC476" s="177" t="str">
        <f t="shared" si="280"/>
        <v/>
      </c>
      <c r="AD476" s="177" t="str">
        <f t="shared" si="281"/>
        <v/>
      </c>
      <c r="AE476" s="177" t="str">
        <f t="shared" si="282"/>
        <v/>
      </c>
      <c r="AF476" s="178">
        <f>IF(Q476&gt;0,VLOOKUP(H476,Leistungszahlen!$A$11:$C$158,3,),0)</f>
        <v>0</v>
      </c>
      <c r="AG476" s="178">
        <f>IF(R476&gt;0,VLOOKUP(H476,Leistungszahlen!$A$11:$F$158,6,),IF(T476&gt;0,VLOOKUP(H476,Leistungszahlen!$A$11:$F$158,6,),0))</f>
        <v>0</v>
      </c>
      <c r="AH476" s="179" t="e">
        <f t="shared" si="289"/>
        <v>#DIV/0!</v>
      </c>
      <c r="AI476" s="179">
        <f t="shared" si="290"/>
        <v>0</v>
      </c>
      <c r="AJ476" s="179">
        <f t="shared" si="291"/>
        <v>0</v>
      </c>
      <c r="AK476" s="179">
        <f t="shared" si="292"/>
        <v>0</v>
      </c>
      <c r="AL476" s="179">
        <f t="shared" si="293"/>
        <v>0</v>
      </c>
      <c r="AM476" s="180">
        <f>IF(L476=1,Stundensätze!$D$13,IF(L476=2,Stundensätze!$D$17,IF(L476=4,Stundensätze!$D$21,"")))</f>
        <v>0</v>
      </c>
      <c r="AN476" s="180">
        <f>IF(L476=1,Stundensätze!$D$15,IF(L476=2,Stundensätze!$D$19,IF(L476=4,Stundensätze!$D$23,"")))</f>
        <v>0</v>
      </c>
      <c r="AO476" s="180" t="e">
        <f t="shared" si="283"/>
        <v>#DIV/0!</v>
      </c>
      <c r="AP476" s="180">
        <f t="shared" si="284"/>
        <v>0</v>
      </c>
      <c r="AQ476" s="192" t="e">
        <f t="shared" si="285"/>
        <v>#DIV/0!</v>
      </c>
      <c r="AR476" s="192" t="e">
        <f t="shared" si="286"/>
        <v>#DIV/0!</v>
      </c>
      <c r="AS476" s="193" t="e">
        <f t="shared" si="287"/>
        <v>#DIV/0!</v>
      </c>
      <c r="AT476" s="258" t="str">
        <f>IF(K476=0,0,VLOOKUP(K476,Kostenstellen!A:B,2,FALSE))</f>
        <v xml:space="preserve">Rosentrittklinik         </v>
      </c>
      <c r="AU476" s="68" t="str">
        <f t="shared" si="299"/>
        <v>B</v>
      </c>
      <c r="AV476" s="68" t="str">
        <f t="shared" si="300"/>
        <v/>
      </c>
      <c r="AW476" s="68">
        <f>IF(AF476=0,0,VLOOKUP($H476,Leistungszahlen!$A$11:$H$158,4,FALSE))</f>
        <v>0</v>
      </c>
      <c r="AX476" s="68">
        <f>IF(AF476=0,0,VLOOKUP($H476,Leistungszahlen!$A$11:$H$158,5,FALSE))</f>
        <v>0</v>
      </c>
      <c r="AY476" s="68">
        <f>IF(AG476=0,0,VLOOKUP($H476,Leistungszahlen!$A$11:$H$158,6,FALSE))</f>
        <v>0</v>
      </c>
      <c r="AZ476" s="68">
        <f t="shared" si="301"/>
        <v>0</v>
      </c>
      <c r="BA476" s="68">
        <f t="shared" si="302"/>
        <v>0</v>
      </c>
      <c r="BC476" s="68">
        <f t="shared" si="288"/>
        <v>0</v>
      </c>
      <c r="BD476" s="285"/>
    </row>
    <row r="477" spans="1:56" s="68" customFormat="1" ht="22.5">
      <c r="A477" s="200"/>
      <c r="B477" s="200"/>
      <c r="C477" s="200" t="s">
        <v>354</v>
      </c>
      <c r="D477" s="200" t="s">
        <v>204</v>
      </c>
      <c r="E477" s="200" t="s">
        <v>353</v>
      </c>
      <c r="F477" s="200" t="s">
        <v>1129</v>
      </c>
      <c r="G477" s="200" t="s">
        <v>118</v>
      </c>
      <c r="H477" s="201" t="s">
        <v>221</v>
      </c>
      <c r="I477" s="202">
        <v>7.1</v>
      </c>
      <c r="J477" s="200" t="s">
        <v>560</v>
      </c>
      <c r="K477" s="176">
        <v>3</v>
      </c>
      <c r="L477" s="176">
        <v>1</v>
      </c>
      <c r="M477" s="176">
        <v>0</v>
      </c>
      <c r="N477" s="286">
        <v>1</v>
      </c>
      <c r="O477" s="286"/>
      <c r="P477" s="176"/>
      <c r="Q477" s="203">
        <f t="shared" si="294"/>
        <v>1</v>
      </c>
      <c r="R477" s="203">
        <f t="shared" si="295"/>
        <v>0</v>
      </c>
      <c r="S477" s="203">
        <f t="shared" si="296"/>
        <v>0</v>
      </c>
      <c r="T477" s="203">
        <f t="shared" si="297"/>
        <v>0</v>
      </c>
      <c r="U477" s="203">
        <f t="shared" si="298"/>
        <v>0</v>
      </c>
      <c r="V477" s="175">
        <f>IF(Q477&gt;0,VLOOKUP(Q477,Jahresfaktoren!$A$11:$B$24,2,),0)</f>
        <v>52</v>
      </c>
      <c r="W477" s="175">
        <f>IF(R477&gt;0,VLOOKUP(R477,Jahresfaktoren!$D$11:$E$24,2,),0)</f>
        <v>0</v>
      </c>
      <c r="X477" s="175">
        <f>IF(S477&gt;0,VLOOKUP(S477,Jahresfaktoren!$A$28:$B$29,2,),0)</f>
        <v>0</v>
      </c>
      <c r="Y477" s="175">
        <f>IF(T477&gt;0,VLOOKUP(T477,Jahresfaktoren!$A$28:$B$29,2,),0)</f>
        <v>0</v>
      </c>
      <c r="Z477" s="175">
        <f>IF(U477&gt;0,VLOOKUP(U477,Jahresfaktoren!$A$32:$B$33,2,),)</f>
        <v>0</v>
      </c>
      <c r="AA477" s="177">
        <f t="shared" si="278"/>
        <v>369.2</v>
      </c>
      <c r="AB477" s="177" t="str">
        <f t="shared" si="279"/>
        <v/>
      </c>
      <c r="AC477" s="177" t="str">
        <f t="shared" si="280"/>
        <v/>
      </c>
      <c r="AD477" s="177" t="str">
        <f t="shared" si="281"/>
        <v/>
      </c>
      <c r="AE477" s="177" t="str">
        <f t="shared" si="282"/>
        <v/>
      </c>
      <c r="AF477" s="178">
        <f>IF(Q477&gt;0,VLOOKUP(H477,Leistungszahlen!$A$11:$C$158,3,),0)</f>
        <v>0</v>
      </c>
      <c r="AG477" s="178">
        <f>IF(R477&gt;0,VLOOKUP(H477,Leistungszahlen!$A$11:$F$158,6,),IF(T477&gt;0,VLOOKUP(H477,Leistungszahlen!$A$11:$F$158,6,),0))</f>
        <v>0</v>
      </c>
      <c r="AH477" s="179" t="e">
        <f t="shared" si="289"/>
        <v>#DIV/0!</v>
      </c>
      <c r="AI477" s="179">
        <f t="shared" si="290"/>
        <v>0</v>
      </c>
      <c r="AJ477" s="179">
        <f t="shared" si="291"/>
        <v>0</v>
      </c>
      <c r="AK477" s="179">
        <f t="shared" si="292"/>
        <v>0</v>
      </c>
      <c r="AL477" s="179">
        <f t="shared" si="293"/>
        <v>0</v>
      </c>
      <c r="AM477" s="180">
        <f>IF(L477=1,Stundensätze!$D$13,IF(L477=2,Stundensätze!$D$17,IF(L477=4,Stundensätze!$D$21,"")))</f>
        <v>0</v>
      </c>
      <c r="AN477" s="180">
        <f>IF(L477=1,Stundensätze!$D$15,IF(L477=2,Stundensätze!$D$19,IF(L477=4,Stundensätze!$D$23,"")))</f>
        <v>0</v>
      </c>
      <c r="AO477" s="180" t="e">
        <f t="shared" si="283"/>
        <v>#DIV/0!</v>
      </c>
      <c r="AP477" s="180">
        <f t="shared" si="284"/>
        <v>0</v>
      </c>
      <c r="AQ477" s="192" t="e">
        <f t="shared" si="285"/>
        <v>#DIV/0!</v>
      </c>
      <c r="AR477" s="192" t="e">
        <f t="shared" si="286"/>
        <v>#DIV/0!</v>
      </c>
      <c r="AS477" s="193" t="e">
        <f t="shared" si="287"/>
        <v>#DIV/0!</v>
      </c>
      <c r="AT477" s="258" t="str">
        <f>IF(K477=0,0,VLOOKUP(K477,Kostenstellen!A:B,2,FALSE))</f>
        <v xml:space="preserve">Rosentrittklinik         </v>
      </c>
      <c r="AU477" s="68" t="str">
        <f t="shared" si="299"/>
        <v>Z</v>
      </c>
      <c r="AV477" s="68" t="str">
        <f t="shared" si="300"/>
        <v/>
      </c>
      <c r="AW477" s="68">
        <f>IF(AF477=0,0,VLOOKUP($H477,Leistungszahlen!$A$11:$H$158,4,FALSE))</f>
        <v>0</v>
      </c>
      <c r="AX477" s="68">
        <f>IF(AF477=0,0,VLOOKUP($H477,Leistungszahlen!$A$11:$H$158,5,FALSE))</f>
        <v>0</v>
      </c>
      <c r="AY477" s="68">
        <f>IF(AG477=0,0,VLOOKUP($H477,Leistungszahlen!$A$11:$H$158,6,FALSE))</f>
        <v>0</v>
      </c>
      <c r="AZ477" s="68">
        <f t="shared" si="301"/>
        <v>0</v>
      </c>
      <c r="BA477" s="68">
        <f t="shared" si="302"/>
        <v>0</v>
      </c>
      <c r="BC477" s="68">
        <f t="shared" si="288"/>
        <v>0</v>
      </c>
      <c r="BD477" s="285"/>
    </row>
    <row r="478" spans="1:56" s="68" customFormat="1" ht="22.5">
      <c r="A478" s="200"/>
      <c r="B478" s="200"/>
      <c r="C478" s="200" t="s">
        <v>354</v>
      </c>
      <c r="D478" s="200" t="s">
        <v>204</v>
      </c>
      <c r="E478" s="200" t="s">
        <v>353</v>
      </c>
      <c r="F478" s="200" t="s">
        <v>1130</v>
      </c>
      <c r="G478" s="200" t="s">
        <v>163</v>
      </c>
      <c r="H478" s="201" t="s">
        <v>287</v>
      </c>
      <c r="I478" s="202">
        <v>23.88</v>
      </c>
      <c r="J478" s="200" t="s">
        <v>560</v>
      </c>
      <c r="K478" s="176">
        <v>3</v>
      </c>
      <c r="L478" s="176">
        <v>1</v>
      </c>
      <c r="M478" s="176"/>
      <c r="N478" s="286">
        <v>3</v>
      </c>
      <c r="O478" s="286">
        <v>3</v>
      </c>
      <c r="P478" s="176"/>
      <c r="Q478" s="203">
        <f t="shared" si="294"/>
        <v>3</v>
      </c>
      <c r="R478" s="203">
        <f t="shared" si="295"/>
        <v>3</v>
      </c>
      <c r="S478" s="203">
        <f t="shared" si="296"/>
        <v>0</v>
      </c>
      <c r="T478" s="203">
        <f t="shared" si="297"/>
        <v>0</v>
      </c>
      <c r="U478" s="203">
        <f t="shared" si="298"/>
        <v>0</v>
      </c>
      <c r="V478" s="175">
        <f>IF(Q478&gt;0,VLOOKUP(Q478,Jahresfaktoren!$A$11:$B$24,2,),0)</f>
        <v>152</v>
      </c>
      <c r="W478" s="175">
        <f>IF(R478&gt;0,VLOOKUP(R478,Jahresfaktoren!$D$11:$E$24,2,),0)</f>
        <v>150</v>
      </c>
      <c r="X478" s="175">
        <f>IF(S478&gt;0,VLOOKUP(S478,Jahresfaktoren!$A$28:$B$29,2,),0)</f>
        <v>0</v>
      </c>
      <c r="Y478" s="175">
        <f>IF(T478&gt;0,VLOOKUP(T478,Jahresfaktoren!$A$28:$B$29,2,),0)</f>
        <v>0</v>
      </c>
      <c r="Z478" s="175">
        <f>IF(U478&gt;0,VLOOKUP(U478,Jahresfaktoren!$A$32:$B$33,2,),)</f>
        <v>0</v>
      </c>
      <c r="AA478" s="177">
        <f t="shared" si="278"/>
        <v>3629.7599999999998</v>
      </c>
      <c r="AB478" s="177">
        <f t="shared" si="279"/>
        <v>3582</v>
      </c>
      <c r="AC478" s="177" t="str">
        <f t="shared" si="280"/>
        <v/>
      </c>
      <c r="AD478" s="177" t="str">
        <f t="shared" si="281"/>
        <v/>
      </c>
      <c r="AE478" s="177" t="str">
        <f t="shared" si="282"/>
        <v/>
      </c>
      <c r="AF478" s="178">
        <f>IF(Q478&gt;0,VLOOKUP(H478,Leistungszahlen!$A$11:$C$158,3,),0)</f>
        <v>0</v>
      </c>
      <c r="AG478" s="178">
        <f>IF(R478&gt;0,VLOOKUP(H478,Leistungszahlen!$A$11:$F$158,6,),IF(T478&gt;0,VLOOKUP(H478,Leistungszahlen!$A$11:$F$158,6,),0))</f>
        <v>0</v>
      </c>
      <c r="AH478" s="179" t="e">
        <f t="shared" si="289"/>
        <v>#DIV/0!</v>
      </c>
      <c r="AI478" s="179" t="e">
        <f t="shared" si="290"/>
        <v>#DIV/0!</v>
      </c>
      <c r="AJ478" s="179">
        <f t="shared" si="291"/>
        <v>0</v>
      </c>
      <c r="AK478" s="179">
        <f t="shared" si="292"/>
        <v>0</v>
      </c>
      <c r="AL478" s="179">
        <f t="shared" si="293"/>
        <v>0</v>
      </c>
      <c r="AM478" s="180">
        <f>IF(L478=1,Stundensätze!$D$13,IF(L478=2,Stundensätze!$D$17,IF(L478=4,Stundensätze!$D$21,"")))</f>
        <v>0</v>
      </c>
      <c r="AN478" s="180">
        <f>IF(L478=1,Stundensätze!$D$15,IF(L478=2,Stundensätze!$D$19,IF(L478=4,Stundensätze!$D$23,"")))</f>
        <v>0</v>
      </c>
      <c r="AO478" s="180" t="e">
        <f t="shared" si="283"/>
        <v>#DIV/0!</v>
      </c>
      <c r="AP478" s="180">
        <f t="shared" si="284"/>
        <v>0</v>
      </c>
      <c r="AQ478" s="192" t="e">
        <f t="shared" si="285"/>
        <v>#DIV/0!</v>
      </c>
      <c r="AR478" s="192" t="e">
        <f t="shared" si="286"/>
        <v>#DIV/0!</v>
      </c>
      <c r="AS478" s="193" t="e">
        <f t="shared" si="287"/>
        <v>#DIV/0!</v>
      </c>
      <c r="AT478" s="258" t="str">
        <f>IF(K478=0,0,VLOOKUP(K478,Kostenstellen!A:B,2,FALSE))</f>
        <v xml:space="preserve">Rosentrittklinik         </v>
      </c>
      <c r="AU478" s="68" t="str">
        <f t="shared" si="299"/>
        <v>A1</v>
      </c>
      <c r="AV478" s="68" t="str">
        <f t="shared" si="300"/>
        <v>A1</v>
      </c>
      <c r="AW478" s="68">
        <f>IF(AF478=0,0,VLOOKUP($H478,Leistungszahlen!$A$11:$H$158,4,FALSE))</f>
        <v>0</v>
      </c>
      <c r="AX478" s="68">
        <f>IF(AF478=0,0,VLOOKUP($H478,Leistungszahlen!$A$11:$H$158,5,FALSE))</f>
        <v>0</v>
      </c>
      <c r="AY478" s="68">
        <f>IF(AG478=0,0,VLOOKUP($H478,Leistungszahlen!$A$11:$H$158,6,FALSE))</f>
        <v>0</v>
      </c>
      <c r="AZ478" s="68">
        <f t="shared" si="301"/>
        <v>0</v>
      </c>
      <c r="BA478" s="68">
        <f t="shared" si="302"/>
        <v>0</v>
      </c>
      <c r="BC478" s="68">
        <f t="shared" si="288"/>
        <v>0</v>
      </c>
      <c r="BD478" s="285"/>
    </row>
    <row r="479" spans="1:56" s="68" customFormat="1" ht="22.5">
      <c r="A479" s="200"/>
      <c r="B479" s="200"/>
      <c r="C479" s="200" t="s">
        <v>354</v>
      </c>
      <c r="D479" s="200" t="s">
        <v>204</v>
      </c>
      <c r="E479" s="200" t="s">
        <v>353</v>
      </c>
      <c r="F479" s="200" t="s">
        <v>1130</v>
      </c>
      <c r="G479" s="200" t="s">
        <v>265</v>
      </c>
      <c r="H479" s="201" t="s">
        <v>200</v>
      </c>
      <c r="I479" s="202">
        <v>4.96</v>
      </c>
      <c r="J479" s="200" t="s">
        <v>778</v>
      </c>
      <c r="K479" s="176">
        <v>3</v>
      </c>
      <c r="L479" s="176">
        <v>1</v>
      </c>
      <c r="M479" s="176"/>
      <c r="N479" s="286">
        <v>6</v>
      </c>
      <c r="O479" s="286"/>
      <c r="P479" s="176"/>
      <c r="Q479" s="203">
        <f t="shared" si="294"/>
        <v>6</v>
      </c>
      <c r="R479" s="203">
        <f t="shared" si="295"/>
        <v>0</v>
      </c>
      <c r="S479" s="203">
        <f t="shared" si="296"/>
        <v>0</v>
      </c>
      <c r="T479" s="203">
        <f t="shared" si="297"/>
        <v>0</v>
      </c>
      <c r="U479" s="203">
        <f t="shared" si="298"/>
        <v>0</v>
      </c>
      <c r="V479" s="175">
        <f>IF(Q479&gt;0,VLOOKUP(Q479,Jahresfaktoren!$A$11:$B$24,2,),0)</f>
        <v>302</v>
      </c>
      <c r="W479" s="175">
        <f>IF(R479&gt;0,VLOOKUP(R479,Jahresfaktoren!$D$11:$E$24,2,),0)</f>
        <v>0</v>
      </c>
      <c r="X479" s="175">
        <f>IF(S479&gt;0,VLOOKUP(S479,Jahresfaktoren!$A$28:$B$29,2,),0)</f>
        <v>0</v>
      </c>
      <c r="Y479" s="175">
        <f>IF(T479&gt;0,VLOOKUP(T479,Jahresfaktoren!$A$28:$B$29,2,),0)</f>
        <v>0</v>
      </c>
      <c r="Z479" s="175">
        <f>IF(U479&gt;0,VLOOKUP(U479,Jahresfaktoren!$A$32:$B$33,2,),)</f>
        <v>0</v>
      </c>
      <c r="AA479" s="177">
        <f t="shared" si="278"/>
        <v>1497.92</v>
      </c>
      <c r="AB479" s="177" t="str">
        <f t="shared" si="279"/>
        <v/>
      </c>
      <c r="AC479" s="177" t="str">
        <f t="shared" si="280"/>
        <v/>
      </c>
      <c r="AD479" s="177" t="str">
        <f t="shared" si="281"/>
        <v/>
      </c>
      <c r="AE479" s="177" t="str">
        <f t="shared" si="282"/>
        <v/>
      </c>
      <c r="AF479" s="178">
        <f>IF(Q479&gt;0,VLOOKUP(H479,Leistungszahlen!$A$11:$C$158,3,),0)</f>
        <v>0</v>
      </c>
      <c r="AG479" s="178">
        <f>IF(R479&gt;0,VLOOKUP(H479,Leistungszahlen!$A$11:$F$158,6,),IF(T479&gt;0,VLOOKUP(H479,Leistungszahlen!$A$11:$F$158,6,),0))</f>
        <v>0</v>
      </c>
      <c r="AH479" s="179" t="e">
        <f t="shared" si="289"/>
        <v>#DIV/0!</v>
      </c>
      <c r="AI479" s="179">
        <f t="shared" si="290"/>
        <v>0</v>
      </c>
      <c r="AJ479" s="179">
        <f t="shared" si="291"/>
        <v>0</v>
      </c>
      <c r="AK479" s="179">
        <f t="shared" si="292"/>
        <v>0</v>
      </c>
      <c r="AL479" s="179">
        <f t="shared" si="293"/>
        <v>0</v>
      </c>
      <c r="AM479" s="180">
        <f>IF(L479=1,Stundensätze!$D$13,IF(L479=2,Stundensätze!$D$17,IF(L479=4,Stundensätze!$D$21,"")))</f>
        <v>0</v>
      </c>
      <c r="AN479" s="180">
        <f>IF(L479=1,Stundensätze!$D$15,IF(L479=2,Stundensätze!$D$19,IF(L479=4,Stundensätze!$D$23,"")))</f>
        <v>0</v>
      </c>
      <c r="AO479" s="180" t="e">
        <f t="shared" si="283"/>
        <v>#DIV/0!</v>
      </c>
      <c r="AP479" s="180">
        <f t="shared" si="284"/>
        <v>0</v>
      </c>
      <c r="AQ479" s="192" t="e">
        <f t="shared" si="285"/>
        <v>#DIV/0!</v>
      </c>
      <c r="AR479" s="192" t="e">
        <f t="shared" si="286"/>
        <v>#DIV/0!</v>
      </c>
      <c r="AS479" s="193" t="e">
        <f t="shared" si="287"/>
        <v>#DIV/0!</v>
      </c>
      <c r="AT479" s="258" t="str">
        <f>IF(K479=0,0,VLOOKUP(K479,Kostenstellen!A:B,2,FALSE))</f>
        <v xml:space="preserve">Rosentrittklinik         </v>
      </c>
      <c r="AU479" s="68" t="str">
        <f t="shared" si="299"/>
        <v>B</v>
      </c>
      <c r="AV479" s="68" t="str">
        <f t="shared" si="300"/>
        <v/>
      </c>
      <c r="AW479" s="68">
        <f>IF(AF479=0,0,VLOOKUP($H479,Leistungszahlen!$A$11:$H$158,4,FALSE))</f>
        <v>0</v>
      </c>
      <c r="AX479" s="68">
        <f>IF(AF479=0,0,VLOOKUP($H479,Leistungszahlen!$A$11:$H$158,5,FALSE))</f>
        <v>0</v>
      </c>
      <c r="AY479" s="68">
        <f>IF(AG479=0,0,VLOOKUP($H479,Leistungszahlen!$A$11:$H$158,6,FALSE))</f>
        <v>0</v>
      </c>
      <c r="AZ479" s="68">
        <f t="shared" si="301"/>
        <v>0</v>
      </c>
      <c r="BA479" s="68">
        <f t="shared" si="302"/>
        <v>0</v>
      </c>
      <c r="BC479" s="68">
        <f t="shared" si="288"/>
        <v>0</v>
      </c>
      <c r="BD479" s="285"/>
    </row>
    <row r="480" spans="1:56" s="68" customFormat="1" ht="22.5">
      <c r="A480" s="200"/>
      <c r="B480" s="200"/>
      <c r="C480" s="200" t="s">
        <v>354</v>
      </c>
      <c r="D480" s="200" t="s">
        <v>204</v>
      </c>
      <c r="E480" s="200" t="s">
        <v>353</v>
      </c>
      <c r="F480" s="200" t="s">
        <v>1131</v>
      </c>
      <c r="G480" s="200" t="s">
        <v>163</v>
      </c>
      <c r="H480" s="201" t="s">
        <v>287</v>
      </c>
      <c r="I480" s="202">
        <v>23.88</v>
      </c>
      <c r="J480" s="200" t="s">
        <v>560</v>
      </c>
      <c r="K480" s="176">
        <v>3</v>
      </c>
      <c r="L480" s="176">
        <v>1</v>
      </c>
      <c r="M480" s="176"/>
      <c r="N480" s="286">
        <v>3</v>
      </c>
      <c r="O480" s="286">
        <v>3</v>
      </c>
      <c r="P480" s="176"/>
      <c r="Q480" s="203">
        <f t="shared" si="294"/>
        <v>3</v>
      </c>
      <c r="R480" s="203">
        <f t="shared" si="295"/>
        <v>3</v>
      </c>
      <c r="S480" s="203">
        <f t="shared" si="296"/>
        <v>0</v>
      </c>
      <c r="T480" s="203">
        <f t="shared" si="297"/>
        <v>0</v>
      </c>
      <c r="U480" s="203">
        <f t="shared" si="298"/>
        <v>0</v>
      </c>
      <c r="V480" s="175">
        <f>IF(Q480&gt;0,VLOOKUP(Q480,Jahresfaktoren!$A$11:$B$24,2,),0)</f>
        <v>152</v>
      </c>
      <c r="W480" s="175">
        <f>IF(R480&gt;0,VLOOKUP(R480,Jahresfaktoren!$D$11:$E$24,2,),0)</f>
        <v>150</v>
      </c>
      <c r="X480" s="175">
        <f>IF(S480&gt;0,VLOOKUP(S480,Jahresfaktoren!$A$28:$B$29,2,),0)</f>
        <v>0</v>
      </c>
      <c r="Y480" s="175">
        <f>IF(T480&gt;0,VLOOKUP(T480,Jahresfaktoren!$A$28:$B$29,2,),0)</f>
        <v>0</v>
      </c>
      <c r="Z480" s="175">
        <f>IF(U480&gt;0,VLOOKUP(U480,Jahresfaktoren!$A$32:$B$33,2,),)</f>
        <v>0</v>
      </c>
      <c r="AA480" s="177">
        <f t="shared" si="278"/>
        <v>3629.7599999999998</v>
      </c>
      <c r="AB480" s="177">
        <f t="shared" si="279"/>
        <v>3582</v>
      </c>
      <c r="AC480" s="177" t="str">
        <f t="shared" si="280"/>
        <v/>
      </c>
      <c r="AD480" s="177" t="str">
        <f t="shared" si="281"/>
        <v/>
      </c>
      <c r="AE480" s="177" t="str">
        <f t="shared" si="282"/>
        <v/>
      </c>
      <c r="AF480" s="178">
        <f>IF(Q480&gt;0,VLOOKUP(H480,Leistungszahlen!$A$11:$C$158,3,),0)</f>
        <v>0</v>
      </c>
      <c r="AG480" s="178">
        <f>IF(R480&gt;0,VLOOKUP(H480,Leistungszahlen!$A$11:$F$158,6,),IF(T480&gt;0,VLOOKUP(H480,Leistungszahlen!$A$11:$F$158,6,),0))</f>
        <v>0</v>
      </c>
      <c r="AH480" s="179" t="e">
        <f t="shared" si="289"/>
        <v>#DIV/0!</v>
      </c>
      <c r="AI480" s="179" t="e">
        <f t="shared" si="290"/>
        <v>#DIV/0!</v>
      </c>
      <c r="AJ480" s="179">
        <f t="shared" si="291"/>
        <v>0</v>
      </c>
      <c r="AK480" s="179">
        <f t="shared" si="292"/>
        <v>0</v>
      </c>
      <c r="AL480" s="179">
        <f t="shared" si="293"/>
        <v>0</v>
      </c>
      <c r="AM480" s="180">
        <f>IF(L480=1,Stundensätze!$D$13,IF(L480=2,Stundensätze!$D$17,IF(L480=4,Stundensätze!$D$21,"")))</f>
        <v>0</v>
      </c>
      <c r="AN480" s="180">
        <f>IF(L480=1,Stundensätze!$D$15,IF(L480=2,Stundensätze!$D$19,IF(L480=4,Stundensätze!$D$23,"")))</f>
        <v>0</v>
      </c>
      <c r="AO480" s="180" t="e">
        <f t="shared" si="283"/>
        <v>#DIV/0!</v>
      </c>
      <c r="AP480" s="180">
        <f t="shared" si="284"/>
        <v>0</v>
      </c>
      <c r="AQ480" s="192" t="e">
        <f t="shared" si="285"/>
        <v>#DIV/0!</v>
      </c>
      <c r="AR480" s="192" t="e">
        <f t="shared" si="286"/>
        <v>#DIV/0!</v>
      </c>
      <c r="AS480" s="193" t="e">
        <f t="shared" si="287"/>
        <v>#DIV/0!</v>
      </c>
      <c r="AT480" s="258" t="str">
        <f>IF(K480=0,0,VLOOKUP(K480,Kostenstellen!A:B,2,FALSE))</f>
        <v xml:space="preserve">Rosentrittklinik         </v>
      </c>
      <c r="AU480" s="68" t="str">
        <f t="shared" si="299"/>
        <v>A1</v>
      </c>
      <c r="AV480" s="68" t="str">
        <f t="shared" si="300"/>
        <v>A1</v>
      </c>
      <c r="AW480" s="68">
        <f>IF(AF480=0,0,VLOOKUP($H480,Leistungszahlen!$A$11:$H$158,4,FALSE))</f>
        <v>0</v>
      </c>
      <c r="AX480" s="68">
        <f>IF(AF480=0,0,VLOOKUP($H480,Leistungszahlen!$A$11:$H$158,5,FALSE))</f>
        <v>0</v>
      </c>
      <c r="AY480" s="68">
        <f>IF(AG480=0,0,VLOOKUP($H480,Leistungszahlen!$A$11:$H$158,6,FALSE))</f>
        <v>0</v>
      </c>
      <c r="AZ480" s="68">
        <f t="shared" si="301"/>
        <v>0</v>
      </c>
      <c r="BA480" s="68">
        <f t="shared" si="302"/>
        <v>0</v>
      </c>
      <c r="BC480" s="68">
        <f t="shared" si="288"/>
        <v>0</v>
      </c>
      <c r="BD480" s="285"/>
    </row>
    <row r="481" spans="1:56" s="68" customFormat="1" ht="22.5">
      <c r="A481" s="200"/>
      <c r="B481" s="200"/>
      <c r="C481" s="200" t="s">
        <v>354</v>
      </c>
      <c r="D481" s="200" t="s">
        <v>204</v>
      </c>
      <c r="E481" s="200" t="s">
        <v>353</v>
      </c>
      <c r="F481" s="200" t="s">
        <v>1131</v>
      </c>
      <c r="G481" s="200" t="s">
        <v>265</v>
      </c>
      <c r="H481" s="201" t="s">
        <v>200</v>
      </c>
      <c r="I481" s="202">
        <v>4.96</v>
      </c>
      <c r="J481" s="200" t="s">
        <v>778</v>
      </c>
      <c r="K481" s="176">
        <v>3</v>
      </c>
      <c r="L481" s="176">
        <v>1</v>
      </c>
      <c r="M481" s="176"/>
      <c r="N481" s="286">
        <v>6</v>
      </c>
      <c r="O481" s="286"/>
      <c r="P481" s="176"/>
      <c r="Q481" s="203">
        <f t="shared" si="294"/>
        <v>6</v>
      </c>
      <c r="R481" s="203">
        <f t="shared" si="295"/>
        <v>0</v>
      </c>
      <c r="S481" s="203">
        <f t="shared" si="296"/>
        <v>0</v>
      </c>
      <c r="T481" s="203">
        <f t="shared" si="297"/>
        <v>0</v>
      </c>
      <c r="U481" s="203">
        <f t="shared" si="298"/>
        <v>0</v>
      </c>
      <c r="V481" s="175">
        <f>IF(Q481&gt;0,VLOOKUP(Q481,Jahresfaktoren!$A$11:$B$24,2,),0)</f>
        <v>302</v>
      </c>
      <c r="W481" s="175">
        <f>IF(R481&gt;0,VLOOKUP(R481,Jahresfaktoren!$D$11:$E$24,2,),0)</f>
        <v>0</v>
      </c>
      <c r="X481" s="175">
        <f>IF(S481&gt;0,VLOOKUP(S481,Jahresfaktoren!$A$28:$B$29,2,),0)</f>
        <v>0</v>
      </c>
      <c r="Y481" s="175">
        <f>IF(T481&gt;0,VLOOKUP(T481,Jahresfaktoren!$A$28:$B$29,2,),0)</f>
        <v>0</v>
      </c>
      <c r="Z481" s="175">
        <f>IF(U481&gt;0,VLOOKUP(U481,Jahresfaktoren!$A$32:$B$33,2,),)</f>
        <v>0</v>
      </c>
      <c r="AA481" s="177">
        <f t="shared" si="278"/>
        <v>1497.92</v>
      </c>
      <c r="AB481" s="177" t="str">
        <f t="shared" si="279"/>
        <v/>
      </c>
      <c r="AC481" s="177" t="str">
        <f t="shared" si="280"/>
        <v/>
      </c>
      <c r="AD481" s="177" t="str">
        <f t="shared" si="281"/>
        <v/>
      </c>
      <c r="AE481" s="177" t="str">
        <f t="shared" si="282"/>
        <v/>
      </c>
      <c r="AF481" s="178">
        <f>IF(Q481&gt;0,VLOOKUP(H481,Leistungszahlen!$A$11:$C$158,3,),0)</f>
        <v>0</v>
      </c>
      <c r="AG481" s="178">
        <f>IF(R481&gt;0,VLOOKUP(H481,Leistungszahlen!$A$11:$F$158,6,),IF(T481&gt;0,VLOOKUP(H481,Leistungszahlen!$A$11:$F$158,6,),0))</f>
        <v>0</v>
      </c>
      <c r="AH481" s="179" t="e">
        <f t="shared" si="289"/>
        <v>#DIV/0!</v>
      </c>
      <c r="AI481" s="179">
        <f t="shared" si="290"/>
        <v>0</v>
      </c>
      <c r="AJ481" s="179">
        <f t="shared" si="291"/>
        <v>0</v>
      </c>
      <c r="AK481" s="179">
        <f t="shared" si="292"/>
        <v>0</v>
      </c>
      <c r="AL481" s="179">
        <f t="shared" si="293"/>
        <v>0</v>
      </c>
      <c r="AM481" s="180">
        <f>IF(L481=1,Stundensätze!$D$13,IF(L481=2,Stundensätze!$D$17,IF(L481=4,Stundensätze!$D$21,"")))</f>
        <v>0</v>
      </c>
      <c r="AN481" s="180">
        <f>IF(L481=1,Stundensätze!$D$15,IF(L481=2,Stundensätze!$D$19,IF(L481=4,Stundensätze!$D$23,"")))</f>
        <v>0</v>
      </c>
      <c r="AO481" s="180" t="e">
        <f t="shared" si="283"/>
        <v>#DIV/0!</v>
      </c>
      <c r="AP481" s="180">
        <f t="shared" si="284"/>
        <v>0</v>
      </c>
      <c r="AQ481" s="192" t="e">
        <f t="shared" si="285"/>
        <v>#DIV/0!</v>
      </c>
      <c r="AR481" s="192" t="e">
        <f t="shared" si="286"/>
        <v>#DIV/0!</v>
      </c>
      <c r="AS481" s="193" t="e">
        <f t="shared" si="287"/>
        <v>#DIV/0!</v>
      </c>
      <c r="AT481" s="258" t="str">
        <f>IF(K481=0,0,VLOOKUP(K481,Kostenstellen!A:B,2,FALSE))</f>
        <v xml:space="preserve">Rosentrittklinik         </v>
      </c>
      <c r="AU481" s="68" t="str">
        <f t="shared" si="299"/>
        <v>B</v>
      </c>
      <c r="AV481" s="68" t="str">
        <f t="shared" si="300"/>
        <v/>
      </c>
      <c r="AW481" s="68">
        <f>IF(AF481=0,0,VLOOKUP($H481,Leistungszahlen!$A$11:$H$158,4,FALSE))</f>
        <v>0</v>
      </c>
      <c r="AX481" s="68">
        <f>IF(AF481=0,0,VLOOKUP($H481,Leistungszahlen!$A$11:$H$158,5,FALSE))</f>
        <v>0</v>
      </c>
      <c r="AY481" s="68">
        <f>IF(AG481=0,0,VLOOKUP($H481,Leistungszahlen!$A$11:$H$158,6,FALSE))</f>
        <v>0</v>
      </c>
      <c r="AZ481" s="68">
        <f t="shared" si="301"/>
        <v>0</v>
      </c>
      <c r="BA481" s="68">
        <f t="shared" si="302"/>
        <v>0</v>
      </c>
      <c r="BC481" s="68">
        <f t="shared" si="288"/>
        <v>0</v>
      </c>
      <c r="BD481" s="285"/>
    </row>
    <row r="482" spans="1:56" s="68" customFormat="1" ht="22.5">
      <c r="A482" s="200"/>
      <c r="B482" s="200"/>
      <c r="C482" s="200" t="s">
        <v>354</v>
      </c>
      <c r="D482" s="200" t="s">
        <v>204</v>
      </c>
      <c r="E482" s="200" t="s">
        <v>353</v>
      </c>
      <c r="F482" s="200" t="s">
        <v>1132</v>
      </c>
      <c r="G482" s="200" t="s">
        <v>163</v>
      </c>
      <c r="H482" s="201" t="s">
        <v>287</v>
      </c>
      <c r="I482" s="202">
        <v>23.88</v>
      </c>
      <c r="J482" s="200" t="s">
        <v>560</v>
      </c>
      <c r="K482" s="176">
        <v>3</v>
      </c>
      <c r="L482" s="176">
        <v>1</v>
      </c>
      <c r="M482" s="176"/>
      <c r="N482" s="286">
        <v>3</v>
      </c>
      <c r="O482" s="286">
        <v>3</v>
      </c>
      <c r="P482" s="176"/>
      <c r="Q482" s="203">
        <f t="shared" si="294"/>
        <v>3</v>
      </c>
      <c r="R482" s="203">
        <f t="shared" si="295"/>
        <v>3</v>
      </c>
      <c r="S482" s="203">
        <f t="shared" si="296"/>
        <v>0</v>
      </c>
      <c r="T482" s="203">
        <f t="shared" si="297"/>
        <v>0</v>
      </c>
      <c r="U482" s="203">
        <f t="shared" si="298"/>
        <v>0</v>
      </c>
      <c r="V482" s="175">
        <f>IF(Q482&gt;0,VLOOKUP(Q482,Jahresfaktoren!$A$11:$B$24,2,),0)</f>
        <v>152</v>
      </c>
      <c r="W482" s="175">
        <f>IF(R482&gt;0,VLOOKUP(R482,Jahresfaktoren!$D$11:$E$24,2,),0)</f>
        <v>150</v>
      </c>
      <c r="X482" s="175">
        <f>IF(S482&gt;0,VLOOKUP(S482,Jahresfaktoren!$A$28:$B$29,2,),0)</f>
        <v>0</v>
      </c>
      <c r="Y482" s="175">
        <f>IF(T482&gt;0,VLOOKUP(T482,Jahresfaktoren!$A$28:$B$29,2,),0)</f>
        <v>0</v>
      </c>
      <c r="Z482" s="175">
        <f>IF(U482&gt;0,VLOOKUP(U482,Jahresfaktoren!$A$32:$B$33,2,),)</f>
        <v>0</v>
      </c>
      <c r="AA482" s="177">
        <f t="shared" si="278"/>
        <v>3629.7599999999998</v>
      </c>
      <c r="AB482" s="177">
        <f t="shared" si="279"/>
        <v>3582</v>
      </c>
      <c r="AC482" s="177" t="str">
        <f t="shared" si="280"/>
        <v/>
      </c>
      <c r="AD482" s="177" t="str">
        <f t="shared" si="281"/>
        <v/>
      </c>
      <c r="AE482" s="177" t="str">
        <f t="shared" si="282"/>
        <v/>
      </c>
      <c r="AF482" s="178">
        <f>IF(Q482&gt;0,VLOOKUP(H482,Leistungszahlen!$A$11:$C$158,3,),0)</f>
        <v>0</v>
      </c>
      <c r="AG482" s="178">
        <f>IF(R482&gt;0,VLOOKUP(H482,Leistungszahlen!$A$11:$F$158,6,),IF(T482&gt;0,VLOOKUP(H482,Leistungszahlen!$A$11:$F$158,6,),0))</f>
        <v>0</v>
      </c>
      <c r="AH482" s="179" t="e">
        <f t="shared" si="289"/>
        <v>#DIV/0!</v>
      </c>
      <c r="AI482" s="179" t="e">
        <f t="shared" si="290"/>
        <v>#DIV/0!</v>
      </c>
      <c r="AJ482" s="179">
        <f t="shared" si="291"/>
        <v>0</v>
      </c>
      <c r="AK482" s="179">
        <f t="shared" si="292"/>
        <v>0</v>
      </c>
      <c r="AL482" s="179">
        <f t="shared" si="293"/>
        <v>0</v>
      </c>
      <c r="AM482" s="180">
        <f>IF(L482=1,Stundensätze!$D$13,IF(L482=2,Stundensätze!$D$17,IF(L482=4,Stundensätze!$D$21,"")))</f>
        <v>0</v>
      </c>
      <c r="AN482" s="180">
        <f>IF(L482=1,Stundensätze!$D$15,IF(L482=2,Stundensätze!$D$19,IF(L482=4,Stundensätze!$D$23,"")))</f>
        <v>0</v>
      </c>
      <c r="AO482" s="180" t="e">
        <f t="shared" si="283"/>
        <v>#DIV/0!</v>
      </c>
      <c r="AP482" s="180">
        <f t="shared" si="284"/>
        <v>0</v>
      </c>
      <c r="AQ482" s="192" t="e">
        <f t="shared" si="285"/>
        <v>#DIV/0!</v>
      </c>
      <c r="AR482" s="192" t="e">
        <f t="shared" si="286"/>
        <v>#DIV/0!</v>
      </c>
      <c r="AS482" s="193" t="e">
        <f t="shared" si="287"/>
        <v>#DIV/0!</v>
      </c>
      <c r="AT482" s="258" t="str">
        <f>IF(K482=0,0,VLOOKUP(K482,Kostenstellen!A:B,2,FALSE))</f>
        <v xml:space="preserve">Rosentrittklinik         </v>
      </c>
      <c r="AU482" s="68" t="str">
        <f t="shared" si="299"/>
        <v>A1</v>
      </c>
      <c r="AV482" s="68" t="str">
        <f t="shared" si="300"/>
        <v>A1</v>
      </c>
      <c r="AW482" s="68">
        <f>IF(AF482=0,0,VLOOKUP($H482,Leistungszahlen!$A$11:$H$158,4,FALSE))</f>
        <v>0</v>
      </c>
      <c r="AX482" s="68">
        <f>IF(AF482=0,0,VLOOKUP($H482,Leistungszahlen!$A$11:$H$158,5,FALSE))</f>
        <v>0</v>
      </c>
      <c r="AY482" s="68">
        <f>IF(AG482=0,0,VLOOKUP($H482,Leistungszahlen!$A$11:$H$158,6,FALSE))</f>
        <v>0</v>
      </c>
      <c r="AZ482" s="68">
        <f t="shared" si="301"/>
        <v>0</v>
      </c>
      <c r="BA482" s="68">
        <f t="shared" si="302"/>
        <v>0</v>
      </c>
      <c r="BC482" s="68">
        <f t="shared" si="288"/>
        <v>0</v>
      </c>
      <c r="BD482" s="285"/>
    </row>
    <row r="483" spans="1:56" s="68" customFormat="1" ht="22.5">
      <c r="A483" s="200"/>
      <c r="B483" s="200"/>
      <c r="C483" s="200" t="s">
        <v>354</v>
      </c>
      <c r="D483" s="200" t="s">
        <v>204</v>
      </c>
      <c r="E483" s="200" t="s">
        <v>353</v>
      </c>
      <c r="F483" s="200" t="s">
        <v>1132</v>
      </c>
      <c r="G483" s="200" t="s">
        <v>265</v>
      </c>
      <c r="H483" s="201" t="s">
        <v>200</v>
      </c>
      <c r="I483" s="202">
        <v>4.96</v>
      </c>
      <c r="J483" s="200" t="s">
        <v>778</v>
      </c>
      <c r="K483" s="176">
        <v>3</v>
      </c>
      <c r="L483" s="176">
        <v>1</v>
      </c>
      <c r="M483" s="176"/>
      <c r="N483" s="286">
        <v>6</v>
      </c>
      <c r="O483" s="286"/>
      <c r="P483" s="176"/>
      <c r="Q483" s="203">
        <f t="shared" si="294"/>
        <v>6</v>
      </c>
      <c r="R483" s="203">
        <f t="shared" si="295"/>
        <v>0</v>
      </c>
      <c r="S483" s="203">
        <f t="shared" si="296"/>
        <v>0</v>
      </c>
      <c r="T483" s="203">
        <f t="shared" si="297"/>
        <v>0</v>
      </c>
      <c r="U483" s="203">
        <f t="shared" si="298"/>
        <v>0</v>
      </c>
      <c r="V483" s="175">
        <f>IF(Q483&gt;0,VLOOKUP(Q483,Jahresfaktoren!$A$11:$B$24,2,),0)</f>
        <v>302</v>
      </c>
      <c r="W483" s="175">
        <f>IF(R483&gt;0,VLOOKUP(R483,Jahresfaktoren!$D$11:$E$24,2,),0)</f>
        <v>0</v>
      </c>
      <c r="X483" s="175">
        <f>IF(S483&gt;0,VLOOKUP(S483,Jahresfaktoren!$A$28:$B$29,2,),0)</f>
        <v>0</v>
      </c>
      <c r="Y483" s="175">
        <f>IF(T483&gt;0,VLOOKUP(T483,Jahresfaktoren!$A$28:$B$29,2,),0)</f>
        <v>0</v>
      </c>
      <c r="Z483" s="175">
        <f>IF(U483&gt;0,VLOOKUP(U483,Jahresfaktoren!$A$32:$B$33,2,),)</f>
        <v>0</v>
      </c>
      <c r="AA483" s="177">
        <f t="shared" si="278"/>
        <v>1497.92</v>
      </c>
      <c r="AB483" s="177" t="str">
        <f t="shared" si="279"/>
        <v/>
      </c>
      <c r="AC483" s="177" t="str">
        <f t="shared" si="280"/>
        <v/>
      </c>
      <c r="AD483" s="177" t="str">
        <f t="shared" si="281"/>
        <v/>
      </c>
      <c r="AE483" s="177" t="str">
        <f t="shared" si="282"/>
        <v/>
      </c>
      <c r="AF483" s="178">
        <f>IF(Q483&gt;0,VLOOKUP(H483,Leistungszahlen!$A$11:$C$158,3,),0)</f>
        <v>0</v>
      </c>
      <c r="AG483" s="178">
        <f>IF(R483&gt;0,VLOOKUP(H483,Leistungszahlen!$A$11:$F$158,6,),IF(T483&gt;0,VLOOKUP(H483,Leistungszahlen!$A$11:$F$158,6,),0))</f>
        <v>0</v>
      </c>
      <c r="AH483" s="179" t="e">
        <f t="shared" si="289"/>
        <v>#DIV/0!</v>
      </c>
      <c r="AI483" s="179">
        <f t="shared" si="290"/>
        <v>0</v>
      </c>
      <c r="AJ483" s="179">
        <f t="shared" si="291"/>
        <v>0</v>
      </c>
      <c r="AK483" s="179">
        <f t="shared" si="292"/>
        <v>0</v>
      </c>
      <c r="AL483" s="179">
        <f t="shared" si="293"/>
        <v>0</v>
      </c>
      <c r="AM483" s="180">
        <f>IF(L483=1,Stundensätze!$D$13,IF(L483=2,Stundensätze!$D$17,IF(L483=4,Stundensätze!$D$21,"")))</f>
        <v>0</v>
      </c>
      <c r="AN483" s="180">
        <f>IF(L483=1,Stundensätze!$D$15,IF(L483=2,Stundensätze!$D$19,IF(L483=4,Stundensätze!$D$23,"")))</f>
        <v>0</v>
      </c>
      <c r="AO483" s="180" t="e">
        <f t="shared" si="283"/>
        <v>#DIV/0!</v>
      </c>
      <c r="AP483" s="180">
        <f t="shared" si="284"/>
        <v>0</v>
      </c>
      <c r="AQ483" s="192" t="e">
        <f t="shared" si="285"/>
        <v>#DIV/0!</v>
      </c>
      <c r="AR483" s="192" t="e">
        <f t="shared" si="286"/>
        <v>#DIV/0!</v>
      </c>
      <c r="AS483" s="193" t="e">
        <f t="shared" si="287"/>
        <v>#DIV/0!</v>
      </c>
      <c r="AT483" s="258" t="str">
        <f>IF(K483=0,0,VLOOKUP(K483,Kostenstellen!A:B,2,FALSE))</f>
        <v xml:space="preserve">Rosentrittklinik         </v>
      </c>
      <c r="AU483" s="68" t="str">
        <f t="shared" si="299"/>
        <v>B</v>
      </c>
      <c r="AV483" s="68" t="str">
        <f t="shared" si="300"/>
        <v/>
      </c>
      <c r="AW483" s="68">
        <f>IF(AF483=0,0,VLOOKUP($H483,Leistungszahlen!$A$11:$H$158,4,FALSE))</f>
        <v>0</v>
      </c>
      <c r="AX483" s="68">
        <f>IF(AF483=0,0,VLOOKUP($H483,Leistungszahlen!$A$11:$H$158,5,FALSE))</f>
        <v>0</v>
      </c>
      <c r="AY483" s="68">
        <f>IF(AG483=0,0,VLOOKUP($H483,Leistungszahlen!$A$11:$H$158,6,FALSE))</f>
        <v>0</v>
      </c>
      <c r="AZ483" s="68">
        <f t="shared" si="301"/>
        <v>0</v>
      </c>
      <c r="BA483" s="68">
        <f t="shared" si="302"/>
        <v>0</v>
      </c>
      <c r="BC483" s="68">
        <f t="shared" si="288"/>
        <v>0</v>
      </c>
      <c r="BD483" s="285"/>
    </row>
    <row r="484" spans="1:56" s="68" customFormat="1" ht="22.5">
      <c r="A484" s="200"/>
      <c r="B484" s="200"/>
      <c r="C484" s="200" t="s">
        <v>354</v>
      </c>
      <c r="D484" s="200" t="s">
        <v>204</v>
      </c>
      <c r="E484" s="200" t="s">
        <v>353</v>
      </c>
      <c r="F484" s="200" t="s">
        <v>1133</v>
      </c>
      <c r="G484" s="200" t="s">
        <v>163</v>
      </c>
      <c r="H484" s="201" t="s">
        <v>287</v>
      </c>
      <c r="I484" s="202">
        <v>23.88</v>
      </c>
      <c r="J484" s="200" t="s">
        <v>560</v>
      </c>
      <c r="K484" s="176">
        <v>3</v>
      </c>
      <c r="L484" s="176">
        <v>1</v>
      </c>
      <c r="M484" s="176"/>
      <c r="N484" s="286">
        <v>3</v>
      </c>
      <c r="O484" s="286">
        <v>3</v>
      </c>
      <c r="P484" s="176"/>
      <c r="Q484" s="203">
        <f t="shared" si="294"/>
        <v>3</v>
      </c>
      <c r="R484" s="203">
        <f t="shared" si="295"/>
        <v>3</v>
      </c>
      <c r="S484" s="203">
        <f t="shared" si="296"/>
        <v>0</v>
      </c>
      <c r="T484" s="203">
        <f t="shared" si="297"/>
        <v>0</v>
      </c>
      <c r="U484" s="203">
        <f t="shared" si="298"/>
        <v>0</v>
      </c>
      <c r="V484" s="175">
        <f>IF(Q484&gt;0,VLOOKUP(Q484,Jahresfaktoren!$A$11:$B$24,2,),0)</f>
        <v>152</v>
      </c>
      <c r="W484" s="175">
        <f>IF(R484&gt;0,VLOOKUP(R484,Jahresfaktoren!$D$11:$E$24,2,),0)</f>
        <v>150</v>
      </c>
      <c r="X484" s="175">
        <f>IF(S484&gt;0,VLOOKUP(S484,Jahresfaktoren!$A$28:$B$29,2,),0)</f>
        <v>0</v>
      </c>
      <c r="Y484" s="175">
        <f>IF(T484&gt;0,VLOOKUP(T484,Jahresfaktoren!$A$28:$B$29,2,),0)</f>
        <v>0</v>
      </c>
      <c r="Z484" s="175">
        <f>IF(U484&gt;0,VLOOKUP(U484,Jahresfaktoren!$A$32:$B$33,2,),)</f>
        <v>0</v>
      </c>
      <c r="AA484" s="177">
        <f t="shared" si="278"/>
        <v>3629.7599999999998</v>
      </c>
      <c r="AB484" s="177">
        <f t="shared" si="279"/>
        <v>3582</v>
      </c>
      <c r="AC484" s="177" t="str">
        <f t="shared" si="280"/>
        <v/>
      </c>
      <c r="AD484" s="177" t="str">
        <f t="shared" si="281"/>
        <v/>
      </c>
      <c r="AE484" s="177" t="str">
        <f t="shared" si="282"/>
        <v/>
      </c>
      <c r="AF484" s="178">
        <f>IF(Q484&gt;0,VLOOKUP(H484,Leistungszahlen!$A$11:$C$158,3,),0)</f>
        <v>0</v>
      </c>
      <c r="AG484" s="178">
        <f>IF(R484&gt;0,VLOOKUP(H484,Leistungszahlen!$A$11:$F$158,6,),IF(T484&gt;0,VLOOKUP(H484,Leistungszahlen!$A$11:$F$158,6,),0))</f>
        <v>0</v>
      </c>
      <c r="AH484" s="179" t="e">
        <f t="shared" si="289"/>
        <v>#DIV/0!</v>
      </c>
      <c r="AI484" s="179" t="e">
        <f t="shared" si="290"/>
        <v>#DIV/0!</v>
      </c>
      <c r="AJ484" s="179">
        <f t="shared" si="291"/>
        <v>0</v>
      </c>
      <c r="AK484" s="179">
        <f t="shared" si="292"/>
        <v>0</v>
      </c>
      <c r="AL484" s="179">
        <f t="shared" si="293"/>
        <v>0</v>
      </c>
      <c r="AM484" s="180">
        <f>IF(L484=1,Stundensätze!$D$13,IF(L484=2,Stundensätze!$D$17,IF(L484=4,Stundensätze!$D$21,"")))</f>
        <v>0</v>
      </c>
      <c r="AN484" s="180">
        <f>IF(L484=1,Stundensätze!$D$15,IF(L484=2,Stundensätze!$D$19,IF(L484=4,Stundensätze!$D$23,"")))</f>
        <v>0</v>
      </c>
      <c r="AO484" s="180" t="e">
        <f t="shared" si="283"/>
        <v>#DIV/0!</v>
      </c>
      <c r="AP484" s="180">
        <f t="shared" si="284"/>
        <v>0</v>
      </c>
      <c r="AQ484" s="192" t="e">
        <f t="shared" si="285"/>
        <v>#DIV/0!</v>
      </c>
      <c r="AR484" s="192" t="e">
        <f t="shared" si="286"/>
        <v>#DIV/0!</v>
      </c>
      <c r="AS484" s="193" t="e">
        <f t="shared" si="287"/>
        <v>#DIV/0!</v>
      </c>
      <c r="AT484" s="258" t="str">
        <f>IF(K484=0,0,VLOOKUP(K484,Kostenstellen!A:B,2,FALSE))</f>
        <v xml:space="preserve">Rosentrittklinik         </v>
      </c>
      <c r="AU484" s="68" t="str">
        <f t="shared" si="299"/>
        <v>A1</v>
      </c>
      <c r="AV484" s="68" t="str">
        <f t="shared" si="300"/>
        <v>A1</v>
      </c>
      <c r="AW484" s="68">
        <f>IF(AF484=0,0,VLOOKUP($H484,Leistungszahlen!$A$11:$H$158,4,FALSE))</f>
        <v>0</v>
      </c>
      <c r="AX484" s="68">
        <f>IF(AF484=0,0,VLOOKUP($H484,Leistungszahlen!$A$11:$H$158,5,FALSE))</f>
        <v>0</v>
      </c>
      <c r="AY484" s="68">
        <f>IF(AG484=0,0,VLOOKUP($H484,Leistungszahlen!$A$11:$H$158,6,FALSE))</f>
        <v>0</v>
      </c>
      <c r="AZ484" s="68">
        <f t="shared" si="301"/>
        <v>0</v>
      </c>
      <c r="BA484" s="68">
        <f t="shared" si="302"/>
        <v>0</v>
      </c>
      <c r="BC484" s="68">
        <f t="shared" si="288"/>
        <v>0</v>
      </c>
      <c r="BD484" s="285"/>
    </row>
    <row r="485" spans="1:56" s="68" customFormat="1" ht="22.5">
      <c r="A485" s="200"/>
      <c r="B485" s="200"/>
      <c r="C485" s="200" t="s">
        <v>354</v>
      </c>
      <c r="D485" s="200" t="s">
        <v>204</v>
      </c>
      <c r="E485" s="200" t="s">
        <v>353</v>
      </c>
      <c r="F485" s="200" t="s">
        <v>1133</v>
      </c>
      <c r="G485" s="200" t="s">
        <v>265</v>
      </c>
      <c r="H485" s="201" t="s">
        <v>200</v>
      </c>
      <c r="I485" s="202">
        <v>4.96</v>
      </c>
      <c r="J485" s="200" t="s">
        <v>778</v>
      </c>
      <c r="K485" s="176">
        <v>3</v>
      </c>
      <c r="L485" s="176">
        <v>1</v>
      </c>
      <c r="M485" s="176"/>
      <c r="N485" s="286">
        <v>6</v>
      </c>
      <c r="O485" s="286"/>
      <c r="P485" s="176"/>
      <c r="Q485" s="203">
        <f t="shared" si="294"/>
        <v>6</v>
      </c>
      <c r="R485" s="203">
        <f t="shared" si="295"/>
        <v>0</v>
      </c>
      <c r="S485" s="203">
        <f t="shared" si="296"/>
        <v>0</v>
      </c>
      <c r="T485" s="203">
        <f t="shared" si="297"/>
        <v>0</v>
      </c>
      <c r="U485" s="203">
        <f t="shared" si="298"/>
        <v>0</v>
      </c>
      <c r="V485" s="175">
        <f>IF(Q485&gt;0,VLOOKUP(Q485,Jahresfaktoren!$A$11:$B$24,2,),0)</f>
        <v>302</v>
      </c>
      <c r="W485" s="175">
        <f>IF(R485&gt;0,VLOOKUP(R485,Jahresfaktoren!$D$11:$E$24,2,),0)</f>
        <v>0</v>
      </c>
      <c r="X485" s="175">
        <f>IF(S485&gt;0,VLOOKUP(S485,Jahresfaktoren!$A$28:$B$29,2,),0)</f>
        <v>0</v>
      </c>
      <c r="Y485" s="175">
        <f>IF(T485&gt;0,VLOOKUP(T485,Jahresfaktoren!$A$28:$B$29,2,),0)</f>
        <v>0</v>
      </c>
      <c r="Z485" s="175">
        <f>IF(U485&gt;0,VLOOKUP(U485,Jahresfaktoren!$A$32:$B$33,2,),)</f>
        <v>0</v>
      </c>
      <c r="AA485" s="177">
        <f t="shared" si="278"/>
        <v>1497.92</v>
      </c>
      <c r="AB485" s="177" t="str">
        <f t="shared" si="279"/>
        <v/>
      </c>
      <c r="AC485" s="177" t="str">
        <f t="shared" si="280"/>
        <v/>
      </c>
      <c r="AD485" s="177" t="str">
        <f t="shared" si="281"/>
        <v/>
      </c>
      <c r="AE485" s="177" t="str">
        <f t="shared" si="282"/>
        <v/>
      </c>
      <c r="AF485" s="178">
        <f>IF(Q485&gt;0,VLOOKUP(H485,Leistungszahlen!$A$11:$C$158,3,),0)</f>
        <v>0</v>
      </c>
      <c r="AG485" s="178">
        <f>IF(R485&gt;0,VLOOKUP(H485,Leistungszahlen!$A$11:$F$158,6,),IF(T485&gt;0,VLOOKUP(H485,Leistungszahlen!$A$11:$F$158,6,),0))</f>
        <v>0</v>
      </c>
      <c r="AH485" s="179" t="e">
        <f t="shared" si="289"/>
        <v>#DIV/0!</v>
      </c>
      <c r="AI485" s="179">
        <f t="shared" si="290"/>
        <v>0</v>
      </c>
      <c r="AJ485" s="179">
        <f t="shared" si="291"/>
        <v>0</v>
      </c>
      <c r="AK485" s="179">
        <f t="shared" si="292"/>
        <v>0</v>
      </c>
      <c r="AL485" s="179">
        <f t="shared" si="293"/>
        <v>0</v>
      </c>
      <c r="AM485" s="180">
        <f>IF(L485=1,Stundensätze!$D$13,IF(L485=2,Stundensätze!$D$17,IF(L485=4,Stundensätze!$D$21,"")))</f>
        <v>0</v>
      </c>
      <c r="AN485" s="180">
        <f>IF(L485=1,Stundensätze!$D$15,IF(L485=2,Stundensätze!$D$19,IF(L485=4,Stundensätze!$D$23,"")))</f>
        <v>0</v>
      </c>
      <c r="AO485" s="180" t="e">
        <f t="shared" si="283"/>
        <v>#DIV/0!</v>
      </c>
      <c r="AP485" s="180">
        <f t="shared" si="284"/>
        <v>0</v>
      </c>
      <c r="AQ485" s="192" t="e">
        <f t="shared" si="285"/>
        <v>#DIV/0!</v>
      </c>
      <c r="AR485" s="192" t="e">
        <f t="shared" si="286"/>
        <v>#DIV/0!</v>
      </c>
      <c r="AS485" s="193" t="e">
        <f t="shared" si="287"/>
        <v>#DIV/0!</v>
      </c>
      <c r="AT485" s="258" t="str">
        <f>IF(K485=0,0,VLOOKUP(K485,Kostenstellen!A:B,2,FALSE))</f>
        <v xml:space="preserve">Rosentrittklinik         </v>
      </c>
      <c r="AU485" s="68" t="str">
        <f t="shared" si="299"/>
        <v>B</v>
      </c>
      <c r="AV485" s="68" t="str">
        <f t="shared" si="300"/>
        <v/>
      </c>
      <c r="AW485" s="68">
        <f>IF(AF485=0,0,VLOOKUP($H485,Leistungszahlen!$A$11:$H$158,4,FALSE))</f>
        <v>0</v>
      </c>
      <c r="AX485" s="68">
        <f>IF(AF485=0,0,VLOOKUP($H485,Leistungszahlen!$A$11:$H$158,5,FALSE))</f>
        <v>0</v>
      </c>
      <c r="AY485" s="68">
        <f>IF(AG485=0,0,VLOOKUP($H485,Leistungszahlen!$A$11:$H$158,6,FALSE))</f>
        <v>0</v>
      </c>
      <c r="AZ485" s="68">
        <f t="shared" si="301"/>
        <v>0</v>
      </c>
      <c r="BA485" s="68">
        <f t="shared" si="302"/>
        <v>0</v>
      </c>
      <c r="BC485" s="68">
        <f t="shared" si="288"/>
        <v>0</v>
      </c>
      <c r="BD485" s="285"/>
    </row>
    <row r="486" spans="1:56" s="68" customFormat="1" ht="22.5">
      <c r="A486" s="200"/>
      <c r="B486" s="200"/>
      <c r="C486" s="200" t="s">
        <v>354</v>
      </c>
      <c r="D486" s="200" t="s">
        <v>204</v>
      </c>
      <c r="E486" s="200" t="s">
        <v>353</v>
      </c>
      <c r="F486" s="200" t="s">
        <v>1134</v>
      </c>
      <c r="G486" s="200" t="s">
        <v>163</v>
      </c>
      <c r="H486" s="201" t="s">
        <v>288</v>
      </c>
      <c r="I486" s="202">
        <v>20.100000000000001</v>
      </c>
      <c r="J486" s="200" t="s">
        <v>560</v>
      </c>
      <c r="K486" s="176">
        <v>3</v>
      </c>
      <c r="L486" s="176">
        <v>1</v>
      </c>
      <c r="M486" s="176"/>
      <c r="N486" s="286">
        <v>3</v>
      </c>
      <c r="O486" s="286">
        <v>3</v>
      </c>
      <c r="P486" s="176"/>
      <c r="Q486" s="203">
        <f t="shared" si="294"/>
        <v>3</v>
      </c>
      <c r="R486" s="203">
        <f t="shared" si="295"/>
        <v>3</v>
      </c>
      <c r="S486" s="203">
        <f t="shared" si="296"/>
        <v>0</v>
      </c>
      <c r="T486" s="203">
        <f t="shared" si="297"/>
        <v>0</v>
      </c>
      <c r="U486" s="203">
        <f t="shared" si="298"/>
        <v>0</v>
      </c>
      <c r="V486" s="175">
        <f>IF(Q486&gt;0,VLOOKUP(Q486,Jahresfaktoren!$A$11:$B$24,2,),0)</f>
        <v>152</v>
      </c>
      <c r="W486" s="175">
        <f>IF(R486&gt;0,VLOOKUP(R486,Jahresfaktoren!$D$11:$E$24,2,),0)</f>
        <v>150</v>
      </c>
      <c r="X486" s="175">
        <f>IF(S486&gt;0,VLOOKUP(S486,Jahresfaktoren!$A$28:$B$29,2,),0)</f>
        <v>0</v>
      </c>
      <c r="Y486" s="175">
        <f>IF(T486&gt;0,VLOOKUP(T486,Jahresfaktoren!$A$28:$B$29,2,),0)</f>
        <v>0</v>
      </c>
      <c r="Z486" s="175">
        <f>IF(U486&gt;0,VLOOKUP(U486,Jahresfaktoren!$A$32:$B$33,2,),)</f>
        <v>0</v>
      </c>
      <c r="AA486" s="177">
        <f t="shared" si="278"/>
        <v>3055.2000000000003</v>
      </c>
      <c r="AB486" s="177">
        <f t="shared" si="279"/>
        <v>3015</v>
      </c>
      <c r="AC486" s="177" t="str">
        <f t="shared" si="280"/>
        <v/>
      </c>
      <c r="AD486" s="177" t="str">
        <f t="shared" si="281"/>
        <v/>
      </c>
      <c r="AE486" s="177" t="str">
        <f t="shared" si="282"/>
        <v/>
      </c>
      <c r="AF486" s="178">
        <f>IF(Q486&gt;0,VLOOKUP(H486,Leistungszahlen!$A$11:$C$158,3,),0)</f>
        <v>0</v>
      </c>
      <c r="AG486" s="178">
        <f>IF(R486&gt;0,VLOOKUP(H486,Leistungszahlen!$A$11:$F$158,6,),IF(T486&gt;0,VLOOKUP(H486,Leistungszahlen!$A$11:$F$158,6,),0))</f>
        <v>0</v>
      </c>
      <c r="AH486" s="179" t="e">
        <f t="shared" si="289"/>
        <v>#DIV/0!</v>
      </c>
      <c r="AI486" s="179" t="e">
        <f t="shared" si="290"/>
        <v>#DIV/0!</v>
      </c>
      <c r="AJ486" s="179">
        <f t="shared" si="291"/>
        <v>0</v>
      </c>
      <c r="AK486" s="179">
        <f t="shared" si="292"/>
        <v>0</v>
      </c>
      <c r="AL486" s="179">
        <f t="shared" si="293"/>
        <v>0</v>
      </c>
      <c r="AM486" s="180">
        <f>IF(L486=1,Stundensätze!$D$13,IF(L486=2,Stundensätze!$D$17,IF(L486=4,Stundensätze!$D$21,"")))</f>
        <v>0</v>
      </c>
      <c r="AN486" s="180">
        <f>IF(L486=1,Stundensätze!$D$15,IF(L486=2,Stundensätze!$D$19,IF(L486=4,Stundensätze!$D$23,"")))</f>
        <v>0</v>
      </c>
      <c r="AO486" s="180" t="e">
        <f t="shared" si="283"/>
        <v>#DIV/0!</v>
      </c>
      <c r="AP486" s="180">
        <f t="shared" si="284"/>
        <v>0</v>
      </c>
      <c r="AQ486" s="192" t="e">
        <f t="shared" si="285"/>
        <v>#DIV/0!</v>
      </c>
      <c r="AR486" s="192" t="e">
        <f t="shared" si="286"/>
        <v>#DIV/0!</v>
      </c>
      <c r="AS486" s="193" t="e">
        <f t="shared" si="287"/>
        <v>#DIV/0!</v>
      </c>
      <c r="AT486" s="258" t="str">
        <f>IF(K486=0,0,VLOOKUP(K486,Kostenstellen!A:B,2,FALSE))</f>
        <v xml:space="preserve">Rosentrittklinik         </v>
      </c>
      <c r="AU486" s="68" t="str">
        <f t="shared" si="299"/>
        <v>A2</v>
      </c>
      <c r="AV486" s="68" t="str">
        <f t="shared" si="300"/>
        <v>A2</v>
      </c>
      <c r="AW486" s="68">
        <f>IF(AF486=0,0,VLOOKUP($H486,Leistungszahlen!$A$11:$H$158,4,FALSE))</f>
        <v>0</v>
      </c>
      <c r="AX486" s="68">
        <f>IF(AF486=0,0,VLOOKUP($H486,Leistungszahlen!$A$11:$H$158,5,FALSE))</f>
        <v>0</v>
      </c>
      <c r="AY486" s="68">
        <f>IF(AG486=0,0,VLOOKUP($H486,Leistungszahlen!$A$11:$H$158,6,FALSE))</f>
        <v>0</v>
      </c>
      <c r="AZ486" s="68">
        <f t="shared" si="301"/>
        <v>0</v>
      </c>
      <c r="BA486" s="68">
        <f t="shared" si="302"/>
        <v>0</v>
      </c>
      <c r="BC486" s="68">
        <f t="shared" si="288"/>
        <v>0</v>
      </c>
      <c r="BD486" s="285"/>
    </row>
    <row r="487" spans="1:56" s="68" customFormat="1" ht="22.5">
      <c r="A487" s="200"/>
      <c r="B487" s="200"/>
      <c r="C487" s="200" t="s">
        <v>354</v>
      </c>
      <c r="D487" s="200" t="s">
        <v>204</v>
      </c>
      <c r="E487" s="200" t="s">
        <v>353</v>
      </c>
      <c r="F487" s="200" t="s">
        <v>1134</v>
      </c>
      <c r="G487" s="200" t="s">
        <v>242</v>
      </c>
      <c r="H487" s="201" t="s">
        <v>215</v>
      </c>
      <c r="I487" s="202">
        <v>4</v>
      </c>
      <c r="J487" s="200" t="s">
        <v>778</v>
      </c>
      <c r="K487" s="176">
        <v>3</v>
      </c>
      <c r="L487" s="176">
        <v>1</v>
      </c>
      <c r="M487" s="176"/>
      <c r="N487" s="286">
        <v>6</v>
      </c>
      <c r="O487" s="286"/>
      <c r="P487" s="176"/>
      <c r="Q487" s="203">
        <f t="shared" si="294"/>
        <v>6</v>
      </c>
      <c r="R487" s="203">
        <f t="shared" si="295"/>
        <v>0</v>
      </c>
      <c r="S487" s="203">
        <f t="shared" si="296"/>
        <v>0</v>
      </c>
      <c r="T487" s="203">
        <f t="shared" si="297"/>
        <v>0</v>
      </c>
      <c r="U487" s="203">
        <f t="shared" si="298"/>
        <v>0</v>
      </c>
      <c r="V487" s="175">
        <f>IF(Q487&gt;0,VLOOKUP(Q487,Jahresfaktoren!$A$11:$B$24,2,),0)</f>
        <v>302</v>
      </c>
      <c r="W487" s="175">
        <f>IF(R487&gt;0,VLOOKUP(R487,Jahresfaktoren!$D$11:$E$24,2,),0)</f>
        <v>0</v>
      </c>
      <c r="X487" s="175">
        <f>IF(S487&gt;0,VLOOKUP(S487,Jahresfaktoren!$A$28:$B$29,2,),0)</f>
        <v>0</v>
      </c>
      <c r="Y487" s="175">
        <f>IF(T487&gt;0,VLOOKUP(T487,Jahresfaktoren!$A$28:$B$29,2,),0)</f>
        <v>0</v>
      </c>
      <c r="Z487" s="175">
        <f>IF(U487&gt;0,VLOOKUP(U487,Jahresfaktoren!$A$32:$B$33,2,),)</f>
        <v>0</v>
      </c>
      <c r="AA487" s="177">
        <f t="shared" si="278"/>
        <v>1208</v>
      </c>
      <c r="AB487" s="177" t="str">
        <f t="shared" si="279"/>
        <v/>
      </c>
      <c r="AC487" s="177" t="str">
        <f t="shared" si="280"/>
        <v/>
      </c>
      <c r="AD487" s="177" t="str">
        <f t="shared" si="281"/>
        <v/>
      </c>
      <c r="AE487" s="177" t="str">
        <f t="shared" si="282"/>
        <v/>
      </c>
      <c r="AF487" s="178">
        <f>IF(Q487&gt;0,VLOOKUP(H487,Leistungszahlen!$A$11:$C$158,3,),0)</f>
        <v>0</v>
      </c>
      <c r="AG487" s="178">
        <f>IF(R487&gt;0,VLOOKUP(H487,Leistungszahlen!$A$11:$F$158,6,),IF(T487&gt;0,VLOOKUP(H487,Leistungszahlen!$A$11:$F$158,6,),0))</f>
        <v>0</v>
      </c>
      <c r="AH487" s="179" t="e">
        <f t="shared" si="289"/>
        <v>#DIV/0!</v>
      </c>
      <c r="AI487" s="179">
        <f t="shared" si="290"/>
        <v>0</v>
      </c>
      <c r="AJ487" s="179">
        <f t="shared" si="291"/>
        <v>0</v>
      </c>
      <c r="AK487" s="179">
        <f t="shared" si="292"/>
        <v>0</v>
      </c>
      <c r="AL487" s="179">
        <f t="shared" si="293"/>
        <v>0</v>
      </c>
      <c r="AM487" s="180">
        <f>IF(L487=1,Stundensätze!$D$13,IF(L487=2,Stundensätze!$D$17,IF(L487=4,Stundensätze!$D$21,"")))</f>
        <v>0</v>
      </c>
      <c r="AN487" s="180">
        <f>IF(L487=1,Stundensätze!$D$15,IF(L487=2,Stundensätze!$D$19,IF(L487=4,Stundensätze!$D$23,"")))</f>
        <v>0</v>
      </c>
      <c r="AO487" s="180" t="e">
        <f t="shared" si="283"/>
        <v>#DIV/0!</v>
      </c>
      <c r="AP487" s="180">
        <f t="shared" si="284"/>
        <v>0</v>
      </c>
      <c r="AQ487" s="192" t="e">
        <f t="shared" si="285"/>
        <v>#DIV/0!</v>
      </c>
      <c r="AR487" s="192" t="e">
        <f t="shared" si="286"/>
        <v>#DIV/0!</v>
      </c>
      <c r="AS487" s="193" t="e">
        <f t="shared" si="287"/>
        <v>#DIV/0!</v>
      </c>
      <c r="AT487" s="258" t="str">
        <f>IF(K487=0,0,VLOOKUP(K487,Kostenstellen!A:B,2,FALSE))</f>
        <v xml:space="preserve">Rosentrittklinik         </v>
      </c>
      <c r="AU487" s="68" t="str">
        <f t="shared" si="299"/>
        <v>R</v>
      </c>
      <c r="AV487" s="68" t="str">
        <f t="shared" si="300"/>
        <v/>
      </c>
      <c r="AW487" s="68">
        <f>IF(AF487=0,0,VLOOKUP($H487,Leistungszahlen!$A$11:$H$158,4,FALSE))</f>
        <v>0</v>
      </c>
      <c r="AX487" s="68">
        <f>IF(AF487=0,0,VLOOKUP($H487,Leistungszahlen!$A$11:$H$158,5,FALSE))</f>
        <v>0</v>
      </c>
      <c r="AY487" s="68">
        <f>IF(AG487=0,0,VLOOKUP($H487,Leistungszahlen!$A$11:$H$158,6,FALSE))</f>
        <v>0</v>
      </c>
      <c r="AZ487" s="68">
        <f t="shared" si="301"/>
        <v>0</v>
      </c>
      <c r="BA487" s="68">
        <f t="shared" si="302"/>
        <v>0</v>
      </c>
      <c r="BC487" s="68">
        <f t="shared" si="288"/>
        <v>0</v>
      </c>
      <c r="BD487" s="285"/>
    </row>
    <row r="488" spans="1:56" s="68" customFormat="1" ht="22.5">
      <c r="A488" s="200"/>
      <c r="B488" s="200"/>
      <c r="C488" s="200" t="s">
        <v>354</v>
      </c>
      <c r="D488" s="200" t="s">
        <v>204</v>
      </c>
      <c r="E488" s="200" t="s">
        <v>353</v>
      </c>
      <c r="F488" s="200"/>
      <c r="G488" s="200" t="s">
        <v>374</v>
      </c>
      <c r="H488" s="201" t="s">
        <v>205</v>
      </c>
      <c r="I488" s="202">
        <v>50</v>
      </c>
      <c r="J488" s="200" t="s">
        <v>560</v>
      </c>
      <c r="K488" s="176">
        <v>3</v>
      </c>
      <c r="L488" s="176">
        <v>1</v>
      </c>
      <c r="M488" s="176">
        <v>0</v>
      </c>
      <c r="N488" s="286">
        <v>3</v>
      </c>
      <c r="O488" s="286">
        <v>3</v>
      </c>
      <c r="P488" s="176"/>
      <c r="Q488" s="203">
        <f t="shared" si="294"/>
        <v>3</v>
      </c>
      <c r="R488" s="203">
        <f t="shared" si="295"/>
        <v>3</v>
      </c>
      <c r="S488" s="203">
        <f t="shared" si="296"/>
        <v>0</v>
      </c>
      <c r="T488" s="203">
        <f t="shared" si="297"/>
        <v>0</v>
      </c>
      <c r="U488" s="203">
        <f t="shared" si="298"/>
        <v>0</v>
      </c>
      <c r="V488" s="175">
        <f>IF(Q488&gt;0,VLOOKUP(Q488,Jahresfaktoren!$A$11:$B$24,2,),0)</f>
        <v>152</v>
      </c>
      <c r="W488" s="175">
        <f>IF(R488&gt;0,VLOOKUP(R488,Jahresfaktoren!$D$11:$E$24,2,),0)</f>
        <v>150</v>
      </c>
      <c r="X488" s="175">
        <f>IF(S488&gt;0,VLOOKUP(S488,Jahresfaktoren!$A$28:$B$29,2,),0)</f>
        <v>0</v>
      </c>
      <c r="Y488" s="175">
        <f>IF(T488&gt;0,VLOOKUP(T488,Jahresfaktoren!$A$28:$B$29,2,),0)</f>
        <v>0</v>
      </c>
      <c r="Z488" s="175">
        <f>IF(U488&gt;0,VLOOKUP(U488,Jahresfaktoren!$A$32:$B$33,2,),)</f>
        <v>0</v>
      </c>
      <c r="AA488" s="177">
        <f t="shared" si="278"/>
        <v>7600</v>
      </c>
      <c r="AB488" s="177">
        <f t="shared" si="279"/>
        <v>7500</v>
      </c>
      <c r="AC488" s="177" t="str">
        <f t="shared" si="280"/>
        <v/>
      </c>
      <c r="AD488" s="177" t="str">
        <f t="shared" si="281"/>
        <v/>
      </c>
      <c r="AE488" s="177" t="str">
        <f t="shared" si="282"/>
        <v/>
      </c>
      <c r="AF488" s="178">
        <f>IF(Q488&gt;0,VLOOKUP(H488,Leistungszahlen!$A$11:$C$158,3,),0)</f>
        <v>0</v>
      </c>
      <c r="AG488" s="178">
        <f>IF(R488&gt;0,VLOOKUP(H488,Leistungszahlen!$A$11:$F$158,6,),IF(T488&gt;0,VLOOKUP(H488,Leistungszahlen!$A$11:$F$158,6,),0))</f>
        <v>0</v>
      </c>
      <c r="AH488" s="179" t="e">
        <f t="shared" si="289"/>
        <v>#DIV/0!</v>
      </c>
      <c r="AI488" s="179" t="e">
        <f t="shared" si="290"/>
        <v>#DIV/0!</v>
      </c>
      <c r="AJ488" s="179">
        <f t="shared" si="291"/>
        <v>0</v>
      </c>
      <c r="AK488" s="179">
        <f t="shared" si="292"/>
        <v>0</v>
      </c>
      <c r="AL488" s="179">
        <f t="shared" si="293"/>
        <v>0</v>
      </c>
      <c r="AM488" s="180">
        <f>IF(L488=1,Stundensätze!$D$13,IF(L488=2,Stundensätze!$D$17,IF(L488=4,Stundensätze!$D$21,"")))</f>
        <v>0</v>
      </c>
      <c r="AN488" s="180">
        <f>IF(L488=1,Stundensätze!$D$15,IF(L488=2,Stundensätze!$D$19,IF(L488=4,Stundensätze!$D$23,"")))</f>
        <v>0</v>
      </c>
      <c r="AO488" s="180" t="e">
        <f t="shared" si="283"/>
        <v>#DIV/0!</v>
      </c>
      <c r="AP488" s="180">
        <f t="shared" si="284"/>
        <v>0</v>
      </c>
      <c r="AQ488" s="192" t="e">
        <f t="shared" si="285"/>
        <v>#DIV/0!</v>
      </c>
      <c r="AR488" s="192" t="e">
        <f t="shared" si="286"/>
        <v>#DIV/0!</v>
      </c>
      <c r="AS488" s="193" t="e">
        <f t="shared" si="287"/>
        <v>#DIV/0!</v>
      </c>
      <c r="AT488" s="258" t="str">
        <f>IF(K488=0,0,VLOOKUP(K488,Kostenstellen!A:B,2,FALSE))</f>
        <v xml:space="preserve">Rosentrittklinik         </v>
      </c>
      <c r="AU488" s="68" t="str">
        <f t="shared" si="299"/>
        <v>G</v>
      </c>
      <c r="AV488" s="68" t="str">
        <f t="shared" si="300"/>
        <v>G</v>
      </c>
      <c r="AW488" s="68">
        <f>IF(AF488=0,0,VLOOKUP($H488,Leistungszahlen!$A$11:$H$158,4,FALSE))</f>
        <v>0</v>
      </c>
      <c r="AX488" s="68">
        <f>IF(AF488=0,0,VLOOKUP($H488,Leistungszahlen!$A$11:$H$158,5,FALSE))</f>
        <v>0</v>
      </c>
      <c r="AY488" s="68">
        <f>IF(AG488=0,0,VLOOKUP($H488,Leistungszahlen!$A$11:$H$158,6,FALSE))</f>
        <v>0</v>
      </c>
      <c r="AZ488" s="68">
        <f t="shared" si="301"/>
        <v>0</v>
      </c>
      <c r="BA488" s="68">
        <f t="shared" si="302"/>
        <v>0</v>
      </c>
      <c r="BC488" s="68">
        <f t="shared" si="288"/>
        <v>0</v>
      </c>
      <c r="BD488" s="285"/>
    </row>
    <row r="489" spans="1:56" s="68" customFormat="1" ht="22.5">
      <c r="A489" s="200"/>
      <c r="B489" s="200"/>
      <c r="C489" s="200" t="s">
        <v>354</v>
      </c>
      <c r="D489" s="200" t="s">
        <v>204</v>
      </c>
      <c r="E489" s="200" t="s">
        <v>353</v>
      </c>
      <c r="F489" s="200"/>
      <c r="G489" s="200" t="s">
        <v>232</v>
      </c>
      <c r="H489" s="201" t="s">
        <v>206</v>
      </c>
      <c r="I489" s="202">
        <v>1.98</v>
      </c>
      <c r="J489" s="200" t="s">
        <v>560</v>
      </c>
      <c r="K489" s="176">
        <v>3</v>
      </c>
      <c r="L489" s="176">
        <v>1</v>
      </c>
      <c r="M489" s="176" t="s">
        <v>119</v>
      </c>
      <c r="N489" s="286">
        <v>1</v>
      </c>
      <c r="O489" s="286">
        <v>0</v>
      </c>
      <c r="P489" s="176"/>
      <c r="Q489" s="203">
        <f t="shared" si="294"/>
        <v>0</v>
      </c>
      <c r="R489" s="203">
        <f t="shared" si="295"/>
        <v>0</v>
      </c>
      <c r="S489" s="203">
        <f t="shared" si="296"/>
        <v>0</v>
      </c>
      <c r="T489" s="203">
        <f t="shared" si="297"/>
        <v>0</v>
      </c>
      <c r="U489" s="203">
        <f t="shared" si="298"/>
        <v>0</v>
      </c>
      <c r="V489" s="175">
        <f>IF(Q489&gt;0,VLOOKUP(Q489,Jahresfaktoren!$A$11:$B$24,2,),0)</f>
        <v>0</v>
      </c>
      <c r="W489" s="175">
        <f>IF(R489&gt;0,VLOOKUP(R489,Jahresfaktoren!$D$11:$E$24,2,),0)</f>
        <v>0</v>
      </c>
      <c r="X489" s="175">
        <f>IF(S489&gt;0,VLOOKUP(S489,Jahresfaktoren!$A$28:$B$29,2,),0)</f>
        <v>0</v>
      </c>
      <c r="Y489" s="175">
        <f>IF(T489&gt;0,VLOOKUP(T489,Jahresfaktoren!$A$28:$B$29,2,),0)</f>
        <v>0</v>
      </c>
      <c r="Z489" s="175">
        <f>IF(U489&gt;0,VLOOKUP(U489,Jahresfaktoren!$A$32:$B$33,2,),)</f>
        <v>0</v>
      </c>
      <c r="AA489" s="177" t="str">
        <f t="shared" si="278"/>
        <v/>
      </c>
      <c r="AB489" s="177" t="str">
        <f t="shared" si="279"/>
        <v/>
      </c>
      <c r="AC489" s="177" t="str">
        <f t="shared" si="280"/>
        <v/>
      </c>
      <c r="AD489" s="177" t="str">
        <f t="shared" si="281"/>
        <v/>
      </c>
      <c r="AE489" s="177" t="str">
        <f t="shared" si="282"/>
        <v/>
      </c>
      <c r="AF489" s="178">
        <f>IF(Q489&gt;0,VLOOKUP(H489,Leistungszahlen!$A$11:$C$158,3,),0)</f>
        <v>0</v>
      </c>
      <c r="AG489" s="178">
        <f>IF(R489&gt;0,VLOOKUP(H489,Leistungszahlen!$A$11:$F$158,6,),IF(T489&gt;0,VLOOKUP(H489,Leistungszahlen!$A$11:$F$158,6,),0))</f>
        <v>0</v>
      </c>
      <c r="AH489" s="179">
        <f t="shared" si="289"/>
        <v>0</v>
      </c>
      <c r="AI489" s="179">
        <f t="shared" si="290"/>
        <v>0</v>
      </c>
      <c r="AJ489" s="179">
        <f t="shared" si="291"/>
        <v>0</v>
      </c>
      <c r="AK489" s="179">
        <f t="shared" si="292"/>
        <v>0</v>
      </c>
      <c r="AL489" s="179">
        <f t="shared" si="293"/>
        <v>0</v>
      </c>
      <c r="AM489" s="180">
        <f>IF(L489=1,Stundensätze!$D$13,IF(L489=2,Stundensätze!$D$17,IF(L489=4,Stundensätze!$D$21,"")))</f>
        <v>0</v>
      </c>
      <c r="AN489" s="180">
        <f>IF(L489=1,Stundensätze!$D$15,IF(L489=2,Stundensätze!$D$19,IF(L489=4,Stundensätze!$D$23,"")))</f>
        <v>0</v>
      </c>
      <c r="AO489" s="180">
        <f t="shared" si="283"/>
        <v>0</v>
      </c>
      <c r="AP489" s="180">
        <f t="shared" si="284"/>
        <v>0</v>
      </c>
      <c r="AQ489" s="192">
        <f t="shared" si="285"/>
        <v>0</v>
      </c>
      <c r="AR489" s="192">
        <f t="shared" si="286"/>
        <v>0</v>
      </c>
      <c r="AS489" s="193">
        <f t="shared" si="287"/>
        <v>0</v>
      </c>
      <c r="AT489" s="258" t="str">
        <f>IF(K489=0,0,VLOOKUP(K489,Kostenstellen!A:B,2,FALSE))</f>
        <v xml:space="preserve">Rosentrittklinik         </v>
      </c>
      <c r="AU489" s="68" t="str">
        <f t="shared" si="299"/>
        <v/>
      </c>
      <c r="AV489" s="68" t="str">
        <f t="shared" si="300"/>
        <v/>
      </c>
      <c r="AW489" s="68">
        <f>IF(AF489=0,0,VLOOKUP($H489,Leistungszahlen!$A$11:$H$158,4,FALSE))</f>
        <v>0</v>
      </c>
      <c r="AX489" s="68">
        <f>IF(AF489=0,0,VLOOKUP($H489,Leistungszahlen!$A$11:$H$158,5,FALSE))</f>
        <v>0</v>
      </c>
      <c r="AY489" s="68">
        <f>IF(AG489=0,0,VLOOKUP($H489,Leistungszahlen!$A$11:$H$158,6,FALSE))</f>
        <v>0</v>
      </c>
      <c r="AZ489" s="68">
        <f t="shared" si="301"/>
        <v>0</v>
      </c>
      <c r="BA489" s="68">
        <f t="shared" si="302"/>
        <v>0</v>
      </c>
      <c r="BC489" s="68">
        <f t="shared" si="288"/>
        <v>0</v>
      </c>
      <c r="BD489" s="285"/>
    </row>
    <row r="490" spans="1:56" s="68" customFormat="1" ht="22.5">
      <c r="A490" s="200"/>
      <c r="B490" s="200"/>
      <c r="C490" s="200" t="s">
        <v>354</v>
      </c>
      <c r="D490" s="200" t="s">
        <v>204</v>
      </c>
      <c r="E490" s="200" t="s">
        <v>353</v>
      </c>
      <c r="F490" s="200"/>
      <c r="G490" s="200" t="s">
        <v>193</v>
      </c>
      <c r="H490" s="201" t="s">
        <v>206</v>
      </c>
      <c r="I490" s="202">
        <v>1.98</v>
      </c>
      <c r="J490" s="200" t="s">
        <v>778</v>
      </c>
      <c r="K490" s="176">
        <v>3</v>
      </c>
      <c r="L490" s="176">
        <v>1</v>
      </c>
      <c r="M490" s="176" t="s">
        <v>119</v>
      </c>
      <c r="N490" s="286">
        <v>1</v>
      </c>
      <c r="O490" s="286">
        <v>0</v>
      </c>
      <c r="P490" s="176"/>
      <c r="Q490" s="203">
        <f t="shared" si="294"/>
        <v>0</v>
      </c>
      <c r="R490" s="203">
        <f t="shared" si="295"/>
        <v>0</v>
      </c>
      <c r="S490" s="203">
        <f t="shared" si="296"/>
        <v>0</v>
      </c>
      <c r="T490" s="203">
        <f t="shared" si="297"/>
        <v>0</v>
      </c>
      <c r="U490" s="203">
        <f t="shared" si="298"/>
        <v>0</v>
      </c>
      <c r="V490" s="175">
        <f>IF(Q490&gt;0,VLOOKUP(Q490,Jahresfaktoren!$A$11:$B$24,2,),0)</f>
        <v>0</v>
      </c>
      <c r="W490" s="175">
        <f>IF(R490&gt;0,VLOOKUP(R490,Jahresfaktoren!$D$11:$E$24,2,),0)</f>
        <v>0</v>
      </c>
      <c r="X490" s="175">
        <f>IF(S490&gt;0,VLOOKUP(S490,Jahresfaktoren!$A$28:$B$29,2,),0)</f>
        <v>0</v>
      </c>
      <c r="Y490" s="175">
        <f>IF(T490&gt;0,VLOOKUP(T490,Jahresfaktoren!$A$28:$B$29,2,),0)</f>
        <v>0</v>
      </c>
      <c r="Z490" s="175">
        <f>IF(U490&gt;0,VLOOKUP(U490,Jahresfaktoren!$A$32:$B$33,2,),)</f>
        <v>0</v>
      </c>
      <c r="AA490" s="177" t="str">
        <f t="shared" si="278"/>
        <v/>
      </c>
      <c r="AB490" s="177" t="str">
        <f t="shared" si="279"/>
        <v/>
      </c>
      <c r="AC490" s="177" t="str">
        <f t="shared" si="280"/>
        <v/>
      </c>
      <c r="AD490" s="177" t="str">
        <f t="shared" si="281"/>
        <v/>
      </c>
      <c r="AE490" s="177" t="str">
        <f t="shared" si="282"/>
        <v/>
      </c>
      <c r="AF490" s="178">
        <f>IF(Q490&gt;0,VLOOKUP(H490,Leistungszahlen!$A$11:$C$158,3,),0)</f>
        <v>0</v>
      </c>
      <c r="AG490" s="178">
        <f>IF(R490&gt;0,VLOOKUP(H490,Leistungszahlen!$A$11:$F$158,6,),IF(T490&gt;0,VLOOKUP(H490,Leistungszahlen!$A$11:$F$158,6,),0))</f>
        <v>0</v>
      </c>
      <c r="AH490" s="179">
        <f t="shared" si="289"/>
        <v>0</v>
      </c>
      <c r="AI490" s="179">
        <f t="shared" si="290"/>
        <v>0</v>
      </c>
      <c r="AJ490" s="179">
        <f t="shared" si="291"/>
        <v>0</v>
      </c>
      <c r="AK490" s="179">
        <f t="shared" si="292"/>
        <v>0</v>
      </c>
      <c r="AL490" s="179">
        <f t="shared" si="293"/>
        <v>0</v>
      </c>
      <c r="AM490" s="180">
        <f>IF(L490=1,Stundensätze!$D$13,IF(L490=2,Stundensätze!$D$17,IF(L490=4,Stundensätze!$D$21,"")))</f>
        <v>0</v>
      </c>
      <c r="AN490" s="180">
        <f>IF(L490=1,Stundensätze!$D$15,IF(L490=2,Stundensätze!$D$19,IF(L490=4,Stundensätze!$D$23,"")))</f>
        <v>0</v>
      </c>
      <c r="AO490" s="180">
        <f t="shared" si="283"/>
        <v>0</v>
      </c>
      <c r="AP490" s="180">
        <f t="shared" si="284"/>
        <v>0</v>
      </c>
      <c r="AQ490" s="192">
        <f t="shared" si="285"/>
        <v>0</v>
      </c>
      <c r="AR490" s="192">
        <f t="shared" si="286"/>
        <v>0</v>
      </c>
      <c r="AS490" s="193">
        <f t="shared" si="287"/>
        <v>0</v>
      </c>
      <c r="AT490" s="258" t="str">
        <f>IF(K490=0,0,VLOOKUP(K490,Kostenstellen!A:B,2,FALSE))</f>
        <v xml:space="preserve">Rosentrittklinik         </v>
      </c>
      <c r="AU490" s="68" t="str">
        <f t="shared" si="299"/>
        <v/>
      </c>
      <c r="AV490" s="68" t="str">
        <f t="shared" si="300"/>
        <v/>
      </c>
      <c r="AW490" s="68">
        <f>IF(AF490=0,0,VLOOKUP($H490,Leistungszahlen!$A$11:$H$158,4,FALSE))</f>
        <v>0</v>
      </c>
      <c r="AX490" s="68">
        <f>IF(AF490=0,0,VLOOKUP($H490,Leistungszahlen!$A$11:$H$158,5,FALSE))</f>
        <v>0</v>
      </c>
      <c r="AY490" s="68">
        <f>IF(AG490=0,0,VLOOKUP($H490,Leistungszahlen!$A$11:$H$158,6,FALSE))</f>
        <v>0</v>
      </c>
      <c r="AZ490" s="68">
        <f t="shared" si="301"/>
        <v>0</v>
      </c>
      <c r="BA490" s="68">
        <f t="shared" si="302"/>
        <v>0</v>
      </c>
      <c r="BC490" s="68">
        <f t="shared" si="288"/>
        <v>0</v>
      </c>
      <c r="BD490" s="285"/>
    </row>
    <row r="491" spans="1:56" s="68" customFormat="1" ht="22.5">
      <c r="A491" s="200"/>
      <c r="B491" s="200"/>
      <c r="C491" s="200" t="s">
        <v>354</v>
      </c>
      <c r="D491" s="200" t="s">
        <v>204</v>
      </c>
      <c r="E491" s="200" t="s">
        <v>353</v>
      </c>
      <c r="F491" s="200"/>
      <c r="G491" s="200" t="s">
        <v>378</v>
      </c>
      <c r="H491" s="201" t="s">
        <v>221</v>
      </c>
      <c r="I491" s="202">
        <v>5.3</v>
      </c>
      <c r="J491" s="200" t="s">
        <v>560</v>
      </c>
      <c r="K491" s="176">
        <v>3</v>
      </c>
      <c r="L491" s="176">
        <v>1</v>
      </c>
      <c r="M491" s="176">
        <v>0</v>
      </c>
      <c r="N491" s="286">
        <v>1</v>
      </c>
      <c r="O491" s="286"/>
      <c r="P491" s="176"/>
      <c r="Q491" s="203">
        <f t="shared" si="294"/>
        <v>1</v>
      </c>
      <c r="R491" s="203">
        <f t="shared" si="295"/>
        <v>0</v>
      </c>
      <c r="S491" s="203">
        <f t="shared" si="296"/>
        <v>0</v>
      </c>
      <c r="T491" s="203">
        <f t="shared" si="297"/>
        <v>0</v>
      </c>
      <c r="U491" s="203">
        <f t="shared" si="298"/>
        <v>0</v>
      </c>
      <c r="V491" s="175">
        <f>IF(Q491&gt;0,VLOOKUP(Q491,Jahresfaktoren!$A$11:$B$24,2,),0)</f>
        <v>52</v>
      </c>
      <c r="W491" s="175">
        <f>IF(R491&gt;0,VLOOKUP(R491,Jahresfaktoren!$D$11:$E$24,2,),0)</f>
        <v>0</v>
      </c>
      <c r="X491" s="175">
        <f>IF(S491&gt;0,VLOOKUP(S491,Jahresfaktoren!$A$28:$B$29,2,),0)</f>
        <v>0</v>
      </c>
      <c r="Y491" s="175">
        <f>IF(T491&gt;0,VLOOKUP(T491,Jahresfaktoren!$A$28:$B$29,2,),0)</f>
        <v>0</v>
      </c>
      <c r="Z491" s="175">
        <f>IF(U491&gt;0,VLOOKUP(U491,Jahresfaktoren!$A$32:$B$33,2,),)</f>
        <v>0</v>
      </c>
      <c r="AA491" s="177">
        <f t="shared" si="278"/>
        <v>275.59999999999997</v>
      </c>
      <c r="AB491" s="177" t="str">
        <f t="shared" si="279"/>
        <v/>
      </c>
      <c r="AC491" s="177" t="str">
        <f t="shared" si="280"/>
        <v/>
      </c>
      <c r="AD491" s="177" t="str">
        <f t="shared" si="281"/>
        <v/>
      </c>
      <c r="AE491" s="177" t="str">
        <f t="shared" si="282"/>
        <v/>
      </c>
      <c r="AF491" s="178">
        <f>IF(Q491&gt;0,VLOOKUP(H491,Leistungszahlen!$A$11:$C$158,3,),0)</f>
        <v>0</v>
      </c>
      <c r="AG491" s="178">
        <f>IF(R491&gt;0,VLOOKUP(H491,Leistungszahlen!$A$11:$F$158,6,),IF(T491&gt;0,VLOOKUP(H491,Leistungszahlen!$A$11:$F$158,6,),0))</f>
        <v>0</v>
      </c>
      <c r="AH491" s="179" t="e">
        <f t="shared" si="289"/>
        <v>#DIV/0!</v>
      </c>
      <c r="AI491" s="179">
        <f t="shared" si="290"/>
        <v>0</v>
      </c>
      <c r="AJ491" s="179">
        <f t="shared" si="291"/>
        <v>0</v>
      </c>
      <c r="AK491" s="179">
        <f t="shared" si="292"/>
        <v>0</v>
      </c>
      <c r="AL491" s="179">
        <f t="shared" si="293"/>
        <v>0</v>
      </c>
      <c r="AM491" s="180">
        <f>IF(L491=1,Stundensätze!$D$13,IF(L491=2,Stundensätze!$D$17,IF(L491=4,Stundensätze!$D$21,"")))</f>
        <v>0</v>
      </c>
      <c r="AN491" s="180">
        <f>IF(L491=1,Stundensätze!$D$15,IF(L491=2,Stundensätze!$D$19,IF(L491=4,Stundensätze!$D$23,"")))</f>
        <v>0</v>
      </c>
      <c r="AO491" s="180" t="e">
        <f t="shared" si="283"/>
        <v>#DIV/0!</v>
      </c>
      <c r="AP491" s="180">
        <f t="shared" si="284"/>
        <v>0</v>
      </c>
      <c r="AQ491" s="192" t="e">
        <f t="shared" si="285"/>
        <v>#DIV/0!</v>
      </c>
      <c r="AR491" s="192" t="e">
        <f t="shared" si="286"/>
        <v>#DIV/0!</v>
      </c>
      <c r="AS491" s="193" t="e">
        <f t="shared" si="287"/>
        <v>#DIV/0!</v>
      </c>
      <c r="AT491" s="258" t="str">
        <f>IF(K491=0,0,VLOOKUP(K491,Kostenstellen!A:B,2,FALSE))</f>
        <v xml:space="preserve">Rosentrittklinik         </v>
      </c>
      <c r="AU491" s="68" t="str">
        <f t="shared" si="299"/>
        <v>Z</v>
      </c>
      <c r="AV491" s="68" t="str">
        <f t="shared" si="300"/>
        <v/>
      </c>
      <c r="AW491" s="68">
        <f>IF(AF491=0,0,VLOOKUP($H491,Leistungszahlen!$A$11:$H$158,4,FALSE))</f>
        <v>0</v>
      </c>
      <c r="AX491" s="68">
        <f>IF(AF491=0,0,VLOOKUP($H491,Leistungszahlen!$A$11:$H$158,5,FALSE))</f>
        <v>0</v>
      </c>
      <c r="AY491" s="68">
        <f>IF(AG491=0,0,VLOOKUP($H491,Leistungszahlen!$A$11:$H$158,6,FALSE))</f>
        <v>0</v>
      </c>
      <c r="AZ491" s="68">
        <f t="shared" si="301"/>
        <v>0</v>
      </c>
      <c r="BA491" s="68">
        <f t="shared" si="302"/>
        <v>0</v>
      </c>
      <c r="BC491" s="68">
        <f t="shared" si="288"/>
        <v>0</v>
      </c>
      <c r="BD491" s="285"/>
    </row>
    <row r="492" spans="1:56" s="68" customFormat="1" ht="22.5">
      <c r="A492" s="200"/>
      <c r="B492" s="200"/>
      <c r="C492" s="200" t="s">
        <v>354</v>
      </c>
      <c r="D492" s="200" t="s">
        <v>204</v>
      </c>
      <c r="E492" s="200" t="s">
        <v>370</v>
      </c>
      <c r="F492" s="200" t="s">
        <v>1135</v>
      </c>
      <c r="G492" s="200" t="s">
        <v>163</v>
      </c>
      <c r="H492" s="201" t="s">
        <v>287</v>
      </c>
      <c r="I492" s="202">
        <v>23.88</v>
      </c>
      <c r="J492" s="200" t="s">
        <v>560</v>
      </c>
      <c r="K492" s="176">
        <v>3</v>
      </c>
      <c r="L492" s="176">
        <v>1</v>
      </c>
      <c r="M492" s="176"/>
      <c r="N492" s="286">
        <v>3</v>
      </c>
      <c r="O492" s="286">
        <v>3</v>
      </c>
      <c r="P492" s="176"/>
      <c r="Q492" s="203">
        <f t="shared" si="294"/>
        <v>3</v>
      </c>
      <c r="R492" s="203">
        <f t="shared" si="295"/>
        <v>3</v>
      </c>
      <c r="S492" s="203">
        <f t="shared" si="296"/>
        <v>0</v>
      </c>
      <c r="T492" s="203">
        <f t="shared" si="297"/>
        <v>0</v>
      </c>
      <c r="U492" s="203">
        <f t="shared" si="298"/>
        <v>0</v>
      </c>
      <c r="V492" s="175">
        <f>IF(Q492&gt;0,VLOOKUP(Q492,Jahresfaktoren!$A$11:$B$24,2,),0)</f>
        <v>152</v>
      </c>
      <c r="W492" s="175">
        <f>IF(R492&gt;0,VLOOKUP(R492,Jahresfaktoren!$D$11:$E$24,2,),0)</f>
        <v>150</v>
      </c>
      <c r="X492" s="175">
        <f>IF(S492&gt;0,VLOOKUP(S492,Jahresfaktoren!$A$28:$B$29,2,),0)</f>
        <v>0</v>
      </c>
      <c r="Y492" s="175">
        <f>IF(T492&gt;0,VLOOKUP(T492,Jahresfaktoren!$A$28:$B$29,2,),0)</f>
        <v>0</v>
      </c>
      <c r="Z492" s="175">
        <f>IF(U492&gt;0,VLOOKUP(U492,Jahresfaktoren!$A$32:$B$33,2,),)</f>
        <v>0</v>
      </c>
      <c r="AA492" s="177">
        <f t="shared" si="278"/>
        <v>3629.7599999999998</v>
      </c>
      <c r="AB492" s="177">
        <f t="shared" si="279"/>
        <v>3582</v>
      </c>
      <c r="AC492" s="177" t="str">
        <f t="shared" si="280"/>
        <v/>
      </c>
      <c r="AD492" s="177" t="str">
        <f t="shared" si="281"/>
        <v/>
      </c>
      <c r="AE492" s="177" t="str">
        <f t="shared" si="282"/>
        <v/>
      </c>
      <c r="AF492" s="178">
        <f>IF(Q492&gt;0,VLOOKUP(H492,Leistungszahlen!$A$11:$C$158,3,),0)</f>
        <v>0</v>
      </c>
      <c r="AG492" s="178">
        <f>IF(R492&gt;0,VLOOKUP(H492,Leistungszahlen!$A$11:$F$158,6,),IF(T492&gt;0,VLOOKUP(H492,Leistungszahlen!$A$11:$F$158,6,),0))</f>
        <v>0</v>
      </c>
      <c r="AH492" s="179" t="e">
        <f t="shared" si="289"/>
        <v>#DIV/0!</v>
      </c>
      <c r="AI492" s="179" t="e">
        <f t="shared" si="290"/>
        <v>#DIV/0!</v>
      </c>
      <c r="AJ492" s="179">
        <f t="shared" si="291"/>
        <v>0</v>
      </c>
      <c r="AK492" s="179">
        <f t="shared" si="292"/>
        <v>0</v>
      </c>
      <c r="AL492" s="179">
        <f t="shared" si="293"/>
        <v>0</v>
      </c>
      <c r="AM492" s="180">
        <f>IF(L492=1,Stundensätze!$D$13,IF(L492=2,Stundensätze!$D$17,IF(L492=4,Stundensätze!$D$21,"")))</f>
        <v>0</v>
      </c>
      <c r="AN492" s="180">
        <f>IF(L492=1,Stundensätze!$D$15,IF(L492=2,Stundensätze!$D$19,IF(L492=4,Stundensätze!$D$23,"")))</f>
        <v>0</v>
      </c>
      <c r="AO492" s="180" t="e">
        <f t="shared" si="283"/>
        <v>#DIV/0!</v>
      </c>
      <c r="AP492" s="180">
        <f t="shared" si="284"/>
        <v>0</v>
      </c>
      <c r="AQ492" s="192" t="e">
        <f t="shared" si="285"/>
        <v>#DIV/0!</v>
      </c>
      <c r="AR492" s="192" t="e">
        <f t="shared" si="286"/>
        <v>#DIV/0!</v>
      </c>
      <c r="AS492" s="193" t="e">
        <f t="shared" si="287"/>
        <v>#DIV/0!</v>
      </c>
      <c r="AT492" s="258" t="str">
        <f>IF(K492=0,0,VLOOKUP(K492,Kostenstellen!A:B,2,FALSE))</f>
        <v xml:space="preserve">Rosentrittklinik         </v>
      </c>
      <c r="AU492" s="68" t="str">
        <f t="shared" si="299"/>
        <v>A1</v>
      </c>
      <c r="AV492" s="68" t="str">
        <f t="shared" si="300"/>
        <v>A1</v>
      </c>
      <c r="AW492" s="68">
        <f>IF(AF492=0,0,VLOOKUP($H492,Leistungszahlen!$A$11:$H$158,4,FALSE))</f>
        <v>0</v>
      </c>
      <c r="AX492" s="68">
        <f>IF(AF492=0,0,VLOOKUP($H492,Leistungszahlen!$A$11:$H$158,5,FALSE))</f>
        <v>0</v>
      </c>
      <c r="AY492" s="68">
        <f>IF(AG492=0,0,VLOOKUP($H492,Leistungszahlen!$A$11:$H$158,6,FALSE))</f>
        <v>0</v>
      </c>
      <c r="AZ492" s="68">
        <f t="shared" si="301"/>
        <v>0</v>
      </c>
      <c r="BA492" s="68">
        <f t="shared" si="302"/>
        <v>0</v>
      </c>
      <c r="BC492" s="68">
        <f t="shared" si="288"/>
        <v>0</v>
      </c>
      <c r="BD492" s="285"/>
    </row>
    <row r="493" spans="1:56" s="68" customFormat="1" ht="22.5">
      <c r="A493" s="200"/>
      <c r="B493" s="200"/>
      <c r="C493" s="200" t="s">
        <v>354</v>
      </c>
      <c r="D493" s="200" t="s">
        <v>204</v>
      </c>
      <c r="E493" s="200" t="s">
        <v>370</v>
      </c>
      <c r="F493" s="200" t="s">
        <v>1135</v>
      </c>
      <c r="G493" s="200" t="s">
        <v>265</v>
      </c>
      <c r="H493" s="201" t="s">
        <v>200</v>
      </c>
      <c r="I493" s="202">
        <v>4.96</v>
      </c>
      <c r="J493" s="200" t="s">
        <v>778</v>
      </c>
      <c r="K493" s="176">
        <v>3</v>
      </c>
      <c r="L493" s="176">
        <v>1</v>
      </c>
      <c r="M493" s="176"/>
      <c r="N493" s="286">
        <v>6</v>
      </c>
      <c r="O493" s="286"/>
      <c r="P493" s="176"/>
      <c r="Q493" s="203">
        <f t="shared" si="294"/>
        <v>6</v>
      </c>
      <c r="R493" s="203">
        <f t="shared" si="295"/>
        <v>0</v>
      </c>
      <c r="S493" s="203">
        <f t="shared" si="296"/>
        <v>0</v>
      </c>
      <c r="T493" s="203">
        <f t="shared" si="297"/>
        <v>0</v>
      </c>
      <c r="U493" s="203">
        <f t="shared" si="298"/>
        <v>0</v>
      </c>
      <c r="V493" s="175">
        <f>IF(Q493&gt;0,VLOOKUP(Q493,Jahresfaktoren!$A$11:$B$24,2,),0)</f>
        <v>302</v>
      </c>
      <c r="W493" s="175">
        <f>IF(R493&gt;0,VLOOKUP(R493,Jahresfaktoren!$D$11:$E$24,2,),0)</f>
        <v>0</v>
      </c>
      <c r="X493" s="175">
        <f>IF(S493&gt;0,VLOOKUP(S493,Jahresfaktoren!$A$28:$B$29,2,),0)</f>
        <v>0</v>
      </c>
      <c r="Y493" s="175">
        <f>IF(T493&gt;0,VLOOKUP(T493,Jahresfaktoren!$A$28:$B$29,2,),0)</f>
        <v>0</v>
      </c>
      <c r="Z493" s="175">
        <f>IF(U493&gt;0,VLOOKUP(U493,Jahresfaktoren!$A$32:$B$33,2,),)</f>
        <v>0</v>
      </c>
      <c r="AA493" s="177">
        <f t="shared" si="278"/>
        <v>1497.92</v>
      </c>
      <c r="AB493" s="177" t="str">
        <f t="shared" si="279"/>
        <v/>
      </c>
      <c r="AC493" s="177" t="str">
        <f t="shared" si="280"/>
        <v/>
      </c>
      <c r="AD493" s="177" t="str">
        <f t="shared" si="281"/>
        <v/>
      </c>
      <c r="AE493" s="177" t="str">
        <f t="shared" si="282"/>
        <v/>
      </c>
      <c r="AF493" s="178">
        <f>IF(Q493&gt;0,VLOOKUP(H493,Leistungszahlen!$A$11:$C$158,3,),0)</f>
        <v>0</v>
      </c>
      <c r="AG493" s="178">
        <f>IF(R493&gt;0,VLOOKUP(H493,Leistungszahlen!$A$11:$F$158,6,),IF(T493&gt;0,VLOOKUP(H493,Leistungszahlen!$A$11:$F$158,6,),0))</f>
        <v>0</v>
      </c>
      <c r="AH493" s="179" t="e">
        <f t="shared" si="289"/>
        <v>#DIV/0!</v>
      </c>
      <c r="AI493" s="179">
        <f t="shared" si="290"/>
        <v>0</v>
      </c>
      <c r="AJ493" s="179">
        <f t="shared" si="291"/>
        <v>0</v>
      </c>
      <c r="AK493" s="179">
        <f t="shared" si="292"/>
        <v>0</v>
      </c>
      <c r="AL493" s="179">
        <f t="shared" si="293"/>
        <v>0</v>
      </c>
      <c r="AM493" s="180">
        <f>IF(L493=1,Stundensätze!$D$13,IF(L493=2,Stundensätze!$D$17,IF(L493=4,Stundensätze!$D$21,"")))</f>
        <v>0</v>
      </c>
      <c r="AN493" s="180">
        <f>IF(L493=1,Stundensätze!$D$15,IF(L493=2,Stundensätze!$D$19,IF(L493=4,Stundensätze!$D$23,"")))</f>
        <v>0</v>
      </c>
      <c r="AO493" s="180" t="e">
        <f t="shared" si="283"/>
        <v>#DIV/0!</v>
      </c>
      <c r="AP493" s="180">
        <f t="shared" si="284"/>
        <v>0</v>
      </c>
      <c r="AQ493" s="192" t="e">
        <f t="shared" si="285"/>
        <v>#DIV/0!</v>
      </c>
      <c r="AR493" s="192" t="e">
        <f t="shared" si="286"/>
        <v>#DIV/0!</v>
      </c>
      <c r="AS493" s="193" t="e">
        <f t="shared" si="287"/>
        <v>#DIV/0!</v>
      </c>
      <c r="AT493" s="258" t="str">
        <f>IF(K493=0,0,VLOOKUP(K493,Kostenstellen!A:B,2,FALSE))</f>
        <v xml:space="preserve">Rosentrittklinik         </v>
      </c>
      <c r="AU493" s="68" t="str">
        <f t="shared" si="299"/>
        <v>B</v>
      </c>
      <c r="AV493" s="68" t="str">
        <f t="shared" si="300"/>
        <v/>
      </c>
      <c r="AW493" s="68">
        <f>IF(AF493=0,0,VLOOKUP($H493,Leistungszahlen!$A$11:$H$158,4,FALSE))</f>
        <v>0</v>
      </c>
      <c r="AX493" s="68">
        <f>IF(AF493=0,0,VLOOKUP($H493,Leistungszahlen!$A$11:$H$158,5,FALSE))</f>
        <v>0</v>
      </c>
      <c r="AY493" s="68">
        <f>IF(AG493=0,0,VLOOKUP($H493,Leistungszahlen!$A$11:$H$158,6,FALSE))</f>
        <v>0</v>
      </c>
      <c r="AZ493" s="68">
        <f t="shared" si="301"/>
        <v>0</v>
      </c>
      <c r="BA493" s="68">
        <f t="shared" si="302"/>
        <v>0</v>
      </c>
      <c r="BC493" s="68">
        <f t="shared" si="288"/>
        <v>0</v>
      </c>
      <c r="BD493" s="285"/>
    </row>
    <row r="494" spans="1:56" s="68" customFormat="1" ht="22.5">
      <c r="A494" s="200"/>
      <c r="B494" s="200"/>
      <c r="C494" s="200" t="s">
        <v>354</v>
      </c>
      <c r="D494" s="200" t="s">
        <v>204</v>
      </c>
      <c r="E494" s="200" t="s">
        <v>370</v>
      </c>
      <c r="F494" s="200" t="s">
        <v>1136</v>
      </c>
      <c r="G494" s="200" t="s">
        <v>163</v>
      </c>
      <c r="H494" s="201" t="s">
        <v>287</v>
      </c>
      <c r="I494" s="202">
        <v>23.88</v>
      </c>
      <c r="J494" s="200" t="s">
        <v>560</v>
      </c>
      <c r="K494" s="176">
        <v>3</v>
      </c>
      <c r="L494" s="176">
        <v>1</v>
      </c>
      <c r="M494" s="176"/>
      <c r="N494" s="286">
        <v>3</v>
      </c>
      <c r="O494" s="286">
        <v>3</v>
      </c>
      <c r="P494" s="176"/>
      <c r="Q494" s="203">
        <f t="shared" si="294"/>
        <v>3</v>
      </c>
      <c r="R494" s="203">
        <f t="shared" si="295"/>
        <v>3</v>
      </c>
      <c r="S494" s="203">
        <f t="shared" si="296"/>
        <v>0</v>
      </c>
      <c r="T494" s="203">
        <f t="shared" si="297"/>
        <v>0</v>
      </c>
      <c r="U494" s="203">
        <f t="shared" si="298"/>
        <v>0</v>
      </c>
      <c r="V494" s="175">
        <f>IF(Q494&gt;0,VLOOKUP(Q494,Jahresfaktoren!$A$11:$B$24,2,),0)</f>
        <v>152</v>
      </c>
      <c r="W494" s="175">
        <f>IF(R494&gt;0,VLOOKUP(R494,Jahresfaktoren!$D$11:$E$24,2,),0)</f>
        <v>150</v>
      </c>
      <c r="X494" s="175">
        <f>IF(S494&gt;0,VLOOKUP(S494,Jahresfaktoren!$A$28:$B$29,2,),0)</f>
        <v>0</v>
      </c>
      <c r="Y494" s="175">
        <f>IF(T494&gt;0,VLOOKUP(T494,Jahresfaktoren!$A$28:$B$29,2,),0)</f>
        <v>0</v>
      </c>
      <c r="Z494" s="175">
        <f>IF(U494&gt;0,VLOOKUP(U494,Jahresfaktoren!$A$32:$B$33,2,),)</f>
        <v>0</v>
      </c>
      <c r="AA494" s="177">
        <f t="shared" si="278"/>
        <v>3629.7599999999998</v>
      </c>
      <c r="AB494" s="177">
        <f t="shared" si="279"/>
        <v>3582</v>
      </c>
      <c r="AC494" s="177" t="str">
        <f t="shared" si="280"/>
        <v/>
      </c>
      <c r="AD494" s="177" t="str">
        <f t="shared" si="281"/>
        <v/>
      </c>
      <c r="AE494" s="177" t="str">
        <f t="shared" si="282"/>
        <v/>
      </c>
      <c r="AF494" s="178">
        <f>IF(Q494&gt;0,VLOOKUP(H494,Leistungszahlen!$A$11:$C$158,3,),0)</f>
        <v>0</v>
      </c>
      <c r="AG494" s="178">
        <f>IF(R494&gt;0,VLOOKUP(H494,Leistungszahlen!$A$11:$F$158,6,),IF(T494&gt;0,VLOOKUP(H494,Leistungszahlen!$A$11:$F$158,6,),0))</f>
        <v>0</v>
      </c>
      <c r="AH494" s="179" t="e">
        <f t="shared" si="289"/>
        <v>#DIV/0!</v>
      </c>
      <c r="AI494" s="179" t="e">
        <f t="shared" si="290"/>
        <v>#DIV/0!</v>
      </c>
      <c r="AJ494" s="179">
        <f t="shared" si="291"/>
        <v>0</v>
      </c>
      <c r="AK494" s="179">
        <f t="shared" si="292"/>
        <v>0</v>
      </c>
      <c r="AL494" s="179">
        <f t="shared" si="293"/>
        <v>0</v>
      </c>
      <c r="AM494" s="180">
        <f>IF(L494=1,Stundensätze!$D$13,IF(L494=2,Stundensätze!$D$17,IF(L494=4,Stundensätze!$D$21,"")))</f>
        <v>0</v>
      </c>
      <c r="AN494" s="180">
        <f>IF(L494=1,Stundensätze!$D$15,IF(L494=2,Stundensätze!$D$19,IF(L494=4,Stundensätze!$D$23,"")))</f>
        <v>0</v>
      </c>
      <c r="AO494" s="180" t="e">
        <f t="shared" si="283"/>
        <v>#DIV/0!</v>
      </c>
      <c r="AP494" s="180">
        <f t="shared" si="284"/>
        <v>0</v>
      </c>
      <c r="AQ494" s="192" t="e">
        <f t="shared" si="285"/>
        <v>#DIV/0!</v>
      </c>
      <c r="AR494" s="192" t="e">
        <f t="shared" si="286"/>
        <v>#DIV/0!</v>
      </c>
      <c r="AS494" s="193" t="e">
        <f t="shared" si="287"/>
        <v>#DIV/0!</v>
      </c>
      <c r="AT494" s="258" t="str">
        <f>IF(K494=0,0,VLOOKUP(K494,Kostenstellen!A:B,2,FALSE))</f>
        <v xml:space="preserve">Rosentrittklinik         </v>
      </c>
      <c r="AU494" s="68" t="str">
        <f t="shared" si="299"/>
        <v>A1</v>
      </c>
      <c r="AV494" s="68" t="str">
        <f t="shared" si="300"/>
        <v>A1</v>
      </c>
      <c r="AW494" s="68">
        <f>IF(AF494=0,0,VLOOKUP($H494,Leistungszahlen!$A$11:$H$158,4,FALSE))</f>
        <v>0</v>
      </c>
      <c r="AX494" s="68">
        <f>IF(AF494=0,0,VLOOKUP($H494,Leistungszahlen!$A$11:$H$158,5,FALSE))</f>
        <v>0</v>
      </c>
      <c r="AY494" s="68">
        <f>IF(AG494=0,0,VLOOKUP($H494,Leistungszahlen!$A$11:$H$158,6,FALSE))</f>
        <v>0</v>
      </c>
      <c r="AZ494" s="68">
        <f t="shared" si="301"/>
        <v>0</v>
      </c>
      <c r="BA494" s="68">
        <f t="shared" si="302"/>
        <v>0</v>
      </c>
      <c r="BC494" s="68">
        <f t="shared" si="288"/>
        <v>0</v>
      </c>
      <c r="BD494" s="285"/>
    </row>
    <row r="495" spans="1:56" s="68" customFormat="1" ht="22.5">
      <c r="A495" s="200"/>
      <c r="B495" s="200"/>
      <c r="C495" s="200" t="s">
        <v>354</v>
      </c>
      <c r="D495" s="200" t="s">
        <v>204</v>
      </c>
      <c r="E495" s="200" t="s">
        <v>370</v>
      </c>
      <c r="F495" s="200" t="s">
        <v>1136</v>
      </c>
      <c r="G495" s="200" t="s">
        <v>265</v>
      </c>
      <c r="H495" s="201" t="s">
        <v>200</v>
      </c>
      <c r="I495" s="202">
        <v>4.96</v>
      </c>
      <c r="J495" s="200" t="s">
        <v>778</v>
      </c>
      <c r="K495" s="176">
        <v>3</v>
      </c>
      <c r="L495" s="176">
        <v>1</v>
      </c>
      <c r="M495" s="176"/>
      <c r="N495" s="286">
        <v>6</v>
      </c>
      <c r="O495" s="286"/>
      <c r="P495" s="176"/>
      <c r="Q495" s="203">
        <f t="shared" si="294"/>
        <v>6</v>
      </c>
      <c r="R495" s="203">
        <f t="shared" si="295"/>
        <v>0</v>
      </c>
      <c r="S495" s="203">
        <f t="shared" si="296"/>
        <v>0</v>
      </c>
      <c r="T495" s="203">
        <f t="shared" si="297"/>
        <v>0</v>
      </c>
      <c r="U495" s="203">
        <f t="shared" si="298"/>
        <v>0</v>
      </c>
      <c r="V495" s="175">
        <f>IF(Q495&gt;0,VLOOKUP(Q495,Jahresfaktoren!$A$11:$B$24,2,),0)</f>
        <v>302</v>
      </c>
      <c r="W495" s="175">
        <f>IF(R495&gt;0,VLOOKUP(R495,Jahresfaktoren!$D$11:$E$24,2,),0)</f>
        <v>0</v>
      </c>
      <c r="X495" s="175">
        <f>IF(S495&gt;0,VLOOKUP(S495,Jahresfaktoren!$A$28:$B$29,2,),0)</f>
        <v>0</v>
      </c>
      <c r="Y495" s="175">
        <f>IF(T495&gt;0,VLOOKUP(T495,Jahresfaktoren!$A$28:$B$29,2,),0)</f>
        <v>0</v>
      </c>
      <c r="Z495" s="175">
        <f>IF(U495&gt;0,VLOOKUP(U495,Jahresfaktoren!$A$32:$B$33,2,),)</f>
        <v>0</v>
      </c>
      <c r="AA495" s="177">
        <f t="shared" si="278"/>
        <v>1497.92</v>
      </c>
      <c r="AB495" s="177" t="str">
        <f t="shared" si="279"/>
        <v/>
      </c>
      <c r="AC495" s="177" t="str">
        <f t="shared" si="280"/>
        <v/>
      </c>
      <c r="AD495" s="177" t="str">
        <f t="shared" si="281"/>
        <v/>
      </c>
      <c r="AE495" s="177" t="str">
        <f t="shared" si="282"/>
        <v/>
      </c>
      <c r="AF495" s="178">
        <f>IF(Q495&gt;0,VLOOKUP(H495,Leistungszahlen!$A$11:$C$158,3,),0)</f>
        <v>0</v>
      </c>
      <c r="AG495" s="178">
        <f>IF(R495&gt;0,VLOOKUP(H495,Leistungszahlen!$A$11:$F$158,6,),IF(T495&gt;0,VLOOKUP(H495,Leistungszahlen!$A$11:$F$158,6,),0))</f>
        <v>0</v>
      </c>
      <c r="AH495" s="179" t="e">
        <f t="shared" si="289"/>
        <v>#DIV/0!</v>
      </c>
      <c r="AI495" s="179">
        <f t="shared" si="290"/>
        <v>0</v>
      </c>
      <c r="AJ495" s="179">
        <f t="shared" si="291"/>
        <v>0</v>
      </c>
      <c r="AK495" s="179">
        <f t="shared" si="292"/>
        <v>0</v>
      </c>
      <c r="AL495" s="179">
        <f t="shared" si="293"/>
        <v>0</v>
      </c>
      <c r="AM495" s="180">
        <f>IF(L495=1,Stundensätze!$D$13,IF(L495=2,Stundensätze!$D$17,IF(L495=4,Stundensätze!$D$21,"")))</f>
        <v>0</v>
      </c>
      <c r="AN495" s="180">
        <f>IF(L495=1,Stundensätze!$D$15,IF(L495=2,Stundensätze!$D$19,IF(L495=4,Stundensätze!$D$23,"")))</f>
        <v>0</v>
      </c>
      <c r="AO495" s="180" t="e">
        <f t="shared" si="283"/>
        <v>#DIV/0!</v>
      </c>
      <c r="AP495" s="180">
        <f t="shared" si="284"/>
        <v>0</v>
      </c>
      <c r="AQ495" s="192" t="e">
        <f t="shared" si="285"/>
        <v>#DIV/0!</v>
      </c>
      <c r="AR495" s="192" t="e">
        <f t="shared" si="286"/>
        <v>#DIV/0!</v>
      </c>
      <c r="AS495" s="193" t="e">
        <f t="shared" si="287"/>
        <v>#DIV/0!</v>
      </c>
      <c r="AT495" s="258" t="str">
        <f>IF(K495=0,0,VLOOKUP(K495,Kostenstellen!A:B,2,FALSE))</f>
        <v xml:space="preserve">Rosentrittklinik         </v>
      </c>
      <c r="AU495" s="68" t="str">
        <f t="shared" si="299"/>
        <v>B</v>
      </c>
      <c r="AV495" s="68" t="str">
        <f t="shared" si="300"/>
        <v/>
      </c>
      <c r="AW495" s="68">
        <f>IF(AF495=0,0,VLOOKUP($H495,Leistungszahlen!$A$11:$H$158,4,FALSE))</f>
        <v>0</v>
      </c>
      <c r="AX495" s="68">
        <f>IF(AF495=0,0,VLOOKUP($H495,Leistungszahlen!$A$11:$H$158,5,FALSE))</f>
        <v>0</v>
      </c>
      <c r="AY495" s="68">
        <f>IF(AG495=0,0,VLOOKUP($H495,Leistungszahlen!$A$11:$H$158,6,FALSE))</f>
        <v>0</v>
      </c>
      <c r="AZ495" s="68">
        <f t="shared" si="301"/>
        <v>0</v>
      </c>
      <c r="BA495" s="68">
        <f t="shared" si="302"/>
        <v>0</v>
      </c>
      <c r="BC495" s="68">
        <f t="shared" si="288"/>
        <v>0</v>
      </c>
      <c r="BD495" s="285"/>
    </row>
    <row r="496" spans="1:56" s="68" customFormat="1" ht="22.5">
      <c r="A496" s="200"/>
      <c r="B496" s="200"/>
      <c r="C496" s="200" t="s">
        <v>354</v>
      </c>
      <c r="D496" s="200" t="s">
        <v>204</v>
      </c>
      <c r="E496" s="200" t="s">
        <v>370</v>
      </c>
      <c r="F496" s="200" t="s">
        <v>1137</v>
      </c>
      <c r="G496" s="200" t="s">
        <v>163</v>
      </c>
      <c r="H496" s="201" t="s">
        <v>287</v>
      </c>
      <c r="I496" s="202">
        <v>23.88</v>
      </c>
      <c r="J496" s="200" t="s">
        <v>560</v>
      </c>
      <c r="K496" s="176">
        <v>3</v>
      </c>
      <c r="L496" s="176">
        <v>1</v>
      </c>
      <c r="M496" s="176"/>
      <c r="N496" s="286">
        <v>3</v>
      </c>
      <c r="O496" s="286">
        <v>3</v>
      </c>
      <c r="P496" s="176"/>
      <c r="Q496" s="203">
        <f t="shared" si="294"/>
        <v>3</v>
      </c>
      <c r="R496" s="203">
        <f t="shared" si="295"/>
        <v>3</v>
      </c>
      <c r="S496" s="203">
        <f t="shared" si="296"/>
        <v>0</v>
      </c>
      <c r="T496" s="203">
        <f t="shared" si="297"/>
        <v>0</v>
      </c>
      <c r="U496" s="203">
        <f t="shared" si="298"/>
        <v>0</v>
      </c>
      <c r="V496" s="175">
        <f>IF(Q496&gt;0,VLOOKUP(Q496,Jahresfaktoren!$A$11:$B$24,2,),0)</f>
        <v>152</v>
      </c>
      <c r="W496" s="175">
        <f>IF(R496&gt;0,VLOOKUP(R496,Jahresfaktoren!$D$11:$E$24,2,),0)</f>
        <v>150</v>
      </c>
      <c r="X496" s="175">
        <f>IF(S496&gt;0,VLOOKUP(S496,Jahresfaktoren!$A$28:$B$29,2,),0)</f>
        <v>0</v>
      </c>
      <c r="Y496" s="175">
        <f>IF(T496&gt;0,VLOOKUP(T496,Jahresfaktoren!$A$28:$B$29,2,),0)</f>
        <v>0</v>
      </c>
      <c r="Z496" s="175">
        <f>IF(U496&gt;0,VLOOKUP(U496,Jahresfaktoren!$A$32:$B$33,2,),)</f>
        <v>0</v>
      </c>
      <c r="AA496" s="177">
        <f t="shared" si="278"/>
        <v>3629.7599999999998</v>
      </c>
      <c r="AB496" s="177">
        <f t="shared" si="279"/>
        <v>3582</v>
      </c>
      <c r="AC496" s="177" t="str">
        <f t="shared" si="280"/>
        <v/>
      </c>
      <c r="AD496" s="177" t="str">
        <f t="shared" si="281"/>
        <v/>
      </c>
      <c r="AE496" s="177" t="str">
        <f t="shared" si="282"/>
        <v/>
      </c>
      <c r="AF496" s="178">
        <f>IF(Q496&gt;0,VLOOKUP(H496,Leistungszahlen!$A$11:$C$158,3,),0)</f>
        <v>0</v>
      </c>
      <c r="AG496" s="178">
        <f>IF(R496&gt;0,VLOOKUP(H496,Leistungszahlen!$A$11:$F$158,6,),IF(T496&gt;0,VLOOKUP(H496,Leistungszahlen!$A$11:$F$158,6,),0))</f>
        <v>0</v>
      </c>
      <c r="AH496" s="179" t="e">
        <f t="shared" si="289"/>
        <v>#DIV/0!</v>
      </c>
      <c r="AI496" s="179" t="e">
        <f t="shared" si="290"/>
        <v>#DIV/0!</v>
      </c>
      <c r="AJ496" s="179">
        <f t="shared" si="291"/>
        <v>0</v>
      </c>
      <c r="AK496" s="179">
        <f t="shared" si="292"/>
        <v>0</v>
      </c>
      <c r="AL496" s="179">
        <f t="shared" si="293"/>
        <v>0</v>
      </c>
      <c r="AM496" s="180">
        <f>IF(L496=1,Stundensätze!$D$13,IF(L496=2,Stundensätze!$D$17,IF(L496=4,Stundensätze!$D$21,"")))</f>
        <v>0</v>
      </c>
      <c r="AN496" s="180">
        <f>IF(L496=1,Stundensätze!$D$15,IF(L496=2,Stundensätze!$D$19,IF(L496=4,Stundensätze!$D$23,"")))</f>
        <v>0</v>
      </c>
      <c r="AO496" s="180" t="e">
        <f t="shared" si="283"/>
        <v>#DIV/0!</v>
      </c>
      <c r="AP496" s="180">
        <f t="shared" si="284"/>
        <v>0</v>
      </c>
      <c r="AQ496" s="192" t="e">
        <f t="shared" si="285"/>
        <v>#DIV/0!</v>
      </c>
      <c r="AR496" s="192" t="e">
        <f t="shared" si="286"/>
        <v>#DIV/0!</v>
      </c>
      <c r="AS496" s="193" t="e">
        <f t="shared" si="287"/>
        <v>#DIV/0!</v>
      </c>
      <c r="AT496" s="258" t="str">
        <f>IF(K496=0,0,VLOOKUP(K496,Kostenstellen!A:B,2,FALSE))</f>
        <v xml:space="preserve">Rosentrittklinik         </v>
      </c>
      <c r="AU496" s="68" t="str">
        <f t="shared" si="299"/>
        <v>A1</v>
      </c>
      <c r="AV496" s="68" t="str">
        <f t="shared" si="300"/>
        <v>A1</v>
      </c>
      <c r="AW496" s="68">
        <f>IF(AF496=0,0,VLOOKUP($H496,Leistungszahlen!$A$11:$H$158,4,FALSE))</f>
        <v>0</v>
      </c>
      <c r="AX496" s="68">
        <f>IF(AF496=0,0,VLOOKUP($H496,Leistungszahlen!$A$11:$H$158,5,FALSE))</f>
        <v>0</v>
      </c>
      <c r="AY496" s="68">
        <f>IF(AG496=0,0,VLOOKUP($H496,Leistungszahlen!$A$11:$H$158,6,FALSE))</f>
        <v>0</v>
      </c>
      <c r="AZ496" s="68">
        <f t="shared" si="301"/>
        <v>0</v>
      </c>
      <c r="BA496" s="68">
        <f t="shared" si="302"/>
        <v>0</v>
      </c>
      <c r="BC496" s="68">
        <f t="shared" si="288"/>
        <v>0</v>
      </c>
      <c r="BD496" s="285"/>
    </row>
    <row r="497" spans="1:56" s="68" customFormat="1" ht="22.5">
      <c r="A497" s="200"/>
      <c r="B497" s="200"/>
      <c r="C497" s="200" t="s">
        <v>354</v>
      </c>
      <c r="D497" s="200" t="s">
        <v>204</v>
      </c>
      <c r="E497" s="200" t="s">
        <v>370</v>
      </c>
      <c r="F497" s="200" t="s">
        <v>1137</v>
      </c>
      <c r="G497" s="200" t="s">
        <v>265</v>
      </c>
      <c r="H497" s="201" t="s">
        <v>200</v>
      </c>
      <c r="I497" s="202">
        <v>4.96</v>
      </c>
      <c r="J497" s="200" t="s">
        <v>778</v>
      </c>
      <c r="K497" s="176">
        <v>3</v>
      </c>
      <c r="L497" s="176">
        <v>1</v>
      </c>
      <c r="M497" s="176"/>
      <c r="N497" s="286">
        <v>6</v>
      </c>
      <c r="O497" s="286"/>
      <c r="P497" s="176"/>
      <c r="Q497" s="203">
        <f t="shared" si="294"/>
        <v>6</v>
      </c>
      <c r="R497" s="203">
        <f t="shared" si="295"/>
        <v>0</v>
      </c>
      <c r="S497" s="203">
        <f t="shared" si="296"/>
        <v>0</v>
      </c>
      <c r="T497" s="203">
        <f t="shared" si="297"/>
        <v>0</v>
      </c>
      <c r="U497" s="203">
        <f t="shared" si="298"/>
        <v>0</v>
      </c>
      <c r="V497" s="175">
        <f>IF(Q497&gt;0,VLOOKUP(Q497,Jahresfaktoren!$A$11:$B$24,2,),0)</f>
        <v>302</v>
      </c>
      <c r="W497" s="175">
        <f>IF(R497&gt;0,VLOOKUP(R497,Jahresfaktoren!$D$11:$E$24,2,),0)</f>
        <v>0</v>
      </c>
      <c r="X497" s="175">
        <f>IF(S497&gt;0,VLOOKUP(S497,Jahresfaktoren!$A$28:$B$29,2,),0)</f>
        <v>0</v>
      </c>
      <c r="Y497" s="175">
        <f>IF(T497&gt;0,VLOOKUP(T497,Jahresfaktoren!$A$28:$B$29,2,),0)</f>
        <v>0</v>
      </c>
      <c r="Z497" s="175">
        <f>IF(U497&gt;0,VLOOKUP(U497,Jahresfaktoren!$A$32:$B$33,2,),)</f>
        <v>0</v>
      </c>
      <c r="AA497" s="177">
        <f t="shared" si="278"/>
        <v>1497.92</v>
      </c>
      <c r="AB497" s="177" t="str">
        <f t="shared" si="279"/>
        <v/>
      </c>
      <c r="AC497" s="177" t="str">
        <f t="shared" si="280"/>
        <v/>
      </c>
      <c r="AD497" s="177" t="str">
        <f t="shared" si="281"/>
        <v/>
      </c>
      <c r="AE497" s="177" t="str">
        <f t="shared" si="282"/>
        <v/>
      </c>
      <c r="AF497" s="178">
        <f>IF(Q497&gt;0,VLOOKUP(H497,Leistungszahlen!$A$11:$C$158,3,),0)</f>
        <v>0</v>
      </c>
      <c r="AG497" s="178">
        <f>IF(R497&gt;0,VLOOKUP(H497,Leistungszahlen!$A$11:$F$158,6,),IF(T497&gt;0,VLOOKUP(H497,Leistungszahlen!$A$11:$F$158,6,),0))</f>
        <v>0</v>
      </c>
      <c r="AH497" s="179" t="e">
        <f t="shared" si="289"/>
        <v>#DIV/0!</v>
      </c>
      <c r="AI497" s="179">
        <f t="shared" si="290"/>
        <v>0</v>
      </c>
      <c r="AJ497" s="179">
        <f t="shared" si="291"/>
        <v>0</v>
      </c>
      <c r="AK497" s="179">
        <f t="shared" si="292"/>
        <v>0</v>
      </c>
      <c r="AL497" s="179">
        <f t="shared" si="293"/>
        <v>0</v>
      </c>
      <c r="AM497" s="180">
        <f>IF(L497=1,Stundensätze!$D$13,IF(L497=2,Stundensätze!$D$17,IF(L497=4,Stundensätze!$D$21,"")))</f>
        <v>0</v>
      </c>
      <c r="AN497" s="180">
        <f>IF(L497=1,Stundensätze!$D$15,IF(L497=2,Stundensätze!$D$19,IF(L497=4,Stundensätze!$D$23,"")))</f>
        <v>0</v>
      </c>
      <c r="AO497" s="180" t="e">
        <f t="shared" si="283"/>
        <v>#DIV/0!</v>
      </c>
      <c r="AP497" s="180">
        <f t="shared" si="284"/>
        <v>0</v>
      </c>
      <c r="AQ497" s="192" t="e">
        <f t="shared" si="285"/>
        <v>#DIV/0!</v>
      </c>
      <c r="AR497" s="192" t="e">
        <f t="shared" si="286"/>
        <v>#DIV/0!</v>
      </c>
      <c r="AS497" s="193" t="e">
        <f t="shared" si="287"/>
        <v>#DIV/0!</v>
      </c>
      <c r="AT497" s="258" t="str">
        <f>IF(K497=0,0,VLOOKUP(K497,Kostenstellen!A:B,2,FALSE))</f>
        <v xml:space="preserve">Rosentrittklinik         </v>
      </c>
      <c r="AU497" s="68" t="str">
        <f t="shared" si="299"/>
        <v>B</v>
      </c>
      <c r="AV497" s="68" t="str">
        <f t="shared" si="300"/>
        <v/>
      </c>
      <c r="AW497" s="68">
        <f>IF(AF497=0,0,VLOOKUP($H497,Leistungszahlen!$A$11:$H$158,4,FALSE))</f>
        <v>0</v>
      </c>
      <c r="AX497" s="68">
        <f>IF(AF497=0,0,VLOOKUP($H497,Leistungszahlen!$A$11:$H$158,5,FALSE))</f>
        <v>0</v>
      </c>
      <c r="AY497" s="68">
        <f>IF(AG497=0,0,VLOOKUP($H497,Leistungszahlen!$A$11:$H$158,6,FALSE))</f>
        <v>0</v>
      </c>
      <c r="AZ497" s="68">
        <f t="shared" si="301"/>
        <v>0</v>
      </c>
      <c r="BA497" s="68">
        <f t="shared" si="302"/>
        <v>0</v>
      </c>
      <c r="BC497" s="68">
        <f t="shared" si="288"/>
        <v>0</v>
      </c>
      <c r="BD497" s="285"/>
    </row>
    <row r="498" spans="1:56" s="68" customFormat="1" ht="22.5">
      <c r="A498" s="200"/>
      <c r="B498" s="200"/>
      <c r="C498" s="200" t="s">
        <v>354</v>
      </c>
      <c r="D498" s="200" t="s">
        <v>204</v>
      </c>
      <c r="E498" s="200" t="s">
        <v>370</v>
      </c>
      <c r="F498" s="200" t="s">
        <v>1138</v>
      </c>
      <c r="G498" s="200" t="s">
        <v>163</v>
      </c>
      <c r="H498" s="201" t="s">
        <v>287</v>
      </c>
      <c r="I498" s="202">
        <v>23.88</v>
      </c>
      <c r="J498" s="200" t="s">
        <v>560</v>
      </c>
      <c r="K498" s="176">
        <v>3</v>
      </c>
      <c r="L498" s="176">
        <v>1</v>
      </c>
      <c r="M498" s="176"/>
      <c r="N498" s="286">
        <v>3</v>
      </c>
      <c r="O498" s="286">
        <v>3</v>
      </c>
      <c r="P498" s="176"/>
      <c r="Q498" s="203">
        <f t="shared" si="294"/>
        <v>3</v>
      </c>
      <c r="R498" s="203">
        <f t="shared" si="295"/>
        <v>3</v>
      </c>
      <c r="S498" s="203">
        <f t="shared" si="296"/>
        <v>0</v>
      </c>
      <c r="T498" s="203">
        <f t="shared" si="297"/>
        <v>0</v>
      </c>
      <c r="U498" s="203">
        <f t="shared" si="298"/>
        <v>0</v>
      </c>
      <c r="V498" s="175">
        <f>IF(Q498&gt;0,VLOOKUP(Q498,Jahresfaktoren!$A$11:$B$24,2,),0)</f>
        <v>152</v>
      </c>
      <c r="W498" s="175">
        <f>IF(R498&gt;0,VLOOKUP(R498,Jahresfaktoren!$D$11:$E$24,2,),0)</f>
        <v>150</v>
      </c>
      <c r="X498" s="175">
        <f>IF(S498&gt;0,VLOOKUP(S498,Jahresfaktoren!$A$28:$B$29,2,),0)</f>
        <v>0</v>
      </c>
      <c r="Y498" s="175">
        <f>IF(T498&gt;0,VLOOKUP(T498,Jahresfaktoren!$A$28:$B$29,2,),0)</f>
        <v>0</v>
      </c>
      <c r="Z498" s="175">
        <f>IF(U498&gt;0,VLOOKUP(U498,Jahresfaktoren!$A$32:$B$33,2,),)</f>
        <v>0</v>
      </c>
      <c r="AA498" s="177">
        <f t="shared" si="278"/>
        <v>3629.7599999999998</v>
      </c>
      <c r="AB498" s="177">
        <f t="shared" si="279"/>
        <v>3582</v>
      </c>
      <c r="AC498" s="177" t="str">
        <f t="shared" si="280"/>
        <v/>
      </c>
      <c r="AD498" s="177" t="str">
        <f t="shared" si="281"/>
        <v/>
      </c>
      <c r="AE498" s="177" t="str">
        <f t="shared" si="282"/>
        <v/>
      </c>
      <c r="AF498" s="178">
        <f>IF(Q498&gt;0,VLOOKUP(H498,Leistungszahlen!$A$11:$C$158,3,),0)</f>
        <v>0</v>
      </c>
      <c r="AG498" s="178">
        <f>IF(R498&gt;0,VLOOKUP(H498,Leistungszahlen!$A$11:$F$158,6,),IF(T498&gt;0,VLOOKUP(H498,Leistungszahlen!$A$11:$F$158,6,),0))</f>
        <v>0</v>
      </c>
      <c r="AH498" s="179" t="e">
        <f t="shared" si="289"/>
        <v>#DIV/0!</v>
      </c>
      <c r="AI498" s="179" t="e">
        <f t="shared" si="290"/>
        <v>#DIV/0!</v>
      </c>
      <c r="AJ498" s="179">
        <f t="shared" si="291"/>
        <v>0</v>
      </c>
      <c r="AK498" s="179">
        <f t="shared" si="292"/>
        <v>0</v>
      </c>
      <c r="AL498" s="179">
        <f t="shared" si="293"/>
        <v>0</v>
      </c>
      <c r="AM498" s="180">
        <f>IF(L498=1,Stundensätze!$D$13,IF(L498=2,Stundensätze!$D$17,IF(L498=4,Stundensätze!$D$21,"")))</f>
        <v>0</v>
      </c>
      <c r="AN498" s="180">
        <f>IF(L498=1,Stundensätze!$D$15,IF(L498=2,Stundensätze!$D$19,IF(L498=4,Stundensätze!$D$23,"")))</f>
        <v>0</v>
      </c>
      <c r="AO498" s="180" t="e">
        <f t="shared" si="283"/>
        <v>#DIV/0!</v>
      </c>
      <c r="AP498" s="180">
        <f t="shared" si="284"/>
        <v>0</v>
      </c>
      <c r="AQ498" s="192" t="e">
        <f t="shared" si="285"/>
        <v>#DIV/0!</v>
      </c>
      <c r="AR498" s="192" t="e">
        <f t="shared" si="286"/>
        <v>#DIV/0!</v>
      </c>
      <c r="AS498" s="193" t="e">
        <f t="shared" si="287"/>
        <v>#DIV/0!</v>
      </c>
      <c r="AT498" s="258" t="str">
        <f>IF(K498=0,0,VLOOKUP(K498,Kostenstellen!A:B,2,FALSE))</f>
        <v xml:space="preserve">Rosentrittklinik         </v>
      </c>
      <c r="AU498" s="68" t="str">
        <f t="shared" si="299"/>
        <v>A1</v>
      </c>
      <c r="AV498" s="68" t="str">
        <f t="shared" si="300"/>
        <v>A1</v>
      </c>
      <c r="AW498" s="68">
        <f>IF(AF498=0,0,VLOOKUP($H498,Leistungszahlen!$A$11:$H$158,4,FALSE))</f>
        <v>0</v>
      </c>
      <c r="AX498" s="68">
        <f>IF(AF498=0,0,VLOOKUP($H498,Leistungszahlen!$A$11:$H$158,5,FALSE))</f>
        <v>0</v>
      </c>
      <c r="AY498" s="68">
        <f>IF(AG498=0,0,VLOOKUP($H498,Leistungszahlen!$A$11:$H$158,6,FALSE))</f>
        <v>0</v>
      </c>
      <c r="AZ498" s="68">
        <f t="shared" si="301"/>
        <v>0</v>
      </c>
      <c r="BA498" s="68">
        <f t="shared" si="302"/>
        <v>0</v>
      </c>
      <c r="BC498" s="68">
        <f t="shared" si="288"/>
        <v>0</v>
      </c>
      <c r="BD498" s="285"/>
    </row>
    <row r="499" spans="1:56" s="68" customFormat="1" ht="22.5">
      <c r="A499" s="200"/>
      <c r="B499" s="200"/>
      <c r="C499" s="200" t="s">
        <v>354</v>
      </c>
      <c r="D499" s="200" t="s">
        <v>204</v>
      </c>
      <c r="E499" s="200" t="s">
        <v>370</v>
      </c>
      <c r="F499" s="200" t="s">
        <v>1138</v>
      </c>
      <c r="G499" s="200" t="s">
        <v>265</v>
      </c>
      <c r="H499" s="201" t="s">
        <v>200</v>
      </c>
      <c r="I499" s="202">
        <v>4.96</v>
      </c>
      <c r="J499" s="200" t="s">
        <v>778</v>
      </c>
      <c r="K499" s="176">
        <v>3</v>
      </c>
      <c r="L499" s="176">
        <v>1</v>
      </c>
      <c r="M499" s="176"/>
      <c r="N499" s="286">
        <v>6</v>
      </c>
      <c r="O499" s="286"/>
      <c r="P499" s="176"/>
      <c r="Q499" s="203">
        <f t="shared" si="294"/>
        <v>6</v>
      </c>
      <c r="R499" s="203">
        <f t="shared" si="295"/>
        <v>0</v>
      </c>
      <c r="S499" s="203">
        <f t="shared" si="296"/>
        <v>0</v>
      </c>
      <c r="T499" s="203">
        <f t="shared" si="297"/>
        <v>0</v>
      </c>
      <c r="U499" s="203">
        <f t="shared" si="298"/>
        <v>0</v>
      </c>
      <c r="V499" s="175">
        <f>IF(Q499&gt;0,VLOOKUP(Q499,Jahresfaktoren!$A$11:$B$24,2,),0)</f>
        <v>302</v>
      </c>
      <c r="W499" s="175">
        <f>IF(R499&gt;0,VLOOKUP(R499,Jahresfaktoren!$D$11:$E$24,2,),0)</f>
        <v>0</v>
      </c>
      <c r="X499" s="175">
        <f>IF(S499&gt;0,VLOOKUP(S499,Jahresfaktoren!$A$28:$B$29,2,),0)</f>
        <v>0</v>
      </c>
      <c r="Y499" s="175">
        <f>IF(T499&gt;0,VLOOKUP(T499,Jahresfaktoren!$A$28:$B$29,2,),0)</f>
        <v>0</v>
      </c>
      <c r="Z499" s="175">
        <f>IF(U499&gt;0,VLOOKUP(U499,Jahresfaktoren!$A$32:$B$33,2,),)</f>
        <v>0</v>
      </c>
      <c r="AA499" s="177">
        <f t="shared" si="278"/>
        <v>1497.92</v>
      </c>
      <c r="AB499" s="177" t="str">
        <f t="shared" si="279"/>
        <v/>
      </c>
      <c r="AC499" s="177" t="str">
        <f t="shared" si="280"/>
        <v/>
      </c>
      <c r="AD499" s="177" t="str">
        <f t="shared" si="281"/>
        <v/>
      </c>
      <c r="AE499" s="177" t="str">
        <f t="shared" si="282"/>
        <v/>
      </c>
      <c r="AF499" s="178">
        <f>IF(Q499&gt;0,VLOOKUP(H499,Leistungszahlen!$A$11:$C$158,3,),0)</f>
        <v>0</v>
      </c>
      <c r="AG499" s="178">
        <f>IF(R499&gt;0,VLOOKUP(H499,Leistungszahlen!$A$11:$F$158,6,),IF(T499&gt;0,VLOOKUP(H499,Leistungszahlen!$A$11:$F$158,6,),0))</f>
        <v>0</v>
      </c>
      <c r="AH499" s="179" t="e">
        <f t="shared" si="289"/>
        <v>#DIV/0!</v>
      </c>
      <c r="AI499" s="179">
        <f t="shared" si="290"/>
        <v>0</v>
      </c>
      <c r="AJ499" s="179">
        <f t="shared" si="291"/>
        <v>0</v>
      </c>
      <c r="AK499" s="179">
        <f t="shared" si="292"/>
        <v>0</v>
      </c>
      <c r="AL499" s="179">
        <f t="shared" si="293"/>
        <v>0</v>
      </c>
      <c r="AM499" s="180">
        <f>IF(L499=1,Stundensätze!$D$13,IF(L499=2,Stundensätze!$D$17,IF(L499=4,Stundensätze!$D$21,"")))</f>
        <v>0</v>
      </c>
      <c r="AN499" s="180">
        <f>IF(L499=1,Stundensätze!$D$15,IF(L499=2,Stundensätze!$D$19,IF(L499=4,Stundensätze!$D$23,"")))</f>
        <v>0</v>
      </c>
      <c r="AO499" s="180" t="e">
        <f t="shared" si="283"/>
        <v>#DIV/0!</v>
      </c>
      <c r="AP499" s="180">
        <f t="shared" si="284"/>
        <v>0</v>
      </c>
      <c r="AQ499" s="192" t="e">
        <f t="shared" si="285"/>
        <v>#DIV/0!</v>
      </c>
      <c r="AR499" s="192" t="e">
        <f t="shared" si="286"/>
        <v>#DIV/0!</v>
      </c>
      <c r="AS499" s="193" t="e">
        <f t="shared" si="287"/>
        <v>#DIV/0!</v>
      </c>
      <c r="AT499" s="258" t="str">
        <f>IF(K499=0,0,VLOOKUP(K499,Kostenstellen!A:B,2,FALSE))</f>
        <v xml:space="preserve">Rosentrittklinik         </v>
      </c>
      <c r="AU499" s="68" t="str">
        <f t="shared" si="299"/>
        <v>B</v>
      </c>
      <c r="AV499" s="68" t="str">
        <f t="shared" si="300"/>
        <v/>
      </c>
      <c r="AW499" s="68">
        <f>IF(AF499=0,0,VLOOKUP($H499,Leistungszahlen!$A$11:$H$158,4,FALSE))</f>
        <v>0</v>
      </c>
      <c r="AX499" s="68">
        <f>IF(AF499=0,0,VLOOKUP($H499,Leistungszahlen!$A$11:$H$158,5,FALSE))</f>
        <v>0</v>
      </c>
      <c r="AY499" s="68">
        <f>IF(AG499=0,0,VLOOKUP($H499,Leistungszahlen!$A$11:$H$158,6,FALSE))</f>
        <v>0</v>
      </c>
      <c r="AZ499" s="68">
        <f t="shared" si="301"/>
        <v>0</v>
      </c>
      <c r="BA499" s="68">
        <f t="shared" si="302"/>
        <v>0</v>
      </c>
      <c r="BC499" s="68">
        <f t="shared" si="288"/>
        <v>0</v>
      </c>
      <c r="BD499" s="285"/>
    </row>
    <row r="500" spans="1:56" s="68" customFormat="1" ht="22.5">
      <c r="A500" s="200"/>
      <c r="B500" s="200"/>
      <c r="C500" s="200" t="s">
        <v>354</v>
      </c>
      <c r="D500" s="200" t="s">
        <v>204</v>
      </c>
      <c r="E500" s="200" t="s">
        <v>370</v>
      </c>
      <c r="F500" s="200" t="s">
        <v>1139</v>
      </c>
      <c r="G500" s="200" t="s">
        <v>163</v>
      </c>
      <c r="H500" s="201" t="s">
        <v>288</v>
      </c>
      <c r="I500" s="202">
        <v>24.77</v>
      </c>
      <c r="J500" s="200" t="s">
        <v>560</v>
      </c>
      <c r="K500" s="176">
        <v>3</v>
      </c>
      <c r="L500" s="176">
        <v>1</v>
      </c>
      <c r="M500" s="176"/>
      <c r="N500" s="286">
        <v>3</v>
      </c>
      <c r="O500" s="286">
        <v>3</v>
      </c>
      <c r="P500" s="176"/>
      <c r="Q500" s="203">
        <f t="shared" si="294"/>
        <v>3</v>
      </c>
      <c r="R500" s="203">
        <f t="shared" si="295"/>
        <v>3</v>
      </c>
      <c r="S500" s="203">
        <f t="shared" si="296"/>
        <v>0</v>
      </c>
      <c r="T500" s="203">
        <f t="shared" si="297"/>
        <v>0</v>
      </c>
      <c r="U500" s="203">
        <f t="shared" si="298"/>
        <v>0</v>
      </c>
      <c r="V500" s="175">
        <f>IF(Q500&gt;0,VLOOKUP(Q500,Jahresfaktoren!$A$11:$B$24,2,),0)</f>
        <v>152</v>
      </c>
      <c r="W500" s="175">
        <f>IF(R500&gt;0,VLOOKUP(R500,Jahresfaktoren!$D$11:$E$24,2,),0)</f>
        <v>150</v>
      </c>
      <c r="X500" s="175">
        <f>IF(S500&gt;0,VLOOKUP(S500,Jahresfaktoren!$A$28:$B$29,2,),0)</f>
        <v>0</v>
      </c>
      <c r="Y500" s="175">
        <f>IF(T500&gt;0,VLOOKUP(T500,Jahresfaktoren!$A$28:$B$29,2,),0)</f>
        <v>0</v>
      </c>
      <c r="Z500" s="175">
        <f>IF(U500&gt;0,VLOOKUP(U500,Jahresfaktoren!$A$32:$B$33,2,),)</f>
        <v>0</v>
      </c>
      <c r="AA500" s="177">
        <f t="shared" si="278"/>
        <v>3765.04</v>
      </c>
      <c r="AB500" s="177">
        <f t="shared" si="279"/>
        <v>3715.5</v>
      </c>
      <c r="AC500" s="177" t="str">
        <f t="shared" si="280"/>
        <v/>
      </c>
      <c r="AD500" s="177" t="str">
        <f t="shared" si="281"/>
        <v/>
      </c>
      <c r="AE500" s="177" t="str">
        <f t="shared" si="282"/>
        <v/>
      </c>
      <c r="AF500" s="178">
        <f>IF(Q500&gt;0,VLOOKUP(H500,Leistungszahlen!$A$11:$C$158,3,),0)</f>
        <v>0</v>
      </c>
      <c r="AG500" s="178">
        <f>IF(R500&gt;0,VLOOKUP(H500,Leistungszahlen!$A$11:$F$158,6,),IF(T500&gt;0,VLOOKUP(H500,Leistungszahlen!$A$11:$F$158,6,),0))</f>
        <v>0</v>
      </c>
      <c r="AH500" s="179" t="e">
        <f t="shared" si="289"/>
        <v>#DIV/0!</v>
      </c>
      <c r="AI500" s="179" t="e">
        <f t="shared" si="290"/>
        <v>#DIV/0!</v>
      </c>
      <c r="AJ500" s="179">
        <f t="shared" si="291"/>
        <v>0</v>
      </c>
      <c r="AK500" s="179">
        <f t="shared" si="292"/>
        <v>0</v>
      </c>
      <c r="AL500" s="179">
        <f t="shared" si="293"/>
        <v>0</v>
      </c>
      <c r="AM500" s="180">
        <f>IF(L500=1,Stundensätze!$D$13,IF(L500=2,Stundensätze!$D$17,IF(L500=4,Stundensätze!$D$21,"")))</f>
        <v>0</v>
      </c>
      <c r="AN500" s="180">
        <f>IF(L500=1,Stundensätze!$D$15,IF(L500=2,Stundensätze!$D$19,IF(L500=4,Stundensätze!$D$23,"")))</f>
        <v>0</v>
      </c>
      <c r="AO500" s="180" t="e">
        <f t="shared" si="283"/>
        <v>#DIV/0!</v>
      </c>
      <c r="AP500" s="180">
        <f t="shared" si="284"/>
        <v>0</v>
      </c>
      <c r="AQ500" s="192" t="e">
        <f t="shared" si="285"/>
        <v>#DIV/0!</v>
      </c>
      <c r="AR500" s="192" t="e">
        <f t="shared" si="286"/>
        <v>#DIV/0!</v>
      </c>
      <c r="AS500" s="193" t="e">
        <f t="shared" si="287"/>
        <v>#DIV/0!</v>
      </c>
      <c r="AT500" s="258" t="str">
        <f>IF(K500=0,0,VLOOKUP(K500,Kostenstellen!A:B,2,FALSE))</f>
        <v xml:space="preserve">Rosentrittklinik         </v>
      </c>
      <c r="AU500" s="68" t="str">
        <f t="shared" si="299"/>
        <v>A2</v>
      </c>
      <c r="AV500" s="68" t="str">
        <f t="shared" si="300"/>
        <v>A2</v>
      </c>
      <c r="AW500" s="68">
        <f>IF(AF500=0,0,VLOOKUP($H500,Leistungszahlen!$A$11:$H$158,4,FALSE))</f>
        <v>0</v>
      </c>
      <c r="AX500" s="68">
        <f>IF(AF500=0,0,VLOOKUP($H500,Leistungszahlen!$A$11:$H$158,5,FALSE))</f>
        <v>0</v>
      </c>
      <c r="AY500" s="68">
        <f>IF(AG500=0,0,VLOOKUP($H500,Leistungszahlen!$A$11:$H$158,6,FALSE))</f>
        <v>0</v>
      </c>
      <c r="AZ500" s="68">
        <f t="shared" si="301"/>
        <v>0</v>
      </c>
      <c r="BA500" s="68">
        <f t="shared" si="302"/>
        <v>0</v>
      </c>
      <c r="BC500" s="68">
        <f t="shared" si="288"/>
        <v>0</v>
      </c>
      <c r="BD500" s="285"/>
    </row>
    <row r="501" spans="1:56" s="68" customFormat="1" ht="22.5">
      <c r="A501" s="200"/>
      <c r="B501" s="200"/>
      <c r="C501" s="200" t="s">
        <v>354</v>
      </c>
      <c r="D501" s="200" t="s">
        <v>204</v>
      </c>
      <c r="E501" s="200" t="s">
        <v>370</v>
      </c>
      <c r="F501" s="200" t="s">
        <v>1139</v>
      </c>
      <c r="G501" s="200" t="s">
        <v>265</v>
      </c>
      <c r="H501" s="201" t="s">
        <v>200</v>
      </c>
      <c r="I501" s="202">
        <v>4.7300000000000004</v>
      </c>
      <c r="J501" s="200" t="s">
        <v>778</v>
      </c>
      <c r="K501" s="176">
        <v>3</v>
      </c>
      <c r="L501" s="176">
        <v>1</v>
      </c>
      <c r="M501" s="176"/>
      <c r="N501" s="286">
        <v>6</v>
      </c>
      <c r="O501" s="286"/>
      <c r="P501" s="176"/>
      <c r="Q501" s="203">
        <f t="shared" si="294"/>
        <v>6</v>
      </c>
      <c r="R501" s="203">
        <f t="shared" si="295"/>
        <v>0</v>
      </c>
      <c r="S501" s="203">
        <f t="shared" si="296"/>
        <v>0</v>
      </c>
      <c r="T501" s="203">
        <f t="shared" si="297"/>
        <v>0</v>
      </c>
      <c r="U501" s="203">
        <f t="shared" si="298"/>
        <v>0</v>
      </c>
      <c r="V501" s="175">
        <f>IF(Q501&gt;0,VLOOKUP(Q501,Jahresfaktoren!$A$11:$B$24,2,),0)</f>
        <v>302</v>
      </c>
      <c r="W501" s="175">
        <f>IF(R501&gt;0,VLOOKUP(R501,Jahresfaktoren!$D$11:$E$24,2,),0)</f>
        <v>0</v>
      </c>
      <c r="X501" s="175">
        <f>IF(S501&gt;0,VLOOKUP(S501,Jahresfaktoren!$A$28:$B$29,2,),0)</f>
        <v>0</v>
      </c>
      <c r="Y501" s="175">
        <f>IF(T501&gt;0,VLOOKUP(T501,Jahresfaktoren!$A$28:$B$29,2,),0)</f>
        <v>0</v>
      </c>
      <c r="Z501" s="175">
        <f>IF(U501&gt;0,VLOOKUP(U501,Jahresfaktoren!$A$32:$B$33,2,),)</f>
        <v>0</v>
      </c>
      <c r="AA501" s="177">
        <f t="shared" ref="AA501:AA562" si="303">IF(Q501&gt;0,V501*I501,"")</f>
        <v>1428.46</v>
      </c>
      <c r="AB501" s="177" t="str">
        <f t="shared" ref="AB501:AB562" si="304">IF(R501&gt;0,W501*I501,"")</f>
        <v/>
      </c>
      <c r="AC501" s="177" t="str">
        <f t="shared" ref="AC501:AC562" si="305">IF(S501&gt;0,X501*I501,"")</f>
        <v/>
      </c>
      <c r="AD501" s="177" t="str">
        <f t="shared" ref="AD501:AD562" si="306">IF(T501&gt;0,Y501*I501,"")</f>
        <v/>
      </c>
      <c r="AE501" s="177" t="str">
        <f t="shared" ref="AE501:AE562" si="307">IF(U501&gt;0,Z501*I501,"")</f>
        <v/>
      </c>
      <c r="AF501" s="178">
        <f>IF(Q501&gt;0,VLOOKUP(H501,Leistungszahlen!$A$11:$C$158,3,),0)</f>
        <v>0</v>
      </c>
      <c r="AG501" s="178">
        <f>IF(R501&gt;0,VLOOKUP(H501,Leistungszahlen!$A$11:$F$158,6,),IF(T501&gt;0,VLOOKUP(H501,Leistungszahlen!$A$11:$F$158,6,),0))</f>
        <v>0</v>
      </c>
      <c r="AH501" s="179" t="e">
        <f t="shared" si="289"/>
        <v>#DIV/0!</v>
      </c>
      <c r="AI501" s="179">
        <f t="shared" si="290"/>
        <v>0</v>
      </c>
      <c r="AJ501" s="179">
        <f t="shared" si="291"/>
        <v>0</v>
      </c>
      <c r="AK501" s="179">
        <f t="shared" si="292"/>
        <v>0</v>
      </c>
      <c r="AL501" s="179">
        <f t="shared" si="293"/>
        <v>0</v>
      </c>
      <c r="AM501" s="180">
        <f>IF(L501=1,Stundensätze!$D$13,IF(L501=2,Stundensätze!$D$17,IF(L501=4,Stundensätze!$D$21,"")))</f>
        <v>0</v>
      </c>
      <c r="AN501" s="180">
        <f>IF(L501=1,Stundensätze!$D$15,IF(L501=2,Stundensätze!$D$19,IF(L501=4,Stundensätze!$D$23,"")))</f>
        <v>0</v>
      </c>
      <c r="AO501" s="180" t="e">
        <f t="shared" ref="AO501:AO562" si="308">IF(OR(Q501&gt;0,R501&gt;0),((AH501+AI501)*AM501),0)</f>
        <v>#DIV/0!</v>
      </c>
      <c r="AP501" s="180">
        <f t="shared" ref="AP501:AP562" si="309">IF(OR(S501&gt;0,T501&gt;0,U501&gt;0),((AJ501+AK501+AL501)*AN501),0)</f>
        <v>0</v>
      </c>
      <c r="AQ501" s="192" t="e">
        <f t="shared" ref="AQ501:AQ562" si="310">IF(I501&gt;0,AP501+AO501,"")</f>
        <v>#DIV/0!</v>
      </c>
      <c r="AR501" s="192" t="e">
        <f t="shared" ref="AR501:AR562" si="311">IF(I501&gt;0,AQ501/12,"")</f>
        <v>#DIV/0!</v>
      </c>
      <c r="AS501" s="193" t="e">
        <f t="shared" ref="AS501:AS562" si="312">IF(OR(Q501&gt;0,R501&gt;0,S501&gt;0,T501&gt;0,U501&gt;0),(SUM(AH501:AL501)),0)</f>
        <v>#DIV/0!</v>
      </c>
      <c r="AT501" s="258" t="str">
        <f>IF(K501=0,0,VLOOKUP(K501,Kostenstellen!A:B,2,FALSE))</f>
        <v xml:space="preserve">Rosentrittklinik         </v>
      </c>
      <c r="AU501" s="68" t="str">
        <f t="shared" si="299"/>
        <v>B</v>
      </c>
      <c r="AV501" s="68" t="str">
        <f t="shared" si="300"/>
        <v/>
      </c>
      <c r="AW501" s="68">
        <f>IF(AF501=0,0,VLOOKUP($H501,Leistungszahlen!$A$11:$H$158,4,FALSE))</f>
        <v>0</v>
      </c>
      <c r="AX501" s="68">
        <f>IF(AF501=0,0,VLOOKUP($H501,Leistungszahlen!$A$11:$H$158,5,FALSE))</f>
        <v>0</v>
      </c>
      <c r="AY501" s="68">
        <f>IF(AG501=0,0,VLOOKUP($H501,Leistungszahlen!$A$11:$H$158,6,FALSE))</f>
        <v>0</v>
      </c>
      <c r="AZ501" s="68">
        <f t="shared" si="301"/>
        <v>0</v>
      </c>
      <c r="BA501" s="68">
        <f t="shared" si="302"/>
        <v>0</v>
      </c>
      <c r="BC501" s="68">
        <f t="shared" ref="BC501:BC562" si="313">IF(BA501&gt;0,"Die Leistungswerte sind unter- oder überschritten",0)</f>
        <v>0</v>
      </c>
      <c r="BD501" s="285"/>
    </row>
    <row r="502" spans="1:56" s="68" customFormat="1" ht="22.5">
      <c r="A502" s="200"/>
      <c r="B502" s="200"/>
      <c r="C502" s="200" t="s">
        <v>354</v>
      </c>
      <c r="D502" s="200" t="s">
        <v>204</v>
      </c>
      <c r="E502" s="200" t="s">
        <v>370</v>
      </c>
      <c r="F502" s="200" t="s">
        <v>1139</v>
      </c>
      <c r="G502" s="200" t="s">
        <v>118</v>
      </c>
      <c r="H502" s="201" t="s">
        <v>221</v>
      </c>
      <c r="I502" s="202">
        <v>7.1</v>
      </c>
      <c r="J502" s="200" t="s">
        <v>560</v>
      </c>
      <c r="K502" s="176">
        <v>3</v>
      </c>
      <c r="L502" s="176">
        <v>1</v>
      </c>
      <c r="M502" s="176">
        <v>0</v>
      </c>
      <c r="N502" s="286">
        <v>1</v>
      </c>
      <c r="O502" s="286"/>
      <c r="P502" s="176"/>
      <c r="Q502" s="203">
        <f t="shared" si="294"/>
        <v>1</v>
      </c>
      <c r="R502" s="203">
        <f t="shared" si="295"/>
        <v>0</v>
      </c>
      <c r="S502" s="203">
        <f t="shared" si="296"/>
        <v>0</v>
      </c>
      <c r="T502" s="203">
        <f t="shared" si="297"/>
        <v>0</v>
      </c>
      <c r="U502" s="203">
        <f t="shared" si="298"/>
        <v>0</v>
      </c>
      <c r="V502" s="175">
        <f>IF(Q502&gt;0,VLOOKUP(Q502,Jahresfaktoren!$A$11:$B$24,2,),0)</f>
        <v>52</v>
      </c>
      <c r="W502" s="175">
        <f>IF(R502&gt;0,VLOOKUP(R502,Jahresfaktoren!$D$11:$E$24,2,),0)</f>
        <v>0</v>
      </c>
      <c r="X502" s="175">
        <f>IF(S502&gt;0,VLOOKUP(S502,Jahresfaktoren!$A$28:$B$29,2,),0)</f>
        <v>0</v>
      </c>
      <c r="Y502" s="175">
        <f>IF(T502&gt;0,VLOOKUP(T502,Jahresfaktoren!$A$28:$B$29,2,),0)</f>
        <v>0</v>
      </c>
      <c r="Z502" s="175">
        <f>IF(U502&gt;0,VLOOKUP(U502,Jahresfaktoren!$A$32:$B$33,2,),)</f>
        <v>0</v>
      </c>
      <c r="AA502" s="177">
        <f t="shared" si="303"/>
        <v>369.2</v>
      </c>
      <c r="AB502" s="177" t="str">
        <f t="shared" si="304"/>
        <v/>
      </c>
      <c r="AC502" s="177" t="str">
        <f t="shared" si="305"/>
        <v/>
      </c>
      <c r="AD502" s="177" t="str">
        <f t="shared" si="306"/>
        <v/>
      </c>
      <c r="AE502" s="177" t="str">
        <f t="shared" si="307"/>
        <v/>
      </c>
      <c r="AF502" s="178">
        <f>IF(Q502&gt;0,VLOOKUP(H502,Leistungszahlen!$A$11:$C$158,3,),0)</f>
        <v>0</v>
      </c>
      <c r="AG502" s="178">
        <f>IF(R502&gt;0,VLOOKUP(H502,Leistungszahlen!$A$11:$F$158,6,),IF(T502&gt;0,VLOOKUP(H502,Leistungszahlen!$A$11:$F$158,6,),0))</f>
        <v>0</v>
      </c>
      <c r="AH502" s="179" t="e">
        <f t="shared" si="289"/>
        <v>#DIV/0!</v>
      </c>
      <c r="AI502" s="179">
        <f t="shared" si="290"/>
        <v>0</v>
      </c>
      <c r="AJ502" s="179">
        <f t="shared" si="291"/>
        <v>0</v>
      </c>
      <c r="AK502" s="179">
        <f t="shared" si="292"/>
        <v>0</v>
      </c>
      <c r="AL502" s="179">
        <f t="shared" si="293"/>
        <v>0</v>
      </c>
      <c r="AM502" s="180">
        <f>IF(L502=1,Stundensätze!$D$13,IF(L502=2,Stundensätze!$D$17,IF(L502=4,Stundensätze!$D$21,"")))</f>
        <v>0</v>
      </c>
      <c r="AN502" s="180">
        <f>IF(L502=1,Stundensätze!$D$15,IF(L502=2,Stundensätze!$D$19,IF(L502=4,Stundensätze!$D$23,"")))</f>
        <v>0</v>
      </c>
      <c r="AO502" s="180" t="e">
        <f t="shared" si="308"/>
        <v>#DIV/0!</v>
      </c>
      <c r="AP502" s="180">
        <f t="shared" si="309"/>
        <v>0</v>
      </c>
      <c r="AQ502" s="192" t="e">
        <f t="shared" si="310"/>
        <v>#DIV/0!</v>
      </c>
      <c r="AR502" s="192" t="e">
        <f t="shared" si="311"/>
        <v>#DIV/0!</v>
      </c>
      <c r="AS502" s="193" t="e">
        <f t="shared" si="312"/>
        <v>#DIV/0!</v>
      </c>
      <c r="AT502" s="258" t="str">
        <f>IF(K502=0,0,VLOOKUP(K502,Kostenstellen!A:B,2,FALSE))</f>
        <v xml:space="preserve">Rosentrittklinik         </v>
      </c>
      <c r="AU502" s="68" t="str">
        <f t="shared" si="299"/>
        <v>Z</v>
      </c>
      <c r="AV502" s="68" t="str">
        <f t="shared" si="300"/>
        <v/>
      </c>
      <c r="AW502" s="68">
        <f>IF(AF502=0,0,VLOOKUP($H502,Leistungszahlen!$A$11:$H$158,4,FALSE))</f>
        <v>0</v>
      </c>
      <c r="AX502" s="68">
        <f>IF(AF502=0,0,VLOOKUP($H502,Leistungszahlen!$A$11:$H$158,5,FALSE))</f>
        <v>0</v>
      </c>
      <c r="AY502" s="68">
        <f>IF(AG502=0,0,VLOOKUP($H502,Leistungszahlen!$A$11:$H$158,6,FALSE))</f>
        <v>0</v>
      </c>
      <c r="AZ502" s="68">
        <f t="shared" si="301"/>
        <v>0</v>
      </c>
      <c r="BA502" s="68">
        <f t="shared" si="302"/>
        <v>0</v>
      </c>
      <c r="BC502" s="68">
        <f t="shared" si="313"/>
        <v>0</v>
      </c>
      <c r="BD502" s="285"/>
    </row>
    <row r="503" spans="1:56" s="68" customFormat="1" ht="22.5">
      <c r="A503" s="200"/>
      <c r="B503" s="200"/>
      <c r="C503" s="200" t="s">
        <v>354</v>
      </c>
      <c r="D503" s="200" t="s">
        <v>204</v>
      </c>
      <c r="E503" s="200" t="s">
        <v>370</v>
      </c>
      <c r="F503" s="200" t="s">
        <v>1140</v>
      </c>
      <c r="G503" s="200" t="s">
        <v>163</v>
      </c>
      <c r="H503" s="201" t="s">
        <v>288</v>
      </c>
      <c r="I503" s="202">
        <v>24.77</v>
      </c>
      <c r="J503" s="200" t="s">
        <v>560</v>
      </c>
      <c r="K503" s="176">
        <v>3</v>
      </c>
      <c r="L503" s="176">
        <v>1</v>
      </c>
      <c r="M503" s="176"/>
      <c r="N503" s="286">
        <v>3</v>
      </c>
      <c r="O503" s="286">
        <v>3</v>
      </c>
      <c r="P503" s="176"/>
      <c r="Q503" s="203">
        <f t="shared" si="294"/>
        <v>3</v>
      </c>
      <c r="R503" s="203">
        <f t="shared" si="295"/>
        <v>3</v>
      </c>
      <c r="S503" s="203">
        <f t="shared" si="296"/>
        <v>0</v>
      </c>
      <c r="T503" s="203">
        <f t="shared" si="297"/>
        <v>0</v>
      </c>
      <c r="U503" s="203">
        <f t="shared" si="298"/>
        <v>0</v>
      </c>
      <c r="V503" s="175">
        <f>IF(Q503&gt;0,VLOOKUP(Q503,Jahresfaktoren!$A$11:$B$24,2,),0)</f>
        <v>152</v>
      </c>
      <c r="W503" s="175">
        <f>IF(R503&gt;0,VLOOKUP(R503,Jahresfaktoren!$D$11:$E$24,2,),0)</f>
        <v>150</v>
      </c>
      <c r="X503" s="175">
        <f>IF(S503&gt;0,VLOOKUP(S503,Jahresfaktoren!$A$28:$B$29,2,),0)</f>
        <v>0</v>
      </c>
      <c r="Y503" s="175">
        <f>IF(T503&gt;0,VLOOKUP(T503,Jahresfaktoren!$A$28:$B$29,2,),0)</f>
        <v>0</v>
      </c>
      <c r="Z503" s="175">
        <f>IF(U503&gt;0,VLOOKUP(U503,Jahresfaktoren!$A$32:$B$33,2,),)</f>
        <v>0</v>
      </c>
      <c r="AA503" s="177">
        <f t="shared" si="303"/>
        <v>3765.04</v>
      </c>
      <c r="AB503" s="177">
        <f t="shared" si="304"/>
        <v>3715.5</v>
      </c>
      <c r="AC503" s="177" t="str">
        <f t="shared" si="305"/>
        <v/>
      </c>
      <c r="AD503" s="177" t="str">
        <f t="shared" si="306"/>
        <v/>
      </c>
      <c r="AE503" s="177" t="str">
        <f t="shared" si="307"/>
        <v/>
      </c>
      <c r="AF503" s="178">
        <f>IF(Q503&gt;0,VLOOKUP(H503,Leistungszahlen!$A$11:$C$158,3,),0)</f>
        <v>0</v>
      </c>
      <c r="AG503" s="178">
        <f>IF(R503&gt;0,VLOOKUP(H503,Leistungszahlen!$A$11:$F$158,6,),IF(T503&gt;0,VLOOKUP(H503,Leistungszahlen!$A$11:$F$158,6,),0))</f>
        <v>0</v>
      </c>
      <c r="AH503" s="179" t="e">
        <f t="shared" si="289"/>
        <v>#DIV/0!</v>
      </c>
      <c r="AI503" s="179" t="e">
        <f t="shared" si="290"/>
        <v>#DIV/0!</v>
      </c>
      <c r="AJ503" s="179">
        <f t="shared" si="291"/>
        <v>0</v>
      </c>
      <c r="AK503" s="179">
        <f t="shared" si="292"/>
        <v>0</v>
      </c>
      <c r="AL503" s="179">
        <f t="shared" si="293"/>
        <v>0</v>
      </c>
      <c r="AM503" s="180">
        <f>IF(L503=1,Stundensätze!$D$13,IF(L503=2,Stundensätze!$D$17,IF(L503=4,Stundensätze!$D$21,"")))</f>
        <v>0</v>
      </c>
      <c r="AN503" s="180">
        <f>IF(L503=1,Stundensätze!$D$15,IF(L503=2,Stundensätze!$D$19,IF(L503=4,Stundensätze!$D$23,"")))</f>
        <v>0</v>
      </c>
      <c r="AO503" s="180" t="e">
        <f t="shared" si="308"/>
        <v>#DIV/0!</v>
      </c>
      <c r="AP503" s="180">
        <f t="shared" si="309"/>
        <v>0</v>
      </c>
      <c r="AQ503" s="192" t="e">
        <f t="shared" si="310"/>
        <v>#DIV/0!</v>
      </c>
      <c r="AR503" s="192" t="e">
        <f t="shared" si="311"/>
        <v>#DIV/0!</v>
      </c>
      <c r="AS503" s="193" t="e">
        <f t="shared" si="312"/>
        <v>#DIV/0!</v>
      </c>
      <c r="AT503" s="258" t="str">
        <f>IF(K503=0,0,VLOOKUP(K503,Kostenstellen!A:B,2,FALSE))</f>
        <v xml:space="preserve">Rosentrittklinik         </v>
      </c>
      <c r="AU503" s="68" t="str">
        <f t="shared" si="299"/>
        <v>A2</v>
      </c>
      <c r="AV503" s="68" t="str">
        <f t="shared" si="300"/>
        <v>A2</v>
      </c>
      <c r="AW503" s="68">
        <f>IF(AF503=0,0,VLOOKUP($H503,Leistungszahlen!$A$11:$H$158,4,FALSE))</f>
        <v>0</v>
      </c>
      <c r="AX503" s="68">
        <f>IF(AF503=0,0,VLOOKUP($H503,Leistungszahlen!$A$11:$H$158,5,FALSE))</f>
        <v>0</v>
      </c>
      <c r="AY503" s="68">
        <f>IF(AG503=0,0,VLOOKUP($H503,Leistungszahlen!$A$11:$H$158,6,FALSE))</f>
        <v>0</v>
      </c>
      <c r="AZ503" s="68">
        <f t="shared" si="301"/>
        <v>0</v>
      </c>
      <c r="BA503" s="68">
        <f t="shared" si="302"/>
        <v>0</v>
      </c>
      <c r="BC503" s="68">
        <f t="shared" si="313"/>
        <v>0</v>
      </c>
      <c r="BD503" s="285"/>
    </row>
    <row r="504" spans="1:56" s="68" customFormat="1" ht="22.5">
      <c r="A504" s="200"/>
      <c r="B504" s="200"/>
      <c r="C504" s="200" t="s">
        <v>354</v>
      </c>
      <c r="D504" s="200" t="s">
        <v>204</v>
      </c>
      <c r="E504" s="200" t="s">
        <v>370</v>
      </c>
      <c r="F504" s="200" t="s">
        <v>1140</v>
      </c>
      <c r="G504" s="200" t="s">
        <v>265</v>
      </c>
      <c r="H504" s="201" t="s">
        <v>200</v>
      </c>
      <c r="I504" s="202">
        <v>4.7300000000000004</v>
      </c>
      <c r="J504" s="200" t="s">
        <v>778</v>
      </c>
      <c r="K504" s="176">
        <v>3</v>
      </c>
      <c r="L504" s="176">
        <v>1</v>
      </c>
      <c r="M504" s="176"/>
      <c r="N504" s="286">
        <v>6</v>
      </c>
      <c r="O504" s="286"/>
      <c r="P504" s="176"/>
      <c r="Q504" s="203">
        <f t="shared" si="294"/>
        <v>6</v>
      </c>
      <c r="R504" s="203">
        <f t="shared" si="295"/>
        <v>0</v>
      </c>
      <c r="S504" s="203">
        <f t="shared" si="296"/>
        <v>0</v>
      </c>
      <c r="T504" s="203">
        <f t="shared" si="297"/>
        <v>0</v>
      </c>
      <c r="U504" s="203">
        <f t="shared" si="298"/>
        <v>0</v>
      </c>
      <c r="V504" s="175">
        <f>IF(Q504&gt;0,VLOOKUP(Q504,Jahresfaktoren!$A$11:$B$24,2,),0)</f>
        <v>302</v>
      </c>
      <c r="W504" s="175">
        <f>IF(R504&gt;0,VLOOKUP(R504,Jahresfaktoren!$D$11:$E$24,2,),0)</f>
        <v>0</v>
      </c>
      <c r="X504" s="175">
        <f>IF(S504&gt;0,VLOOKUP(S504,Jahresfaktoren!$A$28:$B$29,2,),0)</f>
        <v>0</v>
      </c>
      <c r="Y504" s="175">
        <f>IF(T504&gt;0,VLOOKUP(T504,Jahresfaktoren!$A$28:$B$29,2,),0)</f>
        <v>0</v>
      </c>
      <c r="Z504" s="175">
        <f>IF(U504&gt;0,VLOOKUP(U504,Jahresfaktoren!$A$32:$B$33,2,),)</f>
        <v>0</v>
      </c>
      <c r="AA504" s="177">
        <f t="shared" si="303"/>
        <v>1428.46</v>
      </c>
      <c r="AB504" s="177" t="str">
        <f t="shared" si="304"/>
        <v/>
      </c>
      <c r="AC504" s="177" t="str">
        <f t="shared" si="305"/>
        <v/>
      </c>
      <c r="AD504" s="177" t="str">
        <f t="shared" si="306"/>
        <v/>
      </c>
      <c r="AE504" s="177" t="str">
        <f t="shared" si="307"/>
        <v/>
      </c>
      <c r="AF504" s="178">
        <f>IF(Q504&gt;0,VLOOKUP(H504,Leistungszahlen!$A$11:$C$158,3,),0)</f>
        <v>0</v>
      </c>
      <c r="AG504" s="178">
        <f>IF(R504&gt;0,VLOOKUP(H504,Leistungszahlen!$A$11:$F$158,6,),IF(T504&gt;0,VLOOKUP(H504,Leistungszahlen!$A$11:$F$158,6,),0))</f>
        <v>0</v>
      </c>
      <c r="AH504" s="179" t="e">
        <f t="shared" si="289"/>
        <v>#DIV/0!</v>
      </c>
      <c r="AI504" s="179">
        <f t="shared" si="290"/>
        <v>0</v>
      </c>
      <c r="AJ504" s="179">
        <f t="shared" si="291"/>
        <v>0</v>
      </c>
      <c r="AK504" s="179">
        <f t="shared" si="292"/>
        <v>0</v>
      </c>
      <c r="AL504" s="179">
        <f t="shared" si="293"/>
        <v>0</v>
      </c>
      <c r="AM504" s="180">
        <f>IF(L504=1,Stundensätze!$D$13,IF(L504=2,Stundensätze!$D$17,IF(L504=4,Stundensätze!$D$21,"")))</f>
        <v>0</v>
      </c>
      <c r="AN504" s="180">
        <f>IF(L504=1,Stundensätze!$D$15,IF(L504=2,Stundensätze!$D$19,IF(L504=4,Stundensätze!$D$23,"")))</f>
        <v>0</v>
      </c>
      <c r="AO504" s="180" t="e">
        <f t="shared" si="308"/>
        <v>#DIV/0!</v>
      </c>
      <c r="AP504" s="180">
        <f t="shared" si="309"/>
        <v>0</v>
      </c>
      <c r="AQ504" s="192" t="e">
        <f t="shared" si="310"/>
        <v>#DIV/0!</v>
      </c>
      <c r="AR504" s="192" t="e">
        <f t="shared" si="311"/>
        <v>#DIV/0!</v>
      </c>
      <c r="AS504" s="193" t="e">
        <f t="shared" si="312"/>
        <v>#DIV/0!</v>
      </c>
      <c r="AT504" s="258" t="str">
        <f>IF(K504=0,0,VLOOKUP(K504,Kostenstellen!A:B,2,FALSE))</f>
        <v xml:space="preserve">Rosentrittklinik         </v>
      </c>
      <c r="AU504" s="68" t="str">
        <f t="shared" si="299"/>
        <v>B</v>
      </c>
      <c r="AV504" s="68" t="str">
        <f t="shared" si="300"/>
        <v/>
      </c>
      <c r="AW504" s="68">
        <f>IF(AF504=0,0,VLOOKUP($H504,Leistungszahlen!$A$11:$H$158,4,FALSE))</f>
        <v>0</v>
      </c>
      <c r="AX504" s="68">
        <f>IF(AF504=0,0,VLOOKUP($H504,Leistungszahlen!$A$11:$H$158,5,FALSE))</f>
        <v>0</v>
      </c>
      <c r="AY504" s="68">
        <f>IF(AG504=0,0,VLOOKUP($H504,Leistungszahlen!$A$11:$H$158,6,FALSE))</f>
        <v>0</v>
      </c>
      <c r="AZ504" s="68">
        <f t="shared" si="301"/>
        <v>0</v>
      </c>
      <c r="BA504" s="68">
        <f t="shared" si="302"/>
        <v>0</v>
      </c>
      <c r="BC504" s="68">
        <f t="shared" si="313"/>
        <v>0</v>
      </c>
      <c r="BD504" s="285"/>
    </row>
    <row r="505" spans="1:56" s="68" customFormat="1" ht="22.5">
      <c r="A505" s="200"/>
      <c r="B505" s="200"/>
      <c r="C505" s="200" t="s">
        <v>354</v>
      </c>
      <c r="D505" s="200" t="s">
        <v>204</v>
      </c>
      <c r="E505" s="200" t="s">
        <v>370</v>
      </c>
      <c r="F505" s="200" t="s">
        <v>1140</v>
      </c>
      <c r="G505" s="200" t="s">
        <v>118</v>
      </c>
      <c r="H505" s="201" t="s">
        <v>221</v>
      </c>
      <c r="I505" s="202">
        <v>7.1</v>
      </c>
      <c r="J505" s="200" t="s">
        <v>560</v>
      </c>
      <c r="K505" s="176">
        <v>3</v>
      </c>
      <c r="L505" s="176">
        <v>1</v>
      </c>
      <c r="M505" s="176">
        <v>0</v>
      </c>
      <c r="N505" s="286">
        <v>1</v>
      </c>
      <c r="O505" s="286"/>
      <c r="P505" s="176"/>
      <c r="Q505" s="203">
        <f t="shared" si="294"/>
        <v>1</v>
      </c>
      <c r="R505" s="203">
        <f t="shared" si="295"/>
        <v>0</v>
      </c>
      <c r="S505" s="203">
        <f t="shared" si="296"/>
        <v>0</v>
      </c>
      <c r="T505" s="203">
        <f t="shared" si="297"/>
        <v>0</v>
      </c>
      <c r="U505" s="203">
        <f t="shared" si="298"/>
        <v>0</v>
      </c>
      <c r="V505" s="175">
        <f>IF(Q505&gt;0,VLOOKUP(Q505,Jahresfaktoren!$A$11:$B$24,2,),0)</f>
        <v>52</v>
      </c>
      <c r="W505" s="175">
        <f>IF(R505&gt;0,VLOOKUP(R505,Jahresfaktoren!$D$11:$E$24,2,),0)</f>
        <v>0</v>
      </c>
      <c r="X505" s="175">
        <f>IF(S505&gt;0,VLOOKUP(S505,Jahresfaktoren!$A$28:$B$29,2,),0)</f>
        <v>0</v>
      </c>
      <c r="Y505" s="175">
        <f>IF(T505&gt;0,VLOOKUP(T505,Jahresfaktoren!$A$28:$B$29,2,),0)</f>
        <v>0</v>
      </c>
      <c r="Z505" s="175">
        <f>IF(U505&gt;0,VLOOKUP(U505,Jahresfaktoren!$A$32:$B$33,2,),)</f>
        <v>0</v>
      </c>
      <c r="AA505" s="177">
        <f t="shared" si="303"/>
        <v>369.2</v>
      </c>
      <c r="AB505" s="177" t="str">
        <f t="shared" si="304"/>
        <v/>
      </c>
      <c r="AC505" s="177" t="str">
        <f t="shared" si="305"/>
        <v/>
      </c>
      <c r="AD505" s="177" t="str">
        <f t="shared" si="306"/>
        <v/>
      </c>
      <c r="AE505" s="177" t="str">
        <f t="shared" si="307"/>
        <v/>
      </c>
      <c r="AF505" s="178">
        <f>IF(Q505&gt;0,VLOOKUP(H505,Leistungszahlen!$A$11:$C$158,3,),0)</f>
        <v>0</v>
      </c>
      <c r="AG505" s="178">
        <f>IF(R505&gt;0,VLOOKUP(H505,Leistungszahlen!$A$11:$F$158,6,),IF(T505&gt;0,VLOOKUP(H505,Leistungszahlen!$A$11:$F$158,6,),0))</f>
        <v>0</v>
      </c>
      <c r="AH505" s="179" t="e">
        <f t="shared" si="289"/>
        <v>#DIV/0!</v>
      </c>
      <c r="AI505" s="179">
        <f t="shared" si="290"/>
        <v>0</v>
      </c>
      <c r="AJ505" s="179">
        <f t="shared" si="291"/>
        <v>0</v>
      </c>
      <c r="AK505" s="179">
        <f t="shared" si="292"/>
        <v>0</v>
      </c>
      <c r="AL505" s="179">
        <f t="shared" si="293"/>
        <v>0</v>
      </c>
      <c r="AM505" s="180">
        <f>IF(L505=1,Stundensätze!$D$13,IF(L505=2,Stundensätze!$D$17,IF(L505=4,Stundensätze!$D$21,"")))</f>
        <v>0</v>
      </c>
      <c r="AN505" s="180">
        <f>IF(L505=1,Stundensätze!$D$15,IF(L505=2,Stundensätze!$D$19,IF(L505=4,Stundensätze!$D$23,"")))</f>
        <v>0</v>
      </c>
      <c r="AO505" s="180" t="e">
        <f t="shared" si="308"/>
        <v>#DIV/0!</v>
      </c>
      <c r="AP505" s="180">
        <f t="shared" si="309"/>
        <v>0</v>
      </c>
      <c r="AQ505" s="192" t="e">
        <f t="shared" si="310"/>
        <v>#DIV/0!</v>
      </c>
      <c r="AR505" s="192" t="e">
        <f t="shared" si="311"/>
        <v>#DIV/0!</v>
      </c>
      <c r="AS505" s="193" t="e">
        <f t="shared" si="312"/>
        <v>#DIV/0!</v>
      </c>
      <c r="AT505" s="258" t="str">
        <f>IF(K505=0,0,VLOOKUP(K505,Kostenstellen!A:B,2,FALSE))</f>
        <v xml:space="preserve">Rosentrittklinik         </v>
      </c>
      <c r="AU505" s="68" t="str">
        <f t="shared" si="299"/>
        <v>Z</v>
      </c>
      <c r="AV505" s="68" t="str">
        <f t="shared" si="300"/>
        <v/>
      </c>
      <c r="AW505" s="68">
        <f>IF(AF505=0,0,VLOOKUP($H505,Leistungszahlen!$A$11:$H$158,4,FALSE))</f>
        <v>0</v>
      </c>
      <c r="AX505" s="68">
        <f>IF(AF505=0,0,VLOOKUP($H505,Leistungszahlen!$A$11:$H$158,5,FALSE))</f>
        <v>0</v>
      </c>
      <c r="AY505" s="68">
        <f>IF(AG505=0,0,VLOOKUP($H505,Leistungszahlen!$A$11:$H$158,6,FALSE))</f>
        <v>0</v>
      </c>
      <c r="AZ505" s="68">
        <f t="shared" si="301"/>
        <v>0</v>
      </c>
      <c r="BA505" s="68">
        <f t="shared" si="302"/>
        <v>0</v>
      </c>
      <c r="BC505" s="68">
        <f t="shared" si="313"/>
        <v>0</v>
      </c>
      <c r="BD505" s="285"/>
    </row>
    <row r="506" spans="1:56" s="68" customFormat="1" ht="22.5">
      <c r="A506" s="200"/>
      <c r="B506" s="200"/>
      <c r="C506" s="200" t="s">
        <v>354</v>
      </c>
      <c r="D506" s="200" t="s">
        <v>204</v>
      </c>
      <c r="E506" s="200" t="s">
        <v>370</v>
      </c>
      <c r="F506" s="200" t="s">
        <v>1119</v>
      </c>
      <c r="G506" s="200" t="s">
        <v>163</v>
      </c>
      <c r="H506" s="201" t="s">
        <v>287</v>
      </c>
      <c r="I506" s="202">
        <v>23.88</v>
      </c>
      <c r="J506" s="200" t="s">
        <v>560</v>
      </c>
      <c r="K506" s="176">
        <v>3</v>
      </c>
      <c r="L506" s="176">
        <v>1</v>
      </c>
      <c r="M506" s="176"/>
      <c r="N506" s="286">
        <v>3</v>
      </c>
      <c r="O506" s="286">
        <v>3</v>
      </c>
      <c r="P506" s="176"/>
      <c r="Q506" s="203">
        <f t="shared" si="294"/>
        <v>3</v>
      </c>
      <c r="R506" s="203">
        <f t="shared" si="295"/>
        <v>3</v>
      </c>
      <c r="S506" s="203">
        <f t="shared" si="296"/>
        <v>0</v>
      </c>
      <c r="T506" s="203">
        <f t="shared" si="297"/>
        <v>0</v>
      </c>
      <c r="U506" s="203">
        <f t="shared" si="298"/>
        <v>0</v>
      </c>
      <c r="V506" s="175">
        <f>IF(Q506&gt;0,VLOOKUP(Q506,Jahresfaktoren!$A$11:$B$24,2,),0)</f>
        <v>152</v>
      </c>
      <c r="W506" s="175">
        <f>IF(R506&gt;0,VLOOKUP(R506,Jahresfaktoren!$D$11:$E$24,2,),0)</f>
        <v>150</v>
      </c>
      <c r="X506" s="175">
        <f>IF(S506&gt;0,VLOOKUP(S506,Jahresfaktoren!$A$28:$B$29,2,),0)</f>
        <v>0</v>
      </c>
      <c r="Y506" s="175">
        <f>IF(T506&gt;0,VLOOKUP(T506,Jahresfaktoren!$A$28:$B$29,2,),0)</f>
        <v>0</v>
      </c>
      <c r="Z506" s="175">
        <f>IF(U506&gt;0,VLOOKUP(U506,Jahresfaktoren!$A$32:$B$33,2,),)</f>
        <v>0</v>
      </c>
      <c r="AA506" s="177">
        <f t="shared" si="303"/>
        <v>3629.7599999999998</v>
      </c>
      <c r="AB506" s="177">
        <f t="shared" si="304"/>
        <v>3582</v>
      </c>
      <c r="AC506" s="177" t="str">
        <f t="shared" si="305"/>
        <v/>
      </c>
      <c r="AD506" s="177" t="str">
        <f t="shared" si="306"/>
        <v/>
      </c>
      <c r="AE506" s="177" t="str">
        <f t="shared" si="307"/>
        <v/>
      </c>
      <c r="AF506" s="178">
        <f>IF(Q506&gt;0,VLOOKUP(H506,Leistungszahlen!$A$11:$C$158,3,),0)</f>
        <v>0</v>
      </c>
      <c r="AG506" s="178">
        <f>IF(R506&gt;0,VLOOKUP(H506,Leistungszahlen!$A$11:$F$158,6,),IF(T506&gt;0,VLOOKUP(H506,Leistungszahlen!$A$11:$F$158,6,),0))</f>
        <v>0</v>
      </c>
      <c r="AH506" s="179" t="e">
        <f t="shared" si="289"/>
        <v>#DIV/0!</v>
      </c>
      <c r="AI506" s="179" t="e">
        <f t="shared" si="290"/>
        <v>#DIV/0!</v>
      </c>
      <c r="AJ506" s="179">
        <f t="shared" si="291"/>
        <v>0</v>
      </c>
      <c r="AK506" s="179">
        <f t="shared" si="292"/>
        <v>0</v>
      </c>
      <c r="AL506" s="179">
        <f t="shared" si="293"/>
        <v>0</v>
      </c>
      <c r="AM506" s="180">
        <f>IF(L506=1,Stundensätze!$D$13,IF(L506=2,Stundensätze!$D$17,IF(L506=4,Stundensätze!$D$21,"")))</f>
        <v>0</v>
      </c>
      <c r="AN506" s="180">
        <f>IF(L506=1,Stundensätze!$D$15,IF(L506=2,Stundensätze!$D$19,IF(L506=4,Stundensätze!$D$23,"")))</f>
        <v>0</v>
      </c>
      <c r="AO506" s="180" t="e">
        <f t="shared" si="308"/>
        <v>#DIV/0!</v>
      </c>
      <c r="AP506" s="180">
        <f t="shared" si="309"/>
        <v>0</v>
      </c>
      <c r="AQ506" s="192" t="e">
        <f t="shared" si="310"/>
        <v>#DIV/0!</v>
      </c>
      <c r="AR506" s="192" t="e">
        <f t="shared" si="311"/>
        <v>#DIV/0!</v>
      </c>
      <c r="AS506" s="193" t="e">
        <f t="shared" si="312"/>
        <v>#DIV/0!</v>
      </c>
      <c r="AT506" s="258" t="str">
        <f>IF(K506=0,0,VLOOKUP(K506,Kostenstellen!A:B,2,FALSE))</f>
        <v xml:space="preserve">Rosentrittklinik         </v>
      </c>
      <c r="AU506" s="68" t="str">
        <f t="shared" si="299"/>
        <v>A1</v>
      </c>
      <c r="AV506" s="68" t="str">
        <f t="shared" si="300"/>
        <v>A1</v>
      </c>
      <c r="AW506" s="68">
        <f>IF(AF506=0,0,VLOOKUP($H506,Leistungszahlen!$A$11:$H$158,4,FALSE))</f>
        <v>0</v>
      </c>
      <c r="AX506" s="68">
        <f>IF(AF506=0,0,VLOOKUP($H506,Leistungszahlen!$A$11:$H$158,5,FALSE))</f>
        <v>0</v>
      </c>
      <c r="AY506" s="68">
        <f>IF(AG506=0,0,VLOOKUP($H506,Leistungszahlen!$A$11:$H$158,6,FALSE))</f>
        <v>0</v>
      </c>
      <c r="AZ506" s="68">
        <f t="shared" si="301"/>
        <v>0</v>
      </c>
      <c r="BA506" s="68">
        <f t="shared" si="302"/>
        <v>0</v>
      </c>
      <c r="BC506" s="68">
        <f t="shared" si="313"/>
        <v>0</v>
      </c>
      <c r="BD506" s="285"/>
    </row>
    <row r="507" spans="1:56" s="68" customFormat="1" ht="22.5">
      <c r="A507" s="200"/>
      <c r="B507" s="200"/>
      <c r="C507" s="200" t="s">
        <v>354</v>
      </c>
      <c r="D507" s="200" t="s">
        <v>204</v>
      </c>
      <c r="E507" s="200" t="s">
        <v>370</v>
      </c>
      <c r="F507" s="200" t="s">
        <v>1141</v>
      </c>
      <c r="G507" s="200" t="s">
        <v>265</v>
      </c>
      <c r="H507" s="201" t="s">
        <v>200</v>
      </c>
      <c r="I507" s="202">
        <v>4.96</v>
      </c>
      <c r="J507" s="200" t="s">
        <v>778</v>
      </c>
      <c r="K507" s="176">
        <v>3</v>
      </c>
      <c r="L507" s="176">
        <v>1</v>
      </c>
      <c r="M507" s="176"/>
      <c r="N507" s="286">
        <v>6</v>
      </c>
      <c r="O507" s="286"/>
      <c r="P507" s="176"/>
      <c r="Q507" s="203">
        <f t="shared" si="294"/>
        <v>6</v>
      </c>
      <c r="R507" s="203">
        <f t="shared" si="295"/>
        <v>0</v>
      </c>
      <c r="S507" s="203">
        <f t="shared" si="296"/>
        <v>0</v>
      </c>
      <c r="T507" s="203">
        <f t="shared" si="297"/>
        <v>0</v>
      </c>
      <c r="U507" s="203">
        <f t="shared" si="298"/>
        <v>0</v>
      </c>
      <c r="V507" s="175">
        <f>IF(Q507&gt;0,VLOOKUP(Q507,Jahresfaktoren!$A$11:$B$24,2,),0)</f>
        <v>302</v>
      </c>
      <c r="W507" s="175">
        <f>IF(R507&gt;0,VLOOKUP(R507,Jahresfaktoren!$D$11:$E$24,2,),0)</f>
        <v>0</v>
      </c>
      <c r="X507" s="175">
        <f>IF(S507&gt;0,VLOOKUP(S507,Jahresfaktoren!$A$28:$B$29,2,),0)</f>
        <v>0</v>
      </c>
      <c r="Y507" s="175">
        <f>IF(T507&gt;0,VLOOKUP(T507,Jahresfaktoren!$A$28:$B$29,2,),0)</f>
        <v>0</v>
      </c>
      <c r="Z507" s="175">
        <f>IF(U507&gt;0,VLOOKUP(U507,Jahresfaktoren!$A$32:$B$33,2,),)</f>
        <v>0</v>
      </c>
      <c r="AA507" s="177">
        <f t="shared" si="303"/>
        <v>1497.92</v>
      </c>
      <c r="AB507" s="177" t="str">
        <f t="shared" si="304"/>
        <v/>
      </c>
      <c r="AC507" s="177" t="str">
        <f t="shared" si="305"/>
        <v/>
      </c>
      <c r="AD507" s="177" t="str">
        <f t="shared" si="306"/>
        <v/>
      </c>
      <c r="AE507" s="177" t="str">
        <f t="shared" si="307"/>
        <v/>
      </c>
      <c r="AF507" s="178">
        <f>IF(Q507&gt;0,VLOOKUP(H507,Leistungszahlen!$A$11:$C$158,3,),0)</f>
        <v>0</v>
      </c>
      <c r="AG507" s="178">
        <f>IF(R507&gt;0,VLOOKUP(H507,Leistungszahlen!$A$11:$F$158,6,),IF(T507&gt;0,VLOOKUP(H507,Leistungszahlen!$A$11:$F$158,6,),0))</f>
        <v>0</v>
      </c>
      <c r="AH507" s="179" t="e">
        <f t="shared" si="289"/>
        <v>#DIV/0!</v>
      </c>
      <c r="AI507" s="179">
        <f t="shared" si="290"/>
        <v>0</v>
      </c>
      <c r="AJ507" s="179">
        <f t="shared" si="291"/>
        <v>0</v>
      </c>
      <c r="AK507" s="179">
        <f t="shared" si="292"/>
        <v>0</v>
      </c>
      <c r="AL507" s="179">
        <f t="shared" si="293"/>
        <v>0</v>
      </c>
      <c r="AM507" s="180">
        <f>IF(L507=1,Stundensätze!$D$13,IF(L507=2,Stundensätze!$D$17,IF(L507=4,Stundensätze!$D$21,"")))</f>
        <v>0</v>
      </c>
      <c r="AN507" s="180">
        <f>IF(L507=1,Stundensätze!$D$15,IF(L507=2,Stundensätze!$D$19,IF(L507=4,Stundensätze!$D$23,"")))</f>
        <v>0</v>
      </c>
      <c r="AO507" s="180" t="e">
        <f t="shared" si="308"/>
        <v>#DIV/0!</v>
      </c>
      <c r="AP507" s="180">
        <f t="shared" si="309"/>
        <v>0</v>
      </c>
      <c r="AQ507" s="192" t="e">
        <f t="shared" si="310"/>
        <v>#DIV/0!</v>
      </c>
      <c r="AR507" s="192" t="e">
        <f t="shared" si="311"/>
        <v>#DIV/0!</v>
      </c>
      <c r="AS507" s="193" t="e">
        <f t="shared" si="312"/>
        <v>#DIV/0!</v>
      </c>
      <c r="AT507" s="258" t="str">
        <f>IF(K507=0,0,VLOOKUP(K507,Kostenstellen!A:B,2,FALSE))</f>
        <v xml:space="preserve">Rosentrittklinik         </v>
      </c>
      <c r="AU507" s="68" t="str">
        <f t="shared" si="299"/>
        <v>B</v>
      </c>
      <c r="AV507" s="68" t="str">
        <f t="shared" si="300"/>
        <v/>
      </c>
      <c r="AW507" s="68">
        <f>IF(AF507=0,0,VLOOKUP($H507,Leistungszahlen!$A$11:$H$158,4,FALSE))</f>
        <v>0</v>
      </c>
      <c r="AX507" s="68">
        <f>IF(AF507=0,0,VLOOKUP($H507,Leistungszahlen!$A$11:$H$158,5,FALSE))</f>
        <v>0</v>
      </c>
      <c r="AY507" s="68">
        <f>IF(AG507=0,0,VLOOKUP($H507,Leistungszahlen!$A$11:$H$158,6,FALSE))</f>
        <v>0</v>
      </c>
      <c r="AZ507" s="68">
        <f t="shared" si="301"/>
        <v>0</v>
      </c>
      <c r="BA507" s="68">
        <f t="shared" si="302"/>
        <v>0</v>
      </c>
      <c r="BC507" s="68">
        <f t="shared" si="313"/>
        <v>0</v>
      </c>
      <c r="BD507" s="285"/>
    </row>
    <row r="508" spans="1:56" s="68" customFormat="1" ht="22.5">
      <c r="A508" s="200"/>
      <c r="B508" s="200"/>
      <c r="C508" s="200" t="s">
        <v>354</v>
      </c>
      <c r="D508" s="200" t="s">
        <v>204</v>
      </c>
      <c r="E508" s="200" t="s">
        <v>370</v>
      </c>
      <c r="F508" s="200" t="s">
        <v>1142</v>
      </c>
      <c r="G508" s="200" t="s">
        <v>163</v>
      </c>
      <c r="H508" s="201" t="s">
        <v>287</v>
      </c>
      <c r="I508" s="202">
        <v>23.88</v>
      </c>
      <c r="J508" s="200" t="s">
        <v>560</v>
      </c>
      <c r="K508" s="176">
        <v>3</v>
      </c>
      <c r="L508" s="176">
        <v>1</v>
      </c>
      <c r="M508" s="176"/>
      <c r="N508" s="286">
        <v>3</v>
      </c>
      <c r="O508" s="286">
        <v>3</v>
      </c>
      <c r="P508" s="176"/>
      <c r="Q508" s="203">
        <f t="shared" si="294"/>
        <v>3</v>
      </c>
      <c r="R508" s="203">
        <f t="shared" si="295"/>
        <v>3</v>
      </c>
      <c r="S508" s="203">
        <f t="shared" si="296"/>
        <v>0</v>
      </c>
      <c r="T508" s="203">
        <f t="shared" si="297"/>
        <v>0</v>
      </c>
      <c r="U508" s="203">
        <f t="shared" si="298"/>
        <v>0</v>
      </c>
      <c r="V508" s="175">
        <f>IF(Q508&gt;0,VLOOKUP(Q508,Jahresfaktoren!$A$11:$B$24,2,),0)</f>
        <v>152</v>
      </c>
      <c r="W508" s="175">
        <f>IF(R508&gt;0,VLOOKUP(R508,Jahresfaktoren!$D$11:$E$24,2,),0)</f>
        <v>150</v>
      </c>
      <c r="X508" s="175">
        <f>IF(S508&gt;0,VLOOKUP(S508,Jahresfaktoren!$A$28:$B$29,2,),0)</f>
        <v>0</v>
      </c>
      <c r="Y508" s="175">
        <f>IF(T508&gt;0,VLOOKUP(T508,Jahresfaktoren!$A$28:$B$29,2,),0)</f>
        <v>0</v>
      </c>
      <c r="Z508" s="175">
        <f>IF(U508&gt;0,VLOOKUP(U508,Jahresfaktoren!$A$32:$B$33,2,),)</f>
        <v>0</v>
      </c>
      <c r="AA508" s="177">
        <f t="shared" si="303"/>
        <v>3629.7599999999998</v>
      </c>
      <c r="AB508" s="177">
        <f t="shared" si="304"/>
        <v>3582</v>
      </c>
      <c r="AC508" s="177" t="str">
        <f t="shared" si="305"/>
        <v/>
      </c>
      <c r="AD508" s="177" t="str">
        <f t="shared" si="306"/>
        <v/>
      </c>
      <c r="AE508" s="177" t="str">
        <f t="shared" si="307"/>
        <v/>
      </c>
      <c r="AF508" s="178">
        <f>IF(Q508&gt;0,VLOOKUP(H508,Leistungszahlen!$A$11:$C$158,3,),0)</f>
        <v>0</v>
      </c>
      <c r="AG508" s="178">
        <f>IF(R508&gt;0,VLOOKUP(H508,Leistungszahlen!$A$11:$F$158,6,),IF(T508&gt;0,VLOOKUP(H508,Leistungszahlen!$A$11:$F$158,6,),0))</f>
        <v>0</v>
      </c>
      <c r="AH508" s="179" t="e">
        <f t="shared" si="289"/>
        <v>#DIV/0!</v>
      </c>
      <c r="AI508" s="179" t="e">
        <f t="shared" si="290"/>
        <v>#DIV/0!</v>
      </c>
      <c r="AJ508" s="179">
        <f t="shared" si="291"/>
        <v>0</v>
      </c>
      <c r="AK508" s="179">
        <f t="shared" si="292"/>
        <v>0</v>
      </c>
      <c r="AL508" s="179">
        <f t="shared" si="293"/>
        <v>0</v>
      </c>
      <c r="AM508" s="180">
        <f>IF(L508=1,Stundensätze!$D$13,IF(L508=2,Stundensätze!$D$17,IF(L508=4,Stundensätze!$D$21,"")))</f>
        <v>0</v>
      </c>
      <c r="AN508" s="180">
        <f>IF(L508=1,Stundensätze!$D$15,IF(L508=2,Stundensätze!$D$19,IF(L508=4,Stundensätze!$D$23,"")))</f>
        <v>0</v>
      </c>
      <c r="AO508" s="180" t="e">
        <f t="shared" si="308"/>
        <v>#DIV/0!</v>
      </c>
      <c r="AP508" s="180">
        <f t="shared" si="309"/>
        <v>0</v>
      </c>
      <c r="AQ508" s="192" t="e">
        <f t="shared" si="310"/>
        <v>#DIV/0!</v>
      </c>
      <c r="AR508" s="192" t="e">
        <f t="shared" si="311"/>
        <v>#DIV/0!</v>
      </c>
      <c r="AS508" s="193" t="e">
        <f t="shared" si="312"/>
        <v>#DIV/0!</v>
      </c>
      <c r="AT508" s="258" t="str">
        <f>IF(K508=0,0,VLOOKUP(K508,Kostenstellen!A:B,2,FALSE))</f>
        <v xml:space="preserve">Rosentrittklinik         </v>
      </c>
      <c r="AU508" s="68" t="str">
        <f t="shared" si="299"/>
        <v>A1</v>
      </c>
      <c r="AV508" s="68" t="str">
        <f t="shared" si="300"/>
        <v>A1</v>
      </c>
      <c r="AW508" s="68">
        <f>IF(AF508=0,0,VLOOKUP($H508,Leistungszahlen!$A$11:$H$158,4,FALSE))</f>
        <v>0</v>
      </c>
      <c r="AX508" s="68">
        <f>IF(AF508=0,0,VLOOKUP($H508,Leistungszahlen!$A$11:$H$158,5,FALSE))</f>
        <v>0</v>
      </c>
      <c r="AY508" s="68">
        <f>IF(AG508=0,0,VLOOKUP($H508,Leistungszahlen!$A$11:$H$158,6,FALSE))</f>
        <v>0</v>
      </c>
      <c r="AZ508" s="68">
        <f t="shared" si="301"/>
        <v>0</v>
      </c>
      <c r="BA508" s="68">
        <f t="shared" si="302"/>
        <v>0</v>
      </c>
      <c r="BC508" s="68">
        <f t="shared" si="313"/>
        <v>0</v>
      </c>
      <c r="BD508" s="285"/>
    </row>
    <row r="509" spans="1:56" s="68" customFormat="1" ht="22.5">
      <c r="A509" s="200"/>
      <c r="B509" s="200"/>
      <c r="C509" s="200" t="s">
        <v>354</v>
      </c>
      <c r="D509" s="200" t="s">
        <v>204</v>
      </c>
      <c r="E509" s="200" t="s">
        <v>370</v>
      </c>
      <c r="F509" s="200" t="s">
        <v>1142</v>
      </c>
      <c r="G509" s="200" t="s">
        <v>265</v>
      </c>
      <c r="H509" s="201" t="s">
        <v>200</v>
      </c>
      <c r="I509" s="202">
        <v>4.96</v>
      </c>
      <c r="J509" s="200" t="s">
        <v>778</v>
      </c>
      <c r="K509" s="176">
        <v>3</v>
      </c>
      <c r="L509" s="176">
        <v>1</v>
      </c>
      <c r="M509" s="176"/>
      <c r="N509" s="286">
        <v>6</v>
      </c>
      <c r="O509" s="286"/>
      <c r="P509" s="176"/>
      <c r="Q509" s="203">
        <f t="shared" si="294"/>
        <v>6</v>
      </c>
      <c r="R509" s="203">
        <f t="shared" si="295"/>
        <v>0</v>
      </c>
      <c r="S509" s="203">
        <f t="shared" si="296"/>
        <v>0</v>
      </c>
      <c r="T509" s="203">
        <f t="shared" si="297"/>
        <v>0</v>
      </c>
      <c r="U509" s="203">
        <f t="shared" si="298"/>
        <v>0</v>
      </c>
      <c r="V509" s="175">
        <f>IF(Q509&gt;0,VLOOKUP(Q509,Jahresfaktoren!$A$11:$B$24,2,),0)</f>
        <v>302</v>
      </c>
      <c r="W509" s="175">
        <f>IF(R509&gt;0,VLOOKUP(R509,Jahresfaktoren!$D$11:$E$24,2,),0)</f>
        <v>0</v>
      </c>
      <c r="X509" s="175">
        <f>IF(S509&gt;0,VLOOKUP(S509,Jahresfaktoren!$A$28:$B$29,2,),0)</f>
        <v>0</v>
      </c>
      <c r="Y509" s="175">
        <f>IF(T509&gt;0,VLOOKUP(T509,Jahresfaktoren!$A$28:$B$29,2,),0)</f>
        <v>0</v>
      </c>
      <c r="Z509" s="175">
        <f>IF(U509&gt;0,VLOOKUP(U509,Jahresfaktoren!$A$32:$B$33,2,),)</f>
        <v>0</v>
      </c>
      <c r="AA509" s="177">
        <f t="shared" si="303"/>
        <v>1497.92</v>
      </c>
      <c r="AB509" s="177" t="str">
        <f t="shared" si="304"/>
        <v/>
      </c>
      <c r="AC509" s="177" t="str">
        <f t="shared" si="305"/>
        <v/>
      </c>
      <c r="AD509" s="177" t="str">
        <f t="shared" si="306"/>
        <v/>
      </c>
      <c r="AE509" s="177" t="str">
        <f t="shared" si="307"/>
        <v/>
      </c>
      <c r="AF509" s="178">
        <f>IF(Q509&gt;0,VLOOKUP(H509,Leistungszahlen!$A$11:$C$158,3,),0)</f>
        <v>0</v>
      </c>
      <c r="AG509" s="178">
        <f>IF(R509&gt;0,VLOOKUP(H509,Leistungszahlen!$A$11:$F$158,6,),IF(T509&gt;0,VLOOKUP(H509,Leistungszahlen!$A$11:$F$158,6,),0))</f>
        <v>0</v>
      </c>
      <c r="AH509" s="179" t="e">
        <f t="shared" si="289"/>
        <v>#DIV/0!</v>
      </c>
      <c r="AI509" s="179">
        <f t="shared" si="290"/>
        <v>0</v>
      </c>
      <c r="AJ509" s="179">
        <f t="shared" si="291"/>
        <v>0</v>
      </c>
      <c r="AK509" s="179">
        <f t="shared" si="292"/>
        <v>0</v>
      </c>
      <c r="AL509" s="179">
        <f t="shared" si="293"/>
        <v>0</v>
      </c>
      <c r="AM509" s="180">
        <f>IF(L509=1,Stundensätze!$D$13,IF(L509=2,Stundensätze!$D$17,IF(L509=4,Stundensätze!$D$21,"")))</f>
        <v>0</v>
      </c>
      <c r="AN509" s="180">
        <f>IF(L509=1,Stundensätze!$D$15,IF(L509=2,Stundensätze!$D$19,IF(L509=4,Stundensätze!$D$23,"")))</f>
        <v>0</v>
      </c>
      <c r="AO509" s="180" t="e">
        <f t="shared" si="308"/>
        <v>#DIV/0!</v>
      </c>
      <c r="AP509" s="180">
        <f t="shared" si="309"/>
        <v>0</v>
      </c>
      <c r="AQ509" s="192" t="e">
        <f t="shared" si="310"/>
        <v>#DIV/0!</v>
      </c>
      <c r="AR509" s="192" t="e">
        <f t="shared" si="311"/>
        <v>#DIV/0!</v>
      </c>
      <c r="AS509" s="193" t="e">
        <f t="shared" si="312"/>
        <v>#DIV/0!</v>
      </c>
      <c r="AT509" s="258" t="str">
        <f>IF(K509=0,0,VLOOKUP(K509,Kostenstellen!A:B,2,FALSE))</f>
        <v xml:space="preserve">Rosentrittklinik         </v>
      </c>
      <c r="AU509" s="68" t="str">
        <f t="shared" si="299"/>
        <v>B</v>
      </c>
      <c r="AV509" s="68" t="str">
        <f t="shared" si="300"/>
        <v/>
      </c>
      <c r="AW509" s="68">
        <f>IF(AF509=0,0,VLOOKUP($H509,Leistungszahlen!$A$11:$H$158,4,FALSE))</f>
        <v>0</v>
      </c>
      <c r="AX509" s="68">
        <f>IF(AF509=0,0,VLOOKUP($H509,Leistungszahlen!$A$11:$H$158,5,FALSE))</f>
        <v>0</v>
      </c>
      <c r="AY509" s="68">
        <f>IF(AG509=0,0,VLOOKUP($H509,Leistungszahlen!$A$11:$H$158,6,FALSE))</f>
        <v>0</v>
      </c>
      <c r="AZ509" s="68">
        <f t="shared" si="301"/>
        <v>0</v>
      </c>
      <c r="BA509" s="68">
        <f t="shared" si="302"/>
        <v>0</v>
      </c>
      <c r="BC509" s="68">
        <f t="shared" si="313"/>
        <v>0</v>
      </c>
      <c r="BD509" s="285"/>
    </row>
    <row r="510" spans="1:56" s="68" customFormat="1" ht="22.5">
      <c r="A510" s="200"/>
      <c r="B510" s="200"/>
      <c r="C510" s="200" t="s">
        <v>354</v>
      </c>
      <c r="D510" s="200" t="s">
        <v>204</v>
      </c>
      <c r="E510" s="200" t="s">
        <v>370</v>
      </c>
      <c r="F510" s="200" t="s">
        <v>1143</v>
      </c>
      <c r="G510" s="200" t="s">
        <v>163</v>
      </c>
      <c r="H510" s="201" t="s">
        <v>287</v>
      </c>
      <c r="I510" s="202">
        <v>23.88</v>
      </c>
      <c r="J510" s="200" t="s">
        <v>560</v>
      </c>
      <c r="K510" s="176">
        <v>3</v>
      </c>
      <c r="L510" s="176">
        <v>1</v>
      </c>
      <c r="M510" s="176"/>
      <c r="N510" s="286">
        <v>3</v>
      </c>
      <c r="O510" s="286">
        <v>3</v>
      </c>
      <c r="P510" s="176"/>
      <c r="Q510" s="203">
        <f t="shared" si="294"/>
        <v>3</v>
      </c>
      <c r="R510" s="203">
        <f t="shared" si="295"/>
        <v>3</v>
      </c>
      <c r="S510" s="203">
        <f t="shared" si="296"/>
        <v>0</v>
      </c>
      <c r="T510" s="203">
        <f t="shared" si="297"/>
        <v>0</v>
      </c>
      <c r="U510" s="203">
        <f t="shared" si="298"/>
        <v>0</v>
      </c>
      <c r="V510" s="175">
        <f>IF(Q510&gt;0,VLOOKUP(Q510,Jahresfaktoren!$A$11:$B$24,2,),0)</f>
        <v>152</v>
      </c>
      <c r="W510" s="175">
        <f>IF(R510&gt;0,VLOOKUP(R510,Jahresfaktoren!$D$11:$E$24,2,),0)</f>
        <v>150</v>
      </c>
      <c r="X510" s="175">
        <f>IF(S510&gt;0,VLOOKUP(S510,Jahresfaktoren!$A$28:$B$29,2,),0)</f>
        <v>0</v>
      </c>
      <c r="Y510" s="175">
        <f>IF(T510&gt;0,VLOOKUP(T510,Jahresfaktoren!$A$28:$B$29,2,),0)</f>
        <v>0</v>
      </c>
      <c r="Z510" s="175">
        <f>IF(U510&gt;0,VLOOKUP(U510,Jahresfaktoren!$A$32:$B$33,2,),)</f>
        <v>0</v>
      </c>
      <c r="AA510" s="177">
        <f t="shared" si="303"/>
        <v>3629.7599999999998</v>
      </c>
      <c r="AB510" s="177">
        <f t="shared" si="304"/>
        <v>3582</v>
      </c>
      <c r="AC510" s="177" t="str">
        <f t="shared" si="305"/>
        <v/>
      </c>
      <c r="AD510" s="177" t="str">
        <f t="shared" si="306"/>
        <v/>
      </c>
      <c r="AE510" s="177" t="str">
        <f t="shared" si="307"/>
        <v/>
      </c>
      <c r="AF510" s="178">
        <f>IF(Q510&gt;0,VLOOKUP(H510,Leistungszahlen!$A$11:$C$158,3,),0)</f>
        <v>0</v>
      </c>
      <c r="AG510" s="178">
        <f>IF(R510&gt;0,VLOOKUP(H510,Leistungszahlen!$A$11:$F$158,6,),IF(T510&gt;0,VLOOKUP(H510,Leistungszahlen!$A$11:$F$158,6,),0))</f>
        <v>0</v>
      </c>
      <c r="AH510" s="179" t="e">
        <f t="shared" si="289"/>
        <v>#DIV/0!</v>
      </c>
      <c r="AI510" s="179" t="e">
        <f t="shared" si="290"/>
        <v>#DIV/0!</v>
      </c>
      <c r="AJ510" s="179">
        <f t="shared" si="291"/>
        <v>0</v>
      </c>
      <c r="AK510" s="179">
        <f t="shared" si="292"/>
        <v>0</v>
      </c>
      <c r="AL510" s="179">
        <f t="shared" si="293"/>
        <v>0</v>
      </c>
      <c r="AM510" s="180">
        <f>IF(L510=1,Stundensätze!$D$13,IF(L510=2,Stundensätze!$D$17,IF(L510=4,Stundensätze!$D$21,"")))</f>
        <v>0</v>
      </c>
      <c r="AN510" s="180">
        <f>IF(L510=1,Stundensätze!$D$15,IF(L510=2,Stundensätze!$D$19,IF(L510=4,Stundensätze!$D$23,"")))</f>
        <v>0</v>
      </c>
      <c r="AO510" s="180" t="e">
        <f t="shared" si="308"/>
        <v>#DIV/0!</v>
      </c>
      <c r="AP510" s="180">
        <f t="shared" si="309"/>
        <v>0</v>
      </c>
      <c r="AQ510" s="192" t="e">
        <f t="shared" si="310"/>
        <v>#DIV/0!</v>
      </c>
      <c r="AR510" s="192" t="e">
        <f t="shared" si="311"/>
        <v>#DIV/0!</v>
      </c>
      <c r="AS510" s="193" t="e">
        <f t="shared" si="312"/>
        <v>#DIV/0!</v>
      </c>
      <c r="AT510" s="258" t="str">
        <f>IF(K510=0,0,VLOOKUP(K510,Kostenstellen!A:B,2,FALSE))</f>
        <v xml:space="preserve">Rosentrittklinik         </v>
      </c>
      <c r="AU510" s="68" t="str">
        <f t="shared" si="299"/>
        <v>A1</v>
      </c>
      <c r="AV510" s="68" t="str">
        <f t="shared" si="300"/>
        <v>A1</v>
      </c>
      <c r="AW510" s="68">
        <f>IF(AF510=0,0,VLOOKUP($H510,Leistungszahlen!$A$11:$H$158,4,FALSE))</f>
        <v>0</v>
      </c>
      <c r="AX510" s="68">
        <f>IF(AF510=0,0,VLOOKUP($H510,Leistungszahlen!$A$11:$H$158,5,FALSE))</f>
        <v>0</v>
      </c>
      <c r="AY510" s="68">
        <f>IF(AG510=0,0,VLOOKUP($H510,Leistungszahlen!$A$11:$H$158,6,FALSE))</f>
        <v>0</v>
      </c>
      <c r="AZ510" s="68">
        <f t="shared" si="301"/>
        <v>0</v>
      </c>
      <c r="BA510" s="68">
        <f t="shared" si="302"/>
        <v>0</v>
      </c>
      <c r="BC510" s="68">
        <f t="shared" si="313"/>
        <v>0</v>
      </c>
      <c r="BD510" s="285"/>
    </row>
    <row r="511" spans="1:56" s="68" customFormat="1" ht="22.5">
      <c r="A511" s="200"/>
      <c r="B511" s="200"/>
      <c r="C511" s="200" t="s">
        <v>354</v>
      </c>
      <c r="D511" s="200" t="s">
        <v>204</v>
      </c>
      <c r="E511" s="200" t="s">
        <v>370</v>
      </c>
      <c r="F511" s="200" t="s">
        <v>1143</v>
      </c>
      <c r="G511" s="200" t="s">
        <v>265</v>
      </c>
      <c r="H511" s="201" t="s">
        <v>200</v>
      </c>
      <c r="I511" s="202">
        <v>4.96</v>
      </c>
      <c r="J511" s="200" t="s">
        <v>778</v>
      </c>
      <c r="K511" s="176">
        <v>3</v>
      </c>
      <c r="L511" s="176">
        <v>1</v>
      </c>
      <c r="M511" s="176"/>
      <c r="N511" s="286">
        <v>6</v>
      </c>
      <c r="O511" s="286"/>
      <c r="P511" s="176"/>
      <c r="Q511" s="203">
        <f t="shared" si="294"/>
        <v>6</v>
      </c>
      <c r="R511" s="203">
        <f t="shared" si="295"/>
        <v>0</v>
      </c>
      <c r="S511" s="203">
        <f t="shared" si="296"/>
        <v>0</v>
      </c>
      <c r="T511" s="203">
        <f t="shared" si="297"/>
        <v>0</v>
      </c>
      <c r="U511" s="203">
        <f t="shared" si="298"/>
        <v>0</v>
      </c>
      <c r="V511" s="175">
        <f>IF(Q511&gt;0,VLOOKUP(Q511,Jahresfaktoren!$A$11:$B$24,2,),0)</f>
        <v>302</v>
      </c>
      <c r="W511" s="175">
        <f>IF(R511&gt;0,VLOOKUP(R511,Jahresfaktoren!$D$11:$E$24,2,),0)</f>
        <v>0</v>
      </c>
      <c r="X511" s="175">
        <f>IF(S511&gt;0,VLOOKUP(S511,Jahresfaktoren!$A$28:$B$29,2,),0)</f>
        <v>0</v>
      </c>
      <c r="Y511" s="175">
        <f>IF(T511&gt;0,VLOOKUP(T511,Jahresfaktoren!$A$28:$B$29,2,),0)</f>
        <v>0</v>
      </c>
      <c r="Z511" s="175">
        <f>IF(U511&gt;0,VLOOKUP(U511,Jahresfaktoren!$A$32:$B$33,2,),)</f>
        <v>0</v>
      </c>
      <c r="AA511" s="177">
        <f t="shared" si="303"/>
        <v>1497.92</v>
      </c>
      <c r="AB511" s="177" t="str">
        <f t="shared" si="304"/>
        <v/>
      </c>
      <c r="AC511" s="177" t="str">
        <f t="shared" si="305"/>
        <v/>
      </c>
      <c r="AD511" s="177" t="str">
        <f t="shared" si="306"/>
        <v/>
      </c>
      <c r="AE511" s="177" t="str">
        <f t="shared" si="307"/>
        <v/>
      </c>
      <c r="AF511" s="178">
        <f>IF(Q511&gt;0,VLOOKUP(H511,Leistungszahlen!$A$11:$C$158,3,),0)</f>
        <v>0</v>
      </c>
      <c r="AG511" s="178">
        <f>IF(R511&gt;0,VLOOKUP(H511,Leistungszahlen!$A$11:$F$158,6,),IF(T511&gt;0,VLOOKUP(H511,Leistungszahlen!$A$11:$F$158,6,),0))</f>
        <v>0</v>
      </c>
      <c r="AH511" s="179" t="e">
        <f t="shared" si="289"/>
        <v>#DIV/0!</v>
      </c>
      <c r="AI511" s="179">
        <f t="shared" si="290"/>
        <v>0</v>
      </c>
      <c r="AJ511" s="179">
        <f t="shared" si="291"/>
        <v>0</v>
      </c>
      <c r="AK511" s="179">
        <f t="shared" si="292"/>
        <v>0</v>
      </c>
      <c r="AL511" s="179">
        <f t="shared" si="293"/>
        <v>0</v>
      </c>
      <c r="AM511" s="180">
        <f>IF(L511=1,Stundensätze!$D$13,IF(L511=2,Stundensätze!$D$17,IF(L511=4,Stundensätze!$D$21,"")))</f>
        <v>0</v>
      </c>
      <c r="AN511" s="180">
        <f>IF(L511=1,Stundensätze!$D$15,IF(L511=2,Stundensätze!$D$19,IF(L511=4,Stundensätze!$D$23,"")))</f>
        <v>0</v>
      </c>
      <c r="AO511" s="180" t="e">
        <f t="shared" si="308"/>
        <v>#DIV/0!</v>
      </c>
      <c r="AP511" s="180">
        <f t="shared" si="309"/>
        <v>0</v>
      </c>
      <c r="AQ511" s="192" t="e">
        <f t="shared" si="310"/>
        <v>#DIV/0!</v>
      </c>
      <c r="AR511" s="192" t="e">
        <f t="shared" si="311"/>
        <v>#DIV/0!</v>
      </c>
      <c r="AS511" s="193" t="e">
        <f t="shared" si="312"/>
        <v>#DIV/0!</v>
      </c>
      <c r="AT511" s="258" t="str">
        <f>IF(K511=0,0,VLOOKUP(K511,Kostenstellen!A:B,2,FALSE))</f>
        <v xml:space="preserve">Rosentrittklinik         </v>
      </c>
      <c r="AU511" s="68" t="str">
        <f t="shared" si="299"/>
        <v>B</v>
      </c>
      <c r="AV511" s="68" t="str">
        <f t="shared" si="300"/>
        <v/>
      </c>
      <c r="AW511" s="68">
        <f>IF(AF511=0,0,VLOOKUP($H511,Leistungszahlen!$A$11:$H$158,4,FALSE))</f>
        <v>0</v>
      </c>
      <c r="AX511" s="68">
        <f>IF(AF511=0,0,VLOOKUP($H511,Leistungszahlen!$A$11:$H$158,5,FALSE))</f>
        <v>0</v>
      </c>
      <c r="AY511" s="68">
        <f>IF(AG511=0,0,VLOOKUP($H511,Leistungszahlen!$A$11:$H$158,6,FALSE))</f>
        <v>0</v>
      </c>
      <c r="AZ511" s="68">
        <f t="shared" si="301"/>
        <v>0</v>
      </c>
      <c r="BA511" s="68">
        <f t="shared" si="302"/>
        <v>0</v>
      </c>
      <c r="BC511" s="68">
        <f t="shared" si="313"/>
        <v>0</v>
      </c>
      <c r="BD511" s="285"/>
    </row>
    <row r="512" spans="1:56" s="68" customFormat="1" ht="22.5">
      <c r="A512" s="200"/>
      <c r="B512" s="200"/>
      <c r="C512" s="200" t="s">
        <v>354</v>
      </c>
      <c r="D512" s="200" t="s">
        <v>204</v>
      </c>
      <c r="E512" s="200" t="s">
        <v>370</v>
      </c>
      <c r="F512" s="200" t="s">
        <v>1112</v>
      </c>
      <c r="G512" s="200" t="s">
        <v>163</v>
      </c>
      <c r="H512" s="201" t="s">
        <v>287</v>
      </c>
      <c r="I512" s="202">
        <v>23.88</v>
      </c>
      <c r="J512" s="200" t="s">
        <v>560</v>
      </c>
      <c r="K512" s="176">
        <v>3</v>
      </c>
      <c r="L512" s="176">
        <v>1</v>
      </c>
      <c r="M512" s="176"/>
      <c r="N512" s="286">
        <v>3</v>
      </c>
      <c r="O512" s="286">
        <v>3</v>
      </c>
      <c r="P512" s="176"/>
      <c r="Q512" s="203">
        <f t="shared" si="294"/>
        <v>3</v>
      </c>
      <c r="R512" s="203">
        <f t="shared" si="295"/>
        <v>3</v>
      </c>
      <c r="S512" s="203">
        <f t="shared" si="296"/>
        <v>0</v>
      </c>
      <c r="T512" s="203">
        <f t="shared" si="297"/>
        <v>0</v>
      </c>
      <c r="U512" s="203">
        <f t="shared" si="298"/>
        <v>0</v>
      </c>
      <c r="V512" s="175">
        <f>IF(Q512&gt;0,VLOOKUP(Q512,Jahresfaktoren!$A$11:$B$24,2,),0)</f>
        <v>152</v>
      </c>
      <c r="W512" s="175">
        <f>IF(R512&gt;0,VLOOKUP(R512,Jahresfaktoren!$D$11:$E$24,2,),0)</f>
        <v>150</v>
      </c>
      <c r="X512" s="175">
        <f>IF(S512&gt;0,VLOOKUP(S512,Jahresfaktoren!$A$28:$B$29,2,),0)</f>
        <v>0</v>
      </c>
      <c r="Y512" s="175">
        <f>IF(T512&gt;0,VLOOKUP(T512,Jahresfaktoren!$A$28:$B$29,2,),0)</f>
        <v>0</v>
      </c>
      <c r="Z512" s="175">
        <f>IF(U512&gt;0,VLOOKUP(U512,Jahresfaktoren!$A$32:$B$33,2,),)</f>
        <v>0</v>
      </c>
      <c r="AA512" s="177">
        <f t="shared" si="303"/>
        <v>3629.7599999999998</v>
      </c>
      <c r="AB512" s="177">
        <f t="shared" si="304"/>
        <v>3582</v>
      </c>
      <c r="AC512" s="177" t="str">
        <f t="shared" si="305"/>
        <v/>
      </c>
      <c r="AD512" s="177" t="str">
        <f t="shared" si="306"/>
        <v/>
      </c>
      <c r="AE512" s="177" t="str">
        <f t="shared" si="307"/>
        <v/>
      </c>
      <c r="AF512" s="178">
        <f>IF(Q512&gt;0,VLOOKUP(H512,Leistungszahlen!$A$11:$C$158,3,),0)</f>
        <v>0</v>
      </c>
      <c r="AG512" s="178">
        <f>IF(R512&gt;0,VLOOKUP(H512,Leistungszahlen!$A$11:$F$158,6,),IF(T512&gt;0,VLOOKUP(H512,Leistungszahlen!$A$11:$F$158,6,),0))</f>
        <v>0</v>
      </c>
      <c r="AH512" s="179" t="e">
        <f t="shared" si="289"/>
        <v>#DIV/0!</v>
      </c>
      <c r="AI512" s="179" t="e">
        <f t="shared" si="290"/>
        <v>#DIV/0!</v>
      </c>
      <c r="AJ512" s="179">
        <f t="shared" si="291"/>
        <v>0</v>
      </c>
      <c r="AK512" s="179">
        <f t="shared" si="292"/>
        <v>0</v>
      </c>
      <c r="AL512" s="179">
        <f t="shared" si="293"/>
        <v>0</v>
      </c>
      <c r="AM512" s="180">
        <f>IF(L512=1,Stundensätze!$D$13,IF(L512=2,Stundensätze!$D$17,IF(L512=4,Stundensätze!$D$21,"")))</f>
        <v>0</v>
      </c>
      <c r="AN512" s="180">
        <f>IF(L512=1,Stundensätze!$D$15,IF(L512=2,Stundensätze!$D$19,IF(L512=4,Stundensätze!$D$23,"")))</f>
        <v>0</v>
      </c>
      <c r="AO512" s="180" t="e">
        <f t="shared" si="308"/>
        <v>#DIV/0!</v>
      </c>
      <c r="AP512" s="180">
        <f t="shared" si="309"/>
        <v>0</v>
      </c>
      <c r="AQ512" s="192" t="e">
        <f t="shared" si="310"/>
        <v>#DIV/0!</v>
      </c>
      <c r="AR512" s="192" t="e">
        <f t="shared" si="311"/>
        <v>#DIV/0!</v>
      </c>
      <c r="AS512" s="193" t="e">
        <f t="shared" si="312"/>
        <v>#DIV/0!</v>
      </c>
      <c r="AT512" s="258" t="str">
        <f>IF(K512=0,0,VLOOKUP(K512,Kostenstellen!A:B,2,FALSE))</f>
        <v xml:space="preserve">Rosentrittklinik         </v>
      </c>
      <c r="AU512" s="68" t="str">
        <f t="shared" si="299"/>
        <v>A1</v>
      </c>
      <c r="AV512" s="68" t="str">
        <f t="shared" si="300"/>
        <v>A1</v>
      </c>
      <c r="AW512" s="68">
        <f>IF(AF512=0,0,VLOOKUP($H512,Leistungszahlen!$A$11:$H$158,4,FALSE))</f>
        <v>0</v>
      </c>
      <c r="AX512" s="68">
        <f>IF(AF512=0,0,VLOOKUP($H512,Leistungszahlen!$A$11:$H$158,5,FALSE))</f>
        <v>0</v>
      </c>
      <c r="AY512" s="68">
        <f>IF(AG512=0,0,VLOOKUP($H512,Leistungszahlen!$A$11:$H$158,6,FALSE))</f>
        <v>0</v>
      </c>
      <c r="AZ512" s="68">
        <f t="shared" si="301"/>
        <v>0</v>
      </c>
      <c r="BA512" s="68">
        <f t="shared" si="302"/>
        <v>0</v>
      </c>
      <c r="BC512" s="68">
        <f t="shared" si="313"/>
        <v>0</v>
      </c>
      <c r="BD512" s="285"/>
    </row>
    <row r="513" spans="1:56" s="68" customFormat="1" ht="22.5">
      <c r="A513" s="200"/>
      <c r="B513" s="200"/>
      <c r="C513" s="200" t="s">
        <v>354</v>
      </c>
      <c r="D513" s="200" t="s">
        <v>204</v>
      </c>
      <c r="E513" s="200" t="s">
        <v>370</v>
      </c>
      <c r="F513" s="200" t="s">
        <v>1112</v>
      </c>
      <c r="G513" s="200" t="s">
        <v>265</v>
      </c>
      <c r="H513" s="201" t="s">
        <v>200</v>
      </c>
      <c r="I513" s="202">
        <v>4.96</v>
      </c>
      <c r="J513" s="200" t="s">
        <v>778</v>
      </c>
      <c r="K513" s="176">
        <v>3</v>
      </c>
      <c r="L513" s="176">
        <v>1</v>
      </c>
      <c r="M513" s="176"/>
      <c r="N513" s="286">
        <v>6</v>
      </c>
      <c r="O513" s="286"/>
      <c r="P513" s="176"/>
      <c r="Q513" s="203">
        <f t="shared" si="294"/>
        <v>6</v>
      </c>
      <c r="R513" s="203">
        <f t="shared" si="295"/>
        <v>0</v>
      </c>
      <c r="S513" s="203">
        <f t="shared" si="296"/>
        <v>0</v>
      </c>
      <c r="T513" s="203">
        <f t="shared" si="297"/>
        <v>0</v>
      </c>
      <c r="U513" s="203">
        <f t="shared" si="298"/>
        <v>0</v>
      </c>
      <c r="V513" s="175">
        <f>IF(Q513&gt;0,VLOOKUP(Q513,Jahresfaktoren!$A$11:$B$24,2,),0)</f>
        <v>302</v>
      </c>
      <c r="W513" s="175">
        <f>IF(R513&gt;0,VLOOKUP(R513,Jahresfaktoren!$D$11:$E$24,2,),0)</f>
        <v>0</v>
      </c>
      <c r="X513" s="175">
        <f>IF(S513&gt;0,VLOOKUP(S513,Jahresfaktoren!$A$28:$B$29,2,),0)</f>
        <v>0</v>
      </c>
      <c r="Y513" s="175">
        <f>IF(T513&gt;0,VLOOKUP(T513,Jahresfaktoren!$A$28:$B$29,2,),0)</f>
        <v>0</v>
      </c>
      <c r="Z513" s="175">
        <f>IF(U513&gt;0,VLOOKUP(U513,Jahresfaktoren!$A$32:$B$33,2,),)</f>
        <v>0</v>
      </c>
      <c r="AA513" s="177">
        <f t="shared" si="303"/>
        <v>1497.92</v>
      </c>
      <c r="AB513" s="177" t="str">
        <f t="shared" si="304"/>
        <v/>
      </c>
      <c r="AC513" s="177" t="str">
        <f t="shared" si="305"/>
        <v/>
      </c>
      <c r="AD513" s="177" t="str">
        <f t="shared" si="306"/>
        <v/>
      </c>
      <c r="AE513" s="177" t="str">
        <f t="shared" si="307"/>
        <v/>
      </c>
      <c r="AF513" s="178">
        <f>IF(Q513&gt;0,VLOOKUP(H513,Leistungszahlen!$A$11:$C$158,3,),0)</f>
        <v>0</v>
      </c>
      <c r="AG513" s="178">
        <f>IF(R513&gt;0,VLOOKUP(H513,Leistungszahlen!$A$11:$F$158,6,),IF(T513&gt;0,VLOOKUP(H513,Leistungszahlen!$A$11:$F$158,6,),0))</f>
        <v>0</v>
      </c>
      <c r="AH513" s="179" t="e">
        <f t="shared" si="289"/>
        <v>#DIV/0!</v>
      </c>
      <c r="AI513" s="179">
        <f t="shared" si="290"/>
        <v>0</v>
      </c>
      <c r="AJ513" s="179">
        <f t="shared" si="291"/>
        <v>0</v>
      </c>
      <c r="AK513" s="179">
        <f t="shared" si="292"/>
        <v>0</v>
      </c>
      <c r="AL513" s="179">
        <f t="shared" si="293"/>
        <v>0</v>
      </c>
      <c r="AM513" s="180">
        <f>IF(L513=1,Stundensätze!$D$13,IF(L513=2,Stundensätze!$D$17,IF(L513=4,Stundensätze!$D$21,"")))</f>
        <v>0</v>
      </c>
      <c r="AN513" s="180">
        <f>IF(L513=1,Stundensätze!$D$15,IF(L513=2,Stundensätze!$D$19,IF(L513=4,Stundensätze!$D$23,"")))</f>
        <v>0</v>
      </c>
      <c r="AO513" s="180" t="e">
        <f t="shared" si="308"/>
        <v>#DIV/0!</v>
      </c>
      <c r="AP513" s="180">
        <f t="shared" si="309"/>
        <v>0</v>
      </c>
      <c r="AQ513" s="192" t="e">
        <f t="shared" si="310"/>
        <v>#DIV/0!</v>
      </c>
      <c r="AR513" s="192" t="e">
        <f t="shared" si="311"/>
        <v>#DIV/0!</v>
      </c>
      <c r="AS513" s="193" t="e">
        <f t="shared" si="312"/>
        <v>#DIV/0!</v>
      </c>
      <c r="AT513" s="258" t="str">
        <f>IF(K513=0,0,VLOOKUP(K513,Kostenstellen!A:B,2,FALSE))</f>
        <v xml:space="preserve">Rosentrittklinik         </v>
      </c>
      <c r="AU513" s="68" t="str">
        <f t="shared" si="299"/>
        <v>B</v>
      </c>
      <c r="AV513" s="68" t="str">
        <f t="shared" si="300"/>
        <v/>
      </c>
      <c r="AW513" s="68">
        <f>IF(AF513=0,0,VLOOKUP($H513,Leistungszahlen!$A$11:$H$158,4,FALSE))</f>
        <v>0</v>
      </c>
      <c r="AX513" s="68">
        <f>IF(AF513=0,0,VLOOKUP($H513,Leistungszahlen!$A$11:$H$158,5,FALSE))</f>
        <v>0</v>
      </c>
      <c r="AY513" s="68">
        <f>IF(AG513=0,0,VLOOKUP($H513,Leistungszahlen!$A$11:$H$158,6,FALSE))</f>
        <v>0</v>
      </c>
      <c r="AZ513" s="68">
        <f t="shared" si="301"/>
        <v>0</v>
      </c>
      <c r="BA513" s="68">
        <f t="shared" si="302"/>
        <v>0</v>
      </c>
      <c r="BC513" s="68">
        <f t="shared" si="313"/>
        <v>0</v>
      </c>
      <c r="BD513" s="285"/>
    </row>
    <row r="514" spans="1:56" s="68" customFormat="1" ht="22.5">
      <c r="A514" s="200"/>
      <c r="B514" s="200"/>
      <c r="C514" s="200" t="s">
        <v>354</v>
      </c>
      <c r="D514" s="200" t="s">
        <v>204</v>
      </c>
      <c r="E514" s="200" t="s">
        <v>370</v>
      </c>
      <c r="F514" s="200" t="s">
        <v>1144</v>
      </c>
      <c r="G514" s="200" t="s">
        <v>163</v>
      </c>
      <c r="H514" s="201" t="s">
        <v>288</v>
      </c>
      <c r="I514" s="202">
        <v>20.100000000000001</v>
      </c>
      <c r="J514" s="200" t="s">
        <v>560</v>
      </c>
      <c r="K514" s="176">
        <v>3</v>
      </c>
      <c r="L514" s="176">
        <v>1</v>
      </c>
      <c r="M514" s="176"/>
      <c r="N514" s="286">
        <v>3</v>
      </c>
      <c r="O514" s="286">
        <v>3</v>
      </c>
      <c r="P514" s="176"/>
      <c r="Q514" s="203">
        <f t="shared" si="294"/>
        <v>3</v>
      </c>
      <c r="R514" s="203">
        <f t="shared" si="295"/>
        <v>3</v>
      </c>
      <c r="S514" s="203">
        <f t="shared" si="296"/>
        <v>0</v>
      </c>
      <c r="T514" s="203">
        <f t="shared" si="297"/>
        <v>0</v>
      </c>
      <c r="U514" s="203">
        <f t="shared" si="298"/>
        <v>0</v>
      </c>
      <c r="V514" s="175">
        <f>IF(Q514&gt;0,VLOOKUP(Q514,Jahresfaktoren!$A$11:$B$24,2,),0)</f>
        <v>152</v>
      </c>
      <c r="W514" s="175">
        <f>IF(R514&gt;0,VLOOKUP(R514,Jahresfaktoren!$D$11:$E$24,2,),0)</f>
        <v>150</v>
      </c>
      <c r="X514" s="175">
        <f>IF(S514&gt;0,VLOOKUP(S514,Jahresfaktoren!$A$28:$B$29,2,),0)</f>
        <v>0</v>
      </c>
      <c r="Y514" s="175">
        <f>IF(T514&gt;0,VLOOKUP(T514,Jahresfaktoren!$A$28:$B$29,2,),0)</f>
        <v>0</v>
      </c>
      <c r="Z514" s="175">
        <f>IF(U514&gt;0,VLOOKUP(U514,Jahresfaktoren!$A$32:$B$33,2,),)</f>
        <v>0</v>
      </c>
      <c r="AA514" s="177">
        <f t="shared" si="303"/>
        <v>3055.2000000000003</v>
      </c>
      <c r="AB514" s="177">
        <f t="shared" si="304"/>
        <v>3015</v>
      </c>
      <c r="AC514" s="177" t="str">
        <f t="shared" si="305"/>
        <v/>
      </c>
      <c r="AD514" s="177" t="str">
        <f t="shared" si="306"/>
        <v/>
      </c>
      <c r="AE514" s="177" t="str">
        <f t="shared" si="307"/>
        <v/>
      </c>
      <c r="AF514" s="178">
        <f>IF(Q514&gt;0,VLOOKUP(H514,Leistungszahlen!$A$11:$C$158,3,),0)</f>
        <v>0</v>
      </c>
      <c r="AG514" s="178">
        <f>IF(R514&gt;0,VLOOKUP(H514,Leistungszahlen!$A$11:$F$158,6,),IF(T514&gt;0,VLOOKUP(H514,Leistungszahlen!$A$11:$F$158,6,),0))</f>
        <v>0</v>
      </c>
      <c r="AH514" s="179" t="e">
        <f t="shared" si="289"/>
        <v>#DIV/0!</v>
      </c>
      <c r="AI514" s="179" t="e">
        <f t="shared" si="290"/>
        <v>#DIV/0!</v>
      </c>
      <c r="AJ514" s="179">
        <f t="shared" si="291"/>
        <v>0</v>
      </c>
      <c r="AK514" s="179">
        <f t="shared" si="292"/>
        <v>0</v>
      </c>
      <c r="AL514" s="179">
        <f t="shared" si="293"/>
        <v>0</v>
      </c>
      <c r="AM514" s="180">
        <f>IF(L514=1,Stundensätze!$D$13,IF(L514=2,Stundensätze!$D$17,IF(L514=4,Stundensätze!$D$21,"")))</f>
        <v>0</v>
      </c>
      <c r="AN514" s="180">
        <f>IF(L514=1,Stundensätze!$D$15,IF(L514=2,Stundensätze!$D$19,IF(L514=4,Stundensätze!$D$23,"")))</f>
        <v>0</v>
      </c>
      <c r="AO514" s="180" t="e">
        <f t="shared" si="308"/>
        <v>#DIV/0!</v>
      </c>
      <c r="AP514" s="180">
        <f t="shared" si="309"/>
        <v>0</v>
      </c>
      <c r="AQ514" s="192" t="e">
        <f t="shared" si="310"/>
        <v>#DIV/0!</v>
      </c>
      <c r="AR514" s="192" t="e">
        <f t="shared" si="311"/>
        <v>#DIV/0!</v>
      </c>
      <c r="AS514" s="193" t="e">
        <f t="shared" si="312"/>
        <v>#DIV/0!</v>
      </c>
      <c r="AT514" s="258" t="str">
        <f>IF(K514=0,0,VLOOKUP(K514,Kostenstellen!A:B,2,FALSE))</f>
        <v xml:space="preserve">Rosentrittklinik         </v>
      </c>
      <c r="AU514" s="68" t="str">
        <f t="shared" si="299"/>
        <v>A2</v>
      </c>
      <c r="AV514" s="68" t="str">
        <f t="shared" si="300"/>
        <v>A2</v>
      </c>
      <c r="AW514" s="68">
        <f>IF(AF514=0,0,VLOOKUP($H514,Leistungszahlen!$A$11:$H$158,4,FALSE))</f>
        <v>0</v>
      </c>
      <c r="AX514" s="68">
        <f>IF(AF514=0,0,VLOOKUP($H514,Leistungszahlen!$A$11:$H$158,5,FALSE))</f>
        <v>0</v>
      </c>
      <c r="AY514" s="68">
        <f>IF(AG514=0,0,VLOOKUP($H514,Leistungszahlen!$A$11:$H$158,6,FALSE))</f>
        <v>0</v>
      </c>
      <c r="AZ514" s="68">
        <f t="shared" si="301"/>
        <v>0</v>
      </c>
      <c r="BA514" s="68">
        <f t="shared" si="302"/>
        <v>0</v>
      </c>
      <c r="BC514" s="68">
        <f t="shared" si="313"/>
        <v>0</v>
      </c>
      <c r="BD514" s="285"/>
    </row>
    <row r="515" spans="1:56" s="68" customFormat="1" ht="22.5">
      <c r="A515" s="200"/>
      <c r="B515" s="200"/>
      <c r="C515" s="200" t="s">
        <v>354</v>
      </c>
      <c r="D515" s="200" t="s">
        <v>204</v>
      </c>
      <c r="E515" s="200" t="s">
        <v>370</v>
      </c>
      <c r="F515" s="200" t="s">
        <v>1144</v>
      </c>
      <c r="G515" s="200" t="s">
        <v>242</v>
      </c>
      <c r="H515" s="201" t="s">
        <v>200</v>
      </c>
      <c r="I515" s="202">
        <v>4</v>
      </c>
      <c r="J515" s="200" t="s">
        <v>778</v>
      </c>
      <c r="K515" s="176">
        <v>3</v>
      </c>
      <c r="L515" s="176">
        <v>1</v>
      </c>
      <c r="M515" s="176"/>
      <c r="N515" s="286">
        <v>6</v>
      </c>
      <c r="O515" s="286"/>
      <c r="P515" s="176"/>
      <c r="Q515" s="203">
        <f t="shared" si="294"/>
        <v>6</v>
      </c>
      <c r="R515" s="203">
        <f t="shared" si="295"/>
        <v>0</v>
      </c>
      <c r="S515" s="203">
        <f t="shared" si="296"/>
        <v>0</v>
      </c>
      <c r="T515" s="203">
        <f t="shared" si="297"/>
        <v>0</v>
      </c>
      <c r="U515" s="203">
        <f t="shared" si="298"/>
        <v>0</v>
      </c>
      <c r="V515" s="175">
        <f>IF(Q515&gt;0,VLOOKUP(Q515,Jahresfaktoren!$A$11:$B$24,2,),0)</f>
        <v>302</v>
      </c>
      <c r="W515" s="175">
        <f>IF(R515&gt;0,VLOOKUP(R515,Jahresfaktoren!$D$11:$E$24,2,),0)</f>
        <v>0</v>
      </c>
      <c r="X515" s="175">
        <f>IF(S515&gt;0,VLOOKUP(S515,Jahresfaktoren!$A$28:$B$29,2,),0)</f>
        <v>0</v>
      </c>
      <c r="Y515" s="175">
        <f>IF(T515&gt;0,VLOOKUP(T515,Jahresfaktoren!$A$28:$B$29,2,),0)</f>
        <v>0</v>
      </c>
      <c r="Z515" s="175">
        <f>IF(U515&gt;0,VLOOKUP(U515,Jahresfaktoren!$A$32:$B$33,2,),)</f>
        <v>0</v>
      </c>
      <c r="AA515" s="177">
        <f t="shared" si="303"/>
        <v>1208</v>
      </c>
      <c r="AB515" s="177" t="str">
        <f t="shared" si="304"/>
        <v/>
      </c>
      <c r="AC515" s="177" t="str">
        <f t="shared" si="305"/>
        <v/>
      </c>
      <c r="AD515" s="177" t="str">
        <f t="shared" si="306"/>
        <v/>
      </c>
      <c r="AE515" s="177" t="str">
        <f t="shared" si="307"/>
        <v/>
      </c>
      <c r="AF515" s="178">
        <f>IF(Q515&gt;0,VLOOKUP(H515,Leistungszahlen!$A$11:$C$158,3,),0)</f>
        <v>0</v>
      </c>
      <c r="AG515" s="178">
        <f>IF(R515&gt;0,VLOOKUP(H515,Leistungszahlen!$A$11:$F$158,6,),IF(T515&gt;0,VLOOKUP(H515,Leistungszahlen!$A$11:$F$158,6,),0))</f>
        <v>0</v>
      </c>
      <c r="AH515" s="179" t="e">
        <f t="shared" si="289"/>
        <v>#DIV/0!</v>
      </c>
      <c r="AI515" s="179">
        <f t="shared" si="290"/>
        <v>0</v>
      </c>
      <c r="AJ515" s="179">
        <f t="shared" si="291"/>
        <v>0</v>
      </c>
      <c r="AK515" s="179">
        <f t="shared" si="292"/>
        <v>0</v>
      </c>
      <c r="AL515" s="179">
        <f t="shared" si="293"/>
        <v>0</v>
      </c>
      <c r="AM515" s="180">
        <f>IF(L515=1,Stundensätze!$D$13,IF(L515=2,Stundensätze!$D$17,IF(L515=4,Stundensätze!$D$21,"")))</f>
        <v>0</v>
      </c>
      <c r="AN515" s="180">
        <f>IF(L515=1,Stundensätze!$D$15,IF(L515=2,Stundensätze!$D$19,IF(L515=4,Stundensätze!$D$23,"")))</f>
        <v>0</v>
      </c>
      <c r="AO515" s="180" t="e">
        <f t="shared" si="308"/>
        <v>#DIV/0!</v>
      </c>
      <c r="AP515" s="180">
        <f t="shared" si="309"/>
        <v>0</v>
      </c>
      <c r="AQ515" s="192" t="e">
        <f t="shared" si="310"/>
        <v>#DIV/0!</v>
      </c>
      <c r="AR515" s="192" t="e">
        <f t="shared" si="311"/>
        <v>#DIV/0!</v>
      </c>
      <c r="AS515" s="193" t="e">
        <f t="shared" si="312"/>
        <v>#DIV/0!</v>
      </c>
      <c r="AT515" s="258" t="str">
        <f>IF(K515=0,0,VLOOKUP(K515,Kostenstellen!A:B,2,FALSE))</f>
        <v xml:space="preserve">Rosentrittklinik         </v>
      </c>
      <c r="AU515" s="68" t="str">
        <f t="shared" si="299"/>
        <v>B</v>
      </c>
      <c r="AV515" s="68" t="str">
        <f t="shared" si="300"/>
        <v/>
      </c>
      <c r="AW515" s="68">
        <f>IF(AF515=0,0,VLOOKUP($H515,Leistungszahlen!$A$11:$H$158,4,FALSE))</f>
        <v>0</v>
      </c>
      <c r="AX515" s="68">
        <f>IF(AF515=0,0,VLOOKUP($H515,Leistungszahlen!$A$11:$H$158,5,FALSE))</f>
        <v>0</v>
      </c>
      <c r="AY515" s="68">
        <f>IF(AG515=0,0,VLOOKUP($H515,Leistungszahlen!$A$11:$H$158,6,FALSE))</f>
        <v>0</v>
      </c>
      <c r="AZ515" s="68">
        <f t="shared" si="301"/>
        <v>0</v>
      </c>
      <c r="BA515" s="68">
        <f t="shared" si="302"/>
        <v>0</v>
      </c>
      <c r="BC515" s="68">
        <f t="shared" si="313"/>
        <v>0</v>
      </c>
      <c r="BD515" s="285"/>
    </row>
    <row r="516" spans="1:56" s="68" customFormat="1" ht="22.5">
      <c r="A516" s="200"/>
      <c r="B516" s="200"/>
      <c r="C516" s="200" t="s">
        <v>354</v>
      </c>
      <c r="D516" s="200" t="s">
        <v>204</v>
      </c>
      <c r="E516" s="200" t="s">
        <v>370</v>
      </c>
      <c r="F516" s="200"/>
      <c r="G516" s="200" t="s">
        <v>374</v>
      </c>
      <c r="H516" s="201" t="s">
        <v>205</v>
      </c>
      <c r="I516" s="202">
        <v>50</v>
      </c>
      <c r="J516" s="200" t="s">
        <v>560</v>
      </c>
      <c r="K516" s="176">
        <v>3</v>
      </c>
      <c r="L516" s="176">
        <v>1</v>
      </c>
      <c r="M516" s="176">
        <v>0</v>
      </c>
      <c r="N516" s="286">
        <v>3</v>
      </c>
      <c r="O516" s="286">
        <v>3</v>
      </c>
      <c r="P516" s="176"/>
      <c r="Q516" s="203">
        <f t="shared" si="294"/>
        <v>3</v>
      </c>
      <c r="R516" s="203">
        <f t="shared" si="295"/>
        <v>3</v>
      </c>
      <c r="S516" s="203">
        <f t="shared" si="296"/>
        <v>0</v>
      </c>
      <c r="T516" s="203">
        <f t="shared" si="297"/>
        <v>0</v>
      </c>
      <c r="U516" s="203">
        <f t="shared" si="298"/>
        <v>0</v>
      </c>
      <c r="V516" s="175">
        <f>IF(Q516&gt;0,VLOOKUP(Q516,Jahresfaktoren!$A$11:$B$24,2,),0)</f>
        <v>152</v>
      </c>
      <c r="W516" s="175">
        <f>IF(R516&gt;0,VLOOKUP(R516,Jahresfaktoren!$D$11:$E$24,2,),0)</f>
        <v>150</v>
      </c>
      <c r="X516" s="175">
        <f>IF(S516&gt;0,VLOOKUP(S516,Jahresfaktoren!$A$28:$B$29,2,),0)</f>
        <v>0</v>
      </c>
      <c r="Y516" s="175">
        <f>IF(T516&gt;0,VLOOKUP(T516,Jahresfaktoren!$A$28:$B$29,2,),0)</f>
        <v>0</v>
      </c>
      <c r="Z516" s="175">
        <f>IF(U516&gt;0,VLOOKUP(U516,Jahresfaktoren!$A$32:$B$33,2,),)</f>
        <v>0</v>
      </c>
      <c r="AA516" s="177">
        <f t="shared" si="303"/>
        <v>7600</v>
      </c>
      <c r="AB516" s="177">
        <f t="shared" si="304"/>
        <v>7500</v>
      </c>
      <c r="AC516" s="177" t="str">
        <f t="shared" si="305"/>
        <v/>
      </c>
      <c r="AD516" s="177" t="str">
        <f t="shared" si="306"/>
        <v/>
      </c>
      <c r="AE516" s="177" t="str">
        <f t="shared" si="307"/>
        <v/>
      </c>
      <c r="AF516" s="178">
        <f>IF(Q516&gt;0,VLOOKUP(H516,Leistungszahlen!$A$11:$C$158,3,),0)</f>
        <v>0</v>
      </c>
      <c r="AG516" s="178">
        <f>IF(R516&gt;0,VLOOKUP(H516,Leistungszahlen!$A$11:$F$158,6,),IF(T516&gt;0,VLOOKUP(H516,Leistungszahlen!$A$11:$F$158,6,),0))</f>
        <v>0</v>
      </c>
      <c r="AH516" s="179" t="e">
        <f t="shared" si="289"/>
        <v>#DIV/0!</v>
      </c>
      <c r="AI516" s="179" t="e">
        <f t="shared" si="290"/>
        <v>#DIV/0!</v>
      </c>
      <c r="AJ516" s="179">
        <f t="shared" si="291"/>
        <v>0</v>
      </c>
      <c r="AK516" s="179">
        <f t="shared" si="292"/>
        <v>0</v>
      </c>
      <c r="AL516" s="179">
        <f t="shared" si="293"/>
        <v>0</v>
      </c>
      <c r="AM516" s="180">
        <f>IF(L516=1,Stundensätze!$D$13,IF(L516=2,Stundensätze!$D$17,IF(L516=4,Stundensätze!$D$21,"")))</f>
        <v>0</v>
      </c>
      <c r="AN516" s="180">
        <f>IF(L516=1,Stundensätze!$D$15,IF(L516=2,Stundensätze!$D$19,IF(L516=4,Stundensätze!$D$23,"")))</f>
        <v>0</v>
      </c>
      <c r="AO516" s="180" t="e">
        <f t="shared" si="308"/>
        <v>#DIV/0!</v>
      </c>
      <c r="AP516" s="180">
        <f t="shared" si="309"/>
        <v>0</v>
      </c>
      <c r="AQ516" s="192" t="e">
        <f t="shared" si="310"/>
        <v>#DIV/0!</v>
      </c>
      <c r="AR516" s="192" t="e">
        <f t="shared" si="311"/>
        <v>#DIV/0!</v>
      </c>
      <c r="AS516" s="193" t="e">
        <f t="shared" si="312"/>
        <v>#DIV/0!</v>
      </c>
      <c r="AT516" s="258" t="str">
        <f>IF(K516=0,0,VLOOKUP(K516,Kostenstellen!A:B,2,FALSE))</f>
        <v xml:space="preserve">Rosentrittklinik         </v>
      </c>
      <c r="AU516" s="68" t="str">
        <f t="shared" si="299"/>
        <v>G</v>
      </c>
      <c r="AV516" s="68" t="str">
        <f t="shared" si="300"/>
        <v>G</v>
      </c>
      <c r="AW516" s="68">
        <f>IF(AF516=0,0,VLOOKUP($H516,Leistungszahlen!$A$11:$H$158,4,FALSE))</f>
        <v>0</v>
      </c>
      <c r="AX516" s="68">
        <f>IF(AF516=0,0,VLOOKUP($H516,Leistungszahlen!$A$11:$H$158,5,FALSE))</f>
        <v>0</v>
      </c>
      <c r="AY516" s="68">
        <f>IF(AG516=0,0,VLOOKUP($H516,Leistungszahlen!$A$11:$H$158,6,FALSE))</f>
        <v>0</v>
      </c>
      <c r="AZ516" s="68">
        <f t="shared" si="301"/>
        <v>0</v>
      </c>
      <c r="BA516" s="68">
        <f t="shared" si="302"/>
        <v>0</v>
      </c>
      <c r="BC516" s="68">
        <f t="shared" si="313"/>
        <v>0</v>
      </c>
      <c r="BD516" s="285"/>
    </row>
    <row r="517" spans="1:56" s="68" customFormat="1" ht="22.5">
      <c r="A517" s="200"/>
      <c r="B517" s="200"/>
      <c r="C517" s="200" t="s">
        <v>354</v>
      </c>
      <c r="D517" s="200" t="s">
        <v>204</v>
      </c>
      <c r="E517" s="200" t="s">
        <v>370</v>
      </c>
      <c r="F517" s="200"/>
      <c r="G517" s="200" t="s">
        <v>232</v>
      </c>
      <c r="H517" s="201" t="s">
        <v>206</v>
      </c>
      <c r="I517" s="202">
        <v>1.98</v>
      </c>
      <c r="J517" s="200" t="s">
        <v>560</v>
      </c>
      <c r="K517" s="176">
        <v>3</v>
      </c>
      <c r="L517" s="176">
        <v>1</v>
      </c>
      <c r="M517" s="176" t="s">
        <v>119</v>
      </c>
      <c r="N517" s="286">
        <v>1</v>
      </c>
      <c r="O517" s="286">
        <v>0</v>
      </c>
      <c r="P517" s="176"/>
      <c r="Q517" s="203">
        <f t="shared" si="294"/>
        <v>0</v>
      </c>
      <c r="R517" s="203">
        <f t="shared" si="295"/>
        <v>0</v>
      </c>
      <c r="S517" s="203">
        <f t="shared" si="296"/>
        <v>0</v>
      </c>
      <c r="T517" s="203">
        <f t="shared" si="297"/>
        <v>0</v>
      </c>
      <c r="U517" s="203">
        <f t="shared" si="298"/>
        <v>0</v>
      </c>
      <c r="V517" s="175">
        <f>IF(Q517&gt;0,VLOOKUP(Q517,Jahresfaktoren!$A$11:$B$24,2,),0)</f>
        <v>0</v>
      </c>
      <c r="W517" s="175">
        <f>IF(R517&gt;0,VLOOKUP(R517,Jahresfaktoren!$D$11:$E$24,2,),0)</f>
        <v>0</v>
      </c>
      <c r="X517" s="175">
        <f>IF(S517&gt;0,VLOOKUP(S517,Jahresfaktoren!$A$28:$B$29,2,),0)</f>
        <v>0</v>
      </c>
      <c r="Y517" s="175">
        <f>IF(T517&gt;0,VLOOKUP(T517,Jahresfaktoren!$A$28:$B$29,2,),0)</f>
        <v>0</v>
      </c>
      <c r="Z517" s="175">
        <f>IF(U517&gt;0,VLOOKUP(U517,Jahresfaktoren!$A$32:$B$33,2,),)</f>
        <v>0</v>
      </c>
      <c r="AA517" s="177" t="str">
        <f t="shared" si="303"/>
        <v/>
      </c>
      <c r="AB517" s="177" t="str">
        <f t="shared" si="304"/>
        <v/>
      </c>
      <c r="AC517" s="177" t="str">
        <f t="shared" si="305"/>
        <v/>
      </c>
      <c r="AD517" s="177" t="str">
        <f t="shared" si="306"/>
        <v/>
      </c>
      <c r="AE517" s="177" t="str">
        <f t="shared" si="307"/>
        <v/>
      </c>
      <c r="AF517" s="178">
        <f>IF(Q517&gt;0,VLOOKUP(H517,Leistungszahlen!$A$11:$C$158,3,),0)</f>
        <v>0</v>
      </c>
      <c r="AG517" s="178">
        <f>IF(R517&gt;0,VLOOKUP(H517,Leistungszahlen!$A$11:$F$158,6,),IF(T517&gt;0,VLOOKUP(H517,Leistungszahlen!$A$11:$F$158,6,),0))</f>
        <v>0</v>
      </c>
      <c r="AH517" s="179">
        <f t="shared" si="289"/>
        <v>0</v>
      </c>
      <c r="AI517" s="179">
        <f t="shared" si="290"/>
        <v>0</v>
      </c>
      <c r="AJ517" s="179">
        <f t="shared" si="291"/>
        <v>0</v>
      </c>
      <c r="AK517" s="179">
        <f t="shared" si="292"/>
        <v>0</v>
      </c>
      <c r="AL517" s="179">
        <f t="shared" si="293"/>
        <v>0</v>
      </c>
      <c r="AM517" s="180">
        <f>IF(L517=1,Stundensätze!$D$13,IF(L517=2,Stundensätze!$D$17,IF(L517=4,Stundensätze!$D$21,"")))</f>
        <v>0</v>
      </c>
      <c r="AN517" s="180">
        <f>IF(L517=1,Stundensätze!$D$15,IF(L517=2,Stundensätze!$D$19,IF(L517=4,Stundensätze!$D$23,"")))</f>
        <v>0</v>
      </c>
      <c r="AO517" s="180">
        <f t="shared" si="308"/>
        <v>0</v>
      </c>
      <c r="AP517" s="180">
        <f t="shared" si="309"/>
        <v>0</v>
      </c>
      <c r="AQ517" s="192">
        <f t="shared" si="310"/>
        <v>0</v>
      </c>
      <c r="AR517" s="192">
        <f t="shared" si="311"/>
        <v>0</v>
      </c>
      <c r="AS517" s="193">
        <f t="shared" si="312"/>
        <v>0</v>
      </c>
      <c r="AT517" s="258" t="str">
        <f>IF(K517=0,0,VLOOKUP(K517,Kostenstellen!A:B,2,FALSE))</f>
        <v xml:space="preserve">Rosentrittklinik         </v>
      </c>
      <c r="AU517" s="68" t="str">
        <f t="shared" si="299"/>
        <v/>
      </c>
      <c r="AV517" s="68" t="str">
        <f t="shared" si="300"/>
        <v/>
      </c>
      <c r="AW517" s="68">
        <f>IF(AF517=0,0,VLOOKUP($H517,Leistungszahlen!$A$11:$H$158,4,FALSE))</f>
        <v>0</v>
      </c>
      <c r="AX517" s="68">
        <f>IF(AF517=0,0,VLOOKUP($H517,Leistungszahlen!$A$11:$H$158,5,FALSE))</f>
        <v>0</v>
      </c>
      <c r="AY517" s="68">
        <f>IF(AG517=0,0,VLOOKUP($H517,Leistungszahlen!$A$11:$H$158,6,FALSE))</f>
        <v>0</v>
      </c>
      <c r="AZ517" s="68">
        <f t="shared" si="301"/>
        <v>0</v>
      </c>
      <c r="BA517" s="68">
        <f t="shared" si="302"/>
        <v>0</v>
      </c>
      <c r="BC517" s="68">
        <f t="shared" si="313"/>
        <v>0</v>
      </c>
      <c r="BD517" s="285"/>
    </row>
    <row r="518" spans="1:56" s="68" customFormat="1" ht="22.5">
      <c r="A518" s="200"/>
      <c r="B518" s="200"/>
      <c r="C518" s="200" t="s">
        <v>354</v>
      </c>
      <c r="D518" s="200" t="s">
        <v>204</v>
      </c>
      <c r="E518" s="200" t="s">
        <v>370</v>
      </c>
      <c r="F518" s="200"/>
      <c r="G518" s="200" t="s">
        <v>193</v>
      </c>
      <c r="H518" s="201" t="s">
        <v>206</v>
      </c>
      <c r="I518" s="202">
        <v>1.98</v>
      </c>
      <c r="J518" s="200" t="s">
        <v>778</v>
      </c>
      <c r="K518" s="176">
        <v>3</v>
      </c>
      <c r="L518" s="176">
        <v>1</v>
      </c>
      <c r="M518" s="176" t="s">
        <v>119</v>
      </c>
      <c r="N518" s="286">
        <v>1</v>
      </c>
      <c r="O518" s="286">
        <v>0</v>
      </c>
      <c r="P518" s="176"/>
      <c r="Q518" s="203">
        <f t="shared" ref="Q518:Q580" si="314">IF(M518="x",0,IF(N518=7,6,IF(N518=14,12,IF(N518="12+5",11,N518))))</f>
        <v>0</v>
      </c>
      <c r="R518" s="203">
        <f t="shared" ref="R518:R580" si="315">IF(M518="x",0,IF(O518=0,0,IF(N518=7,0,IF(N518+O518=7,O518-1,O518))))</f>
        <v>0</v>
      </c>
      <c r="S518" s="203">
        <f t="shared" ref="S518:S580" si="316">IF(M518="x",0,IF(N518=7,1,IF(N518=14,2,IF(AND(N518=12,O518=5),1,IF(N518="12+5",1,0)))))</f>
        <v>0</v>
      </c>
      <c r="T518" s="203">
        <f t="shared" ref="T518:T580" si="317">IF(M518="x",0,IF(O518=0,0,IF(N518=7,0,IF(N518+O518=7,1,0))))</f>
        <v>0</v>
      </c>
      <c r="U518" s="203">
        <f t="shared" ref="U518:U580" si="318">T518+S518</f>
        <v>0</v>
      </c>
      <c r="V518" s="175">
        <f>IF(Q518&gt;0,VLOOKUP(Q518,Jahresfaktoren!$A$11:$B$24,2,),0)</f>
        <v>0</v>
      </c>
      <c r="W518" s="175">
        <f>IF(R518&gt;0,VLOOKUP(R518,Jahresfaktoren!$D$11:$E$24,2,),0)</f>
        <v>0</v>
      </c>
      <c r="X518" s="175">
        <f>IF(S518&gt;0,VLOOKUP(S518,Jahresfaktoren!$A$28:$B$29,2,),0)</f>
        <v>0</v>
      </c>
      <c r="Y518" s="175">
        <f>IF(T518&gt;0,VLOOKUP(T518,Jahresfaktoren!$A$28:$B$29,2,),0)</f>
        <v>0</v>
      </c>
      <c r="Z518" s="175">
        <f>IF(U518&gt;0,VLOOKUP(U518,Jahresfaktoren!$A$32:$B$33,2,),)</f>
        <v>0</v>
      </c>
      <c r="AA518" s="177" t="str">
        <f t="shared" si="303"/>
        <v/>
      </c>
      <c r="AB518" s="177" t="str">
        <f t="shared" si="304"/>
        <v/>
      </c>
      <c r="AC518" s="177" t="str">
        <f t="shared" si="305"/>
        <v/>
      </c>
      <c r="AD518" s="177" t="str">
        <f t="shared" si="306"/>
        <v/>
      </c>
      <c r="AE518" s="177" t="str">
        <f t="shared" si="307"/>
        <v/>
      </c>
      <c r="AF518" s="178">
        <f>IF(Q518&gt;0,VLOOKUP(H518,Leistungszahlen!$A$11:$C$158,3,),0)</f>
        <v>0</v>
      </c>
      <c r="AG518" s="178">
        <f>IF(R518&gt;0,VLOOKUP(H518,Leistungszahlen!$A$11:$F$158,6,),IF(T518&gt;0,VLOOKUP(H518,Leistungszahlen!$A$11:$F$158,6,),0))</f>
        <v>0</v>
      </c>
      <c r="AH518" s="179">
        <f t="shared" si="289"/>
        <v>0</v>
      </c>
      <c r="AI518" s="179">
        <f t="shared" si="290"/>
        <v>0</v>
      </c>
      <c r="AJ518" s="179">
        <f t="shared" si="291"/>
        <v>0</v>
      </c>
      <c r="AK518" s="179">
        <f t="shared" si="292"/>
        <v>0</v>
      </c>
      <c r="AL518" s="179">
        <f t="shared" si="293"/>
        <v>0</v>
      </c>
      <c r="AM518" s="180">
        <f>IF(L518=1,Stundensätze!$D$13,IF(L518=2,Stundensätze!$D$17,IF(L518=4,Stundensätze!$D$21,"")))</f>
        <v>0</v>
      </c>
      <c r="AN518" s="180">
        <f>IF(L518=1,Stundensätze!$D$15,IF(L518=2,Stundensätze!$D$19,IF(L518=4,Stundensätze!$D$23,"")))</f>
        <v>0</v>
      </c>
      <c r="AO518" s="180">
        <f t="shared" si="308"/>
        <v>0</v>
      </c>
      <c r="AP518" s="180">
        <f t="shared" si="309"/>
        <v>0</v>
      </c>
      <c r="AQ518" s="192">
        <f t="shared" si="310"/>
        <v>0</v>
      </c>
      <c r="AR518" s="192">
        <f t="shared" si="311"/>
        <v>0</v>
      </c>
      <c r="AS518" s="193">
        <f t="shared" si="312"/>
        <v>0</v>
      </c>
      <c r="AT518" s="258" t="str">
        <f>IF(K518=0,0,VLOOKUP(K518,Kostenstellen!A:B,2,FALSE))</f>
        <v xml:space="preserve">Rosentrittklinik         </v>
      </c>
      <c r="AU518" s="68" t="str">
        <f t="shared" ref="AU518:AU580" si="319">IF(SUM(V518:Z518)&gt;0,H518,"")</f>
        <v/>
      </c>
      <c r="AV518" s="68" t="str">
        <f t="shared" ref="AV518:AV580" si="320">IF(SUM(R518+T518)&gt;0,H518,"")</f>
        <v/>
      </c>
      <c r="AW518" s="68">
        <f>IF(AF518=0,0,VLOOKUP($H518,Leistungszahlen!$A$11:$H$158,4,FALSE))</f>
        <v>0</v>
      </c>
      <c r="AX518" s="68">
        <f>IF(AF518=0,0,VLOOKUP($H518,Leistungszahlen!$A$11:$H$158,5,FALSE))</f>
        <v>0</v>
      </c>
      <c r="AY518" s="68">
        <f>IF(AG518=0,0,VLOOKUP($H518,Leistungszahlen!$A$11:$H$158,6,FALSE))</f>
        <v>0</v>
      </c>
      <c r="AZ518" s="68">
        <f t="shared" ref="AZ518:AZ580" si="321">IF(AX518&lt;AF518,1,IF(AG518&gt;AY518,1,0))</f>
        <v>0</v>
      </c>
      <c r="BA518" s="68">
        <f t="shared" ref="BA518:BA580" si="322">IF(AF518&gt;AX518,1,IF(AG518&gt;AY518,1,0))</f>
        <v>0</v>
      </c>
      <c r="BC518" s="68">
        <f t="shared" si="313"/>
        <v>0</v>
      </c>
      <c r="BD518" s="285"/>
    </row>
    <row r="519" spans="1:56" s="68" customFormat="1" ht="22.5">
      <c r="A519" s="200"/>
      <c r="B519" s="200"/>
      <c r="C519" s="200" t="s">
        <v>354</v>
      </c>
      <c r="D519" s="200" t="s">
        <v>204</v>
      </c>
      <c r="E519" s="200" t="s">
        <v>370</v>
      </c>
      <c r="F519" s="200"/>
      <c r="G519" s="200" t="s">
        <v>378</v>
      </c>
      <c r="H519" s="201" t="s">
        <v>221</v>
      </c>
      <c r="I519" s="202">
        <v>5.3</v>
      </c>
      <c r="J519" s="200" t="s">
        <v>560</v>
      </c>
      <c r="K519" s="176">
        <v>3</v>
      </c>
      <c r="L519" s="176">
        <v>1</v>
      </c>
      <c r="M519" s="176">
        <v>0</v>
      </c>
      <c r="N519" s="286">
        <v>1</v>
      </c>
      <c r="O519" s="286"/>
      <c r="P519" s="176"/>
      <c r="Q519" s="203">
        <f t="shared" si="314"/>
        <v>1</v>
      </c>
      <c r="R519" s="203">
        <f t="shared" si="315"/>
        <v>0</v>
      </c>
      <c r="S519" s="203">
        <f t="shared" si="316"/>
        <v>0</v>
      </c>
      <c r="T519" s="203">
        <f t="shared" si="317"/>
        <v>0</v>
      </c>
      <c r="U519" s="203">
        <f t="shared" si="318"/>
        <v>0</v>
      </c>
      <c r="V519" s="175">
        <f>IF(Q519&gt;0,VLOOKUP(Q519,Jahresfaktoren!$A$11:$B$24,2,),0)</f>
        <v>52</v>
      </c>
      <c r="W519" s="175">
        <f>IF(R519&gt;0,VLOOKUP(R519,Jahresfaktoren!$D$11:$E$24,2,),0)</f>
        <v>0</v>
      </c>
      <c r="X519" s="175">
        <f>IF(S519&gt;0,VLOOKUP(S519,Jahresfaktoren!$A$28:$B$29,2,),0)</f>
        <v>0</v>
      </c>
      <c r="Y519" s="175">
        <f>IF(T519&gt;0,VLOOKUP(T519,Jahresfaktoren!$A$28:$B$29,2,),0)</f>
        <v>0</v>
      </c>
      <c r="Z519" s="175">
        <f>IF(U519&gt;0,VLOOKUP(U519,Jahresfaktoren!$A$32:$B$33,2,),)</f>
        <v>0</v>
      </c>
      <c r="AA519" s="177">
        <f t="shared" si="303"/>
        <v>275.59999999999997</v>
      </c>
      <c r="AB519" s="177" t="str">
        <f t="shared" si="304"/>
        <v/>
      </c>
      <c r="AC519" s="177" t="str">
        <f t="shared" si="305"/>
        <v/>
      </c>
      <c r="AD519" s="177" t="str">
        <f t="shared" si="306"/>
        <v/>
      </c>
      <c r="AE519" s="177" t="str">
        <f t="shared" si="307"/>
        <v/>
      </c>
      <c r="AF519" s="178">
        <f>IF(Q519&gt;0,VLOOKUP(H519,Leistungszahlen!$A$11:$C$158,3,),0)</f>
        <v>0</v>
      </c>
      <c r="AG519" s="178">
        <f>IF(R519&gt;0,VLOOKUP(H519,Leistungszahlen!$A$11:$F$158,6,),IF(T519&gt;0,VLOOKUP(H519,Leistungszahlen!$A$11:$F$158,6,),0))</f>
        <v>0</v>
      </c>
      <c r="AH519" s="179" t="e">
        <f t="shared" si="289"/>
        <v>#DIV/0!</v>
      </c>
      <c r="AI519" s="179">
        <f t="shared" si="290"/>
        <v>0</v>
      </c>
      <c r="AJ519" s="179">
        <f t="shared" si="291"/>
        <v>0</v>
      </c>
      <c r="AK519" s="179">
        <f t="shared" si="292"/>
        <v>0</v>
      </c>
      <c r="AL519" s="179">
        <f t="shared" si="293"/>
        <v>0</v>
      </c>
      <c r="AM519" s="180">
        <f>IF(L519=1,Stundensätze!$D$13,IF(L519=2,Stundensätze!$D$17,IF(L519=4,Stundensätze!$D$21,"")))</f>
        <v>0</v>
      </c>
      <c r="AN519" s="180">
        <f>IF(L519=1,Stundensätze!$D$15,IF(L519=2,Stundensätze!$D$19,IF(L519=4,Stundensätze!$D$23,"")))</f>
        <v>0</v>
      </c>
      <c r="AO519" s="180" t="e">
        <f t="shared" si="308"/>
        <v>#DIV/0!</v>
      </c>
      <c r="AP519" s="180">
        <f t="shared" si="309"/>
        <v>0</v>
      </c>
      <c r="AQ519" s="192" t="e">
        <f t="shared" si="310"/>
        <v>#DIV/0!</v>
      </c>
      <c r="AR519" s="192" t="e">
        <f t="shared" si="311"/>
        <v>#DIV/0!</v>
      </c>
      <c r="AS519" s="193" t="e">
        <f t="shared" si="312"/>
        <v>#DIV/0!</v>
      </c>
      <c r="AT519" s="258" t="str">
        <f>IF(K519=0,0,VLOOKUP(K519,Kostenstellen!A:B,2,FALSE))</f>
        <v xml:space="preserve">Rosentrittklinik         </v>
      </c>
      <c r="AU519" s="68" t="str">
        <f t="shared" si="319"/>
        <v>Z</v>
      </c>
      <c r="AV519" s="68" t="str">
        <f t="shared" si="320"/>
        <v/>
      </c>
      <c r="AW519" s="68">
        <f>IF(AF519=0,0,VLOOKUP($H519,Leistungszahlen!$A$11:$H$158,4,FALSE))</f>
        <v>0</v>
      </c>
      <c r="AX519" s="68">
        <f>IF(AF519=0,0,VLOOKUP($H519,Leistungszahlen!$A$11:$H$158,5,FALSE))</f>
        <v>0</v>
      </c>
      <c r="AY519" s="68">
        <f>IF(AG519=0,0,VLOOKUP($H519,Leistungszahlen!$A$11:$H$158,6,FALSE))</f>
        <v>0</v>
      </c>
      <c r="AZ519" s="68">
        <f t="shared" si="321"/>
        <v>0</v>
      </c>
      <c r="BA519" s="68">
        <f t="shared" si="322"/>
        <v>0</v>
      </c>
      <c r="BC519" s="68">
        <f t="shared" si="313"/>
        <v>0</v>
      </c>
      <c r="BD519" s="285"/>
    </row>
    <row r="520" spans="1:56" s="68" customFormat="1" ht="22.5">
      <c r="A520" s="200"/>
      <c r="B520" s="200"/>
      <c r="C520" s="200" t="s">
        <v>354</v>
      </c>
      <c r="D520" s="200" t="s">
        <v>204</v>
      </c>
      <c r="E520" s="200" t="s">
        <v>369</v>
      </c>
      <c r="F520" s="200" t="s">
        <v>1145</v>
      </c>
      <c r="G520" s="200" t="s">
        <v>163</v>
      </c>
      <c r="H520" s="201" t="s">
        <v>287</v>
      </c>
      <c r="I520" s="202">
        <v>23.88</v>
      </c>
      <c r="J520" s="200" t="s">
        <v>560</v>
      </c>
      <c r="K520" s="176">
        <v>3</v>
      </c>
      <c r="L520" s="176">
        <v>1</v>
      </c>
      <c r="M520" s="176"/>
      <c r="N520" s="286">
        <v>3</v>
      </c>
      <c r="O520" s="286">
        <v>3</v>
      </c>
      <c r="P520" s="176"/>
      <c r="Q520" s="203">
        <f t="shared" si="314"/>
        <v>3</v>
      </c>
      <c r="R520" s="203">
        <f t="shared" si="315"/>
        <v>3</v>
      </c>
      <c r="S520" s="203">
        <f t="shared" si="316"/>
        <v>0</v>
      </c>
      <c r="T520" s="203">
        <f t="shared" si="317"/>
        <v>0</v>
      </c>
      <c r="U520" s="203">
        <f t="shared" si="318"/>
        <v>0</v>
      </c>
      <c r="V520" s="175">
        <f>IF(Q520&gt;0,VLOOKUP(Q520,Jahresfaktoren!$A$11:$B$24,2,),0)</f>
        <v>152</v>
      </c>
      <c r="W520" s="175">
        <f>IF(R520&gt;0,VLOOKUP(R520,Jahresfaktoren!$D$11:$E$24,2,),0)</f>
        <v>150</v>
      </c>
      <c r="X520" s="175">
        <f>IF(S520&gt;0,VLOOKUP(S520,Jahresfaktoren!$A$28:$B$29,2,),0)</f>
        <v>0</v>
      </c>
      <c r="Y520" s="175">
        <f>IF(T520&gt;0,VLOOKUP(T520,Jahresfaktoren!$A$28:$B$29,2,),0)</f>
        <v>0</v>
      </c>
      <c r="Z520" s="175">
        <f>IF(U520&gt;0,VLOOKUP(U520,Jahresfaktoren!$A$32:$B$33,2,),)</f>
        <v>0</v>
      </c>
      <c r="AA520" s="177">
        <f t="shared" si="303"/>
        <v>3629.7599999999998</v>
      </c>
      <c r="AB520" s="177">
        <f t="shared" si="304"/>
        <v>3582</v>
      </c>
      <c r="AC520" s="177" t="str">
        <f t="shared" si="305"/>
        <v/>
      </c>
      <c r="AD520" s="177" t="str">
        <f t="shared" si="306"/>
        <v/>
      </c>
      <c r="AE520" s="177" t="str">
        <f t="shared" si="307"/>
        <v/>
      </c>
      <c r="AF520" s="178">
        <f>IF(Q520&gt;0,VLOOKUP(H520,Leistungszahlen!$A$11:$C$158,3,),0)</f>
        <v>0</v>
      </c>
      <c r="AG520" s="178">
        <f>IF(R520&gt;0,VLOOKUP(H520,Leistungszahlen!$A$11:$F$158,6,),IF(T520&gt;0,VLOOKUP(H520,Leistungszahlen!$A$11:$F$158,6,),0))</f>
        <v>0</v>
      </c>
      <c r="AH520" s="179" t="e">
        <f t="shared" si="289"/>
        <v>#DIV/0!</v>
      </c>
      <c r="AI520" s="179" t="e">
        <f t="shared" si="290"/>
        <v>#DIV/0!</v>
      </c>
      <c r="AJ520" s="179">
        <f t="shared" si="291"/>
        <v>0</v>
      </c>
      <c r="AK520" s="179">
        <f t="shared" si="292"/>
        <v>0</v>
      </c>
      <c r="AL520" s="179">
        <f t="shared" si="293"/>
        <v>0</v>
      </c>
      <c r="AM520" s="180">
        <f>IF(L520=1,Stundensätze!$D$13,IF(L520=2,Stundensätze!$D$17,IF(L520=4,Stundensätze!$D$21,"")))</f>
        <v>0</v>
      </c>
      <c r="AN520" s="180">
        <f>IF(L520=1,Stundensätze!$D$15,IF(L520=2,Stundensätze!$D$19,IF(L520=4,Stundensätze!$D$23,"")))</f>
        <v>0</v>
      </c>
      <c r="AO520" s="180" t="e">
        <f t="shared" si="308"/>
        <v>#DIV/0!</v>
      </c>
      <c r="AP520" s="180">
        <f t="shared" si="309"/>
        <v>0</v>
      </c>
      <c r="AQ520" s="192" t="e">
        <f t="shared" si="310"/>
        <v>#DIV/0!</v>
      </c>
      <c r="AR520" s="192" t="e">
        <f t="shared" si="311"/>
        <v>#DIV/0!</v>
      </c>
      <c r="AS520" s="193" t="e">
        <f t="shared" si="312"/>
        <v>#DIV/0!</v>
      </c>
      <c r="AT520" s="258" t="str">
        <f>IF(K520=0,0,VLOOKUP(K520,Kostenstellen!A:B,2,FALSE))</f>
        <v xml:space="preserve">Rosentrittklinik         </v>
      </c>
      <c r="AU520" s="68" t="str">
        <f t="shared" si="319"/>
        <v>A1</v>
      </c>
      <c r="AV520" s="68" t="str">
        <f t="shared" si="320"/>
        <v>A1</v>
      </c>
      <c r="AW520" s="68">
        <f>IF(AF520=0,0,VLOOKUP($H520,Leistungszahlen!$A$11:$H$158,4,FALSE))</f>
        <v>0</v>
      </c>
      <c r="AX520" s="68">
        <f>IF(AF520=0,0,VLOOKUP($H520,Leistungszahlen!$A$11:$H$158,5,FALSE))</f>
        <v>0</v>
      </c>
      <c r="AY520" s="68">
        <f>IF(AG520=0,0,VLOOKUP($H520,Leistungszahlen!$A$11:$H$158,6,FALSE))</f>
        <v>0</v>
      </c>
      <c r="AZ520" s="68">
        <f t="shared" si="321"/>
        <v>0</v>
      </c>
      <c r="BA520" s="68">
        <f t="shared" si="322"/>
        <v>0</v>
      </c>
      <c r="BC520" s="68">
        <f t="shared" si="313"/>
        <v>0</v>
      </c>
      <c r="BD520" s="285"/>
    </row>
    <row r="521" spans="1:56" s="68" customFormat="1" ht="22.5">
      <c r="A521" s="200"/>
      <c r="B521" s="200"/>
      <c r="C521" s="200" t="s">
        <v>354</v>
      </c>
      <c r="D521" s="200" t="s">
        <v>204</v>
      </c>
      <c r="E521" s="200" t="s">
        <v>369</v>
      </c>
      <c r="F521" s="200" t="s">
        <v>1145</v>
      </c>
      <c r="G521" s="200" t="s">
        <v>265</v>
      </c>
      <c r="H521" s="201" t="s">
        <v>215</v>
      </c>
      <c r="I521" s="202">
        <v>4.96</v>
      </c>
      <c r="J521" s="200" t="s">
        <v>778</v>
      </c>
      <c r="K521" s="176">
        <v>3</v>
      </c>
      <c r="L521" s="176">
        <v>1</v>
      </c>
      <c r="M521" s="176"/>
      <c r="N521" s="286">
        <v>6</v>
      </c>
      <c r="O521" s="286"/>
      <c r="P521" s="176"/>
      <c r="Q521" s="203">
        <f t="shared" si="314"/>
        <v>6</v>
      </c>
      <c r="R521" s="203">
        <f t="shared" si="315"/>
        <v>0</v>
      </c>
      <c r="S521" s="203">
        <f t="shared" si="316"/>
        <v>0</v>
      </c>
      <c r="T521" s="203">
        <f t="shared" si="317"/>
        <v>0</v>
      </c>
      <c r="U521" s="203">
        <f t="shared" si="318"/>
        <v>0</v>
      </c>
      <c r="V521" s="175">
        <f>IF(Q521&gt;0,VLOOKUP(Q521,Jahresfaktoren!$A$11:$B$24,2,),0)</f>
        <v>302</v>
      </c>
      <c r="W521" s="175">
        <f>IF(R521&gt;0,VLOOKUP(R521,Jahresfaktoren!$D$11:$E$24,2,),0)</f>
        <v>0</v>
      </c>
      <c r="X521" s="175">
        <f>IF(S521&gt;0,VLOOKUP(S521,Jahresfaktoren!$A$28:$B$29,2,),0)</f>
        <v>0</v>
      </c>
      <c r="Y521" s="175">
        <f>IF(T521&gt;0,VLOOKUP(T521,Jahresfaktoren!$A$28:$B$29,2,),0)</f>
        <v>0</v>
      </c>
      <c r="Z521" s="175">
        <f>IF(U521&gt;0,VLOOKUP(U521,Jahresfaktoren!$A$32:$B$33,2,),)</f>
        <v>0</v>
      </c>
      <c r="AA521" s="177">
        <f t="shared" si="303"/>
        <v>1497.92</v>
      </c>
      <c r="AB521" s="177" t="str">
        <f t="shared" si="304"/>
        <v/>
      </c>
      <c r="AC521" s="177" t="str">
        <f t="shared" si="305"/>
        <v/>
      </c>
      <c r="AD521" s="177" t="str">
        <f t="shared" si="306"/>
        <v/>
      </c>
      <c r="AE521" s="177" t="str">
        <f t="shared" si="307"/>
        <v/>
      </c>
      <c r="AF521" s="178">
        <f>IF(Q521&gt;0,VLOOKUP(H521,Leistungszahlen!$A$11:$C$158,3,),0)</f>
        <v>0</v>
      </c>
      <c r="AG521" s="178">
        <f>IF(R521&gt;0,VLOOKUP(H521,Leistungszahlen!$A$11:$F$158,6,),IF(T521&gt;0,VLOOKUP(H521,Leistungszahlen!$A$11:$F$158,6,),0))</f>
        <v>0</v>
      </c>
      <c r="AH521" s="179" t="e">
        <f t="shared" si="289"/>
        <v>#DIV/0!</v>
      </c>
      <c r="AI521" s="179">
        <f t="shared" si="290"/>
        <v>0</v>
      </c>
      <c r="AJ521" s="179">
        <f t="shared" si="291"/>
        <v>0</v>
      </c>
      <c r="AK521" s="179">
        <f t="shared" si="292"/>
        <v>0</v>
      </c>
      <c r="AL521" s="179">
        <f t="shared" si="293"/>
        <v>0</v>
      </c>
      <c r="AM521" s="180">
        <f>IF(L521=1,Stundensätze!$D$13,IF(L521=2,Stundensätze!$D$17,IF(L521=4,Stundensätze!$D$21,"")))</f>
        <v>0</v>
      </c>
      <c r="AN521" s="180">
        <f>IF(L521=1,Stundensätze!$D$15,IF(L521=2,Stundensätze!$D$19,IF(L521=4,Stundensätze!$D$23,"")))</f>
        <v>0</v>
      </c>
      <c r="AO521" s="180" t="e">
        <f t="shared" si="308"/>
        <v>#DIV/0!</v>
      </c>
      <c r="AP521" s="180">
        <f t="shared" si="309"/>
        <v>0</v>
      </c>
      <c r="AQ521" s="192" t="e">
        <f t="shared" si="310"/>
        <v>#DIV/0!</v>
      </c>
      <c r="AR521" s="192" t="e">
        <f t="shared" si="311"/>
        <v>#DIV/0!</v>
      </c>
      <c r="AS521" s="193" t="e">
        <f t="shared" si="312"/>
        <v>#DIV/0!</v>
      </c>
      <c r="AT521" s="258" t="str">
        <f>IF(K521=0,0,VLOOKUP(K521,Kostenstellen!A:B,2,FALSE))</f>
        <v xml:space="preserve">Rosentrittklinik         </v>
      </c>
      <c r="AU521" s="68" t="str">
        <f t="shared" si="319"/>
        <v>R</v>
      </c>
      <c r="AV521" s="68" t="str">
        <f t="shared" si="320"/>
        <v/>
      </c>
      <c r="AW521" s="68">
        <f>IF(AF521=0,0,VLOOKUP($H521,Leistungszahlen!$A$11:$H$158,4,FALSE))</f>
        <v>0</v>
      </c>
      <c r="AX521" s="68">
        <f>IF(AF521=0,0,VLOOKUP($H521,Leistungszahlen!$A$11:$H$158,5,FALSE))</f>
        <v>0</v>
      </c>
      <c r="AY521" s="68">
        <f>IF(AG521=0,0,VLOOKUP($H521,Leistungszahlen!$A$11:$H$158,6,FALSE))</f>
        <v>0</v>
      </c>
      <c r="AZ521" s="68">
        <f t="shared" si="321"/>
        <v>0</v>
      </c>
      <c r="BA521" s="68">
        <f t="shared" si="322"/>
        <v>0</v>
      </c>
      <c r="BC521" s="68">
        <f t="shared" si="313"/>
        <v>0</v>
      </c>
      <c r="BD521" s="285"/>
    </row>
    <row r="522" spans="1:56" s="68" customFormat="1" ht="22.5">
      <c r="A522" s="200"/>
      <c r="B522" s="200"/>
      <c r="C522" s="200" t="s">
        <v>354</v>
      </c>
      <c r="D522" s="200" t="s">
        <v>204</v>
      </c>
      <c r="E522" s="200" t="s">
        <v>369</v>
      </c>
      <c r="F522" s="200" t="s">
        <v>1146</v>
      </c>
      <c r="G522" s="200" t="s">
        <v>163</v>
      </c>
      <c r="H522" s="201" t="s">
        <v>287</v>
      </c>
      <c r="I522" s="202">
        <v>23.88</v>
      </c>
      <c r="J522" s="200" t="s">
        <v>560</v>
      </c>
      <c r="K522" s="176">
        <v>3</v>
      </c>
      <c r="L522" s="176">
        <v>1</v>
      </c>
      <c r="M522" s="176"/>
      <c r="N522" s="286">
        <v>3</v>
      </c>
      <c r="O522" s="286">
        <v>3</v>
      </c>
      <c r="P522" s="176"/>
      <c r="Q522" s="203">
        <f t="shared" si="314"/>
        <v>3</v>
      </c>
      <c r="R522" s="203">
        <f t="shared" si="315"/>
        <v>3</v>
      </c>
      <c r="S522" s="203">
        <f t="shared" si="316"/>
        <v>0</v>
      </c>
      <c r="T522" s="203">
        <f t="shared" si="317"/>
        <v>0</v>
      </c>
      <c r="U522" s="203">
        <f t="shared" si="318"/>
        <v>0</v>
      </c>
      <c r="V522" s="175">
        <f>IF(Q522&gt;0,VLOOKUP(Q522,Jahresfaktoren!$A$11:$B$24,2,),0)</f>
        <v>152</v>
      </c>
      <c r="W522" s="175">
        <f>IF(R522&gt;0,VLOOKUP(R522,Jahresfaktoren!$D$11:$E$24,2,),0)</f>
        <v>150</v>
      </c>
      <c r="X522" s="175">
        <f>IF(S522&gt;0,VLOOKUP(S522,Jahresfaktoren!$A$28:$B$29,2,),0)</f>
        <v>0</v>
      </c>
      <c r="Y522" s="175">
        <f>IF(T522&gt;0,VLOOKUP(T522,Jahresfaktoren!$A$28:$B$29,2,),0)</f>
        <v>0</v>
      </c>
      <c r="Z522" s="175">
        <f>IF(U522&gt;0,VLOOKUP(U522,Jahresfaktoren!$A$32:$B$33,2,),)</f>
        <v>0</v>
      </c>
      <c r="AA522" s="177">
        <f t="shared" si="303"/>
        <v>3629.7599999999998</v>
      </c>
      <c r="AB522" s="177">
        <f t="shared" si="304"/>
        <v>3582</v>
      </c>
      <c r="AC522" s="177" t="str">
        <f t="shared" si="305"/>
        <v/>
      </c>
      <c r="AD522" s="177" t="str">
        <f t="shared" si="306"/>
        <v/>
      </c>
      <c r="AE522" s="177" t="str">
        <f t="shared" si="307"/>
        <v/>
      </c>
      <c r="AF522" s="178">
        <f>IF(Q522&gt;0,VLOOKUP(H522,Leistungszahlen!$A$11:$C$158,3,),0)</f>
        <v>0</v>
      </c>
      <c r="AG522" s="178">
        <f>IF(R522&gt;0,VLOOKUP(H522,Leistungszahlen!$A$11:$F$158,6,),IF(T522&gt;0,VLOOKUP(H522,Leistungszahlen!$A$11:$F$158,6,),0))</f>
        <v>0</v>
      </c>
      <c r="AH522" s="179" t="e">
        <f t="shared" si="289"/>
        <v>#DIV/0!</v>
      </c>
      <c r="AI522" s="179" t="e">
        <f t="shared" si="290"/>
        <v>#DIV/0!</v>
      </c>
      <c r="AJ522" s="179">
        <f t="shared" si="291"/>
        <v>0</v>
      </c>
      <c r="AK522" s="179">
        <f t="shared" si="292"/>
        <v>0</v>
      </c>
      <c r="AL522" s="179">
        <f t="shared" si="293"/>
        <v>0</v>
      </c>
      <c r="AM522" s="180">
        <f>IF(L522=1,Stundensätze!$D$13,IF(L522=2,Stundensätze!$D$17,IF(L522=4,Stundensätze!$D$21,"")))</f>
        <v>0</v>
      </c>
      <c r="AN522" s="180">
        <f>IF(L522=1,Stundensätze!$D$15,IF(L522=2,Stundensätze!$D$19,IF(L522=4,Stundensätze!$D$23,"")))</f>
        <v>0</v>
      </c>
      <c r="AO522" s="180" t="e">
        <f t="shared" si="308"/>
        <v>#DIV/0!</v>
      </c>
      <c r="AP522" s="180">
        <f t="shared" si="309"/>
        <v>0</v>
      </c>
      <c r="AQ522" s="192" t="e">
        <f t="shared" si="310"/>
        <v>#DIV/0!</v>
      </c>
      <c r="AR522" s="192" t="e">
        <f t="shared" si="311"/>
        <v>#DIV/0!</v>
      </c>
      <c r="AS522" s="193" t="e">
        <f t="shared" si="312"/>
        <v>#DIV/0!</v>
      </c>
      <c r="AT522" s="258" t="str">
        <f>IF(K522=0,0,VLOOKUP(K522,Kostenstellen!A:B,2,FALSE))</f>
        <v xml:space="preserve">Rosentrittklinik         </v>
      </c>
      <c r="AU522" s="68" t="str">
        <f t="shared" si="319"/>
        <v>A1</v>
      </c>
      <c r="AV522" s="68" t="str">
        <f t="shared" si="320"/>
        <v>A1</v>
      </c>
      <c r="AW522" s="68">
        <f>IF(AF522=0,0,VLOOKUP($H522,Leistungszahlen!$A$11:$H$158,4,FALSE))</f>
        <v>0</v>
      </c>
      <c r="AX522" s="68">
        <f>IF(AF522=0,0,VLOOKUP($H522,Leistungszahlen!$A$11:$H$158,5,FALSE))</f>
        <v>0</v>
      </c>
      <c r="AY522" s="68">
        <f>IF(AG522=0,0,VLOOKUP($H522,Leistungszahlen!$A$11:$H$158,6,FALSE))</f>
        <v>0</v>
      </c>
      <c r="AZ522" s="68">
        <f t="shared" si="321"/>
        <v>0</v>
      </c>
      <c r="BA522" s="68">
        <f t="shared" si="322"/>
        <v>0</v>
      </c>
      <c r="BC522" s="68">
        <f t="shared" si="313"/>
        <v>0</v>
      </c>
      <c r="BD522" s="285"/>
    </row>
    <row r="523" spans="1:56" s="68" customFormat="1" ht="22.5">
      <c r="A523" s="200"/>
      <c r="B523" s="200"/>
      <c r="C523" s="200" t="s">
        <v>354</v>
      </c>
      <c r="D523" s="200" t="s">
        <v>204</v>
      </c>
      <c r="E523" s="200" t="s">
        <v>369</v>
      </c>
      <c r="F523" s="200" t="s">
        <v>1146</v>
      </c>
      <c r="G523" s="200" t="s">
        <v>265</v>
      </c>
      <c r="H523" s="201" t="s">
        <v>200</v>
      </c>
      <c r="I523" s="202">
        <v>4.96</v>
      </c>
      <c r="J523" s="200" t="s">
        <v>778</v>
      </c>
      <c r="K523" s="176">
        <v>3</v>
      </c>
      <c r="L523" s="176">
        <v>1</v>
      </c>
      <c r="M523" s="176"/>
      <c r="N523" s="286">
        <v>6</v>
      </c>
      <c r="O523" s="286"/>
      <c r="P523" s="176"/>
      <c r="Q523" s="203">
        <f t="shared" si="314"/>
        <v>6</v>
      </c>
      <c r="R523" s="203">
        <f t="shared" si="315"/>
        <v>0</v>
      </c>
      <c r="S523" s="203">
        <f t="shared" si="316"/>
        <v>0</v>
      </c>
      <c r="T523" s="203">
        <f t="shared" si="317"/>
        <v>0</v>
      </c>
      <c r="U523" s="203">
        <f t="shared" si="318"/>
        <v>0</v>
      </c>
      <c r="V523" s="175">
        <f>IF(Q523&gt;0,VLOOKUP(Q523,Jahresfaktoren!$A$11:$B$24,2,),0)</f>
        <v>302</v>
      </c>
      <c r="W523" s="175">
        <f>IF(R523&gt;0,VLOOKUP(R523,Jahresfaktoren!$D$11:$E$24,2,),0)</f>
        <v>0</v>
      </c>
      <c r="X523" s="175">
        <f>IF(S523&gt;0,VLOOKUP(S523,Jahresfaktoren!$A$28:$B$29,2,),0)</f>
        <v>0</v>
      </c>
      <c r="Y523" s="175">
        <f>IF(T523&gt;0,VLOOKUP(T523,Jahresfaktoren!$A$28:$B$29,2,),0)</f>
        <v>0</v>
      </c>
      <c r="Z523" s="175">
        <f>IF(U523&gt;0,VLOOKUP(U523,Jahresfaktoren!$A$32:$B$33,2,),)</f>
        <v>0</v>
      </c>
      <c r="AA523" s="177">
        <f t="shared" si="303"/>
        <v>1497.92</v>
      </c>
      <c r="AB523" s="177" t="str">
        <f t="shared" si="304"/>
        <v/>
      </c>
      <c r="AC523" s="177" t="str">
        <f t="shared" si="305"/>
        <v/>
      </c>
      <c r="AD523" s="177" t="str">
        <f t="shared" si="306"/>
        <v/>
      </c>
      <c r="AE523" s="177" t="str">
        <f t="shared" si="307"/>
        <v/>
      </c>
      <c r="AF523" s="178">
        <f>IF(Q523&gt;0,VLOOKUP(H523,Leistungszahlen!$A$11:$C$158,3,),0)</f>
        <v>0</v>
      </c>
      <c r="AG523" s="178">
        <f>IF(R523&gt;0,VLOOKUP(H523,Leistungszahlen!$A$11:$F$158,6,),IF(T523&gt;0,VLOOKUP(H523,Leistungszahlen!$A$11:$F$158,6,),0))</f>
        <v>0</v>
      </c>
      <c r="AH523" s="179" t="e">
        <f t="shared" ref="AH523:AH586" si="323">IF(Q523&gt;0,AA523/AF523,0)</f>
        <v>#DIV/0!</v>
      </c>
      <c r="AI523" s="179">
        <f t="shared" ref="AI523:AI586" si="324">IF(R523&gt;0,AB523/AG523,0)</f>
        <v>0</v>
      </c>
      <c r="AJ523" s="179">
        <f t="shared" ref="AJ523:AJ586" si="325">IF(S523&gt;0,AC523/AF523,0)</f>
        <v>0</v>
      </c>
      <c r="AK523" s="179">
        <f t="shared" ref="AK523:AK586" si="326">IF(T523&gt;0,AD523/AG523,0)</f>
        <v>0</v>
      </c>
      <c r="AL523" s="179">
        <f t="shared" ref="AL523:AL586" si="327">IF(U523&gt;0,AE523/AF523,0)</f>
        <v>0</v>
      </c>
      <c r="AM523" s="180">
        <f>IF(L523=1,Stundensätze!$D$13,IF(L523=2,Stundensätze!$D$17,IF(L523=4,Stundensätze!$D$21,"")))</f>
        <v>0</v>
      </c>
      <c r="AN523" s="180">
        <f>IF(L523=1,Stundensätze!$D$15,IF(L523=2,Stundensätze!$D$19,IF(L523=4,Stundensätze!$D$23,"")))</f>
        <v>0</v>
      </c>
      <c r="AO523" s="180" t="e">
        <f t="shared" si="308"/>
        <v>#DIV/0!</v>
      </c>
      <c r="AP523" s="180">
        <f t="shared" si="309"/>
        <v>0</v>
      </c>
      <c r="AQ523" s="192" t="e">
        <f t="shared" si="310"/>
        <v>#DIV/0!</v>
      </c>
      <c r="AR523" s="192" t="e">
        <f t="shared" si="311"/>
        <v>#DIV/0!</v>
      </c>
      <c r="AS523" s="193" t="e">
        <f t="shared" si="312"/>
        <v>#DIV/0!</v>
      </c>
      <c r="AT523" s="258" t="str">
        <f>IF(K523=0,0,VLOOKUP(K523,Kostenstellen!A:B,2,FALSE))</f>
        <v xml:space="preserve">Rosentrittklinik         </v>
      </c>
      <c r="AU523" s="68" t="str">
        <f t="shared" si="319"/>
        <v>B</v>
      </c>
      <c r="AV523" s="68" t="str">
        <f t="shared" si="320"/>
        <v/>
      </c>
      <c r="AW523" s="68">
        <f>IF(AF523=0,0,VLOOKUP($H523,Leistungszahlen!$A$11:$H$158,4,FALSE))</f>
        <v>0</v>
      </c>
      <c r="AX523" s="68">
        <f>IF(AF523=0,0,VLOOKUP($H523,Leistungszahlen!$A$11:$H$158,5,FALSE))</f>
        <v>0</v>
      </c>
      <c r="AY523" s="68">
        <f>IF(AG523=0,0,VLOOKUP($H523,Leistungszahlen!$A$11:$H$158,6,FALSE))</f>
        <v>0</v>
      </c>
      <c r="AZ523" s="68">
        <f t="shared" si="321"/>
        <v>0</v>
      </c>
      <c r="BA523" s="68">
        <f t="shared" si="322"/>
        <v>0</v>
      </c>
      <c r="BC523" s="68">
        <f t="shared" si="313"/>
        <v>0</v>
      </c>
      <c r="BD523" s="285"/>
    </row>
    <row r="524" spans="1:56" s="68" customFormat="1" ht="22.5">
      <c r="A524" s="200"/>
      <c r="B524" s="200"/>
      <c r="C524" s="200" t="s">
        <v>354</v>
      </c>
      <c r="D524" s="200" t="s">
        <v>204</v>
      </c>
      <c r="E524" s="200" t="s">
        <v>369</v>
      </c>
      <c r="F524" s="200" t="s">
        <v>1147</v>
      </c>
      <c r="G524" s="200" t="s">
        <v>163</v>
      </c>
      <c r="H524" s="201" t="s">
        <v>287</v>
      </c>
      <c r="I524" s="202">
        <v>23.88</v>
      </c>
      <c r="J524" s="200" t="s">
        <v>560</v>
      </c>
      <c r="K524" s="176">
        <v>3</v>
      </c>
      <c r="L524" s="176">
        <v>1</v>
      </c>
      <c r="M524" s="176"/>
      <c r="N524" s="286">
        <v>3</v>
      </c>
      <c r="O524" s="286">
        <v>3</v>
      </c>
      <c r="P524" s="176"/>
      <c r="Q524" s="203">
        <f t="shared" si="314"/>
        <v>3</v>
      </c>
      <c r="R524" s="203">
        <f t="shared" si="315"/>
        <v>3</v>
      </c>
      <c r="S524" s="203">
        <f t="shared" si="316"/>
        <v>0</v>
      </c>
      <c r="T524" s="203">
        <f t="shared" si="317"/>
        <v>0</v>
      </c>
      <c r="U524" s="203">
        <f t="shared" si="318"/>
        <v>0</v>
      </c>
      <c r="V524" s="175">
        <f>IF(Q524&gt;0,VLOOKUP(Q524,Jahresfaktoren!$A$11:$B$24,2,),0)</f>
        <v>152</v>
      </c>
      <c r="W524" s="175">
        <f>IF(R524&gt;0,VLOOKUP(R524,Jahresfaktoren!$D$11:$E$24,2,),0)</f>
        <v>150</v>
      </c>
      <c r="X524" s="175">
        <f>IF(S524&gt;0,VLOOKUP(S524,Jahresfaktoren!$A$28:$B$29,2,),0)</f>
        <v>0</v>
      </c>
      <c r="Y524" s="175">
        <f>IF(T524&gt;0,VLOOKUP(T524,Jahresfaktoren!$A$28:$B$29,2,),0)</f>
        <v>0</v>
      </c>
      <c r="Z524" s="175">
        <f>IF(U524&gt;0,VLOOKUP(U524,Jahresfaktoren!$A$32:$B$33,2,),)</f>
        <v>0</v>
      </c>
      <c r="AA524" s="177">
        <f t="shared" si="303"/>
        <v>3629.7599999999998</v>
      </c>
      <c r="AB524" s="177">
        <f t="shared" si="304"/>
        <v>3582</v>
      </c>
      <c r="AC524" s="177" t="str">
        <f t="shared" si="305"/>
        <v/>
      </c>
      <c r="AD524" s="177" t="str">
        <f t="shared" si="306"/>
        <v/>
      </c>
      <c r="AE524" s="177" t="str">
        <f t="shared" si="307"/>
        <v/>
      </c>
      <c r="AF524" s="178">
        <f>IF(Q524&gt;0,VLOOKUP(H524,Leistungszahlen!$A$11:$C$158,3,),0)</f>
        <v>0</v>
      </c>
      <c r="AG524" s="178">
        <f>IF(R524&gt;0,VLOOKUP(H524,Leistungszahlen!$A$11:$F$158,6,),IF(T524&gt;0,VLOOKUP(H524,Leistungszahlen!$A$11:$F$158,6,),0))</f>
        <v>0</v>
      </c>
      <c r="AH524" s="179" t="e">
        <f t="shared" si="323"/>
        <v>#DIV/0!</v>
      </c>
      <c r="AI524" s="179" t="e">
        <f t="shared" si="324"/>
        <v>#DIV/0!</v>
      </c>
      <c r="AJ524" s="179">
        <f t="shared" si="325"/>
        <v>0</v>
      </c>
      <c r="AK524" s="179">
        <f t="shared" si="326"/>
        <v>0</v>
      </c>
      <c r="AL524" s="179">
        <f t="shared" si="327"/>
        <v>0</v>
      </c>
      <c r="AM524" s="180">
        <f>IF(L524=1,Stundensätze!$D$13,IF(L524=2,Stundensätze!$D$17,IF(L524=4,Stundensätze!$D$21,"")))</f>
        <v>0</v>
      </c>
      <c r="AN524" s="180">
        <f>IF(L524=1,Stundensätze!$D$15,IF(L524=2,Stundensätze!$D$19,IF(L524=4,Stundensätze!$D$23,"")))</f>
        <v>0</v>
      </c>
      <c r="AO524" s="180" t="e">
        <f t="shared" si="308"/>
        <v>#DIV/0!</v>
      </c>
      <c r="AP524" s="180">
        <f t="shared" si="309"/>
        <v>0</v>
      </c>
      <c r="AQ524" s="192" t="e">
        <f t="shared" si="310"/>
        <v>#DIV/0!</v>
      </c>
      <c r="AR524" s="192" t="e">
        <f t="shared" si="311"/>
        <v>#DIV/0!</v>
      </c>
      <c r="AS524" s="193" t="e">
        <f t="shared" si="312"/>
        <v>#DIV/0!</v>
      </c>
      <c r="AT524" s="258" t="str">
        <f>IF(K524=0,0,VLOOKUP(K524,Kostenstellen!A:B,2,FALSE))</f>
        <v xml:space="preserve">Rosentrittklinik         </v>
      </c>
      <c r="AU524" s="68" t="str">
        <f t="shared" si="319"/>
        <v>A1</v>
      </c>
      <c r="AV524" s="68" t="str">
        <f t="shared" si="320"/>
        <v>A1</v>
      </c>
      <c r="AW524" s="68">
        <f>IF(AF524=0,0,VLOOKUP($H524,Leistungszahlen!$A$11:$H$158,4,FALSE))</f>
        <v>0</v>
      </c>
      <c r="AX524" s="68">
        <f>IF(AF524=0,0,VLOOKUP($H524,Leistungszahlen!$A$11:$H$158,5,FALSE))</f>
        <v>0</v>
      </c>
      <c r="AY524" s="68">
        <f>IF(AG524=0,0,VLOOKUP($H524,Leistungszahlen!$A$11:$H$158,6,FALSE))</f>
        <v>0</v>
      </c>
      <c r="AZ524" s="68">
        <f t="shared" si="321"/>
        <v>0</v>
      </c>
      <c r="BA524" s="68">
        <f t="shared" si="322"/>
        <v>0</v>
      </c>
      <c r="BC524" s="68">
        <f t="shared" si="313"/>
        <v>0</v>
      </c>
      <c r="BD524" s="285"/>
    </row>
    <row r="525" spans="1:56" s="68" customFormat="1" ht="22.5">
      <c r="A525" s="200"/>
      <c r="B525" s="200"/>
      <c r="C525" s="200" t="s">
        <v>354</v>
      </c>
      <c r="D525" s="200" t="s">
        <v>204</v>
      </c>
      <c r="E525" s="200" t="s">
        <v>369</v>
      </c>
      <c r="F525" s="200" t="s">
        <v>1147</v>
      </c>
      <c r="G525" s="200" t="s">
        <v>265</v>
      </c>
      <c r="H525" s="201" t="s">
        <v>200</v>
      </c>
      <c r="I525" s="202">
        <v>4.96</v>
      </c>
      <c r="J525" s="200" t="s">
        <v>778</v>
      </c>
      <c r="K525" s="176">
        <v>3</v>
      </c>
      <c r="L525" s="176">
        <v>1</v>
      </c>
      <c r="M525" s="176"/>
      <c r="N525" s="286">
        <v>6</v>
      </c>
      <c r="O525" s="286"/>
      <c r="P525" s="176"/>
      <c r="Q525" s="203">
        <f t="shared" si="314"/>
        <v>6</v>
      </c>
      <c r="R525" s="203">
        <f t="shared" si="315"/>
        <v>0</v>
      </c>
      <c r="S525" s="203">
        <f t="shared" si="316"/>
        <v>0</v>
      </c>
      <c r="T525" s="203">
        <f t="shared" si="317"/>
        <v>0</v>
      </c>
      <c r="U525" s="203">
        <f t="shared" si="318"/>
        <v>0</v>
      </c>
      <c r="V525" s="175">
        <f>IF(Q525&gt;0,VLOOKUP(Q525,Jahresfaktoren!$A$11:$B$24,2,),0)</f>
        <v>302</v>
      </c>
      <c r="W525" s="175">
        <f>IF(R525&gt;0,VLOOKUP(R525,Jahresfaktoren!$D$11:$E$24,2,),0)</f>
        <v>0</v>
      </c>
      <c r="X525" s="175">
        <f>IF(S525&gt;0,VLOOKUP(S525,Jahresfaktoren!$A$28:$B$29,2,),0)</f>
        <v>0</v>
      </c>
      <c r="Y525" s="175">
        <f>IF(T525&gt;0,VLOOKUP(T525,Jahresfaktoren!$A$28:$B$29,2,),0)</f>
        <v>0</v>
      </c>
      <c r="Z525" s="175">
        <f>IF(U525&gt;0,VLOOKUP(U525,Jahresfaktoren!$A$32:$B$33,2,),)</f>
        <v>0</v>
      </c>
      <c r="AA525" s="177">
        <f t="shared" si="303"/>
        <v>1497.92</v>
      </c>
      <c r="AB525" s="177" t="str">
        <f t="shared" si="304"/>
        <v/>
      </c>
      <c r="AC525" s="177" t="str">
        <f t="shared" si="305"/>
        <v/>
      </c>
      <c r="AD525" s="177" t="str">
        <f t="shared" si="306"/>
        <v/>
      </c>
      <c r="AE525" s="177" t="str">
        <f t="shared" si="307"/>
        <v/>
      </c>
      <c r="AF525" s="178">
        <f>IF(Q525&gt;0,VLOOKUP(H525,Leistungszahlen!$A$11:$C$158,3,),0)</f>
        <v>0</v>
      </c>
      <c r="AG525" s="178">
        <f>IF(R525&gt;0,VLOOKUP(H525,Leistungszahlen!$A$11:$F$158,6,),IF(T525&gt;0,VLOOKUP(H525,Leistungszahlen!$A$11:$F$158,6,),0))</f>
        <v>0</v>
      </c>
      <c r="AH525" s="179" t="e">
        <f t="shared" si="323"/>
        <v>#DIV/0!</v>
      </c>
      <c r="AI525" s="179">
        <f t="shared" si="324"/>
        <v>0</v>
      </c>
      <c r="AJ525" s="179">
        <f t="shared" si="325"/>
        <v>0</v>
      </c>
      <c r="AK525" s="179">
        <f t="shared" si="326"/>
        <v>0</v>
      </c>
      <c r="AL525" s="179">
        <f t="shared" si="327"/>
        <v>0</v>
      </c>
      <c r="AM525" s="180">
        <f>IF(L525=1,Stundensätze!$D$13,IF(L525=2,Stundensätze!$D$17,IF(L525=4,Stundensätze!$D$21,"")))</f>
        <v>0</v>
      </c>
      <c r="AN525" s="180">
        <f>IF(L525=1,Stundensätze!$D$15,IF(L525=2,Stundensätze!$D$19,IF(L525=4,Stundensätze!$D$23,"")))</f>
        <v>0</v>
      </c>
      <c r="AO525" s="180" t="e">
        <f t="shared" si="308"/>
        <v>#DIV/0!</v>
      </c>
      <c r="AP525" s="180">
        <f t="shared" si="309"/>
        <v>0</v>
      </c>
      <c r="AQ525" s="192" t="e">
        <f t="shared" si="310"/>
        <v>#DIV/0!</v>
      </c>
      <c r="AR525" s="192" t="e">
        <f t="shared" si="311"/>
        <v>#DIV/0!</v>
      </c>
      <c r="AS525" s="193" t="e">
        <f t="shared" si="312"/>
        <v>#DIV/0!</v>
      </c>
      <c r="AT525" s="258" t="str">
        <f>IF(K525=0,0,VLOOKUP(K525,Kostenstellen!A:B,2,FALSE))</f>
        <v xml:space="preserve">Rosentrittklinik         </v>
      </c>
      <c r="AU525" s="68" t="str">
        <f t="shared" si="319"/>
        <v>B</v>
      </c>
      <c r="AV525" s="68" t="str">
        <f t="shared" si="320"/>
        <v/>
      </c>
      <c r="AW525" s="68">
        <f>IF(AF525=0,0,VLOOKUP($H525,Leistungszahlen!$A$11:$H$158,4,FALSE))</f>
        <v>0</v>
      </c>
      <c r="AX525" s="68">
        <f>IF(AF525=0,0,VLOOKUP($H525,Leistungszahlen!$A$11:$H$158,5,FALSE))</f>
        <v>0</v>
      </c>
      <c r="AY525" s="68">
        <f>IF(AG525=0,0,VLOOKUP($H525,Leistungszahlen!$A$11:$H$158,6,FALSE))</f>
        <v>0</v>
      </c>
      <c r="AZ525" s="68">
        <f t="shared" si="321"/>
        <v>0</v>
      </c>
      <c r="BA525" s="68">
        <f t="shared" si="322"/>
        <v>0</v>
      </c>
      <c r="BC525" s="68">
        <f t="shared" si="313"/>
        <v>0</v>
      </c>
      <c r="BD525" s="285"/>
    </row>
    <row r="526" spans="1:56" s="68" customFormat="1" ht="22.5">
      <c r="A526" s="200"/>
      <c r="B526" s="200"/>
      <c r="C526" s="200" t="s">
        <v>354</v>
      </c>
      <c r="D526" s="200" t="s">
        <v>204</v>
      </c>
      <c r="E526" s="200" t="s">
        <v>369</v>
      </c>
      <c r="F526" s="200" t="s">
        <v>1148</v>
      </c>
      <c r="G526" s="200" t="s">
        <v>163</v>
      </c>
      <c r="H526" s="201" t="s">
        <v>287</v>
      </c>
      <c r="I526" s="202">
        <v>23.88</v>
      </c>
      <c r="J526" s="200" t="s">
        <v>560</v>
      </c>
      <c r="K526" s="176">
        <v>3</v>
      </c>
      <c r="L526" s="176">
        <v>1</v>
      </c>
      <c r="M526" s="176"/>
      <c r="N526" s="286">
        <v>3</v>
      </c>
      <c r="O526" s="286">
        <v>3</v>
      </c>
      <c r="P526" s="176"/>
      <c r="Q526" s="203">
        <f t="shared" si="314"/>
        <v>3</v>
      </c>
      <c r="R526" s="203">
        <f t="shared" si="315"/>
        <v>3</v>
      </c>
      <c r="S526" s="203">
        <f t="shared" si="316"/>
        <v>0</v>
      </c>
      <c r="T526" s="203">
        <f t="shared" si="317"/>
        <v>0</v>
      </c>
      <c r="U526" s="203">
        <f t="shared" si="318"/>
        <v>0</v>
      </c>
      <c r="V526" s="175">
        <f>IF(Q526&gt;0,VLOOKUP(Q526,Jahresfaktoren!$A$11:$B$24,2,),0)</f>
        <v>152</v>
      </c>
      <c r="W526" s="175">
        <f>IF(R526&gt;0,VLOOKUP(R526,Jahresfaktoren!$D$11:$E$24,2,),0)</f>
        <v>150</v>
      </c>
      <c r="X526" s="175">
        <f>IF(S526&gt;0,VLOOKUP(S526,Jahresfaktoren!$A$28:$B$29,2,),0)</f>
        <v>0</v>
      </c>
      <c r="Y526" s="175">
        <f>IF(T526&gt;0,VLOOKUP(T526,Jahresfaktoren!$A$28:$B$29,2,),0)</f>
        <v>0</v>
      </c>
      <c r="Z526" s="175">
        <f>IF(U526&gt;0,VLOOKUP(U526,Jahresfaktoren!$A$32:$B$33,2,),)</f>
        <v>0</v>
      </c>
      <c r="AA526" s="177">
        <f t="shared" si="303"/>
        <v>3629.7599999999998</v>
      </c>
      <c r="AB526" s="177">
        <f t="shared" si="304"/>
        <v>3582</v>
      </c>
      <c r="AC526" s="177" t="str">
        <f t="shared" si="305"/>
        <v/>
      </c>
      <c r="AD526" s="177" t="str">
        <f t="shared" si="306"/>
        <v/>
      </c>
      <c r="AE526" s="177" t="str">
        <f t="shared" si="307"/>
        <v/>
      </c>
      <c r="AF526" s="178">
        <f>IF(Q526&gt;0,VLOOKUP(H526,Leistungszahlen!$A$11:$C$158,3,),0)</f>
        <v>0</v>
      </c>
      <c r="AG526" s="178">
        <f>IF(R526&gt;0,VLOOKUP(H526,Leistungszahlen!$A$11:$F$158,6,),IF(T526&gt;0,VLOOKUP(H526,Leistungszahlen!$A$11:$F$158,6,),0))</f>
        <v>0</v>
      </c>
      <c r="AH526" s="179" t="e">
        <f t="shared" si="323"/>
        <v>#DIV/0!</v>
      </c>
      <c r="AI526" s="179" t="e">
        <f t="shared" si="324"/>
        <v>#DIV/0!</v>
      </c>
      <c r="AJ526" s="179">
        <f t="shared" si="325"/>
        <v>0</v>
      </c>
      <c r="AK526" s="179">
        <f t="shared" si="326"/>
        <v>0</v>
      </c>
      <c r="AL526" s="179">
        <f t="shared" si="327"/>
        <v>0</v>
      </c>
      <c r="AM526" s="180">
        <f>IF(L526=1,Stundensätze!$D$13,IF(L526=2,Stundensätze!$D$17,IF(L526=4,Stundensätze!$D$21,"")))</f>
        <v>0</v>
      </c>
      <c r="AN526" s="180">
        <f>IF(L526=1,Stundensätze!$D$15,IF(L526=2,Stundensätze!$D$19,IF(L526=4,Stundensätze!$D$23,"")))</f>
        <v>0</v>
      </c>
      <c r="AO526" s="180" t="e">
        <f t="shared" si="308"/>
        <v>#DIV/0!</v>
      </c>
      <c r="AP526" s="180">
        <f t="shared" si="309"/>
        <v>0</v>
      </c>
      <c r="AQ526" s="192" t="e">
        <f t="shared" si="310"/>
        <v>#DIV/0!</v>
      </c>
      <c r="AR526" s="192" t="e">
        <f t="shared" si="311"/>
        <v>#DIV/0!</v>
      </c>
      <c r="AS526" s="193" t="e">
        <f t="shared" si="312"/>
        <v>#DIV/0!</v>
      </c>
      <c r="AT526" s="258" t="str">
        <f>IF(K526=0,0,VLOOKUP(K526,Kostenstellen!A:B,2,FALSE))</f>
        <v xml:space="preserve">Rosentrittklinik         </v>
      </c>
      <c r="AU526" s="68" t="str">
        <f t="shared" si="319"/>
        <v>A1</v>
      </c>
      <c r="AV526" s="68" t="str">
        <f t="shared" si="320"/>
        <v>A1</v>
      </c>
      <c r="AW526" s="68">
        <f>IF(AF526=0,0,VLOOKUP($H526,Leistungszahlen!$A$11:$H$158,4,FALSE))</f>
        <v>0</v>
      </c>
      <c r="AX526" s="68">
        <f>IF(AF526=0,0,VLOOKUP($H526,Leistungszahlen!$A$11:$H$158,5,FALSE))</f>
        <v>0</v>
      </c>
      <c r="AY526" s="68">
        <f>IF(AG526=0,0,VLOOKUP($H526,Leistungszahlen!$A$11:$H$158,6,FALSE))</f>
        <v>0</v>
      </c>
      <c r="AZ526" s="68">
        <f t="shared" si="321"/>
        <v>0</v>
      </c>
      <c r="BA526" s="68">
        <f t="shared" si="322"/>
        <v>0</v>
      </c>
      <c r="BC526" s="68">
        <f t="shared" si="313"/>
        <v>0</v>
      </c>
      <c r="BD526" s="285"/>
    </row>
    <row r="527" spans="1:56" s="68" customFormat="1" ht="22.5">
      <c r="A527" s="200"/>
      <c r="B527" s="200"/>
      <c r="C527" s="200" t="s">
        <v>354</v>
      </c>
      <c r="D527" s="200" t="s">
        <v>204</v>
      </c>
      <c r="E527" s="200" t="s">
        <v>369</v>
      </c>
      <c r="F527" s="200" t="s">
        <v>1149</v>
      </c>
      <c r="G527" s="200" t="s">
        <v>265</v>
      </c>
      <c r="H527" s="201" t="s">
        <v>200</v>
      </c>
      <c r="I527" s="202">
        <v>4.96</v>
      </c>
      <c r="J527" s="200" t="s">
        <v>778</v>
      </c>
      <c r="K527" s="176">
        <v>3</v>
      </c>
      <c r="L527" s="176">
        <v>1</v>
      </c>
      <c r="M527" s="176"/>
      <c r="N527" s="286">
        <v>6</v>
      </c>
      <c r="O527" s="286"/>
      <c r="P527" s="176"/>
      <c r="Q527" s="203">
        <f t="shared" si="314"/>
        <v>6</v>
      </c>
      <c r="R527" s="203">
        <f t="shared" si="315"/>
        <v>0</v>
      </c>
      <c r="S527" s="203">
        <f t="shared" si="316"/>
        <v>0</v>
      </c>
      <c r="T527" s="203">
        <f t="shared" si="317"/>
        <v>0</v>
      </c>
      <c r="U527" s="203">
        <f t="shared" si="318"/>
        <v>0</v>
      </c>
      <c r="V527" s="175">
        <f>IF(Q527&gt;0,VLOOKUP(Q527,Jahresfaktoren!$A$11:$B$24,2,),0)</f>
        <v>302</v>
      </c>
      <c r="W527" s="175">
        <f>IF(R527&gt;0,VLOOKUP(R527,Jahresfaktoren!$D$11:$E$24,2,),0)</f>
        <v>0</v>
      </c>
      <c r="X527" s="175">
        <f>IF(S527&gt;0,VLOOKUP(S527,Jahresfaktoren!$A$28:$B$29,2,),0)</f>
        <v>0</v>
      </c>
      <c r="Y527" s="175">
        <f>IF(T527&gt;0,VLOOKUP(T527,Jahresfaktoren!$A$28:$B$29,2,),0)</f>
        <v>0</v>
      </c>
      <c r="Z527" s="175">
        <f>IF(U527&gt;0,VLOOKUP(U527,Jahresfaktoren!$A$32:$B$33,2,),)</f>
        <v>0</v>
      </c>
      <c r="AA527" s="177">
        <f t="shared" si="303"/>
        <v>1497.92</v>
      </c>
      <c r="AB527" s="177" t="str">
        <f t="shared" si="304"/>
        <v/>
      </c>
      <c r="AC527" s="177" t="str">
        <f t="shared" si="305"/>
        <v/>
      </c>
      <c r="AD527" s="177" t="str">
        <f t="shared" si="306"/>
        <v/>
      </c>
      <c r="AE527" s="177" t="str">
        <f t="shared" si="307"/>
        <v/>
      </c>
      <c r="AF527" s="178">
        <f>IF(Q527&gt;0,VLOOKUP(H527,Leistungszahlen!$A$11:$C$158,3,),0)</f>
        <v>0</v>
      </c>
      <c r="AG527" s="178">
        <f>IF(R527&gt;0,VLOOKUP(H527,Leistungszahlen!$A$11:$F$158,6,),IF(T527&gt;0,VLOOKUP(H527,Leistungszahlen!$A$11:$F$158,6,),0))</f>
        <v>0</v>
      </c>
      <c r="AH527" s="179" t="e">
        <f t="shared" si="323"/>
        <v>#DIV/0!</v>
      </c>
      <c r="AI527" s="179">
        <f t="shared" si="324"/>
        <v>0</v>
      </c>
      <c r="AJ527" s="179">
        <f t="shared" si="325"/>
        <v>0</v>
      </c>
      <c r="AK527" s="179">
        <f t="shared" si="326"/>
        <v>0</v>
      </c>
      <c r="AL527" s="179">
        <f t="shared" si="327"/>
        <v>0</v>
      </c>
      <c r="AM527" s="180">
        <f>IF(L527=1,Stundensätze!$D$13,IF(L527=2,Stundensätze!$D$17,IF(L527=4,Stundensätze!$D$21,"")))</f>
        <v>0</v>
      </c>
      <c r="AN527" s="180">
        <f>IF(L527=1,Stundensätze!$D$15,IF(L527=2,Stundensätze!$D$19,IF(L527=4,Stundensätze!$D$23,"")))</f>
        <v>0</v>
      </c>
      <c r="AO527" s="180" t="e">
        <f t="shared" si="308"/>
        <v>#DIV/0!</v>
      </c>
      <c r="AP527" s="180">
        <f t="shared" si="309"/>
        <v>0</v>
      </c>
      <c r="AQ527" s="192" t="e">
        <f t="shared" si="310"/>
        <v>#DIV/0!</v>
      </c>
      <c r="AR527" s="192" t="e">
        <f t="shared" si="311"/>
        <v>#DIV/0!</v>
      </c>
      <c r="AS527" s="193" t="e">
        <f t="shared" si="312"/>
        <v>#DIV/0!</v>
      </c>
      <c r="AT527" s="258" t="str">
        <f>IF(K527=0,0,VLOOKUP(K527,Kostenstellen!A:B,2,FALSE))</f>
        <v xml:space="preserve">Rosentrittklinik         </v>
      </c>
      <c r="AU527" s="68" t="str">
        <f t="shared" si="319"/>
        <v>B</v>
      </c>
      <c r="AV527" s="68" t="str">
        <f t="shared" si="320"/>
        <v/>
      </c>
      <c r="AW527" s="68">
        <f>IF(AF527=0,0,VLOOKUP($H527,Leistungszahlen!$A$11:$H$158,4,FALSE))</f>
        <v>0</v>
      </c>
      <c r="AX527" s="68">
        <f>IF(AF527=0,0,VLOOKUP($H527,Leistungszahlen!$A$11:$H$158,5,FALSE))</f>
        <v>0</v>
      </c>
      <c r="AY527" s="68">
        <f>IF(AG527=0,0,VLOOKUP($H527,Leistungszahlen!$A$11:$H$158,6,FALSE))</f>
        <v>0</v>
      </c>
      <c r="AZ527" s="68">
        <f t="shared" si="321"/>
        <v>0</v>
      </c>
      <c r="BA527" s="68">
        <f t="shared" si="322"/>
        <v>0</v>
      </c>
      <c r="BC527" s="68">
        <f t="shared" si="313"/>
        <v>0</v>
      </c>
      <c r="BD527" s="285"/>
    </row>
    <row r="528" spans="1:56" s="68" customFormat="1" ht="22.5">
      <c r="A528" s="200"/>
      <c r="B528" s="200"/>
      <c r="C528" s="200" t="s">
        <v>354</v>
      </c>
      <c r="D528" s="200" t="s">
        <v>204</v>
      </c>
      <c r="E528" s="200" t="s">
        <v>369</v>
      </c>
      <c r="F528" s="200" t="s">
        <v>1150</v>
      </c>
      <c r="G528" s="200" t="s">
        <v>163</v>
      </c>
      <c r="H528" s="201" t="s">
        <v>288</v>
      </c>
      <c r="I528" s="202">
        <v>24.77</v>
      </c>
      <c r="J528" s="200" t="s">
        <v>560</v>
      </c>
      <c r="K528" s="176">
        <v>3</v>
      </c>
      <c r="L528" s="176">
        <v>1</v>
      </c>
      <c r="M528" s="176"/>
      <c r="N528" s="286">
        <v>3</v>
      </c>
      <c r="O528" s="286">
        <v>3</v>
      </c>
      <c r="P528" s="176"/>
      <c r="Q528" s="203">
        <f t="shared" si="314"/>
        <v>3</v>
      </c>
      <c r="R528" s="203">
        <f t="shared" si="315"/>
        <v>3</v>
      </c>
      <c r="S528" s="203">
        <f t="shared" si="316"/>
        <v>0</v>
      </c>
      <c r="T528" s="203">
        <f t="shared" si="317"/>
        <v>0</v>
      </c>
      <c r="U528" s="203">
        <f t="shared" si="318"/>
        <v>0</v>
      </c>
      <c r="V528" s="175">
        <f>IF(Q528&gt;0,VLOOKUP(Q528,Jahresfaktoren!$A$11:$B$24,2,),0)</f>
        <v>152</v>
      </c>
      <c r="W528" s="175">
        <f>IF(R528&gt;0,VLOOKUP(R528,Jahresfaktoren!$D$11:$E$24,2,),0)</f>
        <v>150</v>
      </c>
      <c r="X528" s="175">
        <f>IF(S528&gt;0,VLOOKUP(S528,Jahresfaktoren!$A$28:$B$29,2,),0)</f>
        <v>0</v>
      </c>
      <c r="Y528" s="175">
        <f>IF(T528&gt;0,VLOOKUP(T528,Jahresfaktoren!$A$28:$B$29,2,),0)</f>
        <v>0</v>
      </c>
      <c r="Z528" s="175">
        <f>IF(U528&gt;0,VLOOKUP(U528,Jahresfaktoren!$A$32:$B$33,2,),)</f>
        <v>0</v>
      </c>
      <c r="AA528" s="177">
        <f t="shared" si="303"/>
        <v>3765.04</v>
      </c>
      <c r="AB528" s="177">
        <f t="shared" si="304"/>
        <v>3715.5</v>
      </c>
      <c r="AC528" s="177" t="str">
        <f t="shared" si="305"/>
        <v/>
      </c>
      <c r="AD528" s="177" t="str">
        <f t="shared" si="306"/>
        <v/>
      </c>
      <c r="AE528" s="177" t="str">
        <f t="shared" si="307"/>
        <v/>
      </c>
      <c r="AF528" s="178">
        <f>IF(Q528&gt;0,VLOOKUP(H528,Leistungszahlen!$A$11:$C$158,3,),0)</f>
        <v>0</v>
      </c>
      <c r="AG528" s="178">
        <f>IF(R528&gt;0,VLOOKUP(H528,Leistungszahlen!$A$11:$F$158,6,),IF(T528&gt;0,VLOOKUP(H528,Leistungszahlen!$A$11:$F$158,6,),0))</f>
        <v>0</v>
      </c>
      <c r="AH528" s="179" t="e">
        <f t="shared" si="323"/>
        <v>#DIV/0!</v>
      </c>
      <c r="AI528" s="179" t="e">
        <f t="shared" si="324"/>
        <v>#DIV/0!</v>
      </c>
      <c r="AJ528" s="179">
        <f t="shared" si="325"/>
        <v>0</v>
      </c>
      <c r="AK528" s="179">
        <f t="shared" si="326"/>
        <v>0</v>
      </c>
      <c r="AL528" s="179">
        <f t="shared" si="327"/>
        <v>0</v>
      </c>
      <c r="AM528" s="180">
        <f>IF(L528=1,Stundensätze!$D$13,IF(L528=2,Stundensätze!$D$17,IF(L528=4,Stundensätze!$D$21,"")))</f>
        <v>0</v>
      </c>
      <c r="AN528" s="180">
        <f>IF(L528=1,Stundensätze!$D$15,IF(L528=2,Stundensätze!$D$19,IF(L528=4,Stundensätze!$D$23,"")))</f>
        <v>0</v>
      </c>
      <c r="AO528" s="180" t="e">
        <f t="shared" si="308"/>
        <v>#DIV/0!</v>
      </c>
      <c r="AP528" s="180">
        <f t="shared" si="309"/>
        <v>0</v>
      </c>
      <c r="AQ528" s="192" t="e">
        <f t="shared" si="310"/>
        <v>#DIV/0!</v>
      </c>
      <c r="AR528" s="192" t="e">
        <f t="shared" si="311"/>
        <v>#DIV/0!</v>
      </c>
      <c r="AS528" s="193" t="e">
        <f t="shared" si="312"/>
        <v>#DIV/0!</v>
      </c>
      <c r="AT528" s="258" t="str">
        <f>IF(K528=0,0,VLOOKUP(K528,Kostenstellen!A:B,2,FALSE))</f>
        <v xml:space="preserve">Rosentrittklinik         </v>
      </c>
      <c r="AU528" s="68" t="str">
        <f t="shared" si="319"/>
        <v>A2</v>
      </c>
      <c r="AV528" s="68" t="str">
        <f t="shared" si="320"/>
        <v>A2</v>
      </c>
      <c r="AW528" s="68">
        <f>IF(AF528=0,0,VLOOKUP($H528,Leistungszahlen!$A$11:$H$158,4,FALSE))</f>
        <v>0</v>
      </c>
      <c r="AX528" s="68">
        <f>IF(AF528=0,0,VLOOKUP($H528,Leistungszahlen!$A$11:$H$158,5,FALSE))</f>
        <v>0</v>
      </c>
      <c r="AY528" s="68">
        <f>IF(AG528=0,0,VLOOKUP($H528,Leistungszahlen!$A$11:$H$158,6,FALSE))</f>
        <v>0</v>
      </c>
      <c r="AZ528" s="68">
        <f t="shared" si="321"/>
        <v>0</v>
      </c>
      <c r="BA528" s="68">
        <f t="shared" si="322"/>
        <v>0</v>
      </c>
      <c r="BC528" s="68">
        <f t="shared" si="313"/>
        <v>0</v>
      </c>
      <c r="BD528" s="285"/>
    </row>
    <row r="529" spans="1:56" s="68" customFormat="1" ht="22.5">
      <c r="A529" s="200"/>
      <c r="B529" s="200"/>
      <c r="C529" s="200" t="s">
        <v>354</v>
      </c>
      <c r="D529" s="200" t="s">
        <v>204</v>
      </c>
      <c r="E529" s="200" t="s">
        <v>369</v>
      </c>
      <c r="F529" s="200" t="s">
        <v>1150</v>
      </c>
      <c r="G529" s="200" t="s">
        <v>265</v>
      </c>
      <c r="H529" s="201" t="s">
        <v>200</v>
      </c>
      <c r="I529" s="202">
        <v>4.7300000000000004</v>
      </c>
      <c r="J529" s="200" t="s">
        <v>778</v>
      </c>
      <c r="K529" s="176">
        <v>3</v>
      </c>
      <c r="L529" s="176">
        <v>1</v>
      </c>
      <c r="M529" s="176"/>
      <c r="N529" s="286">
        <v>6</v>
      </c>
      <c r="O529" s="286"/>
      <c r="P529" s="176"/>
      <c r="Q529" s="203">
        <f t="shared" si="314"/>
        <v>6</v>
      </c>
      <c r="R529" s="203">
        <f t="shared" si="315"/>
        <v>0</v>
      </c>
      <c r="S529" s="203">
        <f t="shared" si="316"/>
        <v>0</v>
      </c>
      <c r="T529" s="203">
        <f t="shared" si="317"/>
        <v>0</v>
      </c>
      <c r="U529" s="203">
        <f t="shared" si="318"/>
        <v>0</v>
      </c>
      <c r="V529" s="175">
        <f>IF(Q529&gt;0,VLOOKUP(Q529,Jahresfaktoren!$A$11:$B$24,2,),0)</f>
        <v>302</v>
      </c>
      <c r="W529" s="175">
        <f>IF(R529&gt;0,VLOOKUP(R529,Jahresfaktoren!$D$11:$E$24,2,),0)</f>
        <v>0</v>
      </c>
      <c r="X529" s="175">
        <f>IF(S529&gt;0,VLOOKUP(S529,Jahresfaktoren!$A$28:$B$29,2,),0)</f>
        <v>0</v>
      </c>
      <c r="Y529" s="175">
        <f>IF(T529&gt;0,VLOOKUP(T529,Jahresfaktoren!$A$28:$B$29,2,),0)</f>
        <v>0</v>
      </c>
      <c r="Z529" s="175">
        <f>IF(U529&gt;0,VLOOKUP(U529,Jahresfaktoren!$A$32:$B$33,2,),)</f>
        <v>0</v>
      </c>
      <c r="AA529" s="177">
        <f t="shared" si="303"/>
        <v>1428.46</v>
      </c>
      <c r="AB529" s="177" t="str">
        <f t="shared" si="304"/>
        <v/>
      </c>
      <c r="AC529" s="177" t="str">
        <f t="shared" si="305"/>
        <v/>
      </c>
      <c r="AD529" s="177" t="str">
        <f t="shared" si="306"/>
        <v/>
      </c>
      <c r="AE529" s="177" t="str">
        <f t="shared" si="307"/>
        <v/>
      </c>
      <c r="AF529" s="178">
        <f>IF(Q529&gt;0,VLOOKUP(H529,Leistungszahlen!$A$11:$C$158,3,),0)</f>
        <v>0</v>
      </c>
      <c r="AG529" s="178">
        <f>IF(R529&gt;0,VLOOKUP(H529,Leistungszahlen!$A$11:$F$158,6,),IF(T529&gt;0,VLOOKUP(H529,Leistungszahlen!$A$11:$F$158,6,),0))</f>
        <v>0</v>
      </c>
      <c r="AH529" s="179" t="e">
        <f t="shared" si="323"/>
        <v>#DIV/0!</v>
      </c>
      <c r="AI529" s="179">
        <f t="shared" si="324"/>
        <v>0</v>
      </c>
      <c r="AJ529" s="179">
        <f t="shared" si="325"/>
        <v>0</v>
      </c>
      <c r="AK529" s="179">
        <f t="shared" si="326"/>
        <v>0</v>
      </c>
      <c r="AL529" s="179">
        <f t="shared" si="327"/>
        <v>0</v>
      </c>
      <c r="AM529" s="180">
        <f>IF(L529=1,Stundensätze!$D$13,IF(L529=2,Stundensätze!$D$17,IF(L529=4,Stundensätze!$D$21,"")))</f>
        <v>0</v>
      </c>
      <c r="AN529" s="180">
        <f>IF(L529=1,Stundensätze!$D$15,IF(L529=2,Stundensätze!$D$19,IF(L529=4,Stundensätze!$D$23,"")))</f>
        <v>0</v>
      </c>
      <c r="AO529" s="180" t="e">
        <f t="shared" si="308"/>
        <v>#DIV/0!</v>
      </c>
      <c r="AP529" s="180">
        <f t="shared" si="309"/>
        <v>0</v>
      </c>
      <c r="AQ529" s="192" t="e">
        <f t="shared" si="310"/>
        <v>#DIV/0!</v>
      </c>
      <c r="AR529" s="192" t="e">
        <f t="shared" si="311"/>
        <v>#DIV/0!</v>
      </c>
      <c r="AS529" s="193" t="e">
        <f t="shared" si="312"/>
        <v>#DIV/0!</v>
      </c>
      <c r="AT529" s="258" t="str">
        <f>IF(K529=0,0,VLOOKUP(K529,Kostenstellen!A:B,2,FALSE))</f>
        <v xml:space="preserve">Rosentrittklinik         </v>
      </c>
      <c r="AU529" s="68" t="str">
        <f t="shared" si="319"/>
        <v>B</v>
      </c>
      <c r="AV529" s="68" t="str">
        <f t="shared" si="320"/>
        <v/>
      </c>
      <c r="AW529" s="68">
        <f>IF(AF529=0,0,VLOOKUP($H529,Leistungszahlen!$A$11:$H$158,4,FALSE))</f>
        <v>0</v>
      </c>
      <c r="AX529" s="68">
        <f>IF(AF529=0,0,VLOOKUP($H529,Leistungszahlen!$A$11:$H$158,5,FALSE))</f>
        <v>0</v>
      </c>
      <c r="AY529" s="68">
        <f>IF(AG529=0,0,VLOOKUP($H529,Leistungszahlen!$A$11:$H$158,6,FALSE))</f>
        <v>0</v>
      </c>
      <c r="AZ529" s="68">
        <f t="shared" si="321"/>
        <v>0</v>
      </c>
      <c r="BA529" s="68">
        <f t="shared" si="322"/>
        <v>0</v>
      </c>
      <c r="BC529" s="68">
        <f t="shared" si="313"/>
        <v>0</v>
      </c>
      <c r="BD529" s="285"/>
    </row>
    <row r="530" spans="1:56" s="68" customFormat="1" ht="22.5">
      <c r="A530" s="200"/>
      <c r="B530" s="200"/>
      <c r="C530" s="200" t="s">
        <v>354</v>
      </c>
      <c r="D530" s="200" t="s">
        <v>204</v>
      </c>
      <c r="E530" s="200" t="s">
        <v>369</v>
      </c>
      <c r="F530" s="200" t="s">
        <v>1150</v>
      </c>
      <c r="G530" s="200" t="s">
        <v>118</v>
      </c>
      <c r="H530" s="201" t="s">
        <v>221</v>
      </c>
      <c r="I530" s="202">
        <v>7.1</v>
      </c>
      <c r="J530" s="200" t="s">
        <v>560</v>
      </c>
      <c r="K530" s="176">
        <v>3</v>
      </c>
      <c r="L530" s="176">
        <v>1</v>
      </c>
      <c r="M530" s="176">
        <v>0</v>
      </c>
      <c r="N530" s="286">
        <v>1</v>
      </c>
      <c r="O530" s="286"/>
      <c r="P530" s="176"/>
      <c r="Q530" s="203">
        <f t="shared" si="314"/>
        <v>1</v>
      </c>
      <c r="R530" s="203">
        <f t="shared" si="315"/>
        <v>0</v>
      </c>
      <c r="S530" s="203">
        <f t="shared" si="316"/>
        <v>0</v>
      </c>
      <c r="T530" s="203">
        <f t="shared" si="317"/>
        <v>0</v>
      </c>
      <c r="U530" s="203">
        <f t="shared" si="318"/>
        <v>0</v>
      </c>
      <c r="V530" s="175">
        <f>IF(Q530&gt;0,VLOOKUP(Q530,Jahresfaktoren!$A$11:$B$24,2,),0)</f>
        <v>52</v>
      </c>
      <c r="W530" s="175">
        <f>IF(R530&gt;0,VLOOKUP(R530,Jahresfaktoren!$D$11:$E$24,2,),0)</f>
        <v>0</v>
      </c>
      <c r="X530" s="175">
        <f>IF(S530&gt;0,VLOOKUP(S530,Jahresfaktoren!$A$28:$B$29,2,),0)</f>
        <v>0</v>
      </c>
      <c r="Y530" s="175">
        <f>IF(T530&gt;0,VLOOKUP(T530,Jahresfaktoren!$A$28:$B$29,2,),0)</f>
        <v>0</v>
      </c>
      <c r="Z530" s="175">
        <f>IF(U530&gt;0,VLOOKUP(U530,Jahresfaktoren!$A$32:$B$33,2,),)</f>
        <v>0</v>
      </c>
      <c r="AA530" s="177">
        <f t="shared" si="303"/>
        <v>369.2</v>
      </c>
      <c r="AB530" s="177" t="str">
        <f t="shared" si="304"/>
        <v/>
      </c>
      <c r="AC530" s="177" t="str">
        <f t="shared" si="305"/>
        <v/>
      </c>
      <c r="AD530" s="177" t="str">
        <f t="shared" si="306"/>
        <v/>
      </c>
      <c r="AE530" s="177" t="str">
        <f t="shared" si="307"/>
        <v/>
      </c>
      <c r="AF530" s="178">
        <f>IF(Q530&gt;0,VLOOKUP(H530,Leistungszahlen!$A$11:$C$158,3,),0)</f>
        <v>0</v>
      </c>
      <c r="AG530" s="178">
        <f>IF(R530&gt;0,VLOOKUP(H530,Leistungszahlen!$A$11:$F$158,6,),IF(T530&gt;0,VLOOKUP(H530,Leistungszahlen!$A$11:$F$158,6,),0))</f>
        <v>0</v>
      </c>
      <c r="AH530" s="179" t="e">
        <f t="shared" si="323"/>
        <v>#DIV/0!</v>
      </c>
      <c r="AI530" s="179">
        <f t="shared" si="324"/>
        <v>0</v>
      </c>
      <c r="AJ530" s="179">
        <f t="shared" si="325"/>
        <v>0</v>
      </c>
      <c r="AK530" s="179">
        <f t="shared" si="326"/>
        <v>0</v>
      </c>
      <c r="AL530" s="179">
        <f t="shared" si="327"/>
        <v>0</v>
      </c>
      <c r="AM530" s="180">
        <f>IF(L530=1,Stundensätze!$D$13,IF(L530=2,Stundensätze!$D$17,IF(L530=4,Stundensätze!$D$21,"")))</f>
        <v>0</v>
      </c>
      <c r="AN530" s="180">
        <f>IF(L530=1,Stundensätze!$D$15,IF(L530=2,Stundensätze!$D$19,IF(L530=4,Stundensätze!$D$23,"")))</f>
        <v>0</v>
      </c>
      <c r="AO530" s="180" t="e">
        <f t="shared" si="308"/>
        <v>#DIV/0!</v>
      </c>
      <c r="AP530" s="180">
        <f t="shared" si="309"/>
        <v>0</v>
      </c>
      <c r="AQ530" s="192" t="e">
        <f t="shared" si="310"/>
        <v>#DIV/0!</v>
      </c>
      <c r="AR530" s="192" t="e">
        <f t="shared" si="311"/>
        <v>#DIV/0!</v>
      </c>
      <c r="AS530" s="193" t="e">
        <f t="shared" si="312"/>
        <v>#DIV/0!</v>
      </c>
      <c r="AT530" s="258" t="str">
        <f>IF(K530=0,0,VLOOKUP(K530,Kostenstellen!A:B,2,FALSE))</f>
        <v xml:space="preserve">Rosentrittklinik         </v>
      </c>
      <c r="AU530" s="68" t="str">
        <f t="shared" si="319"/>
        <v>Z</v>
      </c>
      <c r="AV530" s="68" t="str">
        <f t="shared" si="320"/>
        <v/>
      </c>
      <c r="AW530" s="68">
        <f>IF(AF530=0,0,VLOOKUP($H530,Leistungszahlen!$A$11:$H$158,4,FALSE))</f>
        <v>0</v>
      </c>
      <c r="AX530" s="68">
        <f>IF(AF530=0,0,VLOOKUP($H530,Leistungszahlen!$A$11:$H$158,5,FALSE))</f>
        <v>0</v>
      </c>
      <c r="AY530" s="68">
        <f>IF(AG530=0,0,VLOOKUP($H530,Leistungszahlen!$A$11:$H$158,6,FALSE))</f>
        <v>0</v>
      </c>
      <c r="AZ530" s="68">
        <f t="shared" si="321"/>
        <v>0</v>
      </c>
      <c r="BA530" s="68">
        <f t="shared" si="322"/>
        <v>0</v>
      </c>
      <c r="BC530" s="68">
        <f t="shared" si="313"/>
        <v>0</v>
      </c>
      <c r="BD530" s="285"/>
    </row>
    <row r="531" spans="1:56" s="68" customFormat="1" ht="22.5">
      <c r="A531" s="200"/>
      <c r="B531" s="200"/>
      <c r="C531" s="200" t="s">
        <v>354</v>
      </c>
      <c r="D531" s="200" t="s">
        <v>204</v>
      </c>
      <c r="E531" s="200" t="s">
        <v>369</v>
      </c>
      <c r="F531" s="200" t="s">
        <v>1151</v>
      </c>
      <c r="G531" s="200" t="s">
        <v>163</v>
      </c>
      <c r="H531" s="201" t="s">
        <v>288</v>
      </c>
      <c r="I531" s="202">
        <v>24.77</v>
      </c>
      <c r="J531" s="200" t="s">
        <v>560</v>
      </c>
      <c r="K531" s="176">
        <v>3</v>
      </c>
      <c r="L531" s="176">
        <v>1</v>
      </c>
      <c r="M531" s="176"/>
      <c r="N531" s="286">
        <v>3</v>
      </c>
      <c r="O531" s="286">
        <v>3</v>
      </c>
      <c r="P531" s="176"/>
      <c r="Q531" s="203">
        <f t="shared" si="314"/>
        <v>3</v>
      </c>
      <c r="R531" s="203">
        <f t="shared" si="315"/>
        <v>3</v>
      </c>
      <c r="S531" s="203">
        <f t="shared" si="316"/>
        <v>0</v>
      </c>
      <c r="T531" s="203">
        <f t="shared" si="317"/>
        <v>0</v>
      </c>
      <c r="U531" s="203">
        <f t="shared" si="318"/>
        <v>0</v>
      </c>
      <c r="V531" s="175">
        <f>IF(Q531&gt;0,VLOOKUP(Q531,Jahresfaktoren!$A$11:$B$24,2,),0)</f>
        <v>152</v>
      </c>
      <c r="W531" s="175">
        <f>IF(R531&gt;0,VLOOKUP(R531,Jahresfaktoren!$D$11:$E$24,2,),0)</f>
        <v>150</v>
      </c>
      <c r="X531" s="175">
        <f>IF(S531&gt;0,VLOOKUP(S531,Jahresfaktoren!$A$28:$B$29,2,),0)</f>
        <v>0</v>
      </c>
      <c r="Y531" s="175">
        <f>IF(T531&gt;0,VLOOKUP(T531,Jahresfaktoren!$A$28:$B$29,2,),0)</f>
        <v>0</v>
      </c>
      <c r="Z531" s="175">
        <f>IF(U531&gt;0,VLOOKUP(U531,Jahresfaktoren!$A$32:$B$33,2,),)</f>
        <v>0</v>
      </c>
      <c r="AA531" s="177">
        <f t="shared" si="303"/>
        <v>3765.04</v>
      </c>
      <c r="AB531" s="177">
        <f t="shared" si="304"/>
        <v>3715.5</v>
      </c>
      <c r="AC531" s="177" t="str">
        <f t="shared" si="305"/>
        <v/>
      </c>
      <c r="AD531" s="177" t="str">
        <f t="shared" si="306"/>
        <v/>
      </c>
      <c r="AE531" s="177" t="str">
        <f t="shared" si="307"/>
        <v/>
      </c>
      <c r="AF531" s="178">
        <f>IF(Q531&gt;0,VLOOKUP(H531,Leistungszahlen!$A$11:$C$158,3,),0)</f>
        <v>0</v>
      </c>
      <c r="AG531" s="178">
        <f>IF(R531&gt;0,VLOOKUP(H531,Leistungszahlen!$A$11:$F$158,6,),IF(T531&gt;0,VLOOKUP(H531,Leistungszahlen!$A$11:$F$158,6,),0))</f>
        <v>0</v>
      </c>
      <c r="AH531" s="179" t="e">
        <f t="shared" si="323"/>
        <v>#DIV/0!</v>
      </c>
      <c r="AI531" s="179" t="e">
        <f t="shared" si="324"/>
        <v>#DIV/0!</v>
      </c>
      <c r="AJ531" s="179">
        <f t="shared" si="325"/>
        <v>0</v>
      </c>
      <c r="AK531" s="179">
        <f t="shared" si="326"/>
        <v>0</v>
      </c>
      <c r="AL531" s="179">
        <f t="shared" si="327"/>
        <v>0</v>
      </c>
      <c r="AM531" s="180">
        <f>IF(L531=1,Stundensätze!$D$13,IF(L531=2,Stundensätze!$D$17,IF(L531=4,Stundensätze!$D$21,"")))</f>
        <v>0</v>
      </c>
      <c r="AN531" s="180">
        <f>IF(L531=1,Stundensätze!$D$15,IF(L531=2,Stundensätze!$D$19,IF(L531=4,Stundensätze!$D$23,"")))</f>
        <v>0</v>
      </c>
      <c r="AO531" s="180" t="e">
        <f t="shared" si="308"/>
        <v>#DIV/0!</v>
      </c>
      <c r="AP531" s="180">
        <f t="shared" si="309"/>
        <v>0</v>
      </c>
      <c r="AQ531" s="192" t="e">
        <f t="shared" si="310"/>
        <v>#DIV/0!</v>
      </c>
      <c r="AR531" s="192" t="e">
        <f t="shared" si="311"/>
        <v>#DIV/0!</v>
      </c>
      <c r="AS531" s="193" t="e">
        <f t="shared" si="312"/>
        <v>#DIV/0!</v>
      </c>
      <c r="AT531" s="258" t="str">
        <f>IF(K531=0,0,VLOOKUP(K531,Kostenstellen!A:B,2,FALSE))</f>
        <v xml:space="preserve">Rosentrittklinik         </v>
      </c>
      <c r="AU531" s="68" t="str">
        <f t="shared" si="319"/>
        <v>A2</v>
      </c>
      <c r="AV531" s="68" t="str">
        <f t="shared" si="320"/>
        <v>A2</v>
      </c>
      <c r="AW531" s="68">
        <f>IF(AF531=0,0,VLOOKUP($H531,Leistungszahlen!$A$11:$H$158,4,FALSE))</f>
        <v>0</v>
      </c>
      <c r="AX531" s="68">
        <f>IF(AF531=0,0,VLOOKUP($H531,Leistungszahlen!$A$11:$H$158,5,FALSE))</f>
        <v>0</v>
      </c>
      <c r="AY531" s="68">
        <f>IF(AG531=0,0,VLOOKUP($H531,Leistungszahlen!$A$11:$H$158,6,FALSE))</f>
        <v>0</v>
      </c>
      <c r="AZ531" s="68">
        <f t="shared" si="321"/>
        <v>0</v>
      </c>
      <c r="BA531" s="68">
        <f t="shared" si="322"/>
        <v>0</v>
      </c>
      <c r="BC531" s="68">
        <f t="shared" si="313"/>
        <v>0</v>
      </c>
      <c r="BD531" s="285"/>
    </row>
    <row r="532" spans="1:56" s="68" customFormat="1" ht="22.5">
      <c r="A532" s="200"/>
      <c r="B532" s="200"/>
      <c r="C532" s="200" t="s">
        <v>354</v>
      </c>
      <c r="D532" s="200" t="s">
        <v>204</v>
      </c>
      <c r="E532" s="200" t="s">
        <v>369</v>
      </c>
      <c r="F532" s="200" t="s">
        <v>1151</v>
      </c>
      <c r="G532" s="200" t="s">
        <v>265</v>
      </c>
      <c r="H532" s="201" t="s">
        <v>200</v>
      </c>
      <c r="I532" s="202">
        <v>4.7300000000000004</v>
      </c>
      <c r="J532" s="200" t="s">
        <v>778</v>
      </c>
      <c r="K532" s="176">
        <v>3</v>
      </c>
      <c r="L532" s="176">
        <v>1</v>
      </c>
      <c r="M532" s="176"/>
      <c r="N532" s="286">
        <v>6</v>
      </c>
      <c r="O532" s="286"/>
      <c r="P532" s="176"/>
      <c r="Q532" s="203">
        <f t="shared" si="314"/>
        <v>6</v>
      </c>
      <c r="R532" s="203">
        <f t="shared" si="315"/>
        <v>0</v>
      </c>
      <c r="S532" s="203">
        <f t="shared" si="316"/>
        <v>0</v>
      </c>
      <c r="T532" s="203">
        <f t="shared" si="317"/>
        <v>0</v>
      </c>
      <c r="U532" s="203">
        <f t="shared" si="318"/>
        <v>0</v>
      </c>
      <c r="V532" s="175">
        <f>IF(Q532&gt;0,VLOOKUP(Q532,Jahresfaktoren!$A$11:$B$24,2,),0)</f>
        <v>302</v>
      </c>
      <c r="W532" s="175">
        <f>IF(R532&gt;0,VLOOKUP(R532,Jahresfaktoren!$D$11:$E$24,2,),0)</f>
        <v>0</v>
      </c>
      <c r="X532" s="175">
        <f>IF(S532&gt;0,VLOOKUP(S532,Jahresfaktoren!$A$28:$B$29,2,),0)</f>
        <v>0</v>
      </c>
      <c r="Y532" s="175">
        <f>IF(T532&gt;0,VLOOKUP(T532,Jahresfaktoren!$A$28:$B$29,2,),0)</f>
        <v>0</v>
      </c>
      <c r="Z532" s="175">
        <f>IF(U532&gt;0,VLOOKUP(U532,Jahresfaktoren!$A$32:$B$33,2,),)</f>
        <v>0</v>
      </c>
      <c r="AA532" s="177">
        <f t="shared" si="303"/>
        <v>1428.46</v>
      </c>
      <c r="AB532" s="177" t="str">
        <f t="shared" si="304"/>
        <v/>
      </c>
      <c r="AC532" s="177" t="str">
        <f t="shared" si="305"/>
        <v/>
      </c>
      <c r="AD532" s="177" t="str">
        <f t="shared" si="306"/>
        <v/>
      </c>
      <c r="AE532" s="177" t="str">
        <f t="shared" si="307"/>
        <v/>
      </c>
      <c r="AF532" s="178">
        <f>IF(Q532&gt;0,VLOOKUP(H532,Leistungszahlen!$A$11:$C$158,3,),0)</f>
        <v>0</v>
      </c>
      <c r="AG532" s="178">
        <f>IF(R532&gt;0,VLOOKUP(H532,Leistungszahlen!$A$11:$F$158,6,),IF(T532&gt;0,VLOOKUP(H532,Leistungszahlen!$A$11:$F$158,6,),0))</f>
        <v>0</v>
      </c>
      <c r="AH532" s="179" t="e">
        <f t="shared" si="323"/>
        <v>#DIV/0!</v>
      </c>
      <c r="AI532" s="179">
        <f t="shared" si="324"/>
        <v>0</v>
      </c>
      <c r="AJ532" s="179">
        <f t="shared" si="325"/>
        <v>0</v>
      </c>
      <c r="AK532" s="179">
        <f t="shared" si="326"/>
        <v>0</v>
      </c>
      <c r="AL532" s="179">
        <f t="shared" si="327"/>
        <v>0</v>
      </c>
      <c r="AM532" s="180">
        <f>IF(L532=1,Stundensätze!$D$13,IF(L532=2,Stundensätze!$D$17,IF(L532=4,Stundensätze!$D$21,"")))</f>
        <v>0</v>
      </c>
      <c r="AN532" s="180">
        <f>IF(L532=1,Stundensätze!$D$15,IF(L532=2,Stundensätze!$D$19,IF(L532=4,Stundensätze!$D$23,"")))</f>
        <v>0</v>
      </c>
      <c r="AO532" s="180" t="e">
        <f t="shared" si="308"/>
        <v>#DIV/0!</v>
      </c>
      <c r="AP532" s="180">
        <f t="shared" si="309"/>
        <v>0</v>
      </c>
      <c r="AQ532" s="192" t="e">
        <f t="shared" si="310"/>
        <v>#DIV/0!</v>
      </c>
      <c r="AR532" s="192" t="e">
        <f t="shared" si="311"/>
        <v>#DIV/0!</v>
      </c>
      <c r="AS532" s="193" t="e">
        <f t="shared" si="312"/>
        <v>#DIV/0!</v>
      </c>
      <c r="AT532" s="258" t="str">
        <f>IF(K532=0,0,VLOOKUP(K532,Kostenstellen!A:B,2,FALSE))</f>
        <v xml:space="preserve">Rosentrittklinik         </v>
      </c>
      <c r="AU532" s="68" t="str">
        <f t="shared" si="319"/>
        <v>B</v>
      </c>
      <c r="AV532" s="68" t="str">
        <f t="shared" si="320"/>
        <v/>
      </c>
      <c r="AW532" s="68">
        <f>IF(AF532=0,0,VLOOKUP($H532,Leistungszahlen!$A$11:$H$158,4,FALSE))</f>
        <v>0</v>
      </c>
      <c r="AX532" s="68">
        <f>IF(AF532=0,0,VLOOKUP($H532,Leistungszahlen!$A$11:$H$158,5,FALSE))</f>
        <v>0</v>
      </c>
      <c r="AY532" s="68">
        <f>IF(AG532=0,0,VLOOKUP($H532,Leistungszahlen!$A$11:$H$158,6,FALSE))</f>
        <v>0</v>
      </c>
      <c r="AZ532" s="68">
        <f t="shared" si="321"/>
        <v>0</v>
      </c>
      <c r="BA532" s="68">
        <f t="shared" si="322"/>
        <v>0</v>
      </c>
      <c r="BC532" s="68">
        <f t="shared" si="313"/>
        <v>0</v>
      </c>
      <c r="BD532" s="285"/>
    </row>
    <row r="533" spans="1:56" s="68" customFormat="1" ht="22.5">
      <c r="A533" s="200"/>
      <c r="B533" s="200"/>
      <c r="C533" s="200" t="s">
        <v>354</v>
      </c>
      <c r="D533" s="200" t="s">
        <v>204</v>
      </c>
      <c r="E533" s="200" t="s">
        <v>369</v>
      </c>
      <c r="F533" s="200" t="s">
        <v>1151</v>
      </c>
      <c r="G533" s="200" t="s">
        <v>118</v>
      </c>
      <c r="H533" s="201" t="s">
        <v>221</v>
      </c>
      <c r="I533" s="202">
        <v>7.1</v>
      </c>
      <c r="J533" s="200" t="s">
        <v>560</v>
      </c>
      <c r="K533" s="176">
        <v>3</v>
      </c>
      <c r="L533" s="176">
        <v>1</v>
      </c>
      <c r="M533" s="176">
        <v>0</v>
      </c>
      <c r="N533" s="286">
        <v>1</v>
      </c>
      <c r="O533" s="286"/>
      <c r="P533" s="176"/>
      <c r="Q533" s="203">
        <f t="shared" si="314"/>
        <v>1</v>
      </c>
      <c r="R533" s="203">
        <f t="shared" si="315"/>
        <v>0</v>
      </c>
      <c r="S533" s="203">
        <f t="shared" si="316"/>
        <v>0</v>
      </c>
      <c r="T533" s="203">
        <f t="shared" si="317"/>
        <v>0</v>
      </c>
      <c r="U533" s="203">
        <f t="shared" si="318"/>
        <v>0</v>
      </c>
      <c r="V533" s="175">
        <f>IF(Q533&gt;0,VLOOKUP(Q533,Jahresfaktoren!$A$11:$B$24,2,),0)</f>
        <v>52</v>
      </c>
      <c r="W533" s="175">
        <f>IF(R533&gt;0,VLOOKUP(R533,Jahresfaktoren!$D$11:$E$24,2,),0)</f>
        <v>0</v>
      </c>
      <c r="X533" s="175">
        <f>IF(S533&gt;0,VLOOKUP(S533,Jahresfaktoren!$A$28:$B$29,2,),0)</f>
        <v>0</v>
      </c>
      <c r="Y533" s="175">
        <f>IF(T533&gt;0,VLOOKUP(T533,Jahresfaktoren!$A$28:$B$29,2,),0)</f>
        <v>0</v>
      </c>
      <c r="Z533" s="175">
        <f>IF(U533&gt;0,VLOOKUP(U533,Jahresfaktoren!$A$32:$B$33,2,),)</f>
        <v>0</v>
      </c>
      <c r="AA533" s="177">
        <f t="shared" si="303"/>
        <v>369.2</v>
      </c>
      <c r="AB533" s="177" t="str">
        <f t="shared" si="304"/>
        <v/>
      </c>
      <c r="AC533" s="177" t="str">
        <f t="shared" si="305"/>
        <v/>
      </c>
      <c r="AD533" s="177" t="str">
        <f t="shared" si="306"/>
        <v/>
      </c>
      <c r="AE533" s="177" t="str">
        <f t="shared" si="307"/>
        <v/>
      </c>
      <c r="AF533" s="178">
        <f>IF(Q533&gt;0,VLOOKUP(H533,Leistungszahlen!$A$11:$C$158,3,),0)</f>
        <v>0</v>
      </c>
      <c r="AG533" s="178">
        <f>IF(R533&gt;0,VLOOKUP(H533,Leistungszahlen!$A$11:$F$158,6,),IF(T533&gt;0,VLOOKUP(H533,Leistungszahlen!$A$11:$F$158,6,),0))</f>
        <v>0</v>
      </c>
      <c r="AH533" s="179" t="e">
        <f t="shared" si="323"/>
        <v>#DIV/0!</v>
      </c>
      <c r="AI533" s="179">
        <f t="shared" si="324"/>
        <v>0</v>
      </c>
      <c r="AJ533" s="179">
        <f t="shared" si="325"/>
        <v>0</v>
      </c>
      <c r="AK533" s="179">
        <f t="shared" si="326"/>
        <v>0</v>
      </c>
      <c r="AL533" s="179">
        <f t="shared" si="327"/>
        <v>0</v>
      </c>
      <c r="AM533" s="180">
        <f>IF(L533=1,Stundensätze!$D$13,IF(L533=2,Stundensätze!$D$17,IF(L533=4,Stundensätze!$D$21,"")))</f>
        <v>0</v>
      </c>
      <c r="AN533" s="180">
        <f>IF(L533=1,Stundensätze!$D$15,IF(L533=2,Stundensätze!$D$19,IF(L533=4,Stundensätze!$D$23,"")))</f>
        <v>0</v>
      </c>
      <c r="AO533" s="180" t="e">
        <f t="shared" si="308"/>
        <v>#DIV/0!</v>
      </c>
      <c r="AP533" s="180">
        <f t="shared" si="309"/>
        <v>0</v>
      </c>
      <c r="AQ533" s="192" t="e">
        <f t="shared" si="310"/>
        <v>#DIV/0!</v>
      </c>
      <c r="AR533" s="192" t="e">
        <f t="shared" si="311"/>
        <v>#DIV/0!</v>
      </c>
      <c r="AS533" s="193" t="e">
        <f t="shared" si="312"/>
        <v>#DIV/0!</v>
      </c>
      <c r="AT533" s="258" t="str">
        <f>IF(K533=0,0,VLOOKUP(K533,Kostenstellen!A:B,2,FALSE))</f>
        <v xml:space="preserve">Rosentrittklinik         </v>
      </c>
      <c r="AU533" s="68" t="str">
        <f t="shared" si="319"/>
        <v>Z</v>
      </c>
      <c r="AV533" s="68" t="str">
        <f t="shared" si="320"/>
        <v/>
      </c>
      <c r="AW533" s="68">
        <f>IF(AF533=0,0,VLOOKUP($H533,Leistungszahlen!$A$11:$H$158,4,FALSE))</f>
        <v>0</v>
      </c>
      <c r="AX533" s="68">
        <f>IF(AF533=0,0,VLOOKUP($H533,Leistungszahlen!$A$11:$H$158,5,FALSE))</f>
        <v>0</v>
      </c>
      <c r="AY533" s="68">
        <f>IF(AG533=0,0,VLOOKUP($H533,Leistungszahlen!$A$11:$H$158,6,FALSE))</f>
        <v>0</v>
      </c>
      <c r="AZ533" s="68">
        <f t="shared" si="321"/>
        <v>0</v>
      </c>
      <c r="BA533" s="68">
        <f t="shared" si="322"/>
        <v>0</v>
      </c>
      <c r="BC533" s="68">
        <f t="shared" si="313"/>
        <v>0</v>
      </c>
      <c r="BD533" s="285"/>
    </row>
    <row r="534" spans="1:56" s="68" customFormat="1" ht="22.5">
      <c r="A534" s="200"/>
      <c r="B534" s="200"/>
      <c r="C534" s="200" t="s">
        <v>354</v>
      </c>
      <c r="D534" s="200" t="s">
        <v>204</v>
      </c>
      <c r="E534" s="200" t="s">
        <v>369</v>
      </c>
      <c r="F534" s="200" t="s">
        <v>1152</v>
      </c>
      <c r="G534" s="200" t="s">
        <v>163</v>
      </c>
      <c r="H534" s="201" t="s">
        <v>287</v>
      </c>
      <c r="I534" s="202">
        <v>23.88</v>
      </c>
      <c r="J534" s="200" t="s">
        <v>560</v>
      </c>
      <c r="K534" s="176">
        <v>3</v>
      </c>
      <c r="L534" s="176">
        <v>1</v>
      </c>
      <c r="M534" s="176"/>
      <c r="N534" s="286">
        <v>3</v>
      </c>
      <c r="O534" s="286">
        <v>3</v>
      </c>
      <c r="P534" s="176"/>
      <c r="Q534" s="203">
        <f t="shared" si="314"/>
        <v>3</v>
      </c>
      <c r="R534" s="203">
        <f t="shared" si="315"/>
        <v>3</v>
      </c>
      <c r="S534" s="203">
        <f t="shared" si="316"/>
        <v>0</v>
      </c>
      <c r="T534" s="203">
        <f t="shared" si="317"/>
        <v>0</v>
      </c>
      <c r="U534" s="203">
        <f t="shared" si="318"/>
        <v>0</v>
      </c>
      <c r="V534" s="175">
        <f>IF(Q534&gt;0,VLOOKUP(Q534,Jahresfaktoren!$A$11:$B$24,2,),0)</f>
        <v>152</v>
      </c>
      <c r="W534" s="175">
        <f>IF(R534&gt;0,VLOOKUP(R534,Jahresfaktoren!$D$11:$E$24,2,),0)</f>
        <v>150</v>
      </c>
      <c r="X534" s="175">
        <f>IF(S534&gt;0,VLOOKUP(S534,Jahresfaktoren!$A$28:$B$29,2,),0)</f>
        <v>0</v>
      </c>
      <c r="Y534" s="175">
        <f>IF(T534&gt;0,VLOOKUP(T534,Jahresfaktoren!$A$28:$B$29,2,),0)</f>
        <v>0</v>
      </c>
      <c r="Z534" s="175">
        <f>IF(U534&gt;0,VLOOKUP(U534,Jahresfaktoren!$A$32:$B$33,2,),)</f>
        <v>0</v>
      </c>
      <c r="AA534" s="177">
        <f t="shared" si="303"/>
        <v>3629.7599999999998</v>
      </c>
      <c r="AB534" s="177">
        <f t="shared" si="304"/>
        <v>3582</v>
      </c>
      <c r="AC534" s="177" t="str">
        <f t="shared" si="305"/>
        <v/>
      </c>
      <c r="AD534" s="177" t="str">
        <f t="shared" si="306"/>
        <v/>
      </c>
      <c r="AE534" s="177" t="str">
        <f t="shared" si="307"/>
        <v/>
      </c>
      <c r="AF534" s="178">
        <f>IF(Q534&gt;0,VLOOKUP(H534,Leistungszahlen!$A$11:$C$158,3,),0)</f>
        <v>0</v>
      </c>
      <c r="AG534" s="178">
        <f>IF(R534&gt;0,VLOOKUP(H534,Leistungszahlen!$A$11:$F$158,6,),IF(T534&gt;0,VLOOKUP(H534,Leistungszahlen!$A$11:$F$158,6,),0))</f>
        <v>0</v>
      </c>
      <c r="AH534" s="179" t="e">
        <f t="shared" si="323"/>
        <v>#DIV/0!</v>
      </c>
      <c r="AI534" s="179" t="e">
        <f t="shared" si="324"/>
        <v>#DIV/0!</v>
      </c>
      <c r="AJ534" s="179">
        <f t="shared" si="325"/>
        <v>0</v>
      </c>
      <c r="AK534" s="179">
        <f t="shared" si="326"/>
        <v>0</v>
      </c>
      <c r="AL534" s="179">
        <f t="shared" si="327"/>
        <v>0</v>
      </c>
      <c r="AM534" s="180">
        <f>IF(L534=1,Stundensätze!$D$13,IF(L534=2,Stundensätze!$D$17,IF(L534=4,Stundensätze!$D$21,"")))</f>
        <v>0</v>
      </c>
      <c r="AN534" s="180">
        <f>IF(L534=1,Stundensätze!$D$15,IF(L534=2,Stundensätze!$D$19,IF(L534=4,Stundensätze!$D$23,"")))</f>
        <v>0</v>
      </c>
      <c r="AO534" s="180" t="e">
        <f t="shared" si="308"/>
        <v>#DIV/0!</v>
      </c>
      <c r="AP534" s="180">
        <f t="shared" si="309"/>
        <v>0</v>
      </c>
      <c r="AQ534" s="192" t="e">
        <f t="shared" si="310"/>
        <v>#DIV/0!</v>
      </c>
      <c r="AR534" s="192" t="e">
        <f t="shared" si="311"/>
        <v>#DIV/0!</v>
      </c>
      <c r="AS534" s="193" t="e">
        <f t="shared" si="312"/>
        <v>#DIV/0!</v>
      </c>
      <c r="AT534" s="258" t="str">
        <f>IF(K534=0,0,VLOOKUP(K534,Kostenstellen!A:B,2,FALSE))</f>
        <v xml:space="preserve">Rosentrittklinik         </v>
      </c>
      <c r="AU534" s="68" t="str">
        <f t="shared" si="319"/>
        <v>A1</v>
      </c>
      <c r="AV534" s="68" t="str">
        <f t="shared" si="320"/>
        <v>A1</v>
      </c>
      <c r="AW534" s="68">
        <f>IF(AF534=0,0,VLOOKUP($H534,Leistungszahlen!$A$11:$H$158,4,FALSE))</f>
        <v>0</v>
      </c>
      <c r="AX534" s="68">
        <f>IF(AF534=0,0,VLOOKUP($H534,Leistungszahlen!$A$11:$H$158,5,FALSE))</f>
        <v>0</v>
      </c>
      <c r="AY534" s="68">
        <f>IF(AG534=0,0,VLOOKUP($H534,Leistungszahlen!$A$11:$H$158,6,FALSE))</f>
        <v>0</v>
      </c>
      <c r="AZ534" s="68">
        <f t="shared" si="321"/>
        <v>0</v>
      </c>
      <c r="BA534" s="68">
        <f t="shared" si="322"/>
        <v>0</v>
      </c>
      <c r="BC534" s="68">
        <f t="shared" si="313"/>
        <v>0</v>
      </c>
      <c r="BD534" s="285"/>
    </row>
    <row r="535" spans="1:56" s="68" customFormat="1" ht="22.5">
      <c r="A535" s="200"/>
      <c r="B535" s="200"/>
      <c r="C535" s="200" t="s">
        <v>354</v>
      </c>
      <c r="D535" s="200" t="s">
        <v>204</v>
      </c>
      <c r="E535" s="200" t="s">
        <v>369</v>
      </c>
      <c r="F535" s="200" t="s">
        <v>1152</v>
      </c>
      <c r="G535" s="200" t="s">
        <v>265</v>
      </c>
      <c r="H535" s="201" t="s">
        <v>200</v>
      </c>
      <c r="I535" s="202">
        <v>4.96</v>
      </c>
      <c r="J535" s="200" t="s">
        <v>778</v>
      </c>
      <c r="K535" s="176">
        <v>3</v>
      </c>
      <c r="L535" s="176">
        <v>1</v>
      </c>
      <c r="M535" s="176"/>
      <c r="N535" s="286">
        <v>6</v>
      </c>
      <c r="O535" s="286"/>
      <c r="P535" s="176"/>
      <c r="Q535" s="203">
        <f t="shared" si="314"/>
        <v>6</v>
      </c>
      <c r="R535" s="203">
        <f t="shared" si="315"/>
        <v>0</v>
      </c>
      <c r="S535" s="203">
        <f t="shared" si="316"/>
        <v>0</v>
      </c>
      <c r="T535" s="203">
        <f t="shared" si="317"/>
        <v>0</v>
      </c>
      <c r="U535" s="203">
        <f t="shared" si="318"/>
        <v>0</v>
      </c>
      <c r="V535" s="175">
        <f>IF(Q535&gt;0,VLOOKUP(Q535,Jahresfaktoren!$A$11:$B$24,2,),0)</f>
        <v>302</v>
      </c>
      <c r="W535" s="175">
        <f>IF(R535&gt;0,VLOOKUP(R535,Jahresfaktoren!$D$11:$E$24,2,),0)</f>
        <v>0</v>
      </c>
      <c r="X535" s="175">
        <f>IF(S535&gt;0,VLOOKUP(S535,Jahresfaktoren!$A$28:$B$29,2,),0)</f>
        <v>0</v>
      </c>
      <c r="Y535" s="175">
        <f>IF(T535&gt;0,VLOOKUP(T535,Jahresfaktoren!$A$28:$B$29,2,),0)</f>
        <v>0</v>
      </c>
      <c r="Z535" s="175">
        <f>IF(U535&gt;0,VLOOKUP(U535,Jahresfaktoren!$A$32:$B$33,2,),)</f>
        <v>0</v>
      </c>
      <c r="AA535" s="177">
        <f t="shared" si="303"/>
        <v>1497.92</v>
      </c>
      <c r="AB535" s="177" t="str">
        <f t="shared" si="304"/>
        <v/>
      </c>
      <c r="AC535" s="177" t="str">
        <f t="shared" si="305"/>
        <v/>
      </c>
      <c r="AD535" s="177" t="str">
        <f t="shared" si="306"/>
        <v/>
      </c>
      <c r="AE535" s="177" t="str">
        <f t="shared" si="307"/>
        <v/>
      </c>
      <c r="AF535" s="178">
        <f>IF(Q535&gt;0,VLOOKUP(H535,Leistungszahlen!$A$11:$C$158,3,),0)</f>
        <v>0</v>
      </c>
      <c r="AG535" s="178">
        <f>IF(R535&gt;0,VLOOKUP(H535,Leistungszahlen!$A$11:$F$158,6,),IF(T535&gt;0,VLOOKUP(H535,Leistungszahlen!$A$11:$F$158,6,),0))</f>
        <v>0</v>
      </c>
      <c r="AH535" s="179" t="e">
        <f t="shared" si="323"/>
        <v>#DIV/0!</v>
      </c>
      <c r="AI535" s="179">
        <f t="shared" si="324"/>
        <v>0</v>
      </c>
      <c r="AJ535" s="179">
        <f t="shared" si="325"/>
        <v>0</v>
      </c>
      <c r="AK535" s="179">
        <f t="shared" si="326"/>
        <v>0</v>
      </c>
      <c r="AL535" s="179">
        <f t="shared" si="327"/>
        <v>0</v>
      </c>
      <c r="AM535" s="180">
        <f>IF(L535=1,Stundensätze!$D$13,IF(L535=2,Stundensätze!$D$17,IF(L535=4,Stundensätze!$D$21,"")))</f>
        <v>0</v>
      </c>
      <c r="AN535" s="180">
        <f>IF(L535=1,Stundensätze!$D$15,IF(L535=2,Stundensätze!$D$19,IF(L535=4,Stundensätze!$D$23,"")))</f>
        <v>0</v>
      </c>
      <c r="AO535" s="180" t="e">
        <f t="shared" si="308"/>
        <v>#DIV/0!</v>
      </c>
      <c r="AP535" s="180">
        <f t="shared" si="309"/>
        <v>0</v>
      </c>
      <c r="AQ535" s="192" t="e">
        <f t="shared" si="310"/>
        <v>#DIV/0!</v>
      </c>
      <c r="AR535" s="192" t="e">
        <f t="shared" si="311"/>
        <v>#DIV/0!</v>
      </c>
      <c r="AS535" s="193" t="e">
        <f t="shared" si="312"/>
        <v>#DIV/0!</v>
      </c>
      <c r="AT535" s="258" t="str">
        <f>IF(K535=0,0,VLOOKUP(K535,Kostenstellen!A:B,2,FALSE))</f>
        <v xml:space="preserve">Rosentrittklinik         </v>
      </c>
      <c r="AU535" s="68" t="str">
        <f t="shared" si="319"/>
        <v>B</v>
      </c>
      <c r="AV535" s="68" t="str">
        <f t="shared" si="320"/>
        <v/>
      </c>
      <c r="AW535" s="68">
        <f>IF(AF535=0,0,VLOOKUP($H535,Leistungszahlen!$A$11:$H$158,4,FALSE))</f>
        <v>0</v>
      </c>
      <c r="AX535" s="68">
        <f>IF(AF535=0,0,VLOOKUP($H535,Leistungszahlen!$A$11:$H$158,5,FALSE))</f>
        <v>0</v>
      </c>
      <c r="AY535" s="68">
        <f>IF(AG535=0,0,VLOOKUP($H535,Leistungszahlen!$A$11:$H$158,6,FALSE))</f>
        <v>0</v>
      </c>
      <c r="AZ535" s="68">
        <f t="shared" si="321"/>
        <v>0</v>
      </c>
      <c r="BA535" s="68">
        <f t="shared" si="322"/>
        <v>0</v>
      </c>
      <c r="BC535" s="68">
        <f t="shared" si="313"/>
        <v>0</v>
      </c>
      <c r="BD535" s="285"/>
    </row>
    <row r="536" spans="1:56" s="68" customFormat="1" ht="22.5">
      <c r="A536" s="200"/>
      <c r="B536" s="200"/>
      <c r="C536" s="200" t="s">
        <v>354</v>
      </c>
      <c r="D536" s="200" t="s">
        <v>204</v>
      </c>
      <c r="E536" s="200" t="s">
        <v>369</v>
      </c>
      <c r="F536" s="200" t="s">
        <v>1153</v>
      </c>
      <c r="G536" s="200" t="s">
        <v>163</v>
      </c>
      <c r="H536" s="201" t="s">
        <v>287</v>
      </c>
      <c r="I536" s="202">
        <v>23.88</v>
      </c>
      <c r="J536" s="200" t="s">
        <v>560</v>
      </c>
      <c r="K536" s="176">
        <v>3</v>
      </c>
      <c r="L536" s="176">
        <v>1</v>
      </c>
      <c r="M536" s="176"/>
      <c r="N536" s="286">
        <v>3</v>
      </c>
      <c r="O536" s="286">
        <v>3</v>
      </c>
      <c r="P536" s="176"/>
      <c r="Q536" s="203">
        <f t="shared" si="314"/>
        <v>3</v>
      </c>
      <c r="R536" s="203">
        <f t="shared" si="315"/>
        <v>3</v>
      </c>
      <c r="S536" s="203">
        <f t="shared" si="316"/>
        <v>0</v>
      </c>
      <c r="T536" s="203">
        <f t="shared" si="317"/>
        <v>0</v>
      </c>
      <c r="U536" s="203">
        <f t="shared" si="318"/>
        <v>0</v>
      </c>
      <c r="V536" s="175">
        <f>IF(Q536&gt;0,VLOOKUP(Q536,Jahresfaktoren!$A$11:$B$24,2,),0)</f>
        <v>152</v>
      </c>
      <c r="W536" s="175">
        <f>IF(R536&gt;0,VLOOKUP(R536,Jahresfaktoren!$D$11:$E$24,2,),0)</f>
        <v>150</v>
      </c>
      <c r="X536" s="175">
        <f>IF(S536&gt;0,VLOOKUP(S536,Jahresfaktoren!$A$28:$B$29,2,),0)</f>
        <v>0</v>
      </c>
      <c r="Y536" s="175">
        <f>IF(T536&gt;0,VLOOKUP(T536,Jahresfaktoren!$A$28:$B$29,2,),0)</f>
        <v>0</v>
      </c>
      <c r="Z536" s="175">
        <f>IF(U536&gt;0,VLOOKUP(U536,Jahresfaktoren!$A$32:$B$33,2,),)</f>
        <v>0</v>
      </c>
      <c r="AA536" s="177">
        <f t="shared" si="303"/>
        <v>3629.7599999999998</v>
      </c>
      <c r="AB536" s="177">
        <f t="shared" si="304"/>
        <v>3582</v>
      </c>
      <c r="AC536" s="177" t="str">
        <f t="shared" si="305"/>
        <v/>
      </c>
      <c r="AD536" s="177" t="str">
        <f t="shared" si="306"/>
        <v/>
      </c>
      <c r="AE536" s="177" t="str">
        <f t="shared" si="307"/>
        <v/>
      </c>
      <c r="AF536" s="178">
        <f>IF(Q536&gt;0,VLOOKUP(H536,Leistungszahlen!$A$11:$C$158,3,),0)</f>
        <v>0</v>
      </c>
      <c r="AG536" s="178">
        <f>IF(R536&gt;0,VLOOKUP(H536,Leistungszahlen!$A$11:$F$158,6,),IF(T536&gt;0,VLOOKUP(H536,Leistungszahlen!$A$11:$F$158,6,),0))</f>
        <v>0</v>
      </c>
      <c r="AH536" s="179" t="e">
        <f t="shared" si="323"/>
        <v>#DIV/0!</v>
      </c>
      <c r="AI536" s="179" t="e">
        <f t="shared" si="324"/>
        <v>#DIV/0!</v>
      </c>
      <c r="AJ536" s="179">
        <f t="shared" si="325"/>
        <v>0</v>
      </c>
      <c r="AK536" s="179">
        <f t="shared" si="326"/>
        <v>0</v>
      </c>
      <c r="AL536" s="179">
        <f t="shared" si="327"/>
        <v>0</v>
      </c>
      <c r="AM536" s="180">
        <f>IF(L536=1,Stundensätze!$D$13,IF(L536=2,Stundensätze!$D$17,IF(L536=4,Stundensätze!$D$21,"")))</f>
        <v>0</v>
      </c>
      <c r="AN536" s="180">
        <f>IF(L536=1,Stundensätze!$D$15,IF(L536=2,Stundensätze!$D$19,IF(L536=4,Stundensätze!$D$23,"")))</f>
        <v>0</v>
      </c>
      <c r="AO536" s="180" t="e">
        <f t="shared" si="308"/>
        <v>#DIV/0!</v>
      </c>
      <c r="AP536" s="180">
        <f t="shared" si="309"/>
        <v>0</v>
      </c>
      <c r="AQ536" s="192" t="e">
        <f t="shared" si="310"/>
        <v>#DIV/0!</v>
      </c>
      <c r="AR536" s="192" t="e">
        <f t="shared" si="311"/>
        <v>#DIV/0!</v>
      </c>
      <c r="AS536" s="193" t="e">
        <f t="shared" si="312"/>
        <v>#DIV/0!</v>
      </c>
      <c r="AT536" s="258" t="str">
        <f>IF(K536=0,0,VLOOKUP(K536,Kostenstellen!A:B,2,FALSE))</f>
        <v xml:space="preserve">Rosentrittklinik         </v>
      </c>
      <c r="AU536" s="68" t="str">
        <f t="shared" si="319"/>
        <v>A1</v>
      </c>
      <c r="AV536" s="68" t="str">
        <f t="shared" si="320"/>
        <v>A1</v>
      </c>
      <c r="AW536" s="68">
        <f>IF(AF536=0,0,VLOOKUP($H536,Leistungszahlen!$A$11:$H$158,4,FALSE))</f>
        <v>0</v>
      </c>
      <c r="AX536" s="68">
        <f>IF(AF536=0,0,VLOOKUP($H536,Leistungszahlen!$A$11:$H$158,5,FALSE))</f>
        <v>0</v>
      </c>
      <c r="AY536" s="68">
        <f>IF(AG536=0,0,VLOOKUP($H536,Leistungszahlen!$A$11:$H$158,6,FALSE))</f>
        <v>0</v>
      </c>
      <c r="AZ536" s="68">
        <f t="shared" si="321"/>
        <v>0</v>
      </c>
      <c r="BA536" s="68">
        <f t="shared" si="322"/>
        <v>0</v>
      </c>
      <c r="BC536" s="68">
        <f t="shared" si="313"/>
        <v>0</v>
      </c>
      <c r="BD536" s="285"/>
    </row>
    <row r="537" spans="1:56" s="68" customFormat="1" ht="22.5">
      <c r="A537" s="200"/>
      <c r="B537" s="200"/>
      <c r="C537" s="200" t="s">
        <v>354</v>
      </c>
      <c r="D537" s="200" t="s">
        <v>204</v>
      </c>
      <c r="E537" s="200" t="s">
        <v>369</v>
      </c>
      <c r="F537" s="200" t="s">
        <v>1153</v>
      </c>
      <c r="G537" s="200" t="s">
        <v>265</v>
      </c>
      <c r="H537" s="201" t="s">
        <v>200</v>
      </c>
      <c r="I537" s="202">
        <v>4.96</v>
      </c>
      <c r="J537" s="200" t="s">
        <v>778</v>
      </c>
      <c r="K537" s="176">
        <v>3</v>
      </c>
      <c r="L537" s="176">
        <v>1</v>
      </c>
      <c r="M537" s="176"/>
      <c r="N537" s="286">
        <v>6</v>
      </c>
      <c r="O537" s="286"/>
      <c r="P537" s="176"/>
      <c r="Q537" s="203">
        <f t="shared" si="314"/>
        <v>6</v>
      </c>
      <c r="R537" s="203">
        <f t="shared" si="315"/>
        <v>0</v>
      </c>
      <c r="S537" s="203">
        <f t="shared" si="316"/>
        <v>0</v>
      </c>
      <c r="T537" s="203">
        <f t="shared" si="317"/>
        <v>0</v>
      </c>
      <c r="U537" s="203">
        <f t="shared" si="318"/>
        <v>0</v>
      </c>
      <c r="V537" s="175">
        <f>IF(Q537&gt;0,VLOOKUP(Q537,Jahresfaktoren!$A$11:$B$24,2,),0)</f>
        <v>302</v>
      </c>
      <c r="W537" s="175">
        <f>IF(R537&gt;0,VLOOKUP(R537,Jahresfaktoren!$D$11:$E$24,2,),0)</f>
        <v>0</v>
      </c>
      <c r="X537" s="175">
        <f>IF(S537&gt;0,VLOOKUP(S537,Jahresfaktoren!$A$28:$B$29,2,),0)</f>
        <v>0</v>
      </c>
      <c r="Y537" s="175">
        <f>IF(T537&gt;0,VLOOKUP(T537,Jahresfaktoren!$A$28:$B$29,2,),0)</f>
        <v>0</v>
      </c>
      <c r="Z537" s="175">
        <f>IF(U537&gt;0,VLOOKUP(U537,Jahresfaktoren!$A$32:$B$33,2,),)</f>
        <v>0</v>
      </c>
      <c r="AA537" s="177">
        <f t="shared" si="303"/>
        <v>1497.92</v>
      </c>
      <c r="AB537" s="177" t="str">
        <f t="shared" si="304"/>
        <v/>
      </c>
      <c r="AC537" s="177" t="str">
        <f t="shared" si="305"/>
        <v/>
      </c>
      <c r="AD537" s="177" t="str">
        <f t="shared" si="306"/>
        <v/>
      </c>
      <c r="AE537" s="177" t="str">
        <f t="shared" si="307"/>
        <v/>
      </c>
      <c r="AF537" s="178">
        <f>IF(Q537&gt;0,VLOOKUP(H537,Leistungszahlen!$A$11:$C$158,3,),0)</f>
        <v>0</v>
      </c>
      <c r="AG537" s="178">
        <f>IF(R537&gt;0,VLOOKUP(H537,Leistungszahlen!$A$11:$F$158,6,),IF(T537&gt;0,VLOOKUP(H537,Leistungszahlen!$A$11:$F$158,6,),0))</f>
        <v>0</v>
      </c>
      <c r="AH537" s="179" t="e">
        <f t="shared" si="323"/>
        <v>#DIV/0!</v>
      </c>
      <c r="AI537" s="179">
        <f t="shared" si="324"/>
        <v>0</v>
      </c>
      <c r="AJ537" s="179">
        <f t="shared" si="325"/>
        <v>0</v>
      </c>
      <c r="AK537" s="179">
        <f t="shared" si="326"/>
        <v>0</v>
      </c>
      <c r="AL537" s="179">
        <f t="shared" si="327"/>
        <v>0</v>
      </c>
      <c r="AM537" s="180">
        <f>IF(L537=1,Stundensätze!$D$13,IF(L537=2,Stundensätze!$D$17,IF(L537=4,Stundensätze!$D$21,"")))</f>
        <v>0</v>
      </c>
      <c r="AN537" s="180">
        <f>IF(L537=1,Stundensätze!$D$15,IF(L537=2,Stundensätze!$D$19,IF(L537=4,Stundensätze!$D$23,"")))</f>
        <v>0</v>
      </c>
      <c r="AO537" s="180" t="e">
        <f t="shared" si="308"/>
        <v>#DIV/0!</v>
      </c>
      <c r="AP537" s="180">
        <f t="shared" si="309"/>
        <v>0</v>
      </c>
      <c r="AQ537" s="192" t="e">
        <f t="shared" si="310"/>
        <v>#DIV/0!</v>
      </c>
      <c r="AR537" s="192" t="e">
        <f t="shared" si="311"/>
        <v>#DIV/0!</v>
      </c>
      <c r="AS537" s="193" t="e">
        <f t="shared" si="312"/>
        <v>#DIV/0!</v>
      </c>
      <c r="AT537" s="258" t="str">
        <f>IF(K537=0,0,VLOOKUP(K537,Kostenstellen!A:B,2,FALSE))</f>
        <v xml:space="preserve">Rosentrittklinik         </v>
      </c>
      <c r="AU537" s="68" t="str">
        <f t="shared" si="319"/>
        <v>B</v>
      </c>
      <c r="AV537" s="68" t="str">
        <f t="shared" si="320"/>
        <v/>
      </c>
      <c r="AW537" s="68">
        <f>IF(AF537=0,0,VLOOKUP($H537,Leistungszahlen!$A$11:$H$158,4,FALSE))</f>
        <v>0</v>
      </c>
      <c r="AX537" s="68">
        <f>IF(AF537=0,0,VLOOKUP($H537,Leistungszahlen!$A$11:$H$158,5,FALSE))</f>
        <v>0</v>
      </c>
      <c r="AY537" s="68">
        <f>IF(AG537=0,0,VLOOKUP($H537,Leistungszahlen!$A$11:$H$158,6,FALSE))</f>
        <v>0</v>
      </c>
      <c r="AZ537" s="68">
        <f t="shared" si="321"/>
        <v>0</v>
      </c>
      <c r="BA537" s="68">
        <f t="shared" si="322"/>
        <v>0</v>
      </c>
      <c r="BC537" s="68">
        <f t="shared" si="313"/>
        <v>0</v>
      </c>
      <c r="BD537" s="285"/>
    </row>
    <row r="538" spans="1:56" s="68" customFormat="1" ht="22.5">
      <c r="A538" s="200"/>
      <c r="B538" s="200"/>
      <c r="C538" s="200" t="s">
        <v>354</v>
      </c>
      <c r="D538" s="200" t="s">
        <v>204</v>
      </c>
      <c r="E538" s="200" t="s">
        <v>369</v>
      </c>
      <c r="F538" s="200" t="s">
        <v>1154</v>
      </c>
      <c r="G538" s="200" t="s">
        <v>163</v>
      </c>
      <c r="H538" s="201" t="s">
        <v>287</v>
      </c>
      <c r="I538" s="202">
        <v>23.88</v>
      </c>
      <c r="J538" s="200" t="s">
        <v>560</v>
      </c>
      <c r="K538" s="176">
        <v>3</v>
      </c>
      <c r="L538" s="176">
        <v>1</v>
      </c>
      <c r="M538" s="176"/>
      <c r="N538" s="286">
        <v>3</v>
      </c>
      <c r="O538" s="286">
        <v>3</v>
      </c>
      <c r="P538" s="176"/>
      <c r="Q538" s="203">
        <f t="shared" si="314"/>
        <v>3</v>
      </c>
      <c r="R538" s="203">
        <f t="shared" si="315"/>
        <v>3</v>
      </c>
      <c r="S538" s="203">
        <f t="shared" si="316"/>
        <v>0</v>
      </c>
      <c r="T538" s="203">
        <f t="shared" si="317"/>
        <v>0</v>
      </c>
      <c r="U538" s="203">
        <f t="shared" si="318"/>
        <v>0</v>
      </c>
      <c r="V538" s="175">
        <f>IF(Q538&gt;0,VLOOKUP(Q538,Jahresfaktoren!$A$11:$B$24,2,),0)</f>
        <v>152</v>
      </c>
      <c r="W538" s="175">
        <f>IF(R538&gt;0,VLOOKUP(R538,Jahresfaktoren!$D$11:$E$24,2,),0)</f>
        <v>150</v>
      </c>
      <c r="X538" s="175">
        <f>IF(S538&gt;0,VLOOKUP(S538,Jahresfaktoren!$A$28:$B$29,2,),0)</f>
        <v>0</v>
      </c>
      <c r="Y538" s="175">
        <f>IF(T538&gt;0,VLOOKUP(T538,Jahresfaktoren!$A$28:$B$29,2,),0)</f>
        <v>0</v>
      </c>
      <c r="Z538" s="175">
        <f>IF(U538&gt;0,VLOOKUP(U538,Jahresfaktoren!$A$32:$B$33,2,),)</f>
        <v>0</v>
      </c>
      <c r="AA538" s="177">
        <f t="shared" si="303"/>
        <v>3629.7599999999998</v>
      </c>
      <c r="AB538" s="177">
        <f t="shared" si="304"/>
        <v>3582</v>
      </c>
      <c r="AC538" s="177" t="str">
        <f t="shared" si="305"/>
        <v/>
      </c>
      <c r="AD538" s="177" t="str">
        <f t="shared" si="306"/>
        <v/>
      </c>
      <c r="AE538" s="177" t="str">
        <f t="shared" si="307"/>
        <v/>
      </c>
      <c r="AF538" s="178">
        <f>IF(Q538&gt;0,VLOOKUP(H538,Leistungszahlen!$A$11:$C$158,3,),0)</f>
        <v>0</v>
      </c>
      <c r="AG538" s="178">
        <f>IF(R538&gt;0,VLOOKUP(H538,Leistungszahlen!$A$11:$F$158,6,),IF(T538&gt;0,VLOOKUP(H538,Leistungszahlen!$A$11:$F$158,6,),0))</f>
        <v>0</v>
      </c>
      <c r="AH538" s="179" t="e">
        <f t="shared" si="323"/>
        <v>#DIV/0!</v>
      </c>
      <c r="AI538" s="179" t="e">
        <f t="shared" si="324"/>
        <v>#DIV/0!</v>
      </c>
      <c r="AJ538" s="179">
        <f t="shared" si="325"/>
        <v>0</v>
      </c>
      <c r="AK538" s="179">
        <f t="shared" si="326"/>
        <v>0</v>
      </c>
      <c r="AL538" s="179">
        <f t="shared" si="327"/>
        <v>0</v>
      </c>
      <c r="AM538" s="180">
        <f>IF(L538=1,Stundensätze!$D$13,IF(L538=2,Stundensätze!$D$17,IF(L538=4,Stundensätze!$D$21,"")))</f>
        <v>0</v>
      </c>
      <c r="AN538" s="180">
        <f>IF(L538=1,Stundensätze!$D$15,IF(L538=2,Stundensätze!$D$19,IF(L538=4,Stundensätze!$D$23,"")))</f>
        <v>0</v>
      </c>
      <c r="AO538" s="180" t="e">
        <f t="shared" si="308"/>
        <v>#DIV/0!</v>
      </c>
      <c r="AP538" s="180">
        <f t="shared" si="309"/>
        <v>0</v>
      </c>
      <c r="AQ538" s="192" t="e">
        <f t="shared" si="310"/>
        <v>#DIV/0!</v>
      </c>
      <c r="AR538" s="192" t="e">
        <f t="shared" si="311"/>
        <v>#DIV/0!</v>
      </c>
      <c r="AS538" s="193" t="e">
        <f t="shared" si="312"/>
        <v>#DIV/0!</v>
      </c>
      <c r="AT538" s="258" t="str">
        <f>IF(K538=0,0,VLOOKUP(K538,Kostenstellen!A:B,2,FALSE))</f>
        <v xml:space="preserve">Rosentrittklinik         </v>
      </c>
      <c r="AU538" s="68" t="str">
        <f t="shared" si="319"/>
        <v>A1</v>
      </c>
      <c r="AV538" s="68" t="str">
        <f t="shared" si="320"/>
        <v>A1</v>
      </c>
      <c r="AW538" s="68">
        <f>IF(AF538=0,0,VLOOKUP($H538,Leistungszahlen!$A$11:$H$158,4,FALSE))</f>
        <v>0</v>
      </c>
      <c r="AX538" s="68">
        <f>IF(AF538=0,0,VLOOKUP($H538,Leistungszahlen!$A$11:$H$158,5,FALSE))</f>
        <v>0</v>
      </c>
      <c r="AY538" s="68">
        <f>IF(AG538=0,0,VLOOKUP($H538,Leistungszahlen!$A$11:$H$158,6,FALSE))</f>
        <v>0</v>
      </c>
      <c r="AZ538" s="68">
        <f t="shared" si="321"/>
        <v>0</v>
      </c>
      <c r="BA538" s="68">
        <f t="shared" si="322"/>
        <v>0</v>
      </c>
      <c r="BC538" s="68">
        <f t="shared" si="313"/>
        <v>0</v>
      </c>
      <c r="BD538" s="285"/>
    </row>
    <row r="539" spans="1:56" s="68" customFormat="1" ht="22.5">
      <c r="A539" s="200"/>
      <c r="B539" s="200"/>
      <c r="C539" s="200" t="s">
        <v>354</v>
      </c>
      <c r="D539" s="200" t="s">
        <v>204</v>
      </c>
      <c r="E539" s="200" t="s">
        <v>369</v>
      </c>
      <c r="F539" s="200" t="s">
        <v>1154</v>
      </c>
      <c r="G539" s="200" t="s">
        <v>265</v>
      </c>
      <c r="H539" s="201" t="s">
        <v>200</v>
      </c>
      <c r="I539" s="202">
        <v>4.96</v>
      </c>
      <c r="J539" s="200" t="s">
        <v>778</v>
      </c>
      <c r="K539" s="176">
        <v>3</v>
      </c>
      <c r="L539" s="176">
        <v>1</v>
      </c>
      <c r="M539" s="176"/>
      <c r="N539" s="286">
        <v>6</v>
      </c>
      <c r="O539" s="286"/>
      <c r="P539" s="176"/>
      <c r="Q539" s="203">
        <f t="shared" si="314"/>
        <v>6</v>
      </c>
      <c r="R539" s="203">
        <f t="shared" si="315"/>
        <v>0</v>
      </c>
      <c r="S539" s="203">
        <f t="shared" si="316"/>
        <v>0</v>
      </c>
      <c r="T539" s="203">
        <f t="shared" si="317"/>
        <v>0</v>
      </c>
      <c r="U539" s="203">
        <f t="shared" si="318"/>
        <v>0</v>
      </c>
      <c r="V539" s="175">
        <f>IF(Q539&gt;0,VLOOKUP(Q539,Jahresfaktoren!$A$11:$B$24,2,),0)</f>
        <v>302</v>
      </c>
      <c r="W539" s="175">
        <f>IF(R539&gt;0,VLOOKUP(R539,Jahresfaktoren!$D$11:$E$24,2,),0)</f>
        <v>0</v>
      </c>
      <c r="X539" s="175">
        <f>IF(S539&gt;0,VLOOKUP(S539,Jahresfaktoren!$A$28:$B$29,2,),0)</f>
        <v>0</v>
      </c>
      <c r="Y539" s="175">
        <f>IF(T539&gt;0,VLOOKUP(T539,Jahresfaktoren!$A$28:$B$29,2,),0)</f>
        <v>0</v>
      </c>
      <c r="Z539" s="175">
        <f>IF(U539&gt;0,VLOOKUP(U539,Jahresfaktoren!$A$32:$B$33,2,),)</f>
        <v>0</v>
      </c>
      <c r="AA539" s="177">
        <f t="shared" si="303"/>
        <v>1497.92</v>
      </c>
      <c r="AB539" s="177" t="str">
        <f t="shared" si="304"/>
        <v/>
      </c>
      <c r="AC539" s="177" t="str">
        <f t="shared" si="305"/>
        <v/>
      </c>
      <c r="AD539" s="177" t="str">
        <f t="shared" si="306"/>
        <v/>
      </c>
      <c r="AE539" s="177" t="str">
        <f t="shared" si="307"/>
        <v/>
      </c>
      <c r="AF539" s="178">
        <f>IF(Q539&gt;0,VLOOKUP(H539,Leistungszahlen!$A$11:$C$158,3,),0)</f>
        <v>0</v>
      </c>
      <c r="AG539" s="178">
        <f>IF(R539&gt;0,VLOOKUP(H539,Leistungszahlen!$A$11:$F$158,6,),IF(T539&gt;0,VLOOKUP(H539,Leistungszahlen!$A$11:$F$158,6,),0))</f>
        <v>0</v>
      </c>
      <c r="AH539" s="179" t="e">
        <f t="shared" si="323"/>
        <v>#DIV/0!</v>
      </c>
      <c r="AI539" s="179">
        <f t="shared" si="324"/>
        <v>0</v>
      </c>
      <c r="AJ539" s="179">
        <f t="shared" si="325"/>
        <v>0</v>
      </c>
      <c r="AK539" s="179">
        <f t="shared" si="326"/>
        <v>0</v>
      </c>
      <c r="AL539" s="179">
        <f t="shared" si="327"/>
        <v>0</v>
      </c>
      <c r="AM539" s="180">
        <f>IF(L539=1,Stundensätze!$D$13,IF(L539=2,Stundensätze!$D$17,IF(L539=4,Stundensätze!$D$21,"")))</f>
        <v>0</v>
      </c>
      <c r="AN539" s="180">
        <f>IF(L539=1,Stundensätze!$D$15,IF(L539=2,Stundensätze!$D$19,IF(L539=4,Stundensätze!$D$23,"")))</f>
        <v>0</v>
      </c>
      <c r="AO539" s="180" t="e">
        <f t="shared" si="308"/>
        <v>#DIV/0!</v>
      </c>
      <c r="AP539" s="180">
        <f t="shared" si="309"/>
        <v>0</v>
      </c>
      <c r="AQ539" s="192" t="e">
        <f t="shared" si="310"/>
        <v>#DIV/0!</v>
      </c>
      <c r="AR539" s="192" t="e">
        <f t="shared" si="311"/>
        <v>#DIV/0!</v>
      </c>
      <c r="AS539" s="193" t="e">
        <f t="shared" si="312"/>
        <v>#DIV/0!</v>
      </c>
      <c r="AT539" s="258" t="str">
        <f>IF(K539=0,0,VLOOKUP(K539,Kostenstellen!A:B,2,FALSE))</f>
        <v xml:space="preserve">Rosentrittklinik         </v>
      </c>
      <c r="AU539" s="68" t="str">
        <f t="shared" si="319"/>
        <v>B</v>
      </c>
      <c r="AV539" s="68" t="str">
        <f t="shared" si="320"/>
        <v/>
      </c>
      <c r="AW539" s="68">
        <f>IF(AF539=0,0,VLOOKUP($H539,Leistungszahlen!$A$11:$H$158,4,FALSE))</f>
        <v>0</v>
      </c>
      <c r="AX539" s="68">
        <f>IF(AF539=0,0,VLOOKUP($H539,Leistungszahlen!$A$11:$H$158,5,FALSE))</f>
        <v>0</v>
      </c>
      <c r="AY539" s="68">
        <f>IF(AG539=0,0,VLOOKUP($H539,Leistungszahlen!$A$11:$H$158,6,FALSE))</f>
        <v>0</v>
      </c>
      <c r="AZ539" s="68">
        <f t="shared" si="321"/>
        <v>0</v>
      </c>
      <c r="BA539" s="68">
        <f t="shared" si="322"/>
        <v>0</v>
      </c>
      <c r="BC539" s="68">
        <f t="shared" si="313"/>
        <v>0</v>
      </c>
      <c r="BD539" s="285"/>
    </row>
    <row r="540" spans="1:56" s="68" customFormat="1" ht="22.5">
      <c r="A540" s="200"/>
      <c r="B540" s="200"/>
      <c r="C540" s="200" t="s">
        <v>354</v>
      </c>
      <c r="D540" s="200" t="s">
        <v>204</v>
      </c>
      <c r="E540" s="200" t="s">
        <v>369</v>
      </c>
      <c r="F540" s="200" t="s">
        <v>1155</v>
      </c>
      <c r="G540" s="200" t="s">
        <v>163</v>
      </c>
      <c r="H540" s="201" t="s">
        <v>287</v>
      </c>
      <c r="I540" s="202">
        <v>23.88</v>
      </c>
      <c r="J540" s="200" t="s">
        <v>560</v>
      </c>
      <c r="K540" s="176">
        <v>3</v>
      </c>
      <c r="L540" s="176">
        <v>1</v>
      </c>
      <c r="M540" s="176"/>
      <c r="N540" s="286">
        <v>3</v>
      </c>
      <c r="O540" s="286">
        <v>3</v>
      </c>
      <c r="P540" s="176"/>
      <c r="Q540" s="203">
        <f t="shared" si="314"/>
        <v>3</v>
      </c>
      <c r="R540" s="203">
        <f t="shared" si="315"/>
        <v>3</v>
      </c>
      <c r="S540" s="203">
        <f t="shared" si="316"/>
        <v>0</v>
      </c>
      <c r="T540" s="203">
        <f t="shared" si="317"/>
        <v>0</v>
      </c>
      <c r="U540" s="203">
        <f t="shared" si="318"/>
        <v>0</v>
      </c>
      <c r="V540" s="175">
        <f>IF(Q540&gt;0,VLOOKUP(Q540,Jahresfaktoren!$A$11:$B$24,2,),0)</f>
        <v>152</v>
      </c>
      <c r="W540" s="175">
        <f>IF(R540&gt;0,VLOOKUP(R540,Jahresfaktoren!$D$11:$E$24,2,),0)</f>
        <v>150</v>
      </c>
      <c r="X540" s="175">
        <f>IF(S540&gt;0,VLOOKUP(S540,Jahresfaktoren!$A$28:$B$29,2,),0)</f>
        <v>0</v>
      </c>
      <c r="Y540" s="175">
        <f>IF(T540&gt;0,VLOOKUP(T540,Jahresfaktoren!$A$28:$B$29,2,),0)</f>
        <v>0</v>
      </c>
      <c r="Z540" s="175">
        <f>IF(U540&gt;0,VLOOKUP(U540,Jahresfaktoren!$A$32:$B$33,2,),)</f>
        <v>0</v>
      </c>
      <c r="AA540" s="177">
        <f t="shared" si="303"/>
        <v>3629.7599999999998</v>
      </c>
      <c r="AB540" s="177">
        <f t="shared" si="304"/>
        <v>3582</v>
      </c>
      <c r="AC540" s="177" t="str">
        <f t="shared" si="305"/>
        <v/>
      </c>
      <c r="AD540" s="177" t="str">
        <f t="shared" si="306"/>
        <v/>
      </c>
      <c r="AE540" s="177" t="str">
        <f t="shared" si="307"/>
        <v/>
      </c>
      <c r="AF540" s="178">
        <f>IF(Q540&gt;0,VLOOKUP(H540,Leistungszahlen!$A$11:$C$158,3,),0)</f>
        <v>0</v>
      </c>
      <c r="AG540" s="178">
        <f>IF(R540&gt;0,VLOOKUP(H540,Leistungszahlen!$A$11:$F$158,6,),IF(T540&gt;0,VLOOKUP(H540,Leistungszahlen!$A$11:$F$158,6,),0))</f>
        <v>0</v>
      </c>
      <c r="AH540" s="179" t="e">
        <f t="shared" si="323"/>
        <v>#DIV/0!</v>
      </c>
      <c r="AI540" s="179" t="e">
        <f t="shared" si="324"/>
        <v>#DIV/0!</v>
      </c>
      <c r="AJ540" s="179">
        <f t="shared" si="325"/>
        <v>0</v>
      </c>
      <c r="AK540" s="179">
        <f t="shared" si="326"/>
        <v>0</v>
      </c>
      <c r="AL540" s="179">
        <f t="shared" si="327"/>
        <v>0</v>
      </c>
      <c r="AM540" s="180">
        <f>IF(L540=1,Stundensätze!$D$13,IF(L540=2,Stundensätze!$D$17,IF(L540=4,Stundensätze!$D$21,"")))</f>
        <v>0</v>
      </c>
      <c r="AN540" s="180">
        <f>IF(L540=1,Stundensätze!$D$15,IF(L540=2,Stundensätze!$D$19,IF(L540=4,Stundensätze!$D$23,"")))</f>
        <v>0</v>
      </c>
      <c r="AO540" s="180" t="e">
        <f t="shared" si="308"/>
        <v>#DIV/0!</v>
      </c>
      <c r="AP540" s="180">
        <f t="shared" si="309"/>
        <v>0</v>
      </c>
      <c r="AQ540" s="192" t="e">
        <f t="shared" si="310"/>
        <v>#DIV/0!</v>
      </c>
      <c r="AR540" s="192" t="e">
        <f t="shared" si="311"/>
        <v>#DIV/0!</v>
      </c>
      <c r="AS540" s="193" t="e">
        <f t="shared" si="312"/>
        <v>#DIV/0!</v>
      </c>
      <c r="AT540" s="258" t="str">
        <f>IF(K540=0,0,VLOOKUP(K540,Kostenstellen!A:B,2,FALSE))</f>
        <v xml:space="preserve">Rosentrittklinik         </v>
      </c>
      <c r="AU540" s="68" t="str">
        <f t="shared" si="319"/>
        <v>A1</v>
      </c>
      <c r="AV540" s="68" t="str">
        <f t="shared" si="320"/>
        <v>A1</v>
      </c>
      <c r="AW540" s="68">
        <f>IF(AF540=0,0,VLOOKUP($H540,Leistungszahlen!$A$11:$H$158,4,FALSE))</f>
        <v>0</v>
      </c>
      <c r="AX540" s="68">
        <f>IF(AF540=0,0,VLOOKUP($H540,Leistungszahlen!$A$11:$H$158,5,FALSE))</f>
        <v>0</v>
      </c>
      <c r="AY540" s="68">
        <f>IF(AG540=0,0,VLOOKUP($H540,Leistungszahlen!$A$11:$H$158,6,FALSE))</f>
        <v>0</v>
      </c>
      <c r="AZ540" s="68">
        <f t="shared" si="321"/>
        <v>0</v>
      </c>
      <c r="BA540" s="68">
        <f t="shared" si="322"/>
        <v>0</v>
      </c>
      <c r="BC540" s="68">
        <f t="shared" si="313"/>
        <v>0</v>
      </c>
      <c r="BD540" s="285"/>
    </row>
    <row r="541" spans="1:56" s="68" customFormat="1" ht="22.5">
      <c r="A541" s="200"/>
      <c r="B541" s="200"/>
      <c r="C541" s="200" t="s">
        <v>354</v>
      </c>
      <c r="D541" s="200" t="s">
        <v>204</v>
      </c>
      <c r="E541" s="200" t="s">
        <v>369</v>
      </c>
      <c r="F541" s="200" t="s">
        <v>1155</v>
      </c>
      <c r="G541" s="200" t="s">
        <v>265</v>
      </c>
      <c r="H541" s="201" t="s">
        <v>200</v>
      </c>
      <c r="I541" s="202">
        <v>4.96</v>
      </c>
      <c r="J541" s="200" t="s">
        <v>778</v>
      </c>
      <c r="K541" s="176">
        <v>3</v>
      </c>
      <c r="L541" s="176">
        <v>1</v>
      </c>
      <c r="M541" s="176"/>
      <c r="N541" s="286">
        <v>6</v>
      </c>
      <c r="O541" s="286"/>
      <c r="P541" s="176"/>
      <c r="Q541" s="203">
        <f t="shared" si="314"/>
        <v>6</v>
      </c>
      <c r="R541" s="203">
        <f t="shared" si="315"/>
        <v>0</v>
      </c>
      <c r="S541" s="203">
        <f t="shared" si="316"/>
        <v>0</v>
      </c>
      <c r="T541" s="203">
        <f t="shared" si="317"/>
        <v>0</v>
      </c>
      <c r="U541" s="203">
        <f t="shared" si="318"/>
        <v>0</v>
      </c>
      <c r="V541" s="175">
        <f>IF(Q541&gt;0,VLOOKUP(Q541,Jahresfaktoren!$A$11:$B$24,2,),0)</f>
        <v>302</v>
      </c>
      <c r="W541" s="175">
        <f>IF(R541&gt;0,VLOOKUP(R541,Jahresfaktoren!$D$11:$E$24,2,),0)</f>
        <v>0</v>
      </c>
      <c r="X541" s="175">
        <f>IF(S541&gt;0,VLOOKUP(S541,Jahresfaktoren!$A$28:$B$29,2,),0)</f>
        <v>0</v>
      </c>
      <c r="Y541" s="175">
        <f>IF(T541&gt;0,VLOOKUP(T541,Jahresfaktoren!$A$28:$B$29,2,),0)</f>
        <v>0</v>
      </c>
      <c r="Z541" s="175">
        <f>IF(U541&gt;0,VLOOKUP(U541,Jahresfaktoren!$A$32:$B$33,2,),)</f>
        <v>0</v>
      </c>
      <c r="AA541" s="177">
        <f t="shared" si="303"/>
        <v>1497.92</v>
      </c>
      <c r="AB541" s="177" t="str">
        <f t="shared" si="304"/>
        <v/>
      </c>
      <c r="AC541" s="177" t="str">
        <f t="shared" si="305"/>
        <v/>
      </c>
      <c r="AD541" s="177" t="str">
        <f t="shared" si="306"/>
        <v/>
      </c>
      <c r="AE541" s="177" t="str">
        <f t="shared" si="307"/>
        <v/>
      </c>
      <c r="AF541" s="178">
        <f>IF(Q541&gt;0,VLOOKUP(H541,Leistungszahlen!$A$11:$C$158,3,),0)</f>
        <v>0</v>
      </c>
      <c r="AG541" s="178">
        <f>IF(R541&gt;0,VLOOKUP(H541,Leistungszahlen!$A$11:$F$158,6,),IF(T541&gt;0,VLOOKUP(H541,Leistungszahlen!$A$11:$F$158,6,),0))</f>
        <v>0</v>
      </c>
      <c r="AH541" s="179" t="e">
        <f t="shared" si="323"/>
        <v>#DIV/0!</v>
      </c>
      <c r="AI541" s="179">
        <f t="shared" si="324"/>
        <v>0</v>
      </c>
      <c r="AJ541" s="179">
        <f t="shared" si="325"/>
        <v>0</v>
      </c>
      <c r="AK541" s="179">
        <f t="shared" si="326"/>
        <v>0</v>
      </c>
      <c r="AL541" s="179">
        <f t="shared" si="327"/>
        <v>0</v>
      </c>
      <c r="AM541" s="180">
        <f>IF(L541=1,Stundensätze!$D$13,IF(L541=2,Stundensätze!$D$17,IF(L541=4,Stundensätze!$D$21,"")))</f>
        <v>0</v>
      </c>
      <c r="AN541" s="180">
        <f>IF(L541=1,Stundensätze!$D$15,IF(L541=2,Stundensätze!$D$19,IF(L541=4,Stundensätze!$D$23,"")))</f>
        <v>0</v>
      </c>
      <c r="AO541" s="180" t="e">
        <f t="shared" si="308"/>
        <v>#DIV/0!</v>
      </c>
      <c r="AP541" s="180">
        <f t="shared" si="309"/>
        <v>0</v>
      </c>
      <c r="AQ541" s="192" t="e">
        <f t="shared" si="310"/>
        <v>#DIV/0!</v>
      </c>
      <c r="AR541" s="192" t="e">
        <f t="shared" si="311"/>
        <v>#DIV/0!</v>
      </c>
      <c r="AS541" s="193" t="e">
        <f t="shared" si="312"/>
        <v>#DIV/0!</v>
      </c>
      <c r="AT541" s="258" t="str">
        <f>IF(K541=0,0,VLOOKUP(K541,Kostenstellen!A:B,2,FALSE))</f>
        <v xml:space="preserve">Rosentrittklinik         </v>
      </c>
      <c r="AU541" s="68" t="str">
        <f t="shared" si="319"/>
        <v>B</v>
      </c>
      <c r="AV541" s="68" t="str">
        <f t="shared" si="320"/>
        <v/>
      </c>
      <c r="AW541" s="68">
        <f>IF(AF541=0,0,VLOOKUP($H541,Leistungszahlen!$A$11:$H$158,4,FALSE))</f>
        <v>0</v>
      </c>
      <c r="AX541" s="68">
        <f>IF(AF541=0,0,VLOOKUP($H541,Leistungszahlen!$A$11:$H$158,5,FALSE))</f>
        <v>0</v>
      </c>
      <c r="AY541" s="68">
        <f>IF(AG541=0,0,VLOOKUP($H541,Leistungszahlen!$A$11:$H$158,6,FALSE))</f>
        <v>0</v>
      </c>
      <c r="AZ541" s="68">
        <f t="shared" si="321"/>
        <v>0</v>
      </c>
      <c r="BA541" s="68">
        <f t="shared" si="322"/>
        <v>0</v>
      </c>
      <c r="BC541" s="68">
        <f t="shared" si="313"/>
        <v>0</v>
      </c>
      <c r="BD541" s="285"/>
    </row>
    <row r="542" spans="1:56" s="68" customFormat="1" ht="22.5">
      <c r="A542" s="200"/>
      <c r="B542" s="200"/>
      <c r="C542" s="200" t="s">
        <v>354</v>
      </c>
      <c r="D542" s="200" t="s">
        <v>204</v>
      </c>
      <c r="E542" s="200" t="s">
        <v>369</v>
      </c>
      <c r="F542" s="200" t="s">
        <v>1156</v>
      </c>
      <c r="G542" s="200" t="s">
        <v>163</v>
      </c>
      <c r="H542" s="201" t="s">
        <v>288</v>
      </c>
      <c r="I542" s="202">
        <v>20.100000000000001</v>
      </c>
      <c r="J542" s="200" t="s">
        <v>560</v>
      </c>
      <c r="K542" s="176">
        <v>3</v>
      </c>
      <c r="L542" s="176">
        <v>1</v>
      </c>
      <c r="M542" s="176"/>
      <c r="N542" s="286">
        <v>3</v>
      </c>
      <c r="O542" s="286">
        <v>3</v>
      </c>
      <c r="P542" s="176"/>
      <c r="Q542" s="203">
        <f t="shared" si="314"/>
        <v>3</v>
      </c>
      <c r="R542" s="203">
        <f t="shared" si="315"/>
        <v>3</v>
      </c>
      <c r="S542" s="203">
        <f t="shared" si="316"/>
        <v>0</v>
      </c>
      <c r="T542" s="203">
        <f t="shared" si="317"/>
        <v>0</v>
      </c>
      <c r="U542" s="203">
        <f t="shared" si="318"/>
        <v>0</v>
      </c>
      <c r="V542" s="175">
        <f>IF(Q542&gt;0,VLOOKUP(Q542,Jahresfaktoren!$A$11:$B$24,2,),0)</f>
        <v>152</v>
      </c>
      <c r="W542" s="175">
        <f>IF(R542&gt;0,VLOOKUP(R542,Jahresfaktoren!$D$11:$E$24,2,),0)</f>
        <v>150</v>
      </c>
      <c r="X542" s="175">
        <f>IF(S542&gt;0,VLOOKUP(S542,Jahresfaktoren!$A$28:$B$29,2,),0)</f>
        <v>0</v>
      </c>
      <c r="Y542" s="175">
        <f>IF(T542&gt;0,VLOOKUP(T542,Jahresfaktoren!$A$28:$B$29,2,),0)</f>
        <v>0</v>
      </c>
      <c r="Z542" s="175">
        <f>IF(U542&gt;0,VLOOKUP(U542,Jahresfaktoren!$A$32:$B$33,2,),)</f>
        <v>0</v>
      </c>
      <c r="AA542" s="177">
        <f t="shared" si="303"/>
        <v>3055.2000000000003</v>
      </c>
      <c r="AB542" s="177">
        <f t="shared" si="304"/>
        <v>3015</v>
      </c>
      <c r="AC542" s="177" t="str">
        <f t="shared" si="305"/>
        <v/>
      </c>
      <c r="AD542" s="177" t="str">
        <f t="shared" si="306"/>
        <v/>
      </c>
      <c r="AE542" s="177" t="str">
        <f t="shared" si="307"/>
        <v/>
      </c>
      <c r="AF542" s="178">
        <f>IF(Q542&gt;0,VLOOKUP(H542,Leistungszahlen!$A$11:$C$158,3,),0)</f>
        <v>0</v>
      </c>
      <c r="AG542" s="178">
        <f>IF(R542&gt;0,VLOOKUP(H542,Leistungszahlen!$A$11:$F$158,6,),IF(T542&gt;0,VLOOKUP(H542,Leistungszahlen!$A$11:$F$158,6,),0))</f>
        <v>0</v>
      </c>
      <c r="AH542" s="179" t="e">
        <f t="shared" si="323"/>
        <v>#DIV/0!</v>
      </c>
      <c r="AI542" s="179" t="e">
        <f t="shared" si="324"/>
        <v>#DIV/0!</v>
      </c>
      <c r="AJ542" s="179">
        <f t="shared" si="325"/>
        <v>0</v>
      </c>
      <c r="AK542" s="179">
        <f t="shared" si="326"/>
        <v>0</v>
      </c>
      <c r="AL542" s="179">
        <f t="shared" si="327"/>
        <v>0</v>
      </c>
      <c r="AM542" s="180">
        <f>IF(L542=1,Stundensätze!$D$13,IF(L542=2,Stundensätze!$D$17,IF(L542=4,Stundensätze!$D$21,"")))</f>
        <v>0</v>
      </c>
      <c r="AN542" s="180">
        <f>IF(L542=1,Stundensätze!$D$15,IF(L542=2,Stundensätze!$D$19,IF(L542=4,Stundensätze!$D$23,"")))</f>
        <v>0</v>
      </c>
      <c r="AO542" s="180" t="e">
        <f t="shared" si="308"/>
        <v>#DIV/0!</v>
      </c>
      <c r="AP542" s="180">
        <f t="shared" si="309"/>
        <v>0</v>
      </c>
      <c r="AQ542" s="192" t="e">
        <f t="shared" si="310"/>
        <v>#DIV/0!</v>
      </c>
      <c r="AR542" s="192" t="e">
        <f t="shared" si="311"/>
        <v>#DIV/0!</v>
      </c>
      <c r="AS542" s="193" t="e">
        <f t="shared" si="312"/>
        <v>#DIV/0!</v>
      </c>
      <c r="AT542" s="258" t="str">
        <f>IF(K542=0,0,VLOOKUP(K542,Kostenstellen!A:B,2,FALSE))</f>
        <v xml:space="preserve">Rosentrittklinik         </v>
      </c>
      <c r="AU542" s="68" t="str">
        <f t="shared" si="319"/>
        <v>A2</v>
      </c>
      <c r="AV542" s="68" t="str">
        <f t="shared" si="320"/>
        <v>A2</v>
      </c>
      <c r="AW542" s="68">
        <f>IF(AF542=0,0,VLOOKUP($H542,Leistungszahlen!$A$11:$H$158,4,FALSE))</f>
        <v>0</v>
      </c>
      <c r="AX542" s="68">
        <f>IF(AF542=0,0,VLOOKUP($H542,Leistungszahlen!$A$11:$H$158,5,FALSE))</f>
        <v>0</v>
      </c>
      <c r="AY542" s="68">
        <f>IF(AG542=0,0,VLOOKUP($H542,Leistungszahlen!$A$11:$H$158,6,FALSE))</f>
        <v>0</v>
      </c>
      <c r="AZ542" s="68">
        <f t="shared" si="321"/>
        <v>0</v>
      </c>
      <c r="BA542" s="68">
        <f t="shared" si="322"/>
        <v>0</v>
      </c>
      <c r="BC542" s="68">
        <f t="shared" si="313"/>
        <v>0</v>
      </c>
      <c r="BD542" s="285"/>
    </row>
    <row r="543" spans="1:56" s="68" customFormat="1" ht="22.5">
      <c r="A543" s="200"/>
      <c r="B543" s="200"/>
      <c r="C543" s="200" t="s">
        <v>354</v>
      </c>
      <c r="D543" s="200" t="s">
        <v>204</v>
      </c>
      <c r="E543" s="200" t="s">
        <v>369</v>
      </c>
      <c r="F543" s="200" t="s">
        <v>1156</v>
      </c>
      <c r="G543" s="200" t="s">
        <v>242</v>
      </c>
      <c r="H543" s="201" t="s">
        <v>215</v>
      </c>
      <c r="I543" s="202">
        <v>4</v>
      </c>
      <c r="J543" s="200" t="s">
        <v>778</v>
      </c>
      <c r="K543" s="176">
        <v>3</v>
      </c>
      <c r="L543" s="176">
        <v>1</v>
      </c>
      <c r="M543" s="176"/>
      <c r="N543" s="286">
        <v>6</v>
      </c>
      <c r="O543" s="286"/>
      <c r="P543" s="176"/>
      <c r="Q543" s="203">
        <f t="shared" si="314"/>
        <v>6</v>
      </c>
      <c r="R543" s="203">
        <f t="shared" si="315"/>
        <v>0</v>
      </c>
      <c r="S543" s="203">
        <f t="shared" si="316"/>
        <v>0</v>
      </c>
      <c r="T543" s="203">
        <f t="shared" si="317"/>
        <v>0</v>
      </c>
      <c r="U543" s="203">
        <f t="shared" si="318"/>
        <v>0</v>
      </c>
      <c r="V543" s="175">
        <f>IF(Q543&gt;0,VLOOKUP(Q543,Jahresfaktoren!$A$11:$B$24,2,),0)</f>
        <v>302</v>
      </c>
      <c r="W543" s="175">
        <f>IF(R543&gt;0,VLOOKUP(R543,Jahresfaktoren!$D$11:$E$24,2,),0)</f>
        <v>0</v>
      </c>
      <c r="X543" s="175">
        <f>IF(S543&gt;0,VLOOKUP(S543,Jahresfaktoren!$A$28:$B$29,2,),0)</f>
        <v>0</v>
      </c>
      <c r="Y543" s="175">
        <f>IF(T543&gt;0,VLOOKUP(T543,Jahresfaktoren!$A$28:$B$29,2,),0)</f>
        <v>0</v>
      </c>
      <c r="Z543" s="175">
        <f>IF(U543&gt;0,VLOOKUP(U543,Jahresfaktoren!$A$32:$B$33,2,),)</f>
        <v>0</v>
      </c>
      <c r="AA543" s="177">
        <f t="shared" si="303"/>
        <v>1208</v>
      </c>
      <c r="AB543" s="177" t="str">
        <f t="shared" si="304"/>
        <v/>
      </c>
      <c r="AC543" s="177" t="str">
        <f t="shared" si="305"/>
        <v/>
      </c>
      <c r="AD543" s="177" t="str">
        <f t="shared" si="306"/>
        <v/>
      </c>
      <c r="AE543" s="177" t="str">
        <f t="shared" si="307"/>
        <v/>
      </c>
      <c r="AF543" s="178">
        <f>IF(Q543&gt;0,VLOOKUP(H543,Leistungszahlen!$A$11:$C$158,3,),0)</f>
        <v>0</v>
      </c>
      <c r="AG543" s="178">
        <f>IF(R543&gt;0,VLOOKUP(H543,Leistungszahlen!$A$11:$F$158,6,),IF(T543&gt;0,VLOOKUP(H543,Leistungszahlen!$A$11:$F$158,6,),0))</f>
        <v>0</v>
      </c>
      <c r="AH543" s="179" t="e">
        <f t="shared" si="323"/>
        <v>#DIV/0!</v>
      </c>
      <c r="AI543" s="179">
        <f t="shared" si="324"/>
        <v>0</v>
      </c>
      <c r="AJ543" s="179">
        <f t="shared" si="325"/>
        <v>0</v>
      </c>
      <c r="AK543" s="179">
        <f t="shared" si="326"/>
        <v>0</v>
      </c>
      <c r="AL543" s="179">
        <f t="shared" si="327"/>
        <v>0</v>
      </c>
      <c r="AM543" s="180">
        <f>IF(L543=1,Stundensätze!$D$13,IF(L543=2,Stundensätze!$D$17,IF(L543=4,Stundensätze!$D$21,"")))</f>
        <v>0</v>
      </c>
      <c r="AN543" s="180">
        <f>IF(L543=1,Stundensätze!$D$15,IF(L543=2,Stundensätze!$D$19,IF(L543=4,Stundensätze!$D$23,"")))</f>
        <v>0</v>
      </c>
      <c r="AO543" s="180" t="e">
        <f t="shared" si="308"/>
        <v>#DIV/0!</v>
      </c>
      <c r="AP543" s="180">
        <f t="shared" si="309"/>
        <v>0</v>
      </c>
      <c r="AQ543" s="192" t="e">
        <f t="shared" si="310"/>
        <v>#DIV/0!</v>
      </c>
      <c r="AR543" s="192" t="e">
        <f t="shared" si="311"/>
        <v>#DIV/0!</v>
      </c>
      <c r="AS543" s="193" t="e">
        <f t="shared" si="312"/>
        <v>#DIV/0!</v>
      </c>
      <c r="AT543" s="258" t="str">
        <f>IF(K543=0,0,VLOOKUP(K543,Kostenstellen!A:B,2,FALSE))</f>
        <v xml:space="preserve">Rosentrittklinik         </v>
      </c>
      <c r="AU543" s="68" t="str">
        <f t="shared" si="319"/>
        <v>R</v>
      </c>
      <c r="AV543" s="68" t="str">
        <f t="shared" si="320"/>
        <v/>
      </c>
      <c r="AW543" s="68">
        <f>IF(AF543=0,0,VLOOKUP($H543,Leistungszahlen!$A$11:$H$158,4,FALSE))</f>
        <v>0</v>
      </c>
      <c r="AX543" s="68">
        <f>IF(AF543=0,0,VLOOKUP($H543,Leistungszahlen!$A$11:$H$158,5,FALSE))</f>
        <v>0</v>
      </c>
      <c r="AY543" s="68">
        <f>IF(AG543=0,0,VLOOKUP($H543,Leistungszahlen!$A$11:$H$158,6,FALSE))</f>
        <v>0</v>
      </c>
      <c r="AZ543" s="68">
        <f t="shared" si="321"/>
        <v>0</v>
      </c>
      <c r="BA543" s="68">
        <f t="shared" si="322"/>
        <v>0</v>
      </c>
      <c r="BC543" s="68">
        <f t="shared" si="313"/>
        <v>0</v>
      </c>
      <c r="BD543" s="285"/>
    </row>
    <row r="544" spans="1:56" s="68" customFormat="1" ht="22.5">
      <c r="A544" s="200"/>
      <c r="B544" s="200"/>
      <c r="C544" s="200" t="s">
        <v>354</v>
      </c>
      <c r="D544" s="200" t="s">
        <v>204</v>
      </c>
      <c r="E544" s="200" t="s">
        <v>369</v>
      </c>
      <c r="F544" s="200"/>
      <c r="G544" s="200" t="s">
        <v>379</v>
      </c>
      <c r="H544" s="201" t="s">
        <v>205</v>
      </c>
      <c r="I544" s="202">
        <v>50</v>
      </c>
      <c r="J544" s="200" t="s">
        <v>560</v>
      </c>
      <c r="K544" s="176">
        <v>3</v>
      </c>
      <c r="L544" s="176">
        <v>1</v>
      </c>
      <c r="M544" s="176">
        <v>0</v>
      </c>
      <c r="N544" s="286">
        <v>3</v>
      </c>
      <c r="O544" s="286">
        <v>3</v>
      </c>
      <c r="P544" s="176"/>
      <c r="Q544" s="203">
        <f t="shared" si="314"/>
        <v>3</v>
      </c>
      <c r="R544" s="203">
        <f t="shared" si="315"/>
        <v>3</v>
      </c>
      <c r="S544" s="203">
        <f t="shared" si="316"/>
        <v>0</v>
      </c>
      <c r="T544" s="203">
        <f t="shared" si="317"/>
        <v>0</v>
      </c>
      <c r="U544" s="203">
        <f t="shared" si="318"/>
        <v>0</v>
      </c>
      <c r="V544" s="175">
        <f>IF(Q544&gt;0,VLOOKUP(Q544,Jahresfaktoren!$A$11:$B$24,2,),0)</f>
        <v>152</v>
      </c>
      <c r="W544" s="175">
        <f>IF(R544&gt;0,VLOOKUP(R544,Jahresfaktoren!$D$11:$E$24,2,),0)</f>
        <v>150</v>
      </c>
      <c r="X544" s="175">
        <f>IF(S544&gt;0,VLOOKUP(S544,Jahresfaktoren!$A$28:$B$29,2,),0)</f>
        <v>0</v>
      </c>
      <c r="Y544" s="175">
        <f>IF(T544&gt;0,VLOOKUP(T544,Jahresfaktoren!$A$28:$B$29,2,),0)</f>
        <v>0</v>
      </c>
      <c r="Z544" s="175">
        <f>IF(U544&gt;0,VLOOKUP(U544,Jahresfaktoren!$A$32:$B$33,2,),)</f>
        <v>0</v>
      </c>
      <c r="AA544" s="177">
        <f t="shared" si="303"/>
        <v>7600</v>
      </c>
      <c r="AB544" s="177">
        <f t="shared" si="304"/>
        <v>7500</v>
      </c>
      <c r="AC544" s="177" t="str">
        <f t="shared" si="305"/>
        <v/>
      </c>
      <c r="AD544" s="177" t="str">
        <f t="shared" si="306"/>
        <v/>
      </c>
      <c r="AE544" s="177" t="str">
        <f t="shared" si="307"/>
        <v/>
      </c>
      <c r="AF544" s="178">
        <f>IF(Q544&gt;0,VLOOKUP(H544,Leistungszahlen!$A$11:$C$158,3,),0)</f>
        <v>0</v>
      </c>
      <c r="AG544" s="178">
        <f>IF(R544&gt;0,VLOOKUP(H544,Leistungszahlen!$A$11:$F$158,6,),IF(T544&gt;0,VLOOKUP(H544,Leistungszahlen!$A$11:$F$158,6,),0))</f>
        <v>0</v>
      </c>
      <c r="AH544" s="179" t="e">
        <f t="shared" si="323"/>
        <v>#DIV/0!</v>
      </c>
      <c r="AI544" s="179" t="e">
        <f t="shared" si="324"/>
        <v>#DIV/0!</v>
      </c>
      <c r="AJ544" s="179">
        <f t="shared" si="325"/>
        <v>0</v>
      </c>
      <c r="AK544" s="179">
        <f t="shared" si="326"/>
        <v>0</v>
      </c>
      <c r="AL544" s="179">
        <f t="shared" si="327"/>
        <v>0</v>
      </c>
      <c r="AM544" s="180">
        <f>IF(L544=1,Stundensätze!$D$13,IF(L544=2,Stundensätze!$D$17,IF(L544=4,Stundensätze!$D$21,"")))</f>
        <v>0</v>
      </c>
      <c r="AN544" s="180">
        <f>IF(L544=1,Stundensätze!$D$15,IF(L544=2,Stundensätze!$D$19,IF(L544=4,Stundensätze!$D$23,"")))</f>
        <v>0</v>
      </c>
      <c r="AO544" s="180" t="e">
        <f t="shared" si="308"/>
        <v>#DIV/0!</v>
      </c>
      <c r="AP544" s="180">
        <f t="shared" si="309"/>
        <v>0</v>
      </c>
      <c r="AQ544" s="192" t="e">
        <f t="shared" si="310"/>
        <v>#DIV/0!</v>
      </c>
      <c r="AR544" s="192" t="e">
        <f t="shared" si="311"/>
        <v>#DIV/0!</v>
      </c>
      <c r="AS544" s="193" t="e">
        <f t="shared" si="312"/>
        <v>#DIV/0!</v>
      </c>
      <c r="AT544" s="258" t="str">
        <f>IF(K544=0,0,VLOOKUP(K544,Kostenstellen!A:B,2,FALSE))</f>
        <v xml:space="preserve">Rosentrittklinik         </v>
      </c>
      <c r="AU544" s="68" t="str">
        <f t="shared" si="319"/>
        <v>G</v>
      </c>
      <c r="AV544" s="68" t="str">
        <f t="shared" si="320"/>
        <v>G</v>
      </c>
      <c r="AW544" s="68">
        <f>IF(AF544=0,0,VLOOKUP($H544,Leistungszahlen!$A$11:$H$158,4,FALSE))</f>
        <v>0</v>
      </c>
      <c r="AX544" s="68">
        <f>IF(AF544=0,0,VLOOKUP($H544,Leistungszahlen!$A$11:$H$158,5,FALSE))</f>
        <v>0</v>
      </c>
      <c r="AY544" s="68">
        <f>IF(AG544=0,0,VLOOKUP($H544,Leistungszahlen!$A$11:$H$158,6,FALSE))</f>
        <v>0</v>
      </c>
      <c r="AZ544" s="68">
        <f t="shared" si="321"/>
        <v>0</v>
      </c>
      <c r="BA544" s="68">
        <f t="shared" si="322"/>
        <v>0</v>
      </c>
      <c r="BC544" s="68">
        <f t="shared" si="313"/>
        <v>0</v>
      </c>
      <c r="BD544" s="285"/>
    </row>
    <row r="545" spans="1:56" s="68" customFormat="1" ht="22.5">
      <c r="A545" s="200"/>
      <c r="B545" s="200"/>
      <c r="C545" s="200" t="s">
        <v>354</v>
      </c>
      <c r="D545" s="200" t="s">
        <v>204</v>
      </c>
      <c r="E545" s="200" t="s">
        <v>369</v>
      </c>
      <c r="F545" s="200"/>
      <c r="G545" s="200" t="s">
        <v>232</v>
      </c>
      <c r="H545" s="201" t="s">
        <v>206</v>
      </c>
      <c r="I545" s="202">
        <v>1.98</v>
      </c>
      <c r="J545" s="200" t="s">
        <v>560</v>
      </c>
      <c r="K545" s="176">
        <v>3</v>
      </c>
      <c r="L545" s="176">
        <v>1</v>
      </c>
      <c r="M545" s="176" t="s">
        <v>119</v>
      </c>
      <c r="N545" s="286">
        <v>1</v>
      </c>
      <c r="O545" s="286">
        <v>0</v>
      </c>
      <c r="P545" s="176"/>
      <c r="Q545" s="203">
        <f t="shared" si="314"/>
        <v>0</v>
      </c>
      <c r="R545" s="203">
        <f t="shared" si="315"/>
        <v>0</v>
      </c>
      <c r="S545" s="203">
        <f t="shared" si="316"/>
        <v>0</v>
      </c>
      <c r="T545" s="203">
        <f t="shared" si="317"/>
        <v>0</v>
      </c>
      <c r="U545" s="203">
        <f t="shared" si="318"/>
        <v>0</v>
      </c>
      <c r="V545" s="175">
        <f>IF(Q545&gt;0,VLOOKUP(Q545,Jahresfaktoren!$A$11:$B$24,2,),0)</f>
        <v>0</v>
      </c>
      <c r="W545" s="175">
        <f>IF(R545&gt;0,VLOOKUP(R545,Jahresfaktoren!$D$11:$E$24,2,),0)</f>
        <v>0</v>
      </c>
      <c r="X545" s="175">
        <f>IF(S545&gt;0,VLOOKUP(S545,Jahresfaktoren!$A$28:$B$29,2,),0)</f>
        <v>0</v>
      </c>
      <c r="Y545" s="175">
        <f>IF(T545&gt;0,VLOOKUP(T545,Jahresfaktoren!$A$28:$B$29,2,),0)</f>
        <v>0</v>
      </c>
      <c r="Z545" s="175">
        <f>IF(U545&gt;0,VLOOKUP(U545,Jahresfaktoren!$A$32:$B$33,2,),)</f>
        <v>0</v>
      </c>
      <c r="AA545" s="177" t="str">
        <f t="shared" si="303"/>
        <v/>
      </c>
      <c r="AB545" s="177" t="str">
        <f t="shared" si="304"/>
        <v/>
      </c>
      <c r="AC545" s="177" t="str">
        <f t="shared" si="305"/>
        <v/>
      </c>
      <c r="AD545" s="177" t="str">
        <f t="shared" si="306"/>
        <v/>
      </c>
      <c r="AE545" s="177" t="str">
        <f t="shared" si="307"/>
        <v/>
      </c>
      <c r="AF545" s="178">
        <f>IF(Q545&gt;0,VLOOKUP(H545,Leistungszahlen!$A$11:$C$158,3,),0)</f>
        <v>0</v>
      </c>
      <c r="AG545" s="178">
        <f>IF(R545&gt;0,VLOOKUP(H545,Leistungszahlen!$A$11:$F$158,6,),IF(T545&gt;0,VLOOKUP(H545,Leistungszahlen!$A$11:$F$158,6,),0))</f>
        <v>0</v>
      </c>
      <c r="AH545" s="179">
        <f t="shared" si="323"/>
        <v>0</v>
      </c>
      <c r="AI545" s="179">
        <f t="shared" si="324"/>
        <v>0</v>
      </c>
      <c r="AJ545" s="179">
        <f t="shared" si="325"/>
        <v>0</v>
      </c>
      <c r="AK545" s="179">
        <f t="shared" si="326"/>
        <v>0</v>
      </c>
      <c r="AL545" s="179">
        <f t="shared" si="327"/>
        <v>0</v>
      </c>
      <c r="AM545" s="180">
        <f>IF(L545=1,Stundensätze!$D$13,IF(L545=2,Stundensätze!$D$17,IF(L545=4,Stundensätze!$D$21,"")))</f>
        <v>0</v>
      </c>
      <c r="AN545" s="180">
        <f>IF(L545=1,Stundensätze!$D$15,IF(L545=2,Stundensätze!$D$19,IF(L545=4,Stundensätze!$D$23,"")))</f>
        <v>0</v>
      </c>
      <c r="AO545" s="180">
        <f t="shared" si="308"/>
        <v>0</v>
      </c>
      <c r="AP545" s="180">
        <f t="shared" si="309"/>
        <v>0</v>
      </c>
      <c r="AQ545" s="192">
        <f t="shared" si="310"/>
        <v>0</v>
      </c>
      <c r="AR545" s="192">
        <f t="shared" si="311"/>
        <v>0</v>
      </c>
      <c r="AS545" s="193">
        <f t="shared" si="312"/>
        <v>0</v>
      </c>
      <c r="AT545" s="258" t="str">
        <f>IF(K545=0,0,VLOOKUP(K545,Kostenstellen!A:B,2,FALSE))</f>
        <v xml:space="preserve">Rosentrittklinik         </v>
      </c>
      <c r="AU545" s="68" t="str">
        <f t="shared" si="319"/>
        <v/>
      </c>
      <c r="AV545" s="68" t="str">
        <f t="shared" si="320"/>
        <v/>
      </c>
      <c r="AW545" s="68">
        <f>IF(AF545=0,0,VLOOKUP($H545,Leistungszahlen!$A$11:$H$158,4,FALSE))</f>
        <v>0</v>
      </c>
      <c r="AX545" s="68">
        <f>IF(AF545=0,0,VLOOKUP($H545,Leistungszahlen!$A$11:$H$158,5,FALSE))</f>
        <v>0</v>
      </c>
      <c r="AY545" s="68">
        <f>IF(AG545=0,0,VLOOKUP($H545,Leistungszahlen!$A$11:$H$158,6,FALSE))</f>
        <v>0</v>
      </c>
      <c r="AZ545" s="68">
        <f t="shared" si="321"/>
        <v>0</v>
      </c>
      <c r="BA545" s="68">
        <f t="shared" si="322"/>
        <v>0</v>
      </c>
      <c r="BC545" s="68">
        <f t="shared" si="313"/>
        <v>0</v>
      </c>
      <c r="BD545" s="285"/>
    </row>
    <row r="546" spans="1:56" s="68" customFormat="1" ht="22.5">
      <c r="A546" s="200"/>
      <c r="B546" s="200"/>
      <c r="C546" s="200" t="s">
        <v>354</v>
      </c>
      <c r="D546" s="200" t="s">
        <v>204</v>
      </c>
      <c r="E546" s="200" t="s">
        <v>369</v>
      </c>
      <c r="F546" s="200"/>
      <c r="G546" s="200" t="s">
        <v>193</v>
      </c>
      <c r="H546" s="201" t="s">
        <v>206</v>
      </c>
      <c r="I546" s="202">
        <v>1.98</v>
      </c>
      <c r="J546" s="200" t="s">
        <v>778</v>
      </c>
      <c r="K546" s="176">
        <v>3</v>
      </c>
      <c r="L546" s="176">
        <v>1</v>
      </c>
      <c r="M546" s="176" t="s">
        <v>119</v>
      </c>
      <c r="N546" s="286">
        <v>1</v>
      </c>
      <c r="O546" s="286">
        <v>0</v>
      </c>
      <c r="P546" s="176"/>
      <c r="Q546" s="203">
        <f t="shared" si="314"/>
        <v>0</v>
      </c>
      <c r="R546" s="203">
        <f t="shared" si="315"/>
        <v>0</v>
      </c>
      <c r="S546" s="203">
        <f t="shared" si="316"/>
        <v>0</v>
      </c>
      <c r="T546" s="203">
        <f t="shared" si="317"/>
        <v>0</v>
      </c>
      <c r="U546" s="203">
        <f t="shared" si="318"/>
        <v>0</v>
      </c>
      <c r="V546" s="175">
        <f>IF(Q546&gt;0,VLOOKUP(Q546,Jahresfaktoren!$A$11:$B$24,2,),0)</f>
        <v>0</v>
      </c>
      <c r="W546" s="175">
        <f>IF(R546&gt;0,VLOOKUP(R546,Jahresfaktoren!$D$11:$E$24,2,),0)</f>
        <v>0</v>
      </c>
      <c r="X546" s="175">
        <f>IF(S546&gt;0,VLOOKUP(S546,Jahresfaktoren!$A$28:$B$29,2,),0)</f>
        <v>0</v>
      </c>
      <c r="Y546" s="175">
        <f>IF(T546&gt;0,VLOOKUP(T546,Jahresfaktoren!$A$28:$B$29,2,),0)</f>
        <v>0</v>
      </c>
      <c r="Z546" s="175">
        <f>IF(U546&gt;0,VLOOKUP(U546,Jahresfaktoren!$A$32:$B$33,2,),)</f>
        <v>0</v>
      </c>
      <c r="AA546" s="177" t="str">
        <f t="shared" si="303"/>
        <v/>
      </c>
      <c r="AB546" s="177" t="str">
        <f t="shared" si="304"/>
        <v/>
      </c>
      <c r="AC546" s="177" t="str">
        <f t="shared" si="305"/>
        <v/>
      </c>
      <c r="AD546" s="177" t="str">
        <f t="shared" si="306"/>
        <v/>
      </c>
      <c r="AE546" s="177" t="str">
        <f t="shared" si="307"/>
        <v/>
      </c>
      <c r="AF546" s="178">
        <f>IF(Q546&gt;0,VLOOKUP(H546,Leistungszahlen!$A$11:$C$158,3,),0)</f>
        <v>0</v>
      </c>
      <c r="AG546" s="178">
        <f>IF(R546&gt;0,VLOOKUP(H546,Leistungszahlen!$A$11:$F$158,6,),IF(T546&gt;0,VLOOKUP(H546,Leistungszahlen!$A$11:$F$158,6,),0))</f>
        <v>0</v>
      </c>
      <c r="AH546" s="179">
        <f t="shared" si="323"/>
        <v>0</v>
      </c>
      <c r="AI546" s="179">
        <f t="shared" si="324"/>
        <v>0</v>
      </c>
      <c r="AJ546" s="179">
        <f t="shared" si="325"/>
        <v>0</v>
      </c>
      <c r="AK546" s="179">
        <f t="shared" si="326"/>
        <v>0</v>
      </c>
      <c r="AL546" s="179">
        <f t="shared" si="327"/>
        <v>0</v>
      </c>
      <c r="AM546" s="180">
        <f>IF(L546=1,Stundensätze!$D$13,IF(L546=2,Stundensätze!$D$17,IF(L546=4,Stundensätze!$D$21,"")))</f>
        <v>0</v>
      </c>
      <c r="AN546" s="180">
        <f>IF(L546=1,Stundensätze!$D$15,IF(L546=2,Stundensätze!$D$19,IF(L546=4,Stundensätze!$D$23,"")))</f>
        <v>0</v>
      </c>
      <c r="AO546" s="180">
        <f t="shared" si="308"/>
        <v>0</v>
      </c>
      <c r="AP546" s="180">
        <f t="shared" si="309"/>
        <v>0</v>
      </c>
      <c r="AQ546" s="192">
        <f t="shared" si="310"/>
        <v>0</v>
      </c>
      <c r="AR546" s="192">
        <f t="shared" si="311"/>
        <v>0</v>
      </c>
      <c r="AS546" s="193">
        <f t="shared" si="312"/>
        <v>0</v>
      </c>
      <c r="AT546" s="258" t="str">
        <f>IF(K546=0,0,VLOOKUP(K546,Kostenstellen!A:B,2,FALSE))</f>
        <v xml:space="preserve">Rosentrittklinik         </v>
      </c>
      <c r="AU546" s="68" t="str">
        <f t="shared" si="319"/>
        <v/>
      </c>
      <c r="AV546" s="68" t="str">
        <f t="shared" si="320"/>
        <v/>
      </c>
      <c r="AW546" s="68">
        <f>IF(AF546=0,0,VLOOKUP($H546,Leistungszahlen!$A$11:$H$158,4,FALSE))</f>
        <v>0</v>
      </c>
      <c r="AX546" s="68">
        <f>IF(AF546=0,0,VLOOKUP($H546,Leistungszahlen!$A$11:$H$158,5,FALSE))</f>
        <v>0</v>
      </c>
      <c r="AY546" s="68">
        <f>IF(AG546=0,0,VLOOKUP($H546,Leistungszahlen!$A$11:$H$158,6,FALSE))</f>
        <v>0</v>
      </c>
      <c r="AZ546" s="68">
        <f t="shared" si="321"/>
        <v>0</v>
      </c>
      <c r="BA546" s="68">
        <f t="shared" si="322"/>
        <v>0</v>
      </c>
      <c r="BC546" s="68">
        <f t="shared" si="313"/>
        <v>0</v>
      </c>
      <c r="BD546" s="285"/>
    </row>
    <row r="547" spans="1:56" s="68" customFormat="1" ht="22.5">
      <c r="A547" s="200"/>
      <c r="B547" s="200"/>
      <c r="C547" s="200" t="s">
        <v>354</v>
      </c>
      <c r="D547" s="200" t="s">
        <v>204</v>
      </c>
      <c r="E547" s="200" t="s">
        <v>369</v>
      </c>
      <c r="F547" s="200"/>
      <c r="G547" s="200" t="s">
        <v>378</v>
      </c>
      <c r="H547" s="201" t="s">
        <v>221</v>
      </c>
      <c r="I547" s="202">
        <v>5.3</v>
      </c>
      <c r="J547" s="200" t="s">
        <v>560</v>
      </c>
      <c r="K547" s="176">
        <v>3</v>
      </c>
      <c r="L547" s="176">
        <v>1</v>
      </c>
      <c r="M547" s="176">
        <v>0</v>
      </c>
      <c r="N547" s="286">
        <v>1</v>
      </c>
      <c r="O547" s="286"/>
      <c r="P547" s="176"/>
      <c r="Q547" s="203">
        <f t="shared" si="314"/>
        <v>1</v>
      </c>
      <c r="R547" s="203">
        <f t="shared" si="315"/>
        <v>0</v>
      </c>
      <c r="S547" s="203">
        <f t="shared" si="316"/>
        <v>0</v>
      </c>
      <c r="T547" s="203">
        <f t="shared" si="317"/>
        <v>0</v>
      </c>
      <c r="U547" s="203">
        <f t="shared" si="318"/>
        <v>0</v>
      </c>
      <c r="V547" s="175">
        <f>IF(Q547&gt;0,VLOOKUP(Q547,Jahresfaktoren!$A$11:$B$24,2,),0)</f>
        <v>52</v>
      </c>
      <c r="W547" s="175">
        <f>IF(R547&gt;0,VLOOKUP(R547,Jahresfaktoren!$D$11:$E$24,2,),0)</f>
        <v>0</v>
      </c>
      <c r="X547" s="175">
        <f>IF(S547&gt;0,VLOOKUP(S547,Jahresfaktoren!$A$28:$B$29,2,),0)</f>
        <v>0</v>
      </c>
      <c r="Y547" s="175">
        <f>IF(T547&gt;0,VLOOKUP(T547,Jahresfaktoren!$A$28:$B$29,2,),0)</f>
        <v>0</v>
      </c>
      <c r="Z547" s="175">
        <f>IF(U547&gt;0,VLOOKUP(U547,Jahresfaktoren!$A$32:$B$33,2,),)</f>
        <v>0</v>
      </c>
      <c r="AA547" s="177">
        <f t="shared" si="303"/>
        <v>275.59999999999997</v>
      </c>
      <c r="AB547" s="177" t="str">
        <f t="shared" si="304"/>
        <v/>
      </c>
      <c r="AC547" s="177" t="str">
        <f t="shared" si="305"/>
        <v/>
      </c>
      <c r="AD547" s="177" t="str">
        <f t="shared" si="306"/>
        <v/>
      </c>
      <c r="AE547" s="177" t="str">
        <f t="shared" si="307"/>
        <v/>
      </c>
      <c r="AF547" s="178">
        <f>IF(Q547&gt;0,VLOOKUP(H547,Leistungszahlen!$A$11:$C$158,3,),0)</f>
        <v>0</v>
      </c>
      <c r="AG547" s="178">
        <f>IF(R547&gt;0,VLOOKUP(H547,Leistungszahlen!$A$11:$F$158,6,),IF(T547&gt;0,VLOOKUP(H547,Leistungszahlen!$A$11:$F$158,6,),0))</f>
        <v>0</v>
      </c>
      <c r="AH547" s="179" t="e">
        <f t="shared" si="323"/>
        <v>#DIV/0!</v>
      </c>
      <c r="AI547" s="179">
        <f t="shared" si="324"/>
        <v>0</v>
      </c>
      <c r="AJ547" s="179">
        <f t="shared" si="325"/>
        <v>0</v>
      </c>
      <c r="AK547" s="179">
        <f t="shared" si="326"/>
        <v>0</v>
      </c>
      <c r="AL547" s="179">
        <f t="shared" si="327"/>
        <v>0</v>
      </c>
      <c r="AM547" s="180">
        <f>IF(L547=1,Stundensätze!$D$13,IF(L547=2,Stundensätze!$D$17,IF(L547=4,Stundensätze!$D$21,"")))</f>
        <v>0</v>
      </c>
      <c r="AN547" s="180">
        <f>IF(L547=1,Stundensätze!$D$15,IF(L547=2,Stundensätze!$D$19,IF(L547=4,Stundensätze!$D$23,"")))</f>
        <v>0</v>
      </c>
      <c r="AO547" s="180" t="e">
        <f t="shared" si="308"/>
        <v>#DIV/0!</v>
      </c>
      <c r="AP547" s="180">
        <f t="shared" si="309"/>
        <v>0</v>
      </c>
      <c r="AQ547" s="192" t="e">
        <f t="shared" si="310"/>
        <v>#DIV/0!</v>
      </c>
      <c r="AR547" s="192" t="e">
        <f t="shared" si="311"/>
        <v>#DIV/0!</v>
      </c>
      <c r="AS547" s="193" t="e">
        <f t="shared" si="312"/>
        <v>#DIV/0!</v>
      </c>
      <c r="AT547" s="258" t="str">
        <f>IF(K547=0,0,VLOOKUP(K547,Kostenstellen!A:B,2,FALSE))</f>
        <v xml:space="preserve">Rosentrittklinik         </v>
      </c>
      <c r="AU547" s="68" t="str">
        <f t="shared" si="319"/>
        <v>Z</v>
      </c>
      <c r="AV547" s="68" t="str">
        <f t="shared" si="320"/>
        <v/>
      </c>
      <c r="AW547" s="68">
        <f>IF(AF547=0,0,VLOOKUP($H547,Leistungszahlen!$A$11:$H$158,4,FALSE))</f>
        <v>0</v>
      </c>
      <c r="AX547" s="68">
        <f>IF(AF547=0,0,VLOOKUP($H547,Leistungszahlen!$A$11:$H$158,5,FALSE))</f>
        <v>0</v>
      </c>
      <c r="AY547" s="68">
        <f>IF(AG547=0,0,VLOOKUP($H547,Leistungszahlen!$A$11:$H$158,6,FALSE))</f>
        <v>0</v>
      </c>
      <c r="AZ547" s="68">
        <f t="shared" si="321"/>
        <v>0</v>
      </c>
      <c r="BA547" s="68">
        <f t="shared" si="322"/>
        <v>0</v>
      </c>
      <c r="BC547" s="68">
        <f t="shared" si="313"/>
        <v>0</v>
      </c>
      <c r="BD547" s="285"/>
    </row>
    <row r="548" spans="1:56" s="68" customFormat="1" ht="22.5">
      <c r="A548" s="200"/>
      <c r="B548" s="200"/>
      <c r="C548" s="200" t="s">
        <v>354</v>
      </c>
      <c r="D548" s="200" t="s">
        <v>204</v>
      </c>
      <c r="E548" s="200" t="s">
        <v>371</v>
      </c>
      <c r="F548" s="200" t="s">
        <v>1157</v>
      </c>
      <c r="G548" s="200" t="s">
        <v>163</v>
      </c>
      <c r="H548" s="201" t="s">
        <v>287</v>
      </c>
      <c r="I548" s="202">
        <v>23.88</v>
      </c>
      <c r="J548" s="200" t="s">
        <v>560</v>
      </c>
      <c r="K548" s="176">
        <v>3</v>
      </c>
      <c r="L548" s="176">
        <v>1</v>
      </c>
      <c r="M548" s="176"/>
      <c r="N548" s="286">
        <v>3</v>
      </c>
      <c r="O548" s="286">
        <v>3</v>
      </c>
      <c r="P548" s="176"/>
      <c r="Q548" s="203">
        <f t="shared" si="314"/>
        <v>3</v>
      </c>
      <c r="R548" s="203">
        <f t="shared" si="315"/>
        <v>3</v>
      </c>
      <c r="S548" s="203">
        <f t="shared" si="316"/>
        <v>0</v>
      </c>
      <c r="T548" s="203">
        <f t="shared" si="317"/>
        <v>0</v>
      </c>
      <c r="U548" s="203">
        <f t="shared" si="318"/>
        <v>0</v>
      </c>
      <c r="V548" s="175">
        <f>IF(Q548&gt;0,VLOOKUP(Q548,Jahresfaktoren!$A$11:$B$24,2,),0)</f>
        <v>152</v>
      </c>
      <c r="W548" s="175">
        <f>IF(R548&gt;0,VLOOKUP(R548,Jahresfaktoren!$D$11:$E$24,2,),0)</f>
        <v>150</v>
      </c>
      <c r="X548" s="175">
        <f>IF(S548&gt;0,VLOOKUP(S548,Jahresfaktoren!$A$28:$B$29,2,),0)</f>
        <v>0</v>
      </c>
      <c r="Y548" s="175">
        <f>IF(T548&gt;0,VLOOKUP(T548,Jahresfaktoren!$A$28:$B$29,2,),0)</f>
        <v>0</v>
      </c>
      <c r="Z548" s="175">
        <f>IF(U548&gt;0,VLOOKUP(U548,Jahresfaktoren!$A$32:$B$33,2,),)</f>
        <v>0</v>
      </c>
      <c r="AA548" s="177">
        <f t="shared" si="303"/>
        <v>3629.7599999999998</v>
      </c>
      <c r="AB548" s="177">
        <f t="shared" si="304"/>
        <v>3582</v>
      </c>
      <c r="AC548" s="177" t="str">
        <f t="shared" si="305"/>
        <v/>
      </c>
      <c r="AD548" s="177" t="str">
        <f t="shared" si="306"/>
        <v/>
      </c>
      <c r="AE548" s="177" t="str">
        <f t="shared" si="307"/>
        <v/>
      </c>
      <c r="AF548" s="178">
        <f>IF(Q548&gt;0,VLOOKUP(H548,Leistungszahlen!$A$11:$C$158,3,),0)</f>
        <v>0</v>
      </c>
      <c r="AG548" s="178">
        <f>IF(R548&gt;0,VLOOKUP(H548,Leistungszahlen!$A$11:$F$158,6,),IF(T548&gt;0,VLOOKUP(H548,Leistungszahlen!$A$11:$F$158,6,),0))</f>
        <v>0</v>
      </c>
      <c r="AH548" s="179" t="e">
        <f t="shared" si="323"/>
        <v>#DIV/0!</v>
      </c>
      <c r="AI548" s="179" t="e">
        <f t="shared" si="324"/>
        <v>#DIV/0!</v>
      </c>
      <c r="AJ548" s="179">
        <f t="shared" si="325"/>
        <v>0</v>
      </c>
      <c r="AK548" s="179">
        <f t="shared" si="326"/>
        <v>0</v>
      </c>
      <c r="AL548" s="179">
        <f t="shared" si="327"/>
        <v>0</v>
      </c>
      <c r="AM548" s="180">
        <f>IF(L548=1,Stundensätze!$D$13,IF(L548=2,Stundensätze!$D$17,IF(L548=4,Stundensätze!$D$21,"")))</f>
        <v>0</v>
      </c>
      <c r="AN548" s="180">
        <f>IF(L548=1,Stundensätze!$D$15,IF(L548=2,Stundensätze!$D$19,IF(L548=4,Stundensätze!$D$23,"")))</f>
        <v>0</v>
      </c>
      <c r="AO548" s="180" t="e">
        <f t="shared" si="308"/>
        <v>#DIV/0!</v>
      </c>
      <c r="AP548" s="180">
        <f t="shared" si="309"/>
        <v>0</v>
      </c>
      <c r="AQ548" s="192" t="e">
        <f t="shared" si="310"/>
        <v>#DIV/0!</v>
      </c>
      <c r="AR548" s="192" t="e">
        <f t="shared" si="311"/>
        <v>#DIV/0!</v>
      </c>
      <c r="AS548" s="193" t="e">
        <f t="shared" si="312"/>
        <v>#DIV/0!</v>
      </c>
      <c r="AT548" s="258" t="str">
        <f>IF(K548=0,0,VLOOKUP(K548,Kostenstellen!A:B,2,FALSE))</f>
        <v xml:space="preserve">Rosentrittklinik         </v>
      </c>
      <c r="AU548" s="68" t="str">
        <f t="shared" si="319"/>
        <v>A1</v>
      </c>
      <c r="AV548" s="68" t="str">
        <f t="shared" si="320"/>
        <v>A1</v>
      </c>
      <c r="AW548" s="68">
        <f>IF(AF548=0,0,VLOOKUP($H548,Leistungszahlen!$A$11:$H$158,4,FALSE))</f>
        <v>0</v>
      </c>
      <c r="AX548" s="68">
        <f>IF(AF548=0,0,VLOOKUP($H548,Leistungszahlen!$A$11:$H$158,5,FALSE))</f>
        <v>0</v>
      </c>
      <c r="AY548" s="68">
        <f>IF(AG548=0,0,VLOOKUP($H548,Leistungszahlen!$A$11:$H$158,6,FALSE))</f>
        <v>0</v>
      </c>
      <c r="AZ548" s="68">
        <f t="shared" si="321"/>
        <v>0</v>
      </c>
      <c r="BA548" s="68">
        <f t="shared" si="322"/>
        <v>0</v>
      </c>
      <c r="BC548" s="68">
        <f t="shared" si="313"/>
        <v>0</v>
      </c>
      <c r="BD548" s="285"/>
    </row>
    <row r="549" spans="1:56" s="68" customFormat="1" ht="22.5">
      <c r="A549" s="200"/>
      <c r="B549" s="200"/>
      <c r="C549" s="200" t="s">
        <v>354</v>
      </c>
      <c r="D549" s="200" t="s">
        <v>204</v>
      </c>
      <c r="E549" s="200" t="s">
        <v>371</v>
      </c>
      <c r="F549" s="200" t="s">
        <v>1157</v>
      </c>
      <c r="G549" s="200" t="s">
        <v>265</v>
      </c>
      <c r="H549" s="201" t="s">
        <v>200</v>
      </c>
      <c r="I549" s="202">
        <v>4.96</v>
      </c>
      <c r="J549" s="200" t="s">
        <v>778</v>
      </c>
      <c r="K549" s="176">
        <v>3</v>
      </c>
      <c r="L549" s="176">
        <v>1</v>
      </c>
      <c r="M549" s="176"/>
      <c r="N549" s="286">
        <v>6</v>
      </c>
      <c r="O549" s="286"/>
      <c r="P549" s="176"/>
      <c r="Q549" s="203">
        <f t="shared" si="314"/>
        <v>6</v>
      </c>
      <c r="R549" s="203">
        <f t="shared" si="315"/>
        <v>0</v>
      </c>
      <c r="S549" s="203">
        <f t="shared" si="316"/>
        <v>0</v>
      </c>
      <c r="T549" s="203">
        <f t="shared" si="317"/>
        <v>0</v>
      </c>
      <c r="U549" s="203">
        <f t="shared" si="318"/>
        <v>0</v>
      </c>
      <c r="V549" s="175">
        <f>IF(Q549&gt;0,VLOOKUP(Q549,Jahresfaktoren!$A$11:$B$24,2,),0)</f>
        <v>302</v>
      </c>
      <c r="W549" s="175">
        <f>IF(R549&gt;0,VLOOKUP(R549,Jahresfaktoren!$D$11:$E$24,2,),0)</f>
        <v>0</v>
      </c>
      <c r="X549" s="175">
        <f>IF(S549&gt;0,VLOOKUP(S549,Jahresfaktoren!$A$28:$B$29,2,),0)</f>
        <v>0</v>
      </c>
      <c r="Y549" s="175">
        <f>IF(T549&gt;0,VLOOKUP(T549,Jahresfaktoren!$A$28:$B$29,2,),0)</f>
        <v>0</v>
      </c>
      <c r="Z549" s="175">
        <f>IF(U549&gt;0,VLOOKUP(U549,Jahresfaktoren!$A$32:$B$33,2,),)</f>
        <v>0</v>
      </c>
      <c r="AA549" s="177">
        <f t="shared" si="303"/>
        <v>1497.92</v>
      </c>
      <c r="AB549" s="177" t="str">
        <f t="shared" si="304"/>
        <v/>
      </c>
      <c r="AC549" s="177" t="str">
        <f t="shared" si="305"/>
        <v/>
      </c>
      <c r="AD549" s="177" t="str">
        <f t="shared" si="306"/>
        <v/>
      </c>
      <c r="AE549" s="177" t="str">
        <f t="shared" si="307"/>
        <v/>
      </c>
      <c r="AF549" s="178">
        <f>IF(Q549&gt;0,VLOOKUP(H549,Leistungszahlen!$A$11:$C$158,3,),0)</f>
        <v>0</v>
      </c>
      <c r="AG549" s="178">
        <f>IF(R549&gt;0,VLOOKUP(H549,Leistungszahlen!$A$11:$F$158,6,),IF(T549&gt;0,VLOOKUP(H549,Leistungszahlen!$A$11:$F$158,6,),0))</f>
        <v>0</v>
      </c>
      <c r="AH549" s="179" t="e">
        <f t="shared" si="323"/>
        <v>#DIV/0!</v>
      </c>
      <c r="AI549" s="179">
        <f t="shared" si="324"/>
        <v>0</v>
      </c>
      <c r="AJ549" s="179">
        <f t="shared" si="325"/>
        <v>0</v>
      </c>
      <c r="AK549" s="179">
        <f t="shared" si="326"/>
        <v>0</v>
      </c>
      <c r="AL549" s="179">
        <f t="shared" si="327"/>
        <v>0</v>
      </c>
      <c r="AM549" s="180">
        <f>IF(L549=1,Stundensätze!$D$13,IF(L549=2,Stundensätze!$D$17,IF(L549=4,Stundensätze!$D$21,"")))</f>
        <v>0</v>
      </c>
      <c r="AN549" s="180">
        <f>IF(L549=1,Stundensätze!$D$15,IF(L549=2,Stundensätze!$D$19,IF(L549=4,Stundensätze!$D$23,"")))</f>
        <v>0</v>
      </c>
      <c r="AO549" s="180" t="e">
        <f t="shared" si="308"/>
        <v>#DIV/0!</v>
      </c>
      <c r="AP549" s="180">
        <f t="shared" si="309"/>
        <v>0</v>
      </c>
      <c r="AQ549" s="192" t="e">
        <f t="shared" si="310"/>
        <v>#DIV/0!</v>
      </c>
      <c r="AR549" s="192" t="e">
        <f t="shared" si="311"/>
        <v>#DIV/0!</v>
      </c>
      <c r="AS549" s="193" t="e">
        <f t="shared" si="312"/>
        <v>#DIV/0!</v>
      </c>
      <c r="AT549" s="258" t="str">
        <f>IF(K549=0,0,VLOOKUP(K549,Kostenstellen!A:B,2,FALSE))</f>
        <v xml:space="preserve">Rosentrittklinik         </v>
      </c>
      <c r="AU549" s="68" t="str">
        <f t="shared" si="319"/>
        <v>B</v>
      </c>
      <c r="AV549" s="68" t="str">
        <f t="shared" si="320"/>
        <v/>
      </c>
      <c r="AW549" s="68">
        <f>IF(AF549=0,0,VLOOKUP($H549,Leistungszahlen!$A$11:$H$158,4,FALSE))</f>
        <v>0</v>
      </c>
      <c r="AX549" s="68">
        <f>IF(AF549=0,0,VLOOKUP($H549,Leistungszahlen!$A$11:$H$158,5,FALSE))</f>
        <v>0</v>
      </c>
      <c r="AY549" s="68">
        <f>IF(AG549=0,0,VLOOKUP($H549,Leistungszahlen!$A$11:$H$158,6,FALSE))</f>
        <v>0</v>
      </c>
      <c r="AZ549" s="68">
        <f t="shared" si="321"/>
        <v>0</v>
      </c>
      <c r="BA549" s="68">
        <f t="shared" si="322"/>
        <v>0</v>
      </c>
      <c r="BC549" s="68">
        <f t="shared" si="313"/>
        <v>0</v>
      </c>
      <c r="BD549" s="285"/>
    </row>
    <row r="550" spans="1:56" s="68" customFormat="1" ht="22.5">
      <c r="A550" s="200"/>
      <c r="B550" s="200"/>
      <c r="C550" s="200" t="s">
        <v>354</v>
      </c>
      <c r="D550" s="200" t="s">
        <v>204</v>
      </c>
      <c r="E550" s="200" t="s">
        <v>371</v>
      </c>
      <c r="F550" s="200" t="s">
        <v>1158</v>
      </c>
      <c r="G550" s="200" t="s">
        <v>163</v>
      </c>
      <c r="H550" s="201" t="s">
        <v>287</v>
      </c>
      <c r="I550" s="202">
        <v>23.88</v>
      </c>
      <c r="J550" s="200" t="s">
        <v>560</v>
      </c>
      <c r="K550" s="176">
        <v>3</v>
      </c>
      <c r="L550" s="176">
        <v>1</v>
      </c>
      <c r="M550" s="176"/>
      <c r="N550" s="286">
        <v>3</v>
      </c>
      <c r="O550" s="286">
        <v>3</v>
      </c>
      <c r="P550" s="176"/>
      <c r="Q550" s="203">
        <f t="shared" si="314"/>
        <v>3</v>
      </c>
      <c r="R550" s="203">
        <f t="shared" si="315"/>
        <v>3</v>
      </c>
      <c r="S550" s="203">
        <f t="shared" si="316"/>
        <v>0</v>
      </c>
      <c r="T550" s="203">
        <f t="shared" si="317"/>
        <v>0</v>
      </c>
      <c r="U550" s="203">
        <f t="shared" si="318"/>
        <v>0</v>
      </c>
      <c r="V550" s="175">
        <f>IF(Q550&gt;0,VLOOKUP(Q550,Jahresfaktoren!$A$11:$B$24,2,),0)</f>
        <v>152</v>
      </c>
      <c r="W550" s="175">
        <f>IF(R550&gt;0,VLOOKUP(R550,Jahresfaktoren!$D$11:$E$24,2,),0)</f>
        <v>150</v>
      </c>
      <c r="X550" s="175">
        <f>IF(S550&gt;0,VLOOKUP(S550,Jahresfaktoren!$A$28:$B$29,2,),0)</f>
        <v>0</v>
      </c>
      <c r="Y550" s="175">
        <f>IF(T550&gt;0,VLOOKUP(T550,Jahresfaktoren!$A$28:$B$29,2,),0)</f>
        <v>0</v>
      </c>
      <c r="Z550" s="175">
        <f>IF(U550&gt;0,VLOOKUP(U550,Jahresfaktoren!$A$32:$B$33,2,),)</f>
        <v>0</v>
      </c>
      <c r="AA550" s="177">
        <f t="shared" si="303"/>
        <v>3629.7599999999998</v>
      </c>
      <c r="AB550" s="177">
        <f t="shared" si="304"/>
        <v>3582</v>
      </c>
      <c r="AC550" s="177" t="str">
        <f t="shared" si="305"/>
        <v/>
      </c>
      <c r="AD550" s="177" t="str">
        <f t="shared" si="306"/>
        <v/>
      </c>
      <c r="AE550" s="177" t="str">
        <f t="shared" si="307"/>
        <v/>
      </c>
      <c r="AF550" s="178">
        <f>IF(Q550&gt;0,VLOOKUP(H550,Leistungszahlen!$A$11:$C$158,3,),0)</f>
        <v>0</v>
      </c>
      <c r="AG550" s="178">
        <f>IF(R550&gt;0,VLOOKUP(H550,Leistungszahlen!$A$11:$F$158,6,),IF(T550&gt;0,VLOOKUP(H550,Leistungszahlen!$A$11:$F$158,6,),0))</f>
        <v>0</v>
      </c>
      <c r="AH550" s="179" t="e">
        <f t="shared" si="323"/>
        <v>#DIV/0!</v>
      </c>
      <c r="AI550" s="179" t="e">
        <f t="shared" si="324"/>
        <v>#DIV/0!</v>
      </c>
      <c r="AJ550" s="179">
        <f t="shared" si="325"/>
        <v>0</v>
      </c>
      <c r="AK550" s="179">
        <f t="shared" si="326"/>
        <v>0</v>
      </c>
      <c r="AL550" s="179">
        <f t="shared" si="327"/>
        <v>0</v>
      </c>
      <c r="AM550" s="180">
        <f>IF(L550=1,Stundensätze!$D$13,IF(L550=2,Stundensätze!$D$17,IF(L550=4,Stundensätze!$D$21,"")))</f>
        <v>0</v>
      </c>
      <c r="AN550" s="180">
        <f>IF(L550=1,Stundensätze!$D$15,IF(L550=2,Stundensätze!$D$19,IF(L550=4,Stundensätze!$D$23,"")))</f>
        <v>0</v>
      </c>
      <c r="AO550" s="180" t="e">
        <f t="shared" si="308"/>
        <v>#DIV/0!</v>
      </c>
      <c r="AP550" s="180">
        <f t="shared" si="309"/>
        <v>0</v>
      </c>
      <c r="AQ550" s="192" t="e">
        <f t="shared" si="310"/>
        <v>#DIV/0!</v>
      </c>
      <c r="AR550" s="192" t="e">
        <f t="shared" si="311"/>
        <v>#DIV/0!</v>
      </c>
      <c r="AS550" s="193" t="e">
        <f t="shared" si="312"/>
        <v>#DIV/0!</v>
      </c>
      <c r="AT550" s="258" t="str">
        <f>IF(K550=0,0,VLOOKUP(K550,Kostenstellen!A:B,2,FALSE))</f>
        <v xml:space="preserve">Rosentrittklinik         </v>
      </c>
      <c r="AU550" s="68" t="str">
        <f t="shared" si="319"/>
        <v>A1</v>
      </c>
      <c r="AV550" s="68" t="str">
        <f t="shared" si="320"/>
        <v>A1</v>
      </c>
      <c r="AW550" s="68">
        <f>IF(AF550=0,0,VLOOKUP($H550,Leistungszahlen!$A$11:$H$158,4,FALSE))</f>
        <v>0</v>
      </c>
      <c r="AX550" s="68">
        <f>IF(AF550=0,0,VLOOKUP($H550,Leistungszahlen!$A$11:$H$158,5,FALSE))</f>
        <v>0</v>
      </c>
      <c r="AY550" s="68">
        <f>IF(AG550=0,0,VLOOKUP($H550,Leistungszahlen!$A$11:$H$158,6,FALSE))</f>
        <v>0</v>
      </c>
      <c r="AZ550" s="68">
        <f t="shared" si="321"/>
        <v>0</v>
      </c>
      <c r="BA550" s="68">
        <f t="shared" si="322"/>
        <v>0</v>
      </c>
      <c r="BC550" s="68">
        <f t="shared" si="313"/>
        <v>0</v>
      </c>
      <c r="BD550" s="285"/>
    </row>
    <row r="551" spans="1:56" s="68" customFormat="1" ht="22.5">
      <c r="A551" s="200"/>
      <c r="B551" s="200"/>
      <c r="C551" s="200" t="s">
        <v>354</v>
      </c>
      <c r="D551" s="200" t="s">
        <v>204</v>
      </c>
      <c r="E551" s="200" t="s">
        <v>371</v>
      </c>
      <c r="F551" s="200" t="s">
        <v>1158</v>
      </c>
      <c r="G551" s="200" t="s">
        <v>265</v>
      </c>
      <c r="H551" s="201" t="s">
        <v>200</v>
      </c>
      <c r="I551" s="202">
        <v>4.96</v>
      </c>
      <c r="J551" s="200" t="s">
        <v>778</v>
      </c>
      <c r="K551" s="176">
        <v>3</v>
      </c>
      <c r="L551" s="176">
        <v>1</v>
      </c>
      <c r="M551" s="176"/>
      <c r="N551" s="286">
        <v>6</v>
      </c>
      <c r="O551" s="286"/>
      <c r="P551" s="176"/>
      <c r="Q551" s="203">
        <f t="shared" si="314"/>
        <v>6</v>
      </c>
      <c r="R551" s="203">
        <f t="shared" si="315"/>
        <v>0</v>
      </c>
      <c r="S551" s="203">
        <f t="shared" si="316"/>
        <v>0</v>
      </c>
      <c r="T551" s="203">
        <f t="shared" si="317"/>
        <v>0</v>
      </c>
      <c r="U551" s="203">
        <f t="shared" si="318"/>
        <v>0</v>
      </c>
      <c r="V551" s="175">
        <f>IF(Q551&gt;0,VLOOKUP(Q551,Jahresfaktoren!$A$11:$B$24,2,),0)</f>
        <v>302</v>
      </c>
      <c r="W551" s="175">
        <f>IF(R551&gt;0,VLOOKUP(R551,Jahresfaktoren!$D$11:$E$24,2,),0)</f>
        <v>0</v>
      </c>
      <c r="X551" s="175">
        <f>IF(S551&gt;0,VLOOKUP(S551,Jahresfaktoren!$A$28:$B$29,2,),0)</f>
        <v>0</v>
      </c>
      <c r="Y551" s="175">
        <f>IF(T551&gt;0,VLOOKUP(T551,Jahresfaktoren!$A$28:$B$29,2,),0)</f>
        <v>0</v>
      </c>
      <c r="Z551" s="175">
        <f>IF(U551&gt;0,VLOOKUP(U551,Jahresfaktoren!$A$32:$B$33,2,),)</f>
        <v>0</v>
      </c>
      <c r="AA551" s="177">
        <f t="shared" si="303"/>
        <v>1497.92</v>
      </c>
      <c r="AB551" s="177" t="str">
        <f t="shared" si="304"/>
        <v/>
      </c>
      <c r="AC551" s="177" t="str">
        <f t="shared" si="305"/>
        <v/>
      </c>
      <c r="AD551" s="177" t="str">
        <f t="shared" si="306"/>
        <v/>
      </c>
      <c r="AE551" s="177" t="str">
        <f t="shared" si="307"/>
        <v/>
      </c>
      <c r="AF551" s="178">
        <f>IF(Q551&gt;0,VLOOKUP(H551,Leistungszahlen!$A$11:$C$158,3,),0)</f>
        <v>0</v>
      </c>
      <c r="AG551" s="178">
        <f>IF(R551&gt;0,VLOOKUP(H551,Leistungszahlen!$A$11:$F$158,6,),IF(T551&gt;0,VLOOKUP(H551,Leistungszahlen!$A$11:$F$158,6,),0))</f>
        <v>0</v>
      </c>
      <c r="AH551" s="179" t="e">
        <f t="shared" si="323"/>
        <v>#DIV/0!</v>
      </c>
      <c r="AI551" s="179">
        <f t="shared" si="324"/>
        <v>0</v>
      </c>
      <c r="AJ551" s="179">
        <f t="shared" si="325"/>
        <v>0</v>
      </c>
      <c r="AK551" s="179">
        <f t="shared" si="326"/>
        <v>0</v>
      </c>
      <c r="AL551" s="179">
        <f t="shared" si="327"/>
        <v>0</v>
      </c>
      <c r="AM551" s="180">
        <f>IF(L551=1,Stundensätze!$D$13,IF(L551=2,Stundensätze!$D$17,IF(L551=4,Stundensätze!$D$21,"")))</f>
        <v>0</v>
      </c>
      <c r="AN551" s="180">
        <f>IF(L551=1,Stundensätze!$D$15,IF(L551=2,Stundensätze!$D$19,IF(L551=4,Stundensätze!$D$23,"")))</f>
        <v>0</v>
      </c>
      <c r="AO551" s="180" t="e">
        <f t="shared" si="308"/>
        <v>#DIV/0!</v>
      </c>
      <c r="AP551" s="180">
        <f t="shared" si="309"/>
        <v>0</v>
      </c>
      <c r="AQ551" s="192" t="e">
        <f t="shared" si="310"/>
        <v>#DIV/0!</v>
      </c>
      <c r="AR551" s="192" t="e">
        <f t="shared" si="311"/>
        <v>#DIV/0!</v>
      </c>
      <c r="AS551" s="193" t="e">
        <f t="shared" si="312"/>
        <v>#DIV/0!</v>
      </c>
      <c r="AT551" s="258" t="str">
        <f>IF(K551=0,0,VLOOKUP(K551,Kostenstellen!A:B,2,FALSE))</f>
        <v xml:space="preserve">Rosentrittklinik         </v>
      </c>
      <c r="AU551" s="68" t="str">
        <f t="shared" si="319"/>
        <v>B</v>
      </c>
      <c r="AV551" s="68" t="str">
        <f t="shared" si="320"/>
        <v/>
      </c>
      <c r="AW551" s="68">
        <f>IF(AF551=0,0,VLOOKUP($H551,Leistungszahlen!$A$11:$H$158,4,FALSE))</f>
        <v>0</v>
      </c>
      <c r="AX551" s="68">
        <f>IF(AF551=0,0,VLOOKUP($H551,Leistungszahlen!$A$11:$H$158,5,FALSE))</f>
        <v>0</v>
      </c>
      <c r="AY551" s="68">
        <f>IF(AG551=0,0,VLOOKUP($H551,Leistungszahlen!$A$11:$H$158,6,FALSE))</f>
        <v>0</v>
      </c>
      <c r="AZ551" s="68">
        <f t="shared" si="321"/>
        <v>0</v>
      </c>
      <c r="BA551" s="68">
        <f t="shared" si="322"/>
        <v>0</v>
      </c>
      <c r="BC551" s="68">
        <f t="shared" si="313"/>
        <v>0</v>
      </c>
      <c r="BD551" s="285"/>
    </row>
    <row r="552" spans="1:56" s="68" customFormat="1" ht="22.5">
      <c r="A552" s="200"/>
      <c r="B552" s="200"/>
      <c r="C552" s="200" t="s">
        <v>354</v>
      </c>
      <c r="D552" s="200" t="s">
        <v>204</v>
      </c>
      <c r="E552" s="200" t="s">
        <v>371</v>
      </c>
      <c r="F552" s="200" t="s">
        <v>1159</v>
      </c>
      <c r="G552" s="200" t="s">
        <v>163</v>
      </c>
      <c r="H552" s="201" t="s">
        <v>287</v>
      </c>
      <c r="I552" s="202">
        <v>23.88</v>
      </c>
      <c r="J552" s="200" t="s">
        <v>560</v>
      </c>
      <c r="K552" s="176">
        <v>3</v>
      </c>
      <c r="L552" s="176">
        <v>1</v>
      </c>
      <c r="M552" s="176"/>
      <c r="N552" s="286">
        <v>3</v>
      </c>
      <c r="O552" s="286">
        <v>3</v>
      </c>
      <c r="P552" s="176"/>
      <c r="Q552" s="203">
        <f t="shared" si="314"/>
        <v>3</v>
      </c>
      <c r="R552" s="203">
        <f t="shared" si="315"/>
        <v>3</v>
      </c>
      <c r="S552" s="203">
        <f t="shared" si="316"/>
        <v>0</v>
      </c>
      <c r="T552" s="203">
        <f t="shared" si="317"/>
        <v>0</v>
      </c>
      <c r="U552" s="203">
        <f t="shared" si="318"/>
        <v>0</v>
      </c>
      <c r="V552" s="175">
        <f>IF(Q552&gt;0,VLOOKUP(Q552,Jahresfaktoren!$A$11:$B$24,2,),0)</f>
        <v>152</v>
      </c>
      <c r="W552" s="175">
        <f>IF(R552&gt;0,VLOOKUP(R552,Jahresfaktoren!$D$11:$E$24,2,),0)</f>
        <v>150</v>
      </c>
      <c r="X552" s="175">
        <f>IF(S552&gt;0,VLOOKUP(S552,Jahresfaktoren!$A$28:$B$29,2,),0)</f>
        <v>0</v>
      </c>
      <c r="Y552" s="175">
        <f>IF(T552&gt;0,VLOOKUP(T552,Jahresfaktoren!$A$28:$B$29,2,),0)</f>
        <v>0</v>
      </c>
      <c r="Z552" s="175">
        <f>IF(U552&gt;0,VLOOKUP(U552,Jahresfaktoren!$A$32:$B$33,2,),)</f>
        <v>0</v>
      </c>
      <c r="AA552" s="177">
        <f t="shared" si="303"/>
        <v>3629.7599999999998</v>
      </c>
      <c r="AB552" s="177">
        <f t="shared" si="304"/>
        <v>3582</v>
      </c>
      <c r="AC552" s="177" t="str">
        <f t="shared" si="305"/>
        <v/>
      </c>
      <c r="AD552" s="177" t="str">
        <f t="shared" si="306"/>
        <v/>
      </c>
      <c r="AE552" s="177" t="str">
        <f t="shared" si="307"/>
        <v/>
      </c>
      <c r="AF552" s="178">
        <f>IF(Q552&gt;0,VLOOKUP(H552,Leistungszahlen!$A$11:$C$158,3,),0)</f>
        <v>0</v>
      </c>
      <c r="AG552" s="178">
        <f>IF(R552&gt;0,VLOOKUP(H552,Leistungszahlen!$A$11:$F$158,6,),IF(T552&gt;0,VLOOKUP(H552,Leistungszahlen!$A$11:$F$158,6,),0))</f>
        <v>0</v>
      </c>
      <c r="AH552" s="179" t="e">
        <f t="shared" si="323"/>
        <v>#DIV/0!</v>
      </c>
      <c r="AI552" s="179" t="e">
        <f t="shared" si="324"/>
        <v>#DIV/0!</v>
      </c>
      <c r="AJ552" s="179">
        <f t="shared" si="325"/>
        <v>0</v>
      </c>
      <c r="AK552" s="179">
        <f t="shared" si="326"/>
        <v>0</v>
      </c>
      <c r="AL552" s="179">
        <f t="shared" si="327"/>
        <v>0</v>
      </c>
      <c r="AM552" s="180">
        <f>IF(L552=1,Stundensätze!$D$13,IF(L552=2,Stundensätze!$D$17,IF(L552=4,Stundensätze!$D$21,"")))</f>
        <v>0</v>
      </c>
      <c r="AN552" s="180">
        <f>IF(L552=1,Stundensätze!$D$15,IF(L552=2,Stundensätze!$D$19,IF(L552=4,Stundensätze!$D$23,"")))</f>
        <v>0</v>
      </c>
      <c r="AO552" s="180" t="e">
        <f t="shared" si="308"/>
        <v>#DIV/0!</v>
      </c>
      <c r="AP552" s="180">
        <f t="shared" si="309"/>
        <v>0</v>
      </c>
      <c r="AQ552" s="192" t="e">
        <f t="shared" si="310"/>
        <v>#DIV/0!</v>
      </c>
      <c r="AR552" s="192" t="e">
        <f t="shared" si="311"/>
        <v>#DIV/0!</v>
      </c>
      <c r="AS552" s="193" t="e">
        <f t="shared" si="312"/>
        <v>#DIV/0!</v>
      </c>
      <c r="AT552" s="258" t="str">
        <f>IF(K552=0,0,VLOOKUP(K552,Kostenstellen!A:B,2,FALSE))</f>
        <v xml:space="preserve">Rosentrittklinik         </v>
      </c>
      <c r="AU552" s="68" t="str">
        <f t="shared" si="319"/>
        <v>A1</v>
      </c>
      <c r="AV552" s="68" t="str">
        <f t="shared" si="320"/>
        <v>A1</v>
      </c>
      <c r="AW552" s="68">
        <f>IF(AF552=0,0,VLOOKUP($H552,Leistungszahlen!$A$11:$H$158,4,FALSE))</f>
        <v>0</v>
      </c>
      <c r="AX552" s="68">
        <f>IF(AF552=0,0,VLOOKUP($H552,Leistungszahlen!$A$11:$H$158,5,FALSE))</f>
        <v>0</v>
      </c>
      <c r="AY552" s="68">
        <f>IF(AG552=0,0,VLOOKUP($H552,Leistungszahlen!$A$11:$H$158,6,FALSE))</f>
        <v>0</v>
      </c>
      <c r="AZ552" s="68">
        <f t="shared" si="321"/>
        <v>0</v>
      </c>
      <c r="BA552" s="68">
        <f t="shared" si="322"/>
        <v>0</v>
      </c>
      <c r="BC552" s="68">
        <f t="shared" si="313"/>
        <v>0</v>
      </c>
      <c r="BD552" s="285"/>
    </row>
    <row r="553" spans="1:56" s="68" customFormat="1" ht="22.5">
      <c r="A553" s="200"/>
      <c r="B553" s="200"/>
      <c r="C553" s="200" t="s">
        <v>354</v>
      </c>
      <c r="D553" s="200" t="s">
        <v>204</v>
      </c>
      <c r="E553" s="200" t="s">
        <v>371</v>
      </c>
      <c r="F553" s="200" t="s">
        <v>1159</v>
      </c>
      <c r="G553" s="200" t="s">
        <v>265</v>
      </c>
      <c r="H553" s="201" t="s">
        <v>200</v>
      </c>
      <c r="I553" s="202">
        <v>4.96</v>
      </c>
      <c r="J553" s="200" t="s">
        <v>778</v>
      </c>
      <c r="K553" s="176">
        <v>3</v>
      </c>
      <c r="L553" s="176">
        <v>1</v>
      </c>
      <c r="M553" s="176"/>
      <c r="N553" s="286">
        <v>6</v>
      </c>
      <c r="O553" s="286"/>
      <c r="P553" s="176"/>
      <c r="Q553" s="203">
        <f t="shared" si="314"/>
        <v>6</v>
      </c>
      <c r="R553" s="203">
        <f t="shared" si="315"/>
        <v>0</v>
      </c>
      <c r="S553" s="203">
        <f t="shared" si="316"/>
        <v>0</v>
      </c>
      <c r="T553" s="203">
        <f t="shared" si="317"/>
        <v>0</v>
      </c>
      <c r="U553" s="203">
        <f t="shared" si="318"/>
        <v>0</v>
      </c>
      <c r="V553" s="175">
        <f>IF(Q553&gt;0,VLOOKUP(Q553,Jahresfaktoren!$A$11:$B$24,2,),0)</f>
        <v>302</v>
      </c>
      <c r="W553" s="175">
        <f>IF(R553&gt;0,VLOOKUP(R553,Jahresfaktoren!$D$11:$E$24,2,),0)</f>
        <v>0</v>
      </c>
      <c r="X553" s="175">
        <f>IF(S553&gt;0,VLOOKUP(S553,Jahresfaktoren!$A$28:$B$29,2,),0)</f>
        <v>0</v>
      </c>
      <c r="Y553" s="175">
        <f>IF(T553&gt;0,VLOOKUP(T553,Jahresfaktoren!$A$28:$B$29,2,),0)</f>
        <v>0</v>
      </c>
      <c r="Z553" s="175">
        <f>IF(U553&gt;0,VLOOKUP(U553,Jahresfaktoren!$A$32:$B$33,2,),)</f>
        <v>0</v>
      </c>
      <c r="AA553" s="177">
        <f t="shared" si="303"/>
        <v>1497.92</v>
      </c>
      <c r="AB553" s="177" t="str">
        <f t="shared" si="304"/>
        <v/>
      </c>
      <c r="AC553" s="177" t="str">
        <f t="shared" si="305"/>
        <v/>
      </c>
      <c r="AD553" s="177" t="str">
        <f t="shared" si="306"/>
        <v/>
      </c>
      <c r="AE553" s="177" t="str">
        <f t="shared" si="307"/>
        <v/>
      </c>
      <c r="AF553" s="178">
        <f>IF(Q553&gt;0,VLOOKUP(H553,Leistungszahlen!$A$11:$C$158,3,),0)</f>
        <v>0</v>
      </c>
      <c r="AG553" s="178">
        <f>IF(R553&gt;0,VLOOKUP(H553,Leistungszahlen!$A$11:$F$158,6,),IF(T553&gt;0,VLOOKUP(H553,Leistungszahlen!$A$11:$F$158,6,),0))</f>
        <v>0</v>
      </c>
      <c r="AH553" s="179" t="e">
        <f t="shared" si="323"/>
        <v>#DIV/0!</v>
      </c>
      <c r="AI553" s="179">
        <f t="shared" si="324"/>
        <v>0</v>
      </c>
      <c r="AJ553" s="179">
        <f t="shared" si="325"/>
        <v>0</v>
      </c>
      <c r="AK553" s="179">
        <f t="shared" si="326"/>
        <v>0</v>
      </c>
      <c r="AL553" s="179">
        <f t="shared" si="327"/>
        <v>0</v>
      </c>
      <c r="AM553" s="180">
        <f>IF(L553=1,Stundensätze!$D$13,IF(L553=2,Stundensätze!$D$17,IF(L553=4,Stundensätze!$D$21,"")))</f>
        <v>0</v>
      </c>
      <c r="AN553" s="180">
        <f>IF(L553=1,Stundensätze!$D$15,IF(L553=2,Stundensätze!$D$19,IF(L553=4,Stundensätze!$D$23,"")))</f>
        <v>0</v>
      </c>
      <c r="AO553" s="180" t="e">
        <f t="shared" si="308"/>
        <v>#DIV/0!</v>
      </c>
      <c r="AP553" s="180">
        <f t="shared" si="309"/>
        <v>0</v>
      </c>
      <c r="AQ553" s="192" t="e">
        <f t="shared" si="310"/>
        <v>#DIV/0!</v>
      </c>
      <c r="AR553" s="192" t="e">
        <f t="shared" si="311"/>
        <v>#DIV/0!</v>
      </c>
      <c r="AS553" s="193" t="e">
        <f t="shared" si="312"/>
        <v>#DIV/0!</v>
      </c>
      <c r="AT553" s="258" t="str">
        <f>IF(K553=0,0,VLOOKUP(K553,Kostenstellen!A:B,2,FALSE))</f>
        <v xml:space="preserve">Rosentrittklinik         </v>
      </c>
      <c r="AU553" s="68" t="str">
        <f t="shared" si="319"/>
        <v>B</v>
      </c>
      <c r="AV553" s="68" t="str">
        <f t="shared" si="320"/>
        <v/>
      </c>
      <c r="AW553" s="68">
        <f>IF(AF553=0,0,VLOOKUP($H553,Leistungszahlen!$A$11:$H$158,4,FALSE))</f>
        <v>0</v>
      </c>
      <c r="AX553" s="68">
        <f>IF(AF553=0,0,VLOOKUP($H553,Leistungszahlen!$A$11:$H$158,5,FALSE))</f>
        <v>0</v>
      </c>
      <c r="AY553" s="68">
        <f>IF(AG553=0,0,VLOOKUP($H553,Leistungszahlen!$A$11:$H$158,6,FALSE))</f>
        <v>0</v>
      </c>
      <c r="AZ553" s="68">
        <f t="shared" si="321"/>
        <v>0</v>
      </c>
      <c r="BA553" s="68">
        <f t="shared" si="322"/>
        <v>0</v>
      </c>
      <c r="BC553" s="68">
        <f t="shared" si="313"/>
        <v>0</v>
      </c>
      <c r="BD553" s="285"/>
    </row>
    <row r="554" spans="1:56" s="68" customFormat="1" ht="22.5">
      <c r="A554" s="200"/>
      <c r="B554" s="200"/>
      <c r="C554" s="200" t="s">
        <v>354</v>
      </c>
      <c r="D554" s="200" t="s">
        <v>204</v>
      </c>
      <c r="E554" s="200" t="s">
        <v>371</v>
      </c>
      <c r="F554" s="200" t="s">
        <v>1160</v>
      </c>
      <c r="G554" s="200" t="s">
        <v>163</v>
      </c>
      <c r="H554" s="201" t="s">
        <v>287</v>
      </c>
      <c r="I554" s="202">
        <v>23.88</v>
      </c>
      <c r="J554" s="200" t="s">
        <v>560</v>
      </c>
      <c r="K554" s="176">
        <v>3</v>
      </c>
      <c r="L554" s="176">
        <v>1</v>
      </c>
      <c r="M554" s="176"/>
      <c r="N554" s="286">
        <v>3</v>
      </c>
      <c r="O554" s="286">
        <v>3</v>
      </c>
      <c r="P554" s="176"/>
      <c r="Q554" s="203">
        <f t="shared" si="314"/>
        <v>3</v>
      </c>
      <c r="R554" s="203">
        <f t="shared" si="315"/>
        <v>3</v>
      </c>
      <c r="S554" s="203">
        <f t="shared" si="316"/>
        <v>0</v>
      </c>
      <c r="T554" s="203">
        <f t="shared" si="317"/>
        <v>0</v>
      </c>
      <c r="U554" s="203">
        <f t="shared" si="318"/>
        <v>0</v>
      </c>
      <c r="V554" s="175">
        <f>IF(Q554&gt;0,VLOOKUP(Q554,Jahresfaktoren!$A$11:$B$24,2,),0)</f>
        <v>152</v>
      </c>
      <c r="W554" s="175">
        <f>IF(R554&gt;0,VLOOKUP(R554,Jahresfaktoren!$D$11:$E$24,2,),0)</f>
        <v>150</v>
      </c>
      <c r="X554" s="175">
        <f>IF(S554&gt;0,VLOOKUP(S554,Jahresfaktoren!$A$28:$B$29,2,),0)</f>
        <v>0</v>
      </c>
      <c r="Y554" s="175">
        <f>IF(T554&gt;0,VLOOKUP(T554,Jahresfaktoren!$A$28:$B$29,2,),0)</f>
        <v>0</v>
      </c>
      <c r="Z554" s="175">
        <f>IF(U554&gt;0,VLOOKUP(U554,Jahresfaktoren!$A$32:$B$33,2,),)</f>
        <v>0</v>
      </c>
      <c r="AA554" s="177">
        <f t="shared" si="303"/>
        <v>3629.7599999999998</v>
      </c>
      <c r="AB554" s="177">
        <f t="shared" si="304"/>
        <v>3582</v>
      </c>
      <c r="AC554" s="177" t="str">
        <f t="shared" si="305"/>
        <v/>
      </c>
      <c r="AD554" s="177" t="str">
        <f t="shared" si="306"/>
        <v/>
      </c>
      <c r="AE554" s="177" t="str">
        <f t="shared" si="307"/>
        <v/>
      </c>
      <c r="AF554" s="178">
        <f>IF(Q554&gt;0,VLOOKUP(H554,Leistungszahlen!$A$11:$C$158,3,),0)</f>
        <v>0</v>
      </c>
      <c r="AG554" s="178">
        <f>IF(R554&gt;0,VLOOKUP(H554,Leistungszahlen!$A$11:$F$158,6,),IF(T554&gt;0,VLOOKUP(H554,Leistungszahlen!$A$11:$F$158,6,),0))</f>
        <v>0</v>
      </c>
      <c r="AH554" s="179" t="e">
        <f t="shared" si="323"/>
        <v>#DIV/0!</v>
      </c>
      <c r="AI554" s="179" t="e">
        <f t="shared" si="324"/>
        <v>#DIV/0!</v>
      </c>
      <c r="AJ554" s="179">
        <f t="shared" si="325"/>
        <v>0</v>
      </c>
      <c r="AK554" s="179">
        <f t="shared" si="326"/>
        <v>0</v>
      </c>
      <c r="AL554" s="179">
        <f t="shared" si="327"/>
        <v>0</v>
      </c>
      <c r="AM554" s="180">
        <f>IF(L554=1,Stundensätze!$D$13,IF(L554=2,Stundensätze!$D$17,IF(L554=4,Stundensätze!$D$21,"")))</f>
        <v>0</v>
      </c>
      <c r="AN554" s="180">
        <f>IF(L554=1,Stundensätze!$D$15,IF(L554=2,Stundensätze!$D$19,IF(L554=4,Stundensätze!$D$23,"")))</f>
        <v>0</v>
      </c>
      <c r="AO554" s="180" t="e">
        <f t="shared" si="308"/>
        <v>#DIV/0!</v>
      </c>
      <c r="AP554" s="180">
        <f t="shared" si="309"/>
        <v>0</v>
      </c>
      <c r="AQ554" s="192" t="e">
        <f t="shared" si="310"/>
        <v>#DIV/0!</v>
      </c>
      <c r="AR554" s="192" t="e">
        <f t="shared" si="311"/>
        <v>#DIV/0!</v>
      </c>
      <c r="AS554" s="193" t="e">
        <f t="shared" si="312"/>
        <v>#DIV/0!</v>
      </c>
      <c r="AT554" s="258" t="str">
        <f>IF(K554=0,0,VLOOKUP(K554,Kostenstellen!A:B,2,FALSE))</f>
        <v xml:space="preserve">Rosentrittklinik         </v>
      </c>
      <c r="AU554" s="68" t="str">
        <f t="shared" si="319"/>
        <v>A1</v>
      </c>
      <c r="AV554" s="68" t="str">
        <f t="shared" si="320"/>
        <v>A1</v>
      </c>
      <c r="AW554" s="68">
        <f>IF(AF554=0,0,VLOOKUP($H554,Leistungszahlen!$A$11:$H$158,4,FALSE))</f>
        <v>0</v>
      </c>
      <c r="AX554" s="68">
        <f>IF(AF554=0,0,VLOOKUP($H554,Leistungszahlen!$A$11:$H$158,5,FALSE))</f>
        <v>0</v>
      </c>
      <c r="AY554" s="68">
        <f>IF(AG554=0,0,VLOOKUP($H554,Leistungszahlen!$A$11:$H$158,6,FALSE))</f>
        <v>0</v>
      </c>
      <c r="AZ554" s="68">
        <f t="shared" si="321"/>
        <v>0</v>
      </c>
      <c r="BA554" s="68">
        <f t="shared" si="322"/>
        <v>0</v>
      </c>
      <c r="BC554" s="68">
        <f t="shared" si="313"/>
        <v>0</v>
      </c>
      <c r="BD554" s="285"/>
    </row>
    <row r="555" spans="1:56" s="68" customFormat="1" ht="22.5">
      <c r="A555" s="200"/>
      <c r="B555" s="200"/>
      <c r="C555" s="200" t="s">
        <v>354</v>
      </c>
      <c r="D555" s="200" t="s">
        <v>204</v>
      </c>
      <c r="E555" s="200" t="s">
        <v>371</v>
      </c>
      <c r="F555" s="200" t="s">
        <v>1160</v>
      </c>
      <c r="G555" s="200" t="s">
        <v>265</v>
      </c>
      <c r="H555" s="201" t="s">
        <v>200</v>
      </c>
      <c r="I555" s="202">
        <v>4.96</v>
      </c>
      <c r="J555" s="200" t="s">
        <v>778</v>
      </c>
      <c r="K555" s="176">
        <v>3</v>
      </c>
      <c r="L555" s="176">
        <v>1</v>
      </c>
      <c r="M555" s="176"/>
      <c r="N555" s="286">
        <v>6</v>
      </c>
      <c r="O555" s="286"/>
      <c r="P555" s="176"/>
      <c r="Q555" s="203">
        <f t="shared" si="314"/>
        <v>6</v>
      </c>
      <c r="R555" s="203">
        <f t="shared" si="315"/>
        <v>0</v>
      </c>
      <c r="S555" s="203">
        <f t="shared" si="316"/>
        <v>0</v>
      </c>
      <c r="T555" s="203">
        <f t="shared" si="317"/>
        <v>0</v>
      </c>
      <c r="U555" s="203">
        <f t="shared" si="318"/>
        <v>0</v>
      </c>
      <c r="V555" s="175">
        <f>IF(Q555&gt;0,VLOOKUP(Q555,Jahresfaktoren!$A$11:$B$24,2,),0)</f>
        <v>302</v>
      </c>
      <c r="W555" s="175">
        <f>IF(R555&gt;0,VLOOKUP(R555,Jahresfaktoren!$D$11:$E$24,2,),0)</f>
        <v>0</v>
      </c>
      <c r="X555" s="175">
        <f>IF(S555&gt;0,VLOOKUP(S555,Jahresfaktoren!$A$28:$B$29,2,),0)</f>
        <v>0</v>
      </c>
      <c r="Y555" s="175">
        <f>IF(T555&gt;0,VLOOKUP(T555,Jahresfaktoren!$A$28:$B$29,2,),0)</f>
        <v>0</v>
      </c>
      <c r="Z555" s="175">
        <f>IF(U555&gt;0,VLOOKUP(U555,Jahresfaktoren!$A$32:$B$33,2,),)</f>
        <v>0</v>
      </c>
      <c r="AA555" s="177">
        <f t="shared" si="303"/>
        <v>1497.92</v>
      </c>
      <c r="AB555" s="177" t="str">
        <f t="shared" si="304"/>
        <v/>
      </c>
      <c r="AC555" s="177" t="str">
        <f t="shared" si="305"/>
        <v/>
      </c>
      <c r="AD555" s="177" t="str">
        <f t="shared" si="306"/>
        <v/>
      </c>
      <c r="AE555" s="177" t="str">
        <f t="shared" si="307"/>
        <v/>
      </c>
      <c r="AF555" s="178">
        <f>IF(Q555&gt;0,VLOOKUP(H555,Leistungszahlen!$A$11:$C$158,3,),0)</f>
        <v>0</v>
      </c>
      <c r="AG555" s="178">
        <f>IF(R555&gt;0,VLOOKUP(H555,Leistungszahlen!$A$11:$F$158,6,),IF(T555&gt;0,VLOOKUP(H555,Leistungszahlen!$A$11:$F$158,6,),0))</f>
        <v>0</v>
      </c>
      <c r="AH555" s="179" t="e">
        <f t="shared" si="323"/>
        <v>#DIV/0!</v>
      </c>
      <c r="AI555" s="179">
        <f t="shared" si="324"/>
        <v>0</v>
      </c>
      <c r="AJ555" s="179">
        <f t="shared" si="325"/>
        <v>0</v>
      </c>
      <c r="AK555" s="179">
        <f t="shared" si="326"/>
        <v>0</v>
      </c>
      <c r="AL555" s="179">
        <f t="shared" si="327"/>
        <v>0</v>
      </c>
      <c r="AM555" s="180">
        <f>IF(L555=1,Stundensätze!$D$13,IF(L555=2,Stundensätze!$D$17,IF(L555=4,Stundensätze!$D$21,"")))</f>
        <v>0</v>
      </c>
      <c r="AN555" s="180">
        <f>IF(L555=1,Stundensätze!$D$15,IF(L555=2,Stundensätze!$D$19,IF(L555=4,Stundensätze!$D$23,"")))</f>
        <v>0</v>
      </c>
      <c r="AO555" s="180" t="e">
        <f t="shared" si="308"/>
        <v>#DIV/0!</v>
      </c>
      <c r="AP555" s="180">
        <f t="shared" si="309"/>
        <v>0</v>
      </c>
      <c r="AQ555" s="192" t="e">
        <f t="shared" si="310"/>
        <v>#DIV/0!</v>
      </c>
      <c r="AR555" s="192" t="e">
        <f t="shared" si="311"/>
        <v>#DIV/0!</v>
      </c>
      <c r="AS555" s="193" t="e">
        <f t="shared" si="312"/>
        <v>#DIV/0!</v>
      </c>
      <c r="AT555" s="258" t="str">
        <f>IF(K555=0,0,VLOOKUP(K555,Kostenstellen!A:B,2,FALSE))</f>
        <v xml:space="preserve">Rosentrittklinik         </v>
      </c>
      <c r="AU555" s="68" t="str">
        <f t="shared" si="319"/>
        <v>B</v>
      </c>
      <c r="AV555" s="68" t="str">
        <f t="shared" si="320"/>
        <v/>
      </c>
      <c r="AW555" s="68">
        <f>IF(AF555=0,0,VLOOKUP($H555,Leistungszahlen!$A$11:$H$158,4,FALSE))</f>
        <v>0</v>
      </c>
      <c r="AX555" s="68">
        <f>IF(AF555=0,0,VLOOKUP($H555,Leistungszahlen!$A$11:$H$158,5,FALSE))</f>
        <v>0</v>
      </c>
      <c r="AY555" s="68">
        <f>IF(AG555=0,0,VLOOKUP($H555,Leistungszahlen!$A$11:$H$158,6,FALSE))</f>
        <v>0</v>
      </c>
      <c r="AZ555" s="68">
        <f t="shared" si="321"/>
        <v>0</v>
      </c>
      <c r="BA555" s="68">
        <f t="shared" si="322"/>
        <v>0</v>
      </c>
      <c r="BC555" s="68">
        <f t="shared" si="313"/>
        <v>0</v>
      </c>
      <c r="BD555" s="285"/>
    </row>
    <row r="556" spans="1:56" s="68" customFormat="1" ht="22.5">
      <c r="A556" s="200"/>
      <c r="B556" s="200"/>
      <c r="C556" s="200" t="s">
        <v>354</v>
      </c>
      <c r="D556" s="200" t="s">
        <v>204</v>
      </c>
      <c r="E556" s="200" t="s">
        <v>371</v>
      </c>
      <c r="F556" s="200" t="s">
        <v>1161</v>
      </c>
      <c r="G556" s="200" t="s">
        <v>163</v>
      </c>
      <c r="H556" s="201" t="s">
        <v>288</v>
      </c>
      <c r="I556" s="202">
        <v>24.77</v>
      </c>
      <c r="J556" s="200" t="s">
        <v>560</v>
      </c>
      <c r="K556" s="176">
        <v>3</v>
      </c>
      <c r="L556" s="176">
        <v>1</v>
      </c>
      <c r="M556" s="176"/>
      <c r="N556" s="286">
        <v>3</v>
      </c>
      <c r="O556" s="286">
        <v>3</v>
      </c>
      <c r="P556" s="176"/>
      <c r="Q556" s="203">
        <f t="shared" si="314"/>
        <v>3</v>
      </c>
      <c r="R556" s="203">
        <f t="shared" si="315"/>
        <v>3</v>
      </c>
      <c r="S556" s="203">
        <f t="shared" si="316"/>
        <v>0</v>
      </c>
      <c r="T556" s="203">
        <f t="shared" si="317"/>
        <v>0</v>
      </c>
      <c r="U556" s="203">
        <f t="shared" si="318"/>
        <v>0</v>
      </c>
      <c r="V556" s="175">
        <f>IF(Q556&gt;0,VLOOKUP(Q556,Jahresfaktoren!$A$11:$B$24,2,),0)</f>
        <v>152</v>
      </c>
      <c r="W556" s="175">
        <f>IF(R556&gt;0,VLOOKUP(R556,Jahresfaktoren!$D$11:$E$24,2,),0)</f>
        <v>150</v>
      </c>
      <c r="X556" s="175">
        <f>IF(S556&gt;0,VLOOKUP(S556,Jahresfaktoren!$A$28:$B$29,2,),0)</f>
        <v>0</v>
      </c>
      <c r="Y556" s="175">
        <f>IF(T556&gt;0,VLOOKUP(T556,Jahresfaktoren!$A$28:$B$29,2,),0)</f>
        <v>0</v>
      </c>
      <c r="Z556" s="175">
        <f>IF(U556&gt;0,VLOOKUP(U556,Jahresfaktoren!$A$32:$B$33,2,),)</f>
        <v>0</v>
      </c>
      <c r="AA556" s="177">
        <f t="shared" si="303"/>
        <v>3765.04</v>
      </c>
      <c r="AB556" s="177">
        <f t="shared" si="304"/>
        <v>3715.5</v>
      </c>
      <c r="AC556" s="177" t="str">
        <f t="shared" si="305"/>
        <v/>
      </c>
      <c r="AD556" s="177" t="str">
        <f t="shared" si="306"/>
        <v/>
      </c>
      <c r="AE556" s="177" t="str">
        <f t="shared" si="307"/>
        <v/>
      </c>
      <c r="AF556" s="178">
        <f>IF(Q556&gt;0,VLOOKUP(H556,Leistungszahlen!$A$11:$C$158,3,),0)</f>
        <v>0</v>
      </c>
      <c r="AG556" s="178">
        <f>IF(R556&gt;0,VLOOKUP(H556,Leistungszahlen!$A$11:$F$158,6,),IF(T556&gt;0,VLOOKUP(H556,Leistungszahlen!$A$11:$F$158,6,),0))</f>
        <v>0</v>
      </c>
      <c r="AH556" s="179" t="e">
        <f t="shared" si="323"/>
        <v>#DIV/0!</v>
      </c>
      <c r="AI556" s="179" t="e">
        <f t="shared" si="324"/>
        <v>#DIV/0!</v>
      </c>
      <c r="AJ556" s="179">
        <f t="shared" si="325"/>
        <v>0</v>
      </c>
      <c r="AK556" s="179">
        <f t="shared" si="326"/>
        <v>0</v>
      </c>
      <c r="AL556" s="179">
        <f t="shared" si="327"/>
        <v>0</v>
      </c>
      <c r="AM556" s="180">
        <f>IF(L556=1,Stundensätze!$D$13,IF(L556=2,Stundensätze!$D$17,IF(L556=4,Stundensätze!$D$21,"")))</f>
        <v>0</v>
      </c>
      <c r="AN556" s="180">
        <f>IF(L556=1,Stundensätze!$D$15,IF(L556=2,Stundensätze!$D$19,IF(L556=4,Stundensätze!$D$23,"")))</f>
        <v>0</v>
      </c>
      <c r="AO556" s="180" t="e">
        <f t="shared" si="308"/>
        <v>#DIV/0!</v>
      </c>
      <c r="AP556" s="180">
        <f t="shared" si="309"/>
        <v>0</v>
      </c>
      <c r="AQ556" s="192" t="e">
        <f t="shared" si="310"/>
        <v>#DIV/0!</v>
      </c>
      <c r="AR556" s="192" t="e">
        <f t="shared" si="311"/>
        <v>#DIV/0!</v>
      </c>
      <c r="AS556" s="193" t="e">
        <f t="shared" si="312"/>
        <v>#DIV/0!</v>
      </c>
      <c r="AT556" s="258" t="str">
        <f>IF(K556=0,0,VLOOKUP(K556,Kostenstellen!A:B,2,FALSE))</f>
        <v xml:space="preserve">Rosentrittklinik         </v>
      </c>
      <c r="AU556" s="68" t="str">
        <f t="shared" si="319"/>
        <v>A2</v>
      </c>
      <c r="AV556" s="68" t="str">
        <f t="shared" si="320"/>
        <v>A2</v>
      </c>
      <c r="AW556" s="68">
        <f>IF(AF556=0,0,VLOOKUP($H556,Leistungszahlen!$A$11:$H$158,4,FALSE))</f>
        <v>0</v>
      </c>
      <c r="AX556" s="68">
        <f>IF(AF556=0,0,VLOOKUP($H556,Leistungszahlen!$A$11:$H$158,5,FALSE))</f>
        <v>0</v>
      </c>
      <c r="AY556" s="68">
        <f>IF(AG556=0,0,VLOOKUP($H556,Leistungszahlen!$A$11:$H$158,6,FALSE))</f>
        <v>0</v>
      </c>
      <c r="AZ556" s="68">
        <f t="shared" si="321"/>
        <v>0</v>
      </c>
      <c r="BA556" s="68">
        <f t="shared" si="322"/>
        <v>0</v>
      </c>
      <c r="BC556" s="68">
        <f t="shared" si="313"/>
        <v>0</v>
      </c>
      <c r="BD556" s="285"/>
    </row>
    <row r="557" spans="1:56" s="68" customFormat="1" ht="22.5">
      <c r="A557" s="200"/>
      <c r="B557" s="200"/>
      <c r="C557" s="200" t="s">
        <v>354</v>
      </c>
      <c r="D557" s="200" t="s">
        <v>204</v>
      </c>
      <c r="E557" s="200" t="s">
        <v>371</v>
      </c>
      <c r="F557" s="200" t="s">
        <v>1161</v>
      </c>
      <c r="G557" s="200" t="s">
        <v>265</v>
      </c>
      <c r="H557" s="201" t="s">
        <v>200</v>
      </c>
      <c r="I557" s="202">
        <v>4.7300000000000004</v>
      </c>
      <c r="J557" s="200" t="s">
        <v>778</v>
      </c>
      <c r="K557" s="176">
        <v>3</v>
      </c>
      <c r="L557" s="176">
        <v>1</v>
      </c>
      <c r="M557" s="176"/>
      <c r="N557" s="286">
        <v>6</v>
      </c>
      <c r="O557" s="286"/>
      <c r="P557" s="176"/>
      <c r="Q557" s="203">
        <f t="shared" si="314"/>
        <v>6</v>
      </c>
      <c r="R557" s="203">
        <f t="shared" si="315"/>
        <v>0</v>
      </c>
      <c r="S557" s="203">
        <f t="shared" si="316"/>
        <v>0</v>
      </c>
      <c r="T557" s="203">
        <f t="shared" si="317"/>
        <v>0</v>
      </c>
      <c r="U557" s="203">
        <f t="shared" si="318"/>
        <v>0</v>
      </c>
      <c r="V557" s="175">
        <f>IF(Q557&gt;0,VLOOKUP(Q557,Jahresfaktoren!$A$11:$B$24,2,),0)</f>
        <v>302</v>
      </c>
      <c r="W557" s="175">
        <f>IF(R557&gt;0,VLOOKUP(R557,Jahresfaktoren!$D$11:$E$24,2,),0)</f>
        <v>0</v>
      </c>
      <c r="X557" s="175">
        <f>IF(S557&gt;0,VLOOKUP(S557,Jahresfaktoren!$A$28:$B$29,2,),0)</f>
        <v>0</v>
      </c>
      <c r="Y557" s="175">
        <f>IF(T557&gt;0,VLOOKUP(T557,Jahresfaktoren!$A$28:$B$29,2,),0)</f>
        <v>0</v>
      </c>
      <c r="Z557" s="175">
        <f>IF(U557&gt;0,VLOOKUP(U557,Jahresfaktoren!$A$32:$B$33,2,),)</f>
        <v>0</v>
      </c>
      <c r="AA557" s="177">
        <f t="shared" si="303"/>
        <v>1428.46</v>
      </c>
      <c r="AB557" s="177" t="str">
        <f t="shared" si="304"/>
        <v/>
      </c>
      <c r="AC557" s="177" t="str">
        <f t="shared" si="305"/>
        <v/>
      </c>
      <c r="AD557" s="177" t="str">
        <f t="shared" si="306"/>
        <v/>
      </c>
      <c r="AE557" s="177" t="str">
        <f t="shared" si="307"/>
        <v/>
      </c>
      <c r="AF557" s="178">
        <f>IF(Q557&gt;0,VLOOKUP(H557,Leistungszahlen!$A$11:$C$158,3,),0)</f>
        <v>0</v>
      </c>
      <c r="AG557" s="178">
        <f>IF(R557&gt;0,VLOOKUP(H557,Leistungszahlen!$A$11:$F$158,6,),IF(T557&gt;0,VLOOKUP(H557,Leistungszahlen!$A$11:$F$158,6,),0))</f>
        <v>0</v>
      </c>
      <c r="AH557" s="179" t="e">
        <f t="shared" si="323"/>
        <v>#DIV/0!</v>
      </c>
      <c r="AI557" s="179">
        <f t="shared" si="324"/>
        <v>0</v>
      </c>
      <c r="AJ557" s="179">
        <f t="shared" si="325"/>
        <v>0</v>
      </c>
      <c r="AK557" s="179">
        <f t="shared" si="326"/>
        <v>0</v>
      </c>
      <c r="AL557" s="179">
        <f t="shared" si="327"/>
        <v>0</v>
      </c>
      <c r="AM557" s="180">
        <f>IF(L557=1,Stundensätze!$D$13,IF(L557=2,Stundensätze!$D$17,IF(L557=4,Stundensätze!$D$21,"")))</f>
        <v>0</v>
      </c>
      <c r="AN557" s="180">
        <f>IF(L557=1,Stundensätze!$D$15,IF(L557=2,Stundensätze!$D$19,IF(L557=4,Stundensätze!$D$23,"")))</f>
        <v>0</v>
      </c>
      <c r="AO557" s="180" t="e">
        <f t="shared" si="308"/>
        <v>#DIV/0!</v>
      </c>
      <c r="AP557" s="180">
        <f t="shared" si="309"/>
        <v>0</v>
      </c>
      <c r="AQ557" s="192" t="e">
        <f t="shared" si="310"/>
        <v>#DIV/0!</v>
      </c>
      <c r="AR557" s="192" t="e">
        <f t="shared" si="311"/>
        <v>#DIV/0!</v>
      </c>
      <c r="AS557" s="193" t="e">
        <f t="shared" si="312"/>
        <v>#DIV/0!</v>
      </c>
      <c r="AT557" s="258" t="str">
        <f>IF(K557=0,0,VLOOKUP(K557,Kostenstellen!A:B,2,FALSE))</f>
        <v xml:space="preserve">Rosentrittklinik         </v>
      </c>
      <c r="AU557" s="68" t="str">
        <f t="shared" si="319"/>
        <v>B</v>
      </c>
      <c r="AV557" s="68" t="str">
        <f t="shared" si="320"/>
        <v/>
      </c>
      <c r="AW557" s="68">
        <f>IF(AF557=0,0,VLOOKUP($H557,Leistungszahlen!$A$11:$H$158,4,FALSE))</f>
        <v>0</v>
      </c>
      <c r="AX557" s="68">
        <f>IF(AF557=0,0,VLOOKUP($H557,Leistungszahlen!$A$11:$H$158,5,FALSE))</f>
        <v>0</v>
      </c>
      <c r="AY557" s="68">
        <f>IF(AG557=0,0,VLOOKUP($H557,Leistungszahlen!$A$11:$H$158,6,FALSE))</f>
        <v>0</v>
      </c>
      <c r="AZ557" s="68">
        <f t="shared" si="321"/>
        <v>0</v>
      </c>
      <c r="BA557" s="68">
        <f t="shared" si="322"/>
        <v>0</v>
      </c>
      <c r="BC557" s="68">
        <f t="shared" si="313"/>
        <v>0</v>
      </c>
      <c r="BD557" s="285"/>
    </row>
    <row r="558" spans="1:56" s="68" customFormat="1" ht="22.5">
      <c r="A558" s="200"/>
      <c r="B558" s="200"/>
      <c r="C558" s="200" t="s">
        <v>354</v>
      </c>
      <c r="D558" s="200" t="s">
        <v>204</v>
      </c>
      <c r="E558" s="200" t="s">
        <v>371</v>
      </c>
      <c r="F558" s="200" t="s">
        <v>1162</v>
      </c>
      <c r="G558" s="200" t="s">
        <v>118</v>
      </c>
      <c r="H558" s="201" t="s">
        <v>221</v>
      </c>
      <c r="I558" s="202">
        <v>7.1</v>
      </c>
      <c r="J558" s="200" t="s">
        <v>560</v>
      </c>
      <c r="K558" s="176">
        <v>3</v>
      </c>
      <c r="L558" s="176">
        <v>1</v>
      </c>
      <c r="M558" s="176">
        <v>0</v>
      </c>
      <c r="N558" s="286">
        <v>1</v>
      </c>
      <c r="O558" s="286"/>
      <c r="P558" s="176"/>
      <c r="Q558" s="203">
        <f t="shared" si="314"/>
        <v>1</v>
      </c>
      <c r="R558" s="203">
        <f t="shared" si="315"/>
        <v>0</v>
      </c>
      <c r="S558" s="203">
        <f t="shared" si="316"/>
        <v>0</v>
      </c>
      <c r="T558" s="203">
        <f t="shared" si="317"/>
        <v>0</v>
      </c>
      <c r="U558" s="203">
        <f t="shared" si="318"/>
        <v>0</v>
      </c>
      <c r="V558" s="175">
        <f>IF(Q558&gt;0,VLOOKUP(Q558,Jahresfaktoren!$A$11:$B$24,2,),0)</f>
        <v>52</v>
      </c>
      <c r="W558" s="175">
        <f>IF(R558&gt;0,VLOOKUP(R558,Jahresfaktoren!$D$11:$E$24,2,),0)</f>
        <v>0</v>
      </c>
      <c r="X558" s="175">
        <f>IF(S558&gt;0,VLOOKUP(S558,Jahresfaktoren!$A$28:$B$29,2,),0)</f>
        <v>0</v>
      </c>
      <c r="Y558" s="175">
        <f>IF(T558&gt;0,VLOOKUP(T558,Jahresfaktoren!$A$28:$B$29,2,),0)</f>
        <v>0</v>
      </c>
      <c r="Z558" s="175">
        <f>IF(U558&gt;0,VLOOKUP(U558,Jahresfaktoren!$A$32:$B$33,2,),)</f>
        <v>0</v>
      </c>
      <c r="AA558" s="177">
        <f t="shared" si="303"/>
        <v>369.2</v>
      </c>
      <c r="AB558" s="177" t="str">
        <f t="shared" si="304"/>
        <v/>
      </c>
      <c r="AC558" s="177" t="str">
        <f t="shared" si="305"/>
        <v/>
      </c>
      <c r="AD558" s="177" t="str">
        <f t="shared" si="306"/>
        <v/>
      </c>
      <c r="AE558" s="177" t="str">
        <f t="shared" si="307"/>
        <v/>
      </c>
      <c r="AF558" s="178">
        <f>IF(Q558&gt;0,VLOOKUP(H558,Leistungszahlen!$A$11:$C$158,3,),0)</f>
        <v>0</v>
      </c>
      <c r="AG558" s="178">
        <f>IF(R558&gt;0,VLOOKUP(H558,Leistungszahlen!$A$11:$F$158,6,),IF(T558&gt;0,VLOOKUP(H558,Leistungszahlen!$A$11:$F$158,6,),0))</f>
        <v>0</v>
      </c>
      <c r="AH558" s="179" t="e">
        <f t="shared" si="323"/>
        <v>#DIV/0!</v>
      </c>
      <c r="AI558" s="179">
        <f t="shared" si="324"/>
        <v>0</v>
      </c>
      <c r="AJ558" s="179">
        <f t="shared" si="325"/>
        <v>0</v>
      </c>
      <c r="AK558" s="179">
        <f t="shared" si="326"/>
        <v>0</v>
      </c>
      <c r="AL558" s="179">
        <f t="shared" si="327"/>
        <v>0</v>
      </c>
      <c r="AM558" s="180">
        <f>IF(L558=1,Stundensätze!$D$13,IF(L558=2,Stundensätze!$D$17,IF(L558=4,Stundensätze!$D$21,"")))</f>
        <v>0</v>
      </c>
      <c r="AN558" s="180">
        <f>IF(L558=1,Stundensätze!$D$15,IF(L558=2,Stundensätze!$D$19,IF(L558=4,Stundensätze!$D$23,"")))</f>
        <v>0</v>
      </c>
      <c r="AO558" s="180" t="e">
        <f t="shared" si="308"/>
        <v>#DIV/0!</v>
      </c>
      <c r="AP558" s="180">
        <f t="shared" si="309"/>
        <v>0</v>
      </c>
      <c r="AQ558" s="192" t="e">
        <f t="shared" si="310"/>
        <v>#DIV/0!</v>
      </c>
      <c r="AR558" s="192" t="e">
        <f t="shared" si="311"/>
        <v>#DIV/0!</v>
      </c>
      <c r="AS558" s="193" t="e">
        <f t="shared" si="312"/>
        <v>#DIV/0!</v>
      </c>
      <c r="AT558" s="258" t="str">
        <f>IF(K558=0,0,VLOOKUP(K558,Kostenstellen!A:B,2,FALSE))</f>
        <v xml:space="preserve">Rosentrittklinik         </v>
      </c>
      <c r="AU558" s="68" t="str">
        <f t="shared" si="319"/>
        <v>Z</v>
      </c>
      <c r="AV558" s="68" t="str">
        <f t="shared" si="320"/>
        <v/>
      </c>
      <c r="AW558" s="68">
        <f>IF(AF558=0,0,VLOOKUP($H558,Leistungszahlen!$A$11:$H$158,4,FALSE))</f>
        <v>0</v>
      </c>
      <c r="AX558" s="68">
        <f>IF(AF558=0,0,VLOOKUP($H558,Leistungszahlen!$A$11:$H$158,5,FALSE))</f>
        <v>0</v>
      </c>
      <c r="AY558" s="68">
        <f>IF(AG558=0,0,VLOOKUP($H558,Leistungszahlen!$A$11:$H$158,6,FALSE))</f>
        <v>0</v>
      </c>
      <c r="AZ558" s="68">
        <f t="shared" si="321"/>
        <v>0</v>
      </c>
      <c r="BA558" s="68">
        <f t="shared" si="322"/>
        <v>0</v>
      </c>
      <c r="BC558" s="68">
        <f t="shared" si="313"/>
        <v>0</v>
      </c>
      <c r="BD558" s="285"/>
    </row>
    <row r="559" spans="1:56" s="68" customFormat="1" ht="22.5">
      <c r="A559" s="200"/>
      <c r="B559" s="200"/>
      <c r="C559" s="200" t="s">
        <v>354</v>
      </c>
      <c r="D559" s="200" t="s">
        <v>204</v>
      </c>
      <c r="E559" s="200" t="s">
        <v>371</v>
      </c>
      <c r="F559" s="200" t="s">
        <v>1162</v>
      </c>
      <c r="G559" s="200" t="s">
        <v>163</v>
      </c>
      <c r="H559" s="201" t="s">
        <v>288</v>
      </c>
      <c r="I559" s="202">
        <v>24.77</v>
      </c>
      <c r="J559" s="200" t="s">
        <v>560</v>
      </c>
      <c r="K559" s="176">
        <v>3</v>
      </c>
      <c r="L559" s="176">
        <v>1</v>
      </c>
      <c r="M559" s="176"/>
      <c r="N559" s="286">
        <v>3</v>
      </c>
      <c r="O559" s="286">
        <v>3</v>
      </c>
      <c r="P559" s="176"/>
      <c r="Q559" s="203">
        <f t="shared" si="314"/>
        <v>3</v>
      </c>
      <c r="R559" s="203">
        <f t="shared" si="315"/>
        <v>3</v>
      </c>
      <c r="S559" s="203">
        <f t="shared" si="316"/>
        <v>0</v>
      </c>
      <c r="T559" s="203">
        <f t="shared" si="317"/>
        <v>0</v>
      </c>
      <c r="U559" s="203">
        <f t="shared" si="318"/>
        <v>0</v>
      </c>
      <c r="V559" s="175">
        <f>IF(Q559&gt;0,VLOOKUP(Q559,Jahresfaktoren!$A$11:$B$24,2,),0)</f>
        <v>152</v>
      </c>
      <c r="W559" s="175">
        <f>IF(R559&gt;0,VLOOKUP(R559,Jahresfaktoren!$D$11:$E$24,2,),0)</f>
        <v>150</v>
      </c>
      <c r="X559" s="175">
        <f>IF(S559&gt;0,VLOOKUP(S559,Jahresfaktoren!$A$28:$B$29,2,),0)</f>
        <v>0</v>
      </c>
      <c r="Y559" s="175">
        <f>IF(T559&gt;0,VLOOKUP(T559,Jahresfaktoren!$A$28:$B$29,2,),0)</f>
        <v>0</v>
      </c>
      <c r="Z559" s="175">
        <f>IF(U559&gt;0,VLOOKUP(U559,Jahresfaktoren!$A$32:$B$33,2,),)</f>
        <v>0</v>
      </c>
      <c r="AA559" s="177">
        <f t="shared" si="303"/>
        <v>3765.04</v>
      </c>
      <c r="AB559" s="177">
        <f t="shared" si="304"/>
        <v>3715.5</v>
      </c>
      <c r="AC559" s="177" t="str">
        <f t="shared" si="305"/>
        <v/>
      </c>
      <c r="AD559" s="177" t="str">
        <f t="shared" si="306"/>
        <v/>
      </c>
      <c r="AE559" s="177" t="str">
        <f t="shared" si="307"/>
        <v/>
      </c>
      <c r="AF559" s="178">
        <f>IF(Q559&gt;0,VLOOKUP(H559,Leistungszahlen!$A$11:$C$158,3,),0)</f>
        <v>0</v>
      </c>
      <c r="AG559" s="178">
        <f>IF(R559&gt;0,VLOOKUP(H559,Leistungszahlen!$A$11:$F$158,6,),IF(T559&gt;0,VLOOKUP(H559,Leistungszahlen!$A$11:$F$158,6,),0))</f>
        <v>0</v>
      </c>
      <c r="AH559" s="179" t="e">
        <f t="shared" si="323"/>
        <v>#DIV/0!</v>
      </c>
      <c r="AI559" s="179" t="e">
        <f t="shared" si="324"/>
        <v>#DIV/0!</v>
      </c>
      <c r="AJ559" s="179">
        <f t="shared" si="325"/>
        <v>0</v>
      </c>
      <c r="AK559" s="179">
        <f t="shared" si="326"/>
        <v>0</v>
      </c>
      <c r="AL559" s="179">
        <f t="shared" si="327"/>
        <v>0</v>
      </c>
      <c r="AM559" s="180">
        <f>IF(L559=1,Stundensätze!$D$13,IF(L559=2,Stundensätze!$D$17,IF(L559=4,Stundensätze!$D$21,"")))</f>
        <v>0</v>
      </c>
      <c r="AN559" s="180">
        <f>IF(L559=1,Stundensätze!$D$15,IF(L559=2,Stundensätze!$D$19,IF(L559=4,Stundensätze!$D$23,"")))</f>
        <v>0</v>
      </c>
      <c r="AO559" s="180" t="e">
        <f t="shared" si="308"/>
        <v>#DIV/0!</v>
      </c>
      <c r="AP559" s="180">
        <f t="shared" si="309"/>
        <v>0</v>
      </c>
      <c r="AQ559" s="192" t="e">
        <f t="shared" si="310"/>
        <v>#DIV/0!</v>
      </c>
      <c r="AR559" s="192" t="e">
        <f t="shared" si="311"/>
        <v>#DIV/0!</v>
      </c>
      <c r="AS559" s="193" t="e">
        <f t="shared" si="312"/>
        <v>#DIV/0!</v>
      </c>
      <c r="AT559" s="258" t="str">
        <f>IF(K559=0,0,VLOOKUP(K559,Kostenstellen!A:B,2,FALSE))</f>
        <v xml:space="preserve">Rosentrittklinik         </v>
      </c>
      <c r="AU559" s="68" t="str">
        <f t="shared" si="319"/>
        <v>A2</v>
      </c>
      <c r="AV559" s="68" t="str">
        <f t="shared" si="320"/>
        <v>A2</v>
      </c>
      <c r="AW559" s="68">
        <f>IF(AF559=0,0,VLOOKUP($H559,Leistungszahlen!$A$11:$H$158,4,FALSE))</f>
        <v>0</v>
      </c>
      <c r="AX559" s="68">
        <f>IF(AF559=0,0,VLOOKUP($H559,Leistungszahlen!$A$11:$H$158,5,FALSE))</f>
        <v>0</v>
      </c>
      <c r="AY559" s="68">
        <f>IF(AG559=0,0,VLOOKUP($H559,Leistungszahlen!$A$11:$H$158,6,FALSE))</f>
        <v>0</v>
      </c>
      <c r="AZ559" s="68">
        <f t="shared" si="321"/>
        <v>0</v>
      </c>
      <c r="BA559" s="68">
        <f t="shared" si="322"/>
        <v>0</v>
      </c>
      <c r="BC559" s="68">
        <f t="shared" si="313"/>
        <v>0</v>
      </c>
      <c r="BD559" s="285"/>
    </row>
    <row r="560" spans="1:56" s="68" customFormat="1" ht="22.5">
      <c r="A560" s="200"/>
      <c r="B560" s="200"/>
      <c r="C560" s="200" t="s">
        <v>354</v>
      </c>
      <c r="D560" s="200" t="s">
        <v>204</v>
      </c>
      <c r="E560" s="200" t="s">
        <v>371</v>
      </c>
      <c r="F560" s="200" t="s">
        <v>1162</v>
      </c>
      <c r="G560" s="200" t="s">
        <v>265</v>
      </c>
      <c r="H560" s="201" t="s">
        <v>200</v>
      </c>
      <c r="I560" s="202">
        <v>4.7300000000000004</v>
      </c>
      <c r="J560" s="200" t="s">
        <v>778</v>
      </c>
      <c r="K560" s="176">
        <v>3</v>
      </c>
      <c r="L560" s="176">
        <v>1</v>
      </c>
      <c r="M560" s="176"/>
      <c r="N560" s="286">
        <v>6</v>
      </c>
      <c r="O560" s="286"/>
      <c r="P560" s="176"/>
      <c r="Q560" s="203">
        <f t="shared" si="314"/>
        <v>6</v>
      </c>
      <c r="R560" s="203">
        <f t="shared" si="315"/>
        <v>0</v>
      </c>
      <c r="S560" s="203">
        <f t="shared" si="316"/>
        <v>0</v>
      </c>
      <c r="T560" s="203">
        <f t="shared" si="317"/>
        <v>0</v>
      </c>
      <c r="U560" s="203">
        <f t="shared" si="318"/>
        <v>0</v>
      </c>
      <c r="V560" s="175">
        <f>IF(Q560&gt;0,VLOOKUP(Q560,Jahresfaktoren!$A$11:$B$24,2,),0)</f>
        <v>302</v>
      </c>
      <c r="W560" s="175">
        <f>IF(R560&gt;0,VLOOKUP(R560,Jahresfaktoren!$D$11:$E$24,2,),0)</f>
        <v>0</v>
      </c>
      <c r="X560" s="175">
        <f>IF(S560&gt;0,VLOOKUP(S560,Jahresfaktoren!$A$28:$B$29,2,),0)</f>
        <v>0</v>
      </c>
      <c r="Y560" s="175">
        <f>IF(T560&gt;0,VLOOKUP(T560,Jahresfaktoren!$A$28:$B$29,2,),0)</f>
        <v>0</v>
      </c>
      <c r="Z560" s="175">
        <f>IF(U560&gt;0,VLOOKUP(U560,Jahresfaktoren!$A$32:$B$33,2,),)</f>
        <v>0</v>
      </c>
      <c r="AA560" s="177">
        <f t="shared" si="303"/>
        <v>1428.46</v>
      </c>
      <c r="AB560" s="177" t="str">
        <f t="shared" si="304"/>
        <v/>
      </c>
      <c r="AC560" s="177" t="str">
        <f t="shared" si="305"/>
        <v/>
      </c>
      <c r="AD560" s="177" t="str">
        <f t="shared" si="306"/>
        <v/>
      </c>
      <c r="AE560" s="177" t="str">
        <f t="shared" si="307"/>
        <v/>
      </c>
      <c r="AF560" s="178">
        <f>IF(Q560&gt;0,VLOOKUP(H560,Leistungszahlen!$A$11:$C$158,3,),0)</f>
        <v>0</v>
      </c>
      <c r="AG560" s="178">
        <f>IF(R560&gt;0,VLOOKUP(H560,Leistungszahlen!$A$11:$F$158,6,),IF(T560&gt;0,VLOOKUP(H560,Leistungszahlen!$A$11:$F$158,6,),0))</f>
        <v>0</v>
      </c>
      <c r="AH560" s="179" t="e">
        <f t="shared" si="323"/>
        <v>#DIV/0!</v>
      </c>
      <c r="AI560" s="179">
        <f t="shared" si="324"/>
        <v>0</v>
      </c>
      <c r="AJ560" s="179">
        <f t="shared" si="325"/>
        <v>0</v>
      </c>
      <c r="AK560" s="179">
        <f t="shared" si="326"/>
        <v>0</v>
      </c>
      <c r="AL560" s="179">
        <f t="shared" si="327"/>
        <v>0</v>
      </c>
      <c r="AM560" s="180">
        <f>IF(L560=1,Stundensätze!$D$13,IF(L560=2,Stundensätze!$D$17,IF(L560=4,Stundensätze!$D$21,"")))</f>
        <v>0</v>
      </c>
      <c r="AN560" s="180">
        <f>IF(L560=1,Stundensätze!$D$15,IF(L560=2,Stundensätze!$D$19,IF(L560=4,Stundensätze!$D$23,"")))</f>
        <v>0</v>
      </c>
      <c r="AO560" s="180" t="e">
        <f t="shared" si="308"/>
        <v>#DIV/0!</v>
      </c>
      <c r="AP560" s="180">
        <f t="shared" si="309"/>
        <v>0</v>
      </c>
      <c r="AQ560" s="192" t="e">
        <f t="shared" si="310"/>
        <v>#DIV/0!</v>
      </c>
      <c r="AR560" s="192" t="e">
        <f t="shared" si="311"/>
        <v>#DIV/0!</v>
      </c>
      <c r="AS560" s="193" t="e">
        <f t="shared" si="312"/>
        <v>#DIV/0!</v>
      </c>
      <c r="AT560" s="258" t="str">
        <f>IF(K560=0,0,VLOOKUP(K560,Kostenstellen!A:B,2,FALSE))</f>
        <v xml:space="preserve">Rosentrittklinik         </v>
      </c>
      <c r="AU560" s="68" t="str">
        <f t="shared" si="319"/>
        <v>B</v>
      </c>
      <c r="AV560" s="68" t="str">
        <f t="shared" si="320"/>
        <v/>
      </c>
      <c r="AW560" s="68">
        <f>IF(AF560=0,0,VLOOKUP($H560,Leistungszahlen!$A$11:$H$158,4,FALSE))</f>
        <v>0</v>
      </c>
      <c r="AX560" s="68">
        <f>IF(AF560=0,0,VLOOKUP($H560,Leistungszahlen!$A$11:$H$158,5,FALSE))</f>
        <v>0</v>
      </c>
      <c r="AY560" s="68">
        <f>IF(AG560=0,0,VLOOKUP($H560,Leistungszahlen!$A$11:$H$158,6,FALSE))</f>
        <v>0</v>
      </c>
      <c r="AZ560" s="68">
        <f t="shared" si="321"/>
        <v>0</v>
      </c>
      <c r="BA560" s="68">
        <f t="shared" si="322"/>
        <v>0</v>
      </c>
      <c r="BC560" s="68">
        <f t="shared" si="313"/>
        <v>0</v>
      </c>
      <c r="BD560" s="285"/>
    </row>
    <row r="561" spans="1:56" s="68" customFormat="1" ht="22.5">
      <c r="A561" s="200"/>
      <c r="B561" s="200"/>
      <c r="C561" s="200" t="s">
        <v>354</v>
      </c>
      <c r="D561" s="200" t="s">
        <v>204</v>
      </c>
      <c r="E561" s="200" t="s">
        <v>371</v>
      </c>
      <c r="F561" s="200" t="s">
        <v>1162</v>
      </c>
      <c r="G561" s="200" t="s">
        <v>118</v>
      </c>
      <c r="H561" s="201" t="s">
        <v>221</v>
      </c>
      <c r="I561" s="202">
        <v>7.1</v>
      </c>
      <c r="J561" s="200" t="s">
        <v>560</v>
      </c>
      <c r="K561" s="176">
        <v>3</v>
      </c>
      <c r="L561" s="176">
        <v>1</v>
      </c>
      <c r="M561" s="176">
        <v>0</v>
      </c>
      <c r="N561" s="286">
        <v>1</v>
      </c>
      <c r="O561" s="286"/>
      <c r="P561" s="176"/>
      <c r="Q561" s="203">
        <f t="shared" si="314"/>
        <v>1</v>
      </c>
      <c r="R561" s="203">
        <f t="shared" si="315"/>
        <v>0</v>
      </c>
      <c r="S561" s="203">
        <f t="shared" si="316"/>
        <v>0</v>
      </c>
      <c r="T561" s="203">
        <f t="shared" si="317"/>
        <v>0</v>
      </c>
      <c r="U561" s="203">
        <f t="shared" si="318"/>
        <v>0</v>
      </c>
      <c r="V561" s="175">
        <f>IF(Q561&gt;0,VLOOKUP(Q561,Jahresfaktoren!$A$11:$B$24,2,),0)</f>
        <v>52</v>
      </c>
      <c r="W561" s="175">
        <f>IF(R561&gt;0,VLOOKUP(R561,Jahresfaktoren!$D$11:$E$24,2,),0)</f>
        <v>0</v>
      </c>
      <c r="X561" s="175">
        <f>IF(S561&gt;0,VLOOKUP(S561,Jahresfaktoren!$A$28:$B$29,2,),0)</f>
        <v>0</v>
      </c>
      <c r="Y561" s="175">
        <f>IF(T561&gt;0,VLOOKUP(T561,Jahresfaktoren!$A$28:$B$29,2,),0)</f>
        <v>0</v>
      </c>
      <c r="Z561" s="175">
        <f>IF(U561&gt;0,VLOOKUP(U561,Jahresfaktoren!$A$32:$B$33,2,),)</f>
        <v>0</v>
      </c>
      <c r="AA561" s="177">
        <f t="shared" si="303"/>
        <v>369.2</v>
      </c>
      <c r="AB561" s="177" t="str">
        <f t="shared" si="304"/>
        <v/>
      </c>
      <c r="AC561" s="177" t="str">
        <f t="shared" si="305"/>
        <v/>
      </c>
      <c r="AD561" s="177" t="str">
        <f t="shared" si="306"/>
        <v/>
      </c>
      <c r="AE561" s="177" t="str">
        <f t="shared" si="307"/>
        <v/>
      </c>
      <c r="AF561" s="178">
        <f>IF(Q561&gt;0,VLOOKUP(H561,Leistungszahlen!$A$11:$C$158,3,),0)</f>
        <v>0</v>
      </c>
      <c r="AG561" s="178">
        <f>IF(R561&gt;0,VLOOKUP(H561,Leistungszahlen!$A$11:$F$158,6,),IF(T561&gt;0,VLOOKUP(H561,Leistungszahlen!$A$11:$F$158,6,),0))</f>
        <v>0</v>
      </c>
      <c r="AH561" s="179" t="e">
        <f t="shared" si="323"/>
        <v>#DIV/0!</v>
      </c>
      <c r="AI561" s="179">
        <f t="shared" si="324"/>
        <v>0</v>
      </c>
      <c r="AJ561" s="179">
        <f t="shared" si="325"/>
        <v>0</v>
      </c>
      <c r="AK561" s="179">
        <f t="shared" si="326"/>
        <v>0</v>
      </c>
      <c r="AL561" s="179">
        <f t="shared" si="327"/>
        <v>0</v>
      </c>
      <c r="AM561" s="180">
        <f>IF(L561=1,Stundensätze!$D$13,IF(L561=2,Stundensätze!$D$17,IF(L561=4,Stundensätze!$D$21,"")))</f>
        <v>0</v>
      </c>
      <c r="AN561" s="180">
        <f>IF(L561=1,Stundensätze!$D$15,IF(L561=2,Stundensätze!$D$19,IF(L561=4,Stundensätze!$D$23,"")))</f>
        <v>0</v>
      </c>
      <c r="AO561" s="180" t="e">
        <f t="shared" si="308"/>
        <v>#DIV/0!</v>
      </c>
      <c r="AP561" s="180">
        <f t="shared" si="309"/>
        <v>0</v>
      </c>
      <c r="AQ561" s="192" t="e">
        <f t="shared" si="310"/>
        <v>#DIV/0!</v>
      </c>
      <c r="AR561" s="192" t="e">
        <f t="shared" si="311"/>
        <v>#DIV/0!</v>
      </c>
      <c r="AS561" s="193" t="e">
        <f t="shared" si="312"/>
        <v>#DIV/0!</v>
      </c>
      <c r="AT561" s="258" t="str">
        <f>IF(K561=0,0,VLOOKUP(K561,Kostenstellen!A:B,2,FALSE))</f>
        <v xml:space="preserve">Rosentrittklinik         </v>
      </c>
      <c r="AU561" s="68" t="str">
        <f t="shared" si="319"/>
        <v>Z</v>
      </c>
      <c r="AV561" s="68" t="str">
        <f t="shared" si="320"/>
        <v/>
      </c>
      <c r="AW561" s="68">
        <f>IF(AF561=0,0,VLOOKUP($H561,Leistungszahlen!$A$11:$H$158,4,FALSE))</f>
        <v>0</v>
      </c>
      <c r="AX561" s="68">
        <f>IF(AF561=0,0,VLOOKUP($H561,Leistungszahlen!$A$11:$H$158,5,FALSE))</f>
        <v>0</v>
      </c>
      <c r="AY561" s="68">
        <f>IF(AG561=0,0,VLOOKUP($H561,Leistungszahlen!$A$11:$H$158,6,FALSE))</f>
        <v>0</v>
      </c>
      <c r="AZ561" s="68">
        <f t="shared" si="321"/>
        <v>0</v>
      </c>
      <c r="BA561" s="68">
        <f t="shared" si="322"/>
        <v>0</v>
      </c>
      <c r="BC561" s="68">
        <f t="shared" si="313"/>
        <v>0</v>
      </c>
      <c r="BD561" s="285"/>
    </row>
    <row r="562" spans="1:56" s="68" customFormat="1" ht="22.5">
      <c r="A562" s="200"/>
      <c r="B562" s="200"/>
      <c r="C562" s="200" t="s">
        <v>354</v>
      </c>
      <c r="D562" s="200" t="s">
        <v>204</v>
      </c>
      <c r="E562" s="200" t="s">
        <v>371</v>
      </c>
      <c r="F562" s="200" t="s">
        <v>1163</v>
      </c>
      <c r="G562" s="200" t="s">
        <v>163</v>
      </c>
      <c r="H562" s="201" t="s">
        <v>287</v>
      </c>
      <c r="I562" s="202">
        <v>23.88</v>
      </c>
      <c r="J562" s="200" t="s">
        <v>560</v>
      </c>
      <c r="K562" s="176">
        <v>3</v>
      </c>
      <c r="L562" s="176">
        <v>1</v>
      </c>
      <c r="M562" s="176"/>
      <c r="N562" s="286">
        <v>3</v>
      </c>
      <c r="O562" s="286">
        <v>3</v>
      </c>
      <c r="P562" s="176"/>
      <c r="Q562" s="203">
        <f t="shared" si="314"/>
        <v>3</v>
      </c>
      <c r="R562" s="203">
        <f t="shared" si="315"/>
        <v>3</v>
      </c>
      <c r="S562" s="203">
        <f t="shared" si="316"/>
        <v>0</v>
      </c>
      <c r="T562" s="203">
        <f t="shared" si="317"/>
        <v>0</v>
      </c>
      <c r="U562" s="203">
        <f t="shared" si="318"/>
        <v>0</v>
      </c>
      <c r="V562" s="175">
        <f>IF(Q562&gt;0,VLOOKUP(Q562,Jahresfaktoren!$A$11:$B$24,2,),0)</f>
        <v>152</v>
      </c>
      <c r="W562" s="175">
        <f>IF(R562&gt;0,VLOOKUP(R562,Jahresfaktoren!$D$11:$E$24,2,),0)</f>
        <v>150</v>
      </c>
      <c r="X562" s="175">
        <f>IF(S562&gt;0,VLOOKUP(S562,Jahresfaktoren!$A$28:$B$29,2,),0)</f>
        <v>0</v>
      </c>
      <c r="Y562" s="175">
        <f>IF(T562&gt;0,VLOOKUP(T562,Jahresfaktoren!$A$28:$B$29,2,),0)</f>
        <v>0</v>
      </c>
      <c r="Z562" s="175">
        <f>IF(U562&gt;0,VLOOKUP(U562,Jahresfaktoren!$A$32:$B$33,2,),)</f>
        <v>0</v>
      </c>
      <c r="AA562" s="177">
        <f t="shared" si="303"/>
        <v>3629.7599999999998</v>
      </c>
      <c r="AB562" s="177">
        <f t="shared" si="304"/>
        <v>3582</v>
      </c>
      <c r="AC562" s="177" t="str">
        <f t="shared" si="305"/>
        <v/>
      </c>
      <c r="AD562" s="177" t="str">
        <f t="shared" si="306"/>
        <v/>
      </c>
      <c r="AE562" s="177" t="str">
        <f t="shared" si="307"/>
        <v/>
      </c>
      <c r="AF562" s="178">
        <f>IF(Q562&gt;0,VLOOKUP(H562,Leistungszahlen!$A$11:$C$158,3,),0)</f>
        <v>0</v>
      </c>
      <c r="AG562" s="178">
        <f>IF(R562&gt;0,VLOOKUP(H562,Leistungszahlen!$A$11:$F$158,6,),IF(T562&gt;0,VLOOKUP(H562,Leistungszahlen!$A$11:$F$158,6,),0))</f>
        <v>0</v>
      </c>
      <c r="AH562" s="179" t="e">
        <f t="shared" si="323"/>
        <v>#DIV/0!</v>
      </c>
      <c r="AI562" s="179" t="e">
        <f t="shared" si="324"/>
        <v>#DIV/0!</v>
      </c>
      <c r="AJ562" s="179">
        <f t="shared" si="325"/>
        <v>0</v>
      </c>
      <c r="AK562" s="179">
        <f t="shared" si="326"/>
        <v>0</v>
      </c>
      <c r="AL562" s="179">
        <f t="shared" si="327"/>
        <v>0</v>
      </c>
      <c r="AM562" s="180">
        <f>IF(L562=1,Stundensätze!$D$13,IF(L562=2,Stundensätze!$D$17,IF(L562=4,Stundensätze!$D$21,"")))</f>
        <v>0</v>
      </c>
      <c r="AN562" s="180">
        <f>IF(L562=1,Stundensätze!$D$15,IF(L562=2,Stundensätze!$D$19,IF(L562=4,Stundensätze!$D$23,"")))</f>
        <v>0</v>
      </c>
      <c r="AO562" s="180" t="e">
        <f t="shared" si="308"/>
        <v>#DIV/0!</v>
      </c>
      <c r="AP562" s="180">
        <f t="shared" si="309"/>
        <v>0</v>
      </c>
      <c r="AQ562" s="192" t="e">
        <f t="shared" si="310"/>
        <v>#DIV/0!</v>
      </c>
      <c r="AR562" s="192" t="e">
        <f t="shared" si="311"/>
        <v>#DIV/0!</v>
      </c>
      <c r="AS562" s="193" t="e">
        <f t="shared" si="312"/>
        <v>#DIV/0!</v>
      </c>
      <c r="AT562" s="258" t="str">
        <f>IF(K562=0,0,VLOOKUP(K562,Kostenstellen!A:B,2,FALSE))</f>
        <v xml:space="preserve">Rosentrittklinik         </v>
      </c>
      <c r="AU562" s="68" t="str">
        <f t="shared" si="319"/>
        <v>A1</v>
      </c>
      <c r="AV562" s="68" t="str">
        <f t="shared" si="320"/>
        <v>A1</v>
      </c>
      <c r="AW562" s="68">
        <f>IF(AF562=0,0,VLOOKUP($H562,Leistungszahlen!$A$11:$H$158,4,FALSE))</f>
        <v>0</v>
      </c>
      <c r="AX562" s="68">
        <f>IF(AF562=0,0,VLOOKUP($H562,Leistungszahlen!$A$11:$H$158,5,FALSE))</f>
        <v>0</v>
      </c>
      <c r="AY562" s="68">
        <f>IF(AG562=0,0,VLOOKUP($H562,Leistungszahlen!$A$11:$H$158,6,FALSE))</f>
        <v>0</v>
      </c>
      <c r="AZ562" s="68">
        <f t="shared" si="321"/>
        <v>0</v>
      </c>
      <c r="BA562" s="68">
        <f t="shared" si="322"/>
        <v>0</v>
      </c>
      <c r="BC562" s="68">
        <f t="shared" si="313"/>
        <v>0</v>
      </c>
      <c r="BD562" s="285"/>
    </row>
    <row r="563" spans="1:56" s="68" customFormat="1" ht="22.5">
      <c r="A563" s="200"/>
      <c r="B563" s="200"/>
      <c r="C563" s="200" t="s">
        <v>354</v>
      </c>
      <c r="D563" s="200" t="s">
        <v>204</v>
      </c>
      <c r="E563" s="200" t="s">
        <v>371</v>
      </c>
      <c r="F563" s="200" t="s">
        <v>1163</v>
      </c>
      <c r="G563" s="200" t="s">
        <v>265</v>
      </c>
      <c r="H563" s="201" t="s">
        <v>200</v>
      </c>
      <c r="I563" s="202">
        <v>4.96</v>
      </c>
      <c r="J563" s="200" t="s">
        <v>778</v>
      </c>
      <c r="K563" s="176">
        <v>3</v>
      </c>
      <c r="L563" s="176">
        <v>1</v>
      </c>
      <c r="M563" s="176"/>
      <c r="N563" s="286">
        <v>6</v>
      </c>
      <c r="O563" s="286"/>
      <c r="P563" s="176"/>
      <c r="Q563" s="203">
        <f t="shared" si="314"/>
        <v>6</v>
      </c>
      <c r="R563" s="203">
        <f t="shared" si="315"/>
        <v>0</v>
      </c>
      <c r="S563" s="203">
        <f t="shared" si="316"/>
        <v>0</v>
      </c>
      <c r="T563" s="203">
        <f t="shared" si="317"/>
        <v>0</v>
      </c>
      <c r="U563" s="203">
        <f t="shared" si="318"/>
        <v>0</v>
      </c>
      <c r="V563" s="175">
        <f>IF(Q563&gt;0,VLOOKUP(Q563,Jahresfaktoren!$A$11:$B$24,2,),0)</f>
        <v>302</v>
      </c>
      <c r="W563" s="175">
        <f>IF(R563&gt;0,VLOOKUP(R563,Jahresfaktoren!$D$11:$E$24,2,),0)</f>
        <v>0</v>
      </c>
      <c r="X563" s="175">
        <f>IF(S563&gt;0,VLOOKUP(S563,Jahresfaktoren!$A$28:$B$29,2,),0)</f>
        <v>0</v>
      </c>
      <c r="Y563" s="175">
        <f>IF(T563&gt;0,VLOOKUP(T563,Jahresfaktoren!$A$28:$B$29,2,),0)</f>
        <v>0</v>
      </c>
      <c r="Z563" s="175">
        <f>IF(U563&gt;0,VLOOKUP(U563,Jahresfaktoren!$A$32:$B$33,2,),)</f>
        <v>0</v>
      </c>
      <c r="AA563" s="177">
        <f t="shared" ref="AA563:AA620" si="328">IF(Q563&gt;0,V563*I563,"")</f>
        <v>1497.92</v>
      </c>
      <c r="AB563" s="177" t="str">
        <f t="shared" ref="AB563:AB620" si="329">IF(R563&gt;0,W563*I563,"")</f>
        <v/>
      </c>
      <c r="AC563" s="177" t="str">
        <f t="shared" ref="AC563:AC620" si="330">IF(S563&gt;0,X563*I563,"")</f>
        <v/>
      </c>
      <c r="AD563" s="177" t="str">
        <f t="shared" ref="AD563:AD620" si="331">IF(T563&gt;0,Y563*I563,"")</f>
        <v/>
      </c>
      <c r="AE563" s="177" t="str">
        <f t="shared" ref="AE563:AE620" si="332">IF(U563&gt;0,Z563*I563,"")</f>
        <v/>
      </c>
      <c r="AF563" s="178">
        <f>IF(Q563&gt;0,VLOOKUP(H563,Leistungszahlen!$A$11:$C$158,3,),0)</f>
        <v>0</v>
      </c>
      <c r="AG563" s="178">
        <f>IF(R563&gt;0,VLOOKUP(H563,Leistungszahlen!$A$11:$F$158,6,),IF(T563&gt;0,VLOOKUP(H563,Leistungszahlen!$A$11:$F$158,6,),0))</f>
        <v>0</v>
      </c>
      <c r="AH563" s="179" t="e">
        <f t="shared" si="323"/>
        <v>#DIV/0!</v>
      </c>
      <c r="AI563" s="179">
        <f t="shared" si="324"/>
        <v>0</v>
      </c>
      <c r="AJ563" s="179">
        <f t="shared" si="325"/>
        <v>0</v>
      </c>
      <c r="AK563" s="179">
        <f t="shared" si="326"/>
        <v>0</v>
      </c>
      <c r="AL563" s="179">
        <f t="shared" si="327"/>
        <v>0</v>
      </c>
      <c r="AM563" s="180">
        <f>IF(L563=1,Stundensätze!$D$13,IF(L563=2,Stundensätze!$D$17,IF(L563=4,Stundensätze!$D$21,"")))</f>
        <v>0</v>
      </c>
      <c r="AN563" s="180">
        <f>IF(L563=1,Stundensätze!$D$15,IF(L563=2,Stundensätze!$D$19,IF(L563=4,Stundensätze!$D$23,"")))</f>
        <v>0</v>
      </c>
      <c r="AO563" s="180" t="e">
        <f t="shared" ref="AO563:AO620" si="333">IF(OR(Q563&gt;0,R563&gt;0),((AH563+AI563)*AM563),0)</f>
        <v>#DIV/0!</v>
      </c>
      <c r="AP563" s="180">
        <f t="shared" ref="AP563:AP620" si="334">IF(OR(S563&gt;0,T563&gt;0,U563&gt;0),((AJ563+AK563+AL563)*AN563),0)</f>
        <v>0</v>
      </c>
      <c r="AQ563" s="192" t="e">
        <f t="shared" ref="AQ563:AQ620" si="335">IF(I563&gt;0,AP563+AO563,"")</f>
        <v>#DIV/0!</v>
      </c>
      <c r="AR563" s="192" t="e">
        <f t="shared" ref="AR563:AR620" si="336">IF(I563&gt;0,AQ563/12,"")</f>
        <v>#DIV/0!</v>
      </c>
      <c r="AS563" s="193" t="e">
        <f t="shared" ref="AS563:AS620" si="337">IF(OR(Q563&gt;0,R563&gt;0,S563&gt;0,T563&gt;0,U563&gt;0),(SUM(AH563:AL563)),0)</f>
        <v>#DIV/0!</v>
      </c>
      <c r="AT563" s="258" t="str">
        <f>IF(K563=0,0,VLOOKUP(K563,Kostenstellen!A:B,2,FALSE))</f>
        <v xml:space="preserve">Rosentrittklinik         </v>
      </c>
      <c r="AU563" s="68" t="str">
        <f t="shared" si="319"/>
        <v>B</v>
      </c>
      <c r="AV563" s="68" t="str">
        <f t="shared" si="320"/>
        <v/>
      </c>
      <c r="AW563" s="68">
        <f>IF(AF563=0,0,VLOOKUP($H563,Leistungszahlen!$A$11:$H$158,4,FALSE))</f>
        <v>0</v>
      </c>
      <c r="AX563" s="68">
        <f>IF(AF563=0,0,VLOOKUP($H563,Leistungszahlen!$A$11:$H$158,5,FALSE))</f>
        <v>0</v>
      </c>
      <c r="AY563" s="68">
        <f>IF(AG563=0,0,VLOOKUP($H563,Leistungszahlen!$A$11:$H$158,6,FALSE))</f>
        <v>0</v>
      </c>
      <c r="AZ563" s="68">
        <f t="shared" si="321"/>
        <v>0</v>
      </c>
      <c r="BA563" s="68">
        <f t="shared" si="322"/>
        <v>0</v>
      </c>
      <c r="BC563" s="68">
        <f t="shared" ref="BC563:BC620" si="338">IF(BA563&gt;0,"Die Leistungswerte sind unter- oder überschritten",0)</f>
        <v>0</v>
      </c>
      <c r="BD563" s="285"/>
    </row>
    <row r="564" spans="1:56" s="68" customFormat="1" ht="22.5">
      <c r="A564" s="200"/>
      <c r="B564" s="200"/>
      <c r="C564" s="200" t="s">
        <v>354</v>
      </c>
      <c r="D564" s="200" t="s">
        <v>204</v>
      </c>
      <c r="E564" s="200" t="s">
        <v>371</v>
      </c>
      <c r="F564" s="200" t="s">
        <v>1164</v>
      </c>
      <c r="G564" s="200" t="s">
        <v>163</v>
      </c>
      <c r="H564" s="201" t="s">
        <v>287</v>
      </c>
      <c r="I564" s="202">
        <v>23.88</v>
      </c>
      <c r="J564" s="200" t="s">
        <v>560</v>
      </c>
      <c r="K564" s="176">
        <v>3</v>
      </c>
      <c r="L564" s="176">
        <v>1</v>
      </c>
      <c r="M564" s="176"/>
      <c r="N564" s="286">
        <v>3</v>
      </c>
      <c r="O564" s="286">
        <v>3</v>
      </c>
      <c r="P564" s="176"/>
      <c r="Q564" s="203">
        <f t="shared" si="314"/>
        <v>3</v>
      </c>
      <c r="R564" s="203">
        <f t="shared" si="315"/>
        <v>3</v>
      </c>
      <c r="S564" s="203">
        <f t="shared" si="316"/>
        <v>0</v>
      </c>
      <c r="T564" s="203">
        <f t="shared" si="317"/>
        <v>0</v>
      </c>
      <c r="U564" s="203">
        <f t="shared" si="318"/>
        <v>0</v>
      </c>
      <c r="V564" s="175">
        <f>IF(Q564&gt;0,VLOOKUP(Q564,Jahresfaktoren!$A$11:$B$24,2,),0)</f>
        <v>152</v>
      </c>
      <c r="W564" s="175">
        <f>IF(R564&gt;0,VLOOKUP(R564,Jahresfaktoren!$D$11:$E$24,2,),0)</f>
        <v>150</v>
      </c>
      <c r="X564" s="175">
        <f>IF(S564&gt;0,VLOOKUP(S564,Jahresfaktoren!$A$28:$B$29,2,),0)</f>
        <v>0</v>
      </c>
      <c r="Y564" s="175">
        <f>IF(T564&gt;0,VLOOKUP(T564,Jahresfaktoren!$A$28:$B$29,2,),0)</f>
        <v>0</v>
      </c>
      <c r="Z564" s="175">
        <f>IF(U564&gt;0,VLOOKUP(U564,Jahresfaktoren!$A$32:$B$33,2,),)</f>
        <v>0</v>
      </c>
      <c r="AA564" s="177">
        <f t="shared" si="328"/>
        <v>3629.7599999999998</v>
      </c>
      <c r="AB564" s="177">
        <f t="shared" si="329"/>
        <v>3582</v>
      </c>
      <c r="AC564" s="177" t="str">
        <f t="shared" si="330"/>
        <v/>
      </c>
      <c r="AD564" s="177" t="str">
        <f t="shared" si="331"/>
        <v/>
      </c>
      <c r="AE564" s="177" t="str">
        <f t="shared" si="332"/>
        <v/>
      </c>
      <c r="AF564" s="178">
        <f>IF(Q564&gt;0,VLOOKUP(H564,Leistungszahlen!$A$11:$C$158,3,),0)</f>
        <v>0</v>
      </c>
      <c r="AG564" s="178">
        <f>IF(R564&gt;0,VLOOKUP(H564,Leistungszahlen!$A$11:$F$158,6,),IF(T564&gt;0,VLOOKUP(H564,Leistungszahlen!$A$11:$F$158,6,),0))</f>
        <v>0</v>
      </c>
      <c r="AH564" s="179" t="e">
        <f t="shared" si="323"/>
        <v>#DIV/0!</v>
      </c>
      <c r="AI564" s="179" t="e">
        <f t="shared" si="324"/>
        <v>#DIV/0!</v>
      </c>
      <c r="AJ564" s="179">
        <f t="shared" si="325"/>
        <v>0</v>
      </c>
      <c r="AK564" s="179">
        <f t="shared" si="326"/>
        <v>0</v>
      </c>
      <c r="AL564" s="179">
        <f t="shared" si="327"/>
        <v>0</v>
      </c>
      <c r="AM564" s="180">
        <f>IF(L564=1,Stundensätze!$D$13,IF(L564=2,Stundensätze!$D$17,IF(L564=4,Stundensätze!$D$21,"")))</f>
        <v>0</v>
      </c>
      <c r="AN564" s="180">
        <f>IF(L564=1,Stundensätze!$D$15,IF(L564=2,Stundensätze!$D$19,IF(L564=4,Stundensätze!$D$23,"")))</f>
        <v>0</v>
      </c>
      <c r="AO564" s="180" t="e">
        <f t="shared" si="333"/>
        <v>#DIV/0!</v>
      </c>
      <c r="AP564" s="180">
        <f t="shared" si="334"/>
        <v>0</v>
      </c>
      <c r="AQ564" s="192" t="e">
        <f t="shared" si="335"/>
        <v>#DIV/0!</v>
      </c>
      <c r="AR564" s="192" t="e">
        <f t="shared" si="336"/>
        <v>#DIV/0!</v>
      </c>
      <c r="AS564" s="193" t="e">
        <f t="shared" si="337"/>
        <v>#DIV/0!</v>
      </c>
      <c r="AT564" s="258" t="str">
        <f>IF(K564=0,0,VLOOKUP(K564,Kostenstellen!A:B,2,FALSE))</f>
        <v xml:space="preserve">Rosentrittklinik         </v>
      </c>
      <c r="AU564" s="68" t="str">
        <f t="shared" si="319"/>
        <v>A1</v>
      </c>
      <c r="AV564" s="68" t="str">
        <f t="shared" si="320"/>
        <v>A1</v>
      </c>
      <c r="AW564" s="68">
        <f>IF(AF564=0,0,VLOOKUP($H564,Leistungszahlen!$A$11:$H$158,4,FALSE))</f>
        <v>0</v>
      </c>
      <c r="AX564" s="68">
        <f>IF(AF564=0,0,VLOOKUP($H564,Leistungszahlen!$A$11:$H$158,5,FALSE))</f>
        <v>0</v>
      </c>
      <c r="AY564" s="68">
        <f>IF(AG564=0,0,VLOOKUP($H564,Leistungszahlen!$A$11:$H$158,6,FALSE))</f>
        <v>0</v>
      </c>
      <c r="AZ564" s="68">
        <f t="shared" si="321"/>
        <v>0</v>
      </c>
      <c r="BA564" s="68">
        <f t="shared" si="322"/>
        <v>0</v>
      </c>
      <c r="BC564" s="68">
        <f t="shared" si="338"/>
        <v>0</v>
      </c>
      <c r="BD564" s="285"/>
    </row>
    <row r="565" spans="1:56" s="68" customFormat="1" ht="22.5">
      <c r="A565" s="200"/>
      <c r="B565" s="200"/>
      <c r="C565" s="200" t="s">
        <v>354</v>
      </c>
      <c r="D565" s="200" t="s">
        <v>204</v>
      </c>
      <c r="E565" s="200" t="s">
        <v>371</v>
      </c>
      <c r="F565" s="200" t="s">
        <v>1164</v>
      </c>
      <c r="G565" s="200" t="s">
        <v>265</v>
      </c>
      <c r="H565" s="201" t="s">
        <v>200</v>
      </c>
      <c r="I565" s="202">
        <v>4.96</v>
      </c>
      <c r="J565" s="200" t="s">
        <v>778</v>
      </c>
      <c r="K565" s="176">
        <v>3</v>
      </c>
      <c r="L565" s="176">
        <v>1</v>
      </c>
      <c r="M565" s="176"/>
      <c r="N565" s="286">
        <v>6</v>
      </c>
      <c r="O565" s="286"/>
      <c r="P565" s="176"/>
      <c r="Q565" s="203">
        <f t="shared" si="314"/>
        <v>6</v>
      </c>
      <c r="R565" s="203">
        <f t="shared" si="315"/>
        <v>0</v>
      </c>
      <c r="S565" s="203">
        <f t="shared" si="316"/>
        <v>0</v>
      </c>
      <c r="T565" s="203">
        <f t="shared" si="317"/>
        <v>0</v>
      </c>
      <c r="U565" s="203">
        <f t="shared" si="318"/>
        <v>0</v>
      </c>
      <c r="V565" s="175">
        <f>IF(Q565&gt;0,VLOOKUP(Q565,Jahresfaktoren!$A$11:$B$24,2,),0)</f>
        <v>302</v>
      </c>
      <c r="W565" s="175">
        <f>IF(R565&gt;0,VLOOKUP(R565,Jahresfaktoren!$D$11:$E$24,2,),0)</f>
        <v>0</v>
      </c>
      <c r="X565" s="175">
        <f>IF(S565&gt;0,VLOOKUP(S565,Jahresfaktoren!$A$28:$B$29,2,),0)</f>
        <v>0</v>
      </c>
      <c r="Y565" s="175">
        <f>IF(T565&gt;0,VLOOKUP(T565,Jahresfaktoren!$A$28:$B$29,2,),0)</f>
        <v>0</v>
      </c>
      <c r="Z565" s="175">
        <f>IF(U565&gt;0,VLOOKUP(U565,Jahresfaktoren!$A$32:$B$33,2,),)</f>
        <v>0</v>
      </c>
      <c r="AA565" s="177">
        <f t="shared" si="328"/>
        <v>1497.92</v>
      </c>
      <c r="AB565" s="177" t="str">
        <f t="shared" si="329"/>
        <v/>
      </c>
      <c r="AC565" s="177" t="str">
        <f t="shared" si="330"/>
        <v/>
      </c>
      <c r="AD565" s="177" t="str">
        <f t="shared" si="331"/>
        <v/>
      </c>
      <c r="AE565" s="177" t="str">
        <f t="shared" si="332"/>
        <v/>
      </c>
      <c r="AF565" s="178">
        <f>IF(Q565&gt;0,VLOOKUP(H565,Leistungszahlen!$A$11:$C$158,3,),0)</f>
        <v>0</v>
      </c>
      <c r="AG565" s="178">
        <f>IF(R565&gt;0,VLOOKUP(H565,Leistungszahlen!$A$11:$F$158,6,),IF(T565&gt;0,VLOOKUP(H565,Leistungszahlen!$A$11:$F$158,6,),0))</f>
        <v>0</v>
      </c>
      <c r="AH565" s="179" t="e">
        <f t="shared" si="323"/>
        <v>#DIV/0!</v>
      </c>
      <c r="AI565" s="179">
        <f t="shared" si="324"/>
        <v>0</v>
      </c>
      <c r="AJ565" s="179">
        <f t="shared" si="325"/>
        <v>0</v>
      </c>
      <c r="AK565" s="179">
        <f t="shared" si="326"/>
        <v>0</v>
      </c>
      <c r="AL565" s="179">
        <f t="shared" si="327"/>
        <v>0</v>
      </c>
      <c r="AM565" s="180">
        <f>IF(L565=1,Stundensätze!$D$13,IF(L565=2,Stundensätze!$D$17,IF(L565=4,Stundensätze!$D$21,"")))</f>
        <v>0</v>
      </c>
      <c r="AN565" s="180">
        <f>IF(L565=1,Stundensätze!$D$15,IF(L565=2,Stundensätze!$D$19,IF(L565=4,Stundensätze!$D$23,"")))</f>
        <v>0</v>
      </c>
      <c r="AO565" s="180" t="e">
        <f t="shared" si="333"/>
        <v>#DIV/0!</v>
      </c>
      <c r="AP565" s="180">
        <f t="shared" si="334"/>
        <v>0</v>
      </c>
      <c r="AQ565" s="192" t="e">
        <f t="shared" si="335"/>
        <v>#DIV/0!</v>
      </c>
      <c r="AR565" s="192" t="e">
        <f t="shared" si="336"/>
        <v>#DIV/0!</v>
      </c>
      <c r="AS565" s="193" t="e">
        <f t="shared" si="337"/>
        <v>#DIV/0!</v>
      </c>
      <c r="AT565" s="258" t="str">
        <f>IF(K565=0,0,VLOOKUP(K565,Kostenstellen!A:B,2,FALSE))</f>
        <v xml:space="preserve">Rosentrittklinik         </v>
      </c>
      <c r="AU565" s="68" t="str">
        <f t="shared" si="319"/>
        <v>B</v>
      </c>
      <c r="AV565" s="68" t="str">
        <f t="shared" si="320"/>
        <v/>
      </c>
      <c r="AW565" s="68">
        <f>IF(AF565=0,0,VLOOKUP($H565,Leistungszahlen!$A$11:$H$158,4,FALSE))</f>
        <v>0</v>
      </c>
      <c r="AX565" s="68">
        <f>IF(AF565=0,0,VLOOKUP($H565,Leistungszahlen!$A$11:$H$158,5,FALSE))</f>
        <v>0</v>
      </c>
      <c r="AY565" s="68">
        <f>IF(AG565=0,0,VLOOKUP($H565,Leistungszahlen!$A$11:$H$158,6,FALSE))</f>
        <v>0</v>
      </c>
      <c r="AZ565" s="68">
        <f t="shared" si="321"/>
        <v>0</v>
      </c>
      <c r="BA565" s="68">
        <f t="shared" si="322"/>
        <v>0</v>
      </c>
      <c r="BC565" s="68">
        <f t="shared" si="338"/>
        <v>0</v>
      </c>
      <c r="BD565" s="285"/>
    </row>
    <row r="566" spans="1:56" s="68" customFormat="1" ht="22.5">
      <c r="A566" s="200"/>
      <c r="B566" s="200"/>
      <c r="C566" s="200" t="s">
        <v>354</v>
      </c>
      <c r="D566" s="200" t="s">
        <v>204</v>
      </c>
      <c r="E566" s="200" t="s">
        <v>371</v>
      </c>
      <c r="F566" s="200" t="s">
        <v>1165</v>
      </c>
      <c r="G566" s="200" t="s">
        <v>163</v>
      </c>
      <c r="H566" s="201" t="s">
        <v>287</v>
      </c>
      <c r="I566" s="202">
        <v>23.88</v>
      </c>
      <c r="J566" s="200" t="s">
        <v>560</v>
      </c>
      <c r="K566" s="176">
        <v>3</v>
      </c>
      <c r="L566" s="176">
        <v>1</v>
      </c>
      <c r="M566" s="176"/>
      <c r="N566" s="286">
        <v>3</v>
      </c>
      <c r="O566" s="286">
        <v>3</v>
      </c>
      <c r="P566" s="176"/>
      <c r="Q566" s="203">
        <f t="shared" si="314"/>
        <v>3</v>
      </c>
      <c r="R566" s="203">
        <f t="shared" si="315"/>
        <v>3</v>
      </c>
      <c r="S566" s="203">
        <f t="shared" si="316"/>
        <v>0</v>
      </c>
      <c r="T566" s="203">
        <f t="shared" si="317"/>
        <v>0</v>
      </c>
      <c r="U566" s="203">
        <f t="shared" si="318"/>
        <v>0</v>
      </c>
      <c r="V566" s="175">
        <f>IF(Q566&gt;0,VLOOKUP(Q566,Jahresfaktoren!$A$11:$B$24,2,),0)</f>
        <v>152</v>
      </c>
      <c r="W566" s="175">
        <f>IF(R566&gt;0,VLOOKUP(R566,Jahresfaktoren!$D$11:$E$24,2,),0)</f>
        <v>150</v>
      </c>
      <c r="X566" s="175">
        <f>IF(S566&gt;0,VLOOKUP(S566,Jahresfaktoren!$A$28:$B$29,2,),0)</f>
        <v>0</v>
      </c>
      <c r="Y566" s="175">
        <f>IF(T566&gt;0,VLOOKUP(T566,Jahresfaktoren!$A$28:$B$29,2,),0)</f>
        <v>0</v>
      </c>
      <c r="Z566" s="175">
        <f>IF(U566&gt;0,VLOOKUP(U566,Jahresfaktoren!$A$32:$B$33,2,),)</f>
        <v>0</v>
      </c>
      <c r="AA566" s="177">
        <f t="shared" si="328"/>
        <v>3629.7599999999998</v>
      </c>
      <c r="AB566" s="177">
        <f t="shared" si="329"/>
        <v>3582</v>
      </c>
      <c r="AC566" s="177" t="str">
        <f t="shared" si="330"/>
        <v/>
      </c>
      <c r="AD566" s="177" t="str">
        <f t="shared" si="331"/>
        <v/>
      </c>
      <c r="AE566" s="177" t="str">
        <f t="shared" si="332"/>
        <v/>
      </c>
      <c r="AF566" s="178">
        <f>IF(Q566&gt;0,VLOOKUP(H566,Leistungszahlen!$A$11:$C$158,3,),0)</f>
        <v>0</v>
      </c>
      <c r="AG566" s="178">
        <f>IF(R566&gt;0,VLOOKUP(H566,Leistungszahlen!$A$11:$F$158,6,),IF(T566&gt;0,VLOOKUP(H566,Leistungszahlen!$A$11:$F$158,6,),0))</f>
        <v>0</v>
      </c>
      <c r="AH566" s="179" t="e">
        <f t="shared" si="323"/>
        <v>#DIV/0!</v>
      </c>
      <c r="AI566" s="179" t="e">
        <f t="shared" si="324"/>
        <v>#DIV/0!</v>
      </c>
      <c r="AJ566" s="179">
        <f t="shared" si="325"/>
        <v>0</v>
      </c>
      <c r="AK566" s="179">
        <f t="shared" si="326"/>
        <v>0</v>
      </c>
      <c r="AL566" s="179">
        <f t="shared" si="327"/>
        <v>0</v>
      </c>
      <c r="AM566" s="180">
        <f>IF(L566=1,Stundensätze!$D$13,IF(L566=2,Stundensätze!$D$17,IF(L566=4,Stundensätze!$D$21,"")))</f>
        <v>0</v>
      </c>
      <c r="AN566" s="180">
        <f>IF(L566=1,Stundensätze!$D$15,IF(L566=2,Stundensätze!$D$19,IF(L566=4,Stundensätze!$D$23,"")))</f>
        <v>0</v>
      </c>
      <c r="AO566" s="180" t="e">
        <f t="shared" si="333"/>
        <v>#DIV/0!</v>
      </c>
      <c r="AP566" s="180">
        <f t="shared" si="334"/>
        <v>0</v>
      </c>
      <c r="AQ566" s="192" t="e">
        <f t="shared" si="335"/>
        <v>#DIV/0!</v>
      </c>
      <c r="AR566" s="192" t="e">
        <f t="shared" si="336"/>
        <v>#DIV/0!</v>
      </c>
      <c r="AS566" s="193" t="e">
        <f t="shared" si="337"/>
        <v>#DIV/0!</v>
      </c>
      <c r="AT566" s="258" t="str">
        <f>IF(K566=0,0,VLOOKUP(K566,Kostenstellen!A:B,2,FALSE))</f>
        <v xml:space="preserve">Rosentrittklinik         </v>
      </c>
      <c r="AU566" s="68" t="str">
        <f t="shared" si="319"/>
        <v>A1</v>
      </c>
      <c r="AV566" s="68" t="str">
        <f t="shared" si="320"/>
        <v>A1</v>
      </c>
      <c r="AW566" s="68">
        <f>IF(AF566=0,0,VLOOKUP($H566,Leistungszahlen!$A$11:$H$158,4,FALSE))</f>
        <v>0</v>
      </c>
      <c r="AX566" s="68">
        <f>IF(AF566=0,0,VLOOKUP($H566,Leistungszahlen!$A$11:$H$158,5,FALSE))</f>
        <v>0</v>
      </c>
      <c r="AY566" s="68">
        <f>IF(AG566=0,0,VLOOKUP($H566,Leistungszahlen!$A$11:$H$158,6,FALSE))</f>
        <v>0</v>
      </c>
      <c r="AZ566" s="68">
        <f t="shared" si="321"/>
        <v>0</v>
      </c>
      <c r="BA566" s="68">
        <f t="shared" si="322"/>
        <v>0</v>
      </c>
      <c r="BC566" s="68">
        <f t="shared" si="338"/>
        <v>0</v>
      </c>
      <c r="BD566" s="285"/>
    </row>
    <row r="567" spans="1:56" s="68" customFormat="1" ht="22.5">
      <c r="A567" s="200"/>
      <c r="B567" s="200"/>
      <c r="C567" s="200" t="s">
        <v>354</v>
      </c>
      <c r="D567" s="200" t="s">
        <v>204</v>
      </c>
      <c r="E567" s="200" t="s">
        <v>371</v>
      </c>
      <c r="F567" s="200" t="s">
        <v>1165</v>
      </c>
      <c r="G567" s="200" t="s">
        <v>265</v>
      </c>
      <c r="H567" s="201" t="s">
        <v>200</v>
      </c>
      <c r="I567" s="202">
        <v>4.96</v>
      </c>
      <c r="J567" s="200" t="s">
        <v>778</v>
      </c>
      <c r="K567" s="176">
        <v>3</v>
      </c>
      <c r="L567" s="176">
        <v>1</v>
      </c>
      <c r="M567" s="176"/>
      <c r="N567" s="286">
        <v>6</v>
      </c>
      <c r="O567" s="286"/>
      <c r="P567" s="176"/>
      <c r="Q567" s="203">
        <f t="shared" si="314"/>
        <v>6</v>
      </c>
      <c r="R567" s="203">
        <f t="shared" si="315"/>
        <v>0</v>
      </c>
      <c r="S567" s="203">
        <f t="shared" si="316"/>
        <v>0</v>
      </c>
      <c r="T567" s="203">
        <f t="shared" si="317"/>
        <v>0</v>
      </c>
      <c r="U567" s="203">
        <f t="shared" si="318"/>
        <v>0</v>
      </c>
      <c r="V567" s="175">
        <f>IF(Q567&gt;0,VLOOKUP(Q567,Jahresfaktoren!$A$11:$B$24,2,),0)</f>
        <v>302</v>
      </c>
      <c r="W567" s="175">
        <f>IF(R567&gt;0,VLOOKUP(R567,Jahresfaktoren!$D$11:$E$24,2,),0)</f>
        <v>0</v>
      </c>
      <c r="X567" s="175">
        <f>IF(S567&gt;0,VLOOKUP(S567,Jahresfaktoren!$A$28:$B$29,2,),0)</f>
        <v>0</v>
      </c>
      <c r="Y567" s="175">
        <f>IF(T567&gt;0,VLOOKUP(T567,Jahresfaktoren!$A$28:$B$29,2,),0)</f>
        <v>0</v>
      </c>
      <c r="Z567" s="175">
        <f>IF(U567&gt;0,VLOOKUP(U567,Jahresfaktoren!$A$32:$B$33,2,),)</f>
        <v>0</v>
      </c>
      <c r="AA567" s="177">
        <f t="shared" si="328"/>
        <v>1497.92</v>
      </c>
      <c r="AB567" s="177" t="str">
        <f t="shared" si="329"/>
        <v/>
      </c>
      <c r="AC567" s="177" t="str">
        <f t="shared" si="330"/>
        <v/>
      </c>
      <c r="AD567" s="177" t="str">
        <f t="shared" si="331"/>
        <v/>
      </c>
      <c r="AE567" s="177" t="str">
        <f t="shared" si="332"/>
        <v/>
      </c>
      <c r="AF567" s="178">
        <f>IF(Q567&gt;0,VLOOKUP(H567,Leistungszahlen!$A$11:$C$158,3,),0)</f>
        <v>0</v>
      </c>
      <c r="AG567" s="178">
        <f>IF(R567&gt;0,VLOOKUP(H567,Leistungszahlen!$A$11:$F$158,6,),IF(T567&gt;0,VLOOKUP(H567,Leistungszahlen!$A$11:$F$158,6,),0))</f>
        <v>0</v>
      </c>
      <c r="AH567" s="179" t="e">
        <f t="shared" si="323"/>
        <v>#DIV/0!</v>
      </c>
      <c r="AI567" s="179">
        <f t="shared" si="324"/>
        <v>0</v>
      </c>
      <c r="AJ567" s="179">
        <f t="shared" si="325"/>
        <v>0</v>
      </c>
      <c r="AK567" s="179">
        <f t="shared" si="326"/>
        <v>0</v>
      </c>
      <c r="AL567" s="179">
        <f t="shared" si="327"/>
        <v>0</v>
      </c>
      <c r="AM567" s="180">
        <f>IF(L567=1,Stundensätze!$D$13,IF(L567=2,Stundensätze!$D$17,IF(L567=4,Stundensätze!$D$21,"")))</f>
        <v>0</v>
      </c>
      <c r="AN567" s="180">
        <f>IF(L567=1,Stundensätze!$D$15,IF(L567=2,Stundensätze!$D$19,IF(L567=4,Stundensätze!$D$23,"")))</f>
        <v>0</v>
      </c>
      <c r="AO567" s="180" t="e">
        <f t="shared" si="333"/>
        <v>#DIV/0!</v>
      </c>
      <c r="AP567" s="180">
        <f t="shared" si="334"/>
        <v>0</v>
      </c>
      <c r="AQ567" s="192" t="e">
        <f t="shared" si="335"/>
        <v>#DIV/0!</v>
      </c>
      <c r="AR567" s="192" t="e">
        <f t="shared" si="336"/>
        <v>#DIV/0!</v>
      </c>
      <c r="AS567" s="193" t="e">
        <f t="shared" si="337"/>
        <v>#DIV/0!</v>
      </c>
      <c r="AT567" s="258" t="str">
        <f>IF(K567=0,0,VLOOKUP(K567,Kostenstellen!A:B,2,FALSE))</f>
        <v xml:space="preserve">Rosentrittklinik         </v>
      </c>
      <c r="AU567" s="68" t="str">
        <f t="shared" si="319"/>
        <v>B</v>
      </c>
      <c r="AV567" s="68" t="str">
        <f t="shared" si="320"/>
        <v/>
      </c>
      <c r="AW567" s="68">
        <f>IF(AF567=0,0,VLOOKUP($H567,Leistungszahlen!$A$11:$H$158,4,FALSE))</f>
        <v>0</v>
      </c>
      <c r="AX567" s="68">
        <f>IF(AF567=0,0,VLOOKUP($H567,Leistungszahlen!$A$11:$H$158,5,FALSE))</f>
        <v>0</v>
      </c>
      <c r="AY567" s="68">
        <f>IF(AG567=0,0,VLOOKUP($H567,Leistungszahlen!$A$11:$H$158,6,FALSE))</f>
        <v>0</v>
      </c>
      <c r="AZ567" s="68">
        <f t="shared" si="321"/>
        <v>0</v>
      </c>
      <c r="BA567" s="68">
        <f t="shared" si="322"/>
        <v>0</v>
      </c>
      <c r="BC567" s="68">
        <f t="shared" si="338"/>
        <v>0</v>
      </c>
      <c r="BD567" s="285"/>
    </row>
    <row r="568" spans="1:56" s="68" customFormat="1" ht="22.5">
      <c r="A568" s="200"/>
      <c r="B568" s="200"/>
      <c r="C568" s="200" t="s">
        <v>354</v>
      </c>
      <c r="D568" s="200" t="s">
        <v>204</v>
      </c>
      <c r="E568" s="200" t="s">
        <v>371</v>
      </c>
      <c r="F568" s="200" t="s">
        <v>1166</v>
      </c>
      <c r="G568" s="200" t="s">
        <v>163</v>
      </c>
      <c r="H568" s="201" t="s">
        <v>287</v>
      </c>
      <c r="I568" s="202">
        <v>23.88</v>
      </c>
      <c r="J568" s="200" t="s">
        <v>560</v>
      </c>
      <c r="K568" s="176">
        <v>3</v>
      </c>
      <c r="L568" s="176">
        <v>1</v>
      </c>
      <c r="M568" s="176"/>
      <c r="N568" s="286">
        <v>3</v>
      </c>
      <c r="O568" s="286">
        <v>3</v>
      </c>
      <c r="P568" s="176"/>
      <c r="Q568" s="203">
        <f t="shared" si="314"/>
        <v>3</v>
      </c>
      <c r="R568" s="203">
        <f t="shared" si="315"/>
        <v>3</v>
      </c>
      <c r="S568" s="203">
        <f t="shared" si="316"/>
        <v>0</v>
      </c>
      <c r="T568" s="203">
        <f t="shared" si="317"/>
        <v>0</v>
      </c>
      <c r="U568" s="203">
        <f t="shared" si="318"/>
        <v>0</v>
      </c>
      <c r="V568" s="175">
        <f>IF(Q568&gt;0,VLOOKUP(Q568,Jahresfaktoren!$A$11:$B$24,2,),0)</f>
        <v>152</v>
      </c>
      <c r="W568" s="175">
        <f>IF(R568&gt;0,VLOOKUP(R568,Jahresfaktoren!$D$11:$E$24,2,),0)</f>
        <v>150</v>
      </c>
      <c r="X568" s="175">
        <f>IF(S568&gt;0,VLOOKUP(S568,Jahresfaktoren!$A$28:$B$29,2,),0)</f>
        <v>0</v>
      </c>
      <c r="Y568" s="175">
        <f>IF(T568&gt;0,VLOOKUP(T568,Jahresfaktoren!$A$28:$B$29,2,),0)</f>
        <v>0</v>
      </c>
      <c r="Z568" s="175">
        <f>IF(U568&gt;0,VLOOKUP(U568,Jahresfaktoren!$A$32:$B$33,2,),)</f>
        <v>0</v>
      </c>
      <c r="AA568" s="177">
        <f t="shared" si="328"/>
        <v>3629.7599999999998</v>
      </c>
      <c r="AB568" s="177">
        <f t="shared" si="329"/>
        <v>3582</v>
      </c>
      <c r="AC568" s="177" t="str">
        <f t="shared" si="330"/>
        <v/>
      </c>
      <c r="AD568" s="177" t="str">
        <f t="shared" si="331"/>
        <v/>
      </c>
      <c r="AE568" s="177" t="str">
        <f t="shared" si="332"/>
        <v/>
      </c>
      <c r="AF568" s="178">
        <f>IF(Q568&gt;0,VLOOKUP(H568,Leistungszahlen!$A$11:$C$158,3,),0)</f>
        <v>0</v>
      </c>
      <c r="AG568" s="178">
        <f>IF(R568&gt;0,VLOOKUP(H568,Leistungszahlen!$A$11:$F$158,6,),IF(T568&gt;0,VLOOKUP(H568,Leistungszahlen!$A$11:$F$158,6,),0))</f>
        <v>0</v>
      </c>
      <c r="AH568" s="179" t="e">
        <f t="shared" si="323"/>
        <v>#DIV/0!</v>
      </c>
      <c r="AI568" s="179" t="e">
        <f t="shared" si="324"/>
        <v>#DIV/0!</v>
      </c>
      <c r="AJ568" s="179">
        <f t="shared" si="325"/>
        <v>0</v>
      </c>
      <c r="AK568" s="179">
        <f t="shared" si="326"/>
        <v>0</v>
      </c>
      <c r="AL568" s="179">
        <f t="shared" si="327"/>
        <v>0</v>
      </c>
      <c r="AM568" s="180">
        <f>IF(L568=1,Stundensätze!$D$13,IF(L568=2,Stundensätze!$D$17,IF(L568=4,Stundensätze!$D$21,"")))</f>
        <v>0</v>
      </c>
      <c r="AN568" s="180">
        <f>IF(L568=1,Stundensätze!$D$15,IF(L568=2,Stundensätze!$D$19,IF(L568=4,Stundensätze!$D$23,"")))</f>
        <v>0</v>
      </c>
      <c r="AO568" s="180" t="e">
        <f t="shared" si="333"/>
        <v>#DIV/0!</v>
      </c>
      <c r="AP568" s="180">
        <f t="shared" si="334"/>
        <v>0</v>
      </c>
      <c r="AQ568" s="192" t="e">
        <f t="shared" si="335"/>
        <v>#DIV/0!</v>
      </c>
      <c r="AR568" s="192" t="e">
        <f t="shared" si="336"/>
        <v>#DIV/0!</v>
      </c>
      <c r="AS568" s="193" t="e">
        <f t="shared" si="337"/>
        <v>#DIV/0!</v>
      </c>
      <c r="AT568" s="258" t="str">
        <f>IF(K568=0,0,VLOOKUP(K568,Kostenstellen!A:B,2,FALSE))</f>
        <v xml:space="preserve">Rosentrittklinik         </v>
      </c>
      <c r="AU568" s="68" t="str">
        <f t="shared" si="319"/>
        <v>A1</v>
      </c>
      <c r="AV568" s="68" t="str">
        <f t="shared" si="320"/>
        <v>A1</v>
      </c>
      <c r="AW568" s="68">
        <f>IF(AF568=0,0,VLOOKUP($H568,Leistungszahlen!$A$11:$H$158,4,FALSE))</f>
        <v>0</v>
      </c>
      <c r="AX568" s="68">
        <f>IF(AF568=0,0,VLOOKUP($H568,Leistungszahlen!$A$11:$H$158,5,FALSE))</f>
        <v>0</v>
      </c>
      <c r="AY568" s="68">
        <f>IF(AG568=0,0,VLOOKUP($H568,Leistungszahlen!$A$11:$H$158,6,FALSE))</f>
        <v>0</v>
      </c>
      <c r="AZ568" s="68">
        <f t="shared" si="321"/>
        <v>0</v>
      </c>
      <c r="BA568" s="68">
        <f t="shared" si="322"/>
        <v>0</v>
      </c>
      <c r="BC568" s="68">
        <f t="shared" si="338"/>
        <v>0</v>
      </c>
      <c r="BD568" s="285"/>
    </row>
    <row r="569" spans="1:56" s="68" customFormat="1" ht="22.5">
      <c r="A569" s="200"/>
      <c r="B569" s="200"/>
      <c r="C569" s="200" t="s">
        <v>354</v>
      </c>
      <c r="D569" s="200" t="s">
        <v>204</v>
      </c>
      <c r="E569" s="200" t="s">
        <v>371</v>
      </c>
      <c r="F569" s="200" t="s">
        <v>1166</v>
      </c>
      <c r="G569" s="200" t="s">
        <v>265</v>
      </c>
      <c r="H569" s="201" t="s">
        <v>200</v>
      </c>
      <c r="I569" s="202">
        <v>4.96</v>
      </c>
      <c r="J569" s="200" t="s">
        <v>778</v>
      </c>
      <c r="K569" s="176">
        <v>3</v>
      </c>
      <c r="L569" s="176">
        <v>1</v>
      </c>
      <c r="M569" s="176"/>
      <c r="N569" s="286">
        <v>6</v>
      </c>
      <c r="O569" s="286"/>
      <c r="P569" s="176"/>
      <c r="Q569" s="203">
        <f t="shared" si="314"/>
        <v>6</v>
      </c>
      <c r="R569" s="203">
        <f t="shared" si="315"/>
        <v>0</v>
      </c>
      <c r="S569" s="203">
        <f t="shared" si="316"/>
        <v>0</v>
      </c>
      <c r="T569" s="203">
        <f t="shared" si="317"/>
        <v>0</v>
      </c>
      <c r="U569" s="203">
        <f t="shared" si="318"/>
        <v>0</v>
      </c>
      <c r="V569" s="175">
        <f>IF(Q569&gt;0,VLOOKUP(Q569,Jahresfaktoren!$A$11:$B$24,2,),0)</f>
        <v>302</v>
      </c>
      <c r="W569" s="175">
        <f>IF(R569&gt;0,VLOOKUP(R569,Jahresfaktoren!$D$11:$E$24,2,),0)</f>
        <v>0</v>
      </c>
      <c r="X569" s="175">
        <f>IF(S569&gt;0,VLOOKUP(S569,Jahresfaktoren!$A$28:$B$29,2,),0)</f>
        <v>0</v>
      </c>
      <c r="Y569" s="175">
        <f>IF(T569&gt;0,VLOOKUP(T569,Jahresfaktoren!$A$28:$B$29,2,),0)</f>
        <v>0</v>
      </c>
      <c r="Z569" s="175">
        <f>IF(U569&gt;0,VLOOKUP(U569,Jahresfaktoren!$A$32:$B$33,2,),)</f>
        <v>0</v>
      </c>
      <c r="AA569" s="177">
        <f t="shared" si="328"/>
        <v>1497.92</v>
      </c>
      <c r="AB569" s="177" t="str">
        <f t="shared" si="329"/>
        <v/>
      </c>
      <c r="AC569" s="177" t="str">
        <f t="shared" si="330"/>
        <v/>
      </c>
      <c r="AD569" s="177" t="str">
        <f t="shared" si="331"/>
        <v/>
      </c>
      <c r="AE569" s="177" t="str">
        <f t="shared" si="332"/>
        <v/>
      </c>
      <c r="AF569" s="178">
        <f>IF(Q569&gt;0,VLOOKUP(H569,Leistungszahlen!$A$11:$C$158,3,),0)</f>
        <v>0</v>
      </c>
      <c r="AG569" s="178">
        <f>IF(R569&gt;0,VLOOKUP(H569,Leistungszahlen!$A$11:$F$158,6,),IF(T569&gt;0,VLOOKUP(H569,Leistungszahlen!$A$11:$F$158,6,),0))</f>
        <v>0</v>
      </c>
      <c r="AH569" s="179" t="e">
        <f t="shared" si="323"/>
        <v>#DIV/0!</v>
      </c>
      <c r="AI569" s="179">
        <f t="shared" si="324"/>
        <v>0</v>
      </c>
      <c r="AJ569" s="179">
        <f t="shared" si="325"/>
        <v>0</v>
      </c>
      <c r="AK569" s="179">
        <f t="shared" si="326"/>
        <v>0</v>
      </c>
      <c r="AL569" s="179">
        <f t="shared" si="327"/>
        <v>0</v>
      </c>
      <c r="AM569" s="180">
        <f>IF(L569=1,Stundensätze!$D$13,IF(L569=2,Stundensätze!$D$17,IF(L569=4,Stundensätze!$D$21,"")))</f>
        <v>0</v>
      </c>
      <c r="AN569" s="180">
        <f>IF(L569=1,Stundensätze!$D$15,IF(L569=2,Stundensätze!$D$19,IF(L569=4,Stundensätze!$D$23,"")))</f>
        <v>0</v>
      </c>
      <c r="AO569" s="180" t="e">
        <f t="shared" si="333"/>
        <v>#DIV/0!</v>
      </c>
      <c r="AP569" s="180">
        <f t="shared" si="334"/>
        <v>0</v>
      </c>
      <c r="AQ569" s="192" t="e">
        <f t="shared" si="335"/>
        <v>#DIV/0!</v>
      </c>
      <c r="AR569" s="192" t="e">
        <f t="shared" si="336"/>
        <v>#DIV/0!</v>
      </c>
      <c r="AS569" s="193" t="e">
        <f t="shared" si="337"/>
        <v>#DIV/0!</v>
      </c>
      <c r="AT569" s="258" t="str">
        <f>IF(K569=0,0,VLOOKUP(K569,Kostenstellen!A:B,2,FALSE))</f>
        <v xml:space="preserve">Rosentrittklinik         </v>
      </c>
      <c r="AU569" s="68" t="str">
        <f t="shared" si="319"/>
        <v>B</v>
      </c>
      <c r="AV569" s="68" t="str">
        <f t="shared" si="320"/>
        <v/>
      </c>
      <c r="AW569" s="68">
        <f>IF(AF569=0,0,VLOOKUP($H569,Leistungszahlen!$A$11:$H$158,4,FALSE))</f>
        <v>0</v>
      </c>
      <c r="AX569" s="68">
        <f>IF(AF569=0,0,VLOOKUP($H569,Leistungszahlen!$A$11:$H$158,5,FALSE))</f>
        <v>0</v>
      </c>
      <c r="AY569" s="68">
        <f>IF(AG569=0,0,VLOOKUP($H569,Leistungszahlen!$A$11:$H$158,6,FALSE))</f>
        <v>0</v>
      </c>
      <c r="AZ569" s="68">
        <f t="shared" si="321"/>
        <v>0</v>
      </c>
      <c r="BA569" s="68">
        <f t="shared" si="322"/>
        <v>0</v>
      </c>
      <c r="BC569" s="68">
        <f t="shared" si="338"/>
        <v>0</v>
      </c>
      <c r="BD569" s="285"/>
    </row>
    <row r="570" spans="1:56" s="68" customFormat="1" ht="22.5">
      <c r="A570" s="200"/>
      <c r="B570" s="200"/>
      <c r="C570" s="200" t="s">
        <v>354</v>
      </c>
      <c r="D570" s="200" t="s">
        <v>204</v>
      </c>
      <c r="E570" s="200" t="s">
        <v>371</v>
      </c>
      <c r="F570" s="200" t="s">
        <v>1167</v>
      </c>
      <c r="G570" s="200" t="s">
        <v>163</v>
      </c>
      <c r="H570" s="201" t="s">
        <v>288</v>
      </c>
      <c r="I570" s="202">
        <v>20.100000000000001</v>
      </c>
      <c r="J570" s="200" t="s">
        <v>560</v>
      </c>
      <c r="K570" s="176">
        <v>3</v>
      </c>
      <c r="L570" s="176">
        <v>1</v>
      </c>
      <c r="M570" s="176"/>
      <c r="N570" s="286">
        <v>3</v>
      </c>
      <c r="O570" s="286">
        <v>3</v>
      </c>
      <c r="P570" s="176"/>
      <c r="Q570" s="203">
        <f t="shared" si="314"/>
        <v>3</v>
      </c>
      <c r="R570" s="203">
        <f t="shared" si="315"/>
        <v>3</v>
      </c>
      <c r="S570" s="203">
        <f t="shared" si="316"/>
        <v>0</v>
      </c>
      <c r="T570" s="203">
        <f t="shared" si="317"/>
        <v>0</v>
      </c>
      <c r="U570" s="203">
        <f t="shared" si="318"/>
        <v>0</v>
      </c>
      <c r="V570" s="175">
        <f>IF(Q570&gt;0,VLOOKUP(Q570,Jahresfaktoren!$A$11:$B$24,2,),0)</f>
        <v>152</v>
      </c>
      <c r="W570" s="175">
        <f>IF(R570&gt;0,VLOOKUP(R570,Jahresfaktoren!$D$11:$E$24,2,),0)</f>
        <v>150</v>
      </c>
      <c r="X570" s="175">
        <f>IF(S570&gt;0,VLOOKUP(S570,Jahresfaktoren!$A$28:$B$29,2,),0)</f>
        <v>0</v>
      </c>
      <c r="Y570" s="175">
        <f>IF(T570&gt;0,VLOOKUP(T570,Jahresfaktoren!$A$28:$B$29,2,),0)</f>
        <v>0</v>
      </c>
      <c r="Z570" s="175">
        <f>IF(U570&gt;0,VLOOKUP(U570,Jahresfaktoren!$A$32:$B$33,2,),)</f>
        <v>0</v>
      </c>
      <c r="AA570" s="177">
        <f t="shared" si="328"/>
        <v>3055.2000000000003</v>
      </c>
      <c r="AB570" s="177">
        <f t="shared" si="329"/>
        <v>3015</v>
      </c>
      <c r="AC570" s="177" t="str">
        <f t="shared" si="330"/>
        <v/>
      </c>
      <c r="AD570" s="177" t="str">
        <f t="shared" si="331"/>
        <v/>
      </c>
      <c r="AE570" s="177" t="str">
        <f t="shared" si="332"/>
        <v/>
      </c>
      <c r="AF570" s="178">
        <f>IF(Q570&gt;0,VLOOKUP(H570,Leistungszahlen!$A$11:$C$158,3,),0)</f>
        <v>0</v>
      </c>
      <c r="AG570" s="178">
        <f>IF(R570&gt;0,VLOOKUP(H570,Leistungszahlen!$A$11:$F$158,6,),IF(T570&gt;0,VLOOKUP(H570,Leistungszahlen!$A$11:$F$158,6,),0))</f>
        <v>0</v>
      </c>
      <c r="AH570" s="179" t="e">
        <f t="shared" si="323"/>
        <v>#DIV/0!</v>
      </c>
      <c r="AI570" s="179" t="e">
        <f t="shared" si="324"/>
        <v>#DIV/0!</v>
      </c>
      <c r="AJ570" s="179">
        <f t="shared" si="325"/>
        <v>0</v>
      </c>
      <c r="AK570" s="179">
        <f t="shared" si="326"/>
        <v>0</v>
      </c>
      <c r="AL570" s="179">
        <f t="shared" si="327"/>
        <v>0</v>
      </c>
      <c r="AM570" s="180">
        <f>IF(L570=1,Stundensätze!$D$13,IF(L570=2,Stundensätze!$D$17,IF(L570=4,Stundensätze!$D$21,"")))</f>
        <v>0</v>
      </c>
      <c r="AN570" s="180">
        <f>IF(L570=1,Stundensätze!$D$15,IF(L570=2,Stundensätze!$D$19,IF(L570=4,Stundensätze!$D$23,"")))</f>
        <v>0</v>
      </c>
      <c r="AO570" s="180" t="e">
        <f t="shared" si="333"/>
        <v>#DIV/0!</v>
      </c>
      <c r="AP570" s="180">
        <f t="shared" si="334"/>
        <v>0</v>
      </c>
      <c r="AQ570" s="192" t="e">
        <f t="shared" si="335"/>
        <v>#DIV/0!</v>
      </c>
      <c r="AR570" s="192" t="e">
        <f t="shared" si="336"/>
        <v>#DIV/0!</v>
      </c>
      <c r="AS570" s="193" t="e">
        <f t="shared" si="337"/>
        <v>#DIV/0!</v>
      </c>
      <c r="AT570" s="258" t="str">
        <f>IF(K570=0,0,VLOOKUP(K570,Kostenstellen!A:B,2,FALSE))</f>
        <v xml:space="preserve">Rosentrittklinik         </v>
      </c>
      <c r="AU570" s="68" t="str">
        <f t="shared" si="319"/>
        <v>A2</v>
      </c>
      <c r="AV570" s="68" t="str">
        <f t="shared" si="320"/>
        <v>A2</v>
      </c>
      <c r="AW570" s="68">
        <f>IF(AF570=0,0,VLOOKUP($H570,Leistungszahlen!$A$11:$H$158,4,FALSE))</f>
        <v>0</v>
      </c>
      <c r="AX570" s="68">
        <f>IF(AF570=0,0,VLOOKUP($H570,Leistungszahlen!$A$11:$H$158,5,FALSE))</f>
        <v>0</v>
      </c>
      <c r="AY570" s="68">
        <f>IF(AG570=0,0,VLOOKUP($H570,Leistungszahlen!$A$11:$H$158,6,FALSE))</f>
        <v>0</v>
      </c>
      <c r="AZ570" s="68">
        <f t="shared" si="321"/>
        <v>0</v>
      </c>
      <c r="BA570" s="68">
        <f t="shared" si="322"/>
        <v>0</v>
      </c>
      <c r="BC570" s="68">
        <f t="shared" si="338"/>
        <v>0</v>
      </c>
      <c r="BD570" s="285"/>
    </row>
    <row r="571" spans="1:56" s="68" customFormat="1" ht="22.5">
      <c r="A571" s="200"/>
      <c r="B571" s="200"/>
      <c r="C571" s="200" t="s">
        <v>354</v>
      </c>
      <c r="D571" s="200" t="s">
        <v>204</v>
      </c>
      <c r="E571" s="200" t="s">
        <v>371</v>
      </c>
      <c r="F571" s="200" t="s">
        <v>1167</v>
      </c>
      <c r="G571" s="200" t="s">
        <v>242</v>
      </c>
      <c r="H571" s="201" t="s">
        <v>215</v>
      </c>
      <c r="I571" s="202">
        <v>4</v>
      </c>
      <c r="J571" s="200" t="s">
        <v>778</v>
      </c>
      <c r="K571" s="176">
        <v>3</v>
      </c>
      <c r="L571" s="176">
        <v>1</v>
      </c>
      <c r="M571" s="176"/>
      <c r="N571" s="286">
        <v>6</v>
      </c>
      <c r="O571" s="286"/>
      <c r="P571" s="176"/>
      <c r="Q571" s="203">
        <f t="shared" si="314"/>
        <v>6</v>
      </c>
      <c r="R571" s="203">
        <f t="shared" si="315"/>
        <v>0</v>
      </c>
      <c r="S571" s="203">
        <f t="shared" si="316"/>
        <v>0</v>
      </c>
      <c r="T571" s="203">
        <f t="shared" si="317"/>
        <v>0</v>
      </c>
      <c r="U571" s="203">
        <f t="shared" si="318"/>
        <v>0</v>
      </c>
      <c r="V571" s="175">
        <f>IF(Q571&gt;0,VLOOKUP(Q571,Jahresfaktoren!$A$11:$B$24,2,),0)</f>
        <v>302</v>
      </c>
      <c r="W571" s="175">
        <f>IF(R571&gt;0,VLOOKUP(R571,Jahresfaktoren!$D$11:$E$24,2,),0)</f>
        <v>0</v>
      </c>
      <c r="X571" s="175">
        <f>IF(S571&gt;0,VLOOKUP(S571,Jahresfaktoren!$A$28:$B$29,2,),0)</f>
        <v>0</v>
      </c>
      <c r="Y571" s="175">
        <f>IF(T571&gt;0,VLOOKUP(T571,Jahresfaktoren!$A$28:$B$29,2,),0)</f>
        <v>0</v>
      </c>
      <c r="Z571" s="175">
        <f>IF(U571&gt;0,VLOOKUP(U571,Jahresfaktoren!$A$32:$B$33,2,),)</f>
        <v>0</v>
      </c>
      <c r="AA571" s="177">
        <f t="shared" si="328"/>
        <v>1208</v>
      </c>
      <c r="AB571" s="177" t="str">
        <f t="shared" si="329"/>
        <v/>
      </c>
      <c r="AC571" s="177" t="str">
        <f t="shared" si="330"/>
        <v/>
      </c>
      <c r="AD571" s="177" t="str">
        <f t="shared" si="331"/>
        <v/>
      </c>
      <c r="AE571" s="177" t="str">
        <f t="shared" si="332"/>
        <v/>
      </c>
      <c r="AF571" s="178">
        <f>IF(Q571&gt;0,VLOOKUP(H571,Leistungszahlen!$A$11:$C$158,3,),0)</f>
        <v>0</v>
      </c>
      <c r="AG571" s="178">
        <f>IF(R571&gt;0,VLOOKUP(H571,Leistungszahlen!$A$11:$F$158,6,),IF(T571&gt;0,VLOOKUP(H571,Leistungszahlen!$A$11:$F$158,6,),0))</f>
        <v>0</v>
      </c>
      <c r="AH571" s="179" t="e">
        <f t="shared" si="323"/>
        <v>#DIV/0!</v>
      </c>
      <c r="AI571" s="179">
        <f t="shared" si="324"/>
        <v>0</v>
      </c>
      <c r="AJ571" s="179">
        <f t="shared" si="325"/>
        <v>0</v>
      </c>
      <c r="AK571" s="179">
        <f t="shared" si="326"/>
        <v>0</v>
      </c>
      <c r="AL571" s="179">
        <f t="shared" si="327"/>
        <v>0</v>
      </c>
      <c r="AM571" s="180">
        <f>IF(L571=1,Stundensätze!$D$13,IF(L571=2,Stundensätze!$D$17,IF(L571=4,Stundensätze!$D$21,"")))</f>
        <v>0</v>
      </c>
      <c r="AN571" s="180">
        <f>IF(L571=1,Stundensätze!$D$15,IF(L571=2,Stundensätze!$D$19,IF(L571=4,Stundensätze!$D$23,"")))</f>
        <v>0</v>
      </c>
      <c r="AO571" s="180" t="e">
        <f t="shared" si="333"/>
        <v>#DIV/0!</v>
      </c>
      <c r="AP571" s="180">
        <f t="shared" si="334"/>
        <v>0</v>
      </c>
      <c r="AQ571" s="192" t="e">
        <f t="shared" si="335"/>
        <v>#DIV/0!</v>
      </c>
      <c r="AR571" s="192" t="e">
        <f t="shared" si="336"/>
        <v>#DIV/0!</v>
      </c>
      <c r="AS571" s="193" t="e">
        <f t="shared" si="337"/>
        <v>#DIV/0!</v>
      </c>
      <c r="AT571" s="258" t="str">
        <f>IF(K571=0,0,VLOOKUP(K571,Kostenstellen!A:B,2,FALSE))</f>
        <v xml:space="preserve">Rosentrittklinik         </v>
      </c>
      <c r="AU571" s="68" t="str">
        <f t="shared" si="319"/>
        <v>R</v>
      </c>
      <c r="AV571" s="68" t="str">
        <f t="shared" si="320"/>
        <v/>
      </c>
      <c r="AW571" s="68">
        <f>IF(AF571=0,0,VLOOKUP($H571,Leistungszahlen!$A$11:$H$158,4,FALSE))</f>
        <v>0</v>
      </c>
      <c r="AX571" s="68">
        <f>IF(AF571=0,0,VLOOKUP($H571,Leistungszahlen!$A$11:$H$158,5,FALSE))</f>
        <v>0</v>
      </c>
      <c r="AY571" s="68">
        <f>IF(AG571=0,0,VLOOKUP($H571,Leistungszahlen!$A$11:$H$158,6,FALSE))</f>
        <v>0</v>
      </c>
      <c r="AZ571" s="68">
        <f t="shared" si="321"/>
        <v>0</v>
      </c>
      <c r="BA571" s="68">
        <f t="shared" si="322"/>
        <v>0</v>
      </c>
      <c r="BC571" s="68">
        <f t="shared" si="338"/>
        <v>0</v>
      </c>
      <c r="BD571" s="285"/>
    </row>
    <row r="572" spans="1:56" s="68" customFormat="1" ht="22.5">
      <c r="A572" s="200"/>
      <c r="B572" s="200"/>
      <c r="C572" s="200" t="s">
        <v>354</v>
      </c>
      <c r="D572" s="200" t="s">
        <v>204</v>
      </c>
      <c r="E572" s="200" t="s">
        <v>371</v>
      </c>
      <c r="F572" s="200"/>
      <c r="G572" s="200" t="s">
        <v>374</v>
      </c>
      <c r="H572" s="201" t="s">
        <v>205</v>
      </c>
      <c r="I572" s="202">
        <v>50</v>
      </c>
      <c r="J572" s="200" t="s">
        <v>560</v>
      </c>
      <c r="K572" s="176">
        <v>3</v>
      </c>
      <c r="L572" s="176">
        <v>1</v>
      </c>
      <c r="M572" s="176">
        <v>0</v>
      </c>
      <c r="N572" s="286">
        <v>3</v>
      </c>
      <c r="O572" s="286">
        <v>3</v>
      </c>
      <c r="P572" s="176"/>
      <c r="Q572" s="203">
        <f t="shared" si="314"/>
        <v>3</v>
      </c>
      <c r="R572" s="203">
        <f t="shared" si="315"/>
        <v>3</v>
      </c>
      <c r="S572" s="203">
        <f t="shared" si="316"/>
        <v>0</v>
      </c>
      <c r="T572" s="203">
        <f t="shared" si="317"/>
        <v>0</v>
      </c>
      <c r="U572" s="203">
        <f t="shared" si="318"/>
        <v>0</v>
      </c>
      <c r="V572" s="175">
        <f>IF(Q572&gt;0,VLOOKUP(Q572,Jahresfaktoren!$A$11:$B$24,2,),0)</f>
        <v>152</v>
      </c>
      <c r="W572" s="175">
        <f>IF(R572&gt;0,VLOOKUP(R572,Jahresfaktoren!$D$11:$E$24,2,),0)</f>
        <v>150</v>
      </c>
      <c r="X572" s="175">
        <f>IF(S572&gt;0,VLOOKUP(S572,Jahresfaktoren!$A$28:$B$29,2,),0)</f>
        <v>0</v>
      </c>
      <c r="Y572" s="175">
        <f>IF(T572&gt;0,VLOOKUP(T572,Jahresfaktoren!$A$28:$B$29,2,),0)</f>
        <v>0</v>
      </c>
      <c r="Z572" s="175">
        <f>IF(U572&gt;0,VLOOKUP(U572,Jahresfaktoren!$A$32:$B$33,2,),)</f>
        <v>0</v>
      </c>
      <c r="AA572" s="177">
        <f t="shared" si="328"/>
        <v>7600</v>
      </c>
      <c r="AB572" s="177">
        <f t="shared" si="329"/>
        <v>7500</v>
      </c>
      <c r="AC572" s="177" t="str">
        <f t="shared" si="330"/>
        <v/>
      </c>
      <c r="AD572" s="177" t="str">
        <f t="shared" si="331"/>
        <v/>
      </c>
      <c r="AE572" s="177" t="str">
        <f t="shared" si="332"/>
        <v/>
      </c>
      <c r="AF572" s="178">
        <f>IF(Q572&gt;0,VLOOKUP(H572,Leistungszahlen!$A$11:$C$158,3,),0)</f>
        <v>0</v>
      </c>
      <c r="AG572" s="178">
        <f>IF(R572&gt;0,VLOOKUP(H572,Leistungszahlen!$A$11:$F$158,6,),IF(T572&gt;0,VLOOKUP(H572,Leistungszahlen!$A$11:$F$158,6,),0))</f>
        <v>0</v>
      </c>
      <c r="AH572" s="179" t="e">
        <f t="shared" si="323"/>
        <v>#DIV/0!</v>
      </c>
      <c r="AI572" s="179" t="e">
        <f t="shared" si="324"/>
        <v>#DIV/0!</v>
      </c>
      <c r="AJ572" s="179">
        <f t="shared" si="325"/>
        <v>0</v>
      </c>
      <c r="AK572" s="179">
        <f t="shared" si="326"/>
        <v>0</v>
      </c>
      <c r="AL572" s="179">
        <f t="shared" si="327"/>
        <v>0</v>
      </c>
      <c r="AM572" s="180">
        <f>IF(L572=1,Stundensätze!$D$13,IF(L572=2,Stundensätze!$D$17,IF(L572=4,Stundensätze!$D$21,"")))</f>
        <v>0</v>
      </c>
      <c r="AN572" s="180">
        <f>IF(L572=1,Stundensätze!$D$15,IF(L572=2,Stundensätze!$D$19,IF(L572=4,Stundensätze!$D$23,"")))</f>
        <v>0</v>
      </c>
      <c r="AO572" s="180" t="e">
        <f t="shared" si="333"/>
        <v>#DIV/0!</v>
      </c>
      <c r="AP572" s="180">
        <f t="shared" si="334"/>
        <v>0</v>
      </c>
      <c r="AQ572" s="192" t="e">
        <f t="shared" si="335"/>
        <v>#DIV/0!</v>
      </c>
      <c r="AR572" s="192" t="e">
        <f t="shared" si="336"/>
        <v>#DIV/0!</v>
      </c>
      <c r="AS572" s="193" t="e">
        <f t="shared" si="337"/>
        <v>#DIV/0!</v>
      </c>
      <c r="AT572" s="258" t="str">
        <f>IF(K572=0,0,VLOOKUP(K572,Kostenstellen!A:B,2,FALSE))</f>
        <v xml:space="preserve">Rosentrittklinik         </v>
      </c>
      <c r="AU572" s="68" t="str">
        <f t="shared" si="319"/>
        <v>G</v>
      </c>
      <c r="AV572" s="68" t="str">
        <f t="shared" si="320"/>
        <v>G</v>
      </c>
      <c r="AW572" s="68">
        <f>IF(AF572=0,0,VLOOKUP($H572,Leistungszahlen!$A$11:$H$158,4,FALSE))</f>
        <v>0</v>
      </c>
      <c r="AX572" s="68">
        <f>IF(AF572=0,0,VLOOKUP($H572,Leistungszahlen!$A$11:$H$158,5,FALSE))</f>
        <v>0</v>
      </c>
      <c r="AY572" s="68">
        <f>IF(AG572=0,0,VLOOKUP($H572,Leistungszahlen!$A$11:$H$158,6,FALSE))</f>
        <v>0</v>
      </c>
      <c r="AZ572" s="68">
        <f t="shared" si="321"/>
        <v>0</v>
      </c>
      <c r="BA572" s="68">
        <f t="shared" si="322"/>
        <v>0</v>
      </c>
      <c r="BC572" s="68">
        <f t="shared" si="338"/>
        <v>0</v>
      </c>
      <c r="BD572" s="285"/>
    </row>
    <row r="573" spans="1:56" s="68" customFormat="1" ht="22.5">
      <c r="A573" s="200"/>
      <c r="B573" s="200"/>
      <c r="C573" s="200" t="s">
        <v>354</v>
      </c>
      <c r="D573" s="200" t="s">
        <v>204</v>
      </c>
      <c r="E573" s="200" t="s">
        <v>371</v>
      </c>
      <c r="F573" s="200"/>
      <c r="G573" s="200" t="s">
        <v>193</v>
      </c>
      <c r="H573" s="201" t="s">
        <v>206</v>
      </c>
      <c r="I573" s="202">
        <v>1.98</v>
      </c>
      <c r="J573" s="200" t="s">
        <v>778</v>
      </c>
      <c r="K573" s="176">
        <v>3</v>
      </c>
      <c r="L573" s="176">
        <v>1</v>
      </c>
      <c r="M573" s="176" t="s">
        <v>119</v>
      </c>
      <c r="N573" s="286">
        <v>1</v>
      </c>
      <c r="O573" s="286">
        <v>0</v>
      </c>
      <c r="P573" s="176"/>
      <c r="Q573" s="203">
        <f t="shared" si="314"/>
        <v>0</v>
      </c>
      <c r="R573" s="203">
        <f t="shared" si="315"/>
        <v>0</v>
      </c>
      <c r="S573" s="203">
        <f t="shared" si="316"/>
        <v>0</v>
      </c>
      <c r="T573" s="203">
        <f t="shared" si="317"/>
        <v>0</v>
      </c>
      <c r="U573" s="203">
        <f t="shared" si="318"/>
        <v>0</v>
      </c>
      <c r="V573" s="175">
        <f>IF(Q573&gt;0,VLOOKUP(Q573,Jahresfaktoren!$A$11:$B$24,2,),0)</f>
        <v>0</v>
      </c>
      <c r="W573" s="175">
        <f>IF(R573&gt;0,VLOOKUP(R573,Jahresfaktoren!$D$11:$E$24,2,),0)</f>
        <v>0</v>
      </c>
      <c r="X573" s="175">
        <f>IF(S573&gt;0,VLOOKUP(S573,Jahresfaktoren!$A$28:$B$29,2,),0)</f>
        <v>0</v>
      </c>
      <c r="Y573" s="175">
        <f>IF(T573&gt;0,VLOOKUP(T573,Jahresfaktoren!$A$28:$B$29,2,),0)</f>
        <v>0</v>
      </c>
      <c r="Z573" s="175">
        <f>IF(U573&gt;0,VLOOKUP(U573,Jahresfaktoren!$A$32:$B$33,2,),)</f>
        <v>0</v>
      </c>
      <c r="AA573" s="177" t="str">
        <f t="shared" si="328"/>
        <v/>
      </c>
      <c r="AB573" s="177" t="str">
        <f t="shared" si="329"/>
        <v/>
      </c>
      <c r="AC573" s="177" t="str">
        <f t="shared" si="330"/>
        <v/>
      </c>
      <c r="AD573" s="177" t="str">
        <f t="shared" si="331"/>
        <v/>
      </c>
      <c r="AE573" s="177" t="str">
        <f t="shared" si="332"/>
        <v/>
      </c>
      <c r="AF573" s="178">
        <f>IF(Q573&gt;0,VLOOKUP(H573,Leistungszahlen!$A$11:$C$158,3,),0)</f>
        <v>0</v>
      </c>
      <c r="AG573" s="178">
        <f>IF(R573&gt;0,VLOOKUP(H573,Leistungszahlen!$A$11:$F$158,6,),IF(T573&gt;0,VLOOKUP(H573,Leistungszahlen!$A$11:$F$158,6,),0))</f>
        <v>0</v>
      </c>
      <c r="AH573" s="179">
        <f t="shared" si="323"/>
        <v>0</v>
      </c>
      <c r="AI573" s="179">
        <f t="shared" si="324"/>
        <v>0</v>
      </c>
      <c r="AJ573" s="179">
        <f t="shared" si="325"/>
        <v>0</v>
      </c>
      <c r="AK573" s="179">
        <f t="shared" si="326"/>
        <v>0</v>
      </c>
      <c r="AL573" s="179">
        <f t="shared" si="327"/>
        <v>0</v>
      </c>
      <c r="AM573" s="180">
        <f>IF(L573=1,Stundensätze!$D$13,IF(L573=2,Stundensätze!$D$17,IF(L573=4,Stundensätze!$D$21,"")))</f>
        <v>0</v>
      </c>
      <c r="AN573" s="180">
        <f>IF(L573=1,Stundensätze!$D$15,IF(L573=2,Stundensätze!$D$19,IF(L573=4,Stundensätze!$D$23,"")))</f>
        <v>0</v>
      </c>
      <c r="AO573" s="180">
        <f t="shared" si="333"/>
        <v>0</v>
      </c>
      <c r="AP573" s="180">
        <f t="shared" si="334"/>
        <v>0</v>
      </c>
      <c r="AQ573" s="192">
        <f t="shared" si="335"/>
        <v>0</v>
      </c>
      <c r="AR573" s="192">
        <f t="shared" si="336"/>
        <v>0</v>
      </c>
      <c r="AS573" s="193">
        <f t="shared" si="337"/>
        <v>0</v>
      </c>
      <c r="AT573" s="258" t="str">
        <f>IF(K573=0,0,VLOOKUP(K573,Kostenstellen!A:B,2,FALSE))</f>
        <v xml:space="preserve">Rosentrittklinik         </v>
      </c>
      <c r="AU573" s="68" t="str">
        <f t="shared" si="319"/>
        <v/>
      </c>
      <c r="AV573" s="68" t="str">
        <f t="shared" si="320"/>
        <v/>
      </c>
      <c r="AW573" s="68">
        <f>IF(AF573=0,0,VLOOKUP($H573,Leistungszahlen!$A$11:$H$158,4,FALSE))</f>
        <v>0</v>
      </c>
      <c r="AX573" s="68">
        <f>IF(AF573=0,0,VLOOKUP($H573,Leistungszahlen!$A$11:$H$158,5,FALSE))</f>
        <v>0</v>
      </c>
      <c r="AY573" s="68">
        <f>IF(AG573=0,0,VLOOKUP($H573,Leistungszahlen!$A$11:$H$158,6,FALSE))</f>
        <v>0</v>
      </c>
      <c r="AZ573" s="68">
        <f t="shared" si="321"/>
        <v>0</v>
      </c>
      <c r="BA573" s="68">
        <f t="shared" si="322"/>
        <v>0</v>
      </c>
      <c r="BC573" s="68">
        <f t="shared" si="338"/>
        <v>0</v>
      </c>
      <c r="BD573" s="285"/>
    </row>
    <row r="574" spans="1:56" s="68" customFormat="1" ht="22.5">
      <c r="A574" s="200"/>
      <c r="B574" s="200"/>
      <c r="C574" s="200" t="s">
        <v>354</v>
      </c>
      <c r="D574" s="200" t="s">
        <v>204</v>
      </c>
      <c r="E574" s="200" t="s">
        <v>371</v>
      </c>
      <c r="F574" s="200"/>
      <c r="G574" s="200" t="s">
        <v>232</v>
      </c>
      <c r="H574" s="201" t="s">
        <v>206</v>
      </c>
      <c r="I574" s="202">
        <v>1.98</v>
      </c>
      <c r="J574" s="200" t="s">
        <v>560</v>
      </c>
      <c r="K574" s="176">
        <v>3</v>
      </c>
      <c r="L574" s="176">
        <v>1</v>
      </c>
      <c r="M574" s="176" t="s">
        <v>119</v>
      </c>
      <c r="N574" s="286">
        <v>1</v>
      </c>
      <c r="O574" s="286">
        <v>0</v>
      </c>
      <c r="P574" s="176"/>
      <c r="Q574" s="203">
        <f t="shared" si="314"/>
        <v>0</v>
      </c>
      <c r="R574" s="203">
        <f t="shared" si="315"/>
        <v>0</v>
      </c>
      <c r="S574" s="203">
        <f t="shared" si="316"/>
        <v>0</v>
      </c>
      <c r="T574" s="203">
        <f t="shared" si="317"/>
        <v>0</v>
      </c>
      <c r="U574" s="203">
        <f t="shared" si="318"/>
        <v>0</v>
      </c>
      <c r="V574" s="175">
        <f>IF(Q574&gt;0,VLOOKUP(Q574,Jahresfaktoren!$A$11:$B$24,2,),0)</f>
        <v>0</v>
      </c>
      <c r="W574" s="175">
        <f>IF(R574&gt;0,VLOOKUP(R574,Jahresfaktoren!$D$11:$E$24,2,),0)</f>
        <v>0</v>
      </c>
      <c r="X574" s="175">
        <f>IF(S574&gt;0,VLOOKUP(S574,Jahresfaktoren!$A$28:$B$29,2,),0)</f>
        <v>0</v>
      </c>
      <c r="Y574" s="175">
        <f>IF(T574&gt;0,VLOOKUP(T574,Jahresfaktoren!$A$28:$B$29,2,),0)</f>
        <v>0</v>
      </c>
      <c r="Z574" s="175">
        <f>IF(U574&gt;0,VLOOKUP(U574,Jahresfaktoren!$A$32:$B$33,2,),)</f>
        <v>0</v>
      </c>
      <c r="AA574" s="177" t="str">
        <f t="shared" si="328"/>
        <v/>
      </c>
      <c r="AB574" s="177" t="str">
        <f t="shared" si="329"/>
        <v/>
      </c>
      <c r="AC574" s="177" t="str">
        <f t="shared" si="330"/>
        <v/>
      </c>
      <c r="AD574" s="177" t="str">
        <f t="shared" si="331"/>
        <v/>
      </c>
      <c r="AE574" s="177" t="str">
        <f t="shared" si="332"/>
        <v/>
      </c>
      <c r="AF574" s="178">
        <f>IF(Q574&gt;0,VLOOKUP(H574,Leistungszahlen!$A$11:$C$158,3,),0)</f>
        <v>0</v>
      </c>
      <c r="AG574" s="178">
        <f>IF(R574&gt;0,VLOOKUP(H574,Leistungszahlen!$A$11:$F$158,6,),IF(T574&gt;0,VLOOKUP(H574,Leistungszahlen!$A$11:$F$158,6,),0))</f>
        <v>0</v>
      </c>
      <c r="AH574" s="179">
        <f t="shared" si="323"/>
        <v>0</v>
      </c>
      <c r="AI574" s="179">
        <f t="shared" si="324"/>
        <v>0</v>
      </c>
      <c r="AJ574" s="179">
        <f t="shared" si="325"/>
        <v>0</v>
      </c>
      <c r="AK574" s="179">
        <f t="shared" si="326"/>
        <v>0</v>
      </c>
      <c r="AL574" s="179">
        <f t="shared" si="327"/>
        <v>0</v>
      </c>
      <c r="AM574" s="180">
        <f>IF(L574=1,Stundensätze!$D$13,IF(L574=2,Stundensätze!$D$17,IF(L574=4,Stundensätze!$D$21,"")))</f>
        <v>0</v>
      </c>
      <c r="AN574" s="180">
        <f>IF(L574=1,Stundensätze!$D$15,IF(L574=2,Stundensätze!$D$19,IF(L574=4,Stundensätze!$D$23,"")))</f>
        <v>0</v>
      </c>
      <c r="AO574" s="180">
        <f t="shared" si="333"/>
        <v>0</v>
      </c>
      <c r="AP574" s="180">
        <f t="shared" si="334"/>
        <v>0</v>
      </c>
      <c r="AQ574" s="192">
        <f t="shared" si="335"/>
        <v>0</v>
      </c>
      <c r="AR574" s="192">
        <f t="shared" si="336"/>
        <v>0</v>
      </c>
      <c r="AS574" s="193">
        <f t="shared" si="337"/>
        <v>0</v>
      </c>
      <c r="AT574" s="258" t="str">
        <f>IF(K574=0,0,VLOOKUP(K574,Kostenstellen!A:B,2,FALSE))</f>
        <v xml:space="preserve">Rosentrittklinik         </v>
      </c>
      <c r="AU574" s="68" t="str">
        <f t="shared" si="319"/>
        <v/>
      </c>
      <c r="AV574" s="68" t="str">
        <f t="shared" si="320"/>
        <v/>
      </c>
      <c r="AW574" s="68">
        <f>IF(AF574=0,0,VLOOKUP($H574,Leistungszahlen!$A$11:$H$158,4,FALSE))</f>
        <v>0</v>
      </c>
      <c r="AX574" s="68">
        <f>IF(AF574=0,0,VLOOKUP($H574,Leistungszahlen!$A$11:$H$158,5,FALSE))</f>
        <v>0</v>
      </c>
      <c r="AY574" s="68">
        <f>IF(AG574=0,0,VLOOKUP($H574,Leistungszahlen!$A$11:$H$158,6,FALSE))</f>
        <v>0</v>
      </c>
      <c r="AZ574" s="68">
        <f t="shared" si="321"/>
        <v>0</v>
      </c>
      <c r="BA574" s="68">
        <f t="shared" si="322"/>
        <v>0</v>
      </c>
      <c r="BC574" s="68">
        <f t="shared" si="338"/>
        <v>0</v>
      </c>
      <c r="BD574" s="285"/>
    </row>
    <row r="575" spans="1:56" s="68" customFormat="1" ht="22.5">
      <c r="A575" s="200"/>
      <c r="B575" s="200"/>
      <c r="C575" s="200" t="s">
        <v>354</v>
      </c>
      <c r="D575" s="200" t="s">
        <v>204</v>
      </c>
      <c r="E575" s="200" t="s">
        <v>371</v>
      </c>
      <c r="F575" s="200"/>
      <c r="G575" s="200" t="s">
        <v>378</v>
      </c>
      <c r="H575" s="201" t="s">
        <v>221</v>
      </c>
      <c r="I575" s="202">
        <v>5.3</v>
      </c>
      <c r="J575" s="200" t="s">
        <v>560</v>
      </c>
      <c r="K575" s="176">
        <v>3</v>
      </c>
      <c r="L575" s="176">
        <v>1</v>
      </c>
      <c r="M575" s="176">
        <v>0</v>
      </c>
      <c r="N575" s="286">
        <v>1</v>
      </c>
      <c r="O575" s="286"/>
      <c r="P575" s="176"/>
      <c r="Q575" s="203">
        <f t="shared" si="314"/>
        <v>1</v>
      </c>
      <c r="R575" s="203">
        <f t="shared" si="315"/>
        <v>0</v>
      </c>
      <c r="S575" s="203">
        <f t="shared" si="316"/>
        <v>0</v>
      </c>
      <c r="T575" s="203">
        <f t="shared" si="317"/>
        <v>0</v>
      </c>
      <c r="U575" s="203">
        <f t="shared" si="318"/>
        <v>0</v>
      </c>
      <c r="V575" s="175">
        <f>IF(Q575&gt;0,VLOOKUP(Q575,Jahresfaktoren!$A$11:$B$24,2,),0)</f>
        <v>52</v>
      </c>
      <c r="W575" s="175">
        <f>IF(R575&gt;0,VLOOKUP(R575,Jahresfaktoren!$D$11:$E$24,2,),0)</f>
        <v>0</v>
      </c>
      <c r="X575" s="175">
        <f>IF(S575&gt;0,VLOOKUP(S575,Jahresfaktoren!$A$28:$B$29,2,),0)</f>
        <v>0</v>
      </c>
      <c r="Y575" s="175">
        <f>IF(T575&gt;0,VLOOKUP(T575,Jahresfaktoren!$A$28:$B$29,2,),0)</f>
        <v>0</v>
      </c>
      <c r="Z575" s="175">
        <f>IF(U575&gt;0,VLOOKUP(U575,Jahresfaktoren!$A$32:$B$33,2,),)</f>
        <v>0</v>
      </c>
      <c r="AA575" s="177">
        <f t="shared" si="328"/>
        <v>275.59999999999997</v>
      </c>
      <c r="AB575" s="177" t="str">
        <f t="shared" si="329"/>
        <v/>
      </c>
      <c r="AC575" s="177" t="str">
        <f t="shared" si="330"/>
        <v/>
      </c>
      <c r="AD575" s="177" t="str">
        <f t="shared" si="331"/>
        <v/>
      </c>
      <c r="AE575" s="177" t="str">
        <f t="shared" si="332"/>
        <v/>
      </c>
      <c r="AF575" s="178">
        <f>IF(Q575&gt;0,VLOOKUP(H575,Leistungszahlen!$A$11:$C$158,3,),0)</f>
        <v>0</v>
      </c>
      <c r="AG575" s="178">
        <f>IF(R575&gt;0,VLOOKUP(H575,Leistungszahlen!$A$11:$F$158,6,),IF(T575&gt;0,VLOOKUP(H575,Leistungszahlen!$A$11:$F$158,6,),0))</f>
        <v>0</v>
      </c>
      <c r="AH575" s="179" t="e">
        <f t="shared" si="323"/>
        <v>#DIV/0!</v>
      </c>
      <c r="AI575" s="179">
        <f t="shared" si="324"/>
        <v>0</v>
      </c>
      <c r="AJ575" s="179">
        <f t="shared" si="325"/>
        <v>0</v>
      </c>
      <c r="AK575" s="179">
        <f t="shared" si="326"/>
        <v>0</v>
      </c>
      <c r="AL575" s="179">
        <f t="shared" si="327"/>
        <v>0</v>
      </c>
      <c r="AM575" s="180">
        <f>IF(L575=1,Stundensätze!$D$13,IF(L575=2,Stundensätze!$D$17,IF(L575=4,Stundensätze!$D$21,"")))</f>
        <v>0</v>
      </c>
      <c r="AN575" s="180">
        <f>IF(L575=1,Stundensätze!$D$15,IF(L575=2,Stundensätze!$D$19,IF(L575=4,Stundensätze!$D$23,"")))</f>
        <v>0</v>
      </c>
      <c r="AO575" s="180" t="e">
        <f t="shared" si="333"/>
        <v>#DIV/0!</v>
      </c>
      <c r="AP575" s="180">
        <f t="shared" si="334"/>
        <v>0</v>
      </c>
      <c r="AQ575" s="192" t="e">
        <f t="shared" si="335"/>
        <v>#DIV/0!</v>
      </c>
      <c r="AR575" s="192" t="e">
        <f t="shared" si="336"/>
        <v>#DIV/0!</v>
      </c>
      <c r="AS575" s="193" t="e">
        <f t="shared" si="337"/>
        <v>#DIV/0!</v>
      </c>
      <c r="AT575" s="258" t="str">
        <f>IF(K575=0,0,VLOOKUP(K575,Kostenstellen!A:B,2,FALSE))</f>
        <v xml:space="preserve">Rosentrittklinik         </v>
      </c>
      <c r="AU575" s="68" t="str">
        <f t="shared" si="319"/>
        <v>Z</v>
      </c>
      <c r="AV575" s="68" t="str">
        <f t="shared" si="320"/>
        <v/>
      </c>
      <c r="AW575" s="68">
        <f>IF(AF575=0,0,VLOOKUP($H575,Leistungszahlen!$A$11:$H$158,4,FALSE))</f>
        <v>0</v>
      </c>
      <c r="AX575" s="68">
        <f>IF(AF575=0,0,VLOOKUP($H575,Leistungszahlen!$A$11:$H$158,5,FALSE))</f>
        <v>0</v>
      </c>
      <c r="AY575" s="68">
        <f>IF(AG575=0,0,VLOOKUP($H575,Leistungszahlen!$A$11:$H$158,6,FALSE))</f>
        <v>0</v>
      </c>
      <c r="AZ575" s="68">
        <f t="shared" si="321"/>
        <v>0</v>
      </c>
      <c r="BA575" s="68">
        <f t="shared" si="322"/>
        <v>0</v>
      </c>
      <c r="BC575" s="68">
        <f t="shared" si="338"/>
        <v>0</v>
      </c>
      <c r="BD575" s="285"/>
    </row>
    <row r="576" spans="1:56" s="68" customFormat="1" ht="22.5">
      <c r="A576" s="200"/>
      <c r="B576" s="200"/>
      <c r="C576" s="200" t="s">
        <v>354</v>
      </c>
      <c r="D576" s="200" t="s">
        <v>204</v>
      </c>
      <c r="E576" s="200" t="s">
        <v>1168</v>
      </c>
      <c r="F576" s="200"/>
      <c r="G576" s="200" t="s">
        <v>1169</v>
      </c>
      <c r="H576" s="201" t="s">
        <v>218</v>
      </c>
      <c r="I576" s="202">
        <v>23.035</v>
      </c>
      <c r="J576" s="200" t="s">
        <v>778</v>
      </c>
      <c r="K576" s="176">
        <v>3</v>
      </c>
      <c r="L576" s="176">
        <v>1</v>
      </c>
      <c r="M576" s="176">
        <v>0</v>
      </c>
      <c r="N576" s="286">
        <v>3</v>
      </c>
      <c r="O576" s="286"/>
      <c r="P576" s="176"/>
      <c r="Q576" s="203">
        <f t="shared" si="314"/>
        <v>3</v>
      </c>
      <c r="R576" s="203">
        <f t="shared" si="315"/>
        <v>0</v>
      </c>
      <c r="S576" s="203">
        <f t="shared" si="316"/>
        <v>0</v>
      </c>
      <c r="T576" s="203">
        <f t="shared" si="317"/>
        <v>0</v>
      </c>
      <c r="U576" s="203">
        <f t="shared" si="318"/>
        <v>0</v>
      </c>
      <c r="V576" s="175">
        <f>IF(Q576&gt;0,VLOOKUP(Q576,Jahresfaktoren!$A$11:$B$24,2,),0)</f>
        <v>152</v>
      </c>
      <c r="W576" s="175">
        <f>IF(R576&gt;0,VLOOKUP(R576,Jahresfaktoren!$D$11:$E$24,2,),0)</f>
        <v>0</v>
      </c>
      <c r="X576" s="175">
        <f>IF(S576&gt;0,VLOOKUP(S576,Jahresfaktoren!$A$28:$B$29,2,),0)</f>
        <v>0</v>
      </c>
      <c r="Y576" s="175">
        <f>IF(T576&gt;0,VLOOKUP(T576,Jahresfaktoren!$A$28:$B$29,2,),0)</f>
        <v>0</v>
      </c>
      <c r="Z576" s="175">
        <f>IF(U576&gt;0,VLOOKUP(U576,Jahresfaktoren!$A$32:$B$33,2,),)</f>
        <v>0</v>
      </c>
      <c r="AA576" s="177">
        <f t="shared" si="328"/>
        <v>3501.32</v>
      </c>
      <c r="AB576" s="177" t="str">
        <f t="shared" si="329"/>
        <v/>
      </c>
      <c r="AC576" s="177" t="str">
        <f t="shared" si="330"/>
        <v/>
      </c>
      <c r="AD576" s="177" t="str">
        <f t="shared" si="331"/>
        <v/>
      </c>
      <c r="AE576" s="177" t="str">
        <f t="shared" si="332"/>
        <v/>
      </c>
      <c r="AF576" s="178">
        <f>IF(Q576&gt;0,VLOOKUP(H576,Leistungszahlen!$A$11:$C$158,3,),0)</f>
        <v>0</v>
      </c>
      <c r="AG576" s="178">
        <f>IF(R576&gt;0,VLOOKUP(H576,Leistungszahlen!$A$11:$F$158,6,),IF(T576&gt;0,VLOOKUP(H576,Leistungszahlen!$A$11:$F$158,6,),0))</f>
        <v>0</v>
      </c>
      <c r="AH576" s="179" t="e">
        <f t="shared" si="323"/>
        <v>#DIV/0!</v>
      </c>
      <c r="AI576" s="179">
        <f t="shared" si="324"/>
        <v>0</v>
      </c>
      <c r="AJ576" s="179">
        <f t="shared" si="325"/>
        <v>0</v>
      </c>
      <c r="AK576" s="179">
        <f t="shared" si="326"/>
        <v>0</v>
      </c>
      <c r="AL576" s="179">
        <f t="shared" si="327"/>
        <v>0</v>
      </c>
      <c r="AM576" s="180">
        <f>IF(L576=1,Stundensätze!$D$13,IF(L576=2,Stundensätze!$D$17,IF(L576=4,Stundensätze!$D$21,"")))</f>
        <v>0</v>
      </c>
      <c r="AN576" s="180">
        <f>IF(L576=1,Stundensätze!$D$15,IF(L576=2,Stundensätze!$D$19,IF(L576=4,Stundensätze!$D$23,"")))</f>
        <v>0</v>
      </c>
      <c r="AO576" s="180" t="e">
        <f t="shared" si="333"/>
        <v>#DIV/0!</v>
      </c>
      <c r="AP576" s="180">
        <f t="shared" si="334"/>
        <v>0</v>
      </c>
      <c r="AQ576" s="192" t="e">
        <f t="shared" si="335"/>
        <v>#DIV/0!</v>
      </c>
      <c r="AR576" s="192" t="e">
        <f t="shared" si="336"/>
        <v>#DIV/0!</v>
      </c>
      <c r="AS576" s="193" t="e">
        <f t="shared" si="337"/>
        <v>#DIV/0!</v>
      </c>
      <c r="AT576" s="258" t="str">
        <f>IF(K576=0,0,VLOOKUP(K576,Kostenstellen!A:B,2,FALSE))</f>
        <v xml:space="preserve">Rosentrittklinik         </v>
      </c>
      <c r="AU576" s="68" t="str">
        <f t="shared" si="319"/>
        <v>U</v>
      </c>
      <c r="AV576" s="68" t="str">
        <f t="shared" si="320"/>
        <v/>
      </c>
      <c r="AW576" s="68">
        <f>IF(AF576=0,0,VLOOKUP($H576,Leistungszahlen!$A$11:$H$158,4,FALSE))</f>
        <v>0</v>
      </c>
      <c r="AX576" s="68">
        <f>IF(AF576=0,0,VLOOKUP($H576,Leistungszahlen!$A$11:$H$158,5,FALSE))</f>
        <v>0</v>
      </c>
      <c r="AY576" s="68">
        <f>IF(AG576=0,0,VLOOKUP($H576,Leistungszahlen!$A$11:$H$158,6,FALSE))</f>
        <v>0</v>
      </c>
      <c r="AZ576" s="68">
        <f t="shared" si="321"/>
        <v>0</v>
      </c>
      <c r="BA576" s="68">
        <f t="shared" si="322"/>
        <v>0</v>
      </c>
      <c r="BC576" s="68">
        <f t="shared" si="338"/>
        <v>0</v>
      </c>
      <c r="BD576" s="285"/>
    </row>
    <row r="577" spans="1:56" s="68" customFormat="1" ht="22.5">
      <c r="A577" s="200"/>
      <c r="B577" s="200"/>
      <c r="C577" s="200" t="s">
        <v>354</v>
      </c>
      <c r="D577" s="200" t="s">
        <v>204</v>
      </c>
      <c r="E577" s="200" t="s">
        <v>1170</v>
      </c>
      <c r="F577" s="200"/>
      <c r="G577" s="200" t="s">
        <v>1171</v>
      </c>
      <c r="H577" s="201" t="s">
        <v>218</v>
      </c>
      <c r="I577" s="202">
        <v>23.035</v>
      </c>
      <c r="J577" s="200" t="s">
        <v>778</v>
      </c>
      <c r="K577" s="176">
        <v>3</v>
      </c>
      <c r="L577" s="176">
        <v>1</v>
      </c>
      <c r="M577" s="176">
        <v>0</v>
      </c>
      <c r="N577" s="286">
        <v>3</v>
      </c>
      <c r="O577" s="286"/>
      <c r="P577" s="176"/>
      <c r="Q577" s="203">
        <f t="shared" si="314"/>
        <v>3</v>
      </c>
      <c r="R577" s="203">
        <f t="shared" si="315"/>
        <v>0</v>
      </c>
      <c r="S577" s="203">
        <f t="shared" si="316"/>
        <v>0</v>
      </c>
      <c r="T577" s="203">
        <f t="shared" si="317"/>
        <v>0</v>
      </c>
      <c r="U577" s="203">
        <f t="shared" si="318"/>
        <v>0</v>
      </c>
      <c r="V577" s="175">
        <f>IF(Q577&gt;0,VLOOKUP(Q577,Jahresfaktoren!$A$11:$B$24,2,),0)</f>
        <v>152</v>
      </c>
      <c r="W577" s="175">
        <f>IF(R577&gt;0,VLOOKUP(R577,Jahresfaktoren!$D$11:$E$24,2,),0)</f>
        <v>0</v>
      </c>
      <c r="X577" s="175">
        <f>IF(S577&gt;0,VLOOKUP(S577,Jahresfaktoren!$A$28:$B$29,2,),0)</f>
        <v>0</v>
      </c>
      <c r="Y577" s="175">
        <f>IF(T577&gt;0,VLOOKUP(T577,Jahresfaktoren!$A$28:$B$29,2,),0)</f>
        <v>0</v>
      </c>
      <c r="Z577" s="175">
        <f>IF(U577&gt;0,VLOOKUP(U577,Jahresfaktoren!$A$32:$B$33,2,),)</f>
        <v>0</v>
      </c>
      <c r="AA577" s="177">
        <f t="shared" si="328"/>
        <v>3501.32</v>
      </c>
      <c r="AB577" s="177" t="str">
        <f t="shared" si="329"/>
        <v/>
      </c>
      <c r="AC577" s="177" t="str">
        <f t="shared" si="330"/>
        <v/>
      </c>
      <c r="AD577" s="177" t="str">
        <f t="shared" si="331"/>
        <v/>
      </c>
      <c r="AE577" s="177" t="str">
        <f t="shared" si="332"/>
        <v/>
      </c>
      <c r="AF577" s="178">
        <f>IF(Q577&gt;0,VLOOKUP(H577,Leistungszahlen!$A$11:$C$158,3,),0)</f>
        <v>0</v>
      </c>
      <c r="AG577" s="178">
        <f>IF(R577&gt;0,VLOOKUP(H577,Leistungszahlen!$A$11:$F$158,6,),IF(T577&gt;0,VLOOKUP(H577,Leistungszahlen!$A$11:$F$158,6,),0))</f>
        <v>0</v>
      </c>
      <c r="AH577" s="179" t="e">
        <f t="shared" si="323"/>
        <v>#DIV/0!</v>
      </c>
      <c r="AI577" s="179">
        <f t="shared" si="324"/>
        <v>0</v>
      </c>
      <c r="AJ577" s="179">
        <f t="shared" si="325"/>
        <v>0</v>
      </c>
      <c r="AK577" s="179">
        <f t="shared" si="326"/>
        <v>0</v>
      </c>
      <c r="AL577" s="179">
        <f t="shared" si="327"/>
        <v>0</v>
      </c>
      <c r="AM577" s="180">
        <f>IF(L577=1,Stundensätze!$D$13,IF(L577=2,Stundensätze!$D$17,IF(L577=4,Stundensätze!$D$21,"")))</f>
        <v>0</v>
      </c>
      <c r="AN577" s="180">
        <f>IF(L577=1,Stundensätze!$D$15,IF(L577=2,Stundensätze!$D$19,IF(L577=4,Stundensätze!$D$23,"")))</f>
        <v>0</v>
      </c>
      <c r="AO577" s="180" t="e">
        <f t="shared" si="333"/>
        <v>#DIV/0!</v>
      </c>
      <c r="AP577" s="180">
        <f t="shared" si="334"/>
        <v>0</v>
      </c>
      <c r="AQ577" s="192" t="e">
        <f t="shared" si="335"/>
        <v>#DIV/0!</v>
      </c>
      <c r="AR577" s="192" t="e">
        <f t="shared" si="336"/>
        <v>#DIV/0!</v>
      </c>
      <c r="AS577" s="193" t="e">
        <f t="shared" si="337"/>
        <v>#DIV/0!</v>
      </c>
      <c r="AT577" s="258" t="str">
        <f>IF(K577=0,0,VLOOKUP(K577,Kostenstellen!A:B,2,FALSE))</f>
        <v xml:space="preserve">Rosentrittklinik         </v>
      </c>
      <c r="AU577" s="68" t="str">
        <f t="shared" si="319"/>
        <v>U</v>
      </c>
      <c r="AV577" s="68" t="str">
        <f t="shared" si="320"/>
        <v/>
      </c>
      <c r="AW577" s="68">
        <f>IF(AF577=0,0,VLOOKUP($H577,Leistungszahlen!$A$11:$H$158,4,FALSE))</f>
        <v>0</v>
      </c>
      <c r="AX577" s="68">
        <f>IF(AF577=0,0,VLOOKUP($H577,Leistungszahlen!$A$11:$H$158,5,FALSE))</f>
        <v>0</v>
      </c>
      <c r="AY577" s="68">
        <f>IF(AG577=0,0,VLOOKUP($H577,Leistungszahlen!$A$11:$H$158,6,FALSE))</f>
        <v>0</v>
      </c>
      <c r="AZ577" s="68">
        <f t="shared" si="321"/>
        <v>0</v>
      </c>
      <c r="BA577" s="68">
        <f t="shared" si="322"/>
        <v>0</v>
      </c>
      <c r="BC577" s="68">
        <f t="shared" si="338"/>
        <v>0</v>
      </c>
      <c r="BD577" s="285"/>
    </row>
    <row r="578" spans="1:56" s="68" customFormat="1" ht="22.5">
      <c r="A578" s="200"/>
      <c r="B578" s="200"/>
      <c r="C578" s="200" t="s">
        <v>354</v>
      </c>
      <c r="D578" s="200" t="s">
        <v>204</v>
      </c>
      <c r="E578" s="200" t="s">
        <v>1172</v>
      </c>
      <c r="F578" s="200"/>
      <c r="G578" s="200" t="s">
        <v>1173</v>
      </c>
      <c r="H578" s="201" t="s">
        <v>218</v>
      </c>
      <c r="I578" s="202">
        <v>23.035</v>
      </c>
      <c r="J578" s="200" t="s">
        <v>778</v>
      </c>
      <c r="K578" s="176">
        <v>3</v>
      </c>
      <c r="L578" s="176">
        <v>1</v>
      </c>
      <c r="M578" s="176">
        <v>0</v>
      </c>
      <c r="N578" s="286">
        <v>3</v>
      </c>
      <c r="O578" s="286"/>
      <c r="P578" s="176"/>
      <c r="Q578" s="203">
        <f t="shared" si="314"/>
        <v>3</v>
      </c>
      <c r="R578" s="203">
        <f t="shared" si="315"/>
        <v>0</v>
      </c>
      <c r="S578" s="203">
        <f t="shared" si="316"/>
        <v>0</v>
      </c>
      <c r="T578" s="203">
        <f t="shared" si="317"/>
        <v>0</v>
      </c>
      <c r="U578" s="203">
        <f t="shared" si="318"/>
        <v>0</v>
      </c>
      <c r="V578" s="175">
        <f>IF(Q578&gt;0,VLOOKUP(Q578,Jahresfaktoren!$A$11:$B$24,2,),0)</f>
        <v>152</v>
      </c>
      <c r="W578" s="175">
        <f>IF(R578&gt;0,VLOOKUP(R578,Jahresfaktoren!$D$11:$E$24,2,),0)</f>
        <v>0</v>
      </c>
      <c r="X578" s="175">
        <f>IF(S578&gt;0,VLOOKUP(S578,Jahresfaktoren!$A$28:$B$29,2,),0)</f>
        <v>0</v>
      </c>
      <c r="Y578" s="175">
        <f>IF(T578&gt;0,VLOOKUP(T578,Jahresfaktoren!$A$28:$B$29,2,),0)</f>
        <v>0</v>
      </c>
      <c r="Z578" s="175">
        <f>IF(U578&gt;0,VLOOKUP(U578,Jahresfaktoren!$A$32:$B$33,2,),)</f>
        <v>0</v>
      </c>
      <c r="AA578" s="177">
        <f t="shared" si="328"/>
        <v>3501.32</v>
      </c>
      <c r="AB578" s="177" t="str">
        <f t="shared" si="329"/>
        <v/>
      </c>
      <c r="AC578" s="177" t="str">
        <f t="shared" si="330"/>
        <v/>
      </c>
      <c r="AD578" s="177" t="str">
        <f t="shared" si="331"/>
        <v/>
      </c>
      <c r="AE578" s="177" t="str">
        <f t="shared" si="332"/>
        <v/>
      </c>
      <c r="AF578" s="178">
        <f>IF(Q578&gt;0,VLOOKUP(H578,Leistungszahlen!$A$11:$C$158,3,),0)</f>
        <v>0</v>
      </c>
      <c r="AG578" s="178">
        <f>IF(R578&gt;0,VLOOKUP(H578,Leistungszahlen!$A$11:$F$158,6,),IF(T578&gt;0,VLOOKUP(H578,Leistungszahlen!$A$11:$F$158,6,),0))</f>
        <v>0</v>
      </c>
      <c r="AH578" s="179" t="e">
        <f t="shared" si="323"/>
        <v>#DIV/0!</v>
      </c>
      <c r="AI578" s="179">
        <f t="shared" si="324"/>
        <v>0</v>
      </c>
      <c r="AJ578" s="179">
        <f t="shared" si="325"/>
        <v>0</v>
      </c>
      <c r="AK578" s="179">
        <f t="shared" si="326"/>
        <v>0</v>
      </c>
      <c r="AL578" s="179">
        <f t="shared" si="327"/>
        <v>0</v>
      </c>
      <c r="AM578" s="180">
        <f>IF(L578=1,Stundensätze!$D$13,IF(L578=2,Stundensätze!$D$17,IF(L578=4,Stundensätze!$D$21,"")))</f>
        <v>0</v>
      </c>
      <c r="AN578" s="180">
        <f>IF(L578=1,Stundensätze!$D$15,IF(L578=2,Stundensätze!$D$19,IF(L578=4,Stundensätze!$D$23,"")))</f>
        <v>0</v>
      </c>
      <c r="AO578" s="180" t="e">
        <f t="shared" si="333"/>
        <v>#DIV/0!</v>
      </c>
      <c r="AP578" s="180">
        <f t="shared" si="334"/>
        <v>0</v>
      </c>
      <c r="AQ578" s="192" t="e">
        <f t="shared" si="335"/>
        <v>#DIV/0!</v>
      </c>
      <c r="AR578" s="192" t="e">
        <f t="shared" si="336"/>
        <v>#DIV/0!</v>
      </c>
      <c r="AS578" s="193" t="e">
        <f t="shared" si="337"/>
        <v>#DIV/0!</v>
      </c>
      <c r="AT578" s="258" t="str">
        <f>IF(K578=0,0,VLOOKUP(K578,Kostenstellen!A:B,2,FALSE))</f>
        <v xml:space="preserve">Rosentrittklinik         </v>
      </c>
      <c r="AU578" s="68" t="str">
        <f t="shared" si="319"/>
        <v>U</v>
      </c>
      <c r="AV578" s="68" t="str">
        <f t="shared" si="320"/>
        <v/>
      </c>
      <c r="AW578" s="68">
        <f>IF(AF578=0,0,VLOOKUP($H578,Leistungszahlen!$A$11:$H$158,4,FALSE))</f>
        <v>0</v>
      </c>
      <c r="AX578" s="68">
        <f>IF(AF578=0,0,VLOOKUP($H578,Leistungszahlen!$A$11:$H$158,5,FALSE))</f>
        <v>0</v>
      </c>
      <c r="AY578" s="68">
        <f>IF(AG578=0,0,VLOOKUP($H578,Leistungszahlen!$A$11:$H$158,6,FALSE))</f>
        <v>0</v>
      </c>
      <c r="AZ578" s="68">
        <f t="shared" si="321"/>
        <v>0</v>
      </c>
      <c r="BA578" s="68">
        <f t="shared" si="322"/>
        <v>0</v>
      </c>
      <c r="BC578" s="68">
        <f t="shared" si="338"/>
        <v>0</v>
      </c>
      <c r="BD578" s="285"/>
    </row>
    <row r="579" spans="1:56" s="68" customFormat="1" ht="22.5">
      <c r="A579" s="200"/>
      <c r="B579" s="200"/>
      <c r="C579" s="200" t="s">
        <v>354</v>
      </c>
      <c r="D579" s="200" t="s">
        <v>204</v>
      </c>
      <c r="E579" s="200" t="s">
        <v>1174</v>
      </c>
      <c r="F579" s="200"/>
      <c r="G579" s="200" t="s">
        <v>1175</v>
      </c>
      <c r="H579" s="201" t="s">
        <v>218</v>
      </c>
      <c r="I579" s="202">
        <v>23.035</v>
      </c>
      <c r="J579" s="200" t="s">
        <v>778</v>
      </c>
      <c r="K579" s="176">
        <v>3</v>
      </c>
      <c r="L579" s="176">
        <v>1</v>
      </c>
      <c r="M579" s="176">
        <v>0</v>
      </c>
      <c r="N579" s="286">
        <v>3</v>
      </c>
      <c r="O579" s="286"/>
      <c r="P579" s="176"/>
      <c r="Q579" s="203">
        <f t="shared" si="314"/>
        <v>3</v>
      </c>
      <c r="R579" s="203">
        <f t="shared" si="315"/>
        <v>0</v>
      </c>
      <c r="S579" s="203">
        <f t="shared" si="316"/>
        <v>0</v>
      </c>
      <c r="T579" s="203">
        <f t="shared" si="317"/>
        <v>0</v>
      </c>
      <c r="U579" s="203">
        <f t="shared" si="318"/>
        <v>0</v>
      </c>
      <c r="V579" s="175">
        <f>IF(Q579&gt;0,VLOOKUP(Q579,Jahresfaktoren!$A$11:$B$24,2,),0)</f>
        <v>152</v>
      </c>
      <c r="W579" s="175">
        <f>IF(R579&gt;0,VLOOKUP(R579,Jahresfaktoren!$D$11:$E$24,2,),0)</f>
        <v>0</v>
      </c>
      <c r="X579" s="175">
        <f>IF(S579&gt;0,VLOOKUP(S579,Jahresfaktoren!$A$28:$B$29,2,),0)</f>
        <v>0</v>
      </c>
      <c r="Y579" s="175">
        <f>IF(T579&gt;0,VLOOKUP(T579,Jahresfaktoren!$A$28:$B$29,2,),0)</f>
        <v>0</v>
      </c>
      <c r="Z579" s="175">
        <f>IF(U579&gt;0,VLOOKUP(U579,Jahresfaktoren!$A$32:$B$33,2,),)</f>
        <v>0</v>
      </c>
      <c r="AA579" s="177">
        <f t="shared" si="328"/>
        <v>3501.32</v>
      </c>
      <c r="AB579" s="177" t="str">
        <f t="shared" si="329"/>
        <v/>
      </c>
      <c r="AC579" s="177" t="str">
        <f t="shared" si="330"/>
        <v/>
      </c>
      <c r="AD579" s="177" t="str">
        <f t="shared" si="331"/>
        <v/>
      </c>
      <c r="AE579" s="177" t="str">
        <f t="shared" si="332"/>
        <v/>
      </c>
      <c r="AF579" s="178">
        <f>IF(Q579&gt;0,VLOOKUP(H579,Leistungszahlen!$A$11:$C$158,3,),0)</f>
        <v>0</v>
      </c>
      <c r="AG579" s="178">
        <f>IF(R579&gt;0,VLOOKUP(H579,Leistungszahlen!$A$11:$F$158,6,),IF(T579&gt;0,VLOOKUP(H579,Leistungszahlen!$A$11:$F$158,6,),0))</f>
        <v>0</v>
      </c>
      <c r="AH579" s="179" t="e">
        <f t="shared" si="323"/>
        <v>#DIV/0!</v>
      </c>
      <c r="AI579" s="179">
        <f t="shared" si="324"/>
        <v>0</v>
      </c>
      <c r="AJ579" s="179">
        <f t="shared" si="325"/>
        <v>0</v>
      </c>
      <c r="AK579" s="179">
        <f t="shared" si="326"/>
        <v>0</v>
      </c>
      <c r="AL579" s="179">
        <f t="shared" si="327"/>
        <v>0</v>
      </c>
      <c r="AM579" s="180">
        <f>IF(L579=1,Stundensätze!$D$13,IF(L579=2,Stundensätze!$D$17,IF(L579=4,Stundensätze!$D$21,"")))</f>
        <v>0</v>
      </c>
      <c r="AN579" s="180">
        <f>IF(L579=1,Stundensätze!$D$15,IF(L579=2,Stundensätze!$D$19,IF(L579=4,Stundensätze!$D$23,"")))</f>
        <v>0</v>
      </c>
      <c r="AO579" s="180" t="e">
        <f t="shared" si="333"/>
        <v>#DIV/0!</v>
      </c>
      <c r="AP579" s="180">
        <f t="shared" si="334"/>
        <v>0</v>
      </c>
      <c r="AQ579" s="192" t="e">
        <f t="shared" si="335"/>
        <v>#DIV/0!</v>
      </c>
      <c r="AR579" s="192" t="e">
        <f t="shared" si="336"/>
        <v>#DIV/0!</v>
      </c>
      <c r="AS579" s="193" t="e">
        <f t="shared" si="337"/>
        <v>#DIV/0!</v>
      </c>
      <c r="AT579" s="258" t="str">
        <f>IF(K579=0,0,VLOOKUP(K579,Kostenstellen!A:B,2,FALSE))</f>
        <v xml:space="preserve">Rosentrittklinik         </v>
      </c>
      <c r="AU579" s="68" t="str">
        <f t="shared" si="319"/>
        <v>U</v>
      </c>
      <c r="AV579" s="68" t="str">
        <f t="shared" si="320"/>
        <v/>
      </c>
      <c r="AW579" s="68">
        <f>IF(AF579=0,0,VLOOKUP($H579,Leistungszahlen!$A$11:$H$158,4,FALSE))</f>
        <v>0</v>
      </c>
      <c r="AX579" s="68">
        <f>IF(AF579=0,0,VLOOKUP($H579,Leistungszahlen!$A$11:$H$158,5,FALSE))</f>
        <v>0</v>
      </c>
      <c r="AY579" s="68">
        <f>IF(AG579=0,0,VLOOKUP($H579,Leistungszahlen!$A$11:$H$158,6,FALSE))</f>
        <v>0</v>
      </c>
      <c r="AZ579" s="68">
        <f t="shared" si="321"/>
        <v>0</v>
      </c>
      <c r="BA579" s="68">
        <f t="shared" si="322"/>
        <v>0</v>
      </c>
      <c r="BC579" s="68">
        <f t="shared" si="338"/>
        <v>0</v>
      </c>
      <c r="BD579" s="285"/>
    </row>
    <row r="580" spans="1:56" s="68" customFormat="1" ht="22.5">
      <c r="A580" s="200"/>
      <c r="B580" s="200"/>
      <c r="C580" s="200" t="s">
        <v>354</v>
      </c>
      <c r="D580" s="200" t="s">
        <v>204</v>
      </c>
      <c r="E580" s="200" t="s">
        <v>1000</v>
      </c>
      <c r="F580" s="200"/>
      <c r="G580" s="200" t="s">
        <v>1176</v>
      </c>
      <c r="H580" s="201" t="s">
        <v>218</v>
      </c>
      <c r="I580" s="202">
        <v>23.035</v>
      </c>
      <c r="J580" s="200" t="s">
        <v>778</v>
      </c>
      <c r="K580" s="176">
        <v>3</v>
      </c>
      <c r="L580" s="176">
        <v>1</v>
      </c>
      <c r="M580" s="176">
        <v>0</v>
      </c>
      <c r="N580" s="286">
        <v>3</v>
      </c>
      <c r="O580" s="286"/>
      <c r="P580" s="176"/>
      <c r="Q580" s="203">
        <f t="shared" si="314"/>
        <v>3</v>
      </c>
      <c r="R580" s="203">
        <f t="shared" si="315"/>
        <v>0</v>
      </c>
      <c r="S580" s="203">
        <f t="shared" si="316"/>
        <v>0</v>
      </c>
      <c r="T580" s="203">
        <f t="shared" si="317"/>
        <v>0</v>
      </c>
      <c r="U580" s="203">
        <f t="shared" si="318"/>
        <v>0</v>
      </c>
      <c r="V580" s="175">
        <f>IF(Q580&gt;0,VLOOKUP(Q580,Jahresfaktoren!$A$11:$B$24,2,),0)</f>
        <v>152</v>
      </c>
      <c r="W580" s="175">
        <f>IF(R580&gt;0,VLOOKUP(R580,Jahresfaktoren!$D$11:$E$24,2,),0)</f>
        <v>0</v>
      </c>
      <c r="X580" s="175">
        <f>IF(S580&gt;0,VLOOKUP(S580,Jahresfaktoren!$A$28:$B$29,2,),0)</f>
        <v>0</v>
      </c>
      <c r="Y580" s="175">
        <f>IF(T580&gt;0,VLOOKUP(T580,Jahresfaktoren!$A$28:$B$29,2,),0)</f>
        <v>0</v>
      </c>
      <c r="Z580" s="175">
        <f>IF(U580&gt;0,VLOOKUP(U580,Jahresfaktoren!$A$32:$B$33,2,),)</f>
        <v>0</v>
      </c>
      <c r="AA580" s="177">
        <f t="shared" si="328"/>
        <v>3501.32</v>
      </c>
      <c r="AB580" s="177" t="str">
        <f t="shared" si="329"/>
        <v/>
      </c>
      <c r="AC580" s="177" t="str">
        <f t="shared" si="330"/>
        <v/>
      </c>
      <c r="AD580" s="177" t="str">
        <f t="shared" si="331"/>
        <v/>
      </c>
      <c r="AE580" s="177" t="str">
        <f t="shared" si="332"/>
        <v/>
      </c>
      <c r="AF580" s="178">
        <f>IF(Q580&gt;0,VLOOKUP(H580,Leistungszahlen!$A$11:$C$158,3,),0)</f>
        <v>0</v>
      </c>
      <c r="AG580" s="178">
        <f>IF(R580&gt;0,VLOOKUP(H580,Leistungszahlen!$A$11:$F$158,6,),IF(T580&gt;0,VLOOKUP(H580,Leistungszahlen!$A$11:$F$158,6,),0))</f>
        <v>0</v>
      </c>
      <c r="AH580" s="179" t="e">
        <f t="shared" si="323"/>
        <v>#DIV/0!</v>
      </c>
      <c r="AI580" s="179">
        <f t="shared" si="324"/>
        <v>0</v>
      </c>
      <c r="AJ580" s="179">
        <f t="shared" si="325"/>
        <v>0</v>
      </c>
      <c r="AK580" s="179">
        <f t="shared" si="326"/>
        <v>0</v>
      </c>
      <c r="AL580" s="179">
        <f t="shared" si="327"/>
        <v>0</v>
      </c>
      <c r="AM580" s="180">
        <f>IF(L580=1,Stundensätze!$D$13,IF(L580=2,Stundensätze!$D$17,IF(L580=4,Stundensätze!$D$21,"")))</f>
        <v>0</v>
      </c>
      <c r="AN580" s="180">
        <f>IF(L580=1,Stundensätze!$D$15,IF(L580=2,Stundensätze!$D$19,IF(L580=4,Stundensätze!$D$23,"")))</f>
        <v>0</v>
      </c>
      <c r="AO580" s="180" t="e">
        <f t="shared" si="333"/>
        <v>#DIV/0!</v>
      </c>
      <c r="AP580" s="180">
        <f t="shared" si="334"/>
        <v>0</v>
      </c>
      <c r="AQ580" s="192" t="e">
        <f t="shared" si="335"/>
        <v>#DIV/0!</v>
      </c>
      <c r="AR580" s="192" t="e">
        <f t="shared" si="336"/>
        <v>#DIV/0!</v>
      </c>
      <c r="AS580" s="193" t="e">
        <f t="shared" si="337"/>
        <v>#DIV/0!</v>
      </c>
      <c r="AT580" s="258" t="str">
        <f>IF(K580=0,0,VLOOKUP(K580,Kostenstellen!A:B,2,FALSE))</f>
        <v xml:space="preserve">Rosentrittklinik         </v>
      </c>
      <c r="AU580" s="68" t="str">
        <f t="shared" si="319"/>
        <v>U</v>
      </c>
      <c r="AV580" s="68" t="str">
        <f t="shared" si="320"/>
        <v/>
      </c>
      <c r="AW580" s="68">
        <f>IF(AF580=0,0,VLOOKUP($H580,Leistungszahlen!$A$11:$H$158,4,FALSE))</f>
        <v>0</v>
      </c>
      <c r="AX580" s="68">
        <f>IF(AF580=0,0,VLOOKUP($H580,Leistungszahlen!$A$11:$H$158,5,FALSE))</f>
        <v>0</v>
      </c>
      <c r="AY580" s="68">
        <f>IF(AG580=0,0,VLOOKUP($H580,Leistungszahlen!$A$11:$H$158,6,FALSE))</f>
        <v>0</v>
      </c>
      <c r="AZ580" s="68">
        <f t="shared" si="321"/>
        <v>0</v>
      </c>
      <c r="BA580" s="68">
        <f t="shared" si="322"/>
        <v>0</v>
      </c>
      <c r="BC580" s="68">
        <f t="shared" si="338"/>
        <v>0</v>
      </c>
      <c r="BD580" s="285"/>
    </row>
    <row r="581" spans="1:56" s="68" customFormat="1" ht="22.5">
      <c r="A581" s="200"/>
      <c r="B581" s="200"/>
      <c r="C581" s="200" t="s">
        <v>354</v>
      </c>
      <c r="D581" s="200" t="s">
        <v>204</v>
      </c>
      <c r="E581" s="200" t="s">
        <v>940</v>
      </c>
      <c r="F581" s="200"/>
      <c r="G581" s="200" t="s">
        <v>1177</v>
      </c>
      <c r="H581" s="201" t="s">
        <v>218</v>
      </c>
      <c r="I581" s="202">
        <v>23.035</v>
      </c>
      <c r="J581" s="200" t="s">
        <v>778</v>
      </c>
      <c r="K581" s="176">
        <v>3</v>
      </c>
      <c r="L581" s="176">
        <v>1</v>
      </c>
      <c r="M581" s="176">
        <v>0</v>
      </c>
      <c r="N581" s="286">
        <v>3</v>
      </c>
      <c r="O581" s="286"/>
      <c r="P581" s="176"/>
      <c r="Q581" s="203">
        <f t="shared" ref="Q581:Q643" si="339">IF(M581="x",0,IF(N581=7,6,IF(N581=14,12,IF(N581="12+5",11,N581))))</f>
        <v>3</v>
      </c>
      <c r="R581" s="203">
        <f t="shared" ref="R581:R643" si="340">IF(M581="x",0,IF(O581=0,0,IF(N581=7,0,IF(N581+O581=7,O581-1,O581))))</f>
        <v>0</v>
      </c>
      <c r="S581" s="203">
        <f t="shared" ref="S581:S643" si="341">IF(M581="x",0,IF(N581=7,1,IF(N581=14,2,IF(AND(N581=12,O581=5),1,IF(N581="12+5",1,0)))))</f>
        <v>0</v>
      </c>
      <c r="T581" s="203">
        <f t="shared" ref="T581:T643" si="342">IF(M581="x",0,IF(O581=0,0,IF(N581=7,0,IF(N581+O581=7,1,0))))</f>
        <v>0</v>
      </c>
      <c r="U581" s="203">
        <f t="shared" ref="U581:U643" si="343">T581+S581</f>
        <v>0</v>
      </c>
      <c r="V581" s="175">
        <f>IF(Q581&gt;0,VLOOKUP(Q581,Jahresfaktoren!$A$11:$B$24,2,),0)</f>
        <v>152</v>
      </c>
      <c r="W581" s="175">
        <f>IF(R581&gt;0,VLOOKUP(R581,Jahresfaktoren!$D$11:$E$24,2,),0)</f>
        <v>0</v>
      </c>
      <c r="X581" s="175">
        <f>IF(S581&gt;0,VLOOKUP(S581,Jahresfaktoren!$A$28:$B$29,2,),0)</f>
        <v>0</v>
      </c>
      <c r="Y581" s="175">
        <f>IF(T581&gt;0,VLOOKUP(T581,Jahresfaktoren!$A$28:$B$29,2,),0)</f>
        <v>0</v>
      </c>
      <c r="Z581" s="175">
        <f>IF(U581&gt;0,VLOOKUP(U581,Jahresfaktoren!$A$32:$B$33,2,),)</f>
        <v>0</v>
      </c>
      <c r="AA581" s="177">
        <f t="shared" si="328"/>
        <v>3501.32</v>
      </c>
      <c r="AB581" s="177" t="str">
        <f t="shared" si="329"/>
        <v/>
      </c>
      <c r="AC581" s="177" t="str">
        <f t="shared" si="330"/>
        <v/>
      </c>
      <c r="AD581" s="177" t="str">
        <f t="shared" si="331"/>
        <v/>
      </c>
      <c r="AE581" s="177" t="str">
        <f t="shared" si="332"/>
        <v/>
      </c>
      <c r="AF581" s="178">
        <f>IF(Q581&gt;0,VLOOKUP(H581,Leistungszahlen!$A$11:$C$158,3,),0)</f>
        <v>0</v>
      </c>
      <c r="AG581" s="178">
        <f>IF(R581&gt;0,VLOOKUP(H581,Leistungszahlen!$A$11:$F$158,6,),IF(T581&gt;0,VLOOKUP(H581,Leistungszahlen!$A$11:$F$158,6,),0))</f>
        <v>0</v>
      </c>
      <c r="AH581" s="179" t="e">
        <f t="shared" si="323"/>
        <v>#DIV/0!</v>
      </c>
      <c r="AI581" s="179">
        <f t="shared" si="324"/>
        <v>0</v>
      </c>
      <c r="AJ581" s="179">
        <f t="shared" si="325"/>
        <v>0</v>
      </c>
      <c r="AK581" s="179">
        <f t="shared" si="326"/>
        <v>0</v>
      </c>
      <c r="AL581" s="179">
        <f t="shared" si="327"/>
        <v>0</v>
      </c>
      <c r="AM581" s="180">
        <f>IF(L581=1,Stundensätze!$D$13,IF(L581=2,Stundensätze!$D$17,IF(L581=4,Stundensätze!$D$21,"")))</f>
        <v>0</v>
      </c>
      <c r="AN581" s="180">
        <f>IF(L581=1,Stundensätze!$D$15,IF(L581=2,Stundensätze!$D$19,IF(L581=4,Stundensätze!$D$23,"")))</f>
        <v>0</v>
      </c>
      <c r="AO581" s="180" t="e">
        <f t="shared" si="333"/>
        <v>#DIV/0!</v>
      </c>
      <c r="AP581" s="180">
        <f t="shared" si="334"/>
        <v>0</v>
      </c>
      <c r="AQ581" s="192" t="e">
        <f t="shared" si="335"/>
        <v>#DIV/0!</v>
      </c>
      <c r="AR581" s="192" t="e">
        <f t="shared" si="336"/>
        <v>#DIV/0!</v>
      </c>
      <c r="AS581" s="193" t="e">
        <f t="shared" si="337"/>
        <v>#DIV/0!</v>
      </c>
      <c r="AT581" s="258" t="str">
        <f>IF(K581=0,0,VLOOKUP(K581,Kostenstellen!A:B,2,FALSE))</f>
        <v xml:space="preserve">Rosentrittklinik         </v>
      </c>
      <c r="AU581" s="68" t="str">
        <f t="shared" ref="AU581:AU643" si="344">IF(SUM(V581:Z581)&gt;0,H581,"")</f>
        <v>U</v>
      </c>
      <c r="AV581" s="68" t="str">
        <f t="shared" ref="AV581:AV643" si="345">IF(SUM(R581+T581)&gt;0,H581,"")</f>
        <v/>
      </c>
      <c r="AW581" s="68">
        <f>IF(AF581=0,0,VLOOKUP($H581,Leistungszahlen!$A$11:$H$158,4,FALSE))</f>
        <v>0</v>
      </c>
      <c r="AX581" s="68">
        <f>IF(AF581=0,0,VLOOKUP($H581,Leistungszahlen!$A$11:$H$158,5,FALSE))</f>
        <v>0</v>
      </c>
      <c r="AY581" s="68">
        <f>IF(AG581=0,0,VLOOKUP($H581,Leistungszahlen!$A$11:$H$158,6,FALSE))</f>
        <v>0</v>
      </c>
      <c r="AZ581" s="68">
        <f t="shared" ref="AZ581:AZ643" si="346">IF(AX581&lt;AF581,1,IF(AG581&gt;AY581,1,0))</f>
        <v>0</v>
      </c>
      <c r="BA581" s="68">
        <f t="shared" ref="BA581:BA643" si="347">IF(AF581&gt;AX581,1,IF(AG581&gt;AY581,1,0))</f>
        <v>0</v>
      </c>
      <c r="BC581" s="68">
        <f t="shared" si="338"/>
        <v>0</v>
      </c>
      <c r="BD581" s="285"/>
    </row>
    <row r="582" spans="1:56" s="68" customFormat="1" ht="22.5">
      <c r="A582" s="200"/>
      <c r="B582" s="200"/>
      <c r="C582" s="200" t="s">
        <v>354</v>
      </c>
      <c r="D582" s="200" t="s">
        <v>1178</v>
      </c>
      <c r="E582" s="200" t="s">
        <v>350</v>
      </c>
      <c r="F582" s="200" t="s">
        <v>1179</v>
      </c>
      <c r="G582" s="200" t="s">
        <v>299</v>
      </c>
      <c r="H582" s="201" t="s">
        <v>215</v>
      </c>
      <c r="I582" s="202">
        <v>6.63</v>
      </c>
      <c r="J582" s="200" t="s">
        <v>778</v>
      </c>
      <c r="K582" s="176">
        <v>3</v>
      </c>
      <c r="L582" s="176">
        <v>1</v>
      </c>
      <c r="M582" s="176"/>
      <c r="N582" s="286">
        <v>6</v>
      </c>
      <c r="O582" s="286"/>
      <c r="P582" s="176"/>
      <c r="Q582" s="203">
        <f t="shared" si="339"/>
        <v>6</v>
      </c>
      <c r="R582" s="203">
        <f t="shared" si="340"/>
        <v>0</v>
      </c>
      <c r="S582" s="203">
        <f t="shared" si="341"/>
        <v>0</v>
      </c>
      <c r="T582" s="203">
        <f t="shared" si="342"/>
        <v>0</v>
      </c>
      <c r="U582" s="203">
        <f t="shared" si="343"/>
        <v>0</v>
      </c>
      <c r="V582" s="175">
        <f>IF(Q582&gt;0,VLOOKUP(Q582,Jahresfaktoren!$A$11:$B$24,2,),0)</f>
        <v>302</v>
      </c>
      <c r="W582" s="175">
        <f>IF(R582&gt;0,VLOOKUP(R582,Jahresfaktoren!$D$11:$E$24,2,),0)</f>
        <v>0</v>
      </c>
      <c r="X582" s="175">
        <f>IF(S582&gt;0,VLOOKUP(S582,Jahresfaktoren!$A$28:$B$29,2,),0)</f>
        <v>0</v>
      </c>
      <c r="Y582" s="175">
        <f>IF(T582&gt;0,VLOOKUP(T582,Jahresfaktoren!$A$28:$B$29,2,),0)</f>
        <v>0</v>
      </c>
      <c r="Z582" s="175">
        <f>IF(U582&gt;0,VLOOKUP(U582,Jahresfaktoren!$A$32:$B$33,2,),)</f>
        <v>0</v>
      </c>
      <c r="AA582" s="177">
        <f t="shared" si="328"/>
        <v>2002.26</v>
      </c>
      <c r="AB582" s="177" t="str">
        <f t="shared" si="329"/>
        <v/>
      </c>
      <c r="AC582" s="177" t="str">
        <f t="shared" si="330"/>
        <v/>
      </c>
      <c r="AD582" s="177" t="str">
        <f t="shared" si="331"/>
        <v/>
      </c>
      <c r="AE582" s="177" t="str">
        <f t="shared" si="332"/>
        <v/>
      </c>
      <c r="AF582" s="178">
        <f>IF(Q582&gt;0,VLOOKUP(H582,Leistungszahlen!$A$11:$C$158,3,),0)</f>
        <v>0</v>
      </c>
      <c r="AG582" s="178">
        <f>IF(R582&gt;0,VLOOKUP(H582,Leistungszahlen!$A$11:$F$158,6,),IF(T582&gt;0,VLOOKUP(H582,Leistungszahlen!$A$11:$F$158,6,),0))</f>
        <v>0</v>
      </c>
      <c r="AH582" s="179" t="e">
        <f t="shared" si="323"/>
        <v>#DIV/0!</v>
      </c>
      <c r="AI582" s="179">
        <f t="shared" si="324"/>
        <v>0</v>
      </c>
      <c r="AJ582" s="179">
        <f t="shared" si="325"/>
        <v>0</v>
      </c>
      <c r="AK582" s="179">
        <f t="shared" si="326"/>
        <v>0</v>
      </c>
      <c r="AL582" s="179">
        <f t="shared" si="327"/>
        <v>0</v>
      </c>
      <c r="AM582" s="180">
        <f>IF(L582=1,Stundensätze!$D$13,IF(L582=2,Stundensätze!$D$17,IF(L582=4,Stundensätze!$D$21,"")))</f>
        <v>0</v>
      </c>
      <c r="AN582" s="180">
        <f>IF(L582=1,Stundensätze!$D$15,IF(L582=2,Stundensätze!$D$19,IF(L582=4,Stundensätze!$D$23,"")))</f>
        <v>0</v>
      </c>
      <c r="AO582" s="180" t="e">
        <f t="shared" si="333"/>
        <v>#DIV/0!</v>
      </c>
      <c r="AP582" s="180">
        <f t="shared" si="334"/>
        <v>0</v>
      </c>
      <c r="AQ582" s="192" t="e">
        <f t="shared" si="335"/>
        <v>#DIV/0!</v>
      </c>
      <c r="AR582" s="192" t="e">
        <f t="shared" si="336"/>
        <v>#DIV/0!</v>
      </c>
      <c r="AS582" s="193" t="e">
        <f t="shared" si="337"/>
        <v>#DIV/0!</v>
      </c>
      <c r="AT582" s="258" t="str">
        <f>IF(K582=0,0,VLOOKUP(K582,Kostenstellen!A:B,2,FALSE))</f>
        <v xml:space="preserve">Rosentrittklinik         </v>
      </c>
      <c r="AU582" s="68" t="str">
        <f t="shared" si="344"/>
        <v>R</v>
      </c>
      <c r="AV582" s="68" t="str">
        <f t="shared" si="345"/>
        <v/>
      </c>
      <c r="AW582" s="68">
        <f>IF(AF582=0,0,VLOOKUP($H582,Leistungszahlen!$A$11:$H$158,4,FALSE))</f>
        <v>0</v>
      </c>
      <c r="AX582" s="68">
        <f>IF(AF582=0,0,VLOOKUP($H582,Leistungszahlen!$A$11:$H$158,5,FALSE))</f>
        <v>0</v>
      </c>
      <c r="AY582" s="68">
        <f>IF(AG582=0,0,VLOOKUP($H582,Leistungszahlen!$A$11:$H$158,6,FALSE))</f>
        <v>0</v>
      </c>
      <c r="AZ582" s="68">
        <f t="shared" si="346"/>
        <v>0</v>
      </c>
      <c r="BA582" s="68">
        <f t="shared" si="347"/>
        <v>0</v>
      </c>
      <c r="BC582" s="68">
        <f t="shared" si="338"/>
        <v>0</v>
      </c>
      <c r="BD582" s="285"/>
    </row>
    <row r="583" spans="1:56" s="68" customFormat="1" ht="22.5">
      <c r="A583" s="200"/>
      <c r="B583" s="200"/>
      <c r="C583" s="200" t="s">
        <v>354</v>
      </c>
      <c r="D583" s="200" t="s">
        <v>1178</v>
      </c>
      <c r="E583" s="200" t="s">
        <v>350</v>
      </c>
      <c r="F583" s="200" t="s">
        <v>1180</v>
      </c>
      <c r="G583" s="200" t="s">
        <v>1181</v>
      </c>
      <c r="H583" s="201" t="s">
        <v>201</v>
      </c>
      <c r="I583" s="202">
        <v>9.57</v>
      </c>
      <c r="J583" s="200" t="s">
        <v>778</v>
      </c>
      <c r="K583" s="176">
        <v>3</v>
      </c>
      <c r="L583" s="176">
        <v>1</v>
      </c>
      <c r="M583" s="176"/>
      <c r="N583" s="286">
        <v>6</v>
      </c>
      <c r="O583" s="286"/>
      <c r="P583" s="176"/>
      <c r="Q583" s="203">
        <f t="shared" si="339"/>
        <v>6</v>
      </c>
      <c r="R583" s="203">
        <f t="shared" si="340"/>
        <v>0</v>
      </c>
      <c r="S583" s="203">
        <f t="shared" si="341"/>
        <v>0</v>
      </c>
      <c r="T583" s="203">
        <f t="shared" si="342"/>
        <v>0</v>
      </c>
      <c r="U583" s="203">
        <f t="shared" si="343"/>
        <v>0</v>
      </c>
      <c r="V583" s="175">
        <f>IF(Q583&gt;0,VLOOKUP(Q583,Jahresfaktoren!$A$11:$B$24,2,),0)</f>
        <v>302</v>
      </c>
      <c r="W583" s="175">
        <f>IF(R583&gt;0,VLOOKUP(R583,Jahresfaktoren!$D$11:$E$24,2,),0)</f>
        <v>0</v>
      </c>
      <c r="X583" s="175">
        <f>IF(S583&gt;0,VLOOKUP(S583,Jahresfaktoren!$A$28:$B$29,2,),0)</f>
        <v>0</v>
      </c>
      <c r="Y583" s="175">
        <f>IF(T583&gt;0,VLOOKUP(T583,Jahresfaktoren!$A$28:$B$29,2,),0)</f>
        <v>0</v>
      </c>
      <c r="Z583" s="175">
        <f>IF(U583&gt;0,VLOOKUP(U583,Jahresfaktoren!$A$32:$B$33,2,),)</f>
        <v>0</v>
      </c>
      <c r="AA583" s="177">
        <f t="shared" si="328"/>
        <v>2890.14</v>
      </c>
      <c r="AB583" s="177" t="str">
        <f t="shared" si="329"/>
        <v/>
      </c>
      <c r="AC583" s="177" t="str">
        <f t="shared" si="330"/>
        <v/>
      </c>
      <c r="AD583" s="177" t="str">
        <f t="shared" si="331"/>
        <v/>
      </c>
      <c r="AE583" s="177" t="str">
        <f t="shared" si="332"/>
        <v/>
      </c>
      <c r="AF583" s="178">
        <f>IF(Q583&gt;0,VLOOKUP(H583,Leistungszahlen!$A$11:$C$158,3,),0)</f>
        <v>0</v>
      </c>
      <c r="AG583" s="178">
        <f>IF(R583&gt;0,VLOOKUP(H583,Leistungszahlen!$A$11:$F$158,6,),IF(T583&gt;0,VLOOKUP(H583,Leistungszahlen!$A$11:$F$158,6,),0))</f>
        <v>0</v>
      </c>
      <c r="AH583" s="179" t="e">
        <f t="shared" si="323"/>
        <v>#DIV/0!</v>
      </c>
      <c r="AI583" s="179">
        <f t="shared" si="324"/>
        <v>0</v>
      </c>
      <c r="AJ583" s="179">
        <f t="shared" si="325"/>
        <v>0</v>
      </c>
      <c r="AK583" s="179">
        <f t="shared" si="326"/>
        <v>0</v>
      </c>
      <c r="AL583" s="179">
        <f t="shared" si="327"/>
        <v>0</v>
      </c>
      <c r="AM583" s="180">
        <f>IF(L583=1,Stundensätze!$D$13,IF(L583=2,Stundensätze!$D$17,IF(L583=4,Stundensätze!$D$21,"")))</f>
        <v>0</v>
      </c>
      <c r="AN583" s="180">
        <f>IF(L583=1,Stundensätze!$D$15,IF(L583=2,Stundensätze!$D$19,IF(L583=4,Stundensätze!$D$23,"")))</f>
        <v>0</v>
      </c>
      <c r="AO583" s="180" t="e">
        <f t="shared" si="333"/>
        <v>#DIV/0!</v>
      </c>
      <c r="AP583" s="180">
        <f t="shared" si="334"/>
        <v>0</v>
      </c>
      <c r="AQ583" s="192" t="e">
        <f t="shared" si="335"/>
        <v>#DIV/0!</v>
      </c>
      <c r="AR583" s="192" t="e">
        <f t="shared" si="336"/>
        <v>#DIV/0!</v>
      </c>
      <c r="AS583" s="193" t="e">
        <f t="shared" si="337"/>
        <v>#DIV/0!</v>
      </c>
      <c r="AT583" s="258" t="str">
        <f>IF(K583=0,0,VLOOKUP(K583,Kostenstellen!A:B,2,FALSE))</f>
        <v xml:space="preserve">Rosentrittklinik         </v>
      </c>
      <c r="AU583" s="68" t="str">
        <f t="shared" si="344"/>
        <v>C</v>
      </c>
      <c r="AV583" s="68" t="str">
        <f t="shared" si="345"/>
        <v/>
      </c>
      <c r="AW583" s="68">
        <f>IF(AF583=0,0,VLOOKUP($H583,Leistungszahlen!$A$11:$H$158,4,FALSE))</f>
        <v>0</v>
      </c>
      <c r="AX583" s="68">
        <f>IF(AF583=0,0,VLOOKUP($H583,Leistungszahlen!$A$11:$H$158,5,FALSE))</f>
        <v>0</v>
      </c>
      <c r="AY583" s="68">
        <f>IF(AG583=0,0,VLOOKUP($H583,Leistungszahlen!$A$11:$H$158,6,FALSE))</f>
        <v>0</v>
      </c>
      <c r="AZ583" s="68">
        <f t="shared" si="346"/>
        <v>0</v>
      </c>
      <c r="BA583" s="68">
        <f t="shared" si="347"/>
        <v>0</v>
      </c>
      <c r="BC583" s="68">
        <f t="shared" si="338"/>
        <v>0</v>
      </c>
      <c r="BD583" s="285"/>
    </row>
    <row r="584" spans="1:56" s="68" customFormat="1" ht="22.5">
      <c r="A584" s="200"/>
      <c r="B584" s="200"/>
      <c r="C584" s="200" t="s">
        <v>354</v>
      </c>
      <c r="D584" s="200" t="s">
        <v>1178</v>
      </c>
      <c r="E584" s="200" t="s">
        <v>350</v>
      </c>
      <c r="F584" s="200"/>
      <c r="G584" s="200" t="s">
        <v>380</v>
      </c>
      <c r="H584" s="201" t="s">
        <v>205</v>
      </c>
      <c r="I584" s="202">
        <v>93.21</v>
      </c>
      <c r="J584" s="200" t="s">
        <v>560</v>
      </c>
      <c r="K584" s="176">
        <v>3</v>
      </c>
      <c r="L584" s="176">
        <v>1</v>
      </c>
      <c r="M584" s="176">
        <v>0</v>
      </c>
      <c r="N584" s="286">
        <v>7</v>
      </c>
      <c r="O584" s="286"/>
      <c r="P584" s="176"/>
      <c r="Q584" s="203">
        <f t="shared" si="339"/>
        <v>6</v>
      </c>
      <c r="R584" s="203">
        <f t="shared" si="340"/>
        <v>0</v>
      </c>
      <c r="S584" s="203">
        <f t="shared" si="341"/>
        <v>1</v>
      </c>
      <c r="T584" s="203">
        <f t="shared" si="342"/>
        <v>0</v>
      </c>
      <c r="U584" s="203">
        <f t="shared" si="343"/>
        <v>1</v>
      </c>
      <c r="V584" s="175">
        <f>IF(Q584&gt;0,VLOOKUP(Q584,Jahresfaktoren!$A$11:$B$24,2,),0)</f>
        <v>302</v>
      </c>
      <c r="W584" s="175">
        <f>IF(R584&gt;0,VLOOKUP(R584,Jahresfaktoren!$D$11:$E$24,2,),0)</f>
        <v>0</v>
      </c>
      <c r="X584" s="175">
        <f>IF(S584&gt;0,VLOOKUP(S584,Jahresfaktoren!$A$28:$B$29,2,),0)</f>
        <v>60</v>
      </c>
      <c r="Y584" s="175">
        <f>IF(T584&gt;0,VLOOKUP(T584,Jahresfaktoren!$A$28:$B$29,2,),0)</f>
        <v>0</v>
      </c>
      <c r="Z584" s="175">
        <f>IF(U584&gt;0,VLOOKUP(U584,Jahresfaktoren!$A$32:$B$33,2,),)</f>
        <v>3</v>
      </c>
      <c r="AA584" s="177">
        <f t="shared" si="328"/>
        <v>28149.42</v>
      </c>
      <c r="AB584" s="177" t="str">
        <f t="shared" si="329"/>
        <v/>
      </c>
      <c r="AC584" s="177">
        <f t="shared" si="330"/>
        <v>5592.5999999999995</v>
      </c>
      <c r="AD584" s="177" t="str">
        <f t="shared" si="331"/>
        <v/>
      </c>
      <c r="AE584" s="177">
        <f t="shared" si="332"/>
        <v>279.63</v>
      </c>
      <c r="AF584" s="178">
        <f>IF(Q584&gt;0,VLOOKUP(H584,Leistungszahlen!$A$11:$C$158,3,),0)</f>
        <v>0</v>
      </c>
      <c r="AG584" s="178">
        <f>IF(R584&gt;0,VLOOKUP(H584,Leistungszahlen!$A$11:$F$158,6,),IF(T584&gt;0,VLOOKUP(H584,Leistungszahlen!$A$11:$F$158,6,),0))</f>
        <v>0</v>
      </c>
      <c r="AH584" s="179" t="e">
        <f t="shared" si="323"/>
        <v>#DIV/0!</v>
      </c>
      <c r="AI584" s="179">
        <f t="shared" si="324"/>
        <v>0</v>
      </c>
      <c r="AJ584" s="179" t="e">
        <f t="shared" si="325"/>
        <v>#DIV/0!</v>
      </c>
      <c r="AK584" s="179">
        <f t="shared" si="326"/>
        <v>0</v>
      </c>
      <c r="AL584" s="179" t="e">
        <f t="shared" si="327"/>
        <v>#DIV/0!</v>
      </c>
      <c r="AM584" s="180">
        <f>IF(L584=1,Stundensätze!$D$13,IF(L584=2,Stundensätze!$D$17,IF(L584=4,Stundensätze!$D$21,"")))</f>
        <v>0</v>
      </c>
      <c r="AN584" s="180">
        <f>IF(L584=1,Stundensätze!$D$15,IF(L584=2,Stundensätze!$D$19,IF(L584=4,Stundensätze!$D$23,"")))</f>
        <v>0</v>
      </c>
      <c r="AO584" s="180" t="e">
        <f t="shared" si="333"/>
        <v>#DIV/0!</v>
      </c>
      <c r="AP584" s="180" t="e">
        <f t="shared" si="334"/>
        <v>#DIV/0!</v>
      </c>
      <c r="AQ584" s="192" t="e">
        <f t="shared" si="335"/>
        <v>#DIV/0!</v>
      </c>
      <c r="AR584" s="192" t="e">
        <f t="shared" si="336"/>
        <v>#DIV/0!</v>
      </c>
      <c r="AS584" s="193" t="e">
        <f t="shared" si="337"/>
        <v>#DIV/0!</v>
      </c>
      <c r="AT584" s="258" t="str">
        <f>IF(K584=0,0,VLOOKUP(K584,Kostenstellen!A:B,2,FALSE))</f>
        <v xml:space="preserve">Rosentrittklinik         </v>
      </c>
      <c r="AU584" s="68" t="str">
        <f t="shared" si="344"/>
        <v>G</v>
      </c>
      <c r="AV584" s="68" t="str">
        <f t="shared" si="345"/>
        <v/>
      </c>
      <c r="AW584" s="68">
        <f>IF(AF584=0,0,VLOOKUP($H584,Leistungszahlen!$A$11:$H$158,4,FALSE))</f>
        <v>0</v>
      </c>
      <c r="AX584" s="68">
        <f>IF(AF584=0,0,VLOOKUP($H584,Leistungszahlen!$A$11:$H$158,5,FALSE))</f>
        <v>0</v>
      </c>
      <c r="AY584" s="68">
        <f>IF(AG584=0,0,VLOOKUP($H584,Leistungszahlen!$A$11:$H$158,6,FALSE))</f>
        <v>0</v>
      </c>
      <c r="AZ584" s="68">
        <f t="shared" si="346"/>
        <v>0</v>
      </c>
      <c r="BA584" s="68">
        <f t="shared" si="347"/>
        <v>0</v>
      </c>
      <c r="BC584" s="68">
        <f t="shared" si="338"/>
        <v>0</v>
      </c>
      <c r="BD584" s="285"/>
    </row>
    <row r="585" spans="1:56" s="68" customFormat="1" ht="22.5">
      <c r="A585" s="200"/>
      <c r="B585" s="200"/>
      <c r="C585" s="200" t="s">
        <v>354</v>
      </c>
      <c r="D585" s="200" t="s">
        <v>204</v>
      </c>
      <c r="E585" s="200" t="s">
        <v>350</v>
      </c>
      <c r="F585" s="200"/>
      <c r="G585" s="200" t="s">
        <v>381</v>
      </c>
      <c r="H585" s="201" t="s">
        <v>219</v>
      </c>
      <c r="I585" s="202">
        <v>2.64</v>
      </c>
      <c r="J585" s="200" t="s">
        <v>560</v>
      </c>
      <c r="K585" s="176">
        <v>3</v>
      </c>
      <c r="L585" s="176">
        <v>1</v>
      </c>
      <c r="M585" s="176">
        <v>0</v>
      </c>
      <c r="N585" s="286">
        <v>6</v>
      </c>
      <c r="O585" s="286"/>
      <c r="P585" s="176"/>
      <c r="Q585" s="203">
        <f t="shared" si="339"/>
        <v>6</v>
      </c>
      <c r="R585" s="203">
        <f t="shared" si="340"/>
        <v>0</v>
      </c>
      <c r="S585" s="203">
        <f t="shared" si="341"/>
        <v>0</v>
      </c>
      <c r="T585" s="203">
        <f t="shared" si="342"/>
        <v>0</v>
      </c>
      <c r="U585" s="203">
        <f t="shared" si="343"/>
        <v>0</v>
      </c>
      <c r="V585" s="175">
        <f>IF(Q585&gt;0,VLOOKUP(Q585,Jahresfaktoren!$A$11:$B$24,2,),0)</f>
        <v>302</v>
      </c>
      <c r="W585" s="175">
        <f>IF(R585&gt;0,VLOOKUP(R585,Jahresfaktoren!$D$11:$E$24,2,),0)</f>
        <v>0</v>
      </c>
      <c r="X585" s="175">
        <f>IF(S585&gt;0,VLOOKUP(S585,Jahresfaktoren!$A$28:$B$29,2,),0)</f>
        <v>0</v>
      </c>
      <c r="Y585" s="175">
        <f>IF(T585&gt;0,VLOOKUP(T585,Jahresfaktoren!$A$28:$B$29,2,),0)</f>
        <v>0</v>
      </c>
      <c r="Z585" s="175">
        <f>IF(U585&gt;0,VLOOKUP(U585,Jahresfaktoren!$A$32:$B$33,2,),)</f>
        <v>0</v>
      </c>
      <c r="AA585" s="177">
        <f t="shared" si="328"/>
        <v>797.28000000000009</v>
      </c>
      <c r="AB585" s="177" t="str">
        <f t="shared" si="329"/>
        <v/>
      </c>
      <c r="AC585" s="177" t="str">
        <f t="shared" si="330"/>
        <v/>
      </c>
      <c r="AD585" s="177" t="str">
        <f t="shared" si="331"/>
        <v/>
      </c>
      <c r="AE585" s="177" t="str">
        <f t="shared" si="332"/>
        <v/>
      </c>
      <c r="AF585" s="178">
        <f>IF(Q585&gt;0,VLOOKUP(H585,Leistungszahlen!$A$11:$C$158,3,),0)</f>
        <v>0</v>
      </c>
      <c r="AG585" s="178">
        <f>IF(R585&gt;0,VLOOKUP(H585,Leistungszahlen!$A$11:$F$158,6,),IF(T585&gt;0,VLOOKUP(H585,Leistungszahlen!$A$11:$F$158,6,),0))</f>
        <v>0</v>
      </c>
      <c r="AH585" s="179" t="e">
        <f t="shared" si="323"/>
        <v>#DIV/0!</v>
      </c>
      <c r="AI585" s="179">
        <f t="shared" si="324"/>
        <v>0</v>
      </c>
      <c r="AJ585" s="179">
        <f t="shared" si="325"/>
        <v>0</v>
      </c>
      <c r="AK585" s="179">
        <f t="shared" si="326"/>
        <v>0</v>
      </c>
      <c r="AL585" s="179">
        <f t="shared" si="327"/>
        <v>0</v>
      </c>
      <c r="AM585" s="180">
        <f>IF(L585=1,Stundensätze!$D$13,IF(L585=2,Stundensätze!$D$17,IF(L585=4,Stundensätze!$D$21,"")))</f>
        <v>0</v>
      </c>
      <c r="AN585" s="180">
        <f>IF(L585=1,Stundensätze!$D$15,IF(L585=2,Stundensätze!$D$19,IF(L585=4,Stundensätze!$D$23,"")))</f>
        <v>0</v>
      </c>
      <c r="AO585" s="180" t="e">
        <f t="shared" si="333"/>
        <v>#DIV/0!</v>
      </c>
      <c r="AP585" s="180">
        <f t="shared" si="334"/>
        <v>0</v>
      </c>
      <c r="AQ585" s="192" t="e">
        <f t="shared" si="335"/>
        <v>#DIV/0!</v>
      </c>
      <c r="AR585" s="192" t="e">
        <f t="shared" si="336"/>
        <v>#DIV/0!</v>
      </c>
      <c r="AS585" s="193" t="e">
        <f t="shared" si="337"/>
        <v>#DIV/0!</v>
      </c>
      <c r="AT585" s="258" t="str">
        <f>IF(K585=0,0,VLOOKUP(K585,Kostenstellen!A:B,2,FALSE))</f>
        <v xml:space="preserve">Rosentrittklinik         </v>
      </c>
      <c r="AU585" s="68" t="str">
        <f t="shared" si="344"/>
        <v>V</v>
      </c>
      <c r="AV585" s="68" t="str">
        <f t="shared" si="345"/>
        <v/>
      </c>
      <c r="AW585" s="68">
        <f>IF(AF585=0,0,VLOOKUP($H585,Leistungszahlen!$A$11:$H$158,4,FALSE))</f>
        <v>0</v>
      </c>
      <c r="AX585" s="68">
        <f>IF(AF585=0,0,VLOOKUP($H585,Leistungszahlen!$A$11:$H$158,5,FALSE))</f>
        <v>0</v>
      </c>
      <c r="AY585" s="68">
        <f>IF(AG585=0,0,VLOOKUP($H585,Leistungszahlen!$A$11:$H$158,6,FALSE))</f>
        <v>0</v>
      </c>
      <c r="AZ585" s="68">
        <f t="shared" si="346"/>
        <v>0</v>
      </c>
      <c r="BA585" s="68">
        <f t="shared" si="347"/>
        <v>0</v>
      </c>
      <c r="BC585" s="68">
        <f t="shared" si="338"/>
        <v>0</v>
      </c>
      <c r="BD585" s="285"/>
    </row>
    <row r="586" spans="1:56" s="68" customFormat="1" ht="22.5">
      <c r="A586" s="200"/>
      <c r="B586" s="200"/>
      <c r="C586" s="200" t="s">
        <v>354</v>
      </c>
      <c r="D586" s="200" t="s">
        <v>1178</v>
      </c>
      <c r="E586" s="200" t="s">
        <v>350</v>
      </c>
      <c r="F586" s="200"/>
      <c r="G586" s="200" t="s">
        <v>232</v>
      </c>
      <c r="H586" s="201" t="s">
        <v>206</v>
      </c>
      <c r="I586" s="202">
        <v>10</v>
      </c>
      <c r="J586" s="200" t="s">
        <v>560</v>
      </c>
      <c r="K586" s="176">
        <v>3</v>
      </c>
      <c r="L586" s="176">
        <v>1</v>
      </c>
      <c r="M586" s="176" t="s">
        <v>119</v>
      </c>
      <c r="N586" s="286">
        <v>1</v>
      </c>
      <c r="O586" s="286">
        <v>0</v>
      </c>
      <c r="P586" s="176"/>
      <c r="Q586" s="203">
        <f t="shared" si="339"/>
        <v>0</v>
      </c>
      <c r="R586" s="203">
        <f t="shared" si="340"/>
        <v>0</v>
      </c>
      <c r="S586" s="203">
        <f t="shared" si="341"/>
        <v>0</v>
      </c>
      <c r="T586" s="203">
        <f t="shared" si="342"/>
        <v>0</v>
      </c>
      <c r="U586" s="203">
        <f t="shared" si="343"/>
        <v>0</v>
      </c>
      <c r="V586" s="175">
        <f>IF(Q586&gt;0,VLOOKUP(Q586,Jahresfaktoren!$A$11:$B$24,2,),0)</f>
        <v>0</v>
      </c>
      <c r="W586" s="175">
        <f>IF(R586&gt;0,VLOOKUP(R586,Jahresfaktoren!$D$11:$E$24,2,),0)</f>
        <v>0</v>
      </c>
      <c r="X586" s="175">
        <f>IF(S586&gt;0,VLOOKUP(S586,Jahresfaktoren!$A$28:$B$29,2,),0)</f>
        <v>0</v>
      </c>
      <c r="Y586" s="175">
        <f>IF(T586&gt;0,VLOOKUP(T586,Jahresfaktoren!$A$28:$B$29,2,),0)</f>
        <v>0</v>
      </c>
      <c r="Z586" s="175">
        <f>IF(U586&gt;0,VLOOKUP(U586,Jahresfaktoren!$A$32:$B$33,2,),)</f>
        <v>0</v>
      </c>
      <c r="AA586" s="177" t="str">
        <f t="shared" si="328"/>
        <v/>
      </c>
      <c r="AB586" s="177" t="str">
        <f t="shared" si="329"/>
        <v/>
      </c>
      <c r="AC586" s="177" t="str">
        <f t="shared" si="330"/>
        <v/>
      </c>
      <c r="AD586" s="177" t="str">
        <f t="shared" si="331"/>
        <v/>
      </c>
      <c r="AE586" s="177" t="str">
        <f t="shared" si="332"/>
        <v/>
      </c>
      <c r="AF586" s="178">
        <f>IF(Q586&gt;0,VLOOKUP(H586,Leistungszahlen!$A$11:$C$158,3,),0)</f>
        <v>0</v>
      </c>
      <c r="AG586" s="178">
        <f>IF(R586&gt;0,VLOOKUP(H586,Leistungszahlen!$A$11:$F$158,6,),IF(T586&gt;0,VLOOKUP(H586,Leistungszahlen!$A$11:$F$158,6,),0))</f>
        <v>0</v>
      </c>
      <c r="AH586" s="179">
        <f t="shared" si="323"/>
        <v>0</v>
      </c>
      <c r="AI586" s="179">
        <f t="shared" si="324"/>
        <v>0</v>
      </c>
      <c r="AJ586" s="179">
        <f t="shared" si="325"/>
        <v>0</v>
      </c>
      <c r="AK586" s="179">
        <f t="shared" si="326"/>
        <v>0</v>
      </c>
      <c r="AL586" s="179">
        <f t="shared" si="327"/>
        <v>0</v>
      </c>
      <c r="AM586" s="180">
        <f>IF(L586=1,Stundensätze!$D$13,IF(L586=2,Stundensätze!$D$17,IF(L586=4,Stundensätze!$D$21,"")))</f>
        <v>0</v>
      </c>
      <c r="AN586" s="180">
        <f>IF(L586=1,Stundensätze!$D$15,IF(L586=2,Stundensätze!$D$19,IF(L586=4,Stundensätze!$D$23,"")))</f>
        <v>0</v>
      </c>
      <c r="AO586" s="180">
        <f t="shared" si="333"/>
        <v>0</v>
      </c>
      <c r="AP586" s="180">
        <f t="shared" si="334"/>
        <v>0</v>
      </c>
      <c r="AQ586" s="192">
        <f t="shared" si="335"/>
        <v>0</v>
      </c>
      <c r="AR586" s="192">
        <f t="shared" si="336"/>
        <v>0</v>
      </c>
      <c r="AS586" s="193">
        <f t="shared" si="337"/>
        <v>0</v>
      </c>
      <c r="AT586" s="258" t="str">
        <f>IF(K586=0,0,VLOOKUP(K586,Kostenstellen!A:B,2,FALSE))</f>
        <v xml:space="preserve">Rosentrittklinik         </v>
      </c>
      <c r="AU586" s="68" t="str">
        <f t="shared" si="344"/>
        <v/>
      </c>
      <c r="AV586" s="68" t="str">
        <f t="shared" si="345"/>
        <v/>
      </c>
      <c r="AW586" s="68">
        <f>IF(AF586=0,0,VLOOKUP($H586,Leistungszahlen!$A$11:$H$158,4,FALSE))</f>
        <v>0</v>
      </c>
      <c r="AX586" s="68">
        <f>IF(AF586=0,0,VLOOKUP($H586,Leistungszahlen!$A$11:$H$158,5,FALSE))</f>
        <v>0</v>
      </c>
      <c r="AY586" s="68">
        <f>IF(AG586=0,0,VLOOKUP($H586,Leistungszahlen!$A$11:$H$158,6,FALSE))</f>
        <v>0</v>
      </c>
      <c r="AZ586" s="68">
        <f t="shared" si="346"/>
        <v>0</v>
      </c>
      <c r="BA586" s="68">
        <f t="shared" si="347"/>
        <v>0</v>
      </c>
      <c r="BC586" s="68">
        <f t="shared" si="338"/>
        <v>0</v>
      </c>
      <c r="BD586" s="285"/>
    </row>
    <row r="587" spans="1:56" s="68" customFormat="1" ht="22.5">
      <c r="A587" s="200"/>
      <c r="B587" s="200"/>
      <c r="C587" s="200" t="s">
        <v>354</v>
      </c>
      <c r="D587" s="200" t="s">
        <v>205</v>
      </c>
      <c r="E587" s="200" t="s">
        <v>350</v>
      </c>
      <c r="F587" s="200" t="s">
        <v>1182</v>
      </c>
      <c r="G587" s="200" t="s">
        <v>242</v>
      </c>
      <c r="H587" s="201" t="s">
        <v>215</v>
      </c>
      <c r="I587" s="202">
        <v>0.75</v>
      </c>
      <c r="J587" s="200" t="s">
        <v>778</v>
      </c>
      <c r="K587" s="176">
        <v>3</v>
      </c>
      <c r="L587" s="176">
        <v>1</v>
      </c>
      <c r="M587" s="176"/>
      <c r="N587" s="286">
        <v>6</v>
      </c>
      <c r="O587" s="286"/>
      <c r="P587" s="176"/>
      <c r="Q587" s="203">
        <f t="shared" si="339"/>
        <v>6</v>
      </c>
      <c r="R587" s="203">
        <f t="shared" si="340"/>
        <v>0</v>
      </c>
      <c r="S587" s="203">
        <f t="shared" si="341"/>
        <v>0</v>
      </c>
      <c r="T587" s="203">
        <f t="shared" si="342"/>
        <v>0</v>
      </c>
      <c r="U587" s="203">
        <f t="shared" si="343"/>
        <v>0</v>
      </c>
      <c r="V587" s="175">
        <f>IF(Q587&gt;0,VLOOKUP(Q587,Jahresfaktoren!$A$11:$B$24,2,),0)</f>
        <v>302</v>
      </c>
      <c r="W587" s="175">
        <f>IF(R587&gt;0,VLOOKUP(R587,Jahresfaktoren!$D$11:$E$24,2,),0)</f>
        <v>0</v>
      </c>
      <c r="X587" s="175">
        <f>IF(S587&gt;0,VLOOKUP(S587,Jahresfaktoren!$A$28:$B$29,2,),0)</f>
        <v>0</v>
      </c>
      <c r="Y587" s="175">
        <f>IF(T587&gt;0,VLOOKUP(T587,Jahresfaktoren!$A$28:$B$29,2,),0)</f>
        <v>0</v>
      </c>
      <c r="Z587" s="175">
        <f>IF(U587&gt;0,VLOOKUP(U587,Jahresfaktoren!$A$32:$B$33,2,),)</f>
        <v>0</v>
      </c>
      <c r="AA587" s="177">
        <f t="shared" si="328"/>
        <v>226.5</v>
      </c>
      <c r="AB587" s="177" t="str">
        <f t="shared" si="329"/>
        <v/>
      </c>
      <c r="AC587" s="177" t="str">
        <f t="shared" si="330"/>
        <v/>
      </c>
      <c r="AD587" s="177" t="str">
        <f t="shared" si="331"/>
        <v/>
      </c>
      <c r="AE587" s="177" t="str">
        <f t="shared" si="332"/>
        <v/>
      </c>
      <c r="AF587" s="178">
        <f>IF(Q587&gt;0,VLOOKUP(H587,Leistungszahlen!$A$11:$C$158,3,),0)</f>
        <v>0</v>
      </c>
      <c r="AG587" s="178">
        <f>IF(R587&gt;0,VLOOKUP(H587,Leistungszahlen!$A$11:$F$158,6,),IF(T587&gt;0,VLOOKUP(H587,Leistungszahlen!$A$11:$F$158,6,),0))</f>
        <v>0</v>
      </c>
      <c r="AH587" s="179" t="e">
        <f t="shared" ref="AH587:AH650" si="348">IF(Q587&gt;0,AA587/AF587,0)</f>
        <v>#DIV/0!</v>
      </c>
      <c r="AI587" s="179">
        <f t="shared" ref="AI587:AI650" si="349">IF(R587&gt;0,AB587/AG587,0)</f>
        <v>0</v>
      </c>
      <c r="AJ587" s="179">
        <f t="shared" ref="AJ587:AJ650" si="350">IF(S587&gt;0,AC587/AF587,0)</f>
        <v>0</v>
      </c>
      <c r="AK587" s="179">
        <f t="shared" ref="AK587:AK650" si="351">IF(T587&gt;0,AD587/AG587,0)</f>
        <v>0</v>
      </c>
      <c r="AL587" s="179">
        <f t="shared" ref="AL587:AL650" si="352">IF(U587&gt;0,AE587/AF587,0)</f>
        <v>0</v>
      </c>
      <c r="AM587" s="180">
        <f>IF(L587=1,Stundensätze!$D$13,IF(L587=2,Stundensätze!$D$17,IF(L587=4,Stundensätze!$D$21,"")))</f>
        <v>0</v>
      </c>
      <c r="AN587" s="180">
        <f>IF(L587=1,Stundensätze!$D$15,IF(L587=2,Stundensätze!$D$19,IF(L587=4,Stundensätze!$D$23,"")))</f>
        <v>0</v>
      </c>
      <c r="AO587" s="180" t="e">
        <f t="shared" si="333"/>
        <v>#DIV/0!</v>
      </c>
      <c r="AP587" s="180">
        <f t="shared" si="334"/>
        <v>0</v>
      </c>
      <c r="AQ587" s="192" t="e">
        <f t="shared" si="335"/>
        <v>#DIV/0!</v>
      </c>
      <c r="AR587" s="192" t="e">
        <f t="shared" si="336"/>
        <v>#DIV/0!</v>
      </c>
      <c r="AS587" s="193" t="e">
        <f t="shared" si="337"/>
        <v>#DIV/0!</v>
      </c>
      <c r="AT587" s="258" t="str">
        <f>IF(K587=0,0,VLOOKUP(K587,Kostenstellen!A:B,2,FALSE))</f>
        <v xml:space="preserve">Rosentrittklinik         </v>
      </c>
      <c r="AU587" s="68" t="str">
        <f t="shared" si="344"/>
        <v>R</v>
      </c>
      <c r="AV587" s="68" t="str">
        <f t="shared" si="345"/>
        <v/>
      </c>
      <c r="AW587" s="68">
        <f>IF(AF587=0,0,VLOOKUP($H587,Leistungszahlen!$A$11:$H$158,4,FALSE))</f>
        <v>0</v>
      </c>
      <c r="AX587" s="68">
        <f>IF(AF587=0,0,VLOOKUP($H587,Leistungszahlen!$A$11:$H$158,5,FALSE))</f>
        <v>0</v>
      </c>
      <c r="AY587" s="68">
        <f>IF(AG587=0,0,VLOOKUP($H587,Leistungszahlen!$A$11:$H$158,6,FALSE))</f>
        <v>0</v>
      </c>
      <c r="AZ587" s="68">
        <f t="shared" si="346"/>
        <v>0</v>
      </c>
      <c r="BA587" s="68">
        <f t="shared" si="347"/>
        <v>0</v>
      </c>
      <c r="BC587" s="68">
        <f t="shared" si="338"/>
        <v>0</v>
      </c>
      <c r="BD587" s="285"/>
    </row>
    <row r="588" spans="1:56" s="68" customFormat="1" ht="22.5">
      <c r="A588" s="200"/>
      <c r="B588" s="200"/>
      <c r="C588" s="200" t="s">
        <v>354</v>
      </c>
      <c r="D588" s="200" t="s">
        <v>205</v>
      </c>
      <c r="E588" s="200" t="s">
        <v>350</v>
      </c>
      <c r="F588" s="200" t="s">
        <v>1183</v>
      </c>
      <c r="G588" s="200" t="s">
        <v>382</v>
      </c>
      <c r="H588" s="201" t="s">
        <v>201</v>
      </c>
      <c r="I588" s="202">
        <v>15.6</v>
      </c>
      <c r="J588" s="200" t="s">
        <v>560</v>
      </c>
      <c r="K588" s="176">
        <v>3</v>
      </c>
      <c r="L588" s="176">
        <v>1</v>
      </c>
      <c r="M588" s="176"/>
      <c r="N588" s="286">
        <v>7</v>
      </c>
      <c r="O588" s="286"/>
      <c r="P588" s="176"/>
      <c r="Q588" s="203">
        <f t="shared" si="339"/>
        <v>6</v>
      </c>
      <c r="R588" s="203">
        <f t="shared" si="340"/>
        <v>0</v>
      </c>
      <c r="S588" s="203">
        <f t="shared" si="341"/>
        <v>1</v>
      </c>
      <c r="T588" s="203">
        <f t="shared" si="342"/>
        <v>0</v>
      </c>
      <c r="U588" s="203">
        <f t="shared" si="343"/>
        <v>1</v>
      </c>
      <c r="V588" s="175">
        <f>IF(Q588&gt;0,VLOOKUP(Q588,Jahresfaktoren!$A$11:$B$24,2,),0)</f>
        <v>302</v>
      </c>
      <c r="W588" s="175">
        <f>IF(R588&gt;0,VLOOKUP(R588,Jahresfaktoren!$D$11:$E$24,2,),0)</f>
        <v>0</v>
      </c>
      <c r="X588" s="175">
        <f>IF(S588&gt;0,VLOOKUP(S588,Jahresfaktoren!$A$28:$B$29,2,),0)</f>
        <v>60</v>
      </c>
      <c r="Y588" s="175">
        <f>IF(T588&gt;0,VLOOKUP(T588,Jahresfaktoren!$A$28:$B$29,2,),0)</f>
        <v>0</v>
      </c>
      <c r="Z588" s="175">
        <f>IF(U588&gt;0,VLOOKUP(U588,Jahresfaktoren!$A$32:$B$33,2,),)</f>
        <v>3</v>
      </c>
      <c r="AA588" s="177">
        <f t="shared" si="328"/>
        <v>4711.2</v>
      </c>
      <c r="AB588" s="177" t="str">
        <f t="shared" si="329"/>
        <v/>
      </c>
      <c r="AC588" s="177">
        <f t="shared" si="330"/>
        <v>936</v>
      </c>
      <c r="AD588" s="177" t="str">
        <f t="shared" si="331"/>
        <v/>
      </c>
      <c r="AE588" s="177">
        <f t="shared" si="332"/>
        <v>46.8</v>
      </c>
      <c r="AF588" s="178">
        <f>IF(Q588&gt;0,VLOOKUP(H588,Leistungszahlen!$A$11:$C$158,3,),0)</f>
        <v>0</v>
      </c>
      <c r="AG588" s="178">
        <f>IF(R588&gt;0,VLOOKUP(H588,Leistungszahlen!$A$11:$F$158,6,),IF(T588&gt;0,VLOOKUP(H588,Leistungszahlen!$A$11:$F$158,6,),0))</f>
        <v>0</v>
      </c>
      <c r="AH588" s="179" t="e">
        <f t="shared" si="348"/>
        <v>#DIV/0!</v>
      </c>
      <c r="AI588" s="179">
        <f t="shared" si="349"/>
        <v>0</v>
      </c>
      <c r="AJ588" s="179" t="e">
        <f t="shared" si="350"/>
        <v>#DIV/0!</v>
      </c>
      <c r="AK588" s="179">
        <f t="shared" si="351"/>
        <v>0</v>
      </c>
      <c r="AL588" s="179" t="e">
        <f t="shared" si="352"/>
        <v>#DIV/0!</v>
      </c>
      <c r="AM588" s="180">
        <f>IF(L588=1,Stundensätze!$D$13,IF(L588=2,Stundensätze!$D$17,IF(L588=4,Stundensätze!$D$21,"")))</f>
        <v>0</v>
      </c>
      <c r="AN588" s="180">
        <f>IF(L588=1,Stundensätze!$D$15,IF(L588=2,Stundensätze!$D$19,IF(L588=4,Stundensätze!$D$23,"")))</f>
        <v>0</v>
      </c>
      <c r="AO588" s="180" t="e">
        <f t="shared" si="333"/>
        <v>#DIV/0!</v>
      </c>
      <c r="AP588" s="180" t="e">
        <f t="shared" si="334"/>
        <v>#DIV/0!</v>
      </c>
      <c r="AQ588" s="192" t="e">
        <f t="shared" si="335"/>
        <v>#DIV/0!</v>
      </c>
      <c r="AR588" s="192" t="e">
        <f t="shared" si="336"/>
        <v>#DIV/0!</v>
      </c>
      <c r="AS588" s="193" t="e">
        <f t="shared" si="337"/>
        <v>#DIV/0!</v>
      </c>
      <c r="AT588" s="258" t="str">
        <f>IF(K588=0,0,VLOOKUP(K588,Kostenstellen!A:B,2,FALSE))</f>
        <v xml:space="preserve">Rosentrittklinik         </v>
      </c>
      <c r="AU588" s="68" t="str">
        <f t="shared" si="344"/>
        <v>C</v>
      </c>
      <c r="AV588" s="68" t="str">
        <f t="shared" si="345"/>
        <v/>
      </c>
      <c r="AW588" s="68">
        <f>IF(AF588=0,0,VLOOKUP($H588,Leistungszahlen!$A$11:$H$158,4,FALSE))</f>
        <v>0</v>
      </c>
      <c r="AX588" s="68">
        <f>IF(AF588=0,0,VLOOKUP($H588,Leistungszahlen!$A$11:$H$158,5,FALSE))</f>
        <v>0</v>
      </c>
      <c r="AY588" s="68">
        <f>IF(AG588=0,0,VLOOKUP($H588,Leistungszahlen!$A$11:$H$158,6,FALSE))</f>
        <v>0</v>
      </c>
      <c r="AZ588" s="68">
        <f t="shared" si="346"/>
        <v>0</v>
      </c>
      <c r="BA588" s="68">
        <f t="shared" si="347"/>
        <v>0</v>
      </c>
      <c r="BC588" s="68">
        <f t="shared" si="338"/>
        <v>0</v>
      </c>
      <c r="BD588" s="285"/>
    </row>
    <row r="589" spans="1:56" s="68" customFormat="1" ht="22.5">
      <c r="A589" s="200"/>
      <c r="B589" s="200"/>
      <c r="C589" s="200" t="s">
        <v>354</v>
      </c>
      <c r="D589" s="200" t="s">
        <v>205</v>
      </c>
      <c r="E589" s="200" t="s">
        <v>350</v>
      </c>
      <c r="F589" s="200" t="s">
        <v>1184</v>
      </c>
      <c r="G589" s="200" t="s">
        <v>1185</v>
      </c>
      <c r="H589" s="201" t="s">
        <v>207</v>
      </c>
      <c r="I589" s="202">
        <v>15.6</v>
      </c>
      <c r="J589" s="200" t="s">
        <v>560</v>
      </c>
      <c r="K589" s="176">
        <v>3</v>
      </c>
      <c r="L589" s="176">
        <v>1</v>
      </c>
      <c r="M589" s="176"/>
      <c r="N589" s="286">
        <v>6</v>
      </c>
      <c r="O589" s="286"/>
      <c r="P589" s="176"/>
      <c r="Q589" s="203">
        <f t="shared" si="339"/>
        <v>6</v>
      </c>
      <c r="R589" s="203">
        <f t="shared" si="340"/>
        <v>0</v>
      </c>
      <c r="S589" s="203">
        <f t="shared" si="341"/>
        <v>0</v>
      </c>
      <c r="T589" s="203">
        <f t="shared" si="342"/>
        <v>0</v>
      </c>
      <c r="U589" s="203">
        <f t="shared" si="343"/>
        <v>0</v>
      </c>
      <c r="V589" s="175">
        <f>IF(Q589&gt;0,VLOOKUP(Q589,Jahresfaktoren!$A$11:$B$24,2,),0)</f>
        <v>302</v>
      </c>
      <c r="W589" s="175">
        <f>IF(R589&gt;0,VLOOKUP(R589,Jahresfaktoren!$D$11:$E$24,2,),0)</f>
        <v>0</v>
      </c>
      <c r="X589" s="175">
        <f>IF(S589&gt;0,VLOOKUP(S589,Jahresfaktoren!$A$28:$B$29,2,),0)</f>
        <v>0</v>
      </c>
      <c r="Y589" s="175">
        <f>IF(T589&gt;0,VLOOKUP(T589,Jahresfaktoren!$A$28:$B$29,2,),0)</f>
        <v>0</v>
      </c>
      <c r="Z589" s="175">
        <f>IF(U589&gt;0,VLOOKUP(U589,Jahresfaktoren!$A$32:$B$33,2,),)</f>
        <v>0</v>
      </c>
      <c r="AA589" s="177">
        <f t="shared" si="328"/>
        <v>4711.2</v>
      </c>
      <c r="AB589" s="177" t="str">
        <f t="shared" si="329"/>
        <v/>
      </c>
      <c r="AC589" s="177" t="str">
        <f t="shared" si="330"/>
        <v/>
      </c>
      <c r="AD589" s="177" t="str">
        <f t="shared" si="331"/>
        <v/>
      </c>
      <c r="AE589" s="177" t="str">
        <f t="shared" si="332"/>
        <v/>
      </c>
      <c r="AF589" s="178">
        <f>IF(Q589&gt;0,VLOOKUP(H589,Leistungszahlen!$A$11:$C$158,3,),0)</f>
        <v>0</v>
      </c>
      <c r="AG589" s="178">
        <f>IF(R589&gt;0,VLOOKUP(H589,Leistungszahlen!$A$11:$F$158,6,),IF(T589&gt;0,VLOOKUP(H589,Leistungszahlen!$A$11:$F$158,6,),0))</f>
        <v>0</v>
      </c>
      <c r="AH589" s="179" t="e">
        <f t="shared" si="348"/>
        <v>#DIV/0!</v>
      </c>
      <c r="AI589" s="179">
        <f t="shared" si="349"/>
        <v>0</v>
      </c>
      <c r="AJ589" s="179">
        <f t="shared" si="350"/>
        <v>0</v>
      </c>
      <c r="AK589" s="179">
        <f t="shared" si="351"/>
        <v>0</v>
      </c>
      <c r="AL589" s="179">
        <f t="shared" si="352"/>
        <v>0</v>
      </c>
      <c r="AM589" s="180">
        <f>IF(L589=1,Stundensätze!$D$13,IF(L589=2,Stundensätze!$D$17,IF(L589=4,Stundensätze!$D$21,"")))</f>
        <v>0</v>
      </c>
      <c r="AN589" s="180">
        <f>IF(L589=1,Stundensätze!$D$15,IF(L589=2,Stundensätze!$D$19,IF(L589=4,Stundensätze!$D$23,"")))</f>
        <v>0</v>
      </c>
      <c r="AO589" s="180" t="e">
        <f t="shared" si="333"/>
        <v>#DIV/0!</v>
      </c>
      <c r="AP589" s="180">
        <f t="shared" si="334"/>
        <v>0</v>
      </c>
      <c r="AQ589" s="192" t="e">
        <f t="shared" si="335"/>
        <v>#DIV/0!</v>
      </c>
      <c r="AR589" s="192" t="e">
        <f t="shared" si="336"/>
        <v>#DIV/0!</v>
      </c>
      <c r="AS589" s="193" t="e">
        <f t="shared" si="337"/>
        <v>#DIV/0!</v>
      </c>
      <c r="AT589" s="258" t="str">
        <f>IF(K589=0,0,VLOOKUP(K589,Kostenstellen!A:B,2,FALSE))</f>
        <v xml:space="preserve">Rosentrittklinik         </v>
      </c>
      <c r="AU589" s="68" t="str">
        <f t="shared" si="344"/>
        <v>I</v>
      </c>
      <c r="AV589" s="68" t="str">
        <f t="shared" si="345"/>
        <v/>
      </c>
      <c r="AW589" s="68">
        <f>IF(AF589=0,0,VLOOKUP($H589,Leistungszahlen!$A$11:$H$158,4,FALSE))</f>
        <v>0</v>
      </c>
      <c r="AX589" s="68">
        <f>IF(AF589=0,0,VLOOKUP($H589,Leistungszahlen!$A$11:$H$158,5,FALSE))</f>
        <v>0</v>
      </c>
      <c r="AY589" s="68">
        <f>IF(AG589=0,0,VLOOKUP($H589,Leistungszahlen!$A$11:$H$158,6,FALSE))</f>
        <v>0</v>
      </c>
      <c r="AZ589" s="68">
        <f t="shared" si="346"/>
        <v>0</v>
      </c>
      <c r="BA589" s="68">
        <f t="shared" si="347"/>
        <v>0</v>
      </c>
      <c r="BC589" s="68">
        <f t="shared" si="338"/>
        <v>0</v>
      </c>
      <c r="BD589" s="285"/>
    </row>
    <row r="590" spans="1:56" s="68" customFormat="1" ht="22.5">
      <c r="A590" s="200"/>
      <c r="B590" s="200"/>
      <c r="C590" s="200" t="s">
        <v>354</v>
      </c>
      <c r="D590" s="200" t="s">
        <v>205</v>
      </c>
      <c r="E590" s="200" t="s">
        <v>350</v>
      </c>
      <c r="F590" s="200" t="s">
        <v>1186</v>
      </c>
      <c r="G590" s="200" t="s">
        <v>1187</v>
      </c>
      <c r="H590" s="201" t="s">
        <v>201</v>
      </c>
      <c r="I590" s="202">
        <v>21</v>
      </c>
      <c r="J590" s="200" t="s">
        <v>560</v>
      </c>
      <c r="K590" s="176">
        <v>3</v>
      </c>
      <c r="L590" s="176">
        <v>1</v>
      </c>
      <c r="M590" s="176"/>
      <c r="N590" s="286">
        <v>6</v>
      </c>
      <c r="O590" s="286"/>
      <c r="P590" s="176"/>
      <c r="Q590" s="203">
        <f t="shared" si="339"/>
        <v>6</v>
      </c>
      <c r="R590" s="203">
        <f t="shared" si="340"/>
        <v>0</v>
      </c>
      <c r="S590" s="203">
        <f t="shared" si="341"/>
        <v>0</v>
      </c>
      <c r="T590" s="203">
        <f t="shared" si="342"/>
        <v>0</v>
      </c>
      <c r="U590" s="203">
        <f t="shared" si="343"/>
        <v>0</v>
      </c>
      <c r="V590" s="175">
        <f>IF(Q590&gt;0,VLOOKUP(Q590,Jahresfaktoren!$A$11:$B$24,2,),0)</f>
        <v>302</v>
      </c>
      <c r="W590" s="175">
        <f>IF(R590&gt;0,VLOOKUP(R590,Jahresfaktoren!$D$11:$E$24,2,),0)</f>
        <v>0</v>
      </c>
      <c r="X590" s="175">
        <f>IF(S590&gt;0,VLOOKUP(S590,Jahresfaktoren!$A$28:$B$29,2,),0)</f>
        <v>0</v>
      </c>
      <c r="Y590" s="175">
        <f>IF(T590&gt;0,VLOOKUP(T590,Jahresfaktoren!$A$28:$B$29,2,),0)</f>
        <v>0</v>
      </c>
      <c r="Z590" s="175">
        <f>IF(U590&gt;0,VLOOKUP(U590,Jahresfaktoren!$A$32:$B$33,2,),)</f>
        <v>0</v>
      </c>
      <c r="AA590" s="177">
        <f t="shared" si="328"/>
        <v>6342</v>
      </c>
      <c r="AB590" s="177" t="str">
        <f t="shared" si="329"/>
        <v/>
      </c>
      <c r="AC590" s="177" t="str">
        <f t="shared" si="330"/>
        <v/>
      </c>
      <c r="AD590" s="177" t="str">
        <f t="shared" si="331"/>
        <v/>
      </c>
      <c r="AE590" s="177" t="str">
        <f t="shared" si="332"/>
        <v/>
      </c>
      <c r="AF590" s="178">
        <f>IF(Q590&gt;0,VLOOKUP(H590,Leistungszahlen!$A$11:$C$158,3,),0)</f>
        <v>0</v>
      </c>
      <c r="AG590" s="178">
        <f>IF(R590&gt;0,VLOOKUP(H590,Leistungszahlen!$A$11:$F$158,6,),IF(T590&gt;0,VLOOKUP(H590,Leistungszahlen!$A$11:$F$158,6,),0))</f>
        <v>0</v>
      </c>
      <c r="AH590" s="179" t="e">
        <f t="shared" si="348"/>
        <v>#DIV/0!</v>
      </c>
      <c r="AI590" s="179">
        <f t="shared" si="349"/>
        <v>0</v>
      </c>
      <c r="AJ590" s="179">
        <f t="shared" si="350"/>
        <v>0</v>
      </c>
      <c r="AK590" s="179">
        <f t="shared" si="351"/>
        <v>0</v>
      </c>
      <c r="AL590" s="179">
        <f t="shared" si="352"/>
        <v>0</v>
      </c>
      <c r="AM590" s="180">
        <f>IF(L590=1,Stundensätze!$D$13,IF(L590=2,Stundensätze!$D$17,IF(L590=4,Stundensätze!$D$21,"")))</f>
        <v>0</v>
      </c>
      <c r="AN590" s="180">
        <f>IF(L590=1,Stundensätze!$D$15,IF(L590=2,Stundensätze!$D$19,IF(L590=4,Stundensätze!$D$23,"")))</f>
        <v>0</v>
      </c>
      <c r="AO590" s="180" t="e">
        <f t="shared" si="333"/>
        <v>#DIV/0!</v>
      </c>
      <c r="AP590" s="180">
        <f t="shared" si="334"/>
        <v>0</v>
      </c>
      <c r="AQ590" s="192" t="e">
        <f t="shared" si="335"/>
        <v>#DIV/0!</v>
      </c>
      <c r="AR590" s="192" t="e">
        <f t="shared" si="336"/>
        <v>#DIV/0!</v>
      </c>
      <c r="AS590" s="193" t="e">
        <f t="shared" si="337"/>
        <v>#DIV/0!</v>
      </c>
      <c r="AT590" s="258" t="str">
        <f>IF(K590=0,0,VLOOKUP(K590,Kostenstellen!A:B,2,FALSE))</f>
        <v xml:space="preserve">Rosentrittklinik         </v>
      </c>
      <c r="AU590" s="68" t="str">
        <f t="shared" si="344"/>
        <v>C</v>
      </c>
      <c r="AV590" s="68" t="str">
        <f t="shared" si="345"/>
        <v/>
      </c>
      <c r="AW590" s="68">
        <f>IF(AF590=0,0,VLOOKUP($H590,Leistungszahlen!$A$11:$H$158,4,FALSE))</f>
        <v>0</v>
      </c>
      <c r="AX590" s="68">
        <f>IF(AF590=0,0,VLOOKUP($H590,Leistungszahlen!$A$11:$H$158,5,FALSE))</f>
        <v>0</v>
      </c>
      <c r="AY590" s="68">
        <f>IF(AG590=0,0,VLOOKUP($H590,Leistungszahlen!$A$11:$H$158,6,FALSE))</f>
        <v>0</v>
      </c>
      <c r="AZ590" s="68">
        <f t="shared" si="346"/>
        <v>0</v>
      </c>
      <c r="BA590" s="68">
        <f t="shared" si="347"/>
        <v>0</v>
      </c>
      <c r="BC590" s="68">
        <f t="shared" si="338"/>
        <v>0</v>
      </c>
      <c r="BD590" s="285"/>
    </row>
    <row r="591" spans="1:56" s="68" customFormat="1" ht="22.5">
      <c r="A591" s="200"/>
      <c r="B591" s="200"/>
      <c r="C591" s="200" t="s">
        <v>354</v>
      </c>
      <c r="D591" s="200" t="s">
        <v>205</v>
      </c>
      <c r="E591" s="200" t="s">
        <v>350</v>
      </c>
      <c r="F591" s="200" t="s">
        <v>1188</v>
      </c>
      <c r="G591" s="200" t="s">
        <v>383</v>
      </c>
      <c r="H591" s="201" t="s">
        <v>204</v>
      </c>
      <c r="I591" s="202">
        <v>16.2</v>
      </c>
      <c r="J591" s="200" t="s">
        <v>560</v>
      </c>
      <c r="K591" s="176">
        <v>3</v>
      </c>
      <c r="L591" s="176">
        <v>1</v>
      </c>
      <c r="M591" s="176"/>
      <c r="N591" s="286">
        <v>1</v>
      </c>
      <c r="O591" s="286">
        <v>4</v>
      </c>
      <c r="P591" s="176"/>
      <c r="Q591" s="203">
        <f t="shared" si="339"/>
        <v>1</v>
      </c>
      <c r="R591" s="203">
        <f t="shared" si="340"/>
        <v>4</v>
      </c>
      <c r="S591" s="203">
        <f t="shared" si="341"/>
        <v>0</v>
      </c>
      <c r="T591" s="203">
        <f t="shared" si="342"/>
        <v>0</v>
      </c>
      <c r="U591" s="203">
        <f t="shared" si="343"/>
        <v>0</v>
      </c>
      <c r="V591" s="175">
        <f>IF(Q591&gt;0,VLOOKUP(Q591,Jahresfaktoren!$A$11:$B$24,2,),0)</f>
        <v>52</v>
      </c>
      <c r="W591" s="175">
        <f>IF(R591&gt;0,VLOOKUP(R591,Jahresfaktoren!$D$11:$E$24,2,),0)</f>
        <v>198</v>
      </c>
      <c r="X591" s="175">
        <f>IF(S591&gt;0,VLOOKUP(S591,Jahresfaktoren!$A$28:$B$29,2,),0)</f>
        <v>0</v>
      </c>
      <c r="Y591" s="175">
        <f>IF(T591&gt;0,VLOOKUP(T591,Jahresfaktoren!$A$28:$B$29,2,),0)</f>
        <v>0</v>
      </c>
      <c r="Z591" s="175">
        <f>IF(U591&gt;0,VLOOKUP(U591,Jahresfaktoren!$A$32:$B$33,2,),)</f>
        <v>0</v>
      </c>
      <c r="AA591" s="177">
        <f t="shared" si="328"/>
        <v>842.4</v>
      </c>
      <c r="AB591" s="177">
        <f t="shared" si="329"/>
        <v>3207.6</v>
      </c>
      <c r="AC591" s="177" t="str">
        <f t="shared" si="330"/>
        <v/>
      </c>
      <c r="AD591" s="177" t="str">
        <f t="shared" si="331"/>
        <v/>
      </c>
      <c r="AE591" s="177" t="str">
        <f t="shared" si="332"/>
        <v/>
      </c>
      <c r="AF591" s="178">
        <f>IF(Q591&gt;0,VLOOKUP(H591,Leistungszahlen!$A$11:$C$158,3,),0)</f>
        <v>0</v>
      </c>
      <c r="AG591" s="178">
        <f>IF(R591&gt;0,VLOOKUP(H591,Leistungszahlen!$A$11:$F$158,6,),IF(T591&gt;0,VLOOKUP(H591,Leistungszahlen!$A$11:$F$158,6,),0))</f>
        <v>0</v>
      </c>
      <c r="AH591" s="179" t="e">
        <f t="shared" si="348"/>
        <v>#DIV/0!</v>
      </c>
      <c r="AI591" s="179" t="e">
        <f t="shared" si="349"/>
        <v>#DIV/0!</v>
      </c>
      <c r="AJ591" s="179">
        <f t="shared" si="350"/>
        <v>0</v>
      </c>
      <c r="AK591" s="179">
        <f t="shared" si="351"/>
        <v>0</v>
      </c>
      <c r="AL591" s="179">
        <f t="shared" si="352"/>
        <v>0</v>
      </c>
      <c r="AM591" s="180">
        <f>IF(L591=1,Stundensätze!$D$13,IF(L591=2,Stundensätze!$D$17,IF(L591=4,Stundensätze!$D$21,"")))</f>
        <v>0</v>
      </c>
      <c r="AN591" s="180">
        <f>IF(L591=1,Stundensätze!$D$15,IF(L591=2,Stundensätze!$D$19,IF(L591=4,Stundensätze!$D$23,"")))</f>
        <v>0</v>
      </c>
      <c r="AO591" s="180" t="e">
        <f t="shared" si="333"/>
        <v>#DIV/0!</v>
      </c>
      <c r="AP591" s="180">
        <f t="shared" si="334"/>
        <v>0</v>
      </c>
      <c r="AQ591" s="192" t="e">
        <f t="shared" si="335"/>
        <v>#DIV/0!</v>
      </c>
      <c r="AR591" s="192" t="e">
        <f t="shared" si="336"/>
        <v>#DIV/0!</v>
      </c>
      <c r="AS591" s="193" t="e">
        <f t="shared" si="337"/>
        <v>#DIV/0!</v>
      </c>
      <c r="AT591" s="258" t="str">
        <f>IF(K591=0,0,VLOOKUP(K591,Kostenstellen!A:B,2,FALSE))</f>
        <v xml:space="preserve">Rosentrittklinik         </v>
      </c>
      <c r="AU591" s="68" t="str">
        <f t="shared" si="344"/>
        <v>F</v>
      </c>
      <c r="AV591" s="68" t="str">
        <f t="shared" si="345"/>
        <v>F</v>
      </c>
      <c r="AW591" s="68">
        <f>IF(AF591=0,0,VLOOKUP($H591,Leistungszahlen!$A$11:$H$158,4,FALSE))</f>
        <v>0</v>
      </c>
      <c r="AX591" s="68">
        <f>IF(AF591=0,0,VLOOKUP($H591,Leistungszahlen!$A$11:$H$158,5,FALSE))</f>
        <v>0</v>
      </c>
      <c r="AY591" s="68">
        <f>IF(AG591=0,0,VLOOKUP($H591,Leistungszahlen!$A$11:$H$158,6,FALSE))</f>
        <v>0</v>
      </c>
      <c r="AZ591" s="68">
        <f t="shared" si="346"/>
        <v>0</v>
      </c>
      <c r="BA591" s="68">
        <f t="shared" si="347"/>
        <v>0</v>
      </c>
      <c r="BC591" s="68">
        <f t="shared" si="338"/>
        <v>0</v>
      </c>
      <c r="BD591" s="285"/>
    </row>
    <row r="592" spans="1:56" s="68" customFormat="1" ht="22.5">
      <c r="A592" s="200"/>
      <c r="B592" s="200"/>
      <c r="C592" s="200" t="s">
        <v>354</v>
      </c>
      <c r="D592" s="200" t="s">
        <v>205</v>
      </c>
      <c r="E592" s="200" t="s">
        <v>350</v>
      </c>
      <c r="F592" s="200" t="s">
        <v>1189</v>
      </c>
      <c r="G592" s="200" t="s">
        <v>262</v>
      </c>
      <c r="H592" s="201" t="s">
        <v>202</v>
      </c>
      <c r="I592" s="202">
        <v>11.02</v>
      </c>
      <c r="J592" s="200" t="s">
        <v>560</v>
      </c>
      <c r="K592" s="176">
        <v>3</v>
      </c>
      <c r="L592" s="176">
        <v>1</v>
      </c>
      <c r="M592" s="176"/>
      <c r="N592" s="286">
        <v>1</v>
      </c>
      <c r="O592" s="286">
        <v>4</v>
      </c>
      <c r="P592" s="176"/>
      <c r="Q592" s="203">
        <f t="shared" si="339"/>
        <v>1</v>
      </c>
      <c r="R592" s="203">
        <f t="shared" si="340"/>
        <v>4</v>
      </c>
      <c r="S592" s="203">
        <f t="shared" si="341"/>
        <v>0</v>
      </c>
      <c r="T592" s="203">
        <f t="shared" si="342"/>
        <v>0</v>
      </c>
      <c r="U592" s="203">
        <f t="shared" si="343"/>
        <v>0</v>
      </c>
      <c r="V592" s="175">
        <f>IF(Q592&gt;0,VLOOKUP(Q592,Jahresfaktoren!$A$11:$B$24,2,),0)</f>
        <v>52</v>
      </c>
      <c r="W592" s="175">
        <f>IF(R592&gt;0,VLOOKUP(R592,Jahresfaktoren!$D$11:$E$24,2,),0)</f>
        <v>198</v>
      </c>
      <c r="X592" s="175">
        <f>IF(S592&gt;0,VLOOKUP(S592,Jahresfaktoren!$A$28:$B$29,2,),0)</f>
        <v>0</v>
      </c>
      <c r="Y592" s="175">
        <f>IF(T592&gt;0,VLOOKUP(T592,Jahresfaktoren!$A$28:$B$29,2,),0)</f>
        <v>0</v>
      </c>
      <c r="Z592" s="175">
        <f>IF(U592&gt;0,VLOOKUP(U592,Jahresfaktoren!$A$32:$B$33,2,),)</f>
        <v>0</v>
      </c>
      <c r="AA592" s="177">
        <f t="shared" si="328"/>
        <v>573.04</v>
      </c>
      <c r="AB592" s="177">
        <f t="shared" si="329"/>
        <v>2181.96</v>
      </c>
      <c r="AC592" s="177" t="str">
        <f t="shared" si="330"/>
        <v/>
      </c>
      <c r="AD592" s="177" t="str">
        <f t="shared" si="331"/>
        <v/>
      </c>
      <c r="AE592" s="177" t="str">
        <f t="shared" si="332"/>
        <v/>
      </c>
      <c r="AF592" s="178">
        <f>IF(Q592&gt;0,VLOOKUP(H592,Leistungszahlen!$A$11:$C$158,3,),0)</f>
        <v>0</v>
      </c>
      <c r="AG592" s="178">
        <f>IF(R592&gt;0,VLOOKUP(H592,Leistungszahlen!$A$11:$F$158,6,),IF(T592&gt;0,VLOOKUP(H592,Leistungszahlen!$A$11:$F$158,6,),0))</f>
        <v>0</v>
      </c>
      <c r="AH592" s="179" t="e">
        <f t="shared" si="348"/>
        <v>#DIV/0!</v>
      </c>
      <c r="AI592" s="179" t="e">
        <f t="shared" si="349"/>
        <v>#DIV/0!</v>
      </c>
      <c r="AJ592" s="179">
        <f t="shared" si="350"/>
        <v>0</v>
      </c>
      <c r="AK592" s="179">
        <f t="shared" si="351"/>
        <v>0</v>
      </c>
      <c r="AL592" s="179">
        <f t="shared" si="352"/>
        <v>0</v>
      </c>
      <c r="AM592" s="180">
        <f>IF(L592=1,Stundensätze!$D$13,IF(L592=2,Stundensätze!$D$17,IF(L592=4,Stundensätze!$D$21,"")))</f>
        <v>0</v>
      </c>
      <c r="AN592" s="180">
        <f>IF(L592=1,Stundensätze!$D$15,IF(L592=2,Stundensätze!$D$19,IF(L592=4,Stundensätze!$D$23,"")))</f>
        <v>0</v>
      </c>
      <c r="AO592" s="180" t="e">
        <f t="shared" si="333"/>
        <v>#DIV/0!</v>
      </c>
      <c r="AP592" s="180">
        <f t="shared" si="334"/>
        <v>0</v>
      </c>
      <c r="AQ592" s="192" t="e">
        <f t="shared" si="335"/>
        <v>#DIV/0!</v>
      </c>
      <c r="AR592" s="192" t="e">
        <f t="shared" si="336"/>
        <v>#DIV/0!</v>
      </c>
      <c r="AS592" s="193" t="e">
        <f t="shared" si="337"/>
        <v>#DIV/0!</v>
      </c>
      <c r="AT592" s="258" t="str">
        <f>IF(K592=0,0,VLOOKUP(K592,Kostenstellen!A:B,2,FALSE))</f>
        <v xml:space="preserve">Rosentrittklinik         </v>
      </c>
      <c r="AU592" s="68" t="str">
        <f t="shared" si="344"/>
        <v>D</v>
      </c>
      <c r="AV592" s="68" t="str">
        <f t="shared" si="345"/>
        <v>D</v>
      </c>
      <c r="AW592" s="68">
        <f>IF(AF592=0,0,VLOOKUP($H592,Leistungszahlen!$A$11:$H$158,4,FALSE))</f>
        <v>0</v>
      </c>
      <c r="AX592" s="68">
        <f>IF(AF592=0,0,VLOOKUP($H592,Leistungszahlen!$A$11:$H$158,5,FALSE))</f>
        <v>0</v>
      </c>
      <c r="AY592" s="68">
        <f>IF(AG592=0,0,VLOOKUP($H592,Leistungszahlen!$A$11:$H$158,6,FALSE))</f>
        <v>0</v>
      </c>
      <c r="AZ592" s="68">
        <f t="shared" si="346"/>
        <v>0</v>
      </c>
      <c r="BA592" s="68">
        <f t="shared" si="347"/>
        <v>0</v>
      </c>
      <c r="BC592" s="68">
        <f t="shared" si="338"/>
        <v>0</v>
      </c>
      <c r="BD592" s="285"/>
    </row>
    <row r="593" spans="1:56" s="68" customFormat="1" ht="22.5">
      <c r="A593" s="200"/>
      <c r="B593" s="200"/>
      <c r="C593" s="200" t="s">
        <v>354</v>
      </c>
      <c r="D593" s="200" t="s">
        <v>205</v>
      </c>
      <c r="E593" s="200" t="s">
        <v>350</v>
      </c>
      <c r="F593" s="200" t="s">
        <v>1190</v>
      </c>
      <c r="G593" s="200" t="s">
        <v>1191</v>
      </c>
      <c r="H593" s="201" t="s">
        <v>202</v>
      </c>
      <c r="I593" s="202">
        <v>9.1199999999999992</v>
      </c>
      <c r="J593" s="200" t="s">
        <v>560</v>
      </c>
      <c r="K593" s="176">
        <v>3</v>
      </c>
      <c r="L593" s="176">
        <v>1</v>
      </c>
      <c r="M593" s="176">
        <v>0</v>
      </c>
      <c r="N593" s="286">
        <v>1</v>
      </c>
      <c r="O593" s="286">
        <v>4</v>
      </c>
      <c r="P593" s="176"/>
      <c r="Q593" s="203">
        <f t="shared" si="339"/>
        <v>1</v>
      </c>
      <c r="R593" s="203">
        <f t="shared" si="340"/>
        <v>4</v>
      </c>
      <c r="S593" s="203">
        <f t="shared" si="341"/>
        <v>0</v>
      </c>
      <c r="T593" s="203">
        <f t="shared" si="342"/>
        <v>0</v>
      </c>
      <c r="U593" s="203">
        <f t="shared" si="343"/>
        <v>0</v>
      </c>
      <c r="V593" s="175">
        <f>IF(Q593&gt;0,VLOOKUP(Q593,Jahresfaktoren!$A$11:$B$24,2,),0)</f>
        <v>52</v>
      </c>
      <c r="W593" s="175">
        <f>IF(R593&gt;0,VLOOKUP(R593,Jahresfaktoren!$D$11:$E$24,2,),0)</f>
        <v>198</v>
      </c>
      <c r="X593" s="175">
        <f>IF(S593&gt;0,VLOOKUP(S593,Jahresfaktoren!$A$28:$B$29,2,),0)</f>
        <v>0</v>
      </c>
      <c r="Y593" s="175">
        <f>IF(T593&gt;0,VLOOKUP(T593,Jahresfaktoren!$A$28:$B$29,2,),0)</f>
        <v>0</v>
      </c>
      <c r="Z593" s="175">
        <f>IF(U593&gt;0,VLOOKUP(U593,Jahresfaktoren!$A$32:$B$33,2,),)</f>
        <v>0</v>
      </c>
      <c r="AA593" s="177">
        <f t="shared" si="328"/>
        <v>474.23999999999995</v>
      </c>
      <c r="AB593" s="177">
        <f t="shared" si="329"/>
        <v>1805.7599999999998</v>
      </c>
      <c r="AC593" s="177" t="str">
        <f t="shared" si="330"/>
        <v/>
      </c>
      <c r="AD593" s="177" t="str">
        <f t="shared" si="331"/>
        <v/>
      </c>
      <c r="AE593" s="177" t="str">
        <f t="shared" si="332"/>
        <v/>
      </c>
      <c r="AF593" s="178">
        <f>IF(Q593&gt;0,VLOOKUP(H593,Leistungszahlen!$A$11:$C$158,3,),0)</f>
        <v>0</v>
      </c>
      <c r="AG593" s="178">
        <f>IF(R593&gt;0,VLOOKUP(H593,Leistungszahlen!$A$11:$F$158,6,),IF(T593&gt;0,VLOOKUP(H593,Leistungszahlen!$A$11:$F$158,6,),0))</f>
        <v>0</v>
      </c>
      <c r="AH593" s="179" t="e">
        <f t="shared" si="348"/>
        <v>#DIV/0!</v>
      </c>
      <c r="AI593" s="179" t="e">
        <f t="shared" si="349"/>
        <v>#DIV/0!</v>
      </c>
      <c r="AJ593" s="179">
        <f t="shared" si="350"/>
        <v>0</v>
      </c>
      <c r="AK593" s="179">
        <f t="shared" si="351"/>
        <v>0</v>
      </c>
      <c r="AL593" s="179">
        <f t="shared" si="352"/>
        <v>0</v>
      </c>
      <c r="AM593" s="180">
        <f>IF(L593=1,Stundensätze!$D$13,IF(L593=2,Stundensätze!$D$17,IF(L593=4,Stundensätze!$D$21,"")))</f>
        <v>0</v>
      </c>
      <c r="AN593" s="180">
        <f>IF(L593=1,Stundensätze!$D$15,IF(L593=2,Stundensätze!$D$19,IF(L593=4,Stundensätze!$D$23,"")))</f>
        <v>0</v>
      </c>
      <c r="AO593" s="180" t="e">
        <f t="shared" si="333"/>
        <v>#DIV/0!</v>
      </c>
      <c r="AP593" s="180">
        <f t="shared" si="334"/>
        <v>0</v>
      </c>
      <c r="AQ593" s="192" t="e">
        <f t="shared" si="335"/>
        <v>#DIV/0!</v>
      </c>
      <c r="AR593" s="192" t="e">
        <f t="shared" si="336"/>
        <v>#DIV/0!</v>
      </c>
      <c r="AS593" s="193" t="e">
        <f t="shared" si="337"/>
        <v>#DIV/0!</v>
      </c>
      <c r="AT593" s="258" t="str">
        <f>IF(K593=0,0,VLOOKUP(K593,Kostenstellen!A:B,2,FALSE))</f>
        <v xml:space="preserve">Rosentrittklinik         </v>
      </c>
      <c r="AU593" s="68" t="str">
        <f t="shared" si="344"/>
        <v>D</v>
      </c>
      <c r="AV593" s="68" t="str">
        <f t="shared" si="345"/>
        <v>D</v>
      </c>
      <c r="AW593" s="68">
        <f>IF(AF593=0,0,VLOOKUP($H593,Leistungszahlen!$A$11:$H$158,4,FALSE))</f>
        <v>0</v>
      </c>
      <c r="AX593" s="68">
        <f>IF(AF593=0,0,VLOOKUP($H593,Leistungszahlen!$A$11:$H$158,5,FALSE))</f>
        <v>0</v>
      </c>
      <c r="AY593" s="68">
        <f>IF(AG593=0,0,VLOOKUP($H593,Leistungszahlen!$A$11:$H$158,6,FALSE))</f>
        <v>0</v>
      </c>
      <c r="AZ593" s="68">
        <f t="shared" si="346"/>
        <v>0</v>
      </c>
      <c r="BA593" s="68">
        <f t="shared" si="347"/>
        <v>0</v>
      </c>
      <c r="BC593" s="68">
        <f t="shared" si="338"/>
        <v>0</v>
      </c>
      <c r="BD593" s="285"/>
    </row>
    <row r="594" spans="1:56" s="68" customFormat="1" ht="22.5">
      <c r="A594" s="200"/>
      <c r="B594" s="200"/>
      <c r="C594" s="200" t="s">
        <v>354</v>
      </c>
      <c r="D594" s="200" t="s">
        <v>205</v>
      </c>
      <c r="E594" s="200" t="s">
        <v>350</v>
      </c>
      <c r="F594" s="200"/>
      <c r="G594" s="200" t="s">
        <v>113</v>
      </c>
      <c r="H594" s="201" t="s">
        <v>205</v>
      </c>
      <c r="I594" s="202">
        <v>88.32</v>
      </c>
      <c r="J594" s="200" t="s">
        <v>560</v>
      </c>
      <c r="K594" s="176">
        <v>3</v>
      </c>
      <c r="L594" s="176">
        <v>1</v>
      </c>
      <c r="M594" s="176">
        <v>0</v>
      </c>
      <c r="N594" s="286">
        <v>5</v>
      </c>
      <c r="O594" s="286"/>
      <c r="P594" s="176"/>
      <c r="Q594" s="203">
        <f t="shared" si="339"/>
        <v>5</v>
      </c>
      <c r="R594" s="203">
        <f t="shared" si="340"/>
        <v>0</v>
      </c>
      <c r="S594" s="203">
        <f t="shared" si="341"/>
        <v>0</v>
      </c>
      <c r="T594" s="203">
        <f t="shared" si="342"/>
        <v>0</v>
      </c>
      <c r="U594" s="203">
        <f t="shared" si="343"/>
        <v>0</v>
      </c>
      <c r="V594" s="175">
        <f>IF(Q594&gt;0,VLOOKUP(Q594,Jahresfaktoren!$A$11:$B$24,2,),0)</f>
        <v>250</v>
      </c>
      <c r="W594" s="175">
        <f>IF(R594&gt;0,VLOOKUP(R594,Jahresfaktoren!$D$11:$E$24,2,),0)</f>
        <v>0</v>
      </c>
      <c r="X594" s="175">
        <f>IF(S594&gt;0,VLOOKUP(S594,Jahresfaktoren!$A$28:$B$29,2,),0)</f>
        <v>0</v>
      </c>
      <c r="Y594" s="175">
        <f>IF(T594&gt;0,VLOOKUP(T594,Jahresfaktoren!$A$28:$B$29,2,),0)</f>
        <v>0</v>
      </c>
      <c r="Z594" s="175">
        <f>IF(U594&gt;0,VLOOKUP(U594,Jahresfaktoren!$A$32:$B$33,2,),)</f>
        <v>0</v>
      </c>
      <c r="AA594" s="177">
        <f t="shared" si="328"/>
        <v>22080</v>
      </c>
      <c r="AB594" s="177" t="str">
        <f t="shared" si="329"/>
        <v/>
      </c>
      <c r="AC594" s="177" t="str">
        <f t="shared" si="330"/>
        <v/>
      </c>
      <c r="AD594" s="177" t="str">
        <f t="shared" si="331"/>
        <v/>
      </c>
      <c r="AE594" s="177" t="str">
        <f t="shared" si="332"/>
        <v/>
      </c>
      <c r="AF594" s="178">
        <f>IF(Q594&gt;0,VLOOKUP(H594,Leistungszahlen!$A$11:$C$158,3,),0)</f>
        <v>0</v>
      </c>
      <c r="AG594" s="178">
        <f>IF(R594&gt;0,VLOOKUP(H594,Leistungszahlen!$A$11:$F$158,6,),IF(T594&gt;0,VLOOKUP(H594,Leistungszahlen!$A$11:$F$158,6,),0))</f>
        <v>0</v>
      </c>
      <c r="AH594" s="179" t="e">
        <f t="shared" si="348"/>
        <v>#DIV/0!</v>
      </c>
      <c r="AI594" s="179">
        <f t="shared" si="349"/>
        <v>0</v>
      </c>
      <c r="AJ594" s="179">
        <f t="shared" si="350"/>
        <v>0</v>
      </c>
      <c r="AK594" s="179">
        <f t="shared" si="351"/>
        <v>0</v>
      </c>
      <c r="AL594" s="179">
        <f t="shared" si="352"/>
        <v>0</v>
      </c>
      <c r="AM594" s="180">
        <f>IF(L594=1,Stundensätze!$D$13,IF(L594=2,Stundensätze!$D$17,IF(L594=4,Stundensätze!$D$21,"")))</f>
        <v>0</v>
      </c>
      <c r="AN594" s="180">
        <f>IF(L594=1,Stundensätze!$D$15,IF(L594=2,Stundensätze!$D$19,IF(L594=4,Stundensätze!$D$23,"")))</f>
        <v>0</v>
      </c>
      <c r="AO594" s="180" t="e">
        <f t="shared" si="333"/>
        <v>#DIV/0!</v>
      </c>
      <c r="AP594" s="180">
        <f t="shared" si="334"/>
        <v>0</v>
      </c>
      <c r="AQ594" s="192" t="e">
        <f t="shared" si="335"/>
        <v>#DIV/0!</v>
      </c>
      <c r="AR594" s="192" t="e">
        <f t="shared" si="336"/>
        <v>#DIV/0!</v>
      </c>
      <c r="AS594" s="193" t="e">
        <f t="shared" si="337"/>
        <v>#DIV/0!</v>
      </c>
      <c r="AT594" s="258" t="str">
        <f>IF(K594=0,0,VLOOKUP(K594,Kostenstellen!A:B,2,FALSE))</f>
        <v xml:space="preserve">Rosentrittklinik         </v>
      </c>
      <c r="AU594" s="68" t="str">
        <f t="shared" si="344"/>
        <v>G</v>
      </c>
      <c r="AV594" s="68" t="str">
        <f t="shared" si="345"/>
        <v/>
      </c>
      <c r="AW594" s="68">
        <f>IF(AF594=0,0,VLOOKUP($H594,Leistungszahlen!$A$11:$H$158,4,FALSE))</f>
        <v>0</v>
      </c>
      <c r="AX594" s="68">
        <f>IF(AF594=0,0,VLOOKUP($H594,Leistungszahlen!$A$11:$H$158,5,FALSE))</f>
        <v>0</v>
      </c>
      <c r="AY594" s="68">
        <f>IF(AG594=0,0,VLOOKUP($H594,Leistungszahlen!$A$11:$H$158,6,FALSE))</f>
        <v>0</v>
      </c>
      <c r="AZ594" s="68">
        <f t="shared" si="346"/>
        <v>0</v>
      </c>
      <c r="BA594" s="68">
        <f t="shared" si="347"/>
        <v>0</v>
      </c>
      <c r="BC594" s="68">
        <f t="shared" si="338"/>
        <v>0</v>
      </c>
      <c r="BD594" s="285"/>
    </row>
    <row r="595" spans="1:56" s="68" customFormat="1" ht="22.5">
      <c r="A595" s="200"/>
      <c r="B595" s="200"/>
      <c r="C595" s="200" t="s">
        <v>354</v>
      </c>
      <c r="D595" s="200" t="s">
        <v>205</v>
      </c>
      <c r="E595" s="200" t="s">
        <v>350</v>
      </c>
      <c r="F595" s="200" t="s">
        <v>1192</v>
      </c>
      <c r="G595" s="200" t="s">
        <v>665</v>
      </c>
      <c r="H595" s="201" t="s">
        <v>201</v>
      </c>
      <c r="I595" s="202">
        <v>15.6</v>
      </c>
      <c r="J595" s="200" t="s">
        <v>778</v>
      </c>
      <c r="K595" s="176">
        <v>3</v>
      </c>
      <c r="L595" s="176">
        <v>1</v>
      </c>
      <c r="M595" s="176"/>
      <c r="N595" s="286">
        <v>7</v>
      </c>
      <c r="O595" s="286"/>
      <c r="P595" s="176"/>
      <c r="Q595" s="203">
        <f t="shared" si="339"/>
        <v>6</v>
      </c>
      <c r="R595" s="203">
        <f t="shared" si="340"/>
        <v>0</v>
      </c>
      <c r="S595" s="203">
        <f t="shared" si="341"/>
        <v>1</v>
      </c>
      <c r="T595" s="203">
        <f t="shared" si="342"/>
        <v>0</v>
      </c>
      <c r="U595" s="203">
        <f t="shared" si="343"/>
        <v>1</v>
      </c>
      <c r="V595" s="175">
        <f>IF(Q595&gt;0,VLOOKUP(Q595,Jahresfaktoren!$A$11:$B$24,2,),0)</f>
        <v>302</v>
      </c>
      <c r="W595" s="175">
        <f>IF(R595&gt;0,VLOOKUP(R595,Jahresfaktoren!$D$11:$E$24,2,),0)</f>
        <v>0</v>
      </c>
      <c r="X595" s="175">
        <f>IF(S595&gt;0,VLOOKUP(S595,Jahresfaktoren!$A$28:$B$29,2,),0)</f>
        <v>60</v>
      </c>
      <c r="Y595" s="175">
        <f>IF(T595&gt;0,VLOOKUP(T595,Jahresfaktoren!$A$28:$B$29,2,),0)</f>
        <v>0</v>
      </c>
      <c r="Z595" s="175">
        <f>IF(U595&gt;0,VLOOKUP(U595,Jahresfaktoren!$A$32:$B$33,2,),)</f>
        <v>3</v>
      </c>
      <c r="AA595" s="177">
        <f t="shared" si="328"/>
        <v>4711.2</v>
      </c>
      <c r="AB595" s="177" t="str">
        <f t="shared" si="329"/>
        <v/>
      </c>
      <c r="AC595" s="177">
        <f t="shared" si="330"/>
        <v>936</v>
      </c>
      <c r="AD595" s="177" t="str">
        <f t="shared" si="331"/>
        <v/>
      </c>
      <c r="AE595" s="177">
        <f t="shared" si="332"/>
        <v>46.8</v>
      </c>
      <c r="AF595" s="178">
        <f>IF(Q595&gt;0,VLOOKUP(H595,Leistungszahlen!$A$11:$C$158,3,),0)</f>
        <v>0</v>
      </c>
      <c r="AG595" s="178">
        <f>IF(R595&gt;0,VLOOKUP(H595,Leistungszahlen!$A$11:$F$158,6,),IF(T595&gt;0,VLOOKUP(H595,Leistungszahlen!$A$11:$F$158,6,),0))</f>
        <v>0</v>
      </c>
      <c r="AH595" s="179" t="e">
        <f t="shared" si="348"/>
        <v>#DIV/0!</v>
      </c>
      <c r="AI595" s="179">
        <f t="shared" si="349"/>
        <v>0</v>
      </c>
      <c r="AJ595" s="179" t="e">
        <f t="shared" si="350"/>
        <v>#DIV/0!</v>
      </c>
      <c r="AK595" s="179">
        <f t="shared" si="351"/>
        <v>0</v>
      </c>
      <c r="AL595" s="179" t="e">
        <f t="shared" si="352"/>
        <v>#DIV/0!</v>
      </c>
      <c r="AM595" s="180">
        <f>IF(L595=1,Stundensätze!$D$13,IF(L595=2,Stundensätze!$D$17,IF(L595=4,Stundensätze!$D$21,"")))</f>
        <v>0</v>
      </c>
      <c r="AN595" s="180">
        <f>IF(L595=1,Stundensätze!$D$15,IF(L595=2,Stundensätze!$D$19,IF(L595=4,Stundensätze!$D$23,"")))</f>
        <v>0</v>
      </c>
      <c r="AO595" s="180" t="e">
        <f t="shared" si="333"/>
        <v>#DIV/0!</v>
      </c>
      <c r="AP595" s="180" t="e">
        <f t="shared" si="334"/>
        <v>#DIV/0!</v>
      </c>
      <c r="AQ595" s="192" t="e">
        <f t="shared" si="335"/>
        <v>#DIV/0!</v>
      </c>
      <c r="AR595" s="192" t="e">
        <f t="shared" si="336"/>
        <v>#DIV/0!</v>
      </c>
      <c r="AS595" s="193" t="e">
        <f t="shared" si="337"/>
        <v>#DIV/0!</v>
      </c>
      <c r="AT595" s="258" t="str">
        <f>IF(K595=0,0,VLOOKUP(K595,Kostenstellen!A:B,2,FALSE))</f>
        <v xml:space="preserve">Rosentrittklinik         </v>
      </c>
      <c r="AU595" s="68" t="str">
        <f t="shared" si="344"/>
        <v>C</v>
      </c>
      <c r="AV595" s="68" t="str">
        <f t="shared" si="345"/>
        <v/>
      </c>
      <c r="AW595" s="68">
        <f>IF(AF595=0,0,VLOOKUP($H595,Leistungszahlen!$A$11:$H$158,4,FALSE))</f>
        <v>0</v>
      </c>
      <c r="AX595" s="68">
        <f>IF(AF595=0,0,VLOOKUP($H595,Leistungszahlen!$A$11:$H$158,5,FALSE))</f>
        <v>0</v>
      </c>
      <c r="AY595" s="68">
        <f>IF(AG595=0,0,VLOOKUP($H595,Leistungszahlen!$A$11:$H$158,6,FALSE))</f>
        <v>0</v>
      </c>
      <c r="AZ595" s="68">
        <f t="shared" si="346"/>
        <v>0</v>
      </c>
      <c r="BA595" s="68">
        <f t="shared" si="347"/>
        <v>0</v>
      </c>
      <c r="BC595" s="68">
        <f t="shared" si="338"/>
        <v>0</v>
      </c>
      <c r="BD595" s="285"/>
    </row>
    <row r="596" spans="1:56" s="68" customFormat="1" ht="22.5">
      <c r="A596" s="200"/>
      <c r="B596" s="200"/>
      <c r="C596" s="200" t="s">
        <v>354</v>
      </c>
      <c r="D596" s="200" t="s">
        <v>205</v>
      </c>
      <c r="E596" s="200" t="s">
        <v>350</v>
      </c>
      <c r="F596" s="200" t="s">
        <v>1193</v>
      </c>
      <c r="G596" s="200" t="s">
        <v>1194</v>
      </c>
      <c r="H596" s="201" t="s">
        <v>201</v>
      </c>
      <c r="I596" s="202">
        <v>12</v>
      </c>
      <c r="J596" s="200" t="s">
        <v>560</v>
      </c>
      <c r="K596" s="176">
        <v>3</v>
      </c>
      <c r="L596" s="176">
        <v>1</v>
      </c>
      <c r="M596" s="176"/>
      <c r="N596" s="286">
        <v>7</v>
      </c>
      <c r="O596" s="286"/>
      <c r="P596" s="176"/>
      <c r="Q596" s="203">
        <f t="shared" si="339"/>
        <v>6</v>
      </c>
      <c r="R596" s="203">
        <f t="shared" si="340"/>
        <v>0</v>
      </c>
      <c r="S596" s="203">
        <f t="shared" si="341"/>
        <v>1</v>
      </c>
      <c r="T596" s="203">
        <f t="shared" si="342"/>
        <v>0</v>
      </c>
      <c r="U596" s="203">
        <f t="shared" si="343"/>
        <v>1</v>
      </c>
      <c r="V596" s="175">
        <f>IF(Q596&gt;0,VLOOKUP(Q596,Jahresfaktoren!$A$11:$B$24,2,),0)</f>
        <v>302</v>
      </c>
      <c r="W596" s="175">
        <f>IF(R596&gt;0,VLOOKUP(R596,Jahresfaktoren!$D$11:$E$24,2,),0)</f>
        <v>0</v>
      </c>
      <c r="X596" s="175">
        <f>IF(S596&gt;0,VLOOKUP(S596,Jahresfaktoren!$A$28:$B$29,2,),0)</f>
        <v>60</v>
      </c>
      <c r="Y596" s="175">
        <f>IF(T596&gt;0,VLOOKUP(T596,Jahresfaktoren!$A$28:$B$29,2,),0)</f>
        <v>0</v>
      </c>
      <c r="Z596" s="175">
        <f>IF(U596&gt;0,VLOOKUP(U596,Jahresfaktoren!$A$32:$B$33,2,),)</f>
        <v>3</v>
      </c>
      <c r="AA596" s="177">
        <f t="shared" si="328"/>
        <v>3624</v>
      </c>
      <c r="AB596" s="177" t="str">
        <f t="shared" si="329"/>
        <v/>
      </c>
      <c r="AC596" s="177">
        <f t="shared" si="330"/>
        <v>720</v>
      </c>
      <c r="AD596" s="177" t="str">
        <f t="shared" si="331"/>
        <v/>
      </c>
      <c r="AE596" s="177">
        <f t="shared" si="332"/>
        <v>36</v>
      </c>
      <c r="AF596" s="178">
        <f>IF(Q596&gt;0,VLOOKUP(H596,Leistungszahlen!$A$11:$C$158,3,),0)</f>
        <v>0</v>
      </c>
      <c r="AG596" s="178">
        <f>IF(R596&gt;0,VLOOKUP(H596,Leistungszahlen!$A$11:$F$158,6,),IF(T596&gt;0,VLOOKUP(H596,Leistungszahlen!$A$11:$F$158,6,),0))</f>
        <v>0</v>
      </c>
      <c r="AH596" s="179" t="e">
        <f t="shared" si="348"/>
        <v>#DIV/0!</v>
      </c>
      <c r="AI596" s="179">
        <f t="shared" si="349"/>
        <v>0</v>
      </c>
      <c r="AJ596" s="179" t="e">
        <f t="shared" si="350"/>
        <v>#DIV/0!</v>
      </c>
      <c r="AK596" s="179">
        <f t="shared" si="351"/>
        <v>0</v>
      </c>
      <c r="AL596" s="179" t="e">
        <f t="shared" si="352"/>
        <v>#DIV/0!</v>
      </c>
      <c r="AM596" s="180">
        <f>IF(L596=1,Stundensätze!$D$13,IF(L596=2,Stundensätze!$D$17,IF(L596=4,Stundensätze!$D$21,"")))</f>
        <v>0</v>
      </c>
      <c r="AN596" s="180">
        <f>IF(L596=1,Stundensätze!$D$15,IF(L596=2,Stundensätze!$D$19,IF(L596=4,Stundensätze!$D$23,"")))</f>
        <v>0</v>
      </c>
      <c r="AO596" s="180" t="e">
        <f t="shared" si="333"/>
        <v>#DIV/0!</v>
      </c>
      <c r="AP596" s="180" t="e">
        <f t="shared" si="334"/>
        <v>#DIV/0!</v>
      </c>
      <c r="AQ596" s="192" t="e">
        <f t="shared" si="335"/>
        <v>#DIV/0!</v>
      </c>
      <c r="AR596" s="192" t="e">
        <f t="shared" si="336"/>
        <v>#DIV/0!</v>
      </c>
      <c r="AS596" s="193" t="e">
        <f t="shared" si="337"/>
        <v>#DIV/0!</v>
      </c>
      <c r="AT596" s="258" t="str">
        <f>IF(K596=0,0,VLOOKUP(K596,Kostenstellen!A:B,2,FALSE))</f>
        <v xml:space="preserve">Rosentrittklinik         </v>
      </c>
      <c r="AU596" s="68" t="str">
        <f t="shared" si="344"/>
        <v>C</v>
      </c>
      <c r="AV596" s="68" t="str">
        <f t="shared" si="345"/>
        <v/>
      </c>
      <c r="AW596" s="68">
        <f>IF(AF596=0,0,VLOOKUP($H596,Leistungszahlen!$A$11:$H$158,4,FALSE))</f>
        <v>0</v>
      </c>
      <c r="AX596" s="68">
        <f>IF(AF596=0,0,VLOOKUP($H596,Leistungszahlen!$A$11:$H$158,5,FALSE))</f>
        <v>0</v>
      </c>
      <c r="AY596" s="68">
        <f>IF(AG596=0,0,VLOOKUP($H596,Leistungszahlen!$A$11:$H$158,6,FALSE))</f>
        <v>0</v>
      </c>
      <c r="AZ596" s="68">
        <f t="shared" si="346"/>
        <v>0</v>
      </c>
      <c r="BA596" s="68">
        <f t="shared" si="347"/>
        <v>0</v>
      </c>
      <c r="BC596" s="68">
        <f t="shared" si="338"/>
        <v>0</v>
      </c>
      <c r="BD596" s="285"/>
    </row>
    <row r="597" spans="1:56" s="68" customFormat="1" ht="22.5">
      <c r="A597" s="200"/>
      <c r="B597" s="200"/>
      <c r="C597" s="200" t="s">
        <v>354</v>
      </c>
      <c r="D597" s="200" t="s">
        <v>205</v>
      </c>
      <c r="E597" s="200" t="s">
        <v>350</v>
      </c>
      <c r="F597" s="200" t="s">
        <v>1195</v>
      </c>
      <c r="G597" s="200" t="s">
        <v>1196</v>
      </c>
      <c r="H597" s="201" t="s">
        <v>214</v>
      </c>
      <c r="I597" s="202">
        <v>13.66</v>
      </c>
      <c r="J597" s="200" t="s">
        <v>307</v>
      </c>
      <c r="K597" s="176">
        <v>3</v>
      </c>
      <c r="L597" s="176">
        <v>1</v>
      </c>
      <c r="M597" s="176"/>
      <c r="N597" s="286">
        <v>6</v>
      </c>
      <c r="O597" s="286"/>
      <c r="P597" s="176"/>
      <c r="Q597" s="203">
        <f t="shared" si="339"/>
        <v>6</v>
      </c>
      <c r="R597" s="203">
        <f t="shared" si="340"/>
        <v>0</v>
      </c>
      <c r="S597" s="203">
        <f t="shared" si="341"/>
        <v>0</v>
      </c>
      <c r="T597" s="203">
        <f t="shared" si="342"/>
        <v>0</v>
      </c>
      <c r="U597" s="203">
        <f t="shared" si="343"/>
        <v>0</v>
      </c>
      <c r="V597" s="175">
        <f>IF(Q597&gt;0,VLOOKUP(Q597,Jahresfaktoren!$A$11:$B$24,2,),0)</f>
        <v>302</v>
      </c>
      <c r="W597" s="175">
        <f>IF(R597&gt;0,VLOOKUP(R597,Jahresfaktoren!$D$11:$E$24,2,),0)</f>
        <v>0</v>
      </c>
      <c r="X597" s="175">
        <f>IF(S597&gt;0,VLOOKUP(S597,Jahresfaktoren!$A$28:$B$29,2,),0)</f>
        <v>0</v>
      </c>
      <c r="Y597" s="175">
        <f>IF(T597&gt;0,VLOOKUP(T597,Jahresfaktoren!$A$28:$B$29,2,),0)</f>
        <v>0</v>
      </c>
      <c r="Z597" s="175">
        <f>IF(U597&gt;0,VLOOKUP(U597,Jahresfaktoren!$A$32:$B$33,2,),)</f>
        <v>0</v>
      </c>
      <c r="AA597" s="177">
        <f t="shared" si="328"/>
        <v>4125.32</v>
      </c>
      <c r="AB597" s="177" t="str">
        <f t="shared" si="329"/>
        <v/>
      </c>
      <c r="AC597" s="177" t="str">
        <f t="shared" si="330"/>
        <v/>
      </c>
      <c r="AD597" s="177" t="str">
        <f t="shared" si="331"/>
        <v/>
      </c>
      <c r="AE597" s="177" t="str">
        <f t="shared" si="332"/>
        <v/>
      </c>
      <c r="AF597" s="178">
        <f>IF(Q597&gt;0,VLOOKUP(H597,Leistungszahlen!$A$11:$C$158,3,),0)</f>
        <v>0</v>
      </c>
      <c r="AG597" s="178">
        <f>IF(R597&gt;0,VLOOKUP(H597,Leistungszahlen!$A$11:$F$158,6,),IF(T597&gt;0,VLOOKUP(H597,Leistungszahlen!$A$11:$F$158,6,),0))</f>
        <v>0</v>
      </c>
      <c r="AH597" s="179" t="e">
        <f t="shared" si="348"/>
        <v>#DIV/0!</v>
      </c>
      <c r="AI597" s="179">
        <f t="shared" si="349"/>
        <v>0</v>
      </c>
      <c r="AJ597" s="179">
        <f t="shared" si="350"/>
        <v>0</v>
      </c>
      <c r="AK597" s="179">
        <f t="shared" si="351"/>
        <v>0</v>
      </c>
      <c r="AL597" s="179">
        <f t="shared" si="352"/>
        <v>0</v>
      </c>
      <c r="AM597" s="180">
        <f>IF(L597=1,Stundensätze!$D$13,IF(L597=2,Stundensätze!$D$17,IF(L597=4,Stundensätze!$D$21,"")))</f>
        <v>0</v>
      </c>
      <c r="AN597" s="180">
        <f>IF(L597=1,Stundensätze!$D$15,IF(L597=2,Stundensätze!$D$19,IF(L597=4,Stundensätze!$D$23,"")))</f>
        <v>0</v>
      </c>
      <c r="AO597" s="180" t="e">
        <f t="shared" si="333"/>
        <v>#DIV/0!</v>
      </c>
      <c r="AP597" s="180">
        <f t="shared" si="334"/>
        <v>0</v>
      </c>
      <c r="AQ597" s="192" t="e">
        <f t="shared" si="335"/>
        <v>#DIV/0!</v>
      </c>
      <c r="AR597" s="192" t="e">
        <f t="shared" si="336"/>
        <v>#DIV/0!</v>
      </c>
      <c r="AS597" s="193" t="e">
        <f t="shared" si="337"/>
        <v>#DIV/0!</v>
      </c>
      <c r="AT597" s="258" t="str">
        <f>IF(K597=0,0,VLOOKUP(K597,Kostenstellen!A:B,2,FALSE))</f>
        <v xml:space="preserve">Rosentrittklinik         </v>
      </c>
      <c r="AU597" s="68" t="str">
        <f t="shared" si="344"/>
        <v>Q</v>
      </c>
      <c r="AV597" s="68" t="str">
        <f t="shared" si="345"/>
        <v/>
      </c>
      <c r="AW597" s="68">
        <f>IF(AF597=0,0,VLOOKUP($H597,Leistungszahlen!$A$11:$H$158,4,FALSE))</f>
        <v>0</v>
      </c>
      <c r="AX597" s="68">
        <f>IF(AF597=0,0,VLOOKUP($H597,Leistungszahlen!$A$11:$H$158,5,FALSE))</f>
        <v>0</v>
      </c>
      <c r="AY597" s="68">
        <f>IF(AG597=0,0,VLOOKUP($H597,Leistungszahlen!$A$11:$H$158,6,FALSE))</f>
        <v>0</v>
      </c>
      <c r="AZ597" s="68">
        <f t="shared" si="346"/>
        <v>0</v>
      </c>
      <c r="BA597" s="68">
        <f t="shared" si="347"/>
        <v>0</v>
      </c>
      <c r="BC597" s="68">
        <f t="shared" si="338"/>
        <v>0</v>
      </c>
      <c r="BD597" s="285"/>
    </row>
    <row r="598" spans="1:56" s="68" customFormat="1" ht="22.5">
      <c r="A598" s="200"/>
      <c r="B598" s="200"/>
      <c r="C598" s="200" t="s">
        <v>354</v>
      </c>
      <c r="D598" s="200" t="s">
        <v>205</v>
      </c>
      <c r="E598" s="200" t="s">
        <v>350</v>
      </c>
      <c r="F598" s="200" t="s">
        <v>1197</v>
      </c>
      <c r="G598" s="200" t="s">
        <v>1198</v>
      </c>
      <c r="H598" s="201" t="s">
        <v>686</v>
      </c>
      <c r="I598" s="202">
        <v>27.08</v>
      </c>
      <c r="J598" s="200" t="s">
        <v>560</v>
      </c>
      <c r="K598" s="176">
        <v>3</v>
      </c>
      <c r="L598" s="176">
        <v>1</v>
      </c>
      <c r="M598" s="176"/>
      <c r="N598" s="286">
        <v>5</v>
      </c>
      <c r="O598" s="286"/>
      <c r="P598" s="176"/>
      <c r="Q598" s="203">
        <f t="shared" si="339"/>
        <v>5</v>
      </c>
      <c r="R598" s="203">
        <f t="shared" si="340"/>
        <v>0</v>
      </c>
      <c r="S598" s="203">
        <f t="shared" si="341"/>
        <v>0</v>
      </c>
      <c r="T598" s="203">
        <f t="shared" si="342"/>
        <v>0</v>
      </c>
      <c r="U598" s="203">
        <f t="shared" si="343"/>
        <v>0</v>
      </c>
      <c r="V598" s="175">
        <f>IF(Q598&gt;0,VLOOKUP(Q598,Jahresfaktoren!$A$11:$B$24,2,),0)</f>
        <v>250</v>
      </c>
      <c r="W598" s="175">
        <f>IF(R598&gt;0,VLOOKUP(R598,Jahresfaktoren!$D$11:$E$24,2,),0)</f>
        <v>0</v>
      </c>
      <c r="X598" s="175">
        <f>IF(S598&gt;0,VLOOKUP(S598,Jahresfaktoren!$A$28:$B$29,2,),0)</f>
        <v>0</v>
      </c>
      <c r="Y598" s="175">
        <f>IF(T598&gt;0,VLOOKUP(T598,Jahresfaktoren!$A$28:$B$29,2,),0)</f>
        <v>0</v>
      </c>
      <c r="Z598" s="175">
        <f>IF(U598&gt;0,VLOOKUP(U598,Jahresfaktoren!$A$32:$B$33,2,),)</f>
        <v>0</v>
      </c>
      <c r="AA598" s="177">
        <f t="shared" si="328"/>
        <v>6770</v>
      </c>
      <c r="AB598" s="177" t="str">
        <f t="shared" si="329"/>
        <v/>
      </c>
      <c r="AC598" s="177" t="str">
        <f t="shared" si="330"/>
        <v/>
      </c>
      <c r="AD598" s="177" t="str">
        <f t="shared" si="331"/>
        <v/>
      </c>
      <c r="AE598" s="177" t="str">
        <f t="shared" si="332"/>
        <v/>
      </c>
      <c r="AF598" s="178">
        <f>IF(Q598&gt;0,VLOOKUP(H598,Leistungszahlen!$A$11:$C$158,3,),0)</f>
        <v>0</v>
      </c>
      <c r="AG598" s="178">
        <f>IF(R598&gt;0,VLOOKUP(H598,Leistungszahlen!$A$11:$F$158,6,),IF(T598&gt;0,VLOOKUP(H598,Leistungszahlen!$A$11:$F$158,6,),0))</f>
        <v>0</v>
      </c>
      <c r="AH598" s="179" t="e">
        <f t="shared" si="348"/>
        <v>#DIV/0!</v>
      </c>
      <c r="AI598" s="179">
        <f t="shared" si="349"/>
        <v>0</v>
      </c>
      <c r="AJ598" s="179">
        <f t="shared" si="350"/>
        <v>0</v>
      </c>
      <c r="AK598" s="179">
        <f t="shared" si="351"/>
        <v>0</v>
      </c>
      <c r="AL598" s="179">
        <f t="shared" si="352"/>
        <v>0</v>
      </c>
      <c r="AM598" s="180">
        <f>IF(L598=1,Stundensätze!$D$13,IF(L598=2,Stundensätze!$D$17,IF(L598=4,Stundensätze!$D$21,"")))</f>
        <v>0</v>
      </c>
      <c r="AN598" s="180">
        <f>IF(L598=1,Stundensätze!$D$15,IF(L598=2,Stundensätze!$D$19,IF(L598=4,Stundensätze!$D$23,"")))</f>
        <v>0</v>
      </c>
      <c r="AO598" s="180" t="e">
        <f t="shared" si="333"/>
        <v>#DIV/0!</v>
      </c>
      <c r="AP598" s="180">
        <f t="shared" si="334"/>
        <v>0</v>
      </c>
      <c r="AQ598" s="192" t="e">
        <f t="shared" si="335"/>
        <v>#DIV/0!</v>
      </c>
      <c r="AR598" s="192" t="e">
        <f t="shared" si="336"/>
        <v>#DIV/0!</v>
      </c>
      <c r="AS598" s="193" t="e">
        <f t="shared" si="337"/>
        <v>#DIV/0!</v>
      </c>
      <c r="AT598" s="258" t="str">
        <f>IF(K598=0,0,VLOOKUP(K598,Kostenstellen!A:B,2,FALSE))</f>
        <v xml:space="preserve">Rosentrittklinik         </v>
      </c>
      <c r="AU598" s="68" t="str">
        <f t="shared" si="344"/>
        <v>F1</v>
      </c>
      <c r="AV598" s="68" t="str">
        <f t="shared" si="345"/>
        <v/>
      </c>
      <c r="AW598" s="68">
        <f>IF(AF598=0,0,VLOOKUP($H598,Leistungszahlen!$A$11:$H$158,4,FALSE))</f>
        <v>0</v>
      </c>
      <c r="AX598" s="68">
        <f>IF(AF598=0,0,VLOOKUP($H598,Leistungszahlen!$A$11:$H$158,5,FALSE))</f>
        <v>0</v>
      </c>
      <c r="AY598" s="68">
        <f>IF(AG598=0,0,VLOOKUP($H598,Leistungszahlen!$A$11:$H$158,6,FALSE))</f>
        <v>0</v>
      </c>
      <c r="AZ598" s="68">
        <f t="shared" si="346"/>
        <v>0</v>
      </c>
      <c r="BA598" s="68">
        <f t="shared" si="347"/>
        <v>0</v>
      </c>
      <c r="BC598" s="68">
        <f t="shared" si="338"/>
        <v>0</v>
      </c>
      <c r="BD598" s="285"/>
    </row>
    <row r="599" spans="1:56" s="68" customFormat="1" ht="22.5">
      <c r="A599" s="200"/>
      <c r="B599" s="200"/>
      <c r="C599" s="200" t="s">
        <v>354</v>
      </c>
      <c r="D599" s="200" t="s">
        <v>205</v>
      </c>
      <c r="E599" s="200" t="s">
        <v>350</v>
      </c>
      <c r="F599" s="200" t="s">
        <v>1199</v>
      </c>
      <c r="G599" s="200" t="s">
        <v>1200</v>
      </c>
      <c r="H599" s="201" t="s">
        <v>201</v>
      </c>
      <c r="I599" s="202">
        <v>15.6</v>
      </c>
      <c r="J599" s="200" t="s">
        <v>560</v>
      </c>
      <c r="K599" s="176">
        <v>3</v>
      </c>
      <c r="L599" s="176">
        <v>1</v>
      </c>
      <c r="M599" s="176"/>
      <c r="N599" s="286">
        <v>6</v>
      </c>
      <c r="O599" s="286"/>
      <c r="P599" s="176"/>
      <c r="Q599" s="203">
        <f t="shared" si="339"/>
        <v>6</v>
      </c>
      <c r="R599" s="203">
        <f t="shared" si="340"/>
        <v>0</v>
      </c>
      <c r="S599" s="203">
        <f t="shared" si="341"/>
        <v>0</v>
      </c>
      <c r="T599" s="203">
        <f t="shared" si="342"/>
        <v>0</v>
      </c>
      <c r="U599" s="203">
        <f t="shared" si="343"/>
        <v>0</v>
      </c>
      <c r="V599" s="175">
        <f>IF(Q599&gt;0,VLOOKUP(Q599,Jahresfaktoren!$A$11:$B$24,2,),0)</f>
        <v>302</v>
      </c>
      <c r="W599" s="175">
        <f>IF(R599&gt;0,VLOOKUP(R599,Jahresfaktoren!$D$11:$E$24,2,),0)</f>
        <v>0</v>
      </c>
      <c r="X599" s="175">
        <f>IF(S599&gt;0,VLOOKUP(S599,Jahresfaktoren!$A$28:$B$29,2,),0)</f>
        <v>0</v>
      </c>
      <c r="Y599" s="175">
        <f>IF(T599&gt;0,VLOOKUP(T599,Jahresfaktoren!$A$28:$B$29,2,),0)</f>
        <v>0</v>
      </c>
      <c r="Z599" s="175">
        <f>IF(U599&gt;0,VLOOKUP(U599,Jahresfaktoren!$A$32:$B$33,2,),)</f>
        <v>0</v>
      </c>
      <c r="AA599" s="177">
        <f t="shared" si="328"/>
        <v>4711.2</v>
      </c>
      <c r="AB599" s="177" t="str">
        <f t="shared" si="329"/>
        <v/>
      </c>
      <c r="AC599" s="177" t="str">
        <f t="shared" si="330"/>
        <v/>
      </c>
      <c r="AD599" s="177" t="str">
        <f t="shared" si="331"/>
        <v/>
      </c>
      <c r="AE599" s="177" t="str">
        <f t="shared" si="332"/>
        <v/>
      </c>
      <c r="AF599" s="178">
        <f>IF(Q599&gt;0,VLOOKUP(H599,Leistungszahlen!$A$11:$C$158,3,),0)</f>
        <v>0</v>
      </c>
      <c r="AG599" s="178">
        <f>IF(R599&gt;0,VLOOKUP(H599,Leistungszahlen!$A$11:$F$158,6,),IF(T599&gt;0,VLOOKUP(H599,Leistungszahlen!$A$11:$F$158,6,),0))</f>
        <v>0</v>
      </c>
      <c r="AH599" s="179" t="e">
        <f t="shared" si="348"/>
        <v>#DIV/0!</v>
      </c>
      <c r="AI599" s="179">
        <f t="shared" si="349"/>
        <v>0</v>
      </c>
      <c r="AJ599" s="179">
        <f t="shared" si="350"/>
        <v>0</v>
      </c>
      <c r="AK599" s="179">
        <f t="shared" si="351"/>
        <v>0</v>
      </c>
      <c r="AL599" s="179">
        <f t="shared" si="352"/>
        <v>0</v>
      </c>
      <c r="AM599" s="180">
        <f>IF(L599=1,Stundensätze!$D$13,IF(L599=2,Stundensätze!$D$17,IF(L599=4,Stundensätze!$D$21,"")))</f>
        <v>0</v>
      </c>
      <c r="AN599" s="180">
        <f>IF(L599=1,Stundensätze!$D$15,IF(L599=2,Stundensätze!$D$19,IF(L599=4,Stundensätze!$D$23,"")))</f>
        <v>0</v>
      </c>
      <c r="AO599" s="180" t="e">
        <f t="shared" si="333"/>
        <v>#DIV/0!</v>
      </c>
      <c r="AP599" s="180">
        <f t="shared" si="334"/>
        <v>0</v>
      </c>
      <c r="AQ599" s="192" t="e">
        <f t="shared" si="335"/>
        <v>#DIV/0!</v>
      </c>
      <c r="AR599" s="192" t="e">
        <f t="shared" si="336"/>
        <v>#DIV/0!</v>
      </c>
      <c r="AS599" s="193" t="e">
        <f t="shared" si="337"/>
        <v>#DIV/0!</v>
      </c>
      <c r="AT599" s="258" t="str">
        <f>IF(K599=0,0,VLOOKUP(K599,Kostenstellen!A:B,2,FALSE))</f>
        <v xml:space="preserve">Rosentrittklinik         </v>
      </c>
      <c r="AU599" s="68" t="str">
        <f t="shared" si="344"/>
        <v>C</v>
      </c>
      <c r="AV599" s="68" t="str">
        <f t="shared" si="345"/>
        <v/>
      </c>
      <c r="AW599" s="68">
        <f>IF(AF599=0,0,VLOOKUP($H599,Leistungszahlen!$A$11:$H$158,4,FALSE))</f>
        <v>0</v>
      </c>
      <c r="AX599" s="68">
        <f>IF(AF599=0,0,VLOOKUP($H599,Leistungszahlen!$A$11:$H$158,5,FALSE))</f>
        <v>0</v>
      </c>
      <c r="AY599" s="68">
        <f>IF(AG599=0,0,VLOOKUP($H599,Leistungszahlen!$A$11:$H$158,6,FALSE))</f>
        <v>0</v>
      </c>
      <c r="AZ599" s="68">
        <f t="shared" si="346"/>
        <v>0</v>
      </c>
      <c r="BA599" s="68">
        <f t="shared" si="347"/>
        <v>0</v>
      </c>
      <c r="BC599" s="68">
        <f t="shared" si="338"/>
        <v>0</v>
      </c>
      <c r="BD599" s="285"/>
    </row>
    <row r="600" spans="1:56" s="68" customFormat="1" ht="22.5">
      <c r="A600" s="200"/>
      <c r="B600" s="200"/>
      <c r="C600" s="200" t="s">
        <v>354</v>
      </c>
      <c r="D600" s="200" t="s">
        <v>205</v>
      </c>
      <c r="E600" s="200" t="s">
        <v>350</v>
      </c>
      <c r="F600" s="200" t="s">
        <v>1201</v>
      </c>
      <c r="G600" s="200" t="s">
        <v>385</v>
      </c>
      <c r="H600" s="201" t="s">
        <v>206</v>
      </c>
      <c r="I600" s="202">
        <v>22</v>
      </c>
      <c r="J600" s="200" t="s">
        <v>778</v>
      </c>
      <c r="K600" s="176">
        <v>3</v>
      </c>
      <c r="L600" s="176">
        <v>1</v>
      </c>
      <c r="M600" s="176"/>
      <c r="N600" s="286">
        <v>5</v>
      </c>
      <c r="O600" s="286"/>
      <c r="P600" s="176"/>
      <c r="Q600" s="203">
        <f t="shared" si="339"/>
        <v>5</v>
      </c>
      <c r="R600" s="203">
        <f t="shared" si="340"/>
        <v>0</v>
      </c>
      <c r="S600" s="203">
        <f t="shared" si="341"/>
        <v>0</v>
      </c>
      <c r="T600" s="203">
        <f t="shared" si="342"/>
        <v>0</v>
      </c>
      <c r="U600" s="203">
        <f t="shared" si="343"/>
        <v>0</v>
      </c>
      <c r="V600" s="175">
        <f>IF(Q600&gt;0,VLOOKUP(Q600,Jahresfaktoren!$A$11:$B$24,2,),0)</f>
        <v>250</v>
      </c>
      <c r="W600" s="175">
        <f>IF(R600&gt;0,VLOOKUP(R600,Jahresfaktoren!$D$11:$E$24,2,),0)</f>
        <v>0</v>
      </c>
      <c r="X600" s="175">
        <f>IF(S600&gt;0,VLOOKUP(S600,Jahresfaktoren!$A$28:$B$29,2,),0)</f>
        <v>0</v>
      </c>
      <c r="Y600" s="175">
        <f>IF(T600&gt;0,VLOOKUP(T600,Jahresfaktoren!$A$28:$B$29,2,),0)</f>
        <v>0</v>
      </c>
      <c r="Z600" s="175">
        <f>IF(U600&gt;0,VLOOKUP(U600,Jahresfaktoren!$A$32:$B$33,2,),)</f>
        <v>0</v>
      </c>
      <c r="AA600" s="177">
        <f t="shared" si="328"/>
        <v>5500</v>
      </c>
      <c r="AB600" s="177" t="str">
        <f t="shared" si="329"/>
        <v/>
      </c>
      <c r="AC600" s="177" t="str">
        <f t="shared" si="330"/>
        <v/>
      </c>
      <c r="AD600" s="177" t="str">
        <f t="shared" si="331"/>
        <v/>
      </c>
      <c r="AE600" s="177" t="str">
        <f t="shared" si="332"/>
        <v/>
      </c>
      <c r="AF600" s="178">
        <f>IF(Q600&gt;0,VLOOKUP(H600,Leistungszahlen!$A$11:$C$158,3,),0)</f>
        <v>0</v>
      </c>
      <c r="AG600" s="178">
        <f>IF(R600&gt;0,VLOOKUP(H600,Leistungszahlen!$A$11:$F$158,6,),IF(T600&gt;0,VLOOKUP(H600,Leistungszahlen!$A$11:$F$158,6,),0))</f>
        <v>0</v>
      </c>
      <c r="AH600" s="179" t="e">
        <f t="shared" si="348"/>
        <v>#DIV/0!</v>
      </c>
      <c r="AI600" s="179">
        <f t="shared" si="349"/>
        <v>0</v>
      </c>
      <c r="AJ600" s="179">
        <f t="shared" si="350"/>
        <v>0</v>
      </c>
      <c r="AK600" s="179">
        <f t="shared" si="351"/>
        <v>0</v>
      </c>
      <c r="AL600" s="179">
        <f t="shared" si="352"/>
        <v>0</v>
      </c>
      <c r="AM600" s="180">
        <f>IF(L600=1,Stundensätze!$D$13,IF(L600=2,Stundensätze!$D$17,IF(L600=4,Stundensätze!$D$21,"")))</f>
        <v>0</v>
      </c>
      <c r="AN600" s="180">
        <f>IF(L600=1,Stundensätze!$D$15,IF(L600=2,Stundensätze!$D$19,IF(L600=4,Stundensätze!$D$23,"")))</f>
        <v>0</v>
      </c>
      <c r="AO600" s="180" t="e">
        <f t="shared" si="333"/>
        <v>#DIV/0!</v>
      </c>
      <c r="AP600" s="180">
        <f t="shared" si="334"/>
        <v>0</v>
      </c>
      <c r="AQ600" s="192" t="e">
        <f t="shared" si="335"/>
        <v>#DIV/0!</v>
      </c>
      <c r="AR600" s="192" t="e">
        <f t="shared" si="336"/>
        <v>#DIV/0!</v>
      </c>
      <c r="AS600" s="193" t="e">
        <f t="shared" si="337"/>
        <v>#DIV/0!</v>
      </c>
      <c r="AT600" s="258" t="str">
        <f>IF(K600=0,0,VLOOKUP(K600,Kostenstellen!A:B,2,FALSE))</f>
        <v xml:space="preserve">Rosentrittklinik         </v>
      </c>
      <c r="AU600" s="68" t="str">
        <f t="shared" si="344"/>
        <v>H</v>
      </c>
      <c r="AV600" s="68" t="str">
        <f t="shared" si="345"/>
        <v/>
      </c>
      <c r="AW600" s="68">
        <f>IF(AF600=0,0,VLOOKUP($H600,Leistungszahlen!$A$11:$H$158,4,FALSE))</f>
        <v>0</v>
      </c>
      <c r="AX600" s="68">
        <f>IF(AF600=0,0,VLOOKUP($H600,Leistungszahlen!$A$11:$H$158,5,FALSE))</f>
        <v>0</v>
      </c>
      <c r="AY600" s="68">
        <f>IF(AG600=0,0,VLOOKUP($H600,Leistungszahlen!$A$11:$H$158,6,FALSE))</f>
        <v>0</v>
      </c>
      <c r="AZ600" s="68">
        <f t="shared" si="346"/>
        <v>0</v>
      </c>
      <c r="BA600" s="68">
        <f t="shared" si="347"/>
        <v>0</v>
      </c>
      <c r="BC600" s="68">
        <f t="shared" si="338"/>
        <v>0</v>
      </c>
      <c r="BD600" s="285"/>
    </row>
    <row r="601" spans="1:56" s="68" customFormat="1" ht="22.5">
      <c r="A601" s="200"/>
      <c r="B601" s="200"/>
      <c r="C601" s="200" t="s">
        <v>354</v>
      </c>
      <c r="D601" s="200" t="s">
        <v>205</v>
      </c>
      <c r="E601" s="200" t="s">
        <v>350</v>
      </c>
      <c r="F601" s="200"/>
      <c r="G601" s="200" t="s">
        <v>386</v>
      </c>
      <c r="H601" s="201"/>
      <c r="I601" s="202">
        <v>7.98</v>
      </c>
      <c r="J601" s="200" t="s">
        <v>778</v>
      </c>
      <c r="K601" s="176">
        <v>3</v>
      </c>
      <c r="L601" s="176">
        <v>1</v>
      </c>
      <c r="M601" s="176" t="s">
        <v>119</v>
      </c>
      <c r="N601" s="286"/>
      <c r="O601" s="286"/>
      <c r="P601" s="176"/>
      <c r="Q601" s="203">
        <f t="shared" si="339"/>
        <v>0</v>
      </c>
      <c r="R601" s="203">
        <f t="shared" si="340"/>
        <v>0</v>
      </c>
      <c r="S601" s="203">
        <f t="shared" si="341"/>
        <v>0</v>
      </c>
      <c r="T601" s="203">
        <f t="shared" si="342"/>
        <v>0</v>
      </c>
      <c r="U601" s="203">
        <f t="shared" si="343"/>
        <v>0</v>
      </c>
      <c r="V601" s="175">
        <f>IF(Q601&gt;0,VLOOKUP(Q601,Jahresfaktoren!$A$11:$B$24,2,),0)</f>
        <v>0</v>
      </c>
      <c r="W601" s="175">
        <f>IF(R601&gt;0,VLOOKUP(R601,Jahresfaktoren!$D$11:$E$24,2,),0)</f>
        <v>0</v>
      </c>
      <c r="X601" s="175">
        <f>IF(S601&gt;0,VLOOKUP(S601,Jahresfaktoren!$A$28:$B$29,2,),0)</f>
        <v>0</v>
      </c>
      <c r="Y601" s="175">
        <f>IF(T601&gt;0,VLOOKUP(T601,Jahresfaktoren!$A$28:$B$29,2,),0)</f>
        <v>0</v>
      </c>
      <c r="Z601" s="175">
        <f>IF(U601&gt;0,VLOOKUP(U601,Jahresfaktoren!$A$32:$B$33,2,),)</f>
        <v>0</v>
      </c>
      <c r="AA601" s="177" t="str">
        <f t="shared" si="328"/>
        <v/>
      </c>
      <c r="AB601" s="177" t="str">
        <f t="shared" si="329"/>
        <v/>
      </c>
      <c r="AC601" s="177" t="str">
        <f t="shared" si="330"/>
        <v/>
      </c>
      <c r="AD601" s="177" t="str">
        <f t="shared" si="331"/>
        <v/>
      </c>
      <c r="AE601" s="177" t="str">
        <f t="shared" si="332"/>
        <v/>
      </c>
      <c r="AF601" s="178">
        <f>IF(Q601&gt;0,VLOOKUP(H601,Leistungszahlen!$A$11:$C$158,3,),0)</f>
        <v>0</v>
      </c>
      <c r="AG601" s="178">
        <f>IF(R601&gt;0,VLOOKUP(H601,Leistungszahlen!$A$11:$F$158,6,),IF(T601&gt;0,VLOOKUP(H601,Leistungszahlen!$A$11:$F$158,6,),0))</f>
        <v>0</v>
      </c>
      <c r="AH601" s="179">
        <f t="shared" si="348"/>
        <v>0</v>
      </c>
      <c r="AI601" s="179">
        <f t="shared" si="349"/>
        <v>0</v>
      </c>
      <c r="AJ601" s="179">
        <f t="shared" si="350"/>
        <v>0</v>
      </c>
      <c r="AK601" s="179">
        <f t="shared" si="351"/>
        <v>0</v>
      </c>
      <c r="AL601" s="179">
        <f t="shared" si="352"/>
        <v>0</v>
      </c>
      <c r="AM601" s="180">
        <f>IF(L601=1,Stundensätze!$D$13,IF(L601=2,Stundensätze!$D$17,IF(L601=4,Stundensätze!$D$21,"")))</f>
        <v>0</v>
      </c>
      <c r="AN601" s="180">
        <f>IF(L601=1,Stundensätze!$D$15,IF(L601=2,Stundensätze!$D$19,IF(L601=4,Stundensätze!$D$23,"")))</f>
        <v>0</v>
      </c>
      <c r="AO601" s="180">
        <f t="shared" si="333"/>
        <v>0</v>
      </c>
      <c r="AP601" s="180">
        <f t="shared" si="334"/>
        <v>0</v>
      </c>
      <c r="AQ601" s="192">
        <f t="shared" si="335"/>
        <v>0</v>
      </c>
      <c r="AR601" s="192">
        <f t="shared" si="336"/>
        <v>0</v>
      </c>
      <c r="AS601" s="193">
        <f t="shared" si="337"/>
        <v>0</v>
      </c>
      <c r="AT601" s="258" t="str">
        <f>IF(K601=0,0,VLOOKUP(K601,Kostenstellen!A:B,2,FALSE))</f>
        <v xml:space="preserve">Rosentrittklinik         </v>
      </c>
      <c r="AU601" s="68" t="str">
        <f t="shared" si="344"/>
        <v/>
      </c>
      <c r="AV601" s="68" t="str">
        <f t="shared" si="345"/>
        <v/>
      </c>
      <c r="AW601" s="68">
        <f>IF(AF601=0,0,VLOOKUP($H601,Leistungszahlen!$A$11:$H$158,4,FALSE))</f>
        <v>0</v>
      </c>
      <c r="AX601" s="68">
        <f>IF(AF601=0,0,VLOOKUP($H601,Leistungszahlen!$A$11:$H$158,5,FALSE))</f>
        <v>0</v>
      </c>
      <c r="AY601" s="68">
        <f>IF(AG601=0,0,VLOOKUP($H601,Leistungszahlen!$A$11:$H$158,6,FALSE))</f>
        <v>0</v>
      </c>
      <c r="AZ601" s="68">
        <f t="shared" si="346"/>
        <v>0</v>
      </c>
      <c r="BA601" s="68">
        <f t="shared" si="347"/>
        <v>0</v>
      </c>
      <c r="BC601" s="68">
        <f t="shared" si="338"/>
        <v>0</v>
      </c>
      <c r="BD601" s="285"/>
    </row>
    <row r="602" spans="1:56" s="68" customFormat="1" ht="22.5">
      <c r="A602" s="200"/>
      <c r="B602" s="200"/>
      <c r="C602" s="200" t="s">
        <v>354</v>
      </c>
      <c r="D602" s="200" t="s">
        <v>205</v>
      </c>
      <c r="E602" s="200" t="s">
        <v>350</v>
      </c>
      <c r="F602" s="200" t="s">
        <v>1202</v>
      </c>
      <c r="G602" s="200" t="s">
        <v>234</v>
      </c>
      <c r="H602" s="201" t="s">
        <v>206</v>
      </c>
      <c r="I602" s="202">
        <v>4.04</v>
      </c>
      <c r="J602" s="200" t="s">
        <v>560</v>
      </c>
      <c r="K602" s="176">
        <v>3</v>
      </c>
      <c r="L602" s="176">
        <v>1</v>
      </c>
      <c r="M602" s="176" t="s">
        <v>119</v>
      </c>
      <c r="N602" s="286">
        <v>1</v>
      </c>
      <c r="O602" s="286"/>
      <c r="P602" s="176"/>
      <c r="Q602" s="203">
        <f t="shared" si="339"/>
        <v>0</v>
      </c>
      <c r="R602" s="203">
        <f t="shared" si="340"/>
        <v>0</v>
      </c>
      <c r="S602" s="203">
        <f t="shared" si="341"/>
        <v>0</v>
      </c>
      <c r="T602" s="203">
        <f t="shared" si="342"/>
        <v>0</v>
      </c>
      <c r="U602" s="203">
        <f t="shared" si="343"/>
        <v>0</v>
      </c>
      <c r="V602" s="175">
        <f>IF(Q602&gt;0,VLOOKUP(Q602,Jahresfaktoren!$A$11:$B$24,2,),0)</f>
        <v>0</v>
      </c>
      <c r="W602" s="175">
        <f>IF(R602&gt;0,VLOOKUP(R602,Jahresfaktoren!$D$11:$E$24,2,),0)</f>
        <v>0</v>
      </c>
      <c r="X602" s="175">
        <f>IF(S602&gt;0,VLOOKUP(S602,Jahresfaktoren!$A$28:$B$29,2,),0)</f>
        <v>0</v>
      </c>
      <c r="Y602" s="175">
        <f>IF(T602&gt;0,VLOOKUP(T602,Jahresfaktoren!$A$28:$B$29,2,),0)</f>
        <v>0</v>
      </c>
      <c r="Z602" s="175">
        <f>IF(U602&gt;0,VLOOKUP(U602,Jahresfaktoren!$A$32:$B$33,2,),)</f>
        <v>0</v>
      </c>
      <c r="AA602" s="177" t="str">
        <f t="shared" si="328"/>
        <v/>
      </c>
      <c r="AB602" s="177" t="str">
        <f t="shared" si="329"/>
        <v/>
      </c>
      <c r="AC602" s="177" t="str">
        <f t="shared" si="330"/>
        <v/>
      </c>
      <c r="AD602" s="177" t="str">
        <f t="shared" si="331"/>
        <v/>
      </c>
      <c r="AE602" s="177" t="str">
        <f t="shared" si="332"/>
        <v/>
      </c>
      <c r="AF602" s="178">
        <f>IF(Q602&gt;0,VLOOKUP(H602,Leistungszahlen!$A$11:$C$158,3,),0)</f>
        <v>0</v>
      </c>
      <c r="AG602" s="178">
        <f>IF(R602&gt;0,VLOOKUP(H602,Leistungszahlen!$A$11:$F$158,6,),IF(T602&gt;0,VLOOKUP(H602,Leistungszahlen!$A$11:$F$158,6,),0))</f>
        <v>0</v>
      </c>
      <c r="AH602" s="179">
        <f t="shared" si="348"/>
        <v>0</v>
      </c>
      <c r="AI602" s="179">
        <f t="shared" si="349"/>
        <v>0</v>
      </c>
      <c r="AJ602" s="179">
        <f t="shared" si="350"/>
        <v>0</v>
      </c>
      <c r="AK602" s="179">
        <f t="shared" si="351"/>
        <v>0</v>
      </c>
      <c r="AL602" s="179">
        <f t="shared" si="352"/>
        <v>0</v>
      </c>
      <c r="AM602" s="180">
        <f>IF(L602=1,Stundensätze!$D$13,IF(L602=2,Stundensätze!$D$17,IF(L602=4,Stundensätze!$D$21,"")))</f>
        <v>0</v>
      </c>
      <c r="AN602" s="180">
        <f>IF(L602=1,Stundensätze!$D$15,IF(L602=2,Stundensätze!$D$19,IF(L602=4,Stundensätze!$D$23,"")))</f>
        <v>0</v>
      </c>
      <c r="AO602" s="180">
        <f t="shared" si="333"/>
        <v>0</v>
      </c>
      <c r="AP602" s="180">
        <f t="shared" si="334"/>
        <v>0</v>
      </c>
      <c r="AQ602" s="192">
        <f t="shared" si="335"/>
        <v>0</v>
      </c>
      <c r="AR602" s="192">
        <f t="shared" si="336"/>
        <v>0</v>
      </c>
      <c r="AS602" s="193">
        <f t="shared" si="337"/>
        <v>0</v>
      </c>
      <c r="AT602" s="258" t="str">
        <f>IF(K602=0,0,VLOOKUP(K602,Kostenstellen!A:B,2,FALSE))</f>
        <v xml:space="preserve">Rosentrittklinik         </v>
      </c>
      <c r="AU602" s="68" t="str">
        <f t="shared" si="344"/>
        <v/>
      </c>
      <c r="AV602" s="68" t="str">
        <f t="shared" si="345"/>
        <v/>
      </c>
      <c r="AW602" s="68">
        <f>IF(AF602=0,0,VLOOKUP($H602,Leistungszahlen!$A$11:$H$158,4,FALSE))</f>
        <v>0</v>
      </c>
      <c r="AX602" s="68">
        <f>IF(AF602=0,0,VLOOKUP($H602,Leistungszahlen!$A$11:$H$158,5,FALSE))</f>
        <v>0</v>
      </c>
      <c r="AY602" s="68">
        <f>IF(AG602=0,0,VLOOKUP($H602,Leistungszahlen!$A$11:$H$158,6,FALSE))</f>
        <v>0</v>
      </c>
      <c r="AZ602" s="68">
        <f t="shared" si="346"/>
        <v>0</v>
      </c>
      <c r="BA602" s="68">
        <f t="shared" si="347"/>
        <v>0</v>
      </c>
      <c r="BC602" s="68">
        <f t="shared" si="338"/>
        <v>0</v>
      </c>
      <c r="BD602" s="285"/>
    </row>
    <row r="603" spans="1:56" s="68" customFormat="1" ht="22.5">
      <c r="A603" s="200"/>
      <c r="B603" s="200"/>
      <c r="C603" s="200" t="s">
        <v>354</v>
      </c>
      <c r="D603" s="200" t="s">
        <v>205</v>
      </c>
      <c r="E603" s="200" t="s">
        <v>350</v>
      </c>
      <c r="F603" s="200" t="s">
        <v>1203</v>
      </c>
      <c r="G603" s="200" t="s">
        <v>387</v>
      </c>
      <c r="H603" s="201" t="s">
        <v>686</v>
      </c>
      <c r="I603" s="202">
        <v>29</v>
      </c>
      <c r="J603" s="200" t="s">
        <v>560</v>
      </c>
      <c r="K603" s="176">
        <v>3</v>
      </c>
      <c r="L603" s="176">
        <v>1</v>
      </c>
      <c r="M603" s="176"/>
      <c r="N603" s="286">
        <v>5</v>
      </c>
      <c r="O603" s="286"/>
      <c r="P603" s="176"/>
      <c r="Q603" s="203">
        <f t="shared" si="339"/>
        <v>5</v>
      </c>
      <c r="R603" s="203">
        <f t="shared" si="340"/>
        <v>0</v>
      </c>
      <c r="S603" s="203">
        <f t="shared" si="341"/>
        <v>0</v>
      </c>
      <c r="T603" s="203">
        <f t="shared" si="342"/>
        <v>0</v>
      </c>
      <c r="U603" s="203">
        <f t="shared" si="343"/>
        <v>0</v>
      </c>
      <c r="V603" s="175">
        <f>IF(Q603&gt;0,VLOOKUP(Q603,Jahresfaktoren!$A$11:$B$24,2,),0)</f>
        <v>250</v>
      </c>
      <c r="W603" s="175">
        <f>IF(R603&gt;0,VLOOKUP(R603,Jahresfaktoren!$D$11:$E$24,2,),0)</f>
        <v>0</v>
      </c>
      <c r="X603" s="175">
        <f>IF(S603&gt;0,VLOOKUP(S603,Jahresfaktoren!$A$28:$B$29,2,),0)</f>
        <v>0</v>
      </c>
      <c r="Y603" s="175">
        <f>IF(T603&gt;0,VLOOKUP(T603,Jahresfaktoren!$A$28:$B$29,2,),0)</f>
        <v>0</v>
      </c>
      <c r="Z603" s="175">
        <f>IF(U603&gt;0,VLOOKUP(U603,Jahresfaktoren!$A$32:$B$33,2,),)</f>
        <v>0</v>
      </c>
      <c r="AA603" s="177">
        <f t="shared" si="328"/>
        <v>7250</v>
      </c>
      <c r="AB603" s="177" t="str">
        <f t="shared" si="329"/>
        <v/>
      </c>
      <c r="AC603" s="177" t="str">
        <f t="shared" si="330"/>
        <v/>
      </c>
      <c r="AD603" s="177" t="str">
        <f t="shared" si="331"/>
        <v/>
      </c>
      <c r="AE603" s="177" t="str">
        <f t="shared" si="332"/>
        <v/>
      </c>
      <c r="AF603" s="178">
        <f>IF(Q603&gt;0,VLOOKUP(H603,Leistungszahlen!$A$11:$C$158,3,),0)</f>
        <v>0</v>
      </c>
      <c r="AG603" s="178">
        <f>IF(R603&gt;0,VLOOKUP(H603,Leistungszahlen!$A$11:$F$158,6,),IF(T603&gt;0,VLOOKUP(H603,Leistungszahlen!$A$11:$F$158,6,),0))</f>
        <v>0</v>
      </c>
      <c r="AH603" s="179" t="e">
        <f t="shared" si="348"/>
        <v>#DIV/0!</v>
      </c>
      <c r="AI603" s="179">
        <f t="shared" si="349"/>
        <v>0</v>
      </c>
      <c r="AJ603" s="179">
        <f t="shared" si="350"/>
        <v>0</v>
      </c>
      <c r="AK603" s="179">
        <f t="shared" si="351"/>
        <v>0</v>
      </c>
      <c r="AL603" s="179">
        <f t="shared" si="352"/>
        <v>0</v>
      </c>
      <c r="AM603" s="180">
        <f>IF(L603=1,Stundensätze!$D$13,IF(L603=2,Stundensätze!$D$17,IF(L603=4,Stundensätze!$D$21,"")))</f>
        <v>0</v>
      </c>
      <c r="AN603" s="180">
        <f>IF(L603=1,Stundensätze!$D$15,IF(L603=2,Stundensätze!$D$19,IF(L603=4,Stundensätze!$D$23,"")))</f>
        <v>0</v>
      </c>
      <c r="AO603" s="180" t="e">
        <f t="shared" si="333"/>
        <v>#DIV/0!</v>
      </c>
      <c r="AP603" s="180">
        <f t="shared" si="334"/>
        <v>0</v>
      </c>
      <c r="AQ603" s="192" t="e">
        <f t="shared" si="335"/>
        <v>#DIV/0!</v>
      </c>
      <c r="AR603" s="192" t="e">
        <f t="shared" si="336"/>
        <v>#DIV/0!</v>
      </c>
      <c r="AS603" s="193" t="e">
        <f t="shared" si="337"/>
        <v>#DIV/0!</v>
      </c>
      <c r="AT603" s="258" t="str">
        <f>IF(K603=0,0,VLOOKUP(K603,Kostenstellen!A:B,2,FALSE))</f>
        <v xml:space="preserve">Rosentrittklinik         </v>
      </c>
      <c r="AU603" s="68" t="str">
        <f t="shared" si="344"/>
        <v>F1</v>
      </c>
      <c r="AV603" s="68" t="str">
        <f t="shared" si="345"/>
        <v/>
      </c>
      <c r="AW603" s="68">
        <f>IF(AF603=0,0,VLOOKUP($H603,Leistungszahlen!$A$11:$H$158,4,FALSE))</f>
        <v>0</v>
      </c>
      <c r="AX603" s="68">
        <f>IF(AF603=0,0,VLOOKUP($H603,Leistungszahlen!$A$11:$H$158,5,FALSE))</f>
        <v>0</v>
      </c>
      <c r="AY603" s="68">
        <f>IF(AG603=0,0,VLOOKUP($H603,Leistungszahlen!$A$11:$H$158,6,FALSE))</f>
        <v>0</v>
      </c>
      <c r="AZ603" s="68">
        <f t="shared" si="346"/>
        <v>0</v>
      </c>
      <c r="BA603" s="68">
        <f t="shared" si="347"/>
        <v>0</v>
      </c>
      <c r="BC603" s="68">
        <f t="shared" si="338"/>
        <v>0</v>
      </c>
      <c r="BD603" s="285"/>
    </row>
    <row r="604" spans="1:56" s="68" customFormat="1" ht="22.5">
      <c r="A604" s="200"/>
      <c r="B604" s="200"/>
      <c r="C604" s="200" t="s">
        <v>354</v>
      </c>
      <c r="D604" s="200" t="s">
        <v>205</v>
      </c>
      <c r="E604" s="200" t="s">
        <v>350</v>
      </c>
      <c r="F604" s="200" t="s">
        <v>1204</v>
      </c>
      <c r="G604" s="200" t="s">
        <v>388</v>
      </c>
      <c r="H604" s="201" t="s">
        <v>213</v>
      </c>
      <c r="I604" s="202">
        <v>28</v>
      </c>
      <c r="J604" s="200" t="s">
        <v>560</v>
      </c>
      <c r="K604" s="176">
        <v>3</v>
      </c>
      <c r="L604" s="176">
        <v>1</v>
      </c>
      <c r="M604" s="176"/>
      <c r="N604" s="286">
        <v>5</v>
      </c>
      <c r="O604" s="286"/>
      <c r="P604" s="176"/>
      <c r="Q604" s="203">
        <f t="shared" si="339"/>
        <v>5</v>
      </c>
      <c r="R604" s="203">
        <f t="shared" si="340"/>
        <v>0</v>
      </c>
      <c r="S604" s="203">
        <f t="shared" si="341"/>
        <v>0</v>
      </c>
      <c r="T604" s="203">
        <f t="shared" si="342"/>
        <v>0</v>
      </c>
      <c r="U604" s="203">
        <f t="shared" si="343"/>
        <v>0</v>
      </c>
      <c r="V604" s="175">
        <f>IF(Q604&gt;0,VLOOKUP(Q604,Jahresfaktoren!$A$11:$B$24,2,),0)</f>
        <v>250</v>
      </c>
      <c r="W604" s="175">
        <f>IF(R604&gt;0,VLOOKUP(R604,Jahresfaktoren!$D$11:$E$24,2,),0)</f>
        <v>0</v>
      </c>
      <c r="X604" s="175">
        <f>IF(S604&gt;0,VLOOKUP(S604,Jahresfaktoren!$A$28:$B$29,2,),0)</f>
        <v>0</v>
      </c>
      <c r="Y604" s="175">
        <f>IF(T604&gt;0,VLOOKUP(T604,Jahresfaktoren!$A$28:$B$29,2,),0)</f>
        <v>0</v>
      </c>
      <c r="Z604" s="175">
        <f>IF(U604&gt;0,VLOOKUP(U604,Jahresfaktoren!$A$32:$B$33,2,),)</f>
        <v>0</v>
      </c>
      <c r="AA604" s="177">
        <f t="shared" si="328"/>
        <v>7000</v>
      </c>
      <c r="AB604" s="177" t="str">
        <f t="shared" si="329"/>
        <v/>
      </c>
      <c r="AC604" s="177" t="str">
        <f t="shared" si="330"/>
        <v/>
      </c>
      <c r="AD604" s="177" t="str">
        <f t="shared" si="331"/>
        <v/>
      </c>
      <c r="AE604" s="177" t="str">
        <f t="shared" si="332"/>
        <v/>
      </c>
      <c r="AF604" s="178">
        <f>IF(Q604&gt;0,VLOOKUP(H604,Leistungszahlen!$A$11:$C$158,3,),0)</f>
        <v>0</v>
      </c>
      <c r="AG604" s="178">
        <f>IF(R604&gt;0,VLOOKUP(H604,Leistungszahlen!$A$11:$F$158,6,),IF(T604&gt;0,VLOOKUP(H604,Leistungszahlen!$A$11:$F$158,6,),0))</f>
        <v>0</v>
      </c>
      <c r="AH604" s="179" t="e">
        <f t="shared" si="348"/>
        <v>#DIV/0!</v>
      </c>
      <c r="AI604" s="179">
        <f t="shared" si="349"/>
        <v>0</v>
      </c>
      <c r="AJ604" s="179">
        <f t="shared" si="350"/>
        <v>0</v>
      </c>
      <c r="AK604" s="179">
        <f t="shared" si="351"/>
        <v>0</v>
      </c>
      <c r="AL604" s="179">
        <f t="shared" si="352"/>
        <v>0</v>
      </c>
      <c r="AM604" s="180">
        <f>IF(L604=1,Stundensätze!$D$13,IF(L604=2,Stundensätze!$D$17,IF(L604=4,Stundensätze!$D$21,"")))</f>
        <v>0</v>
      </c>
      <c r="AN604" s="180">
        <f>IF(L604=1,Stundensätze!$D$15,IF(L604=2,Stundensätze!$D$19,IF(L604=4,Stundensätze!$D$23,"")))</f>
        <v>0</v>
      </c>
      <c r="AO604" s="180" t="e">
        <f t="shared" si="333"/>
        <v>#DIV/0!</v>
      </c>
      <c r="AP604" s="180">
        <f t="shared" si="334"/>
        <v>0</v>
      </c>
      <c r="AQ604" s="192" t="e">
        <f t="shared" si="335"/>
        <v>#DIV/0!</v>
      </c>
      <c r="AR604" s="192" t="e">
        <f t="shared" si="336"/>
        <v>#DIV/0!</v>
      </c>
      <c r="AS604" s="193" t="e">
        <f t="shared" si="337"/>
        <v>#DIV/0!</v>
      </c>
      <c r="AT604" s="258" t="str">
        <f>IF(K604=0,0,VLOOKUP(K604,Kostenstellen!A:B,2,FALSE))</f>
        <v xml:space="preserve">Rosentrittklinik         </v>
      </c>
      <c r="AU604" s="68" t="str">
        <f t="shared" si="344"/>
        <v>O</v>
      </c>
      <c r="AV604" s="68" t="str">
        <f t="shared" si="345"/>
        <v/>
      </c>
      <c r="AW604" s="68">
        <f>IF(AF604=0,0,VLOOKUP($H604,Leistungszahlen!$A$11:$H$158,4,FALSE))</f>
        <v>0</v>
      </c>
      <c r="AX604" s="68">
        <f>IF(AF604=0,0,VLOOKUP($H604,Leistungszahlen!$A$11:$H$158,5,FALSE))</f>
        <v>0</v>
      </c>
      <c r="AY604" s="68">
        <f>IF(AG604=0,0,VLOOKUP($H604,Leistungszahlen!$A$11:$H$158,6,FALSE))</f>
        <v>0</v>
      </c>
      <c r="AZ604" s="68">
        <f t="shared" si="346"/>
        <v>0</v>
      </c>
      <c r="BA604" s="68">
        <f t="shared" si="347"/>
        <v>0</v>
      </c>
      <c r="BC604" s="68">
        <f t="shared" si="338"/>
        <v>0</v>
      </c>
      <c r="BD604" s="285"/>
    </row>
    <row r="605" spans="1:56" s="68" customFormat="1" ht="22.5">
      <c r="A605" s="200"/>
      <c r="B605" s="200"/>
      <c r="C605" s="200" t="s">
        <v>354</v>
      </c>
      <c r="D605" s="200" t="s">
        <v>205</v>
      </c>
      <c r="E605" s="200" t="s">
        <v>350</v>
      </c>
      <c r="F605" s="200"/>
      <c r="G605" s="200" t="s">
        <v>389</v>
      </c>
      <c r="H605" s="201" t="s">
        <v>218</v>
      </c>
      <c r="I605" s="202">
        <v>7.5</v>
      </c>
      <c r="J605" s="200" t="s">
        <v>307</v>
      </c>
      <c r="K605" s="176">
        <v>3</v>
      </c>
      <c r="L605" s="176">
        <v>1</v>
      </c>
      <c r="M605" s="176">
        <v>0</v>
      </c>
      <c r="N605" s="286">
        <v>1</v>
      </c>
      <c r="O605" s="286"/>
      <c r="P605" s="176"/>
      <c r="Q605" s="203">
        <f t="shared" si="339"/>
        <v>1</v>
      </c>
      <c r="R605" s="203">
        <f t="shared" si="340"/>
        <v>0</v>
      </c>
      <c r="S605" s="203">
        <f t="shared" si="341"/>
        <v>0</v>
      </c>
      <c r="T605" s="203">
        <f t="shared" si="342"/>
        <v>0</v>
      </c>
      <c r="U605" s="203">
        <f t="shared" si="343"/>
        <v>0</v>
      </c>
      <c r="V605" s="175">
        <f>IF(Q605&gt;0,VLOOKUP(Q605,Jahresfaktoren!$A$11:$B$24,2,),0)</f>
        <v>52</v>
      </c>
      <c r="W605" s="175">
        <f>IF(R605&gt;0,VLOOKUP(R605,Jahresfaktoren!$D$11:$E$24,2,),0)</f>
        <v>0</v>
      </c>
      <c r="X605" s="175">
        <f>IF(S605&gt;0,VLOOKUP(S605,Jahresfaktoren!$A$28:$B$29,2,),0)</f>
        <v>0</v>
      </c>
      <c r="Y605" s="175">
        <f>IF(T605&gt;0,VLOOKUP(T605,Jahresfaktoren!$A$28:$B$29,2,),0)</f>
        <v>0</v>
      </c>
      <c r="Z605" s="175">
        <f>IF(U605&gt;0,VLOOKUP(U605,Jahresfaktoren!$A$32:$B$33,2,),)</f>
        <v>0</v>
      </c>
      <c r="AA605" s="177">
        <f t="shared" si="328"/>
        <v>390</v>
      </c>
      <c r="AB605" s="177" t="str">
        <f t="shared" si="329"/>
        <v/>
      </c>
      <c r="AC605" s="177" t="str">
        <f t="shared" si="330"/>
        <v/>
      </c>
      <c r="AD605" s="177" t="str">
        <f t="shared" si="331"/>
        <v/>
      </c>
      <c r="AE605" s="177" t="str">
        <f t="shared" si="332"/>
        <v/>
      </c>
      <c r="AF605" s="178">
        <f>IF(Q605&gt;0,VLOOKUP(H605,Leistungszahlen!$A$11:$C$158,3,),0)</f>
        <v>0</v>
      </c>
      <c r="AG605" s="178">
        <f>IF(R605&gt;0,VLOOKUP(H605,Leistungszahlen!$A$11:$F$158,6,),IF(T605&gt;0,VLOOKUP(H605,Leistungszahlen!$A$11:$F$158,6,),0))</f>
        <v>0</v>
      </c>
      <c r="AH605" s="179" t="e">
        <f t="shared" si="348"/>
        <v>#DIV/0!</v>
      </c>
      <c r="AI605" s="179">
        <f t="shared" si="349"/>
        <v>0</v>
      </c>
      <c r="AJ605" s="179">
        <f t="shared" si="350"/>
        <v>0</v>
      </c>
      <c r="AK605" s="179">
        <f t="shared" si="351"/>
        <v>0</v>
      </c>
      <c r="AL605" s="179">
        <f t="shared" si="352"/>
        <v>0</v>
      </c>
      <c r="AM605" s="180">
        <f>IF(L605=1,Stundensätze!$D$13,IF(L605=2,Stundensätze!$D$17,IF(L605=4,Stundensätze!$D$21,"")))</f>
        <v>0</v>
      </c>
      <c r="AN605" s="180">
        <f>IF(L605=1,Stundensätze!$D$15,IF(L605=2,Stundensätze!$D$19,IF(L605=4,Stundensätze!$D$23,"")))</f>
        <v>0</v>
      </c>
      <c r="AO605" s="180" t="e">
        <f t="shared" si="333"/>
        <v>#DIV/0!</v>
      </c>
      <c r="AP605" s="180">
        <f t="shared" si="334"/>
        <v>0</v>
      </c>
      <c r="AQ605" s="192" t="e">
        <f t="shared" si="335"/>
        <v>#DIV/0!</v>
      </c>
      <c r="AR605" s="192" t="e">
        <f t="shared" si="336"/>
        <v>#DIV/0!</v>
      </c>
      <c r="AS605" s="193" t="e">
        <f t="shared" si="337"/>
        <v>#DIV/0!</v>
      </c>
      <c r="AT605" s="258" t="str">
        <f>IF(K605=0,0,VLOOKUP(K605,Kostenstellen!A:B,2,FALSE))</f>
        <v xml:space="preserve">Rosentrittklinik         </v>
      </c>
      <c r="AU605" s="68" t="str">
        <f t="shared" si="344"/>
        <v>U</v>
      </c>
      <c r="AV605" s="68" t="str">
        <f t="shared" si="345"/>
        <v/>
      </c>
      <c r="AW605" s="68">
        <f>IF(AF605=0,0,VLOOKUP($H605,Leistungszahlen!$A$11:$H$158,4,FALSE))</f>
        <v>0</v>
      </c>
      <c r="AX605" s="68">
        <f>IF(AF605=0,0,VLOOKUP($H605,Leistungszahlen!$A$11:$H$158,5,FALSE))</f>
        <v>0</v>
      </c>
      <c r="AY605" s="68">
        <f>IF(AG605=0,0,VLOOKUP($H605,Leistungszahlen!$A$11:$H$158,6,FALSE))</f>
        <v>0</v>
      </c>
      <c r="AZ605" s="68">
        <f t="shared" si="346"/>
        <v>0</v>
      </c>
      <c r="BA605" s="68">
        <f t="shared" si="347"/>
        <v>0</v>
      </c>
      <c r="BC605" s="68">
        <f t="shared" si="338"/>
        <v>0</v>
      </c>
      <c r="BD605" s="285"/>
    </row>
    <row r="606" spans="1:56" s="68" customFormat="1" ht="22.5">
      <c r="A606" s="200"/>
      <c r="B606" s="200"/>
      <c r="C606" s="200" t="s">
        <v>354</v>
      </c>
      <c r="D606" s="200" t="s">
        <v>205</v>
      </c>
      <c r="E606" s="200" t="s">
        <v>350</v>
      </c>
      <c r="F606" s="200"/>
      <c r="G606" s="200" t="s">
        <v>390</v>
      </c>
      <c r="H606" s="201" t="s">
        <v>201</v>
      </c>
      <c r="I606" s="202">
        <v>15.6</v>
      </c>
      <c r="J606" s="200" t="s">
        <v>560</v>
      </c>
      <c r="K606" s="176">
        <v>3</v>
      </c>
      <c r="L606" s="176">
        <v>1</v>
      </c>
      <c r="M606" s="176"/>
      <c r="N606" s="286">
        <v>6</v>
      </c>
      <c r="O606" s="286"/>
      <c r="P606" s="176"/>
      <c r="Q606" s="203">
        <f t="shared" si="339"/>
        <v>6</v>
      </c>
      <c r="R606" s="203">
        <f t="shared" si="340"/>
        <v>0</v>
      </c>
      <c r="S606" s="203">
        <f t="shared" si="341"/>
        <v>0</v>
      </c>
      <c r="T606" s="203">
        <f t="shared" si="342"/>
        <v>0</v>
      </c>
      <c r="U606" s="203">
        <f t="shared" si="343"/>
        <v>0</v>
      </c>
      <c r="V606" s="175">
        <f>IF(Q606&gt;0,VLOOKUP(Q606,Jahresfaktoren!$A$11:$B$24,2,),0)</f>
        <v>302</v>
      </c>
      <c r="W606" s="175">
        <f>IF(R606&gt;0,VLOOKUP(R606,Jahresfaktoren!$D$11:$E$24,2,),0)</f>
        <v>0</v>
      </c>
      <c r="X606" s="175">
        <f>IF(S606&gt;0,VLOOKUP(S606,Jahresfaktoren!$A$28:$B$29,2,),0)</f>
        <v>0</v>
      </c>
      <c r="Y606" s="175">
        <f>IF(T606&gt;0,VLOOKUP(T606,Jahresfaktoren!$A$28:$B$29,2,),0)</f>
        <v>0</v>
      </c>
      <c r="Z606" s="175">
        <f>IF(U606&gt;0,VLOOKUP(U606,Jahresfaktoren!$A$32:$B$33,2,),)</f>
        <v>0</v>
      </c>
      <c r="AA606" s="177">
        <f t="shared" si="328"/>
        <v>4711.2</v>
      </c>
      <c r="AB606" s="177" t="str">
        <f t="shared" si="329"/>
        <v/>
      </c>
      <c r="AC606" s="177" t="str">
        <f t="shared" si="330"/>
        <v/>
      </c>
      <c r="AD606" s="177" t="str">
        <f t="shared" si="331"/>
        <v/>
      </c>
      <c r="AE606" s="177" t="str">
        <f t="shared" si="332"/>
        <v/>
      </c>
      <c r="AF606" s="178">
        <f>IF(Q606&gt;0,VLOOKUP(H606,Leistungszahlen!$A$11:$C$158,3,),0)</f>
        <v>0</v>
      </c>
      <c r="AG606" s="178">
        <f>IF(R606&gt;0,VLOOKUP(H606,Leistungszahlen!$A$11:$F$158,6,),IF(T606&gt;0,VLOOKUP(H606,Leistungszahlen!$A$11:$F$158,6,),0))</f>
        <v>0</v>
      </c>
      <c r="AH606" s="179" t="e">
        <f t="shared" si="348"/>
        <v>#DIV/0!</v>
      </c>
      <c r="AI606" s="179">
        <f t="shared" si="349"/>
        <v>0</v>
      </c>
      <c r="AJ606" s="179">
        <f t="shared" si="350"/>
        <v>0</v>
      </c>
      <c r="AK606" s="179">
        <f t="shared" si="351"/>
        <v>0</v>
      </c>
      <c r="AL606" s="179">
        <f t="shared" si="352"/>
        <v>0</v>
      </c>
      <c r="AM606" s="180">
        <f>IF(L606=1,Stundensätze!$D$13,IF(L606=2,Stundensätze!$D$17,IF(L606=4,Stundensätze!$D$21,"")))</f>
        <v>0</v>
      </c>
      <c r="AN606" s="180">
        <f>IF(L606=1,Stundensätze!$D$15,IF(L606=2,Stundensätze!$D$19,IF(L606=4,Stundensätze!$D$23,"")))</f>
        <v>0</v>
      </c>
      <c r="AO606" s="180" t="e">
        <f t="shared" si="333"/>
        <v>#DIV/0!</v>
      </c>
      <c r="AP606" s="180">
        <f t="shared" si="334"/>
        <v>0</v>
      </c>
      <c r="AQ606" s="192" t="e">
        <f t="shared" si="335"/>
        <v>#DIV/0!</v>
      </c>
      <c r="AR606" s="192" t="e">
        <f t="shared" si="336"/>
        <v>#DIV/0!</v>
      </c>
      <c r="AS606" s="193" t="e">
        <f t="shared" si="337"/>
        <v>#DIV/0!</v>
      </c>
      <c r="AT606" s="258" t="str">
        <f>IF(K606=0,0,VLOOKUP(K606,Kostenstellen!A:B,2,FALSE))</f>
        <v xml:space="preserve">Rosentrittklinik         </v>
      </c>
      <c r="AU606" s="68" t="str">
        <f t="shared" si="344"/>
        <v>C</v>
      </c>
      <c r="AV606" s="68" t="str">
        <f t="shared" si="345"/>
        <v/>
      </c>
      <c r="AW606" s="68">
        <f>IF(AF606=0,0,VLOOKUP($H606,Leistungszahlen!$A$11:$H$158,4,FALSE))</f>
        <v>0</v>
      </c>
      <c r="AX606" s="68">
        <f>IF(AF606=0,0,VLOOKUP($H606,Leistungszahlen!$A$11:$H$158,5,FALSE))</f>
        <v>0</v>
      </c>
      <c r="AY606" s="68">
        <f>IF(AG606=0,0,VLOOKUP($H606,Leistungszahlen!$A$11:$H$158,6,FALSE))</f>
        <v>0</v>
      </c>
      <c r="AZ606" s="68">
        <f t="shared" si="346"/>
        <v>0</v>
      </c>
      <c r="BA606" s="68">
        <f t="shared" si="347"/>
        <v>0</v>
      </c>
      <c r="BC606" s="68">
        <f t="shared" si="338"/>
        <v>0</v>
      </c>
      <c r="BD606" s="285"/>
    </row>
    <row r="607" spans="1:56" s="68" customFormat="1" ht="22.5">
      <c r="A607" s="200"/>
      <c r="B607" s="200"/>
      <c r="C607" s="200" t="s">
        <v>354</v>
      </c>
      <c r="D607" s="200" t="s">
        <v>205</v>
      </c>
      <c r="E607" s="200" t="s">
        <v>350</v>
      </c>
      <c r="F607" s="200" t="s">
        <v>1205</v>
      </c>
      <c r="G607" s="200" t="s">
        <v>163</v>
      </c>
      <c r="H607" s="201" t="s">
        <v>288</v>
      </c>
      <c r="I607" s="202">
        <v>22.82</v>
      </c>
      <c r="J607" s="200" t="s">
        <v>307</v>
      </c>
      <c r="K607" s="176">
        <v>3</v>
      </c>
      <c r="L607" s="176">
        <v>1</v>
      </c>
      <c r="M607" s="176"/>
      <c r="N607" s="286">
        <v>3</v>
      </c>
      <c r="O607" s="286">
        <v>3</v>
      </c>
      <c r="P607" s="176"/>
      <c r="Q607" s="203">
        <f t="shared" si="339"/>
        <v>3</v>
      </c>
      <c r="R607" s="203">
        <f t="shared" si="340"/>
        <v>3</v>
      </c>
      <c r="S607" s="203">
        <f t="shared" si="341"/>
        <v>0</v>
      </c>
      <c r="T607" s="203">
        <f t="shared" si="342"/>
        <v>0</v>
      </c>
      <c r="U607" s="203">
        <f t="shared" si="343"/>
        <v>0</v>
      </c>
      <c r="V607" s="175">
        <f>IF(Q607&gt;0,VLOOKUP(Q607,Jahresfaktoren!$A$11:$B$24,2,),0)</f>
        <v>152</v>
      </c>
      <c r="W607" s="175">
        <f>IF(R607&gt;0,VLOOKUP(R607,Jahresfaktoren!$D$11:$E$24,2,),0)</f>
        <v>150</v>
      </c>
      <c r="X607" s="175">
        <f>IF(S607&gt;0,VLOOKUP(S607,Jahresfaktoren!$A$28:$B$29,2,),0)</f>
        <v>0</v>
      </c>
      <c r="Y607" s="175">
        <f>IF(T607&gt;0,VLOOKUP(T607,Jahresfaktoren!$A$28:$B$29,2,),0)</f>
        <v>0</v>
      </c>
      <c r="Z607" s="175">
        <f>IF(U607&gt;0,VLOOKUP(U607,Jahresfaktoren!$A$32:$B$33,2,),)</f>
        <v>0</v>
      </c>
      <c r="AA607" s="177">
        <f t="shared" si="328"/>
        <v>3468.64</v>
      </c>
      <c r="AB607" s="177">
        <f t="shared" si="329"/>
        <v>3423</v>
      </c>
      <c r="AC607" s="177" t="str">
        <f t="shared" si="330"/>
        <v/>
      </c>
      <c r="AD607" s="177" t="str">
        <f t="shared" si="331"/>
        <v/>
      </c>
      <c r="AE607" s="177" t="str">
        <f t="shared" si="332"/>
        <v/>
      </c>
      <c r="AF607" s="178">
        <f>IF(Q607&gt;0,VLOOKUP(H607,Leistungszahlen!$A$11:$C$158,3,),0)</f>
        <v>0</v>
      </c>
      <c r="AG607" s="178">
        <f>IF(R607&gt;0,VLOOKUP(H607,Leistungszahlen!$A$11:$F$158,6,),IF(T607&gt;0,VLOOKUP(H607,Leistungszahlen!$A$11:$F$158,6,),0))</f>
        <v>0</v>
      </c>
      <c r="AH607" s="179" t="e">
        <f t="shared" si="348"/>
        <v>#DIV/0!</v>
      </c>
      <c r="AI607" s="179" t="e">
        <f t="shared" si="349"/>
        <v>#DIV/0!</v>
      </c>
      <c r="AJ607" s="179">
        <f t="shared" si="350"/>
        <v>0</v>
      </c>
      <c r="AK607" s="179">
        <f t="shared" si="351"/>
        <v>0</v>
      </c>
      <c r="AL607" s="179">
        <f t="shared" si="352"/>
        <v>0</v>
      </c>
      <c r="AM607" s="180">
        <f>IF(L607=1,Stundensätze!$D$13,IF(L607=2,Stundensätze!$D$17,IF(L607=4,Stundensätze!$D$21,"")))</f>
        <v>0</v>
      </c>
      <c r="AN607" s="180">
        <f>IF(L607=1,Stundensätze!$D$15,IF(L607=2,Stundensätze!$D$19,IF(L607=4,Stundensätze!$D$23,"")))</f>
        <v>0</v>
      </c>
      <c r="AO607" s="180" t="e">
        <f t="shared" si="333"/>
        <v>#DIV/0!</v>
      </c>
      <c r="AP607" s="180">
        <f t="shared" si="334"/>
        <v>0</v>
      </c>
      <c r="AQ607" s="192" t="e">
        <f t="shared" si="335"/>
        <v>#DIV/0!</v>
      </c>
      <c r="AR607" s="192" t="e">
        <f t="shared" si="336"/>
        <v>#DIV/0!</v>
      </c>
      <c r="AS607" s="193" t="e">
        <f t="shared" si="337"/>
        <v>#DIV/0!</v>
      </c>
      <c r="AT607" s="258" t="str">
        <f>IF(K607=0,0,VLOOKUP(K607,Kostenstellen!A:B,2,FALSE))</f>
        <v xml:space="preserve">Rosentrittklinik         </v>
      </c>
      <c r="AU607" s="68" t="str">
        <f t="shared" si="344"/>
        <v>A2</v>
      </c>
      <c r="AV607" s="68" t="str">
        <f t="shared" si="345"/>
        <v>A2</v>
      </c>
      <c r="AW607" s="68">
        <f>IF(AF607=0,0,VLOOKUP($H607,Leistungszahlen!$A$11:$H$158,4,FALSE))</f>
        <v>0</v>
      </c>
      <c r="AX607" s="68">
        <f>IF(AF607=0,0,VLOOKUP($H607,Leistungszahlen!$A$11:$H$158,5,FALSE))</f>
        <v>0</v>
      </c>
      <c r="AY607" s="68">
        <f>IF(AG607=0,0,VLOOKUP($H607,Leistungszahlen!$A$11:$H$158,6,FALSE))</f>
        <v>0</v>
      </c>
      <c r="AZ607" s="68">
        <f t="shared" si="346"/>
        <v>0</v>
      </c>
      <c r="BA607" s="68">
        <f t="shared" si="347"/>
        <v>0</v>
      </c>
      <c r="BC607" s="68">
        <f t="shared" si="338"/>
        <v>0</v>
      </c>
      <c r="BD607" s="285"/>
    </row>
    <row r="608" spans="1:56" s="68" customFormat="1" ht="22.5">
      <c r="A608" s="200"/>
      <c r="B608" s="200"/>
      <c r="C608" s="200" t="s">
        <v>354</v>
      </c>
      <c r="D608" s="200" t="s">
        <v>205</v>
      </c>
      <c r="E608" s="200" t="s">
        <v>350</v>
      </c>
      <c r="F608" s="200" t="s">
        <v>1205</v>
      </c>
      <c r="G608" s="200" t="s">
        <v>391</v>
      </c>
      <c r="H608" s="201" t="s">
        <v>200</v>
      </c>
      <c r="I608" s="202">
        <v>3.09</v>
      </c>
      <c r="J608" s="200" t="s">
        <v>778</v>
      </c>
      <c r="K608" s="176">
        <v>3</v>
      </c>
      <c r="L608" s="176">
        <v>1</v>
      </c>
      <c r="M608" s="176"/>
      <c r="N608" s="286">
        <v>6</v>
      </c>
      <c r="O608" s="286"/>
      <c r="P608" s="176"/>
      <c r="Q608" s="203">
        <f t="shared" si="339"/>
        <v>6</v>
      </c>
      <c r="R608" s="203">
        <f t="shared" si="340"/>
        <v>0</v>
      </c>
      <c r="S608" s="203">
        <f t="shared" si="341"/>
        <v>0</v>
      </c>
      <c r="T608" s="203">
        <f t="shared" si="342"/>
        <v>0</v>
      </c>
      <c r="U608" s="203">
        <f t="shared" si="343"/>
        <v>0</v>
      </c>
      <c r="V608" s="175">
        <f>IF(Q608&gt;0,VLOOKUP(Q608,Jahresfaktoren!$A$11:$B$24,2,),0)</f>
        <v>302</v>
      </c>
      <c r="W608" s="175">
        <f>IF(R608&gt;0,VLOOKUP(R608,Jahresfaktoren!$D$11:$E$24,2,),0)</f>
        <v>0</v>
      </c>
      <c r="X608" s="175">
        <f>IF(S608&gt;0,VLOOKUP(S608,Jahresfaktoren!$A$28:$B$29,2,),0)</f>
        <v>0</v>
      </c>
      <c r="Y608" s="175">
        <f>IF(T608&gt;0,VLOOKUP(T608,Jahresfaktoren!$A$28:$B$29,2,),0)</f>
        <v>0</v>
      </c>
      <c r="Z608" s="175">
        <f>IF(U608&gt;0,VLOOKUP(U608,Jahresfaktoren!$A$32:$B$33,2,),)</f>
        <v>0</v>
      </c>
      <c r="AA608" s="177">
        <f t="shared" si="328"/>
        <v>933.18</v>
      </c>
      <c r="AB608" s="177" t="str">
        <f t="shared" si="329"/>
        <v/>
      </c>
      <c r="AC608" s="177" t="str">
        <f t="shared" si="330"/>
        <v/>
      </c>
      <c r="AD608" s="177" t="str">
        <f t="shared" si="331"/>
        <v/>
      </c>
      <c r="AE608" s="177" t="str">
        <f t="shared" si="332"/>
        <v/>
      </c>
      <c r="AF608" s="178">
        <f>IF(Q608&gt;0,VLOOKUP(H608,Leistungszahlen!$A$11:$C$158,3,),0)</f>
        <v>0</v>
      </c>
      <c r="AG608" s="178">
        <f>IF(R608&gt;0,VLOOKUP(H608,Leistungszahlen!$A$11:$F$158,6,),IF(T608&gt;0,VLOOKUP(H608,Leistungszahlen!$A$11:$F$158,6,),0))</f>
        <v>0</v>
      </c>
      <c r="AH608" s="179" t="e">
        <f t="shared" si="348"/>
        <v>#DIV/0!</v>
      </c>
      <c r="AI608" s="179">
        <f t="shared" si="349"/>
        <v>0</v>
      </c>
      <c r="AJ608" s="179">
        <f t="shared" si="350"/>
        <v>0</v>
      </c>
      <c r="AK608" s="179">
        <f t="shared" si="351"/>
        <v>0</v>
      </c>
      <c r="AL608" s="179">
        <f t="shared" si="352"/>
        <v>0</v>
      </c>
      <c r="AM608" s="180">
        <f>IF(L608=1,Stundensätze!$D$13,IF(L608=2,Stundensätze!$D$17,IF(L608=4,Stundensätze!$D$21,"")))</f>
        <v>0</v>
      </c>
      <c r="AN608" s="180">
        <f>IF(L608=1,Stundensätze!$D$15,IF(L608=2,Stundensätze!$D$19,IF(L608=4,Stundensätze!$D$23,"")))</f>
        <v>0</v>
      </c>
      <c r="AO608" s="180" t="e">
        <f t="shared" si="333"/>
        <v>#DIV/0!</v>
      </c>
      <c r="AP608" s="180">
        <f t="shared" si="334"/>
        <v>0</v>
      </c>
      <c r="AQ608" s="192" t="e">
        <f t="shared" si="335"/>
        <v>#DIV/0!</v>
      </c>
      <c r="AR608" s="192" t="e">
        <f t="shared" si="336"/>
        <v>#DIV/0!</v>
      </c>
      <c r="AS608" s="193" t="e">
        <f t="shared" si="337"/>
        <v>#DIV/0!</v>
      </c>
      <c r="AT608" s="258" t="str">
        <f>IF(K608=0,0,VLOOKUP(K608,Kostenstellen!A:B,2,FALSE))</f>
        <v xml:space="preserve">Rosentrittklinik         </v>
      </c>
      <c r="AU608" s="68" t="str">
        <f t="shared" si="344"/>
        <v>B</v>
      </c>
      <c r="AV608" s="68" t="str">
        <f t="shared" si="345"/>
        <v/>
      </c>
      <c r="AW608" s="68">
        <f>IF(AF608=0,0,VLOOKUP($H608,Leistungszahlen!$A$11:$H$158,4,FALSE))</f>
        <v>0</v>
      </c>
      <c r="AX608" s="68">
        <f>IF(AF608=0,0,VLOOKUP($H608,Leistungszahlen!$A$11:$H$158,5,FALSE))</f>
        <v>0</v>
      </c>
      <c r="AY608" s="68">
        <f>IF(AG608=0,0,VLOOKUP($H608,Leistungszahlen!$A$11:$H$158,6,FALSE))</f>
        <v>0</v>
      </c>
      <c r="AZ608" s="68">
        <f t="shared" si="346"/>
        <v>0</v>
      </c>
      <c r="BA608" s="68">
        <f t="shared" si="347"/>
        <v>0</v>
      </c>
      <c r="BC608" s="68">
        <f t="shared" si="338"/>
        <v>0</v>
      </c>
      <c r="BD608" s="285"/>
    </row>
    <row r="609" spans="1:56" s="68" customFormat="1" ht="22.5">
      <c r="A609" s="200"/>
      <c r="B609" s="200"/>
      <c r="C609" s="200" t="s">
        <v>354</v>
      </c>
      <c r="D609" s="200" t="s">
        <v>205</v>
      </c>
      <c r="E609" s="200" t="s">
        <v>350</v>
      </c>
      <c r="F609" s="200" t="s">
        <v>1206</v>
      </c>
      <c r="G609" s="200" t="s">
        <v>163</v>
      </c>
      <c r="H609" s="201" t="s">
        <v>287</v>
      </c>
      <c r="I609" s="202">
        <v>18.86</v>
      </c>
      <c r="J609" s="200" t="s">
        <v>307</v>
      </c>
      <c r="K609" s="176">
        <v>3</v>
      </c>
      <c r="L609" s="176">
        <v>1</v>
      </c>
      <c r="M609" s="176"/>
      <c r="N609" s="286">
        <v>3</v>
      </c>
      <c r="O609" s="286">
        <v>3</v>
      </c>
      <c r="P609" s="176"/>
      <c r="Q609" s="203">
        <f t="shared" si="339"/>
        <v>3</v>
      </c>
      <c r="R609" s="203">
        <f t="shared" si="340"/>
        <v>3</v>
      </c>
      <c r="S609" s="203">
        <f t="shared" si="341"/>
        <v>0</v>
      </c>
      <c r="T609" s="203">
        <f t="shared" si="342"/>
        <v>0</v>
      </c>
      <c r="U609" s="203">
        <f t="shared" si="343"/>
        <v>0</v>
      </c>
      <c r="V609" s="175">
        <f>IF(Q609&gt;0,VLOOKUP(Q609,Jahresfaktoren!$A$11:$B$24,2,),0)</f>
        <v>152</v>
      </c>
      <c r="W609" s="175">
        <f>IF(R609&gt;0,VLOOKUP(R609,Jahresfaktoren!$D$11:$E$24,2,),0)</f>
        <v>150</v>
      </c>
      <c r="X609" s="175">
        <f>IF(S609&gt;0,VLOOKUP(S609,Jahresfaktoren!$A$28:$B$29,2,),0)</f>
        <v>0</v>
      </c>
      <c r="Y609" s="175">
        <f>IF(T609&gt;0,VLOOKUP(T609,Jahresfaktoren!$A$28:$B$29,2,),0)</f>
        <v>0</v>
      </c>
      <c r="Z609" s="175">
        <f>IF(U609&gt;0,VLOOKUP(U609,Jahresfaktoren!$A$32:$B$33,2,),)</f>
        <v>0</v>
      </c>
      <c r="AA609" s="177">
        <f t="shared" si="328"/>
        <v>2866.72</v>
      </c>
      <c r="AB609" s="177">
        <f t="shared" si="329"/>
        <v>2829</v>
      </c>
      <c r="AC609" s="177" t="str">
        <f t="shared" si="330"/>
        <v/>
      </c>
      <c r="AD609" s="177" t="str">
        <f t="shared" si="331"/>
        <v/>
      </c>
      <c r="AE609" s="177" t="str">
        <f t="shared" si="332"/>
        <v/>
      </c>
      <c r="AF609" s="178">
        <f>IF(Q609&gt;0,VLOOKUP(H609,Leistungszahlen!$A$11:$C$158,3,),0)</f>
        <v>0</v>
      </c>
      <c r="AG609" s="178">
        <f>IF(R609&gt;0,VLOOKUP(H609,Leistungszahlen!$A$11:$F$158,6,),IF(T609&gt;0,VLOOKUP(H609,Leistungszahlen!$A$11:$F$158,6,),0))</f>
        <v>0</v>
      </c>
      <c r="AH609" s="179" t="e">
        <f t="shared" si="348"/>
        <v>#DIV/0!</v>
      </c>
      <c r="AI609" s="179" t="e">
        <f t="shared" si="349"/>
        <v>#DIV/0!</v>
      </c>
      <c r="AJ609" s="179">
        <f t="shared" si="350"/>
        <v>0</v>
      </c>
      <c r="AK609" s="179">
        <f t="shared" si="351"/>
        <v>0</v>
      </c>
      <c r="AL609" s="179">
        <f t="shared" si="352"/>
        <v>0</v>
      </c>
      <c r="AM609" s="180">
        <f>IF(L609=1,Stundensätze!$D$13,IF(L609=2,Stundensätze!$D$17,IF(L609=4,Stundensätze!$D$21,"")))</f>
        <v>0</v>
      </c>
      <c r="AN609" s="180">
        <f>IF(L609=1,Stundensätze!$D$15,IF(L609=2,Stundensätze!$D$19,IF(L609=4,Stundensätze!$D$23,"")))</f>
        <v>0</v>
      </c>
      <c r="AO609" s="180" t="e">
        <f t="shared" si="333"/>
        <v>#DIV/0!</v>
      </c>
      <c r="AP609" s="180">
        <f t="shared" si="334"/>
        <v>0</v>
      </c>
      <c r="AQ609" s="192" t="e">
        <f t="shared" si="335"/>
        <v>#DIV/0!</v>
      </c>
      <c r="AR609" s="192" t="e">
        <f t="shared" si="336"/>
        <v>#DIV/0!</v>
      </c>
      <c r="AS609" s="193" t="e">
        <f t="shared" si="337"/>
        <v>#DIV/0!</v>
      </c>
      <c r="AT609" s="258" t="str">
        <f>IF(K609=0,0,VLOOKUP(K609,Kostenstellen!A:B,2,FALSE))</f>
        <v xml:space="preserve">Rosentrittklinik         </v>
      </c>
      <c r="AU609" s="68" t="str">
        <f t="shared" si="344"/>
        <v>A1</v>
      </c>
      <c r="AV609" s="68" t="str">
        <f t="shared" si="345"/>
        <v>A1</v>
      </c>
      <c r="AW609" s="68">
        <f>IF(AF609=0,0,VLOOKUP($H609,Leistungszahlen!$A$11:$H$158,4,FALSE))</f>
        <v>0</v>
      </c>
      <c r="AX609" s="68">
        <f>IF(AF609=0,0,VLOOKUP($H609,Leistungszahlen!$A$11:$H$158,5,FALSE))</f>
        <v>0</v>
      </c>
      <c r="AY609" s="68">
        <f>IF(AG609=0,0,VLOOKUP($H609,Leistungszahlen!$A$11:$H$158,6,FALSE))</f>
        <v>0</v>
      </c>
      <c r="AZ609" s="68">
        <f t="shared" si="346"/>
        <v>0</v>
      </c>
      <c r="BA609" s="68">
        <f t="shared" si="347"/>
        <v>0</v>
      </c>
      <c r="BC609" s="68">
        <f t="shared" si="338"/>
        <v>0</v>
      </c>
      <c r="BD609" s="285"/>
    </row>
    <row r="610" spans="1:56" s="68" customFormat="1" ht="22.5">
      <c r="A610" s="200"/>
      <c r="B610" s="200"/>
      <c r="C610" s="200" t="s">
        <v>354</v>
      </c>
      <c r="D610" s="200" t="s">
        <v>205</v>
      </c>
      <c r="E610" s="200" t="s">
        <v>350</v>
      </c>
      <c r="F610" s="200" t="s">
        <v>1206</v>
      </c>
      <c r="G610" s="200" t="s">
        <v>391</v>
      </c>
      <c r="H610" s="201" t="s">
        <v>200</v>
      </c>
      <c r="I610" s="202">
        <v>3.12</v>
      </c>
      <c r="J610" s="200" t="s">
        <v>778</v>
      </c>
      <c r="K610" s="176">
        <v>3</v>
      </c>
      <c r="L610" s="176">
        <v>1</v>
      </c>
      <c r="M610" s="176"/>
      <c r="N610" s="286">
        <v>6</v>
      </c>
      <c r="O610" s="286"/>
      <c r="P610" s="176"/>
      <c r="Q610" s="203">
        <f t="shared" si="339"/>
        <v>6</v>
      </c>
      <c r="R610" s="203">
        <f t="shared" si="340"/>
        <v>0</v>
      </c>
      <c r="S610" s="203">
        <f t="shared" si="341"/>
        <v>0</v>
      </c>
      <c r="T610" s="203">
        <f t="shared" si="342"/>
        <v>0</v>
      </c>
      <c r="U610" s="203">
        <f t="shared" si="343"/>
        <v>0</v>
      </c>
      <c r="V610" s="175">
        <f>IF(Q610&gt;0,VLOOKUP(Q610,Jahresfaktoren!$A$11:$B$24,2,),0)</f>
        <v>302</v>
      </c>
      <c r="W610" s="175">
        <f>IF(R610&gt;0,VLOOKUP(R610,Jahresfaktoren!$D$11:$E$24,2,),0)</f>
        <v>0</v>
      </c>
      <c r="X610" s="175">
        <f>IF(S610&gt;0,VLOOKUP(S610,Jahresfaktoren!$A$28:$B$29,2,),0)</f>
        <v>0</v>
      </c>
      <c r="Y610" s="175">
        <f>IF(T610&gt;0,VLOOKUP(T610,Jahresfaktoren!$A$28:$B$29,2,),0)</f>
        <v>0</v>
      </c>
      <c r="Z610" s="175">
        <f>IF(U610&gt;0,VLOOKUP(U610,Jahresfaktoren!$A$32:$B$33,2,),)</f>
        <v>0</v>
      </c>
      <c r="AA610" s="177">
        <f t="shared" si="328"/>
        <v>942.24</v>
      </c>
      <c r="AB610" s="177" t="str">
        <f t="shared" si="329"/>
        <v/>
      </c>
      <c r="AC610" s="177" t="str">
        <f t="shared" si="330"/>
        <v/>
      </c>
      <c r="AD610" s="177" t="str">
        <f t="shared" si="331"/>
        <v/>
      </c>
      <c r="AE610" s="177" t="str">
        <f t="shared" si="332"/>
        <v/>
      </c>
      <c r="AF610" s="178">
        <f>IF(Q610&gt;0,VLOOKUP(H610,Leistungszahlen!$A$11:$C$158,3,),0)</f>
        <v>0</v>
      </c>
      <c r="AG610" s="178">
        <f>IF(R610&gt;0,VLOOKUP(H610,Leistungszahlen!$A$11:$F$158,6,),IF(T610&gt;0,VLOOKUP(H610,Leistungszahlen!$A$11:$F$158,6,),0))</f>
        <v>0</v>
      </c>
      <c r="AH610" s="179" t="e">
        <f t="shared" si="348"/>
        <v>#DIV/0!</v>
      </c>
      <c r="AI610" s="179">
        <f t="shared" si="349"/>
        <v>0</v>
      </c>
      <c r="AJ610" s="179">
        <f t="shared" si="350"/>
        <v>0</v>
      </c>
      <c r="AK610" s="179">
        <f t="shared" si="351"/>
        <v>0</v>
      </c>
      <c r="AL610" s="179">
        <f t="shared" si="352"/>
        <v>0</v>
      </c>
      <c r="AM610" s="180">
        <f>IF(L610=1,Stundensätze!$D$13,IF(L610=2,Stundensätze!$D$17,IF(L610=4,Stundensätze!$D$21,"")))</f>
        <v>0</v>
      </c>
      <c r="AN610" s="180">
        <f>IF(L610=1,Stundensätze!$D$15,IF(L610=2,Stundensätze!$D$19,IF(L610=4,Stundensätze!$D$23,"")))</f>
        <v>0</v>
      </c>
      <c r="AO610" s="180" t="e">
        <f t="shared" si="333"/>
        <v>#DIV/0!</v>
      </c>
      <c r="AP610" s="180">
        <f t="shared" si="334"/>
        <v>0</v>
      </c>
      <c r="AQ610" s="192" t="e">
        <f t="shared" si="335"/>
        <v>#DIV/0!</v>
      </c>
      <c r="AR610" s="192" t="e">
        <f t="shared" si="336"/>
        <v>#DIV/0!</v>
      </c>
      <c r="AS610" s="193" t="e">
        <f t="shared" si="337"/>
        <v>#DIV/0!</v>
      </c>
      <c r="AT610" s="258" t="str">
        <f>IF(K610=0,0,VLOOKUP(K610,Kostenstellen!A:B,2,FALSE))</f>
        <v xml:space="preserve">Rosentrittklinik         </v>
      </c>
      <c r="AU610" s="68" t="str">
        <f t="shared" si="344"/>
        <v>B</v>
      </c>
      <c r="AV610" s="68" t="str">
        <f t="shared" si="345"/>
        <v/>
      </c>
      <c r="AW610" s="68">
        <f>IF(AF610=0,0,VLOOKUP($H610,Leistungszahlen!$A$11:$H$158,4,FALSE))</f>
        <v>0</v>
      </c>
      <c r="AX610" s="68">
        <f>IF(AF610=0,0,VLOOKUP($H610,Leistungszahlen!$A$11:$H$158,5,FALSE))</f>
        <v>0</v>
      </c>
      <c r="AY610" s="68">
        <f>IF(AG610=0,0,VLOOKUP($H610,Leistungszahlen!$A$11:$H$158,6,FALSE))</f>
        <v>0</v>
      </c>
      <c r="AZ610" s="68">
        <f t="shared" si="346"/>
        <v>0</v>
      </c>
      <c r="BA610" s="68">
        <f t="shared" si="347"/>
        <v>0</v>
      </c>
      <c r="BC610" s="68">
        <f t="shared" si="338"/>
        <v>0</v>
      </c>
      <c r="BD610" s="285"/>
    </row>
    <row r="611" spans="1:56" s="68" customFormat="1" ht="22.5">
      <c r="A611" s="200"/>
      <c r="B611" s="200"/>
      <c r="C611" s="200" t="s">
        <v>354</v>
      </c>
      <c r="D611" s="200" t="s">
        <v>205</v>
      </c>
      <c r="E611" s="200" t="s">
        <v>351</v>
      </c>
      <c r="F611" s="200" t="s">
        <v>1207</v>
      </c>
      <c r="G611" s="200" t="s">
        <v>163</v>
      </c>
      <c r="H611" s="201" t="s">
        <v>288</v>
      </c>
      <c r="I611" s="202">
        <v>23.36</v>
      </c>
      <c r="J611" s="200" t="s">
        <v>307</v>
      </c>
      <c r="K611" s="176">
        <v>3</v>
      </c>
      <c r="L611" s="176">
        <v>1</v>
      </c>
      <c r="M611" s="176"/>
      <c r="N611" s="286">
        <v>3</v>
      </c>
      <c r="O611" s="286">
        <v>3</v>
      </c>
      <c r="P611" s="176"/>
      <c r="Q611" s="203">
        <f t="shared" si="339"/>
        <v>3</v>
      </c>
      <c r="R611" s="203">
        <f t="shared" si="340"/>
        <v>3</v>
      </c>
      <c r="S611" s="203">
        <f t="shared" si="341"/>
        <v>0</v>
      </c>
      <c r="T611" s="203">
        <f t="shared" si="342"/>
        <v>0</v>
      </c>
      <c r="U611" s="203">
        <f t="shared" si="343"/>
        <v>0</v>
      </c>
      <c r="V611" s="175">
        <f>IF(Q611&gt;0,VLOOKUP(Q611,Jahresfaktoren!$A$11:$B$24,2,),0)</f>
        <v>152</v>
      </c>
      <c r="W611" s="175">
        <f>IF(R611&gt;0,VLOOKUP(R611,Jahresfaktoren!$D$11:$E$24,2,),0)</f>
        <v>150</v>
      </c>
      <c r="X611" s="175">
        <f>IF(S611&gt;0,VLOOKUP(S611,Jahresfaktoren!$A$28:$B$29,2,),0)</f>
        <v>0</v>
      </c>
      <c r="Y611" s="175">
        <f>IF(T611&gt;0,VLOOKUP(T611,Jahresfaktoren!$A$28:$B$29,2,),0)</f>
        <v>0</v>
      </c>
      <c r="Z611" s="175">
        <f>IF(U611&gt;0,VLOOKUP(U611,Jahresfaktoren!$A$32:$B$33,2,),)</f>
        <v>0</v>
      </c>
      <c r="AA611" s="177">
        <f t="shared" si="328"/>
        <v>3550.72</v>
      </c>
      <c r="AB611" s="177">
        <f t="shared" si="329"/>
        <v>3504</v>
      </c>
      <c r="AC611" s="177" t="str">
        <f t="shared" si="330"/>
        <v/>
      </c>
      <c r="AD611" s="177" t="str">
        <f t="shared" si="331"/>
        <v/>
      </c>
      <c r="AE611" s="177" t="str">
        <f t="shared" si="332"/>
        <v/>
      </c>
      <c r="AF611" s="178">
        <f>IF(Q611&gt;0,VLOOKUP(H611,Leistungszahlen!$A$11:$C$158,3,),0)</f>
        <v>0</v>
      </c>
      <c r="AG611" s="178">
        <f>IF(R611&gt;0,VLOOKUP(H611,Leistungszahlen!$A$11:$F$158,6,),IF(T611&gt;0,VLOOKUP(H611,Leistungszahlen!$A$11:$F$158,6,),0))</f>
        <v>0</v>
      </c>
      <c r="AH611" s="179" t="e">
        <f t="shared" si="348"/>
        <v>#DIV/0!</v>
      </c>
      <c r="AI611" s="179" t="e">
        <f t="shared" si="349"/>
        <v>#DIV/0!</v>
      </c>
      <c r="AJ611" s="179">
        <f t="shared" si="350"/>
        <v>0</v>
      </c>
      <c r="AK611" s="179">
        <f t="shared" si="351"/>
        <v>0</v>
      </c>
      <c r="AL611" s="179">
        <f t="shared" si="352"/>
        <v>0</v>
      </c>
      <c r="AM611" s="180">
        <f>IF(L611=1,Stundensätze!$D$13,IF(L611=2,Stundensätze!$D$17,IF(L611=4,Stundensätze!$D$21,"")))</f>
        <v>0</v>
      </c>
      <c r="AN611" s="180">
        <f>IF(L611=1,Stundensätze!$D$15,IF(L611=2,Stundensätze!$D$19,IF(L611=4,Stundensätze!$D$23,"")))</f>
        <v>0</v>
      </c>
      <c r="AO611" s="180" t="e">
        <f t="shared" si="333"/>
        <v>#DIV/0!</v>
      </c>
      <c r="AP611" s="180">
        <f t="shared" si="334"/>
        <v>0</v>
      </c>
      <c r="AQ611" s="192" t="e">
        <f t="shared" si="335"/>
        <v>#DIV/0!</v>
      </c>
      <c r="AR611" s="192" t="e">
        <f t="shared" si="336"/>
        <v>#DIV/0!</v>
      </c>
      <c r="AS611" s="193" t="e">
        <f t="shared" si="337"/>
        <v>#DIV/0!</v>
      </c>
      <c r="AT611" s="258" t="str">
        <f>IF(K611=0,0,VLOOKUP(K611,Kostenstellen!A:B,2,FALSE))</f>
        <v xml:space="preserve">Rosentrittklinik         </v>
      </c>
      <c r="AU611" s="68" t="str">
        <f t="shared" si="344"/>
        <v>A2</v>
      </c>
      <c r="AV611" s="68" t="str">
        <f t="shared" si="345"/>
        <v>A2</v>
      </c>
      <c r="AW611" s="68">
        <f>IF(AF611=0,0,VLOOKUP($H611,Leistungszahlen!$A$11:$H$158,4,FALSE))</f>
        <v>0</v>
      </c>
      <c r="AX611" s="68">
        <f>IF(AF611=0,0,VLOOKUP($H611,Leistungszahlen!$A$11:$H$158,5,FALSE))</f>
        <v>0</v>
      </c>
      <c r="AY611" s="68">
        <f>IF(AG611=0,0,VLOOKUP($H611,Leistungszahlen!$A$11:$H$158,6,FALSE))</f>
        <v>0</v>
      </c>
      <c r="AZ611" s="68">
        <f t="shared" si="346"/>
        <v>0</v>
      </c>
      <c r="BA611" s="68">
        <f t="shared" si="347"/>
        <v>0</v>
      </c>
      <c r="BC611" s="68">
        <f t="shared" si="338"/>
        <v>0</v>
      </c>
      <c r="BD611" s="285"/>
    </row>
    <row r="612" spans="1:56" s="68" customFormat="1" ht="22.5">
      <c r="A612" s="200"/>
      <c r="B612" s="200"/>
      <c r="C612" s="200" t="s">
        <v>354</v>
      </c>
      <c r="D612" s="200" t="s">
        <v>205</v>
      </c>
      <c r="E612" s="200" t="s">
        <v>351</v>
      </c>
      <c r="F612" s="200" t="s">
        <v>1207</v>
      </c>
      <c r="G612" s="200" t="s">
        <v>391</v>
      </c>
      <c r="H612" s="201" t="s">
        <v>200</v>
      </c>
      <c r="I612" s="202">
        <v>2.81</v>
      </c>
      <c r="J612" s="200" t="s">
        <v>778</v>
      </c>
      <c r="K612" s="176">
        <v>3</v>
      </c>
      <c r="L612" s="176">
        <v>1</v>
      </c>
      <c r="M612" s="176"/>
      <c r="N612" s="286">
        <v>6</v>
      </c>
      <c r="O612" s="286"/>
      <c r="P612" s="176"/>
      <c r="Q612" s="203">
        <f t="shared" si="339"/>
        <v>6</v>
      </c>
      <c r="R612" s="203">
        <f t="shared" si="340"/>
        <v>0</v>
      </c>
      <c r="S612" s="203">
        <f t="shared" si="341"/>
        <v>0</v>
      </c>
      <c r="T612" s="203">
        <f t="shared" si="342"/>
        <v>0</v>
      </c>
      <c r="U612" s="203">
        <f t="shared" si="343"/>
        <v>0</v>
      </c>
      <c r="V612" s="175">
        <f>IF(Q612&gt;0,VLOOKUP(Q612,Jahresfaktoren!$A$11:$B$24,2,),0)</f>
        <v>302</v>
      </c>
      <c r="W612" s="175">
        <f>IF(R612&gt;0,VLOOKUP(R612,Jahresfaktoren!$D$11:$E$24,2,),0)</f>
        <v>0</v>
      </c>
      <c r="X612" s="175">
        <f>IF(S612&gt;0,VLOOKUP(S612,Jahresfaktoren!$A$28:$B$29,2,),0)</f>
        <v>0</v>
      </c>
      <c r="Y612" s="175">
        <f>IF(T612&gt;0,VLOOKUP(T612,Jahresfaktoren!$A$28:$B$29,2,),0)</f>
        <v>0</v>
      </c>
      <c r="Z612" s="175">
        <f>IF(U612&gt;0,VLOOKUP(U612,Jahresfaktoren!$A$32:$B$33,2,),)</f>
        <v>0</v>
      </c>
      <c r="AA612" s="177">
        <f t="shared" si="328"/>
        <v>848.62</v>
      </c>
      <c r="AB612" s="177" t="str">
        <f t="shared" si="329"/>
        <v/>
      </c>
      <c r="AC612" s="177" t="str">
        <f t="shared" si="330"/>
        <v/>
      </c>
      <c r="AD612" s="177" t="str">
        <f t="shared" si="331"/>
        <v/>
      </c>
      <c r="AE612" s="177" t="str">
        <f t="shared" si="332"/>
        <v/>
      </c>
      <c r="AF612" s="178">
        <f>IF(Q612&gt;0,VLOOKUP(H612,Leistungszahlen!$A$11:$C$158,3,),0)</f>
        <v>0</v>
      </c>
      <c r="AG612" s="178">
        <f>IF(R612&gt;0,VLOOKUP(H612,Leistungszahlen!$A$11:$F$158,6,),IF(T612&gt;0,VLOOKUP(H612,Leistungszahlen!$A$11:$F$158,6,),0))</f>
        <v>0</v>
      </c>
      <c r="AH612" s="179" t="e">
        <f t="shared" si="348"/>
        <v>#DIV/0!</v>
      </c>
      <c r="AI612" s="179">
        <f t="shared" si="349"/>
        <v>0</v>
      </c>
      <c r="AJ612" s="179">
        <f t="shared" si="350"/>
        <v>0</v>
      </c>
      <c r="AK612" s="179">
        <f t="shared" si="351"/>
        <v>0</v>
      </c>
      <c r="AL612" s="179">
        <f t="shared" si="352"/>
        <v>0</v>
      </c>
      <c r="AM612" s="180">
        <f>IF(L612=1,Stundensätze!$D$13,IF(L612=2,Stundensätze!$D$17,IF(L612=4,Stundensätze!$D$21,"")))</f>
        <v>0</v>
      </c>
      <c r="AN612" s="180">
        <f>IF(L612=1,Stundensätze!$D$15,IF(L612=2,Stundensätze!$D$19,IF(L612=4,Stundensätze!$D$23,"")))</f>
        <v>0</v>
      </c>
      <c r="AO612" s="180" t="e">
        <f t="shared" si="333"/>
        <v>#DIV/0!</v>
      </c>
      <c r="AP612" s="180">
        <f t="shared" si="334"/>
        <v>0</v>
      </c>
      <c r="AQ612" s="192" t="e">
        <f t="shared" si="335"/>
        <v>#DIV/0!</v>
      </c>
      <c r="AR612" s="192" t="e">
        <f t="shared" si="336"/>
        <v>#DIV/0!</v>
      </c>
      <c r="AS612" s="193" t="e">
        <f t="shared" si="337"/>
        <v>#DIV/0!</v>
      </c>
      <c r="AT612" s="258" t="str">
        <f>IF(K612=0,0,VLOOKUP(K612,Kostenstellen!A:B,2,FALSE))</f>
        <v xml:space="preserve">Rosentrittklinik         </v>
      </c>
      <c r="AU612" s="68" t="str">
        <f t="shared" si="344"/>
        <v>B</v>
      </c>
      <c r="AV612" s="68" t="str">
        <f t="shared" si="345"/>
        <v/>
      </c>
      <c r="AW612" s="68">
        <f>IF(AF612=0,0,VLOOKUP($H612,Leistungszahlen!$A$11:$H$158,4,FALSE))</f>
        <v>0</v>
      </c>
      <c r="AX612" s="68">
        <f>IF(AF612=0,0,VLOOKUP($H612,Leistungszahlen!$A$11:$H$158,5,FALSE))</f>
        <v>0</v>
      </c>
      <c r="AY612" s="68">
        <f>IF(AG612=0,0,VLOOKUP($H612,Leistungszahlen!$A$11:$H$158,6,FALSE))</f>
        <v>0</v>
      </c>
      <c r="AZ612" s="68">
        <f t="shared" si="346"/>
        <v>0</v>
      </c>
      <c r="BA612" s="68">
        <f t="shared" si="347"/>
        <v>0</v>
      </c>
      <c r="BC612" s="68">
        <f t="shared" si="338"/>
        <v>0</v>
      </c>
      <c r="BD612" s="285"/>
    </row>
    <row r="613" spans="1:56" s="68" customFormat="1" ht="22.5">
      <c r="A613" s="200"/>
      <c r="B613" s="200"/>
      <c r="C613" s="200" t="s">
        <v>354</v>
      </c>
      <c r="D613" s="200" t="s">
        <v>205</v>
      </c>
      <c r="E613" s="200" t="s">
        <v>351</v>
      </c>
      <c r="F613" s="200" t="s">
        <v>1208</v>
      </c>
      <c r="G613" s="200" t="s">
        <v>163</v>
      </c>
      <c r="H613" s="201" t="s">
        <v>288</v>
      </c>
      <c r="I613" s="202">
        <v>36.450000000000003</v>
      </c>
      <c r="J613" s="200" t="s">
        <v>307</v>
      </c>
      <c r="K613" s="176">
        <v>3</v>
      </c>
      <c r="L613" s="176">
        <v>1</v>
      </c>
      <c r="M613" s="176"/>
      <c r="N613" s="286">
        <v>3</v>
      </c>
      <c r="O613" s="286">
        <v>3</v>
      </c>
      <c r="P613" s="176"/>
      <c r="Q613" s="203">
        <f t="shared" si="339"/>
        <v>3</v>
      </c>
      <c r="R613" s="203">
        <f t="shared" si="340"/>
        <v>3</v>
      </c>
      <c r="S613" s="203">
        <f t="shared" si="341"/>
        <v>0</v>
      </c>
      <c r="T613" s="203">
        <f t="shared" si="342"/>
        <v>0</v>
      </c>
      <c r="U613" s="203">
        <f t="shared" si="343"/>
        <v>0</v>
      </c>
      <c r="V613" s="175">
        <f>IF(Q613&gt;0,VLOOKUP(Q613,Jahresfaktoren!$A$11:$B$24,2,),0)</f>
        <v>152</v>
      </c>
      <c r="W613" s="175">
        <f>IF(R613&gt;0,VLOOKUP(R613,Jahresfaktoren!$D$11:$E$24,2,),0)</f>
        <v>150</v>
      </c>
      <c r="X613" s="175">
        <f>IF(S613&gt;0,VLOOKUP(S613,Jahresfaktoren!$A$28:$B$29,2,),0)</f>
        <v>0</v>
      </c>
      <c r="Y613" s="175">
        <f>IF(T613&gt;0,VLOOKUP(T613,Jahresfaktoren!$A$28:$B$29,2,),0)</f>
        <v>0</v>
      </c>
      <c r="Z613" s="175">
        <f>IF(U613&gt;0,VLOOKUP(U613,Jahresfaktoren!$A$32:$B$33,2,),)</f>
        <v>0</v>
      </c>
      <c r="AA613" s="177">
        <f t="shared" si="328"/>
        <v>5540.4000000000005</v>
      </c>
      <c r="AB613" s="177">
        <f t="shared" si="329"/>
        <v>5467.5</v>
      </c>
      <c r="AC613" s="177" t="str">
        <f t="shared" si="330"/>
        <v/>
      </c>
      <c r="AD613" s="177" t="str">
        <f t="shared" si="331"/>
        <v/>
      </c>
      <c r="AE613" s="177" t="str">
        <f t="shared" si="332"/>
        <v/>
      </c>
      <c r="AF613" s="178">
        <f>IF(Q613&gt;0,VLOOKUP(H613,Leistungszahlen!$A$11:$C$158,3,),0)</f>
        <v>0</v>
      </c>
      <c r="AG613" s="178">
        <f>IF(R613&gt;0,VLOOKUP(H613,Leistungszahlen!$A$11:$F$158,6,),IF(T613&gt;0,VLOOKUP(H613,Leistungszahlen!$A$11:$F$158,6,),0))</f>
        <v>0</v>
      </c>
      <c r="AH613" s="179" t="e">
        <f t="shared" si="348"/>
        <v>#DIV/0!</v>
      </c>
      <c r="AI613" s="179" t="e">
        <f t="shared" si="349"/>
        <v>#DIV/0!</v>
      </c>
      <c r="AJ613" s="179">
        <f t="shared" si="350"/>
        <v>0</v>
      </c>
      <c r="AK613" s="179">
        <f t="shared" si="351"/>
        <v>0</v>
      </c>
      <c r="AL613" s="179">
        <f t="shared" si="352"/>
        <v>0</v>
      </c>
      <c r="AM613" s="180">
        <f>IF(L613=1,Stundensätze!$D$13,IF(L613=2,Stundensätze!$D$17,IF(L613=4,Stundensätze!$D$21,"")))</f>
        <v>0</v>
      </c>
      <c r="AN613" s="180">
        <f>IF(L613=1,Stundensätze!$D$15,IF(L613=2,Stundensätze!$D$19,IF(L613=4,Stundensätze!$D$23,"")))</f>
        <v>0</v>
      </c>
      <c r="AO613" s="180" t="e">
        <f t="shared" si="333"/>
        <v>#DIV/0!</v>
      </c>
      <c r="AP613" s="180">
        <f t="shared" si="334"/>
        <v>0</v>
      </c>
      <c r="AQ613" s="192" t="e">
        <f t="shared" si="335"/>
        <v>#DIV/0!</v>
      </c>
      <c r="AR613" s="192" t="e">
        <f t="shared" si="336"/>
        <v>#DIV/0!</v>
      </c>
      <c r="AS613" s="193" t="e">
        <f t="shared" si="337"/>
        <v>#DIV/0!</v>
      </c>
      <c r="AT613" s="258" t="str">
        <f>IF(K613=0,0,VLOOKUP(K613,Kostenstellen!A:B,2,FALSE))</f>
        <v xml:space="preserve">Rosentrittklinik         </v>
      </c>
      <c r="AU613" s="68" t="str">
        <f t="shared" si="344"/>
        <v>A2</v>
      </c>
      <c r="AV613" s="68" t="str">
        <f t="shared" si="345"/>
        <v>A2</v>
      </c>
      <c r="AW613" s="68">
        <f>IF(AF613=0,0,VLOOKUP($H613,Leistungszahlen!$A$11:$H$158,4,FALSE))</f>
        <v>0</v>
      </c>
      <c r="AX613" s="68">
        <f>IF(AF613=0,0,VLOOKUP($H613,Leistungszahlen!$A$11:$H$158,5,FALSE))</f>
        <v>0</v>
      </c>
      <c r="AY613" s="68">
        <f>IF(AG613=0,0,VLOOKUP($H613,Leistungszahlen!$A$11:$H$158,6,FALSE))</f>
        <v>0</v>
      </c>
      <c r="AZ613" s="68">
        <f t="shared" si="346"/>
        <v>0</v>
      </c>
      <c r="BA613" s="68">
        <f t="shared" si="347"/>
        <v>0</v>
      </c>
      <c r="BC613" s="68">
        <f t="shared" si="338"/>
        <v>0</v>
      </c>
      <c r="BD613" s="285"/>
    </row>
    <row r="614" spans="1:56" s="68" customFormat="1" ht="22.5">
      <c r="A614" s="200"/>
      <c r="B614" s="200"/>
      <c r="C614" s="200" t="s">
        <v>354</v>
      </c>
      <c r="D614" s="200" t="s">
        <v>205</v>
      </c>
      <c r="E614" s="200" t="s">
        <v>351</v>
      </c>
      <c r="F614" s="200" t="s">
        <v>1208</v>
      </c>
      <c r="G614" s="200" t="s">
        <v>391</v>
      </c>
      <c r="H614" s="201" t="s">
        <v>200</v>
      </c>
      <c r="I614" s="202">
        <v>2.5099999999999998</v>
      </c>
      <c r="J614" s="200" t="s">
        <v>778</v>
      </c>
      <c r="K614" s="176">
        <v>3</v>
      </c>
      <c r="L614" s="176">
        <v>1</v>
      </c>
      <c r="M614" s="176"/>
      <c r="N614" s="286">
        <v>6</v>
      </c>
      <c r="O614" s="286"/>
      <c r="P614" s="176"/>
      <c r="Q614" s="203">
        <f t="shared" si="339"/>
        <v>6</v>
      </c>
      <c r="R614" s="203">
        <f t="shared" si="340"/>
        <v>0</v>
      </c>
      <c r="S614" s="203">
        <f t="shared" si="341"/>
        <v>0</v>
      </c>
      <c r="T614" s="203">
        <f t="shared" si="342"/>
        <v>0</v>
      </c>
      <c r="U614" s="203">
        <f t="shared" si="343"/>
        <v>0</v>
      </c>
      <c r="V614" s="175">
        <f>IF(Q614&gt;0,VLOOKUP(Q614,Jahresfaktoren!$A$11:$B$24,2,),0)</f>
        <v>302</v>
      </c>
      <c r="W614" s="175">
        <f>IF(R614&gt;0,VLOOKUP(R614,Jahresfaktoren!$D$11:$E$24,2,),0)</f>
        <v>0</v>
      </c>
      <c r="X614" s="175">
        <f>IF(S614&gt;0,VLOOKUP(S614,Jahresfaktoren!$A$28:$B$29,2,),0)</f>
        <v>0</v>
      </c>
      <c r="Y614" s="175">
        <f>IF(T614&gt;0,VLOOKUP(T614,Jahresfaktoren!$A$28:$B$29,2,),0)</f>
        <v>0</v>
      </c>
      <c r="Z614" s="175">
        <f>IF(U614&gt;0,VLOOKUP(U614,Jahresfaktoren!$A$32:$B$33,2,),)</f>
        <v>0</v>
      </c>
      <c r="AA614" s="177">
        <f t="shared" si="328"/>
        <v>758.02</v>
      </c>
      <c r="AB614" s="177" t="str">
        <f t="shared" si="329"/>
        <v/>
      </c>
      <c r="AC614" s="177" t="str">
        <f t="shared" si="330"/>
        <v/>
      </c>
      <c r="AD614" s="177" t="str">
        <f t="shared" si="331"/>
        <v/>
      </c>
      <c r="AE614" s="177" t="str">
        <f t="shared" si="332"/>
        <v/>
      </c>
      <c r="AF614" s="178">
        <f>IF(Q614&gt;0,VLOOKUP(H614,Leistungszahlen!$A$11:$C$158,3,),0)</f>
        <v>0</v>
      </c>
      <c r="AG614" s="178">
        <f>IF(R614&gt;0,VLOOKUP(H614,Leistungszahlen!$A$11:$F$158,6,),IF(T614&gt;0,VLOOKUP(H614,Leistungszahlen!$A$11:$F$158,6,),0))</f>
        <v>0</v>
      </c>
      <c r="AH614" s="179" t="e">
        <f t="shared" si="348"/>
        <v>#DIV/0!</v>
      </c>
      <c r="AI614" s="179">
        <f t="shared" si="349"/>
        <v>0</v>
      </c>
      <c r="AJ614" s="179">
        <f t="shared" si="350"/>
        <v>0</v>
      </c>
      <c r="AK614" s="179">
        <f t="shared" si="351"/>
        <v>0</v>
      </c>
      <c r="AL614" s="179">
        <f t="shared" si="352"/>
        <v>0</v>
      </c>
      <c r="AM614" s="180">
        <f>IF(L614=1,Stundensätze!$D$13,IF(L614=2,Stundensätze!$D$17,IF(L614=4,Stundensätze!$D$21,"")))</f>
        <v>0</v>
      </c>
      <c r="AN614" s="180">
        <f>IF(L614=1,Stundensätze!$D$15,IF(L614=2,Stundensätze!$D$19,IF(L614=4,Stundensätze!$D$23,"")))</f>
        <v>0</v>
      </c>
      <c r="AO614" s="180" t="e">
        <f t="shared" si="333"/>
        <v>#DIV/0!</v>
      </c>
      <c r="AP614" s="180">
        <f t="shared" si="334"/>
        <v>0</v>
      </c>
      <c r="AQ614" s="192" t="e">
        <f t="shared" si="335"/>
        <v>#DIV/0!</v>
      </c>
      <c r="AR614" s="192" t="e">
        <f t="shared" si="336"/>
        <v>#DIV/0!</v>
      </c>
      <c r="AS614" s="193" t="e">
        <f t="shared" si="337"/>
        <v>#DIV/0!</v>
      </c>
      <c r="AT614" s="258" t="str">
        <f>IF(K614=0,0,VLOOKUP(K614,Kostenstellen!A:B,2,FALSE))</f>
        <v xml:space="preserve">Rosentrittklinik         </v>
      </c>
      <c r="AU614" s="68" t="str">
        <f t="shared" si="344"/>
        <v>B</v>
      </c>
      <c r="AV614" s="68" t="str">
        <f t="shared" si="345"/>
        <v/>
      </c>
      <c r="AW614" s="68">
        <f>IF(AF614=0,0,VLOOKUP($H614,Leistungszahlen!$A$11:$H$158,4,FALSE))</f>
        <v>0</v>
      </c>
      <c r="AX614" s="68">
        <f>IF(AF614=0,0,VLOOKUP($H614,Leistungszahlen!$A$11:$H$158,5,FALSE))</f>
        <v>0</v>
      </c>
      <c r="AY614" s="68">
        <f>IF(AG614=0,0,VLOOKUP($H614,Leistungszahlen!$A$11:$H$158,6,FALSE))</f>
        <v>0</v>
      </c>
      <c r="AZ614" s="68">
        <f t="shared" si="346"/>
        <v>0</v>
      </c>
      <c r="BA614" s="68">
        <f t="shared" si="347"/>
        <v>0</v>
      </c>
      <c r="BC614" s="68">
        <f t="shared" si="338"/>
        <v>0</v>
      </c>
      <c r="BD614" s="285"/>
    </row>
    <row r="615" spans="1:56" s="68" customFormat="1" ht="22.5">
      <c r="A615" s="200"/>
      <c r="B615" s="200"/>
      <c r="C615" s="200" t="s">
        <v>354</v>
      </c>
      <c r="D615" s="200" t="s">
        <v>205</v>
      </c>
      <c r="E615" s="200" t="s">
        <v>351</v>
      </c>
      <c r="F615" s="200" t="s">
        <v>1209</v>
      </c>
      <c r="G615" s="200" t="s">
        <v>163</v>
      </c>
      <c r="H615" s="201" t="s">
        <v>287</v>
      </c>
      <c r="I615" s="202">
        <v>14.4</v>
      </c>
      <c r="J615" s="200" t="s">
        <v>307</v>
      </c>
      <c r="K615" s="176">
        <v>3</v>
      </c>
      <c r="L615" s="176">
        <v>1</v>
      </c>
      <c r="M615" s="176"/>
      <c r="N615" s="286">
        <v>3</v>
      </c>
      <c r="O615" s="286">
        <v>3</v>
      </c>
      <c r="P615" s="176"/>
      <c r="Q615" s="203">
        <f t="shared" si="339"/>
        <v>3</v>
      </c>
      <c r="R615" s="203">
        <f t="shared" si="340"/>
        <v>3</v>
      </c>
      <c r="S615" s="203">
        <f t="shared" si="341"/>
        <v>0</v>
      </c>
      <c r="T615" s="203">
        <f t="shared" si="342"/>
        <v>0</v>
      </c>
      <c r="U615" s="203">
        <f t="shared" si="343"/>
        <v>0</v>
      </c>
      <c r="V615" s="175">
        <f>IF(Q615&gt;0,VLOOKUP(Q615,Jahresfaktoren!$A$11:$B$24,2,),0)</f>
        <v>152</v>
      </c>
      <c r="W615" s="175">
        <f>IF(R615&gt;0,VLOOKUP(R615,Jahresfaktoren!$D$11:$E$24,2,),0)</f>
        <v>150</v>
      </c>
      <c r="X615" s="175">
        <f>IF(S615&gt;0,VLOOKUP(S615,Jahresfaktoren!$A$28:$B$29,2,),0)</f>
        <v>0</v>
      </c>
      <c r="Y615" s="175">
        <f>IF(T615&gt;0,VLOOKUP(T615,Jahresfaktoren!$A$28:$B$29,2,),0)</f>
        <v>0</v>
      </c>
      <c r="Z615" s="175">
        <f>IF(U615&gt;0,VLOOKUP(U615,Jahresfaktoren!$A$32:$B$33,2,),)</f>
        <v>0</v>
      </c>
      <c r="AA615" s="177">
        <f t="shared" si="328"/>
        <v>2188.8000000000002</v>
      </c>
      <c r="AB615" s="177">
        <f t="shared" si="329"/>
        <v>2160</v>
      </c>
      <c r="AC615" s="177" t="str">
        <f t="shared" si="330"/>
        <v/>
      </c>
      <c r="AD615" s="177" t="str">
        <f t="shared" si="331"/>
        <v/>
      </c>
      <c r="AE615" s="177" t="str">
        <f t="shared" si="332"/>
        <v/>
      </c>
      <c r="AF615" s="178">
        <f>IF(Q615&gt;0,VLOOKUP(H615,Leistungszahlen!$A$11:$C$158,3,),0)</f>
        <v>0</v>
      </c>
      <c r="AG615" s="178">
        <f>IF(R615&gt;0,VLOOKUP(H615,Leistungszahlen!$A$11:$F$158,6,),IF(T615&gt;0,VLOOKUP(H615,Leistungszahlen!$A$11:$F$158,6,),0))</f>
        <v>0</v>
      </c>
      <c r="AH615" s="179" t="e">
        <f t="shared" si="348"/>
        <v>#DIV/0!</v>
      </c>
      <c r="AI615" s="179" t="e">
        <f t="shared" si="349"/>
        <v>#DIV/0!</v>
      </c>
      <c r="AJ615" s="179">
        <f t="shared" si="350"/>
        <v>0</v>
      </c>
      <c r="AK615" s="179">
        <f t="shared" si="351"/>
        <v>0</v>
      </c>
      <c r="AL615" s="179">
        <f t="shared" si="352"/>
        <v>0</v>
      </c>
      <c r="AM615" s="180">
        <f>IF(L615=1,Stundensätze!$D$13,IF(L615=2,Stundensätze!$D$17,IF(L615=4,Stundensätze!$D$21,"")))</f>
        <v>0</v>
      </c>
      <c r="AN615" s="180">
        <f>IF(L615=1,Stundensätze!$D$15,IF(L615=2,Stundensätze!$D$19,IF(L615=4,Stundensätze!$D$23,"")))</f>
        <v>0</v>
      </c>
      <c r="AO615" s="180" t="e">
        <f t="shared" si="333"/>
        <v>#DIV/0!</v>
      </c>
      <c r="AP615" s="180">
        <f t="shared" si="334"/>
        <v>0</v>
      </c>
      <c r="AQ615" s="192" t="e">
        <f t="shared" si="335"/>
        <v>#DIV/0!</v>
      </c>
      <c r="AR615" s="192" t="e">
        <f t="shared" si="336"/>
        <v>#DIV/0!</v>
      </c>
      <c r="AS615" s="193" t="e">
        <f t="shared" si="337"/>
        <v>#DIV/0!</v>
      </c>
      <c r="AT615" s="258" t="str">
        <f>IF(K615=0,0,VLOOKUP(K615,Kostenstellen!A:B,2,FALSE))</f>
        <v xml:space="preserve">Rosentrittklinik         </v>
      </c>
      <c r="AU615" s="68" t="str">
        <f t="shared" si="344"/>
        <v>A1</v>
      </c>
      <c r="AV615" s="68" t="str">
        <f t="shared" si="345"/>
        <v>A1</v>
      </c>
      <c r="AW615" s="68">
        <f>IF(AF615=0,0,VLOOKUP($H615,Leistungszahlen!$A$11:$H$158,4,FALSE))</f>
        <v>0</v>
      </c>
      <c r="AX615" s="68">
        <f>IF(AF615=0,0,VLOOKUP($H615,Leistungszahlen!$A$11:$H$158,5,FALSE))</f>
        <v>0</v>
      </c>
      <c r="AY615" s="68">
        <f>IF(AG615=0,0,VLOOKUP($H615,Leistungszahlen!$A$11:$H$158,6,FALSE))</f>
        <v>0</v>
      </c>
      <c r="AZ615" s="68">
        <f t="shared" si="346"/>
        <v>0</v>
      </c>
      <c r="BA615" s="68">
        <f t="shared" si="347"/>
        <v>0</v>
      </c>
      <c r="BC615" s="68">
        <f t="shared" si="338"/>
        <v>0</v>
      </c>
      <c r="BD615" s="285"/>
    </row>
    <row r="616" spans="1:56" s="68" customFormat="1" ht="22.5">
      <c r="A616" s="200"/>
      <c r="B616" s="200"/>
      <c r="C616" s="200" t="s">
        <v>354</v>
      </c>
      <c r="D616" s="200" t="s">
        <v>205</v>
      </c>
      <c r="E616" s="200" t="s">
        <v>351</v>
      </c>
      <c r="F616" s="200" t="s">
        <v>1209</v>
      </c>
      <c r="G616" s="200" t="s">
        <v>391</v>
      </c>
      <c r="H616" s="201" t="s">
        <v>200</v>
      </c>
      <c r="I616" s="202">
        <v>2.59</v>
      </c>
      <c r="J616" s="200" t="s">
        <v>778</v>
      </c>
      <c r="K616" s="176">
        <v>3</v>
      </c>
      <c r="L616" s="176">
        <v>1</v>
      </c>
      <c r="M616" s="176"/>
      <c r="N616" s="286">
        <v>6</v>
      </c>
      <c r="O616" s="286"/>
      <c r="P616" s="176"/>
      <c r="Q616" s="203">
        <f t="shared" si="339"/>
        <v>6</v>
      </c>
      <c r="R616" s="203">
        <f t="shared" si="340"/>
        <v>0</v>
      </c>
      <c r="S616" s="203">
        <f t="shared" si="341"/>
        <v>0</v>
      </c>
      <c r="T616" s="203">
        <f t="shared" si="342"/>
        <v>0</v>
      </c>
      <c r="U616" s="203">
        <f t="shared" si="343"/>
        <v>0</v>
      </c>
      <c r="V616" s="175">
        <f>IF(Q616&gt;0,VLOOKUP(Q616,Jahresfaktoren!$A$11:$B$24,2,),0)</f>
        <v>302</v>
      </c>
      <c r="W616" s="175">
        <f>IF(R616&gt;0,VLOOKUP(R616,Jahresfaktoren!$D$11:$E$24,2,),0)</f>
        <v>0</v>
      </c>
      <c r="X616" s="175">
        <f>IF(S616&gt;0,VLOOKUP(S616,Jahresfaktoren!$A$28:$B$29,2,),0)</f>
        <v>0</v>
      </c>
      <c r="Y616" s="175">
        <f>IF(T616&gt;0,VLOOKUP(T616,Jahresfaktoren!$A$28:$B$29,2,),0)</f>
        <v>0</v>
      </c>
      <c r="Z616" s="175">
        <f>IF(U616&gt;0,VLOOKUP(U616,Jahresfaktoren!$A$32:$B$33,2,),)</f>
        <v>0</v>
      </c>
      <c r="AA616" s="177">
        <f t="shared" si="328"/>
        <v>782.18</v>
      </c>
      <c r="AB616" s="177" t="str">
        <f t="shared" si="329"/>
        <v/>
      </c>
      <c r="AC616" s="177" t="str">
        <f t="shared" si="330"/>
        <v/>
      </c>
      <c r="AD616" s="177" t="str">
        <f t="shared" si="331"/>
        <v/>
      </c>
      <c r="AE616" s="177" t="str">
        <f t="shared" si="332"/>
        <v/>
      </c>
      <c r="AF616" s="178">
        <f>IF(Q616&gt;0,VLOOKUP(H616,Leistungszahlen!$A$11:$C$158,3,),0)</f>
        <v>0</v>
      </c>
      <c r="AG616" s="178">
        <f>IF(R616&gt;0,VLOOKUP(H616,Leistungszahlen!$A$11:$F$158,6,),IF(T616&gt;0,VLOOKUP(H616,Leistungszahlen!$A$11:$F$158,6,),0))</f>
        <v>0</v>
      </c>
      <c r="AH616" s="179" t="e">
        <f t="shared" si="348"/>
        <v>#DIV/0!</v>
      </c>
      <c r="AI616" s="179">
        <f t="shared" si="349"/>
        <v>0</v>
      </c>
      <c r="AJ616" s="179">
        <f t="shared" si="350"/>
        <v>0</v>
      </c>
      <c r="AK616" s="179">
        <f t="shared" si="351"/>
        <v>0</v>
      </c>
      <c r="AL616" s="179">
        <f t="shared" si="352"/>
        <v>0</v>
      </c>
      <c r="AM616" s="180">
        <f>IF(L616=1,Stundensätze!$D$13,IF(L616=2,Stundensätze!$D$17,IF(L616=4,Stundensätze!$D$21,"")))</f>
        <v>0</v>
      </c>
      <c r="AN616" s="180">
        <f>IF(L616=1,Stundensätze!$D$15,IF(L616=2,Stundensätze!$D$19,IF(L616=4,Stundensätze!$D$23,"")))</f>
        <v>0</v>
      </c>
      <c r="AO616" s="180" t="e">
        <f t="shared" si="333"/>
        <v>#DIV/0!</v>
      </c>
      <c r="AP616" s="180">
        <f t="shared" si="334"/>
        <v>0</v>
      </c>
      <c r="AQ616" s="192" t="e">
        <f t="shared" si="335"/>
        <v>#DIV/0!</v>
      </c>
      <c r="AR616" s="192" t="e">
        <f t="shared" si="336"/>
        <v>#DIV/0!</v>
      </c>
      <c r="AS616" s="193" t="e">
        <f t="shared" si="337"/>
        <v>#DIV/0!</v>
      </c>
      <c r="AT616" s="258" t="str">
        <f>IF(K616=0,0,VLOOKUP(K616,Kostenstellen!A:B,2,FALSE))</f>
        <v xml:space="preserve">Rosentrittklinik         </v>
      </c>
      <c r="AU616" s="68" t="str">
        <f t="shared" si="344"/>
        <v>B</v>
      </c>
      <c r="AV616" s="68" t="str">
        <f t="shared" si="345"/>
        <v/>
      </c>
      <c r="AW616" s="68">
        <f>IF(AF616=0,0,VLOOKUP($H616,Leistungszahlen!$A$11:$H$158,4,FALSE))</f>
        <v>0</v>
      </c>
      <c r="AX616" s="68">
        <f>IF(AF616=0,0,VLOOKUP($H616,Leistungszahlen!$A$11:$H$158,5,FALSE))</f>
        <v>0</v>
      </c>
      <c r="AY616" s="68">
        <f>IF(AG616=0,0,VLOOKUP($H616,Leistungszahlen!$A$11:$H$158,6,FALSE))</f>
        <v>0</v>
      </c>
      <c r="AZ616" s="68">
        <f t="shared" si="346"/>
        <v>0</v>
      </c>
      <c r="BA616" s="68">
        <f t="shared" si="347"/>
        <v>0</v>
      </c>
      <c r="BC616" s="68">
        <f t="shared" si="338"/>
        <v>0</v>
      </c>
      <c r="BD616" s="285"/>
    </row>
    <row r="617" spans="1:56" s="68" customFormat="1" ht="22.5">
      <c r="A617" s="200"/>
      <c r="B617" s="200"/>
      <c r="C617" s="200" t="s">
        <v>354</v>
      </c>
      <c r="D617" s="200" t="s">
        <v>205</v>
      </c>
      <c r="E617" s="200" t="s">
        <v>351</v>
      </c>
      <c r="F617" s="200" t="s">
        <v>1210</v>
      </c>
      <c r="G617" s="200" t="s">
        <v>163</v>
      </c>
      <c r="H617" s="201" t="s">
        <v>287</v>
      </c>
      <c r="I617" s="202">
        <v>15.52</v>
      </c>
      <c r="J617" s="200" t="s">
        <v>307</v>
      </c>
      <c r="K617" s="176">
        <v>3</v>
      </c>
      <c r="L617" s="176">
        <v>1</v>
      </c>
      <c r="M617" s="176"/>
      <c r="N617" s="286">
        <v>3</v>
      </c>
      <c r="O617" s="286">
        <v>3</v>
      </c>
      <c r="P617" s="176"/>
      <c r="Q617" s="203">
        <f t="shared" si="339"/>
        <v>3</v>
      </c>
      <c r="R617" s="203">
        <f t="shared" si="340"/>
        <v>3</v>
      </c>
      <c r="S617" s="203">
        <f t="shared" si="341"/>
        <v>0</v>
      </c>
      <c r="T617" s="203">
        <f t="shared" si="342"/>
        <v>0</v>
      </c>
      <c r="U617" s="203">
        <f t="shared" si="343"/>
        <v>0</v>
      </c>
      <c r="V617" s="175">
        <f>IF(Q617&gt;0,VLOOKUP(Q617,Jahresfaktoren!$A$11:$B$24,2,),0)</f>
        <v>152</v>
      </c>
      <c r="W617" s="175">
        <f>IF(R617&gt;0,VLOOKUP(R617,Jahresfaktoren!$D$11:$E$24,2,),0)</f>
        <v>150</v>
      </c>
      <c r="X617" s="175">
        <f>IF(S617&gt;0,VLOOKUP(S617,Jahresfaktoren!$A$28:$B$29,2,),0)</f>
        <v>0</v>
      </c>
      <c r="Y617" s="175">
        <f>IF(T617&gt;0,VLOOKUP(T617,Jahresfaktoren!$A$28:$B$29,2,),0)</f>
        <v>0</v>
      </c>
      <c r="Z617" s="175">
        <f>IF(U617&gt;0,VLOOKUP(U617,Jahresfaktoren!$A$32:$B$33,2,),)</f>
        <v>0</v>
      </c>
      <c r="AA617" s="177">
        <f t="shared" si="328"/>
        <v>2359.04</v>
      </c>
      <c r="AB617" s="177">
        <f t="shared" si="329"/>
        <v>2328</v>
      </c>
      <c r="AC617" s="177" t="str">
        <f t="shared" si="330"/>
        <v/>
      </c>
      <c r="AD617" s="177" t="str">
        <f t="shared" si="331"/>
        <v/>
      </c>
      <c r="AE617" s="177" t="str">
        <f t="shared" si="332"/>
        <v/>
      </c>
      <c r="AF617" s="178">
        <f>IF(Q617&gt;0,VLOOKUP(H617,Leistungszahlen!$A$11:$C$158,3,),0)</f>
        <v>0</v>
      </c>
      <c r="AG617" s="178">
        <f>IF(R617&gt;0,VLOOKUP(H617,Leistungszahlen!$A$11:$F$158,6,),IF(T617&gt;0,VLOOKUP(H617,Leistungszahlen!$A$11:$F$158,6,),0))</f>
        <v>0</v>
      </c>
      <c r="AH617" s="179" t="e">
        <f t="shared" si="348"/>
        <v>#DIV/0!</v>
      </c>
      <c r="AI617" s="179" t="e">
        <f t="shared" si="349"/>
        <v>#DIV/0!</v>
      </c>
      <c r="AJ617" s="179">
        <f t="shared" si="350"/>
        <v>0</v>
      </c>
      <c r="AK617" s="179">
        <f t="shared" si="351"/>
        <v>0</v>
      </c>
      <c r="AL617" s="179">
        <f t="shared" si="352"/>
        <v>0</v>
      </c>
      <c r="AM617" s="180">
        <f>IF(L617=1,Stundensätze!$D$13,IF(L617=2,Stundensätze!$D$17,IF(L617=4,Stundensätze!$D$21,"")))</f>
        <v>0</v>
      </c>
      <c r="AN617" s="180">
        <f>IF(L617=1,Stundensätze!$D$15,IF(L617=2,Stundensätze!$D$19,IF(L617=4,Stundensätze!$D$23,"")))</f>
        <v>0</v>
      </c>
      <c r="AO617" s="180" t="e">
        <f t="shared" si="333"/>
        <v>#DIV/0!</v>
      </c>
      <c r="AP617" s="180">
        <f t="shared" si="334"/>
        <v>0</v>
      </c>
      <c r="AQ617" s="192" t="e">
        <f t="shared" si="335"/>
        <v>#DIV/0!</v>
      </c>
      <c r="AR617" s="192" t="e">
        <f t="shared" si="336"/>
        <v>#DIV/0!</v>
      </c>
      <c r="AS617" s="193" t="e">
        <f t="shared" si="337"/>
        <v>#DIV/0!</v>
      </c>
      <c r="AT617" s="258" t="str">
        <f>IF(K617=0,0,VLOOKUP(K617,Kostenstellen!A:B,2,FALSE))</f>
        <v xml:space="preserve">Rosentrittklinik         </v>
      </c>
      <c r="AU617" s="68" t="str">
        <f t="shared" si="344"/>
        <v>A1</v>
      </c>
      <c r="AV617" s="68" t="str">
        <f t="shared" si="345"/>
        <v>A1</v>
      </c>
      <c r="AW617" s="68">
        <f>IF(AF617=0,0,VLOOKUP($H617,Leistungszahlen!$A$11:$H$158,4,FALSE))</f>
        <v>0</v>
      </c>
      <c r="AX617" s="68">
        <f>IF(AF617=0,0,VLOOKUP($H617,Leistungszahlen!$A$11:$H$158,5,FALSE))</f>
        <v>0</v>
      </c>
      <c r="AY617" s="68">
        <f>IF(AG617=0,0,VLOOKUP($H617,Leistungszahlen!$A$11:$H$158,6,FALSE))</f>
        <v>0</v>
      </c>
      <c r="AZ617" s="68">
        <f t="shared" si="346"/>
        <v>0</v>
      </c>
      <c r="BA617" s="68">
        <f t="shared" si="347"/>
        <v>0</v>
      </c>
      <c r="BC617" s="68">
        <f t="shared" si="338"/>
        <v>0</v>
      </c>
      <c r="BD617" s="285"/>
    </row>
    <row r="618" spans="1:56" s="68" customFormat="1" ht="22.5">
      <c r="A618" s="200"/>
      <c r="B618" s="200"/>
      <c r="C618" s="200" t="s">
        <v>354</v>
      </c>
      <c r="D618" s="200" t="s">
        <v>205</v>
      </c>
      <c r="E618" s="200" t="s">
        <v>351</v>
      </c>
      <c r="F618" s="200" t="s">
        <v>1210</v>
      </c>
      <c r="G618" s="200" t="s">
        <v>391</v>
      </c>
      <c r="H618" s="201" t="s">
        <v>200</v>
      </c>
      <c r="I618" s="202">
        <v>3.24</v>
      </c>
      <c r="J618" s="200" t="s">
        <v>778</v>
      </c>
      <c r="K618" s="176">
        <v>3</v>
      </c>
      <c r="L618" s="176">
        <v>1</v>
      </c>
      <c r="M618" s="176"/>
      <c r="N618" s="286">
        <v>6</v>
      </c>
      <c r="O618" s="286"/>
      <c r="P618" s="176"/>
      <c r="Q618" s="203">
        <f t="shared" si="339"/>
        <v>6</v>
      </c>
      <c r="R618" s="203">
        <f t="shared" si="340"/>
        <v>0</v>
      </c>
      <c r="S618" s="203">
        <f t="shared" si="341"/>
        <v>0</v>
      </c>
      <c r="T618" s="203">
        <f t="shared" si="342"/>
        <v>0</v>
      </c>
      <c r="U618" s="203">
        <f t="shared" si="343"/>
        <v>0</v>
      </c>
      <c r="V618" s="175">
        <f>IF(Q618&gt;0,VLOOKUP(Q618,Jahresfaktoren!$A$11:$B$24,2,),0)</f>
        <v>302</v>
      </c>
      <c r="W618" s="175">
        <f>IF(R618&gt;0,VLOOKUP(R618,Jahresfaktoren!$D$11:$E$24,2,),0)</f>
        <v>0</v>
      </c>
      <c r="X618" s="175">
        <f>IF(S618&gt;0,VLOOKUP(S618,Jahresfaktoren!$A$28:$B$29,2,),0)</f>
        <v>0</v>
      </c>
      <c r="Y618" s="175">
        <f>IF(T618&gt;0,VLOOKUP(T618,Jahresfaktoren!$A$28:$B$29,2,),0)</f>
        <v>0</v>
      </c>
      <c r="Z618" s="175">
        <f>IF(U618&gt;0,VLOOKUP(U618,Jahresfaktoren!$A$32:$B$33,2,),)</f>
        <v>0</v>
      </c>
      <c r="AA618" s="177">
        <f t="shared" si="328"/>
        <v>978.48</v>
      </c>
      <c r="AB618" s="177" t="str">
        <f t="shared" si="329"/>
        <v/>
      </c>
      <c r="AC618" s="177" t="str">
        <f t="shared" si="330"/>
        <v/>
      </c>
      <c r="AD618" s="177" t="str">
        <f t="shared" si="331"/>
        <v/>
      </c>
      <c r="AE618" s="177" t="str">
        <f t="shared" si="332"/>
        <v/>
      </c>
      <c r="AF618" s="178">
        <f>IF(Q618&gt;0,VLOOKUP(H618,Leistungszahlen!$A$11:$C$158,3,),0)</f>
        <v>0</v>
      </c>
      <c r="AG618" s="178">
        <f>IF(R618&gt;0,VLOOKUP(H618,Leistungszahlen!$A$11:$F$158,6,),IF(T618&gt;0,VLOOKUP(H618,Leistungszahlen!$A$11:$F$158,6,),0))</f>
        <v>0</v>
      </c>
      <c r="AH618" s="179" t="e">
        <f t="shared" si="348"/>
        <v>#DIV/0!</v>
      </c>
      <c r="AI618" s="179">
        <f t="shared" si="349"/>
        <v>0</v>
      </c>
      <c r="AJ618" s="179">
        <f t="shared" si="350"/>
        <v>0</v>
      </c>
      <c r="AK618" s="179">
        <f t="shared" si="351"/>
        <v>0</v>
      </c>
      <c r="AL618" s="179">
        <f t="shared" si="352"/>
        <v>0</v>
      </c>
      <c r="AM618" s="180">
        <f>IF(L618=1,Stundensätze!$D$13,IF(L618=2,Stundensätze!$D$17,IF(L618=4,Stundensätze!$D$21,"")))</f>
        <v>0</v>
      </c>
      <c r="AN618" s="180">
        <f>IF(L618=1,Stundensätze!$D$15,IF(L618=2,Stundensätze!$D$19,IF(L618=4,Stundensätze!$D$23,"")))</f>
        <v>0</v>
      </c>
      <c r="AO618" s="180" t="e">
        <f t="shared" si="333"/>
        <v>#DIV/0!</v>
      </c>
      <c r="AP618" s="180">
        <f t="shared" si="334"/>
        <v>0</v>
      </c>
      <c r="AQ618" s="192" t="e">
        <f t="shared" si="335"/>
        <v>#DIV/0!</v>
      </c>
      <c r="AR618" s="192" t="e">
        <f t="shared" si="336"/>
        <v>#DIV/0!</v>
      </c>
      <c r="AS618" s="193" t="e">
        <f t="shared" si="337"/>
        <v>#DIV/0!</v>
      </c>
      <c r="AT618" s="258" t="str">
        <f>IF(K618=0,0,VLOOKUP(K618,Kostenstellen!A:B,2,FALSE))</f>
        <v xml:space="preserve">Rosentrittklinik         </v>
      </c>
      <c r="AU618" s="68" t="str">
        <f t="shared" si="344"/>
        <v>B</v>
      </c>
      <c r="AV618" s="68" t="str">
        <f t="shared" si="345"/>
        <v/>
      </c>
      <c r="AW618" s="68">
        <f>IF(AF618=0,0,VLOOKUP($H618,Leistungszahlen!$A$11:$H$158,4,FALSE))</f>
        <v>0</v>
      </c>
      <c r="AX618" s="68">
        <f>IF(AF618=0,0,VLOOKUP($H618,Leistungszahlen!$A$11:$H$158,5,FALSE))</f>
        <v>0</v>
      </c>
      <c r="AY618" s="68">
        <f>IF(AG618=0,0,VLOOKUP($H618,Leistungszahlen!$A$11:$H$158,6,FALSE))</f>
        <v>0</v>
      </c>
      <c r="AZ618" s="68">
        <f t="shared" si="346"/>
        <v>0</v>
      </c>
      <c r="BA618" s="68">
        <f t="shared" si="347"/>
        <v>0</v>
      </c>
      <c r="BC618" s="68">
        <f t="shared" si="338"/>
        <v>0</v>
      </c>
      <c r="BD618" s="285"/>
    </row>
    <row r="619" spans="1:56" s="68" customFormat="1" ht="22.5">
      <c r="A619" s="200"/>
      <c r="B619" s="200"/>
      <c r="C619" s="200" t="s">
        <v>354</v>
      </c>
      <c r="D619" s="200" t="s">
        <v>205</v>
      </c>
      <c r="E619" s="200" t="s">
        <v>351</v>
      </c>
      <c r="F619" s="200" t="s">
        <v>1211</v>
      </c>
      <c r="G619" s="200" t="s">
        <v>163</v>
      </c>
      <c r="H619" s="201" t="s">
        <v>287</v>
      </c>
      <c r="I619" s="202">
        <v>17.5</v>
      </c>
      <c r="J619" s="200" t="s">
        <v>307</v>
      </c>
      <c r="K619" s="176">
        <v>3</v>
      </c>
      <c r="L619" s="176">
        <v>1</v>
      </c>
      <c r="M619" s="176"/>
      <c r="N619" s="286">
        <v>3</v>
      </c>
      <c r="O619" s="286">
        <v>3</v>
      </c>
      <c r="P619" s="176"/>
      <c r="Q619" s="203">
        <f t="shared" si="339"/>
        <v>3</v>
      </c>
      <c r="R619" s="203">
        <f t="shared" si="340"/>
        <v>3</v>
      </c>
      <c r="S619" s="203">
        <f t="shared" si="341"/>
        <v>0</v>
      </c>
      <c r="T619" s="203">
        <f t="shared" si="342"/>
        <v>0</v>
      </c>
      <c r="U619" s="203">
        <f t="shared" si="343"/>
        <v>0</v>
      </c>
      <c r="V619" s="175">
        <f>IF(Q619&gt;0,VLOOKUP(Q619,Jahresfaktoren!$A$11:$B$24,2,),0)</f>
        <v>152</v>
      </c>
      <c r="W619" s="175">
        <f>IF(R619&gt;0,VLOOKUP(R619,Jahresfaktoren!$D$11:$E$24,2,),0)</f>
        <v>150</v>
      </c>
      <c r="X619" s="175">
        <f>IF(S619&gt;0,VLOOKUP(S619,Jahresfaktoren!$A$28:$B$29,2,),0)</f>
        <v>0</v>
      </c>
      <c r="Y619" s="175">
        <f>IF(T619&gt;0,VLOOKUP(T619,Jahresfaktoren!$A$28:$B$29,2,),0)</f>
        <v>0</v>
      </c>
      <c r="Z619" s="175">
        <f>IF(U619&gt;0,VLOOKUP(U619,Jahresfaktoren!$A$32:$B$33,2,),)</f>
        <v>0</v>
      </c>
      <c r="AA619" s="177">
        <f t="shared" si="328"/>
        <v>2660</v>
      </c>
      <c r="AB619" s="177">
        <f t="shared" si="329"/>
        <v>2625</v>
      </c>
      <c r="AC619" s="177" t="str">
        <f t="shared" si="330"/>
        <v/>
      </c>
      <c r="AD619" s="177" t="str">
        <f t="shared" si="331"/>
        <v/>
      </c>
      <c r="AE619" s="177" t="str">
        <f t="shared" si="332"/>
        <v/>
      </c>
      <c r="AF619" s="178">
        <f>IF(Q619&gt;0,VLOOKUP(H619,Leistungszahlen!$A$11:$C$158,3,),0)</f>
        <v>0</v>
      </c>
      <c r="AG619" s="178">
        <f>IF(R619&gt;0,VLOOKUP(H619,Leistungszahlen!$A$11:$F$158,6,),IF(T619&gt;0,VLOOKUP(H619,Leistungszahlen!$A$11:$F$158,6,),0))</f>
        <v>0</v>
      </c>
      <c r="AH619" s="179" t="e">
        <f t="shared" si="348"/>
        <v>#DIV/0!</v>
      </c>
      <c r="AI619" s="179" t="e">
        <f t="shared" si="349"/>
        <v>#DIV/0!</v>
      </c>
      <c r="AJ619" s="179">
        <f t="shared" si="350"/>
        <v>0</v>
      </c>
      <c r="AK619" s="179">
        <f t="shared" si="351"/>
        <v>0</v>
      </c>
      <c r="AL619" s="179">
        <f t="shared" si="352"/>
        <v>0</v>
      </c>
      <c r="AM619" s="180">
        <f>IF(L619=1,Stundensätze!$D$13,IF(L619=2,Stundensätze!$D$17,IF(L619=4,Stundensätze!$D$21,"")))</f>
        <v>0</v>
      </c>
      <c r="AN619" s="180">
        <f>IF(L619=1,Stundensätze!$D$15,IF(L619=2,Stundensätze!$D$19,IF(L619=4,Stundensätze!$D$23,"")))</f>
        <v>0</v>
      </c>
      <c r="AO619" s="180" t="e">
        <f t="shared" si="333"/>
        <v>#DIV/0!</v>
      </c>
      <c r="AP619" s="180">
        <f t="shared" si="334"/>
        <v>0</v>
      </c>
      <c r="AQ619" s="192" t="e">
        <f t="shared" si="335"/>
        <v>#DIV/0!</v>
      </c>
      <c r="AR619" s="192" t="e">
        <f t="shared" si="336"/>
        <v>#DIV/0!</v>
      </c>
      <c r="AS619" s="193" t="e">
        <f t="shared" si="337"/>
        <v>#DIV/0!</v>
      </c>
      <c r="AT619" s="258" t="str">
        <f>IF(K619=0,0,VLOOKUP(K619,Kostenstellen!A:B,2,FALSE))</f>
        <v xml:space="preserve">Rosentrittklinik         </v>
      </c>
      <c r="AU619" s="68" t="str">
        <f t="shared" si="344"/>
        <v>A1</v>
      </c>
      <c r="AV619" s="68" t="str">
        <f t="shared" si="345"/>
        <v>A1</v>
      </c>
      <c r="AW619" s="68">
        <f>IF(AF619=0,0,VLOOKUP($H619,Leistungszahlen!$A$11:$H$158,4,FALSE))</f>
        <v>0</v>
      </c>
      <c r="AX619" s="68">
        <f>IF(AF619=0,0,VLOOKUP($H619,Leistungszahlen!$A$11:$H$158,5,FALSE))</f>
        <v>0</v>
      </c>
      <c r="AY619" s="68">
        <f>IF(AG619=0,0,VLOOKUP($H619,Leistungszahlen!$A$11:$H$158,6,FALSE))</f>
        <v>0</v>
      </c>
      <c r="AZ619" s="68">
        <f t="shared" si="346"/>
        <v>0</v>
      </c>
      <c r="BA619" s="68">
        <f t="shared" si="347"/>
        <v>0</v>
      </c>
      <c r="BC619" s="68">
        <f t="shared" si="338"/>
        <v>0</v>
      </c>
      <c r="BD619" s="285"/>
    </row>
    <row r="620" spans="1:56" s="68" customFormat="1" ht="22.5">
      <c r="A620" s="200"/>
      <c r="B620" s="200"/>
      <c r="C620" s="200" t="s">
        <v>354</v>
      </c>
      <c r="D620" s="200" t="s">
        <v>205</v>
      </c>
      <c r="E620" s="200" t="s">
        <v>351</v>
      </c>
      <c r="F620" s="200" t="s">
        <v>1211</v>
      </c>
      <c r="G620" s="200" t="s">
        <v>391</v>
      </c>
      <c r="H620" s="201" t="s">
        <v>200</v>
      </c>
      <c r="I620" s="202">
        <v>3.71</v>
      </c>
      <c r="J620" s="200" t="s">
        <v>778</v>
      </c>
      <c r="K620" s="176">
        <v>3</v>
      </c>
      <c r="L620" s="176">
        <v>1</v>
      </c>
      <c r="M620" s="176"/>
      <c r="N620" s="286">
        <v>6</v>
      </c>
      <c r="O620" s="286"/>
      <c r="P620" s="176"/>
      <c r="Q620" s="203">
        <f t="shared" si="339"/>
        <v>6</v>
      </c>
      <c r="R620" s="203">
        <f t="shared" si="340"/>
        <v>0</v>
      </c>
      <c r="S620" s="203">
        <f t="shared" si="341"/>
        <v>0</v>
      </c>
      <c r="T620" s="203">
        <f t="shared" si="342"/>
        <v>0</v>
      </c>
      <c r="U620" s="203">
        <f t="shared" si="343"/>
        <v>0</v>
      </c>
      <c r="V620" s="175">
        <f>IF(Q620&gt;0,VLOOKUP(Q620,Jahresfaktoren!$A$11:$B$24,2,),0)</f>
        <v>302</v>
      </c>
      <c r="W620" s="175">
        <f>IF(R620&gt;0,VLOOKUP(R620,Jahresfaktoren!$D$11:$E$24,2,),0)</f>
        <v>0</v>
      </c>
      <c r="X620" s="175">
        <f>IF(S620&gt;0,VLOOKUP(S620,Jahresfaktoren!$A$28:$B$29,2,),0)</f>
        <v>0</v>
      </c>
      <c r="Y620" s="175">
        <f>IF(T620&gt;0,VLOOKUP(T620,Jahresfaktoren!$A$28:$B$29,2,),0)</f>
        <v>0</v>
      </c>
      <c r="Z620" s="175">
        <f>IF(U620&gt;0,VLOOKUP(U620,Jahresfaktoren!$A$32:$B$33,2,),)</f>
        <v>0</v>
      </c>
      <c r="AA620" s="177">
        <f t="shared" si="328"/>
        <v>1120.42</v>
      </c>
      <c r="AB620" s="177" t="str">
        <f t="shared" si="329"/>
        <v/>
      </c>
      <c r="AC620" s="177" t="str">
        <f t="shared" si="330"/>
        <v/>
      </c>
      <c r="AD620" s="177" t="str">
        <f t="shared" si="331"/>
        <v/>
      </c>
      <c r="AE620" s="177" t="str">
        <f t="shared" si="332"/>
        <v/>
      </c>
      <c r="AF620" s="178">
        <f>IF(Q620&gt;0,VLOOKUP(H620,Leistungszahlen!$A$11:$C$158,3,),0)</f>
        <v>0</v>
      </c>
      <c r="AG620" s="178">
        <f>IF(R620&gt;0,VLOOKUP(H620,Leistungszahlen!$A$11:$F$158,6,),IF(T620&gt;0,VLOOKUP(H620,Leistungszahlen!$A$11:$F$158,6,),0))</f>
        <v>0</v>
      </c>
      <c r="AH620" s="179" t="e">
        <f t="shared" si="348"/>
        <v>#DIV/0!</v>
      </c>
      <c r="AI620" s="179">
        <f t="shared" si="349"/>
        <v>0</v>
      </c>
      <c r="AJ620" s="179">
        <f t="shared" si="350"/>
        <v>0</v>
      </c>
      <c r="AK620" s="179">
        <f t="shared" si="351"/>
        <v>0</v>
      </c>
      <c r="AL620" s="179">
        <f t="shared" si="352"/>
        <v>0</v>
      </c>
      <c r="AM620" s="180">
        <f>IF(L620=1,Stundensätze!$D$13,IF(L620=2,Stundensätze!$D$17,IF(L620=4,Stundensätze!$D$21,"")))</f>
        <v>0</v>
      </c>
      <c r="AN620" s="180">
        <f>IF(L620=1,Stundensätze!$D$15,IF(L620=2,Stundensätze!$D$19,IF(L620=4,Stundensätze!$D$23,"")))</f>
        <v>0</v>
      </c>
      <c r="AO620" s="180" t="e">
        <f t="shared" si="333"/>
        <v>#DIV/0!</v>
      </c>
      <c r="AP620" s="180">
        <f t="shared" si="334"/>
        <v>0</v>
      </c>
      <c r="AQ620" s="192" t="e">
        <f t="shared" si="335"/>
        <v>#DIV/0!</v>
      </c>
      <c r="AR620" s="192" t="e">
        <f t="shared" si="336"/>
        <v>#DIV/0!</v>
      </c>
      <c r="AS620" s="193" t="e">
        <f t="shared" si="337"/>
        <v>#DIV/0!</v>
      </c>
      <c r="AT620" s="258" t="str">
        <f>IF(K620=0,0,VLOOKUP(K620,Kostenstellen!A:B,2,FALSE))</f>
        <v xml:space="preserve">Rosentrittklinik         </v>
      </c>
      <c r="AU620" s="68" t="str">
        <f t="shared" si="344"/>
        <v>B</v>
      </c>
      <c r="AV620" s="68" t="str">
        <f t="shared" si="345"/>
        <v/>
      </c>
      <c r="AW620" s="68">
        <f>IF(AF620=0,0,VLOOKUP($H620,Leistungszahlen!$A$11:$H$158,4,FALSE))</f>
        <v>0</v>
      </c>
      <c r="AX620" s="68">
        <f>IF(AF620=0,0,VLOOKUP($H620,Leistungszahlen!$A$11:$H$158,5,FALSE))</f>
        <v>0</v>
      </c>
      <c r="AY620" s="68">
        <f>IF(AG620=0,0,VLOOKUP($H620,Leistungszahlen!$A$11:$H$158,6,FALSE))</f>
        <v>0</v>
      </c>
      <c r="AZ620" s="68">
        <f t="shared" si="346"/>
        <v>0</v>
      </c>
      <c r="BA620" s="68">
        <f t="shared" si="347"/>
        <v>0</v>
      </c>
      <c r="BC620" s="68">
        <f t="shared" si="338"/>
        <v>0</v>
      </c>
      <c r="BD620" s="285"/>
    </row>
    <row r="621" spans="1:56" s="68" customFormat="1" ht="22.5">
      <c r="A621" s="200"/>
      <c r="B621" s="200"/>
      <c r="C621" s="200" t="s">
        <v>354</v>
      </c>
      <c r="D621" s="200" t="s">
        <v>205</v>
      </c>
      <c r="E621" s="200" t="s">
        <v>351</v>
      </c>
      <c r="F621" s="200" t="s">
        <v>1212</v>
      </c>
      <c r="G621" s="200" t="s">
        <v>163</v>
      </c>
      <c r="H621" s="201" t="s">
        <v>288</v>
      </c>
      <c r="I621" s="202">
        <v>27.9</v>
      </c>
      <c r="J621" s="200" t="s">
        <v>307</v>
      </c>
      <c r="K621" s="176">
        <v>3</v>
      </c>
      <c r="L621" s="176">
        <v>1</v>
      </c>
      <c r="M621" s="176"/>
      <c r="N621" s="286">
        <v>3</v>
      </c>
      <c r="O621" s="286">
        <v>3</v>
      </c>
      <c r="P621" s="176"/>
      <c r="Q621" s="203">
        <f t="shared" si="339"/>
        <v>3</v>
      </c>
      <c r="R621" s="203">
        <f t="shared" si="340"/>
        <v>3</v>
      </c>
      <c r="S621" s="203">
        <f t="shared" si="341"/>
        <v>0</v>
      </c>
      <c r="T621" s="203">
        <f t="shared" si="342"/>
        <v>0</v>
      </c>
      <c r="U621" s="203">
        <f t="shared" si="343"/>
        <v>0</v>
      </c>
      <c r="V621" s="175">
        <f>IF(Q621&gt;0,VLOOKUP(Q621,Jahresfaktoren!$A$11:$B$24,2,),0)</f>
        <v>152</v>
      </c>
      <c r="W621" s="175">
        <f>IF(R621&gt;0,VLOOKUP(R621,Jahresfaktoren!$D$11:$E$24,2,),0)</f>
        <v>150</v>
      </c>
      <c r="X621" s="175">
        <f>IF(S621&gt;0,VLOOKUP(S621,Jahresfaktoren!$A$28:$B$29,2,),0)</f>
        <v>0</v>
      </c>
      <c r="Y621" s="175">
        <f>IF(T621&gt;0,VLOOKUP(T621,Jahresfaktoren!$A$28:$B$29,2,),0)</f>
        <v>0</v>
      </c>
      <c r="Z621" s="175">
        <f>IF(U621&gt;0,VLOOKUP(U621,Jahresfaktoren!$A$32:$B$33,2,),)</f>
        <v>0</v>
      </c>
      <c r="AA621" s="177">
        <f t="shared" ref="AA621:AA683" si="353">IF(Q621&gt;0,V621*I621,"")</f>
        <v>4240.8</v>
      </c>
      <c r="AB621" s="177">
        <f t="shared" ref="AB621:AB683" si="354">IF(R621&gt;0,W621*I621,"")</f>
        <v>4185</v>
      </c>
      <c r="AC621" s="177" t="str">
        <f t="shared" ref="AC621:AC683" si="355">IF(S621&gt;0,X621*I621,"")</f>
        <v/>
      </c>
      <c r="AD621" s="177" t="str">
        <f t="shared" ref="AD621:AD683" si="356">IF(T621&gt;0,Y621*I621,"")</f>
        <v/>
      </c>
      <c r="AE621" s="177" t="str">
        <f t="shared" ref="AE621:AE683" si="357">IF(U621&gt;0,Z621*I621,"")</f>
        <v/>
      </c>
      <c r="AF621" s="178">
        <f>IF(Q621&gt;0,VLOOKUP(H621,Leistungszahlen!$A$11:$C$158,3,),0)</f>
        <v>0</v>
      </c>
      <c r="AG621" s="178">
        <f>IF(R621&gt;0,VLOOKUP(H621,Leistungszahlen!$A$11:$F$158,6,),IF(T621&gt;0,VLOOKUP(H621,Leistungszahlen!$A$11:$F$158,6,),0))</f>
        <v>0</v>
      </c>
      <c r="AH621" s="179" t="e">
        <f t="shared" si="348"/>
        <v>#DIV/0!</v>
      </c>
      <c r="AI621" s="179" t="e">
        <f t="shared" si="349"/>
        <v>#DIV/0!</v>
      </c>
      <c r="AJ621" s="179">
        <f t="shared" si="350"/>
        <v>0</v>
      </c>
      <c r="AK621" s="179">
        <f t="shared" si="351"/>
        <v>0</v>
      </c>
      <c r="AL621" s="179">
        <f t="shared" si="352"/>
        <v>0</v>
      </c>
      <c r="AM621" s="180">
        <f>IF(L621=1,Stundensätze!$D$13,IF(L621=2,Stundensätze!$D$17,IF(L621=4,Stundensätze!$D$21,"")))</f>
        <v>0</v>
      </c>
      <c r="AN621" s="180">
        <f>IF(L621=1,Stundensätze!$D$15,IF(L621=2,Stundensätze!$D$19,IF(L621=4,Stundensätze!$D$23,"")))</f>
        <v>0</v>
      </c>
      <c r="AO621" s="180" t="e">
        <f t="shared" ref="AO621:AO683" si="358">IF(OR(Q621&gt;0,R621&gt;0),((AH621+AI621)*AM621),0)</f>
        <v>#DIV/0!</v>
      </c>
      <c r="AP621" s="180">
        <f t="shared" ref="AP621:AP683" si="359">IF(OR(S621&gt;0,T621&gt;0,U621&gt;0),((AJ621+AK621+AL621)*AN621),0)</f>
        <v>0</v>
      </c>
      <c r="AQ621" s="192" t="e">
        <f t="shared" ref="AQ621:AQ683" si="360">IF(I621&gt;0,AP621+AO621,"")</f>
        <v>#DIV/0!</v>
      </c>
      <c r="AR621" s="192" t="e">
        <f t="shared" ref="AR621:AR683" si="361">IF(I621&gt;0,AQ621/12,"")</f>
        <v>#DIV/0!</v>
      </c>
      <c r="AS621" s="193" t="e">
        <f t="shared" ref="AS621:AS683" si="362">IF(OR(Q621&gt;0,R621&gt;0,S621&gt;0,T621&gt;0,U621&gt;0),(SUM(AH621:AL621)),0)</f>
        <v>#DIV/0!</v>
      </c>
      <c r="AT621" s="258" t="str">
        <f>IF(K621=0,0,VLOOKUP(K621,Kostenstellen!A:B,2,FALSE))</f>
        <v xml:space="preserve">Rosentrittklinik         </v>
      </c>
      <c r="AU621" s="68" t="str">
        <f t="shared" si="344"/>
        <v>A2</v>
      </c>
      <c r="AV621" s="68" t="str">
        <f t="shared" si="345"/>
        <v>A2</v>
      </c>
      <c r="AW621" s="68">
        <f>IF(AF621=0,0,VLOOKUP($H621,Leistungszahlen!$A$11:$H$158,4,FALSE))</f>
        <v>0</v>
      </c>
      <c r="AX621" s="68">
        <f>IF(AF621=0,0,VLOOKUP($H621,Leistungszahlen!$A$11:$H$158,5,FALSE))</f>
        <v>0</v>
      </c>
      <c r="AY621" s="68">
        <f>IF(AG621=0,0,VLOOKUP($H621,Leistungszahlen!$A$11:$H$158,6,FALSE))</f>
        <v>0</v>
      </c>
      <c r="AZ621" s="68">
        <f t="shared" si="346"/>
        <v>0</v>
      </c>
      <c r="BA621" s="68">
        <f t="shared" si="347"/>
        <v>0</v>
      </c>
      <c r="BC621" s="68">
        <f t="shared" ref="BC621:BC683" si="363">IF(BA621&gt;0,"Die Leistungswerte sind unter- oder überschritten",0)</f>
        <v>0</v>
      </c>
      <c r="BD621" s="285"/>
    </row>
    <row r="622" spans="1:56" s="68" customFormat="1" ht="22.5">
      <c r="A622" s="200"/>
      <c r="B622" s="200"/>
      <c r="C622" s="200" t="s">
        <v>354</v>
      </c>
      <c r="D622" s="200" t="s">
        <v>205</v>
      </c>
      <c r="E622" s="200" t="s">
        <v>351</v>
      </c>
      <c r="F622" s="200" t="s">
        <v>1212</v>
      </c>
      <c r="G622" s="200" t="s">
        <v>391</v>
      </c>
      <c r="H622" s="201" t="s">
        <v>200</v>
      </c>
      <c r="I622" s="202">
        <v>4.72</v>
      </c>
      <c r="J622" s="200" t="s">
        <v>778</v>
      </c>
      <c r="K622" s="176">
        <v>3</v>
      </c>
      <c r="L622" s="176">
        <v>1</v>
      </c>
      <c r="M622" s="176"/>
      <c r="N622" s="286">
        <v>6</v>
      </c>
      <c r="O622" s="286"/>
      <c r="P622" s="176"/>
      <c r="Q622" s="203">
        <f t="shared" si="339"/>
        <v>6</v>
      </c>
      <c r="R622" s="203">
        <f t="shared" si="340"/>
        <v>0</v>
      </c>
      <c r="S622" s="203">
        <f t="shared" si="341"/>
        <v>0</v>
      </c>
      <c r="T622" s="203">
        <f t="shared" si="342"/>
        <v>0</v>
      </c>
      <c r="U622" s="203">
        <f t="shared" si="343"/>
        <v>0</v>
      </c>
      <c r="V622" s="175">
        <f>IF(Q622&gt;0,VLOOKUP(Q622,Jahresfaktoren!$A$11:$B$24,2,),0)</f>
        <v>302</v>
      </c>
      <c r="W622" s="175">
        <f>IF(R622&gt;0,VLOOKUP(R622,Jahresfaktoren!$D$11:$E$24,2,),0)</f>
        <v>0</v>
      </c>
      <c r="X622" s="175">
        <f>IF(S622&gt;0,VLOOKUP(S622,Jahresfaktoren!$A$28:$B$29,2,),0)</f>
        <v>0</v>
      </c>
      <c r="Y622" s="175">
        <f>IF(T622&gt;0,VLOOKUP(T622,Jahresfaktoren!$A$28:$B$29,2,),0)</f>
        <v>0</v>
      </c>
      <c r="Z622" s="175">
        <f>IF(U622&gt;0,VLOOKUP(U622,Jahresfaktoren!$A$32:$B$33,2,),)</f>
        <v>0</v>
      </c>
      <c r="AA622" s="177">
        <f t="shared" si="353"/>
        <v>1425.4399999999998</v>
      </c>
      <c r="AB622" s="177" t="str">
        <f t="shared" si="354"/>
        <v/>
      </c>
      <c r="AC622" s="177" t="str">
        <f t="shared" si="355"/>
        <v/>
      </c>
      <c r="AD622" s="177" t="str">
        <f t="shared" si="356"/>
        <v/>
      </c>
      <c r="AE622" s="177" t="str">
        <f t="shared" si="357"/>
        <v/>
      </c>
      <c r="AF622" s="178">
        <f>IF(Q622&gt;0,VLOOKUP(H622,Leistungszahlen!$A$11:$C$158,3,),0)</f>
        <v>0</v>
      </c>
      <c r="AG622" s="178">
        <f>IF(R622&gt;0,VLOOKUP(H622,Leistungszahlen!$A$11:$F$158,6,),IF(T622&gt;0,VLOOKUP(H622,Leistungszahlen!$A$11:$F$158,6,),0))</f>
        <v>0</v>
      </c>
      <c r="AH622" s="179" t="e">
        <f t="shared" si="348"/>
        <v>#DIV/0!</v>
      </c>
      <c r="AI622" s="179">
        <f t="shared" si="349"/>
        <v>0</v>
      </c>
      <c r="AJ622" s="179">
        <f t="shared" si="350"/>
        <v>0</v>
      </c>
      <c r="AK622" s="179">
        <f t="shared" si="351"/>
        <v>0</v>
      </c>
      <c r="AL622" s="179">
        <f t="shared" si="352"/>
        <v>0</v>
      </c>
      <c r="AM622" s="180">
        <f>IF(L622=1,Stundensätze!$D$13,IF(L622=2,Stundensätze!$D$17,IF(L622=4,Stundensätze!$D$21,"")))</f>
        <v>0</v>
      </c>
      <c r="AN622" s="180">
        <f>IF(L622=1,Stundensätze!$D$15,IF(L622=2,Stundensätze!$D$19,IF(L622=4,Stundensätze!$D$23,"")))</f>
        <v>0</v>
      </c>
      <c r="AO622" s="180" t="e">
        <f t="shared" si="358"/>
        <v>#DIV/0!</v>
      </c>
      <c r="AP622" s="180">
        <f t="shared" si="359"/>
        <v>0</v>
      </c>
      <c r="AQ622" s="192" t="e">
        <f t="shared" si="360"/>
        <v>#DIV/0!</v>
      </c>
      <c r="AR622" s="192" t="e">
        <f t="shared" si="361"/>
        <v>#DIV/0!</v>
      </c>
      <c r="AS622" s="193" t="e">
        <f t="shared" si="362"/>
        <v>#DIV/0!</v>
      </c>
      <c r="AT622" s="258" t="str">
        <f>IF(K622=0,0,VLOOKUP(K622,Kostenstellen!A:B,2,FALSE))</f>
        <v xml:space="preserve">Rosentrittklinik         </v>
      </c>
      <c r="AU622" s="68" t="str">
        <f t="shared" si="344"/>
        <v>B</v>
      </c>
      <c r="AV622" s="68" t="str">
        <f t="shared" si="345"/>
        <v/>
      </c>
      <c r="AW622" s="68">
        <f>IF(AF622=0,0,VLOOKUP($H622,Leistungszahlen!$A$11:$H$158,4,FALSE))</f>
        <v>0</v>
      </c>
      <c r="AX622" s="68">
        <f>IF(AF622=0,0,VLOOKUP($H622,Leistungszahlen!$A$11:$H$158,5,FALSE))</f>
        <v>0</v>
      </c>
      <c r="AY622" s="68">
        <f>IF(AG622=0,0,VLOOKUP($H622,Leistungszahlen!$A$11:$H$158,6,FALSE))</f>
        <v>0</v>
      </c>
      <c r="AZ622" s="68">
        <f t="shared" si="346"/>
        <v>0</v>
      </c>
      <c r="BA622" s="68">
        <f t="shared" si="347"/>
        <v>0</v>
      </c>
      <c r="BC622" s="68">
        <f t="shared" si="363"/>
        <v>0</v>
      </c>
      <c r="BD622" s="285"/>
    </row>
    <row r="623" spans="1:56" s="68" customFormat="1" ht="22.5">
      <c r="A623" s="200"/>
      <c r="B623" s="200"/>
      <c r="C623" s="200" t="s">
        <v>354</v>
      </c>
      <c r="D623" s="200" t="s">
        <v>205</v>
      </c>
      <c r="E623" s="200" t="s">
        <v>351</v>
      </c>
      <c r="F623" s="200" t="s">
        <v>1213</v>
      </c>
      <c r="G623" s="200" t="s">
        <v>163</v>
      </c>
      <c r="H623" s="201" t="s">
        <v>287</v>
      </c>
      <c r="I623" s="202">
        <v>15.73</v>
      </c>
      <c r="J623" s="200" t="s">
        <v>307</v>
      </c>
      <c r="K623" s="176">
        <v>3</v>
      </c>
      <c r="L623" s="176">
        <v>1</v>
      </c>
      <c r="M623" s="176"/>
      <c r="N623" s="286">
        <v>3</v>
      </c>
      <c r="O623" s="286">
        <v>3</v>
      </c>
      <c r="P623" s="176"/>
      <c r="Q623" s="203">
        <f t="shared" si="339"/>
        <v>3</v>
      </c>
      <c r="R623" s="203">
        <f t="shared" si="340"/>
        <v>3</v>
      </c>
      <c r="S623" s="203">
        <f t="shared" si="341"/>
        <v>0</v>
      </c>
      <c r="T623" s="203">
        <f t="shared" si="342"/>
        <v>0</v>
      </c>
      <c r="U623" s="203">
        <f t="shared" si="343"/>
        <v>0</v>
      </c>
      <c r="V623" s="175">
        <f>IF(Q623&gt;0,VLOOKUP(Q623,Jahresfaktoren!$A$11:$B$24,2,),0)</f>
        <v>152</v>
      </c>
      <c r="W623" s="175">
        <f>IF(R623&gt;0,VLOOKUP(R623,Jahresfaktoren!$D$11:$E$24,2,),0)</f>
        <v>150</v>
      </c>
      <c r="X623" s="175">
        <f>IF(S623&gt;0,VLOOKUP(S623,Jahresfaktoren!$A$28:$B$29,2,),0)</f>
        <v>0</v>
      </c>
      <c r="Y623" s="175">
        <f>IF(T623&gt;0,VLOOKUP(T623,Jahresfaktoren!$A$28:$B$29,2,),0)</f>
        <v>0</v>
      </c>
      <c r="Z623" s="175">
        <f>IF(U623&gt;0,VLOOKUP(U623,Jahresfaktoren!$A$32:$B$33,2,),)</f>
        <v>0</v>
      </c>
      <c r="AA623" s="177">
        <f t="shared" si="353"/>
        <v>2390.96</v>
      </c>
      <c r="AB623" s="177">
        <f t="shared" si="354"/>
        <v>2359.5</v>
      </c>
      <c r="AC623" s="177" t="str">
        <f t="shared" si="355"/>
        <v/>
      </c>
      <c r="AD623" s="177" t="str">
        <f t="shared" si="356"/>
        <v/>
      </c>
      <c r="AE623" s="177" t="str">
        <f t="shared" si="357"/>
        <v/>
      </c>
      <c r="AF623" s="178">
        <f>IF(Q623&gt;0,VLOOKUP(H623,Leistungszahlen!$A$11:$C$158,3,),0)</f>
        <v>0</v>
      </c>
      <c r="AG623" s="178">
        <f>IF(R623&gt;0,VLOOKUP(H623,Leistungszahlen!$A$11:$F$158,6,),IF(T623&gt;0,VLOOKUP(H623,Leistungszahlen!$A$11:$F$158,6,),0))</f>
        <v>0</v>
      </c>
      <c r="AH623" s="179" t="e">
        <f t="shared" si="348"/>
        <v>#DIV/0!</v>
      </c>
      <c r="AI623" s="179" t="e">
        <f t="shared" si="349"/>
        <v>#DIV/0!</v>
      </c>
      <c r="AJ623" s="179">
        <f t="shared" si="350"/>
        <v>0</v>
      </c>
      <c r="AK623" s="179">
        <f t="shared" si="351"/>
        <v>0</v>
      </c>
      <c r="AL623" s="179">
        <f t="shared" si="352"/>
        <v>0</v>
      </c>
      <c r="AM623" s="180">
        <f>IF(L623=1,Stundensätze!$D$13,IF(L623=2,Stundensätze!$D$17,IF(L623=4,Stundensätze!$D$21,"")))</f>
        <v>0</v>
      </c>
      <c r="AN623" s="180">
        <f>IF(L623=1,Stundensätze!$D$15,IF(L623=2,Stundensätze!$D$19,IF(L623=4,Stundensätze!$D$23,"")))</f>
        <v>0</v>
      </c>
      <c r="AO623" s="180" t="e">
        <f t="shared" si="358"/>
        <v>#DIV/0!</v>
      </c>
      <c r="AP623" s="180">
        <f t="shared" si="359"/>
        <v>0</v>
      </c>
      <c r="AQ623" s="192" t="e">
        <f t="shared" si="360"/>
        <v>#DIV/0!</v>
      </c>
      <c r="AR623" s="192" t="e">
        <f t="shared" si="361"/>
        <v>#DIV/0!</v>
      </c>
      <c r="AS623" s="193" t="e">
        <f t="shared" si="362"/>
        <v>#DIV/0!</v>
      </c>
      <c r="AT623" s="258" t="str">
        <f>IF(K623=0,0,VLOOKUP(K623,Kostenstellen!A:B,2,FALSE))</f>
        <v xml:space="preserve">Rosentrittklinik         </v>
      </c>
      <c r="AU623" s="68" t="str">
        <f t="shared" si="344"/>
        <v>A1</v>
      </c>
      <c r="AV623" s="68" t="str">
        <f t="shared" si="345"/>
        <v>A1</v>
      </c>
      <c r="AW623" s="68">
        <f>IF(AF623=0,0,VLOOKUP($H623,Leistungszahlen!$A$11:$H$158,4,FALSE))</f>
        <v>0</v>
      </c>
      <c r="AX623" s="68">
        <f>IF(AF623=0,0,VLOOKUP($H623,Leistungszahlen!$A$11:$H$158,5,FALSE))</f>
        <v>0</v>
      </c>
      <c r="AY623" s="68">
        <f>IF(AG623=0,0,VLOOKUP($H623,Leistungszahlen!$A$11:$H$158,6,FALSE))</f>
        <v>0</v>
      </c>
      <c r="AZ623" s="68">
        <f t="shared" si="346"/>
        <v>0</v>
      </c>
      <c r="BA623" s="68">
        <f t="shared" si="347"/>
        <v>0</v>
      </c>
      <c r="BC623" s="68">
        <f t="shared" si="363"/>
        <v>0</v>
      </c>
      <c r="BD623" s="285"/>
    </row>
    <row r="624" spans="1:56" s="68" customFormat="1" ht="22.5">
      <c r="A624" s="200"/>
      <c r="B624" s="200"/>
      <c r="C624" s="200" t="s">
        <v>354</v>
      </c>
      <c r="D624" s="200" t="s">
        <v>205</v>
      </c>
      <c r="E624" s="200" t="s">
        <v>351</v>
      </c>
      <c r="F624" s="200" t="s">
        <v>1213</v>
      </c>
      <c r="G624" s="200" t="s">
        <v>391</v>
      </c>
      <c r="H624" s="201" t="s">
        <v>200</v>
      </c>
      <c r="I624" s="202">
        <v>4.16</v>
      </c>
      <c r="J624" s="200" t="s">
        <v>778</v>
      </c>
      <c r="K624" s="176">
        <v>3</v>
      </c>
      <c r="L624" s="176">
        <v>1</v>
      </c>
      <c r="M624" s="176"/>
      <c r="N624" s="286">
        <v>6</v>
      </c>
      <c r="O624" s="286"/>
      <c r="P624" s="176"/>
      <c r="Q624" s="203">
        <f t="shared" si="339"/>
        <v>6</v>
      </c>
      <c r="R624" s="203">
        <f t="shared" si="340"/>
        <v>0</v>
      </c>
      <c r="S624" s="203">
        <f t="shared" si="341"/>
        <v>0</v>
      </c>
      <c r="T624" s="203">
        <f t="shared" si="342"/>
        <v>0</v>
      </c>
      <c r="U624" s="203">
        <f t="shared" si="343"/>
        <v>0</v>
      </c>
      <c r="V624" s="175">
        <f>IF(Q624&gt;0,VLOOKUP(Q624,Jahresfaktoren!$A$11:$B$24,2,),0)</f>
        <v>302</v>
      </c>
      <c r="W624" s="175">
        <f>IF(R624&gt;0,VLOOKUP(R624,Jahresfaktoren!$D$11:$E$24,2,),0)</f>
        <v>0</v>
      </c>
      <c r="X624" s="175">
        <f>IF(S624&gt;0,VLOOKUP(S624,Jahresfaktoren!$A$28:$B$29,2,),0)</f>
        <v>0</v>
      </c>
      <c r="Y624" s="175">
        <f>IF(T624&gt;0,VLOOKUP(T624,Jahresfaktoren!$A$28:$B$29,2,),0)</f>
        <v>0</v>
      </c>
      <c r="Z624" s="175">
        <f>IF(U624&gt;0,VLOOKUP(U624,Jahresfaktoren!$A$32:$B$33,2,),)</f>
        <v>0</v>
      </c>
      <c r="AA624" s="177">
        <f t="shared" si="353"/>
        <v>1256.32</v>
      </c>
      <c r="AB624" s="177" t="str">
        <f t="shared" si="354"/>
        <v/>
      </c>
      <c r="AC624" s="177" t="str">
        <f t="shared" si="355"/>
        <v/>
      </c>
      <c r="AD624" s="177" t="str">
        <f t="shared" si="356"/>
        <v/>
      </c>
      <c r="AE624" s="177" t="str">
        <f t="shared" si="357"/>
        <v/>
      </c>
      <c r="AF624" s="178">
        <f>IF(Q624&gt;0,VLOOKUP(H624,Leistungszahlen!$A$11:$C$158,3,),0)</f>
        <v>0</v>
      </c>
      <c r="AG624" s="178">
        <f>IF(R624&gt;0,VLOOKUP(H624,Leistungszahlen!$A$11:$F$158,6,),IF(T624&gt;0,VLOOKUP(H624,Leistungszahlen!$A$11:$F$158,6,),0))</f>
        <v>0</v>
      </c>
      <c r="AH624" s="179" t="e">
        <f t="shared" si="348"/>
        <v>#DIV/0!</v>
      </c>
      <c r="AI624" s="179">
        <f t="shared" si="349"/>
        <v>0</v>
      </c>
      <c r="AJ624" s="179">
        <f t="shared" si="350"/>
        <v>0</v>
      </c>
      <c r="AK624" s="179">
        <f t="shared" si="351"/>
        <v>0</v>
      </c>
      <c r="AL624" s="179">
        <f t="shared" si="352"/>
        <v>0</v>
      </c>
      <c r="AM624" s="180">
        <f>IF(L624=1,Stundensätze!$D$13,IF(L624=2,Stundensätze!$D$17,IF(L624=4,Stundensätze!$D$21,"")))</f>
        <v>0</v>
      </c>
      <c r="AN624" s="180">
        <f>IF(L624=1,Stundensätze!$D$15,IF(L624=2,Stundensätze!$D$19,IF(L624=4,Stundensätze!$D$23,"")))</f>
        <v>0</v>
      </c>
      <c r="AO624" s="180" t="e">
        <f t="shared" si="358"/>
        <v>#DIV/0!</v>
      </c>
      <c r="AP624" s="180">
        <f t="shared" si="359"/>
        <v>0</v>
      </c>
      <c r="AQ624" s="192" t="e">
        <f t="shared" si="360"/>
        <v>#DIV/0!</v>
      </c>
      <c r="AR624" s="192" t="e">
        <f t="shared" si="361"/>
        <v>#DIV/0!</v>
      </c>
      <c r="AS624" s="193" t="e">
        <f t="shared" si="362"/>
        <v>#DIV/0!</v>
      </c>
      <c r="AT624" s="258" t="str">
        <f>IF(K624=0,0,VLOOKUP(K624,Kostenstellen!A:B,2,FALSE))</f>
        <v xml:space="preserve">Rosentrittklinik         </v>
      </c>
      <c r="AU624" s="68" t="str">
        <f t="shared" si="344"/>
        <v>B</v>
      </c>
      <c r="AV624" s="68" t="str">
        <f t="shared" si="345"/>
        <v/>
      </c>
      <c r="AW624" s="68">
        <f>IF(AF624=0,0,VLOOKUP($H624,Leistungszahlen!$A$11:$H$158,4,FALSE))</f>
        <v>0</v>
      </c>
      <c r="AX624" s="68">
        <f>IF(AF624=0,0,VLOOKUP($H624,Leistungszahlen!$A$11:$H$158,5,FALSE))</f>
        <v>0</v>
      </c>
      <c r="AY624" s="68">
        <f>IF(AG624=0,0,VLOOKUP($H624,Leistungszahlen!$A$11:$H$158,6,FALSE))</f>
        <v>0</v>
      </c>
      <c r="AZ624" s="68">
        <f t="shared" si="346"/>
        <v>0</v>
      </c>
      <c r="BA624" s="68">
        <f t="shared" si="347"/>
        <v>0</v>
      </c>
      <c r="BC624" s="68">
        <f t="shared" si="363"/>
        <v>0</v>
      </c>
      <c r="BD624" s="285"/>
    </row>
    <row r="625" spans="1:56" s="68" customFormat="1" ht="22.5">
      <c r="A625" s="200"/>
      <c r="B625" s="200"/>
      <c r="C625" s="200" t="s">
        <v>354</v>
      </c>
      <c r="D625" s="200" t="s">
        <v>205</v>
      </c>
      <c r="E625" s="200" t="s">
        <v>351</v>
      </c>
      <c r="F625" s="200" t="s">
        <v>1214</v>
      </c>
      <c r="G625" s="200" t="s">
        <v>163</v>
      </c>
      <c r="H625" s="201" t="s">
        <v>287</v>
      </c>
      <c r="I625" s="202">
        <v>13.67</v>
      </c>
      <c r="J625" s="200" t="s">
        <v>307</v>
      </c>
      <c r="K625" s="176">
        <v>3</v>
      </c>
      <c r="L625" s="176">
        <v>1</v>
      </c>
      <c r="M625" s="176"/>
      <c r="N625" s="286">
        <v>3</v>
      </c>
      <c r="O625" s="286">
        <v>3</v>
      </c>
      <c r="P625" s="176"/>
      <c r="Q625" s="203">
        <f t="shared" si="339"/>
        <v>3</v>
      </c>
      <c r="R625" s="203">
        <f t="shared" si="340"/>
        <v>3</v>
      </c>
      <c r="S625" s="203">
        <f t="shared" si="341"/>
        <v>0</v>
      </c>
      <c r="T625" s="203">
        <f t="shared" si="342"/>
        <v>0</v>
      </c>
      <c r="U625" s="203">
        <f t="shared" si="343"/>
        <v>0</v>
      </c>
      <c r="V625" s="175">
        <f>IF(Q625&gt;0,VLOOKUP(Q625,Jahresfaktoren!$A$11:$B$24,2,),0)</f>
        <v>152</v>
      </c>
      <c r="W625" s="175">
        <f>IF(R625&gt;0,VLOOKUP(R625,Jahresfaktoren!$D$11:$E$24,2,),0)</f>
        <v>150</v>
      </c>
      <c r="X625" s="175">
        <f>IF(S625&gt;0,VLOOKUP(S625,Jahresfaktoren!$A$28:$B$29,2,),0)</f>
        <v>0</v>
      </c>
      <c r="Y625" s="175">
        <f>IF(T625&gt;0,VLOOKUP(T625,Jahresfaktoren!$A$28:$B$29,2,),0)</f>
        <v>0</v>
      </c>
      <c r="Z625" s="175">
        <f>IF(U625&gt;0,VLOOKUP(U625,Jahresfaktoren!$A$32:$B$33,2,),)</f>
        <v>0</v>
      </c>
      <c r="AA625" s="177">
        <f t="shared" si="353"/>
        <v>2077.84</v>
      </c>
      <c r="AB625" s="177">
        <f t="shared" si="354"/>
        <v>2050.5</v>
      </c>
      <c r="AC625" s="177" t="str">
        <f t="shared" si="355"/>
        <v/>
      </c>
      <c r="AD625" s="177" t="str">
        <f t="shared" si="356"/>
        <v/>
      </c>
      <c r="AE625" s="177" t="str">
        <f t="shared" si="357"/>
        <v/>
      </c>
      <c r="AF625" s="178">
        <f>IF(Q625&gt;0,VLOOKUP(H625,Leistungszahlen!$A$11:$C$158,3,),0)</f>
        <v>0</v>
      </c>
      <c r="AG625" s="178">
        <f>IF(R625&gt;0,VLOOKUP(H625,Leistungszahlen!$A$11:$F$158,6,),IF(T625&gt;0,VLOOKUP(H625,Leistungszahlen!$A$11:$F$158,6,),0))</f>
        <v>0</v>
      </c>
      <c r="AH625" s="179" t="e">
        <f t="shared" si="348"/>
        <v>#DIV/0!</v>
      </c>
      <c r="AI625" s="179" t="e">
        <f t="shared" si="349"/>
        <v>#DIV/0!</v>
      </c>
      <c r="AJ625" s="179">
        <f t="shared" si="350"/>
        <v>0</v>
      </c>
      <c r="AK625" s="179">
        <f t="shared" si="351"/>
        <v>0</v>
      </c>
      <c r="AL625" s="179">
        <f t="shared" si="352"/>
        <v>0</v>
      </c>
      <c r="AM625" s="180">
        <f>IF(L625=1,Stundensätze!$D$13,IF(L625=2,Stundensätze!$D$17,IF(L625=4,Stundensätze!$D$21,"")))</f>
        <v>0</v>
      </c>
      <c r="AN625" s="180">
        <f>IF(L625=1,Stundensätze!$D$15,IF(L625=2,Stundensätze!$D$19,IF(L625=4,Stundensätze!$D$23,"")))</f>
        <v>0</v>
      </c>
      <c r="AO625" s="180" t="e">
        <f t="shared" si="358"/>
        <v>#DIV/0!</v>
      </c>
      <c r="AP625" s="180">
        <f t="shared" si="359"/>
        <v>0</v>
      </c>
      <c r="AQ625" s="192" t="e">
        <f t="shared" si="360"/>
        <v>#DIV/0!</v>
      </c>
      <c r="AR625" s="192" t="e">
        <f t="shared" si="361"/>
        <v>#DIV/0!</v>
      </c>
      <c r="AS625" s="193" t="e">
        <f t="shared" si="362"/>
        <v>#DIV/0!</v>
      </c>
      <c r="AT625" s="258" t="str">
        <f>IF(K625=0,0,VLOOKUP(K625,Kostenstellen!A:B,2,FALSE))</f>
        <v xml:space="preserve">Rosentrittklinik         </v>
      </c>
      <c r="AU625" s="68" t="str">
        <f t="shared" si="344"/>
        <v>A1</v>
      </c>
      <c r="AV625" s="68" t="str">
        <f t="shared" si="345"/>
        <v>A1</v>
      </c>
      <c r="AW625" s="68">
        <f>IF(AF625=0,0,VLOOKUP($H625,Leistungszahlen!$A$11:$H$158,4,FALSE))</f>
        <v>0</v>
      </c>
      <c r="AX625" s="68">
        <f>IF(AF625=0,0,VLOOKUP($H625,Leistungszahlen!$A$11:$H$158,5,FALSE))</f>
        <v>0</v>
      </c>
      <c r="AY625" s="68">
        <f>IF(AG625=0,0,VLOOKUP($H625,Leistungszahlen!$A$11:$H$158,6,FALSE))</f>
        <v>0</v>
      </c>
      <c r="AZ625" s="68">
        <f t="shared" si="346"/>
        <v>0</v>
      </c>
      <c r="BA625" s="68">
        <f t="shared" si="347"/>
        <v>0</v>
      </c>
      <c r="BC625" s="68">
        <f t="shared" si="363"/>
        <v>0</v>
      </c>
      <c r="BD625" s="285"/>
    </row>
    <row r="626" spans="1:56" s="68" customFormat="1" ht="22.5">
      <c r="A626" s="200"/>
      <c r="B626" s="200"/>
      <c r="C626" s="200" t="s">
        <v>354</v>
      </c>
      <c r="D626" s="200" t="s">
        <v>205</v>
      </c>
      <c r="E626" s="200" t="s">
        <v>351</v>
      </c>
      <c r="F626" s="200" t="s">
        <v>1214</v>
      </c>
      <c r="G626" s="200" t="s">
        <v>391</v>
      </c>
      <c r="H626" s="201" t="s">
        <v>200</v>
      </c>
      <c r="I626" s="202">
        <v>4.6900000000000004</v>
      </c>
      <c r="J626" s="200" t="s">
        <v>778</v>
      </c>
      <c r="K626" s="176">
        <v>3</v>
      </c>
      <c r="L626" s="176">
        <v>1</v>
      </c>
      <c r="M626" s="176"/>
      <c r="N626" s="286">
        <v>6</v>
      </c>
      <c r="O626" s="286"/>
      <c r="P626" s="176"/>
      <c r="Q626" s="203">
        <f t="shared" si="339"/>
        <v>6</v>
      </c>
      <c r="R626" s="203">
        <f t="shared" si="340"/>
        <v>0</v>
      </c>
      <c r="S626" s="203">
        <f t="shared" si="341"/>
        <v>0</v>
      </c>
      <c r="T626" s="203">
        <f t="shared" si="342"/>
        <v>0</v>
      </c>
      <c r="U626" s="203">
        <f t="shared" si="343"/>
        <v>0</v>
      </c>
      <c r="V626" s="175">
        <f>IF(Q626&gt;0,VLOOKUP(Q626,Jahresfaktoren!$A$11:$B$24,2,),0)</f>
        <v>302</v>
      </c>
      <c r="W626" s="175">
        <f>IF(R626&gt;0,VLOOKUP(R626,Jahresfaktoren!$D$11:$E$24,2,),0)</f>
        <v>0</v>
      </c>
      <c r="X626" s="175">
        <f>IF(S626&gt;0,VLOOKUP(S626,Jahresfaktoren!$A$28:$B$29,2,),0)</f>
        <v>0</v>
      </c>
      <c r="Y626" s="175">
        <f>IF(T626&gt;0,VLOOKUP(T626,Jahresfaktoren!$A$28:$B$29,2,),0)</f>
        <v>0</v>
      </c>
      <c r="Z626" s="175">
        <f>IF(U626&gt;0,VLOOKUP(U626,Jahresfaktoren!$A$32:$B$33,2,),)</f>
        <v>0</v>
      </c>
      <c r="AA626" s="177">
        <f t="shared" si="353"/>
        <v>1416.38</v>
      </c>
      <c r="AB626" s="177" t="str">
        <f t="shared" si="354"/>
        <v/>
      </c>
      <c r="AC626" s="177" t="str">
        <f t="shared" si="355"/>
        <v/>
      </c>
      <c r="AD626" s="177" t="str">
        <f t="shared" si="356"/>
        <v/>
      </c>
      <c r="AE626" s="177" t="str">
        <f t="shared" si="357"/>
        <v/>
      </c>
      <c r="AF626" s="178">
        <f>IF(Q626&gt;0,VLOOKUP(H626,Leistungszahlen!$A$11:$C$158,3,),0)</f>
        <v>0</v>
      </c>
      <c r="AG626" s="178">
        <f>IF(R626&gt;0,VLOOKUP(H626,Leistungszahlen!$A$11:$F$158,6,),IF(T626&gt;0,VLOOKUP(H626,Leistungszahlen!$A$11:$F$158,6,),0))</f>
        <v>0</v>
      </c>
      <c r="AH626" s="179" t="e">
        <f t="shared" si="348"/>
        <v>#DIV/0!</v>
      </c>
      <c r="AI626" s="179">
        <f t="shared" si="349"/>
        <v>0</v>
      </c>
      <c r="AJ626" s="179">
        <f t="shared" si="350"/>
        <v>0</v>
      </c>
      <c r="AK626" s="179">
        <f t="shared" si="351"/>
        <v>0</v>
      </c>
      <c r="AL626" s="179">
        <f t="shared" si="352"/>
        <v>0</v>
      </c>
      <c r="AM626" s="180">
        <f>IF(L626=1,Stundensätze!$D$13,IF(L626=2,Stundensätze!$D$17,IF(L626=4,Stundensätze!$D$21,"")))</f>
        <v>0</v>
      </c>
      <c r="AN626" s="180">
        <f>IF(L626=1,Stundensätze!$D$15,IF(L626=2,Stundensätze!$D$19,IF(L626=4,Stundensätze!$D$23,"")))</f>
        <v>0</v>
      </c>
      <c r="AO626" s="180" t="e">
        <f t="shared" si="358"/>
        <v>#DIV/0!</v>
      </c>
      <c r="AP626" s="180">
        <f t="shared" si="359"/>
        <v>0</v>
      </c>
      <c r="AQ626" s="192" t="e">
        <f t="shared" si="360"/>
        <v>#DIV/0!</v>
      </c>
      <c r="AR626" s="192" t="e">
        <f t="shared" si="361"/>
        <v>#DIV/0!</v>
      </c>
      <c r="AS626" s="193" t="e">
        <f t="shared" si="362"/>
        <v>#DIV/0!</v>
      </c>
      <c r="AT626" s="258" t="str">
        <f>IF(K626=0,0,VLOOKUP(K626,Kostenstellen!A:B,2,FALSE))</f>
        <v xml:space="preserve">Rosentrittklinik         </v>
      </c>
      <c r="AU626" s="68" t="str">
        <f t="shared" si="344"/>
        <v>B</v>
      </c>
      <c r="AV626" s="68" t="str">
        <f t="shared" si="345"/>
        <v/>
      </c>
      <c r="AW626" s="68">
        <f>IF(AF626=0,0,VLOOKUP($H626,Leistungszahlen!$A$11:$H$158,4,FALSE))</f>
        <v>0</v>
      </c>
      <c r="AX626" s="68">
        <f>IF(AF626=0,0,VLOOKUP($H626,Leistungszahlen!$A$11:$H$158,5,FALSE))</f>
        <v>0</v>
      </c>
      <c r="AY626" s="68">
        <f>IF(AG626=0,0,VLOOKUP($H626,Leistungszahlen!$A$11:$H$158,6,FALSE))</f>
        <v>0</v>
      </c>
      <c r="AZ626" s="68">
        <f t="shared" si="346"/>
        <v>0</v>
      </c>
      <c r="BA626" s="68">
        <f t="shared" si="347"/>
        <v>0</v>
      </c>
      <c r="BC626" s="68">
        <f t="shared" si="363"/>
        <v>0</v>
      </c>
      <c r="BD626" s="285"/>
    </row>
    <row r="627" spans="1:56" s="68" customFormat="1" ht="22.5">
      <c r="A627" s="200"/>
      <c r="B627" s="200"/>
      <c r="C627" s="200" t="s">
        <v>354</v>
      </c>
      <c r="D627" s="200" t="s">
        <v>205</v>
      </c>
      <c r="E627" s="200" t="s">
        <v>351</v>
      </c>
      <c r="F627" s="200" t="s">
        <v>1215</v>
      </c>
      <c r="G627" s="200" t="s">
        <v>163</v>
      </c>
      <c r="H627" s="201" t="s">
        <v>288</v>
      </c>
      <c r="I627" s="202">
        <v>35.22</v>
      </c>
      <c r="J627" s="200" t="s">
        <v>307</v>
      </c>
      <c r="K627" s="176">
        <v>3</v>
      </c>
      <c r="L627" s="176">
        <v>1</v>
      </c>
      <c r="M627" s="176"/>
      <c r="N627" s="286">
        <v>3</v>
      </c>
      <c r="O627" s="286">
        <v>3</v>
      </c>
      <c r="P627" s="176"/>
      <c r="Q627" s="203">
        <f t="shared" si="339"/>
        <v>3</v>
      </c>
      <c r="R627" s="203">
        <f t="shared" si="340"/>
        <v>3</v>
      </c>
      <c r="S627" s="203">
        <f t="shared" si="341"/>
        <v>0</v>
      </c>
      <c r="T627" s="203">
        <f t="shared" si="342"/>
        <v>0</v>
      </c>
      <c r="U627" s="203">
        <f t="shared" si="343"/>
        <v>0</v>
      </c>
      <c r="V627" s="175">
        <f>IF(Q627&gt;0,VLOOKUP(Q627,Jahresfaktoren!$A$11:$B$24,2,),0)</f>
        <v>152</v>
      </c>
      <c r="W627" s="175">
        <f>IF(R627&gt;0,VLOOKUP(R627,Jahresfaktoren!$D$11:$E$24,2,),0)</f>
        <v>150</v>
      </c>
      <c r="X627" s="175">
        <f>IF(S627&gt;0,VLOOKUP(S627,Jahresfaktoren!$A$28:$B$29,2,),0)</f>
        <v>0</v>
      </c>
      <c r="Y627" s="175">
        <f>IF(T627&gt;0,VLOOKUP(T627,Jahresfaktoren!$A$28:$B$29,2,),0)</f>
        <v>0</v>
      </c>
      <c r="Z627" s="175">
        <f>IF(U627&gt;0,VLOOKUP(U627,Jahresfaktoren!$A$32:$B$33,2,),)</f>
        <v>0</v>
      </c>
      <c r="AA627" s="177">
        <f t="shared" si="353"/>
        <v>5353.44</v>
      </c>
      <c r="AB627" s="177">
        <f t="shared" si="354"/>
        <v>5283</v>
      </c>
      <c r="AC627" s="177" t="str">
        <f t="shared" si="355"/>
        <v/>
      </c>
      <c r="AD627" s="177" t="str">
        <f t="shared" si="356"/>
        <v/>
      </c>
      <c r="AE627" s="177" t="str">
        <f t="shared" si="357"/>
        <v/>
      </c>
      <c r="AF627" s="178">
        <f>IF(Q627&gt;0,VLOOKUP(H627,Leistungszahlen!$A$11:$C$158,3,),0)</f>
        <v>0</v>
      </c>
      <c r="AG627" s="178">
        <f>IF(R627&gt;0,VLOOKUP(H627,Leistungszahlen!$A$11:$F$158,6,),IF(T627&gt;0,VLOOKUP(H627,Leistungszahlen!$A$11:$F$158,6,),0))</f>
        <v>0</v>
      </c>
      <c r="AH627" s="179" t="e">
        <f t="shared" si="348"/>
        <v>#DIV/0!</v>
      </c>
      <c r="AI627" s="179" t="e">
        <f t="shared" si="349"/>
        <v>#DIV/0!</v>
      </c>
      <c r="AJ627" s="179">
        <f t="shared" si="350"/>
        <v>0</v>
      </c>
      <c r="AK627" s="179">
        <f t="shared" si="351"/>
        <v>0</v>
      </c>
      <c r="AL627" s="179">
        <f t="shared" si="352"/>
        <v>0</v>
      </c>
      <c r="AM627" s="180">
        <f>IF(L627=1,Stundensätze!$D$13,IF(L627=2,Stundensätze!$D$17,IF(L627=4,Stundensätze!$D$21,"")))</f>
        <v>0</v>
      </c>
      <c r="AN627" s="180">
        <f>IF(L627=1,Stundensätze!$D$15,IF(L627=2,Stundensätze!$D$19,IF(L627=4,Stundensätze!$D$23,"")))</f>
        <v>0</v>
      </c>
      <c r="AO627" s="180" t="e">
        <f t="shared" si="358"/>
        <v>#DIV/0!</v>
      </c>
      <c r="AP627" s="180">
        <f t="shared" si="359"/>
        <v>0</v>
      </c>
      <c r="AQ627" s="192" t="e">
        <f t="shared" si="360"/>
        <v>#DIV/0!</v>
      </c>
      <c r="AR627" s="192" t="e">
        <f t="shared" si="361"/>
        <v>#DIV/0!</v>
      </c>
      <c r="AS627" s="193" t="e">
        <f t="shared" si="362"/>
        <v>#DIV/0!</v>
      </c>
      <c r="AT627" s="258" t="str">
        <f>IF(K627=0,0,VLOOKUP(K627,Kostenstellen!A:B,2,FALSE))</f>
        <v xml:space="preserve">Rosentrittklinik         </v>
      </c>
      <c r="AU627" s="68" t="str">
        <f t="shared" si="344"/>
        <v>A2</v>
      </c>
      <c r="AV627" s="68" t="str">
        <f t="shared" si="345"/>
        <v>A2</v>
      </c>
      <c r="AW627" s="68">
        <f>IF(AF627=0,0,VLOOKUP($H627,Leistungszahlen!$A$11:$H$158,4,FALSE))</f>
        <v>0</v>
      </c>
      <c r="AX627" s="68">
        <f>IF(AF627=0,0,VLOOKUP($H627,Leistungszahlen!$A$11:$H$158,5,FALSE))</f>
        <v>0</v>
      </c>
      <c r="AY627" s="68">
        <f>IF(AG627=0,0,VLOOKUP($H627,Leistungszahlen!$A$11:$H$158,6,FALSE))</f>
        <v>0</v>
      </c>
      <c r="AZ627" s="68">
        <f t="shared" si="346"/>
        <v>0</v>
      </c>
      <c r="BA627" s="68">
        <f t="shared" si="347"/>
        <v>0</v>
      </c>
      <c r="BC627" s="68">
        <f t="shared" si="363"/>
        <v>0</v>
      </c>
      <c r="BD627" s="285"/>
    </row>
    <row r="628" spans="1:56" s="68" customFormat="1" ht="22.5">
      <c r="A628" s="200"/>
      <c r="B628" s="200"/>
      <c r="C628" s="200" t="s">
        <v>354</v>
      </c>
      <c r="D628" s="200" t="s">
        <v>205</v>
      </c>
      <c r="E628" s="200" t="s">
        <v>351</v>
      </c>
      <c r="F628" s="200" t="s">
        <v>1215</v>
      </c>
      <c r="G628" s="200" t="s">
        <v>391</v>
      </c>
      <c r="H628" s="201" t="s">
        <v>200</v>
      </c>
      <c r="I628" s="202">
        <v>9.7200000000000006</v>
      </c>
      <c r="J628" s="200" t="s">
        <v>778</v>
      </c>
      <c r="K628" s="176">
        <v>3</v>
      </c>
      <c r="L628" s="176">
        <v>1</v>
      </c>
      <c r="M628" s="176"/>
      <c r="N628" s="286">
        <v>6</v>
      </c>
      <c r="O628" s="286"/>
      <c r="P628" s="176"/>
      <c r="Q628" s="203">
        <f t="shared" si="339"/>
        <v>6</v>
      </c>
      <c r="R628" s="203">
        <f t="shared" si="340"/>
        <v>0</v>
      </c>
      <c r="S628" s="203">
        <f t="shared" si="341"/>
        <v>0</v>
      </c>
      <c r="T628" s="203">
        <f t="shared" si="342"/>
        <v>0</v>
      </c>
      <c r="U628" s="203">
        <f t="shared" si="343"/>
        <v>0</v>
      </c>
      <c r="V628" s="175">
        <f>IF(Q628&gt;0,VLOOKUP(Q628,Jahresfaktoren!$A$11:$B$24,2,),0)</f>
        <v>302</v>
      </c>
      <c r="W628" s="175">
        <f>IF(R628&gt;0,VLOOKUP(R628,Jahresfaktoren!$D$11:$E$24,2,),0)</f>
        <v>0</v>
      </c>
      <c r="X628" s="175">
        <f>IF(S628&gt;0,VLOOKUP(S628,Jahresfaktoren!$A$28:$B$29,2,),0)</f>
        <v>0</v>
      </c>
      <c r="Y628" s="175">
        <f>IF(T628&gt;0,VLOOKUP(T628,Jahresfaktoren!$A$28:$B$29,2,),0)</f>
        <v>0</v>
      </c>
      <c r="Z628" s="175">
        <f>IF(U628&gt;0,VLOOKUP(U628,Jahresfaktoren!$A$32:$B$33,2,),)</f>
        <v>0</v>
      </c>
      <c r="AA628" s="177">
        <f t="shared" si="353"/>
        <v>2935.44</v>
      </c>
      <c r="AB628" s="177" t="str">
        <f t="shared" si="354"/>
        <v/>
      </c>
      <c r="AC628" s="177" t="str">
        <f t="shared" si="355"/>
        <v/>
      </c>
      <c r="AD628" s="177" t="str">
        <f t="shared" si="356"/>
        <v/>
      </c>
      <c r="AE628" s="177" t="str">
        <f t="shared" si="357"/>
        <v/>
      </c>
      <c r="AF628" s="178">
        <f>IF(Q628&gt;0,VLOOKUP(H628,Leistungszahlen!$A$11:$C$158,3,),0)</f>
        <v>0</v>
      </c>
      <c r="AG628" s="178">
        <f>IF(R628&gt;0,VLOOKUP(H628,Leistungszahlen!$A$11:$F$158,6,),IF(T628&gt;0,VLOOKUP(H628,Leistungszahlen!$A$11:$F$158,6,),0))</f>
        <v>0</v>
      </c>
      <c r="AH628" s="179" t="e">
        <f t="shared" si="348"/>
        <v>#DIV/0!</v>
      </c>
      <c r="AI628" s="179">
        <f t="shared" si="349"/>
        <v>0</v>
      </c>
      <c r="AJ628" s="179">
        <f t="shared" si="350"/>
        <v>0</v>
      </c>
      <c r="AK628" s="179">
        <f t="shared" si="351"/>
        <v>0</v>
      </c>
      <c r="AL628" s="179">
        <f t="shared" si="352"/>
        <v>0</v>
      </c>
      <c r="AM628" s="180">
        <f>IF(L628=1,Stundensätze!$D$13,IF(L628=2,Stundensätze!$D$17,IF(L628=4,Stundensätze!$D$21,"")))</f>
        <v>0</v>
      </c>
      <c r="AN628" s="180">
        <f>IF(L628=1,Stundensätze!$D$15,IF(L628=2,Stundensätze!$D$19,IF(L628=4,Stundensätze!$D$23,"")))</f>
        <v>0</v>
      </c>
      <c r="AO628" s="180" t="e">
        <f t="shared" si="358"/>
        <v>#DIV/0!</v>
      </c>
      <c r="AP628" s="180">
        <f t="shared" si="359"/>
        <v>0</v>
      </c>
      <c r="AQ628" s="192" t="e">
        <f t="shared" si="360"/>
        <v>#DIV/0!</v>
      </c>
      <c r="AR628" s="192" t="e">
        <f t="shared" si="361"/>
        <v>#DIV/0!</v>
      </c>
      <c r="AS628" s="193" t="e">
        <f t="shared" si="362"/>
        <v>#DIV/0!</v>
      </c>
      <c r="AT628" s="258" t="str">
        <f>IF(K628=0,0,VLOOKUP(K628,Kostenstellen!A:B,2,FALSE))</f>
        <v xml:space="preserve">Rosentrittklinik         </v>
      </c>
      <c r="AU628" s="68" t="str">
        <f t="shared" si="344"/>
        <v>B</v>
      </c>
      <c r="AV628" s="68" t="str">
        <f t="shared" si="345"/>
        <v/>
      </c>
      <c r="AW628" s="68">
        <f>IF(AF628=0,0,VLOOKUP($H628,Leistungszahlen!$A$11:$H$158,4,FALSE))</f>
        <v>0</v>
      </c>
      <c r="AX628" s="68">
        <f>IF(AF628=0,0,VLOOKUP($H628,Leistungszahlen!$A$11:$H$158,5,FALSE))</f>
        <v>0</v>
      </c>
      <c r="AY628" s="68">
        <f>IF(AG628=0,0,VLOOKUP($H628,Leistungszahlen!$A$11:$H$158,6,FALSE))</f>
        <v>0</v>
      </c>
      <c r="AZ628" s="68">
        <f t="shared" si="346"/>
        <v>0</v>
      </c>
      <c r="BA628" s="68">
        <f t="shared" si="347"/>
        <v>0</v>
      </c>
      <c r="BC628" s="68">
        <f t="shared" si="363"/>
        <v>0</v>
      </c>
      <c r="BD628" s="285"/>
    </row>
    <row r="629" spans="1:56" s="68" customFormat="1" ht="22.5">
      <c r="A629" s="200"/>
      <c r="B629" s="200"/>
      <c r="C629" s="200" t="s">
        <v>354</v>
      </c>
      <c r="D629" s="200" t="s">
        <v>205</v>
      </c>
      <c r="E629" s="200" t="s">
        <v>351</v>
      </c>
      <c r="F629" s="200"/>
      <c r="G629" s="200" t="s">
        <v>392</v>
      </c>
      <c r="H629" s="201" t="s">
        <v>205</v>
      </c>
      <c r="I629" s="202">
        <v>47.3</v>
      </c>
      <c r="J629" s="200" t="s">
        <v>307</v>
      </c>
      <c r="K629" s="176">
        <v>3</v>
      </c>
      <c r="L629" s="176">
        <v>1</v>
      </c>
      <c r="M629" s="176">
        <v>0</v>
      </c>
      <c r="N629" s="286">
        <v>3</v>
      </c>
      <c r="O629" s="286"/>
      <c r="P629" s="176"/>
      <c r="Q629" s="203">
        <f t="shared" si="339"/>
        <v>3</v>
      </c>
      <c r="R629" s="203">
        <f t="shared" si="340"/>
        <v>0</v>
      </c>
      <c r="S629" s="203">
        <f t="shared" si="341"/>
        <v>0</v>
      </c>
      <c r="T629" s="203">
        <f t="shared" si="342"/>
        <v>0</v>
      </c>
      <c r="U629" s="203">
        <f t="shared" si="343"/>
        <v>0</v>
      </c>
      <c r="V629" s="175">
        <f>IF(Q629&gt;0,VLOOKUP(Q629,Jahresfaktoren!$A$11:$B$24,2,),0)</f>
        <v>152</v>
      </c>
      <c r="W629" s="175">
        <f>IF(R629&gt;0,VLOOKUP(R629,Jahresfaktoren!$D$11:$E$24,2,),0)</f>
        <v>0</v>
      </c>
      <c r="X629" s="175">
        <f>IF(S629&gt;0,VLOOKUP(S629,Jahresfaktoren!$A$28:$B$29,2,),0)</f>
        <v>0</v>
      </c>
      <c r="Y629" s="175">
        <f>IF(T629&gt;0,VLOOKUP(T629,Jahresfaktoren!$A$28:$B$29,2,),0)</f>
        <v>0</v>
      </c>
      <c r="Z629" s="175">
        <f>IF(U629&gt;0,VLOOKUP(U629,Jahresfaktoren!$A$32:$B$33,2,),)</f>
        <v>0</v>
      </c>
      <c r="AA629" s="177">
        <f t="shared" si="353"/>
        <v>7189.5999999999995</v>
      </c>
      <c r="AB629" s="177" t="str">
        <f t="shared" si="354"/>
        <v/>
      </c>
      <c r="AC629" s="177" t="str">
        <f t="shared" si="355"/>
        <v/>
      </c>
      <c r="AD629" s="177" t="str">
        <f t="shared" si="356"/>
        <v/>
      </c>
      <c r="AE629" s="177" t="str">
        <f t="shared" si="357"/>
        <v/>
      </c>
      <c r="AF629" s="178">
        <f>IF(Q629&gt;0,VLOOKUP(H629,Leistungszahlen!$A$11:$C$158,3,),0)</f>
        <v>0</v>
      </c>
      <c r="AG629" s="178">
        <f>IF(R629&gt;0,VLOOKUP(H629,Leistungszahlen!$A$11:$F$158,6,),IF(T629&gt;0,VLOOKUP(H629,Leistungszahlen!$A$11:$F$158,6,),0))</f>
        <v>0</v>
      </c>
      <c r="AH629" s="179" t="e">
        <f t="shared" si="348"/>
        <v>#DIV/0!</v>
      </c>
      <c r="AI629" s="179">
        <f t="shared" si="349"/>
        <v>0</v>
      </c>
      <c r="AJ629" s="179">
        <f t="shared" si="350"/>
        <v>0</v>
      </c>
      <c r="AK629" s="179">
        <f t="shared" si="351"/>
        <v>0</v>
      </c>
      <c r="AL629" s="179">
        <f t="shared" si="352"/>
        <v>0</v>
      </c>
      <c r="AM629" s="180">
        <f>IF(L629=1,Stundensätze!$D$13,IF(L629=2,Stundensätze!$D$17,IF(L629=4,Stundensätze!$D$21,"")))</f>
        <v>0</v>
      </c>
      <c r="AN629" s="180">
        <f>IF(L629=1,Stundensätze!$D$15,IF(L629=2,Stundensätze!$D$19,IF(L629=4,Stundensätze!$D$23,"")))</f>
        <v>0</v>
      </c>
      <c r="AO629" s="180" t="e">
        <f t="shared" si="358"/>
        <v>#DIV/0!</v>
      </c>
      <c r="AP629" s="180">
        <f t="shared" si="359"/>
        <v>0</v>
      </c>
      <c r="AQ629" s="192" t="e">
        <f t="shared" si="360"/>
        <v>#DIV/0!</v>
      </c>
      <c r="AR629" s="192" t="e">
        <f t="shared" si="361"/>
        <v>#DIV/0!</v>
      </c>
      <c r="AS629" s="193" t="e">
        <f t="shared" si="362"/>
        <v>#DIV/0!</v>
      </c>
      <c r="AT629" s="258" t="str">
        <f>IF(K629=0,0,VLOOKUP(K629,Kostenstellen!A:B,2,FALSE))</f>
        <v xml:space="preserve">Rosentrittklinik         </v>
      </c>
      <c r="AU629" s="68" t="str">
        <f t="shared" si="344"/>
        <v>G</v>
      </c>
      <c r="AV629" s="68" t="str">
        <f t="shared" si="345"/>
        <v/>
      </c>
      <c r="AW629" s="68">
        <f>IF(AF629=0,0,VLOOKUP($H629,Leistungszahlen!$A$11:$H$158,4,FALSE))</f>
        <v>0</v>
      </c>
      <c r="AX629" s="68">
        <f>IF(AF629=0,0,VLOOKUP($H629,Leistungszahlen!$A$11:$H$158,5,FALSE))</f>
        <v>0</v>
      </c>
      <c r="AY629" s="68">
        <f>IF(AG629=0,0,VLOOKUP($H629,Leistungszahlen!$A$11:$H$158,6,FALSE))</f>
        <v>0</v>
      </c>
      <c r="AZ629" s="68">
        <f t="shared" si="346"/>
        <v>0</v>
      </c>
      <c r="BA629" s="68">
        <f t="shared" si="347"/>
        <v>0</v>
      </c>
      <c r="BC629" s="68">
        <f t="shared" si="363"/>
        <v>0</v>
      </c>
      <c r="BD629" s="285"/>
    </row>
    <row r="630" spans="1:56" s="68" customFormat="1" ht="22.5">
      <c r="A630" s="200"/>
      <c r="B630" s="200"/>
      <c r="C630" s="200" t="s">
        <v>354</v>
      </c>
      <c r="D630" s="200" t="s">
        <v>205</v>
      </c>
      <c r="E630" s="200" t="s">
        <v>351</v>
      </c>
      <c r="F630" s="200"/>
      <c r="G630" s="200" t="s">
        <v>393</v>
      </c>
      <c r="H630" s="201" t="s">
        <v>218</v>
      </c>
      <c r="I630" s="202">
        <v>12.6</v>
      </c>
      <c r="J630" s="200" t="s">
        <v>307</v>
      </c>
      <c r="K630" s="176">
        <v>3</v>
      </c>
      <c r="L630" s="176">
        <v>1</v>
      </c>
      <c r="M630" s="176">
        <v>0</v>
      </c>
      <c r="N630" s="286">
        <v>3</v>
      </c>
      <c r="O630" s="286"/>
      <c r="P630" s="176"/>
      <c r="Q630" s="203">
        <f t="shared" si="339"/>
        <v>3</v>
      </c>
      <c r="R630" s="203">
        <f t="shared" si="340"/>
        <v>0</v>
      </c>
      <c r="S630" s="203">
        <f t="shared" si="341"/>
        <v>0</v>
      </c>
      <c r="T630" s="203">
        <f t="shared" si="342"/>
        <v>0</v>
      </c>
      <c r="U630" s="203">
        <f t="shared" si="343"/>
        <v>0</v>
      </c>
      <c r="V630" s="175">
        <f>IF(Q630&gt;0,VLOOKUP(Q630,Jahresfaktoren!$A$11:$B$24,2,),0)</f>
        <v>152</v>
      </c>
      <c r="W630" s="175">
        <f>IF(R630&gt;0,VLOOKUP(R630,Jahresfaktoren!$D$11:$E$24,2,),0)</f>
        <v>0</v>
      </c>
      <c r="X630" s="175">
        <f>IF(S630&gt;0,VLOOKUP(S630,Jahresfaktoren!$A$28:$B$29,2,),0)</f>
        <v>0</v>
      </c>
      <c r="Y630" s="175">
        <f>IF(T630&gt;0,VLOOKUP(T630,Jahresfaktoren!$A$28:$B$29,2,),0)</f>
        <v>0</v>
      </c>
      <c r="Z630" s="175">
        <f>IF(U630&gt;0,VLOOKUP(U630,Jahresfaktoren!$A$32:$B$33,2,),)</f>
        <v>0</v>
      </c>
      <c r="AA630" s="177">
        <f t="shared" si="353"/>
        <v>1915.2</v>
      </c>
      <c r="AB630" s="177" t="str">
        <f t="shared" si="354"/>
        <v/>
      </c>
      <c r="AC630" s="177" t="str">
        <f t="shared" si="355"/>
        <v/>
      </c>
      <c r="AD630" s="177" t="str">
        <f t="shared" si="356"/>
        <v/>
      </c>
      <c r="AE630" s="177" t="str">
        <f t="shared" si="357"/>
        <v/>
      </c>
      <c r="AF630" s="178">
        <f>IF(Q630&gt;0,VLOOKUP(H630,Leistungszahlen!$A$11:$C$158,3,),0)</f>
        <v>0</v>
      </c>
      <c r="AG630" s="178">
        <f>IF(R630&gt;0,VLOOKUP(H630,Leistungszahlen!$A$11:$F$158,6,),IF(T630&gt;0,VLOOKUP(H630,Leistungszahlen!$A$11:$F$158,6,),0))</f>
        <v>0</v>
      </c>
      <c r="AH630" s="179" t="e">
        <f t="shared" si="348"/>
        <v>#DIV/0!</v>
      </c>
      <c r="AI630" s="179">
        <f t="shared" si="349"/>
        <v>0</v>
      </c>
      <c r="AJ630" s="179">
        <f t="shared" si="350"/>
        <v>0</v>
      </c>
      <c r="AK630" s="179">
        <f t="shared" si="351"/>
        <v>0</v>
      </c>
      <c r="AL630" s="179">
        <f t="shared" si="352"/>
        <v>0</v>
      </c>
      <c r="AM630" s="180">
        <f>IF(L630=1,Stundensätze!$D$13,IF(L630=2,Stundensätze!$D$17,IF(L630=4,Stundensätze!$D$21,"")))</f>
        <v>0</v>
      </c>
      <c r="AN630" s="180">
        <f>IF(L630=1,Stundensätze!$D$15,IF(L630=2,Stundensätze!$D$19,IF(L630=4,Stundensätze!$D$23,"")))</f>
        <v>0</v>
      </c>
      <c r="AO630" s="180" t="e">
        <f t="shared" si="358"/>
        <v>#DIV/0!</v>
      </c>
      <c r="AP630" s="180">
        <f t="shared" si="359"/>
        <v>0</v>
      </c>
      <c r="AQ630" s="192" t="e">
        <f t="shared" si="360"/>
        <v>#DIV/0!</v>
      </c>
      <c r="AR630" s="192" t="e">
        <f t="shared" si="361"/>
        <v>#DIV/0!</v>
      </c>
      <c r="AS630" s="193" t="e">
        <f t="shared" si="362"/>
        <v>#DIV/0!</v>
      </c>
      <c r="AT630" s="258" t="str">
        <f>IF(K630=0,0,VLOOKUP(K630,Kostenstellen!A:B,2,FALSE))</f>
        <v xml:space="preserve">Rosentrittklinik         </v>
      </c>
      <c r="AU630" s="68" t="str">
        <f t="shared" si="344"/>
        <v>U</v>
      </c>
      <c r="AV630" s="68" t="str">
        <f t="shared" si="345"/>
        <v/>
      </c>
      <c r="AW630" s="68">
        <f>IF(AF630=0,0,VLOOKUP($H630,Leistungszahlen!$A$11:$H$158,4,FALSE))</f>
        <v>0</v>
      </c>
      <c r="AX630" s="68">
        <f>IF(AF630=0,0,VLOOKUP($H630,Leistungszahlen!$A$11:$H$158,5,FALSE))</f>
        <v>0</v>
      </c>
      <c r="AY630" s="68">
        <f>IF(AG630=0,0,VLOOKUP($H630,Leistungszahlen!$A$11:$H$158,6,FALSE))</f>
        <v>0</v>
      </c>
      <c r="AZ630" s="68">
        <f t="shared" si="346"/>
        <v>0</v>
      </c>
      <c r="BA630" s="68">
        <f t="shared" si="347"/>
        <v>0</v>
      </c>
      <c r="BC630" s="68">
        <f t="shared" si="363"/>
        <v>0</v>
      </c>
      <c r="BD630" s="285"/>
    </row>
    <row r="631" spans="1:56" s="68" customFormat="1" ht="22.5">
      <c r="A631" s="200"/>
      <c r="B631" s="200"/>
      <c r="C631" s="200" t="s">
        <v>354</v>
      </c>
      <c r="D631" s="200" t="s">
        <v>205</v>
      </c>
      <c r="E631" s="200" t="s">
        <v>351</v>
      </c>
      <c r="F631" s="200"/>
      <c r="G631" s="200" t="s">
        <v>337</v>
      </c>
      <c r="H631" s="201" t="s">
        <v>218</v>
      </c>
      <c r="I631" s="202">
        <v>2.8</v>
      </c>
      <c r="J631" s="200" t="s">
        <v>778</v>
      </c>
      <c r="K631" s="176">
        <v>3</v>
      </c>
      <c r="L631" s="176">
        <v>1</v>
      </c>
      <c r="M631" s="176">
        <v>0</v>
      </c>
      <c r="N631" s="286">
        <v>3</v>
      </c>
      <c r="O631" s="286"/>
      <c r="P631" s="176"/>
      <c r="Q631" s="203">
        <f t="shared" si="339"/>
        <v>3</v>
      </c>
      <c r="R631" s="203">
        <f t="shared" si="340"/>
        <v>0</v>
      </c>
      <c r="S631" s="203">
        <f t="shared" si="341"/>
        <v>0</v>
      </c>
      <c r="T631" s="203">
        <f t="shared" si="342"/>
        <v>0</v>
      </c>
      <c r="U631" s="203">
        <f t="shared" si="343"/>
        <v>0</v>
      </c>
      <c r="V631" s="175">
        <f>IF(Q631&gt;0,VLOOKUP(Q631,Jahresfaktoren!$A$11:$B$24,2,),0)</f>
        <v>152</v>
      </c>
      <c r="W631" s="175">
        <f>IF(R631&gt;0,VLOOKUP(R631,Jahresfaktoren!$D$11:$E$24,2,),0)</f>
        <v>0</v>
      </c>
      <c r="X631" s="175">
        <f>IF(S631&gt;0,VLOOKUP(S631,Jahresfaktoren!$A$28:$B$29,2,),0)</f>
        <v>0</v>
      </c>
      <c r="Y631" s="175">
        <f>IF(T631&gt;0,VLOOKUP(T631,Jahresfaktoren!$A$28:$B$29,2,),0)</f>
        <v>0</v>
      </c>
      <c r="Z631" s="175">
        <f>IF(U631&gt;0,VLOOKUP(U631,Jahresfaktoren!$A$32:$B$33,2,),)</f>
        <v>0</v>
      </c>
      <c r="AA631" s="177">
        <f t="shared" si="353"/>
        <v>425.59999999999997</v>
      </c>
      <c r="AB631" s="177" t="str">
        <f t="shared" si="354"/>
        <v/>
      </c>
      <c r="AC631" s="177" t="str">
        <f t="shared" si="355"/>
        <v/>
      </c>
      <c r="AD631" s="177" t="str">
        <f t="shared" si="356"/>
        <v/>
      </c>
      <c r="AE631" s="177" t="str">
        <f t="shared" si="357"/>
        <v/>
      </c>
      <c r="AF631" s="178">
        <f>IF(Q631&gt;0,VLOOKUP(H631,Leistungszahlen!$A$11:$C$158,3,),0)</f>
        <v>0</v>
      </c>
      <c r="AG631" s="178">
        <f>IF(R631&gt;0,VLOOKUP(H631,Leistungszahlen!$A$11:$F$158,6,),IF(T631&gt;0,VLOOKUP(H631,Leistungszahlen!$A$11:$F$158,6,),0))</f>
        <v>0</v>
      </c>
      <c r="AH631" s="179" t="e">
        <f t="shared" si="348"/>
        <v>#DIV/0!</v>
      </c>
      <c r="AI631" s="179">
        <f t="shared" si="349"/>
        <v>0</v>
      </c>
      <c r="AJ631" s="179">
        <f t="shared" si="350"/>
        <v>0</v>
      </c>
      <c r="AK631" s="179">
        <f t="shared" si="351"/>
        <v>0</v>
      </c>
      <c r="AL631" s="179">
        <f t="shared" si="352"/>
        <v>0</v>
      </c>
      <c r="AM631" s="180">
        <f>IF(L631=1,Stundensätze!$D$13,IF(L631=2,Stundensätze!$D$17,IF(L631=4,Stundensätze!$D$21,"")))</f>
        <v>0</v>
      </c>
      <c r="AN631" s="180">
        <f>IF(L631=1,Stundensätze!$D$15,IF(L631=2,Stundensätze!$D$19,IF(L631=4,Stundensätze!$D$23,"")))</f>
        <v>0</v>
      </c>
      <c r="AO631" s="180" t="e">
        <f t="shared" si="358"/>
        <v>#DIV/0!</v>
      </c>
      <c r="AP631" s="180">
        <f t="shared" si="359"/>
        <v>0</v>
      </c>
      <c r="AQ631" s="192" t="e">
        <f t="shared" si="360"/>
        <v>#DIV/0!</v>
      </c>
      <c r="AR631" s="192" t="e">
        <f t="shared" si="361"/>
        <v>#DIV/0!</v>
      </c>
      <c r="AS631" s="193" t="e">
        <f t="shared" si="362"/>
        <v>#DIV/0!</v>
      </c>
      <c r="AT631" s="258" t="str">
        <f>IF(K631=0,0,VLOOKUP(K631,Kostenstellen!A:B,2,FALSE))</f>
        <v xml:space="preserve">Rosentrittklinik         </v>
      </c>
      <c r="AU631" s="68" t="str">
        <f t="shared" si="344"/>
        <v>U</v>
      </c>
      <c r="AV631" s="68" t="str">
        <f t="shared" si="345"/>
        <v/>
      </c>
      <c r="AW631" s="68">
        <f>IF(AF631=0,0,VLOOKUP($H631,Leistungszahlen!$A$11:$H$158,4,FALSE))</f>
        <v>0</v>
      </c>
      <c r="AX631" s="68">
        <f>IF(AF631=0,0,VLOOKUP($H631,Leistungszahlen!$A$11:$H$158,5,FALSE))</f>
        <v>0</v>
      </c>
      <c r="AY631" s="68">
        <f>IF(AG631=0,0,VLOOKUP($H631,Leistungszahlen!$A$11:$H$158,6,FALSE))</f>
        <v>0</v>
      </c>
      <c r="AZ631" s="68">
        <f t="shared" si="346"/>
        <v>0</v>
      </c>
      <c r="BA631" s="68">
        <f t="shared" si="347"/>
        <v>0</v>
      </c>
      <c r="BC631" s="68">
        <f t="shared" si="363"/>
        <v>0</v>
      </c>
      <c r="BD631" s="285"/>
    </row>
    <row r="632" spans="1:56" s="68" customFormat="1" ht="22.5">
      <c r="A632" s="200"/>
      <c r="B632" s="200"/>
      <c r="C632" s="200" t="s">
        <v>354</v>
      </c>
      <c r="D632" s="200" t="s">
        <v>205</v>
      </c>
      <c r="E632" s="200" t="s">
        <v>352</v>
      </c>
      <c r="F632" s="200"/>
      <c r="G632" s="200" t="s">
        <v>394</v>
      </c>
      <c r="H632" s="201" t="s">
        <v>205</v>
      </c>
      <c r="I632" s="202">
        <v>15.92</v>
      </c>
      <c r="J632" s="200" t="s">
        <v>560</v>
      </c>
      <c r="K632" s="176">
        <v>3</v>
      </c>
      <c r="L632" s="176">
        <v>1</v>
      </c>
      <c r="M632" s="176">
        <v>0</v>
      </c>
      <c r="N632" s="286">
        <v>2</v>
      </c>
      <c r="O632" s="286"/>
      <c r="P632" s="176"/>
      <c r="Q632" s="203">
        <f t="shared" si="339"/>
        <v>2</v>
      </c>
      <c r="R632" s="203">
        <f t="shared" si="340"/>
        <v>0</v>
      </c>
      <c r="S632" s="203">
        <f t="shared" si="341"/>
        <v>0</v>
      </c>
      <c r="T632" s="203">
        <f t="shared" si="342"/>
        <v>0</v>
      </c>
      <c r="U632" s="203">
        <f t="shared" si="343"/>
        <v>0</v>
      </c>
      <c r="V632" s="175">
        <f>IF(Q632&gt;0,VLOOKUP(Q632,Jahresfaktoren!$A$11:$B$24,2,),0)</f>
        <v>104</v>
      </c>
      <c r="W632" s="175">
        <f>IF(R632&gt;0,VLOOKUP(R632,Jahresfaktoren!$D$11:$E$24,2,),0)</f>
        <v>0</v>
      </c>
      <c r="X632" s="175">
        <f>IF(S632&gt;0,VLOOKUP(S632,Jahresfaktoren!$A$28:$B$29,2,),0)</f>
        <v>0</v>
      </c>
      <c r="Y632" s="175">
        <f>IF(T632&gt;0,VLOOKUP(T632,Jahresfaktoren!$A$28:$B$29,2,),0)</f>
        <v>0</v>
      </c>
      <c r="Z632" s="175">
        <f>IF(U632&gt;0,VLOOKUP(U632,Jahresfaktoren!$A$32:$B$33,2,),)</f>
        <v>0</v>
      </c>
      <c r="AA632" s="177">
        <f t="shared" si="353"/>
        <v>1655.68</v>
      </c>
      <c r="AB632" s="177" t="str">
        <f t="shared" si="354"/>
        <v/>
      </c>
      <c r="AC632" s="177" t="str">
        <f t="shared" si="355"/>
        <v/>
      </c>
      <c r="AD632" s="177" t="str">
        <f t="shared" si="356"/>
        <v/>
      </c>
      <c r="AE632" s="177" t="str">
        <f t="shared" si="357"/>
        <v/>
      </c>
      <c r="AF632" s="178">
        <f>IF(Q632&gt;0,VLOOKUP(H632,Leistungszahlen!$A$11:$C$158,3,),0)</f>
        <v>0</v>
      </c>
      <c r="AG632" s="178">
        <f>IF(R632&gt;0,VLOOKUP(H632,Leistungszahlen!$A$11:$F$158,6,),IF(T632&gt;0,VLOOKUP(H632,Leistungszahlen!$A$11:$F$158,6,),0))</f>
        <v>0</v>
      </c>
      <c r="AH632" s="179" t="e">
        <f t="shared" si="348"/>
        <v>#DIV/0!</v>
      </c>
      <c r="AI632" s="179">
        <f t="shared" si="349"/>
        <v>0</v>
      </c>
      <c r="AJ632" s="179">
        <f t="shared" si="350"/>
        <v>0</v>
      </c>
      <c r="AK632" s="179">
        <f t="shared" si="351"/>
        <v>0</v>
      </c>
      <c r="AL632" s="179">
        <f t="shared" si="352"/>
        <v>0</v>
      </c>
      <c r="AM632" s="180">
        <f>IF(L632=1,Stundensätze!$D$13,IF(L632=2,Stundensätze!$D$17,IF(L632=4,Stundensätze!$D$21,"")))</f>
        <v>0</v>
      </c>
      <c r="AN632" s="180">
        <f>IF(L632=1,Stundensätze!$D$15,IF(L632=2,Stundensätze!$D$19,IF(L632=4,Stundensätze!$D$23,"")))</f>
        <v>0</v>
      </c>
      <c r="AO632" s="180" t="e">
        <f t="shared" si="358"/>
        <v>#DIV/0!</v>
      </c>
      <c r="AP632" s="180">
        <f t="shared" si="359"/>
        <v>0</v>
      </c>
      <c r="AQ632" s="192" t="e">
        <f t="shared" si="360"/>
        <v>#DIV/0!</v>
      </c>
      <c r="AR632" s="192" t="e">
        <f t="shared" si="361"/>
        <v>#DIV/0!</v>
      </c>
      <c r="AS632" s="193" t="e">
        <f t="shared" si="362"/>
        <v>#DIV/0!</v>
      </c>
      <c r="AT632" s="258" t="str">
        <f>IF(K632=0,0,VLOOKUP(K632,Kostenstellen!A:B,2,FALSE))</f>
        <v xml:space="preserve">Rosentrittklinik         </v>
      </c>
      <c r="AU632" s="68" t="str">
        <f t="shared" si="344"/>
        <v>G</v>
      </c>
      <c r="AV632" s="68" t="str">
        <f t="shared" si="345"/>
        <v/>
      </c>
      <c r="AW632" s="68">
        <f>IF(AF632=0,0,VLOOKUP($H632,Leistungszahlen!$A$11:$H$158,4,FALSE))</f>
        <v>0</v>
      </c>
      <c r="AX632" s="68">
        <f>IF(AF632=0,0,VLOOKUP($H632,Leistungszahlen!$A$11:$H$158,5,FALSE))</f>
        <v>0</v>
      </c>
      <c r="AY632" s="68">
        <f>IF(AG632=0,0,VLOOKUP($H632,Leistungszahlen!$A$11:$H$158,6,FALSE))</f>
        <v>0</v>
      </c>
      <c r="AZ632" s="68">
        <f t="shared" si="346"/>
        <v>0</v>
      </c>
      <c r="BA632" s="68">
        <f t="shared" si="347"/>
        <v>0</v>
      </c>
      <c r="BC632" s="68">
        <f t="shared" si="363"/>
        <v>0</v>
      </c>
      <c r="BD632" s="285"/>
    </row>
    <row r="633" spans="1:56" s="68" customFormat="1" ht="22.5">
      <c r="A633" s="200"/>
      <c r="B633" s="200"/>
      <c r="C633" s="200" t="s">
        <v>354</v>
      </c>
      <c r="D633" s="200" t="s">
        <v>205</v>
      </c>
      <c r="E633" s="200" t="s">
        <v>352</v>
      </c>
      <c r="F633" s="200"/>
      <c r="G633" s="200" t="s">
        <v>268</v>
      </c>
      <c r="H633" s="201" t="s">
        <v>205</v>
      </c>
      <c r="I633" s="202">
        <v>25.78</v>
      </c>
      <c r="J633" s="200" t="s">
        <v>560</v>
      </c>
      <c r="K633" s="176">
        <v>3</v>
      </c>
      <c r="L633" s="176">
        <v>1</v>
      </c>
      <c r="M633" s="176">
        <v>0</v>
      </c>
      <c r="N633" s="286">
        <v>2</v>
      </c>
      <c r="O633" s="286"/>
      <c r="P633" s="176"/>
      <c r="Q633" s="203">
        <f t="shared" si="339"/>
        <v>2</v>
      </c>
      <c r="R633" s="203">
        <f t="shared" si="340"/>
        <v>0</v>
      </c>
      <c r="S633" s="203">
        <f t="shared" si="341"/>
        <v>0</v>
      </c>
      <c r="T633" s="203">
        <f t="shared" si="342"/>
        <v>0</v>
      </c>
      <c r="U633" s="203">
        <f t="shared" si="343"/>
        <v>0</v>
      </c>
      <c r="V633" s="175">
        <f>IF(Q633&gt;0,VLOOKUP(Q633,Jahresfaktoren!$A$11:$B$24,2,),0)</f>
        <v>104</v>
      </c>
      <c r="W633" s="175">
        <f>IF(R633&gt;0,VLOOKUP(R633,Jahresfaktoren!$D$11:$E$24,2,),0)</f>
        <v>0</v>
      </c>
      <c r="X633" s="175">
        <f>IF(S633&gt;0,VLOOKUP(S633,Jahresfaktoren!$A$28:$B$29,2,),0)</f>
        <v>0</v>
      </c>
      <c r="Y633" s="175">
        <f>IF(T633&gt;0,VLOOKUP(T633,Jahresfaktoren!$A$28:$B$29,2,),0)</f>
        <v>0</v>
      </c>
      <c r="Z633" s="175">
        <f>IF(U633&gt;0,VLOOKUP(U633,Jahresfaktoren!$A$32:$B$33,2,),)</f>
        <v>0</v>
      </c>
      <c r="AA633" s="177">
        <f t="shared" si="353"/>
        <v>2681.12</v>
      </c>
      <c r="AB633" s="177" t="str">
        <f t="shared" si="354"/>
        <v/>
      </c>
      <c r="AC633" s="177" t="str">
        <f t="shared" si="355"/>
        <v/>
      </c>
      <c r="AD633" s="177" t="str">
        <f t="shared" si="356"/>
        <v/>
      </c>
      <c r="AE633" s="177" t="str">
        <f t="shared" si="357"/>
        <v/>
      </c>
      <c r="AF633" s="178">
        <f>IF(Q633&gt;0,VLOOKUP(H633,Leistungszahlen!$A$11:$C$158,3,),0)</f>
        <v>0</v>
      </c>
      <c r="AG633" s="178">
        <f>IF(R633&gt;0,VLOOKUP(H633,Leistungszahlen!$A$11:$F$158,6,),IF(T633&gt;0,VLOOKUP(H633,Leistungszahlen!$A$11:$F$158,6,),0))</f>
        <v>0</v>
      </c>
      <c r="AH633" s="179" t="e">
        <f t="shared" si="348"/>
        <v>#DIV/0!</v>
      </c>
      <c r="AI633" s="179">
        <f t="shared" si="349"/>
        <v>0</v>
      </c>
      <c r="AJ633" s="179">
        <f t="shared" si="350"/>
        <v>0</v>
      </c>
      <c r="AK633" s="179">
        <f t="shared" si="351"/>
        <v>0</v>
      </c>
      <c r="AL633" s="179">
        <f t="shared" si="352"/>
        <v>0</v>
      </c>
      <c r="AM633" s="180">
        <f>IF(L633=1,Stundensätze!$D$13,IF(L633=2,Stundensätze!$D$17,IF(L633=4,Stundensätze!$D$21,"")))</f>
        <v>0</v>
      </c>
      <c r="AN633" s="180">
        <f>IF(L633=1,Stundensätze!$D$15,IF(L633=2,Stundensätze!$D$19,IF(L633=4,Stundensätze!$D$23,"")))</f>
        <v>0</v>
      </c>
      <c r="AO633" s="180" t="e">
        <f t="shared" si="358"/>
        <v>#DIV/0!</v>
      </c>
      <c r="AP633" s="180">
        <f t="shared" si="359"/>
        <v>0</v>
      </c>
      <c r="AQ633" s="192" t="e">
        <f t="shared" si="360"/>
        <v>#DIV/0!</v>
      </c>
      <c r="AR633" s="192" t="e">
        <f t="shared" si="361"/>
        <v>#DIV/0!</v>
      </c>
      <c r="AS633" s="193" t="e">
        <f t="shared" si="362"/>
        <v>#DIV/0!</v>
      </c>
      <c r="AT633" s="258" t="str">
        <f>IF(K633=0,0,VLOOKUP(K633,Kostenstellen!A:B,2,FALSE))</f>
        <v xml:space="preserve">Rosentrittklinik         </v>
      </c>
      <c r="AU633" s="68" t="str">
        <f t="shared" si="344"/>
        <v>G</v>
      </c>
      <c r="AV633" s="68" t="str">
        <f t="shared" si="345"/>
        <v/>
      </c>
      <c r="AW633" s="68">
        <f>IF(AF633=0,0,VLOOKUP($H633,Leistungszahlen!$A$11:$H$158,4,FALSE))</f>
        <v>0</v>
      </c>
      <c r="AX633" s="68">
        <f>IF(AF633=0,0,VLOOKUP($H633,Leistungszahlen!$A$11:$H$158,5,FALSE))</f>
        <v>0</v>
      </c>
      <c r="AY633" s="68">
        <f>IF(AG633=0,0,VLOOKUP($H633,Leistungszahlen!$A$11:$H$158,6,FALSE))</f>
        <v>0</v>
      </c>
      <c r="AZ633" s="68">
        <f t="shared" si="346"/>
        <v>0</v>
      </c>
      <c r="BA633" s="68">
        <f t="shared" si="347"/>
        <v>0</v>
      </c>
      <c r="BC633" s="68">
        <f t="shared" si="363"/>
        <v>0</v>
      </c>
      <c r="BD633" s="285"/>
    </row>
    <row r="634" spans="1:56" s="68" customFormat="1" ht="22.5">
      <c r="A634" s="200"/>
      <c r="B634" s="200"/>
      <c r="C634" s="200" t="s">
        <v>354</v>
      </c>
      <c r="D634" s="200" t="s">
        <v>205</v>
      </c>
      <c r="E634" s="200" t="s">
        <v>352</v>
      </c>
      <c r="F634" s="200"/>
      <c r="G634" s="200" t="s">
        <v>395</v>
      </c>
      <c r="H634" s="201" t="s">
        <v>200</v>
      </c>
      <c r="I634" s="202">
        <v>4.04</v>
      </c>
      <c r="J634" s="200" t="s">
        <v>778</v>
      </c>
      <c r="K634" s="176">
        <v>3</v>
      </c>
      <c r="L634" s="176">
        <v>1</v>
      </c>
      <c r="M634" s="176"/>
      <c r="N634" s="286">
        <v>2</v>
      </c>
      <c r="O634" s="286"/>
      <c r="P634" s="176"/>
      <c r="Q634" s="203">
        <f t="shared" si="339"/>
        <v>2</v>
      </c>
      <c r="R634" s="203">
        <f t="shared" si="340"/>
        <v>0</v>
      </c>
      <c r="S634" s="203">
        <f t="shared" si="341"/>
        <v>0</v>
      </c>
      <c r="T634" s="203">
        <f t="shared" si="342"/>
        <v>0</v>
      </c>
      <c r="U634" s="203">
        <f t="shared" si="343"/>
        <v>0</v>
      </c>
      <c r="V634" s="175">
        <f>IF(Q634&gt;0,VLOOKUP(Q634,Jahresfaktoren!$A$11:$B$24,2,),0)</f>
        <v>104</v>
      </c>
      <c r="W634" s="175">
        <f>IF(R634&gt;0,VLOOKUP(R634,Jahresfaktoren!$D$11:$E$24,2,),0)</f>
        <v>0</v>
      </c>
      <c r="X634" s="175">
        <f>IF(S634&gt;0,VLOOKUP(S634,Jahresfaktoren!$A$28:$B$29,2,),0)</f>
        <v>0</v>
      </c>
      <c r="Y634" s="175">
        <f>IF(T634&gt;0,VLOOKUP(T634,Jahresfaktoren!$A$28:$B$29,2,),0)</f>
        <v>0</v>
      </c>
      <c r="Z634" s="175">
        <f>IF(U634&gt;0,VLOOKUP(U634,Jahresfaktoren!$A$32:$B$33,2,),)</f>
        <v>0</v>
      </c>
      <c r="AA634" s="177">
        <f t="shared" si="353"/>
        <v>420.16</v>
      </c>
      <c r="AB634" s="177" t="str">
        <f t="shared" si="354"/>
        <v/>
      </c>
      <c r="AC634" s="177" t="str">
        <f t="shared" si="355"/>
        <v/>
      </c>
      <c r="AD634" s="177" t="str">
        <f t="shared" si="356"/>
        <v/>
      </c>
      <c r="AE634" s="177" t="str">
        <f t="shared" si="357"/>
        <v/>
      </c>
      <c r="AF634" s="178">
        <f>IF(Q634&gt;0,VLOOKUP(H634,Leistungszahlen!$A$11:$C$158,3,),0)</f>
        <v>0</v>
      </c>
      <c r="AG634" s="178">
        <f>IF(R634&gt;0,VLOOKUP(H634,Leistungszahlen!$A$11:$F$158,6,),IF(T634&gt;0,VLOOKUP(H634,Leistungszahlen!$A$11:$F$158,6,),0))</f>
        <v>0</v>
      </c>
      <c r="AH634" s="179" t="e">
        <f t="shared" si="348"/>
        <v>#DIV/0!</v>
      </c>
      <c r="AI634" s="179">
        <f t="shared" si="349"/>
        <v>0</v>
      </c>
      <c r="AJ634" s="179">
        <f t="shared" si="350"/>
        <v>0</v>
      </c>
      <c r="AK634" s="179">
        <f t="shared" si="351"/>
        <v>0</v>
      </c>
      <c r="AL634" s="179">
        <f t="shared" si="352"/>
        <v>0</v>
      </c>
      <c r="AM634" s="180">
        <f>IF(L634=1,Stundensätze!$D$13,IF(L634=2,Stundensätze!$D$17,IF(L634=4,Stundensätze!$D$21,"")))</f>
        <v>0</v>
      </c>
      <c r="AN634" s="180">
        <f>IF(L634=1,Stundensätze!$D$15,IF(L634=2,Stundensätze!$D$19,IF(L634=4,Stundensätze!$D$23,"")))</f>
        <v>0</v>
      </c>
      <c r="AO634" s="180" t="e">
        <f t="shared" si="358"/>
        <v>#DIV/0!</v>
      </c>
      <c r="AP634" s="180">
        <f t="shared" si="359"/>
        <v>0</v>
      </c>
      <c r="AQ634" s="192" t="e">
        <f t="shared" si="360"/>
        <v>#DIV/0!</v>
      </c>
      <c r="AR634" s="192" t="e">
        <f t="shared" si="361"/>
        <v>#DIV/0!</v>
      </c>
      <c r="AS634" s="193" t="e">
        <f t="shared" si="362"/>
        <v>#DIV/0!</v>
      </c>
      <c r="AT634" s="258" t="str">
        <f>IF(K634=0,0,VLOOKUP(K634,Kostenstellen!A:B,2,FALSE))</f>
        <v xml:space="preserve">Rosentrittklinik         </v>
      </c>
      <c r="AU634" s="68" t="str">
        <f t="shared" si="344"/>
        <v>B</v>
      </c>
      <c r="AV634" s="68" t="str">
        <f t="shared" si="345"/>
        <v/>
      </c>
      <c r="AW634" s="68">
        <f>IF(AF634=0,0,VLOOKUP($H634,Leistungszahlen!$A$11:$H$158,4,FALSE))</f>
        <v>0</v>
      </c>
      <c r="AX634" s="68">
        <f>IF(AF634=0,0,VLOOKUP($H634,Leistungszahlen!$A$11:$H$158,5,FALSE))</f>
        <v>0</v>
      </c>
      <c r="AY634" s="68">
        <f>IF(AG634=0,0,VLOOKUP($H634,Leistungszahlen!$A$11:$H$158,6,FALSE))</f>
        <v>0</v>
      </c>
      <c r="AZ634" s="68">
        <f t="shared" si="346"/>
        <v>0</v>
      </c>
      <c r="BA634" s="68">
        <f t="shared" si="347"/>
        <v>0</v>
      </c>
      <c r="BC634" s="68">
        <f t="shared" si="363"/>
        <v>0</v>
      </c>
      <c r="BD634" s="285"/>
    </row>
    <row r="635" spans="1:56" s="68" customFormat="1" ht="22.5">
      <c r="A635" s="200"/>
      <c r="B635" s="200"/>
      <c r="C635" s="200" t="s">
        <v>354</v>
      </c>
      <c r="D635" s="200" t="s">
        <v>205</v>
      </c>
      <c r="E635" s="200" t="s">
        <v>352</v>
      </c>
      <c r="F635" s="200"/>
      <c r="G635" s="200" t="s">
        <v>395</v>
      </c>
      <c r="H635" s="201" t="s">
        <v>200</v>
      </c>
      <c r="I635" s="202">
        <v>4.55</v>
      </c>
      <c r="J635" s="200" t="s">
        <v>778</v>
      </c>
      <c r="K635" s="176">
        <v>3</v>
      </c>
      <c r="L635" s="176">
        <v>1</v>
      </c>
      <c r="M635" s="176"/>
      <c r="N635" s="286">
        <v>2</v>
      </c>
      <c r="O635" s="286"/>
      <c r="P635" s="176"/>
      <c r="Q635" s="203">
        <f t="shared" si="339"/>
        <v>2</v>
      </c>
      <c r="R635" s="203">
        <f t="shared" si="340"/>
        <v>0</v>
      </c>
      <c r="S635" s="203">
        <f t="shared" si="341"/>
        <v>0</v>
      </c>
      <c r="T635" s="203">
        <f t="shared" si="342"/>
        <v>0</v>
      </c>
      <c r="U635" s="203">
        <f t="shared" si="343"/>
        <v>0</v>
      </c>
      <c r="V635" s="175">
        <f>IF(Q635&gt;0,VLOOKUP(Q635,Jahresfaktoren!$A$11:$B$24,2,),0)</f>
        <v>104</v>
      </c>
      <c r="W635" s="175">
        <f>IF(R635&gt;0,VLOOKUP(R635,Jahresfaktoren!$D$11:$E$24,2,),0)</f>
        <v>0</v>
      </c>
      <c r="X635" s="175">
        <f>IF(S635&gt;0,VLOOKUP(S635,Jahresfaktoren!$A$28:$B$29,2,),0)</f>
        <v>0</v>
      </c>
      <c r="Y635" s="175">
        <f>IF(T635&gt;0,VLOOKUP(T635,Jahresfaktoren!$A$28:$B$29,2,),0)</f>
        <v>0</v>
      </c>
      <c r="Z635" s="175">
        <f>IF(U635&gt;0,VLOOKUP(U635,Jahresfaktoren!$A$32:$B$33,2,),)</f>
        <v>0</v>
      </c>
      <c r="AA635" s="177">
        <f t="shared" si="353"/>
        <v>473.2</v>
      </c>
      <c r="AB635" s="177" t="str">
        <f t="shared" si="354"/>
        <v/>
      </c>
      <c r="AC635" s="177" t="str">
        <f t="shared" si="355"/>
        <v/>
      </c>
      <c r="AD635" s="177" t="str">
        <f t="shared" si="356"/>
        <v/>
      </c>
      <c r="AE635" s="177" t="str">
        <f t="shared" si="357"/>
        <v/>
      </c>
      <c r="AF635" s="178">
        <f>IF(Q635&gt;0,VLOOKUP(H635,Leistungszahlen!$A$11:$C$158,3,),0)</f>
        <v>0</v>
      </c>
      <c r="AG635" s="178">
        <f>IF(R635&gt;0,VLOOKUP(H635,Leistungszahlen!$A$11:$F$158,6,),IF(T635&gt;0,VLOOKUP(H635,Leistungszahlen!$A$11:$F$158,6,),0))</f>
        <v>0</v>
      </c>
      <c r="AH635" s="179" t="e">
        <f t="shared" si="348"/>
        <v>#DIV/0!</v>
      </c>
      <c r="AI635" s="179">
        <f t="shared" si="349"/>
        <v>0</v>
      </c>
      <c r="AJ635" s="179">
        <f t="shared" si="350"/>
        <v>0</v>
      </c>
      <c r="AK635" s="179">
        <f t="shared" si="351"/>
        <v>0</v>
      </c>
      <c r="AL635" s="179">
        <f t="shared" si="352"/>
        <v>0</v>
      </c>
      <c r="AM635" s="180">
        <f>IF(L635=1,Stundensätze!$D$13,IF(L635=2,Stundensätze!$D$17,IF(L635=4,Stundensätze!$D$21,"")))</f>
        <v>0</v>
      </c>
      <c r="AN635" s="180">
        <f>IF(L635=1,Stundensätze!$D$15,IF(L635=2,Stundensätze!$D$19,IF(L635=4,Stundensätze!$D$23,"")))</f>
        <v>0</v>
      </c>
      <c r="AO635" s="180" t="e">
        <f t="shared" si="358"/>
        <v>#DIV/0!</v>
      </c>
      <c r="AP635" s="180">
        <f t="shared" si="359"/>
        <v>0</v>
      </c>
      <c r="AQ635" s="192" t="e">
        <f t="shared" si="360"/>
        <v>#DIV/0!</v>
      </c>
      <c r="AR635" s="192" t="e">
        <f t="shared" si="361"/>
        <v>#DIV/0!</v>
      </c>
      <c r="AS635" s="193" t="e">
        <f t="shared" si="362"/>
        <v>#DIV/0!</v>
      </c>
      <c r="AT635" s="258" t="str">
        <f>IF(K635=0,0,VLOOKUP(K635,Kostenstellen!A:B,2,FALSE))</f>
        <v xml:space="preserve">Rosentrittklinik         </v>
      </c>
      <c r="AU635" s="68" t="str">
        <f t="shared" si="344"/>
        <v>B</v>
      </c>
      <c r="AV635" s="68" t="str">
        <f t="shared" si="345"/>
        <v/>
      </c>
      <c r="AW635" s="68">
        <f>IF(AF635=0,0,VLOOKUP($H635,Leistungszahlen!$A$11:$H$158,4,FALSE))</f>
        <v>0</v>
      </c>
      <c r="AX635" s="68">
        <f>IF(AF635=0,0,VLOOKUP($H635,Leistungszahlen!$A$11:$H$158,5,FALSE))</f>
        <v>0</v>
      </c>
      <c r="AY635" s="68">
        <f>IF(AG635=0,0,VLOOKUP($H635,Leistungszahlen!$A$11:$H$158,6,FALSE))</f>
        <v>0</v>
      </c>
      <c r="AZ635" s="68">
        <f t="shared" si="346"/>
        <v>0</v>
      </c>
      <c r="BA635" s="68">
        <f t="shared" si="347"/>
        <v>0</v>
      </c>
      <c r="BC635" s="68">
        <f t="shared" si="363"/>
        <v>0</v>
      </c>
      <c r="BD635" s="285"/>
    </row>
    <row r="636" spans="1:56" s="68" customFormat="1" ht="22.5">
      <c r="A636" s="200"/>
      <c r="B636" s="200"/>
      <c r="C636" s="200" t="s">
        <v>354</v>
      </c>
      <c r="D636" s="200" t="s">
        <v>205</v>
      </c>
      <c r="E636" s="200" t="s">
        <v>352</v>
      </c>
      <c r="F636" s="200"/>
      <c r="G636" s="200" t="s">
        <v>396</v>
      </c>
      <c r="H636" s="201" t="s">
        <v>215</v>
      </c>
      <c r="I636" s="202">
        <v>1.31</v>
      </c>
      <c r="J636" s="200" t="s">
        <v>778</v>
      </c>
      <c r="K636" s="176">
        <v>3</v>
      </c>
      <c r="L636" s="176">
        <v>1</v>
      </c>
      <c r="M636" s="176"/>
      <c r="N636" s="286">
        <v>2</v>
      </c>
      <c r="O636" s="286"/>
      <c r="P636" s="176"/>
      <c r="Q636" s="203">
        <f t="shared" si="339"/>
        <v>2</v>
      </c>
      <c r="R636" s="203">
        <f t="shared" si="340"/>
        <v>0</v>
      </c>
      <c r="S636" s="203">
        <f t="shared" si="341"/>
        <v>0</v>
      </c>
      <c r="T636" s="203">
        <f t="shared" si="342"/>
        <v>0</v>
      </c>
      <c r="U636" s="203">
        <f t="shared" si="343"/>
        <v>0</v>
      </c>
      <c r="V636" s="175">
        <f>IF(Q636&gt;0,VLOOKUP(Q636,Jahresfaktoren!$A$11:$B$24,2,),0)</f>
        <v>104</v>
      </c>
      <c r="W636" s="175">
        <f>IF(R636&gt;0,VLOOKUP(R636,Jahresfaktoren!$D$11:$E$24,2,),0)</f>
        <v>0</v>
      </c>
      <c r="X636" s="175">
        <f>IF(S636&gt;0,VLOOKUP(S636,Jahresfaktoren!$A$28:$B$29,2,),0)</f>
        <v>0</v>
      </c>
      <c r="Y636" s="175">
        <f>IF(T636&gt;0,VLOOKUP(T636,Jahresfaktoren!$A$28:$B$29,2,),0)</f>
        <v>0</v>
      </c>
      <c r="Z636" s="175">
        <f>IF(U636&gt;0,VLOOKUP(U636,Jahresfaktoren!$A$32:$B$33,2,),)</f>
        <v>0</v>
      </c>
      <c r="AA636" s="177">
        <f t="shared" si="353"/>
        <v>136.24</v>
      </c>
      <c r="AB636" s="177" t="str">
        <f t="shared" si="354"/>
        <v/>
      </c>
      <c r="AC636" s="177" t="str">
        <f t="shared" si="355"/>
        <v/>
      </c>
      <c r="AD636" s="177" t="str">
        <f t="shared" si="356"/>
        <v/>
      </c>
      <c r="AE636" s="177" t="str">
        <f t="shared" si="357"/>
        <v/>
      </c>
      <c r="AF636" s="178">
        <f>IF(Q636&gt;0,VLOOKUP(H636,Leistungszahlen!$A$11:$C$158,3,),0)</f>
        <v>0</v>
      </c>
      <c r="AG636" s="178">
        <f>IF(R636&gt;0,VLOOKUP(H636,Leistungszahlen!$A$11:$F$158,6,),IF(T636&gt;0,VLOOKUP(H636,Leistungszahlen!$A$11:$F$158,6,),0))</f>
        <v>0</v>
      </c>
      <c r="AH636" s="179" t="e">
        <f t="shared" si="348"/>
        <v>#DIV/0!</v>
      </c>
      <c r="AI636" s="179">
        <f t="shared" si="349"/>
        <v>0</v>
      </c>
      <c r="AJ636" s="179">
        <f t="shared" si="350"/>
        <v>0</v>
      </c>
      <c r="AK636" s="179">
        <f t="shared" si="351"/>
        <v>0</v>
      </c>
      <c r="AL636" s="179">
        <f t="shared" si="352"/>
        <v>0</v>
      </c>
      <c r="AM636" s="180">
        <f>IF(L636=1,Stundensätze!$D$13,IF(L636=2,Stundensätze!$D$17,IF(L636=4,Stundensätze!$D$21,"")))</f>
        <v>0</v>
      </c>
      <c r="AN636" s="180">
        <f>IF(L636=1,Stundensätze!$D$15,IF(L636=2,Stundensätze!$D$19,IF(L636=4,Stundensätze!$D$23,"")))</f>
        <v>0</v>
      </c>
      <c r="AO636" s="180" t="e">
        <f t="shared" si="358"/>
        <v>#DIV/0!</v>
      </c>
      <c r="AP636" s="180">
        <f t="shared" si="359"/>
        <v>0</v>
      </c>
      <c r="AQ636" s="192" t="e">
        <f t="shared" si="360"/>
        <v>#DIV/0!</v>
      </c>
      <c r="AR636" s="192" t="e">
        <f t="shared" si="361"/>
        <v>#DIV/0!</v>
      </c>
      <c r="AS636" s="193" t="e">
        <f t="shared" si="362"/>
        <v>#DIV/0!</v>
      </c>
      <c r="AT636" s="258" t="str">
        <f>IF(K636=0,0,VLOOKUP(K636,Kostenstellen!A:B,2,FALSE))</f>
        <v xml:space="preserve">Rosentrittklinik         </v>
      </c>
      <c r="AU636" s="68" t="str">
        <f t="shared" si="344"/>
        <v>R</v>
      </c>
      <c r="AV636" s="68" t="str">
        <f t="shared" si="345"/>
        <v/>
      </c>
      <c r="AW636" s="68">
        <f>IF(AF636=0,0,VLOOKUP($H636,Leistungszahlen!$A$11:$H$158,4,FALSE))</f>
        <v>0</v>
      </c>
      <c r="AX636" s="68">
        <f>IF(AF636=0,0,VLOOKUP($H636,Leistungszahlen!$A$11:$H$158,5,FALSE))</f>
        <v>0</v>
      </c>
      <c r="AY636" s="68">
        <f>IF(AG636=0,0,VLOOKUP($H636,Leistungszahlen!$A$11:$H$158,6,FALSE))</f>
        <v>0</v>
      </c>
      <c r="AZ636" s="68">
        <f t="shared" si="346"/>
        <v>0</v>
      </c>
      <c r="BA636" s="68">
        <f t="shared" si="347"/>
        <v>0</v>
      </c>
      <c r="BC636" s="68">
        <f t="shared" si="363"/>
        <v>0</v>
      </c>
      <c r="BD636" s="285"/>
    </row>
    <row r="637" spans="1:56" s="68" customFormat="1" ht="22.5">
      <c r="A637" s="200"/>
      <c r="B637" s="200"/>
      <c r="C637" s="200" t="s">
        <v>354</v>
      </c>
      <c r="D637" s="200" t="s">
        <v>205</v>
      </c>
      <c r="E637" s="200" t="s">
        <v>352</v>
      </c>
      <c r="F637" s="200"/>
      <c r="G637" s="200" t="s">
        <v>397</v>
      </c>
      <c r="H637" s="201" t="s">
        <v>218</v>
      </c>
      <c r="I637" s="202">
        <v>9</v>
      </c>
      <c r="J637" s="200" t="s">
        <v>561</v>
      </c>
      <c r="K637" s="176">
        <v>3</v>
      </c>
      <c r="L637" s="176">
        <v>1</v>
      </c>
      <c r="M637" s="176">
        <v>0</v>
      </c>
      <c r="N637" s="286">
        <v>2</v>
      </c>
      <c r="O637" s="286"/>
      <c r="P637" s="176"/>
      <c r="Q637" s="203">
        <f t="shared" si="339"/>
        <v>2</v>
      </c>
      <c r="R637" s="203">
        <f t="shared" si="340"/>
        <v>0</v>
      </c>
      <c r="S637" s="203">
        <f t="shared" si="341"/>
        <v>0</v>
      </c>
      <c r="T637" s="203">
        <f t="shared" si="342"/>
        <v>0</v>
      </c>
      <c r="U637" s="203">
        <f t="shared" si="343"/>
        <v>0</v>
      </c>
      <c r="V637" s="175">
        <f>IF(Q637&gt;0,VLOOKUP(Q637,Jahresfaktoren!$A$11:$B$24,2,),0)</f>
        <v>104</v>
      </c>
      <c r="W637" s="175">
        <f>IF(R637&gt;0,VLOOKUP(R637,Jahresfaktoren!$D$11:$E$24,2,),0)</f>
        <v>0</v>
      </c>
      <c r="X637" s="175">
        <f>IF(S637&gt;0,VLOOKUP(S637,Jahresfaktoren!$A$28:$B$29,2,),0)</f>
        <v>0</v>
      </c>
      <c r="Y637" s="175">
        <f>IF(T637&gt;0,VLOOKUP(T637,Jahresfaktoren!$A$28:$B$29,2,),0)</f>
        <v>0</v>
      </c>
      <c r="Z637" s="175">
        <f>IF(U637&gt;0,VLOOKUP(U637,Jahresfaktoren!$A$32:$B$33,2,),)</f>
        <v>0</v>
      </c>
      <c r="AA637" s="177">
        <f t="shared" si="353"/>
        <v>936</v>
      </c>
      <c r="AB637" s="177" t="str">
        <f t="shared" si="354"/>
        <v/>
      </c>
      <c r="AC637" s="177" t="str">
        <f t="shared" si="355"/>
        <v/>
      </c>
      <c r="AD637" s="177" t="str">
        <f t="shared" si="356"/>
        <v/>
      </c>
      <c r="AE637" s="177" t="str">
        <f t="shared" si="357"/>
        <v/>
      </c>
      <c r="AF637" s="178">
        <f>IF(Q637&gt;0,VLOOKUP(H637,Leistungszahlen!$A$11:$C$158,3,),0)</f>
        <v>0</v>
      </c>
      <c r="AG637" s="178">
        <f>IF(R637&gt;0,VLOOKUP(H637,Leistungszahlen!$A$11:$F$158,6,),IF(T637&gt;0,VLOOKUP(H637,Leistungszahlen!$A$11:$F$158,6,),0))</f>
        <v>0</v>
      </c>
      <c r="AH637" s="179" t="e">
        <f t="shared" si="348"/>
        <v>#DIV/0!</v>
      </c>
      <c r="AI637" s="179">
        <f t="shared" si="349"/>
        <v>0</v>
      </c>
      <c r="AJ637" s="179">
        <f t="shared" si="350"/>
        <v>0</v>
      </c>
      <c r="AK637" s="179">
        <f t="shared" si="351"/>
        <v>0</v>
      </c>
      <c r="AL637" s="179">
        <f t="shared" si="352"/>
        <v>0</v>
      </c>
      <c r="AM637" s="180">
        <f>IF(L637=1,Stundensätze!$D$13,IF(L637=2,Stundensätze!$D$17,IF(L637=4,Stundensätze!$D$21,"")))</f>
        <v>0</v>
      </c>
      <c r="AN637" s="180">
        <f>IF(L637=1,Stundensätze!$D$15,IF(L637=2,Stundensätze!$D$19,IF(L637=4,Stundensätze!$D$23,"")))</f>
        <v>0</v>
      </c>
      <c r="AO637" s="180" t="e">
        <f t="shared" si="358"/>
        <v>#DIV/0!</v>
      </c>
      <c r="AP637" s="180">
        <f t="shared" si="359"/>
        <v>0</v>
      </c>
      <c r="AQ637" s="192" t="e">
        <f t="shared" si="360"/>
        <v>#DIV/0!</v>
      </c>
      <c r="AR637" s="192" t="e">
        <f t="shared" si="361"/>
        <v>#DIV/0!</v>
      </c>
      <c r="AS637" s="193" t="e">
        <f t="shared" si="362"/>
        <v>#DIV/0!</v>
      </c>
      <c r="AT637" s="258" t="str">
        <f>IF(K637=0,0,VLOOKUP(K637,Kostenstellen!A:B,2,FALSE))</f>
        <v xml:space="preserve">Rosentrittklinik         </v>
      </c>
      <c r="AU637" s="68" t="str">
        <f t="shared" si="344"/>
        <v>U</v>
      </c>
      <c r="AV637" s="68" t="str">
        <f t="shared" si="345"/>
        <v/>
      </c>
      <c r="AW637" s="68">
        <f>IF(AF637=0,0,VLOOKUP($H637,Leistungszahlen!$A$11:$H$158,4,FALSE))</f>
        <v>0</v>
      </c>
      <c r="AX637" s="68">
        <f>IF(AF637=0,0,VLOOKUP($H637,Leistungszahlen!$A$11:$H$158,5,FALSE))</f>
        <v>0</v>
      </c>
      <c r="AY637" s="68">
        <f>IF(AG637=0,0,VLOOKUP($H637,Leistungszahlen!$A$11:$H$158,6,FALSE))</f>
        <v>0</v>
      </c>
      <c r="AZ637" s="68">
        <f t="shared" si="346"/>
        <v>0</v>
      </c>
      <c r="BA637" s="68">
        <f t="shared" si="347"/>
        <v>0</v>
      </c>
      <c r="BC637" s="68">
        <f t="shared" si="363"/>
        <v>0</v>
      </c>
      <c r="BD637" s="285"/>
    </row>
    <row r="638" spans="1:56" s="68" customFormat="1" ht="22.5">
      <c r="A638" s="200"/>
      <c r="B638" s="200"/>
      <c r="C638" s="200" t="s">
        <v>354</v>
      </c>
      <c r="D638" s="200" t="s">
        <v>205</v>
      </c>
      <c r="E638" s="200" t="s">
        <v>352</v>
      </c>
      <c r="F638" s="200"/>
      <c r="G638" s="200" t="s">
        <v>398</v>
      </c>
      <c r="H638" s="201" t="s">
        <v>218</v>
      </c>
      <c r="I638" s="202">
        <v>1.57</v>
      </c>
      <c r="J638" s="200" t="s">
        <v>561</v>
      </c>
      <c r="K638" s="176">
        <v>3</v>
      </c>
      <c r="L638" s="176">
        <v>1</v>
      </c>
      <c r="M638" s="176">
        <v>0</v>
      </c>
      <c r="N638" s="286">
        <v>2</v>
      </c>
      <c r="O638" s="286"/>
      <c r="P638" s="176"/>
      <c r="Q638" s="203">
        <f t="shared" si="339"/>
        <v>2</v>
      </c>
      <c r="R638" s="203">
        <f t="shared" si="340"/>
        <v>0</v>
      </c>
      <c r="S638" s="203">
        <f t="shared" si="341"/>
        <v>0</v>
      </c>
      <c r="T638" s="203">
        <f t="shared" si="342"/>
        <v>0</v>
      </c>
      <c r="U638" s="203">
        <f t="shared" si="343"/>
        <v>0</v>
      </c>
      <c r="V638" s="175">
        <f>IF(Q638&gt;0,VLOOKUP(Q638,Jahresfaktoren!$A$11:$B$24,2,),0)</f>
        <v>104</v>
      </c>
      <c r="W638" s="175">
        <f>IF(R638&gt;0,VLOOKUP(R638,Jahresfaktoren!$D$11:$E$24,2,),0)</f>
        <v>0</v>
      </c>
      <c r="X638" s="175">
        <f>IF(S638&gt;0,VLOOKUP(S638,Jahresfaktoren!$A$28:$B$29,2,),0)</f>
        <v>0</v>
      </c>
      <c r="Y638" s="175">
        <f>IF(T638&gt;0,VLOOKUP(T638,Jahresfaktoren!$A$28:$B$29,2,),0)</f>
        <v>0</v>
      </c>
      <c r="Z638" s="175">
        <f>IF(U638&gt;0,VLOOKUP(U638,Jahresfaktoren!$A$32:$B$33,2,),)</f>
        <v>0</v>
      </c>
      <c r="AA638" s="177">
        <f t="shared" si="353"/>
        <v>163.28</v>
      </c>
      <c r="AB638" s="177" t="str">
        <f t="shared" si="354"/>
        <v/>
      </c>
      <c r="AC638" s="177" t="str">
        <f t="shared" si="355"/>
        <v/>
      </c>
      <c r="AD638" s="177" t="str">
        <f t="shared" si="356"/>
        <v/>
      </c>
      <c r="AE638" s="177" t="str">
        <f t="shared" si="357"/>
        <v/>
      </c>
      <c r="AF638" s="178">
        <f>IF(Q638&gt;0,VLOOKUP(H638,Leistungszahlen!$A$11:$C$158,3,),0)</f>
        <v>0</v>
      </c>
      <c r="AG638" s="178">
        <f>IF(R638&gt;0,VLOOKUP(H638,Leistungszahlen!$A$11:$F$158,6,),IF(T638&gt;0,VLOOKUP(H638,Leistungszahlen!$A$11:$F$158,6,),0))</f>
        <v>0</v>
      </c>
      <c r="AH638" s="179" t="e">
        <f t="shared" si="348"/>
        <v>#DIV/0!</v>
      </c>
      <c r="AI638" s="179">
        <f t="shared" si="349"/>
        <v>0</v>
      </c>
      <c r="AJ638" s="179">
        <f t="shared" si="350"/>
        <v>0</v>
      </c>
      <c r="AK638" s="179">
        <f t="shared" si="351"/>
        <v>0</v>
      </c>
      <c r="AL638" s="179">
        <f t="shared" si="352"/>
        <v>0</v>
      </c>
      <c r="AM638" s="180">
        <f>IF(L638=1,Stundensätze!$D$13,IF(L638=2,Stundensätze!$D$17,IF(L638=4,Stundensätze!$D$21,"")))</f>
        <v>0</v>
      </c>
      <c r="AN638" s="180">
        <f>IF(L638=1,Stundensätze!$D$15,IF(L638=2,Stundensätze!$D$19,IF(L638=4,Stundensätze!$D$23,"")))</f>
        <v>0</v>
      </c>
      <c r="AO638" s="180" t="e">
        <f t="shared" si="358"/>
        <v>#DIV/0!</v>
      </c>
      <c r="AP638" s="180">
        <f t="shared" si="359"/>
        <v>0</v>
      </c>
      <c r="AQ638" s="192" t="e">
        <f t="shared" si="360"/>
        <v>#DIV/0!</v>
      </c>
      <c r="AR638" s="192" t="e">
        <f t="shared" si="361"/>
        <v>#DIV/0!</v>
      </c>
      <c r="AS638" s="193" t="e">
        <f t="shared" si="362"/>
        <v>#DIV/0!</v>
      </c>
      <c r="AT638" s="258" t="str">
        <f>IF(K638=0,0,VLOOKUP(K638,Kostenstellen!A:B,2,FALSE))</f>
        <v xml:space="preserve">Rosentrittklinik         </v>
      </c>
      <c r="AU638" s="68" t="str">
        <f t="shared" si="344"/>
        <v>U</v>
      </c>
      <c r="AV638" s="68" t="str">
        <f t="shared" si="345"/>
        <v/>
      </c>
      <c r="AW638" s="68">
        <f>IF(AF638=0,0,VLOOKUP($H638,Leistungszahlen!$A$11:$H$158,4,FALSE))</f>
        <v>0</v>
      </c>
      <c r="AX638" s="68">
        <f>IF(AF638=0,0,VLOOKUP($H638,Leistungszahlen!$A$11:$H$158,5,FALSE))</f>
        <v>0</v>
      </c>
      <c r="AY638" s="68">
        <f>IF(AG638=0,0,VLOOKUP($H638,Leistungszahlen!$A$11:$H$158,6,FALSE))</f>
        <v>0</v>
      </c>
      <c r="AZ638" s="68">
        <f t="shared" si="346"/>
        <v>0</v>
      </c>
      <c r="BA638" s="68">
        <f t="shared" si="347"/>
        <v>0</v>
      </c>
      <c r="BC638" s="68">
        <f t="shared" si="363"/>
        <v>0</v>
      </c>
      <c r="BD638" s="285"/>
    </row>
    <row r="639" spans="1:56" s="68" customFormat="1" ht="22.5">
      <c r="A639" s="200"/>
      <c r="B639" s="200"/>
      <c r="C639" s="200" t="s">
        <v>354</v>
      </c>
      <c r="D639" s="200" t="s">
        <v>205</v>
      </c>
      <c r="E639" s="200" t="s">
        <v>352</v>
      </c>
      <c r="F639" s="200"/>
      <c r="G639" s="200" t="s">
        <v>398</v>
      </c>
      <c r="H639" s="201" t="s">
        <v>218</v>
      </c>
      <c r="I639" s="202">
        <v>1.52</v>
      </c>
      <c r="J639" s="200" t="s">
        <v>561</v>
      </c>
      <c r="K639" s="176">
        <v>3</v>
      </c>
      <c r="L639" s="176">
        <v>1</v>
      </c>
      <c r="M639" s="176">
        <v>0</v>
      </c>
      <c r="N639" s="286">
        <v>2</v>
      </c>
      <c r="O639" s="286"/>
      <c r="P639" s="176"/>
      <c r="Q639" s="203">
        <f t="shared" si="339"/>
        <v>2</v>
      </c>
      <c r="R639" s="203">
        <f t="shared" si="340"/>
        <v>0</v>
      </c>
      <c r="S639" s="203">
        <f t="shared" si="341"/>
        <v>0</v>
      </c>
      <c r="T639" s="203">
        <f t="shared" si="342"/>
        <v>0</v>
      </c>
      <c r="U639" s="203">
        <f t="shared" si="343"/>
        <v>0</v>
      </c>
      <c r="V639" s="175">
        <f>IF(Q639&gt;0,VLOOKUP(Q639,Jahresfaktoren!$A$11:$B$24,2,),0)</f>
        <v>104</v>
      </c>
      <c r="W639" s="175">
        <f>IF(R639&gt;0,VLOOKUP(R639,Jahresfaktoren!$D$11:$E$24,2,),0)</f>
        <v>0</v>
      </c>
      <c r="X639" s="175">
        <f>IF(S639&gt;0,VLOOKUP(S639,Jahresfaktoren!$A$28:$B$29,2,),0)</f>
        <v>0</v>
      </c>
      <c r="Y639" s="175">
        <f>IF(T639&gt;0,VLOOKUP(T639,Jahresfaktoren!$A$28:$B$29,2,),0)</f>
        <v>0</v>
      </c>
      <c r="Z639" s="175">
        <f>IF(U639&gt;0,VLOOKUP(U639,Jahresfaktoren!$A$32:$B$33,2,),)</f>
        <v>0</v>
      </c>
      <c r="AA639" s="177">
        <f t="shared" si="353"/>
        <v>158.08000000000001</v>
      </c>
      <c r="AB639" s="177" t="str">
        <f t="shared" si="354"/>
        <v/>
      </c>
      <c r="AC639" s="177" t="str">
        <f t="shared" si="355"/>
        <v/>
      </c>
      <c r="AD639" s="177" t="str">
        <f t="shared" si="356"/>
        <v/>
      </c>
      <c r="AE639" s="177" t="str">
        <f t="shared" si="357"/>
        <v/>
      </c>
      <c r="AF639" s="178">
        <f>IF(Q639&gt;0,VLOOKUP(H639,Leistungszahlen!$A$11:$C$158,3,),0)</f>
        <v>0</v>
      </c>
      <c r="AG639" s="178">
        <f>IF(R639&gt;0,VLOOKUP(H639,Leistungszahlen!$A$11:$F$158,6,),IF(T639&gt;0,VLOOKUP(H639,Leistungszahlen!$A$11:$F$158,6,),0))</f>
        <v>0</v>
      </c>
      <c r="AH639" s="179" t="e">
        <f t="shared" si="348"/>
        <v>#DIV/0!</v>
      </c>
      <c r="AI639" s="179">
        <f t="shared" si="349"/>
        <v>0</v>
      </c>
      <c r="AJ639" s="179">
        <f t="shared" si="350"/>
        <v>0</v>
      </c>
      <c r="AK639" s="179">
        <f t="shared" si="351"/>
        <v>0</v>
      </c>
      <c r="AL639" s="179">
        <f t="shared" si="352"/>
        <v>0</v>
      </c>
      <c r="AM639" s="180">
        <f>IF(L639=1,Stundensätze!$D$13,IF(L639=2,Stundensätze!$D$17,IF(L639=4,Stundensätze!$D$21,"")))</f>
        <v>0</v>
      </c>
      <c r="AN639" s="180">
        <f>IF(L639=1,Stundensätze!$D$15,IF(L639=2,Stundensätze!$D$19,IF(L639=4,Stundensätze!$D$23,"")))</f>
        <v>0</v>
      </c>
      <c r="AO639" s="180" t="e">
        <f t="shared" si="358"/>
        <v>#DIV/0!</v>
      </c>
      <c r="AP639" s="180">
        <f t="shared" si="359"/>
        <v>0</v>
      </c>
      <c r="AQ639" s="192" t="e">
        <f t="shared" si="360"/>
        <v>#DIV/0!</v>
      </c>
      <c r="AR639" s="192" t="e">
        <f t="shared" si="361"/>
        <v>#DIV/0!</v>
      </c>
      <c r="AS639" s="193" t="e">
        <f t="shared" si="362"/>
        <v>#DIV/0!</v>
      </c>
      <c r="AT639" s="258" t="str">
        <f>IF(K639=0,0,VLOOKUP(K639,Kostenstellen!A:B,2,FALSE))</f>
        <v xml:space="preserve">Rosentrittklinik         </v>
      </c>
      <c r="AU639" s="68" t="str">
        <f t="shared" si="344"/>
        <v>U</v>
      </c>
      <c r="AV639" s="68" t="str">
        <f t="shared" si="345"/>
        <v/>
      </c>
      <c r="AW639" s="68">
        <f>IF(AF639=0,0,VLOOKUP($H639,Leistungszahlen!$A$11:$H$158,4,FALSE))</f>
        <v>0</v>
      </c>
      <c r="AX639" s="68">
        <f>IF(AF639=0,0,VLOOKUP($H639,Leistungszahlen!$A$11:$H$158,5,FALSE))</f>
        <v>0</v>
      </c>
      <c r="AY639" s="68">
        <f>IF(AG639=0,0,VLOOKUP($H639,Leistungszahlen!$A$11:$H$158,6,FALSE))</f>
        <v>0</v>
      </c>
      <c r="AZ639" s="68">
        <f t="shared" si="346"/>
        <v>0</v>
      </c>
      <c r="BA639" s="68">
        <f t="shared" si="347"/>
        <v>0</v>
      </c>
      <c r="BC639" s="68">
        <f t="shared" si="363"/>
        <v>0</v>
      </c>
      <c r="BD639" s="285"/>
    </row>
    <row r="640" spans="1:56" s="68" customFormat="1" ht="22.5">
      <c r="A640" s="200"/>
      <c r="B640" s="200"/>
      <c r="C640" s="200" t="s">
        <v>354</v>
      </c>
      <c r="D640" s="200" t="s">
        <v>203</v>
      </c>
      <c r="E640" s="200" t="s">
        <v>349</v>
      </c>
      <c r="F640" s="200" t="s">
        <v>1066</v>
      </c>
      <c r="G640" s="200" t="s">
        <v>163</v>
      </c>
      <c r="H640" s="201" t="s">
        <v>287</v>
      </c>
      <c r="I640" s="202">
        <v>17.78</v>
      </c>
      <c r="J640" s="200" t="s">
        <v>780</v>
      </c>
      <c r="K640" s="176">
        <v>3</v>
      </c>
      <c r="L640" s="176">
        <v>1</v>
      </c>
      <c r="M640" s="176"/>
      <c r="N640" s="286">
        <v>3</v>
      </c>
      <c r="O640" s="286">
        <v>3</v>
      </c>
      <c r="P640" s="176"/>
      <c r="Q640" s="203">
        <f t="shared" si="339"/>
        <v>3</v>
      </c>
      <c r="R640" s="203">
        <f t="shared" si="340"/>
        <v>3</v>
      </c>
      <c r="S640" s="203">
        <f t="shared" si="341"/>
        <v>0</v>
      </c>
      <c r="T640" s="203">
        <f t="shared" si="342"/>
        <v>0</v>
      </c>
      <c r="U640" s="203">
        <f t="shared" si="343"/>
        <v>0</v>
      </c>
      <c r="V640" s="175">
        <f>IF(Q640&gt;0,VLOOKUP(Q640,Jahresfaktoren!$A$11:$B$24,2,),0)</f>
        <v>152</v>
      </c>
      <c r="W640" s="175">
        <f>IF(R640&gt;0,VLOOKUP(R640,Jahresfaktoren!$D$11:$E$24,2,),0)</f>
        <v>150</v>
      </c>
      <c r="X640" s="175">
        <f>IF(S640&gt;0,VLOOKUP(S640,Jahresfaktoren!$A$28:$B$29,2,),0)</f>
        <v>0</v>
      </c>
      <c r="Y640" s="175">
        <f>IF(T640&gt;0,VLOOKUP(T640,Jahresfaktoren!$A$28:$B$29,2,),0)</f>
        <v>0</v>
      </c>
      <c r="Z640" s="175">
        <f>IF(U640&gt;0,VLOOKUP(U640,Jahresfaktoren!$A$32:$B$33,2,),)</f>
        <v>0</v>
      </c>
      <c r="AA640" s="177">
        <f t="shared" si="353"/>
        <v>2702.5600000000004</v>
      </c>
      <c r="AB640" s="177">
        <f t="shared" si="354"/>
        <v>2667</v>
      </c>
      <c r="AC640" s="177" t="str">
        <f t="shared" si="355"/>
        <v/>
      </c>
      <c r="AD640" s="177" t="str">
        <f t="shared" si="356"/>
        <v/>
      </c>
      <c r="AE640" s="177" t="str">
        <f t="shared" si="357"/>
        <v/>
      </c>
      <c r="AF640" s="178">
        <f>IF(Q640&gt;0,VLOOKUP(H640,Leistungszahlen!$A$11:$C$158,3,),0)</f>
        <v>0</v>
      </c>
      <c r="AG640" s="178">
        <f>IF(R640&gt;0,VLOOKUP(H640,Leistungszahlen!$A$11:$F$158,6,),IF(T640&gt;0,VLOOKUP(H640,Leistungszahlen!$A$11:$F$158,6,),0))</f>
        <v>0</v>
      </c>
      <c r="AH640" s="179" t="e">
        <f t="shared" si="348"/>
        <v>#DIV/0!</v>
      </c>
      <c r="AI640" s="179" t="e">
        <f t="shared" si="349"/>
        <v>#DIV/0!</v>
      </c>
      <c r="AJ640" s="179">
        <f t="shared" si="350"/>
        <v>0</v>
      </c>
      <c r="AK640" s="179">
        <f t="shared" si="351"/>
        <v>0</v>
      </c>
      <c r="AL640" s="179">
        <f t="shared" si="352"/>
        <v>0</v>
      </c>
      <c r="AM640" s="180">
        <f>IF(L640=1,Stundensätze!$D$13,IF(L640=2,Stundensätze!$D$17,IF(L640=4,Stundensätze!$D$21,"")))</f>
        <v>0</v>
      </c>
      <c r="AN640" s="180">
        <f>IF(L640=1,Stundensätze!$D$15,IF(L640=2,Stundensätze!$D$19,IF(L640=4,Stundensätze!$D$23,"")))</f>
        <v>0</v>
      </c>
      <c r="AO640" s="180" t="e">
        <f t="shared" si="358"/>
        <v>#DIV/0!</v>
      </c>
      <c r="AP640" s="180">
        <f t="shared" si="359"/>
        <v>0</v>
      </c>
      <c r="AQ640" s="192" t="e">
        <f t="shared" si="360"/>
        <v>#DIV/0!</v>
      </c>
      <c r="AR640" s="192" t="e">
        <f t="shared" si="361"/>
        <v>#DIV/0!</v>
      </c>
      <c r="AS640" s="193" t="e">
        <f t="shared" si="362"/>
        <v>#DIV/0!</v>
      </c>
      <c r="AT640" s="258" t="str">
        <f>IF(K640=0,0,VLOOKUP(K640,Kostenstellen!A:B,2,FALSE))</f>
        <v xml:space="preserve">Rosentrittklinik         </v>
      </c>
      <c r="AU640" s="68" t="str">
        <f t="shared" si="344"/>
        <v>A1</v>
      </c>
      <c r="AV640" s="68" t="str">
        <f t="shared" si="345"/>
        <v>A1</v>
      </c>
      <c r="AW640" s="68">
        <f>IF(AF640=0,0,VLOOKUP($H640,Leistungszahlen!$A$11:$H$158,4,FALSE))</f>
        <v>0</v>
      </c>
      <c r="AX640" s="68">
        <f>IF(AF640=0,0,VLOOKUP($H640,Leistungszahlen!$A$11:$H$158,5,FALSE))</f>
        <v>0</v>
      </c>
      <c r="AY640" s="68">
        <f>IF(AG640=0,0,VLOOKUP($H640,Leistungszahlen!$A$11:$H$158,6,FALSE))</f>
        <v>0</v>
      </c>
      <c r="AZ640" s="68">
        <f t="shared" si="346"/>
        <v>0</v>
      </c>
      <c r="BA640" s="68">
        <f t="shared" si="347"/>
        <v>0</v>
      </c>
      <c r="BC640" s="68">
        <f t="shared" si="363"/>
        <v>0</v>
      </c>
      <c r="BD640" s="285"/>
    </row>
    <row r="641" spans="1:56" s="68" customFormat="1" ht="22.5">
      <c r="A641" s="200"/>
      <c r="B641" s="200"/>
      <c r="C641" s="200" t="s">
        <v>354</v>
      </c>
      <c r="D641" s="200" t="s">
        <v>203</v>
      </c>
      <c r="E641" s="200" t="s">
        <v>349</v>
      </c>
      <c r="F641" s="200" t="s">
        <v>1066</v>
      </c>
      <c r="G641" s="200" t="s">
        <v>121</v>
      </c>
      <c r="H641" s="201" t="s">
        <v>200</v>
      </c>
      <c r="I641" s="202">
        <v>4.1399999999999997</v>
      </c>
      <c r="J641" s="200" t="s">
        <v>778</v>
      </c>
      <c r="K641" s="176">
        <v>3</v>
      </c>
      <c r="L641" s="176">
        <v>1</v>
      </c>
      <c r="M641" s="176"/>
      <c r="N641" s="286">
        <v>6</v>
      </c>
      <c r="O641" s="286"/>
      <c r="P641" s="176"/>
      <c r="Q641" s="203">
        <f t="shared" si="339"/>
        <v>6</v>
      </c>
      <c r="R641" s="203">
        <f t="shared" si="340"/>
        <v>0</v>
      </c>
      <c r="S641" s="203">
        <f t="shared" si="341"/>
        <v>0</v>
      </c>
      <c r="T641" s="203">
        <f t="shared" si="342"/>
        <v>0</v>
      </c>
      <c r="U641" s="203">
        <f t="shared" si="343"/>
        <v>0</v>
      </c>
      <c r="V641" s="175">
        <f>IF(Q641&gt;0,VLOOKUP(Q641,Jahresfaktoren!$A$11:$B$24,2,),0)</f>
        <v>302</v>
      </c>
      <c r="W641" s="175">
        <f>IF(R641&gt;0,VLOOKUP(R641,Jahresfaktoren!$D$11:$E$24,2,),0)</f>
        <v>0</v>
      </c>
      <c r="X641" s="175">
        <f>IF(S641&gt;0,VLOOKUP(S641,Jahresfaktoren!$A$28:$B$29,2,),0)</f>
        <v>0</v>
      </c>
      <c r="Y641" s="175">
        <f>IF(T641&gt;0,VLOOKUP(T641,Jahresfaktoren!$A$28:$B$29,2,),0)</f>
        <v>0</v>
      </c>
      <c r="Z641" s="175">
        <f>IF(U641&gt;0,VLOOKUP(U641,Jahresfaktoren!$A$32:$B$33,2,),)</f>
        <v>0</v>
      </c>
      <c r="AA641" s="177">
        <f t="shared" si="353"/>
        <v>1250.28</v>
      </c>
      <c r="AB641" s="177" t="str">
        <f t="shared" si="354"/>
        <v/>
      </c>
      <c r="AC641" s="177" t="str">
        <f t="shared" si="355"/>
        <v/>
      </c>
      <c r="AD641" s="177" t="str">
        <f t="shared" si="356"/>
        <v/>
      </c>
      <c r="AE641" s="177" t="str">
        <f t="shared" si="357"/>
        <v/>
      </c>
      <c r="AF641" s="178">
        <f>IF(Q641&gt;0,VLOOKUP(H641,Leistungszahlen!$A$11:$C$158,3,),0)</f>
        <v>0</v>
      </c>
      <c r="AG641" s="178">
        <f>IF(R641&gt;0,VLOOKUP(H641,Leistungszahlen!$A$11:$F$158,6,),IF(T641&gt;0,VLOOKUP(H641,Leistungszahlen!$A$11:$F$158,6,),0))</f>
        <v>0</v>
      </c>
      <c r="AH641" s="179" t="e">
        <f t="shared" si="348"/>
        <v>#DIV/0!</v>
      </c>
      <c r="AI641" s="179">
        <f t="shared" si="349"/>
        <v>0</v>
      </c>
      <c r="AJ641" s="179">
        <f t="shared" si="350"/>
        <v>0</v>
      </c>
      <c r="AK641" s="179">
        <f t="shared" si="351"/>
        <v>0</v>
      </c>
      <c r="AL641" s="179">
        <f t="shared" si="352"/>
        <v>0</v>
      </c>
      <c r="AM641" s="180">
        <f>IF(L641=1,Stundensätze!$D$13,IF(L641=2,Stundensätze!$D$17,IF(L641=4,Stundensätze!$D$21,"")))</f>
        <v>0</v>
      </c>
      <c r="AN641" s="180">
        <f>IF(L641=1,Stundensätze!$D$15,IF(L641=2,Stundensätze!$D$19,IF(L641=4,Stundensätze!$D$23,"")))</f>
        <v>0</v>
      </c>
      <c r="AO641" s="180" t="e">
        <f t="shared" si="358"/>
        <v>#DIV/0!</v>
      </c>
      <c r="AP641" s="180">
        <f t="shared" si="359"/>
        <v>0</v>
      </c>
      <c r="AQ641" s="192" t="e">
        <f t="shared" si="360"/>
        <v>#DIV/0!</v>
      </c>
      <c r="AR641" s="192" t="e">
        <f t="shared" si="361"/>
        <v>#DIV/0!</v>
      </c>
      <c r="AS641" s="193" t="e">
        <f t="shared" si="362"/>
        <v>#DIV/0!</v>
      </c>
      <c r="AT641" s="258" t="str">
        <f>IF(K641=0,0,VLOOKUP(K641,Kostenstellen!A:B,2,FALSE))</f>
        <v xml:space="preserve">Rosentrittklinik         </v>
      </c>
      <c r="AU641" s="68" t="str">
        <f t="shared" si="344"/>
        <v>B</v>
      </c>
      <c r="AV641" s="68" t="str">
        <f t="shared" si="345"/>
        <v/>
      </c>
      <c r="AW641" s="68">
        <f>IF(AF641=0,0,VLOOKUP($H641,Leistungszahlen!$A$11:$H$158,4,FALSE))</f>
        <v>0</v>
      </c>
      <c r="AX641" s="68">
        <f>IF(AF641=0,0,VLOOKUP($H641,Leistungszahlen!$A$11:$H$158,5,FALSE))</f>
        <v>0</v>
      </c>
      <c r="AY641" s="68">
        <f>IF(AG641=0,0,VLOOKUP($H641,Leistungszahlen!$A$11:$H$158,6,FALSE))</f>
        <v>0</v>
      </c>
      <c r="AZ641" s="68">
        <f t="shared" si="346"/>
        <v>0</v>
      </c>
      <c r="BA641" s="68">
        <f t="shared" si="347"/>
        <v>0</v>
      </c>
      <c r="BC641" s="68">
        <f t="shared" si="363"/>
        <v>0</v>
      </c>
      <c r="BD641" s="285"/>
    </row>
    <row r="642" spans="1:56" s="68" customFormat="1" ht="22.5">
      <c r="A642" s="200"/>
      <c r="B642" s="200"/>
      <c r="C642" s="200" t="s">
        <v>354</v>
      </c>
      <c r="D642" s="200" t="s">
        <v>203</v>
      </c>
      <c r="E642" s="200" t="s">
        <v>349</v>
      </c>
      <c r="F642" s="200" t="s">
        <v>1216</v>
      </c>
      <c r="G642" s="200" t="s">
        <v>163</v>
      </c>
      <c r="H642" s="201" t="s">
        <v>287</v>
      </c>
      <c r="I642" s="202">
        <v>17.78</v>
      </c>
      <c r="J642" s="200" t="s">
        <v>780</v>
      </c>
      <c r="K642" s="176">
        <v>3</v>
      </c>
      <c r="L642" s="176">
        <v>1</v>
      </c>
      <c r="M642" s="176"/>
      <c r="N642" s="286">
        <v>3</v>
      </c>
      <c r="O642" s="286">
        <v>3</v>
      </c>
      <c r="P642" s="176"/>
      <c r="Q642" s="203">
        <f t="shared" si="339"/>
        <v>3</v>
      </c>
      <c r="R642" s="203">
        <f t="shared" si="340"/>
        <v>3</v>
      </c>
      <c r="S642" s="203">
        <f t="shared" si="341"/>
        <v>0</v>
      </c>
      <c r="T642" s="203">
        <f t="shared" si="342"/>
        <v>0</v>
      </c>
      <c r="U642" s="203">
        <f t="shared" si="343"/>
        <v>0</v>
      </c>
      <c r="V642" s="175">
        <f>IF(Q642&gt;0,VLOOKUP(Q642,Jahresfaktoren!$A$11:$B$24,2,),0)</f>
        <v>152</v>
      </c>
      <c r="W642" s="175">
        <f>IF(R642&gt;0,VLOOKUP(R642,Jahresfaktoren!$D$11:$E$24,2,),0)</f>
        <v>150</v>
      </c>
      <c r="X642" s="175">
        <f>IF(S642&gt;0,VLOOKUP(S642,Jahresfaktoren!$A$28:$B$29,2,),0)</f>
        <v>0</v>
      </c>
      <c r="Y642" s="175">
        <f>IF(T642&gt;0,VLOOKUP(T642,Jahresfaktoren!$A$28:$B$29,2,),0)</f>
        <v>0</v>
      </c>
      <c r="Z642" s="175">
        <f>IF(U642&gt;0,VLOOKUP(U642,Jahresfaktoren!$A$32:$B$33,2,),)</f>
        <v>0</v>
      </c>
      <c r="AA642" s="177">
        <f t="shared" si="353"/>
        <v>2702.5600000000004</v>
      </c>
      <c r="AB642" s="177">
        <f t="shared" si="354"/>
        <v>2667</v>
      </c>
      <c r="AC642" s="177" t="str">
        <f t="shared" si="355"/>
        <v/>
      </c>
      <c r="AD642" s="177" t="str">
        <f t="shared" si="356"/>
        <v/>
      </c>
      <c r="AE642" s="177" t="str">
        <f t="shared" si="357"/>
        <v/>
      </c>
      <c r="AF642" s="178">
        <f>IF(Q642&gt;0,VLOOKUP(H642,Leistungszahlen!$A$11:$C$158,3,),0)</f>
        <v>0</v>
      </c>
      <c r="AG642" s="178">
        <f>IF(R642&gt;0,VLOOKUP(H642,Leistungszahlen!$A$11:$F$158,6,),IF(T642&gt;0,VLOOKUP(H642,Leistungszahlen!$A$11:$F$158,6,),0))</f>
        <v>0</v>
      </c>
      <c r="AH642" s="179" t="e">
        <f t="shared" si="348"/>
        <v>#DIV/0!</v>
      </c>
      <c r="AI642" s="179" t="e">
        <f t="shared" si="349"/>
        <v>#DIV/0!</v>
      </c>
      <c r="AJ642" s="179">
        <f t="shared" si="350"/>
        <v>0</v>
      </c>
      <c r="AK642" s="179">
        <f t="shared" si="351"/>
        <v>0</v>
      </c>
      <c r="AL642" s="179">
        <f t="shared" si="352"/>
        <v>0</v>
      </c>
      <c r="AM642" s="180">
        <f>IF(L642=1,Stundensätze!$D$13,IF(L642=2,Stundensätze!$D$17,IF(L642=4,Stundensätze!$D$21,"")))</f>
        <v>0</v>
      </c>
      <c r="AN642" s="180">
        <f>IF(L642=1,Stundensätze!$D$15,IF(L642=2,Stundensätze!$D$19,IF(L642=4,Stundensätze!$D$23,"")))</f>
        <v>0</v>
      </c>
      <c r="AO642" s="180" t="e">
        <f t="shared" si="358"/>
        <v>#DIV/0!</v>
      </c>
      <c r="AP642" s="180">
        <f t="shared" si="359"/>
        <v>0</v>
      </c>
      <c r="AQ642" s="192" t="e">
        <f t="shared" si="360"/>
        <v>#DIV/0!</v>
      </c>
      <c r="AR642" s="192" t="e">
        <f t="shared" si="361"/>
        <v>#DIV/0!</v>
      </c>
      <c r="AS642" s="193" t="e">
        <f t="shared" si="362"/>
        <v>#DIV/0!</v>
      </c>
      <c r="AT642" s="258" t="str">
        <f>IF(K642=0,0,VLOOKUP(K642,Kostenstellen!A:B,2,FALSE))</f>
        <v xml:space="preserve">Rosentrittklinik         </v>
      </c>
      <c r="AU642" s="68" t="str">
        <f t="shared" si="344"/>
        <v>A1</v>
      </c>
      <c r="AV642" s="68" t="str">
        <f t="shared" si="345"/>
        <v>A1</v>
      </c>
      <c r="AW642" s="68">
        <f>IF(AF642=0,0,VLOOKUP($H642,Leistungszahlen!$A$11:$H$158,4,FALSE))</f>
        <v>0</v>
      </c>
      <c r="AX642" s="68">
        <f>IF(AF642=0,0,VLOOKUP($H642,Leistungszahlen!$A$11:$H$158,5,FALSE))</f>
        <v>0</v>
      </c>
      <c r="AY642" s="68">
        <f>IF(AG642=0,0,VLOOKUP($H642,Leistungszahlen!$A$11:$H$158,6,FALSE))</f>
        <v>0</v>
      </c>
      <c r="AZ642" s="68">
        <f t="shared" si="346"/>
        <v>0</v>
      </c>
      <c r="BA642" s="68">
        <f t="shared" si="347"/>
        <v>0</v>
      </c>
      <c r="BC642" s="68">
        <f t="shared" si="363"/>
        <v>0</v>
      </c>
      <c r="BD642" s="285"/>
    </row>
    <row r="643" spans="1:56" s="68" customFormat="1" ht="22.5">
      <c r="A643" s="200"/>
      <c r="B643" s="200"/>
      <c r="C643" s="200" t="s">
        <v>354</v>
      </c>
      <c r="D643" s="200" t="s">
        <v>203</v>
      </c>
      <c r="E643" s="200" t="s">
        <v>349</v>
      </c>
      <c r="F643" s="200" t="s">
        <v>1216</v>
      </c>
      <c r="G643" s="200" t="s">
        <v>121</v>
      </c>
      <c r="H643" s="201" t="s">
        <v>200</v>
      </c>
      <c r="I643" s="202">
        <v>4.1399999999999997</v>
      </c>
      <c r="J643" s="200" t="s">
        <v>778</v>
      </c>
      <c r="K643" s="176">
        <v>3</v>
      </c>
      <c r="L643" s="176">
        <v>1</v>
      </c>
      <c r="M643" s="176"/>
      <c r="N643" s="286">
        <v>6</v>
      </c>
      <c r="O643" s="286"/>
      <c r="P643" s="176"/>
      <c r="Q643" s="203">
        <f t="shared" si="339"/>
        <v>6</v>
      </c>
      <c r="R643" s="203">
        <f t="shared" si="340"/>
        <v>0</v>
      </c>
      <c r="S643" s="203">
        <f t="shared" si="341"/>
        <v>0</v>
      </c>
      <c r="T643" s="203">
        <f t="shared" si="342"/>
        <v>0</v>
      </c>
      <c r="U643" s="203">
        <f t="shared" si="343"/>
        <v>0</v>
      </c>
      <c r="V643" s="175">
        <f>IF(Q643&gt;0,VLOOKUP(Q643,Jahresfaktoren!$A$11:$B$24,2,),0)</f>
        <v>302</v>
      </c>
      <c r="W643" s="175">
        <f>IF(R643&gt;0,VLOOKUP(R643,Jahresfaktoren!$D$11:$E$24,2,),0)</f>
        <v>0</v>
      </c>
      <c r="X643" s="175">
        <f>IF(S643&gt;0,VLOOKUP(S643,Jahresfaktoren!$A$28:$B$29,2,),0)</f>
        <v>0</v>
      </c>
      <c r="Y643" s="175">
        <f>IF(T643&gt;0,VLOOKUP(T643,Jahresfaktoren!$A$28:$B$29,2,),0)</f>
        <v>0</v>
      </c>
      <c r="Z643" s="175">
        <f>IF(U643&gt;0,VLOOKUP(U643,Jahresfaktoren!$A$32:$B$33,2,),)</f>
        <v>0</v>
      </c>
      <c r="AA643" s="177">
        <f t="shared" si="353"/>
        <v>1250.28</v>
      </c>
      <c r="AB643" s="177" t="str">
        <f t="shared" si="354"/>
        <v/>
      </c>
      <c r="AC643" s="177" t="str">
        <f t="shared" si="355"/>
        <v/>
      </c>
      <c r="AD643" s="177" t="str">
        <f t="shared" si="356"/>
        <v/>
      </c>
      <c r="AE643" s="177" t="str">
        <f t="shared" si="357"/>
        <v/>
      </c>
      <c r="AF643" s="178">
        <f>IF(Q643&gt;0,VLOOKUP(H643,Leistungszahlen!$A$11:$C$158,3,),0)</f>
        <v>0</v>
      </c>
      <c r="AG643" s="178">
        <f>IF(R643&gt;0,VLOOKUP(H643,Leistungszahlen!$A$11:$F$158,6,),IF(T643&gt;0,VLOOKUP(H643,Leistungszahlen!$A$11:$F$158,6,),0))</f>
        <v>0</v>
      </c>
      <c r="AH643" s="179" t="e">
        <f t="shared" si="348"/>
        <v>#DIV/0!</v>
      </c>
      <c r="AI643" s="179">
        <f t="shared" si="349"/>
        <v>0</v>
      </c>
      <c r="AJ643" s="179">
        <f t="shared" si="350"/>
        <v>0</v>
      </c>
      <c r="AK643" s="179">
        <f t="shared" si="351"/>
        <v>0</v>
      </c>
      <c r="AL643" s="179">
        <f t="shared" si="352"/>
        <v>0</v>
      </c>
      <c r="AM643" s="180">
        <f>IF(L643=1,Stundensätze!$D$13,IF(L643=2,Stundensätze!$D$17,IF(L643=4,Stundensätze!$D$21,"")))</f>
        <v>0</v>
      </c>
      <c r="AN643" s="180">
        <f>IF(L643=1,Stundensätze!$D$15,IF(L643=2,Stundensätze!$D$19,IF(L643=4,Stundensätze!$D$23,"")))</f>
        <v>0</v>
      </c>
      <c r="AO643" s="180" t="e">
        <f t="shared" si="358"/>
        <v>#DIV/0!</v>
      </c>
      <c r="AP643" s="180">
        <f t="shared" si="359"/>
        <v>0</v>
      </c>
      <c r="AQ643" s="192" t="e">
        <f t="shared" si="360"/>
        <v>#DIV/0!</v>
      </c>
      <c r="AR643" s="192" t="e">
        <f t="shared" si="361"/>
        <v>#DIV/0!</v>
      </c>
      <c r="AS643" s="193" t="e">
        <f t="shared" si="362"/>
        <v>#DIV/0!</v>
      </c>
      <c r="AT643" s="258" t="str">
        <f>IF(K643=0,0,VLOOKUP(K643,Kostenstellen!A:B,2,FALSE))</f>
        <v xml:space="preserve">Rosentrittklinik         </v>
      </c>
      <c r="AU643" s="68" t="str">
        <f t="shared" si="344"/>
        <v>B</v>
      </c>
      <c r="AV643" s="68" t="str">
        <f t="shared" si="345"/>
        <v/>
      </c>
      <c r="AW643" s="68">
        <f>IF(AF643=0,0,VLOOKUP($H643,Leistungszahlen!$A$11:$H$158,4,FALSE))</f>
        <v>0</v>
      </c>
      <c r="AX643" s="68">
        <f>IF(AF643=0,0,VLOOKUP($H643,Leistungszahlen!$A$11:$H$158,5,FALSE))</f>
        <v>0</v>
      </c>
      <c r="AY643" s="68">
        <f>IF(AG643=0,0,VLOOKUP($H643,Leistungszahlen!$A$11:$H$158,6,FALSE))</f>
        <v>0</v>
      </c>
      <c r="AZ643" s="68">
        <f t="shared" si="346"/>
        <v>0</v>
      </c>
      <c r="BA643" s="68">
        <f t="shared" si="347"/>
        <v>0</v>
      </c>
      <c r="BC643" s="68">
        <f t="shared" si="363"/>
        <v>0</v>
      </c>
      <c r="BD643" s="285"/>
    </row>
    <row r="644" spans="1:56" s="68" customFormat="1" ht="22.5">
      <c r="A644" s="200"/>
      <c r="B644" s="200"/>
      <c r="C644" s="200" t="s">
        <v>354</v>
      </c>
      <c r="D644" s="200" t="s">
        <v>203</v>
      </c>
      <c r="E644" s="200" t="s">
        <v>349</v>
      </c>
      <c r="F644" s="200" t="s">
        <v>1217</v>
      </c>
      <c r="G644" s="200" t="s">
        <v>163</v>
      </c>
      <c r="H644" s="201" t="s">
        <v>287</v>
      </c>
      <c r="I644" s="202">
        <v>17.78</v>
      </c>
      <c r="J644" s="200" t="s">
        <v>780</v>
      </c>
      <c r="K644" s="176">
        <v>3</v>
      </c>
      <c r="L644" s="176">
        <v>1</v>
      </c>
      <c r="M644" s="176"/>
      <c r="N644" s="286">
        <v>3</v>
      </c>
      <c r="O644" s="286">
        <v>3</v>
      </c>
      <c r="P644" s="176"/>
      <c r="Q644" s="203">
        <f t="shared" ref="Q644:Q708" si="364">IF(M644="x",0,IF(N644=7,6,IF(N644=14,12,IF(N644="12+5",11,N644))))</f>
        <v>3</v>
      </c>
      <c r="R644" s="203">
        <f t="shared" ref="R644:R708" si="365">IF(M644="x",0,IF(O644=0,0,IF(N644=7,0,IF(N644+O644=7,O644-1,O644))))</f>
        <v>3</v>
      </c>
      <c r="S644" s="203">
        <f t="shared" ref="S644:S708" si="366">IF(M644="x",0,IF(N644=7,1,IF(N644=14,2,IF(AND(N644=12,O644=5),1,IF(N644="12+5",1,0)))))</f>
        <v>0</v>
      </c>
      <c r="T644" s="203">
        <f t="shared" ref="T644:T708" si="367">IF(M644="x",0,IF(O644=0,0,IF(N644=7,0,IF(N644+O644=7,1,0))))</f>
        <v>0</v>
      </c>
      <c r="U644" s="203">
        <f t="shared" ref="U644:U708" si="368">T644+S644</f>
        <v>0</v>
      </c>
      <c r="V644" s="175">
        <f>IF(Q644&gt;0,VLOOKUP(Q644,Jahresfaktoren!$A$11:$B$24,2,),0)</f>
        <v>152</v>
      </c>
      <c r="W644" s="175">
        <f>IF(R644&gt;0,VLOOKUP(R644,Jahresfaktoren!$D$11:$E$24,2,),0)</f>
        <v>150</v>
      </c>
      <c r="X644" s="175">
        <f>IF(S644&gt;0,VLOOKUP(S644,Jahresfaktoren!$A$28:$B$29,2,),0)</f>
        <v>0</v>
      </c>
      <c r="Y644" s="175">
        <f>IF(T644&gt;0,VLOOKUP(T644,Jahresfaktoren!$A$28:$B$29,2,),0)</f>
        <v>0</v>
      </c>
      <c r="Z644" s="175">
        <f>IF(U644&gt;0,VLOOKUP(U644,Jahresfaktoren!$A$32:$B$33,2,),)</f>
        <v>0</v>
      </c>
      <c r="AA644" s="177">
        <f t="shared" si="353"/>
        <v>2702.5600000000004</v>
      </c>
      <c r="AB644" s="177">
        <f t="shared" si="354"/>
        <v>2667</v>
      </c>
      <c r="AC644" s="177" t="str">
        <f t="shared" si="355"/>
        <v/>
      </c>
      <c r="AD644" s="177" t="str">
        <f t="shared" si="356"/>
        <v/>
      </c>
      <c r="AE644" s="177" t="str">
        <f t="shared" si="357"/>
        <v/>
      </c>
      <c r="AF644" s="178">
        <f>IF(Q644&gt;0,VLOOKUP(H644,Leistungszahlen!$A$11:$C$158,3,),0)</f>
        <v>0</v>
      </c>
      <c r="AG644" s="178">
        <f>IF(R644&gt;0,VLOOKUP(H644,Leistungszahlen!$A$11:$F$158,6,),IF(T644&gt;0,VLOOKUP(H644,Leistungszahlen!$A$11:$F$158,6,),0))</f>
        <v>0</v>
      </c>
      <c r="AH644" s="179" t="e">
        <f t="shared" si="348"/>
        <v>#DIV/0!</v>
      </c>
      <c r="AI644" s="179" t="e">
        <f t="shared" si="349"/>
        <v>#DIV/0!</v>
      </c>
      <c r="AJ644" s="179">
        <f t="shared" si="350"/>
        <v>0</v>
      </c>
      <c r="AK644" s="179">
        <f t="shared" si="351"/>
        <v>0</v>
      </c>
      <c r="AL644" s="179">
        <f t="shared" si="352"/>
        <v>0</v>
      </c>
      <c r="AM644" s="180">
        <f>IF(L644=1,Stundensätze!$D$13,IF(L644=2,Stundensätze!$D$17,IF(L644=4,Stundensätze!$D$21,"")))</f>
        <v>0</v>
      </c>
      <c r="AN644" s="180">
        <f>IF(L644=1,Stundensätze!$D$15,IF(L644=2,Stundensätze!$D$19,IF(L644=4,Stundensätze!$D$23,"")))</f>
        <v>0</v>
      </c>
      <c r="AO644" s="180" t="e">
        <f t="shared" si="358"/>
        <v>#DIV/0!</v>
      </c>
      <c r="AP644" s="180">
        <f t="shared" si="359"/>
        <v>0</v>
      </c>
      <c r="AQ644" s="192" t="e">
        <f t="shared" si="360"/>
        <v>#DIV/0!</v>
      </c>
      <c r="AR644" s="192" t="e">
        <f t="shared" si="361"/>
        <v>#DIV/0!</v>
      </c>
      <c r="AS644" s="193" t="e">
        <f t="shared" si="362"/>
        <v>#DIV/0!</v>
      </c>
      <c r="AT644" s="258" t="str">
        <f>IF(K644=0,0,VLOOKUP(K644,Kostenstellen!A:B,2,FALSE))</f>
        <v xml:space="preserve">Rosentrittklinik         </v>
      </c>
      <c r="AU644" s="68" t="str">
        <f t="shared" ref="AU644:AU708" si="369">IF(SUM(V644:Z644)&gt;0,H644,"")</f>
        <v>A1</v>
      </c>
      <c r="AV644" s="68" t="str">
        <f t="shared" ref="AV644:AV708" si="370">IF(SUM(R644+T644)&gt;0,H644,"")</f>
        <v>A1</v>
      </c>
      <c r="AW644" s="68">
        <f>IF(AF644=0,0,VLOOKUP($H644,Leistungszahlen!$A$11:$H$158,4,FALSE))</f>
        <v>0</v>
      </c>
      <c r="AX644" s="68">
        <f>IF(AF644=0,0,VLOOKUP($H644,Leistungszahlen!$A$11:$H$158,5,FALSE))</f>
        <v>0</v>
      </c>
      <c r="AY644" s="68">
        <f>IF(AG644=0,0,VLOOKUP($H644,Leistungszahlen!$A$11:$H$158,6,FALSE))</f>
        <v>0</v>
      </c>
      <c r="AZ644" s="68">
        <f t="shared" ref="AZ644:AZ708" si="371">IF(AX644&lt;AF644,1,IF(AG644&gt;AY644,1,0))</f>
        <v>0</v>
      </c>
      <c r="BA644" s="68">
        <f t="shared" ref="BA644:BA708" si="372">IF(AF644&gt;AX644,1,IF(AG644&gt;AY644,1,0))</f>
        <v>0</v>
      </c>
      <c r="BC644" s="68">
        <f t="shared" si="363"/>
        <v>0</v>
      </c>
      <c r="BD644" s="285"/>
    </row>
    <row r="645" spans="1:56" s="68" customFormat="1" ht="22.5">
      <c r="A645" s="200"/>
      <c r="B645" s="200"/>
      <c r="C645" s="200" t="s">
        <v>354</v>
      </c>
      <c r="D645" s="200" t="s">
        <v>203</v>
      </c>
      <c r="E645" s="200" t="s">
        <v>349</v>
      </c>
      <c r="F645" s="200" t="s">
        <v>1217</v>
      </c>
      <c r="G645" s="200" t="s">
        <v>121</v>
      </c>
      <c r="H645" s="201" t="s">
        <v>200</v>
      </c>
      <c r="I645" s="202">
        <v>4.1399999999999997</v>
      </c>
      <c r="J645" s="200" t="s">
        <v>778</v>
      </c>
      <c r="K645" s="176">
        <v>3</v>
      </c>
      <c r="L645" s="176">
        <v>1</v>
      </c>
      <c r="M645" s="176"/>
      <c r="N645" s="286">
        <v>6</v>
      </c>
      <c r="O645" s="286"/>
      <c r="P645" s="176"/>
      <c r="Q645" s="203">
        <f t="shared" si="364"/>
        <v>6</v>
      </c>
      <c r="R645" s="203">
        <f t="shared" si="365"/>
        <v>0</v>
      </c>
      <c r="S645" s="203">
        <f t="shared" si="366"/>
        <v>0</v>
      </c>
      <c r="T645" s="203">
        <f t="shared" si="367"/>
        <v>0</v>
      </c>
      <c r="U645" s="203">
        <f t="shared" si="368"/>
        <v>0</v>
      </c>
      <c r="V645" s="175">
        <f>IF(Q645&gt;0,VLOOKUP(Q645,Jahresfaktoren!$A$11:$B$24,2,),0)</f>
        <v>302</v>
      </c>
      <c r="W645" s="175">
        <f>IF(R645&gt;0,VLOOKUP(R645,Jahresfaktoren!$D$11:$E$24,2,),0)</f>
        <v>0</v>
      </c>
      <c r="X645" s="175">
        <f>IF(S645&gt;0,VLOOKUP(S645,Jahresfaktoren!$A$28:$B$29,2,),0)</f>
        <v>0</v>
      </c>
      <c r="Y645" s="175">
        <f>IF(T645&gt;0,VLOOKUP(T645,Jahresfaktoren!$A$28:$B$29,2,),0)</f>
        <v>0</v>
      </c>
      <c r="Z645" s="175">
        <f>IF(U645&gt;0,VLOOKUP(U645,Jahresfaktoren!$A$32:$B$33,2,),)</f>
        <v>0</v>
      </c>
      <c r="AA645" s="177">
        <f t="shared" si="353"/>
        <v>1250.28</v>
      </c>
      <c r="AB645" s="177" t="str">
        <f t="shared" si="354"/>
        <v/>
      </c>
      <c r="AC645" s="177" t="str">
        <f t="shared" si="355"/>
        <v/>
      </c>
      <c r="AD645" s="177" t="str">
        <f t="shared" si="356"/>
        <v/>
      </c>
      <c r="AE645" s="177" t="str">
        <f t="shared" si="357"/>
        <v/>
      </c>
      <c r="AF645" s="178">
        <f>IF(Q645&gt;0,VLOOKUP(H645,Leistungszahlen!$A$11:$C$158,3,),0)</f>
        <v>0</v>
      </c>
      <c r="AG645" s="178">
        <f>IF(R645&gt;0,VLOOKUP(H645,Leistungszahlen!$A$11:$F$158,6,),IF(T645&gt;0,VLOOKUP(H645,Leistungszahlen!$A$11:$F$158,6,),0))</f>
        <v>0</v>
      </c>
      <c r="AH645" s="179" t="e">
        <f t="shared" si="348"/>
        <v>#DIV/0!</v>
      </c>
      <c r="AI645" s="179">
        <f t="shared" si="349"/>
        <v>0</v>
      </c>
      <c r="AJ645" s="179">
        <f t="shared" si="350"/>
        <v>0</v>
      </c>
      <c r="AK645" s="179">
        <f t="shared" si="351"/>
        <v>0</v>
      </c>
      <c r="AL645" s="179">
        <f t="shared" si="352"/>
        <v>0</v>
      </c>
      <c r="AM645" s="180">
        <f>IF(L645=1,Stundensätze!$D$13,IF(L645=2,Stundensätze!$D$17,IF(L645=4,Stundensätze!$D$21,"")))</f>
        <v>0</v>
      </c>
      <c r="AN645" s="180">
        <f>IF(L645=1,Stundensätze!$D$15,IF(L645=2,Stundensätze!$D$19,IF(L645=4,Stundensätze!$D$23,"")))</f>
        <v>0</v>
      </c>
      <c r="AO645" s="180" t="e">
        <f t="shared" si="358"/>
        <v>#DIV/0!</v>
      </c>
      <c r="AP645" s="180">
        <f t="shared" si="359"/>
        <v>0</v>
      </c>
      <c r="AQ645" s="192" t="e">
        <f t="shared" si="360"/>
        <v>#DIV/0!</v>
      </c>
      <c r="AR645" s="192" t="e">
        <f t="shared" si="361"/>
        <v>#DIV/0!</v>
      </c>
      <c r="AS645" s="193" t="e">
        <f t="shared" si="362"/>
        <v>#DIV/0!</v>
      </c>
      <c r="AT645" s="258" t="str">
        <f>IF(K645=0,0,VLOOKUP(K645,Kostenstellen!A:B,2,FALSE))</f>
        <v xml:space="preserve">Rosentrittklinik         </v>
      </c>
      <c r="AU645" s="68" t="str">
        <f t="shared" si="369"/>
        <v>B</v>
      </c>
      <c r="AV645" s="68" t="str">
        <f t="shared" si="370"/>
        <v/>
      </c>
      <c r="AW645" s="68">
        <f>IF(AF645=0,0,VLOOKUP($H645,Leistungszahlen!$A$11:$H$158,4,FALSE))</f>
        <v>0</v>
      </c>
      <c r="AX645" s="68">
        <f>IF(AF645=0,0,VLOOKUP($H645,Leistungszahlen!$A$11:$H$158,5,FALSE))</f>
        <v>0</v>
      </c>
      <c r="AY645" s="68">
        <f>IF(AG645=0,0,VLOOKUP($H645,Leistungszahlen!$A$11:$H$158,6,FALSE))</f>
        <v>0</v>
      </c>
      <c r="AZ645" s="68">
        <f t="shared" si="371"/>
        <v>0</v>
      </c>
      <c r="BA645" s="68">
        <f t="shared" si="372"/>
        <v>0</v>
      </c>
      <c r="BC645" s="68">
        <f t="shared" si="363"/>
        <v>0</v>
      </c>
      <c r="BD645" s="285"/>
    </row>
    <row r="646" spans="1:56" s="68" customFormat="1" ht="22.5">
      <c r="A646" s="200"/>
      <c r="B646" s="200"/>
      <c r="C646" s="200" t="s">
        <v>354</v>
      </c>
      <c r="D646" s="200" t="s">
        <v>203</v>
      </c>
      <c r="E646" s="200" t="s">
        <v>349</v>
      </c>
      <c r="F646" s="200" t="s">
        <v>1218</v>
      </c>
      <c r="G646" s="200" t="s">
        <v>163</v>
      </c>
      <c r="H646" s="201" t="s">
        <v>287</v>
      </c>
      <c r="I646" s="202">
        <v>17.78</v>
      </c>
      <c r="J646" s="200" t="s">
        <v>780</v>
      </c>
      <c r="K646" s="176">
        <v>3</v>
      </c>
      <c r="L646" s="176">
        <v>1</v>
      </c>
      <c r="M646" s="176"/>
      <c r="N646" s="286">
        <v>3</v>
      </c>
      <c r="O646" s="286">
        <v>3</v>
      </c>
      <c r="P646" s="176"/>
      <c r="Q646" s="203">
        <f t="shared" si="364"/>
        <v>3</v>
      </c>
      <c r="R646" s="203">
        <f t="shared" si="365"/>
        <v>3</v>
      </c>
      <c r="S646" s="203">
        <f t="shared" si="366"/>
        <v>0</v>
      </c>
      <c r="T646" s="203">
        <f t="shared" si="367"/>
        <v>0</v>
      </c>
      <c r="U646" s="203">
        <f t="shared" si="368"/>
        <v>0</v>
      </c>
      <c r="V646" s="175">
        <f>IF(Q646&gt;0,VLOOKUP(Q646,Jahresfaktoren!$A$11:$B$24,2,),0)</f>
        <v>152</v>
      </c>
      <c r="W646" s="175">
        <f>IF(R646&gt;0,VLOOKUP(R646,Jahresfaktoren!$D$11:$E$24,2,),0)</f>
        <v>150</v>
      </c>
      <c r="X646" s="175">
        <f>IF(S646&gt;0,VLOOKUP(S646,Jahresfaktoren!$A$28:$B$29,2,),0)</f>
        <v>0</v>
      </c>
      <c r="Y646" s="175">
        <f>IF(T646&gt;0,VLOOKUP(T646,Jahresfaktoren!$A$28:$B$29,2,),0)</f>
        <v>0</v>
      </c>
      <c r="Z646" s="175">
        <f>IF(U646&gt;0,VLOOKUP(U646,Jahresfaktoren!$A$32:$B$33,2,),)</f>
        <v>0</v>
      </c>
      <c r="AA646" s="177">
        <f t="shared" si="353"/>
        <v>2702.5600000000004</v>
      </c>
      <c r="AB646" s="177">
        <f t="shared" si="354"/>
        <v>2667</v>
      </c>
      <c r="AC646" s="177" t="str">
        <f t="shared" si="355"/>
        <v/>
      </c>
      <c r="AD646" s="177" t="str">
        <f t="shared" si="356"/>
        <v/>
      </c>
      <c r="AE646" s="177" t="str">
        <f t="shared" si="357"/>
        <v/>
      </c>
      <c r="AF646" s="178">
        <f>IF(Q646&gt;0,VLOOKUP(H646,Leistungszahlen!$A$11:$C$158,3,),0)</f>
        <v>0</v>
      </c>
      <c r="AG646" s="178">
        <f>IF(R646&gt;0,VLOOKUP(H646,Leistungszahlen!$A$11:$F$158,6,),IF(T646&gt;0,VLOOKUP(H646,Leistungszahlen!$A$11:$F$158,6,),0))</f>
        <v>0</v>
      </c>
      <c r="AH646" s="179" t="e">
        <f t="shared" si="348"/>
        <v>#DIV/0!</v>
      </c>
      <c r="AI646" s="179" t="e">
        <f t="shared" si="349"/>
        <v>#DIV/0!</v>
      </c>
      <c r="AJ646" s="179">
        <f t="shared" si="350"/>
        <v>0</v>
      </c>
      <c r="AK646" s="179">
        <f t="shared" si="351"/>
        <v>0</v>
      </c>
      <c r="AL646" s="179">
        <f t="shared" si="352"/>
        <v>0</v>
      </c>
      <c r="AM646" s="180">
        <f>IF(L646=1,Stundensätze!$D$13,IF(L646=2,Stundensätze!$D$17,IF(L646=4,Stundensätze!$D$21,"")))</f>
        <v>0</v>
      </c>
      <c r="AN646" s="180">
        <f>IF(L646=1,Stundensätze!$D$15,IF(L646=2,Stundensätze!$D$19,IF(L646=4,Stundensätze!$D$23,"")))</f>
        <v>0</v>
      </c>
      <c r="AO646" s="180" t="e">
        <f t="shared" si="358"/>
        <v>#DIV/0!</v>
      </c>
      <c r="AP646" s="180">
        <f t="shared" si="359"/>
        <v>0</v>
      </c>
      <c r="AQ646" s="192" t="e">
        <f t="shared" si="360"/>
        <v>#DIV/0!</v>
      </c>
      <c r="AR646" s="192" t="e">
        <f t="shared" si="361"/>
        <v>#DIV/0!</v>
      </c>
      <c r="AS646" s="193" t="e">
        <f t="shared" si="362"/>
        <v>#DIV/0!</v>
      </c>
      <c r="AT646" s="258" t="str">
        <f>IF(K646=0,0,VLOOKUP(K646,Kostenstellen!A:B,2,FALSE))</f>
        <v xml:space="preserve">Rosentrittklinik         </v>
      </c>
      <c r="AU646" s="68" t="str">
        <f t="shared" si="369"/>
        <v>A1</v>
      </c>
      <c r="AV646" s="68" t="str">
        <f t="shared" si="370"/>
        <v>A1</v>
      </c>
      <c r="AW646" s="68">
        <f>IF(AF646=0,0,VLOOKUP($H646,Leistungszahlen!$A$11:$H$158,4,FALSE))</f>
        <v>0</v>
      </c>
      <c r="AX646" s="68">
        <f>IF(AF646=0,0,VLOOKUP($H646,Leistungszahlen!$A$11:$H$158,5,FALSE))</f>
        <v>0</v>
      </c>
      <c r="AY646" s="68">
        <f>IF(AG646=0,0,VLOOKUP($H646,Leistungszahlen!$A$11:$H$158,6,FALSE))</f>
        <v>0</v>
      </c>
      <c r="AZ646" s="68">
        <f t="shared" si="371"/>
        <v>0</v>
      </c>
      <c r="BA646" s="68">
        <f t="shared" si="372"/>
        <v>0</v>
      </c>
      <c r="BC646" s="68">
        <f t="shared" si="363"/>
        <v>0</v>
      </c>
      <c r="BD646" s="285"/>
    </row>
    <row r="647" spans="1:56" s="68" customFormat="1" ht="22.5">
      <c r="A647" s="200"/>
      <c r="B647" s="200"/>
      <c r="C647" s="200" t="s">
        <v>354</v>
      </c>
      <c r="D647" s="200" t="s">
        <v>203</v>
      </c>
      <c r="E647" s="200" t="s">
        <v>349</v>
      </c>
      <c r="F647" s="200" t="s">
        <v>1218</v>
      </c>
      <c r="G647" s="200" t="s">
        <v>121</v>
      </c>
      <c r="H647" s="201" t="s">
        <v>200</v>
      </c>
      <c r="I647" s="202">
        <v>4.1399999999999997</v>
      </c>
      <c r="J647" s="200" t="s">
        <v>778</v>
      </c>
      <c r="K647" s="176">
        <v>3</v>
      </c>
      <c r="L647" s="176">
        <v>1</v>
      </c>
      <c r="M647" s="176"/>
      <c r="N647" s="286">
        <v>6</v>
      </c>
      <c r="O647" s="286"/>
      <c r="P647" s="176"/>
      <c r="Q647" s="203">
        <f t="shared" si="364"/>
        <v>6</v>
      </c>
      <c r="R647" s="203">
        <f t="shared" si="365"/>
        <v>0</v>
      </c>
      <c r="S647" s="203">
        <f t="shared" si="366"/>
        <v>0</v>
      </c>
      <c r="T647" s="203">
        <f t="shared" si="367"/>
        <v>0</v>
      </c>
      <c r="U647" s="203">
        <f t="shared" si="368"/>
        <v>0</v>
      </c>
      <c r="V647" s="175">
        <f>IF(Q647&gt;0,VLOOKUP(Q647,Jahresfaktoren!$A$11:$B$24,2,),0)</f>
        <v>302</v>
      </c>
      <c r="W647" s="175">
        <f>IF(R647&gt;0,VLOOKUP(R647,Jahresfaktoren!$D$11:$E$24,2,),0)</f>
        <v>0</v>
      </c>
      <c r="X647" s="175">
        <f>IF(S647&gt;0,VLOOKUP(S647,Jahresfaktoren!$A$28:$B$29,2,),0)</f>
        <v>0</v>
      </c>
      <c r="Y647" s="175">
        <f>IF(T647&gt;0,VLOOKUP(T647,Jahresfaktoren!$A$28:$B$29,2,),0)</f>
        <v>0</v>
      </c>
      <c r="Z647" s="175">
        <f>IF(U647&gt;0,VLOOKUP(U647,Jahresfaktoren!$A$32:$B$33,2,),)</f>
        <v>0</v>
      </c>
      <c r="AA647" s="177">
        <f t="shared" si="353"/>
        <v>1250.28</v>
      </c>
      <c r="AB647" s="177" t="str">
        <f t="shared" si="354"/>
        <v/>
      </c>
      <c r="AC647" s="177" t="str">
        <f t="shared" si="355"/>
        <v/>
      </c>
      <c r="AD647" s="177" t="str">
        <f t="shared" si="356"/>
        <v/>
      </c>
      <c r="AE647" s="177" t="str">
        <f t="shared" si="357"/>
        <v/>
      </c>
      <c r="AF647" s="178">
        <f>IF(Q647&gt;0,VLOOKUP(H647,Leistungszahlen!$A$11:$C$158,3,),0)</f>
        <v>0</v>
      </c>
      <c r="AG647" s="178">
        <f>IF(R647&gt;0,VLOOKUP(H647,Leistungszahlen!$A$11:$F$158,6,),IF(T647&gt;0,VLOOKUP(H647,Leistungszahlen!$A$11:$F$158,6,),0))</f>
        <v>0</v>
      </c>
      <c r="AH647" s="179" t="e">
        <f t="shared" si="348"/>
        <v>#DIV/0!</v>
      </c>
      <c r="AI647" s="179">
        <f t="shared" si="349"/>
        <v>0</v>
      </c>
      <c r="AJ647" s="179">
        <f t="shared" si="350"/>
        <v>0</v>
      </c>
      <c r="AK647" s="179">
        <f t="shared" si="351"/>
        <v>0</v>
      </c>
      <c r="AL647" s="179">
        <f t="shared" si="352"/>
        <v>0</v>
      </c>
      <c r="AM647" s="180">
        <f>IF(L647=1,Stundensätze!$D$13,IF(L647=2,Stundensätze!$D$17,IF(L647=4,Stundensätze!$D$21,"")))</f>
        <v>0</v>
      </c>
      <c r="AN647" s="180">
        <f>IF(L647=1,Stundensätze!$D$15,IF(L647=2,Stundensätze!$D$19,IF(L647=4,Stundensätze!$D$23,"")))</f>
        <v>0</v>
      </c>
      <c r="AO647" s="180" t="e">
        <f t="shared" si="358"/>
        <v>#DIV/0!</v>
      </c>
      <c r="AP647" s="180">
        <f t="shared" si="359"/>
        <v>0</v>
      </c>
      <c r="AQ647" s="192" t="e">
        <f t="shared" si="360"/>
        <v>#DIV/0!</v>
      </c>
      <c r="AR647" s="192" t="e">
        <f t="shared" si="361"/>
        <v>#DIV/0!</v>
      </c>
      <c r="AS647" s="193" t="e">
        <f t="shared" si="362"/>
        <v>#DIV/0!</v>
      </c>
      <c r="AT647" s="258" t="str">
        <f>IF(K647=0,0,VLOOKUP(K647,Kostenstellen!A:B,2,FALSE))</f>
        <v xml:space="preserve">Rosentrittklinik         </v>
      </c>
      <c r="AU647" s="68" t="str">
        <f t="shared" si="369"/>
        <v>B</v>
      </c>
      <c r="AV647" s="68" t="str">
        <f t="shared" si="370"/>
        <v/>
      </c>
      <c r="AW647" s="68">
        <f>IF(AF647=0,0,VLOOKUP($H647,Leistungszahlen!$A$11:$H$158,4,FALSE))</f>
        <v>0</v>
      </c>
      <c r="AX647" s="68">
        <f>IF(AF647=0,0,VLOOKUP($H647,Leistungszahlen!$A$11:$H$158,5,FALSE))</f>
        <v>0</v>
      </c>
      <c r="AY647" s="68">
        <f>IF(AG647=0,0,VLOOKUP($H647,Leistungszahlen!$A$11:$H$158,6,FALSE))</f>
        <v>0</v>
      </c>
      <c r="AZ647" s="68">
        <f t="shared" si="371"/>
        <v>0</v>
      </c>
      <c r="BA647" s="68">
        <f t="shared" si="372"/>
        <v>0</v>
      </c>
      <c r="BC647" s="68">
        <f t="shared" si="363"/>
        <v>0</v>
      </c>
      <c r="BD647" s="285"/>
    </row>
    <row r="648" spans="1:56" s="68" customFormat="1" ht="22.5">
      <c r="A648" s="200"/>
      <c r="B648" s="200"/>
      <c r="C648" s="200" t="s">
        <v>354</v>
      </c>
      <c r="D648" s="200" t="s">
        <v>203</v>
      </c>
      <c r="E648" s="200" t="s">
        <v>349</v>
      </c>
      <c r="F648" s="200" t="s">
        <v>1219</v>
      </c>
      <c r="G648" s="200" t="s">
        <v>163</v>
      </c>
      <c r="H648" s="201" t="s">
        <v>287</v>
      </c>
      <c r="I648" s="202">
        <v>17.78</v>
      </c>
      <c r="J648" s="200" t="s">
        <v>780</v>
      </c>
      <c r="K648" s="176">
        <v>3</v>
      </c>
      <c r="L648" s="176">
        <v>1</v>
      </c>
      <c r="M648" s="176"/>
      <c r="N648" s="286">
        <v>3</v>
      </c>
      <c r="O648" s="286">
        <v>3</v>
      </c>
      <c r="P648" s="176"/>
      <c r="Q648" s="203">
        <f t="shared" si="364"/>
        <v>3</v>
      </c>
      <c r="R648" s="203">
        <f t="shared" si="365"/>
        <v>3</v>
      </c>
      <c r="S648" s="203">
        <f t="shared" si="366"/>
        <v>0</v>
      </c>
      <c r="T648" s="203">
        <f t="shared" si="367"/>
        <v>0</v>
      </c>
      <c r="U648" s="203">
        <f t="shared" si="368"/>
        <v>0</v>
      </c>
      <c r="V648" s="175">
        <f>IF(Q648&gt;0,VLOOKUP(Q648,Jahresfaktoren!$A$11:$B$24,2,),0)</f>
        <v>152</v>
      </c>
      <c r="W648" s="175">
        <f>IF(R648&gt;0,VLOOKUP(R648,Jahresfaktoren!$D$11:$E$24,2,),0)</f>
        <v>150</v>
      </c>
      <c r="X648" s="175">
        <f>IF(S648&gt;0,VLOOKUP(S648,Jahresfaktoren!$A$28:$B$29,2,),0)</f>
        <v>0</v>
      </c>
      <c r="Y648" s="175">
        <f>IF(T648&gt;0,VLOOKUP(T648,Jahresfaktoren!$A$28:$B$29,2,),0)</f>
        <v>0</v>
      </c>
      <c r="Z648" s="175">
        <f>IF(U648&gt;0,VLOOKUP(U648,Jahresfaktoren!$A$32:$B$33,2,),)</f>
        <v>0</v>
      </c>
      <c r="AA648" s="177">
        <f t="shared" si="353"/>
        <v>2702.5600000000004</v>
      </c>
      <c r="AB648" s="177">
        <f t="shared" si="354"/>
        <v>2667</v>
      </c>
      <c r="AC648" s="177" t="str">
        <f t="shared" si="355"/>
        <v/>
      </c>
      <c r="AD648" s="177" t="str">
        <f t="shared" si="356"/>
        <v/>
      </c>
      <c r="AE648" s="177" t="str">
        <f t="shared" si="357"/>
        <v/>
      </c>
      <c r="AF648" s="178">
        <f>IF(Q648&gt;0,VLOOKUP(H648,Leistungszahlen!$A$11:$C$158,3,),0)</f>
        <v>0</v>
      </c>
      <c r="AG648" s="178">
        <f>IF(R648&gt;0,VLOOKUP(H648,Leistungszahlen!$A$11:$F$158,6,),IF(T648&gt;0,VLOOKUP(H648,Leistungszahlen!$A$11:$F$158,6,),0))</f>
        <v>0</v>
      </c>
      <c r="AH648" s="179" t="e">
        <f t="shared" si="348"/>
        <v>#DIV/0!</v>
      </c>
      <c r="AI648" s="179" t="e">
        <f t="shared" si="349"/>
        <v>#DIV/0!</v>
      </c>
      <c r="AJ648" s="179">
        <f t="shared" si="350"/>
        <v>0</v>
      </c>
      <c r="AK648" s="179">
        <f t="shared" si="351"/>
        <v>0</v>
      </c>
      <c r="AL648" s="179">
        <f t="shared" si="352"/>
        <v>0</v>
      </c>
      <c r="AM648" s="180">
        <f>IF(L648=1,Stundensätze!$D$13,IF(L648=2,Stundensätze!$D$17,IF(L648=4,Stundensätze!$D$21,"")))</f>
        <v>0</v>
      </c>
      <c r="AN648" s="180">
        <f>IF(L648=1,Stundensätze!$D$15,IF(L648=2,Stundensätze!$D$19,IF(L648=4,Stundensätze!$D$23,"")))</f>
        <v>0</v>
      </c>
      <c r="AO648" s="180" t="e">
        <f t="shared" si="358"/>
        <v>#DIV/0!</v>
      </c>
      <c r="AP648" s="180">
        <f t="shared" si="359"/>
        <v>0</v>
      </c>
      <c r="AQ648" s="192" t="e">
        <f t="shared" si="360"/>
        <v>#DIV/0!</v>
      </c>
      <c r="AR648" s="192" t="e">
        <f t="shared" si="361"/>
        <v>#DIV/0!</v>
      </c>
      <c r="AS648" s="193" t="e">
        <f t="shared" si="362"/>
        <v>#DIV/0!</v>
      </c>
      <c r="AT648" s="258" t="str">
        <f>IF(K648=0,0,VLOOKUP(K648,Kostenstellen!A:B,2,FALSE))</f>
        <v xml:space="preserve">Rosentrittklinik         </v>
      </c>
      <c r="AU648" s="68" t="str">
        <f t="shared" si="369"/>
        <v>A1</v>
      </c>
      <c r="AV648" s="68" t="str">
        <f t="shared" si="370"/>
        <v>A1</v>
      </c>
      <c r="AW648" s="68">
        <f>IF(AF648=0,0,VLOOKUP($H648,Leistungszahlen!$A$11:$H$158,4,FALSE))</f>
        <v>0</v>
      </c>
      <c r="AX648" s="68">
        <f>IF(AF648=0,0,VLOOKUP($H648,Leistungszahlen!$A$11:$H$158,5,FALSE))</f>
        <v>0</v>
      </c>
      <c r="AY648" s="68">
        <f>IF(AG648=0,0,VLOOKUP($H648,Leistungszahlen!$A$11:$H$158,6,FALSE))</f>
        <v>0</v>
      </c>
      <c r="AZ648" s="68">
        <f t="shared" si="371"/>
        <v>0</v>
      </c>
      <c r="BA648" s="68">
        <f t="shared" si="372"/>
        <v>0</v>
      </c>
      <c r="BC648" s="68">
        <f t="shared" si="363"/>
        <v>0</v>
      </c>
      <c r="BD648" s="285"/>
    </row>
    <row r="649" spans="1:56" s="68" customFormat="1" ht="22.5">
      <c r="A649" s="200"/>
      <c r="B649" s="200"/>
      <c r="C649" s="200" t="s">
        <v>354</v>
      </c>
      <c r="D649" s="200" t="s">
        <v>203</v>
      </c>
      <c r="E649" s="200" t="s">
        <v>349</v>
      </c>
      <c r="F649" s="200" t="s">
        <v>1219</v>
      </c>
      <c r="G649" s="200" t="s">
        <v>121</v>
      </c>
      <c r="H649" s="201" t="s">
        <v>200</v>
      </c>
      <c r="I649" s="202">
        <v>4.1399999999999997</v>
      </c>
      <c r="J649" s="200" t="s">
        <v>778</v>
      </c>
      <c r="K649" s="176">
        <v>3</v>
      </c>
      <c r="L649" s="176">
        <v>1</v>
      </c>
      <c r="M649" s="176"/>
      <c r="N649" s="286">
        <v>6</v>
      </c>
      <c r="O649" s="286"/>
      <c r="P649" s="176"/>
      <c r="Q649" s="203">
        <f t="shared" si="364"/>
        <v>6</v>
      </c>
      <c r="R649" s="203">
        <f t="shared" si="365"/>
        <v>0</v>
      </c>
      <c r="S649" s="203">
        <f t="shared" si="366"/>
        <v>0</v>
      </c>
      <c r="T649" s="203">
        <f t="shared" si="367"/>
        <v>0</v>
      </c>
      <c r="U649" s="203">
        <f t="shared" si="368"/>
        <v>0</v>
      </c>
      <c r="V649" s="175">
        <f>IF(Q649&gt;0,VLOOKUP(Q649,Jahresfaktoren!$A$11:$B$24,2,),0)</f>
        <v>302</v>
      </c>
      <c r="W649" s="175">
        <f>IF(R649&gt;0,VLOOKUP(R649,Jahresfaktoren!$D$11:$E$24,2,),0)</f>
        <v>0</v>
      </c>
      <c r="X649" s="175">
        <f>IF(S649&gt;0,VLOOKUP(S649,Jahresfaktoren!$A$28:$B$29,2,),0)</f>
        <v>0</v>
      </c>
      <c r="Y649" s="175">
        <f>IF(T649&gt;0,VLOOKUP(T649,Jahresfaktoren!$A$28:$B$29,2,),0)</f>
        <v>0</v>
      </c>
      <c r="Z649" s="175">
        <f>IF(U649&gt;0,VLOOKUP(U649,Jahresfaktoren!$A$32:$B$33,2,),)</f>
        <v>0</v>
      </c>
      <c r="AA649" s="177">
        <f t="shared" si="353"/>
        <v>1250.28</v>
      </c>
      <c r="AB649" s="177" t="str">
        <f t="shared" si="354"/>
        <v/>
      </c>
      <c r="AC649" s="177" t="str">
        <f t="shared" si="355"/>
        <v/>
      </c>
      <c r="AD649" s="177" t="str">
        <f t="shared" si="356"/>
        <v/>
      </c>
      <c r="AE649" s="177" t="str">
        <f t="shared" si="357"/>
        <v/>
      </c>
      <c r="AF649" s="178">
        <f>IF(Q649&gt;0,VLOOKUP(H649,Leistungszahlen!$A$11:$C$158,3,),0)</f>
        <v>0</v>
      </c>
      <c r="AG649" s="178">
        <f>IF(R649&gt;0,VLOOKUP(H649,Leistungszahlen!$A$11:$F$158,6,),IF(T649&gt;0,VLOOKUP(H649,Leistungszahlen!$A$11:$F$158,6,),0))</f>
        <v>0</v>
      </c>
      <c r="AH649" s="179" t="e">
        <f t="shared" si="348"/>
        <v>#DIV/0!</v>
      </c>
      <c r="AI649" s="179">
        <f t="shared" si="349"/>
        <v>0</v>
      </c>
      <c r="AJ649" s="179">
        <f t="shared" si="350"/>
        <v>0</v>
      </c>
      <c r="AK649" s="179">
        <f t="shared" si="351"/>
        <v>0</v>
      </c>
      <c r="AL649" s="179">
        <f t="shared" si="352"/>
        <v>0</v>
      </c>
      <c r="AM649" s="180">
        <f>IF(L649=1,Stundensätze!$D$13,IF(L649=2,Stundensätze!$D$17,IF(L649=4,Stundensätze!$D$21,"")))</f>
        <v>0</v>
      </c>
      <c r="AN649" s="180">
        <f>IF(L649=1,Stundensätze!$D$15,IF(L649=2,Stundensätze!$D$19,IF(L649=4,Stundensätze!$D$23,"")))</f>
        <v>0</v>
      </c>
      <c r="AO649" s="180" t="e">
        <f t="shared" si="358"/>
        <v>#DIV/0!</v>
      </c>
      <c r="AP649" s="180">
        <f t="shared" si="359"/>
        <v>0</v>
      </c>
      <c r="AQ649" s="192" t="e">
        <f t="shared" si="360"/>
        <v>#DIV/0!</v>
      </c>
      <c r="AR649" s="192" t="e">
        <f t="shared" si="361"/>
        <v>#DIV/0!</v>
      </c>
      <c r="AS649" s="193" t="e">
        <f t="shared" si="362"/>
        <v>#DIV/0!</v>
      </c>
      <c r="AT649" s="258" t="str">
        <f>IF(K649=0,0,VLOOKUP(K649,Kostenstellen!A:B,2,FALSE))</f>
        <v xml:space="preserve">Rosentrittklinik         </v>
      </c>
      <c r="AU649" s="68" t="str">
        <f t="shared" si="369"/>
        <v>B</v>
      </c>
      <c r="AV649" s="68" t="str">
        <f t="shared" si="370"/>
        <v/>
      </c>
      <c r="AW649" s="68">
        <f>IF(AF649=0,0,VLOOKUP($H649,Leistungszahlen!$A$11:$H$158,4,FALSE))</f>
        <v>0</v>
      </c>
      <c r="AX649" s="68">
        <f>IF(AF649=0,0,VLOOKUP($H649,Leistungszahlen!$A$11:$H$158,5,FALSE))</f>
        <v>0</v>
      </c>
      <c r="AY649" s="68">
        <f>IF(AG649=0,0,VLOOKUP($H649,Leistungszahlen!$A$11:$H$158,6,FALSE))</f>
        <v>0</v>
      </c>
      <c r="AZ649" s="68">
        <f t="shared" si="371"/>
        <v>0</v>
      </c>
      <c r="BA649" s="68">
        <f t="shared" si="372"/>
        <v>0</v>
      </c>
      <c r="BC649" s="68">
        <f t="shared" si="363"/>
        <v>0</v>
      </c>
      <c r="BD649" s="285"/>
    </row>
    <row r="650" spans="1:56" s="68" customFormat="1" ht="22.5">
      <c r="A650" s="200"/>
      <c r="B650" s="200"/>
      <c r="C650" s="200" t="s">
        <v>354</v>
      </c>
      <c r="D650" s="200" t="s">
        <v>203</v>
      </c>
      <c r="E650" s="200" t="s">
        <v>349</v>
      </c>
      <c r="F650" s="200" t="s">
        <v>1220</v>
      </c>
      <c r="G650" s="200" t="s">
        <v>163</v>
      </c>
      <c r="H650" s="201" t="s">
        <v>287</v>
      </c>
      <c r="I650" s="202">
        <v>17.78</v>
      </c>
      <c r="J650" s="200" t="s">
        <v>780</v>
      </c>
      <c r="K650" s="176">
        <v>3</v>
      </c>
      <c r="L650" s="176">
        <v>1</v>
      </c>
      <c r="M650" s="176"/>
      <c r="N650" s="286">
        <v>3</v>
      </c>
      <c r="O650" s="286">
        <v>3</v>
      </c>
      <c r="P650" s="176"/>
      <c r="Q650" s="203">
        <f t="shared" si="364"/>
        <v>3</v>
      </c>
      <c r="R650" s="203">
        <f t="shared" si="365"/>
        <v>3</v>
      </c>
      <c r="S650" s="203">
        <f t="shared" si="366"/>
        <v>0</v>
      </c>
      <c r="T650" s="203">
        <f t="shared" si="367"/>
        <v>0</v>
      </c>
      <c r="U650" s="203">
        <f t="shared" si="368"/>
        <v>0</v>
      </c>
      <c r="V650" s="175">
        <f>IF(Q650&gt;0,VLOOKUP(Q650,Jahresfaktoren!$A$11:$B$24,2,),0)</f>
        <v>152</v>
      </c>
      <c r="W650" s="175">
        <f>IF(R650&gt;0,VLOOKUP(R650,Jahresfaktoren!$D$11:$E$24,2,),0)</f>
        <v>150</v>
      </c>
      <c r="X650" s="175">
        <f>IF(S650&gt;0,VLOOKUP(S650,Jahresfaktoren!$A$28:$B$29,2,),0)</f>
        <v>0</v>
      </c>
      <c r="Y650" s="175">
        <f>IF(T650&gt;0,VLOOKUP(T650,Jahresfaktoren!$A$28:$B$29,2,),0)</f>
        <v>0</v>
      </c>
      <c r="Z650" s="175">
        <f>IF(U650&gt;0,VLOOKUP(U650,Jahresfaktoren!$A$32:$B$33,2,),)</f>
        <v>0</v>
      </c>
      <c r="AA650" s="177">
        <f t="shared" si="353"/>
        <v>2702.5600000000004</v>
      </c>
      <c r="AB650" s="177">
        <f t="shared" si="354"/>
        <v>2667</v>
      </c>
      <c r="AC650" s="177" t="str">
        <f t="shared" si="355"/>
        <v/>
      </c>
      <c r="AD650" s="177" t="str">
        <f t="shared" si="356"/>
        <v/>
      </c>
      <c r="AE650" s="177" t="str">
        <f t="shared" si="357"/>
        <v/>
      </c>
      <c r="AF650" s="178">
        <f>IF(Q650&gt;0,VLOOKUP(H650,Leistungszahlen!$A$11:$C$158,3,),0)</f>
        <v>0</v>
      </c>
      <c r="AG650" s="178">
        <f>IF(R650&gt;0,VLOOKUP(H650,Leistungszahlen!$A$11:$F$158,6,),IF(T650&gt;0,VLOOKUP(H650,Leistungszahlen!$A$11:$F$158,6,),0))</f>
        <v>0</v>
      </c>
      <c r="AH650" s="179" t="e">
        <f t="shared" si="348"/>
        <v>#DIV/0!</v>
      </c>
      <c r="AI650" s="179" t="e">
        <f t="shared" si="349"/>
        <v>#DIV/0!</v>
      </c>
      <c r="AJ650" s="179">
        <f t="shared" si="350"/>
        <v>0</v>
      </c>
      <c r="AK650" s="179">
        <f t="shared" si="351"/>
        <v>0</v>
      </c>
      <c r="AL650" s="179">
        <f t="shared" si="352"/>
        <v>0</v>
      </c>
      <c r="AM650" s="180">
        <f>IF(L650=1,Stundensätze!$D$13,IF(L650=2,Stundensätze!$D$17,IF(L650=4,Stundensätze!$D$21,"")))</f>
        <v>0</v>
      </c>
      <c r="AN650" s="180">
        <f>IF(L650=1,Stundensätze!$D$15,IF(L650=2,Stundensätze!$D$19,IF(L650=4,Stundensätze!$D$23,"")))</f>
        <v>0</v>
      </c>
      <c r="AO650" s="180" t="e">
        <f t="shared" si="358"/>
        <v>#DIV/0!</v>
      </c>
      <c r="AP650" s="180">
        <f t="shared" si="359"/>
        <v>0</v>
      </c>
      <c r="AQ650" s="192" t="e">
        <f t="shared" si="360"/>
        <v>#DIV/0!</v>
      </c>
      <c r="AR650" s="192" t="e">
        <f t="shared" si="361"/>
        <v>#DIV/0!</v>
      </c>
      <c r="AS650" s="193" t="e">
        <f t="shared" si="362"/>
        <v>#DIV/0!</v>
      </c>
      <c r="AT650" s="258" t="str">
        <f>IF(K650=0,0,VLOOKUP(K650,Kostenstellen!A:B,2,FALSE))</f>
        <v xml:space="preserve">Rosentrittklinik         </v>
      </c>
      <c r="AU650" s="68" t="str">
        <f t="shared" si="369"/>
        <v>A1</v>
      </c>
      <c r="AV650" s="68" t="str">
        <f t="shared" si="370"/>
        <v>A1</v>
      </c>
      <c r="AW650" s="68">
        <f>IF(AF650=0,0,VLOOKUP($H650,Leistungszahlen!$A$11:$H$158,4,FALSE))</f>
        <v>0</v>
      </c>
      <c r="AX650" s="68">
        <f>IF(AF650=0,0,VLOOKUP($H650,Leistungszahlen!$A$11:$H$158,5,FALSE))</f>
        <v>0</v>
      </c>
      <c r="AY650" s="68">
        <f>IF(AG650=0,0,VLOOKUP($H650,Leistungszahlen!$A$11:$H$158,6,FALSE))</f>
        <v>0</v>
      </c>
      <c r="AZ650" s="68">
        <f t="shared" si="371"/>
        <v>0</v>
      </c>
      <c r="BA650" s="68">
        <f t="shared" si="372"/>
        <v>0</v>
      </c>
      <c r="BC650" s="68">
        <f t="shared" si="363"/>
        <v>0</v>
      </c>
      <c r="BD650" s="285"/>
    </row>
    <row r="651" spans="1:56" s="68" customFormat="1" ht="22.5">
      <c r="A651" s="200"/>
      <c r="B651" s="200"/>
      <c r="C651" s="200" t="s">
        <v>354</v>
      </c>
      <c r="D651" s="200" t="s">
        <v>203</v>
      </c>
      <c r="E651" s="200" t="s">
        <v>349</v>
      </c>
      <c r="F651" s="200" t="s">
        <v>1220</v>
      </c>
      <c r="G651" s="200" t="s">
        <v>121</v>
      </c>
      <c r="H651" s="201" t="s">
        <v>200</v>
      </c>
      <c r="I651" s="202">
        <v>4.1399999999999997</v>
      </c>
      <c r="J651" s="200" t="s">
        <v>778</v>
      </c>
      <c r="K651" s="176">
        <v>3</v>
      </c>
      <c r="L651" s="176">
        <v>1</v>
      </c>
      <c r="M651" s="176"/>
      <c r="N651" s="286">
        <v>6</v>
      </c>
      <c r="O651" s="286"/>
      <c r="P651" s="176"/>
      <c r="Q651" s="203">
        <f t="shared" si="364"/>
        <v>6</v>
      </c>
      <c r="R651" s="203">
        <f t="shared" si="365"/>
        <v>0</v>
      </c>
      <c r="S651" s="203">
        <f t="shared" si="366"/>
        <v>0</v>
      </c>
      <c r="T651" s="203">
        <f t="shared" si="367"/>
        <v>0</v>
      </c>
      <c r="U651" s="203">
        <f t="shared" si="368"/>
        <v>0</v>
      </c>
      <c r="V651" s="175">
        <f>IF(Q651&gt;0,VLOOKUP(Q651,Jahresfaktoren!$A$11:$B$24,2,),0)</f>
        <v>302</v>
      </c>
      <c r="W651" s="175">
        <f>IF(R651&gt;0,VLOOKUP(R651,Jahresfaktoren!$D$11:$E$24,2,),0)</f>
        <v>0</v>
      </c>
      <c r="X651" s="175">
        <f>IF(S651&gt;0,VLOOKUP(S651,Jahresfaktoren!$A$28:$B$29,2,),0)</f>
        <v>0</v>
      </c>
      <c r="Y651" s="175">
        <f>IF(T651&gt;0,VLOOKUP(T651,Jahresfaktoren!$A$28:$B$29,2,),0)</f>
        <v>0</v>
      </c>
      <c r="Z651" s="175">
        <f>IF(U651&gt;0,VLOOKUP(U651,Jahresfaktoren!$A$32:$B$33,2,),)</f>
        <v>0</v>
      </c>
      <c r="AA651" s="177">
        <f t="shared" si="353"/>
        <v>1250.28</v>
      </c>
      <c r="AB651" s="177" t="str">
        <f t="shared" si="354"/>
        <v/>
      </c>
      <c r="AC651" s="177" t="str">
        <f t="shared" si="355"/>
        <v/>
      </c>
      <c r="AD651" s="177" t="str">
        <f t="shared" si="356"/>
        <v/>
      </c>
      <c r="AE651" s="177" t="str">
        <f t="shared" si="357"/>
        <v/>
      </c>
      <c r="AF651" s="178">
        <f>IF(Q651&gt;0,VLOOKUP(H651,Leistungszahlen!$A$11:$C$158,3,),0)</f>
        <v>0</v>
      </c>
      <c r="AG651" s="178">
        <f>IF(R651&gt;0,VLOOKUP(H651,Leistungszahlen!$A$11:$F$158,6,),IF(T651&gt;0,VLOOKUP(H651,Leistungszahlen!$A$11:$F$158,6,),0))</f>
        <v>0</v>
      </c>
      <c r="AH651" s="179" t="e">
        <f t="shared" ref="AH651:AH714" si="373">IF(Q651&gt;0,AA651/AF651,0)</f>
        <v>#DIV/0!</v>
      </c>
      <c r="AI651" s="179">
        <f t="shared" ref="AI651:AI714" si="374">IF(R651&gt;0,AB651/AG651,0)</f>
        <v>0</v>
      </c>
      <c r="AJ651" s="179">
        <f t="shared" ref="AJ651:AJ714" si="375">IF(S651&gt;0,AC651/AF651,0)</f>
        <v>0</v>
      </c>
      <c r="AK651" s="179">
        <f t="shared" ref="AK651:AK714" si="376">IF(T651&gt;0,AD651/AG651,0)</f>
        <v>0</v>
      </c>
      <c r="AL651" s="179">
        <f t="shared" ref="AL651:AL714" si="377">IF(U651&gt;0,AE651/AF651,0)</f>
        <v>0</v>
      </c>
      <c r="AM651" s="180">
        <f>IF(L651=1,Stundensätze!$D$13,IF(L651=2,Stundensätze!$D$17,IF(L651=4,Stundensätze!$D$21,"")))</f>
        <v>0</v>
      </c>
      <c r="AN651" s="180">
        <f>IF(L651=1,Stundensätze!$D$15,IF(L651=2,Stundensätze!$D$19,IF(L651=4,Stundensätze!$D$23,"")))</f>
        <v>0</v>
      </c>
      <c r="AO651" s="180" t="e">
        <f t="shared" si="358"/>
        <v>#DIV/0!</v>
      </c>
      <c r="AP651" s="180">
        <f t="shared" si="359"/>
        <v>0</v>
      </c>
      <c r="AQ651" s="192" t="e">
        <f t="shared" si="360"/>
        <v>#DIV/0!</v>
      </c>
      <c r="AR651" s="192" t="e">
        <f t="shared" si="361"/>
        <v>#DIV/0!</v>
      </c>
      <c r="AS651" s="193" t="e">
        <f t="shared" si="362"/>
        <v>#DIV/0!</v>
      </c>
      <c r="AT651" s="258" t="str">
        <f>IF(K651=0,0,VLOOKUP(K651,Kostenstellen!A:B,2,FALSE))</f>
        <v xml:space="preserve">Rosentrittklinik         </v>
      </c>
      <c r="AU651" s="68" t="str">
        <f t="shared" si="369"/>
        <v>B</v>
      </c>
      <c r="AV651" s="68" t="str">
        <f t="shared" si="370"/>
        <v/>
      </c>
      <c r="AW651" s="68">
        <f>IF(AF651=0,0,VLOOKUP($H651,Leistungszahlen!$A$11:$H$158,4,FALSE))</f>
        <v>0</v>
      </c>
      <c r="AX651" s="68">
        <f>IF(AF651=0,0,VLOOKUP($H651,Leistungszahlen!$A$11:$H$158,5,FALSE))</f>
        <v>0</v>
      </c>
      <c r="AY651" s="68">
        <f>IF(AG651=0,0,VLOOKUP($H651,Leistungszahlen!$A$11:$H$158,6,FALSE))</f>
        <v>0</v>
      </c>
      <c r="AZ651" s="68">
        <f t="shared" si="371"/>
        <v>0</v>
      </c>
      <c r="BA651" s="68">
        <f t="shared" si="372"/>
        <v>0</v>
      </c>
      <c r="BC651" s="68">
        <f t="shared" si="363"/>
        <v>0</v>
      </c>
      <c r="BD651" s="285"/>
    </row>
    <row r="652" spans="1:56" s="68" customFormat="1" ht="22.5">
      <c r="A652" s="200"/>
      <c r="B652" s="200"/>
      <c r="C652" s="200" t="s">
        <v>354</v>
      </c>
      <c r="D652" s="200" t="s">
        <v>203</v>
      </c>
      <c r="E652" s="200" t="s">
        <v>349</v>
      </c>
      <c r="F652" s="200" t="s">
        <v>1221</v>
      </c>
      <c r="G652" s="200" t="s">
        <v>163</v>
      </c>
      <c r="H652" s="201" t="s">
        <v>287</v>
      </c>
      <c r="I652" s="202">
        <v>17.78</v>
      </c>
      <c r="J652" s="200" t="s">
        <v>780</v>
      </c>
      <c r="K652" s="176">
        <v>3</v>
      </c>
      <c r="L652" s="176">
        <v>1</v>
      </c>
      <c r="M652" s="176"/>
      <c r="N652" s="286">
        <v>3</v>
      </c>
      <c r="O652" s="286">
        <v>3</v>
      </c>
      <c r="P652" s="176"/>
      <c r="Q652" s="203">
        <f t="shared" si="364"/>
        <v>3</v>
      </c>
      <c r="R652" s="203">
        <f t="shared" si="365"/>
        <v>3</v>
      </c>
      <c r="S652" s="203">
        <f t="shared" si="366"/>
        <v>0</v>
      </c>
      <c r="T652" s="203">
        <f t="shared" si="367"/>
        <v>0</v>
      </c>
      <c r="U652" s="203">
        <f t="shared" si="368"/>
        <v>0</v>
      </c>
      <c r="V652" s="175">
        <f>IF(Q652&gt;0,VLOOKUP(Q652,Jahresfaktoren!$A$11:$B$24,2,),0)</f>
        <v>152</v>
      </c>
      <c r="W652" s="175">
        <f>IF(R652&gt;0,VLOOKUP(R652,Jahresfaktoren!$D$11:$E$24,2,),0)</f>
        <v>150</v>
      </c>
      <c r="X652" s="175">
        <f>IF(S652&gt;0,VLOOKUP(S652,Jahresfaktoren!$A$28:$B$29,2,),0)</f>
        <v>0</v>
      </c>
      <c r="Y652" s="175">
        <f>IF(T652&gt;0,VLOOKUP(T652,Jahresfaktoren!$A$28:$B$29,2,),0)</f>
        <v>0</v>
      </c>
      <c r="Z652" s="175">
        <f>IF(U652&gt;0,VLOOKUP(U652,Jahresfaktoren!$A$32:$B$33,2,),)</f>
        <v>0</v>
      </c>
      <c r="AA652" s="177">
        <f t="shared" si="353"/>
        <v>2702.5600000000004</v>
      </c>
      <c r="AB652" s="177">
        <f t="shared" si="354"/>
        <v>2667</v>
      </c>
      <c r="AC652" s="177" t="str">
        <f t="shared" si="355"/>
        <v/>
      </c>
      <c r="AD652" s="177" t="str">
        <f t="shared" si="356"/>
        <v/>
      </c>
      <c r="AE652" s="177" t="str">
        <f t="shared" si="357"/>
        <v/>
      </c>
      <c r="AF652" s="178">
        <f>IF(Q652&gt;0,VLOOKUP(H652,Leistungszahlen!$A$11:$C$158,3,),0)</f>
        <v>0</v>
      </c>
      <c r="AG652" s="178">
        <f>IF(R652&gt;0,VLOOKUP(H652,Leistungszahlen!$A$11:$F$158,6,),IF(T652&gt;0,VLOOKUP(H652,Leistungszahlen!$A$11:$F$158,6,),0))</f>
        <v>0</v>
      </c>
      <c r="AH652" s="179" t="e">
        <f t="shared" si="373"/>
        <v>#DIV/0!</v>
      </c>
      <c r="AI652" s="179" t="e">
        <f t="shared" si="374"/>
        <v>#DIV/0!</v>
      </c>
      <c r="AJ652" s="179">
        <f t="shared" si="375"/>
        <v>0</v>
      </c>
      <c r="AK652" s="179">
        <f t="shared" si="376"/>
        <v>0</v>
      </c>
      <c r="AL652" s="179">
        <f t="shared" si="377"/>
        <v>0</v>
      </c>
      <c r="AM652" s="180">
        <f>IF(L652=1,Stundensätze!$D$13,IF(L652=2,Stundensätze!$D$17,IF(L652=4,Stundensätze!$D$21,"")))</f>
        <v>0</v>
      </c>
      <c r="AN652" s="180">
        <f>IF(L652=1,Stundensätze!$D$15,IF(L652=2,Stundensätze!$D$19,IF(L652=4,Stundensätze!$D$23,"")))</f>
        <v>0</v>
      </c>
      <c r="AO652" s="180" t="e">
        <f t="shared" si="358"/>
        <v>#DIV/0!</v>
      </c>
      <c r="AP652" s="180">
        <f t="shared" si="359"/>
        <v>0</v>
      </c>
      <c r="AQ652" s="192" t="e">
        <f t="shared" si="360"/>
        <v>#DIV/0!</v>
      </c>
      <c r="AR652" s="192" t="e">
        <f t="shared" si="361"/>
        <v>#DIV/0!</v>
      </c>
      <c r="AS652" s="193" t="e">
        <f t="shared" si="362"/>
        <v>#DIV/0!</v>
      </c>
      <c r="AT652" s="258" t="str">
        <f>IF(K652=0,0,VLOOKUP(K652,Kostenstellen!A:B,2,FALSE))</f>
        <v xml:space="preserve">Rosentrittklinik         </v>
      </c>
      <c r="AU652" s="68" t="str">
        <f t="shared" si="369"/>
        <v>A1</v>
      </c>
      <c r="AV652" s="68" t="str">
        <f t="shared" si="370"/>
        <v>A1</v>
      </c>
      <c r="AW652" s="68">
        <f>IF(AF652=0,0,VLOOKUP($H652,Leistungszahlen!$A$11:$H$158,4,FALSE))</f>
        <v>0</v>
      </c>
      <c r="AX652" s="68">
        <f>IF(AF652=0,0,VLOOKUP($H652,Leistungszahlen!$A$11:$H$158,5,FALSE))</f>
        <v>0</v>
      </c>
      <c r="AY652" s="68">
        <f>IF(AG652=0,0,VLOOKUP($H652,Leistungszahlen!$A$11:$H$158,6,FALSE))</f>
        <v>0</v>
      </c>
      <c r="AZ652" s="68">
        <f t="shared" si="371"/>
        <v>0</v>
      </c>
      <c r="BA652" s="68">
        <f t="shared" si="372"/>
        <v>0</v>
      </c>
      <c r="BC652" s="68">
        <f t="shared" si="363"/>
        <v>0</v>
      </c>
      <c r="BD652" s="285"/>
    </row>
    <row r="653" spans="1:56" s="68" customFormat="1" ht="22.5">
      <c r="A653" s="200"/>
      <c r="B653" s="200"/>
      <c r="C653" s="200" t="s">
        <v>354</v>
      </c>
      <c r="D653" s="200" t="s">
        <v>203</v>
      </c>
      <c r="E653" s="200" t="s">
        <v>349</v>
      </c>
      <c r="F653" s="200" t="s">
        <v>1221</v>
      </c>
      <c r="G653" s="200" t="s">
        <v>121</v>
      </c>
      <c r="H653" s="201" t="s">
        <v>200</v>
      </c>
      <c r="I653" s="202">
        <v>4.1399999999999997</v>
      </c>
      <c r="J653" s="200" t="s">
        <v>778</v>
      </c>
      <c r="K653" s="176">
        <v>3</v>
      </c>
      <c r="L653" s="176">
        <v>1</v>
      </c>
      <c r="M653" s="176"/>
      <c r="N653" s="286">
        <v>6</v>
      </c>
      <c r="O653" s="286"/>
      <c r="P653" s="176"/>
      <c r="Q653" s="203">
        <f t="shared" si="364"/>
        <v>6</v>
      </c>
      <c r="R653" s="203">
        <f t="shared" si="365"/>
        <v>0</v>
      </c>
      <c r="S653" s="203">
        <f t="shared" si="366"/>
        <v>0</v>
      </c>
      <c r="T653" s="203">
        <f t="shared" si="367"/>
        <v>0</v>
      </c>
      <c r="U653" s="203">
        <f t="shared" si="368"/>
        <v>0</v>
      </c>
      <c r="V653" s="175">
        <f>IF(Q653&gt;0,VLOOKUP(Q653,Jahresfaktoren!$A$11:$B$24,2,),0)</f>
        <v>302</v>
      </c>
      <c r="W653" s="175">
        <f>IF(R653&gt;0,VLOOKUP(R653,Jahresfaktoren!$D$11:$E$24,2,),0)</f>
        <v>0</v>
      </c>
      <c r="X653" s="175">
        <f>IF(S653&gt;0,VLOOKUP(S653,Jahresfaktoren!$A$28:$B$29,2,),0)</f>
        <v>0</v>
      </c>
      <c r="Y653" s="175">
        <f>IF(T653&gt;0,VLOOKUP(T653,Jahresfaktoren!$A$28:$B$29,2,),0)</f>
        <v>0</v>
      </c>
      <c r="Z653" s="175">
        <f>IF(U653&gt;0,VLOOKUP(U653,Jahresfaktoren!$A$32:$B$33,2,),)</f>
        <v>0</v>
      </c>
      <c r="AA653" s="177">
        <f t="shared" si="353"/>
        <v>1250.28</v>
      </c>
      <c r="AB653" s="177" t="str">
        <f t="shared" si="354"/>
        <v/>
      </c>
      <c r="AC653" s="177" t="str">
        <f t="shared" si="355"/>
        <v/>
      </c>
      <c r="AD653" s="177" t="str">
        <f t="shared" si="356"/>
        <v/>
      </c>
      <c r="AE653" s="177" t="str">
        <f t="shared" si="357"/>
        <v/>
      </c>
      <c r="AF653" s="178">
        <f>IF(Q653&gt;0,VLOOKUP(H653,Leistungszahlen!$A$11:$C$158,3,),0)</f>
        <v>0</v>
      </c>
      <c r="AG653" s="178">
        <f>IF(R653&gt;0,VLOOKUP(H653,Leistungszahlen!$A$11:$F$158,6,),IF(T653&gt;0,VLOOKUP(H653,Leistungszahlen!$A$11:$F$158,6,),0))</f>
        <v>0</v>
      </c>
      <c r="AH653" s="179" t="e">
        <f t="shared" si="373"/>
        <v>#DIV/0!</v>
      </c>
      <c r="AI653" s="179">
        <f t="shared" si="374"/>
        <v>0</v>
      </c>
      <c r="AJ653" s="179">
        <f t="shared" si="375"/>
        <v>0</v>
      </c>
      <c r="AK653" s="179">
        <f t="shared" si="376"/>
        <v>0</v>
      </c>
      <c r="AL653" s="179">
        <f t="shared" si="377"/>
        <v>0</v>
      </c>
      <c r="AM653" s="180">
        <f>IF(L653=1,Stundensätze!$D$13,IF(L653=2,Stundensätze!$D$17,IF(L653=4,Stundensätze!$D$21,"")))</f>
        <v>0</v>
      </c>
      <c r="AN653" s="180">
        <f>IF(L653=1,Stundensätze!$D$15,IF(L653=2,Stundensätze!$D$19,IF(L653=4,Stundensätze!$D$23,"")))</f>
        <v>0</v>
      </c>
      <c r="AO653" s="180" t="e">
        <f t="shared" si="358"/>
        <v>#DIV/0!</v>
      </c>
      <c r="AP653" s="180">
        <f t="shared" si="359"/>
        <v>0</v>
      </c>
      <c r="AQ653" s="192" t="e">
        <f t="shared" si="360"/>
        <v>#DIV/0!</v>
      </c>
      <c r="AR653" s="192" t="e">
        <f t="shared" si="361"/>
        <v>#DIV/0!</v>
      </c>
      <c r="AS653" s="193" t="e">
        <f t="shared" si="362"/>
        <v>#DIV/0!</v>
      </c>
      <c r="AT653" s="258" t="str">
        <f>IF(K653=0,0,VLOOKUP(K653,Kostenstellen!A:B,2,FALSE))</f>
        <v xml:space="preserve">Rosentrittklinik         </v>
      </c>
      <c r="AU653" s="68" t="str">
        <f t="shared" si="369"/>
        <v>B</v>
      </c>
      <c r="AV653" s="68" t="str">
        <f t="shared" si="370"/>
        <v/>
      </c>
      <c r="AW653" s="68">
        <f>IF(AF653=0,0,VLOOKUP($H653,Leistungszahlen!$A$11:$H$158,4,FALSE))</f>
        <v>0</v>
      </c>
      <c r="AX653" s="68">
        <f>IF(AF653=0,0,VLOOKUP($H653,Leistungszahlen!$A$11:$H$158,5,FALSE))</f>
        <v>0</v>
      </c>
      <c r="AY653" s="68">
        <f>IF(AG653=0,0,VLOOKUP($H653,Leistungszahlen!$A$11:$H$158,6,FALSE))</f>
        <v>0</v>
      </c>
      <c r="AZ653" s="68">
        <f t="shared" si="371"/>
        <v>0</v>
      </c>
      <c r="BA653" s="68">
        <f t="shared" si="372"/>
        <v>0</v>
      </c>
      <c r="BC653" s="68">
        <f t="shared" si="363"/>
        <v>0</v>
      </c>
      <c r="BD653" s="285"/>
    </row>
    <row r="654" spans="1:56" s="68" customFormat="1" ht="22.5">
      <c r="A654" s="200"/>
      <c r="B654" s="200"/>
      <c r="C654" s="200" t="s">
        <v>354</v>
      </c>
      <c r="D654" s="200" t="s">
        <v>203</v>
      </c>
      <c r="E654" s="200" t="s">
        <v>349</v>
      </c>
      <c r="F654" s="200" t="s">
        <v>1222</v>
      </c>
      <c r="G654" s="200" t="s">
        <v>163</v>
      </c>
      <c r="H654" s="201" t="s">
        <v>287</v>
      </c>
      <c r="I654" s="202">
        <v>17.78</v>
      </c>
      <c r="J654" s="200" t="s">
        <v>780</v>
      </c>
      <c r="K654" s="176">
        <v>3</v>
      </c>
      <c r="L654" s="176">
        <v>1</v>
      </c>
      <c r="M654" s="176"/>
      <c r="N654" s="286">
        <v>3</v>
      </c>
      <c r="O654" s="286">
        <v>3</v>
      </c>
      <c r="P654" s="176"/>
      <c r="Q654" s="203">
        <f t="shared" si="364"/>
        <v>3</v>
      </c>
      <c r="R654" s="203">
        <f t="shared" si="365"/>
        <v>3</v>
      </c>
      <c r="S654" s="203">
        <f t="shared" si="366"/>
        <v>0</v>
      </c>
      <c r="T654" s="203">
        <f t="shared" si="367"/>
        <v>0</v>
      </c>
      <c r="U654" s="203">
        <f t="shared" si="368"/>
        <v>0</v>
      </c>
      <c r="V654" s="175">
        <f>IF(Q654&gt;0,VLOOKUP(Q654,Jahresfaktoren!$A$11:$B$24,2,),0)</f>
        <v>152</v>
      </c>
      <c r="W654" s="175">
        <f>IF(R654&gt;0,VLOOKUP(R654,Jahresfaktoren!$D$11:$E$24,2,),0)</f>
        <v>150</v>
      </c>
      <c r="X654" s="175">
        <f>IF(S654&gt;0,VLOOKUP(S654,Jahresfaktoren!$A$28:$B$29,2,),0)</f>
        <v>0</v>
      </c>
      <c r="Y654" s="175">
        <f>IF(T654&gt;0,VLOOKUP(T654,Jahresfaktoren!$A$28:$B$29,2,),0)</f>
        <v>0</v>
      </c>
      <c r="Z654" s="175">
        <f>IF(U654&gt;0,VLOOKUP(U654,Jahresfaktoren!$A$32:$B$33,2,),)</f>
        <v>0</v>
      </c>
      <c r="AA654" s="177">
        <f t="shared" si="353"/>
        <v>2702.5600000000004</v>
      </c>
      <c r="AB654" s="177">
        <f t="shared" si="354"/>
        <v>2667</v>
      </c>
      <c r="AC654" s="177" t="str">
        <f t="shared" si="355"/>
        <v/>
      </c>
      <c r="AD654" s="177" t="str">
        <f t="shared" si="356"/>
        <v/>
      </c>
      <c r="AE654" s="177" t="str">
        <f t="shared" si="357"/>
        <v/>
      </c>
      <c r="AF654" s="178">
        <f>IF(Q654&gt;0,VLOOKUP(H654,Leistungszahlen!$A$11:$C$158,3,),0)</f>
        <v>0</v>
      </c>
      <c r="AG654" s="178">
        <f>IF(R654&gt;0,VLOOKUP(H654,Leistungszahlen!$A$11:$F$158,6,),IF(T654&gt;0,VLOOKUP(H654,Leistungszahlen!$A$11:$F$158,6,),0))</f>
        <v>0</v>
      </c>
      <c r="AH654" s="179" t="e">
        <f t="shared" si="373"/>
        <v>#DIV/0!</v>
      </c>
      <c r="AI654" s="179" t="e">
        <f t="shared" si="374"/>
        <v>#DIV/0!</v>
      </c>
      <c r="AJ654" s="179">
        <f t="shared" si="375"/>
        <v>0</v>
      </c>
      <c r="AK654" s="179">
        <f t="shared" si="376"/>
        <v>0</v>
      </c>
      <c r="AL654" s="179">
        <f t="shared" si="377"/>
        <v>0</v>
      </c>
      <c r="AM654" s="180">
        <f>IF(L654=1,Stundensätze!$D$13,IF(L654=2,Stundensätze!$D$17,IF(L654=4,Stundensätze!$D$21,"")))</f>
        <v>0</v>
      </c>
      <c r="AN654" s="180">
        <f>IF(L654=1,Stundensätze!$D$15,IF(L654=2,Stundensätze!$D$19,IF(L654=4,Stundensätze!$D$23,"")))</f>
        <v>0</v>
      </c>
      <c r="AO654" s="180" t="e">
        <f t="shared" si="358"/>
        <v>#DIV/0!</v>
      </c>
      <c r="AP654" s="180">
        <f t="shared" si="359"/>
        <v>0</v>
      </c>
      <c r="AQ654" s="192" t="e">
        <f t="shared" si="360"/>
        <v>#DIV/0!</v>
      </c>
      <c r="AR654" s="192" t="e">
        <f t="shared" si="361"/>
        <v>#DIV/0!</v>
      </c>
      <c r="AS654" s="193" t="e">
        <f t="shared" si="362"/>
        <v>#DIV/0!</v>
      </c>
      <c r="AT654" s="258" t="str">
        <f>IF(K654=0,0,VLOOKUP(K654,Kostenstellen!A:B,2,FALSE))</f>
        <v xml:space="preserve">Rosentrittklinik         </v>
      </c>
      <c r="AU654" s="68" t="str">
        <f t="shared" si="369"/>
        <v>A1</v>
      </c>
      <c r="AV654" s="68" t="str">
        <f t="shared" si="370"/>
        <v>A1</v>
      </c>
      <c r="AW654" s="68">
        <f>IF(AF654=0,0,VLOOKUP($H654,Leistungszahlen!$A$11:$H$158,4,FALSE))</f>
        <v>0</v>
      </c>
      <c r="AX654" s="68">
        <f>IF(AF654=0,0,VLOOKUP($H654,Leistungszahlen!$A$11:$H$158,5,FALSE))</f>
        <v>0</v>
      </c>
      <c r="AY654" s="68">
        <f>IF(AG654=0,0,VLOOKUP($H654,Leistungszahlen!$A$11:$H$158,6,FALSE))</f>
        <v>0</v>
      </c>
      <c r="AZ654" s="68">
        <f t="shared" si="371"/>
        <v>0</v>
      </c>
      <c r="BA654" s="68">
        <f t="shared" si="372"/>
        <v>0</v>
      </c>
      <c r="BC654" s="68">
        <f t="shared" si="363"/>
        <v>0</v>
      </c>
      <c r="BD654" s="285"/>
    </row>
    <row r="655" spans="1:56" s="68" customFormat="1" ht="22.5">
      <c r="A655" s="200"/>
      <c r="B655" s="200"/>
      <c r="C655" s="200" t="s">
        <v>354</v>
      </c>
      <c r="D655" s="200" t="s">
        <v>203</v>
      </c>
      <c r="E655" s="200" t="s">
        <v>349</v>
      </c>
      <c r="F655" s="200" t="s">
        <v>1222</v>
      </c>
      <c r="G655" s="200" t="s">
        <v>121</v>
      </c>
      <c r="H655" s="201" t="s">
        <v>200</v>
      </c>
      <c r="I655" s="202">
        <v>4.1399999999999997</v>
      </c>
      <c r="J655" s="200" t="s">
        <v>778</v>
      </c>
      <c r="K655" s="176">
        <v>3</v>
      </c>
      <c r="L655" s="176">
        <v>1</v>
      </c>
      <c r="M655" s="176"/>
      <c r="N655" s="286">
        <v>6</v>
      </c>
      <c r="O655" s="286"/>
      <c r="P655" s="176"/>
      <c r="Q655" s="203">
        <f t="shared" si="364"/>
        <v>6</v>
      </c>
      <c r="R655" s="203">
        <f t="shared" si="365"/>
        <v>0</v>
      </c>
      <c r="S655" s="203">
        <f t="shared" si="366"/>
        <v>0</v>
      </c>
      <c r="T655" s="203">
        <f t="shared" si="367"/>
        <v>0</v>
      </c>
      <c r="U655" s="203">
        <f t="shared" si="368"/>
        <v>0</v>
      </c>
      <c r="V655" s="175">
        <f>IF(Q655&gt;0,VLOOKUP(Q655,Jahresfaktoren!$A$11:$B$24,2,),0)</f>
        <v>302</v>
      </c>
      <c r="W655" s="175">
        <f>IF(R655&gt;0,VLOOKUP(R655,Jahresfaktoren!$D$11:$E$24,2,),0)</f>
        <v>0</v>
      </c>
      <c r="X655" s="175">
        <f>IF(S655&gt;0,VLOOKUP(S655,Jahresfaktoren!$A$28:$B$29,2,),0)</f>
        <v>0</v>
      </c>
      <c r="Y655" s="175">
        <f>IF(T655&gt;0,VLOOKUP(T655,Jahresfaktoren!$A$28:$B$29,2,),0)</f>
        <v>0</v>
      </c>
      <c r="Z655" s="175">
        <f>IF(U655&gt;0,VLOOKUP(U655,Jahresfaktoren!$A$32:$B$33,2,),)</f>
        <v>0</v>
      </c>
      <c r="AA655" s="177">
        <f t="shared" si="353"/>
        <v>1250.28</v>
      </c>
      <c r="AB655" s="177" t="str">
        <f t="shared" si="354"/>
        <v/>
      </c>
      <c r="AC655" s="177" t="str">
        <f t="shared" si="355"/>
        <v/>
      </c>
      <c r="AD655" s="177" t="str">
        <f t="shared" si="356"/>
        <v/>
      </c>
      <c r="AE655" s="177" t="str">
        <f t="shared" si="357"/>
        <v/>
      </c>
      <c r="AF655" s="178">
        <f>IF(Q655&gt;0,VLOOKUP(H655,Leistungszahlen!$A$11:$C$158,3,),0)</f>
        <v>0</v>
      </c>
      <c r="AG655" s="178">
        <f>IF(R655&gt;0,VLOOKUP(H655,Leistungszahlen!$A$11:$F$158,6,),IF(T655&gt;0,VLOOKUP(H655,Leistungszahlen!$A$11:$F$158,6,),0))</f>
        <v>0</v>
      </c>
      <c r="AH655" s="179" t="e">
        <f t="shared" si="373"/>
        <v>#DIV/0!</v>
      </c>
      <c r="AI655" s="179">
        <f t="shared" si="374"/>
        <v>0</v>
      </c>
      <c r="AJ655" s="179">
        <f t="shared" si="375"/>
        <v>0</v>
      </c>
      <c r="AK655" s="179">
        <f t="shared" si="376"/>
        <v>0</v>
      </c>
      <c r="AL655" s="179">
        <f t="shared" si="377"/>
        <v>0</v>
      </c>
      <c r="AM655" s="180">
        <f>IF(L655=1,Stundensätze!$D$13,IF(L655=2,Stundensätze!$D$17,IF(L655=4,Stundensätze!$D$21,"")))</f>
        <v>0</v>
      </c>
      <c r="AN655" s="180">
        <f>IF(L655=1,Stundensätze!$D$15,IF(L655=2,Stundensätze!$D$19,IF(L655=4,Stundensätze!$D$23,"")))</f>
        <v>0</v>
      </c>
      <c r="AO655" s="180" t="e">
        <f t="shared" si="358"/>
        <v>#DIV/0!</v>
      </c>
      <c r="AP655" s="180">
        <f t="shared" si="359"/>
        <v>0</v>
      </c>
      <c r="AQ655" s="192" t="e">
        <f t="shared" si="360"/>
        <v>#DIV/0!</v>
      </c>
      <c r="AR655" s="192" t="e">
        <f t="shared" si="361"/>
        <v>#DIV/0!</v>
      </c>
      <c r="AS655" s="193" t="e">
        <f t="shared" si="362"/>
        <v>#DIV/0!</v>
      </c>
      <c r="AT655" s="258" t="str">
        <f>IF(K655=0,0,VLOOKUP(K655,Kostenstellen!A:B,2,FALSE))</f>
        <v xml:space="preserve">Rosentrittklinik         </v>
      </c>
      <c r="AU655" s="68" t="str">
        <f t="shared" si="369"/>
        <v>B</v>
      </c>
      <c r="AV655" s="68" t="str">
        <f t="shared" si="370"/>
        <v/>
      </c>
      <c r="AW655" s="68">
        <f>IF(AF655=0,0,VLOOKUP($H655,Leistungszahlen!$A$11:$H$158,4,FALSE))</f>
        <v>0</v>
      </c>
      <c r="AX655" s="68">
        <f>IF(AF655=0,0,VLOOKUP($H655,Leistungszahlen!$A$11:$H$158,5,FALSE))</f>
        <v>0</v>
      </c>
      <c r="AY655" s="68">
        <f>IF(AG655=0,0,VLOOKUP($H655,Leistungszahlen!$A$11:$H$158,6,FALSE))</f>
        <v>0</v>
      </c>
      <c r="AZ655" s="68">
        <f t="shared" si="371"/>
        <v>0</v>
      </c>
      <c r="BA655" s="68">
        <f t="shared" si="372"/>
        <v>0</v>
      </c>
      <c r="BC655" s="68">
        <f t="shared" si="363"/>
        <v>0</v>
      </c>
      <c r="BD655" s="285"/>
    </row>
    <row r="656" spans="1:56" s="68" customFormat="1" ht="22.5">
      <c r="A656" s="200"/>
      <c r="B656" s="200"/>
      <c r="C656" s="200" t="s">
        <v>354</v>
      </c>
      <c r="D656" s="200" t="s">
        <v>203</v>
      </c>
      <c r="E656" s="200" t="s">
        <v>349</v>
      </c>
      <c r="F656" s="200" t="s">
        <v>1223</v>
      </c>
      <c r="G656" s="200" t="s">
        <v>163</v>
      </c>
      <c r="H656" s="201" t="s">
        <v>287</v>
      </c>
      <c r="I656" s="202">
        <v>17.78</v>
      </c>
      <c r="J656" s="200" t="s">
        <v>780</v>
      </c>
      <c r="K656" s="176">
        <v>3</v>
      </c>
      <c r="L656" s="176">
        <v>1</v>
      </c>
      <c r="M656" s="176"/>
      <c r="N656" s="286">
        <v>3</v>
      </c>
      <c r="O656" s="286">
        <v>3</v>
      </c>
      <c r="P656" s="176"/>
      <c r="Q656" s="203">
        <f t="shared" si="364"/>
        <v>3</v>
      </c>
      <c r="R656" s="203">
        <f t="shared" si="365"/>
        <v>3</v>
      </c>
      <c r="S656" s="203">
        <f t="shared" si="366"/>
        <v>0</v>
      </c>
      <c r="T656" s="203">
        <f t="shared" si="367"/>
        <v>0</v>
      </c>
      <c r="U656" s="203">
        <f t="shared" si="368"/>
        <v>0</v>
      </c>
      <c r="V656" s="175">
        <f>IF(Q656&gt;0,VLOOKUP(Q656,Jahresfaktoren!$A$11:$B$24,2,),0)</f>
        <v>152</v>
      </c>
      <c r="W656" s="175">
        <f>IF(R656&gt;0,VLOOKUP(R656,Jahresfaktoren!$D$11:$E$24,2,),0)</f>
        <v>150</v>
      </c>
      <c r="X656" s="175">
        <f>IF(S656&gt;0,VLOOKUP(S656,Jahresfaktoren!$A$28:$B$29,2,),0)</f>
        <v>0</v>
      </c>
      <c r="Y656" s="175">
        <f>IF(T656&gt;0,VLOOKUP(T656,Jahresfaktoren!$A$28:$B$29,2,),0)</f>
        <v>0</v>
      </c>
      <c r="Z656" s="175">
        <f>IF(U656&gt;0,VLOOKUP(U656,Jahresfaktoren!$A$32:$B$33,2,),)</f>
        <v>0</v>
      </c>
      <c r="AA656" s="177">
        <f t="shared" si="353"/>
        <v>2702.5600000000004</v>
      </c>
      <c r="AB656" s="177">
        <f t="shared" si="354"/>
        <v>2667</v>
      </c>
      <c r="AC656" s="177" t="str">
        <f t="shared" si="355"/>
        <v/>
      </c>
      <c r="AD656" s="177" t="str">
        <f t="shared" si="356"/>
        <v/>
      </c>
      <c r="AE656" s="177" t="str">
        <f t="shared" si="357"/>
        <v/>
      </c>
      <c r="AF656" s="178">
        <f>IF(Q656&gt;0,VLOOKUP(H656,Leistungszahlen!$A$11:$C$158,3,),0)</f>
        <v>0</v>
      </c>
      <c r="AG656" s="178">
        <f>IF(R656&gt;0,VLOOKUP(H656,Leistungszahlen!$A$11:$F$158,6,),IF(T656&gt;0,VLOOKUP(H656,Leistungszahlen!$A$11:$F$158,6,),0))</f>
        <v>0</v>
      </c>
      <c r="AH656" s="179" t="e">
        <f t="shared" si="373"/>
        <v>#DIV/0!</v>
      </c>
      <c r="AI656" s="179" t="e">
        <f t="shared" si="374"/>
        <v>#DIV/0!</v>
      </c>
      <c r="AJ656" s="179">
        <f t="shared" si="375"/>
        <v>0</v>
      </c>
      <c r="AK656" s="179">
        <f t="shared" si="376"/>
        <v>0</v>
      </c>
      <c r="AL656" s="179">
        <f t="shared" si="377"/>
        <v>0</v>
      </c>
      <c r="AM656" s="180">
        <f>IF(L656=1,Stundensätze!$D$13,IF(L656=2,Stundensätze!$D$17,IF(L656=4,Stundensätze!$D$21,"")))</f>
        <v>0</v>
      </c>
      <c r="AN656" s="180">
        <f>IF(L656=1,Stundensätze!$D$15,IF(L656=2,Stundensätze!$D$19,IF(L656=4,Stundensätze!$D$23,"")))</f>
        <v>0</v>
      </c>
      <c r="AO656" s="180" t="e">
        <f t="shared" si="358"/>
        <v>#DIV/0!</v>
      </c>
      <c r="AP656" s="180">
        <f t="shared" si="359"/>
        <v>0</v>
      </c>
      <c r="AQ656" s="192" t="e">
        <f t="shared" si="360"/>
        <v>#DIV/0!</v>
      </c>
      <c r="AR656" s="192" t="e">
        <f t="shared" si="361"/>
        <v>#DIV/0!</v>
      </c>
      <c r="AS656" s="193" t="e">
        <f t="shared" si="362"/>
        <v>#DIV/0!</v>
      </c>
      <c r="AT656" s="258" t="str">
        <f>IF(K656=0,0,VLOOKUP(K656,Kostenstellen!A:B,2,FALSE))</f>
        <v xml:space="preserve">Rosentrittklinik         </v>
      </c>
      <c r="AU656" s="68" t="str">
        <f t="shared" si="369"/>
        <v>A1</v>
      </c>
      <c r="AV656" s="68" t="str">
        <f t="shared" si="370"/>
        <v>A1</v>
      </c>
      <c r="AW656" s="68">
        <f>IF(AF656=0,0,VLOOKUP($H656,Leistungszahlen!$A$11:$H$158,4,FALSE))</f>
        <v>0</v>
      </c>
      <c r="AX656" s="68">
        <f>IF(AF656=0,0,VLOOKUP($H656,Leistungszahlen!$A$11:$H$158,5,FALSE))</f>
        <v>0</v>
      </c>
      <c r="AY656" s="68">
        <f>IF(AG656=0,0,VLOOKUP($H656,Leistungszahlen!$A$11:$H$158,6,FALSE))</f>
        <v>0</v>
      </c>
      <c r="AZ656" s="68">
        <f t="shared" si="371"/>
        <v>0</v>
      </c>
      <c r="BA656" s="68">
        <f t="shared" si="372"/>
        <v>0</v>
      </c>
      <c r="BC656" s="68">
        <f t="shared" si="363"/>
        <v>0</v>
      </c>
      <c r="BD656" s="285"/>
    </row>
    <row r="657" spans="1:56" s="68" customFormat="1" ht="22.5">
      <c r="A657" s="200"/>
      <c r="B657" s="200"/>
      <c r="C657" s="200" t="s">
        <v>354</v>
      </c>
      <c r="D657" s="200" t="s">
        <v>203</v>
      </c>
      <c r="E657" s="200" t="s">
        <v>349</v>
      </c>
      <c r="F657" s="200" t="s">
        <v>1223</v>
      </c>
      <c r="G657" s="200" t="s">
        <v>121</v>
      </c>
      <c r="H657" s="201" t="s">
        <v>200</v>
      </c>
      <c r="I657" s="202">
        <v>4.1399999999999997</v>
      </c>
      <c r="J657" s="200" t="s">
        <v>778</v>
      </c>
      <c r="K657" s="176">
        <v>3</v>
      </c>
      <c r="L657" s="176">
        <v>1</v>
      </c>
      <c r="M657" s="176"/>
      <c r="N657" s="286">
        <v>6</v>
      </c>
      <c r="O657" s="286"/>
      <c r="P657" s="176"/>
      <c r="Q657" s="203">
        <f t="shared" si="364"/>
        <v>6</v>
      </c>
      <c r="R657" s="203">
        <f t="shared" si="365"/>
        <v>0</v>
      </c>
      <c r="S657" s="203">
        <f t="shared" si="366"/>
        <v>0</v>
      </c>
      <c r="T657" s="203">
        <f t="shared" si="367"/>
        <v>0</v>
      </c>
      <c r="U657" s="203">
        <f t="shared" si="368"/>
        <v>0</v>
      </c>
      <c r="V657" s="175">
        <f>IF(Q657&gt;0,VLOOKUP(Q657,Jahresfaktoren!$A$11:$B$24,2,),0)</f>
        <v>302</v>
      </c>
      <c r="W657" s="175">
        <f>IF(R657&gt;0,VLOOKUP(R657,Jahresfaktoren!$D$11:$E$24,2,),0)</f>
        <v>0</v>
      </c>
      <c r="X657" s="175">
        <f>IF(S657&gt;0,VLOOKUP(S657,Jahresfaktoren!$A$28:$B$29,2,),0)</f>
        <v>0</v>
      </c>
      <c r="Y657" s="175">
        <f>IF(T657&gt;0,VLOOKUP(T657,Jahresfaktoren!$A$28:$B$29,2,),0)</f>
        <v>0</v>
      </c>
      <c r="Z657" s="175">
        <f>IF(U657&gt;0,VLOOKUP(U657,Jahresfaktoren!$A$32:$B$33,2,),)</f>
        <v>0</v>
      </c>
      <c r="AA657" s="177">
        <f t="shared" si="353"/>
        <v>1250.28</v>
      </c>
      <c r="AB657" s="177" t="str">
        <f t="shared" si="354"/>
        <v/>
      </c>
      <c r="AC657" s="177" t="str">
        <f t="shared" si="355"/>
        <v/>
      </c>
      <c r="AD657" s="177" t="str">
        <f t="shared" si="356"/>
        <v/>
      </c>
      <c r="AE657" s="177" t="str">
        <f t="shared" si="357"/>
        <v/>
      </c>
      <c r="AF657" s="178">
        <f>IF(Q657&gt;0,VLOOKUP(H657,Leistungszahlen!$A$11:$C$158,3,),0)</f>
        <v>0</v>
      </c>
      <c r="AG657" s="178">
        <f>IF(R657&gt;0,VLOOKUP(H657,Leistungszahlen!$A$11:$F$158,6,),IF(T657&gt;0,VLOOKUP(H657,Leistungszahlen!$A$11:$F$158,6,),0))</f>
        <v>0</v>
      </c>
      <c r="AH657" s="179" t="e">
        <f t="shared" si="373"/>
        <v>#DIV/0!</v>
      </c>
      <c r="AI657" s="179">
        <f t="shared" si="374"/>
        <v>0</v>
      </c>
      <c r="AJ657" s="179">
        <f t="shared" si="375"/>
        <v>0</v>
      </c>
      <c r="AK657" s="179">
        <f t="shared" si="376"/>
        <v>0</v>
      </c>
      <c r="AL657" s="179">
        <f t="shared" si="377"/>
        <v>0</v>
      </c>
      <c r="AM657" s="180">
        <f>IF(L657=1,Stundensätze!$D$13,IF(L657=2,Stundensätze!$D$17,IF(L657=4,Stundensätze!$D$21,"")))</f>
        <v>0</v>
      </c>
      <c r="AN657" s="180">
        <f>IF(L657=1,Stundensätze!$D$15,IF(L657=2,Stundensätze!$D$19,IF(L657=4,Stundensätze!$D$23,"")))</f>
        <v>0</v>
      </c>
      <c r="AO657" s="180" t="e">
        <f t="shared" si="358"/>
        <v>#DIV/0!</v>
      </c>
      <c r="AP657" s="180">
        <f t="shared" si="359"/>
        <v>0</v>
      </c>
      <c r="AQ657" s="192" t="e">
        <f t="shared" si="360"/>
        <v>#DIV/0!</v>
      </c>
      <c r="AR657" s="192" t="e">
        <f t="shared" si="361"/>
        <v>#DIV/0!</v>
      </c>
      <c r="AS657" s="193" t="e">
        <f t="shared" si="362"/>
        <v>#DIV/0!</v>
      </c>
      <c r="AT657" s="258" t="str">
        <f>IF(K657=0,0,VLOOKUP(K657,Kostenstellen!A:B,2,FALSE))</f>
        <v xml:space="preserve">Rosentrittklinik         </v>
      </c>
      <c r="AU657" s="68" t="str">
        <f t="shared" si="369"/>
        <v>B</v>
      </c>
      <c r="AV657" s="68" t="str">
        <f t="shared" si="370"/>
        <v/>
      </c>
      <c r="AW657" s="68">
        <f>IF(AF657=0,0,VLOOKUP($H657,Leistungszahlen!$A$11:$H$158,4,FALSE))</f>
        <v>0</v>
      </c>
      <c r="AX657" s="68">
        <f>IF(AF657=0,0,VLOOKUP($H657,Leistungszahlen!$A$11:$H$158,5,FALSE))</f>
        <v>0</v>
      </c>
      <c r="AY657" s="68">
        <f>IF(AG657=0,0,VLOOKUP($H657,Leistungszahlen!$A$11:$H$158,6,FALSE))</f>
        <v>0</v>
      </c>
      <c r="AZ657" s="68">
        <f t="shared" si="371"/>
        <v>0</v>
      </c>
      <c r="BA657" s="68">
        <f t="shared" si="372"/>
        <v>0</v>
      </c>
      <c r="BC657" s="68">
        <f t="shared" si="363"/>
        <v>0</v>
      </c>
      <c r="BD657" s="285"/>
    </row>
    <row r="658" spans="1:56" s="68" customFormat="1" ht="22.5">
      <c r="A658" s="200"/>
      <c r="B658" s="200"/>
      <c r="C658" s="200" t="s">
        <v>354</v>
      </c>
      <c r="D658" s="200" t="s">
        <v>203</v>
      </c>
      <c r="E658" s="200" t="s">
        <v>349</v>
      </c>
      <c r="F658" s="200" t="s">
        <v>1224</v>
      </c>
      <c r="G658" s="200" t="s">
        <v>163</v>
      </c>
      <c r="H658" s="201" t="s">
        <v>287</v>
      </c>
      <c r="I658" s="202">
        <v>17.78</v>
      </c>
      <c r="J658" s="200" t="s">
        <v>780</v>
      </c>
      <c r="K658" s="176">
        <v>3</v>
      </c>
      <c r="L658" s="176">
        <v>1</v>
      </c>
      <c r="M658" s="176"/>
      <c r="N658" s="286">
        <v>3</v>
      </c>
      <c r="O658" s="286">
        <v>3</v>
      </c>
      <c r="P658" s="176"/>
      <c r="Q658" s="203">
        <f t="shared" si="364"/>
        <v>3</v>
      </c>
      <c r="R658" s="203">
        <f t="shared" si="365"/>
        <v>3</v>
      </c>
      <c r="S658" s="203">
        <f t="shared" si="366"/>
        <v>0</v>
      </c>
      <c r="T658" s="203">
        <f t="shared" si="367"/>
        <v>0</v>
      </c>
      <c r="U658" s="203">
        <f t="shared" si="368"/>
        <v>0</v>
      </c>
      <c r="V658" s="175">
        <f>IF(Q658&gt;0,VLOOKUP(Q658,Jahresfaktoren!$A$11:$B$24,2,),0)</f>
        <v>152</v>
      </c>
      <c r="W658" s="175">
        <f>IF(R658&gt;0,VLOOKUP(R658,Jahresfaktoren!$D$11:$E$24,2,),0)</f>
        <v>150</v>
      </c>
      <c r="X658" s="175">
        <f>IF(S658&gt;0,VLOOKUP(S658,Jahresfaktoren!$A$28:$B$29,2,),0)</f>
        <v>0</v>
      </c>
      <c r="Y658" s="175">
        <f>IF(T658&gt;0,VLOOKUP(T658,Jahresfaktoren!$A$28:$B$29,2,),0)</f>
        <v>0</v>
      </c>
      <c r="Z658" s="175">
        <f>IF(U658&gt;0,VLOOKUP(U658,Jahresfaktoren!$A$32:$B$33,2,),)</f>
        <v>0</v>
      </c>
      <c r="AA658" s="177">
        <f t="shared" si="353"/>
        <v>2702.5600000000004</v>
      </c>
      <c r="AB658" s="177">
        <f t="shared" si="354"/>
        <v>2667</v>
      </c>
      <c r="AC658" s="177" t="str">
        <f t="shared" si="355"/>
        <v/>
      </c>
      <c r="AD658" s="177" t="str">
        <f t="shared" si="356"/>
        <v/>
      </c>
      <c r="AE658" s="177" t="str">
        <f t="shared" si="357"/>
        <v/>
      </c>
      <c r="AF658" s="178">
        <f>IF(Q658&gt;0,VLOOKUP(H658,Leistungszahlen!$A$11:$C$158,3,),0)</f>
        <v>0</v>
      </c>
      <c r="AG658" s="178">
        <f>IF(R658&gt;0,VLOOKUP(H658,Leistungszahlen!$A$11:$F$158,6,),IF(T658&gt;0,VLOOKUP(H658,Leistungszahlen!$A$11:$F$158,6,),0))</f>
        <v>0</v>
      </c>
      <c r="AH658" s="179" t="e">
        <f t="shared" si="373"/>
        <v>#DIV/0!</v>
      </c>
      <c r="AI658" s="179" t="e">
        <f t="shared" si="374"/>
        <v>#DIV/0!</v>
      </c>
      <c r="AJ658" s="179">
        <f t="shared" si="375"/>
        <v>0</v>
      </c>
      <c r="AK658" s="179">
        <f t="shared" si="376"/>
        <v>0</v>
      </c>
      <c r="AL658" s="179">
        <f t="shared" si="377"/>
        <v>0</v>
      </c>
      <c r="AM658" s="180">
        <f>IF(L658=1,Stundensätze!$D$13,IF(L658=2,Stundensätze!$D$17,IF(L658=4,Stundensätze!$D$21,"")))</f>
        <v>0</v>
      </c>
      <c r="AN658" s="180">
        <f>IF(L658=1,Stundensätze!$D$15,IF(L658=2,Stundensätze!$D$19,IF(L658=4,Stundensätze!$D$23,"")))</f>
        <v>0</v>
      </c>
      <c r="AO658" s="180" t="e">
        <f t="shared" si="358"/>
        <v>#DIV/0!</v>
      </c>
      <c r="AP658" s="180">
        <f t="shared" si="359"/>
        <v>0</v>
      </c>
      <c r="AQ658" s="192" t="e">
        <f t="shared" si="360"/>
        <v>#DIV/0!</v>
      </c>
      <c r="AR658" s="192" t="e">
        <f t="shared" si="361"/>
        <v>#DIV/0!</v>
      </c>
      <c r="AS658" s="193" t="e">
        <f t="shared" si="362"/>
        <v>#DIV/0!</v>
      </c>
      <c r="AT658" s="258" t="str">
        <f>IF(K658=0,0,VLOOKUP(K658,Kostenstellen!A:B,2,FALSE))</f>
        <v xml:space="preserve">Rosentrittklinik         </v>
      </c>
      <c r="AU658" s="68" t="str">
        <f t="shared" si="369"/>
        <v>A1</v>
      </c>
      <c r="AV658" s="68" t="str">
        <f t="shared" si="370"/>
        <v>A1</v>
      </c>
      <c r="AW658" s="68">
        <f>IF(AF658=0,0,VLOOKUP($H658,Leistungszahlen!$A$11:$H$158,4,FALSE))</f>
        <v>0</v>
      </c>
      <c r="AX658" s="68">
        <f>IF(AF658=0,0,VLOOKUP($H658,Leistungszahlen!$A$11:$H$158,5,FALSE))</f>
        <v>0</v>
      </c>
      <c r="AY658" s="68">
        <f>IF(AG658=0,0,VLOOKUP($H658,Leistungszahlen!$A$11:$H$158,6,FALSE))</f>
        <v>0</v>
      </c>
      <c r="AZ658" s="68">
        <f t="shared" si="371"/>
        <v>0</v>
      </c>
      <c r="BA658" s="68">
        <f t="shared" si="372"/>
        <v>0</v>
      </c>
      <c r="BC658" s="68">
        <f t="shared" si="363"/>
        <v>0</v>
      </c>
      <c r="BD658" s="285"/>
    </row>
    <row r="659" spans="1:56" s="68" customFormat="1" ht="22.5">
      <c r="A659" s="200"/>
      <c r="B659" s="200"/>
      <c r="C659" s="200" t="s">
        <v>354</v>
      </c>
      <c r="D659" s="200" t="s">
        <v>203</v>
      </c>
      <c r="E659" s="200" t="s">
        <v>349</v>
      </c>
      <c r="F659" s="200" t="s">
        <v>1224</v>
      </c>
      <c r="G659" s="200" t="s">
        <v>121</v>
      </c>
      <c r="H659" s="201" t="s">
        <v>200</v>
      </c>
      <c r="I659" s="202">
        <v>4.1399999999999997</v>
      </c>
      <c r="J659" s="200" t="s">
        <v>778</v>
      </c>
      <c r="K659" s="176">
        <v>3</v>
      </c>
      <c r="L659" s="176">
        <v>1</v>
      </c>
      <c r="M659" s="176"/>
      <c r="N659" s="286">
        <v>6</v>
      </c>
      <c r="O659" s="286"/>
      <c r="P659" s="176"/>
      <c r="Q659" s="203">
        <f t="shared" si="364"/>
        <v>6</v>
      </c>
      <c r="R659" s="203">
        <f t="shared" si="365"/>
        <v>0</v>
      </c>
      <c r="S659" s="203">
        <f t="shared" si="366"/>
        <v>0</v>
      </c>
      <c r="T659" s="203">
        <f t="shared" si="367"/>
        <v>0</v>
      </c>
      <c r="U659" s="203">
        <f t="shared" si="368"/>
        <v>0</v>
      </c>
      <c r="V659" s="175">
        <f>IF(Q659&gt;0,VLOOKUP(Q659,Jahresfaktoren!$A$11:$B$24,2,),0)</f>
        <v>302</v>
      </c>
      <c r="W659" s="175">
        <f>IF(R659&gt;0,VLOOKUP(R659,Jahresfaktoren!$D$11:$E$24,2,),0)</f>
        <v>0</v>
      </c>
      <c r="X659" s="175">
        <f>IF(S659&gt;0,VLOOKUP(S659,Jahresfaktoren!$A$28:$B$29,2,),0)</f>
        <v>0</v>
      </c>
      <c r="Y659" s="175">
        <f>IF(T659&gt;0,VLOOKUP(T659,Jahresfaktoren!$A$28:$B$29,2,),0)</f>
        <v>0</v>
      </c>
      <c r="Z659" s="175">
        <f>IF(U659&gt;0,VLOOKUP(U659,Jahresfaktoren!$A$32:$B$33,2,),)</f>
        <v>0</v>
      </c>
      <c r="AA659" s="177">
        <f t="shared" si="353"/>
        <v>1250.28</v>
      </c>
      <c r="AB659" s="177" t="str">
        <f t="shared" si="354"/>
        <v/>
      </c>
      <c r="AC659" s="177" t="str">
        <f t="shared" si="355"/>
        <v/>
      </c>
      <c r="AD659" s="177" t="str">
        <f t="shared" si="356"/>
        <v/>
      </c>
      <c r="AE659" s="177" t="str">
        <f t="shared" si="357"/>
        <v/>
      </c>
      <c r="AF659" s="178">
        <f>IF(Q659&gt;0,VLOOKUP(H659,Leistungszahlen!$A$11:$C$158,3,),0)</f>
        <v>0</v>
      </c>
      <c r="AG659" s="178">
        <f>IF(R659&gt;0,VLOOKUP(H659,Leistungszahlen!$A$11:$F$158,6,),IF(T659&gt;0,VLOOKUP(H659,Leistungszahlen!$A$11:$F$158,6,),0))</f>
        <v>0</v>
      </c>
      <c r="AH659" s="179" t="e">
        <f t="shared" si="373"/>
        <v>#DIV/0!</v>
      </c>
      <c r="AI659" s="179">
        <f t="shared" si="374"/>
        <v>0</v>
      </c>
      <c r="AJ659" s="179">
        <f t="shared" si="375"/>
        <v>0</v>
      </c>
      <c r="AK659" s="179">
        <f t="shared" si="376"/>
        <v>0</v>
      </c>
      <c r="AL659" s="179">
        <f t="shared" si="377"/>
        <v>0</v>
      </c>
      <c r="AM659" s="180">
        <f>IF(L659=1,Stundensätze!$D$13,IF(L659=2,Stundensätze!$D$17,IF(L659=4,Stundensätze!$D$21,"")))</f>
        <v>0</v>
      </c>
      <c r="AN659" s="180">
        <f>IF(L659=1,Stundensätze!$D$15,IF(L659=2,Stundensätze!$D$19,IF(L659=4,Stundensätze!$D$23,"")))</f>
        <v>0</v>
      </c>
      <c r="AO659" s="180" t="e">
        <f t="shared" si="358"/>
        <v>#DIV/0!</v>
      </c>
      <c r="AP659" s="180">
        <f t="shared" si="359"/>
        <v>0</v>
      </c>
      <c r="AQ659" s="192" t="e">
        <f t="shared" si="360"/>
        <v>#DIV/0!</v>
      </c>
      <c r="AR659" s="192" t="e">
        <f t="shared" si="361"/>
        <v>#DIV/0!</v>
      </c>
      <c r="AS659" s="193" t="e">
        <f t="shared" si="362"/>
        <v>#DIV/0!</v>
      </c>
      <c r="AT659" s="258" t="str">
        <f>IF(K659=0,0,VLOOKUP(K659,Kostenstellen!A:B,2,FALSE))</f>
        <v xml:space="preserve">Rosentrittklinik         </v>
      </c>
      <c r="AU659" s="68" t="str">
        <f t="shared" si="369"/>
        <v>B</v>
      </c>
      <c r="AV659" s="68" t="str">
        <f t="shared" si="370"/>
        <v/>
      </c>
      <c r="AW659" s="68">
        <f>IF(AF659=0,0,VLOOKUP($H659,Leistungszahlen!$A$11:$H$158,4,FALSE))</f>
        <v>0</v>
      </c>
      <c r="AX659" s="68">
        <f>IF(AF659=0,0,VLOOKUP($H659,Leistungszahlen!$A$11:$H$158,5,FALSE))</f>
        <v>0</v>
      </c>
      <c r="AY659" s="68">
        <f>IF(AG659=0,0,VLOOKUP($H659,Leistungszahlen!$A$11:$H$158,6,FALSE))</f>
        <v>0</v>
      </c>
      <c r="AZ659" s="68">
        <f t="shared" si="371"/>
        <v>0</v>
      </c>
      <c r="BA659" s="68">
        <f t="shared" si="372"/>
        <v>0</v>
      </c>
      <c r="BC659" s="68">
        <f t="shared" si="363"/>
        <v>0</v>
      </c>
      <c r="BD659" s="285"/>
    </row>
    <row r="660" spans="1:56" s="68" customFormat="1" ht="22.5">
      <c r="A660" s="200"/>
      <c r="B660" s="200"/>
      <c r="C660" s="200" t="s">
        <v>354</v>
      </c>
      <c r="D660" s="200" t="s">
        <v>203</v>
      </c>
      <c r="E660" s="200" t="s">
        <v>349</v>
      </c>
      <c r="F660" s="200" t="s">
        <v>1225</v>
      </c>
      <c r="G660" s="200" t="s">
        <v>163</v>
      </c>
      <c r="H660" s="201" t="s">
        <v>287</v>
      </c>
      <c r="I660" s="202">
        <v>17.78</v>
      </c>
      <c r="J660" s="200" t="s">
        <v>780</v>
      </c>
      <c r="K660" s="176">
        <v>3</v>
      </c>
      <c r="L660" s="176">
        <v>1</v>
      </c>
      <c r="M660" s="176"/>
      <c r="N660" s="286">
        <v>3</v>
      </c>
      <c r="O660" s="286">
        <v>3</v>
      </c>
      <c r="P660" s="176"/>
      <c r="Q660" s="203">
        <f t="shared" si="364"/>
        <v>3</v>
      </c>
      <c r="R660" s="203">
        <f t="shared" si="365"/>
        <v>3</v>
      </c>
      <c r="S660" s="203">
        <f t="shared" si="366"/>
        <v>0</v>
      </c>
      <c r="T660" s="203">
        <f t="shared" si="367"/>
        <v>0</v>
      </c>
      <c r="U660" s="203">
        <f t="shared" si="368"/>
        <v>0</v>
      </c>
      <c r="V660" s="175">
        <f>IF(Q660&gt;0,VLOOKUP(Q660,Jahresfaktoren!$A$11:$B$24,2,),0)</f>
        <v>152</v>
      </c>
      <c r="W660" s="175">
        <f>IF(R660&gt;0,VLOOKUP(R660,Jahresfaktoren!$D$11:$E$24,2,),0)</f>
        <v>150</v>
      </c>
      <c r="X660" s="175">
        <f>IF(S660&gt;0,VLOOKUP(S660,Jahresfaktoren!$A$28:$B$29,2,),0)</f>
        <v>0</v>
      </c>
      <c r="Y660" s="175">
        <f>IF(T660&gt;0,VLOOKUP(T660,Jahresfaktoren!$A$28:$B$29,2,),0)</f>
        <v>0</v>
      </c>
      <c r="Z660" s="175">
        <f>IF(U660&gt;0,VLOOKUP(U660,Jahresfaktoren!$A$32:$B$33,2,),)</f>
        <v>0</v>
      </c>
      <c r="AA660" s="177">
        <f t="shared" si="353"/>
        <v>2702.5600000000004</v>
      </c>
      <c r="AB660" s="177">
        <f t="shared" si="354"/>
        <v>2667</v>
      </c>
      <c r="AC660" s="177" t="str">
        <f t="shared" si="355"/>
        <v/>
      </c>
      <c r="AD660" s="177" t="str">
        <f t="shared" si="356"/>
        <v/>
      </c>
      <c r="AE660" s="177" t="str">
        <f t="shared" si="357"/>
        <v/>
      </c>
      <c r="AF660" s="178">
        <f>IF(Q660&gt;0,VLOOKUP(H660,Leistungszahlen!$A$11:$C$158,3,),0)</f>
        <v>0</v>
      </c>
      <c r="AG660" s="178">
        <f>IF(R660&gt;0,VLOOKUP(H660,Leistungszahlen!$A$11:$F$158,6,),IF(T660&gt;0,VLOOKUP(H660,Leistungszahlen!$A$11:$F$158,6,),0))</f>
        <v>0</v>
      </c>
      <c r="AH660" s="179" t="e">
        <f t="shared" si="373"/>
        <v>#DIV/0!</v>
      </c>
      <c r="AI660" s="179" t="e">
        <f t="shared" si="374"/>
        <v>#DIV/0!</v>
      </c>
      <c r="AJ660" s="179">
        <f t="shared" si="375"/>
        <v>0</v>
      </c>
      <c r="AK660" s="179">
        <f t="shared" si="376"/>
        <v>0</v>
      </c>
      <c r="AL660" s="179">
        <f t="shared" si="377"/>
        <v>0</v>
      </c>
      <c r="AM660" s="180">
        <f>IF(L660=1,Stundensätze!$D$13,IF(L660=2,Stundensätze!$D$17,IF(L660=4,Stundensätze!$D$21,"")))</f>
        <v>0</v>
      </c>
      <c r="AN660" s="180">
        <f>IF(L660=1,Stundensätze!$D$15,IF(L660=2,Stundensätze!$D$19,IF(L660=4,Stundensätze!$D$23,"")))</f>
        <v>0</v>
      </c>
      <c r="AO660" s="180" t="e">
        <f t="shared" si="358"/>
        <v>#DIV/0!</v>
      </c>
      <c r="AP660" s="180">
        <f t="shared" si="359"/>
        <v>0</v>
      </c>
      <c r="AQ660" s="192" t="e">
        <f t="shared" si="360"/>
        <v>#DIV/0!</v>
      </c>
      <c r="AR660" s="192" t="e">
        <f t="shared" si="361"/>
        <v>#DIV/0!</v>
      </c>
      <c r="AS660" s="193" t="e">
        <f t="shared" si="362"/>
        <v>#DIV/0!</v>
      </c>
      <c r="AT660" s="258" t="str">
        <f>IF(K660=0,0,VLOOKUP(K660,Kostenstellen!A:B,2,FALSE))</f>
        <v xml:space="preserve">Rosentrittklinik         </v>
      </c>
      <c r="AU660" s="68" t="str">
        <f t="shared" si="369"/>
        <v>A1</v>
      </c>
      <c r="AV660" s="68" t="str">
        <f t="shared" si="370"/>
        <v>A1</v>
      </c>
      <c r="AW660" s="68">
        <f>IF(AF660=0,0,VLOOKUP($H660,Leistungszahlen!$A$11:$H$158,4,FALSE))</f>
        <v>0</v>
      </c>
      <c r="AX660" s="68">
        <f>IF(AF660=0,0,VLOOKUP($H660,Leistungszahlen!$A$11:$H$158,5,FALSE))</f>
        <v>0</v>
      </c>
      <c r="AY660" s="68">
        <f>IF(AG660=0,0,VLOOKUP($H660,Leistungszahlen!$A$11:$H$158,6,FALSE))</f>
        <v>0</v>
      </c>
      <c r="AZ660" s="68">
        <f t="shared" si="371"/>
        <v>0</v>
      </c>
      <c r="BA660" s="68">
        <f t="shared" si="372"/>
        <v>0</v>
      </c>
      <c r="BC660" s="68">
        <f t="shared" si="363"/>
        <v>0</v>
      </c>
      <c r="BD660" s="285"/>
    </row>
    <row r="661" spans="1:56" s="68" customFormat="1" ht="22.5">
      <c r="A661" s="200"/>
      <c r="B661" s="200"/>
      <c r="C661" s="200" t="s">
        <v>354</v>
      </c>
      <c r="D661" s="200" t="s">
        <v>203</v>
      </c>
      <c r="E661" s="200" t="s">
        <v>349</v>
      </c>
      <c r="F661" s="200" t="s">
        <v>1225</v>
      </c>
      <c r="G661" s="200" t="s">
        <v>121</v>
      </c>
      <c r="H661" s="201" t="s">
        <v>200</v>
      </c>
      <c r="I661" s="202">
        <v>4.1399999999999997</v>
      </c>
      <c r="J661" s="200" t="s">
        <v>778</v>
      </c>
      <c r="K661" s="176">
        <v>3</v>
      </c>
      <c r="L661" s="176">
        <v>1</v>
      </c>
      <c r="M661" s="176"/>
      <c r="N661" s="286">
        <v>6</v>
      </c>
      <c r="O661" s="286"/>
      <c r="P661" s="176"/>
      <c r="Q661" s="203">
        <f t="shared" si="364"/>
        <v>6</v>
      </c>
      <c r="R661" s="203">
        <f t="shared" si="365"/>
        <v>0</v>
      </c>
      <c r="S661" s="203">
        <f t="shared" si="366"/>
        <v>0</v>
      </c>
      <c r="T661" s="203">
        <f t="shared" si="367"/>
        <v>0</v>
      </c>
      <c r="U661" s="203">
        <f t="shared" si="368"/>
        <v>0</v>
      </c>
      <c r="V661" s="175">
        <f>IF(Q661&gt;0,VLOOKUP(Q661,Jahresfaktoren!$A$11:$B$24,2,),0)</f>
        <v>302</v>
      </c>
      <c r="W661" s="175">
        <f>IF(R661&gt;0,VLOOKUP(R661,Jahresfaktoren!$D$11:$E$24,2,),0)</f>
        <v>0</v>
      </c>
      <c r="X661" s="175">
        <f>IF(S661&gt;0,VLOOKUP(S661,Jahresfaktoren!$A$28:$B$29,2,),0)</f>
        <v>0</v>
      </c>
      <c r="Y661" s="175">
        <f>IF(T661&gt;0,VLOOKUP(T661,Jahresfaktoren!$A$28:$B$29,2,),0)</f>
        <v>0</v>
      </c>
      <c r="Z661" s="175">
        <f>IF(U661&gt;0,VLOOKUP(U661,Jahresfaktoren!$A$32:$B$33,2,),)</f>
        <v>0</v>
      </c>
      <c r="AA661" s="177">
        <f t="shared" si="353"/>
        <v>1250.28</v>
      </c>
      <c r="AB661" s="177" t="str">
        <f t="shared" si="354"/>
        <v/>
      </c>
      <c r="AC661" s="177" t="str">
        <f t="shared" si="355"/>
        <v/>
      </c>
      <c r="AD661" s="177" t="str">
        <f t="shared" si="356"/>
        <v/>
      </c>
      <c r="AE661" s="177" t="str">
        <f t="shared" si="357"/>
        <v/>
      </c>
      <c r="AF661" s="178">
        <f>IF(Q661&gt;0,VLOOKUP(H661,Leistungszahlen!$A$11:$C$158,3,),0)</f>
        <v>0</v>
      </c>
      <c r="AG661" s="178">
        <f>IF(R661&gt;0,VLOOKUP(H661,Leistungszahlen!$A$11:$F$158,6,),IF(T661&gt;0,VLOOKUP(H661,Leistungszahlen!$A$11:$F$158,6,),0))</f>
        <v>0</v>
      </c>
      <c r="AH661" s="179" t="e">
        <f t="shared" si="373"/>
        <v>#DIV/0!</v>
      </c>
      <c r="AI661" s="179">
        <f t="shared" si="374"/>
        <v>0</v>
      </c>
      <c r="AJ661" s="179">
        <f t="shared" si="375"/>
        <v>0</v>
      </c>
      <c r="AK661" s="179">
        <f t="shared" si="376"/>
        <v>0</v>
      </c>
      <c r="AL661" s="179">
        <f t="shared" si="377"/>
        <v>0</v>
      </c>
      <c r="AM661" s="180">
        <f>IF(L661=1,Stundensätze!$D$13,IF(L661=2,Stundensätze!$D$17,IF(L661=4,Stundensätze!$D$21,"")))</f>
        <v>0</v>
      </c>
      <c r="AN661" s="180">
        <f>IF(L661=1,Stundensätze!$D$15,IF(L661=2,Stundensätze!$D$19,IF(L661=4,Stundensätze!$D$23,"")))</f>
        <v>0</v>
      </c>
      <c r="AO661" s="180" t="e">
        <f t="shared" si="358"/>
        <v>#DIV/0!</v>
      </c>
      <c r="AP661" s="180">
        <f t="shared" si="359"/>
        <v>0</v>
      </c>
      <c r="AQ661" s="192" t="e">
        <f t="shared" si="360"/>
        <v>#DIV/0!</v>
      </c>
      <c r="AR661" s="192" t="e">
        <f t="shared" si="361"/>
        <v>#DIV/0!</v>
      </c>
      <c r="AS661" s="193" t="e">
        <f t="shared" si="362"/>
        <v>#DIV/0!</v>
      </c>
      <c r="AT661" s="258" t="str">
        <f>IF(K661=0,0,VLOOKUP(K661,Kostenstellen!A:B,2,FALSE))</f>
        <v xml:space="preserve">Rosentrittklinik         </v>
      </c>
      <c r="AU661" s="68" t="str">
        <f t="shared" si="369"/>
        <v>B</v>
      </c>
      <c r="AV661" s="68" t="str">
        <f t="shared" si="370"/>
        <v/>
      </c>
      <c r="AW661" s="68">
        <f>IF(AF661=0,0,VLOOKUP($H661,Leistungszahlen!$A$11:$H$158,4,FALSE))</f>
        <v>0</v>
      </c>
      <c r="AX661" s="68">
        <f>IF(AF661=0,0,VLOOKUP($H661,Leistungszahlen!$A$11:$H$158,5,FALSE))</f>
        <v>0</v>
      </c>
      <c r="AY661" s="68">
        <f>IF(AG661=0,0,VLOOKUP($H661,Leistungszahlen!$A$11:$H$158,6,FALSE))</f>
        <v>0</v>
      </c>
      <c r="AZ661" s="68">
        <f t="shared" si="371"/>
        <v>0</v>
      </c>
      <c r="BA661" s="68">
        <f t="shared" si="372"/>
        <v>0</v>
      </c>
      <c r="BC661" s="68">
        <f t="shared" si="363"/>
        <v>0</v>
      </c>
      <c r="BD661" s="285"/>
    </row>
    <row r="662" spans="1:56" s="68" customFormat="1" ht="22.5">
      <c r="A662" s="200"/>
      <c r="B662" s="200"/>
      <c r="C662" s="200" t="s">
        <v>354</v>
      </c>
      <c r="D662" s="200" t="s">
        <v>203</v>
      </c>
      <c r="E662" s="200" t="s">
        <v>349</v>
      </c>
      <c r="F662" s="200" t="s">
        <v>1226</v>
      </c>
      <c r="G662" s="200" t="s">
        <v>261</v>
      </c>
      <c r="H662" s="201" t="s">
        <v>215</v>
      </c>
      <c r="I662" s="202">
        <v>3.4</v>
      </c>
      <c r="J662" s="200" t="s">
        <v>778</v>
      </c>
      <c r="K662" s="176">
        <v>3</v>
      </c>
      <c r="L662" s="176">
        <v>1</v>
      </c>
      <c r="M662" s="176"/>
      <c r="N662" s="286">
        <v>5</v>
      </c>
      <c r="O662" s="286"/>
      <c r="P662" s="176"/>
      <c r="Q662" s="203">
        <f t="shared" si="364"/>
        <v>5</v>
      </c>
      <c r="R662" s="203">
        <f t="shared" si="365"/>
        <v>0</v>
      </c>
      <c r="S662" s="203">
        <f t="shared" si="366"/>
        <v>0</v>
      </c>
      <c r="T662" s="203">
        <f t="shared" si="367"/>
        <v>0</v>
      </c>
      <c r="U662" s="203">
        <f t="shared" si="368"/>
        <v>0</v>
      </c>
      <c r="V662" s="175">
        <f>IF(Q662&gt;0,VLOOKUP(Q662,Jahresfaktoren!$A$11:$B$24,2,),0)</f>
        <v>250</v>
      </c>
      <c r="W662" s="175">
        <f>IF(R662&gt;0,VLOOKUP(R662,Jahresfaktoren!$D$11:$E$24,2,),0)</f>
        <v>0</v>
      </c>
      <c r="X662" s="175">
        <f>IF(S662&gt;0,VLOOKUP(S662,Jahresfaktoren!$A$28:$B$29,2,),0)</f>
        <v>0</v>
      </c>
      <c r="Y662" s="175">
        <f>IF(T662&gt;0,VLOOKUP(T662,Jahresfaktoren!$A$28:$B$29,2,),0)</f>
        <v>0</v>
      </c>
      <c r="Z662" s="175">
        <f>IF(U662&gt;0,VLOOKUP(U662,Jahresfaktoren!$A$32:$B$33,2,),)</f>
        <v>0</v>
      </c>
      <c r="AA662" s="177">
        <f t="shared" si="353"/>
        <v>850</v>
      </c>
      <c r="AB662" s="177" t="str">
        <f t="shared" si="354"/>
        <v/>
      </c>
      <c r="AC662" s="177" t="str">
        <f t="shared" si="355"/>
        <v/>
      </c>
      <c r="AD662" s="177" t="str">
        <f t="shared" si="356"/>
        <v/>
      </c>
      <c r="AE662" s="177" t="str">
        <f t="shared" si="357"/>
        <v/>
      </c>
      <c r="AF662" s="178">
        <f>IF(Q662&gt;0,VLOOKUP(H662,Leistungszahlen!$A$11:$C$158,3,),0)</f>
        <v>0</v>
      </c>
      <c r="AG662" s="178">
        <f>IF(R662&gt;0,VLOOKUP(H662,Leistungszahlen!$A$11:$F$158,6,),IF(T662&gt;0,VLOOKUP(H662,Leistungszahlen!$A$11:$F$158,6,),0))</f>
        <v>0</v>
      </c>
      <c r="AH662" s="179" t="e">
        <f t="shared" si="373"/>
        <v>#DIV/0!</v>
      </c>
      <c r="AI662" s="179">
        <f t="shared" si="374"/>
        <v>0</v>
      </c>
      <c r="AJ662" s="179">
        <f t="shared" si="375"/>
        <v>0</v>
      </c>
      <c r="AK662" s="179">
        <f t="shared" si="376"/>
        <v>0</v>
      </c>
      <c r="AL662" s="179">
        <f t="shared" si="377"/>
        <v>0</v>
      </c>
      <c r="AM662" s="180">
        <f>IF(L662=1,Stundensätze!$D$13,IF(L662=2,Stundensätze!$D$17,IF(L662=4,Stundensätze!$D$21,"")))</f>
        <v>0</v>
      </c>
      <c r="AN662" s="180">
        <f>IF(L662=1,Stundensätze!$D$15,IF(L662=2,Stundensätze!$D$19,IF(L662=4,Stundensätze!$D$23,"")))</f>
        <v>0</v>
      </c>
      <c r="AO662" s="180" t="e">
        <f t="shared" si="358"/>
        <v>#DIV/0!</v>
      </c>
      <c r="AP662" s="180">
        <f t="shared" si="359"/>
        <v>0</v>
      </c>
      <c r="AQ662" s="192" t="e">
        <f t="shared" si="360"/>
        <v>#DIV/0!</v>
      </c>
      <c r="AR662" s="192" t="e">
        <f t="shared" si="361"/>
        <v>#DIV/0!</v>
      </c>
      <c r="AS662" s="193" t="e">
        <f t="shared" si="362"/>
        <v>#DIV/0!</v>
      </c>
      <c r="AT662" s="258" t="str">
        <f>IF(K662=0,0,VLOOKUP(K662,Kostenstellen!A:B,2,FALSE))</f>
        <v xml:space="preserve">Rosentrittklinik         </v>
      </c>
      <c r="AU662" s="68" t="str">
        <f t="shared" si="369"/>
        <v>R</v>
      </c>
      <c r="AV662" s="68" t="str">
        <f t="shared" si="370"/>
        <v/>
      </c>
      <c r="AW662" s="68">
        <f>IF(AF662=0,0,VLOOKUP($H662,Leistungszahlen!$A$11:$H$158,4,FALSE))</f>
        <v>0</v>
      </c>
      <c r="AX662" s="68">
        <f>IF(AF662=0,0,VLOOKUP($H662,Leistungszahlen!$A$11:$H$158,5,FALSE))</f>
        <v>0</v>
      </c>
      <c r="AY662" s="68">
        <f>IF(AG662=0,0,VLOOKUP($H662,Leistungszahlen!$A$11:$H$158,6,FALSE))</f>
        <v>0</v>
      </c>
      <c r="AZ662" s="68">
        <f t="shared" si="371"/>
        <v>0</v>
      </c>
      <c r="BA662" s="68">
        <f t="shared" si="372"/>
        <v>0</v>
      </c>
      <c r="BC662" s="68">
        <f t="shared" si="363"/>
        <v>0</v>
      </c>
      <c r="BD662" s="285"/>
    </row>
    <row r="663" spans="1:56" s="68" customFormat="1" ht="22.5">
      <c r="A663" s="200"/>
      <c r="B663" s="200"/>
      <c r="C663" s="200" t="s">
        <v>354</v>
      </c>
      <c r="D663" s="200" t="s">
        <v>203</v>
      </c>
      <c r="E663" s="200" t="s">
        <v>349</v>
      </c>
      <c r="F663" s="200" t="s">
        <v>1227</v>
      </c>
      <c r="G663" s="200" t="s">
        <v>1228</v>
      </c>
      <c r="H663" s="201" t="s">
        <v>215</v>
      </c>
      <c r="I663" s="202">
        <v>3.66</v>
      </c>
      <c r="J663" s="200" t="s">
        <v>778</v>
      </c>
      <c r="K663" s="176">
        <v>3</v>
      </c>
      <c r="L663" s="176">
        <v>1</v>
      </c>
      <c r="M663" s="176"/>
      <c r="N663" s="286">
        <v>5</v>
      </c>
      <c r="O663" s="286"/>
      <c r="P663" s="176"/>
      <c r="Q663" s="203">
        <f t="shared" si="364"/>
        <v>5</v>
      </c>
      <c r="R663" s="203">
        <f t="shared" si="365"/>
        <v>0</v>
      </c>
      <c r="S663" s="203">
        <f t="shared" si="366"/>
        <v>0</v>
      </c>
      <c r="T663" s="203">
        <f t="shared" si="367"/>
        <v>0</v>
      </c>
      <c r="U663" s="203">
        <f t="shared" si="368"/>
        <v>0</v>
      </c>
      <c r="V663" s="175">
        <f>IF(Q663&gt;0,VLOOKUP(Q663,Jahresfaktoren!$A$11:$B$24,2,),0)</f>
        <v>250</v>
      </c>
      <c r="W663" s="175">
        <f>IF(R663&gt;0,VLOOKUP(R663,Jahresfaktoren!$D$11:$E$24,2,),0)</f>
        <v>0</v>
      </c>
      <c r="X663" s="175">
        <f>IF(S663&gt;0,VLOOKUP(S663,Jahresfaktoren!$A$28:$B$29,2,),0)</f>
        <v>0</v>
      </c>
      <c r="Y663" s="175">
        <f>IF(T663&gt;0,VLOOKUP(T663,Jahresfaktoren!$A$28:$B$29,2,),0)</f>
        <v>0</v>
      </c>
      <c r="Z663" s="175">
        <f>IF(U663&gt;0,VLOOKUP(U663,Jahresfaktoren!$A$32:$B$33,2,),)</f>
        <v>0</v>
      </c>
      <c r="AA663" s="177">
        <f t="shared" si="353"/>
        <v>915</v>
      </c>
      <c r="AB663" s="177" t="str">
        <f t="shared" si="354"/>
        <v/>
      </c>
      <c r="AC663" s="177" t="str">
        <f t="shared" si="355"/>
        <v/>
      </c>
      <c r="AD663" s="177" t="str">
        <f t="shared" si="356"/>
        <v/>
      </c>
      <c r="AE663" s="177" t="str">
        <f t="shared" si="357"/>
        <v/>
      </c>
      <c r="AF663" s="178">
        <f>IF(Q663&gt;0,VLOOKUP(H663,Leistungszahlen!$A$11:$C$158,3,),0)</f>
        <v>0</v>
      </c>
      <c r="AG663" s="178">
        <f>IF(R663&gt;0,VLOOKUP(H663,Leistungszahlen!$A$11:$F$158,6,),IF(T663&gt;0,VLOOKUP(H663,Leistungszahlen!$A$11:$F$158,6,),0))</f>
        <v>0</v>
      </c>
      <c r="AH663" s="179" t="e">
        <f t="shared" si="373"/>
        <v>#DIV/0!</v>
      </c>
      <c r="AI663" s="179">
        <f t="shared" si="374"/>
        <v>0</v>
      </c>
      <c r="AJ663" s="179">
        <f t="shared" si="375"/>
        <v>0</v>
      </c>
      <c r="AK663" s="179">
        <f t="shared" si="376"/>
        <v>0</v>
      </c>
      <c r="AL663" s="179">
        <f t="shared" si="377"/>
        <v>0</v>
      </c>
      <c r="AM663" s="180">
        <f>IF(L663=1,Stundensätze!$D$13,IF(L663=2,Stundensätze!$D$17,IF(L663=4,Stundensätze!$D$21,"")))</f>
        <v>0</v>
      </c>
      <c r="AN663" s="180">
        <f>IF(L663=1,Stundensätze!$D$15,IF(L663=2,Stundensätze!$D$19,IF(L663=4,Stundensätze!$D$23,"")))</f>
        <v>0</v>
      </c>
      <c r="AO663" s="180" t="e">
        <f t="shared" si="358"/>
        <v>#DIV/0!</v>
      </c>
      <c r="AP663" s="180">
        <f t="shared" si="359"/>
        <v>0</v>
      </c>
      <c r="AQ663" s="192" t="e">
        <f t="shared" si="360"/>
        <v>#DIV/0!</v>
      </c>
      <c r="AR663" s="192" t="e">
        <f t="shared" si="361"/>
        <v>#DIV/0!</v>
      </c>
      <c r="AS663" s="193" t="e">
        <f t="shared" si="362"/>
        <v>#DIV/0!</v>
      </c>
      <c r="AT663" s="258" t="str">
        <f>IF(K663=0,0,VLOOKUP(K663,Kostenstellen!A:B,2,FALSE))</f>
        <v xml:space="preserve">Rosentrittklinik         </v>
      </c>
      <c r="AU663" s="68" t="str">
        <f t="shared" si="369"/>
        <v>R</v>
      </c>
      <c r="AV663" s="68" t="str">
        <f t="shared" si="370"/>
        <v/>
      </c>
      <c r="AW663" s="68">
        <f>IF(AF663=0,0,VLOOKUP($H663,Leistungszahlen!$A$11:$H$158,4,FALSE))</f>
        <v>0</v>
      </c>
      <c r="AX663" s="68">
        <f>IF(AF663=0,0,VLOOKUP($H663,Leistungszahlen!$A$11:$H$158,5,FALSE))</f>
        <v>0</v>
      </c>
      <c r="AY663" s="68">
        <f>IF(AG663=0,0,VLOOKUP($H663,Leistungszahlen!$A$11:$H$158,6,FALSE))</f>
        <v>0</v>
      </c>
      <c r="AZ663" s="68">
        <f t="shared" si="371"/>
        <v>0</v>
      </c>
      <c r="BA663" s="68">
        <f t="shared" si="372"/>
        <v>0</v>
      </c>
      <c r="BC663" s="68">
        <f t="shared" si="363"/>
        <v>0</v>
      </c>
      <c r="BD663" s="285"/>
    </row>
    <row r="664" spans="1:56" s="68" customFormat="1" ht="22.5">
      <c r="A664" s="200"/>
      <c r="B664" s="200"/>
      <c r="C664" s="200" t="s">
        <v>354</v>
      </c>
      <c r="D664" s="200" t="s">
        <v>203</v>
      </c>
      <c r="E664" s="200" t="s">
        <v>349</v>
      </c>
      <c r="F664" s="200" t="s">
        <v>1227</v>
      </c>
      <c r="G664" s="200" t="s">
        <v>261</v>
      </c>
      <c r="H664" s="201" t="s">
        <v>215</v>
      </c>
      <c r="I664" s="202">
        <v>3.47</v>
      </c>
      <c r="J664" s="200" t="s">
        <v>778</v>
      </c>
      <c r="K664" s="176">
        <v>3</v>
      </c>
      <c r="L664" s="176">
        <v>1</v>
      </c>
      <c r="M664" s="176"/>
      <c r="N664" s="286">
        <v>5</v>
      </c>
      <c r="O664" s="286"/>
      <c r="P664" s="176"/>
      <c r="Q664" s="203">
        <f t="shared" si="364"/>
        <v>5</v>
      </c>
      <c r="R664" s="203">
        <f t="shared" si="365"/>
        <v>0</v>
      </c>
      <c r="S664" s="203">
        <f t="shared" si="366"/>
        <v>0</v>
      </c>
      <c r="T664" s="203">
        <f t="shared" si="367"/>
        <v>0</v>
      </c>
      <c r="U664" s="203">
        <f t="shared" si="368"/>
        <v>0</v>
      </c>
      <c r="V664" s="175">
        <f>IF(Q664&gt;0,VLOOKUP(Q664,Jahresfaktoren!$A$11:$B$24,2,),0)</f>
        <v>250</v>
      </c>
      <c r="W664" s="175">
        <f>IF(R664&gt;0,VLOOKUP(R664,Jahresfaktoren!$D$11:$E$24,2,),0)</f>
        <v>0</v>
      </c>
      <c r="X664" s="175">
        <f>IF(S664&gt;0,VLOOKUP(S664,Jahresfaktoren!$A$28:$B$29,2,),0)</f>
        <v>0</v>
      </c>
      <c r="Y664" s="175">
        <f>IF(T664&gt;0,VLOOKUP(T664,Jahresfaktoren!$A$28:$B$29,2,),0)</f>
        <v>0</v>
      </c>
      <c r="Z664" s="175">
        <f>IF(U664&gt;0,VLOOKUP(U664,Jahresfaktoren!$A$32:$B$33,2,),)</f>
        <v>0</v>
      </c>
      <c r="AA664" s="177">
        <f t="shared" si="353"/>
        <v>867.5</v>
      </c>
      <c r="AB664" s="177" t="str">
        <f t="shared" si="354"/>
        <v/>
      </c>
      <c r="AC664" s="177" t="str">
        <f t="shared" si="355"/>
        <v/>
      </c>
      <c r="AD664" s="177" t="str">
        <f t="shared" si="356"/>
        <v/>
      </c>
      <c r="AE664" s="177" t="str">
        <f t="shared" si="357"/>
        <v/>
      </c>
      <c r="AF664" s="178">
        <f>IF(Q664&gt;0,VLOOKUP(H664,Leistungszahlen!$A$11:$C$158,3,),0)</f>
        <v>0</v>
      </c>
      <c r="AG664" s="178">
        <f>IF(R664&gt;0,VLOOKUP(H664,Leistungszahlen!$A$11:$F$158,6,),IF(T664&gt;0,VLOOKUP(H664,Leistungszahlen!$A$11:$F$158,6,),0))</f>
        <v>0</v>
      </c>
      <c r="AH664" s="179" t="e">
        <f t="shared" si="373"/>
        <v>#DIV/0!</v>
      </c>
      <c r="AI664" s="179">
        <f t="shared" si="374"/>
        <v>0</v>
      </c>
      <c r="AJ664" s="179">
        <f t="shared" si="375"/>
        <v>0</v>
      </c>
      <c r="AK664" s="179">
        <f t="shared" si="376"/>
        <v>0</v>
      </c>
      <c r="AL664" s="179">
        <f t="shared" si="377"/>
        <v>0</v>
      </c>
      <c r="AM664" s="180">
        <f>IF(L664=1,Stundensätze!$D$13,IF(L664=2,Stundensätze!$D$17,IF(L664=4,Stundensätze!$D$21,"")))</f>
        <v>0</v>
      </c>
      <c r="AN664" s="180">
        <f>IF(L664=1,Stundensätze!$D$15,IF(L664=2,Stundensätze!$D$19,IF(L664=4,Stundensätze!$D$23,"")))</f>
        <v>0</v>
      </c>
      <c r="AO664" s="180" t="e">
        <f t="shared" si="358"/>
        <v>#DIV/0!</v>
      </c>
      <c r="AP664" s="180">
        <f t="shared" si="359"/>
        <v>0</v>
      </c>
      <c r="AQ664" s="192" t="e">
        <f t="shared" si="360"/>
        <v>#DIV/0!</v>
      </c>
      <c r="AR664" s="192" t="e">
        <f t="shared" si="361"/>
        <v>#DIV/0!</v>
      </c>
      <c r="AS664" s="193" t="e">
        <f t="shared" si="362"/>
        <v>#DIV/0!</v>
      </c>
      <c r="AT664" s="258" t="str">
        <f>IF(K664=0,0,VLOOKUP(K664,Kostenstellen!A:B,2,FALSE))</f>
        <v xml:space="preserve">Rosentrittklinik         </v>
      </c>
      <c r="AU664" s="68" t="str">
        <f t="shared" si="369"/>
        <v>R</v>
      </c>
      <c r="AV664" s="68" t="str">
        <f t="shared" si="370"/>
        <v/>
      </c>
      <c r="AW664" s="68">
        <f>IF(AF664=0,0,VLOOKUP($H664,Leistungszahlen!$A$11:$H$158,4,FALSE))</f>
        <v>0</v>
      </c>
      <c r="AX664" s="68">
        <f>IF(AF664=0,0,VLOOKUP($H664,Leistungszahlen!$A$11:$H$158,5,FALSE))</f>
        <v>0</v>
      </c>
      <c r="AY664" s="68">
        <f>IF(AG664=0,0,VLOOKUP($H664,Leistungszahlen!$A$11:$H$158,6,FALSE))</f>
        <v>0</v>
      </c>
      <c r="AZ664" s="68">
        <f t="shared" si="371"/>
        <v>0</v>
      </c>
      <c r="BA664" s="68">
        <f t="shared" si="372"/>
        <v>0</v>
      </c>
      <c r="BC664" s="68">
        <f t="shared" si="363"/>
        <v>0</v>
      </c>
      <c r="BD664" s="285"/>
    </row>
    <row r="665" spans="1:56" s="68" customFormat="1" ht="22.5">
      <c r="A665" s="200"/>
      <c r="B665" s="200"/>
      <c r="C665" s="200" t="s">
        <v>354</v>
      </c>
      <c r="D665" s="200" t="s">
        <v>203</v>
      </c>
      <c r="E665" s="200" t="s">
        <v>349</v>
      </c>
      <c r="F665" s="200"/>
      <c r="G665" s="200" t="s">
        <v>400</v>
      </c>
      <c r="H665" s="201" t="s">
        <v>205</v>
      </c>
      <c r="I665" s="202">
        <v>60.2</v>
      </c>
      <c r="J665" s="200" t="s">
        <v>560</v>
      </c>
      <c r="K665" s="176">
        <v>3</v>
      </c>
      <c r="L665" s="176">
        <v>1</v>
      </c>
      <c r="M665" s="176">
        <v>0</v>
      </c>
      <c r="N665" s="286">
        <v>5</v>
      </c>
      <c r="O665" s="286"/>
      <c r="P665" s="176"/>
      <c r="Q665" s="203">
        <f t="shared" si="364"/>
        <v>5</v>
      </c>
      <c r="R665" s="203">
        <f t="shared" si="365"/>
        <v>0</v>
      </c>
      <c r="S665" s="203">
        <f t="shared" si="366"/>
        <v>0</v>
      </c>
      <c r="T665" s="203">
        <f t="shared" si="367"/>
        <v>0</v>
      </c>
      <c r="U665" s="203">
        <f t="shared" si="368"/>
        <v>0</v>
      </c>
      <c r="V665" s="175">
        <f>IF(Q665&gt;0,VLOOKUP(Q665,Jahresfaktoren!$A$11:$B$24,2,),0)</f>
        <v>250</v>
      </c>
      <c r="W665" s="175">
        <f>IF(R665&gt;0,VLOOKUP(R665,Jahresfaktoren!$D$11:$E$24,2,),0)</f>
        <v>0</v>
      </c>
      <c r="X665" s="175">
        <f>IF(S665&gt;0,VLOOKUP(S665,Jahresfaktoren!$A$28:$B$29,2,),0)</f>
        <v>0</v>
      </c>
      <c r="Y665" s="175">
        <f>IF(T665&gt;0,VLOOKUP(T665,Jahresfaktoren!$A$28:$B$29,2,),0)</f>
        <v>0</v>
      </c>
      <c r="Z665" s="175">
        <f>IF(U665&gt;0,VLOOKUP(U665,Jahresfaktoren!$A$32:$B$33,2,),)</f>
        <v>0</v>
      </c>
      <c r="AA665" s="177">
        <f t="shared" si="353"/>
        <v>15050</v>
      </c>
      <c r="AB665" s="177" t="str">
        <f t="shared" si="354"/>
        <v/>
      </c>
      <c r="AC665" s="177" t="str">
        <f t="shared" si="355"/>
        <v/>
      </c>
      <c r="AD665" s="177" t="str">
        <f t="shared" si="356"/>
        <v/>
      </c>
      <c r="AE665" s="177" t="str">
        <f t="shared" si="357"/>
        <v/>
      </c>
      <c r="AF665" s="178">
        <f>IF(Q665&gt;0,VLOOKUP(H665,Leistungszahlen!$A$11:$C$158,3,),0)</f>
        <v>0</v>
      </c>
      <c r="AG665" s="178">
        <f>IF(R665&gt;0,VLOOKUP(H665,Leistungszahlen!$A$11:$F$158,6,),IF(T665&gt;0,VLOOKUP(H665,Leistungszahlen!$A$11:$F$158,6,),0))</f>
        <v>0</v>
      </c>
      <c r="AH665" s="179" t="e">
        <f t="shared" si="373"/>
        <v>#DIV/0!</v>
      </c>
      <c r="AI665" s="179">
        <f t="shared" si="374"/>
        <v>0</v>
      </c>
      <c r="AJ665" s="179">
        <f t="shared" si="375"/>
        <v>0</v>
      </c>
      <c r="AK665" s="179">
        <f t="shared" si="376"/>
        <v>0</v>
      </c>
      <c r="AL665" s="179">
        <f t="shared" si="377"/>
        <v>0</v>
      </c>
      <c r="AM665" s="180">
        <f>IF(L665=1,Stundensätze!$D$13,IF(L665=2,Stundensätze!$D$17,IF(L665=4,Stundensätze!$D$21,"")))</f>
        <v>0</v>
      </c>
      <c r="AN665" s="180">
        <f>IF(L665=1,Stundensätze!$D$15,IF(L665=2,Stundensätze!$D$19,IF(L665=4,Stundensätze!$D$23,"")))</f>
        <v>0</v>
      </c>
      <c r="AO665" s="180" t="e">
        <f t="shared" si="358"/>
        <v>#DIV/0!</v>
      </c>
      <c r="AP665" s="180">
        <f t="shared" si="359"/>
        <v>0</v>
      </c>
      <c r="AQ665" s="192" t="e">
        <f t="shared" si="360"/>
        <v>#DIV/0!</v>
      </c>
      <c r="AR665" s="192" t="e">
        <f t="shared" si="361"/>
        <v>#DIV/0!</v>
      </c>
      <c r="AS665" s="193" t="e">
        <f t="shared" si="362"/>
        <v>#DIV/0!</v>
      </c>
      <c r="AT665" s="258" t="str">
        <f>IF(K665=0,0,VLOOKUP(K665,Kostenstellen!A:B,2,FALSE))</f>
        <v xml:space="preserve">Rosentrittklinik         </v>
      </c>
      <c r="AU665" s="68" t="str">
        <f t="shared" si="369"/>
        <v>G</v>
      </c>
      <c r="AV665" s="68" t="str">
        <f t="shared" si="370"/>
        <v/>
      </c>
      <c r="AW665" s="68">
        <f>IF(AF665=0,0,VLOOKUP($H665,Leistungszahlen!$A$11:$H$158,4,FALSE))</f>
        <v>0</v>
      </c>
      <c r="AX665" s="68">
        <f>IF(AF665=0,0,VLOOKUP($H665,Leistungszahlen!$A$11:$H$158,5,FALSE))</f>
        <v>0</v>
      </c>
      <c r="AY665" s="68">
        <f>IF(AG665=0,0,VLOOKUP($H665,Leistungszahlen!$A$11:$H$158,6,FALSE))</f>
        <v>0</v>
      </c>
      <c r="AZ665" s="68">
        <f t="shared" si="371"/>
        <v>0</v>
      </c>
      <c r="BA665" s="68">
        <f t="shared" si="372"/>
        <v>0</v>
      </c>
      <c r="BC665" s="68">
        <f t="shared" si="363"/>
        <v>0</v>
      </c>
      <c r="BD665" s="285"/>
    </row>
    <row r="666" spans="1:56" s="68" customFormat="1" ht="22.5">
      <c r="A666" s="200"/>
      <c r="B666" s="200"/>
      <c r="C666" s="200" t="s">
        <v>354</v>
      </c>
      <c r="D666" s="200" t="s">
        <v>203</v>
      </c>
      <c r="E666" s="200" t="s">
        <v>349</v>
      </c>
      <c r="F666" s="200" t="s">
        <v>1221</v>
      </c>
      <c r="G666" s="200" t="s">
        <v>193</v>
      </c>
      <c r="H666" s="201" t="s">
        <v>206</v>
      </c>
      <c r="I666" s="202">
        <v>6.21</v>
      </c>
      <c r="J666" s="200" t="s">
        <v>560</v>
      </c>
      <c r="K666" s="176">
        <v>3</v>
      </c>
      <c r="L666" s="176">
        <v>1</v>
      </c>
      <c r="M666" s="176"/>
      <c r="N666" s="286">
        <v>1</v>
      </c>
      <c r="O666" s="286"/>
      <c r="P666" s="176"/>
      <c r="Q666" s="203">
        <f t="shared" si="364"/>
        <v>1</v>
      </c>
      <c r="R666" s="203">
        <f t="shared" si="365"/>
        <v>0</v>
      </c>
      <c r="S666" s="203">
        <f t="shared" si="366"/>
        <v>0</v>
      </c>
      <c r="T666" s="203">
        <f t="shared" si="367"/>
        <v>0</v>
      </c>
      <c r="U666" s="203">
        <f t="shared" si="368"/>
        <v>0</v>
      </c>
      <c r="V666" s="175">
        <f>IF(Q666&gt;0,VLOOKUP(Q666,Jahresfaktoren!$A$11:$B$24,2,),0)</f>
        <v>52</v>
      </c>
      <c r="W666" s="175">
        <f>IF(R666&gt;0,VLOOKUP(R666,Jahresfaktoren!$D$11:$E$24,2,),0)</f>
        <v>0</v>
      </c>
      <c r="X666" s="175">
        <f>IF(S666&gt;0,VLOOKUP(S666,Jahresfaktoren!$A$28:$B$29,2,),0)</f>
        <v>0</v>
      </c>
      <c r="Y666" s="175">
        <f>IF(T666&gt;0,VLOOKUP(T666,Jahresfaktoren!$A$28:$B$29,2,),0)</f>
        <v>0</v>
      </c>
      <c r="Z666" s="175">
        <f>IF(U666&gt;0,VLOOKUP(U666,Jahresfaktoren!$A$32:$B$33,2,),)</f>
        <v>0</v>
      </c>
      <c r="AA666" s="177">
        <f t="shared" si="353"/>
        <v>322.92</v>
      </c>
      <c r="AB666" s="177" t="str">
        <f t="shared" si="354"/>
        <v/>
      </c>
      <c r="AC666" s="177" t="str">
        <f t="shared" si="355"/>
        <v/>
      </c>
      <c r="AD666" s="177" t="str">
        <f t="shared" si="356"/>
        <v/>
      </c>
      <c r="AE666" s="177" t="str">
        <f t="shared" si="357"/>
        <v/>
      </c>
      <c r="AF666" s="178">
        <f>IF(Q666&gt;0,VLOOKUP(H666,Leistungszahlen!$A$11:$C$158,3,),0)</f>
        <v>0</v>
      </c>
      <c r="AG666" s="178">
        <f>IF(R666&gt;0,VLOOKUP(H666,Leistungszahlen!$A$11:$F$158,6,),IF(T666&gt;0,VLOOKUP(H666,Leistungszahlen!$A$11:$F$158,6,),0))</f>
        <v>0</v>
      </c>
      <c r="AH666" s="179" t="e">
        <f t="shared" si="373"/>
        <v>#DIV/0!</v>
      </c>
      <c r="AI666" s="179">
        <f t="shared" si="374"/>
        <v>0</v>
      </c>
      <c r="AJ666" s="179">
        <f t="shared" si="375"/>
        <v>0</v>
      </c>
      <c r="AK666" s="179">
        <f t="shared" si="376"/>
        <v>0</v>
      </c>
      <c r="AL666" s="179">
        <f t="shared" si="377"/>
        <v>0</v>
      </c>
      <c r="AM666" s="180">
        <f>IF(L666=1,Stundensätze!$D$13,IF(L666=2,Stundensätze!$D$17,IF(L666=4,Stundensätze!$D$21,"")))</f>
        <v>0</v>
      </c>
      <c r="AN666" s="180">
        <f>IF(L666=1,Stundensätze!$D$15,IF(L666=2,Stundensätze!$D$19,IF(L666=4,Stundensätze!$D$23,"")))</f>
        <v>0</v>
      </c>
      <c r="AO666" s="180" t="e">
        <f t="shared" si="358"/>
        <v>#DIV/0!</v>
      </c>
      <c r="AP666" s="180">
        <f t="shared" si="359"/>
        <v>0</v>
      </c>
      <c r="AQ666" s="192" t="e">
        <f t="shared" si="360"/>
        <v>#DIV/0!</v>
      </c>
      <c r="AR666" s="192" t="e">
        <f t="shared" si="361"/>
        <v>#DIV/0!</v>
      </c>
      <c r="AS666" s="193" t="e">
        <f t="shared" si="362"/>
        <v>#DIV/0!</v>
      </c>
      <c r="AT666" s="258" t="str">
        <f>IF(K666=0,0,VLOOKUP(K666,Kostenstellen!A:B,2,FALSE))</f>
        <v xml:space="preserve">Rosentrittklinik         </v>
      </c>
      <c r="AU666" s="68" t="str">
        <f t="shared" si="369"/>
        <v>H</v>
      </c>
      <c r="AV666" s="68" t="str">
        <f t="shared" si="370"/>
        <v/>
      </c>
      <c r="AW666" s="68">
        <f>IF(AF666=0,0,VLOOKUP($H666,Leistungszahlen!$A$11:$H$158,4,FALSE))</f>
        <v>0</v>
      </c>
      <c r="AX666" s="68">
        <f>IF(AF666=0,0,VLOOKUP($H666,Leistungszahlen!$A$11:$H$158,5,FALSE))</f>
        <v>0</v>
      </c>
      <c r="AY666" s="68">
        <f>IF(AG666=0,0,VLOOKUP($H666,Leistungszahlen!$A$11:$H$158,6,FALSE))</f>
        <v>0</v>
      </c>
      <c r="AZ666" s="68">
        <f t="shared" si="371"/>
        <v>0</v>
      </c>
      <c r="BA666" s="68">
        <f t="shared" si="372"/>
        <v>0</v>
      </c>
      <c r="BC666" s="68">
        <f t="shared" si="363"/>
        <v>0</v>
      </c>
      <c r="BD666" s="285"/>
    </row>
    <row r="667" spans="1:56" s="68" customFormat="1" ht="22.5">
      <c r="A667" s="200"/>
      <c r="B667" s="200"/>
      <c r="C667" s="200" t="s">
        <v>354</v>
      </c>
      <c r="D667" s="200" t="s">
        <v>203</v>
      </c>
      <c r="E667" s="200" t="s">
        <v>349</v>
      </c>
      <c r="F667" s="200" t="s">
        <v>1220</v>
      </c>
      <c r="G667" s="200" t="s">
        <v>401</v>
      </c>
      <c r="H667" s="201" t="s">
        <v>204</v>
      </c>
      <c r="I667" s="202">
        <v>22.14</v>
      </c>
      <c r="J667" s="200" t="s">
        <v>560</v>
      </c>
      <c r="K667" s="176">
        <v>3</v>
      </c>
      <c r="L667" s="176">
        <v>1</v>
      </c>
      <c r="M667" s="176"/>
      <c r="N667" s="286">
        <v>5</v>
      </c>
      <c r="O667" s="286"/>
      <c r="P667" s="176"/>
      <c r="Q667" s="203">
        <f t="shared" si="364"/>
        <v>5</v>
      </c>
      <c r="R667" s="203">
        <f t="shared" si="365"/>
        <v>0</v>
      </c>
      <c r="S667" s="203">
        <f t="shared" si="366"/>
        <v>0</v>
      </c>
      <c r="T667" s="203">
        <f t="shared" si="367"/>
        <v>0</v>
      </c>
      <c r="U667" s="203">
        <f t="shared" si="368"/>
        <v>0</v>
      </c>
      <c r="V667" s="175">
        <f>IF(Q667&gt;0,VLOOKUP(Q667,Jahresfaktoren!$A$11:$B$24,2,),0)</f>
        <v>250</v>
      </c>
      <c r="W667" s="175">
        <f>IF(R667&gt;0,VLOOKUP(R667,Jahresfaktoren!$D$11:$E$24,2,),0)</f>
        <v>0</v>
      </c>
      <c r="X667" s="175">
        <f>IF(S667&gt;0,VLOOKUP(S667,Jahresfaktoren!$A$28:$B$29,2,),0)</f>
        <v>0</v>
      </c>
      <c r="Y667" s="175">
        <f>IF(T667&gt;0,VLOOKUP(T667,Jahresfaktoren!$A$28:$B$29,2,),0)</f>
        <v>0</v>
      </c>
      <c r="Z667" s="175">
        <f>IF(U667&gt;0,VLOOKUP(U667,Jahresfaktoren!$A$32:$B$33,2,),)</f>
        <v>0</v>
      </c>
      <c r="AA667" s="177">
        <f t="shared" si="353"/>
        <v>5535</v>
      </c>
      <c r="AB667" s="177" t="str">
        <f t="shared" si="354"/>
        <v/>
      </c>
      <c r="AC667" s="177" t="str">
        <f t="shared" si="355"/>
        <v/>
      </c>
      <c r="AD667" s="177" t="str">
        <f t="shared" si="356"/>
        <v/>
      </c>
      <c r="AE667" s="177" t="str">
        <f t="shared" si="357"/>
        <v/>
      </c>
      <c r="AF667" s="178">
        <f>IF(Q667&gt;0,VLOOKUP(H667,Leistungszahlen!$A$11:$C$158,3,),0)</f>
        <v>0</v>
      </c>
      <c r="AG667" s="178">
        <f>IF(R667&gt;0,VLOOKUP(H667,Leistungszahlen!$A$11:$F$158,6,),IF(T667&gt;0,VLOOKUP(H667,Leistungszahlen!$A$11:$F$158,6,),0))</f>
        <v>0</v>
      </c>
      <c r="AH667" s="179" t="e">
        <f t="shared" si="373"/>
        <v>#DIV/0!</v>
      </c>
      <c r="AI667" s="179">
        <f t="shared" si="374"/>
        <v>0</v>
      </c>
      <c r="AJ667" s="179">
        <f t="shared" si="375"/>
        <v>0</v>
      </c>
      <c r="AK667" s="179">
        <f t="shared" si="376"/>
        <v>0</v>
      </c>
      <c r="AL667" s="179">
        <f t="shared" si="377"/>
        <v>0</v>
      </c>
      <c r="AM667" s="180">
        <f>IF(L667=1,Stundensätze!$D$13,IF(L667=2,Stundensätze!$D$17,IF(L667=4,Stundensätze!$D$21,"")))</f>
        <v>0</v>
      </c>
      <c r="AN667" s="180">
        <f>IF(L667=1,Stundensätze!$D$15,IF(L667=2,Stundensätze!$D$19,IF(L667=4,Stundensätze!$D$23,"")))</f>
        <v>0</v>
      </c>
      <c r="AO667" s="180" t="e">
        <f t="shared" si="358"/>
        <v>#DIV/0!</v>
      </c>
      <c r="AP667" s="180">
        <f t="shared" si="359"/>
        <v>0</v>
      </c>
      <c r="AQ667" s="192" t="e">
        <f t="shared" si="360"/>
        <v>#DIV/0!</v>
      </c>
      <c r="AR667" s="192" t="e">
        <f t="shared" si="361"/>
        <v>#DIV/0!</v>
      </c>
      <c r="AS667" s="193" t="e">
        <f t="shared" si="362"/>
        <v>#DIV/0!</v>
      </c>
      <c r="AT667" s="258" t="str">
        <f>IF(K667=0,0,VLOOKUP(K667,Kostenstellen!A:B,2,FALSE))</f>
        <v xml:space="preserve">Rosentrittklinik         </v>
      </c>
      <c r="AU667" s="68" t="str">
        <f t="shared" si="369"/>
        <v>F</v>
      </c>
      <c r="AV667" s="68" t="str">
        <f t="shared" si="370"/>
        <v/>
      </c>
      <c r="AW667" s="68">
        <f>IF(AF667=0,0,VLOOKUP($H667,Leistungszahlen!$A$11:$H$158,4,FALSE))</f>
        <v>0</v>
      </c>
      <c r="AX667" s="68">
        <f>IF(AF667=0,0,VLOOKUP($H667,Leistungszahlen!$A$11:$H$158,5,FALSE))</f>
        <v>0</v>
      </c>
      <c r="AY667" s="68">
        <f>IF(AG667=0,0,VLOOKUP($H667,Leistungszahlen!$A$11:$H$158,6,FALSE))</f>
        <v>0</v>
      </c>
      <c r="AZ667" s="68">
        <f t="shared" si="371"/>
        <v>0</v>
      </c>
      <c r="BA667" s="68">
        <f t="shared" si="372"/>
        <v>0</v>
      </c>
      <c r="BC667" s="68">
        <f t="shared" si="363"/>
        <v>0</v>
      </c>
      <c r="BD667" s="285"/>
    </row>
    <row r="668" spans="1:56" s="68" customFormat="1" ht="22.5">
      <c r="A668" s="200"/>
      <c r="B668" s="200"/>
      <c r="C668" s="200" t="s">
        <v>354</v>
      </c>
      <c r="D668" s="200" t="s">
        <v>203</v>
      </c>
      <c r="E668" s="200" t="s">
        <v>350</v>
      </c>
      <c r="F668" s="200"/>
      <c r="G668" s="200" t="s">
        <v>314</v>
      </c>
      <c r="H668" s="201" t="s">
        <v>215</v>
      </c>
      <c r="I668" s="202">
        <v>6</v>
      </c>
      <c r="J668" s="200" t="s">
        <v>778</v>
      </c>
      <c r="K668" s="176">
        <v>3</v>
      </c>
      <c r="L668" s="176">
        <v>1</v>
      </c>
      <c r="M668" s="176"/>
      <c r="N668" s="286">
        <v>5</v>
      </c>
      <c r="O668" s="286"/>
      <c r="P668" s="176"/>
      <c r="Q668" s="203">
        <f t="shared" si="364"/>
        <v>5</v>
      </c>
      <c r="R668" s="203">
        <f t="shared" si="365"/>
        <v>0</v>
      </c>
      <c r="S668" s="203">
        <f t="shared" si="366"/>
        <v>0</v>
      </c>
      <c r="T668" s="203">
        <f t="shared" si="367"/>
        <v>0</v>
      </c>
      <c r="U668" s="203">
        <f t="shared" si="368"/>
        <v>0</v>
      </c>
      <c r="V668" s="175">
        <f>IF(Q668&gt;0,VLOOKUP(Q668,Jahresfaktoren!$A$11:$B$24,2,),0)</f>
        <v>250</v>
      </c>
      <c r="W668" s="175">
        <f>IF(R668&gt;0,VLOOKUP(R668,Jahresfaktoren!$D$11:$E$24,2,),0)</f>
        <v>0</v>
      </c>
      <c r="X668" s="175">
        <f>IF(S668&gt;0,VLOOKUP(S668,Jahresfaktoren!$A$28:$B$29,2,),0)</f>
        <v>0</v>
      </c>
      <c r="Y668" s="175">
        <f>IF(T668&gt;0,VLOOKUP(T668,Jahresfaktoren!$A$28:$B$29,2,),0)</f>
        <v>0</v>
      </c>
      <c r="Z668" s="175">
        <f>IF(U668&gt;0,VLOOKUP(U668,Jahresfaktoren!$A$32:$B$33,2,),)</f>
        <v>0</v>
      </c>
      <c r="AA668" s="177">
        <f t="shared" si="353"/>
        <v>1500</v>
      </c>
      <c r="AB668" s="177" t="str">
        <f t="shared" si="354"/>
        <v/>
      </c>
      <c r="AC668" s="177" t="str">
        <f t="shared" si="355"/>
        <v/>
      </c>
      <c r="AD668" s="177" t="str">
        <f t="shared" si="356"/>
        <v/>
      </c>
      <c r="AE668" s="177" t="str">
        <f t="shared" si="357"/>
        <v/>
      </c>
      <c r="AF668" s="178">
        <f>IF(Q668&gt;0,VLOOKUP(H668,Leistungszahlen!$A$11:$C$158,3,),0)</f>
        <v>0</v>
      </c>
      <c r="AG668" s="178">
        <f>IF(R668&gt;0,VLOOKUP(H668,Leistungszahlen!$A$11:$F$158,6,),IF(T668&gt;0,VLOOKUP(H668,Leistungszahlen!$A$11:$F$158,6,),0))</f>
        <v>0</v>
      </c>
      <c r="AH668" s="179" t="e">
        <f t="shared" si="373"/>
        <v>#DIV/0!</v>
      </c>
      <c r="AI668" s="179">
        <f t="shared" si="374"/>
        <v>0</v>
      </c>
      <c r="AJ668" s="179">
        <f t="shared" si="375"/>
        <v>0</v>
      </c>
      <c r="AK668" s="179">
        <f t="shared" si="376"/>
        <v>0</v>
      </c>
      <c r="AL668" s="179">
        <f t="shared" si="377"/>
        <v>0</v>
      </c>
      <c r="AM668" s="180">
        <f>IF(L668=1,Stundensätze!$D$13,IF(L668=2,Stundensätze!$D$17,IF(L668=4,Stundensätze!$D$21,"")))</f>
        <v>0</v>
      </c>
      <c r="AN668" s="180">
        <f>IF(L668=1,Stundensätze!$D$15,IF(L668=2,Stundensätze!$D$19,IF(L668=4,Stundensätze!$D$23,"")))</f>
        <v>0</v>
      </c>
      <c r="AO668" s="180" t="e">
        <f t="shared" si="358"/>
        <v>#DIV/0!</v>
      </c>
      <c r="AP668" s="180">
        <f t="shared" si="359"/>
        <v>0</v>
      </c>
      <c r="AQ668" s="192" t="e">
        <f t="shared" si="360"/>
        <v>#DIV/0!</v>
      </c>
      <c r="AR668" s="192" t="e">
        <f t="shared" si="361"/>
        <v>#DIV/0!</v>
      </c>
      <c r="AS668" s="193" t="e">
        <f t="shared" si="362"/>
        <v>#DIV/0!</v>
      </c>
      <c r="AT668" s="258" t="str">
        <f>IF(K668=0,0,VLOOKUP(K668,Kostenstellen!A:B,2,FALSE))</f>
        <v xml:space="preserve">Rosentrittklinik         </v>
      </c>
      <c r="AU668" s="68" t="str">
        <f t="shared" si="369"/>
        <v>R</v>
      </c>
      <c r="AV668" s="68" t="str">
        <f t="shared" si="370"/>
        <v/>
      </c>
      <c r="AW668" s="68">
        <f>IF(AF668=0,0,VLOOKUP($H668,Leistungszahlen!$A$11:$H$158,4,FALSE))</f>
        <v>0</v>
      </c>
      <c r="AX668" s="68">
        <f>IF(AF668=0,0,VLOOKUP($H668,Leistungszahlen!$A$11:$H$158,5,FALSE))</f>
        <v>0</v>
      </c>
      <c r="AY668" s="68">
        <f>IF(AG668=0,0,VLOOKUP($H668,Leistungszahlen!$A$11:$H$158,6,FALSE))</f>
        <v>0</v>
      </c>
      <c r="AZ668" s="68">
        <f t="shared" si="371"/>
        <v>0</v>
      </c>
      <c r="BA668" s="68">
        <f t="shared" si="372"/>
        <v>0</v>
      </c>
      <c r="BC668" s="68">
        <f t="shared" si="363"/>
        <v>0</v>
      </c>
      <c r="BD668" s="285"/>
    </row>
    <row r="669" spans="1:56" s="68" customFormat="1" ht="22.5">
      <c r="A669" s="200"/>
      <c r="B669" s="200"/>
      <c r="C669" s="200" t="s">
        <v>354</v>
      </c>
      <c r="D669" s="200" t="s">
        <v>203</v>
      </c>
      <c r="E669" s="200" t="s">
        <v>350</v>
      </c>
      <c r="F669" s="200"/>
      <c r="G669" s="200" t="s">
        <v>402</v>
      </c>
      <c r="H669" s="201" t="s">
        <v>218</v>
      </c>
      <c r="I669" s="202">
        <v>3.9</v>
      </c>
      <c r="J669" s="200" t="s">
        <v>778</v>
      </c>
      <c r="K669" s="176">
        <v>3</v>
      </c>
      <c r="L669" s="176">
        <v>1</v>
      </c>
      <c r="M669" s="176">
        <v>0</v>
      </c>
      <c r="N669" s="286">
        <v>3</v>
      </c>
      <c r="O669" s="286"/>
      <c r="P669" s="176"/>
      <c r="Q669" s="203">
        <f t="shared" si="364"/>
        <v>3</v>
      </c>
      <c r="R669" s="203">
        <f t="shared" si="365"/>
        <v>0</v>
      </c>
      <c r="S669" s="203">
        <f t="shared" si="366"/>
        <v>0</v>
      </c>
      <c r="T669" s="203">
        <f t="shared" si="367"/>
        <v>0</v>
      </c>
      <c r="U669" s="203">
        <f t="shared" si="368"/>
        <v>0</v>
      </c>
      <c r="V669" s="175">
        <f>IF(Q669&gt;0,VLOOKUP(Q669,Jahresfaktoren!$A$11:$B$24,2,),0)</f>
        <v>152</v>
      </c>
      <c r="W669" s="175">
        <f>IF(R669&gt;0,VLOOKUP(R669,Jahresfaktoren!$D$11:$E$24,2,),0)</f>
        <v>0</v>
      </c>
      <c r="X669" s="175">
        <f>IF(S669&gt;0,VLOOKUP(S669,Jahresfaktoren!$A$28:$B$29,2,),0)</f>
        <v>0</v>
      </c>
      <c r="Y669" s="175">
        <f>IF(T669&gt;0,VLOOKUP(T669,Jahresfaktoren!$A$28:$B$29,2,),0)</f>
        <v>0</v>
      </c>
      <c r="Z669" s="175">
        <f>IF(U669&gt;0,VLOOKUP(U669,Jahresfaktoren!$A$32:$B$33,2,),)</f>
        <v>0</v>
      </c>
      <c r="AA669" s="177">
        <f t="shared" si="353"/>
        <v>592.79999999999995</v>
      </c>
      <c r="AB669" s="177" t="str">
        <f t="shared" si="354"/>
        <v/>
      </c>
      <c r="AC669" s="177" t="str">
        <f t="shared" si="355"/>
        <v/>
      </c>
      <c r="AD669" s="177" t="str">
        <f t="shared" si="356"/>
        <v/>
      </c>
      <c r="AE669" s="177" t="str">
        <f t="shared" si="357"/>
        <v/>
      </c>
      <c r="AF669" s="178">
        <f>IF(Q669&gt;0,VLOOKUP(H669,Leistungszahlen!$A$11:$C$158,3,),0)</f>
        <v>0</v>
      </c>
      <c r="AG669" s="178">
        <f>IF(R669&gt;0,VLOOKUP(H669,Leistungszahlen!$A$11:$F$158,6,),IF(T669&gt;0,VLOOKUP(H669,Leistungszahlen!$A$11:$F$158,6,),0))</f>
        <v>0</v>
      </c>
      <c r="AH669" s="179" t="e">
        <f t="shared" si="373"/>
        <v>#DIV/0!</v>
      </c>
      <c r="AI669" s="179">
        <f t="shared" si="374"/>
        <v>0</v>
      </c>
      <c r="AJ669" s="179">
        <f t="shared" si="375"/>
        <v>0</v>
      </c>
      <c r="AK669" s="179">
        <f t="shared" si="376"/>
        <v>0</v>
      </c>
      <c r="AL669" s="179">
        <f t="shared" si="377"/>
        <v>0</v>
      </c>
      <c r="AM669" s="180">
        <f>IF(L669=1,Stundensätze!$D$13,IF(L669=2,Stundensätze!$D$17,IF(L669=4,Stundensätze!$D$21,"")))</f>
        <v>0</v>
      </c>
      <c r="AN669" s="180">
        <f>IF(L669=1,Stundensätze!$D$15,IF(L669=2,Stundensätze!$D$19,IF(L669=4,Stundensätze!$D$23,"")))</f>
        <v>0</v>
      </c>
      <c r="AO669" s="180" t="e">
        <f t="shared" si="358"/>
        <v>#DIV/0!</v>
      </c>
      <c r="AP669" s="180">
        <f t="shared" si="359"/>
        <v>0</v>
      </c>
      <c r="AQ669" s="192" t="e">
        <f t="shared" si="360"/>
        <v>#DIV/0!</v>
      </c>
      <c r="AR669" s="192" t="e">
        <f t="shared" si="361"/>
        <v>#DIV/0!</v>
      </c>
      <c r="AS669" s="193" t="e">
        <f t="shared" si="362"/>
        <v>#DIV/0!</v>
      </c>
      <c r="AT669" s="258" t="str">
        <f>IF(K669=0,0,VLOOKUP(K669,Kostenstellen!A:B,2,FALSE))</f>
        <v xml:space="preserve">Rosentrittklinik         </v>
      </c>
      <c r="AU669" s="68" t="str">
        <f t="shared" si="369"/>
        <v>U</v>
      </c>
      <c r="AV669" s="68" t="str">
        <f t="shared" si="370"/>
        <v/>
      </c>
      <c r="AW669" s="68">
        <f>IF(AF669=0,0,VLOOKUP($H669,Leistungszahlen!$A$11:$H$158,4,FALSE))</f>
        <v>0</v>
      </c>
      <c r="AX669" s="68">
        <f>IF(AF669=0,0,VLOOKUP($H669,Leistungszahlen!$A$11:$H$158,5,FALSE))</f>
        <v>0</v>
      </c>
      <c r="AY669" s="68">
        <f>IF(AG669=0,0,VLOOKUP($H669,Leistungszahlen!$A$11:$H$158,6,FALSE))</f>
        <v>0</v>
      </c>
      <c r="AZ669" s="68">
        <f t="shared" si="371"/>
        <v>0</v>
      </c>
      <c r="BA669" s="68">
        <f t="shared" si="372"/>
        <v>0</v>
      </c>
      <c r="BC669" s="68">
        <f t="shared" si="363"/>
        <v>0</v>
      </c>
      <c r="BD669" s="285"/>
    </row>
    <row r="670" spans="1:56" s="68" customFormat="1" ht="22.5">
      <c r="A670" s="200"/>
      <c r="B670" s="200"/>
      <c r="C670" s="200" t="s">
        <v>354</v>
      </c>
      <c r="D670" s="200" t="s">
        <v>203</v>
      </c>
      <c r="E670" s="200" t="s">
        <v>350</v>
      </c>
      <c r="F670" s="200" t="s">
        <v>1229</v>
      </c>
      <c r="G670" s="200" t="s">
        <v>262</v>
      </c>
      <c r="H670" s="201" t="s">
        <v>202</v>
      </c>
      <c r="I670" s="202">
        <v>21.89</v>
      </c>
      <c r="J670" s="200" t="s">
        <v>560</v>
      </c>
      <c r="K670" s="176">
        <v>3</v>
      </c>
      <c r="L670" s="176">
        <v>1</v>
      </c>
      <c r="M670" s="176"/>
      <c r="N670" s="286">
        <v>1</v>
      </c>
      <c r="O670" s="286">
        <v>4</v>
      </c>
      <c r="P670" s="176"/>
      <c r="Q670" s="203">
        <f t="shared" si="364"/>
        <v>1</v>
      </c>
      <c r="R670" s="203">
        <f t="shared" si="365"/>
        <v>4</v>
      </c>
      <c r="S670" s="203">
        <f t="shared" si="366"/>
        <v>0</v>
      </c>
      <c r="T670" s="203">
        <f t="shared" si="367"/>
        <v>0</v>
      </c>
      <c r="U670" s="203">
        <f t="shared" si="368"/>
        <v>0</v>
      </c>
      <c r="V670" s="175">
        <f>IF(Q670&gt;0,VLOOKUP(Q670,Jahresfaktoren!$A$11:$B$24,2,),0)</f>
        <v>52</v>
      </c>
      <c r="W670" s="175">
        <f>IF(R670&gt;0,VLOOKUP(R670,Jahresfaktoren!$D$11:$E$24,2,),0)</f>
        <v>198</v>
      </c>
      <c r="X670" s="175">
        <f>IF(S670&gt;0,VLOOKUP(S670,Jahresfaktoren!$A$28:$B$29,2,),0)</f>
        <v>0</v>
      </c>
      <c r="Y670" s="175">
        <f>IF(T670&gt;0,VLOOKUP(T670,Jahresfaktoren!$A$28:$B$29,2,),0)</f>
        <v>0</v>
      </c>
      <c r="Z670" s="175">
        <f>IF(U670&gt;0,VLOOKUP(U670,Jahresfaktoren!$A$32:$B$33,2,),)</f>
        <v>0</v>
      </c>
      <c r="AA670" s="177">
        <f t="shared" si="353"/>
        <v>1138.28</v>
      </c>
      <c r="AB670" s="177">
        <f t="shared" si="354"/>
        <v>4334.22</v>
      </c>
      <c r="AC670" s="177" t="str">
        <f t="shared" si="355"/>
        <v/>
      </c>
      <c r="AD670" s="177" t="str">
        <f t="shared" si="356"/>
        <v/>
      </c>
      <c r="AE670" s="177" t="str">
        <f t="shared" si="357"/>
        <v/>
      </c>
      <c r="AF670" s="178">
        <f>IF(Q670&gt;0,VLOOKUP(H670,Leistungszahlen!$A$11:$C$158,3,),0)</f>
        <v>0</v>
      </c>
      <c r="AG670" s="178">
        <f>IF(R670&gt;0,VLOOKUP(H670,Leistungszahlen!$A$11:$F$158,6,),IF(T670&gt;0,VLOOKUP(H670,Leistungszahlen!$A$11:$F$158,6,),0))</f>
        <v>0</v>
      </c>
      <c r="AH670" s="179" t="e">
        <f t="shared" si="373"/>
        <v>#DIV/0!</v>
      </c>
      <c r="AI670" s="179" t="e">
        <f t="shared" si="374"/>
        <v>#DIV/0!</v>
      </c>
      <c r="AJ670" s="179">
        <f t="shared" si="375"/>
        <v>0</v>
      </c>
      <c r="AK670" s="179">
        <f t="shared" si="376"/>
        <v>0</v>
      </c>
      <c r="AL670" s="179">
        <f t="shared" si="377"/>
        <v>0</v>
      </c>
      <c r="AM670" s="180">
        <f>IF(L670=1,Stundensätze!$D$13,IF(L670=2,Stundensätze!$D$17,IF(L670=4,Stundensätze!$D$21,"")))</f>
        <v>0</v>
      </c>
      <c r="AN670" s="180">
        <f>IF(L670=1,Stundensätze!$D$15,IF(L670=2,Stundensätze!$D$19,IF(L670=4,Stundensätze!$D$23,"")))</f>
        <v>0</v>
      </c>
      <c r="AO670" s="180" t="e">
        <f t="shared" si="358"/>
        <v>#DIV/0!</v>
      </c>
      <c r="AP670" s="180">
        <f t="shared" si="359"/>
        <v>0</v>
      </c>
      <c r="AQ670" s="192" t="e">
        <f t="shared" si="360"/>
        <v>#DIV/0!</v>
      </c>
      <c r="AR670" s="192" t="e">
        <f t="shared" si="361"/>
        <v>#DIV/0!</v>
      </c>
      <c r="AS670" s="193" t="e">
        <f t="shared" si="362"/>
        <v>#DIV/0!</v>
      </c>
      <c r="AT670" s="258" t="str">
        <f>IF(K670=0,0,VLOOKUP(K670,Kostenstellen!A:B,2,FALSE))</f>
        <v xml:space="preserve">Rosentrittklinik         </v>
      </c>
      <c r="AU670" s="68" t="str">
        <f t="shared" si="369"/>
        <v>D</v>
      </c>
      <c r="AV670" s="68" t="str">
        <f t="shared" si="370"/>
        <v>D</v>
      </c>
      <c r="AW670" s="68">
        <f>IF(AF670=0,0,VLOOKUP($H670,Leistungszahlen!$A$11:$H$158,4,FALSE))</f>
        <v>0</v>
      </c>
      <c r="AX670" s="68">
        <f>IF(AF670=0,0,VLOOKUP($H670,Leistungszahlen!$A$11:$H$158,5,FALSE))</f>
        <v>0</v>
      </c>
      <c r="AY670" s="68">
        <f>IF(AG670=0,0,VLOOKUP($H670,Leistungszahlen!$A$11:$H$158,6,FALSE))</f>
        <v>0</v>
      </c>
      <c r="AZ670" s="68">
        <f t="shared" si="371"/>
        <v>0</v>
      </c>
      <c r="BA670" s="68">
        <f t="shared" si="372"/>
        <v>0</v>
      </c>
      <c r="BC670" s="68">
        <f t="shared" si="363"/>
        <v>0</v>
      </c>
      <c r="BD670" s="285"/>
    </row>
    <row r="671" spans="1:56" s="68" customFormat="1" ht="22.5">
      <c r="A671" s="200"/>
      <c r="B671" s="200"/>
      <c r="C671" s="200" t="s">
        <v>354</v>
      </c>
      <c r="D671" s="200" t="s">
        <v>203</v>
      </c>
      <c r="E671" s="200" t="s">
        <v>350</v>
      </c>
      <c r="F671" s="200" t="s">
        <v>1230</v>
      </c>
      <c r="G671" s="200" t="s">
        <v>262</v>
      </c>
      <c r="H671" s="201" t="s">
        <v>202</v>
      </c>
      <c r="I671" s="202">
        <v>21.89</v>
      </c>
      <c r="J671" s="200" t="s">
        <v>560</v>
      </c>
      <c r="K671" s="176">
        <v>3</v>
      </c>
      <c r="L671" s="176">
        <v>1</v>
      </c>
      <c r="M671" s="176"/>
      <c r="N671" s="286">
        <v>1</v>
      </c>
      <c r="O671" s="286">
        <v>4</v>
      </c>
      <c r="P671" s="176"/>
      <c r="Q671" s="203">
        <f t="shared" si="364"/>
        <v>1</v>
      </c>
      <c r="R671" s="203">
        <f t="shared" si="365"/>
        <v>4</v>
      </c>
      <c r="S671" s="203">
        <f t="shared" si="366"/>
        <v>0</v>
      </c>
      <c r="T671" s="203">
        <f t="shared" si="367"/>
        <v>0</v>
      </c>
      <c r="U671" s="203">
        <f t="shared" si="368"/>
        <v>0</v>
      </c>
      <c r="V671" s="175">
        <f>IF(Q671&gt;0,VLOOKUP(Q671,Jahresfaktoren!$A$11:$B$24,2,),0)</f>
        <v>52</v>
      </c>
      <c r="W671" s="175">
        <f>IF(R671&gt;0,VLOOKUP(R671,Jahresfaktoren!$D$11:$E$24,2,),0)</f>
        <v>198</v>
      </c>
      <c r="X671" s="175">
        <f>IF(S671&gt;0,VLOOKUP(S671,Jahresfaktoren!$A$28:$B$29,2,),0)</f>
        <v>0</v>
      </c>
      <c r="Y671" s="175">
        <f>IF(T671&gt;0,VLOOKUP(T671,Jahresfaktoren!$A$28:$B$29,2,),0)</f>
        <v>0</v>
      </c>
      <c r="Z671" s="175">
        <f>IF(U671&gt;0,VLOOKUP(U671,Jahresfaktoren!$A$32:$B$33,2,),)</f>
        <v>0</v>
      </c>
      <c r="AA671" s="177">
        <f t="shared" si="353"/>
        <v>1138.28</v>
      </c>
      <c r="AB671" s="177">
        <f t="shared" si="354"/>
        <v>4334.22</v>
      </c>
      <c r="AC671" s="177" t="str">
        <f t="shared" si="355"/>
        <v/>
      </c>
      <c r="AD671" s="177" t="str">
        <f t="shared" si="356"/>
        <v/>
      </c>
      <c r="AE671" s="177" t="str">
        <f t="shared" si="357"/>
        <v/>
      </c>
      <c r="AF671" s="178">
        <f>IF(Q671&gt;0,VLOOKUP(H671,Leistungszahlen!$A$11:$C$158,3,),0)</f>
        <v>0</v>
      </c>
      <c r="AG671" s="178">
        <f>IF(R671&gt;0,VLOOKUP(H671,Leistungszahlen!$A$11:$F$158,6,),IF(T671&gt;0,VLOOKUP(H671,Leistungszahlen!$A$11:$F$158,6,),0))</f>
        <v>0</v>
      </c>
      <c r="AH671" s="179" t="e">
        <f t="shared" si="373"/>
        <v>#DIV/0!</v>
      </c>
      <c r="AI671" s="179" t="e">
        <f t="shared" si="374"/>
        <v>#DIV/0!</v>
      </c>
      <c r="AJ671" s="179">
        <f t="shared" si="375"/>
        <v>0</v>
      </c>
      <c r="AK671" s="179">
        <f t="shared" si="376"/>
        <v>0</v>
      </c>
      <c r="AL671" s="179">
        <f t="shared" si="377"/>
        <v>0</v>
      </c>
      <c r="AM671" s="180">
        <f>IF(L671=1,Stundensätze!$D$13,IF(L671=2,Stundensätze!$D$17,IF(L671=4,Stundensätze!$D$21,"")))</f>
        <v>0</v>
      </c>
      <c r="AN671" s="180">
        <f>IF(L671=1,Stundensätze!$D$15,IF(L671=2,Stundensätze!$D$19,IF(L671=4,Stundensätze!$D$23,"")))</f>
        <v>0</v>
      </c>
      <c r="AO671" s="180" t="e">
        <f t="shared" si="358"/>
        <v>#DIV/0!</v>
      </c>
      <c r="AP671" s="180">
        <f t="shared" si="359"/>
        <v>0</v>
      </c>
      <c r="AQ671" s="192" t="e">
        <f t="shared" si="360"/>
        <v>#DIV/0!</v>
      </c>
      <c r="AR671" s="192" t="e">
        <f t="shared" si="361"/>
        <v>#DIV/0!</v>
      </c>
      <c r="AS671" s="193" t="e">
        <f t="shared" si="362"/>
        <v>#DIV/0!</v>
      </c>
      <c r="AT671" s="258" t="str">
        <f>IF(K671=0,0,VLOOKUP(K671,Kostenstellen!A:B,2,FALSE))</f>
        <v xml:space="preserve">Rosentrittklinik         </v>
      </c>
      <c r="AU671" s="68" t="str">
        <f t="shared" si="369"/>
        <v>D</v>
      </c>
      <c r="AV671" s="68" t="str">
        <f t="shared" si="370"/>
        <v>D</v>
      </c>
      <c r="AW671" s="68">
        <f>IF(AF671=0,0,VLOOKUP($H671,Leistungszahlen!$A$11:$H$158,4,FALSE))</f>
        <v>0</v>
      </c>
      <c r="AX671" s="68">
        <f>IF(AF671=0,0,VLOOKUP($H671,Leistungszahlen!$A$11:$H$158,5,FALSE))</f>
        <v>0</v>
      </c>
      <c r="AY671" s="68">
        <f>IF(AG671=0,0,VLOOKUP($H671,Leistungszahlen!$A$11:$H$158,6,FALSE))</f>
        <v>0</v>
      </c>
      <c r="AZ671" s="68">
        <f t="shared" si="371"/>
        <v>0</v>
      </c>
      <c r="BA671" s="68">
        <f t="shared" si="372"/>
        <v>0</v>
      </c>
      <c r="BC671" s="68">
        <f t="shared" si="363"/>
        <v>0</v>
      </c>
      <c r="BD671" s="285"/>
    </row>
    <row r="672" spans="1:56" s="68" customFormat="1" ht="22.5">
      <c r="A672" s="200"/>
      <c r="B672" s="200"/>
      <c r="C672" s="200" t="s">
        <v>354</v>
      </c>
      <c r="D672" s="200" t="s">
        <v>203</v>
      </c>
      <c r="E672" s="200" t="s">
        <v>350</v>
      </c>
      <c r="F672" s="200" t="s">
        <v>1231</v>
      </c>
      <c r="G672" s="200" t="s">
        <v>262</v>
      </c>
      <c r="H672" s="201" t="s">
        <v>202</v>
      </c>
      <c r="I672" s="202">
        <v>21.89</v>
      </c>
      <c r="J672" s="200" t="s">
        <v>560</v>
      </c>
      <c r="K672" s="176">
        <v>3</v>
      </c>
      <c r="L672" s="176">
        <v>1</v>
      </c>
      <c r="M672" s="176"/>
      <c r="N672" s="286">
        <v>1</v>
      </c>
      <c r="O672" s="286">
        <v>4</v>
      </c>
      <c r="P672" s="176"/>
      <c r="Q672" s="203">
        <f t="shared" ref="Q672" si="378">IF(M672="x",0,IF(N672=7,6,IF(N672=14,12,IF(N672="12+5",11,N672))))</f>
        <v>1</v>
      </c>
      <c r="R672" s="203">
        <f t="shared" ref="R672" si="379">IF(M672="x",0,IF(O672=0,0,IF(N672=7,0,IF(N672+O672=7,O672-1,O672))))</f>
        <v>4</v>
      </c>
      <c r="S672" s="203">
        <f t="shared" ref="S672" si="380">IF(M672="x",0,IF(N672=7,1,IF(N672=14,2,IF(AND(N672=12,O672=5),1,IF(N672="12+5",1,0)))))</f>
        <v>0</v>
      </c>
      <c r="T672" s="203">
        <f t="shared" ref="T672" si="381">IF(M672="x",0,IF(O672=0,0,IF(N672=7,0,IF(N672+O672=7,1,0))))</f>
        <v>0</v>
      </c>
      <c r="U672" s="203">
        <f t="shared" ref="U672" si="382">T672+S672</f>
        <v>0</v>
      </c>
      <c r="V672" s="175">
        <f>IF(Q672&gt;0,VLOOKUP(Q672,Jahresfaktoren!$A$11:$B$24,2,),0)</f>
        <v>52</v>
      </c>
      <c r="W672" s="175">
        <f>IF(R672&gt;0,VLOOKUP(R672,Jahresfaktoren!$D$11:$E$24,2,),0)</f>
        <v>198</v>
      </c>
      <c r="X672" s="175">
        <f>IF(S672&gt;0,VLOOKUP(S672,Jahresfaktoren!$A$28:$B$29,2,),0)</f>
        <v>0</v>
      </c>
      <c r="Y672" s="175">
        <f>IF(T672&gt;0,VLOOKUP(T672,Jahresfaktoren!$A$28:$B$29,2,),0)</f>
        <v>0</v>
      </c>
      <c r="Z672" s="175">
        <f>IF(U672&gt;0,VLOOKUP(U672,Jahresfaktoren!$A$32:$B$33,2,),)</f>
        <v>0</v>
      </c>
      <c r="AA672" s="177">
        <f t="shared" ref="AA672" si="383">IF(Q672&gt;0,V672*I672,"")</f>
        <v>1138.28</v>
      </c>
      <c r="AB672" s="177">
        <f t="shared" ref="AB672" si="384">IF(R672&gt;0,W672*I672,"")</f>
        <v>4334.22</v>
      </c>
      <c r="AC672" s="177" t="str">
        <f t="shared" ref="AC672" si="385">IF(S672&gt;0,X672*I672,"")</f>
        <v/>
      </c>
      <c r="AD672" s="177" t="str">
        <f t="shared" ref="AD672" si="386">IF(T672&gt;0,Y672*I672,"")</f>
        <v/>
      </c>
      <c r="AE672" s="177" t="str">
        <f t="shared" ref="AE672" si="387">IF(U672&gt;0,Z672*I672,"")</f>
        <v/>
      </c>
      <c r="AF672" s="178">
        <f>IF(Q672&gt;0,VLOOKUP(H672,Leistungszahlen!$A$11:$C$158,3,),0)</f>
        <v>0</v>
      </c>
      <c r="AG672" s="178">
        <f>IF(R672&gt;0,VLOOKUP(H672,Leistungszahlen!$A$11:$F$158,6,),IF(T672&gt;0,VLOOKUP(H672,Leistungszahlen!$A$11:$F$158,6,),0))</f>
        <v>0</v>
      </c>
      <c r="AH672" s="179" t="e">
        <f t="shared" si="373"/>
        <v>#DIV/0!</v>
      </c>
      <c r="AI672" s="179" t="e">
        <f t="shared" si="374"/>
        <v>#DIV/0!</v>
      </c>
      <c r="AJ672" s="179">
        <f t="shared" si="375"/>
        <v>0</v>
      </c>
      <c r="AK672" s="179">
        <f t="shared" si="376"/>
        <v>0</v>
      </c>
      <c r="AL672" s="179">
        <f t="shared" si="377"/>
        <v>0</v>
      </c>
      <c r="AM672" s="180">
        <f>IF(L672=1,Stundensätze!$D$13,IF(L672=2,Stundensätze!$D$17,IF(L672=4,Stundensätze!$D$21,"")))</f>
        <v>0</v>
      </c>
      <c r="AN672" s="180">
        <f>IF(L672=1,Stundensätze!$D$15,IF(L672=2,Stundensätze!$D$19,IF(L672=4,Stundensätze!$D$23,"")))</f>
        <v>0</v>
      </c>
      <c r="AO672" s="180" t="e">
        <f t="shared" ref="AO672" si="388">IF(OR(Q672&gt;0,R672&gt;0),((AH672+AI672)*AM672),0)</f>
        <v>#DIV/0!</v>
      </c>
      <c r="AP672" s="180">
        <f t="shared" ref="AP672" si="389">IF(OR(S672&gt;0,T672&gt;0,U672&gt;0),((AJ672+AK672+AL672)*AN672),0)</f>
        <v>0</v>
      </c>
      <c r="AQ672" s="192" t="e">
        <f t="shared" ref="AQ672" si="390">IF(I672&gt;0,AP672+AO672,"")</f>
        <v>#DIV/0!</v>
      </c>
      <c r="AR672" s="192" t="e">
        <f t="shared" ref="AR672" si="391">IF(I672&gt;0,AQ672/12,"")</f>
        <v>#DIV/0!</v>
      </c>
      <c r="AS672" s="193" t="e">
        <f t="shared" ref="AS672" si="392">IF(OR(Q672&gt;0,R672&gt;0,S672&gt;0,T672&gt;0,U672&gt;0),(SUM(AH672:AL672)),0)</f>
        <v>#DIV/0!</v>
      </c>
      <c r="AT672" s="258" t="str">
        <f>IF(K672=0,0,VLOOKUP(K672,Kostenstellen!A:B,2,FALSE))</f>
        <v xml:space="preserve">Rosentrittklinik         </v>
      </c>
      <c r="AU672" s="68" t="str">
        <f t="shared" ref="AU672" si="393">IF(SUM(V672:Z672)&gt;0,H672,"")</f>
        <v>D</v>
      </c>
      <c r="AV672" s="68" t="str">
        <f t="shared" ref="AV672" si="394">IF(SUM(R672+T672)&gt;0,H672,"")</f>
        <v>D</v>
      </c>
      <c r="AW672" s="68">
        <f>IF(AF672=0,0,VLOOKUP($H672,Leistungszahlen!$A$11:$H$158,4,FALSE))</f>
        <v>0</v>
      </c>
      <c r="AX672" s="68">
        <f>IF(AF672=0,0,VLOOKUP($H672,Leistungszahlen!$A$11:$H$158,5,FALSE))</f>
        <v>0</v>
      </c>
      <c r="AY672" s="68">
        <f>IF(AG672=0,0,VLOOKUP($H672,Leistungszahlen!$A$11:$H$158,6,FALSE))</f>
        <v>0</v>
      </c>
      <c r="AZ672" s="68">
        <f t="shared" ref="AZ672" si="395">IF(AX672&lt;AF672,1,IF(AG672&gt;AY672,1,0))</f>
        <v>0</v>
      </c>
      <c r="BA672" s="68">
        <f t="shared" ref="BA672" si="396">IF(AF672&gt;AX672,1,IF(AG672&gt;AY672,1,0))</f>
        <v>0</v>
      </c>
      <c r="BC672" s="68">
        <f t="shared" ref="BC672" si="397">IF(BA672&gt;0,"Die Leistungswerte sind unter- oder überschritten",0)</f>
        <v>0</v>
      </c>
      <c r="BD672" s="285"/>
    </row>
    <row r="673" spans="1:56" s="68" customFormat="1" ht="22.5">
      <c r="A673" s="200"/>
      <c r="B673" s="200"/>
      <c r="C673" s="200" t="s">
        <v>354</v>
      </c>
      <c r="D673" s="200" t="s">
        <v>203</v>
      </c>
      <c r="E673" s="200" t="s">
        <v>350</v>
      </c>
      <c r="F673" s="200" t="s">
        <v>1232</v>
      </c>
      <c r="G673" s="200" t="s">
        <v>163</v>
      </c>
      <c r="H673" s="201" t="s">
        <v>287</v>
      </c>
      <c r="I673" s="202">
        <v>18.46</v>
      </c>
      <c r="J673" s="200" t="s">
        <v>560</v>
      </c>
      <c r="K673" s="176">
        <v>3</v>
      </c>
      <c r="L673" s="176">
        <v>1</v>
      </c>
      <c r="M673" s="176"/>
      <c r="N673" s="286">
        <v>3</v>
      </c>
      <c r="O673" s="286">
        <v>3</v>
      </c>
      <c r="P673" s="176"/>
      <c r="Q673" s="203">
        <f t="shared" si="364"/>
        <v>3</v>
      </c>
      <c r="R673" s="203">
        <f t="shared" si="365"/>
        <v>3</v>
      </c>
      <c r="S673" s="203">
        <f t="shared" si="366"/>
        <v>0</v>
      </c>
      <c r="T673" s="203">
        <f t="shared" si="367"/>
        <v>0</v>
      </c>
      <c r="U673" s="203">
        <f t="shared" si="368"/>
        <v>0</v>
      </c>
      <c r="V673" s="175">
        <f>IF(Q673&gt;0,VLOOKUP(Q673,Jahresfaktoren!$A$11:$B$24,2,),0)</f>
        <v>152</v>
      </c>
      <c r="W673" s="175">
        <f>IF(R673&gt;0,VLOOKUP(R673,Jahresfaktoren!$D$11:$E$24,2,),0)</f>
        <v>150</v>
      </c>
      <c r="X673" s="175">
        <f>IF(S673&gt;0,VLOOKUP(S673,Jahresfaktoren!$A$28:$B$29,2,),0)</f>
        <v>0</v>
      </c>
      <c r="Y673" s="175">
        <f>IF(T673&gt;0,VLOOKUP(T673,Jahresfaktoren!$A$28:$B$29,2,),0)</f>
        <v>0</v>
      </c>
      <c r="Z673" s="175">
        <f>IF(U673&gt;0,VLOOKUP(U673,Jahresfaktoren!$A$32:$B$33,2,),)</f>
        <v>0</v>
      </c>
      <c r="AA673" s="177">
        <f t="shared" si="353"/>
        <v>2805.92</v>
      </c>
      <c r="AB673" s="177">
        <f t="shared" si="354"/>
        <v>2769</v>
      </c>
      <c r="AC673" s="177" t="str">
        <f t="shared" si="355"/>
        <v/>
      </c>
      <c r="AD673" s="177" t="str">
        <f t="shared" si="356"/>
        <v/>
      </c>
      <c r="AE673" s="177" t="str">
        <f t="shared" si="357"/>
        <v/>
      </c>
      <c r="AF673" s="178">
        <f>IF(Q673&gt;0,VLOOKUP(H673,Leistungszahlen!$A$11:$C$158,3,),0)</f>
        <v>0</v>
      </c>
      <c r="AG673" s="178">
        <f>IF(R673&gt;0,VLOOKUP(H673,Leistungszahlen!$A$11:$F$158,6,),IF(T673&gt;0,VLOOKUP(H673,Leistungszahlen!$A$11:$F$158,6,),0))</f>
        <v>0</v>
      </c>
      <c r="AH673" s="179" t="e">
        <f t="shared" si="373"/>
        <v>#DIV/0!</v>
      </c>
      <c r="AI673" s="179" t="e">
        <f t="shared" si="374"/>
        <v>#DIV/0!</v>
      </c>
      <c r="AJ673" s="179">
        <f t="shared" si="375"/>
        <v>0</v>
      </c>
      <c r="AK673" s="179">
        <f t="shared" si="376"/>
        <v>0</v>
      </c>
      <c r="AL673" s="179">
        <f t="shared" si="377"/>
        <v>0</v>
      </c>
      <c r="AM673" s="180">
        <f>IF(L673=1,Stundensätze!$D$13,IF(L673=2,Stundensätze!$D$17,IF(L673=4,Stundensätze!$D$21,"")))</f>
        <v>0</v>
      </c>
      <c r="AN673" s="180">
        <f>IF(L673=1,Stundensätze!$D$15,IF(L673=2,Stundensätze!$D$19,IF(L673=4,Stundensätze!$D$23,"")))</f>
        <v>0</v>
      </c>
      <c r="AO673" s="180" t="e">
        <f t="shared" si="358"/>
        <v>#DIV/0!</v>
      </c>
      <c r="AP673" s="180">
        <f t="shared" si="359"/>
        <v>0</v>
      </c>
      <c r="AQ673" s="192" t="e">
        <f t="shared" si="360"/>
        <v>#DIV/0!</v>
      </c>
      <c r="AR673" s="192" t="e">
        <f t="shared" si="361"/>
        <v>#DIV/0!</v>
      </c>
      <c r="AS673" s="193" t="e">
        <f t="shared" si="362"/>
        <v>#DIV/0!</v>
      </c>
      <c r="AT673" s="258" t="str">
        <f>IF(K673=0,0,VLOOKUP(K673,Kostenstellen!A:B,2,FALSE))</f>
        <v xml:space="preserve">Rosentrittklinik         </v>
      </c>
      <c r="AU673" s="68" t="str">
        <f t="shared" si="369"/>
        <v>A1</v>
      </c>
      <c r="AV673" s="68" t="str">
        <f t="shared" si="370"/>
        <v>A1</v>
      </c>
      <c r="AW673" s="68">
        <f>IF(AF673=0,0,VLOOKUP($H673,Leistungszahlen!$A$11:$H$158,4,FALSE))</f>
        <v>0</v>
      </c>
      <c r="AX673" s="68">
        <f>IF(AF673=0,0,VLOOKUP($H673,Leistungszahlen!$A$11:$H$158,5,FALSE))</f>
        <v>0</v>
      </c>
      <c r="AY673" s="68">
        <f>IF(AG673=0,0,VLOOKUP($H673,Leistungszahlen!$A$11:$H$158,6,FALSE))</f>
        <v>0</v>
      </c>
      <c r="AZ673" s="68">
        <f t="shared" si="371"/>
        <v>0</v>
      </c>
      <c r="BA673" s="68">
        <f t="shared" si="372"/>
        <v>0</v>
      </c>
      <c r="BC673" s="68">
        <f t="shared" si="363"/>
        <v>0</v>
      </c>
      <c r="BD673" s="285"/>
    </row>
    <row r="674" spans="1:56" s="68" customFormat="1" ht="22.5">
      <c r="A674" s="200"/>
      <c r="B674" s="200"/>
      <c r="C674" s="200" t="s">
        <v>354</v>
      </c>
      <c r="D674" s="200" t="s">
        <v>203</v>
      </c>
      <c r="E674" s="200" t="s">
        <v>350</v>
      </c>
      <c r="F674" s="200" t="s">
        <v>1232</v>
      </c>
      <c r="G674" s="200" t="s">
        <v>265</v>
      </c>
      <c r="H674" s="201" t="s">
        <v>200</v>
      </c>
      <c r="I674" s="202">
        <v>3.29</v>
      </c>
      <c r="J674" s="200" t="s">
        <v>778</v>
      </c>
      <c r="K674" s="176">
        <v>3</v>
      </c>
      <c r="L674" s="176">
        <v>1</v>
      </c>
      <c r="M674" s="176"/>
      <c r="N674" s="286">
        <v>6</v>
      </c>
      <c r="O674" s="286"/>
      <c r="P674" s="176"/>
      <c r="Q674" s="203">
        <f t="shared" si="364"/>
        <v>6</v>
      </c>
      <c r="R674" s="203">
        <f t="shared" si="365"/>
        <v>0</v>
      </c>
      <c r="S674" s="203">
        <f t="shared" si="366"/>
        <v>0</v>
      </c>
      <c r="T674" s="203">
        <f t="shared" si="367"/>
        <v>0</v>
      </c>
      <c r="U674" s="203">
        <f t="shared" si="368"/>
        <v>0</v>
      </c>
      <c r="V674" s="175">
        <f>IF(Q674&gt;0,VLOOKUP(Q674,Jahresfaktoren!$A$11:$B$24,2,),0)</f>
        <v>302</v>
      </c>
      <c r="W674" s="175">
        <f>IF(R674&gt;0,VLOOKUP(R674,Jahresfaktoren!$D$11:$E$24,2,),0)</f>
        <v>0</v>
      </c>
      <c r="X674" s="175">
        <f>IF(S674&gt;0,VLOOKUP(S674,Jahresfaktoren!$A$28:$B$29,2,),0)</f>
        <v>0</v>
      </c>
      <c r="Y674" s="175">
        <f>IF(T674&gt;0,VLOOKUP(T674,Jahresfaktoren!$A$28:$B$29,2,),0)</f>
        <v>0</v>
      </c>
      <c r="Z674" s="175">
        <f>IF(U674&gt;0,VLOOKUP(U674,Jahresfaktoren!$A$32:$B$33,2,),)</f>
        <v>0</v>
      </c>
      <c r="AA674" s="177">
        <f t="shared" si="353"/>
        <v>993.58</v>
      </c>
      <c r="AB674" s="177" t="str">
        <f t="shared" si="354"/>
        <v/>
      </c>
      <c r="AC674" s="177" t="str">
        <f t="shared" si="355"/>
        <v/>
      </c>
      <c r="AD674" s="177" t="str">
        <f t="shared" si="356"/>
        <v/>
      </c>
      <c r="AE674" s="177" t="str">
        <f t="shared" si="357"/>
        <v/>
      </c>
      <c r="AF674" s="178">
        <f>IF(Q674&gt;0,VLOOKUP(H674,Leistungszahlen!$A$11:$C$158,3,),0)</f>
        <v>0</v>
      </c>
      <c r="AG674" s="178">
        <f>IF(R674&gt;0,VLOOKUP(H674,Leistungszahlen!$A$11:$F$158,6,),IF(T674&gt;0,VLOOKUP(H674,Leistungszahlen!$A$11:$F$158,6,),0))</f>
        <v>0</v>
      </c>
      <c r="AH674" s="179" t="e">
        <f t="shared" si="373"/>
        <v>#DIV/0!</v>
      </c>
      <c r="AI674" s="179">
        <f t="shared" si="374"/>
        <v>0</v>
      </c>
      <c r="AJ674" s="179">
        <f t="shared" si="375"/>
        <v>0</v>
      </c>
      <c r="AK674" s="179">
        <f t="shared" si="376"/>
        <v>0</v>
      </c>
      <c r="AL674" s="179">
        <f t="shared" si="377"/>
        <v>0</v>
      </c>
      <c r="AM674" s="180">
        <f>IF(L674=1,Stundensätze!$D$13,IF(L674=2,Stundensätze!$D$17,IF(L674=4,Stundensätze!$D$21,"")))</f>
        <v>0</v>
      </c>
      <c r="AN674" s="180">
        <f>IF(L674=1,Stundensätze!$D$15,IF(L674=2,Stundensätze!$D$19,IF(L674=4,Stundensätze!$D$23,"")))</f>
        <v>0</v>
      </c>
      <c r="AO674" s="180" t="e">
        <f t="shared" si="358"/>
        <v>#DIV/0!</v>
      </c>
      <c r="AP674" s="180">
        <f t="shared" si="359"/>
        <v>0</v>
      </c>
      <c r="AQ674" s="192" t="e">
        <f t="shared" si="360"/>
        <v>#DIV/0!</v>
      </c>
      <c r="AR674" s="192" t="e">
        <f t="shared" si="361"/>
        <v>#DIV/0!</v>
      </c>
      <c r="AS674" s="193" t="e">
        <f t="shared" si="362"/>
        <v>#DIV/0!</v>
      </c>
      <c r="AT674" s="258" t="str">
        <f>IF(K674=0,0,VLOOKUP(K674,Kostenstellen!A:B,2,FALSE))</f>
        <v xml:space="preserve">Rosentrittklinik         </v>
      </c>
      <c r="AU674" s="68" t="str">
        <f t="shared" si="369"/>
        <v>B</v>
      </c>
      <c r="AV674" s="68" t="str">
        <f t="shared" si="370"/>
        <v/>
      </c>
      <c r="AW674" s="68">
        <f>IF(AF674=0,0,VLOOKUP($H674,Leistungszahlen!$A$11:$H$158,4,FALSE))</f>
        <v>0</v>
      </c>
      <c r="AX674" s="68">
        <f>IF(AF674=0,0,VLOOKUP($H674,Leistungszahlen!$A$11:$H$158,5,FALSE))</f>
        <v>0</v>
      </c>
      <c r="AY674" s="68">
        <f>IF(AG674=0,0,VLOOKUP($H674,Leistungszahlen!$A$11:$H$158,6,FALSE))</f>
        <v>0</v>
      </c>
      <c r="AZ674" s="68">
        <f t="shared" si="371"/>
        <v>0</v>
      </c>
      <c r="BA674" s="68">
        <f t="shared" si="372"/>
        <v>0</v>
      </c>
      <c r="BC674" s="68">
        <f t="shared" si="363"/>
        <v>0</v>
      </c>
      <c r="BD674" s="285"/>
    </row>
    <row r="675" spans="1:56" s="68" customFormat="1" ht="22.5">
      <c r="A675" s="200"/>
      <c r="B675" s="200"/>
      <c r="C675" s="200" t="s">
        <v>354</v>
      </c>
      <c r="D675" s="200" t="s">
        <v>203</v>
      </c>
      <c r="E675" s="200" t="s">
        <v>350</v>
      </c>
      <c r="F675" s="200" t="s">
        <v>1233</v>
      </c>
      <c r="G675" s="200" t="s">
        <v>163</v>
      </c>
      <c r="H675" s="201" t="s">
        <v>287</v>
      </c>
      <c r="I675" s="202">
        <v>18.46</v>
      </c>
      <c r="J675" s="200" t="s">
        <v>560</v>
      </c>
      <c r="K675" s="176">
        <v>3</v>
      </c>
      <c r="L675" s="176">
        <v>1</v>
      </c>
      <c r="M675" s="176"/>
      <c r="N675" s="286">
        <v>3</v>
      </c>
      <c r="O675" s="286">
        <v>3</v>
      </c>
      <c r="P675" s="176"/>
      <c r="Q675" s="203">
        <f t="shared" si="364"/>
        <v>3</v>
      </c>
      <c r="R675" s="203">
        <f t="shared" si="365"/>
        <v>3</v>
      </c>
      <c r="S675" s="203">
        <f t="shared" si="366"/>
        <v>0</v>
      </c>
      <c r="T675" s="203">
        <f t="shared" si="367"/>
        <v>0</v>
      </c>
      <c r="U675" s="203">
        <f t="shared" si="368"/>
        <v>0</v>
      </c>
      <c r="V675" s="175">
        <f>IF(Q675&gt;0,VLOOKUP(Q675,Jahresfaktoren!$A$11:$B$24,2,),0)</f>
        <v>152</v>
      </c>
      <c r="W675" s="175">
        <f>IF(R675&gt;0,VLOOKUP(R675,Jahresfaktoren!$D$11:$E$24,2,),0)</f>
        <v>150</v>
      </c>
      <c r="X675" s="175">
        <f>IF(S675&gt;0,VLOOKUP(S675,Jahresfaktoren!$A$28:$B$29,2,),0)</f>
        <v>0</v>
      </c>
      <c r="Y675" s="175">
        <f>IF(T675&gt;0,VLOOKUP(T675,Jahresfaktoren!$A$28:$B$29,2,),0)</f>
        <v>0</v>
      </c>
      <c r="Z675" s="175">
        <f>IF(U675&gt;0,VLOOKUP(U675,Jahresfaktoren!$A$32:$B$33,2,),)</f>
        <v>0</v>
      </c>
      <c r="AA675" s="177">
        <f t="shared" si="353"/>
        <v>2805.92</v>
      </c>
      <c r="AB675" s="177">
        <f t="shared" si="354"/>
        <v>2769</v>
      </c>
      <c r="AC675" s="177" t="str">
        <f t="shared" si="355"/>
        <v/>
      </c>
      <c r="AD675" s="177" t="str">
        <f t="shared" si="356"/>
        <v/>
      </c>
      <c r="AE675" s="177" t="str">
        <f t="shared" si="357"/>
        <v/>
      </c>
      <c r="AF675" s="178">
        <f>IF(Q675&gt;0,VLOOKUP(H675,Leistungszahlen!$A$11:$C$158,3,),0)</f>
        <v>0</v>
      </c>
      <c r="AG675" s="178">
        <f>IF(R675&gt;0,VLOOKUP(H675,Leistungszahlen!$A$11:$F$158,6,),IF(T675&gt;0,VLOOKUP(H675,Leistungszahlen!$A$11:$F$158,6,),0))</f>
        <v>0</v>
      </c>
      <c r="AH675" s="179" t="e">
        <f t="shared" si="373"/>
        <v>#DIV/0!</v>
      </c>
      <c r="AI675" s="179" t="e">
        <f t="shared" si="374"/>
        <v>#DIV/0!</v>
      </c>
      <c r="AJ675" s="179">
        <f t="shared" si="375"/>
        <v>0</v>
      </c>
      <c r="AK675" s="179">
        <f t="shared" si="376"/>
        <v>0</v>
      </c>
      <c r="AL675" s="179">
        <f t="shared" si="377"/>
        <v>0</v>
      </c>
      <c r="AM675" s="180">
        <f>IF(L675=1,Stundensätze!$D$13,IF(L675=2,Stundensätze!$D$17,IF(L675=4,Stundensätze!$D$21,"")))</f>
        <v>0</v>
      </c>
      <c r="AN675" s="180">
        <f>IF(L675=1,Stundensätze!$D$15,IF(L675=2,Stundensätze!$D$19,IF(L675=4,Stundensätze!$D$23,"")))</f>
        <v>0</v>
      </c>
      <c r="AO675" s="180" t="e">
        <f t="shared" si="358"/>
        <v>#DIV/0!</v>
      </c>
      <c r="AP675" s="180">
        <f t="shared" si="359"/>
        <v>0</v>
      </c>
      <c r="AQ675" s="192" t="e">
        <f t="shared" si="360"/>
        <v>#DIV/0!</v>
      </c>
      <c r="AR675" s="192" t="e">
        <f t="shared" si="361"/>
        <v>#DIV/0!</v>
      </c>
      <c r="AS675" s="193" t="e">
        <f t="shared" si="362"/>
        <v>#DIV/0!</v>
      </c>
      <c r="AT675" s="258" t="str">
        <f>IF(K675=0,0,VLOOKUP(K675,Kostenstellen!A:B,2,FALSE))</f>
        <v xml:space="preserve">Rosentrittklinik         </v>
      </c>
      <c r="AU675" s="68" t="str">
        <f t="shared" si="369"/>
        <v>A1</v>
      </c>
      <c r="AV675" s="68" t="str">
        <f t="shared" si="370"/>
        <v>A1</v>
      </c>
      <c r="AW675" s="68">
        <f>IF(AF675=0,0,VLOOKUP($H675,Leistungszahlen!$A$11:$H$158,4,FALSE))</f>
        <v>0</v>
      </c>
      <c r="AX675" s="68">
        <f>IF(AF675=0,0,VLOOKUP($H675,Leistungszahlen!$A$11:$H$158,5,FALSE))</f>
        <v>0</v>
      </c>
      <c r="AY675" s="68">
        <f>IF(AG675=0,0,VLOOKUP($H675,Leistungszahlen!$A$11:$H$158,6,FALSE))</f>
        <v>0</v>
      </c>
      <c r="AZ675" s="68">
        <f t="shared" si="371"/>
        <v>0</v>
      </c>
      <c r="BA675" s="68">
        <f t="shared" si="372"/>
        <v>0</v>
      </c>
      <c r="BC675" s="68">
        <f t="shared" si="363"/>
        <v>0</v>
      </c>
      <c r="BD675" s="285"/>
    </row>
    <row r="676" spans="1:56" s="68" customFormat="1" ht="22.5">
      <c r="A676" s="200"/>
      <c r="B676" s="200"/>
      <c r="C676" s="200" t="s">
        <v>354</v>
      </c>
      <c r="D676" s="200" t="s">
        <v>203</v>
      </c>
      <c r="E676" s="200" t="s">
        <v>350</v>
      </c>
      <c r="F676" s="200" t="s">
        <v>1234</v>
      </c>
      <c r="G676" s="200" t="s">
        <v>265</v>
      </c>
      <c r="H676" s="201" t="s">
        <v>200</v>
      </c>
      <c r="I676" s="202">
        <v>3.29</v>
      </c>
      <c r="J676" s="200" t="s">
        <v>778</v>
      </c>
      <c r="K676" s="176">
        <v>3</v>
      </c>
      <c r="L676" s="176">
        <v>1</v>
      </c>
      <c r="M676" s="176"/>
      <c r="N676" s="286">
        <v>6</v>
      </c>
      <c r="O676" s="286"/>
      <c r="P676" s="176"/>
      <c r="Q676" s="203">
        <f t="shared" si="364"/>
        <v>6</v>
      </c>
      <c r="R676" s="203">
        <f t="shared" si="365"/>
        <v>0</v>
      </c>
      <c r="S676" s="203">
        <f t="shared" si="366"/>
        <v>0</v>
      </c>
      <c r="T676" s="203">
        <f t="shared" si="367"/>
        <v>0</v>
      </c>
      <c r="U676" s="203">
        <f t="shared" si="368"/>
        <v>0</v>
      </c>
      <c r="V676" s="175">
        <f>IF(Q676&gt;0,VLOOKUP(Q676,Jahresfaktoren!$A$11:$B$24,2,),0)</f>
        <v>302</v>
      </c>
      <c r="W676" s="175">
        <f>IF(R676&gt;0,VLOOKUP(R676,Jahresfaktoren!$D$11:$E$24,2,),0)</f>
        <v>0</v>
      </c>
      <c r="X676" s="175">
        <f>IF(S676&gt;0,VLOOKUP(S676,Jahresfaktoren!$A$28:$B$29,2,),0)</f>
        <v>0</v>
      </c>
      <c r="Y676" s="175">
        <f>IF(T676&gt;0,VLOOKUP(T676,Jahresfaktoren!$A$28:$B$29,2,),0)</f>
        <v>0</v>
      </c>
      <c r="Z676" s="175">
        <f>IF(U676&gt;0,VLOOKUP(U676,Jahresfaktoren!$A$32:$B$33,2,),)</f>
        <v>0</v>
      </c>
      <c r="AA676" s="177">
        <f t="shared" si="353"/>
        <v>993.58</v>
      </c>
      <c r="AB676" s="177" t="str">
        <f t="shared" si="354"/>
        <v/>
      </c>
      <c r="AC676" s="177" t="str">
        <f t="shared" si="355"/>
        <v/>
      </c>
      <c r="AD676" s="177" t="str">
        <f t="shared" si="356"/>
        <v/>
      </c>
      <c r="AE676" s="177" t="str">
        <f t="shared" si="357"/>
        <v/>
      </c>
      <c r="AF676" s="178">
        <f>IF(Q676&gt;0,VLOOKUP(H676,Leistungszahlen!$A$11:$C$158,3,),0)</f>
        <v>0</v>
      </c>
      <c r="AG676" s="178">
        <f>IF(R676&gt;0,VLOOKUP(H676,Leistungszahlen!$A$11:$F$158,6,),IF(T676&gt;0,VLOOKUP(H676,Leistungszahlen!$A$11:$F$158,6,),0))</f>
        <v>0</v>
      </c>
      <c r="AH676" s="179" t="e">
        <f t="shared" si="373"/>
        <v>#DIV/0!</v>
      </c>
      <c r="AI676" s="179">
        <f t="shared" si="374"/>
        <v>0</v>
      </c>
      <c r="AJ676" s="179">
        <f t="shared" si="375"/>
        <v>0</v>
      </c>
      <c r="AK676" s="179">
        <f t="shared" si="376"/>
        <v>0</v>
      </c>
      <c r="AL676" s="179">
        <f t="shared" si="377"/>
        <v>0</v>
      </c>
      <c r="AM676" s="180">
        <f>IF(L676=1,Stundensätze!$D$13,IF(L676=2,Stundensätze!$D$17,IF(L676=4,Stundensätze!$D$21,"")))</f>
        <v>0</v>
      </c>
      <c r="AN676" s="180">
        <f>IF(L676=1,Stundensätze!$D$15,IF(L676=2,Stundensätze!$D$19,IF(L676=4,Stundensätze!$D$23,"")))</f>
        <v>0</v>
      </c>
      <c r="AO676" s="180" t="e">
        <f t="shared" si="358"/>
        <v>#DIV/0!</v>
      </c>
      <c r="AP676" s="180">
        <f t="shared" si="359"/>
        <v>0</v>
      </c>
      <c r="AQ676" s="192" t="e">
        <f t="shared" si="360"/>
        <v>#DIV/0!</v>
      </c>
      <c r="AR676" s="192" t="e">
        <f t="shared" si="361"/>
        <v>#DIV/0!</v>
      </c>
      <c r="AS676" s="193" t="e">
        <f t="shared" si="362"/>
        <v>#DIV/0!</v>
      </c>
      <c r="AT676" s="258" t="str">
        <f>IF(K676=0,0,VLOOKUP(K676,Kostenstellen!A:B,2,FALSE))</f>
        <v xml:space="preserve">Rosentrittklinik         </v>
      </c>
      <c r="AU676" s="68" t="str">
        <f t="shared" si="369"/>
        <v>B</v>
      </c>
      <c r="AV676" s="68" t="str">
        <f t="shared" si="370"/>
        <v/>
      </c>
      <c r="AW676" s="68">
        <f>IF(AF676=0,0,VLOOKUP($H676,Leistungszahlen!$A$11:$H$158,4,FALSE))</f>
        <v>0</v>
      </c>
      <c r="AX676" s="68">
        <f>IF(AF676=0,0,VLOOKUP($H676,Leistungszahlen!$A$11:$H$158,5,FALSE))</f>
        <v>0</v>
      </c>
      <c r="AY676" s="68">
        <f>IF(AG676=0,0,VLOOKUP($H676,Leistungszahlen!$A$11:$H$158,6,FALSE))</f>
        <v>0</v>
      </c>
      <c r="AZ676" s="68">
        <f t="shared" si="371"/>
        <v>0</v>
      </c>
      <c r="BA676" s="68">
        <f t="shared" si="372"/>
        <v>0</v>
      </c>
      <c r="BC676" s="68">
        <f t="shared" si="363"/>
        <v>0</v>
      </c>
      <c r="BD676" s="285"/>
    </row>
    <row r="677" spans="1:56" s="68" customFormat="1" ht="22.5">
      <c r="A677" s="200"/>
      <c r="B677" s="200"/>
      <c r="C677" s="200" t="s">
        <v>354</v>
      </c>
      <c r="D677" s="200" t="s">
        <v>203</v>
      </c>
      <c r="E677" s="200" t="s">
        <v>350</v>
      </c>
      <c r="F677" s="200" t="s">
        <v>1235</v>
      </c>
      <c r="G677" s="200" t="s">
        <v>163</v>
      </c>
      <c r="H677" s="201" t="s">
        <v>287</v>
      </c>
      <c r="I677" s="202">
        <v>18.46</v>
      </c>
      <c r="J677" s="200" t="s">
        <v>560</v>
      </c>
      <c r="K677" s="176">
        <v>3</v>
      </c>
      <c r="L677" s="176">
        <v>1</v>
      </c>
      <c r="M677" s="176"/>
      <c r="N677" s="286">
        <v>3</v>
      </c>
      <c r="O677" s="286">
        <v>3</v>
      </c>
      <c r="P677" s="176"/>
      <c r="Q677" s="203">
        <f t="shared" si="364"/>
        <v>3</v>
      </c>
      <c r="R677" s="203">
        <f t="shared" si="365"/>
        <v>3</v>
      </c>
      <c r="S677" s="203">
        <f t="shared" si="366"/>
        <v>0</v>
      </c>
      <c r="T677" s="203">
        <f t="shared" si="367"/>
        <v>0</v>
      </c>
      <c r="U677" s="203">
        <f t="shared" si="368"/>
        <v>0</v>
      </c>
      <c r="V677" s="175">
        <f>IF(Q677&gt;0,VLOOKUP(Q677,Jahresfaktoren!$A$11:$B$24,2,),0)</f>
        <v>152</v>
      </c>
      <c r="W677" s="175">
        <f>IF(R677&gt;0,VLOOKUP(R677,Jahresfaktoren!$D$11:$E$24,2,),0)</f>
        <v>150</v>
      </c>
      <c r="X677" s="175">
        <f>IF(S677&gt;0,VLOOKUP(S677,Jahresfaktoren!$A$28:$B$29,2,),0)</f>
        <v>0</v>
      </c>
      <c r="Y677" s="175">
        <f>IF(T677&gt;0,VLOOKUP(T677,Jahresfaktoren!$A$28:$B$29,2,),0)</f>
        <v>0</v>
      </c>
      <c r="Z677" s="175">
        <f>IF(U677&gt;0,VLOOKUP(U677,Jahresfaktoren!$A$32:$B$33,2,),)</f>
        <v>0</v>
      </c>
      <c r="AA677" s="177">
        <f t="shared" si="353"/>
        <v>2805.92</v>
      </c>
      <c r="AB677" s="177">
        <f t="shared" si="354"/>
        <v>2769</v>
      </c>
      <c r="AC677" s="177" t="str">
        <f t="shared" si="355"/>
        <v/>
      </c>
      <c r="AD677" s="177" t="str">
        <f t="shared" si="356"/>
        <v/>
      </c>
      <c r="AE677" s="177" t="str">
        <f t="shared" si="357"/>
        <v/>
      </c>
      <c r="AF677" s="178">
        <f>IF(Q677&gt;0,VLOOKUP(H677,Leistungszahlen!$A$11:$C$158,3,),0)</f>
        <v>0</v>
      </c>
      <c r="AG677" s="178">
        <f>IF(R677&gt;0,VLOOKUP(H677,Leistungszahlen!$A$11:$F$158,6,),IF(T677&gt;0,VLOOKUP(H677,Leistungszahlen!$A$11:$F$158,6,),0))</f>
        <v>0</v>
      </c>
      <c r="AH677" s="179" t="e">
        <f t="shared" si="373"/>
        <v>#DIV/0!</v>
      </c>
      <c r="AI677" s="179" t="e">
        <f t="shared" si="374"/>
        <v>#DIV/0!</v>
      </c>
      <c r="AJ677" s="179">
        <f t="shared" si="375"/>
        <v>0</v>
      </c>
      <c r="AK677" s="179">
        <f t="shared" si="376"/>
        <v>0</v>
      </c>
      <c r="AL677" s="179">
        <f t="shared" si="377"/>
        <v>0</v>
      </c>
      <c r="AM677" s="180">
        <f>IF(L677=1,Stundensätze!$D$13,IF(L677=2,Stundensätze!$D$17,IF(L677=4,Stundensätze!$D$21,"")))</f>
        <v>0</v>
      </c>
      <c r="AN677" s="180">
        <f>IF(L677=1,Stundensätze!$D$15,IF(L677=2,Stundensätze!$D$19,IF(L677=4,Stundensätze!$D$23,"")))</f>
        <v>0</v>
      </c>
      <c r="AO677" s="180" t="e">
        <f t="shared" si="358"/>
        <v>#DIV/0!</v>
      </c>
      <c r="AP677" s="180">
        <f t="shared" si="359"/>
        <v>0</v>
      </c>
      <c r="AQ677" s="192" t="e">
        <f t="shared" si="360"/>
        <v>#DIV/0!</v>
      </c>
      <c r="AR677" s="192" t="e">
        <f t="shared" si="361"/>
        <v>#DIV/0!</v>
      </c>
      <c r="AS677" s="193" t="e">
        <f t="shared" si="362"/>
        <v>#DIV/0!</v>
      </c>
      <c r="AT677" s="258" t="str">
        <f>IF(K677=0,0,VLOOKUP(K677,Kostenstellen!A:B,2,FALSE))</f>
        <v xml:space="preserve">Rosentrittklinik         </v>
      </c>
      <c r="AU677" s="68" t="str">
        <f t="shared" si="369"/>
        <v>A1</v>
      </c>
      <c r="AV677" s="68" t="str">
        <f t="shared" si="370"/>
        <v>A1</v>
      </c>
      <c r="AW677" s="68">
        <f>IF(AF677=0,0,VLOOKUP($H677,Leistungszahlen!$A$11:$H$158,4,FALSE))</f>
        <v>0</v>
      </c>
      <c r="AX677" s="68">
        <f>IF(AF677=0,0,VLOOKUP($H677,Leistungszahlen!$A$11:$H$158,5,FALSE))</f>
        <v>0</v>
      </c>
      <c r="AY677" s="68">
        <f>IF(AG677=0,0,VLOOKUP($H677,Leistungszahlen!$A$11:$H$158,6,FALSE))</f>
        <v>0</v>
      </c>
      <c r="AZ677" s="68">
        <f t="shared" si="371"/>
        <v>0</v>
      </c>
      <c r="BA677" s="68">
        <f t="shared" si="372"/>
        <v>0</v>
      </c>
      <c r="BC677" s="68">
        <f t="shared" si="363"/>
        <v>0</v>
      </c>
      <c r="BD677" s="285"/>
    </row>
    <row r="678" spans="1:56" s="68" customFormat="1" ht="22.5">
      <c r="A678" s="200"/>
      <c r="B678" s="200"/>
      <c r="C678" s="200" t="s">
        <v>354</v>
      </c>
      <c r="D678" s="200" t="s">
        <v>203</v>
      </c>
      <c r="E678" s="200" t="s">
        <v>350</v>
      </c>
      <c r="F678" s="200" t="s">
        <v>1235</v>
      </c>
      <c r="G678" s="200" t="s">
        <v>265</v>
      </c>
      <c r="H678" s="201" t="s">
        <v>200</v>
      </c>
      <c r="I678" s="202">
        <v>3.29</v>
      </c>
      <c r="J678" s="200" t="s">
        <v>778</v>
      </c>
      <c r="K678" s="176">
        <v>3</v>
      </c>
      <c r="L678" s="176">
        <v>1</v>
      </c>
      <c r="M678" s="176"/>
      <c r="N678" s="286">
        <v>6</v>
      </c>
      <c r="O678" s="286"/>
      <c r="P678" s="176"/>
      <c r="Q678" s="203">
        <f t="shared" si="364"/>
        <v>6</v>
      </c>
      <c r="R678" s="203">
        <f t="shared" si="365"/>
        <v>0</v>
      </c>
      <c r="S678" s="203">
        <f t="shared" si="366"/>
        <v>0</v>
      </c>
      <c r="T678" s="203">
        <f t="shared" si="367"/>
        <v>0</v>
      </c>
      <c r="U678" s="203">
        <f t="shared" si="368"/>
        <v>0</v>
      </c>
      <c r="V678" s="175">
        <f>IF(Q678&gt;0,VLOOKUP(Q678,Jahresfaktoren!$A$11:$B$24,2,),0)</f>
        <v>302</v>
      </c>
      <c r="W678" s="175">
        <f>IF(R678&gt;0,VLOOKUP(R678,Jahresfaktoren!$D$11:$E$24,2,),0)</f>
        <v>0</v>
      </c>
      <c r="X678" s="175">
        <f>IF(S678&gt;0,VLOOKUP(S678,Jahresfaktoren!$A$28:$B$29,2,),0)</f>
        <v>0</v>
      </c>
      <c r="Y678" s="175">
        <f>IF(T678&gt;0,VLOOKUP(T678,Jahresfaktoren!$A$28:$B$29,2,),0)</f>
        <v>0</v>
      </c>
      <c r="Z678" s="175">
        <f>IF(U678&gt;0,VLOOKUP(U678,Jahresfaktoren!$A$32:$B$33,2,),)</f>
        <v>0</v>
      </c>
      <c r="AA678" s="177">
        <f t="shared" si="353"/>
        <v>993.58</v>
      </c>
      <c r="AB678" s="177" t="str">
        <f t="shared" si="354"/>
        <v/>
      </c>
      <c r="AC678" s="177" t="str">
        <f t="shared" si="355"/>
        <v/>
      </c>
      <c r="AD678" s="177" t="str">
        <f t="shared" si="356"/>
        <v/>
      </c>
      <c r="AE678" s="177" t="str">
        <f t="shared" si="357"/>
        <v/>
      </c>
      <c r="AF678" s="178">
        <f>IF(Q678&gt;0,VLOOKUP(H678,Leistungszahlen!$A$11:$C$158,3,),0)</f>
        <v>0</v>
      </c>
      <c r="AG678" s="178">
        <f>IF(R678&gt;0,VLOOKUP(H678,Leistungszahlen!$A$11:$F$158,6,),IF(T678&gt;0,VLOOKUP(H678,Leistungszahlen!$A$11:$F$158,6,),0))</f>
        <v>0</v>
      </c>
      <c r="AH678" s="179" t="e">
        <f t="shared" si="373"/>
        <v>#DIV/0!</v>
      </c>
      <c r="AI678" s="179">
        <f t="shared" si="374"/>
        <v>0</v>
      </c>
      <c r="AJ678" s="179">
        <f t="shared" si="375"/>
        <v>0</v>
      </c>
      <c r="AK678" s="179">
        <f t="shared" si="376"/>
        <v>0</v>
      </c>
      <c r="AL678" s="179">
        <f t="shared" si="377"/>
        <v>0</v>
      </c>
      <c r="AM678" s="180">
        <f>IF(L678=1,Stundensätze!$D$13,IF(L678=2,Stundensätze!$D$17,IF(L678=4,Stundensätze!$D$21,"")))</f>
        <v>0</v>
      </c>
      <c r="AN678" s="180">
        <f>IF(L678=1,Stundensätze!$D$15,IF(L678=2,Stundensätze!$D$19,IF(L678=4,Stundensätze!$D$23,"")))</f>
        <v>0</v>
      </c>
      <c r="AO678" s="180" t="e">
        <f t="shared" si="358"/>
        <v>#DIV/0!</v>
      </c>
      <c r="AP678" s="180">
        <f t="shared" si="359"/>
        <v>0</v>
      </c>
      <c r="AQ678" s="192" t="e">
        <f t="shared" si="360"/>
        <v>#DIV/0!</v>
      </c>
      <c r="AR678" s="192" t="e">
        <f t="shared" si="361"/>
        <v>#DIV/0!</v>
      </c>
      <c r="AS678" s="193" t="e">
        <f t="shared" si="362"/>
        <v>#DIV/0!</v>
      </c>
      <c r="AT678" s="258" t="str">
        <f>IF(K678=0,0,VLOOKUP(K678,Kostenstellen!A:B,2,FALSE))</f>
        <v xml:space="preserve">Rosentrittklinik         </v>
      </c>
      <c r="AU678" s="68" t="str">
        <f t="shared" si="369"/>
        <v>B</v>
      </c>
      <c r="AV678" s="68" t="str">
        <f t="shared" si="370"/>
        <v/>
      </c>
      <c r="AW678" s="68">
        <f>IF(AF678=0,0,VLOOKUP($H678,Leistungszahlen!$A$11:$H$158,4,FALSE))</f>
        <v>0</v>
      </c>
      <c r="AX678" s="68">
        <f>IF(AF678=0,0,VLOOKUP($H678,Leistungszahlen!$A$11:$H$158,5,FALSE))</f>
        <v>0</v>
      </c>
      <c r="AY678" s="68">
        <f>IF(AG678=0,0,VLOOKUP($H678,Leistungszahlen!$A$11:$H$158,6,FALSE))</f>
        <v>0</v>
      </c>
      <c r="AZ678" s="68">
        <f t="shared" si="371"/>
        <v>0</v>
      </c>
      <c r="BA678" s="68">
        <f t="shared" si="372"/>
        <v>0</v>
      </c>
      <c r="BC678" s="68">
        <f t="shared" si="363"/>
        <v>0</v>
      </c>
      <c r="BD678" s="285"/>
    </row>
    <row r="679" spans="1:56" s="68" customFormat="1" ht="22.5">
      <c r="A679" s="200"/>
      <c r="B679" s="200"/>
      <c r="C679" s="200" t="s">
        <v>354</v>
      </c>
      <c r="D679" s="200" t="s">
        <v>203</v>
      </c>
      <c r="E679" s="200" t="s">
        <v>350</v>
      </c>
      <c r="F679" s="200" t="s">
        <v>1236</v>
      </c>
      <c r="G679" s="200" t="s">
        <v>163</v>
      </c>
      <c r="H679" s="201" t="s">
        <v>287</v>
      </c>
      <c r="I679" s="202">
        <v>18.46</v>
      </c>
      <c r="J679" s="200" t="s">
        <v>560</v>
      </c>
      <c r="K679" s="176">
        <v>3</v>
      </c>
      <c r="L679" s="176">
        <v>1</v>
      </c>
      <c r="M679" s="176"/>
      <c r="N679" s="286">
        <v>3</v>
      </c>
      <c r="O679" s="286">
        <v>3</v>
      </c>
      <c r="P679" s="176"/>
      <c r="Q679" s="203">
        <f t="shared" si="364"/>
        <v>3</v>
      </c>
      <c r="R679" s="203">
        <f t="shared" si="365"/>
        <v>3</v>
      </c>
      <c r="S679" s="203">
        <f t="shared" si="366"/>
        <v>0</v>
      </c>
      <c r="T679" s="203">
        <f t="shared" si="367"/>
        <v>0</v>
      </c>
      <c r="U679" s="203">
        <f t="shared" si="368"/>
        <v>0</v>
      </c>
      <c r="V679" s="175">
        <f>IF(Q679&gt;0,VLOOKUP(Q679,Jahresfaktoren!$A$11:$B$24,2,),0)</f>
        <v>152</v>
      </c>
      <c r="W679" s="175">
        <f>IF(R679&gt;0,VLOOKUP(R679,Jahresfaktoren!$D$11:$E$24,2,),0)</f>
        <v>150</v>
      </c>
      <c r="X679" s="175">
        <f>IF(S679&gt;0,VLOOKUP(S679,Jahresfaktoren!$A$28:$B$29,2,),0)</f>
        <v>0</v>
      </c>
      <c r="Y679" s="175">
        <f>IF(T679&gt;0,VLOOKUP(T679,Jahresfaktoren!$A$28:$B$29,2,),0)</f>
        <v>0</v>
      </c>
      <c r="Z679" s="175">
        <f>IF(U679&gt;0,VLOOKUP(U679,Jahresfaktoren!$A$32:$B$33,2,),)</f>
        <v>0</v>
      </c>
      <c r="AA679" s="177">
        <f t="shared" si="353"/>
        <v>2805.92</v>
      </c>
      <c r="AB679" s="177">
        <f t="shared" si="354"/>
        <v>2769</v>
      </c>
      <c r="AC679" s="177" t="str">
        <f t="shared" si="355"/>
        <v/>
      </c>
      <c r="AD679" s="177" t="str">
        <f t="shared" si="356"/>
        <v/>
      </c>
      <c r="AE679" s="177" t="str">
        <f t="shared" si="357"/>
        <v/>
      </c>
      <c r="AF679" s="178">
        <f>IF(Q679&gt;0,VLOOKUP(H679,Leistungszahlen!$A$11:$C$158,3,),0)</f>
        <v>0</v>
      </c>
      <c r="AG679" s="178">
        <f>IF(R679&gt;0,VLOOKUP(H679,Leistungszahlen!$A$11:$F$158,6,),IF(T679&gt;0,VLOOKUP(H679,Leistungszahlen!$A$11:$F$158,6,),0))</f>
        <v>0</v>
      </c>
      <c r="AH679" s="179" t="e">
        <f t="shared" si="373"/>
        <v>#DIV/0!</v>
      </c>
      <c r="AI679" s="179" t="e">
        <f t="shared" si="374"/>
        <v>#DIV/0!</v>
      </c>
      <c r="AJ679" s="179">
        <f t="shared" si="375"/>
        <v>0</v>
      </c>
      <c r="AK679" s="179">
        <f t="shared" si="376"/>
        <v>0</v>
      </c>
      <c r="AL679" s="179">
        <f t="shared" si="377"/>
        <v>0</v>
      </c>
      <c r="AM679" s="180">
        <f>IF(L679=1,Stundensätze!$D$13,IF(L679=2,Stundensätze!$D$17,IF(L679=4,Stundensätze!$D$21,"")))</f>
        <v>0</v>
      </c>
      <c r="AN679" s="180">
        <f>IF(L679=1,Stundensätze!$D$15,IF(L679=2,Stundensätze!$D$19,IF(L679=4,Stundensätze!$D$23,"")))</f>
        <v>0</v>
      </c>
      <c r="AO679" s="180" t="e">
        <f t="shared" si="358"/>
        <v>#DIV/0!</v>
      </c>
      <c r="AP679" s="180">
        <f t="shared" si="359"/>
        <v>0</v>
      </c>
      <c r="AQ679" s="192" t="e">
        <f t="shared" si="360"/>
        <v>#DIV/0!</v>
      </c>
      <c r="AR679" s="192" t="e">
        <f t="shared" si="361"/>
        <v>#DIV/0!</v>
      </c>
      <c r="AS679" s="193" t="e">
        <f t="shared" si="362"/>
        <v>#DIV/0!</v>
      </c>
      <c r="AT679" s="258" t="str">
        <f>IF(K679=0,0,VLOOKUP(K679,Kostenstellen!A:B,2,FALSE))</f>
        <v xml:space="preserve">Rosentrittklinik         </v>
      </c>
      <c r="AU679" s="68" t="str">
        <f t="shared" si="369"/>
        <v>A1</v>
      </c>
      <c r="AV679" s="68" t="str">
        <f t="shared" si="370"/>
        <v>A1</v>
      </c>
      <c r="AW679" s="68">
        <f>IF(AF679=0,0,VLOOKUP($H679,Leistungszahlen!$A$11:$H$158,4,FALSE))</f>
        <v>0</v>
      </c>
      <c r="AX679" s="68">
        <f>IF(AF679=0,0,VLOOKUP($H679,Leistungszahlen!$A$11:$H$158,5,FALSE))</f>
        <v>0</v>
      </c>
      <c r="AY679" s="68">
        <f>IF(AG679=0,0,VLOOKUP($H679,Leistungszahlen!$A$11:$H$158,6,FALSE))</f>
        <v>0</v>
      </c>
      <c r="AZ679" s="68">
        <f t="shared" si="371"/>
        <v>0</v>
      </c>
      <c r="BA679" s="68">
        <f t="shared" si="372"/>
        <v>0</v>
      </c>
      <c r="BC679" s="68">
        <f t="shared" si="363"/>
        <v>0</v>
      </c>
      <c r="BD679" s="285"/>
    </row>
    <row r="680" spans="1:56" s="68" customFormat="1" ht="22.5">
      <c r="A680" s="200"/>
      <c r="B680" s="200"/>
      <c r="C680" s="200" t="s">
        <v>354</v>
      </c>
      <c r="D680" s="200" t="s">
        <v>203</v>
      </c>
      <c r="E680" s="200" t="s">
        <v>350</v>
      </c>
      <c r="F680" s="200" t="s">
        <v>1236</v>
      </c>
      <c r="G680" s="200" t="s">
        <v>265</v>
      </c>
      <c r="H680" s="201" t="s">
        <v>200</v>
      </c>
      <c r="I680" s="202">
        <v>3.29</v>
      </c>
      <c r="J680" s="200" t="s">
        <v>778</v>
      </c>
      <c r="K680" s="176">
        <v>3</v>
      </c>
      <c r="L680" s="176">
        <v>1</v>
      </c>
      <c r="M680" s="176"/>
      <c r="N680" s="286">
        <v>6</v>
      </c>
      <c r="O680" s="286"/>
      <c r="P680" s="176"/>
      <c r="Q680" s="203">
        <f t="shared" si="364"/>
        <v>6</v>
      </c>
      <c r="R680" s="203">
        <f t="shared" si="365"/>
        <v>0</v>
      </c>
      <c r="S680" s="203">
        <f t="shared" si="366"/>
        <v>0</v>
      </c>
      <c r="T680" s="203">
        <f t="shared" si="367"/>
        <v>0</v>
      </c>
      <c r="U680" s="203">
        <f t="shared" si="368"/>
        <v>0</v>
      </c>
      <c r="V680" s="175">
        <f>IF(Q680&gt;0,VLOOKUP(Q680,Jahresfaktoren!$A$11:$B$24,2,),0)</f>
        <v>302</v>
      </c>
      <c r="W680" s="175">
        <f>IF(R680&gt;0,VLOOKUP(R680,Jahresfaktoren!$D$11:$E$24,2,),0)</f>
        <v>0</v>
      </c>
      <c r="X680" s="175">
        <f>IF(S680&gt;0,VLOOKUP(S680,Jahresfaktoren!$A$28:$B$29,2,),0)</f>
        <v>0</v>
      </c>
      <c r="Y680" s="175">
        <f>IF(T680&gt;0,VLOOKUP(T680,Jahresfaktoren!$A$28:$B$29,2,),0)</f>
        <v>0</v>
      </c>
      <c r="Z680" s="175">
        <f>IF(U680&gt;0,VLOOKUP(U680,Jahresfaktoren!$A$32:$B$33,2,),)</f>
        <v>0</v>
      </c>
      <c r="AA680" s="177">
        <f t="shared" si="353"/>
        <v>993.58</v>
      </c>
      <c r="AB680" s="177" t="str">
        <f t="shared" si="354"/>
        <v/>
      </c>
      <c r="AC680" s="177" t="str">
        <f t="shared" si="355"/>
        <v/>
      </c>
      <c r="AD680" s="177" t="str">
        <f t="shared" si="356"/>
        <v/>
      </c>
      <c r="AE680" s="177" t="str">
        <f t="shared" si="357"/>
        <v/>
      </c>
      <c r="AF680" s="178">
        <f>IF(Q680&gt;0,VLOOKUP(H680,Leistungszahlen!$A$11:$C$158,3,),0)</f>
        <v>0</v>
      </c>
      <c r="AG680" s="178">
        <f>IF(R680&gt;0,VLOOKUP(H680,Leistungszahlen!$A$11:$F$158,6,),IF(T680&gt;0,VLOOKUP(H680,Leistungszahlen!$A$11:$F$158,6,),0))</f>
        <v>0</v>
      </c>
      <c r="AH680" s="179" t="e">
        <f t="shared" si="373"/>
        <v>#DIV/0!</v>
      </c>
      <c r="AI680" s="179">
        <f t="shared" si="374"/>
        <v>0</v>
      </c>
      <c r="AJ680" s="179">
        <f t="shared" si="375"/>
        <v>0</v>
      </c>
      <c r="AK680" s="179">
        <f t="shared" si="376"/>
        <v>0</v>
      </c>
      <c r="AL680" s="179">
        <f t="shared" si="377"/>
        <v>0</v>
      </c>
      <c r="AM680" s="180">
        <f>IF(L680=1,Stundensätze!$D$13,IF(L680=2,Stundensätze!$D$17,IF(L680=4,Stundensätze!$D$21,"")))</f>
        <v>0</v>
      </c>
      <c r="AN680" s="180">
        <f>IF(L680=1,Stundensätze!$D$15,IF(L680=2,Stundensätze!$D$19,IF(L680=4,Stundensätze!$D$23,"")))</f>
        <v>0</v>
      </c>
      <c r="AO680" s="180" t="e">
        <f t="shared" si="358"/>
        <v>#DIV/0!</v>
      </c>
      <c r="AP680" s="180">
        <f t="shared" si="359"/>
        <v>0</v>
      </c>
      <c r="AQ680" s="192" t="e">
        <f t="shared" si="360"/>
        <v>#DIV/0!</v>
      </c>
      <c r="AR680" s="192" t="e">
        <f t="shared" si="361"/>
        <v>#DIV/0!</v>
      </c>
      <c r="AS680" s="193" t="e">
        <f t="shared" si="362"/>
        <v>#DIV/0!</v>
      </c>
      <c r="AT680" s="258" t="str">
        <f>IF(K680=0,0,VLOOKUP(K680,Kostenstellen!A:B,2,FALSE))</f>
        <v xml:space="preserve">Rosentrittklinik         </v>
      </c>
      <c r="AU680" s="68" t="str">
        <f t="shared" si="369"/>
        <v>B</v>
      </c>
      <c r="AV680" s="68" t="str">
        <f t="shared" si="370"/>
        <v/>
      </c>
      <c r="AW680" s="68">
        <f>IF(AF680=0,0,VLOOKUP($H680,Leistungszahlen!$A$11:$H$158,4,FALSE))</f>
        <v>0</v>
      </c>
      <c r="AX680" s="68">
        <f>IF(AF680=0,0,VLOOKUP($H680,Leistungszahlen!$A$11:$H$158,5,FALSE))</f>
        <v>0</v>
      </c>
      <c r="AY680" s="68">
        <f>IF(AG680=0,0,VLOOKUP($H680,Leistungszahlen!$A$11:$H$158,6,FALSE))</f>
        <v>0</v>
      </c>
      <c r="AZ680" s="68">
        <f t="shared" si="371"/>
        <v>0</v>
      </c>
      <c r="BA680" s="68">
        <f t="shared" si="372"/>
        <v>0</v>
      </c>
      <c r="BC680" s="68">
        <f t="shared" si="363"/>
        <v>0</v>
      </c>
      <c r="BD680" s="285"/>
    </row>
    <row r="681" spans="1:56" s="68" customFormat="1" ht="22.5">
      <c r="A681" s="200"/>
      <c r="B681" s="200"/>
      <c r="C681" s="200" t="s">
        <v>354</v>
      </c>
      <c r="D681" s="200" t="s">
        <v>203</v>
      </c>
      <c r="E681" s="200" t="s">
        <v>350</v>
      </c>
      <c r="F681" s="200" t="s">
        <v>1237</v>
      </c>
      <c r="G681" s="200" t="s">
        <v>163</v>
      </c>
      <c r="H681" s="201" t="s">
        <v>287</v>
      </c>
      <c r="I681" s="202">
        <v>18.46</v>
      </c>
      <c r="J681" s="200" t="s">
        <v>560</v>
      </c>
      <c r="K681" s="176">
        <v>3</v>
      </c>
      <c r="L681" s="176">
        <v>1</v>
      </c>
      <c r="M681" s="176"/>
      <c r="N681" s="286">
        <v>3</v>
      </c>
      <c r="O681" s="286">
        <v>3</v>
      </c>
      <c r="P681" s="176"/>
      <c r="Q681" s="203">
        <f t="shared" si="364"/>
        <v>3</v>
      </c>
      <c r="R681" s="203">
        <f t="shared" si="365"/>
        <v>3</v>
      </c>
      <c r="S681" s="203">
        <f t="shared" si="366"/>
        <v>0</v>
      </c>
      <c r="T681" s="203">
        <f t="shared" si="367"/>
        <v>0</v>
      </c>
      <c r="U681" s="203">
        <f t="shared" si="368"/>
        <v>0</v>
      </c>
      <c r="V681" s="175">
        <f>IF(Q681&gt;0,VLOOKUP(Q681,Jahresfaktoren!$A$11:$B$24,2,),0)</f>
        <v>152</v>
      </c>
      <c r="W681" s="175">
        <f>IF(R681&gt;0,VLOOKUP(R681,Jahresfaktoren!$D$11:$E$24,2,),0)</f>
        <v>150</v>
      </c>
      <c r="X681" s="175">
        <f>IF(S681&gt;0,VLOOKUP(S681,Jahresfaktoren!$A$28:$B$29,2,),0)</f>
        <v>0</v>
      </c>
      <c r="Y681" s="175">
        <f>IF(T681&gt;0,VLOOKUP(T681,Jahresfaktoren!$A$28:$B$29,2,),0)</f>
        <v>0</v>
      </c>
      <c r="Z681" s="175">
        <f>IF(U681&gt;0,VLOOKUP(U681,Jahresfaktoren!$A$32:$B$33,2,),)</f>
        <v>0</v>
      </c>
      <c r="AA681" s="177">
        <f t="shared" si="353"/>
        <v>2805.92</v>
      </c>
      <c r="AB681" s="177">
        <f t="shared" si="354"/>
        <v>2769</v>
      </c>
      <c r="AC681" s="177" t="str">
        <f t="shared" si="355"/>
        <v/>
      </c>
      <c r="AD681" s="177" t="str">
        <f t="shared" si="356"/>
        <v/>
      </c>
      <c r="AE681" s="177" t="str">
        <f t="shared" si="357"/>
        <v/>
      </c>
      <c r="AF681" s="178">
        <f>IF(Q681&gt;0,VLOOKUP(H681,Leistungszahlen!$A$11:$C$158,3,),0)</f>
        <v>0</v>
      </c>
      <c r="AG681" s="178">
        <f>IF(R681&gt;0,VLOOKUP(H681,Leistungszahlen!$A$11:$F$158,6,),IF(T681&gt;0,VLOOKUP(H681,Leistungszahlen!$A$11:$F$158,6,),0))</f>
        <v>0</v>
      </c>
      <c r="AH681" s="179" t="e">
        <f t="shared" si="373"/>
        <v>#DIV/0!</v>
      </c>
      <c r="AI681" s="179" t="e">
        <f t="shared" si="374"/>
        <v>#DIV/0!</v>
      </c>
      <c r="AJ681" s="179">
        <f t="shared" si="375"/>
        <v>0</v>
      </c>
      <c r="AK681" s="179">
        <f t="shared" si="376"/>
        <v>0</v>
      </c>
      <c r="AL681" s="179">
        <f t="shared" si="377"/>
        <v>0</v>
      </c>
      <c r="AM681" s="180">
        <f>IF(L681=1,Stundensätze!$D$13,IF(L681=2,Stundensätze!$D$17,IF(L681=4,Stundensätze!$D$21,"")))</f>
        <v>0</v>
      </c>
      <c r="AN681" s="180">
        <f>IF(L681=1,Stundensätze!$D$15,IF(L681=2,Stundensätze!$D$19,IF(L681=4,Stundensätze!$D$23,"")))</f>
        <v>0</v>
      </c>
      <c r="AO681" s="180" t="e">
        <f t="shared" si="358"/>
        <v>#DIV/0!</v>
      </c>
      <c r="AP681" s="180">
        <f t="shared" si="359"/>
        <v>0</v>
      </c>
      <c r="AQ681" s="192" t="e">
        <f t="shared" si="360"/>
        <v>#DIV/0!</v>
      </c>
      <c r="AR681" s="192" t="e">
        <f t="shared" si="361"/>
        <v>#DIV/0!</v>
      </c>
      <c r="AS681" s="193" t="e">
        <f t="shared" si="362"/>
        <v>#DIV/0!</v>
      </c>
      <c r="AT681" s="258" t="str">
        <f>IF(K681=0,0,VLOOKUP(K681,Kostenstellen!A:B,2,FALSE))</f>
        <v xml:space="preserve">Rosentrittklinik         </v>
      </c>
      <c r="AU681" s="68" t="str">
        <f t="shared" si="369"/>
        <v>A1</v>
      </c>
      <c r="AV681" s="68" t="str">
        <f t="shared" si="370"/>
        <v>A1</v>
      </c>
      <c r="AW681" s="68">
        <f>IF(AF681=0,0,VLOOKUP($H681,Leistungszahlen!$A$11:$H$158,4,FALSE))</f>
        <v>0</v>
      </c>
      <c r="AX681" s="68">
        <f>IF(AF681=0,0,VLOOKUP($H681,Leistungszahlen!$A$11:$H$158,5,FALSE))</f>
        <v>0</v>
      </c>
      <c r="AY681" s="68">
        <f>IF(AG681=0,0,VLOOKUP($H681,Leistungszahlen!$A$11:$H$158,6,FALSE))</f>
        <v>0</v>
      </c>
      <c r="AZ681" s="68">
        <f t="shared" si="371"/>
        <v>0</v>
      </c>
      <c r="BA681" s="68">
        <f t="shared" si="372"/>
        <v>0</v>
      </c>
      <c r="BC681" s="68">
        <f t="shared" si="363"/>
        <v>0</v>
      </c>
      <c r="BD681" s="285"/>
    </row>
    <row r="682" spans="1:56" s="68" customFormat="1" ht="22.5">
      <c r="A682" s="200"/>
      <c r="B682" s="200"/>
      <c r="C682" s="200" t="s">
        <v>354</v>
      </c>
      <c r="D682" s="200" t="s">
        <v>203</v>
      </c>
      <c r="E682" s="200" t="s">
        <v>350</v>
      </c>
      <c r="F682" s="200" t="s">
        <v>1237</v>
      </c>
      <c r="G682" s="200" t="s">
        <v>265</v>
      </c>
      <c r="H682" s="201" t="s">
        <v>200</v>
      </c>
      <c r="I682" s="202">
        <v>3.29</v>
      </c>
      <c r="J682" s="200" t="s">
        <v>778</v>
      </c>
      <c r="K682" s="176">
        <v>3</v>
      </c>
      <c r="L682" s="176">
        <v>1</v>
      </c>
      <c r="M682" s="176"/>
      <c r="N682" s="286">
        <v>6</v>
      </c>
      <c r="O682" s="286"/>
      <c r="P682" s="176"/>
      <c r="Q682" s="203">
        <f t="shared" si="364"/>
        <v>6</v>
      </c>
      <c r="R682" s="203">
        <f t="shared" si="365"/>
        <v>0</v>
      </c>
      <c r="S682" s="203">
        <f t="shared" si="366"/>
        <v>0</v>
      </c>
      <c r="T682" s="203">
        <f t="shared" si="367"/>
        <v>0</v>
      </c>
      <c r="U682" s="203">
        <f t="shared" si="368"/>
        <v>0</v>
      </c>
      <c r="V682" s="175">
        <f>IF(Q682&gt;0,VLOOKUP(Q682,Jahresfaktoren!$A$11:$B$24,2,),0)</f>
        <v>302</v>
      </c>
      <c r="W682" s="175">
        <f>IF(R682&gt;0,VLOOKUP(R682,Jahresfaktoren!$D$11:$E$24,2,),0)</f>
        <v>0</v>
      </c>
      <c r="X682" s="175">
        <f>IF(S682&gt;0,VLOOKUP(S682,Jahresfaktoren!$A$28:$B$29,2,),0)</f>
        <v>0</v>
      </c>
      <c r="Y682" s="175">
        <f>IF(T682&gt;0,VLOOKUP(T682,Jahresfaktoren!$A$28:$B$29,2,),0)</f>
        <v>0</v>
      </c>
      <c r="Z682" s="175">
        <f>IF(U682&gt;0,VLOOKUP(U682,Jahresfaktoren!$A$32:$B$33,2,),)</f>
        <v>0</v>
      </c>
      <c r="AA682" s="177">
        <f t="shared" si="353"/>
        <v>993.58</v>
      </c>
      <c r="AB682" s="177" t="str">
        <f t="shared" si="354"/>
        <v/>
      </c>
      <c r="AC682" s="177" t="str">
        <f t="shared" si="355"/>
        <v/>
      </c>
      <c r="AD682" s="177" t="str">
        <f t="shared" si="356"/>
        <v/>
      </c>
      <c r="AE682" s="177" t="str">
        <f t="shared" si="357"/>
        <v/>
      </c>
      <c r="AF682" s="178">
        <f>IF(Q682&gt;0,VLOOKUP(H682,Leistungszahlen!$A$11:$C$158,3,),0)</f>
        <v>0</v>
      </c>
      <c r="AG682" s="178">
        <f>IF(R682&gt;0,VLOOKUP(H682,Leistungszahlen!$A$11:$F$158,6,),IF(T682&gt;0,VLOOKUP(H682,Leistungszahlen!$A$11:$F$158,6,),0))</f>
        <v>0</v>
      </c>
      <c r="AH682" s="179" t="e">
        <f t="shared" si="373"/>
        <v>#DIV/0!</v>
      </c>
      <c r="AI682" s="179">
        <f t="shared" si="374"/>
        <v>0</v>
      </c>
      <c r="AJ682" s="179">
        <f t="shared" si="375"/>
        <v>0</v>
      </c>
      <c r="AK682" s="179">
        <f t="shared" si="376"/>
        <v>0</v>
      </c>
      <c r="AL682" s="179">
        <f t="shared" si="377"/>
        <v>0</v>
      </c>
      <c r="AM682" s="180">
        <f>IF(L682=1,Stundensätze!$D$13,IF(L682=2,Stundensätze!$D$17,IF(L682=4,Stundensätze!$D$21,"")))</f>
        <v>0</v>
      </c>
      <c r="AN682" s="180">
        <f>IF(L682=1,Stundensätze!$D$15,IF(L682=2,Stundensätze!$D$19,IF(L682=4,Stundensätze!$D$23,"")))</f>
        <v>0</v>
      </c>
      <c r="AO682" s="180" t="e">
        <f t="shared" si="358"/>
        <v>#DIV/0!</v>
      </c>
      <c r="AP682" s="180">
        <f t="shared" si="359"/>
        <v>0</v>
      </c>
      <c r="AQ682" s="192" t="e">
        <f t="shared" si="360"/>
        <v>#DIV/0!</v>
      </c>
      <c r="AR682" s="192" t="e">
        <f t="shared" si="361"/>
        <v>#DIV/0!</v>
      </c>
      <c r="AS682" s="193" t="e">
        <f t="shared" si="362"/>
        <v>#DIV/0!</v>
      </c>
      <c r="AT682" s="258" t="str">
        <f>IF(K682=0,0,VLOOKUP(K682,Kostenstellen!A:B,2,FALSE))</f>
        <v xml:space="preserve">Rosentrittklinik         </v>
      </c>
      <c r="AU682" s="68" t="str">
        <f t="shared" si="369"/>
        <v>B</v>
      </c>
      <c r="AV682" s="68" t="str">
        <f t="shared" si="370"/>
        <v/>
      </c>
      <c r="AW682" s="68">
        <f>IF(AF682=0,0,VLOOKUP($H682,Leistungszahlen!$A$11:$H$158,4,FALSE))</f>
        <v>0</v>
      </c>
      <c r="AX682" s="68">
        <f>IF(AF682=0,0,VLOOKUP($H682,Leistungszahlen!$A$11:$H$158,5,FALSE))</f>
        <v>0</v>
      </c>
      <c r="AY682" s="68">
        <f>IF(AG682=0,0,VLOOKUP($H682,Leistungszahlen!$A$11:$H$158,6,FALSE))</f>
        <v>0</v>
      </c>
      <c r="AZ682" s="68">
        <f t="shared" si="371"/>
        <v>0</v>
      </c>
      <c r="BA682" s="68">
        <f t="shared" si="372"/>
        <v>0</v>
      </c>
      <c r="BC682" s="68">
        <f t="shared" si="363"/>
        <v>0</v>
      </c>
      <c r="BD682" s="285"/>
    </row>
    <row r="683" spans="1:56" s="68" customFormat="1" ht="22.5">
      <c r="A683" s="200"/>
      <c r="B683" s="200"/>
      <c r="C683" s="200" t="s">
        <v>354</v>
      </c>
      <c r="D683" s="200" t="s">
        <v>203</v>
      </c>
      <c r="E683" s="200" t="s">
        <v>350</v>
      </c>
      <c r="F683" s="200" t="s">
        <v>1238</v>
      </c>
      <c r="G683" s="200" t="s">
        <v>163</v>
      </c>
      <c r="H683" s="201" t="s">
        <v>287</v>
      </c>
      <c r="I683" s="202">
        <v>18.46</v>
      </c>
      <c r="J683" s="200" t="s">
        <v>560</v>
      </c>
      <c r="K683" s="176">
        <v>3</v>
      </c>
      <c r="L683" s="176">
        <v>1</v>
      </c>
      <c r="M683" s="176"/>
      <c r="N683" s="286">
        <v>3</v>
      </c>
      <c r="O683" s="286">
        <v>3</v>
      </c>
      <c r="P683" s="176"/>
      <c r="Q683" s="203">
        <f t="shared" si="364"/>
        <v>3</v>
      </c>
      <c r="R683" s="203">
        <f t="shared" si="365"/>
        <v>3</v>
      </c>
      <c r="S683" s="203">
        <f t="shared" si="366"/>
        <v>0</v>
      </c>
      <c r="T683" s="203">
        <f t="shared" si="367"/>
        <v>0</v>
      </c>
      <c r="U683" s="203">
        <f t="shared" si="368"/>
        <v>0</v>
      </c>
      <c r="V683" s="175">
        <f>IF(Q683&gt;0,VLOOKUP(Q683,Jahresfaktoren!$A$11:$B$24,2,),0)</f>
        <v>152</v>
      </c>
      <c r="W683" s="175">
        <f>IF(R683&gt;0,VLOOKUP(R683,Jahresfaktoren!$D$11:$E$24,2,),0)</f>
        <v>150</v>
      </c>
      <c r="X683" s="175">
        <f>IF(S683&gt;0,VLOOKUP(S683,Jahresfaktoren!$A$28:$B$29,2,),0)</f>
        <v>0</v>
      </c>
      <c r="Y683" s="175">
        <f>IF(T683&gt;0,VLOOKUP(T683,Jahresfaktoren!$A$28:$B$29,2,),0)</f>
        <v>0</v>
      </c>
      <c r="Z683" s="175">
        <f>IF(U683&gt;0,VLOOKUP(U683,Jahresfaktoren!$A$32:$B$33,2,),)</f>
        <v>0</v>
      </c>
      <c r="AA683" s="177">
        <f t="shared" si="353"/>
        <v>2805.92</v>
      </c>
      <c r="AB683" s="177">
        <f t="shared" si="354"/>
        <v>2769</v>
      </c>
      <c r="AC683" s="177" t="str">
        <f t="shared" si="355"/>
        <v/>
      </c>
      <c r="AD683" s="177" t="str">
        <f t="shared" si="356"/>
        <v/>
      </c>
      <c r="AE683" s="177" t="str">
        <f t="shared" si="357"/>
        <v/>
      </c>
      <c r="AF683" s="178">
        <f>IF(Q683&gt;0,VLOOKUP(H683,Leistungszahlen!$A$11:$C$158,3,),0)</f>
        <v>0</v>
      </c>
      <c r="AG683" s="178">
        <f>IF(R683&gt;0,VLOOKUP(H683,Leistungszahlen!$A$11:$F$158,6,),IF(T683&gt;0,VLOOKUP(H683,Leistungszahlen!$A$11:$F$158,6,),0))</f>
        <v>0</v>
      </c>
      <c r="AH683" s="179" t="e">
        <f t="shared" si="373"/>
        <v>#DIV/0!</v>
      </c>
      <c r="AI683" s="179" t="e">
        <f t="shared" si="374"/>
        <v>#DIV/0!</v>
      </c>
      <c r="AJ683" s="179">
        <f t="shared" si="375"/>
        <v>0</v>
      </c>
      <c r="AK683" s="179">
        <f t="shared" si="376"/>
        <v>0</v>
      </c>
      <c r="AL683" s="179">
        <f t="shared" si="377"/>
        <v>0</v>
      </c>
      <c r="AM683" s="180">
        <f>IF(L683=1,Stundensätze!$D$13,IF(L683=2,Stundensätze!$D$17,IF(L683=4,Stundensätze!$D$21,"")))</f>
        <v>0</v>
      </c>
      <c r="AN683" s="180">
        <f>IF(L683=1,Stundensätze!$D$15,IF(L683=2,Stundensätze!$D$19,IF(L683=4,Stundensätze!$D$23,"")))</f>
        <v>0</v>
      </c>
      <c r="AO683" s="180" t="e">
        <f t="shared" si="358"/>
        <v>#DIV/0!</v>
      </c>
      <c r="AP683" s="180">
        <f t="shared" si="359"/>
        <v>0</v>
      </c>
      <c r="AQ683" s="192" t="e">
        <f t="shared" si="360"/>
        <v>#DIV/0!</v>
      </c>
      <c r="AR683" s="192" t="e">
        <f t="shared" si="361"/>
        <v>#DIV/0!</v>
      </c>
      <c r="AS683" s="193" t="e">
        <f t="shared" si="362"/>
        <v>#DIV/0!</v>
      </c>
      <c r="AT683" s="258" t="str">
        <f>IF(K683=0,0,VLOOKUP(K683,Kostenstellen!A:B,2,FALSE))</f>
        <v xml:space="preserve">Rosentrittklinik         </v>
      </c>
      <c r="AU683" s="68" t="str">
        <f t="shared" si="369"/>
        <v>A1</v>
      </c>
      <c r="AV683" s="68" t="str">
        <f t="shared" si="370"/>
        <v>A1</v>
      </c>
      <c r="AW683" s="68">
        <f>IF(AF683=0,0,VLOOKUP($H683,Leistungszahlen!$A$11:$H$158,4,FALSE))</f>
        <v>0</v>
      </c>
      <c r="AX683" s="68">
        <f>IF(AF683=0,0,VLOOKUP($H683,Leistungszahlen!$A$11:$H$158,5,FALSE))</f>
        <v>0</v>
      </c>
      <c r="AY683" s="68">
        <f>IF(AG683=0,0,VLOOKUP($H683,Leistungszahlen!$A$11:$H$158,6,FALSE))</f>
        <v>0</v>
      </c>
      <c r="AZ683" s="68">
        <f t="shared" si="371"/>
        <v>0</v>
      </c>
      <c r="BA683" s="68">
        <f t="shared" si="372"/>
        <v>0</v>
      </c>
      <c r="BC683" s="68">
        <f t="shared" si="363"/>
        <v>0</v>
      </c>
      <c r="BD683" s="285"/>
    </row>
    <row r="684" spans="1:56" s="68" customFormat="1" ht="22.5">
      <c r="A684" s="200"/>
      <c r="B684" s="200"/>
      <c r="C684" s="200" t="s">
        <v>354</v>
      </c>
      <c r="D684" s="200" t="s">
        <v>203</v>
      </c>
      <c r="E684" s="200" t="s">
        <v>350</v>
      </c>
      <c r="F684" s="200" t="s">
        <v>1238</v>
      </c>
      <c r="G684" s="200" t="s">
        <v>265</v>
      </c>
      <c r="H684" s="201" t="s">
        <v>200</v>
      </c>
      <c r="I684" s="202">
        <v>3.29</v>
      </c>
      <c r="J684" s="200" t="s">
        <v>778</v>
      </c>
      <c r="K684" s="176">
        <v>3</v>
      </c>
      <c r="L684" s="176">
        <v>1</v>
      </c>
      <c r="M684" s="176"/>
      <c r="N684" s="286">
        <v>6</v>
      </c>
      <c r="O684" s="286"/>
      <c r="P684" s="176"/>
      <c r="Q684" s="203">
        <f t="shared" si="364"/>
        <v>6</v>
      </c>
      <c r="R684" s="203">
        <f t="shared" si="365"/>
        <v>0</v>
      </c>
      <c r="S684" s="203">
        <f t="shared" si="366"/>
        <v>0</v>
      </c>
      <c r="T684" s="203">
        <f t="shared" si="367"/>
        <v>0</v>
      </c>
      <c r="U684" s="203">
        <f t="shared" si="368"/>
        <v>0</v>
      </c>
      <c r="V684" s="175">
        <f>IF(Q684&gt;0,VLOOKUP(Q684,Jahresfaktoren!$A$11:$B$24,2,),0)</f>
        <v>302</v>
      </c>
      <c r="W684" s="175">
        <f>IF(R684&gt;0,VLOOKUP(R684,Jahresfaktoren!$D$11:$E$24,2,),0)</f>
        <v>0</v>
      </c>
      <c r="X684" s="175">
        <f>IF(S684&gt;0,VLOOKUP(S684,Jahresfaktoren!$A$28:$B$29,2,),0)</f>
        <v>0</v>
      </c>
      <c r="Y684" s="175">
        <f>IF(T684&gt;0,VLOOKUP(T684,Jahresfaktoren!$A$28:$B$29,2,),0)</f>
        <v>0</v>
      </c>
      <c r="Z684" s="175">
        <f>IF(U684&gt;0,VLOOKUP(U684,Jahresfaktoren!$A$32:$B$33,2,),)</f>
        <v>0</v>
      </c>
      <c r="AA684" s="177">
        <f t="shared" ref="AA684:AA746" si="398">IF(Q684&gt;0,V684*I684,"")</f>
        <v>993.58</v>
      </c>
      <c r="AB684" s="177" t="str">
        <f t="shared" ref="AB684:AB746" si="399">IF(R684&gt;0,W684*I684,"")</f>
        <v/>
      </c>
      <c r="AC684" s="177" t="str">
        <f t="shared" ref="AC684:AC746" si="400">IF(S684&gt;0,X684*I684,"")</f>
        <v/>
      </c>
      <c r="AD684" s="177" t="str">
        <f t="shared" ref="AD684:AD746" si="401">IF(T684&gt;0,Y684*I684,"")</f>
        <v/>
      </c>
      <c r="AE684" s="177" t="str">
        <f t="shared" ref="AE684:AE746" si="402">IF(U684&gt;0,Z684*I684,"")</f>
        <v/>
      </c>
      <c r="AF684" s="178">
        <f>IF(Q684&gt;0,VLOOKUP(H684,Leistungszahlen!$A$11:$C$158,3,),0)</f>
        <v>0</v>
      </c>
      <c r="AG684" s="178">
        <f>IF(R684&gt;0,VLOOKUP(H684,Leistungszahlen!$A$11:$F$158,6,),IF(T684&gt;0,VLOOKUP(H684,Leistungszahlen!$A$11:$F$158,6,),0))</f>
        <v>0</v>
      </c>
      <c r="AH684" s="179" t="e">
        <f t="shared" si="373"/>
        <v>#DIV/0!</v>
      </c>
      <c r="AI684" s="179">
        <f t="shared" si="374"/>
        <v>0</v>
      </c>
      <c r="AJ684" s="179">
        <f t="shared" si="375"/>
        <v>0</v>
      </c>
      <c r="AK684" s="179">
        <f t="shared" si="376"/>
        <v>0</v>
      </c>
      <c r="AL684" s="179">
        <f t="shared" si="377"/>
        <v>0</v>
      </c>
      <c r="AM684" s="180">
        <f>IF(L684=1,Stundensätze!$D$13,IF(L684=2,Stundensätze!$D$17,IF(L684=4,Stundensätze!$D$21,"")))</f>
        <v>0</v>
      </c>
      <c r="AN684" s="180">
        <f>IF(L684=1,Stundensätze!$D$15,IF(L684=2,Stundensätze!$D$19,IF(L684=4,Stundensätze!$D$23,"")))</f>
        <v>0</v>
      </c>
      <c r="AO684" s="180" t="e">
        <f t="shared" ref="AO684:AO746" si="403">IF(OR(Q684&gt;0,R684&gt;0),((AH684+AI684)*AM684),0)</f>
        <v>#DIV/0!</v>
      </c>
      <c r="AP684" s="180">
        <f t="shared" ref="AP684:AP746" si="404">IF(OR(S684&gt;0,T684&gt;0,U684&gt;0),((AJ684+AK684+AL684)*AN684),0)</f>
        <v>0</v>
      </c>
      <c r="AQ684" s="192" t="e">
        <f t="shared" ref="AQ684:AQ746" si="405">IF(I684&gt;0,AP684+AO684,"")</f>
        <v>#DIV/0!</v>
      </c>
      <c r="AR684" s="192" t="e">
        <f t="shared" ref="AR684:AR746" si="406">IF(I684&gt;0,AQ684/12,"")</f>
        <v>#DIV/0!</v>
      </c>
      <c r="AS684" s="193" t="e">
        <f t="shared" ref="AS684:AS746" si="407">IF(OR(Q684&gt;0,R684&gt;0,S684&gt;0,T684&gt;0,U684&gt;0),(SUM(AH684:AL684)),0)</f>
        <v>#DIV/0!</v>
      </c>
      <c r="AT684" s="258" t="str">
        <f>IF(K684=0,0,VLOOKUP(K684,Kostenstellen!A:B,2,FALSE))</f>
        <v xml:space="preserve">Rosentrittklinik         </v>
      </c>
      <c r="AU684" s="68" t="str">
        <f t="shared" si="369"/>
        <v>B</v>
      </c>
      <c r="AV684" s="68" t="str">
        <f t="shared" si="370"/>
        <v/>
      </c>
      <c r="AW684" s="68">
        <f>IF(AF684=0,0,VLOOKUP($H684,Leistungszahlen!$A$11:$H$158,4,FALSE))</f>
        <v>0</v>
      </c>
      <c r="AX684" s="68">
        <f>IF(AF684=0,0,VLOOKUP($H684,Leistungszahlen!$A$11:$H$158,5,FALSE))</f>
        <v>0</v>
      </c>
      <c r="AY684" s="68">
        <f>IF(AG684=0,0,VLOOKUP($H684,Leistungszahlen!$A$11:$H$158,6,FALSE))</f>
        <v>0</v>
      </c>
      <c r="AZ684" s="68">
        <f t="shared" si="371"/>
        <v>0</v>
      </c>
      <c r="BA684" s="68">
        <f t="shared" si="372"/>
        <v>0</v>
      </c>
      <c r="BC684" s="68">
        <f t="shared" ref="BC684:BC746" si="408">IF(BA684&gt;0,"Die Leistungswerte sind unter- oder überschritten",0)</f>
        <v>0</v>
      </c>
      <c r="BD684" s="285"/>
    </row>
    <row r="685" spans="1:56" s="68" customFormat="1" ht="22.5">
      <c r="A685" s="200"/>
      <c r="B685" s="200"/>
      <c r="C685" s="200" t="s">
        <v>354</v>
      </c>
      <c r="D685" s="200" t="s">
        <v>203</v>
      </c>
      <c r="E685" s="200" t="s">
        <v>350</v>
      </c>
      <c r="F685" s="200" t="s">
        <v>1239</v>
      </c>
      <c r="G685" s="200" t="s">
        <v>163</v>
      </c>
      <c r="H685" s="201" t="s">
        <v>287</v>
      </c>
      <c r="I685" s="202">
        <v>18.46</v>
      </c>
      <c r="J685" s="200" t="s">
        <v>560</v>
      </c>
      <c r="K685" s="176">
        <v>3</v>
      </c>
      <c r="L685" s="176">
        <v>1</v>
      </c>
      <c r="M685" s="176"/>
      <c r="N685" s="286">
        <v>3</v>
      </c>
      <c r="O685" s="286">
        <v>3</v>
      </c>
      <c r="P685" s="176"/>
      <c r="Q685" s="203">
        <f t="shared" si="364"/>
        <v>3</v>
      </c>
      <c r="R685" s="203">
        <f t="shared" si="365"/>
        <v>3</v>
      </c>
      <c r="S685" s="203">
        <f t="shared" si="366"/>
        <v>0</v>
      </c>
      <c r="T685" s="203">
        <f t="shared" si="367"/>
        <v>0</v>
      </c>
      <c r="U685" s="203">
        <f t="shared" si="368"/>
        <v>0</v>
      </c>
      <c r="V685" s="175">
        <f>IF(Q685&gt;0,VLOOKUP(Q685,Jahresfaktoren!$A$11:$B$24,2,),0)</f>
        <v>152</v>
      </c>
      <c r="W685" s="175">
        <f>IF(R685&gt;0,VLOOKUP(R685,Jahresfaktoren!$D$11:$E$24,2,),0)</f>
        <v>150</v>
      </c>
      <c r="X685" s="175">
        <f>IF(S685&gt;0,VLOOKUP(S685,Jahresfaktoren!$A$28:$B$29,2,),0)</f>
        <v>0</v>
      </c>
      <c r="Y685" s="175">
        <f>IF(T685&gt;0,VLOOKUP(T685,Jahresfaktoren!$A$28:$B$29,2,),0)</f>
        <v>0</v>
      </c>
      <c r="Z685" s="175">
        <f>IF(U685&gt;0,VLOOKUP(U685,Jahresfaktoren!$A$32:$B$33,2,),)</f>
        <v>0</v>
      </c>
      <c r="AA685" s="177">
        <f t="shared" si="398"/>
        <v>2805.92</v>
      </c>
      <c r="AB685" s="177">
        <f t="shared" si="399"/>
        <v>2769</v>
      </c>
      <c r="AC685" s="177" t="str">
        <f t="shared" si="400"/>
        <v/>
      </c>
      <c r="AD685" s="177" t="str">
        <f t="shared" si="401"/>
        <v/>
      </c>
      <c r="AE685" s="177" t="str">
        <f t="shared" si="402"/>
        <v/>
      </c>
      <c r="AF685" s="178">
        <f>IF(Q685&gt;0,VLOOKUP(H685,Leistungszahlen!$A$11:$C$158,3,),0)</f>
        <v>0</v>
      </c>
      <c r="AG685" s="178">
        <f>IF(R685&gt;0,VLOOKUP(H685,Leistungszahlen!$A$11:$F$158,6,),IF(T685&gt;0,VLOOKUP(H685,Leistungszahlen!$A$11:$F$158,6,),0))</f>
        <v>0</v>
      </c>
      <c r="AH685" s="179" t="e">
        <f t="shared" si="373"/>
        <v>#DIV/0!</v>
      </c>
      <c r="AI685" s="179" t="e">
        <f t="shared" si="374"/>
        <v>#DIV/0!</v>
      </c>
      <c r="AJ685" s="179">
        <f t="shared" si="375"/>
        <v>0</v>
      </c>
      <c r="AK685" s="179">
        <f t="shared" si="376"/>
        <v>0</v>
      </c>
      <c r="AL685" s="179">
        <f t="shared" si="377"/>
        <v>0</v>
      </c>
      <c r="AM685" s="180">
        <f>IF(L685=1,Stundensätze!$D$13,IF(L685=2,Stundensätze!$D$17,IF(L685=4,Stundensätze!$D$21,"")))</f>
        <v>0</v>
      </c>
      <c r="AN685" s="180">
        <f>IF(L685=1,Stundensätze!$D$15,IF(L685=2,Stundensätze!$D$19,IF(L685=4,Stundensätze!$D$23,"")))</f>
        <v>0</v>
      </c>
      <c r="AO685" s="180" t="e">
        <f t="shared" si="403"/>
        <v>#DIV/0!</v>
      </c>
      <c r="AP685" s="180">
        <f t="shared" si="404"/>
        <v>0</v>
      </c>
      <c r="AQ685" s="192" t="e">
        <f t="shared" si="405"/>
        <v>#DIV/0!</v>
      </c>
      <c r="AR685" s="192" t="e">
        <f t="shared" si="406"/>
        <v>#DIV/0!</v>
      </c>
      <c r="AS685" s="193" t="e">
        <f t="shared" si="407"/>
        <v>#DIV/0!</v>
      </c>
      <c r="AT685" s="258" t="str">
        <f>IF(K685=0,0,VLOOKUP(K685,Kostenstellen!A:B,2,FALSE))</f>
        <v xml:space="preserve">Rosentrittklinik         </v>
      </c>
      <c r="AU685" s="68" t="str">
        <f t="shared" si="369"/>
        <v>A1</v>
      </c>
      <c r="AV685" s="68" t="str">
        <f t="shared" si="370"/>
        <v>A1</v>
      </c>
      <c r="AW685" s="68">
        <f>IF(AF685=0,0,VLOOKUP($H685,Leistungszahlen!$A$11:$H$158,4,FALSE))</f>
        <v>0</v>
      </c>
      <c r="AX685" s="68">
        <f>IF(AF685=0,0,VLOOKUP($H685,Leistungszahlen!$A$11:$H$158,5,FALSE))</f>
        <v>0</v>
      </c>
      <c r="AY685" s="68">
        <f>IF(AG685=0,0,VLOOKUP($H685,Leistungszahlen!$A$11:$H$158,6,FALSE))</f>
        <v>0</v>
      </c>
      <c r="AZ685" s="68">
        <f t="shared" si="371"/>
        <v>0</v>
      </c>
      <c r="BA685" s="68">
        <f t="shared" si="372"/>
        <v>0</v>
      </c>
      <c r="BC685" s="68">
        <f t="shared" si="408"/>
        <v>0</v>
      </c>
      <c r="BD685" s="285"/>
    </row>
    <row r="686" spans="1:56" s="68" customFormat="1" ht="22.5">
      <c r="A686" s="200"/>
      <c r="B686" s="200"/>
      <c r="C686" s="200" t="s">
        <v>354</v>
      </c>
      <c r="D686" s="200" t="s">
        <v>203</v>
      </c>
      <c r="E686" s="200" t="s">
        <v>350</v>
      </c>
      <c r="F686" s="200" t="s">
        <v>1239</v>
      </c>
      <c r="G686" s="200" t="s">
        <v>265</v>
      </c>
      <c r="H686" s="201" t="s">
        <v>200</v>
      </c>
      <c r="I686" s="202">
        <v>3.29</v>
      </c>
      <c r="J686" s="200" t="s">
        <v>778</v>
      </c>
      <c r="K686" s="176">
        <v>3</v>
      </c>
      <c r="L686" s="176">
        <v>1</v>
      </c>
      <c r="M686" s="176"/>
      <c r="N686" s="286">
        <v>6</v>
      </c>
      <c r="O686" s="286"/>
      <c r="P686" s="176"/>
      <c r="Q686" s="203">
        <f t="shared" si="364"/>
        <v>6</v>
      </c>
      <c r="R686" s="203">
        <f t="shared" si="365"/>
        <v>0</v>
      </c>
      <c r="S686" s="203">
        <f t="shared" si="366"/>
        <v>0</v>
      </c>
      <c r="T686" s="203">
        <f t="shared" si="367"/>
        <v>0</v>
      </c>
      <c r="U686" s="203">
        <f t="shared" si="368"/>
        <v>0</v>
      </c>
      <c r="V686" s="175">
        <f>IF(Q686&gt;0,VLOOKUP(Q686,Jahresfaktoren!$A$11:$B$24,2,),0)</f>
        <v>302</v>
      </c>
      <c r="W686" s="175">
        <f>IF(R686&gt;0,VLOOKUP(R686,Jahresfaktoren!$D$11:$E$24,2,),0)</f>
        <v>0</v>
      </c>
      <c r="X686" s="175">
        <f>IF(S686&gt;0,VLOOKUP(S686,Jahresfaktoren!$A$28:$B$29,2,),0)</f>
        <v>0</v>
      </c>
      <c r="Y686" s="175">
        <f>IF(T686&gt;0,VLOOKUP(T686,Jahresfaktoren!$A$28:$B$29,2,),0)</f>
        <v>0</v>
      </c>
      <c r="Z686" s="175">
        <f>IF(U686&gt;0,VLOOKUP(U686,Jahresfaktoren!$A$32:$B$33,2,),)</f>
        <v>0</v>
      </c>
      <c r="AA686" s="177">
        <f t="shared" si="398"/>
        <v>993.58</v>
      </c>
      <c r="AB686" s="177" t="str">
        <f t="shared" si="399"/>
        <v/>
      </c>
      <c r="AC686" s="177" t="str">
        <f t="shared" si="400"/>
        <v/>
      </c>
      <c r="AD686" s="177" t="str">
        <f t="shared" si="401"/>
        <v/>
      </c>
      <c r="AE686" s="177" t="str">
        <f t="shared" si="402"/>
        <v/>
      </c>
      <c r="AF686" s="178">
        <f>IF(Q686&gt;0,VLOOKUP(H686,Leistungszahlen!$A$11:$C$158,3,),0)</f>
        <v>0</v>
      </c>
      <c r="AG686" s="178">
        <f>IF(R686&gt;0,VLOOKUP(H686,Leistungszahlen!$A$11:$F$158,6,),IF(T686&gt;0,VLOOKUP(H686,Leistungszahlen!$A$11:$F$158,6,),0))</f>
        <v>0</v>
      </c>
      <c r="AH686" s="179" t="e">
        <f t="shared" si="373"/>
        <v>#DIV/0!</v>
      </c>
      <c r="AI686" s="179">
        <f t="shared" si="374"/>
        <v>0</v>
      </c>
      <c r="AJ686" s="179">
        <f t="shared" si="375"/>
        <v>0</v>
      </c>
      <c r="AK686" s="179">
        <f t="shared" si="376"/>
        <v>0</v>
      </c>
      <c r="AL686" s="179">
        <f t="shared" si="377"/>
        <v>0</v>
      </c>
      <c r="AM686" s="180">
        <f>IF(L686=1,Stundensätze!$D$13,IF(L686=2,Stundensätze!$D$17,IF(L686=4,Stundensätze!$D$21,"")))</f>
        <v>0</v>
      </c>
      <c r="AN686" s="180">
        <f>IF(L686=1,Stundensätze!$D$15,IF(L686=2,Stundensätze!$D$19,IF(L686=4,Stundensätze!$D$23,"")))</f>
        <v>0</v>
      </c>
      <c r="AO686" s="180" t="e">
        <f t="shared" si="403"/>
        <v>#DIV/0!</v>
      </c>
      <c r="AP686" s="180">
        <f t="shared" si="404"/>
        <v>0</v>
      </c>
      <c r="AQ686" s="192" t="e">
        <f t="shared" si="405"/>
        <v>#DIV/0!</v>
      </c>
      <c r="AR686" s="192" t="e">
        <f t="shared" si="406"/>
        <v>#DIV/0!</v>
      </c>
      <c r="AS686" s="193" t="e">
        <f t="shared" si="407"/>
        <v>#DIV/0!</v>
      </c>
      <c r="AT686" s="258" t="str">
        <f>IF(K686=0,0,VLOOKUP(K686,Kostenstellen!A:B,2,FALSE))</f>
        <v xml:space="preserve">Rosentrittklinik         </v>
      </c>
      <c r="AU686" s="68" t="str">
        <f t="shared" si="369"/>
        <v>B</v>
      </c>
      <c r="AV686" s="68" t="str">
        <f t="shared" si="370"/>
        <v/>
      </c>
      <c r="AW686" s="68">
        <f>IF(AF686=0,0,VLOOKUP($H686,Leistungszahlen!$A$11:$H$158,4,FALSE))</f>
        <v>0</v>
      </c>
      <c r="AX686" s="68">
        <f>IF(AF686=0,0,VLOOKUP($H686,Leistungszahlen!$A$11:$H$158,5,FALSE))</f>
        <v>0</v>
      </c>
      <c r="AY686" s="68">
        <f>IF(AG686=0,0,VLOOKUP($H686,Leistungszahlen!$A$11:$H$158,6,FALSE))</f>
        <v>0</v>
      </c>
      <c r="AZ686" s="68">
        <f t="shared" si="371"/>
        <v>0</v>
      </c>
      <c r="BA686" s="68">
        <f t="shared" si="372"/>
        <v>0</v>
      </c>
      <c r="BC686" s="68">
        <f t="shared" si="408"/>
        <v>0</v>
      </c>
      <c r="BD686" s="285"/>
    </row>
    <row r="687" spans="1:56" s="68" customFormat="1" ht="22.5">
      <c r="A687" s="200"/>
      <c r="B687" s="200"/>
      <c r="C687" s="200" t="s">
        <v>354</v>
      </c>
      <c r="D687" s="200" t="s">
        <v>203</v>
      </c>
      <c r="E687" s="200" t="s">
        <v>350</v>
      </c>
      <c r="F687" s="200" t="s">
        <v>1240</v>
      </c>
      <c r="G687" s="200" t="s">
        <v>163</v>
      </c>
      <c r="H687" s="201" t="s">
        <v>287</v>
      </c>
      <c r="I687" s="202">
        <v>18.46</v>
      </c>
      <c r="J687" s="200" t="s">
        <v>560</v>
      </c>
      <c r="K687" s="176">
        <v>3</v>
      </c>
      <c r="L687" s="176">
        <v>1</v>
      </c>
      <c r="M687" s="176"/>
      <c r="N687" s="286">
        <v>3</v>
      </c>
      <c r="O687" s="286">
        <v>3</v>
      </c>
      <c r="P687" s="176"/>
      <c r="Q687" s="203">
        <f t="shared" si="364"/>
        <v>3</v>
      </c>
      <c r="R687" s="203">
        <f t="shared" si="365"/>
        <v>3</v>
      </c>
      <c r="S687" s="203">
        <f t="shared" si="366"/>
        <v>0</v>
      </c>
      <c r="T687" s="203">
        <f t="shared" si="367"/>
        <v>0</v>
      </c>
      <c r="U687" s="203">
        <f t="shared" si="368"/>
        <v>0</v>
      </c>
      <c r="V687" s="175">
        <f>IF(Q687&gt;0,VLOOKUP(Q687,Jahresfaktoren!$A$11:$B$24,2,),0)</f>
        <v>152</v>
      </c>
      <c r="W687" s="175">
        <f>IF(R687&gt;0,VLOOKUP(R687,Jahresfaktoren!$D$11:$E$24,2,),0)</f>
        <v>150</v>
      </c>
      <c r="X687" s="175">
        <f>IF(S687&gt;0,VLOOKUP(S687,Jahresfaktoren!$A$28:$B$29,2,),0)</f>
        <v>0</v>
      </c>
      <c r="Y687" s="175">
        <f>IF(T687&gt;0,VLOOKUP(T687,Jahresfaktoren!$A$28:$B$29,2,),0)</f>
        <v>0</v>
      </c>
      <c r="Z687" s="175">
        <f>IF(U687&gt;0,VLOOKUP(U687,Jahresfaktoren!$A$32:$B$33,2,),)</f>
        <v>0</v>
      </c>
      <c r="AA687" s="177">
        <f t="shared" si="398"/>
        <v>2805.92</v>
      </c>
      <c r="AB687" s="177">
        <f t="shared" si="399"/>
        <v>2769</v>
      </c>
      <c r="AC687" s="177" t="str">
        <f t="shared" si="400"/>
        <v/>
      </c>
      <c r="AD687" s="177" t="str">
        <f t="shared" si="401"/>
        <v/>
      </c>
      <c r="AE687" s="177" t="str">
        <f t="shared" si="402"/>
        <v/>
      </c>
      <c r="AF687" s="178">
        <f>IF(Q687&gt;0,VLOOKUP(H687,Leistungszahlen!$A$11:$C$158,3,),0)</f>
        <v>0</v>
      </c>
      <c r="AG687" s="178">
        <f>IF(R687&gt;0,VLOOKUP(H687,Leistungszahlen!$A$11:$F$158,6,),IF(T687&gt;0,VLOOKUP(H687,Leistungszahlen!$A$11:$F$158,6,),0))</f>
        <v>0</v>
      </c>
      <c r="AH687" s="179" t="e">
        <f t="shared" si="373"/>
        <v>#DIV/0!</v>
      </c>
      <c r="AI687" s="179" t="e">
        <f t="shared" si="374"/>
        <v>#DIV/0!</v>
      </c>
      <c r="AJ687" s="179">
        <f t="shared" si="375"/>
        <v>0</v>
      </c>
      <c r="AK687" s="179">
        <f t="shared" si="376"/>
        <v>0</v>
      </c>
      <c r="AL687" s="179">
        <f t="shared" si="377"/>
        <v>0</v>
      </c>
      <c r="AM687" s="180">
        <f>IF(L687=1,Stundensätze!$D$13,IF(L687=2,Stundensätze!$D$17,IF(L687=4,Stundensätze!$D$21,"")))</f>
        <v>0</v>
      </c>
      <c r="AN687" s="180">
        <f>IF(L687=1,Stundensätze!$D$15,IF(L687=2,Stundensätze!$D$19,IF(L687=4,Stundensätze!$D$23,"")))</f>
        <v>0</v>
      </c>
      <c r="AO687" s="180" t="e">
        <f t="shared" si="403"/>
        <v>#DIV/0!</v>
      </c>
      <c r="AP687" s="180">
        <f t="shared" si="404"/>
        <v>0</v>
      </c>
      <c r="AQ687" s="192" t="e">
        <f t="shared" si="405"/>
        <v>#DIV/0!</v>
      </c>
      <c r="AR687" s="192" t="e">
        <f t="shared" si="406"/>
        <v>#DIV/0!</v>
      </c>
      <c r="AS687" s="193" t="e">
        <f t="shared" si="407"/>
        <v>#DIV/0!</v>
      </c>
      <c r="AT687" s="258" t="str">
        <f>IF(K687=0,0,VLOOKUP(K687,Kostenstellen!A:B,2,FALSE))</f>
        <v xml:space="preserve">Rosentrittklinik         </v>
      </c>
      <c r="AU687" s="68" t="str">
        <f t="shared" si="369"/>
        <v>A1</v>
      </c>
      <c r="AV687" s="68" t="str">
        <f t="shared" si="370"/>
        <v>A1</v>
      </c>
      <c r="AW687" s="68">
        <f>IF(AF687=0,0,VLOOKUP($H687,Leistungszahlen!$A$11:$H$158,4,FALSE))</f>
        <v>0</v>
      </c>
      <c r="AX687" s="68">
        <f>IF(AF687=0,0,VLOOKUP($H687,Leistungszahlen!$A$11:$H$158,5,FALSE))</f>
        <v>0</v>
      </c>
      <c r="AY687" s="68">
        <f>IF(AG687=0,0,VLOOKUP($H687,Leistungszahlen!$A$11:$H$158,6,FALSE))</f>
        <v>0</v>
      </c>
      <c r="AZ687" s="68">
        <f t="shared" si="371"/>
        <v>0</v>
      </c>
      <c r="BA687" s="68">
        <f t="shared" si="372"/>
        <v>0</v>
      </c>
      <c r="BC687" s="68">
        <f t="shared" si="408"/>
        <v>0</v>
      </c>
      <c r="BD687" s="285"/>
    </row>
    <row r="688" spans="1:56" s="68" customFormat="1" ht="22.5">
      <c r="A688" s="200"/>
      <c r="B688" s="200"/>
      <c r="C688" s="200" t="s">
        <v>354</v>
      </c>
      <c r="D688" s="200" t="s">
        <v>203</v>
      </c>
      <c r="E688" s="200" t="s">
        <v>350</v>
      </c>
      <c r="F688" s="200" t="s">
        <v>1240</v>
      </c>
      <c r="G688" s="200" t="s">
        <v>265</v>
      </c>
      <c r="H688" s="201" t="s">
        <v>200</v>
      </c>
      <c r="I688" s="202">
        <v>3.29</v>
      </c>
      <c r="J688" s="200" t="s">
        <v>778</v>
      </c>
      <c r="K688" s="176">
        <v>3</v>
      </c>
      <c r="L688" s="176">
        <v>1</v>
      </c>
      <c r="M688" s="176"/>
      <c r="N688" s="286">
        <v>6</v>
      </c>
      <c r="O688" s="286"/>
      <c r="P688" s="176"/>
      <c r="Q688" s="203">
        <f t="shared" si="364"/>
        <v>6</v>
      </c>
      <c r="R688" s="203">
        <f t="shared" si="365"/>
        <v>0</v>
      </c>
      <c r="S688" s="203">
        <f t="shared" si="366"/>
        <v>0</v>
      </c>
      <c r="T688" s="203">
        <f t="shared" si="367"/>
        <v>0</v>
      </c>
      <c r="U688" s="203">
        <f t="shared" si="368"/>
        <v>0</v>
      </c>
      <c r="V688" s="175">
        <f>IF(Q688&gt;0,VLOOKUP(Q688,Jahresfaktoren!$A$11:$B$24,2,),0)</f>
        <v>302</v>
      </c>
      <c r="W688" s="175">
        <f>IF(R688&gt;0,VLOOKUP(R688,Jahresfaktoren!$D$11:$E$24,2,),0)</f>
        <v>0</v>
      </c>
      <c r="X688" s="175">
        <f>IF(S688&gt;0,VLOOKUP(S688,Jahresfaktoren!$A$28:$B$29,2,),0)</f>
        <v>0</v>
      </c>
      <c r="Y688" s="175">
        <f>IF(T688&gt;0,VLOOKUP(T688,Jahresfaktoren!$A$28:$B$29,2,),0)</f>
        <v>0</v>
      </c>
      <c r="Z688" s="175">
        <f>IF(U688&gt;0,VLOOKUP(U688,Jahresfaktoren!$A$32:$B$33,2,),)</f>
        <v>0</v>
      </c>
      <c r="AA688" s="177">
        <f t="shared" si="398"/>
        <v>993.58</v>
      </c>
      <c r="AB688" s="177" t="str">
        <f t="shared" si="399"/>
        <v/>
      </c>
      <c r="AC688" s="177" t="str">
        <f t="shared" si="400"/>
        <v/>
      </c>
      <c r="AD688" s="177" t="str">
        <f t="shared" si="401"/>
        <v/>
      </c>
      <c r="AE688" s="177" t="str">
        <f t="shared" si="402"/>
        <v/>
      </c>
      <c r="AF688" s="178">
        <f>IF(Q688&gt;0,VLOOKUP(H688,Leistungszahlen!$A$11:$C$158,3,),0)</f>
        <v>0</v>
      </c>
      <c r="AG688" s="178">
        <f>IF(R688&gt;0,VLOOKUP(H688,Leistungszahlen!$A$11:$F$158,6,),IF(T688&gt;0,VLOOKUP(H688,Leistungszahlen!$A$11:$F$158,6,),0))</f>
        <v>0</v>
      </c>
      <c r="AH688" s="179" t="e">
        <f t="shared" si="373"/>
        <v>#DIV/0!</v>
      </c>
      <c r="AI688" s="179">
        <f t="shared" si="374"/>
        <v>0</v>
      </c>
      <c r="AJ688" s="179">
        <f t="shared" si="375"/>
        <v>0</v>
      </c>
      <c r="AK688" s="179">
        <f t="shared" si="376"/>
        <v>0</v>
      </c>
      <c r="AL688" s="179">
        <f t="shared" si="377"/>
        <v>0</v>
      </c>
      <c r="AM688" s="180">
        <f>IF(L688=1,Stundensätze!$D$13,IF(L688=2,Stundensätze!$D$17,IF(L688=4,Stundensätze!$D$21,"")))</f>
        <v>0</v>
      </c>
      <c r="AN688" s="180">
        <f>IF(L688=1,Stundensätze!$D$15,IF(L688=2,Stundensätze!$D$19,IF(L688=4,Stundensätze!$D$23,"")))</f>
        <v>0</v>
      </c>
      <c r="AO688" s="180" t="e">
        <f t="shared" si="403"/>
        <v>#DIV/0!</v>
      </c>
      <c r="AP688" s="180">
        <f t="shared" si="404"/>
        <v>0</v>
      </c>
      <c r="AQ688" s="192" t="e">
        <f t="shared" si="405"/>
        <v>#DIV/0!</v>
      </c>
      <c r="AR688" s="192" t="e">
        <f t="shared" si="406"/>
        <v>#DIV/0!</v>
      </c>
      <c r="AS688" s="193" t="e">
        <f t="shared" si="407"/>
        <v>#DIV/0!</v>
      </c>
      <c r="AT688" s="258" t="str">
        <f>IF(K688=0,0,VLOOKUP(K688,Kostenstellen!A:B,2,FALSE))</f>
        <v xml:space="preserve">Rosentrittklinik         </v>
      </c>
      <c r="AU688" s="68" t="str">
        <f t="shared" si="369"/>
        <v>B</v>
      </c>
      <c r="AV688" s="68" t="str">
        <f t="shared" si="370"/>
        <v/>
      </c>
      <c r="AW688" s="68">
        <f>IF(AF688=0,0,VLOOKUP($H688,Leistungszahlen!$A$11:$H$158,4,FALSE))</f>
        <v>0</v>
      </c>
      <c r="AX688" s="68">
        <f>IF(AF688=0,0,VLOOKUP($H688,Leistungszahlen!$A$11:$H$158,5,FALSE))</f>
        <v>0</v>
      </c>
      <c r="AY688" s="68">
        <f>IF(AG688=0,0,VLOOKUP($H688,Leistungszahlen!$A$11:$H$158,6,FALSE))</f>
        <v>0</v>
      </c>
      <c r="AZ688" s="68">
        <f t="shared" si="371"/>
        <v>0</v>
      </c>
      <c r="BA688" s="68">
        <f t="shared" si="372"/>
        <v>0</v>
      </c>
      <c r="BC688" s="68">
        <f t="shared" si="408"/>
        <v>0</v>
      </c>
      <c r="BD688" s="285"/>
    </row>
    <row r="689" spans="1:56" s="68" customFormat="1" ht="22.5">
      <c r="A689" s="200"/>
      <c r="B689" s="200"/>
      <c r="C689" s="200" t="s">
        <v>354</v>
      </c>
      <c r="D689" s="200" t="s">
        <v>203</v>
      </c>
      <c r="E689" s="200" t="s">
        <v>350</v>
      </c>
      <c r="F689" s="200" t="s">
        <v>1241</v>
      </c>
      <c r="G689" s="200" t="s">
        <v>163</v>
      </c>
      <c r="H689" s="201" t="s">
        <v>287</v>
      </c>
      <c r="I689" s="202">
        <v>18.46</v>
      </c>
      <c r="J689" s="200" t="s">
        <v>560</v>
      </c>
      <c r="K689" s="176">
        <v>3</v>
      </c>
      <c r="L689" s="176">
        <v>1</v>
      </c>
      <c r="M689" s="176"/>
      <c r="N689" s="286">
        <v>3</v>
      </c>
      <c r="O689" s="286">
        <v>3</v>
      </c>
      <c r="P689" s="176"/>
      <c r="Q689" s="203">
        <f t="shared" si="364"/>
        <v>3</v>
      </c>
      <c r="R689" s="203">
        <f t="shared" si="365"/>
        <v>3</v>
      </c>
      <c r="S689" s="203">
        <f t="shared" si="366"/>
        <v>0</v>
      </c>
      <c r="T689" s="203">
        <f t="shared" si="367"/>
        <v>0</v>
      </c>
      <c r="U689" s="203">
        <f t="shared" si="368"/>
        <v>0</v>
      </c>
      <c r="V689" s="175">
        <f>IF(Q689&gt;0,VLOOKUP(Q689,Jahresfaktoren!$A$11:$B$24,2,),0)</f>
        <v>152</v>
      </c>
      <c r="W689" s="175">
        <f>IF(R689&gt;0,VLOOKUP(R689,Jahresfaktoren!$D$11:$E$24,2,),0)</f>
        <v>150</v>
      </c>
      <c r="X689" s="175">
        <f>IF(S689&gt;0,VLOOKUP(S689,Jahresfaktoren!$A$28:$B$29,2,),0)</f>
        <v>0</v>
      </c>
      <c r="Y689" s="175">
        <f>IF(T689&gt;0,VLOOKUP(T689,Jahresfaktoren!$A$28:$B$29,2,),0)</f>
        <v>0</v>
      </c>
      <c r="Z689" s="175">
        <f>IF(U689&gt;0,VLOOKUP(U689,Jahresfaktoren!$A$32:$B$33,2,),)</f>
        <v>0</v>
      </c>
      <c r="AA689" s="177">
        <f t="shared" si="398"/>
        <v>2805.92</v>
      </c>
      <c r="AB689" s="177">
        <f t="shared" si="399"/>
        <v>2769</v>
      </c>
      <c r="AC689" s="177" t="str">
        <f t="shared" si="400"/>
        <v/>
      </c>
      <c r="AD689" s="177" t="str">
        <f t="shared" si="401"/>
        <v/>
      </c>
      <c r="AE689" s="177" t="str">
        <f t="shared" si="402"/>
        <v/>
      </c>
      <c r="AF689" s="178">
        <f>IF(Q689&gt;0,VLOOKUP(H689,Leistungszahlen!$A$11:$C$158,3,),0)</f>
        <v>0</v>
      </c>
      <c r="AG689" s="178">
        <f>IF(R689&gt;0,VLOOKUP(H689,Leistungszahlen!$A$11:$F$158,6,),IF(T689&gt;0,VLOOKUP(H689,Leistungszahlen!$A$11:$F$158,6,),0))</f>
        <v>0</v>
      </c>
      <c r="AH689" s="179" t="e">
        <f t="shared" si="373"/>
        <v>#DIV/0!</v>
      </c>
      <c r="AI689" s="179" t="e">
        <f t="shared" si="374"/>
        <v>#DIV/0!</v>
      </c>
      <c r="AJ689" s="179">
        <f t="shared" si="375"/>
        <v>0</v>
      </c>
      <c r="AK689" s="179">
        <f t="shared" si="376"/>
        <v>0</v>
      </c>
      <c r="AL689" s="179">
        <f t="shared" si="377"/>
        <v>0</v>
      </c>
      <c r="AM689" s="180">
        <f>IF(L689=1,Stundensätze!$D$13,IF(L689=2,Stundensätze!$D$17,IF(L689=4,Stundensätze!$D$21,"")))</f>
        <v>0</v>
      </c>
      <c r="AN689" s="180">
        <f>IF(L689=1,Stundensätze!$D$15,IF(L689=2,Stundensätze!$D$19,IF(L689=4,Stundensätze!$D$23,"")))</f>
        <v>0</v>
      </c>
      <c r="AO689" s="180" t="e">
        <f t="shared" si="403"/>
        <v>#DIV/0!</v>
      </c>
      <c r="AP689" s="180">
        <f t="shared" si="404"/>
        <v>0</v>
      </c>
      <c r="AQ689" s="192" t="e">
        <f t="shared" si="405"/>
        <v>#DIV/0!</v>
      </c>
      <c r="AR689" s="192" t="e">
        <f t="shared" si="406"/>
        <v>#DIV/0!</v>
      </c>
      <c r="AS689" s="193" t="e">
        <f t="shared" si="407"/>
        <v>#DIV/0!</v>
      </c>
      <c r="AT689" s="258" t="str">
        <f>IF(K689=0,0,VLOOKUP(K689,Kostenstellen!A:B,2,FALSE))</f>
        <v xml:space="preserve">Rosentrittklinik         </v>
      </c>
      <c r="AU689" s="68" t="str">
        <f t="shared" si="369"/>
        <v>A1</v>
      </c>
      <c r="AV689" s="68" t="str">
        <f t="shared" si="370"/>
        <v>A1</v>
      </c>
      <c r="AW689" s="68">
        <f>IF(AF689=0,0,VLOOKUP($H689,Leistungszahlen!$A$11:$H$158,4,FALSE))</f>
        <v>0</v>
      </c>
      <c r="AX689" s="68">
        <f>IF(AF689=0,0,VLOOKUP($H689,Leistungszahlen!$A$11:$H$158,5,FALSE))</f>
        <v>0</v>
      </c>
      <c r="AY689" s="68">
        <f>IF(AG689=0,0,VLOOKUP($H689,Leistungszahlen!$A$11:$H$158,6,FALSE))</f>
        <v>0</v>
      </c>
      <c r="AZ689" s="68">
        <f t="shared" si="371"/>
        <v>0</v>
      </c>
      <c r="BA689" s="68">
        <f t="shared" si="372"/>
        <v>0</v>
      </c>
      <c r="BC689" s="68">
        <f t="shared" si="408"/>
        <v>0</v>
      </c>
      <c r="BD689" s="285"/>
    </row>
    <row r="690" spans="1:56" s="68" customFormat="1" ht="22.5">
      <c r="A690" s="200"/>
      <c r="B690" s="200"/>
      <c r="C690" s="200" t="s">
        <v>354</v>
      </c>
      <c r="D690" s="200" t="s">
        <v>203</v>
      </c>
      <c r="E690" s="200" t="s">
        <v>350</v>
      </c>
      <c r="F690" s="200" t="s">
        <v>1241</v>
      </c>
      <c r="G690" s="200" t="s">
        <v>265</v>
      </c>
      <c r="H690" s="201" t="s">
        <v>200</v>
      </c>
      <c r="I690" s="202">
        <v>3.29</v>
      </c>
      <c r="J690" s="200" t="s">
        <v>778</v>
      </c>
      <c r="K690" s="176">
        <v>3</v>
      </c>
      <c r="L690" s="176">
        <v>1</v>
      </c>
      <c r="M690" s="176"/>
      <c r="N690" s="286">
        <v>6</v>
      </c>
      <c r="O690" s="286"/>
      <c r="P690" s="176"/>
      <c r="Q690" s="203">
        <f t="shared" si="364"/>
        <v>6</v>
      </c>
      <c r="R690" s="203">
        <f t="shared" si="365"/>
        <v>0</v>
      </c>
      <c r="S690" s="203">
        <f t="shared" si="366"/>
        <v>0</v>
      </c>
      <c r="T690" s="203">
        <f t="shared" si="367"/>
        <v>0</v>
      </c>
      <c r="U690" s="203">
        <f t="shared" si="368"/>
        <v>0</v>
      </c>
      <c r="V690" s="175">
        <f>IF(Q690&gt;0,VLOOKUP(Q690,Jahresfaktoren!$A$11:$B$24,2,),0)</f>
        <v>302</v>
      </c>
      <c r="W690" s="175">
        <f>IF(R690&gt;0,VLOOKUP(R690,Jahresfaktoren!$D$11:$E$24,2,),0)</f>
        <v>0</v>
      </c>
      <c r="X690" s="175">
        <f>IF(S690&gt;0,VLOOKUP(S690,Jahresfaktoren!$A$28:$B$29,2,),0)</f>
        <v>0</v>
      </c>
      <c r="Y690" s="175">
        <f>IF(T690&gt;0,VLOOKUP(T690,Jahresfaktoren!$A$28:$B$29,2,),0)</f>
        <v>0</v>
      </c>
      <c r="Z690" s="175">
        <f>IF(U690&gt;0,VLOOKUP(U690,Jahresfaktoren!$A$32:$B$33,2,),)</f>
        <v>0</v>
      </c>
      <c r="AA690" s="177">
        <f t="shared" si="398"/>
        <v>993.58</v>
      </c>
      <c r="AB690" s="177" t="str">
        <f t="shared" si="399"/>
        <v/>
      </c>
      <c r="AC690" s="177" t="str">
        <f t="shared" si="400"/>
        <v/>
      </c>
      <c r="AD690" s="177" t="str">
        <f t="shared" si="401"/>
        <v/>
      </c>
      <c r="AE690" s="177" t="str">
        <f t="shared" si="402"/>
        <v/>
      </c>
      <c r="AF690" s="178">
        <f>IF(Q690&gt;0,VLOOKUP(H690,Leistungszahlen!$A$11:$C$158,3,),0)</f>
        <v>0</v>
      </c>
      <c r="AG690" s="178">
        <f>IF(R690&gt;0,VLOOKUP(H690,Leistungszahlen!$A$11:$F$158,6,),IF(T690&gt;0,VLOOKUP(H690,Leistungszahlen!$A$11:$F$158,6,),0))</f>
        <v>0</v>
      </c>
      <c r="AH690" s="179" t="e">
        <f t="shared" si="373"/>
        <v>#DIV/0!</v>
      </c>
      <c r="AI690" s="179">
        <f t="shared" si="374"/>
        <v>0</v>
      </c>
      <c r="AJ690" s="179">
        <f t="shared" si="375"/>
        <v>0</v>
      </c>
      <c r="AK690" s="179">
        <f t="shared" si="376"/>
        <v>0</v>
      </c>
      <c r="AL690" s="179">
        <f t="shared" si="377"/>
        <v>0</v>
      </c>
      <c r="AM690" s="180">
        <f>IF(L690=1,Stundensätze!$D$13,IF(L690=2,Stundensätze!$D$17,IF(L690=4,Stundensätze!$D$21,"")))</f>
        <v>0</v>
      </c>
      <c r="AN690" s="180">
        <f>IF(L690=1,Stundensätze!$D$15,IF(L690=2,Stundensätze!$D$19,IF(L690=4,Stundensätze!$D$23,"")))</f>
        <v>0</v>
      </c>
      <c r="AO690" s="180" t="e">
        <f t="shared" si="403"/>
        <v>#DIV/0!</v>
      </c>
      <c r="AP690" s="180">
        <f t="shared" si="404"/>
        <v>0</v>
      </c>
      <c r="AQ690" s="192" t="e">
        <f t="shared" si="405"/>
        <v>#DIV/0!</v>
      </c>
      <c r="AR690" s="192" t="e">
        <f t="shared" si="406"/>
        <v>#DIV/0!</v>
      </c>
      <c r="AS690" s="193" t="e">
        <f t="shared" si="407"/>
        <v>#DIV/0!</v>
      </c>
      <c r="AT690" s="258" t="str">
        <f>IF(K690=0,0,VLOOKUP(K690,Kostenstellen!A:B,2,FALSE))</f>
        <v xml:space="preserve">Rosentrittklinik         </v>
      </c>
      <c r="AU690" s="68" t="str">
        <f t="shared" si="369"/>
        <v>B</v>
      </c>
      <c r="AV690" s="68" t="str">
        <f t="shared" si="370"/>
        <v/>
      </c>
      <c r="AW690" s="68">
        <f>IF(AF690=0,0,VLOOKUP($H690,Leistungszahlen!$A$11:$H$158,4,FALSE))</f>
        <v>0</v>
      </c>
      <c r="AX690" s="68">
        <f>IF(AF690=0,0,VLOOKUP($H690,Leistungszahlen!$A$11:$H$158,5,FALSE))</f>
        <v>0</v>
      </c>
      <c r="AY690" s="68">
        <f>IF(AG690=0,0,VLOOKUP($H690,Leistungszahlen!$A$11:$H$158,6,FALSE))</f>
        <v>0</v>
      </c>
      <c r="AZ690" s="68">
        <f t="shared" si="371"/>
        <v>0</v>
      </c>
      <c r="BA690" s="68">
        <f t="shared" si="372"/>
        <v>0</v>
      </c>
      <c r="BC690" s="68">
        <f t="shared" si="408"/>
        <v>0</v>
      </c>
      <c r="BD690" s="285"/>
    </row>
    <row r="691" spans="1:56" s="68" customFormat="1" ht="22.5">
      <c r="A691" s="200"/>
      <c r="B691" s="200"/>
      <c r="C691" s="200" t="s">
        <v>354</v>
      </c>
      <c r="D691" s="200" t="s">
        <v>203</v>
      </c>
      <c r="E691" s="200" t="s">
        <v>350</v>
      </c>
      <c r="F691" s="200" t="s">
        <v>1242</v>
      </c>
      <c r="G691" s="200" t="s">
        <v>163</v>
      </c>
      <c r="H691" s="201" t="s">
        <v>287</v>
      </c>
      <c r="I691" s="202">
        <v>18.46</v>
      </c>
      <c r="J691" s="200" t="s">
        <v>560</v>
      </c>
      <c r="K691" s="176">
        <v>3</v>
      </c>
      <c r="L691" s="176">
        <v>1</v>
      </c>
      <c r="M691" s="176"/>
      <c r="N691" s="286">
        <v>3</v>
      </c>
      <c r="O691" s="286">
        <v>3</v>
      </c>
      <c r="P691" s="176"/>
      <c r="Q691" s="203">
        <f t="shared" si="364"/>
        <v>3</v>
      </c>
      <c r="R691" s="203">
        <f t="shared" si="365"/>
        <v>3</v>
      </c>
      <c r="S691" s="203">
        <f t="shared" si="366"/>
        <v>0</v>
      </c>
      <c r="T691" s="203">
        <f t="shared" si="367"/>
        <v>0</v>
      </c>
      <c r="U691" s="203">
        <f t="shared" si="368"/>
        <v>0</v>
      </c>
      <c r="V691" s="175">
        <f>IF(Q691&gt;0,VLOOKUP(Q691,Jahresfaktoren!$A$11:$B$24,2,),0)</f>
        <v>152</v>
      </c>
      <c r="W691" s="175">
        <f>IF(R691&gt;0,VLOOKUP(R691,Jahresfaktoren!$D$11:$E$24,2,),0)</f>
        <v>150</v>
      </c>
      <c r="X691" s="175">
        <f>IF(S691&gt;0,VLOOKUP(S691,Jahresfaktoren!$A$28:$B$29,2,),0)</f>
        <v>0</v>
      </c>
      <c r="Y691" s="175">
        <f>IF(T691&gt;0,VLOOKUP(T691,Jahresfaktoren!$A$28:$B$29,2,),0)</f>
        <v>0</v>
      </c>
      <c r="Z691" s="175">
        <f>IF(U691&gt;0,VLOOKUP(U691,Jahresfaktoren!$A$32:$B$33,2,),)</f>
        <v>0</v>
      </c>
      <c r="AA691" s="177">
        <f t="shared" si="398"/>
        <v>2805.92</v>
      </c>
      <c r="AB691" s="177">
        <f t="shared" si="399"/>
        <v>2769</v>
      </c>
      <c r="AC691" s="177" t="str">
        <f t="shared" si="400"/>
        <v/>
      </c>
      <c r="AD691" s="177" t="str">
        <f t="shared" si="401"/>
        <v/>
      </c>
      <c r="AE691" s="177" t="str">
        <f t="shared" si="402"/>
        <v/>
      </c>
      <c r="AF691" s="178">
        <f>IF(Q691&gt;0,VLOOKUP(H691,Leistungszahlen!$A$11:$C$158,3,),0)</f>
        <v>0</v>
      </c>
      <c r="AG691" s="178">
        <f>IF(R691&gt;0,VLOOKUP(H691,Leistungszahlen!$A$11:$F$158,6,),IF(T691&gt;0,VLOOKUP(H691,Leistungszahlen!$A$11:$F$158,6,),0))</f>
        <v>0</v>
      </c>
      <c r="AH691" s="179" t="e">
        <f t="shared" si="373"/>
        <v>#DIV/0!</v>
      </c>
      <c r="AI691" s="179" t="e">
        <f t="shared" si="374"/>
        <v>#DIV/0!</v>
      </c>
      <c r="AJ691" s="179">
        <f t="shared" si="375"/>
        <v>0</v>
      </c>
      <c r="AK691" s="179">
        <f t="shared" si="376"/>
        <v>0</v>
      </c>
      <c r="AL691" s="179">
        <f t="shared" si="377"/>
        <v>0</v>
      </c>
      <c r="AM691" s="180">
        <f>IF(L691=1,Stundensätze!$D$13,IF(L691=2,Stundensätze!$D$17,IF(L691=4,Stundensätze!$D$21,"")))</f>
        <v>0</v>
      </c>
      <c r="AN691" s="180">
        <f>IF(L691=1,Stundensätze!$D$15,IF(L691=2,Stundensätze!$D$19,IF(L691=4,Stundensätze!$D$23,"")))</f>
        <v>0</v>
      </c>
      <c r="AO691" s="180" t="e">
        <f t="shared" si="403"/>
        <v>#DIV/0!</v>
      </c>
      <c r="AP691" s="180">
        <f t="shared" si="404"/>
        <v>0</v>
      </c>
      <c r="AQ691" s="192" t="e">
        <f t="shared" si="405"/>
        <v>#DIV/0!</v>
      </c>
      <c r="AR691" s="192" t="e">
        <f t="shared" si="406"/>
        <v>#DIV/0!</v>
      </c>
      <c r="AS691" s="193" t="e">
        <f t="shared" si="407"/>
        <v>#DIV/0!</v>
      </c>
      <c r="AT691" s="258" t="str">
        <f>IF(K691=0,0,VLOOKUP(K691,Kostenstellen!A:B,2,FALSE))</f>
        <v xml:space="preserve">Rosentrittklinik         </v>
      </c>
      <c r="AU691" s="68" t="str">
        <f t="shared" si="369"/>
        <v>A1</v>
      </c>
      <c r="AV691" s="68" t="str">
        <f t="shared" si="370"/>
        <v>A1</v>
      </c>
      <c r="AW691" s="68">
        <f>IF(AF691=0,0,VLOOKUP($H691,Leistungszahlen!$A$11:$H$158,4,FALSE))</f>
        <v>0</v>
      </c>
      <c r="AX691" s="68">
        <f>IF(AF691=0,0,VLOOKUP($H691,Leistungszahlen!$A$11:$H$158,5,FALSE))</f>
        <v>0</v>
      </c>
      <c r="AY691" s="68">
        <f>IF(AG691=0,0,VLOOKUP($H691,Leistungszahlen!$A$11:$H$158,6,FALSE))</f>
        <v>0</v>
      </c>
      <c r="AZ691" s="68">
        <f t="shared" si="371"/>
        <v>0</v>
      </c>
      <c r="BA691" s="68">
        <f t="shared" si="372"/>
        <v>0</v>
      </c>
      <c r="BC691" s="68">
        <f t="shared" si="408"/>
        <v>0</v>
      </c>
      <c r="BD691" s="285"/>
    </row>
    <row r="692" spans="1:56" s="68" customFormat="1" ht="22.5">
      <c r="A692" s="200"/>
      <c r="B692" s="200"/>
      <c r="C692" s="200" t="s">
        <v>354</v>
      </c>
      <c r="D692" s="200" t="s">
        <v>203</v>
      </c>
      <c r="E692" s="200" t="s">
        <v>350</v>
      </c>
      <c r="F692" s="200" t="s">
        <v>1242</v>
      </c>
      <c r="G692" s="200" t="s">
        <v>265</v>
      </c>
      <c r="H692" s="201" t="s">
        <v>200</v>
      </c>
      <c r="I692" s="202">
        <v>3.29</v>
      </c>
      <c r="J692" s="200" t="s">
        <v>778</v>
      </c>
      <c r="K692" s="176">
        <v>3</v>
      </c>
      <c r="L692" s="176">
        <v>1</v>
      </c>
      <c r="M692" s="176"/>
      <c r="N692" s="286">
        <v>6</v>
      </c>
      <c r="O692" s="286"/>
      <c r="P692" s="176"/>
      <c r="Q692" s="203">
        <f t="shared" si="364"/>
        <v>6</v>
      </c>
      <c r="R692" s="203">
        <f t="shared" si="365"/>
        <v>0</v>
      </c>
      <c r="S692" s="203">
        <f t="shared" si="366"/>
        <v>0</v>
      </c>
      <c r="T692" s="203">
        <f t="shared" si="367"/>
        <v>0</v>
      </c>
      <c r="U692" s="203">
        <f t="shared" si="368"/>
        <v>0</v>
      </c>
      <c r="V692" s="175">
        <f>IF(Q692&gt;0,VLOOKUP(Q692,Jahresfaktoren!$A$11:$B$24,2,),0)</f>
        <v>302</v>
      </c>
      <c r="W692" s="175">
        <f>IF(R692&gt;0,VLOOKUP(R692,Jahresfaktoren!$D$11:$E$24,2,),0)</f>
        <v>0</v>
      </c>
      <c r="X692" s="175">
        <f>IF(S692&gt;0,VLOOKUP(S692,Jahresfaktoren!$A$28:$B$29,2,),0)</f>
        <v>0</v>
      </c>
      <c r="Y692" s="175">
        <f>IF(T692&gt;0,VLOOKUP(T692,Jahresfaktoren!$A$28:$B$29,2,),0)</f>
        <v>0</v>
      </c>
      <c r="Z692" s="175">
        <f>IF(U692&gt;0,VLOOKUP(U692,Jahresfaktoren!$A$32:$B$33,2,),)</f>
        <v>0</v>
      </c>
      <c r="AA692" s="177">
        <f t="shared" si="398"/>
        <v>993.58</v>
      </c>
      <c r="AB692" s="177" t="str">
        <f t="shared" si="399"/>
        <v/>
      </c>
      <c r="AC692" s="177" t="str">
        <f t="shared" si="400"/>
        <v/>
      </c>
      <c r="AD692" s="177" t="str">
        <f t="shared" si="401"/>
        <v/>
      </c>
      <c r="AE692" s="177" t="str">
        <f t="shared" si="402"/>
        <v/>
      </c>
      <c r="AF692" s="178">
        <f>IF(Q692&gt;0,VLOOKUP(H692,Leistungszahlen!$A$11:$C$158,3,),0)</f>
        <v>0</v>
      </c>
      <c r="AG692" s="178">
        <f>IF(R692&gt;0,VLOOKUP(H692,Leistungszahlen!$A$11:$F$158,6,),IF(T692&gt;0,VLOOKUP(H692,Leistungszahlen!$A$11:$F$158,6,),0))</f>
        <v>0</v>
      </c>
      <c r="AH692" s="179" t="e">
        <f t="shared" si="373"/>
        <v>#DIV/0!</v>
      </c>
      <c r="AI692" s="179">
        <f t="shared" si="374"/>
        <v>0</v>
      </c>
      <c r="AJ692" s="179">
        <f t="shared" si="375"/>
        <v>0</v>
      </c>
      <c r="AK692" s="179">
        <f t="shared" si="376"/>
        <v>0</v>
      </c>
      <c r="AL692" s="179">
        <f t="shared" si="377"/>
        <v>0</v>
      </c>
      <c r="AM692" s="180">
        <f>IF(L692=1,Stundensätze!$D$13,IF(L692=2,Stundensätze!$D$17,IF(L692=4,Stundensätze!$D$21,"")))</f>
        <v>0</v>
      </c>
      <c r="AN692" s="180">
        <f>IF(L692=1,Stundensätze!$D$15,IF(L692=2,Stundensätze!$D$19,IF(L692=4,Stundensätze!$D$23,"")))</f>
        <v>0</v>
      </c>
      <c r="AO692" s="180" t="e">
        <f t="shared" si="403"/>
        <v>#DIV/0!</v>
      </c>
      <c r="AP692" s="180">
        <f t="shared" si="404"/>
        <v>0</v>
      </c>
      <c r="AQ692" s="192" t="e">
        <f t="shared" si="405"/>
        <v>#DIV/0!</v>
      </c>
      <c r="AR692" s="192" t="e">
        <f t="shared" si="406"/>
        <v>#DIV/0!</v>
      </c>
      <c r="AS692" s="193" t="e">
        <f t="shared" si="407"/>
        <v>#DIV/0!</v>
      </c>
      <c r="AT692" s="258" t="str">
        <f>IF(K692=0,0,VLOOKUP(K692,Kostenstellen!A:B,2,FALSE))</f>
        <v xml:space="preserve">Rosentrittklinik         </v>
      </c>
      <c r="AU692" s="68" t="str">
        <f t="shared" si="369"/>
        <v>B</v>
      </c>
      <c r="AV692" s="68" t="str">
        <f t="shared" si="370"/>
        <v/>
      </c>
      <c r="AW692" s="68">
        <f>IF(AF692=0,0,VLOOKUP($H692,Leistungszahlen!$A$11:$H$158,4,FALSE))</f>
        <v>0</v>
      </c>
      <c r="AX692" s="68">
        <f>IF(AF692=0,0,VLOOKUP($H692,Leistungszahlen!$A$11:$H$158,5,FALSE))</f>
        <v>0</v>
      </c>
      <c r="AY692" s="68">
        <f>IF(AG692=0,0,VLOOKUP($H692,Leistungszahlen!$A$11:$H$158,6,FALSE))</f>
        <v>0</v>
      </c>
      <c r="AZ692" s="68">
        <f t="shared" si="371"/>
        <v>0</v>
      </c>
      <c r="BA692" s="68">
        <f t="shared" si="372"/>
        <v>0</v>
      </c>
      <c r="BC692" s="68">
        <f t="shared" si="408"/>
        <v>0</v>
      </c>
      <c r="BD692" s="285"/>
    </row>
    <row r="693" spans="1:56" s="68" customFormat="1" ht="22.5">
      <c r="A693" s="200"/>
      <c r="B693" s="200"/>
      <c r="C693" s="200" t="s">
        <v>354</v>
      </c>
      <c r="D693" s="200" t="s">
        <v>203</v>
      </c>
      <c r="E693" s="200" t="s">
        <v>350</v>
      </c>
      <c r="F693" s="200" t="s">
        <v>1243</v>
      </c>
      <c r="G693" s="200" t="s">
        <v>403</v>
      </c>
      <c r="H693" s="201" t="s">
        <v>201</v>
      </c>
      <c r="I693" s="202">
        <v>21.89</v>
      </c>
      <c r="J693" s="200" t="s">
        <v>560</v>
      </c>
      <c r="K693" s="176">
        <v>3</v>
      </c>
      <c r="L693" s="176">
        <v>1</v>
      </c>
      <c r="M693" s="176"/>
      <c r="N693" s="286">
        <v>7</v>
      </c>
      <c r="O693" s="286"/>
      <c r="P693" s="176"/>
      <c r="Q693" s="203">
        <f t="shared" si="364"/>
        <v>6</v>
      </c>
      <c r="R693" s="203">
        <f t="shared" si="365"/>
        <v>0</v>
      </c>
      <c r="S693" s="203">
        <f t="shared" si="366"/>
        <v>1</v>
      </c>
      <c r="T693" s="203">
        <f t="shared" si="367"/>
        <v>0</v>
      </c>
      <c r="U693" s="203">
        <f t="shared" si="368"/>
        <v>1</v>
      </c>
      <c r="V693" s="175">
        <f>IF(Q693&gt;0,VLOOKUP(Q693,Jahresfaktoren!$A$11:$B$24,2,),0)</f>
        <v>302</v>
      </c>
      <c r="W693" s="175">
        <f>IF(R693&gt;0,VLOOKUP(R693,Jahresfaktoren!$D$11:$E$24,2,),0)</f>
        <v>0</v>
      </c>
      <c r="X693" s="175">
        <f>IF(S693&gt;0,VLOOKUP(S693,Jahresfaktoren!$A$28:$B$29,2,),0)</f>
        <v>60</v>
      </c>
      <c r="Y693" s="175">
        <f>IF(T693&gt;0,VLOOKUP(T693,Jahresfaktoren!$A$28:$B$29,2,),0)</f>
        <v>0</v>
      </c>
      <c r="Z693" s="175">
        <f>IF(U693&gt;0,VLOOKUP(U693,Jahresfaktoren!$A$32:$B$33,2,),)</f>
        <v>3</v>
      </c>
      <c r="AA693" s="177">
        <f t="shared" si="398"/>
        <v>6610.78</v>
      </c>
      <c r="AB693" s="177" t="str">
        <f t="shared" si="399"/>
        <v/>
      </c>
      <c r="AC693" s="177">
        <f t="shared" si="400"/>
        <v>1313.4</v>
      </c>
      <c r="AD693" s="177" t="str">
        <f t="shared" si="401"/>
        <v/>
      </c>
      <c r="AE693" s="177">
        <f t="shared" si="402"/>
        <v>65.67</v>
      </c>
      <c r="AF693" s="178">
        <f>IF(Q693&gt;0,VLOOKUP(H693,Leistungszahlen!$A$11:$C$158,3,),0)</f>
        <v>0</v>
      </c>
      <c r="AG693" s="178">
        <f>IF(R693&gt;0,VLOOKUP(H693,Leistungszahlen!$A$11:$F$158,6,),IF(T693&gt;0,VLOOKUP(H693,Leistungszahlen!$A$11:$F$158,6,),0))</f>
        <v>0</v>
      </c>
      <c r="AH693" s="179" t="e">
        <f t="shared" si="373"/>
        <v>#DIV/0!</v>
      </c>
      <c r="AI693" s="179">
        <f t="shared" si="374"/>
        <v>0</v>
      </c>
      <c r="AJ693" s="179" t="e">
        <f t="shared" si="375"/>
        <v>#DIV/0!</v>
      </c>
      <c r="AK693" s="179">
        <f t="shared" si="376"/>
        <v>0</v>
      </c>
      <c r="AL693" s="179" t="e">
        <f t="shared" si="377"/>
        <v>#DIV/0!</v>
      </c>
      <c r="AM693" s="180">
        <f>IF(L693=1,Stundensätze!$D$13,IF(L693=2,Stundensätze!$D$17,IF(L693=4,Stundensätze!$D$21,"")))</f>
        <v>0</v>
      </c>
      <c r="AN693" s="180">
        <f>IF(L693=1,Stundensätze!$D$15,IF(L693=2,Stundensätze!$D$19,IF(L693=4,Stundensätze!$D$23,"")))</f>
        <v>0</v>
      </c>
      <c r="AO693" s="180" t="e">
        <f t="shared" si="403"/>
        <v>#DIV/0!</v>
      </c>
      <c r="AP693" s="180" t="e">
        <f t="shared" si="404"/>
        <v>#DIV/0!</v>
      </c>
      <c r="AQ693" s="192" t="e">
        <f t="shared" si="405"/>
        <v>#DIV/0!</v>
      </c>
      <c r="AR693" s="192" t="e">
        <f t="shared" si="406"/>
        <v>#DIV/0!</v>
      </c>
      <c r="AS693" s="193" t="e">
        <f t="shared" si="407"/>
        <v>#DIV/0!</v>
      </c>
      <c r="AT693" s="258" t="str">
        <f>IF(K693=0,0,VLOOKUP(K693,Kostenstellen!A:B,2,FALSE))</f>
        <v xml:space="preserve">Rosentrittklinik         </v>
      </c>
      <c r="AU693" s="68" t="str">
        <f t="shared" si="369"/>
        <v>C</v>
      </c>
      <c r="AV693" s="68" t="str">
        <f t="shared" si="370"/>
        <v/>
      </c>
      <c r="AW693" s="68">
        <f>IF(AF693=0,0,VLOOKUP($H693,Leistungszahlen!$A$11:$H$158,4,FALSE))</f>
        <v>0</v>
      </c>
      <c r="AX693" s="68">
        <f>IF(AF693=0,0,VLOOKUP($H693,Leistungszahlen!$A$11:$H$158,5,FALSE))</f>
        <v>0</v>
      </c>
      <c r="AY693" s="68">
        <f>IF(AG693=0,0,VLOOKUP($H693,Leistungszahlen!$A$11:$H$158,6,FALSE))</f>
        <v>0</v>
      </c>
      <c r="AZ693" s="68">
        <f t="shared" si="371"/>
        <v>0</v>
      </c>
      <c r="BA693" s="68">
        <f t="shared" si="372"/>
        <v>0</v>
      </c>
      <c r="BC693" s="68">
        <f t="shared" si="408"/>
        <v>0</v>
      </c>
      <c r="BD693" s="285"/>
    </row>
    <row r="694" spans="1:56" s="68" customFormat="1" ht="22.5">
      <c r="A694" s="200"/>
      <c r="B694" s="200"/>
      <c r="C694" s="200" t="s">
        <v>354</v>
      </c>
      <c r="D694" s="200" t="s">
        <v>203</v>
      </c>
      <c r="E694" s="200" t="s">
        <v>350</v>
      </c>
      <c r="F694" s="200" t="s">
        <v>1243</v>
      </c>
      <c r="G694" s="200" t="s">
        <v>403</v>
      </c>
      <c r="H694" s="201" t="s">
        <v>201</v>
      </c>
      <c r="I694" s="202">
        <v>2.72</v>
      </c>
      <c r="J694" s="200" t="s">
        <v>778</v>
      </c>
      <c r="K694" s="176">
        <v>3</v>
      </c>
      <c r="L694" s="176">
        <v>1</v>
      </c>
      <c r="M694" s="176"/>
      <c r="N694" s="286">
        <v>7</v>
      </c>
      <c r="O694" s="286"/>
      <c r="P694" s="176"/>
      <c r="Q694" s="203">
        <f t="shared" si="364"/>
        <v>6</v>
      </c>
      <c r="R694" s="203">
        <f t="shared" si="365"/>
        <v>0</v>
      </c>
      <c r="S694" s="203">
        <f t="shared" si="366"/>
        <v>1</v>
      </c>
      <c r="T694" s="203">
        <f t="shared" si="367"/>
        <v>0</v>
      </c>
      <c r="U694" s="203">
        <f t="shared" si="368"/>
        <v>1</v>
      </c>
      <c r="V694" s="175">
        <f>IF(Q694&gt;0,VLOOKUP(Q694,Jahresfaktoren!$A$11:$B$24,2,),0)</f>
        <v>302</v>
      </c>
      <c r="W694" s="175">
        <f>IF(R694&gt;0,VLOOKUP(R694,Jahresfaktoren!$D$11:$E$24,2,),0)</f>
        <v>0</v>
      </c>
      <c r="X694" s="175">
        <f>IF(S694&gt;0,VLOOKUP(S694,Jahresfaktoren!$A$28:$B$29,2,),0)</f>
        <v>60</v>
      </c>
      <c r="Y694" s="175">
        <f>IF(T694&gt;0,VLOOKUP(T694,Jahresfaktoren!$A$28:$B$29,2,),0)</f>
        <v>0</v>
      </c>
      <c r="Z694" s="175">
        <f>IF(U694&gt;0,VLOOKUP(U694,Jahresfaktoren!$A$32:$B$33,2,),)</f>
        <v>3</v>
      </c>
      <c r="AA694" s="177">
        <f t="shared" si="398"/>
        <v>821.44</v>
      </c>
      <c r="AB694" s="177" t="str">
        <f t="shared" si="399"/>
        <v/>
      </c>
      <c r="AC694" s="177">
        <f t="shared" si="400"/>
        <v>163.20000000000002</v>
      </c>
      <c r="AD694" s="177" t="str">
        <f t="shared" si="401"/>
        <v/>
      </c>
      <c r="AE694" s="177">
        <f t="shared" si="402"/>
        <v>8.16</v>
      </c>
      <c r="AF694" s="178">
        <f>IF(Q694&gt;0,VLOOKUP(H694,Leistungszahlen!$A$11:$C$158,3,),0)</f>
        <v>0</v>
      </c>
      <c r="AG694" s="178">
        <f>IF(R694&gt;0,VLOOKUP(H694,Leistungszahlen!$A$11:$F$158,6,),IF(T694&gt;0,VLOOKUP(H694,Leistungszahlen!$A$11:$F$158,6,),0))</f>
        <v>0</v>
      </c>
      <c r="AH694" s="179" t="e">
        <f t="shared" si="373"/>
        <v>#DIV/0!</v>
      </c>
      <c r="AI694" s="179">
        <f t="shared" si="374"/>
        <v>0</v>
      </c>
      <c r="AJ694" s="179" t="e">
        <f t="shared" si="375"/>
        <v>#DIV/0!</v>
      </c>
      <c r="AK694" s="179">
        <f t="shared" si="376"/>
        <v>0</v>
      </c>
      <c r="AL694" s="179" t="e">
        <f t="shared" si="377"/>
        <v>#DIV/0!</v>
      </c>
      <c r="AM694" s="180">
        <f>IF(L694=1,Stundensätze!$D$13,IF(L694=2,Stundensätze!$D$17,IF(L694=4,Stundensätze!$D$21,"")))</f>
        <v>0</v>
      </c>
      <c r="AN694" s="180">
        <f>IF(L694=1,Stundensätze!$D$15,IF(L694=2,Stundensätze!$D$19,IF(L694=4,Stundensätze!$D$23,"")))</f>
        <v>0</v>
      </c>
      <c r="AO694" s="180" t="e">
        <f t="shared" si="403"/>
        <v>#DIV/0!</v>
      </c>
      <c r="AP694" s="180" t="e">
        <f t="shared" si="404"/>
        <v>#DIV/0!</v>
      </c>
      <c r="AQ694" s="192" t="e">
        <f t="shared" si="405"/>
        <v>#DIV/0!</v>
      </c>
      <c r="AR694" s="192" t="e">
        <f t="shared" si="406"/>
        <v>#DIV/0!</v>
      </c>
      <c r="AS694" s="193" t="e">
        <f t="shared" si="407"/>
        <v>#DIV/0!</v>
      </c>
      <c r="AT694" s="258" t="str">
        <f>IF(K694=0,0,VLOOKUP(K694,Kostenstellen!A:B,2,FALSE))</f>
        <v xml:space="preserve">Rosentrittklinik         </v>
      </c>
      <c r="AU694" s="68" t="str">
        <f t="shared" si="369"/>
        <v>C</v>
      </c>
      <c r="AV694" s="68" t="str">
        <f t="shared" si="370"/>
        <v/>
      </c>
      <c r="AW694" s="68">
        <f>IF(AF694=0,0,VLOOKUP($H694,Leistungszahlen!$A$11:$H$158,4,FALSE))</f>
        <v>0</v>
      </c>
      <c r="AX694" s="68">
        <f>IF(AF694=0,0,VLOOKUP($H694,Leistungszahlen!$A$11:$H$158,5,FALSE))</f>
        <v>0</v>
      </c>
      <c r="AY694" s="68">
        <f>IF(AG694=0,0,VLOOKUP($H694,Leistungszahlen!$A$11:$H$158,6,FALSE))</f>
        <v>0</v>
      </c>
      <c r="AZ694" s="68">
        <f t="shared" si="371"/>
        <v>0</v>
      </c>
      <c r="BA694" s="68">
        <f t="shared" si="372"/>
        <v>0</v>
      </c>
      <c r="BC694" s="68">
        <f t="shared" si="408"/>
        <v>0</v>
      </c>
      <c r="BD694" s="285"/>
    </row>
    <row r="695" spans="1:56" s="68" customFormat="1" ht="22.5">
      <c r="A695" s="200"/>
      <c r="B695" s="200"/>
      <c r="C695" s="200" t="s">
        <v>354</v>
      </c>
      <c r="D695" s="200" t="s">
        <v>203</v>
      </c>
      <c r="E695" s="200" t="s">
        <v>350</v>
      </c>
      <c r="F695" s="200" t="s">
        <v>1243</v>
      </c>
      <c r="G695" s="200" t="s">
        <v>403</v>
      </c>
      <c r="H695" s="201" t="s">
        <v>201</v>
      </c>
      <c r="I695" s="202">
        <v>2.72</v>
      </c>
      <c r="J695" s="200" t="s">
        <v>778</v>
      </c>
      <c r="K695" s="176">
        <v>3</v>
      </c>
      <c r="L695" s="176">
        <v>1</v>
      </c>
      <c r="M695" s="176"/>
      <c r="N695" s="286">
        <v>7</v>
      </c>
      <c r="O695" s="286"/>
      <c r="P695" s="176"/>
      <c r="Q695" s="203">
        <f t="shared" si="364"/>
        <v>6</v>
      </c>
      <c r="R695" s="203">
        <f t="shared" si="365"/>
        <v>0</v>
      </c>
      <c r="S695" s="203">
        <f t="shared" si="366"/>
        <v>1</v>
      </c>
      <c r="T695" s="203">
        <f t="shared" si="367"/>
        <v>0</v>
      </c>
      <c r="U695" s="203">
        <f t="shared" si="368"/>
        <v>1</v>
      </c>
      <c r="V695" s="175">
        <f>IF(Q695&gt;0,VLOOKUP(Q695,Jahresfaktoren!$A$11:$B$24,2,),0)</f>
        <v>302</v>
      </c>
      <c r="W695" s="175">
        <f>IF(R695&gt;0,VLOOKUP(R695,Jahresfaktoren!$D$11:$E$24,2,),0)</f>
        <v>0</v>
      </c>
      <c r="X695" s="175">
        <f>IF(S695&gt;0,VLOOKUP(S695,Jahresfaktoren!$A$28:$B$29,2,),0)</f>
        <v>60</v>
      </c>
      <c r="Y695" s="175">
        <f>IF(T695&gt;0,VLOOKUP(T695,Jahresfaktoren!$A$28:$B$29,2,),0)</f>
        <v>0</v>
      </c>
      <c r="Z695" s="175">
        <f>IF(U695&gt;0,VLOOKUP(U695,Jahresfaktoren!$A$32:$B$33,2,),)</f>
        <v>3</v>
      </c>
      <c r="AA695" s="177">
        <f t="shared" si="398"/>
        <v>821.44</v>
      </c>
      <c r="AB695" s="177" t="str">
        <f t="shared" si="399"/>
        <v/>
      </c>
      <c r="AC695" s="177">
        <f t="shared" si="400"/>
        <v>163.20000000000002</v>
      </c>
      <c r="AD695" s="177" t="str">
        <f t="shared" si="401"/>
        <v/>
      </c>
      <c r="AE695" s="177">
        <f t="shared" si="402"/>
        <v>8.16</v>
      </c>
      <c r="AF695" s="178">
        <f>IF(Q695&gt;0,VLOOKUP(H695,Leistungszahlen!$A$11:$C$158,3,),0)</f>
        <v>0</v>
      </c>
      <c r="AG695" s="178">
        <f>IF(R695&gt;0,VLOOKUP(H695,Leistungszahlen!$A$11:$F$158,6,),IF(T695&gt;0,VLOOKUP(H695,Leistungszahlen!$A$11:$F$158,6,),0))</f>
        <v>0</v>
      </c>
      <c r="AH695" s="179" t="e">
        <f t="shared" si="373"/>
        <v>#DIV/0!</v>
      </c>
      <c r="AI695" s="179">
        <f t="shared" si="374"/>
        <v>0</v>
      </c>
      <c r="AJ695" s="179" t="e">
        <f t="shared" si="375"/>
        <v>#DIV/0!</v>
      </c>
      <c r="AK695" s="179">
        <f t="shared" si="376"/>
        <v>0</v>
      </c>
      <c r="AL695" s="179" t="e">
        <f t="shared" si="377"/>
        <v>#DIV/0!</v>
      </c>
      <c r="AM695" s="180">
        <f>IF(L695=1,Stundensätze!$D$13,IF(L695=2,Stundensätze!$D$17,IF(L695=4,Stundensätze!$D$21,"")))</f>
        <v>0</v>
      </c>
      <c r="AN695" s="180">
        <f>IF(L695=1,Stundensätze!$D$15,IF(L695=2,Stundensätze!$D$19,IF(L695=4,Stundensätze!$D$23,"")))</f>
        <v>0</v>
      </c>
      <c r="AO695" s="180" t="e">
        <f t="shared" si="403"/>
        <v>#DIV/0!</v>
      </c>
      <c r="AP695" s="180" t="e">
        <f t="shared" si="404"/>
        <v>#DIV/0!</v>
      </c>
      <c r="AQ695" s="192" t="e">
        <f t="shared" si="405"/>
        <v>#DIV/0!</v>
      </c>
      <c r="AR695" s="192" t="e">
        <f t="shared" si="406"/>
        <v>#DIV/0!</v>
      </c>
      <c r="AS695" s="193" t="e">
        <f t="shared" si="407"/>
        <v>#DIV/0!</v>
      </c>
      <c r="AT695" s="258" t="str">
        <f>IF(K695=0,0,VLOOKUP(K695,Kostenstellen!A:B,2,FALSE))</f>
        <v xml:space="preserve">Rosentrittklinik         </v>
      </c>
      <c r="AU695" s="68" t="str">
        <f t="shared" si="369"/>
        <v>C</v>
      </c>
      <c r="AV695" s="68" t="str">
        <f t="shared" si="370"/>
        <v/>
      </c>
      <c r="AW695" s="68">
        <f>IF(AF695=0,0,VLOOKUP($H695,Leistungszahlen!$A$11:$H$158,4,FALSE))</f>
        <v>0</v>
      </c>
      <c r="AX695" s="68">
        <f>IF(AF695=0,0,VLOOKUP($H695,Leistungszahlen!$A$11:$H$158,5,FALSE))</f>
        <v>0</v>
      </c>
      <c r="AY695" s="68">
        <f>IF(AG695=0,0,VLOOKUP($H695,Leistungszahlen!$A$11:$H$158,6,FALSE))</f>
        <v>0</v>
      </c>
      <c r="AZ695" s="68">
        <f t="shared" si="371"/>
        <v>0</v>
      </c>
      <c r="BA695" s="68">
        <f t="shared" si="372"/>
        <v>0</v>
      </c>
      <c r="BC695" s="68">
        <f t="shared" si="408"/>
        <v>0</v>
      </c>
      <c r="BD695" s="285"/>
    </row>
    <row r="696" spans="1:56" s="68" customFormat="1" ht="22.5">
      <c r="A696" s="200"/>
      <c r="B696" s="200"/>
      <c r="C696" s="200" t="s">
        <v>354</v>
      </c>
      <c r="D696" s="200" t="s">
        <v>203</v>
      </c>
      <c r="E696" s="200" t="s">
        <v>350</v>
      </c>
      <c r="F696" s="200"/>
      <c r="G696" s="200" t="s">
        <v>404</v>
      </c>
      <c r="H696" s="201" t="s">
        <v>205</v>
      </c>
      <c r="I696" s="202">
        <v>59.9</v>
      </c>
      <c r="J696" s="200" t="s">
        <v>560</v>
      </c>
      <c r="K696" s="176">
        <v>3</v>
      </c>
      <c r="L696" s="176">
        <v>1</v>
      </c>
      <c r="M696" s="176">
        <v>0</v>
      </c>
      <c r="N696" s="286">
        <v>6</v>
      </c>
      <c r="O696" s="286"/>
      <c r="P696" s="176"/>
      <c r="Q696" s="203">
        <f t="shared" si="364"/>
        <v>6</v>
      </c>
      <c r="R696" s="203">
        <f t="shared" si="365"/>
        <v>0</v>
      </c>
      <c r="S696" s="203">
        <f t="shared" si="366"/>
        <v>0</v>
      </c>
      <c r="T696" s="203">
        <f t="shared" si="367"/>
        <v>0</v>
      </c>
      <c r="U696" s="203">
        <f t="shared" si="368"/>
        <v>0</v>
      </c>
      <c r="V696" s="175">
        <f>IF(Q696&gt;0,VLOOKUP(Q696,Jahresfaktoren!$A$11:$B$24,2,),0)</f>
        <v>302</v>
      </c>
      <c r="W696" s="175">
        <f>IF(R696&gt;0,VLOOKUP(R696,Jahresfaktoren!$D$11:$E$24,2,),0)</f>
        <v>0</v>
      </c>
      <c r="X696" s="175">
        <f>IF(S696&gt;0,VLOOKUP(S696,Jahresfaktoren!$A$28:$B$29,2,),0)</f>
        <v>0</v>
      </c>
      <c r="Y696" s="175">
        <f>IF(T696&gt;0,VLOOKUP(T696,Jahresfaktoren!$A$28:$B$29,2,),0)</f>
        <v>0</v>
      </c>
      <c r="Z696" s="175">
        <f>IF(U696&gt;0,VLOOKUP(U696,Jahresfaktoren!$A$32:$B$33,2,),)</f>
        <v>0</v>
      </c>
      <c r="AA696" s="177">
        <f t="shared" si="398"/>
        <v>18089.8</v>
      </c>
      <c r="AB696" s="177" t="str">
        <f t="shared" si="399"/>
        <v/>
      </c>
      <c r="AC696" s="177" t="str">
        <f t="shared" si="400"/>
        <v/>
      </c>
      <c r="AD696" s="177" t="str">
        <f t="shared" si="401"/>
        <v/>
      </c>
      <c r="AE696" s="177" t="str">
        <f t="shared" si="402"/>
        <v/>
      </c>
      <c r="AF696" s="178">
        <f>IF(Q696&gt;0,VLOOKUP(H696,Leistungszahlen!$A$11:$C$158,3,),0)</f>
        <v>0</v>
      </c>
      <c r="AG696" s="178">
        <f>IF(R696&gt;0,VLOOKUP(H696,Leistungszahlen!$A$11:$F$158,6,),IF(T696&gt;0,VLOOKUP(H696,Leistungszahlen!$A$11:$F$158,6,),0))</f>
        <v>0</v>
      </c>
      <c r="AH696" s="179" t="e">
        <f t="shared" si="373"/>
        <v>#DIV/0!</v>
      </c>
      <c r="AI696" s="179">
        <f t="shared" si="374"/>
        <v>0</v>
      </c>
      <c r="AJ696" s="179">
        <f t="shared" si="375"/>
        <v>0</v>
      </c>
      <c r="AK696" s="179">
        <f t="shared" si="376"/>
        <v>0</v>
      </c>
      <c r="AL696" s="179">
        <f t="shared" si="377"/>
        <v>0</v>
      </c>
      <c r="AM696" s="180">
        <f>IF(L696=1,Stundensätze!$D$13,IF(L696=2,Stundensätze!$D$17,IF(L696=4,Stundensätze!$D$21,"")))</f>
        <v>0</v>
      </c>
      <c r="AN696" s="180">
        <f>IF(L696=1,Stundensätze!$D$15,IF(L696=2,Stundensätze!$D$19,IF(L696=4,Stundensätze!$D$23,"")))</f>
        <v>0</v>
      </c>
      <c r="AO696" s="180" t="e">
        <f t="shared" si="403"/>
        <v>#DIV/0!</v>
      </c>
      <c r="AP696" s="180">
        <f t="shared" si="404"/>
        <v>0</v>
      </c>
      <c r="AQ696" s="192" t="e">
        <f t="shared" si="405"/>
        <v>#DIV/0!</v>
      </c>
      <c r="AR696" s="192" t="e">
        <f t="shared" si="406"/>
        <v>#DIV/0!</v>
      </c>
      <c r="AS696" s="193" t="e">
        <f t="shared" si="407"/>
        <v>#DIV/0!</v>
      </c>
      <c r="AT696" s="258" t="str">
        <f>IF(K696=0,0,VLOOKUP(K696,Kostenstellen!A:B,2,FALSE))</f>
        <v xml:space="preserve">Rosentrittklinik         </v>
      </c>
      <c r="AU696" s="68" t="str">
        <f t="shared" si="369"/>
        <v>G</v>
      </c>
      <c r="AV696" s="68" t="str">
        <f t="shared" si="370"/>
        <v/>
      </c>
      <c r="AW696" s="68">
        <f>IF(AF696=0,0,VLOOKUP($H696,Leistungszahlen!$A$11:$H$158,4,FALSE))</f>
        <v>0</v>
      </c>
      <c r="AX696" s="68">
        <f>IF(AF696=0,0,VLOOKUP($H696,Leistungszahlen!$A$11:$H$158,5,FALSE))</f>
        <v>0</v>
      </c>
      <c r="AY696" s="68">
        <f>IF(AG696=0,0,VLOOKUP($H696,Leistungszahlen!$A$11:$H$158,6,FALSE))</f>
        <v>0</v>
      </c>
      <c r="AZ696" s="68">
        <f t="shared" si="371"/>
        <v>0</v>
      </c>
      <c r="BA696" s="68">
        <f t="shared" si="372"/>
        <v>0</v>
      </c>
      <c r="BC696" s="68">
        <f t="shared" si="408"/>
        <v>0</v>
      </c>
      <c r="BD696" s="285"/>
    </row>
    <row r="697" spans="1:56" s="68" customFormat="1" ht="22.5">
      <c r="A697" s="200"/>
      <c r="B697" s="200"/>
      <c r="C697" s="200" t="s">
        <v>354</v>
      </c>
      <c r="D697" s="200" t="s">
        <v>203</v>
      </c>
      <c r="E697" s="200" t="s">
        <v>350</v>
      </c>
      <c r="F697" s="200"/>
      <c r="G697" s="200" t="s">
        <v>405</v>
      </c>
      <c r="H697" s="201" t="s">
        <v>219</v>
      </c>
      <c r="I697" s="202">
        <v>2.1</v>
      </c>
      <c r="J697" s="200" t="s">
        <v>560</v>
      </c>
      <c r="K697" s="176">
        <v>3</v>
      </c>
      <c r="L697" s="176">
        <v>1</v>
      </c>
      <c r="M697" s="176">
        <v>0</v>
      </c>
      <c r="N697" s="286">
        <v>6</v>
      </c>
      <c r="O697" s="286"/>
      <c r="P697" s="176"/>
      <c r="Q697" s="203">
        <f t="shared" si="364"/>
        <v>6</v>
      </c>
      <c r="R697" s="203">
        <f t="shared" si="365"/>
        <v>0</v>
      </c>
      <c r="S697" s="203">
        <f t="shared" si="366"/>
        <v>0</v>
      </c>
      <c r="T697" s="203">
        <f t="shared" si="367"/>
        <v>0</v>
      </c>
      <c r="U697" s="203">
        <f t="shared" si="368"/>
        <v>0</v>
      </c>
      <c r="V697" s="175">
        <f>IF(Q697&gt;0,VLOOKUP(Q697,Jahresfaktoren!$A$11:$B$24,2,),0)</f>
        <v>302</v>
      </c>
      <c r="W697" s="175">
        <f>IF(R697&gt;0,VLOOKUP(R697,Jahresfaktoren!$D$11:$E$24,2,),0)</f>
        <v>0</v>
      </c>
      <c r="X697" s="175">
        <f>IF(S697&gt;0,VLOOKUP(S697,Jahresfaktoren!$A$28:$B$29,2,),0)</f>
        <v>0</v>
      </c>
      <c r="Y697" s="175">
        <f>IF(T697&gt;0,VLOOKUP(T697,Jahresfaktoren!$A$28:$B$29,2,),0)</f>
        <v>0</v>
      </c>
      <c r="Z697" s="175">
        <f>IF(U697&gt;0,VLOOKUP(U697,Jahresfaktoren!$A$32:$B$33,2,),)</f>
        <v>0</v>
      </c>
      <c r="AA697" s="177">
        <f t="shared" si="398"/>
        <v>634.20000000000005</v>
      </c>
      <c r="AB697" s="177" t="str">
        <f t="shared" si="399"/>
        <v/>
      </c>
      <c r="AC697" s="177" t="str">
        <f t="shared" si="400"/>
        <v/>
      </c>
      <c r="AD697" s="177" t="str">
        <f t="shared" si="401"/>
        <v/>
      </c>
      <c r="AE697" s="177" t="str">
        <f t="shared" si="402"/>
        <v/>
      </c>
      <c r="AF697" s="178">
        <f>IF(Q697&gt;0,VLOOKUP(H697,Leistungszahlen!$A$11:$C$158,3,),0)</f>
        <v>0</v>
      </c>
      <c r="AG697" s="178">
        <f>IF(R697&gt;0,VLOOKUP(H697,Leistungszahlen!$A$11:$F$158,6,),IF(T697&gt;0,VLOOKUP(H697,Leistungszahlen!$A$11:$F$158,6,),0))</f>
        <v>0</v>
      </c>
      <c r="AH697" s="179" t="e">
        <f t="shared" si="373"/>
        <v>#DIV/0!</v>
      </c>
      <c r="AI697" s="179">
        <f t="shared" si="374"/>
        <v>0</v>
      </c>
      <c r="AJ697" s="179">
        <f t="shared" si="375"/>
        <v>0</v>
      </c>
      <c r="AK697" s="179">
        <f t="shared" si="376"/>
        <v>0</v>
      </c>
      <c r="AL697" s="179">
        <f t="shared" si="377"/>
        <v>0</v>
      </c>
      <c r="AM697" s="180">
        <f>IF(L697=1,Stundensätze!$D$13,IF(L697=2,Stundensätze!$D$17,IF(L697=4,Stundensätze!$D$21,"")))</f>
        <v>0</v>
      </c>
      <c r="AN697" s="180">
        <f>IF(L697=1,Stundensätze!$D$15,IF(L697=2,Stundensätze!$D$19,IF(L697=4,Stundensätze!$D$23,"")))</f>
        <v>0</v>
      </c>
      <c r="AO697" s="180" t="e">
        <f t="shared" si="403"/>
        <v>#DIV/0!</v>
      </c>
      <c r="AP697" s="180">
        <f t="shared" si="404"/>
        <v>0</v>
      </c>
      <c r="AQ697" s="192" t="e">
        <f t="shared" si="405"/>
        <v>#DIV/0!</v>
      </c>
      <c r="AR697" s="192" t="e">
        <f t="shared" si="406"/>
        <v>#DIV/0!</v>
      </c>
      <c r="AS697" s="193" t="e">
        <f t="shared" si="407"/>
        <v>#DIV/0!</v>
      </c>
      <c r="AT697" s="258" t="str">
        <f>IF(K697=0,0,VLOOKUP(K697,Kostenstellen!A:B,2,FALSE))</f>
        <v xml:space="preserve">Rosentrittklinik         </v>
      </c>
      <c r="AU697" s="68" t="str">
        <f t="shared" si="369"/>
        <v>V</v>
      </c>
      <c r="AV697" s="68" t="str">
        <f t="shared" si="370"/>
        <v/>
      </c>
      <c r="AW697" s="68">
        <f>IF(AF697=0,0,VLOOKUP($H697,Leistungszahlen!$A$11:$H$158,4,FALSE))</f>
        <v>0</v>
      </c>
      <c r="AX697" s="68">
        <f>IF(AF697=0,0,VLOOKUP($H697,Leistungszahlen!$A$11:$H$158,5,FALSE))</f>
        <v>0</v>
      </c>
      <c r="AY697" s="68">
        <f>IF(AG697=0,0,VLOOKUP($H697,Leistungszahlen!$A$11:$H$158,6,FALSE))</f>
        <v>0</v>
      </c>
      <c r="AZ697" s="68">
        <f t="shared" si="371"/>
        <v>0</v>
      </c>
      <c r="BA697" s="68">
        <f t="shared" si="372"/>
        <v>0</v>
      </c>
      <c r="BC697" s="68">
        <f t="shared" si="408"/>
        <v>0</v>
      </c>
      <c r="BD697" s="285"/>
    </row>
    <row r="698" spans="1:56" s="68" customFormat="1" ht="22.5">
      <c r="A698" s="200"/>
      <c r="B698" s="200"/>
      <c r="C698" s="200" t="s">
        <v>354</v>
      </c>
      <c r="D698" s="200" t="s">
        <v>203</v>
      </c>
      <c r="E698" s="200" t="s">
        <v>350</v>
      </c>
      <c r="F698" s="200"/>
      <c r="G698" s="200" t="s">
        <v>1244</v>
      </c>
      <c r="H698" s="201" t="s">
        <v>205</v>
      </c>
      <c r="I698" s="202">
        <v>64.900000000000006</v>
      </c>
      <c r="J698" s="200" t="s">
        <v>560</v>
      </c>
      <c r="K698" s="176">
        <v>3</v>
      </c>
      <c r="L698" s="176">
        <v>1</v>
      </c>
      <c r="M698" s="176">
        <v>0</v>
      </c>
      <c r="N698" s="286">
        <v>6</v>
      </c>
      <c r="O698" s="286">
        <v>0</v>
      </c>
      <c r="P698" s="176"/>
      <c r="Q698" s="203">
        <f t="shared" si="364"/>
        <v>6</v>
      </c>
      <c r="R698" s="203">
        <f t="shared" si="365"/>
        <v>0</v>
      </c>
      <c r="S698" s="203">
        <f t="shared" si="366"/>
        <v>0</v>
      </c>
      <c r="T698" s="203">
        <f t="shared" si="367"/>
        <v>0</v>
      </c>
      <c r="U698" s="203">
        <f t="shared" si="368"/>
        <v>0</v>
      </c>
      <c r="V698" s="175">
        <f>IF(Q698&gt;0,VLOOKUP(Q698,Jahresfaktoren!$A$11:$B$24,2,),0)</f>
        <v>302</v>
      </c>
      <c r="W698" s="175">
        <f>IF(R698&gt;0,VLOOKUP(R698,Jahresfaktoren!$D$11:$E$24,2,),0)</f>
        <v>0</v>
      </c>
      <c r="X698" s="175">
        <f>IF(S698&gt;0,VLOOKUP(S698,Jahresfaktoren!$A$28:$B$29,2,),0)</f>
        <v>0</v>
      </c>
      <c r="Y698" s="175">
        <f>IF(T698&gt;0,VLOOKUP(T698,Jahresfaktoren!$A$28:$B$29,2,),0)</f>
        <v>0</v>
      </c>
      <c r="Z698" s="175">
        <f>IF(U698&gt;0,VLOOKUP(U698,Jahresfaktoren!$A$32:$B$33,2,),)</f>
        <v>0</v>
      </c>
      <c r="AA698" s="177">
        <f t="shared" si="398"/>
        <v>19599.800000000003</v>
      </c>
      <c r="AB698" s="177" t="str">
        <f t="shared" si="399"/>
        <v/>
      </c>
      <c r="AC698" s="177" t="str">
        <f t="shared" si="400"/>
        <v/>
      </c>
      <c r="AD698" s="177" t="str">
        <f t="shared" si="401"/>
        <v/>
      </c>
      <c r="AE698" s="177" t="str">
        <f t="shared" si="402"/>
        <v/>
      </c>
      <c r="AF698" s="178">
        <f>IF(Q698&gt;0,VLOOKUP(H698,Leistungszahlen!$A$11:$C$158,3,),0)</f>
        <v>0</v>
      </c>
      <c r="AG698" s="178">
        <f>IF(R698&gt;0,VLOOKUP(H698,Leistungszahlen!$A$11:$F$158,6,),IF(T698&gt;0,VLOOKUP(H698,Leistungszahlen!$A$11:$F$158,6,),0))</f>
        <v>0</v>
      </c>
      <c r="AH698" s="179" t="e">
        <f t="shared" si="373"/>
        <v>#DIV/0!</v>
      </c>
      <c r="AI698" s="179">
        <f t="shared" si="374"/>
        <v>0</v>
      </c>
      <c r="AJ698" s="179">
        <f t="shared" si="375"/>
        <v>0</v>
      </c>
      <c r="AK698" s="179">
        <f t="shared" si="376"/>
        <v>0</v>
      </c>
      <c r="AL698" s="179">
        <f t="shared" si="377"/>
        <v>0</v>
      </c>
      <c r="AM698" s="180">
        <f>IF(L698=1,Stundensätze!$D$13,IF(L698=2,Stundensätze!$D$17,IF(L698=4,Stundensätze!$D$21,"")))</f>
        <v>0</v>
      </c>
      <c r="AN698" s="180">
        <f>IF(L698=1,Stundensätze!$D$15,IF(L698=2,Stundensätze!$D$19,IF(L698=4,Stundensätze!$D$23,"")))</f>
        <v>0</v>
      </c>
      <c r="AO698" s="180" t="e">
        <f t="shared" si="403"/>
        <v>#DIV/0!</v>
      </c>
      <c r="AP698" s="180">
        <f t="shared" si="404"/>
        <v>0</v>
      </c>
      <c r="AQ698" s="192" t="e">
        <f t="shared" si="405"/>
        <v>#DIV/0!</v>
      </c>
      <c r="AR698" s="192" t="e">
        <f t="shared" si="406"/>
        <v>#DIV/0!</v>
      </c>
      <c r="AS698" s="193" t="e">
        <f t="shared" si="407"/>
        <v>#DIV/0!</v>
      </c>
      <c r="AT698" s="258" t="str">
        <f>IF(K698=0,0,VLOOKUP(K698,Kostenstellen!A:B,2,FALSE))</f>
        <v xml:space="preserve">Rosentrittklinik         </v>
      </c>
      <c r="AU698" s="68" t="str">
        <f t="shared" si="369"/>
        <v>G</v>
      </c>
      <c r="AV698" s="68" t="str">
        <f t="shared" si="370"/>
        <v/>
      </c>
      <c r="AW698" s="68">
        <f>IF(AF698=0,0,VLOOKUP($H698,Leistungszahlen!$A$11:$H$158,4,FALSE))</f>
        <v>0</v>
      </c>
      <c r="AX698" s="68">
        <f>IF(AF698=0,0,VLOOKUP($H698,Leistungszahlen!$A$11:$H$158,5,FALSE))</f>
        <v>0</v>
      </c>
      <c r="AY698" s="68">
        <f>IF(AG698=0,0,VLOOKUP($H698,Leistungszahlen!$A$11:$H$158,6,FALSE))</f>
        <v>0</v>
      </c>
      <c r="AZ698" s="68">
        <f t="shared" si="371"/>
        <v>0</v>
      </c>
      <c r="BA698" s="68">
        <f t="shared" si="372"/>
        <v>0</v>
      </c>
      <c r="BC698" s="68">
        <f t="shared" si="408"/>
        <v>0</v>
      </c>
      <c r="BD698" s="285"/>
    </row>
    <row r="699" spans="1:56" s="68" customFormat="1" ht="22.5">
      <c r="A699" s="200"/>
      <c r="B699" s="200"/>
      <c r="C699" s="200" t="s">
        <v>354</v>
      </c>
      <c r="D699" s="200" t="s">
        <v>203</v>
      </c>
      <c r="E699" s="200" t="s">
        <v>351</v>
      </c>
      <c r="F699" s="200" t="s">
        <v>1245</v>
      </c>
      <c r="G699" s="200" t="s">
        <v>265</v>
      </c>
      <c r="H699" s="201" t="s">
        <v>200</v>
      </c>
      <c r="I699" s="202">
        <v>3.52</v>
      </c>
      <c r="J699" s="200" t="s">
        <v>778</v>
      </c>
      <c r="K699" s="176">
        <v>3</v>
      </c>
      <c r="L699" s="176">
        <v>1</v>
      </c>
      <c r="M699" s="176"/>
      <c r="N699" s="286">
        <v>6</v>
      </c>
      <c r="O699" s="286"/>
      <c r="P699" s="176"/>
      <c r="Q699" s="203">
        <f t="shared" si="364"/>
        <v>6</v>
      </c>
      <c r="R699" s="203">
        <f t="shared" si="365"/>
        <v>0</v>
      </c>
      <c r="S699" s="203">
        <f t="shared" si="366"/>
        <v>0</v>
      </c>
      <c r="T699" s="203">
        <f t="shared" si="367"/>
        <v>0</v>
      </c>
      <c r="U699" s="203">
        <f t="shared" si="368"/>
        <v>0</v>
      </c>
      <c r="V699" s="175">
        <f>IF(Q699&gt;0,VLOOKUP(Q699,Jahresfaktoren!$A$11:$B$24,2,),0)</f>
        <v>302</v>
      </c>
      <c r="W699" s="175">
        <f>IF(R699&gt;0,VLOOKUP(R699,Jahresfaktoren!$D$11:$E$24,2,),0)</f>
        <v>0</v>
      </c>
      <c r="X699" s="175">
        <f>IF(S699&gt;0,VLOOKUP(S699,Jahresfaktoren!$A$28:$B$29,2,),0)</f>
        <v>0</v>
      </c>
      <c r="Y699" s="175">
        <f>IF(T699&gt;0,VLOOKUP(T699,Jahresfaktoren!$A$28:$B$29,2,),0)</f>
        <v>0</v>
      </c>
      <c r="Z699" s="175">
        <f>IF(U699&gt;0,VLOOKUP(U699,Jahresfaktoren!$A$32:$B$33,2,),)</f>
        <v>0</v>
      </c>
      <c r="AA699" s="177">
        <f t="shared" si="398"/>
        <v>1063.04</v>
      </c>
      <c r="AB699" s="177" t="str">
        <f t="shared" si="399"/>
        <v/>
      </c>
      <c r="AC699" s="177" t="str">
        <f t="shared" si="400"/>
        <v/>
      </c>
      <c r="AD699" s="177" t="str">
        <f t="shared" si="401"/>
        <v/>
      </c>
      <c r="AE699" s="177" t="str">
        <f t="shared" si="402"/>
        <v/>
      </c>
      <c r="AF699" s="178">
        <f>IF(Q699&gt;0,VLOOKUP(H699,Leistungszahlen!$A$11:$C$158,3,),0)</f>
        <v>0</v>
      </c>
      <c r="AG699" s="178">
        <f>IF(R699&gt;0,VLOOKUP(H699,Leistungszahlen!$A$11:$F$158,6,),IF(T699&gt;0,VLOOKUP(H699,Leistungszahlen!$A$11:$F$158,6,),0))</f>
        <v>0</v>
      </c>
      <c r="AH699" s="179" t="e">
        <f t="shared" si="373"/>
        <v>#DIV/0!</v>
      </c>
      <c r="AI699" s="179">
        <f t="shared" si="374"/>
        <v>0</v>
      </c>
      <c r="AJ699" s="179">
        <f t="shared" si="375"/>
        <v>0</v>
      </c>
      <c r="AK699" s="179">
        <f t="shared" si="376"/>
        <v>0</v>
      </c>
      <c r="AL699" s="179">
        <f t="shared" si="377"/>
        <v>0</v>
      </c>
      <c r="AM699" s="180">
        <f>IF(L699=1,Stundensätze!$D$13,IF(L699=2,Stundensätze!$D$17,IF(L699=4,Stundensätze!$D$21,"")))</f>
        <v>0</v>
      </c>
      <c r="AN699" s="180">
        <f>IF(L699=1,Stundensätze!$D$15,IF(L699=2,Stundensätze!$D$19,IF(L699=4,Stundensätze!$D$23,"")))</f>
        <v>0</v>
      </c>
      <c r="AO699" s="180" t="e">
        <f t="shared" si="403"/>
        <v>#DIV/0!</v>
      </c>
      <c r="AP699" s="180">
        <f t="shared" si="404"/>
        <v>0</v>
      </c>
      <c r="AQ699" s="192" t="e">
        <f t="shared" si="405"/>
        <v>#DIV/0!</v>
      </c>
      <c r="AR699" s="192" t="e">
        <f t="shared" si="406"/>
        <v>#DIV/0!</v>
      </c>
      <c r="AS699" s="193" t="e">
        <f t="shared" si="407"/>
        <v>#DIV/0!</v>
      </c>
      <c r="AT699" s="258" t="str">
        <f>IF(K699=0,0,VLOOKUP(K699,Kostenstellen!A:B,2,FALSE))</f>
        <v xml:space="preserve">Rosentrittklinik         </v>
      </c>
      <c r="AU699" s="68" t="str">
        <f t="shared" si="369"/>
        <v>B</v>
      </c>
      <c r="AV699" s="68" t="str">
        <f t="shared" si="370"/>
        <v/>
      </c>
      <c r="AW699" s="68">
        <f>IF(AF699=0,0,VLOOKUP($H699,Leistungszahlen!$A$11:$H$158,4,FALSE))</f>
        <v>0</v>
      </c>
      <c r="AX699" s="68">
        <f>IF(AF699=0,0,VLOOKUP($H699,Leistungszahlen!$A$11:$H$158,5,FALSE))</f>
        <v>0</v>
      </c>
      <c r="AY699" s="68">
        <f>IF(AG699=0,0,VLOOKUP($H699,Leistungszahlen!$A$11:$H$158,6,FALSE))</f>
        <v>0</v>
      </c>
      <c r="AZ699" s="68">
        <f t="shared" si="371"/>
        <v>0</v>
      </c>
      <c r="BA699" s="68">
        <f t="shared" si="372"/>
        <v>0</v>
      </c>
      <c r="BC699" s="68">
        <f t="shared" si="408"/>
        <v>0</v>
      </c>
      <c r="BD699" s="285"/>
    </row>
    <row r="700" spans="1:56" s="68" customFormat="1" ht="22.5">
      <c r="A700" s="200"/>
      <c r="B700" s="200"/>
      <c r="C700" s="200" t="s">
        <v>354</v>
      </c>
      <c r="D700" s="200" t="s">
        <v>203</v>
      </c>
      <c r="E700" s="200" t="s">
        <v>351</v>
      </c>
      <c r="F700" s="200" t="s">
        <v>1245</v>
      </c>
      <c r="G700" s="200" t="s">
        <v>163</v>
      </c>
      <c r="H700" s="201" t="s">
        <v>287</v>
      </c>
      <c r="I700" s="202">
        <v>17.61</v>
      </c>
      <c r="J700" s="200" t="s">
        <v>560</v>
      </c>
      <c r="K700" s="176">
        <v>3</v>
      </c>
      <c r="L700" s="176">
        <v>1</v>
      </c>
      <c r="M700" s="176"/>
      <c r="N700" s="286">
        <v>3</v>
      </c>
      <c r="O700" s="286">
        <v>3</v>
      </c>
      <c r="P700" s="176"/>
      <c r="Q700" s="203">
        <f t="shared" si="364"/>
        <v>3</v>
      </c>
      <c r="R700" s="203">
        <f t="shared" si="365"/>
        <v>3</v>
      </c>
      <c r="S700" s="203">
        <f t="shared" si="366"/>
        <v>0</v>
      </c>
      <c r="T700" s="203">
        <f t="shared" si="367"/>
        <v>0</v>
      </c>
      <c r="U700" s="203">
        <f t="shared" si="368"/>
        <v>0</v>
      </c>
      <c r="V700" s="175">
        <f>IF(Q700&gt;0,VLOOKUP(Q700,Jahresfaktoren!$A$11:$B$24,2,),0)</f>
        <v>152</v>
      </c>
      <c r="W700" s="175">
        <f>IF(R700&gt;0,VLOOKUP(R700,Jahresfaktoren!$D$11:$E$24,2,),0)</f>
        <v>150</v>
      </c>
      <c r="X700" s="175">
        <f>IF(S700&gt;0,VLOOKUP(S700,Jahresfaktoren!$A$28:$B$29,2,),0)</f>
        <v>0</v>
      </c>
      <c r="Y700" s="175">
        <f>IF(T700&gt;0,VLOOKUP(T700,Jahresfaktoren!$A$28:$B$29,2,),0)</f>
        <v>0</v>
      </c>
      <c r="Z700" s="175">
        <f>IF(U700&gt;0,VLOOKUP(U700,Jahresfaktoren!$A$32:$B$33,2,),)</f>
        <v>0</v>
      </c>
      <c r="AA700" s="177">
        <f t="shared" si="398"/>
        <v>2676.72</v>
      </c>
      <c r="AB700" s="177">
        <f t="shared" si="399"/>
        <v>2641.5</v>
      </c>
      <c r="AC700" s="177" t="str">
        <f t="shared" si="400"/>
        <v/>
      </c>
      <c r="AD700" s="177" t="str">
        <f t="shared" si="401"/>
        <v/>
      </c>
      <c r="AE700" s="177" t="str">
        <f t="shared" si="402"/>
        <v/>
      </c>
      <c r="AF700" s="178">
        <f>IF(Q700&gt;0,VLOOKUP(H700,Leistungszahlen!$A$11:$C$158,3,),0)</f>
        <v>0</v>
      </c>
      <c r="AG700" s="178">
        <f>IF(R700&gt;0,VLOOKUP(H700,Leistungszahlen!$A$11:$F$158,6,),IF(T700&gt;0,VLOOKUP(H700,Leistungszahlen!$A$11:$F$158,6,),0))</f>
        <v>0</v>
      </c>
      <c r="AH700" s="179" t="e">
        <f t="shared" si="373"/>
        <v>#DIV/0!</v>
      </c>
      <c r="AI700" s="179" t="e">
        <f t="shared" si="374"/>
        <v>#DIV/0!</v>
      </c>
      <c r="AJ700" s="179">
        <f t="shared" si="375"/>
        <v>0</v>
      </c>
      <c r="AK700" s="179">
        <f t="shared" si="376"/>
        <v>0</v>
      </c>
      <c r="AL700" s="179">
        <f t="shared" si="377"/>
        <v>0</v>
      </c>
      <c r="AM700" s="180">
        <f>IF(L700=1,Stundensätze!$D$13,IF(L700=2,Stundensätze!$D$17,IF(L700=4,Stundensätze!$D$21,"")))</f>
        <v>0</v>
      </c>
      <c r="AN700" s="180">
        <f>IF(L700=1,Stundensätze!$D$15,IF(L700=2,Stundensätze!$D$19,IF(L700=4,Stundensätze!$D$23,"")))</f>
        <v>0</v>
      </c>
      <c r="AO700" s="180" t="e">
        <f t="shared" si="403"/>
        <v>#DIV/0!</v>
      </c>
      <c r="AP700" s="180">
        <f t="shared" si="404"/>
        <v>0</v>
      </c>
      <c r="AQ700" s="192" t="e">
        <f t="shared" si="405"/>
        <v>#DIV/0!</v>
      </c>
      <c r="AR700" s="192" t="e">
        <f t="shared" si="406"/>
        <v>#DIV/0!</v>
      </c>
      <c r="AS700" s="193" t="e">
        <f t="shared" si="407"/>
        <v>#DIV/0!</v>
      </c>
      <c r="AT700" s="258" t="str">
        <f>IF(K700=0,0,VLOOKUP(K700,Kostenstellen!A:B,2,FALSE))</f>
        <v xml:space="preserve">Rosentrittklinik         </v>
      </c>
      <c r="AU700" s="68" t="str">
        <f t="shared" si="369"/>
        <v>A1</v>
      </c>
      <c r="AV700" s="68" t="str">
        <f t="shared" si="370"/>
        <v>A1</v>
      </c>
      <c r="AW700" s="68">
        <f>IF(AF700=0,0,VLOOKUP($H700,Leistungszahlen!$A$11:$H$158,4,FALSE))</f>
        <v>0</v>
      </c>
      <c r="AX700" s="68">
        <f>IF(AF700=0,0,VLOOKUP($H700,Leistungszahlen!$A$11:$H$158,5,FALSE))</f>
        <v>0</v>
      </c>
      <c r="AY700" s="68">
        <f>IF(AG700=0,0,VLOOKUP($H700,Leistungszahlen!$A$11:$H$158,6,FALSE))</f>
        <v>0</v>
      </c>
      <c r="AZ700" s="68">
        <f t="shared" si="371"/>
        <v>0</v>
      </c>
      <c r="BA700" s="68">
        <f t="shared" si="372"/>
        <v>0</v>
      </c>
      <c r="BC700" s="68">
        <f t="shared" si="408"/>
        <v>0</v>
      </c>
      <c r="BD700" s="285"/>
    </row>
    <row r="701" spans="1:56" s="68" customFormat="1" ht="22.5">
      <c r="A701" s="200"/>
      <c r="B701" s="200"/>
      <c r="C701" s="200" t="s">
        <v>354</v>
      </c>
      <c r="D701" s="200" t="s">
        <v>203</v>
      </c>
      <c r="E701" s="200" t="s">
        <v>351</v>
      </c>
      <c r="F701" s="200" t="s">
        <v>1246</v>
      </c>
      <c r="G701" s="200" t="s">
        <v>265</v>
      </c>
      <c r="H701" s="201" t="s">
        <v>200</v>
      </c>
      <c r="I701" s="202">
        <v>3.52</v>
      </c>
      <c r="J701" s="200" t="s">
        <v>778</v>
      </c>
      <c r="K701" s="176">
        <v>3</v>
      </c>
      <c r="L701" s="176">
        <v>1</v>
      </c>
      <c r="M701" s="176"/>
      <c r="N701" s="286">
        <v>6</v>
      </c>
      <c r="O701" s="286"/>
      <c r="P701" s="176"/>
      <c r="Q701" s="203">
        <f t="shared" si="364"/>
        <v>6</v>
      </c>
      <c r="R701" s="203">
        <f t="shared" si="365"/>
        <v>0</v>
      </c>
      <c r="S701" s="203">
        <f t="shared" si="366"/>
        <v>0</v>
      </c>
      <c r="T701" s="203">
        <f t="shared" si="367"/>
        <v>0</v>
      </c>
      <c r="U701" s="203">
        <f t="shared" si="368"/>
        <v>0</v>
      </c>
      <c r="V701" s="175">
        <f>IF(Q701&gt;0,VLOOKUP(Q701,Jahresfaktoren!$A$11:$B$24,2,),0)</f>
        <v>302</v>
      </c>
      <c r="W701" s="175">
        <f>IF(R701&gt;0,VLOOKUP(R701,Jahresfaktoren!$D$11:$E$24,2,),0)</f>
        <v>0</v>
      </c>
      <c r="X701" s="175">
        <f>IF(S701&gt;0,VLOOKUP(S701,Jahresfaktoren!$A$28:$B$29,2,),0)</f>
        <v>0</v>
      </c>
      <c r="Y701" s="175">
        <f>IF(T701&gt;0,VLOOKUP(T701,Jahresfaktoren!$A$28:$B$29,2,),0)</f>
        <v>0</v>
      </c>
      <c r="Z701" s="175">
        <f>IF(U701&gt;0,VLOOKUP(U701,Jahresfaktoren!$A$32:$B$33,2,),)</f>
        <v>0</v>
      </c>
      <c r="AA701" s="177">
        <f t="shared" si="398"/>
        <v>1063.04</v>
      </c>
      <c r="AB701" s="177" t="str">
        <f t="shared" si="399"/>
        <v/>
      </c>
      <c r="AC701" s="177" t="str">
        <f t="shared" si="400"/>
        <v/>
      </c>
      <c r="AD701" s="177" t="str">
        <f t="shared" si="401"/>
        <v/>
      </c>
      <c r="AE701" s="177" t="str">
        <f t="shared" si="402"/>
        <v/>
      </c>
      <c r="AF701" s="178">
        <f>IF(Q701&gt;0,VLOOKUP(H701,Leistungszahlen!$A$11:$C$158,3,),0)</f>
        <v>0</v>
      </c>
      <c r="AG701" s="178">
        <f>IF(R701&gt;0,VLOOKUP(H701,Leistungszahlen!$A$11:$F$158,6,),IF(T701&gt;0,VLOOKUP(H701,Leistungszahlen!$A$11:$F$158,6,),0))</f>
        <v>0</v>
      </c>
      <c r="AH701" s="179" t="e">
        <f t="shared" si="373"/>
        <v>#DIV/0!</v>
      </c>
      <c r="AI701" s="179">
        <f t="shared" si="374"/>
        <v>0</v>
      </c>
      <c r="AJ701" s="179">
        <f t="shared" si="375"/>
        <v>0</v>
      </c>
      <c r="AK701" s="179">
        <f t="shared" si="376"/>
        <v>0</v>
      </c>
      <c r="AL701" s="179">
        <f t="shared" si="377"/>
        <v>0</v>
      </c>
      <c r="AM701" s="180">
        <f>IF(L701=1,Stundensätze!$D$13,IF(L701=2,Stundensätze!$D$17,IF(L701=4,Stundensätze!$D$21,"")))</f>
        <v>0</v>
      </c>
      <c r="AN701" s="180">
        <f>IF(L701=1,Stundensätze!$D$15,IF(L701=2,Stundensätze!$D$19,IF(L701=4,Stundensätze!$D$23,"")))</f>
        <v>0</v>
      </c>
      <c r="AO701" s="180" t="e">
        <f t="shared" si="403"/>
        <v>#DIV/0!</v>
      </c>
      <c r="AP701" s="180">
        <f t="shared" si="404"/>
        <v>0</v>
      </c>
      <c r="AQ701" s="192" t="e">
        <f t="shared" si="405"/>
        <v>#DIV/0!</v>
      </c>
      <c r="AR701" s="192" t="e">
        <f t="shared" si="406"/>
        <v>#DIV/0!</v>
      </c>
      <c r="AS701" s="193" t="e">
        <f t="shared" si="407"/>
        <v>#DIV/0!</v>
      </c>
      <c r="AT701" s="258" t="str">
        <f>IF(K701=0,0,VLOOKUP(K701,Kostenstellen!A:B,2,FALSE))</f>
        <v xml:space="preserve">Rosentrittklinik         </v>
      </c>
      <c r="AU701" s="68" t="str">
        <f t="shared" si="369"/>
        <v>B</v>
      </c>
      <c r="AV701" s="68" t="str">
        <f t="shared" si="370"/>
        <v/>
      </c>
      <c r="AW701" s="68">
        <f>IF(AF701=0,0,VLOOKUP($H701,Leistungszahlen!$A$11:$H$158,4,FALSE))</f>
        <v>0</v>
      </c>
      <c r="AX701" s="68">
        <f>IF(AF701=0,0,VLOOKUP($H701,Leistungszahlen!$A$11:$H$158,5,FALSE))</f>
        <v>0</v>
      </c>
      <c r="AY701" s="68">
        <f>IF(AG701=0,0,VLOOKUP($H701,Leistungszahlen!$A$11:$H$158,6,FALSE))</f>
        <v>0</v>
      </c>
      <c r="AZ701" s="68">
        <f t="shared" si="371"/>
        <v>0</v>
      </c>
      <c r="BA701" s="68">
        <f t="shared" si="372"/>
        <v>0</v>
      </c>
      <c r="BC701" s="68">
        <f t="shared" si="408"/>
        <v>0</v>
      </c>
      <c r="BD701" s="285"/>
    </row>
    <row r="702" spans="1:56" s="68" customFormat="1" ht="22.5">
      <c r="A702" s="200"/>
      <c r="B702" s="200"/>
      <c r="C702" s="200" t="s">
        <v>354</v>
      </c>
      <c r="D702" s="200" t="s">
        <v>203</v>
      </c>
      <c r="E702" s="200" t="s">
        <v>351</v>
      </c>
      <c r="F702" s="200" t="s">
        <v>1246</v>
      </c>
      <c r="G702" s="200" t="s">
        <v>163</v>
      </c>
      <c r="H702" s="201" t="s">
        <v>287</v>
      </c>
      <c r="I702" s="202">
        <v>17.52</v>
      </c>
      <c r="J702" s="200" t="s">
        <v>560</v>
      </c>
      <c r="K702" s="176">
        <v>3</v>
      </c>
      <c r="L702" s="176">
        <v>1</v>
      </c>
      <c r="M702" s="176"/>
      <c r="N702" s="286">
        <v>3</v>
      </c>
      <c r="O702" s="286">
        <v>3</v>
      </c>
      <c r="P702" s="176"/>
      <c r="Q702" s="203">
        <f t="shared" si="364"/>
        <v>3</v>
      </c>
      <c r="R702" s="203">
        <f t="shared" si="365"/>
        <v>3</v>
      </c>
      <c r="S702" s="203">
        <f t="shared" si="366"/>
        <v>0</v>
      </c>
      <c r="T702" s="203">
        <f t="shared" si="367"/>
        <v>0</v>
      </c>
      <c r="U702" s="203">
        <f t="shared" si="368"/>
        <v>0</v>
      </c>
      <c r="V702" s="175">
        <f>IF(Q702&gt;0,VLOOKUP(Q702,Jahresfaktoren!$A$11:$B$24,2,),0)</f>
        <v>152</v>
      </c>
      <c r="W702" s="175">
        <f>IF(R702&gt;0,VLOOKUP(R702,Jahresfaktoren!$D$11:$E$24,2,),0)</f>
        <v>150</v>
      </c>
      <c r="X702" s="175">
        <f>IF(S702&gt;0,VLOOKUP(S702,Jahresfaktoren!$A$28:$B$29,2,),0)</f>
        <v>0</v>
      </c>
      <c r="Y702" s="175">
        <f>IF(T702&gt;0,VLOOKUP(T702,Jahresfaktoren!$A$28:$B$29,2,),0)</f>
        <v>0</v>
      </c>
      <c r="Z702" s="175">
        <f>IF(U702&gt;0,VLOOKUP(U702,Jahresfaktoren!$A$32:$B$33,2,),)</f>
        <v>0</v>
      </c>
      <c r="AA702" s="177">
        <f t="shared" si="398"/>
        <v>2663.04</v>
      </c>
      <c r="AB702" s="177">
        <f t="shared" si="399"/>
        <v>2628</v>
      </c>
      <c r="AC702" s="177" t="str">
        <f t="shared" si="400"/>
        <v/>
      </c>
      <c r="AD702" s="177" t="str">
        <f t="shared" si="401"/>
        <v/>
      </c>
      <c r="AE702" s="177" t="str">
        <f t="shared" si="402"/>
        <v/>
      </c>
      <c r="AF702" s="178">
        <f>IF(Q702&gt;0,VLOOKUP(H702,Leistungszahlen!$A$11:$C$158,3,),0)</f>
        <v>0</v>
      </c>
      <c r="AG702" s="178">
        <f>IF(R702&gt;0,VLOOKUP(H702,Leistungszahlen!$A$11:$F$158,6,),IF(T702&gt;0,VLOOKUP(H702,Leistungszahlen!$A$11:$F$158,6,),0))</f>
        <v>0</v>
      </c>
      <c r="AH702" s="179" t="e">
        <f t="shared" si="373"/>
        <v>#DIV/0!</v>
      </c>
      <c r="AI702" s="179" t="e">
        <f t="shared" si="374"/>
        <v>#DIV/0!</v>
      </c>
      <c r="AJ702" s="179">
        <f t="shared" si="375"/>
        <v>0</v>
      </c>
      <c r="AK702" s="179">
        <f t="shared" si="376"/>
        <v>0</v>
      </c>
      <c r="AL702" s="179">
        <f t="shared" si="377"/>
        <v>0</v>
      </c>
      <c r="AM702" s="180">
        <f>IF(L702=1,Stundensätze!$D$13,IF(L702=2,Stundensätze!$D$17,IF(L702=4,Stundensätze!$D$21,"")))</f>
        <v>0</v>
      </c>
      <c r="AN702" s="180">
        <f>IF(L702=1,Stundensätze!$D$15,IF(L702=2,Stundensätze!$D$19,IF(L702=4,Stundensätze!$D$23,"")))</f>
        <v>0</v>
      </c>
      <c r="AO702" s="180" t="e">
        <f t="shared" si="403"/>
        <v>#DIV/0!</v>
      </c>
      <c r="AP702" s="180">
        <f t="shared" si="404"/>
        <v>0</v>
      </c>
      <c r="AQ702" s="192" t="e">
        <f t="shared" si="405"/>
        <v>#DIV/0!</v>
      </c>
      <c r="AR702" s="192" t="e">
        <f t="shared" si="406"/>
        <v>#DIV/0!</v>
      </c>
      <c r="AS702" s="193" t="e">
        <f t="shared" si="407"/>
        <v>#DIV/0!</v>
      </c>
      <c r="AT702" s="258" t="str">
        <f>IF(K702=0,0,VLOOKUP(K702,Kostenstellen!A:B,2,FALSE))</f>
        <v xml:space="preserve">Rosentrittklinik         </v>
      </c>
      <c r="AU702" s="68" t="str">
        <f t="shared" si="369"/>
        <v>A1</v>
      </c>
      <c r="AV702" s="68" t="str">
        <f t="shared" si="370"/>
        <v>A1</v>
      </c>
      <c r="AW702" s="68">
        <f>IF(AF702=0,0,VLOOKUP($H702,Leistungszahlen!$A$11:$H$158,4,FALSE))</f>
        <v>0</v>
      </c>
      <c r="AX702" s="68">
        <f>IF(AF702=0,0,VLOOKUP($H702,Leistungszahlen!$A$11:$H$158,5,FALSE))</f>
        <v>0</v>
      </c>
      <c r="AY702" s="68">
        <f>IF(AG702=0,0,VLOOKUP($H702,Leistungszahlen!$A$11:$H$158,6,FALSE))</f>
        <v>0</v>
      </c>
      <c r="AZ702" s="68">
        <f t="shared" si="371"/>
        <v>0</v>
      </c>
      <c r="BA702" s="68">
        <f t="shared" si="372"/>
        <v>0</v>
      </c>
      <c r="BC702" s="68">
        <f t="shared" si="408"/>
        <v>0</v>
      </c>
      <c r="BD702" s="285"/>
    </row>
    <row r="703" spans="1:56" s="68" customFormat="1" ht="22.5">
      <c r="A703" s="200"/>
      <c r="B703" s="200"/>
      <c r="C703" s="200" t="s">
        <v>354</v>
      </c>
      <c r="D703" s="200" t="s">
        <v>203</v>
      </c>
      <c r="E703" s="200" t="s">
        <v>351</v>
      </c>
      <c r="F703" s="200" t="s">
        <v>1247</v>
      </c>
      <c r="G703" s="200" t="s">
        <v>265</v>
      </c>
      <c r="H703" s="201" t="s">
        <v>200</v>
      </c>
      <c r="I703" s="202">
        <v>3.52</v>
      </c>
      <c r="J703" s="200" t="s">
        <v>778</v>
      </c>
      <c r="K703" s="176">
        <v>3</v>
      </c>
      <c r="L703" s="176">
        <v>1</v>
      </c>
      <c r="M703" s="176"/>
      <c r="N703" s="286">
        <v>6</v>
      </c>
      <c r="O703" s="286"/>
      <c r="P703" s="176"/>
      <c r="Q703" s="203">
        <f t="shared" si="364"/>
        <v>6</v>
      </c>
      <c r="R703" s="203">
        <f t="shared" si="365"/>
        <v>0</v>
      </c>
      <c r="S703" s="203">
        <f t="shared" si="366"/>
        <v>0</v>
      </c>
      <c r="T703" s="203">
        <f t="shared" si="367"/>
        <v>0</v>
      </c>
      <c r="U703" s="203">
        <f t="shared" si="368"/>
        <v>0</v>
      </c>
      <c r="V703" s="175">
        <f>IF(Q703&gt;0,VLOOKUP(Q703,Jahresfaktoren!$A$11:$B$24,2,),0)</f>
        <v>302</v>
      </c>
      <c r="W703" s="175">
        <f>IF(R703&gt;0,VLOOKUP(R703,Jahresfaktoren!$D$11:$E$24,2,),0)</f>
        <v>0</v>
      </c>
      <c r="X703" s="175">
        <f>IF(S703&gt;0,VLOOKUP(S703,Jahresfaktoren!$A$28:$B$29,2,),0)</f>
        <v>0</v>
      </c>
      <c r="Y703" s="175">
        <f>IF(T703&gt;0,VLOOKUP(T703,Jahresfaktoren!$A$28:$B$29,2,),0)</f>
        <v>0</v>
      </c>
      <c r="Z703" s="175">
        <f>IF(U703&gt;0,VLOOKUP(U703,Jahresfaktoren!$A$32:$B$33,2,),)</f>
        <v>0</v>
      </c>
      <c r="AA703" s="177">
        <f t="shared" si="398"/>
        <v>1063.04</v>
      </c>
      <c r="AB703" s="177" t="str">
        <f t="shared" si="399"/>
        <v/>
      </c>
      <c r="AC703" s="177" t="str">
        <f t="shared" si="400"/>
        <v/>
      </c>
      <c r="AD703" s="177" t="str">
        <f t="shared" si="401"/>
        <v/>
      </c>
      <c r="AE703" s="177" t="str">
        <f t="shared" si="402"/>
        <v/>
      </c>
      <c r="AF703" s="178">
        <f>IF(Q703&gt;0,VLOOKUP(H703,Leistungszahlen!$A$11:$C$158,3,),0)</f>
        <v>0</v>
      </c>
      <c r="AG703" s="178">
        <f>IF(R703&gt;0,VLOOKUP(H703,Leistungszahlen!$A$11:$F$158,6,),IF(T703&gt;0,VLOOKUP(H703,Leistungszahlen!$A$11:$F$158,6,),0))</f>
        <v>0</v>
      </c>
      <c r="AH703" s="179" t="e">
        <f t="shared" si="373"/>
        <v>#DIV/0!</v>
      </c>
      <c r="AI703" s="179">
        <f t="shared" si="374"/>
        <v>0</v>
      </c>
      <c r="AJ703" s="179">
        <f t="shared" si="375"/>
        <v>0</v>
      </c>
      <c r="AK703" s="179">
        <f t="shared" si="376"/>
        <v>0</v>
      </c>
      <c r="AL703" s="179">
        <f t="shared" si="377"/>
        <v>0</v>
      </c>
      <c r="AM703" s="180">
        <f>IF(L703=1,Stundensätze!$D$13,IF(L703=2,Stundensätze!$D$17,IF(L703=4,Stundensätze!$D$21,"")))</f>
        <v>0</v>
      </c>
      <c r="AN703" s="180">
        <f>IF(L703=1,Stundensätze!$D$15,IF(L703=2,Stundensätze!$D$19,IF(L703=4,Stundensätze!$D$23,"")))</f>
        <v>0</v>
      </c>
      <c r="AO703" s="180" t="e">
        <f t="shared" si="403"/>
        <v>#DIV/0!</v>
      </c>
      <c r="AP703" s="180">
        <f t="shared" si="404"/>
        <v>0</v>
      </c>
      <c r="AQ703" s="192" t="e">
        <f t="shared" si="405"/>
        <v>#DIV/0!</v>
      </c>
      <c r="AR703" s="192" t="e">
        <f t="shared" si="406"/>
        <v>#DIV/0!</v>
      </c>
      <c r="AS703" s="193" t="e">
        <f t="shared" si="407"/>
        <v>#DIV/0!</v>
      </c>
      <c r="AT703" s="258" t="str">
        <f>IF(K703=0,0,VLOOKUP(K703,Kostenstellen!A:B,2,FALSE))</f>
        <v xml:space="preserve">Rosentrittklinik         </v>
      </c>
      <c r="AU703" s="68" t="str">
        <f t="shared" si="369"/>
        <v>B</v>
      </c>
      <c r="AV703" s="68" t="str">
        <f t="shared" si="370"/>
        <v/>
      </c>
      <c r="AW703" s="68">
        <f>IF(AF703=0,0,VLOOKUP($H703,Leistungszahlen!$A$11:$H$158,4,FALSE))</f>
        <v>0</v>
      </c>
      <c r="AX703" s="68">
        <f>IF(AF703=0,0,VLOOKUP($H703,Leistungszahlen!$A$11:$H$158,5,FALSE))</f>
        <v>0</v>
      </c>
      <c r="AY703" s="68">
        <f>IF(AG703=0,0,VLOOKUP($H703,Leistungszahlen!$A$11:$H$158,6,FALSE))</f>
        <v>0</v>
      </c>
      <c r="AZ703" s="68">
        <f t="shared" si="371"/>
        <v>0</v>
      </c>
      <c r="BA703" s="68">
        <f t="shared" si="372"/>
        <v>0</v>
      </c>
      <c r="BC703" s="68">
        <f t="shared" si="408"/>
        <v>0</v>
      </c>
      <c r="BD703" s="285"/>
    </row>
    <row r="704" spans="1:56" s="68" customFormat="1" ht="22.5">
      <c r="A704" s="200"/>
      <c r="B704" s="200"/>
      <c r="C704" s="200" t="s">
        <v>354</v>
      </c>
      <c r="D704" s="200" t="s">
        <v>203</v>
      </c>
      <c r="E704" s="200" t="s">
        <v>351</v>
      </c>
      <c r="F704" s="200" t="s">
        <v>1247</v>
      </c>
      <c r="G704" s="200" t="s">
        <v>163</v>
      </c>
      <c r="H704" s="201" t="s">
        <v>287</v>
      </c>
      <c r="I704" s="202">
        <v>17.61</v>
      </c>
      <c r="J704" s="200" t="s">
        <v>560</v>
      </c>
      <c r="K704" s="176">
        <v>3</v>
      </c>
      <c r="L704" s="176">
        <v>1</v>
      </c>
      <c r="M704" s="176"/>
      <c r="N704" s="286">
        <v>3</v>
      </c>
      <c r="O704" s="286">
        <v>3</v>
      </c>
      <c r="P704" s="176"/>
      <c r="Q704" s="203">
        <f t="shared" si="364"/>
        <v>3</v>
      </c>
      <c r="R704" s="203">
        <f t="shared" si="365"/>
        <v>3</v>
      </c>
      <c r="S704" s="203">
        <f t="shared" si="366"/>
        <v>0</v>
      </c>
      <c r="T704" s="203">
        <f t="shared" si="367"/>
        <v>0</v>
      </c>
      <c r="U704" s="203">
        <f t="shared" si="368"/>
        <v>0</v>
      </c>
      <c r="V704" s="175">
        <f>IF(Q704&gt;0,VLOOKUP(Q704,Jahresfaktoren!$A$11:$B$24,2,),0)</f>
        <v>152</v>
      </c>
      <c r="W704" s="175">
        <f>IF(R704&gt;0,VLOOKUP(R704,Jahresfaktoren!$D$11:$E$24,2,),0)</f>
        <v>150</v>
      </c>
      <c r="X704" s="175">
        <f>IF(S704&gt;0,VLOOKUP(S704,Jahresfaktoren!$A$28:$B$29,2,),0)</f>
        <v>0</v>
      </c>
      <c r="Y704" s="175">
        <f>IF(T704&gt;0,VLOOKUP(T704,Jahresfaktoren!$A$28:$B$29,2,),0)</f>
        <v>0</v>
      </c>
      <c r="Z704" s="175">
        <f>IF(U704&gt;0,VLOOKUP(U704,Jahresfaktoren!$A$32:$B$33,2,),)</f>
        <v>0</v>
      </c>
      <c r="AA704" s="177">
        <f t="shared" si="398"/>
        <v>2676.72</v>
      </c>
      <c r="AB704" s="177">
        <f t="shared" si="399"/>
        <v>2641.5</v>
      </c>
      <c r="AC704" s="177" t="str">
        <f t="shared" si="400"/>
        <v/>
      </c>
      <c r="AD704" s="177" t="str">
        <f t="shared" si="401"/>
        <v/>
      </c>
      <c r="AE704" s="177" t="str">
        <f t="shared" si="402"/>
        <v/>
      </c>
      <c r="AF704" s="178">
        <f>IF(Q704&gt;0,VLOOKUP(H704,Leistungszahlen!$A$11:$C$158,3,),0)</f>
        <v>0</v>
      </c>
      <c r="AG704" s="178">
        <f>IF(R704&gt;0,VLOOKUP(H704,Leistungszahlen!$A$11:$F$158,6,),IF(T704&gt;0,VLOOKUP(H704,Leistungszahlen!$A$11:$F$158,6,),0))</f>
        <v>0</v>
      </c>
      <c r="AH704" s="179" t="e">
        <f t="shared" si="373"/>
        <v>#DIV/0!</v>
      </c>
      <c r="AI704" s="179" t="e">
        <f t="shared" si="374"/>
        <v>#DIV/0!</v>
      </c>
      <c r="AJ704" s="179">
        <f t="shared" si="375"/>
        <v>0</v>
      </c>
      <c r="AK704" s="179">
        <f t="shared" si="376"/>
        <v>0</v>
      </c>
      <c r="AL704" s="179">
        <f t="shared" si="377"/>
        <v>0</v>
      </c>
      <c r="AM704" s="180">
        <f>IF(L704=1,Stundensätze!$D$13,IF(L704=2,Stundensätze!$D$17,IF(L704=4,Stundensätze!$D$21,"")))</f>
        <v>0</v>
      </c>
      <c r="AN704" s="180">
        <f>IF(L704=1,Stundensätze!$D$15,IF(L704=2,Stundensätze!$D$19,IF(L704=4,Stundensätze!$D$23,"")))</f>
        <v>0</v>
      </c>
      <c r="AO704" s="180" t="e">
        <f t="shared" si="403"/>
        <v>#DIV/0!</v>
      </c>
      <c r="AP704" s="180">
        <f t="shared" si="404"/>
        <v>0</v>
      </c>
      <c r="AQ704" s="192" t="e">
        <f t="shared" si="405"/>
        <v>#DIV/0!</v>
      </c>
      <c r="AR704" s="192" t="e">
        <f t="shared" si="406"/>
        <v>#DIV/0!</v>
      </c>
      <c r="AS704" s="193" t="e">
        <f t="shared" si="407"/>
        <v>#DIV/0!</v>
      </c>
      <c r="AT704" s="258" t="str">
        <f>IF(K704=0,0,VLOOKUP(K704,Kostenstellen!A:B,2,FALSE))</f>
        <v xml:space="preserve">Rosentrittklinik         </v>
      </c>
      <c r="AU704" s="68" t="str">
        <f t="shared" si="369"/>
        <v>A1</v>
      </c>
      <c r="AV704" s="68" t="str">
        <f t="shared" si="370"/>
        <v>A1</v>
      </c>
      <c r="AW704" s="68">
        <f>IF(AF704=0,0,VLOOKUP($H704,Leistungszahlen!$A$11:$H$158,4,FALSE))</f>
        <v>0</v>
      </c>
      <c r="AX704" s="68">
        <f>IF(AF704=0,0,VLOOKUP($H704,Leistungszahlen!$A$11:$H$158,5,FALSE))</f>
        <v>0</v>
      </c>
      <c r="AY704" s="68">
        <f>IF(AG704=0,0,VLOOKUP($H704,Leistungszahlen!$A$11:$H$158,6,FALSE))</f>
        <v>0</v>
      </c>
      <c r="AZ704" s="68">
        <f t="shared" si="371"/>
        <v>0</v>
      </c>
      <c r="BA704" s="68">
        <f t="shared" si="372"/>
        <v>0</v>
      </c>
      <c r="BC704" s="68">
        <f t="shared" si="408"/>
        <v>0</v>
      </c>
      <c r="BD704" s="285"/>
    </row>
    <row r="705" spans="1:56" s="68" customFormat="1" ht="22.5">
      <c r="A705" s="200"/>
      <c r="B705" s="200"/>
      <c r="C705" s="200" t="s">
        <v>354</v>
      </c>
      <c r="D705" s="200" t="s">
        <v>203</v>
      </c>
      <c r="E705" s="200" t="s">
        <v>351</v>
      </c>
      <c r="F705" s="200" t="s">
        <v>1248</v>
      </c>
      <c r="G705" s="200" t="s">
        <v>265</v>
      </c>
      <c r="H705" s="201" t="s">
        <v>200</v>
      </c>
      <c r="I705" s="202">
        <v>3.52</v>
      </c>
      <c r="J705" s="200" t="s">
        <v>778</v>
      </c>
      <c r="K705" s="176">
        <v>3</v>
      </c>
      <c r="L705" s="176">
        <v>1</v>
      </c>
      <c r="M705" s="176"/>
      <c r="N705" s="286">
        <v>6</v>
      </c>
      <c r="O705" s="286"/>
      <c r="P705" s="176"/>
      <c r="Q705" s="203">
        <f t="shared" si="364"/>
        <v>6</v>
      </c>
      <c r="R705" s="203">
        <f t="shared" si="365"/>
        <v>0</v>
      </c>
      <c r="S705" s="203">
        <f t="shared" si="366"/>
        <v>0</v>
      </c>
      <c r="T705" s="203">
        <f t="shared" si="367"/>
        <v>0</v>
      </c>
      <c r="U705" s="203">
        <f t="shared" si="368"/>
        <v>0</v>
      </c>
      <c r="V705" s="175">
        <f>IF(Q705&gt;0,VLOOKUP(Q705,Jahresfaktoren!$A$11:$B$24,2,),0)</f>
        <v>302</v>
      </c>
      <c r="W705" s="175">
        <f>IF(R705&gt;0,VLOOKUP(R705,Jahresfaktoren!$D$11:$E$24,2,),0)</f>
        <v>0</v>
      </c>
      <c r="X705" s="175">
        <f>IF(S705&gt;0,VLOOKUP(S705,Jahresfaktoren!$A$28:$B$29,2,),0)</f>
        <v>0</v>
      </c>
      <c r="Y705" s="175">
        <f>IF(T705&gt;0,VLOOKUP(T705,Jahresfaktoren!$A$28:$B$29,2,),0)</f>
        <v>0</v>
      </c>
      <c r="Z705" s="175">
        <f>IF(U705&gt;0,VLOOKUP(U705,Jahresfaktoren!$A$32:$B$33,2,),)</f>
        <v>0</v>
      </c>
      <c r="AA705" s="177">
        <f t="shared" si="398"/>
        <v>1063.04</v>
      </c>
      <c r="AB705" s="177" t="str">
        <f t="shared" si="399"/>
        <v/>
      </c>
      <c r="AC705" s="177" t="str">
        <f t="shared" si="400"/>
        <v/>
      </c>
      <c r="AD705" s="177" t="str">
        <f t="shared" si="401"/>
        <v/>
      </c>
      <c r="AE705" s="177" t="str">
        <f t="shared" si="402"/>
        <v/>
      </c>
      <c r="AF705" s="178">
        <f>IF(Q705&gt;0,VLOOKUP(H705,Leistungszahlen!$A$11:$C$158,3,),0)</f>
        <v>0</v>
      </c>
      <c r="AG705" s="178">
        <f>IF(R705&gt;0,VLOOKUP(H705,Leistungszahlen!$A$11:$F$158,6,),IF(T705&gt;0,VLOOKUP(H705,Leistungszahlen!$A$11:$F$158,6,),0))</f>
        <v>0</v>
      </c>
      <c r="AH705" s="179" t="e">
        <f t="shared" si="373"/>
        <v>#DIV/0!</v>
      </c>
      <c r="AI705" s="179">
        <f t="shared" si="374"/>
        <v>0</v>
      </c>
      <c r="AJ705" s="179">
        <f t="shared" si="375"/>
        <v>0</v>
      </c>
      <c r="AK705" s="179">
        <f t="shared" si="376"/>
        <v>0</v>
      </c>
      <c r="AL705" s="179">
        <f t="shared" si="377"/>
        <v>0</v>
      </c>
      <c r="AM705" s="180">
        <f>IF(L705=1,Stundensätze!$D$13,IF(L705=2,Stundensätze!$D$17,IF(L705=4,Stundensätze!$D$21,"")))</f>
        <v>0</v>
      </c>
      <c r="AN705" s="180">
        <f>IF(L705=1,Stundensätze!$D$15,IF(L705=2,Stundensätze!$D$19,IF(L705=4,Stundensätze!$D$23,"")))</f>
        <v>0</v>
      </c>
      <c r="AO705" s="180" t="e">
        <f t="shared" si="403"/>
        <v>#DIV/0!</v>
      </c>
      <c r="AP705" s="180">
        <f t="shared" si="404"/>
        <v>0</v>
      </c>
      <c r="AQ705" s="192" t="e">
        <f t="shared" si="405"/>
        <v>#DIV/0!</v>
      </c>
      <c r="AR705" s="192" t="e">
        <f t="shared" si="406"/>
        <v>#DIV/0!</v>
      </c>
      <c r="AS705" s="193" t="e">
        <f t="shared" si="407"/>
        <v>#DIV/0!</v>
      </c>
      <c r="AT705" s="258" t="str">
        <f>IF(K705=0,0,VLOOKUP(K705,Kostenstellen!A:B,2,FALSE))</f>
        <v xml:space="preserve">Rosentrittklinik         </v>
      </c>
      <c r="AU705" s="68" t="str">
        <f t="shared" si="369"/>
        <v>B</v>
      </c>
      <c r="AV705" s="68" t="str">
        <f t="shared" si="370"/>
        <v/>
      </c>
      <c r="AW705" s="68">
        <f>IF(AF705=0,0,VLOOKUP($H705,Leistungszahlen!$A$11:$H$158,4,FALSE))</f>
        <v>0</v>
      </c>
      <c r="AX705" s="68">
        <f>IF(AF705=0,0,VLOOKUP($H705,Leistungszahlen!$A$11:$H$158,5,FALSE))</f>
        <v>0</v>
      </c>
      <c r="AY705" s="68">
        <f>IF(AG705=0,0,VLOOKUP($H705,Leistungszahlen!$A$11:$H$158,6,FALSE))</f>
        <v>0</v>
      </c>
      <c r="AZ705" s="68">
        <f t="shared" si="371"/>
        <v>0</v>
      </c>
      <c r="BA705" s="68">
        <f t="shared" si="372"/>
        <v>0</v>
      </c>
      <c r="BC705" s="68">
        <f t="shared" si="408"/>
        <v>0</v>
      </c>
      <c r="BD705" s="285"/>
    </row>
    <row r="706" spans="1:56" s="68" customFormat="1" ht="22.5">
      <c r="A706" s="200"/>
      <c r="B706" s="200"/>
      <c r="C706" s="200" t="s">
        <v>354</v>
      </c>
      <c r="D706" s="200" t="s">
        <v>203</v>
      </c>
      <c r="E706" s="200" t="s">
        <v>351</v>
      </c>
      <c r="F706" s="200" t="s">
        <v>1248</v>
      </c>
      <c r="G706" s="200" t="s">
        <v>163</v>
      </c>
      <c r="H706" s="201" t="s">
        <v>287</v>
      </c>
      <c r="I706" s="202">
        <v>17.61</v>
      </c>
      <c r="J706" s="200" t="s">
        <v>560</v>
      </c>
      <c r="K706" s="176">
        <v>3</v>
      </c>
      <c r="L706" s="176">
        <v>1</v>
      </c>
      <c r="M706" s="176"/>
      <c r="N706" s="286">
        <v>3</v>
      </c>
      <c r="O706" s="286">
        <v>3</v>
      </c>
      <c r="P706" s="176"/>
      <c r="Q706" s="203">
        <f t="shared" si="364"/>
        <v>3</v>
      </c>
      <c r="R706" s="203">
        <f t="shared" si="365"/>
        <v>3</v>
      </c>
      <c r="S706" s="203">
        <f t="shared" si="366"/>
        <v>0</v>
      </c>
      <c r="T706" s="203">
        <f t="shared" si="367"/>
        <v>0</v>
      </c>
      <c r="U706" s="203">
        <f t="shared" si="368"/>
        <v>0</v>
      </c>
      <c r="V706" s="175">
        <f>IF(Q706&gt;0,VLOOKUP(Q706,Jahresfaktoren!$A$11:$B$24,2,),0)</f>
        <v>152</v>
      </c>
      <c r="W706" s="175">
        <f>IF(R706&gt;0,VLOOKUP(R706,Jahresfaktoren!$D$11:$E$24,2,),0)</f>
        <v>150</v>
      </c>
      <c r="X706" s="175">
        <f>IF(S706&gt;0,VLOOKUP(S706,Jahresfaktoren!$A$28:$B$29,2,),0)</f>
        <v>0</v>
      </c>
      <c r="Y706" s="175">
        <f>IF(T706&gt;0,VLOOKUP(T706,Jahresfaktoren!$A$28:$B$29,2,),0)</f>
        <v>0</v>
      </c>
      <c r="Z706" s="175">
        <f>IF(U706&gt;0,VLOOKUP(U706,Jahresfaktoren!$A$32:$B$33,2,),)</f>
        <v>0</v>
      </c>
      <c r="AA706" s="177">
        <f t="shared" si="398"/>
        <v>2676.72</v>
      </c>
      <c r="AB706" s="177">
        <f t="shared" si="399"/>
        <v>2641.5</v>
      </c>
      <c r="AC706" s="177" t="str">
        <f t="shared" si="400"/>
        <v/>
      </c>
      <c r="AD706" s="177" t="str">
        <f t="shared" si="401"/>
        <v/>
      </c>
      <c r="AE706" s="177" t="str">
        <f t="shared" si="402"/>
        <v/>
      </c>
      <c r="AF706" s="178">
        <f>IF(Q706&gt;0,VLOOKUP(H706,Leistungszahlen!$A$11:$C$158,3,),0)</f>
        <v>0</v>
      </c>
      <c r="AG706" s="178">
        <f>IF(R706&gt;0,VLOOKUP(H706,Leistungszahlen!$A$11:$F$158,6,),IF(T706&gt;0,VLOOKUP(H706,Leistungszahlen!$A$11:$F$158,6,),0))</f>
        <v>0</v>
      </c>
      <c r="AH706" s="179" t="e">
        <f t="shared" si="373"/>
        <v>#DIV/0!</v>
      </c>
      <c r="AI706" s="179" t="e">
        <f t="shared" si="374"/>
        <v>#DIV/0!</v>
      </c>
      <c r="AJ706" s="179">
        <f t="shared" si="375"/>
        <v>0</v>
      </c>
      <c r="AK706" s="179">
        <f t="shared" si="376"/>
        <v>0</v>
      </c>
      <c r="AL706" s="179">
        <f t="shared" si="377"/>
        <v>0</v>
      </c>
      <c r="AM706" s="180">
        <f>IF(L706=1,Stundensätze!$D$13,IF(L706=2,Stundensätze!$D$17,IF(L706=4,Stundensätze!$D$21,"")))</f>
        <v>0</v>
      </c>
      <c r="AN706" s="180">
        <f>IF(L706=1,Stundensätze!$D$15,IF(L706=2,Stundensätze!$D$19,IF(L706=4,Stundensätze!$D$23,"")))</f>
        <v>0</v>
      </c>
      <c r="AO706" s="180" t="e">
        <f t="shared" si="403"/>
        <v>#DIV/0!</v>
      </c>
      <c r="AP706" s="180">
        <f t="shared" si="404"/>
        <v>0</v>
      </c>
      <c r="AQ706" s="192" t="e">
        <f t="shared" si="405"/>
        <v>#DIV/0!</v>
      </c>
      <c r="AR706" s="192" t="e">
        <f t="shared" si="406"/>
        <v>#DIV/0!</v>
      </c>
      <c r="AS706" s="193" t="e">
        <f t="shared" si="407"/>
        <v>#DIV/0!</v>
      </c>
      <c r="AT706" s="258" t="str">
        <f>IF(K706=0,0,VLOOKUP(K706,Kostenstellen!A:B,2,FALSE))</f>
        <v xml:space="preserve">Rosentrittklinik         </v>
      </c>
      <c r="AU706" s="68" t="str">
        <f t="shared" si="369"/>
        <v>A1</v>
      </c>
      <c r="AV706" s="68" t="str">
        <f t="shared" si="370"/>
        <v>A1</v>
      </c>
      <c r="AW706" s="68">
        <f>IF(AF706=0,0,VLOOKUP($H706,Leistungszahlen!$A$11:$H$158,4,FALSE))</f>
        <v>0</v>
      </c>
      <c r="AX706" s="68">
        <f>IF(AF706=0,0,VLOOKUP($H706,Leistungszahlen!$A$11:$H$158,5,FALSE))</f>
        <v>0</v>
      </c>
      <c r="AY706" s="68">
        <f>IF(AG706=0,0,VLOOKUP($H706,Leistungszahlen!$A$11:$H$158,6,FALSE))</f>
        <v>0</v>
      </c>
      <c r="AZ706" s="68">
        <f t="shared" si="371"/>
        <v>0</v>
      </c>
      <c r="BA706" s="68">
        <f t="shared" si="372"/>
        <v>0</v>
      </c>
      <c r="BC706" s="68">
        <f t="shared" si="408"/>
        <v>0</v>
      </c>
      <c r="BD706" s="285"/>
    </row>
    <row r="707" spans="1:56" s="68" customFormat="1" ht="22.5">
      <c r="A707" s="200"/>
      <c r="B707" s="200"/>
      <c r="C707" s="200" t="s">
        <v>354</v>
      </c>
      <c r="D707" s="200" t="s">
        <v>203</v>
      </c>
      <c r="E707" s="200" t="s">
        <v>351</v>
      </c>
      <c r="F707" s="200" t="s">
        <v>1249</v>
      </c>
      <c r="G707" s="200" t="s">
        <v>265</v>
      </c>
      <c r="H707" s="201" t="s">
        <v>200</v>
      </c>
      <c r="I707" s="202">
        <v>3.52</v>
      </c>
      <c r="J707" s="200" t="s">
        <v>778</v>
      </c>
      <c r="K707" s="176">
        <v>3</v>
      </c>
      <c r="L707" s="176">
        <v>1</v>
      </c>
      <c r="M707" s="176"/>
      <c r="N707" s="286">
        <v>6</v>
      </c>
      <c r="O707" s="286"/>
      <c r="P707" s="176"/>
      <c r="Q707" s="203">
        <f t="shared" si="364"/>
        <v>6</v>
      </c>
      <c r="R707" s="203">
        <f t="shared" si="365"/>
        <v>0</v>
      </c>
      <c r="S707" s="203">
        <f t="shared" si="366"/>
        <v>0</v>
      </c>
      <c r="T707" s="203">
        <f t="shared" si="367"/>
        <v>0</v>
      </c>
      <c r="U707" s="203">
        <f t="shared" si="368"/>
        <v>0</v>
      </c>
      <c r="V707" s="175">
        <f>IF(Q707&gt;0,VLOOKUP(Q707,Jahresfaktoren!$A$11:$B$24,2,),0)</f>
        <v>302</v>
      </c>
      <c r="W707" s="175">
        <f>IF(R707&gt;0,VLOOKUP(R707,Jahresfaktoren!$D$11:$E$24,2,),0)</f>
        <v>0</v>
      </c>
      <c r="X707" s="175">
        <f>IF(S707&gt;0,VLOOKUP(S707,Jahresfaktoren!$A$28:$B$29,2,),0)</f>
        <v>0</v>
      </c>
      <c r="Y707" s="175">
        <f>IF(T707&gt;0,VLOOKUP(T707,Jahresfaktoren!$A$28:$B$29,2,),0)</f>
        <v>0</v>
      </c>
      <c r="Z707" s="175">
        <f>IF(U707&gt;0,VLOOKUP(U707,Jahresfaktoren!$A$32:$B$33,2,),)</f>
        <v>0</v>
      </c>
      <c r="AA707" s="177">
        <f t="shared" si="398"/>
        <v>1063.04</v>
      </c>
      <c r="AB707" s="177" t="str">
        <f t="shared" si="399"/>
        <v/>
      </c>
      <c r="AC707" s="177" t="str">
        <f t="shared" si="400"/>
        <v/>
      </c>
      <c r="AD707" s="177" t="str">
        <f t="shared" si="401"/>
        <v/>
      </c>
      <c r="AE707" s="177" t="str">
        <f t="shared" si="402"/>
        <v/>
      </c>
      <c r="AF707" s="178">
        <f>IF(Q707&gt;0,VLOOKUP(H707,Leistungszahlen!$A$11:$C$158,3,),0)</f>
        <v>0</v>
      </c>
      <c r="AG707" s="178">
        <f>IF(R707&gt;0,VLOOKUP(H707,Leistungszahlen!$A$11:$F$158,6,),IF(T707&gt;0,VLOOKUP(H707,Leistungszahlen!$A$11:$F$158,6,),0))</f>
        <v>0</v>
      </c>
      <c r="AH707" s="179" t="e">
        <f t="shared" si="373"/>
        <v>#DIV/0!</v>
      </c>
      <c r="AI707" s="179">
        <f t="shared" si="374"/>
        <v>0</v>
      </c>
      <c r="AJ707" s="179">
        <f t="shared" si="375"/>
        <v>0</v>
      </c>
      <c r="AK707" s="179">
        <f t="shared" si="376"/>
        <v>0</v>
      </c>
      <c r="AL707" s="179">
        <f t="shared" si="377"/>
        <v>0</v>
      </c>
      <c r="AM707" s="180">
        <f>IF(L707=1,Stundensätze!$D$13,IF(L707=2,Stundensätze!$D$17,IF(L707=4,Stundensätze!$D$21,"")))</f>
        <v>0</v>
      </c>
      <c r="AN707" s="180">
        <f>IF(L707=1,Stundensätze!$D$15,IF(L707=2,Stundensätze!$D$19,IF(L707=4,Stundensätze!$D$23,"")))</f>
        <v>0</v>
      </c>
      <c r="AO707" s="180" t="e">
        <f t="shared" si="403"/>
        <v>#DIV/0!</v>
      </c>
      <c r="AP707" s="180">
        <f t="shared" si="404"/>
        <v>0</v>
      </c>
      <c r="AQ707" s="192" t="e">
        <f t="shared" si="405"/>
        <v>#DIV/0!</v>
      </c>
      <c r="AR707" s="192" t="e">
        <f t="shared" si="406"/>
        <v>#DIV/0!</v>
      </c>
      <c r="AS707" s="193" t="e">
        <f t="shared" si="407"/>
        <v>#DIV/0!</v>
      </c>
      <c r="AT707" s="258" t="str">
        <f>IF(K707=0,0,VLOOKUP(K707,Kostenstellen!A:B,2,FALSE))</f>
        <v xml:space="preserve">Rosentrittklinik         </v>
      </c>
      <c r="AU707" s="68" t="str">
        <f t="shared" si="369"/>
        <v>B</v>
      </c>
      <c r="AV707" s="68" t="str">
        <f t="shared" si="370"/>
        <v/>
      </c>
      <c r="AW707" s="68">
        <f>IF(AF707=0,0,VLOOKUP($H707,Leistungszahlen!$A$11:$H$158,4,FALSE))</f>
        <v>0</v>
      </c>
      <c r="AX707" s="68">
        <f>IF(AF707=0,0,VLOOKUP($H707,Leistungszahlen!$A$11:$H$158,5,FALSE))</f>
        <v>0</v>
      </c>
      <c r="AY707" s="68">
        <f>IF(AG707=0,0,VLOOKUP($H707,Leistungszahlen!$A$11:$H$158,6,FALSE))</f>
        <v>0</v>
      </c>
      <c r="AZ707" s="68">
        <f t="shared" si="371"/>
        <v>0</v>
      </c>
      <c r="BA707" s="68">
        <f t="shared" si="372"/>
        <v>0</v>
      </c>
      <c r="BC707" s="68">
        <f t="shared" si="408"/>
        <v>0</v>
      </c>
      <c r="BD707" s="285"/>
    </row>
    <row r="708" spans="1:56" s="68" customFormat="1" ht="22.5">
      <c r="A708" s="200"/>
      <c r="B708" s="200"/>
      <c r="C708" s="200" t="s">
        <v>354</v>
      </c>
      <c r="D708" s="200" t="s">
        <v>203</v>
      </c>
      <c r="E708" s="200" t="s">
        <v>351</v>
      </c>
      <c r="F708" s="200" t="s">
        <v>1249</v>
      </c>
      <c r="G708" s="200" t="s">
        <v>163</v>
      </c>
      <c r="H708" s="201" t="s">
        <v>287</v>
      </c>
      <c r="I708" s="202">
        <v>17.61</v>
      </c>
      <c r="J708" s="200" t="s">
        <v>560</v>
      </c>
      <c r="K708" s="176">
        <v>3</v>
      </c>
      <c r="L708" s="176">
        <v>1</v>
      </c>
      <c r="M708" s="176"/>
      <c r="N708" s="286">
        <v>3</v>
      </c>
      <c r="O708" s="286">
        <v>3</v>
      </c>
      <c r="P708" s="176"/>
      <c r="Q708" s="203">
        <f t="shared" si="364"/>
        <v>3</v>
      </c>
      <c r="R708" s="203">
        <f t="shared" si="365"/>
        <v>3</v>
      </c>
      <c r="S708" s="203">
        <f t="shared" si="366"/>
        <v>0</v>
      </c>
      <c r="T708" s="203">
        <f t="shared" si="367"/>
        <v>0</v>
      </c>
      <c r="U708" s="203">
        <f t="shared" si="368"/>
        <v>0</v>
      </c>
      <c r="V708" s="175">
        <f>IF(Q708&gt;0,VLOOKUP(Q708,Jahresfaktoren!$A$11:$B$24,2,),0)</f>
        <v>152</v>
      </c>
      <c r="W708" s="175">
        <f>IF(R708&gt;0,VLOOKUP(R708,Jahresfaktoren!$D$11:$E$24,2,),0)</f>
        <v>150</v>
      </c>
      <c r="X708" s="175">
        <f>IF(S708&gt;0,VLOOKUP(S708,Jahresfaktoren!$A$28:$B$29,2,),0)</f>
        <v>0</v>
      </c>
      <c r="Y708" s="175">
        <f>IF(T708&gt;0,VLOOKUP(T708,Jahresfaktoren!$A$28:$B$29,2,),0)</f>
        <v>0</v>
      </c>
      <c r="Z708" s="175">
        <f>IF(U708&gt;0,VLOOKUP(U708,Jahresfaktoren!$A$32:$B$33,2,),)</f>
        <v>0</v>
      </c>
      <c r="AA708" s="177">
        <f t="shared" si="398"/>
        <v>2676.72</v>
      </c>
      <c r="AB708" s="177">
        <f t="shared" si="399"/>
        <v>2641.5</v>
      </c>
      <c r="AC708" s="177" t="str">
        <f t="shared" si="400"/>
        <v/>
      </c>
      <c r="AD708" s="177" t="str">
        <f t="shared" si="401"/>
        <v/>
      </c>
      <c r="AE708" s="177" t="str">
        <f t="shared" si="402"/>
        <v/>
      </c>
      <c r="AF708" s="178">
        <f>IF(Q708&gt;0,VLOOKUP(H708,Leistungszahlen!$A$11:$C$158,3,),0)</f>
        <v>0</v>
      </c>
      <c r="AG708" s="178">
        <f>IF(R708&gt;0,VLOOKUP(H708,Leistungszahlen!$A$11:$F$158,6,),IF(T708&gt;0,VLOOKUP(H708,Leistungszahlen!$A$11:$F$158,6,),0))</f>
        <v>0</v>
      </c>
      <c r="AH708" s="179" t="e">
        <f t="shared" si="373"/>
        <v>#DIV/0!</v>
      </c>
      <c r="AI708" s="179" t="e">
        <f t="shared" si="374"/>
        <v>#DIV/0!</v>
      </c>
      <c r="AJ708" s="179">
        <f t="shared" si="375"/>
        <v>0</v>
      </c>
      <c r="AK708" s="179">
        <f t="shared" si="376"/>
        <v>0</v>
      </c>
      <c r="AL708" s="179">
        <f t="shared" si="377"/>
        <v>0</v>
      </c>
      <c r="AM708" s="180">
        <f>IF(L708=1,Stundensätze!$D$13,IF(L708=2,Stundensätze!$D$17,IF(L708=4,Stundensätze!$D$21,"")))</f>
        <v>0</v>
      </c>
      <c r="AN708" s="180">
        <f>IF(L708=1,Stundensätze!$D$15,IF(L708=2,Stundensätze!$D$19,IF(L708=4,Stundensätze!$D$23,"")))</f>
        <v>0</v>
      </c>
      <c r="AO708" s="180" t="e">
        <f t="shared" si="403"/>
        <v>#DIV/0!</v>
      </c>
      <c r="AP708" s="180">
        <f t="shared" si="404"/>
        <v>0</v>
      </c>
      <c r="AQ708" s="192" t="e">
        <f t="shared" si="405"/>
        <v>#DIV/0!</v>
      </c>
      <c r="AR708" s="192" t="e">
        <f t="shared" si="406"/>
        <v>#DIV/0!</v>
      </c>
      <c r="AS708" s="193" t="e">
        <f t="shared" si="407"/>
        <v>#DIV/0!</v>
      </c>
      <c r="AT708" s="258" t="str">
        <f>IF(K708=0,0,VLOOKUP(K708,Kostenstellen!A:B,2,FALSE))</f>
        <v xml:space="preserve">Rosentrittklinik         </v>
      </c>
      <c r="AU708" s="68" t="str">
        <f t="shared" si="369"/>
        <v>A1</v>
      </c>
      <c r="AV708" s="68" t="str">
        <f t="shared" si="370"/>
        <v>A1</v>
      </c>
      <c r="AW708" s="68">
        <f>IF(AF708=0,0,VLOOKUP($H708,Leistungszahlen!$A$11:$H$158,4,FALSE))</f>
        <v>0</v>
      </c>
      <c r="AX708" s="68">
        <f>IF(AF708=0,0,VLOOKUP($H708,Leistungszahlen!$A$11:$H$158,5,FALSE))</f>
        <v>0</v>
      </c>
      <c r="AY708" s="68">
        <f>IF(AG708=0,0,VLOOKUP($H708,Leistungszahlen!$A$11:$H$158,6,FALSE))</f>
        <v>0</v>
      </c>
      <c r="AZ708" s="68">
        <f t="shared" si="371"/>
        <v>0</v>
      </c>
      <c r="BA708" s="68">
        <f t="shared" si="372"/>
        <v>0</v>
      </c>
      <c r="BC708" s="68">
        <f t="shared" si="408"/>
        <v>0</v>
      </c>
      <c r="BD708" s="285"/>
    </row>
    <row r="709" spans="1:56" s="68" customFormat="1" ht="22.5">
      <c r="A709" s="200"/>
      <c r="B709" s="200"/>
      <c r="C709" s="200" t="s">
        <v>354</v>
      </c>
      <c r="D709" s="200" t="s">
        <v>203</v>
      </c>
      <c r="E709" s="200" t="s">
        <v>351</v>
      </c>
      <c r="F709" s="200" t="s">
        <v>1250</v>
      </c>
      <c r="G709" s="200" t="s">
        <v>265</v>
      </c>
      <c r="H709" s="201" t="s">
        <v>200</v>
      </c>
      <c r="I709" s="202">
        <v>3.52</v>
      </c>
      <c r="J709" s="200" t="s">
        <v>778</v>
      </c>
      <c r="K709" s="176">
        <v>3</v>
      </c>
      <c r="L709" s="176">
        <v>1</v>
      </c>
      <c r="M709" s="176"/>
      <c r="N709" s="286">
        <v>6</v>
      </c>
      <c r="O709" s="286"/>
      <c r="P709" s="176"/>
      <c r="Q709" s="203">
        <f t="shared" ref="Q709:Q772" si="409">IF(M709="x",0,IF(N709=7,6,IF(N709=14,12,IF(N709="12+5",11,N709))))</f>
        <v>6</v>
      </c>
      <c r="R709" s="203">
        <f t="shared" ref="R709:R772" si="410">IF(M709="x",0,IF(O709=0,0,IF(N709=7,0,IF(N709+O709=7,O709-1,O709))))</f>
        <v>0</v>
      </c>
      <c r="S709" s="203">
        <f t="shared" ref="S709:S772" si="411">IF(M709="x",0,IF(N709=7,1,IF(N709=14,2,IF(AND(N709=12,O709=5),1,IF(N709="12+5",1,0)))))</f>
        <v>0</v>
      </c>
      <c r="T709" s="203">
        <f t="shared" ref="T709:T772" si="412">IF(M709="x",0,IF(O709=0,0,IF(N709=7,0,IF(N709+O709=7,1,0))))</f>
        <v>0</v>
      </c>
      <c r="U709" s="203">
        <f t="shared" ref="U709:U772" si="413">T709+S709</f>
        <v>0</v>
      </c>
      <c r="V709" s="175">
        <f>IF(Q709&gt;0,VLOOKUP(Q709,Jahresfaktoren!$A$11:$B$24,2,),0)</f>
        <v>302</v>
      </c>
      <c r="W709" s="175">
        <f>IF(R709&gt;0,VLOOKUP(R709,Jahresfaktoren!$D$11:$E$24,2,),0)</f>
        <v>0</v>
      </c>
      <c r="X709" s="175">
        <f>IF(S709&gt;0,VLOOKUP(S709,Jahresfaktoren!$A$28:$B$29,2,),0)</f>
        <v>0</v>
      </c>
      <c r="Y709" s="175">
        <f>IF(T709&gt;0,VLOOKUP(T709,Jahresfaktoren!$A$28:$B$29,2,),0)</f>
        <v>0</v>
      </c>
      <c r="Z709" s="175">
        <f>IF(U709&gt;0,VLOOKUP(U709,Jahresfaktoren!$A$32:$B$33,2,),)</f>
        <v>0</v>
      </c>
      <c r="AA709" s="177">
        <f t="shared" si="398"/>
        <v>1063.04</v>
      </c>
      <c r="AB709" s="177" t="str">
        <f t="shared" si="399"/>
        <v/>
      </c>
      <c r="AC709" s="177" t="str">
        <f t="shared" si="400"/>
        <v/>
      </c>
      <c r="AD709" s="177" t="str">
        <f t="shared" si="401"/>
        <v/>
      </c>
      <c r="AE709" s="177" t="str">
        <f t="shared" si="402"/>
        <v/>
      </c>
      <c r="AF709" s="178">
        <f>IF(Q709&gt;0,VLOOKUP(H709,Leistungszahlen!$A$11:$C$158,3,),0)</f>
        <v>0</v>
      </c>
      <c r="AG709" s="178">
        <f>IF(R709&gt;0,VLOOKUP(H709,Leistungszahlen!$A$11:$F$158,6,),IF(T709&gt;0,VLOOKUP(H709,Leistungszahlen!$A$11:$F$158,6,),0))</f>
        <v>0</v>
      </c>
      <c r="AH709" s="179" t="e">
        <f t="shared" si="373"/>
        <v>#DIV/0!</v>
      </c>
      <c r="AI709" s="179">
        <f t="shared" si="374"/>
        <v>0</v>
      </c>
      <c r="AJ709" s="179">
        <f t="shared" si="375"/>
        <v>0</v>
      </c>
      <c r="AK709" s="179">
        <f t="shared" si="376"/>
        <v>0</v>
      </c>
      <c r="AL709" s="179">
        <f t="shared" si="377"/>
        <v>0</v>
      </c>
      <c r="AM709" s="180">
        <f>IF(L709=1,Stundensätze!$D$13,IF(L709=2,Stundensätze!$D$17,IF(L709=4,Stundensätze!$D$21,"")))</f>
        <v>0</v>
      </c>
      <c r="AN709" s="180">
        <f>IF(L709=1,Stundensätze!$D$15,IF(L709=2,Stundensätze!$D$19,IF(L709=4,Stundensätze!$D$23,"")))</f>
        <v>0</v>
      </c>
      <c r="AO709" s="180" t="e">
        <f t="shared" si="403"/>
        <v>#DIV/0!</v>
      </c>
      <c r="AP709" s="180">
        <f t="shared" si="404"/>
        <v>0</v>
      </c>
      <c r="AQ709" s="192" t="e">
        <f t="shared" si="405"/>
        <v>#DIV/0!</v>
      </c>
      <c r="AR709" s="192" t="e">
        <f t="shared" si="406"/>
        <v>#DIV/0!</v>
      </c>
      <c r="AS709" s="193" t="e">
        <f t="shared" si="407"/>
        <v>#DIV/0!</v>
      </c>
      <c r="AT709" s="258" t="str">
        <f>IF(K709=0,0,VLOOKUP(K709,Kostenstellen!A:B,2,FALSE))</f>
        <v xml:space="preserve">Rosentrittklinik         </v>
      </c>
      <c r="AU709" s="68" t="str">
        <f t="shared" ref="AU709:AU772" si="414">IF(SUM(V709:Z709)&gt;0,H709,"")</f>
        <v>B</v>
      </c>
      <c r="AV709" s="68" t="str">
        <f t="shared" ref="AV709:AV772" si="415">IF(SUM(R709+T709)&gt;0,H709,"")</f>
        <v/>
      </c>
      <c r="AW709" s="68">
        <f>IF(AF709=0,0,VLOOKUP($H709,Leistungszahlen!$A$11:$H$158,4,FALSE))</f>
        <v>0</v>
      </c>
      <c r="AX709" s="68">
        <f>IF(AF709=0,0,VLOOKUP($H709,Leistungszahlen!$A$11:$H$158,5,FALSE))</f>
        <v>0</v>
      </c>
      <c r="AY709" s="68">
        <f>IF(AG709=0,0,VLOOKUP($H709,Leistungszahlen!$A$11:$H$158,6,FALSE))</f>
        <v>0</v>
      </c>
      <c r="AZ709" s="68">
        <f t="shared" ref="AZ709:AZ772" si="416">IF(AX709&lt;AF709,1,IF(AG709&gt;AY709,1,0))</f>
        <v>0</v>
      </c>
      <c r="BA709" s="68">
        <f t="shared" ref="BA709:BA772" si="417">IF(AF709&gt;AX709,1,IF(AG709&gt;AY709,1,0))</f>
        <v>0</v>
      </c>
      <c r="BC709" s="68">
        <f t="shared" si="408"/>
        <v>0</v>
      </c>
      <c r="BD709" s="285"/>
    </row>
    <row r="710" spans="1:56" s="68" customFormat="1" ht="22.5">
      <c r="A710" s="200"/>
      <c r="B710" s="200"/>
      <c r="C710" s="200" t="s">
        <v>354</v>
      </c>
      <c r="D710" s="200" t="s">
        <v>203</v>
      </c>
      <c r="E710" s="200" t="s">
        <v>351</v>
      </c>
      <c r="F710" s="200" t="s">
        <v>1250</v>
      </c>
      <c r="G710" s="200" t="s">
        <v>163</v>
      </c>
      <c r="H710" s="201" t="s">
        <v>287</v>
      </c>
      <c r="I710" s="202">
        <v>17.61</v>
      </c>
      <c r="J710" s="200" t="s">
        <v>560</v>
      </c>
      <c r="K710" s="176">
        <v>3</v>
      </c>
      <c r="L710" s="176">
        <v>1</v>
      </c>
      <c r="M710" s="176"/>
      <c r="N710" s="286">
        <v>3</v>
      </c>
      <c r="O710" s="286">
        <v>3</v>
      </c>
      <c r="P710" s="176"/>
      <c r="Q710" s="203">
        <f t="shared" si="409"/>
        <v>3</v>
      </c>
      <c r="R710" s="203">
        <f t="shared" si="410"/>
        <v>3</v>
      </c>
      <c r="S710" s="203">
        <f t="shared" si="411"/>
        <v>0</v>
      </c>
      <c r="T710" s="203">
        <f t="shared" si="412"/>
        <v>0</v>
      </c>
      <c r="U710" s="203">
        <f t="shared" si="413"/>
        <v>0</v>
      </c>
      <c r="V710" s="175">
        <f>IF(Q710&gt;0,VLOOKUP(Q710,Jahresfaktoren!$A$11:$B$24,2,),0)</f>
        <v>152</v>
      </c>
      <c r="W710" s="175">
        <f>IF(R710&gt;0,VLOOKUP(R710,Jahresfaktoren!$D$11:$E$24,2,),0)</f>
        <v>150</v>
      </c>
      <c r="X710" s="175">
        <f>IF(S710&gt;0,VLOOKUP(S710,Jahresfaktoren!$A$28:$B$29,2,),0)</f>
        <v>0</v>
      </c>
      <c r="Y710" s="175">
        <f>IF(T710&gt;0,VLOOKUP(T710,Jahresfaktoren!$A$28:$B$29,2,),0)</f>
        <v>0</v>
      </c>
      <c r="Z710" s="175">
        <f>IF(U710&gt;0,VLOOKUP(U710,Jahresfaktoren!$A$32:$B$33,2,),)</f>
        <v>0</v>
      </c>
      <c r="AA710" s="177">
        <f t="shared" si="398"/>
        <v>2676.72</v>
      </c>
      <c r="AB710" s="177">
        <f t="shared" si="399"/>
        <v>2641.5</v>
      </c>
      <c r="AC710" s="177" t="str">
        <f t="shared" si="400"/>
        <v/>
      </c>
      <c r="AD710" s="177" t="str">
        <f t="shared" si="401"/>
        <v/>
      </c>
      <c r="AE710" s="177" t="str">
        <f t="shared" si="402"/>
        <v/>
      </c>
      <c r="AF710" s="178">
        <f>IF(Q710&gt;0,VLOOKUP(H710,Leistungszahlen!$A$11:$C$158,3,),0)</f>
        <v>0</v>
      </c>
      <c r="AG710" s="178">
        <f>IF(R710&gt;0,VLOOKUP(H710,Leistungszahlen!$A$11:$F$158,6,),IF(T710&gt;0,VLOOKUP(H710,Leistungszahlen!$A$11:$F$158,6,),0))</f>
        <v>0</v>
      </c>
      <c r="AH710" s="179" t="e">
        <f t="shared" si="373"/>
        <v>#DIV/0!</v>
      </c>
      <c r="AI710" s="179" t="e">
        <f t="shared" si="374"/>
        <v>#DIV/0!</v>
      </c>
      <c r="AJ710" s="179">
        <f t="shared" si="375"/>
        <v>0</v>
      </c>
      <c r="AK710" s="179">
        <f t="shared" si="376"/>
        <v>0</v>
      </c>
      <c r="AL710" s="179">
        <f t="shared" si="377"/>
        <v>0</v>
      </c>
      <c r="AM710" s="180">
        <f>IF(L710=1,Stundensätze!$D$13,IF(L710=2,Stundensätze!$D$17,IF(L710=4,Stundensätze!$D$21,"")))</f>
        <v>0</v>
      </c>
      <c r="AN710" s="180">
        <f>IF(L710=1,Stundensätze!$D$15,IF(L710=2,Stundensätze!$D$19,IF(L710=4,Stundensätze!$D$23,"")))</f>
        <v>0</v>
      </c>
      <c r="AO710" s="180" t="e">
        <f t="shared" si="403"/>
        <v>#DIV/0!</v>
      </c>
      <c r="AP710" s="180">
        <f t="shared" si="404"/>
        <v>0</v>
      </c>
      <c r="AQ710" s="192" t="e">
        <f t="shared" si="405"/>
        <v>#DIV/0!</v>
      </c>
      <c r="AR710" s="192" t="e">
        <f t="shared" si="406"/>
        <v>#DIV/0!</v>
      </c>
      <c r="AS710" s="193" t="e">
        <f t="shared" si="407"/>
        <v>#DIV/0!</v>
      </c>
      <c r="AT710" s="258" t="str">
        <f>IF(K710=0,0,VLOOKUP(K710,Kostenstellen!A:B,2,FALSE))</f>
        <v xml:space="preserve">Rosentrittklinik         </v>
      </c>
      <c r="AU710" s="68" t="str">
        <f t="shared" si="414"/>
        <v>A1</v>
      </c>
      <c r="AV710" s="68" t="str">
        <f t="shared" si="415"/>
        <v>A1</v>
      </c>
      <c r="AW710" s="68">
        <f>IF(AF710=0,0,VLOOKUP($H710,Leistungszahlen!$A$11:$H$158,4,FALSE))</f>
        <v>0</v>
      </c>
      <c r="AX710" s="68">
        <f>IF(AF710=0,0,VLOOKUP($H710,Leistungszahlen!$A$11:$H$158,5,FALSE))</f>
        <v>0</v>
      </c>
      <c r="AY710" s="68">
        <f>IF(AG710=0,0,VLOOKUP($H710,Leistungszahlen!$A$11:$H$158,6,FALSE))</f>
        <v>0</v>
      </c>
      <c r="AZ710" s="68">
        <f t="shared" si="416"/>
        <v>0</v>
      </c>
      <c r="BA710" s="68">
        <f t="shared" si="417"/>
        <v>0</v>
      </c>
      <c r="BC710" s="68">
        <f t="shared" si="408"/>
        <v>0</v>
      </c>
      <c r="BD710" s="285"/>
    </row>
    <row r="711" spans="1:56" s="68" customFormat="1" ht="22.5">
      <c r="A711" s="200"/>
      <c r="B711" s="200"/>
      <c r="C711" s="200" t="s">
        <v>354</v>
      </c>
      <c r="D711" s="200" t="s">
        <v>203</v>
      </c>
      <c r="E711" s="200" t="s">
        <v>351</v>
      </c>
      <c r="F711" s="200" t="s">
        <v>1251</v>
      </c>
      <c r="G711" s="200" t="s">
        <v>265</v>
      </c>
      <c r="H711" s="201" t="s">
        <v>200</v>
      </c>
      <c r="I711" s="202">
        <v>3.52</v>
      </c>
      <c r="J711" s="200" t="s">
        <v>778</v>
      </c>
      <c r="K711" s="176">
        <v>3</v>
      </c>
      <c r="L711" s="176">
        <v>1</v>
      </c>
      <c r="M711" s="176"/>
      <c r="N711" s="286">
        <v>6</v>
      </c>
      <c r="O711" s="286"/>
      <c r="P711" s="176"/>
      <c r="Q711" s="203">
        <f t="shared" si="409"/>
        <v>6</v>
      </c>
      <c r="R711" s="203">
        <f t="shared" si="410"/>
        <v>0</v>
      </c>
      <c r="S711" s="203">
        <f t="shared" si="411"/>
        <v>0</v>
      </c>
      <c r="T711" s="203">
        <f t="shared" si="412"/>
        <v>0</v>
      </c>
      <c r="U711" s="203">
        <f t="shared" si="413"/>
        <v>0</v>
      </c>
      <c r="V711" s="175">
        <f>IF(Q711&gt;0,VLOOKUP(Q711,Jahresfaktoren!$A$11:$B$24,2,),0)</f>
        <v>302</v>
      </c>
      <c r="W711" s="175">
        <f>IF(R711&gt;0,VLOOKUP(R711,Jahresfaktoren!$D$11:$E$24,2,),0)</f>
        <v>0</v>
      </c>
      <c r="X711" s="175">
        <f>IF(S711&gt;0,VLOOKUP(S711,Jahresfaktoren!$A$28:$B$29,2,),0)</f>
        <v>0</v>
      </c>
      <c r="Y711" s="175">
        <f>IF(T711&gt;0,VLOOKUP(T711,Jahresfaktoren!$A$28:$B$29,2,),0)</f>
        <v>0</v>
      </c>
      <c r="Z711" s="175">
        <f>IF(U711&gt;0,VLOOKUP(U711,Jahresfaktoren!$A$32:$B$33,2,),)</f>
        <v>0</v>
      </c>
      <c r="AA711" s="177">
        <f t="shared" si="398"/>
        <v>1063.04</v>
      </c>
      <c r="AB711" s="177" t="str">
        <f t="shared" si="399"/>
        <v/>
      </c>
      <c r="AC711" s="177" t="str">
        <f t="shared" si="400"/>
        <v/>
      </c>
      <c r="AD711" s="177" t="str">
        <f t="shared" si="401"/>
        <v/>
      </c>
      <c r="AE711" s="177" t="str">
        <f t="shared" si="402"/>
        <v/>
      </c>
      <c r="AF711" s="178">
        <f>IF(Q711&gt;0,VLOOKUP(H711,Leistungszahlen!$A$11:$C$158,3,),0)</f>
        <v>0</v>
      </c>
      <c r="AG711" s="178">
        <f>IF(R711&gt;0,VLOOKUP(H711,Leistungszahlen!$A$11:$F$158,6,),IF(T711&gt;0,VLOOKUP(H711,Leistungszahlen!$A$11:$F$158,6,),0))</f>
        <v>0</v>
      </c>
      <c r="AH711" s="179" t="e">
        <f t="shared" si="373"/>
        <v>#DIV/0!</v>
      </c>
      <c r="AI711" s="179">
        <f t="shared" si="374"/>
        <v>0</v>
      </c>
      <c r="AJ711" s="179">
        <f t="shared" si="375"/>
        <v>0</v>
      </c>
      <c r="AK711" s="179">
        <f t="shared" si="376"/>
        <v>0</v>
      </c>
      <c r="AL711" s="179">
        <f t="shared" si="377"/>
        <v>0</v>
      </c>
      <c r="AM711" s="180">
        <f>IF(L711=1,Stundensätze!$D$13,IF(L711=2,Stundensätze!$D$17,IF(L711=4,Stundensätze!$D$21,"")))</f>
        <v>0</v>
      </c>
      <c r="AN711" s="180">
        <f>IF(L711=1,Stundensätze!$D$15,IF(L711=2,Stundensätze!$D$19,IF(L711=4,Stundensätze!$D$23,"")))</f>
        <v>0</v>
      </c>
      <c r="AO711" s="180" t="e">
        <f t="shared" si="403"/>
        <v>#DIV/0!</v>
      </c>
      <c r="AP711" s="180">
        <f t="shared" si="404"/>
        <v>0</v>
      </c>
      <c r="AQ711" s="192" t="e">
        <f t="shared" si="405"/>
        <v>#DIV/0!</v>
      </c>
      <c r="AR711" s="192" t="e">
        <f t="shared" si="406"/>
        <v>#DIV/0!</v>
      </c>
      <c r="AS711" s="193" t="e">
        <f t="shared" si="407"/>
        <v>#DIV/0!</v>
      </c>
      <c r="AT711" s="258" t="str">
        <f>IF(K711=0,0,VLOOKUP(K711,Kostenstellen!A:B,2,FALSE))</f>
        <v xml:space="preserve">Rosentrittklinik         </v>
      </c>
      <c r="AU711" s="68" t="str">
        <f t="shared" si="414"/>
        <v>B</v>
      </c>
      <c r="AV711" s="68" t="str">
        <f t="shared" si="415"/>
        <v/>
      </c>
      <c r="AW711" s="68">
        <f>IF(AF711=0,0,VLOOKUP($H711,Leistungszahlen!$A$11:$H$158,4,FALSE))</f>
        <v>0</v>
      </c>
      <c r="AX711" s="68">
        <f>IF(AF711=0,0,VLOOKUP($H711,Leistungszahlen!$A$11:$H$158,5,FALSE))</f>
        <v>0</v>
      </c>
      <c r="AY711" s="68">
        <f>IF(AG711=0,0,VLOOKUP($H711,Leistungszahlen!$A$11:$H$158,6,FALSE))</f>
        <v>0</v>
      </c>
      <c r="AZ711" s="68">
        <f t="shared" si="416"/>
        <v>0</v>
      </c>
      <c r="BA711" s="68">
        <f t="shared" si="417"/>
        <v>0</v>
      </c>
      <c r="BC711" s="68">
        <f t="shared" si="408"/>
        <v>0</v>
      </c>
      <c r="BD711" s="285"/>
    </row>
    <row r="712" spans="1:56" s="68" customFormat="1" ht="22.5">
      <c r="A712" s="200"/>
      <c r="B712" s="200"/>
      <c r="C712" s="200" t="s">
        <v>354</v>
      </c>
      <c r="D712" s="200" t="s">
        <v>203</v>
      </c>
      <c r="E712" s="200" t="s">
        <v>351</v>
      </c>
      <c r="F712" s="200" t="s">
        <v>1251</v>
      </c>
      <c r="G712" s="200" t="s">
        <v>163</v>
      </c>
      <c r="H712" s="201" t="s">
        <v>287</v>
      </c>
      <c r="I712" s="202">
        <v>17.61</v>
      </c>
      <c r="J712" s="200" t="s">
        <v>560</v>
      </c>
      <c r="K712" s="176">
        <v>3</v>
      </c>
      <c r="L712" s="176">
        <v>1</v>
      </c>
      <c r="M712" s="176"/>
      <c r="N712" s="286">
        <v>3</v>
      </c>
      <c r="O712" s="286">
        <v>3</v>
      </c>
      <c r="P712" s="176"/>
      <c r="Q712" s="203">
        <f t="shared" si="409"/>
        <v>3</v>
      </c>
      <c r="R712" s="203">
        <f t="shared" si="410"/>
        <v>3</v>
      </c>
      <c r="S712" s="203">
        <f t="shared" si="411"/>
        <v>0</v>
      </c>
      <c r="T712" s="203">
        <f t="shared" si="412"/>
        <v>0</v>
      </c>
      <c r="U712" s="203">
        <f t="shared" si="413"/>
        <v>0</v>
      </c>
      <c r="V712" s="175">
        <f>IF(Q712&gt;0,VLOOKUP(Q712,Jahresfaktoren!$A$11:$B$24,2,),0)</f>
        <v>152</v>
      </c>
      <c r="W712" s="175">
        <f>IF(R712&gt;0,VLOOKUP(R712,Jahresfaktoren!$D$11:$E$24,2,),0)</f>
        <v>150</v>
      </c>
      <c r="X712" s="175">
        <f>IF(S712&gt;0,VLOOKUP(S712,Jahresfaktoren!$A$28:$B$29,2,),0)</f>
        <v>0</v>
      </c>
      <c r="Y712" s="175">
        <f>IF(T712&gt;0,VLOOKUP(T712,Jahresfaktoren!$A$28:$B$29,2,),0)</f>
        <v>0</v>
      </c>
      <c r="Z712" s="175">
        <f>IF(U712&gt;0,VLOOKUP(U712,Jahresfaktoren!$A$32:$B$33,2,),)</f>
        <v>0</v>
      </c>
      <c r="AA712" s="177">
        <f t="shared" si="398"/>
        <v>2676.72</v>
      </c>
      <c r="AB712" s="177">
        <f t="shared" si="399"/>
        <v>2641.5</v>
      </c>
      <c r="AC712" s="177" t="str">
        <f t="shared" si="400"/>
        <v/>
      </c>
      <c r="AD712" s="177" t="str">
        <f t="shared" si="401"/>
        <v/>
      </c>
      <c r="AE712" s="177" t="str">
        <f t="shared" si="402"/>
        <v/>
      </c>
      <c r="AF712" s="178">
        <f>IF(Q712&gt;0,VLOOKUP(H712,Leistungszahlen!$A$11:$C$158,3,),0)</f>
        <v>0</v>
      </c>
      <c r="AG712" s="178">
        <f>IF(R712&gt;0,VLOOKUP(H712,Leistungszahlen!$A$11:$F$158,6,),IF(T712&gt;0,VLOOKUP(H712,Leistungszahlen!$A$11:$F$158,6,),0))</f>
        <v>0</v>
      </c>
      <c r="AH712" s="179" t="e">
        <f t="shared" si="373"/>
        <v>#DIV/0!</v>
      </c>
      <c r="AI712" s="179" t="e">
        <f t="shared" si="374"/>
        <v>#DIV/0!</v>
      </c>
      <c r="AJ712" s="179">
        <f t="shared" si="375"/>
        <v>0</v>
      </c>
      <c r="AK712" s="179">
        <f t="shared" si="376"/>
        <v>0</v>
      </c>
      <c r="AL712" s="179">
        <f t="shared" si="377"/>
        <v>0</v>
      </c>
      <c r="AM712" s="180">
        <f>IF(L712=1,Stundensätze!$D$13,IF(L712=2,Stundensätze!$D$17,IF(L712=4,Stundensätze!$D$21,"")))</f>
        <v>0</v>
      </c>
      <c r="AN712" s="180">
        <f>IF(L712=1,Stundensätze!$D$15,IF(L712=2,Stundensätze!$D$19,IF(L712=4,Stundensätze!$D$23,"")))</f>
        <v>0</v>
      </c>
      <c r="AO712" s="180" t="e">
        <f t="shared" si="403"/>
        <v>#DIV/0!</v>
      </c>
      <c r="AP712" s="180">
        <f t="shared" si="404"/>
        <v>0</v>
      </c>
      <c r="AQ712" s="192" t="e">
        <f t="shared" si="405"/>
        <v>#DIV/0!</v>
      </c>
      <c r="AR712" s="192" t="e">
        <f t="shared" si="406"/>
        <v>#DIV/0!</v>
      </c>
      <c r="AS712" s="193" t="e">
        <f t="shared" si="407"/>
        <v>#DIV/0!</v>
      </c>
      <c r="AT712" s="258" t="str">
        <f>IF(K712=0,0,VLOOKUP(K712,Kostenstellen!A:B,2,FALSE))</f>
        <v xml:space="preserve">Rosentrittklinik         </v>
      </c>
      <c r="AU712" s="68" t="str">
        <f t="shared" si="414"/>
        <v>A1</v>
      </c>
      <c r="AV712" s="68" t="str">
        <f t="shared" si="415"/>
        <v>A1</v>
      </c>
      <c r="AW712" s="68">
        <f>IF(AF712=0,0,VLOOKUP($H712,Leistungszahlen!$A$11:$H$158,4,FALSE))</f>
        <v>0</v>
      </c>
      <c r="AX712" s="68">
        <f>IF(AF712=0,0,VLOOKUP($H712,Leistungszahlen!$A$11:$H$158,5,FALSE))</f>
        <v>0</v>
      </c>
      <c r="AY712" s="68">
        <f>IF(AG712=0,0,VLOOKUP($H712,Leistungszahlen!$A$11:$H$158,6,FALSE))</f>
        <v>0</v>
      </c>
      <c r="AZ712" s="68">
        <f t="shared" si="416"/>
        <v>0</v>
      </c>
      <c r="BA712" s="68">
        <f t="shared" si="417"/>
        <v>0</v>
      </c>
      <c r="BC712" s="68">
        <f t="shared" si="408"/>
        <v>0</v>
      </c>
      <c r="BD712" s="285"/>
    </row>
    <row r="713" spans="1:56" s="68" customFormat="1" ht="22.5">
      <c r="A713" s="200"/>
      <c r="B713" s="200"/>
      <c r="C713" s="200" t="s">
        <v>354</v>
      </c>
      <c r="D713" s="200" t="s">
        <v>203</v>
      </c>
      <c r="E713" s="200" t="s">
        <v>351</v>
      </c>
      <c r="F713" s="200" t="s">
        <v>1252</v>
      </c>
      <c r="G713" s="200" t="s">
        <v>265</v>
      </c>
      <c r="H713" s="201" t="s">
        <v>200</v>
      </c>
      <c r="I713" s="202">
        <v>3.52</v>
      </c>
      <c r="J713" s="200" t="s">
        <v>778</v>
      </c>
      <c r="K713" s="176">
        <v>3</v>
      </c>
      <c r="L713" s="176">
        <v>1</v>
      </c>
      <c r="M713" s="176"/>
      <c r="N713" s="286">
        <v>6</v>
      </c>
      <c r="O713" s="286"/>
      <c r="P713" s="176"/>
      <c r="Q713" s="203">
        <f t="shared" si="409"/>
        <v>6</v>
      </c>
      <c r="R713" s="203">
        <f t="shared" si="410"/>
        <v>0</v>
      </c>
      <c r="S713" s="203">
        <f t="shared" si="411"/>
        <v>0</v>
      </c>
      <c r="T713" s="203">
        <f t="shared" si="412"/>
        <v>0</v>
      </c>
      <c r="U713" s="203">
        <f t="shared" si="413"/>
        <v>0</v>
      </c>
      <c r="V713" s="175">
        <f>IF(Q713&gt;0,VLOOKUP(Q713,Jahresfaktoren!$A$11:$B$24,2,),0)</f>
        <v>302</v>
      </c>
      <c r="W713" s="175">
        <f>IF(R713&gt;0,VLOOKUP(R713,Jahresfaktoren!$D$11:$E$24,2,),0)</f>
        <v>0</v>
      </c>
      <c r="X713" s="175">
        <f>IF(S713&gt;0,VLOOKUP(S713,Jahresfaktoren!$A$28:$B$29,2,),0)</f>
        <v>0</v>
      </c>
      <c r="Y713" s="175">
        <f>IF(T713&gt;0,VLOOKUP(T713,Jahresfaktoren!$A$28:$B$29,2,),0)</f>
        <v>0</v>
      </c>
      <c r="Z713" s="175">
        <f>IF(U713&gt;0,VLOOKUP(U713,Jahresfaktoren!$A$32:$B$33,2,),)</f>
        <v>0</v>
      </c>
      <c r="AA713" s="177">
        <f t="shared" si="398"/>
        <v>1063.04</v>
      </c>
      <c r="AB713" s="177" t="str">
        <f t="shared" si="399"/>
        <v/>
      </c>
      <c r="AC713" s="177" t="str">
        <f t="shared" si="400"/>
        <v/>
      </c>
      <c r="AD713" s="177" t="str">
        <f t="shared" si="401"/>
        <v/>
      </c>
      <c r="AE713" s="177" t="str">
        <f t="shared" si="402"/>
        <v/>
      </c>
      <c r="AF713" s="178">
        <f>IF(Q713&gt;0,VLOOKUP(H713,Leistungszahlen!$A$11:$C$158,3,),0)</f>
        <v>0</v>
      </c>
      <c r="AG713" s="178">
        <f>IF(R713&gt;0,VLOOKUP(H713,Leistungszahlen!$A$11:$F$158,6,),IF(T713&gt;0,VLOOKUP(H713,Leistungszahlen!$A$11:$F$158,6,),0))</f>
        <v>0</v>
      </c>
      <c r="AH713" s="179" t="e">
        <f t="shared" si="373"/>
        <v>#DIV/0!</v>
      </c>
      <c r="AI713" s="179">
        <f t="shared" si="374"/>
        <v>0</v>
      </c>
      <c r="AJ713" s="179">
        <f t="shared" si="375"/>
        <v>0</v>
      </c>
      <c r="AK713" s="179">
        <f t="shared" si="376"/>
        <v>0</v>
      </c>
      <c r="AL713" s="179">
        <f t="shared" si="377"/>
        <v>0</v>
      </c>
      <c r="AM713" s="180">
        <f>IF(L713=1,Stundensätze!$D$13,IF(L713=2,Stundensätze!$D$17,IF(L713=4,Stundensätze!$D$21,"")))</f>
        <v>0</v>
      </c>
      <c r="AN713" s="180">
        <f>IF(L713=1,Stundensätze!$D$15,IF(L713=2,Stundensätze!$D$19,IF(L713=4,Stundensätze!$D$23,"")))</f>
        <v>0</v>
      </c>
      <c r="AO713" s="180" t="e">
        <f t="shared" si="403"/>
        <v>#DIV/0!</v>
      </c>
      <c r="AP713" s="180">
        <f t="shared" si="404"/>
        <v>0</v>
      </c>
      <c r="AQ713" s="192" t="e">
        <f t="shared" si="405"/>
        <v>#DIV/0!</v>
      </c>
      <c r="AR713" s="192" t="e">
        <f t="shared" si="406"/>
        <v>#DIV/0!</v>
      </c>
      <c r="AS713" s="193" t="e">
        <f t="shared" si="407"/>
        <v>#DIV/0!</v>
      </c>
      <c r="AT713" s="258" t="str">
        <f>IF(K713=0,0,VLOOKUP(K713,Kostenstellen!A:B,2,FALSE))</f>
        <v xml:space="preserve">Rosentrittklinik         </v>
      </c>
      <c r="AU713" s="68" t="str">
        <f t="shared" si="414"/>
        <v>B</v>
      </c>
      <c r="AV713" s="68" t="str">
        <f t="shared" si="415"/>
        <v/>
      </c>
      <c r="AW713" s="68">
        <f>IF(AF713=0,0,VLOOKUP($H713,Leistungszahlen!$A$11:$H$158,4,FALSE))</f>
        <v>0</v>
      </c>
      <c r="AX713" s="68">
        <f>IF(AF713=0,0,VLOOKUP($H713,Leistungszahlen!$A$11:$H$158,5,FALSE))</f>
        <v>0</v>
      </c>
      <c r="AY713" s="68">
        <f>IF(AG713=0,0,VLOOKUP($H713,Leistungszahlen!$A$11:$H$158,6,FALSE))</f>
        <v>0</v>
      </c>
      <c r="AZ713" s="68">
        <f t="shared" si="416"/>
        <v>0</v>
      </c>
      <c r="BA713" s="68">
        <f t="shared" si="417"/>
        <v>0</v>
      </c>
      <c r="BC713" s="68">
        <f t="shared" si="408"/>
        <v>0</v>
      </c>
      <c r="BD713" s="285"/>
    </row>
    <row r="714" spans="1:56" s="68" customFormat="1" ht="22.5">
      <c r="A714" s="200"/>
      <c r="B714" s="200"/>
      <c r="C714" s="200" t="s">
        <v>354</v>
      </c>
      <c r="D714" s="200" t="s">
        <v>203</v>
      </c>
      <c r="E714" s="200" t="s">
        <v>351</v>
      </c>
      <c r="F714" s="200" t="s">
        <v>1252</v>
      </c>
      <c r="G714" s="200" t="s">
        <v>163</v>
      </c>
      <c r="H714" s="201" t="s">
        <v>287</v>
      </c>
      <c r="I714" s="202">
        <v>17.61</v>
      </c>
      <c r="J714" s="200" t="s">
        <v>560</v>
      </c>
      <c r="K714" s="176">
        <v>3</v>
      </c>
      <c r="L714" s="176">
        <v>1</v>
      </c>
      <c r="M714" s="176"/>
      <c r="N714" s="286">
        <v>3</v>
      </c>
      <c r="O714" s="286">
        <v>3</v>
      </c>
      <c r="P714" s="176"/>
      <c r="Q714" s="203">
        <f t="shared" si="409"/>
        <v>3</v>
      </c>
      <c r="R714" s="203">
        <f t="shared" si="410"/>
        <v>3</v>
      </c>
      <c r="S714" s="203">
        <f t="shared" si="411"/>
        <v>0</v>
      </c>
      <c r="T714" s="203">
        <f t="shared" si="412"/>
        <v>0</v>
      </c>
      <c r="U714" s="203">
        <f t="shared" si="413"/>
        <v>0</v>
      </c>
      <c r="V714" s="175">
        <f>IF(Q714&gt;0,VLOOKUP(Q714,Jahresfaktoren!$A$11:$B$24,2,),0)</f>
        <v>152</v>
      </c>
      <c r="W714" s="175">
        <f>IF(R714&gt;0,VLOOKUP(R714,Jahresfaktoren!$D$11:$E$24,2,),0)</f>
        <v>150</v>
      </c>
      <c r="X714" s="175">
        <f>IF(S714&gt;0,VLOOKUP(S714,Jahresfaktoren!$A$28:$B$29,2,),0)</f>
        <v>0</v>
      </c>
      <c r="Y714" s="175">
        <f>IF(T714&gt;0,VLOOKUP(T714,Jahresfaktoren!$A$28:$B$29,2,),0)</f>
        <v>0</v>
      </c>
      <c r="Z714" s="175">
        <f>IF(U714&gt;0,VLOOKUP(U714,Jahresfaktoren!$A$32:$B$33,2,),)</f>
        <v>0</v>
      </c>
      <c r="AA714" s="177">
        <f t="shared" si="398"/>
        <v>2676.72</v>
      </c>
      <c r="AB714" s="177">
        <f t="shared" si="399"/>
        <v>2641.5</v>
      </c>
      <c r="AC714" s="177" t="str">
        <f t="shared" si="400"/>
        <v/>
      </c>
      <c r="AD714" s="177" t="str">
        <f t="shared" si="401"/>
        <v/>
      </c>
      <c r="AE714" s="177" t="str">
        <f t="shared" si="402"/>
        <v/>
      </c>
      <c r="AF714" s="178">
        <f>IF(Q714&gt;0,VLOOKUP(H714,Leistungszahlen!$A$11:$C$158,3,),0)</f>
        <v>0</v>
      </c>
      <c r="AG714" s="178">
        <f>IF(R714&gt;0,VLOOKUP(H714,Leistungszahlen!$A$11:$F$158,6,),IF(T714&gt;0,VLOOKUP(H714,Leistungszahlen!$A$11:$F$158,6,),0))</f>
        <v>0</v>
      </c>
      <c r="AH714" s="179" t="e">
        <f t="shared" si="373"/>
        <v>#DIV/0!</v>
      </c>
      <c r="AI714" s="179" t="e">
        <f t="shared" si="374"/>
        <v>#DIV/0!</v>
      </c>
      <c r="AJ714" s="179">
        <f t="shared" si="375"/>
        <v>0</v>
      </c>
      <c r="AK714" s="179">
        <f t="shared" si="376"/>
        <v>0</v>
      </c>
      <c r="AL714" s="179">
        <f t="shared" si="377"/>
        <v>0</v>
      </c>
      <c r="AM714" s="180">
        <f>IF(L714=1,Stundensätze!$D$13,IF(L714=2,Stundensätze!$D$17,IF(L714=4,Stundensätze!$D$21,"")))</f>
        <v>0</v>
      </c>
      <c r="AN714" s="180">
        <f>IF(L714=1,Stundensätze!$D$15,IF(L714=2,Stundensätze!$D$19,IF(L714=4,Stundensätze!$D$23,"")))</f>
        <v>0</v>
      </c>
      <c r="AO714" s="180" t="e">
        <f t="shared" si="403"/>
        <v>#DIV/0!</v>
      </c>
      <c r="AP714" s="180">
        <f t="shared" si="404"/>
        <v>0</v>
      </c>
      <c r="AQ714" s="192" t="e">
        <f t="shared" si="405"/>
        <v>#DIV/0!</v>
      </c>
      <c r="AR714" s="192" t="e">
        <f t="shared" si="406"/>
        <v>#DIV/0!</v>
      </c>
      <c r="AS714" s="193" t="e">
        <f t="shared" si="407"/>
        <v>#DIV/0!</v>
      </c>
      <c r="AT714" s="258" t="str">
        <f>IF(K714=0,0,VLOOKUP(K714,Kostenstellen!A:B,2,FALSE))</f>
        <v xml:space="preserve">Rosentrittklinik         </v>
      </c>
      <c r="AU714" s="68" t="str">
        <f t="shared" si="414"/>
        <v>A1</v>
      </c>
      <c r="AV714" s="68" t="str">
        <f t="shared" si="415"/>
        <v>A1</v>
      </c>
      <c r="AW714" s="68">
        <f>IF(AF714=0,0,VLOOKUP($H714,Leistungszahlen!$A$11:$H$158,4,FALSE))</f>
        <v>0</v>
      </c>
      <c r="AX714" s="68">
        <f>IF(AF714=0,0,VLOOKUP($H714,Leistungszahlen!$A$11:$H$158,5,FALSE))</f>
        <v>0</v>
      </c>
      <c r="AY714" s="68">
        <f>IF(AG714=0,0,VLOOKUP($H714,Leistungszahlen!$A$11:$H$158,6,FALSE))</f>
        <v>0</v>
      </c>
      <c r="AZ714" s="68">
        <f t="shared" si="416"/>
        <v>0</v>
      </c>
      <c r="BA714" s="68">
        <f t="shared" si="417"/>
        <v>0</v>
      </c>
      <c r="BC714" s="68">
        <f t="shared" si="408"/>
        <v>0</v>
      </c>
      <c r="BD714" s="285"/>
    </row>
    <row r="715" spans="1:56" s="68" customFormat="1" ht="22.5">
      <c r="A715" s="200"/>
      <c r="B715" s="200"/>
      <c r="C715" s="200" t="s">
        <v>354</v>
      </c>
      <c r="D715" s="200" t="s">
        <v>203</v>
      </c>
      <c r="E715" s="200" t="s">
        <v>351</v>
      </c>
      <c r="F715" s="200" t="s">
        <v>1253</v>
      </c>
      <c r="G715" s="200" t="s">
        <v>265</v>
      </c>
      <c r="H715" s="201" t="s">
        <v>200</v>
      </c>
      <c r="I715" s="202">
        <v>3.52</v>
      </c>
      <c r="J715" s="200" t="s">
        <v>778</v>
      </c>
      <c r="K715" s="176">
        <v>3</v>
      </c>
      <c r="L715" s="176">
        <v>1</v>
      </c>
      <c r="M715" s="176"/>
      <c r="N715" s="286">
        <v>6</v>
      </c>
      <c r="O715" s="286"/>
      <c r="P715" s="176"/>
      <c r="Q715" s="203">
        <f t="shared" si="409"/>
        <v>6</v>
      </c>
      <c r="R715" s="203">
        <f t="shared" si="410"/>
        <v>0</v>
      </c>
      <c r="S715" s="203">
        <f t="shared" si="411"/>
        <v>0</v>
      </c>
      <c r="T715" s="203">
        <f t="shared" si="412"/>
        <v>0</v>
      </c>
      <c r="U715" s="203">
        <f t="shared" si="413"/>
        <v>0</v>
      </c>
      <c r="V715" s="175">
        <f>IF(Q715&gt;0,VLOOKUP(Q715,Jahresfaktoren!$A$11:$B$24,2,),0)</f>
        <v>302</v>
      </c>
      <c r="W715" s="175">
        <f>IF(R715&gt;0,VLOOKUP(R715,Jahresfaktoren!$D$11:$E$24,2,),0)</f>
        <v>0</v>
      </c>
      <c r="X715" s="175">
        <f>IF(S715&gt;0,VLOOKUP(S715,Jahresfaktoren!$A$28:$B$29,2,),0)</f>
        <v>0</v>
      </c>
      <c r="Y715" s="175">
        <f>IF(T715&gt;0,VLOOKUP(T715,Jahresfaktoren!$A$28:$B$29,2,),0)</f>
        <v>0</v>
      </c>
      <c r="Z715" s="175">
        <f>IF(U715&gt;0,VLOOKUP(U715,Jahresfaktoren!$A$32:$B$33,2,),)</f>
        <v>0</v>
      </c>
      <c r="AA715" s="177">
        <f t="shared" si="398"/>
        <v>1063.04</v>
      </c>
      <c r="AB715" s="177" t="str">
        <f t="shared" si="399"/>
        <v/>
      </c>
      <c r="AC715" s="177" t="str">
        <f t="shared" si="400"/>
        <v/>
      </c>
      <c r="AD715" s="177" t="str">
        <f t="shared" si="401"/>
        <v/>
      </c>
      <c r="AE715" s="177" t="str">
        <f t="shared" si="402"/>
        <v/>
      </c>
      <c r="AF715" s="178">
        <f>IF(Q715&gt;0,VLOOKUP(H715,Leistungszahlen!$A$11:$C$158,3,),0)</f>
        <v>0</v>
      </c>
      <c r="AG715" s="178">
        <f>IF(R715&gt;0,VLOOKUP(H715,Leistungszahlen!$A$11:$F$158,6,),IF(T715&gt;0,VLOOKUP(H715,Leistungszahlen!$A$11:$F$158,6,),0))</f>
        <v>0</v>
      </c>
      <c r="AH715" s="179" t="e">
        <f t="shared" ref="AH715:AH778" si="418">IF(Q715&gt;0,AA715/AF715,0)</f>
        <v>#DIV/0!</v>
      </c>
      <c r="AI715" s="179">
        <f t="shared" ref="AI715:AI778" si="419">IF(R715&gt;0,AB715/AG715,0)</f>
        <v>0</v>
      </c>
      <c r="AJ715" s="179">
        <f t="shared" ref="AJ715:AJ778" si="420">IF(S715&gt;0,AC715/AF715,0)</f>
        <v>0</v>
      </c>
      <c r="AK715" s="179">
        <f t="shared" ref="AK715:AK778" si="421">IF(T715&gt;0,AD715/AG715,0)</f>
        <v>0</v>
      </c>
      <c r="AL715" s="179">
        <f t="shared" ref="AL715:AL778" si="422">IF(U715&gt;0,AE715/AF715,0)</f>
        <v>0</v>
      </c>
      <c r="AM715" s="180">
        <f>IF(L715=1,Stundensätze!$D$13,IF(L715=2,Stundensätze!$D$17,IF(L715=4,Stundensätze!$D$21,"")))</f>
        <v>0</v>
      </c>
      <c r="AN715" s="180">
        <f>IF(L715=1,Stundensätze!$D$15,IF(L715=2,Stundensätze!$D$19,IF(L715=4,Stundensätze!$D$23,"")))</f>
        <v>0</v>
      </c>
      <c r="AO715" s="180" t="e">
        <f t="shared" si="403"/>
        <v>#DIV/0!</v>
      </c>
      <c r="AP715" s="180">
        <f t="shared" si="404"/>
        <v>0</v>
      </c>
      <c r="AQ715" s="192" t="e">
        <f t="shared" si="405"/>
        <v>#DIV/0!</v>
      </c>
      <c r="AR715" s="192" t="e">
        <f t="shared" si="406"/>
        <v>#DIV/0!</v>
      </c>
      <c r="AS715" s="193" t="e">
        <f t="shared" si="407"/>
        <v>#DIV/0!</v>
      </c>
      <c r="AT715" s="258" t="str">
        <f>IF(K715=0,0,VLOOKUP(K715,Kostenstellen!A:B,2,FALSE))</f>
        <v xml:space="preserve">Rosentrittklinik         </v>
      </c>
      <c r="AU715" s="68" t="str">
        <f t="shared" si="414"/>
        <v>B</v>
      </c>
      <c r="AV715" s="68" t="str">
        <f t="shared" si="415"/>
        <v/>
      </c>
      <c r="AW715" s="68">
        <f>IF(AF715=0,0,VLOOKUP($H715,Leistungszahlen!$A$11:$H$158,4,FALSE))</f>
        <v>0</v>
      </c>
      <c r="AX715" s="68">
        <f>IF(AF715=0,0,VLOOKUP($H715,Leistungszahlen!$A$11:$H$158,5,FALSE))</f>
        <v>0</v>
      </c>
      <c r="AY715" s="68">
        <f>IF(AG715=0,0,VLOOKUP($H715,Leistungszahlen!$A$11:$H$158,6,FALSE))</f>
        <v>0</v>
      </c>
      <c r="AZ715" s="68">
        <f t="shared" si="416"/>
        <v>0</v>
      </c>
      <c r="BA715" s="68">
        <f t="shared" si="417"/>
        <v>0</v>
      </c>
      <c r="BC715" s="68">
        <f t="shared" si="408"/>
        <v>0</v>
      </c>
      <c r="BD715" s="285"/>
    </row>
    <row r="716" spans="1:56" s="68" customFormat="1" ht="22.5">
      <c r="A716" s="200"/>
      <c r="B716" s="200"/>
      <c r="C716" s="200" t="s">
        <v>354</v>
      </c>
      <c r="D716" s="200" t="s">
        <v>203</v>
      </c>
      <c r="E716" s="200" t="s">
        <v>351</v>
      </c>
      <c r="F716" s="200" t="s">
        <v>1253</v>
      </c>
      <c r="G716" s="200" t="s">
        <v>163</v>
      </c>
      <c r="H716" s="201" t="s">
        <v>287</v>
      </c>
      <c r="I716" s="202">
        <v>17.61</v>
      </c>
      <c r="J716" s="200" t="s">
        <v>560</v>
      </c>
      <c r="K716" s="176">
        <v>3</v>
      </c>
      <c r="L716" s="176">
        <v>1</v>
      </c>
      <c r="M716" s="176"/>
      <c r="N716" s="286">
        <v>3</v>
      </c>
      <c r="O716" s="286">
        <v>3</v>
      </c>
      <c r="P716" s="176"/>
      <c r="Q716" s="203">
        <f t="shared" si="409"/>
        <v>3</v>
      </c>
      <c r="R716" s="203">
        <f t="shared" si="410"/>
        <v>3</v>
      </c>
      <c r="S716" s="203">
        <f t="shared" si="411"/>
        <v>0</v>
      </c>
      <c r="T716" s="203">
        <f t="shared" si="412"/>
        <v>0</v>
      </c>
      <c r="U716" s="203">
        <f t="shared" si="413"/>
        <v>0</v>
      </c>
      <c r="V716" s="175">
        <f>IF(Q716&gt;0,VLOOKUP(Q716,Jahresfaktoren!$A$11:$B$24,2,),0)</f>
        <v>152</v>
      </c>
      <c r="W716" s="175">
        <f>IF(R716&gt;0,VLOOKUP(R716,Jahresfaktoren!$D$11:$E$24,2,),0)</f>
        <v>150</v>
      </c>
      <c r="X716" s="175">
        <f>IF(S716&gt;0,VLOOKUP(S716,Jahresfaktoren!$A$28:$B$29,2,),0)</f>
        <v>0</v>
      </c>
      <c r="Y716" s="175">
        <f>IF(T716&gt;0,VLOOKUP(T716,Jahresfaktoren!$A$28:$B$29,2,),0)</f>
        <v>0</v>
      </c>
      <c r="Z716" s="175">
        <f>IF(U716&gt;0,VLOOKUP(U716,Jahresfaktoren!$A$32:$B$33,2,),)</f>
        <v>0</v>
      </c>
      <c r="AA716" s="177">
        <f t="shared" si="398"/>
        <v>2676.72</v>
      </c>
      <c r="AB716" s="177">
        <f t="shared" si="399"/>
        <v>2641.5</v>
      </c>
      <c r="AC716" s="177" t="str">
        <f t="shared" si="400"/>
        <v/>
      </c>
      <c r="AD716" s="177" t="str">
        <f t="shared" si="401"/>
        <v/>
      </c>
      <c r="AE716" s="177" t="str">
        <f t="shared" si="402"/>
        <v/>
      </c>
      <c r="AF716" s="178">
        <f>IF(Q716&gt;0,VLOOKUP(H716,Leistungszahlen!$A$11:$C$158,3,),0)</f>
        <v>0</v>
      </c>
      <c r="AG716" s="178">
        <f>IF(R716&gt;0,VLOOKUP(H716,Leistungszahlen!$A$11:$F$158,6,),IF(T716&gt;0,VLOOKUP(H716,Leistungszahlen!$A$11:$F$158,6,),0))</f>
        <v>0</v>
      </c>
      <c r="AH716" s="179" t="e">
        <f t="shared" si="418"/>
        <v>#DIV/0!</v>
      </c>
      <c r="AI716" s="179" t="e">
        <f t="shared" si="419"/>
        <v>#DIV/0!</v>
      </c>
      <c r="AJ716" s="179">
        <f t="shared" si="420"/>
        <v>0</v>
      </c>
      <c r="AK716" s="179">
        <f t="shared" si="421"/>
        <v>0</v>
      </c>
      <c r="AL716" s="179">
        <f t="shared" si="422"/>
        <v>0</v>
      </c>
      <c r="AM716" s="180">
        <f>IF(L716=1,Stundensätze!$D$13,IF(L716=2,Stundensätze!$D$17,IF(L716=4,Stundensätze!$D$21,"")))</f>
        <v>0</v>
      </c>
      <c r="AN716" s="180">
        <f>IF(L716=1,Stundensätze!$D$15,IF(L716=2,Stundensätze!$D$19,IF(L716=4,Stundensätze!$D$23,"")))</f>
        <v>0</v>
      </c>
      <c r="AO716" s="180" t="e">
        <f t="shared" si="403"/>
        <v>#DIV/0!</v>
      </c>
      <c r="AP716" s="180">
        <f t="shared" si="404"/>
        <v>0</v>
      </c>
      <c r="AQ716" s="192" t="e">
        <f t="shared" si="405"/>
        <v>#DIV/0!</v>
      </c>
      <c r="AR716" s="192" t="e">
        <f t="shared" si="406"/>
        <v>#DIV/0!</v>
      </c>
      <c r="AS716" s="193" t="e">
        <f t="shared" si="407"/>
        <v>#DIV/0!</v>
      </c>
      <c r="AT716" s="258" t="str">
        <f>IF(K716=0,0,VLOOKUP(K716,Kostenstellen!A:B,2,FALSE))</f>
        <v xml:space="preserve">Rosentrittklinik         </v>
      </c>
      <c r="AU716" s="68" t="str">
        <f t="shared" si="414"/>
        <v>A1</v>
      </c>
      <c r="AV716" s="68" t="str">
        <f t="shared" si="415"/>
        <v>A1</v>
      </c>
      <c r="AW716" s="68">
        <f>IF(AF716=0,0,VLOOKUP($H716,Leistungszahlen!$A$11:$H$158,4,FALSE))</f>
        <v>0</v>
      </c>
      <c r="AX716" s="68">
        <f>IF(AF716=0,0,VLOOKUP($H716,Leistungszahlen!$A$11:$H$158,5,FALSE))</f>
        <v>0</v>
      </c>
      <c r="AY716" s="68">
        <f>IF(AG716=0,0,VLOOKUP($H716,Leistungszahlen!$A$11:$H$158,6,FALSE))</f>
        <v>0</v>
      </c>
      <c r="AZ716" s="68">
        <f t="shared" si="416"/>
        <v>0</v>
      </c>
      <c r="BA716" s="68">
        <f t="shared" si="417"/>
        <v>0</v>
      </c>
      <c r="BC716" s="68">
        <f t="shared" si="408"/>
        <v>0</v>
      </c>
      <c r="BD716" s="285"/>
    </row>
    <row r="717" spans="1:56" s="68" customFormat="1" ht="22.5">
      <c r="A717" s="200"/>
      <c r="B717" s="200"/>
      <c r="C717" s="200" t="s">
        <v>354</v>
      </c>
      <c r="D717" s="200" t="s">
        <v>203</v>
      </c>
      <c r="E717" s="200" t="s">
        <v>351</v>
      </c>
      <c r="F717" s="200" t="s">
        <v>1254</v>
      </c>
      <c r="G717" s="200" t="s">
        <v>265</v>
      </c>
      <c r="H717" s="201" t="s">
        <v>200</v>
      </c>
      <c r="I717" s="202">
        <v>3.52</v>
      </c>
      <c r="J717" s="200" t="s">
        <v>778</v>
      </c>
      <c r="K717" s="176">
        <v>3</v>
      </c>
      <c r="L717" s="176">
        <v>1</v>
      </c>
      <c r="M717" s="176"/>
      <c r="N717" s="286">
        <v>6</v>
      </c>
      <c r="O717" s="286"/>
      <c r="P717" s="176"/>
      <c r="Q717" s="203">
        <f t="shared" si="409"/>
        <v>6</v>
      </c>
      <c r="R717" s="203">
        <f t="shared" si="410"/>
        <v>0</v>
      </c>
      <c r="S717" s="203">
        <f t="shared" si="411"/>
        <v>0</v>
      </c>
      <c r="T717" s="203">
        <f t="shared" si="412"/>
        <v>0</v>
      </c>
      <c r="U717" s="203">
        <f t="shared" si="413"/>
        <v>0</v>
      </c>
      <c r="V717" s="175">
        <f>IF(Q717&gt;0,VLOOKUP(Q717,Jahresfaktoren!$A$11:$B$24,2,),0)</f>
        <v>302</v>
      </c>
      <c r="W717" s="175">
        <f>IF(R717&gt;0,VLOOKUP(R717,Jahresfaktoren!$D$11:$E$24,2,),0)</f>
        <v>0</v>
      </c>
      <c r="X717" s="175">
        <f>IF(S717&gt;0,VLOOKUP(S717,Jahresfaktoren!$A$28:$B$29,2,),0)</f>
        <v>0</v>
      </c>
      <c r="Y717" s="175">
        <f>IF(T717&gt;0,VLOOKUP(T717,Jahresfaktoren!$A$28:$B$29,2,),0)</f>
        <v>0</v>
      </c>
      <c r="Z717" s="175">
        <f>IF(U717&gt;0,VLOOKUP(U717,Jahresfaktoren!$A$32:$B$33,2,),)</f>
        <v>0</v>
      </c>
      <c r="AA717" s="177">
        <f t="shared" si="398"/>
        <v>1063.04</v>
      </c>
      <c r="AB717" s="177" t="str">
        <f t="shared" si="399"/>
        <v/>
      </c>
      <c r="AC717" s="177" t="str">
        <f t="shared" si="400"/>
        <v/>
      </c>
      <c r="AD717" s="177" t="str">
        <f t="shared" si="401"/>
        <v/>
      </c>
      <c r="AE717" s="177" t="str">
        <f t="shared" si="402"/>
        <v/>
      </c>
      <c r="AF717" s="178">
        <f>IF(Q717&gt;0,VLOOKUP(H717,Leistungszahlen!$A$11:$C$158,3,),0)</f>
        <v>0</v>
      </c>
      <c r="AG717" s="178">
        <f>IF(R717&gt;0,VLOOKUP(H717,Leistungszahlen!$A$11:$F$158,6,),IF(T717&gt;0,VLOOKUP(H717,Leistungszahlen!$A$11:$F$158,6,),0))</f>
        <v>0</v>
      </c>
      <c r="AH717" s="179" t="e">
        <f t="shared" si="418"/>
        <v>#DIV/0!</v>
      </c>
      <c r="AI717" s="179">
        <f t="shared" si="419"/>
        <v>0</v>
      </c>
      <c r="AJ717" s="179">
        <f t="shared" si="420"/>
        <v>0</v>
      </c>
      <c r="AK717" s="179">
        <f t="shared" si="421"/>
        <v>0</v>
      </c>
      <c r="AL717" s="179">
        <f t="shared" si="422"/>
        <v>0</v>
      </c>
      <c r="AM717" s="180">
        <f>IF(L717=1,Stundensätze!$D$13,IF(L717=2,Stundensätze!$D$17,IF(L717=4,Stundensätze!$D$21,"")))</f>
        <v>0</v>
      </c>
      <c r="AN717" s="180">
        <f>IF(L717=1,Stundensätze!$D$15,IF(L717=2,Stundensätze!$D$19,IF(L717=4,Stundensätze!$D$23,"")))</f>
        <v>0</v>
      </c>
      <c r="AO717" s="180" t="e">
        <f t="shared" si="403"/>
        <v>#DIV/0!</v>
      </c>
      <c r="AP717" s="180">
        <f t="shared" si="404"/>
        <v>0</v>
      </c>
      <c r="AQ717" s="192" t="e">
        <f t="shared" si="405"/>
        <v>#DIV/0!</v>
      </c>
      <c r="AR717" s="192" t="e">
        <f t="shared" si="406"/>
        <v>#DIV/0!</v>
      </c>
      <c r="AS717" s="193" t="e">
        <f t="shared" si="407"/>
        <v>#DIV/0!</v>
      </c>
      <c r="AT717" s="258" t="str">
        <f>IF(K717=0,0,VLOOKUP(K717,Kostenstellen!A:B,2,FALSE))</f>
        <v xml:space="preserve">Rosentrittklinik         </v>
      </c>
      <c r="AU717" s="68" t="str">
        <f t="shared" si="414"/>
        <v>B</v>
      </c>
      <c r="AV717" s="68" t="str">
        <f t="shared" si="415"/>
        <v/>
      </c>
      <c r="AW717" s="68">
        <f>IF(AF717=0,0,VLOOKUP($H717,Leistungszahlen!$A$11:$H$158,4,FALSE))</f>
        <v>0</v>
      </c>
      <c r="AX717" s="68">
        <f>IF(AF717=0,0,VLOOKUP($H717,Leistungszahlen!$A$11:$H$158,5,FALSE))</f>
        <v>0</v>
      </c>
      <c r="AY717" s="68">
        <f>IF(AG717=0,0,VLOOKUP($H717,Leistungszahlen!$A$11:$H$158,6,FALSE))</f>
        <v>0</v>
      </c>
      <c r="AZ717" s="68">
        <f t="shared" si="416"/>
        <v>0</v>
      </c>
      <c r="BA717" s="68">
        <f t="shared" si="417"/>
        <v>0</v>
      </c>
      <c r="BC717" s="68">
        <f t="shared" si="408"/>
        <v>0</v>
      </c>
      <c r="BD717" s="285"/>
    </row>
    <row r="718" spans="1:56" s="68" customFormat="1" ht="22.5">
      <c r="A718" s="200"/>
      <c r="B718" s="200"/>
      <c r="C718" s="200" t="s">
        <v>354</v>
      </c>
      <c r="D718" s="200" t="s">
        <v>203</v>
      </c>
      <c r="E718" s="200" t="s">
        <v>351</v>
      </c>
      <c r="F718" s="200" t="s">
        <v>1254</v>
      </c>
      <c r="G718" s="200" t="s">
        <v>163</v>
      </c>
      <c r="H718" s="201" t="s">
        <v>287</v>
      </c>
      <c r="I718" s="202">
        <v>17.61</v>
      </c>
      <c r="J718" s="200" t="s">
        <v>560</v>
      </c>
      <c r="K718" s="176">
        <v>3</v>
      </c>
      <c r="L718" s="176">
        <v>1</v>
      </c>
      <c r="M718" s="176"/>
      <c r="N718" s="286">
        <v>3</v>
      </c>
      <c r="O718" s="286">
        <v>3</v>
      </c>
      <c r="P718" s="176"/>
      <c r="Q718" s="203">
        <f t="shared" si="409"/>
        <v>3</v>
      </c>
      <c r="R718" s="203">
        <f t="shared" si="410"/>
        <v>3</v>
      </c>
      <c r="S718" s="203">
        <f t="shared" si="411"/>
        <v>0</v>
      </c>
      <c r="T718" s="203">
        <f t="shared" si="412"/>
        <v>0</v>
      </c>
      <c r="U718" s="203">
        <f t="shared" si="413"/>
        <v>0</v>
      </c>
      <c r="V718" s="175">
        <f>IF(Q718&gt;0,VLOOKUP(Q718,Jahresfaktoren!$A$11:$B$24,2,),0)</f>
        <v>152</v>
      </c>
      <c r="W718" s="175">
        <f>IF(R718&gt;0,VLOOKUP(R718,Jahresfaktoren!$D$11:$E$24,2,),0)</f>
        <v>150</v>
      </c>
      <c r="X718" s="175">
        <f>IF(S718&gt;0,VLOOKUP(S718,Jahresfaktoren!$A$28:$B$29,2,),0)</f>
        <v>0</v>
      </c>
      <c r="Y718" s="175">
        <f>IF(T718&gt;0,VLOOKUP(T718,Jahresfaktoren!$A$28:$B$29,2,),0)</f>
        <v>0</v>
      </c>
      <c r="Z718" s="175">
        <f>IF(U718&gt;0,VLOOKUP(U718,Jahresfaktoren!$A$32:$B$33,2,),)</f>
        <v>0</v>
      </c>
      <c r="AA718" s="177">
        <f t="shared" si="398"/>
        <v>2676.72</v>
      </c>
      <c r="AB718" s="177">
        <f t="shared" si="399"/>
        <v>2641.5</v>
      </c>
      <c r="AC718" s="177" t="str">
        <f t="shared" si="400"/>
        <v/>
      </c>
      <c r="AD718" s="177" t="str">
        <f t="shared" si="401"/>
        <v/>
      </c>
      <c r="AE718" s="177" t="str">
        <f t="shared" si="402"/>
        <v/>
      </c>
      <c r="AF718" s="178">
        <f>IF(Q718&gt;0,VLOOKUP(H718,Leistungszahlen!$A$11:$C$158,3,),0)</f>
        <v>0</v>
      </c>
      <c r="AG718" s="178">
        <f>IF(R718&gt;0,VLOOKUP(H718,Leistungszahlen!$A$11:$F$158,6,),IF(T718&gt;0,VLOOKUP(H718,Leistungszahlen!$A$11:$F$158,6,),0))</f>
        <v>0</v>
      </c>
      <c r="AH718" s="179" t="e">
        <f t="shared" si="418"/>
        <v>#DIV/0!</v>
      </c>
      <c r="AI718" s="179" t="e">
        <f t="shared" si="419"/>
        <v>#DIV/0!</v>
      </c>
      <c r="AJ718" s="179">
        <f t="shared" si="420"/>
        <v>0</v>
      </c>
      <c r="AK718" s="179">
        <f t="shared" si="421"/>
        <v>0</v>
      </c>
      <c r="AL718" s="179">
        <f t="shared" si="422"/>
        <v>0</v>
      </c>
      <c r="AM718" s="180">
        <f>IF(L718=1,Stundensätze!$D$13,IF(L718=2,Stundensätze!$D$17,IF(L718=4,Stundensätze!$D$21,"")))</f>
        <v>0</v>
      </c>
      <c r="AN718" s="180">
        <f>IF(L718=1,Stundensätze!$D$15,IF(L718=2,Stundensätze!$D$19,IF(L718=4,Stundensätze!$D$23,"")))</f>
        <v>0</v>
      </c>
      <c r="AO718" s="180" t="e">
        <f t="shared" si="403"/>
        <v>#DIV/0!</v>
      </c>
      <c r="AP718" s="180">
        <f t="shared" si="404"/>
        <v>0</v>
      </c>
      <c r="AQ718" s="192" t="e">
        <f t="shared" si="405"/>
        <v>#DIV/0!</v>
      </c>
      <c r="AR718" s="192" t="e">
        <f t="shared" si="406"/>
        <v>#DIV/0!</v>
      </c>
      <c r="AS718" s="193" t="e">
        <f t="shared" si="407"/>
        <v>#DIV/0!</v>
      </c>
      <c r="AT718" s="258" t="str">
        <f>IF(K718=0,0,VLOOKUP(K718,Kostenstellen!A:B,2,FALSE))</f>
        <v xml:space="preserve">Rosentrittklinik         </v>
      </c>
      <c r="AU718" s="68" t="str">
        <f t="shared" si="414"/>
        <v>A1</v>
      </c>
      <c r="AV718" s="68" t="str">
        <f t="shared" si="415"/>
        <v>A1</v>
      </c>
      <c r="AW718" s="68">
        <f>IF(AF718=0,0,VLOOKUP($H718,Leistungszahlen!$A$11:$H$158,4,FALSE))</f>
        <v>0</v>
      </c>
      <c r="AX718" s="68">
        <f>IF(AF718=0,0,VLOOKUP($H718,Leistungszahlen!$A$11:$H$158,5,FALSE))</f>
        <v>0</v>
      </c>
      <c r="AY718" s="68">
        <f>IF(AG718=0,0,VLOOKUP($H718,Leistungszahlen!$A$11:$H$158,6,FALSE))</f>
        <v>0</v>
      </c>
      <c r="AZ718" s="68">
        <f t="shared" si="416"/>
        <v>0</v>
      </c>
      <c r="BA718" s="68">
        <f t="shared" si="417"/>
        <v>0</v>
      </c>
      <c r="BC718" s="68">
        <f t="shared" si="408"/>
        <v>0</v>
      </c>
      <c r="BD718" s="285"/>
    </row>
    <row r="719" spans="1:56" s="68" customFormat="1" ht="22.5">
      <c r="A719" s="200"/>
      <c r="B719" s="200"/>
      <c r="C719" s="200" t="s">
        <v>354</v>
      </c>
      <c r="D719" s="200" t="s">
        <v>203</v>
      </c>
      <c r="E719" s="200" t="s">
        <v>351</v>
      </c>
      <c r="F719" s="200" t="s">
        <v>1255</v>
      </c>
      <c r="G719" s="200" t="s">
        <v>265</v>
      </c>
      <c r="H719" s="201" t="s">
        <v>200</v>
      </c>
      <c r="I719" s="202">
        <v>3.52</v>
      </c>
      <c r="J719" s="200" t="s">
        <v>778</v>
      </c>
      <c r="K719" s="176">
        <v>3</v>
      </c>
      <c r="L719" s="176">
        <v>1</v>
      </c>
      <c r="M719" s="176"/>
      <c r="N719" s="286">
        <v>6</v>
      </c>
      <c r="O719" s="286"/>
      <c r="P719" s="176"/>
      <c r="Q719" s="203">
        <f t="shared" si="409"/>
        <v>6</v>
      </c>
      <c r="R719" s="203">
        <f t="shared" si="410"/>
        <v>0</v>
      </c>
      <c r="S719" s="203">
        <f t="shared" si="411"/>
        <v>0</v>
      </c>
      <c r="T719" s="203">
        <f t="shared" si="412"/>
        <v>0</v>
      </c>
      <c r="U719" s="203">
        <f t="shared" si="413"/>
        <v>0</v>
      </c>
      <c r="V719" s="175">
        <f>IF(Q719&gt;0,VLOOKUP(Q719,Jahresfaktoren!$A$11:$B$24,2,),0)</f>
        <v>302</v>
      </c>
      <c r="W719" s="175">
        <f>IF(R719&gt;0,VLOOKUP(R719,Jahresfaktoren!$D$11:$E$24,2,),0)</f>
        <v>0</v>
      </c>
      <c r="X719" s="175">
        <f>IF(S719&gt;0,VLOOKUP(S719,Jahresfaktoren!$A$28:$B$29,2,),0)</f>
        <v>0</v>
      </c>
      <c r="Y719" s="175">
        <f>IF(T719&gt;0,VLOOKUP(T719,Jahresfaktoren!$A$28:$B$29,2,),0)</f>
        <v>0</v>
      </c>
      <c r="Z719" s="175">
        <f>IF(U719&gt;0,VLOOKUP(U719,Jahresfaktoren!$A$32:$B$33,2,),)</f>
        <v>0</v>
      </c>
      <c r="AA719" s="177">
        <f t="shared" si="398"/>
        <v>1063.04</v>
      </c>
      <c r="AB719" s="177" t="str">
        <f t="shared" si="399"/>
        <v/>
      </c>
      <c r="AC719" s="177" t="str">
        <f t="shared" si="400"/>
        <v/>
      </c>
      <c r="AD719" s="177" t="str">
        <f t="shared" si="401"/>
        <v/>
      </c>
      <c r="AE719" s="177" t="str">
        <f t="shared" si="402"/>
        <v/>
      </c>
      <c r="AF719" s="178">
        <f>IF(Q719&gt;0,VLOOKUP(H719,Leistungszahlen!$A$11:$C$158,3,),0)</f>
        <v>0</v>
      </c>
      <c r="AG719" s="178">
        <f>IF(R719&gt;0,VLOOKUP(H719,Leistungszahlen!$A$11:$F$158,6,),IF(T719&gt;0,VLOOKUP(H719,Leistungszahlen!$A$11:$F$158,6,),0))</f>
        <v>0</v>
      </c>
      <c r="AH719" s="179" t="e">
        <f t="shared" si="418"/>
        <v>#DIV/0!</v>
      </c>
      <c r="AI719" s="179">
        <f t="shared" si="419"/>
        <v>0</v>
      </c>
      <c r="AJ719" s="179">
        <f t="shared" si="420"/>
        <v>0</v>
      </c>
      <c r="AK719" s="179">
        <f t="shared" si="421"/>
        <v>0</v>
      </c>
      <c r="AL719" s="179">
        <f t="shared" si="422"/>
        <v>0</v>
      </c>
      <c r="AM719" s="180">
        <f>IF(L719=1,Stundensätze!$D$13,IF(L719=2,Stundensätze!$D$17,IF(L719=4,Stundensätze!$D$21,"")))</f>
        <v>0</v>
      </c>
      <c r="AN719" s="180">
        <f>IF(L719=1,Stundensätze!$D$15,IF(L719=2,Stundensätze!$D$19,IF(L719=4,Stundensätze!$D$23,"")))</f>
        <v>0</v>
      </c>
      <c r="AO719" s="180" t="e">
        <f t="shared" si="403"/>
        <v>#DIV/0!</v>
      </c>
      <c r="AP719" s="180">
        <f t="shared" si="404"/>
        <v>0</v>
      </c>
      <c r="AQ719" s="192" t="e">
        <f t="shared" si="405"/>
        <v>#DIV/0!</v>
      </c>
      <c r="AR719" s="192" t="e">
        <f t="shared" si="406"/>
        <v>#DIV/0!</v>
      </c>
      <c r="AS719" s="193" t="e">
        <f t="shared" si="407"/>
        <v>#DIV/0!</v>
      </c>
      <c r="AT719" s="258" t="str">
        <f>IF(K719=0,0,VLOOKUP(K719,Kostenstellen!A:B,2,FALSE))</f>
        <v xml:space="preserve">Rosentrittklinik         </v>
      </c>
      <c r="AU719" s="68" t="str">
        <f t="shared" si="414"/>
        <v>B</v>
      </c>
      <c r="AV719" s="68" t="str">
        <f t="shared" si="415"/>
        <v/>
      </c>
      <c r="AW719" s="68">
        <f>IF(AF719=0,0,VLOOKUP($H719,Leistungszahlen!$A$11:$H$158,4,FALSE))</f>
        <v>0</v>
      </c>
      <c r="AX719" s="68">
        <f>IF(AF719=0,0,VLOOKUP($H719,Leistungszahlen!$A$11:$H$158,5,FALSE))</f>
        <v>0</v>
      </c>
      <c r="AY719" s="68">
        <f>IF(AG719=0,0,VLOOKUP($H719,Leistungszahlen!$A$11:$H$158,6,FALSE))</f>
        <v>0</v>
      </c>
      <c r="AZ719" s="68">
        <f t="shared" si="416"/>
        <v>0</v>
      </c>
      <c r="BA719" s="68">
        <f t="shared" si="417"/>
        <v>0</v>
      </c>
      <c r="BC719" s="68">
        <f t="shared" si="408"/>
        <v>0</v>
      </c>
      <c r="BD719" s="285"/>
    </row>
    <row r="720" spans="1:56" s="68" customFormat="1" ht="22.5">
      <c r="A720" s="200"/>
      <c r="B720" s="200"/>
      <c r="C720" s="200" t="s">
        <v>354</v>
      </c>
      <c r="D720" s="200" t="s">
        <v>203</v>
      </c>
      <c r="E720" s="200" t="s">
        <v>351</v>
      </c>
      <c r="F720" s="200" t="s">
        <v>1255</v>
      </c>
      <c r="G720" s="200" t="s">
        <v>163</v>
      </c>
      <c r="H720" s="201" t="s">
        <v>287</v>
      </c>
      <c r="I720" s="202">
        <v>17.61</v>
      </c>
      <c r="J720" s="200" t="s">
        <v>560</v>
      </c>
      <c r="K720" s="176">
        <v>3</v>
      </c>
      <c r="L720" s="176">
        <v>1</v>
      </c>
      <c r="M720" s="176"/>
      <c r="N720" s="286">
        <v>3</v>
      </c>
      <c r="O720" s="286">
        <v>3</v>
      </c>
      <c r="P720" s="176"/>
      <c r="Q720" s="203">
        <f t="shared" si="409"/>
        <v>3</v>
      </c>
      <c r="R720" s="203">
        <f t="shared" si="410"/>
        <v>3</v>
      </c>
      <c r="S720" s="203">
        <f t="shared" si="411"/>
        <v>0</v>
      </c>
      <c r="T720" s="203">
        <f t="shared" si="412"/>
        <v>0</v>
      </c>
      <c r="U720" s="203">
        <f t="shared" si="413"/>
        <v>0</v>
      </c>
      <c r="V720" s="175">
        <f>IF(Q720&gt;0,VLOOKUP(Q720,Jahresfaktoren!$A$11:$B$24,2,),0)</f>
        <v>152</v>
      </c>
      <c r="W720" s="175">
        <f>IF(R720&gt;0,VLOOKUP(R720,Jahresfaktoren!$D$11:$E$24,2,),0)</f>
        <v>150</v>
      </c>
      <c r="X720" s="175">
        <f>IF(S720&gt;0,VLOOKUP(S720,Jahresfaktoren!$A$28:$B$29,2,),0)</f>
        <v>0</v>
      </c>
      <c r="Y720" s="175">
        <f>IF(T720&gt;0,VLOOKUP(T720,Jahresfaktoren!$A$28:$B$29,2,),0)</f>
        <v>0</v>
      </c>
      <c r="Z720" s="175">
        <f>IF(U720&gt;0,VLOOKUP(U720,Jahresfaktoren!$A$32:$B$33,2,),)</f>
        <v>0</v>
      </c>
      <c r="AA720" s="177">
        <f t="shared" si="398"/>
        <v>2676.72</v>
      </c>
      <c r="AB720" s="177">
        <f t="shared" si="399"/>
        <v>2641.5</v>
      </c>
      <c r="AC720" s="177" t="str">
        <f t="shared" si="400"/>
        <v/>
      </c>
      <c r="AD720" s="177" t="str">
        <f t="shared" si="401"/>
        <v/>
      </c>
      <c r="AE720" s="177" t="str">
        <f t="shared" si="402"/>
        <v/>
      </c>
      <c r="AF720" s="178">
        <f>IF(Q720&gt;0,VLOOKUP(H720,Leistungszahlen!$A$11:$C$158,3,),0)</f>
        <v>0</v>
      </c>
      <c r="AG720" s="178">
        <f>IF(R720&gt;0,VLOOKUP(H720,Leistungszahlen!$A$11:$F$158,6,),IF(T720&gt;0,VLOOKUP(H720,Leistungszahlen!$A$11:$F$158,6,),0))</f>
        <v>0</v>
      </c>
      <c r="AH720" s="179" t="e">
        <f t="shared" si="418"/>
        <v>#DIV/0!</v>
      </c>
      <c r="AI720" s="179" t="e">
        <f t="shared" si="419"/>
        <v>#DIV/0!</v>
      </c>
      <c r="AJ720" s="179">
        <f t="shared" si="420"/>
        <v>0</v>
      </c>
      <c r="AK720" s="179">
        <f t="shared" si="421"/>
        <v>0</v>
      </c>
      <c r="AL720" s="179">
        <f t="shared" si="422"/>
        <v>0</v>
      </c>
      <c r="AM720" s="180">
        <f>IF(L720=1,Stundensätze!$D$13,IF(L720=2,Stundensätze!$D$17,IF(L720=4,Stundensätze!$D$21,"")))</f>
        <v>0</v>
      </c>
      <c r="AN720" s="180">
        <f>IF(L720=1,Stundensätze!$D$15,IF(L720=2,Stundensätze!$D$19,IF(L720=4,Stundensätze!$D$23,"")))</f>
        <v>0</v>
      </c>
      <c r="AO720" s="180" t="e">
        <f t="shared" si="403"/>
        <v>#DIV/0!</v>
      </c>
      <c r="AP720" s="180">
        <f t="shared" si="404"/>
        <v>0</v>
      </c>
      <c r="AQ720" s="192" t="e">
        <f t="shared" si="405"/>
        <v>#DIV/0!</v>
      </c>
      <c r="AR720" s="192" t="e">
        <f t="shared" si="406"/>
        <v>#DIV/0!</v>
      </c>
      <c r="AS720" s="193" t="e">
        <f t="shared" si="407"/>
        <v>#DIV/0!</v>
      </c>
      <c r="AT720" s="258" t="str">
        <f>IF(K720=0,0,VLOOKUP(K720,Kostenstellen!A:B,2,FALSE))</f>
        <v xml:space="preserve">Rosentrittklinik         </v>
      </c>
      <c r="AU720" s="68" t="str">
        <f t="shared" si="414"/>
        <v>A1</v>
      </c>
      <c r="AV720" s="68" t="str">
        <f t="shared" si="415"/>
        <v>A1</v>
      </c>
      <c r="AW720" s="68">
        <f>IF(AF720=0,0,VLOOKUP($H720,Leistungszahlen!$A$11:$H$158,4,FALSE))</f>
        <v>0</v>
      </c>
      <c r="AX720" s="68">
        <f>IF(AF720=0,0,VLOOKUP($H720,Leistungszahlen!$A$11:$H$158,5,FALSE))</f>
        <v>0</v>
      </c>
      <c r="AY720" s="68">
        <f>IF(AG720=0,0,VLOOKUP($H720,Leistungszahlen!$A$11:$H$158,6,FALSE))</f>
        <v>0</v>
      </c>
      <c r="AZ720" s="68">
        <f t="shared" si="416"/>
        <v>0</v>
      </c>
      <c r="BA720" s="68">
        <f t="shared" si="417"/>
        <v>0</v>
      </c>
      <c r="BC720" s="68">
        <f t="shared" si="408"/>
        <v>0</v>
      </c>
      <c r="BD720" s="285"/>
    </row>
    <row r="721" spans="1:56" s="68" customFormat="1" ht="22.5">
      <c r="A721" s="200"/>
      <c r="B721" s="200"/>
      <c r="C721" s="200" t="s">
        <v>354</v>
      </c>
      <c r="D721" s="200" t="s">
        <v>203</v>
      </c>
      <c r="E721" s="200" t="s">
        <v>351</v>
      </c>
      <c r="F721" s="200" t="s">
        <v>1256</v>
      </c>
      <c r="G721" s="200" t="s">
        <v>265</v>
      </c>
      <c r="H721" s="201" t="s">
        <v>200</v>
      </c>
      <c r="I721" s="202">
        <v>3.52</v>
      </c>
      <c r="J721" s="200" t="s">
        <v>778</v>
      </c>
      <c r="K721" s="176">
        <v>3</v>
      </c>
      <c r="L721" s="176">
        <v>1</v>
      </c>
      <c r="M721" s="176"/>
      <c r="N721" s="286">
        <v>6</v>
      </c>
      <c r="O721" s="286"/>
      <c r="P721" s="176"/>
      <c r="Q721" s="203">
        <f t="shared" si="409"/>
        <v>6</v>
      </c>
      <c r="R721" s="203">
        <f t="shared" si="410"/>
        <v>0</v>
      </c>
      <c r="S721" s="203">
        <f t="shared" si="411"/>
        <v>0</v>
      </c>
      <c r="T721" s="203">
        <f t="shared" si="412"/>
        <v>0</v>
      </c>
      <c r="U721" s="203">
        <f t="shared" si="413"/>
        <v>0</v>
      </c>
      <c r="V721" s="175">
        <f>IF(Q721&gt;0,VLOOKUP(Q721,Jahresfaktoren!$A$11:$B$24,2,),0)</f>
        <v>302</v>
      </c>
      <c r="W721" s="175">
        <f>IF(R721&gt;0,VLOOKUP(R721,Jahresfaktoren!$D$11:$E$24,2,),0)</f>
        <v>0</v>
      </c>
      <c r="X721" s="175">
        <f>IF(S721&gt;0,VLOOKUP(S721,Jahresfaktoren!$A$28:$B$29,2,),0)</f>
        <v>0</v>
      </c>
      <c r="Y721" s="175">
        <f>IF(T721&gt;0,VLOOKUP(T721,Jahresfaktoren!$A$28:$B$29,2,),0)</f>
        <v>0</v>
      </c>
      <c r="Z721" s="175">
        <f>IF(U721&gt;0,VLOOKUP(U721,Jahresfaktoren!$A$32:$B$33,2,),)</f>
        <v>0</v>
      </c>
      <c r="AA721" s="177">
        <f t="shared" si="398"/>
        <v>1063.04</v>
      </c>
      <c r="AB721" s="177" t="str">
        <f t="shared" si="399"/>
        <v/>
      </c>
      <c r="AC721" s="177" t="str">
        <f t="shared" si="400"/>
        <v/>
      </c>
      <c r="AD721" s="177" t="str">
        <f t="shared" si="401"/>
        <v/>
      </c>
      <c r="AE721" s="177" t="str">
        <f t="shared" si="402"/>
        <v/>
      </c>
      <c r="AF721" s="178">
        <f>IF(Q721&gt;0,VLOOKUP(H721,Leistungszahlen!$A$11:$C$158,3,),0)</f>
        <v>0</v>
      </c>
      <c r="AG721" s="178">
        <f>IF(R721&gt;0,VLOOKUP(H721,Leistungszahlen!$A$11:$F$158,6,),IF(T721&gt;0,VLOOKUP(H721,Leistungszahlen!$A$11:$F$158,6,),0))</f>
        <v>0</v>
      </c>
      <c r="AH721" s="179" t="e">
        <f t="shared" si="418"/>
        <v>#DIV/0!</v>
      </c>
      <c r="AI721" s="179">
        <f t="shared" si="419"/>
        <v>0</v>
      </c>
      <c r="AJ721" s="179">
        <f t="shared" si="420"/>
        <v>0</v>
      </c>
      <c r="AK721" s="179">
        <f t="shared" si="421"/>
        <v>0</v>
      </c>
      <c r="AL721" s="179">
        <f t="shared" si="422"/>
        <v>0</v>
      </c>
      <c r="AM721" s="180">
        <f>IF(L721=1,Stundensätze!$D$13,IF(L721=2,Stundensätze!$D$17,IF(L721=4,Stundensätze!$D$21,"")))</f>
        <v>0</v>
      </c>
      <c r="AN721" s="180">
        <f>IF(L721=1,Stundensätze!$D$15,IF(L721=2,Stundensätze!$D$19,IF(L721=4,Stundensätze!$D$23,"")))</f>
        <v>0</v>
      </c>
      <c r="AO721" s="180" t="e">
        <f t="shared" si="403"/>
        <v>#DIV/0!</v>
      </c>
      <c r="AP721" s="180">
        <f t="shared" si="404"/>
        <v>0</v>
      </c>
      <c r="AQ721" s="192" t="e">
        <f t="shared" si="405"/>
        <v>#DIV/0!</v>
      </c>
      <c r="AR721" s="192" t="e">
        <f t="shared" si="406"/>
        <v>#DIV/0!</v>
      </c>
      <c r="AS721" s="193" t="e">
        <f t="shared" si="407"/>
        <v>#DIV/0!</v>
      </c>
      <c r="AT721" s="258" t="str">
        <f>IF(K721=0,0,VLOOKUP(K721,Kostenstellen!A:B,2,FALSE))</f>
        <v xml:space="preserve">Rosentrittklinik         </v>
      </c>
      <c r="AU721" s="68" t="str">
        <f t="shared" si="414"/>
        <v>B</v>
      </c>
      <c r="AV721" s="68" t="str">
        <f t="shared" si="415"/>
        <v/>
      </c>
      <c r="AW721" s="68">
        <f>IF(AF721=0,0,VLOOKUP($H721,Leistungszahlen!$A$11:$H$158,4,FALSE))</f>
        <v>0</v>
      </c>
      <c r="AX721" s="68">
        <f>IF(AF721=0,0,VLOOKUP($H721,Leistungszahlen!$A$11:$H$158,5,FALSE))</f>
        <v>0</v>
      </c>
      <c r="AY721" s="68">
        <f>IF(AG721=0,0,VLOOKUP($H721,Leistungszahlen!$A$11:$H$158,6,FALSE))</f>
        <v>0</v>
      </c>
      <c r="AZ721" s="68">
        <f t="shared" si="416"/>
        <v>0</v>
      </c>
      <c r="BA721" s="68">
        <f t="shared" si="417"/>
        <v>0</v>
      </c>
      <c r="BC721" s="68">
        <f t="shared" si="408"/>
        <v>0</v>
      </c>
      <c r="BD721" s="285"/>
    </row>
    <row r="722" spans="1:56" s="68" customFormat="1" ht="22.5">
      <c r="A722" s="200"/>
      <c r="B722" s="200"/>
      <c r="C722" s="200" t="s">
        <v>354</v>
      </c>
      <c r="D722" s="200" t="s">
        <v>203</v>
      </c>
      <c r="E722" s="200" t="s">
        <v>351</v>
      </c>
      <c r="F722" s="200" t="s">
        <v>1256</v>
      </c>
      <c r="G722" s="200" t="s">
        <v>163</v>
      </c>
      <c r="H722" s="201" t="s">
        <v>287</v>
      </c>
      <c r="I722" s="202">
        <v>17.61</v>
      </c>
      <c r="J722" s="200" t="s">
        <v>560</v>
      </c>
      <c r="K722" s="176">
        <v>3</v>
      </c>
      <c r="L722" s="176">
        <v>1</v>
      </c>
      <c r="M722" s="176"/>
      <c r="N722" s="286">
        <v>3</v>
      </c>
      <c r="O722" s="286">
        <v>3</v>
      </c>
      <c r="P722" s="176"/>
      <c r="Q722" s="203">
        <f t="shared" si="409"/>
        <v>3</v>
      </c>
      <c r="R722" s="203">
        <f t="shared" si="410"/>
        <v>3</v>
      </c>
      <c r="S722" s="203">
        <f t="shared" si="411"/>
        <v>0</v>
      </c>
      <c r="T722" s="203">
        <f t="shared" si="412"/>
        <v>0</v>
      </c>
      <c r="U722" s="203">
        <f t="shared" si="413"/>
        <v>0</v>
      </c>
      <c r="V722" s="175">
        <f>IF(Q722&gt;0,VLOOKUP(Q722,Jahresfaktoren!$A$11:$B$24,2,),0)</f>
        <v>152</v>
      </c>
      <c r="W722" s="175">
        <f>IF(R722&gt;0,VLOOKUP(R722,Jahresfaktoren!$D$11:$E$24,2,),0)</f>
        <v>150</v>
      </c>
      <c r="X722" s="175">
        <f>IF(S722&gt;0,VLOOKUP(S722,Jahresfaktoren!$A$28:$B$29,2,),0)</f>
        <v>0</v>
      </c>
      <c r="Y722" s="175">
        <f>IF(T722&gt;0,VLOOKUP(T722,Jahresfaktoren!$A$28:$B$29,2,),0)</f>
        <v>0</v>
      </c>
      <c r="Z722" s="175">
        <f>IF(U722&gt;0,VLOOKUP(U722,Jahresfaktoren!$A$32:$B$33,2,),)</f>
        <v>0</v>
      </c>
      <c r="AA722" s="177">
        <f t="shared" si="398"/>
        <v>2676.72</v>
      </c>
      <c r="AB722" s="177">
        <f t="shared" si="399"/>
        <v>2641.5</v>
      </c>
      <c r="AC722" s="177" t="str">
        <f t="shared" si="400"/>
        <v/>
      </c>
      <c r="AD722" s="177" t="str">
        <f t="shared" si="401"/>
        <v/>
      </c>
      <c r="AE722" s="177" t="str">
        <f t="shared" si="402"/>
        <v/>
      </c>
      <c r="AF722" s="178">
        <f>IF(Q722&gt;0,VLOOKUP(H722,Leistungszahlen!$A$11:$C$158,3,),0)</f>
        <v>0</v>
      </c>
      <c r="AG722" s="178">
        <f>IF(R722&gt;0,VLOOKUP(H722,Leistungszahlen!$A$11:$F$158,6,),IF(T722&gt;0,VLOOKUP(H722,Leistungszahlen!$A$11:$F$158,6,),0))</f>
        <v>0</v>
      </c>
      <c r="AH722" s="179" t="e">
        <f t="shared" si="418"/>
        <v>#DIV/0!</v>
      </c>
      <c r="AI722" s="179" t="e">
        <f t="shared" si="419"/>
        <v>#DIV/0!</v>
      </c>
      <c r="AJ722" s="179">
        <f t="shared" si="420"/>
        <v>0</v>
      </c>
      <c r="AK722" s="179">
        <f t="shared" si="421"/>
        <v>0</v>
      </c>
      <c r="AL722" s="179">
        <f t="shared" si="422"/>
        <v>0</v>
      </c>
      <c r="AM722" s="180">
        <f>IF(L722=1,Stundensätze!$D$13,IF(L722=2,Stundensätze!$D$17,IF(L722=4,Stundensätze!$D$21,"")))</f>
        <v>0</v>
      </c>
      <c r="AN722" s="180">
        <f>IF(L722=1,Stundensätze!$D$15,IF(L722=2,Stundensätze!$D$19,IF(L722=4,Stundensätze!$D$23,"")))</f>
        <v>0</v>
      </c>
      <c r="AO722" s="180" t="e">
        <f t="shared" si="403"/>
        <v>#DIV/0!</v>
      </c>
      <c r="AP722" s="180">
        <f t="shared" si="404"/>
        <v>0</v>
      </c>
      <c r="AQ722" s="192" t="e">
        <f t="shared" si="405"/>
        <v>#DIV/0!</v>
      </c>
      <c r="AR722" s="192" t="e">
        <f t="shared" si="406"/>
        <v>#DIV/0!</v>
      </c>
      <c r="AS722" s="193" t="e">
        <f t="shared" si="407"/>
        <v>#DIV/0!</v>
      </c>
      <c r="AT722" s="258" t="str">
        <f>IF(K722=0,0,VLOOKUP(K722,Kostenstellen!A:B,2,FALSE))</f>
        <v xml:space="preserve">Rosentrittklinik         </v>
      </c>
      <c r="AU722" s="68" t="str">
        <f t="shared" si="414"/>
        <v>A1</v>
      </c>
      <c r="AV722" s="68" t="str">
        <f t="shared" si="415"/>
        <v>A1</v>
      </c>
      <c r="AW722" s="68">
        <f>IF(AF722=0,0,VLOOKUP($H722,Leistungszahlen!$A$11:$H$158,4,FALSE))</f>
        <v>0</v>
      </c>
      <c r="AX722" s="68">
        <f>IF(AF722=0,0,VLOOKUP($H722,Leistungszahlen!$A$11:$H$158,5,FALSE))</f>
        <v>0</v>
      </c>
      <c r="AY722" s="68">
        <f>IF(AG722=0,0,VLOOKUP($H722,Leistungszahlen!$A$11:$H$158,6,FALSE))</f>
        <v>0</v>
      </c>
      <c r="AZ722" s="68">
        <f t="shared" si="416"/>
        <v>0</v>
      </c>
      <c r="BA722" s="68">
        <f t="shared" si="417"/>
        <v>0</v>
      </c>
      <c r="BC722" s="68">
        <f t="shared" si="408"/>
        <v>0</v>
      </c>
      <c r="BD722" s="285"/>
    </row>
    <row r="723" spans="1:56" s="68" customFormat="1" ht="22.5">
      <c r="A723" s="200"/>
      <c r="B723" s="200"/>
      <c r="C723" s="200" t="s">
        <v>354</v>
      </c>
      <c r="D723" s="200" t="s">
        <v>203</v>
      </c>
      <c r="E723" s="200" t="s">
        <v>351</v>
      </c>
      <c r="F723" s="200" t="s">
        <v>1257</v>
      </c>
      <c r="G723" s="200" t="s">
        <v>265</v>
      </c>
      <c r="H723" s="201" t="s">
        <v>200</v>
      </c>
      <c r="I723" s="202">
        <v>3.52</v>
      </c>
      <c r="J723" s="200" t="s">
        <v>778</v>
      </c>
      <c r="K723" s="176">
        <v>3</v>
      </c>
      <c r="L723" s="176">
        <v>1</v>
      </c>
      <c r="M723" s="176"/>
      <c r="N723" s="286">
        <v>6</v>
      </c>
      <c r="O723" s="286"/>
      <c r="P723" s="176"/>
      <c r="Q723" s="203">
        <f t="shared" si="409"/>
        <v>6</v>
      </c>
      <c r="R723" s="203">
        <f t="shared" si="410"/>
        <v>0</v>
      </c>
      <c r="S723" s="203">
        <f t="shared" si="411"/>
        <v>0</v>
      </c>
      <c r="T723" s="203">
        <f t="shared" si="412"/>
        <v>0</v>
      </c>
      <c r="U723" s="203">
        <f t="shared" si="413"/>
        <v>0</v>
      </c>
      <c r="V723" s="175">
        <f>IF(Q723&gt;0,VLOOKUP(Q723,Jahresfaktoren!$A$11:$B$24,2,),0)</f>
        <v>302</v>
      </c>
      <c r="W723" s="175">
        <f>IF(R723&gt;0,VLOOKUP(R723,Jahresfaktoren!$D$11:$E$24,2,),0)</f>
        <v>0</v>
      </c>
      <c r="X723" s="175">
        <f>IF(S723&gt;0,VLOOKUP(S723,Jahresfaktoren!$A$28:$B$29,2,),0)</f>
        <v>0</v>
      </c>
      <c r="Y723" s="175">
        <f>IF(T723&gt;0,VLOOKUP(T723,Jahresfaktoren!$A$28:$B$29,2,),0)</f>
        <v>0</v>
      </c>
      <c r="Z723" s="175">
        <f>IF(U723&gt;0,VLOOKUP(U723,Jahresfaktoren!$A$32:$B$33,2,),)</f>
        <v>0</v>
      </c>
      <c r="AA723" s="177">
        <f t="shared" si="398"/>
        <v>1063.04</v>
      </c>
      <c r="AB723" s="177" t="str">
        <f t="shared" si="399"/>
        <v/>
      </c>
      <c r="AC723" s="177" t="str">
        <f t="shared" si="400"/>
        <v/>
      </c>
      <c r="AD723" s="177" t="str">
        <f t="shared" si="401"/>
        <v/>
      </c>
      <c r="AE723" s="177" t="str">
        <f t="shared" si="402"/>
        <v/>
      </c>
      <c r="AF723" s="178">
        <f>IF(Q723&gt;0,VLOOKUP(H723,Leistungszahlen!$A$11:$C$158,3,),0)</f>
        <v>0</v>
      </c>
      <c r="AG723" s="178">
        <f>IF(R723&gt;0,VLOOKUP(H723,Leistungszahlen!$A$11:$F$158,6,),IF(T723&gt;0,VLOOKUP(H723,Leistungszahlen!$A$11:$F$158,6,),0))</f>
        <v>0</v>
      </c>
      <c r="AH723" s="179" t="e">
        <f t="shared" si="418"/>
        <v>#DIV/0!</v>
      </c>
      <c r="AI723" s="179">
        <f t="shared" si="419"/>
        <v>0</v>
      </c>
      <c r="AJ723" s="179">
        <f t="shared" si="420"/>
        <v>0</v>
      </c>
      <c r="AK723" s="179">
        <f t="shared" si="421"/>
        <v>0</v>
      </c>
      <c r="AL723" s="179">
        <f t="shared" si="422"/>
        <v>0</v>
      </c>
      <c r="AM723" s="180">
        <f>IF(L723=1,Stundensätze!$D$13,IF(L723=2,Stundensätze!$D$17,IF(L723=4,Stundensätze!$D$21,"")))</f>
        <v>0</v>
      </c>
      <c r="AN723" s="180">
        <f>IF(L723=1,Stundensätze!$D$15,IF(L723=2,Stundensätze!$D$19,IF(L723=4,Stundensätze!$D$23,"")))</f>
        <v>0</v>
      </c>
      <c r="AO723" s="180" t="e">
        <f t="shared" si="403"/>
        <v>#DIV/0!</v>
      </c>
      <c r="AP723" s="180">
        <f t="shared" si="404"/>
        <v>0</v>
      </c>
      <c r="AQ723" s="192" t="e">
        <f t="shared" si="405"/>
        <v>#DIV/0!</v>
      </c>
      <c r="AR723" s="192" t="e">
        <f t="shared" si="406"/>
        <v>#DIV/0!</v>
      </c>
      <c r="AS723" s="193" t="e">
        <f t="shared" si="407"/>
        <v>#DIV/0!</v>
      </c>
      <c r="AT723" s="258" t="str">
        <f>IF(K723=0,0,VLOOKUP(K723,Kostenstellen!A:B,2,FALSE))</f>
        <v xml:space="preserve">Rosentrittklinik         </v>
      </c>
      <c r="AU723" s="68" t="str">
        <f t="shared" si="414"/>
        <v>B</v>
      </c>
      <c r="AV723" s="68" t="str">
        <f t="shared" si="415"/>
        <v/>
      </c>
      <c r="AW723" s="68">
        <f>IF(AF723=0,0,VLOOKUP($H723,Leistungszahlen!$A$11:$H$158,4,FALSE))</f>
        <v>0</v>
      </c>
      <c r="AX723" s="68">
        <f>IF(AF723=0,0,VLOOKUP($H723,Leistungszahlen!$A$11:$H$158,5,FALSE))</f>
        <v>0</v>
      </c>
      <c r="AY723" s="68">
        <f>IF(AG723=0,0,VLOOKUP($H723,Leistungszahlen!$A$11:$H$158,6,FALSE))</f>
        <v>0</v>
      </c>
      <c r="AZ723" s="68">
        <f t="shared" si="416"/>
        <v>0</v>
      </c>
      <c r="BA723" s="68">
        <f t="shared" si="417"/>
        <v>0</v>
      </c>
      <c r="BC723" s="68">
        <f t="shared" si="408"/>
        <v>0</v>
      </c>
      <c r="BD723" s="285"/>
    </row>
    <row r="724" spans="1:56" s="68" customFormat="1" ht="22.5">
      <c r="A724" s="200"/>
      <c r="B724" s="200"/>
      <c r="C724" s="200" t="s">
        <v>354</v>
      </c>
      <c r="D724" s="200" t="s">
        <v>203</v>
      </c>
      <c r="E724" s="200" t="s">
        <v>351</v>
      </c>
      <c r="F724" s="200" t="s">
        <v>1257</v>
      </c>
      <c r="G724" s="200" t="s">
        <v>163</v>
      </c>
      <c r="H724" s="201" t="s">
        <v>287</v>
      </c>
      <c r="I724" s="202">
        <v>17.61</v>
      </c>
      <c r="J724" s="200" t="s">
        <v>560</v>
      </c>
      <c r="K724" s="176">
        <v>3</v>
      </c>
      <c r="L724" s="176">
        <v>1</v>
      </c>
      <c r="M724" s="176"/>
      <c r="N724" s="286">
        <v>3</v>
      </c>
      <c r="O724" s="286">
        <v>3</v>
      </c>
      <c r="P724" s="176"/>
      <c r="Q724" s="203">
        <f t="shared" si="409"/>
        <v>3</v>
      </c>
      <c r="R724" s="203">
        <f t="shared" si="410"/>
        <v>3</v>
      </c>
      <c r="S724" s="203">
        <f t="shared" si="411"/>
        <v>0</v>
      </c>
      <c r="T724" s="203">
        <f t="shared" si="412"/>
        <v>0</v>
      </c>
      <c r="U724" s="203">
        <f t="shared" si="413"/>
        <v>0</v>
      </c>
      <c r="V724" s="175">
        <f>IF(Q724&gt;0,VLOOKUP(Q724,Jahresfaktoren!$A$11:$B$24,2,),0)</f>
        <v>152</v>
      </c>
      <c r="W724" s="175">
        <f>IF(R724&gt;0,VLOOKUP(R724,Jahresfaktoren!$D$11:$E$24,2,),0)</f>
        <v>150</v>
      </c>
      <c r="X724" s="175">
        <f>IF(S724&gt;0,VLOOKUP(S724,Jahresfaktoren!$A$28:$B$29,2,),0)</f>
        <v>0</v>
      </c>
      <c r="Y724" s="175">
        <f>IF(T724&gt;0,VLOOKUP(T724,Jahresfaktoren!$A$28:$B$29,2,),0)</f>
        <v>0</v>
      </c>
      <c r="Z724" s="175">
        <f>IF(U724&gt;0,VLOOKUP(U724,Jahresfaktoren!$A$32:$B$33,2,),)</f>
        <v>0</v>
      </c>
      <c r="AA724" s="177">
        <f t="shared" si="398"/>
        <v>2676.72</v>
      </c>
      <c r="AB724" s="177">
        <f t="shared" si="399"/>
        <v>2641.5</v>
      </c>
      <c r="AC724" s="177" t="str">
        <f t="shared" si="400"/>
        <v/>
      </c>
      <c r="AD724" s="177" t="str">
        <f t="shared" si="401"/>
        <v/>
      </c>
      <c r="AE724" s="177" t="str">
        <f t="shared" si="402"/>
        <v/>
      </c>
      <c r="AF724" s="178">
        <f>IF(Q724&gt;0,VLOOKUP(H724,Leistungszahlen!$A$11:$C$158,3,),0)</f>
        <v>0</v>
      </c>
      <c r="AG724" s="178">
        <f>IF(R724&gt;0,VLOOKUP(H724,Leistungszahlen!$A$11:$F$158,6,),IF(T724&gt;0,VLOOKUP(H724,Leistungszahlen!$A$11:$F$158,6,),0))</f>
        <v>0</v>
      </c>
      <c r="AH724" s="179" t="e">
        <f t="shared" si="418"/>
        <v>#DIV/0!</v>
      </c>
      <c r="AI724" s="179" t="e">
        <f t="shared" si="419"/>
        <v>#DIV/0!</v>
      </c>
      <c r="AJ724" s="179">
        <f t="shared" si="420"/>
        <v>0</v>
      </c>
      <c r="AK724" s="179">
        <f t="shared" si="421"/>
        <v>0</v>
      </c>
      <c r="AL724" s="179">
        <f t="shared" si="422"/>
        <v>0</v>
      </c>
      <c r="AM724" s="180">
        <f>IF(L724=1,Stundensätze!$D$13,IF(L724=2,Stundensätze!$D$17,IF(L724=4,Stundensätze!$D$21,"")))</f>
        <v>0</v>
      </c>
      <c r="AN724" s="180">
        <f>IF(L724=1,Stundensätze!$D$15,IF(L724=2,Stundensätze!$D$19,IF(L724=4,Stundensätze!$D$23,"")))</f>
        <v>0</v>
      </c>
      <c r="AO724" s="180" t="e">
        <f t="shared" si="403"/>
        <v>#DIV/0!</v>
      </c>
      <c r="AP724" s="180">
        <f t="shared" si="404"/>
        <v>0</v>
      </c>
      <c r="AQ724" s="192" t="e">
        <f t="shared" si="405"/>
        <v>#DIV/0!</v>
      </c>
      <c r="AR724" s="192" t="e">
        <f t="shared" si="406"/>
        <v>#DIV/0!</v>
      </c>
      <c r="AS724" s="193" t="e">
        <f t="shared" si="407"/>
        <v>#DIV/0!</v>
      </c>
      <c r="AT724" s="258" t="str">
        <f>IF(K724=0,0,VLOOKUP(K724,Kostenstellen!A:B,2,FALSE))</f>
        <v xml:space="preserve">Rosentrittklinik         </v>
      </c>
      <c r="AU724" s="68" t="str">
        <f t="shared" si="414"/>
        <v>A1</v>
      </c>
      <c r="AV724" s="68" t="str">
        <f t="shared" si="415"/>
        <v>A1</v>
      </c>
      <c r="AW724" s="68">
        <f>IF(AF724=0,0,VLOOKUP($H724,Leistungszahlen!$A$11:$H$158,4,FALSE))</f>
        <v>0</v>
      </c>
      <c r="AX724" s="68">
        <f>IF(AF724=0,0,VLOOKUP($H724,Leistungszahlen!$A$11:$H$158,5,FALSE))</f>
        <v>0</v>
      </c>
      <c r="AY724" s="68">
        <f>IF(AG724=0,0,VLOOKUP($H724,Leistungszahlen!$A$11:$H$158,6,FALSE))</f>
        <v>0</v>
      </c>
      <c r="AZ724" s="68">
        <f t="shared" si="416"/>
        <v>0</v>
      </c>
      <c r="BA724" s="68">
        <f t="shared" si="417"/>
        <v>0</v>
      </c>
      <c r="BC724" s="68">
        <f t="shared" si="408"/>
        <v>0</v>
      </c>
      <c r="BD724" s="285"/>
    </row>
    <row r="725" spans="1:56" s="68" customFormat="1" ht="22.5">
      <c r="A725" s="200"/>
      <c r="B725" s="200"/>
      <c r="C725" s="200" t="s">
        <v>354</v>
      </c>
      <c r="D725" s="200" t="s">
        <v>203</v>
      </c>
      <c r="E725" s="200" t="s">
        <v>351</v>
      </c>
      <c r="F725" s="200"/>
      <c r="G725" s="200" t="s">
        <v>400</v>
      </c>
      <c r="H725" s="201" t="s">
        <v>205</v>
      </c>
      <c r="I725" s="202">
        <v>59.6</v>
      </c>
      <c r="J725" s="200" t="s">
        <v>560</v>
      </c>
      <c r="K725" s="176">
        <v>3</v>
      </c>
      <c r="L725" s="176">
        <v>1</v>
      </c>
      <c r="M725" s="176">
        <v>0</v>
      </c>
      <c r="N725" s="286">
        <v>3</v>
      </c>
      <c r="O725" s="286">
        <v>3</v>
      </c>
      <c r="P725" s="176"/>
      <c r="Q725" s="203">
        <f t="shared" si="409"/>
        <v>3</v>
      </c>
      <c r="R725" s="203">
        <f t="shared" si="410"/>
        <v>3</v>
      </c>
      <c r="S725" s="203">
        <f t="shared" si="411"/>
        <v>0</v>
      </c>
      <c r="T725" s="203">
        <f t="shared" si="412"/>
        <v>0</v>
      </c>
      <c r="U725" s="203">
        <f t="shared" si="413"/>
        <v>0</v>
      </c>
      <c r="V725" s="175">
        <f>IF(Q725&gt;0,VLOOKUP(Q725,Jahresfaktoren!$A$11:$B$24,2,),0)</f>
        <v>152</v>
      </c>
      <c r="W725" s="175">
        <f>IF(R725&gt;0,VLOOKUP(R725,Jahresfaktoren!$D$11:$E$24,2,),0)</f>
        <v>150</v>
      </c>
      <c r="X725" s="175">
        <f>IF(S725&gt;0,VLOOKUP(S725,Jahresfaktoren!$A$28:$B$29,2,),0)</f>
        <v>0</v>
      </c>
      <c r="Y725" s="175">
        <f>IF(T725&gt;0,VLOOKUP(T725,Jahresfaktoren!$A$28:$B$29,2,),0)</f>
        <v>0</v>
      </c>
      <c r="Z725" s="175">
        <f>IF(U725&gt;0,VLOOKUP(U725,Jahresfaktoren!$A$32:$B$33,2,),)</f>
        <v>0</v>
      </c>
      <c r="AA725" s="177">
        <f t="shared" si="398"/>
        <v>9059.2000000000007</v>
      </c>
      <c r="AB725" s="177">
        <f t="shared" si="399"/>
        <v>8940</v>
      </c>
      <c r="AC725" s="177" t="str">
        <f t="shared" si="400"/>
        <v/>
      </c>
      <c r="AD725" s="177" t="str">
        <f t="shared" si="401"/>
        <v/>
      </c>
      <c r="AE725" s="177" t="str">
        <f t="shared" si="402"/>
        <v/>
      </c>
      <c r="AF725" s="178">
        <f>IF(Q725&gt;0,VLOOKUP(H725,Leistungszahlen!$A$11:$C$158,3,),0)</f>
        <v>0</v>
      </c>
      <c r="AG725" s="178">
        <f>IF(R725&gt;0,VLOOKUP(H725,Leistungszahlen!$A$11:$F$158,6,),IF(T725&gt;0,VLOOKUP(H725,Leistungszahlen!$A$11:$F$158,6,),0))</f>
        <v>0</v>
      </c>
      <c r="AH725" s="179" t="e">
        <f t="shared" si="418"/>
        <v>#DIV/0!</v>
      </c>
      <c r="AI725" s="179" t="e">
        <f t="shared" si="419"/>
        <v>#DIV/0!</v>
      </c>
      <c r="AJ725" s="179">
        <f t="shared" si="420"/>
        <v>0</v>
      </c>
      <c r="AK725" s="179">
        <f t="shared" si="421"/>
        <v>0</v>
      </c>
      <c r="AL725" s="179">
        <f t="shared" si="422"/>
        <v>0</v>
      </c>
      <c r="AM725" s="180">
        <f>IF(L725=1,Stundensätze!$D$13,IF(L725=2,Stundensätze!$D$17,IF(L725=4,Stundensätze!$D$21,"")))</f>
        <v>0</v>
      </c>
      <c r="AN725" s="180">
        <f>IF(L725=1,Stundensätze!$D$15,IF(L725=2,Stundensätze!$D$19,IF(L725=4,Stundensätze!$D$23,"")))</f>
        <v>0</v>
      </c>
      <c r="AO725" s="180" t="e">
        <f t="shared" si="403"/>
        <v>#DIV/0!</v>
      </c>
      <c r="AP725" s="180">
        <f t="shared" si="404"/>
        <v>0</v>
      </c>
      <c r="AQ725" s="192" t="e">
        <f t="shared" si="405"/>
        <v>#DIV/0!</v>
      </c>
      <c r="AR725" s="192" t="e">
        <f t="shared" si="406"/>
        <v>#DIV/0!</v>
      </c>
      <c r="AS725" s="193" t="e">
        <f t="shared" si="407"/>
        <v>#DIV/0!</v>
      </c>
      <c r="AT725" s="258" t="str">
        <f>IF(K725=0,0,VLOOKUP(K725,Kostenstellen!A:B,2,FALSE))</f>
        <v xml:space="preserve">Rosentrittklinik         </v>
      </c>
      <c r="AU725" s="68" t="str">
        <f t="shared" si="414"/>
        <v>G</v>
      </c>
      <c r="AV725" s="68" t="str">
        <f t="shared" si="415"/>
        <v>G</v>
      </c>
      <c r="AW725" s="68">
        <f>IF(AF725=0,0,VLOOKUP($H725,Leistungszahlen!$A$11:$H$158,4,FALSE))</f>
        <v>0</v>
      </c>
      <c r="AX725" s="68">
        <f>IF(AF725=0,0,VLOOKUP($H725,Leistungszahlen!$A$11:$H$158,5,FALSE))</f>
        <v>0</v>
      </c>
      <c r="AY725" s="68">
        <f>IF(AG725=0,0,VLOOKUP($H725,Leistungszahlen!$A$11:$H$158,6,FALSE))</f>
        <v>0</v>
      </c>
      <c r="AZ725" s="68">
        <f t="shared" si="416"/>
        <v>0</v>
      </c>
      <c r="BA725" s="68">
        <f t="shared" si="417"/>
        <v>0</v>
      </c>
      <c r="BC725" s="68">
        <f t="shared" si="408"/>
        <v>0</v>
      </c>
      <c r="BD725" s="285"/>
    </row>
    <row r="726" spans="1:56" s="68" customFormat="1" ht="22.5">
      <c r="A726" s="200"/>
      <c r="B726" s="200"/>
      <c r="C726" s="200" t="s">
        <v>354</v>
      </c>
      <c r="D726" s="200" t="s">
        <v>203</v>
      </c>
      <c r="E726" s="200" t="s">
        <v>351</v>
      </c>
      <c r="F726" s="200" t="s">
        <v>1258</v>
      </c>
      <c r="G726" s="200" t="s">
        <v>265</v>
      </c>
      <c r="H726" s="201" t="s">
        <v>200</v>
      </c>
      <c r="I726" s="202">
        <v>3.52</v>
      </c>
      <c r="J726" s="200" t="s">
        <v>778</v>
      </c>
      <c r="K726" s="176">
        <v>3</v>
      </c>
      <c r="L726" s="176">
        <v>1</v>
      </c>
      <c r="M726" s="176"/>
      <c r="N726" s="286">
        <v>6</v>
      </c>
      <c r="O726" s="286"/>
      <c r="P726" s="176"/>
      <c r="Q726" s="203">
        <f t="shared" si="409"/>
        <v>6</v>
      </c>
      <c r="R726" s="203">
        <f t="shared" si="410"/>
        <v>0</v>
      </c>
      <c r="S726" s="203">
        <f t="shared" si="411"/>
        <v>0</v>
      </c>
      <c r="T726" s="203">
        <f t="shared" si="412"/>
        <v>0</v>
      </c>
      <c r="U726" s="203">
        <f t="shared" si="413"/>
        <v>0</v>
      </c>
      <c r="V726" s="175">
        <f>IF(Q726&gt;0,VLOOKUP(Q726,Jahresfaktoren!$A$11:$B$24,2,),0)</f>
        <v>302</v>
      </c>
      <c r="W726" s="175">
        <f>IF(R726&gt;0,VLOOKUP(R726,Jahresfaktoren!$D$11:$E$24,2,),0)</f>
        <v>0</v>
      </c>
      <c r="X726" s="175">
        <f>IF(S726&gt;0,VLOOKUP(S726,Jahresfaktoren!$A$28:$B$29,2,),0)</f>
        <v>0</v>
      </c>
      <c r="Y726" s="175">
        <f>IF(T726&gt;0,VLOOKUP(T726,Jahresfaktoren!$A$28:$B$29,2,),0)</f>
        <v>0</v>
      </c>
      <c r="Z726" s="175">
        <f>IF(U726&gt;0,VLOOKUP(U726,Jahresfaktoren!$A$32:$B$33,2,),)</f>
        <v>0</v>
      </c>
      <c r="AA726" s="177">
        <f t="shared" si="398"/>
        <v>1063.04</v>
      </c>
      <c r="AB726" s="177" t="str">
        <f t="shared" si="399"/>
        <v/>
      </c>
      <c r="AC726" s="177" t="str">
        <f t="shared" si="400"/>
        <v/>
      </c>
      <c r="AD726" s="177" t="str">
        <f t="shared" si="401"/>
        <v/>
      </c>
      <c r="AE726" s="177" t="str">
        <f t="shared" si="402"/>
        <v/>
      </c>
      <c r="AF726" s="178">
        <f>IF(Q726&gt;0,VLOOKUP(H726,Leistungszahlen!$A$11:$C$158,3,),0)</f>
        <v>0</v>
      </c>
      <c r="AG726" s="178">
        <f>IF(R726&gt;0,VLOOKUP(H726,Leistungszahlen!$A$11:$F$158,6,),IF(T726&gt;0,VLOOKUP(H726,Leistungszahlen!$A$11:$F$158,6,),0))</f>
        <v>0</v>
      </c>
      <c r="AH726" s="179" t="e">
        <f t="shared" si="418"/>
        <v>#DIV/0!</v>
      </c>
      <c r="AI726" s="179">
        <f t="shared" si="419"/>
        <v>0</v>
      </c>
      <c r="AJ726" s="179">
        <f t="shared" si="420"/>
        <v>0</v>
      </c>
      <c r="AK726" s="179">
        <f t="shared" si="421"/>
        <v>0</v>
      </c>
      <c r="AL726" s="179">
        <f t="shared" si="422"/>
        <v>0</v>
      </c>
      <c r="AM726" s="180">
        <f>IF(L726=1,Stundensätze!$D$13,IF(L726=2,Stundensätze!$D$17,IF(L726=4,Stundensätze!$D$21,"")))</f>
        <v>0</v>
      </c>
      <c r="AN726" s="180">
        <f>IF(L726=1,Stundensätze!$D$15,IF(L726=2,Stundensätze!$D$19,IF(L726=4,Stundensätze!$D$23,"")))</f>
        <v>0</v>
      </c>
      <c r="AO726" s="180" t="e">
        <f t="shared" si="403"/>
        <v>#DIV/0!</v>
      </c>
      <c r="AP726" s="180">
        <f t="shared" si="404"/>
        <v>0</v>
      </c>
      <c r="AQ726" s="192" t="e">
        <f t="shared" si="405"/>
        <v>#DIV/0!</v>
      </c>
      <c r="AR726" s="192" t="e">
        <f t="shared" si="406"/>
        <v>#DIV/0!</v>
      </c>
      <c r="AS726" s="193" t="e">
        <f t="shared" si="407"/>
        <v>#DIV/0!</v>
      </c>
      <c r="AT726" s="258" t="str">
        <f>IF(K726=0,0,VLOOKUP(K726,Kostenstellen!A:B,2,FALSE))</f>
        <v xml:space="preserve">Rosentrittklinik         </v>
      </c>
      <c r="AU726" s="68" t="str">
        <f t="shared" si="414"/>
        <v>B</v>
      </c>
      <c r="AV726" s="68" t="str">
        <f t="shared" si="415"/>
        <v/>
      </c>
      <c r="AW726" s="68">
        <f>IF(AF726=0,0,VLOOKUP($H726,Leistungszahlen!$A$11:$H$158,4,FALSE))</f>
        <v>0</v>
      </c>
      <c r="AX726" s="68">
        <f>IF(AF726=0,0,VLOOKUP($H726,Leistungszahlen!$A$11:$H$158,5,FALSE))</f>
        <v>0</v>
      </c>
      <c r="AY726" s="68">
        <f>IF(AG726=0,0,VLOOKUP($H726,Leistungszahlen!$A$11:$H$158,6,FALSE))</f>
        <v>0</v>
      </c>
      <c r="AZ726" s="68">
        <f t="shared" si="416"/>
        <v>0</v>
      </c>
      <c r="BA726" s="68">
        <f t="shared" si="417"/>
        <v>0</v>
      </c>
      <c r="BC726" s="68">
        <f t="shared" si="408"/>
        <v>0</v>
      </c>
      <c r="BD726" s="285"/>
    </row>
    <row r="727" spans="1:56" s="68" customFormat="1" ht="22.5">
      <c r="A727" s="200"/>
      <c r="B727" s="200"/>
      <c r="C727" s="200" t="s">
        <v>354</v>
      </c>
      <c r="D727" s="200" t="s">
        <v>203</v>
      </c>
      <c r="E727" s="200" t="s">
        <v>351</v>
      </c>
      <c r="F727" s="200" t="s">
        <v>1258</v>
      </c>
      <c r="G727" s="200" t="s">
        <v>163</v>
      </c>
      <c r="H727" s="201" t="s">
        <v>287</v>
      </c>
      <c r="I727" s="202">
        <v>21.88</v>
      </c>
      <c r="J727" s="200" t="s">
        <v>560</v>
      </c>
      <c r="K727" s="176">
        <v>3</v>
      </c>
      <c r="L727" s="176">
        <v>1</v>
      </c>
      <c r="M727" s="176"/>
      <c r="N727" s="286">
        <v>3</v>
      </c>
      <c r="O727" s="286">
        <v>3</v>
      </c>
      <c r="P727" s="176"/>
      <c r="Q727" s="203">
        <f t="shared" si="409"/>
        <v>3</v>
      </c>
      <c r="R727" s="203">
        <f t="shared" si="410"/>
        <v>3</v>
      </c>
      <c r="S727" s="203">
        <f t="shared" si="411"/>
        <v>0</v>
      </c>
      <c r="T727" s="203">
        <f t="shared" si="412"/>
        <v>0</v>
      </c>
      <c r="U727" s="203">
        <f t="shared" si="413"/>
        <v>0</v>
      </c>
      <c r="V727" s="175">
        <f>IF(Q727&gt;0,VLOOKUP(Q727,Jahresfaktoren!$A$11:$B$24,2,),0)</f>
        <v>152</v>
      </c>
      <c r="W727" s="175">
        <f>IF(R727&gt;0,VLOOKUP(R727,Jahresfaktoren!$D$11:$E$24,2,),0)</f>
        <v>150</v>
      </c>
      <c r="X727" s="175">
        <f>IF(S727&gt;0,VLOOKUP(S727,Jahresfaktoren!$A$28:$B$29,2,),0)</f>
        <v>0</v>
      </c>
      <c r="Y727" s="175">
        <f>IF(T727&gt;0,VLOOKUP(T727,Jahresfaktoren!$A$28:$B$29,2,),0)</f>
        <v>0</v>
      </c>
      <c r="Z727" s="175">
        <f>IF(U727&gt;0,VLOOKUP(U727,Jahresfaktoren!$A$32:$B$33,2,),)</f>
        <v>0</v>
      </c>
      <c r="AA727" s="177">
        <f t="shared" si="398"/>
        <v>3325.7599999999998</v>
      </c>
      <c r="AB727" s="177">
        <f t="shared" si="399"/>
        <v>3282</v>
      </c>
      <c r="AC727" s="177" t="str">
        <f t="shared" si="400"/>
        <v/>
      </c>
      <c r="AD727" s="177" t="str">
        <f t="shared" si="401"/>
        <v/>
      </c>
      <c r="AE727" s="177" t="str">
        <f t="shared" si="402"/>
        <v/>
      </c>
      <c r="AF727" s="178">
        <f>IF(Q727&gt;0,VLOOKUP(H727,Leistungszahlen!$A$11:$C$158,3,),0)</f>
        <v>0</v>
      </c>
      <c r="AG727" s="178">
        <f>IF(R727&gt;0,VLOOKUP(H727,Leistungszahlen!$A$11:$F$158,6,),IF(T727&gt;0,VLOOKUP(H727,Leistungszahlen!$A$11:$F$158,6,),0))</f>
        <v>0</v>
      </c>
      <c r="AH727" s="179" t="e">
        <f t="shared" si="418"/>
        <v>#DIV/0!</v>
      </c>
      <c r="AI727" s="179" t="e">
        <f t="shared" si="419"/>
        <v>#DIV/0!</v>
      </c>
      <c r="AJ727" s="179">
        <f t="shared" si="420"/>
        <v>0</v>
      </c>
      <c r="AK727" s="179">
        <f t="shared" si="421"/>
        <v>0</v>
      </c>
      <c r="AL727" s="179">
        <f t="shared" si="422"/>
        <v>0</v>
      </c>
      <c r="AM727" s="180">
        <f>IF(L727=1,Stundensätze!$D$13,IF(L727=2,Stundensätze!$D$17,IF(L727=4,Stundensätze!$D$21,"")))</f>
        <v>0</v>
      </c>
      <c r="AN727" s="180">
        <f>IF(L727=1,Stundensätze!$D$15,IF(L727=2,Stundensätze!$D$19,IF(L727=4,Stundensätze!$D$23,"")))</f>
        <v>0</v>
      </c>
      <c r="AO727" s="180" t="e">
        <f t="shared" si="403"/>
        <v>#DIV/0!</v>
      </c>
      <c r="AP727" s="180">
        <f t="shared" si="404"/>
        <v>0</v>
      </c>
      <c r="AQ727" s="192" t="e">
        <f t="shared" si="405"/>
        <v>#DIV/0!</v>
      </c>
      <c r="AR727" s="192" t="e">
        <f t="shared" si="406"/>
        <v>#DIV/0!</v>
      </c>
      <c r="AS727" s="193" t="e">
        <f t="shared" si="407"/>
        <v>#DIV/0!</v>
      </c>
      <c r="AT727" s="258" t="str">
        <f>IF(K727=0,0,VLOOKUP(K727,Kostenstellen!A:B,2,FALSE))</f>
        <v xml:space="preserve">Rosentrittklinik         </v>
      </c>
      <c r="AU727" s="68" t="str">
        <f t="shared" si="414"/>
        <v>A1</v>
      </c>
      <c r="AV727" s="68" t="str">
        <f t="shared" si="415"/>
        <v>A1</v>
      </c>
      <c r="AW727" s="68">
        <f>IF(AF727=0,0,VLOOKUP($H727,Leistungszahlen!$A$11:$H$158,4,FALSE))</f>
        <v>0</v>
      </c>
      <c r="AX727" s="68">
        <f>IF(AF727=0,0,VLOOKUP($H727,Leistungszahlen!$A$11:$H$158,5,FALSE))</f>
        <v>0</v>
      </c>
      <c r="AY727" s="68">
        <f>IF(AG727=0,0,VLOOKUP($H727,Leistungszahlen!$A$11:$H$158,6,FALSE))</f>
        <v>0</v>
      </c>
      <c r="AZ727" s="68">
        <f t="shared" si="416"/>
        <v>0</v>
      </c>
      <c r="BA727" s="68">
        <f t="shared" si="417"/>
        <v>0</v>
      </c>
      <c r="BC727" s="68">
        <f t="shared" si="408"/>
        <v>0</v>
      </c>
      <c r="BD727" s="285"/>
    </row>
    <row r="728" spans="1:56" s="68" customFormat="1" ht="22.5">
      <c r="A728" s="200"/>
      <c r="B728" s="200"/>
      <c r="C728" s="200" t="s">
        <v>354</v>
      </c>
      <c r="D728" s="200" t="s">
        <v>203</v>
      </c>
      <c r="E728" s="200" t="s">
        <v>351</v>
      </c>
      <c r="F728" s="200" t="s">
        <v>1259</v>
      </c>
      <c r="G728" s="200" t="s">
        <v>265</v>
      </c>
      <c r="H728" s="201" t="s">
        <v>200</v>
      </c>
      <c r="I728" s="202">
        <v>3.52</v>
      </c>
      <c r="J728" s="200" t="s">
        <v>778</v>
      </c>
      <c r="K728" s="176">
        <v>3</v>
      </c>
      <c r="L728" s="176">
        <v>1</v>
      </c>
      <c r="M728" s="176"/>
      <c r="N728" s="286">
        <v>6</v>
      </c>
      <c r="O728" s="286"/>
      <c r="P728" s="176"/>
      <c r="Q728" s="203">
        <f t="shared" si="409"/>
        <v>6</v>
      </c>
      <c r="R728" s="203">
        <f t="shared" si="410"/>
        <v>0</v>
      </c>
      <c r="S728" s="203">
        <f t="shared" si="411"/>
        <v>0</v>
      </c>
      <c r="T728" s="203">
        <f t="shared" si="412"/>
        <v>0</v>
      </c>
      <c r="U728" s="203">
        <f t="shared" si="413"/>
        <v>0</v>
      </c>
      <c r="V728" s="175">
        <f>IF(Q728&gt;0,VLOOKUP(Q728,Jahresfaktoren!$A$11:$B$24,2,),0)</f>
        <v>302</v>
      </c>
      <c r="W728" s="175">
        <f>IF(R728&gt;0,VLOOKUP(R728,Jahresfaktoren!$D$11:$E$24,2,),0)</f>
        <v>0</v>
      </c>
      <c r="X728" s="175">
        <f>IF(S728&gt;0,VLOOKUP(S728,Jahresfaktoren!$A$28:$B$29,2,),0)</f>
        <v>0</v>
      </c>
      <c r="Y728" s="175">
        <f>IF(T728&gt;0,VLOOKUP(T728,Jahresfaktoren!$A$28:$B$29,2,),0)</f>
        <v>0</v>
      </c>
      <c r="Z728" s="175">
        <f>IF(U728&gt;0,VLOOKUP(U728,Jahresfaktoren!$A$32:$B$33,2,),)</f>
        <v>0</v>
      </c>
      <c r="AA728" s="177">
        <f t="shared" si="398"/>
        <v>1063.04</v>
      </c>
      <c r="AB728" s="177" t="str">
        <f t="shared" si="399"/>
        <v/>
      </c>
      <c r="AC728" s="177" t="str">
        <f t="shared" si="400"/>
        <v/>
      </c>
      <c r="AD728" s="177" t="str">
        <f t="shared" si="401"/>
        <v/>
      </c>
      <c r="AE728" s="177" t="str">
        <f t="shared" si="402"/>
        <v/>
      </c>
      <c r="AF728" s="178">
        <f>IF(Q728&gt;0,VLOOKUP(H728,Leistungszahlen!$A$11:$C$158,3,),0)</f>
        <v>0</v>
      </c>
      <c r="AG728" s="178">
        <f>IF(R728&gt;0,VLOOKUP(H728,Leistungszahlen!$A$11:$F$158,6,),IF(T728&gt;0,VLOOKUP(H728,Leistungszahlen!$A$11:$F$158,6,),0))</f>
        <v>0</v>
      </c>
      <c r="AH728" s="179" t="e">
        <f t="shared" si="418"/>
        <v>#DIV/0!</v>
      </c>
      <c r="AI728" s="179">
        <f t="shared" si="419"/>
        <v>0</v>
      </c>
      <c r="AJ728" s="179">
        <f t="shared" si="420"/>
        <v>0</v>
      </c>
      <c r="AK728" s="179">
        <f t="shared" si="421"/>
        <v>0</v>
      </c>
      <c r="AL728" s="179">
        <f t="shared" si="422"/>
        <v>0</v>
      </c>
      <c r="AM728" s="180">
        <f>IF(L728=1,Stundensätze!$D$13,IF(L728=2,Stundensätze!$D$17,IF(L728=4,Stundensätze!$D$21,"")))</f>
        <v>0</v>
      </c>
      <c r="AN728" s="180">
        <f>IF(L728=1,Stundensätze!$D$15,IF(L728=2,Stundensätze!$D$19,IF(L728=4,Stundensätze!$D$23,"")))</f>
        <v>0</v>
      </c>
      <c r="AO728" s="180" t="e">
        <f t="shared" si="403"/>
        <v>#DIV/0!</v>
      </c>
      <c r="AP728" s="180">
        <f t="shared" si="404"/>
        <v>0</v>
      </c>
      <c r="AQ728" s="192" t="e">
        <f t="shared" si="405"/>
        <v>#DIV/0!</v>
      </c>
      <c r="AR728" s="192" t="e">
        <f t="shared" si="406"/>
        <v>#DIV/0!</v>
      </c>
      <c r="AS728" s="193" t="e">
        <f t="shared" si="407"/>
        <v>#DIV/0!</v>
      </c>
      <c r="AT728" s="258" t="str">
        <f>IF(K728=0,0,VLOOKUP(K728,Kostenstellen!A:B,2,FALSE))</f>
        <v xml:space="preserve">Rosentrittklinik         </v>
      </c>
      <c r="AU728" s="68" t="str">
        <f t="shared" si="414"/>
        <v>B</v>
      </c>
      <c r="AV728" s="68" t="str">
        <f t="shared" si="415"/>
        <v/>
      </c>
      <c r="AW728" s="68">
        <f>IF(AF728=0,0,VLOOKUP($H728,Leistungszahlen!$A$11:$H$158,4,FALSE))</f>
        <v>0</v>
      </c>
      <c r="AX728" s="68">
        <f>IF(AF728=0,0,VLOOKUP($H728,Leistungszahlen!$A$11:$H$158,5,FALSE))</f>
        <v>0</v>
      </c>
      <c r="AY728" s="68">
        <f>IF(AG728=0,0,VLOOKUP($H728,Leistungszahlen!$A$11:$H$158,6,FALSE))</f>
        <v>0</v>
      </c>
      <c r="AZ728" s="68">
        <f t="shared" si="416"/>
        <v>0</v>
      </c>
      <c r="BA728" s="68">
        <f t="shared" si="417"/>
        <v>0</v>
      </c>
      <c r="BC728" s="68">
        <f t="shared" si="408"/>
        <v>0</v>
      </c>
      <c r="BD728" s="285"/>
    </row>
    <row r="729" spans="1:56" s="68" customFormat="1" ht="22.5">
      <c r="A729" s="200"/>
      <c r="B729" s="200"/>
      <c r="C729" s="200" t="s">
        <v>354</v>
      </c>
      <c r="D729" s="200" t="s">
        <v>203</v>
      </c>
      <c r="E729" s="200" t="s">
        <v>352</v>
      </c>
      <c r="F729" s="200" t="s">
        <v>1259</v>
      </c>
      <c r="G729" s="200" t="s">
        <v>163</v>
      </c>
      <c r="H729" s="201" t="s">
        <v>287</v>
      </c>
      <c r="I729" s="202">
        <v>17.61</v>
      </c>
      <c r="J729" s="200" t="s">
        <v>560</v>
      </c>
      <c r="K729" s="176">
        <v>3</v>
      </c>
      <c r="L729" s="176">
        <v>1</v>
      </c>
      <c r="M729" s="176"/>
      <c r="N729" s="286">
        <v>3</v>
      </c>
      <c r="O729" s="286">
        <v>3</v>
      </c>
      <c r="P729" s="176"/>
      <c r="Q729" s="203">
        <f t="shared" si="409"/>
        <v>3</v>
      </c>
      <c r="R729" s="203">
        <f t="shared" si="410"/>
        <v>3</v>
      </c>
      <c r="S729" s="203">
        <f t="shared" si="411"/>
        <v>0</v>
      </c>
      <c r="T729" s="203">
        <f t="shared" si="412"/>
        <v>0</v>
      </c>
      <c r="U729" s="203">
        <f t="shared" si="413"/>
        <v>0</v>
      </c>
      <c r="V729" s="175">
        <f>IF(Q729&gt;0,VLOOKUP(Q729,Jahresfaktoren!$A$11:$B$24,2,),0)</f>
        <v>152</v>
      </c>
      <c r="W729" s="175">
        <f>IF(R729&gt;0,VLOOKUP(R729,Jahresfaktoren!$D$11:$E$24,2,),0)</f>
        <v>150</v>
      </c>
      <c r="X729" s="175">
        <f>IF(S729&gt;0,VLOOKUP(S729,Jahresfaktoren!$A$28:$B$29,2,),0)</f>
        <v>0</v>
      </c>
      <c r="Y729" s="175">
        <f>IF(T729&gt;0,VLOOKUP(T729,Jahresfaktoren!$A$28:$B$29,2,),0)</f>
        <v>0</v>
      </c>
      <c r="Z729" s="175">
        <f>IF(U729&gt;0,VLOOKUP(U729,Jahresfaktoren!$A$32:$B$33,2,),)</f>
        <v>0</v>
      </c>
      <c r="AA729" s="177">
        <f t="shared" si="398"/>
        <v>2676.72</v>
      </c>
      <c r="AB729" s="177">
        <f t="shared" si="399"/>
        <v>2641.5</v>
      </c>
      <c r="AC729" s="177" t="str">
        <f t="shared" si="400"/>
        <v/>
      </c>
      <c r="AD729" s="177" t="str">
        <f t="shared" si="401"/>
        <v/>
      </c>
      <c r="AE729" s="177" t="str">
        <f t="shared" si="402"/>
        <v/>
      </c>
      <c r="AF729" s="178">
        <f>IF(Q729&gt;0,VLOOKUP(H729,Leistungszahlen!$A$11:$C$158,3,),0)</f>
        <v>0</v>
      </c>
      <c r="AG729" s="178">
        <f>IF(R729&gt;0,VLOOKUP(H729,Leistungszahlen!$A$11:$F$158,6,),IF(T729&gt;0,VLOOKUP(H729,Leistungszahlen!$A$11:$F$158,6,),0))</f>
        <v>0</v>
      </c>
      <c r="AH729" s="179" t="e">
        <f t="shared" si="418"/>
        <v>#DIV/0!</v>
      </c>
      <c r="AI729" s="179" t="e">
        <f t="shared" si="419"/>
        <v>#DIV/0!</v>
      </c>
      <c r="AJ729" s="179">
        <f t="shared" si="420"/>
        <v>0</v>
      </c>
      <c r="AK729" s="179">
        <f t="shared" si="421"/>
        <v>0</v>
      </c>
      <c r="AL729" s="179">
        <f t="shared" si="422"/>
        <v>0</v>
      </c>
      <c r="AM729" s="180">
        <f>IF(L729=1,Stundensätze!$D$13,IF(L729=2,Stundensätze!$D$17,IF(L729=4,Stundensätze!$D$21,"")))</f>
        <v>0</v>
      </c>
      <c r="AN729" s="180">
        <f>IF(L729=1,Stundensätze!$D$15,IF(L729=2,Stundensätze!$D$19,IF(L729=4,Stundensätze!$D$23,"")))</f>
        <v>0</v>
      </c>
      <c r="AO729" s="180" t="e">
        <f t="shared" si="403"/>
        <v>#DIV/0!</v>
      </c>
      <c r="AP729" s="180">
        <f t="shared" si="404"/>
        <v>0</v>
      </c>
      <c r="AQ729" s="192" t="e">
        <f t="shared" si="405"/>
        <v>#DIV/0!</v>
      </c>
      <c r="AR729" s="192" t="e">
        <f t="shared" si="406"/>
        <v>#DIV/0!</v>
      </c>
      <c r="AS729" s="193" t="e">
        <f t="shared" si="407"/>
        <v>#DIV/0!</v>
      </c>
      <c r="AT729" s="258" t="str">
        <f>IF(K729=0,0,VLOOKUP(K729,Kostenstellen!A:B,2,FALSE))</f>
        <v xml:space="preserve">Rosentrittklinik         </v>
      </c>
      <c r="AU729" s="68" t="str">
        <f t="shared" si="414"/>
        <v>A1</v>
      </c>
      <c r="AV729" s="68" t="str">
        <f t="shared" si="415"/>
        <v>A1</v>
      </c>
      <c r="AW729" s="68">
        <f>IF(AF729=0,0,VLOOKUP($H729,Leistungszahlen!$A$11:$H$158,4,FALSE))</f>
        <v>0</v>
      </c>
      <c r="AX729" s="68">
        <f>IF(AF729=0,0,VLOOKUP($H729,Leistungszahlen!$A$11:$H$158,5,FALSE))</f>
        <v>0</v>
      </c>
      <c r="AY729" s="68">
        <f>IF(AG729=0,0,VLOOKUP($H729,Leistungszahlen!$A$11:$H$158,6,FALSE))</f>
        <v>0</v>
      </c>
      <c r="AZ729" s="68">
        <f t="shared" si="416"/>
        <v>0</v>
      </c>
      <c r="BA729" s="68">
        <f t="shared" si="417"/>
        <v>0</v>
      </c>
      <c r="BC729" s="68">
        <f t="shared" si="408"/>
        <v>0</v>
      </c>
      <c r="BD729" s="285"/>
    </row>
    <row r="730" spans="1:56" s="68" customFormat="1" ht="22.5">
      <c r="A730" s="200"/>
      <c r="B730" s="200"/>
      <c r="C730" s="200" t="s">
        <v>354</v>
      </c>
      <c r="D730" s="200" t="s">
        <v>203</v>
      </c>
      <c r="E730" s="200" t="s">
        <v>352</v>
      </c>
      <c r="F730" s="200" t="s">
        <v>1260</v>
      </c>
      <c r="G730" s="200" t="s">
        <v>265</v>
      </c>
      <c r="H730" s="201" t="s">
        <v>200</v>
      </c>
      <c r="I730" s="202">
        <v>3.52</v>
      </c>
      <c r="J730" s="200" t="s">
        <v>778</v>
      </c>
      <c r="K730" s="176">
        <v>3</v>
      </c>
      <c r="L730" s="176">
        <v>1</v>
      </c>
      <c r="M730" s="176"/>
      <c r="N730" s="286">
        <v>6</v>
      </c>
      <c r="O730" s="286"/>
      <c r="P730" s="176"/>
      <c r="Q730" s="203">
        <f t="shared" si="409"/>
        <v>6</v>
      </c>
      <c r="R730" s="203">
        <f t="shared" si="410"/>
        <v>0</v>
      </c>
      <c r="S730" s="203">
        <f t="shared" si="411"/>
        <v>0</v>
      </c>
      <c r="T730" s="203">
        <f t="shared" si="412"/>
        <v>0</v>
      </c>
      <c r="U730" s="203">
        <f t="shared" si="413"/>
        <v>0</v>
      </c>
      <c r="V730" s="175">
        <f>IF(Q730&gt;0,VLOOKUP(Q730,Jahresfaktoren!$A$11:$B$24,2,),0)</f>
        <v>302</v>
      </c>
      <c r="W730" s="175">
        <f>IF(R730&gt;0,VLOOKUP(R730,Jahresfaktoren!$D$11:$E$24,2,),0)</f>
        <v>0</v>
      </c>
      <c r="X730" s="175">
        <f>IF(S730&gt;0,VLOOKUP(S730,Jahresfaktoren!$A$28:$B$29,2,),0)</f>
        <v>0</v>
      </c>
      <c r="Y730" s="175">
        <f>IF(T730&gt;0,VLOOKUP(T730,Jahresfaktoren!$A$28:$B$29,2,),0)</f>
        <v>0</v>
      </c>
      <c r="Z730" s="175">
        <f>IF(U730&gt;0,VLOOKUP(U730,Jahresfaktoren!$A$32:$B$33,2,),)</f>
        <v>0</v>
      </c>
      <c r="AA730" s="177">
        <f t="shared" si="398"/>
        <v>1063.04</v>
      </c>
      <c r="AB730" s="177" t="str">
        <f t="shared" si="399"/>
        <v/>
      </c>
      <c r="AC730" s="177" t="str">
        <f t="shared" si="400"/>
        <v/>
      </c>
      <c r="AD730" s="177" t="str">
        <f t="shared" si="401"/>
        <v/>
      </c>
      <c r="AE730" s="177" t="str">
        <f t="shared" si="402"/>
        <v/>
      </c>
      <c r="AF730" s="178">
        <f>IF(Q730&gt;0,VLOOKUP(H730,Leistungszahlen!$A$11:$C$158,3,),0)</f>
        <v>0</v>
      </c>
      <c r="AG730" s="178">
        <f>IF(R730&gt;0,VLOOKUP(H730,Leistungszahlen!$A$11:$F$158,6,),IF(T730&gt;0,VLOOKUP(H730,Leistungszahlen!$A$11:$F$158,6,),0))</f>
        <v>0</v>
      </c>
      <c r="AH730" s="179" t="e">
        <f t="shared" si="418"/>
        <v>#DIV/0!</v>
      </c>
      <c r="AI730" s="179">
        <f t="shared" si="419"/>
        <v>0</v>
      </c>
      <c r="AJ730" s="179">
        <f t="shared" si="420"/>
        <v>0</v>
      </c>
      <c r="AK730" s="179">
        <f t="shared" si="421"/>
        <v>0</v>
      </c>
      <c r="AL730" s="179">
        <f t="shared" si="422"/>
        <v>0</v>
      </c>
      <c r="AM730" s="180">
        <f>IF(L730=1,Stundensätze!$D$13,IF(L730=2,Stundensätze!$D$17,IF(L730=4,Stundensätze!$D$21,"")))</f>
        <v>0</v>
      </c>
      <c r="AN730" s="180">
        <f>IF(L730=1,Stundensätze!$D$15,IF(L730=2,Stundensätze!$D$19,IF(L730=4,Stundensätze!$D$23,"")))</f>
        <v>0</v>
      </c>
      <c r="AO730" s="180" t="e">
        <f t="shared" si="403"/>
        <v>#DIV/0!</v>
      </c>
      <c r="AP730" s="180">
        <f t="shared" si="404"/>
        <v>0</v>
      </c>
      <c r="AQ730" s="192" t="e">
        <f t="shared" si="405"/>
        <v>#DIV/0!</v>
      </c>
      <c r="AR730" s="192" t="e">
        <f t="shared" si="406"/>
        <v>#DIV/0!</v>
      </c>
      <c r="AS730" s="193" t="e">
        <f t="shared" si="407"/>
        <v>#DIV/0!</v>
      </c>
      <c r="AT730" s="258" t="str">
        <f>IF(K730=0,0,VLOOKUP(K730,Kostenstellen!A:B,2,FALSE))</f>
        <v xml:space="preserve">Rosentrittklinik         </v>
      </c>
      <c r="AU730" s="68" t="str">
        <f t="shared" si="414"/>
        <v>B</v>
      </c>
      <c r="AV730" s="68" t="str">
        <f t="shared" si="415"/>
        <v/>
      </c>
      <c r="AW730" s="68">
        <f>IF(AF730=0,0,VLOOKUP($H730,Leistungszahlen!$A$11:$H$158,4,FALSE))</f>
        <v>0</v>
      </c>
      <c r="AX730" s="68">
        <f>IF(AF730=0,0,VLOOKUP($H730,Leistungszahlen!$A$11:$H$158,5,FALSE))</f>
        <v>0</v>
      </c>
      <c r="AY730" s="68">
        <f>IF(AG730=0,0,VLOOKUP($H730,Leistungszahlen!$A$11:$H$158,6,FALSE))</f>
        <v>0</v>
      </c>
      <c r="AZ730" s="68">
        <f t="shared" si="416"/>
        <v>0</v>
      </c>
      <c r="BA730" s="68">
        <f t="shared" si="417"/>
        <v>0</v>
      </c>
      <c r="BC730" s="68">
        <f t="shared" si="408"/>
        <v>0</v>
      </c>
      <c r="BD730" s="285"/>
    </row>
    <row r="731" spans="1:56" s="68" customFormat="1" ht="22.5">
      <c r="A731" s="200"/>
      <c r="B731" s="200"/>
      <c r="C731" s="200" t="s">
        <v>354</v>
      </c>
      <c r="D731" s="200" t="s">
        <v>203</v>
      </c>
      <c r="E731" s="200" t="s">
        <v>352</v>
      </c>
      <c r="F731" s="200" t="s">
        <v>1260</v>
      </c>
      <c r="G731" s="200" t="s">
        <v>163</v>
      </c>
      <c r="H731" s="201" t="s">
        <v>287</v>
      </c>
      <c r="I731" s="202">
        <v>17.52</v>
      </c>
      <c r="J731" s="200" t="s">
        <v>560</v>
      </c>
      <c r="K731" s="176">
        <v>3</v>
      </c>
      <c r="L731" s="176">
        <v>1</v>
      </c>
      <c r="M731" s="176"/>
      <c r="N731" s="286">
        <v>3</v>
      </c>
      <c r="O731" s="286">
        <v>3</v>
      </c>
      <c r="P731" s="176"/>
      <c r="Q731" s="203">
        <f t="shared" si="409"/>
        <v>3</v>
      </c>
      <c r="R731" s="203">
        <f t="shared" si="410"/>
        <v>3</v>
      </c>
      <c r="S731" s="203">
        <f t="shared" si="411"/>
        <v>0</v>
      </c>
      <c r="T731" s="203">
        <f t="shared" si="412"/>
        <v>0</v>
      </c>
      <c r="U731" s="203">
        <f t="shared" si="413"/>
        <v>0</v>
      </c>
      <c r="V731" s="175">
        <f>IF(Q731&gt;0,VLOOKUP(Q731,Jahresfaktoren!$A$11:$B$24,2,),0)</f>
        <v>152</v>
      </c>
      <c r="W731" s="175">
        <f>IF(R731&gt;0,VLOOKUP(R731,Jahresfaktoren!$D$11:$E$24,2,),0)</f>
        <v>150</v>
      </c>
      <c r="X731" s="175">
        <f>IF(S731&gt;0,VLOOKUP(S731,Jahresfaktoren!$A$28:$B$29,2,),0)</f>
        <v>0</v>
      </c>
      <c r="Y731" s="175">
        <f>IF(T731&gt;0,VLOOKUP(T731,Jahresfaktoren!$A$28:$B$29,2,),0)</f>
        <v>0</v>
      </c>
      <c r="Z731" s="175">
        <f>IF(U731&gt;0,VLOOKUP(U731,Jahresfaktoren!$A$32:$B$33,2,),)</f>
        <v>0</v>
      </c>
      <c r="AA731" s="177">
        <f t="shared" si="398"/>
        <v>2663.04</v>
      </c>
      <c r="AB731" s="177">
        <f t="shared" si="399"/>
        <v>2628</v>
      </c>
      <c r="AC731" s="177" t="str">
        <f t="shared" si="400"/>
        <v/>
      </c>
      <c r="AD731" s="177" t="str">
        <f t="shared" si="401"/>
        <v/>
      </c>
      <c r="AE731" s="177" t="str">
        <f t="shared" si="402"/>
        <v/>
      </c>
      <c r="AF731" s="178">
        <f>IF(Q731&gt;0,VLOOKUP(H731,Leistungszahlen!$A$11:$C$158,3,),0)</f>
        <v>0</v>
      </c>
      <c r="AG731" s="178">
        <f>IF(R731&gt;0,VLOOKUP(H731,Leistungszahlen!$A$11:$F$158,6,),IF(T731&gt;0,VLOOKUP(H731,Leistungszahlen!$A$11:$F$158,6,),0))</f>
        <v>0</v>
      </c>
      <c r="AH731" s="179" t="e">
        <f t="shared" si="418"/>
        <v>#DIV/0!</v>
      </c>
      <c r="AI731" s="179" t="e">
        <f t="shared" si="419"/>
        <v>#DIV/0!</v>
      </c>
      <c r="AJ731" s="179">
        <f t="shared" si="420"/>
        <v>0</v>
      </c>
      <c r="AK731" s="179">
        <f t="shared" si="421"/>
        <v>0</v>
      </c>
      <c r="AL731" s="179">
        <f t="shared" si="422"/>
        <v>0</v>
      </c>
      <c r="AM731" s="180">
        <f>IF(L731=1,Stundensätze!$D$13,IF(L731=2,Stundensätze!$D$17,IF(L731=4,Stundensätze!$D$21,"")))</f>
        <v>0</v>
      </c>
      <c r="AN731" s="180">
        <f>IF(L731=1,Stundensätze!$D$15,IF(L731=2,Stundensätze!$D$19,IF(L731=4,Stundensätze!$D$23,"")))</f>
        <v>0</v>
      </c>
      <c r="AO731" s="180" t="e">
        <f t="shared" si="403"/>
        <v>#DIV/0!</v>
      </c>
      <c r="AP731" s="180">
        <f t="shared" si="404"/>
        <v>0</v>
      </c>
      <c r="AQ731" s="192" t="e">
        <f t="shared" si="405"/>
        <v>#DIV/0!</v>
      </c>
      <c r="AR731" s="192" t="e">
        <f t="shared" si="406"/>
        <v>#DIV/0!</v>
      </c>
      <c r="AS731" s="193" t="e">
        <f t="shared" si="407"/>
        <v>#DIV/0!</v>
      </c>
      <c r="AT731" s="258" t="str">
        <f>IF(K731=0,0,VLOOKUP(K731,Kostenstellen!A:B,2,FALSE))</f>
        <v xml:space="preserve">Rosentrittklinik         </v>
      </c>
      <c r="AU731" s="68" t="str">
        <f t="shared" si="414"/>
        <v>A1</v>
      </c>
      <c r="AV731" s="68" t="str">
        <f t="shared" si="415"/>
        <v>A1</v>
      </c>
      <c r="AW731" s="68">
        <f>IF(AF731=0,0,VLOOKUP($H731,Leistungszahlen!$A$11:$H$158,4,FALSE))</f>
        <v>0</v>
      </c>
      <c r="AX731" s="68">
        <f>IF(AF731=0,0,VLOOKUP($H731,Leistungszahlen!$A$11:$H$158,5,FALSE))</f>
        <v>0</v>
      </c>
      <c r="AY731" s="68">
        <f>IF(AG731=0,0,VLOOKUP($H731,Leistungszahlen!$A$11:$H$158,6,FALSE))</f>
        <v>0</v>
      </c>
      <c r="AZ731" s="68">
        <f t="shared" si="416"/>
        <v>0</v>
      </c>
      <c r="BA731" s="68">
        <f t="shared" si="417"/>
        <v>0</v>
      </c>
      <c r="BC731" s="68">
        <f t="shared" si="408"/>
        <v>0</v>
      </c>
      <c r="BD731" s="285"/>
    </row>
    <row r="732" spans="1:56" s="68" customFormat="1" ht="22.5">
      <c r="A732" s="200"/>
      <c r="B732" s="200"/>
      <c r="C732" s="200" t="s">
        <v>354</v>
      </c>
      <c r="D732" s="200" t="s">
        <v>203</v>
      </c>
      <c r="E732" s="200" t="s">
        <v>352</v>
      </c>
      <c r="F732" s="200" t="s">
        <v>1261</v>
      </c>
      <c r="G732" s="200" t="s">
        <v>265</v>
      </c>
      <c r="H732" s="201" t="s">
        <v>200</v>
      </c>
      <c r="I732" s="202">
        <v>3.52</v>
      </c>
      <c r="J732" s="200" t="s">
        <v>778</v>
      </c>
      <c r="K732" s="176">
        <v>3</v>
      </c>
      <c r="L732" s="176">
        <v>1</v>
      </c>
      <c r="M732" s="176"/>
      <c r="N732" s="286">
        <v>6</v>
      </c>
      <c r="O732" s="286"/>
      <c r="P732" s="176"/>
      <c r="Q732" s="203">
        <f t="shared" si="409"/>
        <v>6</v>
      </c>
      <c r="R732" s="203">
        <f t="shared" si="410"/>
        <v>0</v>
      </c>
      <c r="S732" s="203">
        <f t="shared" si="411"/>
        <v>0</v>
      </c>
      <c r="T732" s="203">
        <f t="shared" si="412"/>
        <v>0</v>
      </c>
      <c r="U732" s="203">
        <f t="shared" si="413"/>
        <v>0</v>
      </c>
      <c r="V732" s="175">
        <f>IF(Q732&gt;0,VLOOKUP(Q732,Jahresfaktoren!$A$11:$B$24,2,),0)</f>
        <v>302</v>
      </c>
      <c r="W732" s="175">
        <f>IF(R732&gt;0,VLOOKUP(R732,Jahresfaktoren!$D$11:$E$24,2,),0)</f>
        <v>0</v>
      </c>
      <c r="X732" s="175">
        <f>IF(S732&gt;0,VLOOKUP(S732,Jahresfaktoren!$A$28:$B$29,2,),0)</f>
        <v>0</v>
      </c>
      <c r="Y732" s="175">
        <f>IF(T732&gt;0,VLOOKUP(T732,Jahresfaktoren!$A$28:$B$29,2,),0)</f>
        <v>0</v>
      </c>
      <c r="Z732" s="175">
        <f>IF(U732&gt;0,VLOOKUP(U732,Jahresfaktoren!$A$32:$B$33,2,),)</f>
        <v>0</v>
      </c>
      <c r="AA732" s="177">
        <f t="shared" si="398"/>
        <v>1063.04</v>
      </c>
      <c r="AB732" s="177" t="str">
        <f t="shared" si="399"/>
        <v/>
      </c>
      <c r="AC732" s="177" t="str">
        <f t="shared" si="400"/>
        <v/>
      </c>
      <c r="AD732" s="177" t="str">
        <f t="shared" si="401"/>
        <v/>
      </c>
      <c r="AE732" s="177" t="str">
        <f t="shared" si="402"/>
        <v/>
      </c>
      <c r="AF732" s="178">
        <f>IF(Q732&gt;0,VLOOKUP(H732,Leistungszahlen!$A$11:$C$158,3,),0)</f>
        <v>0</v>
      </c>
      <c r="AG732" s="178">
        <f>IF(R732&gt;0,VLOOKUP(H732,Leistungszahlen!$A$11:$F$158,6,),IF(T732&gt;0,VLOOKUP(H732,Leistungszahlen!$A$11:$F$158,6,),0))</f>
        <v>0</v>
      </c>
      <c r="AH732" s="179" t="e">
        <f t="shared" si="418"/>
        <v>#DIV/0!</v>
      </c>
      <c r="AI732" s="179">
        <f t="shared" si="419"/>
        <v>0</v>
      </c>
      <c r="AJ732" s="179">
        <f t="shared" si="420"/>
        <v>0</v>
      </c>
      <c r="AK732" s="179">
        <f t="shared" si="421"/>
        <v>0</v>
      </c>
      <c r="AL732" s="179">
        <f t="shared" si="422"/>
        <v>0</v>
      </c>
      <c r="AM732" s="180">
        <f>IF(L732=1,Stundensätze!$D$13,IF(L732=2,Stundensätze!$D$17,IF(L732=4,Stundensätze!$D$21,"")))</f>
        <v>0</v>
      </c>
      <c r="AN732" s="180">
        <f>IF(L732=1,Stundensätze!$D$15,IF(L732=2,Stundensätze!$D$19,IF(L732=4,Stundensätze!$D$23,"")))</f>
        <v>0</v>
      </c>
      <c r="AO732" s="180" t="e">
        <f t="shared" si="403"/>
        <v>#DIV/0!</v>
      </c>
      <c r="AP732" s="180">
        <f t="shared" si="404"/>
        <v>0</v>
      </c>
      <c r="AQ732" s="192" t="e">
        <f t="shared" si="405"/>
        <v>#DIV/0!</v>
      </c>
      <c r="AR732" s="192" t="e">
        <f t="shared" si="406"/>
        <v>#DIV/0!</v>
      </c>
      <c r="AS732" s="193" t="e">
        <f t="shared" si="407"/>
        <v>#DIV/0!</v>
      </c>
      <c r="AT732" s="258" t="str">
        <f>IF(K732=0,0,VLOOKUP(K732,Kostenstellen!A:B,2,FALSE))</f>
        <v xml:space="preserve">Rosentrittklinik         </v>
      </c>
      <c r="AU732" s="68" t="str">
        <f t="shared" si="414"/>
        <v>B</v>
      </c>
      <c r="AV732" s="68" t="str">
        <f t="shared" si="415"/>
        <v/>
      </c>
      <c r="AW732" s="68">
        <f>IF(AF732=0,0,VLOOKUP($H732,Leistungszahlen!$A$11:$H$158,4,FALSE))</f>
        <v>0</v>
      </c>
      <c r="AX732" s="68">
        <f>IF(AF732=0,0,VLOOKUP($H732,Leistungszahlen!$A$11:$H$158,5,FALSE))</f>
        <v>0</v>
      </c>
      <c r="AY732" s="68">
        <f>IF(AG732=0,0,VLOOKUP($H732,Leistungszahlen!$A$11:$H$158,6,FALSE))</f>
        <v>0</v>
      </c>
      <c r="AZ732" s="68">
        <f t="shared" si="416"/>
        <v>0</v>
      </c>
      <c r="BA732" s="68">
        <f t="shared" si="417"/>
        <v>0</v>
      </c>
      <c r="BC732" s="68">
        <f t="shared" si="408"/>
        <v>0</v>
      </c>
      <c r="BD732" s="285"/>
    </row>
    <row r="733" spans="1:56" s="68" customFormat="1" ht="22.5">
      <c r="A733" s="200"/>
      <c r="B733" s="200"/>
      <c r="C733" s="200" t="s">
        <v>354</v>
      </c>
      <c r="D733" s="200" t="s">
        <v>203</v>
      </c>
      <c r="E733" s="200" t="s">
        <v>352</v>
      </c>
      <c r="F733" s="200" t="s">
        <v>1261</v>
      </c>
      <c r="G733" s="200" t="s">
        <v>163</v>
      </c>
      <c r="H733" s="201" t="s">
        <v>287</v>
      </c>
      <c r="I733" s="202">
        <v>17.61</v>
      </c>
      <c r="J733" s="200" t="s">
        <v>560</v>
      </c>
      <c r="K733" s="176">
        <v>3</v>
      </c>
      <c r="L733" s="176">
        <v>1</v>
      </c>
      <c r="M733" s="176"/>
      <c r="N733" s="286">
        <v>3</v>
      </c>
      <c r="O733" s="286">
        <v>3</v>
      </c>
      <c r="P733" s="176"/>
      <c r="Q733" s="203">
        <f t="shared" si="409"/>
        <v>3</v>
      </c>
      <c r="R733" s="203">
        <f t="shared" si="410"/>
        <v>3</v>
      </c>
      <c r="S733" s="203">
        <f t="shared" si="411"/>
        <v>0</v>
      </c>
      <c r="T733" s="203">
        <f t="shared" si="412"/>
        <v>0</v>
      </c>
      <c r="U733" s="203">
        <f t="shared" si="413"/>
        <v>0</v>
      </c>
      <c r="V733" s="175">
        <f>IF(Q733&gt;0,VLOOKUP(Q733,Jahresfaktoren!$A$11:$B$24,2,),0)</f>
        <v>152</v>
      </c>
      <c r="W733" s="175">
        <f>IF(R733&gt;0,VLOOKUP(R733,Jahresfaktoren!$D$11:$E$24,2,),0)</f>
        <v>150</v>
      </c>
      <c r="X733" s="175">
        <f>IF(S733&gt;0,VLOOKUP(S733,Jahresfaktoren!$A$28:$B$29,2,),0)</f>
        <v>0</v>
      </c>
      <c r="Y733" s="175">
        <f>IF(T733&gt;0,VLOOKUP(T733,Jahresfaktoren!$A$28:$B$29,2,),0)</f>
        <v>0</v>
      </c>
      <c r="Z733" s="175">
        <f>IF(U733&gt;0,VLOOKUP(U733,Jahresfaktoren!$A$32:$B$33,2,),)</f>
        <v>0</v>
      </c>
      <c r="AA733" s="177">
        <f t="shared" si="398"/>
        <v>2676.72</v>
      </c>
      <c r="AB733" s="177">
        <f t="shared" si="399"/>
        <v>2641.5</v>
      </c>
      <c r="AC733" s="177" t="str">
        <f t="shared" si="400"/>
        <v/>
      </c>
      <c r="AD733" s="177" t="str">
        <f t="shared" si="401"/>
        <v/>
      </c>
      <c r="AE733" s="177" t="str">
        <f t="shared" si="402"/>
        <v/>
      </c>
      <c r="AF733" s="178">
        <f>IF(Q733&gt;0,VLOOKUP(H733,Leistungszahlen!$A$11:$C$158,3,),0)</f>
        <v>0</v>
      </c>
      <c r="AG733" s="178">
        <f>IF(R733&gt;0,VLOOKUP(H733,Leistungszahlen!$A$11:$F$158,6,),IF(T733&gt;0,VLOOKUP(H733,Leistungszahlen!$A$11:$F$158,6,),0))</f>
        <v>0</v>
      </c>
      <c r="AH733" s="179" t="e">
        <f t="shared" si="418"/>
        <v>#DIV/0!</v>
      </c>
      <c r="AI733" s="179" t="e">
        <f t="shared" si="419"/>
        <v>#DIV/0!</v>
      </c>
      <c r="AJ733" s="179">
        <f t="shared" si="420"/>
        <v>0</v>
      </c>
      <c r="AK733" s="179">
        <f t="shared" si="421"/>
        <v>0</v>
      </c>
      <c r="AL733" s="179">
        <f t="shared" si="422"/>
        <v>0</v>
      </c>
      <c r="AM733" s="180">
        <f>IF(L733=1,Stundensätze!$D$13,IF(L733=2,Stundensätze!$D$17,IF(L733=4,Stundensätze!$D$21,"")))</f>
        <v>0</v>
      </c>
      <c r="AN733" s="180">
        <f>IF(L733=1,Stundensätze!$D$15,IF(L733=2,Stundensätze!$D$19,IF(L733=4,Stundensätze!$D$23,"")))</f>
        <v>0</v>
      </c>
      <c r="AO733" s="180" t="e">
        <f t="shared" si="403"/>
        <v>#DIV/0!</v>
      </c>
      <c r="AP733" s="180">
        <f t="shared" si="404"/>
        <v>0</v>
      </c>
      <c r="AQ733" s="192" t="e">
        <f t="shared" si="405"/>
        <v>#DIV/0!</v>
      </c>
      <c r="AR733" s="192" t="e">
        <f t="shared" si="406"/>
        <v>#DIV/0!</v>
      </c>
      <c r="AS733" s="193" t="e">
        <f t="shared" si="407"/>
        <v>#DIV/0!</v>
      </c>
      <c r="AT733" s="258" t="str">
        <f>IF(K733=0,0,VLOOKUP(K733,Kostenstellen!A:B,2,FALSE))</f>
        <v xml:space="preserve">Rosentrittklinik         </v>
      </c>
      <c r="AU733" s="68" t="str">
        <f t="shared" si="414"/>
        <v>A1</v>
      </c>
      <c r="AV733" s="68" t="str">
        <f t="shared" si="415"/>
        <v>A1</v>
      </c>
      <c r="AW733" s="68">
        <f>IF(AF733=0,0,VLOOKUP($H733,Leistungszahlen!$A$11:$H$158,4,FALSE))</f>
        <v>0</v>
      </c>
      <c r="AX733" s="68">
        <f>IF(AF733=0,0,VLOOKUP($H733,Leistungszahlen!$A$11:$H$158,5,FALSE))</f>
        <v>0</v>
      </c>
      <c r="AY733" s="68">
        <f>IF(AG733=0,0,VLOOKUP($H733,Leistungszahlen!$A$11:$H$158,6,FALSE))</f>
        <v>0</v>
      </c>
      <c r="AZ733" s="68">
        <f t="shared" si="416"/>
        <v>0</v>
      </c>
      <c r="BA733" s="68">
        <f t="shared" si="417"/>
        <v>0</v>
      </c>
      <c r="BC733" s="68">
        <f t="shared" si="408"/>
        <v>0</v>
      </c>
      <c r="BD733" s="285"/>
    </row>
    <row r="734" spans="1:56" s="68" customFormat="1" ht="22.5">
      <c r="A734" s="200"/>
      <c r="B734" s="200"/>
      <c r="C734" s="200" t="s">
        <v>354</v>
      </c>
      <c r="D734" s="200" t="s">
        <v>203</v>
      </c>
      <c r="E734" s="200" t="s">
        <v>352</v>
      </c>
      <c r="F734" s="200" t="s">
        <v>1262</v>
      </c>
      <c r="G734" s="200" t="s">
        <v>265</v>
      </c>
      <c r="H734" s="201" t="s">
        <v>200</v>
      </c>
      <c r="I734" s="202">
        <v>3.52</v>
      </c>
      <c r="J734" s="200" t="s">
        <v>778</v>
      </c>
      <c r="K734" s="176">
        <v>3</v>
      </c>
      <c r="L734" s="176">
        <v>1</v>
      </c>
      <c r="M734" s="176"/>
      <c r="N734" s="286">
        <v>6</v>
      </c>
      <c r="O734" s="286"/>
      <c r="P734" s="176"/>
      <c r="Q734" s="203">
        <f t="shared" si="409"/>
        <v>6</v>
      </c>
      <c r="R734" s="203">
        <f t="shared" si="410"/>
        <v>0</v>
      </c>
      <c r="S734" s="203">
        <f t="shared" si="411"/>
        <v>0</v>
      </c>
      <c r="T734" s="203">
        <f t="shared" si="412"/>
        <v>0</v>
      </c>
      <c r="U734" s="203">
        <f t="shared" si="413"/>
        <v>0</v>
      </c>
      <c r="V734" s="175">
        <f>IF(Q734&gt;0,VLOOKUP(Q734,Jahresfaktoren!$A$11:$B$24,2,),0)</f>
        <v>302</v>
      </c>
      <c r="W734" s="175">
        <f>IF(R734&gt;0,VLOOKUP(R734,Jahresfaktoren!$D$11:$E$24,2,),0)</f>
        <v>0</v>
      </c>
      <c r="X734" s="175">
        <f>IF(S734&gt;0,VLOOKUP(S734,Jahresfaktoren!$A$28:$B$29,2,),0)</f>
        <v>0</v>
      </c>
      <c r="Y734" s="175">
        <f>IF(T734&gt;0,VLOOKUP(T734,Jahresfaktoren!$A$28:$B$29,2,),0)</f>
        <v>0</v>
      </c>
      <c r="Z734" s="175">
        <f>IF(U734&gt;0,VLOOKUP(U734,Jahresfaktoren!$A$32:$B$33,2,),)</f>
        <v>0</v>
      </c>
      <c r="AA734" s="177">
        <f t="shared" si="398"/>
        <v>1063.04</v>
      </c>
      <c r="AB734" s="177" t="str">
        <f t="shared" si="399"/>
        <v/>
      </c>
      <c r="AC734" s="177" t="str">
        <f t="shared" si="400"/>
        <v/>
      </c>
      <c r="AD734" s="177" t="str">
        <f t="shared" si="401"/>
        <v/>
      </c>
      <c r="AE734" s="177" t="str">
        <f t="shared" si="402"/>
        <v/>
      </c>
      <c r="AF734" s="178">
        <f>IF(Q734&gt;0,VLOOKUP(H734,Leistungszahlen!$A$11:$C$158,3,),0)</f>
        <v>0</v>
      </c>
      <c r="AG734" s="178">
        <f>IF(R734&gt;0,VLOOKUP(H734,Leistungszahlen!$A$11:$F$158,6,),IF(T734&gt;0,VLOOKUP(H734,Leistungszahlen!$A$11:$F$158,6,),0))</f>
        <v>0</v>
      </c>
      <c r="AH734" s="179" t="e">
        <f t="shared" si="418"/>
        <v>#DIV/0!</v>
      </c>
      <c r="AI734" s="179">
        <f t="shared" si="419"/>
        <v>0</v>
      </c>
      <c r="AJ734" s="179">
        <f t="shared" si="420"/>
        <v>0</v>
      </c>
      <c r="AK734" s="179">
        <f t="shared" si="421"/>
        <v>0</v>
      </c>
      <c r="AL734" s="179">
        <f t="shared" si="422"/>
        <v>0</v>
      </c>
      <c r="AM734" s="180">
        <f>IF(L734=1,Stundensätze!$D$13,IF(L734=2,Stundensätze!$D$17,IF(L734=4,Stundensätze!$D$21,"")))</f>
        <v>0</v>
      </c>
      <c r="AN734" s="180">
        <f>IF(L734=1,Stundensätze!$D$15,IF(L734=2,Stundensätze!$D$19,IF(L734=4,Stundensätze!$D$23,"")))</f>
        <v>0</v>
      </c>
      <c r="AO734" s="180" t="e">
        <f t="shared" si="403"/>
        <v>#DIV/0!</v>
      </c>
      <c r="AP734" s="180">
        <f t="shared" si="404"/>
        <v>0</v>
      </c>
      <c r="AQ734" s="192" t="e">
        <f t="shared" si="405"/>
        <v>#DIV/0!</v>
      </c>
      <c r="AR734" s="192" t="e">
        <f t="shared" si="406"/>
        <v>#DIV/0!</v>
      </c>
      <c r="AS734" s="193" t="e">
        <f t="shared" si="407"/>
        <v>#DIV/0!</v>
      </c>
      <c r="AT734" s="258" t="str">
        <f>IF(K734=0,0,VLOOKUP(K734,Kostenstellen!A:B,2,FALSE))</f>
        <v xml:space="preserve">Rosentrittklinik         </v>
      </c>
      <c r="AU734" s="68" t="str">
        <f t="shared" si="414"/>
        <v>B</v>
      </c>
      <c r="AV734" s="68" t="str">
        <f t="shared" si="415"/>
        <v/>
      </c>
      <c r="AW734" s="68">
        <f>IF(AF734=0,0,VLOOKUP($H734,Leistungszahlen!$A$11:$H$158,4,FALSE))</f>
        <v>0</v>
      </c>
      <c r="AX734" s="68">
        <f>IF(AF734=0,0,VLOOKUP($H734,Leistungszahlen!$A$11:$H$158,5,FALSE))</f>
        <v>0</v>
      </c>
      <c r="AY734" s="68">
        <f>IF(AG734=0,0,VLOOKUP($H734,Leistungszahlen!$A$11:$H$158,6,FALSE))</f>
        <v>0</v>
      </c>
      <c r="AZ734" s="68">
        <f t="shared" si="416"/>
        <v>0</v>
      </c>
      <c r="BA734" s="68">
        <f t="shared" si="417"/>
        <v>0</v>
      </c>
      <c r="BC734" s="68">
        <f t="shared" si="408"/>
        <v>0</v>
      </c>
      <c r="BD734" s="285"/>
    </row>
    <row r="735" spans="1:56" s="68" customFormat="1" ht="22.5">
      <c r="A735" s="200"/>
      <c r="B735" s="200"/>
      <c r="C735" s="200" t="s">
        <v>354</v>
      </c>
      <c r="D735" s="200" t="s">
        <v>203</v>
      </c>
      <c r="E735" s="200" t="s">
        <v>352</v>
      </c>
      <c r="F735" s="200" t="s">
        <v>1262</v>
      </c>
      <c r="G735" s="200" t="s">
        <v>163</v>
      </c>
      <c r="H735" s="201" t="s">
        <v>287</v>
      </c>
      <c r="I735" s="202">
        <v>17.61</v>
      </c>
      <c r="J735" s="200" t="s">
        <v>560</v>
      </c>
      <c r="K735" s="176">
        <v>3</v>
      </c>
      <c r="L735" s="176">
        <v>1</v>
      </c>
      <c r="M735" s="176"/>
      <c r="N735" s="286">
        <v>3</v>
      </c>
      <c r="O735" s="286">
        <v>3</v>
      </c>
      <c r="P735" s="176"/>
      <c r="Q735" s="203">
        <f t="shared" si="409"/>
        <v>3</v>
      </c>
      <c r="R735" s="203">
        <f t="shared" si="410"/>
        <v>3</v>
      </c>
      <c r="S735" s="203">
        <f t="shared" si="411"/>
        <v>0</v>
      </c>
      <c r="T735" s="203">
        <f t="shared" si="412"/>
        <v>0</v>
      </c>
      <c r="U735" s="203">
        <f t="shared" si="413"/>
        <v>0</v>
      </c>
      <c r="V735" s="175">
        <f>IF(Q735&gt;0,VLOOKUP(Q735,Jahresfaktoren!$A$11:$B$24,2,),0)</f>
        <v>152</v>
      </c>
      <c r="W735" s="175">
        <f>IF(R735&gt;0,VLOOKUP(R735,Jahresfaktoren!$D$11:$E$24,2,),0)</f>
        <v>150</v>
      </c>
      <c r="X735" s="175">
        <f>IF(S735&gt;0,VLOOKUP(S735,Jahresfaktoren!$A$28:$B$29,2,),0)</f>
        <v>0</v>
      </c>
      <c r="Y735" s="175">
        <f>IF(T735&gt;0,VLOOKUP(T735,Jahresfaktoren!$A$28:$B$29,2,),0)</f>
        <v>0</v>
      </c>
      <c r="Z735" s="175">
        <f>IF(U735&gt;0,VLOOKUP(U735,Jahresfaktoren!$A$32:$B$33,2,),)</f>
        <v>0</v>
      </c>
      <c r="AA735" s="177">
        <f t="shared" si="398"/>
        <v>2676.72</v>
      </c>
      <c r="AB735" s="177">
        <f t="shared" si="399"/>
        <v>2641.5</v>
      </c>
      <c r="AC735" s="177" t="str">
        <f t="shared" si="400"/>
        <v/>
      </c>
      <c r="AD735" s="177" t="str">
        <f t="shared" si="401"/>
        <v/>
      </c>
      <c r="AE735" s="177" t="str">
        <f t="shared" si="402"/>
        <v/>
      </c>
      <c r="AF735" s="178">
        <f>IF(Q735&gt;0,VLOOKUP(H735,Leistungszahlen!$A$11:$C$158,3,),0)</f>
        <v>0</v>
      </c>
      <c r="AG735" s="178">
        <f>IF(R735&gt;0,VLOOKUP(H735,Leistungszahlen!$A$11:$F$158,6,),IF(T735&gt;0,VLOOKUP(H735,Leistungszahlen!$A$11:$F$158,6,),0))</f>
        <v>0</v>
      </c>
      <c r="AH735" s="179" t="e">
        <f t="shared" si="418"/>
        <v>#DIV/0!</v>
      </c>
      <c r="AI735" s="179" t="e">
        <f t="shared" si="419"/>
        <v>#DIV/0!</v>
      </c>
      <c r="AJ735" s="179">
        <f t="shared" si="420"/>
        <v>0</v>
      </c>
      <c r="AK735" s="179">
        <f t="shared" si="421"/>
        <v>0</v>
      </c>
      <c r="AL735" s="179">
        <f t="shared" si="422"/>
        <v>0</v>
      </c>
      <c r="AM735" s="180">
        <f>IF(L735=1,Stundensätze!$D$13,IF(L735=2,Stundensätze!$D$17,IF(L735=4,Stundensätze!$D$21,"")))</f>
        <v>0</v>
      </c>
      <c r="AN735" s="180">
        <f>IF(L735=1,Stundensätze!$D$15,IF(L735=2,Stundensätze!$D$19,IF(L735=4,Stundensätze!$D$23,"")))</f>
        <v>0</v>
      </c>
      <c r="AO735" s="180" t="e">
        <f t="shared" si="403"/>
        <v>#DIV/0!</v>
      </c>
      <c r="AP735" s="180">
        <f t="shared" si="404"/>
        <v>0</v>
      </c>
      <c r="AQ735" s="192" t="e">
        <f t="shared" si="405"/>
        <v>#DIV/0!</v>
      </c>
      <c r="AR735" s="192" t="e">
        <f t="shared" si="406"/>
        <v>#DIV/0!</v>
      </c>
      <c r="AS735" s="193" t="e">
        <f t="shared" si="407"/>
        <v>#DIV/0!</v>
      </c>
      <c r="AT735" s="258" t="str">
        <f>IF(K735=0,0,VLOOKUP(K735,Kostenstellen!A:B,2,FALSE))</f>
        <v xml:space="preserve">Rosentrittklinik         </v>
      </c>
      <c r="AU735" s="68" t="str">
        <f t="shared" si="414"/>
        <v>A1</v>
      </c>
      <c r="AV735" s="68" t="str">
        <f t="shared" si="415"/>
        <v>A1</v>
      </c>
      <c r="AW735" s="68">
        <f>IF(AF735=0,0,VLOOKUP($H735,Leistungszahlen!$A$11:$H$158,4,FALSE))</f>
        <v>0</v>
      </c>
      <c r="AX735" s="68">
        <f>IF(AF735=0,0,VLOOKUP($H735,Leistungszahlen!$A$11:$H$158,5,FALSE))</f>
        <v>0</v>
      </c>
      <c r="AY735" s="68">
        <f>IF(AG735=0,0,VLOOKUP($H735,Leistungszahlen!$A$11:$H$158,6,FALSE))</f>
        <v>0</v>
      </c>
      <c r="AZ735" s="68">
        <f t="shared" si="416"/>
        <v>0</v>
      </c>
      <c r="BA735" s="68">
        <f t="shared" si="417"/>
        <v>0</v>
      </c>
      <c r="BC735" s="68">
        <f t="shared" si="408"/>
        <v>0</v>
      </c>
      <c r="BD735" s="285"/>
    </row>
    <row r="736" spans="1:56" s="68" customFormat="1" ht="22.5">
      <c r="A736" s="200"/>
      <c r="B736" s="200"/>
      <c r="C736" s="200" t="s">
        <v>354</v>
      </c>
      <c r="D736" s="200" t="s">
        <v>203</v>
      </c>
      <c r="E736" s="200" t="s">
        <v>352</v>
      </c>
      <c r="F736" s="200" t="s">
        <v>1263</v>
      </c>
      <c r="G736" s="200" t="s">
        <v>265</v>
      </c>
      <c r="H736" s="201" t="s">
        <v>200</v>
      </c>
      <c r="I736" s="202">
        <v>3.52</v>
      </c>
      <c r="J736" s="200" t="s">
        <v>778</v>
      </c>
      <c r="K736" s="176">
        <v>3</v>
      </c>
      <c r="L736" s="176">
        <v>1</v>
      </c>
      <c r="M736" s="176"/>
      <c r="N736" s="286">
        <v>6</v>
      </c>
      <c r="O736" s="286"/>
      <c r="P736" s="176"/>
      <c r="Q736" s="203">
        <f t="shared" si="409"/>
        <v>6</v>
      </c>
      <c r="R736" s="203">
        <f t="shared" si="410"/>
        <v>0</v>
      </c>
      <c r="S736" s="203">
        <f t="shared" si="411"/>
        <v>0</v>
      </c>
      <c r="T736" s="203">
        <f t="shared" si="412"/>
        <v>0</v>
      </c>
      <c r="U736" s="203">
        <f t="shared" si="413"/>
        <v>0</v>
      </c>
      <c r="V736" s="175">
        <f>IF(Q736&gt;0,VLOOKUP(Q736,Jahresfaktoren!$A$11:$B$24,2,),0)</f>
        <v>302</v>
      </c>
      <c r="W736" s="175">
        <f>IF(R736&gt;0,VLOOKUP(R736,Jahresfaktoren!$D$11:$E$24,2,),0)</f>
        <v>0</v>
      </c>
      <c r="X736" s="175">
        <f>IF(S736&gt;0,VLOOKUP(S736,Jahresfaktoren!$A$28:$B$29,2,),0)</f>
        <v>0</v>
      </c>
      <c r="Y736" s="175">
        <f>IF(T736&gt;0,VLOOKUP(T736,Jahresfaktoren!$A$28:$B$29,2,),0)</f>
        <v>0</v>
      </c>
      <c r="Z736" s="175">
        <f>IF(U736&gt;0,VLOOKUP(U736,Jahresfaktoren!$A$32:$B$33,2,),)</f>
        <v>0</v>
      </c>
      <c r="AA736" s="177">
        <f t="shared" si="398"/>
        <v>1063.04</v>
      </c>
      <c r="AB736" s="177" t="str">
        <f t="shared" si="399"/>
        <v/>
      </c>
      <c r="AC736" s="177" t="str">
        <f t="shared" si="400"/>
        <v/>
      </c>
      <c r="AD736" s="177" t="str">
        <f t="shared" si="401"/>
        <v/>
      </c>
      <c r="AE736" s="177" t="str">
        <f t="shared" si="402"/>
        <v/>
      </c>
      <c r="AF736" s="178">
        <f>IF(Q736&gt;0,VLOOKUP(H736,Leistungszahlen!$A$11:$C$158,3,),0)</f>
        <v>0</v>
      </c>
      <c r="AG736" s="178">
        <f>IF(R736&gt;0,VLOOKUP(H736,Leistungszahlen!$A$11:$F$158,6,),IF(T736&gt;0,VLOOKUP(H736,Leistungszahlen!$A$11:$F$158,6,),0))</f>
        <v>0</v>
      </c>
      <c r="AH736" s="179" t="e">
        <f t="shared" si="418"/>
        <v>#DIV/0!</v>
      </c>
      <c r="AI736" s="179">
        <f t="shared" si="419"/>
        <v>0</v>
      </c>
      <c r="AJ736" s="179">
        <f t="shared" si="420"/>
        <v>0</v>
      </c>
      <c r="AK736" s="179">
        <f t="shared" si="421"/>
        <v>0</v>
      </c>
      <c r="AL736" s="179">
        <f t="shared" si="422"/>
        <v>0</v>
      </c>
      <c r="AM736" s="180">
        <f>IF(L736=1,Stundensätze!$D$13,IF(L736=2,Stundensätze!$D$17,IF(L736=4,Stundensätze!$D$21,"")))</f>
        <v>0</v>
      </c>
      <c r="AN736" s="180">
        <f>IF(L736=1,Stundensätze!$D$15,IF(L736=2,Stundensätze!$D$19,IF(L736=4,Stundensätze!$D$23,"")))</f>
        <v>0</v>
      </c>
      <c r="AO736" s="180" t="e">
        <f t="shared" si="403"/>
        <v>#DIV/0!</v>
      </c>
      <c r="AP736" s="180">
        <f t="shared" si="404"/>
        <v>0</v>
      </c>
      <c r="AQ736" s="192" t="e">
        <f t="shared" si="405"/>
        <v>#DIV/0!</v>
      </c>
      <c r="AR736" s="192" t="e">
        <f t="shared" si="406"/>
        <v>#DIV/0!</v>
      </c>
      <c r="AS736" s="193" t="e">
        <f t="shared" si="407"/>
        <v>#DIV/0!</v>
      </c>
      <c r="AT736" s="258" t="str">
        <f>IF(K736=0,0,VLOOKUP(K736,Kostenstellen!A:B,2,FALSE))</f>
        <v xml:space="preserve">Rosentrittklinik         </v>
      </c>
      <c r="AU736" s="68" t="str">
        <f t="shared" si="414"/>
        <v>B</v>
      </c>
      <c r="AV736" s="68" t="str">
        <f t="shared" si="415"/>
        <v/>
      </c>
      <c r="AW736" s="68">
        <f>IF(AF736=0,0,VLOOKUP($H736,Leistungszahlen!$A$11:$H$158,4,FALSE))</f>
        <v>0</v>
      </c>
      <c r="AX736" s="68">
        <f>IF(AF736=0,0,VLOOKUP($H736,Leistungszahlen!$A$11:$H$158,5,FALSE))</f>
        <v>0</v>
      </c>
      <c r="AY736" s="68">
        <f>IF(AG736=0,0,VLOOKUP($H736,Leistungszahlen!$A$11:$H$158,6,FALSE))</f>
        <v>0</v>
      </c>
      <c r="AZ736" s="68">
        <f t="shared" si="416"/>
        <v>0</v>
      </c>
      <c r="BA736" s="68">
        <f t="shared" si="417"/>
        <v>0</v>
      </c>
      <c r="BC736" s="68">
        <f t="shared" si="408"/>
        <v>0</v>
      </c>
      <c r="BD736" s="285"/>
    </row>
    <row r="737" spans="1:56" s="68" customFormat="1" ht="22.5">
      <c r="A737" s="200"/>
      <c r="B737" s="200"/>
      <c r="C737" s="200" t="s">
        <v>354</v>
      </c>
      <c r="D737" s="200" t="s">
        <v>203</v>
      </c>
      <c r="E737" s="200" t="s">
        <v>352</v>
      </c>
      <c r="F737" s="200" t="s">
        <v>1263</v>
      </c>
      <c r="G737" s="200" t="s">
        <v>163</v>
      </c>
      <c r="H737" s="201" t="s">
        <v>287</v>
      </c>
      <c r="I737" s="202">
        <v>17.61</v>
      </c>
      <c r="J737" s="200" t="s">
        <v>560</v>
      </c>
      <c r="K737" s="176">
        <v>3</v>
      </c>
      <c r="L737" s="176">
        <v>1</v>
      </c>
      <c r="M737" s="176"/>
      <c r="N737" s="286">
        <v>3</v>
      </c>
      <c r="O737" s="286">
        <v>3</v>
      </c>
      <c r="P737" s="176"/>
      <c r="Q737" s="203">
        <f t="shared" si="409"/>
        <v>3</v>
      </c>
      <c r="R737" s="203">
        <f t="shared" si="410"/>
        <v>3</v>
      </c>
      <c r="S737" s="203">
        <f t="shared" si="411"/>
        <v>0</v>
      </c>
      <c r="T737" s="203">
        <f t="shared" si="412"/>
        <v>0</v>
      </c>
      <c r="U737" s="203">
        <f t="shared" si="413"/>
        <v>0</v>
      </c>
      <c r="V737" s="175">
        <f>IF(Q737&gt;0,VLOOKUP(Q737,Jahresfaktoren!$A$11:$B$24,2,),0)</f>
        <v>152</v>
      </c>
      <c r="W737" s="175">
        <f>IF(R737&gt;0,VLOOKUP(R737,Jahresfaktoren!$D$11:$E$24,2,),0)</f>
        <v>150</v>
      </c>
      <c r="X737" s="175">
        <f>IF(S737&gt;0,VLOOKUP(S737,Jahresfaktoren!$A$28:$B$29,2,),0)</f>
        <v>0</v>
      </c>
      <c r="Y737" s="175">
        <f>IF(T737&gt;0,VLOOKUP(T737,Jahresfaktoren!$A$28:$B$29,2,),0)</f>
        <v>0</v>
      </c>
      <c r="Z737" s="175">
        <f>IF(U737&gt;0,VLOOKUP(U737,Jahresfaktoren!$A$32:$B$33,2,),)</f>
        <v>0</v>
      </c>
      <c r="AA737" s="177">
        <f t="shared" si="398"/>
        <v>2676.72</v>
      </c>
      <c r="AB737" s="177">
        <f t="shared" si="399"/>
        <v>2641.5</v>
      </c>
      <c r="AC737" s="177" t="str">
        <f t="shared" si="400"/>
        <v/>
      </c>
      <c r="AD737" s="177" t="str">
        <f t="shared" si="401"/>
        <v/>
      </c>
      <c r="AE737" s="177" t="str">
        <f t="shared" si="402"/>
        <v/>
      </c>
      <c r="AF737" s="178">
        <f>IF(Q737&gt;0,VLOOKUP(H737,Leistungszahlen!$A$11:$C$158,3,),0)</f>
        <v>0</v>
      </c>
      <c r="AG737" s="178">
        <f>IF(R737&gt;0,VLOOKUP(H737,Leistungszahlen!$A$11:$F$158,6,),IF(T737&gt;0,VLOOKUP(H737,Leistungszahlen!$A$11:$F$158,6,),0))</f>
        <v>0</v>
      </c>
      <c r="AH737" s="179" t="e">
        <f t="shared" si="418"/>
        <v>#DIV/0!</v>
      </c>
      <c r="AI737" s="179" t="e">
        <f t="shared" si="419"/>
        <v>#DIV/0!</v>
      </c>
      <c r="AJ737" s="179">
        <f t="shared" si="420"/>
        <v>0</v>
      </c>
      <c r="AK737" s="179">
        <f t="shared" si="421"/>
        <v>0</v>
      </c>
      <c r="AL737" s="179">
        <f t="shared" si="422"/>
        <v>0</v>
      </c>
      <c r="AM737" s="180">
        <f>IF(L737=1,Stundensätze!$D$13,IF(L737=2,Stundensätze!$D$17,IF(L737=4,Stundensätze!$D$21,"")))</f>
        <v>0</v>
      </c>
      <c r="AN737" s="180">
        <f>IF(L737=1,Stundensätze!$D$15,IF(L737=2,Stundensätze!$D$19,IF(L737=4,Stundensätze!$D$23,"")))</f>
        <v>0</v>
      </c>
      <c r="AO737" s="180" t="e">
        <f t="shared" si="403"/>
        <v>#DIV/0!</v>
      </c>
      <c r="AP737" s="180">
        <f t="shared" si="404"/>
        <v>0</v>
      </c>
      <c r="AQ737" s="192" t="e">
        <f t="shared" si="405"/>
        <v>#DIV/0!</v>
      </c>
      <c r="AR737" s="192" t="e">
        <f t="shared" si="406"/>
        <v>#DIV/0!</v>
      </c>
      <c r="AS737" s="193" t="e">
        <f t="shared" si="407"/>
        <v>#DIV/0!</v>
      </c>
      <c r="AT737" s="258" t="str">
        <f>IF(K737=0,0,VLOOKUP(K737,Kostenstellen!A:B,2,FALSE))</f>
        <v xml:space="preserve">Rosentrittklinik         </v>
      </c>
      <c r="AU737" s="68" t="str">
        <f t="shared" si="414"/>
        <v>A1</v>
      </c>
      <c r="AV737" s="68" t="str">
        <f t="shared" si="415"/>
        <v>A1</v>
      </c>
      <c r="AW737" s="68">
        <f>IF(AF737=0,0,VLOOKUP($H737,Leistungszahlen!$A$11:$H$158,4,FALSE))</f>
        <v>0</v>
      </c>
      <c r="AX737" s="68">
        <f>IF(AF737=0,0,VLOOKUP($H737,Leistungszahlen!$A$11:$H$158,5,FALSE))</f>
        <v>0</v>
      </c>
      <c r="AY737" s="68">
        <f>IF(AG737=0,0,VLOOKUP($H737,Leistungszahlen!$A$11:$H$158,6,FALSE))</f>
        <v>0</v>
      </c>
      <c r="AZ737" s="68">
        <f t="shared" si="416"/>
        <v>0</v>
      </c>
      <c r="BA737" s="68">
        <f t="shared" si="417"/>
        <v>0</v>
      </c>
      <c r="BC737" s="68">
        <f t="shared" si="408"/>
        <v>0</v>
      </c>
      <c r="BD737" s="285"/>
    </row>
    <row r="738" spans="1:56" s="68" customFormat="1" ht="22.5">
      <c r="A738" s="200"/>
      <c r="B738" s="200"/>
      <c r="C738" s="200" t="s">
        <v>354</v>
      </c>
      <c r="D738" s="200" t="s">
        <v>203</v>
      </c>
      <c r="E738" s="200" t="s">
        <v>352</v>
      </c>
      <c r="F738" s="200" t="s">
        <v>1264</v>
      </c>
      <c r="G738" s="200" t="s">
        <v>265</v>
      </c>
      <c r="H738" s="201" t="s">
        <v>200</v>
      </c>
      <c r="I738" s="202">
        <v>3.52</v>
      </c>
      <c r="J738" s="200" t="s">
        <v>778</v>
      </c>
      <c r="K738" s="176">
        <v>3</v>
      </c>
      <c r="L738" s="176">
        <v>1</v>
      </c>
      <c r="M738" s="176"/>
      <c r="N738" s="286">
        <v>6</v>
      </c>
      <c r="O738" s="286"/>
      <c r="P738" s="176"/>
      <c r="Q738" s="203">
        <f t="shared" si="409"/>
        <v>6</v>
      </c>
      <c r="R738" s="203">
        <f t="shared" si="410"/>
        <v>0</v>
      </c>
      <c r="S738" s="203">
        <f t="shared" si="411"/>
        <v>0</v>
      </c>
      <c r="T738" s="203">
        <f t="shared" si="412"/>
        <v>0</v>
      </c>
      <c r="U738" s="203">
        <f t="shared" si="413"/>
        <v>0</v>
      </c>
      <c r="V738" s="175">
        <f>IF(Q738&gt;0,VLOOKUP(Q738,Jahresfaktoren!$A$11:$B$24,2,),0)</f>
        <v>302</v>
      </c>
      <c r="W738" s="175">
        <f>IF(R738&gt;0,VLOOKUP(R738,Jahresfaktoren!$D$11:$E$24,2,),0)</f>
        <v>0</v>
      </c>
      <c r="X738" s="175">
        <f>IF(S738&gt;0,VLOOKUP(S738,Jahresfaktoren!$A$28:$B$29,2,),0)</f>
        <v>0</v>
      </c>
      <c r="Y738" s="175">
        <f>IF(T738&gt;0,VLOOKUP(T738,Jahresfaktoren!$A$28:$B$29,2,),0)</f>
        <v>0</v>
      </c>
      <c r="Z738" s="175">
        <f>IF(U738&gt;0,VLOOKUP(U738,Jahresfaktoren!$A$32:$B$33,2,),)</f>
        <v>0</v>
      </c>
      <c r="AA738" s="177">
        <f t="shared" si="398"/>
        <v>1063.04</v>
      </c>
      <c r="AB738" s="177" t="str">
        <f t="shared" si="399"/>
        <v/>
      </c>
      <c r="AC738" s="177" t="str">
        <f t="shared" si="400"/>
        <v/>
      </c>
      <c r="AD738" s="177" t="str">
        <f t="shared" si="401"/>
        <v/>
      </c>
      <c r="AE738" s="177" t="str">
        <f t="shared" si="402"/>
        <v/>
      </c>
      <c r="AF738" s="178">
        <f>IF(Q738&gt;0,VLOOKUP(H738,Leistungszahlen!$A$11:$C$158,3,),0)</f>
        <v>0</v>
      </c>
      <c r="AG738" s="178">
        <f>IF(R738&gt;0,VLOOKUP(H738,Leistungszahlen!$A$11:$F$158,6,),IF(T738&gt;0,VLOOKUP(H738,Leistungszahlen!$A$11:$F$158,6,),0))</f>
        <v>0</v>
      </c>
      <c r="AH738" s="179" t="e">
        <f t="shared" si="418"/>
        <v>#DIV/0!</v>
      </c>
      <c r="AI738" s="179">
        <f t="shared" si="419"/>
        <v>0</v>
      </c>
      <c r="AJ738" s="179">
        <f t="shared" si="420"/>
        <v>0</v>
      </c>
      <c r="AK738" s="179">
        <f t="shared" si="421"/>
        <v>0</v>
      </c>
      <c r="AL738" s="179">
        <f t="shared" si="422"/>
        <v>0</v>
      </c>
      <c r="AM738" s="180">
        <f>IF(L738=1,Stundensätze!$D$13,IF(L738=2,Stundensätze!$D$17,IF(L738=4,Stundensätze!$D$21,"")))</f>
        <v>0</v>
      </c>
      <c r="AN738" s="180">
        <f>IF(L738=1,Stundensätze!$D$15,IF(L738=2,Stundensätze!$D$19,IF(L738=4,Stundensätze!$D$23,"")))</f>
        <v>0</v>
      </c>
      <c r="AO738" s="180" t="e">
        <f t="shared" si="403"/>
        <v>#DIV/0!</v>
      </c>
      <c r="AP738" s="180">
        <f t="shared" si="404"/>
        <v>0</v>
      </c>
      <c r="AQ738" s="192" t="e">
        <f t="shared" si="405"/>
        <v>#DIV/0!</v>
      </c>
      <c r="AR738" s="192" t="e">
        <f t="shared" si="406"/>
        <v>#DIV/0!</v>
      </c>
      <c r="AS738" s="193" t="e">
        <f t="shared" si="407"/>
        <v>#DIV/0!</v>
      </c>
      <c r="AT738" s="258" t="str">
        <f>IF(K738=0,0,VLOOKUP(K738,Kostenstellen!A:B,2,FALSE))</f>
        <v xml:space="preserve">Rosentrittklinik         </v>
      </c>
      <c r="AU738" s="68" t="str">
        <f t="shared" si="414"/>
        <v>B</v>
      </c>
      <c r="AV738" s="68" t="str">
        <f t="shared" si="415"/>
        <v/>
      </c>
      <c r="AW738" s="68">
        <f>IF(AF738=0,0,VLOOKUP($H738,Leistungszahlen!$A$11:$H$158,4,FALSE))</f>
        <v>0</v>
      </c>
      <c r="AX738" s="68">
        <f>IF(AF738=0,0,VLOOKUP($H738,Leistungszahlen!$A$11:$H$158,5,FALSE))</f>
        <v>0</v>
      </c>
      <c r="AY738" s="68">
        <f>IF(AG738=0,0,VLOOKUP($H738,Leistungszahlen!$A$11:$H$158,6,FALSE))</f>
        <v>0</v>
      </c>
      <c r="AZ738" s="68">
        <f t="shared" si="416"/>
        <v>0</v>
      </c>
      <c r="BA738" s="68">
        <f t="shared" si="417"/>
        <v>0</v>
      </c>
      <c r="BC738" s="68">
        <f t="shared" si="408"/>
        <v>0</v>
      </c>
      <c r="BD738" s="285"/>
    </row>
    <row r="739" spans="1:56" s="68" customFormat="1" ht="22.5">
      <c r="A739" s="200"/>
      <c r="B739" s="200"/>
      <c r="C739" s="200" t="s">
        <v>354</v>
      </c>
      <c r="D739" s="200" t="s">
        <v>203</v>
      </c>
      <c r="E739" s="200" t="s">
        <v>352</v>
      </c>
      <c r="F739" s="200" t="s">
        <v>1264</v>
      </c>
      <c r="G739" s="200" t="s">
        <v>163</v>
      </c>
      <c r="H739" s="201" t="s">
        <v>287</v>
      </c>
      <c r="I739" s="202">
        <v>17.61</v>
      </c>
      <c r="J739" s="200" t="s">
        <v>560</v>
      </c>
      <c r="K739" s="176">
        <v>3</v>
      </c>
      <c r="L739" s="176">
        <v>1</v>
      </c>
      <c r="M739" s="176"/>
      <c r="N739" s="286">
        <v>3</v>
      </c>
      <c r="O739" s="286">
        <v>3</v>
      </c>
      <c r="P739" s="176"/>
      <c r="Q739" s="203">
        <f t="shared" si="409"/>
        <v>3</v>
      </c>
      <c r="R739" s="203">
        <f t="shared" si="410"/>
        <v>3</v>
      </c>
      <c r="S739" s="203">
        <f t="shared" si="411"/>
        <v>0</v>
      </c>
      <c r="T739" s="203">
        <f t="shared" si="412"/>
        <v>0</v>
      </c>
      <c r="U739" s="203">
        <f t="shared" si="413"/>
        <v>0</v>
      </c>
      <c r="V739" s="175">
        <f>IF(Q739&gt;0,VLOOKUP(Q739,Jahresfaktoren!$A$11:$B$24,2,),0)</f>
        <v>152</v>
      </c>
      <c r="W739" s="175">
        <f>IF(R739&gt;0,VLOOKUP(R739,Jahresfaktoren!$D$11:$E$24,2,),0)</f>
        <v>150</v>
      </c>
      <c r="X739" s="175">
        <f>IF(S739&gt;0,VLOOKUP(S739,Jahresfaktoren!$A$28:$B$29,2,),0)</f>
        <v>0</v>
      </c>
      <c r="Y739" s="175">
        <f>IF(T739&gt;0,VLOOKUP(T739,Jahresfaktoren!$A$28:$B$29,2,),0)</f>
        <v>0</v>
      </c>
      <c r="Z739" s="175">
        <f>IF(U739&gt;0,VLOOKUP(U739,Jahresfaktoren!$A$32:$B$33,2,),)</f>
        <v>0</v>
      </c>
      <c r="AA739" s="177">
        <f t="shared" si="398"/>
        <v>2676.72</v>
      </c>
      <c r="AB739" s="177">
        <f t="shared" si="399"/>
        <v>2641.5</v>
      </c>
      <c r="AC739" s="177" t="str">
        <f t="shared" si="400"/>
        <v/>
      </c>
      <c r="AD739" s="177" t="str">
        <f t="shared" si="401"/>
        <v/>
      </c>
      <c r="AE739" s="177" t="str">
        <f t="shared" si="402"/>
        <v/>
      </c>
      <c r="AF739" s="178">
        <f>IF(Q739&gt;0,VLOOKUP(H739,Leistungszahlen!$A$11:$C$158,3,),0)</f>
        <v>0</v>
      </c>
      <c r="AG739" s="178">
        <f>IF(R739&gt;0,VLOOKUP(H739,Leistungszahlen!$A$11:$F$158,6,),IF(T739&gt;0,VLOOKUP(H739,Leistungszahlen!$A$11:$F$158,6,),0))</f>
        <v>0</v>
      </c>
      <c r="AH739" s="179" t="e">
        <f t="shared" si="418"/>
        <v>#DIV/0!</v>
      </c>
      <c r="AI739" s="179" t="e">
        <f t="shared" si="419"/>
        <v>#DIV/0!</v>
      </c>
      <c r="AJ739" s="179">
        <f t="shared" si="420"/>
        <v>0</v>
      </c>
      <c r="AK739" s="179">
        <f t="shared" si="421"/>
        <v>0</v>
      </c>
      <c r="AL739" s="179">
        <f t="shared" si="422"/>
        <v>0</v>
      </c>
      <c r="AM739" s="180">
        <f>IF(L739=1,Stundensätze!$D$13,IF(L739=2,Stundensätze!$D$17,IF(L739=4,Stundensätze!$D$21,"")))</f>
        <v>0</v>
      </c>
      <c r="AN739" s="180">
        <f>IF(L739=1,Stundensätze!$D$15,IF(L739=2,Stundensätze!$D$19,IF(L739=4,Stundensätze!$D$23,"")))</f>
        <v>0</v>
      </c>
      <c r="AO739" s="180" t="e">
        <f t="shared" si="403"/>
        <v>#DIV/0!</v>
      </c>
      <c r="AP739" s="180">
        <f t="shared" si="404"/>
        <v>0</v>
      </c>
      <c r="AQ739" s="192" t="e">
        <f t="shared" si="405"/>
        <v>#DIV/0!</v>
      </c>
      <c r="AR739" s="192" t="e">
        <f t="shared" si="406"/>
        <v>#DIV/0!</v>
      </c>
      <c r="AS739" s="193" t="e">
        <f t="shared" si="407"/>
        <v>#DIV/0!</v>
      </c>
      <c r="AT739" s="258" t="str">
        <f>IF(K739=0,0,VLOOKUP(K739,Kostenstellen!A:B,2,FALSE))</f>
        <v xml:space="preserve">Rosentrittklinik         </v>
      </c>
      <c r="AU739" s="68" t="str">
        <f t="shared" si="414"/>
        <v>A1</v>
      </c>
      <c r="AV739" s="68" t="str">
        <f t="shared" si="415"/>
        <v>A1</v>
      </c>
      <c r="AW739" s="68">
        <f>IF(AF739=0,0,VLOOKUP($H739,Leistungszahlen!$A$11:$H$158,4,FALSE))</f>
        <v>0</v>
      </c>
      <c r="AX739" s="68">
        <f>IF(AF739=0,0,VLOOKUP($H739,Leistungszahlen!$A$11:$H$158,5,FALSE))</f>
        <v>0</v>
      </c>
      <c r="AY739" s="68">
        <f>IF(AG739=0,0,VLOOKUP($H739,Leistungszahlen!$A$11:$H$158,6,FALSE))</f>
        <v>0</v>
      </c>
      <c r="AZ739" s="68">
        <f t="shared" si="416"/>
        <v>0</v>
      </c>
      <c r="BA739" s="68">
        <f t="shared" si="417"/>
        <v>0</v>
      </c>
      <c r="BC739" s="68">
        <f t="shared" si="408"/>
        <v>0</v>
      </c>
      <c r="BD739" s="285"/>
    </row>
    <row r="740" spans="1:56" s="68" customFormat="1" ht="22.5">
      <c r="A740" s="200"/>
      <c r="B740" s="200"/>
      <c r="C740" s="200" t="s">
        <v>354</v>
      </c>
      <c r="D740" s="200" t="s">
        <v>203</v>
      </c>
      <c r="E740" s="200" t="s">
        <v>352</v>
      </c>
      <c r="F740" s="200" t="s">
        <v>1265</v>
      </c>
      <c r="G740" s="200" t="s">
        <v>265</v>
      </c>
      <c r="H740" s="201" t="s">
        <v>200</v>
      </c>
      <c r="I740" s="202">
        <v>3.52</v>
      </c>
      <c r="J740" s="200" t="s">
        <v>778</v>
      </c>
      <c r="K740" s="176">
        <v>3</v>
      </c>
      <c r="L740" s="176">
        <v>1</v>
      </c>
      <c r="M740" s="176"/>
      <c r="N740" s="286">
        <v>6</v>
      </c>
      <c r="O740" s="286"/>
      <c r="P740" s="176"/>
      <c r="Q740" s="203">
        <f t="shared" si="409"/>
        <v>6</v>
      </c>
      <c r="R740" s="203">
        <f t="shared" si="410"/>
        <v>0</v>
      </c>
      <c r="S740" s="203">
        <f t="shared" si="411"/>
        <v>0</v>
      </c>
      <c r="T740" s="203">
        <f t="shared" si="412"/>
        <v>0</v>
      </c>
      <c r="U740" s="203">
        <f t="shared" si="413"/>
        <v>0</v>
      </c>
      <c r="V740" s="175">
        <f>IF(Q740&gt;0,VLOOKUP(Q740,Jahresfaktoren!$A$11:$B$24,2,),0)</f>
        <v>302</v>
      </c>
      <c r="W740" s="175">
        <f>IF(R740&gt;0,VLOOKUP(R740,Jahresfaktoren!$D$11:$E$24,2,),0)</f>
        <v>0</v>
      </c>
      <c r="X740" s="175">
        <f>IF(S740&gt;0,VLOOKUP(S740,Jahresfaktoren!$A$28:$B$29,2,),0)</f>
        <v>0</v>
      </c>
      <c r="Y740" s="175">
        <f>IF(T740&gt;0,VLOOKUP(T740,Jahresfaktoren!$A$28:$B$29,2,),0)</f>
        <v>0</v>
      </c>
      <c r="Z740" s="175">
        <f>IF(U740&gt;0,VLOOKUP(U740,Jahresfaktoren!$A$32:$B$33,2,),)</f>
        <v>0</v>
      </c>
      <c r="AA740" s="177">
        <f t="shared" si="398"/>
        <v>1063.04</v>
      </c>
      <c r="AB740" s="177" t="str">
        <f t="shared" si="399"/>
        <v/>
      </c>
      <c r="AC740" s="177" t="str">
        <f t="shared" si="400"/>
        <v/>
      </c>
      <c r="AD740" s="177" t="str">
        <f t="shared" si="401"/>
        <v/>
      </c>
      <c r="AE740" s="177" t="str">
        <f t="shared" si="402"/>
        <v/>
      </c>
      <c r="AF740" s="178">
        <f>IF(Q740&gt;0,VLOOKUP(H740,Leistungszahlen!$A$11:$C$158,3,),0)</f>
        <v>0</v>
      </c>
      <c r="AG740" s="178">
        <f>IF(R740&gt;0,VLOOKUP(H740,Leistungszahlen!$A$11:$F$158,6,),IF(T740&gt;0,VLOOKUP(H740,Leistungszahlen!$A$11:$F$158,6,),0))</f>
        <v>0</v>
      </c>
      <c r="AH740" s="179" t="e">
        <f t="shared" si="418"/>
        <v>#DIV/0!</v>
      </c>
      <c r="AI740" s="179">
        <f t="shared" si="419"/>
        <v>0</v>
      </c>
      <c r="AJ740" s="179">
        <f t="shared" si="420"/>
        <v>0</v>
      </c>
      <c r="AK740" s="179">
        <f t="shared" si="421"/>
        <v>0</v>
      </c>
      <c r="AL740" s="179">
        <f t="shared" si="422"/>
        <v>0</v>
      </c>
      <c r="AM740" s="180">
        <f>IF(L740=1,Stundensätze!$D$13,IF(L740=2,Stundensätze!$D$17,IF(L740=4,Stundensätze!$D$21,"")))</f>
        <v>0</v>
      </c>
      <c r="AN740" s="180">
        <f>IF(L740=1,Stundensätze!$D$15,IF(L740=2,Stundensätze!$D$19,IF(L740=4,Stundensätze!$D$23,"")))</f>
        <v>0</v>
      </c>
      <c r="AO740" s="180" t="e">
        <f t="shared" si="403"/>
        <v>#DIV/0!</v>
      </c>
      <c r="AP740" s="180">
        <f t="shared" si="404"/>
        <v>0</v>
      </c>
      <c r="AQ740" s="192" t="e">
        <f t="shared" si="405"/>
        <v>#DIV/0!</v>
      </c>
      <c r="AR740" s="192" t="e">
        <f t="shared" si="406"/>
        <v>#DIV/0!</v>
      </c>
      <c r="AS740" s="193" t="e">
        <f t="shared" si="407"/>
        <v>#DIV/0!</v>
      </c>
      <c r="AT740" s="258" t="str">
        <f>IF(K740=0,0,VLOOKUP(K740,Kostenstellen!A:B,2,FALSE))</f>
        <v xml:space="preserve">Rosentrittklinik         </v>
      </c>
      <c r="AU740" s="68" t="str">
        <f t="shared" si="414"/>
        <v>B</v>
      </c>
      <c r="AV740" s="68" t="str">
        <f t="shared" si="415"/>
        <v/>
      </c>
      <c r="AW740" s="68">
        <f>IF(AF740=0,0,VLOOKUP($H740,Leistungszahlen!$A$11:$H$158,4,FALSE))</f>
        <v>0</v>
      </c>
      <c r="AX740" s="68">
        <f>IF(AF740=0,0,VLOOKUP($H740,Leistungszahlen!$A$11:$H$158,5,FALSE))</f>
        <v>0</v>
      </c>
      <c r="AY740" s="68">
        <f>IF(AG740=0,0,VLOOKUP($H740,Leistungszahlen!$A$11:$H$158,6,FALSE))</f>
        <v>0</v>
      </c>
      <c r="AZ740" s="68">
        <f t="shared" si="416"/>
        <v>0</v>
      </c>
      <c r="BA740" s="68">
        <f t="shared" si="417"/>
        <v>0</v>
      </c>
      <c r="BC740" s="68">
        <f t="shared" si="408"/>
        <v>0</v>
      </c>
      <c r="BD740" s="285"/>
    </row>
    <row r="741" spans="1:56" s="68" customFormat="1" ht="22.5">
      <c r="A741" s="200"/>
      <c r="B741" s="200"/>
      <c r="C741" s="200" t="s">
        <v>354</v>
      </c>
      <c r="D741" s="200" t="s">
        <v>203</v>
      </c>
      <c r="E741" s="200" t="s">
        <v>352</v>
      </c>
      <c r="F741" s="200" t="s">
        <v>1265</v>
      </c>
      <c r="G741" s="200" t="s">
        <v>163</v>
      </c>
      <c r="H741" s="201" t="s">
        <v>287</v>
      </c>
      <c r="I741" s="202">
        <v>17.61</v>
      </c>
      <c r="J741" s="200" t="s">
        <v>560</v>
      </c>
      <c r="K741" s="176">
        <v>3</v>
      </c>
      <c r="L741" s="176">
        <v>1</v>
      </c>
      <c r="M741" s="176"/>
      <c r="N741" s="286">
        <v>3</v>
      </c>
      <c r="O741" s="286">
        <v>3</v>
      </c>
      <c r="P741" s="176"/>
      <c r="Q741" s="203">
        <f t="shared" si="409"/>
        <v>3</v>
      </c>
      <c r="R741" s="203">
        <f t="shared" si="410"/>
        <v>3</v>
      </c>
      <c r="S741" s="203">
        <f t="shared" si="411"/>
        <v>0</v>
      </c>
      <c r="T741" s="203">
        <f t="shared" si="412"/>
        <v>0</v>
      </c>
      <c r="U741" s="203">
        <f t="shared" si="413"/>
        <v>0</v>
      </c>
      <c r="V741" s="175">
        <f>IF(Q741&gt;0,VLOOKUP(Q741,Jahresfaktoren!$A$11:$B$24,2,),0)</f>
        <v>152</v>
      </c>
      <c r="W741" s="175">
        <f>IF(R741&gt;0,VLOOKUP(R741,Jahresfaktoren!$D$11:$E$24,2,),0)</f>
        <v>150</v>
      </c>
      <c r="X741" s="175">
        <f>IF(S741&gt;0,VLOOKUP(S741,Jahresfaktoren!$A$28:$B$29,2,),0)</f>
        <v>0</v>
      </c>
      <c r="Y741" s="175">
        <f>IF(T741&gt;0,VLOOKUP(T741,Jahresfaktoren!$A$28:$B$29,2,),0)</f>
        <v>0</v>
      </c>
      <c r="Z741" s="175">
        <f>IF(U741&gt;0,VLOOKUP(U741,Jahresfaktoren!$A$32:$B$33,2,),)</f>
        <v>0</v>
      </c>
      <c r="AA741" s="177">
        <f t="shared" si="398"/>
        <v>2676.72</v>
      </c>
      <c r="AB741" s="177">
        <f t="shared" si="399"/>
        <v>2641.5</v>
      </c>
      <c r="AC741" s="177" t="str">
        <f t="shared" si="400"/>
        <v/>
      </c>
      <c r="AD741" s="177" t="str">
        <f t="shared" si="401"/>
        <v/>
      </c>
      <c r="AE741" s="177" t="str">
        <f t="shared" si="402"/>
        <v/>
      </c>
      <c r="AF741" s="178">
        <f>IF(Q741&gt;0,VLOOKUP(H741,Leistungszahlen!$A$11:$C$158,3,),0)</f>
        <v>0</v>
      </c>
      <c r="AG741" s="178">
        <f>IF(R741&gt;0,VLOOKUP(H741,Leistungszahlen!$A$11:$F$158,6,),IF(T741&gt;0,VLOOKUP(H741,Leistungszahlen!$A$11:$F$158,6,),0))</f>
        <v>0</v>
      </c>
      <c r="AH741" s="179" t="e">
        <f t="shared" si="418"/>
        <v>#DIV/0!</v>
      </c>
      <c r="AI741" s="179" t="e">
        <f t="shared" si="419"/>
        <v>#DIV/0!</v>
      </c>
      <c r="AJ741" s="179">
        <f t="shared" si="420"/>
        <v>0</v>
      </c>
      <c r="AK741" s="179">
        <f t="shared" si="421"/>
        <v>0</v>
      </c>
      <c r="AL741" s="179">
        <f t="shared" si="422"/>
        <v>0</v>
      </c>
      <c r="AM741" s="180">
        <f>IF(L741=1,Stundensätze!$D$13,IF(L741=2,Stundensätze!$D$17,IF(L741=4,Stundensätze!$D$21,"")))</f>
        <v>0</v>
      </c>
      <c r="AN741" s="180">
        <f>IF(L741=1,Stundensätze!$D$15,IF(L741=2,Stundensätze!$D$19,IF(L741=4,Stundensätze!$D$23,"")))</f>
        <v>0</v>
      </c>
      <c r="AO741" s="180" t="e">
        <f t="shared" si="403"/>
        <v>#DIV/0!</v>
      </c>
      <c r="AP741" s="180">
        <f t="shared" si="404"/>
        <v>0</v>
      </c>
      <c r="AQ741" s="192" t="e">
        <f t="shared" si="405"/>
        <v>#DIV/0!</v>
      </c>
      <c r="AR741" s="192" t="e">
        <f t="shared" si="406"/>
        <v>#DIV/0!</v>
      </c>
      <c r="AS741" s="193" t="e">
        <f t="shared" si="407"/>
        <v>#DIV/0!</v>
      </c>
      <c r="AT741" s="258" t="str">
        <f>IF(K741=0,0,VLOOKUP(K741,Kostenstellen!A:B,2,FALSE))</f>
        <v xml:space="preserve">Rosentrittklinik         </v>
      </c>
      <c r="AU741" s="68" t="str">
        <f t="shared" si="414"/>
        <v>A1</v>
      </c>
      <c r="AV741" s="68" t="str">
        <f t="shared" si="415"/>
        <v>A1</v>
      </c>
      <c r="AW741" s="68">
        <f>IF(AF741=0,0,VLOOKUP($H741,Leistungszahlen!$A$11:$H$158,4,FALSE))</f>
        <v>0</v>
      </c>
      <c r="AX741" s="68">
        <f>IF(AF741=0,0,VLOOKUP($H741,Leistungszahlen!$A$11:$H$158,5,FALSE))</f>
        <v>0</v>
      </c>
      <c r="AY741" s="68">
        <f>IF(AG741=0,0,VLOOKUP($H741,Leistungszahlen!$A$11:$H$158,6,FALSE))</f>
        <v>0</v>
      </c>
      <c r="AZ741" s="68">
        <f t="shared" si="416"/>
        <v>0</v>
      </c>
      <c r="BA741" s="68">
        <f t="shared" si="417"/>
        <v>0</v>
      </c>
      <c r="BC741" s="68">
        <f t="shared" si="408"/>
        <v>0</v>
      </c>
      <c r="BD741" s="285"/>
    </row>
    <row r="742" spans="1:56" s="68" customFormat="1" ht="22.5">
      <c r="A742" s="200"/>
      <c r="B742" s="200"/>
      <c r="C742" s="200" t="s">
        <v>354</v>
      </c>
      <c r="D742" s="200" t="s">
        <v>203</v>
      </c>
      <c r="E742" s="200" t="s">
        <v>352</v>
      </c>
      <c r="F742" s="200" t="s">
        <v>1266</v>
      </c>
      <c r="G742" s="200" t="s">
        <v>265</v>
      </c>
      <c r="H742" s="201" t="s">
        <v>200</v>
      </c>
      <c r="I742" s="202">
        <v>3.52</v>
      </c>
      <c r="J742" s="200" t="s">
        <v>778</v>
      </c>
      <c r="K742" s="176">
        <v>3</v>
      </c>
      <c r="L742" s="176">
        <v>1</v>
      </c>
      <c r="M742" s="176"/>
      <c r="N742" s="286">
        <v>6</v>
      </c>
      <c r="O742" s="286"/>
      <c r="P742" s="176"/>
      <c r="Q742" s="203">
        <f t="shared" si="409"/>
        <v>6</v>
      </c>
      <c r="R742" s="203">
        <f t="shared" si="410"/>
        <v>0</v>
      </c>
      <c r="S742" s="203">
        <f t="shared" si="411"/>
        <v>0</v>
      </c>
      <c r="T742" s="203">
        <f t="shared" si="412"/>
        <v>0</v>
      </c>
      <c r="U742" s="203">
        <f t="shared" si="413"/>
        <v>0</v>
      </c>
      <c r="V742" s="175">
        <f>IF(Q742&gt;0,VLOOKUP(Q742,Jahresfaktoren!$A$11:$B$24,2,),0)</f>
        <v>302</v>
      </c>
      <c r="W742" s="175">
        <f>IF(R742&gt;0,VLOOKUP(R742,Jahresfaktoren!$D$11:$E$24,2,),0)</f>
        <v>0</v>
      </c>
      <c r="X742" s="175">
        <f>IF(S742&gt;0,VLOOKUP(S742,Jahresfaktoren!$A$28:$B$29,2,),0)</f>
        <v>0</v>
      </c>
      <c r="Y742" s="175">
        <f>IF(T742&gt;0,VLOOKUP(T742,Jahresfaktoren!$A$28:$B$29,2,),0)</f>
        <v>0</v>
      </c>
      <c r="Z742" s="175">
        <f>IF(U742&gt;0,VLOOKUP(U742,Jahresfaktoren!$A$32:$B$33,2,),)</f>
        <v>0</v>
      </c>
      <c r="AA742" s="177">
        <f t="shared" si="398"/>
        <v>1063.04</v>
      </c>
      <c r="AB742" s="177" t="str">
        <f t="shared" si="399"/>
        <v/>
      </c>
      <c r="AC742" s="177" t="str">
        <f t="shared" si="400"/>
        <v/>
      </c>
      <c r="AD742" s="177" t="str">
        <f t="shared" si="401"/>
        <v/>
      </c>
      <c r="AE742" s="177" t="str">
        <f t="shared" si="402"/>
        <v/>
      </c>
      <c r="AF742" s="178">
        <f>IF(Q742&gt;0,VLOOKUP(H742,Leistungszahlen!$A$11:$C$158,3,),0)</f>
        <v>0</v>
      </c>
      <c r="AG742" s="178">
        <f>IF(R742&gt;0,VLOOKUP(H742,Leistungszahlen!$A$11:$F$158,6,),IF(T742&gt;0,VLOOKUP(H742,Leistungszahlen!$A$11:$F$158,6,),0))</f>
        <v>0</v>
      </c>
      <c r="AH742" s="179" t="e">
        <f t="shared" si="418"/>
        <v>#DIV/0!</v>
      </c>
      <c r="AI742" s="179">
        <f t="shared" si="419"/>
        <v>0</v>
      </c>
      <c r="AJ742" s="179">
        <f t="shared" si="420"/>
        <v>0</v>
      </c>
      <c r="AK742" s="179">
        <f t="shared" si="421"/>
        <v>0</v>
      </c>
      <c r="AL742" s="179">
        <f t="shared" si="422"/>
        <v>0</v>
      </c>
      <c r="AM742" s="180">
        <f>IF(L742=1,Stundensätze!$D$13,IF(L742=2,Stundensätze!$D$17,IF(L742=4,Stundensätze!$D$21,"")))</f>
        <v>0</v>
      </c>
      <c r="AN742" s="180">
        <f>IF(L742=1,Stundensätze!$D$15,IF(L742=2,Stundensätze!$D$19,IF(L742=4,Stundensätze!$D$23,"")))</f>
        <v>0</v>
      </c>
      <c r="AO742" s="180" t="e">
        <f t="shared" si="403"/>
        <v>#DIV/0!</v>
      </c>
      <c r="AP742" s="180">
        <f t="shared" si="404"/>
        <v>0</v>
      </c>
      <c r="AQ742" s="192" t="e">
        <f t="shared" si="405"/>
        <v>#DIV/0!</v>
      </c>
      <c r="AR742" s="192" t="e">
        <f t="shared" si="406"/>
        <v>#DIV/0!</v>
      </c>
      <c r="AS742" s="193" t="e">
        <f t="shared" si="407"/>
        <v>#DIV/0!</v>
      </c>
      <c r="AT742" s="258" t="str">
        <f>IF(K742=0,0,VLOOKUP(K742,Kostenstellen!A:B,2,FALSE))</f>
        <v xml:space="preserve">Rosentrittklinik         </v>
      </c>
      <c r="AU742" s="68" t="str">
        <f t="shared" si="414"/>
        <v>B</v>
      </c>
      <c r="AV742" s="68" t="str">
        <f t="shared" si="415"/>
        <v/>
      </c>
      <c r="AW742" s="68">
        <f>IF(AF742=0,0,VLOOKUP($H742,Leistungszahlen!$A$11:$H$158,4,FALSE))</f>
        <v>0</v>
      </c>
      <c r="AX742" s="68">
        <f>IF(AF742=0,0,VLOOKUP($H742,Leistungszahlen!$A$11:$H$158,5,FALSE))</f>
        <v>0</v>
      </c>
      <c r="AY742" s="68">
        <f>IF(AG742=0,0,VLOOKUP($H742,Leistungszahlen!$A$11:$H$158,6,FALSE))</f>
        <v>0</v>
      </c>
      <c r="AZ742" s="68">
        <f t="shared" si="416"/>
        <v>0</v>
      </c>
      <c r="BA742" s="68">
        <f t="shared" si="417"/>
        <v>0</v>
      </c>
      <c r="BC742" s="68">
        <f t="shared" si="408"/>
        <v>0</v>
      </c>
      <c r="BD742" s="285"/>
    </row>
    <row r="743" spans="1:56" s="68" customFormat="1" ht="22.5">
      <c r="A743" s="200"/>
      <c r="B743" s="200"/>
      <c r="C743" s="200" t="s">
        <v>354</v>
      </c>
      <c r="D743" s="200" t="s">
        <v>203</v>
      </c>
      <c r="E743" s="200" t="s">
        <v>352</v>
      </c>
      <c r="F743" s="200" t="s">
        <v>1266</v>
      </c>
      <c r="G743" s="200" t="s">
        <v>163</v>
      </c>
      <c r="H743" s="201" t="s">
        <v>287</v>
      </c>
      <c r="I743" s="202">
        <v>17.61</v>
      </c>
      <c r="J743" s="200" t="s">
        <v>560</v>
      </c>
      <c r="K743" s="176">
        <v>3</v>
      </c>
      <c r="L743" s="176">
        <v>1</v>
      </c>
      <c r="M743" s="176"/>
      <c r="N743" s="286">
        <v>3</v>
      </c>
      <c r="O743" s="286">
        <v>3</v>
      </c>
      <c r="P743" s="176"/>
      <c r="Q743" s="203">
        <f t="shared" si="409"/>
        <v>3</v>
      </c>
      <c r="R743" s="203">
        <f t="shared" si="410"/>
        <v>3</v>
      </c>
      <c r="S743" s="203">
        <f t="shared" si="411"/>
        <v>0</v>
      </c>
      <c r="T743" s="203">
        <f t="shared" si="412"/>
        <v>0</v>
      </c>
      <c r="U743" s="203">
        <f t="shared" si="413"/>
        <v>0</v>
      </c>
      <c r="V743" s="175">
        <f>IF(Q743&gt;0,VLOOKUP(Q743,Jahresfaktoren!$A$11:$B$24,2,),0)</f>
        <v>152</v>
      </c>
      <c r="W743" s="175">
        <f>IF(R743&gt;0,VLOOKUP(R743,Jahresfaktoren!$D$11:$E$24,2,),0)</f>
        <v>150</v>
      </c>
      <c r="X743" s="175">
        <f>IF(S743&gt;0,VLOOKUP(S743,Jahresfaktoren!$A$28:$B$29,2,),0)</f>
        <v>0</v>
      </c>
      <c r="Y743" s="175">
        <f>IF(T743&gt;0,VLOOKUP(T743,Jahresfaktoren!$A$28:$B$29,2,),0)</f>
        <v>0</v>
      </c>
      <c r="Z743" s="175">
        <f>IF(U743&gt;0,VLOOKUP(U743,Jahresfaktoren!$A$32:$B$33,2,),)</f>
        <v>0</v>
      </c>
      <c r="AA743" s="177">
        <f t="shared" si="398"/>
        <v>2676.72</v>
      </c>
      <c r="AB743" s="177">
        <f t="shared" si="399"/>
        <v>2641.5</v>
      </c>
      <c r="AC743" s="177" t="str">
        <f t="shared" si="400"/>
        <v/>
      </c>
      <c r="AD743" s="177" t="str">
        <f t="shared" si="401"/>
        <v/>
      </c>
      <c r="AE743" s="177" t="str">
        <f t="shared" si="402"/>
        <v/>
      </c>
      <c r="AF743" s="178">
        <f>IF(Q743&gt;0,VLOOKUP(H743,Leistungszahlen!$A$11:$C$158,3,),0)</f>
        <v>0</v>
      </c>
      <c r="AG743" s="178">
        <f>IF(R743&gt;0,VLOOKUP(H743,Leistungszahlen!$A$11:$F$158,6,),IF(T743&gt;0,VLOOKUP(H743,Leistungszahlen!$A$11:$F$158,6,),0))</f>
        <v>0</v>
      </c>
      <c r="AH743" s="179" t="e">
        <f t="shared" si="418"/>
        <v>#DIV/0!</v>
      </c>
      <c r="AI743" s="179" t="e">
        <f t="shared" si="419"/>
        <v>#DIV/0!</v>
      </c>
      <c r="AJ743" s="179">
        <f t="shared" si="420"/>
        <v>0</v>
      </c>
      <c r="AK743" s="179">
        <f t="shared" si="421"/>
        <v>0</v>
      </c>
      <c r="AL743" s="179">
        <f t="shared" si="422"/>
        <v>0</v>
      </c>
      <c r="AM743" s="180">
        <f>IF(L743=1,Stundensätze!$D$13,IF(L743=2,Stundensätze!$D$17,IF(L743=4,Stundensätze!$D$21,"")))</f>
        <v>0</v>
      </c>
      <c r="AN743" s="180">
        <f>IF(L743=1,Stundensätze!$D$15,IF(L743=2,Stundensätze!$D$19,IF(L743=4,Stundensätze!$D$23,"")))</f>
        <v>0</v>
      </c>
      <c r="AO743" s="180" t="e">
        <f t="shared" si="403"/>
        <v>#DIV/0!</v>
      </c>
      <c r="AP743" s="180">
        <f t="shared" si="404"/>
        <v>0</v>
      </c>
      <c r="AQ743" s="192" t="e">
        <f t="shared" si="405"/>
        <v>#DIV/0!</v>
      </c>
      <c r="AR743" s="192" t="e">
        <f t="shared" si="406"/>
        <v>#DIV/0!</v>
      </c>
      <c r="AS743" s="193" t="e">
        <f t="shared" si="407"/>
        <v>#DIV/0!</v>
      </c>
      <c r="AT743" s="258" t="str">
        <f>IF(K743=0,0,VLOOKUP(K743,Kostenstellen!A:B,2,FALSE))</f>
        <v xml:space="preserve">Rosentrittklinik         </v>
      </c>
      <c r="AU743" s="68" t="str">
        <f t="shared" si="414"/>
        <v>A1</v>
      </c>
      <c r="AV743" s="68" t="str">
        <f t="shared" si="415"/>
        <v>A1</v>
      </c>
      <c r="AW743" s="68">
        <f>IF(AF743=0,0,VLOOKUP($H743,Leistungszahlen!$A$11:$H$158,4,FALSE))</f>
        <v>0</v>
      </c>
      <c r="AX743" s="68">
        <f>IF(AF743=0,0,VLOOKUP($H743,Leistungszahlen!$A$11:$H$158,5,FALSE))</f>
        <v>0</v>
      </c>
      <c r="AY743" s="68">
        <f>IF(AG743=0,0,VLOOKUP($H743,Leistungszahlen!$A$11:$H$158,6,FALSE))</f>
        <v>0</v>
      </c>
      <c r="AZ743" s="68">
        <f t="shared" si="416"/>
        <v>0</v>
      </c>
      <c r="BA743" s="68">
        <f t="shared" si="417"/>
        <v>0</v>
      </c>
      <c r="BC743" s="68">
        <f t="shared" si="408"/>
        <v>0</v>
      </c>
      <c r="BD743" s="285"/>
    </row>
    <row r="744" spans="1:56" s="68" customFormat="1" ht="22.5">
      <c r="A744" s="200"/>
      <c r="B744" s="200"/>
      <c r="C744" s="200" t="s">
        <v>354</v>
      </c>
      <c r="D744" s="200" t="s">
        <v>203</v>
      </c>
      <c r="E744" s="200" t="s">
        <v>352</v>
      </c>
      <c r="F744" s="200" t="s">
        <v>1267</v>
      </c>
      <c r="G744" s="200" t="s">
        <v>265</v>
      </c>
      <c r="H744" s="201" t="s">
        <v>200</v>
      </c>
      <c r="I744" s="202">
        <v>3.52</v>
      </c>
      <c r="J744" s="200" t="s">
        <v>778</v>
      </c>
      <c r="K744" s="176">
        <v>3</v>
      </c>
      <c r="L744" s="176">
        <v>1</v>
      </c>
      <c r="M744" s="176"/>
      <c r="N744" s="286">
        <v>6</v>
      </c>
      <c r="O744" s="286"/>
      <c r="P744" s="176"/>
      <c r="Q744" s="203">
        <f t="shared" si="409"/>
        <v>6</v>
      </c>
      <c r="R744" s="203">
        <f t="shared" si="410"/>
        <v>0</v>
      </c>
      <c r="S744" s="203">
        <f t="shared" si="411"/>
        <v>0</v>
      </c>
      <c r="T744" s="203">
        <f t="shared" si="412"/>
        <v>0</v>
      </c>
      <c r="U744" s="203">
        <f t="shared" si="413"/>
        <v>0</v>
      </c>
      <c r="V744" s="175">
        <f>IF(Q744&gt;0,VLOOKUP(Q744,Jahresfaktoren!$A$11:$B$24,2,),0)</f>
        <v>302</v>
      </c>
      <c r="W744" s="175">
        <f>IF(R744&gt;0,VLOOKUP(R744,Jahresfaktoren!$D$11:$E$24,2,),0)</f>
        <v>0</v>
      </c>
      <c r="X744" s="175">
        <f>IF(S744&gt;0,VLOOKUP(S744,Jahresfaktoren!$A$28:$B$29,2,),0)</f>
        <v>0</v>
      </c>
      <c r="Y744" s="175">
        <f>IF(T744&gt;0,VLOOKUP(T744,Jahresfaktoren!$A$28:$B$29,2,),0)</f>
        <v>0</v>
      </c>
      <c r="Z744" s="175">
        <f>IF(U744&gt;0,VLOOKUP(U744,Jahresfaktoren!$A$32:$B$33,2,),)</f>
        <v>0</v>
      </c>
      <c r="AA744" s="177">
        <f t="shared" si="398"/>
        <v>1063.04</v>
      </c>
      <c r="AB744" s="177" t="str">
        <f t="shared" si="399"/>
        <v/>
      </c>
      <c r="AC744" s="177" t="str">
        <f t="shared" si="400"/>
        <v/>
      </c>
      <c r="AD744" s="177" t="str">
        <f t="shared" si="401"/>
        <v/>
      </c>
      <c r="AE744" s="177" t="str">
        <f t="shared" si="402"/>
        <v/>
      </c>
      <c r="AF744" s="178">
        <f>IF(Q744&gt;0,VLOOKUP(H744,Leistungszahlen!$A$11:$C$158,3,),0)</f>
        <v>0</v>
      </c>
      <c r="AG744" s="178">
        <f>IF(R744&gt;0,VLOOKUP(H744,Leistungszahlen!$A$11:$F$158,6,),IF(T744&gt;0,VLOOKUP(H744,Leistungszahlen!$A$11:$F$158,6,),0))</f>
        <v>0</v>
      </c>
      <c r="AH744" s="179" t="e">
        <f t="shared" si="418"/>
        <v>#DIV/0!</v>
      </c>
      <c r="AI744" s="179">
        <f t="shared" si="419"/>
        <v>0</v>
      </c>
      <c r="AJ744" s="179">
        <f t="shared" si="420"/>
        <v>0</v>
      </c>
      <c r="AK744" s="179">
        <f t="shared" si="421"/>
        <v>0</v>
      </c>
      <c r="AL744" s="179">
        <f t="shared" si="422"/>
        <v>0</v>
      </c>
      <c r="AM744" s="180">
        <f>IF(L744=1,Stundensätze!$D$13,IF(L744=2,Stundensätze!$D$17,IF(L744=4,Stundensätze!$D$21,"")))</f>
        <v>0</v>
      </c>
      <c r="AN744" s="180">
        <f>IF(L744=1,Stundensätze!$D$15,IF(L744=2,Stundensätze!$D$19,IF(L744=4,Stundensätze!$D$23,"")))</f>
        <v>0</v>
      </c>
      <c r="AO744" s="180" t="e">
        <f t="shared" si="403"/>
        <v>#DIV/0!</v>
      </c>
      <c r="AP744" s="180">
        <f t="shared" si="404"/>
        <v>0</v>
      </c>
      <c r="AQ744" s="192" t="e">
        <f t="shared" si="405"/>
        <v>#DIV/0!</v>
      </c>
      <c r="AR744" s="192" t="e">
        <f t="shared" si="406"/>
        <v>#DIV/0!</v>
      </c>
      <c r="AS744" s="193" t="e">
        <f t="shared" si="407"/>
        <v>#DIV/0!</v>
      </c>
      <c r="AT744" s="258" t="str">
        <f>IF(K744=0,0,VLOOKUP(K744,Kostenstellen!A:B,2,FALSE))</f>
        <v xml:space="preserve">Rosentrittklinik         </v>
      </c>
      <c r="AU744" s="68" t="str">
        <f t="shared" si="414"/>
        <v>B</v>
      </c>
      <c r="AV744" s="68" t="str">
        <f t="shared" si="415"/>
        <v/>
      </c>
      <c r="AW744" s="68">
        <f>IF(AF744=0,0,VLOOKUP($H744,Leistungszahlen!$A$11:$H$158,4,FALSE))</f>
        <v>0</v>
      </c>
      <c r="AX744" s="68">
        <f>IF(AF744=0,0,VLOOKUP($H744,Leistungszahlen!$A$11:$H$158,5,FALSE))</f>
        <v>0</v>
      </c>
      <c r="AY744" s="68">
        <f>IF(AG744=0,0,VLOOKUP($H744,Leistungszahlen!$A$11:$H$158,6,FALSE))</f>
        <v>0</v>
      </c>
      <c r="AZ744" s="68">
        <f t="shared" si="416"/>
        <v>0</v>
      </c>
      <c r="BA744" s="68">
        <f t="shared" si="417"/>
        <v>0</v>
      </c>
      <c r="BC744" s="68">
        <f t="shared" si="408"/>
        <v>0</v>
      </c>
      <c r="BD744" s="285"/>
    </row>
    <row r="745" spans="1:56" s="68" customFormat="1" ht="22.5">
      <c r="A745" s="200"/>
      <c r="B745" s="200"/>
      <c r="C745" s="200" t="s">
        <v>354</v>
      </c>
      <c r="D745" s="200" t="s">
        <v>203</v>
      </c>
      <c r="E745" s="200" t="s">
        <v>352</v>
      </c>
      <c r="F745" s="200" t="s">
        <v>1267</v>
      </c>
      <c r="G745" s="200" t="s">
        <v>163</v>
      </c>
      <c r="H745" s="201" t="s">
        <v>287</v>
      </c>
      <c r="I745" s="202">
        <v>17.61</v>
      </c>
      <c r="J745" s="200" t="s">
        <v>560</v>
      </c>
      <c r="K745" s="176">
        <v>3</v>
      </c>
      <c r="L745" s="176">
        <v>1</v>
      </c>
      <c r="M745" s="176"/>
      <c r="N745" s="286">
        <v>3</v>
      </c>
      <c r="O745" s="286">
        <v>3</v>
      </c>
      <c r="P745" s="176"/>
      <c r="Q745" s="203">
        <f t="shared" si="409"/>
        <v>3</v>
      </c>
      <c r="R745" s="203">
        <f t="shared" si="410"/>
        <v>3</v>
      </c>
      <c r="S745" s="203">
        <f t="shared" si="411"/>
        <v>0</v>
      </c>
      <c r="T745" s="203">
        <f t="shared" si="412"/>
        <v>0</v>
      </c>
      <c r="U745" s="203">
        <f t="shared" si="413"/>
        <v>0</v>
      </c>
      <c r="V745" s="175">
        <f>IF(Q745&gt;0,VLOOKUP(Q745,Jahresfaktoren!$A$11:$B$24,2,),0)</f>
        <v>152</v>
      </c>
      <c r="W745" s="175">
        <f>IF(R745&gt;0,VLOOKUP(R745,Jahresfaktoren!$D$11:$E$24,2,),0)</f>
        <v>150</v>
      </c>
      <c r="X745" s="175">
        <f>IF(S745&gt;0,VLOOKUP(S745,Jahresfaktoren!$A$28:$B$29,2,),0)</f>
        <v>0</v>
      </c>
      <c r="Y745" s="175">
        <f>IF(T745&gt;0,VLOOKUP(T745,Jahresfaktoren!$A$28:$B$29,2,),0)</f>
        <v>0</v>
      </c>
      <c r="Z745" s="175">
        <f>IF(U745&gt;0,VLOOKUP(U745,Jahresfaktoren!$A$32:$B$33,2,),)</f>
        <v>0</v>
      </c>
      <c r="AA745" s="177">
        <f t="shared" si="398"/>
        <v>2676.72</v>
      </c>
      <c r="AB745" s="177">
        <f t="shared" si="399"/>
        <v>2641.5</v>
      </c>
      <c r="AC745" s="177" t="str">
        <f t="shared" si="400"/>
        <v/>
      </c>
      <c r="AD745" s="177" t="str">
        <f t="shared" si="401"/>
        <v/>
      </c>
      <c r="AE745" s="177" t="str">
        <f t="shared" si="402"/>
        <v/>
      </c>
      <c r="AF745" s="178">
        <f>IF(Q745&gt;0,VLOOKUP(H745,Leistungszahlen!$A$11:$C$158,3,),0)</f>
        <v>0</v>
      </c>
      <c r="AG745" s="178">
        <f>IF(R745&gt;0,VLOOKUP(H745,Leistungszahlen!$A$11:$F$158,6,),IF(T745&gt;0,VLOOKUP(H745,Leistungszahlen!$A$11:$F$158,6,),0))</f>
        <v>0</v>
      </c>
      <c r="AH745" s="179" t="e">
        <f t="shared" si="418"/>
        <v>#DIV/0!</v>
      </c>
      <c r="AI745" s="179" t="e">
        <f t="shared" si="419"/>
        <v>#DIV/0!</v>
      </c>
      <c r="AJ745" s="179">
        <f t="shared" si="420"/>
        <v>0</v>
      </c>
      <c r="AK745" s="179">
        <f t="shared" si="421"/>
        <v>0</v>
      </c>
      <c r="AL745" s="179">
        <f t="shared" si="422"/>
        <v>0</v>
      </c>
      <c r="AM745" s="180">
        <f>IF(L745=1,Stundensätze!$D$13,IF(L745=2,Stundensätze!$D$17,IF(L745=4,Stundensätze!$D$21,"")))</f>
        <v>0</v>
      </c>
      <c r="AN745" s="180">
        <f>IF(L745=1,Stundensätze!$D$15,IF(L745=2,Stundensätze!$D$19,IF(L745=4,Stundensätze!$D$23,"")))</f>
        <v>0</v>
      </c>
      <c r="AO745" s="180" t="e">
        <f t="shared" si="403"/>
        <v>#DIV/0!</v>
      </c>
      <c r="AP745" s="180">
        <f t="shared" si="404"/>
        <v>0</v>
      </c>
      <c r="AQ745" s="192" t="e">
        <f t="shared" si="405"/>
        <v>#DIV/0!</v>
      </c>
      <c r="AR745" s="192" t="e">
        <f t="shared" si="406"/>
        <v>#DIV/0!</v>
      </c>
      <c r="AS745" s="193" t="e">
        <f t="shared" si="407"/>
        <v>#DIV/0!</v>
      </c>
      <c r="AT745" s="258" t="str">
        <f>IF(K745=0,0,VLOOKUP(K745,Kostenstellen!A:B,2,FALSE))</f>
        <v xml:space="preserve">Rosentrittklinik         </v>
      </c>
      <c r="AU745" s="68" t="str">
        <f t="shared" si="414"/>
        <v>A1</v>
      </c>
      <c r="AV745" s="68" t="str">
        <f t="shared" si="415"/>
        <v>A1</v>
      </c>
      <c r="AW745" s="68">
        <f>IF(AF745=0,0,VLOOKUP($H745,Leistungszahlen!$A$11:$H$158,4,FALSE))</f>
        <v>0</v>
      </c>
      <c r="AX745" s="68">
        <f>IF(AF745=0,0,VLOOKUP($H745,Leistungszahlen!$A$11:$H$158,5,FALSE))</f>
        <v>0</v>
      </c>
      <c r="AY745" s="68">
        <f>IF(AG745=0,0,VLOOKUP($H745,Leistungszahlen!$A$11:$H$158,6,FALSE))</f>
        <v>0</v>
      </c>
      <c r="AZ745" s="68">
        <f t="shared" si="416"/>
        <v>0</v>
      </c>
      <c r="BA745" s="68">
        <f t="shared" si="417"/>
        <v>0</v>
      </c>
      <c r="BC745" s="68">
        <f t="shared" si="408"/>
        <v>0</v>
      </c>
      <c r="BD745" s="285"/>
    </row>
    <row r="746" spans="1:56" s="68" customFormat="1" ht="22.5">
      <c r="A746" s="200"/>
      <c r="B746" s="200"/>
      <c r="C746" s="200" t="s">
        <v>354</v>
      </c>
      <c r="D746" s="200" t="s">
        <v>203</v>
      </c>
      <c r="E746" s="200" t="s">
        <v>352</v>
      </c>
      <c r="F746" s="200" t="s">
        <v>1268</v>
      </c>
      <c r="G746" s="200" t="s">
        <v>265</v>
      </c>
      <c r="H746" s="201" t="s">
        <v>200</v>
      </c>
      <c r="I746" s="202">
        <v>3.52</v>
      </c>
      <c r="J746" s="200" t="s">
        <v>778</v>
      </c>
      <c r="K746" s="176">
        <v>3</v>
      </c>
      <c r="L746" s="176">
        <v>1</v>
      </c>
      <c r="M746" s="176"/>
      <c r="N746" s="286">
        <v>6</v>
      </c>
      <c r="O746" s="286"/>
      <c r="P746" s="176"/>
      <c r="Q746" s="203">
        <f t="shared" si="409"/>
        <v>6</v>
      </c>
      <c r="R746" s="203">
        <f t="shared" si="410"/>
        <v>0</v>
      </c>
      <c r="S746" s="203">
        <f t="shared" si="411"/>
        <v>0</v>
      </c>
      <c r="T746" s="203">
        <f t="shared" si="412"/>
        <v>0</v>
      </c>
      <c r="U746" s="203">
        <f t="shared" si="413"/>
        <v>0</v>
      </c>
      <c r="V746" s="175">
        <f>IF(Q746&gt;0,VLOOKUP(Q746,Jahresfaktoren!$A$11:$B$24,2,),0)</f>
        <v>302</v>
      </c>
      <c r="W746" s="175">
        <f>IF(R746&gt;0,VLOOKUP(R746,Jahresfaktoren!$D$11:$E$24,2,),0)</f>
        <v>0</v>
      </c>
      <c r="X746" s="175">
        <f>IF(S746&gt;0,VLOOKUP(S746,Jahresfaktoren!$A$28:$B$29,2,),0)</f>
        <v>0</v>
      </c>
      <c r="Y746" s="175">
        <f>IF(T746&gt;0,VLOOKUP(T746,Jahresfaktoren!$A$28:$B$29,2,),0)</f>
        <v>0</v>
      </c>
      <c r="Z746" s="175">
        <f>IF(U746&gt;0,VLOOKUP(U746,Jahresfaktoren!$A$32:$B$33,2,),)</f>
        <v>0</v>
      </c>
      <c r="AA746" s="177">
        <f t="shared" si="398"/>
        <v>1063.04</v>
      </c>
      <c r="AB746" s="177" t="str">
        <f t="shared" si="399"/>
        <v/>
      </c>
      <c r="AC746" s="177" t="str">
        <f t="shared" si="400"/>
        <v/>
      </c>
      <c r="AD746" s="177" t="str">
        <f t="shared" si="401"/>
        <v/>
      </c>
      <c r="AE746" s="177" t="str">
        <f t="shared" si="402"/>
        <v/>
      </c>
      <c r="AF746" s="178">
        <f>IF(Q746&gt;0,VLOOKUP(H746,Leistungszahlen!$A$11:$C$158,3,),0)</f>
        <v>0</v>
      </c>
      <c r="AG746" s="178">
        <f>IF(R746&gt;0,VLOOKUP(H746,Leistungszahlen!$A$11:$F$158,6,),IF(T746&gt;0,VLOOKUP(H746,Leistungszahlen!$A$11:$F$158,6,),0))</f>
        <v>0</v>
      </c>
      <c r="AH746" s="179" t="e">
        <f t="shared" si="418"/>
        <v>#DIV/0!</v>
      </c>
      <c r="AI746" s="179">
        <f t="shared" si="419"/>
        <v>0</v>
      </c>
      <c r="AJ746" s="179">
        <f t="shared" si="420"/>
        <v>0</v>
      </c>
      <c r="AK746" s="179">
        <f t="shared" si="421"/>
        <v>0</v>
      </c>
      <c r="AL746" s="179">
        <f t="shared" si="422"/>
        <v>0</v>
      </c>
      <c r="AM746" s="180">
        <f>IF(L746=1,Stundensätze!$D$13,IF(L746=2,Stundensätze!$D$17,IF(L746=4,Stundensätze!$D$21,"")))</f>
        <v>0</v>
      </c>
      <c r="AN746" s="180">
        <f>IF(L746=1,Stundensätze!$D$15,IF(L746=2,Stundensätze!$D$19,IF(L746=4,Stundensätze!$D$23,"")))</f>
        <v>0</v>
      </c>
      <c r="AO746" s="180" t="e">
        <f t="shared" si="403"/>
        <v>#DIV/0!</v>
      </c>
      <c r="AP746" s="180">
        <f t="shared" si="404"/>
        <v>0</v>
      </c>
      <c r="AQ746" s="192" t="e">
        <f t="shared" si="405"/>
        <v>#DIV/0!</v>
      </c>
      <c r="AR746" s="192" t="e">
        <f t="shared" si="406"/>
        <v>#DIV/0!</v>
      </c>
      <c r="AS746" s="193" t="e">
        <f t="shared" si="407"/>
        <v>#DIV/0!</v>
      </c>
      <c r="AT746" s="258" t="str">
        <f>IF(K746=0,0,VLOOKUP(K746,Kostenstellen!A:B,2,FALSE))</f>
        <v xml:space="preserve">Rosentrittklinik         </v>
      </c>
      <c r="AU746" s="68" t="str">
        <f t="shared" si="414"/>
        <v>B</v>
      </c>
      <c r="AV746" s="68" t="str">
        <f t="shared" si="415"/>
        <v/>
      </c>
      <c r="AW746" s="68">
        <f>IF(AF746=0,0,VLOOKUP($H746,Leistungszahlen!$A$11:$H$158,4,FALSE))</f>
        <v>0</v>
      </c>
      <c r="AX746" s="68">
        <f>IF(AF746=0,0,VLOOKUP($H746,Leistungszahlen!$A$11:$H$158,5,FALSE))</f>
        <v>0</v>
      </c>
      <c r="AY746" s="68">
        <f>IF(AG746=0,0,VLOOKUP($H746,Leistungszahlen!$A$11:$H$158,6,FALSE))</f>
        <v>0</v>
      </c>
      <c r="AZ746" s="68">
        <f t="shared" si="416"/>
        <v>0</v>
      </c>
      <c r="BA746" s="68">
        <f t="shared" si="417"/>
        <v>0</v>
      </c>
      <c r="BC746" s="68">
        <f t="shared" si="408"/>
        <v>0</v>
      </c>
      <c r="BD746" s="285"/>
    </row>
    <row r="747" spans="1:56" s="68" customFormat="1" ht="22.5">
      <c r="A747" s="200"/>
      <c r="B747" s="200"/>
      <c r="C747" s="200" t="s">
        <v>354</v>
      </c>
      <c r="D747" s="200" t="s">
        <v>203</v>
      </c>
      <c r="E747" s="200" t="s">
        <v>352</v>
      </c>
      <c r="F747" s="200" t="s">
        <v>1268</v>
      </c>
      <c r="G747" s="200" t="s">
        <v>163</v>
      </c>
      <c r="H747" s="201" t="s">
        <v>287</v>
      </c>
      <c r="I747" s="202">
        <v>17.61</v>
      </c>
      <c r="J747" s="200" t="s">
        <v>560</v>
      </c>
      <c r="K747" s="176">
        <v>3</v>
      </c>
      <c r="L747" s="176">
        <v>1</v>
      </c>
      <c r="M747" s="176"/>
      <c r="N747" s="286">
        <v>3</v>
      </c>
      <c r="O747" s="286">
        <v>3</v>
      </c>
      <c r="P747" s="176"/>
      <c r="Q747" s="203">
        <f t="shared" si="409"/>
        <v>3</v>
      </c>
      <c r="R747" s="203">
        <f t="shared" si="410"/>
        <v>3</v>
      </c>
      <c r="S747" s="203">
        <f t="shared" si="411"/>
        <v>0</v>
      </c>
      <c r="T747" s="203">
        <f t="shared" si="412"/>
        <v>0</v>
      </c>
      <c r="U747" s="203">
        <f t="shared" si="413"/>
        <v>0</v>
      </c>
      <c r="V747" s="175">
        <f>IF(Q747&gt;0,VLOOKUP(Q747,Jahresfaktoren!$A$11:$B$24,2,),0)</f>
        <v>152</v>
      </c>
      <c r="W747" s="175">
        <f>IF(R747&gt;0,VLOOKUP(R747,Jahresfaktoren!$D$11:$E$24,2,),0)</f>
        <v>150</v>
      </c>
      <c r="X747" s="175">
        <f>IF(S747&gt;0,VLOOKUP(S747,Jahresfaktoren!$A$28:$B$29,2,),0)</f>
        <v>0</v>
      </c>
      <c r="Y747" s="175">
        <f>IF(T747&gt;0,VLOOKUP(T747,Jahresfaktoren!$A$28:$B$29,2,),0)</f>
        <v>0</v>
      </c>
      <c r="Z747" s="175">
        <f>IF(U747&gt;0,VLOOKUP(U747,Jahresfaktoren!$A$32:$B$33,2,),)</f>
        <v>0</v>
      </c>
      <c r="AA747" s="177">
        <f t="shared" ref="AA747:AA810" si="423">IF(Q747&gt;0,V747*I747,"")</f>
        <v>2676.72</v>
      </c>
      <c r="AB747" s="177">
        <f t="shared" ref="AB747:AB810" si="424">IF(R747&gt;0,W747*I747,"")</f>
        <v>2641.5</v>
      </c>
      <c r="AC747" s="177" t="str">
        <f t="shared" ref="AC747:AC810" si="425">IF(S747&gt;0,X747*I747,"")</f>
        <v/>
      </c>
      <c r="AD747" s="177" t="str">
        <f t="shared" ref="AD747:AD810" si="426">IF(T747&gt;0,Y747*I747,"")</f>
        <v/>
      </c>
      <c r="AE747" s="177" t="str">
        <f t="shared" ref="AE747:AE810" si="427">IF(U747&gt;0,Z747*I747,"")</f>
        <v/>
      </c>
      <c r="AF747" s="178">
        <f>IF(Q747&gt;0,VLOOKUP(H747,Leistungszahlen!$A$11:$C$158,3,),0)</f>
        <v>0</v>
      </c>
      <c r="AG747" s="178">
        <f>IF(R747&gt;0,VLOOKUP(H747,Leistungszahlen!$A$11:$F$158,6,),IF(T747&gt;0,VLOOKUP(H747,Leistungszahlen!$A$11:$F$158,6,),0))</f>
        <v>0</v>
      </c>
      <c r="AH747" s="179" t="e">
        <f t="shared" si="418"/>
        <v>#DIV/0!</v>
      </c>
      <c r="AI747" s="179" t="e">
        <f t="shared" si="419"/>
        <v>#DIV/0!</v>
      </c>
      <c r="AJ747" s="179">
        <f t="shared" si="420"/>
        <v>0</v>
      </c>
      <c r="AK747" s="179">
        <f t="shared" si="421"/>
        <v>0</v>
      </c>
      <c r="AL747" s="179">
        <f t="shared" si="422"/>
        <v>0</v>
      </c>
      <c r="AM747" s="180">
        <f>IF(L747=1,Stundensätze!$D$13,IF(L747=2,Stundensätze!$D$17,IF(L747=4,Stundensätze!$D$21,"")))</f>
        <v>0</v>
      </c>
      <c r="AN747" s="180">
        <f>IF(L747=1,Stundensätze!$D$15,IF(L747=2,Stundensätze!$D$19,IF(L747=4,Stundensätze!$D$23,"")))</f>
        <v>0</v>
      </c>
      <c r="AO747" s="180" t="e">
        <f t="shared" ref="AO747:AO810" si="428">IF(OR(Q747&gt;0,R747&gt;0),((AH747+AI747)*AM747),0)</f>
        <v>#DIV/0!</v>
      </c>
      <c r="AP747" s="180">
        <f t="shared" ref="AP747:AP810" si="429">IF(OR(S747&gt;0,T747&gt;0,U747&gt;0),((AJ747+AK747+AL747)*AN747),0)</f>
        <v>0</v>
      </c>
      <c r="AQ747" s="192" t="e">
        <f t="shared" ref="AQ747:AQ810" si="430">IF(I747&gt;0,AP747+AO747,"")</f>
        <v>#DIV/0!</v>
      </c>
      <c r="AR747" s="192" t="e">
        <f t="shared" ref="AR747:AR810" si="431">IF(I747&gt;0,AQ747/12,"")</f>
        <v>#DIV/0!</v>
      </c>
      <c r="AS747" s="193" t="e">
        <f t="shared" ref="AS747:AS810" si="432">IF(OR(Q747&gt;0,R747&gt;0,S747&gt;0,T747&gt;0,U747&gt;0),(SUM(AH747:AL747)),0)</f>
        <v>#DIV/0!</v>
      </c>
      <c r="AT747" s="258" t="str">
        <f>IF(K747=0,0,VLOOKUP(K747,Kostenstellen!A:B,2,FALSE))</f>
        <v xml:space="preserve">Rosentrittklinik         </v>
      </c>
      <c r="AU747" s="68" t="str">
        <f t="shared" si="414"/>
        <v>A1</v>
      </c>
      <c r="AV747" s="68" t="str">
        <f t="shared" si="415"/>
        <v>A1</v>
      </c>
      <c r="AW747" s="68">
        <f>IF(AF747=0,0,VLOOKUP($H747,Leistungszahlen!$A$11:$H$158,4,FALSE))</f>
        <v>0</v>
      </c>
      <c r="AX747" s="68">
        <f>IF(AF747=0,0,VLOOKUP($H747,Leistungszahlen!$A$11:$H$158,5,FALSE))</f>
        <v>0</v>
      </c>
      <c r="AY747" s="68">
        <f>IF(AG747=0,0,VLOOKUP($H747,Leistungszahlen!$A$11:$H$158,6,FALSE))</f>
        <v>0</v>
      </c>
      <c r="AZ747" s="68">
        <f t="shared" si="416"/>
        <v>0</v>
      </c>
      <c r="BA747" s="68">
        <f t="shared" si="417"/>
        <v>0</v>
      </c>
      <c r="BC747" s="68">
        <f t="shared" ref="BC747:BC810" si="433">IF(BA747&gt;0,"Die Leistungswerte sind unter- oder überschritten",0)</f>
        <v>0</v>
      </c>
      <c r="BD747" s="285"/>
    </row>
    <row r="748" spans="1:56" s="68" customFormat="1" ht="22.5">
      <c r="A748" s="200"/>
      <c r="B748" s="200"/>
      <c r="C748" s="200" t="s">
        <v>354</v>
      </c>
      <c r="D748" s="200" t="s">
        <v>203</v>
      </c>
      <c r="E748" s="200" t="s">
        <v>352</v>
      </c>
      <c r="F748" s="200" t="s">
        <v>1269</v>
      </c>
      <c r="G748" s="200" t="s">
        <v>265</v>
      </c>
      <c r="H748" s="201" t="s">
        <v>200</v>
      </c>
      <c r="I748" s="202">
        <v>3.52</v>
      </c>
      <c r="J748" s="200" t="s">
        <v>778</v>
      </c>
      <c r="K748" s="176">
        <v>3</v>
      </c>
      <c r="L748" s="176">
        <v>1</v>
      </c>
      <c r="M748" s="176"/>
      <c r="N748" s="286">
        <v>6</v>
      </c>
      <c r="O748" s="286"/>
      <c r="P748" s="176"/>
      <c r="Q748" s="203">
        <f t="shared" si="409"/>
        <v>6</v>
      </c>
      <c r="R748" s="203">
        <f t="shared" si="410"/>
        <v>0</v>
      </c>
      <c r="S748" s="203">
        <f t="shared" si="411"/>
        <v>0</v>
      </c>
      <c r="T748" s="203">
        <f t="shared" si="412"/>
        <v>0</v>
      </c>
      <c r="U748" s="203">
        <f t="shared" si="413"/>
        <v>0</v>
      </c>
      <c r="V748" s="175">
        <f>IF(Q748&gt;0,VLOOKUP(Q748,Jahresfaktoren!$A$11:$B$24,2,),0)</f>
        <v>302</v>
      </c>
      <c r="W748" s="175">
        <f>IF(R748&gt;0,VLOOKUP(R748,Jahresfaktoren!$D$11:$E$24,2,),0)</f>
        <v>0</v>
      </c>
      <c r="X748" s="175">
        <f>IF(S748&gt;0,VLOOKUP(S748,Jahresfaktoren!$A$28:$B$29,2,),0)</f>
        <v>0</v>
      </c>
      <c r="Y748" s="175">
        <f>IF(T748&gt;0,VLOOKUP(T748,Jahresfaktoren!$A$28:$B$29,2,),0)</f>
        <v>0</v>
      </c>
      <c r="Z748" s="175">
        <f>IF(U748&gt;0,VLOOKUP(U748,Jahresfaktoren!$A$32:$B$33,2,),)</f>
        <v>0</v>
      </c>
      <c r="AA748" s="177">
        <f t="shared" si="423"/>
        <v>1063.04</v>
      </c>
      <c r="AB748" s="177" t="str">
        <f t="shared" si="424"/>
        <v/>
      </c>
      <c r="AC748" s="177" t="str">
        <f t="shared" si="425"/>
        <v/>
      </c>
      <c r="AD748" s="177" t="str">
        <f t="shared" si="426"/>
        <v/>
      </c>
      <c r="AE748" s="177" t="str">
        <f t="shared" si="427"/>
        <v/>
      </c>
      <c r="AF748" s="178">
        <f>IF(Q748&gt;0,VLOOKUP(H748,Leistungszahlen!$A$11:$C$158,3,),0)</f>
        <v>0</v>
      </c>
      <c r="AG748" s="178">
        <f>IF(R748&gt;0,VLOOKUP(H748,Leistungszahlen!$A$11:$F$158,6,),IF(T748&gt;0,VLOOKUP(H748,Leistungszahlen!$A$11:$F$158,6,),0))</f>
        <v>0</v>
      </c>
      <c r="AH748" s="179" t="e">
        <f t="shared" si="418"/>
        <v>#DIV/0!</v>
      </c>
      <c r="AI748" s="179">
        <f t="shared" si="419"/>
        <v>0</v>
      </c>
      <c r="AJ748" s="179">
        <f t="shared" si="420"/>
        <v>0</v>
      </c>
      <c r="AK748" s="179">
        <f t="shared" si="421"/>
        <v>0</v>
      </c>
      <c r="AL748" s="179">
        <f t="shared" si="422"/>
        <v>0</v>
      </c>
      <c r="AM748" s="180">
        <f>IF(L748=1,Stundensätze!$D$13,IF(L748=2,Stundensätze!$D$17,IF(L748=4,Stundensätze!$D$21,"")))</f>
        <v>0</v>
      </c>
      <c r="AN748" s="180">
        <f>IF(L748=1,Stundensätze!$D$15,IF(L748=2,Stundensätze!$D$19,IF(L748=4,Stundensätze!$D$23,"")))</f>
        <v>0</v>
      </c>
      <c r="AO748" s="180" t="e">
        <f t="shared" si="428"/>
        <v>#DIV/0!</v>
      </c>
      <c r="AP748" s="180">
        <f t="shared" si="429"/>
        <v>0</v>
      </c>
      <c r="AQ748" s="192" t="e">
        <f t="shared" si="430"/>
        <v>#DIV/0!</v>
      </c>
      <c r="AR748" s="192" t="e">
        <f t="shared" si="431"/>
        <v>#DIV/0!</v>
      </c>
      <c r="AS748" s="193" t="e">
        <f t="shared" si="432"/>
        <v>#DIV/0!</v>
      </c>
      <c r="AT748" s="258" t="str">
        <f>IF(K748=0,0,VLOOKUP(K748,Kostenstellen!A:B,2,FALSE))</f>
        <v xml:space="preserve">Rosentrittklinik         </v>
      </c>
      <c r="AU748" s="68" t="str">
        <f t="shared" si="414"/>
        <v>B</v>
      </c>
      <c r="AV748" s="68" t="str">
        <f t="shared" si="415"/>
        <v/>
      </c>
      <c r="AW748" s="68">
        <f>IF(AF748=0,0,VLOOKUP($H748,Leistungszahlen!$A$11:$H$158,4,FALSE))</f>
        <v>0</v>
      </c>
      <c r="AX748" s="68">
        <f>IF(AF748=0,0,VLOOKUP($H748,Leistungszahlen!$A$11:$H$158,5,FALSE))</f>
        <v>0</v>
      </c>
      <c r="AY748" s="68">
        <f>IF(AG748=0,0,VLOOKUP($H748,Leistungszahlen!$A$11:$H$158,6,FALSE))</f>
        <v>0</v>
      </c>
      <c r="AZ748" s="68">
        <f t="shared" si="416"/>
        <v>0</v>
      </c>
      <c r="BA748" s="68">
        <f t="shared" si="417"/>
        <v>0</v>
      </c>
      <c r="BC748" s="68">
        <f t="shared" si="433"/>
        <v>0</v>
      </c>
      <c r="BD748" s="285"/>
    </row>
    <row r="749" spans="1:56" s="68" customFormat="1" ht="22.5">
      <c r="A749" s="200"/>
      <c r="B749" s="200"/>
      <c r="C749" s="200" t="s">
        <v>354</v>
      </c>
      <c r="D749" s="200" t="s">
        <v>203</v>
      </c>
      <c r="E749" s="200" t="s">
        <v>352</v>
      </c>
      <c r="F749" s="200" t="s">
        <v>1269</v>
      </c>
      <c r="G749" s="200" t="s">
        <v>163</v>
      </c>
      <c r="H749" s="201" t="s">
        <v>287</v>
      </c>
      <c r="I749" s="202">
        <v>17.61</v>
      </c>
      <c r="J749" s="200" t="s">
        <v>560</v>
      </c>
      <c r="K749" s="176">
        <v>3</v>
      </c>
      <c r="L749" s="176">
        <v>1</v>
      </c>
      <c r="M749" s="176"/>
      <c r="N749" s="286">
        <v>3</v>
      </c>
      <c r="O749" s="286">
        <v>3</v>
      </c>
      <c r="P749" s="176"/>
      <c r="Q749" s="203">
        <f t="shared" si="409"/>
        <v>3</v>
      </c>
      <c r="R749" s="203">
        <f t="shared" si="410"/>
        <v>3</v>
      </c>
      <c r="S749" s="203">
        <f t="shared" si="411"/>
        <v>0</v>
      </c>
      <c r="T749" s="203">
        <f t="shared" si="412"/>
        <v>0</v>
      </c>
      <c r="U749" s="203">
        <f t="shared" si="413"/>
        <v>0</v>
      </c>
      <c r="V749" s="175">
        <f>IF(Q749&gt;0,VLOOKUP(Q749,Jahresfaktoren!$A$11:$B$24,2,),0)</f>
        <v>152</v>
      </c>
      <c r="W749" s="175">
        <f>IF(R749&gt;0,VLOOKUP(R749,Jahresfaktoren!$D$11:$E$24,2,),0)</f>
        <v>150</v>
      </c>
      <c r="X749" s="175">
        <f>IF(S749&gt;0,VLOOKUP(S749,Jahresfaktoren!$A$28:$B$29,2,),0)</f>
        <v>0</v>
      </c>
      <c r="Y749" s="175">
        <f>IF(T749&gt;0,VLOOKUP(T749,Jahresfaktoren!$A$28:$B$29,2,),0)</f>
        <v>0</v>
      </c>
      <c r="Z749" s="175">
        <f>IF(U749&gt;0,VLOOKUP(U749,Jahresfaktoren!$A$32:$B$33,2,),)</f>
        <v>0</v>
      </c>
      <c r="AA749" s="177">
        <f t="shared" si="423"/>
        <v>2676.72</v>
      </c>
      <c r="AB749" s="177">
        <f t="shared" si="424"/>
        <v>2641.5</v>
      </c>
      <c r="AC749" s="177" t="str">
        <f t="shared" si="425"/>
        <v/>
      </c>
      <c r="AD749" s="177" t="str">
        <f t="shared" si="426"/>
        <v/>
      </c>
      <c r="AE749" s="177" t="str">
        <f t="shared" si="427"/>
        <v/>
      </c>
      <c r="AF749" s="178">
        <f>IF(Q749&gt;0,VLOOKUP(H749,Leistungszahlen!$A$11:$C$158,3,),0)</f>
        <v>0</v>
      </c>
      <c r="AG749" s="178">
        <f>IF(R749&gt;0,VLOOKUP(H749,Leistungszahlen!$A$11:$F$158,6,),IF(T749&gt;0,VLOOKUP(H749,Leistungszahlen!$A$11:$F$158,6,),0))</f>
        <v>0</v>
      </c>
      <c r="AH749" s="179" t="e">
        <f t="shared" si="418"/>
        <v>#DIV/0!</v>
      </c>
      <c r="AI749" s="179" t="e">
        <f t="shared" si="419"/>
        <v>#DIV/0!</v>
      </c>
      <c r="AJ749" s="179">
        <f t="shared" si="420"/>
        <v>0</v>
      </c>
      <c r="AK749" s="179">
        <f t="shared" si="421"/>
        <v>0</v>
      </c>
      <c r="AL749" s="179">
        <f t="shared" si="422"/>
        <v>0</v>
      </c>
      <c r="AM749" s="180">
        <f>IF(L749=1,Stundensätze!$D$13,IF(L749=2,Stundensätze!$D$17,IF(L749=4,Stundensätze!$D$21,"")))</f>
        <v>0</v>
      </c>
      <c r="AN749" s="180">
        <f>IF(L749=1,Stundensätze!$D$15,IF(L749=2,Stundensätze!$D$19,IF(L749=4,Stundensätze!$D$23,"")))</f>
        <v>0</v>
      </c>
      <c r="AO749" s="180" t="e">
        <f t="shared" si="428"/>
        <v>#DIV/0!</v>
      </c>
      <c r="AP749" s="180">
        <f t="shared" si="429"/>
        <v>0</v>
      </c>
      <c r="AQ749" s="192" t="e">
        <f t="shared" si="430"/>
        <v>#DIV/0!</v>
      </c>
      <c r="AR749" s="192" t="e">
        <f t="shared" si="431"/>
        <v>#DIV/0!</v>
      </c>
      <c r="AS749" s="193" t="e">
        <f t="shared" si="432"/>
        <v>#DIV/0!</v>
      </c>
      <c r="AT749" s="258" t="str">
        <f>IF(K749=0,0,VLOOKUP(K749,Kostenstellen!A:B,2,FALSE))</f>
        <v xml:space="preserve">Rosentrittklinik         </v>
      </c>
      <c r="AU749" s="68" t="str">
        <f t="shared" si="414"/>
        <v>A1</v>
      </c>
      <c r="AV749" s="68" t="str">
        <f t="shared" si="415"/>
        <v>A1</v>
      </c>
      <c r="AW749" s="68">
        <f>IF(AF749=0,0,VLOOKUP($H749,Leistungszahlen!$A$11:$H$158,4,FALSE))</f>
        <v>0</v>
      </c>
      <c r="AX749" s="68">
        <f>IF(AF749=0,0,VLOOKUP($H749,Leistungszahlen!$A$11:$H$158,5,FALSE))</f>
        <v>0</v>
      </c>
      <c r="AY749" s="68">
        <f>IF(AG749=0,0,VLOOKUP($H749,Leistungszahlen!$A$11:$H$158,6,FALSE))</f>
        <v>0</v>
      </c>
      <c r="AZ749" s="68">
        <f t="shared" si="416"/>
        <v>0</v>
      </c>
      <c r="BA749" s="68">
        <f t="shared" si="417"/>
        <v>0</v>
      </c>
      <c r="BC749" s="68">
        <f t="shared" si="433"/>
        <v>0</v>
      </c>
      <c r="BD749" s="285"/>
    </row>
    <row r="750" spans="1:56" s="68" customFormat="1" ht="22.5">
      <c r="A750" s="200"/>
      <c r="B750" s="200"/>
      <c r="C750" s="200" t="s">
        <v>354</v>
      </c>
      <c r="D750" s="200" t="s">
        <v>203</v>
      </c>
      <c r="E750" s="200" t="s">
        <v>352</v>
      </c>
      <c r="F750" s="200" t="s">
        <v>1270</v>
      </c>
      <c r="G750" s="200" t="s">
        <v>265</v>
      </c>
      <c r="H750" s="201" t="s">
        <v>200</v>
      </c>
      <c r="I750" s="202">
        <v>3.52</v>
      </c>
      <c r="J750" s="200" t="s">
        <v>778</v>
      </c>
      <c r="K750" s="176">
        <v>3</v>
      </c>
      <c r="L750" s="176">
        <v>1</v>
      </c>
      <c r="M750" s="176"/>
      <c r="N750" s="286">
        <v>6</v>
      </c>
      <c r="O750" s="286"/>
      <c r="P750" s="176"/>
      <c r="Q750" s="203">
        <f t="shared" si="409"/>
        <v>6</v>
      </c>
      <c r="R750" s="203">
        <f t="shared" si="410"/>
        <v>0</v>
      </c>
      <c r="S750" s="203">
        <f t="shared" si="411"/>
        <v>0</v>
      </c>
      <c r="T750" s="203">
        <f t="shared" si="412"/>
        <v>0</v>
      </c>
      <c r="U750" s="203">
        <f t="shared" si="413"/>
        <v>0</v>
      </c>
      <c r="V750" s="175">
        <f>IF(Q750&gt;0,VLOOKUP(Q750,Jahresfaktoren!$A$11:$B$24,2,),0)</f>
        <v>302</v>
      </c>
      <c r="W750" s="175">
        <f>IF(R750&gt;0,VLOOKUP(R750,Jahresfaktoren!$D$11:$E$24,2,),0)</f>
        <v>0</v>
      </c>
      <c r="X750" s="175">
        <f>IF(S750&gt;0,VLOOKUP(S750,Jahresfaktoren!$A$28:$B$29,2,),0)</f>
        <v>0</v>
      </c>
      <c r="Y750" s="175">
        <f>IF(T750&gt;0,VLOOKUP(T750,Jahresfaktoren!$A$28:$B$29,2,),0)</f>
        <v>0</v>
      </c>
      <c r="Z750" s="175">
        <f>IF(U750&gt;0,VLOOKUP(U750,Jahresfaktoren!$A$32:$B$33,2,),)</f>
        <v>0</v>
      </c>
      <c r="AA750" s="177">
        <f t="shared" si="423"/>
        <v>1063.04</v>
      </c>
      <c r="AB750" s="177" t="str">
        <f t="shared" si="424"/>
        <v/>
      </c>
      <c r="AC750" s="177" t="str">
        <f t="shared" si="425"/>
        <v/>
      </c>
      <c r="AD750" s="177" t="str">
        <f t="shared" si="426"/>
        <v/>
      </c>
      <c r="AE750" s="177" t="str">
        <f t="shared" si="427"/>
        <v/>
      </c>
      <c r="AF750" s="178">
        <f>IF(Q750&gt;0,VLOOKUP(H750,Leistungszahlen!$A$11:$C$158,3,),0)</f>
        <v>0</v>
      </c>
      <c r="AG750" s="178">
        <f>IF(R750&gt;0,VLOOKUP(H750,Leistungszahlen!$A$11:$F$158,6,),IF(T750&gt;0,VLOOKUP(H750,Leistungszahlen!$A$11:$F$158,6,),0))</f>
        <v>0</v>
      </c>
      <c r="AH750" s="179" t="e">
        <f t="shared" si="418"/>
        <v>#DIV/0!</v>
      </c>
      <c r="AI750" s="179">
        <f t="shared" si="419"/>
        <v>0</v>
      </c>
      <c r="AJ750" s="179">
        <f t="shared" si="420"/>
        <v>0</v>
      </c>
      <c r="AK750" s="179">
        <f t="shared" si="421"/>
        <v>0</v>
      </c>
      <c r="AL750" s="179">
        <f t="shared" si="422"/>
        <v>0</v>
      </c>
      <c r="AM750" s="180">
        <f>IF(L750=1,Stundensätze!$D$13,IF(L750=2,Stundensätze!$D$17,IF(L750=4,Stundensätze!$D$21,"")))</f>
        <v>0</v>
      </c>
      <c r="AN750" s="180">
        <f>IF(L750=1,Stundensätze!$D$15,IF(L750=2,Stundensätze!$D$19,IF(L750=4,Stundensätze!$D$23,"")))</f>
        <v>0</v>
      </c>
      <c r="AO750" s="180" t="e">
        <f t="shared" si="428"/>
        <v>#DIV/0!</v>
      </c>
      <c r="AP750" s="180">
        <f t="shared" si="429"/>
        <v>0</v>
      </c>
      <c r="AQ750" s="192" t="e">
        <f t="shared" si="430"/>
        <v>#DIV/0!</v>
      </c>
      <c r="AR750" s="192" t="e">
        <f t="shared" si="431"/>
        <v>#DIV/0!</v>
      </c>
      <c r="AS750" s="193" t="e">
        <f t="shared" si="432"/>
        <v>#DIV/0!</v>
      </c>
      <c r="AT750" s="258" t="str">
        <f>IF(K750=0,0,VLOOKUP(K750,Kostenstellen!A:B,2,FALSE))</f>
        <v xml:space="preserve">Rosentrittklinik         </v>
      </c>
      <c r="AU750" s="68" t="str">
        <f t="shared" si="414"/>
        <v>B</v>
      </c>
      <c r="AV750" s="68" t="str">
        <f t="shared" si="415"/>
        <v/>
      </c>
      <c r="AW750" s="68">
        <f>IF(AF750=0,0,VLOOKUP($H750,Leistungszahlen!$A$11:$H$158,4,FALSE))</f>
        <v>0</v>
      </c>
      <c r="AX750" s="68">
        <f>IF(AF750=0,0,VLOOKUP($H750,Leistungszahlen!$A$11:$H$158,5,FALSE))</f>
        <v>0</v>
      </c>
      <c r="AY750" s="68">
        <f>IF(AG750=0,0,VLOOKUP($H750,Leistungszahlen!$A$11:$H$158,6,FALSE))</f>
        <v>0</v>
      </c>
      <c r="AZ750" s="68">
        <f t="shared" si="416"/>
        <v>0</v>
      </c>
      <c r="BA750" s="68">
        <f t="shared" si="417"/>
        <v>0</v>
      </c>
      <c r="BC750" s="68">
        <f t="shared" si="433"/>
        <v>0</v>
      </c>
      <c r="BD750" s="285"/>
    </row>
    <row r="751" spans="1:56" s="68" customFormat="1" ht="22.5">
      <c r="A751" s="200"/>
      <c r="B751" s="200"/>
      <c r="C751" s="200" t="s">
        <v>354</v>
      </c>
      <c r="D751" s="200" t="s">
        <v>203</v>
      </c>
      <c r="E751" s="200" t="s">
        <v>352</v>
      </c>
      <c r="F751" s="200" t="s">
        <v>1270</v>
      </c>
      <c r="G751" s="200" t="s">
        <v>163</v>
      </c>
      <c r="H751" s="201" t="s">
        <v>287</v>
      </c>
      <c r="I751" s="202">
        <v>17.61</v>
      </c>
      <c r="J751" s="200" t="s">
        <v>560</v>
      </c>
      <c r="K751" s="176">
        <v>3</v>
      </c>
      <c r="L751" s="176">
        <v>1</v>
      </c>
      <c r="M751" s="176"/>
      <c r="N751" s="286">
        <v>3</v>
      </c>
      <c r="O751" s="286">
        <v>3</v>
      </c>
      <c r="P751" s="176"/>
      <c r="Q751" s="203">
        <f t="shared" si="409"/>
        <v>3</v>
      </c>
      <c r="R751" s="203">
        <f t="shared" si="410"/>
        <v>3</v>
      </c>
      <c r="S751" s="203">
        <f t="shared" si="411"/>
        <v>0</v>
      </c>
      <c r="T751" s="203">
        <f t="shared" si="412"/>
        <v>0</v>
      </c>
      <c r="U751" s="203">
        <f t="shared" si="413"/>
        <v>0</v>
      </c>
      <c r="V751" s="175">
        <f>IF(Q751&gt;0,VLOOKUP(Q751,Jahresfaktoren!$A$11:$B$24,2,),0)</f>
        <v>152</v>
      </c>
      <c r="W751" s="175">
        <f>IF(R751&gt;0,VLOOKUP(R751,Jahresfaktoren!$D$11:$E$24,2,),0)</f>
        <v>150</v>
      </c>
      <c r="X751" s="175">
        <f>IF(S751&gt;0,VLOOKUP(S751,Jahresfaktoren!$A$28:$B$29,2,),0)</f>
        <v>0</v>
      </c>
      <c r="Y751" s="175">
        <f>IF(T751&gt;0,VLOOKUP(T751,Jahresfaktoren!$A$28:$B$29,2,),0)</f>
        <v>0</v>
      </c>
      <c r="Z751" s="175">
        <f>IF(U751&gt;0,VLOOKUP(U751,Jahresfaktoren!$A$32:$B$33,2,),)</f>
        <v>0</v>
      </c>
      <c r="AA751" s="177">
        <f t="shared" si="423"/>
        <v>2676.72</v>
      </c>
      <c r="AB751" s="177">
        <f t="shared" si="424"/>
        <v>2641.5</v>
      </c>
      <c r="AC751" s="177" t="str">
        <f t="shared" si="425"/>
        <v/>
      </c>
      <c r="AD751" s="177" t="str">
        <f t="shared" si="426"/>
        <v/>
      </c>
      <c r="AE751" s="177" t="str">
        <f t="shared" si="427"/>
        <v/>
      </c>
      <c r="AF751" s="178">
        <f>IF(Q751&gt;0,VLOOKUP(H751,Leistungszahlen!$A$11:$C$158,3,),0)</f>
        <v>0</v>
      </c>
      <c r="AG751" s="178">
        <f>IF(R751&gt;0,VLOOKUP(H751,Leistungszahlen!$A$11:$F$158,6,),IF(T751&gt;0,VLOOKUP(H751,Leistungszahlen!$A$11:$F$158,6,),0))</f>
        <v>0</v>
      </c>
      <c r="AH751" s="179" t="e">
        <f t="shared" si="418"/>
        <v>#DIV/0!</v>
      </c>
      <c r="AI751" s="179" t="e">
        <f t="shared" si="419"/>
        <v>#DIV/0!</v>
      </c>
      <c r="AJ751" s="179">
        <f t="shared" si="420"/>
        <v>0</v>
      </c>
      <c r="AK751" s="179">
        <f t="shared" si="421"/>
        <v>0</v>
      </c>
      <c r="AL751" s="179">
        <f t="shared" si="422"/>
        <v>0</v>
      </c>
      <c r="AM751" s="180">
        <f>IF(L751=1,Stundensätze!$D$13,IF(L751=2,Stundensätze!$D$17,IF(L751=4,Stundensätze!$D$21,"")))</f>
        <v>0</v>
      </c>
      <c r="AN751" s="180">
        <f>IF(L751=1,Stundensätze!$D$15,IF(L751=2,Stundensätze!$D$19,IF(L751=4,Stundensätze!$D$23,"")))</f>
        <v>0</v>
      </c>
      <c r="AO751" s="180" t="e">
        <f t="shared" si="428"/>
        <v>#DIV/0!</v>
      </c>
      <c r="AP751" s="180">
        <f t="shared" si="429"/>
        <v>0</v>
      </c>
      <c r="AQ751" s="192" t="e">
        <f t="shared" si="430"/>
        <v>#DIV/0!</v>
      </c>
      <c r="AR751" s="192" t="e">
        <f t="shared" si="431"/>
        <v>#DIV/0!</v>
      </c>
      <c r="AS751" s="193" t="e">
        <f t="shared" si="432"/>
        <v>#DIV/0!</v>
      </c>
      <c r="AT751" s="258" t="str">
        <f>IF(K751=0,0,VLOOKUP(K751,Kostenstellen!A:B,2,FALSE))</f>
        <v xml:space="preserve">Rosentrittklinik         </v>
      </c>
      <c r="AU751" s="68" t="str">
        <f t="shared" si="414"/>
        <v>A1</v>
      </c>
      <c r="AV751" s="68" t="str">
        <f t="shared" si="415"/>
        <v>A1</v>
      </c>
      <c r="AW751" s="68">
        <f>IF(AF751=0,0,VLOOKUP($H751,Leistungszahlen!$A$11:$H$158,4,FALSE))</f>
        <v>0</v>
      </c>
      <c r="AX751" s="68">
        <f>IF(AF751=0,0,VLOOKUP($H751,Leistungszahlen!$A$11:$H$158,5,FALSE))</f>
        <v>0</v>
      </c>
      <c r="AY751" s="68">
        <f>IF(AG751=0,0,VLOOKUP($H751,Leistungszahlen!$A$11:$H$158,6,FALSE))</f>
        <v>0</v>
      </c>
      <c r="AZ751" s="68">
        <f t="shared" si="416"/>
        <v>0</v>
      </c>
      <c r="BA751" s="68">
        <f t="shared" si="417"/>
        <v>0</v>
      </c>
      <c r="BC751" s="68">
        <f t="shared" si="433"/>
        <v>0</v>
      </c>
      <c r="BD751" s="285"/>
    </row>
    <row r="752" spans="1:56" s="68" customFormat="1" ht="22.5">
      <c r="A752" s="200"/>
      <c r="B752" s="200"/>
      <c r="C752" s="200" t="s">
        <v>354</v>
      </c>
      <c r="D752" s="200" t="s">
        <v>203</v>
      </c>
      <c r="E752" s="200" t="s">
        <v>352</v>
      </c>
      <c r="F752" s="200" t="s">
        <v>1271</v>
      </c>
      <c r="G752" s="200" t="s">
        <v>265</v>
      </c>
      <c r="H752" s="201" t="s">
        <v>200</v>
      </c>
      <c r="I752" s="202">
        <v>3.52</v>
      </c>
      <c r="J752" s="200" t="s">
        <v>778</v>
      </c>
      <c r="K752" s="176">
        <v>3</v>
      </c>
      <c r="L752" s="176">
        <v>1</v>
      </c>
      <c r="M752" s="176"/>
      <c r="N752" s="286">
        <v>6</v>
      </c>
      <c r="O752" s="286"/>
      <c r="P752" s="176"/>
      <c r="Q752" s="203">
        <f t="shared" si="409"/>
        <v>6</v>
      </c>
      <c r="R752" s="203">
        <f t="shared" si="410"/>
        <v>0</v>
      </c>
      <c r="S752" s="203">
        <f t="shared" si="411"/>
        <v>0</v>
      </c>
      <c r="T752" s="203">
        <f t="shared" si="412"/>
        <v>0</v>
      </c>
      <c r="U752" s="203">
        <f t="shared" si="413"/>
        <v>0</v>
      </c>
      <c r="V752" s="175">
        <f>IF(Q752&gt;0,VLOOKUP(Q752,Jahresfaktoren!$A$11:$B$24,2,),0)</f>
        <v>302</v>
      </c>
      <c r="W752" s="175">
        <f>IF(R752&gt;0,VLOOKUP(R752,Jahresfaktoren!$D$11:$E$24,2,),0)</f>
        <v>0</v>
      </c>
      <c r="X752" s="175">
        <f>IF(S752&gt;0,VLOOKUP(S752,Jahresfaktoren!$A$28:$B$29,2,),0)</f>
        <v>0</v>
      </c>
      <c r="Y752" s="175">
        <f>IF(T752&gt;0,VLOOKUP(T752,Jahresfaktoren!$A$28:$B$29,2,),0)</f>
        <v>0</v>
      </c>
      <c r="Z752" s="175">
        <f>IF(U752&gt;0,VLOOKUP(U752,Jahresfaktoren!$A$32:$B$33,2,),)</f>
        <v>0</v>
      </c>
      <c r="AA752" s="177">
        <f t="shared" si="423"/>
        <v>1063.04</v>
      </c>
      <c r="AB752" s="177" t="str">
        <f t="shared" si="424"/>
        <v/>
      </c>
      <c r="AC752" s="177" t="str">
        <f t="shared" si="425"/>
        <v/>
      </c>
      <c r="AD752" s="177" t="str">
        <f t="shared" si="426"/>
        <v/>
      </c>
      <c r="AE752" s="177" t="str">
        <f t="shared" si="427"/>
        <v/>
      </c>
      <c r="AF752" s="178">
        <f>IF(Q752&gt;0,VLOOKUP(H752,Leistungszahlen!$A$11:$C$158,3,),0)</f>
        <v>0</v>
      </c>
      <c r="AG752" s="178">
        <f>IF(R752&gt;0,VLOOKUP(H752,Leistungszahlen!$A$11:$F$158,6,),IF(T752&gt;0,VLOOKUP(H752,Leistungszahlen!$A$11:$F$158,6,),0))</f>
        <v>0</v>
      </c>
      <c r="AH752" s="179" t="e">
        <f t="shared" si="418"/>
        <v>#DIV/0!</v>
      </c>
      <c r="AI752" s="179">
        <f t="shared" si="419"/>
        <v>0</v>
      </c>
      <c r="AJ752" s="179">
        <f t="shared" si="420"/>
        <v>0</v>
      </c>
      <c r="AK752" s="179">
        <f t="shared" si="421"/>
        <v>0</v>
      </c>
      <c r="AL752" s="179">
        <f t="shared" si="422"/>
        <v>0</v>
      </c>
      <c r="AM752" s="180">
        <f>IF(L752=1,Stundensätze!$D$13,IF(L752=2,Stundensätze!$D$17,IF(L752=4,Stundensätze!$D$21,"")))</f>
        <v>0</v>
      </c>
      <c r="AN752" s="180">
        <f>IF(L752=1,Stundensätze!$D$15,IF(L752=2,Stundensätze!$D$19,IF(L752=4,Stundensätze!$D$23,"")))</f>
        <v>0</v>
      </c>
      <c r="AO752" s="180" t="e">
        <f t="shared" si="428"/>
        <v>#DIV/0!</v>
      </c>
      <c r="AP752" s="180">
        <f t="shared" si="429"/>
        <v>0</v>
      </c>
      <c r="AQ752" s="192" t="e">
        <f t="shared" si="430"/>
        <v>#DIV/0!</v>
      </c>
      <c r="AR752" s="192" t="e">
        <f t="shared" si="431"/>
        <v>#DIV/0!</v>
      </c>
      <c r="AS752" s="193" t="e">
        <f t="shared" si="432"/>
        <v>#DIV/0!</v>
      </c>
      <c r="AT752" s="258" t="str">
        <f>IF(K752=0,0,VLOOKUP(K752,Kostenstellen!A:B,2,FALSE))</f>
        <v xml:space="preserve">Rosentrittklinik         </v>
      </c>
      <c r="AU752" s="68" t="str">
        <f t="shared" si="414"/>
        <v>B</v>
      </c>
      <c r="AV752" s="68" t="str">
        <f t="shared" si="415"/>
        <v/>
      </c>
      <c r="AW752" s="68">
        <f>IF(AF752=0,0,VLOOKUP($H752,Leistungszahlen!$A$11:$H$158,4,FALSE))</f>
        <v>0</v>
      </c>
      <c r="AX752" s="68">
        <f>IF(AF752=0,0,VLOOKUP($H752,Leistungszahlen!$A$11:$H$158,5,FALSE))</f>
        <v>0</v>
      </c>
      <c r="AY752" s="68">
        <f>IF(AG752=0,0,VLOOKUP($H752,Leistungszahlen!$A$11:$H$158,6,FALSE))</f>
        <v>0</v>
      </c>
      <c r="AZ752" s="68">
        <f t="shared" si="416"/>
        <v>0</v>
      </c>
      <c r="BA752" s="68">
        <f t="shared" si="417"/>
        <v>0</v>
      </c>
      <c r="BC752" s="68">
        <f t="shared" si="433"/>
        <v>0</v>
      </c>
      <c r="BD752" s="285"/>
    </row>
    <row r="753" spans="1:56" s="68" customFormat="1" ht="22.5">
      <c r="A753" s="200"/>
      <c r="B753" s="200"/>
      <c r="C753" s="200" t="s">
        <v>354</v>
      </c>
      <c r="D753" s="200" t="s">
        <v>203</v>
      </c>
      <c r="E753" s="200" t="s">
        <v>352</v>
      </c>
      <c r="F753" s="200" t="s">
        <v>1272</v>
      </c>
      <c r="G753" s="200" t="s">
        <v>163</v>
      </c>
      <c r="H753" s="201" t="s">
        <v>287</v>
      </c>
      <c r="I753" s="202">
        <v>17.61</v>
      </c>
      <c r="J753" s="200" t="s">
        <v>560</v>
      </c>
      <c r="K753" s="176">
        <v>3</v>
      </c>
      <c r="L753" s="176">
        <v>1</v>
      </c>
      <c r="M753" s="176"/>
      <c r="N753" s="286">
        <v>3</v>
      </c>
      <c r="O753" s="286">
        <v>3</v>
      </c>
      <c r="P753" s="176"/>
      <c r="Q753" s="203">
        <f t="shared" si="409"/>
        <v>3</v>
      </c>
      <c r="R753" s="203">
        <f t="shared" si="410"/>
        <v>3</v>
      </c>
      <c r="S753" s="203">
        <f t="shared" si="411"/>
        <v>0</v>
      </c>
      <c r="T753" s="203">
        <f t="shared" si="412"/>
        <v>0</v>
      </c>
      <c r="U753" s="203">
        <f t="shared" si="413"/>
        <v>0</v>
      </c>
      <c r="V753" s="175">
        <f>IF(Q753&gt;0,VLOOKUP(Q753,Jahresfaktoren!$A$11:$B$24,2,),0)</f>
        <v>152</v>
      </c>
      <c r="W753" s="175">
        <f>IF(R753&gt;0,VLOOKUP(R753,Jahresfaktoren!$D$11:$E$24,2,),0)</f>
        <v>150</v>
      </c>
      <c r="X753" s="175">
        <f>IF(S753&gt;0,VLOOKUP(S753,Jahresfaktoren!$A$28:$B$29,2,),0)</f>
        <v>0</v>
      </c>
      <c r="Y753" s="175">
        <f>IF(T753&gt;0,VLOOKUP(T753,Jahresfaktoren!$A$28:$B$29,2,),0)</f>
        <v>0</v>
      </c>
      <c r="Z753" s="175">
        <f>IF(U753&gt;0,VLOOKUP(U753,Jahresfaktoren!$A$32:$B$33,2,),)</f>
        <v>0</v>
      </c>
      <c r="AA753" s="177">
        <f t="shared" si="423"/>
        <v>2676.72</v>
      </c>
      <c r="AB753" s="177">
        <f t="shared" si="424"/>
        <v>2641.5</v>
      </c>
      <c r="AC753" s="177" t="str">
        <f t="shared" si="425"/>
        <v/>
      </c>
      <c r="AD753" s="177" t="str">
        <f t="shared" si="426"/>
        <v/>
      </c>
      <c r="AE753" s="177" t="str">
        <f t="shared" si="427"/>
        <v/>
      </c>
      <c r="AF753" s="178">
        <f>IF(Q753&gt;0,VLOOKUP(H753,Leistungszahlen!$A$11:$C$158,3,),0)</f>
        <v>0</v>
      </c>
      <c r="AG753" s="178">
        <f>IF(R753&gt;0,VLOOKUP(H753,Leistungszahlen!$A$11:$F$158,6,),IF(T753&gt;0,VLOOKUP(H753,Leistungszahlen!$A$11:$F$158,6,),0))</f>
        <v>0</v>
      </c>
      <c r="AH753" s="179" t="e">
        <f t="shared" si="418"/>
        <v>#DIV/0!</v>
      </c>
      <c r="AI753" s="179" t="e">
        <f t="shared" si="419"/>
        <v>#DIV/0!</v>
      </c>
      <c r="AJ753" s="179">
        <f t="shared" si="420"/>
        <v>0</v>
      </c>
      <c r="AK753" s="179">
        <f t="shared" si="421"/>
        <v>0</v>
      </c>
      <c r="AL753" s="179">
        <f t="shared" si="422"/>
        <v>0</v>
      </c>
      <c r="AM753" s="180">
        <f>IF(L753=1,Stundensätze!$D$13,IF(L753=2,Stundensätze!$D$17,IF(L753=4,Stundensätze!$D$21,"")))</f>
        <v>0</v>
      </c>
      <c r="AN753" s="180">
        <f>IF(L753=1,Stundensätze!$D$15,IF(L753=2,Stundensätze!$D$19,IF(L753=4,Stundensätze!$D$23,"")))</f>
        <v>0</v>
      </c>
      <c r="AO753" s="180" t="e">
        <f t="shared" si="428"/>
        <v>#DIV/0!</v>
      </c>
      <c r="AP753" s="180">
        <f t="shared" si="429"/>
        <v>0</v>
      </c>
      <c r="AQ753" s="192" t="e">
        <f t="shared" si="430"/>
        <v>#DIV/0!</v>
      </c>
      <c r="AR753" s="192" t="e">
        <f t="shared" si="431"/>
        <v>#DIV/0!</v>
      </c>
      <c r="AS753" s="193" t="e">
        <f t="shared" si="432"/>
        <v>#DIV/0!</v>
      </c>
      <c r="AT753" s="258" t="str">
        <f>IF(K753=0,0,VLOOKUP(K753,Kostenstellen!A:B,2,FALSE))</f>
        <v xml:space="preserve">Rosentrittklinik         </v>
      </c>
      <c r="AU753" s="68" t="str">
        <f t="shared" si="414"/>
        <v>A1</v>
      </c>
      <c r="AV753" s="68" t="str">
        <f t="shared" si="415"/>
        <v>A1</v>
      </c>
      <c r="AW753" s="68">
        <f>IF(AF753=0,0,VLOOKUP($H753,Leistungszahlen!$A$11:$H$158,4,FALSE))</f>
        <v>0</v>
      </c>
      <c r="AX753" s="68">
        <f>IF(AF753=0,0,VLOOKUP($H753,Leistungszahlen!$A$11:$H$158,5,FALSE))</f>
        <v>0</v>
      </c>
      <c r="AY753" s="68">
        <f>IF(AG753=0,0,VLOOKUP($H753,Leistungszahlen!$A$11:$H$158,6,FALSE))</f>
        <v>0</v>
      </c>
      <c r="AZ753" s="68">
        <f t="shared" si="416"/>
        <v>0</v>
      </c>
      <c r="BA753" s="68">
        <f t="shared" si="417"/>
        <v>0</v>
      </c>
      <c r="BC753" s="68">
        <f t="shared" si="433"/>
        <v>0</v>
      </c>
      <c r="BD753" s="285"/>
    </row>
    <row r="754" spans="1:56" s="68" customFormat="1" ht="22.5">
      <c r="A754" s="200"/>
      <c r="B754" s="200"/>
      <c r="C754" s="200" t="s">
        <v>354</v>
      </c>
      <c r="D754" s="200" t="s">
        <v>203</v>
      </c>
      <c r="E754" s="200" t="s">
        <v>352</v>
      </c>
      <c r="F754" s="200" t="s">
        <v>1273</v>
      </c>
      <c r="G754" s="200" t="s">
        <v>84</v>
      </c>
      <c r="H754" s="201" t="s">
        <v>202</v>
      </c>
      <c r="I754" s="202">
        <v>15.68</v>
      </c>
      <c r="J754" s="200" t="s">
        <v>560</v>
      </c>
      <c r="K754" s="176">
        <v>3</v>
      </c>
      <c r="L754" s="176">
        <v>1</v>
      </c>
      <c r="M754" s="176"/>
      <c r="N754" s="286">
        <v>1</v>
      </c>
      <c r="O754" s="286">
        <v>4</v>
      </c>
      <c r="P754" s="176"/>
      <c r="Q754" s="203">
        <f t="shared" si="409"/>
        <v>1</v>
      </c>
      <c r="R754" s="203">
        <f t="shared" si="410"/>
        <v>4</v>
      </c>
      <c r="S754" s="203">
        <f t="shared" si="411"/>
        <v>0</v>
      </c>
      <c r="T754" s="203">
        <f t="shared" si="412"/>
        <v>0</v>
      </c>
      <c r="U754" s="203">
        <f t="shared" si="413"/>
        <v>0</v>
      </c>
      <c r="V754" s="175">
        <f>IF(Q754&gt;0,VLOOKUP(Q754,Jahresfaktoren!$A$11:$B$24,2,),0)</f>
        <v>52</v>
      </c>
      <c r="W754" s="175">
        <f>IF(R754&gt;0,VLOOKUP(R754,Jahresfaktoren!$D$11:$E$24,2,),0)</f>
        <v>198</v>
      </c>
      <c r="X754" s="175">
        <f>IF(S754&gt;0,VLOOKUP(S754,Jahresfaktoren!$A$28:$B$29,2,),0)</f>
        <v>0</v>
      </c>
      <c r="Y754" s="175">
        <f>IF(T754&gt;0,VLOOKUP(T754,Jahresfaktoren!$A$28:$B$29,2,),0)</f>
        <v>0</v>
      </c>
      <c r="Z754" s="175">
        <f>IF(U754&gt;0,VLOOKUP(U754,Jahresfaktoren!$A$32:$B$33,2,),)</f>
        <v>0</v>
      </c>
      <c r="AA754" s="177">
        <f t="shared" si="423"/>
        <v>815.36</v>
      </c>
      <c r="AB754" s="177">
        <f t="shared" si="424"/>
        <v>3104.64</v>
      </c>
      <c r="AC754" s="177" t="str">
        <f t="shared" si="425"/>
        <v/>
      </c>
      <c r="AD754" s="177" t="str">
        <f t="shared" si="426"/>
        <v/>
      </c>
      <c r="AE754" s="177" t="str">
        <f t="shared" si="427"/>
        <v/>
      </c>
      <c r="AF754" s="178">
        <f>IF(Q754&gt;0,VLOOKUP(H754,Leistungszahlen!$A$11:$C$158,3,),0)</f>
        <v>0</v>
      </c>
      <c r="AG754" s="178">
        <f>IF(R754&gt;0,VLOOKUP(H754,Leistungszahlen!$A$11:$F$158,6,),IF(T754&gt;0,VLOOKUP(H754,Leistungszahlen!$A$11:$F$158,6,),0))</f>
        <v>0</v>
      </c>
      <c r="AH754" s="179" t="e">
        <f t="shared" si="418"/>
        <v>#DIV/0!</v>
      </c>
      <c r="AI754" s="179" t="e">
        <f t="shared" si="419"/>
        <v>#DIV/0!</v>
      </c>
      <c r="AJ754" s="179">
        <f t="shared" si="420"/>
        <v>0</v>
      </c>
      <c r="AK754" s="179">
        <f t="shared" si="421"/>
        <v>0</v>
      </c>
      <c r="AL754" s="179">
        <f t="shared" si="422"/>
        <v>0</v>
      </c>
      <c r="AM754" s="180">
        <f>IF(L754=1,Stundensätze!$D$13,IF(L754=2,Stundensätze!$D$17,IF(L754=4,Stundensätze!$D$21,"")))</f>
        <v>0</v>
      </c>
      <c r="AN754" s="180">
        <f>IF(L754=1,Stundensätze!$D$15,IF(L754=2,Stundensätze!$D$19,IF(L754=4,Stundensätze!$D$23,"")))</f>
        <v>0</v>
      </c>
      <c r="AO754" s="180" t="e">
        <f t="shared" si="428"/>
        <v>#DIV/0!</v>
      </c>
      <c r="AP754" s="180">
        <f t="shared" si="429"/>
        <v>0</v>
      </c>
      <c r="AQ754" s="192" t="e">
        <f t="shared" si="430"/>
        <v>#DIV/0!</v>
      </c>
      <c r="AR754" s="192" t="e">
        <f t="shared" si="431"/>
        <v>#DIV/0!</v>
      </c>
      <c r="AS754" s="193" t="e">
        <f t="shared" si="432"/>
        <v>#DIV/0!</v>
      </c>
      <c r="AT754" s="258" t="str">
        <f>IF(K754=0,0,VLOOKUP(K754,Kostenstellen!A:B,2,FALSE))</f>
        <v xml:space="preserve">Rosentrittklinik         </v>
      </c>
      <c r="AU754" s="68" t="str">
        <f t="shared" si="414"/>
        <v>D</v>
      </c>
      <c r="AV754" s="68" t="str">
        <f t="shared" si="415"/>
        <v>D</v>
      </c>
      <c r="AW754" s="68">
        <f>IF(AF754=0,0,VLOOKUP($H754,Leistungszahlen!$A$11:$H$158,4,FALSE))</f>
        <v>0</v>
      </c>
      <c r="AX754" s="68">
        <f>IF(AF754=0,0,VLOOKUP($H754,Leistungszahlen!$A$11:$H$158,5,FALSE))</f>
        <v>0</v>
      </c>
      <c r="AY754" s="68">
        <f>IF(AG754=0,0,VLOOKUP($H754,Leistungszahlen!$A$11:$H$158,6,FALSE))</f>
        <v>0</v>
      </c>
      <c r="AZ754" s="68">
        <f t="shared" si="416"/>
        <v>0</v>
      </c>
      <c r="BA754" s="68">
        <f t="shared" si="417"/>
        <v>0</v>
      </c>
      <c r="BC754" s="68">
        <f t="shared" si="433"/>
        <v>0</v>
      </c>
      <c r="BD754" s="285"/>
    </row>
    <row r="755" spans="1:56" s="68" customFormat="1" ht="22.5">
      <c r="A755" s="200"/>
      <c r="B755" s="200"/>
      <c r="C755" s="200" t="s">
        <v>354</v>
      </c>
      <c r="D755" s="200" t="s">
        <v>203</v>
      </c>
      <c r="E755" s="200" t="s">
        <v>352</v>
      </c>
      <c r="F755" s="200"/>
      <c r="G755" s="200" t="s">
        <v>400</v>
      </c>
      <c r="H755" s="201" t="s">
        <v>205</v>
      </c>
      <c r="I755" s="202">
        <v>59.6</v>
      </c>
      <c r="J755" s="200" t="s">
        <v>560</v>
      </c>
      <c r="K755" s="176">
        <v>3</v>
      </c>
      <c r="L755" s="176">
        <v>1</v>
      </c>
      <c r="M755" s="176">
        <v>0</v>
      </c>
      <c r="N755" s="286">
        <v>3</v>
      </c>
      <c r="O755" s="286">
        <v>3</v>
      </c>
      <c r="P755" s="176"/>
      <c r="Q755" s="203">
        <f t="shared" si="409"/>
        <v>3</v>
      </c>
      <c r="R755" s="203">
        <f t="shared" si="410"/>
        <v>3</v>
      </c>
      <c r="S755" s="203">
        <f t="shared" si="411"/>
        <v>0</v>
      </c>
      <c r="T755" s="203">
        <f t="shared" si="412"/>
        <v>0</v>
      </c>
      <c r="U755" s="203">
        <f t="shared" si="413"/>
        <v>0</v>
      </c>
      <c r="V755" s="175">
        <f>IF(Q755&gt;0,VLOOKUP(Q755,Jahresfaktoren!$A$11:$B$24,2,),0)</f>
        <v>152</v>
      </c>
      <c r="W755" s="175">
        <f>IF(R755&gt;0,VLOOKUP(R755,Jahresfaktoren!$D$11:$E$24,2,),0)</f>
        <v>150</v>
      </c>
      <c r="X755" s="175">
        <f>IF(S755&gt;0,VLOOKUP(S755,Jahresfaktoren!$A$28:$B$29,2,),0)</f>
        <v>0</v>
      </c>
      <c r="Y755" s="175">
        <f>IF(T755&gt;0,VLOOKUP(T755,Jahresfaktoren!$A$28:$B$29,2,),0)</f>
        <v>0</v>
      </c>
      <c r="Z755" s="175">
        <f>IF(U755&gt;0,VLOOKUP(U755,Jahresfaktoren!$A$32:$B$33,2,),)</f>
        <v>0</v>
      </c>
      <c r="AA755" s="177">
        <f t="shared" si="423"/>
        <v>9059.2000000000007</v>
      </c>
      <c r="AB755" s="177">
        <f t="shared" si="424"/>
        <v>8940</v>
      </c>
      <c r="AC755" s="177" t="str">
        <f t="shared" si="425"/>
        <v/>
      </c>
      <c r="AD755" s="177" t="str">
        <f t="shared" si="426"/>
        <v/>
      </c>
      <c r="AE755" s="177" t="str">
        <f t="shared" si="427"/>
        <v/>
      </c>
      <c r="AF755" s="178">
        <f>IF(Q755&gt;0,VLOOKUP(H755,Leistungszahlen!$A$11:$C$158,3,),0)</f>
        <v>0</v>
      </c>
      <c r="AG755" s="178">
        <f>IF(R755&gt;0,VLOOKUP(H755,Leistungszahlen!$A$11:$F$158,6,),IF(T755&gt;0,VLOOKUP(H755,Leistungszahlen!$A$11:$F$158,6,),0))</f>
        <v>0</v>
      </c>
      <c r="AH755" s="179" t="e">
        <f t="shared" si="418"/>
        <v>#DIV/0!</v>
      </c>
      <c r="AI755" s="179" t="e">
        <f t="shared" si="419"/>
        <v>#DIV/0!</v>
      </c>
      <c r="AJ755" s="179">
        <f t="shared" si="420"/>
        <v>0</v>
      </c>
      <c r="AK755" s="179">
        <f t="shared" si="421"/>
        <v>0</v>
      </c>
      <c r="AL755" s="179">
        <f t="shared" si="422"/>
        <v>0</v>
      </c>
      <c r="AM755" s="180">
        <f>IF(L755=1,Stundensätze!$D$13,IF(L755=2,Stundensätze!$D$17,IF(L755=4,Stundensätze!$D$21,"")))</f>
        <v>0</v>
      </c>
      <c r="AN755" s="180">
        <f>IF(L755=1,Stundensätze!$D$15,IF(L755=2,Stundensätze!$D$19,IF(L755=4,Stundensätze!$D$23,"")))</f>
        <v>0</v>
      </c>
      <c r="AO755" s="180" t="e">
        <f t="shared" si="428"/>
        <v>#DIV/0!</v>
      </c>
      <c r="AP755" s="180">
        <f t="shared" si="429"/>
        <v>0</v>
      </c>
      <c r="AQ755" s="192" t="e">
        <f t="shared" si="430"/>
        <v>#DIV/0!</v>
      </c>
      <c r="AR755" s="192" t="e">
        <f t="shared" si="431"/>
        <v>#DIV/0!</v>
      </c>
      <c r="AS755" s="193" t="e">
        <f t="shared" si="432"/>
        <v>#DIV/0!</v>
      </c>
      <c r="AT755" s="258" t="str">
        <f>IF(K755=0,0,VLOOKUP(K755,Kostenstellen!A:B,2,FALSE))</f>
        <v xml:space="preserve">Rosentrittklinik         </v>
      </c>
      <c r="AU755" s="68" t="str">
        <f t="shared" si="414"/>
        <v>G</v>
      </c>
      <c r="AV755" s="68" t="str">
        <f t="shared" si="415"/>
        <v>G</v>
      </c>
      <c r="AW755" s="68">
        <f>IF(AF755=0,0,VLOOKUP($H755,Leistungszahlen!$A$11:$H$158,4,FALSE))</f>
        <v>0</v>
      </c>
      <c r="AX755" s="68">
        <f>IF(AF755=0,0,VLOOKUP($H755,Leistungszahlen!$A$11:$H$158,5,FALSE))</f>
        <v>0</v>
      </c>
      <c r="AY755" s="68">
        <f>IF(AG755=0,0,VLOOKUP($H755,Leistungszahlen!$A$11:$H$158,6,FALSE))</f>
        <v>0</v>
      </c>
      <c r="AZ755" s="68">
        <f t="shared" si="416"/>
        <v>0</v>
      </c>
      <c r="BA755" s="68">
        <f t="shared" si="417"/>
        <v>0</v>
      </c>
      <c r="BC755" s="68">
        <f t="shared" si="433"/>
        <v>0</v>
      </c>
      <c r="BD755" s="285"/>
    </row>
    <row r="756" spans="1:56" s="68" customFormat="1" ht="22.5">
      <c r="A756" s="200"/>
      <c r="B756" s="200"/>
      <c r="C756" s="200" t="s">
        <v>354</v>
      </c>
      <c r="D756" s="200" t="s">
        <v>203</v>
      </c>
      <c r="E756" s="200" t="s">
        <v>352</v>
      </c>
      <c r="F756" s="200" t="s">
        <v>1274</v>
      </c>
      <c r="G756" s="200" t="s">
        <v>163</v>
      </c>
      <c r="H756" s="201" t="s">
        <v>287</v>
      </c>
      <c r="I756" s="202">
        <v>16.54</v>
      </c>
      <c r="J756" s="200" t="s">
        <v>560</v>
      </c>
      <c r="K756" s="176">
        <v>3</v>
      </c>
      <c r="L756" s="176">
        <v>1</v>
      </c>
      <c r="M756" s="176"/>
      <c r="N756" s="286">
        <v>3</v>
      </c>
      <c r="O756" s="286">
        <v>3</v>
      </c>
      <c r="P756" s="176"/>
      <c r="Q756" s="203">
        <f t="shared" si="409"/>
        <v>3</v>
      </c>
      <c r="R756" s="203">
        <f t="shared" si="410"/>
        <v>3</v>
      </c>
      <c r="S756" s="203">
        <f t="shared" si="411"/>
        <v>0</v>
      </c>
      <c r="T756" s="203">
        <f t="shared" si="412"/>
        <v>0</v>
      </c>
      <c r="U756" s="203">
        <f t="shared" si="413"/>
        <v>0</v>
      </c>
      <c r="V756" s="175">
        <f>IF(Q756&gt;0,VLOOKUP(Q756,Jahresfaktoren!$A$11:$B$24,2,),0)</f>
        <v>152</v>
      </c>
      <c r="W756" s="175">
        <f>IF(R756&gt;0,VLOOKUP(R756,Jahresfaktoren!$D$11:$E$24,2,),0)</f>
        <v>150</v>
      </c>
      <c r="X756" s="175">
        <f>IF(S756&gt;0,VLOOKUP(S756,Jahresfaktoren!$A$28:$B$29,2,),0)</f>
        <v>0</v>
      </c>
      <c r="Y756" s="175">
        <f>IF(T756&gt;0,VLOOKUP(T756,Jahresfaktoren!$A$28:$B$29,2,),0)</f>
        <v>0</v>
      </c>
      <c r="Z756" s="175">
        <f>IF(U756&gt;0,VLOOKUP(U756,Jahresfaktoren!$A$32:$B$33,2,),)</f>
        <v>0</v>
      </c>
      <c r="AA756" s="177">
        <f t="shared" si="423"/>
        <v>2514.08</v>
      </c>
      <c r="AB756" s="177">
        <f t="shared" si="424"/>
        <v>2481</v>
      </c>
      <c r="AC756" s="177" t="str">
        <f t="shared" si="425"/>
        <v/>
      </c>
      <c r="AD756" s="177" t="str">
        <f t="shared" si="426"/>
        <v/>
      </c>
      <c r="AE756" s="177" t="str">
        <f t="shared" si="427"/>
        <v/>
      </c>
      <c r="AF756" s="178">
        <f>IF(Q756&gt;0,VLOOKUP(H756,Leistungszahlen!$A$11:$C$158,3,),0)</f>
        <v>0</v>
      </c>
      <c r="AG756" s="178">
        <f>IF(R756&gt;0,VLOOKUP(H756,Leistungszahlen!$A$11:$F$158,6,),IF(T756&gt;0,VLOOKUP(H756,Leistungszahlen!$A$11:$F$158,6,),0))</f>
        <v>0</v>
      </c>
      <c r="AH756" s="179" t="e">
        <f t="shared" si="418"/>
        <v>#DIV/0!</v>
      </c>
      <c r="AI756" s="179" t="e">
        <f t="shared" si="419"/>
        <v>#DIV/0!</v>
      </c>
      <c r="AJ756" s="179">
        <f t="shared" si="420"/>
        <v>0</v>
      </c>
      <c r="AK756" s="179">
        <f t="shared" si="421"/>
        <v>0</v>
      </c>
      <c r="AL756" s="179">
        <f t="shared" si="422"/>
        <v>0</v>
      </c>
      <c r="AM756" s="180">
        <f>IF(L756=1,Stundensätze!$D$13,IF(L756=2,Stundensätze!$D$17,IF(L756=4,Stundensätze!$D$21,"")))</f>
        <v>0</v>
      </c>
      <c r="AN756" s="180">
        <f>IF(L756=1,Stundensätze!$D$15,IF(L756=2,Stundensätze!$D$19,IF(L756=4,Stundensätze!$D$23,"")))</f>
        <v>0</v>
      </c>
      <c r="AO756" s="180" t="e">
        <f t="shared" si="428"/>
        <v>#DIV/0!</v>
      </c>
      <c r="AP756" s="180">
        <f t="shared" si="429"/>
        <v>0</v>
      </c>
      <c r="AQ756" s="192" t="e">
        <f t="shared" si="430"/>
        <v>#DIV/0!</v>
      </c>
      <c r="AR756" s="192" t="e">
        <f t="shared" si="431"/>
        <v>#DIV/0!</v>
      </c>
      <c r="AS756" s="193" t="e">
        <f t="shared" si="432"/>
        <v>#DIV/0!</v>
      </c>
      <c r="AT756" s="258" t="str">
        <f>IF(K756=0,0,VLOOKUP(K756,Kostenstellen!A:B,2,FALSE))</f>
        <v xml:space="preserve">Rosentrittklinik         </v>
      </c>
      <c r="AU756" s="68" t="str">
        <f t="shared" si="414"/>
        <v>A1</v>
      </c>
      <c r="AV756" s="68" t="str">
        <f t="shared" si="415"/>
        <v>A1</v>
      </c>
      <c r="AW756" s="68">
        <f>IF(AF756=0,0,VLOOKUP($H756,Leistungszahlen!$A$11:$H$158,4,FALSE))</f>
        <v>0</v>
      </c>
      <c r="AX756" s="68">
        <f>IF(AF756=0,0,VLOOKUP($H756,Leistungszahlen!$A$11:$H$158,5,FALSE))</f>
        <v>0</v>
      </c>
      <c r="AY756" s="68">
        <f>IF(AG756=0,0,VLOOKUP($H756,Leistungszahlen!$A$11:$H$158,6,FALSE))</f>
        <v>0</v>
      </c>
      <c r="AZ756" s="68">
        <f t="shared" si="416"/>
        <v>0</v>
      </c>
      <c r="BA756" s="68">
        <f t="shared" si="417"/>
        <v>0</v>
      </c>
      <c r="BC756" s="68">
        <f t="shared" si="433"/>
        <v>0</v>
      </c>
      <c r="BD756" s="285"/>
    </row>
    <row r="757" spans="1:56" s="68" customFormat="1" ht="22.5">
      <c r="A757" s="200"/>
      <c r="B757" s="200"/>
      <c r="C757" s="200" t="s">
        <v>354</v>
      </c>
      <c r="D757" s="200" t="s">
        <v>203</v>
      </c>
      <c r="E757" s="200" t="s">
        <v>352</v>
      </c>
      <c r="F757" s="200" t="s">
        <v>1274</v>
      </c>
      <c r="G757" s="200" t="s">
        <v>265</v>
      </c>
      <c r="H757" s="201" t="s">
        <v>200</v>
      </c>
      <c r="I757" s="202">
        <v>4.08</v>
      </c>
      <c r="J757" s="200" t="s">
        <v>560</v>
      </c>
      <c r="K757" s="176">
        <v>3</v>
      </c>
      <c r="L757" s="176">
        <v>1</v>
      </c>
      <c r="M757" s="176"/>
      <c r="N757" s="286">
        <v>6</v>
      </c>
      <c r="O757" s="286"/>
      <c r="P757" s="176"/>
      <c r="Q757" s="203">
        <f t="shared" si="409"/>
        <v>6</v>
      </c>
      <c r="R757" s="203">
        <f t="shared" si="410"/>
        <v>0</v>
      </c>
      <c r="S757" s="203">
        <f t="shared" si="411"/>
        <v>0</v>
      </c>
      <c r="T757" s="203">
        <f t="shared" si="412"/>
        <v>0</v>
      </c>
      <c r="U757" s="203">
        <f t="shared" si="413"/>
        <v>0</v>
      </c>
      <c r="V757" s="175">
        <f>IF(Q757&gt;0,VLOOKUP(Q757,Jahresfaktoren!$A$11:$B$24,2,),0)</f>
        <v>302</v>
      </c>
      <c r="W757" s="175">
        <f>IF(R757&gt;0,VLOOKUP(R757,Jahresfaktoren!$D$11:$E$24,2,),0)</f>
        <v>0</v>
      </c>
      <c r="X757" s="175">
        <f>IF(S757&gt;0,VLOOKUP(S757,Jahresfaktoren!$A$28:$B$29,2,),0)</f>
        <v>0</v>
      </c>
      <c r="Y757" s="175">
        <f>IF(T757&gt;0,VLOOKUP(T757,Jahresfaktoren!$A$28:$B$29,2,),0)</f>
        <v>0</v>
      </c>
      <c r="Z757" s="175">
        <f>IF(U757&gt;0,VLOOKUP(U757,Jahresfaktoren!$A$32:$B$33,2,),)</f>
        <v>0</v>
      </c>
      <c r="AA757" s="177">
        <f t="shared" si="423"/>
        <v>1232.1600000000001</v>
      </c>
      <c r="AB757" s="177" t="str">
        <f t="shared" si="424"/>
        <v/>
      </c>
      <c r="AC757" s="177" t="str">
        <f t="shared" si="425"/>
        <v/>
      </c>
      <c r="AD757" s="177" t="str">
        <f t="shared" si="426"/>
        <v/>
      </c>
      <c r="AE757" s="177" t="str">
        <f t="shared" si="427"/>
        <v/>
      </c>
      <c r="AF757" s="178">
        <f>IF(Q757&gt;0,VLOOKUP(H757,Leistungszahlen!$A$11:$C$158,3,),0)</f>
        <v>0</v>
      </c>
      <c r="AG757" s="178">
        <f>IF(R757&gt;0,VLOOKUP(H757,Leistungszahlen!$A$11:$F$158,6,),IF(T757&gt;0,VLOOKUP(H757,Leistungszahlen!$A$11:$F$158,6,),0))</f>
        <v>0</v>
      </c>
      <c r="AH757" s="179" t="e">
        <f t="shared" si="418"/>
        <v>#DIV/0!</v>
      </c>
      <c r="AI757" s="179">
        <f t="shared" si="419"/>
        <v>0</v>
      </c>
      <c r="AJ757" s="179">
        <f t="shared" si="420"/>
        <v>0</v>
      </c>
      <c r="AK757" s="179">
        <f t="shared" si="421"/>
        <v>0</v>
      </c>
      <c r="AL757" s="179">
        <f t="shared" si="422"/>
        <v>0</v>
      </c>
      <c r="AM757" s="180">
        <f>IF(L757=1,Stundensätze!$D$13,IF(L757=2,Stundensätze!$D$17,IF(L757=4,Stundensätze!$D$21,"")))</f>
        <v>0</v>
      </c>
      <c r="AN757" s="180">
        <f>IF(L757=1,Stundensätze!$D$15,IF(L757=2,Stundensätze!$D$19,IF(L757=4,Stundensätze!$D$23,"")))</f>
        <v>0</v>
      </c>
      <c r="AO757" s="180" t="e">
        <f t="shared" si="428"/>
        <v>#DIV/0!</v>
      </c>
      <c r="AP757" s="180">
        <f t="shared" si="429"/>
        <v>0</v>
      </c>
      <c r="AQ757" s="192" t="e">
        <f t="shared" si="430"/>
        <v>#DIV/0!</v>
      </c>
      <c r="AR757" s="192" t="e">
        <f t="shared" si="431"/>
        <v>#DIV/0!</v>
      </c>
      <c r="AS757" s="193" t="e">
        <f t="shared" si="432"/>
        <v>#DIV/0!</v>
      </c>
      <c r="AT757" s="258" t="str">
        <f>IF(K757=0,0,VLOOKUP(K757,Kostenstellen!A:B,2,FALSE))</f>
        <v xml:space="preserve">Rosentrittklinik         </v>
      </c>
      <c r="AU757" s="68" t="str">
        <f t="shared" si="414"/>
        <v>B</v>
      </c>
      <c r="AV757" s="68" t="str">
        <f t="shared" si="415"/>
        <v/>
      </c>
      <c r="AW757" s="68">
        <f>IF(AF757=0,0,VLOOKUP($H757,Leistungszahlen!$A$11:$H$158,4,FALSE))</f>
        <v>0</v>
      </c>
      <c r="AX757" s="68">
        <f>IF(AF757=0,0,VLOOKUP($H757,Leistungszahlen!$A$11:$H$158,5,FALSE))</f>
        <v>0</v>
      </c>
      <c r="AY757" s="68">
        <f>IF(AG757=0,0,VLOOKUP($H757,Leistungszahlen!$A$11:$H$158,6,FALSE))</f>
        <v>0</v>
      </c>
      <c r="AZ757" s="68">
        <f t="shared" si="416"/>
        <v>0</v>
      </c>
      <c r="BA757" s="68">
        <f t="shared" si="417"/>
        <v>0</v>
      </c>
      <c r="BC757" s="68">
        <f t="shared" si="433"/>
        <v>0</v>
      </c>
      <c r="BD757" s="285"/>
    </row>
    <row r="758" spans="1:56" s="68" customFormat="1" ht="22.5">
      <c r="A758" s="200"/>
      <c r="B758" s="200"/>
      <c r="C758" s="200" t="s">
        <v>354</v>
      </c>
      <c r="D758" s="200" t="s">
        <v>203</v>
      </c>
      <c r="E758" s="200" t="s">
        <v>352</v>
      </c>
      <c r="F758" s="200">
        <v>299</v>
      </c>
      <c r="G758" s="200" t="s">
        <v>242</v>
      </c>
      <c r="H758" s="201" t="s">
        <v>215</v>
      </c>
      <c r="I758" s="202">
        <v>1.52</v>
      </c>
      <c r="J758" s="200" t="s">
        <v>560</v>
      </c>
      <c r="K758" s="176">
        <v>3</v>
      </c>
      <c r="L758" s="176">
        <v>1</v>
      </c>
      <c r="M758" s="176"/>
      <c r="N758" s="286">
        <v>5</v>
      </c>
      <c r="O758" s="286"/>
      <c r="P758" s="176"/>
      <c r="Q758" s="203">
        <f t="shared" si="409"/>
        <v>5</v>
      </c>
      <c r="R758" s="203">
        <f t="shared" si="410"/>
        <v>0</v>
      </c>
      <c r="S758" s="203">
        <f t="shared" si="411"/>
        <v>0</v>
      </c>
      <c r="T758" s="203">
        <f t="shared" si="412"/>
        <v>0</v>
      </c>
      <c r="U758" s="203">
        <f t="shared" si="413"/>
        <v>0</v>
      </c>
      <c r="V758" s="175">
        <f>IF(Q758&gt;0,VLOOKUP(Q758,Jahresfaktoren!$A$11:$B$24,2,),0)</f>
        <v>250</v>
      </c>
      <c r="W758" s="175">
        <f>IF(R758&gt;0,VLOOKUP(R758,Jahresfaktoren!$D$11:$E$24,2,),0)</f>
        <v>0</v>
      </c>
      <c r="X758" s="175">
        <f>IF(S758&gt;0,VLOOKUP(S758,Jahresfaktoren!$A$28:$B$29,2,),0)</f>
        <v>0</v>
      </c>
      <c r="Y758" s="175">
        <f>IF(T758&gt;0,VLOOKUP(T758,Jahresfaktoren!$A$28:$B$29,2,),0)</f>
        <v>0</v>
      </c>
      <c r="Z758" s="175">
        <f>IF(U758&gt;0,VLOOKUP(U758,Jahresfaktoren!$A$32:$B$33,2,),)</f>
        <v>0</v>
      </c>
      <c r="AA758" s="177">
        <f t="shared" si="423"/>
        <v>380</v>
      </c>
      <c r="AB758" s="177" t="str">
        <f t="shared" si="424"/>
        <v/>
      </c>
      <c r="AC758" s="177" t="str">
        <f t="shared" si="425"/>
        <v/>
      </c>
      <c r="AD758" s="177" t="str">
        <f t="shared" si="426"/>
        <v/>
      </c>
      <c r="AE758" s="177" t="str">
        <f t="shared" si="427"/>
        <v/>
      </c>
      <c r="AF758" s="178">
        <f>IF(Q758&gt;0,VLOOKUP(H758,Leistungszahlen!$A$11:$C$158,3,),0)</f>
        <v>0</v>
      </c>
      <c r="AG758" s="178">
        <f>IF(R758&gt;0,VLOOKUP(H758,Leistungszahlen!$A$11:$F$158,6,),IF(T758&gt;0,VLOOKUP(H758,Leistungszahlen!$A$11:$F$158,6,),0))</f>
        <v>0</v>
      </c>
      <c r="AH758" s="179" t="e">
        <f t="shared" si="418"/>
        <v>#DIV/0!</v>
      </c>
      <c r="AI758" s="179">
        <f t="shared" si="419"/>
        <v>0</v>
      </c>
      <c r="AJ758" s="179">
        <f t="shared" si="420"/>
        <v>0</v>
      </c>
      <c r="AK758" s="179">
        <f t="shared" si="421"/>
        <v>0</v>
      </c>
      <c r="AL758" s="179">
        <f t="shared" si="422"/>
        <v>0</v>
      </c>
      <c r="AM758" s="180">
        <f>IF(L758=1,Stundensätze!$D$13,IF(L758=2,Stundensätze!$D$17,IF(L758=4,Stundensätze!$D$21,"")))</f>
        <v>0</v>
      </c>
      <c r="AN758" s="180">
        <f>IF(L758=1,Stundensätze!$D$15,IF(L758=2,Stundensätze!$D$19,IF(L758=4,Stundensätze!$D$23,"")))</f>
        <v>0</v>
      </c>
      <c r="AO758" s="180" t="e">
        <f t="shared" si="428"/>
        <v>#DIV/0!</v>
      </c>
      <c r="AP758" s="180">
        <f t="shared" si="429"/>
        <v>0</v>
      </c>
      <c r="AQ758" s="192" t="e">
        <f t="shared" si="430"/>
        <v>#DIV/0!</v>
      </c>
      <c r="AR758" s="192" t="e">
        <f t="shared" si="431"/>
        <v>#DIV/0!</v>
      </c>
      <c r="AS758" s="193" t="e">
        <f t="shared" si="432"/>
        <v>#DIV/0!</v>
      </c>
      <c r="AT758" s="258" t="str">
        <f>IF(K758=0,0,VLOOKUP(K758,Kostenstellen!A:B,2,FALSE))</f>
        <v xml:space="preserve">Rosentrittklinik         </v>
      </c>
      <c r="AU758" s="68" t="str">
        <f t="shared" si="414"/>
        <v>R</v>
      </c>
      <c r="AV758" s="68" t="str">
        <f t="shared" si="415"/>
        <v/>
      </c>
      <c r="AW758" s="68">
        <f>IF(AF758=0,0,VLOOKUP($H758,Leistungszahlen!$A$11:$H$158,4,FALSE))</f>
        <v>0</v>
      </c>
      <c r="AX758" s="68">
        <f>IF(AF758=0,0,VLOOKUP($H758,Leistungszahlen!$A$11:$H$158,5,FALSE))</f>
        <v>0</v>
      </c>
      <c r="AY758" s="68">
        <f>IF(AG758=0,0,VLOOKUP($H758,Leistungszahlen!$A$11:$H$158,6,FALSE))</f>
        <v>0</v>
      </c>
      <c r="AZ758" s="68">
        <f t="shared" si="416"/>
        <v>0</v>
      </c>
      <c r="BA758" s="68">
        <f t="shared" si="417"/>
        <v>0</v>
      </c>
      <c r="BC758" s="68">
        <f t="shared" si="433"/>
        <v>0</v>
      </c>
      <c r="BD758" s="285"/>
    </row>
    <row r="759" spans="1:56" s="68" customFormat="1" ht="22.5">
      <c r="A759" s="200"/>
      <c r="B759" s="200"/>
      <c r="C759" s="200" t="s">
        <v>354</v>
      </c>
      <c r="D759" s="200" t="s">
        <v>203</v>
      </c>
      <c r="E759" s="200" t="s">
        <v>353</v>
      </c>
      <c r="F759" s="200" t="s">
        <v>1275</v>
      </c>
      <c r="G759" s="200" t="s">
        <v>406</v>
      </c>
      <c r="H759" s="201" t="s">
        <v>200</v>
      </c>
      <c r="I759" s="202">
        <v>3.52</v>
      </c>
      <c r="J759" s="200" t="s">
        <v>778</v>
      </c>
      <c r="K759" s="176">
        <v>3</v>
      </c>
      <c r="L759" s="176">
        <v>1</v>
      </c>
      <c r="M759" s="176"/>
      <c r="N759" s="286">
        <v>6</v>
      </c>
      <c r="O759" s="286"/>
      <c r="P759" s="176"/>
      <c r="Q759" s="203">
        <f t="shared" si="409"/>
        <v>6</v>
      </c>
      <c r="R759" s="203">
        <f t="shared" si="410"/>
        <v>0</v>
      </c>
      <c r="S759" s="203">
        <f t="shared" si="411"/>
        <v>0</v>
      </c>
      <c r="T759" s="203">
        <f t="shared" si="412"/>
        <v>0</v>
      </c>
      <c r="U759" s="203">
        <f t="shared" si="413"/>
        <v>0</v>
      </c>
      <c r="V759" s="175">
        <f>IF(Q759&gt;0,VLOOKUP(Q759,Jahresfaktoren!$A$11:$B$24,2,),0)</f>
        <v>302</v>
      </c>
      <c r="W759" s="175">
        <f>IF(R759&gt;0,VLOOKUP(R759,Jahresfaktoren!$D$11:$E$24,2,),0)</f>
        <v>0</v>
      </c>
      <c r="X759" s="175">
        <f>IF(S759&gt;0,VLOOKUP(S759,Jahresfaktoren!$A$28:$B$29,2,),0)</f>
        <v>0</v>
      </c>
      <c r="Y759" s="175">
        <f>IF(T759&gt;0,VLOOKUP(T759,Jahresfaktoren!$A$28:$B$29,2,),0)</f>
        <v>0</v>
      </c>
      <c r="Z759" s="175">
        <f>IF(U759&gt;0,VLOOKUP(U759,Jahresfaktoren!$A$32:$B$33,2,),)</f>
        <v>0</v>
      </c>
      <c r="AA759" s="177">
        <f t="shared" si="423"/>
        <v>1063.04</v>
      </c>
      <c r="AB759" s="177" t="str">
        <f t="shared" si="424"/>
        <v/>
      </c>
      <c r="AC759" s="177" t="str">
        <f t="shared" si="425"/>
        <v/>
      </c>
      <c r="AD759" s="177" t="str">
        <f t="shared" si="426"/>
        <v/>
      </c>
      <c r="AE759" s="177" t="str">
        <f t="shared" si="427"/>
        <v/>
      </c>
      <c r="AF759" s="178">
        <f>IF(Q759&gt;0,VLOOKUP(H759,Leistungszahlen!$A$11:$C$158,3,),0)</f>
        <v>0</v>
      </c>
      <c r="AG759" s="178">
        <f>IF(R759&gt;0,VLOOKUP(H759,Leistungszahlen!$A$11:$F$158,6,),IF(T759&gt;0,VLOOKUP(H759,Leistungszahlen!$A$11:$F$158,6,),0))</f>
        <v>0</v>
      </c>
      <c r="AH759" s="179" t="e">
        <f t="shared" si="418"/>
        <v>#DIV/0!</v>
      </c>
      <c r="AI759" s="179">
        <f t="shared" si="419"/>
        <v>0</v>
      </c>
      <c r="AJ759" s="179">
        <f t="shared" si="420"/>
        <v>0</v>
      </c>
      <c r="AK759" s="179">
        <f t="shared" si="421"/>
        <v>0</v>
      </c>
      <c r="AL759" s="179">
        <f t="shared" si="422"/>
        <v>0</v>
      </c>
      <c r="AM759" s="180">
        <f>IF(L759=1,Stundensätze!$D$13,IF(L759=2,Stundensätze!$D$17,IF(L759=4,Stundensätze!$D$21,"")))</f>
        <v>0</v>
      </c>
      <c r="AN759" s="180">
        <f>IF(L759=1,Stundensätze!$D$15,IF(L759=2,Stundensätze!$D$19,IF(L759=4,Stundensätze!$D$23,"")))</f>
        <v>0</v>
      </c>
      <c r="AO759" s="180" t="e">
        <f t="shared" si="428"/>
        <v>#DIV/0!</v>
      </c>
      <c r="AP759" s="180">
        <f t="shared" si="429"/>
        <v>0</v>
      </c>
      <c r="AQ759" s="192" t="e">
        <f t="shared" si="430"/>
        <v>#DIV/0!</v>
      </c>
      <c r="AR759" s="192" t="e">
        <f t="shared" si="431"/>
        <v>#DIV/0!</v>
      </c>
      <c r="AS759" s="193" t="e">
        <f t="shared" si="432"/>
        <v>#DIV/0!</v>
      </c>
      <c r="AT759" s="258" t="str">
        <f>IF(K759=0,0,VLOOKUP(K759,Kostenstellen!A:B,2,FALSE))</f>
        <v xml:space="preserve">Rosentrittklinik         </v>
      </c>
      <c r="AU759" s="68" t="str">
        <f t="shared" si="414"/>
        <v>B</v>
      </c>
      <c r="AV759" s="68" t="str">
        <f t="shared" si="415"/>
        <v/>
      </c>
      <c r="AW759" s="68">
        <f>IF(AF759=0,0,VLOOKUP($H759,Leistungszahlen!$A$11:$H$158,4,FALSE))</f>
        <v>0</v>
      </c>
      <c r="AX759" s="68">
        <f>IF(AF759=0,0,VLOOKUP($H759,Leistungszahlen!$A$11:$H$158,5,FALSE))</f>
        <v>0</v>
      </c>
      <c r="AY759" s="68">
        <f>IF(AG759=0,0,VLOOKUP($H759,Leistungszahlen!$A$11:$H$158,6,FALSE))</f>
        <v>0</v>
      </c>
      <c r="AZ759" s="68">
        <f t="shared" si="416"/>
        <v>0</v>
      </c>
      <c r="BA759" s="68">
        <f t="shared" si="417"/>
        <v>0</v>
      </c>
      <c r="BC759" s="68">
        <f t="shared" si="433"/>
        <v>0</v>
      </c>
      <c r="BD759" s="285"/>
    </row>
    <row r="760" spans="1:56" s="68" customFormat="1" ht="22.5">
      <c r="A760" s="200"/>
      <c r="B760" s="200"/>
      <c r="C760" s="200" t="s">
        <v>354</v>
      </c>
      <c r="D760" s="200" t="s">
        <v>203</v>
      </c>
      <c r="E760" s="200" t="s">
        <v>353</v>
      </c>
      <c r="F760" s="200" t="s">
        <v>1275</v>
      </c>
      <c r="G760" s="200" t="s">
        <v>163</v>
      </c>
      <c r="H760" s="201" t="s">
        <v>287</v>
      </c>
      <c r="I760" s="202">
        <v>17.61</v>
      </c>
      <c r="J760" s="200" t="s">
        <v>560</v>
      </c>
      <c r="K760" s="176">
        <v>3</v>
      </c>
      <c r="L760" s="176">
        <v>1</v>
      </c>
      <c r="M760" s="176"/>
      <c r="N760" s="286">
        <v>3</v>
      </c>
      <c r="O760" s="286">
        <v>3</v>
      </c>
      <c r="P760" s="176"/>
      <c r="Q760" s="203">
        <f t="shared" si="409"/>
        <v>3</v>
      </c>
      <c r="R760" s="203">
        <f t="shared" si="410"/>
        <v>3</v>
      </c>
      <c r="S760" s="203">
        <f t="shared" si="411"/>
        <v>0</v>
      </c>
      <c r="T760" s="203">
        <f t="shared" si="412"/>
        <v>0</v>
      </c>
      <c r="U760" s="203">
        <f t="shared" si="413"/>
        <v>0</v>
      </c>
      <c r="V760" s="175">
        <f>IF(Q760&gt;0,VLOOKUP(Q760,Jahresfaktoren!$A$11:$B$24,2,),0)</f>
        <v>152</v>
      </c>
      <c r="W760" s="175">
        <f>IF(R760&gt;0,VLOOKUP(R760,Jahresfaktoren!$D$11:$E$24,2,),0)</f>
        <v>150</v>
      </c>
      <c r="X760" s="175">
        <f>IF(S760&gt;0,VLOOKUP(S760,Jahresfaktoren!$A$28:$B$29,2,),0)</f>
        <v>0</v>
      </c>
      <c r="Y760" s="175">
        <f>IF(T760&gt;0,VLOOKUP(T760,Jahresfaktoren!$A$28:$B$29,2,),0)</f>
        <v>0</v>
      </c>
      <c r="Z760" s="175">
        <f>IF(U760&gt;0,VLOOKUP(U760,Jahresfaktoren!$A$32:$B$33,2,),)</f>
        <v>0</v>
      </c>
      <c r="AA760" s="177">
        <f t="shared" si="423"/>
        <v>2676.72</v>
      </c>
      <c r="AB760" s="177">
        <f t="shared" si="424"/>
        <v>2641.5</v>
      </c>
      <c r="AC760" s="177" t="str">
        <f t="shared" si="425"/>
        <v/>
      </c>
      <c r="AD760" s="177" t="str">
        <f t="shared" si="426"/>
        <v/>
      </c>
      <c r="AE760" s="177" t="str">
        <f t="shared" si="427"/>
        <v/>
      </c>
      <c r="AF760" s="178">
        <f>IF(Q760&gt;0,VLOOKUP(H760,Leistungszahlen!$A$11:$C$158,3,),0)</f>
        <v>0</v>
      </c>
      <c r="AG760" s="178">
        <f>IF(R760&gt;0,VLOOKUP(H760,Leistungszahlen!$A$11:$F$158,6,),IF(T760&gt;0,VLOOKUP(H760,Leistungszahlen!$A$11:$F$158,6,),0))</f>
        <v>0</v>
      </c>
      <c r="AH760" s="179" t="e">
        <f t="shared" si="418"/>
        <v>#DIV/0!</v>
      </c>
      <c r="AI760" s="179" t="e">
        <f t="shared" si="419"/>
        <v>#DIV/0!</v>
      </c>
      <c r="AJ760" s="179">
        <f t="shared" si="420"/>
        <v>0</v>
      </c>
      <c r="AK760" s="179">
        <f t="shared" si="421"/>
        <v>0</v>
      </c>
      <c r="AL760" s="179">
        <f t="shared" si="422"/>
        <v>0</v>
      </c>
      <c r="AM760" s="180">
        <f>IF(L760=1,Stundensätze!$D$13,IF(L760=2,Stundensätze!$D$17,IF(L760=4,Stundensätze!$D$21,"")))</f>
        <v>0</v>
      </c>
      <c r="AN760" s="180">
        <f>IF(L760=1,Stundensätze!$D$15,IF(L760=2,Stundensätze!$D$19,IF(L760=4,Stundensätze!$D$23,"")))</f>
        <v>0</v>
      </c>
      <c r="AO760" s="180" t="e">
        <f t="shared" si="428"/>
        <v>#DIV/0!</v>
      </c>
      <c r="AP760" s="180">
        <f t="shared" si="429"/>
        <v>0</v>
      </c>
      <c r="AQ760" s="192" t="e">
        <f t="shared" si="430"/>
        <v>#DIV/0!</v>
      </c>
      <c r="AR760" s="192" t="e">
        <f t="shared" si="431"/>
        <v>#DIV/0!</v>
      </c>
      <c r="AS760" s="193" t="e">
        <f t="shared" si="432"/>
        <v>#DIV/0!</v>
      </c>
      <c r="AT760" s="258" t="str">
        <f>IF(K760=0,0,VLOOKUP(K760,Kostenstellen!A:B,2,FALSE))</f>
        <v xml:space="preserve">Rosentrittklinik         </v>
      </c>
      <c r="AU760" s="68" t="str">
        <f t="shared" si="414"/>
        <v>A1</v>
      </c>
      <c r="AV760" s="68" t="str">
        <f t="shared" si="415"/>
        <v>A1</v>
      </c>
      <c r="AW760" s="68">
        <f>IF(AF760=0,0,VLOOKUP($H760,Leistungszahlen!$A$11:$H$158,4,FALSE))</f>
        <v>0</v>
      </c>
      <c r="AX760" s="68">
        <f>IF(AF760=0,0,VLOOKUP($H760,Leistungszahlen!$A$11:$H$158,5,FALSE))</f>
        <v>0</v>
      </c>
      <c r="AY760" s="68">
        <f>IF(AG760=0,0,VLOOKUP($H760,Leistungszahlen!$A$11:$H$158,6,FALSE))</f>
        <v>0</v>
      </c>
      <c r="AZ760" s="68">
        <f t="shared" si="416"/>
        <v>0</v>
      </c>
      <c r="BA760" s="68">
        <f t="shared" si="417"/>
        <v>0</v>
      </c>
      <c r="BC760" s="68">
        <f t="shared" si="433"/>
        <v>0</v>
      </c>
      <c r="BD760" s="285"/>
    </row>
    <row r="761" spans="1:56" s="68" customFormat="1" ht="22.5">
      <c r="A761" s="200"/>
      <c r="B761" s="200"/>
      <c r="C761" s="200" t="s">
        <v>354</v>
      </c>
      <c r="D761" s="200" t="s">
        <v>203</v>
      </c>
      <c r="E761" s="200" t="s">
        <v>353</v>
      </c>
      <c r="F761" s="200" t="s">
        <v>1276</v>
      </c>
      <c r="G761" s="200" t="s">
        <v>406</v>
      </c>
      <c r="H761" s="201" t="s">
        <v>200</v>
      </c>
      <c r="I761" s="202">
        <v>3.52</v>
      </c>
      <c r="J761" s="200" t="s">
        <v>778</v>
      </c>
      <c r="K761" s="176">
        <v>3</v>
      </c>
      <c r="L761" s="176">
        <v>1</v>
      </c>
      <c r="M761" s="176"/>
      <c r="N761" s="286">
        <v>6</v>
      </c>
      <c r="O761" s="286"/>
      <c r="P761" s="176"/>
      <c r="Q761" s="203">
        <f t="shared" si="409"/>
        <v>6</v>
      </c>
      <c r="R761" s="203">
        <f t="shared" si="410"/>
        <v>0</v>
      </c>
      <c r="S761" s="203">
        <f t="shared" si="411"/>
        <v>0</v>
      </c>
      <c r="T761" s="203">
        <f t="shared" si="412"/>
        <v>0</v>
      </c>
      <c r="U761" s="203">
        <f t="shared" si="413"/>
        <v>0</v>
      </c>
      <c r="V761" s="175">
        <f>IF(Q761&gt;0,VLOOKUP(Q761,Jahresfaktoren!$A$11:$B$24,2,),0)</f>
        <v>302</v>
      </c>
      <c r="W761" s="175">
        <f>IF(R761&gt;0,VLOOKUP(R761,Jahresfaktoren!$D$11:$E$24,2,),0)</f>
        <v>0</v>
      </c>
      <c r="X761" s="175">
        <f>IF(S761&gt;0,VLOOKUP(S761,Jahresfaktoren!$A$28:$B$29,2,),0)</f>
        <v>0</v>
      </c>
      <c r="Y761" s="175">
        <f>IF(T761&gt;0,VLOOKUP(T761,Jahresfaktoren!$A$28:$B$29,2,),0)</f>
        <v>0</v>
      </c>
      <c r="Z761" s="175">
        <f>IF(U761&gt;0,VLOOKUP(U761,Jahresfaktoren!$A$32:$B$33,2,),)</f>
        <v>0</v>
      </c>
      <c r="AA761" s="177">
        <f t="shared" si="423"/>
        <v>1063.04</v>
      </c>
      <c r="AB761" s="177" t="str">
        <f t="shared" si="424"/>
        <v/>
      </c>
      <c r="AC761" s="177" t="str">
        <f t="shared" si="425"/>
        <v/>
      </c>
      <c r="AD761" s="177" t="str">
        <f t="shared" si="426"/>
        <v/>
      </c>
      <c r="AE761" s="177" t="str">
        <f t="shared" si="427"/>
        <v/>
      </c>
      <c r="AF761" s="178">
        <f>IF(Q761&gt;0,VLOOKUP(H761,Leistungszahlen!$A$11:$C$158,3,),0)</f>
        <v>0</v>
      </c>
      <c r="AG761" s="178">
        <f>IF(R761&gt;0,VLOOKUP(H761,Leistungszahlen!$A$11:$F$158,6,),IF(T761&gt;0,VLOOKUP(H761,Leistungszahlen!$A$11:$F$158,6,),0))</f>
        <v>0</v>
      </c>
      <c r="AH761" s="179" t="e">
        <f t="shared" si="418"/>
        <v>#DIV/0!</v>
      </c>
      <c r="AI761" s="179">
        <f t="shared" si="419"/>
        <v>0</v>
      </c>
      <c r="AJ761" s="179">
        <f t="shared" si="420"/>
        <v>0</v>
      </c>
      <c r="AK761" s="179">
        <f t="shared" si="421"/>
        <v>0</v>
      </c>
      <c r="AL761" s="179">
        <f t="shared" si="422"/>
        <v>0</v>
      </c>
      <c r="AM761" s="180">
        <f>IF(L761=1,Stundensätze!$D$13,IF(L761=2,Stundensätze!$D$17,IF(L761=4,Stundensätze!$D$21,"")))</f>
        <v>0</v>
      </c>
      <c r="AN761" s="180">
        <f>IF(L761=1,Stundensätze!$D$15,IF(L761=2,Stundensätze!$D$19,IF(L761=4,Stundensätze!$D$23,"")))</f>
        <v>0</v>
      </c>
      <c r="AO761" s="180" t="e">
        <f t="shared" si="428"/>
        <v>#DIV/0!</v>
      </c>
      <c r="AP761" s="180">
        <f t="shared" si="429"/>
        <v>0</v>
      </c>
      <c r="AQ761" s="192" t="e">
        <f t="shared" si="430"/>
        <v>#DIV/0!</v>
      </c>
      <c r="AR761" s="192" t="e">
        <f t="shared" si="431"/>
        <v>#DIV/0!</v>
      </c>
      <c r="AS761" s="193" t="e">
        <f t="shared" si="432"/>
        <v>#DIV/0!</v>
      </c>
      <c r="AT761" s="258" t="str">
        <f>IF(K761=0,0,VLOOKUP(K761,Kostenstellen!A:B,2,FALSE))</f>
        <v xml:space="preserve">Rosentrittklinik         </v>
      </c>
      <c r="AU761" s="68" t="str">
        <f t="shared" si="414"/>
        <v>B</v>
      </c>
      <c r="AV761" s="68" t="str">
        <f t="shared" si="415"/>
        <v/>
      </c>
      <c r="AW761" s="68">
        <f>IF(AF761=0,0,VLOOKUP($H761,Leistungszahlen!$A$11:$H$158,4,FALSE))</f>
        <v>0</v>
      </c>
      <c r="AX761" s="68">
        <f>IF(AF761=0,0,VLOOKUP($H761,Leistungszahlen!$A$11:$H$158,5,FALSE))</f>
        <v>0</v>
      </c>
      <c r="AY761" s="68">
        <f>IF(AG761=0,0,VLOOKUP($H761,Leistungszahlen!$A$11:$H$158,6,FALSE))</f>
        <v>0</v>
      </c>
      <c r="AZ761" s="68">
        <f t="shared" si="416"/>
        <v>0</v>
      </c>
      <c r="BA761" s="68">
        <f t="shared" si="417"/>
        <v>0</v>
      </c>
      <c r="BC761" s="68">
        <f t="shared" si="433"/>
        <v>0</v>
      </c>
      <c r="BD761" s="285"/>
    </row>
    <row r="762" spans="1:56" s="68" customFormat="1" ht="22.5">
      <c r="A762" s="200"/>
      <c r="B762" s="200"/>
      <c r="C762" s="200" t="s">
        <v>354</v>
      </c>
      <c r="D762" s="200" t="s">
        <v>203</v>
      </c>
      <c r="E762" s="200" t="s">
        <v>353</v>
      </c>
      <c r="F762" s="200" t="s">
        <v>1276</v>
      </c>
      <c r="G762" s="200" t="s">
        <v>163</v>
      </c>
      <c r="H762" s="201" t="s">
        <v>287</v>
      </c>
      <c r="I762" s="202">
        <v>17.52</v>
      </c>
      <c r="J762" s="200" t="s">
        <v>560</v>
      </c>
      <c r="K762" s="176">
        <v>3</v>
      </c>
      <c r="L762" s="176">
        <v>1</v>
      </c>
      <c r="M762" s="176"/>
      <c r="N762" s="286">
        <v>3</v>
      </c>
      <c r="O762" s="286">
        <v>3</v>
      </c>
      <c r="P762" s="176"/>
      <c r="Q762" s="203">
        <f t="shared" si="409"/>
        <v>3</v>
      </c>
      <c r="R762" s="203">
        <f t="shared" si="410"/>
        <v>3</v>
      </c>
      <c r="S762" s="203">
        <f t="shared" si="411"/>
        <v>0</v>
      </c>
      <c r="T762" s="203">
        <f t="shared" si="412"/>
        <v>0</v>
      </c>
      <c r="U762" s="203">
        <f t="shared" si="413"/>
        <v>0</v>
      </c>
      <c r="V762" s="175">
        <f>IF(Q762&gt;0,VLOOKUP(Q762,Jahresfaktoren!$A$11:$B$24,2,),0)</f>
        <v>152</v>
      </c>
      <c r="W762" s="175">
        <f>IF(R762&gt;0,VLOOKUP(R762,Jahresfaktoren!$D$11:$E$24,2,),0)</f>
        <v>150</v>
      </c>
      <c r="X762" s="175">
        <f>IF(S762&gt;0,VLOOKUP(S762,Jahresfaktoren!$A$28:$B$29,2,),0)</f>
        <v>0</v>
      </c>
      <c r="Y762" s="175">
        <f>IF(T762&gt;0,VLOOKUP(T762,Jahresfaktoren!$A$28:$B$29,2,),0)</f>
        <v>0</v>
      </c>
      <c r="Z762" s="175">
        <f>IF(U762&gt;0,VLOOKUP(U762,Jahresfaktoren!$A$32:$B$33,2,),)</f>
        <v>0</v>
      </c>
      <c r="AA762" s="177">
        <f t="shared" si="423"/>
        <v>2663.04</v>
      </c>
      <c r="AB762" s="177">
        <f t="shared" si="424"/>
        <v>2628</v>
      </c>
      <c r="AC762" s="177" t="str">
        <f t="shared" si="425"/>
        <v/>
      </c>
      <c r="AD762" s="177" t="str">
        <f t="shared" si="426"/>
        <v/>
      </c>
      <c r="AE762" s="177" t="str">
        <f t="shared" si="427"/>
        <v/>
      </c>
      <c r="AF762" s="178">
        <f>IF(Q762&gt;0,VLOOKUP(H762,Leistungszahlen!$A$11:$C$158,3,),0)</f>
        <v>0</v>
      </c>
      <c r="AG762" s="178">
        <f>IF(R762&gt;0,VLOOKUP(H762,Leistungszahlen!$A$11:$F$158,6,),IF(T762&gt;0,VLOOKUP(H762,Leistungszahlen!$A$11:$F$158,6,),0))</f>
        <v>0</v>
      </c>
      <c r="AH762" s="179" t="e">
        <f t="shared" si="418"/>
        <v>#DIV/0!</v>
      </c>
      <c r="AI762" s="179" t="e">
        <f t="shared" si="419"/>
        <v>#DIV/0!</v>
      </c>
      <c r="AJ762" s="179">
        <f t="shared" si="420"/>
        <v>0</v>
      </c>
      <c r="AK762" s="179">
        <f t="shared" si="421"/>
        <v>0</v>
      </c>
      <c r="AL762" s="179">
        <f t="shared" si="422"/>
        <v>0</v>
      </c>
      <c r="AM762" s="180">
        <f>IF(L762=1,Stundensätze!$D$13,IF(L762=2,Stundensätze!$D$17,IF(L762=4,Stundensätze!$D$21,"")))</f>
        <v>0</v>
      </c>
      <c r="AN762" s="180">
        <f>IF(L762=1,Stundensätze!$D$15,IF(L762=2,Stundensätze!$D$19,IF(L762=4,Stundensätze!$D$23,"")))</f>
        <v>0</v>
      </c>
      <c r="AO762" s="180" t="e">
        <f t="shared" si="428"/>
        <v>#DIV/0!</v>
      </c>
      <c r="AP762" s="180">
        <f t="shared" si="429"/>
        <v>0</v>
      </c>
      <c r="AQ762" s="192" t="e">
        <f t="shared" si="430"/>
        <v>#DIV/0!</v>
      </c>
      <c r="AR762" s="192" t="e">
        <f t="shared" si="431"/>
        <v>#DIV/0!</v>
      </c>
      <c r="AS762" s="193" t="e">
        <f t="shared" si="432"/>
        <v>#DIV/0!</v>
      </c>
      <c r="AT762" s="258" t="str">
        <f>IF(K762=0,0,VLOOKUP(K762,Kostenstellen!A:B,2,FALSE))</f>
        <v xml:space="preserve">Rosentrittklinik         </v>
      </c>
      <c r="AU762" s="68" t="str">
        <f t="shared" si="414"/>
        <v>A1</v>
      </c>
      <c r="AV762" s="68" t="str">
        <f t="shared" si="415"/>
        <v>A1</v>
      </c>
      <c r="AW762" s="68">
        <f>IF(AF762=0,0,VLOOKUP($H762,Leistungszahlen!$A$11:$H$158,4,FALSE))</f>
        <v>0</v>
      </c>
      <c r="AX762" s="68">
        <f>IF(AF762=0,0,VLOOKUP($H762,Leistungszahlen!$A$11:$H$158,5,FALSE))</f>
        <v>0</v>
      </c>
      <c r="AY762" s="68">
        <f>IF(AG762=0,0,VLOOKUP($H762,Leistungszahlen!$A$11:$H$158,6,FALSE))</f>
        <v>0</v>
      </c>
      <c r="AZ762" s="68">
        <f t="shared" si="416"/>
        <v>0</v>
      </c>
      <c r="BA762" s="68">
        <f t="shared" si="417"/>
        <v>0</v>
      </c>
      <c r="BC762" s="68">
        <f t="shared" si="433"/>
        <v>0</v>
      </c>
      <c r="BD762" s="285"/>
    </row>
    <row r="763" spans="1:56" s="68" customFormat="1" ht="22.5">
      <c r="A763" s="200"/>
      <c r="B763" s="200"/>
      <c r="C763" s="200" t="s">
        <v>354</v>
      </c>
      <c r="D763" s="200" t="s">
        <v>203</v>
      </c>
      <c r="E763" s="200" t="s">
        <v>353</v>
      </c>
      <c r="F763" s="200" t="s">
        <v>1277</v>
      </c>
      <c r="G763" s="200" t="s">
        <v>406</v>
      </c>
      <c r="H763" s="201" t="s">
        <v>200</v>
      </c>
      <c r="I763" s="202">
        <v>3.52</v>
      </c>
      <c r="J763" s="200" t="s">
        <v>778</v>
      </c>
      <c r="K763" s="176">
        <v>3</v>
      </c>
      <c r="L763" s="176">
        <v>1</v>
      </c>
      <c r="M763" s="176"/>
      <c r="N763" s="286">
        <v>6</v>
      </c>
      <c r="O763" s="286"/>
      <c r="P763" s="176"/>
      <c r="Q763" s="203">
        <f t="shared" si="409"/>
        <v>6</v>
      </c>
      <c r="R763" s="203">
        <f t="shared" si="410"/>
        <v>0</v>
      </c>
      <c r="S763" s="203">
        <f t="shared" si="411"/>
        <v>0</v>
      </c>
      <c r="T763" s="203">
        <f t="shared" si="412"/>
        <v>0</v>
      </c>
      <c r="U763" s="203">
        <f t="shared" si="413"/>
        <v>0</v>
      </c>
      <c r="V763" s="175">
        <f>IF(Q763&gt;0,VLOOKUP(Q763,Jahresfaktoren!$A$11:$B$24,2,),0)</f>
        <v>302</v>
      </c>
      <c r="W763" s="175">
        <f>IF(R763&gt;0,VLOOKUP(R763,Jahresfaktoren!$D$11:$E$24,2,),0)</f>
        <v>0</v>
      </c>
      <c r="X763" s="175">
        <f>IF(S763&gt;0,VLOOKUP(S763,Jahresfaktoren!$A$28:$B$29,2,),0)</f>
        <v>0</v>
      </c>
      <c r="Y763" s="175">
        <f>IF(T763&gt;0,VLOOKUP(T763,Jahresfaktoren!$A$28:$B$29,2,),0)</f>
        <v>0</v>
      </c>
      <c r="Z763" s="175">
        <f>IF(U763&gt;0,VLOOKUP(U763,Jahresfaktoren!$A$32:$B$33,2,),)</f>
        <v>0</v>
      </c>
      <c r="AA763" s="177">
        <f t="shared" si="423"/>
        <v>1063.04</v>
      </c>
      <c r="AB763" s="177" t="str">
        <f t="shared" si="424"/>
        <v/>
      </c>
      <c r="AC763" s="177" t="str">
        <f t="shared" si="425"/>
        <v/>
      </c>
      <c r="AD763" s="177" t="str">
        <f t="shared" si="426"/>
        <v/>
      </c>
      <c r="AE763" s="177" t="str">
        <f t="shared" si="427"/>
        <v/>
      </c>
      <c r="AF763" s="178">
        <f>IF(Q763&gt;0,VLOOKUP(H763,Leistungszahlen!$A$11:$C$158,3,),0)</f>
        <v>0</v>
      </c>
      <c r="AG763" s="178">
        <f>IF(R763&gt;0,VLOOKUP(H763,Leistungszahlen!$A$11:$F$158,6,),IF(T763&gt;0,VLOOKUP(H763,Leistungszahlen!$A$11:$F$158,6,),0))</f>
        <v>0</v>
      </c>
      <c r="AH763" s="179" t="e">
        <f t="shared" si="418"/>
        <v>#DIV/0!</v>
      </c>
      <c r="AI763" s="179">
        <f t="shared" si="419"/>
        <v>0</v>
      </c>
      <c r="AJ763" s="179">
        <f t="shared" si="420"/>
        <v>0</v>
      </c>
      <c r="AK763" s="179">
        <f t="shared" si="421"/>
        <v>0</v>
      </c>
      <c r="AL763" s="179">
        <f t="shared" si="422"/>
        <v>0</v>
      </c>
      <c r="AM763" s="180">
        <f>IF(L763=1,Stundensätze!$D$13,IF(L763=2,Stundensätze!$D$17,IF(L763=4,Stundensätze!$D$21,"")))</f>
        <v>0</v>
      </c>
      <c r="AN763" s="180">
        <f>IF(L763=1,Stundensätze!$D$15,IF(L763=2,Stundensätze!$D$19,IF(L763=4,Stundensätze!$D$23,"")))</f>
        <v>0</v>
      </c>
      <c r="AO763" s="180" t="e">
        <f t="shared" si="428"/>
        <v>#DIV/0!</v>
      </c>
      <c r="AP763" s="180">
        <f t="shared" si="429"/>
        <v>0</v>
      </c>
      <c r="AQ763" s="192" t="e">
        <f t="shared" si="430"/>
        <v>#DIV/0!</v>
      </c>
      <c r="AR763" s="192" t="e">
        <f t="shared" si="431"/>
        <v>#DIV/0!</v>
      </c>
      <c r="AS763" s="193" t="e">
        <f t="shared" si="432"/>
        <v>#DIV/0!</v>
      </c>
      <c r="AT763" s="258" t="str">
        <f>IF(K763=0,0,VLOOKUP(K763,Kostenstellen!A:B,2,FALSE))</f>
        <v xml:space="preserve">Rosentrittklinik         </v>
      </c>
      <c r="AU763" s="68" t="str">
        <f t="shared" si="414"/>
        <v>B</v>
      </c>
      <c r="AV763" s="68" t="str">
        <f t="shared" si="415"/>
        <v/>
      </c>
      <c r="AW763" s="68">
        <f>IF(AF763=0,0,VLOOKUP($H763,Leistungszahlen!$A$11:$H$158,4,FALSE))</f>
        <v>0</v>
      </c>
      <c r="AX763" s="68">
        <f>IF(AF763=0,0,VLOOKUP($H763,Leistungszahlen!$A$11:$H$158,5,FALSE))</f>
        <v>0</v>
      </c>
      <c r="AY763" s="68">
        <f>IF(AG763=0,0,VLOOKUP($H763,Leistungszahlen!$A$11:$H$158,6,FALSE))</f>
        <v>0</v>
      </c>
      <c r="AZ763" s="68">
        <f t="shared" si="416"/>
        <v>0</v>
      </c>
      <c r="BA763" s="68">
        <f t="shared" si="417"/>
        <v>0</v>
      </c>
      <c r="BC763" s="68">
        <f t="shared" si="433"/>
        <v>0</v>
      </c>
      <c r="BD763" s="285"/>
    </row>
    <row r="764" spans="1:56" s="68" customFormat="1" ht="22.5">
      <c r="A764" s="200"/>
      <c r="B764" s="200"/>
      <c r="C764" s="200" t="s">
        <v>354</v>
      </c>
      <c r="D764" s="200" t="s">
        <v>203</v>
      </c>
      <c r="E764" s="200" t="s">
        <v>353</v>
      </c>
      <c r="F764" s="200" t="s">
        <v>1277</v>
      </c>
      <c r="G764" s="200" t="s">
        <v>163</v>
      </c>
      <c r="H764" s="201" t="s">
        <v>287</v>
      </c>
      <c r="I764" s="202">
        <v>17.61</v>
      </c>
      <c r="J764" s="200" t="s">
        <v>560</v>
      </c>
      <c r="K764" s="176">
        <v>3</v>
      </c>
      <c r="L764" s="176">
        <v>1</v>
      </c>
      <c r="M764" s="176"/>
      <c r="N764" s="286">
        <v>3</v>
      </c>
      <c r="O764" s="286">
        <v>3</v>
      </c>
      <c r="P764" s="176"/>
      <c r="Q764" s="203">
        <f t="shared" si="409"/>
        <v>3</v>
      </c>
      <c r="R764" s="203">
        <f t="shared" si="410"/>
        <v>3</v>
      </c>
      <c r="S764" s="203">
        <f t="shared" si="411"/>
        <v>0</v>
      </c>
      <c r="T764" s="203">
        <f t="shared" si="412"/>
        <v>0</v>
      </c>
      <c r="U764" s="203">
        <f t="shared" si="413"/>
        <v>0</v>
      </c>
      <c r="V764" s="175">
        <f>IF(Q764&gt;0,VLOOKUP(Q764,Jahresfaktoren!$A$11:$B$24,2,),0)</f>
        <v>152</v>
      </c>
      <c r="W764" s="175">
        <f>IF(R764&gt;0,VLOOKUP(R764,Jahresfaktoren!$D$11:$E$24,2,),0)</f>
        <v>150</v>
      </c>
      <c r="X764" s="175">
        <f>IF(S764&gt;0,VLOOKUP(S764,Jahresfaktoren!$A$28:$B$29,2,),0)</f>
        <v>0</v>
      </c>
      <c r="Y764" s="175">
        <f>IF(T764&gt;0,VLOOKUP(T764,Jahresfaktoren!$A$28:$B$29,2,),0)</f>
        <v>0</v>
      </c>
      <c r="Z764" s="175">
        <f>IF(U764&gt;0,VLOOKUP(U764,Jahresfaktoren!$A$32:$B$33,2,),)</f>
        <v>0</v>
      </c>
      <c r="AA764" s="177">
        <f t="shared" si="423"/>
        <v>2676.72</v>
      </c>
      <c r="AB764" s="177">
        <f t="shared" si="424"/>
        <v>2641.5</v>
      </c>
      <c r="AC764" s="177" t="str">
        <f t="shared" si="425"/>
        <v/>
      </c>
      <c r="AD764" s="177" t="str">
        <f t="shared" si="426"/>
        <v/>
      </c>
      <c r="AE764" s="177" t="str">
        <f t="shared" si="427"/>
        <v/>
      </c>
      <c r="AF764" s="178">
        <f>IF(Q764&gt;0,VLOOKUP(H764,Leistungszahlen!$A$11:$C$158,3,),0)</f>
        <v>0</v>
      </c>
      <c r="AG764" s="178">
        <f>IF(R764&gt;0,VLOOKUP(H764,Leistungszahlen!$A$11:$F$158,6,),IF(T764&gt;0,VLOOKUP(H764,Leistungszahlen!$A$11:$F$158,6,),0))</f>
        <v>0</v>
      </c>
      <c r="AH764" s="179" t="e">
        <f t="shared" si="418"/>
        <v>#DIV/0!</v>
      </c>
      <c r="AI764" s="179" t="e">
        <f t="shared" si="419"/>
        <v>#DIV/0!</v>
      </c>
      <c r="AJ764" s="179">
        <f t="shared" si="420"/>
        <v>0</v>
      </c>
      <c r="AK764" s="179">
        <f t="shared" si="421"/>
        <v>0</v>
      </c>
      <c r="AL764" s="179">
        <f t="shared" si="422"/>
        <v>0</v>
      </c>
      <c r="AM764" s="180">
        <f>IF(L764=1,Stundensätze!$D$13,IF(L764=2,Stundensätze!$D$17,IF(L764=4,Stundensätze!$D$21,"")))</f>
        <v>0</v>
      </c>
      <c r="AN764" s="180">
        <f>IF(L764=1,Stundensätze!$D$15,IF(L764=2,Stundensätze!$D$19,IF(L764=4,Stundensätze!$D$23,"")))</f>
        <v>0</v>
      </c>
      <c r="AO764" s="180" t="e">
        <f t="shared" si="428"/>
        <v>#DIV/0!</v>
      </c>
      <c r="AP764" s="180">
        <f t="shared" si="429"/>
        <v>0</v>
      </c>
      <c r="AQ764" s="192" t="e">
        <f t="shared" si="430"/>
        <v>#DIV/0!</v>
      </c>
      <c r="AR764" s="192" t="e">
        <f t="shared" si="431"/>
        <v>#DIV/0!</v>
      </c>
      <c r="AS764" s="193" t="e">
        <f t="shared" si="432"/>
        <v>#DIV/0!</v>
      </c>
      <c r="AT764" s="258" t="str">
        <f>IF(K764=0,0,VLOOKUP(K764,Kostenstellen!A:B,2,FALSE))</f>
        <v xml:space="preserve">Rosentrittklinik         </v>
      </c>
      <c r="AU764" s="68" t="str">
        <f t="shared" si="414"/>
        <v>A1</v>
      </c>
      <c r="AV764" s="68" t="str">
        <f t="shared" si="415"/>
        <v>A1</v>
      </c>
      <c r="AW764" s="68">
        <f>IF(AF764=0,0,VLOOKUP($H764,Leistungszahlen!$A$11:$H$158,4,FALSE))</f>
        <v>0</v>
      </c>
      <c r="AX764" s="68">
        <f>IF(AF764=0,0,VLOOKUP($H764,Leistungszahlen!$A$11:$H$158,5,FALSE))</f>
        <v>0</v>
      </c>
      <c r="AY764" s="68">
        <f>IF(AG764=0,0,VLOOKUP($H764,Leistungszahlen!$A$11:$H$158,6,FALSE))</f>
        <v>0</v>
      </c>
      <c r="AZ764" s="68">
        <f t="shared" si="416"/>
        <v>0</v>
      </c>
      <c r="BA764" s="68">
        <f t="shared" si="417"/>
        <v>0</v>
      </c>
      <c r="BC764" s="68">
        <f t="shared" si="433"/>
        <v>0</v>
      </c>
      <c r="BD764" s="285"/>
    </row>
    <row r="765" spans="1:56" s="68" customFormat="1" ht="22.5">
      <c r="A765" s="200"/>
      <c r="B765" s="200"/>
      <c r="C765" s="200" t="s">
        <v>354</v>
      </c>
      <c r="D765" s="200" t="s">
        <v>203</v>
      </c>
      <c r="E765" s="200" t="s">
        <v>353</v>
      </c>
      <c r="F765" s="200" t="s">
        <v>1278</v>
      </c>
      <c r="G765" s="200" t="s">
        <v>406</v>
      </c>
      <c r="H765" s="201" t="s">
        <v>200</v>
      </c>
      <c r="I765" s="202">
        <v>3.52</v>
      </c>
      <c r="J765" s="200" t="s">
        <v>778</v>
      </c>
      <c r="K765" s="176">
        <v>3</v>
      </c>
      <c r="L765" s="176">
        <v>1</v>
      </c>
      <c r="M765" s="176"/>
      <c r="N765" s="286">
        <v>6</v>
      </c>
      <c r="O765" s="286"/>
      <c r="P765" s="176"/>
      <c r="Q765" s="203">
        <f t="shared" si="409"/>
        <v>6</v>
      </c>
      <c r="R765" s="203">
        <f t="shared" si="410"/>
        <v>0</v>
      </c>
      <c r="S765" s="203">
        <f t="shared" si="411"/>
        <v>0</v>
      </c>
      <c r="T765" s="203">
        <f t="shared" si="412"/>
        <v>0</v>
      </c>
      <c r="U765" s="203">
        <f t="shared" si="413"/>
        <v>0</v>
      </c>
      <c r="V765" s="175">
        <f>IF(Q765&gt;0,VLOOKUP(Q765,Jahresfaktoren!$A$11:$B$24,2,),0)</f>
        <v>302</v>
      </c>
      <c r="W765" s="175">
        <f>IF(R765&gt;0,VLOOKUP(R765,Jahresfaktoren!$D$11:$E$24,2,),0)</f>
        <v>0</v>
      </c>
      <c r="X765" s="175">
        <f>IF(S765&gt;0,VLOOKUP(S765,Jahresfaktoren!$A$28:$B$29,2,),0)</f>
        <v>0</v>
      </c>
      <c r="Y765" s="175">
        <f>IF(T765&gt;0,VLOOKUP(T765,Jahresfaktoren!$A$28:$B$29,2,),0)</f>
        <v>0</v>
      </c>
      <c r="Z765" s="175">
        <f>IF(U765&gt;0,VLOOKUP(U765,Jahresfaktoren!$A$32:$B$33,2,),)</f>
        <v>0</v>
      </c>
      <c r="AA765" s="177">
        <f t="shared" si="423"/>
        <v>1063.04</v>
      </c>
      <c r="AB765" s="177" t="str">
        <f t="shared" si="424"/>
        <v/>
      </c>
      <c r="AC765" s="177" t="str">
        <f t="shared" si="425"/>
        <v/>
      </c>
      <c r="AD765" s="177" t="str">
        <f t="shared" si="426"/>
        <v/>
      </c>
      <c r="AE765" s="177" t="str">
        <f t="shared" si="427"/>
        <v/>
      </c>
      <c r="AF765" s="178">
        <f>IF(Q765&gt;0,VLOOKUP(H765,Leistungszahlen!$A$11:$C$158,3,),0)</f>
        <v>0</v>
      </c>
      <c r="AG765" s="178">
        <f>IF(R765&gt;0,VLOOKUP(H765,Leistungszahlen!$A$11:$F$158,6,),IF(T765&gt;0,VLOOKUP(H765,Leistungszahlen!$A$11:$F$158,6,),0))</f>
        <v>0</v>
      </c>
      <c r="AH765" s="179" t="e">
        <f t="shared" si="418"/>
        <v>#DIV/0!</v>
      </c>
      <c r="AI765" s="179">
        <f t="shared" si="419"/>
        <v>0</v>
      </c>
      <c r="AJ765" s="179">
        <f t="shared" si="420"/>
        <v>0</v>
      </c>
      <c r="AK765" s="179">
        <f t="shared" si="421"/>
        <v>0</v>
      </c>
      <c r="AL765" s="179">
        <f t="shared" si="422"/>
        <v>0</v>
      </c>
      <c r="AM765" s="180">
        <f>IF(L765=1,Stundensätze!$D$13,IF(L765=2,Stundensätze!$D$17,IF(L765=4,Stundensätze!$D$21,"")))</f>
        <v>0</v>
      </c>
      <c r="AN765" s="180">
        <f>IF(L765=1,Stundensätze!$D$15,IF(L765=2,Stundensätze!$D$19,IF(L765=4,Stundensätze!$D$23,"")))</f>
        <v>0</v>
      </c>
      <c r="AO765" s="180" t="e">
        <f t="shared" si="428"/>
        <v>#DIV/0!</v>
      </c>
      <c r="AP765" s="180">
        <f t="shared" si="429"/>
        <v>0</v>
      </c>
      <c r="AQ765" s="192" t="e">
        <f t="shared" si="430"/>
        <v>#DIV/0!</v>
      </c>
      <c r="AR765" s="192" t="e">
        <f t="shared" si="431"/>
        <v>#DIV/0!</v>
      </c>
      <c r="AS765" s="193" t="e">
        <f t="shared" si="432"/>
        <v>#DIV/0!</v>
      </c>
      <c r="AT765" s="258" t="str">
        <f>IF(K765=0,0,VLOOKUP(K765,Kostenstellen!A:B,2,FALSE))</f>
        <v xml:space="preserve">Rosentrittklinik         </v>
      </c>
      <c r="AU765" s="68" t="str">
        <f t="shared" si="414"/>
        <v>B</v>
      </c>
      <c r="AV765" s="68" t="str">
        <f t="shared" si="415"/>
        <v/>
      </c>
      <c r="AW765" s="68">
        <f>IF(AF765=0,0,VLOOKUP($H765,Leistungszahlen!$A$11:$H$158,4,FALSE))</f>
        <v>0</v>
      </c>
      <c r="AX765" s="68">
        <f>IF(AF765=0,0,VLOOKUP($H765,Leistungszahlen!$A$11:$H$158,5,FALSE))</f>
        <v>0</v>
      </c>
      <c r="AY765" s="68">
        <f>IF(AG765=0,0,VLOOKUP($H765,Leistungszahlen!$A$11:$H$158,6,FALSE))</f>
        <v>0</v>
      </c>
      <c r="AZ765" s="68">
        <f t="shared" si="416"/>
        <v>0</v>
      </c>
      <c r="BA765" s="68">
        <f t="shared" si="417"/>
        <v>0</v>
      </c>
      <c r="BC765" s="68">
        <f t="shared" si="433"/>
        <v>0</v>
      </c>
      <c r="BD765" s="285"/>
    </row>
    <row r="766" spans="1:56" s="68" customFormat="1" ht="22.5">
      <c r="A766" s="200"/>
      <c r="B766" s="200"/>
      <c r="C766" s="200" t="s">
        <v>354</v>
      </c>
      <c r="D766" s="200" t="s">
        <v>203</v>
      </c>
      <c r="E766" s="200" t="s">
        <v>353</v>
      </c>
      <c r="F766" s="200" t="s">
        <v>1278</v>
      </c>
      <c r="G766" s="200" t="s">
        <v>163</v>
      </c>
      <c r="H766" s="201" t="s">
        <v>287</v>
      </c>
      <c r="I766" s="202">
        <v>17.61</v>
      </c>
      <c r="J766" s="200" t="s">
        <v>560</v>
      </c>
      <c r="K766" s="176">
        <v>3</v>
      </c>
      <c r="L766" s="176">
        <v>1</v>
      </c>
      <c r="M766" s="176"/>
      <c r="N766" s="286">
        <v>3</v>
      </c>
      <c r="O766" s="286">
        <v>3</v>
      </c>
      <c r="P766" s="176"/>
      <c r="Q766" s="203">
        <f t="shared" si="409"/>
        <v>3</v>
      </c>
      <c r="R766" s="203">
        <f t="shared" si="410"/>
        <v>3</v>
      </c>
      <c r="S766" s="203">
        <f t="shared" si="411"/>
        <v>0</v>
      </c>
      <c r="T766" s="203">
        <f t="shared" si="412"/>
        <v>0</v>
      </c>
      <c r="U766" s="203">
        <f t="shared" si="413"/>
        <v>0</v>
      </c>
      <c r="V766" s="175">
        <f>IF(Q766&gt;0,VLOOKUP(Q766,Jahresfaktoren!$A$11:$B$24,2,),0)</f>
        <v>152</v>
      </c>
      <c r="W766" s="175">
        <f>IF(R766&gt;0,VLOOKUP(R766,Jahresfaktoren!$D$11:$E$24,2,),0)</f>
        <v>150</v>
      </c>
      <c r="X766" s="175">
        <f>IF(S766&gt;0,VLOOKUP(S766,Jahresfaktoren!$A$28:$B$29,2,),0)</f>
        <v>0</v>
      </c>
      <c r="Y766" s="175">
        <f>IF(T766&gt;0,VLOOKUP(T766,Jahresfaktoren!$A$28:$B$29,2,),0)</f>
        <v>0</v>
      </c>
      <c r="Z766" s="175">
        <f>IF(U766&gt;0,VLOOKUP(U766,Jahresfaktoren!$A$32:$B$33,2,),)</f>
        <v>0</v>
      </c>
      <c r="AA766" s="177">
        <f t="shared" si="423"/>
        <v>2676.72</v>
      </c>
      <c r="AB766" s="177">
        <f t="shared" si="424"/>
        <v>2641.5</v>
      </c>
      <c r="AC766" s="177" t="str">
        <f t="shared" si="425"/>
        <v/>
      </c>
      <c r="AD766" s="177" t="str">
        <f t="shared" si="426"/>
        <v/>
      </c>
      <c r="AE766" s="177" t="str">
        <f t="shared" si="427"/>
        <v/>
      </c>
      <c r="AF766" s="178">
        <f>IF(Q766&gt;0,VLOOKUP(H766,Leistungszahlen!$A$11:$C$158,3,),0)</f>
        <v>0</v>
      </c>
      <c r="AG766" s="178">
        <f>IF(R766&gt;0,VLOOKUP(H766,Leistungszahlen!$A$11:$F$158,6,),IF(T766&gt;0,VLOOKUP(H766,Leistungszahlen!$A$11:$F$158,6,),0))</f>
        <v>0</v>
      </c>
      <c r="AH766" s="179" t="e">
        <f t="shared" si="418"/>
        <v>#DIV/0!</v>
      </c>
      <c r="AI766" s="179" t="e">
        <f t="shared" si="419"/>
        <v>#DIV/0!</v>
      </c>
      <c r="AJ766" s="179">
        <f t="shared" si="420"/>
        <v>0</v>
      </c>
      <c r="AK766" s="179">
        <f t="shared" si="421"/>
        <v>0</v>
      </c>
      <c r="AL766" s="179">
        <f t="shared" si="422"/>
        <v>0</v>
      </c>
      <c r="AM766" s="180">
        <f>IF(L766=1,Stundensätze!$D$13,IF(L766=2,Stundensätze!$D$17,IF(L766=4,Stundensätze!$D$21,"")))</f>
        <v>0</v>
      </c>
      <c r="AN766" s="180">
        <f>IF(L766=1,Stundensätze!$D$15,IF(L766=2,Stundensätze!$D$19,IF(L766=4,Stundensätze!$D$23,"")))</f>
        <v>0</v>
      </c>
      <c r="AO766" s="180" t="e">
        <f t="shared" si="428"/>
        <v>#DIV/0!</v>
      </c>
      <c r="AP766" s="180">
        <f t="shared" si="429"/>
        <v>0</v>
      </c>
      <c r="AQ766" s="192" t="e">
        <f t="shared" si="430"/>
        <v>#DIV/0!</v>
      </c>
      <c r="AR766" s="192" t="e">
        <f t="shared" si="431"/>
        <v>#DIV/0!</v>
      </c>
      <c r="AS766" s="193" t="e">
        <f t="shared" si="432"/>
        <v>#DIV/0!</v>
      </c>
      <c r="AT766" s="258" t="str">
        <f>IF(K766=0,0,VLOOKUP(K766,Kostenstellen!A:B,2,FALSE))</f>
        <v xml:space="preserve">Rosentrittklinik         </v>
      </c>
      <c r="AU766" s="68" t="str">
        <f t="shared" si="414"/>
        <v>A1</v>
      </c>
      <c r="AV766" s="68" t="str">
        <f t="shared" si="415"/>
        <v>A1</v>
      </c>
      <c r="AW766" s="68">
        <f>IF(AF766=0,0,VLOOKUP($H766,Leistungszahlen!$A$11:$H$158,4,FALSE))</f>
        <v>0</v>
      </c>
      <c r="AX766" s="68">
        <f>IF(AF766=0,0,VLOOKUP($H766,Leistungszahlen!$A$11:$H$158,5,FALSE))</f>
        <v>0</v>
      </c>
      <c r="AY766" s="68">
        <f>IF(AG766=0,0,VLOOKUP($H766,Leistungszahlen!$A$11:$H$158,6,FALSE))</f>
        <v>0</v>
      </c>
      <c r="AZ766" s="68">
        <f t="shared" si="416"/>
        <v>0</v>
      </c>
      <c r="BA766" s="68">
        <f t="shared" si="417"/>
        <v>0</v>
      </c>
      <c r="BC766" s="68">
        <f t="shared" si="433"/>
        <v>0</v>
      </c>
      <c r="BD766" s="285"/>
    </row>
    <row r="767" spans="1:56" s="68" customFormat="1" ht="22.5">
      <c r="A767" s="200"/>
      <c r="B767" s="200"/>
      <c r="C767" s="200" t="s">
        <v>354</v>
      </c>
      <c r="D767" s="200" t="s">
        <v>203</v>
      </c>
      <c r="E767" s="200" t="s">
        <v>353</v>
      </c>
      <c r="F767" s="200" t="s">
        <v>1279</v>
      </c>
      <c r="G767" s="200" t="s">
        <v>406</v>
      </c>
      <c r="H767" s="201" t="s">
        <v>200</v>
      </c>
      <c r="I767" s="202">
        <v>3.52</v>
      </c>
      <c r="J767" s="200" t="s">
        <v>778</v>
      </c>
      <c r="K767" s="176">
        <v>3</v>
      </c>
      <c r="L767" s="176">
        <v>1</v>
      </c>
      <c r="M767" s="176"/>
      <c r="N767" s="286">
        <v>6</v>
      </c>
      <c r="O767" s="286"/>
      <c r="P767" s="176"/>
      <c r="Q767" s="203">
        <f t="shared" si="409"/>
        <v>6</v>
      </c>
      <c r="R767" s="203">
        <f t="shared" si="410"/>
        <v>0</v>
      </c>
      <c r="S767" s="203">
        <f t="shared" si="411"/>
        <v>0</v>
      </c>
      <c r="T767" s="203">
        <f t="shared" si="412"/>
        <v>0</v>
      </c>
      <c r="U767" s="203">
        <f t="shared" si="413"/>
        <v>0</v>
      </c>
      <c r="V767" s="175">
        <f>IF(Q767&gt;0,VLOOKUP(Q767,Jahresfaktoren!$A$11:$B$24,2,),0)</f>
        <v>302</v>
      </c>
      <c r="W767" s="175">
        <f>IF(R767&gt;0,VLOOKUP(R767,Jahresfaktoren!$D$11:$E$24,2,),0)</f>
        <v>0</v>
      </c>
      <c r="X767" s="175">
        <f>IF(S767&gt;0,VLOOKUP(S767,Jahresfaktoren!$A$28:$B$29,2,),0)</f>
        <v>0</v>
      </c>
      <c r="Y767" s="175">
        <f>IF(T767&gt;0,VLOOKUP(T767,Jahresfaktoren!$A$28:$B$29,2,),0)</f>
        <v>0</v>
      </c>
      <c r="Z767" s="175">
        <f>IF(U767&gt;0,VLOOKUP(U767,Jahresfaktoren!$A$32:$B$33,2,),)</f>
        <v>0</v>
      </c>
      <c r="AA767" s="177">
        <f t="shared" si="423"/>
        <v>1063.04</v>
      </c>
      <c r="AB767" s="177" t="str">
        <f t="shared" si="424"/>
        <v/>
      </c>
      <c r="AC767" s="177" t="str">
        <f t="shared" si="425"/>
        <v/>
      </c>
      <c r="AD767" s="177" t="str">
        <f t="shared" si="426"/>
        <v/>
      </c>
      <c r="AE767" s="177" t="str">
        <f t="shared" si="427"/>
        <v/>
      </c>
      <c r="AF767" s="178">
        <f>IF(Q767&gt;0,VLOOKUP(H767,Leistungszahlen!$A$11:$C$158,3,),0)</f>
        <v>0</v>
      </c>
      <c r="AG767" s="178">
        <f>IF(R767&gt;0,VLOOKUP(H767,Leistungszahlen!$A$11:$F$158,6,),IF(T767&gt;0,VLOOKUP(H767,Leistungszahlen!$A$11:$F$158,6,),0))</f>
        <v>0</v>
      </c>
      <c r="AH767" s="179" t="e">
        <f t="shared" si="418"/>
        <v>#DIV/0!</v>
      </c>
      <c r="AI767" s="179">
        <f t="shared" si="419"/>
        <v>0</v>
      </c>
      <c r="AJ767" s="179">
        <f t="shared" si="420"/>
        <v>0</v>
      </c>
      <c r="AK767" s="179">
        <f t="shared" si="421"/>
        <v>0</v>
      </c>
      <c r="AL767" s="179">
        <f t="shared" si="422"/>
        <v>0</v>
      </c>
      <c r="AM767" s="180">
        <f>IF(L767=1,Stundensätze!$D$13,IF(L767=2,Stundensätze!$D$17,IF(L767=4,Stundensätze!$D$21,"")))</f>
        <v>0</v>
      </c>
      <c r="AN767" s="180">
        <f>IF(L767=1,Stundensätze!$D$15,IF(L767=2,Stundensätze!$D$19,IF(L767=4,Stundensätze!$D$23,"")))</f>
        <v>0</v>
      </c>
      <c r="AO767" s="180" t="e">
        <f t="shared" si="428"/>
        <v>#DIV/0!</v>
      </c>
      <c r="AP767" s="180">
        <f t="shared" si="429"/>
        <v>0</v>
      </c>
      <c r="AQ767" s="192" t="e">
        <f t="shared" si="430"/>
        <v>#DIV/0!</v>
      </c>
      <c r="AR767" s="192" t="e">
        <f t="shared" si="431"/>
        <v>#DIV/0!</v>
      </c>
      <c r="AS767" s="193" t="e">
        <f t="shared" si="432"/>
        <v>#DIV/0!</v>
      </c>
      <c r="AT767" s="258" t="str">
        <f>IF(K767=0,0,VLOOKUP(K767,Kostenstellen!A:B,2,FALSE))</f>
        <v xml:space="preserve">Rosentrittklinik         </v>
      </c>
      <c r="AU767" s="68" t="str">
        <f t="shared" si="414"/>
        <v>B</v>
      </c>
      <c r="AV767" s="68" t="str">
        <f t="shared" si="415"/>
        <v/>
      </c>
      <c r="AW767" s="68">
        <f>IF(AF767=0,0,VLOOKUP($H767,Leistungszahlen!$A$11:$H$158,4,FALSE))</f>
        <v>0</v>
      </c>
      <c r="AX767" s="68">
        <f>IF(AF767=0,0,VLOOKUP($H767,Leistungszahlen!$A$11:$H$158,5,FALSE))</f>
        <v>0</v>
      </c>
      <c r="AY767" s="68">
        <f>IF(AG767=0,0,VLOOKUP($H767,Leistungszahlen!$A$11:$H$158,6,FALSE))</f>
        <v>0</v>
      </c>
      <c r="AZ767" s="68">
        <f t="shared" si="416"/>
        <v>0</v>
      </c>
      <c r="BA767" s="68">
        <f t="shared" si="417"/>
        <v>0</v>
      </c>
      <c r="BC767" s="68">
        <f t="shared" si="433"/>
        <v>0</v>
      </c>
      <c r="BD767" s="285"/>
    </row>
    <row r="768" spans="1:56" s="68" customFormat="1" ht="22.5">
      <c r="A768" s="200"/>
      <c r="B768" s="200"/>
      <c r="C768" s="200" t="s">
        <v>354</v>
      </c>
      <c r="D768" s="200" t="s">
        <v>203</v>
      </c>
      <c r="E768" s="200" t="s">
        <v>353</v>
      </c>
      <c r="F768" s="200" t="s">
        <v>1279</v>
      </c>
      <c r="G768" s="200" t="s">
        <v>163</v>
      </c>
      <c r="H768" s="201" t="s">
        <v>287</v>
      </c>
      <c r="I768" s="202">
        <v>17.61</v>
      </c>
      <c r="J768" s="200" t="s">
        <v>560</v>
      </c>
      <c r="K768" s="176">
        <v>3</v>
      </c>
      <c r="L768" s="176">
        <v>1</v>
      </c>
      <c r="M768" s="176"/>
      <c r="N768" s="286">
        <v>3</v>
      </c>
      <c r="O768" s="286">
        <v>3</v>
      </c>
      <c r="P768" s="176"/>
      <c r="Q768" s="203">
        <f t="shared" si="409"/>
        <v>3</v>
      </c>
      <c r="R768" s="203">
        <f t="shared" si="410"/>
        <v>3</v>
      </c>
      <c r="S768" s="203">
        <f t="shared" si="411"/>
        <v>0</v>
      </c>
      <c r="T768" s="203">
        <f t="shared" si="412"/>
        <v>0</v>
      </c>
      <c r="U768" s="203">
        <f t="shared" si="413"/>
        <v>0</v>
      </c>
      <c r="V768" s="175">
        <f>IF(Q768&gt;0,VLOOKUP(Q768,Jahresfaktoren!$A$11:$B$24,2,),0)</f>
        <v>152</v>
      </c>
      <c r="W768" s="175">
        <f>IF(R768&gt;0,VLOOKUP(R768,Jahresfaktoren!$D$11:$E$24,2,),0)</f>
        <v>150</v>
      </c>
      <c r="X768" s="175">
        <f>IF(S768&gt;0,VLOOKUP(S768,Jahresfaktoren!$A$28:$B$29,2,),0)</f>
        <v>0</v>
      </c>
      <c r="Y768" s="175">
        <f>IF(T768&gt;0,VLOOKUP(T768,Jahresfaktoren!$A$28:$B$29,2,),0)</f>
        <v>0</v>
      </c>
      <c r="Z768" s="175">
        <f>IF(U768&gt;0,VLOOKUP(U768,Jahresfaktoren!$A$32:$B$33,2,),)</f>
        <v>0</v>
      </c>
      <c r="AA768" s="177">
        <f t="shared" si="423"/>
        <v>2676.72</v>
      </c>
      <c r="AB768" s="177">
        <f t="shared" si="424"/>
        <v>2641.5</v>
      </c>
      <c r="AC768" s="177" t="str">
        <f t="shared" si="425"/>
        <v/>
      </c>
      <c r="AD768" s="177" t="str">
        <f t="shared" si="426"/>
        <v/>
      </c>
      <c r="AE768" s="177" t="str">
        <f t="shared" si="427"/>
        <v/>
      </c>
      <c r="AF768" s="178">
        <f>IF(Q768&gt;0,VLOOKUP(H768,Leistungszahlen!$A$11:$C$158,3,),0)</f>
        <v>0</v>
      </c>
      <c r="AG768" s="178">
        <f>IF(R768&gt;0,VLOOKUP(H768,Leistungszahlen!$A$11:$F$158,6,),IF(T768&gt;0,VLOOKUP(H768,Leistungszahlen!$A$11:$F$158,6,),0))</f>
        <v>0</v>
      </c>
      <c r="AH768" s="179" t="e">
        <f t="shared" si="418"/>
        <v>#DIV/0!</v>
      </c>
      <c r="AI768" s="179" t="e">
        <f t="shared" si="419"/>
        <v>#DIV/0!</v>
      </c>
      <c r="AJ768" s="179">
        <f t="shared" si="420"/>
        <v>0</v>
      </c>
      <c r="AK768" s="179">
        <f t="shared" si="421"/>
        <v>0</v>
      </c>
      <c r="AL768" s="179">
        <f t="shared" si="422"/>
        <v>0</v>
      </c>
      <c r="AM768" s="180">
        <f>IF(L768=1,Stundensätze!$D$13,IF(L768=2,Stundensätze!$D$17,IF(L768=4,Stundensätze!$D$21,"")))</f>
        <v>0</v>
      </c>
      <c r="AN768" s="180">
        <f>IF(L768=1,Stundensätze!$D$15,IF(L768=2,Stundensätze!$D$19,IF(L768=4,Stundensätze!$D$23,"")))</f>
        <v>0</v>
      </c>
      <c r="AO768" s="180" t="e">
        <f t="shared" si="428"/>
        <v>#DIV/0!</v>
      </c>
      <c r="AP768" s="180">
        <f t="shared" si="429"/>
        <v>0</v>
      </c>
      <c r="AQ768" s="192" t="e">
        <f t="shared" si="430"/>
        <v>#DIV/0!</v>
      </c>
      <c r="AR768" s="192" t="e">
        <f t="shared" si="431"/>
        <v>#DIV/0!</v>
      </c>
      <c r="AS768" s="193" t="e">
        <f t="shared" si="432"/>
        <v>#DIV/0!</v>
      </c>
      <c r="AT768" s="258" t="str">
        <f>IF(K768=0,0,VLOOKUP(K768,Kostenstellen!A:B,2,FALSE))</f>
        <v xml:space="preserve">Rosentrittklinik         </v>
      </c>
      <c r="AU768" s="68" t="str">
        <f t="shared" si="414"/>
        <v>A1</v>
      </c>
      <c r="AV768" s="68" t="str">
        <f t="shared" si="415"/>
        <v>A1</v>
      </c>
      <c r="AW768" s="68">
        <f>IF(AF768=0,0,VLOOKUP($H768,Leistungszahlen!$A$11:$H$158,4,FALSE))</f>
        <v>0</v>
      </c>
      <c r="AX768" s="68">
        <f>IF(AF768=0,0,VLOOKUP($H768,Leistungszahlen!$A$11:$H$158,5,FALSE))</f>
        <v>0</v>
      </c>
      <c r="AY768" s="68">
        <f>IF(AG768=0,0,VLOOKUP($H768,Leistungszahlen!$A$11:$H$158,6,FALSE))</f>
        <v>0</v>
      </c>
      <c r="AZ768" s="68">
        <f t="shared" si="416"/>
        <v>0</v>
      </c>
      <c r="BA768" s="68">
        <f t="shared" si="417"/>
        <v>0</v>
      </c>
      <c r="BC768" s="68">
        <f t="shared" si="433"/>
        <v>0</v>
      </c>
      <c r="BD768" s="285"/>
    </row>
    <row r="769" spans="1:56" s="68" customFormat="1" ht="22.5">
      <c r="A769" s="200"/>
      <c r="B769" s="200"/>
      <c r="C769" s="200" t="s">
        <v>354</v>
      </c>
      <c r="D769" s="200" t="s">
        <v>203</v>
      </c>
      <c r="E769" s="200" t="s">
        <v>353</v>
      </c>
      <c r="F769" s="200" t="s">
        <v>1280</v>
      </c>
      <c r="G769" s="200" t="s">
        <v>406</v>
      </c>
      <c r="H769" s="201" t="s">
        <v>200</v>
      </c>
      <c r="I769" s="202">
        <v>3.52</v>
      </c>
      <c r="J769" s="200" t="s">
        <v>778</v>
      </c>
      <c r="K769" s="176">
        <v>3</v>
      </c>
      <c r="L769" s="176">
        <v>1</v>
      </c>
      <c r="M769" s="176"/>
      <c r="N769" s="286">
        <v>6</v>
      </c>
      <c r="O769" s="286"/>
      <c r="P769" s="176"/>
      <c r="Q769" s="203">
        <f t="shared" si="409"/>
        <v>6</v>
      </c>
      <c r="R769" s="203">
        <f t="shared" si="410"/>
        <v>0</v>
      </c>
      <c r="S769" s="203">
        <f t="shared" si="411"/>
        <v>0</v>
      </c>
      <c r="T769" s="203">
        <f t="shared" si="412"/>
        <v>0</v>
      </c>
      <c r="U769" s="203">
        <f t="shared" si="413"/>
        <v>0</v>
      </c>
      <c r="V769" s="175">
        <f>IF(Q769&gt;0,VLOOKUP(Q769,Jahresfaktoren!$A$11:$B$24,2,),0)</f>
        <v>302</v>
      </c>
      <c r="W769" s="175">
        <f>IF(R769&gt;0,VLOOKUP(R769,Jahresfaktoren!$D$11:$E$24,2,),0)</f>
        <v>0</v>
      </c>
      <c r="X769" s="175">
        <f>IF(S769&gt;0,VLOOKUP(S769,Jahresfaktoren!$A$28:$B$29,2,),0)</f>
        <v>0</v>
      </c>
      <c r="Y769" s="175">
        <f>IF(T769&gt;0,VLOOKUP(T769,Jahresfaktoren!$A$28:$B$29,2,),0)</f>
        <v>0</v>
      </c>
      <c r="Z769" s="175">
        <f>IF(U769&gt;0,VLOOKUP(U769,Jahresfaktoren!$A$32:$B$33,2,),)</f>
        <v>0</v>
      </c>
      <c r="AA769" s="177">
        <f t="shared" si="423"/>
        <v>1063.04</v>
      </c>
      <c r="AB769" s="177" t="str">
        <f t="shared" si="424"/>
        <v/>
      </c>
      <c r="AC769" s="177" t="str">
        <f t="shared" si="425"/>
        <v/>
      </c>
      <c r="AD769" s="177" t="str">
        <f t="shared" si="426"/>
        <v/>
      </c>
      <c r="AE769" s="177" t="str">
        <f t="shared" si="427"/>
        <v/>
      </c>
      <c r="AF769" s="178">
        <f>IF(Q769&gt;0,VLOOKUP(H769,Leistungszahlen!$A$11:$C$158,3,),0)</f>
        <v>0</v>
      </c>
      <c r="AG769" s="178">
        <f>IF(R769&gt;0,VLOOKUP(H769,Leistungszahlen!$A$11:$F$158,6,),IF(T769&gt;0,VLOOKUP(H769,Leistungszahlen!$A$11:$F$158,6,),0))</f>
        <v>0</v>
      </c>
      <c r="AH769" s="179" t="e">
        <f t="shared" si="418"/>
        <v>#DIV/0!</v>
      </c>
      <c r="AI769" s="179">
        <f t="shared" si="419"/>
        <v>0</v>
      </c>
      <c r="AJ769" s="179">
        <f t="shared" si="420"/>
        <v>0</v>
      </c>
      <c r="AK769" s="179">
        <f t="shared" si="421"/>
        <v>0</v>
      </c>
      <c r="AL769" s="179">
        <f t="shared" si="422"/>
        <v>0</v>
      </c>
      <c r="AM769" s="180">
        <f>IF(L769=1,Stundensätze!$D$13,IF(L769=2,Stundensätze!$D$17,IF(L769=4,Stundensätze!$D$21,"")))</f>
        <v>0</v>
      </c>
      <c r="AN769" s="180">
        <f>IF(L769=1,Stundensätze!$D$15,IF(L769=2,Stundensätze!$D$19,IF(L769=4,Stundensätze!$D$23,"")))</f>
        <v>0</v>
      </c>
      <c r="AO769" s="180" t="e">
        <f t="shared" si="428"/>
        <v>#DIV/0!</v>
      </c>
      <c r="AP769" s="180">
        <f t="shared" si="429"/>
        <v>0</v>
      </c>
      <c r="AQ769" s="192" t="e">
        <f t="shared" si="430"/>
        <v>#DIV/0!</v>
      </c>
      <c r="AR769" s="192" t="e">
        <f t="shared" si="431"/>
        <v>#DIV/0!</v>
      </c>
      <c r="AS769" s="193" t="e">
        <f t="shared" si="432"/>
        <v>#DIV/0!</v>
      </c>
      <c r="AT769" s="258" t="str">
        <f>IF(K769=0,0,VLOOKUP(K769,Kostenstellen!A:B,2,FALSE))</f>
        <v xml:space="preserve">Rosentrittklinik         </v>
      </c>
      <c r="AU769" s="68" t="str">
        <f t="shared" si="414"/>
        <v>B</v>
      </c>
      <c r="AV769" s="68" t="str">
        <f t="shared" si="415"/>
        <v/>
      </c>
      <c r="AW769" s="68">
        <f>IF(AF769=0,0,VLOOKUP($H769,Leistungszahlen!$A$11:$H$158,4,FALSE))</f>
        <v>0</v>
      </c>
      <c r="AX769" s="68">
        <f>IF(AF769=0,0,VLOOKUP($H769,Leistungszahlen!$A$11:$H$158,5,FALSE))</f>
        <v>0</v>
      </c>
      <c r="AY769" s="68">
        <f>IF(AG769=0,0,VLOOKUP($H769,Leistungszahlen!$A$11:$H$158,6,FALSE))</f>
        <v>0</v>
      </c>
      <c r="AZ769" s="68">
        <f t="shared" si="416"/>
        <v>0</v>
      </c>
      <c r="BA769" s="68">
        <f t="shared" si="417"/>
        <v>0</v>
      </c>
      <c r="BC769" s="68">
        <f t="shared" si="433"/>
        <v>0</v>
      </c>
      <c r="BD769" s="285"/>
    </row>
    <row r="770" spans="1:56" s="68" customFormat="1" ht="22.5">
      <c r="A770" s="200"/>
      <c r="B770" s="200"/>
      <c r="C770" s="200" t="s">
        <v>354</v>
      </c>
      <c r="D770" s="200" t="s">
        <v>203</v>
      </c>
      <c r="E770" s="200" t="s">
        <v>353</v>
      </c>
      <c r="F770" s="200" t="s">
        <v>1280</v>
      </c>
      <c r="G770" s="200" t="s">
        <v>163</v>
      </c>
      <c r="H770" s="201" t="s">
        <v>287</v>
      </c>
      <c r="I770" s="202">
        <v>17.61</v>
      </c>
      <c r="J770" s="200" t="s">
        <v>560</v>
      </c>
      <c r="K770" s="176">
        <v>3</v>
      </c>
      <c r="L770" s="176">
        <v>1</v>
      </c>
      <c r="M770" s="176"/>
      <c r="N770" s="286">
        <v>3</v>
      </c>
      <c r="O770" s="286">
        <v>3</v>
      </c>
      <c r="P770" s="176"/>
      <c r="Q770" s="203">
        <f t="shared" si="409"/>
        <v>3</v>
      </c>
      <c r="R770" s="203">
        <f t="shared" si="410"/>
        <v>3</v>
      </c>
      <c r="S770" s="203">
        <f t="shared" si="411"/>
        <v>0</v>
      </c>
      <c r="T770" s="203">
        <f t="shared" si="412"/>
        <v>0</v>
      </c>
      <c r="U770" s="203">
        <f t="shared" si="413"/>
        <v>0</v>
      </c>
      <c r="V770" s="175">
        <f>IF(Q770&gt;0,VLOOKUP(Q770,Jahresfaktoren!$A$11:$B$24,2,),0)</f>
        <v>152</v>
      </c>
      <c r="W770" s="175">
        <f>IF(R770&gt;0,VLOOKUP(R770,Jahresfaktoren!$D$11:$E$24,2,),0)</f>
        <v>150</v>
      </c>
      <c r="X770" s="175">
        <f>IF(S770&gt;0,VLOOKUP(S770,Jahresfaktoren!$A$28:$B$29,2,),0)</f>
        <v>0</v>
      </c>
      <c r="Y770" s="175">
        <f>IF(T770&gt;0,VLOOKUP(T770,Jahresfaktoren!$A$28:$B$29,2,),0)</f>
        <v>0</v>
      </c>
      <c r="Z770" s="175">
        <f>IF(U770&gt;0,VLOOKUP(U770,Jahresfaktoren!$A$32:$B$33,2,),)</f>
        <v>0</v>
      </c>
      <c r="AA770" s="177">
        <f t="shared" si="423"/>
        <v>2676.72</v>
      </c>
      <c r="AB770" s="177">
        <f t="shared" si="424"/>
        <v>2641.5</v>
      </c>
      <c r="AC770" s="177" t="str">
        <f t="shared" si="425"/>
        <v/>
      </c>
      <c r="AD770" s="177" t="str">
        <f t="shared" si="426"/>
        <v/>
      </c>
      <c r="AE770" s="177" t="str">
        <f t="shared" si="427"/>
        <v/>
      </c>
      <c r="AF770" s="178">
        <f>IF(Q770&gt;0,VLOOKUP(H770,Leistungszahlen!$A$11:$C$158,3,),0)</f>
        <v>0</v>
      </c>
      <c r="AG770" s="178">
        <f>IF(R770&gt;0,VLOOKUP(H770,Leistungszahlen!$A$11:$F$158,6,),IF(T770&gt;0,VLOOKUP(H770,Leistungszahlen!$A$11:$F$158,6,),0))</f>
        <v>0</v>
      </c>
      <c r="AH770" s="179" t="e">
        <f t="shared" si="418"/>
        <v>#DIV/0!</v>
      </c>
      <c r="AI770" s="179" t="e">
        <f t="shared" si="419"/>
        <v>#DIV/0!</v>
      </c>
      <c r="AJ770" s="179">
        <f t="shared" si="420"/>
        <v>0</v>
      </c>
      <c r="AK770" s="179">
        <f t="shared" si="421"/>
        <v>0</v>
      </c>
      <c r="AL770" s="179">
        <f t="shared" si="422"/>
        <v>0</v>
      </c>
      <c r="AM770" s="180">
        <f>IF(L770=1,Stundensätze!$D$13,IF(L770=2,Stundensätze!$D$17,IF(L770=4,Stundensätze!$D$21,"")))</f>
        <v>0</v>
      </c>
      <c r="AN770" s="180">
        <f>IF(L770=1,Stundensätze!$D$15,IF(L770=2,Stundensätze!$D$19,IF(L770=4,Stundensätze!$D$23,"")))</f>
        <v>0</v>
      </c>
      <c r="AO770" s="180" t="e">
        <f t="shared" si="428"/>
        <v>#DIV/0!</v>
      </c>
      <c r="AP770" s="180">
        <f t="shared" si="429"/>
        <v>0</v>
      </c>
      <c r="AQ770" s="192" t="e">
        <f t="shared" si="430"/>
        <v>#DIV/0!</v>
      </c>
      <c r="AR770" s="192" t="e">
        <f t="shared" si="431"/>
        <v>#DIV/0!</v>
      </c>
      <c r="AS770" s="193" t="e">
        <f t="shared" si="432"/>
        <v>#DIV/0!</v>
      </c>
      <c r="AT770" s="258" t="str">
        <f>IF(K770=0,0,VLOOKUP(K770,Kostenstellen!A:B,2,FALSE))</f>
        <v xml:space="preserve">Rosentrittklinik         </v>
      </c>
      <c r="AU770" s="68" t="str">
        <f t="shared" si="414"/>
        <v>A1</v>
      </c>
      <c r="AV770" s="68" t="str">
        <f t="shared" si="415"/>
        <v>A1</v>
      </c>
      <c r="AW770" s="68">
        <f>IF(AF770=0,0,VLOOKUP($H770,Leistungszahlen!$A$11:$H$158,4,FALSE))</f>
        <v>0</v>
      </c>
      <c r="AX770" s="68">
        <f>IF(AF770=0,0,VLOOKUP($H770,Leistungszahlen!$A$11:$H$158,5,FALSE))</f>
        <v>0</v>
      </c>
      <c r="AY770" s="68">
        <f>IF(AG770=0,0,VLOOKUP($H770,Leistungszahlen!$A$11:$H$158,6,FALSE))</f>
        <v>0</v>
      </c>
      <c r="AZ770" s="68">
        <f t="shared" si="416"/>
        <v>0</v>
      </c>
      <c r="BA770" s="68">
        <f t="shared" si="417"/>
        <v>0</v>
      </c>
      <c r="BC770" s="68">
        <f t="shared" si="433"/>
        <v>0</v>
      </c>
      <c r="BD770" s="285"/>
    </row>
    <row r="771" spans="1:56" s="68" customFormat="1" ht="22.5">
      <c r="A771" s="200"/>
      <c r="B771" s="200"/>
      <c r="C771" s="200" t="s">
        <v>354</v>
      </c>
      <c r="D771" s="200" t="s">
        <v>203</v>
      </c>
      <c r="E771" s="200" t="s">
        <v>353</v>
      </c>
      <c r="F771" s="200" t="s">
        <v>1281</v>
      </c>
      <c r="G771" s="200" t="s">
        <v>406</v>
      </c>
      <c r="H771" s="201" t="s">
        <v>200</v>
      </c>
      <c r="I771" s="202">
        <v>3.52</v>
      </c>
      <c r="J771" s="200" t="s">
        <v>778</v>
      </c>
      <c r="K771" s="176">
        <v>3</v>
      </c>
      <c r="L771" s="176">
        <v>1</v>
      </c>
      <c r="M771" s="176"/>
      <c r="N771" s="286">
        <v>6</v>
      </c>
      <c r="O771" s="286"/>
      <c r="P771" s="176"/>
      <c r="Q771" s="203">
        <f t="shared" si="409"/>
        <v>6</v>
      </c>
      <c r="R771" s="203">
        <f t="shared" si="410"/>
        <v>0</v>
      </c>
      <c r="S771" s="203">
        <f t="shared" si="411"/>
        <v>0</v>
      </c>
      <c r="T771" s="203">
        <f t="shared" si="412"/>
        <v>0</v>
      </c>
      <c r="U771" s="203">
        <f t="shared" si="413"/>
        <v>0</v>
      </c>
      <c r="V771" s="175">
        <f>IF(Q771&gt;0,VLOOKUP(Q771,Jahresfaktoren!$A$11:$B$24,2,),0)</f>
        <v>302</v>
      </c>
      <c r="W771" s="175">
        <f>IF(R771&gt;0,VLOOKUP(R771,Jahresfaktoren!$D$11:$E$24,2,),0)</f>
        <v>0</v>
      </c>
      <c r="X771" s="175">
        <f>IF(S771&gt;0,VLOOKUP(S771,Jahresfaktoren!$A$28:$B$29,2,),0)</f>
        <v>0</v>
      </c>
      <c r="Y771" s="175">
        <f>IF(T771&gt;0,VLOOKUP(T771,Jahresfaktoren!$A$28:$B$29,2,),0)</f>
        <v>0</v>
      </c>
      <c r="Z771" s="175">
        <f>IF(U771&gt;0,VLOOKUP(U771,Jahresfaktoren!$A$32:$B$33,2,),)</f>
        <v>0</v>
      </c>
      <c r="AA771" s="177">
        <f t="shared" si="423"/>
        <v>1063.04</v>
      </c>
      <c r="AB771" s="177" t="str">
        <f t="shared" si="424"/>
        <v/>
      </c>
      <c r="AC771" s="177" t="str">
        <f t="shared" si="425"/>
        <v/>
      </c>
      <c r="AD771" s="177" t="str">
        <f t="shared" si="426"/>
        <v/>
      </c>
      <c r="AE771" s="177" t="str">
        <f t="shared" si="427"/>
        <v/>
      </c>
      <c r="AF771" s="178">
        <f>IF(Q771&gt;0,VLOOKUP(H771,Leistungszahlen!$A$11:$C$158,3,),0)</f>
        <v>0</v>
      </c>
      <c r="AG771" s="178">
        <f>IF(R771&gt;0,VLOOKUP(H771,Leistungszahlen!$A$11:$F$158,6,),IF(T771&gt;0,VLOOKUP(H771,Leistungszahlen!$A$11:$F$158,6,),0))</f>
        <v>0</v>
      </c>
      <c r="AH771" s="179" t="e">
        <f t="shared" si="418"/>
        <v>#DIV/0!</v>
      </c>
      <c r="AI771" s="179">
        <f t="shared" si="419"/>
        <v>0</v>
      </c>
      <c r="AJ771" s="179">
        <f t="shared" si="420"/>
        <v>0</v>
      </c>
      <c r="AK771" s="179">
        <f t="shared" si="421"/>
        <v>0</v>
      </c>
      <c r="AL771" s="179">
        <f t="shared" si="422"/>
        <v>0</v>
      </c>
      <c r="AM771" s="180">
        <f>IF(L771=1,Stundensätze!$D$13,IF(L771=2,Stundensätze!$D$17,IF(L771=4,Stundensätze!$D$21,"")))</f>
        <v>0</v>
      </c>
      <c r="AN771" s="180">
        <f>IF(L771=1,Stundensätze!$D$15,IF(L771=2,Stundensätze!$D$19,IF(L771=4,Stundensätze!$D$23,"")))</f>
        <v>0</v>
      </c>
      <c r="AO771" s="180" t="e">
        <f t="shared" si="428"/>
        <v>#DIV/0!</v>
      </c>
      <c r="AP771" s="180">
        <f t="shared" si="429"/>
        <v>0</v>
      </c>
      <c r="AQ771" s="192" t="e">
        <f t="shared" si="430"/>
        <v>#DIV/0!</v>
      </c>
      <c r="AR771" s="192" t="e">
        <f t="shared" si="431"/>
        <v>#DIV/0!</v>
      </c>
      <c r="AS771" s="193" t="e">
        <f t="shared" si="432"/>
        <v>#DIV/0!</v>
      </c>
      <c r="AT771" s="258" t="str">
        <f>IF(K771=0,0,VLOOKUP(K771,Kostenstellen!A:B,2,FALSE))</f>
        <v xml:space="preserve">Rosentrittklinik         </v>
      </c>
      <c r="AU771" s="68" t="str">
        <f t="shared" si="414"/>
        <v>B</v>
      </c>
      <c r="AV771" s="68" t="str">
        <f t="shared" si="415"/>
        <v/>
      </c>
      <c r="AW771" s="68">
        <f>IF(AF771=0,0,VLOOKUP($H771,Leistungszahlen!$A$11:$H$158,4,FALSE))</f>
        <v>0</v>
      </c>
      <c r="AX771" s="68">
        <f>IF(AF771=0,0,VLOOKUP($H771,Leistungszahlen!$A$11:$H$158,5,FALSE))</f>
        <v>0</v>
      </c>
      <c r="AY771" s="68">
        <f>IF(AG771=0,0,VLOOKUP($H771,Leistungszahlen!$A$11:$H$158,6,FALSE))</f>
        <v>0</v>
      </c>
      <c r="AZ771" s="68">
        <f t="shared" si="416"/>
        <v>0</v>
      </c>
      <c r="BA771" s="68">
        <f t="shared" si="417"/>
        <v>0</v>
      </c>
      <c r="BC771" s="68">
        <f t="shared" si="433"/>
        <v>0</v>
      </c>
      <c r="BD771" s="285"/>
    </row>
    <row r="772" spans="1:56" s="68" customFormat="1" ht="22.5">
      <c r="A772" s="200"/>
      <c r="B772" s="200"/>
      <c r="C772" s="200" t="s">
        <v>354</v>
      </c>
      <c r="D772" s="200" t="s">
        <v>203</v>
      </c>
      <c r="E772" s="200" t="s">
        <v>353</v>
      </c>
      <c r="F772" s="200" t="s">
        <v>1281</v>
      </c>
      <c r="G772" s="200" t="s">
        <v>163</v>
      </c>
      <c r="H772" s="201" t="s">
        <v>287</v>
      </c>
      <c r="I772" s="202">
        <v>17.61</v>
      </c>
      <c r="J772" s="200" t="s">
        <v>560</v>
      </c>
      <c r="K772" s="176">
        <v>3</v>
      </c>
      <c r="L772" s="176">
        <v>1</v>
      </c>
      <c r="M772" s="176"/>
      <c r="N772" s="286">
        <v>3</v>
      </c>
      <c r="O772" s="286">
        <v>3</v>
      </c>
      <c r="P772" s="176"/>
      <c r="Q772" s="203">
        <f t="shared" si="409"/>
        <v>3</v>
      </c>
      <c r="R772" s="203">
        <f t="shared" si="410"/>
        <v>3</v>
      </c>
      <c r="S772" s="203">
        <f t="shared" si="411"/>
        <v>0</v>
      </c>
      <c r="T772" s="203">
        <f t="shared" si="412"/>
        <v>0</v>
      </c>
      <c r="U772" s="203">
        <f t="shared" si="413"/>
        <v>0</v>
      </c>
      <c r="V772" s="175">
        <f>IF(Q772&gt;0,VLOOKUP(Q772,Jahresfaktoren!$A$11:$B$24,2,),0)</f>
        <v>152</v>
      </c>
      <c r="W772" s="175">
        <f>IF(R772&gt;0,VLOOKUP(R772,Jahresfaktoren!$D$11:$E$24,2,),0)</f>
        <v>150</v>
      </c>
      <c r="X772" s="175">
        <f>IF(S772&gt;0,VLOOKUP(S772,Jahresfaktoren!$A$28:$B$29,2,),0)</f>
        <v>0</v>
      </c>
      <c r="Y772" s="175">
        <f>IF(T772&gt;0,VLOOKUP(T772,Jahresfaktoren!$A$28:$B$29,2,),0)</f>
        <v>0</v>
      </c>
      <c r="Z772" s="175">
        <f>IF(U772&gt;0,VLOOKUP(U772,Jahresfaktoren!$A$32:$B$33,2,),)</f>
        <v>0</v>
      </c>
      <c r="AA772" s="177">
        <f t="shared" si="423"/>
        <v>2676.72</v>
      </c>
      <c r="AB772" s="177">
        <f t="shared" si="424"/>
        <v>2641.5</v>
      </c>
      <c r="AC772" s="177" t="str">
        <f t="shared" si="425"/>
        <v/>
      </c>
      <c r="AD772" s="177" t="str">
        <f t="shared" si="426"/>
        <v/>
      </c>
      <c r="AE772" s="177" t="str">
        <f t="shared" si="427"/>
        <v/>
      </c>
      <c r="AF772" s="178">
        <f>IF(Q772&gt;0,VLOOKUP(H772,Leistungszahlen!$A$11:$C$158,3,),0)</f>
        <v>0</v>
      </c>
      <c r="AG772" s="178">
        <f>IF(R772&gt;0,VLOOKUP(H772,Leistungszahlen!$A$11:$F$158,6,),IF(T772&gt;0,VLOOKUP(H772,Leistungszahlen!$A$11:$F$158,6,),0))</f>
        <v>0</v>
      </c>
      <c r="AH772" s="179" t="e">
        <f t="shared" si="418"/>
        <v>#DIV/0!</v>
      </c>
      <c r="AI772" s="179" t="e">
        <f t="shared" si="419"/>
        <v>#DIV/0!</v>
      </c>
      <c r="AJ772" s="179">
        <f t="shared" si="420"/>
        <v>0</v>
      </c>
      <c r="AK772" s="179">
        <f t="shared" si="421"/>
        <v>0</v>
      </c>
      <c r="AL772" s="179">
        <f t="shared" si="422"/>
        <v>0</v>
      </c>
      <c r="AM772" s="180">
        <f>IF(L772=1,Stundensätze!$D$13,IF(L772=2,Stundensätze!$D$17,IF(L772=4,Stundensätze!$D$21,"")))</f>
        <v>0</v>
      </c>
      <c r="AN772" s="180">
        <f>IF(L772=1,Stundensätze!$D$15,IF(L772=2,Stundensätze!$D$19,IF(L772=4,Stundensätze!$D$23,"")))</f>
        <v>0</v>
      </c>
      <c r="AO772" s="180" t="e">
        <f t="shared" si="428"/>
        <v>#DIV/0!</v>
      </c>
      <c r="AP772" s="180">
        <f t="shared" si="429"/>
        <v>0</v>
      </c>
      <c r="AQ772" s="192" t="e">
        <f t="shared" si="430"/>
        <v>#DIV/0!</v>
      </c>
      <c r="AR772" s="192" t="e">
        <f t="shared" si="431"/>
        <v>#DIV/0!</v>
      </c>
      <c r="AS772" s="193" t="e">
        <f t="shared" si="432"/>
        <v>#DIV/0!</v>
      </c>
      <c r="AT772" s="258" t="str">
        <f>IF(K772=0,0,VLOOKUP(K772,Kostenstellen!A:B,2,FALSE))</f>
        <v xml:space="preserve">Rosentrittklinik         </v>
      </c>
      <c r="AU772" s="68" t="str">
        <f t="shared" si="414"/>
        <v>A1</v>
      </c>
      <c r="AV772" s="68" t="str">
        <f t="shared" si="415"/>
        <v>A1</v>
      </c>
      <c r="AW772" s="68">
        <f>IF(AF772=0,0,VLOOKUP($H772,Leistungszahlen!$A$11:$H$158,4,FALSE))</f>
        <v>0</v>
      </c>
      <c r="AX772" s="68">
        <f>IF(AF772=0,0,VLOOKUP($H772,Leistungszahlen!$A$11:$H$158,5,FALSE))</f>
        <v>0</v>
      </c>
      <c r="AY772" s="68">
        <f>IF(AG772=0,0,VLOOKUP($H772,Leistungszahlen!$A$11:$H$158,6,FALSE))</f>
        <v>0</v>
      </c>
      <c r="AZ772" s="68">
        <f t="shared" si="416"/>
        <v>0</v>
      </c>
      <c r="BA772" s="68">
        <f t="shared" si="417"/>
        <v>0</v>
      </c>
      <c r="BC772" s="68">
        <f t="shared" si="433"/>
        <v>0</v>
      </c>
      <c r="BD772" s="285"/>
    </row>
    <row r="773" spans="1:56" s="68" customFormat="1" ht="22.5">
      <c r="A773" s="200"/>
      <c r="B773" s="200"/>
      <c r="C773" s="200" t="s">
        <v>354</v>
      </c>
      <c r="D773" s="200" t="s">
        <v>203</v>
      </c>
      <c r="E773" s="200" t="s">
        <v>353</v>
      </c>
      <c r="F773" s="200" t="s">
        <v>1282</v>
      </c>
      <c r="G773" s="200" t="s">
        <v>406</v>
      </c>
      <c r="H773" s="201" t="s">
        <v>200</v>
      </c>
      <c r="I773" s="202">
        <v>3.52</v>
      </c>
      <c r="J773" s="200" t="s">
        <v>778</v>
      </c>
      <c r="K773" s="176">
        <v>3</v>
      </c>
      <c r="L773" s="176">
        <v>1</v>
      </c>
      <c r="M773" s="176"/>
      <c r="N773" s="286">
        <v>6</v>
      </c>
      <c r="O773" s="286"/>
      <c r="P773" s="176"/>
      <c r="Q773" s="203">
        <f t="shared" ref="Q773:Q836" si="434">IF(M773="x",0,IF(N773=7,6,IF(N773=14,12,IF(N773="12+5",11,N773))))</f>
        <v>6</v>
      </c>
      <c r="R773" s="203">
        <f t="shared" ref="R773:R836" si="435">IF(M773="x",0,IF(O773=0,0,IF(N773=7,0,IF(N773+O773=7,O773-1,O773))))</f>
        <v>0</v>
      </c>
      <c r="S773" s="203">
        <f t="shared" ref="S773:S836" si="436">IF(M773="x",0,IF(N773=7,1,IF(N773=14,2,IF(AND(N773=12,O773=5),1,IF(N773="12+5",1,0)))))</f>
        <v>0</v>
      </c>
      <c r="T773" s="203">
        <f t="shared" ref="T773:T836" si="437">IF(M773="x",0,IF(O773=0,0,IF(N773=7,0,IF(N773+O773=7,1,0))))</f>
        <v>0</v>
      </c>
      <c r="U773" s="203">
        <f t="shared" ref="U773:U836" si="438">T773+S773</f>
        <v>0</v>
      </c>
      <c r="V773" s="175">
        <f>IF(Q773&gt;0,VLOOKUP(Q773,Jahresfaktoren!$A$11:$B$24,2,),0)</f>
        <v>302</v>
      </c>
      <c r="W773" s="175">
        <f>IF(R773&gt;0,VLOOKUP(R773,Jahresfaktoren!$D$11:$E$24,2,),0)</f>
        <v>0</v>
      </c>
      <c r="X773" s="175">
        <f>IF(S773&gt;0,VLOOKUP(S773,Jahresfaktoren!$A$28:$B$29,2,),0)</f>
        <v>0</v>
      </c>
      <c r="Y773" s="175">
        <f>IF(T773&gt;0,VLOOKUP(T773,Jahresfaktoren!$A$28:$B$29,2,),0)</f>
        <v>0</v>
      </c>
      <c r="Z773" s="175">
        <f>IF(U773&gt;0,VLOOKUP(U773,Jahresfaktoren!$A$32:$B$33,2,),)</f>
        <v>0</v>
      </c>
      <c r="AA773" s="177">
        <f t="shared" si="423"/>
        <v>1063.04</v>
      </c>
      <c r="AB773" s="177" t="str">
        <f t="shared" si="424"/>
        <v/>
      </c>
      <c r="AC773" s="177" t="str">
        <f t="shared" si="425"/>
        <v/>
      </c>
      <c r="AD773" s="177" t="str">
        <f t="shared" si="426"/>
        <v/>
      </c>
      <c r="AE773" s="177" t="str">
        <f t="shared" si="427"/>
        <v/>
      </c>
      <c r="AF773" s="178">
        <f>IF(Q773&gt;0,VLOOKUP(H773,Leistungszahlen!$A$11:$C$158,3,),0)</f>
        <v>0</v>
      </c>
      <c r="AG773" s="178">
        <f>IF(R773&gt;0,VLOOKUP(H773,Leistungszahlen!$A$11:$F$158,6,),IF(T773&gt;0,VLOOKUP(H773,Leistungszahlen!$A$11:$F$158,6,),0))</f>
        <v>0</v>
      </c>
      <c r="AH773" s="179" t="e">
        <f t="shared" si="418"/>
        <v>#DIV/0!</v>
      </c>
      <c r="AI773" s="179">
        <f t="shared" si="419"/>
        <v>0</v>
      </c>
      <c r="AJ773" s="179">
        <f t="shared" si="420"/>
        <v>0</v>
      </c>
      <c r="AK773" s="179">
        <f t="shared" si="421"/>
        <v>0</v>
      </c>
      <c r="AL773" s="179">
        <f t="shared" si="422"/>
        <v>0</v>
      </c>
      <c r="AM773" s="180">
        <f>IF(L773=1,Stundensätze!$D$13,IF(L773=2,Stundensätze!$D$17,IF(L773=4,Stundensätze!$D$21,"")))</f>
        <v>0</v>
      </c>
      <c r="AN773" s="180">
        <f>IF(L773=1,Stundensätze!$D$15,IF(L773=2,Stundensätze!$D$19,IF(L773=4,Stundensätze!$D$23,"")))</f>
        <v>0</v>
      </c>
      <c r="AO773" s="180" t="e">
        <f t="shared" si="428"/>
        <v>#DIV/0!</v>
      </c>
      <c r="AP773" s="180">
        <f t="shared" si="429"/>
        <v>0</v>
      </c>
      <c r="AQ773" s="192" t="e">
        <f t="shared" si="430"/>
        <v>#DIV/0!</v>
      </c>
      <c r="AR773" s="192" t="e">
        <f t="shared" si="431"/>
        <v>#DIV/0!</v>
      </c>
      <c r="AS773" s="193" t="e">
        <f t="shared" si="432"/>
        <v>#DIV/0!</v>
      </c>
      <c r="AT773" s="258" t="str">
        <f>IF(K773=0,0,VLOOKUP(K773,Kostenstellen!A:B,2,FALSE))</f>
        <v xml:space="preserve">Rosentrittklinik         </v>
      </c>
      <c r="AU773" s="68" t="str">
        <f t="shared" ref="AU773:AU836" si="439">IF(SUM(V773:Z773)&gt;0,H773,"")</f>
        <v>B</v>
      </c>
      <c r="AV773" s="68" t="str">
        <f t="shared" ref="AV773:AV836" si="440">IF(SUM(R773+T773)&gt;0,H773,"")</f>
        <v/>
      </c>
      <c r="AW773" s="68">
        <f>IF(AF773=0,0,VLOOKUP($H773,Leistungszahlen!$A$11:$H$158,4,FALSE))</f>
        <v>0</v>
      </c>
      <c r="AX773" s="68">
        <f>IF(AF773=0,0,VLOOKUP($H773,Leistungszahlen!$A$11:$H$158,5,FALSE))</f>
        <v>0</v>
      </c>
      <c r="AY773" s="68">
        <f>IF(AG773=0,0,VLOOKUP($H773,Leistungszahlen!$A$11:$H$158,6,FALSE))</f>
        <v>0</v>
      </c>
      <c r="AZ773" s="68">
        <f t="shared" ref="AZ773:AZ836" si="441">IF(AX773&lt;AF773,1,IF(AG773&gt;AY773,1,0))</f>
        <v>0</v>
      </c>
      <c r="BA773" s="68">
        <f t="shared" ref="BA773:BA836" si="442">IF(AF773&gt;AX773,1,IF(AG773&gt;AY773,1,0))</f>
        <v>0</v>
      </c>
      <c r="BC773" s="68">
        <f t="shared" si="433"/>
        <v>0</v>
      </c>
      <c r="BD773" s="285"/>
    </row>
    <row r="774" spans="1:56" s="68" customFormat="1" ht="22.5">
      <c r="A774" s="200"/>
      <c r="B774" s="200"/>
      <c r="C774" s="200" t="s">
        <v>354</v>
      </c>
      <c r="D774" s="200" t="s">
        <v>203</v>
      </c>
      <c r="E774" s="200" t="s">
        <v>353</v>
      </c>
      <c r="F774" s="200" t="s">
        <v>1283</v>
      </c>
      <c r="G774" s="200" t="s">
        <v>163</v>
      </c>
      <c r="H774" s="201" t="s">
        <v>287</v>
      </c>
      <c r="I774" s="202">
        <v>17.61</v>
      </c>
      <c r="J774" s="200" t="s">
        <v>560</v>
      </c>
      <c r="K774" s="176">
        <v>3</v>
      </c>
      <c r="L774" s="176">
        <v>1</v>
      </c>
      <c r="M774" s="176"/>
      <c r="N774" s="286">
        <v>3</v>
      </c>
      <c r="O774" s="286">
        <v>3</v>
      </c>
      <c r="P774" s="176"/>
      <c r="Q774" s="203">
        <f t="shared" si="434"/>
        <v>3</v>
      </c>
      <c r="R774" s="203">
        <f t="shared" si="435"/>
        <v>3</v>
      </c>
      <c r="S774" s="203">
        <f t="shared" si="436"/>
        <v>0</v>
      </c>
      <c r="T774" s="203">
        <f t="shared" si="437"/>
        <v>0</v>
      </c>
      <c r="U774" s="203">
        <f t="shared" si="438"/>
        <v>0</v>
      </c>
      <c r="V774" s="175">
        <f>IF(Q774&gt;0,VLOOKUP(Q774,Jahresfaktoren!$A$11:$B$24,2,),0)</f>
        <v>152</v>
      </c>
      <c r="W774" s="175">
        <f>IF(R774&gt;0,VLOOKUP(R774,Jahresfaktoren!$D$11:$E$24,2,),0)</f>
        <v>150</v>
      </c>
      <c r="X774" s="175">
        <f>IF(S774&gt;0,VLOOKUP(S774,Jahresfaktoren!$A$28:$B$29,2,),0)</f>
        <v>0</v>
      </c>
      <c r="Y774" s="175">
        <f>IF(T774&gt;0,VLOOKUP(T774,Jahresfaktoren!$A$28:$B$29,2,),0)</f>
        <v>0</v>
      </c>
      <c r="Z774" s="175">
        <f>IF(U774&gt;0,VLOOKUP(U774,Jahresfaktoren!$A$32:$B$33,2,),)</f>
        <v>0</v>
      </c>
      <c r="AA774" s="177">
        <f t="shared" si="423"/>
        <v>2676.72</v>
      </c>
      <c r="AB774" s="177">
        <f t="shared" si="424"/>
        <v>2641.5</v>
      </c>
      <c r="AC774" s="177" t="str">
        <f t="shared" si="425"/>
        <v/>
      </c>
      <c r="AD774" s="177" t="str">
        <f t="shared" si="426"/>
        <v/>
      </c>
      <c r="AE774" s="177" t="str">
        <f t="shared" si="427"/>
        <v/>
      </c>
      <c r="AF774" s="178">
        <f>IF(Q774&gt;0,VLOOKUP(H774,Leistungszahlen!$A$11:$C$158,3,),0)</f>
        <v>0</v>
      </c>
      <c r="AG774" s="178">
        <f>IF(R774&gt;0,VLOOKUP(H774,Leistungszahlen!$A$11:$F$158,6,),IF(T774&gt;0,VLOOKUP(H774,Leistungszahlen!$A$11:$F$158,6,),0))</f>
        <v>0</v>
      </c>
      <c r="AH774" s="179" t="e">
        <f t="shared" si="418"/>
        <v>#DIV/0!</v>
      </c>
      <c r="AI774" s="179" t="e">
        <f t="shared" si="419"/>
        <v>#DIV/0!</v>
      </c>
      <c r="AJ774" s="179">
        <f t="shared" si="420"/>
        <v>0</v>
      </c>
      <c r="AK774" s="179">
        <f t="shared" si="421"/>
        <v>0</v>
      </c>
      <c r="AL774" s="179">
        <f t="shared" si="422"/>
        <v>0</v>
      </c>
      <c r="AM774" s="180">
        <f>IF(L774=1,Stundensätze!$D$13,IF(L774=2,Stundensätze!$D$17,IF(L774=4,Stundensätze!$D$21,"")))</f>
        <v>0</v>
      </c>
      <c r="AN774" s="180">
        <f>IF(L774=1,Stundensätze!$D$15,IF(L774=2,Stundensätze!$D$19,IF(L774=4,Stundensätze!$D$23,"")))</f>
        <v>0</v>
      </c>
      <c r="AO774" s="180" t="e">
        <f t="shared" si="428"/>
        <v>#DIV/0!</v>
      </c>
      <c r="AP774" s="180">
        <f t="shared" si="429"/>
        <v>0</v>
      </c>
      <c r="AQ774" s="192" t="e">
        <f t="shared" si="430"/>
        <v>#DIV/0!</v>
      </c>
      <c r="AR774" s="192" t="e">
        <f t="shared" si="431"/>
        <v>#DIV/0!</v>
      </c>
      <c r="AS774" s="193" t="e">
        <f t="shared" si="432"/>
        <v>#DIV/0!</v>
      </c>
      <c r="AT774" s="258" t="str">
        <f>IF(K774=0,0,VLOOKUP(K774,Kostenstellen!A:B,2,FALSE))</f>
        <v xml:space="preserve">Rosentrittklinik         </v>
      </c>
      <c r="AU774" s="68" t="str">
        <f t="shared" si="439"/>
        <v>A1</v>
      </c>
      <c r="AV774" s="68" t="str">
        <f t="shared" si="440"/>
        <v>A1</v>
      </c>
      <c r="AW774" s="68">
        <f>IF(AF774=0,0,VLOOKUP($H774,Leistungszahlen!$A$11:$H$158,4,FALSE))</f>
        <v>0</v>
      </c>
      <c r="AX774" s="68">
        <f>IF(AF774=0,0,VLOOKUP($H774,Leistungszahlen!$A$11:$H$158,5,FALSE))</f>
        <v>0</v>
      </c>
      <c r="AY774" s="68">
        <f>IF(AG774=0,0,VLOOKUP($H774,Leistungszahlen!$A$11:$H$158,6,FALSE))</f>
        <v>0</v>
      </c>
      <c r="AZ774" s="68">
        <f t="shared" si="441"/>
        <v>0</v>
      </c>
      <c r="BA774" s="68">
        <f t="shared" si="442"/>
        <v>0</v>
      </c>
      <c r="BC774" s="68">
        <f t="shared" si="433"/>
        <v>0</v>
      </c>
      <c r="BD774" s="285"/>
    </row>
    <row r="775" spans="1:56" s="68" customFormat="1" ht="22.5">
      <c r="A775" s="200"/>
      <c r="B775" s="200"/>
      <c r="C775" s="200" t="s">
        <v>354</v>
      </c>
      <c r="D775" s="200" t="s">
        <v>203</v>
      </c>
      <c r="E775" s="200" t="s">
        <v>353</v>
      </c>
      <c r="F775" s="200" t="s">
        <v>1284</v>
      </c>
      <c r="G775" s="200" t="s">
        <v>406</v>
      </c>
      <c r="H775" s="201" t="s">
        <v>200</v>
      </c>
      <c r="I775" s="202">
        <v>3.52</v>
      </c>
      <c r="J775" s="200" t="s">
        <v>778</v>
      </c>
      <c r="K775" s="176">
        <v>3</v>
      </c>
      <c r="L775" s="176">
        <v>1</v>
      </c>
      <c r="M775" s="176"/>
      <c r="N775" s="286">
        <v>6</v>
      </c>
      <c r="O775" s="286"/>
      <c r="P775" s="176"/>
      <c r="Q775" s="203">
        <f t="shared" si="434"/>
        <v>6</v>
      </c>
      <c r="R775" s="203">
        <f t="shared" si="435"/>
        <v>0</v>
      </c>
      <c r="S775" s="203">
        <f t="shared" si="436"/>
        <v>0</v>
      </c>
      <c r="T775" s="203">
        <f t="shared" si="437"/>
        <v>0</v>
      </c>
      <c r="U775" s="203">
        <f t="shared" si="438"/>
        <v>0</v>
      </c>
      <c r="V775" s="175">
        <f>IF(Q775&gt;0,VLOOKUP(Q775,Jahresfaktoren!$A$11:$B$24,2,),0)</f>
        <v>302</v>
      </c>
      <c r="W775" s="175">
        <f>IF(R775&gt;0,VLOOKUP(R775,Jahresfaktoren!$D$11:$E$24,2,),0)</f>
        <v>0</v>
      </c>
      <c r="X775" s="175">
        <f>IF(S775&gt;0,VLOOKUP(S775,Jahresfaktoren!$A$28:$B$29,2,),0)</f>
        <v>0</v>
      </c>
      <c r="Y775" s="175">
        <f>IF(T775&gt;0,VLOOKUP(T775,Jahresfaktoren!$A$28:$B$29,2,),0)</f>
        <v>0</v>
      </c>
      <c r="Z775" s="175">
        <f>IF(U775&gt;0,VLOOKUP(U775,Jahresfaktoren!$A$32:$B$33,2,),)</f>
        <v>0</v>
      </c>
      <c r="AA775" s="177">
        <f t="shared" si="423"/>
        <v>1063.04</v>
      </c>
      <c r="AB775" s="177" t="str">
        <f t="shared" si="424"/>
        <v/>
      </c>
      <c r="AC775" s="177" t="str">
        <f t="shared" si="425"/>
        <v/>
      </c>
      <c r="AD775" s="177" t="str">
        <f t="shared" si="426"/>
        <v/>
      </c>
      <c r="AE775" s="177" t="str">
        <f t="shared" si="427"/>
        <v/>
      </c>
      <c r="AF775" s="178">
        <f>IF(Q775&gt;0,VLOOKUP(H775,Leistungszahlen!$A$11:$C$158,3,),0)</f>
        <v>0</v>
      </c>
      <c r="AG775" s="178">
        <f>IF(R775&gt;0,VLOOKUP(H775,Leistungszahlen!$A$11:$F$158,6,),IF(T775&gt;0,VLOOKUP(H775,Leistungszahlen!$A$11:$F$158,6,),0))</f>
        <v>0</v>
      </c>
      <c r="AH775" s="179" t="e">
        <f t="shared" si="418"/>
        <v>#DIV/0!</v>
      </c>
      <c r="AI775" s="179">
        <f t="shared" si="419"/>
        <v>0</v>
      </c>
      <c r="AJ775" s="179">
        <f t="shared" si="420"/>
        <v>0</v>
      </c>
      <c r="AK775" s="179">
        <f t="shared" si="421"/>
        <v>0</v>
      </c>
      <c r="AL775" s="179">
        <f t="shared" si="422"/>
        <v>0</v>
      </c>
      <c r="AM775" s="180">
        <f>IF(L775=1,Stundensätze!$D$13,IF(L775=2,Stundensätze!$D$17,IF(L775=4,Stundensätze!$D$21,"")))</f>
        <v>0</v>
      </c>
      <c r="AN775" s="180">
        <f>IF(L775=1,Stundensätze!$D$15,IF(L775=2,Stundensätze!$D$19,IF(L775=4,Stundensätze!$D$23,"")))</f>
        <v>0</v>
      </c>
      <c r="AO775" s="180" t="e">
        <f t="shared" si="428"/>
        <v>#DIV/0!</v>
      </c>
      <c r="AP775" s="180">
        <f t="shared" si="429"/>
        <v>0</v>
      </c>
      <c r="AQ775" s="192" t="e">
        <f t="shared" si="430"/>
        <v>#DIV/0!</v>
      </c>
      <c r="AR775" s="192" t="e">
        <f t="shared" si="431"/>
        <v>#DIV/0!</v>
      </c>
      <c r="AS775" s="193" t="e">
        <f t="shared" si="432"/>
        <v>#DIV/0!</v>
      </c>
      <c r="AT775" s="258" t="str">
        <f>IF(K775=0,0,VLOOKUP(K775,Kostenstellen!A:B,2,FALSE))</f>
        <v xml:space="preserve">Rosentrittklinik         </v>
      </c>
      <c r="AU775" s="68" t="str">
        <f t="shared" si="439"/>
        <v>B</v>
      </c>
      <c r="AV775" s="68" t="str">
        <f t="shared" si="440"/>
        <v/>
      </c>
      <c r="AW775" s="68">
        <f>IF(AF775=0,0,VLOOKUP($H775,Leistungszahlen!$A$11:$H$158,4,FALSE))</f>
        <v>0</v>
      </c>
      <c r="AX775" s="68">
        <f>IF(AF775=0,0,VLOOKUP($H775,Leistungszahlen!$A$11:$H$158,5,FALSE))</f>
        <v>0</v>
      </c>
      <c r="AY775" s="68">
        <f>IF(AG775=0,0,VLOOKUP($H775,Leistungszahlen!$A$11:$H$158,6,FALSE))</f>
        <v>0</v>
      </c>
      <c r="AZ775" s="68">
        <f t="shared" si="441"/>
        <v>0</v>
      </c>
      <c r="BA775" s="68">
        <f t="shared" si="442"/>
        <v>0</v>
      </c>
      <c r="BC775" s="68">
        <f t="shared" si="433"/>
        <v>0</v>
      </c>
      <c r="BD775" s="285"/>
    </row>
    <row r="776" spans="1:56" s="68" customFormat="1" ht="22.5">
      <c r="A776" s="200"/>
      <c r="B776" s="200"/>
      <c r="C776" s="200" t="s">
        <v>354</v>
      </c>
      <c r="D776" s="200" t="s">
        <v>203</v>
      </c>
      <c r="E776" s="200" t="s">
        <v>353</v>
      </c>
      <c r="F776" s="200" t="s">
        <v>1284</v>
      </c>
      <c r="G776" s="200" t="s">
        <v>163</v>
      </c>
      <c r="H776" s="201" t="s">
        <v>287</v>
      </c>
      <c r="I776" s="202">
        <v>17.61</v>
      </c>
      <c r="J776" s="200" t="s">
        <v>560</v>
      </c>
      <c r="K776" s="176">
        <v>3</v>
      </c>
      <c r="L776" s="176">
        <v>1</v>
      </c>
      <c r="M776" s="176"/>
      <c r="N776" s="286">
        <v>3</v>
      </c>
      <c r="O776" s="286">
        <v>3</v>
      </c>
      <c r="P776" s="176"/>
      <c r="Q776" s="203">
        <f t="shared" si="434"/>
        <v>3</v>
      </c>
      <c r="R776" s="203">
        <f t="shared" si="435"/>
        <v>3</v>
      </c>
      <c r="S776" s="203">
        <f t="shared" si="436"/>
        <v>0</v>
      </c>
      <c r="T776" s="203">
        <f t="shared" si="437"/>
        <v>0</v>
      </c>
      <c r="U776" s="203">
        <f t="shared" si="438"/>
        <v>0</v>
      </c>
      <c r="V776" s="175">
        <f>IF(Q776&gt;0,VLOOKUP(Q776,Jahresfaktoren!$A$11:$B$24,2,),0)</f>
        <v>152</v>
      </c>
      <c r="W776" s="175">
        <f>IF(R776&gt;0,VLOOKUP(R776,Jahresfaktoren!$D$11:$E$24,2,),0)</f>
        <v>150</v>
      </c>
      <c r="X776" s="175">
        <f>IF(S776&gt;0,VLOOKUP(S776,Jahresfaktoren!$A$28:$B$29,2,),0)</f>
        <v>0</v>
      </c>
      <c r="Y776" s="175">
        <f>IF(T776&gt;0,VLOOKUP(T776,Jahresfaktoren!$A$28:$B$29,2,),0)</f>
        <v>0</v>
      </c>
      <c r="Z776" s="175">
        <f>IF(U776&gt;0,VLOOKUP(U776,Jahresfaktoren!$A$32:$B$33,2,),)</f>
        <v>0</v>
      </c>
      <c r="AA776" s="177">
        <f t="shared" si="423"/>
        <v>2676.72</v>
      </c>
      <c r="AB776" s="177">
        <f t="shared" si="424"/>
        <v>2641.5</v>
      </c>
      <c r="AC776" s="177" t="str">
        <f t="shared" si="425"/>
        <v/>
      </c>
      <c r="AD776" s="177" t="str">
        <f t="shared" si="426"/>
        <v/>
      </c>
      <c r="AE776" s="177" t="str">
        <f t="shared" si="427"/>
        <v/>
      </c>
      <c r="AF776" s="178">
        <f>IF(Q776&gt;0,VLOOKUP(H776,Leistungszahlen!$A$11:$C$158,3,),0)</f>
        <v>0</v>
      </c>
      <c r="AG776" s="178">
        <f>IF(R776&gt;0,VLOOKUP(H776,Leistungszahlen!$A$11:$F$158,6,),IF(T776&gt;0,VLOOKUP(H776,Leistungszahlen!$A$11:$F$158,6,),0))</f>
        <v>0</v>
      </c>
      <c r="AH776" s="179" t="e">
        <f t="shared" si="418"/>
        <v>#DIV/0!</v>
      </c>
      <c r="AI776" s="179" t="e">
        <f t="shared" si="419"/>
        <v>#DIV/0!</v>
      </c>
      <c r="AJ776" s="179">
        <f t="shared" si="420"/>
        <v>0</v>
      </c>
      <c r="AK776" s="179">
        <f t="shared" si="421"/>
        <v>0</v>
      </c>
      <c r="AL776" s="179">
        <f t="shared" si="422"/>
        <v>0</v>
      </c>
      <c r="AM776" s="180">
        <f>IF(L776=1,Stundensätze!$D$13,IF(L776=2,Stundensätze!$D$17,IF(L776=4,Stundensätze!$D$21,"")))</f>
        <v>0</v>
      </c>
      <c r="AN776" s="180">
        <f>IF(L776=1,Stundensätze!$D$15,IF(L776=2,Stundensätze!$D$19,IF(L776=4,Stundensätze!$D$23,"")))</f>
        <v>0</v>
      </c>
      <c r="AO776" s="180" t="e">
        <f t="shared" si="428"/>
        <v>#DIV/0!</v>
      </c>
      <c r="AP776" s="180">
        <f t="shared" si="429"/>
        <v>0</v>
      </c>
      <c r="AQ776" s="192" t="e">
        <f t="shared" si="430"/>
        <v>#DIV/0!</v>
      </c>
      <c r="AR776" s="192" t="e">
        <f t="shared" si="431"/>
        <v>#DIV/0!</v>
      </c>
      <c r="AS776" s="193" t="e">
        <f t="shared" si="432"/>
        <v>#DIV/0!</v>
      </c>
      <c r="AT776" s="258" t="str">
        <f>IF(K776=0,0,VLOOKUP(K776,Kostenstellen!A:B,2,FALSE))</f>
        <v xml:space="preserve">Rosentrittklinik         </v>
      </c>
      <c r="AU776" s="68" t="str">
        <f t="shared" si="439"/>
        <v>A1</v>
      </c>
      <c r="AV776" s="68" t="str">
        <f t="shared" si="440"/>
        <v>A1</v>
      </c>
      <c r="AW776" s="68">
        <f>IF(AF776=0,0,VLOOKUP($H776,Leistungszahlen!$A$11:$H$158,4,FALSE))</f>
        <v>0</v>
      </c>
      <c r="AX776" s="68">
        <f>IF(AF776=0,0,VLOOKUP($H776,Leistungszahlen!$A$11:$H$158,5,FALSE))</f>
        <v>0</v>
      </c>
      <c r="AY776" s="68">
        <f>IF(AG776=0,0,VLOOKUP($H776,Leistungszahlen!$A$11:$H$158,6,FALSE))</f>
        <v>0</v>
      </c>
      <c r="AZ776" s="68">
        <f t="shared" si="441"/>
        <v>0</v>
      </c>
      <c r="BA776" s="68">
        <f t="shared" si="442"/>
        <v>0</v>
      </c>
      <c r="BC776" s="68">
        <f t="shared" si="433"/>
        <v>0</v>
      </c>
      <c r="BD776" s="285"/>
    </row>
    <row r="777" spans="1:56" s="68" customFormat="1" ht="22.5">
      <c r="A777" s="200"/>
      <c r="B777" s="200"/>
      <c r="C777" s="200" t="s">
        <v>354</v>
      </c>
      <c r="D777" s="200" t="s">
        <v>203</v>
      </c>
      <c r="E777" s="200" t="s">
        <v>353</v>
      </c>
      <c r="F777" s="200" t="s">
        <v>1285</v>
      </c>
      <c r="G777" s="200" t="s">
        <v>406</v>
      </c>
      <c r="H777" s="201" t="s">
        <v>200</v>
      </c>
      <c r="I777" s="202">
        <v>3.52</v>
      </c>
      <c r="J777" s="200" t="s">
        <v>778</v>
      </c>
      <c r="K777" s="176">
        <v>3</v>
      </c>
      <c r="L777" s="176">
        <v>1</v>
      </c>
      <c r="M777" s="176"/>
      <c r="N777" s="286">
        <v>6</v>
      </c>
      <c r="O777" s="286"/>
      <c r="P777" s="176"/>
      <c r="Q777" s="203">
        <f t="shared" si="434"/>
        <v>6</v>
      </c>
      <c r="R777" s="203">
        <f t="shared" si="435"/>
        <v>0</v>
      </c>
      <c r="S777" s="203">
        <f t="shared" si="436"/>
        <v>0</v>
      </c>
      <c r="T777" s="203">
        <f t="shared" si="437"/>
        <v>0</v>
      </c>
      <c r="U777" s="203">
        <f t="shared" si="438"/>
        <v>0</v>
      </c>
      <c r="V777" s="175">
        <f>IF(Q777&gt;0,VLOOKUP(Q777,Jahresfaktoren!$A$11:$B$24,2,),0)</f>
        <v>302</v>
      </c>
      <c r="W777" s="175">
        <f>IF(R777&gt;0,VLOOKUP(R777,Jahresfaktoren!$D$11:$E$24,2,),0)</f>
        <v>0</v>
      </c>
      <c r="X777" s="175">
        <f>IF(S777&gt;0,VLOOKUP(S777,Jahresfaktoren!$A$28:$B$29,2,),0)</f>
        <v>0</v>
      </c>
      <c r="Y777" s="175">
        <f>IF(T777&gt;0,VLOOKUP(T777,Jahresfaktoren!$A$28:$B$29,2,),0)</f>
        <v>0</v>
      </c>
      <c r="Z777" s="175">
        <f>IF(U777&gt;0,VLOOKUP(U777,Jahresfaktoren!$A$32:$B$33,2,),)</f>
        <v>0</v>
      </c>
      <c r="AA777" s="177">
        <f t="shared" si="423"/>
        <v>1063.04</v>
      </c>
      <c r="AB777" s="177" t="str">
        <f t="shared" si="424"/>
        <v/>
      </c>
      <c r="AC777" s="177" t="str">
        <f t="shared" si="425"/>
        <v/>
      </c>
      <c r="AD777" s="177" t="str">
        <f t="shared" si="426"/>
        <v/>
      </c>
      <c r="AE777" s="177" t="str">
        <f t="shared" si="427"/>
        <v/>
      </c>
      <c r="AF777" s="178">
        <f>IF(Q777&gt;0,VLOOKUP(H777,Leistungszahlen!$A$11:$C$158,3,),0)</f>
        <v>0</v>
      </c>
      <c r="AG777" s="178">
        <f>IF(R777&gt;0,VLOOKUP(H777,Leistungszahlen!$A$11:$F$158,6,),IF(T777&gt;0,VLOOKUP(H777,Leistungszahlen!$A$11:$F$158,6,),0))</f>
        <v>0</v>
      </c>
      <c r="AH777" s="179" t="e">
        <f t="shared" si="418"/>
        <v>#DIV/0!</v>
      </c>
      <c r="AI777" s="179">
        <f t="shared" si="419"/>
        <v>0</v>
      </c>
      <c r="AJ777" s="179">
        <f t="shared" si="420"/>
        <v>0</v>
      </c>
      <c r="AK777" s="179">
        <f t="shared" si="421"/>
        <v>0</v>
      </c>
      <c r="AL777" s="179">
        <f t="shared" si="422"/>
        <v>0</v>
      </c>
      <c r="AM777" s="180">
        <f>IF(L777=1,Stundensätze!$D$13,IF(L777=2,Stundensätze!$D$17,IF(L777=4,Stundensätze!$D$21,"")))</f>
        <v>0</v>
      </c>
      <c r="AN777" s="180">
        <f>IF(L777=1,Stundensätze!$D$15,IF(L777=2,Stundensätze!$D$19,IF(L777=4,Stundensätze!$D$23,"")))</f>
        <v>0</v>
      </c>
      <c r="AO777" s="180" t="e">
        <f t="shared" si="428"/>
        <v>#DIV/0!</v>
      </c>
      <c r="AP777" s="180">
        <f t="shared" si="429"/>
        <v>0</v>
      </c>
      <c r="AQ777" s="192" t="e">
        <f t="shared" si="430"/>
        <v>#DIV/0!</v>
      </c>
      <c r="AR777" s="192" t="e">
        <f t="shared" si="431"/>
        <v>#DIV/0!</v>
      </c>
      <c r="AS777" s="193" t="e">
        <f t="shared" si="432"/>
        <v>#DIV/0!</v>
      </c>
      <c r="AT777" s="258" t="str">
        <f>IF(K777=0,0,VLOOKUP(K777,Kostenstellen!A:B,2,FALSE))</f>
        <v xml:space="preserve">Rosentrittklinik         </v>
      </c>
      <c r="AU777" s="68" t="str">
        <f t="shared" si="439"/>
        <v>B</v>
      </c>
      <c r="AV777" s="68" t="str">
        <f t="shared" si="440"/>
        <v/>
      </c>
      <c r="AW777" s="68">
        <f>IF(AF777=0,0,VLOOKUP($H777,Leistungszahlen!$A$11:$H$158,4,FALSE))</f>
        <v>0</v>
      </c>
      <c r="AX777" s="68">
        <f>IF(AF777=0,0,VLOOKUP($H777,Leistungszahlen!$A$11:$H$158,5,FALSE))</f>
        <v>0</v>
      </c>
      <c r="AY777" s="68">
        <f>IF(AG777=0,0,VLOOKUP($H777,Leistungszahlen!$A$11:$H$158,6,FALSE))</f>
        <v>0</v>
      </c>
      <c r="AZ777" s="68">
        <f t="shared" si="441"/>
        <v>0</v>
      </c>
      <c r="BA777" s="68">
        <f t="shared" si="442"/>
        <v>0</v>
      </c>
      <c r="BC777" s="68">
        <f t="shared" si="433"/>
        <v>0</v>
      </c>
      <c r="BD777" s="285"/>
    </row>
    <row r="778" spans="1:56" s="68" customFormat="1" ht="22.5">
      <c r="A778" s="200"/>
      <c r="B778" s="200"/>
      <c r="C778" s="200" t="s">
        <v>354</v>
      </c>
      <c r="D778" s="200" t="s">
        <v>203</v>
      </c>
      <c r="E778" s="200" t="s">
        <v>353</v>
      </c>
      <c r="F778" s="200" t="s">
        <v>1285</v>
      </c>
      <c r="G778" s="200" t="s">
        <v>163</v>
      </c>
      <c r="H778" s="201" t="s">
        <v>287</v>
      </c>
      <c r="I778" s="202">
        <v>17.61</v>
      </c>
      <c r="J778" s="200" t="s">
        <v>560</v>
      </c>
      <c r="K778" s="176">
        <v>3</v>
      </c>
      <c r="L778" s="176">
        <v>1</v>
      </c>
      <c r="M778" s="176"/>
      <c r="N778" s="286">
        <v>3</v>
      </c>
      <c r="O778" s="286">
        <v>3</v>
      </c>
      <c r="P778" s="176"/>
      <c r="Q778" s="203">
        <f t="shared" si="434"/>
        <v>3</v>
      </c>
      <c r="R778" s="203">
        <f t="shared" si="435"/>
        <v>3</v>
      </c>
      <c r="S778" s="203">
        <f t="shared" si="436"/>
        <v>0</v>
      </c>
      <c r="T778" s="203">
        <f t="shared" si="437"/>
        <v>0</v>
      </c>
      <c r="U778" s="203">
        <f t="shared" si="438"/>
        <v>0</v>
      </c>
      <c r="V778" s="175">
        <f>IF(Q778&gt;0,VLOOKUP(Q778,Jahresfaktoren!$A$11:$B$24,2,),0)</f>
        <v>152</v>
      </c>
      <c r="W778" s="175">
        <f>IF(R778&gt;0,VLOOKUP(R778,Jahresfaktoren!$D$11:$E$24,2,),0)</f>
        <v>150</v>
      </c>
      <c r="X778" s="175">
        <f>IF(S778&gt;0,VLOOKUP(S778,Jahresfaktoren!$A$28:$B$29,2,),0)</f>
        <v>0</v>
      </c>
      <c r="Y778" s="175">
        <f>IF(T778&gt;0,VLOOKUP(T778,Jahresfaktoren!$A$28:$B$29,2,),0)</f>
        <v>0</v>
      </c>
      <c r="Z778" s="175">
        <f>IF(U778&gt;0,VLOOKUP(U778,Jahresfaktoren!$A$32:$B$33,2,),)</f>
        <v>0</v>
      </c>
      <c r="AA778" s="177">
        <f t="shared" si="423"/>
        <v>2676.72</v>
      </c>
      <c r="AB778" s="177">
        <f t="shared" si="424"/>
        <v>2641.5</v>
      </c>
      <c r="AC778" s="177" t="str">
        <f t="shared" si="425"/>
        <v/>
      </c>
      <c r="AD778" s="177" t="str">
        <f t="shared" si="426"/>
        <v/>
      </c>
      <c r="AE778" s="177" t="str">
        <f t="shared" si="427"/>
        <v/>
      </c>
      <c r="AF778" s="178">
        <f>IF(Q778&gt;0,VLOOKUP(H778,Leistungszahlen!$A$11:$C$158,3,),0)</f>
        <v>0</v>
      </c>
      <c r="AG778" s="178">
        <f>IF(R778&gt;0,VLOOKUP(H778,Leistungszahlen!$A$11:$F$158,6,),IF(T778&gt;0,VLOOKUP(H778,Leistungszahlen!$A$11:$F$158,6,),0))</f>
        <v>0</v>
      </c>
      <c r="AH778" s="179" t="e">
        <f t="shared" si="418"/>
        <v>#DIV/0!</v>
      </c>
      <c r="AI778" s="179" t="e">
        <f t="shared" si="419"/>
        <v>#DIV/0!</v>
      </c>
      <c r="AJ778" s="179">
        <f t="shared" si="420"/>
        <v>0</v>
      </c>
      <c r="AK778" s="179">
        <f t="shared" si="421"/>
        <v>0</v>
      </c>
      <c r="AL778" s="179">
        <f t="shared" si="422"/>
        <v>0</v>
      </c>
      <c r="AM778" s="180">
        <f>IF(L778=1,Stundensätze!$D$13,IF(L778=2,Stundensätze!$D$17,IF(L778=4,Stundensätze!$D$21,"")))</f>
        <v>0</v>
      </c>
      <c r="AN778" s="180">
        <f>IF(L778=1,Stundensätze!$D$15,IF(L778=2,Stundensätze!$D$19,IF(L778=4,Stundensätze!$D$23,"")))</f>
        <v>0</v>
      </c>
      <c r="AO778" s="180" t="e">
        <f t="shared" si="428"/>
        <v>#DIV/0!</v>
      </c>
      <c r="AP778" s="180">
        <f t="shared" si="429"/>
        <v>0</v>
      </c>
      <c r="AQ778" s="192" t="e">
        <f t="shared" si="430"/>
        <v>#DIV/0!</v>
      </c>
      <c r="AR778" s="192" t="e">
        <f t="shared" si="431"/>
        <v>#DIV/0!</v>
      </c>
      <c r="AS778" s="193" t="e">
        <f t="shared" si="432"/>
        <v>#DIV/0!</v>
      </c>
      <c r="AT778" s="258" t="str">
        <f>IF(K778=0,0,VLOOKUP(K778,Kostenstellen!A:B,2,FALSE))</f>
        <v xml:space="preserve">Rosentrittklinik         </v>
      </c>
      <c r="AU778" s="68" t="str">
        <f t="shared" si="439"/>
        <v>A1</v>
      </c>
      <c r="AV778" s="68" t="str">
        <f t="shared" si="440"/>
        <v>A1</v>
      </c>
      <c r="AW778" s="68">
        <f>IF(AF778=0,0,VLOOKUP($H778,Leistungszahlen!$A$11:$H$158,4,FALSE))</f>
        <v>0</v>
      </c>
      <c r="AX778" s="68">
        <f>IF(AF778=0,0,VLOOKUP($H778,Leistungszahlen!$A$11:$H$158,5,FALSE))</f>
        <v>0</v>
      </c>
      <c r="AY778" s="68">
        <f>IF(AG778=0,0,VLOOKUP($H778,Leistungszahlen!$A$11:$H$158,6,FALSE))</f>
        <v>0</v>
      </c>
      <c r="AZ778" s="68">
        <f t="shared" si="441"/>
        <v>0</v>
      </c>
      <c r="BA778" s="68">
        <f t="shared" si="442"/>
        <v>0</v>
      </c>
      <c r="BC778" s="68">
        <f t="shared" si="433"/>
        <v>0</v>
      </c>
      <c r="BD778" s="285"/>
    </row>
    <row r="779" spans="1:56" s="68" customFormat="1" ht="22.5">
      <c r="A779" s="200"/>
      <c r="B779" s="200"/>
      <c r="C779" s="200" t="s">
        <v>354</v>
      </c>
      <c r="D779" s="200" t="s">
        <v>203</v>
      </c>
      <c r="E779" s="200" t="s">
        <v>353</v>
      </c>
      <c r="F779" s="200" t="s">
        <v>1286</v>
      </c>
      <c r="G779" s="200" t="s">
        <v>406</v>
      </c>
      <c r="H779" s="201" t="s">
        <v>200</v>
      </c>
      <c r="I779" s="202">
        <v>3.52</v>
      </c>
      <c r="J779" s="200" t="s">
        <v>778</v>
      </c>
      <c r="K779" s="176">
        <v>3</v>
      </c>
      <c r="L779" s="176">
        <v>1</v>
      </c>
      <c r="M779" s="176"/>
      <c r="N779" s="286">
        <v>6</v>
      </c>
      <c r="O779" s="286"/>
      <c r="P779" s="176"/>
      <c r="Q779" s="203">
        <f t="shared" si="434"/>
        <v>6</v>
      </c>
      <c r="R779" s="203">
        <f t="shared" si="435"/>
        <v>0</v>
      </c>
      <c r="S779" s="203">
        <f t="shared" si="436"/>
        <v>0</v>
      </c>
      <c r="T779" s="203">
        <f t="shared" si="437"/>
        <v>0</v>
      </c>
      <c r="U779" s="203">
        <f t="shared" si="438"/>
        <v>0</v>
      </c>
      <c r="V779" s="175">
        <f>IF(Q779&gt;0,VLOOKUP(Q779,Jahresfaktoren!$A$11:$B$24,2,),0)</f>
        <v>302</v>
      </c>
      <c r="W779" s="175">
        <f>IF(R779&gt;0,VLOOKUP(R779,Jahresfaktoren!$D$11:$E$24,2,),0)</f>
        <v>0</v>
      </c>
      <c r="X779" s="175">
        <f>IF(S779&gt;0,VLOOKUP(S779,Jahresfaktoren!$A$28:$B$29,2,),0)</f>
        <v>0</v>
      </c>
      <c r="Y779" s="175">
        <f>IF(T779&gt;0,VLOOKUP(T779,Jahresfaktoren!$A$28:$B$29,2,),0)</f>
        <v>0</v>
      </c>
      <c r="Z779" s="175">
        <f>IF(U779&gt;0,VLOOKUP(U779,Jahresfaktoren!$A$32:$B$33,2,),)</f>
        <v>0</v>
      </c>
      <c r="AA779" s="177">
        <f t="shared" si="423"/>
        <v>1063.04</v>
      </c>
      <c r="AB779" s="177" t="str">
        <f t="shared" si="424"/>
        <v/>
      </c>
      <c r="AC779" s="177" t="str">
        <f t="shared" si="425"/>
        <v/>
      </c>
      <c r="AD779" s="177" t="str">
        <f t="shared" si="426"/>
        <v/>
      </c>
      <c r="AE779" s="177" t="str">
        <f t="shared" si="427"/>
        <v/>
      </c>
      <c r="AF779" s="178">
        <f>IF(Q779&gt;0,VLOOKUP(H779,Leistungszahlen!$A$11:$C$158,3,),0)</f>
        <v>0</v>
      </c>
      <c r="AG779" s="178">
        <f>IF(R779&gt;0,VLOOKUP(H779,Leistungszahlen!$A$11:$F$158,6,),IF(T779&gt;0,VLOOKUP(H779,Leistungszahlen!$A$11:$F$158,6,),0))</f>
        <v>0</v>
      </c>
      <c r="AH779" s="179" t="e">
        <f t="shared" ref="AH779:AH842" si="443">IF(Q779&gt;0,AA779/AF779,0)</f>
        <v>#DIV/0!</v>
      </c>
      <c r="AI779" s="179">
        <f t="shared" ref="AI779:AI842" si="444">IF(R779&gt;0,AB779/AG779,0)</f>
        <v>0</v>
      </c>
      <c r="AJ779" s="179">
        <f t="shared" ref="AJ779:AJ842" si="445">IF(S779&gt;0,AC779/AF779,0)</f>
        <v>0</v>
      </c>
      <c r="AK779" s="179">
        <f t="shared" ref="AK779:AK842" si="446">IF(T779&gt;0,AD779/AG779,0)</f>
        <v>0</v>
      </c>
      <c r="AL779" s="179">
        <f t="shared" ref="AL779:AL842" si="447">IF(U779&gt;0,AE779/AF779,0)</f>
        <v>0</v>
      </c>
      <c r="AM779" s="180">
        <f>IF(L779=1,Stundensätze!$D$13,IF(L779=2,Stundensätze!$D$17,IF(L779=4,Stundensätze!$D$21,"")))</f>
        <v>0</v>
      </c>
      <c r="AN779" s="180">
        <f>IF(L779=1,Stundensätze!$D$15,IF(L779=2,Stundensätze!$D$19,IF(L779=4,Stundensätze!$D$23,"")))</f>
        <v>0</v>
      </c>
      <c r="AO779" s="180" t="e">
        <f t="shared" si="428"/>
        <v>#DIV/0!</v>
      </c>
      <c r="AP779" s="180">
        <f t="shared" si="429"/>
        <v>0</v>
      </c>
      <c r="AQ779" s="192" t="e">
        <f t="shared" si="430"/>
        <v>#DIV/0!</v>
      </c>
      <c r="AR779" s="192" t="e">
        <f t="shared" si="431"/>
        <v>#DIV/0!</v>
      </c>
      <c r="AS779" s="193" t="e">
        <f t="shared" si="432"/>
        <v>#DIV/0!</v>
      </c>
      <c r="AT779" s="258" t="str">
        <f>IF(K779=0,0,VLOOKUP(K779,Kostenstellen!A:B,2,FALSE))</f>
        <v xml:space="preserve">Rosentrittklinik         </v>
      </c>
      <c r="AU779" s="68" t="str">
        <f t="shared" si="439"/>
        <v>B</v>
      </c>
      <c r="AV779" s="68" t="str">
        <f t="shared" si="440"/>
        <v/>
      </c>
      <c r="AW779" s="68">
        <f>IF(AF779=0,0,VLOOKUP($H779,Leistungszahlen!$A$11:$H$158,4,FALSE))</f>
        <v>0</v>
      </c>
      <c r="AX779" s="68">
        <f>IF(AF779=0,0,VLOOKUP($H779,Leistungszahlen!$A$11:$H$158,5,FALSE))</f>
        <v>0</v>
      </c>
      <c r="AY779" s="68">
        <f>IF(AG779=0,0,VLOOKUP($H779,Leistungszahlen!$A$11:$H$158,6,FALSE))</f>
        <v>0</v>
      </c>
      <c r="AZ779" s="68">
        <f t="shared" si="441"/>
        <v>0</v>
      </c>
      <c r="BA779" s="68">
        <f t="shared" si="442"/>
        <v>0</v>
      </c>
      <c r="BC779" s="68">
        <f t="shared" si="433"/>
        <v>0</v>
      </c>
      <c r="BD779" s="285"/>
    </row>
    <row r="780" spans="1:56" s="68" customFormat="1" ht="22.5">
      <c r="A780" s="200"/>
      <c r="B780" s="200"/>
      <c r="C780" s="200" t="s">
        <v>354</v>
      </c>
      <c r="D780" s="200" t="s">
        <v>203</v>
      </c>
      <c r="E780" s="200" t="s">
        <v>353</v>
      </c>
      <c r="F780" s="200" t="s">
        <v>1286</v>
      </c>
      <c r="G780" s="200" t="s">
        <v>163</v>
      </c>
      <c r="H780" s="201" t="s">
        <v>287</v>
      </c>
      <c r="I780" s="202">
        <v>17.61</v>
      </c>
      <c r="J780" s="200" t="s">
        <v>560</v>
      </c>
      <c r="K780" s="176">
        <v>3</v>
      </c>
      <c r="L780" s="176">
        <v>1</v>
      </c>
      <c r="M780" s="176"/>
      <c r="N780" s="286">
        <v>3</v>
      </c>
      <c r="O780" s="286">
        <v>3</v>
      </c>
      <c r="P780" s="176"/>
      <c r="Q780" s="203">
        <f t="shared" si="434"/>
        <v>3</v>
      </c>
      <c r="R780" s="203">
        <f t="shared" si="435"/>
        <v>3</v>
      </c>
      <c r="S780" s="203">
        <f t="shared" si="436"/>
        <v>0</v>
      </c>
      <c r="T780" s="203">
        <f t="shared" si="437"/>
        <v>0</v>
      </c>
      <c r="U780" s="203">
        <f t="shared" si="438"/>
        <v>0</v>
      </c>
      <c r="V780" s="175">
        <f>IF(Q780&gt;0,VLOOKUP(Q780,Jahresfaktoren!$A$11:$B$24,2,),0)</f>
        <v>152</v>
      </c>
      <c r="W780" s="175">
        <f>IF(R780&gt;0,VLOOKUP(R780,Jahresfaktoren!$D$11:$E$24,2,),0)</f>
        <v>150</v>
      </c>
      <c r="X780" s="175">
        <f>IF(S780&gt;0,VLOOKUP(S780,Jahresfaktoren!$A$28:$B$29,2,),0)</f>
        <v>0</v>
      </c>
      <c r="Y780" s="175">
        <f>IF(T780&gt;0,VLOOKUP(T780,Jahresfaktoren!$A$28:$B$29,2,),0)</f>
        <v>0</v>
      </c>
      <c r="Z780" s="175">
        <f>IF(U780&gt;0,VLOOKUP(U780,Jahresfaktoren!$A$32:$B$33,2,),)</f>
        <v>0</v>
      </c>
      <c r="AA780" s="177">
        <f t="shared" si="423"/>
        <v>2676.72</v>
      </c>
      <c r="AB780" s="177">
        <f t="shared" si="424"/>
        <v>2641.5</v>
      </c>
      <c r="AC780" s="177" t="str">
        <f t="shared" si="425"/>
        <v/>
      </c>
      <c r="AD780" s="177" t="str">
        <f t="shared" si="426"/>
        <v/>
      </c>
      <c r="AE780" s="177" t="str">
        <f t="shared" si="427"/>
        <v/>
      </c>
      <c r="AF780" s="178">
        <f>IF(Q780&gt;0,VLOOKUP(H780,Leistungszahlen!$A$11:$C$158,3,),0)</f>
        <v>0</v>
      </c>
      <c r="AG780" s="178">
        <f>IF(R780&gt;0,VLOOKUP(H780,Leistungszahlen!$A$11:$F$158,6,),IF(T780&gt;0,VLOOKUP(H780,Leistungszahlen!$A$11:$F$158,6,),0))</f>
        <v>0</v>
      </c>
      <c r="AH780" s="179" t="e">
        <f t="shared" si="443"/>
        <v>#DIV/0!</v>
      </c>
      <c r="AI780" s="179" t="e">
        <f t="shared" si="444"/>
        <v>#DIV/0!</v>
      </c>
      <c r="AJ780" s="179">
        <f t="shared" si="445"/>
        <v>0</v>
      </c>
      <c r="AK780" s="179">
        <f t="shared" si="446"/>
        <v>0</v>
      </c>
      <c r="AL780" s="179">
        <f t="shared" si="447"/>
        <v>0</v>
      </c>
      <c r="AM780" s="180">
        <f>IF(L780=1,Stundensätze!$D$13,IF(L780=2,Stundensätze!$D$17,IF(L780=4,Stundensätze!$D$21,"")))</f>
        <v>0</v>
      </c>
      <c r="AN780" s="180">
        <f>IF(L780=1,Stundensätze!$D$15,IF(L780=2,Stundensätze!$D$19,IF(L780=4,Stundensätze!$D$23,"")))</f>
        <v>0</v>
      </c>
      <c r="AO780" s="180" t="e">
        <f t="shared" si="428"/>
        <v>#DIV/0!</v>
      </c>
      <c r="AP780" s="180">
        <f t="shared" si="429"/>
        <v>0</v>
      </c>
      <c r="AQ780" s="192" t="e">
        <f t="shared" si="430"/>
        <v>#DIV/0!</v>
      </c>
      <c r="AR780" s="192" t="e">
        <f t="shared" si="431"/>
        <v>#DIV/0!</v>
      </c>
      <c r="AS780" s="193" t="e">
        <f t="shared" si="432"/>
        <v>#DIV/0!</v>
      </c>
      <c r="AT780" s="258" t="str">
        <f>IF(K780=0,0,VLOOKUP(K780,Kostenstellen!A:B,2,FALSE))</f>
        <v xml:space="preserve">Rosentrittklinik         </v>
      </c>
      <c r="AU780" s="68" t="str">
        <f t="shared" si="439"/>
        <v>A1</v>
      </c>
      <c r="AV780" s="68" t="str">
        <f t="shared" si="440"/>
        <v>A1</v>
      </c>
      <c r="AW780" s="68">
        <f>IF(AF780=0,0,VLOOKUP($H780,Leistungszahlen!$A$11:$H$158,4,FALSE))</f>
        <v>0</v>
      </c>
      <c r="AX780" s="68">
        <f>IF(AF780=0,0,VLOOKUP($H780,Leistungszahlen!$A$11:$H$158,5,FALSE))</f>
        <v>0</v>
      </c>
      <c r="AY780" s="68">
        <f>IF(AG780=0,0,VLOOKUP($H780,Leistungszahlen!$A$11:$H$158,6,FALSE))</f>
        <v>0</v>
      </c>
      <c r="AZ780" s="68">
        <f t="shared" si="441"/>
        <v>0</v>
      </c>
      <c r="BA780" s="68">
        <f t="shared" si="442"/>
        <v>0</v>
      </c>
      <c r="BC780" s="68">
        <f t="shared" si="433"/>
        <v>0</v>
      </c>
      <c r="BD780" s="285"/>
    </row>
    <row r="781" spans="1:56" s="68" customFormat="1" ht="22.5">
      <c r="A781" s="200"/>
      <c r="B781" s="200"/>
      <c r="C781" s="200" t="s">
        <v>354</v>
      </c>
      <c r="D781" s="200" t="s">
        <v>203</v>
      </c>
      <c r="E781" s="200" t="s">
        <v>353</v>
      </c>
      <c r="F781" s="200" t="s">
        <v>1287</v>
      </c>
      <c r="G781" s="200" t="s">
        <v>406</v>
      </c>
      <c r="H781" s="201" t="s">
        <v>200</v>
      </c>
      <c r="I781" s="202">
        <v>3.52</v>
      </c>
      <c r="J781" s="200" t="s">
        <v>778</v>
      </c>
      <c r="K781" s="176">
        <v>3</v>
      </c>
      <c r="L781" s="176">
        <v>1</v>
      </c>
      <c r="M781" s="176"/>
      <c r="N781" s="286">
        <v>6</v>
      </c>
      <c r="O781" s="286"/>
      <c r="P781" s="176"/>
      <c r="Q781" s="203">
        <f t="shared" si="434"/>
        <v>6</v>
      </c>
      <c r="R781" s="203">
        <f t="shared" si="435"/>
        <v>0</v>
      </c>
      <c r="S781" s="203">
        <f t="shared" si="436"/>
        <v>0</v>
      </c>
      <c r="T781" s="203">
        <f t="shared" si="437"/>
        <v>0</v>
      </c>
      <c r="U781" s="203">
        <f t="shared" si="438"/>
        <v>0</v>
      </c>
      <c r="V781" s="175">
        <f>IF(Q781&gt;0,VLOOKUP(Q781,Jahresfaktoren!$A$11:$B$24,2,),0)</f>
        <v>302</v>
      </c>
      <c r="W781" s="175">
        <f>IF(R781&gt;0,VLOOKUP(R781,Jahresfaktoren!$D$11:$E$24,2,),0)</f>
        <v>0</v>
      </c>
      <c r="X781" s="175">
        <f>IF(S781&gt;0,VLOOKUP(S781,Jahresfaktoren!$A$28:$B$29,2,),0)</f>
        <v>0</v>
      </c>
      <c r="Y781" s="175">
        <f>IF(T781&gt;0,VLOOKUP(T781,Jahresfaktoren!$A$28:$B$29,2,),0)</f>
        <v>0</v>
      </c>
      <c r="Z781" s="175">
        <f>IF(U781&gt;0,VLOOKUP(U781,Jahresfaktoren!$A$32:$B$33,2,),)</f>
        <v>0</v>
      </c>
      <c r="AA781" s="177">
        <f t="shared" si="423"/>
        <v>1063.04</v>
      </c>
      <c r="AB781" s="177" t="str">
        <f t="shared" si="424"/>
        <v/>
      </c>
      <c r="AC781" s="177" t="str">
        <f t="shared" si="425"/>
        <v/>
      </c>
      <c r="AD781" s="177" t="str">
        <f t="shared" si="426"/>
        <v/>
      </c>
      <c r="AE781" s="177" t="str">
        <f t="shared" si="427"/>
        <v/>
      </c>
      <c r="AF781" s="178">
        <f>IF(Q781&gt;0,VLOOKUP(H781,Leistungszahlen!$A$11:$C$158,3,),0)</f>
        <v>0</v>
      </c>
      <c r="AG781" s="178">
        <f>IF(R781&gt;0,VLOOKUP(H781,Leistungszahlen!$A$11:$F$158,6,),IF(T781&gt;0,VLOOKUP(H781,Leistungszahlen!$A$11:$F$158,6,),0))</f>
        <v>0</v>
      </c>
      <c r="AH781" s="179" t="e">
        <f t="shared" si="443"/>
        <v>#DIV/0!</v>
      </c>
      <c r="AI781" s="179">
        <f t="shared" si="444"/>
        <v>0</v>
      </c>
      <c r="AJ781" s="179">
        <f t="shared" si="445"/>
        <v>0</v>
      </c>
      <c r="AK781" s="179">
        <f t="shared" si="446"/>
        <v>0</v>
      </c>
      <c r="AL781" s="179">
        <f t="shared" si="447"/>
        <v>0</v>
      </c>
      <c r="AM781" s="180">
        <f>IF(L781=1,Stundensätze!$D$13,IF(L781=2,Stundensätze!$D$17,IF(L781=4,Stundensätze!$D$21,"")))</f>
        <v>0</v>
      </c>
      <c r="AN781" s="180">
        <f>IF(L781=1,Stundensätze!$D$15,IF(L781=2,Stundensätze!$D$19,IF(L781=4,Stundensätze!$D$23,"")))</f>
        <v>0</v>
      </c>
      <c r="AO781" s="180" t="e">
        <f t="shared" si="428"/>
        <v>#DIV/0!</v>
      </c>
      <c r="AP781" s="180">
        <f t="shared" si="429"/>
        <v>0</v>
      </c>
      <c r="AQ781" s="192" t="e">
        <f t="shared" si="430"/>
        <v>#DIV/0!</v>
      </c>
      <c r="AR781" s="192" t="e">
        <f t="shared" si="431"/>
        <v>#DIV/0!</v>
      </c>
      <c r="AS781" s="193" t="e">
        <f t="shared" si="432"/>
        <v>#DIV/0!</v>
      </c>
      <c r="AT781" s="258" t="str">
        <f>IF(K781=0,0,VLOOKUP(K781,Kostenstellen!A:B,2,FALSE))</f>
        <v xml:space="preserve">Rosentrittklinik         </v>
      </c>
      <c r="AU781" s="68" t="str">
        <f t="shared" si="439"/>
        <v>B</v>
      </c>
      <c r="AV781" s="68" t="str">
        <f t="shared" si="440"/>
        <v/>
      </c>
      <c r="AW781" s="68">
        <f>IF(AF781=0,0,VLOOKUP($H781,Leistungszahlen!$A$11:$H$158,4,FALSE))</f>
        <v>0</v>
      </c>
      <c r="AX781" s="68">
        <f>IF(AF781=0,0,VLOOKUP($H781,Leistungszahlen!$A$11:$H$158,5,FALSE))</f>
        <v>0</v>
      </c>
      <c r="AY781" s="68">
        <f>IF(AG781=0,0,VLOOKUP($H781,Leistungszahlen!$A$11:$H$158,6,FALSE))</f>
        <v>0</v>
      </c>
      <c r="AZ781" s="68">
        <f t="shared" si="441"/>
        <v>0</v>
      </c>
      <c r="BA781" s="68">
        <f t="shared" si="442"/>
        <v>0</v>
      </c>
      <c r="BC781" s="68">
        <f t="shared" si="433"/>
        <v>0</v>
      </c>
      <c r="BD781" s="285"/>
    </row>
    <row r="782" spans="1:56" s="68" customFormat="1" ht="22.5">
      <c r="A782" s="200"/>
      <c r="B782" s="200"/>
      <c r="C782" s="200" t="s">
        <v>354</v>
      </c>
      <c r="D782" s="200" t="s">
        <v>203</v>
      </c>
      <c r="E782" s="200" t="s">
        <v>353</v>
      </c>
      <c r="F782" s="200" t="s">
        <v>1287</v>
      </c>
      <c r="G782" s="200" t="s">
        <v>163</v>
      </c>
      <c r="H782" s="201" t="s">
        <v>287</v>
      </c>
      <c r="I782" s="202">
        <v>17.61</v>
      </c>
      <c r="J782" s="200" t="s">
        <v>560</v>
      </c>
      <c r="K782" s="176">
        <v>3</v>
      </c>
      <c r="L782" s="176">
        <v>1</v>
      </c>
      <c r="M782" s="176"/>
      <c r="N782" s="286">
        <v>3</v>
      </c>
      <c r="O782" s="286">
        <v>3</v>
      </c>
      <c r="P782" s="176"/>
      <c r="Q782" s="203">
        <f t="shared" si="434"/>
        <v>3</v>
      </c>
      <c r="R782" s="203">
        <f t="shared" si="435"/>
        <v>3</v>
      </c>
      <c r="S782" s="203">
        <f t="shared" si="436"/>
        <v>0</v>
      </c>
      <c r="T782" s="203">
        <f t="shared" si="437"/>
        <v>0</v>
      </c>
      <c r="U782" s="203">
        <f t="shared" si="438"/>
        <v>0</v>
      </c>
      <c r="V782" s="175">
        <f>IF(Q782&gt;0,VLOOKUP(Q782,Jahresfaktoren!$A$11:$B$24,2,),0)</f>
        <v>152</v>
      </c>
      <c r="W782" s="175">
        <f>IF(R782&gt;0,VLOOKUP(R782,Jahresfaktoren!$D$11:$E$24,2,),0)</f>
        <v>150</v>
      </c>
      <c r="X782" s="175">
        <f>IF(S782&gt;0,VLOOKUP(S782,Jahresfaktoren!$A$28:$B$29,2,),0)</f>
        <v>0</v>
      </c>
      <c r="Y782" s="175">
        <f>IF(T782&gt;0,VLOOKUP(T782,Jahresfaktoren!$A$28:$B$29,2,),0)</f>
        <v>0</v>
      </c>
      <c r="Z782" s="175">
        <f>IF(U782&gt;0,VLOOKUP(U782,Jahresfaktoren!$A$32:$B$33,2,),)</f>
        <v>0</v>
      </c>
      <c r="AA782" s="177">
        <f t="shared" si="423"/>
        <v>2676.72</v>
      </c>
      <c r="AB782" s="177">
        <f t="shared" si="424"/>
        <v>2641.5</v>
      </c>
      <c r="AC782" s="177" t="str">
        <f t="shared" si="425"/>
        <v/>
      </c>
      <c r="AD782" s="177" t="str">
        <f t="shared" si="426"/>
        <v/>
      </c>
      <c r="AE782" s="177" t="str">
        <f t="shared" si="427"/>
        <v/>
      </c>
      <c r="AF782" s="178">
        <f>IF(Q782&gt;0,VLOOKUP(H782,Leistungszahlen!$A$11:$C$158,3,),0)</f>
        <v>0</v>
      </c>
      <c r="AG782" s="178">
        <f>IF(R782&gt;0,VLOOKUP(H782,Leistungszahlen!$A$11:$F$158,6,),IF(T782&gt;0,VLOOKUP(H782,Leistungszahlen!$A$11:$F$158,6,),0))</f>
        <v>0</v>
      </c>
      <c r="AH782" s="179" t="e">
        <f t="shared" si="443"/>
        <v>#DIV/0!</v>
      </c>
      <c r="AI782" s="179" t="e">
        <f t="shared" si="444"/>
        <v>#DIV/0!</v>
      </c>
      <c r="AJ782" s="179">
        <f t="shared" si="445"/>
        <v>0</v>
      </c>
      <c r="AK782" s="179">
        <f t="shared" si="446"/>
        <v>0</v>
      </c>
      <c r="AL782" s="179">
        <f t="shared" si="447"/>
        <v>0</v>
      </c>
      <c r="AM782" s="180">
        <f>IF(L782=1,Stundensätze!$D$13,IF(L782=2,Stundensätze!$D$17,IF(L782=4,Stundensätze!$D$21,"")))</f>
        <v>0</v>
      </c>
      <c r="AN782" s="180">
        <f>IF(L782=1,Stundensätze!$D$15,IF(L782=2,Stundensätze!$D$19,IF(L782=4,Stundensätze!$D$23,"")))</f>
        <v>0</v>
      </c>
      <c r="AO782" s="180" t="e">
        <f t="shared" si="428"/>
        <v>#DIV/0!</v>
      </c>
      <c r="AP782" s="180">
        <f t="shared" si="429"/>
        <v>0</v>
      </c>
      <c r="AQ782" s="192" t="e">
        <f t="shared" si="430"/>
        <v>#DIV/0!</v>
      </c>
      <c r="AR782" s="192" t="e">
        <f t="shared" si="431"/>
        <v>#DIV/0!</v>
      </c>
      <c r="AS782" s="193" t="e">
        <f t="shared" si="432"/>
        <v>#DIV/0!</v>
      </c>
      <c r="AT782" s="258" t="str">
        <f>IF(K782=0,0,VLOOKUP(K782,Kostenstellen!A:B,2,FALSE))</f>
        <v xml:space="preserve">Rosentrittklinik         </v>
      </c>
      <c r="AU782" s="68" t="str">
        <f t="shared" si="439"/>
        <v>A1</v>
      </c>
      <c r="AV782" s="68" t="str">
        <f t="shared" si="440"/>
        <v>A1</v>
      </c>
      <c r="AW782" s="68">
        <f>IF(AF782=0,0,VLOOKUP($H782,Leistungszahlen!$A$11:$H$158,4,FALSE))</f>
        <v>0</v>
      </c>
      <c r="AX782" s="68">
        <f>IF(AF782=0,0,VLOOKUP($H782,Leistungszahlen!$A$11:$H$158,5,FALSE))</f>
        <v>0</v>
      </c>
      <c r="AY782" s="68">
        <f>IF(AG782=0,0,VLOOKUP($H782,Leistungszahlen!$A$11:$H$158,6,FALSE))</f>
        <v>0</v>
      </c>
      <c r="AZ782" s="68">
        <f t="shared" si="441"/>
        <v>0</v>
      </c>
      <c r="BA782" s="68">
        <f t="shared" si="442"/>
        <v>0</v>
      </c>
      <c r="BC782" s="68">
        <f t="shared" si="433"/>
        <v>0</v>
      </c>
      <c r="BD782" s="285"/>
    </row>
    <row r="783" spans="1:56" s="68" customFormat="1" ht="22.5">
      <c r="A783" s="200"/>
      <c r="B783" s="200"/>
      <c r="C783" s="200" t="s">
        <v>354</v>
      </c>
      <c r="D783" s="200" t="s">
        <v>203</v>
      </c>
      <c r="E783" s="200" t="s">
        <v>353</v>
      </c>
      <c r="F783" s="200" t="s">
        <v>1288</v>
      </c>
      <c r="G783" s="200" t="s">
        <v>406</v>
      </c>
      <c r="H783" s="201" t="s">
        <v>200</v>
      </c>
      <c r="I783" s="202">
        <v>3.52</v>
      </c>
      <c r="J783" s="200" t="s">
        <v>778</v>
      </c>
      <c r="K783" s="176">
        <v>3</v>
      </c>
      <c r="L783" s="176">
        <v>1</v>
      </c>
      <c r="M783" s="176"/>
      <c r="N783" s="286">
        <v>6</v>
      </c>
      <c r="O783" s="286"/>
      <c r="P783" s="176"/>
      <c r="Q783" s="203">
        <f t="shared" si="434"/>
        <v>6</v>
      </c>
      <c r="R783" s="203">
        <f t="shared" si="435"/>
        <v>0</v>
      </c>
      <c r="S783" s="203">
        <f t="shared" si="436"/>
        <v>0</v>
      </c>
      <c r="T783" s="203">
        <f t="shared" si="437"/>
        <v>0</v>
      </c>
      <c r="U783" s="203">
        <f t="shared" si="438"/>
        <v>0</v>
      </c>
      <c r="V783" s="175">
        <f>IF(Q783&gt;0,VLOOKUP(Q783,Jahresfaktoren!$A$11:$B$24,2,),0)</f>
        <v>302</v>
      </c>
      <c r="W783" s="175">
        <f>IF(R783&gt;0,VLOOKUP(R783,Jahresfaktoren!$D$11:$E$24,2,),0)</f>
        <v>0</v>
      </c>
      <c r="X783" s="175">
        <f>IF(S783&gt;0,VLOOKUP(S783,Jahresfaktoren!$A$28:$B$29,2,),0)</f>
        <v>0</v>
      </c>
      <c r="Y783" s="175">
        <f>IF(T783&gt;0,VLOOKUP(T783,Jahresfaktoren!$A$28:$B$29,2,),0)</f>
        <v>0</v>
      </c>
      <c r="Z783" s="175">
        <f>IF(U783&gt;0,VLOOKUP(U783,Jahresfaktoren!$A$32:$B$33,2,),)</f>
        <v>0</v>
      </c>
      <c r="AA783" s="177">
        <f t="shared" si="423"/>
        <v>1063.04</v>
      </c>
      <c r="AB783" s="177" t="str">
        <f t="shared" si="424"/>
        <v/>
      </c>
      <c r="AC783" s="177" t="str">
        <f t="shared" si="425"/>
        <v/>
      </c>
      <c r="AD783" s="177" t="str">
        <f t="shared" si="426"/>
        <v/>
      </c>
      <c r="AE783" s="177" t="str">
        <f t="shared" si="427"/>
        <v/>
      </c>
      <c r="AF783" s="178">
        <f>IF(Q783&gt;0,VLOOKUP(H783,Leistungszahlen!$A$11:$C$158,3,),0)</f>
        <v>0</v>
      </c>
      <c r="AG783" s="178">
        <f>IF(R783&gt;0,VLOOKUP(H783,Leistungszahlen!$A$11:$F$158,6,),IF(T783&gt;0,VLOOKUP(H783,Leistungszahlen!$A$11:$F$158,6,),0))</f>
        <v>0</v>
      </c>
      <c r="AH783" s="179" t="e">
        <f t="shared" si="443"/>
        <v>#DIV/0!</v>
      </c>
      <c r="AI783" s="179">
        <f t="shared" si="444"/>
        <v>0</v>
      </c>
      <c r="AJ783" s="179">
        <f t="shared" si="445"/>
        <v>0</v>
      </c>
      <c r="AK783" s="179">
        <f t="shared" si="446"/>
        <v>0</v>
      </c>
      <c r="AL783" s="179">
        <f t="shared" si="447"/>
        <v>0</v>
      </c>
      <c r="AM783" s="180">
        <f>IF(L783=1,Stundensätze!$D$13,IF(L783=2,Stundensätze!$D$17,IF(L783=4,Stundensätze!$D$21,"")))</f>
        <v>0</v>
      </c>
      <c r="AN783" s="180">
        <f>IF(L783=1,Stundensätze!$D$15,IF(L783=2,Stundensätze!$D$19,IF(L783=4,Stundensätze!$D$23,"")))</f>
        <v>0</v>
      </c>
      <c r="AO783" s="180" t="e">
        <f t="shared" si="428"/>
        <v>#DIV/0!</v>
      </c>
      <c r="AP783" s="180">
        <f t="shared" si="429"/>
        <v>0</v>
      </c>
      <c r="AQ783" s="192" t="e">
        <f t="shared" si="430"/>
        <v>#DIV/0!</v>
      </c>
      <c r="AR783" s="192" t="e">
        <f t="shared" si="431"/>
        <v>#DIV/0!</v>
      </c>
      <c r="AS783" s="193" t="e">
        <f t="shared" si="432"/>
        <v>#DIV/0!</v>
      </c>
      <c r="AT783" s="258" t="str">
        <f>IF(K783=0,0,VLOOKUP(K783,Kostenstellen!A:B,2,FALSE))</f>
        <v xml:space="preserve">Rosentrittklinik         </v>
      </c>
      <c r="AU783" s="68" t="str">
        <f t="shared" si="439"/>
        <v>B</v>
      </c>
      <c r="AV783" s="68" t="str">
        <f t="shared" si="440"/>
        <v/>
      </c>
      <c r="AW783" s="68">
        <f>IF(AF783=0,0,VLOOKUP($H783,Leistungszahlen!$A$11:$H$158,4,FALSE))</f>
        <v>0</v>
      </c>
      <c r="AX783" s="68">
        <f>IF(AF783=0,0,VLOOKUP($H783,Leistungszahlen!$A$11:$H$158,5,FALSE))</f>
        <v>0</v>
      </c>
      <c r="AY783" s="68">
        <f>IF(AG783=0,0,VLOOKUP($H783,Leistungszahlen!$A$11:$H$158,6,FALSE))</f>
        <v>0</v>
      </c>
      <c r="AZ783" s="68">
        <f t="shared" si="441"/>
        <v>0</v>
      </c>
      <c r="BA783" s="68">
        <f t="shared" si="442"/>
        <v>0</v>
      </c>
      <c r="BC783" s="68">
        <f t="shared" si="433"/>
        <v>0</v>
      </c>
      <c r="BD783" s="285"/>
    </row>
    <row r="784" spans="1:56" s="68" customFormat="1" ht="22.5">
      <c r="A784" s="200"/>
      <c r="B784" s="200"/>
      <c r="C784" s="200" t="s">
        <v>354</v>
      </c>
      <c r="D784" s="200" t="s">
        <v>203</v>
      </c>
      <c r="E784" s="200" t="s">
        <v>353</v>
      </c>
      <c r="F784" s="200" t="s">
        <v>1288</v>
      </c>
      <c r="G784" s="200" t="s">
        <v>163</v>
      </c>
      <c r="H784" s="201" t="s">
        <v>287</v>
      </c>
      <c r="I784" s="202">
        <v>17.61</v>
      </c>
      <c r="J784" s="200" t="s">
        <v>560</v>
      </c>
      <c r="K784" s="176">
        <v>3</v>
      </c>
      <c r="L784" s="176">
        <v>1</v>
      </c>
      <c r="M784" s="176"/>
      <c r="N784" s="286">
        <v>3</v>
      </c>
      <c r="O784" s="286">
        <v>3</v>
      </c>
      <c r="P784" s="176"/>
      <c r="Q784" s="203">
        <f t="shared" si="434"/>
        <v>3</v>
      </c>
      <c r="R784" s="203">
        <f t="shared" si="435"/>
        <v>3</v>
      </c>
      <c r="S784" s="203">
        <f t="shared" si="436"/>
        <v>0</v>
      </c>
      <c r="T784" s="203">
        <f t="shared" si="437"/>
        <v>0</v>
      </c>
      <c r="U784" s="203">
        <f t="shared" si="438"/>
        <v>0</v>
      </c>
      <c r="V784" s="175">
        <f>IF(Q784&gt;0,VLOOKUP(Q784,Jahresfaktoren!$A$11:$B$24,2,),0)</f>
        <v>152</v>
      </c>
      <c r="W784" s="175">
        <f>IF(R784&gt;0,VLOOKUP(R784,Jahresfaktoren!$D$11:$E$24,2,),0)</f>
        <v>150</v>
      </c>
      <c r="X784" s="175">
        <f>IF(S784&gt;0,VLOOKUP(S784,Jahresfaktoren!$A$28:$B$29,2,),0)</f>
        <v>0</v>
      </c>
      <c r="Y784" s="175">
        <f>IF(T784&gt;0,VLOOKUP(T784,Jahresfaktoren!$A$28:$B$29,2,),0)</f>
        <v>0</v>
      </c>
      <c r="Z784" s="175">
        <f>IF(U784&gt;0,VLOOKUP(U784,Jahresfaktoren!$A$32:$B$33,2,),)</f>
        <v>0</v>
      </c>
      <c r="AA784" s="177">
        <f t="shared" si="423"/>
        <v>2676.72</v>
      </c>
      <c r="AB784" s="177">
        <f t="shared" si="424"/>
        <v>2641.5</v>
      </c>
      <c r="AC784" s="177" t="str">
        <f t="shared" si="425"/>
        <v/>
      </c>
      <c r="AD784" s="177" t="str">
        <f t="shared" si="426"/>
        <v/>
      </c>
      <c r="AE784" s="177" t="str">
        <f t="shared" si="427"/>
        <v/>
      </c>
      <c r="AF784" s="178">
        <f>IF(Q784&gt;0,VLOOKUP(H784,Leistungszahlen!$A$11:$C$158,3,),0)</f>
        <v>0</v>
      </c>
      <c r="AG784" s="178">
        <f>IF(R784&gt;0,VLOOKUP(H784,Leistungszahlen!$A$11:$F$158,6,),IF(T784&gt;0,VLOOKUP(H784,Leistungszahlen!$A$11:$F$158,6,),0))</f>
        <v>0</v>
      </c>
      <c r="AH784" s="179" t="e">
        <f t="shared" si="443"/>
        <v>#DIV/0!</v>
      </c>
      <c r="AI784" s="179" t="e">
        <f t="shared" si="444"/>
        <v>#DIV/0!</v>
      </c>
      <c r="AJ784" s="179">
        <f t="shared" si="445"/>
        <v>0</v>
      </c>
      <c r="AK784" s="179">
        <f t="shared" si="446"/>
        <v>0</v>
      </c>
      <c r="AL784" s="179">
        <f t="shared" si="447"/>
        <v>0</v>
      </c>
      <c r="AM784" s="180">
        <f>IF(L784=1,Stundensätze!$D$13,IF(L784=2,Stundensätze!$D$17,IF(L784=4,Stundensätze!$D$21,"")))</f>
        <v>0</v>
      </c>
      <c r="AN784" s="180">
        <f>IF(L784=1,Stundensätze!$D$15,IF(L784=2,Stundensätze!$D$19,IF(L784=4,Stundensätze!$D$23,"")))</f>
        <v>0</v>
      </c>
      <c r="AO784" s="180" t="e">
        <f t="shared" si="428"/>
        <v>#DIV/0!</v>
      </c>
      <c r="AP784" s="180">
        <f t="shared" si="429"/>
        <v>0</v>
      </c>
      <c r="AQ784" s="192" t="e">
        <f t="shared" si="430"/>
        <v>#DIV/0!</v>
      </c>
      <c r="AR784" s="192" t="e">
        <f t="shared" si="431"/>
        <v>#DIV/0!</v>
      </c>
      <c r="AS784" s="193" t="e">
        <f t="shared" si="432"/>
        <v>#DIV/0!</v>
      </c>
      <c r="AT784" s="258" t="str">
        <f>IF(K784=0,0,VLOOKUP(K784,Kostenstellen!A:B,2,FALSE))</f>
        <v xml:space="preserve">Rosentrittklinik         </v>
      </c>
      <c r="AU784" s="68" t="str">
        <f t="shared" si="439"/>
        <v>A1</v>
      </c>
      <c r="AV784" s="68" t="str">
        <f t="shared" si="440"/>
        <v>A1</v>
      </c>
      <c r="AW784" s="68">
        <f>IF(AF784=0,0,VLOOKUP($H784,Leistungszahlen!$A$11:$H$158,4,FALSE))</f>
        <v>0</v>
      </c>
      <c r="AX784" s="68">
        <f>IF(AF784=0,0,VLOOKUP($H784,Leistungszahlen!$A$11:$H$158,5,FALSE))</f>
        <v>0</v>
      </c>
      <c r="AY784" s="68">
        <f>IF(AG784=0,0,VLOOKUP($H784,Leistungszahlen!$A$11:$H$158,6,FALSE))</f>
        <v>0</v>
      </c>
      <c r="AZ784" s="68">
        <f t="shared" si="441"/>
        <v>0</v>
      </c>
      <c r="BA784" s="68">
        <f t="shared" si="442"/>
        <v>0</v>
      </c>
      <c r="BC784" s="68">
        <f t="shared" si="433"/>
        <v>0</v>
      </c>
      <c r="BD784" s="285"/>
    </row>
    <row r="785" spans="1:56" s="68" customFormat="1" ht="22.5">
      <c r="A785" s="200"/>
      <c r="B785" s="200"/>
      <c r="C785" s="200" t="s">
        <v>354</v>
      </c>
      <c r="D785" s="200" t="s">
        <v>203</v>
      </c>
      <c r="E785" s="200" t="s">
        <v>353</v>
      </c>
      <c r="F785" s="200" t="s">
        <v>1289</v>
      </c>
      <c r="G785" s="200" t="s">
        <v>406</v>
      </c>
      <c r="H785" s="201" t="s">
        <v>200</v>
      </c>
      <c r="I785" s="202">
        <v>3.6</v>
      </c>
      <c r="J785" s="200" t="s">
        <v>778</v>
      </c>
      <c r="K785" s="176">
        <v>3</v>
      </c>
      <c r="L785" s="176">
        <v>1</v>
      </c>
      <c r="M785" s="176"/>
      <c r="N785" s="286">
        <v>6</v>
      </c>
      <c r="O785" s="286"/>
      <c r="P785" s="176"/>
      <c r="Q785" s="203">
        <f t="shared" si="434"/>
        <v>6</v>
      </c>
      <c r="R785" s="203">
        <f t="shared" si="435"/>
        <v>0</v>
      </c>
      <c r="S785" s="203">
        <f t="shared" si="436"/>
        <v>0</v>
      </c>
      <c r="T785" s="203">
        <f t="shared" si="437"/>
        <v>0</v>
      </c>
      <c r="U785" s="203">
        <f t="shared" si="438"/>
        <v>0</v>
      </c>
      <c r="V785" s="175">
        <f>IF(Q785&gt;0,VLOOKUP(Q785,Jahresfaktoren!$A$11:$B$24,2,),0)</f>
        <v>302</v>
      </c>
      <c r="W785" s="175">
        <f>IF(R785&gt;0,VLOOKUP(R785,Jahresfaktoren!$D$11:$E$24,2,),0)</f>
        <v>0</v>
      </c>
      <c r="X785" s="175">
        <f>IF(S785&gt;0,VLOOKUP(S785,Jahresfaktoren!$A$28:$B$29,2,),0)</f>
        <v>0</v>
      </c>
      <c r="Y785" s="175">
        <f>IF(T785&gt;0,VLOOKUP(T785,Jahresfaktoren!$A$28:$B$29,2,),0)</f>
        <v>0</v>
      </c>
      <c r="Z785" s="175">
        <f>IF(U785&gt;0,VLOOKUP(U785,Jahresfaktoren!$A$32:$B$33,2,),)</f>
        <v>0</v>
      </c>
      <c r="AA785" s="177">
        <f t="shared" si="423"/>
        <v>1087.2</v>
      </c>
      <c r="AB785" s="177" t="str">
        <f t="shared" si="424"/>
        <v/>
      </c>
      <c r="AC785" s="177" t="str">
        <f t="shared" si="425"/>
        <v/>
      </c>
      <c r="AD785" s="177" t="str">
        <f t="shared" si="426"/>
        <v/>
      </c>
      <c r="AE785" s="177" t="str">
        <f t="shared" si="427"/>
        <v/>
      </c>
      <c r="AF785" s="178">
        <f>IF(Q785&gt;0,VLOOKUP(H785,Leistungszahlen!$A$11:$C$158,3,),0)</f>
        <v>0</v>
      </c>
      <c r="AG785" s="178">
        <f>IF(R785&gt;0,VLOOKUP(H785,Leistungszahlen!$A$11:$F$158,6,),IF(T785&gt;0,VLOOKUP(H785,Leistungszahlen!$A$11:$F$158,6,),0))</f>
        <v>0</v>
      </c>
      <c r="AH785" s="179" t="e">
        <f t="shared" si="443"/>
        <v>#DIV/0!</v>
      </c>
      <c r="AI785" s="179">
        <f t="shared" si="444"/>
        <v>0</v>
      </c>
      <c r="AJ785" s="179">
        <f t="shared" si="445"/>
        <v>0</v>
      </c>
      <c r="AK785" s="179">
        <f t="shared" si="446"/>
        <v>0</v>
      </c>
      <c r="AL785" s="179">
        <f t="shared" si="447"/>
        <v>0</v>
      </c>
      <c r="AM785" s="180">
        <f>IF(L785=1,Stundensätze!$D$13,IF(L785=2,Stundensätze!$D$17,IF(L785=4,Stundensätze!$D$21,"")))</f>
        <v>0</v>
      </c>
      <c r="AN785" s="180">
        <f>IF(L785=1,Stundensätze!$D$15,IF(L785=2,Stundensätze!$D$19,IF(L785=4,Stundensätze!$D$23,"")))</f>
        <v>0</v>
      </c>
      <c r="AO785" s="180" t="e">
        <f t="shared" si="428"/>
        <v>#DIV/0!</v>
      </c>
      <c r="AP785" s="180">
        <f t="shared" si="429"/>
        <v>0</v>
      </c>
      <c r="AQ785" s="192" t="e">
        <f t="shared" si="430"/>
        <v>#DIV/0!</v>
      </c>
      <c r="AR785" s="192" t="e">
        <f t="shared" si="431"/>
        <v>#DIV/0!</v>
      </c>
      <c r="AS785" s="193" t="e">
        <f t="shared" si="432"/>
        <v>#DIV/0!</v>
      </c>
      <c r="AT785" s="258" t="str">
        <f>IF(K785=0,0,VLOOKUP(K785,Kostenstellen!A:B,2,FALSE))</f>
        <v xml:space="preserve">Rosentrittklinik         </v>
      </c>
      <c r="AU785" s="68" t="str">
        <f t="shared" si="439"/>
        <v>B</v>
      </c>
      <c r="AV785" s="68" t="str">
        <f t="shared" si="440"/>
        <v/>
      </c>
      <c r="AW785" s="68">
        <f>IF(AF785=0,0,VLOOKUP($H785,Leistungszahlen!$A$11:$H$158,4,FALSE))</f>
        <v>0</v>
      </c>
      <c r="AX785" s="68">
        <f>IF(AF785=0,0,VLOOKUP($H785,Leistungszahlen!$A$11:$H$158,5,FALSE))</f>
        <v>0</v>
      </c>
      <c r="AY785" s="68">
        <f>IF(AG785=0,0,VLOOKUP($H785,Leistungszahlen!$A$11:$H$158,6,FALSE))</f>
        <v>0</v>
      </c>
      <c r="AZ785" s="68">
        <f t="shared" si="441"/>
        <v>0</v>
      </c>
      <c r="BA785" s="68">
        <f t="shared" si="442"/>
        <v>0</v>
      </c>
      <c r="BC785" s="68">
        <f t="shared" si="433"/>
        <v>0</v>
      </c>
      <c r="BD785" s="285"/>
    </row>
    <row r="786" spans="1:56" s="68" customFormat="1" ht="22.5">
      <c r="A786" s="200"/>
      <c r="B786" s="200"/>
      <c r="C786" s="200" t="s">
        <v>354</v>
      </c>
      <c r="D786" s="200" t="s">
        <v>203</v>
      </c>
      <c r="E786" s="200" t="s">
        <v>353</v>
      </c>
      <c r="F786" s="200"/>
      <c r="G786" s="200" t="s">
        <v>400</v>
      </c>
      <c r="H786" s="201" t="s">
        <v>205</v>
      </c>
      <c r="I786" s="202">
        <v>59.6</v>
      </c>
      <c r="J786" s="200" t="s">
        <v>560</v>
      </c>
      <c r="K786" s="176">
        <v>3</v>
      </c>
      <c r="L786" s="176">
        <v>1</v>
      </c>
      <c r="M786" s="176">
        <v>0</v>
      </c>
      <c r="N786" s="286">
        <v>3</v>
      </c>
      <c r="O786" s="286">
        <v>3</v>
      </c>
      <c r="P786" s="176"/>
      <c r="Q786" s="203">
        <f t="shared" si="434"/>
        <v>3</v>
      </c>
      <c r="R786" s="203">
        <f t="shared" si="435"/>
        <v>3</v>
      </c>
      <c r="S786" s="203">
        <f t="shared" si="436"/>
        <v>0</v>
      </c>
      <c r="T786" s="203">
        <f t="shared" si="437"/>
        <v>0</v>
      </c>
      <c r="U786" s="203">
        <f t="shared" si="438"/>
        <v>0</v>
      </c>
      <c r="V786" s="175">
        <f>IF(Q786&gt;0,VLOOKUP(Q786,Jahresfaktoren!$A$11:$B$24,2,),0)</f>
        <v>152</v>
      </c>
      <c r="W786" s="175">
        <f>IF(R786&gt;0,VLOOKUP(R786,Jahresfaktoren!$D$11:$E$24,2,),0)</f>
        <v>150</v>
      </c>
      <c r="X786" s="175">
        <f>IF(S786&gt;0,VLOOKUP(S786,Jahresfaktoren!$A$28:$B$29,2,),0)</f>
        <v>0</v>
      </c>
      <c r="Y786" s="175">
        <f>IF(T786&gt;0,VLOOKUP(T786,Jahresfaktoren!$A$28:$B$29,2,),0)</f>
        <v>0</v>
      </c>
      <c r="Z786" s="175">
        <f>IF(U786&gt;0,VLOOKUP(U786,Jahresfaktoren!$A$32:$B$33,2,),)</f>
        <v>0</v>
      </c>
      <c r="AA786" s="177">
        <f t="shared" si="423"/>
        <v>9059.2000000000007</v>
      </c>
      <c r="AB786" s="177">
        <f t="shared" si="424"/>
        <v>8940</v>
      </c>
      <c r="AC786" s="177" t="str">
        <f t="shared" si="425"/>
        <v/>
      </c>
      <c r="AD786" s="177" t="str">
        <f t="shared" si="426"/>
        <v/>
      </c>
      <c r="AE786" s="177" t="str">
        <f t="shared" si="427"/>
        <v/>
      </c>
      <c r="AF786" s="178">
        <f>IF(Q786&gt;0,VLOOKUP(H786,Leistungszahlen!$A$11:$C$158,3,),0)</f>
        <v>0</v>
      </c>
      <c r="AG786" s="178">
        <f>IF(R786&gt;0,VLOOKUP(H786,Leistungszahlen!$A$11:$F$158,6,),IF(T786&gt;0,VLOOKUP(H786,Leistungszahlen!$A$11:$F$158,6,),0))</f>
        <v>0</v>
      </c>
      <c r="AH786" s="179" t="e">
        <f t="shared" si="443"/>
        <v>#DIV/0!</v>
      </c>
      <c r="AI786" s="179" t="e">
        <f t="shared" si="444"/>
        <v>#DIV/0!</v>
      </c>
      <c r="AJ786" s="179">
        <f t="shared" si="445"/>
        <v>0</v>
      </c>
      <c r="AK786" s="179">
        <f t="shared" si="446"/>
        <v>0</v>
      </c>
      <c r="AL786" s="179">
        <f t="shared" si="447"/>
        <v>0</v>
      </c>
      <c r="AM786" s="180">
        <f>IF(L786=1,Stundensätze!$D$13,IF(L786=2,Stundensätze!$D$17,IF(L786=4,Stundensätze!$D$21,"")))</f>
        <v>0</v>
      </c>
      <c r="AN786" s="180">
        <f>IF(L786=1,Stundensätze!$D$15,IF(L786=2,Stundensätze!$D$19,IF(L786=4,Stundensätze!$D$23,"")))</f>
        <v>0</v>
      </c>
      <c r="AO786" s="180" t="e">
        <f t="shared" si="428"/>
        <v>#DIV/0!</v>
      </c>
      <c r="AP786" s="180">
        <f t="shared" si="429"/>
        <v>0</v>
      </c>
      <c r="AQ786" s="192" t="e">
        <f t="shared" si="430"/>
        <v>#DIV/0!</v>
      </c>
      <c r="AR786" s="192" t="e">
        <f t="shared" si="431"/>
        <v>#DIV/0!</v>
      </c>
      <c r="AS786" s="193" t="e">
        <f t="shared" si="432"/>
        <v>#DIV/0!</v>
      </c>
      <c r="AT786" s="258" t="str">
        <f>IF(K786=0,0,VLOOKUP(K786,Kostenstellen!A:B,2,FALSE))</f>
        <v xml:space="preserve">Rosentrittklinik         </v>
      </c>
      <c r="AU786" s="68" t="str">
        <f t="shared" si="439"/>
        <v>G</v>
      </c>
      <c r="AV786" s="68" t="str">
        <f t="shared" si="440"/>
        <v>G</v>
      </c>
      <c r="AW786" s="68">
        <f>IF(AF786=0,0,VLOOKUP($H786,Leistungszahlen!$A$11:$H$158,4,FALSE))</f>
        <v>0</v>
      </c>
      <c r="AX786" s="68">
        <f>IF(AF786=0,0,VLOOKUP($H786,Leistungszahlen!$A$11:$H$158,5,FALSE))</f>
        <v>0</v>
      </c>
      <c r="AY786" s="68">
        <f>IF(AG786=0,0,VLOOKUP($H786,Leistungszahlen!$A$11:$H$158,6,FALSE))</f>
        <v>0</v>
      </c>
      <c r="AZ786" s="68">
        <f t="shared" si="441"/>
        <v>0</v>
      </c>
      <c r="BA786" s="68">
        <f t="shared" si="442"/>
        <v>0</v>
      </c>
      <c r="BC786" s="68">
        <f t="shared" si="433"/>
        <v>0</v>
      </c>
      <c r="BD786" s="285"/>
    </row>
    <row r="787" spans="1:56" s="68" customFormat="1" ht="22.5">
      <c r="A787" s="200"/>
      <c r="B787" s="200"/>
      <c r="C787" s="200" t="s">
        <v>354</v>
      </c>
      <c r="D787" s="200" t="s">
        <v>203</v>
      </c>
      <c r="E787" s="200" t="s">
        <v>353</v>
      </c>
      <c r="F787" s="200" t="s">
        <v>1289</v>
      </c>
      <c r="G787" s="200" t="s">
        <v>163</v>
      </c>
      <c r="H787" s="201" t="s">
        <v>287</v>
      </c>
      <c r="I787" s="202">
        <v>17.54</v>
      </c>
      <c r="J787" s="200" t="s">
        <v>560</v>
      </c>
      <c r="K787" s="176">
        <v>3</v>
      </c>
      <c r="L787" s="176">
        <v>1</v>
      </c>
      <c r="M787" s="176"/>
      <c r="N787" s="286">
        <v>3</v>
      </c>
      <c r="O787" s="286">
        <v>3</v>
      </c>
      <c r="P787" s="176"/>
      <c r="Q787" s="203">
        <f t="shared" si="434"/>
        <v>3</v>
      </c>
      <c r="R787" s="203">
        <f t="shared" si="435"/>
        <v>3</v>
      </c>
      <c r="S787" s="203">
        <f t="shared" si="436"/>
        <v>0</v>
      </c>
      <c r="T787" s="203">
        <f t="shared" si="437"/>
        <v>0</v>
      </c>
      <c r="U787" s="203">
        <f t="shared" si="438"/>
        <v>0</v>
      </c>
      <c r="V787" s="175">
        <f>IF(Q787&gt;0,VLOOKUP(Q787,Jahresfaktoren!$A$11:$B$24,2,),0)</f>
        <v>152</v>
      </c>
      <c r="W787" s="175">
        <f>IF(R787&gt;0,VLOOKUP(R787,Jahresfaktoren!$D$11:$E$24,2,),0)</f>
        <v>150</v>
      </c>
      <c r="X787" s="175">
        <f>IF(S787&gt;0,VLOOKUP(S787,Jahresfaktoren!$A$28:$B$29,2,),0)</f>
        <v>0</v>
      </c>
      <c r="Y787" s="175">
        <f>IF(T787&gt;0,VLOOKUP(T787,Jahresfaktoren!$A$28:$B$29,2,),0)</f>
        <v>0</v>
      </c>
      <c r="Z787" s="175">
        <f>IF(U787&gt;0,VLOOKUP(U787,Jahresfaktoren!$A$32:$B$33,2,),)</f>
        <v>0</v>
      </c>
      <c r="AA787" s="177">
        <f t="shared" si="423"/>
        <v>2666.08</v>
      </c>
      <c r="AB787" s="177">
        <f t="shared" si="424"/>
        <v>2631</v>
      </c>
      <c r="AC787" s="177" t="str">
        <f t="shared" si="425"/>
        <v/>
      </c>
      <c r="AD787" s="177" t="str">
        <f t="shared" si="426"/>
        <v/>
      </c>
      <c r="AE787" s="177" t="str">
        <f t="shared" si="427"/>
        <v/>
      </c>
      <c r="AF787" s="178">
        <f>IF(Q787&gt;0,VLOOKUP(H787,Leistungszahlen!$A$11:$C$158,3,),0)</f>
        <v>0</v>
      </c>
      <c r="AG787" s="178">
        <f>IF(R787&gt;0,VLOOKUP(H787,Leistungszahlen!$A$11:$F$158,6,),IF(T787&gt;0,VLOOKUP(H787,Leistungszahlen!$A$11:$F$158,6,),0))</f>
        <v>0</v>
      </c>
      <c r="AH787" s="179" t="e">
        <f t="shared" si="443"/>
        <v>#DIV/0!</v>
      </c>
      <c r="AI787" s="179" t="e">
        <f t="shared" si="444"/>
        <v>#DIV/0!</v>
      </c>
      <c r="AJ787" s="179">
        <f t="shared" si="445"/>
        <v>0</v>
      </c>
      <c r="AK787" s="179">
        <f t="shared" si="446"/>
        <v>0</v>
      </c>
      <c r="AL787" s="179">
        <f t="shared" si="447"/>
        <v>0</v>
      </c>
      <c r="AM787" s="180">
        <f>IF(L787=1,Stundensätze!$D$13,IF(L787=2,Stundensätze!$D$17,IF(L787=4,Stundensätze!$D$21,"")))</f>
        <v>0</v>
      </c>
      <c r="AN787" s="180">
        <f>IF(L787=1,Stundensätze!$D$15,IF(L787=2,Stundensätze!$D$19,IF(L787=4,Stundensätze!$D$23,"")))</f>
        <v>0</v>
      </c>
      <c r="AO787" s="180" t="e">
        <f t="shared" si="428"/>
        <v>#DIV/0!</v>
      </c>
      <c r="AP787" s="180">
        <f t="shared" si="429"/>
        <v>0</v>
      </c>
      <c r="AQ787" s="192" t="e">
        <f t="shared" si="430"/>
        <v>#DIV/0!</v>
      </c>
      <c r="AR787" s="192" t="e">
        <f t="shared" si="431"/>
        <v>#DIV/0!</v>
      </c>
      <c r="AS787" s="193" t="e">
        <f t="shared" si="432"/>
        <v>#DIV/0!</v>
      </c>
      <c r="AT787" s="258" t="str">
        <f>IF(K787=0,0,VLOOKUP(K787,Kostenstellen!A:B,2,FALSE))</f>
        <v xml:space="preserve">Rosentrittklinik         </v>
      </c>
      <c r="AU787" s="68" t="str">
        <f t="shared" si="439"/>
        <v>A1</v>
      </c>
      <c r="AV787" s="68" t="str">
        <f t="shared" si="440"/>
        <v>A1</v>
      </c>
      <c r="AW787" s="68">
        <f>IF(AF787=0,0,VLOOKUP($H787,Leistungszahlen!$A$11:$H$158,4,FALSE))</f>
        <v>0</v>
      </c>
      <c r="AX787" s="68">
        <f>IF(AF787=0,0,VLOOKUP($H787,Leistungszahlen!$A$11:$H$158,5,FALSE))</f>
        <v>0</v>
      </c>
      <c r="AY787" s="68">
        <f>IF(AG787=0,0,VLOOKUP($H787,Leistungszahlen!$A$11:$H$158,6,FALSE))</f>
        <v>0</v>
      </c>
      <c r="AZ787" s="68">
        <f t="shared" si="441"/>
        <v>0</v>
      </c>
      <c r="BA787" s="68">
        <f t="shared" si="442"/>
        <v>0</v>
      </c>
      <c r="BC787" s="68">
        <f t="shared" si="433"/>
        <v>0</v>
      </c>
      <c r="BD787" s="285"/>
    </row>
    <row r="788" spans="1:56" s="68" customFormat="1" ht="22.5">
      <c r="A788" s="200"/>
      <c r="B788" s="200"/>
      <c r="C788" s="200" t="s">
        <v>354</v>
      </c>
      <c r="D788" s="200" t="s">
        <v>203</v>
      </c>
      <c r="E788" s="200" t="s">
        <v>353</v>
      </c>
      <c r="F788" s="200" t="s">
        <v>1290</v>
      </c>
      <c r="G788" s="200" t="s">
        <v>84</v>
      </c>
      <c r="H788" s="201" t="s">
        <v>202</v>
      </c>
      <c r="I788" s="202">
        <v>15.68</v>
      </c>
      <c r="J788" s="200" t="s">
        <v>560</v>
      </c>
      <c r="K788" s="176">
        <v>3</v>
      </c>
      <c r="L788" s="176">
        <v>1</v>
      </c>
      <c r="M788" s="176"/>
      <c r="N788" s="286">
        <v>1</v>
      </c>
      <c r="O788" s="286">
        <v>4</v>
      </c>
      <c r="P788" s="176"/>
      <c r="Q788" s="203">
        <f t="shared" si="434"/>
        <v>1</v>
      </c>
      <c r="R788" s="203">
        <f t="shared" si="435"/>
        <v>4</v>
      </c>
      <c r="S788" s="203">
        <f t="shared" si="436"/>
        <v>0</v>
      </c>
      <c r="T788" s="203">
        <f t="shared" si="437"/>
        <v>0</v>
      </c>
      <c r="U788" s="203">
        <f t="shared" si="438"/>
        <v>0</v>
      </c>
      <c r="V788" s="175">
        <f>IF(Q788&gt;0,VLOOKUP(Q788,Jahresfaktoren!$A$11:$B$24,2,),0)</f>
        <v>52</v>
      </c>
      <c r="W788" s="175">
        <f>IF(R788&gt;0,VLOOKUP(R788,Jahresfaktoren!$D$11:$E$24,2,),0)</f>
        <v>198</v>
      </c>
      <c r="X788" s="175">
        <f>IF(S788&gt;0,VLOOKUP(S788,Jahresfaktoren!$A$28:$B$29,2,),0)</f>
        <v>0</v>
      </c>
      <c r="Y788" s="175">
        <f>IF(T788&gt;0,VLOOKUP(T788,Jahresfaktoren!$A$28:$B$29,2,),0)</f>
        <v>0</v>
      </c>
      <c r="Z788" s="175">
        <f>IF(U788&gt;0,VLOOKUP(U788,Jahresfaktoren!$A$32:$B$33,2,),)</f>
        <v>0</v>
      </c>
      <c r="AA788" s="177">
        <f t="shared" si="423"/>
        <v>815.36</v>
      </c>
      <c r="AB788" s="177">
        <f t="shared" si="424"/>
        <v>3104.64</v>
      </c>
      <c r="AC788" s="177" t="str">
        <f t="shared" si="425"/>
        <v/>
      </c>
      <c r="AD788" s="177" t="str">
        <f t="shared" si="426"/>
        <v/>
      </c>
      <c r="AE788" s="177" t="str">
        <f t="shared" si="427"/>
        <v/>
      </c>
      <c r="AF788" s="178">
        <f>IF(Q788&gt;0,VLOOKUP(H788,Leistungszahlen!$A$11:$C$158,3,),0)</f>
        <v>0</v>
      </c>
      <c r="AG788" s="178">
        <f>IF(R788&gt;0,VLOOKUP(H788,Leistungszahlen!$A$11:$F$158,6,),IF(T788&gt;0,VLOOKUP(H788,Leistungszahlen!$A$11:$F$158,6,),0))</f>
        <v>0</v>
      </c>
      <c r="AH788" s="179" t="e">
        <f t="shared" si="443"/>
        <v>#DIV/0!</v>
      </c>
      <c r="AI788" s="179" t="e">
        <f t="shared" si="444"/>
        <v>#DIV/0!</v>
      </c>
      <c r="AJ788" s="179">
        <f t="shared" si="445"/>
        <v>0</v>
      </c>
      <c r="AK788" s="179">
        <f t="shared" si="446"/>
        <v>0</v>
      </c>
      <c r="AL788" s="179">
        <f t="shared" si="447"/>
        <v>0</v>
      </c>
      <c r="AM788" s="180">
        <f>IF(L788=1,Stundensätze!$D$13,IF(L788=2,Stundensätze!$D$17,IF(L788=4,Stundensätze!$D$21,"")))</f>
        <v>0</v>
      </c>
      <c r="AN788" s="180">
        <f>IF(L788=1,Stundensätze!$D$15,IF(L788=2,Stundensätze!$D$19,IF(L788=4,Stundensätze!$D$23,"")))</f>
        <v>0</v>
      </c>
      <c r="AO788" s="180" t="e">
        <f t="shared" si="428"/>
        <v>#DIV/0!</v>
      </c>
      <c r="AP788" s="180">
        <f t="shared" si="429"/>
        <v>0</v>
      </c>
      <c r="AQ788" s="192" t="e">
        <f t="shared" si="430"/>
        <v>#DIV/0!</v>
      </c>
      <c r="AR788" s="192" t="e">
        <f t="shared" si="431"/>
        <v>#DIV/0!</v>
      </c>
      <c r="AS788" s="193" t="e">
        <f t="shared" si="432"/>
        <v>#DIV/0!</v>
      </c>
      <c r="AT788" s="258" t="str">
        <f>IF(K788=0,0,VLOOKUP(K788,Kostenstellen!A:B,2,FALSE))</f>
        <v xml:space="preserve">Rosentrittklinik         </v>
      </c>
      <c r="AU788" s="68" t="str">
        <f t="shared" si="439"/>
        <v>D</v>
      </c>
      <c r="AV788" s="68" t="str">
        <f t="shared" si="440"/>
        <v>D</v>
      </c>
      <c r="AW788" s="68">
        <f>IF(AF788=0,0,VLOOKUP($H788,Leistungszahlen!$A$11:$H$158,4,FALSE))</f>
        <v>0</v>
      </c>
      <c r="AX788" s="68">
        <f>IF(AF788=0,0,VLOOKUP($H788,Leistungszahlen!$A$11:$H$158,5,FALSE))</f>
        <v>0</v>
      </c>
      <c r="AY788" s="68">
        <f>IF(AG788=0,0,VLOOKUP($H788,Leistungszahlen!$A$11:$H$158,6,FALSE))</f>
        <v>0</v>
      </c>
      <c r="AZ788" s="68">
        <f t="shared" si="441"/>
        <v>0</v>
      </c>
      <c r="BA788" s="68">
        <f t="shared" si="442"/>
        <v>0</v>
      </c>
      <c r="BC788" s="68">
        <f t="shared" si="433"/>
        <v>0</v>
      </c>
      <c r="BD788" s="285"/>
    </row>
    <row r="789" spans="1:56" s="68" customFormat="1" ht="22.5">
      <c r="A789" s="200"/>
      <c r="B789" s="200"/>
      <c r="C789" s="200" t="s">
        <v>354</v>
      </c>
      <c r="D789" s="200" t="s">
        <v>203</v>
      </c>
      <c r="E789" s="200" t="s">
        <v>370</v>
      </c>
      <c r="F789" s="200" t="s">
        <v>1291</v>
      </c>
      <c r="G789" s="200" t="s">
        <v>265</v>
      </c>
      <c r="H789" s="201" t="s">
        <v>200</v>
      </c>
      <c r="I789" s="202">
        <v>3.52</v>
      </c>
      <c r="J789" s="200" t="s">
        <v>778</v>
      </c>
      <c r="K789" s="176">
        <v>3</v>
      </c>
      <c r="L789" s="176">
        <v>1</v>
      </c>
      <c r="M789" s="176"/>
      <c r="N789" s="286">
        <v>6</v>
      </c>
      <c r="O789" s="286"/>
      <c r="P789" s="176"/>
      <c r="Q789" s="203">
        <f t="shared" si="434"/>
        <v>6</v>
      </c>
      <c r="R789" s="203">
        <f t="shared" si="435"/>
        <v>0</v>
      </c>
      <c r="S789" s="203">
        <f t="shared" si="436"/>
        <v>0</v>
      </c>
      <c r="T789" s="203">
        <f t="shared" si="437"/>
        <v>0</v>
      </c>
      <c r="U789" s="203">
        <f t="shared" si="438"/>
        <v>0</v>
      </c>
      <c r="V789" s="175">
        <f>IF(Q789&gt;0,VLOOKUP(Q789,Jahresfaktoren!$A$11:$B$24,2,),0)</f>
        <v>302</v>
      </c>
      <c r="W789" s="175">
        <f>IF(R789&gt;0,VLOOKUP(R789,Jahresfaktoren!$D$11:$E$24,2,),0)</f>
        <v>0</v>
      </c>
      <c r="X789" s="175">
        <f>IF(S789&gt;0,VLOOKUP(S789,Jahresfaktoren!$A$28:$B$29,2,),0)</f>
        <v>0</v>
      </c>
      <c r="Y789" s="175">
        <f>IF(T789&gt;0,VLOOKUP(T789,Jahresfaktoren!$A$28:$B$29,2,),0)</f>
        <v>0</v>
      </c>
      <c r="Z789" s="175">
        <f>IF(U789&gt;0,VLOOKUP(U789,Jahresfaktoren!$A$32:$B$33,2,),)</f>
        <v>0</v>
      </c>
      <c r="AA789" s="177">
        <f t="shared" si="423"/>
        <v>1063.04</v>
      </c>
      <c r="AB789" s="177" t="str">
        <f t="shared" si="424"/>
        <v/>
      </c>
      <c r="AC789" s="177" t="str">
        <f t="shared" si="425"/>
        <v/>
      </c>
      <c r="AD789" s="177" t="str">
        <f t="shared" si="426"/>
        <v/>
      </c>
      <c r="AE789" s="177" t="str">
        <f t="shared" si="427"/>
        <v/>
      </c>
      <c r="AF789" s="178">
        <f>IF(Q789&gt;0,VLOOKUP(H789,Leistungszahlen!$A$11:$C$158,3,),0)</f>
        <v>0</v>
      </c>
      <c r="AG789" s="178">
        <f>IF(R789&gt;0,VLOOKUP(H789,Leistungszahlen!$A$11:$F$158,6,),IF(T789&gt;0,VLOOKUP(H789,Leistungszahlen!$A$11:$F$158,6,),0))</f>
        <v>0</v>
      </c>
      <c r="AH789" s="179" t="e">
        <f t="shared" si="443"/>
        <v>#DIV/0!</v>
      </c>
      <c r="AI789" s="179">
        <f t="shared" si="444"/>
        <v>0</v>
      </c>
      <c r="AJ789" s="179">
        <f t="shared" si="445"/>
        <v>0</v>
      </c>
      <c r="AK789" s="179">
        <f t="shared" si="446"/>
        <v>0</v>
      </c>
      <c r="AL789" s="179">
        <f t="shared" si="447"/>
        <v>0</v>
      </c>
      <c r="AM789" s="180">
        <f>IF(L789=1,Stundensätze!$D$13,IF(L789=2,Stundensätze!$D$17,IF(L789=4,Stundensätze!$D$21,"")))</f>
        <v>0</v>
      </c>
      <c r="AN789" s="180">
        <f>IF(L789=1,Stundensätze!$D$15,IF(L789=2,Stundensätze!$D$19,IF(L789=4,Stundensätze!$D$23,"")))</f>
        <v>0</v>
      </c>
      <c r="AO789" s="180" t="e">
        <f t="shared" si="428"/>
        <v>#DIV/0!</v>
      </c>
      <c r="AP789" s="180">
        <f t="shared" si="429"/>
        <v>0</v>
      </c>
      <c r="AQ789" s="192" t="e">
        <f t="shared" si="430"/>
        <v>#DIV/0!</v>
      </c>
      <c r="AR789" s="192" t="e">
        <f t="shared" si="431"/>
        <v>#DIV/0!</v>
      </c>
      <c r="AS789" s="193" t="e">
        <f t="shared" si="432"/>
        <v>#DIV/0!</v>
      </c>
      <c r="AT789" s="258" t="str">
        <f>IF(K789=0,0,VLOOKUP(K789,Kostenstellen!A:B,2,FALSE))</f>
        <v xml:space="preserve">Rosentrittklinik         </v>
      </c>
      <c r="AU789" s="68" t="str">
        <f t="shared" si="439"/>
        <v>B</v>
      </c>
      <c r="AV789" s="68" t="str">
        <f t="shared" si="440"/>
        <v/>
      </c>
      <c r="AW789" s="68">
        <f>IF(AF789=0,0,VLOOKUP($H789,Leistungszahlen!$A$11:$H$158,4,FALSE))</f>
        <v>0</v>
      </c>
      <c r="AX789" s="68">
        <f>IF(AF789=0,0,VLOOKUP($H789,Leistungszahlen!$A$11:$H$158,5,FALSE))</f>
        <v>0</v>
      </c>
      <c r="AY789" s="68">
        <f>IF(AG789=0,0,VLOOKUP($H789,Leistungszahlen!$A$11:$H$158,6,FALSE))</f>
        <v>0</v>
      </c>
      <c r="AZ789" s="68">
        <f t="shared" si="441"/>
        <v>0</v>
      </c>
      <c r="BA789" s="68">
        <f t="shared" si="442"/>
        <v>0</v>
      </c>
      <c r="BC789" s="68">
        <f t="shared" si="433"/>
        <v>0</v>
      </c>
      <c r="BD789" s="285"/>
    </row>
    <row r="790" spans="1:56" s="68" customFormat="1" ht="22.5">
      <c r="A790" s="200"/>
      <c r="B790" s="200"/>
      <c r="C790" s="200" t="s">
        <v>354</v>
      </c>
      <c r="D790" s="200" t="s">
        <v>203</v>
      </c>
      <c r="E790" s="200" t="s">
        <v>370</v>
      </c>
      <c r="F790" s="200" t="s">
        <v>1291</v>
      </c>
      <c r="G790" s="200" t="s">
        <v>163</v>
      </c>
      <c r="H790" s="201" t="s">
        <v>287</v>
      </c>
      <c r="I790" s="202">
        <v>17.61</v>
      </c>
      <c r="J790" s="200" t="s">
        <v>560</v>
      </c>
      <c r="K790" s="176">
        <v>3</v>
      </c>
      <c r="L790" s="176">
        <v>1</v>
      </c>
      <c r="M790" s="176"/>
      <c r="N790" s="286">
        <v>3</v>
      </c>
      <c r="O790" s="286">
        <v>3</v>
      </c>
      <c r="P790" s="176"/>
      <c r="Q790" s="203">
        <f t="shared" si="434"/>
        <v>3</v>
      </c>
      <c r="R790" s="203">
        <f t="shared" si="435"/>
        <v>3</v>
      </c>
      <c r="S790" s="203">
        <f t="shared" si="436"/>
        <v>0</v>
      </c>
      <c r="T790" s="203">
        <f t="shared" si="437"/>
        <v>0</v>
      </c>
      <c r="U790" s="203">
        <f t="shared" si="438"/>
        <v>0</v>
      </c>
      <c r="V790" s="175">
        <f>IF(Q790&gt;0,VLOOKUP(Q790,Jahresfaktoren!$A$11:$B$24,2,),0)</f>
        <v>152</v>
      </c>
      <c r="W790" s="175">
        <f>IF(R790&gt;0,VLOOKUP(R790,Jahresfaktoren!$D$11:$E$24,2,),0)</f>
        <v>150</v>
      </c>
      <c r="X790" s="175">
        <f>IF(S790&gt;0,VLOOKUP(S790,Jahresfaktoren!$A$28:$B$29,2,),0)</f>
        <v>0</v>
      </c>
      <c r="Y790" s="175">
        <f>IF(T790&gt;0,VLOOKUP(T790,Jahresfaktoren!$A$28:$B$29,2,),0)</f>
        <v>0</v>
      </c>
      <c r="Z790" s="175">
        <f>IF(U790&gt;0,VLOOKUP(U790,Jahresfaktoren!$A$32:$B$33,2,),)</f>
        <v>0</v>
      </c>
      <c r="AA790" s="177">
        <f t="shared" si="423"/>
        <v>2676.72</v>
      </c>
      <c r="AB790" s="177">
        <f t="shared" si="424"/>
        <v>2641.5</v>
      </c>
      <c r="AC790" s="177" t="str">
        <f t="shared" si="425"/>
        <v/>
      </c>
      <c r="AD790" s="177" t="str">
        <f t="shared" si="426"/>
        <v/>
      </c>
      <c r="AE790" s="177" t="str">
        <f t="shared" si="427"/>
        <v/>
      </c>
      <c r="AF790" s="178">
        <f>IF(Q790&gt;0,VLOOKUP(H790,Leistungszahlen!$A$11:$C$158,3,),0)</f>
        <v>0</v>
      </c>
      <c r="AG790" s="178">
        <f>IF(R790&gt;0,VLOOKUP(H790,Leistungszahlen!$A$11:$F$158,6,),IF(T790&gt;0,VLOOKUP(H790,Leistungszahlen!$A$11:$F$158,6,),0))</f>
        <v>0</v>
      </c>
      <c r="AH790" s="179" t="e">
        <f t="shared" si="443"/>
        <v>#DIV/0!</v>
      </c>
      <c r="AI790" s="179" t="e">
        <f t="shared" si="444"/>
        <v>#DIV/0!</v>
      </c>
      <c r="AJ790" s="179">
        <f t="shared" si="445"/>
        <v>0</v>
      </c>
      <c r="AK790" s="179">
        <f t="shared" si="446"/>
        <v>0</v>
      </c>
      <c r="AL790" s="179">
        <f t="shared" si="447"/>
        <v>0</v>
      </c>
      <c r="AM790" s="180">
        <f>IF(L790=1,Stundensätze!$D$13,IF(L790=2,Stundensätze!$D$17,IF(L790=4,Stundensätze!$D$21,"")))</f>
        <v>0</v>
      </c>
      <c r="AN790" s="180">
        <f>IF(L790=1,Stundensätze!$D$15,IF(L790=2,Stundensätze!$D$19,IF(L790=4,Stundensätze!$D$23,"")))</f>
        <v>0</v>
      </c>
      <c r="AO790" s="180" t="e">
        <f t="shared" si="428"/>
        <v>#DIV/0!</v>
      </c>
      <c r="AP790" s="180">
        <f t="shared" si="429"/>
        <v>0</v>
      </c>
      <c r="AQ790" s="192" t="e">
        <f t="shared" si="430"/>
        <v>#DIV/0!</v>
      </c>
      <c r="AR790" s="192" t="e">
        <f t="shared" si="431"/>
        <v>#DIV/0!</v>
      </c>
      <c r="AS790" s="193" t="e">
        <f t="shared" si="432"/>
        <v>#DIV/0!</v>
      </c>
      <c r="AT790" s="258" t="str">
        <f>IF(K790=0,0,VLOOKUP(K790,Kostenstellen!A:B,2,FALSE))</f>
        <v xml:space="preserve">Rosentrittklinik         </v>
      </c>
      <c r="AU790" s="68" t="str">
        <f t="shared" si="439"/>
        <v>A1</v>
      </c>
      <c r="AV790" s="68" t="str">
        <f t="shared" si="440"/>
        <v>A1</v>
      </c>
      <c r="AW790" s="68">
        <f>IF(AF790=0,0,VLOOKUP($H790,Leistungszahlen!$A$11:$H$158,4,FALSE))</f>
        <v>0</v>
      </c>
      <c r="AX790" s="68">
        <f>IF(AF790=0,0,VLOOKUP($H790,Leistungszahlen!$A$11:$H$158,5,FALSE))</f>
        <v>0</v>
      </c>
      <c r="AY790" s="68">
        <f>IF(AG790=0,0,VLOOKUP($H790,Leistungszahlen!$A$11:$H$158,6,FALSE))</f>
        <v>0</v>
      </c>
      <c r="AZ790" s="68">
        <f t="shared" si="441"/>
        <v>0</v>
      </c>
      <c r="BA790" s="68">
        <f t="shared" si="442"/>
        <v>0</v>
      </c>
      <c r="BC790" s="68">
        <f t="shared" si="433"/>
        <v>0</v>
      </c>
      <c r="BD790" s="285"/>
    </row>
    <row r="791" spans="1:56" s="68" customFormat="1" ht="22.5">
      <c r="A791" s="200"/>
      <c r="B791" s="200"/>
      <c r="C791" s="200" t="s">
        <v>354</v>
      </c>
      <c r="D791" s="200" t="s">
        <v>203</v>
      </c>
      <c r="E791" s="200" t="s">
        <v>370</v>
      </c>
      <c r="F791" s="200" t="s">
        <v>1292</v>
      </c>
      <c r="G791" s="200" t="s">
        <v>265</v>
      </c>
      <c r="H791" s="201" t="s">
        <v>200</v>
      </c>
      <c r="I791" s="202">
        <v>3.52</v>
      </c>
      <c r="J791" s="200" t="s">
        <v>778</v>
      </c>
      <c r="K791" s="176">
        <v>3</v>
      </c>
      <c r="L791" s="176">
        <v>1</v>
      </c>
      <c r="M791" s="176"/>
      <c r="N791" s="286">
        <v>6</v>
      </c>
      <c r="O791" s="286"/>
      <c r="P791" s="176"/>
      <c r="Q791" s="203">
        <f t="shared" si="434"/>
        <v>6</v>
      </c>
      <c r="R791" s="203">
        <f t="shared" si="435"/>
        <v>0</v>
      </c>
      <c r="S791" s="203">
        <f t="shared" si="436"/>
        <v>0</v>
      </c>
      <c r="T791" s="203">
        <f t="shared" si="437"/>
        <v>0</v>
      </c>
      <c r="U791" s="203">
        <f t="shared" si="438"/>
        <v>0</v>
      </c>
      <c r="V791" s="175">
        <f>IF(Q791&gt;0,VLOOKUP(Q791,Jahresfaktoren!$A$11:$B$24,2,),0)</f>
        <v>302</v>
      </c>
      <c r="W791" s="175">
        <f>IF(R791&gt;0,VLOOKUP(R791,Jahresfaktoren!$D$11:$E$24,2,),0)</f>
        <v>0</v>
      </c>
      <c r="X791" s="175">
        <f>IF(S791&gt;0,VLOOKUP(S791,Jahresfaktoren!$A$28:$B$29,2,),0)</f>
        <v>0</v>
      </c>
      <c r="Y791" s="175">
        <f>IF(T791&gt;0,VLOOKUP(T791,Jahresfaktoren!$A$28:$B$29,2,),0)</f>
        <v>0</v>
      </c>
      <c r="Z791" s="175">
        <f>IF(U791&gt;0,VLOOKUP(U791,Jahresfaktoren!$A$32:$B$33,2,),)</f>
        <v>0</v>
      </c>
      <c r="AA791" s="177">
        <f t="shared" si="423"/>
        <v>1063.04</v>
      </c>
      <c r="AB791" s="177" t="str">
        <f t="shared" si="424"/>
        <v/>
      </c>
      <c r="AC791" s="177" t="str">
        <f t="shared" si="425"/>
        <v/>
      </c>
      <c r="AD791" s="177" t="str">
        <f t="shared" si="426"/>
        <v/>
      </c>
      <c r="AE791" s="177" t="str">
        <f t="shared" si="427"/>
        <v/>
      </c>
      <c r="AF791" s="178">
        <f>IF(Q791&gt;0,VLOOKUP(H791,Leistungszahlen!$A$11:$C$158,3,),0)</f>
        <v>0</v>
      </c>
      <c r="AG791" s="178">
        <f>IF(R791&gt;0,VLOOKUP(H791,Leistungszahlen!$A$11:$F$158,6,),IF(T791&gt;0,VLOOKUP(H791,Leistungszahlen!$A$11:$F$158,6,),0))</f>
        <v>0</v>
      </c>
      <c r="AH791" s="179" t="e">
        <f t="shared" si="443"/>
        <v>#DIV/0!</v>
      </c>
      <c r="AI791" s="179">
        <f t="shared" si="444"/>
        <v>0</v>
      </c>
      <c r="AJ791" s="179">
        <f t="shared" si="445"/>
        <v>0</v>
      </c>
      <c r="AK791" s="179">
        <f t="shared" si="446"/>
        <v>0</v>
      </c>
      <c r="AL791" s="179">
        <f t="shared" si="447"/>
        <v>0</v>
      </c>
      <c r="AM791" s="180">
        <f>IF(L791=1,Stundensätze!$D$13,IF(L791=2,Stundensätze!$D$17,IF(L791=4,Stundensätze!$D$21,"")))</f>
        <v>0</v>
      </c>
      <c r="AN791" s="180">
        <f>IF(L791=1,Stundensätze!$D$15,IF(L791=2,Stundensätze!$D$19,IF(L791=4,Stundensätze!$D$23,"")))</f>
        <v>0</v>
      </c>
      <c r="AO791" s="180" t="e">
        <f t="shared" si="428"/>
        <v>#DIV/0!</v>
      </c>
      <c r="AP791" s="180">
        <f t="shared" si="429"/>
        <v>0</v>
      </c>
      <c r="AQ791" s="192" t="e">
        <f t="shared" si="430"/>
        <v>#DIV/0!</v>
      </c>
      <c r="AR791" s="192" t="e">
        <f t="shared" si="431"/>
        <v>#DIV/0!</v>
      </c>
      <c r="AS791" s="193" t="e">
        <f t="shared" si="432"/>
        <v>#DIV/0!</v>
      </c>
      <c r="AT791" s="258" t="str">
        <f>IF(K791=0,0,VLOOKUP(K791,Kostenstellen!A:B,2,FALSE))</f>
        <v xml:space="preserve">Rosentrittklinik         </v>
      </c>
      <c r="AU791" s="68" t="str">
        <f t="shared" si="439"/>
        <v>B</v>
      </c>
      <c r="AV791" s="68" t="str">
        <f t="shared" si="440"/>
        <v/>
      </c>
      <c r="AW791" s="68">
        <f>IF(AF791=0,0,VLOOKUP($H791,Leistungszahlen!$A$11:$H$158,4,FALSE))</f>
        <v>0</v>
      </c>
      <c r="AX791" s="68">
        <f>IF(AF791=0,0,VLOOKUP($H791,Leistungszahlen!$A$11:$H$158,5,FALSE))</f>
        <v>0</v>
      </c>
      <c r="AY791" s="68">
        <f>IF(AG791=0,0,VLOOKUP($H791,Leistungszahlen!$A$11:$H$158,6,FALSE))</f>
        <v>0</v>
      </c>
      <c r="AZ791" s="68">
        <f t="shared" si="441"/>
        <v>0</v>
      </c>
      <c r="BA791" s="68">
        <f t="shared" si="442"/>
        <v>0</v>
      </c>
      <c r="BC791" s="68">
        <f t="shared" si="433"/>
        <v>0</v>
      </c>
      <c r="BD791" s="285"/>
    </row>
    <row r="792" spans="1:56" s="68" customFormat="1" ht="22.5">
      <c r="A792" s="200"/>
      <c r="B792" s="200"/>
      <c r="C792" s="200" t="s">
        <v>354</v>
      </c>
      <c r="D792" s="200" t="s">
        <v>203</v>
      </c>
      <c r="E792" s="200" t="s">
        <v>370</v>
      </c>
      <c r="F792" s="200" t="s">
        <v>1292</v>
      </c>
      <c r="G792" s="200" t="s">
        <v>163</v>
      </c>
      <c r="H792" s="201" t="s">
        <v>287</v>
      </c>
      <c r="I792" s="202">
        <v>17.52</v>
      </c>
      <c r="J792" s="200" t="s">
        <v>560</v>
      </c>
      <c r="K792" s="176">
        <v>3</v>
      </c>
      <c r="L792" s="176">
        <v>1</v>
      </c>
      <c r="M792" s="176"/>
      <c r="N792" s="286">
        <v>3</v>
      </c>
      <c r="O792" s="286">
        <v>3</v>
      </c>
      <c r="P792" s="176"/>
      <c r="Q792" s="203">
        <f t="shared" si="434"/>
        <v>3</v>
      </c>
      <c r="R792" s="203">
        <f t="shared" si="435"/>
        <v>3</v>
      </c>
      <c r="S792" s="203">
        <f t="shared" si="436"/>
        <v>0</v>
      </c>
      <c r="T792" s="203">
        <f t="shared" si="437"/>
        <v>0</v>
      </c>
      <c r="U792" s="203">
        <f t="shared" si="438"/>
        <v>0</v>
      </c>
      <c r="V792" s="175">
        <f>IF(Q792&gt;0,VLOOKUP(Q792,Jahresfaktoren!$A$11:$B$24,2,),0)</f>
        <v>152</v>
      </c>
      <c r="W792" s="175">
        <f>IF(R792&gt;0,VLOOKUP(R792,Jahresfaktoren!$D$11:$E$24,2,),0)</f>
        <v>150</v>
      </c>
      <c r="X792" s="175">
        <f>IF(S792&gt;0,VLOOKUP(S792,Jahresfaktoren!$A$28:$B$29,2,),0)</f>
        <v>0</v>
      </c>
      <c r="Y792" s="175">
        <f>IF(T792&gt;0,VLOOKUP(T792,Jahresfaktoren!$A$28:$B$29,2,),0)</f>
        <v>0</v>
      </c>
      <c r="Z792" s="175">
        <f>IF(U792&gt;0,VLOOKUP(U792,Jahresfaktoren!$A$32:$B$33,2,),)</f>
        <v>0</v>
      </c>
      <c r="AA792" s="177">
        <f t="shared" si="423"/>
        <v>2663.04</v>
      </c>
      <c r="AB792" s="177">
        <f t="shared" si="424"/>
        <v>2628</v>
      </c>
      <c r="AC792" s="177" t="str">
        <f t="shared" si="425"/>
        <v/>
      </c>
      <c r="AD792" s="177" t="str">
        <f t="shared" si="426"/>
        <v/>
      </c>
      <c r="AE792" s="177" t="str">
        <f t="shared" si="427"/>
        <v/>
      </c>
      <c r="AF792" s="178">
        <f>IF(Q792&gt;0,VLOOKUP(H792,Leistungszahlen!$A$11:$C$158,3,),0)</f>
        <v>0</v>
      </c>
      <c r="AG792" s="178">
        <f>IF(R792&gt;0,VLOOKUP(H792,Leistungszahlen!$A$11:$F$158,6,),IF(T792&gt;0,VLOOKUP(H792,Leistungszahlen!$A$11:$F$158,6,),0))</f>
        <v>0</v>
      </c>
      <c r="AH792" s="179" t="e">
        <f t="shared" si="443"/>
        <v>#DIV/0!</v>
      </c>
      <c r="AI792" s="179" t="e">
        <f t="shared" si="444"/>
        <v>#DIV/0!</v>
      </c>
      <c r="AJ792" s="179">
        <f t="shared" si="445"/>
        <v>0</v>
      </c>
      <c r="AK792" s="179">
        <f t="shared" si="446"/>
        <v>0</v>
      </c>
      <c r="AL792" s="179">
        <f t="shared" si="447"/>
        <v>0</v>
      </c>
      <c r="AM792" s="180">
        <f>IF(L792=1,Stundensätze!$D$13,IF(L792=2,Stundensätze!$D$17,IF(L792=4,Stundensätze!$D$21,"")))</f>
        <v>0</v>
      </c>
      <c r="AN792" s="180">
        <f>IF(L792=1,Stundensätze!$D$15,IF(L792=2,Stundensätze!$D$19,IF(L792=4,Stundensätze!$D$23,"")))</f>
        <v>0</v>
      </c>
      <c r="AO792" s="180" t="e">
        <f t="shared" si="428"/>
        <v>#DIV/0!</v>
      </c>
      <c r="AP792" s="180">
        <f t="shared" si="429"/>
        <v>0</v>
      </c>
      <c r="AQ792" s="192" t="e">
        <f t="shared" si="430"/>
        <v>#DIV/0!</v>
      </c>
      <c r="AR792" s="192" t="e">
        <f t="shared" si="431"/>
        <v>#DIV/0!</v>
      </c>
      <c r="AS792" s="193" t="e">
        <f t="shared" si="432"/>
        <v>#DIV/0!</v>
      </c>
      <c r="AT792" s="258" t="str">
        <f>IF(K792=0,0,VLOOKUP(K792,Kostenstellen!A:B,2,FALSE))</f>
        <v xml:space="preserve">Rosentrittklinik         </v>
      </c>
      <c r="AU792" s="68" t="str">
        <f t="shared" si="439"/>
        <v>A1</v>
      </c>
      <c r="AV792" s="68" t="str">
        <f t="shared" si="440"/>
        <v>A1</v>
      </c>
      <c r="AW792" s="68">
        <f>IF(AF792=0,0,VLOOKUP($H792,Leistungszahlen!$A$11:$H$158,4,FALSE))</f>
        <v>0</v>
      </c>
      <c r="AX792" s="68">
        <f>IF(AF792=0,0,VLOOKUP($H792,Leistungszahlen!$A$11:$H$158,5,FALSE))</f>
        <v>0</v>
      </c>
      <c r="AY792" s="68">
        <f>IF(AG792=0,0,VLOOKUP($H792,Leistungszahlen!$A$11:$H$158,6,FALSE))</f>
        <v>0</v>
      </c>
      <c r="AZ792" s="68">
        <f t="shared" si="441"/>
        <v>0</v>
      </c>
      <c r="BA792" s="68">
        <f t="shared" si="442"/>
        <v>0</v>
      </c>
      <c r="BC792" s="68">
        <f t="shared" si="433"/>
        <v>0</v>
      </c>
      <c r="BD792" s="285"/>
    </row>
    <row r="793" spans="1:56" s="68" customFormat="1" ht="22.5">
      <c r="A793" s="200"/>
      <c r="B793" s="200"/>
      <c r="C793" s="200" t="s">
        <v>354</v>
      </c>
      <c r="D793" s="200" t="s">
        <v>203</v>
      </c>
      <c r="E793" s="200" t="s">
        <v>370</v>
      </c>
      <c r="F793" s="200" t="s">
        <v>1293</v>
      </c>
      <c r="G793" s="200" t="s">
        <v>265</v>
      </c>
      <c r="H793" s="201" t="s">
        <v>200</v>
      </c>
      <c r="I793" s="202">
        <v>3.52</v>
      </c>
      <c r="J793" s="200" t="s">
        <v>778</v>
      </c>
      <c r="K793" s="176">
        <v>3</v>
      </c>
      <c r="L793" s="176">
        <v>1</v>
      </c>
      <c r="M793" s="176"/>
      <c r="N793" s="286">
        <v>6</v>
      </c>
      <c r="O793" s="286"/>
      <c r="P793" s="176"/>
      <c r="Q793" s="203">
        <f t="shared" si="434"/>
        <v>6</v>
      </c>
      <c r="R793" s="203">
        <f t="shared" si="435"/>
        <v>0</v>
      </c>
      <c r="S793" s="203">
        <f t="shared" si="436"/>
        <v>0</v>
      </c>
      <c r="T793" s="203">
        <f t="shared" si="437"/>
        <v>0</v>
      </c>
      <c r="U793" s="203">
        <f t="shared" si="438"/>
        <v>0</v>
      </c>
      <c r="V793" s="175">
        <f>IF(Q793&gt;0,VLOOKUP(Q793,Jahresfaktoren!$A$11:$B$24,2,),0)</f>
        <v>302</v>
      </c>
      <c r="W793" s="175">
        <f>IF(R793&gt;0,VLOOKUP(R793,Jahresfaktoren!$D$11:$E$24,2,),0)</f>
        <v>0</v>
      </c>
      <c r="X793" s="175">
        <f>IF(S793&gt;0,VLOOKUP(S793,Jahresfaktoren!$A$28:$B$29,2,),0)</f>
        <v>0</v>
      </c>
      <c r="Y793" s="175">
        <f>IF(T793&gt;0,VLOOKUP(T793,Jahresfaktoren!$A$28:$B$29,2,),0)</f>
        <v>0</v>
      </c>
      <c r="Z793" s="175">
        <f>IF(U793&gt;0,VLOOKUP(U793,Jahresfaktoren!$A$32:$B$33,2,),)</f>
        <v>0</v>
      </c>
      <c r="AA793" s="177">
        <f t="shared" si="423"/>
        <v>1063.04</v>
      </c>
      <c r="AB793" s="177" t="str">
        <f t="shared" si="424"/>
        <v/>
      </c>
      <c r="AC793" s="177" t="str">
        <f t="shared" si="425"/>
        <v/>
      </c>
      <c r="AD793" s="177" t="str">
        <f t="shared" si="426"/>
        <v/>
      </c>
      <c r="AE793" s="177" t="str">
        <f t="shared" si="427"/>
        <v/>
      </c>
      <c r="AF793" s="178">
        <f>IF(Q793&gt;0,VLOOKUP(H793,Leistungszahlen!$A$11:$C$158,3,),0)</f>
        <v>0</v>
      </c>
      <c r="AG793" s="178">
        <f>IF(R793&gt;0,VLOOKUP(H793,Leistungszahlen!$A$11:$F$158,6,),IF(T793&gt;0,VLOOKUP(H793,Leistungszahlen!$A$11:$F$158,6,),0))</f>
        <v>0</v>
      </c>
      <c r="AH793" s="179" t="e">
        <f t="shared" si="443"/>
        <v>#DIV/0!</v>
      </c>
      <c r="AI793" s="179">
        <f t="shared" si="444"/>
        <v>0</v>
      </c>
      <c r="AJ793" s="179">
        <f t="shared" si="445"/>
        <v>0</v>
      </c>
      <c r="AK793" s="179">
        <f t="shared" si="446"/>
        <v>0</v>
      </c>
      <c r="AL793" s="179">
        <f t="shared" si="447"/>
        <v>0</v>
      </c>
      <c r="AM793" s="180">
        <f>IF(L793=1,Stundensätze!$D$13,IF(L793=2,Stundensätze!$D$17,IF(L793=4,Stundensätze!$D$21,"")))</f>
        <v>0</v>
      </c>
      <c r="AN793" s="180">
        <f>IF(L793=1,Stundensätze!$D$15,IF(L793=2,Stundensätze!$D$19,IF(L793=4,Stundensätze!$D$23,"")))</f>
        <v>0</v>
      </c>
      <c r="AO793" s="180" t="e">
        <f t="shared" si="428"/>
        <v>#DIV/0!</v>
      </c>
      <c r="AP793" s="180">
        <f t="shared" si="429"/>
        <v>0</v>
      </c>
      <c r="AQ793" s="192" t="e">
        <f t="shared" si="430"/>
        <v>#DIV/0!</v>
      </c>
      <c r="AR793" s="192" t="e">
        <f t="shared" si="431"/>
        <v>#DIV/0!</v>
      </c>
      <c r="AS793" s="193" t="e">
        <f t="shared" si="432"/>
        <v>#DIV/0!</v>
      </c>
      <c r="AT793" s="258" t="str">
        <f>IF(K793=0,0,VLOOKUP(K793,Kostenstellen!A:B,2,FALSE))</f>
        <v xml:space="preserve">Rosentrittklinik         </v>
      </c>
      <c r="AU793" s="68" t="str">
        <f t="shared" si="439"/>
        <v>B</v>
      </c>
      <c r="AV793" s="68" t="str">
        <f t="shared" si="440"/>
        <v/>
      </c>
      <c r="AW793" s="68">
        <f>IF(AF793=0,0,VLOOKUP($H793,Leistungszahlen!$A$11:$H$158,4,FALSE))</f>
        <v>0</v>
      </c>
      <c r="AX793" s="68">
        <f>IF(AF793=0,0,VLOOKUP($H793,Leistungszahlen!$A$11:$H$158,5,FALSE))</f>
        <v>0</v>
      </c>
      <c r="AY793" s="68">
        <f>IF(AG793=0,0,VLOOKUP($H793,Leistungszahlen!$A$11:$H$158,6,FALSE))</f>
        <v>0</v>
      </c>
      <c r="AZ793" s="68">
        <f t="shared" si="441"/>
        <v>0</v>
      </c>
      <c r="BA793" s="68">
        <f t="shared" si="442"/>
        <v>0</v>
      </c>
      <c r="BC793" s="68">
        <f t="shared" si="433"/>
        <v>0</v>
      </c>
      <c r="BD793" s="285"/>
    </row>
    <row r="794" spans="1:56" s="68" customFormat="1" ht="22.5">
      <c r="A794" s="200"/>
      <c r="B794" s="200"/>
      <c r="C794" s="200" t="s">
        <v>354</v>
      </c>
      <c r="D794" s="200" t="s">
        <v>203</v>
      </c>
      <c r="E794" s="200" t="s">
        <v>370</v>
      </c>
      <c r="F794" s="200" t="s">
        <v>1293</v>
      </c>
      <c r="G794" s="200" t="s">
        <v>163</v>
      </c>
      <c r="H794" s="201" t="s">
        <v>287</v>
      </c>
      <c r="I794" s="202">
        <v>17.61</v>
      </c>
      <c r="J794" s="200" t="s">
        <v>560</v>
      </c>
      <c r="K794" s="176">
        <v>3</v>
      </c>
      <c r="L794" s="176">
        <v>1</v>
      </c>
      <c r="M794" s="176"/>
      <c r="N794" s="286">
        <v>3</v>
      </c>
      <c r="O794" s="286">
        <v>3</v>
      </c>
      <c r="P794" s="176"/>
      <c r="Q794" s="203">
        <f t="shared" si="434"/>
        <v>3</v>
      </c>
      <c r="R794" s="203">
        <f t="shared" si="435"/>
        <v>3</v>
      </c>
      <c r="S794" s="203">
        <f t="shared" si="436"/>
        <v>0</v>
      </c>
      <c r="T794" s="203">
        <f t="shared" si="437"/>
        <v>0</v>
      </c>
      <c r="U794" s="203">
        <f t="shared" si="438"/>
        <v>0</v>
      </c>
      <c r="V794" s="175">
        <f>IF(Q794&gt;0,VLOOKUP(Q794,Jahresfaktoren!$A$11:$B$24,2,),0)</f>
        <v>152</v>
      </c>
      <c r="W794" s="175">
        <f>IF(R794&gt;0,VLOOKUP(R794,Jahresfaktoren!$D$11:$E$24,2,),0)</f>
        <v>150</v>
      </c>
      <c r="X794" s="175">
        <f>IF(S794&gt;0,VLOOKUP(S794,Jahresfaktoren!$A$28:$B$29,2,),0)</f>
        <v>0</v>
      </c>
      <c r="Y794" s="175">
        <f>IF(T794&gt;0,VLOOKUP(T794,Jahresfaktoren!$A$28:$B$29,2,),0)</f>
        <v>0</v>
      </c>
      <c r="Z794" s="175">
        <f>IF(U794&gt;0,VLOOKUP(U794,Jahresfaktoren!$A$32:$B$33,2,),)</f>
        <v>0</v>
      </c>
      <c r="AA794" s="177">
        <f t="shared" si="423"/>
        <v>2676.72</v>
      </c>
      <c r="AB794" s="177">
        <f t="shared" si="424"/>
        <v>2641.5</v>
      </c>
      <c r="AC794" s="177" t="str">
        <f t="shared" si="425"/>
        <v/>
      </c>
      <c r="AD794" s="177" t="str">
        <f t="shared" si="426"/>
        <v/>
      </c>
      <c r="AE794" s="177" t="str">
        <f t="shared" si="427"/>
        <v/>
      </c>
      <c r="AF794" s="178">
        <f>IF(Q794&gt;0,VLOOKUP(H794,Leistungszahlen!$A$11:$C$158,3,),0)</f>
        <v>0</v>
      </c>
      <c r="AG794" s="178">
        <f>IF(R794&gt;0,VLOOKUP(H794,Leistungszahlen!$A$11:$F$158,6,),IF(T794&gt;0,VLOOKUP(H794,Leistungszahlen!$A$11:$F$158,6,),0))</f>
        <v>0</v>
      </c>
      <c r="AH794" s="179" t="e">
        <f t="shared" si="443"/>
        <v>#DIV/0!</v>
      </c>
      <c r="AI794" s="179" t="e">
        <f t="shared" si="444"/>
        <v>#DIV/0!</v>
      </c>
      <c r="AJ794" s="179">
        <f t="shared" si="445"/>
        <v>0</v>
      </c>
      <c r="AK794" s="179">
        <f t="shared" si="446"/>
        <v>0</v>
      </c>
      <c r="AL794" s="179">
        <f t="shared" si="447"/>
        <v>0</v>
      </c>
      <c r="AM794" s="180">
        <f>IF(L794=1,Stundensätze!$D$13,IF(L794=2,Stundensätze!$D$17,IF(L794=4,Stundensätze!$D$21,"")))</f>
        <v>0</v>
      </c>
      <c r="AN794" s="180">
        <f>IF(L794=1,Stundensätze!$D$15,IF(L794=2,Stundensätze!$D$19,IF(L794=4,Stundensätze!$D$23,"")))</f>
        <v>0</v>
      </c>
      <c r="AO794" s="180" t="e">
        <f t="shared" si="428"/>
        <v>#DIV/0!</v>
      </c>
      <c r="AP794" s="180">
        <f t="shared" si="429"/>
        <v>0</v>
      </c>
      <c r="AQ794" s="192" t="e">
        <f t="shared" si="430"/>
        <v>#DIV/0!</v>
      </c>
      <c r="AR794" s="192" t="e">
        <f t="shared" si="431"/>
        <v>#DIV/0!</v>
      </c>
      <c r="AS794" s="193" t="e">
        <f t="shared" si="432"/>
        <v>#DIV/0!</v>
      </c>
      <c r="AT794" s="258" t="str">
        <f>IF(K794=0,0,VLOOKUP(K794,Kostenstellen!A:B,2,FALSE))</f>
        <v xml:space="preserve">Rosentrittklinik         </v>
      </c>
      <c r="AU794" s="68" t="str">
        <f t="shared" si="439"/>
        <v>A1</v>
      </c>
      <c r="AV794" s="68" t="str">
        <f t="shared" si="440"/>
        <v>A1</v>
      </c>
      <c r="AW794" s="68">
        <f>IF(AF794=0,0,VLOOKUP($H794,Leistungszahlen!$A$11:$H$158,4,FALSE))</f>
        <v>0</v>
      </c>
      <c r="AX794" s="68">
        <f>IF(AF794=0,0,VLOOKUP($H794,Leistungszahlen!$A$11:$H$158,5,FALSE))</f>
        <v>0</v>
      </c>
      <c r="AY794" s="68">
        <f>IF(AG794=0,0,VLOOKUP($H794,Leistungszahlen!$A$11:$H$158,6,FALSE))</f>
        <v>0</v>
      </c>
      <c r="AZ794" s="68">
        <f t="shared" si="441"/>
        <v>0</v>
      </c>
      <c r="BA794" s="68">
        <f t="shared" si="442"/>
        <v>0</v>
      </c>
      <c r="BC794" s="68">
        <f t="shared" si="433"/>
        <v>0</v>
      </c>
      <c r="BD794" s="285"/>
    </row>
    <row r="795" spans="1:56" s="68" customFormat="1" ht="22.5">
      <c r="A795" s="200"/>
      <c r="B795" s="200"/>
      <c r="C795" s="200" t="s">
        <v>354</v>
      </c>
      <c r="D795" s="200" t="s">
        <v>203</v>
      </c>
      <c r="E795" s="200" t="s">
        <v>370</v>
      </c>
      <c r="F795" s="200" t="s">
        <v>1294</v>
      </c>
      <c r="G795" s="200" t="s">
        <v>265</v>
      </c>
      <c r="H795" s="201" t="s">
        <v>200</v>
      </c>
      <c r="I795" s="202">
        <v>3.52</v>
      </c>
      <c r="J795" s="200" t="s">
        <v>778</v>
      </c>
      <c r="K795" s="176">
        <v>3</v>
      </c>
      <c r="L795" s="176">
        <v>1</v>
      </c>
      <c r="M795" s="176"/>
      <c r="N795" s="286">
        <v>6</v>
      </c>
      <c r="O795" s="286"/>
      <c r="P795" s="176"/>
      <c r="Q795" s="203">
        <f t="shared" si="434"/>
        <v>6</v>
      </c>
      <c r="R795" s="203">
        <f t="shared" si="435"/>
        <v>0</v>
      </c>
      <c r="S795" s="203">
        <f t="shared" si="436"/>
        <v>0</v>
      </c>
      <c r="T795" s="203">
        <f t="shared" si="437"/>
        <v>0</v>
      </c>
      <c r="U795" s="203">
        <f t="shared" si="438"/>
        <v>0</v>
      </c>
      <c r="V795" s="175">
        <f>IF(Q795&gt;0,VLOOKUP(Q795,Jahresfaktoren!$A$11:$B$24,2,),0)</f>
        <v>302</v>
      </c>
      <c r="W795" s="175">
        <f>IF(R795&gt;0,VLOOKUP(R795,Jahresfaktoren!$D$11:$E$24,2,),0)</f>
        <v>0</v>
      </c>
      <c r="X795" s="175">
        <f>IF(S795&gt;0,VLOOKUP(S795,Jahresfaktoren!$A$28:$B$29,2,),0)</f>
        <v>0</v>
      </c>
      <c r="Y795" s="175">
        <f>IF(T795&gt;0,VLOOKUP(T795,Jahresfaktoren!$A$28:$B$29,2,),0)</f>
        <v>0</v>
      </c>
      <c r="Z795" s="175">
        <f>IF(U795&gt;0,VLOOKUP(U795,Jahresfaktoren!$A$32:$B$33,2,),)</f>
        <v>0</v>
      </c>
      <c r="AA795" s="177">
        <f t="shared" si="423"/>
        <v>1063.04</v>
      </c>
      <c r="AB795" s="177" t="str">
        <f t="shared" si="424"/>
        <v/>
      </c>
      <c r="AC795" s="177" t="str">
        <f t="shared" si="425"/>
        <v/>
      </c>
      <c r="AD795" s="177" t="str">
        <f t="shared" si="426"/>
        <v/>
      </c>
      <c r="AE795" s="177" t="str">
        <f t="shared" si="427"/>
        <v/>
      </c>
      <c r="AF795" s="178">
        <f>IF(Q795&gt;0,VLOOKUP(H795,Leistungszahlen!$A$11:$C$158,3,),0)</f>
        <v>0</v>
      </c>
      <c r="AG795" s="178">
        <f>IF(R795&gt;0,VLOOKUP(H795,Leistungszahlen!$A$11:$F$158,6,),IF(T795&gt;0,VLOOKUP(H795,Leistungszahlen!$A$11:$F$158,6,),0))</f>
        <v>0</v>
      </c>
      <c r="AH795" s="179" t="e">
        <f t="shared" si="443"/>
        <v>#DIV/0!</v>
      </c>
      <c r="AI795" s="179">
        <f t="shared" si="444"/>
        <v>0</v>
      </c>
      <c r="AJ795" s="179">
        <f t="shared" si="445"/>
        <v>0</v>
      </c>
      <c r="AK795" s="179">
        <f t="shared" si="446"/>
        <v>0</v>
      </c>
      <c r="AL795" s="179">
        <f t="shared" si="447"/>
        <v>0</v>
      </c>
      <c r="AM795" s="180">
        <f>IF(L795=1,Stundensätze!$D$13,IF(L795=2,Stundensätze!$D$17,IF(L795=4,Stundensätze!$D$21,"")))</f>
        <v>0</v>
      </c>
      <c r="AN795" s="180">
        <f>IF(L795=1,Stundensätze!$D$15,IF(L795=2,Stundensätze!$D$19,IF(L795=4,Stundensätze!$D$23,"")))</f>
        <v>0</v>
      </c>
      <c r="AO795" s="180" t="e">
        <f t="shared" si="428"/>
        <v>#DIV/0!</v>
      </c>
      <c r="AP795" s="180">
        <f t="shared" si="429"/>
        <v>0</v>
      </c>
      <c r="AQ795" s="192" t="e">
        <f t="shared" si="430"/>
        <v>#DIV/0!</v>
      </c>
      <c r="AR795" s="192" t="e">
        <f t="shared" si="431"/>
        <v>#DIV/0!</v>
      </c>
      <c r="AS795" s="193" t="e">
        <f t="shared" si="432"/>
        <v>#DIV/0!</v>
      </c>
      <c r="AT795" s="258" t="str">
        <f>IF(K795=0,0,VLOOKUP(K795,Kostenstellen!A:B,2,FALSE))</f>
        <v xml:space="preserve">Rosentrittklinik         </v>
      </c>
      <c r="AU795" s="68" t="str">
        <f t="shared" si="439"/>
        <v>B</v>
      </c>
      <c r="AV795" s="68" t="str">
        <f t="shared" si="440"/>
        <v/>
      </c>
      <c r="AW795" s="68">
        <f>IF(AF795=0,0,VLOOKUP($H795,Leistungszahlen!$A$11:$H$158,4,FALSE))</f>
        <v>0</v>
      </c>
      <c r="AX795" s="68">
        <f>IF(AF795=0,0,VLOOKUP($H795,Leistungszahlen!$A$11:$H$158,5,FALSE))</f>
        <v>0</v>
      </c>
      <c r="AY795" s="68">
        <f>IF(AG795=0,0,VLOOKUP($H795,Leistungszahlen!$A$11:$H$158,6,FALSE))</f>
        <v>0</v>
      </c>
      <c r="AZ795" s="68">
        <f t="shared" si="441"/>
        <v>0</v>
      </c>
      <c r="BA795" s="68">
        <f t="shared" si="442"/>
        <v>0</v>
      </c>
      <c r="BC795" s="68">
        <f t="shared" si="433"/>
        <v>0</v>
      </c>
      <c r="BD795" s="285"/>
    </row>
    <row r="796" spans="1:56" s="68" customFormat="1" ht="22.5">
      <c r="A796" s="200"/>
      <c r="B796" s="200"/>
      <c r="C796" s="200" t="s">
        <v>354</v>
      </c>
      <c r="D796" s="200" t="s">
        <v>203</v>
      </c>
      <c r="E796" s="200" t="s">
        <v>370</v>
      </c>
      <c r="F796" s="200" t="s">
        <v>1294</v>
      </c>
      <c r="G796" s="200" t="s">
        <v>163</v>
      </c>
      <c r="H796" s="201" t="s">
        <v>287</v>
      </c>
      <c r="I796" s="202">
        <v>17.61</v>
      </c>
      <c r="J796" s="200" t="s">
        <v>560</v>
      </c>
      <c r="K796" s="176">
        <v>3</v>
      </c>
      <c r="L796" s="176">
        <v>1</v>
      </c>
      <c r="M796" s="176"/>
      <c r="N796" s="286">
        <v>3</v>
      </c>
      <c r="O796" s="286">
        <v>3</v>
      </c>
      <c r="P796" s="176"/>
      <c r="Q796" s="203">
        <f t="shared" si="434"/>
        <v>3</v>
      </c>
      <c r="R796" s="203">
        <f t="shared" si="435"/>
        <v>3</v>
      </c>
      <c r="S796" s="203">
        <f t="shared" si="436"/>
        <v>0</v>
      </c>
      <c r="T796" s="203">
        <f t="shared" si="437"/>
        <v>0</v>
      </c>
      <c r="U796" s="203">
        <f t="shared" si="438"/>
        <v>0</v>
      </c>
      <c r="V796" s="175">
        <f>IF(Q796&gt;0,VLOOKUP(Q796,Jahresfaktoren!$A$11:$B$24,2,),0)</f>
        <v>152</v>
      </c>
      <c r="W796" s="175">
        <f>IF(R796&gt;0,VLOOKUP(R796,Jahresfaktoren!$D$11:$E$24,2,),0)</f>
        <v>150</v>
      </c>
      <c r="X796" s="175">
        <f>IF(S796&gt;0,VLOOKUP(S796,Jahresfaktoren!$A$28:$B$29,2,),0)</f>
        <v>0</v>
      </c>
      <c r="Y796" s="175">
        <f>IF(T796&gt;0,VLOOKUP(T796,Jahresfaktoren!$A$28:$B$29,2,),0)</f>
        <v>0</v>
      </c>
      <c r="Z796" s="175">
        <f>IF(U796&gt;0,VLOOKUP(U796,Jahresfaktoren!$A$32:$B$33,2,),)</f>
        <v>0</v>
      </c>
      <c r="AA796" s="177">
        <f t="shared" si="423"/>
        <v>2676.72</v>
      </c>
      <c r="AB796" s="177">
        <f t="shared" si="424"/>
        <v>2641.5</v>
      </c>
      <c r="AC796" s="177" t="str">
        <f t="shared" si="425"/>
        <v/>
      </c>
      <c r="AD796" s="177" t="str">
        <f t="shared" si="426"/>
        <v/>
      </c>
      <c r="AE796" s="177" t="str">
        <f t="shared" si="427"/>
        <v/>
      </c>
      <c r="AF796" s="178">
        <f>IF(Q796&gt;0,VLOOKUP(H796,Leistungszahlen!$A$11:$C$158,3,),0)</f>
        <v>0</v>
      </c>
      <c r="AG796" s="178">
        <f>IF(R796&gt;0,VLOOKUP(H796,Leistungszahlen!$A$11:$F$158,6,),IF(T796&gt;0,VLOOKUP(H796,Leistungszahlen!$A$11:$F$158,6,),0))</f>
        <v>0</v>
      </c>
      <c r="AH796" s="179" t="e">
        <f t="shared" si="443"/>
        <v>#DIV/0!</v>
      </c>
      <c r="AI796" s="179" t="e">
        <f t="shared" si="444"/>
        <v>#DIV/0!</v>
      </c>
      <c r="AJ796" s="179">
        <f t="shared" si="445"/>
        <v>0</v>
      </c>
      <c r="AK796" s="179">
        <f t="shared" si="446"/>
        <v>0</v>
      </c>
      <c r="AL796" s="179">
        <f t="shared" si="447"/>
        <v>0</v>
      </c>
      <c r="AM796" s="180">
        <f>IF(L796=1,Stundensätze!$D$13,IF(L796=2,Stundensätze!$D$17,IF(L796=4,Stundensätze!$D$21,"")))</f>
        <v>0</v>
      </c>
      <c r="AN796" s="180">
        <f>IF(L796=1,Stundensätze!$D$15,IF(L796=2,Stundensätze!$D$19,IF(L796=4,Stundensätze!$D$23,"")))</f>
        <v>0</v>
      </c>
      <c r="AO796" s="180" t="e">
        <f t="shared" si="428"/>
        <v>#DIV/0!</v>
      </c>
      <c r="AP796" s="180">
        <f t="shared" si="429"/>
        <v>0</v>
      </c>
      <c r="AQ796" s="192" t="e">
        <f t="shared" si="430"/>
        <v>#DIV/0!</v>
      </c>
      <c r="AR796" s="192" t="e">
        <f t="shared" si="431"/>
        <v>#DIV/0!</v>
      </c>
      <c r="AS796" s="193" t="e">
        <f t="shared" si="432"/>
        <v>#DIV/0!</v>
      </c>
      <c r="AT796" s="258" t="str">
        <f>IF(K796=0,0,VLOOKUP(K796,Kostenstellen!A:B,2,FALSE))</f>
        <v xml:space="preserve">Rosentrittklinik         </v>
      </c>
      <c r="AU796" s="68" t="str">
        <f t="shared" si="439"/>
        <v>A1</v>
      </c>
      <c r="AV796" s="68" t="str">
        <f t="shared" si="440"/>
        <v>A1</v>
      </c>
      <c r="AW796" s="68">
        <f>IF(AF796=0,0,VLOOKUP($H796,Leistungszahlen!$A$11:$H$158,4,FALSE))</f>
        <v>0</v>
      </c>
      <c r="AX796" s="68">
        <f>IF(AF796=0,0,VLOOKUP($H796,Leistungszahlen!$A$11:$H$158,5,FALSE))</f>
        <v>0</v>
      </c>
      <c r="AY796" s="68">
        <f>IF(AG796=0,0,VLOOKUP($H796,Leistungszahlen!$A$11:$H$158,6,FALSE))</f>
        <v>0</v>
      </c>
      <c r="AZ796" s="68">
        <f t="shared" si="441"/>
        <v>0</v>
      </c>
      <c r="BA796" s="68">
        <f t="shared" si="442"/>
        <v>0</v>
      </c>
      <c r="BC796" s="68">
        <f t="shared" si="433"/>
        <v>0</v>
      </c>
      <c r="BD796" s="285"/>
    </row>
    <row r="797" spans="1:56" s="68" customFormat="1" ht="22.5">
      <c r="A797" s="200"/>
      <c r="B797" s="200"/>
      <c r="C797" s="200" t="s">
        <v>354</v>
      </c>
      <c r="D797" s="200" t="s">
        <v>203</v>
      </c>
      <c r="E797" s="200" t="s">
        <v>370</v>
      </c>
      <c r="F797" s="200" t="s">
        <v>1295</v>
      </c>
      <c r="G797" s="200" t="s">
        <v>265</v>
      </c>
      <c r="H797" s="201" t="s">
        <v>200</v>
      </c>
      <c r="I797" s="202">
        <v>3.52</v>
      </c>
      <c r="J797" s="200" t="s">
        <v>778</v>
      </c>
      <c r="K797" s="176">
        <v>3</v>
      </c>
      <c r="L797" s="176">
        <v>1</v>
      </c>
      <c r="M797" s="176"/>
      <c r="N797" s="286">
        <v>6</v>
      </c>
      <c r="O797" s="286"/>
      <c r="P797" s="176"/>
      <c r="Q797" s="203">
        <f t="shared" si="434"/>
        <v>6</v>
      </c>
      <c r="R797" s="203">
        <f t="shared" si="435"/>
        <v>0</v>
      </c>
      <c r="S797" s="203">
        <f t="shared" si="436"/>
        <v>0</v>
      </c>
      <c r="T797" s="203">
        <f t="shared" si="437"/>
        <v>0</v>
      </c>
      <c r="U797" s="203">
        <f t="shared" si="438"/>
        <v>0</v>
      </c>
      <c r="V797" s="175">
        <f>IF(Q797&gt;0,VLOOKUP(Q797,Jahresfaktoren!$A$11:$B$24,2,),0)</f>
        <v>302</v>
      </c>
      <c r="W797" s="175">
        <f>IF(R797&gt;0,VLOOKUP(R797,Jahresfaktoren!$D$11:$E$24,2,),0)</f>
        <v>0</v>
      </c>
      <c r="X797" s="175">
        <f>IF(S797&gt;0,VLOOKUP(S797,Jahresfaktoren!$A$28:$B$29,2,),0)</f>
        <v>0</v>
      </c>
      <c r="Y797" s="175">
        <f>IF(T797&gt;0,VLOOKUP(T797,Jahresfaktoren!$A$28:$B$29,2,),0)</f>
        <v>0</v>
      </c>
      <c r="Z797" s="175">
        <f>IF(U797&gt;0,VLOOKUP(U797,Jahresfaktoren!$A$32:$B$33,2,),)</f>
        <v>0</v>
      </c>
      <c r="AA797" s="177">
        <f t="shared" si="423"/>
        <v>1063.04</v>
      </c>
      <c r="AB797" s="177" t="str">
        <f t="shared" si="424"/>
        <v/>
      </c>
      <c r="AC797" s="177" t="str">
        <f t="shared" si="425"/>
        <v/>
      </c>
      <c r="AD797" s="177" t="str">
        <f t="shared" si="426"/>
        <v/>
      </c>
      <c r="AE797" s="177" t="str">
        <f t="shared" si="427"/>
        <v/>
      </c>
      <c r="AF797" s="178">
        <f>IF(Q797&gt;0,VLOOKUP(H797,Leistungszahlen!$A$11:$C$158,3,),0)</f>
        <v>0</v>
      </c>
      <c r="AG797" s="178">
        <f>IF(R797&gt;0,VLOOKUP(H797,Leistungszahlen!$A$11:$F$158,6,),IF(T797&gt;0,VLOOKUP(H797,Leistungszahlen!$A$11:$F$158,6,),0))</f>
        <v>0</v>
      </c>
      <c r="AH797" s="179" t="e">
        <f t="shared" si="443"/>
        <v>#DIV/0!</v>
      </c>
      <c r="AI797" s="179">
        <f t="shared" si="444"/>
        <v>0</v>
      </c>
      <c r="AJ797" s="179">
        <f t="shared" si="445"/>
        <v>0</v>
      </c>
      <c r="AK797" s="179">
        <f t="shared" si="446"/>
        <v>0</v>
      </c>
      <c r="AL797" s="179">
        <f t="shared" si="447"/>
        <v>0</v>
      </c>
      <c r="AM797" s="180">
        <f>IF(L797=1,Stundensätze!$D$13,IF(L797=2,Stundensätze!$D$17,IF(L797=4,Stundensätze!$D$21,"")))</f>
        <v>0</v>
      </c>
      <c r="AN797" s="180">
        <f>IF(L797=1,Stundensätze!$D$15,IF(L797=2,Stundensätze!$D$19,IF(L797=4,Stundensätze!$D$23,"")))</f>
        <v>0</v>
      </c>
      <c r="AO797" s="180" t="e">
        <f t="shared" si="428"/>
        <v>#DIV/0!</v>
      </c>
      <c r="AP797" s="180">
        <f t="shared" si="429"/>
        <v>0</v>
      </c>
      <c r="AQ797" s="192" t="e">
        <f t="shared" si="430"/>
        <v>#DIV/0!</v>
      </c>
      <c r="AR797" s="192" t="e">
        <f t="shared" si="431"/>
        <v>#DIV/0!</v>
      </c>
      <c r="AS797" s="193" t="e">
        <f t="shared" si="432"/>
        <v>#DIV/0!</v>
      </c>
      <c r="AT797" s="258" t="str">
        <f>IF(K797=0,0,VLOOKUP(K797,Kostenstellen!A:B,2,FALSE))</f>
        <v xml:space="preserve">Rosentrittklinik         </v>
      </c>
      <c r="AU797" s="68" t="str">
        <f t="shared" si="439"/>
        <v>B</v>
      </c>
      <c r="AV797" s="68" t="str">
        <f t="shared" si="440"/>
        <v/>
      </c>
      <c r="AW797" s="68">
        <f>IF(AF797=0,0,VLOOKUP($H797,Leistungszahlen!$A$11:$H$158,4,FALSE))</f>
        <v>0</v>
      </c>
      <c r="AX797" s="68">
        <f>IF(AF797=0,0,VLOOKUP($H797,Leistungszahlen!$A$11:$H$158,5,FALSE))</f>
        <v>0</v>
      </c>
      <c r="AY797" s="68">
        <f>IF(AG797=0,0,VLOOKUP($H797,Leistungszahlen!$A$11:$H$158,6,FALSE))</f>
        <v>0</v>
      </c>
      <c r="AZ797" s="68">
        <f t="shared" si="441"/>
        <v>0</v>
      </c>
      <c r="BA797" s="68">
        <f t="shared" si="442"/>
        <v>0</v>
      </c>
      <c r="BC797" s="68">
        <f t="shared" si="433"/>
        <v>0</v>
      </c>
      <c r="BD797" s="285"/>
    </row>
    <row r="798" spans="1:56" s="68" customFormat="1" ht="22.5">
      <c r="A798" s="200"/>
      <c r="B798" s="200"/>
      <c r="C798" s="200" t="s">
        <v>354</v>
      </c>
      <c r="D798" s="200" t="s">
        <v>203</v>
      </c>
      <c r="E798" s="200" t="s">
        <v>370</v>
      </c>
      <c r="F798" s="200" t="s">
        <v>1295</v>
      </c>
      <c r="G798" s="200" t="s">
        <v>163</v>
      </c>
      <c r="H798" s="201" t="s">
        <v>287</v>
      </c>
      <c r="I798" s="202">
        <v>17.61</v>
      </c>
      <c r="J798" s="200" t="s">
        <v>560</v>
      </c>
      <c r="K798" s="176">
        <v>3</v>
      </c>
      <c r="L798" s="176">
        <v>1</v>
      </c>
      <c r="M798" s="176"/>
      <c r="N798" s="286">
        <v>3</v>
      </c>
      <c r="O798" s="286">
        <v>3</v>
      </c>
      <c r="P798" s="176"/>
      <c r="Q798" s="203">
        <f t="shared" si="434"/>
        <v>3</v>
      </c>
      <c r="R798" s="203">
        <f t="shared" si="435"/>
        <v>3</v>
      </c>
      <c r="S798" s="203">
        <f t="shared" si="436"/>
        <v>0</v>
      </c>
      <c r="T798" s="203">
        <f t="shared" si="437"/>
        <v>0</v>
      </c>
      <c r="U798" s="203">
        <f t="shared" si="438"/>
        <v>0</v>
      </c>
      <c r="V798" s="175">
        <f>IF(Q798&gt;0,VLOOKUP(Q798,Jahresfaktoren!$A$11:$B$24,2,),0)</f>
        <v>152</v>
      </c>
      <c r="W798" s="175">
        <f>IF(R798&gt;0,VLOOKUP(R798,Jahresfaktoren!$D$11:$E$24,2,),0)</f>
        <v>150</v>
      </c>
      <c r="X798" s="175">
        <f>IF(S798&gt;0,VLOOKUP(S798,Jahresfaktoren!$A$28:$B$29,2,),0)</f>
        <v>0</v>
      </c>
      <c r="Y798" s="175">
        <f>IF(T798&gt;0,VLOOKUP(T798,Jahresfaktoren!$A$28:$B$29,2,),0)</f>
        <v>0</v>
      </c>
      <c r="Z798" s="175">
        <f>IF(U798&gt;0,VLOOKUP(U798,Jahresfaktoren!$A$32:$B$33,2,),)</f>
        <v>0</v>
      </c>
      <c r="AA798" s="177">
        <f t="shared" si="423"/>
        <v>2676.72</v>
      </c>
      <c r="AB798" s="177">
        <f t="shared" si="424"/>
        <v>2641.5</v>
      </c>
      <c r="AC798" s="177" t="str">
        <f t="shared" si="425"/>
        <v/>
      </c>
      <c r="AD798" s="177" t="str">
        <f t="shared" si="426"/>
        <v/>
      </c>
      <c r="AE798" s="177" t="str">
        <f t="shared" si="427"/>
        <v/>
      </c>
      <c r="AF798" s="178">
        <f>IF(Q798&gt;0,VLOOKUP(H798,Leistungszahlen!$A$11:$C$158,3,),0)</f>
        <v>0</v>
      </c>
      <c r="AG798" s="178">
        <f>IF(R798&gt;0,VLOOKUP(H798,Leistungszahlen!$A$11:$F$158,6,),IF(T798&gt;0,VLOOKUP(H798,Leistungszahlen!$A$11:$F$158,6,),0))</f>
        <v>0</v>
      </c>
      <c r="AH798" s="179" t="e">
        <f t="shared" si="443"/>
        <v>#DIV/0!</v>
      </c>
      <c r="AI798" s="179" t="e">
        <f t="shared" si="444"/>
        <v>#DIV/0!</v>
      </c>
      <c r="AJ798" s="179">
        <f t="shared" si="445"/>
        <v>0</v>
      </c>
      <c r="AK798" s="179">
        <f t="shared" si="446"/>
        <v>0</v>
      </c>
      <c r="AL798" s="179">
        <f t="shared" si="447"/>
        <v>0</v>
      </c>
      <c r="AM798" s="180">
        <f>IF(L798=1,Stundensätze!$D$13,IF(L798=2,Stundensätze!$D$17,IF(L798=4,Stundensätze!$D$21,"")))</f>
        <v>0</v>
      </c>
      <c r="AN798" s="180">
        <f>IF(L798=1,Stundensätze!$D$15,IF(L798=2,Stundensätze!$D$19,IF(L798=4,Stundensätze!$D$23,"")))</f>
        <v>0</v>
      </c>
      <c r="AO798" s="180" t="e">
        <f t="shared" si="428"/>
        <v>#DIV/0!</v>
      </c>
      <c r="AP798" s="180">
        <f t="shared" si="429"/>
        <v>0</v>
      </c>
      <c r="AQ798" s="192" t="e">
        <f t="shared" si="430"/>
        <v>#DIV/0!</v>
      </c>
      <c r="AR798" s="192" t="e">
        <f t="shared" si="431"/>
        <v>#DIV/0!</v>
      </c>
      <c r="AS798" s="193" t="e">
        <f t="shared" si="432"/>
        <v>#DIV/0!</v>
      </c>
      <c r="AT798" s="258" t="str">
        <f>IF(K798=0,0,VLOOKUP(K798,Kostenstellen!A:B,2,FALSE))</f>
        <v xml:space="preserve">Rosentrittklinik         </v>
      </c>
      <c r="AU798" s="68" t="str">
        <f t="shared" si="439"/>
        <v>A1</v>
      </c>
      <c r="AV798" s="68" t="str">
        <f t="shared" si="440"/>
        <v>A1</v>
      </c>
      <c r="AW798" s="68">
        <f>IF(AF798=0,0,VLOOKUP($H798,Leistungszahlen!$A$11:$H$158,4,FALSE))</f>
        <v>0</v>
      </c>
      <c r="AX798" s="68">
        <f>IF(AF798=0,0,VLOOKUP($H798,Leistungszahlen!$A$11:$H$158,5,FALSE))</f>
        <v>0</v>
      </c>
      <c r="AY798" s="68">
        <f>IF(AG798=0,0,VLOOKUP($H798,Leistungszahlen!$A$11:$H$158,6,FALSE))</f>
        <v>0</v>
      </c>
      <c r="AZ798" s="68">
        <f t="shared" si="441"/>
        <v>0</v>
      </c>
      <c r="BA798" s="68">
        <f t="shared" si="442"/>
        <v>0</v>
      </c>
      <c r="BC798" s="68">
        <f t="shared" si="433"/>
        <v>0</v>
      </c>
      <c r="BD798" s="285"/>
    </row>
    <row r="799" spans="1:56" s="68" customFormat="1" ht="22.5">
      <c r="A799" s="200"/>
      <c r="B799" s="200"/>
      <c r="C799" s="200" t="s">
        <v>354</v>
      </c>
      <c r="D799" s="200" t="s">
        <v>203</v>
      </c>
      <c r="E799" s="200" t="s">
        <v>370</v>
      </c>
      <c r="F799" s="200" t="s">
        <v>1296</v>
      </c>
      <c r="G799" s="200" t="s">
        <v>265</v>
      </c>
      <c r="H799" s="201" t="s">
        <v>200</v>
      </c>
      <c r="I799" s="202">
        <v>3.52</v>
      </c>
      <c r="J799" s="200" t="s">
        <v>778</v>
      </c>
      <c r="K799" s="176">
        <v>3</v>
      </c>
      <c r="L799" s="176">
        <v>1</v>
      </c>
      <c r="M799" s="176"/>
      <c r="N799" s="286">
        <v>6</v>
      </c>
      <c r="O799" s="286"/>
      <c r="P799" s="176"/>
      <c r="Q799" s="203">
        <f t="shared" si="434"/>
        <v>6</v>
      </c>
      <c r="R799" s="203">
        <f t="shared" si="435"/>
        <v>0</v>
      </c>
      <c r="S799" s="203">
        <f t="shared" si="436"/>
        <v>0</v>
      </c>
      <c r="T799" s="203">
        <f t="shared" si="437"/>
        <v>0</v>
      </c>
      <c r="U799" s="203">
        <f t="shared" si="438"/>
        <v>0</v>
      </c>
      <c r="V799" s="175">
        <f>IF(Q799&gt;0,VLOOKUP(Q799,Jahresfaktoren!$A$11:$B$24,2,),0)</f>
        <v>302</v>
      </c>
      <c r="W799" s="175">
        <f>IF(R799&gt;0,VLOOKUP(R799,Jahresfaktoren!$D$11:$E$24,2,),0)</f>
        <v>0</v>
      </c>
      <c r="X799" s="175">
        <f>IF(S799&gt;0,VLOOKUP(S799,Jahresfaktoren!$A$28:$B$29,2,),0)</f>
        <v>0</v>
      </c>
      <c r="Y799" s="175">
        <f>IF(T799&gt;0,VLOOKUP(T799,Jahresfaktoren!$A$28:$B$29,2,),0)</f>
        <v>0</v>
      </c>
      <c r="Z799" s="175">
        <f>IF(U799&gt;0,VLOOKUP(U799,Jahresfaktoren!$A$32:$B$33,2,),)</f>
        <v>0</v>
      </c>
      <c r="AA799" s="177">
        <f t="shared" si="423"/>
        <v>1063.04</v>
      </c>
      <c r="AB799" s="177" t="str">
        <f t="shared" si="424"/>
        <v/>
      </c>
      <c r="AC799" s="177" t="str">
        <f t="shared" si="425"/>
        <v/>
      </c>
      <c r="AD799" s="177" t="str">
        <f t="shared" si="426"/>
        <v/>
      </c>
      <c r="AE799" s="177" t="str">
        <f t="shared" si="427"/>
        <v/>
      </c>
      <c r="AF799" s="178">
        <f>IF(Q799&gt;0,VLOOKUP(H799,Leistungszahlen!$A$11:$C$158,3,),0)</f>
        <v>0</v>
      </c>
      <c r="AG799" s="178">
        <f>IF(R799&gt;0,VLOOKUP(H799,Leistungszahlen!$A$11:$F$158,6,),IF(T799&gt;0,VLOOKUP(H799,Leistungszahlen!$A$11:$F$158,6,),0))</f>
        <v>0</v>
      </c>
      <c r="AH799" s="179" t="e">
        <f t="shared" si="443"/>
        <v>#DIV/0!</v>
      </c>
      <c r="AI799" s="179">
        <f t="shared" si="444"/>
        <v>0</v>
      </c>
      <c r="AJ799" s="179">
        <f t="shared" si="445"/>
        <v>0</v>
      </c>
      <c r="AK799" s="179">
        <f t="shared" si="446"/>
        <v>0</v>
      </c>
      <c r="AL799" s="179">
        <f t="shared" si="447"/>
        <v>0</v>
      </c>
      <c r="AM799" s="180">
        <f>IF(L799=1,Stundensätze!$D$13,IF(L799=2,Stundensätze!$D$17,IF(L799=4,Stundensätze!$D$21,"")))</f>
        <v>0</v>
      </c>
      <c r="AN799" s="180">
        <f>IF(L799=1,Stundensätze!$D$15,IF(L799=2,Stundensätze!$D$19,IF(L799=4,Stundensätze!$D$23,"")))</f>
        <v>0</v>
      </c>
      <c r="AO799" s="180" t="e">
        <f t="shared" si="428"/>
        <v>#DIV/0!</v>
      </c>
      <c r="AP799" s="180">
        <f t="shared" si="429"/>
        <v>0</v>
      </c>
      <c r="AQ799" s="192" t="e">
        <f t="shared" si="430"/>
        <v>#DIV/0!</v>
      </c>
      <c r="AR799" s="192" t="e">
        <f t="shared" si="431"/>
        <v>#DIV/0!</v>
      </c>
      <c r="AS799" s="193" t="e">
        <f t="shared" si="432"/>
        <v>#DIV/0!</v>
      </c>
      <c r="AT799" s="258" t="str">
        <f>IF(K799=0,0,VLOOKUP(K799,Kostenstellen!A:B,2,FALSE))</f>
        <v xml:space="preserve">Rosentrittklinik         </v>
      </c>
      <c r="AU799" s="68" t="str">
        <f t="shared" si="439"/>
        <v>B</v>
      </c>
      <c r="AV799" s="68" t="str">
        <f t="shared" si="440"/>
        <v/>
      </c>
      <c r="AW799" s="68">
        <f>IF(AF799=0,0,VLOOKUP($H799,Leistungszahlen!$A$11:$H$158,4,FALSE))</f>
        <v>0</v>
      </c>
      <c r="AX799" s="68">
        <f>IF(AF799=0,0,VLOOKUP($H799,Leistungszahlen!$A$11:$H$158,5,FALSE))</f>
        <v>0</v>
      </c>
      <c r="AY799" s="68">
        <f>IF(AG799=0,0,VLOOKUP($H799,Leistungszahlen!$A$11:$H$158,6,FALSE))</f>
        <v>0</v>
      </c>
      <c r="AZ799" s="68">
        <f t="shared" si="441"/>
        <v>0</v>
      </c>
      <c r="BA799" s="68">
        <f t="shared" si="442"/>
        <v>0</v>
      </c>
      <c r="BC799" s="68">
        <f t="shared" si="433"/>
        <v>0</v>
      </c>
      <c r="BD799" s="285"/>
    </row>
    <row r="800" spans="1:56" s="68" customFormat="1" ht="22.5">
      <c r="A800" s="200"/>
      <c r="B800" s="200"/>
      <c r="C800" s="200" t="s">
        <v>354</v>
      </c>
      <c r="D800" s="200" t="s">
        <v>203</v>
      </c>
      <c r="E800" s="200" t="s">
        <v>370</v>
      </c>
      <c r="F800" s="200" t="s">
        <v>1296</v>
      </c>
      <c r="G800" s="200" t="s">
        <v>163</v>
      </c>
      <c r="H800" s="201" t="s">
        <v>287</v>
      </c>
      <c r="I800" s="202">
        <v>17.61</v>
      </c>
      <c r="J800" s="200" t="s">
        <v>560</v>
      </c>
      <c r="K800" s="176">
        <v>3</v>
      </c>
      <c r="L800" s="176">
        <v>1</v>
      </c>
      <c r="M800" s="176"/>
      <c r="N800" s="286">
        <v>3</v>
      </c>
      <c r="O800" s="286">
        <v>3</v>
      </c>
      <c r="P800" s="176"/>
      <c r="Q800" s="203">
        <f t="shared" si="434"/>
        <v>3</v>
      </c>
      <c r="R800" s="203">
        <f t="shared" si="435"/>
        <v>3</v>
      </c>
      <c r="S800" s="203">
        <f t="shared" si="436"/>
        <v>0</v>
      </c>
      <c r="T800" s="203">
        <f t="shared" si="437"/>
        <v>0</v>
      </c>
      <c r="U800" s="203">
        <f t="shared" si="438"/>
        <v>0</v>
      </c>
      <c r="V800" s="175">
        <f>IF(Q800&gt;0,VLOOKUP(Q800,Jahresfaktoren!$A$11:$B$24,2,),0)</f>
        <v>152</v>
      </c>
      <c r="W800" s="175">
        <f>IF(R800&gt;0,VLOOKUP(R800,Jahresfaktoren!$D$11:$E$24,2,),0)</f>
        <v>150</v>
      </c>
      <c r="X800" s="175">
        <f>IF(S800&gt;0,VLOOKUP(S800,Jahresfaktoren!$A$28:$B$29,2,),0)</f>
        <v>0</v>
      </c>
      <c r="Y800" s="175">
        <f>IF(T800&gt;0,VLOOKUP(T800,Jahresfaktoren!$A$28:$B$29,2,),0)</f>
        <v>0</v>
      </c>
      <c r="Z800" s="175">
        <f>IF(U800&gt;0,VLOOKUP(U800,Jahresfaktoren!$A$32:$B$33,2,),)</f>
        <v>0</v>
      </c>
      <c r="AA800" s="177">
        <f t="shared" si="423"/>
        <v>2676.72</v>
      </c>
      <c r="AB800" s="177">
        <f t="shared" si="424"/>
        <v>2641.5</v>
      </c>
      <c r="AC800" s="177" t="str">
        <f t="shared" si="425"/>
        <v/>
      </c>
      <c r="AD800" s="177" t="str">
        <f t="shared" si="426"/>
        <v/>
      </c>
      <c r="AE800" s="177" t="str">
        <f t="shared" si="427"/>
        <v/>
      </c>
      <c r="AF800" s="178">
        <f>IF(Q800&gt;0,VLOOKUP(H800,Leistungszahlen!$A$11:$C$158,3,),0)</f>
        <v>0</v>
      </c>
      <c r="AG800" s="178">
        <f>IF(R800&gt;0,VLOOKUP(H800,Leistungszahlen!$A$11:$F$158,6,),IF(T800&gt;0,VLOOKUP(H800,Leistungszahlen!$A$11:$F$158,6,),0))</f>
        <v>0</v>
      </c>
      <c r="AH800" s="179" t="e">
        <f t="shared" si="443"/>
        <v>#DIV/0!</v>
      </c>
      <c r="AI800" s="179" t="e">
        <f t="shared" si="444"/>
        <v>#DIV/0!</v>
      </c>
      <c r="AJ800" s="179">
        <f t="shared" si="445"/>
        <v>0</v>
      </c>
      <c r="AK800" s="179">
        <f t="shared" si="446"/>
        <v>0</v>
      </c>
      <c r="AL800" s="179">
        <f t="shared" si="447"/>
        <v>0</v>
      </c>
      <c r="AM800" s="180">
        <f>IF(L800=1,Stundensätze!$D$13,IF(L800=2,Stundensätze!$D$17,IF(L800=4,Stundensätze!$D$21,"")))</f>
        <v>0</v>
      </c>
      <c r="AN800" s="180">
        <f>IF(L800=1,Stundensätze!$D$15,IF(L800=2,Stundensätze!$D$19,IF(L800=4,Stundensätze!$D$23,"")))</f>
        <v>0</v>
      </c>
      <c r="AO800" s="180" t="e">
        <f t="shared" si="428"/>
        <v>#DIV/0!</v>
      </c>
      <c r="AP800" s="180">
        <f t="shared" si="429"/>
        <v>0</v>
      </c>
      <c r="AQ800" s="192" t="e">
        <f t="shared" si="430"/>
        <v>#DIV/0!</v>
      </c>
      <c r="AR800" s="192" t="e">
        <f t="shared" si="431"/>
        <v>#DIV/0!</v>
      </c>
      <c r="AS800" s="193" t="e">
        <f t="shared" si="432"/>
        <v>#DIV/0!</v>
      </c>
      <c r="AT800" s="258" t="str">
        <f>IF(K800=0,0,VLOOKUP(K800,Kostenstellen!A:B,2,FALSE))</f>
        <v xml:space="preserve">Rosentrittklinik         </v>
      </c>
      <c r="AU800" s="68" t="str">
        <f t="shared" si="439"/>
        <v>A1</v>
      </c>
      <c r="AV800" s="68" t="str">
        <f t="shared" si="440"/>
        <v>A1</v>
      </c>
      <c r="AW800" s="68">
        <f>IF(AF800=0,0,VLOOKUP($H800,Leistungszahlen!$A$11:$H$158,4,FALSE))</f>
        <v>0</v>
      </c>
      <c r="AX800" s="68">
        <f>IF(AF800=0,0,VLOOKUP($H800,Leistungszahlen!$A$11:$H$158,5,FALSE))</f>
        <v>0</v>
      </c>
      <c r="AY800" s="68">
        <f>IF(AG800=0,0,VLOOKUP($H800,Leistungszahlen!$A$11:$H$158,6,FALSE))</f>
        <v>0</v>
      </c>
      <c r="AZ800" s="68">
        <f t="shared" si="441"/>
        <v>0</v>
      </c>
      <c r="BA800" s="68">
        <f t="shared" si="442"/>
        <v>0</v>
      </c>
      <c r="BC800" s="68">
        <f t="shared" si="433"/>
        <v>0</v>
      </c>
      <c r="BD800" s="285"/>
    </row>
    <row r="801" spans="1:56" s="68" customFormat="1" ht="22.5">
      <c r="A801" s="200"/>
      <c r="B801" s="200"/>
      <c r="C801" s="200" t="s">
        <v>354</v>
      </c>
      <c r="D801" s="200" t="s">
        <v>203</v>
      </c>
      <c r="E801" s="200" t="s">
        <v>370</v>
      </c>
      <c r="F801" s="200" t="s">
        <v>1297</v>
      </c>
      <c r="G801" s="200" t="s">
        <v>163</v>
      </c>
      <c r="H801" s="201" t="s">
        <v>287</v>
      </c>
      <c r="I801" s="202">
        <v>17.61</v>
      </c>
      <c r="J801" s="200" t="s">
        <v>560</v>
      </c>
      <c r="K801" s="176">
        <v>3</v>
      </c>
      <c r="L801" s="176">
        <v>1</v>
      </c>
      <c r="M801" s="176"/>
      <c r="N801" s="286">
        <v>3</v>
      </c>
      <c r="O801" s="286">
        <v>3</v>
      </c>
      <c r="P801" s="176"/>
      <c r="Q801" s="203">
        <f t="shared" si="434"/>
        <v>3</v>
      </c>
      <c r="R801" s="203">
        <f t="shared" si="435"/>
        <v>3</v>
      </c>
      <c r="S801" s="203">
        <f t="shared" si="436"/>
        <v>0</v>
      </c>
      <c r="T801" s="203">
        <f t="shared" si="437"/>
        <v>0</v>
      </c>
      <c r="U801" s="203">
        <f t="shared" si="438"/>
        <v>0</v>
      </c>
      <c r="V801" s="175">
        <f>IF(Q801&gt;0,VLOOKUP(Q801,Jahresfaktoren!$A$11:$B$24,2,),0)</f>
        <v>152</v>
      </c>
      <c r="W801" s="175">
        <f>IF(R801&gt;0,VLOOKUP(R801,Jahresfaktoren!$D$11:$E$24,2,),0)</f>
        <v>150</v>
      </c>
      <c r="X801" s="175">
        <f>IF(S801&gt;0,VLOOKUP(S801,Jahresfaktoren!$A$28:$B$29,2,),0)</f>
        <v>0</v>
      </c>
      <c r="Y801" s="175">
        <f>IF(T801&gt;0,VLOOKUP(T801,Jahresfaktoren!$A$28:$B$29,2,),0)</f>
        <v>0</v>
      </c>
      <c r="Z801" s="175">
        <f>IF(U801&gt;0,VLOOKUP(U801,Jahresfaktoren!$A$32:$B$33,2,),)</f>
        <v>0</v>
      </c>
      <c r="AA801" s="177">
        <f t="shared" si="423"/>
        <v>2676.72</v>
      </c>
      <c r="AB801" s="177">
        <f t="shared" si="424"/>
        <v>2641.5</v>
      </c>
      <c r="AC801" s="177" t="str">
        <f t="shared" si="425"/>
        <v/>
      </c>
      <c r="AD801" s="177" t="str">
        <f t="shared" si="426"/>
        <v/>
      </c>
      <c r="AE801" s="177" t="str">
        <f t="shared" si="427"/>
        <v/>
      </c>
      <c r="AF801" s="178">
        <f>IF(Q801&gt;0,VLOOKUP(H801,Leistungszahlen!$A$11:$C$158,3,),0)</f>
        <v>0</v>
      </c>
      <c r="AG801" s="178">
        <f>IF(R801&gt;0,VLOOKUP(H801,Leistungszahlen!$A$11:$F$158,6,),IF(T801&gt;0,VLOOKUP(H801,Leistungszahlen!$A$11:$F$158,6,),0))</f>
        <v>0</v>
      </c>
      <c r="AH801" s="179" t="e">
        <f t="shared" si="443"/>
        <v>#DIV/0!</v>
      </c>
      <c r="AI801" s="179" t="e">
        <f t="shared" si="444"/>
        <v>#DIV/0!</v>
      </c>
      <c r="AJ801" s="179">
        <f t="shared" si="445"/>
        <v>0</v>
      </c>
      <c r="AK801" s="179">
        <f t="shared" si="446"/>
        <v>0</v>
      </c>
      <c r="AL801" s="179">
        <f t="shared" si="447"/>
        <v>0</v>
      </c>
      <c r="AM801" s="180">
        <f>IF(L801=1,Stundensätze!$D$13,IF(L801=2,Stundensätze!$D$17,IF(L801=4,Stundensätze!$D$21,"")))</f>
        <v>0</v>
      </c>
      <c r="AN801" s="180">
        <f>IF(L801=1,Stundensätze!$D$15,IF(L801=2,Stundensätze!$D$19,IF(L801=4,Stundensätze!$D$23,"")))</f>
        <v>0</v>
      </c>
      <c r="AO801" s="180" t="e">
        <f t="shared" si="428"/>
        <v>#DIV/0!</v>
      </c>
      <c r="AP801" s="180">
        <f t="shared" si="429"/>
        <v>0</v>
      </c>
      <c r="AQ801" s="192" t="e">
        <f t="shared" si="430"/>
        <v>#DIV/0!</v>
      </c>
      <c r="AR801" s="192" t="e">
        <f t="shared" si="431"/>
        <v>#DIV/0!</v>
      </c>
      <c r="AS801" s="193" t="e">
        <f t="shared" si="432"/>
        <v>#DIV/0!</v>
      </c>
      <c r="AT801" s="258" t="str">
        <f>IF(K801=0,0,VLOOKUP(K801,Kostenstellen!A:B,2,FALSE))</f>
        <v xml:space="preserve">Rosentrittklinik         </v>
      </c>
      <c r="AU801" s="68" t="str">
        <f t="shared" si="439"/>
        <v>A1</v>
      </c>
      <c r="AV801" s="68" t="str">
        <f t="shared" si="440"/>
        <v>A1</v>
      </c>
      <c r="AW801" s="68">
        <f>IF(AF801=0,0,VLOOKUP($H801,Leistungszahlen!$A$11:$H$158,4,FALSE))</f>
        <v>0</v>
      </c>
      <c r="AX801" s="68">
        <f>IF(AF801=0,0,VLOOKUP($H801,Leistungszahlen!$A$11:$H$158,5,FALSE))</f>
        <v>0</v>
      </c>
      <c r="AY801" s="68">
        <f>IF(AG801=0,0,VLOOKUP($H801,Leistungszahlen!$A$11:$H$158,6,FALSE))</f>
        <v>0</v>
      </c>
      <c r="AZ801" s="68">
        <f t="shared" si="441"/>
        <v>0</v>
      </c>
      <c r="BA801" s="68">
        <f t="shared" si="442"/>
        <v>0</v>
      </c>
      <c r="BC801" s="68">
        <f t="shared" si="433"/>
        <v>0</v>
      </c>
      <c r="BD801" s="285"/>
    </row>
    <row r="802" spans="1:56" s="68" customFormat="1" ht="22.5">
      <c r="A802" s="200"/>
      <c r="B802" s="200"/>
      <c r="C802" s="200" t="s">
        <v>354</v>
      </c>
      <c r="D802" s="200" t="s">
        <v>203</v>
      </c>
      <c r="E802" s="200" t="s">
        <v>370</v>
      </c>
      <c r="F802" s="200" t="s">
        <v>1298</v>
      </c>
      <c r="G802" s="200" t="s">
        <v>265</v>
      </c>
      <c r="H802" s="201" t="s">
        <v>200</v>
      </c>
      <c r="I802" s="202">
        <v>3.52</v>
      </c>
      <c r="J802" s="200" t="s">
        <v>778</v>
      </c>
      <c r="K802" s="176">
        <v>3</v>
      </c>
      <c r="L802" s="176">
        <v>1</v>
      </c>
      <c r="M802" s="176"/>
      <c r="N802" s="286">
        <v>6</v>
      </c>
      <c r="O802" s="286"/>
      <c r="P802" s="176"/>
      <c r="Q802" s="203">
        <f t="shared" si="434"/>
        <v>6</v>
      </c>
      <c r="R802" s="203">
        <f t="shared" si="435"/>
        <v>0</v>
      </c>
      <c r="S802" s="203">
        <f t="shared" si="436"/>
        <v>0</v>
      </c>
      <c r="T802" s="203">
        <f t="shared" si="437"/>
        <v>0</v>
      </c>
      <c r="U802" s="203">
        <f t="shared" si="438"/>
        <v>0</v>
      </c>
      <c r="V802" s="175">
        <f>IF(Q802&gt;0,VLOOKUP(Q802,Jahresfaktoren!$A$11:$B$24,2,),0)</f>
        <v>302</v>
      </c>
      <c r="W802" s="175">
        <f>IF(R802&gt;0,VLOOKUP(R802,Jahresfaktoren!$D$11:$E$24,2,),0)</f>
        <v>0</v>
      </c>
      <c r="X802" s="175">
        <f>IF(S802&gt;0,VLOOKUP(S802,Jahresfaktoren!$A$28:$B$29,2,),0)</f>
        <v>0</v>
      </c>
      <c r="Y802" s="175">
        <f>IF(T802&gt;0,VLOOKUP(T802,Jahresfaktoren!$A$28:$B$29,2,),0)</f>
        <v>0</v>
      </c>
      <c r="Z802" s="175">
        <f>IF(U802&gt;0,VLOOKUP(U802,Jahresfaktoren!$A$32:$B$33,2,),)</f>
        <v>0</v>
      </c>
      <c r="AA802" s="177">
        <f t="shared" si="423"/>
        <v>1063.04</v>
      </c>
      <c r="AB802" s="177" t="str">
        <f t="shared" si="424"/>
        <v/>
      </c>
      <c r="AC802" s="177" t="str">
        <f t="shared" si="425"/>
        <v/>
      </c>
      <c r="AD802" s="177" t="str">
        <f t="shared" si="426"/>
        <v/>
      </c>
      <c r="AE802" s="177" t="str">
        <f t="shared" si="427"/>
        <v/>
      </c>
      <c r="AF802" s="178">
        <f>IF(Q802&gt;0,VLOOKUP(H802,Leistungszahlen!$A$11:$C$158,3,),0)</f>
        <v>0</v>
      </c>
      <c r="AG802" s="178">
        <f>IF(R802&gt;0,VLOOKUP(H802,Leistungszahlen!$A$11:$F$158,6,),IF(T802&gt;0,VLOOKUP(H802,Leistungszahlen!$A$11:$F$158,6,),0))</f>
        <v>0</v>
      </c>
      <c r="AH802" s="179" t="e">
        <f t="shared" si="443"/>
        <v>#DIV/0!</v>
      </c>
      <c r="AI802" s="179">
        <f t="shared" si="444"/>
        <v>0</v>
      </c>
      <c r="AJ802" s="179">
        <f t="shared" si="445"/>
        <v>0</v>
      </c>
      <c r="AK802" s="179">
        <f t="shared" si="446"/>
        <v>0</v>
      </c>
      <c r="AL802" s="179">
        <f t="shared" si="447"/>
        <v>0</v>
      </c>
      <c r="AM802" s="180">
        <f>IF(L802=1,Stundensätze!$D$13,IF(L802=2,Stundensätze!$D$17,IF(L802=4,Stundensätze!$D$21,"")))</f>
        <v>0</v>
      </c>
      <c r="AN802" s="180">
        <f>IF(L802=1,Stundensätze!$D$15,IF(L802=2,Stundensätze!$D$19,IF(L802=4,Stundensätze!$D$23,"")))</f>
        <v>0</v>
      </c>
      <c r="AO802" s="180" t="e">
        <f t="shared" si="428"/>
        <v>#DIV/0!</v>
      </c>
      <c r="AP802" s="180">
        <f t="shared" si="429"/>
        <v>0</v>
      </c>
      <c r="AQ802" s="192" t="e">
        <f t="shared" si="430"/>
        <v>#DIV/0!</v>
      </c>
      <c r="AR802" s="192" t="e">
        <f t="shared" si="431"/>
        <v>#DIV/0!</v>
      </c>
      <c r="AS802" s="193" t="e">
        <f t="shared" si="432"/>
        <v>#DIV/0!</v>
      </c>
      <c r="AT802" s="258" t="str">
        <f>IF(K802=0,0,VLOOKUP(K802,Kostenstellen!A:B,2,FALSE))</f>
        <v xml:space="preserve">Rosentrittklinik         </v>
      </c>
      <c r="AU802" s="68" t="str">
        <f t="shared" si="439"/>
        <v>B</v>
      </c>
      <c r="AV802" s="68" t="str">
        <f t="shared" si="440"/>
        <v/>
      </c>
      <c r="AW802" s="68">
        <f>IF(AF802=0,0,VLOOKUP($H802,Leistungszahlen!$A$11:$H$158,4,FALSE))</f>
        <v>0</v>
      </c>
      <c r="AX802" s="68">
        <f>IF(AF802=0,0,VLOOKUP($H802,Leistungszahlen!$A$11:$H$158,5,FALSE))</f>
        <v>0</v>
      </c>
      <c r="AY802" s="68">
        <f>IF(AG802=0,0,VLOOKUP($H802,Leistungszahlen!$A$11:$H$158,6,FALSE))</f>
        <v>0</v>
      </c>
      <c r="AZ802" s="68">
        <f t="shared" si="441"/>
        <v>0</v>
      </c>
      <c r="BA802" s="68">
        <f t="shared" si="442"/>
        <v>0</v>
      </c>
      <c r="BC802" s="68">
        <f t="shared" si="433"/>
        <v>0</v>
      </c>
      <c r="BD802" s="285"/>
    </row>
    <row r="803" spans="1:56" s="68" customFormat="1" ht="22.5">
      <c r="A803" s="200"/>
      <c r="B803" s="200"/>
      <c r="C803" s="200" t="s">
        <v>354</v>
      </c>
      <c r="D803" s="200" t="s">
        <v>203</v>
      </c>
      <c r="E803" s="200" t="s">
        <v>370</v>
      </c>
      <c r="F803" s="200" t="s">
        <v>1298</v>
      </c>
      <c r="G803" s="200" t="s">
        <v>163</v>
      </c>
      <c r="H803" s="201" t="s">
        <v>287</v>
      </c>
      <c r="I803" s="202">
        <v>17.61</v>
      </c>
      <c r="J803" s="200" t="s">
        <v>560</v>
      </c>
      <c r="K803" s="176">
        <v>3</v>
      </c>
      <c r="L803" s="176">
        <v>1</v>
      </c>
      <c r="M803" s="176"/>
      <c r="N803" s="286">
        <v>3</v>
      </c>
      <c r="O803" s="286">
        <v>3</v>
      </c>
      <c r="P803" s="176"/>
      <c r="Q803" s="203">
        <f t="shared" si="434"/>
        <v>3</v>
      </c>
      <c r="R803" s="203">
        <f t="shared" si="435"/>
        <v>3</v>
      </c>
      <c r="S803" s="203">
        <f t="shared" si="436"/>
        <v>0</v>
      </c>
      <c r="T803" s="203">
        <f t="shared" si="437"/>
        <v>0</v>
      </c>
      <c r="U803" s="203">
        <f t="shared" si="438"/>
        <v>0</v>
      </c>
      <c r="V803" s="175">
        <f>IF(Q803&gt;0,VLOOKUP(Q803,Jahresfaktoren!$A$11:$B$24,2,),0)</f>
        <v>152</v>
      </c>
      <c r="W803" s="175">
        <f>IF(R803&gt;0,VLOOKUP(R803,Jahresfaktoren!$D$11:$E$24,2,),0)</f>
        <v>150</v>
      </c>
      <c r="X803" s="175">
        <f>IF(S803&gt;0,VLOOKUP(S803,Jahresfaktoren!$A$28:$B$29,2,),0)</f>
        <v>0</v>
      </c>
      <c r="Y803" s="175">
        <f>IF(T803&gt;0,VLOOKUP(T803,Jahresfaktoren!$A$28:$B$29,2,),0)</f>
        <v>0</v>
      </c>
      <c r="Z803" s="175">
        <f>IF(U803&gt;0,VLOOKUP(U803,Jahresfaktoren!$A$32:$B$33,2,),)</f>
        <v>0</v>
      </c>
      <c r="AA803" s="177">
        <f t="shared" si="423"/>
        <v>2676.72</v>
      </c>
      <c r="AB803" s="177">
        <f t="shared" si="424"/>
        <v>2641.5</v>
      </c>
      <c r="AC803" s="177" t="str">
        <f t="shared" si="425"/>
        <v/>
      </c>
      <c r="AD803" s="177" t="str">
        <f t="shared" si="426"/>
        <v/>
      </c>
      <c r="AE803" s="177" t="str">
        <f t="shared" si="427"/>
        <v/>
      </c>
      <c r="AF803" s="178">
        <f>IF(Q803&gt;0,VLOOKUP(H803,Leistungszahlen!$A$11:$C$158,3,),0)</f>
        <v>0</v>
      </c>
      <c r="AG803" s="178">
        <f>IF(R803&gt;0,VLOOKUP(H803,Leistungszahlen!$A$11:$F$158,6,),IF(T803&gt;0,VLOOKUP(H803,Leistungszahlen!$A$11:$F$158,6,),0))</f>
        <v>0</v>
      </c>
      <c r="AH803" s="179" t="e">
        <f t="shared" si="443"/>
        <v>#DIV/0!</v>
      </c>
      <c r="AI803" s="179" t="e">
        <f t="shared" si="444"/>
        <v>#DIV/0!</v>
      </c>
      <c r="AJ803" s="179">
        <f t="shared" si="445"/>
        <v>0</v>
      </c>
      <c r="AK803" s="179">
        <f t="shared" si="446"/>
        <v>0</v>
      </c>
      <c r="AL803" s="179">
        <f t="shared" si="447"/>
        <v>0</v>
      </c>
      <c r="AM803" s="180">
        <f>IF(L803=1,Stundensätze!$D$13,IF(L803=2,Stundensätze!$D$17,IF(L803=4,Stundensätze!$D$21,"")))</f>
        <v>0</v>
      </c>
      <c r="AN803" s="180">
        <f>IF(L803=1,Stundensätze!$D$15,IF(L803=2,Stundensätze!$D$19,IF(L803=4,Stundensätze!$D$23,"")))</f>
        <v>0</v>
      </c>
      <c r="AO803" s="180" t="e">
        <f t="shared" si="428"/>
        <v>#DIV/0!</v>
      </c>
      <c r="AP803" s="180">
        <f t="shared" si="429"/>
        <v>0</v>
      </c>
      <c r="AQ803" s="192" t="e">
        <f t="shared" si="430"/>
        <v>#DIV/0!</v>
      </c>
      <c r="AR803" s="192" t="e">
        <f t="shared" si="431"/>
        <v>#DIV/0!</v>
      </c>
      <c r="AS803" s="193" t="e">
        <f t="shared" si="432"/>
        <v>#DIV/0!</v>
      </c>
      <c r="AT803" s="258" t="str">
        <f>IF(K803=0,0,VLOOKUP(K803,Kostenstellen!A:B,2,FALSE))</f>
        <v xml:space="preserve">Rosentrittklinik         </v>
      </c>
      <c r="AU803" s="68" t="str">
        <f t="shared" si="439"/>
        <v>A1</v>
      </c>
      <c r="AV803" s="68" t="str">
        <f t="shared" si="440"/>
        <v>A1</v>
      </c>
      <c r="AW803" s="68">
        <f>IF(AF803=0,0,VLOOKUP($H803,Leistungszahlen!$A$11:$H$158,4,FALSE))</f>
        <v>0</v>
      </c>
      <c r="AX803" s="68">
        <f>IF(AF803=0,0,VLOOKUP($H803,Leistungszahlen!$A$11:$H$158,5,FALSE))</f>
        <v>0</v>
      </c>
      <c r="AY803" s="68">
        <f>IF(AG803=0,0,VLOOKUP($H803,Leistungszahlen!$A$11:$H$158,6,FALSE))</f>
        <v>0</v>
      </c>
      <c r="AZ803" s="68">
        <f t="shared" si="441"/>
        <v>0</v>
      </c>
      <c r="BA803" s="68">
        <f t="shared" si="442"/>
        <v>0</v>
      </c>
      <c r="BC803" s="68">
        <f t="shared" si="433"/>
        <v>0</v>
      </c>
      <c r="BD803" s="285"/>
    </row>
    <row r="804" spans="1:56" s="68" customFormat="1" ht="22.5">
      <c r="A804" s="200"/>
      <c r="B804" s="200"/>
      <c r="C804" s="200" t="s">
        <v>354</v>
      </c>
      <c r="D804" s="200" t="s">
        <v>203</v>
      </c>
      <c r="E804" s="200" t="s">
        <v>370</v>
      </c>
      <c r="F804" s="200" t="s">
        <v>1299</v>
      </c>
      <c r="G804" s="200" t="s">
        <v>265</v>
      </c>
      <c r="H804" s="201" t="s">
        <v>200</v>
      </c>
      <c r="I804" s="202">
        <v>3.52</v>
      </c>
      <c r="J804" s="200" t="s">
        <v>778</v>
      </c>
      <c r="K804" s="176">
        <v>3</v>
      </c>
      <c r="L804" s="176">
        <v>1</v>
      </c>
      <c r="M804" s="176"/>
      <c r="N804" s="286">
        <v>6</v>
      </c>
      <c r="O804" s="286"/>
      <c r="P804" s="176"/>
      <c r="Q804" s="203">
        <f t="shared" si="434"/>
        <v>6</v>
      </c>
      <c r="R804" s="203">
        <f t="shared" si="435"/>
        <v>0</v>
      </c>
      <c r="S804" s="203">
        <f t="shared" si="436"/>
        <v>0</v>
      </c>
      <c r="T804" s="203">
        <f t="shared" si="437"/>
        <v>0</v>
      </c>
      <c r="U804" s="203">
        <f t="shared" si="438"/>
        <v>0</v>
      </c>
      <c r="V804" s="175">
        <f>IF(Q804&gt;0,VLOOKUP(Q804,Jahresfaktoren!$A$11:$B$24,2,),0)</f>
        <v>302</v>
      </c>
      <c r="W804" s="175">
        <f>IF(R804&gt;0,VLOOKUP(R804,Jahresfaktoren!$D$11:$E$24,2,),0)</f>
        <v>0</v>
      </c>
      <c r="X804" s="175">
        <f>IF(S804&gt;0,VLOOKUP(S804,Jahresfaktoren!$A$28:$B$29,2,),0)</f>
        <v>0</v>
      </c>
      <c r="Y804" s="175">
        <f>IF(T804&gt;0,VLOOKUP(T804,Jahresfaktoren!$A$28:$B$29,2,),0)</f>
        <v>0</v>
      </c>
      <c r="Z804" s="175">
        <f>IF(U804&gt;0,VLOOKUP(U804,Jahresfaktoren!$A$32:$B$33,2,),)</f>
        <v>0</v>
      </c>
      <c r="AA804" s="177">
        <f t="shared" si="423"/>
        <v>1063.04</v>
      </c>
      <c r="AB804" s="177" t="str">
        <f t="shared" si="424"/>
        <v/>
      </c>
      <c r="AC804" s="177" t="str">
        <f t="shared" si="425"/>
        <v/>
      </c>
      <c r="AD804" s="177" t="str">
        <f t="shared" si="426"/>
        <v/>
      </c>
      <c r="AE804" s="177" t="str">
        <f t="shared" si="427"/>
        <v/>
      </c>
      <c r="AF804" s="178">
        <f>IF(Q804&gt;0,VLOOKUP(H804,Leistungszahlen!$A$11:$C$158,3,),0)</f>
        <v>0</v>
      </c>
      <c r="AG804" s="178">
        <f>IF(R804&gt;0,VLOOKUP(H804,Leistungszahlen!$A$11:$F$158,6,),IF(T804&gt;0,VLOOKUP(H804,Leistungszahlen!$A$11:$F$158,6,),0))</f>
        <v>0</v>
      </c>
      <c r="AH804" s="179" t="e">
        <f t="shared" si="443"/>
        <v>#DIV/0!</v>
      </c>
      <c r="AI804" s="179">
        <f t="shared" si="444"/>
        <v>0</v>
      </c>
      <c r="AJ804" s="179">
        <f t="shared" si="445"/>
        <v>0</v>
      </c>
      <c r="AK804" s="179">
        <f t="shared" si="446"/>
        <v>0</v>
      </c>
      <c r="AL804" s="179">
        <f t="shared" si="447"/>
        <v>0</v>
      </c>
      <c r="AM804" s="180">
        <f>IF(L804=1,Stundensätze!$D$13,IF(L804=2,Stundensätze!$D$17,IF(L804=4,Stundensätze!$D$21,"")))</f>
        <v>0</v>
      </c>
      <c r="AN804" s="180">
        <f>IF(L804=1,Stundensätze!$D$15,IF(L804=2,Stundensätze!$D$19,IF(L804=4,Stundensätze!$D$23,"")))</f>
        <v>0</v>
      </c>
      <c r="AO804" s="180" t="e">
        <f t="shared" si="428"/>
        <v>#DIV/0!</v>
      </c>
      <c r="AP804" s="180">
        <f t="shared" si="429"/>
        <v>0</v>
      </c>
      <c r="AQ804" s="192" t="e">
        <f t="shared" si="430"/>
        <v>#DIV/0!</v>
      </c>
      <c r="AR804" s="192" t="e">
        <f t="shared" si="431"/>
        <v>#DIV/0!</v>
      </c>
      <c r="AS804" s="193" t="e">
        <f t="shared" si="432"/>
        <v>#DIV/0!</v>
      </c>
      <c r="AT804" s="258" t="str">
        <f>IF(K804=0,0,VLOOKUP(K804,Kostenstellen!A:B,2,FALSE))</f>
        <v xml:space="preserve">Rosentrittklinik         </v>
      </c>
      <c r="AU804" s="68" t="str">
        <f t="shared" si="439"/>
        <v>B</v>
      </c>
      <c r="AV804" s="68" t="str">
        <f t="shared" si="440"/>
        <v/>
      </c>
      <c r="AW804" s="68">
        <f>IF(AF804=0,0,VLOOKUP($H804,Leistungszahlen!$A$11:$H$158,4,FALSE))</f>
        <v>0</v>
      </c>
      <c r="AX804" s="68">
        <f>IF(AF804=0,0,VLOOKUP($H804,Leistungszahlen!$A$11:$H$158,5,FALSE))</f>
        <v>0</v>
      </c>
      <c r="AY804" s="68">
        <f>IF(AG804=0,0,VLOOKUP($H804,Leistungszahlen!$A$11:$H$158,6,FALSE))</f>
        <v>0</v>
      </c>
      <c r="AZ804" s="68">
        <f t="shared" si="441"/>
        <v>0</v>
      </c>
      <c r="BA804" s="68">
        <f t="shared" si="442"/>
        <v>0</v>
      </c>
      <c r="BC804" s="68">
        <f t="shared" si="433"/>
        <v>0</v>
      </c>
      <c r="BD804" s="285"/>
    </row>
    <row r="805" spans="1:56" s="68" customFormat="1" ht="22.5">
      <c r="A805" s="200"/>
      <c r="B805" s="200"/>
      <c r="C805" s="200" t="s">
        <v>354</v>
      </c>
      <c r="D805" s="200" t="s">
        <v>203</v>
      </c>
      <c r="E805" s="200" t="s">
        <v>370</v>
      </c>
      <c r="F805" s="200" t="s">
        <v>1299</v>
      </c>
      <c r="G805" s="200" t="s">
        <v>163</v>
      </c>
      <c r="H805" s="201" t="s">
        <v>287</v>
      </c>
      <c r="I805" s="202">
        <v>17.61</v>
      </c>
      <c r="J805" s="200" t="s">
        <v>560</v>
      </c>
      <c r="K805" s="176">
        <v>3</v>
      </c>
      <c r="L805" s="176">
        <v>1</v>
      </c>
      <c r="M805" s="176"/>
      <c r="N805" s="286">
        <v>3</v>
      </c>
      <c r="O805" s="286">
        <v>3</v>
      </c>
      <c r="P805" s="176"/>
      <c r="Q805" s="203">
        <f t="shared" si="434"/>
        <v>3</v>
      </c>
      <c r="R805" s="203">
        <f t="shared" si="435"/>
        <v>3</v>
      </c>
      <c r="S805" s="203">
        <f t="shared" si="436"/>
        <v>0</v>
      </c>
      <c r="T805" s="203">
        <f t="shared" si="437"/>
        <v>0</v>
      </c>
      <c r="U805" s="203">
        <f t="shared" si="438"/>
        <v>0</v>
      </c>
      <c r="V805" s="175">
        <f>IF(Q805&gt;0,VLOOKUP(Q805,Jahresfaktoren!$A$11:$B$24,2,),0)</f>
        <v>152</v>
      </c>
      <c r="W805" s="175">
        <f>IF(R805&gt;0,VLOOKUP(R805,Jahresfaktoren!$D$11:$E$24,2,),0)</f>
        <v>150</v>
      </c>
      <c r="X805" s="175">
        <f>IF(S805&gt;0,VLOOKUP(S805,Jahresfaktoren!$A$28:$B$29,2,),0)</f>
        <v>0</v>
      </c>
      <c r="Y805" s="175">
        <f>IF(T805&gt;0,VLOOKUP(T805,Jahresfaktoren!$A$28:$B$29,2,),0)</f>
        <v>0</v>
      </c>
      <c r="Z805" s="175">
        <f>IF(U805&gt;0,VLOOKUP(U805,Jahresfaktoren!$A$32:$B$33,2,),)</f>
        <v>0</v>
      </c>
      <c r="AA805" s="177">
        <f t="shared" si="423"/>
        <v>2676.72</v>
      </c>
      <c r="AB805" s="177">
        <f t="shared" si="424"/>
        <v>2641.5</v>
      </c>
      <c r="AC805" s="177" t="str">
        <f t="shared" si="425"/>
        <v/>
      </c>
      <c r="AD805" s="177" t="str">
        <f t="shared" si="426"/>
        <v/>
      </c>
      <c r="AE805" s="177" t="str">
        <f t="shared" si="427"/>
        <v/>
      </c>
      <c r="AF805" s="178">
        <f>IF(Q805&gt;0,VLOOKUP(H805,Leistungszahlen!$A$11:$C$158,3,),0)</f>
        <v>0</v>
      </c>
      <c r="AG805" s="178">
        <f>IF(R805&gt;0,VLOOKUP(H805,Leistungszahlen!$A$11:$F$158,6,),IF(T805&gt;0,VLOOKUP(H805,Leistungszahlen!$A$11:$F$158,6,),0))</f>
        <v>0</v>
      </c>
      <c r="AH805" s="179" t="e">
        <f t="shared" si="443"/>
        <v>#DIV/0!</v>
      </c>
      <c r="AI805" s="179" t="e">
        <f t="shared" si="444"/>
        <v>#DIV/0!</v>
      </c>
      <c r="AJ805" s="179">
        <f t="shared" si="445"/>
        <v>0</v>
      </c>
      <c r="AK805" s="179">
        <f t="shared" si="446"/>
        <v>0</v>
      </c>
      <c r="AL805" s="179">
        <f t="shared" si="447"/>
        <v>0</v>
      </c>
      <c r="AM805" s="180">
        <f>IF(L805=1,Stundensätze!$D$13,IF(L805=2,Stundensätze!$D$17,IF(L805=4,Stundensätze!$D$21,"")))</f>
        <v>0</v>
      </c>
      <c r="AN805" s="180">
        <f>IF(L805=1,Stundensätze!$D$15,IF(L805=2,Stundensätze!$D$19,IF(L805=4,Stundensätze!$D$23,"")))</f>
        <v>0</v>
      </c>
      <c r="AO805" s="180" t="e">
        <f t="shared" si="428"/>
        <v>#DIV/0!</v>
      </c>
      <c r="AP805" s="180">
        <f t="shared" si="429"/>
        <v>0</v>
      </c>
      <c r="AQ805" s="192" t="e">
        <f t="shared" si="430"/>
        <v>#DIV/0!</v>
      </c>
      <c r="AR805" s="192" t="e">
        <f t="shared" si="431"/>
        <v>#DIV/0!</v>
      </c>
      <c r="AS805" s="193" t="e">
        <f t="shared" si="432"/>
        <v>#DIV/0!</v>
      </c>
      <c r="AT805" s="258" t="str">
        <f>IF(K805=0,0,VLOOKUP(K805,Kostenstellen!A:B,2,FALSE))</f>
        <v xml:space="preserve">Rosentrittklinik         </v>
      </c>
      <c r="AU805" s="68" t="str">
        <f t="shared" si="439"/>
        <v>A1</v>
      </c>
      <c r="AV805" s="68" t="str">
        <f t="shared" si="440"/>
        <v>A1</v>
      </c>
      <c r="AW805" s="68">
        <f>IF(AF805=0,0,VLOOKUP($H805,Leistungszahlen!$A$11:$H$158,4,FALSE))</f>
        <v>0</v>
      </c>
      <c r="AX805" s="68">
        <f>IF(AF805=0,0,VLOOKUP($H805,Leistungszahlen!$A$11:$H$158,5,FALSE))</f>
        <v>0</v>
      </c>
      <c r="AY805" s="68">
        <f>IF(AG805=0,0,VLOOKUP($H805,Leistungszahlen!$A$11:$H$158,6,FALSE))</f>
        <v>0</v>
      </c>
      <c r="AZ805" s="68">
        <f t="shared" si="441"/>
        <v>0</v>
      </c>
      <c r="BA805" s="68">
        <f t="shared" si="442"/>
        <v>0</v>
      </c>
      <c r="BC805" s="68">
        <f t="shared" si="433"/>
        <v>0</v>
      </c>
      <c r="BD805" s="285"/>
    </row>
    <row r="806" spans="1:56" s="68" customFormat="1" ht="22.5">
      <c r="A806" s="200"/>
      <c r="B806" s="200"/>
      <c r="C806" s="200" t="s">
        <v>354</v>
      </c>
      <c r="D806" s="200" t="s">
        <v>203</v>
      </c>
      <c r="E806" s="200" t="s">
        <v>370</v>
      </c>
      <c r="F806" s="200" t="s">
        <v>1300</v>
      </c>
      <c r="G806" s="200" t="s">
        <v>265</v>
      </c>
      <c r="H806" s="201" t="s">
        <v>200</v>
      </c>
      <c r="I806" s="202">
        <v>3.52</v>
      </c>
      <c r="J806" s="200" t="s">
        <v>778</v>
      </c>
      <c r="K806" s="176">
        <v>3</v>
      </c>
      <c r="L806" s="176">
        <v>1</v>
      </c>
      <c r="M806" s="176"/>
      <c r="N806" s="286">
        <v>6</v>
      </c>
      <c r="O806" s="286"/>
      <c r="P806" s="176"/>
      <c r="Q806" s="203">
        <f t="shared" si="434"/>
        <v>6</v>
      </c>
      <c r="R806" s="203">
        <f t="shared" si="435"/>
        <v>0</v>
      </c>
      <c r="S806" s="203">
        <f t="shared" si="436"/>
        <v>0</v>
      </c>
      <c r="T806" s="203">
        <f t="shared" si="437"/>
        <v>0</v>
      </c>
      <c r="U806" s="203">
        <f t="shared" si="438"/>
        <v>0</v>
      </c>
      <c r="V806" s="175">
        <f>IF(Q806&gt;0,VLOOKUP(Q806,Jahresfaktoren!$A$11:$B$24,2,),0)</f>
        <v>302</v>
      </c>
      <c r="W806" s="175">
        <f>IF(R806&gt;0,VLOOKUP(R806,Jahresfaktoren!$D$11:$E$24,2,),0)</f>
        <v>0</v>
      </c>
      <c r="X806" s="175">
        <f>IF(S806&gt;0,VLOOKUP(S806,Jahresfaktoren!$A$28:$B$29,2,),0)</f>
        <v>0</v>
      </c>
      <c r="Y806" s="175">
        <f>IF(T806&gt;0,VLOOKUP(T806,Jahresfaktoren!$A$28:$B$29,2,),0)</f>
        <v>0</v>
      </c>
      <c r="Z806" s="175">
        <f>IF(U806&gt;0,VLOOKUP(U806,Jahresfaktoren!$A$32:$B$33,2,),)</f>
        <v>0</v>
      </c>
      <c r="AA806" s="177">
        <f t="shared" si="423"/>
        <v>1063.04</v>
      </c>
      <c r="AB806" s="177" t="str">
        <f t="shared" si="424"/>
        <v/>
      </c>
      <c r="AC806" s="177" t="str">
        <f t="shared" si="425"/>
        <v/>
      </c>
      <c r="AD806" s="177" t="str">
        <f t="shared" si="426"/>
        <v/>
      </c>
      <c r="AE806" s="177" t="str">
        <f t="shared" si="427"/>
        <v/>
      </c>
      <c r="AF806" s="178">
        <f>IF(Q806&gt;0,VLOOKUP(H806,Leistungszahlen!$A$11:$C$158,3,),0)</f>
        <v>0</v>
      </c>
      <c r="AG806" s="178">
        <f>IF(R806&gt;0,VLOOKUP(H806,Leistungszahlen!$A$11:$F$158,6,),IF(T806&gt;0,VLOOKUP(H806,Leistungszahlen!$A$11:$F$158,6,),0))</f>
        <v>0</v>
      </c>
      <c r="AH806" s="179" t="e">
        <f t="shared" si="443"/>
        <v>#DIV/0!</v>
      </c>
      <c r="AI806" s="179">
        <f t="shared" si="444"/>
        <v>0</v>
      </c>
      <c r="AJ806" s="179">
        <f t="shared" si="445"/>
        <v>0</v>
      </c>
      <c r="AK806" s="179">
        <f t="shared" si="446"/>
        <v>0</v>
      </c>
      <c r="AL806" s="179">
        <f t="shared" si="447"/>
        <v>0</v>
      </c>
      <c r="AM806" s="180">
        <f>IF(L806=1,Stundensätze!$D$13,IF(L806=2,Stundensätze!$D$17,IF(L806=4,Stundensätze!$D$21,"")))</f>
        <v>0</v>
      </c>
      <c r="AN806" s="180">
        <f>IF(L806=1,Stundensätze!$D$15,IF(L806=2,Stundensätze!$D$19,IF(L806=4,Stundensätze!$D$23,"")))</f>
        <v>0</v>
      </c>
      <c r="AO806" s="180" t="e">
        <f t="shared" si="428"/>
        <v>#DIV/0!</v>
      </c>
      <c r="AP806" s="180">
        <f t="shared" si="429"/>
        <v>0</v>
      </c>
      <c r="AQ806" s="192" t="e">
        <f t="shared" si="430"/>
        <v>#DIV/0!</v>
      </c>
      <c r="AR806" s="192" t="e">
        <f t="shared" si="431"/>
        <v>#DIV/0!</v>
      </c>
      <c r="AS806" s="193" t="e">
        <f t="shared" si="432"/>
        <v>#DIV/0!</v>
      </c>
      <c r="AT806" s="258" t="str">
        <f>IF(K806=0,0,VLOOKUP(K806,Kostenstellen!A:B,2,FALSE))</f>
        <v xml:space="preserve">Rosentrittklinik         </v>
      </c>
      <c r="AU806" s="68" t="str">
        <f t="shared" si="439"/>
        <v>B</v>
      </c>
      <c r="AV806" s="68" t="str">
        <f t="shared" si="440"/>
        <v/>
      </c>
      <c r="AW806" s="68">
        <f>IF(AF806=0,0,VLOOKUP($H806,Leistungszahlen!$A$11:$H$158,4,FALSE))</f>
        <v>0</v>
      </c>
      <c r="AX806" s="68">
        <f>IF(AF806=0,0,VLOOKUP($H806,Leistungszahlen!$A$11:$H$158,5,FALSE))</f>
        <v>0</v>
      </c>
      <c r="AY806" s="68">
        <f>IF(AG806=0,0,VLOOKUP($H806,Leistungszahlen!$A$11:$H$158,6,FALSE))</f>
        <v>0</v>
      </c>
      <c r="AZ806" s="68">
        <f t="shared" si="441"/>
        <v>0</v>
      </c>
      <c r="BA806" s="68">
        <f t="shared" si="442"/>
        <v>0</v>
      </c>
      <c r="BC806" s="68">
        <f t="shared" si="433"/>
        <v>0</v>
      </c>
      <c r="BD806" s="285"/>
    </row>
    <row r="807" spans="1:56" s="68" customFormat="1" ht="22.5">
      <c r="A807" s="200"/>
      <c r="B807" s="200"/>
      <c r="C807" s="200" t="s">
        <v>354</v>
      </c>
      <c r="D807" s="200" t="s">
        <v>203</v>
      </c>
      <c r="E807" s="200" t="s">
        <v>370</v>
      </c>
      <c r="F807" s="200" t="s">
        <v>1300</v>
      </c>
      <c r="G807" s="200" t="s">
        <v>163</v>
      </c>
      <c r="H807" s="201" t="s">
        <v>287</v>
      </c>
      <c r="I807" s="202">
        <v>17.61</v>
      </c>
      <c r="J807" s="200" t="s">
        <v>560</v>
      </c>
      <c r="K807" s="176">
        <v>3</v>
      </c>
      <c r="L807" s="176">
        <v>1</v>
      </c>
      <c r="M807" s="176"/>
      <c r="N807" s="286">
        <v>3</v>
      </c>
      <c r="O807" s="286">
        <v>3</v>
      </c>
      <c r="P807" s="176"/>
      <c r="Q807" s="203">
        <f t="shared" si="434"/>
        <v>3</v>
      </c>
      <c r="R807" s="203">
        <f t="shared" si="435"/>
        <v>3</v>
      </c>
      <c r="S807" s="203">
        <f t="shared" si="436"/>
        <v>0</v>
      </c>
      <c r="T807" s="203">
        <f t="shared" si="437"/>
        <v>0</v>
      </c>
      <c r="U807" s="203">
        <f t="shared" si="438"/>
        <v>0</v>
      </c>
      <c r="V807" s="175">
        <f>IF(Q807&gt;0,VLOOKUP(Q807,Jahresfaktoren!$A$11:$B$24,2,),0)</f>
        <v>152</v>
      </c>
      <c r="W807" s="175">
        <f>IF(R807&gt;0,VLOOKUP(R807,Jahresfaktoren!$D$11:$E$24,2,),0)</f>
        <v>150</v>
      </c>
      <c r="X807" s="175">
        <f>IF(S807&gt;0,VLOOKUP(S807,Jahresfaktoren!$A$28:$B$29,2,),0)</f>
        <v>0</v>
      </c>
      <c r="Y807" s="175">
        <f>IF(T807&gt;0,VLOOKUP(T807,Jahresfaktoren!$A$28:$B$29,2,),0)</f>
        <v>0</v>
      </c>
      <c r="Z807" s="175">
        <f>IF(U807&gt;0,VLOOKUP(U807,Jahresfaktoren!$A$32:$B$33,2,),)</f>
        <v>0</v>
      </c>
      <c r="AA807" s="177">
        <f t="shared" si="423"/>
        <v>2676.72</v>
      </c>
      <c r="AB807" s="177">
        <f t="shared" si="424"/>
        <v>2641.5</v>
      </c>
      <c r="AC807" s="177" t="str">
        <f t="shared" si="425"/>
        <v/>
      </c>
      <c r="AD807" s="177" t="str">
        <f t="shared" si="426"/>
        <v/>
      </c>
      <c r="AE807" s="177" t="str">
        <f t="shared" si="427"/>
        <v/>
      </c>
      <c r="AF807" s="178">
        <f>IF(Q807&gt;0,VLOOKUP(H807,Leistungszahlen!$A$11:$C$158,3,),0)</f>
        <v>0</v>
      </c>
      <c r="AG807" s="178">
        <f>IF(R807&gt;0,VLOOKUP(H807,Leistungszahlen!$A$11:$F$158,6,),IF(T807&gt;0,VLOOKUP(H807,Leistungszahlen!$A$11:$F$158,6,),0))</f>
        <v>0</v>
      </c>
      <c r="AH807" s="179" t="e">
        <f t="shared" si="443"/>
        <v>#DIV/0!</v>
      </c>
      <c r="AI807" s="179" t="e">
        <f t="shared" si="444"/>
        <v>#DIV/0!</v>
      </c>
      <c r="AJ807" s="179">
        <f t="shared" si="445"/>
        <v>0</v>
      </c>
      <c r="AK807" s="179">
        <f t="shared" si="446"/>
        <v>0</v>
      </c>
      <c r="AL807" s="179">
        <f t="shared" si="447"/>
        <v>0</v>
      </c>
      <c r="AM807" s="180">
        <f>IF(L807=1,Stundensätze!$D$13,IF(L807=2,Stundensätze!$D$17,IF(L807=4,Stundensätze!$D$21,"")))</f>
        <v>0</v>
      </c>
      <c r="AN807" s="180">
        <f>IF(L807=1,Stundensätze!$D$15,IF(L807=2,Stundensätze!$D$19,IF(L807=4,Stundensätze!$D$23,"")))</f>
        <v>0</v>
      </c>
      <c r="AO807" s="180" t="e">
        <f t="shared" si="428"/>
        <v>#DIV/0!</v>
      </c>
      <c r="AP807" s="180">
        <f t="shared" si="429"/>
        <v>0</v>
      </c>
      <c r="AQ807" s="192" t="e">
        <f t="shared" si="430"/>
        <v>#DIV/0!</v>
      </c>
      <c r="AR807" s="192" t="e">
        <f t="shared" si="431"/>
        <v>#DIV/0!</v>
      </c>
      <c r="AS807" s="193" t="e">
        <f t="shared" si="432"/>
        <v>#DIV/0!</v>
      </c>
      <c r="AT807" s="258" t="str">
        <f>IF(K807=0,0,VLOOKUP(K807,Kostenstellen!A:B,2,FALSE))</f>
        <v xml:space="preserve">Rosentrittklinik         </v>
      </c>
      <c r="AU807" s="68" t="str">
        <f t="shared" si="439"/>
        <v>A1</v>
      </c>
      <c r="AV807" s="68" t="str">
        <f t="shared" si="440"/>
        <v>A1</v>
      </c>
      <c r="AW807" s="68">
        <f>IF(AF807=0,0,VLOOKUP($H807,Leistungszahlen!$A$11:$H$158,4,FALSE))</f>
        <v>0</v>
      </c>
      <c r="AX807" s="68">
        <f>IF(AF807=0,0,VLOOKUP($H807,Leistungszahlen!$A$11:$H$158,5,FALSE))</f>
        <v>0</v>
      </c>
      <c r="AY807" s="68">
        <f>IF(AG807=0,0,VLOOKUP($H807,Leistungszahlen!$A$11:$H$158,6,FALSE))</f>
        <v>0</v>
      </c>
      <c r="AZ807" s="68">
        <f t="shared" si="441"/>
        <v>0</v>
      </c>
      <c r="BA807" s="68">
        <f t="shared" si="442"/>
        <v>0</v>
      </c>
      <c r="BC807" s="68">
        <f t="shared" si="433"/>
        <v>0</v>
      </c>
      <c r="BD807" s="285"/>
    </row>
    <row r="808" spans="1:56" s="68" customFormat="1" ht="22.5">
      <c r="A808" s="200"/>
      <c r="B808" s="200"/>
      <c r="C808" s="200" t="s">
        <v>354</v>
      </c>
      <c r="D808" s="200" t="s">
        <v>203</v>
      </c>
      <c r="E808" s="200" t="s">
        <v>370</v>
      </c>
      <c r="F808" s="200" t="s">
        <v>1301</v>
      </c>
      <c r="G808" s="200" t="s">
        <v>265</v>
      </c>
      <c r="H808" s="201" t="s">
        <v>200</v>
      </c>
      <c r="I808" s="202">
        <v>3.52</v>
      </c>
      <c r="J808" s="200" t="s">
        <v>778</v>
      </c>
      <c r="K808" s="176">
        <v>3</v>
      </c>
      <c r="L808" s="176">
        <v>1</v>
      </c>
      <c r="M808" s="176"/>
      <c r="N808" s="286">
        <v>6</v>
      </c>
      <c r="O808" s="286"/>
      <c r="P808" s="176"/>
      <c r="Q808" s="203">
        <f t="shared" si="434"/>
        <v>6</v>
      </c>
      <c r="R808" s="203">
        <f t="shared" si="435"/>
        <v>0</v>
      </c>
      <c r="S808" s="203">
        <f t="shared" si="436"/>
        <v>0</v>
      </c>
      <c r="T808" s="203">
        <f t="shared" si="437"/>
        <v>0</v>
      </c>
      <c r="U808" s="203">
        <f t="shared" si="438"/>
        <v>0</v>
      </c>
      <c r="V808" s="175">
        <f>IF(Q808&gt;0,VLOOKUP(Q808,Jahresfaktoren!$A$11:$B$24,2,),0)</f>
        <v>302</v>
      </c>
      <c r="W808" s="175">
        <f>IF(R808&gt;0,VLOOKUP(R808,Jahresfaktoren!$D$11:$E$24,2,),0)</f>
        <v>0</v>
      </c>
      <c r="X808" s="175">
        <f>IF(S808&gt;0,VLOOKUP(S808,Jahresfaktoren!$A$28:$B$29,2,),0)</f>
        <v>0</v>
      </c>
      <c r="Y808" s="175">
        <f>IF(T808&gt;0,VLOOKUP(T808,Jahresfaktoren!$A$28:$B$29,2,),0)</f>
        <v>0</v>
      </c>
      <c r="Z808" s="175">
        <f>IF(U808&gt;0,VLOOKUP(U808,Jahresfaktoren!$A$32:$B$33,2,),)</f>
        <v>0</v>
      </c>
      <c r="AA808" s="177">
        <f t="shared" si="423"/>
        <v>1063.04</v>
      </c>
      <c r="AB808" s="177" t="str">
        <f t="shared" si="424"/>
        <v/>
      </c>
      <c r="AC808" s="177" t="str">
        <f t="shared" si="425"/>
        <v/>
      </c>
      <c r="AD808" s="177" t="str">
        <f t="shared" si="426"/>
        <v/>
      </c>
      <c r="AE808" s="177" t="str">
        <f t="shared" si="427"/>
        <v/>
      </c>
      <c r="AF808" s="178">
        <f>IF(Q808&gt;0,VLOOKUP(H808,Leistungszahlen!$A$11:$C$158,3,),0)</f>
        <v>0</v>
      </c>
      <c r="AG808" s="178">
        <f>IF(R808&gt;0,VLOOKUP(H808,Leistungszahlen!$A$11:$F$158,6,),IF(T808&gt;0,VLOOKUP(H808,Leistungszahlen!$A$11:$F$158,6,),0))</f>
        <v>0</v>
      </c>
      <c r="AH808" s="179" t="e">
        <f t="shared" si="443"/>
        <v>#DIV/0!</v>
      </c>
      <c r="AI808" s="179">
        <f t="shared" si="444"/>
        <v>0</v>
      </c>
      <c r="AJ808" s="179">
        <f t="shared" si="445"/>
        <v>0</v>
      </c>
      <c r="AK808" s="179">
        <f t="shared" si="446"/>
        <v>0</v>
      </c>
      <c r="AL808" s="179">
        <f t="shared" si="447"/>
        <v>0</v>
      </c>
      <c r="AM808" s="180">
        <f>IF(L808=1,Stundensätze!$D$13,IF(L808=2,Stundensätze!$D$17,IF(L808=4,Stundensätze!$D$21,"")))</f>
        <v>0</v>
      </c>
      <c r="AN808" s="180">
        <f>IF(L808=1,Stundensätze!$D$15,IF(L808=2,Stundensätze!$D$19,IF(L808=4,Stundensätze!$D$23,"")))</f>
        <v>0</v>
      </c>
      <c r="AO808" s="180" t="e">
        <f t="shared" si="428"/>
        <v>#DIV/0!</v>
      </c>
      <c r="AP808" s="180">
        <f t="shared" si="429"/>
        <v>0</v>
      </c>
      <c r="AQ808" s="192" t="e">
        <f t="shared" si="430"/>
        <v>#DIV/0!</v>
      </c>
      <c r="AR808" s="192" t="e">
        <f t="shared" si="431"/>
        <v>#DIV/0!</v>
      </c>
      <c r="AS808" s="193" t="e">
        <f t="shared" si="432"/>
        <v>#DIV/0!</v>
      </c>
      <c r="AT808" s="258" t="str">
        <f>IF(K808=0,0,VLOOKUP(K808,Kostenstellen!A:B,2,FALSE))</f>
        <v xml:space="preserve">Rosentrittklinik         </v>
      </c>
      <c r="AU808" s="68" t="str">
        <f t="shared" si="439"/>
        <v>B</v>
      </c>
      <c r="AV808" s="68" t="str">
        <f t="shared" si="440"/>
        <v/>
      </c>
      <c r="AW808" s="68">
        <f>IF(AF808=0,0,VLOOKUP($H808,Leistungszahlen!$A$11:$H$158,4,FALSE))</f>
        <v>0</v>
      </c>
      <c r="AX808" s="68">
        <f>IF(AF808=0,0,VLOOKUP($H808,Leistungszahlen!$A$11:$H$158,5,FALSE))</f>
        <v>0</v>
      </c>
      <c r="AY808" s="68">
        <f>IF(AG808=0,0,VLOOKUP($H808,Leistungszahlen!$A$11:$H$158,6,FALSE))</f>
        <v>0</v>
      </c>
      <c r="AZ808" s="68">
        <f t="shared" si="441"/>
        <v>0</v>
      </c>
      <c r="BA808" s="68">
        <f t="shared" si="442"/>
        <v>0</v>
      </c>
      <c r="BC808" s="68">
        <f t="shared" si="433"/>
        <v>0</v>
      </c>
      <c r="BD808" s="285"/>
    </row>
    <row r="809" spans="1:56" s="68" customFormat="1" ht="22.5">
      <c r="A809" s="200"/>
      <c r="B809" s="200"/>
      <c r="C809" s="200" t="s">
        <v>354</v>
      </c>
      <c r="D809" s="200" t="s">
        <v>203</v>
      </c>
      <c r="E809" s="200" t="s">
        <v>370</v>
      </c>
      <c r="F809" s="200" t="s">
        <v>1301</v>
      </c>
      <c r="G809" s="200" t="s">
        <v>163</v>
      </c>
      <c r="H809" s="201" t="s">
        <v>287</v>
      </c>
      <c r="I809" s="202">
        <v>17.61</v>
      </c>
      <c r="J809" s="200" t="s">
        <v>560</v>
      </c>
      <c r="K809" s="176">
        <v>3</v>
      </c>
      <c r="L809" s="176">
        <v>1</v>
      </c>
      <c r="M809" s="176"/>
      <c r="N809" s="286">
        <v>3</v>
      </c>
      <c r="O809" s="286">
        <v>3</v>
      </c>
      <c r="P809" s="176"/>
      <c r="Q809" s="203">
        <f t="shared" si="434"/>
        <v>3</v>
      </c>
      <c r="R809" s="203">
        <f t="shared" si="435"/>
        <v>3</v>
      </c>
      <c r="S809" s="203">
        <f t="shared" si="436"/>
        <v>0</v>
      </c>
      <c r="T809" s="203">
        <f t="shared" si="437"/>
        <v>0</v>
      </c>
      <c r="U809" s="203">
        <f t="shared" si="438"/>
        <v>0</v>
      </c>
      <c r="V809" s="175">
        <f>IF(Q809&gt;0,VLOOKUP(Q809,Jahresfaktoren!$A$11:$B$24,2,),0)</f>
        <v>152</v>
      </c>
      <c r="W809" s="175">
        <f>IF(R809&gt;0,VLOOKUP(R809,Jahresfaktoren!$D$11:$E$24,2,),0)</f>
        <v>150</v>
      </c>
      <c r="X809" s="175">
        <f>IF(S809&gt;0,VLOOKUP(S809,Jahresfaktoren!$A$28:$B$29,2,),0)</f>
        <v>0</v>
      </c>
      <c r="Y809" s="175">
        <f>IF(T809&gt;0,VLOOKUP(T809,Jahresfaktoren!$A$28:$B$29,2,),0)</f>
        <v>0</v>
      </c>
      <c r="Z809" s="175">
        <f>IF(U809&gt;0,VLOOKUP(U809,Jahresfaktoren!$A$32:$B$33,2,),)</f>
        <v>0</v>
      </c>
      <c r="AA809" s="177">
        <f t="shared" si="423"/>
        <v>2676.72</v>
      </c>
      <c r="AB809" s="177">
        <f t="shared" si="424"/>
        <v>2641.5</v>
      </c>
      <c r="AC809" s="177" t="str">
        <f t="shared" si="425"/>
        <v/>
      </c>
      <c r="AD809" s="177" t="str">
        <f t="shared" si="426"/>
        <v/>
      </c>
      <c r="AE809" s="177" t="str">
        <f t="shared" si="427"/>
        <v/>
      </c>
      <c r="AF809" s="178">
        <f>IF(Q809&gt;0,VLOOKUP(H809,Leistungszahlen!$A$11:$C$158,3,),0)</f>
        <v>0</v>
      </c>
      <c r="AG809" s="178">
        <f>IF(R809&gt;0,VLOOKUP(H809,Leistungszahlen!$A$11:$F$158,6,),IF(T809&gt;0,VLOOKUP(H809,Leistungszahlen!$A$11:$F$158,6,),0))</f>
        <v>0</v>
      </c>
      <c r="AH809" s="179" t="e">
        <f t="shared" si="443"/>
        <v>#DIV/0!</v>
      </c>
      <c r="AI809" s="179" t="e">
        <f t="shared" si="444"/>
        <v>#DIV/0!</v>
      </c>
      <c r="AJ809" s="179">
        <f t="shared" si="445"/>
        <v>0</v>
      </c>
      <c r="AK809" s="179">
        <f t="shared" si="446"/>
        <v>0</v>
      </c>
      <c r="AL809" s="179">
        <f t="shared" si="447"/>
        <v>0</v>
      </c>
      <c r="AM809" s="180">
        <f>IF(L809=1,Stundensätze!$D$13,IF(L809=2,Stundensätze!$D$17,IF(L809=4,Stundensätze!$D$21,"")))</f>
        <v>0</v>
      </c>
      <c r="AN809" s="180">
        <f>IF(L809=1,Stundensätze!$D$15,IF(L809=2,Stundensätze!$D$19,IF(L809=4,Stundensätze!$D$23,"")))</f>
        <v>0</v>
      </c>
      <c r="AO809" s="180" t="e">
        <f t="shared" si="428"/>
        <v>#DIV/0!</v>
      </c>
      <c r="AP809" s="180">
        <f t="shared" si="429"/>
        <v>0</v>
      </c>
      <c r="AQ809" s="192" t="e">
        <f t="shared" si="430"/>
        <v>#DIV/0!</v>
      </c>
      <c r="AR809" s="192" t="e">
        <f t="shared" si="431"/>
        <v>#DIV/0!</v>
      </c>
      <c r="AS809" s="193" t="e">
        <f t="shared" si="432"/>
        <v>#DIV/0!</v>
      </c>
      <c r="AT809" s="258" t="str">
        <f>IF(K809=0,0,VLOOKUP(K809,Kostenstellen!A:B,2,FALSE))</f>
        <v xml:space="preserve">Rosentrittklinik         </v>
      </c>
      <c r="AU809" s="68" t="str">
        <f t="shared" si="439"/>
        <v>A1</v>
      </c>
      <c r="AV809" s="68" t="str">
        <f t="shared" si="440"/>
        <v>A1</v>
      </c>
      <c r="AW809" s="68">
        <f>IF(AF809=0,0,VLOOKUP($H809,Leistungszahlen!$A$11:$H$158,4,FALSE))</f>
        <v>0</v>
      </c>
      <c r="AX809" s="68">
        <f>IF(AF809=0,0,VLOOKUP($H809,Leistungszahlen!$A$11:$H$158,5,FALSE))</f>
        <v>0</v>
      </c>
      <c r="AY809" s="68">
        <f>IF(AG809=0,0,VLOOKUP($H809,Leistungszahlen!$A$11:$H$158,6,FALSE))</f>
        <v>0</v>
      </c>
      <c r="AZ809" s="68">
        <f t="shared" si="441"/>
        <v>0</v>
      </c>
      <c r="BA809" s="68">
        <f t="shared" si="442"/>
        <v>0</v>
      </c>
      <c r="BC809" s="68">
        <f t="shared" si="433"/>
        <v>0</v>
      </c>
      <c r="BD809" s="285"/>
    </row>
    <row r="810" spans="1:56" s="68" customFormat="1" ht="22.5">
      <c r="A810" s="200"/>
      <c r="B810" s="200"/>
      <c r="C810" s="200" t="s">
        <v>354</v>
      </c>
      <c r="D810" s="200" t="s">
        <v>203</v>
      </c>
      <c r="E810" s="200" t="s">
        <v>370</v>
      </c>
      <c r="F810" s="200" t="s">
        <v>1302</v>
      </c>
      <c r="G810" s="200" t="s">
        <v>265</v>
      </c>
      <c r="H810" s="201" t="s">
        <v>200</v>
      </c>
      <c r="I810" s="202">
        <v>3.52</v>
      </c>
      <c r="J810" s="200" t="s">
        <v>778</v>
      </c>
      <c r="K810" s="176">
        <v>3</v>
      </c>
      <c r="L810" s="176">
        <v>1</v>
      </c>
      <c r="M810" s="176"/>
      <c r="N810" s="286">
        <v>6</v>
      </c>
      <c r="O810" s="286"/>
      <c r="P810" s="176"/>
      <c r="Q810" s="203">
        <f t="shared" si="434"/>
        <v>6</v>
      </c>
      <c r="R810" s="203">
        <f t="shared" si="435"/>
        <v>0</v>
      </c>
      <c r="S810" s="203">
        <f t="shared" si="436"/>
        <v>0</v>
      </c>
      <c r="T810" s="203">
        <f t="shared" si="437"/>
        <v>0</v>
      </c>
      <c r="U810" s="203">
        <f t="shared" si="438"/>
        <v>0</v>
      </c>
      <c r="V810" s="175">
        <f>IF(Q810&gt;0,VLOOKUP(Q810,Jahresfaktoren!$A$11:$B$24,2,),0)</f>
        <v>302</v>
      </c>
      <c r="W810" s="175">
        <f>IF(R810&gt;0,VLOOKUP(R810,Jahresfaktoren!$D$11:$E$24,2,),0)</f>
        <v>0</v>
      </c>
      <c r="X810" s="175">
        <f>IF(S810&gt;0,VLOOKUP(S810,Jahresfaktoren!$A$28:$B$29,2,),0)</f>
        <v>0</v>
      </c>
      <c r="Y810" s="175">
        <f>IF(T810&gt;0,VLOOKUP(T810,Jahresfaktoren!$A$28:$B$29,2,),0)</f>
        <v>0</v>
      </c>
      <c r="Z810" s="175">
        <f>IF(U810&gt;0,VLOOKUP(U810,Jahresfaktoren!$A$32:$B$33,2,),)</f>
        <v>0</v>
      </c>
      <c r="AA810" s="177">
        <f t="shared" si="423"/>
        <v>1063.04</v>
      </c>
      <c r="AB810" s="177" t="str">
        <f t="shared" si="424"/>
        <v/>
      </c>
      <c r="AC810" s="177" t="str">
        <f t="shared" si="425"/>
        <v/>
      </c>
      <c r="AD810" s="177" t="str">
        <f t="shared" si="426"/>
        <v/>
      </c>
      <c r="AE810" s="177" t="str">
        <f t="shared" si="427"/>
        <v/>
      </c>
      <c r="AF810" s="178">
        <f>IF(Q810&gt;0,VLOOKUP(H810,Leistungszahlen!$A$11:$C$158,3,),0)</f>
        <v>0</v>
      </c>
      <c r="AG810" s="178">
        <f>IF(R810&gt;0,VLOOKUP(H810,Leistungszahlen!$A$11:$F$158,6,),IF(T810&gt;0,VLOOKUP(H810,Leistungszahlen!$A$11:$F$158,6,),0))</f>
        <v>0</v>
      </c>
      <c r="AH810" s="179" t="e">
        <f t="shared" si="443"/>
        <v>#DIV/0!</v>
      </c>
      <c r="AI810" s="179">
        <f t="shared" si="444"/>
        <v>0</v>
      </c>
      <c r="AJ810" s="179">
        <f t="shared" si="445"/>
        <v>0</v>
      </c>
      <c r="AK810" s="179">
        <f t="shared" si="446"/>
        <v>0</v>
      </c>
      <c r="AL810" s="179">
        <f t="shared" si="447"/>
        <v>0</v>
      </c>
      <c r="AM810" s="180">
        <f>IF(L810=1,Stundensätze!$D$13,IF(L810=2,Stundensätze!$D$17,IF(L810=4,Stundensätze!$D$21,"")))</f>
        <v>0</v>
      </c>
      <c r="AN810" s="180">
        <f>IF(L810=1,Stundensätze!$D$15,IF(L810=2,Stundensätze!$D$19,IF(L810=4,Stundensätze!$D$23,"")))</f>
        <v>0</v>
      </c>
      <c r="AO810" s="180" t="e">
        <f t="shared" si="428"/>
        <v>#DIV/0!</v>
      </c>
      <c r="AP810" s="180">
        <f t="shared" si="429"/>
        <v>0</v>
      </c>
      <c r="AQ810" s="192" t="e">
        <f t="shared" si="430"/>
        <v>#DIV/0!</v>
      </c>
      <c r="AR810" s="192" t="e">
        <f t="shared" si="431"/>
        <v>#DIV/0!</v>
      </c>
      <c r="AS810" s="193" t="e">
        <f t="shared" si="432"/>
        <v>#DIV/0!</v>
      </c>
      <c r="AT810" s="258" t="str">
        <f>IF(K810=0,0,VLOOKUP(K810,Kostenstellen!A:B,2,FALSE))</f>
        <v xml:space="preserve">Rosentrittklinik         </v>
      </c>
      <c r="AU810" s="68" t="str">
        <f t="shared" si="439"/>
        <v>B</v>
      </c>
      <c r="AV810" s="68" t="str">
        <f t="shared" si="440"/>
        <v/>
      </c>
      <c r="AW810" s="68">
        <f>IF(AF810=0,0,VLOOKUP($H810,Leistungszahlen!$A$11:$H$158,4,FALSE))</f>
        <v>0</v>
      </c>
      <c r="AX810" s="68">
        <f>IF(AF810=0,0,VLOOKUP($H810,Leistungszahlen!$A$11:$H$158,5,FALSE))</f>
        <v>0</v>
      </c>
      <c r="AY810" s="68">
        <f>IF(AG810=0,0,VLOOKUP($H810,Leistungszahlen!$A$11:$H$158,6,FALSE))</f>
        <v>0</v>
      </c>
      <c r="AZ810" s="68">
        <f t="shared" si="441"/>
        <v>0</v>
      </c>
      <c r="BA810" s="68">
        <f t="shared" si="442"/>
        <v>0</v>
      </c>
      <c r="BC810" s="68">
        <f t="shared" si="433"/>
        <v>0</v>
      </c>
      <c r="BD810" s="285"/>
    </row>
    <row r="811" spans="1:56" s="68" customFormat="1" ht="22.5">
      <c r="A811" s="200"/>
      <c r="B811" s="200"/>
      <c r="C811" s="200" t="s">
        <v>354</v>
      </c>
      <c r="D811" s="200" t="s">
        <v>203</v>
      </c>
      <c r="E811" s="200" t="s">
        <v>370</v>
      </c>
      <c r="F811" s="200" t="s">
        <v>1302</v>
      </c>
      <c r="G811" s="200" t="s">
        <v>163</v>
      </c>
      <c r="H811" s="201" t="s">
        <v>287</v>
      </c>
      <c r="I811" s="202">
        <v>17.61</v>
      </c>
      <c r="J811" s="200" t="s">
        <v>560</v>
      </c>
      <c r="K811" s="176">
        <v>3</v>
      </c>
      <c r="L811" s="176">
        <v>1</v>
      </c>
      <c r="M811" s="176"/>
      <c r="N811" s="286">
        <v>3</v>
      </c>
      <c r="O811" s="286">
        <v>3</v>
      </c>
      <c r="P811" s="176"/>
      <c r="Q811" s="203">
        <f t="shared" si="434"/>
        <v>3</v>
      </c>
      <c r="R811" s="203">
        <f t="shared" si="435"/>
        <v>3</v>
      </c>
      <c r="S811" s="203">
        <f t="shared" si="436"/>
        <v>0</v>
      </c>
      <c r="T811" s="203">
        <f t="shared" si="437"/>
        <v>0</v>
      </c>
      <c r="U811" s="203">
        <f t="shared" si="438"/>
        <v>0</v>
      </c>
      <c r="V811" s="175">
        <f>IF(Q811&gt;0,VLOOKUP(Q811,Jahresfaktoren!$A$11:$B$24,2,),0)</f>
        <v>152</v>
      </c>
      <c r="W811" s="175">
        <f>IF(R811&gt;0,VLOOKUP(R811,Jahresfaktoren!$D$11:$E$24,2,),0)</f>
        <v>150</v>
      </c>
      <c r="X811" s="175">
        <f>IF(S811&gt;0,VLOOKUP(S811,Jahresfaktoren!$A$28:$B$29,2,),0)</f>
        <v>0</v>
      </c>
      <c r="Y811" s="175">
        <f>IF(T811&gt;0,VLOOKUP(T811,Jahresfaktoren!$A$28:$B$29,2,),0)</f>
        <v>0</v>
      </c>
      <c r="Z811" s="175">
        <f>IF(U811&gt;0,VLOOKUP(U811,Jahresfaktoren!$A$32:$B$33,2,),)</f>
        <v>0</v>
      </c>
      <c r="AA811" s="177">
        <f t="shared" ref="AA811:AA870" si="448">IF(Q811&gt;0,V811*I811,"")</f>
        <v>2676.72</v>
      </c>
      <c r="AB811" s="177">
        <f t="shared" ref="AB811:AB870" si="449">IF(R811&gt;0,W811*I811,"")</f>
        <v>2641.5</v>
      </c>
      <c r="AC811" s="177" t="str">
        <f t="shared" ref="AC811:AC870" si="450">IF(S811&gt;0,X811*I811,"")</f>
        <v/>
      </c>
      <c r="AD811" s="177" t="str">
        <f t="shared" ref="AD811:AD870" si="451">IF(T811&gt;0,Y811*I811,"")</f>
        <v/>
      </c>
      <c r="AE811" s="177" t="str">
        <f t="shared" ref="AE811:AE870" si="452">IF(U811&gt;0,Z811*I811,"")</f>
        <v/>
      </c>
      <c r="AF811" s="178">
        <f>IF(Q811&gt;0,VLOOKUP(H811,Leistungszahlen!$A$11:$C$158,3,),0)</f>
        <v>0</v>
      </c>
      <c r="AG811" s="178">
        <f>IF(R811&gt;0,VLOOKUP(H811,Leistungszahlen!$A$11:$F$158,6,),IF(T811&gt;0,VLOOKUP(H811,Leistungszahlen!$A$11:$F$158,6,),0))</f>
        <v>0</v>
      </c>
      <c r="AH811" s="179" t="e">
        <f t="shared" si="443"/>
        <v>#DIV/0!</v>
      </c>
      <c r="AI811" s="179" t="e">
        <f t="shared" si="444"/>
        <v>#DIV/0!</v>
      </c>
      <c r="AJ811" s="179">
        <f t="shared" si="445"/>
        <v>0</v>
      </c>
      <c r="AK811" s="179">
        <f t="shared" si="446"/>
        <v>0</v>
      </c>
      <c r="AL811" s="179">
        <f t="shared" si="447"/>
        <v>0</v>
      </c>
      <c r="AM811" s="180">
        <f>IF(L811=1,Stundensätze!$D$13,IF(L811=2,Stundensätze!$D$17,IF(L811=4,Stundensätze!$D$21,"")))</f>
        <v>0</v>
      </c>
      <c r="AN811" s="180">
        <f>IF(L811=1,Stundensätze!$D$15,IF(L811=2,Stundensätze!$D$19,IF(L811=4,Stundensätze!$D$23,"")))</f>
        <v>0</v>
      </c>
      <c r="AO811" s="180" t="e">
        <f t="shared" ref="AO811:AO870" si="453">IF(OR(Q811&gt;0,R811&gt;0),((AH811+AI811)*AM811),0)</f>
        <v>#DIV/0!</v>
      </c>
      <c r="AP811" s="180">
        <f t="shared" ref="AP811:AP870" si="454">IF(OR(S811&gt;0,T811&gt;0,U811&gt;0),((AJ811+AK811+AL811)*AN811),0)</f>
        <v>0</v>
      </c>
      <c r="AQ811" s="192" t="e">
        <f t="shared" ref="AQ811:AQ870" si="455">IF(I811&gt;0,AP811+AO811,"")</f>
        <v>#DIV/0!</v>
      </c>
      <c r="AR811" s="192" t="e">
        <f t="shared" ref="AR811:AR870" si="456">IF(I811&gt;0,AQ811/12,"")</f>
        <v>#DIV/0!</v>
      </c>
      <c r="AS811" s="193" t="e">
        <f t="shared" ref="AS811:AS870" si="457">IF(OR(Q811&gt;0,R811&gt;0,S811&gt;0,T811&gt;0,U811&gt;0),(SUM(AH811:AL811)),0)</f>
        <v>#DIV/0!</v>
      </c>
      <c r="AT811" s="258" t="str">
        <f>IF(K811=0,0,VLOOKUP(K811,Kostenstellen!A:B,2,FALSE))</f>
        <v xml:space="preserve">Rosentrittklinik         </v>
      </c>
      <c r="AU811" s="68" t="str">
        <f t="shared" si="439"/>
        <v>A1</v>
      </c>
      <c r="AV811" s="68" t="str">
        <f t="shared" si="440"/>
        <v>A1</v>
      </c>
      <c r="AW811" s="68">
        <f>IF(AF811=0,0,VLOOKUP($H811,Leistungszahlen!$A$11:$H$158,4,FALSE))</f>
        <v>0</v>
      </c>
      <c r="AX811" s="68">
        <f>IF(AF811=0,0,VLOOKUP($H811,Leistungszahlen!$A$11:$H$158,5,FALSE))</f>
        <v>0</v>
      </c>
      <c r="AY811" s="68">
        <f>IF(AG811=0,0,VLOOKUP($H811,Leistungszahlen!$A$11:$H$158,6,FALSE))</f>
        <v>0</v>
      </c>
      <c r="AZ811" s="68">
        <f t="shared" si="441"/>
        <v>0</v>
      </c>
      <c r="BA811" s="68">
        <f t="shared" si="442"/>
        <v>0</v>
      </c>
      <c r="BC811" s="68">
        <f t="shared" ref="BC811:BC870" si="458">IF(BA811&gt;0,"Die Leistungswerte sind unter- oder überschritten",0)</f>
        <v>0</v>
      </c>
      <c r="BD811" s="285"/>
    </row>
    <row r="812" spans="1:56" s="68" customFormat="1" ht="22.5">
      <c r="A812" s="200"/>
      <c r="B812" s="200"/>
      <c r="C812" s="200" t="s">
        <v>354</v>
      </c>
      <c r="D812" s="200" t="s">
        <v>203</v>
      </c>
      <c r="E812" s="200" t="s">
        <v>370</v>
      </c>
      <c r="F812" s="200" t="s">
        <v>1303</v>
      </c>
      <c r="G812" s="200" t="s">
        <v>265</v>
      </c>
      <c r="H812" s="201" t="s">
        <v>200</v>
      </c>
      <c r="I812" s="202">
        <v>3.52</v>
      </c>
      <c r="J812" s="200" t="s">
        <v>778</v>
      </c>
      <c r="K812" s="176">
        <v>3</v>
      </c>
      <c r="L812" s="176">
        <v>1</v>
      </c>
      <c r="M812" s="176"/>
      <c r="N812" s="286">
        <v>6</v>
      </c>
      <c r="O812" s="286"/>
      <c r="P812" s="176"/>
      <c r="Q812" s="203">
        <f t="shared" si="434"/>
        <v>6</v>
      </c>
      <c r="R812" s="203">
        <f t="shared" si="435"/>
        <v>0</v>
      </c>
      <c r="S812" s="203">
        <f t="shared" si="436"/>
        <v>0</v>
      </c>
      <c r="T812" s="203">
        <f t="shared" si="437"/>
        <v>0</v>
      </c>
      <c r="U812" s="203">
        <f t="shared" si="438"/>
        <v>0</v>
      </c>
      <c r="V812" s="175">
        <f>IF(Q812&gt;0,VLOOKUP(Q812,Jahresfaktoren!$A$11:$B$24,2,),0)</f>
        <v>302</v>
      </c>
      <c r="W812" s="175">
        <f>IF(R812&gt;0,VLOOKUP(R812,Jahresfaktoren!$D$11:$E$24,2,),0)</f>
        <v>0</v>
      </c>
      <c r="X812" s="175">
        <f>IF(S812&gt;0,VLOOKUP(S812,Jahresfaktoren!$A$28:$B$29,2,),0)</f>
        <v>0</v>
      </c>
      <c r="Y812" s="175">
        <f>IF(T812&gt;0,VLOOKUP(T812,Jahresfaktoren!$A$28:$B$29,2,),0)</f>
        <v>0</v>
      </c>
      <c r="Z812" s="175">
        <f>IF(U812&gt;0,VLOOKUP(U812,Jahresfaktoren!$A$32:$B$33,2,),)</f>
        <v>0</v>
      </c>
      <c r="AA812" s="177">
        <f t="shared" si="448"/>
        <v>1063.04</v>
      </c>
      <c r="AB812" s="177" t="str">
        <f t="shared" si="449"/>
        <v/>
      </c>
      <c r="AC812" s="177" t="str">
        <f t="shared" si="450"/>
        <v/>
      </c>
      <c r="AD812" s="177" t="str">
        <f t="shared" si="451"/>
        <v/>
      </c>
      <c r="AE812" s="177" t="str">
        <f t="shared" si="452"/>
        <v/>
      </c>
      <c r="AF812" s="178">
        <f>IF(Q812&gt;0,VLOOKUP(H812,Leistungszahlen!$A$11:$C$158,3,),0)</f>
        <v>0</v>
      </c>
      <c r="AG812" s="178">
        <f>IF(R812&gt;0,VLOOKUP(H812,Leistungszahlen!$A$11:$F$158,6,),IF(T812&gt;0,VLOOKUP(H812,Leistungszahlen!$A$11:$F$158,6,),0))</f>
        <v>0</v>
      </c>
      <c r="AH812" s="179" t="e">
        <f t="shared" si="443"/>
        <v>#DIV/0!</v>
      </c>
      <c r="AI812" s="179">
        <f t="shared" si="444"/>
        <v>0</v>
      </c>
      <c r="AJ812" s="179">
        <f t="shared" si="445"/>
        <v>0</v>
      </c>
      <c r="AK812" s="179">
        <f t="shared" si="446"/>
        <v>0</v>
      </c>
      <c r="AL812" s="179">
        <f t="shared" si="447"/>
        <v>0</v>
      </c>
      <c r="AM812" s="180">
        <f>IF(L812=1,Stundensätze!$D$13,IF(L812=2,Stundensätze!$D$17,IF(L812=4,Stundensätze!$D$21,"")))</f>
        <v>0</v>
      </c>
      <c r="AN812" s="180">
        <f>IF(L812=1,Stundensätze!$D$15,IF(L812=2,Stundensätze!$D$19,IF(L812=4,Stundensätze!$D$23,"")))</f>
        <v>0</v>
      </c>
      <c r="AO812" s="180" t="e">
        <f t="shared" si="453"/>
        <v>#DIV/0!</v>
      </c>
      <c r="AP812" s="180">
        <f t="shared" si="454"/>
        <v>0</v>
      </c>
      <c r="AQ812" s="192" t="e">
        <f t="shared" si="455"/>
        <v>#DIV/0!</v>
      </c>
      <c r="AR812" s="192" t="e">
        <f t="shared" si="456"/>
        <v>#DIV/0!</v>
      </c>
      <c r="AS812" s="193" t="e">
        <f t="shared" si="457"/>
        <v>#DIV/0!</v>
      </c>
      <c r="AT812" s="258" t="str">
        <f>IF(K812=0,0,VLOOKUP(K812,Kostenstellen!A:B,2,FALSE))</f>
        <v xml:space="preserve">Rosentrittklinik         </v>
      </c>
      <c r="AU812" s="68" t="str">
        <f t="shared" si="439"/>
        <v>B</v>
      </c>
      <c r="AV812" s="68" t="str">
        <f t="shared" si="440"/>
        <v/>
      </c>
      <c r="AW812" s="68">
        <f>IF(AF812=0,0,VLOOKUP($H812,Leistungszahlen!$A$11:$H$158,4,FALSE))</f>
        <v>0</v>
      </c>
      <c r="AX812" s="68">
        <f>IF(AF812=0,0,VLOOKUP($H812,Leistungszahlen!$A$11:$H$158,5,FALSE))</f>
        <v>0</v>
      </c>
      <c r="AY812" s="68">
        <f>IF(AG812=0,0,VLOOKUP($H812,Leistungszahlen!$A$11:$H$158,6,FALSE))</f>
        <v>0</v>
      </c>
      <c r="AZ812" s="68">
        <f t="shared" si="441"/>
        <v>0</v>
      </c>
      <c r="BA812" s="68">
        <f t="shared" si="442"/>
        <v>0</v>
      </c>
      <c r="BC812" s="68">
        <f t="shared" si="458"/>
        <v>0</v>
      </c>
      <c r="BD812" s="285"/>
    </row>
    <row r="813" spans="1:56" s="68" customFormat="1" ht="22.5">
      <c r="A813" s="200"/>
      <c r="B813" s="200"/>
      <c r="C813" s="200" t="s">
        <v>354</v>
      </c>
      <c r="D813" s="200" t="s">
        <v>203</v>
      </c>
      <c r="E813" s="200" t="s">
        <v>370</v>
      </c>
      <c r="F813" s="200" t="s">
        <v>1303</v>
      </c>
      <c r="G813" s="200" t="s">
        <v>163</v>
      </c>
      <c r="H813" s="201" t="s">
        <v>287</v>
      </c>
      <c r="I813" s="202">
        <v>17.61</v>
      </c>
      <c r="J813" s="200" t="s">
        <v>560</v>
      </c>
      <c r="K813" s="176">
        <v>3</v>
      </c>
      <c r="L813" s="176">
        <v>1</v>
      </c>
      <c r="M813" s="176"/>
      <c r="N813" s="286">
        <v>3</v>
      </c>
      <c r="O813" s="286">
        <v>3</v>
      </c>
      <c r="P813" s="176"/>
      <c r="Q813" s="203">
        <f t="shared" si="434"/>
        <v>3</v>
      </c>
      <c r="R813" s="203">
        <f t="shared" si="435"/>
        <v>3</v>
      </c>
      <c r="S813" s="203">
        <f t="shared" si="436"/>
        <v>0</v>
      </c>
      <c r="T813" s="203">
        <f t="shared" si="437"/>
        <v>0</v>
      </c>
      <c r="U813" s="203">
        <f t="shared" si="438"/>
        <v>0</v>
      </c>
      <c r="V813" s="175">
        <f>IF(Q813&gt;0,VLOOKUP(Q813,Jahresfaktoren!$A$11:$B$24,2,),0)</f>
        <v>152</v>
      </c>
      <c r="W813" s="175">
        <f>IF(R813&gt;0,VLOOKUP(R813,Jahresfaktoren!$D$11:$E$24,2,),0)</f>
        <v>150</v>
      </c>
      <c r="X813" s="175">
        <f>IF(S813&gt;0,VLOOKUP(S813,Jahresfaktoren!$A$28:$B$29,2,),0)</f>
        <v>0</v>
      </c>
      <c r="Y813" s="175">
        <f>IF(T813&gt;0,VLOOKUP(T813,Jahresfaktoren!$A$28:$B$29,2,),0)</f>
        <v>0</v>
      </c>
      <c r="Z813" s="175">
        <f>IF(U813&gt;0,VLOOKUP(U813,Jahresfaktoren!$A$32:$B$33,2,),)</f>
        <v>0</v>
      </c>
      <c r="AA813" s="177">
        <f t="shared" si="448"/>
        <v>2676.72</v>
      </c>
      <c r="AB813" s="177">
        <f t="shared" si="449"/>
        <v>2641.5</v>
      </c>
      <c r="AC813" s="177" t="str">
        <f t="shared" si="450"/>
        <v/>
      </c>
      <c r="AD813" s="177" t="str">
        <f t="shared" si="451"/>
        <v/>
      </c>
      <c r="AE813" s="177" t="str">
        <f t="shared" si="452"/>
        <v/>
      </c>
      <c r="AF813" s="178">
        <f>IF(Q813&gt;0,VLOOKUP(H813,Leistungszahlen!$A$11:$C$158,3,),0)</f>
        <v>0</v>
      </c>
      <c r="AG813" s="178">
        <f>IF(R813&gt;0,VLOOKUP(H813,Leistungszahlen!$A$11:$F$158,6,),IF(T813&gt;0,VLOOKUP(H813,Leistungszahlen!$A$11:$F$158,6,),0))</f>
        <v>0</v>
      </c>
      <c r="AH813" s="179" t="e">
        <f t="shared" si="443"/>
        <v>#DIV/0!</v>
      </c>
      <c r="AI813" s="179" t="e">
        <f t="shared" si="444"/>
        <v>#DIV/0!</v>
      </c>
      <c r="AJ813" s="179">
        <f t="shared" si="445"/>
        <v>0</v>
      </c>
      <c r="AK813" s="179">
        <f t="shared" si="446"/>
        <v>0</v>
      </c>
      <c r="AL813" s="179">
        <f t="shared" si="447"/>
        <v>0</v>
      </c>
      <c r="AM813" s="180">
        <f>IF(L813=1,Stundensätze!$D$13,IF(L813=2,Stundensätze!$D$17,IF(L813=4,Stundensätze!$D$21,"")))</f>
        <v>0</v>
      </c>
      <c r="AN813" s="180">
        <f>IF(L813=1,Stundensätze!$D$15,IF(L813=2,Stundensätze!$D$19,IF(L813=4,Stundensätze!$D$23,"")))</f>
        <v>0</v>
      </c>
      <c r="AO813" s="180" t="e">
        <f t="shared" si="453"/>
        <v>#DIV/0!</v>
      </c>
      <c r="AP813" s="180">
        <f t="shared" si="454"/>
        <v>0</v>
      </c>
      <c r="AQ813" s="192" t="e">
        <f t="shared" si="455"/>
        <v>#DIV/0!</v>
      </c>
      <c r="AR813" s="192" t="e">
        <f t="shared" si="456"/>
        <v>#DIV/0!</v>
      </c>
      <c r="AS813" s="193" t="e">
        <f t="shared" si="457"/>
        <v>#DIV/0!</v>
      </c>
      <c r="AT813" s="258" t="str">
        <f>IF(K813=0,0,VLOOKUP(K813,Kostenstellen!A:B,2,FALSE))</f>
        <v xml:space="preserve">Rosentrittklinik         </v>
      </c>
      <c r="AU813" s="68" t="str">
        <f t="shared" si="439"/>
        <v>A1</v>
      </c>
      <c r="AV813" s="68" t="str">
        <f t="shared" si="440"/>
        <v>A1</v>
      </c>
      <c r="AW813" s="68">
        <f>IF(AF813=0,0,VLOOKUP($H813,Leistungszahlen!$A$11:$H$158,4,FALSE))</f>
        <v>0</v>
      </c>
      <c r="AX813" s="68">
        <f>IF(AF813=0,0,VLOOKUP($H813,Leistungszahlen!$A$11:$H$158,5,FALSE))</f>
        <v>0</v>
      </c>
      <c r="AY813" s="68">
        <f>IF(AG813=0,0,VLOOKUP($H813,Leistungszahlen!$A$11:$H$158,6,FALSE))</f>
        <v>0</v>
      </c>
      <c r="AZ813" s="68">
        <f t="shared" si="441"/>
        <v>0</v>
      </c>
      <c r="BA813" s="68">
        <f t="shared" si="442"/>
        <v>0</v>
      </c>
      <c r="BC813" s="68">
        <f t="shared" si="458"/>
        <v>0</v>
      </c>
      <c r="BD813" s="285"/>
    </row>
    <row r="814" spans="1:56" s="68" customFormat="1" ht="22.5">
      <c r="A814" s="200"/>
      <c r="B814" s="200"/>
      <c r="C814" s="200" t="s">
        <v>354</v>
      </c>
      <c r="D814" s="200" t="s">
        <v>203</v>
      </c>
      <c r="E814" s="200" t="s">
        <v>370</v>
      </c>
      <c r="F814" s="200" t="s">
        <v>1304</v>
      </c>
      <c r="G814" s="200" t="s">
        <v>265</v>
      </c>
      <c r="H814" s="201" t="s">
        <v>200</v>
      </c>
      <c r="I814" s="202">
        <v>3.6</v>
      </c>
      <c r="J814" s="200" t="s">
        <v>778</v>
      </c>
      <c r="K814" s="176">
        <v>3</v>
      </c>
      <c r="L814" s="176">
        <v>1</v>
      </c>
      <c r="M814" s="176"/>
      <c r="N814" s="286">
        <v>6</v>
      </c>
      <c r="O814" s="286"/>
      <c r="P814" s="176"/>
      <c r="Q814" s="203">
        <f t="shared" si="434"/>
        <v>6</v>
      </c>
      <c r="R814" s="203">
        <f t="shared" si="435"/>
        <v>0</v>
      </c>
      <c r="S814" s="203">
        <f t="shared" si="436"/>
        <v>0</v>
      </c>
      <c r="T814" s="203">
        <f t="shared" si="437"/>
        <v>0</v>
      </c>
      <c r="U814" s="203">
        <f t="shared" si="438"/>
        <v>0</v>
      </c>
      <c r="V814" s="175">
        <f>IF(Q814&gt;0,VLOOKUP(Q814,Jahresfaktoren!$A$11:$B$24,2,),0)</f>
        <v>302</v>
      </c>
      <c r="W814" s="175">
        <f>IF(R814&gt;0,VLOOKUP(R814,Jahresfaktoren!$D$11:$E$24,2,),0)</f>
        <v>0</v>
      </c>
      <c r="X814" s="175">
        <f>IF(S814&gt;0,VLOOKUP(S814,Jahresfaktoren!$A$28:$B$29,2,),0)</f>
        <v>0</v>
      </c>
      <c r="Y814" s="175">
        <f>IF(T814&gt;0,VLOOKUP(T814,Jahresfaktoren!$A$28:$B$29,2,),0)</f>
        <v>0</v>
      </c>
      <c r="Z814" s="175">
        <f>IF(U814&gt;0,VLOOKUP(U814,Jahresfaktoren!$A$32:$B$33,2,),)</f>
        <v>0</v>
      </c>
      <c r="AA814" s="177">
        <f t="shared" si="448"/>
        <v>1087.2</v>
      </c>
      <c r="AB814" s="177" t="str">
        <f t="shared" si="449"/>
        <v/>
      </c>
      <c r="AC814" s="177" t="str">
        <f t="shared" si="450"/>
        <v/>
      </c>
      <c r="AD814" s="177" t="str">
        <f t="shared" si="451"/>
        <v/>
      </c>
      <c r="AE814" s="177" t="str">
        <f t="shared" si="452"/>
        <v/>
      </c>
      <c r="AF814" s="178">
        <f>IF(Q814&gt;0,VLOOKUP(H814,Leistungszahlen!$A$11:$C$158,3,),0)</f>
        <v>0</v>
      </c>
      <c r="AG814" s="178">
        <f>IF(R814&gt;0,VLOOKUP(H814,Leistungszahlen!$A$11:$F$158,6,),IF(T814&gt;0,VLOOKUP(H814,Leistungszahlen!$A$11:$F$158,6,),0))</f>
        <v>0</v>
      </c>
      <c r="AH814" s="179" t="e">
        <f t="shared" si="443"/>
        <v>#DIV/0!</v>
      </c>
      <c r="AI814" s="179">
        <f t="shared" si="444"/>
        <v>0</v>
      </c>
      <c r="AJ814" s="179">
        <f t="shared" si="445"/>
        <v>0</v>
      </c>
      <c r="AK814" s="179">
        <f t="shared" si="446"/>
        <v>0</v>
      </c>
      <c r="AL814" s="179">
        <f t="shared" si="447"/>
        <v>0</v>
      </c>
      <c r="AM814" s="180">
        <f>IF(L814=1,Stundensätze!$D$13,IF(L814=2,Stundensätze!$D$17,IF(L814=4,Stundensätze!$D$21,"")))</f>
        <v>0</v>
      </c>
      <c r="AN814" s="180">
        <f>IF(L814=1,Stundensätze!$D$15,IF(L814=2,Stundensätze!$D$19,IF(L814=4,Stundensätze!$D$23,"")))</f>
        <v>0</v>
      </c>
      <c r="AO814" s="180" t="e">
        <f t="shared" si="453"/>
        <v>#DIV/0!</v>
      </c>
      <c r="AP814" s="180">
        <f t="shared" si="454"/>
        <v>0</v>
      </c>
      <c r="AQ814" s="192" t="e">
        <f t="shared" si="455"/>
        <v>#DIV/0!</v>
      </c>
      <c r="AR814" s="192" t="e">
        <f t="shared" si="456"/>
        <v>#DIV/0!</v>
      </c>
      <c r="AS814" s="193" t="e">
        <f t="shared" si="457"/>
        <v>#DIV/0!</v>
      </c>
      <c r="AT814" s="258" t="str">
        <f>IF(K814=0,0,VLOOKUP(K814,Kostenstellen!A:B,2,FALSE))</f>
        <v xml:space="preserve">Rosentrittklinik         </v>
      </c>
      <c r="AU814" s="68" t="str">
        <f t="shared" si="439"/>
        <v>B</v>
      </c>
      <c r="AV814" s="68" t="str">
        <f t="shared" si="440"/>
        <v/>
      </c>
      <c r="AW814" s="68">
        <f>IF(AF814=0,0,VLOOKUP($H814,Leistungszahlen!$A$11:$H$158,4,FALSE))</f>
        <v>0</v>
      </c>
      <c r="AX814" s="68">
        <f>IF(AF814=0,0,VLOOKUP($H814,Leistungszahlen!$A$11:$H$158,5,FALSE))</f>
        <v>0</v>
      </c>
      <c r="AY814" s="68">
        <f>IF(AG814=0,0,VLOOKUP($H814,Leistungszahlen!$A$11:$H$158,6,FALSE))</f>
        <v>0</v>
      </c>
      <c r="AZ814" s="68">
        <f t="shared" si="441"/>
        <v>0</v>
      </c>
      <c r="BA814" s="68">
        <f t="shared" si="442"/>
        <v>0</v>
      </c>
      <c r="BC814" s="68">
        <f t="shared" si="458"/>
        <v>0</v>
      </c>
      <c r="BD814" s="285"/>
    </row>
    <row r="815" spans="1:56" s="68" customFormat="1" ht="22.5">
      <c r="A815" s="200"/>
      <c r="B815" s="200"/>
      <c r="C815" s="200" t="s">
        <v>354</v>
      </c>
      <c r="D815" s="200" t="s">
        <v>203</v>
      </c>
      <c r="E815" s="200" t="s">
        <v>370</v>
      </c>
      <c r="F815" s="200" t="s">
        <v>1305</v>
      </c>
      <c r="G815" s="200" t="s">
        <v>84</v>
      </c>
      <c r="H815" s="201" t="s">
        <v>202</v>
      </c>
      <c r="I815" s="202">
        <v>17.57</v>
      </c>
      <c r="J815" s="200" t="s">
        <v>778</v>
      </c>
      <c r="K815" s="176">
        <v>3</v>
      </c>
      <c r="L815" s="176">
        <v>1</v>
      </c>
      <c r="M815" s="176"/>
      <c r="N815" s="286">
        <v>1</v>
      </c>
      <c r="O815" s="286">
        <v>4</v>
      </c>
      <c r="P815" s="176"/>
      <c r="Q815" s="203">
        <f t="shared" si="434"/>
        <v>1</v>
      </c>
      <c r="R815" s="203">
        <f t="shared" si="435"/>
        <v>4</v>
      </c>
      <c r="S815" s="203">
        <f t="shared" si="436"/>
        <v>0</v>
      </c>
      <c r="T815" s="203">
        <f t="shared" si="437"/>
        <v>0</v>
      </c>
      <c r="U815" s="203">
        <f t="shared" si="438"/>
        <v>0</v>
      </c>
      <c r="V815" s="175">
        <f>IF(Q815&gt;0,VLOOKUP(Q815,Jahresfaktoren!$A$11:$B$24,2,),0)</f>
        <v>52</v>
      </c>
      <c r="W815" s="175">
        <f>IF(R815&gt;0,VLOOKUP(R815,Jahresfaktoren!$D$11:$E$24,2,),0)</f>
        <v>198</v>
      </c>
      <c r="X815" s="175">
        <f>IF(S815&gt;0,VLOOKUP(S815,Jahresfaktoren!$A$28:$B$29,2,),0)</f>
        <v>0</v>
      </c>
      <c r="Y815" s="175">
        <f>IF(T815&gt;0,VLOOKUP(T815,Jahresfaktoren!$A$28:$B$29,2,),0)</f>
        <v>0</v>
      </c>
      <c r="Z815" s="175">
        <f>IF(U815&gt;0,VLOOKUP(U815,Jahresfaktoren!$A$32:$B$33,2,),)</f>
        <v>0</v>
      </c>
      <c r="AA815" s="177">
        <f t="shared" si="448"/>
        <v>913.64</v>
      </c>
      <c r="AB815" s="177">
        <f t="shared" si="449"/>
        <v>3478.86</v>
      </c>
      <c r="AC815" s="177" t="str">
        <f t="shared" si="450"/>
        <v/>
      </c>
      <c r="AD815" s="177" t="str">
        <f t="shared" si="451"/>
        <v/>
      </c>
      <c r="AE815" s="177" t="str">
        <f t="shared" si="452"/>
        <v/>
      </c>
      <c r="AF815" s="178">
        <f>IF(Q815&gt;0,VLOOKUP(H815,Leistungszahlen!$A$11:$C$158,3,),0)</f>
        <v>0</v>
      </c>
      <c r="AG815" s="178">
        <f>IF(R815&gt;0,VLOOKUP(H815,Leistungszahlen!$A$11:$F$158,6,),IF(T815&gt;0,VLOOKUP(H815,Leistungszahlen!$A$11:$F$158,6,),0))</f>
        <v>0</v>
      </c>
      <c r="AH815" s="179" t="e">
        <f t="shared" si="443"/>
        <v>#DIV/0!</v>
      </c>
      <c r="AI815" s="179" t="e">
        <f t="shared" si="444"/>
        <v>#DIV/0!</v>
      </c>
      <c r="AJ815" s="179">
        <f t="shared" si="445"/>
        <v>0</v>
      </c>
      <c r="AK815" s="179">
        <f t="shared" si="446"/>
        <v>0</v>
      </c>
      <c r="AL815" s="179">
        <f t="shared" si="447"/>
        <v>0</v>
      </c>
      <c r="AM815" s="180">
        <f>IF(L815=1,Stundensätze!$D$13,IF(L815=2,Stundensätze!$D$17,IF(L815=4,Stundensätze!$D$21,"")))</f>
        <v>0</v>
      </c>
      <c r="AN815" s="180">
        <f>IF(L815=1,Stundensätze!$D$15,IF(L815=2,Stundensätze!$D$19,IF(L815=4,Stundensätze!$D$23,"")))</f>
        <v>0</v>
      </c>
      <c r="AO815" s="180" t="e">
        <f t="shared" si="453"/>
        <v>#DIV/0!</v>
      </c>
      <c r="AP815" s="180">
        <f t="shared" si="454"/>
        <v>0</v>
      </c>
      <c r="AQ815" s="192" t="e">
        <f t="shared" si="455"/>
        <v>#DIV/0!</v>
      </c>
      <c r="AR815" s="192" t="e">
        <f t="shared" si="456"/>
        <v>#DIV/0!</v>
      </c>
      <c r="AS815" s="193" t="e">
        <f t="shared" si="457"/>
        <v>#DIV/0!</v>
      </c>
      <c r="AT815" s="258" t="str">
        <f>IF(K815=0,0,VLOOKUP(K815,Kostenstellen!A:B,2,FALSE))</f>
        <v xml:space="preserve">Rosentrittklinik         </v>
      </c>
      <c r="AU815" s="68" t="str">
        <f t="shared" si="439"/>
        <v>D</v>
      </c>
      <c r="AV815" s="68" t="str">
        <f t="shared" si="440"/>
        <v>D</v>
      </c>
      <c r="AW815" s="68">
        <f>IF(AF815=0,0,VLOOKUP($H815,Leistungszahlen!$A$11:$H$158,4,FALSE))</f>
        <v>0</v>
      </c>
      <c r="AX815" s="68">
        <f>IF(AF815=0,0,VLOOKUP($H815,Leistungszahlen!$A$11:$H$158,5,FALSE))</f>
        <v>0</v>
      </c>
      <c r="AY815" s="68">
        <f>IF(AG815=0,0,VLOOKUP($H815,Leistungszahlen!$A$11:$H$158,6,FALSE))</f>
        <v>0</v>
      </c>
      <c r="AZ815" s="68">
        <f t="shared" si="441"/>
        <v>0</v>
      </c>
      <c r="BA815" s="68">
        <f t="shared" si="442"/>
        <v>0</v>
      </c>
      <c r="BC815" s="68">
        <f t="shared" si="458"/>
        <v>0</v>
      </c>
      <c r="BD815" s="285"/>
    </row>
    <row r="816" spans="1:56" s="68" customFormat="1" ht="22.5">
      <c r="A816" s="200"/>
      <c r="B816" s="200"/>
      <c r="C816" s="200" t="s">
        <v>354</v>
      </c>
      <c r="D816" s="200" t="s">
        <v>203</v>
      </c>
      <c r="E816" s="200" t="s">
        <v>370</v>
      </c>
      <c r="F816" s="200"/>
      <c r="G816" s="200" t="s">
        <v>400</v>
      </c>
      <c r="H816" s="201" t="s">
        <v>205</v>
      </c>
      <c r="I816" s="202">
        <v>59.6</v>
      </c>
      <c r="J816" s="200" t="s">
        <v>560</v>
      </c>
      <c r="K816" s="176">
        <v>3</v>
      </c>
      <c r="L816" s="176">
        <v>1</v>
      </c>
      <c r="M816" s="176">
        <v>0</v>
      </c>
      <c r="N816" s="286">
        <v>3</v>
      </c>
      <c r="O816" s="286">
        <v>3</v>
      </c>
      <c r="P816" s="176"/>
      <c r="Q816" s="203">
        <f t="shared" si="434"/>
        <v>3</v>
      </c>
      <c r="R816" s="203">
        <f t="shared" si="435"/>
        <v>3</v>
      </c>
      <c r="S816" s="203">
        <f t="shared" si="436"/>
        <v>0</v>
      </c>
      <c r="T816" s="203">
        <f t="shared" si="437"/>
        <v>0</v>
      </c>
      <c r="U816" s="203">
        <f t="shared" si="438"/>
        <v>0</v>
      </c>
      <c r="V816" s="175">
        <f>IF(Q816&gt;0,VLOOKUP(Q816,Jahresfaktoren!$A$11:$B$24,2,),0)</f>
        <v>152</v>
      </c>
      <c r="W816" s="175">
        <f>IF(R816&gt;0,VLOOKUP(R816,Jahresfaktoren!$D$11:$E$24,2,),0)</f>
        <v>150</v>
      </c>
      <c r="X816" s="175">
        <f>IF(S816&gt;0,VLOOKUP(S816,Jahresfaktoren!$A$28:$B$29,2,),0)</f>
        <v>0</v>
      </c>
      <c r="Y816" s="175">
        <f>IF(T816&gt;0,VLOOKUP(T816,Jahresfaktoren!$A$28:$B$29,2,),0)</f>
        <v>0</v>
      </c>
      <c r="Z816" s="175">
        <f>IF(U816&gt;0,VLOOKUP(U816,Jahresfaktoren!$A$32:$B$33,2,),)</f>
        <v>0</v>
      </c>
      <c r="AA816" s="177">
        <f t="shared" si="448"/>
        <v>9059.2000000000007</v>
      </c>
      <c r="AB816" s="177">
        <f t="shared" si="449"/>
        <v>8940</v>
      </c>
      <c r="AC816" s="177" t="str">
        <f t="shared" si="450"/>
        <v/>
      </c>
      <c r="AD816" s="177" t="str">
        <f t="shared" si="451"/>
        <v/>
      </c>
      <c r="AE816" s="177" t="str">
        <f t="shared" si="452"/>
        <v/>
      </c>
      <c r="AF816" s="178">
        <f>IF(Q816&gt;0,VLOOKUP(H816,Leistungszahlen!$A$11:$C$158,3,),0)</f>
        <v>0</v>
      </c>
      <c r="AG816" s="178">
        <f>IF(R816&gt;0,VLOOKUP(H816,Leistungszahlen!$A$11:$F$158,6,),IF(T816&gt;0,VLOOKUP(H816,Leistungszahlen!$A$11:$F$158,6,),0))</f>
        <v>0</v>
      </c>
      <c r="AH816" s="179" t="e">
        <f t="shared" si="443"/>
        <v>#DIV/0!</v>
      </c>
      <c r="AI816" s="179" t="e">
        <f t="shared" si="444"/>
        <v>#DIV/0!</v>
      </c>
      <c r="AJ816" s="179">
        <f t="shared" si="445"/>
        <v>0</v>
      </c>
      <c r="AK816" s="179">
        <f t="shared" si="446"/>
        <v>0</v>
      </c>
      <c r="AL816" s="179">
        <f t="shared" si="447"/>
        <v>0</v>
      </c>
      <c r="AM816" s="180">
        <f>IF(L816=1,Stundensätze!$D$13,IF(L816=2,Stundensätze!$D$17,IF(L816=4,Stundensätze!$D$21,"")))</f>
        <v>0</v>
      </c>
      <c r="AN816" s="180">
        <f>IF(L816=1,Stundensätze!$D$15,IF(L816=2,Stundensätze!$D$19,IF(L816=4,Stundensätze!$D$23,"")))</f>
        <v>0</v>
      </c>
      <c r="AO816" s="180" t="e">
        <f t="shared" si="453"/>
        <v>#DIV/0!</v>
      </c>
      <c r="AP816" s="180">
        <f t="shared" si="454"/>
        <v>0</v>
      </c>
      <c r="AQ816" s="192" t="e">
        <f t="shared" si="455"/>
        <v>#DIV/0!</v>
      </c>
      <c r="AR816" s="192" t="e">
        <f t="shared" si="456"/>
        <v>#DIV/0!</v>
      </c>
      <c r="AS816" s="193" t="e">
        <f t="shared" si="457"/>
        <v>#DIV/0!</v>
      </c>
      <c r="AT816" s="258" t="str">
        <f>IF(K816=0,0,VLOOKUP(K816,Kostenstellen!A:B,2,FALSE))</f>
        <v xml:space="preserve">Rosentrittklinik         </v>
      </c>
      <c r="AU816" s="68" t="str">
        <f t="shared" si="439"/>
        <v>G</v>
      </c>
      <c r="AV816" s="68" t="str">
        <f t="shared" si="440"/>
        <v>G</v>
      </c>
      <c r="AW816" s="68">
        <f>IF(AF816=0,0,VLOOKUP($H816,Leistungszahlen!$A$11:$H$158,4,FALSE))</f>
        <v>0</v>
      </c>
      <c r="AX816" s="68">
        <f>IF(AF816=0,0,VLOOKUP($H816,Leistungszahlen!$A$11:$H$158,5,FALSE))</f>
        <v>0</v>
      </c>
      <c r="AY816" s="68">
        <f>IF(AG816=0,0,VLOOKUP($H816,Leistungszahlen!$A$11:$H$158,6,FALSE))</f>
        <v>0</v>
      </c>
      <c r="AZ816" s="68">
        <f t="shared" si="441"/>
        <v>0</v>
      </c>
      <c r="BA816" s="68">
        <f t="shared" si="442"/>
        <v>0</v>
      </c>
      <c r="BC816" s="68">
        <f t="shared" si="458"/>
        <v>0</v>
      </c>
      <c r="BD816" s="285"/>
    </row>
    <row r="817" spans="1:56" s="68" customFormat="1" ht="22.5">
      <c r="A817" s="200"/>
      <c r="B817" s="200"/>
      <c r="C817" s="200" t="s">
        <v>354</v>
      </c>
      <c r="D817" s="200" t="s">
        <v>203</v>
      </c>
      <c r="E817" s="200" t="s">
        <v>370</v>
      </c>
      <c r="F817" s="200" t="s">
        <v>1304</v>
      </c>
      <c r="G817" s="200" t="s">
        <v>163</v>
      </c>
      <c r="H817" s="201" t="s">
        <v>287</v>
      </c>
      <c r="I817" s="202">
        <v>17.54</v>
      </c>
      <c r="J817" s="200" t="s">
        <v>560</v>
      </c>
      <c r="K817" s="176">
        <v>3</v>
      </c>
      <c r="L817" s="176">
        <v>1</v>
      </c>
      <c r="M817" s="176">
        <v>0</v>
      </c>
      <c r="N817" s="286">
        <v>3</v>
      </c>
      <c r="O817" s="286">
        <v>3</v>
      </c>
      <c r="P817" s="176"/>
      <c r="Q817" s="203">
        <f t="shared" si="434"/>
        <v>3</v>
      </c>
      <c r="R817" s="203">
        <f t="shared" si="435"/>
        <v>3</v>
      </c>
      <c r="S817" s="203">
        <f t="shared" si="436"/>
        <v>0</v>
      </c>
      <c r="T817" s="203">
        <f t="shared" si="437"/>
        <v>0</v>
      </c>
      <c r="U817" s="203">
        <f t="shared" si="438"/>
        <v>0</v>
      </c>
      <c r="V817" s="175">
        <f>IF(Q817&gt;0,VLOOKUP(Q817,Jahresfaktoren!$A$11:$B$24,2,),0)</f>
        <v>152</v>
      </c>
      <c r="W817" s="175">
        <f>IF(R817&gt;0,VLOOKUP(R817,Jahresfaktoren!$D$11:$E$24,2,),0)</f>
        <v>150</v>
      </c>
      <c r="X817" s="175">
        <f>IF(S817&gt;0,VLOOKUP(S817,Jahresfaktoren!$A$28:$B$29,2,),0)</f>
        <v>0</v>
      </c>
      <c r="Y817" s="175">
        <f>IF(T817&gt;0,VLOOKUP(T817,Jahresfaktoren!$A$28:$B$29,2,),0)</f>
        <v>0</v>
      </c>
      <c r="Z817" s="175">
        <f>IF(U817&gt;0,VLOOKUP(U817,Jahresfaktoren!$A$32:$B$33,2,),)</f>
        <v>0</v>
      </c>
      <c r="AA817" s="177">
        <f t="shared" si="448"/>
        <v>2666.08</v>
      </c>
      <c r="AB817" s="177">
        <f t="shared" si="449"/>
        <v>2631</v>
      </c>
      <c r="AC817" s="177" t="str">
        <f t="shared" si="450"/>
        <v/>
      </c>
      <c r="AD817" s="177" t="str">
        <f t="shared" si="451"/>
        <v/>
      </c>
      <c r="AE817" s="177" t="str">
        <f t="shared" si="452"/>
        <v/>
      </c>
      <c r="AF817" s="178">
        <f>IF(Q817&gt;0,VLOOKUP(H817,Leistungszahlen!$A$11:$C$158,3,),0)</f>
        <v>0</v>
      </c>
      <c r="AG817" s="178">
        <f>IF(R817&gt;0,VLOOKUP(H817,Leistungszahlen!$A$11:$F$158,6,),IF(T817&gt;0,VLOOKUP(H817,Leistungszahlen!$A$11:$F$158,6,),0))</f>
        <v>0</v>
      </c>
      <c r="AH817" s="179" t="e">
        <f t="shared" si="443"/>
        <v>#DIV/0!</v>
      </c>
      <c r="AI817" s="179" t="e">
        <f t="shared" si="444"/>
        <v>#DIV/0!</v>
      </c>
      <c r="AJ817" s="179">
        <f t="shared" si="445"/>
        <v>0</v>
      </c>
      <c r="AK817" s="179">
        <f t="shared" si="446"/>
        <v>0</v>
      </c>
      <c r="AL817" s="179">
        <f t="shared" si="447"/>
        <v>0</v>
      </c>
      <c r="AM817" s="180">
        <f>IF(L817=1,Stundensätze!$D$13,IF(L817=2,Stundensätze!$D$17,IF(L817=4,Stundensätze!$D$21,"")))</f>
        <v>0</v>
      </c>
      <c r="AN817" s="180">
        <f>IF(L817=1,Stundensätze!$D$15,IF(L817=2,Stundensätze!$D$19,IF(L817=4,Stundensätze!$D$23,"")))</f>
        <v>0</v>
      </c>
      <c r="AO817" s="180" t="e">
        <f t="shared" si="453"/>
        <v>#DIV/0!</v>
      </c>
      <c r="AP817" s="180">
        <f t="shared" si="454"/>
        <v>0</v>
      </c>
      <c r="AQ817" s="192" t="e">
        <f t="shared" si="455"/>
        <v>#DIV/0!</v>
      </c>
      <c r="AR817" s="192" t="e">
        <f t="shared" si="456"/>
        <v>#DIV/0!</v>
      </c>
      <c r="AS817" s="193" t="e">
        <f t="shared" si="457"/>
        <v>#DIV/0!</v>
      </c>
      <c r="AT817" s="258" t="str">
        <f>IF(K817=0,0,VLOOKUP(K817,Kostenstellen!A:B,2,FALSE))</f>
        <v xml:space="preserve">Rosentrittklinik         </v>
      </c>
      <c r="AU817" s="68" t="str">
        <f t="shared" si="439"/>
        <v>A1</v>
      </c>
      <c r="AV817" s="68" t="str">
        <f t="shared" si="440"/>
        <v>A1</v>
      </c>
      <c r="AW817" s="68">
        <f>IF(AF817=0,0,VLOOKUP($H817,Leistungszahlen!$A$11:$H$158,4,FALSE))</f>
        <v>0</v>
      </c>
      <c r="AX817" s="68">
        <f>IF(AF817=0,0,VLOOKUP($H817,Leistungszahlen!$A$11:$H$158,5,FALSE))</f>
        <v>0</v>
      </c>
      <c r="AY817" s="68">
        <f>IF(AG817=0,0,VLOOKUP($H817,Leistungszahlen!$A$11:$H$158,6,FALSE))</f>
        <v>0</v>
      </c>
      <c r="AZ817" s="68">
        <f t="shared" si="441"/>
        <v>0</v>
      </c>
      <c r="BA817" s="68">
        <f t="shared" si="442"/>
        <v>0</v>
      </c>
      <c r="BC817" s="68">
        <f t="shared" si="458"/>
        <v>0</v>
      </c>
      <c r="BD817" s="285"/>
    </row>
    <row r="818" spans="1:56" s="68" customFormat="1" ht="22.5">
      <c r="A818" s="200"/>
      <c r="B818" s="200"/>
      <c r="C818" s="200" t="s">
        <v>354</v>
      </c>
      <c r="D818" s="200" t="s">
        <v>203</v>
      </c>
      <c r="E818" s="200" t="s">
        <v>1170</v>
      </c>
      <c r="F818" s="200" t="s">
        <v>408</v>
      </c>
      <c r="G818" s="200" t="s">
        <v>409</v>
      </c>
      <c r="H818" s="201" t="s">
        <v>218</v>
      </c>
      <c r="I818" s="202">
        <v>9.57</v>
      </c>
      <c r="J818" s="200" t="s">
        <v>560</v>
      </c>
      <c r="K818" s="176">
        <v>3</v>
      </c>
      <c r="L818" s="176">
        <v>1</v>
      </c>
      <c r="M818" s="176">
        <v>0</v>
      </c>
      <c r="N818" s="286">
        <v>3</v>
      </c>
      <c r="O818" s="286"/>
      <c r="P818" s="176"/>
      <c r="Q818" s="203">
        <f t="shared" si="434"/>
        <v>3</v>
      </c>
      <c r="R818" s="203">
        <f t="shared" si="435"/>
        <v>0</v>
      </c>
      <c r="S818" s="203">
        <f t="shared" si="436"/>
        <v>0</v>
      </c>
      <c r="T818" s="203">
        <f t="shared" si="437"/>
        <v>0</v>
      </c>
      <c r="U818" s="203">
        <f t="shared" si="438"/>
        <v>0</v>
      </c>
      <c r="V818" s="175">
        <f>IF(Q818&gt;0,VLOOKUP(Q818,Jahresfaktoren!$A$11:$B$24,2,),0)</f>
        <v>152</v>
      </c>
      <c r="W818" s="175">
        <f>IF(R818&gt;0,VLOOKUP(R818,Jahresfaktoren!$D$11:$E$24,2,),0)</f>
        <v>0</v>
      </c>
      <c r="X818" s="175">
        <f>IF(S818&gt;0,VLOOKUP(S818,Jahresfaktoren!$A$28:$B$29,2,),0)</f>
        <v>0</v>
      </c>
      <c r="Y818" s="175">
        <f>IF(T818&gt;0,VLOOKUP(T818,Jahresfaktoren!$A$28:$B$29,2,),0)</f>
        <v>0</v>
      </c>
      <c r="Z818" s="175">
        <f>IF(U818&gt;0,VLOOKUP(U818,Jahresfaktoren!$A$32:$B$33,2,),)</f>
        <v>0</v>
      </c>
      <c r="AA818" s="177">
        <f t="shared" si="448"/>
        <v>1454.64</v>
      </c>
      <c r="AB818" s="177" t="str">
        <f t="shared" si="449"/>
        <v/>
      </c>
      <c r="AC818" s="177" t="str">
        <f t="shared" si="450"/>
        <v/>
      </c>
      <c r="AD818" s="177" t="str">
        <f t="shared" si="451"/>
        <v/>
      </c>
      <c r="AE818" s="177" t="str">
        <f t="shared" si="452"/>
        <v/>
      </c>
      <c r="AF818" s="178">
        <f>IF(Q818&gt;0,VLOOKUP(H818,Leistungszahlen!$A$11:$C$158,3,),0)</f>
        <v>0</v>
      </c>
      <c r="AG818" s="178">
        <f>IF(R818&gt;0,VLOOKUP(H818,Leistungszahlen!$A$11:$F$158,6,),IF(T818&gt;0,VLOOKUP(H818,Leistungszahlen!$A$11:$F$158,6,),0))</f>
        <v>0</v>
      </c>
      <c r="AH818" s="179" t="e">
        <f t="shared" si="443"/>
        <v>#DIV/0!</v>
      </c>
      <c r="AI818" s="179">
        <f t="shared" si="444"/>
        <v>0</v>
      </c>
      <c r="AJ818" s="179">
        <f t="shared" si="445"/>
        <v>0</v>
      </c>
      <c r="AK818" s="179">
        <f t="shared" si="446"/>
        <v>0</v>
      </c>
      <c r="AL818" s="179">
        <f t="shared" si="447"/>
        <v>0</v>
      </c>
      <c r="AM818" s="180">
        <f>IF(L818=1,Stundensätze!$D$13,IF(L818=2,Stundensätze!$D$17,IF(L818=4,Stundensätze!$D$21,"")))</f>
        <v>0</v>
      </c>
      <c r="AN818" s="180">
        <f>IF(L818=1,Stundensätze!$D$15,IF(L818=2,Stundensätze!$D$19,IF(L818=4,Stundensätze!$D$23,"")))</f>
        <v>0</v>
      </c>
      <c r="AO818" s="180" t="e">
        <f t="shared" si="453"/>
        <v>#DIV/0!</v>
      </c>
      <c r="AP818" s="180">
        <f t="shared" si="454"/>
        <v>0</v>
      </c>
      <c r="AQ818" s="192" t="e">
        <f t="shared" si="455"/>
        <v>#DIV/0!</v>
      </c>
      <c r="AR818" s="192" t="e">
        <f t="shared" si="456"/>
        <v>#DIV/0!</v>
      </c>
      <c r="AS818" s="193" t="e">
        <f t="shared" si="457"/>
        <v>#DIV/0!</v>
      </c>
      <c r="AT818" s="258" t="str">
        <f>IF(K818=0,0,VLOOKUP(K818,Kostenstellen!A:B,2,FALSE))</f>
        <v xml:space="preserve">Rosentrittklinik         </v>
      </c>
      <c r="AU818" s="68" t="str">
        <f t="shared" si="439"/>
        <v>U</v>
      </c>
      <c r="AV818" s="68" t="str">
        <f t="shared" si="440"/>
        <v/>
      </c>
      <c r="AW818" s="68">
        <f>IF(AF818=0,0,VLOOKUP($H818,Leistungszahlen!$A$11:$H$158,4,FALSE))</f>
        <v>0</v>
      </c>
      <c r="AX818" s="68">
        <f>IF(AF818=0,0,VLOOKUP($H818,Leistungszahlen!$A$11:$H$158,5,FALSE))</f>
        <v>0</v>
      </c>
      <c r="AY818" s="68">
        <f>IF(AG818=0,0,VLOOKUP($H818,Leistungszahlen!$A$11:$H$158,6,FALSE))</f>
        <v>0</v>
      </c>
      <c r="AZ818" s="68">
        <f t="shared" si="441"/>
        <v>0</v>
      </c>
      <c r="BA818" s="68">
        <f t="shared" si="442"/>
        <v>0</v>
      </c>
      <c r="BC818" s="68">
        <f t="shared" si="458"/>
        <v>0</v>
      </c>
      <c r="BD818" s="285"/>
    </row>
    <row r="819" spans="1:56" s="68" customFormat="1" ht="22.5">
      <c r="A819" s="200"/>
      <c r="B819" s="200"/>
      <c r="C819" s="200" t="s">
        <v>354</v>
      </c>
      <c r="D819" s="200" t="s">
        <v>203</v>
      </c>
      <c r="E819" s="200" t="s">
        <v>1172</v>
      </c>
      <c r="F819" s="200" t="s">
        <v>408</v>
      </c>
      <c r="G819" s="200" t="s">
        <v>409</v>
      </c>
      <c r="H819" s="201" t="s">
        <v>218</v>
      </c>
      <c r="I819" s="202">
        <v>9.57</v>
      </c>
      <c r="J819" s="200" t="s">
        <v>560</v>
      </c>
      <c r="K819" s="176">
        <v>3</v>
      </c>
      <c r="L819" s="176">
        <v>1</v>
      </c>
      <c r="M819" s="176">
        <v>0</v>
      </c>
      <c r="N819" s="286">
        <v>3</v>
      </c>
      <c r="O819" s="286"/>
      <c r="P819" s="176"/>
      <c r="Q819" s="203">
        <f t="shared" si="434"/>
        <v>3</v>
      </c>
      <c r="R819" s="203">
        <f t="shared" si="435"/>
        <v>0</v>
      </c>
      <c r="S819" s="203">
        <f t="shared" si="436"/>
        <v>0</v>
      </c>
      <c r="T819" s="203">
        <f t="shared" si="437"/>
        <v>0</v>
      </c>
      <c r="U819" s="203">
        <f t="shared" si="438"/>
        <v>0</v>
      </c>
      <c r="V819" s="175">
        <f>IF(Q819&gt;0,VLOOKUP(Q819,Jahresfaktoren!$A$11:$B$24,2,),0)</f>
        <v>152</v>
      </c>
      <c r="W819" s="175">
        <f>IF(R819&gt;0,VLOOKUP(R819,Jahresfaktoren!$D$11:$E$24,2,),0)</f>
        <v>0</v>
      </c>
      <c r="X819" s="175">
        <f>IF(S819&gt;0,VLOOKUP(S819,Jahresfaktoren!$A$28:$B$29,2,),0)</f>
        <v>0</v>
      </c>
      <c r="Y819" s="175">
        <f>IF(T819&gt;0,VLOOKUP(T819,Jahresfaktoren!$A$28:$B$29,2,),0)</f>
        <v>0</v>
      </c>
      <c r="Z819" s="175">
        <f>IF(U819&gt;0,VLOOKUP(U819,Jahresfaktoren!$A$32:$B$33,2,),)</f>
        <v>0</v>
      </c>
      <c r="AA819" s="177">
        <f t="shared" si="448"/>
        <v>1454.64</v>
      </c>
      <c r="AB819" s="177" t="str">
        <f t="shared" si="449"/>
        <v/>
      </c>
      <c r="AC819" s="177" t="str">
        <f t="shared" si="450"/>
        <v/>
      </c>
      <c r="AD819" s="177" t="str">
        <f t="shared" si="451"/>
        <v/>
      </c>
      <c r="AE819" s="177" t="str">
        <f t="shared" si="452"/>
        <v/>
      </c>
      <c r="AF819" s="178">
        <f>IF(Q819&gt;0,VLOOKUP(H819,Leistungszahlen!$A$11:$C$158,3,),0)</f>
        <v>0</v>
      </c>
      <c r="AG819" s="178">
        <f>IF(R819&gt;0,VLOOKUP(H819,Leistungszahlen!$A$11:$F$158,6,),IF(T819&gt;0,VLOOKUP(H819,Leistungszahlen!$A$11:$F$158,6,),0))</f>
        <v>0</v>
      </c>
      <c r="AH819" s="179" t="e">
        <f t="shared" si="443"/>
        <v>#DIV/0!</v>
      </c>
      <c r="AI819" s="179">
        <f t="shared" si="444"/>
        <v>0</v>
      </c>
      <c r="AJ819" s="179">
        <f t="shared" si="445"/>
        <v>0</v>
      </c>
      <c r="AK819" s="179">
        <f t="shared" si="446"/>
        <v>0</v>
      </c>
      <c r="AL819" s="179">
        <f t="shared" si="447"/>
        <v>0</v>
      </c>
      <c r="AM819" s="180">
        <f>IF(L819=1,Stundensätze!$D$13,IF(L819=2,Stundensätze!$D$17,IF(L819=4,Stundensätze!$D$21,"")))</f>
        <v>0</v>
      </c>
      <c r="AN819" s="180">
        <f>IF(L819=1,Stundensätze!$D$15,IF(L819=2,Stundensätze!$D$19,IF(L819=4,Stundensätze!$D$23,"")))</f>
        <v>0</v>
      </c>
      <c r="AO819" s="180" t="e">
        <f t="shared" si="453"/>
        <v>#DIV/0!</v>
      </c>
      <c r="AP819" s="180">
        <f t="shared" si="454"/>
        <v>0</v>
      </c>
      <c r="AQ819" s="192" t="e">
        <f t="shared" si="455"/>
        <v>#DIV/0!</v>
      </c>
      <c r="AR819" s="192" t="e">
        <f t="shared" si="456"/>
        <v>#DIV/0!</v>
      </c>
      <c r="AS819" s="193" t="e">
        <f t="shared" si="457"/>
        <v>#DIV/0!</v>
      </c>
      <c r="AT819" s="258" t="str">
        <f>IF(K819=0,0,VLOOKUP(K819,Kostenstellen!A:B,2,FALSE))</f>
        <v xml:space="preserve">Rosentrittklinik         </v>
      </c>
      <c r="AU819" s="68" t="str">
        <f t="shared" si="439"/>
        <v>U</v>
      </c>
      <c r="AV819" s="68" t="str">
        <f t="shared" si="440"/>
        <v/>
      </c>
      <c r="AW819" s="68">
        <f>IF(AF819=0,0,VLOOKUP($H819,Leistungszahlen!$A$11:$H$158,4,FALSE))</f>
        <v>0</v>
      </c>
      <c r="AX819" s="68">
        <f>IF(AF819=0,0,VLOOKUP($H819,Leistungszahlen!$A$11:$H$158,5,FALSE))</f>
        <v>0</v>
      </c>
      <c r="AY819" s="68">
        <f>IF(AG819=0,0,VLOOKUP($H819,Leistungszahlen!$A$11:$H$158,6,FALSE))</f>
        <v>0</v>
      </c>
      <c r="AZ819" s="68">
        <f t="shared" si="441"/>
        <v>0</v>
      </c>
      <c r="BA819" s="68">
        <f t="shared" si="442"/>
        <v>0</v>
      </c>
      <c r="BC819" s="68">
        <f t="shared" si="458"/>
        <v>0</v>
      </c>
      <c r="BD819" s="285"/>
    </row>
    <row r="820" spans="1:56" s="68" customFormat="1" ht="22.5">
      <c r="A820" s="200"/>
      <c r="B820" s="200"/>
      <c r="C820" s="200" t="s">
        <v>354</v>
      </c>
      <c r="D820" s="200" t="s">
        <v>203</v>
      </c>
      <c r="E820" s="200" t="s">
        <v>1174</v>
      </c>
      <c r="F820" s="200" t="s">
        <v>408</v>
      </c>
      <c r="G820" s="200" t="s">
        <v>409</v>
      </c>
      <c r="H820" s="201" t="s">
        <v>218</v>
      </c>
      <c r="I820" s="202">
        <v>9.57</v>
      </c>
      <c r="J820" s="200" t="s">
        <v>560</v>
      </c>
      <c r="K820" s="176">
        <v>3</v>
      </c>
      <c r="L820" s="176">
        <v>1</v>
      </c>
      <c r="M820" s="176">
        <v>0</v>
      </c>
      <c r="N820" s="286">
        <v>3</v>
      </c>
      <c r="O820" s="286"/>
      <c r="P820" s="176"/>
      <c r="Q820" s="203">
        <f t="shared" si="434"/>
        <v>3</v>
      </c>
      <c r="R820" s="203">
        <f t="shared" si="435"/>
        <v>0</v>
      </c>
      <c r="S820" s="203">
        <f t="shared" si="436"/>
        <v>0</v>
      </c>
      <c r="T820" s="203">
        <f t="shared" si="437"/>
        <v>0</v>
      </c>
      <c r="U820" s="203">
        <f t="shared" si="438"/>
        <v>0</v>
      </c>
      <c r="V820" s="175">
        <f>IF(Q820&gt;0,VLOOKUP(Q820,Jahresfaktoren!$A$11:$B$24,2,),0)</f>
        <v>152</v>
      </c>
      <c r="W820" s="175">
        <f>IF(R820&gt;0,VLOOKUP(R820,Jahresfaktoren!$D$11:$E$24,2,),0)</f>
        <v>0</v>
      </c>
      <c r="X820" s="175">
        <f>IF(S820&gt;0,VLOOKUP(S820,Jahresfaktoren!$A$28:$B$29,2,),0)</f>
        <v>0</v>
      </c>
      <c r="Y820" s="175">
        <f>IF(T820&gt;0,VLOOKUP(T820,Jahresfaktoren!$A$28:$B$29,2,),0)</f>
        <v>0</v>
      </c>
      <c r="Z820" s="175">
        <f>IF(U820&gt;0,VLOOKUP(U820,Jahresfaktoren!$A$32:$B$33,2,),)</f>
        <v>0</v>
      </c>
      <c r="AA820" s="177">
        <f t="shared" si="448"/>
        <v>1454.64</v>
      </c>
      <c r="AB820" s="177" t="str">
        <f t="shared" si="449"/>
        <v/>
      </c>
      <c r="AC820" s="177" t="str">
        <f t="shared" si="450"/>
        <v/>
      </c>
      <c r="AD820" s="177" t="str">
        <f t="shared" si="451"/>
        <v/>
      </c>
      <c r="AE820" s="177" t="str">
        <f t="shared" si="452"/>
        <v/>
      </c>
      <c r="AF820" s="178">
        <f>IF(Q820&gt;0,VLOOKUP(H820,Leistungszahlen!$A$11:$C$158,3,),0)</f>
        <v>0</v>
      </c>
      <c r="AG820" s="178">
        <f>IF(R820&gt;0,VLOOKUP(H820,Leistungszahlen!$A$11:$F$158,6,),IF(T820&gt;0,VLOOKUP(H820,Leistungszahlen!$A$11:$F$158,6,),0))</f>
        <v>0</v>
      </c>
      <c r="AH820" s="179" t="e">
        <f t="shared" si="443"/>
        <v>#DIV/0!</v>
      </c>
      <c r="AI820" s="179">
        <f t="shared" si="444"/>
        <v>0</v>
      </c>
      <c r="AJ820" s="179">
        <f t="shared" si="445"/>
        <v>0</v>
      </c>
      <c r="AK820" s="179">
        <f t="shared" si="446"/>
        <v>0</v>
      </c>
      <c r="AL820" s="179">
        <f t="shared" si="447"/>
        <v>0</v>
      </c>
      <c r="AM820" s="180">
        <f>IF(L820=1,Stundensätze!$D$13,IF(L820=2,Stundensätze!$D$17,IF(L820=4,Stundensätze!$D$21,"")))</f>
        <v>0</v>
      </c>
      <c r="AN820" s="180">
        <f>IF(L820=1,Stundensätze!$D$15,IF(L820=2,Stundensätze!$D$19,IF(L820=4,Stundensätze!$D$23,"")))</f>
        <v>0</v>
      </c>
      <c r="AO820" s="180" t="e">
        <f t="shared" si="453"/>
        <v>#DIV/0!</v>
      </c>
      <c r="AP820" s="180">
        <f t="shared" si="454"/>
        <v>0</v>
      </c>
      <c r="AQ820" s="192" t="e">
        <f t="shared" si="455"/>
        <v>#DIV/0!</v>
      </c>
      <c r="AR820" s="192" t="e">
        <f t="shared" si="456"/>
        <v>#DIV/0!</v>
      </c>
      <c r="AS820" s="193" t="e">
        <f t="shared" si="457"/>
        <v>#DIV/0!</v>
      </c>
      <c r="AT820" s="258" t="str">
        <f>IF(K820=0,0,VLOOKUP(K820,Kostenstellen!A:B,2,FALSE))</f>
        <v xml:space="preserve">Rosentrittklinik         </v>
      </c>
      <c r="AU820" s="68" t="str">
        <f t="shared" si="439"/>
        <v>U</v>
      </c>
      <c r="AV820" s="68" t="str">
        <f t="shared" si="440"/>
        <v/>
      </c>
      <c r="AW820" s="68">
        <f>IF(AF820=0,0,VLOOKUP($H820,Leistungszahlen!$A$11:$H$158,4,FALSE))</f>
        <v>0</v>
      </c>
      <c r="AX820" s="68">
        <f>IF(AF820=0,0,VLOOKUP($H820,Leistungszahlen!$A$11:$H$158,5,FALSE))</f>
        <v>0</v>
      </c>
      <c r="AY820" s="68">
        <f>IF(AG820=0,0,VLOOKUP($H820,Leistungszahlen!$A$11:$H$158,6,FALSE))</f>
        <v>0</v>
      </c>
      <c r="AZ820" s="68">
        <f t="shared" si="441"/>
        <v>0</v>
      </c>
      <c r="BA820" s="68">
        <f t="shared" si="442"/>
        <v>0</v>
      </c>
      <c r="BC820" s="68">
        <f t="shared" si="458"/>
        <v>0</v>
      </c>
      <c r="BD820" s="285"/>
    </row>
    <row r="821" spans="1:56" s="68" customFormat="1" ht="22.5">
      <c r="A821" s="200"/>
      <c r="B821" s="200"/>
      <c r="C821" s="200" t="s">
        <v>354</v>
      </c>
      <c r="D821" s="200" t="s">
        <v>203</v>
      </c>
      <c r="E821" s="200" t="s">
        <v>1000</v>
      </c>
      <c r="F821" s="200" t="s">
        <v>408</v>
      </c>
      <c r="G821" s="200" t="s">
        <v>409</v>
      </c>
      <c r="H821" s="201" t="s">
        <v>218</v>
      </c>
      <c r="I821" s="202">
        <v>9.57</v>
      </c>
      <c r="J821" s="200" t="s">
        <v>560</v>
      </c>
      <c r="K821" s="176">
        <v>3</v>
      </c>
      <c r="L821" s="176">
        <v>1</v>
      </c>
      <c r="M821" s="176">
        <v>0</v>
      </c>
      <c r="N821" s="286">
        <v>3</v>
      </c>
      <c r="O821" s="286"/>
      <c r="P821" s="176"/>
      <c r="Q821" s="203">
        <f t="shared" si="434"/>
        <v>3</v>
      </c>
      <c r="R821" s="203">
        <f t="shared" si="435"/>
        <v>0</v>
      </c>
      <c r="S821" s="203">
        <f t="shared" si="436"/>
        <v>0</v>
      </c>
      <c r="T821" s="203">
        <f t="shared" si="437"/>
        <v>0</v>
      </c>
      <c r="U821" s="203">
        <f t="shared" si="438"/>
        <v>0</v>
      </c>
      <c r="V821" s="175">
        <f>IF(Q821&gt;0,VLOOKUP(Q821,Jahresfaktoren!$A$11:$B$24,2,),0)</f>
        <v>152</v>
      </c>
      <c r="W821" s="175">
        <f>IF(R821&gt;0,VLOOKUP(R821,Jahresfaktoren!$D$11:$E$24,2,),0)</f>
        <v>0</v>
      </c>
      <c r="X821" s="175">
        <f>IF(S821&gt;0,VLOOKUP(S821,Jahresfaktoren!$A$28:$B$29,2,),0)</f>
        <v>0</v>
      </c>
      <c r="Y821" s="175">
        <f>IF(T821&gt;0,VLOOKUP(T821,Jahresfaktoren!$A$28:$B$29,2,),0)</f>
        <v>0</v>
      </c>
      <c r="Z821" s="175">
        <f>IF(U821&gt;0,VLOOKUP(U821,Jahresfaktoren!$A$32:$B$33,2,),)</f>
        <v>0</v>
      </c>
      <c r="AA821" s="177">
        <f t="shared" si="448"/>
        <v>1454.64</v>
      </c>
      <c r="AB821" s="177" t="str">
        <f t="shared" si="449"/>
        <v/>
      </c>
      <c r="AC821" s="177" t="str">
        <f t="shared" si="450"/>
        <v/>
      </c>
      <c r="AD821" s="177" t="str">
        <f t="shared" si="451"/>
        <v/>
      </c>
      <c r="AE821" s="177" t="str">
        <f t="shared" si="452"/>
        <v/>
      </c>
      <c r="AF821" s="178">
        <f>IF(Q821&gt;0,VLOOKUP(H821,Leistungszahlen!$A$11:$C$158,3,),0)</f>
        <v>0</v>
      </c>
      <c r="AG821" s="178">
        <f>IF(R821&gt;0,VLOOKUP(H821,Leistungszahlen!$A$11:$F$158,6,),IF(T821&gt;0,VLOOKUP(H821,Leistungszahlen!$A$11:$F$158,6,),0))</f>
        <v>0</v>
      </c>
      <c r="AH821" s="179" t="e">
        <f t="shared" si="443"/>
        <v>#DIV/0!</v>
      </c>
      <c r="AI821" s="179">
        <f t="shared" si="444"/>
        <v>0</v>
      </c>
      <c r="AJ821" s="179">
        <f t="shared" si="445"/>
        <v>0</v>
      </c>
      <c r="AK821" s="179">
        <f t="shared" si="446"/>
        <v>0</v>
      </c>
      <c r="AL821" s="179">
        <f t="shared" si="447"/>
        <v>0</v>
      </c>
      <c r="AM821" s="180">
        <f>IF(L821=1,Stundensätze!$D$13,IF(L821=2,Stundensätze!$D$17,IF(L821=4,Stundensätze!$D$21,"")))</f>
        <v>0</v>
      </c>
      <c r="AN821" s="180">
        <f>IF(L821=1,Stundensätze!$D$15,IF(L821=2,Stundensätze!$D$19,IF(L821=4,Stundensätze!$D$23,"")))</f>
        <v>0</v>
      </c>
      <c r="AO821" s="180" t="e">
        <f t="shared" si="453"/>
        <v>#DIV/0!</v>
      </c>
      <c r="AP821" s="180">
        <f t="shared" si="454"/>
        <v>0</v>
      </c>
      <c r="AQ821" s="192" t="e">
        <f t="shared" si="455"/>
        <v>#DIV/0!</v>
      </c>
      <c r="AR821" s="192" t="e">
        <f t="shared" si="456"/>
        <v>#DIV/0!</v>
      </c>
      <c r="AS821" s="193" t="e">
        <f t="shared" si="457"/>
        <v>#DIV/0!</v>
      </c>
      <c r="AT821" s="258" t="str">
        <f>IF(K821=0,0,VLOOKUP(K821,Kostenstellen!A:B,2,FALSE))</f>
        <v xml:space="preserve">Rosentrittklinik         </v>
      </c>
      <c r="AU821" s="68" t="str">
        <f t="shared" si="439"/>
        <v>U</v>
      </c>
      <c r="AV821" s="68" t="str">
        <f t="shared" si="440"/>
        <v/>
      </c>
      <c r="AW821" s="68">
        <f>IF(AF821=0,0,VLOOKUP($H821,Leistungszahlen!$A$11:$H$158,4,FALSE))</f>
        <v>0</v>
      </c>
      <c r="AX821" s="68">
        <f>IF(AF821=0,0,VLOOKUP($H821,Leistungszahlen!$A$11:$H$158,5,FALSE))</f>
        <v>0</v>
      </c>
      <c r="AY821" s="68">
        <f>IF(AG821=0,0,VLOOKUP($H821,Leistungszahlen!$A$11:$H$158,6,FALSE))</f>
        <v>0</v>
      </c>
      <c r="AZ821" s="68">
        <f t="shared" si="441"/>
        <v>0</v>
      </c>
      <c r="BA821" s="68">
        <f t="shared" si="442"/>
        <v>0</v>
      </c>
      <c r="BC821" s="68">
        <f t="shared" si="458"/>
        <v>0</v>
      </c>
      <c r="BD821" s="285"/>
    </row>
    <row r="822" spans="1:56" s="68" customFormat="1" ht="22.5">
      <c r="A822" s="200"/>
      <c r="B822" s="200"/>
      <c r="C822" s="200" t="s">
        <v>354</v>
      </c>
      <c r="D822" s="200" t="s">
        <v>203</v>
      </c>
      <c r="E822" s="200" t="s">
        <v>940</v>
      </c>
      <c r="F822" s="200" t="s">
        <v>408</v>
      </c>
      <c r="G822" s="200" t="s">
        <v>409</v>
      </c>
      <c r="H822" s="201" t="s">
        <v>218</v>
      </c>
      <c r="I822" s="202">
        <v>9.57</v>
      </c>
      <c r="J822" s="200" t="s">
        <v>560</v>
      </c>
      <c r="K822" s="176">
        <v>3</v>
      </c>
      <c r="L822" s="176">
        <v>1</v>
      </c>
      <c r="M822" s="176">
        <v>0</v>
      </c>
      <c r="N822" s="286">
        <v>3</v>
      </c>
      <c r="O822" s="286"/>
      <c r="P822" s="176"/>
      <c r="Q822" s="203">
        <f t="shared" si="434"/>
        <v>3</v>
      </c>
      <c r="R822" s="203">
        <f t="shared" si="435"/>
        <v>0</v>
      </c>
      <c r="S822" s="203">
        <f t="shared" si="436"/>
        <v>0</v>
      </c>
      <c r="T822" s="203">
        <f t="shared" si="437"/>
        <v>0</v>
      </c>
      <c r="U822" s="203">
        <f t="shared" si="438"/>
        <v>0</v>
      </c>
      <c r="V822" s="175">
        <f>IF(Q822&gt;0,VLOOKUP(Q822,Jahresfaktoren!$A$11:$B$24,2,),0)</f>
        <v>152</v>
      </c>
      <c r="W822" s="175">
        <f>IF(R822&gt;0,VLOOKUP(R822,Jahresfaktoren!$D$11:$E$24,2,),0)</f>
        <v>0</v>
      </c>
      <c r="X822" s="175">
        <f>IF(S822&gt;0,VLOOKUP(S822,Jahresfaktoren!$A$28:$B$29,2,),0)</f>
        <v>0</v>
      </c>
      <c r="Y822" s="175">
        <f>IF(T822&gt;0,VLOOKUP(T822,Jahresfaktoren!$A$28:$B$29,2,),0)</f>
        <v>0</v>
      </c>
      <c r="Z822" s="175">
        <f>IF(U822&gt;0,VLOOKUP(U822,Jahresfaktoren!$A$32:$B$33,2,),)</f>
        <v>0</v>
      </c>
      <c r="AA822" s="177">
        <f t="shared" si="448"/>
        <v>1454.64</v>
      </c>
      <c r="AB822" s="177" t="str">
        <f t="shared" si="449"/>
        <v/>
      </c>
      <c r="AC822" s="177" t="str">
        <f t="shared" si="450"/>
        <v/>
      </c>
      <c r="AD822" s="177" t="str">
        <f t="shared" si="451"/>
        <v/>
      </c>
      <c r="AE822" s="177" t="str">
        <f t="shared" si="452"/>
        <v/>
      </c>
      <c r="AF822" s="178">
        <f>IF(Q822&gt;0,VLOOKUP(H822,Leistungszahlen!$A$11:$C$158,3,),0)</f>
        <v>0</v>
      </c>
      <c r="AG822" s="178">
        <f>IF(R822&gt;0,VLOOKUP(H822,Leistungszahlen!$A$11:$F$158,6,),IF(T822&gt;0,VLOOKUP(H822,Leistungszahlen!$A$11:$F$158,6,),0))</f>
        <v>0</v>
      </c>
      <c r="AH822" s="179" t="e">
        <f t="shared" si="443"/>
        <v>#DIV/0!</v>
      </c>
      <c r="AI822" s="179">
        <f t="shared" si="444"/>
        <v>0</v>
      </c>
      <c r="AJ822" s="179">
        <f t="shared" si="445"/>
        <v>0</v>
      </c>
      <c r="AK822" s="179">
        <f t="shared" si="446"/>
        <v>0</v>
      </c>
      <c r="AL822" s="179">
        <f t="shared" si="447"/>
        <v>0</v>
      </c>
      <c r="AM822" s="180">
        <f>IF(L822=1,Stundensätze!$D$13,IF(L822=2,Stundensätze!$D$17,IF(L822=4,Stundensätze!$D$21,"")))</f>
        <v>0</v>
      </c>
      <c r="AN822" s="180">
        <f>IF(L822=1,Stundensätze!$D$15,IF(L822=2,Stundensätze!$D$19,IF(L822=4,Stundensätze!$D$23,"")))</f>
        <v>0</v>
      </c>
      <c r="AO822" s="180" t="e">
        <f t="shared" si="453"/>
        <v>#DIV/0!</v>
      </c>
      <c r="AP822" s="180">
        <f t="shared" si="454"/>
        <v>0</v>
      </c>
      <c r="AQ822" s="192" t="e">
        <f t="shared" si="455"/>
        <v>#DIV/0!</v>
      </c>
      <c r="AR822" s="192" t="e">
        <f t="shared" si="456"/>
        <v>#DIV/0!</v>
      </c>
      <c r="AS822" s="193" t="e">
        <f t="shared" si="457"/>
        <v>#DIV/0!</v>
      </c>
      <c r="AT822" s="258" t="str">
        <f>IF(K822=0,0,VLOOKUP(K822,Kostenstellen!A:B,2,FALSE))</f>
        <v xml:space="preserve">Rosentrittklinik         </v>
      </c>
      <c r="AU822" s="68" t="str">
        <f t="shared" si="439"/>
        <v>U</v>
      </c>
      <c r="AV822" s="68" t="str">
        <f t="shared" si="440"/>
        <v/>
      </c>
      <c r="AW822" s="68">
        <f>IF(AF822=0,0,VLOOKUP($H822,Leistungszahlen!$A$11:$H$158,4,FALSE))</f>
        <v>0</v>
      </c>
      <c r="AX822" s="68">
        <f>IF(AF822=0,0,VLOOKUP($H822,Leistungszahlen!$A$11:$H$158,5,FALSE))</f>
        <v>0</v>
      </c>
      <c r="AY822" s="68">
        <f>IF(AG822=0,0,VLOOKUP($H822,Leistungszahlen!$A$11:$H$158,6,FALSE))</f>
        <v>0</v>
      </c>
      <c r="AZ822" s="68">
        <f t="shared" si="441"/>
        <v>0</v>
      </c>
      <c r="BA822" s="68">
        <f t="shared" si="442"/>
        <v>0</v>
      </c>
      <c r="BC822" s="68">
        <f t="shared" si="458"/>
        <v>0</v>
      </c>
      <c r="BD822" s="285"/>
    </row>
    <row r="823" spans="1:56" s="68" customFormat="1" ht="22.5">
      <c r="A823" s="200"/>
      <c r="B823" s="200"/>
      <c r="C823" s="200" t="s">
        <v>354</v>
      </c>
      <c r="D823" s="200" t="s">
        <v>203</v>
      </c>
      <c r="E823" s="200" t="s">
        <v>897</v>
      </c>
      <c r="F823" s="200" t="s">
        <v>408</v>
      </c>
      <c r="G823" s="200" t="s">
        <v>409</v>
      </c>
      <c r="H823" s="201" t="s">
        <v>218</v>
      </c>
      <c r="I823" s="202">
        <v>9.57</v>
      </c>
      <c r="J823" s="200" t="s">
        <v>560</v>
      </c>
      <c r="K823" s="176">
        <v>3</v>
      </c>
      <c r="L823" s="176">
        <v>1</v>
      </c>
      <c r="M823" s="176">
        <v>0</v>
      </c>
      <c r="N823" s="286">
        <v>3</v>
      </c>
      <c r="O823" s="286"/>
      <c r="P823" s="176"/>
      <c r="Q823" s="203">
        <f t="shared" si="434"/>
        <v>3</v>
      </c>
      <c r="R823" s="203">
        <f t="shared" si="435"/>
        <v>0</v>
      </c>
      <c r="S823" s="203">
        <f t="shared" si="436"/>
        <v>0</v>
      </c>
      <c r="T823" s="203">
        <f t="shared" si="437"/>
        <v>0</v>
      </c>
      <c r="U823" s="203">
        <f t="shared" si="438"/>
        <v>0</v>
      </c>
      <c r="V823" s="175">
        <f>IF(Q823&gt;0,VLOOKUP(Q823,Jahresfaktoren!$A$11:$B$24,2,),0)</f>
        <v>152</v>
      </c>
      <c r="W823" s="175">
        <f>IF(R823&gt;0,VLOOKUP(R823,Jahresfaktoren!$D$11:$E$24,2,),0)</f>
        <v>0</v>
      </c>
      <c r="X823" s="175">
        <f>IF(S823&gt;0,VLOOKUP(S823,Jahresfaktoren!$A$28:$B$29,2,),0)</f>
        <v>0</v>
      </c>
      <c r="Y823" s="175">
        <f>IF(T823&gt;0,VLOOKUP(T823,Jahresfaktoren!$A$28:$B$29,2,),0)</f>
        <v>0</v>
      </c>
      <c r="Z823" s="175">
        <f>IF(U823&gt;0,VLOOKUP(U823,Jahresfaktoren!$A$32:$B$33,2,),)</f>
        <v>0</v>
      </c>
      <c r="AA823" s="177">
        <f t="shared" si="448"/>
        <v>1454.64</v>
      </c>
      <c r="AB823" s="177" t="str">
        <f t="shared" si="449"/>
        <v/>
      </c>
      <c r="AC823" s="177" t="str">
        <f t="shared" si="450"/>
        <v/>
      </c>
      <c r="AD823" s="177" t="str">
        <f t="shared" si="451"/>
        <v/>
      </c>
      <c r="AE823" s="177" t="str">
        <f t="shared" si="452"/>
        <v/>
      </c>
      <c r="AF823" s="178">
        <f>IF(Q823&gt;0,VLOOKUP(H823,Leistungszahlen!$A$11:$C$158,3,),0)</f>
        <v>0</v>
      </c>
      <c r="AG823" s="178">
        <f>IF(R823&gt;0,VLOOKUP(H823,Leistungszahlen!$A$11:$F$158,6,),IF(T823&gt;0,VLOOKUP(H823,Leistungszahlen!$A$11:$F$158,6,),0))</f>
        <v>0</v>
      </c>
      <c r="AH823" s="179" t="e">
        <f t="shared" si="443"/>
        <v>#DIV/0!</v>
      </c>
      <c r="AI823" s="179">
        <f t="shared" si="444"/>
        <v>0</v>
      </c>
      <c r="AJ823" s="179">
        <f t="shared" si="445"/>
        <v>0</v>
      </c>
      <c r="AK823" s="179">
        <f t="shared" si="446"/>
        <v>0</v>
      </c>
      <c r="AL823" s="179">
        <f t="shared" si="447"/>
        <v>0</v>
      </c>
      <c r="AM823" s="180">
        <f>IF(L823=1,Stundensätze!$D$13,IF(L823=2,Stundensätze!$D$17,IF(L823=4,Stundensätze!$D$21,"")))</f>
        <v>0</v>
      </c>
      <c r="AN823" s="180">
        <f>IF(L823=1,Stundensätze!$D$15,IF(L823=2,Stundensätze!$D$19,IF(L823=4,Stundensätze!$D$23,"")))</f>
        <v>0</v>
      </c>
      <c r="AO823" s="180" t="e">
        <f t="shared" si="453"/>
        <v>#DIV/0!</v>
      </c>
      <c r="AP823" s="180">
        <f t="shared" si="454"/>
        <v>0</v>
      </c>
      <c r="AQ823" s="192" t="e">
        <f t="shared" si="455"/>
        <v>#DIV/0!</v>
      </c>
      <c r="AR823" s="192" t="e">
        <f t="shared" si="456"/>
        <v>#DIV/0!</v>
      </c>
      <c r="AS823" s="193" t="e">
        <f t="shared" si="457"/>
        <v>#DIV/0!</v>
      </c>
      <c r="AT823" s="258" t="str">
        <f>IF(K823=0,0,VLOOKUP(K823,Kostenstellen!A:B,2,FALSE))</f>
        <v xml:space="preserve">Rosentrittklinik         </v>
      </c>
      <c r="AU823" s="68" t="str">
        <f t="shared" si="439"/>
        <v>U</v>
      </c>
      <c r="AV823" s="68" t="str">
        <f t="shared" si="440"/>
        <v/>
      </c>
      <c r="AW823" s="68">
        <f>IF(AF823=0,0,VLOOKUP($H823,Leistungszahlen!$A$11:$H$158,4,FALSE))</f>
        <v>0</v>
      </c>
      <c r="AX823" s="68">
        <f>IF(AF823=0,0,VLOOKUP($H823,Leistungszahlen!$A$11:$H$158,5,FALSE))</f>
        <v>0</v>
      </c>
      <c r="AY823" s="68">
        <f>IF(AG823=0,0,VLOOKUP($H823,Leistungszahlen!$A$11:$H$158,6,FALSE))</f>
        <v>0</v>
      </c>
      <c r="AZ823" s="68">
        <f t="shared" si="441"/>
        <v>0</v>
      </c>
      <c r="BA823" s="68">
        <f t="shared" si="442"/>
        <v>0</v>
      </c>
      <c r="BC823" s="68">
        <f t="shared" si="458"/>
        <v>0</v>
      </c>
      <c r="BD823" s="285"/>
    </row>
    <row r="824" spans="1:56" s="68" customFormat="1" ht="22.5">
      <c r="A824" s="200"/>
      <c r="B824" s="200"/>
      <c r="C824" s="200" t="s">
        <v>354</v>
      </c>
      <c r="D824" s="200" t="s">
        <v>203</v>
      </c>
      <c r="E824" s="200" t="s">
        <v>349</v>
      </c>
      <c r="F824" s="200"/>
      <c r="G824" s="200" t="s">
        <v>410</v>
      </c>
      <c r="H824" s="201" t="s">
        <v>205</v>
      </c>
      <c r="I824" s="202">
        <v>11.97</v>
      </c>
      <c r="J824" s="200" t="s">
        <v>292</v>
      </c>
      <c r="K824" s="176">
        <v>3</v>
      </c>
      <c r="L824" s="176">
        <v>1</v>
      </c>
      <c r="M824" s="176">
        <v>0</v>
      </c>
      <c r="N824" s="286">
        <v>1</v>
      </c>
      <c r="O824" s="286"/>
      <c r="P824" s="176"/>
      <c r="Q824" s="203">
        <f t="shared" si="434"/>
        <v>1</v>
      </c>
      <c r="R824" s="203">
        <f t="shared" si="435"/>
        <v>0</v>
      </c>
      <c r="S824" s="203">
        <f t="shared" si="436"/>
        <v>0</v>
      </c>
      <c r="T824" s="203">
        <f t="shared" si="437"/>
        <v>0</v>
      </c>
      <c r="U824" s="203">
        <f t="shared" si="438"/>
        <v>0</v>
      </c>
      <c r="V824" s="175">
        <f>IF(Q824&gt;0,VLOOKUP(Q824,Jahresfaktoren!$A$11:$B$24,2,),0)</f>
        <v>52</v>
      </c>
      <c r="W824" s="175">
        <f>IF(R824&gt;0,VLOOKUP(R824,Jahresfaktoren!$D$11:$E$24,2,),0)</f>
        <v>0</v>
      </c>
      <c r="X824" s="175">
        <f>IF(S824&gt;0,VLOOKUP(S824,Jahresfaktoren!$A$28:$B$29,2,),0)</f>
        <v>0</v>
      </c>
      <c r="Y824" s="175">
        <f>IF(T824&gt;0,VLOOKUP(T824,Jahresfaktoren!$A$28:$B$29,2,),0)</f>
        <v>0</v>
      </c>
      <c r="Z824" s="175">
        <f>IF(U824&gt;0,VLOOKUP(U824,Jahresfaktoren!$A$32:$B$33,2,),)</f>
        <v>0</v>
      </c>
      <c r="AA824" s="177">
        <f t="shared" si="448"/>
        <v>622.44000000000005</v>
      </c>
      <c r="AB824" s="177" t="str">
        <f t="shared" si="449"/>
        <v/>
      </c>
      <c r="AC824" s="177" t="str">
        <f t="shared" si="450"/>
        <v/>
      </c>
      <c r="AD824" s="177" t="str">
        <f t="shared" si="451"/>
        <v/>
      </c>
      <c r="AE824" s="177" t="str">
        <f t="shared" si="452"/>
        <v/>
      </c>
      <c r="AF824" s="178">
        <f>IF(Q824&gt;0,VLOOKUP(H824,Leistungszahlen!$A$11:$C$158,3,),0)</f>
        <v>0</v>
      </c>
      <c r="AG824" s="178">
        <f>IF(R824&gt;0,VLOOKUP(H824,Leistungszahlen!$A$11:$F$158,6,),IF(T824&gt;0,VLOOKUP(H824,Leistungszahlen!$A$11:$F$158,6,),0))</f>
        <v>0</v>
      </c>
      <c r="AH824" s="179" t="e">
        <f t="shared" si="443"/>
        <v>#DIV/0!</v>
      </c>
      <c r="AI824" s="179">
        <f t="shared" si="444"/>
        <v>0</v>
      </c>
      <c r="AJ824" s="179">
        <f t="shared" si="445"/>
        <v>0</v>
      </c>
      <c r="AK824" s="179">
        <f t="shared" si="446"/>
        <v>0</v>
      </c>
      <c r="AL824" s="179">
        <f t="shared" si="447"/>
        <v>0</v>
      </c>
      <c r="AM824" s="180">
        <f>IF(L824=1,Stundensätze!$D$13,IF(L824=2,Stundensätze!$D$17,IF(L824=4,Stundensätze!$D$21,"")))</f>
        <v>0</v>
      </c>
      <c r="AN824" s="180">
        <f>IF(L824=1,Stundensätze!$D$15,IF(L824=2,Stundensätze!$D$19,IF(L824=4,Stundensätze!$D$23,"")))</f>
        <v>0</v>
      </c>
      <c r="AO824" s="180" t="e">
        <f t="shared" si="453"/>
        <v>#DIV/0!</v>
      </c>
      <c r="AP824" s="180">
        <f t="shared" si="454"/>
        <v>0</v>
      </c>
      <c r="AQ824" s="192" t="e">
        <f t="shared" si="455"/>
        <v>#DIV/0!</v>
      </c>
      <c r="AR824" s="192" t="e">
        <f t="shared" si="456"/>
        <v>#DIV/0!</v>
      </c>
      <c r="AS824" s="193" t="e">
        <f t="shared" si="457"/>
        <v>#DIV/0!</v>
      </c>
      <c r="AT824" s="258" t="str">
        <f>IF(K824=0,0,VLOOKUP(K824,Kostenstellen!A:B,2,FALSE))</f>
        <v xml:space="preserve">Rosentrittklinik         </v>
      </c>
      <c r="AU824" s="68" t="str">
        <f t="shared" si="439"/>
        <v>G</v>
      </c>
      <c r="AV824" s="68" t="str">
        <f t="shared" si="440"/>
        <v/>
      </c>
      <c r="AW824" s="68">
        <f>IF(AF824=0,0,VLOOKUP($H824,Leistungszahlen!$A$11:$H$158,4,FALSE))</f>
        <v>0</v>
      </c>
      <c r="AX824" s="68">
        <f>IF(AF824=0,0,VLOOKUP($H824,Leistungszahlen!$A$11:$H$158,5,FALSE))</f>
        <v>0</v>
      </c>
      <c r="AY824" s="68">
        <f>IF(AG824=0,0,VLOOKUP($H824,Leistungszahlen!$A$11:$H$158,6,FALSE))</f>
        <v>0</v>
      </c>
      <c r="AZ824" s="68">
        <f t="shared" si="441"/>
        <v>0</v>
      </c>
      <c r="BA824" s="68">
        <f t="shared" si="442"/>
        <v>0</v>
      </c>
      <c r="BC824" s="68">
        <f t="shared" si="458"/>
        <v>0</v>
      </c>
      <c r="BD824" s="285"/>
    </row>
    <row r="825" spans="1:56" s="68" customFormat="1" ht="22.5">
      <c r="A825" s="200"/>
      <c r="B825" s="200"/>
      <c r="C825" s="200" t="s">
        <v>354</v>
      </c>
      <c r="D825" s="200" t="s">
        <v>203</v>
      </c>
      <c r="E825" s="200" t="s">
        <v>369</v>
      </c>
      <c r="F825" s="200"/>
      <c r="G825" s="200" t="s">
        <v>1306</v>
      </c>
      <c r="H825" s="201" t="s">
        <v>218</v>
      </c>
      <c r="I825" s="202">
        <v>8.17</v>
      </c>
      <c r="J825" s="200" t="s">
        <v>560</v>
      </c>
      <c r="K825" s="176">
        <v>3</v>
      </c>
      <c r="L825" s="176">
        <v>1</v>
      </c>
      <c r="M825" s="176">
        <v>0</v>
      </c>
      <c r="N825" s="286">
        <v>3</v>
      </c>
      <c r="O825" s="286"/>
      <c r="P825" s="176"/>
      <c r="Q825" s="203">
        <f t="shared" si="434"/>
        <v>3</v>
      </c>
      <c r="R825" s="203">
        <f t="shared" si="435"/>
        <v>0</v>
      </c>
      <c r="S825" s="203">
        <f t="shared" si="436"/>
        <v>0</v>
      </c>
      <c r="T825" s="203">
        <f t="shared" si="437"/>
        <v>0</v>
      </c>
      <c r="U825" s="203">
        <f t="shared" si="438"/>
        <v>0</v>
      </c>
      <c r="V825" s="175">
        <f>IF(Q825&gt;0,VLOOKUP(Q825,Jahresfaktoren!$A$11:$B$24,2,),0)</f>
        <v>152</v>
      </c>
      <c r="W825" s="175">
        <f>IF(R825&gt;0,VLOOKUP(R825,Jahresfaktoren!$D$11:$E$24,2,),0)</f>
        <v>0</v>
      </c>
      <c r="X825" s="175">
        <f>IF(S825&gt;0,VLOOKUP(S825,Jahresfaktoren!$A$28:$B$29,2,),0)</f>
        <v>0</v>
      </c>
      <c r="Y825" s="175">
        <f>IF(T825&gt;0,VLOOKUP(T825,Jahresfaktoren!$A$28:$B$29,2,),0)</f>
        <v>0</v>
      </c>
      <c r="Z825" s="175">
        <f>IF(U825&gt;0,VLOOKUP(U825,Jahresfaktoren!$A$32:$B$33,2,),)</f>
        <v>0</v>
      </c>
      <c r="AA825" s="177">
        <f t="shared" si="448"/>
        <v>1241.8399999999999</v>
      </c>
      <c r="AB825" s="177" t="str">
        <f t="shared" si="449"/>
        <v/>
      </c>
      <c r="AC825" s="177" t="str">
        <f t="shared" si="450"/>
        <v/>
      </c>
      <c r="AD825" s="177" t="str">
        <f t="shared" si="451"/>
        <v/>
      </c>
      <c r="AE825" s="177" t="str">
        <f t="shared" si="452"/>
        <v/>
      </c>
      <c r="AF825" s="178">
        <f>IF(Q825&gt;0,VLOOKUP(H825,Leistungszahlen!$A$11:$C$158,3,),0)</f>
        <v>0</v>
      </c>
      <c r="AG825" s="178">
        <f>IF(R825&gt;0,VLOOKUP(H825,Leistungszahlen!$A$11:$F$158,6,),IF(T825&gt;0,VLOOKUP(H825,Leistungszahlen!$A$11:$F$158,6,),0))</f>
        <v>0</v>
      </c>
      <c r="AH825" s="179" t="e">
        <f t="shared" si="443"/>
        <v>#DIV/0!</v>
      </c>
      <c r="AI825" s="179">
        <f t="shared" si="444"/>
        <v>0</v>
      </c>
      <c r="AJ825" s="179">
        <f t="shared" si="445"/>
        <v>0</v>
      </c>
      <c r="AK825" s="179">
        <f t="shared" si="446"/>
        <v>0</v>
      </c>
      <c r="AL825" s="179">
        <f t="shared" si="447"/>
        <v>0</v>
      </c>
      <c r="AM825" s="180">
        <f>IF(L825=1,Stundensätze!$D$13,IF(L825=2,Stundensätze!$D$17,IF(L825=4,Stundensätze!$D$21,"")))</f>
        <v>0</v>
      </c>
      <c r="AN825" s="180">
        <f>IF(L825=1,Stundensätze!$D$15,IF(L825=2,Stundensätze!$D$19,IF(L825=4,Stundensätze!$D$23,"")))</f>
        <v>0</v>
      </c>
      <c r="AO825" s="180" t="e">
        <f t="shared" si="453"/>
        <v>#DIV/0!</v>
      </c>
      <c r="AP825" s="180">
        <f t="shared" si="454"/>
        <v>0</v>
      </c>
      <c r="AQ825" s="192" t="e">
        <f t="shared" si="455"/>
        <v>#DIV/0!</v>
      </c>
      <c r="AR825" s="192" t="e">
        <f t="shared" si="456"/>
        <v>#DIV/0!</v>
      </c>
      <c r="AS825" s="193" t="e">
        <f t="shared" si="457"/>
        <v>#DIV/0!</v>
      </c>
      <c r="AT825" s="258" t="str">
        <f>IF(K825=0,0,VLOOKUP(K825,Kostenstellen!A:B,2,FALSE))</f>
        <v xml:space="preserve">Rosentrittklinik         </v>
      </c>
      <c r="AU825" s="68" t="str">
        <f t="shared" si="439"/>
        <v>U</v>
      </c>
      <c r="AV825" s="68" t="str">
        <f t="shared" si="440"/>
        <v/>
      </c>
      <c r="AW825" s="68">
        <f>IF(AF825=0,0,VLOOKUP($H825,Leistungszahlen!$A$11:$H$158,4,FALSE))</f>
        <v>0</v>
      </c>
      <c r="AX825" s="68">
        <f>IF(AF825=0,0,VLOOKUP($H825,Leistungszahlen!$A$11:$H$158,5,FALSE))</f>
        <v>0</v>
      </c>
      <c r="AY825" s="68">
        <f>IF(AG825=0,0,VLOOKUP($H825,Leistungszahlen!$A$11:$H$158,6,FALSE))</f>
        <v>0</v>
      </c>
      <c r="AZ825" s="68">
        <f t="shared" si="441"/>
        <v>0</v>
      </c>
      <c r="BA825" s="68">
        <f t="shared" si="442"/>
        <v>0</v>
      </c>
      <c r="BC825" s="68">
        <f t="shared" si="458"/>
        <v>0</v>
      </c>
      <c r="BD825" s="285"/>
    </row>
    <row r="826" spans="1:56" s="68" customFormat="1" ht="22.5">
      <c r="A826" s="200"/>
      <c r="B826" s="200"/>
      <c r="C826" s="200" t="s">
        <v>354</v>
      </c>
      <c r="D826" s="200" t="s">
        <v>203</v>
      </c>
      <c r="E826" s="200" t="s">
        <v>1170</v>
      </c>
      <c r="F826" s="200"/>
      <c r="G826" s="200" t="s">
        <v>1307</v>
      </c>
      <c r="H826" s="201" t="s">
        <v>218</v>
      </c>
      <c r="I826" s="202">
        <v>5.58</v>
      </c>
      <c r="J826" s="200" t="s">
        <v>560</v>
      </c>
      <c r="K826" s="176">
        <v>3</v>
      </c>
      <c r="L826" s="176">
        <v>1</v>
      </c>
      <c r="M826" s="176">
        <v>0</v>
      </c>
      <c r="N826" s="286">
        <v>3</v>
      </c>
      <c r="O826" s="286"/>
      <c r="P826" s="176"/>
      <c r="Q826" s="203">
        <f t="shared" si="434"/>
        <v>3</v>
      </c>
      <c r="R826" s="203">
        <f t="shared" si="435"/>
        <v>0</v>
      </c>
      <c r="S826" s="203">
        <f t="shared" si="436"/>
        <v>0</v>
      </c>
      <c r="T826" s="203">
        <f t="shared" si="437"/>
        <v>0</v>
      </c>
      <c r="U826" s="203">
        <f t="shared" si="438"/>
        <v>0</v>
      </c>
      <c r="V826" s="175">
        <f>IF(Q826&gt;0,VLOOKUP(Q826,Jahresfaktoren!$A$11:$B$24,2,),0)</f>
        <v>152</v>
      </c>
      <c r="W826" s="175">
        <f>IF(R826&gt;0,VLOOKUP(R826,Jahresfaktoren!$D$11:$E$24,2,),0)</f>
        <v>0</v>
      </c>
      <c r="X826" s="175">
        <f>IF(S826&gt;0,VLOOKUP(S826,Jahresfaktoren!$A$28:$B$29,2,),0)</f>
        <v>0</v>
      </c>
      <c r="Y826" s="175">
        <f>IF(T826&gt;0,VLOOKUP(T826,Jahresfaktoren!$A$28:$B$29,2,),0)</f>
        <v>0</v>
      </c>
      <c r="Z826" s="175">
        <f>IF(U826&gt;0,VLOOKUP(U826,Jahresfaktoren!$A$32:$B$33,2,),)</f>
        <v>0</v>
      </c>
      <c r="AA826" s="177">
        <f t="shared" si="448"/>
        <v>848.16</v>
      </c>
      <c r="AB826" s="177" t="str">
        <f t="shared" si="449"/>
        <v/>
      </c>
      <c r="AC826" s="177" t="str">
        <f t="shared" si="450"/>
        <v/>
      </c>
      <c r="AD826" s="177" t="str">
        <f t="shared" si="451"/>
        <v/>
      </c>
      <c r="AE826" s="177" t="str">
        <f t="shared" si="452"/>
        <v/>
      </c>
      <c r="AF826" s="178">
        <f>IF(Q826&gt;0,VLOOKUP(H826,Leistungszahlen!$A$11:$C$158,3,),0)</f>
        <v>0</v>
      </c>
      <c r="AG826" s="178">
        <f>IF(R826&gt;0,VLOOKUP(H826,Leistungszahlen!$A$11:$F$158,6,),IF(T826&gt;0,VLOOKUP(H826,Leistungszahlen!$A$11:$F$158,6,),0))</f>
        <v>0</v>
      </c>
      <c r="AH826" s="179" t="e">
        <f t="shared" si="443"/>
        <v>#DIV/0!</v>
      </c>
      <c r="AI826" s="179">
        <f t="shared" si="444"/>
        <v>0</v>
      </c>
      <c r="AJ826" s="179">
        <f t="shared" si="445"/>
        <v>0</v>
      </c>
      <c r="AK826" s="179">
        <f t="shared" si="446"/>
        <v>0</v>
      </c>
      <c r="AL826" s="179">
        <f t="shared" si="447"/>
        <v>0</v>
      </c>
      <c r="AM826" s="180">
        <f>IF(L826=1,Stundensätze!$D$13,IF(L826=2,Stundensätze!$D$17,IF(L826=4,Stundensätze!$D$21,"")))</f>
        <v>0</v>
      </c>
      <c r="AN826" s="180">
        <f>IF(L826=1,Stundensätze!$D$15,IF(L826=2,Stundensätze!$D$19,IF(L826=4,Stundensätze!$D$23,"")))</f>
        <v>0</v>
      </c>
      <c r="AO826" s="180" t="e">
        <f t="shared" si="453"/>
        <v>#DIV/0!</v>
      </c>
      <c r="AP826" s="180">
        <f t="shared" si="454"/>
        <v>0</v>
      </c>
      <c r="AQ826" s="192" t="e">
        <f t="shared" si="455"/>
        <v>#DIV/0!</v>
      </c>
      <c r="AR826" s="192" t="e">
        <f t="shared" si="456"/>
        <v>#DIV/0!</v>
      </c>
      <c r="AS826" s="193" t="e">
        <f t="shared" si="457"/>
        <v>#DIV/0!</v>
      </c>
      <c r="AT826" s="258" t="str">
        <f>IF(K826=0,0,VLOOKUP(K826,Kostenstellen!A:B,2,FALSE))</f>
        <v xml:space="preserve">Rosentrittklinik         </v>
      </c>
      <c r="AU826" s="68" t="str">
        <f t="shared" si="439"/>
        <v>U</v>
      </c>
      <c r="AV826" s="68" t="str">
        <f t="shared" si="440"/>
        <v/>
      </c>
      <c r="AW826" s="68">
        <f>IF(AF826=0,0,VLOOKUP($H826,Leistungszahlen!$A$11:$H$158,4,FALSE))</f>
        <v>0</v>
      </c>
      <c r="AX826" s="68">
        <f>IF(AF826=0,0,VLOOKUP($H826,Leistungszahlen!$A$11:$H$158,5,FALSE))</f>
        <v>0</v>
      </c>
      <c r="AY826" s="68">
        <f>IF(AG826=0,0,VLOOKUP($H826,Leistungszahlen!$A$11:$H$158,6,FALSE))</f>
        <v>0</v>
      </c>
      <c r="AZ826" s="68">
        <f t="shared" si="441"/>
        <v>0</v>
      </c>
      <c r="BA826" s="68">
        <f t="shared" si="442"/>
        <v>0</v>
      </c>
      <c r="BC826" s="68">
        <f t="shared" si="458"/>
        <v>0</v>
      </c>
      <c r="BD826" s="285"/>
    </row>
    <row r="827" spans="1:56" s="68" customFormat="1" ht="22.5">
      <c r="A827" s="200"/>
      <c r="B827" s="200"/>
      <c r="C827" s="200" t="s">
        <v>354</v>
      </c>
      <c r="D827" s="200" t="s">
        <v>203</v>
      </c>
      <c r="E827" s="200" t="s">
        <v>370</v>
      </c>
      <c r="F827" s="200"/>
      <c r="G827" s="200" t="s">
        <v>1308</v>
      </c>
      <c r="H827" s="201" t="s">
        <v>218</v>
      </c>
      <c r="I827" s="202">
        <v>6.56</v>
      </c>
      <c r="J827" s="200" t="s">
        <v>560</v>
      </c>
      <c r="K827" s="176">
        <v>3</v>
      </c>
      <c r="L827" s="176">
        <v>1</v>
      </c>
      <c r="M827" s="176">
        <v>0</v>
      </c>
      <c r="N827" s="286">
        <v>3</v>
      </c>
      <c r="O827" s="286"/>
      <c r="P827" s="176"/>
      <c r="Q827" s="203">
        <f t="shared" si="434"/>
        <v>3</v>
      </c>
      <c r="R827" s="203">
        <f t="shared" si="435"/>
        <v>0</v>
      </c>
      <c r="S827" s="203">
        <f t="shared" si="436"/>
        <v>0</v>
      </c>
      <c r="T827" s="203">
        <f t="shared" si="437"/>
        <v>0</v>
      </c>
      <c r="U827" s="203">
        <f t="shared" si="438"/>
        <v>0</v>
      </c>
      <c r="V827" s="175">
        <f>IF(Q827&gt;0,VLOOKUP(Q827,Jahresfaktoren!$A$11:$B$24,2,),0)</f>
        <v>152</v>
      </c>
      <c r="W827" s="175">
        <f>IF(R827&gt;0,VLOOKUP(R827,Jahresfaktoren!$D$11:$E$24,2,),0)</f>
        <v>0</v>
      </c>
      <c r="X827" s="175">
        <f>IF(S827&gt;0,VLOOKUP(S827,Jahresfaktoren!$A$28:$B$29,2,),0)</f>
        <v>0</v>
      </c>
      <c r="Y827" s="175">
        <f>IF(T827&gt;0,VLOOKUP(T827,Jahresfaktoren!$A$28:$B$29,2,),0)</f>
        <v>0</v>
      </c>
      <c r="Z827" s="175">
        <f>IF(U827&gt;0,VLOOKUP(U827,Jahresfaktoren!$A$32:$B$33,2,),)</f>
        <v>0</v>
      </c>
      <c r="AA827" s="177">
        <f t="shared" si="448"/>
        <v>997.11999999999989</v>
      </c>
      <c r="AB827" s="177" t="str">
        <f t="shared" si="449"/>
        <v/>
      </c>
      <c r="AC827" s="177" t="str">
        <f t="shared" si="450"/>
        <v/>
      </c>
      <c r="AD827" s="177" t="str">
        <f t="shared" si="451"/>
        <v/>
      </c>
      <c r="AE827" s="177" t="str">
        <f t="shared" si="452"/>
        <v/>
      </c>
      <c r="AF827" s="178">
        <f>IF(Q827&gt;0,VLOOKUP(H827,Leistungszahlen!$A$11:$C$158,3,),0)</f>
        <v>0</v>
      </c>
      <c r="AG827" s="178">
        <f>IF(R827&gt;0,VLOOKUP(H827,Leistungszahlen!$A$11:$F$158,6,),IF(T827&gt;0,VLOOKUP(H827,Leistungszahlen!$A$11:$F$158,6,),0))</f>
        <v>0</v>
      </c>
      <c r="AH827" s="179" t="e">
        <f t="shared" si="443"/>
        <v>#DIV/0!</v>
      </c>
      <c r="AI827" s="179">
        <f t="shared" si="444"/>
        <v>0</v>
      </c>
      <c r="AJ827" s="179">
        <f t="shared" si="445"/>
        <v>0</v>
      </c>
      <c r="AK827" s="179">
        <f t="shared" si="446"/>
        <v>0</v>
      </c>
      <c r="AL827" s="179">
        <f t="shared" si="447"/>
        <v>0</v>
      </c>
      <c r="AM827" s="180">
        <f>IF(L827=1,Stundensätze!$D$13,IF(L827=2,Stundensätze!$D$17,IF(L827=4,Stundensätze!$D$21,"")))</f>
        <v>0</v>
      </c>
      <c r="AN827" s="180">
        <f>IF(L827=1,Stundensätze!$D$15,IF(L827=2,Stundensätze!$D$19,IF(L827=4,Stundensätze!$D$23,"")))</f>
        <v>0</v>
      </c>
      <c r="AO827" s="180" t="e">
        <f t="shared" si="453"/>
        <v>#DIV/0!</v>
      </c>
      <c r="AP827" s="180">
        <f t="shared" si="454"/>
        <v>0</v>
      </c>
      <c r="AQ827" s="192" t="e">
        <f t="shared" si="455"/>
        <v>#DIV/0!</v>
      </c>
      <c r="AR827" s="192" t="e">
        <f t="shared" si="456"/>
        <v>#DIV/0!</v>
      </c>
      <c r="AS827" s="193" t="e">
        <f t="shared" si="457"/>
        <v>#DIV/0!</v>
      </c>
      <c r="AT827" s="258" t="str">
        <f>IF(K827=0,0,VLOOKUP(K827,Kostenstellen!A:B,2,FALSE))</f>
        <v xml:space="preserve">Rosentrittklinik         </v>
      </c>
      <c r="AU827" s="68" t="str">
        <f t="shared" si="439"/>
        <v>U</v>
      </c>
      <c r="AV827" s="68" t="str">
        <f t="shared" si="440"/>
        <v/>
      </c>
      <c r="AW827" s="68">
        <f>IF(AF827=0,0,VLOOKUP($H827,Leistungszahlen!$A$11:$H$158,4,FALSE))</f>
        <v>0</v>
      </c>
      <c r="AX827" s="68">
        <f>IF(AF827=0,0,VLOOKUP($H827,Leistungszahlen!$A$11:$H$158,5,FALSE))</f>
        <v>0</v>
      </c>
      <c r="AY827" s="68">
        <f>IF(AG827=0,0,VLOOKUP($H827,Leistungszahlen!$A$11:$H$158,6,FALSE))</f>
        <v>0</v>
      </c>
      <c r="AZ827" s="68">
        <f t="shared" si="441"/>
        <v>0</v>
      </c>
      <c r="BA827" s="68">
        <f t="shared" si="442"/>
        <v>0</v>
      </c>
      <c r="BC827" s="68">
        <f t="shared" si="458"/>
        <v>0</v>
      </c>
      <c r="BD827" s="285"/>
    </row>
    <row r="828" spans="1:56" s="68" customFormat="1" ht="22.5">
      <c r="A828" s="200"/>
      <c r="B828" s="200"/>
      <c r="C828" s="200" t="s">
        <v>354</v>
      </c>
      <c r="D828" s="200" t="s">
        <v>203</v>
      </c>
      <c r="E828" s="200" t="s">
        <v>1172</v>
      </c>
      <c r="F828" s="200"/>
      <c r="G828" s="200" t="s">
        <v>1309</v>
      </c>
      <c r="H828" s="201" t="s">
        <v>218</v>
      </c>
      <c r="I828" s="202">
        <v>5.58</v>
      </c>
      <c r="J828" s="200" t="s">
        <v>560</v>
      </c>
      <c r="K828" s="176">
        <v>3</v>
      </c>
      <c r="L828" s="176">
        <v>1</v>
      </c>
      <c r="M828" s="176">
        <v>0</v>
      </c>
      <c r="N828" s="286">
        <v>3</v>
      </c>
      <c r="O828" s="286"/>
      <c r="P828" s="176"/>
      <c r="Q828" s="203">
        <f t="shared" si="434"/>
        <v>3</v>
      </c>
      <c r="R828" s="203">
        <f t="shared" si="435"/>
        <v>0</v>
      </c>
      <c r="S828" s="203">
        <f t="shared" si="436"/>
        <v>0</v>
      </c>
      <c r="T828" s="203">
        <f t="shared" si="437"/>
        <v>0</v>
      </c>
      <c r="U828" s="203">
        <f t="shared" si="438"/>
        <v>0</v>
      </c>
      <c r="V828" s="175">
        <f>IF(Q828&gt;0,VLOOKUP(Q828,Jahresfaktoren!$A$11:$B$24,2,),0)</f>
        <v>152</v>
      </c>
      <c r="W828" s="175">
        <f>IF(R828&gt;0,VLOOKUP(R828,Jahresfaktoren!$D$11:$E$24,2,),0)</f>
        <v>0</v>
      </c>
      <c r="X828" s="175">
        <f>IF(S828&gt;0,VLOOKUP(S828,Jahresfaktoren!$A$28:$B$29,2,),0)</f>
        <v>0</v>
      </c>
      <c r="Y828" s="175">
        <f>IF(T828&gt;0,VLOOKUP(T828,Jahresfaktoren!$A$28:$B$29,2,),0)</f>
        <v>0</v>
      </c>
      <c r="Z828" s="175">
        <f>IF(U828&gt;0,VLOOKUP(U828,Jahresfaktoren!$A$32:$B$33,2,),)</f>
        <v>0</v>
      </c>
      <c r="AA828" s="177">
        <f t="shared" si="448"/>
        <v>848.16</v>
      </c>
      <c r="AB828" s="177" t="str">
        <f t="shared" si="449"/>
        <v/>
      </c>
      <c r="AC828" s="177" t="str">
        <f t="shared" si="450"/>
        <v/>
      </c>
      <c r="AD828" s="177" t="str">
        <f t="shared" si="451"/>
        <v/>
      </c>
      <c r="AE828" s="177" t="str">
        <f t="shared" si="452"/>
        <v/>
      </c>
      <c r="AF828" s="178">
        <f>IF(Q828&gt;0,VLOOKUP(H828,Leistungszahlen!$A$11:$C$158,3,),0)</f>
        <v>0</v>
      </c>
      <c r="AG828" s="178">
        <f>IF(R828&gt;0,VLOOKUP(H828,Leistungszahlen!$A$11:$F$158,6,),IF(T828&gt;0,VLOOKUP(H828,Leistungszahlen!$A$11:$F$158,6,),0))</f>
        <v>0</v>
      </c>
      <c r="AH828" s="179" t="e">
        <f t="shared" si="443"/>
        <v>#DIV/0!</v>
      </c>
      <c r="AI828" s="179">
        <f t="shared" si="444"/>
        <v>0</v>
      </c>
      <c r="AJ828" s="179">
        <f t="shared" si="445"/>
        <v>0</v>
      </c>
      <c r="AK828" s="179">
        <f t="shared" si="446"/>
        <v>0</v>
      </c>
      <c r="AL828" s="179">
        <f t="shared" si="447"/>
        <v>0</v>
      </c>
      <c r="AM828" s="180">
        <f>IF(L828=1,Stundensätze!$D$13,IF(L828=2,Stundensätze!$D$17,IF(L828=4,Stundensätze!$D$21,"")))</f>
        <v>0</v>
      </c>
      <c r="AN828" s="180">
        <f>IF(L828=1,Stundensätze!$D$15,IF(L828=2,Stundensätze!$D$19,IF(L828=4,Stundensätze!$D$23,"")))</f>
        <v>0</v>
      </c>
      <c r="AO828" s="180" t="e">
        <f t="shared" si="453"/>
        <v>#DIV/0!</v>
      </c>
      <c r="AP828" s="180">
        <f t="shared" si="454"/>
        <v>0</v>
      </c>
      <c r="AQ828" s="192" t="e">
        <f t="shared" si="455"/>
        <v>#DIV/0!</v>
      </c>
      <c r="AR828" s="192" t="e">
        <f t="shared" si="456"/>
        <v>#DIV/0!</v>
      </c>
      <c r="AS828" s="193" t="e">
        <f t="shared" si="457"/>
        <v>#DIV/0!</v>
      </c>
      <c r="AT828" s="258" t="str">
        <f>IF(K828=0,0,VLOOKUP(K828,Kostenstellen!A:B,2,FALSE))</f>
        <v xml:space="preserve">Rosentrittklinik         </v>
      </c>
      <c r="AU828" s="68" t="str">
        <f t="shared" si="439"/>
        <v>U</v>
      </c>
      <c r="AV828" s="68" t="str">
        <f t="shared" si="440"/>
        <v/>
      </c>
      <c r="AW828" s="68">
        <f>IF(AF828=0,0,VLOOKUP($H828,Leistungszahlen!$A$11:$H$158,4,FALSE))</f>
        <v>0</v>
      </c>
      <c r="AX828" s="68">
        <f>IF(AF828=0,0,VLOOKUP($H828,Leistungszahlen!$A$11:$H$158,5,FALSE))</f>
        <v>0</v>
      </c>
      <c r="AY828" s="68">
        <f>IF(AG828=0,0,VLOOKUP($H828,Leistungszahlen!$A$11:$H$158,6,FALSE))</f>
        <v>0</v>
      </c>
      <c r="AZ828" s="68">
        <f t="shared" si="441"/>
        <v>0</v>
      </c>
      <c r="BA828" s="68">
        <f t="shared" si="442"/>
        <v>0</v>
      </c>
      <c r="BC828" s="68">
        <f t="shared" si="458"/>
        <v>0</v>
      </c>
      <c r="BD828" s="285"/>
    </row>
    <row r="829" spans="1:56" s="68" customFormat="1" ht="22.5">
      <c r="A829" s="200"/>
      <c r="B829" s="200"/>
      <c r="C829" s="200" t="s">
        <v>354</v>
      </c>
      <c r="D829" s="200" t="s">
        <v>203</v>
      </c>
      <c r="E829" s="200" t="s">
        <v>353</v>
      </c>
      <c r="F829" s="200"/>
      <c r="G829" s="200" t="s">
        <v>1310</v>
      </c>
      <c r="H829" s="201" t="s">
        <v>218</v>
      </c>
      <c r="I829" s="202">
        <v>6.56</v>
      </c>
      <c r="J829" s="200" t="s">
        <v>560</v>
      </c>
      <c r="K829" s="176">
        <v>3</v>
      </c>
      <c r="L829" s="176">
        <v>1</v>
      </c>
      <c r="M829" s="176">
        <v>0</v>
      </c>
      <c r="N829" s="286">
        <v>3</v>
      </c>
      <c r="O829" s="286"/>
      <c r="P829" s="176"/>
      <c r="Q829" s="203">
        <f t="shared" si="434"/>
        <v>3</v>
      </c>
      <c r="R829" s="203">
        <f t="shared" si="435"/>
        <v>0</v>
      </c>
      <c r="S829" s="203">
        <f t="shared" si="436"/>
        <v>0</v>
      </c>
      <c r="T829" s="203">
        <f t="shared" si="437"/>
        <v>0</v>
      </c>
      <c r="U829" s="203">
        <f t="shared" si="438"/>
        <v>0</v>
      </c>
      <c r="V829" s="175">
        <f>IF(Q829&gt;0,VLOOKUP(Q829,Jahresfaktoren!$A$11:$B$24,2,),0)</f>
        <v>152</v>
      </c>
      <c r="W829" s="175">
        <f>IF(R829&gt;0,VLOOKUP(R829,Jahresfaktoren!$D$11:$E$24,2,),0)</f>
        <v>0</v>
      </c>
      <c r="X829" s="175">
        <f>IF(S829&gt;0,VLOOKUP(S829,Jahresfaktoren!$A$28:$B$29,2,),0)</f>
        <v>0</v>
      </c>
      <c r="Y829" s="175">
        <f>IF(T829&gt;0,VLOOKUP(T829,Jahresfaktoren!$A$28:$B$29,2,),0)</f>
        <v>0</v>
      </c>
      <c r="Z829" s="175">
        <f>IF(U829&gt;0,VLOOKUP(U829,Jahresfaktoren!$A$32:$B$33,2,),)</f>
        <v>0</v>
      </c>
      <c r="AA829" s="177">
        <f t="shared" si="448"/>
        <v>997.11999999999989</v>
      </c>
      <c r="AB829" s="177" t="str">
        <f t="shared" si="449"/>
        <v/>
      </c>
      <c r="AC829" s="177" t="str">
        <f t="shared" si="450"/>
        <v/>
      </c>
      <c r="AD829" s="177" t="str">
        <f t="shared" si="451"/>
        <v/>
      </c>
      <c r="AE829" s="177" t="str">
        <f t="shared" si="452"/>
        <v/>
      </c>
      <c r="AF829" s="178">
        <f>IF(Q829&gt;0,VLOOKUP(H829,Leistungszahlen!$A$11:$C$158,3,),0)</f>
        <v>0</v>
      </c>
      <c r="AG829" s="178">
        <f>IF(R829&gt;0,VLOOKUP(H829,Leistungszahlen!$A$11:$F$158,6,),IF(T829&gt;0,VLOOKUP(H829,Leistungszahlen!$A$11:$F$158,6,),0))</f>
        <v>0</v>
      </c>
      <c r="AH829" s="179" t="e">
        <f t="shared" si="443"/>
        <v>#DIV/0!</v>
      </c>
      <c r="AI829" s="179">
        <f t="shared" si="444"/>
        <v>0</v>
      </c>
      <c r="AJ829" s="179">
        <f t="shared" si="445"/>
        <v>0</v>
      </c>
      <c r="AK829" s="179">
        <f t="shared" si="446"/>
        <v>0</v>
      </c>
      <c r="AL829" s="179">
        <f t="shared" si="447"/>
        <v>0</v>
      </c>
      <c r="AM829" s="180">
        <f>IF(L829=1,Stundensätze!$D$13,IF(L829=2,Stundensätze!$D$17,IF(L829=4,Stundensätze!$D$21,"")))</f>
        <v>0</v>
      </c>
      <c r="AN829" s="180">
        <f>IF(L829=1,Stundensätze!$D$15,IF(L829=2,Stundensätze!$D$19,IF(L829=4,Stundensätze!$D$23,"")))</f>
        <v>0</v>
      </c>
      <c r="AO829" s="180" t="e">
        <f t="shared" si="453"/>
        <v>#DIV/0!</v>
      </c>
      <c r="AP829" s="180">
        <f t="shared" si="454"/>
        <v>0</v>
      </c>
      <c r="AQ829" s="192" t="e">
        <f t="shared" si="455"/>
        <v>#DIV/0!</v>
      </c>
      <c r="AR829" s="192" t="e">
        <f t="shared" si="456"/>
        <v>#DIV/0!</v>
      </c>
      <c r="AS829" s="193" t="e">
        <f t="shared" si="457"/>
        <v>#DIV/0!</v>
      </c>
      <c r="AT829" s="258" t="str">
        <f>IF(K829=0,0,VLOOKUP(K829,Kostenstellen!A:B,2,FALSE))</f>
        <v xml:space="preserve">Rosentrittklinik         </v>
      </c>
      <c r="AU829" s="68" t="str">
        <f t="shared" si="439"/>
        <v>U</v>
      </c>
      <c r="AV829" s="68" t="str">
        <f t="shared" si="440"/>
        <v/>
      </c>
      <c r="AW829" s="68">
        <f>IF(AF829=0,0,VLOOKUP($H829,Leistungszahlen!$A$11:$H$158,4,FALSE))</f>
        <v>0</v>
      </c>
      <c r="AX829" s="68">
        <f>IF(AF829=0,0,VLOOKUP($H829,Leistungszahlen!$A$11:$H$158,5,FALSE))</f>
        <v>0</v>
      </c>
      <c r="AY829" s="68">
        <f>IF(AG829=0,0,VLOOKUP($H829,Leistungszahlen!$A$11:$H$158,6,FALSE))</f>
        <v>0</v>
      </c>
      <c r="AZ829" s="68">
        <f t="shared" si="441"/>
        <v>0</v>
      </c>
      <c r="BA829" s="68">
        <f t="shared" si="442"/>
        <v>0</v>
      </c>
      <c r="BC829" s="68">
        <f t="shared" si="458"/>
        <v>0</v>
      </c>
      <c r="BD829" s="285"/>
    </row>
    <row r="830" spans="1:56" s="68" customFormat="1" ht="22.5">
      <c r="A830" s="200"/>
      <c r="B830" s="200"/>
      <c r="C830" s="200" t="s">
        <v>354</v>
      </c>
      <c r="D830" s="200" t="s">
        <v>203</v>
      </c>
      <c r="E830" s="200" t="s">
        <v>1174</v>
      </c>
      <c r="F830" s="200"/>
      <c r="G830" s="200" t="s">
        <v>1311</v>
      </c>
      <c r="H830" s="201" t="s">
        <v>218</v>
      </c>
      <c r="I830" s="202">
        <v>5.58</v>
      </c>
      <c r="J830" s="200" t="s">
        <v>560</v>
      </c>
      <c r="K830" s="176">
        <v>3</v>
      </c>
      <c r="L830" s="176">
        <v>1</v>
      </c>
      <c r="M830" s="176">
        <v>0</v>
      </c>
      <c r="N830" s="286">
        <v>3</v>
      </c>
      <c r="O830" s="286"/>
      <c r="P830" s="176"/>
      <c r="Q830" s="203">
        <f t="shared" si="434"/>
        <v>3</v>
      </c>
      <c r="R830" s="203">
        <f t="shared" si="435"/>
        <v>0</v>
      </c>
      <c r="S830" s="203">
        <f t="shared" si="436"/>
        <v>0</v>
      </c>
      <c r="T830" s="203">
        <f t="shared" si="437"/>
        <v>0</v>
      </c>
      <c r="U830" s="203">
        <f t="shared" si="438"/>
        <v>0</v>
      </c>
      <c r="V830" s="175">
        <f>IF(Q830&gt;0,VLOOKUP(Q830,Jahresfaktoren!$A$11:$B$24,2,),0)</f>
        <v>152</v>
      </c>
      <c r="W830" s="175">
        <f>IF(R830&gt;0,VLOOKUP(R830,Jahresfaktoren!$D$11:$E$24,2,),0)</f>
        <v>0</v>
      </c>
      <c r="X830" s="175">
        <f>IF(S830&gt;0,VLOOKUP(S830,Jahresfaktoren!$A$28:$B$29,2,),0)</f>
        <v>0</v>
      </c>
      <c r="Y830" s="175">
        <f>IF(T830&gt;0,VLOOKUP(T830,Jahresfaktoren!$A$28:$B$29,2,),0)</f>
        <v>0</v>
      </c>
      <c r="Z830" s="175">
        <f>IF(U830&gt;0,VLOOKUP(U830,Jahresfaktoren!$A$32:$B$33,2,),)</f>
        <v>0</v>
      </c>
      <c r="AA830" s="177">
        <f t="shared" si="448"/>
        <v>848.16</v>
      </c>
      <c r="AB830" s="177" t="str">
        <f t="shared" si="449"/>
        <v/>
      </c>
      <c r="AC830" s="177" t="str">
        <f t="shared" si="450"/>
        <v/>
      </c>
      <c r="AD830" s="177" t="str">
        <f t="shared" si="451"/>
        <v/>
      </c>
      <c r="AE830" s="177" t="str">
        <f t="shared" si="452"/>
        <v/>
      </c>
      <c r="AF830" s="178">
        <f>IF(Q830&gt;0,VLOOKUP(H830,Leistungszahlen!$A$11:$C$158,3,),0)</f>
        <v>0</v>
      </c>
      <c r="AG830" s="178">
        <f>IF(R830&gt;0,VLOOKUP(H830,Leistungszahlen!$A$11:$F$158,6,),IF(T830&gt;0,VLOOKUP(H830,Leistungszahlen!$A$11:$F$158,6,),0))</f>
        <v>0</v>
      </c>
      <c r="AH830" s="179" t="e">
        <f t="shared" si="443"/>
        <v>#DIV/0!</v>
      </c>
      <c r="AI830" s="179">
        <f t="shared" si="444"/>
        <v>0</v>
      </c>
      <c r="AJ830" s="179">
        <f t="shared" si="445"/>
        <v>0</v>
      </c>
      <c r="AK830" s="179">
        <f t="shared" si="446"/>
        <v>0</v>
      </c>
      <c r="AL830" s="179">
        <f t="shared" si="447"/>
        <v>0</v>
      </c>
      <c r="AM830" s="180">
        <f>IF(L830=1,Stundensätze!$D$13,IF(L830=2,Stundensätze!$D$17,IF(L830=4,Stundensätze!$D$21,"")))</f>
        <v>0</v>
      </c>
      <c r="AN830" s="180">
        <f>IF(L830=1,Stundensätze!$D$15,IF(L830=2,Stundensätze!$D$19,IF(L830=4,Stundensätze!$D$23,"")))</f>
        <v>0</v>
      </c>
      <c r="AO830" s="180" t="e">
        <f t="shared" si="453"/>
        <v>#DIV/0!</v>
      </c>
      <c r="AP830" s="180">
        <f t="shared" si="454"/>
        <v>0</v>
      </c>
      <c r="AQ830" s="192" t="e">
        <f t="shared" si="455"/>
        <v>#DIV/0!</v>
      </c>
      <c r="AR830" s="192" t="e">
        <f t="shared" si="456"/>
        <v>#DIV/0!</v>
      </c>
      <c r="AS830" s="193" t="e">
        <f t="shared" si="457"/>
        <v>#DIV/0!</v>
      </c>
      <c r="AT830" s="258" t="str">
        <f>IF(K830=0,0,VLOOKUP(K830,Kostenstellen!A:B,2,FALSE))</f>
        <v xml:space="preserve">Rosentrittklinik         </v>
      </c>
      <c r="AU830" s="68" t="str">
        <f t="shared" si="439"/>
        <v>U</v>
      </c>
      <c r="AV830" s="68" t="str">
        <f t="shared" si="440"/>
        <v/>
      </c>
      <c r="AW830" s="68">
        <f>IF(AF830=0,0,VLOOKUP($H830,Leistungszahlen!$A$11:$H$158,4,FALSE))</f>
        <v>0</v>
      </c>
      <c r="AX830" s="68">
        <f>IF(AF830=0,0,VLOOKUP($H830,Leistungszahlen!$A$11:$H$158,5,FALSE))</f>
        <v>0</v>
      </c>
      <c r="AY830" s="68">
        <f>IF(AG830=0,0,VLOOKUP($H830,Leistungszahlen!$A$11:$H$158,6,FALSE))</f>
        <v>0</v>
      </c>
      <c r="AZ830" s="68">
        <f t="shared" si="441"/>
        <v>0</v>
      </c>
      <c r="BA830" s="68">
        <f t="shared" si="442"/>
        <v>0</v>
      </c>
      <c r="BC830" s="68">
        <f t="shared" si="458"/>
        <v>0</v>
      </c>
      <c r="BD830" s="285"/>
    </row>
    <row r="831" spans="1:56" s="68" customFormat="1" ht="22.5">
      <c r="A831" s="200"/>
      <c r="B831" s="200"/>
      <c r="C831" s="200" t="s">
        <v>354</v>
      </c>
      <c r="D831" s="200" t="s">
        <v>203</v>
      </c>
      <c r="E831" s="200" t="s">
        <v>352</v>
      </c>
      <c r="F831" s="200"/>
      <c r="G831" s="200" t="s">
        <v>1312</v>
      </c>
      <c r="H831" s="201" t="s">
        <v>218</v>
      </c>
      <c r="I831" s="202">
        <v>6.56</v>
      </c>
      <c r="J831" s="200" t="s">
        <v>560</v>
      </c>
      <c r="K831" s="176">
        <v>3</v>
      </c>
      <c r="L831" s="176">
        <v>1</v>
      </c>
      <c r="M831" s="176">
        <v>0</v>
      </c>
      <c r="N831" s="286">
        <v>3</v>
      </c>
      <c r="O831" s="286"/>
      <c r="P831" s="176"/>
      <c r="Q831" s="203">
        <f t="shared" si="434"/>
        <v>3</v>
      </c>
      <c r="R831" s="203">
        <f t="shared" si="435"/>
        <v>0</v>
      </c>
      <c r="S831" s="203">
        <f t="shared" si="436"/>
        <v>0</v>
      </c>
      <c r="T831" s="203">
        <f t="shared" si="437"/>
        <v>0</v>
      </c>
      <c r="U831" s="203">
        <f t="shared" si="438"/>
        <v>0</v>
      </c>
      <c r="V831" s="175">
        <f>IF(Q831&gt;0,VLOOKUP(Q831,Jahresfaktoren!$A$11:$B$24,2,),0)</f>
        <v>152</v>
      </c>
      <c r="W831" s="175">
        <f>IF(R831&gt;0,VLOOKUP(R831,Jahresfaktoren!$D$11:$E$24,2,),0)</f>
        <v>0</v>
      </c>
      <c r="X831" s="175">
        <f>IF(S831&gt;0,VLOOKUP(S831,Jahresfaktoren!$A$28:$B$29,2,),0)</f>
        <v>0</v>
      </c>
      <c r="Y831" s="175">
        <f>IF(T831&gt;0,VLOOKUP(T831,Jahresfaktoren!$A$28:$B$29,2,),0)</f>
        <v>0</v>
      </c>
      <c r="Z831" s="175">
        <f>IF(U831&gt;0,VLOOKUP(U831,Jahresfaktoren!$A$32:$B$33,2,),)</f>
        <v>0</v>
      </c>
      <c r="AA831" s="177">
        <f t="shared" si="448"/>
        <v>997.11999999999989</v>
      </c>
      <c r="AB831" s="177" t="str">
        <f t="shared" si="449"/>
        <v/>
      </c>
      <c r="AC831" s="177" t="str">
        <f t="shared" si="450"/>
        <v/>
      </c>
      <c r="AD831" s="177" t="str">
        <f t="shared" si="451"/>
        <v/>
      </c>
      <c r="AE831" s="177" t="str">
        <f t="shared" si="452"/>
        <v/>
      </c>
      <c r="AF831" s="178">
        <f>IF(Q831&gt;0,VLOOKUP(H831,Leistungszahlen!$A$11:$C$158,3,),0)</f>
        <v>0</v>
      </c>
      <c r="AG831" s="178">
        <f>IF(R831&gt;0,VLOOKUP(H831,Leistungszahlen!$A$11:$F$158,6,),IF(T831&gt;0,VLOOKUP(H831,Leistungszahlen!$A$11:$F$158,6,),0))</f>
        <v>0</v>
      </c>
      <c r="AH831" s="179" t="e">
        <f t="shared" si="443"/>
        <v>#DIV/0!</v>
      </c>
      <c r="AI831" s="179">
        <f t="shared" si="444"/>
        <v>0</v>
      </c>
      <c r="AJ831" s="179">
        <f t="shared" si="445"/>
        <v>0</v>
      </c>
      <c r="AK831" s="179">
        <f t="shared" si="446"/>
        <v>0</v>
      </c>
      <c r="AL831" s="179">
        <f t="shared" si="447"/>
        <v>0</v>
      </c>
      <c r="AM831" s="180">
        <f>IF(L831=1,Stundensätze!$D$13,IF(L831=2,Stundensätze!$D$17,IF(L831=4,Stundensätze!$D$21,"")))</f>
        <v>0</v>
      </c>
      <c r="AN831" s="180">
        <f>IF(L831=1,Stundensätze!$D$15,IF(L831=2,Stundensätze!$D$19,IF(L831=4,Stundensätze!$D$23,"")))</f>
        <v>0</v>
      </c>
      <c r="AO831" s="180" t="e">
        <f t="shared" si="453"/>
        <v>#DIV/0!</v>
      </c>
      <c r="AP831" s="180">
        <f t="shared" si="454"/>
        <v>0</v>
      </c>
      <c r="AQ831" s="192" t="e">
        <f t="shared" si="455"/>
        <v>#DIV/0!</v>
      </c>
      <c r="AR831" s="192" t="e">
        <f t="shared" si="456"/>
        <v>#DIV/0!</v>
      </c>
      <c r="AS831" s="193" t="e">
        <f t="shared" si="457"/>
        <v>#DIV/0!</v>
      </c>
      <c r="AT831" s="258" t="str">
        <f>IF(K831=0,0,VLOOKUP(K831,Kostenstellen!A:B,2,FALSE))</f>
        <v xml:space="preserve">Rosentrittklinik         </v>
      </c>
      <c r="AU831" s="68" t="str">
        <f t="shared" si="439"/>
        <v>U</v>
      </c>
      <c r="AV831" s="68" t="str">
        <f t="shared" si="440"/>
        <v/>
      </c>
      <c r="AW831" s="68">
        <f>IF(AF831=0,0,VLOOKUP($H831,Leistungszahlen!$A$11:$H$158,4,FALSE))</f>
        <v>0</v>
      </c>
      <c r="AX831" s="68">
        <f>IF(AF831=0,0,VLOOKUP($H831,Leistungszahlen!$A$11:$H$158,5,FALSE))</f>
        <v>0</v>
      </c>
      <c r="AY831" s="68">
        <f>IF(AG831=0,0,VLOOKUP($H831,Leistungszahlen!$A$11:$H$158,6,FALSE))</f>
        <v>0</v>
      </c>
      <c r="AZ831" s="68">
        <f t="shared" si="441"/>
        <v>0</v>
      </c>
      <c r="BA831" s="68">
        <f t="shared" si="442"/>
        <v>0</v>
      </c>
      <c r="BC831" s="68">
        <f t="shared" si="458"/>
        <v>0</v>
      </c>
      <c r="BD831" s="285"/>
    </row>
    <row r="832" spans="1:56" s="68" customFormat="1" ht="22.5">
      <c r="A832" s="200"/>
      <c r="B832" s="200"/>
      <c r="C832" s="200" t="s">
        <v>354</v>
      </c>
      <c r="D832" s="200" t="s">
        <v>203</v>
      </c>
      <c r="E832" s="200" t="s">
        <v>1000</v>
      </c>
      <c r="F832" s="200"/>
      <c r="G832" s="200" t="s">
        <v>1313</v>
      </c>
      <c r="H832" s="201" t="s">
        <v>218</v>
      </c>
      <c r="I832" s="202">
        <v>5.58</v>
      </c>
      <c r="J832" s="200" t="s">
        <v>560</v>
      </c>
      <c r="K832" s="176">
        <v>3</v>
      </c>
      <c r="L832" s="176">
        <v>1</v>
      </c>
      <c r="M832" s="176">
        <v>0</v>
      </c>
      <c r="N832" s="286">
        <v>3</v>
      </c>
      <c r="O832" s="286"/>
      <c r="P832" s="176"/>
      <c r="Q832" s="203">
        <f t="shared" si="434"/>
        <v>3</v>
      </c>
      <c r="R832" s="203">
        <f t="shared" si="435"/>
        <v>0</v>
      </c>
      <c r="S832" s="203">
        <f t="shared" si="436"/>
        <v>0</v>
      </c>
      <c r="T832" s="203">
        <f t="shared" si="437"/>
        <v>0</v>
      </c>
      <c r="U832" s="203">
        <f t="shared" si="438"/>
        <v>0</v>
      </c>
      <c r="V832" s="175">
        <f>IF(Q832&gt;0,VLOOKUP(Q832,Jahresfaktoren!$A$11:$B$24,2,),0)</f>
        <v>152</v>
      </c>
      <c r="W832" s="175">
        <f>IF(R832&gt;0,VLOOKUP(R832,Jahresfaktoren!$D$11:$E$24,2,),0)</f>
        <v>0</v>
      </c>
      <c r="X832" s="175">
        <f>IF(S832&gt;0,VLOOKUP(S832,Jahresfaktoren!$A$28:$B$29,2,),0)</f>
        <v>0</v>
      </c>
      <c r="Y832" s="175">
        <f>IF(T832&gt;0,VLOOKUP(T832,Jahresfaktoren!$A$28:$B$29,2,),0)</f>
        <v>0</v>
      </c>
      <c r="Z832" s="175">
        <f>IF(U832&gt;0,VLOOKUP(U832,Jahresfaktoren!$A$32:$B$33,2,),)</f>
        <v>0</v>
      </c>
      <c r="AA832" s="177">
        <f t="shared" si="448"/>
        <v>848.16</v>
      </c>
      <c r="AB832" s="177" t="str">
        <f t="shared" si="449"/>
        <v/>
      </c>
      <c r="AC832" s="177" t="str">
        <f t="shared" si="450"/>
        <v/>
      </c>
      <c r="AD832" s="177" t="str">
        <f t="shared" si="451"/>
        <v/>
      </c>
      <c r="AE832" s="177" t="str">
        <f t="shared" si="452"/>
        <v/>
      </c>
      <c r="AF832" s="178">
        <f>IF(Q832&gt;0,VLOOKUP(H832,Leistungszahlen!$A$11:$C$158,3,),0)</f>
        <v>0</v>
      </c>
      <c r="AG832" s="178">
        <f>IF(R832&gt;0,VLOOKUP(H832,Leistungszahlen!$A$11:$F$158,6,),IF(T832&gt;0,VLOOKUP(H832,Leistungszahlen!$A$11:$F$158,6,),0))</f>
        <v>0</v>
      </c>
      <c r="AH832" s="179" t="e">
        <f t="shared" si="443"/>
        <v>#DIV/0!</v>
      </c>
      <c r="AI832" s="179">
        <f t="shared" si="444"/>
        <v>0</v>
      </c>
      <c r="AJ832" s="179">
        <f t="shared" si="445"/>
        <v>0</v>
      </c>
      <c r="AK832" s="179">
        <f t="shared" si="446"/>
        <v>0</v>
      </c>
      <c r="AL832" s="179">
        <f t="shared" si="447"/>
        <v>0</v>
      </c>
      <c r="AM832" s="180">
        <f>IF(L832=1,Stundensätze!$D$13,IF(L832=2,Stundensätze!$D$17,IF(L832=4,Stundensätze!$D$21,"")))</f>
        <v>0</v>
      </c>
      <c r="AN832" s="180">
        <f>IF(L832=1,Stundensätze!$D$15,IF(L832=2,Stundensätze!$D$19,IF(L832=4,Stundensätze!$D$23,"")))</f>
        <v>0</v>
      </c>
      <c r="AO832" s="180" t="e">
        <f t="shared" si="453"/>
        <v>#DIV/0!</v>
      </c>
      <c r="AP832" s="180">
        <f t="shared" si="454"/>
        <v>0</v>
      </c>
      <c r="AQ832" s="192" t="e">
        <f t="shared" si="455"/>
        <v>#DIV/0!</v>
      </c>
      <c r="AR832" s="192" t="e">
        <f t="shared" si="456"/>
        <v>#DIV/0!</v>
      </c>
      <c r="AS832" s="193" t="e">
        <f t="shared" si="457"/>
        <v>#DIV/0!</v>
      </c>
      <c r="AT832" s="258" t="str">
        <f>IF(K832=0,0,VLOOKUP(K832,Kostenstellen!A:B,2,FALSE))</f>
        <v xml:space="preserve">Rosentrittklinik         </v>
      </c>
      <c r="AU832" s="68" t="str">
        <f t="shared" si="439"/>
        <v>U</v>
      </c>
      <c r="AV832" s="68" t="str">
        <f t="shared" si="440"/>
        <v/>
      </c>
      <c r="AW832" s="68">
        <f>IF(AF832=0,0,VLOOKUP($H832,Leistungszahlen!$A$11:$H$158,4,FALSE))</f>
        <v>0</v>
      </c>
      <c r="AX832" s="68">
        <f>IF(AF832=0,0,VLOOKUP($H832,Leistungszahlen!$A$11:$H$158,5,FALSE))</f>
        <v>0</v>
      </c>
      <c r="AY832" s="68">
        <f>IF(AG832=0,0,VLOOKUP($H832,Leistungszahlen!$A$11:$H$158,6,FALSE))</f>
        <v>0</v>
      </c>
      <c r="AZ832" s="68">
        <f t="shared" si="441"/>
        <v>0</v>
      </c>
      <c r="BA832" s="68">
        <f t="shared" si="442"/>
        <v>0</v>
      </c>
      <c r="BC832" s="68">
        <f t="shared" si="458"/>
        <v>0</v>
      </c>
      <c r="BD832" s="285"/>
    </row>
    <row r="833" spans="1:56" s="68" customFormat="1" ht="22.5">
      <c r="A833" s="200"/>
      <c r="B833" s="200"/>
      <c r="C833" s="200" t="s">
        <v>354</v>
      </c>
      <c r="D833" s="200" t="s">
        <v>203</v>
      </c>
      <c r="E833" s="200" t="s">
        <v>351</v>
      </c>
      <c r="F833" s="200"/>
      <c r="G833" s="200" t="s">
        <v>413</v>
      </c>
      <c r="H833" s="201" t="s">
        <v>218</v>
      </c>
      <c r="I833" s="202">
        <v>6.56</v>
      </c>
      <c r="J833" s="200" t="s">
        <v>560</v>
      </c>
      <c r="K833" s="176">
        <v>3</v>
      </c>
      <c r="L833" s="176">
        <v>1</v>
      </c>
      <c r="M833" s="176">
        <v>0</v>
      </c>
      <c r="N833" s="286">
        <v>3</v>
      </c>
      <c r="O833" s="286"/>
      <c r="P833" s="176"/>
      <c r="Q833" s="203">
        <f t="shared" si="434"/>
        <v>3</v>
      </c>
      <c r="R833" s="203">
        <f t="shared" si="435"/>
        <v>0</v>
      </c>
      <c r="S833" s="203">
        <f t="shared" si="436"/>
        <v>0</v>
      </c>
      <c r="T833" s="203">
        <f t="shared" si="437"/>
        <v>0</v>
      </c>
      <c r="U833" s="203">
        <f t="shared" si="438"/>
        <v>0</v>
      </c>
      <c r="V833" s="175">
        <f>IF(Q833&gt;0,VLOOKUP(Q833,Jahresfaktoren!$A$11:$B$24,2,),0)</f>
        <v>152</v>
      </c>
      <c r="W833" s="175">
        <f>IF(R833&gt;0,VLOOKUP(R833,Jahresfaktoren!$D$11:$E$24,2,),0)</f>
        <v>0</v>
      </c>
      <c r="X833" s="175">
        <f>IF(S833&gt;0,VLOOKUP(S833,Jahresfaktoren!$A$28:$B$29,2,),0)</f>
        <v>0</v>
      </c>
      <c r="Y833" s="175">
        <f>IF(T833&gt;0,VLOOKUP(T833,Jahresfaktoren!$A$28:$B$29,2,),0)</f>
        <v>0</v>
      </c>
      <c r="Z833" s="175">
        <f>IF(U833&gt;0,VLOOKUP(U833,Jahresfaktoren!$A$32:$B$33,2,),)</f>
        <v>0</v>
      </c>
      <c r="AA833" s="177">
        <f t="shared" si="448"/>
        <v>997.11999999999989</v>
      </c>
      <c r="AB833" s="177" t="str">
        <f t="shared" si="449"/>
        <v/>
      </c>
      <c r="AC833" s="177" t="str">
        <f t="shared" si="450"/>
        <v/>
      </c>
      <c r="AD833" s="177" t="str">
        <f t="shared" si="451"/>
        <v/>
      </c>
      <c r="AE833" s="177" t="str">
        <f t="shared" si="452"/>
        <v/>
      </c>
      <c r="AF833" s="178">
        <f>IF(Q833&gt;0,VLOOKUP(H833,Leistungszahlen!$A$11:$C$158,3,),0)</f>
        <v>0</v>
      </c>
      <c r="AG833" s="178">
        <f>IF(R833&gt;0,VLOOKUP(H833,Leistungszahlen!$A$11:$F$158,6,),IF(T833&gt;0,VLOOKUP(H833,Leistungszahlen!$A$11:$F$158,6,),0))</f>
        <v>0</v>
      </c>
      <c r="AH833" s="179" t="e">
        <f t="shared" si="443"/>
        <v>#DIV/0!</v>
      </c>
      <c r="AI833" s="179">
        <f t="shared" si="444"/>
        <v>0</v>
      </c>
      <c r="AJ833" s="179">
        <f t="shared" si="445"/>
        <v>0</v>
      </c>
      <c r="AK833" s="179">
        <f t="shared" si="446"/>
        <v>0</v>
      </c>
      <c r="AL833" s="179">
        <f t="shared" si="447"/>
        <v>0</v>
      </c>
      <c r="AM833" s="180">
        <f>IF(L833=1,Stundensätze!$D$13,IF(L833=2,Stundensätze!$D$17,IF(L833=4,Stundensätze!$D$21,"")))</f>
        <v>0</v>
      </c>
      <c r="AN833" s="180">
        <f>IF(L833=1,Stundensätze!$D$15,IF(L833=2,Stundensätze!$D$19,IF(L833=4,Stundensätze!$D$23,"")))</f>
        <v>0</v>
      </c>
      <c r="AO833" s="180" t="e">
        <f t="shared" si="453"/>
        <v>#DIV/0!</v>
      </c>
      <c r="AP833" s="180">
        <f t="shared" si="454"/>
        <v>0</v>
      </c>
      <c r="AQ833" s="192" t="e">
        <f t="shared" si="455"/>
        <v>#DIV/0!</v>
      </c>
      <c r="AR833" s="192" t="e">
        <f t="shared" si="456"/>
        <v>#DIV/0!</v>
      </c>
      <c r="AS833" s="193" t="e">
        <f t="shared" si="457"/>
        <v>#DIV/0!</v>
      </c>
      <c r="AT833" s="258" t="str">
        <f>IF(K833=0,0,VLOOKUP(K833,Kostenstellen!A:B,2,FALSE))</f>
        <v xml:space="preserve">Rosentrittklinik         </v>
      </c>
      <c r="AU833" s="68" t="str">
        <f t="shared" si="439"/>
        <v>U</v>
      </c>
      <c r="AV833" s="68" t="str">
        <f t="shared" si="440"/>
        <v/>
      </c>
      <c r="AW833" s="68">
        <f>IF(AF833=0,0,VLOOKUP($H833,Leistungszahlen!$A$11:$H$158,4,FALSE))</f>
        <v>0</v>
      </c>
      <c r="AX833" s="68">
        <f>IF(AF833=0,0,VLOOKUP($H833,Leistungszahlen!$A$11:$H$158,5,FALSE))</f>
        <v>0</v>
      </c>
      <c r="AY833" s="68">
        <f>IF(AG833=0,0,VLOOKUP($H833,Leistungszahlen!$A$11:$H$158,6,FALSE))</f>
        <v>0</v>
      </c>
      <c r="AZ833" s="68">
        <f t="shared" si="441"/>
        <v>0</v>
      </c>
      <c r="BA833" s="68">
        <f t="shared" si="442"/>
        <v>0</v>
      </c>
      <c r="BC833" s="68">
        <f t="shared" si="458"/>
        <v>0</v>
      </c>
      <c r="BD833" s="285"/>
    </row>
    <row r="834" spans="1:56" s="68" customFormat="1" ht="22.5">
      <c r="A834" s="200"/>
      <c r="B834" s="200"/>
      <c r="C834" s="200" t="s">
        <v>354</v>
      </c>
      <c r="D834" s="200" t="s">
        <v>203</v>
      </c>
      <c r="E834" s="200" t="s">
        <v>940</v>
      </c>
      <c r="F834" s="200"/>
      <c r="G834" s="200" t="s">
        <v>1314</v>
      </c>
      <c r="H834" s="201" t="s">
        <v>218</v>
      </c>
      <c r="I834" s="202">
        <v>5.58</v>
      </c>
      <c r="J834" s="200" t="s">
        <v>560</v>
      </c>
      <c r="K834" s="176">
        <v>3</v>
      </c>
      <c r="L834" s="176">
        <v>1</v>
      </c>
      <c r="M834" s="176">
        <v>0</v>
      </c>
      <c r="N834" s="286">
        <v>3</v>
      </c>
      <c r="O834" s="286"/>
      <c r="P834" s="176"/>
      <c r="Q834" s="203">
        <f t="shared" si="434"/>
        <v>3</v>
      </c>
      <c r="R834" s="203">
        <f t="shared" si="435"/>
        <v>0</v>
      </c>
      <c r="S834" s="203">
        <f t="shared" si="436"/>
        <v>0</v>
      </c>
      <c r="T834" s="203">
        <f t="shared" si="437"/>
        <v>0</v>
      </c>
      <c r="U834" s="203">
        <f t="shared" si="438"/>
        <v>0</v>
      </c>
      <c r="V834" s="175">
        <f>IF(Q834&gt;0,VLOOKUP(Q834,Jahresfaktoren!$A$11:$B$24,2,),0)</f>
        <v>152</v>
      </c>
      <c r="W834" s="175">
        <f>IF(R834&gt;0,VLOOKUP(R834,Jahresfaktoren!$D$11:$E$24,2,),0)</f>
        <v>0</v>
      </c>
      <c r="X834" s="175">
        <f>IF(S834&gt;0,VLOOKUP(S834,Jahresfaktoren!$A$28:$B$29,2,),0)</f>
        <v>0</v>
      </c>
      <c r="Y834" s="175">
        <f>IF(T834&gt;0,VLOOKUP(T834,Jahresfaktoren!$A$28:$B$29,2,),0)</f>
        <v>0</v>
      </c>
      <c r="Z834" s="175">
        <f>IF(U834&gt;0,VLOOKUP(U834,Jahresfaktoren!$A$32:$B$33,2,),)</f>
        <v>0</v>
      </c>
      <c r="AA834" s="177">
        <f t="shared" si="448"/>
        <v>848.16</v>
      </c>
      <c r="AB834" s="177" t="str">
        <f t="shared" si="449"/>
        <v/>
      </c>
      <c r="AC834" s="177" t="str">
        <f t="shared" si="450"/>
        <v/>
      </c>
      <c r="AD834" s="177" t="str">
        <f t="shared" si="451"/>
        <v/>
      </c>
      <c r="AE834" s="177" t="str">
        <f t="shared" si="452"/>
        <v/>
      </c>
      <c r="AF834" s="178">
        <f>IF(Q834&gt;0,VLOOKUP(H834,Leistungszahlen!$A$11:$C$158,3,),0)</f>
        <v>0</v>
      </c>
      <c r="AG834" s="178">
        <f>IF(R834&gt;0,VLOOKUP(H834,Leistungszahlen!$A$11:$F$158,6,),IF(T834&gt;0,VLOOKUP(H834,Leistungszahlen!$A$11:$F$158,6,),0))</f>
        <v>0</v>
      </c>
      <c r="AH834" s="179" t="e">
        <f t="shared" si="443"/>
        <v>#DIV/0!</v>
      </c>
      <c r="AI834" s="179">
        <f t="shared" si="444"/>
        <v>0</v>
      </c>
      <c r="AJ834" s="179">
        <f t="shared" si="445"/>
        <v>0</v>
      </c>
      <c r="AK834" s="179">
        <f t="shared" si="446"/>
        <v>0</v>
      </c>
      <c r="AL834" s="179">
        <f t="shared" si="447"/>
        <v>0</v>
      </c>
      <c r="AM834" s="180">
        <f>IF(L834=1,Stundensätze!$D$13,IF(L834=2,Stundensätze!$D$17,IF(L834=4,Stundensätze!$D$21,"")))</f>
        <v>0</v>
      </c>
      <c r="AN834" s="180">
        <f>IF(L834=1,Stundensätze!$D$15,IF(L834=2,Stundensätze!$D$19,IF(L834=4,Stundensätze!$D$23,"")))</f>
        <v>0</v>
      </c>
      <c r="AO834" s="180" t="e">
        <f t="shared" si="453"/>
        <v>#DIV/0!</v>
      </c>
      <c r="AP834" s="180">
        <f t="shared" si="454"/>
        <v>0</v>
      </c>
      <c r="AQ834" s="192" t="e">
        <f t="shared" si="455"/>
        <v>#DIV/0!</v>
      </c>
      <c r="AR834" s="192" t="e">
        <f t="shared" si="456"/>
        <v>#DIV/0!</v>
      </c>
      <c r="AS834" s="193" t="e">
        <f t="shared" si="457"/>
        <v>#DIV/0!</v>
      </c>
      <c r="AT834" s="258" t="str">
        <f>IF(K834=0,0,VLOOKUP(K834,Kostenstellen!A:B,2,FALSE))</f>
        <v xml:space="preserve">Rosentrittklinik         </v>
      </c>
      <c r="AU834" s="68" t="str">
        <f t="shared" si="439"/>
        <v>U</v>
      </c>
      <c r="AV834" s="68" t="str">
        <f t="shared" si="440"/>
        <v/>
      </c>
      <c r="AW834" s="68">
        <f>IF(AF834=0,0,VLOOKUP($H834,Leistungszahlen!$A$11:$H$158,4,FALSE))</f>
        <v>0</v>
      </c>
      <c r="AX834" s="68">
        <f>IF(AF834=0,0,VLOOKUP($H834,Leistungszahlen!$A$11:$H$158,5,FALSE))</f>
        <v>0</v>
      </c>
      <c r="AY834" s="68">
        <f>IF(AG834=0,0,VLOOKUP($H834,Leistungszahlen!$A$11:$H$158,6,FALSE))</f>
        <v>0</v>
      </c>
      <c r="AZ834" s="68">
        <f t="shared" si="441"/>
        <v>0</v>
      </c>
      <c r="BA834" s="68">
        <f t="shared" si="442"/>
        <v>0</v>
      </c>
      <c r="BC834" s="68">
        <f t="shared" si="458"/>
        <v>0</v>
      </c>
      <c r="BD834" s="285"/>
    </row>
    <row r="835" spans="1:56" s="68" customFormat="1" ht="22.5">
      <c r="A835" s="200"/>
      <c r="B835" s="200"/>
      <c r="C835" s="200" t="s">
        <v>354</v>
      </c>
      <c r="D835" s="200" t="s">
        <v>203</v>
      </c>
      <c r="E835" s="200" t="s">
        <v>350</v>
      </c>
      <c r="F835" s="200"/>
      <c r="G835" s="200" t="s">
        <v>414</v>
      </c>
      <c r="H835" s="201" t="s">
        <v>218</v>
      </c>
      <c r="I835" s="202">
        <v>6.56</v>
      </c>
      <c r="J835" s="200" t="s">
        <v>560</v>
      </c>
      <c r="K835" s="176">
        <v>3</v>
      </c>
      <c r="L835" s="176">
        <v>1</v>
      </c>
      <c r="M835" s="176">
        <v>0</v>
      </c>
      <c r="N835" s="286">
        <v>3</v>
      </c>
      <c r="O835" s="286"/>
      <c r="P835" s="176"/>
      <c r="Q835" s="203">
        <f t="shared" si="434"/>
        <v>3</v>
      </c>
      <c r="R835" s="203">
        <f t="shared" si="435"/>
        <v>0</v>
      </c>
      <c r="S835" s="203">
        <f t="shared" si="436"/>
        <v>0</v>
      </c>
      <c r="T835" s="203">
        <f t="shared" si="437"/>
        <v>0</v>
      </c>
      <c r="U835" s="203">
        <f t="shared" si="438"/>
        <v>0</v>
      </c>
      <c r="V835" s="175">
        <f>IF(Q835&gt;0,VLOOKUP(Q835,Jahresfaktoren!$A$11:$B$24,2,),0)</f>
        <v>152</v>
      </c>
      <c r="W835" s="175">
        <f>IF(R835&gt;0,VLOOKUP(R835,Jahresfaktoren!$D$11:$E$24,2,),0)</f>
        <v>0</v>
      </c>
      <c r="X835" s="175">
        <f>IF(S835&gt;0,VLOOKUP(S835,Jahresfaktoren!$A$28:$B$29,2,),0)</f>
        <v>0</v>
      </c>
      <c r="Y835" s="175">
        <f>IF(T835&gt;0,VLOOKUP(T835,Jahresfaktoren!$A$28:$B$29,2,),0)</f>
        <v>0</v>
      </c>
      <c r="Z835" s="175">
        <f>IF(U835&gt;0,VLOOKUP(U835,Jahresfaktoren!$A$32:$B$33,2,),)</f>
        <v>0</v>
      </c>
      <c r="AA835" s="177">
        <f t="shared" si="448"/>
        <v>997.11999999999989</v>
      </c>
      <c r="AB835" s="177" t="str">
        <f t="shared" si="449"/>
        <v/>
      </c>
      <c r="AC835" s="177" t="str">
        <f t="shared" si="450"/>
        <v/>
      </c>
      <c r="AD835" s="177" t="str">
        <f t="shared" si="451"/>
        <v/>
      </c>
      <c r="AE835" s="177" t="str">
        <f t="shared" si="452"/>
        <v/>
      </c>
      <c r="AF835" s="178">
        <f>IF(Q835&gt;0,VLOOKUP(H835,Leistungszahlen!$A$11:$C$158,3,),0)</f>
        <v>0</v>
      </c>
      <c r="AG835" s="178">
        <f>IF(R835&gt;0,VLOOKUP(H835,Leistungszahlen!$A$11:$F$158,6,),IF(T835&gt;0,VLOOKUP(H835,Leistungszahlen!$A$11:$F$158,6,),0))</f>
        <v>0</v>
      </c>
      <c r="AH835" s="179" t="e">
        <f t="shared" si="443"/>
        <v>#DIV/0!</v>
      </c>
      <c r="AI835" s="179">
        <f t="shared" si="444"/>
        <v>0</v>
      </c>
      <c r="AJ835" s="179">
        <f t="shared" si="445"/>
        <v>0</v>
      </c>
      <c r="AK835" s="179">
        <f t="shared" si="446"/>
        <v>0</v>
      </c>
      <c r="AL835" s="179">
        <f t="shared" si="447"/>
        <v>0</v>
      </c>
      <c r="AM835" s="180">
        <f>IF(L835=1,Stundensätze!$D$13,IF(L835=2,Stundensätze!$D$17,IF(L835=4,Stundensätze!$D$21,"")))</f>
        <v>0</v>
      </c>
      <c r="AN835" s="180">
        <f>IF(L835=1,Stundensätze!$D$15,IF(L835=2,Stundensätze!$D$19,IF(L835=4,Stundensätze!$D$23,"")))</f>
        <v>0</v>
      </c>
      <c r="AO835" s="180" t="e">
        <f t="shared" si="453"/>
        <v>#DIV/0!</v>
      </c>
      <c r="AP835" s="180">
        <f t="shared" si="454"/>
        <v>0</v>
      </c>
      <c r="AQ835" s="192" t="e">
        <f t="shared" si="455"/>
        <v>#DIV/0!</v>
      </c>
      <c r="AR835" s="192" t="e">
        <f t="shared" si="456"/>
        <v>#DIV/0!</v>
      </c>
      <c r="AS835" s="193" t="e">
        <f t="shared" si="457"/>
        <v>#DIV/0!</v>
      </c>
      <c r="AT835" s="258" t="str">
        <f>IF(K835=0,0,VLOOKUP(K835,Kostenstellen!A:B,2,FALSE))</f>
        <v xml:space="preserve">Rosentrittklinik         </v>
      </c>
      <c r="AU835" s="68" t="str">
        <f t="shared" si="439"/>
        <v>U</v>
      </c>
      <c r="AV835" s="68" t="str">
        <f t="shared" si="440"/>
        <v/>
      </c>
      <c r="AW835" s="68">
        <f>IF(AF835=0,0,VLOOKUP($H835,Leistungszahlen!$A$11:$H$158,4,FALSE))</f>
        <v>0</v>
      </c>
      <c r="AX835" s="68">
        <f>IF(AF835=0,0,VLOOKUP($H835,Leistungszahlen!$A$11:$H$158,5,FALSE))</f>
        <v>0</v>
      </c>
      <c r="AY835" s="68">
        <f>IF(AG835=0,0,VLOOKUP($H835,Leistungszahlen!$A$11:$H$158,6,FALSE))</f>
        <v>0</v>
      </c>
      <c r="AZ835" s="68">
        <f t="shared" si="441"/>
        <v>0</v>
      </c>
      <c r="BA835" s="68">
        <f t="shared" si="442"/>
        <v>0</v>
      </c>
      <c r="BC835" s="68">
        <f t="shared" si="458"/>
        <v>0</v>
      </c>
      <c r="BD835" s="285"/>
    </row>
    <row r="836" spans="1:56" s="68" customFormat="1" ht="22.5">
      <c r="A836" s="200"/>
      <c r="B836" s="200"/>
      <c r="C836" s="200" t="s">
        <v>354</v>
      </c>
      <c r="D836" s="200" t="s">
        <v>203</v>
      </c>
      <c r="E836" s="200" t="s">
        <v>897</v>
      </c>
      <c r="F836" s="200"/>
      <c r="G836" s="200" t="s">
        <v>1315</v>
      </c>
      <c r="H836" s="201" t="s">
        <v>218</v>
      </c>
      <c r="I836" s="202">
        <v>5.58</v>
      </c>
      <c r="J836" s="200" t="s">
        <v>560</v>
      </c>
      <c r="K836" s="176">
        <v>3</v>
      </c>
      <c r="L836" s="176">
        <v>1</v>
      </c>
      <c r="M836" s="176">
        <v>0</v>
      </c>
      <c r="N836" s="286">
        <v>3</v>
      </c>
      <c r="O836" s="286"/>
      <c r="P836" s="176"/>
      <c r="Q836" s="203">
        <f t="shared" si="434"/>
        <v>3</v>
      </c>
      <c r="R836" s="203">
        <f t="shared" si="435"/>
        <v>0</v>
      </c>
      <c r="S836" s="203">
        <f t="shared" si="436"/>
        <v>0</v>
      </c>
      <c r="T836" s="203">
        <f t="shared" si="437"/>
        <v>0</v>
      </c>
      <c r="U836" s="203">
        <f t="shared" si="438"/>
        <v>0</v>
      </c>
      <c r="V836" s="175">
        <f>IF(Q836&gt;0,VLOOKUP(Q836,Jahresfaktoren!$A$11:$B$24,2,),0)</f>
        <v>152</v>
      </c>
      <c r="W836" s="175">
        <f>IF(R836&gt;0,VLOOKUP(R836,Jahresfaktoren!$D$11:$E$24,2,),0)</f>
        <v>0</v>
      </c>
      <c r="X836" s="175">
        <f>IF(S836&gt;0,VLOOKUP(S836,Jahresfaktoren!$A$28:$B$29,2,),0)</f>
        <v>0</v>
      </c>
      <c r="Y836" s="175">
        <f>IF(T836&gt;0,VLOOKUP(T836,Jahresfaktoren!$A$28:$B$29,2,),0)</f>
        <v>0</v>
      </c>
      <c r="Z836" s="175">
        <f>IF(U836&gt;0,VLOOKUP(U836,Jahresfaktoren!$A$32:$B$33,2,),)</f>
        <v>0</v>
      </c>
      <c r="AA836" s="177">
        <f t="shared" si="448"/>
        <v>848.16</v>
      </c>
      <c r="AB836" s="177" t="str">
        <f t="shared" si="449"/>
        <v/>
      </c>
      <c r="AC836" s="177" t="str">
        <f t="shared" si="450"/>
        <v/>
      </c>
      <c r="AD836" s="177" t="str">
        <f t="shared" si="451"/>
        <v/>
      </c>
      <c r="AE836" s="177" t="str">
        <f t="shared" si="452"/>
        <v/>
      </c>
      <c r="AF836" s="178">
        <f>IF(Q836&gt;0,VLOOKUP(H836,Leistungszahlen!$A$11:$C$158,3,),0)</f>
        <v>0</v>
      </c>
      <c r="AG836" s="178">
        <f>IF(R836&gt;0,VLOOKUP(H836,Leistungszahlen!$A$11:$F$158,6,),IF(T836&gt;0,VLOOKUP(H836,Leistungszahlen!$A$11:$F$158,6,),0))</f>
        <v>0</v>
      </c>
      <c r="AH836" s="179" t="e">
        <f t="shared" si="443"/>
        <v>#DIV/0!</v>
      </c>
      <c r="AI836" s="179">
        <f t="shared" si="444"/>
        <v>0</v>
      </c>
      <c r="AJ836" s="179">
        <f t="shared" si="445"/>
        <v>0</v>
      </c>
      <c r="AK836" s="179">
        <f t="shared" si="446"/>
        <v>0</v>
      </c>
      <c r="AL836" s="179">
        <f t="shared" si="447"/>
        <v>0</v>
      </c>
      <c r="AM836" s="180">
        <f>IF(L836=1,Stundensätze!$D$13,IF(L836=2,Stundensätze!$D$17,IF(L836=4,Stundensätze!$D$21,"")))</f>
        <v>0</v>
      </c>
      <c r="AN836" s="180">
        <f>IF(L836=1,Stundensätze!$D$15,IF(L836=2,Stundensätze!$D$19,IF(L836=4,Stundensätze!$D$23,"")))</f>
        <v>0</v>
      </c>
      <c r="AO836" s="180" t="e">
        <f t="shared" si="453"/>
        <v>#DIV/0!</v>
      </c>
      <c r="AP836" s="180">
        <f t="shared" si="454"/>
        <v>0</v>
      </c>
      <c r="AQ836" s="192" t="e">
        <f t="shared" si="455"/>
        <v>#DIV/0!</v>
      </c>
      <c r="AR836" s="192" t="e">
        <f t="shared" si="456"/>
        <v>#DIV/0!</v>
      </c>
      <c r="AS836" s="193" t="e">
        <f t="shared" si="457"/>
        <v>#DIV/0!</v>
      </c>
      <c r="AT836" s="258" t="str">
        <f>IF(K836=0,0,VLOOKUP(K836,Kostenstellen!A:B,2,FALSE))</f>
        <v xml:space="preserve">Rosentrittklinik         </v>
      </c>
      <c r="AU836" s="68" t="str">
        <f t="shared" si="439"/>
        <v>U</v>
      </c>
      <c r="AV836" s="68" t="str">
        <f t="shared" si="440"/>
        <v/>
      </c>
      <c r="AW836" s="68">
        <f>IF(AF836=0,0,VLOOKUP($H836,Leistungszahlen!$A$11:$H$158,4,FALSE))</f>
        <v>0</v>
      </c>
      <c r="AX836" s="68">
        <f>IF(AF836=0,0,VLOOKUP($H836,Leistungszahlen!$A$11:$H$158,5,FALSE))</f>
        <v>0</v>
      </c>
      <c r="AY836" s="68">
        <f>IF(AG836=0,0,VLOOKUP($H836,Leistungszahlen!$A$11:$H$158,6,FALSE))</f>
        <v>0</v>
      </c>
      <c r="AZ836" s="68">
        <f t="shared" si="441"/>
        <v>0</v>
      </c>
      <c r="BA836" s="68">
        <f t="shared" si="442"/>
        <v>0</v>
      </c>
      <c r="BC836" s="68">
        <f t="shared" si="458"/>
        <v>0</v>
      </c>
      <c r="BD836" s="285"/>
    </row>
    <row r="837" spans="1:56" s="68" customFormat="1" ht="22.5">
      <c r="A837" s="200"/>
      <c r="B837" s="200"/>
      <c r="C837" s="200" t="s">
        <v>354</v>
      </c>
      <c r="D837" s="200" t="s">
        <v>203</v>
      </c>
      <c r="E837" s="200" t="s">
        <v>349</v>
      </c>
      <c r="F837" s="200"/>
      <c r="G837" s="200" t="s">
        <v>1316</v>
      </c>
      <c r="H837" s="201" t="s">
        <v>218</v>
      </c>
      <c r="I837" s="202">
        <v>22.94</v>
      </c>
      <c r="J837" s="200" t="s">
        <v>560</v>
      </c>
      <c r="K837" s="176">
        <v>3</v>
      </c>
      <c r="L837" s="176">
        <v>1</v>
      </c>
      <c r="M837" s="176">
        <v>0</v>
      </c>
      <c r="N837" s="286">
        <v>3</v>
      </c>
      <c r="O837" s="286"/>
      <c r="P837" s="176"/>
      <c r="Q837" s="203">
        <f t="shared" ref="Q837:Q900" si="459">IF(M837="x",0,IF(N837=7,6,IF(N837=14,12,IF(N837="12+5",11,N837))))</f>
        <v>3</v>
      </c>
      <c r="R837" s="203">
        <f t="shared" ref="R837:R900" si="460">IF(M837="x",0,IF(O837=0,0,IF(N837=7,0,IF(N837+O837=7,O837-1,O837))))</f>
        <v>0</v>
      </c>
      <c r="S837" s="203">
        <f t="shared" ref="S837:S900" si="461">IF(M837="x",0,IF(N837=7,1,IF(N837=14,2,IF(AND(N837=12,O837=5),1,IF(N837="12+5",1,0)))))</f>
        <v>0</v>
      </c>
      <c r="T837" s="203">
        <f t="shared" ref="T837:T900" si="462">IF(M837="x",0,IF(O837=0,0,IF(N837=7,0,IF(N837+O837=7,1,0))))</f>
        <v>0</v>
      </c>
      <c r="U837" s="203">
        <f t="shared" ref="U837:U900" si="463">T837+S837</f>
        <v>0</v>
      </c>
      <c r="V837" s="175">
        <f>IF(Q837&gt;0,VLOOKUP(Q837,Jahresfaktoren!$A$11:$B$24,2,),0)</f>
        <v>152</v>
      </c>
      <c r="W837" s="175">
        <f>IF(R837&gt;0,VLOOKUP(R837,Jahresfaktoren!$D$11:$E$24,2,),0)</f>
        <v>0</v>
      </c>
      <c r="X837" s="175">
        <f>IF(S837&gt;0,VLOOKUP(S837,Jahresfaktoren!$A$28:$B$29,2,),0)</f>
        <v>0</v>
      </c>
      <c r="Y837" s="175">
        <f>IF(T837&gt;0,VLOOKUP(T837,Jahresfaktoren!$A$28:$B$29,2,),0)</f>
        <v>0</v>
      </c>
      <c r="Z837" s="175">
        <f>IF(U837&gt;0,VLOOKUP(U837,Jahresfaktoren!$A$32:$B$33,2,),)</f>
        <v>0</v>
      </c>
      <c r="AA837" s="177">
        <f t="shared" si="448"/>
        <v>3486.88</v>
      </c>
      <c r="AB837" s="177" t="str">
        <f t="shared" si="449"/>
        <v/>
      </c>
      <c r="AC837" s="177" t="str">
        <f t="shared" si="450"/>
        <v/>
      </c>
      <c r="AD837" s="177" t="str">
        <f t="shared" si="451"/>
        <v/>
      </c>
      <c r="AE837" s="177" t="str">
        <f t="shared" si="452"/>
        <v/>
      </c>
      <c r="AF837" s="178">
        <f>IF(Q837&gt;0,VLOOKUP(H837,Leistungszahlen!$A$11:$C$158,3,),0)</f>
        <v>0</v>
      </c>
      <c r="AG837" s="178">
        <f>IF(R837&gt;0,VLOOKUP(H837,Leistungszahlen!$A$11:$F$158,6,),IF(T837&gt;0,VLOOKUP(H837,Leistungszahlen!$A$11:$F$158,6,),0))</f>
        <v>0</v>
      </c>
      <c r="AH837" s="179" t="e">
        <f t="shared" si="443"/>
        <v>#DIV/0!</v>
      </c>
      <c r="AI837" s="179">
        <f t="shared" si="444"/>
        <v>0</v>
      </c>
      <c r="AJ837" s="179">
        <f t="shared" si="445"/>
        <v>0</v>
      </c>
      <c r="AK837" s="179">
        <f t="shared" si="446"/>
        <v>0</v>
      </c>
      <c r="AL837" s="179">
        <f t="shared" si="447"/>
        <v>0</v>
      </c>
      <c r="AM837" s="180">
        <f>IF(L837=1,Stundensätze!$D$13,IF(L837=2,Stundensätze!$D$17,IF(L837=4,Stundensätze!$D$21,"")))</f>
        <v>0</v>
      </c>
      <c r="AN837" s="180">
        <f>IF(L837=1,Stundensätze!$D$15,IF(L837=2,Stundensätze!$D$19,IF(L837=4,Stundensätze!$D$23,"")))</f>
        <v>0</v>
      </c>
      <c r="AO837" s="180" t="e">
        <f t="shared" si="453"/>
        <v>#DIV/0!</v>
      </c>
      <c r="AP837" s="180">
        <f t="shared" si="454"/>
        <v>0</v>
      </c>
      <c r="AQ837" s="192" t="e">
        <f t="shared" si="455"/>
        <v>#DIV/0!</v>
      </c>
      <c r="AR837" s="192" t="e">
        <f t="shared" si="456"/>
        <v>#DIV/0!</v>
      </c>
      <c r="AS837" s="193" t="e">
        <f t="shared" si="457"/>
        <v>#DIV/0!</v>
      </c>
      <c r="AT837" s="258" t="str">
        <f>IF(K837=0,0,VLOOKUP(K837,Kostenstellen!A:B,2,FALSE))</f>
        <v xml:space="preserve">Rosentrittklinik         </v>
      </c>
      <c r="AU837" s="68" t="str">
        <f t="shared" ref="AU837:AU900" si="464">IF(SUM(V837:Z837)&gt;0,H837,"")</f>
        <v>U</v>
      </c>
      <c r="AV837" s="68" t="str">
        <f t="shared" ref="AV837:AV900" si="465">IF(SUM(R837+T837)&gt;0,H837,"")</f>
        <v/>
      </c>
      <c r="AW837" s="68">
        <f>IF(AF837=0,0,VLOOKUP($H837,Leistungszahlen!$A$11:$H$158,4,FALSE))</f>
        <v>0</v>
      </c>
      <c r="AX837" s="68">
        <f>IF(AF837=0,0,VLOOKUP($H837,Leistungszahlen!$A$11:$H$158,5,FALSE))</f>
        <v>0</v>
      </c>
      <c r="AY837" s="68">
        <f>IF(AG837=0,0,VLOOKUP($H837,Leistungszahlen!$A$11:$H$158,6,FALSE))</f>
        <v>0</v>
      </c>
      <c r="AZ837" s="68">
        <f t="shared" ref="AZ837:AZ900" si="466">IF(AX837&lt;AF837,1,IF(AG837&gt;AY837,1,0))</f>
        <v>0</v>
      </c>
      <c r="BA837" s="68">
        <f t="shared" ref="BA837:BA900" si="467">IF(AF837&gt;AX837,1,IF(AG837&gt;AY837,1,0))</f>
        <v>0</v>
      </c>
      <c r="BC837" s="68">
        <f t="shared" si="458"/>
        <v>0</v>
      </c>
      <c r="BD837" s="285"/>
    </row>
    <row r="838" spans="1:56" s="68" customFormat="1" ht="22.5">
      <c r="A838" s="200"/>
      <c r="B838" s="200"/>
      <c r="C838" s="200" t="s">
        <v>354</v>
      </c>
      <c r="D838" s="200" t="s">
        <v>203</v>
      </c>
      <c r="E838" s="200" t="s">
        <v>351</v>
      </c>
      <c r="F838" s="200" t="s">
        <v>416</v>
      </c>
      <c r="G838" s="200" t="s">
        <v>417</v>
      </c>
      <c r="H838" s="201" t="s">
        <v>201</v>
      </c>
      <c r="I838" s="202">
        <v>17.36</v>
      </c>
      <c r="J838" s="200" t="s">
        <v>292</v>
      </c>
      <c r="K838" s="176">
        <v>3</v>
      </c>
      <c r="L838" s="176">
        <v>1</v>
      </c>
      <c r="M838" s="176">
        <v>0</v>
      </c>
      <c r="N838" s="286">
        <v>6</v>
      </c>
      <c r="O838" s="286">
        <v>0</v>
      </c>
      <c r="P838" s="176"/>
      <c r="Q838" s="203">
        <f t="shared" si="459"/>
        <v>6</v>
      </c>
      <c r="R838" s="203">
        <f t="shared" si="460"/>
        <v>0</v>
      </c>
      <c r="S838" s="203">
        <f t="shared" si="461"/>
        <v>0</v>
      </c>
      <c r="T838" s="203">
        <f t="shared" si="462"/>
        <v>0</v>
      </c>
      <c r="U838" s="203">
        <f t="shared" si="463"/>
        <v>0</v>
      </c>
      <c r="V838" s="175">
        <f>IF(Q838&gt;0,VLOOKUP(Q838,Jahresfaktoren!$A$11:$B$24,2,),0)</f>
        <v>302</v>
      </c>
      <c r="W838" s="175">
        <f>IF(R838&gt;0,VLOOKUP(R838,Jahresfaktoren!$D$11:$E$24,2,),0)</f>
        <v>0</v>
      </c>
      <c r="X838" s="175">
        <f>IF(S838&gt;0,VLOOKUP(S838,Jahresfaktoren!$A$28:$B$29,2,),0)</f>
        <v>0</v>
      </c>
      <c r="Y838" s="175">
        <f>IF(T838&gt;0,VLOOKUP(T838,Jahresfaktoren!$A$28:$B$29,2,),0)</f>
        <v>0</v>
      </c>
      <c r="Z838" s="175">
        <f>IF(U838&gt;0,VLOOKUP(U838,Jahresfaktoren!$A$32:$B$33,2,),)</f>
        <v>0</v>
      </c>
      <c r="AA838" s="177">
        <f t="shared" si="448"/>
        <v>5242.72</v>
      </c>
      <c r="AB838" s="177" t="str">
        <f t="shared" si="449"/>
        <v/>
      </c>
      <c r="AC838" s="177" t="str">
        <f t="shared" si="450"/>
        <v/>
      </c>
      <c r="AD838" s="177" t="str">
        <f t="shared" si="451"/>
        <v/>
      </c>
      <c r="AE838" s="177" t="str">
        <f t="shared" si="452"/>
        <v/>
      </c>
      <c r="AF838" s="178">
        <f>IF(Q838&gt;0,VLOOKUP(H838,Leistungszahlen!$A$11:$C$158,3,),0)</f>
        <v>0</v>
      </c>
      <c r="AG838" s="178">
        <f>IF(R838&gt;0,VLOOKUP(H838,Leistungszahlen!$A$11:$F$158,6,),IF(T838&gt;0,VLOOKUP(H838,Leistungszahlen!$A$11:$F$158,6,),0))</f>
        <v>0</v>
      </c>
      <c r="AH838" s="179" t="e">
        <f t="shared" si="443"/>
        <v>#DIV/0!</v>
      </c>
      <c r="AI838" s="179">
        <f t="shared" si="444"/>
        <v>0</v>
      </c>
      <c r="AJ838" s="179">
        <f t="shared" si="445"/>
        <v>0</v>
      </c>
      <c r="AK838" s="179">
        <f t="shared" si="446"/>
        <v>0</v>
      </c>
      <c r="AL838" s="179">
        <f t="shared" si="447"/>
        <v>0</v>
      </c>
      <c r="AM838" s="180">
        <f>IF(L838=1,Stundensätze!$D$13,IF(L838=2,Stundensätze!$D$17,IF(L838=4,Stundensätze!$D$21,"")))</f>
        <v>0</v>
      </c>
      <c r="AN838" s="180">
        <f>IF(L838=1,Stundensätze!$D$15,IF(L838=2,Stundensätze!$D$19,IF(L838=4,Stundensätze!$D$23,"")))</f>
        <v>0</v>
      </c>
      <c r="AO838" s="180" t="e">
        <f t="shared" si="453"/>
        <v>#DIV/0!</v>
      </c>
      <c r="AP838" s="180">
        <f t="shared" si="454"/>
        <v>0</v>
      </c>
      <c r="AQ838" s="192" t="e">
        <f t="shared" si="455"/>
        <v>#DIV/0!</v>
      </c>
      <c r="AR838" s="192" t="e">
        <f t="shared" si="456"/>
        <v>#DIV/0!</v>
      </c>
      <c r="AS838" s="193" t="e">
        <f t="shared" si="457"/>
        <v>#DIV/0!</v>
      </c>
      <c r="AT838" s="258" t="str">
        <f>IF(K838=0,0,VLOOKUP(K838,Kostenstellen!A:B,2,FALSE))</f>
        <v xml:space="preserve">Rosentrittklinik         </v>
      </c>
      <c r="AU838" s="68" t="str">
        <f t="shared" si="464"/>
        <v>C</v>
      </c>
      <c r="AV838" s="68" t="str">
        <f t="shared" si="465"/>
        <v/>
      </c>
      <c r="AW838" s="68">
        <f>IF(AF838=0,0,VLOOKUP($H838,Leistungszahlen!$A$11:$H$158,4,FALSE))</f>
        <v>0</v>
      </c>
      <c r="AX838" s="68">
        <f>IF(AF838=0,0,VLOOKUP($H838,Leistungszahlen!$A$11:$H$158,5,FALSE))</f>
        <v>0</v>
      </c>
      <c r="AY838" s="68">
        <f>IF(AG838=0,0,VLOOKUP($H838,Leistungszahlen!$A$11:$H$158,6,FALSE))</f>
        <v>0</v>
      </c>
      <c r="AZ838" s="68">
        <f t="shared" si="466"/>
        <v>0</v>
      </c>
      <c r="BA838" s="68">
        <f t="shared" si="467"/>
        <v>0</v>
      </c>
      <c r="BC838" s="68">
        <f t="shared" si="458"/>
        <v>0</v>
      </c>
      <c r="BD838" s="285"/>
    </row>
    <row r="839" spans="1:56" s="68" customFormat="1" ht="22.5">
      <c r="A839" s="200"/>
      <c r="B839" s="200"/>
      <c r="C839" s="200" t="s">
        <v>354</v>
      </c>
      <c r="D839" s="200" t="s">
        <v>669</v>
      </c>
      <c r="E839" s="200" t="s">
        <v>349</v>
      </c>
      <c r="F839" s="200"/>
      <c r="G839" s="200" t="s">
        <v>668</v>
      </c>
      <c r="H839" s="201" t="s">
        <v>201</v>
      </c>
      <c r="I839" s="202">
        <v>56.02</v>
      </c>
      <c r="J839" s="200" t="s">
        <v>560</v>
      </c>
      <c r="K839" s="176">
        <v>3</v>
      </c>
      <c r="L839" s="176">
        <v>1</v>
      </c>
      <c r="M839" s="176">
        <v>0</v>
      </c>
      <c r="N839" s="286">
        <v>1</v>
      </c>
      <c r="O839" s="286"/>
      <c r="P839" s="176"/>
      <c r="Q839" s="203">
        <f t="shared" si="459"/>
        <v>1</v>
      </c>
      <c r="R839" s="203">
        <f t="shared" si="460"/>
        <v>0</v>
      </c>
      <c r="S839" s="203">
        <f t="shared" si="461"/>
        <v>0</v>
      </c>
      <c r="T839" s="203">
        <f t="shared" si="462"/>
        <v>0</v>
      </c>
      <c r="U839" s="203">
        <f t="shared" si="463"/>
        <v>0</v>
      </c>
      <c r="V839" s="175">
        <f>IF(Q839&gt;0,VLOOKUP(Q839,Jahresfaktoren!$A$11:$B$24,2,),0)</f>
        <v>52</v>
      </c>
      <c r="W839" s="175">
        <f>IF(R839&gt;0,VLOOKUP(R839,Jahresfaktoren!$D$11:$E$24,2,),0)</f>
        <v>0</v>
      </c>
      <c r="X839" s="175">
        <f>IF(S839&gt;0,VLOOKUP(S839,Jahresfaktoren!$A$28:$B$29,2,),0)</f>
        <v>0</v>
      </c>
      <c r="Y839" s="175">
        <f>IF(T839&gt;0,VLOOKUP(T839,Jahresfaktoren!$A$28:$B$29,2,),0)</f>
        <v>0</v>
      </c>
      <c r="Z839" s="175">
        <f>IF(U839&gt;0,VLOOKUP(U839,Jahresfaktoren!$A$32:$B$33,2,),)</f>
        <v>0</v>
      </c>
      <c r="AA839" s="177">
        <f t="shared" si="448"/>
        <v>2913.04</v>
      </c>
      <c r="AB839" s="177" t="str">
        <f t="shared" si="449"/>
        <v/>
      </c>
      <c r="AC839" s="177" t="str">
        <f t="shared" si="450"/>
        <v/>
      </c>
      <c r="AD839" s="177" t="str">
        <f t="shared" si="451"/>
        <v/>
      </c>
      <c r="AE839" s="177" t="str">
        <f t="shared" si="452"/>
        <v/>
      </c>
      <c r="AF839" s="178">
        <f>IF(Q839&gt;0,VLOOKUP(H839,Leistungszahlen!$A$11:$C$158,3,),0)</f>
        <v>0</v>
      </c>
      <c r="AG839" s="178">
        <f>IF(R839&gt;0,VLOOKUP(H839,Leistungszahlen!$A$11:$F$158,6,),IF(T839&gt;0,VLOOKUP(H839,Leistungszahlen!$A$11:$F$158,6,),0))</f>
        <v>0</v>
      </c>
      <c r="AH839" s="179" t="e">
        <f t="shared" si="443"/>
        <v>#DIV/0!</v>
      </c>
      <c r="AI839" s="179">
        <f t="shared" si="444"/>
        <v>0</v>
      </c>
      <c r="AJ839" s="179">
        <f t="shared" si="445"/>
        <v>0</v>
      </c>
      <c r="AK839" s="179">
        <f t="shared" si="446"/>
        <v>0</v>
      </c>
      <c r="AL839" s="179">
        <f t="shared" si="447"/>
        <v>0</v>
      </c>
      <c r="AM839" s="180">
        <f>IF(L839=1,Stundensätze!$D$13,IF(L839=2,Stundensätze!$D$17,IF(L839=4,Stundensätze!$D$21,"")))</f>
        <v>0</v>
      </c>
      <c r="AN839" s="180">
        <f>IF(L839=1,Stundensätze!$D$15,IF(L839=2,Stundensätze!$D$19,IF(L839=4,Stundensätze!$D$23,"")))</f>
        <v>0</v>
      </c>
      <c r="AO839" s="180" t="e">
        <f t="shared" si="453"/>
        <v>#DIV/0!</v>
      </c>
      <c r="AP839" s="180">
        <f t="shared" si="454"/>
        <v>0</v>
      </c>
      <c r="AQ839" s="192" t="e">
        <f t="shared" si="455"/>
        <v>#DIV/0!</v>
      </c>
      <c r="AR839" s="192" t="e">
        <f t="shared" si="456"/>
        <v>#DIV/0!</v>
      </c>
      <c r="AS839" s="193" t="e">
        <f t="shared" si="457"/>
        <v>#DIV/0!</v>
      </c>
      <c r="AT839" s="258" t="str">
        <f>IF(K839=0,0,VLOOKUP(K839,Kostenstellen!A:B,2,FALSE))</f>
        <v xml:space="preserve">Rosentrittklinik         </v>
      </c>
      <c r="AU839" s="68" t="str">
        <f t="shared" si="464"/>
        <v>C</v>
      </c>
      <c r="AV839" s="68" t="str">
        <f t="shared" si="465"/>
        <v/>
      </c>
      <c r="AW839" s="68">
        <f>IF(AF839=0,0,VLOOKUP($H839,Leistungszahlen!$A$11:$H$158,4,FALSE))</f>
        <v>0</v>
      </c>
      <c r="AX839" s="68">
        <f>IF(AF839=0,0,VLOOKUP($H839,Leistungszahlen!$A$11:$H$158,5,FALSE))</f>
        <v>0</v>
      </c>
      <c r="AY839" s="68">
        <f>IF(AG839=0,0,VLOOKUP($H839,Leistungszahlen!$A$11:$H$158,6,FALSE))</f>
        <v>0</v>
      </c>
      <c r="AZ839" s="68">
        <f t="shared" si="466"/>
        <v>0</v>
      </c>
      <c r="BA839" s="68">
        <f t="shared" si="467"/>
        <v>0</v>
      </c>
      <c r="BC839" s="68">
        <f t="shared" si="458"/>
        <v>0</v>
      </c>
      <c r="BD839" s="285"/>
    </row>
    <row r="840" spans="1:56" s="68" customFormat="1" ht="22.5">
      <c r="A840" s="200"/>
      <c r="B840" s="200"/>
      <c r="C840" s="200" t="s">
        <v>354</v>
      </c>
      <c r="D840" s="200" t="s">
        <v>203</v>
      </c>
      <c r="E840" s="200" t="s">
        <v>369</v>
      </c>
      <c r="F840" s="200"/>
      <c r="G840" s="200" t="s">
        <v>163</v>
      </c>
      <c r="H840" s="201" t="s">
        <v>287</v>
      </c>
      <c r="I840" s="202">
        <v>16.559999999999999</v>
      </c>
      <c r="J840" s="200" t="s">
        <v>560</v>
      </c>
      <c r="K840" s="176">
        <v>3</v>
      </c>
      <c r="L840" s="176">
        <v>1</v>
      </c>
      <c r="M840" s="176" t="s">
        <v>119</v>
      </c>
      <c r="N840" s="286">
        <v>3</v>
      </c>
      <c r="O840" s="286">
        <v>3</v>
      </c>
      <c r="P840" s="176"/>
      <c r="Q840" s="203">
        <f t="shared" si="459"/>
        <v>0</v>
      </c>
      <c r="R840" s="203">
        <f t="shared" si="460"/>
        <v>0</v>
      </c>
      <c r="S840" s="203">
        <f t="shared" si="461"/>
        <v>0</v>
      </c>
      <c r="T840" s="203">
        <f t="shared" si="462"/>
        <v>0</v>
      </c>
      <c r="U840" s="203">
        <f t="shared" si="463"/>
        <v>0</v>
      </c>
      <c r="V840" s="175">
        <f>IF(Q840&gt;0,VLOOKUP(Q840,Jahresfaktoren!$A$11:$B$24,2,),0)</f>
        <v>0</v>
      </c>
      <c r="W840" s="175">
        <f>IF(R840&gt;0,VLOOKUP(R840,Jahresfaktoren!$D$11:$E$24,2,),0)</f>
        <v>0</v>
      </c>
      <c r="X840" s="175">
        <f>IF(S840&gt;0,VLOOKUP(S840,Jahresfaktoren!$A$28:$B$29,2,),0)</f>
        <v>0</v>
      </c>
      <c r="Y840" s="175">
        <f>IF(T840&gt;0,VLOOKUP(T840,Jahresfaktoren!$A$28:$B$29,2,),0)</f>
        <v>0</v>
      </c>
      <c r="Z840" s="175">
        <f>IF(U840&gt;0,VLOOKUP(U840,Jahresfaktoren!$A$32:$B$33,2,),)</f>
        <v>0</v>
      </c>
      <c r="AA840" s="177" t="str">
        <f t="shared" si="448"/>
        <v/>
      </c>
      <c r="AB840" s="177" t="str">
        <f t="shared" si="449"/>
        <v/>
      </c>
      <c r="AC840" s="177" t="str">
        <f t="shared" si="450"/>
        <v/>
      </c>
      <c r="AD840" s="177" t="str">
        <f t="shared" si="451"/>
        <v/>
      </c>
      <c r="AE840" s="177" t="str">
        <f t="shared" si="452"/>
        <v/>
      </c>
      <c r="AF840" s="178">
        <f>IF(Q840&gt;0,VLOOKUP(H840,Leistungszahlen!$A$11:$C$158,3,),0)</f>
        <v>0</v>
      </c>
      <c r="AG840" s="178">
        <f>IF(R840&gt;0,VLOOKUP(H840,Leistungszahlen!$A$11:$F$158,6,),IF(T840&gt;0,VLOOKUP(H840,Leistungszahlen!$A$11:$F$158,6,),0))</f>
        <v>0</v>
      </c>
      <c r="AH840" s="179">
        <f t="shared" si="443"/>
        <v>0</v>
      </c>
      <c r="AI840" s="179">
        <f t="shared" si="444"/>
        <v>0</v>
      </c>
      <c r="AJ840" s="179">
        <f t="shared" si="445"/>
        <v>0</v>
      </c>
      <c r="AK840" s="179">
        <f t="shared" si="446"/>
        <v>0</v>
      </c>
      <c r="AL840" s="179">
        <f t="shared" si="447"/>
        <v>0</v>
      </c>
      <c r="AM840" s="180">
        <f>IF(L840=1,Stundensätze!$D$13,IF(L840=2,Stundensätze!$D$17,IF(L840=4,Stundensätze!$D$21,"")))</f>
        <v>0</v>
      </c>
      <c r="AN840" s="180">
        <f>IF(L840=1,Stundensätze!$D$15,IF(L840=2,Stundensätze!$D$19,IF(L840=4,Stundensätze!$D$23,"")))</f>
        <v>0</v>
      </c>
      <c r="AO840" s="180">
        <f t="shared" si="453"/>
        <v>0</v>
      </c>
      <c r="AP840" s="180">
        <f t="shared" si="454"/>
        <v>0</v>
      </c>
      <c r="AQ840" s="192">
        <f t="shared" si="455"/>
        <v>0</v>
      </c>
      <c r="AR840" s="192">
        <f t="shared" si="456"/>
        <v>0</v>
      </c>
      <c r="AS840" s="193">
        <f t="shared" si="457"/>
        <v>0</v>
      </c>
      <c r="AT840" s="258" t="str">
        <f>IF(K840=0,0,VLOOKUP(K840,Kostenstellen!A:B,2,FALSE))</f>
        <v xml:space="preserve">Rosentrittklinik         </v>
      </c>
      <c r="AU840" s="68" t="str">
        <f t="shared" si="464"/>
        <v/>
      </c>
      <c r="AV840" s="68" t="str">
        <f t="shared" si="465"/>
        <v/>
      </c>
      <c r="AW840" s="68">
        <f>IF(AF840=0,0,VLOOKUP($H840,Leistungszahlen!$A$11:$H$158,4,FALSE))</f>
        <v>0</v>
      </c>
      <c r="AX840" s="68">
        <f>IF(AF840=0,0,VLOOKUP($H840,Leistungszahlen!$A$11:$H$158,5,FALSE))</f>
        <v>0</v>
      </c>
      <c r="AY840" s="68">
        <f>IF(AG840=0,0,VLOOKUP($H840,Leistungszahlen!$A$11:$H$158,6,FALSE))</f>
        <v>0</v>
      </c>
      <c r="AZ840" s="68">
        <f t="shared" si="466"/>
        <v>0</v>
      </c>
      <c r="BA840" s="68">
        <f t="shared" si="467"/>
        <v>0</v>
      </c>
      <c r="BC840" s="68">
        <f t="shared" si="458"/>
        <v>0</v>
      </c>
      <c r="BD840" s="285"/>
    </row>
    <row r="841" spans="1:56" s="68" customFormat="1" ht="22.5">
      <c r="A841" s="200"/>
      <c r="B841" s="200"/>
      <c r="C841" s="200" t="s">
        <v>354</v>
      </c>
      <c r="D841" s="200" t="s">
        <v>203</v>
      </c>
      <c r="E841" s="200" t="s">
        <v>369</v>
      </c>
      <c r="F841" s="200"/>
      <c r="G841" s="200" t="s">
        <v>121</v>
      </c>
      <c r="H841" s="201" t="s">
        <v>200</v>
      </c>
      <c r="I841" s="202">
        <v>3.98</v>
      </c>
      <c r="J841" s="200" t="s">
        <v>778</v>
      </c>
      <c r="K841" s="176">
        <v>3</v>
      </c>
      <c r="L841" s="176">
        <v>1</v>
      </c>
      <c r="M841" s="176" t="s">
        <v>119</v>
      </c>
      <c r="N841" s="286">
        <v>5</v>
      </c>
      <c r="O841" s="286"/>
      <c r="P841" s="176"/>
      <c r="Q841" s="203">
        <f t="shared" si="459"/>
        <v>0</v>
      </c>
      <c r="R841" s="203">
        <f t="shared" si="460"/>
        <v>0</v>
      </c>
      <c r="S841" s="203">
        <f t="shared" si="461"/>
        <v>0</v>
      </c>
      <c r="T841" s="203">
        <f t="shared" si="462"/>
        <v>0</v>
      </c>
      <c r="U841" s="203">
        <f t="shared" si="463"/>
        <v>0</v>
      </c>
      <c r="V841" s="175">
        <f>IF(Q841&gt;0,VLOOKUP(Q841,Jahresfaktoren!$A$11:$B$24,2,),0)</f>
        <v>0</v>
      </c>
      <c r="W841" s="175">
        <f>IF(R841&gt;0,VLOOKUP(R841,Jahresfaktoren!$D$11:$E$24,2,),0)</f>
        <v>0</v>
      </c>
      <c r="X841" s="175">
        <f>IF(S841&gt;0,VLOOKUP(S841,Jahresfaktoren!$A$28:$B$29,2,),0)</f>
        <v>0</v>
      </c>
      <c r="Y841" s="175">
        <f>IF(T841&gt;0,VLOOKUP(T841,Jahresfaktoren!$A$28:$B$29,2,),0)</f>
        <v>0</v>
      </c>
      <c r="Z841" s="175">
        <f>IF(U841&gt;0,VLOOKUP(U841,Jahresfaktoren!$A$32:$B$33,2,),)</f>
        <v>0</v>
      </c>
      <c r="AA841" s="177" t="str">
        <f t="shared" si="448"/>
        <v/>
      </c>
      <c r="AB841" s="177" t="str">
        <f t="shared" si="449"/>
        <v/>
      </c>
      <c r="AC841" s="177" t="str">
        <f t="shared" si="450"/>
        <v/>
      </c>
      <c r="AD841" s="177" t="str">
        <f t="shared" si="451"/>
        <v/>
      </c>
      <c r="AE841" s="177" t="str">
        <f t="shared" si="452"/>
        <v/>
      </c>
      <c r="AF841" s="178">
        <f>IF(Q841&gt;0,VLOOKUP(H841,Leistungszahlen!$A$11:$C$158,3,),0)</f>
        <v>0</v>
      </c>
      <c r="AG841" s="178">
        <f>IF(R841&gt;0,VLOOKUP(H841,Leistungszahlen!$A$11:$F$158,6,),IF(T841&gt;0,VLOOKUP(H841,Leistungszahlen!$A$11:$F$158,6,),0))</f>
        <v>0</v>
      </c>
      <c r="AH841" s="179">
        <f t="shared" si="443"/>
        <v>0</v>
      </c>
      <c r="AI841" s="179">
        <f t="shared" si="444"/>
        <v>0</v>
      </c>
      <c r="AJ841" s="179">
        <f t="shared" si="445"/>
        <v>0</v>
      </c>
      <c r="AK841" s="179">
        <f t="shared" si="446"/>
        <v>0</v>
      </c>
      <c r="AL841" s="179">
        <f t="shared" si="447"/>
        <v>0</v>
      </c>
      <c r="AM841" s="180">
        <f>IF(L841=1,Stundensätze!$D$13,IF(L841=2,Stundensätze!$D$17,IF(L841=4,Stundensätze!$D$21,"")))</f>
        <v>0</v>
      </c>
      <c r="AN841" s="180">
        <f>IF(L841=1,Stundensätze!$D$15,IF(L841=2,Stundensätze!$D$19,IF(L841=4,Stundensätze!$D$23,"")))</f>
        <v>0</v>
      </c>
      <c r="AO841" s="180">
        <f t="shared" si="453"/>
        <v>0</v>
      </c>
      <c r="AP841" s="180">
        <f t="shared" si="454"/>
        <v>0</v>
      </c>
      <c r="AQ841" s="192">
        <f t="shared" si="455"/>
        <v>0</v>
      </c>
      <c r="AR841" s="192">
        <f t="shared" si="456"/>
        <v>0</v>
      </c>
      <c r="AS841" s="193">
        <f t="shared" si="457"/>
        <v>0</v>
      </c>
      <c r="AT841" s="258" t="str">
        <f>IF(K841=0,0,VLOOKUP(K841,Kostenstellen!A:B,2,FALSE))</f>
        <v xml:space="preserve">Rosentrittklinik         </v>
      </c>
      <c r="AU841" s="68" t="str">
        <f t="shared" si="464"/>
        <v/>
      </c>
      <c r="AV841" s="68" t="str">
        <f t="shared" si="465"/>
        <v/>
      </c>
      <c r="AW841" s="68">
        <f>IF(AF841=0,0,VLOOKUP($H841,Leistungszahlen!$A$11:$H$158,4,FALSE))</f>
        <v>0</v>
      </c>
      <c r="AX841" s="68">
        <f>IF(AF841=0,0,VLOOKUP($H841,Leistungszahlen!$A$11:$H$158,5,FALSE))</f>
        <v>0</v>
      </c>
      <c r="AY841" s="68">
        <f>IF(AG841=0,0,VLOOKUP($H841,Leistungszahlen!$A$11:$H$158,6,FALSE))</f>
        <v>0</v>
      </c>
      <c r="AZ841" s="68">
        <f t="shared" si="466"/>
        <v>0</v>
      </c>
      <c r="BA841" s="68">
        <f t="shared" si="467"/>
        <v>0</v>
      </c>
      <c r="BC841" s="68">
        <f t="shared" si="458"/>
        <v>0</v>
      </c>
      <c r="BD841" s="285"/>
    </row>
    <row r="842" spans="1:56" s="68" customFormat="1" ht="22.5">
      <c r="A842" s="200"/>
      <c r="B842" s="200"/>
      <c r="C842" s="200" t="s">
        <v>354</v>
      </c>
      <c r="D842" s="200" t="s">
        <v>203</v>
      </c>
      <c r="E842" s="200" t="s">
        <v>369</v>
      </c>
      <c r="F842" s="200"/>
      <c r="G842" s="200" t="s">
        <v>163</v>
      </c>
      <c r="H842" s="201" t="s">
        <v>287</v>
      </c>
      <c r="I842" s="202">
        <v>17.079999999999998</v>
      </c>
      <c r="J842" s="200" t="s">
        <v>560</v>
      </c>
      <c r="K842" s="176">
        <v>3</v>
      </c>
      <c r="L842" s="176">
        <v>1</v>
      </c>
      <c r="M842" s="176" t="s">
        <v>119</v>
      </c>
      <c r="N842" s="286">
        <v>3</v>
      </c>
      <c r="O842" s="286">
        <v>3</v>
      </c>
      <c r="P842" s="176"/>
      <c r="Q842" s="203">
        <f t="shared" si="459"/>
        <v>0</v>
      </c>
      <c r="R842" s="203">
        <f t="shared" si="460"/>
        <v>0</v>
      </c>
      <c r="S842" s="203">
        <f t="shared" si="461"/>
        <v>0</v>
      </c>
      <c r="T842" s="203">
        <f t="shared" si="462"/>
        <v>0</v>
      </c>
      <c r="U842" s="203">
        <f t="shared" si="463"/>
        <v>0</v>
      </c>
      <c r="V842" s="175">
        <f>IF(Q842&gt;0,VLOOKUP(Q842,Jahresfaktoren!$A$11:$B$24,2,),0)</f>
        <v>0</v>
      </c>
      <c r="W842" s="175">
        <f>IF(R842&gt;0,VLOOKUP(R842,Jahresfaktoren!$D$11:$E$24,2,),0)</f>
        <v>0</v>
      </c>
      <c r="X842" s="175">
        <f>IF(S842&gt;0,VLOOKUP(S842,Jahresfaktoren!$A$28:$B$29,2,),0)</f>
        <v>0</v>
      </c>
      <c r="Y842" s="175">
        <f>IF(T842&gt;0,VLOOKUP(T842,Jahresfaktoren!$A$28:$B$29,2,),0)</f>
        <v>0</v>
      </c>
      <c r="Z842" s="175">
        <f>IF(U842&gt;0,VLOOKUP(U842,Jahresfaktoren!$A$32:$B$33,2,),)</f>
        <v>0</v>
      </c>
      <c r="AA842" s="177" t="str">
        <f t="shared" si="448"/>
        <v/>
      </c>
      <c r="AB842" s="177" t="str">
        <f t="shared" si="449"/>
        <v/>
      </c>
      <c r="AC842" s="177" t="str">
        <f t="shared" si="450"/>
        <v/>
      </c>
      <c r="AD842" s="177" t="str">
        <f t="shared" si="451"/>
        <v/>
      </c>
      <c r="AE842" s="177" t="str">
        <f t="shared" si="452"/>
        <v/>
      </c>
      <c r="AF842" s="178">
        <f>IF(Q842&gt;0,VLOOKUP(H842,Leistungszahlen!$A$11:$C$158,3,),0)</f>
        <v>0</v>
      </c>
      <c r="AG842" s="178">
        <f>IF(R842&gt;0,VLOOKUP(H842,Leistungszahlen!$A$11:$F$158,6,),IF(T842&gt;0,VLOOKUP(H842,Leistungszahlen!$A$11:$F$158,6,),0))</f>
        <v>0</v>
      </c>
      <c r="AH842" s="179">
        <f t="shared" si="443"/>
        <v>0</v>
      </c>
      <c r="AI842" s="179">
        <f t="shared" si="444"/>
        <v>0</v>
      </c>
      <c r="AJ842" s="179">
        <f t="shared" si="445"/>
        <v>0</v>
      </c>
      <c r="AK842" s="179">
        <f t="shared" si="446"/>
        <v>0</v>
      </c>
      <c r="AL842" s="179">
        <f t="shared" si="447"/>
        <v>0</v>
      </c>
      <c r="AM842" s="180">
        <f>IF(L842=1,Stundensätze!$D$13,IF(L842=2,Stundensätze!$D$17,IF(L842=4,Stundensätze!$D$21,"")))</f>
        <v>0</v>
      </c>
      <c r="AN842" s="180">
        <f>IF(L842=1,Stundensätze!$D$15,IF(L842=2,Stundensätze!$D$19,IF(L842=4,Stundensätze!$D$23,"")))</f>
        <v>0</v>
      </c>
      <c r="AO842" s="180">
        <f t="shared" si="453"/>
        <v>0</v>
      </c>
      <c r="AP842" s="180">
        <f t="shared" si="454"/>
        <v>0</v>
      </c>
      <c r="AQ842" s="192">
        <f t="shared" si="455"/>
        <v>0</v>
      </c>
      <c r="AR842" s="192">
        <f t="shared" si="456"/>
        <v>0</v>
      </c>
      <c r="AS842" s="193">
        <f t="shared" si="457"/>
        <v>0</v>
      </c>
      <c r="AT842" s="258" t="str">
        <f>IF(K842=0,0,VLOOKUP(K842,Kostenstellen!A:B,2,FALSE))</f>
        <v xml:space="preserve">Rosentrittklinik         </v>
      </c>
      <c r="AU842" s="68" t="str">
        <f t="shared" si="464"/>
        <v/>
      </c>
      <c r="AV842" s="68" t="str">
        <f t="shared" si="465"/>
        <v/>
      </c>
      <c r="AW842" s="68">
        <f>IF(AF842=0,0,VLOOKUP($H842,Leistungszahlen!$A$11:$H$158,4,FALSE))</f>
        <v>0</v>
      </c>
      <c r="AX842" s="68">
        <f>IF(AF842=0,0,VLOOKUP($H842,Leistungszahlen!$A$11:$H$158,5,FALSE))</f>
        <v>0</v>
      </c>
      <c r="AY842" s="68">
        <f>IF(AG842=0,0,VLOOKUP($H842,Leistungszahlen!$A$11:$H$158,6,FALSE))</f>
        <v>0</v>
      </c>
      <c r="AZ842" s="68">
        <f t="shared" si="466"/>
        <v>0</v>
      </c>
      <c r="BA842" s="68">
        <f t="shared" si="467"/>
        <v>0</v>
      </c>
      <c r="BC842" s="68">
        <f t="shared" si="458"/>
        <v>0</v>
      </c>
      <c r="BD842" s="285"/>
    </row>
    <row r="843" spans="1:56" s="68" customFormat="1" ht="22.5">
      <c r="A843" s="200"/>
      <c r="B843" s="200"/>
      <c r="C843" s="200" t="s">
        <v>354</v>
      </c>
      <c r="D843" s="200" t="s">
        <v>203</v>
      </c>
      <c r="E843" s="200" t="s">
        <v>369</v>
      </c>
      <c r="F843" s="200"/>
      <c r="G843" s="200" t="s">
        <v>121</v>
      </c>
      <c r="H843" s="201" t="s">
        <v>200</v>
      </c>
      <c r="I843" s="202">
        <v>3.98</v>
      </c>
      <c r="J843" s="200" t="s">
        <v>778</v>
      </c>
      <c r="K843" s="176">
        <v>3</v>
      </c>
      <c r="L843" s="176">
        <v>1</v>
      </c>
      <c r="M843" s="176" t="s">
        <v>119</v>
      </c>
      <c r="N843" s="286">
        <v>5</v>
      </c>
      <c r="O843" s="286"/>
      <c r="P843" s="176"/>
      <c r="Q843" s="203">
        <f t="shared" si="459"/>
        <v>0</v>
      </c>
      <c r="R843" s="203">
        <f t="shared" si="460"/>
        <v>0</v>
      </c>
      <c r="S843" s="203">
        <f t="shared" si="461"/>
        <v>0</v>
      </c>
      <c r="T843" s="203">
        <f t="shared" si="462"/>
        <v>0</v>
      </c>
      <c r="U843" s="203">
        <f t="shared" si="463"/>
        <v>0</v>
      </c>
      <c r="V843" s="175">
        <f>IF(Q843&gt;0,VLOOKUP(Q843,Jahresfaktoren!$A$11:$B$24,2,),0)</f>
        <v>0</v>
      </c>
      <c r="W843" s="175">
        <f>IF(R843&gt;0,VLOOKUP(R843,Jahresfaktoren!$D$11:$E$24,2,),0)</f>
        <v>0</v>
      </c>
      <c r="X843" s="175">
        <f>IF(S843&gt;0,VLOOKUP(S843,Jahresfaktoren!$A$28:$B$29,2,),0)</f>
        <v>0</v>
      </c>
      <c r="Y843" s="175">
        <f>IF(T843&gt;0,VLOOKUP(T843,Jahresfaktoren!$A$28:$B$29,2,),0)</f>
        <v>0</v>
      </c>
      <c r="Z843" s="175">
        <f>IF(U843&gt;0,VLOOKUP(U843,Jahresfaktoren!$A$32:$B$33,2,),)</f>
        <v>0</v>
      </c>
      <c r="AA843" s="177" t="str">
        <f t="shared" si="448"/>
        <v/>
      </c>
      <c r="AB843" s="177" t="str">
        <f t="shared" si="449"/>
        <v/>
      </c>
      <c r="AC843" s="177" t="str">
        <f t="shared" si="450"/>
        <v/>
      </c>
      <c r="AD843" s="177" t="str">
        <f t="shared" si="451"/>
        <v/>
      </c>
      <c r="AE843" s="177" t="str">
        <f t="shared" si="452"/>
        <v/>
      </c>
      <c r="AF843" s="178">
        <f>IF(Q843&gt;0,VLOOKUP(H843,Leistungszahlen!$A$11:$C$158,3,),0)</f>
        <v>0</v>
      </c>
      <c r="AG843" s="178">
        <f>IF(R843&gt;0,VLOOKUP(H843,Leistungszahlen!$A$11:$F$158,6,),IF(T843&gt;0,VLOOKUP(H843,Leistungszahlen!$A$11:$F$158,6,),0))</f>
        <v>0</v>
      </c>
      <c r="AH843" s="179">
        <f t="shared" ref="AH843:AH906" si="468">IF(Q843&gt;0,AA843/AF843,0)</f>
        <v>0</v>
      </c>
      <c r="AI843" s="179">
        <f t="shared" ref="AI843:AI906" si="469">IF(R843&gt;0,AB843/AG843,0)</f>
        <v>0</v>
      </c>
      <c r="AJ843" s="179">
        <f t="shared" ref="AJ843:AJ906" si="470">IF(S843&gt;0,AC843/AF843,0)</f>
        <v>0</v>
      </c>
      <c r="AK843" s="179">
        <f t="shared" ref="AK843:AK906" si="471">IF(T843&gt;0,AD843/AG843,0)</f>
        <v>0</v>
      </c>
      <c r="AL843" s="179">
        <f t="shared" ref="AL843:AL906" si="472">IF(U843&gt;0,AE843/AF843,0)</f>
        <v>0</v>
      </c>
      <c r="AM843" s="180">
        <f>IF(L843=1,Stundensätze!$D$13,IF(L843=2,Stundensätze!$D$17,IF(L843=4,Stundensätze!$D$21,"")))</f>
        <v>0</v>
      </c>
      <c r="AN843" s="180">
        <f>IF(L843=1,Stundensätze!$D$15,IF(L843=2,Stundensätze!$D$19,IF(L843=4,Stundensätze!$D$23,"")))</f>
        <v>0</v>
      </c>
      <c r="AO843" s="180">
        <f t="shared" si="453"/>
        <v>0</v>
      </c>
      <c r="AP843" s="180">
        <f t="shared" si="454"/>
        <v>0</v>
      </c>
      <c r="AQ843" s="192">
        <f t="shared" si="455"/>
        <v>0</v>
      </c>
      <c r="AR843" s="192">
        <f t="shared" si="456"/>
        <v>0</v>
      </c>
      <c r="AS843" s="193">
        <f t="shared" si="457"/>
        <v>0</v>
      </c>
      <c r="AT843" s="258" t="str">
        <f>IF(K843=0,0,VLOOKUP(K843,Kostenstellen!A:B,2,FALSE))</f>
        <v xml:space="preserve">Rosentrittklinik         </v>
      </c>
      <c r="AU843" s="68" t="str">
        <f t="shared" si="464"/>
        <v/>
      </c>
      <c r="AV843" s="68" t="str">
        <f t="shared" si="465"/>
        <v/>
      </c>
      <c r="AW843" s="68">
        <f>IF(AF843=0,0,VLOOKUP($H843,Leistungszahlen!$A$11:$H$158,4,FALSE))</f>
        <v>0</v>
      </c>
      <c r="AX843" s="68">
        <f>IF(AF843=0,0,VLOOKUP($H843,Leistungszahlen!$A$11:$H$158,5,FALSE))</f>
        <v>0</v>
      </c>
      <c r="AY843" s="68">
        <f>IF(AG843=0,0,VLOOKUP($H843,Leistungszahlen!$A$11:$H$158,6,FALSE))</f>
        <v>0</v>
      </c>
      <c r="AZ843" s="68">
        <f t="shared" si="466"/>
        <v>0</v>
      </c>
      <c r="BA843" s="68">
        <f t="shared" si="467"/>
        <v>0</v>
      </c>
      <c r="BC843" s="68">
        <f t="shared" si="458"/>
        <v>0</v>
      </c>
      <c r="BD843" s="285"/>
    </row>
    <row r="844" spans="1:56" s="68" customFormat="1" ht="22.5">
      <c r="A844" s="200"/>
      <c r="B844" s="200"/>
      <c r="C844" s="200" t="s">
        <v>354</v>
      </c>
      <c r="D844" s="200" t="s">
        <v>203</v>
      </c>
      <c r="E844" s="200" t="s">
        <v>369</v>
      </c>
      <c r="F844" s="200"/>
      <c r="G844" s="200" t="s">
        <v>163</v>
      </c>
      <c r="H844" s="201" t="s">
        <v>287</v>
      </c>
      <c r="I844" s="202">
        <v>17.079999999999998</v>
      </c>
      <c r="J844" s="200" t="s">
        <v>560</v>
      </c>
      <c r="K844" s="176">
        <v>3</v>
      </c>
      <c r="L844" s="176">
        <v>1</v>
      </c>
      <c r="M844" s="176" t="s">
        <v>119</v>
      </c>
      <c r="N844" s="286">
        <v>3</v>
      </c>
      <c r="O844" s="286">
        <v>3</v>
      </c>
      <c r="P844" s="176"/>
      <c r="Q844" s="203">
        <f t="shared" si="459"/>
        <v>0</v>
      </c>
      <c r="R844" s="203">
        <f t="shared" si="460"/>
        <v>0</v>
      </c>
      <c r="S844" s="203">
        <f t="shared" si="461"/>
        <v>0</v>
      </c>
      <c r="T844" s="203">
        <f t="shared" si="462"/>
        <v>0</v>
      </c>
      <c r="U844" s="203">
        <f t="shared" si="463"/>
        <v>0</v>
      </c>
      <c r="V844" s="175">
        <f>IF(Q844&gt;0,VLOOKUP(Q844,Jahresfaktoren!$A$11:$B$24,2,),0)</f>
        <v>0</v>
      </c>
      <c r="W844" s="175">
        <f>IF(R844&gt;0,VLOOKUP(R844,Jahresfaktoren!$D$11:$E$24,2,),0)</f>
        <v>0</v>
      </c>
      <c r="X844" s="175">
        <f>IF(S844&gt;0,VLOOKUP(S844,Jahresfaktoren!$A$28:$B$29,2,),0)</f>
        <v>0</v>
      </c>
      <c r="Y844" s="175">
        <f>IF(T844&gt;0,VLOOKUP(T844,Jahresfaktoren!$A$28:$B$29,2,),0)</f>
        <v>0</v>
      </c>
      <c r="Z844" s="175">
        <f>IF(U844&gt;0,VLOOKUP(U844,Jahresfaktoren!$A$32:$B$33,2,),)</f>
        <v>0</v>
      </c>
      <c r="AA844" s="177" t="str">
        <f t="shared" si="448"/>
        <v/>
      </c>
      <c r="AB844" s="177" t="str">
        <f t="shared" si="449"/>
        <v/>
      </c>
      <c r="AC844" s="177" t="str">
        <f t="shared" si="450"/>
        <v/>
      </c>
      <c r="AD844" s="177" t="str">
        <f t="shared" si="451"/>
        <v/>
      </c>
      <c r="AE844" s="177" t="str">
        <f t="shared" si="452"/>
        <v/>
      </c>
      <c r="AF844" s="178">
        <f>IF(Q844&gt;0,VLOOKUP(H844,Leistungszahlen!$A$11:$C$158,3,),0)</f>
        <v>0</v>
      </c>
      <c r="AG844" s="178">
        <f>IF(R844&gt;0,VLOOKUP(H844,Leistungszahlen!$A$11:$F$158,6,),IF(T844&gt;0,VLOOKUP(H844,Leistungszahlen!$A$11:$F$158,6,),0))</f>
        <v>0</v>
      </c>
      <c r="AH844" s="179">
        <f t="shared" si="468"/>
        <v>0</v>
      </c>
      <c r="AI844" s="179">
        <f t="shared" si="469"/>
        <v>0</v>
      </c>
      <c r="AJ844" s="179">
        <f t="shared" si="470"/>
        <v>0</v>
      </c>
      <c r="AK844" s="179">
        <f t="shared" si="471"/>
        <v>0</v>
      </c>
      <c r="AL844" s="179">
        <f t="shared" si="472"/>
        <v>0</v>
      </c>
      <c r="AM844" s="180">
        <f>IF(L844=1,Stundensätze!$D$13,IF(L844=2,Stundensätze!$D$17,IF(L844=4,Stundensätze!$D$21,"")))</f>
        <v>0</v>
      </c>
      <c r="AN844" s="180">
        <f>IF(L844=1,Stundensätze!$D$15,IF(L844=2,Stundensätze!$D$19,IF(L844=4,Stundensätze!$D$23,"")))</f>
        <v>0</v>
      </c>
      <c r="AO844" s="180">
        <f t="shared" si="453"/>
        <v>0</v>
      </c>
      <c r="AP844" s="180">
        <f t="shared" si="454"/>
        <v>0</v>
      </c>
      <c r="AQ844" s="192">
        <f t="shared" si="455"/>
        <v>0</v>
      </c>
      <c r="AR844" s="192">
        <f t="shared" si="456"/>
        <v>0</v>
      </c>
      <c r="AS844" s="193">
        <f t="shared" si="457"/>
        <v>0</v>
      </c>
      <c r="AT844" s="258" t="str">
        <f>IF(K844=0,0,VLOOKUP(K844,Kostenstellen!A:B,2,FALSE))</f>
        <v xml:space="preserve">Rosentrittklinik         </v>
      </c>
      <c r="AU844" s="68" t="str">
        <f t="shared" si="464"/>
        <v/>
      </c>
      <c r="AV844" s="68" t="str">
        <f t="shared" si="465"/>
        <v/>
      </c>
      <c r="AW844" s="68">
        <f>IF(AF844=0,0,VLOOKUP($H844,Leistungszahlen!$A$11:$H$158,4,FALSE))</f>
        <v>0</v>
      </c>
      <c r="AX844" s="68">
        <f>IF(AF844=0,0,VLOOKUP($H844,Leistungszahlen!$A$11:$H$158,5,FALSE))</f>
        <v>0</v>
      </c>
      <c r="AY844" s="68">
        <f>IF(AG844=0,0,VLOOKUP($H844,Leistungszahlen!$A$11:$H$158,6,FALSE))</f>
        <v>0</v>
      </c>
      <c r="AZ844" s="68">
        <f t="shared" si="466"/>
        <v>0</v>
      </c>
      <c r="BA844" s="68">
        <f t="shared" si="467"/>
        <v>0</v>
      </c>
      <c r="BC844" s="68">
        <f t="shared" si="458"/>
        <v>0</v>
      </c>
      <c r="BD844" s="285"/>
    </row>
    <row r="845" spans="1:56" s="68" customFormat="1" ht="22.5">
      <c r="A845" s="200"/>
      <c r="B845" s="200"/>
      <c r="C845" s="200" t="s">
        <v>354</v>
      </c>
      <c r="D845" s="200" t="s">
        <v>203</v>
      </c>
      <c r="E845" s="200" t="s">
        <v>369</v>
      </c>
      <c r="F845" s="200"/>
      <c r="G845" s="200" t="s">
        <v>121</v>
      </c>
      <c r="H845" s="201" t="s">
        <v>200</v>
      </c>
      <c r="I845" s="202">
        <v>3.98</v>
      </c>
      <c r="J845" s="200" t="s">
        <v>778</v>
      </c>
      <c r="K845" s="176">
        <v>3</v>
      </c>
      <c r="L845" s="176">
        <v>1</v>
      </c>
      <c r="M845" s="176" t="s">
        <v>119</v>
      </c>
      <c r="N845" s="286">
        <v>5</v>
      </c>
      <c r="O845" s="286"/>
      <c r="P845" s="176"/>
      <c r="Q845" s="203">
        <f t="shared" si="459"/>
        <v>0</v>
      </c>
      <c r="R845" s="203">
        <f t="shared" si="460"/>
        <v>0</v>
      </c>
      <c r="S845" s="203">
        <f t="shared" si="461"/>
        <v>0</v>
      </c>
      <c r="T845" s="203">
        <f t="shared" si="462"/>
        <v>0</v>
      </c>
      <c r="U845" s="203">
        <f t="shared" si="463"/>
        <v>0</v>
      </c>
      <c r="V845" s="175">
        <f>IF(Q845&gt;0,VLOOKUP(Q845,Jahresfaktoren!$A$11:$B$24,2,),0)</f>
        <v>0</v>
      </c>
      <c r="W845" s="175">
        <f>IF(R845&gt;0,VLOOKUP(R845,Jahresfaktoren!$D$11:$E$24,2,),0)</f>
        <v>0</v>
      </c>
      <c r="X845" s="175">
        <f>IF(S845&gt;0,VLOOKUP(S845,Jahresfaktoren!$A$28:$B$29,2,),0)</f>
        <v>0</v>
      </c>
      <c r="Y845" s="175">
        <f>IF(T845&gt;0,VLOOKUP(T845,Jahresfaktoren!$A$28:$B$29,2,),0)</f>
        <v>0</v>
      </c>
      <c r="Z845" s="175">
        <f>IF(U845&gt;0,VLOOKUP(U845,Jahresfaktoren!$A$32:$B$33,2,),)</f>
        <v>0</v>
      </c>
      <c r="AA845" s="177" t="str">
        <f t="shared" si="448"/>
        <v/>
      </c>
      <c r="AB845" s="177" t="str">
        <f t="shared" si="449"/>
        <v/>
      </c>
      <c r="AC845" s="177" t="str">
        <f t="shared" si="450"/>
        <v/>
      </c>
      <c r="AD845" s="177" t="str">
        <f t="shared" si="451"/>
        <v/>
      </c>
      <c r="AE845" s="177" t="str">
        <f t="shared" si="452"/>
        <v/>
      </c>
      <c r="AF845" s="178">
        <f>IF(Q845&gt;0,VLOOKUP(H845,Leistungszahlen!$A$11:$C$158,3,),0)</f>
        <v>0</v>
      </c>
      <c r="AG845" s="178">
        <f>IF(R845&gt;0,VLOOKUP(H845,Leistungszahlen!$A$11:$F$158,6,),IF(T845&gt;0,VLOOKUP(H845,Leistungszahlen!$A$11:$F$158,6,),0))</f>
        <v>0</v>
      </c>
      <c r="AH845" s="179">
        <f t="shared" si="468"/>
        <v>0</v>
      </c>
      <c r="AI845" s="179">
        <f t="shared" si="469"/>
        <v>0</v>
      </c>
      <c r="AJ845" s="179">
        <f t="shared" si="470"/>
        <v>0</v>
      </c>
      <c r="AK845" s="179">
        <f t="shared" si="471"/>
        <v>0</v>
      </c>
      <c r="AL845" s="179">
        <f t="shared" si="472"/>
        <v>0</v>
      </c>
      <c r="AM845" s="180">
        <f>IF(L845=1,Stundensätze!$D$13,IF(L845=2,Stundensätze!$D$17,IF(L845=4,Stundensätze!$D$21,"")))</f>
        <v>0</v>
      </c>
      <c r="AN845" s="180">
        <f>IF(L845=1,Stundensätze!$D$15,IF(L845=2,Stundensätze!$D$19,IF(L845=4,Stundensätze!$D$23,"")))</f>
        <v>0</v>
      </c>
      <c r="AO845" s="180">
        <f t="shared" si="453"/>
        <v>0</v>
      </c>
      <c r="AP845" s="180">
        <f t="shared" si="454"/>
        <v>0</v>
      </c>
      <c r="AQ845" s="192">
        <f t="shared" si="455"/>
        <v>0</v>
      </c>
      <c r="AR845" s="192">
        <f t="shared" si="456"/>
        <v>0</v>
      </c>
      <c r="AS845" s="193">
        <f t="shared" si="457"/>
        <v>0</v>
      </c>
      <c r="AT845" s="258" t="str">
        <f>IF(K845=0,0,VLOOKUP(K845,Kostenstellen!A:B,2,FALSE))</f>
        <v xml:space="preserve">Rosentrittklinik         </v>
      </c>
      <c r="AU845" s="68" t="str">
        <f t="shared" si="464"/>
        <v/>
      </c>
      <c r="AV845" s="68" t="str">
        <f t="shared" si="465"/>
        <v/>
      </c>
      <c r="AW845" s="68">
        <f>IF(AF845=0,0,VLOOKUP($H845,Leistungszahlen!$A$11:$H$158,4,FALSE))</f>
        <v>0</v>
      </c>
      <c r="AX845" s="68">
        <f>IF(AF845=0,0,VLOOKUP($H845,Leistungszahlen!$A$11:$H$158,5,FALSE))</f>
        <v>0</v>
      </c>
      <c r="AY845" s="68">
        <f>IF(AG845=0,0,VLOOKUP($H845,Leistungszahlen!$A$11:$H$158,6,FALSE))</f>
        <v>0</v>
      </c>
      <c r="AZ845" s="68">
        <f t="shared" si="466"/>
        <v>0</v>
      </c>
      <c r="BA845" s="68">
        <f t="shared" si="467"/>
        <v>0</v>
      </c>
      <c r="BC845" s="68">
        <f t="shared" si="458"/>
        <v>0</v>
      </c>
      <c r="BD845" s="285"/>
    </row>
    <row r="846" spans="1:56" s="68" customFormat="1" ht="22.5">
      <c r="A846" s="200"/>
      <c r="B846" s="200"/>
      <c r="C846" s="200" t="s">
        <v>354</v>
      </c>
      <c r="D846" s="200" t="s">
        <v>203</v>
      </c>
      <c r="E846" s="200" t="s">
        <v>369</v>
      </c>
      <c r="F846" s="200"/>
      <c r="G846" s="200" t="s">
        <v>163</v>
      </c>
      <c r="H846" s="201" t="s">
        <v>287</v>
      </c>
      <c r="I846" s="202">
        <v>17.079999999999998</v>
      </c>
      <c r="J846" s="200" t="s">
        <v>560</v>
      </c>
      <c r="K846" s="176">
        <v>3</v>
      </c>
      <c r="L846" s="176">
        <v>1</v>
      </c>
      <c r="M846" s="176" t="s">
        <v>119</v>
      </c>
      <c r="N846" s="286">
        <v>3</v>
      </c>
      <c r="O846" s="286">
        <v>3</v>
      </c>
      <c r="P846" s="176"/>
      <c r="Q846" s="203">
        <f t="shared" si="459"/>
        <v>0</v>
      </c>
      <c r="R846" s="203">
        <f t="shared" si="460"/>
        <v>0</v>
      </c>
      <c r="S846" s="203">
        <f t="shared" si="461"/>
        <v>0</v>
      </c>
      <c r="T846" s="203">
        <f t="shared" si="462"/>
        <v>0</v>
      </c>
      <c r="U846" s="203">
        <f t="shared" si="463"/>
        <v>0</v>
      </c>
      <c r="V846" s="175">
        <f>IF(Q846&gt;0,VLOOKUP(Q846,Jahresfaktoren!$A$11:$B$24,2,),0)</f>
        <v>0</v>
      </c>
      <c r="W846" s="175">
        <f>IF(R846&gt;0,VLOOKUP(R846,Jahresfaktoren!$D$11:$E$24,2,),0)</f>
        <v>0</v>
      </c>
      <c r="X846" s="175">
        <f>IF(S846&gt;0,VLOOKUP(S846,Jahresfaktoren!$A$28:$B$29,2,),0)</f>
        <v>0</v>
      </c>
      <c r="Y846" s="175">
        <f>IF(T846&gt;0,VLOOKUP(T846,Jahresfaktoren!$A$28:$B$29,2,),0)</f>
        <v>0</v>
      </c>
      <c r="Z846" s="175">
        <f>IF(U846&gt;0,VLOOKUP(U846,Jahresfaktoren!$A$32:$B$33,2,),)</f>
        <v>0</v>
      </c>
      <c r="AA846" s="177" t="str">
        <f t="shared" si="448"/>
        <v/>
      </c>
      <c r="AB846" s="177" t="str">
        <f t="shared" si="449"/>
        <v/>
      </c>
      <c r="AC846" s="177" t="str">
        <f t="shared" si="450"/>
        <v/>
      </c>
      <c r="AD846" s="177" t="str">
        <f t="shared" si="451"/>
        <v/>
      </c>
      <c r="AE846" s="177" t="str">
        <f t="shared" si="452"/>
        <v/>
      </c>
      <c r="AF846" s="178">
        <f>IF(Q846&gt;0,VLOOKUP(H846,Leistungszahlen!$A$11:$C$158,3,),0)</f>
        <v>0</v>
      </c>
      <c r="AG846" s="178">
        <f>IF(R846&gt;0,VLOOKUP(H846,Leistungszahlen!$A$11:$F$158,6,),IF(T846&gt;0,VLOOKUP(H846,Leistungszahlen!$A$11:$F$158,6,),0))</f>
        <v>0</v>
      </c>
      <c r="AH846" s="179">
        <f t="shared" si="468"/>
        <v>0</v>
      </c>
      <c r="AI846" s="179">
        <f t="shared" si="469"/>
        <v>0</v>
      </c>
      <c r="AJ846" s="179">
        <f t="shared" si="470"/>
        <v>0</v>
      </c>
      <c r="AK846" s="179">
        <f t="shared" si="471"/>
        <v>0</v>
      </c>
      <c r="AL846" s="179">
        <f t="shared" si="472"/>
        <v>0</v>
      </c>
      <c r="AM846" s="180">
        <f>IF(L846=1,Stundensätze!$D$13,IF(L846=2,Stundensätze!$D$17,IF(L846=4,Stundensätze!$D$21,"")))</f>
        <v>0</v>
      </c>
      <c r="AN846" s="180">
        <f>IF(L846=1,Stundensätze!$D$15,IF(L846=2,Stundensätze!$D$19,IF(L846=4,Stundensätze!$D$23,"")))</f>
        <v>0</v>
      </c>
      <c r="AO846" s="180">
        <f t="shared" si="453"/>
        <v>0</v>
      </c>
      <c r="AP846" s="180">
        <f t="shared" si="454"/>
        <v>0</v>
      </c>
      <c r="AQ846" s="192">
        <f t="shared" si="455"/>
        <v>0</v>
      </c>
      <c r="AR846" s="192">
        <f t="shared" si="456"/>
        <v>0</v>
      </c>
      <c r="AS846" s="193">
        <f t="shared" si="457"/>
        <v>0</v>
      </c>
      <c r="AT846" s="258" t="str">
        <f>IF(K846=0,0,VLOOKUP(K846,Kostenstellen!A:B,2,FALSE))</f>
        <v xml:space="preserve">Rosentrittklinik         </v>
      </c>
      <c r="AU846" s="68" t="str">
        <f t="shared" si="464"/>
        <v/>
      </c>
      <c r="AV846" s="68" t="str">
        <f t="shared" si="465"/>
        <v/>
      </c>
      <c r="AW846" s="68">
        <f>IF(AF846=0,0,VLOOKUP($H846,Leistungszahlen!$A$11:$H$158,4,FALSE))</f>
        <v>0</v>
      </c>
      <c r="AX846" s="68">
        <f>IF(AF846=0,0,VLOOKUP($H846,Leistungszahlen!$A$11:$H$158,5,FALSE))</f>
        <v>0</v>
      </c>
      <c r="AY846" s="68">
        <f>IF(AG846=0,0,VLOOKUP($H846,Leistungszahlen!$A$11:$H$158,6,FALSE))</f>
        <v>0</v>
      </c>
      <c r="AZ846" s="68">
        <f t="shared" si="466"/>
        <v>0</v>
      </c>
      <c r="BA846" s="68">
        <f t="shared" si="467"/>
        <v>0</v>
      </c>
      <c r="BC846" s="68">
        <f t="shared" si="458"/>
        <v>0</v>
      </c>
      <c r="BD846" s="285"/>
    </row>
    <row r="847" spans="1:56" s="68" customFormat="1" ht="22.5">
      <c r="A847" s="200"/>
      <c r="B847" s="200"/>
      <c r="C847" s="200" t="s">
        <v>354</v>
      </c>
      <c r="D847" s="200" t="s">
        <v>203</v>
      </c>
      <c r="E847" s="200" t="s">
        <v>369</v>
      </c>
      <c r="F847" s="200"/>
      <c r="G847" s="200" t="s">
        <v>121</v>
      </c>
      <c r="H847" s="201" t="s">
        <v>200</v>
      </c>
      <c r="I847" s="202">
        <v>3.98</v>
      </c>
      <c r="J847" s="200" t="s">
        <v>778</v>
      </c>
      <c r="K847" s="176">
        <v>3</v>
      </c>
      <c r="L847" s="176">
        <v>1</v>
      </c>
      <c r="M847" s="176" t="s">
        <v>119</v>
      </c>
      <c r="N847" s="286">
        <v>5</v>
      </c>
      <c r="O847" s="286"/>
      <c r="P847" s="176"/>
      <c r="Q847" s="203">
        <f t="shared" si="459"/>
        <v>0</v>
      </c>
      <c r="R847" s="203">
        <f t="shared" si="460"/>
        <v>0</v>
      </c>
      <c r="S847" s="203">
        <f t="shared" si="461"/>
        <v>0</v>
      </c>
      <c r="T847" s="203">
        <f t="shared" si="462"/>
        <v>0</v>
      </c>
      <c r="U847" s="203">
        <f t="shared" si="463"/>
        <v>0</v>
      </c>
      <c r="V847" s="175">
        <f>IF(Q847&gt;0,VLOOKUP(Q847,Jahresfaktoren!$A$11:$B$24,2,),0)</f>
        <v>0</v>
      </c>
      <c r="W847" s="175">
        <f>IF(R847&gt;0,VLOOKUP(R847,Jahresfaktoren!$D$11:$E$24,2,),0)</f>
        <v>0</v>
      </c>
      <c r="X847" s="175">
        <f>IF(S847&gt;0,VLOOKUP(S847,Jahresfaktoren!$A$28:$B$29,2,),0)</f>
        <v>0</v>
      </c>
      <c r="Y847" s="175">
        <f>IF(T847&gt;0,VLOOKUP(T847,Jahresfaktoren!$A$28:$B$29,2,),0)</f>
        <v>0</v>
      </c>
      <c r="Z847" s="175">
        <f>IF(U847&gt;0,VLOOKUP(U847,Jahresfaktoren!$A$32:$B$33,2,),)</f>
        <v>0</v>
      </c>
      <c r="AA847" s="177" t="str">
        <f t="shared" si="448"/>
        <v/>
      </c>
      <c r="AB847" s="177" t="str">
        <f t="shared" si="449"/>
        <v/>
      </c>
      <c r="AC847" s="177" t="str">
        <f t="shared" si="450"/>
        <v/>
      </c>
      <c r="AD847" s="177" t="str">
        <f t="shared" si="451"/>
        <v/>
      </c>
      <c r="AE847" s="177" t="str">
        <f t="shared" si="452"/>
        <v/>
      </c>
      <c r="AF847" s="178">
        <f>IF(Q847&gt;0,VLOOKUP(H847,Leistungszahlen!$A$11:$C$158,3,),0)</f>
        <v>0</v>
      </c>
      <c r="AG847" s="178">
        <f>IF(R847&gt;0,VLOOKUP(H847,Leistungszahlen!$A$11:$F$158,6,),IF(T847&gt;0,VLOOKUP(H847,Leistungszahlen!$A$11:$F$158,6,),0))</f>
        <v>0</v>
      </c>
      <c r="AH847" s="179">
        <f t="shared" si="468"/>
        <v>0</v>
      </c>
      <c r="AI847" s="179">
        <f t="shared" si="469"/>
        <v>0</v>
      </c>
      <c r="AJ847" s="179">
        <f t="shared" si="470"/>
        <v>0</v>
      </c>
      <c r="AK847" s="179">
        <f t="shared" si="471"/>
        <v>0</v>
      </c>
      <c r="AL847" s="179">
        <f t="shared" si="472"/>
        <v>0</v>
      </c>
      <c r="AM847" s="180">
        <f>IF(L847=1,Stundensätze!$D$13,IF(L847=2,Stundensätze!$D$17,IF(L847=4,Stundensätze!$D$21,"")))</f>
        <v>0</v>
      </c>
      <c r="AN847" s="180">
        <f>IF(L847=1,Stundensätze!$D$15,IF(L847=2,Stundensätze!$D$19,IF(L847=4,Stundensätze!$D$23,"")))</f>
        <v>0</v>
      </c>
      <c r="AO847" s="180">
        <f t="shared" si="453"/>
        <v>0</v>
      </c>
      <c r="AP847" s="180">
        <f t="shared" si="454"/>
        <v>0</v>
      </c>
      <c r="AQ847" s="192">
        <f t="shared" si="455"/>
        <v>0</v>
      </c>
      <c r="AR847" s="192">
        <f t="shared" si="456"/>
        <v>0</v>
      </c>
      <c r="AS847" s="193">
        <f t="shared" si="457"/>
        <v>0</v>
      </c>
      <c r="AT847" s="258" t="str">
        <f>IF(K847=0,0,VLOOKUP(K847,Kostenstellen!A:B,2,FALSE))</f>
        <v xml:space="preserve">Rosentrittklinik         </v>
      </c>
      <c r="AU847" s="68" t="str">
        <f t="shared" si="464"/>
        <v/>
      </c>
      <c r="AV847" s="68" t="str">
        <f t="shared" si="465"/>
        <v/>
      </c>
      <c r="AW847" s="68">
        <f>IF(AF847=0,0,VLOOKUP($H847,Leistungszahlen!$A$11:$H$158,4,FALSE))</f>
        <v>0</v>
      </c>
      <c r="AX847" s="68">
        <f>IF(AF847=0,0,VLOOKUP($H847,Leistungszahlen!$A$11:$H$158,5,FALSE))</f>
        <v>0</v>
      </c>
      <c r="AY847" s="68">
        <f>IF(AG847=0,0,VLOOKUP($H847,Leistungszahlen!$A$11:$H$158,6,FALSE))</f>
        <v>0</v>
      </c>
      <c r="AZ847" s="68">
        <f t="shared" si="466"/>
        <v>0</v>
      </c>
      <c r="BA847" s="68">
        <f t="shared" si="467"/>
        <v>0</v>
      </c>
      <c r="BC847" s="68">
        <f t="shared" si="458"/>
        <v>0</v>
      </c>
      <c r="BD847" s="285"/>
    </row>
    <row r="848" spans="1:56" s="68" customFormat="1" ht="22.5">
      <c r="A848" s="200"/>
      <c r="B848" s="200"/>
      <c r="C848" s="200" t="s">
        <v>354</v>
      </c>
      <c r="D848" s="200" t="s">
        <v>203</v>
      </c>
      <c r="E848" s="200" t="s">
        <v>369</v>
      </c>
      <c r="F848" s="200"/>
      <c r="G848" s="200" t="s">
        <v>163</v>
      </c>
      <c r="H848" s="201" t="s">
        <v>287</v>
      </c>
      <c r="I848" s="202">
        <v>17.079999999999998</v>
      </c>
      <c r="J848" s="200" t="s">
        <v>560</v>
      </c>
      <c r="K848" s="176">
        <v>3</v>
      </c>
      <c r="L848" s="176">
        <v>1</v>
      </c>
      <c r="M848" s="176" t="s">
        <v>119</v>
      </c>
      <c r="N848" s="286">
        <v>3</v>
      </c>
      <c r="O848" s="286">
        <v>3</v>
      </c>
      <c r="P848" s="176"/>
      <c r="Q848" s="203">
        <f t="shared" si="459"/>
        <v>0</v>
      </c>
      <c r="R848" s="203">
        <f t="shared" si="460"/>
        <v>0</v>
      </c>
      <c r="S848" s="203">
        <f t="shared" si="461"/>
        <v>0</v>
      </c>
      <c r="T848" s="203">
        <f t="shared" si="462"/>
        <v>0</v>
      </c>
      <c r="U848" s="203">
        <f t="shared" si="463"/>
        <v>0</v>
      </c>
      <c r="V848" s="175">
        <f>IF(Q848&gt;0,VLOOKUP(Q848,Jahresfaktoren!$A$11:$B$24,2,),0)</f>
        <v>0</v>
      </c>
      <c r="W848" s="175">
        <f>IF(R848&gt;0,VLOOKUP(R848,Jahresfaktoren!$D$11:$E$24,2,),0)</f>
        <v>0</v>
      </c>
      <c r="X848" s="175">
        <f>IF(S848&gt;0,VLOOKUP(S848,Jahresfaktoren!$A$28:$B$29,2,),0)</f>
        <v>0</v>
      </c>
      <c r="Y848" s="175">
        <f>IF(T848&gt;0,VLOOKUP(T848,Jahresfaktoren!$A$28:$B$29,2,),0)</f>
        <v>0</v>
      </c>
      <c r="Z848" s="175">
        <f>IF(U848&gt;0,VLOOKUP(U848,Jahresfaktoren!$A$32:$B$33,2,),)</f>
        <v>0</v>
      </c>
      <c r="AA848" s="177" t="str">
        <f t="shared" si="448"/>
        <v/>
      </c>
      <c r="AB848" s="177" t="str">
        <f t="shared" si="449"/>
        <v/>
      </c>
      <c r="AC848" s="177" t="str">
        <f t="shared" si="450"/>
        <v/>
      </c>
      <c r="AD848" s="177" t="str">
        <f t="shared" si="451"/>
        <v/>
      </c>
      <c r="AE848" s="177" t="str">
        <f t="shared" si="452"/>
        <v/>
      </c>
      <c r="AF848" s="178">
        <f>IF(Q848&gt;0,VLOOKUP(H848,Leistungszahlen!$A$11:$C$158,3,),0)</f>
        <v>0</v>
      </c>
      <c r="AG848" s="178">
        <f>IF(R848&gt;0,VLOOKUP(H848,Leistungszahlen!$A$11:$F$158,6,),IF(T848&gt;0,VLOOKUP(H848,Leistungszahlen!$A$11:$F$158,6,),0))</f>
        <v>0</v>
      </c>
      <c r="AH848" s="179">
        <f t="shared" si="468"/>
        <v>0</v>
      </c>
      <c r="AI848" s="179">
        <f t="shared" si="469"/>
        <v>0</v>
      </c>
      <c r="AJ848" s="179">
        <f t="shared" si="470"/>
        <v>0</v>
      </c>
      <c r="AK848" s="179">
        <f t="shared" si="471"/>
        <v>0</v>
      </c>
      <c r="AL848" s="179">
        <f t="shared" si="472"/>
        <v>0</v>
      </c>
      <c r="AM848" s="180">
        <f>IF(L848=1,Stundensätze!$D$13,IF(L848=2,Stundensätze!$D$17,IF(L848=4,Stundensätze!$D$21,"")))</f>
        <v>0</v>
      </c>
      <c r="AN848" s="180">
        <f>IF(L848=1,Stundensätze!$D$15,IF(L848=2,Stundensätze!$D$19,IF(L848=4,Stundensätze!$D$23,"")))</f>
        <v>0</v>
      </c>
      <c r="AO848" s="180">
        <f t="shared" si="453"/>
        <v>0</v>
      </c>
      <c r="AP848" s="180">
        <f t="shared" si="454"/>
        <v>0</v>
      </c>
      <c r="AQ848" s="192">
        <f t="shared" si="455"/>
        <v>0</v>
      </c>
      <c r="AR848" s="192">
        <f t="shared" si="456"/>
        <v>0</v>
      </c>
      <c r="AS848" s="193">
        <f t="shared" si="457"/>
        <v>0</v>
      </c>
      <c r="AT848" s="258" t="str">
        <f>IF(K848=0,0,VLOOKUP(K848,Kostenstellen!A:B,2,FALSE))</f>
        <v xml:space="preserve">Rosentrittklinik         </v>
      </c>
      <c r="AU848" s="68" t="str">
        <f t="shared" si="464"/>
        <v/>
      </c>
      <c r="AV848" s="68" t="str">
        <f t="shared" si="465"/>
        <v/>
      </c>
      <c r="AW848" s="68">
        <f>IF(AF848=0,0,VLOOKUP($H848,Leistungszahlen!$A$11:$H$158,4,FALSE))</f>
        <v>0</v>
      </c>
      <c r="AX848" s="68">
        <f>IF(AF848=0,0,VLOOKUP($H848,Leistungszahlen!$A$11:$H$158,5,FALSE))</f>
        <v>0</v>
      </c>
      <c r="AY848" s="68">
        <f>IF(AG848=0,0,VLOOKUP($H848,Leistungszahlen!$A$11:$H$158,6,FALSE))</f>
        <v>0</v>
      </c>
      <c r="AZ848" s="68">
        <f t="shared" si="466"/>
        <v>0</v>
      </c>
      <c r="BA848" s="68">
        <f t="shared" si="467"/>
        <v>0</v>
      </c>
      <c r="BC848" s="68">
        <f t="shared" si="458"/>
        <v>0</v>
      </c>
      <c r="BD848" s="285"/>
    </row>
    <row r="849" spans="1:56" s="68" customFormat="1" ht="22.5">
      <c r="A849" s="200"/>
      <c r="B849" s="200"/>
      <c r="C849" s="200" t="s">
        <v>354</v>
      </c>
      <c r="D849" s="200" t="s">
        <v>203</v>
      </c>
      <c r="E849" s="200" t="s">
        <v>369</v>
      </c>
      <c r="F849" s="200"/>
      <c r="G849" s="200" t="s">
        <v>121</v>
      </c>
      <c r="H849" s="201" t="s">
        <v>200</v>
      </c>
      <c r="I849" s="202">
        <v>3.98</v>
      </c>
      <c r="J849" s="200" t="s">
        <v>778</v>
      </c>
      <c r="K849" s="176">
        <v>3</v>
      </c>
      <c r="L849" s="176">
        <v>1</v>
      </c>
      <c r="M849" s="176" t="s">
        <v>119</v>
      </c>
      <c r="N849" s="286">
        <v>5</v>
      </c>
      <c r="O849" s="286"/>
      <c r="P849" s="176"/>
      <c r="Q849" s="203">
        <f t="shared" si="459"/>
        <v>0</v>
      </c>
      <c r="R849" s="203">
        <f t="shared" si="460"/>
        <v>0</v>
      </c>
      <c r="S849" s="203">
        <f t="shared" si="461"/>
        <v>0</v>
      </c>
      <c r="T849" s="203">
        <f t="shared" si="462"/>
        <v>0</v>
      </c>
      <c r="U849" s="203">
        <f t="shared" si="463"/>
        <v>0</v>
      </c>
      <c r="V849" s="175">
        <f>IF(Q849&gt;0,VLOOKUP(Q849,Jahresfaktoren!$A$11:$B$24,2,),0)</f>
        <v>0</v>
      </c>
      <c r="W849" s="175">
        <f>IF(R849&gt;0,VLOOKUP(R849,Jahresfaktoren!$D$11:$E$24,2,),0)</f>
        <v>0</v>
      </c>
      <c r="X849" s="175">
        <f>IF(S849&gt;0,VLOOKUP(S849,Jahresfaktoren!$A$28:$B$29,2,),0)</f>
        <v>0</v>
      </c>
      <c r="Y849" s="175">
        <f>IF(T849&gt;0,VLOOKUP(T849,Jahresfaktoren!$A$28:$B$29,2,),0)</f>
        <v>0</v>
      </c>
      <c r="Z849" s="175">
        <f>IF(U849&gt;0,VLOOKUP(U849,Jahresfaktoren!$A$32:$B$33,2,),)</f>
        <v>0</v>
      </c>
      <c r="AA849" s="177" t="str">
        <f t="shared" si="448"/>
        <v/>
      </c>
      <c r="AB849" s="177" t="str">
        <f t="shared" si="449"/>
        <v/>
      </c>
      <c r="AC849" s="177" t="str">
        <f t="shared" si="450"/>
        <v/>
      </c>
      <c r="AD849" s="177" t="str">
        <f t="shared" si="451"/>
        <v/>
      </c>
      <c r="AE849" s="177" t="str">
        <f t="shared" si="452"/>
        <v/>
      </c>
      <c r="AF849" s="178">
        <f>IF(Q849&gt;0,VLOOKUP(H849,Leistungszahlen!$A$11:$C$158,3,),0)</f>
        <v>0</v>
      </c>
      <c r="AG849" s="178">
        <f>IF(R849&gt;0,VLOOKUP(H849,Leistungszahlen!$A$11:$F$158,6,),IF(T849&gt;0,VLOOKUP(H849,Leistungszahlen!$A$11:$F$158,6,),0))</f>
        <v>0</v>
      </c>
      <c r="AH849" s="179">
        <f t="shared" si="468"/>
        <v>0</v>
      </c>
      <c r="AI849" s="179">
        <f t="shared" si="469"/>
        <v>0</v>
      </c>
      <c r="AJ849" s="179">
        <f t="shared" si="470"/>
        <v>0</v>
      </c>
      <c r="AK849" s="179">
        <f t="shared" si="471"/>
        <v>0</v>
      </c>
      <c r="AL849" s="179">
        <f t="shared" si="472"/>
        <v>0</v>
      </c>
      <c r="AM849" s="180">
        <f>IF(L849=1,Stundensätze!$D$13,IF(L849=2,Stundensätze!$D$17,IF(L849=4,Stundensätze!$D$21,"")))</f>
        <v>0</v>
      </c>
      <c r="AN849" s="180">
        <f>IF(L849=1,Stundensätze!$D$15,IF(L849=2,Stundensätze!$D$19,IF(L849=4,Stundensätze!$D$23,"")))</f>
        <v>0</v>
      </c>
      <c r="AO849" s="180">
        <f t="shared" si="453"/>
        <v>0</v>
      </c>
      <c r="AP849" s="180">
        <f t="shared" si="454"/>
        <v>0</v>
      </c>
      <c r="AQ849" s="192">
        <f t="shared" si="455"/>
        <v>0</v>
      </c>
      <c r="AR849" s="192">
        <f t="shared" si="456"/>
        <v>0</v>
      </c>
      <c r="AS849" s="193">
        <f t="shared" si="457"/>
        <v>0</v>
      </c>
      <c r="AT849" s="258" t="str">
        <f>IF(K849=0,0,VLOOKUP(K849,Kostenstellen!A:B,2,FALSE))</f>
        <v xml:space="preserve">Rosentrittklinik         </v>
      </c>
      <c r="AU849" s="68" t="str">
        <f t="shared" si="464"/>
        <v/>
      </c>
      <c r="AV849" s="68" t="str">
        <f t="shared" si="465"/>
        <v/>
      </c>
      <c r="AW849" s="68">
        <f>IF(AF849=0,0,VLOOKUP($H849,Leistungszahlen!$A$11:$H$158,4,FALSE))</f>
        <v>0</v>
      </c>
      <c r="AX849" s="68">
        <f>IF(AF849=0,0,VLOOKUP($H849,Leistungszahlen!$A$11:$H$158,5,FALSE))</f>
        <v>0</v>
      </c>
      <c r="AY849" s="68">
        <f>IF(AG849=0,0,VLOOKUP($H849,Leistungszahlen!$A$11:$H$158,6,FALSE))</f>
        <v>0</v>
      </c>
      <c r="AZ849" s="68">
        <f t="shared" si="466"/>
        <v>0</v>
      </c>
      <c r="BA849" s="68">
        <f t="shared" si="467"/>
        <v>0</v>
      </c>
      <c r="BC849" s="68">
        <f t="shared" si="458"/>
        <v>0</v>
      </c>
      <c r="BD849" s="285"/>
    </row>
    <row r="850" spans="1:56" s="68" customFormat="1" ht="22.5">
      <c r="A850" s="200"/>
      <c r="B850" s="200"/>
      <c r="C850" s="200" t="s">
        <v>354</v>
      </c>
      <c r="D850" s="200" t="s">
        <v>203</v>
      </c>
      <c r="E850" s="200" t="s">
        <v>369</v>
      </c>
      <c r="F850" s="200"/>
      <c r="G850" s="200" t="s">
        <v>163</v>
      </c>
      <c r="H850" s="201" t="s">
        <v>287</v>
      </c>
      <c r="I850" s="202">
        <v>17.079999999999998</v>
      </c>
      <c r="J850" s="200" t="s">
        <v>560</v>
      </c>
      <c r="K850" s="176">
        <v>3</v>
      </c>
      <c r="L850" s="176">
        <v>1</v>
      </c>
      <c r="M850" s="176" t="s">
        <v>119</v>
      </c>
      <c r="N850" s="286">
        <v>3</v>
      </c>
      <c r="O850" s="286">
        <v>3</v>
      </c>
      <c r="P850" s="176"/>
      <c r="Q850" s="203">
        <f t="shared" si="459"/>
        <v>0</v>
      </c>
      <c r="R850" s="203">
        <f t="shared" si="460"/>
        <v>0</v>
      </c>
      <c r="S850" s="203">
        <f t="shared" si="461"/>
        <v>0</v>
      </c>
      <c r="T850" s="203">
        <f t="shared" si="462"/>
        <v>0</v>
      </c>
      <c r="U850" s="203">
        <f t="shared" si="463"/>
        <v>0</v>
      </c>
      <c r="V850" s="175">
        <f>IF(Q850&gt;0,VLOOKUP(Q850,Jahresfaktoren!$A$11:$B$24,2,),0)</f>
        <v>0</v>
      </c>
      <c r="W850" s="175">
        <f>IF(R850&gt;0,VLOOKUP(R850,Jahresfaktoren!$D$11:$E$24,2,),0)</f>
        <v>0</v>
      </c>
      <c r="X850" s="175">
        <f>IF(S850&gt;0,VLOOKUP(S850,Jahresfaktoren!$A$28:$B$29,2,),0)</f>
        <v>0</v>
      </c>
      <c r="Y850" s="175">
        <f>IF(T850&gt;0,VLOOKUP(T850,Jahresfaktoren!$A$28:$B$29,2,),0)</f>
        <v>0</v>
      </c>
      <c r="Z850" s="175">
        <f>IF(U850&gt;0,VLOOKUP(U850,Jahresfaktoren!$A$32:$B$33,2,),)</f>
        <v>0</v>
      </c>
      <c r="AA850" s="177" t="str">
        <f t="shared" si="448"/>
        <v/>
      </c>
      <c r="AB850" s="177" t="str">
        <f t="shared" si="449"/>
        <v/>
      </c>
      <c r="AC850" s="177" t="str">
        <f t="shared" si="450"/>
        <v/>
      </c>
      <c r="AD850" s="177" t="str">
        <f t="shared" si="451"/>
        <v/>
      </c>
      <c r="AE850" s="177" t="str">
        <f t="shared" si="452"/>
        <v/>
      </c>
      <c r="AF850" s="178">
        <f>IF(Q850&gt;0,VLOOKUP(H850,Leistungszahlen!$A$11:$C$158,3,),0)</f>
        <v>0</v>
      </c>
      <c r="AG850" s="178">
        <f>IF(R850&gt;0,VLOOKUP(H850,Leistungszahlen!$A$11:$F$158,6,),IF(T850&gt;0,VLOOKUP(H850,Leistungszahlen!$A$11:$F$158,6,),0))</f>
        <v>0</v>
      </c>
      <c r="AH850" s="179">
        <f t="shared" si="468"/>
        <v>0</v>
      </c>
      <c r="AI850" s="179">
        <f t="shared" si="469"/>
        <v>0</v>
      </c>
      <c r="AJ850" s="179">
        <f t="shared" si="470"/>
        <v>0</v>
      </c>
      <c r="AK850" s="179">
        <f t="shared" si="471"/>
        <v>0</v>
      </c>
      <c r="AL850" s="179">
        <f t="shared" si="472"/>
        <v>0</v>
      </c>
      <c r="AM850" s="180">
        <f>IF(L850=1,Stundensätze!$D$13,IF(L850=2,Stundensätze!$D$17,IF(L850=4,Stundensätze!$D$21,"")))</f>
        <v>0</v>
      </c>
      <c r="AN850" s="180">
        <f>IF(L850=1,Stundensätze!$D$15,IF(L850=2,Stundensätze!$D$19,IF(L850=4,Stundensätze!$D$23,"")))</f>
        <v>0</v>
      </c>
      <c r="AO850" s="180">
        <f t="shared" si="453"/>
        <v>0</v>
      </c>
      <c r="AP850" s="180">
        <f t="shared" si="454"/>
        <v>0</v>
      </c>
      <c r="AQ850" s="192">
        <f t="shared" si="455"/>
        <v>0</v>
      </c>
      <c r="AR850" s="192">
        <f t="shared" si="456"/>
        <v>0</v>
      </c>
      <c r="AS850" s="193">
        <f t="shared" si="457"/>
        <v>0</v>
      </c>
      <c r="AT850" s="258" t="str">
        <f>IF(K850=0,0,VLOOKUP(K850,Kostenstellen!A:B,2,FALSE))</f>
        <v xml:space="preserve">Rosentrittklinik         </v>
      </c>
      <c r="AU850" s="68" t="str">
        <f t="shared" si="464"/>
        <v/>
      </c>
      <c r="AV850" s="68" t="str">
        <f t="shared" si="465"/>
        <v/>
      </c>
      <c r="AW850" s="68">
        <f>IF(AF850=0,0,VLOOKUP($H850,Leistungszahlen!$A$11:$H$158,4,FALSE))</f>
        <v>0</v>
      </c>
      <c r="AX850" s="68">
        <f>IF(AF850=0,0,VLOOKUP($H850,Leistungszahlen!$A$11:$H$158,5,FALSE))</f>
        <v>0</v>
      </c>
      <c r="AY850" s="68">
        <f>IF(AG850=0,0,VLOOKUP($H850,Leistungszahlen!$A$11:$H$158,6,FALSE))</f>
        <v>0</v>
      </c>
      <c r="AZ850" s="68">
        <f t="shared" si="466"/>
        <v>0</v>
      </c>
      <c r="BA850" s="68">
        <f t="shared" si="467"/>
        <v>0</v>
      </c>
      <c r="BC850" s="68">
        <f t="shared" si="458"/>
        <v>0</v>
      </c>
      <c r="BD850" s="285"/>
    </row>
    <row r="851" spans="1:56" s="68" customFormat="1" ht="22.5">
      <c r="A851" s="200"/>
      <c r="B851" s="200"/>
      <c r="C851" s="200" t="s">
        <v>354</v>
      </c>
      <c r="D851" s="200" t="s">
        <v>203</v>
      </c>
      <c r="E851" s="200" t="s">
        <v>369</v>
      </c>
      <c r="F851" s="200"/>
      <c r="G851" s="200" t="s">
        <v>121</v>
      </c>
      <c r="H851" s="201" t="s">
        <v>200</v>
      </c>
      <c r="I851" s="202">
        <v>3.98</v>
      </c>
      <c r="J851" s="200" t="s">
        <v>778</v>
      </c>
      <c r="K851" s="176">
        <v>3</v>
      </c>
      <c r="L851" s="176">
        <v>1</v>
      </c>
      <c r="M851" s="176" t="s">
        <v>119</v>
      </c>
      <c r="N851" s="286">
        <v>5</v>
      </c>
      <c r="O851" s="286"/>
      <c r="P851" s="176"/>
      <c r="Q851" s="203">
        <f t="shared" si="459"/>
        <v>0</v>
      </c>
      <c r="R851" s="203">
        <f t="shared" si="460"/>
        <v>0</v>
      </c>
      <c r="S851" s="203">
        <f t="shared" si="461"/>
        <v>0</v>
      </c>
      <c r="T851" s="203">
        <f t="shared" si="462"/>
        <v>0</v>
      </c>
      <c r="U851" s="203">
        <f t="shared" si="463"/>
        <v>0</v>
      </c>
      <c r="V851" s="175">
        <f>IF(Q851&gt;0,VLOOKUP(Q851,Jahresfaktoren!$A$11:$B$24,2,),0)</f>
        <v>0</v>
      </c>
      <c r="W851" s="175">
        <f>IF(R851&gt;0,VLOOKUP(R851,Jahresfaktoren!$D$11:$E$24,2,),0)</f>
        <v>0</v>
      </c>
      <c r="X851" s="175">
        <f>IF(S851&gt;0,VLOOKUP(S851,Jahresfaktoren!$A$28:$B$29,2,),0)</f>
        <v>0</v>
      </c>
      <c r="Y851" s="175">
        <f>IF(T851&gt;0,VLOOKUP(T851,Jahresfaktoren!$A$28:$B$29,2,),0)</f>
        <v>0</v>
      </c>
      <c r="Z851" s="175">
        <f>IF(U851&gt;0,VLOOKUP(U851,Jahresfaktoren!$A$32:$B$33,2,),)</f>
        <v>0</v>
      </c>
      <c r="AA851" s="177" t="str">
        <f t="shared" si="448"/>
        <v/>
      </c>
      <c r="AB851" s="177" t="str">
        <f t="shared" si="449"/>
        <v/>
      </c>
      <c r="AC851" s="177" t="str">
        <f t="shared" si="450"/>
        <v/>
      </c>
      <c r="AD851" s="177" t="str">
        <f t="shared" si="451"/>
        <v/>
      </c>
      <c r="AE851" s="177" t="str">
        <f t="shared" si="452"/>
        <v/>
      </c>
      <c r="AF851" s="178">
        <f>IF(Q851&gt;0,VLOOKUP(H851,Leistungszahlen!$A$11:$C$158,3,),0)</f>
        <v>0</v>
      </c>
      <c r="AG851" s="178">
        <f>IF(R851&gt;0,VLOOKUP(H851,Leistungszahlen!$A$11:$F$158,6,),IF(T851&gt;0,VLOOKUP(H851,Leistungszahlen!$A$11:$F$158,6,),0))</f>
        <v>0</v>
      </c>
      <c r="AH851" s="179">
        <f t="shared" si="468"/>
        <v>0</v>
      </c>
      <c r="AI851" s="179">
        <f t="shared" si="469"/>
        <v>0</v>
      </c>
      <c r="AJ851" s="179">
        <f t="shared" si="470"/>
        <v>0</v>
      </c>
      <c r="AK851" s="179">
        <f t="shared" si="471"/>
        <v>0</v>
      </c>
      <c r="AL851" s="179">
        <f t="shared" si="472"/>
        <v>0</v>
      </c>
      <c r="AM851" s="180">
        <f>IF(L851=1,Stundensätze!$D$13,IF(L851=2,Stundensätze!$D$17,IF(L851=4,Stundensätze!$D$21,"")))</f>
        <v>0</v>
      </c>
      <c r="AN851" s="180">
        <f>IF(L851=1,Stundensätze!$D$15,IF(L851=2,Stundensätze!$D$19,IF(L851=4,Stundensätze!$D$23,"")))</f>
        <v>0</v>
      </c>
      <c r="AO851" s="180">
        <f t="shared" si="453"/>
        <v>0</v>
      </c>
      <c r="AP851" s="180">
        <f t="shared" si="454"/>
        <v>0</v>
      </c>
      <c r="AQ851" s="192">
        <f t="shared" si="455"/>
        <v>0</v>
      </c>
      <c r="AR851" s="192">
        <f t="shared" si="456"/>
        <v>0</v>
      </c>
      <c r="AS851" s="193">
        <f t="shared" si="457"/>
        <v>0</v>
      </c>
      <c r="AT851" s="258" t="str">
        <f>IF(K851=0,0,VLOOKUP(K851,Kostenstellen!A:B,2,FALSE))</f>
        <v xml:space="preserve">Rosentrittklinik         </v>
      </c>
      <c r="AU851" s="68" t="str">
        <f t="shared" si="464"/>
        <v/>
      </c>
      <c r="AV851" s="68" t="str">
        <f t="shared" si="465"/>
        <v/>
      </c>
      <c r="AW851" s="68">
        <f>IF(AF851=0,0,VLOOKUP($H851,Leistungszahlen!$A$11:$H$158,4,FALSE))</f>
        <v>0</v>
      </c>
      <c r="AX851" s="68">
        <f>IF(AF851=0,0,VLOOKUP($H851,Leistungszahlen!$A$11:$H$158,5,FALSE))</f>
        <v>0</v>
      </c>
      <c r="AY851" s="68">
        <f>IF(AG851=0,0,VLOOKUP($H851,Leistungszahlen!$A$11:$H$158,6,FALSE))</f>
        <v>0</v>
      </c>
      <c r="AZ851" s="68">
        <f t="shared" si="466"/>
        <v>0</v>
      </c>
      <c r="BA851" s="68">
        <f t="shared" si="467"/>
        <v>0</v>
      </c>
      <c r="BC851" s="68">
        <f t="shared" si="458"/>
        <v>0</v>
      </c>
      <c r="BD851" s="285"/>
    </row>
    <row r="852" spans="1:56" s="68" customFormat="1" ht="22.5">
      <c r="A852" s="200"/>
      <c r="B852" s="200"/>
      <c r="C852" s="200" t="s">
        <v>354</v>
      </c>
      <c r="D852" s="200" t="s">
        <v>203</v>
      </c>
      <c r="E852" s="200" t="s">
        <v>369</v>
      </c>
      <c r="F852" s="200"/>
      <c r="G852" s="200" t="s">
        <v>163</v>
      </c>
      <c r="H852" s="201" t="s">
        <v>287</v>
      </c>
      <c r="I852" s="202">
        <v>17.079999999999998</v>
      </c>
      <c r="J852" s="200" t="s">
        <v>560</v>
      </c>
      <c r="K852" s="176">
        <v>3</v>
      </c>
      <c r="L852" s="176">
        <v>1</v>
      </c>
      <c r="M852" s="176" t="s">
        <v>119</v>
      </c>
      <c r="N852" s="286">
        <v>3</v>
      </c>
      <c r="O852" s="286">
        <v>3</v>
      </c>
      <c r="P852" s="176"/>
      <c r="Q852" s="203">
        <f t="shared" si="459"/>
        <v>0</v>
      </c>
      <c r="R852" s="203">
        <f t="shared" si="460"/>
        <v>0</v>
      </c>
      <c r="S852" s="203">
        <f t="shared" si="461"/>
        <v>0</v>
      </c>
      <c r="T852" s="203">
        <f t="shared" si="462"/>
        <v>0</v>
      </c>
      <c r="U852" s="203">
        <f t="shared" si="463"/>
        <v>0</v>
      </c>
      <c r="V852" s="175">
        <f>IF(Q852&gt;0,VLOOKUP(Q852,Jahresfaktoren!$A$11:$B$24,2,),0)</f>
        <v>0</v>
      </c>
      <c r="W852" s="175">
        <f>IF(R852&gt;0,VLOOKUP(R852,Jahresfaktoren!$D$11:$E$24,2,),0)</f>
        <v>0</v>
      </c>
      <c r="X852" s="175">
        <f>IF(S852&gt;0,VLOOKUP(S852,Jahresfaktoren!$A$28:$B$29,2,),0)</f>
        <v>0</v>
      </c>
      <c r="Y852" s="175">
        <f>IF(T852&gt;0,VLOOKUP(T852,Jahresfaktoren!$A$28:$B$29,2,),0)</f>
        <v>0</v>
      </c>
      <c r="Z852" s="175">
        <f>IF(U852&gt;0,VLOOKUP(U852,Jahresfaktoren!$A$32:$B$33,2,),)</f>
        <v>0</v>
      </c>
      <c r="AA852" s="177" t="str">
        <f t="shared" si="448"/>
        <v/>
      </c>
      <c r="AB852" s="177" t="str">
        <f t="shared" si="449"/>
        <v/>
      </c>
      <c r="AC852" s="177" t="str">
        <f t="shared" si="450"/>
        <v/>
      </c>
      <c r="AD852" s="177" t="str">
        <f t="shared" si="451"/>
        <v/>
      </c>
      <c r="AE852" s="177" t="str">
        <f t="shared" si="452"/>
        <v/>
      </c>
      <c r="AF852" s="178">
        <f>IF(Q852&gt;0,VLOOKUP(H852,Leistungszahlen!$A$11:$C$158,3,),0)</f>
        <v>0</v>
      </c>
      <c r="AG852" s="178">
        <f>IF(R852&gt;0,VLOOKUP(H852,Leistungszahlen!$A$11:$F$158,6,),IF(T852&gt;0,VLOOKUP(H852,Leistungszahlen!$A$11:$F$158,6,),0))</f>
        <v>0</v>
      </c>
      <c r="AH852" s="179">
        <f t="shared" si="468"/>
        <v>0</v>
      </c>
      <c r="AI852" s="179">
        <f t="shared" si="469"/>
        <v>0</v>
      </c>
      <c r="AJ852" s="179">
        <f t="shared" si="470"/>
        <v>0</v>
      </c>
      <c r="AK852" s="179">
        <f t="shared" si="471"/>
        <v>0</v>
      </c>
      <c r="AL852" s="179">
        <f t="shared" si="472"/>
        <v>0</v>
      </c>
      <c r="AM852" s="180">
        <f>IF(L852=1,Stundensätze!$D$13,IF(L852=2,Stundensätze!$D$17,IF(L852=4,Stundensätze!$D$21,"")))</f>
        <v>0</v>
      </c>
      <c r="AN852" s="180">
        <f>IF(L852=1,Stundensätze!$D$15,IF(L852=2,Stundensätze!$D$19,IF(L852=4,Stundensätze!$D$23,"")))</f>
        <v>0</v>
      </c>
      <c r="AO852" s="180">
        <f t="shared" si="453"/>
        <v>0</v>
      </c>
      <c r="AP852" s="180">
        <f t="shared" si="454"/>
        <v>0</v>
      </c>
      <c r="AQ852" s="192">
        <f t="shared" si="455"/>
        <v>0</v>
      </c>
      <c r="AR852" s="192">
        <f t="shared" si="456"/>
        <v>0</v>
      </c>
      <c r="AS852" s="193">
        <f t="shared" si="457"/>
        <v>0</v>
      </c>
      <c r="AT852" s="258" t="str">
        <f>IF(K852=0,0,VLOOKUP(K852,Kostenstellen!A:B,2,FALSE))</f>
        <v xml:space="preserve">Rosentrittklinik         </v>
      </c>
      <c r="AU852" s="68" t="str">
        <f t="shared" si="464"/>
        <v/>
      </c>
      <c r="AV852" s="68" t="str">
        <f t="shared" si="465"/>
        <v/>
      </c>
      <c r="AW852" s="68">
        <f>IF(AF852=0,0,VLOOKUP($H852,Leistungszahlen!$A$11:$H$158,4,FALSE))</f>
        <v>0</v>
      </c>
      <c r="AX852" s="68">
        <f>IF(AF852=0,0,VLOOKUP($H852,Leistungszahlen!$A$11:$H$158,5,FALSE))</f>
        <v>0</v>
      </c>
      <c r="AY852" s="68">
        <f>IF(AG852=0,0,VLOOKUP($H852,Leistungszahlen!$A$11:$H$158,6,FALSE))</f>
        <v>0</v>
      </c>
      <c r="AZ852" s="68">
        <f t="shared" si="466"/>
        <v>0</v>
      </c>
      <c r="BA852" s="68">
        <f t="shared" si="467"/>
        <v>0</v>
      </c>
      <c r="BC852" s="68">
        <f t="shared" si="458"/>
        <v>0</v>
      </c>
      <c r="BD852" s="285"/>
    </row>
    <row r="853" spans="1:56" s="68" customFormat="1" ht="22.5">
      <c r="A853" s="200"/>
      <c r="B853" s="200"/>
      <c r="C853" s="200" t="s">
        <v>354</v>
      </c>
      <c r="D853" s="200" t="s">
        <v>203</v>
      </c>
      <c r="E853" s="200" t="s">
        <v>369</v>
      </c>
      <c r="F853" s="200"/>
      <c r="G853" s="200" t="s">
        <v>121</v>
      </c>
      <c r="H853" s="201" t="s">
        <v>200</v>
      </c>
      <c r="I853" s="202">
        <v>3.98</v>
      </c>
      <c r="J853" s="200" t="s">
        <v>778</v>
      </c>
      <c r="K853" s="176">
        <v>3</v>
      </c>
      <c r="L853" s="176">
        <v>1</v>
      </c>
      <c r="M853" s="176" t="s">
        <v>119</v>
      </c>
      <c r="N853" s="286">
        <v>5</v>
      </c>
      <c r="O853" s="286"/>
      <c r="P853" s="176"/>
      <c r="Q853" s="203">
        <f t="shared" si="459"/>
        <v>0</v>
      </c>
      <c r="R853" s="203">
        <f t="shared" si="460"/>
        <v>0</v>
      </c>
      <c r="S853" s="203">
        <f t="shared" si="461"/>
        <v>0</v>
      </c>
      <c r="T853" s="203">
        <f t="shared" si="462"/>
        <v>0</v>
      </c>
      <c r="U853" s="203">
        <f t="shared" si="463"/>
        <v>0</v>
      </c>
      <c r="V853" s="175">
        <f>IF(Q853&gt;0,VLOOKUP(Q853,Jahresfaktoren!$A$11:$B$24,2,),0)</f>
        <v>0</v>
      </c>
      <c r="W853" s="175">
        <f>IF(R853&gt;0,VLOOKUP(R853,Jahresfaktoren!$D$11:$E$24,2,),0)</f>
        <v>0</v>
      </c>
      <c r="X853" s="175">
        <f>IF(S853&gt;0,VLOOKUP(S853,Jahresfaktoren!$A$28:$B$29,2,),0)</f>
        <v>0</v>
      </c>
      <c r="Y853" s="175">
        <f>IF(T853&gt;0,VLOOKUP(T853,Jahresfaktoren!$A$28:$B$29,2,),0)</f>
        <v>0</v>
      </c>
      <c r="Z853" s="175">
        <f>IF(U853&gt;0,VLOOKUP(U853,Jahresfaktoren!$A$32:$B$33,2,),)</f>
        <v>0</v>
      </c>
      <c r="AA853" s="177" t="str">
        <f t="shared" si="448"/>
        <v/>
      </c>
      <c r="AB853" s="177" t="str">
        <f t="shared" si="449"/>
        <v/>
      </c>
      <c r="AC853" s="177" t="str">
        <f t="shared" si="450"/>
        <v/>
      </c>
      <c r="AD853" s="177" t="str">
        <f t="shared" si="451"/>
        <v/>
      </c>
      <c r="AE853" s="177" t="str">
        <f t="shared" si="452"/>
        <v/>
      </c>
      <c r="AF853" s="178">
        <f>IF(Q853&gt;0,VLOOKUP(H853,Leistungszahlen!$A$11:$C$158,3,),0)</f>
        <v>0</v>
      </c>
      <c r="AG853" s="178">
        <f>IF(R853&gt;0,VLOOKUP(H853,Leistungszahlen!$A$11:$F$158,6,),IF(T853&gt;0,VLOOKUP(H853,Leistungszahlen!$A$11:$F$158,6,),0))</f>
        <v>0</v>
      </c>
      <c r="AH853" s="179">
        <f t="shared" si="468"/>
        <v>0</v>
      </c>
      <c r="AI853" s="179">
        <f t="shared" si="469"/>
        <v>0</v>
      </c>
      <c r="AJ853" s="179">
        <f t="shared" si="470"/>
        <v>0</v>
      </c>
      <c r="AK853" s="179">
        <f t="shared" si="471"/>
        <v>0</v>
      </c>
      <c r="AL853" s="179">
        <f t="shared" si="472"/>
        <v>0</v>
      </c>
      <c r="AM853" s="180">
        <f>IF(L853=1,Stundensätze!$D$13,IF(L853=2,Stundensätze!$D$17,IF(L853=4,Stundensätze!$D$21,"")))</f>
        <v>0</v>
      </c>
      <c r="AN853" s="180">
        <f>IF(L853=1,Stundensätze!$D$15,IF(L853=2,Stundensätze!$D$19,IF(L853=4,Stundensätze!$D$23,"")))</f>
        <v>0</v>
      </c>
      <c r="AO853" s="180">
        <f t="shared" si="453"/>
        <v>0</v>
      </c>
      <c r="AP853" s="180">
        <f t="shared" si="454"/>
        <v>0</v>
      </c>
      <c r="AQ853" s="192">
        <f t="shared" si="455"/>
        <v>0</v>
      </c>
      <c r="AR853" s="192">
        <f t="shared" si="456"/>
        <v>0</v>
      </c>
      <c r="AS853" s="193">
        <f t="shared" si="457"/>
        <v>0</v>
      </c>
      <c r="AT853" s="258" t="str">
        <f>IF(K853=0,0,VLOOKUP(K853,Kostenstellen!A:B,2,FALSE))</f>
        <v xml:space="preserve">Rosentrittklinik         </v>
      </c>
      <c r="AU853" s="68" t="str">
        <f t="shared" si="464"/>
        <v/>
      </c>
      <c r="AV853" s="68" t="str">
        <f t="shared" si="465"/>
        <v/>
      </c>
      <c r="AW853" s="68">
        <f>IF(AF853=0,0,VLOOKUP($H853,Leistungszahlen!$A$11:$H$158,4,FALSE))</f>
        <v>0</v>
      </c>
      <c r="AX853" s="68">
        <f>IF(AF853=0,0,VLOOKUP($H853,Leistungszahlen!$A$11:$H$158,5,FALSE))</f>
        <v>0</v>
      </c>
      <c r="AY853" s="68">
        <f>IF(AG853=0,0,VLOOKUP($H853,Leistungszahlen!$A$11:$H$158,6,FALSE))</f>
        <v>0</v>
      </c>
      <c r="AZ853" s="68">
        <f t="shared" si="466"/>
        <v>0</v>
      </c>
      <c r="BA853" s="68">
        <f t="shared" si="467"/>
        <v>0</v>
      </c>
      <c r="BC853" s="68">
        <f t="shared" si="458"/>
        <v>0</v>
      </c>
      <c r="BD853" s="285"/>
    </row>
    <row r="854" spans="1:56" s="68" customFormat="1" ht="22.5">
      <c r="A854" s="200"/>
      <c r="B854" s="200"/>
      <c r="C854" s="200" t="s">
        <v>354</v>
      </c>
      <c r="D854" s="200" t="s">
        <v>203</v>
      </c>
      <c r="E854" s="200" t="s">
        <v>369</v>
      </c>
      <c r="F854" s="200"/>
      <c r="G854" s="200" t="s">
        <v>163</v>
      </c>
      <c r="H854" s="201" t="s">
        <v>287</v>
      </c>
      <c r="I854" s="202">
        <v>16.649999999999999</v>
      </c>
      <c r="J854" s="200" t="s">
        <v>560</v>
      </c>
      <c r="K854" s="176">
        <v>3</v>
      </c>
      <c r="L854" s="176">
        <v>1</v>
      </c>
      <c r="M854" s="176" t="s">
        <v>119</v>
      </c>
      <c r="N854" s="286">
        <v>3</v>
      </c>
      <c r="O854" s="286">
        <v>3</v>
      </c>
      <c r="P854" s="176"/>
      <c r="Q854" s="203">
        <f t="shared" si="459"/>
        <v>0</v>
      </c>
      <c r="R854" s="203">
        <f t="shared" si="460"/>
        <v>0</v>
      </c>
      <c r="S854" s="203">
        <f t="shared" si="461"/>
        <v>0</v>
      </c>
      <c r="T854" s="203">
        <f t="shared" si="462"/>
        <v>0</v>
      </c>
      <c r="U854" s="203">
        <f t="shared" si="463"/>
        <v>0</v>
      </c>
      <c r="V854" s="175">
        <f>IF(Q854&gt;0,VLOOKUP(Q854,Jahresfaktoren!$A$11:$B$24,2,),0)</f>
        <v>0</v>
      </c>
      <c r="W854" s="175">
        <f>IF(R854&gt;0,VLOOKUP(R854,Jahresfaktoren!$D$11:$E$24,2,),0)</f>
        <v>0</v>
      </c>
      <c r="X854" s="175">
        <f>IF(S854&gt;0,VLOOKUP(S854,Jahresfaktoren!$A$28:$B$29,2,),0)</f>
        <v>0</v>
      </c>
      <c r="Y854" s="175">
        <f>IF(T854&gt;0,VLOOKUP(T854,Jahresfaktoren!$A$28:$B$29,2,),0)</f>
        <v>0</v>
      </c>
      <c r="Z854" s="175">
        <f>IF(U854&gt;0,VLOOKUP(U854,Jahresfaktoren!$A$32:$B$33,2,),)</f>
        <v>0</v>
      </c>
      <c r="AA854" s="177" t="str">
        <f t="shared" si="448"/>
        <v/>
      </c>
      <c r="AB854" s="177" t="str">
        <f t="shared" si="449"/>
        <v/>
      </c>
      <c r="AC854" s="177" t="str">
        <f t="shared" si="450"/>
        <v/>
      </c>
      <c r="AD854" s="177" t="str">
        <f t="shared" si="451"/>
        <v/>
      </c>
      <c r="AE854" s="177" t="str">
        <f t="shared" si="452"/>
        <v/>
      </c>
      <c r="AF854" s="178">
        <f>IF(Q854&gt;0,VLOOKUP(H854,Leistungszahlen!$A$11:$C$158,3,),0)</f>
        <v>0</v>
      </c>
      <c r="AG854" s="178">
        <f>IF(R854&gt;0,VLOOKUP(H854,Leistungszahlen!$A$11:$F$158,6,),IF(T854&gt;0,VLOOKUP(H854,Leistungszahlen!$A$11:$F$158,6,),0))</f>
        <v>0</v>
      </c>
      <c r="AH854" s="179">
        <f t="shared" si="468"/>
        <v>0</v>
      </c>
      <c r="AI854" s="179">
        <f t="shared" si="469"/>
        <v>0</v>
      </c>
      <c r="AJ854" s="179">
        <f t="shared" si="470"/>
        <v>0</v>
      </c>
      <c r="AK854" s="179">
        <f t="shared" si="471"/>
        <v>0</v>
      </c>
      <c r="AL854" s="179">
        <f t="shared" si="472"/>
        <v>0</v>
      </c>
      <c r="AM854" s="180">
        <f>IF(L854=1,Stundensätze!$D$13,IF(L854=2,Stundensätze!$D$17,IF(L854=4,Stundensätze!$D$21,"")))</f>
        <v>0</v>
      </c>
      <c r="AN854" s="180">
        <f>IF(L854=1,Stundensätze!$D$15,IF(L854=2,Stundensätze!$D$19,IF(L854=4,Stundensätze!$D$23,"")))</f>
        <v>0</v>
      </c>
      <c r="AO854" s="180">
        <f t="shared" si="453"/>
        <v>0</v>
      </c>
      <c r="AP854" s="180">
        <f t="shared" si="454"/>
        <v>0</v>
      </c>
      <c r="AQ854" s="192">
        <f t="shared" si="455"/>
        <v>0</v>
      </c>
      <c r="AR854" s="192">
        <f t="shared" si="456"/>
        <v>0</v>
      </c>
      <c r="AS854" s="193">
        <f t="shared" si="457"/>
        <v>0</v>
      </c>
      <c r="AT854" s="258" t="str">
        <f>IF(K854=0,0,VLOOKUP(K854,Kostenstellen!A:B,2,FALSE))</f>
        <v xml:space="preserve">Rosentrittklinik         </v>
      </c>
      <c r="AU854" s="68" t="str">
        <f t="shared" si="464"/>
        <v/>
      </c>
      <c r="AV854" s="68" t="str">
        <f t="shared" si="465"/>
        <v/>
      </c>
      <c r="AW854" s="68">
        <f>IF(AF854=0,0,VLOOKUP($H854,Leistungszahlen!$A$11:$H$158,4,FALSE))</f>
        <v>0</v>
      </c>
      <c r="AX854" s="68">
        <f>IF(AF854=0,0,VLOOKUP($H854,Leistungszahlen!$A$11:$H$158,5,FALSE))</f>
        <v>0</v>
      </c>
      <c r="AY854" s="68">
        <f>IF(AG854=0,0,VLOOKUP($H854,Leistungszahlen!$A$11:$H$158,6,FALSE))</f>
        <v>0</v>
      </c>
      <c r="AZ854" s="68">
        <f t="shared" si="466"/>
        <v>0</v>
      </c>
      <c r="BA854" s="68">
        <f t="shared" si="467"/>
        <v>0</v>
      </c>
      <c r="BC854" s="68">
        <f t="shared" si="458"/>
        <v>0</v>
      </c>
      <c r="BD854" s="285"/>
    </row>
    <row r="855" spans="1:56" s="68" customFormat="1" ht="22.5">
      <c r="A855" s="200"/>
      <c r="B855" s="200"/>
      <c r="C855" s="200" t="s">
        <v>354</v>
      </c>
      <c r="D855" s="200" t="s">
        <v>203</v>
      </c>
      <c r="E855" s="200" t="s">
        <v>369</v>
      </c>
      <c r="F855" s="200"/>
      <c r="G855" s="200" t="s">
        <v>121</v>
      </c>
      <c r="H855" s="201" t="s">
        <v>200</v>
      </c>
      <c r="I855" s="202">
        <v>3.98</v>
      </c>
      <c r="J855" s="200" t="s">
        <v>778</v>
      </c>
      <c r="K855" s="176">
        <v>3</v>
      </c>
      <c r="L855" s="176">
        <v>1</v>
      </c>
      <c r="M855" s="176" t="s">
        <v>119</v>
      </c>
      <c r="N855" s="286">
        <v>5</v>
      </c>
      <c r="O855" s="286"/>
      <c r="P855" s="176"/>
      <c r="Q855" s="203">
        <f t="shared" si="459"/>
        <v>0</v>
      </c>
      <c r="R855" s="203">
        <f t="shared" si="460"/>
        <v>0</v>
      </c>
      <c r="S855" s="203">
        <f t="shared" si="461"/>
        <v>0</v>
      </c>
      <c r="T855" s="203">
        <f t="shared" si="462"/>
        <v>0</v>
      </c>
      <c r="U855" s="203">
        <f t="shared" si="463"/>
        <v>0</v>
      </c>
      <c r="V855" s="175">
        <f>IF(Q855&gt;0,VLOOKUP(Q855,Jahresfaktoren!$A$11:$B$24,2,),0)</f>
        <v>0</v>
      </c>
      <c r="W855" s="175">
        <f>IF(R855&gt;0,VLOOKUP(R855,Jahresfaktoren!$D$11:$E$24,2,),0)</f>
        <v>0</v>
      </c>
      <c r="X855" s="175">
        <f>IF(S855&gt;0,VLOOKUP(S855,Jahresfaktoren!$A$28:$B$29,2,),0)</f>
        <v>0</v>
      </c>
      <c r="Y855" s="175">
        <f>IF(T855&gt;0,VLOOKUP(T855,Jahresfaktoren!$A$28:$B$29,2,),0)</f>
        <v>0</v>
      </c>
      <c r="Z855" s="175">
        <f>IF(U855&gt;0,VLOOKUP(U855,Jahresfaktoren!$A$32:$B$33,2,),)</f>
        <v>0</v>
      </c>
      <c r="AA855" s="177" t="str">
        <f t="shared" si="448"/>
        <v/>
      </c>
      <c r="AB855" s="177" t="str">
        <f t="shared" si="449"/>
        <v/>
      </c>
      <c r="AC855" s="177" t="str">
        <f t="shared" si="450"/>
        <v/>
      </c>
      <c r="AD855" s="177" t="str">
        <f t="shared" si="451"/>
        <v/>
      </c>
      <c r="AE855" s="177" t="str">
        <f t="shared" si="452"/>
        <v/>
      </c>
      <c r="AF855" s="178">
        <f>IF(Q855&gt;0,VLOOKUP(H855,Leistungszahlen!$A$11:$C$158,3,),0)</f>
        <v>0</v>
      </c>
      <c r="AG855" s="178">
        <f>IF(R855&gt;0,VLOOKUP(H855,Leistungszahlen!$A$11:$F$158,6,),IF(T855&gt;0,VLOOKUP(H855,Leistungszahlen!$A$11:$F$158,6,),0))</f>
        <v>0</v>
      </c>
      <c r="AH855" s="179">
        <f t="shared" si="468"/>
        <v>0</v>
      </c>
      <c r="AI855" s="179">
        <f t="shared" si="469"/>
        <v>0</v>
      </c>
      <c r="AJ855" s="179">
        <f t="shared" si="470"/>
        <v>0</v>
      </c>
      <c r="AK855" s="179">
        <f t="shared" si="471"/>
        <v>0</v>
      </c>
      <c r="AL855" s="179">
        <f t="shared" si="472"/>
        <v>0</v>
      </c>
      <c r="AM855" s="180">
        <f>IF(L855=1,Stundensätze!$D$13,IF(L855=2,Stundensätze!$D$17,IF(L855=4,Stundensätze!$D$21,"")))</f>
        <v>0</v>
      </c>
      <c r="AN855" s="180">
        <f>IF(L855=1,Stundensätze!$D$15,IF(L855=2,Stundensätze!$D$19,IF(L855=4,Stundensätze!$D$23,"")))</f>
        <v>0</v>
      </c>
      <c r="AO855" s="180">
        <f t="shared" si="453"/>
        <v>0</v>
      </c>
      <c r="AP855" s="180">
        <f t="shared" si="454"/>
        <v>0</v>
      </c>
      <c r="AQ855" s="192">
        <f t="shared" si="455"/>
        <v>0</v>
      </c>
      <c r="AR855" s="192">
        <f t="shared" si="456"/>
        <v>0</v>
      </c>
      <c r="AS855" s="193">
        <f t="shared" si="457"/>
        <v>0</v>
      </c>
      <c r="AT855" s="258" t="str">
        <f>IF(K855=0,0,VLOOKUP(K855,Kostenstellen!A:B,2,FALSE))</f>
        <v xml:space="preserve">Rosentrittklinik         </v>
      </c>
      <c r="AU855" s="68" t="str">
        <f t="shared" si="464"/>
        <v/>
      </c>
      <c r="AV855" s="68" t="str">
        <f t="shared" si="465"/>
        <v/>
      </c>
      <c r="AW855" s="68">
        <f>IF(AF855=0,0,VLOOKUP($H855,Leistungszahlen!$A$11:$H$158,4,FALSE))</f>
        <v>0</v>
      </c>
      <c r="AX855" s="68">
        <f>IF(AF855=0,0,VLOOKUP($H855,Leistungszahlen!$A$11:$H$158,5,FALSE))</f>
        <v>0</v>
      </c>
      <c r="AY855" s="68">
        <f>IF(AG855=0,0,VLOOKUP($H855,Leistungszahlen!$A$11:$H$158,6,FALSE))</f>
        <v>0</v>
      </c>
      <c r="AZ855" s="68">
        <f t="shared" si="466"/>
        <v>0</v>
      </c>
      <c r="BA855" s="68">
        <f t="shared" si="467"/>
        <v>0</v>
      </c>
      <c r="BC855" s="68">
        <f t="shared" si="458"/>
        <v>0</v>
      </c>
      <c r="BD855" s="285"/>
    </row>
    <row r="856" spans="1:56" s="68" customFormat="1" ht="22.5">
      <c r="A856" s="200"/>
      <c r="B856" s="200"/>
      <c r="C856" s="200" t="s">
        <v>354</v>
      </c>
      <c r="D856" s="200" t="s">
        <v>203</v>
      </c>
      <c r="E856" s="200" t="s">
        <v>369</v>
      </c>
      <c r="F856" s="200"/>
      <c r="G856" s="200" t="s">
        <v>163</v>
      </c>
      <c r="H856" s="201" t="s">
        <v>287</v>
      </c>
      <c r="I856" s="202">
        <v>16.559999999999999</v>
      </c>
      <c r="J856" s="200" t="s">
        <v>560</v>
      </c>
      <c r="K856" s="176">
        <v>3</v>
      </c>
      <c r="L856" s="176">
        <v>1</v>
      </c>
      <c r="M856" s="176" t="s">
        <v>119</v>
      </c>
      <c r="N856" s="286">
        <v>3</v>
      </c>
      <c r="O856" s="286">
        <v>3</v>
      </c>
      <c r="P856" s="176"/>
      <c r="Q856" s="203">
        <f t="shared" si="459"/>
        <v>0</v>
      </c>
      <c r="R856" s="203">
        <f t="shared" si="460"/>
        <v>0</v>
      </c>
      <c r="S856" s="203">
        <f t="shared" si="461"/>
        <v>0</v>
      </c>
      <c r="T856" s="203">
        <f t="shared" si="462"/>
        <v>0</v>
      </c>
      <c r="U856" s="203">
        <f t="shared" si="463"/>
        <v>0</v>
      </c>
      <c r="V856" s="175">
        <f>IF(Q856&gt;0,VLOOKUP(Q856,Jahresfaktoren!$A$11:$B$24,2,),0)</f>
        <v>0</v>
      </c>
      <c r="W856" s="175">
        <f>IF(R856&gt;0,VLOOKUP(R856,Jahresfaktoren!$D$11:$E$24,2,),0)</f>
        <v>0</v>
      </c>
      <c r="X856" s="175">
        <f>IF(S856&gt;0,VLOOKUP(S856,Jahresfaktoren!$A$28:$B$29,2,),0)</f>
        <v>0</v>
      </c>
      <c r="Y856" s="175">
        <f>IF(T856&gt;0,VLOOKUP(T856,Jahresfaktoren!$A$28:$B$29,2,),0)</f>
        <v>0</v>
      </c>
      <c r="Z856" s="175">
        <f>IF(U856&gt;0,VLOOKUP(U856,Jahresfaktoren!$A$32:$B$33,2,),)</f>
        <v>0</v>
      </c>
      <c r="AA856" s="177" t="str">
        <f t="shared" si="448"/>
        <v/>
      </c>
      <c r="AB856" s="177" t="str">
        <f t="shared" si="449"/>
        <v/>
      </c>
      <c r="AC856" s="177" t="str">
        <f t="shared" si="450"/>
        <v/>
      </c>
      <c r="AD856" s="177" t="str">
        <f t="shared" si="451"/>
        <v/>
      </c>
      <c r="AE856" s="177" t="str">
        <f t="shared" si="452"/>
        <v/>
      </c>
      <c r="AF856" s="178">
        <f>IF(Q856&gt;0,VLOOKUP(H856,Leistungszahlen!$A$11:$C$158,3,),0)</f>
        <v>0</v>
      </c>
      <c r="AG856" s="178">
        <f>IF(R856&gt;0,VLOOKUP(H856,Leistungszahlen!$A$11:$F$158,6,),IF(T856&gt;0,VLOOKUP(H856,Leistungszahlen!$A$11:$F$158,6,),0))</f>
        <v>0</v>
      </c>
      <c r="AH856" s="179">
        <f t="shared" si="468"/>
        <v>0</v>
      </c>
      <c r="AI856" s="179">
        <f t="shared" si="469"/>
        <v>0</v>
      </c>
      <c r="AJ856" s="179">
        <f t="shared" si="470"/>
        <v>0</v>
      </c>
      <c r="AK856" s="179">
        <f t="shared" si="471"/>
        <v>0</v>
      </c>
      <c r="AL856" s="179">
        <f t="shared" si="472"/>
        <v>0</v>
      </c>
      <c r="AM856" s="180">
        <f>IF(L856=1,Stundensätze!$D$13,IF(L856=2,Stundensätze!$D$17,IF(L856=4,Stundensätze!$D$21,"")))</f>
        <v>0</v>
      </c>
      <c r="AN856" s="180">
        <f>IF(L856=1,Stundensätze!$D$15,IF(L856=2,Stundensätze!$D$19,IF(L856=4,Stundensätze!$D$23,"")))</f>
        <v>0</v>
      </c>
      <c r="AO856" s="180">
        <f t="shared" si="453"/>
        <v>0</v>
      </c>
      <c r="AP856" s="180">
        <f t="shared" si="454"/>
        <v>0</v>
      </c>
      <c r="AQ856" s="192">
        <f t="shared" si="455"/>
        <v>0</v>
      </c>
      <c r="AR856" s="192">
        <f t="shared" si="456"/>
        <v>0</v>
      </c>
      <c r="AS856" s="193">
        <f t="shared" si="457"/>
        <v>0</v>
      </c>
      <c r="AT856" s="258" t="str">
        <f>IF(K856=0,0,VLOOKUP(K856,Kostenstellen!A:B,2,FALSE))</f>
        <v xml:space="preserve">Rosentrittklinik         </v>
      </c>
      <c r="AU856" s="68" t="str">
        <f t="shared" si="464"/>
        <v/>
      </c>
      <c r="AV856" s="68" t="str">
        <f t="shared" si="465"/>
        <v/>
      </c>
      <c r="AW856" s="68">
        <f>IF(AF856=0,0,VLOOKUP($H856,Leistungszahlen!$A$11:$H$158,4,FALSE))</f>
        <v>0</v>
      </c>
      <c r="AX856" s="68">
        <f>IF(AF856=0,0,VLOOKUP($H856,Leistungszahlen!$A$11:$H$158,5,FALSE))</f>
        <v>0</v>
      </c>
      <c r="AY856" s="68">
        <f>IF(AG856=0,0,VLOOKUP($H856,Leistungszahlen!$A$11:$H$158,6,FALSE))</f>
        <v>0</v>
      </c>
      <c r="AZ856" s="68">
        <f t="shared" si="466"/>
        <v>0</v>
      </c>
      <c r="BA856" s="68">
        <f t="shared" si="467"/>
        <v>0</v>
      </c>
      <c r="BC856" s="68">
        <f t="shared" si="458"/>
        <v>0</v>
      </c>
      <c r="BD856" s="285"/>
    </row>
    <row r="857" spans="1:56" s="68" customFormat="1" ht="22.5">
      <c r="A857" s="200"/>
      <c r="B857" s="200"/>
      <c r="C857" s="200" t="s">
        <v>354</v>
      </c>
      <c r="D857" s="200" t="s">
        <v>203</v>
      </c>
      <c r="E857" s="200" t="s">
        <v>369</v>
      </c>
      <c r="F857" s="200"/>
      <c r="G857" s="200" t="s">
        <v>121</v>
      </c>
      <c r="H857" s="201" t="s">
        <v>200</v>
      </c>
      <c r="I857" s="202">
        <v>3.98</v>
      </c>
      <c r="J857" s="200" t="s">
        <v>778</v>
      </c>
      <c r="K857" s="176">
        <v>3</v>
      </c>
      <c r="L857" s="176">
        <v>1</v>
      </c>
      <c r="M857" s="176" t="s">
        <v>119</v>
      </c>
      <c r="N857" s="286">
        <v>5</v>
      </c>
      <c r="O857" s="286"/>
      <c r="P857" s="176"/>
      <c r="Q857" s="203">
        <f t="shared" si="459"/>
        <v>0</v>
      </c>
      <c r="R857" s="203">
        <f t="shared" si="460"/>
        <v>0</v>
      </c>
      <c r="S857" s="203">
        <f t="shared" si="461"/>
        <v>0</v>
      </c>
      <c r="T857" s="203">
        <f t="shared" si="462"/>
        <v>0</v>
      </c>
      <c r="U857" s="203">
        <f t="shared" si="463"/>
        <v>0</v>
      </c>
      <c r="V857" s="175">
        <f>IF(Q857&gt;0,VLOOKUP(Q857,Jahresfaktoren!$A$11:$B$24,2,),0)</f>
        <v>0</v>
      </c>
      <c r="W857" s="175">
        <f>IF(R857&gt;0,VLOOKUP(R857,Jahresfaktoren!$D$11:$E$24,2,),0)</f>
        <v>0</v>
      </c>
      <c r="X857" s="175">
        <f>IF(S857&gt;0,VLOOKUP(S857,Jahresfaktoren!$A$28:$B$29,2,),0)</f>
        <v>0</v>
      </c>
      <c r="Y857" s="175">
        <f>IF(T857&gt;0,VLOOKUP(T857,Jahresfaktoren!$A$28:$B$29,2,),0)</f>
        <v>0</v>
      </c>
      <c r="Z857" s="175">
        <f>IF(U857&gt;0,VLOOKUP(U857,Jahresfaktoren!$A$32:$B$33,2,),)</f>
        <v>0</v>
      </c>
      <c r="AA857" s="177" t="str">
        <f t="shared" si="448"/>
        <v/>
      </c>
      <c r="AB857" s="177" t="str">
        <f t="shared" si="449"/>
        <v/>
      </c>
      <c r="AC857" s="177" t="str">
        <f t="shared" si="450"/>
        <v/>
      </c>
      <c r="AD857" s="177" t="str">
        <f t="shared" si="451"/>
        <v/>
      </c>
      <c r="AE857" s="177" t="str">
        <f t="shared" si="452"/>
        <v/>
      </c>
      <c r="AF857" s="178">
        <f>IF(Q857&gt;0,VLOOKUP(H857,Leistungszahlen!$A$11:$C$158,3,),0)</f>
        <v>0</v>
      </c>
      <c r="AG857" s="178">
        <f>IF(R857&gt;0,VLOOKUP(H857,Leistungszahlen!$A$11:$F$158,6,),IF(T857&gt;0,VLOOKUP(H857,Leistungszahlen!$A$11:$F$158,6,),0))</f>
        <v>0</v>
      </c>
      <c r="AH857" s="179">
        <f t="shared" si="468"/>
        <v>0</v>
      </c>
      <c r="AI857" s="179">
        <f t="shared" si="469"/>
        <v>0</v>
      </c>
      <c r="AJ857" s="179">
        <f t="shared" si="470"/>
        <v>0</v>
      </c>
      <c r="AK857" s="179">
        <f t="shared" si="471"/>
        <v>0</v>
      </c>
      <c r="AL857" s="179">
        <f t="shared" si="472"/>
        <v>0</v>
      </c>
      <c r="AM857" s="180">
        <f>IF(L857=1,Stundensätze!$D$13,IF(L857=2,Stundensätze!$D$17,IF(L857=4,Stundensätze!$D$21,"")))</f>
        <v>0</v>
      </c>
      <c r="AN857" s="180">
        <f>IF(L857=1,Stundensätze!$D$15,IF(L857=2,Stundensätze!$D$19,IF(L857=4,Stundensätze!$D$23,"")))</f>
        <v>0</v>
      </c>
      <c r="AO857" s="180">
        <f t="shared" si="453"/>
        <v>0</v>
      </c>
      <c r="AP857" s="180">
        <f t="shared" si="454"/>
        <v>0</v>
      </c>
      <c r="AQ857" s="192">
        <f t="shared" si="455"/>
        <v>0</v>
      </c>
      <c r="AR857" s="192">
        <f t="shared" si="456"/>
        <v>0</v>
      </c>
      <c r="AS857" s="193">
        <f t="shared" si="457"/>
        <v>0</v>
      </c>
      <c r="AT857" s="258" t="str">
        <f>IF(K857=0,0,VLOOKUP(K857,Kostenstellen!A:B,2,FALSE))</f>
        <v xml:space="preserve">Rosentrittklinik         </v>
      </c>
      <c r="AU857" s="68" t="str">
        <f t="shared" si="464"/>
        <v/>
      </c>
      <c r="AV857" s="68" t="str">
        <f t="shared" si="465"/>
        <v/>
      </c>
      <c r="AW857" s="68">
        <f>IF(AF857=0,0,VLOOKUP($H857,Leistungszahlen!$A$11:$H$158,4,FALSE))</f>
        <v>0</v>
      </c>
      <c r="AX857" s="68">
        <f>IF(AF857=0,0,VLOOKUP($H857,Leistungszahlen!$A$11:$H$158,5,FALSE))</f>
        <v>0</v>
      </c>
      <c r="AY857" s="68">
        <f>IF(AG857=0,0,VLOOKUP($H857,Leistungszahlen!$A$11:$H$158,6,FALSE))</f>
        <v>0</v>
      </c>
      <c r="AZ857" s="68">
        <f t="shared" si="466"/>
        <v>0</v>
      </c>
      <c r="BA857" s="68">
        <f t="shared" si="467"/>
        <v>0</v>
      </c>
      <c r="BC857" s="68">
        <f t="shared" si="458"/>
        <v>0</v>
      </c>
      <c r="BD857" s="285"/>
    </row>
    <row r="858" spans="1:56" s="68" customFormat="1" ht="22.5">
      <c r="A858" s="200"/>
      <c r="B858" s="200"/>
      <c r="C858" s="200" t="s">
        <v>354</v>
      </c>
      <c r="D858" s="200" t="s">
        <v>203</v>
      </c>
      <c r="E858" s="200" t="s">
        <v>369</v>
      </c>
      <c r="F858" s="200"/>
      <c r="G858" s="200" t="s">
        <v>163</v>
      </c>
      <c r="H858" s="201" t="s">
        <v>287</v>
      </c>
      <c r="I858" s="202">
        <v>17.079999999999998</v>
      </c>
      <c r="J858" s="200" t="s">
        <v>560</v>
      </c>
      <c r="K858" s="176">
        <v>3</v>
      </c>
      <c r="L858" s="176">
        <v>1</v>
      </c>
      <c r="M858" s="176" t="s">
        <v>119</v>
      </c>
      <c r="N858" s="286">
        <v>3</v>
      </c>
      <c r="O858" s="286">
        <v>3</v>
      </c>
      <c r="P858" s="176"/>
      <c r="Q858" s="203">
        <f t="shared" si="459"/>
        <v>0</v>
      </c>
      <c r="R858" s="203">
        <f t="shared" si="460"/>
        <v>0</v>
      </c>
      <c r="S858" s="203">
        <f t="shared" si="461"/>
        <v>0</v>
      </c>
      <c r="T858" s="203">
        <f t="shared" si="462"/>
        <v>0</v>
      </c>
      <c r="U858" s="203">
        <f t="shared" si="463"/>
        <v>0</v>
      </c>
      <c r="V858" s="175">
        <f>IF(Q858&gt;0,VLOOKUP(Q858,Jahresfaktoren!$A$11:$B$24,2,),0)</f>
        <v>0</v>
      </c>
      <c r="W858" s="175">
        <f>IF(R858&gt;0,VLOOKUP(R858,Jahresfaktoren!$D$11:$E$24,2,),0)</f>
        <v>0</v>
      </c>
      <c r="X858" s="175">
        <f>IF(S858&gt;0,VLOOKUP(S858,Jahresfaktoren!$A$28:$B$29,2,),0)</f>
        <v>0</v>
      </c>
      <c r="Y858" s="175">
        <f>IF(T858&gt;0,VLOOKUP(T858,Jahresfaktoren!$A$28:$B$29,2,),0)</f>
        <v>0</v>
      </c>
      <c r="Z858" s="175">
        <f>IF(U858&gt;0,VLOOKUP(U858,Jahresfaktoren!$A$32:$B$33,2,),)</f>
        <v>0</v>
      </c>
      <c r="AA858" s="177" t="str">
        <f t="shared" si="448"/>
        <v/>
      </c>
      <c r="AB858" s="177" t="str">
        <f t="shared" si="449"/>
        <v/>
      </c>
      <c r="AC858" s="177" t="str">
        <f t="shared" si="450"/>
        <v/>
      </c>
      <c r="AD858" s="177" t="str">
        <f t="shared" si="451"/>
        <v/>
      </c>
      <c r="AE858" s="177" t="str">
        <f t="shared" si="452"/>
        <v/>
      </c>
      <c r="AF858" s="178">
        <f>IF(Q858&gt;0,VLOOKUP(H858,Leistungszahlen!$A$11:$C$158,3,),0)</f>
        <v>0</v>
      </c>
      <c r="AG858" s="178">
        <f>IF(R858&gt;0,VLOOKUP(H858,Leistungszahlen!$A$11:$F$158,6,),IF(T858&gt;0,VLOOKUP(H858,Leistungszahlen!$A$11:$F$158,6,),0))</f>
        <v>0</v>
      </c>
      <c r="AH858" s="179">
        <f t="shared" si="468"/>
        <v>0</v>
      </c>
      <c r="AI858" s="179">
        <f t="shared" si="469"/>
        <v>0</v>
      </c>
      <c r="AJ858" s="179">
        <f t="shared" si="470"/>
        <v>0</v>
      </c>
      <c r="AK858" s="179">
        <f t="shared" si="471"/>
        <v>0</v>
      </c>
      <c r="AL858" s="179">
        <f t="shared" si="472"/>
        <v>0</v>
      </c>
      <c r="AM858" s="180">
        <f>IF(L858=1,Stundensätze!$D$13,IF(L858=2,Stundensätze!$D$17,IF(L858=4,Stundensätze!$D$21,"")))</f>
        <v>0</v>
      </c>
      <c r="AN858" s="180">
        <f>IF(L858=1,Stundensätze!$D$15,IF(L858=2,Stundensätze!$D$19,IF(L858=4,Stundensätze!$D$23,"")))</f>
        <v>0</v>
      </c>
      <c r="AO858" s="180">
        <f t="shared" si="453"/>
        <v>0</v>
      </c>
      <c r="AP858" s="180">
        <f t="shared" si="454"/>
        <v>0</v>
      </c>
      <c r="AQ858" s="192">
        <f t="shared" si="455"/>
        <v>0</v>
      </c>
      <c r="AR858" s="192">
        <f t="shared" si="456"/>
        <v>0</v>
      </c>
      <c r="AS858" s="193">
        <f t="shared" si="457"/>
        <v>0</v>
      </c>
      <c r="AT858" s="258" t="str">
        <f>IF(K858=0,0,VLOOKUP(K858,Kostenstellen!A:B,2,FALSE))</f>
        <v xml:space="preserve">Rosentrittklinik         </v>
      </c>
      <c r="AU858" s="68" t="str">
        <f t="shared" si="464"/>
        <v/>
      </c>
      <c r="AV858" s="68" t="str">
        <f t="shared" si="465"/>
        <v/>
      </c>
      <c r="AW858" s="68">
        <f>IF(AF858=0,0,VLOOKUP($H858,Leistungszahlen!$A$11:$H$158,4,FALSE))</f>
        <v>0</v>
      </c>
      <c r="AX858" s="68">
        <f>IF(AF858=0,0,VLOOKUP($H858,Leistungszahlen!$A$11:$H$158,5,FALSE))</f>
        <v>0</v>
      </c>
      <c r="AY858" s="68">
        <f>IF(AG858=0,0,VLOOKUP($H858,Leistungszahlen!$A$11:$H$158,6,FALSE))</f>
        <v>0</v>
      </c>
      <c r="AZ858" s="68">
        <f t="shared" si="466"/>
        <v>0</v>
      </c>
      <c r="BA858" s="68">
        <f t="shared" si="467"/>
        <v>0</v>
      </c>
      <c r="BC858" s="68">
        <f t="shared" si="458"/>
        <v>0</v>
      </c>
      <c r="BD858" s="285"/>
    </row>
    <row r="859" spans="1:56" s="68" customFormat="1" ht="22.5">
      <c r="A859" s="200"/>
      <c r="B859" s="200"/>
      <c r="C859" s="200" t="s">
        <v>354</v>
      </c>
      <c r="D859" s="200" t="s">
        <v>203</v>
      </c>
      <c r="E859" s="200" t="s">
        <v>369</v>
      </c>
      <c r="F859" s="200"/>
      <c r="G859" s="200" t="s">
        <v>121</v>
      </c>
      <c r="H859" s="201" t="s">
        <v>200</v>
      </c>
      <c r="I859" s="202">
        <v>3.98</v>
      </c>
      <c r="J859" s="200" t="s">
        <v>778</v>
      </c>
      <c r="K859" s="176">
        <v>3</v>
      </c>
      <c r="L859" s="176">
        <v>1</v>
      </c>
      <c r="M859" s="176" t="s">
        <v>119</v>
      </c>
      <c r="N859" s="286">
        <v>5</v>
      </c>
      <c r="O859" s="286"/>
      <c r="P859" s="176"/>
      <c r="Q859" s="203">
        <f t="shared" si="459"/>
        <v>0</v>
      </c>
      <c r="R859" s="203">
        <f t="shared" si="460"/>
        <v>0</v>
      </c>
      <c r="S859" s="203">
        <f t="shared" si="461"/>
        <v>0</v>
      </c>
      <c r="T859" s="203">
        <f t="shared" si="462"/>
        <v>0</v>
      </c>
      <c r="U859" s="203">
        <f t="shared" si="463"/>
        <v>0</v>
      </c>
      <c r="V859" s="175">
        <f>IF(Q859&gt;0,VLOOKUP(Q859,Jahresfaktoren!$A$11:$B$24,2,),0)</f>
        <v>0</v>
      </c>
      <c r="W859" s="175">
        <f>IF(R859&gt;0,VLOOKUP(R859,Jahresfaktoren!$D$11:$E$24,2,),0)</f>
        <v>0</v>
      </c>
      <c r="X859" s="175">
        <f>IF(S859&gt;0,VLOOKUP(S859,Jahresfaktoren!$A$28:$B$29,2,),0)</f>
        <v>0</v>
      </c>
      <c r="Y859" s="175">
        <f>IF(T859&gt;0,VLOOKUP(T859,Jahresfaktoren!$A$28:$B$29,2,),0)</f>
        <v>0</v>
      </c>
      <c r="Z859" s="175">
        <f>IF(U859&gt;0,VLOOKUP(U859,Jahresfaktoren!$A$32:$B$33,2,),)</f>
        <v>0</v>
      </c>
      <c r="AA859" s="177" t="str">
        <f t="shared" si="448"/>
        <v/>
      </c>
      <c r="AB859" s="177" t="str">
        <f t="shared" si="449"/>
        <v/>
      </c>
      <c r="AC859" s="177" t="str">
        <f t="shared" si="450"/>
        <v/>
      </c>
      <c r="AD859" s="177" t="str">
        <f t="shared" si="451"/>
        <v/>
      </c>
      <c r="AE859" s="177" t="str">
        <f t="shared" si="452"/>
        <v/>
      </c>
      <c r="AF859" s="178">
        <f>IF(Q859&gt;0,VLOOKUP(H859,Leistungszahlen!$A$11:$C$158,3,),0)</f>
        <v>0</v>
      </c>
      <c r="AG859" s="178">
        <f>IF(R859&gt;0,VLOOKUP(H859,Leistungszahlen!$A$11:$F$158,6,),IF(T859&gt;0,VLOOKUP(H859,Leistungszahlen!$A$11:$F$158,6,),0))</f>
        <v>0</v>
      </c>
      <c r="AH859" s="179">
        <f t="shared" si="468"/>
        <v>0</v>
      </c>
      <c r="AI859" s="179">
        <f t="shared" si="469"/>
        <v>0</v>
      </c>
      <c r="AJ859" s="179">
        <f t="shared" si="470"/>
        <v>0</v>
      </c>
      <c r="AK859" s="179">
        <f t="shared" si="471"/>
        <v>0</v>
      </c>
      <c r="AL859" s="179">
        <f t="shared" si="472"/>
        <v>0</v>
      </c>
      <c r="AM859" s="180">
        <f>IF(L859=1,Stundensätze!$D$13,IF(L859=2,Stundensätze!$D$17,IF(L859=4,Stundensätze!$D$21,"")))</f>
        <v>0</v>
      </c>
      <c r="AN859" s="180">
        <f>IF(L859=1,Stundensätze!$D$15,IF(L859=2,Stundensätze!$D$19,IF(L859=4,Stundensätze!$D$23,"")))</f>
        <v>0</v>
      </c>
      <c r="AO859" s="180">
        <f t="shared" si="453"/>
        <v>0</v>
      </c>
      <c r="AP859" s="180">
        <f t="shared" si="454"/>
        <v>0</v>
      </c>
      <c r="AQ859" s="192">
        <f t="shared" si="455"/>
        <v>0</v>
      </c>
      <c r="AR859" s="192">
        <f t="shared" si="456"/>
        <v>0</v>
      </c>
      <c r="AS859" s="193">
        <f t="shared" si="457"/>
        <v>0</v>
      </c>
      <c r="AT859" s="258" t="str">
        <f>IF(K859=0,0,VLOOKUP(K859,Kostenstellen!A:B,2,FALSE))</f>
        <v xml:space="preserve">Rosentrittklinik         </v>
      </c>
      <c r="AU859" s="68" t="str">
        <f t="shared" si="464"/>
        <v/>
      </c>
      <c r="AV859" s="68" t="str">
        <f t="shared" si="465"/>
        <v/>
      </c>
      <c r="AW859" s="68">
        <f>IF(AF859=0,0,VLOOKUP($H859,Leistungszahlen!$A$11:$H$158,4,FALSE))</f>
        <v>0</v>
      </c>
      <c r="AX859" s="68">
        <f>IF(AF859=0,0,VLOOKUP($H859,Leistungszahlen!$A$11:$H$158,5,FALSE))</f>
        <v>0</v>
      </c>
      <c r="AY859" s="68">
        <f>IF(AG859=0,0,VLOOKUP($H859,Leistungszahlen!$A$11:$H$158,6,FALSE))</f>
        <v>0</v>
      </c>
      <c r="AZ859" s="68">
        <f t="shared" si="466"/>
        <v>0</v>
      </c>
      <c r="BA859" s="68">
        <f t="shared" si="467"/>
        <v>0</v>
      </c>
      <c r="BC859" s="68">
        <f t="shared" si="458"/>
        <v>0</v>
      </c>
      <c r="BD859" s="285"/>
    </row>
    <row r="860" spans="1:56" s="68" customFormat="1" ht="22.5">
      <c r="A860" s="200"/>
      <c r="B860" s="200"/>
      <c r="C860" s="200" t="s">
        <v>354</v>
      </c>
      <c r="D860" s="200" t="s">
        <v>203</v>
      </c>
      <c r="E860" s="200" t="s">
        <v>369</v>
      </c>
      <c r="F860" s="200"/>
      <c r="G860" s="200" t="s">
        <v>163</v>
      </c>
      <c r="H860" s="201" t="s">
        <v>287</v>
      </c>
      <c r="I860" s="202">
        <v>17.079999999999998</v>
      </c>
      <c r="J860" s="200" t="s">
        <v>560</v>
      </c>
      <c r="K860" s="176">
        <v>3</v>
      </c>
      <c r="L860" s="176">
        <v>1</v>
      </c>
      <c r="M860" s="176" t="s">
        <v>119</v>
      </c>
      <c r="N860" s="286">
        <v>3</v>
      </c>
      <c r="O860" s="286">
        <v>3</v>
      </c>
      <c r="P860" s="176"/>
      <c r="Q860" s="203">
        <f t="shared" si="459"/>
        <v>0</v>
      </c>
      <c r="R860" s="203">
        <f t="shared" si="460"/>
        <v>0</v>
      </c>
      <c r="S860" s="203">
        <f t="shared" si="461"/>
        <v>0</v>
      </c>
      <c r="T860" s="203">
        <f t="shared" si="462"/>
        <v>0</v>
      </c>
      <c r="U860" s="203">
        <f t="shared" si="463"/>
        <v>0</v>
      </c>
      <c r="V860" s="175">
        <f>IF(Q860&gt;0,VLOOKUP(Q860,Jahresfaktoren!$A$11:$B$24,2,),0)</f>
        <v>0</v>
      </c>
      <c r="W860" s="175">
        <f>IF(R860&gt;0,VLOOKUP(R860,Jahresfaktoren!$D$11:$E$24,2,),0)</f>
        <v>0</v>
      </c>
      <c r="X860" s="175">
        <f>IF(S860&gt;0,VLOOKUP(S860,Jahresfaktoren!$A$28:$B$29,2,),0)</f>
        <v>0</v>
      </c>
      <c r="Y860" s="175">
        <f>IF(T860&gt;0,VLOOKUP(T860,Jahresfaktoren!$A$28:$B$29,2,),0)</f>
        <v>0</v>
      </c>
      <c r="Z860" s="175">
        <f>IF(U860&gt;0,VLOOKUP(U860,Jahresfaktoren!$A$32:$B$33,2,),)</f>
        <v>0</v>
      </c>
      <c r="AA860" s="177" t="str">
        <f t="shared" si="448"/>
        <v/>
      </c>
      <c r="AB860" s="177" t="str">
        <f t="shared" si="449"/>
        <v/>
      </c>
      <c r="AC860" s="177" t="str">
        <f t="shared" si="450"/>
        <v/>
      </c>
      <c r="AD860" s="177" t="str">
        <f t="shared" si="451"/>
        <v/>
      </c>
      <c r="AE860" s="177" t="str">
        <f t="shared" si="452"/>
        <v/>
      </c>
      <c r="AF860" s="178">
        <f>IF(Q860&gt;0,VLOOKUP(H860,Leistungszahlen!$A$11:$C$158,3,),0)</f>
        <v>0</v>
      </c>
      <c r="AG860" s="178">
        <f>IF(R860&gt;0,VLOOKUP(H860,Leistungszahlen!$A$11:$F$158,6,),IF(T860&gt;0,VLOOKUP(H860,Leistungszahlen!$A$11:$F$158,6,),0))</f>
        <v>0</v>
      </c>
      <c r="AH860" s="179">
        <f t="shared" si="468"/>
        <v>0</v>
      </c>
      <c r="AI860" s="179">
        <f t="shared" si="469"/>
        <v>0</v>
      </c>
      <c r="AJ860" s="179">
        <f t="shared" si="470"/>
        <v>0</v>
      </c>
      <c r="AK860" s="179">
        <f t="shared" si="471"/>
        <v>0</v>
      </c>
      <c r="AL860" s="179">
        <f t="shared" si="472"/>
        <v>0</v>
      </c>
      <c r="AM860" s="180">
        <f>IF(L860=1,Stundensätze!$D$13,IF(L860=2,Stundensätze!$D$17,IF(L860=4,Stundensätze!$D$21,"")))</f>
        <v>0</v>
      </c>
      <c r="AN860" s="180">
        <f>IF(L860=1,Stundensätze!$D$15,IF(L860=2,Stundensätze!$D$19,IF(L860=4,Stundensätze!$D$23,"")))</f>
        <v>0</v>
      </c>
      <c r="AO860" s="180">
        <f t="shared" si="453"/>
        <v>0</v>
      </c>
      <c r="AP860" s="180">
        <f t="shared" si="454"/>
        <v>0</v>
      </c>
      <c r="AQ860" s="192">
        <f t="shared" si="455"/>
        <v>0</v>
      </c>
      <c r="AR860" s="192">
        <f t="shared" si="456"/>
        <v>0</v>
      </c>
      <c r="AS860" s="193">
        <f t="shared" si="457"/>
        <v>0</v>
      </c>
      <c r="AT860" s="258" t="str">
        <f>IF(K860=0,0,VLOOKUP(K860,Kostenstellen!A:B,2,FALSE))</f>
        <v xml:space="preserve">Rosentrittklinik         </v>
      </c>
      <c r="AU860" s="68" t="str">
        <f t="shared" si="464"/>
        <v/>
      </c>
      <c r="AV860" s="68" t="str">
        <f t="shared" si="465"/>
        <v/>
      </c>
      <c r="AW860" s="68">
        <f>IF(AF860=0,0,VLOOKUP($H860,Leistungszahlen!$A$11:$H$158,4,FALSE))</f>
        <v>0</v>
      </c>
      <c r="AX860" s="68">
        <f>IF(AF860=0,0,VLOOKUP($H860,Leistungszahlen!$A$11:$H$158,5,FALSE))</f>
        <v>0</v>
      </c>
      <c r="AY860" s="68">
        <f>IF(AG860=0,0,VLOOKUP($H860,Leistungszahlen!$A$11:$H$158,6,FALSE))</f>
        <v>0</v>
      </c>
      <c r="AZ860" s="68">
        <f t="shared" si="466"/>
        <v>0</v>
      </c>
      <c r="BA860" s="68">
        <f t="shared" si="467"/>
        <v>0</v>
      </c>
      <c r="BC860" s="68">
        <f t="shared" si="458"/>
        <v>0</v>
      </c>
      <c r="BD860" s="285"/>
    </row>
    <row r="861" spans="1:56" s="68" customFormat="1" ht="22.5">
      <c r="A861" s="200"/>
      <c r="B861" s="200"/>
      <c r="C861" s="200" t="s">
        <v>354</v>
      </c>
      <c r="D861" s="200" t="s">
        <v>203</v>
      </c>
      <c r="E861" s="200" t="s">
        <v>369</v>
      </c>
      <c r="F861" s="200"/>
      <c r="G861" s="200" t="s">
        <v>121</v>
      </c>
      <c r="H861" s="201" t="s">
        <v>200</v>
      </c>
      <c r="I861" s="202">
        <v>3.98</v>
      </c>
      <c r="J861" s="200" t="s">
        <v>778</v>
      </c>
      <c r="K861" s="176">
        <v>3</v>
      </c>
      <c r="L861" s="176">
        <v>1</v>
      </c>
      <c r="M861" s="176" t="s">
        <v>119</v>
      </c>
      <c r="N861" s="286">
        <v>5</v>
      </c>
      <c r="O861" s="286"/>
      <c r="P861" s="176"/>
      <c r="Q861" s="203">
        <f t="shared" si="459"/>
        <v>0</v>
      </c>
      <c r="R861" s="203">
        <f t="shared" si="460"/>
        <v>0</v>
      </c>
      <c r="S861" s="203">
        <f t="shared" si="461"/>
        <v>0</v>
      </c>
      <c r="T861" s="203">
        <f t="shared" si="462"/>
        <v>0</v>
      </c>
      <c r="U861" s="203">
        <f t="shared" si="463"/>
        <v>0</v>
      </c>
      <c r="V861" s="175">
        <f>IF(Q861&gt;0,VLOOKUP(Q861,Jahresfaktoren!$A$11:$B$24,2,),0)</f>
        <v>0</v>
      </c>
      <c r="W861" s="175">
        <f>IF(R861&gt;0,VLOOKUP(R861,Jahresfaktoren!$D$11:$E$24,2,),0)</f>
        <v>0</v>
      </c>
      <c r="X861" s="175">
        <f>IF(S861&gt;0,VLOOKUP(S861,Jahresfaktoren!$A$28:$B$29,2,),0)</f>
        <v>0</v>
      </c>
      <c r="Y861" s="175">
        <f>IF(T861&gt;0,VLOOKUP(T861,Jahresfaktoren!$A$28:$B$29,2,),0)</f>
        <v>0</v>
      </c>
      <c r="Z861" s="175">
        <f>IF(U861&gt;0,VLOOKUP(U861,Jahresfaktoren!$A$32:$B$33,2,),)</f>
        <v>0</v>
      </c>
      <c r="AA861" s="177" t="str">
        <f t="shared" si="448"/>
        <v/>
      </c>
      <c r="AB861" s="177" t="str">
        <f t="shared" si="449"/>
        <v/>
      </c>
      <c r="AC861" s="177" t="str">
        <f t="shared" si="450"/>
        <v/>
      </c>
      <c r="AD861" s="177" t="str">
        <f t="shared" si="451"/>
        <v/>
      </c>
      <c r="AE861" s="177" t="str">
        <f t="shared" si="452"/>
        <v/>
      </c>
      <c r="AF861" s="178">
        <f>IF(Q861&gt;0,VLOOKUP(H861,Leistungszahlen!$A$11:$C$158,3,),0)</f>
        <v>0</v>
      </c>
      <c r="AG861" s="178">
        <f>IF(R861&gt;0,VLOOKUP(H861,Leistungszahlen!$A$11:$F$158,6,),IF(T861&gt;0,VLOOKUP(H861,Leistungszahlen!$A$11:$F$158,6,),0))</f>
        <v>0</v>
      </c>
      <c r="AH861" s="179">
        <f t="shared" si="468"/>
        <v>0</v>
      </c>
      <c r="AI861" s="179">
        <f t="shared" si="469"/>
        <v>0</v>
      </c>
      <c r="AJ861" s="179">
        <f t="shared" si="470"/>
        <v>0</v>
      </c>
      <c r="AK861" s="179">
        <f t="shared" si="471"/>
        <v>0</v>
      </c>
      <c r="AL861" s="179">
        <f t="shared" si="472"/>
        <v>0</v>
      </c>
      <c r="AM861" s="180">
        <f>IF(L861=1,Stundensätze!$D$13,IF(L861=2,Stundensätze!$D$17,IF(L861=4,Stundensätze!$D$21,"")))</f>
        <v>0</v>
      </c>
      <c r="AN861" s="180">
        <f>IF(L861=1,Stundensätze!$D$15,IF(L861=2,Stundensätze!$D$19,IF(L861=4,Stundensätze!$D$23,"")))</f>
        <v>0</v>
      </c>
      <c r="AO861" s="180">
        <f t="shared" si="453"/>
        <v>0</v>
      </c>
      <c r="AP861" s="180">
        <f t="shared" si="454"/>
        <v>0</v>
      </c>
      <c r="AQ861" s="192">
        <f t="shared" si="455"/>
        <v>0</v>
      </c>
      <c r="AR861" s="192">
        <f t="shared" si="456"/>
        <v>0</v>
      </c>
      <c r="AS861" s="193">
        <f t="shared" si="457"/>
        <v>0</v>
      </c>
      <c r="AT861" s="258" t="str">
        <f>IF(K861=0,0,VLOOKUP(K861,Kostenstellen!A:B,2,FALSE))</f>
        <v xml:space="preserve">Rosentrittklinik         </v>
      </c>
      <c r="AU861" s="68" t="str">
        <f t="shared" si="464"/>
        <v/>
      </c>
      <c r="AV861" s="68" t="str">
        <f t="shared" si="465"/>
        <v/>
      </c>
      <c r="AW861" s="68">
        <f>IF(AF861=0,0,VLOOKUP($H861,Leistungszahlen!$A$11:$H$158,4,FALSE))</f>
        <v>0</v>
      </c>
      <c r="AX861" s="68">
        <f>IF(AF861=0,0,VLOOKUP($H861,Leistungszahlen!$A$11:$H$158,5,FALSE))</f>
        <v>0</v>
      </c>
      <c r="AY861" s="68">
        <f>IF(AG861=0,0,VLOOKUP($H861,Leistungszahlen!$A$11:$H$158,6,FALSE))</f>
        <v>0</v>
      </c>
      <c r="AZ861" s="68">
        <f t="shared" si="466"/>
        <v>0</v>
      </c>
      <c r="BA861" s="68">
        <f t="shared" si="467"/>
        <v>0</v>
      </c>
      <c r="BC861" s="68">
        <f t="shared" si="458"/>
        <v>0</v>
      </c>
      <c r="BD861" s="285"/>
    </row>
    <row r="862" spans="1:56" s="68" customFormat="1" ht="22.5">
      <c r="A862" s="200"/>
      <c r="B862" s="200"/>
      <c r="C862" s="200" t="s">
        <v>354</v>
      </c>
      <c r="D862" s="200" t="s">
        <v>203</v>
      </c>
      <c r="E862" s="200" t="s">
        <v>369</v>
      </c>
      <c r="F862" s="200"/>
      <c r="G862" s="200" t="s">
        <v>163</v>
      </c>
      <c r="H862" s="201" t="s">
        <v>287</v>
      </c>
      <c r="I862" s="202">
        <v>17.079999999999998</v>
      </c>
      <c r="J862" s="200" t="s">
        <v>560</v>
      </c>
      <c r="K862" s="176">
        <v>3</v>
      </c>
      <c r="L862" s="176">
        <v>1</v>
      </c>
      <c r="M862" s="176" t="s">
        <v>119</v>
      </c>
      <c r="N862" s="286">
        <v>3</v>
      </c>
      <c r="O862" s="286">
        <v>3</v>
      </c>
      <c r="P862" s="176"/>
      <c r="Q862" s="203">
        <f t="shared" si="459"/>
        <v>0</v>
      </c>
      <c r="R862" s="203">
        <f t="shared" si="460"/>
        <v>0</v>
      </c>
      <c r="S862" s="203">
        <f t="shared" si="461"/>
        <v>0</v>
      </c>
      <c r="T862" s="203">
        <f t="shared" si="462"/>
        <v>0</v>
      </c>
      <c r="U862" s="203">
        <f t="shared" si="463"/>
        <v>0</v>
      </c>
      <c r="V862" s="175">
        <f>IF(Q862&gt;0,VLOOKUP(Q862,Jahresfaktoren!$A$11:$B$24,2,),0)</f>
        <v>0</v>
      </c>
      <c r="W862" s="175">
        <f>IF(R862&gt;0,VLOOKUP(R862,Jahresfaktoren!$D$11:$E$24,2,),0)</f>
        <v>0</v>
      </c>
      <c r="X862" s="175">
        <f>IF(S862&gt;0,VLOOKUP(S862,Jahresfaktoren!$A$28:$B$29,2,),0)</f>
        <v>0</v>
      </c>
      <c r="Y862" s="175">
        <f>IF(T862&gt;0,VLOOKUP(T862,Jahresfaktoren!$A$28:$B$29,2,),0)</f>
        <v>0</v>
      </c>
      <c r="Z862" s="175">
        <f>IF(U862&gt;0,VLOOKUP(U862,Jahresfaktoren!$A$32:$B$33,2,),)</f>
        <v>0</v>
      </c>
      <c r="AA862" s="177" t="str">
        <f t="shared" si="448"/>
        <v/>
      </c>
      <c r="AB862" s="177" t="str">
        <f t="shared" si="449"/>
        <v/>
      </c>
      <c r="AC862" s="177" t="str">
        <f t="shared" si="450"/>
        <v/>
      </c>
      <c r="AD862" s="177" t="str">
        <f t="shared" si="451"/>
        <v/>
      </c>
      <c r="AE862" s="177" t="str">
        <f t="shared" si="452"/>
        <v/>
      </c>
      <c r="AF862" s="178">
        <f>IF(Q862&gt;0,VLOOKUP(H862,Leistungszahlen!$A$11:$C$158,3,),0)</f>
        <v>0</v>
      </c>
      <c r="AG862" s="178">
        <f>IF(R862&gt;0,VLOOKUP(H862,Leistungszahlen!$A$11:$F$158,6,),IF(T862&gt;0,VLOOKUP(H862,Leistungszahlen!$A$11:$F$158,6,),0))</f>
        <v>0</v>
      </c>
      <c r="AH862" s="179">
        <f t="shared" si="468"/>
        <v>0</v>
      </c>
      <c r="AI862" s="179">
        <f t="shared" si="469"/>
        <v>0</v>
      </c>
      <c r="AJ862" s="179">
        <f t="shared" si="470"/>
        <v>0</v>
      </c>
      <c r="AK862" s="179">
        <f t="shared" si="471"/>
        <v>0</v>
      </c>
      <c r="AL862" s="179">
        <f t="shared" si="472"/>
        <v>0</v>
      </c>
      <c r="AM862" s="180">
        <f>IF(L862=1,Stundensätze!$D$13,IF(L862=2,Stundensätze!$D$17,IF(L862=4,Stundensätze!$D$21,"")))</f>
        <v>0</v>
      </c>
      <c r="AN862" s="180">
        <f>IF(L862=1,Stundensätze!$D$15,IF(L862=2,Stundensätze!$D$19,IF(L862=4,Stundensätze!$D$23,"")))</f>
        <v>0</v>
      </c>
      <c r="AO862" s="180">
        <f t="shared" si="453"/>
        <v>0</v>
      </c>
      <c r="AP862" s="180">
        <f t="shared" si="454"/>
        <v>0</v>
      </c>
      <c r="AQ862" s="192">
        <f t="shared" si="455"/>
        <v>0</v>
      </c>
      <c r="AR862" s="192">
        <f t="shared" si="456"/>
        <v>0</v>
      </c>
      <c r="AS862" s="193">
        <f t="shared" si="457"/>
        <v>0</v>
      </c>
      <c r="AT862" s="258" t="str">
        <f>IF(K862=0,0,VLOOKUP(K862,Kostenstellen!A:B,2,FALSE))</f>
        <v xml:space="preserve">Rosentrittklinik         </v>
      </c>
      <c r="AU862" s="68" t="str">
        <f t="shared" si="464"/>
        <v/>
      </c>
      <c r="AV862" s="68" t="str">
        <f t="shared" si="465"/>
        <v/>
      </c>
      <c r="AW862" s="68">
        <f>IF(AF862=0,0,VLOOKUP($H862,Leistungszahlen!$A$11:$H$158,4,FALSE))</f>
        <v>0</v>
      </c>
      <c r="AX862" s="68">
        <f>IF(AF862=0,0,VLOOKUP($H862,Leistungszahlen!$A$11:$H$158,5,FALSE))</f>
        <v>0</v>
      </c>
      <c r="AY862" s="68">
        <f>IF(AG862=0,0,VLOOKUP($H862,Leistungszahlen!$A$11:$H$158,6,FALSE))</f>
        <v>0</v>
      </c>
      <c r="AZ862" s="68">
        <f t="shared" si="466"/>
        <v>0</v>
      </c>
      <c r="BA862" s="68">
        <f t="shared" si="467"/>
        <v>0</v>
      </c>
      <c r="BC862" s="68">
        <f t="shared" si="458"/>
        <v>0</v>
      </c>
      <c r="BD862" s="285"/>
    </row>
    <row r="863" spans="1:56" s="68" customFormat="1" ht="22.5">
      <c r="A863" s="200"/>
      <c r="B863" s="200"/>
      <c r="C863" s="200" t="s">
        <v>354</v>
      </c>
      <c r="D863" s="200" t="s">
        <v>203</v>
      </c>
      <c r="E863" s="200" t="s">
        <v>369</v>
      </c>
      <c r="F863" s="200"/>
      <c r="G863" s="200" t="s">
        <v>121</v>
      </c>
      <c r="H863" s="201" t="s">
        <v>200</v>
      </c>
      <c r="I863" s="202">
        <v>3.98</v>
      </c>
      <c r="J863" s="200" t="s">
        <v>778</v>
      </c>
      <c r="K863" s="176">
        <v>3</v>
      </c>
      <c r="L863" s="176">
        <v>1</v>
      </c>
      <c r="M863" s="176" t="s">
        <v>119</v>
      </c>
      <c r="N863" s="286">
        <v>5</v>
      </c>
      <c r="O863" s="286"/>
      <c r="P863" s="176"/>
      <c r="Q863" s="203">
        <f t="shared" si="459"/>
        <v>0</v>
      </c>
      <c r="R863" s="203">
        <f t="shared" si="460"/>
        <v>0</v>
      </c>
      <c r="S863" s="203">
        <f t="shared" si="461"/>
        <v>0</v>
      </c>
      <c r="T863" s="203">
        <f t="shared" si="462"/>
        <v>0</v>
      </c>
      <c r="U863" s="203">
        <f t="shared" si="463"/>
        <v>0</v>
      </c>
      <c r="V863" s="175">
        <f>IF(Q863&gt;0,VLOOKUP(Q863,Jahresfaktoren!$A$11:$B$24,2,),0)</f>
        <v>0</v>
      </c>
      <c r="W863" s="175">
        <f>IF(R863&gt;0,VLOOKUP(R863,Jahresfaktoren!$D$11:$E$24,2,),0)</f>
        <v>0</v>
      </c>
      <c r="X863" s="175">
        <f>IF(S863&gt;0,VLOOKUP(S863,Jahresfaktoren!$A$28:$B$29,2,),0)</f>
        <v>0</v>
      </c>
      <c r="Y863" s="175">
        <f>IF(T863&gt;0,VLOOKUP(T863,Jahresfaktoren!$A$28:$B$29,2,),0)</f>
        <v>0</v>
      </c>
      <c r="Z863" s="175">
        <f>IF(U863&gt;0,VLOOKUP(U863,Jahresfaktoren!$A$32:$B$33,2,),)</f>
        <v>0</v>
      </c>
      <c r="AA863" s="177" t="str">
        <f t="shared" si="448"/>
        <v/>
      </c>
      <c r="AB863" s="177" t="str">
        <f t="shared" si="449"/>
        <v/>
      </c>
      <c r="AC863" s="177" t="str">
        <f t="shared" si="450"/>
        <v/>
      </c>
      <c r="AD863" s="177" t="str">
        <f t="shared" si="451"/>
        <v/>
      </c>
      <c r="AE863" s="177" t="str">
        <f t="shared" si="452"/>
        <v/>
      </c>
      <c r="AF863" s="178">
        <f>IF(Q863&gt;0,VLOOKUP(H863,Leistungszahlen!$A$11:$C$158,3,),0)</f>
        <v>0</v>
      </c>
      <c r="AG863" s="178">
        <f>IF(R863&gt;0,VLOOKUP(H863,Leistungszahlen!$A$11:$F$158,6,),IF(T863&gt;0,VLOOKUP(H863,Leistungszahlen!$A$11:$F$158,6,),0))</f>
        <v>0</v>
      </c>
      <c r="AH863" s="179">
        <f t="shared" si="468"/>
        <v>0</v>
      </c>
      <c r="AI863" s="179">
        <f t="shared" si="469"/>
        <v>0</v>
      </c>
      <c r="AJ863" s="179">
        <f t="shared" si="470"/>
        <v>0</v>
      </c>
      <c r="AK863" s="179">
        <f t="shared" si="471"/>
        <v>0</v>
      </c>
      <c r="AL863" s="179">
        <f t="shared" si="472"/>
        <v>0</v>
      </c>
      <c r="AM863" s="180">
        <f>IF(L863=1,Stundensätze!$D$13,IF(L863=2,Stundensätze!$D$17,IF(L863=4,Stundensätze!$D$21,"")))</f>
        <v>0</v>
      </c>
      <c r="AN863" s="180">
        <f>IF(L863=1,Stundensätze!$D$15,IF(L863=2,Stundensätze!$D$19,IF(L863=4,Stundensätze!$D$23,"")))</f>
        <v>0</v>
      </c>
      <c r="AO863" s="180">
        <f t="shared" si="453"/>
        <v>0</v>
      </c>
      <c r="AP863" s="180">
        <f t="shared" si="454"/>
        <v>0</v>
      </c>
      <c r="AQ863" s="192">
        <f t="shared" si="455"/>
        <v>0</v>
      </c>
      <c r="AR863" s="192">
        <f t="shared" si="456"/>
        <v>0</v>
      </c>
      <c r="AS863" s="193">
        <f t="shared" si="457"/>
        <v>0</v>
      </c>
      <c r="AT863" s="258" t="str">
        <f>IF(K863=0,0,VLOOKUP(K863,Kostenstellen!A:B,2,FALSE))</f>
        <v xml:space="preserve">Rosentrittklinik         </v>
      </c>
      <c r="AU863" s="68" t="str">
        <f t="shared" si="464"/>
        <v/>
      </c>
      <c r="AV863" s="68" t="str">
        <f t="shared" si="465"/>
        <v/>
      </c>
      <c r="AW863" s="68">
        <f>IF(AF863=0,0,VLOOKUP($H863,Leistungszahlen!$A$11:$H$158,4,FALSE))</f>
        <v>0</v>
      </c>
      <c r="AX863" s="68">
        <f>IF(AF863=0,0,VLOOKUP($H863,Leistungszahlen!$A$11:$H$158,5,FALSE))</f>
        <v>0</v>
      </c>
      <c r="AY863" s="68">
        <f>IF(AG863=0,0,VLOOKUP($H863,Leistungszahlen!$A$11:$H$158,6,FALSE))</f>
        <v>0</v>
      </c>
      <c r="AZ863" s="68">
        <f t="shared" si="466"/>
        <v>0</v>
      </c>
      <c r="BA863" s="68">
        <f t="shared" si="467"/>
        <v>0</v>
      </c>
      <c r="BC863" s="68">
        <f t="shared" si="458"/>
        <v>0</v>
      </c>
      <c r="BD863" s="285"/>
    </row>
    <row r="864" spans="1:56" s="68" customFormat="1" ht="22.5">
      <c r="A864" s="200"/>
      <c r="B864" s="200"/>
      <c r="C864" s="200" t="s">
        <v>354</v>
      </c>
      <c r="D864" s="200" t="s">
        <v>203</v>
      </c>
      <c r="E864" s="200" t="s">
        <v>369</v>
      </c>
      <c r="F864" s="200"/>
      <c r="G864" s="200" t="s">
        <v>163</v>
      </c>
      <c r="H864" s="201" t="s">
        <v>287</v>
      </c>
      <c r="I864" s="202">
        <v>17.079999999999998</v>
      </c>
      <c r="J864" s="200" t="s">
        <v>560</v>
      </c>
      <c r="K864" s="176">
        <v>3</v>
      </c>
      <c r="L864" s="176">
        <v>1</v>
      </c>
      <c r="M864" s="176" t="s">
        <v>119</v>
      </c>
      <c r="N864" s="286">
        <v>3</v>
      </c>
      <c r="O864" s="286">
        <v>3</v>
      </c>
      <c r="P864" s="176"/>
      <c r="Q864" s="203">
        <f t="shared" si="459"/>
        <v>0</v>
      </c>
      <c r="R864" s="203">
        <f t="shared" si="460"/>
        <v>0</v>
      </c>
      <c r="S864" s="203">
        <f t="shared" si="461"/>
        <v>0</v>
      </c>
      <c r="T864" s="203">
        <f t="shared" si="462"/>
        <v>0</v>
      </c>
      <c r="U864" s="203">
        <f t="shared" si="463"/>
        <v>0</v>
      </c>
      <c r="V864" s="175">
        <f>IF(Q864&gt;0,VLOOKUP(Q864,Jahresfaktoren!$A$11:$B$24,2,),0)</f>
        <v>0</v>
      </c>
      <c r="W864" s="175">
        <f>IF(R864&gt;0,VLOOKUP(R864,Jahresfaktoren!$D$11:$E$24,2,),0)</f>
        <v>0</v>
      </c>
      <c r="X864" s="175">
        <f>IF(S864&gt;0,VLOOKUP(S864,Jahresfaktoren!$A$28:$B$29,2,),0)</f>
        <v>0</v>
      </c>
      <c r="Y864" s="175">
        <f>IF(T864&gt;0,VLOOKUP(T864,Jahresfaktoren!$A$28:$B$29,2,),0)</f>
        <v>0</v>
      </c>
      <c r="Z864" s="175">
        <f>IF(U864&gt;0,VLOOKUP(U864,Jahresfaktoren!$A$32:$B$33,2,),)</f>
        <v>0</v>
      </c>
      <c r="AA864" s="177" t="str">
        <f t="shared" si="448"/>
        <v/>
      </c>
      <c r="AB864" s="177" t="str">
        <f t="shared" si="449"/>
        <v/>
      </c>
      <c r="AC864" s="177" t="str">
        <f t="shared" si="450"/>
        <v/>
      </c>
      <c r="AD864" s="177" t="str">
        <f t="shared" si="451"/>
        <v/>
      </c>
      <c r="AE864" s="177" t="str">
        <f t="shared" si="452"/>
        <v/>
      </c>
      <c r="AF864" s="178">
        <f>IF(Q864&gt;0,VLOOKUP(H864,Leistungszahlen!$A$11:$C$158,3,),0)</f>
        <v>0</v>
      </c>
      <c r="AG864" s="178">
        <f>IF(R864&gt;0,VLOOKUP(H864,Leistungszahlen!$A$11:$F$158,6,),IF(T864&gt;0,VLOOKUP(H864,Leistungszahlen!$A$11:$F$158,6,),0))</f>
        <v>0</v>
      </c>
      <c r="AH864" s="179">
        <f t="shared" si="468"/>
        <v>0</v>
      </c>
      <c r="AI864" s="179">
        <f t="shared" si="469"/>
        <v>0</v>
      </c>
      <c r="AJ864" s="179">
        <f t="shared" si="470"/>
        <v>0</v>
      </c>
      <c r="AK864" s="179">
        <f t="shared" si="471"/>
        <v>0</v>
      </c>
      <c r="AL864" s="179">
        <f t="shared" si="472"/>
        <v>0</v>
      </c>
      <c r="AM864" s="180">
        <f>IF(L864=1,Stundensätze!$D$13,IF(L864=2,Stundensätze!$D$17,IF(L864=4,Stundensätze!$D$21,"")))</f>
        <v>0</v>
      </c>
      <c r="AN864" s="180">
        <f>IF(L864=1,Stundensätze!$D$15,IF(L864=2,Stundensätze!$D$19,IF(L864=4,Stundensätze!$D$23,"")))</f>
        <v>0</v>
      </c>
      <c r="AO864" s="180">
        <f t="shared" si="453"/>
        <v>0</v>
      </c>
      <c r="AP864" s="180">
        <f t="shared" si="454"/>
        <v>0</v>
      </c>
      <c r="AQ864" s="192">
        <f t="shared" si="455"/>
        <v>0</v>
      </c>
      <c r="AR864" s="192">
        <f t="shared" si="456"/>
        <v>0</v>
      </c>
      <c r="AS864" s="193">
        <f t="shared" si="457"/>
        <v>0</v>
      </c>
      <c r="AT864" s="258" t="str">
        <f>IF(K864=0,0,VLOOKUP(K864,Kostenstellen!A:B,2,FALSE))</f>
        <v xml:space="preserve">Rosentrittklinik         </v>
      </c>
      <c r="AU864" s="68" t="str">
        <f t="shared" si="464"/>
        <v/>
      </c>
      <c r="AV864" s="68" t="str">
        <f t="shared" si="465"/>
        <v/>
      </c>
      <c r="AW864" s="68">
        <f>IF(AF864=0,0,VLOOKUP($H864,Leistungszahlen!$A$11:$H$158,4,FALSE))</f>
        <v>0</v>
      </c>
      <c r="AX864" s="68">
        <f>IF(AF864=0,0,VLOOKUP($H864,Leistungszahlen!$A$11:$H$158,5,FALSE))</f>
        <v>0</v>
      </c>
      <c r="AY864" s="68">
        <f>IF(AG864=0,0,VLOOKUP($H864,Leistungszahlen!$A$11:$H$158,6,FALSE))</f>
        <v>0</v>
      </c>
      <c r="AZ864" s="68">
        <f t="shared" si="466"/>
        <v>0</v>
      </c>
      <c r="BA864" s="68">
        <f t="shared" si="467"/>
        <v>0</v>
      </c>
      <c r="BC864" s="68">
        <f t="shared" si="458"/>
        <v>0</v>
      </c>
      <c r="BD864" s="285"/>
    </row>
    <row r="865" spans="1:56" s="68" customFormat="1" ht="22.5">
      <c r="A865" s="200"/>
      <c r="B865" s="200"/>
      <c r="C865" s="200" t="s">
        <v>354</v>
      </c>
      <c r="D865" s="200" t="s">
        <v>203</v>
      </c>
      <c r="E865" s="200" t="s">
        <v>369</v>
      </c>
      <c r="F865" s="200"/>
      <c r="G865" s="200" t="s">
        <v>121</v>
      </c>
      <c r="H865" s="201" t="s">
        <v>200</v>
      </c>
      <c r="I865" s="202">
        <v>3.98</v>
      </c>
      <c r="J865" s="200" t="s">
        <v>778</v>
      </c>
      <c r="K865" s="176">
        <v>3</v>
      </c>
      <c r="L865" s="176">
        <v>1</v>
      </c>
      <c r="M865" s="176" t="s">
        <v>119</v>
      </c>
      <c r="N865" s="286">
        <v>5</v>
      </c>
      <c r="O865" s="286"/>
      <c r="P865" s="176"/>
      <c r="Q865" s="203">
        <f t="shared" si="459"/>
        <v>0</v>
      </c>
      <c r="R865" s="203">
        <f t="shared" si="460"/>
        <v>0</v>
      </c>
      <c r="S865" s="203">
        <f t="shared" si="461"/>
        <v>0</v>
      </c>
      <c r="T865" s="203">
        <f t="shared" si="462"/>
        <v>0</v>
      </c>
      <c r="U865" s="203">
        <f t="shared" si="463"/>
        <v>0</v>
      </c>
      <c r="V865" s="175">
        <f>IF(Q865&gt;0,VLOOKUP(Q865,Jahresfaktoren!$A$11:$B$24,2,),0)</f>
        <v>0</v>
      </c>
      <c r="W865" s="175">
        <f>IF(R865&gt;0,VLOOKUP(R865,Jahresfaktoren!$D$11:$E$24,2,),0)</f>
        <v>0</v>
      </c>
      <c r="X865" s="175">
        <f>IF(S865&gt;0,VLOOKUP(S865,Jahresfaktoren!$A$28:$B$29,2,),0)</f>
        <v>0</v>
      </c>
      <c r="Y865" s="175">
        <f>IF(T865&gt;0,VLOOKUP(T865,Jahresfaktoren!$A$28:$B$29,2,),0)</f>
        <v>0</v>
      </c>
      <c r="Z865" s="175">
        <f>IF(U865&gt;0,VLOOKUP(U865,Jahresfaktoren!$A$32:$B$33,2,),)</f>
        <v>0</v>
      </c>
      <c r="AA865" s="177" t="str">
        <f t="shared" si="448"/>
        <v/>
      </c>
      <c r="AB865" s="177" t="str">
        <f t="shared" si="449"/>
        <v/>
      </c>
      <c r="AC865" s="177" t="str">
        <f t="shared" si="450"/>
        <v/>
      </c>
      <c r="AD865" s="177" t="str">
        <f t="shared" si="451"/>
        <v/>
      </c>
      <c r="AE865" s="177" t="str">
        <f t="shared" si="452"/>
        <v/>
      </c>
      <c r="AF865" s="178">
        <f>IF(Q865&gt;0,VLOOKUP(H865,Leistungszahlen!$A$11:$C$158,3,),0)</f>
        <v>0</v>
      </c>
      <c r="AG865" s="178">
        <f>IF(R865&gt;0,VLOOKUP(H865,Leistungszahlen!$A$11:$F$158,6,),IF(T865&gt;0,VLOOKUP(H865,Leistungszahlen!$A$11:$F$158,6,),0))</f>
        <v>0</v>
      </c>
      <c r="AH865" s="179">
        <f t="shared" si="468"/>
        <v>0</v>
      </c>
      <c r="AI865" s="179">
        <f t="shared" si="469"/>
        <v>0</v>
      </c>
      <c r="AJ865" s="179">
        <f t="shared" si="470"/>
        <v>0</v>
      </c>
      <c r="AK865" s="179">
        <f t="shared" si="471"/>
        <v>0</v>
      </c>
      <c r="AL865" s="179">
        <f t="shared" si="472"/>
        <v>0</v>
      </c>
      <c r="AM865" s="180">
        <f>IF(L865=1,Stundensätze!$D$13,IF(L865=2,Stundensätze!$D$17,IF(L865=4,Stundensätze!$D$21,"")))</f>
        <v>0</v>
      </c>
      <c r="AN865" s="180">
        <f>IF(L865=1,Stundensätze!$D$15,IF(L865=2,Stundensätze!$D$19,IF(L865=4,Stundensätze!$D$23,"")))</f>
        <v>0</v>
      </c>
      <c r="AO865" s="180">
        <f t="shared" si="453"/>
        <v>0</v>
      </c>
      <c r="AP865" s="180">
        <f t="shared" si="454"/>
        <v>0</v>
      </c>
      <c r="AQ865" s="192">
        <f t="shared" si="455"/>
        <v>0</v>
      </c>
      <c r="AR865" s="192">
        <f t="shared" si="456"/>
        <v>0</v>
      </c>
      <c r="AS865" s="193">
        <f t="shared" si="457"/>
        <v>0</v>
      </c>
      <c r="AT865" s="258" t="str">
        <f>IF(K865=0,0,VLOOKUP(K865,Kostenstellen!A:B,2,FALSE))</f>
        <v xml:space="preserve">Rosentrittklinik         </v>
      </c>
      <c r="AU865" s="68" t="str">
        <f t="shared" si="464"/>
        <v/>
      </c>
      <c r="AV865" s="68" t="str">
        <f t="shared" si="465"/>
        <v/>
      </c>
      <c r="AW865" s="68">
        <f>IF(AF865=0,0,VLOOKUP($H865,Leistungszahlen!$A$11:$H$158,4,FALSE))</f>
        <v>0</v>
      </c>
      <c r="AX865" s="68">
        <f>IF(AF865=0,0,VLOOKUP($H865,Leistungszahlen!$A$11:$H$158,5,FALSE))</f>
        <v>0</v>
      </c>
      <c r="AY865" s="68">
        <f>IF(AG865=0,0,VLOOKUP($H865,Leistungszahlen!$A$11:$H$158,6,FALSE))</f>
        <v>0</v>
      </c>
      <c r="AZ865" s="68">
        <f t="shared" si="466"/>
        <v>0</v>
      </c>
      <c r="BA865" s="68">
        <f t="shared" si="467"/>
        <v>0</v>
      </c>
      <c r="BC865" s="68">
        <f t="shared" si="458"/>
        <v>0</v>
      </c>
      <c r="BD865" s="285"/>
    </row>
    <row r="866" spans="1:56" s="68" customFormat="1" ht="22.5">
      <c r="A866" s="200"/>
      <c r="B866" s="200"/>
      <c r="C866" s="200" t="s">
        <v>354</v>
      </c>
      <c r="D866" s="200" t="s">
        <v>203</v>
      </c>
      <c r="E866" s="200" t="s">
        <v>369</v>
      </c>
      <c r="F866" s="200"/>
      <c r="G866" s="200" t="s">
        <v>163</v>
      </c>
      <c r="H866" s="201" t="s">
        <v>287</v>
      </c>
      <c r="I866" s="202">
        <v>17.079999999999998</v>
      </c>
      <c r="J866" s="200" t="s">
        <v>560</v>
      </c>
      <c r="K866" s="176">
        <v>3</v>
      </c>
      <c r="L866" s="176">
        <v>1</v>
      </c>
      <c r="M866" s="176" t="s">
        <v>119</v>
      </c>
      <c r="N866" s="286">
        <v>3</v>
      </c>
      <c r="O866" s="286">
        <v>3</v>
      </c>
      <c r="P866" s="176"/>
      <c r="Q866" s="203">
        <f t="shared" si="459"/>
        <v>0</v>
      </c>
      <c r="R866" s="203">
        <f t="shared" si="460"/>
        <v>0</v>
      </c>
      <c r="S866" s="203">
        <f t="shared" si="461"/>
        <v>0</v>
      </c>
      <c r="T866" s="203">
        <f t="shared" si="462"/>
        <v>0</v>
      </c>
      <c r="U866" s="203">
        <f t="shared" si="463"/>
        <v>0</v>
      </c>
      <c r="V866" s="175">
        <f>IF(Q866&gt;0,VLOOKUP(Q866,Jahresfaktoren!$A$11:$B$24,2,),0)</f>
        <v>0</v>
      </c>
      <c r="W866" s="175">
        <f>IF(R866&gt;0,VLOOKUP(R866,Jahresfaktoren!$D$11:$E$24,2,),0)</f>
        <v>0</v>
      </c>
      <c r="X866" s="175">
        <f>IF(S866&gt;0,VLOOKUP(S866,Jahresfaktoren!$A$28:$B$29,2,),0)</f>
        <v>0</v>
      </c>
      <c r="Y866" s="175">
        <f>IF(T866&gt;0,VLOOKUP(T866,Jahresfaktoren!$A$28:$B$29,2,),0)</f>
        <v>0</v>
      </c>
      <c r="Z866" s="175">
        <f>IF(U866&gt;0,VLOOKUP(U866,Jahresfaktoren!$A$32:$B$33,2,),)</f>
        <v>0</v>
      </c>
      <c r="AA866" s="177" t="str">
        <f t="shared" si="448"/>
        <v/>
      </c>
      <c r="AB866" s="177" t="str">
        <f t="shared" si="449"/>
        <v/>
      </c>
      <c r="AC866" s="177" t="str">
        <f t="shared" si="450"/>
        <v/>
      </c>
      <c r="AD866" s="177" t="str">
        <f t="shared" si="451"/>
        <v/>
      </c>
      <c r="AE866" s="177" t="str">
        <f t="shared" si="452"/>
        <v/>
      </c>
      <c r="AF866" s="178">
        <f>IF(Q866&gt;0,VLOOKUP(H866,Leistungszahlen!$A$11:$C$158,3,),0)</f>
        <v>0</v>
      </c>
      <c r="AG866" s="178">
        <f>IF(R866&gt;0,VLOOKUP(H866,Leistungszahlen!$A$11:$F$158,6,),IF(T866&gt;0,VLOOKUP(H866,Leistungszahlen!$A$11:$F$158,6,),0))</f>
        <v>0</v>
      </c>
      <c r="AH866" s="179">
        <f t="shared" si="468"/>
        <v>0</v>
      </c>
      <c r="AI866" s="179">
        <f t="shared" si="469"/>
        <v>0</v>
      </c>
      <c r="AJ866" s="179">
        <f t="shared" si="470"/>
        <v>0</v>
      </c>
      <c r="AK866" s="179">
        <f t="shared" si="471"/>
        <v>0</v>
      </c>
      <c r="AL866" s="179">
        <f t="shared" si="472"/>
        <v>0</v>
      </c>
      <c r="AM866" s="180">
        <f>IF(L866=1,Stundensätze!$D$13,IF(L866=2,Stundensätze!$D$17,IF(L866=4,Stundensätze!$D$21,"")))</f>
        <v>0</v>
      </c>
      <c r="AN866" s="180">
        <f>IF(L866=1,Stundensätze!$D$15,IF(L866=2,Stundensätze!$D$19,IF(L866=4,Stundensätze!$D$23,"")))</f>
        <v>0</v>
      </c>
      <c r="AO866" s="180">
        <f t="shared" si="453"/>
        <v>0</v>
      </c>
      <c r="AP866" s="180">
        <f t="shared" si="454"/>
        <v>0</v>
      </c>
      <c r="AQ866" s="192">
        <f t="shared" si="455"/>
        <v>0</v>
      </c>
      <c r="AR866" s="192">
        <f t="shared" si="456"/>
        <v>0</v>
      </c>
      <c r="AS866" s="193">
        <f t="shared" si="457"/>
        <v>0</v>
      </c>
      <c r="AT866" s="258" t="str">
        <f>IF(K866=0,0,VLOOKUP(K866,Kostenstellen!A:B,2,FALSE))</f>
        <v xml:space="preserve">Rosentrittklinik         </v>
      </c>
      <c r="AU866" s="68" t="str">
        <f t="shared" si="464"/>
        <v/>
      </c>
      <c r="AV866" s="68" t="str">
        <f t="shared" si="465"/>
        <v/>
      </c>
      <c r="AW866" s="68">
        <f>IF(AF866=0,0,VLOOKUP($H866,Leistungszahlen!$A$11:$H$158,4,FALSE))</f>
        <v>0</v>
      </c>
      <c r="AX866" s="68">
        <f>IF(AF866=0,0,VLOOKUP($H866,Leistungszahlen!$A$11:$H$158,5,FALSE))</f>
        <v>0</v>
      </c>
      <c r="AY866" s="68">
        <f>IF(AG866=0,0,VLOOKUP($H866,Leistungszahlen!$A$11:$H$158,6,FALSE))</f>
        <v>0</v>
      </c>
      <c r="AZ866" s="68">
        <f t="shared" si="466"/>
        <v>0</v>
      </c>
      <c r="BA866" s="68">
        <f t="shared" si="467"/>
        <v>0</v>
      </c>
      <c r="BC866" s="68">
        <f t="shared" si="458"/>
        <v>0</v>
      </c>
      <c r="BD866" s="285"/>
    </row>
    <row r="867" spans="1:56" s="68" customFormat="1" ht="22.5">
      <c r="A867" s="200"/>
      <c r="B867" s="200"/>
      <c r="C867" s="200" t="s">
        <v>354</v>
      </c>
      <c r="D867" s="200" t="s">
        <v>203</v>
      </c>
      <c r="E867" s="200" t="s">
        <v>369</v>
      </c>
      <c r="F867" s="200"/>
      <c r="G867" s="200" t="s">
        <v>121</v>
      </c>
      <c r="H867" s="201" t="s">
        <v>200</v>
      </c>
      <c r="I867" s="202">
        <v>3.98</v>
      </c>
      <c r="J867" s="200" t="s">
        <v>778</v>
      </c>
      <c r="K867" s="176">
        <v>3</v>
      </c>
      <c r="L867" s="176">
        <v>1</v>
      </c>
      <c r="M867" s="176" t="s">
        <v>119</v>
      </c>
      <c r="N867" s="286">
        <v>5</v>
      </c>
      <c r="O867" s="286"/>
      <c r="P867" s="176"/>
      <c r="Q867" s="203">
        <f t="shared" si="459"/>
        <v>0</v>
      </c>
      <c r="R867" s="203">
        <f t="shared" si="460"/>
        <v>0</v>
      </c>
      <c r="S867" s="203">
        <f t="shared" si="461"/>
        <v>0</v>
      </c>
      <c r="T867" s="203">
        <f t="shared" si="462"/>
        <v>0</v>
      </c>
      <c r="U867" s="203">
        <f t="shared" si="463"/>
        <v>0</v>
      </c>
      <c r="V867" s="175">
        <f>IF(Q867&gt;0,VLOOKUP(Q867,Jahresfaktoren!$A$11:$B$24,2,),0)</f>
        <v>0</v>
      </c>
      <c r="W867" s="175">
        <f>IF(R867&gt;0,VLOOKUP(R867,Jahresfaktoren!$D$11:$E$24,2,),0)</f>
        <v>0</v>
      </c>
      <c r="X867" s="175">
        <f>IF(S867&gt;0,VLOOKUP(S867,Jahresfaktoren!$A$28:$B$29,2,),0)</f>
        <v>0</v>
      </c>
      <c r="Y867" s="175">
        <f>IF(T867&gt;0,VLOOKUP(T867,Jahresfaktoren!$A$28:$B$29,2,),0)</f>
        <v>0</v>
      </c>
      <c r="Z867" s="175">
        <f>IF(U867&gt;0,VLOOKUP(U867,Jahresfaktoren!$A$32:$B$33,2,),)</f>
        <v>0</v>
      </c>
      <c r="AA867" s="177" t="str">
        <f t="shared" si="448"/>
        <v/>
      </c>
      <c r="AB867" s="177" t="str">
        <f t="shared" si="449"/>
        <v/>
      </c>
      <c r="AC867" s="177" t="str">
        <f t="shared" si="450"/>
        <v/>
      </c>
      <c r="AD867" s="177" t="str">
        <f t="shared" si="451"/>
        <v/>
      </c>
      <c r="AE867" s="177" t="str">
        <f t="shared" si="452"/>
        <v/>
      </c>
      <c r="AF867" s="178">
        <f>IF(Q867&gt;0,VLOOKUP(H867,Leistungszahlen!$A$11:$C$158,3,),0)</f>
        <v>0</v>
      </c>
      <c r="AG867" s="178">
        <f>IF(R867&gt;0,VLOOKUP(H867,Leistungszahlen!$A$11:$F$158,6,),IF(T867&gt;0,VLOOKUP(H867,Leistungszahlen!$A$11:$F$158,6,),0))</f>
        <v>0</v>
      </c>
      <c r="AH867" s="179">
        <f t="shared" si="468"/>
        <v>0</v>
      </c>
      <c r="AI867" s="179">
        <f t="shared" si="469"/>
        <v>0</v>
      </c>
      <c r="AJ867" s="179">
        <f t="shared" si="470"/>
        <v>0</v>
      </c>
      <c r="AK867" s="179">
        <f t="shared" si="471"/>
        <v>0</v>
      </c>
      <c r="AL867" s="179">
        <f t="shared" si="472"/>
        <v>0</v>
      </c>
      <c r="AM867" s="180">
        <f>IF(L867=1,Stundensätze!$D$13,IF(L867=2,Stundensätze!$D$17,IF(L867=4,Stundensätze!$D$21,"")))</f>
        <v>0</v>
      </c>
      <c r="AN867" s="180">
        <f>IF(L867=1,Stundensätze!$D$15,IF(L867=2,Stundensätze!$D$19,IF(L867=4,Stundensätze!$D$23,"")))</f>
        <v>0</v>
      </c>
      <c r="AO867" s="180">
        <f t="shared" si="453"/>
        <v>0</v>
      </c>
      <c r="AP867" s="180">
        <f t="shared" si="454"/>
        <v>0</v>
      </c>
      <c r="AQ867" s="192">
        <f t="shared" si="455"/>
        <v>0</v>
      </c>
      <c r="AR867" s="192">
        <f t="shared" si="456"/>
        <v>0</v>
      </c>
      <c r="AS867" s="193">
        <f t="shared" si="457"/>
        <v>0</v>
      </c>
      <c r="AT867" s="258" t="str">
        <f>IF(K867=0,0,VLOOKUP(K867,Kostenstellen!A:B,2,FALSE))</f>
        <v xml:space="preserve">Rosentrittklinik         </v>
      </c>
      <c r="AU867" s="68" t="str">
        <f t="shared" si="464"/>
        <v/>
      </c>
      <c r="AV867" s="68" t="str">
        <f t="shared" si="465"/>
        <v/>
      </c>
      <c r="AW867" s="68">
        <f>IF(AF867=0,0,VLOOKUP($H867,Leistungszahlen!$A$11:$H$158,4,FALSE))</f>
        <v>0</v>
      </c>
      <c r="AX867" s="68">
        <f>IF(AF867=0,0,VLOOKUP($H867,Leistungszahlen!$A$11:$H$158,5,FALSE))</f>
        <v>0</v>
      </c>
      <c r="AY867" s="68">
        <f>IF(AG867=0,0,VLOOKUP($H867,Leistungszahlen!$A$11:$H$158,6,FALSE))</f>
        <v>0</v>
      </c>
      <c r="AZ867" s="68">
        <f t="shared" si="466"/>
        <v>0</v>
      </c>
      <c r="BA867" s="68">
        <f t="shared" si="467"/>
        <v>0</v>
      </c>
      <c r="BC867" s="68">
        <f t="shared" si="458"/>
        <v>0</v>
      </c>
      <c r="BD867" s="285"/>
    </row>
    <row r="868" spans="1:56" s="68" customFormat="1" ht="22.5">
      <c r="A868" s="200"/>
      <c r="B868" s="200"/>
      <c r="C868" s="200" t="s">
        <v>354</v>
      </c>
      <c r="D868" s="200" t="s">
        <v>203</v>
      </c>
      <c r="E868" s="200" t="s">
        <v>369</v>
      </c>
      <c r="F868" s="200"/>
      <c r="G868" s="200" t="s">
        <v>113</v>
      </c>
      <c r="H868" s="201" t="s">
        <v>205</v>
      </c>
      <c r="I868" s="202">
        <v>59.62</v>
      </c>
      <c r="J868" s="200" t="s">
        <v>560</v>
      </c>
      <c r="K868" s="176">
        <v>3</v>
      </c>
      <c r="L868" s="176">
        <v>1</v>
      </c>
      <c r="M868" s="176" t="s">
        <v>119</v>
      </c>
      <c r="N868" s="286">
        <v>3</v>
      </c>
      <c r="O868" s="286">
        <v>3</v>
      </c>
      <c r="P868" s="176"/>
      <c r="Q868" s="203">
        <f t="shared" si="459"/>
        <v>0</v>
      </c>
      <c r="R868" s="203">
        <f t="shared" si="460"/>
        <v>0</v>
      </c>
      <c r="S868" s="203">
        <f t="shared" si="461"/>
        <v>0</v>
      </c>
      <c r="T868" s="203">
        <f t="shared" si="462"/>
        <v>0</v>
      </c>
      <c r="U868" s="203">
        <f t="shared" si="463"/>
        <v>0</v>
      </c>
      <c r="V868" s="175">
        <f>IF(Q868&gt;0,VLOOKUP(Q868,Jahresfaktoren!$A$11:$B$24,2,),0)</f>
        <v>0</v>
      </c>
      <c r="W868" s="175">
        <f>IF(R868&gt;0,VLOOKUP(R868,Jahresfaktoren!$D$11:$E$24,2,),0)</f>
        <v>0</v>
      </c>
      <c r="X868" s="175">
        <f>IF(S868&gt;0,VLOOKUP(S868,Jahresfaktoren!$A$28:$B$29,2,),0)</f>
        <v>0</v>
      </c>
      <c r="Y868" s="175">
        <f>IF(T868&gt;0,VLOOKUP(T868,Jahresfaktoren!$A$28:$B$29,2,),0)</f>
        <v>0</v>
      </c>
      <c r="Z868" s="175">
        <f>IF(U868&gt;0,VLOOKUP(U868,Jahresfaktoren!$A$32:$B$33,2,),)</f>
        <v>0</v>
      </c>
      <c r="AA868" s="177" t="str">
        <f t="shared" si="448"/>
        <v/>
      </c>
      <c r="AB868" s="177" t="str">
        <f t="shared" si="449"/>
        <v/>
      </c>
      <c r="AC868" s="177" t="str">
        <f t="shared" si="450"/>
        <v/>
      </c>
      <c r="AD868" s="177" t="str">
        <f t="shared" si="451"/>
        <v/>
      </c>
      <c r="AE868" s="177" t="str">
        <f t="shared" si="452"/>
        <v/>
      </c>
      <c r="AF868" s="178">
        <f>IF(Q868&gt;0,VLOOKUP(H868,Leistungszahlen!$A$11:$C$158,3,),0)</f>
        <v>0</v>
      </c>
      <c r="AG868" s="178">
        <f>IF(R868&gt;0,VLOOKUP(H868,Leistungszahlen!$A$11:$F$158,6,),IF(T868&gt;0,VLOOKUP(H868,Leistungszahlen!$A$11:$F$158,6,),0))</f>
        <v>0</v>
      </c>
      <c r="AH868" s="179">
        <f t="shared" si="468"/>
        <v>0</v>
      </c>
      <c r="AI868" s="179">
        <f t="shared" si="469"/>
        <v>0</v>
      </c>
      <c r="AJ868" s="179">
        <f t="shared" si="470"/>
        <v>0</v>
      </c>
      <c r="AK868" s="179">
        <f t="shared" si="471"/>
        <v>0</v>
      </c>
      <c r="AL868" s="179">
        <f t="shared" si="472"/>
        <v>0</v>
      </c>
      <c r="AM868" s="180">
        <f>IF(L868=1,Stundensätze!$D$13,IF(L868=2,Stundensätze!$D$17,IF(L868=4,Stundensätze!$D$21,"")))</f>
        <v>0</v>
      </c>
      <c r="AN868" s="180">
        <f>IF(L868=1,Stundensätze!$D$15,IF(L868=2,Stundensätze!$D$19,IF(L868=4,Stundensätze!$D$23,"")))</f>
        <v>0</v>
      </c>
      <c r="AO868" s="180">
        <f t="shared" si="453"/>
        <v>0</v>
      </c>
      <c r="AP868" s="180">
        <f t="shared" si="454"/>
        <v>0</v>
      </c>
      <c r="AQ868" s="192">
        <f t="shared" si="455"/>
        <v>0</v>
      </c>
      <c r="AR868" s="192">
        <f t="shared" si="456"/>
        <v>0</v>
      </c>
      <c r="AS868" s="193">
        <f t="shared" si="457"/>
        <v>0</v>
      </c>
      <c r="AT868" s="258" t="str">
        <f>IF(K868=0,0,VLOOKUP(K868,Kostenstellen!A:B,2,FALSE))</f>
        <v xml:space="preserve">Rosentrittklinik         </v>
      </c>
      <c r="AU868" s="68" t="str">
        <f t="shared" si="464"/>
        <v/>
      </c>
      <c r="AV868" s="68" t="str">
        <f t="shared" si="465"/>
        <v/>
      </c>
      <c r="AW868" s="68">
        <f>IF(AF868=0,0,VLOOKUP($H868,Leistungszahlen!$A$11:$H$158,4,FALSE))</f>
        <v>0</v>
      </c>
      <c r="AX868" s="68">
        <f>IF(AF868=0,0,VLOOKUP($H868,Leistungszahlen!$A$11:$H$158,5,FALSE))</f>
        <v>0</v>
      </c>
      <c r="AY868" s="68">
        <f>IF(AG868=0,0,VLOOKUP($H868,Leistungszahlen!$A$11:$H$158,6,FALSE))</f>
        <v>0</v>
      </c>
      <c r="AZ868" s="68">
        <f t="shared" si="466"/>
        <v>0</v>
      </c>
      <c r="BA868" s="68">
        <f t="shared" si="467"/>
        <v>0</v>
      </c>
      <c r="BC868" s="68">
        <f t="shared" si="458"/>
        <v>0</v>
      </c>
      <c r="BD868" s="285"/>
    </row>
    <row r="869" spans="1:56" s="68" customFormat="1" ht="22.5">
      <c r="A869" s="200"/>
      <c r="B869" s="200"/>
      <c r="C869" s="200" t="s">
        <v>419</v>
      </c>
      <c r="D869" s="200" t="s">
        <v>200</v>
      </c>
      <c r="E869" s="200" t="s">
        <v>239</v>
      </c>
      <c r="F869" s="200"/>
      <c r="G869" s="200" t="s">
        <v>387</v>
      </c>
      <c r="H869" s="201" t="s">
        <v>686</v>
      </c>
      <c r="I869" s="202">
        <v>55.47</v>
      </c>
      <c r="J869" s="200" t="s">
        <v>560</v>
      </c>
      <c r="K869" s="176">
        <v>4</v>
      </c>
      <c r="L869" s="176">
        <v>1</v>
      </c>
      <c r="M869" s="176"/>
      <c r="N869" s="286">
        <v>1</v>
      </c>
      <c r="O869" s="286">
        <v>4</v>
      </c>
      <c r="P869" s="176"/>
      <c r="Q869" s="203">
        <f t="shared" si="459"/>
        <v>1</v>
      </c>
      <c r="R869" s="203">
        <f t="shared" si="460"/>
        <v>4</v>
      </c>
      <c r="S869" s="203">
        <f t="shared" si="461"/>
        <v>0</v>
      </c>
      <c r="T869" s="203">
        <f t="shared" si="462"/>
        <v>0</v>
      </c>
      <c r="U869" s="203">
        <f t="shared" si="463"/>
        <v>0</v>
      </c>
      <c r="V869" s="175">
        <f>IF(Q869&gt;0,VLOOKUP(Q869,Jahresfaktoren!$A$11:$B$24,2,),0)</f>
        <v>52</v>
      </c>
      <c r="W869" s="175">
        <f>IF(R869&gt;0,VLOOKUP(R869,Jahresfaktoren!$D$11:$E$24,2,),0)</f>
        <v>198</v>
      </c>
      <c r="X869" s="175">
        <f>IF(S869&gt;0,VLOOKUP(S869,Jahresfaktoren!$A$28:$B$29,2,),0)</f>
        <v>0</v>
      </c>
      <c r="Y869" s="175">
        <f>IF(T869&gt;0,VLOOKUP(T869,Jahresfaktoren!$A$28:$B$29,2,),0)</f>
        <v>0</v>
      </c>
      <c r="Z869" s="175">
        <f>IF(U869&gt;0,VLOOKUP(U869,Jahresfaktoren!$A$32:$B$33,2,),)</f>
        <v>0</v>
      </c>
      <c r="AA869" s="177">
        <f t="shared" si="448"/>
        <v>2884.44</v>
      </c>
      <c r="AB869" s="177">
        <f t="shared" si="449"/>
        <v>10983.06</v>
      </c>
      <c r="AC869" s="177" t="str">
        <f t="shared" si="450"/>
        <v/>
      </c>
      <c r="AD869" s="177" t="str">
        <f t="shared" si="451"/>
        <v/>
      </c>
      <c r="AE869" s="177" t="str">
        <f t="shared" si="452"/>
        <v/>
      </c>
      <c r="AF869" s="178">
        <f>IF(Q869&gt;0,VLOOKUP(H869,Leistungszahlen!$A$11:$C$158,3,),0)</f>
        <v>0</v>
      </c>
      <c r="AG869" s="178">
        <f>IF(R869&gt;0,VLOOKUP(H869,Leistungszahlen!$A$11:$F$158,6,),IF(T869&gt;0,VLOOKUP(H869,Leistungszahlen!$A$11:$F$158,6,),0))</f>
        <v>0</v>
      </c>
      <c r="AH869" s="179" t="e">
        <f t="shared" si="468"/>
        <v>#DIV/0!</v>
      </c>
      <c r="AI869" s="179" t="e">
        <f t="shared" si="469"/>
        <v>#DIV/0!</v>
      </c>
      <c r="AJ869" s="179">
        <f t="shared" si="470"/>
        <v>0</v>
      </c>
      <c r="AK869" s="179">
        <f t="shared" si="471"/>
        <v>0</v>
      </c>
      <c r="AL869" s="179">
        <f t="shared" si="472"/>
        <v>0</v>
      </c>
      <c r="AM869" s="180">
        <f>IF(L869=1,Stundensätze!$D$13,IF(L869=2,Stundensätze!$D$17,IF(L869=4,Stundensätze!$D$21,"")))</f>
        <v>0</v>
      </c>
      <c r="AN869" s="180">
        <f>IF(L869=1,Stundensätze!$D$15,IF(L869=2,Stundensätze!$D$19,IF(L869=4,Stundensätze!$D$23,"")))</f>
        <v>0</v>
      </c>
      <c r="AO869" s="180" t="e">
        <f t="shared" si="453"/>
        <v>#DIV/0!</v>
      </c>
      <c r="AP869" s="180">
        <f t="shared" si="454"/>
        <v>0</v>
      </c>
      <c r="AQ869" s="192" t="e">
        <f t="shared" si="455"/>
        <v>#DIV/0!</v>
      </c>
      <c r="AR869" s="192" t="e">
        <f t="shared" si="456"/>
        <v>#DIV/0!</v>
      </c>
      <c r="AS869" s="193" t="e">
        <f t="shared" si="457"/>
        <v>#DIV/0!</v>
      </c>
      <c r="AT869" s="258" t="str">
        <f>IF(K869=0,0,VLOOKUP(K869,Kostenstellen!A:B,2,FALSE))</f>
        <v xml:space="preserve">Stimmheilzentrum    </v>
      </c>
      <c r="AU869" s="68" t="str">
        <f t="shared" si="464"/>
        <v>F1</v>
      </c>
      <c r="AV869" s="68" t="str">
        <f t="shared" si="465"/>
        <v>F1</v>
      </c>
      <c r="AW869" s="68">
        <f>IF(AF869=0,0,VLOOKUP($H869,Leistungszahlen!$A$11:$H$158,4,FALSE))</f>
        <v>0</v>
      </c>
      <c r="AX869" s="68">
        <f>IF(AF869=0,0,VLOOKUP($H869,Leistungszahlen!$A$11:$H$158,5,FALSE))</f>
        <v>0</v>
      </c>
      <c r="AY869" s="68">
        <f>IF(AG869=0,0,VLOOKUP($H869,Leistungszahlen!$A$11:$H$158,6,FALSE))</f>
        <v>0</v>
      </c>
      <c r="AZ869" s="68">
        <f t="shared" si="466"/>
        <v>0</v>
      </c>
      <c r="BA869" s="68">
        <f t="shared" si="467"/>
        <v>0</v>
      </c>
      <c r="BC869" s="68">
        <f t="shared" si="458"/>
        <v>0</v>
      </c>
      <c r="BD869" s="285"/>
    </row>
    <row r="870" spans="1:56" s="68" customFormat="1" ht="22.5">
      <c r="A870" s="200"/>
      <c r="B870" s="200"/>
      <c r="C870" s="200" t="s">
        <v>419</v>
      </c>
      <c r="D870" s="200" t="s">
        <v>200</v>
      </c>
      <c r="E870" s="200" t="s">
        <v>240</v>
      </c>
      <c r="F870" s="200"/>
      <c r="G870" s="200" t="s">
        <v>1317</v>
      </c>
      <c r="H870" s="201" t="s">
        <v>214</v>
      </c>
      <c r="I870" s="202">
        <v>126.3</v>
      </c>
      <c r="J870" s="200" t="s">
        <v>560</v>
      </c>
      <c r="K870" s="176">
        <v>4</v>
      </c>
      <c r="L870" s="176">
        <v>1</v>
      </c>
      <c r="M870" s="176" t="s">
        <v>119</v>
      </c>
      <c r="N870" s="286"/>
      <c r="O870" s="286"/>
      <c r="P870" s="176"/>
      <c r="Q870" s="203">
        <f t="shared" si="459"/>
        <v>0</v>
      </c>
      <c r="R870" s="203">
        <f t="shared" si="460"/>
        <v>0</v>
      </c>
      <c r="S870" s="203">
        <f t="shared" si="461"/>
        <v>0</v>
      </c>
      <c r="T870" s="203">
        <f t="shared" si="462"/>
        <v>0</v>
      </c>
      <c r="U870" s="203">
        <f t="shared" si="463"/>
        <v>0</v>
      </c>
      <c r="V870" s="175">
        <f>IF(Q870&gt;0,VLOOKUP(Q870,Jahresfaktoren!$A$11:$B$24,2,),0)</f>
        <v>0</v>
      </c>
      <c r="W870" s="175">
        <f>IF(R870&gt;0,VLOOKUP(R870,Jahresfaktoren!$D$11:$E$24,2,),0)</f>
        <v>0</v>
      </c>
      <c r="X870" s="175">
        <f>IF(S870&gt;0,VLOOKUP(S870,Jahresfaktoren!$A$28:$B$29,2,),0)</f>
        <v>0</v>
      </c>
      <c r="Y870" s="175">
        <f>IF(T870&gt;0,VLOOKUP(T870,Jahresfaktoren!$A$28:$B$29,2,),0)</f>
        <v>0</v>
      </c>
      <c r="Z870" s="175">
        <f>IF(U870&gt;0,VLOOKUP(U870,Jahresfaktoren!$A$32:$B$33,2,),)</f>
        <v>0</v>
      </c>
      <c r="AA870" s="177" t="str">
        <f t="shared" si="448"/>
        <v/>
      </c>
      <c r="AB870" s="177" t="str">
        <f t="shared" si="449"/>
        <v/>
      </c>
      <c r="AC870" s="177" t="str">
        <f t="shared" si="450"/>
        <v/>
      </c>
      <c r="AD870" s="177" t="str">
        <f t="shared" si="451"/>
        <v/>
      </c>
      <c r="AE870" s="177" t="str">
        <f t="shared" si="452"/>
        <v/>
      </c>
      <c r="AF870" s="178">
        <f>IF(Q870&gt;0,VLOOKUP(H870,Leistungszahlen!$A$11:$C$158,3,),0)</f>
        <v>0</v>
      </c>
      <c r="AG870" s="178">
        <f>IF(R870&gt;0,VLOOKUP(H870,Leistungszahlen!$A$11:$F$158,6,),IF(T870&gt;0,VLOOKUP(H870,Leistungszahlen!$A$11:$F$158,6,),0))</f>
        <v>0</v>
      </c>
      <c r="AH870" s="179">
        <f t="shared" si="468"/>
        <v>0</v>
      </c>
      <c r="AI870" s="179">
        <f t="shared" si="469"/>
        <v>0</v>
      </c>
      <c r="AJ870" s="179">
        <f t="shared" si="470"/>
        <v>0</v>
      </c>
      <c r="AK870" s="179">
        <f t="shared" si="471"/>
        <v>0</v>
      </c>
      <c r="AL870" s="179">
        <f t="shared" si="472"/>
        <v>0</v>
      </c>
      <c r="AM870" s="180">
        <f>IF(L870=1,Stundensätze!$D$13,IF(L870=2,Stundensätze!$D$17,IF(L870=4,Stundensätze!$D$21,"")))</f>
        <v>0</v>
      </c>
      <c r="AN870" s="180">
        <f>IF(L870=1,Stundensätze!$D$15,IF(L870=2,Stundensätze!$D$19,IF(L870=4,Stundensätze!$D$23,"")))</f>
        <v>0</v>
      </c>
      <c r="AO870" s="180">
        <f t="shared" si="453"/>
        <v>0</v>
      </c>
      <c r="AP870" s="180">
        <f t="shared" si="454"/>
        <v>0</v>
      </c>
      <c r="AQ870" s="192">
        <f t="shared" si="455"/>
        <v>0</v>
      </c>
      <c r="AR870" s="192">
        <f t="shared" si="456"/>
        <v>0</v>
      </c>
      <c r="AS870" s="193">
        <f t="shared" si="457"/>
        <v>0</v>
      </c>
      <c r="AT870" s="258" t="str">
        <f>IF(K870=0,0,VLOOKUP(K870,Kostenstellen!A:B,2,FALSE))</f>
        <v xml:space="preserve">Stimmheilzentrum    </v>
      </c>
      <c r="AU870" s="68" t="str">
        <f t="shared" si="464"/>
        <v/>
      </c>
      <c r="AV870" s="68" t="str">
        <f t="shared" si="465"/>
        <v/>
      </c>
      <c r="AW870" s="68">
        <f>IF(AF870=0,0,VLOOKUP($H870,Leistungszahlen!$A$11:$H$158,4,FALSE))</f>
        <v>0</v>
      </c>
      <c r="AX870" s="68">
        <f>IF(AF870=0,0,VLOOKUP($H870,Leistungszahlen!$A$11:$H$158,5,FALSE))</f>
        <v>0</v>
      </c>
      <c r="AY870" s="68">
        <f>IF(AG870=0,0,VLOOKUP($H870,Leistungszahlen!$A$11:$H$158,6,FALSE))</f>
        <v>0</v>
      </c>
      <c r="AZ870" s="68">
        <f t="shared" si="466"/>
        <v>0</v>
      </c>
      <c r="BA870" s="68">
        <f t="shared" si="467"/>
        <v>0</v>
      </c>
      <c r="BC870" s="68">
        <f t="shared" si="458"/>
        <v>0</v>
      </c>
      <c r="BD870" s="285"/>
    </row>
    <row r="871" spans="1:56" s="68" customFormat="1" ht="22.5">
      <c r="A871" s="200"/>
      <c r="B871" s="200"/>
      <c r="C871" s="200" t="s">
        <v>419</v>
      </c>
      <c r="D871" s="200" t="s">
        <v>201</v>
      </c>
      <c r="E871" s="200" t="s">
        <v>835</v>
      </c>
      <c r="F871" s="200" t="s">
        <v>421</v>
      </c>
      <c r="G871" s="200" t="s">
        <v>422</v>
      </c>
      <c r="H871" s="201" t="s">
        <v>218</v>
      </c>
      <c r="I871" s="202">
        <v>8.06</v>
      </c>
      <c r="J871" s="200" t="s">
        <v>560</v>
      </c>
      <c r="K871" s="176">
        <v>4</v>
      </c>
      <c r="L871" s="176">
        <v>1</v>
      </c>
      <c r="M871" s="176">
        <v>0</v>
      </c>
      <c r="N871" s="286">
        <v>2</v>
      </c>
      <c r="O871" s="286"/>
      <c r="P871" s="176"/>
      <c r="Q871" s="203">
        <f t="shared" si="459"/>
        <v>2</v>
      </c>
      <c r="R871" s="203">
        <f t="shared" si="460"/>
        <v>0</v>
      </c>
      <c r="S871" s="203">
        <f t="shared" si="461"/>
        <v>0</v>
      </c>
      <c r="T871" s="203">
        <f t="shared" si="462"/>
        <v>0</v>
      </c>
      <c r="U871" s="203">
        <f t="shared" si="463"/>
        <v>0</v>
      </c>
      <c r="V871" s="175">
        <f>IF(Q871&gt;0,VLOOKUP(Q871,Jahresfaktoren!$A$11:$B$24,2,),0)</f>
        <v>104</v>
      </c>
      <c r="W871" s="175">
        <f>IF(R871&gt;0,VLOOKUP(R871,Jahresfaktoren!$D$11:$E$24,2,),0)</f>
        <v>0</v>
      </c>
      <c r="X871" s="175">
        <f>IF(S871&gt;0,VLOOKUP(S871,Jahresfaktoren!$A$28:$B$29,2,),0)</f>
        <v>0</v>
      </c>
      <c r="Y871" s="175">
        <f>IF(T871&gt;0,VLOOKUP(T871,Jahresfaktoren!$A$28:$B$29,2,),0)</f>
        <v>0</v>
      </c>
      <c r="Z871" s="175">
        <f>IF(U871&gt;0,VLOOKUP(U871,Jahresfaktoren!$A$32:$B$33,2,),)</f>
        <v>0</v>
      </c>
      <c r="AA871" s="177">
        <f t="shared" ref="AA871:AA931" si="473">IF(Q871&gt;0,V871*I871,"")</f>
        <v>838.24</v>
      </c>
      <c r="AB871" s="177" t="str">
        <f t="shared" ref="AB871:AB931" si="474">IF(R871&gt;0,W871*I871,"")</f>
        <v/>
      </c>
      <c r="AC871" s="177" t="str">
        <f t="shared" ref="AC871:AC931" si="475">IF(S871&gt;0,X871*I871,"")</f>
        <v/>
      </c>
      <c r="AD871" s="177" t="str">
        <f t="shared" ref="AD871:AD931" si="476">IF(T871&gt;0,Y871*I871,"")</f>
        <v/>
      </c>
      <c r="AE871" s="177" t="str">
        <f t="shared" ref="AE871:AE931" si="477">IF(U871&gt;0,Z871*I871,"")</f>
        <v/>
      </c>
      <c r="AF871" s="178">
        <f>IF(Q871&gt;0,VLOOKUP(H871,Leistungszahlen!$A$11:$C$158,3,),0)</f>
        <v>0</v>
      </c>
      <c r="AG871" s="178">
        <f>IF(R871&gt;0,VLOOKUP(H871,Leistungszahlen!$A$11:$F$158,6,),IF(T871&gt;0,VLOOKUP(H871,Leistungszahlen!$A$11:$F$158,6,),0))</f>
        <v>0</v>
      </c>
      <c r="AH871" s="179" t="e">
        <f t="shared" si="468"/>
        <v>#DIV/0!</v>
      </c>
      <c r="AI871" s="179">
        <f t="shared" si="469"/>
        <v>0</v>
      </c>
      <c r="AJ871" s="179">
        <f t="shared" si="470"/>
        <v>0</v>
      </c>
      <c r="AK871" s="179">
        <f t="shared" si="471"/>
        <v>0</v>
      </c>
      <c r="AL871" s="179">
        <f t="shared" si="472"/>
        <v>0</v>
      </c>
      <c r="AM871" s="180">
        <f>IF(L871=1,Stundensätze!$D$13,IF(L871=2,Stundensätze!$D$17,IF(L871=4,Stundensätze!$D$21,"")))</f>
        <v>0</v>
      </c>
      <c r="AN871" s="180">
        <f>IF(L871=1,Stundensätze!$D$15,IF(L871=2,Stundensätze!$D$19,IF(L871=4,Stundensätze!$D$23,"")))</f>
        <v>0</v>
      </c>
      <c r="AO871" s="180" t="e">
        <f t="shared" ref="AO871:AO931" si="478">IF(OR(Q871&gt;0,R871&gt;0),((AH871+AI871)*AM871),0)</f>
        <v>#DIV/0!</v>
      </c>
      <c r="AP871" s="180">
        <f t="shared" ref="AP871:AP931" si="479">IF(OR(S871&gt;0,T871&gt;0,U871&gt;0),((AJ871+AK871+AL871)*AN871),0)</f>
        <v>0</v>
      </c>
      <c r="AQ871" s="192" t="e">
        <f t="shared" ref="AQ871:AQ931" si="480">IF(I871&gt;0,AP871+AO871,"")</f>
        <v>#DIV/0!</v>
      </c>
      <c r="AR871" s="192" t="e">
        <f t="shared" ref="AR871:AR931" si="481">IF(I871&gt;0,AQ871/12,"")</f>
        <v>#DIV/0!</v>
      </c>
      <c r="AS871" s="193" t="e">
        <f t="shared" ref="AS871:AS931" si="482">IF(OR(Q871&gt;0,R871&gt;0,S871&gt;0,T871&gt;0,U871&gt;0),(SUM(AH871:AL871)),0)</f>
        <v>#DIV/0!</v>
      </c>
      <c r="AT871" s="258" t="str">
        <f>IF(K871=0,0,VLOOKUP(K871,Kostenstellen!A:B,2,FALSE))</f>
        <v xml:space="preserve">Stimmheilzentrum    </v>
      </c>
      <c r="AU871" s="68" t="str">
        <f t="shared" si="464"/>
        <v>U</v>
      </c>
      <c r="AV871" s="68" t="str">
        <f t="shared" si="465"/>
        <v/>
      </c>
      <c r="AW871" s="68">
        <f>IF(AF871=0,0,VLOOKUP($H871,Leistungszahlen!$A$11:$H$158,4,FALSE))</f>
        <v>0</v>
      </c>
      <c r="AX871" s="68">
        <f>IF(AF871=0,0,VLOOKUP($H871,Leistungszahlen!$A$11:$H$158,5,FALSE))</f>
        <v>0</v>
      </c>
      <c r="AY871" s="68">
        <f>IF(AG871=0,0,VLOOKUP($H871,Leistungszahlen!$A$11:$H$158,6,FALSE))</f>
        <v>0</v>
      </c>
      <c r="AZ871" s="68">
        <f t="shared" si="466"/>
        <v>0</v>
      </c>
      <c r="BA871" s="68">
        <f t="shared" si="467"/>
        <v>0</v>
      </c>
      <c r="BC871" s="68">
        <f t="shared" ref="BC871:BC931" si="483">IF(BA871&gt;0,"Die Leistungswerte sind unter- oder überschritten",0)</f>
        <v>0</v>
      </c>
      <c r="BD871" s="285"/>
    </row>
    <row r="872" spans="1:56" s="68" customFormat="1" ht="22.5">
      <c r="A872" s="200"/>
      <c r="B872" s="200"/>
      <c r="C872" s="200" t="s">
        <v>419</v>
      </c>
      <c r="D872" s="200" t="s">
        <v>201</v>
      </c>
      <c r="E872" s="200" t="s">
        <v>835</v>
      </c>
      <c r="F872" s="200" t="s">
        <v>421</v>
      </c>
      <c r="G872" s="200" t="s">
        <v>423</v>
      </c>
      <c r="H872" s="201" t="s">
        <v>218</v>
      </c>
      <c r="I872" s="202">
        <v>3.93</v>
      </c>
      <c r="J872" s="200" t="s">
        <v>560</v>
      </c>
      <c r="K872" s="176">
        <v>4</v>
      </c>
      <c r="L872" s="176">
        <v>1</v>
      </c>
      <c r="M872" s="176">
        <v>0</v>
      </c>
      <c r="N872" s="286">
        <v>2</v>
      </c>
      <c r="O872" s="286"/>
      <c r="P872" s="176"/>
      <c r="Q872" s="203">
        <f t="shared" si="459"/>
        <v>2</v>
      </c>
      <c r="R872" s="203">
        <f t="shared" si="460"/>
        <v>0</v>
      </c>
      <c r="S872" s="203">
        <f t="shared" si="461"/>
        <v>0</v>
      </c>
      <c r="T872" s="203">
        <f t="shared" si="462"/>
        <v>0</v>
      </c>
      <c r="U872" s="203">
        <f t="shared" si="463"/>
        <v>0</v>
      </c>
      <c r="V872" s="175">
        <f>IF(Q872&gt;0,VLOOKUP(Q872,Jahresfaktoren!$A$11:$B$24,2,),0)</f>
        <v>104</v>
      </c>
      <c r="W872" s="175">
        <f>IF(R872&gt;0,VLOOKUP(R872,Jahresfaktoren!$D$11:$E$24,2,),0)</f>
        <v>0</v>
      </c>
      <c r="X872" s="175">
        <f>IF(S872&gt;0,VLOOKUP(S872,Jahresfaktoren!$A$28:$B$29,2,),0)</f>
        <v>0</v>
      </c>
      <c r="Y872" s="175">
        <f>IF(T872&gt;0,VLOOKUP(T872,Jahresfaktoren!$A$28:$B$29,2,),0)</f>
        <v>0</v>
      </c>
      <c r="Z872" s="175">
        <f>IF(U872&gt;0,VLOOKUP(U872,Jahresfaktoren!$A$32:$B$33,2,),)</f>
        <v>0</v>
      </c>
      <c r="AA872" s="177">
        <f t="shared" si="473"/>
        <v>408.72</v>
      </c>
      <c r="AB872" s="177" t="str">
        <f t="shared" si="474"/>
        <v/>
      </c>
      <c r="AC872" s="177" t="str">
        <f t="shared" si="475"/>
        <v/>
      </c>
      <c r="AD872" s="177" t="str">
        <f t="shared" si="476"/>
        <v/>
      </c>
      <c r="AE872" s="177" t="str">
        <f t="shared" si="477"/>
        <v/>
      </c>
      <c r="AF872" s="178">
        <f>IF(Q872&gt;0,VLOOKUP(H872,Leistungszahlen!$A$11:$C$158,3,),0)</f>
        <v>0</v>
      </c>
      <c r="AG872" s="178">
        <f>IF(R872&gt;0,VLOOKUP(H872,Leistungszahlen!$A$11:$F$158,6,),IF(T872&gt;0,VLOOKUP(H872,Leistungszahlen!$A$11:$F$158,6,),0))</f>
        <v>0</v>
      </c>
      <c r="AH872" s="179" t="e">
        <f t="shared" si="468"/>
        <v>#DIV/0!</v>
      </c>
      <c r="AI872" s="179">
        <f t="shared" si="469"/>
        <v>0</v>
      </c>
      <c r="AJ872" s="179">
        <f t="shared" si="470"/>
        <v>0</v>
      </c>
      <c r="AK872" s="179">
        <f t="shared" si="471"/>
        <v>0</v>
      </c>
      <c r="AL872" s="179">
        <f t="shared" si="472"/>
        <v>0</v>
      </c>
      <c r="AM872" s="180">
        <f>IF(L872=1,Stundensätze!$D$13,IF(L872=2,Stundensätze!$D$17,IF(L872=4,Stundensätze!$D$21,"")))</f>
        <v>0</v>
      </c>
      <c r="AN872" s="180">
        <f>IF(L872=1,Stundensätze!$D$15,IF(L872=2,Stundensätze!$D$19,IF(L872=4,Stundensätze!$D$23,"")))</f>
        <v>0</v>
      </c>
      <c r="AO872" s="180" t="e">
        <f t="shared" si="478"/>
        <v>#DIV/0!</v>
      </c>
      <c r="AP872" s="180">
        <f t="shared" si="479"/>
        <v>0</v>
      </c>
      <c r="AQ872" s="192" t="e">
        <f t="shared" si="480"/>
        <v>#DIV/0!</v>
      </c>
      <c r="AR872" s="192" t="e">
        <f t="shared" si="481"/>
        <v>#DIV/0!</v>
      </c>
      <c r="AS872" s="193" t="e">
        <f t="shared" si="482"/>
        <v>#DIV/0!</v>
      </c>
      <c r="AT872" s="258" t="str">
        <f>IF(K872=0,0,VLOOKUP(K872,Kostenstellen!A:B,2,FALSE))</f>
        <v xml:space="preserve">Stimmheilzentrum    </v>
      </c>
      <c r="AU872" s="68" t="str">
        <f t="shared" si="464"/>
        <v>U</v>
      </c>
      <c r="AV872" s="68" t="str">
        <f t="shared" si="465"/>
        <v/>
      </c>
      <c r="AW872" s="68">
        <f>IF(AF872=0,0,VLOOKUP($H872,Leistungszahlen!$A$11:$H$158,4,FALSE))</f>
        <v>0</v>
      </c>
      <c r="AX872" s="68">
        <f>IF(AF872=0,0,VLOOKUP($H872,Leistungszahlen!$A$11:$H$158,5,FALSE))</f>
        <v>0</v>
      </c>
      <c r="AY872" s="68">
        <f>IF(AG872=0,0,VLOOKUP($H872,Leistungszahlen!$A$11:$H$158,6,FALSE))</f>
        <v>0</v>
      </c>
      <c r="AZ872" s="68">
        <f t="shared" si="466"/>
        <v>0</v>
      </c>
      <c r="BA872" s="68">
        <f t="shared" si="467"/>
        <v>0</v>
      </c>
      <c r="BC872" s="68">
        <f t="shared" si="483"/>
        <v>0</v>
      </c>
      <c r="BD872" s="285"/>
    </row>
    <row r="873" spans="1:56" s="68" customFormat="1" ht="22.5">
      <c r="A873" s="200"/>
      <c r="B873" s="200"/>
      <c r="C873" s="200" t="s">
        <v>419</v>
      </c>
      <c r="D873" s="200" t="s">
        <v>201</v>
      </c>
      <c r="E873" s="200" t="s">
        <v>349</v>
      </c>
      <c r="F873" s="200" t="s">
        <v>421</v>
      </c>
      <c r="G873" s="200" t="s">
        <v>424</v>
      </c>
      <c r="H873" s="201" t="s">
        <v>222</v>
      </c>
      <c r="I873" s="202">
        <v>25.72</v>
      </c>
      <c r="J873" s="200" t="s">
        <v>560</v>
      </c>
      <c r="K873" s="176">
        <v>4</v>
      </c>
      <c r="L873" s="176">
        <v>1</v>
      </c>
      <c r="M873" s="176">
        <v>0</v>
      </c>
      <c r="N873" s="286">
        <v>6</v>
      </c>
      <c r="O873" s="286"/>
      <c r="P873" s="176"/>
      <c r="Q873" s="203">
        <f t="shared" si="459"/>
        <v>6</v>
      </c>
      <c r="R873" s="203">
        <f t="shared" si="460"/>
        <v>0</v>
      </c>
      <c r="S873" s="203">
        <f t="shared" si="461"/>
        <v>0</v>
      </c>
      <c r="T873" s="203">
        <f t="shared" si="462"/>
        <v>0</v>
      </c>
      <c r="U873" s="203">
        <f t="shared" si="463"/>
        <v>0</v>
      </c>
      <c r="V873" s="175">
        <f>IF(Q873&gt;0,VLOOKUP(Q873,Jahresfaktoren!$A$11:$B$24,2,),0)</f>
        <v>302</v>
      </c>
      <c r="W873" s="175">
        <f>IF(R873&gt;0,VLOOKUP(R873,Jahresfaktoren!$D$11:$E$24,2,),0)</f>
        <v>0</v>
      </c>
      <c r="X873" s="175">
        <f>IF(S873&gt;0,VLOOKUP(S873,Jahresfaktoren!$A$28:$B$29,2,),0)</f>
        <v>0</v>
      </c>
      <c r="Y873" s="175">
        <f>IF(T873&gt;0,VLOOKUP(T873,Jahresfaktoren!$A$28:$B$29,2,),0)</f>
        <v>0</v>
      </c>
      <c r="Z873" s="175">
        <f>IF(U873&gt;0,VLOOKUP(U873,Jahresfaktoren!$A$32:$B$33,2,),)</f>
        <v>0</v>
      </c>
      <c r="AA873" s="177">
        <f t="shared" si="473"/>
        <v>7767.44</v>
      </c>
      <c r="AB873" s="177" t="str">
        <f t="shared" si="474"/>
        <v/>
      </c>
      <c r="AC873" s="177" t="str">
        <f t="shared" si="475"/>
        <v/>
      </c>
      <c r="AD873" s="177" t="str">
        <f t="shared" si="476"/>
        <v/>
      </c>
      <c r="AE873" s="177" t="str">
        <f t="shared" si="477"/>
        <v/>
      </c>
      <c r="AF873" s="178">
        <f>IF(Q873&gt;0,VLOOKUP(H873,Leistungszahlen!$A$11:$C$158,3,),0)</f>
        <v>0</v>
      </c>
      <c r="AG873" s="178">
        <f>IF(R873&gt;0,VLOOKUP(H873,Leistungszahlen!$A$11:$F$158,6,),IF(T873&gt;0,VLOOKUP(H873,Leistungszahlen!$A$11:$F$158,6,),0))</f>
        <v>0</v>
      </c>
      <c r="AH873" s="179" t="e">
        <f t="shared" si="468"/>
        <v>#DIV/0!</v>
      </c>
      <c r="AI873" s="179">
        <f t="shared" si="469"/>
        <v>0</v>
      </c>
      <c r="AJ873" s="179">
        <f t="shared" si="470"/>
        <v>0</v>
      </c>
      <c r="AK873" s="179">
        <f t="shared" si="471"/>
        <v>0</v>
      </c>
      <c r="AL873" s="179">
        <f t="shared" si="472"/>
        <v>0</v>
      </c>
      <c r="AM873" s="180">
        <f>IF(L873=1,Stundensätze!$D$13,IF(L873=2,Stundensätze!$D$17,IF(L873=4,Stundensätze!$D$21,"")))</f>
        <v>0</v>
      </c>
      <c r="AN873" s="180">
        <f>IF(L873=1,Stundensätze!$D$15,IF(L873=2,Stundensätze!$D$19,IF(L873=4,Stundensätze!$D$23,"")))</f>
        <v>0</v>
      </c>
      <c r="AO873" s="180" t="e">
        <f t="shared" si="478"/>
        <v>#DIV/0!</v>
      </c>
      <c r="AP873" s="180">
        <f t="shared" si="479"/>
        <v>0</v>
      </c>
      <c r="AQ873" s="192" t="e">
        <f t="shared" si="480"/>
        <v>#DIV/0!</v>
      </c>
      <c r="AR873" s="192" t="e">
        <f t="shared" si="481"/>
        <v>#DIV/0!</v>
      </c>
      <c r="AS873" s="193" t="e">
        <f t="shared" si="482"/>
        <v>#DIV/0!</v>
      </c>
      <c r="AT873" s="258" t="str">
        <f>IF(K873=0,0,VLOOKUP(K873,Kostenstellen!A:B,2,FALSE))</f>
        <v xml:space="preserve">Stimmheilzentrum    </v>
      </c>
      <c r="AU873" s="68" t="str">
        <f t="shared" si="464"/>
        <v>G1</v>
      </c>
      <c r="AV873" s="68" t="str">
        <f t="shared" si="465"/>
        <v/>
      </c>
      <c r="AW873" s="68">
        <f>IF(AF873=0,0,VLOOKUP($H873,Leistungszahlen!$A$11:$H$158,4,FALSE))</f>
        <v>0</v>
      </c>
      <c r="AX873" s="68">
        <f>IF(AF873=0,0,VLOOKUP($H873,Leistungszahlen!$A$11:$H$158,5,FALSE))</f>
        <v>0</v>
      </c>
      <c r="AY873" s="68">
        <f>IF(AG873=0,0,VLOOKUP($H873,Leistungszahlen!$A$11:$H$158,6,FALSE))</f>
        <v>0</v>
      </c>
      <c r="AZ873" s="68">
        <f t="shared" si="466"/>
        <v>0</v>
      </c>
      <c r="BA873" s="68">
        <f t="shared" si="467"/>
        <v>0</v>
      </c>
      <c r="BC873" s="68">
        <f t="shared" si="483"/>
        <v>0</v>
      </c>
      <c r="BD873" s="285"/>
    </row>
    <row r="874" spans="1:56" s="68" customFormat="1" ht="22.5">
      <c r="A874" s="200"/>
      <c r="B874" s="200"/>
      <c r="C874" s="200" t="s">
        <v>419</v>
      </c>
      <c r="D874" s="200" t="s">
        <v>201</v>
      </c>
      <c r="E874" s="200" t="s">
        <v>349</v>
      </c>
      <c r="F874" s="200" t="s">
        <v>421</v>
      </c>
      <c r="G874" s="200" t="s">
        <v>425</v>
      </c>
      <c r="H874" s="201" t="s">
        <v>218</v>
      </c>
      <c r="I874" s="202">
        <v>14.65</v>
      </c>
      <c r="J874" s="200" t="s">
        <v>560</v>
      </c>
      <c r="K874" s="176">
        <v>4</v>
      </c>
      <c r="L874" s="176">
        <v>1</v>
      </c>
      <c r="M874" s="176">
        <v>0</v>
      </c>
      <c r="N874" s="286">
        <v>6</v>
      </c>
      <c r="O874" s="286"/>
      <c r="P874" s="176"/>
      <c r="Q874" s="203">
        <f t="shared" si="459"/>
        <v>6</v>
      </c>
      <c r="R874" s="203">
        <f t="shared" si="460"/>
        <v>0</v>
      </c>
      <c r="S874" s="203">
        <f t="shared" si="461"/>
        <v>0</v>
      </c>
      <c r="T874" s="203">
        <f t="shared" si="462"/>
        <v>0</v>
      </c>
      <c r="U874" s="203">
        <f t="shared" si="463"/>
        <v>0</v>
      </c>
      <c r="V874" s="175">
        <f>IF(Q874&gt;0,VLOOKUP(Q874,Jahresfaktoren!$A$11:$B$24,2,),0)</f>
        <v>302</v>
      </c>
      <c r="W874" s="175">
        <f>IF(R874&gt;0,VLOOKUP(R874,Jahresfaktoren!$D$11:$E$24,2,),0)</f>
        <v>0</v>
      </c>
      <c r="X874" s="175">
        <f>IF(S874&gt;0,VLOOKUP(S874,Jahresfaktoren!$A$28:$B$29,2,),0)</f>
        <v>0</v>
      </c>
      <c r="Y874" s="175">
        <f>IF(T874&gt;0,VLOOKUP(T874,Jahresfaktoren!$A$28:$B$29,2,),0)</f>
        <v>0</v>
      </c>
      <c r="Z874" s="175">
        <f>IF(U874&gt;0,VLOOKUP(U874,Jahresfaktoren!$A$32:$B$33,2,),)</f>
        <v>0</v>
      </c>
      <c r="AA874" s="177">
        <f t="shared" si="473"/>
        <v>4424.3</v>
      </c>
      <c r="AB874" s="177" t="str">
        <f t="shared" si="474"/>
        <v/>
      </c>
      <c r="AC874" s="177" t="str">
        <f t="shared" si="475"/>
        <v/>
      </c>
      <c r="AD874" s="177" t="str">
        <f t="shared" si="476"/>
        <v/>
      </c>
      <c r="AE874" s="177" t="str">
        <f t="shared" si="477"/>
        <v/>
      </c>
      <c r="AF874" s="178">
        <f>IF(Q874&gt;0,VLOOKUP(H874,Leistungszahlen!$A$11:$C$158,3,),0)</f>
        <v>0</v>
      </c>
      <c r="AG874" s="178">
        <f>IF(R874&gt;0,VLOOKUP(H874,Leistungszahlen!$A$11:$F$158,6,),IF(T874&gt;0,VLOOKUP(H874,Leistungszahlen!$A$11:$F$158,6,),0))</f>
        <v>0</v>
      </c>
      <c r="AH874" s="179" t="e">
        <f t="shared" si="468"/>
        <v>#DIV/0!</v>
      </c>
      <c r="AI874" s="179">
        <f t="shared" si="469"/>
        <v>0</v>
      </c>
      <c r="AJ874" s="179">
        <f t="shared" si="470"/>
        <v>0</v>
      </c>
      <c r="AK874" s="179">
        <f t="shared" si="471"/>
        <v>0</v>
      </c>
      <c r="AL874" s="179">
        <f t="shared" si="472"/>
        <v>0</v>
      </c>
      <c r="AM874" s="180">
        <f>IF(L874=1,Stundensätze!$D$13,IF(L874=2,Stundensätze!$D$17,IF(L874=4,Stundensätze!$D$21,"")))</f>
        <v>0</v>
      </c>
      <c r="AN874" s="180">
        <f>IF(L874=1,Stundensätze!$D$15,IF(L874=2,Stundensätze!$D$19,IF(L874=4,Stundensätze!$D$23,"")))</f>
        <v>0</v>
      </c>
      <c r="AO874" s="180" t="e">
        <f t="shared" si="478"/>
        <v>#DIV/0!</v>
      </c>
      <c r="AP874" s="180">
        <f t="shared" si="479"/>
        <v>0</v>
      </c>
      <c r="AQ874" s="192" t="e">
        <f t="shared" si="480"/>
        <v>#DIV/0!</v>
      </c>
      <c r="AR874" s="192" t="e">
        <f t="shared" si="481"/>
        <v>#DIV/0!</v>
      </c>
      <c r="AS874" s="193" t="e">
        <f t="shared" si="482"/>
        <v>#DIV/0!</v>
      </c>
      <c r="AT874" s="258" t="str">
        <f>IF(K874=0,0,VLOOKUP(K874,Kostenstellen!A:B,2,FALSE))</f>
        <v xml:space="preserve">Stimmheilzentrum    </v>
      </c>
      <c r="AU874" s="68" t="str">
        <f t="shared" si="464"/>
        <v>U</v>
      </c>
      <c r="AV874" s="68" t="str">
        <f t="shared" si="465"/>
        <v/>
      </c>
      <c r="AW874" s="68">
        <f>IF(AF874=0,0,VLOOKUP($H874,Leistungszahlen!$A$11:$H$158,4,FALSE))</f>
        <v>0</v>
      </c>
      <c r="AX874" s="68">
        <f>IF(AF874=0,0,VLOOKUP($H874,Leistungszahlen!$A$11:$H$158,5,FALSE))</f>
        <v>0</v>
      </c>
      <c r="AY874" s="68">
        <f>IF(AG874=0,0,VLOOKUP($H874,Leistungszahlen!$A$11:$H$158,6,FALSE))</f>
        <v>0</v>
      </c>
      <c r="AZ874" s="68">
        <f t="shared" si="466"/>
        <v>0</v>
      </c>
      <c r="BA874" s="68">
        <f t="shared" si="467"/>
        <v>0</v>
      </c>
      <c r="BC874" s="68">
        <f t="shared" si="483"/>
        <v>0</v>
      </c>
      <c r="BD874" s="285"/>
    </row>
    <row r="875" spans="1:56" s="68" customFormat="1" ht="22.5">
      <c r="A875" s="200"/>
      <c r="B875" s="200"/>
      <c r="C875" s="200" t="s">
        <v>419</v>
      </c>
      <c r="D875" s="200" t="s">
        <v>201</v>
      </c>
      <c r="E875" s="200" t="s">
        <v>349</v>
      </c>
      <c r="F875" s="200" t="s">
        <v>421</v>
      </c>
      <c r="G875" s="200" t="s">
        <v>426</v>
      </c>
      <c r="H875" s="201" t="s">
        <v>218</v>
      </c>
      <c r="I875" s="202">
        <v>6.95</v>
      </c>
      <c r="J875" s="200" t="s">
        <v>560</v>
      </c>
      <c r="K875" s="176">
        <v>4</v>
      </c>
      <c r="L875" s="176">
        <v>1</v>
      </c>
      <c r="M875" s="176">
        <v>0</v>
      </c>
      <c r="N875" s="286">
        <v>6</v>
      </c>
      <c r="O875" s="286"/>
      <c r="P875" s="176"/>
      <c r="Q875" s="203">
        <f t="shared" si="459"/>
        <v>6</v>
      </c>
      <c r="R875" s="203">
        <f t="shared" si="460"/>
        <v>0</v>
      </c>
      <c r="S875" s="203">
        <f t="shared" si="461"/>
        <v>0</v>
      </c>
      <c r="T875" s="203">
        <f t="shared" si="462"/>
        <v>0</v>
      </c>
      <c r="U875" s="203">
        <f t="shared" si="463"/>
        <v>0</v>
      </c>
      <c r="V875" s="175">
        <f>IF(Q875&gt;0,VLOOKUP(Q875,Jahresfaktoren!$A$11:$B$24,2,),0)</f>
        <v>302</v>
      </c>
      <c r="W875" s="175">
        <f>IF(R875&gt;0,VLOOKUP(R875,Jahresfaktoren!$D$11:$E$24,2,),0)</f>
        <v>0</v>
      </c>
      <c r="X875" s="175">
        <f>IF(S875&gt;0,VLOOKUP(S875,Jahresfaktoren!$A$28:$B$29,2,),0)</f>
        <v>0</v>
      </c>
      <c r="Y875" s="175">
        <f>IF(T875&gt;0,VLOOKUP(T875,Jahresfaktoren!$A$28:$B$29,2,),0)</f>
        <v>0</v>
      </c>
      <c r="Z875" s="175">
        <f>IF(U875&gt;0,VLOOKUP(U875,Jahresfaktoren!$A$32:$B$33,2,),)</f>
        <v>0</v>
      </c>
      <c r="AA875" s="177">
        <f t="shared" si="473"/>
        <v>2098.9</v>
      </c>
      <c r="AB875" s="177" t="str">
        <f t="shared" si="474"/>
        <v/>
      </c>
      <c r="AC875" s="177" t="str">
        <f t="shared" si="475"/>
        <v/>
      </c>
      <c r="AD875" s="177" t="str">
        <f t="shared" si="476"/>
        <v/>
      </c>
      <c r="AE875" s="177" t="str">
        <f t="shared" si="477"/>
        <v/>
      </c>
      <c r="AF875" s="178">
        <f>IF(Q875&gt;0,VLOOKUP(H875,Leistungszahlen!$A$11:$C$158,3,),0)</f>
        <v>0</v>
      </c>
      <c r="AG875" s="178">
        <f>IF(R875&gt;0,VLOOKUP(H875,Leistungszahlen!$A$11:$F$158,6,),IF(T875&gt;0,VLOOKUP(H875,Leistungszahlen!$A$11:$F$158,6,),0))</f>
        <v>0</v>
      </c>
      <c r="AH875" s="179" t="e">
        <f t="shared" si="468"/>
        <v>#DIV/0!</v>
      </c>
      <c r="AI875" s="179">
        <f t="shared" si="469"/>
        <v>0</v>
      </c>
      <c r="AJ875" s="179">
        <f t="shared" si="470"/>
        <v>0</v>
      </c>
      <c r="AK875" s="179">
        <f t="shared" si="471"/>
        <v>0</v>
      </c>
      <c r="AL875" s="179">
        <f t="shared" si="472"/>
        <v>0</v>
      </c>
      <c r="AM875" s="180">
        <f>IF(L875=1,Stundensätze!$D$13,IF(L875=2,Stundensätze!$D$17,IF(L875=4,Stundensätze!$D$21,"")))</f>
        <v>0</v>
      </c>
      <c r="AN875" s="180">
        <f>IF(L875=1,Stundensätze!$D$15,IF(L875=2,Stundensätze!$D$19,IF(L875=4,Stundensätze!$D$23,"")))</f>
        <v>0</v>
      </c>
      <c r="AO875" s="180" t="e">
        <f t="shared" si="478"/>
        <v>#DIV/0!</v>
      </c>
      <c r="AP875" s="180">
        <f t="shared" si="479"/>
        <v>0</v>
      </c>
      <c r="AQ875" s="192" t="e">
        <f t="shared" si="480"/>
        <v>#DIV/0!</v>
      </c>
      <c r="AR875" s="192" t="e">
        <f t="shared" si="481"/>
        <v>#DIV/0!</v>
      </c>
      <c r="AS875" s="193" t="e">
        <f t="shared" si="482"/>
        <v>#DIV/0!</v>
      </c>
      <c r="AT875" s="258" t="str">
        <f>IF(K875=0,0,VLOOKUP(K875,Kostenstellen!A:B,2,FALSE))</f>
        <v xml:space="preserve">Stimmheilzentrum    </v>
      </c>
      <c r="AU875" s="68" t="str">
        <f t="shared" si="464"/>
        <v>U</v>
      </c>
      <c r="AV875" s="68" t="str">
        <f t="shared" si="465"/>
        <v/>
      </c>
      <c r="AW875" s="68">
        <f>IF(AF875=0,0,VLOOKUP($H875,Leistungszahlen!$A$11:$H$158,4,FALSE))</f>
        <v>0</v>
      </c>
      <c r="AX875" s="68">
        <f>IF(AF875=0,0,VLOOKUP($H875,Leistungszahlen!$A$11:$H$158,5,FALSE))</f>
        <v>0</v>
      </c>
      <c r="AY875" s="68">
        <f>IF(AG875=0,0,VLOOKUP($H875,Leistungszahlen!$A$11:$H$158,6,FALSE))</f>
        <v>0</v>
      </c>
      <c r="AZ875" s="68">
        <f t="shared" si="466"/>
        <v>0</v>
      </c>
      <c r="BA875" s="68">
        <f t="shared" si="467"/>
        <v>0</v>
      </c>
      <c r="BC875" s="68">
        <f t="shared" si="483"/>
        <v>0</v>
      </c>
      <c r="BD875" s="285"/>
    </row>
    <row r="876" spans="1:56" s="68" customFormat="1" ht="22.5">
      <c r="A876" s="200"/>
      <c r="B876" s="200"/>
      <c r="C876" s="200" t="s">
        <v>419</v>
      </c>
      <c r="D876" s="200" t="s">
        <v>201</v>
      </c>
      <c r="E876" s="200" t="s">
        <v>350</v>
      </c>
      <c r="F876" s="200" t="s">
        <v>421</v>
      </c>
      <c r="G876" s="200" t="s">
        <v>241</v>
      </c>
      <c r="H876" s="201" t="s">
        <v>218</v>
      </c>
      <c r="I876" s="202">
        <v>10.17</v>
      </c>
      <c r="J876" s="200" t="s">
        <v>560</v>
      </c>
      <c r="K876" s="176">
        <v>4</v>
      </c>
      <c r="L876" s="176">
        <v>1</v>
      </c>
      <c r="M876" s="176">
        <v>0</v>
      </c>
      <c r="N876" s="286">
        <v>6</v>
      </c>
      <c r="O876" s="286"/>
      <c r="P876" s="176"/>
      <c r="Q876" s="203">
        <f t="shared" si="459"/>
        <v>6</v>
      </c>
      <c r="R876" s="203">
        <f t="shared" si="460"/>
        <v>0</v>
      </c>
      <c r="S876" s="203">
        <f t="shared" si="461"/>
        <v>0</v>
      </c>
      <c r="T876" s="203">
        <f t="shared" si="462"/>
        <v>0</v>
      </c>
      <c r="U876" s="203">
        <f t="shared" si="463"/>
        <v>0</v>
      </c>
      <c r="V876" s="175">
        <f>IF(Q876&gt;0,VLOOKUP(Q876,Jahresfaktoren!$A$11:$B$24,2,),0)</f>
        <v>302</v>
      </c>
      <c r="W876" s="175">
        <f>IF(R876&gt;0,VLOOKUP(R876,Jahresfaktoren!$D$11:$E$24,2,),0)</f>
        <v>0</v>
      </c>
      <c r="X876" s="175">
        <f>IF(S876&gt;0,VLOOKUP(S876,Jahresfaktoren!$A$28:$B$29,2,),0)</f>
        <v>0</v>
      </c>
      <c r="Y876" s="175">
        <f>IF(T876&gt;0,VLOOKUP(T876,Jahresfaktoren!$A$28:$B$29,2,),0)</f>
        <v>0</v>
      </c>
      <c r="Z876" s="175">
        <f>IF(U876&gt;0,VLOOKUP(U876,Jahresfaktoren!$A$32:$B$33,2,),)</f>
        <v>0</v>
      </c>
      <c r="AA876" s="177">
        <f t="shared" si="473"/>
        <v>3071.34</v>
      </c>
      <c r="AB876" s="177" t="str">
        <f t="shared" si="474"/>
        <v/>
      </c>
      <c r="AC876" s="177" t="str">
        <f t="shared" si="475"/>
        <v/>
      </c>
      <c r="AD876" s="177" t="str">
        <f t="shared" si="476"/>
        <v/>
      </c>
      <c r="AE876" s="177" t="str">
        <f t="shared" si="477"/>
        <v/>
      </c>
      <c r="AF876" s="178">
        <f>IF(Q876&gt;0,VLOOKUP(H876,Leistungszahlen!$A$11:$C$158,3,),0)</f>
        <v>0</v>
      </c>
      <c r="AG876" s="178">
        <f>IF(R876&gt;0,VLOOKUP(H876,Leistungszahlen!$A$11:$F$158,6,),IF(T876&gt;0,VLOOKUP(H876,Leistungszahlen!$A$11:$F$158,6,),0))</f>
        <v>0</v>
      </c>
      <c r="AH876" s="179" t="e">
        <f t="shared" si="468"/>
        <v>#DIV/0!</v>
      </c>
      <c r="AI876" s="179">
        <f t="shared" si="469"/>
        <v>0</v>
      </c>
      <c r="AJ876" s="179">
        <f t="shared" si="470"/>
        <v>0</v>
      </c>
      <c r="AK876" s="179">
        <f t="shared" si="471"/>
        <v>0</v>
      </c>
      <c r="AL876" s="179">
        <f t="shared" si="472"/>
        <v>0</v>
      </c>
      <c r="AM876" s="180">
        <f>IF(L876=1,Stundensätze!$D$13,IF(L876=2,Stundensätze!$D$17,IF(L876=4,Stundensätze!$D$21,"")))</f>
        <v>0</v>
      </c>
      <c r="AN876" s="180">
        <f>IF(L876=1,Stundensätze!$D$15,IF(L876=2,Stundensätze!$D$19,IF(L876=4,Stundensätze!$D$23,"")))</f>
        <v>0</v>
      </c>
      <c r="AO876" s="180" t="e">
        <f t="shared" si="478"/>
        <v>#DIV/0!</v>
      </c>
      <c r="AP876" s="180">
        <f t="shared" si="479"/>
        <v>0</v>
      </c>
      <c r="AQ876" s="192" t="e">
        <f t="shared" si="480"/>
        <v>#DIV/0!</v>
      </c>
      <c r="AR876" s="192" t="e">
        <f t="shared" si="481"/>
        <v>#DIV/0!</v>
      </c>
      <c r="AS876" s="193" t="e">
        <f t="shared" si="482"/>
        <v>#DIV/0!</v>
      </c>
      <c r="AT876" s="258" t="str">
        <f>IF(K876=0,0,VLOOKUP(K876,Kostenstellen!A:B,2,FALSE))</f>
        <v xml:space="preserve">Stimmheilzentrum    </v>
      </c>
      <c r="AU876" s="68" t="str">
        <f t="shared" si="464"/>
        <v>U</v>
      </c>
      <c r="AV876" s="68" t="str">
        <f t="shared" si="465"/>
        <v/>
      </c>
      <c r="AW876" s="68">
        <f>IF(AF876=0,0,VLOOKUP($H876,Leistungszahlen!$A$11:$H$158,4,FALSE))</f>
        <v>0</v>
      </c>
      <c r="AX876" s="68">
        <f>IF(AF876=0,0,VLOOKUP($H876,Leistungszahlen!$A$11:$H$158,5,FALSE))</f>
        <v>0</v>
      </c>
      <c r="AY876" s="68">
        <f>IF(AG876=0,0,VLOOKUP($H876,Leistungszahlen!$A$11:$H$158,6,FALSE))</f>
        <v>0</v>
      </c>
      <c r="AZ876" s="68">
        <f t="shared" si="466"/>
        <v>0</v>
      </c>
      <c r="BA876" s="68">
        <f t="shared" si="467"/>
        <v>0</v>
      </c>
      <c r="BC876" s="68">
        <f t="shared" si="483"/>
        <v>0</v>
      </c>
      <c r="BD876" s="285"/>
    </row>
    <row r="877" spans="1:56" s="68" customFormat="1" ht="22.5">
      <c r="A877" s="200"/>
      <c r="B877" s="200"/>
      <c r="C877" s="200" t="s">
        <v>419</v>
      </c>
      <c r="D877" s="200" t="s">
        <v>201</v>
      </c>
      <c r="E877" s="200" t="s">
        <v>350</v>
      </c>
      <c r="F877" s="200" t="s">
        <v>421</v>
      </c>
      <c r="G877" s="200" t="s">
        <v>427</v>
      </c>
      <c r="H877" s="201" t="s">
        <v>218</v>
      </c>
      <c r="I877" s="202">
        <v>13.18</v>
      </c>
      <c r="J877" s="200" t="s">
        <v>560</v>
      </c>
      <c r="K877" s="176">
        <v>4</v>
      </c>
      <c r="L877" s="176">
        <v>1</v>
      </c>
      <c r="M877" s="176">
        <v>0</v>
      </c>
      <c r="N877" s="286">
        <v>6</v>
      </c>
      <c r="O877" s="286"/>
      <c r="P877" s="176"/>
      <c r="Q877" s="203">
        <f t="shared" si="459"/>
        <v>6</v>
      </c>
      <c r="R877" s="203">
        <f t="shared" si="460"/>
        <v>0</v>
      </c>
      <c r="S877" s="203">
        <f t="shared" si="461"/>
        <v>0</v>
      </c>
      <c r="T877" s="203">
        <f t="shared" si="462"/>
        <v>0</v>
      </c>
      <c r="U877" s="203">
        <f t="shared" si="463"/>
        <v>0</v>
      </c>
      <c r="V877" s="175">
        <f>IF(Q877&gt;0,VLOOKUP(Q877,Jahresfaktoren!$A$11:$B$24,2,),0)</f>
        <v>302</v>
      </c>
      <c r="W877" s="175">
        <f>IF(R877&gt;0,VLOOKUP(R877,Jahresfaktoren!$D$11:$E$24,2,),0)</f>
        <v>0</v>
      </c>
      <c r="X877" s="175">
        <f>IF(S877&gt;0,VLOOKUP(S877,Jahresfaktoren!$A$28:$B$29,2,),0)</f>
        <v>0</v>
      </c>
      <c r="Y877" s="175">
        <f>IF(T877&gt;0,VLOOKUP(T877,Jahresfaktoren!$A$28:$B$29,2,),0)</f>
        <v>0</v>
      </c>
      <c r="Z877" s="175">
        <f>IF(U877&gt;0,VLOOKUP(U877,Jahresfaktoren!$A$32:$B$33,2,),)</f>
        <v>0</v>
      </c>
      <c r="AA877" s="177">
        <f t="shared" si="473"/>
        <v>3980.36</v>
      </c>
      <c r="AB877" s="177" t="str">
        <f t="shared" si="474"/>
        <v/>
      </c>
      <c r="AC877" s="177" t="str">
        <f t="shared" si="475"/>
        <v/>
      </c>
      <c r="AD877" s="177" t="str">
        <f t="shared" si="476"/>
        <v/>
      </c>
      <c r="AE877" s="177" t="str">
        <f t="shared" si="477"/>
        <v/>
      </c>
      <c r="AF877" s="178">
        <f>IF(Q877&gt;0,VLOOKUP(H877,Leistungszahlen!$A$11:$C$158,3,),0)</f>
        <v>0</v>
      </c>
      <c r="AG877" s="178">
        <f>IF(R877&gt;0,VLOOKUP(H877,Leistungszahlen!$A$11:$F$158,6,),IF(T877&gt;0,VLOOKUP(H877,Leistungszahlen!$A$11:$F$158,6,),0))</f>
        <v>0</v>
      </c>
      <c r="AH877" s="179" t="e">
        <f t="shared" si="468"/>
        <v>#DIV/0!</v>
      </c>
      <c r="AI877" s="179">
        <f t="shared" si="469"/>
        <v>0</v>
      </c>
      <c r="AJ877" s="179">
        <f t="shared" si="470"/>
        <v>0</v>
      </c>
      <c r="AK877" s="179">
        <f t="shared" si="471"/>
        <v>0</v>
      </c>
      <c r="AL877" s="179">
        <f t="shared" si="472"/>
        <v>0</v>
      </c>
      <c r="AM877" s="180">
        <f>IF(L877=1,Stundensätze!$D$13,IF(L877=2,Stundensätze!$D$17,IF(L877=4,Stundensätze!$D$21,"")))</f>
        <v>0</v>
      </c>
      <c r="AN877" s="180">
        <f>IF(L877=1,Stundensätze!$D$15,IF(L877=2,Stundensätze!$D$19,IF(L877=4,Stundensätze!$D$23,"")))</f>
        <v>0</v>
      </c>
      <c r="AO877" s="180" t="e">
        <f t="shared" si="478"/>
        <v>#DIV/0!</v>
      </c>
      <c r="AP877" s="180">
        <f t="shared" si="479"/>
        <v>0</v>
      </c>
      <c r="AQ877" s="192" t="e">
        <f t="shared" si="480"/>
        <v>#DIV/0!</v>
      </c>
      <c r="AR877" s="192" t="e">
        <f t="shared" si="481"/>
        <v>#DIV/0!</v>
      </c>
      <c r="AS877" s="193" t="e">
        <f t="shared" si="482"/>
        <v>#DIV/0!</v>
      </c>
      <c r="AT877" s="258" t="str">
        <f>IF(K877=0,0,VLOOKUP(K877,Kostenstellen!A:B,2,FALSE))</f>
        <v xml:space="preserve">Stimmheilzentrum    </v>
      </c>
      <c r="AU877" s="68" t="str">
        <f t="shared" si="464"/>
        <v>U</v>
      </c>
      <c r="AV877" s="68" t="str">
        <f t="shared" si="465"/>
        <v/>
      </c>
      <c r="AW877" s="68">
        <f>IF(AF877=0,0,VLOOKUP($H877,Leistungszahlen!$A$11:$H$158,4,FALSE))</f>
        <v>0</v>
      </c>
      <c r="AX877" s="68">
        <f>IF(AF877=0,0,VLOOKUP($H877,Leistungszahlen!$A$11:$H$158,5,FALSE))</f>
        <v>0</v>
      </c>
      <c r="AY877" s="68">
        <f>IF(AG877=0,0,VLOOKUP($H877,Leistungszahlen!$A$11:$H$158,6,FALSE))</f>
        <v>0</v>
      </c>
      <c r="AZ877" s="68">
        <f t="shared" si="466"/>
        <v>0</v>
      </c>
      <c r="BA877" s="68">
        <f t="shared" si="467"/>
        <v>0</v>
      </c>
      <c r="BC877" s="68">
        <f t="shared" si="483"/>
        <v>0</v>
      </c>
      <c r="BD877" s="285"/>
    </row>
    <row r="878" spans="1:56" s="68" customFormat="1" ht="22.5">
      <c r="A878" s="200"/>
      <c r="B878" s="200"/>
      <c r="C878" s="200" t="s">
        <v>419</v>
      </c>
      <c r="D878" s="200" t="s">
        <v>201</v>
      </c>
      <c r="E878" s="200" t="s">
        <v>350</v>
      </c>
      <c r="F878" s="200" t="s">
        <v>421</v>
      </c>
      <c r="G878" s="200" t="s">
        <v>428</v>
      </c>
      <c r="H878" s="201" t="s">
        <v>218</v>
      </c>
      <c r="I878" s="202">
        <v>6.95</v>
      </c>
      <c r="J878" s="200" t="s">
        <v>560</v>
      </c>
      <c r="K878" s="176">
        <v>4</v>
      </c>
      <c r="L878" s="176">
        <v>1</v>
      </c>
      <c r="M878" s="176">
        <v>0</v>
      </c>
      <c r="N878" s="286">
        <v>6</v>
      </c>
      <c r="O878" s="286"/>
      <c r="P878" s="176"/>
      <c r="Q878" s="203">
        <f t="shared" si="459"/>
        <v>6</v>
      </c>
      <c r="R878" s="203">
        <f t="shared" si="460"/>
        <v>0</v>
      </c>
      <c r="S878" s="203">
        <f t="shared" si="461"/>
        <v>0</v>
      </c>
      <c r="T878" s="203">
        <f t="shared" si="462"/>
        <v>0</v>
      </c>
      <c r="U878" s="203">
        <f t="shared" si="463"/>
        <v>0</v>
      </c>
      <c r="V878" s="175">
        <f>IF(Q878&gt;0,VLOOKUP(Q878,Jahresfaktoren!$A$11:$B$24,2,),0)</f>
        <v>302</v>
      </c>
      <c r="W878" s="175">
        <f>IF(R878&gt;0,VLOOKUP(R878,Jahresfaktoren!$D$11:$E$24,2,),0)</f>
        <v>0</v>
      </c>
      <c r="X878" s="175">
        <f>IF(S878&gt;0,VLOOKUP(S878,Jahresfaktoren!$A$28:$B$29,2,),0)</f>
        <v>0</v>
      </c>
      <c r="Y878" s="175">
        <f>IF(T878&gt;0,VLOOKUP(T878,Jahresfaktoren!$A$28:$B$29,2,),0)</f>
        <v>0</v>
      </c>
      <c r="Z878" s="175">
        <f>IF(U878&gt;0,VLOOKUP(U878,Jahresfaktoren!$A$32:$B$33,2,),)</f>
        <v>0</v>
      </c>
      <c r="AA878" s="177">
        <f t="shared" si="473"/>
        <v>2098.9</v>
      </c>
      <c r="AB878" s="177" t="str">
        <f t="shared" si="474"/>
        <v/>
      </c>
      <c r="AC878" s="177" t="str">
        <f t="shared" si="475"/>
        <v/>
      </c>
      <c r="AD878" s="177" t="str">
        <f t="shared" si="476"/>
        <v/>
      </c>
      <c r="AE878" s="177" t="str">
        <f t="shared" si="477"/>
        <v/>
      </c>
      <c r="AF878" s="178">
        <f>IF(Q878&gt;0,VLOOKUP(H878,Leistungszahlen!$A$11:$C$158,3,),0)</f>
        <v>0</v>
      </c>
      <c r="AG878" s="178">
        <f>IF(R878&gt;0,VLOOKUP(H878,Leistungszahlen!$A$11:$F$158,6,),IF(T878&gt;0,VLOOKUP(H878,Leistungszahlen!$A$11:$F$158,6,),0))</f>
        <v>0</v>
      </c>
      <c r="AH878" s="179" t="e">
        <f t="shared" si="468"/>
        <v>#DIV/0!</v>
      </c>
      <c r="AI878" s="179">
        <f t="shared" si="469"/>
        <v>0</v>
      </c>
      <c r="AJ878" s="179">
        <f t="shared" si="470"/>
        <v>0</v>
      </c>
      <c r="AK878" s="179">
        <f t="shared" si="471"/>
        <v>0</v>
      </c>
      <c r="AL878" s="179">
        <f t="shared" si="472"/>
        <v>0</v>
      </c>
      <c r="AM878" s="180">
        <f>IF(L878=1,Stundensätze!$D$13,IF(L878=2,Stundensätze!$D$17,IF(L878=4,Stundensätze!$D$21,"")))</f>
        <v>0</v>
      </c>
      <c r="AN878" s="180">
        <f>IF(L878=1,Stundensätze!$D$15,IF(L878=2,Stundensätze!$D$19,IF(L878=4,Stundensätze!$D$23,"")))</f>
        <v>0</v>
      </c>
      <c r="AO878" s="180" t="e">
        <f t="shared" si="478"/>
        <v>#DIV/0!</v>
      </c>
      <c r="AP878" s="180">
        <f t="shared" si="479"/>
        <v>0</v>
      </c>
      <c r="AQ878" s="192" t="e">
        <f t="shared" si="480"/>
        <v>#DIV/0!</v>
      </c>
      <c r="AR878" s="192" t="e">
        <f t="shared" si="481"/>
        <v>#DIV/0!</v>
      </c>
      <c r="AS878" s="193" t="e">
        <f t="shared" si="482"/>
        <v>#DIV/0!</v>
      </c>
      <c r="AT878" s="258" t="str">
        <f>IF(K878=0,0,VLOOKUP(K878,Kostenstellen!A:B,2,FALSE))</f>
        <v xml:space="preserve">Stimmheilzentrum    </v>
      </c>
      <c r="AU878" s="68" t="str">
        <f t="shared" si="464"/>
        <v>U</v>
      </c>
      <c r="AV878" s="68" t="str">
        <f t="shared" si="465"/>
        <v/>
      </c>
      <c r="AW878" s="68">
        <f>IF(AF878=0,0,VLOOKUP($H878,Leistungszahlen!$A$11:$H$158,4,FALSE))</f>
        <v>0</v>
      </c>
      <c r="AX878" s="68">
        <f>IF(AF878=0,0,VLOOKUP($H878,Leistungszahlen!$A$11:$H$158,5,FALSE))</f>
        <v>0</v>
      </c>
      <c r="AY878" s="68">
        <f>IF(AG878=0,0,VLOOKUP($H878,Leistungszahlen!$A$11:$H$158,6,FALSE))</f>
        <v>0</v>
      </c>
      <c r="AZ878" s="68">
        <f t="shared" si="466"/>
        <v>0</v>
      </c>
      <c r="BA878" s="68">
        <f t="shared" si="467"/>
        <v>0</v>
      </c>
      <c r="BC878" s="68">
        <f t="shared" si="483"/>
        <v>0</v>
      </c>
      <c r="BD878" s="285"/>
    </row>
    <row r="879" spans="1:56" s="68" customFormat="1" ht="22.5">
      <c r="A879" s="200"/>
      <c r="B879" s="200"/>
      <c r="C879" s="200" t="s">
        <v>419</v>
      </c>
      <c r="D879" s="200" t="s">
        <v>201</v>
      </c>
      <c r="E879" s="200" t="s">
        <v>351</v>
      </c>
      <c r="F879" s="200" t="s">
        <v>421</v>
      </c>
      <c r="G879" s="200" t="s">
        <v>241</v>
      </c>
      <c r="H879" s="201" t="s">
        <v>218</v>
      </c>
      <c r="I879" s="202">
        <v>10.17</v>
      </c>
      <c r="J879" s="200" t="s">
        <v>560</v>
      </c>
      <c r="K879" s="176">
        <v>4</v>
      </c>
      <c r="L879" s="176">
        <v>1</v>
      </c>
      <c r="M879" s="176">
        <v>0</v>
      </c>
      <c r="N879" s="286">
        <v>3</v>
      </c>
      <c r="O879" s="286"/>
      <c r="P879" s="176"/>
      <c r="Q879" s="203">
        <f t="shared" si="459"/>
        <v>3</v>
      </c>
      <c r="R879" s="203">
        <f t="shared" si="460"/>
        <v>0</v>
      </c>
      <c r="S879" s="203">
        <f t="shared" si="461"/>
        <v>0</v>
      </c>
      <c r="T879" s="203">
        <f t="shared" si="462"/>
        <v>0</v>
      </c>
      <c r="U879" s="203">
        <f t="shared" si="463"/>
        <v>0</v>
      </c>
      <c r="V879" s="175">
        <f>IF(Q879&gt;0,VLOOKUP(Q879,Jahresfaktoren!$A$11:$B$24,2,),0)</f>
        <v>152</v>
      </c>
      <c r="W879" s="175">
        <f>IF(R879&gt;0,VLOOKUP(R879,Jahresfaktoren!$D$11:$E$24,2,),0)</f>
        <v>0</v>
      </c>
      <c r="X879" s="175">
        <f>IF(S879&gt;0,VLOOKUP(S879,Jahresfaktoren!$A$28:$B$29,2,),0)</f>
        <v>0</v>
      </c>
      <c r="Y879" s="175">
        <f>IF(T879&gt;0,VLOOKUP(T879,Jahresfaktoren!$A$28:$B$29,2,),0)</f>
        <v>0</v>
      </c>
      <c r="Z879" s="175">
        <f>IF(U879&gt;0,VLOOKUP(U879,Jahresfaktoren!$A$32:$B$33,2,),)</f>
        <v>0</v>
      </c>
      <c r="AA879" s="177">
        <f t="shared" si="473"/>
        <v>1545.84</v>
      </c>
      <c r="AB879" s="177" t="str">
        <f t="shared" si="474"/>
        <v/>
      </c>
      <c r="AC879" s="177" t="str">
        <f t="shared" si="475"/>
        <v/>
      </c>
      <c r="AD879" s="177" t="str">
        <f t="shared" si="476"/>
        <v/>
      </c>
      <c r="AE879" s="177" t="str">
        <f t="shared" si="477"/>
        <v/>
      </c>
      <c r="AF879" s="178">
        <f>IF(Q879&gt;0,VLOOKUP(H879,Leistungszahlen!$A$11:$C$158,3,),0)</f>
        <v>0</v>
      </c>
      <c r="AG879" s="178">
        <f>IF(R879&gt;0,VLOOKUP(H879,Leistungszahlen!$A$11:$F$158,6,),IF(T879&gt;0,VLOOKUP(H879,Leistungszahlen!$A$11:$F$158,6,),0))</f>
        <v>0</v>
      </c>
      <c r="AH879" s="179" t="e">
        <f t="shared" si="468"/>
        <v>#DIV/0!</v>
      </c>
      <c r="AI879" s="179">
        <f t="shared" si="469"/>
        <v>0</v>
      </c>
      <c r="AJ879" s="179">
        <f t="shared" si="470"/>
        <v>0</v>
      </c>
      <c r="AK879" s="179">
        <f t="shared" si="471"/>
        <v>0</v>
      </c>
      <c r="AL879" s="179">
        <f t="shared" si="472"/>
        <v>0</v>
      </c>
      <c r="AM879" s="180">
        <f>IF(L879=1,Stundensätze!$D$13,IF(L879=2,Stundensätze!$D$17,IF(L879=4,Stundensätze!$D$21,"")))</f>
        <v>0</v>
      </c>
      <c r="AN879" s="180">
        <f>IF(L879=1,Stundensätze!$D$15,IF(L879=2,Stundensätze!$D$19,IF(L879=4,Stundensätze!$D$23,"")))</f>
        <v>0</v>
      </c>
      <c r="AO879" s="180" t="e">
        <f t="shared" si="478"/>
        <v>#DIV/0!</v>
      </c>
      <c r="AP879" s="180">
        <f t="shared" si="479"/>
        <v>0</v>
      </c>
      <c r="AQ879" s="192" t="e">
        <f t="shared" si="480"/>
        <v>#DIV/0!</v>
      </c>
      <c r="AR879" s="192" t="e">
        <f t="shared" si="481"/>
        <v>#DIV/0!</v>
      </c>
      <c r="AS879" s="193" t="e">
        <f t="shared" si="482"/>
        <v>#DIV/0!</v>
      </c>
      <c r="AT879" s="258" t="str">
        <f>IF(K879=0,0,VLOOKUP(K879,Kostenstellen!A:B,2,FALSE))</f>
        <v xml:space="preserve">Stimmheilzentrum    </v>
      </c>
      <c r="AU879" s="68" t="str">
        <f t="shared" si="464"/>
        <v>U</v>
      </c>
      <c r="AV879" s="68" t="str">
        <f t="shared" si="465"/>
        <v/>
      </c>
      <c r="AW879" s="68">
        <f>IF(AF879=0,0,VLOOKUP($H879,Leistungszahlen!$A$11:$H$158,4,FALSE))</f>
        <v>0</v>
      </c>
      <c r="AX879" s="68">
        <f>IF(AF879=0,0,VLOOKUP($H879,Leistungszahlen!$A$11:$H$158,5,FALSE))</f>
        <v>0</v>
      </c>
      <c r="AY879" s="68">
        <f>IF(AG879=0,0,VLOOKUP($H879,Leistungszahlen!$A$11:$H$158,6,FALSE))</f>
        <v>0</v>
      </c>
      <c r="AZ879" s="68">
        <f t="shared" si="466"/>
        <v>0</v>
      </c>
      <c r="BA879" s="68">
        <f t="shared" si="467"/>
        <v>0</v>
      </c>
      <c r="BC879" s="68">
        <f t="shared" si="483"/>
        <v>0</v>
      </c>
      <c r="BD879" s="285"/>
    </row>
    <row r="880" spans="1:56" s="68" customFormat="1" ht="22.5">
      <c r="A880" s="200"/>
      <c r="B880" s="200"/>
      <c r="C880" s="200" t="s">
        <v>419</v>
      </c>
      <c r="D880" s="200" t="s">
        <v>201</v>
      </c>
      <c r="E880" s="200" t="s">
        <v>351</v>
      </c>
      <c r="F880" s="200" t="s">
        <v>421</v>
      </c>
      <c r="G880" s="200" t="s">
        <v>429</v>
      </c>
      <c r="H880" s="201" t="s">
        <v>218</v>
      </c>
      <c r="I880" s="202">
        <v>13.18</v>
      </c>
      <c r="J880" s="200" t="s">
        <v>560</v>
      </c>
      <c r="K880" s="176">
        <v>4</v>
      </c>
      <c r="L880" s="176">
        <v>1</v>
      </c>
      <c r="M880" s="176">
        <v>0</v>
      </c>
      <c r="N880" s="286">
        <v>3</v>
      </c>
      <c r="O880" s="286"/>
      <c r="P880" s="176"/>
      <c r="Q880" s="203">
        <f t="shared" si="459"/>
        <v>3</v>
      </c>
      <c r="R880" s="203">
        <f t="shared" si="460"/>
        <v>0</v>
      </c>
      <c r="S880" s="203">
        <f t="shared" si="461"/>
        <v>0</v>
      </c>
      <c r="T880" s="203">
        <f t="shared" si="462"/>
        <v>0</v>
      </c>
      <c r="U880" s="203">
        <f t="shared" si="463"/>
        <v>0</v>
      </c>
      <c r="V880" s="175">
        <f>IF(Q880&gt;0,VLOOKUP(Q880,Jahresfaktoren!$A$11:$B$24,2,),0)</f>
        <v>152</v>
      </c>
      <c r="W880" s="175">
        <f>IF(R880&gt;0,VLOOKUP(R880,Jahresfaktoren!$D$11:$E$24,2,),0)</f>
        <v>0</v>
      </c>
      <c r="X880" s="175">
        <f>IF(S880&gt;0,VLOOKUP(S880,Jahresfaktoren!$A$28:$B$29,2,),0)</f>
        <v>0</v>
      </c>
      <c r="Y880" s="175">
        <f>IF(T880&gt;0,VLOOKUP(T880,Jahresfaktoren!$A$28:$B$29,2,),0)</f>
        <v>0</v>
      </c>
      <c r="Z880" s="175">
        <f>IF(U880&gt;0,VLOOKUP(U880,Jahresfaktoren!$A$32:$B$33,2,),)</f>
        <v>0</v>
      </c>
      <c r="AA880" s="177">
        <f t="shared" si="473"/>
        <v>2003.36</v>
      </c>
      <c r="AB880" s="177" t="str">
        <f t="shared" si="474"/>
        <v/>
      </c>
      <c r="AC880" s="177" t="str">
        <f t="shared" si="475"/>
        <v/>
      </c>
      <c r="AD880" s="177" t="str">
        <f t="shared" si="476"/>
        <v/>
      </c>
      <c r="AE880" s="177" t="str">
        <f t="shared" si="477"/>
        <v/>
      </c>
      <c r="AF880" s="178">
        <f>IF(Q880&gt;0,VLOOKUP(H880,Leistungszahlen!$A$11:$C$158,3,),0)</f>
        <v>0</v>
      </c>
      <c r="AG880" s="178">
        <f>IF(R880&gt;0,VLOOKUP(H880,Leistungszahlen!$A$11:$F$158,6,),IF(T880&gt;0,VLOOKUP(H880,Leistungszahlen!$A$11:$F$158,6,),0))</f>
        <v>0</v>
      </c>
      <c r="AH880" s="179" t="e">
        <f t="shared" si="468"/>
        <v>#DIV/0!</v>
      </c>
      <c r="AI880" s="179">
        <f t="shared" si="469"/>
        <v>0</v>
      </c>
      <c r="AJ880" s="179">
        <f t="shared" si="470"/>
        <v>0</v>
      </c>
      <c r="AK880" s="179">
        <f t="shared" si="471"/>
        <v>0</v>
      </c>
      <c r="AL880" s="179">
        <f t="shared" si="472"/>
        <v>0</v>
      </c>
      <c r="AM880" s="180">
        <f>IF(L880=1,Stundensätze!$D$13,IF(L880=2,Stundensätze!$D$17,IF(L880=4,Stundensätze!$D$21,"")))</f>
        <v>0</v>
      </c>
      <c r="AN880" s="180">
        <f>IF(L880=1,Stundensätze!$D$15,IF(L880=2,Stundensätze!$D$19,IF(L880=4,Stundensätze!$D$23,"")))</f>
        <v>0</v>
      </c>
      <c r="AO880" s="180" t="e">
        <f t="shared" si="478"/>
        <v>#DIV/0!</v>
      </c>
      <c r="AP880" s="180">
        <f t="shared" si="479"/>
        <v>0</v>
      </c>
      <c r="AQ880" s="192" t="e">
        <f t="shared" si="480"/>
        <v>#DIV/0!</v>
      </c>
      <c r="AR880" s="192" t="e">
        <f t="shared" si="481"/>
        <v>#DIV/0!</v>
      </c>
      <c r="AS880" s="193" t="e">
        <f t="shared" si="482"/>
        <v>#DIV/0!</v>
      </c>
      <c r="AT880" s="258" t="str">
        <f>IF(K880=0,0,VLOOKUP(K880,Kostenstellen!A:B,2,FALSE))</f>
        <v xml:space="preserve">Stimmheilzentrum    </v>
      </c>
      <c r="AU880" s="68" t="str">
        <f t="shared" si="464"/>
        <v>U</v>
      </c>
      <c r="AV880" s="68" t="str">
        <f t="shared" si="465"/>
        <v/>
      </c>
      <c r="AW880" s="68">
        <f>IF(AF880=0,0,VLOOKUP($H880,Leistungszahlen!$A$11:$H$158,4,FALSE))</f>
        <v>0</v>
      </c>
      <c r="AX880" s="68">
        <f>IF(AF880=0,0,VLOOKUP($H880,Leistungszahlen!$A$11:$H$158,5,FALSE))</f>
        <v>0</v>
      </c>
      <c r="AY880" s="68">
        <f>IF(AG880=0,0,VLOOKUP($H880,Leistungszahlen!$A$11:$H$158,6,FALSE))</f>
        <v>0</v>
      </c>
      <c r="AZ880" s="68">
        <f t="shared" si="466"/>
        <v>0</v>
      </c>
      <c r="BA880" s="68">
        <f t="shared" si="467"/>
        <v>0</v>
      </c>
      <c r="BC880" s="68">
        <f t="shared" si="483"/>
        <v>0</v>
      </c>
      <c r="BD880" s="285"/>
    </row>
    <row r="881" spans="1:56" s="68" customFormat="1" ht="22.5">
      <c r="A881" s="200"/>
      <c r="B881" s="200"/>
      <c r="C881" s="200" t="s">
        <v>419</v>
      </c>
      <c r="D881" s="200" t="s">
        <v>201</v>
      </c>
      <c r="E881" s="200" t="s">
        <v>351</v>
      </c>
      <c r="F881" s="200" t="s">
        <v>421</v>
      </c>
      <c r="G881" s="200" t="s">
        <v>430</v>
      </c>
      <c r="H881" s="201" t="s">
        <v>218</v>
      </c>
      <c r="I881" s="202">
        <v>6.95</v>
      </c>
      <c r="J881" s="200" t="s">
        <v>560</v>
      </c>
      <c r="K881" s="176">
        <v>4</v>
      </c>
      <c r="L881" s="176">
        <v>1</v>
      </c>
      <c r="M881" s="176">
        <v>0</v>
      </c>
      <c r="N881" s="286">
        <v>3</v>
      </c>
      <c r="O881" s="286"/>
      <c r="P881" s="176"/>
      <c r="Q881" s="203">
        <f t="shared" si="459"/>
        <v>3</v>
      </c>
      <c r="R881" s="203">
        <f t="shared" si="460"/>
        <v>0</v>
      </c>
      <c r="S881" s="203">
        <f t="shared" si="461"/>
        <v>0</v>
      </c>
      <c r="T881" s="203">
        <f t="shared" si="462"/>
        <v>0</v>
      </c>
      <c r="U881" s="203">
        <f t="shared" si="463"/>
        <v>0</v>
      </c>
      <c r="V881" s="175">
        <f>IF(Q881&gt;0,VLOOKUP(Q881,Jahresfaktoren!$A$11:$B$24,2,),0)</f>
        <v>152</v>
      </c>
      <c r="W881" s="175">
        <f>IF(R881&gt;0,VLOOKUP(R881,Jahresfaktoren!$D$11:$E$24,2,),0)</f>
        <v>0</v>
      </c>
      <c r="X881" s="175">
        <f>IF(S881&gt;0,VLOOKUP(S881,Jahresfaktoren!$A$28:$B$29,2,),0)</f>
        <v>0</v>
      </c>
      <c r="Y881" s="175">
        <f>IF(T881&gt;0,VLOOKUP(T881,Jahresfaktoren!$A$28:$B$29,2,),0)</f>
        <v>0</v>
      </c>
      <c r="Z881" s="175">
        <f>IF(U881&gt;0,VLOOKUP(U881,Jahresfaktoren!$A$32:$B$33,2,),)</f>
        <v>0</v>
      </c>
      <c r="AA881" s="177">
        <f t="shared" si="473"/>
        <v>1056.4000000000001</v>
      </c>
      <c r="AB881" s="177" t="str">
        <f t="shared" si="474"/>
        <v/>
      </c>
      <c r="AC881" s="177" t="str">
        <f t="shared" si="475"/>
        <v/>
      </c>
      <c r="AD881" s="177" t="str">
        <f t="shared" si="476"/>
        <v/>
      </c>
      <c r="AE881" s="177" t="str">
        <f t="shared" si="477"/>
        <v/>
      </c>
      <c r="AF881" s="178">
        <f>IF(Q881&gt;0,VLOOKUP(H881,Leistungszahlen!$A$11:$C$158,3,),0)</f>
        <v>0</v>
      </c>
      <c r="AG881" s="178">
        <f>IF(R881&gt;0,VLOOKUP(H881,Leistungszahlen!$A$11:$F$158,6,),IF(T881&gt;0,VLOOKUP(H881,Leistungszahlen!$A$11:$F$158,6,),0))</f>
        <v>0</v>
      </c>
      <c r="AH881" s="179" t="e">
        <f t="shared" si="468"/>
        <v>#DIV/0!</v>
      </c>
      <c r="AI881" s="179">
        <f t="shared" si="469"/>
        <v>0</v>
      </c>
      <c r="AJ881" s="179">
        <f t="shared" si="470"/>
        <v>0</v>
      </c>
      <c r="AK881" s="179">
        <f t="shared" si="471"/>
        <v>0</v>
      </c>
      <c r="AL881" s="179">
        <f t="shared" si="472"/>
        <v>0</v>
      </c>
      <c r="AM881" s="180">
        <f>IF(L881=1,Stundensätze!$D$13,IF(L881=2,Stundensätze!$D$17,IF(L881=4,Stundensätze!$D$21,"")))</f>
        <v>0</v>
      </c>
      <c r="AN881" s="180">
        <f>IF(L881=1,Stundensätze!$D$15,IF(L881=2,Stundensätze!$D$19,IF(L881=4,Stundensätze!$D$23,"")))</f>
        <v>0</v>
      </c>
      <c r="AO881" s="180" t="e">
        <f t="shared" si="478"/>
        <v>#DIV/0!</v>
      </c>
      <c r="AP881" s="180">
        <f t="shared" si="479"/>
        <v>0</v>
      </c>
      <c r="AQ881" s="192" t="e">
        <f t="shared" si="480"/>
        <v>#DIV/0!</v>
      </c>
      <c r="AR881" s="192" t="e">
        <f t="shared" si="481"/>
        <v>#DIV/0!</v>
      </c>
      <c r="AS881" s="193" t="e">
        <f t="shared" si="482"/>
        <v>#DIV/0!</v>
      </c>
      <c r="AT881" s="258" t="str">
        <f>IF(K881=0,0,VLOOKUP(K881,Kostenstellen!A:B,2,FALSE))</f>
        <v xml:space="preserve">Stimmheilzentrum    </v>
      </c>
      <c r="AU881" s="68" t="str">
        <f t="shared" si="464"/>
        <v>U</v>
      </c>
      <c r="AV881" s="68" t="str">
        <f t="shared" si="465"/>
        <v/>
      </c>
      <c r="AW881" s="68">
        <f>IF(AF881=0,0,VLOOKUP($H881,Leistungszahlen!$A$11:$H$158,4,FALSE))</f>
        <v>0</v>
      </c>
      <c r="AX881" s="68">
        <f>IF(AF881=0,0,VLOOKUP($H881,Leistungszahlen!$A$11:$H$158,5,FALSE))</f>
        <v>0</v>
      </c>
      <c r="AY881" s="68">
        <f>IF(AG881=0,0,VLOOKUP($H881,Leistungszahlen!$A$11:$H$158,6,FALSE))</f>
        <v>0</v>
      </c>
      <c r="AZ881" s="68">
        <f t="shared" si="466"/>
        <v>0</v>
      </c>
      <c r="BA881" s="68">
        <f t="shared" si="467"/>
        <v>0</v>
      </c>
      <c r="BC881" s="68">
        <f t="shared" si="483"/>
        <v>0</v>
      </c>
      <c r="BD881" s="285"/>
    </row>
    <row r="882" spans="1:56" s="68" customFormat="1" ht="22.5">
      <c r="A882" s="200"/>
      <c r="B882" s="200"/>
      <c r="C882" s="200" t="s">
        <v>419</v>
      </c>
      <c r="D882" s="200" t="s">
        <v>201</v>
      </c>
      <c r="E882" s="200" t="s">
        <v>352</v>
      </c>
      <c r="F882" s="200" t="s">
        <v>421</v>
      </c>
      <c r="G882" s="200" t="s">
        <v>241</v>
      </c>
      <c r="H882" s="201" t="s">
        <v>218</v>
      </c>
      <c r="I882" s="202">
        <v>10.17</v>
      </c>
      <c r="J882" s="200" t="s">
        <v>560</v>
      </c>
      <c r="K882" s="176">
        <v>4</v>
      </c>
      <c r="L882" s="176">
        <v>1</v>
      </c>
      <c r="M882" s="176">
        <v>0</v>
      </c>
      <c r="N882" s="286">
        <v>3</v>
      </c>
      <c r="O882" s="286"/>
      <c r="P882" s="176"/>
      <c r="Q882" s="203">
        <f t="shared" si="459"/>
        <v>3</v>
      </c>
      <c r="R882" s="203">
        <f t="shared" si="460"/>
        <v>0</v>
      </c>
      <c r="S882" s="203">
        <f t="shared" si="461"/>
        <v>0</v>
      </c>
      <c r="T882" s="203">
        <f t="shared" si="462"/>
        <v>0</v>
      </c>
      <c r="U882" s="203">
        <f t="shared" si="463"/>
        <v>0</v>
      </c>
      <c r="V882" s="175">
        <f>IF(Q882&gt;0,VLOOKUP(Q882,Jahresfaktoren!$A$11:$B$24,2,),0)</f>
        <v>152</v>
      </c>
      <c r="W882" s="175">
        <f>IF(R882&gt;0,VLOOKUP(R882,Jahresfaktoren!$D$11:$E$24,2,),0)</f>
        <v>0</v>
      </c>
      <c r="X882" s="175">
        <f>IF(S882&gt;0,VLOOKUP(S882,Jahresfaktoren!$A$28:$B$29,2,),0)</f>
        <v>0</v>
      </c>
      <c r="Y882" s="175">
        <f>IF(T882&gt;0,VLOOKUP(T882,Jahresfaktoren!$A$28:$B$29,2,),0)</f>
        <v>0</v>
      </c>
      <c r="Z882" s="175">
        <f>IF(U882&gt;0,VLOOKUP(U882,Jahresfaktoren!$A$32:$B$33,2,),)</f>
        <v>0</v>
      </c>
      <c r="AA882" s="177">
        <f t="shared" si="473"/>
        <v>1545.84</v>
      </c>
      <c r="AB882" s="177" t="str">
        <f t="shared" si="474"/>
        <v/>
      </c>
      <c r="AC882" s="177" t="str">
        <f t="shared" si="475"/>
        <v/>
      </c>
      <c r="AD882" s="177" t="str">
        <f t="shared" si="476"/>
        <v/>
      </c>
      <c r="AE882" s="177" t="str">
        <f t="shared" si="477"/>
        <v/>
      </c>
      <c r="AF882" s="178">
        <f>IF(Q882&gt;0,VLOOKUP(H882,Leistungszahlen!$A$11:$C$158,3,),0)</f>
        <v>0</v>
      </c>
      <c r="AG882" s="178">
        <f>IF(R882&gt;0,VLOOKUP(H882,Leistungszahlen!$A$11:$F$158,6,),IF(T882&gt;0,VLOOKUP(H882,Leistungszahlen!$A$11:$F$158,6,),0))</f>
        <v>0</v>
      </c>
      <c r="AH882" s="179" t="e">
        <f t="shared" si="468"/>
        <v>#DIV/0!</v>
      </c>
      <c r="AI882" s="179">
        <f t="shared" si="469"/>
        <v>0</v>
      </c>
      <c r="AJ882" s="179">
        <f t="shared" si="470"/>
        <v>0</v>
      </c>
      <c r="AK882" s="179">
        <f t="shared" si="471"/>
        <v>0</v>
      </c>
      <c r="AL882" s="179">
        <f t="shared" si="472"/>
        <v>0</v>
      </c>
      <c r="AM882" s="180">
        <f>IF(L882=1,Stundensätze!$D$13,IF(L882=2,Stundensätze!$D$17,IF(L882=4,Stundensätze!$D$21,"")))</f>
        <v>0</v>
      </c>
      <c r="AN882" s="180">
        <f>IF(L882=1,Stundensätze!$D$15,IF(L882=2,Stundensätze!$D$19,IF(L882=4,Stundensätze!$D$23,"")))</f>
        <v>0</v>
      </c>
      <c r="AO882" s="180" t="e">
        <f t="shared" si="478"/>
        <v>#DIV/0!</v>
      </c>
      <c r="AP882" s="180">
        <f t="shared" si="479"/>
        <v>0</v>
      </c>
      <c r="AQ882" s="192" t="e">
        <f t="shared" si="480"/>
        <v>#DIV/0!</v>
      </c>
      <c r="AR882" s="192" t="e">
        <f t="shared" si="481"/>
        <v>#DIV/0!</v>
      </c>
      <c r="AS882" s="193" t="e">
        <f t="shared" si="482"/>
        <v>#DIV/0!</v>
      </c>
      <c r="AT882" s="258" t="str">
        <f>IF(K882=0,0,VLOOKUP(K882,Kostenstellen!A:B,2,FALSE))</f>
        <v xml:space="preserve">Stimmheilzentrum    </v>
      </c>
      <c r="AU882" s="68" t="str">
        <f t="shared" si="464"/>
        <v>U</v>
      </c>
      <c r="AV882" s="68" t="str">
        <f t="shared" si="465"/>
        <v/>
      </c>
      <c r="AW882" s="68">
        <f>IF(AF882=0,0,VLOOKUP($H882,Leistungszahlen!$A$11:$H$158,4,FALSE))</f>
        <v>0</v>
      </c>
      <c r="AX882" s="68">
        <f>IF(AF882=0,0,VLOOKUP($H882,Leistungszahlen!$A$11:$H$158,5,FALSE))</f>
        <v>0</v>
      </c>
      <c r="AY882" s="68">
        <f>IF(AG882=0,0,VLOOKUP($H882,Leistungszahlen!$A$11:$H$158,6,FALSE))</f>
        <v>0</v>
      </c>
      <c r="AZ882" s="68">
        <f t="shared" si="466"/>
        <v>0</v>
      </c>
      <c r="BA882" s="68">
        <f t="shared" si="467"/>
        <v>0</v>
      </c>
      <c r="BC882" s="68">
        <f t="shared" si="483"/>
        <v>0</v>
      </c>
      <c r="BD882" s="285"/>
    </row>
    <row r="883" spans="1:56" s="68" customFormat="1" ht="22.5">
      <c r="A883" s="200"/>
      <c r="B883" s="200"/>
      <c r="C883" s="200" t="s">
        <v>419</v>
      </c>
      <c r="D883" s="200" t="s">
        <v>201</v>
      </c>
      <c r="E883" s="200" t="s">
        <v>352</v>
      </c>
      <c r="F883" s="200" t="s">
        <v>421</v>
      </c>
      <c r="G883" s="200" t="s">
        <v>431</v>
      </c>
      <c r="H883" s="201" t="s">
        <v>218</v>
      </c>
      <c r="I883" s="202">
        <v>13.18</v>
      </c>
      <c r="J883" s="200" t="s">
        <v>560</v>
      </c>
      <c r="K883" s="176">
        <v>4</v>
      </c>
      <c r="L883" s="176">
        <v>1</v>
      </c>
      <c r="M883" s="176">
        <v>0</v>
      </c>
      <c r="N883" s="286">
        <v>3</v>
      </c>
      <c r="O883" s="286"/>
      <c r="P883" s="176"/>
      <c r="Q883" s="203">
        <f t="shared" si="459"/>
        <v>3</v>
      </c>
      <c r="R883" s="203">
        <f t="shared" si="460"/>
        <v>0</v>
      </c>
      <c r="S883" s="203">
        <f t="shared" si="461"/>
        <v>0</v>
      </c>
      <c r="T883" s="203">
        <f t="shared" si="462"/>
        <v>0</v>
      </c>
      <c r="U883" s="203">
        <f t="shared" si="463"/>
        <v>0</v>
      </c>
      <c r="V883" s="175">
        <f>IF(Q883&gt;0,VLOOKUP(Q883,Jahresfaktoren!$A$11:$B$24,2,),0)</f>
        <v>152</v>
      </c>
      <c r="W883" s="175">
        <f>IF(R883&gt;0,VLOOKUP(R883,Jahresfaktoren!$D$11:$E$24,2,),0)</f>
        <v>0</v>
      </c>
      <c r="X883" s="175">
        <f>IF(S883&gt;0,VLOOKUP(S883,Jahresfaktoren!$A$28:$B$29,2,),0)</f>
        <v>0</v>
      </c>
      <c r="Y883" s="175">
        <f>IF(T883&gt;0,VLOOKUP(T883,Jahresfaktoren!$A$28:$B$29,2,),0)</f>
        <v>0</v>
      </c>
      <c r="Z883" s="175">
        <f>IF(U883&gt;0,VLOOKUP(U883,Jahresfaktoren!$A$32:$B$33,2,),)</f>
        <v>0</v>
      </c>
      <c r="AA883" s="177">
        <f t="shared" si="473"/>
        <v>2003.36</v>
      </c>
      <c r="AB883" s="177" t="str">
        <f t="shared" si="474"/>
        <v/>
      </c>
      <c r="AC883" s="177" t="str">
        <f t="shared" si="475"/>
        <v/>
      </c>
      <c r="AD883" s="177" t="str">
        <f t="shared" si="476"/>
        <v/>
      </c>
      <c r="AE883" s="177" t="str">
        <f t="shared" si="477"/>
        <v/>
      </c>
      <c r="AF883" s="178">
        <f>IF(Q883&gt;0,VLOOKUP(H883,Leistungszahlen!$A$11:$C$158,3,),0)</f>
        <v>0</v>
      </c>
      <c r="AG883" s="178">
        <f>IF(R883&gt;0,VLOOKUP(H883,Leistungszahlen!$A$11:$F$158,6,),IF(T883&gt;0,VLOOKUP(H883,Leistungszahlen!$A$11:$F$158,6,),0))</f>
        <v>0</v>
      </c>
      <c r="AH883" s="179" t="e">
        <f t="shared" si="468"/>
        <v>#DIV/0!</v>
      </c>
      <c r="AI883" s="179">
        <f t="shared" si="469"/>
        <v>0</v>
      </c>
      <c r="AJ883" s="179">
        <f t="shared" si="470"/>
        <v>0</v>
      </c>
      <c r="AK883" s="179">
        <f t="shared" si="471"/>
        <v>0</v>
      </c>
      <c r="AL883" s="179">
        <f t="shared" si="472"/>
        <v>0</v>
      </c>
      <c r="AM883" s="180">
        <f>IF(L883=1,Stundensätze!$D$13,IF(L883=2,Stundensätze!$D$17,IF(L883=4,Stundensätze!$D$21,"")))</f>
        <v>0</v>
      </c>
      <c r="AN883" s="180">
        <f>IF(L883=1,Stundensätze!$D$15,IF(L883=2,Stundensätze!$D$19,IF(L883=4,Stundensätze!$D$23,"")))</f>
        <v>0</v>
      </c>
      <c r="AO883" s="180" t="e">
        <f t="shared" si="478"/>
        <v>#DIV/0!</v>
      </c>
      <c r="AP883" s="180">
        <f t="shared" si="479"/>
        <v>0</v>
      </c>
      <c r="AQ883" s="192" t="e">
        <f t="shared" si="480"/>
        <v>#DIV/0!</v>
      </c>
      <c r="AR883" s="192" t="e">
        <f t="shared" si="481"/>
        <v>#DIV/0!</v>
      </c>
      <c r="AS883" s="193" t="e">
        <f t="shared" si="482"/>
        <v>#DIV/0!</v>
      </c>
      <c r="AT883" s="258" t="str">
        <f>IF(K883=0,0,VLOOKUP(K883,Kostenstellen!A:B,2,FALSE))</f>
        <v xml:space="preserve">Stimmheilzentrum    </v>
      </c>
      <c r="AU883" s="68" t="str">
        <f t="shared" si="464"/>
        <v>U</v>
      </c>
      <c r="AV883" s="68" t="str">
        <f t="shared" si="465"/>
        <v/>
      </c>
      <c r="AW883" s="68">
        <f>IF(AF883=0,0,VLOOKUP($H883,Leistungszahlen!$A$11:$H$158,4,FALSE))</f>
        <v>0</v>
      </c>
      <c r="AX883" s="68">
        <f>IF(AF883=0,0,VLOOKUP($H883,Leistungszahlen!$A$11:$H$158,5,FALSE))</f>
        <v>0</v>
      </c>
      <c r="AY883" s="68">
        <f>IF(AG883=0,0,VLOOKUP($H883,Leistungszahlen!$A$11:$H$158,6,FALSE))</f>
        <v>0</v>
      </c>
      <c r="AZ883" s="68">
        <f t="shared" si="466"/>
        <v>0</v>
      </c>
      <c r="BA883" s="68">
        <f t="shared" si="467"/>
        <v>0</v>
      </c>
      <c r="BC883" s="68">
        <f t="shared" si="483"/>
        <v>0</v>
      </c>
      <c r="BD883" s="285"/>
    </row>
    <row r="884" spans="1:56" s="68" customFormat="1" ht="22.5">
      <c r="A884" s="200"/>
      <c r="B884" s="200"/>
      <c r="C884" s="200" t="s">
        <v>419</v>
      </c>
      <c r="D884" s="200" t="s">
        <v>201</v>
      </c>
      <c r="E884" s="200" t="s">
        <v>352</v>
      </c>
      <c r="F884" s="200" t="s">
        <v>421</v>
      </c>
      <c r="G884" s="200" t="s">
        <v>432</v>
      </c>
      <c r="H884" s="201" t="s">
        <v>218</v>
      </c>
      <c r="I884" s="202">
        <v>6.95</v>
      </c>
      <c r="J884" s="200" t="s">
        <v>560</v>
      </c>
      <c r="K884" s="176">
        <v>4</v>
      </c>
      <c r="L884" s="176">
        <v>1</v>
      </c>
      <c r="M884" s="176">
        <v>0</v>
      </c>
      <c r="N884" s="286">
        <v>3</v>
      </c>
      <c r="O884" s="286"/>
      <c r="P884" s="176"/>
      <c r="Q884" s="203">
        <f t="shared" si="459"/>
        <v>3</v>
      </c>
      <c r="R884" s="203">
        <f t="shared" si="460"/>
        <v>0</v>
      </c>
      <c r="S884" s="203">
        <f t="shared" si="461"/>
        <v>0</v>
      </c>
      <c r="T884" s="203">
        <f t="shared" si="462"/>
        <v>0</v>
      </c>
      <c r="U884" s="203">
        <f t="shared" si="463"/>
        <v>0</v>
      </c>
      <c r="V884" s="175">
        <f>IF(Q884&gt;0,VLOOKUP(Q884,Jahresfaktoren!$A$11:$B$24,2,),0)</f>
        <v>152</v>
      </c>
      <c r="W884" s="175">
        <f>IF(R884&gt;0,VLOOKUP(R884,Jahresfaktoren!$D$11:$E$24,2,),0)</f>
        <v>0</v>
      </c>
      <c r="X884" s="175">
        <f>IF(S884&gt;0,VLOOKUP(S884,Jahresfaktoren!$A$28:$B$29,2,),0)</f>
        <v>0</v>
      </c>
      <c r="Y884" s="175">
        <f>IF(T884&gt;0,VLOOKUP(T884,Jahresfaktoren!$A$28:$B$29,2,),0)</f>
        <v>0</v>
      </c>
      <c r="Z884" s="175">
        <f>IF(U884&gt;0,VLOOKUP(U884,Jahresfaktoren!$A$32:$B$33,2,),)</f>
        <v>0</v>
      </c>
      <c r="AA884" s="177">
        <f t="shared" si="473"/>
        <v>1056.4000000000001</v>
      </c>
      <c r="AB884" s="177" t="str">
        <f t="shared" si="474"/>
        <v/>
      </c>
      <c r="AC884" s="177" t="str">
        <f t="shared" si="475"/>
        <v/>
      </c>
      <c r="AD884" s="177" t="str">
        <f t="shared" si="476"/>
        <v/>
      </c>
      <c r="AE884" s="177" t="str">
        <f t="shared" si="477"/>
        <v/>
      </c>
      <c r="AF884" s="178">
        <f>IF(Q884&gt;0,VLOOKUP(H884,Leistungszahlen!$A$11:$C$158,3,),0)</f>
        <v>0</v>
      </c>
      <c r="AG884" s="178">
        <f>IF(R884&gt;0,VLOOKUP(H884,Leistungszahlen!$A$11:$F$158,6,),IF(T884&gt;0,VLOOKUP(H884,Leistungszahlen!$A$11:$F$158,6,),0))</f>
        <v>0</v>
      </c>
      <c r="AH884" s="179" t="e">
        <f t="shared" si="468"/>
        <v>#DIV/0!</v>
      </c>
      <c r="AI884" s="179">
        <f t="shared" si="469"/>
        <v>0</v>
      </c>
      <c r="AJ884" s="179">
        <f t="shared" si="470"/>
        <v>0</v>
      </c>
      <c r="AK884" s="179">
        <f t="shared" si="471"/>
        <v>0</v>
      </c>
      <c r="AL884" s="179">
        <f t="shared" si="472"/>
        <v>0</v>
      </c>
      <c r="AM884" s="180">
        <f>IF(L884=1,Stundensätze!$D$13,IF(L884=2,Stundensätze!$D$17,IF(L884=4,Stundensätze!$D$21,"")))</f>
        <v>0</v>
      </c>
      <c r="AN884" s="180">
        <f>IF(L884=1,Stundensätze!$D$15,IF(L884=2,Stundensätze!$D$19,IF(L884=4,Stundensätze!$D$23,"")))</f>
        <v>0</v>
      </c>
      <c r="AO884" s="180" t="e">
        <f t="shared" si="478"/>
        <v>#DIV/0!</v>
      </c>
      <c r="AP884" s="180">
        <f t="shared" si="479"/>
        <v>0</v>
      </c>
      <c r="AQ884" s="192" t="e">
        <f t="shared" si="480"/>
        <v>#DIV/0!</v>
      </c>
      <c r="AR884" s="192" t="e">
        <f t="shared" si="481"/>
        <v>#DIV/0!</v>
      </c>
      <c r="AS884" s="193" t="e">
        <f t="shared" si="482"/>
        <v>#DIV/0!</v>
      </c>
      <c r="AT884" s="258" t="str">
        <f>IF(K884=0,0,VLOOKUP(K884,Kostenstellen!A:B,2,FALSE))</f>
        <v xml:space="preserve">Stimmheilzentrum    </v>
      </c>
      <c r="AU884" s="68" t="str">
        <f t="shared" si="464"/>
        <v>U</v>
      </c>
      <c r="AV884" s="68" t="str">
        <f t="shared" si="465"/>
        <v/>
      </c>
      <c r="AW884" s="68">
        <f>IF(AF884=0,0,VLOOKUP($H884,Leistungszahlen!$A$11:$H$158,4,FALSE))</f>
        <v>0</v>
      </c>
      <c r="AX884" s="68">
        <f>IF(AF884=0,0,VLOOKUP($H884,Leistungszahlen!$A$11:$H$158,5,FALSE))</f>
        <v>0</v>
      </c>
      <c r="AY884" s="68">
        <f>IF(AG884=0,0,VLOOKUP($H884,Leistungszahlen!$A$11:$H$158,6,FALSE))</f>
        <v>0</v>
      </c>
      <c r="AZ884" s="68">
        <f t="shared" si="466"/>
        <v>0</v>
      </c>
      <c r="BA884" s="68">
        <f t="shared" si="467"/>
        <v>0</v>
      </c>
      <c r="BC884" s="68">
        <f t="shared" si="483"/>
        <v>0</v>
      </c>
      <c r="BD884" s="285"/>
    </row>
    <row r="885" spans="1:56" s="68" customFormat="1" ht="22.5">
      <c r="A885" s="200"/>
      <c r="B885" s="200"/>
      <c r="C885" s="200" t="s">
        <v>419</v>
      </c>
      <c r="D885" s="200" t="s">
        <v>201</v>
      </c>
      <c r="E885" s="200" t="s">
        <v>370</v>
      </c>
      <c r="F885" s="200" t="s">
        <v>421</v>
      </c>
      <c r="G885" s="200" t="s">
        <v>241</v>
      </c>
      <c r="H885" s="201" t="s">
        <v>218</v>
      </c>
      <c r="I885" s="202">
        <v>15.29</v>
      </c>
      <c r="J885" s="200" t="s">
        <v>560</v>
      </c>
      <c r="K885" s="176">
        <v>4</v>
      </c>
      <c r="L885" s="176">
        <v>1</v>
      </c>
      <c r="M885" s="176">
        <v>0</v>
      </c>
      <c r="N885" s="286">
        <v>3</v>
      </c>
      <c r="O885" s="286"/>
      <c r="P885" s="176"/>
      <c r="Q885" s="203">
        <f t="shared" si="459"/>
        <v>3</v>
      </c>
      <c r="R885" s="203">
        <f t="shared" si="460"/>
        <v>0</v>
      </c>
      <c r="S885" s="203">
        <f t="shared" si="461"/>
        <v>0</v>
      </c>
      <c r="T885" s="203">
        <f t="shared" si="462"/>
        <v>0</v>
      </c>
      <c r="U885" s="203">
        <f t="shared" si="463"/>
        <v>0</v>
      </c>
      <c r="V885" s="175">
        <f>IF(Q885&gt;0,VLOOKUP(Q885,Jahresfaktoren!$A$11:$B$24,2,),0)</f>
        <v>152</v>
      </c>
      <c r="W885" s="175">
        <f>IF(R885&gt;0,VLOOKUP(R885,Jahresfaktoren!$D$11:$E$24,2,),0)</f>
        <v>0</v>
      </c>
      <c r="X885" s="175">
        <f>IF(S885&gt;0,VLOOKUP(S885,Jahresfaktoren!$A$28:$B$29,2,),0)</f>
        <v>0</v>
      </c>
      <c r="Y885" s="175">
        <f>IF(T885&gt;0,VLOOKUP(T885,Jahresfaktoren!$A$28:$B$29,2,),0)</f>
        <v>0</v>
      </c>
      <c r="Z885" s="175">
        <f>IF(U885&gt;0,VLOOKUP(U885,Jahresfaktoren!$A$32:$B$33,2,),)</f>
        <v>0</v>
      </c>
      <c r="AA885" s="177">
        <f t="shared" si="473"/>
        <v>2324.08</v>
      </c>
      <c r="AB885" s="177" t="str">
        <f t="shared" si="474"/>
        <v/>
      </c>
      <c r="AC885" s="177" t="str">
        <f t="shared" si="475"/>
        <v/>
      </c>
      <c r="AD885" s="177" t="str">
        <f t="shared" si="476"/>
        <v/>
      </c>
      <c r="AE885" s="177" t="str">
        <f t="shared" si="477"/>
        <v/>
      </c>
      <c r="AF885" s="178">
        <f>IF(Q885&gt;0,VLOOKUP(H885,Leistungszahlen!$A$11:$C$158,3,),0)</f>
        <v>0</v>
      </c>
      <c r="AG885" s="178">
        <f>IF(R885&gt;0,VLOOKUP(H885,Leistungszahlen!$A$11:$F$158,6,),IF(T885&gt;0,VLOOKUP(H885,Leistungszahlen!$A$11:$F$158,6,),0))</f>
        <v>0</v>
      </c>
      <c r="AH885" s="179" t="e">
        <f t="shared" si="468"/>
        <v>#DIV/0!</v>
      </c>
      <c r="AI885" s="179">
        <f t="shared" si="469"/>
        <v>0</v>
      </c>
      <c r="AJ885" s="179">
        <f t="shared" si="470"/>
        <v>0</v>
      </c>
      <c r="AK885" s="179">
        <f t="shared" si="471"/>
        <v>0</v>
      </c>
      <c r="AL885" s="179">
        <f t="shared" si="472"/>
        <v>0</v>
      </c>
      <c r="AM885" s="180">
        <f>IF(L885=1,Stundensätze!$D$13,IF(L885=2,Stundensätze!$D$17,IF(L885=4,Stundensätze!$D$21,"")))</f>
        <v>0</v>
      </c>
      <c r="AN885" s="180">
        <f>IF(L885=1,Stundensätze!$D$15,IF(L885=2,Stundensätze!$D$19,IF(L885=4,Stundensätze!$D$23,"")))</f>
        <v>0</v>
      </c>
      <c r="AO885" s="180" t="e">
        <f t="shared" si="478"/>
        <v>#DIV/0!</v>
      </c>
      <c r="AP885" s="180">
        <f t="shared" si="479"/>
        <v>0</v>
      </c>
      <c r="AQ885" s="192" t="e">
        <f t="shared" si="480"/>
        <v>#DIV/0!</v>
      </c>
      <c r="AR885" s="192" t="e">
        <f t="shared" si="481"/>
        <v>#DIV/0!</v>
      </c>
      <c r="AS885" s="193" t="e">
        <f t="shared" si="482"/>
        <v>#DIV/0!</v>
      </c>
      <c r="AT885" s="258" t="str">
        <f>IF(K885=0,0,VLOOKUP(K885,Kostenstellen!A:B,2,FALSE))</f>
        <v xml:space="preserve">Stimmheilzentrum    </v>
      </c>
      <c r="AU885" s="68" t="str">
        <f t="shared" si="464"/>
        <v>U</v>
      </c>
      <c r="AV885" s="68" t="str">
        <f t="shared" si="465"/>
        <v/>
      </c>
      <c r="AW885" s="68">
        <f>IF(AF885=0,0,VLOOKUP($H885,Leistungszahlen!$A$11:$H$158,4,FALSE))</f>
        <v>0</v>
      </c>
      <c r="AX885" s="68">
        <f>IF(AF885=0,0,VLOOKUP($H885,Leistungszahlen!$A$11:$H$158,5,FALSE))</f>
        <v>0</v>
      </c>
      <c r="AY885" s="68">
        <f>IF(AG885=0,0,VLOOKUP($H885,Leistungszahlen!$A$11:$H$158,6,FALSE))</f>
        <v>0</v>
      </c>
      <c r="AZ885" s="68">
        <f t="shared" si="466"/>
        <v>0</v>
      </c>
      <c r="BA885" s="68">
        <f t="shared" si="467"/>
        <v>0</v>
      </c>
      <c r="BC885" s="68">
        <f t="shared" si="483"/>
        <v>0</v>
      </c>
      <c r="BD885" s="285"/>
    </row>
    <row r="886" spans="1:56" s="68" customFormat="1" ht="22.5">
      <c r="A886" s="200"/>
      <c r="B886" s="200"/>
      <c r="C886" s="200" t="s">
        <v>419</v>
      </c>
      <c r="D886" s="200" t="s">
        <v>201</v>
      </c>
      <c r="E886" s="200" t="s">
        <v>349</v>
      </c>
      <c r="F886" s="200" t="s">
        <v>433</v>
      </c>
      <c r="G886" s="200" t="s">
        <v>434</v>
      </c>
      <c r="H886" s="201" t="s">
        <v>213</v>
      </c>
      <c r="I886" s="202">
        <v>11.47</v>
      </c>
      <c r="J886" s="200" t="s">
        <v>560</v>
      </c>
      <c r="K886" s="176">
        <v>4</v>
      </c>
      <c r="L886" s="176">
        <v>1</v>
      </c>
      <c r="M886" s="176"/>
      <c r="N886" s="286">
        <v>5</v>
      </c>
      <c r="O886" s="286"/>
      <c r="P886" s="176"/>
      <c r="Q886" s="203">
        <f t="shared" si="459"/>
        <v>5</v>
      </c>
      <c r="R886" s="203">
        <f t="shared" si="460"/>
        <v>0</v>
      </c>
      <c r="S886" s="203">
        <f t="shared" si="461"/>
        <v>0</v>
      </c>
      <c r="T886" s="203">
        <f t="shared" si="462"/>
        <v>0</v>
      </c>
      <c r="U886" s="203">
        <f t="shared" si="463"/>
        <v>0</v>
      </c>
      <c r="V886" s="175">
        <f>IF(Q886&gt;0,VLOOKUP(Q886,Jahresfaktoren!$A$11:$B$24,2,),0)</f>
        <v>250</v>
      </c>
      <c r="W886" s="175">
        <f>IF(R886&gt;0,VLOOKUP(R886,Jahresfaktoren!$D$11:$E$24,2,),0)</f>
        <v>0</v>
      </c>
      <c r="X886" s="175">
        <f>IF(S886&gt;0,VLOOKUP(S886,Jahresfaktoren!$A$28:$B$29,2,),0)</f>
        <v>0</v>
      </c>
      <c r="Y886" s="175">
        <f>IF(T886&gt;0,VLOOKUP(T886,Jahresfaktoren!$A$28:$B$29,2,),0)</f>
        <v>0</v>
      </c>
      <c r="Z886" s="175">
        <f>IF(U886&gt;0,VLOOKUP(U886,Jahresfaktoren!$A$32:$B$33,2,),)</f>
        <v>0</v>
      </c>
      <c r="AA886" s="177">
        <f t="shared" si="473"/>
        <v>2867.5</v>
      </c>
      <c r="AB886" s="177" t="str">
        <f t="shared" si="474"/>
        <v/>
      </c>
      <c r="AC886" s="177" t="str">
        <f t="shared" si="475"/>
        <v/>
      </c>
      <c r="AD886" s="177" t="str">
        <f t="shared" si="476"/>
        <v/>
      </c>
      <c r="AE886" s="177" t="str">
        <f t="shared" si="477"/>
        <v/>
      </c>
      <c r="AF886" s="178">
        <f>IF(Q886&gt;0,VLOOKUP(H886,Leistungszahlen!$A$11:$C$158,3,),0)</f>
        <v>0</v>
      </c>
      <c r="AG886" s="178">
        <f>IF(R886&gt;0,VLOOKUP(H886,Leistungszahlen!$A$11:$F$158,6,),IF(T886&gt;0,VLOOKUP(H886,Leistungszahlen!$A$11:$F$158,6,),0))</f>
        <v>0</v>
      </c>
      <c r="AH886" s="179" t="e">
        <f t="shared" si="468"/>
        <v>#DIV/0!</v>
      </c>
      <c r="AI886" s="179">
        <f t="shared" si="469"/>
        <v>0</v>
      </c>
      <c r="AJ886" s="179">
        <f t="shared" si="470"/>
        <v>0</v>
      </c>
      <c r="AK886" s="179">
        <f t="shared" si="471"/>
        <v>0</v>
      </c>
      <c r="AL886" s="179">
        <f t="shared" si="472"/>
        <v>0</v>
      </c>
      <c r="AM886" s="180">
        <f>IF(L886=1,Stundensätze!$D$13,IF(L886=2,Stundensätze!$D$17,IF(L886=4,Stundensätze!$D$21,"")))</f>
        <v>0</v>
      </c>
      <c r="AN886" s="180">
        <f>IF(L886=1,Stundensätze!$D$15,IF(L886=2,Stundensätze!$D$19,IF(L886=4,Stundensätze!$D$23,"")))</f>
        <v>0</v>
      </c>
      <c r="AO886" s="180" t="e">
        <f t="shared" si="478"/>
        <v>#DIV/0!</v>
      </c>
      <c r="AP886" s="180">
        <f t="shared" si="479"/>
        <v>0</v>
      </c>
      <c r="AQ886" s="192" t="e">
        <f t="shared" si="480"/>
        <v>#DIV/0!</v>
      </c>
      <c r="AR886" s="192" t="e">
        <f t="shared" si="481"/>
        <v>#DIV/0!</v>
      </c>
      <c r="AS886" s="193" t="e">
        <f t="shared" si="482"/>
        <v>#DIV/0!</v>
      </c>
      <c r="AT886" s="258" t="str">
        <f>IF(K886=0,0,VLOOKUP(K886,Kostenstellen!A:B,2,FALSE))</f>
        <v xml:space="preserve">Stimmheilzentrum    </v>
      </c>
      <c r="AU886" s="68" t="str">
        <f t="shared" si="464"/>
        <v>O</v>
      </c>
      <c r="AV886" s="68" t="str">
        <f t="shared" si="465"/>
        <v/>
      </c>
      <c r="AW886" s="68">
        <f>IF(AF886=0,0,VLOOKUP($H886,Leistungszahlen!$A$11:$H$158,4,FALSE))</f>
        <v>0</v>
      </c>
      <c r="AX886" s="68">
        <f>IF(AF886=0,0,VLOOKUP($H886,Leistungszahlen!$A$11:$H$158,5,FALSE))</f>
        <v>0</v>
      </c>
      <c r="AY886" s="68">
        <f>IF(AG886=0,0,VLOOKUP($H886,Leistungszahlen!$A$11:$H$158,6,FALSE))</f>
        <v>0</v>
      </c>
      <c r="AZ886" s="68">
        <f t="shared" si="466"/>
        <v>0</v>
      </c>
      <c r="BA886" s="68">
        <f t="shared" si="467"/>
        <v>0</v>
      </c>
      <c r="BC886" s="68">
        <f t="shared" si="483"/>
        <v>0</v>
      </c>
      <c r="BD886" s="285"/>
    </row>
    <row r="887" spans="1:56" s="68" customFormat="1" ht="22.5">
      <c r="A887" s="200"/>
      <c r="B887" s="200"/>
      <c r="C887" s="200" t="s">
        <v>419</v>
      </c>
      <c r="D887" s="200" t="s">
        <v>201</v>
      </c>
      <c r="E887" s="200" t="s">
        <v>349</v>
      </c>
      <c r="F887" s="200" t="s">
        <v>433</v>
      </c>
      <c r="G887" s="200" t="s">
        <v>434</v>
      </c>
      <c r="H887" s="201" t="s">
        <v>213</v>
      </c>
      <c r="I887" s="202">
        <v>6.22</v>
      </c>
      <c r="J887" s="200" t="s">
        <v>560</v>
      </c>
      <c r="K887" s="176">
        <v>4</v>
      </c>
      <c r="L887" s="176">
        <v>1</v>
      </c>
      <c r="M887" s="176"/>
      <c r="N887" s="286">
        <v>5</v>
      </c>
      <c r="O887" s="286"/>
      <c r="P887" s="176"/>
      <c r="Q887" s="203">
        <f t="shared" si="459"/>
        <v>5</v>
      </c>
      <c r="R887" s="203">
        <f t="shared" si="460"/>
        <v>0</v>
      </c>
      <c r="S887" s="203">
        <f t="shared" si="461"/>
        <v>0</v>
      </c>
      <c r="T887" s="203">
        <f t="shared" si="462"/>
        <v>0</v>
      </c>
      <c r="U887" s="203">
        <f t="shared" si="463"/>
        <v>0</v>
      </c>
      <c r="V887" s="175">
        <f>IF(Q887&gt;0,VLOOKUP(Q887,Jahresfaktoren!$A$11:$B$24,2,),0)</f>
        <v>250</v>
      </c>
      <c r="W887" s="175">
        <f>IF(R887&gt;0,VLOOKUP(R887,Jahresfaktoren!$D$11:$E$24,2,),0)</f>
        <v>0</v>
      </c>
      <c r="X887" s="175">
        <f>IF(S887&gt;0,VLOOKUP(S887,Jahresfaktoren!$A$28:$B$29,2,),0)</f>
        <v>0</v>
      </c>
      <c r="Y887" s="175">
        <f>IF(T887&gt;0,VLOOKUP(T887,Jahresfaktoren!$A$28:$B$29,2,),0)</f>
        <v>0</v>
      </c>
      <c r="Z887" s="175">
        <f>IF(U887&gt;0,VLOOKUP(U887,Jahresfaktoren!$A$32:$B$33,2,),)</f>
        <v>0</v>
      </c>
      <c r="AA887" s="177">
        <f t="shared" si="473"/>
        <v>1555</v>
      </c>
      <c r="AB887" s="177" t="str">
        <f t="shared" si="474"/>
        <v/>
      </c>
      <c r="AC887" s="177" t="str">
        <f t="shared" si="475"/>
        <v/>
      </c>
      <c r="AD887" s="177" t="str">
        <f t="shared" si="476"/>
        <v/>
      </c>
      <c r="AE887" s="177" t="str">
        <f t="shared" si="477"/>
        <v/>
      </c>
      <c r="AF887" s="178">
        <f>IF(Q887&gt;0,VLOOKUP(H887,Leistungszahlen!$A$11:$C$158,3,),0)</f>
        <v>0</v>
      </c>
      <c r="AG887" s="178">
        <f>IF(R887&gt;0,VLOOKUP(H887,Leistungszahlen!$A$11:$F$158,6,),IF(T887&gt;0,VLOOKUP(H887,Leistungszahlen!$A$11:$F$158,6,),0))</f>
        <v>0</v>
      </c>
      <c r="AH887" s="179" t="e">
        <f t="shared" si="468"/>
        <v>#DIV/0!</v>
      </c>
      <c r="AI887" s="179">
        <f t="shared" si="469"/>
        <v>0</v>
      </c>
      <c r="AJ887" s="179">
        <f t="shared" si="470"/>
        <v>0</v>
      </c>
      <c r="AK887" s="179">
        <f t="shared" si="471"/>
        <v>0</v>
      </c>
      <c r="AL887" s="179">
        <f t="shared" si="472"/>
        <v>0</v>
      </c>
      <c r="AM887" s="180">
        <f>IF(L887=1,Stundensätze!$D$13,IF(L887=2,Stundensätze!$D$17,IF(L887=4,Stundensätze!$D$21,"")))</f>
        <v>0</v>
      </c>
      <c r="AN887" s="180">
        <f>IF(L887=1,Stundensätze!$D$15,IF(L887=2,Stundensätze!$D$19,IF(L887=4,Stundensätze!$D$23,"")))</f>
        <v>0</v>
      </c>
      <c r="AO887" s="180" t="e">
        <f t="shared" si="478"/>
        <v>#DIV/0!</v>
      </c>
      <c r="AP887" s="180">
        <f t="shared" si="479"/>
        <v>0</v>
      </c>
      <c r="AQ887" s="192" t="e">
        <f t="shared" si="480"/>
        <v>#DIV/0!</v>
      </c>
      <c r="AR887" s="192" t="e">
        <f t="shared" si="481"/>
        <v>#DIV/0!</v>
      </c>
      <c r="AS887" s="193" t="e">
        <f t="shared" si="482"/>
        <v>#DIV/0!</v>
      </c>
      <c r="AT887" s="258" t="str">
        <f>IF(K887=0,0,VLOOKUP(K887,Kostenstellen!A:B,2,FALSE))</f>
        <v xml:space="preserve">Stimmheilzentrum    </v>
      </c>
      <c r="AU887" s="68" t="str">
        <f t="shared" si="464"/>
        <v>O</v>
      </c>
      <c r="AV887" s="68" t="str">
        <f t="shared" si="465"/>
        <v/>
      </c>
      <c r="AW887" s="68">
        <f>IF(AF887=0,0,VLOOKUP($H887,Leistungszahlen!$A$11:$H$158,4,FALSE))</f>
        <v>0</v>
      </c>
      <c r="AX887" s="68">
        <f>IF(AF887=0,0,VLOOKUP($H887,Leistungszahlen!$A$11:$H$158,5,FALSE))</f>
        <v>0</v>
      </c>
      <c r="AY887" s="68">
        <f>IF(AG887=0,0,VLOOKUP($H887,Leistungszahlen!$A$11:$H$158,6,FALSE))</f>
        <v>0</v>
      </c>
      <c r="AZ887" s="68">
        <f t="shared" si="466"/>
        <v>0</v>
      </c>
      <c r="BA887" s="68">
        <f t="shared" si="467"/>
        <v>0</v>
      </c>
      <c r="BC887" s="68">
        <f t="shared" si="483"/>
        <v>0</v>
      </c>
      <c r="BD887" s="285"/>
    </row>
    <row r="888" spans="1:56" s="68" customFormat="1" ht="22.5">
      <c r="A888" s="200"/>
      <c r="B888" s="200"/>
      <c r="C888" s="200" t="s">
        <v>419</v>
      </c>
      <c r="D888" s="200" t="s">
        <v>201</v>
      </c>
      <c r="E888" s="200" t="s">
        <v>349</v>
      </c>
      <c r="F888" s="200" t="s">
        <v>433</v>
      </c>
      <c r="G888" s="200" t="s">
        <v>434</v>
      </c>
      <c r="H888" s="201" t="s">
        <v>213</v>
      </c>
      <c r="I888" s="202">
        <v>3.5</v>
      </c>
      <c r="J888" s="200" t="s">
        <v>560</v>
      </c>
      <c r="K888" s="176">
        <v>4</v>
      </c>
      <c r="L888" s="176">
        <v>1</v>
      </c>
      <c r="M888" s="176"/>
      <c r="N888" s="286">
        <v>5</v>
      </c>
      <c r="O888" s="286"/>
      <c r="P888" s="176"/>
      <c r="Q888" s="203">
        <f t="shared" si="459"/>
        <v>5</v>
      </c>
      <c r="R888" s="203">
        <f t="shared" si="460"/>
        <v>0</v>
      </c>
      <c r="S888" s="203">
        <f t="shared" si="461"/>
        <v>0</v>
      </c>
      <c r="T888" s="203">
        <f t="shared" si="462"/>
        <v>0</v>
      </c>
      <c r="U888" s="203">
        <f t="shared" si="463"/>
        <v>0</v>
      </c>
      <c r="V888" s="175">
        <f>IF(Q888&gt;0,VLOOKUP(Q888,Jahresfaktoren!$A$11:$B$24,2,),0)</f>
        <v>250</v>
      </c>
      <c r="W888" s="175">
        <f>IF(R888&gt;0,VLOOKUP(R888,Jahresfaktoren!$D$11:$E$24,2,),0)</f>
        <v>0</v>
      </c>
      <c r="X888" s="175">
        <f>IF(S888&gt;0,VLOOKUP(S888,Jahresfaktoren!$A$28:$B$29,2,),0)</f>
        <v>0</v>
      </c>
      <c r="Y888" s="175">
        <f>IF(T888&gt;0,VLOOKUP(T888,Jahresfaktoren!$A$28:$B$29,2,),0)</f>
        <v>0</v>
      </c>
      <c r="Z888" s="175">
        <f>IF(U888&gt;0,VLOOKUP(U888,Jahresfaktoren!$A$32:$B$33,2,),)</f>
        <v>0</v>
      </c>
      <c r="AA888" s="177">
        <f t="shared" si="473"/>
        <v>875</v>
      </c>
      <c r="AB888" s="177" t="str">
        <f t="shared" si="474"/>
        <v/>
      </c>
      <c r="AC888" s="177" t="str">
        <f t="shared" si="475"/>
        <v/>
      </c>
      <c r="AD888" s="177" t="str">
        <f t="shared" si="476"/>
        <v/>
      </c>
      <c r="AE888" s="177" t="str">
        <f t="shared" si="477"/>
        <v/>
      </c>
      <c r="AF888" s="178">
        <f>IF(Q888&gt;0,VLOOKUP(H888,Leistungszahlen!$A$11:$C$158,3,),0)</f>
        <v>0</v>
      </c>
      <c r="AG888" s="178">
        <f>IF(R888&gt;0,VLOOKUP(H888,Leistungszahlen!$A$11:$F$158,6,),IF(T888&gt;0,VLOOKUP(H888,Leistungszahlen!$A$11:$F$158,6,),0))</f>
        <v>0</v>
      </c>
      <c r="AH888" s="179" t="e">
        <f t="shared" si="468"/>
        <v>#DIV/0!</v>
      </c>
      <c r="AI888" s="179">
        <f t="shared" si="469"/>
        <v>0</v>
      </c>
      <c r="AJ888" s="179">
        <f t="shared" si="470"/>
        <v>0</v>
      </c>
      <c r="AK888" s="179">
        <f t="shared" si="471"/>
        <v>0</v>
      </c>
      <c r="AL888" s="179">
        <f t="shared" si="472"/>
        <v>0</v>
      </c>
      <c r="AM888" s="180">
        <f>IF(L888=1,Stundensätze!$D$13,IF(L888=2,Stundensätze!$D$17,IF(L888=4,Stundensätze!$D$21,"")))</f>
        <v>0</v>
      </c>
      <c r="AN888" s="180">
        <f>IF(L888=1,Stundensätze!$D$15,IF(L888=2,Stundensätze!$D$19,IF(L888=4,Stundensätze!$D$23,"")))</f>
        <v>0</v>
      </c>
      <c r="AO888" s="180" t="e">
        <f t="shared" si="478"/>
        <v>#DIV/0!</v>
      </c>
      <c r="AP888" s="180">
        <f t="shared" si="479"/>
        <v>0</v>
      </c>
      <c r="AQ888" s="192" t="e">
        <f t="shared" si="480"/>
        <v>#DIV/0!</v>
      </c>
      <c r="AR888" s="192" t="e">
        <f t="shared" si="481"/>
        <v>#DIV/0!</v>
      </c>
      <c r="AS888" s="193" t="e">
        <f t="shared" si="482"/>
        <v>#DIV/0!</v>
      </c>
      <c r="AT888" s="258" t="str">
        <f>IF(K888=0,0,VLOOKUP(K888,Kostenstellen!A:B,2,FALSE))</f>
        <v xml:space="preserve">Stimmheilzentrum    </v>
      </c>
      <c r="AU888" s="68" t="str">
        <f t="shared" si="464"/>
        <v>O</v>
      </c>
      <c r="AV888" s="68" t="str">
        <f t="shared" si="465"/>
        <v/>
      </c>
      <c r="AW888" s="68">
        <f>IF(AF888=0,0,VLOOKUP($H888,Leistungszahlen!$A$11:$H$158,4,FALSE))</f>
        <v>0</v>
      </c>
      <c r="AX888" s="68">
        <f>IF(AF888=0,0,VLOOKUP($H888,Leistungszahlen!$A$11:$H$158,5,FALSE))</f>
        <v>0</v>
      </c>
      <c r="AY888" s="68">
        <f>IF(AG888=0,0,VLOOKUP($H888,Leistungszahlen!$A$11:$H$158,6,FALSE))</f>
        <v>0</v>
      </c>
      <c r="AZ888" s="68">
        <f t="shared" si="466"/>
        <v>0</v>
      </c>
      <c r="BA888" s="68">
        <f t="shared" si="467"/>
        <v>0</v>
      </c>
      <c r="BC888" s="68">
        <f t="shared" si="483"/>
        <v>0</v>
      </c>
      <c r="BD888" s="285"/>
    </row>
    <row r="889" spans="1:56" s="68" customFormat="1" ht="22.5">
      <c r="A889" s="200"/>
      <c r="B889" s="200"/>
      <c r="C889" s="200" t="s">
        <v>419</v>
      </c>
      <c r="D889" s="200" t="s">
        <v>201</v>
      </c>
      <c r="E889" s="200" t="s">
        <v>349</v>
      </c>
      <c r="F889" s="200" t="s">
        <v>433</v>
      </c>
      <c r="G889" s="200" t="s">
        <v>434</v>
      </c>
      <c r="H889" s="201" t="s">
        <v>213</v>
      </c>
      <c r="I889" s="202">
        <v>17.7</v>
      </c>
      <c r="J889" s="200" t="s">
        <v>560</v>
      </c>
      <c r="K889" s="176">
        <v>4</v>
      </c>
      <c r="L889" s="176">
        <v>1</v>
      </c>
      <c r="M889" s="176"/>
      <c r="N889" s="286">
        <v>5</v>
      </c>
      <c r="O889" s="286"/>
      <c r="P889" s="176"/>
      <c r="Q889" s="203">
        <f t="shared" si="459"/>
        <v>5</v>
      </c>
      <c r="R889" s="203">
        <f t="shared" si="460"/>
        <v>0</v>
      </c>
      <c r="S889" s="203">
        <f t="shared" si="461"/>
        <v>0</v>
      </c>
      <c r="T889" s="203">
        <f t="shared" si="462"/>
        <v>0</v>
      </c>
      <c r="U889" s="203">
        <f t="shared" si="463"/>
        <v>0</v>
      </c>
      <c r="V889" s="175">
        <f>IF(Q889&gt;0,VLOOKUP(Q889,Jahresfaktoren!$A$11:$B$24,2,),0)</f>
        <v>250</v>
      </c>
      <c r="W889" s="175">
        <f>IF(R889&gt;0,VLOOKUP(R889,Jahresfaktoren!$D$11:$E$24,2,),0)</f>
        <v>0</v>
      </c>
      <c r="X889" s="175">
        <f>IF(S889&gt;0,VLOOKUP(S889,Jahresfaktoren!$A$28:$B$29,2,),0)</f>
        <v>0</v>
      </c>
      <c r="Y889" s="175">
        <f>IF(T889&gt;0,VLOOKUP(T889,Jahresfaktoren!$A$28:$B$29,2,),0)</f>
        <v>0</v>
      </c>
      <c r="Z889" s="175">
        <f>IF(U889&gt;0,VLOOKUP(U889,Jahresfaktoren!$A$32:$B$33,2,),)</f>
        <v>0</v>
      </c>
      <c r="AA889" s="177">
        <f t="shared" si="473"/>
        <v>4425</v>
      </c>
      <c r="AB889" s="177" t="str">
        <f t="shared" si="474"/>
        <v/>
      </c>
      <c r="AC889" s="177" t="str">
        <f t="shared" si="475"/>
        <v/>
      </c>
      <c r="AD889" s="177" t="str">
        <f t="shared" si="476"/>
        <v/>
      </c>
      <c r="AE889" s="177" t="str">
        <f t="shared" si="477"/>
        <v/>
      </c>
      <c r="AF889" s="178">
        <f>IF(Q889&gt;0,VLOOKUP(H889,Leistungszahlen!$A$11:$C$158,3,),0)</f>
        <v>0</v>
      </c>
      <c r="AG889" s="178">
        <f>IF(R889&gt;0,VLOOKUP(H889,Leistungszahlen!$A$11:$F$158,6,),IF(T889&gt;0,VLOOKUP(H889,Leistungszahlen!$A$11:$F$158,6,),0))</f>
        <v>0</v>
      </c>
      <c r="AH889" s="179" t="e">
        <f t="shared" si="468"/>
        <v>#DIV/0!</v>
      </c>
      <c r="AI889" s="179">
        <f t="shared" si="469"/>
        <v>0</v>
      </c>
      <c r="AJ889" s="179">
        <f t="shared" si="470"/>
        <v>0</v>
      </c>
      <c r="AK889" s="179">
        <f t="shared" si="471"/>
        <v>0</v>
      </c>
      <c r="AL889" s="179">
        <f t="shared" si="472"/>
        <v>0</v>
      </c>
      <c r="AM889" s="180">
        <f>IF(L889=1,Stundensätze!$D$13,IF(L889=2,Stundensätze!$D$17,IF(L889=4,Stundensätze!$D$21,"")))</f>
        <v>0</v>
      </c>
      <c r="AN889" s="180">
        <f>IF(L889=1,Stundensätze!$D$15,IF(L889=2,Stundensätze!$D$19,IF(L889=4,Stundensätze!$D$23,"")))</f>
        <v>0</v>
      </c>
      <c r="AO889" s="180" t="e">
        <f t="shared" si="478"/>
        <v>#DIV/0!</v>
      </c>
      <c r="AP889" s="180">
        <f t="shared" si="479"/>
        <v>0</v>
      </c>
      <c r="AQ889" s="192" t="e">
        <f t="shared" si="480"/>
        <v>#DIV/0!</v>
      </c>
      <c r="AR889" s="192" t="e">
        <f t="shared" si="481"/>
        <v>#DIV/0!</v>
      </c>
      <c r="AS889" s="193" t="e">
        <f t="shared" si="482"/>
        <v>#DIV/0!</v>
      </c>
      <c r="AT889" s="258" t="str">
        <f>IF(K889=0,0,VLOOKUP(K889,Kostenstellen!A:B,2,FALSE))</f>
        <v xml:space="preserve">Stimmheilzentrum    </v>
      </c>
      <c r="AU889" s="68" t="str">
        <f t="shared" si="464"/>
        <v>O</v>
      </c>
      <c r="AV889" s="68" t="str">
        <f t="shared" si="465"/>
        <v/>
      </c>
      <c r="AW889" s="68">
        <f>IF(AF889=0,0,VLOOKUP($H889,Leistungszahlen!$A$11:$H$158,4,FALSE))</f>
        <v>0</v>
      </c>
      <c r="AX889" s="68">
        <f>IF(AF889=0,0,VLOOKUP($H889,Leistungszahlen!$A$11:$H$158,5,FALSE))</f>
        <v>0</v>
      </c>
      <c r="AY889" s="68">
        <f>IF(AG889=0,0,VLOOKUP($H889,Leistungszahlen!$A$11:$H$158,6,FALSE))</f>
        <v>0</v>
      </c>
      <c r="AZ889" s="68">
        <f t="shared" si="466"/>
        <v>0</v>
      </c>
      <c r="BA889" s="68">
        <f t="shared" si="467"/>
        <v>0</v>
      </c>
      <c r="BC889" s="68">
        <f t="shared" si="483"/>
        <v>0</v>
      </c>
      <c r="BD889" s="285"/>
    </row>
    <row r="890" spans="1:56" s="68" customFormat="1" ht="22.5">
      <c r="A890" s="200"/>
      <c r="B890" s="200"/>
      <c r="C890" s="200" t="s">
        <v>419</v>
      </c>
      <c r="D890" s="200" t="s">
        <v>201</v>
      </c>
      <c r="E890" s="200" t="s">
        <v>349</v>
      </c>
      <c r="F890" s="200" t="s">
        <v>1318</v>
      </c>
      <c r="G890" s="200" t="s">
        <v>1319</v>
      </c>
      <c r="H890" s="201" t="s">
        <v>216</v>
      </c>
      <c r="I890" s="202">
        <v>19.72</v>
      </c>
      <c r="J890" s="200" t="s">
        <v>560</v>
      </c>
      <c r="K890" s="176">
        <v>4</v>
      </c>
      <c r="L890" s="176">
        <v>1</v>
      </c>
      <c r="M890" s="176"/>
      <c r="N890" s="286">
        <v>5</v>
      </c>
      <c r="O890" s="286"/>
      <c r="P890" s="176"/>
      <c r="Q890" s="203">
        <f t="shared" si="459"/>
        <v>5</v>
      </c>
      <c r="R890" s="203">
        <f t="shared" si="460"/>
        <v>0</v>
      </c>
      <c r="S890" s="203">
        <f t="shared" si="461"/>
        <v>0</v>
      </c>
      <c r="T890" s="203">
        <f t="shared" si="462"/>
        <v>0</v>
      </c>
      <c r="U890" s="203">
        <f t="shared" si="463"/>
        <v>0</v>
      </c>
      <c r="V890" s="175">
        <f>IF(Q890&gt;0,VLOOKUP(Q890,Jahresfaktoren!$A$11:$B$24,2,),0)</f>
        <v>250</v>
      </c>
      <c r="W890" s="175">
        <f>IF(R890&gt;0,VLOOKUP(R890,Jahresfaktoren!$D$11:$E$24,2,),0)</f>
        <v>0</v>
      </c>
      <c r="X890" s="175">
        <f>IF(S890&gt;0,VLOOKUP(S890,Jahresfaktoren!$A$28:$B$29,2,),0)</f>
        <v>0</v>
      </c>
      <c r="Y890" s="175">
        <f>IF(T890&gt;0,VLOOKUP(T890,Jahresfaktoren!$A$28:$B$29,2,),0)</f>
        <v>0</v>
      </c>
      <c r="Z890" s="175">
        <f>IF(U890&gt;0,VLOOKUP(U890,Jahresfaktoren!$A$32:$B$33,2,),)</f>
        <v>0</v>
      </c>
      <c r="AA890" s="177">
        <f t="shared" si="473"/>
        <v>4930</v>
      </c>
      <c r="AB890" s="177" t="str">
        <f t="shared" si="474"/>
        <v/>
      </c>
      <c r="AC890" s="177" t="str">
        <f t="shared" si="475"/>
        <v/>
      </c>
      <c r="AD890" s="177" t="str">
        <f t="shared" si="476"/>
        <v/>
      </c>
      <c r="AE890" s="177" t="str">
        <f t="shared" si="477"/>
        <v/>
      </c>
      <c r="AF890" s="178">
        <f>IF(Q890&gt;0,VLOOKUP(H890,Leistungszahlen!$A$11:$C$158,3,),0)</f>
        <v>0</v>
      </c>
      <c r="AG890" s="178">
        <f>IF(R890&gt;0,VLOOKUP(H890,Leistungszahlen!$A$11:$F$158,6,),IF(T890&gt;0,VLOOKUP(H890,Leistungszahlen!$A$11:$F$158,6,),0))</f>
        <v>0</v>
      </c>
      <c r="AH890" s="179" t="e">
        <f t="shared" si="468"/>
        <v>#DIV/0!</v>
      </c>
      <c r="AI890" s="179">
        <f t="shared" si="469"/>
        <v>0</v>
      </c>
      <c r="AJ890" s="179">
        <f t="shared" si="470"/>
        <v>0</v>
      </c>
      <c r="AK890" s="179">
        <f t="shared" si="471"/>
        <v>0</v>
      </c>
      <c r="AL890" s="179">
        <f t="shared" si="472"/>
        <v>0</v>
      </c>
      <c r="AM890" s="180">
        <f>IF(L890=1,Stundensätze!$D$13,IF(L890=2,Stundensätze!$D$17,IF(L890=4,Stundensätze!$D$21,"")))</f>
        <v>0</v>
      </c>
      <c r="AN890" s="180">
        <f>IF(L890=1,Stundensätze!$D$15,IF(L890=2,Stundensätze!$D$19,IF(L890=4,Stundensätze!$D$23,"")))</f>
        <v>0</v>
      </c>
      <c r="AO890" s="180" t="e">
        <f t="shared" si="478"/>
        <v>#DIV/0!</v>
      </c>
      <c r="AP890" s="180">
        <f t="shared" si="479"/>
        <v>0</v>
      </c>
      <c r="AQ890" s="192" t="e">
        <f t="shared" si="480"/>
        <v>#DIV/0!</v>
      </c>
      <c r="AR890" s="192" t="e">
        <f t="shared" si="481"/>
        <v>#DIV/0!</v>
      </c>
      <c r="AS890" s="193" t="e">
        <f t="shared" si="482"/>
        <v>#DIV/0!</v>
      </c>
      <c r="AT890" s="258" t="str">
        <f>IF(K890=0,0,VLOOKUP(K890,Kostenstellen!A:B,2,FALSE))</f>
        <v xml:space="preserve">Stimmheilzentrum    </v>
      </c>
      <c r="AU890" s="68" t="str">
        <f t="shared" si="464"/>
        <v>S</v>
      </c>
      <c r="AV890" s="68" t="str">
        <f t="shared" si="465"/>
        <v/>
      </c>
      <c r="AW890" s="68">
        <f>IF(AF890=0,0,VLOOKUP($H890,Leistungszahlen!$A$11:$H$158,4,FALSE))</f>
        <v>0</v>
      </c>
      <c r="AX890" s="68">
        <f>IF(AF890=0,0,VLOOKUP($H890,Leistungszahlen!$A$11:$H$158,5,FALSE))</f>
        <v>0</v>
      </c>
      <c r="AY890" s="68">
        <f>IF(AG890=0,0,VLOOKUP($H890,Leistungszahlen!$A$11:$H$158,6,FALSE))</f>
        <v>0</v>
      </c>
      <c r="AZ890" s="68">
        <f t="shared" si="466"/>
        <v>0</v>
      </c>
      <c r="BA890" s="68">
        <f t="shared" si="467"/>
        <v>0</v>
      </c>
      <c r="BC890" s="68">
        <f t="shared" si="483"/>
        <v>0</v>
      </c>
      <c r="BD890" s="285"/>
    </row>
    <row r="891" spans="1:56" s="68" customFormat="1" ht="22.5">
      <c r="A891" s="200"/>
      <c r="B891" s="200"/>
      <c r="C891" s="200" t="s">
        <v>419</v>
      </c>
      <c r="D891" s="200" t="s">
        <v>201</v>
      </c>
      <c r="E891" s="200" t="s">
        <v>349</v>
      </c>
      <c r="F891" s="200" t="s">
        <v>1320</v>
      </c>
      <c r="G891" s="200" t="s">
        <v>435</v>
      </c>
      <c r="H891" s="201" t="s">
        <v>202</v>
      </c>
      <c r="I891" s="202">
        <v>19.72</v>
      </c>
      <c r="J891" s="200" t="s">
        <v>560</v>
      </c>
      <c r="K891" s="176">
        <v>4</v>
      </c>
      <c r="L891" s="176">
        <v>1</v>
      </c>
      <c r="M891" s="176"/>
      <c r="N891" s="286">
        <v>1</v>
      </c>
      <c r="O891" s="286">
        <v>4</v>
      </c>
      <c r="P891" s="176"/>
      <c r="Q891" s="203">
        <f t="shared" si="459"/>
        <v>1</v>
      </c>
      <c r="R891" s="203">
        <f t="shared" si="460"/>
        <v>4</v>
      </c>
      <c r="S891" s="203">
        <f t="shared" si="461"/>
        <v>0</v>
      </c>
      <c r="T891" s="203">
        <f t="shared" si="462"/>
        <v>0</v>
      </c>
      <c r="U891" s="203">
        <f t="shared" si="463"/>
        <v>0</v>
      </c>
      <c r="V891" s="175">
        <f>IF(Q891&gt;0,VLOOKUP(Q891,Jahresfaktoren!$A$11:$B$24,2,),0)</f>
        <v>52</v>
      </c>
      <c r="W891" s="175">
        <f>IF(R891&gt;0,VLOOKUP(R891,Jahresfaktoren!$D$11:$E$24,2,),0)</f>
        <v>198</v>
      </c>
      <c r="X891" s="175">
        <f>IF(S891&gt;0,VLOOKUP(S891,Jahresfaktoren!$A$28:$B$29,2,),0)</f>
        <v>0</v>
      </c>
      <c r="Y891" s="175">
        <f>IF(T891&gt;0,VLOOKUP(T891,Jahresfaktoren!$A$28:$B$29,2,),0)</f>
        <v>0</v>
      </c>
      <c r="Z891" s="175">
        <f>IF(U891&gt;0,VLOOKUP(U891,Jahresfaktoren!$A$32:$B$33,2,),)</f>
        <v>0</v>
      </c>
      <c r="AA891" s="177">
        <f t="shared" si="473"/>
        <v>1025.44</v>
      </c>
      <c r="AB891" s="177">
        <f t="shared" si="474"/>
        <v>3904.56</v>
      </c>
      <c r="AC891" s="177" t="str">
        <f t="shared" si="475"/>
        <v/>
      </c>
      <c r="AD891" s="177" t="str">
        <f t="shared" si="476"/>
        <v/>
      </c>
      <c r="AE891" s="177" t="str">
        <f t="shared" si="477"/>
        <v/>
      </c>
      <c r="AF891" s="178">
        <f>IF(Q891&gt;0,VLOOKUP(H891,Leistungszahlen!$A$11:$C$158,3,),0)</f>
        <v>0</v>
      </c>
      <c r="AG891" s="178">
        <f>IF(R891&gt;0,VLOOKUP(H891,Leistungszahlen!$A$11:$F$158,6,),IF(T891&gt;0,VLOOKUP(H891,Leistungszahlen!$A$11:$F$158,6,),0))</f>
        <v>0</v>
      </c>
      <c r="AH891" s="179" t="e">
        <f t="shared" si="468"/>
        <v>#DIV/0!</v>
      </c>
      <c r="AI891" s="179" t="e">
        <f t="shared" si="469"/>
        <v>#DIV/0!</v>
      </c>
      <c r="AJ891" s="179">
        <f t="shared" si="470"/>
        <v>0</v>
      </c>
      <c r="AK891" s="179">
        <f t="shared" si="471"/>
        <v>0</v>
      </c>
      <c r="AL891" s="179">
        <f t="shared" si="472"/>
        <v>0</v>
      </c>
      <c r="AM891" s="180">
        <f>IF(L891=1,Stundensätze!$D$13,IF(L891=2,Stundensätze!$D$17,IF(L891=4,Stundensätze!$D$21,"")))</f>
        <v>0</v>
      </c>
      <c r="AN891" s="180">
        <f>IF(L891=1,Stundensätze!$D$15,IF(L891=2,Stundensätze!$D$19,IF(L891=4,Stundensätze!$D$23,"")))</f>
        <v>0</v>
      </c>
      <c r="AO891" s="180" t="e">
        <f t="shared" si="478"/>
        <v>#DIV/0!</v>
      </c>
      <c r="AP891" s="180">
        <f t="shared" si="479"/>
        <v>0</v>
      </c>
      <c r="AQ891" s="192" t="e">
        <f t="shared" si="480"/>
        <v>#DIV/0!</v>
      </c>
      <c r="AR891" s="192" t="e">
        <f t="shared" si="481"/>
        <v>#DIV/0!</v>
      </c>
      <c r="AS891" s="193" t="e">
        <f t="shared" si="482"/>
        <v>#DIV/0!</v>
      </c>
      <c r="AT891" s="258" t="str">
        <f>IF(K891=0,0,VLOOKUP(K891,Kostenstellen!A:B,2,FALSE))</f>
        <v xml:space="preserve">Stimmheilzentrum    </v>
      </c>
      <c r="AU891" s="68" t="str">
        <f t="shared" si="464"/>
        <v>D</v>
      </c>
      <c r="AV891" s="68" t="str">
        <f t="shared" si="465"/>
        <v>D</v>
      </c>
      <c r="AW891" s="68">
        <f>IF(AF891=0,0,VLOOKUP($H891,Leistungszahlen!$A$11:$H$158,4,FALSE))</f>
        <v>0</v>
      </c>
      <c r="AX891" s="68">
        <f>IF(AF891=0,0,VLOOKUP($H891,Leistungszahlen!$A$11:$H$158,5,FALSE))</f>
        <v>0</v>
      </c>
      <c r="AY891" s="68">
        <f>IF(AG891=0,0,VLOOKUP($H891,Leistungszahlen!$A$11:$H$158,6,FALSE))</f>
        <v>0</v>
      </c>
      <c r="AZ891" s="68">
        <f t="shared" si="466"/>
        <v>0</v>
      </c>
      <c r="BA891" s="68">
        <f t="shared" si="467"/>
        <v>0</v>
      </c>
      <c r="BC891" s="68">
        <f t="shared" si="483"/>
        <v>0</v>
      </c>
      <c r="BD891" s="285"/>
    </row>
    <row r="892" spans="1:56" s="68" customFormat="1" ht="22.5">
      <c r="A892" s="200"/>
      <c r="B892" s="200"/>
      <c r="C892" s="200" t="s">
        <v>419</v>
      </c>
      <c r="D892" s="200" t="s">
        <v>201</v>
      </c>
      <c r="E892" s="200" t="s">
        <v>349</v>
      </c>
      <c r="F892" s="200" t="s">
        <v>1321</v>
      </c>
      <c r="G892" s="200" t="s">
        <v>269</v>
      </c>
      <c r="H892" s="201" t="s">
        <v>202</v>
      </c>
      <c r="I892" s="202">
        <v>19.72</v>
      </c>
      <c r="J892" s="200" t="s">
        <v>560</v>
      </c>
      <c r="K892" s="176">
        <v>4</v>
      </c>
      <c r="L892" s="176">
        <v>1</v>
      </c>
      <c r="M892" s="176"/>
      <c r="N892" s="286">
        <v>1</v>
      </c>
      <c r="O892" s="286">
        <v>4</v>
      </c>
      <c r="P892" s="176"/>
      <c r="Q892" s="203">
        <f t="shared" si="459"/>
        <v>1</v>
      </c>
      <c r="R892" s="203">
        <f t="shared" si="460"/>
        <v>4</v>
      </c>
      <c r="S892" s="203">
        <f t="shared" si="461"/>
        <v>0</v>
      </c>
      <c r="T892" s="203">
        <f t="shared" si="462"/>
        <v>0</v>
      </c>
      <c r="U892" s="203">
        <f t="shared" si="463"/>
        <v>0</v>
      </c>
      <c r="V892" s="175">
        <f>IF(Q892&gt;0,VLOOKUP(Q892,Jahresfaktoren!$A$11:$B$24,2,),0)</f>
        <v>52</v>
      </c>
      <c r="W892" s="175">
        <f>IF(R892&gt;0,VLOOKUP(R892,Jahresfaktoren!$D$11:$E$24,2,),0)</f>
        <v>198</v>
      </c>
      <c r="X892" s="175">
        <f>IF(S892&gt;0,VLOOKUP(S892,Jahresfaktoren!$A$28:$B$29,2,),0)</f>
        <v>0</v>
      </c>
      <c r="Y892" s="175">
        <f>IF(T892&gt;0,VLOOKUP(T892,Jahresfaktoren!$A$28:$B$29,2,),0)</f>
        <v>0</v>
      </c>
      <c r="Z892" s="175">
        <f>IF(U892&gt;0,VLOOKUP(U892,Jahresfaktoren!$A$32:$B$33,2,),)</f>
        <v>0</v>
      </c>
      <c r="AA892" s="177">
        <f t="shared" si="473"/>
        <v>1025.44</v>
      </c>
      <c r="AB892" s="177">
        <f t="shared" si="474"/>
        <v>3904.56</v>
      </c>
      <c r="AC892" s="177" t="str">
        <f t="shared" si="475"/>
        <v/>
      </c>
      <c r="AD892" s="177" t="str">
        <f t="shared" si="476"/>
        <v/>
      </c>
      <c r="AE892" s="177" t="str">
        <f t="shared" si="477"/>
        <v/>
      </c>
      <c r="AF892" s="178">
        <f>IF(Q892&gt;0,VLOOKUP(H892,Leistungszahlen!$A$11:$C$158,3,),0)</f>
        <v>0</v>
      </c>
      <c r="AG892" s="178">
        <f>IF(R892&gt;0,VLOOKUP(H892,Leistungszahlen!$A$11:$F$158,6,),IF(T892&gt;0,VLOOKUP(H892,Leistungszahlen!$A$11:$F$158,6,),0))</f>
        <v>0</v>
      </c>
      <c r="AH892" s="179" t="e">
        <f t="shared" si="468"/>
        <v>#DIV/0!</v>
      </c>
      <c r="AI892" s="179" t="e">
        <f t="shared" si="469"/>
        <v>#DIV/0!</v>
      </c>
      <c r="AJ892" s="179">
        <f t="shared" si="470"/>
        <v>0</v>
      </c>
      <c r="AK892" s="179">
        <f t="shared" si="471"/>
        <v>0</v>
      </c>
      <c r="AL892" s="179">
        <f t="shared" si="472"/>
        <v>0</v>
      </c>
      <c r="AM892" s="180">
        <f>IF(L892=1,Stundensätze!$D$13,IF(L892=2,Stundensätze!$D$17,IF(L892=4,Stundensätze!$D$21,"")))</f>
        <v>0</v>
      </c>
      <c r="AN892" s="180">
        <f>IF(L892=1,Stundensätze!$D$15,IF(L892=2,Stundensätze!$D$19,IF(L892=4,Stundensätze!$D$23,"")))</f>
        <v>0</v>
      </c>
      <c r="AO892" s="180" t="e">
        <f t="shared" si="478"/>
        <v>#DIV/0!</v>
      </c>
      <c r="AP892" s="180">
        <f t="shared" si="479"/>
        <v>0</v>
      </c>
      <c r="AQ892" s="192" t="e">
        <f t="shared" si="480"/>
        <v>#DIV/0!</v>
      </c>
      <c r="AR892" s="192" t="e">
        <f t="shared" si="481"/>
        <v>#DIV/0!</v>
      </c>
      <c r="AS892" s="193" t="e">
        <f t="shared" si="482"/>
        <v>#DIV/0!</v>
      </c>
      <c r="AT892" s="258" t="str">
        <f>IF(K892=0,0,VLOOKUP(K892,Kostenstellen!A:B,2,FALSE))</f>
        <v xml:space="preserve">Stimmheilzentrum    </v>
      </c>
      <c r="AU892" s="68" t="str">
        <f t="shared" si="464"/>
        <v>D</v>
      </c>
      <c r="AV892" s="68" t="str">
        <f t="shared" si="465"/>
        <v>D</v>
      </c>
      <c r="AW892" s="68">
        <f>IF(AF892=0,0,VLOOKUP($H892,Leistungszahlen!$A$11:$H$158,4,FALSE))</f>
        <v>0</v>
      </c>
      <c r="AX892" s="68">
        <f>IF(AF892=0,0,VLOOKUP($H892,Leistungszahlen!$A$11:$H$158,5,FALSE))</f>
        <v>0</v>
      </c>
      <c r="AY892" s="68">
        <f>IF(AG892=0,0,VLOOKUP($H892,Leistungszahlen!$A$11:$H$158,6,FALSE))</f>
        <v>0</v>
      </c>
      <c r="AZ892" s="68">
        <f t="shared" si="466"/>
        <v>0</v>
      </c>
      <c r="BA892" s="68">
        <f t="shared" si="467"/>
        <v>0</v>
      </c>
      <c r="BC892" s="68">
        <f t="shared" si="483"/>
        <v>0</v>
      </c>
      <c r="BD892" s="285"/>
    </row>
    <row r="893" spans="1:56" s="68" customFormat="1" ht="22.5">
      <c r="A893" s="200"/>
      <c r="B893" s="200"/>
      <c r="C893" s="200" t="s">
        <v>419</v>
      </c>
      <c r="D893" s="200" t="s">
        <v>201</v>
      </c>
      <c r="E893" s="200" t="s">
        <v>349</v>
      </c>
      <c r="F893" s="200" t="s">
        <v>1322</v>
      </c>
      <c r="G893" s="200" t="s">
        <v>176</v>
      </c>
      <c r="H893" s="201" t="s">
        <v>213</v>
      </c>
      <c r="I893" s="202">
        <v>19.72</v>
      </c>
      <c r="J893" s="200" t="s">
        <v>560</v>
      </c>
      <c r="K893" s="176">
        <v>4</v>
      </c>
      <c r="L893" s="176">
        <v>1</v>
      </c>
      <c r="M893" s="176"/>
      <c r="N893" s="286">
        <v>5</v>
      </c>
      <c r="O893" s="286"/>
      <c r="P893" s="176"/>
      <c r="Q893" s="203">
        <f t="shared" si="459"/>
        <v>5</v>
      </c>
      <c r="R893" s="203">
        <f t="shared" si="460"/>
        <v>0</v>
      </c>
      <c r="S893" s="203">
        <f t="shared" si="461"/>
        <v>0</v>
      </c>
      <c r="T893" s="203">
        <f t="shared" si="462"/>
        <v>0</v>
      </c>
      <c r="U893" s="203">
        <f t="shared" si="463"/>
        <v>0</v>
      </c>
      <c r="V893" s="175">
        <f>IF(Q893&gt;0,VLOOKUP(Q893,Jahresfaktoren!$A$11:$B$24,2,),0)</f>
        <v>250</v>
      </c>
      <c r="W893" s="175">
        <f>IF(R893&gt;0,VLOOKUP(R893,Jahresfaktoren!$D$11:$E$24,2,),0)</f>
        <v>0</v>
      </c>
      <c r="X893" s="175">
        <f>IF(S893&gt;0,VLOOKUP(S893,Jahresfaktoren!$A$28:$B$29,2,),0)</f>
        <v>0</v>
      </c>
      <c r="Y893" s="175">
        <f>IF(T893&gt;0,VLOOKUP(T893,Jahresfaktoren!$A$28:$B$29,2,),0)</f>
        <v>0</v>
      </c>
      <c r="Z893" s="175">
        <f>IF(U893&gt;0,VLOOKUP(U893,Jahresfaktoren!$A$32:$B$33,2,),)</f>
        <v>0</v>
      </c>
      <c r="AA893" s="177">
        <f t="shared" si="473"/>
        <v>4930</v>
      </c>
      <c r="AB893" s="177" t="str">
        <f t="shared" si="474"/>
        <v/>
      </c>
      <c r="AC893" s="177" t="str">
        <f t="shared" si="475"/>
        <v/>
      </c>
      <c r="AD893" s="177" t="str">
        <f t="shared" si="476"/>
        <v/>
      </c>
      <c r="AE893" s="177" t="str">
        <f t="shared" si="477"/>
        <v/>
      </c>
      <c r="AF893" s="178">
        <f>IF(Q893&gt;0,VLOOKUP(H893,Leistungszahlen!$A$11:$C$158,3,),0)</f>
        <v>0</v>
      </c>
      <c r="AG893" s="178">
        <f>IF(R893&gt;0,VLOOKUP(H893,Leistungszahlen!$A$11:$F$158,6,),IF(T893&gt;0,VLOOKUP(H893,Leistungszahlen!$A$11:$F$158,6,),0))</f>
        <v>0</v>
      </c>
      <c r="AH893" s="179" t="e">
        <f t="shared" si="468"/>
        <v>#DIV/0!</v>
      </c>
      <c r="AI893" s="179">
        <f t="shared" si="469"/>
        <v>0</v>
      </c>
      <c r="AJ893" s="179">
        <f t="shared" si="470"/>
        <v>0</v>
      </c>
      <c r="AK893" s="179">
        <f t="shared" si="471"/>
        <v>0</v>
      </c>
      <c r="AL893" s="179">
        <f t="shared" si="472"/>
        <v>0</v>
      </c>
      <c r="AM893" s="180">
        <f>IF(L893=1,Stundensätze!$D$13,IF(L893=2,Stundensätze!$D$17,IF(L893=4,Stundensätze!$D$21,"")))</f>
        <v>0</v>
      </c>
      <c r="AN893" s="180">
        <f>IF(L893=1,Stundensätze!$D$15,IF(L893=2,Stundensätze!$D$19,IF(L893=4,Stundensätze!$D$23,"")))</f>
        <v>0</v>
      </c>
      <c r="AO893" s="180" t="e">
        <f t="shared" si="478"/>
        <v>#DIV/0!</v>
      </c>
      <c r="AP893" s="180">
        <f t="shared" si="479"/>
        <v>0</v>
      </c>
      <c r="AQ893" s="192" t="e">
        <f t="shared" si="480"/>
        <v>#DIV/0!</v>
      </c>
      <c r="AR893" s="192" t="e">
        <f t="shared" si="481"/>
        <v>#DIV/0!</v>
      </c>
      <c r="AS893" s="193" t="e">
        <f t="shared" si="482"/>
        <v>#DIV/0!</v>
      </c>
      <c r="AT893" s="258" t="str">
        <f>IF(K893=0,0,VLOOKUP(K893,Kostenstellen!A:B,2,FALSE))</f>
        <v xml:space="preserve">Stimmheilzentrum    </v>
      </c>
      <c r="AU893" s="68" t="str">
        <f t="shared" si="464"/>
        <v>O</v>
      </c>
      <c r="AV893" s="68" t="str">
        <f t="shared" si="465"/>
        <v/>
      </c>
      <c r="AW893" s="68">
        <f>IF(AF893=0,0,VLOOKUP($H893,Leistungszahlen!$A$11:$H$158,4,FALSE))</f>
        <v>0</v>
      </c>
      <c r="AX893" s="68">
        <f>IF(AF893=0,0,VLOOKUP($H893,Leistungszahlen!$A$11:$H$158,5,FALSE))</f>
        <v>0</v>
      </c>
      <c r="AY893" s="68">
        <f>IF(AG893=0,0,VLOOKUP($H893,Leistungszahlen!$A$11:$H$158,6,FALSE))</f>
        <v>0</v>
      </c>
      <c r="AZ893" s="68">
        <f t="shared" si="466"/>
        <v>0</v>
      </c>
      <c r="BA893" s="68">
        <f t="shared" si="467"/>
        <v>0</v>
      </c>
      <c r="BC893" s="68">
        <f t="shared" si="483"/>
        <v>0</v>
      </c>
      <c r="BD893" s="285"/>
    </row>
    <row r="894" spans="1:56" s="68" customFormat="1" ht="22.5">
      <c r="A894" s="200"/>
      <c r="B894" s="200"/>
      <c r="C894" s="200" t="s">
        <v>419</v>
      </c>
      <c r="D894" s="200" t="s">
        <v>201</v>
      </c>
      <c r="E894" s="200" t="s">
        <v>349</v>
      </c>
      <c r="F894" s="200" t="s">
        <v>1323</v>
      </c>
      <c r="G894" s="200" t="s">
        <v>247</v>
      </c>
      <c r="H894" s="201" t="s">
        <v>216</v>
      </c>
      <c r="I894" s="202">
        <v>19.72</v>
      </c>
      <c r="J894" s="200" t="s">
        <v>560</v>
      </c>
      <c r="K894" s="176">
        <v>4</v>
      </c>
      <c r="L894" s="176">
        <v>1</v>
      </c>
      <c r="M894" s="176"/>
      <c r="N894" s="286">
        <v>5</v>
      </c>
      <c r="O894" s="286"/>
      <c r="P894" s="176"/>
      <c r="Q894" s="203">
        <f t="shared" si="459"/>
        <v>5</v>
      </c>
      <c r="R894" s="203">
        <f t="shared" si="460"/>
        <v>0</v>
      </c>
      <c r="S894" s="203">
        <f t="shared" si="461"/>
        <v>0</v>
      </c>
      <c r="T894" s="203">
        <f t="shared" si="462"/>
        <v>0</v>
      </c>
      <c r="U894" s="203">
        <f t="shared" si="463"/>
        <v>0</v>
      </c>
      <c r="V894" s="175">
        <f>IF(Q894&gt;0,VLOOKUP(Q894,Jahresfaktoren!$A$11:$B$24,2,),0)</f>
        <v>250</v>
      </c>
      <c r="W894" s="175">
        <f>IF(R894&gt;0,VLOOKUP(R894,Jahresfaktoren!$D$11:$E$24,2,),0)</f>
        <v>0</v>
      </c>
      <c r="X894" s="175">
        <f>IF(S894&gt;0,VLOOKUP(S894,Jahresfaktoren!$A$28:$B$29,2,),0)</f>
        <v>0</v>
      </c>
      <c r="Y894" s="175">
        <f>IF(T894&gt;0,VLOOKUP(T894,Jahresfaktoren!$A$28:$B$29,2,),0)</f>
        <v>0</v>
      </c>
      <c r="Z894" s="175">
        <f>IF(U894&gt;0,VLOOKUP(U894,Jahresfaktoren!$A$32:$B$33,2,),)</f>
        <v>0</v>
      </c>
      <c r="AA894" s="177">
        <f t="shared" si="473"/>
        <v>4930</v>
      </c>
      <c r="AB894" s="177" t="str">
        <f t="shared" si="474"/>
        <v/>
      </c>
      <c r="AC894" s="177" t="str">
        <f t="shared" si="475"/>
        <v/>
      </c>
      <c r="AD894" s="177" t="str">
        <f t="shared" si="476"/>
        <v/>
      </c>
      <c r="AE894" s="177" t="str">
        <f t="shared" si="477"/>
        <v/>
      </c>
      <c r="AF894" s="178">
        <f>IF(Q894&gt;0,VLOOKUP(H894,Leistungszahlen!$A$11:$C$158,3,),0)</f>
        <v>0</v>
      </c>
      <c r="AG894" s="178">
        <f>IF(R894&gt;0,VLOOKUP(H894,Leistungszahlen!$A$11:$F$158,6,),IF(T894&gt;0,VLOOKUP(H894,Leistungszahlen!$A$11:$F$158,6,),0))</f>
        <v>0</v>
      </c>
      <c r="AH894" s="179" t="e">
        <f t="shared" si="468"/>
        <v>#DIV/0!</v>
      </c>
      <c r="AI894" s="179">
        <f t="shared" si="469"/>
        <v>0</v>
      </c>
      <c r="AJ894" s="179">
        <f t="shared" si="470"/>
        <v>0</v>
      </c>
      <c r="AK894" s="179">
        <f t="shared" si="471"/>
        <v>0</v>
      </c>
      <c r="AL894" s="179">
        <f t="shared" si="472"/>
        <v>0</v>
      </c>
      <c r="AM894" s="180">
        <f>IF(L894=1,Stundensätze!$D$13,IF(L894=2,Stundensätze!$D$17,IF(L894=4,Stundensätze!$D$21,"")))</f>
        <v>0</v>
      </c>
      <c r="AN894" s="180">
        <f>IF(L894=1,Stundensätze!$D$15,IF(L894=2,Stundensätze!$D$19,IF(L894=4,Stundensätze!$D$23,"")))</f>
        <v>0</v>
      </c>
      <c r="AO894" s="180" t="e">
        <f t="shared" si="478"/>
        <v>#DIV/0!</v>
      </c>
      <c r="AP894" s="180">
        <f t="shared" si="479"/>
        <v>0</v>
      </c>
      <c r="AQ894" s="192" t="e">
        <f t="shared" si="480"/>
        <v>#DIV/0!</v>
      </c>
      <c r="AR894" s="192" t="e">
        <f t="shared" si="481"/>
        <v>#DIV/0!</v>
      </c>
      <c r="AS894" s="193" t="e">
        <f t="shared" si="482"/>
        <v>#DIV/0!</v>
      </c>
      <c r="AT894" s="258" t="str">
        <f>IF(K894=0,0,VLOOKUP(K894,Kostenstellen!A:B,2,FALSE))</f>
        <v xml:space="preserve">Stimmheilzentrum    </v>
      </c>
      <c r="AU894" s="68" t="str">
        <f t="shared" si="464"/>
        <v>S</v>
      </c>
      <c r="AV894" s="68" t="str">
        <f t="shared" si="465"/>
        <v/>
      </c>
      <c r="AW894" s="68">
        <f>IF(AF894=0,0,VLOOKUP($H894,Leistungszahlen!$A$11:$H$158,4,FALSE))</f>
        <v>0</v>
      </c>
      <c r="AX894" s="68">
        <f>IF(AF894=0,0,VLOOKUP($H894,Leistungszahlen!$A$11:$H$158,5,FALSE))</f>
        <v>0</v>
      </c>
      <c r="AY894" s="68">
        <f>IF(AG894=0,0,VLOOKUP($H894,Leistungszahlen!$A$11:$H$158,6,FALSE))</f>
        <v>0</v>
      </c>
      <c r="AZ894" s="68">
        <f t="shared" si="466"/>
        <v>0</v>
      </c>
      <c r="BA894" s="68">
        <f t="shared" si="467"/>
        <v>0</v>
      </c>
      <c r="BC894" s="68">
        <f t="shared" si="483"/>
        <v>0</v>
      </c>
      <c r="BD894" s="285"/>
    </row>
    <row r="895" spans="1:56" s="68" customFormat="1" ht="22.5">
      <c r="A895" s="200"/>
      <c r="B895" s="200"/>
      <c r="C895" s="200" t="s">
        <v>419</v>
      </c>
      <c r="D895" s="200" t="s">
        <v>201</v>
      </c>
      <c r="E895" s="200" t="s">
        <v>349</v>
      </c>
      <c r="F895" s="200" t="s">
        <v>1324</v>
      </c>
      <c r="G895" s="200" t="s">
        <v>247</v>
      </c>
      <c r="H895" s="201" t="s">
        <v>216</v>
      </c>
      <c r="I895" s="202">
        <v>19.57</v>
      </c>
      <c r="J895" s="200" t="s">
        <v>560</v>
      </c>
      <c r="K895" s="176">
        <v>4</v>
      </c>
      <c r="L895" s="176">
        <v>1</v>
      </c>
      <c r="M895" s="176"/>
      <c r="N895" s="286">
        <v>5</v>
      </c>
      <c r="O895" s="286"/>
      <c r="P895" s="176"/>
      <c r="Q895" s="203">
        <f t="shared" si="459"/>
        <v>5</v>
      </c>
      <c r="R895" s="203">
        <f t="shared" si="460"/>
        <v>0</v>
      </c>
      <c r="S895" s="203">
        <f t="shared" si="461"/>
        <v>0</v>
      </c>
      <c r="T895" s="203">
        <f t="shared" si="462"/>
        <v>0</v>
      </c>
      <c r="U895" s="203">
        <f t="shared" si="463"/>
        <v>0</v>
      </c>
      <c r="V895" s="175">
        <f>IF(Q895&gt;0,VLOOKUP(Q895,Jahresfaktoren!$A$11:$B$24,2,),0)</f>
        <v>250</v>
      </c>
      <c r="W895" s="175">
        <f>IF(R895&gt;0,VLOOKUP(R895,Jahresfaktoren!$D$11:$E$24,2,),0)</f>
        <v>0</v>
      </c>
      <c r="X895" s="175">
        <f>IF(S895&gt;0,VLOOKUP(S895,Jahresfaktoren!$A$28:$B$29,2,),0)</f>
        <v>0</v>
      </c>
      <c r="Y895" s="175">
        <f>IF(T895&gt;0,VLOOKUP(T895,Jahresfaktoren!$A$28:$B$29,2,),0)</f>
        <v>0</v>
      </c>
      <c r="Z895" s="175">
        <f>IF(U895&gt;0,VLOOKUP(U895,Jahresfaktoren!$A$32:$B$33,2,),)</f>
        <v>0</v>
      </c>
      <c r="AA895" s="177">
        <f t="shared" si="473"/>
        <v>4892.5</v>
      </c>
      <c r="AB895" s="177" t="str">
        <f t="shared" si="474"/>
        <v/>
      </c>
      <c r="AC895" s="177" t="str">
        <f t="shared" si="475"/>
        <v/>
      </c>
      <c r="AD895" s="177" t="str">
        <f t="shared" si="476"/>
        <v/>
      </c>
      <c r="AE895" s="177" t="str">
        <f t="shared" si="477"/>
        <v/>
      </c>
      <c r="AF895" s="178">
        <f>IF(Q895&gt;0,VLOOKUP(H895,Leistungszahlen!$A$11:$C$158,3,),0)</f>
        <v>0</v>
      </c>
      <c r="AG895" s="178">
        <f>IF(R895&gt;0,VLOOKUP(H895,Leistungszahlen!$A$11:$F$158,6,),IF(T895&gt;0,VLOOKUP(H895,Leistungszahlen!$A$11:$F$158,6,),0))</f>
        <v>0</v>
      </c>
      <c r="AH895" s="179" t="e">
        <f t="shared" si="468"/>
        <v>#DIV/0!</v>
      </c>
      <c r="AI895" s="179">
        <f t="shared" si="469"/>
        <v>0</v>
      </c>
      <c r="AJ895" s="179">
        <f t="shared" si="470"/>
        <v>0</v>
      </c>
      <c r="AK895" s="179">
        <f t="shared" si="471"/>
        <v>0</v>
      </c>
      <c r="AL895" s="179">
        <f t="shared" si="472"/>
        <v>0</v>
      </c>
      <c r="AM895" s="180">
        <f>IF(L895=1,Stundensätze!$D$13,IF(L895=2,Stundensätze!$D$17,IF(L895=4,Stundensätze!$D$21,"")))</f>
        <v>0</v>
      </c>
      <c r="AN895" s="180">
        <f>IF(L895=1,Stundensätze!$D$15,IF(L895=2,Stundensätze!$D$19,IF(L895=4,Stundensätze!$D$23,"")))</f>
        <v>0</v>
      </c>
      <c r="AO895" s="180" t="e">
        <f t="shared" si="478"/>
        <v>#DIV/0!</v>
      </c>
      <c r="AP895" s="180">
        <f t="shared" si="479"/>
        <v>0</v>
      </c>
      <c r="AQ895" s="192" t="e">
        <f t="shared" si="480"/>
        <v>#DIV/0!</v>
      </c>
      <c r="AR895" s="192" t="e">
        <f t="shared" si="481"/>
        <v>#DIV/0!</v>
      </c>
      <c r="AS895" s="193" t="e">
        <f t="shared" si="482"/>
        <v>#DIV/0!</v>
      </c>
      <c r="AT895" s="258" t="str">
        <f>IF(K895=0,0,VLOOKUP(K895,Kostenstellen!A:B,2,FALSE))</f>
        <v xml:space="preserve">Stimmheilzentrum    </v>
      </c>
      <c r="AU895" s="68" t="str">
        <f t="shared" si="464"/>
        <v>S</v>
      </c>
      <c r="AV895" s="68" t="str">
        <f t="shared" si="465"/>
        <v/>
      </c>
      <c r="AW895" s="68">
        <f>IF(AF895=0,0,VLOOKUP($H895,Leistungszahlen!$A$11:$H$158,4,FALSE))</f>
        <v>0</v>
      </c>
      <c r="AX895" s="68">
        <f>IF(AF895=0,0,VLOOKUP($H895,Leistungszahlen!$A$11:$H$158,5,FALSE))</f>
        <v>0</v>
      </c>
      <c r="AY895" s="68">
        <f>IF(AG895=0,0,VLOOKUP($H895,Leistungszahlen!$A$11:$H$158,6,FALSE))</f>
        <v>0</v>
      </c>
      <c r="AZ895" s="68">
        <f t="shared" si="466"/>
        <v>0</v>
      </c>
      <c r="BA895" s="68">
        <f t="shared" si="467"/>
        <v>0</v>
      </c>
      <c r="BC895" s="68">
        <f t="shared" si="483"/>
        <v>0</v>
      </c>
      <c r="BD895" s="285"/>
    </row>
    <row r="896" spans="1:56" s="68" customFormat="1" ht="22.5">
      <c r="A896" s="200"/>
      <c r="B896" s="200"/>
      <c r="C896" s="200" t="s">
        <v>419</v>
      </c>
      <c r="D896" s="200" t="s">
        <v>201</v>
      </c>
      <c r="E896" s="200" t="s">
        <v>349</v>
      </c>
      <c r="F896" s="200" t="s">
        <v>1325</v>
      </c>
      <c r="G896" s="200" t="s">
        <v>436</v>
      </c>
      <c r="H896" s="201" t="s">
        <v>201</v>
      </c>
      <c r="I896" s="202">
        <v>24.04</v>
      </c>
      <c r="J896" s="200" t="s">
        <v>560</v>
      </c>
      <c r="K896" s="176">
        <v>4</v>
      </c>
      <c r="L896" s="176">
        <v>1</v>
      </c>
      <c r="M896" s="176"/>
      <c r="N896" s="286">
        <v>5</v>
      </c>
      <c r="O896" s="286"/>
      <c r="P896" s="176"/>
      <c r="Q896" s="203">
        <f t="shared" si="459"/>
        <v>5</v>
      </c>
      <c r="R896" s="203">
        <f t="shared" si="460"/>
        <v>0</v>
      </c>
      <c r="S896" s="203">
        <f t="shared" si="461"/>
        <v>0</v>
      </c>
      <c r="T896" s="203">
        <f t="shared" si="462"/>
        <v>0</v>
      </c>
      <c r="U896" s="203">
        <f t="shared" si="463"/>
        <v>0</v>
      </c>
      <c r="V896" s="175">
        <f>IF(Q896&gt;0,VLOOKUP(Q896,Jahresfaktoren!$A$11:$B$24,2,),0)</f>
        <v>250</v>
      </c>
      <c r="W896" s="175">
        <f>IF(R896&gt;0,VLOOKUP(R896,Jahresfaktoren!$D$11:$E$24,2,),0)</f>
        <v>0</v>
      </c>
      <c r="X896" s="175">
        <f>IF(S896&gt;0,VLOOKUP(S896,Jahresfaktoren!$A$28:$B$29,2,),0)</f>
        <v>0</v>
      </c>
      <c r="Y896" s="175">
        <f>IF(T896&gt;0,VLOOKUP(T896,Jahresfaktoren!$A$28:$B$29,2,),0)</f>
        <v>0</v>
      </c>
      <c r="Z896" s="175">
        <f>IF(U896&gt;0,VLOOKUP(U896,Jahresfaktoren!$A$32:$B$33,2,),)</f>
        <v>0</v>
      </c>
      <c r="AA896" s="177">
        <f t="shared" si="473"/>
        <v>6010</v>
      </c>
      <c r="AB896" s="177" t="str">
        <f t="shared" si="474"/>
        <v/>
      </c>
      <c r="AC896" s="177" t="str">
        <f t="shared" si="475"/>
        <v/>
      </c>
      <c r="AD896" s="177" t="str">
        <f t="shared" si="476"/>
        <v/>
      </c>
      <c r="AE896" s="177" t="str">
        <f t="shared" si="477"/>
        <v/>
      </c>
      <c r="AF896" s="178">
        <f>IF(Q896&gt;0,VLOOKUP(H896,Leistungszahlen!$A$11:$C$158,3,),0)</f>
        <v>0</v>
      </c>
      <c r="AG896" s="178">
        <f>IF(R896&gt;0,VLOOKUP(H896,Leistungszahlen!$A$11:$F$158,6,),IF(T896&gt;0,VLOOKUP(H896,Leistungszahlen!$A$11:$F$158,6,),0))</f>
        <v>0</v>
      </c>
      <c r="AH896" s="179" t="e">
        <f t="shared" si="468"/>
        <v>#DIV/0!</v>
      </c>
      <c r="AI896" s="179">
        <f t="shared" si="469"/>
        <v>0</v>
      </c>
      <c r="AJ896" s="179">
        <f t="shared" si="470"/>
        <v>0</v>
      </c>
      <c r="AK896" s="179">
        <f t="shared" si="471"/>
        <v>0</v>
      </c>
      <c r="AL896" s="179">
        <f t="shared" si="472"/>
        <v>0</v>
      </c>
      <c r="AM896" s="180">
        <f>IF(L896=1,Stundensätze!$D$13,IF(L896=2,Stundensätze!$D$17,IF(L896=4,Stundensätze!$D$21,"")))</f>
        <v>0</v>
      </c>
      <c r="AN896" s="180">
        <f>IF(L896=1,Stundensätze!$D$15,IF(L896=2,Stundensätze!$D$19,IF(L896=4,Stundensätze!$D$23,"")))</f>
        <v>0</v>
      </c>
      <c r="AO896" s="180" t="e">
        <f t="shared" si="478"/>
        <v>#DIV/0!</v>
      </c>
      <c r="AP896" s="180">
        <f t="shared" si="479"/>
        <v>0</v>
      </c>
      <c r="AQ896" s="192" t="e">
        <f t="shared" si="480"/>
        <v>#DIV/0!</v>
      </c>
      <c r="AR896" s="192" t="e">
        <f t="shared" si="481"/>
        <v>#DIV/0!</v>
      </c>
      <c r="AS896" s="193" t="e">
        <f t="shared" si="482"/>
        <v>#DIV/0!</v>
      </c>
      <c r="AT896" s="258" t="str">
        <f>IF(K896=0,0,VLOOKUP(K896,Kostenstellen!A:B,2,FALSE))</f>
        <v xml:space="preserve">Stimmheilzentrum    </v>
      </c>
      <c r="AU896" s="68" t="str">
        <f t="shared" si="464"/>
        <v>C</v>
      </c>
      <c r="AV896" s="68" t="str">
        <f t="shared" si="465"/>
        <v/>
      </c>
      <c r="AW896" s="68">
        <f>IF(AF896=0,0,VLOOKUP($H896,Leistungszahlen!$A$11:$H$158,4,FALSE))</f>
        <v>0</v>
      </c>
      <c r="AX896" s="68">
        <f>IF(AF896=0,0,VLOOKUP($H896,Leistungszahlen!$A$11:$H$158,5,FALSE))</f>
        <v>0</v>
      </c>
      <c r="AY896" s="68">
        <f>IF(AG896=0,0,VLOOKUP($H896,Leistungszahlen!$A$11:$H$158,6,FALSE))</f>
        <v>0</v>
      </c>
      <c r="AZ896" s="68">
        <f t="shared" si="466"/>
        <v>0</v>
      </c>
      <c r="BA896" s="68">
        <f t="shared" si="467"/>
        <v>0</v>
      </c>
      <c r="BC896" s="68">
        <f t="shared" si="483"/>
        <v>0</v>
      </c>
      <c r="BD896" s="285"/>
    </row>
    <row r="897" spans="1:56" s="68" customFormat="1" ht="22.5">
      <c r="A897" s="200"/>
      <c r="B897" s="200"/>
      <c r="C897" s="200" t="s">
        <v>419</v>
      </c>
      <c r="D897" s="200" t="s">
        <v>201</v>
      </c>
      <c r="E897" s="200" t="s">
        <v>349</v>
      </c>
      <c r="F897" s="200" t="s">
        <v>1326</v>
      </c>
      <c r="G897" s="200" t="s">
        <v>373</v>
      </c>
      <c r="H897" s="201" t="s">
        <v>202</v>
      </c>
      <c r="I897" s="202">
        <v>17.13</v>
      </c>
      <c r="J897" s="200" t="s">
        <v>560</v>
      </c>
      <c r="K897" s="176">
        <v>4</v>
      </c>
      <c r="L897" s="176">
        <v>1</v>
      </c>
      <c r="M897" s="176"/>
      <c r="N897" s="286">
        <v>1</v>
      </c>
      <c r="O897" s="286">
        <v>4</v>
      </c>
      <c r="P897" s="176"/>
      <c r="Q897" s="203">
        <f t="shared" si="459"/>
        <v>1</v>
      </c>
      <c r="R897" s="203">
        <f t="shared" si="460"/>
        <v>4</v>
      </c>
      <c r="S897" s="203">
        <f t="shared" si="461"/>
        <v>0</v>
      </c>
      <c r="T897" s="203">
        <f t="shared" si="462"/>
        <v>0</v>
      </c>
      <c r="U897" s="203">
        <f t="shared" si="463"/>
        <v>0</v>
      </c>
      <c r="V897" s="175">
        <f>IF(Q897&gt;0,VLOOKUP(Q897,Jahresfaktoren!$A$11:$B$24,2,),0)</f>
        <v>52</v>
      </c>
      <c r="W897" s="175">
        <f>IF(R897&gt;0,VLOOKUP(R897,Jahresfaktoren!$D$11:$E$24,2,),0)</f>
        <v>198</v>
      </c>
      <c r="X897" s="175">
        <f>IF(S897&gt;0,VLOOKUP(S897,Jahresfaktoren!$A$28:$B$29,2,),0)</f>
        <v>0</v>
      </c>
      <c r="Y897" s="175">
        <f>IF(T897&gt;0,VLOOKUP(T897,Jahresfaktoren!$A$28:$B$29,2,),0)</f>
        <v>0</v>
      </c>
      <c r="Z897" s="175">
        <f>IF(U897&gt;0,VLOOKUP(U897,Jahresfaktoren!$A$32:$B$33,2,),)</f>
        <v>0</v>
      </c>
      <c r="AA897" s="177">
        <f t="shared" si="473"/>
        <v>890.76</v>
      </c>
      <c r="AB897" s="177">
        <f t="shared" si="474"/>
        <v>3391.74</v>
      </c>
      <c r="AC897" s="177" t="str">
        <f t="shared" si="475"/>
        <v/>
      </c>
      <c r="AD897" s="177" t="str">
        <f t="shared" si="476"/>
        <v/>
      </c>
      <c r="AE897" s="177" t="str">
        <f t="shared" si="477"/>
        <v/>
      </c>
      <c r="AF897" s="178">
        <f>IF(Q897&gt;0,VLOOKUP(H897,Leistungszahlen!$A$11:$C$158,3,),0)</f>
        <v>0</v>
      </c>
      <c r="AG897" s="178">
        <f>IF(R897&gt;0,VLOOKUP(H897,Leistungszahlen!$A$11:$F$158,6,),IF(T897&gt;0,VLOOKUP(H897,Leistungszahlen!$A$11:$F$158,6,),0))</f>
        <v>0</v>
      </c>
      <c r="AH897" s="179" t="e">
        <f t="shared" si="468"/>
        <v>#DIV/0!</v>
      </c>
      <c r="AI897" s="179" t="e">
        <f t="shared" si="469"/>
        <v>#DIV/0!</v>
      </c>
      <c r="AJ897" s="179">
        <f t="shared" si="470"/>
        <v>0</v>
      </c>
      <c r="AK897" s="179">
        <f t="shared" si="471"/>
        <v>0</v>
      </c>
      <c r="AL897" s="179">
        <f t="shared" si="472"/>
        <v>0</v>
      </c>
      <c r="AM897" s="180">
        <f>IF(L897=1,Stundensätze!$D$13,IF(L897=2,Stundensätze!$D$17,IF(L897=4,Stundensätze!$D$21,"")))</f>
        <v>0</v>
      </c>
      <c r="AN897" s="180">
        <f>IF(L897=1,Stundensätze!$D$15,IF(L897=2,Stundensätze!$D$19,IF(L897=4,Stundensätze!$D$23,"")))</f>
        <v>0</v>
      </c>
      <c r="AO897" s="180" t="e">
        <f t="shared" si="478"/>
        <v>#DIV/0!</v>
      </c>
      <c r="AP897" s="180">
        <f t="shared" si="479"/>
        <v>0</v>
      </c>
      <c r="AQ897" s="192" t="e">
        <f t="shared" si="480"/>
        <v>#DIV/0!</v>
      </c>
      <c r="AR897" s="192" t="e">
        <f t="shared" si="481"/>
        <v>#DIV/0!</v>
      </c>
      <c r="AS897" s="193" t="e">
        <f t="shared" si="482"/>
        <v>#DIV/0!</v>
      </c>
      <c r="AT897" s="258" t="str">
        <f>IF(K897=0,0,VLOOKUP(K897,Kostenstellen!A:B,2,FALSE))</f>
        <v xml:space="preserve">Stimmheilzentrum    </v>
      </c>
      <c r="AU897" s="68" t="str">
        <f t="shared" si="464"/>
        <v>D</v>
      </c>
      <c r="AV897" s="68" t="str">
        <f t="shared" si="465"/>
        <v>D</v>
      </c>
      <c r="AW897" s="68">
        <f>IF(AF897=0,0,VLOOKUP($H897,Leistungszahlen!$A$11:$H$158,4,FALSE))</f>
        <v>0</v>
      </c>
      <c r="AX897" s="68">
        <f>IF(AF897=0,0,VLOOKUP($H897,Leistungszahlen!$A$11:$H$158,5,FALSE))</f>
        <v>0</v>
      </c>
      <c r="AY897" s="68">
        <f>IF(AG897=0,0,VLOOKUP($H897,Leistungszahlen!$A$11:$H$158,6,FALSE))</f>
        <v>0</v>
      </c>
      <c r="AZ897" s="68">
        <f t="shared" si="466"/>
        <v>0</v>
      </c>
      <c r="BA897" s="68">
        <f t="shared" si="467"/>
        <v>0</v>
      </c>
      <c r="BC897" s="68">
        <f t="shared" si="483"/>
        <v>0</v>
      </c>
      <c r="BD897" s="285"/>
    </row>
    <row r="898" spans="1:56" s="68" customFormat="1" ht="22.5">
      <c r="A898" s="200"/>
      <c r="B898" s="200"/>
      <c r="C898" s="200" t="s">
        <v>419</v>
      </c>
      <c r="D898" s="200" t="s">
        <v>201</v>
      </c>
      <c r="E898" s="200" t="s">
        <v>349</v>
      </c>
      <c r="F898" s="200" t="s">
        <v>1327</v>
      </c>
      <c r="G898" s="200" t="s">
        <v>247</v>
      </c>
      <c r="H898" s="201" t="s">
        <v>201</v>
      </c>
      <c r="I898" s="202">
        <v>24.3</v>
      </c>
      <c r="J898" s="200" t="s">
        <v>560</v>
      </c>
      <c r="K898" s="176">
        <v>4</v>
      </c>
      <c r="L898" s="176">
        <v>1</v>
      </c>
      <c r="M898" s="176"/>
      <c r="N898" s="286">
        <v>5</v>
      </c>
      <c r="O898" s="286"/>
      <c r="P898" s="176"/>
      <c r="Q898" s="203">
        <f t="shared" si="459"/>
        <v>5</v>
      </c>
      <c r="R898" s="203">
        <f t="shared" si="460"/>
        <v>0</v>
      </c>
      <c r="S898" s="203">
        <f t="shared" si="461"/>
        <v>0</v>
      </c>
      <c r="T898" s="203">
        <f t="shared" si="462"/>
        <v>0</v>
      </c>
      <c r="U898" s="203">
        <f t="shared" si="463"/>
        <v>0</v>
      </c>
      <c r="V898" s="175">
        <f>IF(Q898&gt;0,VLOOKUP(Q898,Jahresfaktoren!$A$11:$B$24,2,),0)</f>
        <v>250</v>
      </c>
      <c r="W898" s="175">
        <f>IF(R898&gt;0,VLOOKUP(R898,Jahresfaktoren!$D$11:$E$24,2,),0)</f>
        <v>0</v>
      </c>
      <c r="X898" s="175">
        <f>IF(S898&gt;0,VLOOKUP(S898,Jahresfaktoren!$A$28:$B$29,2,),0)</f>
        <v>0</v>
      </c>
      <c r="Y898" s="175">
        <f>IF(T898&gt;0,VLOOKUP(T898,Jahresfaktoren!$A$28:$B$29,2,),0)</f>
        <v>0</v>
      </c>
      <c r="Z898" s="175">
        <f>IF(U898&gt;0,VLOOKUP(U898,Jahresfaktoren!$A$32:$B$33,2,),)</f>
        <v>0</v>
      </c>
      <c r="AA898" s="177">
        <f t="shared" si="473"/>
        <v>6075</v>
      </c>
      <c r="AB898" s="177" t="str">
        <f t="shared" si="474"/>
        <v/>
      </c>
      <c r="AC898" s="177" t="str">
        <f t="shared" si="475"/>
        <v/>
      </c>
      <c r="AD898" s="177" t="str">
        <f t="shared" si="476"/>
        <v/>
      </c>
      <c r="AE898" s="177" t="str">
        <f t="shared" si="477"/>
        <v/>
      </c>
      <c r="AF898" s="178">
        <f>IF(Q898&gt;0,VLOOKUP(H898,Leistungszahlen!$A$11:$C$158,3,),0)</f>
        <v>0</v>
      </c>
      <c r="AG898" s="178">
        <f>IF(R898&gt;0,VLOOKUP(H898,Leistungszahlen!$A$11:$F$158,6,),IF(T898&gt;0,VLOOKUP(H898,Leistungszahlen!$A$11:$F$158,6,),0))</f>
        <v>0</v>
      </c>
      <c r="AH898" s="179" t="e">
        <f t="shared" si="468"/>
        <v>#DIV/0!</v>
      </c>
      <c r="AI898" s="179">
        <f t="shared" si="469"/>
        <v>0</v>
      </c>
      <c r="AJ898" s="179">
        <f t="shared" si="470"/>
        <v>0</v>
      </c>
      <c r="AK898" s="179">
        <f t="shared" si="471"/>
        <v>0</v>
      </c>
      <c r="AL898" s="179">
        <f t="shared" si="472"/>
        <v>0</v>
      </c>
      <c r="AM898" s="180">
        <f>IF(L898=1,Stundensätze!$D$13,IF(L898=2,Stundensätze!$D$17,IF(L898=4,Stundensätze!$D$21,"")))</f>
        <v>0</v>
      </c>
      <c r="AN898" s="180">
        <f>IF(L898=1,Stundensätze!$D$15,IF(L898=2,Stundensätze!$D$19,IF(L898=4,Stundensätze!$D$23,"")))</f>
        <v>0</v>
      </c>
      <c r="AO898" s="180" t="e">
        <f t="shared" si="478"/>
        <v>#DIV/0!</v>
      </c>
      <c r="AP898" s="180">
        <f t="shared" si="479"/>
        <v>0</v>
      </c>
      <c r="AQ898" s="192" t="e">
        <f t="shared" si="480"/>
        <v>#DIV/0!</v>
      </c>
      <c r="AR898" s="192" t="e">
        <f t="shared" si="481"/>
        <v>#DIV/0!</v>
      </c>
      <c r="AS898" s="193" t="e">
        <f t="shared" si="482"/>
        <v>#DIV/0!</v>
      </c>
      <c r="AT898" s="258" t="str">
        <f>IF(K898=0,0,VLOOKUP(K898,Kostenstellen!A:B,2,FALSE))</f>
        <v xml:space="preserve">Stimmheilzentrum    </v>
      </c>
      <c r="AU898" s="68" t="str">
        <f t="shared" si="464"/>
        <v>C</v>
      </c>
      <c r="AV898" s="68" t="str">
        <f t="shared" si="465"/>
        <v/>
      </c>
      <c r="AW898" s="68">
        <f>IF(AF898=0,0,VLOOKUP($H898,Leistungszahlen!$A$11:$H$158,4,FALSE))</f>
        <v>0</v>
      </c>
      <c r="AX898" s="68">
        <f>IF(AF898=0,0,VLOOKUP($H898,Leistungszahlen!$A$11:$H$158,5,FALSE))</f>
        <v>0</v>
      </c>
      <c r="AY898" s="68">
        <f>IF(AG898=0,0,VLOOKUP($H898,Leistungszahlen!$A$11:$H$158,6,FALSE))</f>
        <v>0</v>
      </c>
      <c r="AZ898" s="68">
        <f t="shared" si="466"/>
        <v>0</v>
      </c>
      <c r="BA898" s="68">
        <f t="shared" si="467"/>
        <v>0</v>
      </c>
      <c r="BC898" s="68">
        <f t="shared" si="483"/>
        <v>0</v>
      </c>
      <c r="BD898" s="285"/>
    </row>
    <row r="899" spans="1:56" s="68" customFormat="1" ht="22.5">
      <c r="A899" s="200"/>
      <c r="B899" s="200"/>
      <c r="C899" s="200" t="s">
        <v>419</v>
      </c>
      <c r="D899" s="200" t="s">
        <v>201</v>
      </c>
      <c r="E899" s="200" t="s">
        <v>349</v>
      </c>
      <c r="F899" s="200" t="s">
        <v>1328</v>
      </c>
      <c r="G899" s="200" t="s">
        <v>264</v>
      </c>
      <c r="H899" s="201" t="s">
        <v>215</v>
      </c>
      <c r="I899" s="202">
        <v>2.08</v>
      </c>
      <c r="J899" s="200" t="s">
        <v>560</v>
      </c>
      <c r="K899" s="176">
        <v>4</v>
      </c>
      <c r="L899" s="176">
        <v>1</v>
      </c>
      <c r="M899" s="176"/>
      <c r="N899" s="286">
        <v>5</v>
      </c>
      <c r="O899" s="286"/>
      <c r="P899" s="176"/>
      <c r="Q899" s="203">
        <f t="shared" si="459"/>
        <v>5</v>
      </c>
      <c r="R899" s="203">
        <f t="shared" si="460"/>
        <v>0</v>
      </c>
      <c r="S899" s="203">
        <f t="shared" si="461"/>
        <v>0</v>
      </c>
      <c r="T899" s="203">
        <f t="shared" si="462"/>
        <v>0</v>
      </c>
      <c r="U899" s="203">
        <f t="shared" si="463"/>
        <v>0</v>
      </c>
      <c r="V899" s="175">
        <f>IF(Q899&gt;0,VLOOKUP(Q899,Jahresfaktoren!$A$11:$B$24,2,),0)</f>
        <v>250</v>
      </c>
      <c r="W899" s="175">
        <f>IF(R899&gt;0,VLOOKUP(R899,Jahresfaktoren!$D$11:$E$24,2,),0)</f>
        <v>0</v>
      </c>
      <c r="X899" s="175">
        <f>IF(S899&gt;0,VLOOKUP(S899,Jahresfaktoren!$A$28:$B$29,2,),0)</f>
        <v>0</v>
      </c>
      <c r="Y899" s="175">
        <f>IF(T899&gt;0,VLOOKUP(T899,Jahresfaktoren!$A$28:$B$29,2,),0)</f>
        <v>0</v>
      </c>
      <c r="Z899" s="175">
        <f>IF(U899&gt;0,VLOOKUP(U899,Jahresfaktoren!$A$32:$B$33,2,),)</f>
        <v>0</v>
      </c>
      <c r="AA899" s="177">
        <f t="shared" si="473"/>
        <v>520</v>
      </c>
      <c r="AB899" s="177" t="str">
        <f t="shared" si="474"/>
        <v/>
      </c>
      <c r="AC899" s="177" t="str">
        <f t="shared" si="475"/>
        <v/>
      </c>
      <c r="AD899" s="177" t="str">
        <f t="shared" si="476"/>
        <v/>
      </c>
      <c r="AE899" s="177" t="str">
        <f t="shared" si="477"/>
        <v/>
      </c>
      <c r="AF899" s="178">
        <f>IF(Q899&gt;0,VLOOKUP(H899,Leistungszahlen!$A$11:$C$158,3,),0)</f>
        <v>0</v>
      </c>
      <c r="AG899" s="178">
        <f>IF(R899&gt;0,VLOOKUP(H899,Leistungszahlen!$A$11:$F$158,6,),IF(T899&gt;0,VLOOKUP(H899,Leistungszahlen!$A$11:$F$158,6,),0))</f>
        <v>0</v>
      </c>
      <c r="AH899" s="179" t="e">
        <f t="shared" si="468"/>
        <v>#DIV/0!</v>
      </c>
      <c r="AI899" s="179">
        <f t="shared" si="469"/>
        <v>0</v>
      </c>
      <c r="AJ899" s="179">
        <f t="shared" si="470"/>
        <v>0</v>
      </c>
      <c r="AK899" s="179">
        <f t="shared" si="471"/>
        <v>0</v>
      </c>
      <c r="AL899" s="179">
        <f t="shared" si="472"/>
        <v>0</v>
      </c>
      <c r="AM899" s="180">
        <f>IF(L899=1,Stundensätze!$D$13,IF(L899=2,Stundensätze!$D$17,IF(L899=4,Stundensätze!$D$21,"")))</f>
        <v>0</v>
      </c>
      <c r="AN899" s="180">
        <f>IF(L899=1,Stundensätze!$D$15,IF(L899=2,Stundensätze!$D$19,IF(L899=4,Stundensätze!$D$23,"")))</f>
        <v>0</v>
      </c>
      <c r="AO899" s="180" t="e">
        <f t="shared" si="478"/>
        <v>#DIV/0!</v>
      </c>
      <c r="AP899" s="180">
        <f t="shared" si="479"/>
        <v>0</v>
      </c>
      <c r="AQ899" s="192" t="e">
        <f t="shared" si="480"/>
        <v>#DIV/0!</v>
      </c>
      <c r="AR899" s="192" t="e">
        <f t="shared" si="481"/>
        <v>#DIV/0!</v>
      </c>
      <c r="AS899" s="193" t="e">
        <f t="shared" si="482"/>
        <v>#DIV/0!</v>
      </c>
      <c r="AT899" s="258" t="str">
        <f>IF(K899=0,0,VLOOKUP(K899,Kostenstellen!A:B,2,FALSE))</f>
        <v xml:space="preserve">Stimmheilzentrum    </v>
      </c>
      <c r="AU899" s="68" t="str">
        <f t="shared" si="464"/>
        <v>R</v>
      </c>
      <c r="AV899" s="68" t="str">
        <f t="shared" si="465"/>
        <v/>
      </c>
      <c r="AW899" s="68">
        <f>IF(AF899=0,0,VLOOKUP($H899,Leistungszahlen!$A$11:$H$158,4,FALSE))</f>
        <v>0</v>
      </c>
      <c r="AX899" s="68">
        <f>IF(AF899=0,0,VLOOKUP($H899,Leistungszahlen!$A$11:$H$158,5,FALSE))</f>
        <v>0</v>
      </c>
      <c r="AY899" s="68">
        <f>IF(AG899=0,0,VLOOKUP($H899,Leistungszahlen!$A$11:$H$158,6,FALSE))</f>
        <v>0</v>
      </c>
      <c r="AZ899" s="68">
        <f t="shared" si="466"/>
        <v>0</v>
      </c>
      <c r="BA899" s="68">
        <f t="shared" si="467"/>
        <v>0</v>
      </c>
      <c r="BC899" s="68">
        <f t="shared" si="483"/>
        <v>0</v>
      </c>
      <c r="BD899" s="285"/>
    </row>
    <row r="900" spans="1:56" s="68" customFormat="1" ht="22.5">
      <c r="A900" s="200"/>
      <c r="B900" s="200"/>
      <c r="C900" s="200" t="s">
        <v>419</v>
      </c>
      <c r="D900" s="200" t="s">
        <v>201</v>
      </c>
      <c r="E900" s="200" t="s">
        <v>349</v>
      </c>
      <c r="F900" s="200" t="s">
        <v>1329</v>
      </c>
      <c r="G900" s="200" t="s">
        <v>264</v>
      </c>
      <c r="H900" s="201" t="s">
        <v>215</v>
      </c>
      <c r="I900" s="202">
        <v>2.08</v>
      </c>
      <c r="J900" s="200" t="s">
        <v>778</v>
      </c>
      <c r="K900" s="176">
        <v>4</v>
      </c>
      <c r="L900" s="176">
        <v>1</v>
      </c>
      <c r="M900" s="176"/>
      <c r="N900" s="286">
        <v>5</v>
      </c>
      <c r="O900" s="286"/>
      <c r="P900" s="176"/>
      <c r="Q900" s="203">
        <f t="shared" si="459"/>
        <v>5</v>
      </c>
      <c r="R900" s="203">
        <f t="shared" si="460"/>
        <v>0</v>
      </c>
      <c r="S900" s="203">
        <f t="shared" si="461"/>
        <v>0</v>
      </c>
      <c r="T900" s="203">
        <f t="shared" si="462"/>
        <v>0</v>
      </c>
      <c r="U900" s="203">
        <f t="shared" si="463"/>
        <v>0</v>
      </c>
      <c r="V900" s="175">
        <f>IF(Q900&gt;0,VLOOKUP(Q900,Jahresfaktoren!$A$11:$B$24,2,),0)</f>
        <v>250</v>
      </c>
      <c r="W900" s="175">
        <f>IF(R900&gt;0,VLOOKUP(R900,Jahresfaktoren!$D$11:$E$24,2,),0)</f>
        <v>0</v>
      </c>
      <c r="X900" s="175">
        <f>IF(S900&gt;0,VLOOKUP(S900,Jahresfaktoren!$A$28:$B$29,2,),0)</f>
        <v>0</v>
      </c>
      <c r="Y900" s="175">
        <f>IF(T900&gt;0,VLOOKUP(T900,Jahresfaktoren!$A$28:$B$29,2,),0)</f>
        <v>0</v>
      </c>
      <c r="Z900" s="175">
        <f>IF(U900&gt;0,VLOOKUP(U900,Jahresfaktoren!$A$32:$B$33,2,),)</f>
        <v>0</v>
      </c>
      <c r="AA900" s="177">
        <f t="shared" si="473"/>
        <v>520</v>
      </c>
      <c r="AB900" s="177" t="str">
        <f t="shared" si="474"/>
        <v/>
      </c>
      <c r="AC900" s="177" t="str">
        <f t="shared" si="475"/>
        <v/>
      </c>
      <c r="AD900" s="177" t="str">
        <f t="shared" si="476"/>
        <v/>
      </c>
      <c r="AE900" s="177" t="str">
        <f t="shared" si="477"/>
        <v/>
      </c>
      <c r="AF900" s="178">
        <f>IF(Q900&gt;0,VLOOKUP(H900,Leistungszahlen!$A$11:$C$158,3,),0)</f>
        <v>0</v>
      </c>
      <c r="AG900" s="178">
        <f>IF(R900&gt;0,VLOOKUP(H900,Leistungszahlen!$A$11:$F$158,6,),IF(T900&gt;0,VLOOKUP(H900,Leistungszahlen!$A$11:$F$158,6,),0))</f>
        <v>0</v>
      </c>
      <c r="AH900" s="179" t="e">
        <f t="shared" si="468"/>
        <v>#DIV/0!</v>
      </c>
      <c r="AI900" s="179">
        <f t="shared" si="469"/>
        <v>0</v>
      </c>
      <c r="AJ900" s="179">
        <f t="shared" si="470"/>
        <v>0</v>
      </c>
      <c r="AK900" s="179">
        <f t="shared" si="471"/>
        <v>0</v>
      </c>
      <c r="AL900" s="179">
        <f t="shared" si="472"/>
        <v>0</v>
      </c>
      <c r="AM900" s="180">
        <f>IF(L900=1,Stundensätze!$D$13,IF(L900=2,Stundensätze!$D$17,IF(L900=4,Stundensätze!$D$21,"")))</f>
        <v>0</v>
      </c>
      <c r="AN900" s="180">
        <f>IF(L900=1,Stundensätze!$D$15,IF(L900=2,Stundensätze!$D$19,IF(L900=4,Stundensätze!$D$23,"")))</f>
        <v>0</v>
      </c>
      <c r="AO900" s="180" t="e">
        <f t="shared" si="478"/>
        <v>#DIV/0!</v>
      </c>
      <c r="AP900" s="180">
        <f t="shared" si="479"/>
        <v>0</v>
      </c>
      <c r="AQ900" s="192" t="e">
        <f t="shared" si="480"/>
        <v>#DIV/0!</v>
      </c>
      <c r="AR900" s="192" t="e">
        <f t="shared" si="481"/>
        <v>#DIV/0!</v>
      </c>
      <c r="AS900" s="193" t="e">
        <f t="shared" si="482"/>
        <v>#DIV/0!</v>
      </c>
      <c r="AT900" s="258" t="str">
        <f>IF(K900=0,0,VLOOKUP(K900,Kostenstellen!A:B,2,FALSE))</f>
        <v xml:space="preserve">Stimmheilzentrum    </v>
      </c>
      <c r="AU900" s="68" t="str">
        <f t="shared" si="464"/>
        <v>R</v>
      </c>
      <c r="AV900" s="68" t="str">
        <f t="shared" si="465"/>
        <v/>
      </c>
      <c r="AW900" s="68">
        <f>IF(AF900=0,0,VLOOKUP($H900,Leistungszahlen!$A$11:$H$158,4,FALSE))</f>
        <v>0</v>
      </c>
      <c r="AX900" s="68">
        <f>IF(AF900=0,0,VLOOKUP($H900,Leistungszahlen!$A$11:$H$158,5,FALSE))</f>
        <v>0</v>
      </c>
      <c r="AY900" s="68">
        <f>IF(AG900=0,0,VLOOKUP($H900,Leistungszahlen!$A$11:$H$158,6,FALSE))</f>
        <v>0</v>
      </c>
      <c r="AZ900" s="68">
        <f t="shared" si="466"/>
        <v>0</v>
      </c>
      <c r="BA900" s="68">
        <f t="shared" si="467"/>
        <v>0</v>
      </c>
      <c r="BC900" s="68">
        <f t="shared" si="483"/>
        <v>0</v>
      </c>
      <c r="BD900" s="285"/>
    </row>
    <row r="901" spans="1:56" s="68" customFormat="1" ht="22.5">
      <c r="A901" s="200"/>
      <c r="B901" s="200"/>
      <c r="C901" s="200" t="s">
        <v>419</v>
      </c>
      <c r="D901" s="200" t="s">
        <v>201</v>
      </c>
      <c r="E901" s="200" t="s">
        <v>349</v>
      </c>
      <c r="F901" s="200" t="s">
        <v>1330</v>
      </c>
      <c r="G901" s="200" t="s">
        <v>247</v>
      </c>
      <c r="H901" s="201" t="s">
        <v>216</v>
      </c>
      <c r="I901" s="202">
        <v>24.3</v>
      </c>
      <c r="J901" s="200" t="s">
        <v>560</v>
      </c>
      <c r="K901" s="176">
        <v>4</v>
      </c>
      <c r="L901" s="176">
        <v>1</v>
      </c>
      <c r="M901" s="176"/>
      <c r="N901" s="286">
        <v>5</v>
      </c>
      <c r="O901" s="286"/>
      <c r="P901" s="176"/>
      <c r="Q901" s="203">
        <f t="shared" ref="Q901:Q962" si="484">IF(M901="x",0,IF(N901=7,6,IF(N901=14,12,IF(N901="12+5",11,N901))))</f>
        <v>5</v>
      </c>
      <c r="R901" s="203">
        <f t="shared" ref="R901:R962" si="485">IF(M901="x",0,IF(O901=0,0,IF(N901=7,0,IF(N901+O901=7,O901-1,O901))))</f>
        <v>0</v>
      </c>
      <c r="S901" s="203">
        <f t="shared" ref="S901:S962" si="486">IF(M901="x",0,IF(N901=7,1,IF(N901=14,2,IF(AND(N901=12,O901=5),1,IF(N901="12+5",1,0)))))</f>
        <v>0</v>
      </c>
      <c r="T901" s="203">
        <f t="shared" ref="T901:T962" si="487">IF(M901="x",0,IF(O901=0,0,IF(N901=7,0,IF(N901+O901=7,1,0))))</f>
        <v>0</v>
      </c>
      <c r="U901" s="203">
        <f t="shared" ref="U901:U962" si="488">T901+S901</f>
        <v>0</v>
      </c>
      <c r="V901" s="175">
        <f>IF(Q901&gt;0,VLOOKUP(Q901,Jahresfaktoren!$A$11:$B$24,2,),0)</f>
        <v>250</v>
      </c>
      <c r="W901" s="175">
        <f>IF(R901&gt;0,VLOOKUP(R901,Jahresfaktoren!$D$11:$E$24,2,),0)</f>
        <v>0</v>
      </c>
      <c r="X901" s="175">
        <f>IF(S901&gt;0,VLOOKUP(S901,Jahresfaktoren!$A$28:$B$29,2,),0)</f>
        <v>0</v>
      </c>
      <c r="Y901" s="175">
        <f>IF(T901&gt;0,VLOOKUP(T901,Jahresfaktoren!$A$28:$B$29,2,),0)</f>
        <v>0</v>
      </c>
      <c r="Z901" s="175">
        <f>IF(U901&gt;0,VLOOKUP(U901,Jahresfaktoren!$A$32:$B$33,2,),)</f>
        <v>0</v>
      </c>
      <c r="AA901" s="177">
        <f t="shared" si="473"/>
        <v>6075</v>
      </c>
      <c r="AB901" s="177" t="str">
        <f t="shared" si="474"/>
        <v/>
      </c>
      <c r="AC901" s="177" t="str">
        <f t="shared" si="475"/>
        <v/>
      </c>
      <c r="AD901" s="177" t="str">
        <f t="shared" si="476"/>
        <v/>
      </c>
      <c r="AE901" s="177" t="str">
        <f t="shared" si="477"/>
        <v/>
      </c>
      <c r="AF901" s="178">
        <f>IF(Q901&gt;0,VLOOKUP(H901,Leistungszahlen!$A$11:$C$158,3,),0)</f>
        <v>0</v>
      </c>
      <c r="AG901" s="178">
        <f>IF(R901&gt;0,VLOOKUP(H901,Leistungszahlen!$A$11:$F$158,6,),IF(T901&gt;0,VLOOKUP(H901,Leistungszahlen!$A$11:$F$158,6,),0))</f>
        <v>0</v>
      </c>
      <c r="AH901" s="179" t="e">
        <f t="shared" si="468"/>
        <v>#DIV/0!</v>
      </c>
      <c r="AI901" s="179">
        <f t="shared" si="469"/>
        <v>0</v>
      </c>
      <c r="AJ901" s="179">
        <f t="shared" si="470"/>
        <v>0</v>
      </c>
      <c r="AK901" s="179">
        <f t="shared" si="471"/>
        <v>0</v>
      </c>
      <c r="AL901" s="179">
        <f t="shared" si="472"/>
        <v>0</v>
      </c>
      <c r="AM901" s="180">
        <f>IF(L901=1,Stundensätze!$D$13,IF(L901=2,Stundensätze!$D$17,IF(L901=4,Stundensätze!$D$21,"")))</f>
        <v>0</v>
      </c>
      <c r="AN901" s="180">
        <f>IF(L901=1,Stundensätze!$D$15,IF(L901=2,Stundensätze!$D$19,IF(L901=4,Stundensätze!$D$23,"")))</f>
        <v>0</v>
      </c>
      <c r="AO901" s="180" t="e">
        <f t="shared" si="478"/>
        <v>#DIV/0!</v>
      </c>
      <c r="AP901" s="180">
        <f t="shared" si="479"/>
        <v>0</v>
      </c>
      <c r="AQ901" s="192" t="e">
        <f t="shared" si="480"/>
        <v>#DIV/0!</v>
      </c>
      <c r="AR901" s="192" t="e">
        <f t="shared" si="481"/>
        <v>#DIV/0!</v>
      </c>
      <c r="AS901" s="193" t="e">
        <f t="shared" si="482"/>
        <v>#DIV/0!</v>
      </c>
      <c r="AT901" s="258" t="str">
        <f>IF(K901=0,0,VLOOKUP(K901,Kostenstellen!A:B,2,FALSE))</f>
        <v xml:space="preserve">Stimmheilzentrum    </v>
      </c>
      <c r="AU901" s="68" t="str">
        <f t="shared" ref="AU901:AU962" si="489">IF(SUM(V901:Z901)&gt;0,H901,"")</f>
        <v>S</v>
      </c>
      <c r="AV901" s="68" t="str">
        <f t="shared" ref="AV901:AV962" si="490">IF(SUM(R901+T901)&gt;0,H901,"")</f>
        <v/>
      </c>
      <c r="AW901" s="68">
        <f>IF(AF901=0,0,VLOOKUP($H901,Leistungszahlen!$A$11:$H$158,4,FALSE))</f>
        <v>0</v>
      </c>
      <c r="AX901" s="68">
        <f>IF(AF901=0,0,VLOOKUP($H901,Leistungszahlen!$A$11:$H$158,5,FALSE))</f>
        <v>0</v>
      </c>
      <c r="AY901" s="68">
        <f>IF(AG901=0,0,VLOOKUP($H901,Leistungszahlen!$A$11:$H$158,6,FALSE))</f>
        <v>0</v>
      </c>
      <c r="AZ901" s="68">
        <f t="shared" ref="AZ901:AZ962" si="491">IF(AX901&lt;AF901,1,IF(AG901&gt;AY901,1,0))</f>
        <v>0</v>
      </c>
      <c r="BA901" s="68">
        <f t="shared" ref="BA901:BA962" si="492">IF(AF901&gt;AX901,1,IF(AG901&gt;AY901,1,0))</f>
        <v>0</v>
      </c>
      <c r="BC901" s="68">
        <f t="shared" si="483"/>
        <v>0</v>
      </c>
      <c r="BD901" s="285"/>
    </row>
    <row r="902" spans="1:56" s="68" customFormat="1" ht="22.5">
      <c r="A902" s="200"/>
      <c r="B902" s="200"/>
      <c r="C902" s="200" t="s">
        <v>419</v>
      </c>
      <c r="D902" s="200" t="s">
        <v>201</v>
      </c>
      <c r="E902" s="200" t="s">
        <v>349</v>
      </c>
      <c r="F902" s="200" t="s">
        <v>1331</v>
      </c>
      <c r="G902" s="200" t="s">
        <v>437</v>
      </c>
      <c r="H902" s="201" t="s">
        <v>201</v>
      </c>
      <c r="I902" s="202">
        <v>18.399999999999999</v>
      </c>
      <c r="J902" s="200" t="s">
        <v>560</v>
      </c>
      <c r="K902" s="176">
        <v>4</v>
      </c>
      <c r="L902" s="176">
        <v>1</v>
      </c>
      <c r="M902" s="176"/>
      <c r="N902" s="286">
        <v>5</v>
      </c>
      <c r="O902" s="286"/>
      <c r="P902" s="176"/>
      <c r="Q902" s="203">
        <f t="shared" si="484"/>
        <v>5</v>
      </c>
      <c r="R902" s="203">
        <f t="shared" si="485"/>
        <v>0</v>
      </c>
      <c r="S902" s="203">
        <f t="shared" si="486"/>
        <v>0</v>
      </c>
      <c r="T902" s="203">
        <f t="shared" si="487"/>
        <v>0</v>
      </c>
      <c r="U902" s="203">
        <f t="shared" si="488"/>
        <v>0</v>
      </c>
      <c r="V902" s="175">
        <f>IF(Q902&gt;0,VLOOKUP(Q902,Jahresfaktoren!$A$11:$B$24,2,),0)</f>
        <v>250</v>
      </c>
      <c r="W902" s="175">
        <f>IF(R902&gt;0,VLOOKUP(R902,Jahresfaktoren!$D$11:$E$24,2,),0)</f>
        <v>0</v>
      </c>
      <c r="X902" s="175">
        <f>IF(S902&gt;0,VLOOKUP(S902,Jahresfaktoren!$A$28:$B$29,2,),0)</f>
        <v>0</v>
      </c>
      <c r="Y902" s="175">
        <f>IF(T902&gt;0,VLOOKUP(T902,Jahresfaktoren!$A$28:$B$29,2,),0)</f>
        <v>0</v>
      </c>
      <c r="Z902" s="175">
        <f>IF(U902&gt;0,VLOOKUP(U902,Jahresfaktoren!$A$32:$B$33,2,),)</f>
        <v>0</v>
      </c>
      <c r="AA902" s="177">
        <f t="shared" si="473"/>
        <v>4600</v>
      </c>
      <c r="AB902" s="177" t="str">
        <f t="shared" si="474"/>
        <v/>
      </c>
      <c r="AC902" s="177" t="str">
        <f t="shared" si="475"/>
        <v/>
      </c>
      <c r="AD902" s="177" t="str">
        <f t="shared" si="476"/>
        <v/>
      </c>
      <c r="AE902" s="177" t="str">
        <f t="shared" si="477"/>
        <v/>
      </c>
      <c r="AF902" s="178">
        <f>IF(Q902&gt;0,VLOOKUP(H902,Leistungszahlen!$A$11:$C$158,3,),0)</f>
        <v>0</v>
      </c>
      <c r="AG902" s="178">
        <f>IF(R902&gt;0,VLOOKUP(H902,Leistungszahlen!$A$11:$F$158,6,),IF(T902&gt;0,VLOOKUP(H902,Leistungszahlen!$A$11:$F$158,6,),0))</f>
        <v>0</v>
      </c>
      <c r="AH902" s="179" t="e">
        <f t="shared" si="468"/>
        <v>#DIV/0!</v>
      </c>
      <c r="AI902" s="179">
        <f t="shared" si="469"/>
        <v>0</v>
      </c>
      <c r="AJ902" s="179">
        <f t="shared" si="470"/>
        <v>0</v>
      </c>
      <c r="AK902" s="179">
        <f t="shared" si="471"/>
        <v>0</v>
      </c>
      <c r="AL902" s="179">
        <f t="shared" si="472"/>
        <v>0</v>
      </c>
      <c r="AM902" s="180">
        <f>IF(L902=1,Stundensätze!$D$13,IF(L902=2,Stundensätze!$D$17,IF(L902=4,Stundensätze!$D$21,"")))</f>
        <v>0</v>
      </c>
      <c r="AN902" s="180">
        <f>IF(L902=1,Stundensätze!$D$15,IF(L902=2,Stundensätze!$D$19,IF(L902=4,Stundensätze!$D$23,"")))</f>
        <v>0</v>
      </c>
      <c r="AO902" s="180" t="e">
        <f t="shared" si="478"/>
        <v>#DIV/0!</v>
      </c>
      <c r="AP902" s="180">
        <f t="shared" si="479"/>
        <v>0</v>
      </c>
      <c r="AQ902" s="192" t="e">
        <f t="shared" si="480"/>
        <v>#DIV/0!</v>
      </c>
      <c r="AR902" s="192" t="e">
        <f t="shared" si="481"/>
        <v>#DIV/0!</v>
      </c>
      <c r="AS902" s="193" t="e">
        <f t="shared" si="482"/>
        <v>#DIV/0!</v>
      </c>
      <c r="AT902" s="258" t="str">
        <f>IF(K902=0,0,VLOOKUP(K902,Kostenstellen!A:B,2,FALSE))</f>
        <v xml:space="preserve">Stimmheilzentrum    </v>
      </c>
      <c r="AU902" s="68" t="str">
        <f t="shared" si="489"/>
        <v>C</v>
      </c>
      <c r="AV902" s="68" t="str">
        <f t="shared" si="490"/>
        <v/>
      </c>
      <c r="AW902" s="68">
        <f>IF(AF902=0,0,VLOOKUP($H902,Leistungszahlen!$A$11:$H$158,4,FALSE))</f>
        <v>0</v>
      </c>
      <c r="AX902" s="68">
        <f>IF(AF902=0,0,VLOOKUP($H902,Leistungszahlen!$A$11:$H$158,5,FALSE))</f>
        <v>0</v>
      </c>
      <c r="AY902" s="68">
        <f>IF(AG902=0,0,VLOOKUP($H902,Leistungszahlen!$A$11:$H$158,6,FALSE))</f>
        <v>0</v>
      </c>
      <c r="AZ902" s="68">
        <f t="shared" si="491"/>
        <v>0</v>
      </c>
      <c r="BA902" s="68">
        <f t="shared" si="492"/>
        <v>0</v>
      </c>
      <c r="BC902" s="68">
        <f t="shared" si="483"/>
        <v>0</v>
      </c>
      <c r="BD902" s="285"/>
    </row>
    <row r="903" spans="1:56" s="68" customFormat="1" ht="22.5">
      <c r="A903" s="200"/>
      <c r="B903" s="200"/>
      <c r="C903" s="200" t="s">
        <v>419</v>
      </c>
      <c r="D903" s="200" t="s">
        <v>201</v>
      </c>
      <c r="E903" s="200" t="s">
        <v>349</v>
      </c>
      <c r="F903" s="200" t="s">
        <v>1332</v>
      </c>
      <c r="G903" s="200" t="s">
        <v>306</v>
      </c>
      <c r="H903" s="201" t="s">
        <v>686</v>
      </c>
      <c r="I903" s="202">
        <v>19.78</v>
      </c>
      <c r="J903" s="200" t="s">
        <v>560</v>
      </c>
      <c r="K903" s="176">
        <v>4</v>
      </c>
      <c r="L903" s="176">
        <v>1</v>
      </c>
      <c r="M903" s="176"/>
      <c r="N903" s="286">
        <v>1</v>
      </c>
      <c r="O903" s="286">
        <v>4</v>
      </c>
      <c r="P903" s="176"/>
      <c r="Q903" s="203">
        <f t="shared" si="484"/>
        <v>1</v>
      </c>
      <c r="R903" s="203">
        <f t="shared" si="485"/>
        <v>4</v>
      </c>
      <c r="S903" s="203">
        <f t="shared" si="486"/>
        <v>0</v>
      </c>
      <c r="T903" s="203">
        <f t="shared" si="487"/>
        <v>0</v>
      </c>
      <c r="U903" s="203">
        <f t="shared" si="488"/>
        <v>0</v>
      </c>
      <c r="V903" s="175">
        <f>IF(Q903&gt;0,VLOOKUP(Q903,Jahresfaktoren!$A$11:$B$24,2,),0)</f>
        <v>52</v>
      </c>
      <c r="W903" s="175">
        <f>IF(R903&gt;0,VLOOKUP(R903,Jahresfaktoren!$D$11:$E$24,2,),0)</f>
        <v>198</v>
      </c>
      <c r="X903" s="175">
        <f>IF(S903&gt;0,VLOOKUP(S903,Jahresfaktoren!$A$28:$B$29,2,),0)</f>
        <v>0</v>
      </c>
      <c r="Y903" s="175">
        <f>IF(T903&gt;0,VLOOKUP(T903,Jahresfaktoren!$A$28:$B$29,2,),0)</f>
        <v>0</v>
      </c>
      <c r="Z903" s="175">
        <f>IF(U903&gt;0,VLOOKUP(U903,Jahresfaktoren!$A$32:$B$33,2,),)</f>
        <v>0</v>
      </c>
      <c r="AA903" s="177">
        <f t="shared" si="473"/>
        <v>1028.56</v>
      </c>
      <c r="AB903" s="177">
        <f t="shared" si="474"/>
        <v>3916.44</v>
      </c>
      <c r="AC903" s="177" t="str">
        <f t="shared" si="475"/>
        <v/>
      </c>
      <c r="AD903" s="177" t="str">
        <f t="shared" si="476"/>
        <v/>
      </c>
      <c r="AE903" s="177" t="str">
        <f t="shared" si="477"/>
        <v/>
      </c>
      <c r="AF903" s="178">
        <f>IF(Q903&gt;0,VLOOKUP(H903,Leistungszahlen!$A$11:$C$158,3,),0)</f>
        <v>0</v>
      </c>
      <c r="AG903" s="178">
        <f>IF(R903&gt;0,VLOOKUP(H903,Leistungszahlen!$A$11:$F$158,6,),IF(T903&gt;0,VLOOKUP(H903,Leistungszahlen!$A$11:$F$158,6,),0))</f>
        <v>0</v>
      </c>
      <c r="AH903" s="179" t="e">
        <f t="shared" si="468"/>
        <v>#DIV/0!</v>
      </c>
      <c r="AI903" s="179" t="e">
        <f t="shared" si="469"/>
        <v>#DIV/0!</v>
      </c>
      <c r="AJ903" s="179">
        <f t="shared" si="470"/>
        <v>0</v>
      </c>
      <c r="AK903" s="179">
        <f t="shared" si="471"/>
        <v>0</v>
      </c>
      <c r="AL903" s="179">
        <f t="shared" si="472"/>
        <v>0</v>
      </c>
      <c r="AM903" s="180">
        <f>IF(L903=1,Stundensätze!$D$13,IF(L903=2,Stundensätze!$D$17,IF(L903=4,Stundensätze!$D$21,"")))</f>
        <v>0</v>
      </c>
      <c r="AN903" s="180">
        <f>IF(L903=1,Stundensätze!$D$15,IF(L903=2,Stundensätze!$D$19,IF(L903=4,Stundensätze!$D$23,"")))</f>
        <v>0</v>
      </c>
      <c r="AO903" s="180" t="e">
        <f t="shared" si="478"/>
        <v>#DIV/0!</v>
      </c>
      <c r="AP903" s="180">
        <f t="shared" si="479"/>
        <v>0</v>
      </c>
      <c r="AQ903" s="192" t="e">
        <f t="shared" si="480"/>
        <v>#DIV/0!</v>
      </c>
      <c r="AR903" s="192" t="e">
        <f t="shared" si="481"/>
        <v>#DIV/0!</v>
      </c>
      <c r="AS903" s="193" t="e">
        <f t="shared" si="482"/>
        <v>#DIV/0!</v>
      </c>
      <c r="AT903" s="258" t="str">
        <f>IF(K903=0,0,VLOOKUP(K903,Kostenstellen!A:B,2,FALSE))</f>
        <v xml:space="preserve">Stimmheilzentrum    </v>
      </c>
      <c r="AU903" s="68" t="str">
        <f t="shared" si="489"/>
        <v>F1</v>
      </c>
      <c r="AV903" s="68" t="str">
        <f t="shared" si="490"/>
        <v>F1</v>
      </c>
      <c r="AW903" s="68">
        <f>IF(AF903=0,0,VLOOKUP($H903,Leistungszahlen!$A$11:$H$158,4,FALSE))</f>
        <v>0</v>
      </c>
      <c r="AX903" s="68">
        <f>IF(AF903=0,0,VLOOKUP($H903,Leistungszahlen!$A$11:$H$158,5,FALSE))</f>
        <v>0</v>
      </c>
      <c r="AY903" s="68">
        <f>IF(AG903=0,0,VLOOKUP($H903,Leistungszahlen!$A$11:$H$158,6,FALSE))</f>
        <v>0</v>
      </c>
      <c r="AZ903" s="68">
        <f t="shared" si="491"/>
        <v>0</v>
      </c>
      <c r="BA903" s="68">
        <f t="shared" si="492"/>
        <v>0</v>
      </c>
      <c r="BC903" s="68">
        <f t="shared" si="483"/>
        <v>0</v>
      </c>
      <c r="BD903" s="285"/>
    </row>
    <row r="904" spans="1:56" s="68" customFormat="1" ht="22.5">
      <c r="A904" s="200"/>
      <c r="B904" s="200"/>
      <c r="C904" s="200" t="s">
        <v>419</v>
      </c>
      <c r="D904" s="200" t="s">
        <v>201</v>
      </c>
      <c r="E904" s="200" t="s">
        <v>349</v>
      </c>
      <c r="F904" s="200" t="s">
        <v>1333</v>
      </c>
      <c r="G904" s="200" t="s">
        <v>438</v>
      </c>
      <c r="H904" s="201" t="s">
        <v>202</v>
      </c>
      <c r="I904" s="202">
        <v>19.78</v>
      </c>
      <c r="J904" s="200" t="s">
        <v>560</v>
      </c>
      <c r="K904" s="176">
        <v>4</v>
      </c>
      <c r="L904" s="176">
        <v>1</v>
      </c>
      <c r="M904" s="176"/>
      <c r="N904" s="286">
        <v>1</v>
      </c>
      <c r="O904" s="286">
        <v>4</v>
      </c>
      <c r="P904" s="176"/>
      <c r="Q904" s="203">
        <f t="shared" si="484"/>
        <v>1</v>
      </c>
      <c r="R904" s="203">
        <f t="shared" si="485"/>
        <v>4</v>
      </c>
      <c r="S904" s="203">
        <f t="shared" si="486"/>
        <v>0</v>
      </c>
      <c r="T904" s="203">
        <f t="shared" si="487"/>
        <v>0</v>
      </c>
      <c r="U904" s="203">
        <f t="shared" si="488"/>
        <v>0</v>
      </c>
      <c r="V904" s="175">
        <f>IF(Q904&gt;0,VLOOKUP(Q904,Jahresfaktoren!$A$11:$B$24,2,),0)</f>
        <v>52</v>
      </c>
      <c r="W904" s="175">
        <f>IF(R904&gt;0,VLOOKUP(R904,Jahresfaktoren!$D$11:$E$24,2,),0)</f>
        <v>198</v>
      </c>
      <c r="X904" s="175">
        <f>IF(S904&gt;0,VLOOKUP(S904,Jahresfaktoren!$A$28:$B$29,2,),0)</f>
        <v>0</v>
      </c>
      <c r="Y904" s="175">
        <f>IF(T904&gt;0,VLOOKUP(T904,Jahresfaktoren!$A$28:$B$29,2,),0)</f>
        <v>0</v>
      </c>
      <c r="Z904" s="175">
        <f>IF(U904&gt;0,VLOOKUP(U904,Jahresfaktoren!$A$32:$B$33,2,),)</f>
        <v>0</v>
      </c>
      <c r="AA904" s="177">
        <f t="shared" si="473"/>
        <v>1028.56</v>
      </c>
      <c r="AB904" s="177">
        <f t="shared" si="474"/>
        <v>3916.44</v>
      </c>
      <c r="AC904" s="177" t="str">
        <f t="shared" si="475"/>
        <v/>
      </c>
      <c r="AD904" s="177" t="str">
        <f t="shared" si="476"/>
        <v/>
      </c>
      <c r="AE904" s="177" t="str">
        <f t="shared" si="477"/>
        <v/>
      </c>
      <c r="AF904" s="178">
        <f>IF(Q904&gt;0,VLOOKUP(H904,Leistungszahlen!$A$11:$C$158,3,),0)</f>
        <v>0</v>
      </c>
      <c r="AG904" s="178">
        <f>IF(R904&gt;0,VLOOKUP(H904,Leistungszahlen!$A$11:$F$158,6,),IF(T904&gt;0,VLOOKUP(H904,Leistungszahlen!$A$11:$F$158,6,),0))</f>
        <v>0</v>
      </c>
      <c r="AH904" s="179" t="e">
        <f t="shared" si="468"/>
        <v>#DIV/0!</v>
      </c>
      <c r="AI904" s="179" t="e">
        <f t="shared" si="469"/>
        <v>#DIV/0!</v>
      </c>
      <c r="AJ904" s="179">
        <f t="shared" si="470"/>
        <v>0</v>
      </c>
      <c r="AK904" s="179">
        <f t="shared" si="471"/>
        <v>0</v>
      </c>
      <c r="AL904" s="179">
        <f t="shared" si="472"/>
        <v>0</v>
      </c>
      <c r="AM904" s="180">
        <f>IF(L904=1,Stundensätze!$D$13,IF(L904=2,Stundensätze!$D$17,IF(L904=4,Stundensätze!$D$21,"")))</f>
        <v>0</v>
      </c>
      <c r="AN904" s="180">
        <f>IF(L904=1,Stundensätze!$D$15,IF(L904=2,Stundensätze!$D$19,IF(L904=4,Stundensätze!$D$23,"")))</f>
        <v>0</v>
      </c>
      <c r="AO904" s="180" t="e">
        <f t="shared" si="478"/>
        <v>#DIV/0!</v>
      </c>
      <c r="AP904" s="180">
        <f t="shared" si="479"/>
        <v>0</v>
      </c>
      <c r="AQ904" s="192" t="e">
        <f t="shared" si="480"/>
        <v>#DIV/0!</v>
      </c>
      <c r="AR904" s="192" t="e">
        <f t="shared" si="481"/>
        <v>#DIV/0!</v>
      </c>
      <c r="AS904" s="193" t="e">
        <f t="shared" si="482"/>
        <v>#DIV/0!</v>
      </c>
      <c r="AT904" s="258" t="str">
        <f>IF(K904=0,0,VLOOKUP(K904,Kostenstellen!A:B,2,FALSE))</f>
        <v xml:space="preserve">Stimmheilzentrum    </v>
      </c>
      <c r="AU904" s="68" t="str">
        <f t="shared" si="489"/>
        <v>D</v>
      </c>
      <c r="AV904" s="68" t="str">
        <f t="shared" si="490"/>
        <v>D</v>
      </c>
      <c r="AW904" s="68">
        <f>IF(AF904=0,0,VLOOKUP($H904,Leistungszahlen!$A$11:$H$158,4,FALSE))</f>
        <v>0</v>
      </c>
      <c r="AX904" s="68">
        <f>IF(AF904=0,0,VLOOKUP($H904,Leistungszahlen!$A$11:$H$158,5,FALSE))</f>
        <v>0</v>
      </c>
      <c r="AY904" s="68">
        <f>IF(AG904=0,0,VLOOKUP($H904,Leistungszahlen!$A$11:$H$158,6,FALSE))</f>
        <v>0</v>
      </c>
      <c r="AZ904" s="68">
        <f t="shared" si="491"/>
        <v>0</v>
      </c>
      <c r="BA904" s="68">
        <f t="shared" si="492"/>
        <v>0</v>
      </c>
      <c r="BC904" s="68">
        <f t="shared" si="483"/>
        <v>0</v>
      </c>
      <c r="BD904" s="285"/>
    </row>
    <row r="905" spans="1:56" s="68" customFormat="1" ht="22.5">
      <c r="A905" s="200"/>
      <c r="B905" s="200"/>
      <c r="C905" s="200" t="s">
        <v>419</v>
      </c>
      <c r="D905" s="200" t="s">
        <v>201</v>
      </c>
      <c r="E905" s="200" t="s">
        <v>349</v>
      </c>
      <c r="F905" s="200" t="s">
        <v>1331</v>
      </c>
      <c r="G905" s="200" t="s">
        <v>435</v>
      </c>
      <c r="H905" s="201" t="s">
        <v>202</v>
      </c>
      <c r="I905" s="202">
        <v>19.78</v>
      </c>
      <c r="J905" s="200" t="s">
        <v>560</v>
      </c>
      <c r="K905" s="176">
        <v>4</v>
      </c>
      <c r="L905" s="176">
        <v>1</v>
      </c>
      <c r="M905" s="176"/>
      <c r="N905" s="286">
        <v>1</v>
      </c>
      <c r="O905" s="286">
        <v>4</v>
      </c>
      <c r="P905" s="176"/>
      <c r="Q905" s="203">
        <f t="shared" si="484"/>
        <v>1</v>
      </c>
      <c r="R905" s="203">
        <f t="shared" si="485"/>
        <v>4</v>
      </c>
      <c r="S905" s="203">
        <f t="shared" si="486"/>
        <v>0</v>
      </c>
      <c r="T905" s="203">
        <f t="shared" si="487"/>
        <v>0</v>
      </c>
      <c r="U905" s="203">
        <f t="shared" si="488"/>
        <v>0</v>
      </c>
      <c r="V905" s="175">
        <f>IF(Q905&gt;0,VLOOKUP(Q905,Jahresfaktoren!$A$11:$B$24,2,),0)</f>
        <v>52</v>
      </c>
      <c r="W905" s="175">
        <f>IF(R905&gt;0,VLOOKUP(R905,Jahresfaktoren!$D$11:$E$24,2,),0)</f>
        <v>198</v>
      </c>
      <c r="X905" s="175">
        <f>IF(S905&gt;0,VLOOKUP(S905,Jahresfaktoren!$A$28:$B$29,2,),0)</f>
        <v>0</v>
      </c>
      <c r="Y905" s="175">
        <f>IF(T905&gt;0,VLOOKUP(T905,Jahresfaktoren!$A$28:$B$29,2,),0)</f>
        <v>0</v>
      </c>
      <c r="Z905" s="175">
        <f>IF(U905&gt;0,VLOOKUP(U905,Jahresfaktoren!$A$32:$B$33,2,),)</f>
        <v>0</v>
      </c>
      <c r="AA905" s="177">
        <f t="shared" si="473"/>
        <v>1028.56</v>
      </c>
      <c r="AB905" s="177">
        <f t="shared" si="474"/>
        <v>3916.44</v>
      </c>
      <c r="AC905" s="177" t="str">
        <f t="shared" si="475"/>
        <v/>
      </c>
      <c r="AD905" s="177" t="str">
        <f t="shared" si="476"/>
        <v/>
      </c>
      <c r="AE905" s="177" t="str">
        <f t="shared" si="477"/>
        <v/>
      </c>
      <c r="AF905" s="178">
        <f>IF(Q905&gt;0,VLOOKUP(H905,Leistungszahlen!$A$11:$C$158,3,),0)</f>
        <v>0</v>
      </c>
      <c r="AG905" s="178">
        <f>IF(R905&gt;0,VLOOKUP(H905,Leistungszahlen!$A$11:$F$158,6,),IF(T905&gt;0,VLOOKUP(H905,Leistungszahlen!$A$11:$F$158,6,),0))</f>
        <v>0</v>
      </c>
      <c r="AH905" s="179" t="e">
        <f t="shared" si="468"/>
        <v>#DIV/0!</v>
      </c>
      <c r="AI905" s="179" t="e">
        <f t="shared" si="469"/>
        <v>#DIV/0!</v>
      </c>
      <c r="AJ905" s="179">
        <f t="shared" si="470"/>
        <v>0</v>
      </c>
      <c r="AK905" s="179">
        <f t="shared" si="471"/>
        <v>0</v>
      </c>
      <c r="AL905" s="179">
        <f t="shared" si="472"/>
        <v>0</v>
      </c>
      <c r="AM905" s="180">
        <f>IF(L905=1,Stundensätze!$D$13,IF(L905=2,Stundensätze!$D$17,IF(L905=4,Stundensätze!$D$21,"")))</f>
        <v>0</v>
      </c>
      <c r="AN905" s="180">
        <f>IF(L905=1,Stundensätze!$D$15,IF(L905=2,Stundensätze!$D$19,IF(L905=4,Stundensätze!$D$23,"")))</f>
        <v>0</v>
      </c>
      <c r="AO905" s="180" t="e">
        <f t="shared" si="478"/>
        <v>#DIV/0!</v>
      </c>
      <c r="AP905" s="180">
        <f t="shared" si="479"/>
        <v>0</v>
      </c>
      <c r="AQ905" s="192" t="e">
        <f t="shared" si="480"/>
        <v>#DIV/0!</v>
      </c>
      <c r="AR905" s="192" t="e">
        <f t="shared" si="481"/>
        <v>#DIV/0!</v>
      </c>
      <c r="AS905" s="193" t="e">
        <f t="shared" si="482"/>
        <v>#DIV/0!</v>
      </c>
      <c r="AT905" s="258" t="str">
        <f>IF(K905=0,0,VLOOKUP(K905,Kostenstellen!A:B,2,FALSE))</f>
        <v xml:space="preserve">Stimmheilzentrum    </v>
      </c>
      <c r="AU905" s="68" t="str">
        <f t="shared" si="489"/>
        <v>D</v>
      </c>
      <c r="AV905" s="68" t="str">
        <f t="shared" si="490"/>
        <v>D</v>
      </c>
      <c r="AW905" s="68">
        <f>IF(AF905=0,0,VLOOKUP($H905,Leistungszahlen!$A$11:$H$158,4,FALSE))</f>
        <v>0</v>
      </c>
      <c r="AX905" s="68">
        <f>IF(AF905=0,0,VLOOKUP($H905,Leistungszahlen!$A$11:$H$158,5,FALSE))</f>
        <v>0</v>
      </c>
      <c r="AY905" s="68">
        <f>IF(AG905=0,0,VLOOKUP($H905,Leistungszahlen!$A$11:$H$158,6,FALSE))</f>
        <v>0</v>
      </c>
      <c r="AZ905" s="68">
        <f t="shared" si="491"/>
        <v>0</v>
      </c>
      <c r="BA905" s="68">
        <f t="shared" si="492"/>
        <v>0</v>
      </c>
      <c r="BC905" s="68">
        <f t="shared" si="483"/>
        <v>0</v>
      </c>
      <c r="BD905" s="285"/>
    </row>
    <row r="906" spans="1:56" s="68" customFormat="1" ht="22.5">
      <c r="A906" s="200"/>
      <c r="B906" s="200"/>
      <c r="C906" s="200" t="s">
        <v>419</v>
      </c>
      <c r="D906" s="200" t="s">
        <v>201</v>
      </c>
      <c r="E906" s="200" t="s">
        <v>349</v>
      </c>
      <c r="F906" s="200" t="s">
        <v>1334</v>
      </c>
      <c r="G906" s="200" t="s">
        <v>435</v>
      </c>
      <c r="H906" s="201" t="s">
        <v>202</v>
      </c>
      <c r="I906" s="202">
        <v>19.78</v>
      </c>
      <c r="J906" s="200" t="s">
        <v>560</v>
      </c>
      <c r="K906" s="176">
        <v>4</v>
      </c>
      <c r="L906" s="176">
        <v>1</v>
      </c>
      <c r="M906" s="176"/>
      <c r="N906" s="286">
        <v>1</v>
      </c>
      <c r="O906" s="286">
        <v>4</v>
      </c>
      <c r="P906" s="176"/>
      <c r="Q906" s="203">
        <f t="shared" si="484"/>
        <v>1</v>
      </c>
      <c r="R906" s="203">
        <f t="shared" si="485"/>
        <v>4</v>
      </c>
      <c r="S906" s="203">
        <f t="shared" si="486"/>
        <v>0</v>
      </c>
      <c r="T906" s="203">
        <f t="shared" si="487"/>
        <v>0</v>
      </c>
      <c r="U906" s="203">
        <f t="shared" si="488"/>
        <v>0</v>
      </c>
      <c r="V906" s="175">
        <f>IF(Q906&gt;0,VLOOKUP(Q906,Jahresfaktoren!$A$11:$B$24,2,),0)</f>
        <v>52</v>
      </c>
      <c r="W906" s="175">
        <f>IF(R906&gt;0,VLOOKUP(R906,Jahresfaktoren!$D$11:$E$24,2,),0)</f>
        <v>198</v>
      </c>
      <c r="X906" s="175">
        <f>IF(S906&gt;0,VLOOKUP(S906,Jahresfaktoren!$A$28:$B$29,2,),0)</f>
        <v>0</v>
      </c>
      <c r="Y906" s="175">
        <f>IF(T906&gt;0,VLOOKUP(T906,Jahresfaktoren!$A$28:$B$29,2,),0)</f>
        <v>0</v>
      </c>
      <c r="Z906" s="175">
        <f>IF(U906&gt;0,VLOOKUP(U906,Jahresfaktoren!$A$32:$B$33,2,),)</f>
        <v>0</v>
      </c>
      <c r="AA906" s="177">
        <f t="shared" si="473"/>
        <v>1028.56</v>
      </c>
      <c r="AB906" s="177">
        <f t="shared" si="474"/>
        <v>3916.44</v>
      </c>
      <c r="AC906" s="177" t="str">
        <f t="shared" si="475"/>
        <v/>
      </c>
      <c r="AD906" s="177" t="str">
        <f t="shared" si="476"/>
        <v/>
      </c>
      <c r="AE906" s="177" t="str">
        <f t="shared" si="477"/>
        <v/>
      </c>
      <c r="AF906" s="178">
        <f>IF(Q906&gt;0,VLOOKUP(H906,Leistungszahlen!$A$11:$C$158,3,),0)</f>
        <v>0</v>
      </c>
      <c r="AG906" s="178">
        <f>IF(R906&gt;0,VLOOKUP(H906,Leistungszahlen!$A$11:$F$158,6,),IF(T906&gt;0,VLOOKUP(H906,Leistungszahlen!$A$11:$F$158,6,),0))</f>
        <v>0</v>
      </c>
      <c r="AH906" s="179" t="e">
        <f t="shared" si="468"/>
        <v>#DIV/0!</v>
      </c>
      <c r="AI906" s="179" t="e">
        <f t="shared" si="469"/>
        <v>#DIV/0!</v>
      </c>
      <c r="AJ906" s="179">
        <f t="shared" si="470"/>
        <v>0</v>
      </c>
      <c r="AK906" s="179">
        <f t="shared" si="471"/>
        <v>0</v>
      </c>
      <c r="AL906" s="179">
        <f t="shared" si="472"/>
        <v>0</v>
      </c>
      <c r="AM906" s="180">
        <f>IF(L906=1,Stundensätze!$D$13,IF(L906=2,Stundensätze!$D$17,IF(L906=4,Stundensätze!$D$21,"")))</f>
        <v>0</v>
      </c>
      <c r="AN906" s="180">
        <f>IF(L906=1,Stundensätze!$D$15,IF(L906=2,Stundensätze!$D$19,IF(L906=4,Stundensätze!$D$23,"")))</f>
        <v>0</v>
      </c>
      <c r="AO906" s="180" t="e">
        <f t="shared" si="478"/>
        <v>#DIV/0!</v>
      </c>
      <c r="AP906" s="180">
        <f t="shared" si="479"/>
        <v>0</v>
      </c>
      <c r="AQ906" s="192" t="e">
        <f t="shared" si="480"/>
        <v>#DIV/0!</v>
      </c>
      <c r="AR906" s="192" t="e">
        <f t="shared" si="481"/>
        <v>#DIV/0!</v>
      </c>
      <c r="AS906" s="193" t="e">
        <f t="shared" si="482"/>
        <v>#DIV/0!</v>
      </c>
      <c r="AT906" s="258" t="str">
        <f>IF(K906=0,0,VLOOKUP(K906,Kostenstellen!A:B,2,FALSE))</f>
        <v xml:space="preserve">Stimmheilzentrum    </v>
      </c>
      <c r="AU906" s="68" t="str">
        <f t="shared" si="489"/>
        <v>D</v>
      </c>
      <c r="AV906" s="68" t="str">
        <f t="shared" si="490"/>
        <v>D</v>
      </c>
      <c r="AW906" s="68">
        <f>IF(AF906=0,0,VLOOKUP($H906,Leistungszahlen!$A$11:$H$158,4,FALSE))</f>
        <v>0</v>
      </c>
      <c r="AX906" s="68">
        <f>IF(AF906=0,0,VLOOKUP($H906,Leistungszahlen!$A$11:$H$158,5,FALSE))</f>
        <v>0</v>
      </c>
      <c r="AY906" s="68">
        <f>IF(AG906=0,0,VLOOKUP($H906,Leistungszahlen!$A$11:$H$158,6,FALSE))</f>
        <v>0</v>
      </c>
      <c r="AZ906" s="68">
        <f t="shared" si="491"/>
        <v>0</v>
      </c>
      <c r="BA906" s="68">
        <f t="shared" si="492"/>
        <v>0</v>
      </c>
      <c r="BC906" s="68">
        <f t="shared" si="483"/>
        <v>0</v>
      </c>
      <c r="BD906" s="285"/>
    </row>
    <row r="907" spans="1:56" s="68" customFormat="1" ht="22.5">
      <c r="A907" s="200"/>
      <c r="B907" s="200"/>
      <c r="C907" s="200" t="s">
        <v>419</v>
      </c>
      <c r="D907" s="200" t="s">
        <v>201</v>
      </c>
      <c r="E907" s="200" t="s">
        <v>349</v>
      </c>
      <c r="F907" s="200" t="s">
        <v>1330</v>
      </c>
      <c r="G907" s="200" t="s">
        <v>1335</v>
      </c>
      <c r="H907" s="201" t="s">
        <v>213</v>
      </c>
      <c r="I907" s="202">
        <v>17.96</v>
      </c>
      <c r="J907" s="200" t="s">
        <v>560</v>
      </c>
      <c r="K907" s="176">
        <v>4</v>
      </c>
      <c r="L907" s="176">
        <v>1</v>
      </c>
      <c r="M907" s="176"/>
      <c r="N907" s="286">
        <v>5</v>
      </c>
      <c r="O907" s="286"/>
      <c r="P907" s="176"/>
      <c r="Q907" s="203">
        <f t="shared" si="484"/>
        <v>5</v>
      </c>
      <c r="R907" s="203">
        <f t="shared" si="485"/>
        <v>0</v>
      </c>
      <c r="S907" s="203">
        <f t="shared" si="486"/>
        <v>0</v>
      </c>
      <c r="T907" s="203">
        <f t="shared" si="487"/>
        <v>0</v>
      </c>
      <c r="U907" s="203">
        <f t="shared" si="488"/>
        <v>0</v>
      </c>
      <c r="V907" s="175">
        <f>IF(Q907&gt;0,VLOOKUP(Q907,Jahresfaktoren!$A$11:$B$24,2,),0)</f>
        <v>250</v>
      </c>
      <c r="W907" s="175">
        <f>IF(R907&gt;0,VLOOKUP(R907,Jahresfaktoren!$D$11:$E$24,2,),0)</f>
        <v>0</v>
      </c>
      <c r="X907" s="175">
        <f>IF(S907&gt;0,VLOOKUP(S907,Jahresfaktoren!$A$28:$B$29,2,),0)</f>
        <v>0</v>
      </c>
      <c r="Y907" s="175">
        <f>IF(T907&gt;0,VLOOKUP(T907,Jahresfaktoren!$A$28:$B$29,2,),0)</f>
        <v>0</v>
      </c>
      <c r="Z907" s="175">
        <f>IF(U907&gt;0,VLOOKUP(U907,Jahresfaktoren!$A$32:$B$33,2,),)</f>
        <v>0</v>
      </c>
      <c r="AA907" s="177">
        <f t="shared" si="473"/>
        <v>4490</v>
      </c>
      <c r="AB907" s="177" t="str">
        <f t="shared" si="474"/>
        <v/>
      </c>
      <c r="AC907" s="177" t="str">
        <f t="shared" si="475"/>
        <v/>
      </c>
      <c r="AD907" s="177" t="str">
        <f t="shared" si="476"/>
        <v/>
      </c>
      <c r="AE907" s="177" t="str">
        <f t="shared" si="477"/>
        <v/>
      </c>
      <c r="AF907" s="178">
        <f>IF(Q907&gt;0,VLOOKUP(H907,Leistungszahlen!$A$11:$C$158,3,),0)</f>
        <v>0</v>
      </c>
      <c r="AG907" s="178">
        <f>IF(R907&gt;0,VLOOKUP(H907,Leistungszahlen!$A$11:$F$158,6,),IF(T907&gt;0,VLOOKUP(H907,Leistungszahlen!$A$11:$F$158,6,),0))</f>
        <v>0</v>
      </c>
      <c r="AH907" s="179" t="e">
        <f t="shared" ref="AH907:AH970" si="493">IF(Q907&gt;0,AA907/AF907,0)</f>
        <v>#DIV/0!</v>
      </c>
      <c r="AI907" s="179">
        <f t="shared" ref="AI907:AI970" si="494">IF(R907&gt;0,AB907/AG907,0)</f>
        <v>0</v>
      </c>
      <c r="AJ907" s="179">
        <f t="shared" ref="AJ907:AJ970" si="495">IF(S907&gt;0,AC907/AF907,0)</f>
        <v>0</v>
      </c>
      <c r="AK907" s="179">
        <f t="shared" ref="AK907:AK970" si="496">IF(T907&gt;0,AD907/AG907,0)</f>
        <v>0</v>
      </c>
      <c r="AL907" s="179">
        <f t="shared" ref="AL907:AL970" si="497">IF(U907&gt;0,AE907/AF907,0)</f>
        <v>0</v>
      </c>
      <c r="AM907" s="180">
        <f>IF(L907=1,Stundensätze!$D$13,IF(L907=2,Stundensätze!$D$17,IF(L907=4,Stundensätze!$D$21,"")))</f>
        <v>0</v>
      </c>
      <c r="AN907" s="180">
        <f>IF(L907=1,Stundensätze!$D$15,IF(L907=2,Stundensätze!$D$19,IF(L907=4,Stundensätze!$D$23,"")))</f>
        <v>0</v>
      </c>
      <c r="AO907" s="180" t="e">
        <f t="shared" si="478"/>
        <v>#DIV/0!</v>
      </c>
      <c r="AP907" s="180">
        <f t="shared" si="479"/>
        <v>0</v>
      </c>
      <c r="AQ907" s="192" t="e">
        <f t="shared" si="480"/>
        <v>#DIV/0!</v>
      </c>
      <c r="AR907" s="192" t="e">
        <f t="shared" si="481"/>
        <v>#DIV/0!</v>
      </c>
      <c r="AS907" s="193" t="e">
        <f t="shared" si="482"/>
        <v>#DIV/0!</v>
      </c>
      <c r="AT907" s="258" t="str">
        <f>IF(K907=0,0,VLOOKUP(K907,Kostenstellen!A:B,2,FALSE))</f>
        <v xml:space="preserve">Stimmheilzentrum    </v>
      </c>
      <c r="AU907" s="68" t="str">
        <f t="shared" si="489"/>
        <v>O</v>
      </c>
      <c r="AV907" s="68" t="str">
        <f t="shared" si="490"/>
        <v/>
      </c>
      <c r="AW907" s="68">
        <f>IF(AF907=0,0,VLOOKUP($H907,Leistungszahlen!$A$11:$H$158,4,FALSE))</f>
        <v>0</v>
      </c>
      <c r="AX907" s="68">
        <f>IF(AF907=0,0,VLOOKUP($H907,Leistungszahlen!$A$11:$H$158,5,FALSE))</f>
        <v>0</v>
      </c>
      <c r="AY907" s="68">
        <f>IF(AG907=0,0,VLOOKUP($H907,Leistungszahlen!$A$11:$H$158,6,FALSE))</f>
        <v>0</v>
      </c>
      <c r="AZ907" s="68">
        <f t="shared" si="491"/>
        <v>0</v>
      </c>
      <c r="BA907" s="68">
        <f t="shared" si="492"/>
        <v>0</v>
      </c>
      <c r="BC907" s="68">
        <f t="shared" si="483"/>
        <v>0</v>
      </c>
      <c r="BD907" s="285"/>
    </row>
    <row r="908" spans="1:56" s="68" customFormat="1" ht="22.5">
      <c r="A908" s="200"/>
      <c r="B908" s="200"/>
      <c r="C908" s="200" t="s">
        <v>419</v>
      </c>
      <c r="D908" s="200" t="s">
        <v>201</v>
      </c>
      <c r="E908" s="200" t="s">
        <v>349</v>
      </c>
      <c r="F908" s="200" t="s">
        <v>1330</v>
      </c>
      <c r="G908" s="200" t="s">
        <v>1336</v>
      </c>
      <c r="H908" s="201" t="s">
        <v>213</v>
      </c>
      <c r="I908" s="202">
        <v>31.81</v>
      </c>
      <c r="J908" s="200" t="s">
        <v>560</v>
      </c>
      <c r="K908" s="176">
        <v>4</v>
      </c>
      <c r="L908" s="176">
        <v>1</v>
      </c>
      <c r="M908" s="176"/>
      <c r="N908" s="286">
        <v>5</v>
      </c>
      <c r="O908" s="286"/>
      <c r="P908" s="176"/>
      <c r="Q908" s="203">
        <f t="shared" si="484"/>
        <v>5</v>
      </c>
      <c r="R908" s="203">
        <f t="shared" si="485"/>
        <v>0</v>
      </c>
      <c r="S908" s="203">
        <f t="shared" si="486"/>
        <v>0</v>
      </c>
      <c r="T908" s="203">
        <f t="shared" si="487"/>
        <v>0</v>
      </c>
      <c r="U908" s="203">
        <f t="shared" si="488"/>
        <v>0</v>
      </c>
      <c r="V908" s="175">
        <f>IF(Q908&gt;0,VLOOKUP(Q908,Jahresfaktoren!$A$11:$B$24,2,),0)</f>
        <v>250</v>
      </c>
      <c r="W908" s="175">
        <f>IF(R908&gt;0,VLOOKUP(R908,Jahresfaktoren!$D$11:$E$24,2,),0)</f>
        <v>0</v>
      </c>
      <c r="X908" s="175">
        <f>IF(S908&gt;0,VLOOKUP(S908,Jahresfaktoren!$A$28:$B$29,2,),0)</f>
        <v>0</v>
      </c>
      <c r="Y908" s="175">
        <f>IF(T908&gt;0,VLOOKUP(T908,Jahresfaktoren!$A$28:$B$29,2,),0)</f>
        <v>0</v>
      </c>
      <c r="Z908" s="175">
        <f>IF(U908&gt;0,VLOOKUP(U908,Jahresfaktoren!$A$32:$B$33,2,),)</f>
        <v>0</v>
      </c>
      <c r="AA908" s="177">
        <f t="shared" si="473"/>
        <v>7952.5</v>
      </c>
      <c r="AB908" s="177" t="str">
        <f t="shared" si="474"/>
        <v/>
      </c>
      <c r="AC908" s="177" t="str">
        <f t="shared" si="475"/>
        <v/>
      </c>
      <c r="AD908" s="177" t="str">
        <f t="shared" si="476"/>
        <v/>
      </c>
      <c r="AE908" s="177" t="str">
        <f t="shared" si="477"/>
        <v/>
      </c>
      <c r="AF908" s="178">
        <f>IF(Q908&gt;0,VLOOKUP(H908,Leistungszahlen!$A$11:$C$158,3,),0)</f>
        <v>0</v>
      </c>
      <c r="AG908" s="178">
        <f>IF(R908&gt;0,VLOOKUP(H908,Leistungszahlen!$A$11:$F$158,6,),IF(T908&gt;0,VLOOKUP(H908,Leistungszahlen!$A$11:$F$158,6,),0))</f>
        <v>0</v>
      </c>
      <c r="AH908" s="179" t="e">
        <f t="shared" si="493"/>
        <v>#DIV/0!</v>
      </c>
      <c r="AI908" s="179">
        <f t="shared" si="494"/>
        <v>0</v>
      </c>
      <c r="AJ908" s="179">
        <f t="shared" si="495"/>
        <v>0</v>
      </c>
      <c r="AK908" s="179">
        <f t="shared" si="496"/>
        <v>0</v>
      </c>
      <c r="AL908" s="179">
        <f t="shared" si="497"/>
        <v>0</v>
      </c>
      <c r="AM908" s="180">
        <f>IF(L908=1,Stundensätze!$D$13,IF(L908=2,Stundensätze!$D$17,IF(L908=4,Stundensätze!$D$21,"")))</f>
        <v>0</v>
      </c>
      <c r="AN908" s="180">
        <f>IF(L908=1,Stundensätze!$D$15,IF(L908=2,Stundensätze!$D$19,IF(L908=4,Stundensätze!$D$23,"")))</f>
        <v>0</v>
      </c>
      <c r="AO908" s="180" t="e">
        <f t="shared" si="478"/>
        <v>#DIV/0!</v>
      </c>
      <c r="AP908" s="180">
        <f t="shared" si="479"/>
        <v>0</v>
      </c>
      <c r="AQ908" s="192" t="e">
        <f t="shared" si="480"/>
        <v>#DIV/0!</v>
      </c>
      <c r="AR908" s="192" t="e">
        <f t="shared" si="481"/>
        <v>#DIV/0!</v>
      </c>
      <c r="AS908" s="193" t="e">
        <f t="shared" si="482"/>
        <v>#DIV/0!</v>
      </c>
      <c r="AT908" s="258" t="str">
        <f>IF(K908=0,0,VLOOKUP(K908,Kostenstellen!A:B,2,FALSE))</f>
        <v xml:space="preserve">Stimmheilzentrum    </v>
      </c>
      <c r="AU908" s="68" t="str">
        <f t="shared" si="489"/>
        <v>O</v>
      </c>
      <c r="AV908" s="68" t="str">
        <f t="shared" si="490"/>
        <v/>
      </c>
      <c r="AW908" s="68">
        <f>IF(AF908=0,0,VLOOKUP($H908,Leistungszahlen!$A$11:$H$158,4,FALSE))</f>
        <v>0</v>
      </c>
      <c r="AX908" s="68">
        <f>IF(AF908=0,0,VLOOKUP($H908,Leistungszahlen!$A$11:$H$158,5,FALSE))</f>
        <v>0</v>
      </c>
      <c r="AY908" s="68">
        <f>IF(AG908=0,0,VLOOKUP($H908,Leistungszahlen!$A$11:$H$158,6,FALSE))</f>
        <v>0</v>
      </c>
      <c r="AZ908" s="68">
        <f t="shared" si="491"/>
        <v>0</v>
      </c>
      <c r="BA908" s="68">
        <f t="shared" si="492"/>
        <v>0</v>
      </c>
      <c r="BC908" s="68">
        <f t="shared" si="483"/>
        <v>0</v>
      </c>
      <c r="BD908" s="285"/>
    </row>
    <row r="909" spans="1:56" s="68" customFormat="1" ht="22.5">
      <c r="A909" s="200"/>
      <c r="B909" s="200"/>
      <c r="C909" s="200" t="s">
        <v>419</v>
      </c>
      <c r="D909" s="200" t="s">
        <v>201</v>
      </c>
      <c r="E909" s="200" t="s">
        <v>349</v>
      </c>
      <c r="F909" s="200"/>
      <c r="G909" s="200" t="s">
        <v>193</v>
      </c>
      <c r="H909" s="201" t="s">
        <v>206</v>
      </c>
      <c r="I909" s="202">
        <v>1.79</v>
      </c>
      <c r="J909" s="200" t="s">
        <v>778</v>
      </c>
      <c r="K909" s="176">
        <v>4</v>
      </c>
      <c r="L909" s="176">
        <v>1</v>
      </c>
      <c r="M909" s="176"/>
      <c r="N909" s="286">
        <v>1</v>
      </c>
      <c r="O909" s="286"/>
      <c r="P909" s="176"/>
      <c r="Q909" s="203">
        <f t="shared" si="484"/>
        <v>1</v>
      </c>
      <c r="R909" s="203">
        <f t="shared" si="485"/>
        <v>0</v>
      </c>
      <c r="S909" s="203">
        <f t="shared" si="486"/>
        <v>0</v>
      </c>
      <c r="T909" s="203">
        <f t="shared" si="487"/>
        <v>0</v>
      </c>
      <c r="U909" s="203">
        <f t="shared" si="488"/>
        <v>0</v>
      </c>
      <c r="V909" s="175">
        <f>IF(Q909&gt;0,VLOOKUP(Q909,Jahresfaktoren!$A$11:$B$24,2,),0)</f>
        <v>52</v>
      </c>
      <c r="W909" s="175">
        <f>IF(R909&gt;0,VLOOKUP(R909,Jahresfaktoren!$D$11:$E$24,2,),0)</f>
        <v>0</v>
      </c>
      <c r="X909" s="175">
        <f>IF(S909&gt;0,VLOOKUP(S909,Jahresfaktoren!$A$28:$B$29,2,),0)</f>
        <v>0</v>
      </c>
      <c r="Y909" s="175">
        <f>IF(T909&gt;0,VLOOKUP(T909,Jahresfaktoren!$A$28:$B$29,2,),0)</f>
        <v>0</v>
      </c>
      <c r="Z909" s="175">
        <f>IF(U909&gt;0,VLOOKUP(U909,Jahresfaktoren!$A$32:$B$33,2,),)</f>
        <v>0</v>
      </c>
      <c r="AA909" s="177">
        <f t="shared" si="473"/>
        <v>93.08</v>
      </c>
      <c r="AB909" s="177" t="str">
        <f t="shared" si="474"/>
        <v/>
      </c>
      <c r="AC909" s="177" t="str">
        <f t="shared" si="475"/>
        <v/>
      </c>
      <c r="AD909" s="177" t="str">
        <f t="shared" si="476"/>
        <v/>
      </c>
      <c r="AE909" s="177" t="str">
        <f t="shared" si="477"/>
        <v/>
      </c>
      <c r="AF909" s="178">
        <f>IF(Q909&gt;0,VLOOKUP(H909,Leistungszahlen!$A$11:$C$158,3,),0)</f>
        <v>0</v>
      </c>
      <c r="AG909" s="178">
        <f>IF(R909&gt;0,VLOOKUP(H909,Leistungszahlen!$A$11:$F$158,6,),IF(T909&gt;0,VLOOKUP(H909,Leistungszahlen!$A$11:$F$158,6,),0))</f>
        <v>0</v>
      </c>
      <c r="AH909" s="179" t="e">
        <f t="shared" si="493"/>
        <v>#DIV/0!</v>
      </c>
      <c r="AI909" s="179">
        <f t="shared" si="494"/>
        <v>0</v>
      </c>
      <c r="AJ909" s="179">
        <f t="shared" si="495"/>
        <v>0</v>
      </c>
      <c r="AK909" s="179">
        <f t="shared" si="496"/>
        <v>0</v>
      </c>
      <c r="AL909" s="179">
        <f t="shared" si="497"/>
        <v>0</v>
      </c>
      <c r="AM909" s="180">
        <f>IF(L909=1,Stundensätze!$D$13,IF(L909=2,Stundensätze!$D$17,IF(L909=4,Stundensätze!$D$21,"")))</f>
        <v>0</v>
      </c>
      <c r="AN909" s="180">
        <f>IF(L909=1,Stundensätze!$D$15,IF(L909=2,Stundensätze!$D$19,IF(L909=4,Stundensätze!$D$23,"")))</f>
        <v>0</v>
      </c>
      <c r="AO909" s="180" t="e">
        <f t="shared" si="478"/>
        <v>#DIV/0!</v>
      </c>
      <c r="AP909" s="180">
        <f t="shared" si="479"/>
        <v>0</v>
      </c>
      <c r="AQ909" s="192" t="e">
        <f t="shared" si="480"/>
        <v>#DIV/0!</v>
      </c>
      <c r="AR909" s="192" t="e">
        <f t="shared" si="481"/>
        <v>#DIV/0!</v>
      </c>
      <c r="AS909" s="193" t="e">
        <f t="shared" si="482"/>
        <v>#DIV/0!</v>
      </c>
      <c r="AT909" s="258" t="str">
        <f>IF(K909=0,0,VLOOKUP(K909,Kostenstellen!A:B,2,FALSE))</f>
        <v xml:space="preserve">Stimmheilzentrum    </v>
      </c>
      <c r="AU909" s="68" t="str">
        <f t="shared" si="489"/>
        <v>H</v>
      </c>
      <c r="AV909" s="68" t="str">
        <f t="shared" si="490"/>
        <v/>
      </c>
      <c r="AW909" s="68">
        <f>IF(AF909=0,0,VLOOKUP($H909,Leistungszahlen!$A$11:$H$158,4,FALSE))</f>
        <v>0</v>
      </c>
      <c r="AX909" s="68">
        <f>IF(AF909=0,0,VLOOKUP($H909,Leistungszahlen!$A$11:$H$158,5,FALSE))</f>
        <v>0</v>
      </c>
      <c r="AY909" s="68">
        <f>IF(AG909=0,0,VLOOKUP($H909,Leistungszahlen!$A$11:$H$158,6,FALSE))</f>
        <v>0</v>
      </c>
      <c r="AZ909" s="68">
        <f t="shared" si="491"/>
        <v>0</v>
      </c>
      <c r="BA909" s="68">
        <f t="shared" si="492"/>
        <v>0</v>
      </c>
      <c r="BC909" s="68">
        <f t="shared" si="483"/>
        <v>0</v>
      </c>
      <c r="BD909" s="285"/>
    </row>
    <row r="910" spans="1:56" s="68" customFormat="1" ht="22.5">
      <c r="A910" s="200"/>
      <c r="B910" s="200"/>
      <c r="C910" s="200" t="s">
        <v>419</v>
      </c>
      <c r="D910" s="200" t="s">
        <v>201</v>
      </c>
      <c r="E910" s="200" t="s">
        <v>349</v>
      </c>
      <c r="F910" s="200"/>
      <c r="G910" s="200" t="s">
        <v>242</v>
      </c>
      <c r="H910" s="201" t="s">
        <v>215</v>
      </c>
      <c r="I910" s="202">
        <v>2.96</v>
      </c>
      <c r="J910" s="200" t="s">
        <v>778</v>
      </c>
      <c r="K910" s="176">
        <v>4</v>
      </c>
      <c r="L910" s="176">
        <v>1</v>
      </c>
      <c r="M910" s="176"/>
      <c r="N910" s="286">
        <v>7</v>
      </c>
      <c r="O910" s="286"/>
      <c r="P910" s="176"/>
      <c r="Q910" s="203">
        <f t="shared" si="484"/>
        <v>6</v>
      </c>
      <c r="R910" s="203">
        <f t="shared" si="485"/>
        <v>0</v>
      </c>
      <c r="S910" s="203">
        <f t="shared" si="486"/>
        <v>1</v>
      </c>
      <c r="T910" s="203">
        <f t="shared" si="487"/>
        <v>0</v>
      </c>
      <c r="U910" s="203">
        <f t="shared" si="488"/>
        <v>1</v>
      </c>
      <c r="V910" s="175">
        <f>IF(Q910&gt;0,VLOOKUP(Q910,Jahresfaktoren!$A$11:$B$24,2,),0)</f>
        <v>302</v>
      </c>
      <c r="W910" s="175">
        <f>IF(R910&gt;0,VLOOKUP(R910,Jahresfaktoren!$D$11:$E$24,2,),0)</f>
        <v>0</v>
      </c>
      <c r="X910" s="175">
        <f>IF(S910&gt;0,VLOOKUP(S910,Jahresfaktoren!$A$28:$B$29,2,),0)</f>
        <v>60</v>
      </c>
      <c r="Y910" s="175">
        <f>IF(T910&gt;0,VLOOKUP(T910,Jahresfaktoren!$A$28:$B$29,2,),0)</f>
        <v>0</v>
      </c>
      <c r="Z910" s="175">
        <f>IF(U910&gt;0,VLOOKUP(U910,Jahresfaktoren!$A$32:$B$33,2,),)</f>
        <v>3</v>
      </c>
      <c r="AA910" s="177">
        <f t="shared" si="473"/>
        <v>893.92</v>
      </c>
      <c r="AB910" s="177" t="str">
        <f t="shared" si="474"/>
        <v/>
      </c>
      <c r="AC910" s="177">
        <f t="shared" si="475"/>
        <v>177.6</v>
      </c>
      <c r="AD910" s="177" t="str">
        <f t="shared" si="476"/>
        <v/>
      </c>
      <c r="AE910" s="177">
        <f t="shared" si="477"/>
        <v>8.879999999999999</v>
      </c>
      <c r="AF910" s="178">
        <f>IF(Q910&gt;0,VLOOKUP(H910,Leistungszahlen!$A$11:$C$158,3,),0)</f>
        <v>0</v>
      </c>
      <c r="AG910" s="178">
        <f>IF(R910&gt;0,VLOOKUP(H910,Leistungszahlen!$A$11:$F$158,6,),IF(T910&gt;0,VLOOKUP(H910,Leistungszahlen!$A$11:$F$158,6,),0))</f>
        <v>0</v>
      </c>
      <c r="AH910" s="179" t="e">
        <f t="shared" si="493"/>
        <v>#DIV/0!</v>
      </c>
      <c r="AI910" s="179">
        <f t="shared" si="494"/>
        <v>0</v>
      </c>
      <c r="AJ910" s="179" t="e">
        <f t="shared" si="495"/>
        <v>#DIV/0!</v>
      </c>
      <c r="AK910" s="179">
        <f t="shared" si="496"/>
        <v>0</v>
      </c>
      <c r="AL910" s="179" t="e">
        <f t="shared" si="497"/>
        <v>#DIV/0!</v>
      </c>
      <c r="AM910" s="180">
        <f>IF(L910=1,Stundensätze!$D$13,IF(L910=2,Stundensätze!$D$17,IF(L910=4,Stundensätze!$D$21,"")))</f>
        <v>0</v>
      </c>
      <c r="AN910" s="180">
        <f>IF(L910=1,Stundensätze!$D$15,IF(L910=2,Stundensätze!$D$19,IF(L910=4,Stundensätze!$D$23,"")))</f>
        <v>0</v>
      </c>
      <c r="AO910" s="180" t="e">
        <f t="shared" si="478"/>
        <v>#DIV/0!</v>
      </c>
      <c r="AP910" s="180" t="e">
        <f t="shared" si="479"/>
        <v>#DIV/0!</v>
      </c>
      <c r="AQ910" s="192" t="e">
        <f t="shared" si="480"/>
        <v>#DIV/0!</v>
      </c>
      <c r="AR910" s="192" t="e">
        <f t="shared" si="481"/>
        <v>#DIV/0!</v>
      </c>
      <c r="AS910" s="193" t="e">
        <f t="shared" si="482"/>
        <v>#DIV/0!</v>
      </c>
      <c r="AT910" s="258" t="str">
        <f>IF(K910=0,0,VLOOKUP(K910,Kostenstellen!A:B,2,FALSE))</f>
        <v xml:space="preserve">Stimmheilzentrum    </v>
      </c>
      <c r="AU910" s="68" t="str">
        <f t="shared" si="489"/>
        <v>R</v>
      </c>
      <c r="AV910" s="68" t="str">
        <f t="shared" si="490"/>
        <v/>
      </c>
      <c r="AW910" s="68">
        <f>IF(AF910=0,0,VLOOKUP($H910,Leistungszahlen!$A$11:$H$158,4,FALSE))</f>
        <v>0</v>
      </c>
      <c r="AX910" s="68">
        <f>IF(AF910=0,0,VLOOKUP($H910,Leistungszahlen!$A$11:$H$158,5,FALSE))</f>
        <v>0</v>
      </c>
      <c r="AY910" s="68">
        <f>IF(AG910=0,0,VLOOKUP($H910,Leistungszahlen!$A$11:$H$158,6,FALSE))</f>
        <v>0</v>
      </c>
      <c r="AZ910" s="68">
        <f t="shared" si="491"/>
        <v>0</v>
      </c>
      <c r="BA910" s="68">
        <f t="shared" si="492"/>
        <v>0</v>
      </c>
      <c r="BC910" s="68">
        <f t="shared" si="483"/>
        <v>0</v>
      </c>
      <c r="BD910" s="285"/>
    </row>
    <row r="911" spans="1:56" s="68" customFormat="1" ht="22.5">
      <c r="A911" s="200"/>
      <c r="B911" s="200"/>
      <c r="C911" s="200" t="s">
        <v>419</v>
      </c>
      <c r="D911" s="200" t="s">
        <v>201</v>
      </c>
      <c r="E911" s="200" t="s">
        <v>349</v>
      </c>
      <c r="F911" s="200"/>
      <c r="G911" s="200" t="s">
        <v>439</v>
      </c>
      <c r="H911" s="201" t="s">
        <v>205</v>
      </c>
      <c r="I911" s="202">
        <v>108.7</v>
      </c>
      <c r="J911" s="200" t="s">
        <v>560</v>
      </c>
      <c r="K911" s="176">
        <v>4</v>
      </c>
      <c r="L911" s="176">
        <v>1</v>
      </c>
      <c r="M911" s="176">
        <v>0</v>
      </c>
      <c r="N911" s="286">
        <v>6</v>
      </c>
      <c r="O911" s="286"/>
      <c r="P911" s="176"/>
      <c r="Q911" s="203">
        <f t="shared" si="484"/>
        <v>6</v>
      </c>
      <c r="R911" s="203">
        <f t="shared" si="485"/>
        <v>0</v>
      </c>
      <c r="S911" s="203">
        <f t="shared" si="486"/>
        <v>0</v>
      </c>
      <c r="T911" s="203">
        <f t="shared" si="487"/>
        <v>0</v>
      </c>
      <c r="U911" s="203">
        <f t="shared" si="488"/>
        <v>0</v>
      </c>
      <c r="V911" s="175">
        <f>IF(Q911&gt;0,VLOOKUP(Q911,Jahresfaktoren!$A$11:$B$24,2,),0)</f>
        <v>302</v>
      </c>
      <c r="W911" s="175">
        <f>IF(R911&gt;0,VLOOKUP(R911,Jahresfaktoren!$D$11:$E$24,2,),0)</f>
        <v>0</v>
      </c>
      <c r="X911" s="175">
        <f>IF(S911&gt;0,VLOOKUP(S911,Jahresfaktoren!$A$28:$B$29,2,),0)</f>
        <v>0</v>
      </c>
      <c r="Y911" s="175">
        <f>IF(T911&gt;0,VLOOKUP(T911,Jahresfaktoren!$A$28:$B$29,2,),0)</f>
        <v>0</v>
      </c>
      <c r="Z911" s="175">
        <f>IF(U911&gt;0,VLOOKUP(U911,Jahresfaktoren!$A$32:$B$33,2,),)</f>
        <v>0</v>
      </c>
      <c r="AA911" s="177">
        <f t="shared" si="473"/>
        <v>32827.4</v>
      </c>
      <c r="AB911" s="177" t="str">
        <f t="shared" si="474"/>
        <v/>
      </c>
      <c r="AC911" s="177" t="str">
        <f t="shared" si="475"/>
        <v/>
      </c>
      <c r="AD911" s="177" t="str">
        <f t="shared" si="476"/>
        <v/>
      </c>
      <c r="AE911" s="177" t="str">
        <f t="shared" si="477"/>
        <v/>
      </c>
      <c r="AF911" s="178">
        <f>IF(Q911&gt;0,VLOOKUP(H911,Leistungszahlen!$A$11:$C$158,3,),0)</f>
        <v>0</v>
      </c>
      <c r="AG911" s="178">
        <f>IF(R911&gt;0,VLOOKUP(H911,Leistungszahlen!$A$11:$F$158,6,),IF(T911&gt;0,VLOOKUP(H911,Leistungszahlen!$A$11:$F$158,6,),0))</f>
        <v>0</v>
      </c>
      <c r="AH911" s="179" t="e">
        <f t="shared" si="493"/>
        <v>#DIV/0!</v>
      </c>
      <c r="AI911" s="179">
        <f t="shared" si="494"/>
        <v>0</v>
      </c>
      <c r="AJ911" s="179">
        <f t="shared" si="495"/>
        <v>0</v>
      </c>
      <c r="AK911" s="179">
        <f t="shared" si="496"/>
        <v>0</v>
      </c>
      <c r="AL911" s="179">
        <f t="shared" si="497"/>
        <v>0</v>
      </c>
      <c r="AM911" s="180">
        <f>IF(L911=1,Stundensätze!$D$13,IF(L911=2,Stundensätze!$D$17,IF(L911=4,Stundensätze!$D$21,"")))</f>
        <v>0</v>
      </c>
      <c r="AN911" s="180">
        <f>IF(L911=1,Stundensätze!$D$15,IF(L911=2,Stundensätze!$D$19,IF(L911=4,Stundensätze!$D$23,"")))</f>
        <v>0</v>
      </c>
      <c r="AO911" s="180" t="e">
        <f t="shared" si="478"/>
        <v>#DIV/0!</v>
      </c>
      <c r="AP911" s="180">
        <f t="shared" si="479"/>
        <v>0</v>
      </c>
      <c r="AQ911" s="192" t="e">
        <f t="shared" si="480"/>
        <v>#DIV/0!</v>
      </c>
      <c r="AR911" s="192" t="e">
        <f t="shared" si="481"/>
        <v>#DIV/0!</v>
      </c>
      <c r="AS911" s="193" t="e">
        <f t="shared" si="482"/>
        <v>#DIV/0!</v>
      </c>
      <c r="AT911" s="258" t="str">
        <f>IF(K911=0,0,VLOOKUP(K911,Kostenstellen!A:B,2,FALSE))</f>
        <v xml:space="preserve">Stimmheilzentrum    </v>
      </c>
      <c r="AU911" s="68" t="str">
        <f t="shared" si="489"/>
        <v>G</v>
      </c>
      <c r="AV911" s="68" t="str">
        <f t="shared" si="490"/>
        <v/>
      </c>
      <c r="AW911" s="68">
        <f>IF(AF911=0,0,VLOOKUP($H911,Leistungszahlen!$A$11:$H$158,4,FALSE))</f>
        <v>0</v>
      </c>
      <c r="AX911" s="68">
        <f>IF(AF911=0,0,VLOOKUP($H911,Leistungszahlen!$A$11:$H$158,5,FALSE))</f>
        <v>0</v>
      </c>
      <c r="AY911" s="68">
        <f>IF(AG911=0,0,VLOOKUP($H911,Leistungszahlen!$A$11:$H$158,6,FALSE))</f>
        <v>0</v>
      </c>
      <c r="AZ911" s="68">
        <f t="shared" si="491"/>
        <v>0</v>
      </c>
      <c r="BA911" s="68">
        <f t="shared" si="492"/>
        <v>0</v>
      </c>
      <c r="BC911" s="68">
        <f t="shared" si="483"/>
        <v>0</v>
      </c>
      <c r="BD911" s="285"/>
    </row>
    <row r="912" spans="1:56" s="68" customFormat="1" ht="22.5">
      <c r="A912" s="200"/>
      <c r="B912" s="200"/>
      <c r="C912" s="200" t="s">
        <v>419</v>
      </c>
      <c r="D912" s="200" t="s">
        <v>201</v>
      </c>
      <c r="E912" s="200" t="s">
        <v>349</v>
      </c>
      <c r="F912" s="200"/>
      <c r="G912" s="200" t="s">
        <v>405</v>
      </c>
      <c r="H912" s="201" t="s">
        <v>219</v>
      </c>
      <c r="I912" s="202">
        <v>2.48</v>
      </c>
      <c r="J912" s="200" t="s">
        <v>560</v>
      </c>
      <c r="K912" s="176">
        <v>4</v>
      </c>
      <c r="L912" s="176">
        <v>1</v>
      </c>
      <c r="M912" s="176">
        <v>0</v>
      </c>
      <c r="N912" s="286">
        <v>6</v>
      </c>
      <c r="O912" s="286"/>
      <c r="P912" s="176"/>
      <c r="Q912" s="203">
        <f t="shared" si="484"/>
        <v>6</v>
      </c>
      <c r="R912" s="203">
        <f t="shared" si="485"/>
        <v>0</v>
      </c>
      <c r="S912" s="203">
        <f t="shared" si="486"/>
        <v>0</v>
      </c>
      <c r="T912" s="203">
        <f t="shared" si="487"/>
        <v>0</v>
      </c>
      <c r="U912" s="203">
        <f t="shared" si="488"/>
        <v>0</v>
      </c>
      <c r="V912" s="175">
        <f>IF(Q912&gt;0,VLOOKUP(Q912,Jahresfaktoren!$A$11:$B$24,2,),0)</f>
        <v>302</v>
      </c>
      <c r="W912" s="175">
        <f>IF(R912&gt;0,VLOOKUP(R912,Jahresfaktoren!$D$11:$E$24,2,),0)</f>
        <v>0</v>
      </c>
      <c r="X912" s="175">
        <f>IF(S912&gt;0,VLOOKUP(S912,Jahresfaktoren!$A$28:$B$29,2,),0)</f>
        <v>0</v>
      </c>
      <c r="Y912" s="175">
        <f>IF(T912&gt;0,VLOOKUP(T912,Jahresfaktoren!$A$28:$B$29,2,),0)</f>
        <v>0</v>
      </c>
      <c r="Z912" s="175">
        <f>IF(U912&gt;0,VLOOKUP(U912,Jahresfaktoren!$A$32:$B$33,2,),)</f>
        <v>0</v>
      </c>
      <c r="AA912" s="177">
        <f t="shared" si="473"/>
        <v>748.96</v>
      </c>
      <c r="AB912" s="177" t="str">
        <f t="shared" si="474"/>
        <v/>
      </c>
      <c r="AC912" s="177" t="str">
        <f t="shared" si="475"/>
        <v/>
      </c>
      <c r="AD912" s="177" t="str">
        <f t="shared" si="476"/>
        <v/>
      </c>
      <c r="AE912" s="177" t="str">
        <f t="shared" si="477"/>
        <v/>
      </c>
      <c r="AF912" s="178">
        <f>IF(Q912&gt;0,VLOOKUP(H912,Leistungszahlen!$A$11:$C$158,3,),0)</f>
        <v>0</v>
      </c>
      <c r="AG912" s="178">
        <f>IF(R912&gt;0,VLOOKUP(H912,Leistungszahlen!$A$11:$F$158,6,),IF(T912&gt;0,VLOOKUP(H912,Leistungszahlen!$A$11:$F$158,6,),0))</f>
        <v>0</v>
      </c>
      <c r="AH912" s="179" t="e">
        <f t="shared" si="493"/>
        <v>#DIV/0!</v>
      </c>
      <c r="AI912" s="179">
        <f t="shared" si="494"/>
        <v>0</v>
      </c>
      <c r="AJ912" s="179">
        <f t="shared" si="495"/>
        <v>0</v>
      </c>
      <c r="AK912" s="179">
        <f t="shared" si="496"/>
        <v>0</v>
      </c>
      <c r="AL912" s="179">
        <f t="shared" si="497"/>
        <v>0</v>
      </c>
      <c r="AM912" s="180">
        <f>IF(L912=1,Stundensätze!$D$13,IF(L912=2,Stundensätze!$D$17,IF(L912=4,Stundensätze!$D$21,"")))</f>
        <v>0</v>
      </c>
      <c r="AN912" s="180">
        <f>IF(L912=1,Stundensätze!$D$15,IF(L912=2,Stundensätze!$D$19,IF(L912=4,Stundensätze!$D$23,"")))</f>
        <v>0</v>
      </c>
      <c r="AO912" s="180" t="e">
        <f t="shared" si="478"/>
        <v>#DIV/0!</v>
      </c>
      <c r="AP912" s="180">
        <f t="shared" si="479"/>
        <v>0</v>
      </c>
      <c r="AQ912" s="192" t="e">
        <f t="shared" si="480"/>
        <v>#DIV/0!</v>
      </c>
      <c r="AR912" s="192" t="e">
        <f t="shared" si="481"/>
        <v>#DIV/0!</v>
      </c>
      <c r="AS912" s="193" t="e">
        <f t="shared" si="482"/>
        <v>#DIV/0!</v>
      </c>
      <c r="AT912" s="258" t="str">
        <f>IF(K912=0,0,VLOOKUP(K912,Kostenstellen!A:B,2,FALSE))</f>
        <v xml:space="preserve">Stimmheilzentrum    </v>
      </c>
      <c r="AU912" s="68" t="str">
        <f t="shared" si="489"/>
        <v>V</v>
      </c>
      <c r="AV912" s="68" t="str">
        <f t="shared" si="490"/>
        <v/>
      </c>
      <c r="AW912" s="68">
        <f>IF(AF912=0,0,VLOOKUP($H912,Leistungszahlen!$A$11:$H$158,4,FALSE))</f>
        <v>0</v>
      </c>
      <c r="AX912" s="68">
        <f>IF(AF912=0,0,VLOOKUP($H912,Leistungszahlen!$A$11:$H$158,5,FALSE))</f>
        <v>0</v>
      </c>
      <c r="AY912" s="68">
        <f>IF(AG912=0,0,VLOOKUP($H912,Leistungszahlen!$A$11:$H$158,6,FALSE))</f>
        <v>0</v>
      </c>
      <c r="AZ912" s="68">
        <f t="shared" si="491"/>
        <v>0</v>
      </c>
      <c r="BA912" s="68">
        <f t="shared" si="492"/>
        <v>0</v>
      </c>
      <c r="BC912" s="68">
        <f t="shared" si="483"/>
        <v>0</v>
      </c>
      <c r="BD912" s="285"/>
    </row>
    <row r="913" spans="1:56" s="68" customFormat="1" ht="22.5">
      <c r="A913" s="200"/>
      <c r="B913" s="200"/>
      <c r="C913" s="200" t="s">
        <v>419</v>
      </c>
      <c r="D913" s="200" t="s">
        <v>201</v>
      </c>
      <c r="E913" s="200" t="s">
        <v>349</v>
      </c>
      <c r="F913" s="200"/>
      <c r="G913" s="200" t="s">
        <v>238</v>
      </c>
      <c r="H913" s="201" t="s">
        <v>206</v>
      </c>
      <c r="I913" s="202">
        <v>6.47</v>
      </c>
      <c r="J913" s="200" t="s">
        <v>560</v>
      </c>
      <c r="K913" s="176">
        <v>4</v>
      </c>
      <c r="L913" s="176">
        <v>1</v>
      </c>
      <c r="M913" s="176">
        <v>0</v>
      </c>
      <c r="N913" s="286">
        <v>1</v>
      </c>
      <c r="O913" s="286">
        <v>0</v>
      </c>
      <c r="P913" s="176"/>
      <c r="Q913" s="203">
        <f t="shared" si="484"/>
        <v>1</v>
      </c>
      <c r="R913" s="203">
        <f t="shared" si="485"/>
        <v>0</v>
      </c>
      <c r="S913" s="203">
        <f t="shared" si="486"/>
        <v>0</v>
      </c>
      <c r="T913" s="203">
        <f t="shared" si="487"/>
        <v>0</v>
      </c>
      <c r="U913" s="203">
        <f t="shared" si="488"/>
        <v>0</v>
      </c>
      <c r="V913" s="175">
        <f>IF(Q913&gt;0,VLOOKUP(Q913,Jahresfaktoren!$A$11:$B$24,2,),0)</f>
        <v>52</v>
      </c>
      <c r="W913" s="175">
        <f>IF(R913&gt;0,VLOOKUP(R913,Jahresfaktoren!$D$11:$E$24,2,),0)</f>
        <v>0</v>
      </c>
      <c r="X913" s="175">
        <f>IF(S913&gt;0,VLOOKUP(S913,Jahresfaktoren!$A$28:$B$29,2,),0)</f>
        <v>0</v>
      </c>
      <c r="Y913" s="175">
        <f>IF(T913&gt;0,VLOOKUP(T913,Jahresfaktoren!$A$28:$B$29,2,),0)</f>
        <v>0</v>
      </c>
      <c r="Z913" s="175">
        <f>IF(U913&gt;0,VLOOKUP(U913,Jahresfaktoren!$A$32:$B$33,2,),)</f>
        <v>0</v>
      </c>
      <c r="AA913" s="177">
        <f t="shared" si="473"/>
        <v>336.44</v>
      </c>
      <c r="AB913" s="177" t="str">
        <f t="shared" si="474"/>
        <v/>
      </c>
      <c r="AC913" s="177" t="str">
        <f t="shared" si="475"/>
        <v/>
      </c>
      <c r="AD913" s="177" t="str">
        <f t="shared" si="476"/>
        <v/>
      </c>
      <c r="AE913" s="177" t="str">
        <f t="shared" si="477"/>
        <v/>
      </c>
      <c r="AF913" s="178">
        <f>IF(Q913&gt;0,VLOOKUP(H913,Leistungszahlen!$A$11:$C$158,3,),0)</f>
        <v>0</v>
      </c>
      <c r="AG913" s="178">
        <f>IF(R913&gt;0,VLOOKUP(H913,Leistungszahlen!$A$11:$F$158,6,),IF(T913&gt;0,VLOOKUP(H913,Leistungszahlen!$A$11:$F$158,6,),0))</f>
        <v>0</v>
      </c>
      <c r="AH913" s="179" t="e">
        <f t="shared" si="493"/>
        <v>#DIV/0!</v>
      </c>
      <c r="AI913" s="179">
        <f t="shared" si="494"/>
        <v>0</v>
      </c>
      <c r="AJ913" s="179">
        <f t="shared" si="495"/>
        <v>0</v>
      </c>
      <c r="AK913" s="179">
        <f t="shared" si="496"/>
        <v>0</v>
      </c>
      <c r="AL913" s="179">
        <f t="shared" si="497"/>
        <v>0</v>
      </c>
      <c r="AM913" s="180">
        <f>IF(L913=1,Stundensätze!$D$13,IF(L913=2,Stundensätze!$D$17,IF(L913=4,Stundensätze!$D$21,"")))</f>
        <v>0</v>
      </c>
      <c r="AN913" s="180">
        <f>IF(L913=1,Stundensätze!$D$15,IF(L913=2,Stundensätze!$D$19,IF(L913=4,Stundensätze!$D$23,"")))</f>
        <v>0</v>
      </c>
      <c r="AO913" s="180" t="e">
        <f t="shared" si="478"/>
        <v>#DIV/0!</v>
      </c>
      <c r="AP913" s="180">
        <f t="shared" si="479"/>
        <v>0</v>
      </c>
      <c r="AQ913" s="192" t="e">
        <f t="shared" si="480"/>
        <v>#DIV/0!</v>
      </c>
      <c r="AR913" s="192" t="e">
        <f t="shared" si="481"/>
        <v>#DIV/0!</v>
      </c>
      <c r="AS913" s="193" t="e">
        <f t="shared" si="482"/>
        <v>#DIV/0!</v>
      </c>
      <c r="AT913" s="258" t="str">
        <f>IF(K913=0,0,VLOOKUP(K913,Kostenstellen!A:B,2,FALSE))</f>
        <v xml:space="preserve">Stimmheilzentrum    </v>
      </c>
      <c r="AU913" s="68" t="str">
        <f t="shared" si="489"/>
        <v>H</v>
      </c>
      <c r="AV913" s="68" t="str">
        <f t="shared" si="490"/>
        <v/>
      </c>
      <c r="AW913" s="68">
        <f>IF(AF913=0,0,VLOOKUP($H913,Leistungszahlen!$A$11:$H$158,4,FALSE))</f>
        <v>0</v>
      </c>
      <c r="AX913" s="68">
        <f>IF(AF913=0,0,VLOOKUP($H913,Leistungszahlen!$A$11:$H$158,5,FALSE))</f>
        <v>0</v>
      </c>
      <c r="AY913" s="68">
        <f>IF(AG913=0,0,VLOOKUP($H913,Leistungszahlen!$A$11:$H$158,6,FALSE))</f>
        <v>0</v>
      </c>
      <c r="AZ913" s="68">
        <f t="shared" si="491"/>
        <v>0</v>
      </c>
      <c r="BA913" s="68">
        <f t="shared" si="492"/>
        <v>0</v>
      </c>
      <c r="BC913" s="68">
        <f t="shared" si="483"/>
        <v>0</v>
      </c>
      <c r="BD913" s="285"/>
    </row>
    <row r="914" spans="1:56" s="68" customFormat="1" ht="22.5">
      <c r="A914" s="200"/>
      <c r="B914" s="200"/>
      <c r="C914" s="200" t="s">
        <v>419</v>
      </c>
      <c r="D914" s="200" t="s">
        <v>201</v>
      </c>
      <c r="E914" s="200" t="s">
        <v>350</v>
      </c>
      <c r="F914" s="200" t="s">
        <v>1337</v>
      </c>
      <c r="G914" s="200" t="s">
        <v>376</v>
      </c>
      <c r="H914" s="201" t="s">
        <v>207</v>
      </c>
      <c r="I914" s="202">
        <v>19.55</v>
      </c>
      <c r="J914" s="200" t="s">
        <v>560</v>
      </c>
      <c r="K914" s="176">
        <v>4</v>
      </c>
      <c r="L914" s="176">
        <v>1</v>
      </c>
      <c r="M914" s="176"/>
      <c r="N914" s="286">
        <v>7</v>
      </c>
      <c r="O914" s="286"/>
      <c r="P914" s="176"/>
      <c r="Q914" s="203">
        <f t="shared" si="484"/>
        <v>6</v>
      </c>
      <c r="R914" s="203">
        <f t="shared" si="485"/>
        <v>0</v>
      </c>
      <c r="S914" s="203">
        <f t="shared" si="486"/>
        <v>1</v>
      </c>
      <c r="T914" s="203">
        <f t="shared" si="487"/>
        <v>0</v>
      </c>
      <c r="U914" s="203">
        <f t="shared" si="488"/>
        <v>1</v>
      </c>
      <c r="V914" s="175">
        <f>IF(Q914&gt;0,VLOOKUP(Q914,Jahresfaktoren!$A$11:$B$24,2,),0)</f>
        <v>302</v>
      </c>
      <c r="W914" s="175">
        <f>IF(R914&gt;0,VLOOKUP(R914,Jahresfaktoren!$D$11:$E$24,2,),0)</f>
        <v>0</v>
      </c>
      <c r="X914" s="175">
        <f>IF(S914&gt;0,VLOOKUP(S914,Jahresfaktoren!$A$28:$B$29,2,),0)</f>
        <v>60</v>
      </c>
      <c r="Y914" s="175">
        <f>IF(T914&gt;0,VLOOKUP(T914,Jahresfaktoren!$A$28:$B$29,2,),0)</f>
        <v>0</v>
      </c>
      <c r="Z914" s="175">
        <f>IF(U914&gt;0,VLOOKUP(U914,Jahresfaktoren!$A$32:$B$33,2,),)</f>
        <v>3</v>
      </c>
      <c r="AA914" s="177">
        <f t="shared" si="473"/>
        <v>5904.1</v>
      </c>
      <c r="AB914" s="177" t="str">
        <f t="shared" si="474"/>
        <v/>
      </c>
      <c r="AC914" s="177">
        <f t="shared" si="475"/>
        <v>1173</v>
      </c>
      <c r="AD914" s="177" t="str">
        <f t="shared" si="476"/>
        <v/>
      </c>
      <c r="AE914" s="177">
        <f t="shared" si="477"/>
        <v>58.650000000000006</v>
      </c>
      <c r="AF914" s="178">
        <f>IF(Q914&gt;0,VLOOKUP(H914,Leistungszahlen!$A$11:$C$158,3,),0)</f>
        <v>0</v>
      </c>
      <c r="AG914" s="178">
        <f>IF(R914&gt;0,VLOOKUP(H914,Leistungszahlen!$A$11:$F$158,6,),IF(T914&gt;0,VLOOKUP(H914,Leistungszahlen!$A$11:$F$158,6,),0))</f>
        <v>0</v>
      </c>
      <c r="AH914" s="179" t="e">
        <f t="shared" si="493"/>
        <v>#DIV/0!</v>
      </c>
      <c r="AI914" s="179">
        <f t="shared" si="494"/>
        <v>0</v>
      </c>
      <c r="AJ914" s="179" t="e">
        <f t="shared" si="495"/>
        <v>#DIV/0!</v>
      </c>
      <c r="AK914" s="179">
        <f t="shared" si="496"/>
        <v>0</v>
      </c>
      <c r="AL914" s="179" t="e">
        <f t="shared" si="497"/>
        <v>#DIV/0!</v>
      </c>
      <c r="AM914" s="180">
        <f>IF(L914=1,Stundensätze!$D$13,IF(L914=2,Stundensätze!$D$17,IF(L914=4,Stundensätze!$D$21,"")))</f>
        <v>0</v>
      </c>
      <c r="AN914" s="180">
        <f>IF(L914=1,Stundensätze!$D$15,IF(L914=2,Stundensätze!$D$19,IF(L914=4,Stundensätze!$D$23,"")))</f>
        <v>0</v>
      </c>
      <c r="AO914" s="180" t="e">
        <f t="shared" si="478"/>
        <v>#DIV/0!</v>
      </c>
      <c r="AP914" s="180" t="e">
        <f t="shared" si="479"/>
        <v>#DIV/0!</v>
      </c>
      <c r="AQ914" s="192" t="e">
        <f t="shared" si="480"/>
        <v>#DIV/0!</v>
      </c>
      <c r="AR914" s="192" t="e">
        <f t="shared" si="481"/>
        <v>#DIV/0!</v>
      </c>
      <c r="AS914" s="193" t="e">
        <f t="shared" si="482"/>
        <v>#DIV/0!</v>
      </c>
      <c r="AT914" s="258" t="str">
        <f>IF(K914=0,0,VLOOKUP(K914,Kostenstellen!A:B,2,FALSE))</f>
        <v xml:space="preserve">Stimmheilzentrum    </v>
      </c>
      <c r="AU914" s="68" t="str">
        <f t="shared" si="489"/>
        <v>I</v>
      </c>
      <c r="AV914" s="68" t="str">
        <f t="shared" si="490"/>
        <v/>
      </c>
      <c r="AW914" s="68">
        <f>IF(AF914=0,0,VLOOKUP($H914,Leistungszahlen!$A$11:$H$158,4,FALSE))</f>
        <v>0</v>
      </c>
      <c r="AX914" s="68">
        <f>IF(AF914=0,0,VLOOKUP($H914,Leistungszahlen!$A$11:$H$158,5,FALSE))</f>
        <v>0</v>
      </c>
      <c r="AY914" s="68">
        <f>IF(AG914=0,0,VLOOKUP($H914,Leistungszahlen!$A$11:$H$158,6,FALSE))</f>
        <v>0</v>
      </c>
      <c r="AZ914" s="68">
        <f t="shared" si="491"/>
        <v>0</v>
      </c>
      <c r="BA914" s="68">
        <f t="shared" si="492"/>
        <v>0</v>
      </c>
      <c r="BC914" s="68">
        <f t="shared" si="483"/>
        <v>0</v>
      </c>
      <c r="BD914" s="285"/>
    </row>
    <row r="915" spans="1:56" s="68" customFormat="1" ht="22.5">
      <c r="A915" s="200"/>
      <c r="B915" s="200"/>
      <c r="C915" s="200" t="s">
        <v>419</v>
      </c>
      <c r="D915" s="200" t="s">
        <v>201</v>
      </c>
      <c r="E915" s="200" t="s">
        <v>350</v>
      </c>
      <c r="F915" s="200" t="s">
        <v>1338</v>
      </c>
      <c r="G915" s="200" t="s">
        <v>118</v>
      </c>
      <c r="H915" s="201" t="s">
        <v>221</v>
      </c>
      <c r="I915" s="202">
        <v>4.01</v>
      </c>
      <c r="J915" s="200" t="s">
        <v>292</v>
      </c>
      <c r="K915" s="176">
        <v>4</v>
      </c>
      <c r="L915" s="176">
        <v>1</v>
      </c>
      <c r="M915" s="176">
        <v>0</v>
      </c>
      <c r="N915" s="286">
        <v>1</v>
      </c>
      <c r="O915" s="286"/>
      <c r="P915" s="176"/>
      <c r="Q915" s="203">
        <f t="shared" si="484"/>
        <v>1</v>
      </c>
      <c r="R915" s="203">
        <f t="shared" si="485"/>
        <v>0</v>
      </c>
      <c r="S915" s="203">
        <f t="shared" si="486"/>
        <v>0</v>
      </c>
      <c r="T915" s="203">
        <f t="shared" si="487"/>
        <v>0</v>
      </c>
      <c r="U915" s="203">
        <f t="shared" si="488"/>
        <v>0</v>
      </c>
      <c r="V915" s="175">
        <f>IF(Q915&gt;0,VLOOKUP(Q915,Jahresfaktoren!$A$11:$B$24,2,),0)</f>
        <v>52</v>
      </c>
      <c r="W915" s="175">
        <f>IF(R915&gt;0,VLOOKUP(R915,Jahresfaktoren!$D$11:$E$24,2,),0)</f>
        <v>0</v>
      </c>
      <c r="X915" s="175">
        <f>IF(S915&gt;0,VLOOKUP(S915,Jahresfaktoren!$A$28:$B$29,2,),0)</f>
        <v>0</v>
      </c>
      <c r="Y915" s="175">
        <f>IF(T915&gt;0,VLOOKUP(T915,Jahresfaktoren!$A$28:$B$29,2,),0)</f>
        <v>0</v>
      </c>
      <c r="Z915" s="175">
        <f>IF(U915&gt;0,VLOOKUP(U915,Jahresfaktoren!$A$32:$B$33,2,),)</f>
        <v>0</v>
      </c>
      <c r="AA915" s="177">
        <f t="shared" si="473"/>
        <v>208.51999999999998</v>
      </c>
      <c r="AB915" s="177" t="str">
        <f t="shared" si="474"/>
        <v/>
      </c>
      <c r="AC915" s="177" t="str">
        <f t="shared" si="475"/>
        <v/>
      </c>
      <c r="AD915" s="177" t="str">
        <f t="shared" si="476"/>
        <v/>
      </c>
      <c r="AE915" s="177" t="str">
        <f t="shared" si="477"/>
        <v/>
      </c>
      <c r="AF915" s="178">
        <f>IF(Q915&gt;0,VLOOKUP(H915,Leistungszahlen!$A$11:$C$158,3,),0)</f>
        <v>0</v>
      </c>
      <c r="AG915" s="178">
        <f>IF(R915&gt;0,VLOOKUP(H915,Leistungszahlen!$A$11:$F$158,6,),IF(T915&gt;0,VLOOKUP(H915,Leistungszahlen!$A$11:$F$158,6,),0))</f>
        <v>0</v>
      </c>
      <c r="AH915" s="179" t="e">
        <f t="shared" si="493"/>
        <v>#DIV/0!</v>
      </c>
      <c r="AI915" s="179">
        <f t="shared" si="494"/>
        <v>0</v>
      </c>
      <c r="AJ915" s="179">
        <f t="shared" si="495"/>
        <v>0</v>
      </c>
      <c r="AK915" s="179">
        <f t="shared" si="496"/>
        <v>0</v>
      </c>
      <c r="AL915" s="179">
        <f t="shared" si="497"/>
        <v>0</v>
      </c>
      <c r="AM915" s="180">
        <f>IF(L915=1,Stundensätze!$D$13,IF(L915=2,Stundensätze!$D$17,IF(L915=4,Stundensätze!$D$21,"")))</f>
        <v>0</v>
      </c>
      <c r="AN915" s="180">
        <f>IF(L915=1,Stundensätze!$D$15,IF(L915=2,Stundensätze!$D$19,IF(L915=4,Stundensätze!$D$23,"")))</f>
        <v>0</v>
      </c>
      <c r="AO915" s="180" t="e">
        <f t="shared" si="478"/>
        <v>#DIV/0!</v>
      </c>
      <c r="AP915" s="180">
        <f t="shared" si="479"/>
        <v>0</v>
      </c>
      <c r="AQ915" s="192" t="e">
        <f t="shared" si="480"/>
        <v>#DIV/0!</v>
      </c>
      <c r="AR915" s="192" t="e">
        <f t="shared" si="481"/>
        <v>#DIV/0!</v>
      </c>
      <c r="AS915" s="193" t="e">
        <f t="shared" si="482"/>
        <v>#DIV/0!</v>
      </c>
      <c r="AT915" s="258" t="str">
        <f>IF(K915=0,0,VLOOKUP(K915,Kostenstellen!A:B,2,FALSE))</f>
        <v xml:space="preserve">Stimmheilzentrum    </v>
      </c>
      <c r="AU915" s="68" t="str">
        <f t="shared" si="489"/>
        <v>Z</v>
      </c>
      <c r="AV915" s="68" t="str">
        <f t="shared" si="490"/>
        <v/>
      </c>
      <c r="AW915" s="68">
        <f>IF(AF915=0,0,VLOOKUP($H915,Leistungszahlen!$A$11:$H$158,4,FALSE))</f>
        <v>0</v>
      </c>
      <c r="AX915" s="68">
        <f>IF(AF915=0,0,VLOOKUP($H915,Leistungszahlen!$A$11:$H$158,5,FALSE))</f>
        <v>0</v>
      </c>
      <c r="AY915" s="68">
        <f>IF(AG915=0,0,VLOOKUP($H915,Leistungszahlen!$A$11:$H$158,6,FALSE))</f>
        <v>0</v>
      </c>
      <c r="AZ915" s="68">
        <f t="shared" si="491"/>
        <v>0</v>
      </c>
      <c r="BA915" s="68">
        <f t="shared" si="492"/>
        <v>0</v>
      </c>
      <c r="BC915" s="68">
        <f t="shared" si="483"/>
        <v>0</v>
      </c>
      <c r="BD915" s="285"/>
    </row>
    <row r="916" spans="1:56" s="68" customFormat="1" ht="22.5">
      <c r="A916" s="200"/>
      <c r="B916" s="200"/>
      <c r="C916" s="200" t="s">
        <v>419</v>
      </c>
      <c r="D916" s="200" t="s">
        <v>201</v>
      </c>
      <c r="E916" s="200" t="s">
        <v>350</v>
      </c>
      <c r="F916" s="200" t="s">
        <v>1338</v>
      </c>
      <c r="G916" s="200" t="s">
        <v>163</v>
      </c>
      <c r="H916" s="201" t="s">
        <v>287</v>
      </c>
      <c r="I916" s="202">
        <v>16.760000000000002</v>
      </c>
      <c r="J916" s="200" t="s">
        <v>560</v>
      </c>
      <c r="K916" s="176">
        <v>4</v>
      </c>
      <c r="L916" s="176">
        <v>1</v>
      </c>
      <c r="M916" s="176"/>
      <c r="N916" s="286">
        <v>3</v>
      </c>
      <c r="O916" s="286">
        <v>3</v>
      </c>
      <c r="P916" s="176"/>
      <c r="Q916" s="203">
        <f t="shared" si="484"/>
        <v>3</v>
      </c>
      <c r="R916" s="203">
        <f t="shared" si="485"/>
        <v>3</v>
      </c>
      <c r="S916" s="203">
        <f t="shared" si="486"/>
        <v>0</v>
      </c>
      <c r="T916" s="203">
        <f t="shared" si="487"/>
        <v>0</v>
      </c>
      <c r="U916" s="203">
        <f t="shared" si="488"/>
        <v>0</v>
      </c>
      <c r="V916" s="175">
        <f>IF(Q916&gt;0,VLOOKUP(Q916,Jahresfaktoren!$A$11:$B$24,2,),0)</f>
        <v>152</v>
      </c>
      <c r="W916" s="175">
        <f>IF(R916&gt;0,VLOOKUP(R916,Jahresfaktoren!$D$11:$E$24,2,),0)</f>
        <v>150</v>
      </c>
      <c r="X916" s="175">
        <f>IF(S916&gt;0,VLOOKUP(S916,Jahresfaktoren!$A$28:$B$29,2,),0)</f>
        <v>0</v>
      </c>
      <c r="Y916" s="175">
        <f>IF(T916&gt;0,VLOOKUP(T916,Jahresfaktoren!$A$28:$B$29,2,),0)</f>
        <v>0</v>
      </c>
      <c r="Z916" s="175">
        <f>IF(U916&gt;0,VLOOKUP(U916,Jahresfaktoren!$A$32:$B$33,2,),)</f>
        <v>0</v>
      </c>
      <c r="AA916" s="177">
        <f t="shared" si="473"/>
        <v>2547.5200000000004</v>
      </c>
      <c r="AB916" s="177">
        <f t="shared" si="474"/>
        <v>2514.0000000000005</v>
      </c>
      <c r="AC916" s="177" t="str">
        <f t="shared" si="475"/>
        <v/>
      </c>
      <c r="AD916" s="177" t="str">
        <f t="shared" si="476"/>
        <v/>
      </c>
      <c r="AE916" s="177" t="str">
        <f t="shared" si="477"/>
        <v/>
      </c>
      <c r="AF916" s="178">
        <f>IF(Q916&gt;0,VLOOKUP(H916,Leistungszahlen!$A$11:$C$158,3,),0)</f>
        <v>0</v>
      </c>
      <c r="AG916" s="178">
        <f>IF(R916&gt;0,VLOOKUP(H916,Leistungszahlen!$A$11:$F$158,6,),IF(T916&gt;0,VLOOKUP(H916,Leistungszahlen!$A$11:$F$158,6,),0))</f>
        <v>0</v>
      </c>
      <c r="AH916" s="179" t="e">
        <f t="shared" si="493"/>
        <v>#DIV/0!</v>
      </c>
      <c r="AI916" s="179" t="e">
        <f t="shared" si="494"/>
        <v>#DIV/0!</v>
      </c>
      <c r="AJ916" s="179">
        <f t="shared" si="495"/>
        <v>0</v>
      </c>
      <c r="AK916" s="179">
        <f t="shared" si="496"/>
        <v>0</v>
      </c>
      <c r="AL916" s="179">
        <f t="shared" si="497"/>
        <v>0</v>
      </c>
      <c r="AM916" s="180">
        <f>IF(L916=1,Stundensätze!$D$13,IF(L916=2,Stundensätze!$D$17,IF(L916=4,Stundensätze!$D$21,"")))</f>
        <v>0</v>
      </c>
      <c r="AN916" s="180">
        <f>IF(L916=1,Stundensätze!$D$15,IF(L916=2,Stundensätze!$D$19,IF(L916=4,Stundensätze!$D$23,"")))</f>
        <v>0</v>
      </c>
      <c r="AO916" s="180" t="e">
        <f t="shared" si="478"/>
        <v>#DIV/0!</v>
      </c>
      <c r="AP916" s="180">
        <f t="shared" si="479"/>
        <v>0</v>
      </c>
      <c r="AQ916" s="192" t="e">
        <f t="shared" si="480"/>
        <v>#DIV/0!</v>
      </c>
      <c r="AR916" s="192" t="e">
        <f t="shared" si="481"/>
        <v>#DIV/0!</v>
      </c>
      <c r="AS916" s="193" t="e">
        <f t="shared" si="482"/>
        <v>#DIV/0!</v>
      </c>
      <c r="AT916" s="258" t="str">
        <f>IF(K916=0,0,VLOOKUP(K916,Kostenstellen!A:B,2,FALSE))</f>
        <v xml:space="preserve">Stimmheilzentrum    </v>
      </c>
      <c r="AU916" s="68" t="str">
        <f t="shared" si="489"/>
        <v>A1</v>
      </c>
      <c r="AV916" s="68" t="str">
        <f t="shared" si="490"/>
        <v>A1</v>
      </c>
      <c r="AW916" s="68">
        <f>IF(AF916=0,0,VLOOKUP($H916,Leistungszahlen!$A$11:$H$158,4,FALSE))</f>
        <v>0</v>
      </c>
      <c r="AX916" s="68">
        <f>IF(AF916=0,0,VLOOKUP($H916,Leistungszahlen!$A$11:$H$158,5,FALSE))</f>
        <v>0</v>
      </c>
      <c r="AY916" s="68">
        <f>IF(AG916=0,0,VLOOKUP($H916,Leistungszahlen!$A$11:$H$158,6,FALSE))</f>
        <v>0</v>
      </c>
      <c r="AZ916" s="68">
        <f t="shared" si="491"/>
        <v>0</v>
      </c>
      <c r="BA916" s="68">
        <f t="shared" si="492"/>
        <v>0</v>
      </c>
      <c r="BC916" s="68">
        <f t="shared" si="483"/>
        <v>0</v>
      </c>
      <c r="BD916" s="285"/>
    </row>
    <row r="917" spans="1:56" s="68" customFormat="1" ht="22.5">
      <c r="A917" s="200"/>
      <c r="B917" s="200"/>
      <c r="C917" s="200" t="s">
        <v>419</v>
      </c>
      <c r="D917" s="200" t="s">
        <v>201</v>
      </c>
      <c r="E917" s="200" t="s">
        <v>350</v>
      </c>
      <c r="F917" s="200" t="s">
        <v>1338</v>
      </c>
      <c r="G917" s="200" t="s">
        <v>251</v>
      </c>
      <c r="H917" s="201" t="s">
        <v>200</v>
      </c>
      <c r="I917" s="202">
        <v>4.38</v>
      </c>
      <c r="J917" s="200" t="s">
        <v>778</v>
      </c>
      <c r="K917" s="176">
        <v>4</v>
      </c>
      <c r="L917" s="176">
        <v>1</v>
      </c>
      <c r="M917" s="176"/>
      <c r="N917" s="286">
        <v>6</v>
      </c>
      <c r="O917" s="286"/>
      <c r="P917" s="176"/>
      <c r="Q917" s="203">
        <f t="shared" si="484"/>
        <v>6</v>
      </c>
      <c r="R917" s="203">
        <f t="shared" si="485"/>
        <v>0</v>
      </c>
      <c r="S917" s="203">
        <f t="shared" si="486"/>
        <v>0</v>
      </c>
      <c r="T917" s="203">
        <f t="shared" si="487"/>
        <v>0</v>
      </c>
      <c r="U917" s="203">
        <f t="shared" si="488"/>
        <v>0</v>
      </c>
      <c r="V917" s="175">
        <f>IF(Q917&gt;0,VLOOKUP(Q917,Jahresfaktoren!$A$11:$B$24,2,),0)</f>
        <v>302</v>
      </c>
      <c r="W917" s="175">
        <f>IF(R917&gt;0,VLOOKUP(R917,Jahresfaktoren!$D$11:$E$24,2,),0)</f>
        <v>0</v>
      </c>
      <c r="X917" s="175">
        <f>IF(S917&gt;0,VLOOKUP(S917,Jahresfaktoren!$A$28:$B$29,2,),0)</f>
        <v>0</v>
      </c>
      <c r="Y917" s="175">
        <f>IF(T917&gt;0,VLOOKUP(T917,Jahresfaktoren!$A$28:$B$29,2,),0)</f>
        <v>0</v>
      </c>
      <c r="Z917" s="175">
        <f>IF(U917&gt;0,VLOOKUP(U917,Jahresfaktoren!$A$32:$B$33,2,),)</f>
        <v>0</v>
      </c>
      <c r="AA917" s="177">
        <f t="shared" si="473"/>
        <v>1322.76</v>
      </c>
      <c r="AB917" s="177" t="str">
        <f t="shared" si="474"/>
        <v/>
      </c>
      <c r="AC917" s="177" t="str">
        <f t="shared" si="475"/>
        <v/>
      </c>
      <c r="AD917" s="177" t="str">
        <f t="shared" si="476"/>
        <v/>
      </c>
      <c r="AE917" s="177" t="str">
        <f t="shared" si="477"/>
        <v/>
      </c>
      <c r="AF917" s="178">
        <f>IF(Q917&gt;0,VLOOKUP(H917,Leistungszahlen!$A$11:$C$158,3,),0)</f>
        <v>0</v>
      </c>
      <c r="AG917" s="178">
        <f>IF(R917&gt;0,VLOOKUP(H917,Leistungszahlen!$A$11:$F$158,6,),IF(T917&gt;0,VLOOKUP(H917,Leistungszahlen!$A$11:$F$158,6,),0))</f>
        <v>0</v>
      </c>
      <c r="AH917" s="179" t="e">
        <f t="shared" si="493"/>
        <v>#DIV/0!</v>
      </c>
      <c r="AI917" s="179">
        <f t="shared" si="494"/>
        <v>0</v>
      </c>
      <c r="AJ917" s="179">
        <f t="shared" si="495"/>
        <v>0</v>
      </c>
      <c r="AK917" s="179">
        <f t="shared" si="496"/>
        <v>0</v>
      </c>
      <c r="AL917" s="179">
        <f t="shared" si="497"/>
        <v>0</v>
      </c>
      <c r="AM917" s="180">
        <f>IF(L917=1,Stundensätze!$D$13,IF(L917=2,Stundensätze!$D$17,IF(L917=4,Stundensätze!$D$21,"")))</f>
        <v>0</v>
      </c>
      <c r="AN917" s="180">
        <f>IF(L917=1,Stundensätze!$D$15,IF(L917=2,Stundensätze!$D$19,IF(L917=4,Stundensätze!$D$23,"")))</f>
        <v>0</v>
      </c>
      <c r="AO917" s="180" t="e">
        <f t="shared" si="478"/>
        <v>#DIV/0!</v>
      </c>
      <c r="AP917" s="180">
        <f t="shared" si="479"/>
        <v>0</v>
      </c>
      <c r="AQ917" s="192" t="e">
        <f t="shared" si="480"/>
        <v>#DIV/0!</v>
      </c>
      <c r="AR917" s="192" t="e">
        <f t="shared" si="481"/>
        <v>#DIV/0!</v>
      </c>
      <c r="AS917" s="193" t="e">
        <f t="shared" si="482"/>
        <v>#DIV/0!</v>
      </c>
      <c r="AT917" s="258" t="str">
        <f>IF(K917=0,0,VLOOKUP(K917,Kostenstellen!A:B,2,FALSE))</f>
        <v xml:space="preserve">Stimmheilzentrum    </v>
      </c>
      <c r="AU917" s="68" t="str">
        <f t="shared" si="489"/>
        <v>B</v>
      </c>
      <c r="AV917" s="68" t="str">
        <f t="shared" si="490"/>
        <v/>
      </c>
      <c r="AW917" s="68">
        <f>IF(AF917=0,0,VLOOKUP($H917,Leistungszahlen!$A$11:$H$158,4,FALSE))</f>
        <v>0</v>
      </c>
      <c r="AX917" s="68">
        <f>IF(AF917=0,0,VLOOKUP($H917,Leistungszahlen!$A$11:$H$158,5,FALSE))</f>
        <v>0</v>
      </c>
      <c r="AY917" s="68">
        <f>IF(AG917=0,0,VLOOKUP($H917,Leistungszahlen!$A$11:$H$158,6,FALSE))</f>
        <v>0</v>
      </c>
      <c r="AZ917" s="68">
        <f t="shared" si="491"/>
        <v>0</v>
      </c>
      <c r="BA917" s="68">
        <f t="shared" si="492"/>
        <v>0</v>
      </c>
      <c r="BC917" s="68">
        <f t="shared" si="483"/>
        <v>0</v>
      </c>
      <c r="BD917" s="285"/>
    </row>
    <row r="918" spans="1:56" s="68" customFormat="1" ht="22.5">
      <c r="A918" s="200"/>
      <c r="B918" s="200"/>
      <c r="C918" s="200" t="s">
        <v>419</v>
      </c>
      <c r="D918" s="200" t="s">
        <v>201</v>
      </c>
      <c r="E918" s="200" t="s">
        <v>350</v>
      </c>
      <c r="F918" s="200" t="s">
        <v>1339</v>
      </c>
      <c r="G918" s="200" t="s">
        <v>118</v>
      </c>
      <c r="H918" s="201" t="s">
        <v>221</v>
      </c>
      <c r="I918" s="202">
        <v>4.01</v>
      </c>
      <c r="J918" s="200" t="s">
        <v>292</v>
      </c>
      <c r="K918" s="176">
        <v>4</v>
      </c>
      <c r="L918" s="176">
        <v>1</v>
      </c>
      <c r="M918" s="176">
        <v>0</v>
      </c>
      <c r="N918" s="286">
        <v>1</v>
      </c>
      <c r="O918" s="286"/>
      <c r="P918" s="176"/>
      <c r="Q918" s="203">
        <f t="shared" si="484"/>
        <v>1</v>
      </c>
      <c r="R918" s="203">
        <f t="shared" si="485"/>
        <v>0</v>
      </c>
      <c r="S918" s="203">
        <f t="shared" si="486"/>
        <v>0</v>
      </c>
      <c r="T918" s="203">
        <f t="shared" si="487"/>
        <v>0</v>
      </c>
      <c r="U918" s="203">
        <f t="shared" si="488"/>
        <v>0</v>
      </c>
      <c r="V918" s="175">
        <f>IF(Q918&gt;0,VLOOKUP(Q918,Jahresfaktoren!$A$11:$B$24,2,),0)</f>
        <v>52</v>
      </c>
      <c r="W918" s="175">
        <f>IF(R918&gt;0,VLOOKUP(R918,Jahresfaktoren!$D$11:$E$24,2,),0)</f>
        <v>0</v>
      </c>
      <c r="X918" s="175">
        <f>IF(S918&gt;0,VLOOKUP(S918,Jahresfaktoren!$A$28:$B$29,2,),0)</f>
        <v>0</v>
      </c>
      <c r="Y918" s="175">
        <f>IF(T918&gt;0,VLOOKUP(T918,Jahresfaktoren!$A$28:$B$29,2,),0)</f>
        <v>0</v>
      </c>
      <c r="Z918" s="175">
        <f>IF(U918&gt;0,VLOOKUP(U918,Jahresfaktoren!$A$32:$B$33,2,),)</f>
        <v>0</v>
      </c>
      <c r="AA918" s="177">
        <f t="shared" si="473"/>
        <v>208.51999999999998</v>
      </c>
      <c r="AB918" s="177" t="str">
        <f t="shared" si="474"/>
        <v/>
      </c>
      <c r="AC918" s="177" t="str">
        <f t="shared" si="475"/>
        <v/>
      </c>
      <c r="AD918" s="177" t="str">
        <f t="shared" si="476"/>
        <v/>
      </c>
      <c r="AE918" s="177" t="str">
        <f t="shared" si="477"/>
        <v/>
      </c>
      <c r="AF918" s="178">
        <f>IF(Q918&gt;0,VLOOKUP(H918,Leistungszahlen!$A$11:$C$158,3,),0)</f>
        <v>0</v>
      </c>
      <c r="AG918" s="178">
        <f>IF(R918&gt;0,VLOOKUP(H918,Leistungszahlen!$A$11:$F$158,6,),IF(T918&gt;0,VLOOKUP(H918,Leistungszahlen!$A$11:$F$158,6,),0))</f>
        <v>0</v>
      </c>
      <c r="AH918" s="179" t="e">
        <f t="shared" si="493"/>
        <v>#DIV/0!</v>
      </c>
      <c r="AI918" s="179">
        <f t="shared" si="494"/>
        <v>0</v>
      </c>
      <c r="AJ918" s="179">
        <f t="shared" si="495"/>
        <v>0</v>
      </c>
      <c r="AK918" s="179">
        <f t="shared" si="496"/>
        <v>0</v>
      </c>
      <c r="AL918" s="179">
        <f t="shared" si="497"/>
        <v>0</v>
      </c>
      <c r="AM918" s="180">
        <f>IF(L918=1,Stundensätze!$D$13,IF(L918=2,Stundensätze!$D$17,IF(L918=4,Stundensätze!$D$21,"")))</f>
        <v>0</v>
      </c>
      <c r="AN918" s="180">
        <f>IF(L918=1,Stundensätze!$D$15,IF(L918=2,Stundensätze!$D$19,IF(L918=4,Stundensätze!$D$23,"")))</f>
        <v>0</v>
      </c>
      <c r="AO918" s="180" t="e">
        <f t="shared" si="478"/>
        <v>#DIV/0!</v>
      </c>
      <c r="AP918" s="180">
        <f t="shared" si="479"/>
        <v>0</v>
      </c>
      <c r="AQ918" s="192" t="e">
        <f t="shared" si="480"/>
        <v>#DIV/0!</v>
      </c>
      <c r="AR918" s="192" t="e">
        <f t="shared" si="481"/>
        <v>#DIV/0!</v>
      </c>
      <c r="AS918" s="193" t="e">
        <f t="shared" si="482"/>
        <v>#DIV/0!</v>
      </c>
      <c r="AT918" s="258" t="str">
        <f>IF(K918=0,0,VLOOKUP(K918,Kostenstellen!A:B,2,FALSE))</f>
        <v xml:space="preserve">Stimmheilzentrum    </v>
      </c>
      <c r="AU918" s="68" t="str">
        <f t="shared" si="489"/>
        <v>Z</v>
      </c>
      <c r="AV918" s="68" t="str">
        <f t="shared" si="490"/>
        <v/>
      </c>
      <c r="AW918" s="68">
        <f>IF(AF918=0,0,VLOOKUP($H918,Leistungszahlen!$A$11:$H$158,4,FALSE))</f>
        <v>0</v>
      </c>
      <c r="AX918" s="68">
        <f>IF(AF918=0,0,VLOOKUP($H918,Leistungszahlen!$A$11:$H$158,5,FALSE))</f>
        <v>0</v>
      </c>
      <c r="AY918" s="68">
        <f>IF(AG918=0,0,VLOOKUP($H918,Leistungszahlen!$A$11:$H$158,6,FALSE))</f>
        <v>0</v>
      </c>
      <c r="AZ918" s="68">
        <f t="shared" si="491"/>
        <v>0</v>
      </c>
      <c r="BA918" s="68">
        <f t="shared" si="492"/>
        <v>0</v>
      </c>
      <c r="BC918" s="68">
        <f t="shared" si="483"/>
        <v>0</v>
      </c>
      <c r="BD918" s="285"/>
    </row>
    <row r="919" spans="1:56" s="68" customFormat="1" ht="22.5">
      <c r="A919" s="200"/>
      <c r="B919" s="200"/>
      <c r="C919" s="200" t="s">
        <v>419</v>
      </c>
      <c r="D919" s="200" t="s">
        <v>201</v>
      </c>
      <c r="E919" s="200" t="s">
        <v>350</v>
      </c>
      <c r="F919" s="200" t="s">
        <v>1339</v>
      </c>
      <c r="G919" s="200" t="s">
        <v>163</v>
      </c>
      <c r="H919" s="201" t="s">
        <v>287</v>
      </c>
      <c r="I919" s="202">
        <v>16.760000000000002</v>
      </c>
      <c r="J919" s="200" t="s">
        <v>560</v>
      </c>
      <c r="K919" s="176">
        <v>4</v>
      </c>
      <c r="L919" s="176">
        <v>1</v>
      </c>
      <c r="M919" s="176"/>
      <c r="N919" s="286">
        <v>3</v>
      </c>
      <c r="O919" s="286">
        <v>3</v>
      </c>
      <c r="P919" s="176"/>
      <c r="Q919" s="203">
        <f t="shared" si="484"/>
        <v>3</v>
      </c>
      <c r="R919" s="203">
        <f t="shared" si="485"/>
        <v>3</v>
      </c>
      <c r="S919" s="203">
        <f t="shared" si="486"/>
        <v>0</v>
      </c>
      <c r="T919" s="203">
        <f t="shared" si="487"/>
        <v>0</v>
      </c>
      <c r="U919" s="203">
        <f t="shared" si="488"/>
        <v>0</v>
      </c>
      <c r="V919" s="175">
        <f>IF(Q919&gt;0,VLOOKUP(Q919,Jahresfaktoren!$A$11:$B$24,2,),0)</f>
        <v>152</v>
      </c>
      <c r="W919" s="175">
        <f>IF(R919&gt;0,VLOOKUP(R919,Jahresfaktoren!$D$11:$E$24,2,),0)</f>
        <v>150</v>
      </c>
      <c r="X919" s="175">
        <f>IF(S919&gt;0,VLOOKUP(S919,Jahresfaktoren!$A$28:$B$29,2,),0)</f>
        <v>0</v>
      </c>
      <c r="Y919" s="175">
        <f>IF(T919&gt;0,VLOOKUP(T919,Jahresfaktoren!$A$28:$B$29,2,),0)</f>
        <v>0</v>
      </c>
      <c r="Z919" s="175">
        <f>IF(U919&gt;0,VLOOKUP(U919,Jahresfaktoren!$A$32:$B$33,2,),)</f>
        <v>0</v>
      </c>
      <c r="AA919" s="177">
        <f t="shared" si="473"/>
        <v>2547.5200000000004</v>
      </c>
      <c r="AB919" s="177">
        <f t="shared" si="474"/>
        <v>2514.0000000000005</v>
      </c>
      <c r="AC919" s="177" t="str">
        <f t="shared" si="475"/>
        <v/>
      </c>
      <c r="AD919" s="177" t="str">
        <f t="shared" si="476"/>
        <v/>
      </c>
      <c r="AE919" s="177" t="str">
        <f t="shared" si="477"/>
        <v/>
      </c>
      <c r="AF919" s="178">
        <f>IF(Q919&gt;0,VLOOKUP(H919,Leistungszahlen!$A$11:$C$158,3,),0)</f>
        <v>0</v>
      </c>
      <c r="AG919" s="178">
        <f>IF(R919&gt;0,VLOOKUP(H919,Leistungszahlen!$A$11:$F$158,6,),IF(T919&gt;0,VLOOKUP(H919,Leistungszahlen!$A$11:$F$158,6,),0))</f>
        <v>0</v>
      </c>
      <c r="AH919" s="179" t="e">
        <f t="shared" si="493"/>
        <v>#DIV/0!</v>
      </c>
      <c r="AI919" s="179" t="e">
        <f t="shared" si="494"/>
        <v>#DIV/0!</v>
      </c>
      <c r="AJ919" s="179">
        <f t="shared" si="495"/>
        <v>0</v>
      </c>
      <c r="AK919" s="179">
        <f t="shared" si="496"/>
        <v>0</v>
      </c>
      <c r="AL919" s="179">
        <f t="shared" si="497"/>
        <v>0</v>
      </c>
      <c r="AM919" s="180">
        <f>IF(L919=1,Stundensätze!$D$13,IF(L919=2,Stundensätze!$D$17,IF(L919=4,Stundensätze!$D$21,"")))</f>
        <v>0</v>
      </c>
      <c r="AN919" s="180">
        <f>IF(L919=1,Stundensätze!$D$15,IF(L919=2,Stundensätze!$D$19,IF(L919=4,Stundensätze!$D$23,"")))</f>
        <v>0</v>
      </c>
      <c r="AO919" s="180" t="e">
        <f t="shared" si="478"/>
        <v>#DIV/0!</v>
      </c>
      <c r="AP919" s="180">
        <f t="shared" si="479"/>
        <v>0</v>
      </c>
      <c r="AQ919" s="192" t="e">
        <f t="shared" si="480"/>
        <v>#DIV/0!</v>
      </c>
      <c r="AR919" s="192" t="e">
        <f t="shared" si="481"/>
        <v>#DIV/0!</v>
      </c>
      <c r="AS919" s="193" t="e">
        <f t="shared" si="482"/>
        <v>#DIV/0!</v>
      </c>
      <c r="AT919" s="258" t="str">
        <f>IF(K919=0,0,VLOOKUP(K919,Kostenstellen!A:B,2,FALSE))</f>
        <v xml:space="preserve">Stimmheilzentrum    </v>
      </c>
      <c r="AU919" s="68" t="str">
        <f t="shared" si="489"/>
        <v>A1</v>
      </c>
      <c r="AV919" s="68" t="str">
        <f t="shared" si="490"/>
        <v>A1</v>
      </c>
      <c r="AW919" s="68">
        <f>IF(AF919=0,0,VLOOKUP($H919,Leistungszahlen!$A$11:$H$158,4,FALSE))</f>
        <v>0</v>
      </c>
      <c r="AX919" s="68">
        <f>IF(AF919=0,0,VLOOKUP($H919,Leistungszahlen!$A$11:$H$158,5,FALSE))</f>
        <v>0</v>
      </c>
      <c r="AY919" s="68">
        <f>IF(AG919=0,0,VLOOKUP($H919,Leistungszahlen!$A$11:$H$158,6,FALSE))</f>
        <v>0</v>
      </c>
      <c r="AZ919" s="68">
        <f t="shared" si="491"/>
        <v>0</v>
      </c>
      <c r="BA919" s="68">
        <f t="shared" si="492"/>
        <v>0</v>
      </c>
      <c r="BC919" s="68">
        <f t="shared" si="483"/>
        <v>0</v>
      </c>
      <c r="BD919" s="285"/>
    </row>
    <row r="920" spans="1:56" s="68" customFormat="1" ht="22.5">
      <c r="A920" s="200"/>
      <c r="B920" s="200"/>
      <c r="C920" s="200" t="s">
        <v>419</v>
      </c>
      <c r="D920" s="200" t="s">
        <v>201</v>
      </c>
      <c r="E920" s="200" t="s">
        <v>350</v>
      </c>
      <c r="F920" s="200" t="s">
        <v>1339</v>
      </c>
      <c r="G920" s="200" t="s">
        <v>251</v>
      </c>
      <c r="H920" s="201" t="s">
        <v>200</v>
      </c>
      <c r="I920" s="202">
        <v>4.38</v>
      </c>
      <c r="J920" s="200" t="s">
        <v>778</v>
      </c>
      <c r="K920" s="176">
        <v>4</v>
      </c>
      <c r="L920" s="176">
        <v>1</v>
      </c>
      <c r="M920" s="176"/>
      <c r="N920" s="286">
        <v>6</v>
      </c>
      <c r="O920" s="286"/>
      <c r="P920" s="176"/>
      <c r="Q920" s="203">
        <f t="shared" si="484"/>
        <v>6</v>
      </c>
      <c r="R920" s="203">
        <f t="shared" si="485"/>
        <v>0</v>
      </c>
      <c r="S920" s="203">
        <f t="shared" si="486"/>
        <v>0</v>
      </c>
      <c r="T920" s="203">
        <f t="shared" si="487"/>
        <v>0</v>
      </c>
      <c r="U920" s="203">
        <f t="shared" si="488"/>
        <v>0</v>
      </c>
      <c r="V920" s="175">
        <f>IF(Q920&gt;0,VLOOKUP(Q920,Jahresfaktoren!$A$11:$B$24,2,),0)</f>
        <v>302</v>
      </c>
      <c r="W920" s="175">
        <f>IF(R920&gt;0,VLOOKUP(R920,Jahresfaktoren!$D$11:$E$24,2,),0)</f>
        <v>0</v>
      </c>
      <c r="X920" s="175">
        <f>IF(S920&gt;0,VLOOKUP(S920,Jahresfaktoren!$A$28:$B$29,2,),0)</f>
        <v>0</v>
      </c>
      <c r="Y920" s="175">
        <f>IF(T920&gt;0,VLOOKUP(T920,Jahresfaktoren!$A$28:$B$29,2,),0)</f>
        <v>0</v>
      </c>
      <c r="Z920" s="175">
        <f>IF(U920&gt;0,VLOOKUP(U920,Jahresfaktoren!$A$32:$B$33,2,),)</f>
        <v>0</v>
      </c>
      <c r="AA920" s="177">
        <f t="shared" si="473"/>
        <v>1322.76</v>
      </c>
      <c r="AB920" s="177" t="str">
        <f t="shared" si="474"/>
        <v/>
      </c>
      <c r="AC920" s="177" t="str">
        <f t="shared" si="475"/>
        <v/>
      </c>
      <c r="AD920" s="177" t="str">
        <f t="shared" si="476"/>
        <v/>
      </c>
      <c r="AE920" s="177" t="str">
        <f t="shared" si="477"/>
        <v/>
      </c>
      <c r="AF920" s="178">
        <f>IF(Q920&gt;0,VLOOKUP(H920,Leistungszahlen!$A$11:$C$158,3,),0)</f>
        <v>0</v>
      </c>
      <c r="AG920" s="178">
        <f>IF(R920&gt;0,VLOOKUP(H920,Leistungszahlen!$A$11:$F$158,6,),IF(T920&gt;0,VLOOKUP(H920,Leistungszahlen!$A$11:$F$158,6,),0))</f>
        <v>0</v>
      </c>
      <c r="AH920" s="179" t="e">
        <f t="shared" si="493"/>
        <v>#DIV/0!</v>
      </c>
      <c r="AI920" s="179">
        <f t="shared" si="494"/>
        <v>0</v>
      </c>
      <c r="AJ920" s="179">
        <f t="shared" si="495"/>
        <v>0</v>
      </c>
      <c r="AK920" s="179">
        <f t="shared" si="496"/>
        <v>0</v>
      </c>
      <c r="AL920" s="179">
        <f t="shared" si="497"/>
        <v>0</v>
      </c>
      <c r="AM920" s="180">
        <f>IF(L920=1,Stundensätze!$D$13,IF(L920=2,Stundensätze!$D$17,IF(L920=4,Stundensätze!$D$21,"")))</f>
        <v>0</v>
      </c>
      <c r="AN920" s="180">
        <f>IF(L920=1,Stundensätze!$D$15,IF(L920=2,Stundensätze!$D$19,IF(L920=4,Stundensätze!$D$23,"")))</f>
        <v>0</v>
      </c>
      <c r="AO920" s="180" t="e">
        <f t="shared" si="478"/>
        <v>#DIV/0!</v>
      </c>
      <c r="AP920" s="180">
        <f t="shared" si="479"/>
        <v>0</v>
      </c>
      <c r="AQ920" s="192" t="e">
        <f t="shared" si="480"/>
        <v>#DIV/0!</v>
      </c>
      <c r="AR920" s="192" t="e">
        <f t="shared" si="481"/>
        <v>#DIV/0!</v>
      </c>
      <c r="AS920" s="193" t="e">
        <f t="shared" si="482"/>
        <v>#DIV/0!</v>
      </c>
      <c r="AT920" s="258" t="str">
        <f>IF(K920=0,0,VLOOKUP(K920,Kostenstellen!A:B,2,FALSE))</f>
        <v xml:space="preserve">Stimmheilzentrum    </v>
      </c>
      <c r="AU920" s="68" t="str">
        <f t="shared" si="489"/>
        <v>B</v>
      </c>
      <c r="AV920" s="68" t="str">
        <f t="shared" si="490"/>
        <v/>
      </c>
      <c r="AW920" s="68">
        <f>IF(AF920=0,0,VLOOKUP($H920,Leistungszahlen!$A$11:$H$158,4,FALSE))</f>
        <v>0</v>
      </c>
      <c r="AX920" s="68">
        <f>IF(AF920=0,0,VLOOKUP($H920,Leistungszahlen!$A$11:$H$158,5,FALSE))</f>
        <v>0</v>
      </c>
      <c r="AY920" s="68">
        <f>IF(AG920=0,0,VLOOKUP($H920,Leistungszahlen!$A$11:$H$158,6,FALSE))</f>
        <v>0</v>
      </c>
      <c r="AZ920" s="68">
        <f t="shared" si="491"/>
        <v>0</v>
      </c>
      <c r="BA920" s="68">
        <f t="shared" si="492"/>
        <v>0</v>
      </c>
      <c r="BC920" s="68">
        <f t="shared" si="483"/>
        <v>0</v>
      </c>
      <c r="BD920" s="285"/>
    </row>
    <row r="921" spans="1:56" s="68" customFormat="1" ht="22.5">
      <c r="A921" s="200"/>
      <c r="B921" s="200"/>
      <c r="C921" s="200" t="s">
        <v>419</v>
      </c>
      <c r="D921" s="200" t="s">
        <v>201</v>
      </c>
      <c r="E921" s="200" t="s">
        <v>350</v>
      </c>
      <c r="F921" s="200" t="s">
        <v>1340</v>
      </c>
      <c r="G921" s="200" t="s">
        <v>251</v>
      </c>
      <c r="H921" s="201" t="s">
        <v>200</v>
      </c>
      <c r="I921" s="202">
        <v>4.38</v>
      </c>
      <c r="J921" s="200" t="s">
        <v>778</v>
      </c>
      <c r="K921" s="176">
        <v>4</v>
      </c>
      <c r="L921" s="176">
        <v>1</v>
      </c>
      <c r="M921" s="176"/>
      <c r="N921" s="286">
        <v>6</v>
      </c>
      <c r="O921" s="286"/>
      <c r="P921" s="176"/>
      <c r="Q921" s="203">
        <f t="shared" si="484"/>
        <v>6</v>
      </c>
      <c r="R921" s="203">
        <f t="shared" si="485"/>
        <v>0</v>
      </c>
      <c r="S921" s="203">
        <f t="shared" si="486"/>
        <v>0</v>
      </c>
      <c r="T921" s="203">
        <f t="shared" si="487"/>
        <v>0</v>
      </c>
      <c r="U921" s="203">
        <f t="shared" si="488"/>
        <v>0</v>
      </c>
      <c r="V921" s="175">
        <f>IF(Q921&gt;0,VLOOKUP(Q921,Jahresfaktoren!$A$11:$B$24,2,),0)</f>
        <v>302</v>
      </c>
      <c r="W921" s="175">
        <f>IF(R921&gt;0,VLOOKUP(R921,Jahresfaktoren!$D$11:$E$24,2,),0)</f>
        <v>0</v>
      </c>
      <c r="X921" s="175">
        <f>IF(S921&gt;0,VLOOKUP(S921,Jahresfaktoren!$A$28:$B$29,2,),0)</f>
        <v>0</v>
      </c>
      <c r="Y921" s="175">
        <f>IF(T921&gt;0,VLOOKUP(T921,Jahresfaktoren!$A$28:$B$29,2,),0)</f>
        <v>0</v>
      </c>
      <c r="Z921" s="175">
        <f>IF(U921&gt;0,VLOOKUP(U921,Jahresfaktoren!$A$32:$B$33,2,),)</f>
        <v>0</v>
      </c>
      <c r="AA921" s="177">
        <f t="shared" si="473"/>
        <v>1322.76</v>
      </c>
      <c r="AB921" s="177" t="str">
        <f t="shared" si="474"/>
        <v/>
      </c>
      <c r="AC921" s="177" t="str">
        <f t="shared" si="475"/>
        <v/>
      </c>
      <c r="AD921" s="177" t="str">
        <f t="shared" si="476"/>
        <v/>
      </c>
      <c r="AE921" s="177" t="str">
        <f t="shared" si="477"/>
        <v/>
      </c>
      <c r="AF921" s="178">
        <f>IF(Q921&gt;0,VLOOKUP(H921,Leistungszahlen!$A$11:$C$158,3,),0)</f>
        <v>0</v>
      </c>
      <c r="AG921" s="178">
        <f>IF(R921&gt;0,VLOOKUP(H921,Leistungszahlen!$A$11:$F$158,6,),IF(T921&gt;0,VLOOKUP(H921,Leistungszahlen!$A$11:$F$158,6,),0))</f>
        <v>0</v>
      </c>
      <c r="AH921" s="179" t="e">
        <f t="shared" si="493"/>
        <v>#DIV/0!</v>
      </c>
      <c r="AI921" s="179">
        <f t="shared" si="494"/>
        <v>0</v>
      </c>
      <c r="AJ921" s="179">
        <f t="shared" si="495"/>
        <v>0</v>
      </c>
      <c r="AK921" s="179">
        <f t="shared" si="496"/>
        <v>0</v>
      </c>
      <c r="AL921" s="179">
        <f t="shared" si="497"/>
        <v>0</v>
      </c>
      <c r="AM921" s="180">
        <f>IF(L921=1,Stundensätze!$D$13,IF(L921=2,Stundensätze!$D$17,IF(L921=4,Stundensätze!$D$21,"")))</f>
        <v>0</v>
      </c>
      <c r="AN921" s="180">
        <f>IF(L921=1,Stundensätze!$D$15,IF(L921=2,Stundensätze!$D$19,IF(L921=4,Stundensätze!$D$23,"")))</f>
        <v>0</v>
      </c>
      <c r="AO921" s="180" t="e">
        <f t="shared" si="478"/>
        <v>#DIV/0!</v>
      </c>
      <c r="AP921" s="180">
        <f t="shared" si="479"/>
        <v>0</v>
      </c>
      <c r="AQ921" s="192" t="e">
        <f t="shared" si="480"/>
        <v>#DIV/0!</v>
      </c>
      <c r="AR921" s="192" t="e">
        <f t="shared" si="481"/>
        <v>#DIV/0!</v>
      </c>
      <c r="AS921" s="193" t="e">
        <f t="shared" si="482"/>
        <v>#DIV/0!</v>
      </c>
      <c r="AT921" s="258" t="str">
        <f>IF(K921=0,0,VLOOKUP(K921,Kostenstellen!A:B,2,FALSE))</f>
        <v xml:space="preserve">Stimmheilzentrum    </v>
      </c>
      <c r="AU921" s="68" t="str">
        <f t="shared" si="489"/>
        <v>B</v>
      </c>
      <c r="AV921" s="68" t="str">
        <f t="shared" si="490"/>
        <v/>
      </c>
      <c r="AW921" s="68">
        <f>IF(AF921=0,0,VLOOKUP($H921,Leistungszahlen!$A$11:$H$158,4,FALSE))</f>
        <v>0</v>
      </c>
      <c r="AX921" s="68">
        <f>IF(AF921=0,0,VLOOKUP($H921,Leistungszahlen!$A$11:$H$158,5,FALSE))</f>
        <v>0</v>
      </c>
      <c r="AY921" s="68">
        <f>IF(AG921=0,0,VLOOKUP($H921,Leistungszahlen!$A$11:$H$158,6,FALSE))</f>
        <v>0</v>
      </c>
      <c r="AZ921" s="68">
        <f t="shared" si="491"/>
        <v>0</v>
      </c>
      <c r="BA921" s="68">
        <f t="shared" si="492"/>
        <v>0</v>
      </c>
      <c r="BC921" s="68">
        <f t="shared" si="483"/>
        <v>0</v>
      </c>
      <c r="BD921" s="285"/>
    </row>
    <row r="922" spans="1:56" s="68" customFormat="1" ht="22.5">
      <c r="A922" s="200"/>
      <c r="B922" s="200"/>
      <c r="C922" s="200" t="s">
        <v>419</v>
      </c>
      <c r="D922" s="200" t="s">
        <v>201</v>
      </c>
      <c r="E922" s="200" t="s">
        <v>350</v>
      </c>
      <c r="F922" s="200" t="s">
        <v>1340</v>
      </c>
      <c r="G922" s="200" t="s">
        <v>118</v>
      </c>
      <c r="H922" s="201" t="s">
        <v>221</v>
      </c>
      <c r="I922" s="202">
        <v>4.01</v>
      </c>
      <c r="J922" s="200" t="s">
        <v>560</v>
      </c>
      <c r="K922" s="176">
        <v>4</v>
      </c>
      <c r="L922" s="176">
        <v>1</v>
      </c>
      <c r="M922" s="176"/>
      <c r="N922" s="286">
        <v>1</v>
      </c>
      <c r="O922" s="286"/>
      <c r="P922" s="176"/>
      <c r="Q922" s="203">
        <f t="shared" si="484"/>
        <v>1</v>
      </c>
      <c r="R922" s="203">
        <f t="shared" si="485"/>
        <v>0</v>
      </c>
      <c r="S922" s="203">
        <f t="shared" si="486"/>
        <v>0</v>
      </c>
      <c r="T922" s="203">
        <f t="shared" si="487"/>
        <v>0</v>
      </c>
      <c r="U922" s="203">
        <f t="shared" si="488"/>
        <v>0</v>
      </c>
      <c r="V922" s="175">
        <f>IF(Q922&gt;0,VLOOKUP(Q922,Jahresfaktoren!$A$11:$B$24,2,),0)</f>
        <v>52</v>
      </c>
      <c r="W922" s="175">
        <f>IF(R922&gt;0,VLOOKUP(R922,Jahresfaktoren!$D$11:$E$24,2,),0)</f>
        <v>0</v>
      </c>
      <c r="X922" s="175">
        <f>IF(S922&gt;0,VLOOKUP(S922,Jahresfaktoren!$A$28:$B$29,2,),0)</f>
        <v>0</v>
      </c>
      <c r="Y922" s="175">
        <f>IF(T922&gt;0,VLOOKUP(T922,Jahresfaktoren!$A$28:$B$29,2,),0)</f>
        <v>0</v>
      </c>
      <c r="Z922" s="175">
        <f>IF(U922&gt;0,VLOOKUP(U922,Jahresfaktoren!$A$32:$B$33,2,),)</f>
        <v>0</v>
      </c>
      <c r="AA922" s="177">
        <f t="shared" si="473"/>
        <v>208.51999999999998</v>
      </c>
      <c r="AB922" s="177" t="str">
        <f t="shared" si="474"/>
        <v/>
      </c>
      <c r="AC922" s="177" t="str">
        <f t="shared" si="475"/>
        <v/>
      </c>
      <c r="AD922" s="177" t="str">
        <f t="shared" si="476"/>
        <v/>
      </c>
      <c r="AE922" s="177" t="str">
        <f t="shared" si="477"/>
        <v/>
      </c>
      <c r="AF922" s="178">
        <f>IF(Q922&gt;0,VLOOKUP(H922,Leistungszahlen!$A$11:$C$158,3,),0)</f>
        <v>0</v>
      </c>
      <c r="AG922" s="178">
        <f>IF(R922&gt;0,VLOOKUP(H922,Leistungszahlen!$A$11:$F$158,6,),IF(T922&gt;0,VLOOKUP(H922,Leistungszahlen!$A$11:$F$158,6,),0))</f>
        <v>0</v>
      </c>
      <c r="AH922" s="179" t="e">
        <f t="shared" si="493"/>
        <v>#DIV/0!</v>
      </c>
      <c r="AI922" s="179">
        <f t="shared" si="494"/>
        <v>0</v>
      </c>
      <c r="AJ922" s="179">
        <f t="shared" si="495"/>
        <v>0</v>
      </c>
      <c r="AK922" s="179">
        <f t="shared" si="496"/>
        <v>0</v>
      </c>
      <c r="AL922" s="179">
        <f t="shared" si="497"/>
        <v>0</v>
      </c>
      <c r="AM922" s="180">
        <f>IF(L922=1,Stundensätze!$D$13,IF(L922=2,Stundensätze!$D$17,IF(L922=4,Stundensätze!$D$21,"")))</f>
        <v>0</v>
      </c>
      <c r="AN922" s="180">
        <f>IF(L922=1,Stundensätze!$D$15,IF(L922=2,Stundensätze!$D$19,IF(L922=4,Stundensätze!$D$23,"")))</f>
        <v>0</v>
      </c>
      <c r="AO922" s="180" t="e">
        <f t="shared" si="478"/>
        <v>#DIV/0!</v>
      </c>
      <c r="AP922" s="180">
        <f t="shared" si="479"/>
        <v>0</v>
      </c>
      <c r="AQ922" s="192" t="e">
        <f t="shared" si="480"/>
        <v>#DIV/0!</v>
      </c>
      <c r="AR922" s="192" t="e">
        <f t="shared" si="481"/>
        <v>#DIV/0!</v>
      </c>
      <c r="AS922" s="193" t="e">
        <f t="shared" si="482"/>
        <v>#DIV/0!</v>
      </c>
      <c r="AT922" s="258" t="str">
        <f>IF(K922=0,0,VLOOKUP(K922,Kostenstellen!A:B,2,FALSE))</f>
        <v xml:space="preserve">Stimmheilzentrum    </v>
      </c>
      <c r="AU922" s="68" t="str">
        <f t="shared" si="489"/>
        <v>Z</v>
      </c>
      <c r="AV922" s="68" t="str">
        <f t="shared" si="490"/>
        <v/>
      </c>
      <c r="AW922" s="68">
        <f>IF(AF922=0,0,VLOOKUP($H922,Leistungszahlen!$A$11:$H$158,4,FALSE))</f>
        <v>0</v>
      </c>
      <c r="AX922" s="68">
        <f>IF(AF922=0,0,VLOOKUP($H922,Leistungszahlen!$A$11:$H$158,5,FALSE))</f>
        <v>0</v>
      </c>
      <c r="AY922" s="68">
        <f>IF(AG922=0,0,VLOOKUP($H922,Leistungszahlen!$A$11:$H$158,6,FALSE))</f>
        <v>0</v>
      </c>
      <c r="AZ922" s="68">
        <f t="shared" si="491"/>
        <v>0</v>
      </c>
      <c r="BA922" s="68">
        <f t="shared" si="492"/>
        <v>0</v>
      </c>
      <c r="BC922" s="68">
        <f t="shared" si="483"/>
        <v>0</v>
      </c>
      <c r="BD922" s="285"/>
    </row>
    <row r="923" spans="1:56" s="68" customFormat="1" ht="22.5">
      <c r="A923" s="200"/>
      <c r="B923" s="200"/>
      <c r="C923" s="200" t="s">
        <v>419</v>
      </c>
      <c r="D923" s="200" t="s">
        <v>201</v>
      </c>
      <c r="E923" s="200" t="s">
        <v>350</v>
      </c>
      <c r="F923" s="200" t="s">
        <v>1340</v>
      </c>
      <c r="G923" s="200" t="s">
        <v>163</v>
      </c>
      <c r="H923" s="201" t="s">
        <v>287</v>
      </c>
      <c r="I923" s="202">
        <v>16.760000000000002</v>
      </c>
      <c r="J923" s="200" t="s">
        <v>560</v>
      </c>
      <c r="K923" s="176">
        <v>4</v>
      </c>
      <c r="L923" s="176">
        <v>1</v>
      </c>
      <c r="M923" s="176"/>
      <c r="N923" s="286">
        <v>3</v>
      </c>
      <c r="O923" s="286">
        <v>3</v>
      </c>
      <c r="P923" s="176"/>
      <c r="Q923" s="203">
        <f t="shared" si="484"/>
        <v>3</v>
      </c>
      <c r="R923" s="203">
        <f t="shared" si="485"/>
        <v>3</v>
      </c>
      <c r="S923" s="203">
        <f t="shared" si="486"/>
        <v>0</v>
      </c>
      <c r="T923" s="203">
        <f t="shared" si="487"/>
        <v>0</v>
      </c>
      <c r="U923" s="203">
        <f t="shared" si="488"/>
        <v>0</v>
      </c>
      <c r="V923" s="175">
        <f>IF(Q923&gt;0,VLOOKUP(Q923,Jahresfaktoren!$A$11:$B$24,2,),0)</f>
        <v>152</v>
      </c>
      <c r="W923" s="175">
        <f>IF(R923&gt;0,VLOOKUP(R923,Jahresfaktoren!$D$11:$E$24,2,),0)</f>
        <v>150</v>
      </c>
      <c r="X923" s="175">
        <f>IF(S923&gt;0,VLOOKUP(S923,Jahresfaktoren!$A$28:$B$29,2,),0)</f>
        <v>0</v>
      </c>
      <c r="Y923" s="175">
        <f>IF(T923&gt;0,VLOOKUP(T923,Jahresfaktoren!$A$28:$B$29,2,),0)</f>
        <v>0</v>
      </c>
      <c r="Z923" s="175">
        <f>IF(U923&gt;0,VLOOKUP(U923,Jahresfaktoren!$A$32:$B$33,2,),)</f>
        <v>0</v>
      </c>
      <c r="AA923" s="177">
        <f t="shared" si="473"/>
        <v>2547.5200000000004</v>
      </c>
      <c r="AB923" s="177">
        <f t="shared" si="474"/>
        <v>2514.0000000000005</v>
      </c>
      <c r="AC923" s="177" t="str">
        <f t="shared" si="475"/>
        <v/>
      </c>
      <c r="AD923" s="177" t="str">
        <f t="shared" si="476"/>
        <v/>
      </c>
      <c r="AE923" s="177" t="str">
        <f t="shared" si="477"/>
        <v/>
      </c>
      <c r="AF923" s="178">
        <f>IF(Q923&gt;0,VLOOKUP(H923,Leistungszahlen!$A$11:$C$158,3,),0)</f>
        <v>0</v>
      </c>
      <c r="AG923" s="178">
        <f>IF(R923&gt;0,VLOOKUP(H923,Leistungszahlen!$A$11:$F$158,6,),IF(T923&gt;0,VLOOKUP(H923,Leistungszahlen!$A$11:$F$158,6,),0))</f>
        <v>0</v>
      </c>
      <c r="AH923" s="179" t="e">
        <f t="shared" si="493"/>
        <v>#DIV/0!</v>
      </c>
      <c r="AI923" s="179" t="e">
        <f t="shared" si="494"/>
        <v>#DIV/0!</v>
      </c>
      <c r="AJ923" s="179">
        <f t="shared" si="495"/>
        <v>0</v>
      </c>
      <c r="AK923" s="179">
        <f t="shared" si="496"/>
        <v>0</v>
      </c>
      <c r="AL923" s="179">
        <f t="shared" si="497"/>
        <v>0</v>
      </c>
      <c r="AM923" s="180">
        <f>IF(L923=1,Stundensätze!$D$13,IF(L923=2,Stundensätze!$D$17,IF(L923=4,Stundensätze!$D$21,"")))</f>
        <v>0</v>
      </c>
      <c r="AN923" s="180">
        <f>IF(L923=1,Stundensätze!$D$15,IF(L923=2,Stundensätze!$D$19,IF(L923=4,Stundensätze!$D$23,"")))</f>
        <v>0</v>
      </c>
      <c r="AO923" s="180" t="e">
        <f t="shared" si="478"/>
        <v>#DIV/0!</v>
      </c>
      <c r="AP923" s="180">
        <f t="shared" si="479"/>
        <v>0</v>
      </c>
      <c r="AQ923" s="192" t="e">
        <f t="shared" si="480"/>
        <v>#DIV/0!</v>
      </c>
      <c r="AR923" s="192" t="e">
        <f t="shared" si="481"/>
        <v>#DIV/0!</v>
      </c>
      <c r="AS923" s="193" t="e">
        <f t="shared" si="482"/>
        <v>#DIV/0!</v>
      </c>
      <c r="AT923" s="258" t="str">
        <f>IF(K923=0,0,VLOOKUP(K923,Kostenstellen!A:B,2,FALSE))</f>
        <v xml:space="preserve">Stimmheilzentrum    </v>
      </c>
      <c r="AU923" s="68" t="str">
        <f t="shared" si="489"/>
        <v>A1</v>
      </c>
      <c r="AV923" s="68" t="str">
        <f t="shared" si="490"/>
        <v>A1</v>
      </c>
      <c r="AW923" s="68">
        <f>IF(AF923=0,0,VLOOKUP($H923,Leistungszahlen!$A$11:$H$158,4,FALSE))</f>
        <v>0</v>
      </c>
      <c r="AX923" s="68">
        <f>IF(AF923=0,0,VLOOKUP($H923,Leistungszahlen!$A$11:$H$158,5,FALSE))</f>
        <v>0</v>
      </c>
      <c r="AY923" s="68">
        <f>IF(AG923=0,0,VLOOKUP($H923,Leistungszahlen!$A$11:$H$158,6,FALSE))</f>
        <v>0</v>
      </c>
      <c r="AZ923" s="68">
        <f t="shared" si="491"/>
        <v>0</v>
      </c>
      <c r="BA923" s="68">
        <f t="shared" si="492"/>
        <v>0</v>
      </c>
      <c r="BC923" s="68">
        <f t="shared" si="483"/>
        <v>0</v>
      </c>
      <c r="BD923" s="285"/>
    </row>
    <row r="924" spans="1:56" s="68" customFormat="1" ht="22.5">
      <c r="A924" s="200"/>
      <c r="B924" s="200"/>
      <c r="C924" s="200" t="s">
        <v>419</v>
      </c>
      <c r="D924" s="200" t="s">
        <v>201</v>
      </c>
      <c r="E924" s="200" t="s">
        <v>350</v>
      </c>
      <c r="F924" s="200" t="s">
        <v>1341</v>
      </c>
      <c r="G924" s="200" t="s">
        <v>118</v>
      </c>
      <c r="H924" s="201" t="s">
        <v>221</v>
      </c>
      <c r="I924" s="202">
        <v>4.01</v>
      </c>
      <c r="J924" s="200" t="s">
        <v>292</v>
      </c>
      <c r="K924" s="176">
        <v>4</v>
      </c>
      <c r="L924" s="176">
        <v>1</v>
      </c>
      <c r="M924" s="176">
        <v>0</v>
      </c>
      <c r="N924" s="286">
        <v>1</v>
      </c>
      <c r="O924" s="286"/>
      <c r="P924" s="176"/>
      <c r="Q924" s="203">
        <f t="shared" si="484"/>
        <v>1</v>
      </c>
      <c r="R924" s="203">
        <f t="shared" si="485"/>
        <v>0</v>
      </c>
      <c r="S924" s="203">
        <f t="shared" si="486"/>
        <v>0</v>
      </c>
      <c r="T924" s="203">
        <f t="shared" si="487"/>
        <v>0</v>
      </c>
      <c r="U924" s="203">
        <f t="shared" si="488"/>
        <v>0</v>
      </c>
      <c r="V924" s="175">
        <f>IF(Q924&gt;0,VLOOKUP(Q924,Jahresfaktoren!$A$11:$B$24,2,),0)</f>
        <v>52</v>
      </c>
      <c r="W924" s="175">
        <f>IF(R924&gt;0,VLOOKUP(R924,Jahresfaktoren!$D$11:$E$24,2,),0)</f>
        <v>0</v>
      </c>
      <c r="X924" s="175">
        <f>IF(S924&gt;0,VLOOKUP(S924,Jahresfaktoren!$A$28:$B$29,2,),0)</f>
        <v>0</v>
      </c>
      <c r="Y924" s="175">
        <f>IF(T924&gt;0,VLOOKUP(T924,Jahresfaktoren!$A$28:$B$29,2,),0)</f>
        <v>0</v>
      </c>
      <c r="Z924" s="175">
        <f>IF(U924&gt;0,VLOOKUP(U924,Jahresfaktoren!$A$32:$B$33,2,),)</f>
        <v>0</v>
      </c>
      <c r="AA924" s="177">
        <f t="shared" si="473"/>
        <v>208.51999999999998</v>
      </c>
      <c r="AB924" s="177" t="str">
        <f t="shared" si="474"/>
        <v/>
      </c>
      <c r="AC924" s="177" t="str">
        <f t="shared" si="475"/>
        <v/>
      </c>
      <c r="AD924" s="177" t="str">
        <f t="shared" si="476"/>
        <v/>
      </c>
      <c r="AE924" s="177" t="str">
        <f t="shared" si="477"/>
        <v/>
      </c>
      <c r="AF924" s="178">
        <f>IF(Q924&gt;0,VLOOKUP(H924,Leistungszahlen!$A$11:$C$158,3,),0)</f>
        <v>0</v>
      </c>
      <c r="AG924" s="178">
        <f>IF(R924&gt;0,VLOOKUP(H924,Leistungszahlen!$A$11:$F$158,6,),IF(T924&gt;0,VLOOKUP(H924,Leistungszahlen!$A$11:$F$158,6,),0))</f>
        <v>0</v>
      </c>
      <c r="AH924" s="179" t="e">
        <f t="shared" si="493"/>
        <v>#DIV/0!</v>
      </c>
      <c r="AI924" s="179">
        <f t="shared" si="494"/>
        <v>0</v>
      </c>
      <c r="AJ924" s="179">
        <f t="shared" si="495"/>
        <v>0</v>
      </c>
      <c r="AK924" s="179">
        <f t="shared" si="496"/>
        <v>0</v>
      </c>
      <c r="AL924" s="179">
        <f t="shared" si="497"/>
        <v>0</v>
      </c>
      <c r="AM924" s="180">
        <f>IF(L924=1,Stundensätze!$D$13,IF(L924=2,Stundensätze!$D$17,IF(L924=4,Stundensätze!$D$21,"")))</f>
        <v>0</v>
      </c>
      <c r="AN924" s="180">
        <f>IF(L924=1,Stundensätze!$D$15,IF(L924=2,Stundensätze!$D$19,IF(L924=4,Stundensätze!$D$23,"")))</f>
        <v>0</v>
      </c>
      <c r="AO924" s="180" t="e">
        <f t="shared" si="478"/>
        <v>#DIV/0!</v>
      </c>
      <c r="AP924" s="180">
        <f t="shared" si="479"/>
        <v>0</v>
      </c>
      <c r="AQ924" s="192" t="e">
        <f t="shared" si="480"/>
        <v>#DIV/0!</v>
      </c>
      <c r="AR924" s="192" t="e">
        <f t="shared" si="481"/>
        <v>#DIV/0!</v>
      </c>
      <c r="AS924" s="193" t="e">
        <f t="shared" si="482"/>
        <v>#DIV/0!</v>
      </c>
      <c r="AT924" s="258" t="str">
        <f>IF(K924=0,0,VLOOKUP(K924,Kostenstellen!A:B,2,FALSE))</f>
        <v xml:space="preserve">Stimmheilzentrum    </v>
      </c>
      <c r="AU924" s="68" t="str">
        <f t="shared" si="489"/>
        <v>Z</v>
      </c>
      <c r="AV924" s="68" t="str">
        <f t="shared" si="490"/>
        <v/>
      </c>
      <c r="AW924" s="68">
        <f>IF(AF924=0,0,VLOOKUP($H924,Leistungszahlen!$A$11:$H$158,4,FALSE))</f>
        <v>0</v>
      </c>
      <c r="AX924" s="68">
        <f>IF(AF924=0,0,VLOOKUP($H924,Leistungszahlen!$A$11:$H$158,5,FALSE))</f>
        <v>0</v>
      </c>
      <c r="AY924" s="68">
        <f>IF(AG924=0,0,VLOOKUP($H924,Leistungszahlen!$A$11:$H$158,6,FALSE))</f>
        <v>0</v>
      </c>
      <c r="AZ924" s="68">
        <f t="shared" si="491"/>
        <v>0</v>
      </c>
      <c r="BA924" s="68">
        <f t="shared" si="492"/>
        <v>0</v>
      </c>
      <c r="BC924" s="68">
        <f t="shared" si="483"/>
        <v>0</v>
      </c>
      <c r="BD924" s="285"/>
    </row>
    <row r="925" spans="1:56" s="68" customFormat="1" ht="22.5">
      <c r="A925" s="200"/>
      <c r="B925" s="200"/>
      <c r="C925" s="200" t="s">
        <v>419</v>
      </c>
      <c r="D925" s="200" t="s">
        <v>201</v>
      </c>
      <c r="E925" s="200" t="s">
        <v>350</v>
      </c>
      <c r="F925" s="200" t="s">
        <v>1341</v>
      </c>
      <c r="G925" s="200" t="s">
        <v>163</v>
      </c>
      <c r="H925" s="201" t="s">
        <v>287</v>
      </c>
      <c r="I925" s="202">
        <v>16.760000000000002</v>
      </c>
      <c r="J925" s="200" t="s">
        <v>560</v>
      </c>
      <c r="K925" s="176">
        <v>4</v>
      </c>
      <c r="L925" s="176">
        <v>1</v>
      </c>
      <c r="M925" s="176"/>
      <c r="N925" s="286">
        <v>3</v>
      </c>
      <c r="O925" s="286">
        <v>3</v>
      </c>
      <c r="P925" s="176"/>
      <c r="Q925" s="203">
        <f t="shared" si="484"/>
        <v>3</v>
      </c>
      <c r="R925" s="203">
        <f t="shared" si="485"/>
        <v>3</v>
      </c>
      <c r="S925" s="203">
        <f t="shared" si="486"/>
        <v>0</v>
      </c>
      <c r="T925" s="203">
        <f t="shared" si="487"/>
        <v>0</v>
      </c>
      <c r="U925" s="203">
        <f t="shared" si="488"/>
        <v>0</v>
      </c>
      <c r="V925" s="175">
        <f>IF(Q925&gt;0,VLOOKUP(Q925,Jahresfaktoren!$A$11:$B$24,2,),0)</f>
        <v>152</v>
      </c>
      <c r="W925" s="175">
        <f>IF(R925&gt;0,VLOOKUP(R925,Jahresfaktoren!$D$11:$E$24,2,),0)</f>
        <v>150</v>
      </c>
      <c r="X925" s="175">
        <f>IF(S925&gt;0,VLOOKUP(S925,Jahresfaktoren!$A$28:$B$29,2,),0)</f>
        <v>0</v>
      </c>
      <c r="Y925" s="175">
        <f>IF(T925&gt;0,VLOOKUP(T925,Jahresfaktoren!$A$28:$B$29,2,),0)</f>
        <v>0</v>
      </c>
      <c r="Z925" s="175">
        <f>IF(U925&gt;0,VLOOKUP(U925,Jahresfaktoren!$A$32:$B$33,2,),)</f>
        <v>0</v>
      </c>
      <c r="AA925" s="177">
        <f t="shared" si="473"/>
        <v>2547.5200000000004</v>
      </c>
      <c r="AB925" s="177">
        <f t="shared" si="474"/>
        <v>2514.0000000000005</v>
      </c>
      <c r="AC925" s="177" t="str">
        <f t="shared" si="475"/>
        <v/>
      </c>
      <c r="AD925" s="177" t="str">
        <f t="shared" si="476"/>
        <v/>
      </c>
      <c r="AE925" s="177" t="str">
        <f t="shared" si="477"/>
        <v/>
      </c>
      <c r="AF925" s="178">
        <f>IF(Q925&gt;0,VLOOKUP(H925,Leistungszahlen!$A$11:$C$158,3,),0)</f>
        <v>0</v>
      </c>
      <c r="AG925" s="178">
        <f>IF(R925&gt;0,VLOOKUP(H925,Leistungszahlen!$A$11:$F$158,6,),IF(T925&gt;0,VLOOKUP(H925,Leistungszahlen!$A$11:$F$158,6,),0))</f>
        <v>0</v>
      </c>
      <c r="AH925" s="179" t="e">
        <f t="shared" si="493"/>
        <v>#DIV/0!</v>
      </c>
      <c r="AI925" s="179" t="e">
        <f t="shared" si="494"/>
        <v>#DIV/0!</v>
      </c>
      <c r="AJ925" s="179">
        <f t="shared" si="495"/>
        <v>0</v>
      </c>
      <c r="AK925" s="179">
        <f t="shared" si="496"/>
        <v>0</v>
      </c>
      <c r="AL925" s="179">
        <f t="shared" si="497"/>
        <v>0</v>
      </c>
      <c r="AM925" s="180">
        <f>IF(L925=1,Stundensätze!$D$13,IF(L925=2,Stundensätze!$D$17,IF(L925=4,Stundensätze!$D$21,"")))</f>
        <v>0</v>
      </c>
      <c r="AN925" s="180">
        <f>IF(L925=1,Stundensätze!$D$15,IF(L925=2,Stundensätze!$D$19,IF(L925=4,Stundensätze!$D$23,"")))</f>
        <v>0</v>
      </c>
      <c r="AO925" s="180" t="e">
        <f t="shared" si="478"/>
        <v>#DIV/0!</v>
      </c>
      <c r="AP925" s="180">
        <f t="shared" si="479"/>
        <v>0</v>
      </c>
      <c r="AQ925" s="192" t="e">
        <f t="shared" si="480"/>
        <v>#DIV/0!</v>
      </c>
      <c r="AR925" s="192" t="e">
        <f t="shared" si="481"/>
        <v>#DIV/0!</v>
      </c>
      <c r="AS925" s="193" t="e">
        <f t="shared" si="482"/>
        <v>#DIV/0!</v>
      </c>
      <c r="AT925" s="258" t="str">
        <f>IF(K925=0,0,VLOOKUP(K925,Kostenstellen!A:B,2,FALSE))</f>
        <v xml:space="preserve">Stimmheilzentrum    </v>
      </c>
      <c r="AU925" s="68" t="str">
        <f t="shared" si="489"/>
        <v>A1</v>
      </c>
      <c r="AV925" s="68" t="str">
        <f t="shared" si="490"/>
        <v>A1</v>
      </c>
      <c r="AW925" s="68">
        <f>IF(AF925=0,0,VLOOKUP($H925,Leistungszahlen!$A$11:$H$158,4,FALSE))</f>
        <v>0</v>
      </c>
      <c r="AX925" s="68">
        <f>IF(AF925=0,0,VLOOKUP($H925,Leistungszahlen!$A$11:$H$158,5,FALSE))</f>
        <v>0</v>
      </c>
      <c r="AY925" s="68">
        <f>IF(AG925=0,0,VLOOKUP($H925,Leistungszahlen!$A$11:$H$158,6,FALSE))</f>
        <v>0</v>
      </c>
      <c r="AZ925" s="68">
        <f t="shared" si="491"/>
        <v>0</v>
      </c>
      <c r="BA925" s="68">
        <f t="shared" si="492"/>
        <v>0</v>
      </c>
      <c r="BC925" s="68">
        <f t="shared" si="483"/>
        <v>0</v>
      </c>
      <c r="BD925" s="285"/>
    </row>
    <row r="926" spans="1:56" s="68" customFormat="1" ht="22.5">
      <c r="A926" s="200"/>
      <c r="B926" s="200"/>
      <c r="C926" s="200" t="s">
        <v>419</v>
      </c>
      <c r="D926" s="200" t="s">
        <v>201</v>
      </c>
      <c r="E926" s="200" t="s">
        <v>350</v>
      </c>
      <c r="F926" s="200" t="s">
        <v>1341</v>
      </c>
      <c r="G926" s="200" t="s">
        <v>251</v>
      </c>
      <c r="H926" s="201" t="s">
        <v>200</v>
      </c>
      <c r="I926" s="202">
        <v>4.38</v>
      </c>
      <c r="J926" s="200" t="s">
        <v>778</v>
      </c>
      <c r="K926" s="176">
        <v>4</v>
      </c>
      <c r="L926" s="176">
        <v>1</v>
      </c>
      <c r="M926" s="176"/>
      <c r="N926" s="286">
        <v>6</v>
      </c>
      <c r="O926" s="286"/>
      <c r="P926" s="176"/>
      <c r="Q926" s="203">
        <f t="shared" si="484"/>
        <v>6</v>
      </c>
      <c r="R926" s="203">
        <f t="shared" si="485"/>
        <v>0</v>
      </c>
      <c r="S926" s="203">
        <f t="shared" si="486"/>
        <v>0</v>
      </c>
      <c r="T926" s="203">
        <f t="shared" si="487"/>
        <v>0</v>
      </c>
      <c r="U926" s="203">
        <f t="shared" si="488"/>
        <v>0</v>
      </c>
      <c r="V926" s="175">
        <f>IF(Q926&gt;0,VLOOKUP(Q926,Jahresfaktoren!$A$11:$B$24,2,),0)</f>
        <v>302</v>
      </c>
      <c r="W926" s="175">
        <f>IF(R926&gt;0,VLOOKUP(R926,Jahresfaktoren!$D$11:$E$24,2,),0)</f>
        <v>0</v>
      </c>
      <c r="X926" s="175">
        <f>IF(S926&gt;0,VLOOKUP(S926,Jahresfaktoren!$A$28:$B$29,2,),0)</f>
        <v>0</v>
      </c>
      <c r="Y926" s="175">
        <f>IF(T926&gt;0,VLOOKUP(T926,Jahresfaktoren!$A$28:$B$29,2,),0)</f>
        <v>0</v>
      </c>
      <c r="Z926" s="175">
        <f>IF(U926&gt;0,VLOOKUP(U926,Jahresfaktoren!$A$32:$B$33,2,),)</f>
        <v>0</v>
      </c>
      <c r="AA926" s="177">
        <f t="shared" si="473"/>
        <v>1322.76</v>
      </c>
      <c r="AB926" s="177" t="str">
        <f t="shared" si="474"/>
        <v/>
      </c>
      <c r="AC926" s="177" t="str">
        <f t="shared" si="475"/>
        <v/>
      </c>
      <c r="AD926" s="177" t="str">
        <f t="shared" si="476"/>
        <v/>
      </c>
      <c r="AE926" s="177" t="str">
        <f t="shared" si="477"/>
        <v/>
      </c>
      <c r="AF926" s="178">
        <f>IF(Q926&gt;0,VLOOKUP(H926,Leistungszahlen!$A$11:$C$158,3,),0)</f>
        <v>0</v>
      </c>
      <c r="AG926" s="178">
        <f>IF(R926&gt;0,VLOOKUP(H926,Leistungszahlen!$A$11:$F$158,6,),IF(T926&gt;0,VLOOKUP(H926,Leistungszahlen!$A$11:$F$158,6,),0))</f>
        <v>0</v>
      </c>
      <c r="AH926" s="179" t="e">
        <f t="shared" si="493"/>
        <v>#DIV/0!</v>
      </c>
      <c r="AI926" s="179">
        <f t="shared" si="494"/>
        <v>0</v>
      </c>
      <c r="AJ926" s="179">
        <f t="shared" si="495"/>
        <v>0</v>
      </c>
      <c r="AK926" s="179">
        <f t="shared" si="496"/>
        <v>0</v>
      </c>
      <c r="AL926" s="179">
        <f t="shared" si="497"/>
        <v>0</v>
      </c>
      <c r="AM926" s="180">
        <f>IF(L926=1,Stundensätze!$D$13,IF(L926=2,Stundensätze!$D$17,IF(L926=4,Stundensätze!$D$21,"")))</f>
        <v>0</v>
      </c>
      <c r="AN926" s="180">
        <f>IF(L926=1,Stundensätze!$D$15,IF(L926=2,Stundensätze!$D$19,IF(L926=4,Stundensätze!$D$23,"")))</f>
        <v>0</v>
      </c>
      <c r="AO926" s="180" t="e">
        <f t="shared" si="478"/>
        <v>#DIV/0!</v>
      </c>
      <c r="AP926" s="180">
        <f t="shared" si="479"/>
        <v>0</v>
      </c>
      <c r="AQ926" s="192" t="e">
        <f t="shared" si="480"/>
        <v>#DIV/0!</v>
      </c>
      <c r="AR926" s="192" t="e">
        <f t="shared" si="481"/>
        <v>#DIV/0!</v>
      </c>
      <c r="AS926" s="193" t="e">
        <f t="shared" si="482"/>
        <v>#DIV/0!</v>
      </c>
      <c r="AT926" s="258" t="str">
        <f>IF(K926=0,0,VLOOKUP(K926,Kostenstellen!A:B,2,FALSE))</f>
        <v xml:space="preserve">Stimmheilzentrum    </v>
      </c>
      <c r="AU926" s="68" t="str">
        <f t="shared" si="489"/>
        <v>B</v>
      </c>
      <c r="AV926" s="68" t="str">
        <f t="shared" si="490"/>
        <v/>
      </c>
      <c r="AW926" s="68">
        <f>IF(AF926=0,0,VLOOKUP($H926,Leistungszahlen!$A$11:$H$158,4,FALSE))</f>
        <v>0</v>
      </c>
      <c r="AX926" s="68">
        <f>IF(AF926=0,0,VLOOKUP($H926,Leistungszahlen!$A$11:$H$158,5,FALSE))</f>
        <v>0</v>
      </c>
      <c r="AY926" s="68">
        <f>IF(AG926=0,0,VLOOKUP($H926,Leistungszahlen!$A$11:$H$158,6,FALSE))</f>
        <v>0</v>
      </c>
      <c r="AZ926" s="68">
        <f t="shared" si="491"/>
        <v>0</v>
      </c>
      <c r="BA926" s="68">
        <f t="shared" si="492"/>
        <v>0</v>
      </c>
      <c r="BC926" s="68">
        <f t="shared" si="483"/>
        <v>0</v>
      </c>
      <c r="BD926" s="285"/>
    </row>
    <row r="927" spans="1:56" s="68" customFormat="1" ht="22.5">
      <c r="A927" s="200"/>
      <c r="B927" s="200"/>
      <c r="C927" s="200" t="s">
        <v>419</v>
      </c>
      <c r="D927" s="200" t="s">
        <v>201</v>
      </c>
      <c r="E927" s="200" t="s">
        <v>350</v>
      </c>
      <c r="F927" s="200" t="s">
        <v>1342</v>
      </c>
      <c r="G927" s="200" t="s">
        <v>118</v>
      </c>
      <c r="H927" s="201" t="s">
        <v>221</v>
      </c>
      <c r="I927" s="202">
        <v>4.01</v>
      </c>
      <c r="J927" s="200" t="s">
        <v>292</v>
      </c>
      <c r="K927" s="176">
        <v>4</v>
      </c>
      <c r="L927" s="176">
        <v>1</v>
      </c>
      <c r="M927" s="176">
        <v>0</v>
      </c>
      <c r="N927" s="286">
        <v>1</v>
      </c>
      <c r="O927" s="286"/>
      <c r="P927" s="176"/>
      <c r="Q927" s="203">
        <f t="shared" si="484"/>
        <v>1</v>
      </c>
      <c r="R927" s="203">
        <f t="shared" si="485"/>
        <v>0</v>
      </c>
      <c r="S927" s="203">
        <f t="shared" si="486"/>
        <v>0</v>
      </c>
      <c r="T927" s="203">
        <f t="shared" si="487"/>
        <v>0</v>
      </c>
      <c r="U927" s="203">
        <f t="shared" si="488"/>
        <v>0</v>
      </c>
      <c r="V927" s="175">
        <f>IF(Q927&gt;0,VLOOKUP(Q927,Jahresfaktoren!$A$11:$B$24,2,),0)</f>
        <v>52</v>
      </c>
      <c r="W927" s="175">
        <f>IF(R927&gt;0,VLOOKUP(R927,Jahresfaktoren!$D$11:$E$24,2,),0)</f>
        <v>0</v>
      </c>
      <c r="X927" s="175">
        <f>IF(S927&gt;0,VLOOKUP(S927,Jahresfaktoren!$A$28:$B$29,2,),0)</f>
        <v>0</v>
      </c>
      <c r="Y927" s="175">
        <f>IF(T927&gt;0,VLOOKUP(T927,Jahresfaktoren!$A$28:$B$29,2,),0)</f>
        <v>0</v>
      </c>
      <c r="Z927" s="175">
        <f>IF(U927&gt;0,VLOOKUP(U927,Jahresfaktoren!$A$32:$B$33,2,),)</f>
        <v>0</v>
      </c>
      <c r="AA927" s="177">
        <f t="shared" si="473"/>
        <v>208.51999999999998</v>
      </c>
      <c r="AB927" s="177" t="str">
        <f t="shared" si="474"/>
        <v/>
      </c>
      <c r="AC927" s="177" t="str">
        <f t="shared" si="475"/>
        <v/>
      </c>
      <c r="AD927" s="177" t="str">
        <f t="shared" si="476"/>
        <v/>
      </c>
      <c r="AE927" s="177" t="str">
        <f t="shared" si="477"/>
        <v/>
      </c>
      <c r="AF927" s="178">
        <f>IF(Q927&gt;0,VLOOKUP(H927,Leistungszahlen!$A$11:$C$158,3,),0)</f>
        <v>0</v>
      </c>
      <c r="AG927" s="178">
        <f>IF(R927&gt;0,VLOOKUP(H927,Leistungszahlen!$A$11:$F$158,6,),IF(T927&gt;0,VLOOKUP(H927,Leistungszahlen!$A$11:$F$158,6,),0))</f>
        <v>0</v>
      </c>
      <c r="AH927" s="179" t="e">
        <f t="shared" si="493"/>
        <v>#DIV/0!</v>
      </c>
      <c r="AI927" s="179">
        <f t="shared" si="494"/>
        <v>0</v>
      </c>
      <c r="AJ927" s="179">
        <f t="shared" si="495"/>
        <v>0</v>
      </c>
      <c r="AK927" s="179">
        <f t="shared" si="496"/>
        <v>0</v>
      </c>
      <c r="AL927" s="179">
        <f t="shared" si="497"/>
        <v>0</v>
      </c>
      <c r="AM927" s="180">
        <f>IF(L927=1,Stundensätze!$D$13,IF(L927=2,Stundensätze!$D$17,IF(L927=4,Stundensätze!$D$21,"")))</f>
        <v>0</v>
      </c>
      <c r="AN927" s="180">
        <f>IF(L927=1,Stundensätze!$D$15,IF(L927=2,Stundensätze!$D$19,IF(L927=4,Stundensätze!$D$23,"")))</f>
        <v>0</v>
      </c>
      <c r="AO927" s="180" t="e">
        <f t="shared" si="478"/>
        <v>#DIV/0!</v>
      </c>
      <c r="AP927" s="180">
        <f t="shared" si="479"/>
        <v>0</v>
      </c>
      <c r="AQ927" s="192" t="e">
        <f t="shared" si="480"/>
        <v>#DIV/0!</v>
      </c>
      <c r="AR927" s="192" t="e">
        <f t="shared" si="481"/>
        <v>#DIV/0!</v>
      </c>
      <c r="AS927" s="193" t="e">
        <f t="shared" si="482"/>
        <v>#DIV/0!</v>
      </c>
      <c r="AT927" s="258" t="str">
        <f>IF(K927=0,0,VLOOKUP(K927,Kostenstellen!A:B,2,FALSE))</f>
        <v xml:space="preserve">Stimmheilzentrum    </v>
      </c>
      <c r="AU927" s="68" t="str">
        <f t="shared" si="489"/>
        <v>Z</v>
      </c>
      <c r="AV927" s="68" t="str">
        <f t="shared" si="490"/>
        <v/>
      </c>
      <c r="AW927" s="68">
        <f>IF(AF927=0,0,VLOOKUP($H927,Leistungszahlen!$A$11:$H$158,4,FALSE))</f>
        <v>0</v>
      </c>
      <c r="AX927" s="68">
        <f>IF(AF927=0,0,VLOOKUP($H927,Leistungszahlen!$A$11:$H$158,5,FALSE))</f>
        <v>0</v>
      </c>
      <c r="AY927" s="68">
        <f>IF(AG927=0,0,VLOOKUP($H927,Leistungszahlen!$A$11:$H$158,6,FALSE))</f>
        <v>0</v>
      </c>
      <c r="AZ927" s="68">
        <f t="shared" si="491"/>
        <v>0</v>
      </c>
      <c r="BA927" s="68">
        <f t="shared" si="492"/>
        <v>0</v>
      </c>
      <c r="BC927" s="68">
        <f t="shared" si="483"/>
        <v>0</v>
      </c>
      <c r="BD927" s="285"/>
    </row>
    <row r="928" spans="1:56" s="68" customFormat="1" ht="22.5">
      <c r="A928" s="200"/>
      <c r="B928" s="200"/>
      <c r="C928" s="200" t="s">
        <v>419</v>
      </c>
      <c r="D928" s="200" t="s">
        <v>201</v>
      </c>
      <c r="E928" s="200" t="s">
        <v>350</v>
      </c>
      <c r="F928" s="200" t="s">
        <v>1342</v>
      </c>
      <c r="G928" s="200" t="s">
        <v>163</v>
      </c>
      <c r="H928" s="201" t="s">
        <v>287</v>
      </c>
      <c r="I928" s="202">
        <v>16.760000000000002</v>
      </c>
      <c r="J928" s="200" t="s">
        <v>560</v>
      </c>
      <c r="K928" s="176">
        <v>4</v>
      </c>
      <c r="L928" s="176">
        <v>1</v>
      </c>
      <c r="M928" s="176"/>
      <c r="N928" s="286">
        <v>3</v>
      </c>
      <c r="O928" s="286">
        <v>3</v>
      </c>
      <c r="P928" s="176"/>
      <c r="Q928" s="203">
        <f t="shared" si="484"/>
        <v>3</v>
      </c>
      <c r="R928" s="203">
        <f t="shared" si="485"/>
        <v>3</v>
      </c>
      <c r="S928" s="203">
        <f t="shared" si="486"/>
        <v>0</v>
      </c>
      <c r="T928" s="203">
        <f t="shared" si="487"/>
        <v>0</v>
      </c>
      <c r="U928" s="203">
        <f t="shared" si="488"/>
        <v>0</v>
      </c>
      <c r="V928" s="175">
        <f>IF(Q928&gt;0,VLOOKUP(Q928,Jahresfaktoren!$A$11:$B$24,2,),0)</f>
        <v>152</v>
      </c>
      <c r="W928" s="175">
        <f>IF(R928&gt;0,VLOOKUP(R928,Jahresfaktoren!$D$11:$E$24,2,),0)</f>
        <v>150</v>
      </c>
      <c r="X928" s="175">
        <f>IF(S928&gt;0,VLOOKUP(S928,Jahresfaktoren!$A$28:$B$29,2,),0)</f>
        <v>0</v>
      </c>
      <c r="Y928" s="175">
        <f>IF(T928&gt;0,VLOOKUP(T928,Jahresfaktoren!$A$28:$B$29,2,),0)</f>
        <v>0</v>
      </c>
      <c r="Z928" s="175">
        <f>IF(U928&gt;0,VLOOKUP(U928,Jahresfaktoren!$A$32:$B$33,2,),)</f>
        <v>0</v>
      </c>
      <c r="AA928" s="177">
        <f t="shared" si="473"/>
        <v>2547.5200000000004</v>
      </c>
      <c r="AB928" s="177">
        <f t="shared" si="474"/>
        <v>2514.0000000000005</v>
      </c>
      <c r="AC928" s="177" t="str">
        <f t="shared" si="475"/>
        <v/>
      </c>
      <c r="AD928" s="177" t="str">
        <f t="shared" si="476"/>
        <v/>
      </c>
      <c r="AE928" s="177" t="str">
        <f t="shared" si="477"/>
        <v/>
      </c>
      <c r="AF928" s="178">
        <f>IF(Q928&gt;0,VLOOKUP(H928,Leistungszahlen!$A$11:$C$158,3,),0)</f>
        <v>0</v>
      </c>
      <c r="AG928" s="178">
        <f>IF(R928&gt;0,VLOOKUP(H928,Leistungszahlen!$A$11:$F$158,6,),IF(T928&gt;0,VLOOKUP(H928,Leistungszahlen!$A$11:$F$158,6,),0))</f>
        <v>0</v>
      </c>
      <c r="AH928" s="179" t="e">
        <f t="shared" si="493"/>
        <v>#DIV/0!</v>
      </c>
      <c r="AI928" s="179" t="e">
        <f t="shared" si="494"/>
        <v>#DIV/0!</v>
      </c>
      <c r="AJ928" s="179">
        <f t="shared" si="495"/>
        <v>0</v>
      </c>
      <c r="AK928" s="179">
        <f t="shared" si="496"/>
        <v>0</v>
      </c>
      <c r="AL928" s="179">
        <f t="shared" si="497"/>
        <v>0</v>
      </c>
      <c r="AM928" s="180">
        <f>IF(L928=1,Stundensätze!$D$13,IF(L928=2,Stundensätze!$D$17,IF(L928=4,Stundensätze!$D$21,"")))</f>
        <v>0</v>
      </c>
      <c r="AN928" s="180">
        <f>IF(L928=1,Stundensätze!$D$15,IF(L928=2,Stundensätze!$D$19,IF(L928=4,Stundensätze!$D$23,"")))</f>
        <v>0</v>
      </c>
      <c r="AO928" s="180" t="e">
        <f t="shared" si="478"/>
        <v>#DIV/0!</v>
      </c>
      <c r="AP928" s="180">
        <f t="shared" si="479"/>
        <v>0</v>
      </c>
      <c r="AQ928" s="192" t="e">
        <f t="shared" si="480"/>
        <v>#DIV/0!</v>
      </c>
      <c r="AR928" s="192" t="e">
        <f t="shared" si="481"/>
        <v>#DIV/0!</v>
      </c>
      <c r="AS928" s="193" t="e">
        <f t="shared" si="482"/>
        <v>#DIV/0!</v>
      </c>
      <c r="AT928" s="258" t="str">
        <f>IF(K928=0,0,VLOOKUP(K928,Kostenstellen!A:B,2,FALSE))</f>
        <v xml:space="preserve">Stimmheilzentrum    </v>
      </c>
      <c r="AU928" s="68" t="str">
        <f t="shared" si="489"/>
        <v>A1</v>
      </c>
      <c r="AV928" s="68" t="str">
        <f t="shared" si="490"/>
        <v>A1</v>
      </c>
      <c r="AW928" s="68">
        <f>IF(AF928=0,0,VLOOKUP($H928,Leistungszahlen!$A$11:$H$158,4,FALSE))</f>
        <v>0</v>
      </c>
      <c r="AX928" s="68">
        <f>IF(AF928=0,0,VLOOKUP($H928,Leistungszahlen!$A$11:$H$158,5,FALSE))</f>
        <v>0</v>
      </c>
      <c r="AY928" s="68">
        <f>IF(AG928=0,0,VLOOKUP($H928,Leistungszahlen!$A$11:$H$158,6,FALSE))</f>
        <v>0</v>
      </c>
      <c r="AZ928" s="68">
        <f t="shared" si="491"/>
        <v>0</v>
      </c>
      <c r="BA928" s="68">
        <f t="shared" si="492"/>
        <v>0</v>
      </c>
      <c r="BC928" s="68">
        <f t="shared" si="483"/>
        <v>0</v>
      </c>
      <c r="BD928" s="285"/>
    </row>
    <row r="929" spans="1:56" s="68" customFormat="1" ht="22.5">
      <c r="A929" s="200"/>
      <c r="B929" s="200"/>
      <c r="C929" s="200" t="s">
        <v>419</v>
      </c>
      <c r="D929" s="200" t="s">
        <v>201</v>
      </c>
      <c r="E929" s="200" t="s">
        <v>350</v>
      </c>
      <c r="F929" s="200" t="s">
        <v>1342</v>
      </c>
      <c r="G929" s="200" t="s">
        <v>251</v>
      </c>
      <c r="H929" s="201" t="s">
        <v>200</v>
      </c>
      <c r="I929" s="202">
        <v>4.38</v>
      </c>
      <c r="J929" s="200" t="s">
        <v>778</v>
      </c>
      <c r="K929" s="176">
        <v>4</v>
      </c>
      <c r="L929" s="176">
        <v>1</v>
      </c>
      <c r="M929" s="176"/>
      <c r="N929" s="286">
        <v>6</v>
      </c>
      <c r="O929" s="286"/>
      <c r="P929" s="176"/>
      <c r="Q929" s="203">
        <f t="shared" si="484"/>
        <v>6</v>
      </c>
      <c r="R929" s="203">
        <f t="shared" si="485"/>
        <v>0</v>
      </c>
      <c r="S929" s="203">
        <f t="shared" si="486"/>
        <v>0</v>
      </c>
      <c r="T929" s="203">
        <f t="shared" si="487"/>
        <v>0</v>
      </c>
      <c r="U929" s="203">
        <f t="shared" si="488"/>
        <v>0</v>
      </c>
      <c r="V929" s="175">
        <f>IF(Q929&gt;0,VLOOKUP(Q929,Jahresfaktoren!$A$11:$B$24,2,),0)</f>
        <v>302</v>
      </c>
      <c r="W929" s="175">
        <f>IF(R929&gt;0,VLOOKUP(R929,Jahresfaktoren!$D$11:$E$24,2,),0)</f>
        <v>0</v>
      </c>
      <c r="X929" s="175">
        <f>IF(S929&gt;0,VLOOKUP(S929,Jahresfaktoren!$A$28:$B$29,2,),0)</f>
        <v>0</v>
      </c>
      <c r="Y929" s="175">
        <f>IF(T929&gt;0,VLOOKUP(T929,Jahresfaktoren!$A$28:$B$29,2,),0)</f>
        <v>0</v>
      </c>
      <c r="Z929" s="175">
        <f>IF(U929&gt;0,VLOOKUP(U929,Jahresfaktoren!$A$32:$B$33,2,),)</f>
        <v>0</v>
      </c>
      <c r="AA929" s="177">
        <f t="shared" si="473"/>
        <v>1322.76</v>
      </c>
      <c r="AB929" s="177" t="str">
        <f t="shared" si="474"/>
        <v/>
      </c>
      <c r="AC929" s="177" t="str">
        <f t="shared" si="475"/>
        <v/>
      </c>
      <c r="AD929" s="177" t="str">
        <f t="shared" si="476"/>
        <v/>
      </c>
      <c r="AE929" s="177" t="str">
        <f t="shared" si="477"/>
        <v/>
      </c>
      <c r="AF929" s="178">
        <f>IF(Q929&gt;0,VLOOKUP(H929,Leistungszahlen!$A$11:$C$158,3,),0)</f>
        <v>0</v>
      </c>
      <c r="AG929" s="178">
        <f>IF(R929&gt;0,VLOOKUP(H929,Leistungszahlen!$A$11:$F$158,6,),IF(T929&gt;0,VLOOKUP(H929,Leistungszahlen!$A$11:$F$158,6,),0))</f>
        <v>0</v>
      </c>
      <c r="AH929" s="179" t="e">
        <f t="shared" si="493"/>
        <v>#DIV/0!</v>
      </c>
      <c r="AI929" s="179">
        <f t="shared" si="494"/>
        <v>0</v>
      </c>
      <c r="AJ929" s="179">
        <f t="shared" si="495"/>
        <v>0</v>
      </c>
      <c r="AK929" s="179">
        <f t="shared" si="496"/>
        <v>0</v>
      </c>
      <c r="AL929" s="179">
        <f t="shared" si="497"/>
        <v>0</v>
      </c>
      <c r="AM929" s="180">
        <f>IF(L929=1,Stundensätze!$D$13,IF(L929=2,Stundensätze!$D$17,IF(L929=4,Stundensätze!$D$21,"")))</f>
        <v>0</v>
      </c>
      <c r="AN929" s="180">
        <f>IF(L929=1,Stundensätze!$D$15,IF(L929=2,Stundensätze!$D$19,IF(L929=4,Stundensätze!$D$23,"")))</f>
        <v>0</v>
      </c>
      <c r="AO929" s="180" t="e">
        <f t="shared" si="478"/>
        <v>#DIV/0!</v>
      </c>
      <c r="AP929" s="180">
        <f t="shared" si="479"/>
        <v>0</v>
      </c>
      <c r="AQ929" s="192" t="e">
        <f t="shared" si="480"/>
        <v>#DIV/0!</v>
      </c>
      <c r="AR929" s="192" t="e">
        <f t="shared" si="481"/>
        <v>#DIV/0!</v>
      </c>
      <c r="AS929" s="193" t="e">
        <f t="shared" si="482"/>
        <v>#DIV/0!</v>
      </c>
      <c r="AT929" s="258" t="str">
        <f>IF(K929=0,0,VLOOKUP(K929,Kostenstellen!A:B,2,FALSE))</f>
        <v xml:space="preserve">Stimmheilzentrum    </v>
      </c>
      <c r="AU929" s="68" t="str">
        <f t="shared" si="489"/>
        <v>B</v>
      </c>
      <c r="AV929" s="68" t="str">
        <f t="shared" si="490"/>
        <v/>
      </c>
      <c r="AW929" s="68">
        <f>IF(AF929=0,0,VLOOKUP($H929,Leistungszahlen!$A$11:$H$158,4,FALSE))</f>
        <v>0</v>
      </c>
      <c r="AX929" s="68">
        <f>IF(AF929=0,0,VLOOKUP($H929,Leistungszahlen!$A$11:$H$158,5,FALSE))</f>
        <v>0</v>
      </c>
      <c r="AY929" s="68">
        <f>IF(AG929=0,0,VLOOKUP($H929,Leistungszahlen!$A$11:$H$158,6,FALSE))</f>
        <v>0</v>
      </c>
      <c r="AZ929" s="68">
        <f t="shared" si="491"/>
        <v>0</v>
      </c>
      <c r="BA929" s="68">
        <f t="shared" si="492"/>
        <v>0</v>
      </c>
      <c r="BC929" s="68">
        <f t="shared" si="483"/>
        <v>0</v>
      </c>
      <c r="BD929" s="285"/>
    </row>
    <row r="930" spans="1:56" s="68" customFormat="1" ht="22.5">
      <c r="A930" s="200"/>
      <c r="B930" s="200"/>
      <c r="C930" s="200" t="s">
        <v>419</v>
      </c>
      <c r="D930" s="200" t="s">
        <v>201</v>
      </c>
      <c r="E930" s="200" t="s">
        <v>350</v>
      </c>
      <c r="F930" s="200" t="s">
        <v>1343</v>
      </c>
      <c r="G930" s="200" t="s">
        <v>118</v>
      </c>
      <c r="H930" s="201" t="s">
        <v>221</v>
      </c>
      <c r="I930" s="202">
        <v>3.76</v>
      </c>
      <c r="J930" s="200" t="s">
        <v>292</v>
      </c>
      <c r="K930" s="176">
        <v>4</v>
      </c>
      <c r="L930" s="176">
        <v>1</v>
      </c>
      <c r="M930" s="176">
        <v>0</v>
      </c>
      <c r="N930" s="286">
        <v>1</v>
      </c>
      <c r="O930" s="286"/>
      <c r="P930" s="176"/>
      <c r="Q930" s="203">
        <f t="shared" si="484"/>
        <v>1</v>
      </c>
      <c r="R930" s="203">
        <f t="shared" si="485"/>
        <v>0</v>
      </c>
      <c r="S930" s="203">
        <f t="shared" si="486"/>
        <v>0</v>
      </c>
      <c r="T930" s="203">
        <f t="shared" si="487"/>
        <v>0</v>
      </c>
      <c r="U930" s="203">
        <f t="shared" si="488"/>
        <v>0</v>
      </c>
      <c r="V930" s="175">
        <f>IF(Q930&gt;0,VLOOKUP(Q930,Jahresfaktoren!$A$11:$B$24,2,),0)</f>
        <v>52</v>
      </c>
      <c r="W930" s="175">
        <f>IF(R930&gt;0,VLOOKUP(R930,Jahresfaktoren!$D$11:$E$24,2,),0)</f>
        <v>0</v>
      </c>
      <c r="X930" s="175">
        <f>IF(S930&gt;0,VLOOKUP(S930,Jahresfaktoren!$A$28:$B$29,2,),0)</f>
        <v>0</v>
      </c>
      <c r="Y930" s="175">
        <f>IF(T930&gt;0,VLOOKUP(T930,Jahresfaktoren!$A$28:$B$29,2,),0)</f>
        <v>0</v>
      </c>
      <c r="Z930" s="175">
        <f>IF(U930&gt;0,VLOOKUP(U930,Jahresfaktoren!$A$32:$B$33,2,),)</f>
        <v>0</v>
      </c>
      <c r="AA930" s="177">
        <f t="shared" si="473"/>
        <v>195.51999999999998</v>
      </c>
      <c r="AB930" s="177" t="str">
        <f t="shared" si="474"/>
        <v/>
      </c>
      <c r="AC930" s="177" t="str">
        <f t="shared" si="475"/>
        <v/>
      </c>
      <c r="AD930" s="177" t="str">
        <f t="shared" si="476"/>
        <v/>
      </c>
      <c r="AE930" s="177" t="str">
        <f t="shared" si="477"/>
        <v/>
      </c>
      <c r="AF930" s="178">
        <f>IF(Q930&gt;0,VLOOKUP(H930,Leistungszahlen!$A$11:$C$158,3,),0)</f>
        <v>0</v>
      </c>
      <c r="AG930" s="178">
        <f>IF(R930&gt;0,VLOOKUP(H930,Leistungszahlen!$A$11:$F$158,6,),IF(T930&gt;0,VLOOKUP(H930,Leistungszahlen!$A$11:$F$158,6,),0))</f>
        <v>0</v>
      </c>
      <c r="AH930" s="179" t="e">
        <f t="shared" si="493"/>
        <v>#DIV/0!</v>
      </c>
      <c r="AI930" s="179">
        <f t="shared" si="494"/>
        <v>0</v>
      </c>
      <c r="AJ930" s="179">
        <f t="shared" si="495"/>
        <v>0</v>
      </c>
      <c r="AK930" s="179">
        <f t="shared" si="496"/>
        <v>0</v>
      </c>
      <c r="AL930" s="179">
        <f t="shared" si="497"/>
        <v>0</v>
      </c>
      <c r="AM930" s="180">
        <f>IF(L930=1,Stundensätze!$D$13,IF(L930=2,Stundensätze!$D$17,IF(L930=4,Stundensätze!$D$21,"")))</f>
        <v>0</v>
      </c>
      <c r="AN930" s="180">
        <f>IF(L930=1,Stundensätze!$D$15,IF(L930=2,Stundensätze!$D$19,IF(L930=4,Stundensätze!$D$23,"")))</f>
        <v>0</v>
      </c>
      <c r="AO930" s="180" t="e">
        <f t="shared" si="478"/>
        <v>#DIV/0!</v>
      </c>
      <c r="AP930" s="180">
        <f t="shared" si="479"/>
        <v>0</v>
      </c>
      <c r="AQ930" s="192" t="e">
        <f t="shared" si="480"/>
        <v>#DIV/0!</v>
      </c>
      <c r="AR930" s="192" t="e">
        <f t="shared" si="481"/>
        <v>#DIV/0!</v>
      </c>
      <c r="AS930" s="193" t="e">
        <f t="shared" si="482"/>
        <v>#DIV/0!</v>
      </c>
      <c r="AT930" s="258" t="str">
        <f>IF(K930=0,0,VLOOKUP(K930,Kostenstellen!A:B,2,FALSE))</f>
        <v xml:space="preserve">Stimmheilzentrum    </v>
      </c>
      <c r="AU930" s="68" t="str">
        <f t="shared" si="489"/>
        <v>Z</v>
      </c>
      <c r="AV930" s="68" t="str">
        <f t="shared" si="490"/>
        <v/>
      </c>
      <c r="AW930" s="68">
        <f>IF(AF930=0,0,VLOOKUP($H930,Leistungszahlen!$A$11:$H$158,4,FALSE))</f>
        <v>0</v>
      </c>
      <c r="AX930" s="68">
        <f>IF(AF930=0,0,VLOOKUP($H930,Leistungszahlen!$A$11:$H$158,5,FALSE))</f>
        <v>0</v>
      </c>
      <c r="AY930" s="68">
        <f>IF(AG930=0,0,VLOOKUP($H930,Leistungszahlen!$A$11:$H$158,6,FALSE))</f>
        <v>0</v>
      </c>
      <c r="AZ930" s="68">
        <f t="shared" si="491"/>
        <v>0</v>
      </c>
      <c r="BA930" s="68">
        <f t="shared" si="492"/>
        <v>0</v>
      </c>
      <c r="BC930" s="68">
        <f t="shared" si="483"/>
        <v>0</v>
      </c>
      <c r="BD930" s="285"/>
    </row>
    <row r="931" spans="1:56" s="68" customFormat="1" ht="22.5">
      <c r="A931" s="200"/>
      <c r="B931" s="200"/>
      <c r="C931" s="200" t="s">
        <v>419</v>
      </c>
      <c r="D931" s="200" t="s">
        <v>201</v>
      </c>
      <c r="E931" s="200" t="s">
        <v>350</v>
      </c>
      <c r="F931" s="200" t="s">
        <v>1343</v>
      </c>
      <c r="G931" s="200" t="s">
        <v>163</v>
      </c>
      <c r="H931" s="201" t="s">
        <v>287</v>
      </c>
      <c r="I931" s="202">
        <v>18.010000000000002</v>
      </c>
      <c r="J931" s="200" t="s">
        <v>560</v>
      </c>
      <c r="K931" s="176">
        <v>4</v>
      </c>
      <c r="L931" s="176">
        <v>1</v>
      </c>
      <c r="M931" s="176"/>
      <c r="N931" s="286">
        <v>3</v>
      </c>
      <c r="O931" s="286">
        <v>3</v>
      </c>
      <c r="P931" s="176"/>
      <c r="Q931" s="203">
        <f t="shared" si="484"/>
        <v>3</v>
      </c>
      <c r="R931" s="203">
        <f t="shared" si="485"/>
        <v>3</v>
      </c>
      <c r="S931" s="203">
        <f t="shared" si="486"/>
        <v>0</v>
      </c>
      <c r="T931" s="203">
        <f t="shared" si="487"/>
        <v>0</v>
      </c>
      <c r="U931" s="203">
        <f t="shared" si="488"/>
        <v>0</v>
      </c>
      <c r="V931" s="175">
        <f>IF(Q931&gt;0,VLOOKUP(Q931,Jahresfaktoren!$A$11:$B$24,2,),0)</f>
        <v>152</v>
      </c>
      <c r="W931" s="175">
        <f>IF(R931&gt;0,VLOOKUP(R931,Jahresfaktoren!$D$11:$E$24,2,),0)</f>
        <v>150</v>
      </c>
      <c r="X931" s="175">
        <f>IF(S931&gt;0,VLOOKUP(S931,Jahresfaktoren!$A$28:$B$29,2,),0)</f>
        <v>0</v>
      </c>
      <c r="Y931" s="175">
        <f>IF(T931&gt;0,VLOOKUP(T931,Jahresfaktoren!$A$28:$B$29,2,),0)</f>
        <v>0</v>
      </c>
      <c r="Z931" s="175">
        <f>IF(U931&gt;0,VLOOKUP(U931,Jahresfaktoren!$A$32:$B$33,2,),)</f>
        <v>0</v>
      </c>
      <c r="AA931" s="177">
        <f t="shared" si="473"/>
        <v>2737.5200000000004</v>
      </c>
      <c r="AB931" s="177">
        <f t="shared" si="474"/>
        <v>2701.5000000000005</v>
      </c>
      <c r="AC931" s="177" t="str">
        <f t="shared" si="475"/>
        <v/>
      </c>
      <c r="AD931" s="177" t="str">
        <f t="shared" si="476"/>
        <v/>
      </c>
      <c r="AE931" s="177" t="str">
        <f t="shared" si="477"/>
        <v/>
      </c>
      <c r="AF931" s="178">
        <f>IF(Q931&gt;0,VLOOKUP(H931,Leistungszahlen!$A$11:$C$158,3,),0)</f>
        <v>0</v>
      </c>
      <c r="AG931" s="178">
        <f>IF(R931&gt;0,VLOOKUP(H931,Leistungszahlen!$A$11:$F$158,6,),IF(T931&gt;0,VLOOKUP(H931,Leistungszahlen!$A$11:$F$158,6,),0))</f>
        <v>0</v>
      </c>
      <c r="AH931" s="179" t="e">
        <f t="shared" si="493"/>
        <v>#DIV/0!</v>
      </c>
      <c r="AI931" s="179" t="e">
        <f t="shared" si="494"/>
        <v>#DIV/0!</v>
      </c>
      <c r="AJ931" s="179">
        <f t="shared" si="495"/>
        <v>0</v>
      </c>
      <c r="AK931" s="179">
        <f t="shared" si="496"/>
        <v>0</v>
      </c>
      <c r="AL931" s="179">
        <f t="shared" si="497"/>
        <v>0</v>
      </c>
      <c r="AM931" s="180">
        <f>IF(L931=1,Stundensätze!$D$13,IF(L931=2,Stundensätze!$D$17,IF(L931=4,Stundensätze!$D$21,"")))</f>
        <v>0</v>
      </c>
      <c r="AN931" s="180">
        <f>IF(L931=1,Stundensätze!$D$15,IF(L931=2,Stundensätze!$D$19,IF(L931=4,Stundensätze!$D$23,"")))</f>
        <v>0</v>
      </c>
      <c r="AO931" s="180" t="e">
        <f t="shared" si="478"/>
        <v>#DIV/0!</v>
      </c>
      <c r="AP931" s="180">
        <f t="shared" si="479"/>
        <v>0</v>
      </c>
      <c r="AQ931" s="192" t="e">
        <f t="shared" si="480"/>
        <v>#DIV/0!</v>
      </c>
      <c r="AR931" s="192" t="e">
        <f t="shared" si="481"/>
        <v>#DIV/0!</v>
      </c>
      <c r="AS931" s="193" t="e">
        <f t="shared" si="482"/>
        <v>#DIV/0!</v>
      </c>
      <c r="AT931" s="258" t="str">
        <f>IF(K931=0,0,VLOOKUP(K931,Kostenstellen!A:B,2,FALSE))</f>
        <v xml:space="preserve">Stimmheilzentrum    </v>
      </c>
      <c r="AU931" s="68" t="str">
        <f t="shared" si="489"/>
        <v>A1</v>
      </c>
      <c r="AV931" s="68" t="str">
        <f t="shared" si="490"/>
        <v>A1</v>
      </c>
      <c r="AW931" s="68">
        <f>IF(AF931=0,0,VLOOKUP($H931,Leistungszahlen!$A$11:$H$158,4,FALSE))</f>
        <v>0</v>
      </c>
      <c r="AX931" s="68">
        <f>IF(AF931=0,0,VLOOKUP($H931,Leistungszahlen!$A$11:$H$158,5,FALSE))</f>
        <v>0</v>
      </c>
      <c r="AY931" s="68">
        <f>IF(AG931=0,0,VLOOKUP($H931,Leistungszahlen!$A$11:$H$158,6,FALSE))</f>
        <v>0</v>
      </c>
      <c r="AZ931" s="68">
        <f t="shared" si="491"/>
        <v>0</v>
      </c>
      <c r="BA931" s="68">
        <f t="shared" si="492"/>
        <v>0</v>
      </c>
      <c r="BC931" s="68">
        <f t="shared" si="483"/>
        <v>0</v>
      </c>
      <c r="BD931" s="285"/>
    </row>
    <row r="932" spans="1:56" s="68" customFormat="1" ht="22.5">
      <c r="A932" s="200"/>
      <c r="B932" s="200"/>
      <c r="C932" s="200" t="s">
        <v>419</v>
      </c>
      <c r="D932" s="200" t="s">
        <v>201</v>
      </c>
      <c r="E932" s="200" t="s">
        <v>350</v>
      </c>
      <c r="F932" s="200" t="s">
        <v>1343</v>
      </c>
      <c r="G932" s="200" t="s">
        <v>251</v>
      </c>
      <c r="H932" s="201" t="s">
        <v>200</v>
      </c>
      <c r="I932" s="202">
        <v>3.06</v>
      </c>
      <c r="J932" s="200" t="s">
        <v>778</v>
      </c>
      <c r="K932" s="176">
        <v>4</v>
      </c>
      <c r="L932" s="176">
        <v>1</v>
      </c>
      <c r="M932" s="176"/>
      <c r="N932" s="286">
        <v>6</v>
      </c>
      <c r="O932" s="286"/>
      <c r="P932" s="176"/>
      <c r="Q932" s="203">
        <f t="shared" si="484"/>
        <v>6</v>
      </c>
      <c r="R932" s="203">
        <f t="shared" si="485"/>
        <v>0</v>
      </c>
      <c r="S932" s="203">
        <f t="shared" si="486"/>
        <v>0</v>
      </c>
      <c r="T932" s="203">
        <f t="shared" si="487"/>
        <v>0</v>
      </c>
      <c r="U932" s="203">
        <f t="shared" si="488"/>
        <v>0</v>
      </c>
      <c r="V932" s="175">
        <f>IF(Q932&gt;0,VLOOKUP(Q932,Jahresfaktoren!$A$11:$B$24,2,),0)</f>
        <v>302</v>
      </c>
      <c r="W932" s="175">
        <f>IF(R932&gt;0,VLOOKUP(R932,Jahresfaktoren!$D$11:$E$24,2,),0)</f>
        <v>0</v>
      </c>
      <c r="X932" s="175">
        <f>IF(S932&gt;0,VLOOKUP(S932,Jahresfaktoren!$A$28:$B$29,2,),0)</f>
        <v>0</v>
      </c>
      <c r="Y932" s="175">
        <f>IF(T932&gt;0,VLOOKUP(T932,Jahresfaktoren!$A$28:$B$29,2,),0)</f>
        <v>0</v>
      </c>
      <c r="Z932" s="175">
        <f>IF(U932&gt;0,VLOOKUP(U932,Jahresfaktoren!$A$32:$B$33,2,),)</f>
        <v>0</v>
      </c>
      <c r="AA932" s="177">
        <f t="shared" ref="AA932:AA994" si="498">IF(Q932&gt;0,V932*I932,"")</f>
        <v>924.12</v>
      </c>
      <c r="AB932" s="177" t="str">
        <f t="shared" ref="AB932:AB994" si="499">IF(R932&gt;0,W932*I932,"")</f>
        <v/>
      </c>
      <c r="AC932" s="177" t="str">
        <f t="shared" ref="AC932:AC994" si="500">IF(S932&gt;0,X932*I932,"")</f>
        <v/>
      </c>
      <c r="AD932" s="177" t="str">
        <f t="shared" ref="AD932:AD994" si="501">IF(T932&gt;0,Y932*I932,"")</f>
        <v/>
      </c>
      <c r="AE932" s="177" t="str">
        <f t="shared" ref="AE932:AE994" si="502">IF(U932&gt;0,Z932*I932,"")</f>
        <v/>
      </c>
      <c r="AF932" s="178">
        <f>IF(Q932&gt;0,VLOOKUP(H932,Leistungszahlen!$A$11:$C$158,3,),0)</f>
        <v>0</v>
      </c>
      <c r="AG932" s="178">
        <f>IF(R932&gt;0,VLOOKUP(H932,Leistungszahlen!$A$11:$F$158,6,),IF(T932&gt;0,VLOOKUP(H932,Leistungszahlen!$A$11:$F$158,6,),0))</f>
        <v>0</v>
      </c>
      <c r="AH932" s="179" t="e">
        <f t="shared" si="493"/>
        <v>#DIV/0!</v>
      </c>
      <c r="AI932" s="179">
        <f t="shared" si="494"/>
        <v>0</v>
      </c>
      <c r="AJ932" s="179">
        <f t="shared" si="495"/>
        <v>0</v>
      </c>
      <c r="AK932" s="179">
        <f t="shared" si="496"/>
        <v>0</v>
      </c>
      <c r="AL932" s="179">
        <f t="shared" si="497"/>
        <v>0</v>
      </c>
      <c r="AM932" s="180">
        <f>IF(L932=1,Stundensätze!$D$13,IF(L932=2,Stundensätze!$D$17,IF(L932=4,Stundensätze!$D$21,"")))</f>
        <v>0</v>
      </c>
      <c r="AN932" s="180">
        <f>IF(L932=1,Stundensätze!$D$15,IF(L932=2,Stundensätze!$D$19,IF(L932=4,Stundensätze!$D$23,"")))</f>
        <v>0</v>
      </c>
      <c r="AO932" s="180" t="e">
        <f t="shared" ref="AO932:AO994" si="503">IF(OR(Q932&gt;0,R932&gt;0),((AH932+AI932)*AM932),0)</f>
        <v>#DIV/0!</v>
      </c>
      <c r="AP932" s="180">
        <f t="shared" ref="AP932:AP994" si="504">IF(OR(S932&gt;0,T932&gt;0,U932&gt;0),((AJ932+AK932+AL932)*AN932),0)</f>
        <v>0</v>
      </c>
      <c r="AQ932" s="192" t="e">
        <f t="shared" ref="AQ932:AQ994" si="505">IF(I932&gt;0,AP932+AO932,"")</f>
        <v>#DIV/0!</v>
      </c>
      <c r="AR932" s="192" t="e">
        <f t="shared" ref="AR932:AR994" si="506">IF(I932&gt;0,AQ932/12,"")</f>
        <v>#DIV/0!</v>
      </c>
      <c r="AS932" s="193" t="e">
        <f t="shared" ref="AS932:AS994" si="507">IF(OR(Q932&gt;0,R932&gt;0,S932&gt;0,T932&gt;0,U932&gt;0),(SUM(AH932:AL932)),0)</f>
        <v>#DIV/0!</v>
      </c>
      <c r="AT932" s="258" t="str">
        <f>IF(K932=0,0,VLOOKUP(K932,Kostenstellen!A:B,2,FALSE))</f>
        <v xml:space="preserve">Stimmheilzentrum    </v>
      </c>
      <c r="AU932" s="68" t="str">
        <f t="shared" si="489"/>
        <v>B</v>
      </c>
      <c r="AV932" s="68" t="str">
        <f t="shared" si="490"/>
        <v/>
      </c>
      <c r="AW932" s="68">
        <f>IF(AF932=0,0,VLOOKUP($H932,Leistungszahlen!$A$11:$H$158,4,FALSE))</f>
        <v>0</v>
      </c>
      <c r="AX932" s="68">
        <f>IF(AF932=0,0,VLOOKUP($H932,Leistungszahlen!$A$11:$H$158,5,FALSE))</f>
        <v>0</v>
      </c>
      <c r="AY932" s="68">
        <f>IF(AG932=0,0,VLOOKUP($H932,Leistungszahlen!$A$11:$H$158,6,FALSE))</f>
        <v>0</v>
      </c>
      <c r="AZ932" s="68">
        <f t="shared" si="491"/>
        <v>0</v>
      </c>
      <c r="BA932" s="68">
        <f t="shared" si="492"/>
        <v>0</v>
      </c>
      <c r="BC932" s="68">
        <f t="shared" ref="BC932:BC994" si="508">IF(BA932&gt;0,"Die Leistungswerte sind unter- oder überschritten",0)</f>
        <v>0</v>
      </c>
      <c r="BD932" s="285"/>
    </row>
    <row r="933" spans="1:56" s="68" customFormat="1" ht="22.5">
      <c r="A933" s="200"/>
      <c r="B933" s="200"/>
      <c r="C933" s="200" t="s">
        <v>419</v>
      </c>
      <c r="D933" s="200" t="s">
        <v>201</v>
      </c>
      <c r="E933" s="200" t="s">
        <v>350</v>
      </c>
      <c r="F933" s="200" t="s">
        <v>1344</v>
      </c>
      <c r="G933" s="200" t="s">
        <v>118</v>
      </c>
      <c r="H933" s="201" t="s">
        <v>221</v>
      </c>
      <c r="I933" s="202">
        <v>3.76</v>
      </c>
      <c r="J933" s="200" t="s">
        <v>292</v>
      </c>
      <c r="K933" s="176">
        <v>4</v>
      </c>
      <c r="L933" s="176">
        <v>1</v>
      </c>
      <c r="M933" s="176">
        <v>0</v>
      </c>
      <c r="N933" s="286">
        <v>1</v>
      </c>
      <c r="O933" s="286"/>
      <c r="P933" s="176"/>
      <c r="Q933" s="203">
        <f t="shared" si="484"/>
        <v>1</v>
      </c>
      <c r="R933" s="203">
        <f t="shared" si="485"/>
        <v>0</v>
      </c>
      <c r="S933" s="203">
        <f t="shared" si="486"/>
        <v>0</v>
      </c>
      <c r="T933" s="203">
        <f t="shared" si="487"/>
        <v>0</v>
      </c>
      <c r="U933" s="203">
        <f t="shared" si="488"/>
        <v>0</v>
      </c>
      <c r="V933" s="175">
        <f>IF(Q933&gt;0,VLOOKUP(Q933,Jahresfaktoren!$A$11:$B$24,2,),0)</f>
        <v>52</v>
      </c>
      <c r="W933" s="175">
        <f>IF(R933&gt;0,VLOOKUP(R933,Jahresfaktoren!$D$11:$E$24,2,),0)</f>
        <v>0</v>
      </c>
      <c r="X933" s="175">
        <f>IF(S933&gt;0,VLOOKUP(S933,Jahresfaktoren!$A$28:$B$29,2,),0)</f>
        <v>0</v>
      </c>
      <c r="Y933" s="175">
        <f>IF(T933&gt;0,VLOOKUP(T933,Jahresfaktoren!$A$28:$B$29,2,),0)</f>
        <v>0</v>
      </c>
      <c r="Z933" s="175">
        <f>IF(U933&gt;0,VLOOKUP(U933,Jahresfaktoren!$A$32:$B$33,2,),)</f>
        <v>0</v>
      </c>
      <c r="AA933" s="177">
        <f t="shared" si="498"/>
        <v>195.51999999999998</v>
      </c>
      <c r="AB933" s="177" t="str">
        <f t="shared" si="499"/>
        <v/>
      </c>
      <c r="AC933" s="177" t="str">
        <f t="shared" si="500"/>
        <v/>
      </c>
      <c r="AD933" s="177" t="str">
        <f t="shared" si="501"/>
        <v/>
      </c>
      <c r="AE933" s="177" t="str">
        <f t="shared" si="502"/>
        <v/>
      </c>
      <c r="AF933" s="178">
        <f>IF(Q933&gt;0,VLOOKUP(H933,Leistungszahlen!$A$11:$C$158,3,),0)</f>
        <v>0</v>
      </c>
      <c r="AG933" s="178">
        <f>IF(R933&gt;0,VLOOKUP(H933,Leistungszahlen!$A$11:$F$158,6,),IF(T933&gt;0,VLOOKUP(H933,Leistungszahlen!$A$11:$F$158,6,),0))</f>
        <v>0</v>
      </c>
      <c r="AH933" s="179" t="e">
        <f t="shared" si="493"/>
        <v>#DIV/0!</v>
      </c>
      <c r="AI933" s="179">
        <f t="shared" si="494"/>
        <v>0</v>
      </c>
      <c r="AJ933" s="179">
        <f t="shared" si="495"/>
        <v>0</v>
      </c>
      <c r="AK933" s="179">
        <f t="shared" si="496"/>
        <v>0</v>
      </c>
      <c r="AL933" s="179">
        <f t="shared" si="497"/>
        <v>0</v>
      </c>
      <c r="AM933" s="180">
        <f>IF(L933=1,Stundensätze!$D$13,IF(L933=2,Stundensätze!$D$17,IF(L933=4,Stundensätze!$D$21,"")))</f>
        <v>0</v>
      </c>
      <c r="AN933" s="180">
        <f>IF(L933=1,Stundensätze!$D$15,IF(L933=2,Stundensätze!$D$19,IF(L933=4,Stundensätze!$D$23,"")))</f>
        <v>0</v>
      </c>
      <c r="AO933" s="180" t="e">
        <f t="shared" si="503"/>
        <v>#DIV/0!</v>
      </c>
      <c r="AP933" s="180">
        <f t="shared" si="504"/>
        <v>0</v>
      </c>
      <c r="AQ933" s="192" t="e">
        <f t="shared" si="505"/>
        <v>#DIV/0!</v>
      </c>
      <c r="AR933" s="192" t="e">
        <f t="shared" si="506"/>
        <v>#DIV/0!</v>
      </c>
      <c r="AS933" s="193" t="e">
        <f t="shared" si="507"/>
        <v>#DIV/0!</v>
      </c>
      <c r="AT933" s="258" t="str">
        <f>IF(K933=0,0,VLOOKUP(K933,Kostenstellen!A:B,2,FALSE))</f>
        <v xml:space="preserve">Stimmheilzentrum    </v>
      </c>
      <c r="AU933" s="68" t="str">
        <f t="shared" si="489"/>
        <v>Z</v>
      </c>
      <c r="AV933" s="68" t="str">
        <f t="shared" si="490"/>
        <v/>
      </c>
      <c r="AW933" s="68">
        <f>IF(AF933=0,0,VLOOKUP($H933,Leistungszahlen!$A$11:$H$158,4,FALSE))</f>
        <v>0</v>
      </c>
      <c r="AX933" s="68">
        <f>IF(AF933=0,0,VLOOKUP($H933,Leistungszahlen!$A$11:$H$158,5,FALSE))</f>
        <v>0</v>
      </c>
      <c r="AY933" s="68">
        <f>IF(AG933=0,0,VLOOKUP($H933,Leistungszahlen!$A$11:$H$158,6,FALSE))</f>
        <v>0</v>
      </c>
      <c r="AZ933" s="68">
        <f t="shared" si="491"/>
        <v>0</v>
      </c>
      <c r="BA933" s="68">
        <f t="shared" si="492"/>
        <v>0</v>
      </c>
      <c r="BC933" s="68">
        <f t="shared" si="508"/>
        <v>0</v>
      </c>
      <c r="BD933" s="285"/>
    </row>
    <row r="934" spans="1:56" s="68" customFormat="1" ht="22.5">
      <c r="A934" s="200"/>
      <c r="B934" s="200"/>
      <c r="C934" s="200" t="s">
        <v>419</v>
      </c>
      <c r="D934" s="200" t="s">
        <v>201</v>
      </c>
      <c r="E934" s="200" t="s">
        <v>350</v>
      </c>
      <c r="F934" s="200" t="s">
        <v>1344</v>
      </c>
      <c r="G934" s="200" t="s">
        <v>163</v>
      </c>
      <c r="H934" s="201" t="s">
        <v>287</v>
      </c>
      <c r="I934" s="202">
        <v>18.010000000000002</v>
      </c>
      <c r="J934" s="200" t="s">
        <v>560</v>
      </c>
      <c r="K934" s="176">
        <v>4</v>
      </c>
      <c r="L934" s="176">
        <v>1</v>
      </c>
      <c r="M934" s="176"/>
      <c r="N934" s="286">
        <v>3</v>
      </c>
      <c r="O934" s="286">
        <v>3</v>
      </c>
      <c r="P934" s="176"/>
      <c r="Q934" s="203">
        <f t="shared" si="484"/>
        <v>3</v>
      </c>
      <c r="R934" s="203">
        <f t="shared" si="485"/>
        <v>3</v>
      </c>
      <c r="S934" s="203">
        <f t="shared" si="486"/>
        <v>0</v>
      </c>
      <c r="T934" s="203">
        <f t="shared" si="487"/>
        <v>0</v>
      </c>
      <c r="U934" s="203">
        <f t="shared" si="488"/>
        <v>0</v>
      </c>
      <c r="V934" s="175">
        <f>IF(Q934&gt;0,VLOOKUP(Q934,Jahresfaktoren!$A$11:$B$24,2,),0)</f>
        <v>152</v>
      </c>
      <c r="W934" s="175">
        <f>IF(R934&gt;0,VLOOKUP(R934,Jahresfaktoren!$D$11:$E$24,2,),0)</f>
        <v>150</v>
      </c>
      <c r="X934" s="175">
        <f>IF(S934&gt;0,VLOOKUP(S934,Jahresfaktoren!$A$28:$B$29,2,),0)</f>
        <v>0</v>
      </c>
      <c r="Y934" s="175">
        <f>IF(T934&gt;0,VLOOKUP(T934,Jahresfaktoren!$A$28:$B$29,2,),0)</f>
        <v>0</v>
      </c>
      <c r="Z934" s="175">
        <f>IF(U934&gt;0,VLOOKUP(U934,Jahresfaktoren!$A$32:$B$33,2,),)</f>
        <v>0</v>
      </c>
      <c r="AA934" s="177">
        <f t="shared" si="498"/>
        <v>2737.5200000000004</v>
      </c>
      <c r="AB934" s="177">
        <f t="shared" si="499"/>
        <v>2701.5000000000005</v>
      </c>
      <c r="AC934" s="177" t="str">
        <f t="shared" si="500"/>
        <v/>
      </c>
      <c r="AD934" s="177" t="str">
        <f t="shared" si="501"/>
        <v/>
      </c>
      <c r="AE934" s="177" t="str">
        <f t="shared" si="502"/>
        <v/>
      </c>
      <c r="AF934" s="178">
        <f>IF(Q934&gt;0,VLOOKUP(H934,Leistungszahlen!$A$11:$C$158,3,),0)</f>
        <v>0</v>
      </c>
      <c r="AG934" s="178">
        <f>IF(R934&gt;0,VLOOKUP(H934,Leistungszahlen!$A$11:$F$158,6,),IF(T934&gt;0,VLOOKUP(H934,Leistungszahlen!$A$11:$F$158,6,),0))</f>
        <v>0</v>
      </c>
      <c r="AH934" s="179" t="e">
        <f t="shared" si="493"/>
        <v>#DIV/0!</v>
      </c>
      <c r="AI934" s="179" t="e">
        <f t="shared" si="494"/>
        <v>#DIV/0!</v>
      </c>
      <c r="AJ934" s="179">
        <f t="shared" si="495"/>
        <v>0</v>
      </c>
      <c r="AK934" s="179">
        <f t="shared" si="496"/>
        <v>0</v>
      </c>
      <c r="AL934" s="179">
        <f t="shared" si="497"/>
        <v>0</v>
      </c>
      <c r="AM934" s="180">
        <f>IF(L934=1,Stundensätze!$D$13,IF(L934=2,Stundensätze!$D$17,IF(L934=4,Stundensätze!$D$21,"")))</f>
        <v>0</v>
      </c>
      <c r="AN934" s="180">
        <f>IF(L934=1,Stundensätze!$D$15,IF(L934=2,Stundensätze!$D$19,IF(L934=4,Stundensätze!$D$23,"")))</f>
        <v>0</v>
      </c>
      <c r="AO934" s="180" t="e">
        <f t="shared" si="503"/>
        <v>#DIV/0!</v>
      </c>
      <c r="AP934" s="180">
        <f t="shared" si="504"/>
        <v>0</v>
      </c>
      <c r="AQ934" s="192" t="e">
        <f t="shared" si="505"/>
        <v>#DIV/0!</v>
      </c>
      <c r="AR934" s="192" t="e">
        <f t="shared" si="506"/>
        <v>#DIV/0!</v>
      </c>
      <c r="AS934" s="193" t="e">
        <f t="shared" si="507"/>
        <v>#DIV/0!</v>
      </c>
      <c r="AT934" s="258" t="str">
        <f>IF(K934=0,0,VLOOKUP(K934,Kostenstellen!A:B,2,FALSE))</f>
        <v xml:space="preserve">Stimmheilzentrum    </v>
      </c>
      <c r="AU934" s="68" t="str">
        <f t="shared" si="489"/>
        <v>A1</v>
      </c>
      <c r="AV934" s="68" t="str">
        <f t="shared" si="490"/>
        <v>A1</v>
      </c>
      <c r="AW934" s="68">
        <f>IF(AF934=0,0,VLOOKUP($H934,Leistungszahlen!$A$11:$H$158,4,FALSE))</f>
        <v>0</v>
      </c>
      <c r="AX934" s="68">
        <f>IF(AF934=0,0,VLOOKUP($H934,Leistungszahlen!$A$11:$H$158,5,FALSE))</f>
        <v>0</v>
      </c>
      <c r="AY934" s="68">
        <f>IF(AG934=0,0,VLOOKUP($H934,Leistungszahlen!$A$11:$H$158,6,FALSE))</f>
        <v>0</v>
      </c>
      <c r="AZ934" s="68">
        <f t="shared" si="491"/>
        <v>0</v>
      </c>
      <c r="BA934" s="68">
        <f t="shared" si="492"/>
        <v>0</v>
      </c>
      <c r="BC934" s="68">
        <f t="shared" si="508"/>
        <v>0</v>
      </c>
      <c r="BD934" s="285"/>
    </row>
    <row r="935" spans="1:56" s="68" customFormat="1" ht="22.5">
      <c r="A935" s="200"/>
      <c r="B935" s="200"/>
      <c r="C935" s="200" t="s">
        <v>419</v>
      </c>
      <c r="D935" s="200" t="s">
        <v>201</v>
      </c>
      <c r="E935" s="200" t="s">
        <v>350</v>
      </c>
      <c r="F935" s="200" t="s">
        <v>1344</v>
      </c>
      <c r="G935" s="200" t="s">
        <v>251</v>
      </c>
      <c r="H935" s="201" t="s">
        <v>200</v>
      </c>
      <c r="I935" s="202">
        <v>3.06</v>
      </c>
      <c r="J935" s="200" t="s">
        <v>778</v>
      </c>
      <c r="K935" s="176">
        <v>4</v>
      </c>
      <c r="L935" s="176">
        <v>1</v>
      </c>
      <c r="M935" s="176"/>
      <c r="N935" s="286">
        <v>6</v>
      </c>
      <c r="O935" s="286"/>
      <c r="P935" s="176"/>
      <c r="Q935" s="203">
        <f t="shared" si="484"/>
        <v>6</v>
      </c>
      <c r="R935" s="203">
        <f t="shared" si="485"/>
        <v>0</v>
      </c>
      <c r="S935" s="203">
        <f t="shared" si="486"/>
        <v>0</v>
      </c>
      <c r="T935" s="203">
        <f t="shared" si="487"/>
        <v>0</v>
      </c>
      <c r="U935" s="203">
        <f t="shared" si="488"/>
        <v>0</v>
      </c>
      <c r="V935" s="175">
        <f>IF(Q935&gt;0,VLOOKUP(Q935,Jahresfaktoren!$A$11:$B$24,2,),0)</f>
        <v>302</v>
      </c>
      <c r="W935" s="175">
        <f>IF(R935&gt;0,VLOOKUP(R935,Jahresfaktoren!$D$11:$E$24,2,),0)</f>
        <v>0</v>
      </c>
      <c r="X935" s="175">
        <f>IF(S935&gt;0,VLOOKUP(S935,Jahresfaktoren!$A$28:$B$29,2,),0)</f>
        <v>0</v>
      </c>
      <c r="Y935" s="175">
        <f>IF(T935&gt;0,VLOOKUP(T935,Jahresfaktoren!$A$28:$B$29,2,),0)</f>
        <v>0</v>
      </c>
      <c r="Z935" s="175">
        <f>IF(U935&gt;0,VLOOKUP(U935,Jahresfaktoren!$A$32:$B$33,2,),)</f>
        <v>0</v>
      </c>
      <c r="AA935" s="177">
        <f t="shared" si="498"/>
        <v>924.12</v>
      </c>
      <c r="AB935" s="177" t="str">
        <f t="shared" si="499"/>
        <v/>
      </c>
      <c r="AC935" s="177" t="str">
        <f t="shared" si="500"/>
        <v/>
      </c>
      <c r="AD935" s="177" t="str">
        <f t="shared" si="501"/>
        <v/>
      </c>
      <c r="AE935" s="177" t="str">
        <f t="shared" si="502"/>
        <v/>
      </c>
      <c r="AF935" s="178">
        <f>IF(Q935&gt;0,VLOOKUP(H935,Leistungszahlen!$A$11:$C$158,3,),0)</f>
        <v>0</v>
      </c>
      <c r="AG935" s="178">
        <f>IF(R935&gt;0,VLOOKUP(H935,Leistungszahlen!$A$11:$F$158,6,),IF(T935&gt;0,VLOOKUP(H935,Leistungszahlen!$A$11:$F$158,6,),0))</f>
        <v>0</v>
      </c>
      <c r="AH935" s="179" t="e">
        <f t="shared" si="493"/>
        <v>#DIV/0!</v>
      </c>
      <c r="AI935" s="179">
        <f t="shared" si="494"/>
        <v>0</v>
      </c>
      <c r="AJ935" s="179">
        <f t="shared" si="495"/>
        <v>0</v>
      </c>
      <c r="AK935" s="179">
        <f t="shared" si="496"/>
        <v>0</v>
      </c>
      <c r="AL935" s="179">
        <f t="shared" si="497"/>
        <v>0</v>
      </c>
      <c r="AM935" s="180">
        <f>IF(L935=1,Stundensätze!$D$13,IF(L935=2,Stundensätze!$D$17,IF(L935=4,Stundensätze!$D$21,"")))</f>
        <v>0</v>
      </c>
      <c r="AN935" s="180">
        <f>IF(L935=1,Stundensätze!$D$15,IF(L935=2,Stundensätze!$D$19,IF(L935=4,Stundensätze!$D$23,"")))</f>
        <v>0</v>
      </c>
      <c r="AO935" s="180" t="e">
        <f t="shared" si="503"/>
        <v>#DIV/0!</v>
      </c>
      <c r="AP935" s="180">
        <f t="shared" si="504"/>
        <v>0</v>
      </c>
      <c r="AQ935" s="192" t="e">
        <f t="shared" si="505"/>
        <v>#DIV/0!</v>
      </c>
      <c r="AR935" s="192" t="e">
        <f t="shared" si="506"/>
        <v>#DIV/0!</v>
      </c>
      <c r="AS935" s="193" t="e">
        <f t="shared" si="507"/>
        <v>#DIV/0!</v>
      </c>
      <c r="AT935" s="258" t="str">
        <f>IF(K935=0,0,VLOOKUP(K935,Kostenstellen!A:B,2,FALSE))</f>
        <v xml:space="preserve">Stimmheilzentrum    </v>
      </c>
      <c r="AU935" s="68" t="str">
        <f t="shared" si="489"/>
        <v>B</v>
      </c>
      <c r="AV935" s="68" t="str">
        <f t="shared" si="490"/>
        <v/>
      </c>
      <c r="AW935" s="68">
        <f>IF(AF935=0,0,VLOOKUP($H935,Leistungszahlen!$A$11:$H$158,4,FALSE))</f>
        <v>0</v>
      </c>
      <c r="AX935" s="68">
        <f>IF(AF935=0,0,VLOOKUP($H935,Leistungszahlen!$A$11:$H$158,5,FALSE))</f>
        <v>0</v>
      </c>
      <c r="AY935" s="68">
        <f>IF(AG935=0,0,VLOOKUP($H935,Leistungszahlen!$A$11:$H$158,6,FALSE))</f>
        <v>0</v>
      </c>
      <c r="AZ935" s="68">
        <f t="shared" si="491"/>
        <v>0</v>
      </c>
      <c r="BA935" s="68">
        <f t="shared" si="492"/>
        <v>0</v>
      </c>
      <c r="BC935" s="68">
        <f t="shared" si="508"/>
        <v>0</v>
      </c>
      <c r="BD935" s="285"/>
    </row>
    <row r="936" spans="1:56" s="68" customFormat="1" ht="22.5">
      <c r="A936" s="200"/>
      <c r="B936" s="200"/>
      <c r="C936" s="200" t="s">
        <v>419</v>
      </c>
      <c r="D936" s="200" t="s">
        <v>201</v>
      </c>
      <c r="E936" s="200" t="s">
        <v>350</v>
      </c>
      <c r="F936" s="200" t="s">
        <v>1345</v>
      </c>
      <c r="G936" s="200" t="s">
        <v>118</v>
      </c>
      <c r="H936" s="201" t="s">
        <v>221</v>
      </c>
      <c r="I936" s="202">
        <v>3.76</v>
      </c>
      <c r="J936" s="200" t="s">
        <v>292</v>
      </c>
      <c r="K936" s="176">
        <v>4</v>
      </c>
      <c r="L936" s="176">
        <v>1</v>
      </c>
      <c r="M936" s="176">
        <v>0</v>
      </c>
      <c r="N936" s="286">
        <v>1</v>
      </c>
      <c r="O936" s="286"/>
      <c r="P936" s="176"/>
      <c r="Q936" s="203">
        <f t="shared" si="484"/>
        <v>1</v>
      </c>
      <c r="R936" s="203">
        <f t="shared" si="485"/>
        <v>0</v>
      </c>
      <c r="S936" s="203">
        <f t="shared" si="486"/>
        <v>0</v>
      </c>
      <c r="T936" s="203">
        <f t="shared" si="487"/>
        <v>0</v>
      </c>
      <c r="U936" s="203">
        <f t="shared" si="488"/>
        <v>0</v>
      </c>
      <c r="V936" s="175">
        <f>IF(Q936&gt;0,VLOOKUP(Q936,Jahresfaktoren!$A$11:$B$24,2,),0)</f>
        <v>52</v>
      </c>
      <c r="W936" s="175">
        <f>IF(R936&gt;0,VLOOKUP(R936,Jahresfaktoren!$D$11:$E$24,2,),0)</f>
        <v>0</v>
      </c>
      <c r="X936" s="175">
        <f>IF(S936&gt;0,VLOOKUP(S936,Jahresfaktoren!$A$28:$B$29,2,),0)</f>
        <v>0</v>
      </c>
      <c r="Y936" s="175">
        <f>IF(T936&gt;0,VLOOKUP(T936,Jahresfaktoren!$A$28:$B$29,2,),0)</f>
        <v>0</v>
      </c>
      <c r="Z936" s="175">
        <f>IF(U936&gt;0,VLOOKUP(U936,Jahresfaktoren!$A$32:$B$33,2,),)</f>
        <v>0</v>
      </c>
      <c r="AA936" s="177">
        <f t="shared" si="498"/>
        <v>195.51999999999998</v>
      </c>
      <c r="AB936" s="177" t="str">
        <f t="shared" si="499"/>
        <v/>
      </c>
      <c r="AC936" s="177" t="str">
        <f t="shared" si="500"/>
        <v/>
      </c>
      <c r="AD936" s="177" t="str">
        <f t="shared" si="501"/>
        <v/>
      </c>
      <c r="AE936" s="177" t="str">
        <f t="shared" si="502"/>
        <v/>
      </c>
      <c r="AF936" s="178">
        <f>IF(Q936&gt;0,VLOOKUP(H936,Leistungszahlen!$A$11:$C$158,3,),0)</f>
        <v>0</v>
      </c>
      <c r="AG936" s="178">
        <f>IF(R936&gt;0,VLOOKUP(H936,Leistungszahlen!$A$11:$F$158,6,),IF(T936&gt;0,VLOOKUP(H936,Leistungszahlen!$A$11:$F$158,6,),0))</f>
        <v>0</v>
      </c>
      <c r="AH936" s="179" t="e">
        <f t="shared" si="493"/>
        <v>#DIV/0!</v>
      </c>
      <c r="AI936" s="179">
        <f t="shared" si="494"/>
        <v>0</v>
      </c>
      <c r="AJ936" s="179">
        <f t="shared" si="495"/>
        <v>0</v>
      </c>
      <c r="AK936" s="179">
        <f t="shared" si="496"/>
        <v>0</v>
      </c>
      <c r="AL936" s="179">
        <f t="shared" si="497"/>
        <v>0</v>
      </c>
      <c r="AM936" s="180">
        <f>IF(L936=1,Stundensätze!$D$13,IF(L936=2,Stundensätze!$D$17,IF(L936=4,Stundensätze!$D$21,"")))</f>
        <v>0</v>
      </c>
      <c r="AN936" s="180">
        <f>IF(L936=1,Stundensätze!$D$15,IF(L936=2,Stundensätze!$D$19,IF(L936=4,Stundensätze!$D$23,"")))</f>
        <v>0</v>
      </c>
      <c r="AO936" s="180" t="e">
        <f t="shared" si="503"/>
        <v>#DIV/0!</v>
      </c>
      <c r="AP936" s="180">
        <f t="shared" si="504"/>
        <v>0</v>
      </c>
      <c r="AQ936" s="192" t="e">
        <f t="shared" si="505"/>
        <v>#DIV/0!</v>
      </c>
      <c r="AR936" s="192" t="e">
        <f t="shared" si="506"/>
        <v>#DIV/0!</v>
      </c>
      <c r="AS936" s="193" t="e">
        <f t="shared" si="507"/>
        <v>#DIV/0!</v>
      </c>
      <c r="AT936" s="258" t="str">
        <f>IF(K936=0,0,VLOOKUP(K936,Kostenstellen!A:B,2,FALSE))</f>
        <v xml:space="preserve">Stimmheilzentrum    </v>
      </c>
      <c r="AU936" s="68" t="str">
        <f t="shared" si="489"/>
        <v>Z</v>
      </c>
      <c r="AV936" s="68" t="str">
        <f t="shared" si="490"/>
        <v/>
      </c>
      <c r="AW936" s="68">
        <f>IF(AF936=0,0,VLOOKUP($H936,Leistungszahlen!$A$11:$H$158,4,FALSE))</f>
        <v>0</v>
      </c>
      <c r="AX936" s="68">
        <f>IF(AF936=0,0,VLOOKUP($H936,Leistungszahlen!$A$11:$H$158,5,FALSE))</f>
        <v>0</v>
      </c>
      <c r="AY936" s="68">
        <f>IF(AG936=0,0,VLOOKUP($H936,Leistungszahlen!$A$11:$H$158,6,FALSE))</f>
        <v>0</v>
      </c>
      <c r="AZ936" s="68">
        <f t="shared" si="491"/>
        <v>0</v>
      </c>
      <c r="BA936" s="68">
        <f t="shared" si="492"/>
        <v>0</v>
      </c>
      <c r="BC936" s="68">
        <f t="shared" si="508"/>
        <v>0</v>
      </c>
      <c r="BD936" s="285"/>
    </row>
    <row r="937" spans="1:56" s="68" customFormat="1" ht="22.5">
      <c r="A937" s="200"/>
      <c r="B937" s="200"/>
      <c r="C937" s="200" t="s">
        <v>419</v>
      </c>
      <c r="D937" s="200" t="s">
        <v>201</v>
      </c>
      <c r="E937" s="200" t="s">
        <v>350</v>
      </c>
      <c r="F937" s="200" t="s">
        <v>1345</v>
      </c>
      <c r="G937" s="200" t="s">
        <v>163</v>
      </c>
      <c r="H937" s="201" t="s">
        <v>287</v>
      </c>
      <c r="I937" s="202">
        <v>18.010000000000002</v>
      </c>
      <c r="J937" s="200" t="s">
        <v>560</v>
      </c>
      <c r="K937" s="176">
        <v>4</v>
      </c>
      <c r="L937" s="176">
        <v>1</v>
      </c>
      <c r="M937" s="176"/>
      <c r="N937" s="286">
        <v>3</v>
      </c>
      <c r="O937" s="286">
        <v>3</v>
      </c>
      <c r="P937" s="176"/>
      <c r="Q937" s="203">
        <f t="shared" si="484"/>
        <v>3</v>
      </c>
      <c r="R937" s="203">
        <f t="shared" si="485"/>
        <v>3</v>
      </c>
      <c r="S937" s="203">
        <f t="shared" si="486"/>
        <v>0</v>
      </c>
      <c r="T937" s="203">
        <f t="shared" si="487"/>
        <v>0</v>
      </c>
      <c r="U937" s="203">
        <f t="shared" si="488"/>
        <v>0</v>
      </c>
      <c r="V937" s="175">
        <f>IF(Q937&gt;0,VLOOKUP(Q937,Jahresfaktoren!$A$11:$B$24,2,),0)</f>
        <v>152</v>
      </c>
      <c r="W937" s="175">
        <f>IF(R937&gt;0,VLOOKUP(R937,Jahresfaktoren!$D$11:$E$24,2,),0)</f>
        <v>150</v>
      </c>
      <c r="X937" s="175">
        <f>IF(S937&gt;0,VLOOKUP(S937,Jahresfaktoren!$A$28:$B$29,2,),0)</f>
        <v>0</v>
      </c>
      <c r="Y937" s="175">
        <f>IF(T937&gt;0,VLOOKUP(T937,Jahresfaktoren!$A$28:$B$29,2,),0)</f>
        <v>0</v>
      </c>
      <c r="Z937" s="175">
        <f>IF(U937&gt;0,VLOOKUP(U937,Jahresfaktoren!$A$32:$B$33,2,),)</f>
        <v>0</v>
      </c>
      <c r="AA937" s="177">
        <f t="shared" si="498"/>
        <v>2737.5200000000004</v>
      </c>
      <c r="AB937" s="177">
        <f t="shared" si="499"/>
        <v>2701.5000000000005</v>
      </c>
      <c r="AC937" s="177" t="str">
        <f t="shared" si="500"/>
        <v/>
      </c>
      <c r="AD937" s="177" t="str">
        <f t="shared" si="501"/>
        <v/>
      </c>
      <c r="AE937" s="177" t="str">
        <f t="shared" si="502"/>
        <v/>
      </c>
      <c r="AF937" s="178">
        <f>IF(Q937&gt;0,VLOOKUP(H937,Leistungszahlen!$A$11:$C$158,3,),0)</f>
        <v>0</v>
      </c>
      <c r="AG937" s="178">
        <f>IF(R937&gt;0,VLOOKUP(H937,Leistungszahlen!$A$11:$F$158,6,),IF(T937&gt;0,VLOOKUP(H937,Leistungszahlen!$A$11:$F$158,6,),0))</f>
        <v>0</v>
      </c>
      <c r="AH937" s="179" t="e">
        <f t="shared" si="493"/>
        <v>#DIV/0!</v>
      </c>
      <c r="AI937" s="179" t="e">
        <f t="shared" si="494"/>
        <v>#DIV/0!</v>
      </c>
      <c r="AJ937" s="179">
        <f t="shared" si="495"/>
        <v>0</v>
      </c>
      <c r="AK937" s="179">
        <f t="shared" si="496"/>
        <v>0</v>
      </c>
      <c r="AL937" s="179">
        <f t="shared" si="497"/>
        <v>0</v>
      </c>
      <c r="AM937" s="180">
        <f>IF(L937=1,Stundensätze!$D$13,IF(L937=2,Stundensätze!$D$17,IF(L937=4,Stundensätze!$D$21,"")))</f>
        <v>0</v>
      </c>
      <c r="AN937" s="180">
        <f>IF(L937=1,Stundensätze!$D$15,IF(L937=2,Stundensätze!$D$19,IF(L937=4,Stundensätze!$D$23,"")))</f>
        <v>0</v>
      </c>
      <c r="AO937" s="180" t="e">
        <f t="shared" si="503"/>
        <v>#DIV/0!</v>
      </c>
      <c r="AP937" s="180">
        <f t="shared" si="504"/>
        <v>0</v>
      </c>
      <c r="AQ937" s="192" t="e">
        <f t="shared" si="505"/>
        <v>#DIV/0!</v>
      </c>
      <c r="AR937" s="192" t="e">
        <f t="shared" si="506"/>
        <v>#DIV/0!</v>
      </c>
      <c r="AS937" s="193" t="e">
        <f t="shared" si="507"/>
        <v>#DIV/0!</v>
      </c>
      <c r="AT937" s="258" t="str">
        <f>IF(K937=0,0,VLOOKUP(K937,Kostenstellen!A:B,2,FALSE))</f>
        <v xml:space="preserve">Stimmheilzentrum    </v>
      </c>
      <c r="AU937" s="68" t="str">
        <f t="shared" si="489"/>
        <v>A1</v>
      </c>
      <c r="AV937" s="68" t="str">
        <f t="shared" si="490"/>
        <v>A1</v>
      </c>
      <c r="AW937" s="68">
        <f>IF(AF937=0,0,VLOOKUP($H937,Leistungszahlen!$A$11:$H$158,4,FALSE))</f>
        <v>0</v>
      </c>
      <c r="AX937" s="68">
        <f>IF(AF937=0,0,VLOOKUP($H937,Leistungszahlen!$A$11:$H$158,5,FALSE))</f>
        <v>0</v>
      </c>
      <c r="AY937" s="68">
        <f>IF(AG937=0,0,VLOOKUP($H937,Leistungszahlen!$A$11:$H$158,6,FALSE))</f>
        <v>0</v>
      </c>
      <c r="AZ937" s="68">
        <f t="shared" si="491"/>
        <v>0</v>
      </c>
      <c r="BA937" s="68">
        <f t="shared" si="492"/>
        <v>0</v>
      </c>
      <c r="BC937" s="68">
        <f t="shared" si="508"/>
        <v>0</v>
      </c>
      <c r="BD937" s="285"/>
    </row>
    <row r="938" spans="1:56" s="68" customFormat="1" ht="22.5">
      <c r="A938" s="200"/>
      <c r="B938" s="200"/>
      <c r="C938" s="200" t="s">
        <v>419</v>
      </c>
      <c r="D938" s="200" t="s">
        <v>201</v>
      </c>
      <c r="E938" s="200" t="s">
        <v>350</v>
      </c>
      <c r="F938" s="200" t="s">
        <v>1345</v>
      </c>
      <c r="G938" s="200" t="s">
        <v>251</v>
      </c>
      <c r="H938" s="201" t="s">
        <v>200</v>
      </c>
      <c r="I938" s="202">
        <v>3.06</v>
      </c>
      <c r="J938" s="200" t="s">
        <v>778</v>
      </c>
      <c r="K938" s="176">
        <v>4</v>
      </c>
      <c r="L938" s="176">
        <v>1</v>
      </c>
      <c r="M938" s="176"/>
      <c r="N938" s="286">
        <v>6</v>
      </c>
      <c r="O938" s="286"/>
      <c r="P938" s="176"/>
      <c r="Q938" s="203">
        <f t="shared" si="484"/>
        <v>6</v>
      </c>
      <c r="R938" s="203">
        <f t="shared" si="485"/>
        <v>0</v>
      </c>
      <c r="S938" s="203">
        <f t="shared" si="486"/>
        <v>0</v>
      </c>
      <c r="T938" s="203">
        <f t="shared" si="487"/>
        <v>0</v>
      </c>
      <c r="U938" s="203">
        <f t="shared" si="488"/>
        <v>0</v>
      </c>
      <c r="V938" s="175">
        <f>IF(Q938&gt;0,VLOOKUP(Q938,Jahresfaktoren!$A$11:$B$24,2,),0)</f>
        <v>302</v>
      </c>
      <c r="W938" s="175">
        <f>IF(R938&gt;0,VLOOKUP(R938,Jahresfaktoren!$D$11:$E$24,2,),0)</f>
        <v>0</v>
      </c>
      <c r="X938" s="175">
        <f>IF(S938&gt;0,VLOOKUP(S938,Jahresfaktoren!$A$28:$B$29,2,),0)</f>
        <v>0</v>
      </c>
      <c r="Y938" s="175">
        <f>IF(T938&gt;0,VLOOKUP(T938,Jahresfaktoren!$A$28:$B$29,2,),0)</f>
        <v>0</v>
      </c>
      <c r="Z938" s="175">
        <f>IF(U938&gt;0,VLOOKUP(U938,Jahresfaktoren!$A$32:$B$33,2,),)</f>
        <v>0</v>
      </c>
      <c r="AA938" s="177">
        <f t="shared" si="498"/>
        <v>924.12</v>
      </c>
      <c r="AB938" s="177" t="str">
        <f t="shared" si="499"/>
        <v/>
      </c>
      <c r="AC938" s="177" t="str">
        <f t="shared" si="500"/>
        <v/>
      </c>
      <c r="AD938" s="177" t="str">
        <f t="shared" si="501"/>
        <v/>
      </c>
      <c r="AE938" s="177" t="str">
        <f t="shared" si="502"/>
        <v/>
      </c>
      <c r="AF938" s="178">
        <f>IF(Q938&gt;0,VLOOKUP(H938,Leistungszahlen!$A$11:$C$158,3,),0)</f>
        <v>0</v>
      </c>
      <c r="AG938" s="178">
        <f>IF(R938&gt;0,VLOOKUP(H938,Leistungszahlen!$A$11:$F$158,6,),IF(T938&gt;0,VLOOKUP(H938,Leistungszahlen!$A$11:$F$158,6,),0))</f>
        <v>0</v>
      </c>
      <c r="AH938" s="179" t="e">
        <f t="shared" si="493"/>
        <v>#DIV/0!</v>
      </c>
      <c r="AI938" s="179">
        <f t="shared" si="494"/>
        <v>0</v>
      </c>
      <c r="AJ938" s="179">
        <f t="shared" si="495"/>
        <v>0</v>
      </c>
      <c r="AK938" s="179">
        <f t="shared" si="496"/>
        <v>0</v>
      </c>
      <c r="AL938" s="179">
        <f t="shared" si="497"/>
        <v>0</v>
      </c>
      <c r="AM938" s="180">
        <f>IF(L938=1,Stundensätze!$D$13,IF(L938=2,Stundensätze!$D$17,IF(L938=4,Stundensätze!$D$21,"")))</f>
        <v>0</v>
      </c>
      <c r="AN938" s="180">
        <f>IF(L938=1,Stundensätze!$D$15,IF(L938=2,Stundensätze!$D$19,IF(L938=4,Stundensätze!$D$23,"")))</f>
        <v>0</v>
      </c>
      <c r="AO938" s="180" t="e">
        <f t="shared" si="503"/>
        <v>#DIV/0!</v>
      </c>
      <c r="AP938" s="180">
        <f t="shared" si="504"/>
        <v>0</v>
      </c>
      <c r="AQ938" s="192" t="e">
        <f t="shared" si="505"/>
        <v>#DIV/0!</v>
      </c>
      <c r="AR938" s="192" t="e">
        <f t="shared" si="506"/>
        <v>#DIV/0!</v>
      </c>
      <c r="AS938" s="193" t="e">
        <f t="shared" si="507"/>
        <v>#DIV/0!</v>
      </c>
      <c r="AT938" s="258" t="str">
        <f>IF(K938=0,0,VLOOKUP(K938,Kostenstellen!A:B,2,FALSE))</f>
        <v xml:space="preserve">Stimmheilzentrum    </v>
      </c>
      <c r="AU938" s="68" t="str">
        <f t="shared" si="489"/>
        <v>B</v>
      </c>
      <c r="AV938" s="68" t="str">
        <f t="shared" si="490"/>
        <v/>
      </c>
      <c r="AW938" s="68">
        <f>IF(AF938=0,0,VLOOKUP($H938,Leistungszahlen!$A$11:$H$158,4,FALSE))</f>
        <v>0</v>
      </c>
      <c r="AX938" s="68">
        <f>IF(AF938=0,0,VLOOKUP($H938,Leistungszahlen!$A$11:$H$158,5,FALSE))</f>
        <v>0</v>
      </c>
      <c r="AY938" s="68">
        <f>IF(AG938=0,0,VLOOKUP($H938,Leistungszahlen!$A$11:$H$158,6,FALSE))</f>
        <v>0</v>
      </c>
      <c r="AZ938" s="68">
        <f t="shared" si="491"/>
        <v>0</v>
      </c>
      <c r="BA938" s="68">
        <f t="shared" si="492"/>
        <v>0</v>
      </c>
      <c r="BC938" s="68">
        <f t="shared" si="508"/>
        <v>0</v>
      </c>
      <c r="BD938" s="285"/>
    </row>
    <row r="939" spans="1:56" s="68" customFormat="1" ht="22.5">
      <c r="A939" s="200"/>
      <c r="B939" s="200"/>
      <c r="C939" s="200" t="s">
        <v>419</v>
      </c>
      <c r="D939" s="200" t="s">
        <v>201</v>
      </c>
      <c r="E939" s="200" t="s">
        <v>350</v>
      </c>
      <c r="F939" s="200" t="s">
        <v>1346</v>
      </c>
      <c r="G939" s="200" t="s">
        <v>118</v>
      </c>
      <c r="H939" s="201" t="s">
        <v>221</v>
      </c>
      <c r="I939" s="202">
        <v>3.76</v>
      </c>
      <c r="J939" s="200" t="s">
        <v>292</v>
      </c>
      <c r="K939" s="176">
        <v>4</v>
      </c>
      <c r="L939" s="176">
        <v>1</v>
      </c>
      <c r="M939" s="176">
        <v>0</v>
      </c>
      <c r="N939" s="286">
        <v>1</v>
      </c>
      <c r="O939" s="286"/>
      <c r="P939" s="176"/>
      <c r="Q939" s="203">
        <f t="shared" si="484"/>
        <v>1</v>
      </c>
      <c r="R939" s="203">
        <f t="shared" si="485"/>
        <v>0</v>
      </c>
      <c r="S939" s="203">
        <f t="shared" si="486"/>
        <v>0</v>
      </c>
      <c r="T939" s="203">
        <f t="shared" si="487"/>
        <v>0</v>
      </c>
      <c r="U939" s="203">
        <f t="shared" si="488"/>
        <v>0</v>
      </c>
      <c r="V939" s="175">
        <f>IF(Q939&gt;0,VLOOKUP(Q939,Jahresfaktoren!$A$11:$B$24,2,),0)</f>
        <v>52</v>
      </c>
      <c r="W939" s="175">
        <f>IF(R939&gt;0,VLOOKUP(R939,Jahresfaktoren!$D$11:$E$24,2,),0)</f>
        <v>0</v>
      </c>
      <c r="X939" s="175">
        <f>IF(S939&gt;0,VLOOKUP(S939,Jahresfaktoren!$A$28:$B$29,2,),0)</f>
        <v>0</v>
      </c>
      <c r="Y939" s="175">
        <f>IF(T939&gt;0,VLOOKUP(T939,Jahresfaktoren!$A$28:$B$29,2,),0)</f>
        <v>0</v>
      </c>
      <c r="Z939" s="175">
        <f>IF(U939&gt;0,VLOOKUP(U939,Jahresfaktoren!$A$32:$B$33,2,),)</f>
        <v>0</v>
      </c>
      <c r="AA939" s="177">
        <f t="shared" si="498"/>
        <v>195.51999999999998</v>
      </c>
      <c r="AB939" s="177" t="str">
        <f t="shared" si="499"/>
        <v/>
      </c>
      <c r="AC939" s="177" t="str">
        <f t="shared" si="500"/>
        <v/>
      </c>
      <c r="AD939" s="177" t="str">
        <f t="shared" si="501"/>
        <v/>
      </c>
      <c r="AE939" s="177" t="str">
        <f t="shared" si="502"/>
        <v/>
      </c>
      <c r="AF939" s="178">
        <f>IF(Q939&gt;0,VLOOKUP(H939,Leistungszahlen!$A$11:$C$158,3,),0)</f>
        <v>0</v>
      </c>
      <c r="AG939" s="178">
        <f>IF(R939&gt;0,VLOOKUP(H939,Leistungszahlen!$A$11:$F$158,6,),IF(T939&gt;0,VLOOKUP(H939,Leistungszahlen!$A$11:$F$158,6,),0))</f>
        <v>0</v>
      </c>
      <c r="AH939" s="179" t="e">
        <f t="shared" si="493"/>
        <v>#DIV/0!</v>
      </c>
      <c r="AI939" s="179">
        <f t="shared" si="494"/>
        <v>0</v>
      </c>
      <c r="AJ939" s="179">
        <f t="shared" si="495"/>
        <v>0</v>
      </c>
      <c r="AK939" s="179">
        <f t="shared" si="496"/>
        <v>0</v>
      </c>
      <c r="AL939" s="179">
        <f t="shared" si="497"/>
        <v>0</v>
      </c>
      <c r="AM939" s="180">
        <f>IF(L939=1,Stundensätze!$D$13,IF(L939=2,Stundensätze!$D$17,IF(L939=4,Stundensätze!$D$21,"")))</f>
        <v>0</v>
      </c>
      <c r="AN939" s="180">
        <f>IF(L939=1,Stundensätze!$D$15,IF(L939=2,Stundensätze!$D$19,IF(L939=4,Stundensätze!$D$23,"")))</f>
        <v>0</v>
      </c>
      <c r="AO939" s="180" t="e">
        <f t="shared" si="503"/>
        <v>#DIV/0!</v>
      </c>
      <c r="AP939" s="180">
        <f t="shared" si="504"/>
        <v>0</v>
      </c>
      <c r="AQ939" s="192" t="e">
        <f t="shared" si="505"/>
        <v>#DIV/0!</v>
      </c>
      <c r="AR939" s="192" t="e">
        <f t="shared" si="506"/>
        <v>#DIV/0!</v>
      </c>
      <c r="AS939" s="193" t="e">
        <f t="shared" si="507"/>
        <v>#DIV/0!</v>
      </c>
      <c r="AT939" s="258" t="str">
        <f>IF(K939=0,0,VLOOKUP(K939,Kostenstellen!A:B,2,FALSE))</f>
        <v xml:space="preserve">Stimmheilzentrum    </v>
      </c>
      <c r="AU939" s="68" t="str">
        <f t="shared" si="489"/>
        <v>Z</v>
      </c>
      <c r="AV939" s="68" t="str">
        <f t="shared" si="490"/>
        <v/>
      </c>
      <c r="AW939" s="68">
        <f>IF(AF939=0,0,VLOOKUP($H939,Leistungszahlen!$A$11:$H$158,4,FALSE))</f>
        <v>0</v>
      </c>
      <c r="AX939" s="68">
        <f>IF(AF939=0,0,VLOOKUP($H939,Leistungszahlen!$A$11:$H$158,5,FALSE))</f>
        <v>0</v>
      </c>
      <c r="AY939" s="68">
        <f>IF(AG939=0,0,VLOOKUP($H939,Leistungszahlen!$A$11:$H$158,6,FALSE))</f>
        <v>0</v>
      </c>
      <c r="AZ939" s="68">
        <f t="shared" si="491"/>
        <v>0</v>
      </c>
      <c r="BA939" s="68">
        <f t="shared" si="492"/>
        <v>0</v>
      </c>
      <c r="BC939" s="68">
        <f t="shared" si="508"/>
        <v>0</v>
      </c>
      <c r="BD939" s="285"/>
    </row>
    <row r="940" spans="1:56" s="68" customFormat="1" ht="22.5">
      <c r="A940" s="200"/>
      <c r="B940" s="200"/>
      <c r="C940" s="200" t="s">
        <v>419</v>
      </c>
      <c r="D940" s="200" t="s">
        <v>201</v>
      </c>
      <c r="E940" s="200" t="s">
        <v>350</v>
      </c>
      <c r="F940" s="200" t="s">
        <v>1346</v>
      </c>
      <c r="G940" s="200" t="s">
        <v>163</v>
      </c>
      <c r="H940" s="201" t="s">
        <v>287</v>
      </c>
      <c r="I940" s="202">
        <v>18.010000000000002</v>
      </c>
      <c r="J940" s="200" t="s">
        <v>560</v>
      </c>
      <c r="K940" s="176">
        <v>4</v>
      </c>
      <c r="L940" s="176">
        <v>1</v>
      </c>
      <c r="M940" s="176"/>
      <c r="N940" s="286">
        <v>3</v>
      </c>
      <c r="O940" s="286">
        <v>3</v>
      </c>
      <c r="P940" s="176"/>
      <c r="Q940" s="203">
        <f t="shared" si="484"/>
        <v>3</v>
      </c>
      <c r="R940" s="203">
        <f t="shared" si="485"/>
        <v>3</v>
      </c>
      <c r="S940" s="203">
        <f t="shared" si="486"/>
        <v>0</v>
      </c>
      <c r="T940" s="203">
        <f t="shared" si="487"/>
        <v>0</v>
      </c>
      <c r="U940" s="203">
        <f t="shared" si="488"/>
        <v>0</v>
      </c>
      <c r="V940" s="175">
        <f>IF(Q940&gt;0,VLOOKUP(Q940,Jahresfaktoren!$A$11:$B$24,2,),0)</f>
        <v>152</v>
      </c>
      <c r="W940" s="175">
        <f>IF(R940&gt;0,VLOOKUP(R940,Jahresfaktoren!$D$11:$E$24,2,),0)</f>
        <v>150</v>
      </c>
      <c r="X940" s="175">
        <f>IF(S940&gt;0,VLOOKUP(S940,Jahresfaktoren!$A$28:$B$29,2,),0)</f>
        <v>0</v>
      </c>
      <c r="Y940" s="175">
        <f>IF(T940&gt;0,VLOOKUP(T940,Jahresfaktoren!$A$28:$B$29,2,),0)</f>
        <v>0</v>
      </c>
      <c r="Z940" s="175">
        <f>IF(U940&gt;0,VLOOKUP(U940,Jahresfaktoren!$A$32:$B$33,2,),)</f>
        <v>0</v>
      </c>
      <c r="AA940" s="177">
        <f t="shared" si="498"/>
        <v>2737.5200000000004</v>
      </c>
      <c r="AB940" s="177">
        <f t="shared" si="499"/>
        <v>2701.5000000000005</v>
      </c>
      <c r="AC940" s="177" t="str">
        <f t="shared" si="500"/>
        <v/>
      </c>
      <c r="AD940" s="177" t="str">
        <f t="shared" si="501"/>
        <v/>
      </c>
      <c r="AE940" s="177" t="str">
        <f t="shared" si="502"/>
        <v/>
      </c>
      <c r="AF940" s="178">
        <f>IF(Q940&gt;0,VLOOKUP(H940,Leistungszahlen!$A$11:$C$158,3,),0)</f>
        <v>0</v>
      </c>
      <c r="AG940" s="178">
        <f>IF(R940&gt;0,VLOOKUP(H940,Leistungszahlen!$A$11:$F$158,6,),IF(T940&gt;0,VLOOKUP(H940,Leistungszahlen!$A$11:$F$158,6,),0))</f>
        <v>0</v>
      </c>
      <c r="AH940" s="179" t="e">
        <f t="shared" si="493"/>
        <v>#DIV/0!</v>
      </c>
      <c r="AI940" s="179" t="e">
        <f t="shared" si="494"/>
        <v>#DIV/0!</v>
      </c>
      <c r="AJ940" s="179">
        <f t="shared" si="495"/>
        <v>0</v>
      </c>
      <c r="AK940" s="179">
        <f t="shared" si="496"/>
        <v>0</v>
      </c>
      <c r="AL940" s="179">
        <f t="shared" si="497"/>
        <v>0</v>
      </c>
      <c r="AM940" s="180">
        <f>IF(L940=1,Stundensätze!$D$13,IF(L940=2,Stundensätze!$D$17,IF(L940=4,Stundensätze!$D$21,"")))</f>
        <v>0</v>
      </c>
      <c r="AN940" s="180">
        <f>IF(L940=1,Stundensätze!$D$15,IF(L940=2,Stundensätze!$D$19,IF(L940=4,Stundensätze!$D$23,"")))</f>
        <v>0</v>
      </c>
      <c r="AO940" s="180" t="e">
        <f t="shared" si="503"/>
        <v>#DIV/0!</v>
      </c>
      <c r="AP940" s="180">
        <f t="shared" si="504"/>
        <v>0</v>
      </c>
      <c r="AQ940" s="192" t="e">
        <f t="shared" si="505"/>
        <v>#DIV/0!</v>
      </c>
      <c r="AR940" s="192" t="e">
        <f t="shared" si="506"/>
        <v>#DIV/0!</v>
      </c>
      <c r="AS940" s="193" t="e">
        <f t="shared" si="507"/>
        <v>#DIV/0!</v>
      </c>
      <c r="AT940" s="258" t="str">
        <f>IF(K940=0,0,VLOOKUP(K940,Kostenstellen!A:B,2,FALSE))</f>
        <v xml:space="preserve">Stimmheilzentrum    </v>
      </c>
      <c r="AU940" s="68" t="str">
        <f t="shared" si="489"/>
        <v>A1</v>
      </c>
      <c r="AV940" s="68" t="str">
        <f t="shared" si="490"/>
        <v>A1</v>
      </c>
      <c r="AW940" s="68">
        <f>IF(AF940=0,0,VLOOKUP($H940,Leistungszahlen!$A$11:$H$158,4,FALSE))</f>
        <v>0</v>
      </c>
      <c r="AX940" s="68">
        <f>IF(AF940=0,0,VLOOKUP($H940,Leistungszahlen!$A$11:$H$158,5,FALSE))</f>
        <v>0</v>
      </c>
      <c r="AY940" s="68">
        <f>IF(AG940=0,0,VLOOKUP($H940,Leistungszahlen!$A$11:$H$158,6,FALSE))</f>
        <v>0</v>
      </c>
      <c r="AZ940" s="68">
        <f t="shared" si="491"/>
        <v>0</v>
      </c>
      <c r="BA940" s="68">
        <f t="shared" si="492"/>
        <v>0</v>
      </c>
      <c r="BC940" s="68">
        <f t="shared" si="508"/>
        <v>0</v>
      </c>
      <c r="BD940" s="285"/>
    </row>
    <row r="941" spans="1:56" s="68" customFormat="1" ht="22.5">
      <c r="A941" s="200"/>
      <c r="B941" s="200"/>
      <c r="C941" s="200" t="s">
        <v>419</v>
      </c>
      <c r="D941" s="200" t="s">
        <v>201</v>
      </c>
      <c r="E941" s="200" t="s">
        <v>350</v>
      </c>
      <c r="F941" s="200" t="s">
        <v>1346</v>
      </c>
      <c r="G941" s="200" t="s">
        <v>251</v>
      </c>
      <c r="H941" s="201" t="s">
        <v>200</v>
      </c>
      <c r="I941" s="202">
        <v>3.06</v>
      </c>
      <c r="J941" s="200" t="s">
        <v>778</v>
      </c>
      <c r="K941" s="176">
        <v>4</v>
      </c>
      <c r="L941" s="176">
        <v>1</v>
      </c>
      <c r="M941" s="176"/>
      <c r="N941" s="286">
        <v>6</v>
      </c>
      <c r="O941" s="286"/>
      <c r="P941" s="176"/>
      <c r="Q941" s="203">
        <f t="shared" si="484"/>
        <v>6</v>
      </c>
      <c r="R941" s="203">
        <f t="shared" si="485"/>
        <v>0</v>
      </c>
      <c r="S941" s="203">
        <f t="shared" si="486"/>
        <v>0</v>
      </c>
      <c r="T941" s="203">
        <f t="shared" si="487"/>
        <v>0</v>
      </c>
      <c r="U941" s="203">
        <f t="shared" si="488"/>
        <v>0</v>
      </c>
      <c r="V941" s="175">
        <f>IF(Q941&gt;0,VLOOKUP(Q941,Jahresfaktoren!$A$11:$B$24,2,),0)</f>
        <v>302</v>
      </c>
      <c r="W941" s="175">
        <f>IF(R941&gt;0,VLOOKUP(R941,Jahresfaktoren!$D$11:$E$24,2,),0)</f>
        <v>0</v>
      </c>
      <c r="X941" s="175">
        <f>IF(S941&gt;0,VLOOKUP(S941,Jahresfaktoren!$A$28:$B$29,2,),0)</f>
        <v>0</v>
      </c>
      <c r="Y941" s="175">
        <f>IF(T941&gt;0,VLOOKUP(T941,Jahresfaktoren!$A$28:$B$29,2,),0)</f>
        <v>0</v>
      </c>
      <c r="Z941" s="175">
        <f>IF(U941&gt;0,VLOOKUP(U941,Jahresfaktoren!$A$32:$B$33,2,),)</f>
        <v>0</v>
      </c>
      <c r="AA941" s="177">
        <f t="shared" si="498"/>
        <v>924.12</v>
      </c>
      <c r="AB941" s="177" t="str">
        <f t="shared" si="499"/>
        <v/>
      </c>
      <c r="AC941" s="177" t="str">
        <f t="shared" si="500"/>
        <v/>
      </c>
      <c r="AD941" s="177" t="str">
        <f t="shared" si="501"/>
        <v/>
      </c>
      <c r="AE941" s="177" t="str">
        <f t="shared" si="502"/>
        <v/>
      </c>
      <c r="AF941" s="178">
        <f>IF(Q941&gt;0,VLOOKUP(H941,Leistungszahlen!$A$11:$C$158,3,),0)</f>
        <v>0</v>
      </c>
      <c r="AG941" s="178">
        <f>IF(R941&gt;0,VLOOKUP(H941,Leistungszahlen!$A$11:$F$158,6,),IF(T941&gt;0,VLOOKUP(H941,Leistungszahlen!$A$11:$F$158,6,),0))</f>
        <v>0</v>
      </c>
      <c r="AH941" s="179" t="e">
        <f t="shared" si="493"/>
        <v>#DIV/0!</v>
      </c>
      <c r="AI941" s="179">
        <f t="shared" si="494"/>
        <v>0</v>
      </c>
      <c r="AJ941" s="179">
        <f t="shared" si="495"/>
        <v>0</v>
      </c>
      <c r="AK941" s="179">
        <f t="shared" si="496"/>
        <v>0</v>
      </c>
      <c r="AL941" s="179">
        <f t="shared" si="497"/>
        <v>0</v>
      </c>
      <c r="AM941" s="180">
        <f>IF(L941=1,Stundensätze!$D$13,IF(L941=2,Stundensätze!$D$17,IF(L941=4,Stundensätze!$D$21,"")))</f>
        <v>0</v>
      </c>
      <c r="AN941" s="180">
        <f>IF(L941=1,Stundensätze!$D$15,IF(L941=2,Stundensätze!$D$19,IF(L941=4,Stundensätze!$D$23,"")))</f>
        <v>0</v>
      </c>
      <c r="AO941" s="180" t="e">
        <f t="shared" si="503"/>
        <v>#DIV/0!</v>
      </c>
      <c r="AP941" s="180">
        <f t="shared" si="504"/>
        <v>0</v>
      </c>
      <c r="AQ941" s="192" t="e">
        <f t="shared" si="505"/>
        <v>#DIV/0!</v>
      </c>
      <c r="AR941" s="192" t="e">
        <f t="shared" si="506"/>
        <v>#DIV/0!</v>
      </c>
      <c r="AS941" s="193" t="e">
        <f t="shared" si="507"/>
        <v>#DIV/0!</v>
      </c>
      <c r="AT941" s="258" t="str">
        <f>IF(K941=0,0,VLOOKUP(K941,Kostenstellen!A:B,2,FALSE))</f>
        <v xml:space="preserve">Stimmheilzentrum    </v>
      </c>
      <c r="AU941" s="68" t="str">
        <f t="shared" si="489"/>
        <v>B</v>
      </c>
      <c r="AV941" s="68" t="str">
        <f t="shared" si="490"/>
        <v/>
      </c>
      <c r="AW941" s="68">
        <f>IF(AF941=0,0,VLOOKUP($H941,Leistungszahlen!$A$11:$H$158,4,FALSE))</f>
        <v>0</v>
      </c>
      <c r="AX941" s="68">
        <f>IF(AF941=0,0,VLOOKUP($H941,Leistungszahlen!$A$11:$H$158,5,FALSE))</f>
        <v>0</v>
      </c>
      <c r="AY941" s="68">
        <f>IF(AG941=0,0,VLOOKUP($H941,Leistungszahlen!$A$11:$H$158,6,FALSE))</f>
        <v>0</v>
      </c>
      <c r="AZ941" s="68">
        <f t="shared" si="491"/>
        <v>0</v>
      </c>
      <c r="BA941" s="68">
        <f t="shared" si="492"/>
        <v>0</v>
      </c>
      <c r="BC941" s="68">
        <f t="shared" si="508"/>
        <v>0</v>
      </c>
      <c r="BD941" s="285"/>
    </row>
    <row r="942" spans="1:56" s="68" customFormat="1" ht="22.5">
      <c r="A942" s="200"/>
      <c r="B942" s="200"/>
      <c r="C942" s="200" t="s">
        <v>419</v>
      </c>
      <c r="D942" s="200" t="s">
        <v>201</v>
      </c>
      <c r="E942" s="200" t="s">
        <v>350</v>
      </c>
      <c r="F942" s="200" t="s">
        <v>1347</v>
      </c>
      <c r="G942" s="200" t="s">
        <v>118</v>
      </c>
      <c r="H942" s="201" t="s">
        <v>221</v>
      </c>
      <c r="I942" s="202">
        <v>3.76</v>
      </c>
      <c r="J942" s="200" t="s">
        <v>292</v>
      </c>
      <c r="K942" s="176">
        <v>4</v>
      </c>
      <c r="L942" s="176">
        <v>1</v>
      </c>
      <c r="M942" s="176">
        <v>0</v>
      </c>
      <c r="N942" s="286">
        <v>1</v>
      </c>
      <c r="O942" s="286"/>
      <c r="P942" s="176"/>
      <c r="Q942" s="203">
        <f t="shared" si="484"/>
        <v>1</v>
      </c>
      <c r="R942" s="203">
        <f t="shared" si="485"/>
        <v>0</v>
      </c>
      <c r="S942" s="203">
        <f t="shared" si="486"/>
        <v>0</v>
      </c>
      <c r="T942" s="203">
        <f t="shared" si="487"/>
        <v>0</v>
      </c>
      <c r="U942" s="203">
        <f t="shared" si="488"/>
        <v>0</v>
      </c>
      <c r="V942" s="175">
        <f>IF(Q942&gt;0,VLOOKUP(Q942,Jahresfaktoren!$A$11:$B$24,2,),0)</f>
        <v>52</v>
      </c>
      <c r="W942" s="175">
        <f>IF(R942&gt;0,VLOOKUP(R942,Jahresfaktoren!$D$11:$E$24,2,),0)</f>
        <v>0</v>
      </c>
      <c r="X942" s="175">
        <f>IF(S942&gt;0,VLOOKUP(S942,Jahresfaktoren!$A$28:$B$29,2,),0)</f>
        <v>0</v>
      </c>
      <c r="Y942" s="175">
        <f>IF(T942&gt;0,VLOOKUP(T942,Jahresfaktoren!$A$28:$B$29,2,),0)</f>
        <v>0</v>
      </c>
      <c r="Z942" s="175">
        <f>IF(U942&gt;0,VLOOKUP(U942,Jahresfaktoren!$A$32:$B$33,2,),)</f>
        <v>0</v>
      </c>
      <c r="AA942" s="177">
        <f t="shared" si="498"/>
        <v>195.51999999999998</v>
      </c>
      <c r="AB942" s="177" t="str">
        <f t="shared" si="499"/>
        <v/>
      </c>
      <c r="AC942" s="177" t="str">
        <f t="shared" si="500"/>
        <v/>
      </c>
      <c r="AD942" s="177" t="str">
        <f t="shared" si="501"/>
        <v/>
      </c>
      <c r="AE942" s="177" t="str">
        <f t="shared" si="502"/>
        <v/>
      </c>
      <c r="AF942" s="178">
        <f>IF(Q942&gt;0,VLOOKUP(H942,Leistungszahlen!$A$11:$C$158,3,),0)</f>
        <v>0</v>
      </c>
      <c r="AG942" s="178">
        <f>IF(R942&gt;0,VLOOKUP(H942,Leistungszahlen!$A$11:$F$158,6,),IF(T942&gt;0,VLOOKUP(H942,Leistungszahlen!$A$11:$F$158,6,),0))</f>
        <v>0</v>
      </c>
      <c r="AH942" s="179" t="e">
        <f t="shared" si="493"/>
        <v>#DIV/0!</v>
      </c>
      <c r="AI942" s="179">
        <f t="shared" si="494"/>
        <v>0</v>
      </c>
      <c r="AJ942" s="179">
        <f t="shared" si="495"/>
        <v>0</v>
      </c>
      <c r="AK942" s="179">
        <f t="shared" si="496"/>
        <v>0</v>
      </c>
      <c r="AL942" s="179">
        <f t="shared" si="497"/>
        <v>0</v>
      </c>
      <c r="AM942" s="180">
        <f>IF(L942=1,Stundensätze!$D$13,IF(L942=2,Stundensätze!$D$17,IF(L942=4,Stundensätze!$D$21,"")))</f>
        <v>0</v>
      </c>
      <c r="AN942" s="180">
        <f>IF(L942=1,Stundensätze!$D$15,IF(L942=2,Stundensätze!$D$19,IF(L942=4,Stundensätze!$D$23,"")))</f>
        <v>0</v>
      </c>
      <c r="AO942" s="180" t="e">
        <f t="shared" si="503"/>
        <v>#DIV/0!</v>
      </c>
      <c r="AP942" s="180">
        <f t="shared" si="504"/>
        <v>0</v>
      </c>
      <c r="AQ942" s="192" t="e">
        <f t="shared" si="505"/>
        <v>#DIV/0!</v>
      </c>
      <c r="AR942" s="192" t="e">
        <f t="shared" si="506"/>
        <v>#DIV/0!</v>
      </c>
      <c r="AS942" s="193" t="e">
        <f t="shared" si="507"/>
        <v>#DIV/0!</v>
      </c>
      <c r="AT942" s="258" t="str">
        <f>IF(K942=0,0,VLOOKUP(K942,Kostenstellen!A:B,2,FALSE))</f>
        <v xml:space="preserve">Stimmheilzentrum    </v>
      </c>
      <c r="AU942" s="68" t="str">
        <f t="shared" si="489"/>
        <v>Z</v>
      </c>
      <c r="AV942" s="68" t="str">
        <f t="shared" si="490"/>
        <v/>
      </c>
      <c r="AW942" s="68">
        <f>IF(AF942=0,0,VLOOKUP($H942,Leistungszahlen!$A$11:$H$158,4,FALSE))</f>
        <v>0</v>
      </c>
      <c r="AX942" s="68">
        <f>IF(AF942=0,0,VLOOKUP($H942,Leistungszahlen!$A$11:$H$158,5,FALSE))</f>
        <v>0</v>
      </c>
      <c r="AY942" s="68">
        <f>IF(AG942=0,0,VLOOKUP($H942,Leistungszahlen!$A$11:$H$158,6,FALSE))</f>
        <v>0</v>
      </c>
      <c r="AZ942" s="68">
        <f t="shared" si="491"/>
        <v>0</v>
      </c>
      <c r="BA942" s="68">
        <f t="shared" si="492"/>
        <v>0</v>
      </c>
      <c r="BC942" s="68">
        <f t="shared" si="508"/>
        <v>0</v>
      </c>
      <c r="BD942" s="285"/>
    </row>
    <row r="943" spans="1:56" s="68" customFormat="1" ht="22.5">
      <c r="A943" s="200"/>
      <c r="B943" s="200"/>
      <c r="C943" s="200" t="s">
        <v>419</v>
      </c>
      <c r="D943" s="200" t="s">
        <v>201</v>
      </c>
      <c r="E943" s="200" t="s">
        <v>350</v>
      </c>
      <c r="F943" s="200" t="s">
        <v>1347</v>
      </c>
      <c r="G943" s="200" t="s">
        <v>163</v>
      </c>
      <c r="H943" s="201" t="s">
        <v>287</v>
      </c>
      <c r="I943" s="202">
        <v>18.010000000000002</v>
      </c>
      <c r="J943" s="200" t="s">
        <v>560</v>
      </c>
      <c r="K943" s="176">
        <v>4</v>
      </c>
      <c r="L943" s="176">
        <v>1</v>
      </c>
      <c r="M943" s="176"/>
      <c r="N943" s="286">
        <v>3</v>
      </c>
      <c r="O943" s="286">
        <v>3</v>
      </c>
      <c r="P943" s="176"/>
      <c r="Q943" s="203">
        <f t="shared" si="484"/>
        <v>3</v>
      </c>
      <c r="R943" s="203">
        <f t="shared" si="485"/>
        <v>3</v>
      </c>
      <c r="S943" s="203">
        <f t="shared" si="486"/>
        <v>0</v>
      </c>
      <c r="T943" s="203">
        <f t="shared" si="487"/>
        <v>0</v>
      </c>
      <c r="U943" s="203">
        <f t="shared" si="488"/>
        <v>0</v>
      </c>
      <c r="V943" s="175">
        <f>IF(Q943&gt;0,VLOOKUP(Q943,Jahresfaktoren!$A$11:$B$24,2,),0)</f>
        <v>152</v>
      </c>
      <c r="W943" s="175">
        <f>IF(R943&gt;0,VLOOKUP(R943,Jahresfaktoren!$D$11:$E$24,2,),0)</f>
        <v>150</v>
      </c>
      <c r="X943" s="175">
        <f>IF(S943&gt;0,VLOOKUP(S943,Jahresfaktoren!$A$28:$B$29,2,),0)</f>
        <v>0</v>
      </c>
      <c r="Y943" s="175">
        <f>IF(T943&gt;0,VLOOKUP(T943,Jahresfaktoren!$A$28:$B$29,2,),0)</f>
        <v>0</v>
      </c>
      <c r="Z943" s="175">
        <f>IF(U943&gt;0,VLOOKUP(U943,Jahresfaktoren!$A$32:$B$33,2,),)</f>
        <v>0</v>
      </c>
      <c r="AA943" s="177">
        <f t="shared" si="498"/>
        <v>2737.5200000000004</v>
      </c>
      <c r="AB943" s="177">
        <f t="shared" si="499"/>
        <v>2701.5000000000005</v>
      </c>
      <c r="AC943" s="177" t="str">
        <f t="shared" si="500"/>
        <v/>
      </c>
      <c r="AD943" s="177" t="str">
        <f t="shared" si="501"/>
        <v/>
      </c>
      <c r="AE943" s="177" t="str">
        <f t="shared" si="502"/>
        <v/>
      </c>
      <c r="AF943" s="178">
        <f>IF(Q943&gt;0,VLOOKUP(H943,Leistungszahlen!$A$11:$C$158,3,),0)</f>
        <v>0</v>
      </c>
      <c r="AG943" s="178">
        <f>IF(R943&gt;0,VLOOKUP(H943,Leistungszahlen!$A$11:$F$158,6,),IF(T943&gt;0,VLOOKUP(H943,Leistungszahlen!$A$11:$F$158,6,),0))</f>
        <v>0</v>
      </c>
      <c r="AH943" s="179" t="e">
        <f t="shared" si="493"/>
        <v>#DIV/0!</v>
      </c>
      <c r="AI943" s="179" t="e">
        <f t="shared" si="494"/>
        <v>#DIV/0!</v>
      </c>
      <c r="AJ943" s="179">
        <f t="shared" si="495"/>
        <v>0</v>
      </c>
      <c r="AK943" s="179">
        <f t="shared" si="496"/>
        <v>0</v>
      </c>
      <c r="AL943" s="179">
        <f t="shared" si="497"/>
        <v>0</v>
      </c>
      <c r="AM943" s="180">
        <f>IF(L943=1,Stundensätze!$D$13,IF(L943=2,Stundensätze!$D$17,IF(L943=4,Stundensätze!$D$21,"")))</f>
        <v>0</v>
      </c>
      <c r="AN943" s="180">
        <f>IF(L943=1,Stundensätze!$D$15,IF(L943=2,Stundensätze!$D$19,IF(L943=4,Stundensätze!$D$23,"")))</f>
        <v>0</v>
      </c>
      <c r="AO943" s="180" t="e">
        <f t="shared" si="503"/>
        <v>#DIV/0!</v>
      </c>
      <c r="AP943" s="180">
        <f t="shared" si="504"/>
        <v>0</v>
      </c>
      <c r="AQ943" s="192" t="e">
        <f t="shared" si="505"/>
        <v>#DIV/0!</v>
      </c>
      <c r="AR943" s="192" t="e">
        <f t="shared" si="506"/>
        <v>#DIV/0!</v>
      </c>
      <c r="AS943" s="193" t="e">
        <f t="shared" si="507"/>
        <v>#DIV/0!</v>
      </c>
      <c r="AT943" s="258" t="str">
        <f>IF(K943=0,0,VLOOKUP(K943,Kostenstellen!A:B,2,FALSE))</f>
        <v xml:space="preserve">Stimmheilzentrum    </v>
      </c>
      <c r="AU943" s="68" t="str">
        <f t="shared" si="489"/>
        <v>A1</v>
      </c>
      <c r="AV943" s="68" t="str">
        <f t="shared" si="490"/>
        <v>A1</v>
      </c>
      <c r="AW943" s="68">
        <f>IF(AF943=0,0,VLOOKUP($H943,Leistungszahlen!$A$11:$H$158,4,FALSE))</f>
        <v>0</v>
      </c>
      <c r="AX943" s="68">
        <f>IF(AF943=0,0,VLOOKUP($H943,Leistungszahlen!$A$11:$H$158,5,FALSE))</f>
        <v>0</v>
      </c>
      <c r="AY943" s="68">
        <f>IF(AG943=0,0,VLOOKUP($H943,Leistungszahlen!$A$11:$H$158,6,FALSE))</f>
        <v>0</v>
      </c>
      <c r="AZ943" s="68">
        <f t="shared" si="491"/>
        <v>0</v>
      </c>
      <c r="BA943" s="68">
        <f t="shared" si="492"/>
        <v>0</v>
      </c>
      <c r="BC943" s="68">
        <f t="shared" si="508"/>
        <v>0</v>
      </c>
      <c r="BD943" s="285"/>
    </row>
    <row r="944" spans="1:56" s="68" customFormat="1" ht="22.5">
      <c r="A944" s="200"/>
      <c r="B944" s="200"/>
      <c r="C944" s="200" t="s">
        <v>419</v>
      </c>
      <c r="D944" s="200" t="s">
        <v>201</v>
      </c>
      <c r="E944" s="200" t="s">
        <v>350</v>
      </c>
      <c r="F944" s="200" t="s">
        <v>1347</v>
      </c>
      <c r="G944" s="200" t="s">
        <v>251</v>
      </c>
      <c r="H944" s="201" t="s">
        <v>200</v>
      </c>
      <c r="I944" s="202">
        <v>3.06</v>
      </c>
      <c r="J944" s="200" t="s">
        <v>778</v>
      </c>
      <c r="K944" s="176">
        <v>4</v>
      </c>
      <c r="L944" s="176">
        <v>1</v>
      </c>
      <c r="M944" s="176"/>
      <c r="N944" s="286">
        <v>6</v>
      </c>
      <c r="O944" s="286"/>
      <c r="P944" s="176"/>
      <c r="Q944" s="203">
        <f t="shared" si="484"/>
        <v>6</v>
      </c>
      <c r="R944" s="203">
        <f t="shared" si="485"/>
        <v>0</v>
      </c>
      <c r="S944" s="203">
        <f t="shared" si="486"/>
        <v>0</v>
      </c>
      <c r="T944" s="203">
        <f t="shared" si="487"/>
        <v>0</v>
      </c>
      <c r="U944" s="203">
        <f t="shared" si="488"/>
        <v>0</v>
      </c>
      <c r="V944" s="175">
        <f>IF(Q944&gt;0,VLOOKUP(Q944,Jahresfaktoren!$A$11:$B$24,2,),0)</f>
        <v>302</v>
      </c>
      <c r="W944" s="175">
        <f>IF(R944&gt;0,VLOOKUP(R944,Jahresfaktoren!$D$11:$E$24,2,),0)</f>
        <v>0</v>
      </c>
      <c r="X944" s="175">
        <f>IF(S944&gt;0,VLOOKUP(S944,Jahresfaktoren!$A$28:$B$29,2,),0)</f>
        <v>0</v>
      </c>
      <c r="Y944" s="175">
        <f>IF(T944&gt;0,VLOOKUP(T944,Jahresfaktoren!$A$28:$B$29,2,),0)</f>
        <v>0</v>
      </c>
      <c r="Z944" s="175">
        <f>IF(U944&gt;0,VLOOKUP(U944,Jahresfaktoren!$A$32:$B$33,2,),)</f>
        <v>0</v>
      </c>
      <c r="AA944" s="177">
        <f t="shared" si="498"/>
        <v>924.12</v>
      </c>
      <c r="AB944" s="177" t="str">
        <f t="shared" si="499"/>
        <v/>
      </c>
      <c r="AC944" s="177" t="str">
        <f t="shared" si="500"/>
        <v/>
      </c>
      <c r="AD944" s="177" t="str">
        <f t="shared" si="501"/>
        <v/>
      </c>
      <c r="AE944" s="177" t="str">
        <f t="shared" si="502"/>
        <v/>
      </c>
      <c r="AF944" s="178">
        <f>IF(Q944&gt;0,VLOOKUP(H944,Leistungszahlen!$A$11:$C$158,3,),0)</f>
        <v>0</v>
      </c>
      <c r="AG944" s="178">
        <f>IF(R944&gt;0,VLOOKUP(H944,Leistungszahlen!$A$11:$F$158,6,),IF(T944&gt;0,VLOOKUP(H944,Leistungszahlen!$A$11:$F$158,6,),0))</f>
        <v>0</v>
      </c>
      <c r="AH944" s="179" t="e">
        <f t="shared" si="493"/>
        <v>#DIV/0!</v>
      </c>
      <c r="AI944" s="179">
        <f t="shared" si="494"/>
        <v>0</v>
      </c>
      <c r="AJ944" s="179">
        <f t="shared" si="495"/>
        <v>0</v>
      </c>
      <c r="AK944" s="179">
        <f t="shared" si="496"/>
        <v>0</v>
      </c>
      <c r="AL944" s="179">
        <f t="shared" si="497"/>
        <v>0</v>
      </c>
      <c r="AM944" s="180">
        <f>IF(L944=1,Stundensätze!$D$13,IF(L944=2,Stundensätze!$D$17,IF(L944=4,Stundensätze!$D$21,"")))</f>
        <v>0</v>
      </c>
      <c r="AN944" s="180">
        <f>IF(L944=1,Stundensätze!$D$15,IF(L944=2,Stundensätze!$D$19,IF(L944=4,Stundensätze!$D$23,"")))</f>
        <v>0</v>
      </c>
      <c r="AO944" s="180" t="e">
        <f t="shared" si="503"/>
        <v>#DIV/0!</v>
      </c>
      <c r="AP944" s="180">
        <f t="shared" si="504"/>
        <v>0</v>
      </c>
      <c r="AQ944" s="192" t="e">
        <f t="shared" si="505"/>
        <v>#DIV/0!</v>
      </c>
      <c r="AR944" s="192" t="e">
        <f t="shared" si="506"/>
        <v>#DIV/0!</v>
      </c>
      <c r="AS944" s="193" t="e">
        <f t="shared" si="507"/>
        <v>#DIV/0!</v>
      </c>
      <c r="AT944" s="258" t="str">
        <f>IF(K944=0,0,VLOOKUP(K944,Kostenstellen!A:B,2,FALSE))</f>
        <v xml:space="preserve">Stimmheilzentrum    </v>
      </c>
      <c r="AU944" s="68" t="str">
        <f t="shared" si="489"/>
        <v>B</v>
      </c>
      <c r="AV944" s="68" t="str">
        <f t="shared" si="490"/>
        <v/>
      </c>
      <c r="AW944" s="68">
        <f>IF(AF944=0,0,VLOOKUP($H944,Leistungszahlen!$A$11:$H$158,4,FALSE))</f>
        <v>0</v>
      </c>
      <c r="AX944" s="68">
        <f>IF(AF944=0,0,VLOOKUP($H944,Leistungszahlen!$A$11:$H$158,5,FALSE))</f>
        <v>0</v>
      </c>
      <c r="AY944" s="68">
        <f>IF(AG944=0,0,VLOOKUP($H944,Leistungszahlen!$A$11:$H$158,6,FALSE))</f>
        <v>0</v>
      </c>
      <c r="AZ944" s="68">
        <f t="shared" si="491"/>
        <v>0</v>
      </c>
      <c r="BA944" s="68">
        <f t="shared" si="492"/>
        <v>0</v>
      </c>
      <c r="BC944" s="68">
        <f t="shared" si="508"/>
        <v>0</v>
      </c>
      <c r="BD944" s="285"/>
    </row>
    <row r="945" spans="1:56" s="68" customFormat="1" ht="22.5">
      <c r="A945" s="200"/>
      <c r="B945" s="200"/>
      <c r="C945" s="200" t="s">
        <v>419</v>
      </c>
      <c r="D945" s="200" t="s">
        <v>201</v>
      </c>
      <c r="E945" s="200" t="s">
        <v>350</v>
      </c>
      <c r="F945" s="200" t="s">
        <v>1348</v>
      </c>
      <c r="G945" s="200" t="s">
        <v>118</v>
      </c>
      <c r="H945" s="201" t="s">
        <v>221</v>
      </c>
      <c r="I945" s="202">
        <v>3.76</v>
      </c>
      <c r="J945" s="200" t="s">
        <v>292</v>
      </c>
      <c r="K945" s="176">
        <v>4</v>
      </c>
      <c r="L945" s="176">
        <v>1</v>
      </c>
      <c r="M945" s="176">
        <v>0</v>
      </c>
      <c r="N945" s="286">
        <v>1</v>
      </c>
      <c r="O945" s="286"/>
      <c r="P945" s="176"/>
      <c r="Q945" s="203">
        <f t="shared" si="484"/>
        <v>1</v>
      </c>
      <c r="R945" s="203">
        <f t="shared" si="485"/>
        <v>0</v>
      </c>
      <c r="S945" s="203">
        <f t="shared" si="486"/>
        <v>0</v>
      </c>
      <c r="T945" s="203">
        <f t="shared" si="487"/>
        <v>0</v>
      </c>
      <c r="U945" s="203">
        <f t="shared" si="488"/>
        <v>0</v>
      </c>
      <c r="V945" s="175">
        <f>IF(Q945&gt;0,VLOOKUP(Q945,Jahresfaktoren!$A$11:$B$24,2,),0)</f>
        <v>52</v>
      </c>
      <c r="W945" s="175">
        <f>IF(R945&gt;0,VLOOKUP(R945,Jahresfaktoren!$D$11:$E$24,2,),0)</f>
        <v>0</v>
      </c>
      <c r="X945" s="175">
        <f>IF(S945&gt;0,VLOOKUP(S945,Jahresfaktoren!$A$28:$B$29,2,),0)</f>
        <v>0</v>
      </c>
      <c r="Y945" s="175">
        <f>IF(T945&gt;0,VLOOKUP(T945,Jahresfaktoren!$A$28:$B$29,2,),0)</f>
        <v>0</v>
      </c>
      <c r="Z945" s="175">
        <f>IF(U945&gt;0,VLOOKUP(U945,Jahresfaktoren!$A$32:$B$33,2,),)</f>
        <v>0</v>
      </c>
      <c r="AA945" s="177">
        <f t="shared" si="498"/>
        <v>195.51999999999998</v>
      </c>
      <c r="AB945" s="177" t="str">
        <f t="shared" si="499"/>
        <v/>
      </c>
      <c r="AC945" s="177" t="str">
        <f t="shared" si="500"/>
        <v/>
      </c>
      <c r="AD945" s="177" t="str">
        <f t="shared" si="501"/>
        <v/>
      </c>
      <c r="AE945" s="177" t="str">
        <f t="shared" si="502"/>
        <v/>
      </c>
      <c r="AF945" s="178">
        <f>IF(Q945&gt;0,VLOOKUP(H945,Leistungszahlen!$A$11:$C$158,3,),0)</f>
        <v>0</v>
      </c>
      <c r="AG945" s="178">
        <f>IF(R945&gt;0,VLOOKUP(H945,Leistungszahlen!$A$11:$F$158,6,),IF(T945&gt;0,VLOOKUP(H945,Leistungszahlen!$A$11:$F$158,6,),0))</f>
        <v>0</v>
      </c>
      <c r="AH945" s="179" t="e">
        <f t="shared" si="493"/>
        <v>#DIV/0!</v>
      </c>
      <c r="AI945" s="179">
        <f t="shared" si="494"/>
        <v>0</v>
      </c>
      <c r="AJ945" s="179">
        <f t="shared" si="495"/>
        <v>0</v>
      </c>
      <c r="AK945" s="179">
        <f t="shared" si="496"/>
        <v>0</v>
      </c>
      <c r="AL945" s="179">
        <f t="shared" si="497"/>
        <v>0</v>
      </c>
      <c r="AM945" s="180">
        <f>IF(L945=1,Stundensätze!$D$13,IF(L945=2,Stundensätze!$D$17,IF(L945=4,Stundensätze!$D$21,"")))</f>
        <v>0</v>
      </c>
      <c r="AN945" s="180">
        <f>IF(L945=1,Stundensätze!$D$15,IF(L945=2,Stundensätze!$D$19,IF(L945=4,Stundensätze!$D$23,"")))</f>
        <v>0</v>
      </c>
      <c r="AO945" s="180" t="e">
        <f t="shared" si="503"/>
        <v>#DIV/0!</v>
      </c>
      <c r="AP945" s="180">
        <f t="shared" si="504"/>
        <v>0</v>
      </c>
      <c r="AQ945" s="192" t="e">
        <f t="shared" si="505"/>
        <v>#DIV/0!</v>
      </c>
      <c r="AR945" s="192" t="e">
        <f t="shared" si="506"/>
        <v>#DIV/0!</v>
      </c>
      <c r="AS945" s="193" t="e">
        <f t="shared" si="507"/>
        <v>#DIV/0!</v>
      </c>
      <c r="AT945" s="258" t="str">
        <f>IF(K945=0,0,VLOOKUP(K945,Kostenstellen!A:B,2,FALSE))</f>
        <v xml:space="preserve">Stimmheilzentrum    </v>
      </c>
      <c r="AU945" s="68" t="str">
        <f t="shared" si="489"/>
        <v>Z</v>
      </c>
      <c r="AV945" s="68" t="str">
        <f t="shared" si="490"/>
        <v/>
      </c>
      <c r="AW945" s="68">
        <f>IF(AF945=0,0,VLOOKUP($H945,Leistungszahlen!$A$11:$H$158,4,FALSE))</f>
        <v>0</v>
      </c>
      <c r="AX945" s="68">
        <f>IF(AF945=0,0,VLOOKUP($H945,Leistungszahlen!$A$11:$H$158,5,FALSE))</f>
        <v>0</v>
      </c>
      <c r="AY945" s="68">
        <f>IF(AG945=0,0,VLOOKUP($H945,Leistungszahlen!$A$11:$H$158,6,FALSE))</f>
        <v>0</v>
      </c>
      <c r="AZ945" s="68">
        <f t="shared" si="491"/>
        <v>0</v>
      </c>
      <c r="BA945" s="68">
        <f t="shared" si="492"/>
        <v>0</v>
      </c>
      <c r="BC945" s="68">
        <f t="shared" si="508"/>
        <v>0</v>
      </c>
      <c r="BD945" s="285"/>
    </row>
    <row r="946" spans="1:56" s="68" customFormat="1" ht="22.5">
      <c r="A946" s="200"/>
      <c r="B946" s="200"/>
      <c r="C946" s="200" t="s">
        <v>419</v>
      </c>
      <c r="D946" s="200" t="s">
        <v>201</v>
      </c>
      <c r="E946" s="200" t="s">
        <v>350</v>
      </c>
      <c r="F946" s="200" t="s">
        <v>1348</v>
      </c>
      <c r="G946" s="200" t="s">
        <v>163</v>
      </c>
      <c r="H946" s="201" t="s">
        <v>287</v>
      </c>
      <c r="I946" s="202">
        <v>18.010000000000002</v>
      </c>
      <c r="J946" s="200" t="s">
        <v>560</v>
      </c>
      <c r="K946" s="176">
        <v>4</v>
      </c>
      <c r="L946" s="176">
        <v>1</v>
      </c>
      <c r="M946" s="176"/>
      <c r="N946" s="286">
        <v>3</v>
      </c>
      <c r="O946" s="286">
        <v>3</v>
      </c>
      <c r="P946" s="176"/>
      <c r="Q946" s="203">
        <f t="shared" si="484"/>
        <v>3</v>
      </c>
      <c r="R946" s="203">
        <f t="shared" si="485"/>
        <v>3</v>
      </c>
      <c r="S946" s="203">
        <f t="shared" si="486"/>
        <v>0</v>
      </c>
      <c r="T946" s="203">
        <f t="shared" si="487"/>
        <v>0</v>
      </c>
      <c r="U946" s="203">
        <f t="shared" si="488"/>
        <v>0</v>
      </c>
      <c r="V946" s="175">
        <f>IF(Q946&gt;0,VLOOKUP(Q946,Jahresfaktoren!$A$11:$B$24,2,),0)</f>
        <v>152</v>
      </c>
      <c r="W946" s="175">
        <f>IF(R946&gt;0,VLOOKUP(R946,Jahresfaktoren!$D$11:$E$24,2,),0)</f>
        <v>150</v>
      </c>
      <c r="X946" s="175">
        <f>IF(S946&gt;0,VLOOKUP(S946,Jahresfaktoren!$A$28:$B$29,2,),0)</f>
        <v>0</v>
      </c>
      <c r="Y946" s="175">
        <f>IF(T946&gt;0,VLOOKUP(T946,Jahresfaktoren!$A$28:$B$29,2,),0)</f>
        <v>0</v>
      </c>
      <c r="Z946" s="175">
        <f>IF(U946&gt;0,VLOOKUP(U946,Jahresfaktoren!$A$32:$B$33,2,),)</f>
        <v>0</v>
      </c>
      <c r="AA946" s="177">
        <f t="shared" si="498"/>
        <v>2737.5200000000004</v>
      </c>
      <c r="AB946" s="177">
        <f t="shared" si="499"/>
        <v>2701.5000000000005</v>
      </c>
      <c r="AC946" s="177" t="str">
        <f t="shared" si="500"/>
        <v/>
      </c>
      <c r="AD946" s="177" t="str">
        <f t="shared" si="501"/>
        <v/>
      </c>
      <c r="AE946" s="177" t="str">
        <f t="shared" si="502"/>
        <v/>
      </c>
      <c r="AF946" s="178">
        <f>IF(Q946&gt;0,VLOOKUP(H946,Leistungszahlen!$A$11:$C$158,3,),0)</f>
        <v>0</v>
      </c>
      <c r="AG946" s="178">
        <f>IF(R946&gt;0,VLOOKUP(H946,Leistungszahlen!$A$11:$F$158,6,),IF(T946&gt;0,VLOOKUP(H946,Leistungszahlen!$A$11:$F$158,6,),0))</f>
        <v>0</v>
      </c>
      <c r="AH946" s="179" t="e">
        <f t="shared" si="493"/>
        <v>#DIV/0!</v>
      </c>
      <c r="AI946" s="179" t="e">
        <f t="shared" si="494"/>
        <v>#DIV/0!</v>
      </c>
      <c r="AJ946" s="179">
        <f t="shared" si="495"/>
        <v>0</v>
      </c>
      <c r="AK946" s="179">
        <f t="shared" si="496"/>
        <v>0</v>
      </c>
      <c r="AL946" s="179">
        <f t="shared" si="497"/>
        <v>0</v>
      </c>
      <c r="AM946" s="180">
        <f>IF(L946=1,Stundensätze!$D$13,IF(L946=2,Stundensätze!$D$17,IF(L946=4,Stundensätze!$D$21,"")))</f>
        <v>0</v>
      </c>
      <c r="AN946" s="180">
        <f>IF(L946=1,Stundensätze!$D$15,IF(L946=2,Stundensätze!$D$19,IF(L946=4,Stundensätze!$D$23,"")))</f>
        <v>0</v>
      </c>
      <c r="AO946" s="180" t="e">
        <f t="shared" si="503"/>
        <v>#DIV/0!</v>
      </c>
      <c r="AP946" s="180">
        <f t="shared" si="504"/>
        <v>0</v>
      </c>
      <c r="AQ946" s="192" t="e">
        <f t="shared" si="505"/>
        <v>#DIV/0!</v>
      </c>
      <c r="AR946" s="192" t="e">
        <f t="shared" si="506"/>
        <v>#DIV/0!</v>
      </c>
      <c r="AS946" s="193" t="e">
        <f t="shared" si="507"/>
        <v>#DIV/0!</v>
      </c>
      <c r="AT946" s="258" t="str">
        <f>IF(K946=0,0,VLOOKUP(K946,Kostenstellen!A:B,2,FALSE))</f>
        <v xml:space="preserve">Stimmheilzentrum    </v>
      </c>
      <c r="AU946" s="68" t="str">
        <f t="shared" si="489"/>
        <v>A1</v>
      </c>
      <c r="AV946" s="68" t="str">
        <f t="shared" si="490"/>
        <v>A1</v>
      </c>
      <c r="AW946" s="68">
        <f>IF(AF946=0,0,VLOOKUP($H946,Leistungszahlen!$A$11:$H$158,4,FALSE))</f>
        <v>0</v>
      </c>
      <c r="AX946" s="68">
        <f>IF(AF946=0,0,VLOOKUP($H946,Leistungszahlen!$A$11:$H$158,5,FALSE))</f>
        <v>0</v>
      </c>
      <c r="AY946" s="68">
        <f>IF(AG946=0,0,VLOOKUP($H946,Leistungszahlen!$A$11:$H$158,6,FALSE))</f>
        <v>0</v>
      </c>
      <c r="AZ946" s="68">
        <f t="shared" si="491"/>
        <v>0</v>
      </c>
      <c r="BA946" s="68">
        <f t="shared" si="492"/>
        <v>0</v>
      </c>
      <c r="BC946" s="68">
        <f t="shared" si="508"/>
        <v>0</v>
      </c>
      <c r="BD946" s="285"/>
    </row>
    <row r="947" spans="1:56" s="68" customFormat="1" ht="22.5">
      <c r="A947" s="200"/>
      <c r="B947" s="200"/>
      <c r="C947" s="200" t="s">
        <v>419</v>
      </c>
      <c r="D947" s="200" t="s">
        <v>201</v>
      </c>
      <c r="E947" s="200" t="s">
        <v>350</v>
      </c>
      <c r="F947" s="200" t="s">
        <v>1348</v>
      </c>
      <c r="G947" s="200" t="s">
        <v>251</v>
      </c>
      <c r="H947" s="201" t="s">
        <v>200</v>
      </c>
      <c r="I947" s="202">
        <v>3.06</v>
      </c>
      <c r="J947" s="200" t="s">
        <v>778</v>
      </c>
      <c r="K947" s="176">
        <v>4</v>
      </c>
      <c r="L947" s="176">
        <v>1</v>
      </c>
      <c r="M947" s="176"/>
      <c r="N947" s="286">
        <v>6</v>
      </c>
      <c r="O947" s="286"/>
      <c r="P947" s="176"/>
      <c r="Q947" s="203">
        <f t="shared" si="484"/>
        <v>6</v>
      </c>
      <c r="R947" s="203">
        <f t="shared" si="485"/>
        <v>0</v>
      </c>
      <c r="S947" s="203">
        <f t="shared" si="486"/>
        <v>0</v>
      </c>
      <c r="T947" s="203">
        <f t="shared" si="487"/>
        <v>0</v>
      </c>
      <c r="U947" s="203">
        <f t="shared" si="488"/>
        <v>0</v>
      </c>
      <c r="V947" s="175">
        <f>IF(Q947&gt;0,VLOOKUP(Q947,Jahresfaktoren!$A$11:$B$24,2,),0)</f>
        <v>302</v>
      </c>
      <c r="W947" s="175">
        <f>IF(R947&gt;0,VLOOKUP(R947,Jahresfaktoren!$D$11:$E$24,2,),0)</f>
        <v>0</v>
      </c>
      <c r="X947" s="175">
        <f>IF(S947&gt;0,VLOOKUP(S947,Jahresfaktoren!$A$28:$B$29,2,),0)</f>
        <v>0</v>
      </c>
      <c r="Y947" s="175">
        <f>IF(T947&gt;0,VLOOKUP(T947,Jahresfaktoren!$A$28:$B$29,2,),0)</f>
        <v>0</v>
      </c>
      <c r="Z947" s="175">
        <f>IF(U947&gt;0,VLOOKUP(U947,Jahresfaktoren!$A$32:$B$33,2,),)</f>
        <v>0</v>
      </c>
      <c r="AA947" s="177">
        <f t="shared" si="498"/>
        <v>924.12</v>
      </c>
      <c r="AB947" s="177" t="str">
        <f t="shared" si="499"/>
        <v/>
      </c>
      <c r="AC947" s="177" t="str">
        <f t="shared" si="500"/>
        <v/>
      </c>
      <c r="AD947" s="177" t="str">
        <f t="shared" si="501"/>
        <v/>
      </c>
      <c r="AE947" s="177" t="str">
        <f t="shared" si="502"/>
        <v/>
      </c>
      <c r="AF947" s="178">
        <f>IF(Q947&gt;0,VLOOKUP(H947,Leistungszahlen!$A$11:$C$158,3,),0)</f>
        <v>0</v>
      </c>
      <c r="AG947" s="178">
        <f>IF(R947&gt;0,VLOOKUP(H947,Leistungszahlen!$A$11:$F$158,6,),IF(T947&gt;0,VLOOKUP(H947,Leistungszahlen!$A$11:$F$158,6,),0))</f>
        <v>0</v>
      </c>
      <c r="AH947" s="179" t="e">
        <f t="shared" si="493"/>
        <v>#DIV/0!</v>
      </c>
      <c r="AI947" s="179">
        <f t="shared" si="494"/>
        <v>0</v>
      </c>
      <c r="AJ947" s="179">
        <f t="shared" si="495"/>
        <v>0</v>
      </c>
      <c r="AK947" s="179">
        <f t="shared" si="496"/>
        <v>0</v>
      </c>
      <c r="AL947" s="179">
        <f t="shared" si="497"/>
        <v>0</v>
      </c>
      <c r="AM947" s="180">
        <f>IF(L947=1,Stundensätze!$D$13,IF(L947=2,Stundensätze!$D$17,IF(L947=4,Stundensätze!$D$21,"")))</f>
        <v>0</v>
      </c>
      <c r="AN947" s="180">
        <f>IF(L947=1,Stundensätze!$D$15,IF(L947=2,Stundensätze!$D$19,IF(L947=4,Stundensätze!$D$23,"")))</f>
        <v>0</v>
      </c>
      <c r="AO947" s="180" t="e">
        <f t="shared" si="503"/>
        <v>#DIV/0!</v>
      </c>
      <c r="AP947" s="180">
        <f t="shared" si="504"/>
        <v>0</v>
      </c>
      <c r="AQ947" s="192" t="e">
        <f t="shared" si="505"/>
        <v>#DIV/0!</v>
      </c>
      <c r="AR947" s="192" t="e">
        <f t="shared" si="506"/>
        <v>#DIV/0!</v>
      </c>
      <c r="AS947" s="193" t="e">
        <f t="shared" si="507"/>
        <v>#DIV/0!</v>
      </c>
      <c r="AT947" s="258" t="str">
        <f>IF(K947=0,0,VLOOKUP(K947,Kostenstellen!A:B,2,FALSE))</f>
        <v xml:space="preserve">Stimmheilzentrum    </v>
      </c>
      <c r="AU947" s="68" t="str">
        <f t="shared" si="489"/>
        <v>B</v>
      </c>
      <c r="AV947" s="68" t="str">
        <f t="shared" si="490"/>
        <v/>
      </c>
      <c r="AW947" s="68">
        <f>IF(AF947=0,0,VLOOKUP($H947,Leistungszahlen!$A$11:$H$158,4,FALSE))</f>
        <v>0</v>
      </c>
      <c r="AX947" s="68">
        <f>IF(AF947=0,0,VLOOKUP($H947,Leistungszahlen!$A$11:$H$158,5,FALSE))</f>
        <v>0</v>
      </c>
      <c r="AY947" s="68">
        <f>IF(AG947=0,0,VLOOKUP($H947,Leistungszahlen!$A$11:$H$158,6,FALSE))</f>
        <v>0</v>
      </c>
      <c r="AZ947" s="68">
        <f t="shared" si="491"/>
        <v>0</v>
      </c>
      <c r="BA947" s="68">
        <f t="shared" si="492"/>
        <v>0</v>
      </c>
      <c r="BC947" s="68">
        <f t="shared" si="508"/>
        <v>0</v>
      </c>
      <c r="BD947" s="285"/>
    </row>
    <row r="948" spans="1:56" s="68" customFormat="1" ht="22.5">
      <c r="A948" s="200"/>
      <c r="B948" s="200"/>
      <c r="C948" s="200" t="s">
        <v>419</v>
      </c>
      <c r="D948" s="200" t="s">
        <v>201</v>
      </c>
      <c r="E948" s="200" t="s">
        <v>350</v>
      </c>
      <c r="F948" s="200" t="s">
        <v>1349</v>
      </c>
      <c r="G948" s="200" t="s">
        <v>118</v>
      </c>
      <c r="H948" s="201" t="s">
        <v>221</v>
      </c>
      <c r="I948" s="202">
        <v>4.01</v>
      </c>
      <c r="J948" s="200" t="s">
        <v>292</v>
      </c>
      <c r="K948" s="176">
        <v>4</v>
      </c>
      <c r="L948" s="176">
        <v>1</v>
      </c>
      <c r="M948" s="176">
        <v>0</v>
      </c>
      <c r="N948" s="286">
        <v>1</v>
      </c>
      <c r="O948" s="286"/>
      <c r="P948" s="176"/>
      <c r="Q948" s="203">
        <f t="shared" si="484"/>
        <v>1</v>
      </c>
      <c r="R948" s="203">
        <f t="shared" si="485"/>
        <v>0</v>
      </c>
      <c r="S948" s="203">
        <f t="shared" si="486"/>
        <v>0</v>
      </c>
      <c r="T948" s="203">
        <f t="shared" si="487"/>
        <v>0</v>
      </c>
      <c r="U948" s="203">
        <f t="shared" si="488"/>
        <v>0</v>
      </c>
      <c r="V948" s="175">
        <f>IF(Q948&gt;0,VLOOKUP(Q948,Jahresfaktoren!$A$11:$B$24,2,),0)</f>
        <v>52</v>
      </c>
      <c r="W948" s="175">
        <f>IF(R948&gt;0,VLOOKUP(R948,Jahresfaktoren!$D$11:$E$24,2,),0)</f>
        <v>0</v>
      </c>
      <c r="X948" s="175">
        <f>IF(S948&gt;0,VLOOKUP(S948,Jahresfaktoren!$A$28:$B$29,2,),0)</f>
        <v>0</v>
      </c>
      <c r="Y948" s="175">
        <f>IF(T948&gt;0,VLOOKUP(T948,Jahresfaktoren!$A$28:$B$29,2,),0)</f>
        <v>0</v>
      </c>
      <c r="Z948" s="175">
        <f>IF(U948&gt;0,VLOOKUP(U948,Jahresfaktoren!$A$32:$B$33,2,),)</f>
        <v>0</v>
      </c>
      <c r="AA948" s="177">
        <f t="shared" si="498"/>
        <v>208.51999999999998</v>
      </c>
      <c r="AB948" s="177" t="str">
        <f t="shared" si="499"/>
        <v/>
      </c>
      <c r="AC948" s="177" t="str">
        <f t="shared" si="500"/>
        <v/>
      </c>
      <c r="AD948" s="177" t="str">
        <f t="shared" si="501"/>
        <v/>
      </c>
      <c r="AE948" s="177" t="str">
        <f t="shared" si="502"/>
        <v/>
      </c>
      <c r="AF948" s="178">
        <f>IF(Q948&gt;0,VLOOKUP(H948,Leistungszahlen!$A$11:$C$158,3,),0)</f>
        <v>0</v>
      </c>
      <c r="AG948" s="178">
        <f>IF(R948&gt;0,VLOOKUP(H948,Leistungszahlen!$A$11:$F$158,6,),IF(T948&gt;0,VLOOKUP(H948,Leistungszahlen!$A$11:$F$158,6,),0))</f>
        <v>0</v>
      </c>
      <c r="AH948" s="179" t="e">
        <f t="shared" si="493"/>
        <v>#DIV/0!</v>
      </c>
      <c r="AI948" s="179">
        <f t="shared" si="494"/>
        <v>0</v>
      </c>
      <c r="AJ948" s="179">
        <f t="shared" si="495"/>
        <v>0</v>
      </c>
      <c r="AK948" s="179">
        <f t="shared" si="496"/>
        <v>0</v>
      </c>
      <c r="AL948" s="179">
        <f t="shared" si="497"/>
        <v>0</v>
      </c>
      <c r="AM948" s="180">
        <f>IF(L948=1,Stundensätze!$D$13,IF(L948=2,Stundensätze!$D$17,IF(L948=4,Stundensätze!$D$21,"")))</f>
        <v>0</v>
      </c>
      <c r="AN948" s="180">
        <f>IF(L948=1,Stundensätze!$D$15,IF(L948=2,Stundensätze!$D$19,IF(L948=4,Stundensätze!$D$23,"")))</f>
        <v>0</v>
      </c>
      <c r="AO948" s="180" t="e">
        <f t="shared" si="503"/>
        <v>#DIV/0!</v>
      </c>
      <c r="AP948" s="180">
        <f t="shared" si="504"/>
        <v>0</v>
      </c>
      <c r="AQ948" s="192" t="e">
        <f t="shared" si="505"/>
        <v>#DIV/0!</v>
      </c>
      <c r="AR948" s="192" t="e">
        <f t="shared" si="506"/>
        <v>#DIV/0!</v>
      </c>
      <c r="AS948" s="193" t="e">
        <f t="shared" si="507"/>
        <v>#DIV/0!</v>
      </c>
      <c r="AT948" s="258" t="str">
        <f>IF(K948=0,0,VLOOKUP(K948,Kostenstellen!A:B,2,FALSE))</f>
        <v xml:space="preserve">Stimmheilzentrum    </v>
      </c>
      <c r="AU948" s="68" t="str">
        <f t="shared" si="489"/>
        <v>Z</v>
      </c>
      <c r="AV948" s="68" t="str">
        <f t="shared" si="490"/>
        <v/>
      </c>
      <c r="AW948" s="68">
        <f>IF(AF948=0,0,VLOOKUP($H948,Leistungszahlen!$A$11:$H$158,4,FALSE))</f>
        <v>0</v>
      </c>
      <c r="AX948" s="68">
        <f>IF(AF948=0,0,VLOOKUP($H948,Leistungszahlen!$A$11:$H$158,5,FALSE))</f>
        <v>0</v>
      </c>
      <c r="AY948" s="68">
        <f>IF(AG948=0,0,VLOOKUP($H948,Leistungszahlen!$A$11:$H$158,6,FALSE))</f>
        <v>0</v>
      </c>
      <c r="AZ948" s="68">
        <f t="shared" si="491"/>
        <v>0</v>
      </c>
      <c r="BA948" s="68">
        <f t="shared" si="492"/>
        <v>0</v>
      </c>
      <c r="BC948" s="68">
        <f t="shared" si="508"/>
        <v>0</v>
      </c>
      <c r="BD948" s="285"/>
    </row>
    <row r="949" spans="1:56" s="68" customFormat="1" ht="22.5">
      <c r="A949" s="200"/>
      <c r="B949" s="200"/>
      <c r="C949" s="200" t="s">
        <v>419</v>
      </c>
      <c r="D949" s="200" t="s">
        <v>201</v>
      </c>
      <c r="E949" s="200" t="s">
        <v>350</v>
      </c>
      <c r="F949" s="200" t="s">
        <v>1349</v>
      </c>
      <c r="G949" s="200" t="s">
        <v>163</v>
      </c>
      <c r="H949" s="201" t="s">
        <v>287</v>
      </c>
      <c r="I949" s="202">
        <v>16.760000000000002</v>
      </c>
      <c r="J949" s="200" t="s">
        <v>560</v>
      </c>
      <c r="K949" s="176">
        <v>4</v>
      </c>
      <c r="L949" s="176">
        <v>1</v>
      </c>
      <c r="M949" s="176"/>
      <c r="N949" s="286">
        <v>3</v>
      </c>
      <c r="O949" s="286">
        <v>3</v>
      </c>
      <c r="P949" s="176"/>
      <c r="Q949" s="203">
        <f t="shared" si="484"/>
        <v>3</v>
      </c>
      <c r="R949" s="203">
        <f t="shared" si="485"/>
        <v>3</v>
      </c>
      <c r="S949" s="203">
        <f t="shared" si="486"/>
        <v>0</v>
      </c>
      <c r="T949" s="203">
        <f t="shared" si="487"/>
        <v>0</v>
      </c>
      <c r="U949" s="203">
        <f t="shared" si="488"/>
        <v>0</v>
      </c>
      <c r="V949" s="175">
        <f>IF(Q949&gt;0,VLOOKUP(Q949,Jahresfaktoren!$A$11:$B$24,2,),0)</f>
        <v>152</v>
      </c>
      <c r="W949" s="175">
        <f>IF(R949&gt;0,VLOOKUP(R949,Jahresfaktoren!$D$11:$E$24,2,),0)</f>
        <v>150</v>
      </c>
      <c r="X949" s="175">
        <f>IF(S949&gt;0,VLOOKUP(S949,Jahresfaktoren!$A$28:$B$29,2,),0)</f>
        <v>0</v>
      </c>
      <c r="Y949" s="175">
        <f>IF(T949&gt;0,VLOOKUP(T949,Jahresfaktoren!$A$28:$B$29,2,),0)</f>
        <v>0</v>
      </c>
      <c r="Z949" s="175">
        <f>IF(U949&gt;0,VLOOKUP(U949,Jahresfaktoren!$A$32:$B$33,2,),)</f>
        <v>0</v>
      </c>
      <c r="AA949" s="177">
        <f t="shared" si="498"/>
        <v>2547.5200000000004</v>
      </c>
      <c r="AB949" s="177">
        <f t="shared" si="499"/>
        <v>2514.0000000000005</v>
      </c>
      <c r="AC949" s="177" t="str">
        <f t="shared" si="500"/>
        <v/>
      </c>
      <c r="AD949" s="177" t="str">
        <f t="shared" si="501"/>
        <v/>
      </c>
      <c r="AE949" s="177" t="str">
        <f t="shared" si="502"/>
        <v/>
      </c>
      <c r="AF949" s="178">
        <f>IF(Q949&gt;0,VLOOKUP(H949,Leistungszahlen!$A$11:$C$158,3,),0)</f>
        <v>0</v>
      </c>
      <c r="AG949" s="178">
        <f>IF(R949&gt;0,VLOOKUP(H949,Leistungszahlen!$A$11:$F$158,6,),IF(T949&gt;0,VLOOKUP(H949,Leistungszahlen!$A$11:$F$158,6,),0))</f>
        <v>0</v>
      </c>
      <c r="AH949" s="179" t="e">
        <f t="shared" si="493"/>
        <v>#DIV/0!</v>
      </c>
      <c r="AI949" s="179" t="e">
        <f t="shared" si="494"/>
        <v>#DIV/0!</v>
      </c>
      <c r="AJ949" s="179">
        <f t="shared" si="495"/>
        <v>0</v>
      </c>
      <c r="AK949" s="179">
        <f t="shared" si="496"/>
        <v>0</v>
      </c>
      <c r="AL949" s="179">
        <f t="shared" si="497"/>
        <v>0</v>
      </c>
      <c r="AM949" s="180">
        <f>IF(L949=1,Stundensätze!$D$13,IF(L949=2,Stundensätze!$D$17,IF(L949=4,Stundensätze!$D$21,"")))</f>
        <v>0</v>
      </c>
      <c r="AN949" s="180">
        <f>IF(L949=1,Stundensätze!$D$15,IF(L949=2,Stundensätze!$D$19,IF(L949=4,Stundensätze!$D$23,"")))</f>
        <v>0</v>
      </c>
      <c r="AO949" s="180" t="e">
        <f t="shared" si="503"/>
        <v>#DIV/0!</v>
      </c>
      <c r="AP949" s="180">
        <f t="shared" si="504"/>
        <v>0</v>
      </c>
      <c r="AQ949" s="192" t="e">
        <f t="shared" si="505"/>
        <v>#DIV/0!</v>
      </c>
      <c r="AR949" s="192" t="e">
        <f t="shared" si="506"/>
        <v>#DIV/0!</v>
      </c>
      <c r="AS949" s="193" t="e">
        <f t="shared" si="507"/>
        <v>#DIV/0!</v>
      </c>
      <c r="AT949" s="258" t="str">
        <f>IF(K949=0,0,VLOOKUP(K949,Kostenstellen!A:B,2,FALSE))</f>
        <v xml:space="preserve">Stimmheilzentrum    </v>
      </c>
      <c r="AU949" s="68" t="str">
        <f t="shared" si="489"/>
        <v>A1</v>
      </c>
      <c r="AV949" s="68" t="str">
        <f t="shared" si="490"/>
        <v>A1</v>
      </c>
      <c r="AW949" s="68">
        <f>IF(AF949=0,0,VLOOKUP($H949,Leistungszahlen!$A$11:$H$158,4,FALSE))</f>
        <v>0</v>
      </c>
      <c r="AX949" s="68">
        <f>IF(AF949=0,0,VLOOKUP($H949,Leistungszahlen!$A$11:$H$158,5,FALSE))</f>
        <v>0</v>
      </c>
      <c r="AY949" s="68">
        <f>IF(AG949=0,0,VLOOKUP($H949,Leistungszahlen!$A$11:$H$158,6,FALSE))</f>
        <v>0</v>
      </c>
      <c r="AZ949" s="68">
        <f t="shared" si="491"/>
        <v>0</v>
      </c>
      <c r="BA949" s="68">
        <f t="shared" si="492"/>
        <v>0</v>
      </c>
      <c r="BC949" s="68">
        <f t="shared" si="508"/>
        <v>0</v>
      </c>
      <c r="BD949" s="285"/>
    </row>
    <row r="950" spans="1:56" s="68" customFormat="1" ht="22.5">
      <c r="A950" s="200"/>
      <c r="B950" s="200"/>
      <c r="C950" s="200" t="s">
        <v>419</v>
      </c>
      <c r="D950" s="200" t="s">
        <v>201</v>
      </c>
      <c r="E950" s="200" t="s">
        <v>350</v>
      </c>
      <c r="F950" s="200" t="s">
        <v>1349</v>
      </c>
      <c r="G950" s="200" t="s">
        <v>251</v>
      </c>
      <c r="H950" s="201" t="s">
        <v>200</v>
      </c>
      <c r="I950" s="202">
        <v>4.38</v>
      </c>
      <c r="J950" s="200" t="s">
        <v>778</v>
      </c>
      <c r="K950" s="176">
        <v>4</v>
      </c>
      <c r="L950" s="176">
        <v>1</v>
      </c>
      <c r="M950" s="176"/>
      <c r="N950" s="286">
        <v>6</v>
      </c>
      <c r="O950" s="286"/>
      <c r="P950" s="176"/>
      <c r="Q950" s="203">
        <f t="shared" si="484"/>
        <v>6</v>
      </c>
      <c r="R950" s="203">
        <f t="shared" si="485"/>
        <v>0</v>
      </c>
      <c r="S950" s="203">
        <f t="shared" si="486"/>
        <v>0</v>
      </c>
      <c r="T950" s="203">
        <f t="shared" si="487"/>
        <v>0</v>
      </c>
      <c r="U950" s="203">
        <f t="shared" si="488"/>
        <v>0</v>
      </c>
      <c r="V950" s="175">
        <f>IF(Q950&gt;0,VLOOKUP(Q950,Jahresfaktoren!$A$11:$B$24,2,),0)</f>
        <v>302</v>
      </c>
      <c r="W950" s="175">
        <f>IF(R950&gt;0,VLOOKUP(R950,Jahresfaktoren!$D$11:$E$24,2,),0)</f>
        <v>0</v>
      </c>
      <c r="X950" s="175">
        <f>IF(S950&gt;0,VLOOKUP(S950,Jahresfaktoren!$A$28:$B$29,2,),0)</f>
        <v>0</v>
      </c>
      <c r="Y950" s="175">
        <f>IF(T950&gt;0,VLOOKUP(T950,Jahresfaktoren!$A$28:$B$29,2,),0)</f>
        <v>0</v>
      </c>
      <c r="Z950" s="175">
        <f>IF(U950&gt;0,VLOOKUP(U950,Jahresfaktoren!$A$32:$B$33,2,),)</f>
        <v>0</v>
      </c>
      <c r="AA950" s="177">
        <f t="shared" si="498"/>
        <v>1322.76</v>
      </c>
      <c r="AB950" s="177" t="str">
        <f t="shared" si="499"/>
        <v/>
      </c>
      <c r="AC950" s="177" t="str">
        <f t="shared" si="500"/>
        <v/>
      </c>
      <c r="AD950" s="177" t="str">
        <f t="shared" si="501"/>
        <v/>
      </c>
      <c r="AE950" s="177" t="str">
        <f t="shared" si="502"/>
        <v/>
      </c>
      <c r="AF950" s="178">
        <f>IF(Q950&gt;0,VLOOKUP(H950,Leistungszahlen!$A$11:$C$158,3,),0)</f>
        <v>0</v>
      </c>
      <c r="AG950" s="178">
        <f>IF(R950&gt;0,VLOOKUP(H950,Leistungszahlen!$A$11:$F$158,6,),IF(T950&gt;0,VLOOKUP(H950,Leistungszahlen!$A$11:$F$158,6,),0))</f>
        <v>0</v>
      </c>
      <c r="AH950" s="179" t="e">
        <f t="shared" si="493"/>
        <v>#DIV/0!</v>
      </c>
      <c r="AI950" s="179">
        <f t="shared" si="494"/>
        <v>0</v>
      </c>
      <c r="AJ950" s="179">
        <f t="shared" si="495"/>
        <v>0</v>
      </c>
      <c r="AK950" s="179">
        <f t="shared" si="496"/>
        <v>0</v>
      </c>
      <c r="AL950" s="179">
        <f t="shared" si="497"/>
        <v>0</v>
      </c>
      <c r="AM950" s="180">
        <f>IF(L950=1,Stundensätze!$D$13,IF(L950=2,Stundensätze!$D$17,IF(L950=4,Stundensätze!$D$21,"")))</f>
        <v>0</v>
      </c>
      <c r="AN950" s="180">
        <f>IF(L950=1,Stundensätze!$D$15,IF(L950=2,Stundensätze!$D$19,IF(L950=4,Stundensätze!$D$23,"")))</f>
        <v>0</v>
      </c>
      <c r="AO950" s="180" t="e">
        <f t="shared" si="503"/>
        <v>#DIV/0!</v>
      </c>
      <c r="AP950" s="180">
        <f t="shared" si="504"/>
        <v>0</v>
      </c>
      <c r="AQ950" s="192" t="e">
        <f t="shared" si="505"/>
        <v>#DIV/0!</v>
      </c>
      <c r="AR950" s="192" t="e">
        <f t="shared" si="506"/>
        <v>#DIV/0!</v>
      </c>
      <c r="AS950" s="193" t="e">
        <f t="shared" si="507"/>
        <v>#DIV/0!</v>
      </c>
      <c r="AT950" s="258" t="str">
        <f>IF(K950=0,0,VLOOKUP(K950,Kostenstellen!A:B,2,FALSE))</f>
        <v xml:space="preserve">Stimmheilzentrum    </v>
      </c>
      <c r="AU950" s="68" t="str">
        <f t="shared" si="489"/>
        <v>B</v>
      </c>
      <c r="AV950" s="68" t="str">
        <f t="shared" si="490"/>
        <v/>
      </c>
      <c r="AW950" s="68">
        <f>IF(AF950=0,0,VLOOKUP($H950,Leistungszahlen!$A$11:$H$158,4,FALSE))</f>
        <v>0</v>
      </c>
      <c r="AX950" s="68">
        <f>IF(AF950=0,0,VLOOKUP($H950,Leistungszahlen!$A$11:$H$158,5,FALSE))</f>
        <v>0</v>
      </c>
      <c r="AY950" s="68">
        <f>IF(AG950=0,0,VLOOKUP($H950,Leistungszahlen!$A$11:$H$158,6,FALSE))</f>
        <v>0</v>
      </c>
      <c r="AZ950" s="68">
        <f t="shared" si="491"/>
        <v>0</v>
      </c>
      <c r="BA950" s="68">
        <f t="shared" si="492"/>
        <v>0</v>
      </c>
      <c r="BC950" s="68">
        <f t="shared" si="508"/>
        <v>0</v>
      </c>
      <c r="BD950" s="285"/>
    </row>
    <row r="951" spans="1:56" s="68" customFormat="1" ht="22.5">
      <c r="A951" s="200"/>
      <c r="B951" s="200"/>
      <c r="C951" s="200" t="s">
        <v>419</v>
      </c>
      <c r="D951" s="200" t="s">
        <v>201</v>
      </c>
      <c r="E951" s="200" t="s">
        <v>350</v>
      </c>
      <c r="F951" s="200" t="s">
        <v>1350</v>
      </c>
      <c r="G951" s="200" t="s">
        <v>118</v>
      </c>
      <c r="H951" s="201" t="s">
        <v>221</v>
      </c>
      <c r="I951" s="202">
        <v>4.01</v>
      </c>
      <c r="J951" s="200" t="s">
        <v>292</v>
      </c>
      <c r="K951" s="176">
        <v>4</v>
      </c>
      <c r="L951" s="176">
        <v>1</v>
      </c>
      <c r="M951" s="176">
        <v>0</v>
      </c>
      <c r="N951" s="286">
        <v>1</v>
      </c>
      <c r="O951" s="286"/>
      <c r="P951" s="176"/>
      <c r="Q951" s="203">
        <f t="shared" si="484"/>
        <v>1</v>
      </c>
      <c r="R951" s="203">
        <f t="shared" si="485"/>
        <v>0</v>
      </c>
      <c r="S951" s="203">
        <f t="shared" si="486"/>
        <v>0</v>
      </c>
      <c r="T951" s="203">
        <f t="shared" si="487"/>
        <v>0</v>
      </c>
      <c r="U951" s="203">
        <f t="shared" si="488"/>
        <v>0</v>
      </c>
      <c r="V951" s="175">
        <f>IF(Q951&gt;0,VLOOKUP(Q951,Jahresfaktoren!$A$11:$B$24,2,),0)</f>
        <v>52</v>
      </c>
      <c r="W951" s="175">
        <f>IF(R951&gt;0,VLOOKUP(R951,Jahresfaktoren!$D$11:$E$24,2,),0)</f>
        <v>0</v>
      </c>
      <c r="X951" s="175">
        <f>IF(S951&gt;0,VLOOKUP(S951,Jahresfaktoren!$A$28:$B$29,2,),0)</f>
        <v>0</v>
      </c>
      <c r="Y951" s="175">
        <f>IF(T951&gt;0,VLOOKUP(T951,Jahresfaktoren!$A$28:$B$29,2,),0)</f>
        <v>0</v>
      </c>
      <c r="Z951" s="175">
        <f>IF(U951&gt;0,VLOOKUP(U951,Jahresfaktoren!$A$32:$B$33,2,),)</f>
        <v>0</v>
      </c>
      <c r="AA951" s="177">
        <f t="shared" si="498"/>
        <v>208.51999999999998</v>
      </c>
      <c r="AB951" s="177" t="str">
        <f t="shared" si="499"/>
        <v/>
      </c>
      <c r="AC951" s="177" t="str">
        <f t="shared" si="500"/>
        <v/>
      </c>
      <c r="AD951" s="177" t="str">
        <f t="shared" si="501"/>
        <v/>
      </c>
      <c r="AE951" s="177" t="str">
        <f t="shared" si="502"/>
        <v/>
      </c>
      <c r="AF951" s="178">
        <f>IF(Q951&gt;0,VLOOKUP(H951,Leistungszahlen!$A$11:$C$158,3,),0)</f>
        <v>0</v>
      </c>
      <c r="AG951" s="178">
        <f>IF(R951&gt;0,VLOOKUP(H951,Leistungszahlen!$A$11:$F$158,6,),IF(T951&gt;0,VLOOKUP(H951,Leistungszahlen!$A$11:$F$158,6,),0))</f>
        <v>0</v>
      </c>
      <c r="AH951" s="179" t="e">
        <f t="shared" si="493"/>
        <v>#DIV/0!</v>
      </c>
      <c r="AI951" s="179">
        <f t="shared" si="494"/>
        <v>0</v>
      </c>
      <c r="AJ951" s="179">
        <f t="shared" si="495"/>
        <v>0</v>
      </c>
      <c r="AK951" s="179">
        <f t="shared" si="496"/>
        <v>0</v>
      </c>
      <c r="AL951" s="179">
        <f t="shared" si="497"/>
        <v>0</v>
      </c>
      <c r="AM951" s="180">
        <f>IF(L951=1,Stundensätze!$D$13,IF(L951=2,Stundensätze!$D$17,IF(L951=4,Stundensätze!$D$21,"")))</f>
        <v>0</v>
      </c>
      <c r="AN951" s="180">
        <f>IF(L951=1,Stundensätze!$D$15,IF(L951=2,Stundensätze!$D$19,IF(L951=4,Stundensätze!$D$23,"")))</f>
        <v>0</v>
      </c>
      <c r="AO951" s="180" t="e">
        <f t="shared" si="503"/>
        <v>#DIV/0!</v>
      </c>
      <c r="AP951" s="180">
        <f t="shared" si="504"/>
        <v>0</v>
      </c>
      <c r="AQ951" s="192" t="e">
        <f t="shared" si="505"/>
        <v>#DIV/0!</v>
      </c>
      <c r="AR951" s="192" t="e">
        <f t="shared" si="506"/>
        <v>#DIV/0!</v>
      </c>
      <c r="AS951" s="193" t="e">
        <f t="shared" si="507"/>
        <v>#DIV/0!</v>
      </c>
      <c r="AT951" s="258" t="str">
        <f>IF(K951=0,0,VLOOKUP(K951,Kostenstellen!A:B,2,FALSE))</f>
        <v xml:space="preserve">Stimmheilzentrum    </v>
      </c>
      <c r="AU951" s="68" t="str">
        <f t="shared" si="489"/>
        <v>Z</v>
      </c>
      <c r="AV951" s="68" t="str">
        <f t="shared" si="490"/>
        <v/>
      </c>
      <c r="AW951" s="68">
        <f>IF(AF951=0,0,VLOOKUP($H951,Leistungszahlen!$A$11:$H$158,4,FALSE))</f>
        <v>0</v>
      </c>
      <c r="AX951" s="68">
        <f>IF(AF951=0,0,VLOOKUP($H951,Leistungszahlen!$A$11:$H$158,5,FALSE))</f>
        <v>0</v>
      </c>
      <c r="AY951" s="68">
        <f>IF(AG951=0,0,VLOOKUP($H951,Leistungszahlen!$A$11:$H$158,6,FALSE))</f>
        <v>0</v>
      </c>
      <c r="AZ951" s="68">
        <f t="shared" si="491"/>
        <v>0</v>
      </c>
      <c r="BA951" s="68">
        <f t="shared" si="492"/>
        <v>0</v>
      </c>
      <c r="BC951" s="68">
        <f t="shared" si="508"/>
        <v>0</v>
      </c>
      <c r="BD951" s="285"/>
    </row>
    <row r="952" spans="1:56" s="68" customFormat="1" ht="22.5">
      <c r="A952" s="200"/>
      <c r="B952" s="200"/>
      <c r="C952" s="200" t="s">
        <v>419</v>
      </c>
      <c r="D952" s="200" t="s">
        <v>201</v>
      </c>
      <c r="E952" s="200" t="s">
        <v>350</v>
      </c>
      <c r="F952" s="200" t="s">
        <v>1350</v>
      </c>
      <c r="G952" s="200" t="s">
        <v>163</v>
      </c>
      <c r="H952" s="201" t="s">
        <v>287</v>
      </c>
      <c r="I952" s="202">
        <v>16.760000000000002</v>
      </c>
      <c r="J952" s="200" t="s">
        <v>560</v>
      </c>
      <c r="K952" s="176">
        <v>4</v>
      </c>
      <c r="L952" s="176">
        <v>1</v>
      </c>
      <c r="M952" s="176"/>
      <c r="N952" s="286">
        <v>3</v>
      </c>
      <c r="O952" s="286">
        <v>3</v>
      </c>
      <c r="P952" s="176"/>
      <c r="Q952" s="203">
        <f t="shared" si="484"/>
        <v>3</v>
      </c>
      <c r="R952" s="203">
        <f t="shared" si="485"/>
        <v>3</v>
      </c>
      <c r="S952" s="203">
        <f t="shared" si="486"/>
        <v>0</v>
      </c>
      <c r="T952" s="203">
        <f t="shared" si="487"/>
        <v>0</v>
      </c>
      <c r="U952" s="203">
        <f t="shared" si="488"/>
        <v>0</v>
      </c>
      <c r="V952" s="175">
        <f>IF(Q952&gt;0,VLOOKUP(Q952,Jahresfaktoren!$A$11:$B$24,2,),0)</f>
        <v>152</v>
      </c>
      <c r="W952" s="175">
        <f>IF(R952&gt;0,VLOOKUP(R952,Jahresfaktoren!$D$11:$E$24,2,),0)</f>
        <v>150</v>
      </c>
      <c r="X952" s="175">
        <f>IF(S952&gt;0,VLOOKUP(S952,Jahresfaktoren!$A$28:$B$29,2,),0)</f>
        <v>0</v>
      </c>
      <c r="Y952" s="175">
        <f>IF(T952&gt;0,VLOOKUP(T952,Jahresfaktoren!$A$28:$B$29,2,),0)</f>
        <v>0</v>
      </c>
      <c r="Z952" s="175">
        <f>IF(U952&gt;0,VLOOKUP(U952,Jahresfaktoren!$A$32:$B$33,2,),)</f>
        <v>0</v>
      </c>
      <c r="AA952" s="177">
        <f t="shared" si="498"/>
        <v>2547.5200000000004</v>
      </c>
      <c r="AB952" s="177">
        <f t="shared" si="499"/>
        <v>2514.0000000000005</v>
      </c>
      <c r="AC952" s="177" t="str">
        <f t="shared" si="500"/>
        <v/>
      </c>
      <c r="AD952" s="177" t="str">
        <f t="shared" si="501"/>
        <v/>
      </c>
      <c r="AE952" s="177" t="str">
        <f t="shared" si="502"/>
        <v/>
      </c>
      <c r="AF952" s="178">
        <f>IF(Q952&gt;0,VLOOKUP(H952,Leistungszahlen!$A$11:$C$158,3,),0)</f>
        <v>0</v>
      </c>
      <c r="AG952" s="178">
        <f>IF(R952&gt;0,VLOOKUP(H952,Leistungszahlen!$A$11:$F$158,6,),IF(T952&gt;0,VLOOKUP(H952,Leistungszahlen!$A$11:$F$158,6,),0))</f>
        <v>0</v>
      </c>
      <c r="AH952" s="179" t="e">
        <f t="shared" si="493"/>
        <v>#DIV/0!</v>
      </c>
      <c r="AI952" s="179" t="e">
        <f t="shared" si="494"/>
        <v>#DIV/0!</v>
      </c>
      <c r="AJ952" s="179">
        <f t="shared" si="495"/>
        <v>0</v>
      </c>
      <c r="AK952" s="179">
        <f t="shared" si="496"/>
        <v>0</v>
      </c>
      <c r="AL952" s="179">
        <f t="shared" si="497"/>
        <v>0</v>
      </c>
      <c r="AM952" s="180">
        <f>IF(L952=1,Stundensätze!$D$13,IF(L952=2,Stundensätze!$D$17,IF(L952=4,Stundensätze!$D$21,"")))</f>
        <v>0</v>
      </c>
      <c r="AN952" s="180">
        <f>IF(L952=1,Stundensätze!$D$15,IF(L952=2,Stundensätze!$D$19,IF(L952=4,Stundensätze!$D$23,"")))</f>
        <v>0</v>
      </c>
      <c r="AO952" s="180" t="e">
        <f t="shared" si="503"/>
        <v>#DIV/0!</v>
      </c>
      <c r="AP952" s="180">
        <f t="shared" si="504"/>
        <v>0</v>
      </c>
      <c r="AQ952" s="192" t="e">
        <f t="shared" si="505"/>
        <v>#DIV/0!</v>
      </c>
      <c r="AR952" s="192" t="e">
        <f t="shared" si="506"/>
        <v>#DIV/0!</v>
      </c>
      <c r="AS952" s="193" t="e">
        <f t="shared" si="507"/>
        <v>#DIV/0!</v>
      </c>
      <c r="AT952" s="258" t="str">
        <f>IF(K952=0,0,VLOOKUP(K952,Kostenstellen!A:B,2,FALSE))</f>
        <v xml:space="preserve">Stimmheilzentrum    </v>
      </c>
      <c r="AU952" s="68" t="str">
        <f t="shared" si="489"/>
        <v>A1</v>
      </c>
      <c r="AV952" s="68" t="str">
        <f t="shared" si="490"/>
        <v>A1</v>
      </c>
      <c r="AW952" s="68">
        <f>IF(AF952=0,0,VLOOKUP($H952,Leistungszahlen!$A$11:$H$158,4,FALSE))</f>
        <v>0</v>
      </c>
      <c r="AX952" s="68">
        <f>IF(AF952=0,0,VLOOKUP($H952,Leistungszahlen!$A$11:$H$158,5,FALSE))</f>
        <v>0</v>
      </c>
      <c r="AY952" s="68">
        <f>IF(AG952=0,0,VLOOKUP($H952,Leistungszahlen!$A$11:$H$158,6,FALSE))</f>
        <v>0</v>
      </c>
      <c r="AZ952" s="68">
        <f t="shared" si="491"/>
        <v>0</v>
      </c>
      <c r="BA952" s="68">
        <f t="shared" si="492"/>
        <v>0</v>
      </c>
      <c r="BC952" s="68">
        <f t="shared" si="508"/>
        <v>0</v>
      </c>
      <c r="BD952" s="285"/>
    </row>
    <row r="953" spans="1:56" s="68" customFormat="1" ht="22.5">
      <c r="A953" s="200"/>
      <c r="B953" s="200"/>
      <c r="C953" s="200" t="s">
        <v>419</v>
      </c>
      <c r="D953" s="200" t="s">
        <v>201</v>
      </c>
      <c r="E953" s="200" t="s">
        <v>350</v>
      </c>
      <c r="F953" s="200" t="s">
        <v>1350</v>
      </c>
      <c r="G953" s="200" t="s">
        <v>251</v>
      </c>
      <c r="H953" s="201" t="s">
        <v>200</v>
      </c>
      <c r="I953" s="202">
        <v>4.38</v>
      </c>
      <c r="J953" s="200" t="s">
        <v>778</v>
      </c>
      <c r="K953" s="176">
        <v>4</v>
      </c>
      <c r="L953" s="176">
        <v>1</v>
      </c>
      <c r="M953" s="176"/>
      <c r="N953" s="286">
        <v>6</v>
      </c>
      <c r="O953" s="286"/>
      <c r="P953" s="176"/>
      <c r="Q953" s="203">
        <f t="shared" si="484"/>
        <v>6</v>
      </c>
      <c r="R953" s="203">
        <f t="shared" si="485"/>
        <v>0</v>
      </c>
      <c r="S953" s="203">
        <f t="shared" si="486"/>
        <v>0</v>
      </c>
      <c r="T953" s="203">
        <f t="shared" si="487"/>
        <v>0</v>
      </c>
      <c r="U953" s="203">
        <f t="shared" si="488"/>
        <v>0</v>
      </c>
      <c r="V953" s="175">
        <f>IF(Q953&gt;0,VLOOKUP(Q953,Jahresfaktoren!$A$11:$B$24,2,),0)</f>
        <v>302</v>
      </c>
      <c r="W953" s="175">
        <f>IF(R953&gt;0,VLOOKUP(R953,Jahresfaktoren!$D$11:$E$24,2,),0)</f>
        <v>0</v>
      </c>
      <c r="X953" s="175">
        <f>IF(S953&gt;0,VLOOKUP(S953,Jahresfaktoren!$A$28:$B$29,2,),0)</f>
        <v>0</v>
      </c>
      <c r="Y953" s="175">
        <f>IF(T953&gt;0,VLOOKUP(T953,Jahresfaktoren!$A$28:$B$29,2,),0)</f>
        <v>0</v>
      </c>
      <c r="Z953" s="175">
        <f>IF(U953&gt;0,VLOOKUP(U953,Jahresfaktoren!$A$32:$B$33,2,),)</f>
        <v>0</v>
      </c>
      <c r="AA953" s="177">
        <f t="shared" si="498"/>
        <v>1322.76</v>
      </c>
      <c r="AB953" s="177" t="str">
        <f t="shared" si="499"/>
        <v/>
      </c>
      <c r="AC953" s="177" t="str">
        <f t="shared" si="500"/>
        <v/>
      </c>
      <c r="AD953" s="177" t="str">
        <f t="shared" si="501"/>
        <v/>
      </c>
      <c r="AE953" s="177" t="str">
        <f t="shared" si="502"/>
        <v/>
      </c>
      <c r="AF953" s="178">
        <f>IF(Q953&gt;0,VLOOKUP(H953,Leistungszahlen!$A$11:$C$158,3,),0)</f>
        <v>0</v>
      </c>
      <c r="AG953" s="178">
        <f>IF(R953&gt;0,VLOOKUP(H953,Leistungszahlen!$A$11:$F$158,6,),IF(T953&gt;0,VLOOKUP(H953,Leistungszahlen!$A$11:$F$158,6,),0))</f>
        <v>0</v>
      </c>
      <c r="AH953" s="179" t="e">
        <f t="shared" si="493"/>
        <v>#DIV/0!</v>
      </c>
      <c r="AI953" s="179">
        <f t="shared" si="494"/>
        <v>0</v>
      </c>
      <c r="AJ953" s="179">
        <f t="shared" si="495"/>
        <v>0</v>
      </c>
      <c r="AK953" s="179">
        <f t="shared" si="496"/>
        <v>0</v>
      </c>
      <c r="AL953" s="179">
        <f t="shared" si="497"/>
        <v>0</v>
      </c>
      <c r="AM953" s="180">
        <f>IF(L953=1,Stundensätze!$D$13,IF(L953=2,Stundensätze!$D$17,IF(L953=4,Stundensätze!$D$21,"")))</f>
        <v>0</v>
      </c>
      <c r="AN953" s="180">
        <f>IF(L953=1,Stundensätze!$D$15,IF(L953=2,Stundensätze!$D$19,IF(L953=4,Stundensätze!$D$23,"")))</f>
        <v>0</v>
      </c>
      <c r="AO953" s="180" t="e">
        <f t="shared" si="503"/>
        <v>#DIV/0!</v>
      </c>
      <c r="AP953" s="180">
        <f t="shared" si="504"/>
        <v>0</v>
      </c>
      <c r="AQ953" s="192" t="e">
        <f t="shared" si="505"/>
        <v>#DIV/0!</v>
      </c>
      <c r="AR953" s="192" t="e">
        <f t="shared" si="506"/>
        <v>#DIV/0!</v>
      </c>
      <c r="AS953" s="193" t="e">
        <f t="shared" si="507"/>
        <v>#DIV/0!</v>
      </c>
      <c r="AT953" s="258" t="str">
        <f>IF(K953=0,0,VLOOKUP(K953,Kostenstellen!A:B,2,FALSE))</f>
        <v xml:space="preserve">Stimmheilzentrum    </v>
      </c>
      <c r="AU953" s="68" t="str">
        <f t="shared" si="489"/>
        <v>B</v>
      </c>
      <c r="AV953" s="68" t="str">
        <f t="shared" si="490"/>
        <v/>
      </c>
      <c r="AW953" s="68">
        <f>IF(AF953=0,0,VLOOKUP($H953,Leistungszahlen!$A$11:$H$158,4,FALSE))</f>
        <v>0</v>
      </c>
      <c r="AX953" s="68">
        <f>IF(AF953=0,0,VLOOKUP($H953,Leistungszahlen!$A$11:$H$158,5,FALSE))</f>
        <v>0</v>
      </c>
      <c r="AY953" s="68">
        <f>IF(AG953=0,0,VLOOKUP($H953,Leistungszahlen!$A$11:$H$158,6,FALSE))</f>
        <v>0</v>
      </c>
      <c r="AZ953" s="68">
        <f t="shared" si="491"/>
        <v>0</v>
      </c>
      <c r="BA953" s="68">
        <f t="shared" si="492"/>
        <v>0</v>
      </c>
      <c r="BC953" s="68">
        <f t="shared" si="508"/>
        <v>0</v>
      </c>
      <c r="BD953" s="285"/>
    </row>
    <row r="954" spans="1:56" s="68" customFormat="1" ht="22.5">
      <c r="A954" s="200"/>
      <c r="B954" s="200"/>
      <c r="C954" s="200" t="s">
        <v>419</v>
      </c>
      <c r="D954" s="200" t="s">
        <v>201</v>
      </c>
      <c r="E954" s="200" t="s">
        <v>350</v>
      </c>
      <c r="F954" s="200" t="s">
        <v>1351</v>
      </c>
      <c r="G954" s="200" t="s">
        <v>118</v>
      </c>
      <c r="H954" s="201" t="s">
        <v>221</v>
      </c>
      <c r="I954" s="202">
        <v>4.01</v>
      </c>
      <c r="J954" s="200" t="s">
        <v>292</v>
      </c>
      <c r="K954" s="176">
        <v>4</v>
      </c>
      <c r="L954" s="176">
        <v>1</v>
      </c>
      <c r="M954" s="176">
        <v>0</v>
      </c>
      <c r="N954" s="286">
        <v>1</v>
      </c>
      <c r="O954" s="286"/>
      <c r="P954" s="176"/>
      <c r="Q954" s="203">
        <f t="shared" si="484"/>
        <v>1</v>
      </c>
      <c r="R954" s="203">
        <f t="shared" si="485"/>
        <v>0</v>
      </c>
      <c r="S954" s="203">
        <f t="shared" si="486"/>
        <v>0</v>
      </c>
      <c r="T954" s="203">
        <f t="shared" si="487"/>
        <v>0</v>
      </c>
      <c r="U954" s="203">
        <f t="shared" si="488"/>
        <v>0</v>
      </c>
      <c r="V954" s="175">
        <f>IF(Q954&gt;0,VLOOKUP(Q954,Jahresfaktoren!$A$11:$B$24,2,),0)</f>
        <v>52</v>
      </c>
      <c r="W954" s="175">
        <f>IF(R954&gt;0,VLOOKUP(R954,Jahresfaktoren!$D$11:$E$24,2,),0)</f>
        <v>0</v>
      </c>
      <c r="X954" s="175">
        <f>IF(S954&gt;0,VLOOKUP(S954,Jahresfaktoren!$A$28:$B$29,2,),0)</f>
        <v>0</v>
      </c>
      <c r="Y954" s="175">
        <f>IF(T954&gt;0,VLOOKUP(T954,Jahresfaktoren!$A$28:$B$29,2,),0)</f>
        <v>0</v>
      </c>
      <c r="Z954" s="175">
        <f>IF(U954&gt;0,VLOOKUP(U954,Jahresfaktoren!$A$32:$B$33,2,),)</f>
        <v>0</v>
      </c>
      <c r="AA954" s="177">
        <f t="shared" si="498"/>
        <v>208.51999999999998</v>
      </c>
      <c r="AB954" s="177" t="str">
        <f t="shared" si="499"/>
        <v/>
      </c>
      <c r="AC954" s="177" t="str">
        <f t="shared" si="500"/>
        <v/>
      </c>
      <c r="AD954" s="177" t="str">
        <f t="shared" si="501"/>
        <v/>
      </c>
      <c r="AE954" s="177" t="str">
        <f t="shared" si="502"/>
        <v/>
      </c>
      <c r="AF954" s="178">
        <f>IF(Q954&gt;0,VLOOKUP(H954,Leistungszahlen!$A$11:$C$158,3,),0)</f>
        <v>0</v>
      </c>
      <c r="AG954" s="178">
        <f>IF(R954&gt;0,VLOOKUP(H954,Leistungszahlen!$A$11:$F$158,6,),IF(T954&gt;0,VLOOKUP(H954,Leistungszahlen!$A$11:$F$158,6,),0))</f>
        <v>0</v>
      </c>
      <c r="AH954" s="179" t="e">
        <f t="shared" si="493"/>
        <v>#DIV/0!</v>
      </c>
      <c r="AI954" s="179">
        <f t="shared" si="494"/>
        <v>0</v>
      </c>
      <c r="AJ954" s="179">
        <f t="shared" si="495"/>
        <v>0</v>
      </c>
      <c r="AK954" s="179">
        <f t="shared" si="496"/>
        <v>0</v>
      </c>
      <c r="AL954" s="179">
        <f t="shared" si="497"/>
        <v>0</v>
      </c>
      <c r="AM954" s="180">
        <f>IF(L954=1,Stundensätze!$D$13,IF(L954=2,Stundensätze!$D$17,IF(L954=4,Stundensätze!$D$21,"")))</f>
        <v>0</v>
      </c>
      <c r="AN954" s="180">
        <f>IF(L954=1,Stundensätze!$D$15,IF(L954=2,Stundensätze!$D$19,IF(L954=4,Stundensätze!$D$23,"")))</f>
        <v>0</v>
      </c>
      <c r="AO954" s="180" t="e">
        <f t="shared" si="503"/>
        <v>#DIV/0!</v>
      </c>
      <c r="AP954" s="180">
        <f t="shared" si="504"/>
        <v>0</v>
      </c>
      <c r="AQ954" s="192" t="e">
        <f t="shared" si="505"/>
        <v>#DIV/0!</v>
      </c>
      <c r="AR954" s="192" t="e">
        <f t="shared" si="506"/>
        <v>#DIV/0!</v>
      </c>
      <c r="AS954" s="193" t="e">
        <f t="shared" si="507"/>
        <v>#DIV/0!</v>
      </c>
      <c r="AT954" s="258" t="str">
        <f>IF(K954=0,0,VLOOKUP(K954,Kostenstellen!A:B,2,FALSE))</f>
        <v xml:space="preserve">Stimmheilzentrum    </v>
      </c>
      <c r="AU954" s="68" t="str">
        <f t="shared" si="489"/>
        <v>Z</v>
      </c>
      <c r="AV954" s="68" t="str">
        <f t="shared" si="490"/>
        <v/>
      </c>
      <c r="AW954" s="68">
        <f>IF(AF954=0,0,VLOOKUP($H954,Leistungszahlen!$A$11:$H$158,4,FALSE))</f>
        <v>0</v>
      </c>
      <c r="AX954" s="68">
        <f>IF(AF954=0,0,VLOOKUP($H954,Leistungszahlen!$A$11:$H$158,5,FALSE))</f>
        <v>0</v>
      </c>
      <c r="AY954" s="68">
        <f>IF(AG954=0,0,VLOOKUP($H954,Leistungszahlen!$A$11:$H$158,6,FALSE))</f>
        <v>0</v>
      </c>
      <c r="AZ954" s="68">
        <f t="shared" si="491"/>
        <v>0</v>
      </c>
      <c r="BA954" s="68">
        <f t="shared" si="492"/>
        <v>0</v>
      </c>
      <c r="BC954" s="68">
        <f t="shared" si="508"/>
        <v>0</v>
      </c>
      <c r="BD954" s="285"/>
    </row>
    <row r="955" spans="1:56" s="68" customFormat="1" ht="22.5">
      <c r="A955" s="200"/>
      <c r="B955" s="200"/>
      <c r="C955" s="200" t="s">
        <v>419</v>
      </c>
      <c r="D955" s="200" t="s">
        <v>201</v>
      </c>
      <c r="E955" s="200" t="s">
        <v>350</v>
      </c>
      <c r="F955" s="200" t="s">
        <v>1351</v>
      </c>
      <c r="G955" s="200" t="s">
        <v>163</v>
      </c>
      <c r="H955" s="201" t="s">
        <v>287</v>
      </c>
      <c r="I955" s="202">
        <v>16.760000000000002</v>
      </c>
      <c r="J955" s="200" t="s">
        <v>560</v>
      </c>
      <c r="K955" s="176">
        <v>4</v>
      </c>
      <c r="L955" s="176">
        <v>1</v>
      </c>
      <c r="M955" s="176"/>
      <c r="N955" s="286">
        <v>3</v>
      </c>
      <c r="O955" s="286">
        <v>3</v>
      </c>
      <c r="P955" s="176"/>
      <c r="Q955" s="203">
        <f t="shared" si="484"/>
        <v>3</v>
      </c>
      <c r="R955" s="203">
        <f t="shared" si="485"/>
        <v>3</v>
      </c>
      <c r="S955" s="203">
        <f t="shared" si="486"/>
        <v>0</v>
      </c>
      <c r="T955" s="203">
        <f t="shared" si="487"/>
        <v>0</v>
      </c>
      <c r="U955" s="203">
        <f t="shared" si="488"/>
        <v>0</v>
      </c>
      <c r="V955" s="175">
        <f>IF(Q955&gt;0,VLOOKUP(Q955,Jahresfaktoren!$A$11:$B$24,2,),0)</f>
        <v>152</v>
      </c>
      <c r="W955" s="175">
        <f>IF(R955&gt;0,VLOOKUP(R955,Jahresfaktoren!$D$11:$E$24,2,),0)</f>
        <v>150</v>
      </c>
      <c r="X955" s="175">
        <f>IF(S955&gt;0,VLOOKUP(S955,Jahresfaktoren!$A$28:$B$29,2,),0)</f>
        <v>0</v>
      </c>
      <c r="Y955" s="175">
        <f>IF(T955&gt;0,VLOOKUP(T955,Jahresfaktoren!$A$28:$B$29,2,),0)</f>
        <v>0</v>
      </c>
      <c r="Z955" s="175">
        <f>IF(U955&gt;0,VLOOKUP(U955,Jahresfaktoren!$A$32:$B$33,2,),)</f>
        <v>0</v>
      </c>
      <c r="AA955" s="177">
        <f t="shared" si="498"/>
        <v>2547.5200000000004</v>
      </c>
      <c r="AB955" s="177">
        <f t="shared" si="499"/>
        <v>2514.0000000000005</v>
      </c>
      <c r="AC955" s="177" t="str">
        <f t="shared" si="500"/>
        <v/>
      </c>
      <c r="AD955" s="177" t="str">
        <f t="shared" si="501"/>
        <v/>
      </c>
      <c r="AE955" s="177" t="str">
        <f t="shared" si="502"/>
        <v/>
      </c>
      <c r="AF955" s="178">
        <f>IF(Q955&gt;0,VLOOKUP(H955,Leistungszahlen!$A$11:$C$158,3,),0)</f>
        <v>0</v>
      </c>
      <c r="AG955" s="178">
        <f>IF(R955&gt;0,VLOOKUP(H955,Leistungszahlen!$A$11:$F$158,6,),IF(T955&gt;0,VLOOKUP(H955,Leistungszahlen!$A$11:$F$158,6,),0))</f>
        <v>0</v>
      </c>
      <c r="AH955" s="179" t="e">
        <f t="shared" si="493"/>
        <v>#DIV/0!</v>
      </c>
      <c r="AI955" s="179" t="e">
        <f t="shared" si="494"/>
        <v>#DIV/0!</v>
      </c>
      <c r="AJ955" s="179">
        <f t="shared" si="495"/>
        <v>0</v>
      </c>
      <c r="AK955" s="179">
        <f t="shared" si="496"/>
        <v>0</v>
      </c>
      <c r="AL955" s="179">
        <f t="shared" si="497"/>
        <v>0</v>
      </c>
      <c r="AM955" s="180">
        <f>IF(L955=1,Stundensätze!$D$13,IF(L955=2,Stundensätze!$D$17,IF(L955=4,Stundensätze!$D$21,"")))</f>
        <v>0</v>
      </c>
      <c r="AN955" s="180">
        <f>IF(L955=1,Stundensätze!$D$15,IF(L955=2,Stundensätze!$D$19,IF(L955=4,Stundensätze!$D$23,"")))</f>
        <v>0</v>
      </c>
      <c r="AO955" s="180" t="e">
        <f t="shared" si="503"/>
        <v>#DIV/0!</v>
      </c>
      <c r="AP955" s="180">
        <f t="shared" si="504"/>
        <v>0</v>
      </c>
      <c r="AQ955" s="192" t="e">
        <f t="shared" si="505"/>
        <v>#DIV/0!</v>
      </c>
      <c r="AR955" s="192" t="e">
        <f t="shared" si="506"/>
        <v>#DIV/0!</v>
      </c>
      <c r="AS955" s="193" t="e">
        <f t="shared" si="507"/>
        <v>#DIV/0!</v>
      </c>
      <c r="AT955" s="258" t="str">
        <f>IF(K955=0,0,VLOOKUP(K955,Kostenstellen!A:B,2,FALSE))</f>
        <v xml:space="preserve">Stimmheilzentrum    </v>
      </c>
      <c r="AU955" s="68" t="str">
        <f t="shared" si="489"/>
        <v>A1</v>
      </c>
      <c r="AV955" s="68" t="str">
        <f t="shared" si="490"/>
        <v>A1</v>
      </c>
      <c r="AW955" s="68">
        <f>IF(AF955=0,0,VLOOKUP($H955,Leistungszahlen!$A$11:$H$158,4,FALSE))</f>
        <v>0</v>
      </c>
      <c r="AX955" s="68">
        <f>IF(AF955=0,0,VLOOKUP($H955,Leistungszahlen!$A$11:$H$158,5,FALSE))</f>
        <v>0</v>
      </c>
      <c r="AY955" s="68">
        <f>IF(AG955=0,0,VLOOKUP($H955,Leistungszahlen!$A$11:$H$158,6,FALSE))</f>
        <v>0</v>
      </c>
      <c r="AZ955" s="68">
        <f t="shared" si="491"/>
        <v>0</v>
      </c>
      <c r="BA955" s="68">
        <f t="shared" si="492"/>
        <v>0</v>
      </c>
      <c r="BC955" s="68">
        <f t="shared" si="508"/>
        <v>0</v>
      </c>
      <c r="BD955" s="285"/>
    </row>
    <row r="956" spans="1:56" s="68" customFormat="1" ht="22.5">
      <c r="A956" s="200"/>
      <c r="B956" s="200"/>
      <c r="C956" s="200" t="s">
        <v>419</v>
      </c>
      <c r="D956" s="200" t="s">
        <v>201</v>
      </c>
      <c r="E956" s="200" t="s">
        <v>350</v>
      </c>
      <c r="F956" s="200" t="s">
        <v>1351</v>
      </c>
      <c r="G956" s="200" t="s">
        <v>251</v>
      </c>
      <c r="H956" s="201" t="s">
        <v>200</v>
      </c>
      <c r="I956" s="202">
        <v>4.38</v>
      </c>
      <c r="J956" s="200" t="s">
        <v>778</v>
      </c>
      <c r="K956" s="176">
        <v>4</v>
      </c>
      <c r="L956" s="176">
        <v>1</v>
      </c>
      <c r="M956" s="176"/>
      <c r="N956" s="286">
        <v>6</v>
      </c>
      <c r="O956" s="286"/>
      <c r="P956" s="176"/>
      <c r="Q956" s="203">
        <f t="shared" si="484"/>
        <v>6</v>
      </c>
      <c r="R956" s="203">
        <f t="shared" si="485"/>
        <v>0</v>
      </c>
      <c r="S956" s="203">
        <f t="shared" si="486"/>
        <v>0</v>
      </c>
      <c r="T956" s="203">
        <f t="shared" si="487"/>
        <v>0</v>
      </c>
      <c r="U956" s="203">
        <f t="shared" si="488"/>
        <v>0</v>
      </c>
      <c r="V956" s="175">
        <f>IF(Q956&gt;0,VLOOKUP(Q956,Jahresfaktoren!$A$11:$B$24,2,),0)</f>
        <v>302</v>
      </c>
      <c r="W956" s="175">
        <f>IF(R956&gt;0,VLOOKUP(R956,Jahresfaktoren!$D$11:$E$24,2,),0)</f>
        <v>0</v>
      </c>
      <c r="X956" s="175">
        <f>IF(S956&gt;0,VLOOKUP(S956,Jahresfaktoren!$A$28:$B$29,2,),0)</f>
        <v>0</v>
      </c>
      <c r="Y956" s="175">
        <f>IF(T956&gt;0,VLOOKUP(T956,Jahresfaktoren!$A$28:$B$29,2,),0)</f>
        <v>0</v>
      </c>
      <c r="Z956" s="175">
        <f>IF(U956&gt;0,VLOOKUP(U956,Jahresfaktoren!$A$32:$B$33,2,),)</f>
        <v>0</v>
      </c>
      <c r="AA956" s="177">
        <f t="shared" si="498"/>
        <v>1322.76</v>
      </c>
      <c r="AB956" s="177" t="str">
        <f t="shared" si="499"/>
        <v/>
      </c>
      <c r="AC956" s="177" t="str">
        <f t="shared" si="500"/>
        <v/>
      </c>
      <c r="AD956" s="177" t="str">
        <f t="shared" si="501"/>
        <v/>
      </c>
      <c r="AE956" s="177" t="str">
        <f t="shared" si="502"/>
        <v/>
      </c>
      <c r="AF956" s="178">
        <f>IF(Q956&gt;0,VLOOKUP(H956,Leistungszahlen!$A$11:$C$158,3,),0)</f>
        <v>0</v>
      </c>
      <c r="AG956" s="178">
        <f>IF(R956&gt;0,VLOOKUP(H956,Leistungszahlen!$A$11:$F$158,6,),IF(T956&gt;0,VLOOKUP(H956,Leistungszahlen!$A$11:$F$158,6,),0))</f>
        <v>0</v>
      </c>
      <c r="AH956" s="179" t="e">
        <f t="shared" si="493"/>
        <v>#DIV/0!</v>
      </c>
      <c r="AI956" s="179">
        <f t="shared" si="494"/>
        <v>0</v>
      </c>
      <c r="AJ956" s="179">
        <f t="shared" si="495"/>
        <v>0</v>
      </c>
      <c r="AK956" s="179">
        <f t="shared" si="496"/>
        <v>0</v>
      </c>
      <c r="AL956" s="179">
        <f t="shared" si="497"/>
        <v>0</v>
      </c>
      <c r="AM956" s="180">
        <f>IF(L956=1,Stundensätze!$D$13,IF(L956=2,Stundensätze!$D$17,IF(L956=4,Stundensätze!$D$21,"")))</f>
        <v>0</v>
      </c>
      <c r="AN956" s="180">
        <f>IF(L956=1,Stundensätze!$D$15,IF(L956=2,Stundensätze!$D$19,IF(L956=4,Stundensätze!$D$23,"")))</f>
        <v>0</v>
      </c>
      <c r="AO956" s="180" t="e">
        <f t="shared" si="503"/>
        <v>#DIV/0!</v>
      </c>
      <c r="AP956" s="180">
        <f t="shared" si="504"/>
        <v>0</v>
      </c>
      <c r="AQ956" s="192" t="e">
        <f t="shared" si="505"/>
        <v>#DIV/0!</v>
      </c>
      <c r="AR956" s="192" t="e">
        <f t="shared" si="506"/>
        <v>#DIV/0!</v>
      </c>
      <c r="AS956" s="193" t="e">
        <f t="shared" si="507"/>
        <v>#DIV/0!</v>
      </c>
      <c r="AT956" s="258" t="str">
        <f>IF(K956=0,0,VLOOKUP(K956,Kostenstellen!A:B,2,FALSE))</f>
        <v xml:space="preserve">Stimmheilzentrum    </v>
      </c>
      <c r="AU956" s="68" t="str">
        <f t="shared" si="489"/>
        <v>B</v>
      </c>
      <c r="AV956" s="68" t="str">
        <f t="shared" si="490"/>
        <v/>
      </c>
      <c r="AW956" s="68">
        <f>IF(AF956=0,0,VLOOKUP($H956,Leistungszahlen!$A$11:$H$158,4,FALSE))</f>
        <v>0</v>
      </c>
      <c r="AX956" s="68">
        <f>IF(AF956=0,0,VLOOKUP($H956,Leistungszahlen!$A$11:$H$158,5,FALSE))</f>
        <v>0</v>
      </c>
      <c r="AY956" s="68">
        <f>IF(AG956=0,0,VLOOKUP($H956,Leistungszahlen!$A$11:$H$158,6,FALSE))</f>
        <v>0</v>
      </c>
      <c r="AZ956" s="68">
        <f t="shared" si="491"/>
        <v>0</v>
      </c>
      <c r="BA956" s="68">
        <f t="shared" si="492"/>
        <v>0</v>
      </c>
      <c r="BC956" s="68">
        <f t="shared" si="508"/>
        <v>0</v>
      </c>
      <c r="BD956" s="285"/>
    </row>
    <row r="957" spans="1:56" s="68" customFormat="1" ht="22.5">
      <c r="A957" s="200"/>
      <c r="B957" s="200"/>
      <c r="C957" s="200" t="s">
        <v>419</v>
      </c>
      <c r="D957" s="200" t="s">
        <v>201</v>
      </c>
      <c r="E957" s="200" t="s">
        <v>350</v>
      </c>
      <c r="F957" s="200" t="s">
        <v>1352</v>
      </c>
      <c r="G957" s="200" t="s">
        <v>118</v>
      </c>
      <c r="H957" s="201" t="s">
        <v>221</v>
      </c>
      <c r="I957" s="202">
        <v>4.01</v>
      </c>
      <c r="J957" s="200" t="s">
        <v>292</v>
      </c>
      <c r="K957" s="176">
        <v>4</v>
      </c>
      <c r="L957" s="176">
        <v>1</v>
      </c>
      <c r="M957" s="176">
        <v>0</v>
      </c>
      <c r="N957" s="286">
        <v>1</v>
      </c>
      <c r="O957" s="286"/>
      <c r="P957" s="176"/>
      <c r="Q957" s="203">
        <f t="shared" si="484"/>
        <v>1</v>
      </c>
      <c r="R957" s="203">
        <f t="shared" si="485"/>
        <v>0</v>
      </c>
      <c r="S957" s="203">
        <f t="shared" si="486"/>
        <v>0</v>
      </c>
      <c r="T957" s="203">
        <f t="shared" si="487"/>
        <v>0</v>
      </c>
      <c r="U957" s="203">
        <f t="shared" si="488"/>
        <v>0</v>
      </c>
      <c r="V957" s="175">
        <f>IF(Q957&gt;0,VLOOKUP(Q957,Jahresfaktoren!$A$11:$B$24,2,),0)</f>
        <v>52</v>
      </c>
      <c r="W957" s="175">
        <f>IF(R957&gt;0,VLOOKUP(R957,Jahresfaktoren!$D$11:$E$24,2,),0)</f>
        <v>0</v>
      </c>
      <c r="X957" s="175">
        <f>IF(S957&gt;0,VLOOKUP(S957,Jahresfaktoren!$A$28:$B$29,2,),0)</f>
        <v>0</v>
      </c>
      <c r="Y957" s="175">
        <f>IF(T957&gt;0,VLOOKUP(T957,Jahresfaktoren!$A$28:$B$29,2,),0)</f>
        <v>0</v>
      </c>
      <c r="Z957" s="175">
        <f>IF(U957&gt;0,VLOOKUP(U957,Jahresfaktoren!$A$32:$B$33,2,),)</f>
        <v>0</v>
      </c>
      <c r="AA957" s="177">
        <f t="shared" si="498"/>
        <v>208.51999999999998</v>
      </c>
      <c r="AB957" s="177" t="str">
        <f t="shared" si="499"/>
        <v/>
      </c>
      <c r="AC957" s="177" t="str">
        <f t="shared" si="500"/>
        <v/>
      </c>
      <c r="AD957" s="177" t="str">
        <f t="shared" si="501"/>
        <v/>
      </c>
      <c r="AE957" s="177" t="str">
        <f t="shared" si="502"/>
        <v/>
      </c>
      <c r="AF957" s="178">
        <f>IF(Q957&gt;0,VLOOKUP(H957,Leistungszahlen!$A$11:$C$158,3,),0)</f>
        <v>0</v>
      </c>
      <c r="AG957" s="178">
        <f>IF(R957&gt;0,VLOOKUP(H957,Leistungszahlen!$A$11:$F$158,6,),IF(T957&gt;0,VLOOKUP(H957,Leistungszahlen!$A$11:$F$158,6,),0))</f>
        <v>0</v>
      </c>
      <c r="AH957" s="179" t="e">
        <f t="shared" si="493"/>
        <v>#DIV/0!</v>
      </c>
      <c r="AI957" s="179">
        <f t="shared" si="494"/>
        <v>0</v>
      </c>
      <c r="AJ957" s="179">
        <f t="shared" si="495"/>
        <v>0</v>
      </c>
      <c r="AK957" s="179">
        <f t="shared" si="496"/>
        <v>0</v>
      </c>
      <c r="AL957" s="179">
        <f t="shared" si="497"/>
        <v>0</v>
      </c>
      <c r="AM957" s="180">
        <f>IF(L957=1,Stundensätze!$D$13,IF(L957=2,Stundensätze!$D$17,IF(L957=4,Stundensätze!$D$21,"")))</f>
        <v>0</v>
      </c>
      <c r="AN957" s="180">
        <f>IF(L957=1,Stundensätze!$D$15,IF(L957=2,Stundensätze!$D$19,IF(L957=4,Stundensätze!$D$23,"")))</f>
        <v>0</v>
      </c>
      <c r="AO957" s="180" t="e">
        <f t="shared" si="503"/>
        <v>#DIV/0!</v>
      </c>
      <c r="AP957" s="180">
        <f t="shared" si="504"/>
        <v>0</v>
      </c>
      <c r="AQ957" s="192" t="e">
        <f t="shared" si="505"/>
        <v>#DIV/0!</v>
      </c>
      <c r="AR957" s="192" t="e">
        <f t="shared" si="506"/>
        <v>#DIV/0!</v>
      </c>
      <c r="AS957" s="193" t="e">
        <f t="shared" si="507"/>
        <v>#DIV/0!</v>
      </c>
      <c r="AT957" s="258" t="str">
        <f>IF(K957=0,0,VLOOKUP(K957,Kostenstellen!A:B,2,FALSE))</f>
        <v xml:space="preserve">Stimmheilzentrum    </v>
      </c>
      <c r="AU957" s="68" t="str">
        <f t="shared" si="489"/>
        <v>Z</v>
      </c>
      <c r="AV957" s="68" t="str">
        <f t="shared" si="490"/>
        <v/>
      </c>
      <c r="AW957" s="68">
        <f>IF(AF957=0,0,VLOOKUP($H957,Leistungszahlen!$A$11:$H$158,4,FALSE))</f>
        <v>0</v>
      </c>
      <c r="AX957" s="68">
        <f>IF(AF957=0,0,VLOOKUP($H957,Leistungszahlen!$A$11:$H$158,5,FALSE))</f>
        <v>0</v>
      </c>
      <c r="AY957" s="68">
        <f>IF(AG957=0,0,VLOOKUP($H957,Leistungszahlen!$A$11:$H$158,6,FALSE))</f>
        <v>0</v>
      </c>
      <c r="AZ957" s="68">
        <f t="shared" si="491"/>
        <v>0</v>
      </c>
      <c r="BA957" s="68">
        <f t="shared" si="492"/>
        <v>0</v>
      </c>
      <c r="BC957" s="68">
        <f t="shared" si="508"/>
        <v>0</v>
      </c>
      <c r="BD957" s="285"/>
    </row>
    <row r="958" spans="1:56" s="68" customFormat="1" ht="22.5">
      <c r="A958" s="200"/>
      <c r="B958" s="200"/>
      <c r="C958" s="200" t="s">
        <v>419</v>
      </c>
      <c r="D958" s="200" t="s">
        <v>201</v>
      </c>
      <c r="E958" s="200" t="s">
        <v>350</v>
      </c>
      <c r="F958" s="200" t="s">
        <v>1352</v>
      </c>
      <c r="G958" s="200" t="s">
        <v>163</v>
      </c>
      <c r="H958" s="201" t="s">
        <v>287</v>
      </c>
      <c r="I958" s="202">
        <v>16.760000000000002</v>
      </c>
      <c r="J958" s="200" t="s">
        <v>560</v>
      </c>
      <c r="K958" s="176">
        <v>4</v>
      </c>
      <c r="L958" s="176">
        <v>1</v>
      </c>
      <c r="M958" s="176"/>
      <c r="N958" s="286">
        <v>3</v>
      </c>
      <c r="O958" s="286">
        <v>3</v>
      </c>
      <c r="P958" s="176"/>
      <c r="Q958" s="203">
        <f t="shared" si="484"/>
        <v>3</v>
      </c>
      <c r="R958" s="203">
        <f t="shared" si="485"/>
        <v>3</v>
      </c>
      <c r="S958" s="203">
        <f t="shared" si="486"/>
        <v>0</v>
      </c>
      <c r="T958" s="203">
        <f t="shared" si="487"/>
        <v>0</v>
      </c>
      <c r="U958" s="203">
        <f t="shared" si="488"/>
        <v>0</v>
      </c>
      <c r="V958" s="175">
        <f>IF(Q958&gt;0,VLOOKUP(Q958,Jahresfaktoren!$A$11:$B$24,2,),0)</f>
        <v>152</v>
      </c>
      <c r="W958" s="175">
        <f>IF(R958&gt;0,VLOOKUP(R958,Jahresfaktoren!$D$11:$E$24,2,),0)</f>
        <v>150</v>
      </c>
      <c r="X958" s="175">
        <f>IF(S958&gt;0,VLOOKUP(S958,Jahresfaktoren!$A$28:$B$29,2,),0)</f>
        <v>0</v>
      </c>
      <c r="Y958" s="175">
        <f>IF(T958&gt;0,VLOOKUP(T958,Jahresfaktoren!$A$28:$B$29,2,),0)</f>
        <v>0</v>
      </c>
      <c r="Z958" s="175">
        <f>IF(U958&gt;0,VLOOKUP(U958,Jahresfaktoren!$A$32:$B$33,2,),)</f>
        <v>0</v>
      </c>
      <c r="AA958" s="177">
        <f t="shared" si="498"/>
        <v>2547.5200000000004</v>
      </c>
      <c r="AB958" s="177">
        <f t="shared" si="499"/>
        <v>2514.0000000000005</v>
      </c>
      <c r="AC958" s="177" t="str">
        <f t="shared" si="500"/>
        <v/>
      </c>
      <c r="AD958" s="177" t="str">
        <f t="shared" si="501"/>
        <v/>
      </c>
      <c r="AE958" s="177" t="str">
        <f t="shared" si="502"/>
        <v/>
      </c>
      <c r="AF958" s="178">
        <f>IF(Q958&gt;0,VLOOKUP(H958,Leistungszahlen!$A$11:$C$158,3,),0)</f>
        <v>0</v>
      </c>
      <c r="AG958" s="178">
        <f>IF(R958&gt;0,VLOOKUP(H958,Leistungszahlen!$A$11:$F$158,6,),IF(T958&gt;0,VLOOKUP(H958,Leistungszahlen!$A$11:$F$158,6,),0))</f>
        <v>0</v>
      </c>
      <c r="AH958" s="179" t="e">
        <f t="shared" si="493"/>
        <v>#DIV/0!</v>
      </c>
      <c r="AI958" s="179" t="e">
        <f t="shared" si="494"/>
        <v>#DIV/0!</v>
      </c>
      <c r="AJ958" s="179">
        <f t="shared" si="495"/>
        <v>0</v>
      </c>
      <c r="AK958" s="179">
        <f t="shared" si="496"/>
        <v>0</v>
      </c>
      <c r="AL958" s="179">
        <f t="shared" si="497"/>
        <v>0</v>
      </c>
      <c r="AM958" s="180">
        <f>IF(L958=1,Stundensätze!$D$13,IF(L958=2,Stundensätze!$D$17,IF(L958=4,Stundensätze!$D$21,"")))</f>
        <v>0</v>
      </c>
      <c r="AN958" s="180">
        <f>IF(L958=1,Stundensätze!$D$15,IF(L958=2,Stundensätze!$D$19,IF(L958=4,Stundensätze!$D$23,"")))</f>
        <v>0</v>
      </c>
      <c r="AO958" s="180" t="e">
        <f t="shared" si="503"/>
        <v>#DIV/0!</v>
      </c>
      <c r="AP958" s="180">
        <f t="shared" si="504"/>
        <v>0</v>
      </c>
      <c r="AQ958" s="192" t="e">
        <f t="shared" si="505"/>
        <v>#DIV/0!</v>
      </c>
      <c r="AR958" s="192" t="e">
        <f t="shared" si="506"/>
        <v>#DIV/0!</v>
      </c>
      <c r="AS958" s="193" t="e">
        <f t="shared" si="507"/>
        <v>#DIV/0!</v>
      </c>
      <c r="AT958" s="258" t="str">
        <f>IF(K958=0,0,VLOOKUP(K958,Kostenstellen!A:B,2,FALSE))</f>
        <v xml:space="preserve">Stimmheilzentrum    </v>
      </c>
      <c r="AU958" s="68" t="str">
        <f t="shared" si="489"/>
        <v>A1</v>
      </c>
      <c r="AV958" s="68" t="str">
        <f t="shared" si="490"/>
        <v>A1</v>
      </c>
      <c r="AW958" s="68">
        <f>IF(AF958=0,0,VLOOKUP($H958,Leistungszahlen!$A$11:$H$158,4,FALSE))</f>
        <v>0</v>
      </c>
      <c r="AX958" s="68">
        <f>IF(AF958=0,0,VLOOKUP($H958,Leistungszahlen!$A$11:$H$158,5,FALSE))</f>
        <v>0</v>
      </c>
      <c r="AY958" s="68">
        <f>IF(AG958=0,0,VLOOKUP($H958,Leistungszahlen!$A$11:$H$158,6,FALSE))</f>
        <v>0</v>
      </c>
      <c r="AZ958" s="68">
        <f t="shared" si="491"/>
        <v>0</v>
      </c>
      <c r="BA958" s="68">
        <f t="shared" si="492"/>
        <v>0</v>
      </c>
      <c r="BC958" s="68">
        <f t="shared" si="508"/>
        <v>0</v>
      </c>
      <c r="BD958" s="285"/>
    </row>
    <row r="959" spans="1:56" s="68" customFormat="1" ht="22.5">
      <c r="A959" s="200"/>
      <c r="B959" s="200"/>
      <c r="C959" s="200" t="s">
        <v>419</v>
      </c>
      <c r="D959" s="200" t="s">
        <v>201</v>
      </c>
      <c r="E959" s="200" t="s">
        <v>350</v>
      </c>
      <c r="F959" s="200" t="s">
        <v>1352</v>
      </c>
      <c r="G959" s="200" t="s">
        <v>251</v>
      </c>
      <c r="H959" s="201" t="s">
        <v>200</v>
      </c>
      <c r="I959" s="202">
        <v>4.38</v>
      </c>
      <c r="J959" s="200" t="s">
        <v>778</v>
      </c>
      <c r="K959" s="176">
        <v>4</v>
      </c>
      <c r="L959" s="176">
        <v>1</v>
      </c>
      <c r="M959" s="176"/>
      <c r="N959" s="286">
        <v>6</v>
      </c>
      <c r="O959" s="286"/>
      <c r="P959" s="176"/>
      <c r="Q959" s="203">
        <f t="shared" si="484"/>
        <v>6</v>
      </c>
      <c r="R959" s="203">
        <f t="shared" si="485"/>
        <v>0</v>
      </c>
      <c r="S959" s="203">
        <f t="shared" si="486"/>
        <v>0</v>
      </c>
      <c r="T959" s="203">
        <f t="shared" si="487"/>
        <v>0</v>
      </c>
      <c r="U959" s="203">
        <f t="shared" si="488"/>
        <v>0</v>
      </c>
      <c r="V959" s="175">
        <f>IF(Q959&gt;0,VLOOKUP(Q959,Jahresfaktoren!$A$11:$B$24,2,),0)</f>
        <v>302</v>
      </c>
      <c r="W959" s="175">
        <f>IF(R959&gt;0,VLOOKUP(R959,Jahresfaktoren!$D$11:$E$24,2,),0)</f>
        <v>0</v>
      </c>
      <c r="X959" s="175">
        <f>IF(S959&gt;0,VLOOKUP(S959,Jahresfaktoren!$A$28:$B$29,2,),0)</f>
        <v>0</v>
      </c>
      <c r="Y959" s="175">
        <f>IF(T959&gt;0,VLOOKUP(T959,Jahresfaktoren!$A$28:$B$29,2,),0)</f>
        <v>0</v>
      </c>
      <c r="Z959" s="175">
        <f>IF(U959&gt;0,VLOOKUP(U959,Jahresfaktoren!$A$32:$B$33,2,),)</f>
        <v>0</v>
      </c>
      <c r="AA959" s="177">
        <f t="shared" si="498"/>
        <v>1322.76</v>
      </c>
      <c r="AB959" s="177" t="str">
        <f t="shared" si="499"/>
        <v/>
      </c>
      <c r="AC959" s="177" t="str">
        <f t="shared" si="500"/>
        <v/>
      </c>
      <c r="AD959" s="177" t="str">
        <f t="shared" si="501"/>
        <v/>
      </c>
      <c r="AE959" s="177" t="str">
        <f t="shared" si="502"/>
        <v/>
      </c>
      <c r="AF959" s="178">
        <f>IF(Q959&gt;0,VLOOKUP(H959,Leistungszahlen!$A$11:$C$158,3,),0)</f>
        <v>0</v>
      </c>
      <c r="AG959" s="178">
        <f>IF(R959&gt;0,VLOOKUP(H959,Leistungszahlen!$A$11:$F$158,6,),IF(T959&gt;0,VLOOKUP(H959,Leistungszahlen!$A$11:$F$158,6,),0))</f>
        <v>0</v>
      </c>
      <c r="AH959" s="179" t="e">
        <f t="shared" si="493"/>
        <v>#DIV/0!</v>
      </c>
      <c r="AI959" s="179">
        <f t="shared" si="494"/>
        <v>0</v>
      </c>
      <c r="AJ959" s="179">
        <f t="shared" si="495"/>
        <v>0</v>
      </c>
      <c r="AK959" s="179">
        <f t="shared" si="496"/>
        <v>0</v>
      </c>
      <c r="AL959" s="179">
        <f t="shared" si="497"/>
        <v>0</v>
      </c>
      <c r="AM959" s="180">
        <f>IF(L959=1,Stundensätze!$D$13,IF(L959=2,Stundensätze!$D$17,IF(L959=4,Stundensätze!$D$21,"")))</f>
        <v>0</v>
      </c>
      <c r="AN959" s="180">
        <f>IF(L959=1,Stundensätze!$D$15,IF(L959=2,Stundensätze!$D$19,IF(L959=4,Stundensätze!$D$23,"")))</f>
        <v>0</v>
      </c>
      <c r="AO959" s="180" t="e">
        <f t="shared" si="503"/>
        <v>#DIV/0!</v>
      </c>
      <c r="AP959" s="180">
        <f t="shared" si="504"/>
        <v>0</v>
      </c>
      <c r="AQ959" s="192" t="e">
        <f t="shared" si="505"/>
        <v>#DIV/0!</v>
      </c>
      <c r="AR959" s="192" t="e">
        <f t="shared" si="506"/>
        <v>#DIV/0!</v>
      </c>
      <c r="AS959" s="193" t="e">
        <f t="shared" si="507"/>
        <v>#DIV/0!</v>
      </c>
      <c r="AT959" s="258" t="str">
        <f>IF(K959=0,0,VLOOKUP(K959,Kostenstellen!A:B,2,FALSE))</f>
        <v xml:space="preserve">Stimmheilzentrum    </v>
      </c>
      <c r="AU959" s="68" t="str">
        <f t="shared" si="489"/>
        <v>B</v>
      </c>
      <c r="AV959" s="68" t="str">
        <f t="shared" si="490"/>
        <v/>
      </c>
      <c r="AW959" s="68">
        <f>IF(AF959=0,0,VLOOKUP($H959,Leistungszahlen!$A$11:$H$158,4,FALSE))</f>
        <v>0</v>
      </c>
      <c r="AX959" s="68">
        <f>IF(AF959=0,0,VLOOKUP($H959,Leistungszahlen!$A$11:$H$158,5,FALSE))</f>
        <v>0</v>
      </c>
      <c r="AY959" s="68">
        <f>IF(AG959=0,0,VLOOKUP($H959,Leistungszahlen!$A$11:$H$158,6,FALSE))</f>
        <v>0</v>
      </c>
      <c r="AZ959" s="68">
        <f t="shared" si="491"/>
        <v>0</v>
      </c>
      <c r="BA959" s="68">
        <f t="shared" si="492"/>
        <v>0</v>
      </c>
      <c r="BC959" s="68">
        <f t="shared" si="508"/>
        <v>0</v>
      </c>
      <c r="BD959" s="285"/>
    </row>
    <row r="960" spans="1:56" s="68" customFormat="1" ht="22.5">
      <c r="A960" s="200"/>
      <c r="B960" s="200"/>
      <c r="C960" s="200" t="s">
        <v>419</v>
      </c>
      <c r="D960" s="200" t="s">
        <v>201</v>
      </c>
      <c r="E960" s="200" t="s">
        <v>350</v>
      </c>
      <c r="F960" s="200" t="s">
        <v>1353</v>
      </c>
      <c r="G960" s="200" t="s">
        <v>118</v>
      </c>
      <c r="H960" s="201" t="s">
        <v>221</v>
      </c>
      <c r="I960" s="202">
        <v>4.01</v>
      </c>
      <c r="J960" s="200" t="s">
        <v>292</v>
      </c>
      <c r="K960" s="176">
        <v>4</v>
      </c>
      <c r="L960" s="176">
        <v>1</v>
      </c>
      <c r="M960" s="176">
        <v>0</v>
      </c>
      <c r="N960" s="286">
        <v>1</v>
      </c>
      <c r="O960" s="286"/>
      <c r="P960" s="176"/>
      <c r="Q960" s="203">
        <f t="shared" si="484"/>
        <v>1</v>
      </c>
      <c r="R960" s="203">
        <f t="shared" si="485"/>
        <v>0</v>
      </c>
      <c r="S960" s="203">
        <f t="shared" si="486"/>
        <v>0</v>
      </c>
      <c r="T960" s="203">
        <f t="shared" si="487"/>
        <v>0</v>
      </c>
      <c r="U960" s="203">
        <f t="shared" si="488"/>
        <v>0</v>
      </c>
      <c r="V960" s="175">
        <f>IF(Q960&gt;0,VLOOKUP(Q960,Jahresfaktoren!$A$11:$B$24,2,),0)</f>
        <v>52</v>
      </c>
      <c r="W960" s="175">
        <f>IF(R960&gt;0,VLOOKUP(R960,Jahresfaktoren!$D$11:$E$24,2,),0)</f>
        <v>0</v>
      </c>
      <c r="X960" s="175">
        <f>IF(S960&gt;0,VLOOKUP(S960,Jahresfaktoren!$A$28:$B$29,2,),0)</f>
        <v>0</v>
      </c>
      <c r="Y960" s="175">
        <f>IF(T960&gt;0,VLOOKUP(T960,Jahresfaktoren!$A$28:$B$29,2,),0)</f>
        <v>0</v>
      </c>
      <c r="Z960" s="175">
        <f>IF(U960&gt;0,VLOOKUP(U960,Jahresfaktoren!$A$32:$B$33,2,),)</f>
        <v>0</v>
      </c>
      <c r="AA960" s="177">
        <f t="shared" si="498"/>
        <v>208.51999999999998</v>
      </c>
      <c r="AB960" s="177" t="str">
        <f t="shared" si="499"/>
        <v/>
      </c>
      <c r="AC960" s="177" t="str">
        <f t="shared" si="500"/>
        <v/>
      </c>
      <c r="AD960" s="177" t="str">
        <f t="shared" si="501"/>
        <v/>
      </c>
      <c r="AE960" s="177" t="str">
        <f t="shared" si="502"/>
        <v/>
      </c>
      <c r="AF960" s="178">
        <f>IF(Q960&gt;0,VLOOKUP(H960,Leistungszahlen!$A$11:$C$158,3,),0)</f>
        <v>0</v>
      </c>
      <c r="AG960" s="178">
        <f>IF(R960&gt;0,VLOOKUP(H960,Leistungszahlen!$A$11:$F$158,6,),IF(T960&gt;0,VLOOKUP(H960,Leistungszahlen!$A$11:$F$158,6,),0))</f>
        <v>0</v>
      </c>
      <c r="AH960" s="179" t="e">
        <f t="shared" si="493"/>
        <v>#DIV/0!</v>
      </c>
      <c r="AI960" s="179">
        <f t="shared" si="494"/>
        <v>0</v>
      </c>
      <c r="AJ960" s="179">
        <f t="shared" si="495"/>
        <v>0</v>
      </c>
      <c r="AK960" s="179">
        <f t="shared" si="496"/>
        <v>0</v>
      </c>
      <c r="AL960" s="179">
        <f t="shared" si="497"/>
        <v>0</v>
      </c>
      <c r="AM960" s="180">
        <f>IF(L960=1,Stundensätze!$D$13,IF(L960=2,Stundensätze!$D$17,IF(L960=4,Stundensätze!$D$21,"")))</f>
        <v>0</v>
      </c>
      <c r="AN960" s="180">
        <f>IF(L960=1,Stundensätze!$D$15,IF(L960=2,Stundensätze!$D$19,IF(L960=4,Stundensätze!$D$23,"")))</f>
        <v>0</v>
      </c>
      <c r="AO960" s="180" t="e">
        <f t="shared" si="503"/>
        <v>#DIV/0!</v>
      </c>
      <c r="AP960" s="180">
        <f t="shared" si="504"/>
        <v>0</v>
      </c>
      <c r="AQ960" s="192" t="e">
        <f t="shared" si="505"/>
        <v>#DIV/0!</v>
      </c>
      <c r="AR960" s="192" t="e">
        <f t="shared" si="506"/>
        <v>#DIV/0!</v>
      </c>
      <c r="AS960" s="193" t="e">
        <f t="shared" si="507"/>
        <v>#DIV/0!</v>
      </c>
      <c r="AT960" s="258" t="str">
        <f>IF(K960=0,0,VLOOKUP(K960,Kostenstellen!A:B,2,FALSE))</f>
        <v xml:space="preserve">Stimmheilzentrum    </v>
      </c>
      <c r="AU960" s="68" t="str">
        <f t="shared" si="489"/>
        <v>Z</v>
      </c>
      <c r="AV960" s="68" t="str">
        <f t="shared" si="490"/>
        <v/>
      </c>
      <c r="AW960" s="68">
        <f>IF(AF960=0,0,VLOOKUP($H960,Leistungszahlen!$A$11:$H$158,4,FALSE))</f>
        <v>0</v>
      </c>
      <c r="AX960" s="68">
        <f>IF(AF960=0,0,VLOOKUP($H960,Leistungszahlen!$A$11:$H$158,5,FALSE))</f>
        <v>0</v>
      </c>
      <c r="AY960" s="68">
        <f>IF(AG960=0,0,VLOOKUP($H960,Leistungszahlen!$A$11:$H$158,6,FALSE))</f>
        <v>0</v>
      </c>
      <c r="AZ960" s="68">
        <f t="shared" si="491"/>
        <v>0</v>
      </c>
      <c r="BA960" s="68">
        <f t="shared" si="492"/>
        <v>0</v>
      </c>
      <c r="BC960" s="68">
        <f t="shared" si="508"/>
        <v>0</v>
      </c>
      <c r="BD960" s="285"/>
    </row>
    <row r="961" spans="1:56" s="68" customFormat="1" ht="22.5">
      <c r="A961" s="200"/>
      <c r="B961" s="200"/>
      <c r="C961" s="200" t="s">
        <v>419</v>
      </c>
      <c r="D961" s="200" t="s">
        <v>201</v>
      </c>
      <c r="E961" s="200" t="s">
        <v>350</v>
      </c>
      <c r="F961" s="200" t="s">
        <v>1353</v>
      </c>
      <c r="G961" s="200" t="s">
        <v>163</v>
      </c>
      <c r="H961" s="201" t="s">
        <v>287</v>
      </c>
      <c r="I961" s="202">
        <v>16.760000000000002</v>
      </c>
      <c r="J961" s="200" t="s">
        <v>560</v>
      </c>
      <c r="K961" s="176">
        <v>4</v>
      </c>
      <c r="L961" s="176">
        <v>1</v>
      </c>
      <c r="M961" s="176"/>
      <c r="N961" s="286">
        <v>3</v>
      </c>
      <c r="O961" s="286">
        <v>3</v>
      </c>
      <c r="P961" s="176"/>
      <c r="Q961" s="203">
        <f t="shared" si="484"/>
        <v>3</v>
      </c>
      <c r="R961" s="203">
        <f t="shared" si="485"/>
        <v>3</v>
      </c>
      <c r="S961" s="203">
        <f t="shared" si="486"/>
        <v>0</v>
      </c>
      <c r="T961" s="203">
        <f t="shared" si="487"/>
        <v>0</v>
      </c>
      <c r="U961" s="203">
        <f t="shared" si="488"/>
        <v>0</v>
      </c>
      <c r="V961" s="175">
        <f>IF(Q961&gt;0,VLOOKUP(Q961,Jahresfaktoren!$A$11:$B$24,2,),0)</f>
        <v>152</v>
      </c>
      <c r="W961" s="175">
        <f>IF(R961&gt;0,VLOOKUP(R961,Jahresfaktoren!$D$11:$E$24,2,),0)</f>
        <v>150</v>
      </c>
      <c r="X961" s="175">
        <f>IF(S961&gt;0,VLOOKUP(S961,Jahresfaktoren!$A$28:$B$29,2,),0)</f>
        <v>0</v>
      </c>
      <c r="Y961" s="175">
        <f>IF(T961&gt;0,VLOOKUP(T961,Jahresfaktoren!$A$28:$B$29,2,),0)</f>
        <v>0</v>
      </c>
      <c r="Z961" s="175">
        <f>IF(U961&gt;0,VLOOKUP(U961,Jahresfaktoren!$A$32:$B$33,2,),)</f>
        <v>0</v>
      </c>
      <c r="AA961" s="177">
        <f t="shared" si="498"/>
        <v>2547.5200000000004</v>
      </c>
      <c r="AB961" s="177">
        <f t="shared" si="499"/>
        <v>2514.0000000000005</v>
      </c>
      <c r="AC961" s="177" t="str">
        <f t="shared" si="500"/>
        <v/>
      </c>
      <c r="AD961" s="177" t="str">
        <f t="shared" si="501"/>
        <v/>
      </c>
      <c r="AE961" s="177" t="str">
        <f t="shared" si="502"/>
        <v/>
      </c>
      <c r="AF961" s="178">
        <f>IF(Q961&gt;0,VLOOKUP(H961,Leistungszahlen!$A$11:$C$158,3,),0)</f>
        <v>0</v>
      </c>
      <c r="AG961" s="178">
        <f>IF(R961&gt;0,VLOOKUP(H961,Leistungszahlen!$A$11:$F$158,6,),IF(T961&gt;0,VLOOKUP(H961,Leistungszahlen!$A$11:$F$158,6,),0))</f>
        <v>0</v>
      </c>
      <c r="AH961" s="179" t="e">
        <f t="shared" si="493"/>
        <v>#DIV/0!</v>
      </c>
      <c r="AI961" s="179" t="e">
        <f t="shared" si="494"/>
        <v>#DIV/0!</v>
      </c>
      <c r="AJ961" s="179">
        <f t="shared" si="495"/>
        <v>0</v>
      </c>
      <c r="AK961" s="179">
        <f t="shared" si="496"/>
        <v>0</v>
      </c>
      <c r="AL961" s="179">
        <f t="shared" si="497"/>
        <v>0</v>
      </c>
      <c r="AM961" s="180">
        <f>IF(L961=1,Stundensätze!$D$13,IF(L961=2,Stundensätze!$D$17,IF(L961=4,Stundensätze!$D$21,"")))</f>
        <v>0</v>
      </c>
      <c r="AN961" s="180">
        <f>IF(L961=1,Stundensätze!$D$15,IF(L961=2,Stundensätze!$D$19,IF(L961=4,Stundensätze!$D$23,"")))</f>
        <v>0</v>
      </c>
      <c r="AO961" s="180" t="e">
        <f t="shared" si="503"/>
        <v>#DIV/0!</v>
      </c>
      <c r="AP961" s="180">
        <f t="shared" si="504"/>
        <v>0</v>
      </c>
      <c r="AQ961" s="192" t="e">
        <f t="shared" si="505"/>
        <v>#DIV/0!</v>
      </c>
      <c r="AR961" s="192" t="e">
        <f t="shared" si="506"/>
        <v>#DIV/0!</v>
      </c>
      <c r="AS961" s="193" t="e">
        <f t="shared" si="507"/>
        <v>#DIV/0!</v>
      </c>
      <c r="AT961" s="258" t="str">
        <f>IF(K961=0,0,VLOOKUP(K961,Kostenstellen!A:B,2,FALSE))</f>
        <v xml:space="preserve">Stimmheilzentrum    </v>
      </c>
      <c r="AU961" s="68" t="str">
        <f t="shared" si="489"/>
        <v>A1</v>
      </c>
      <c r="AV961" s="68" t="str">
        <f t="shared" si="490"/>
        <v>A1</v>
      </c>
      <c r="AW961" s="68">
        <f>IF(AF961=0,0,VLOOKUP($H961,Leistungszahlen!$A$11:$H$158,4,FALSE))</f>
        <v>0</v>
      </c>
      <c r="AX961" s="68">
        <f>IF(AF961=0,0,VLOOKUP($H961,Leistungszahlen!$A$11:$H$158,5,FALSE))</f>
        <v>0</v>
      </c>
      <c r="AY961" s="68">
        <f>IF(AG961=0,0,VLOOKUP($H961,Leistungszahlen!$A$11:$H$158,6,FALSE))</f>
        <v>0</v>
      </c>
      <c r="AZ961" s="68">
        <f t="shared" si="491"/>
        <v>0</v>
      </c>
      <c r="BA961" s="68">
        <f t="shared" si="492"/>
        <v>0</v>
      </c>
      <c r="BC961" s="68">
        <f t="shared" si="508"/>
        <v>0</v>
      </c>
      <c r="BD961" s="285"/>
    </row>
    <row r="962" spans="1:56" s="68" customFormat="1" ht="22.5">
      <c r="A962" s="200"/>
      <c r="B962" s="200"/>
      <c r="C962" s="200" t="s">
        <v>419</v>
      </c>
      <c r="D962" s="200" t="s">
        <v>201</v>
      </c>
      <c r="E962" s="200" t="s">
        <v>350</v>
      </c>
      <c r="F962" s="200" t="s">
        <v>1353</v>
      </c>
      <c r="G962" s="200" t="s">
        <v>251</v>
      </c>
      <c r="H962" s="201" t="s">
        <v>200</v>
      </c>
      <c r="I962" s="202">
        <v>4.38</v>
      </c>
      <c r="J962" s="200" t="s">
        <v>778</v>
      </c>
      <c r="K962" s="176">
        <v>4</v>
      </c>
      <c r="L962" s="176">
        <v>1</v>
      </c>
      <c r="M962" s="176"/>
      <c r="N962" s="286">
        <v>6</v>
      </c>
      <c r="O962" s="286"/>
      <c r="P962" s="176"/>
      <c r="Q962" s="203">
        <f t="shared" si="484"/>
        <v>6</v>
      </c>
      <c r="R962" s="203">
        <f t="shared" si="485"/>
        <v>0</v>
      </c>
      <c r="S962" s="203">
        <f t="shared" si="486"/>
        <v>0</v>
      </c>
      <c r="T962" s="203">
        <f t="shared" si="487"/>
        <v>0</v>
      </c>
      <c r="U962" s="203">
        <f t="shared" si="488"/>
        <v>0</v>
      </c>
      <c r="V962" s="175">
        <f>IF(Q962&gt;0,VLOOKUP(Q962,Jahresfaktoren!$A$11:$B$24,2,),0)</f>
        <v>302</v>
      </c>
      <c r="W962" s="175">
        <f>IF(R962&gt;0,VLOOKUP(R962,Jahresfaktoren!$D$11:$E$24,2,),0)</f>
        <v>0</v>
      </c>
      <c r="X962" s="175">
        <f>IF(S962&gt;0,VLOOKUP(S962,Jahresfaktoren!$A$28:$B$29,2,),0)</f>
        <v>0</v>
      </c>
      <c r="Y962" s="175">
        <f>IF(T962&gt;0,VLOOKUP(T962,Jahresfaktoren!$A$28:$B$29,2,),0)</f>
        <v>0</v>
      </c>
      <c r="Z962" s="175">
        <f>IF(U962&gt;0,VLOOKUP(U962,Jahresfaktoren!$A$32:$B$33,2,),)</f>
        <v>0</v>
      </c>
      <c r="AA962" s="177">
        <f t="shared" si="498"/>
        <v>1322.76</v>
      </c>
      <c r="AB962" s="177" t="str">
        <f t="shared" si="499"/>
        <v/>
      </c>
      <c r="AC962" s="177" t="str">
        <f t="shared" si="500"/>
        <v/>
      </c>
      <c r="AD962" s="177" t="str">
        <f t="shared" si="501"/>
        <v/>
      </c>
      <c r="AE962" s="177" t="str">
        <f t="shared" si="502"/>
        <v/>
      </c>
      <c r="AF962" s="178">
        <f>IF(Q962&gt;0,VLOOKUP(H962,Leistungszahlen!$A$11:$C$158,3,),0)</f>
        <v>0</v>
      </c>
      <c r="AG962" s="178">
        <f>IF(R962&gt;0,VLOOKUP(H962,Leistungszahlen!$A$11:$F$158,6,),IF(T962&gt;0,VLOOKUP(H962,Leistungszahlen!$A$11:$F$158,6,),0))</f>
        <v>0</v>
      </c>
      <c r="AH962" s="179" t="e">
        <f t="shared" si="493"/>
        <v>#DIV/0!</v>
      </c>
      <c r="AI962" s="179">
        <f t="shared" si="494"/>
        <v>0</v>
      </c>
      <c r="AJ962" s="179">
        <f t="shared" si="495"/>
        <v>0</v>
      </c>
      <c r="AK962" s="179">
        <f t="shared" si="496"/>
        <v>0</v>
      </c>
      <c r="AL962" s="179">
        <f t="shared" si="497"/>
        <v>0</v>
      </c>
      <c r="AM962" s="180">
        <f>IF(L962=1,Stundensätze!$D$13,IF(L962=2,Stundensätze!$D$17,IF(L962=4,Stundensätze!$D$21,"")))</f>
        <v>0</v>
      </c>
      <c r="AN962" s="180">
        <f>IF(L962=1,Stundensätze!$D$15,IF(L962=2,Stundensätze!$D$19,IF(L962=4,Stundensätze!$D$23,"")))</f>
        <v>0</v>
      </c>
      <c r="AO962" s="180" t="e">
        <f t="shared" si="503"/>
        <v>#DIV/0!</v>
      </c>
      <c r="AP962" s="180">
        <f t="shared" si="504"/>
        <v>0</v>
      </c>
      <c r="AQ962" s="192" t="e">
        <f t="shared" si="505"/>
        <v>#DIV/0!</v>
      </c>
      <c r="AR962" s="192" t="e">
        <f t="shared" si="506"/>
        <v>#DIV/0!</v>
      </c>
      <c r="AS962" s="193" t="e">
        <f t="shared" si="507"/>
        <v>#DIV/0!</v>
      </c>
      <c r="AT962" s="258" t="str">
        <f>IF(K962=0,0,VLOOKUP(K962,Kostenstellen!A:B,2,FALSE))</f>
        <v xml:space="preserve">Stimmheilzentrum    </v>
      </c>
      <c r="AU962" s="68" t="str">
        <f t="shared" si="489"/>
        <v>B</v>
      </c>
      <c r="AV962" s="68" t="str">
        <f t="shared" si="490"/>
        <v/>
      </c>
      <c r="AW962" s="68">
        <f>IF(AF962=0,0,VLOOKUP($H962,Leistungszahlen!$A$11:$H$158,4,FALSE))</f>
        <v>0</v>
      </c>
      <c r="AX962" s="68">
        <f>IF(AF962=0,0,VLOOKUP($H962,Leistungszahlen!$A$11:$H$158,5,FALSE))</f>
        <v>0</v>
      </c>
      <c r="AY962" s="68">
        <f>IF(AG962=0,0,VLOOKUP($H962,Leistungszahlen!$A$11:$H$158,6,FALSE))</f>
        <v>0</v>
      </c>
      <c r="AZ962" s="68">
        <f t="shared" si="491"/>
        <v>0</v>
      </c>
      <c r="BA962" s="68">
        <f t="shared" si="492"/>
        <v>0</v>
      </c>
      <c r="BC962" s="68">
        <f t="shared" si="508"/>
        <v>0</v>
      </c>
      <c r="BD962" s="285"/>
    </row>
    <row r="963" spans="1:56" s="68" customFormat="1" ht="22.5">
      <c r="A963" s="200"/>
      <c r="B963" s="200"/>
      <c r="C963" s="200" t="s">
        <v>419</v>
      </c>
      <c r="D963" s="200" t="s">
        <v>201</v>
      </c>
      <c r="E963" s="200" t="s">
        <v>350</v>
      </c>
      <c r="F963" s="200">
        <v>149</v>
      </c>
      <c r="G963" s="200" t="s">
        <v>195</v>
      </c>
      <c r="H963" s="201" t="s">
        <v>201</v>
      </c>
      <c r="I963" s="202">
        <v>17.96</v>
      </c>
      <c r="J963" s="200" t="s">
        <v>560</v>
      </c>
      <c r="K963" s="176">
        <v>4</v>
      </c>
      <c r="L963" s="176">
        <v>1</v>
      </c>
      <c r="M963" s="176"/>
      <c r="N963" s="286">
        <v>6</v>
      </c>
      <c r="O963" s="286"/>
      <c r="P963" s="176"/>
      <c r="Q963" s="203">
        <f t="shared" ref="Q963:Q1026" si="509">IF(M963="x",0,IF(N963=7,6,IF(N963=14,12,IF(N963="12+5",11,N963))))</f>
        <v>6</v>
      </c>
      <c r="R963" s="203">
        <f t="shared" ref="R963:R1026" si="510">IF(M963="x",0,IF(O963=0,0,IF(N963=7,0,IF(N963+O963=7,O963-1,O963))))</f>
        <v>0</v>
      </c>
      <c r="S963" s="203">
        <f t="shared" ref="S963:S1026" si="511">IF(M963="x",0,IF(N963=7,1,IF(N963=14,2,IF(AND(N963=12,O963=5),1,IF(N963="12+5",1,0)))))</f>
        <v>0</v>
      </c>
      <c r="T963" s="203">
        <f t="shared" ref="T963:T1026" si="512">IF(M963="x",0,IF(O963=0,0,IF(N963=7,0,IF(N963+O963=7,1,0))))</f>
        <v>0</v>
      </c>
      <c r="U963" s="203">
        <f t="shared" ref="U963:U1026" si="513">T963+S963</f>
        <v>0</v>
      </c>
      <c r="V963" s="175">
        <f>IF(Q963&gt;0,VLOOKUP(Q963,Jahresfaktoren!$A$11:$B$24,2,),0)</f>
        <v>302</v>
      </c>
      <c r="W963" s="175">
        <f>IF(R963&gt;0,VLOOKUP(R963,Jahresfaktoren!$D$11:$E$24,2,),0)</f>
        <v>0</v>
      </c>
      <c r="X963" s="175">
        <f>IF(S963&gt;0,VLOOKUP(S963,Jahresfaktoren!$A$28:$B$29,2,),0)</f>
        <v>0</v>
      </c>
      <c r="Y963" s="175">
        <f>IF(T963&gt;0,VLOOKUP(T963,Jahresfaktoren!$A$28:$B$29,2,),0)</f>
        <v>0</v>
      </c>
      <c r="Z963" s="175">
        <f>IF(U963&gt;0,VLOOKUP(U963,Jahresfaktoren!$A$32:$B$33,2,),)</f>
        <v>0</v>
      </c>
      <c r="AA963" s="177">
        <f t="shared" si="498"/>
        <v>5423.92</v>
      </c>
      <c r="AB963" s="177" t="str">
        <f t="shared" si="499"/>
        <v/>
      </c>
      <c r="AC963" s="177" t="str">
        <f t="shared" si="500"/>
        <v/>
      </c>
      <c r="AD963" s="177" t="str">
        <f t="shared" si="501"/>
        <v/>
      </c>
      <c r="AE963" s="177" t="str">
        <f t="shared" si="502"/>
        <v/>
      </c>
      <c r="AF963" s="178">
        <f>IF(Q963&gt;0,VLOOKUP(H963,Leistungszahlen!$A$11:$C$158,3,),0)</f>
        <v>0</v>
      </c>
      <c r="AG963" s="178">
        <f>IF(R963&gt;0,VLOOKUP(H963,Leistungszahlen!$A$11:$F$158,6,),IF(T963&gt;0,VLOOKUP(H963,Leistungszahlen!$A$11:$F$158,6,),0))</f>
        <v>0</v>
      </c>
      <c r="AH963" s="179" t="e">
        <f t="shared" si="493"/>
        <v>#DIV/0!</v>
      </c>
      <c r="AI963" s="179">
        <f t="shared" si="494"/>
        <v>0</v>
      </c>
      <c r="AJ963" s="179">
        <f t="shared" si="495"/>
        <v>0</v>
      </c>
      <c r="AK963" s="179">
        <f t="shared" si="496"/>
        <v>0</v>
      </c>
      <c r="AL963" s="179">
        <f t="shared" si="497"/>
        <v>0</v>
      </c>
      <c r="AM963" s="180">
        <f>IF(L963=1,Stundensätze!$D$13,IF(L963=2,Stundensätze!$D$17,IF(L963=4,Stundensätze!$D$21,"")))</f>
        <v>0</v>
      </c>
      <c r="AN963" s="180">
        <f>IF(L963=1,Stundensätze!$D$15,IF(L963=2,Stundensätze!$D$19,IF(L963=4,Stundensätze!$D$23,"")))</f>
        <v>0</v>
      </c>
      <c r="AO963" s="180" t="e">
        <f t="shared" si="503"/>
        <v>#DIV/0!</v>
      </c>
      <c r="AP963" s="180">
        <f t="shared" si="504"/>
        <v>0</v>
      </c>
      <c r="AQ963" s="192" t="e">
        <f t="shared" si="505"/>
        <v>#DIV/0!</v>
      </c>
      <c r="AR963" s="192" t="e">
        <f t="shared" si="506"/>
        <v>#DIV/0!</v>
      </c>
      <c r="AS963" s="193" t="e">
        <f t="shared" si="507"/>
        <v>#DIV/0!</v>
      </c>
      <c r="AT963" s="258" t="str">
        <f>IF(K963=0,0,VLOOKUP(K963,Kostenstellen!A:B,2,FALSE))</f>
        <v xml:space="preserve">Stimmheilzentrum    </v>
      </c>
      <c r="AU963" s="68" t="str">
        <f t="shared" ref="AU963:AU1026" si="514">IF(SUM(V963:Z963)&gt;0,H963,"")</f>
        <v>C</v>
      </c>
      <c r="AV963" s="68" t="str">
        <f t="shared" ref="AV963:AV1026" si="515">IF(SUM(R963+T963)&gt;0,H963,"")</f>
        <v/>
      </c>
      <c r="AW963" s="68">
        <f>IF(AF963=0,0,VLOOKUP($H963,Leistungszahlen!$A$11:$H$158,4,FALSE))</f>
        <v>0</v>
      </c>
      <c r="AX963" s="68">
        <f>IF(AF963=0,0,VLOOKUP($H963,Leistungszahlen!$A$11:$H$158,5,FALSE))</f>
        <v>0</v>
      </c>
      <c r="AY963" s="68">
        <f>IF(AG963=0,0,VLOOKUP($H963,Leistungszahlen!$A$11:$H$158,6,FALSE))</f>
        <v>0</v>
      </c>
      <c r="AZ963" s="68">
        <f t="shared" ref="AZ963:AZ1026" si="516">IF(AX963&lt;AF963,1,IF(AG963&gt;AY963,1,0))</f>
        <v>0</v>
      </c>
      <c r="BA963" s="68">
        <f t="shared" ref="BA963:BA1026" si="517">IF(AF963&gt;AX963,1,IF(AG963&gt;AY963,1,0))</f>
        <v>0</v>
      </c>
      <c r="BC963" s="68">
        <f t="shared" si="508"/>
        <v>0</v>
      </c>
      <c r="BD963" s="285"/>
    </row>
    <row r="964" spans="1:56" s="68" customFormat="1" ht="22.5">
      <c r="A964" s="200"/>
      <c r="B964" s="200"/>
      <c r="C964" s="200" t="s">
        <v>419</v>
      </c>
      <c r="D964" s="200" t="s">
        <v>201</v>
      </c>
      <c r="E964" s="200" t="s">
        <v>350</v>
      </c>
      <c r="F964" s="200"/>
      <c r="G964" s="200" t="s">
        <v>394</v>
      </c>
      <c r="H964" s="201" t="s">
        <v>205</v>
      </c>
      <c r="I964" s="202">
        <v>90.17</v>
      </c>
      <c r="J964" s="200" t="s">
        <v>560</v>
      </c>
      <c r="K964" s="176">
        <v>4</v>
      </c>
      <c r="L964" s="176">
        <v>1</v>
      </c>
      <c r="M964" s="176">
        <v>0</v>
      </c>
      <c r="N964" s="286">
        <v>3</v>
      </c>
      <c r="O964" s="286"/>
      <c r="P964" s="176"/>
      <c r="Q964" s="203">
        <f t="shared" si="509"/>
        <v>3</v>
      </c>
      <c r="R964" s="203">
        <f t="shared" si="510"/>
        <v>0</v>
      </c>
      <c r="S964" s="203">
        <f t="shared" si="511"/>
        <v>0</v>
      </c>
      <c r="T964" s="203">
        <f t="shared" si="512"/>
        <v>0</v>
      </c>
      <c r="U964" s="203">
        <f t="shared" si="513"/>
        <v>0</v>
      </c>
      <c r="V964" s="175">
        <f>IF(Q964&gt;0,VLOOKUP(Q964,Jahresfaktoren!$A$11:$B$24,2,),0)</f>
        <v>152</v>
      </c>
      <c r="W964" s="175">
        <f>IF(R964&gt;0,VLOOKUP(R964,Jahresfaktoren!$D$11:$E$24,2,),0)</f>
        <v>0</v>
      </c>
      <c r="X964" s="175">
        <f>IF(S964&gt;0,VLOOKUP(S964,Jahresfaktoren!$A$28:$B$29,2,),0)</f>
        <v>0</v>
      </c>
      <c r="Y964" s="175">
        <f>IF(T964&gt;0,VLOOKUP(T964,Jahresfaktoren!$A$28:$B$29,2,),0)</f>
        <v>0</v>
      </c>
      <c r="Z964" s="175">
        <f>IF(U964&gt;0,VLOOKUP(U964,Jahresfaktoren!$A$32:$B$33,2,),)</f>
        <v>0</v>
      </c>
      <c r="AA964" s="177">
        <f t="shared" si="498"/>
        <v>13705.84</v>
      </c>
      <c r="AB964" s="177" t="str">
        <f t="shared" si="499"/>
        <v/>
      </c>
      <c r="AC964" s="177" t="str">
        <f t="shared" si="500"/>
        <v/>
      </c>
      <c r="AD964" s="177" t="str">
        <f t="shared" si="501"/>
        <v/>
      </c>
      <c r="AE964" s="177" t="str">
        <f t="shared" si="502"/>
        <v/>
      </c>
      <c r="AF964" s="178">
        <f>IF(Q964&gt;0,VLOOKUP(H964,Leistungszahlen!$A$11:$C$158,3,),0)</f>
        <v>0</v>
      </c>
      <c r="AG964" s="178">
        <f>IF(R964&gt;0,VLOOKUP(H964,Leistungszahlen!$A$11:$F$158,6,),IF(T964&gt;0,VLOOKUP(H964,Leistungszahlen!$A$11:$F$158,6,),0))</f>
        <v>0</v>
      </c>
      <c r="AH964" s="179" t="e">
        <f t="shared" si="493"/>
        <v>#DIV/0!</v>
      </c>
      <c r="AI964" s="179">
        <f t="shared" si="494"/>
        <v>0</v>
      </c>
      <c r="AJ964" s="179">
        <f t="shared" si="495"/>
        <v>0</v>
      </c>
      <c r="AK964" s="179">
        <f t="shared" si="496"/>
        <v>0</v>
      </c>
      <c r="AL964" s="179">
        <f t="shared" si="497"/>
        <v>0</v>
      </c>
      <c r="AM964" s="180">
        <f>IF(L964=1,Stundensätze!$D$13,IF(L964=2,Stundensätze!$D$17,IF(L964=4,Stundensätze!$D$21,"")))</f>
        <v>0</v>
      </c>
      <c r="AN964" s="180">
        <f>IF(L964=1,Stundensätze!$D$15,IF(L964=2,Stundensätze!$D$19,IF(L964=4,Stundensätze!$D$23,"")))</f>
        <v>0</v>
      </c>
      <c r="AO964" s="180" t="e">
        <f t="shared" si="503"/>
        <v>#DIV/0!</v>
      </c>
      <c r="AP964" s="180">
        <f t="shared" si="504"/>
        <v>0</v>
      </c>
      <c r="AQ964" s="192" t="e">
        <f t="shared" si="505"/>
        <v>#DIV/0!</v>
      </c>
      <c r="AR964" s="192" t="e">
        <f t="shared" si="506"/>
        <v>#DIV/0!</v>
      </c>
      <c r="AS964" s="193" t="e">
        <f t="shared" si="507"/>
        <v>#DIV/0!</v>
      </c>
      <c r="AT964" s="258" t="str">
        <f>IF(K964=0,0,VLOOKUP(K964,Kostenstellen!A:B,2,FALSE))</f>
        <v xml:space="preserve">Stimmheilzentrum    </v>
      </c>
      <c r="AU964" s="68" t="str">
        <f t="shared" si="514"/>
        <v>G</v>
      </c>
      <c r="AV964" s="68" t="str">
        <f t="shared" si="515"/>
        <v/>
      </c>
      <c r="AW964" s="68">
        <f>IF(AF964=0,0,VLOOKUP($H964,Leistungszahlen!$A$11:$H$158,4,FALSE))</f>
        <v>0</v>
      </c>
      <c r="AX964" s="68">
        <f>IF(AF964=0,0,VLOOKUP($H964,Leistungszahlen!$A$11:$H$158,5,FALSE))</f>
        <v>0</v>
      </c>
      <c r="AY964" s="68">
        <f>IF(AG964=0,0,VLOOKUP($H964,Leistungszahlen!$A$11:$H$158,6,FALSE))</f>
        <v>0</v>
      </c>
      <c r="AZ964" s="68">
        <f t="shared" si="516"/>
        <v>0</v>
      </c>
      <c r="BA964" s="68">
        <f t="shared" si="517"/>
        <v>0</v>
      </c>
      <c r="BC964" s="68">
        <f t="shared" si="508"/>
        <v>0</v>
      </c>
      <c r="BD964" s="285"/>
    </row>
    <row r="965" spans="1:56" s="68" customFormat="1" ht="22.5">
      <c r="A965" s="200"/>
      <c r="B965" s="200"/>
      <c r="C965" s="200" t="s">
        <v>419</v>
      </c>
      <c r="D965" s="200" t="s">
        <v>201</v>
      </c>
      <c r="E965" s="200" t="s">
        <v>350</v>
      </c>
      <c r="F965" s="200" t="s">
        <v>1345</v>
      </c>
      <c r="G965" s="200" t="s">
        <v>440</v>
      </c>
      <c r="H965" s="201" t="s">
        <v>201</v>
      </c>
      <c r="I965" s="202">
        <v>24.84</v>
      </c>
      <c r="J965" s="200" t="s">
        <v>560</v>
      </c>
      <c r="K965" s="176">
        <v>4</v>
      </c>
      <c r="L965" s="176">
        <v>1</v>
      </c>
      <c r="M965" s="176"/>
      <c r="N965" s="286">
        <v>6</v>
      </c>
      <c r="O965" s="286"/>
      <c r="P965" s="176"/>
      <c r="Q965" s="203">
        <f t="shared" si="509"/>
        <v>6</v>
      </c>
      <c r="R965" s="203">
        <f t="shared" si="510"/>
        <v>0</v>
      </c>
      <c r="S965" s="203">
        <f t="shared" si="511"/>
        <v>0</v>
      </c>
      <c r="T965" s="203">
        <f t="shared" si="512"/>
        <v>0</v>
      </c>
      <c r="U965" s="203">
        <f t="shared" si="513"/>
        <v>0</v>
      </c>
      <c r="V965" s="175">
        <f>IF(Q965&gt;0,VLOOKUP(Q965,Jahresfaktoren!$A$11:$B$24,2,),0)</f>
        <v>302</v>
      </c>
      <c r="W965" s="175">
        <f>IF(R965&gt;0,VLOOKUP(R965,Jahresfaktoren!$D$11:$E$24,2,),0)</f>
        <v>0</v>
      </c>
      <c r="X965" s="175">
        <f>IF(S965&gt;0,VLOOKUP(S965,Jahresfaktoren!$A$28:$B$29,2,),0)</f>
        <v>0</v>
      </c>
      <c r="Y965" s="175">
        <f>IF(T965&gt;0,VLOOKUP(T965,Jahresfaktoren!$A$28:$B$29,2,),0)</f>
        <v>0</v>
      </c>
      <c r="Z965" s="175">
        <f>IF(U965&gt;0,VLOOKUP(U965,Jahresfaktoren!$A$32:$B$33,2,),)</f>
        <v>0</v>
      </c>
      <c r="AA965" s="177">
        <f t="shared" si="498"/>
        <v>7501.68</v>
      </c>
      <c r="AB965" s="177" t="str">
        <f t="shared" si="499"/>
        <v/>
      </c>
      <c r="AC965" s="177" t="str">
        <f t="shared" si="500"/>
        <v/>
      </c>
      <c r="AD965" s="177" t="str">
        <f t="shared" si="501"/>
        <v/>
      </c>
      <c r="AE965" s="177" t="str">
        <f t="shared" si="502"/>
        <v/>
      </c>
      <c r="AF965" s="178">
        <f>IF(Q965&gt;0,VLOOKUP(H965,Leistungszahlen!$A$11:$C$158,3,),0)</f>
        <v>0</v>
      </c>
      <c r="AG965" s="178">
        <f>IF(R965&gt;0,VLOOKUP(H965,Leistungszahlen!$A$11:$F$158,6,),IF(T965&gt;0,VLOOKUP(H965,Leistungszahlen!$A$11:$F$158,6,),0))</f>
        <v>0</v>
      </c>
      <c r="AH965" s="179" t="e">
        <f t="shared" si="493"/>
        <v>#DIV/0!</v>
      </c>
      <c r="AI965" s="179">
        <f t="shared" si="494"/>
        <v>0</v>
      </c>
      <c r="AJ965" s="179">
        <f t="shared" si="495"/>
        <v>0</v>
      </c>
      <c r="AK965" s="179">
        <f t="shared" si="496"/>
        <v>0</v>
      </c>
      <c r="AL965" s="179">
        <f t="shared" si="497"/>
        <v>0</v>
      </c>
      <c r="AM965" s="180">
        <f>IF(L965=1,Stundensätze!$D$13,IF(L965=2,Stundensätze!$D$17,IF(L965=4,Stundensätze!$D$21,"")))</f>
        <v>0</v>
      </c>
      <c r="AN965" s="180">
        <f>IF(L965=1,Stundensätze!$D$15,IF(L965=2,Stundensätze!$D$19,IF(L965=4,Stundensätze!$D$23,"")))</f>
        <v>0</v>
      </c>
      <c r="AO965" s="180" t="e">
        <f t="shared" si="503"/>
        <v>#DIV/0!</v>
      </c>
      <c r="AP965" s="180">
        <f t="shared" si="504"/>
        <v>0</v>
      </c>
      <c r="AQ965" s="192" t="e">
        <f t="shared" si="505"/>
        <v>#DIV/0!</v>
      </c>
      <c r="AR965" s="192" t="e">
        <f t="shared" si="506"/>
        <v>#DIV/0!</v>
      </c>
      <c r="AS965" s="193" t="e">
        <f t="shared" si="507"/>
        <v>#DIV/0!</v>
      </c>
      <c r="AT965" s="258" t="str">
        <f>IF(K965=0,0,VLOOKUP(K965,Kostenstellen!A:B,2,FALSE))</f>
        <v xml:space="preserve">Stimmheilzentrum    </v>
      </c>
      <c r="AU965" s="68" t="str">
        <f t="shared" si="514"/>
        <v>C</v>
      </c>
      <c r="AV965" s="68" t="str">
        <f t="shared" si="515"/>
        <v/>
      </c>
      <c r="AW965" s="68">
        <f>IF(AF965=0,0,VLOOKUP($H965,Leistungszahlen!$A$11:$H$158,4,FALSE))</f>
        <v>0</v>
      </c>
      <c r="AX965" s="68">
        <f>IF(AF965=0,0,VLOOKUP($H965,Leistungszahlen!$A$11:$H$158,5,FALSE))</f>
        <v>0</v>
      </c>
      <c r="AY965" s="68">
        <f>IF(AG965=0,0,VLOOKUP($H965,Leistungszahlen!$A$11:$H$158,6,FALSE))</f>
        <v>0</v>
      </c>
      <c r="AZ965" s="68">
        <f t="shared" si="516"/>
        <v>0</v>
      </c>
      <c r="BA965" s="68">
        <f t="shared" si="517"/>
        <v>0</v>
      </c>
      <c r="BC965" s="68">
        <f t="shared" si="508"/>
        <v>0</v>
      </c>
      <c r="BD965" s="285"/>
    </row>
    <row r="966" spans="1:56" s="68" customFormat="1" ht="22.5">
      <c r="A966" s="200"/>
      <c r="B966" s="200"/>
      <c r="C966" s="200" t="s">
        <v>419</v>
      </c>
      <c r="D966" s="200" t="s">
        <v>201</v>
      </c>
      <c r="E966" s="200" t="s">
        <v>351</v>
      </c>
      <c r="F966" s="200" t="s">
        <v>1354</v>
      </c>
      <c r="G966" s="200" t="s">
        <v>163</v>
      </c>
      <c r="H966" s="201" t="s">
        <v>287</v>
      </c>
      <c r="I966" s="202">
        <v>16.760000000000002</v>
      </c>
      <c r="J966" s="200" t="s">
        <v>560</v>
      </c>
      <c r="K966" s="176">
        <v>4</v>
      </c>
      <c r="L966" s="176">
        <v>1</v>
      </c>
      <c r="M966" s="176"/>
      <c r="N966" s="286">
        <v>3</v>
      </c>
      <c r="O966" s="286">
        <v>3</v>
      </c>
      <c r="P966" s="176"/>
      <c r="Q966" s="203">
        <f t="shared" si="509"/>
        <v>3</v>
      </c>
      <c r="R966" s="203">
        <f t="shared" si="510"/>
        <v>3</v>
      </c>
      <c r="S966" s="203">
        <f t="shared" si="511"/>
        <v>0</v>
      </c>
      <c r="T966" s="203">
        <f t="shared" si="512"/>
        <v>0</v>
      </c>
      <c r="U966" s="203">
        <f t="shared" si="513"/>
        <v>0</v>
      </c>
      <c r="V966" s="175">
        <f>IF(Q966&gt;0,VLOOKUP(Q966,Jahresfaktoren!$A$11:$B$24,2,),0)</f>
        <v>152</v>
      </c>
      <c r="W966" s="175">
        <f>IF(R966&gt;0,VLOOKUP(R966,Jahresfaktoren!$D$11:$E$24,2,),0)</f>
        <v>150</v>
      </c>
      <c r="X966" s="175">
        <f>IF(S966&gt;0,VLOOKUP(S966,Jahresfaktoren!$A$28:$B$29,2,),0)</f>
        <v>0</v>
      </c>
      <c r="Y966" s="175">
        <f>IF(T966&gt;0,VLOOKUP(T966,Jahresfaktoren!$A$28:$B$29,2,),0)</f>
        <v>0</v>
      </c>
      <c r="Z966" s="175">
        <f>IF(U966&gt;0,VLOOKUP(U966,Jahresfaktoren!$A$32:$B$33,2,),)</f>
        <v>0</v>
      </c>
      <c r="AA966" s="177">
        <f t="shared" si="498"/>
        <v>2547.5200000000004</v>
      </c>
      <c r="AB966" s="177">
        <f t="shared" si="499"/>
        <v>2514.0000000000005</v>
      </c>
      <c r="AC966" s="177" t="str">
        <f t="shared" si="500"/>
        <v/>
      </c>
      <c r="AD966" s="177" t="str">
        <f t="shared" si="501"/>
        <v/>
      </c>
      <c r="AE966" s="177" t="str">
        <f t="shared" si="502"/>
        <v/>
      </c>
      <c r="AF966" s="178">
        <f>IF(Q966&gt;0,VLOOKUP(H966,Leistungszahlen!$A$11:$C$158,3,),0)</f>
        <v>0</v>
      </c>
      <c r="AG966" s="178">
        <f>IF(R966&gt;0,VLOOKUP(H966,Leistungszahlen!$A$11:$F$158,6,),IF(T966&gt;0,VLOOKUP(H966,Leistungszahlen!$A$11:$F$158,6,),0))</f>
        <v>0</v>
      </c>
      <c r="AH966" s="179" t="e">
        <f t="shared" si="493"/>
        <v>#DIV/0!</v>
      </c>
      <c r="AI966" s="179" t="e">
        <f t="shared" si="494"/>
        <v>#DIV/0!</v>
      </c>
      <c r="AJ966" s="179">
        <f t="shared" si="495"/>
        <v>0</v>
      </c>
      <c r="AK966" s="179">
        <f t="shared" si="496"/>
        <v>0</v>
      </c>
      <c r="AL966" s="179">
        <f t="shared" si="497"/>
        <v>0</v>
      </c>
      <c r="AM966" s="180">
        <f>IF(L966=1,Stundensätze!$D$13,IF(L966=2,Stundensätze!$D$17,IF(L966=4,Stundensätze!$D$21,"")))</f>
        <v>0</v>
      </c>
      <c r="AN966" s="180">
        <f>IF(L966=1,Stundensätze!$D$15,IF(L966=2,Stundensätze!$D$19,IF(L966=4,Stundensätze!$D$23,"")))</f>
        <v>0</v>
      </c>
      <c r="AO966" s="180" t="e">
        <f t="shared" si="503"/>
        <v>#DIV/0!</v>
      </c>
      <c r="AP966" s="180">
        <f t="shared" si="504"/>
        <v>0</v>
      </c>
      <c r="AQ966" s="192" t="e">
        <f t="shared" si="505"/>
        <v>#DIV/0!</v>
      </c>
      <c r="AR966" s="192" t="e">
        <f t="shared" si="506"/>
        <v>#DIV/0!</v>
      </c>
      <c r="AS966" s="193" t="e">
        <f t="shared" si="507"/>
        <v>#DIV/0!</v>
      </c>
      <c r="AT966" s="258" t="str">
        <f>IF(K966=0,0,VLOOKUP(K966,Kostenstellen!A:B,2,FALSE))</f>
        <v xml:space="preserve">Stimmheilzentrum    </v>
      </c>
      <c r="AU966" s="68" t="str">
        <f t="shared" si="514"/>
        <v>A1</v>
      </c>
      <c r="AV966" s="68" t="str">
        <f t="shared" si="515"/>
        <v>A1</v>
      </c>
      <c r="AW966" s="68">
        <f>IF(AF966=0,0,VLOOKUP($H966,Leistungszahlen!$A$11:$H$158,4,FALSE))</f>
        <v>0</v>
      </c>
      <c r="AX966" s="68">
        <f>IF(AF966=0,0,VLOOKUP($H966,Leistungszahlen!$A$11:$H$158,5,FALSE))</f>
        <v>0</v>
      </c>
      <c r="AY966" s="68">
        <f>IF(AG966=0,0,VLOOKUP($H966,Leistungszahlen!$A$11:$H$158,6,FALSE))</f>
        <v>0</v>
      </c>
      <c r="AZ966" s="68">
        <f t="shared" si="516"/>
        <v>0</v>
      </c>
      <c r="BA966" s="68">
        <f t="shared" si="517"/>
        <v>0</v>
      </c>
      <c r="BC966" s="68">
        <f t="shared" si="508"/>
        <v>0</v>
      </c>
      <c r="BD966" s="285"/>
    </row>
    <row r="967" spans="1:56" s="68" customFormat="1" ht="22.5">
      <c r="A967" s="200"/>
      <c r="B967" s="200"/>
      <c r="C967" s="200" t="s">
        <v>419</v>
      </c>
      <c r="D967" s="200" t="s">
        <v>201</v>
      </c>
      <c r="E967" s="200" t="s">
        <v>351</v>
      </c>
      <c r="F967" s="200" t="s">
        <v>1354</v>
      </c>
      <c r="G967" s="200" t="s">
        <v>251</v>
      </c>
      <c r="H967" s="201" t="s">
        <v>200</v>
      </c>
      <c r="I967" s="202">
        <v>4.38</v>
      </c>
      <c r="J967" s="200" t="s">
        <v>778</v>
      </c>
      <c r="K967" s="176">
        <v>4</v>
      </c>
      <c r="L967" s="176">
        <v>1</v>
      </c>
      <c r="M967" s="176"/>
      <c r="N967" s="286">
        <v>6</v>
      </c>
      <c r="O967" s="286"/>
      <c r="P967" s="176"/>
      <c r="Q967" s="203">
        <f t="shared" si="509"/>
        <v>6</v>
      </c>
      <c r="R967" s="203">
        <f t="shared" si="510"/>
        <v>0</v>
      </c>
      <c r="S967" s="203">
        <f t="shared" si="511"/>
        <v>0</v>
      </c>
      <c r="T967" s="203">
        <f t="shared" si="512"/>
        <v>0</v>
      </c>
      <c r="U967" s="203">
        <f t="shared" si="513"/>
        <v>0</v>
      </c>
      <c r="V967" s="175">
        <f>IF(Q967&gt;0,VLOOKUP(Q967,Jahresfaktoren!$A$11:$B$24,2,),0)</f>
        <v>302</v>
      </c>
      <c r="W967" s="175">
        <f>IF(R967&gt;0,VLOOKUP(R967,Jahresfaktoren!$D$11:$E$24,2,),0)</f>
        <v>0</v>
      </c>
      <c r="X967" s="175">
        <f>IF(S967&gt;0,VLOOKUP(S967,Jahresfaktoren!$A$28:$B$29,2,),0)</f>
        <v>0</v>
      </c>
      <c r="Y967" s="175">
        <f>IF(T967&gt;0,VLOOKUP(T967,Jahresfaktoren!$A$28:$B$29,2,),0)</f>
        <v>0</v>
      </c>
      <c r="Z967" s="175">
        <f>IF(U967&gt;0,VLOOKUP(U967,Jahresfaktoren!$A$32:$B$33,2,),)</f>
        <v>0</v>
      </c>
      <c r="AA967" s="177">
        <f t="shared" si="498"/>
        <v>1322.76</v>
      </c>
      <c r="AB967" s="177" t="str">
        <f t="shared" si="499"/>
        <v/>
      </c>
      <c r="AC967" s="177" t="str">
        <f t="shared" si="500"/>
        <v/>
      </c>
      <c r="AD967" s="177" t="str">
        <f t="shared" si="501"/>
        <v/>
      </c>
      <c r="AE967" s="177" t="str">
        <f t="shared" si="502"/>
        <v/>
      </c>
      <c r="AF967" s="178">
        <f>IF(Q967&gt;0,VLOOKUP(H967,Leistungszahlen!$A$11:$C$158,3,),0)</f>
        <v>0</v>
      </c>
      <c r="AG967" s="178">
        <f>IF(R967&gt;0,VLOOKUP(H967,Leistungszahlen!$A$11:$F$158,6,),IF(T967&gt;0,VLOOKUP(H967,Leistungszahlen!$A$11:$F$158,6,),0))</f>
        <v>0</v>
      </c>
      <c r="AH967" s="179" t="e">
        <f t="shared" si="493"/>
        <v>#DIV/0!</v>
      </c>
      <c r="AI967" s="179">
        <f t="shared" si="494"/>
        <v>0</v>
      </c>
      <c r="AJ967" s="179">
        <f t="shared" si="495"/>
        <v>0</v>
      </c>
      <c r="AK967" s="179">
        <f t="shared" si="496"/>
        <v>0</v>
      </c>
      <c r="AL967" s="179">
        <f t="shared" si="497"/>
        <v>0</v>
      </c>
      <c r="AM967" s="180">
        <f>IF(L967=1,Stundensätze!$D$13,IF(L967=2,Stundensätze!$D$17,IF(L967=4,Stundensätze!$D$21,"")))</f>
        <v>0</v>
      </c>
      <c r="AN967" s="180">
        <f>IF(L967=1,Stundensätze!$D$15,IF(L967=2,Stundensätze!$D$19,IF(L967=4,Stundensätze!$D$23,"")))</f>
        <v>0</v>
      </c>
      <c r="AO967" s="180" t="e">
        <f t="shared" si="503"/>
        <v>#DIV/0!</v>
      </c>
      <c r="AP967" s="180">
        <f t="shared" si="504"/>
        <v>0</v>
      </c>
      <c r="AQ967" s="192" t="e">
        <f t="shared" si="505"/>
        <v>#DIV/0!</v>
      </c>
      <c r="AR967" s="192" t="e">
        <f t="shared" si="506"/>
        <v>#DIV/0!</v>
      </c>
      <c r="AS967" s="193" t="e">
        <f t="shared" si="507"/>
        <v>#DIV/0!</v>
      </c>
      <c r="AT967" s="258" t="str">
        <f>IF(K967=0,0,VLOOKUP(K967,Kostenstellen!A:B,2,FALSE))</f>
        <v xml:space="preserve">Stimmheilzentrum    </v>
      </c>
      <c r="AU967" s="68" t="str">
        <f t="shared" si="514"/>
        <v>B</v>
      </c>
      <c r="AV967" s="68" t="str">
        <f t="shared" si="515"/>
        <v/>
      </c>
      <c r="AW967" s="68">
        <f>IF(AF967=0,0,VLOOKUP($H967,Leistungszahlen!$A$11:$H$158,4,FALSE))</f>
        <v>0</v>
      </c>
      <c r="AX967" s="68">
        <f>IF(AF967=0,0,VLOOKUP($H967,Leistungszahlen!$A$11:$H$158,5,FALSE))</f>
        <v>0</v>
      </c>
      <c r="AY967" s="68">
        <f>IF(AG967=0,0,VLOOKUP($H967,Leistungszahlen!$A$11:$H$158,6,FALSE))</f>
        <v>0</v>
      </c>
      <c r="AZ967" s="68">
        <f t="shared" si="516"/>
        <v>0</v>
      </c>
      <c r="BA967" s="68">
        <f t="shared" si="517"/>
        <v>0</v>
      </c>
      <c r="BC967" s="68">
        <f t="shared" si="508"/>
        <v>0</v>
      </c>
      <c r="BD967" s="285"/>
    </row>
    <row r="968" spans="1:56" s="68" customFormat="1" ht="22.5">
      <c r="A968" s="200"/>
      <c r="B968" s="200"/>
      <c r="C968" s="200" t="s">
        <v>419</v>
      </c>
      <c r="D968" s="200" t="s">
        <v>201</v>
      </c>
      <c r="E968" s="200" t="s">
        <v>351</v>
      </c>
      <c r="F968" s="200" t="s">
        <v>1354</v>
      </c>
      <c r="G968" s="200" t="s">
        <v>118</v>
      </c>
      <c r="H968" s="201" t="s">
        <v>221</v>
      </c>
      <c r="I968" s="202">
        <v>4.01</v>
      </c>
      <c r="J968" s="200" t="s">
        <v>292</v>
      </c>
      <c r="K968" s="176">
        <v>4</v>
      </c>
      <c r="L968" s="176">
        <v>1</v>
      </c>
      <c r="M968" s="176">
        <v>0</v>
      </c>
      <c r="N968" s="286">
        <v>1</v>
      </c>
      <c r="O968" s="286"/>
      <c r="P968" s="176"/>
      <c r="Q968" s="203">
        <f t="shared" si="509"/>
        <v>1</v>
      </c>
      <c r="R968" s="203">
        <f t="shared" si="510"/>
        <v>0</v>
      </c>
      <c r="S968" s="203">
        <f t="shared" si="511"/>
        <v>0</v>
      </c>
      <c r="T968" s="203">
        <f t="shared" si="512"/>
        <v>0</v>
      </c>
      <c r="U968" s="203">
        <f t="shared" si="513"/>
        <v>0</v>
      </c>
      <c r="V968" s="175">
        <f>IF(Q968&gt;0,VLOOKUP(Q968,Jahresfaktoren!$A$11:$B$24,2,),0)</f>
        <v>52</v>
      </c>
      <c r="W968" s="175">
        <f>IF(R968&gt;0,VLOOKUP(R968,Jahresfaktoren!$D$11:$E$24,2,),0)</f>
        <v>0</v>
      </c>
      <c r="X968" s="175">
        <f>IF(S968&gt;0,VLOOKUP(S968,Jahresfaktoren!$A$28:$B$29,2,),0)</f>
        <v>0</v>
      </c>
      <c r="Y968" s="175">
        <f>IF(T968&gt;0,VLOOKUP(T968,Jahresfaktoren!$A$28:$B$29,2,),0)</f>
        <v>0</v>
      </c>
      <c r="Z968" s="175">
        <f>IF(U968&gt;0,VLOOKUP(U968,Jahresfaktoren!$A$32:$B$33,2,),)</f>
        <v>0</v>
      </c>
      <c r="AA968" s="177">
        <f t="shared" si="498"/>
        <v>208.51999999999998</v>
      </c>
      <c r="AB968" s="177" t="str">
        <f t="shared" si="499"/>
        <v/>
      </c>
      <c r="AC968" s="177" t="str">
        <f t="shared" si="500"/>
        <v/>
      </c>
      <c r="AD968" s="177" t="str">
        <f t="shared" si="501"/>
        <v/>
      </c>
      <c r="AE968" s="177" t="str">
        <f t="shared" si="502"/>
        <v/>
      </c>
      <c r="AF968" s="178">
        <f>IF(Q968&gt;0,VLOOKUP(H968,Leistungszahlen!$A$11:$C$158,3,),0)</f>
        <v>0</v>
      </c>
      <c r="AG968" s="178">
        <f>IF(R968&gt;0,VLOOKUP(H968,Leistungszahlen!$A$11:$F$158,6,),IF(T968&gt;0,VLOOKUP(H968,Leistungszahlen!$A$11:$F$158,6,),0))</f>
        <v>0</v>
      </c>
      <c r="AH968" s="179" t="e">
        <f t="shared" si="493"/>
        <v>#DIV/0!</v>
      </c>
      <c r="AI968" s="179">
        <f t="shared" si="494"/>
        <v>0</v>
      </c>
      <c r="AJ968" s="179">
        <f t="shared" si="495"/>
        <v>0</v>
      </c>
      <c r="AK968" s="179">
        <f t="shared" si="496"/>
        <v>0</v>
      </c>
      <c r="AL968" s="179">
        <f t="shared" si="497"/>
        <v>0</v>
      </c>
      <c r="AM968" s="180">
        <f>IF(L968=1,Stundensätze!$D$13,IF(L968=2,Stundensätze!$D$17,IF(L968=4,Stundensätze!$D$21,"")))</f>
        <v>0</v>
      </c>
      <c r="AN968" s="180">
        <f>IF(L968=1,Stundensätze!$D$15,IF(L968=2,Stundensätze!$D$19,IF(L968=4,Stundensätze!$D$23,"")))</f>
        <v>0</v>
      </c>
      <c r="AO968" s="180" t="e">
        <f t="shared" si="503"/>
        <v>#DIV/0!</v>
      </c>
      <c r="AP968" s="180">
        <f t="shared" si="504"/>
        <v>0</v>
      </c>
      <c r="AQ968" s="192" t="e">
        <f t="shared" si="505"/>
        <v>#DIV/0!</v>
      </c>
      <c r="AR968" s="192" t="e">
        <f t="shared" si="506"/>
        <v>#DIV/0!</v>
      </c>
      <c r="AS968" s="193" t="e">
        <f t="shared" si="507"/>
        <v>#DIV/0!</v>
      </c>
      <c r="AT968" s="258" t="str">
        <f>IF(K968=0,0,VLOOKUP(K968,Kostenstellen!A:B,2,FALSE))</f>
        <v xml:space="preserve">Stimmheilzentrum    </v>
      </c>
      <c r="AU968" s="68" t="str">
        <f t="shared" si="514"/>
        <v>Z</v>
      </c>
      <c r="AV968" s="68" t="str">
        <f t="shared" si="515"/>
        <v/>
      </c>
      <c r="AW968" s="68">
        <f>IF(AF968=0,0,VLOOKUP($H968,Leistungszahlen!$A$11:$H$158,4,FALSE))</f>
        <v>0</v>
      </c>
      <c r="AX968" s="68">
        <f>IF(AF968=0,0,VLOOKUP($H968,Leistungszahlen!$A$11:$H$158,5,FALSE))</f>
        <v>0</v>
      </c>
      <c r="AY968" s="68">
        <f>IF(AG968=0,0,VLOOKUP($H968,Leistungszahlen!$A$11:$H$158,6,FALSE))</f>
        <v>0</v>
      </c>
      <c r="AZ968" s="68">
        <f t="shared" si="516"/>
        <v>0</v>
      </c>
      <c r="BA968" s="68">
        <f t="shared" si="517"/>
        <v>0</v>
      </c>
      <c r="BC968" s="68">
        <f t="shared" si="508"/>
        <v>0</v>
      </c>
      <c r="BD968" s="285"/>
    </row>
    <row r="969" spans="1:56" s="68" customFormat="1" ht="22.5">
      <c r="A969" s="200"/>
      <c r="B969" s="200"/>
      <c r="C969" s="200" t="s">
        <v>419</v>
      </c>
      <c r="D969" s="200" t="s">
        <v>201</v>
      </c>
      <c r="E969" s="200" t="s">
        <v>351</v>
      </c>
      <c r="F969" s="200" t="s">
        <v>1355</v>
      </c>
      <c r="G969" s="200" t="s">
        <v>163</v>
      </c>
      <c r="H969" s="201" t="s">
        <v>287</v>
      </c>
      <c r="I969" s="202">
        <v>16.760000000000002</v>
      </c>
      <c r="J969" s="200" t="s">
        <v>560</v>
      </c>
      <c r="K969" s="176">
        <v>4</v>
      </c>
      <c r="L969" s="176">
        <v>1</v>
      </c>
      <c r="M969" s="176"/>
      <c r="N969" s="286">
        <v>3</v>
      </c>
      <c r="O969" s="286">
        <v>3</v>
      </c>
      <c r="P969" s="176"/>
      <c r="Q969" s="203">
        <f t="shared" si="509"/>
        <v>3</v>
      </c>
      <c r="R969" s="203">
        <f t="shared" si="510"/>
        <v>3</v>
      </c>
      <c r="S969" s="203">
        <f t="shared" si="511"/>
        <v>0</v>
      </c>
      <c r="T969" s="203">
        <f t="shared" si="512"/>
        <v>0</v>
      </c>
      <c r="U969" s="203">
        <f t="shared" si="513"/>
        <v>0</v>
      </c>
      <c r="V969" s="175">
        <f>IF(Q969&gt;0,VLOOKUP(Q969,Jahresfaktoren!$A$11:$B$24,2,),0)</f>
        <v>152</v>
      </c>
      <c r="W969" s="175">
        <f>IF(R969&gt;0,VLOOKUP(R969,Jahresfaktoren!$D$11:$E$24,2,),0)</f>
        <v>150</v>
      </c>
      <c r="X969" s="175">
        <f>IF(S969&gt;0,VLOOKUP(S969,Jahresfaktoren!$A$28:$B$29,2,),0)</f>
        <v>0</v>
      </c>
      <c r="Y969" s="175">
        <f>IF(T969&gt;0,VLOOKUP(T969,Jahresfaktoren!$A$28:$B$29,2,),0)</f>
        <v>0</v>
      </c>
      <c r="Z969" s="175">
        <f>IF(U969&gt;0,VLOOKUP(U969,Jahresfaktoren!$A$32:$B$33,2,),)</f>
        <v>0</v>
      </c>
      <c r="AA969" s="177">
        <f t="shared" si="498"/>
        <v>2547.5200000000004</v>
      </c>
      <c r="AB969" s="177">
        <f t="shared" si="499"/>
        <v>2514.0000000000005</v>
      </c>
      <c r="AC969" s="177" t="str">
        <f t="shared" si="500"/>
        <v/>
      </c>
      <c r="AD969" s="177" t="str">
        <f t="shared" si="501"/>
        <v/>
      </c>
      <c r="AE969" s="177" t="str">
        <f t="shared" si="502"/>
        <v/>
      </c>
      <c r="AF969" s="178">
        <f>IF(Q969&gt;0,VLOOKUP(H969,Leistungszahlen!$A$11:$C$158,3,),0)</f>
        <v>0</v>
      </c>
      <c r="AG969" s="178">
        <f>IF(R969&gt;0,VLOOKUP(H969,Leistungszahlen!$A$11:$F$158,6,),IF(T969&gt;0,VLOOKUP(H969,Leistungszahlen!$A$11:$F$158,6,),0))</f>
        <v>0</v>
      </c>
      <c r="AH969" s="179" t="e">
        <f t="shared" si="493"/>
        <v>#DIV/0!</v>
      </c>
      <c r="AI969" s="179" t="e">
        <f t="shared" si="494"/>
        <v>#DIV/0!</v>
      </c>
      <c r="AJ969" s="179">
        <f t="shared" si="495"/>
        <v>0</v>
      </c>
      <c r="AK969" s="179">
        <f t="shared" si="496"/>
        <v>0</v>
      </c>
      <c r="AL969" s="179">
        <f t="shared" si="497"/>
        <v>0</v>
      </c>
      <c r="AM969" s="180">
        <f>IF(L969=1,Stundensätze!$D$13,IF(L969=2,Stundensätze!$D$17,IF(L969=4,Stundensätze!$D$21,"")))</f>
        <v>0</v>
      </c>
      <c r="AN969" s="180">
        <f>IF(L969=1,Stundensätze!$D$15,IF(L969=2,Stundensätze!$D$19,IF(L969=4,Stundensätze!$D$23,"")))</f>
        <v>0</v>
      </c>
      <c r="AO969" s="180" t="e">
        <f t="shared" si="503"/>
        <v>#DIV/0!</v>
      </c>
      <c r="AP969" s="180">
        <f t="shared" si="504"/>
        <v>0</v>
      </c>
      <c r="AQ969" s="192" t="e">
        <f t="shared" si="505"/>
        <v>#DIV/0!</v>
      </c>
      <c r="AR969" s="192" t="e">
        <f t="shared" si="506"/>
        <v>#DIV/0!</v>
      </c>
      <c r="AS969" s="193" t="e">
        <f t="shared" si="507"/>
        <v>#DIV/0!</v>
      </c>
      <c r="AT969" s="258" t="str">
        <f>IF(K969=0,0,VLOOKUP(K969,Kostenstellen!A:B,2,FALSE))</f>
        <v xml:space="preserve">Stimmheilzentrum    </v>
      </c>
      <c r="AU969" s="68" t="str">
        <f t="shared" si="514"/>
        <v>A1</v>
      </c>
      <c r="AV969" s="68" t="str">
        <f t="shared" si="515"/>
        <v>A1</v>
      </c>
      <c r="AW969" s="68">
        <f>IF(AF969=0,0,VLOOKUP($H969,Leistungszahlen!$A$11:$H$158,4,FALSE))</f>
        <v>0</v>
      </c>
      <c r="AX969" s="68">
        <f>IF(AF969=0,0,VLOOKUP($H969,Leistungszahlen!$A$11:$H$158,5,FALSE))</f>
        <v>0</v>
      </c>
      <c r="AY969" s="68">
        <f>IF(AG969=0,0,VLOOKUP($H969,Leistungszahlen!$A$11:$H$158,6,FALSE))</f>
        <v>0</v>
      </c>
      <c r="AZ969" s="68">
        <f t="shared" si="516"/>
        <v>0</v>
      </c>
      <c r="BA969" s="68">
        <f t="shared" si="517"/>
        <v>0</v>
      </c>
      <c r="BC969" s="68">
        <f t="shared" si="508"/>
        <v>0</v>
      </c>
      <c r="BD969" s="285"/>
    </row>
    <row r="970" spans="1:56" s="68" customFormat="1" ht="22.5">
      <c r="A970" s="200"/>
      <c r="B970" s="200"/>
      <c r="C970" s="200" t="s">
        <v>419</v>
      </c>
      <c r="D970" s="200" t="s">
        <v>201</v>
      </c>
      <c r="E970" s="200" t="s">
        <v>351</v>
      </c>
      <c r="F970" s="200" t="s">
        <v>1355</v>
      </c>
      <c r="G970" s="200" t="s">
        <v>251</v>
      </c>
      <c r="H970" s="201" t="s">
        <v>200</v>
      </c>
      <c r="I970" s="202">
        <v>4.38</v>
      </c>
      <c r="J970" s="200" t="s">
        <v>778</v>
      </c>
      <c r="K970" s="176">
        <v>4</v>
      </c>
      <c r="L970" s="176">
        <v>1</v>
      </c>
      <c r="M970" s="176"/>
      <c r="N970" s="286">
        <v>6</v>
      </c>
      <c r="O970" s="286"/>
      <c r="P970" s="176"/>
      <c r="Q970" s="203">
        <f t="shared" si="509"/>
        <v>6</v>
      </c>
      <c r="R970" s="203">
        <f t="shared" si="510"/>
        <v>0</v>
      </c>
      <c r="S970" s="203">
        <f t="shared" si="511"/>
        <v>0</v>
      </c>
      <c r="T970" s="203">
        <f t="shared" si="512"/>
        <v>0</v>
      </c>
      <c r="U970" s="203">
        <f t="shared" si="513"/>
        <v>0</v>
      </c>
      <c r="V970" s="175">
        <f>IF(Q970&gt;0,VLOOKUP(Q970,Jahresfaktoren!$A$11:$B$24,2,),0)</f>
        <v>302</v>
      </c>
      <c r="W970" s="175">
        <f>IF(R970&gt;0,VLOOKUP(R970,Jahresfaktoren!$D$11:$E$24,2,),0)</f>
        <v>0</v>
      </c>
      <c r="X970" s="175">
        <f>IF(S970&gt;0,VLOOKUP(S970,Jahresfaktoren!$A$28:$B$29,2,),0)</f>
        <v>0</v>
      </c>
      <c r="Y970" s="175">
        <f>IF(T970&gt;0,VLOOKUP(T970,Jahresfaktoren!$A$28:$B$29,2,),0)</f>
        <v>0</v>
      </c>
      <c r="Z970" s="175">
        <f>IF(U970&gt;0,VLOOKUP(U970,Jahresfaktoren!$A$32:$B$33,2,),)</f>
        <v>0</v>
      </c>
      <c r="AA970" s="177">
        <f t="shared" si="498"/>
        <v>1322.76</v>
      </c>
      <c r="AB970" s="177" t="str">
        <f t="shared" si="499"/>
        <v/>
      </c>
      <c r="AC970" s="177" t="str">
        <f t="shared" si="500"/>
        <v/>
      </c>
      <c r="AD970" s="177" t="str">
        <f t="shared" si="501"/>
        <v/>
      </c>
      <c r="AE970" s="177" t="str">
        <f t="shared" si="502"/>
        <v/>
      </c>
      <c r="AF970" s="178">
        <f>IF(Q970&gt;0,VLOOKUP(H970,Leistungszahlen!$A$11:$C$158,3,),0)</f>
        <v>0</v>
      </c>
      <c r="AG970" s="178">
        <f>IF(R970&gt;0,VLOOKUP(H970,Leistungszahlen!$A$11:$F$158,6,),IF(T970&gt;0,VLOOKUP(H970,Leistungszahlen!$A$11:$F$158,6,),0))</f>
        <v>0</v>
      </c>
      <c r="AH970" s="179" t="e">
        <f t="shared" si="493"/>
        <v>#DIV/0!</v>
      </c>
      <c r="AI970" s="179">
        <f t="shared" si="494"/>
        <v>0</v>
      </c>
      <c r="AJ970" s="179">
        <f t="shared" si="495"/>
        <v>0</v>
      </c>
      <c r="AK970" s="179">
        <f t="shared" si="496"/>
        <v>0</v>
      </c>
      <c r="AL970" s="179">
        <f t="shared" si="497"/>
        <v>0</v>
      </c>
      <c r="AM970" s="180">
        <f>IF(L970=1,Stundensätze!$D$13,IF(L970=2,Stundensätze!$D$17,IF(L970=4,Stundensätze!$D$21,"")))</f>
        <v>0</v>
      </c>
      <c r="AN970" s="180">
        <f>IF(L970=1,Stundensätze!$D$15,IF(L970=2,Stundensätze!$D$19,IF(L970=4,Stundensätze!$D$23,"")))</f>
        <v>0</v>
      </c>
      <c r="AO970" s="180" t="e">
        <f t="shared" si="503"/>
        <v>#DIV/0!</v>
      </c>
      <c r="AP970" s="180">
        <f t="shared" si="504"/>
        <v>0</v>
      </c>
      <c r="AQ970" s="192" t="e">
        <f t="shared" si="505"/>
        <v>#DIV/0!</v>
      </c>
      <c r="AR970" s="192" t="e">
        <f t="shared" si="506"/>
        <v>#DIV/0!</v>
      </c>
      <c r="AS970" s="193" t="e">
        <f t="shared" si="507"/>
        <v>#DIV/0!</v>
      </c>
      <c r="AT970" s="258" t="str">
        <f>IF(K970=0,0,VLOOKUP(K970,Kostenstellen!A:B,2,FALSE))</f>
        <v xml:space="preserve">Stimmheilzentrum    </v>
      </c>
      <c r="AU970" s="68" t="str">
        <f t="shared" si="514"/>
        <v>B</v>
      </c>
      <c r="AV970" s="68" t="str">
        <f t="shared" si="515"/>
        <v/>
      </c>
      <c r="AW970" s="68">
        <f>IF(AF970=0,0,VLOOKUP($H970,Leistungszahlen!$A$11:$H$158,4,FALSE))</f>
        <v>0</v>
      </c>
      <c r="AX970" s="68">
        <f>IF(AF970=0,0,VLOOKUP($H970,Leistungszahlen!$A$11:$H$158,5,FALSE))</f>
        <v>0</v>
      </c>
      <c r="AY970" s="68">
        <f>IF(AG970=0,0,VLOOKUP($H970,Leistungszahlen!$A$11:$H$158,6,FALSE))</f>
        <v>0</v>
      </c>
      <c r="AZ970" s="68">
        <f t="shared" si="516"/>
        <v>0</v>
      </c>
      <c r="BA970" s="68">
        <f t="shared" si="517"/>
        <v>0</v>
      </c>
      <c r="BC970" s="68">
        <f t="shared" si="508"/>
        <v>0</v>
      </c>
      <c r="BD970" s="285"/>
    </row>
    <row r="971" spans="1:56" s="68" customFormat="1" ht="22.5">
      <c r="A971" s="200"/>
      <c r="B971" s="200"/>
      <c r="C971" s="200" t="s">
        <v>419</v>
      </c>
      <c r="D971" s="200" t="s">
        <v>201</v>
      </c>
      <c r="E971" s="200" t="s">
        <v>351</v>
      </c>
      <c r="F971" s="200" t="s">
        <v>1355</v>
      </c>
      <c r="G971" s="200" t="s">
        <v>118</v>
      </c>
      <c r="H971" s="201" t="s">
        <v>221</v>
      </c>
      <c r="I971" s="202">
        <v>4.01</v>
      </c>
      <c r="J971" s="200" t="s">
        <v>292</v>
      </c>
      <c r="K971" s="176">
        <v>4</v>
      </c>
      <c r="L971" s="176">
        <v>1</v>
      </c>
      <c r="M971" s="176">
        <v>0</v>
      </c>
      <c r="N971" s="286">
        <v>1</v>
      </c>
      <c r="O971" s="286"/>
      <c r="P971" s="176"/>
      <c r="Q971" s="203">
        <f t="shared" si="509"/>
        <v>1</v>
      </c>
      <c r="R971" s="203">
        <f t="shared" si="510"/>
        <v>0</v>
      </c>
      <c r="S971" s="203">
        <f t="shared" si="511"/>
        <v>0</v>
      </c>
      <c r="T971" s="203">
        <f t="shared" si="512"/>
        <v>0</v>
      </c>
      <c r="U971" s="203">
        <f t="shared" si="513"/>
        <v>0</v>
      </c>
      <c r="V971" s="175">
        <f>IF(Q971&gt;0,VLOOKUP(Q971,Jahresfaktoren!$A$11:$B$24,2,),0)</f>
        <v>52</v>
      </c>
      <c r="W971" s="175">
        <f>IF(R971&gt;0,VLOOKUP(R971,Jahresfaktoren!$D$11:$E$24,2,),0)</f>
        <v>0</v>
      </c>
      <c r="X971" s="175">
        <f>IF(S971&gt;0,VLOOKUP(S971,Jahresfaktoren!$A$28:$B$29,2,),0)</f>
        <v>0</v>
      </c>
      <c r="Y971" s="175">
        <f>IF(T971&gt;0,VLOOKUP(T971,Jahresfaktoren!$A$28:$B$29,2,),0)</f>
        <v>0</v>
      </c>
      <c r="Z971" s="175">
        <f>IF(U971&gt;0,VLOOKUP(U971,Jahresfaktoren!$A$32:$B$33,2,),)</f>
        <v>0</v>
      </c>
      <c r="AA971" s="177">
        <f t="shared" si="498"/>
        <v>208.51999999999998</v>
      </c>
      <c r="AB971" s="177" t="str">
        <f t="shared" si="499"/>
        <v/>
      </c>
      <c r="AC971" s="177" t="str">
        <f t="shared" si="500"/>
        <v/>
      </c>
      <c r="AD971" s="177" t="str">
        <f t="shared" si="501"/>
        <v/>
      </c>
      <c r="AE971" s="177" t="str">
        <f t="shared" si="502"/>
        <v/>
      </c>
      <c r="AF971" s="178">
        <f>IF(Q971&gt;0,VLOOKUP(H971,Leistungszahlen!$A$11:$C$158,3,),0)</f>
        <v>0</v>
      </c>
      <c r="AG971" s="178">
        <f>IF(R971&gt;0,VLOOKUP(H971,Leistungszahlen!$A$11:$F$158,6,),IF(T971&gt;0,VLOOKUP(H971,Leistungszahlen!$A$11:$F$158,6,),0))</f>
        <v>0</v>
      </c>
      <c r="AH971" s="179" t="e">
        <f t="shared" ref="AH971:AH1034" si="518">IF(Q971&gt;0,AA971/AF971,0)</f>
        <v>#DIV/0!</v>
      </c>
      <c r="AI971" s="179">
        <f t="shared" ref="AI971:AI1034" si="519">IF(R971&gt;0,AB971/AG971,0)</f>
        <v>0</v>
      </c>
      <c r="AJ971" s="179">
        <f t="shared" ref="AJ971:AJ1034" si="520">IF(S971&gt;0,AC971/AF971,0)</f>
        <v>0</v>
      </c>
      <c r="AK971" s="179">
        <f t="shared" ref="AK971:AK1034" si="521">IF(T971&gt;0,AD971/AG971,0)</f>
        <v>0</v>
      </c>
      <c r="AL971" s="179">
        <f t="shared" ref="AL971:AL1034" si="522">IF(U971&gt;0,AE971/AF971,0)</f>
        <v>0</v>
      </c>
      <c r="AM971" s="180">
        <f>IF(L971=1,Stundensätze!$D$13,IF(L971=2,Stundensätze!$D$17,IF(L971=4,Stundensätze!$D$21,"")))</f>
        <v>0</v>
      </c>
      <c r="AN971" s="180">
        <f>IF(L971=1,Stundensätze!$D$15,IF(L971=2,Stundensätze!$D$19,IF(L971=4,Stundensätze!$D$23,"")))</f>
        <v>0</v>
      </c>
      <c r="AO971" s="180" t="e">
        <f t="shared" si="503"/>
        <v>#DIV/0!</v>
      </c>
      <c r="AP971" s="180">
        <f t="shared" si="504"/>
        <v>0</v>
      </c>
      <c r="AQ971" s="192" t="e">
        <f t="shared" si="505"/>
        <v>#DIV/0!</v>
      </c>
      <c r="AR971" s="192" t="e">
        <f t="shared" si="506"/>
        <v>#DIV/0!</v>
      </c>
      <c r="AS971" s="193" t="e">
        <f t="shared" si="507"/>
        <v>#DIV/0!</v>
      </c>
      <c r="AT971" s="258" t="str">
        <f>IF(K971=0,0,VLOOKUP(K971,Kostenstellen!A:B,2,FALSE))</f>
        <v xml:space="preserve">Stimmheilzentrum    </v>
      </c>
      <c r="AU971" s="68" t="str">
        <f t="shared" si="514"/>
        <v>Z</v>
      </c>
      <c r="AV971" s="68" t="str">
        <f t="shared" si="515"/>
        <v/>
      </c>
      <c r="AW971" s="68">
        <f>IF(AF971=0,0,VLOOKUP($H971,Leistungszahlen!$A$11:$H$158,4,FALSE))</f>
        <v>0</v>
      </c>
      <c r="AX971" s="68">
        <f>IF(AF971=0,0,VLOOKUP($H971,Leistungszahlen!$A$11:$H$158,5,FALSE))</f>
        <v>0</v>
      </c>
      <c r="AY971" s="68">
        <f>IF(AG971=0,0,VLOOKUP($H971,Leistungszahlen!$A$11:$H$158,6,FALSE))</f>
        <v>0</v>
      </c>
      <c r="AZ971" s="68">
        <f t="shared" si="516"/>
        <v>0</v>
      </c>
      <c r="BA971" s="68">
        <f t="shared" si="517"/>
        <v>0</v>
      </c>
      <c r="BC971" s="68">
        <f t="shared" si="508"/>
        <v>0</v>
      </c>
      <c r="BD971" s="285"/>
    </row>
    <row r="972" spans="1:56" s="68" customFormat="1" ht="22.5">
      <c r="A972" s="200"/>
      <c r="B972" s="200"/>
      <c r="C972" s="200" t="s">
        <v>419</v>
      </c>
      <c r="D972" s="200" t="s">
        <v>201</v>
      </c>
      <c r="E972" s="200" t="s">
        <v>351</v>
      </c>
      <c r="F972" s="200" t="s">
        <v>1356</v>
      </c>
      <c r="G972" s="200" t="s">
        <v>163</v>
      </c>
      <c r="H972" s="201" t="s">
        <v>287</v>
      </c>
      <c r="I972" s="202">
        <v>16.760000000000002</v>
      </c>
      <c r="J972" s="200" t="s">
        <v>560</v>
      </c>
      <c r="K972" s="176">
        <v>4</v>
      </c>
      <c r="L972" s="176">
        <v>1</v>
      </c>
      <c r="M972" s="176"/>
      <c r="N972" s="286">
        <v>3</v>
      </c>
      <c r="O972" s="286">
        <v>3</v>
      </c>
      <c r="P972" s="176"/>
      <c r="Q972" s="203">
        <f t="shared" si="509"/>
        <v>3</v>
      </c>
      <c r="R972" s="203">
        <f t="shared" si="510"/>
        <v>3</v>
      </c>
      <c r="S972" s="203">
        <f t="shared" si="511"/>
        <v>0</v>
      </c>
      <c r="T972" s="203">
        <f t="shared" si="512"/>
        <v>0</v>
      </c>
      <c r="U972" s="203">
        <f t="shared" si="513"/>
        <v>0</v>
      </c>
      <c r="V972" s="175">
        <f>IF(Q972&gt;0,VLOOKUP(Q972,Jahresfaktoren!$A$11:$B$24,2,),0)</f>
        <v>152</v>
      </c>
      <c r="W972" s="175">
        <f>IF(R972&gt;0,VLOOKUP(R972,Jahresfaktoren!$D$11:$E$24,2,),0)</f>
        <v>150</v>
      </c>
      <c r="X972" s="175">
        <f>IF(S972&gt;0,VLOOKUP(S972,Jahresfaktoren!$A$28:$B$29,2,),0)</f>
        <v>0</v>
      </c>
      <c r="Y972" s="175">
        <f>IF(T972&gt;0,VLOOKUP(T972,Jahresfaktoren!$A$28:$B$29,2,),0)</f>
        <v>0</v>
      </c>
      <c r="Z972" s="175">
        <f>IF(U972&gt;0,VLOOKUP(U972,Jahresfaktoren!$A$32:$B$33,2,),)</f>
        <v>0</v>
      </c>
      <c r="AA972" s="177">
        <f t="shared" si="498"/>
        <v>2547.5200000000004</v>
      </c>
      <c r="AB972" s="177">
        <f t="shared" si="499"/>
        <v>2514.0000000000005</v>
      </c>
      <c r="AC972" s="177" t="str">
        <f t="shared" si="500"/>
        <v/>
      </c>
      <c r="AD972" s="177" t="str">
        <f t="shared" si="501"/>
        <v/>
      </c>
      <c r="AE972" s="177" t="str">
        <f t="shared" si="502"/>
        <v/>
      </c>
      <c r="AF972" s="178">
        <f>IF(Q972&gt;0,VLOOKUP(H972,Leistungszahlen!$A$11:$C$158,3,),0)</f>
        <v>0</v>
      </c>
      <c r="AG972" s="178">
        <f>IF(R972&gt;0,VLOOKUP(H972,Leistungszahlen!$A$11:$F$158,6,),IF(T972&gt;0,VLOOKUP(H972,Leistungszahlen!$A$11:$F$158,6,),0))</f>
        <v>0</v>
      </c>
      <c r="AH972" s="179" t="e">
        <f t="shared" si="518"/>
        <v>#DIV/0!</v>
      </c>
      <c r="AI972" s="179" t="e">
        <f t="shared" si="519"/>
        <v>#DIV/0!</v>
      </c>
      <c r="AJ972" s="179">
        <f t="shared" si="520"/>
        <v>0</v>
      </c>
      <c r="AK972" s="179">
        <f t="shared" si="521"/>
        <v>0</v>
      </c>
      <c r="AL972" s="179">
        <f t="shared" si="522"/>
        <v>0</v>
      </c>
      <c r="AM972" s="180">
        <f>IF(L972=1,Stundensätze!$D$13,IF(L972=2,Stundensätze!$D$17,IF(L972=4,Stundensätze!$D$21,"")))</f>
        <v>0</v>
      </c>
      <c r="AN972" s="180">
        <f>IF(L972=1,Stundensätze!$D$15,IF(L972=2,Stundensätze!$D$19,IF(L972=4,Stundensätze!$D$23,"")))</f>
        <v>0</v>
      </c>
      <c r="AO972" s="180" t="e">
        <f t="shared" si="503"/>
        <v>#DIV/0!</v>
      </c>
      <c r="AP972" s="180">
        <f t="shared" si="504"/>
        <v>0</v>
      </c>
      <c r="AQ972" s="192" t="e">
        <f t="shared" si="505"/>
        <v>#DIV/0!</v>
      </c>
      <c r="AR972" s="192" t="e">
        <f t="shared" si="506"/>
        <v>#DIV/0!</v>
      </c>
      <c r="AS972" s="193" t="e">
        <f t="shared" si="507"/>
        <v>#DIV/0!</v>
      </c>
      <c r="AT972" s="258" t="str">
        <f>IF(K972=0,0,VLOOKUP(K972,Kostenstellen!A:B,2,FALSE))</f>
        <v xml:space="preserve">Stimmheilzentrum    </v>
      </c>
      <c r="AU972" s="68" t="str">
        <f t="shared" si="514"/>
        <v>A1</v>
      </c>
      <c r="AV972" s="68" t="str">
        <f t="shared" si="515"/>
        <v>A1</v>
      </c>
      <c r="AW972" s="68">
        <f>IF(AF972=0,0,VLOOKUP($H972,Leistungszahlen!$A$11:$H$158,4,FALSE))</f>
        <v>0</v>
      </c>
      <c r="AX972" s="68">
        <f>IF(AF972=0,0,VLOOKUP($H972,Leistungszahlen!$A$11:$H$158,5,FALSE))</f>
        <v>0</v>
      </c>
      <c r="AY972" s="68">
        <f>IF(AG972=0,0,VLOOKUP($H972,Leistungszahlen!$A$11:$H$158,6,FALSE))</f>
        <v>0</v>
      </c>
      <c r="AZ972" s="68">
        <f t="shared" si="516"/>
        <v>0</v>
      </c>
      <c r="BA972" s="68">
        <f t="shared" si="517"/>
        <v>0</v>
      </c>
      <c r="BC972" s="68">
        <f t="shared" si="508"/>
        <v>0</v>
      </c>
      <c r="BD972" s="285"/>
    </row>
    <row r="973" spans="1:56" s="68" customFormat="1" ht="22.5">
      <c r="A973" s="200"/>
      <c r="B973" s="200"/>
      <c r="C973" s="200" t="s">
        <v>419</v>
      </c>
      <c r="D973" s="200" t="s">
        <v>201</v>
      </c>
      <c r="E973" s="200" t="s">
        <v>351</v>
      </c>
      <c r="F973" s="200" t="s">
        <v>1356</v>
      </c>
      <c r="G973" s="200" t="s">
        <v>251</v>
      </c>
      <c r="H973" s="201" t="s">
        <v>200</v>
      </c>
      <c r="I973" s="202">
        <v>4.38</v>
      </c>
      <c r="J973" s="200" t="s">
        <v>778</v>
      </c>
      <c r="K973" s="176">
        <v>4</v>
      </c>
      <c r="L973" s="176">
        <v>1</v>
      </c>
      <c r="M973" s="176"/>
      <c r="N973" s="286">
        <v>6</v>
      </c>
      <c r="O973" s="286"/>
      <c r="P973" s="176"/>
      <c r="Q973" s="203">
        <f t="shared" si="509"/>
        <v>6</v>
      </c>
      <c r="R973" s="203">
        <f t="shared" si="510"/>
        <v>0</v>
      </c>
      <c r="S973" s="203">
        <f t="shared" si="511"/>
        <v>0</v>
      </c>
      <c r="T973" s="203">
        <f t="shared" si="512"/>
        <v>0</v>
      </c>
      <c r="U973" s="203">
        <f t="shared" si="513"/>
        <v>0</v>
      </c>
      <c r="V973" s="175">
        <f>IF(Q973&gt;0,VLOOKUP(Q973,Jahresfaktoren!$A$11:$B$24,2,),0)</f>
        <v>302</v>
      </c>
      <c r="W973" s="175">
        <f>IF(R973&gt;0,VLOOKUP(R973,Jahresfaktoren!$D$11:$E$24,2,),0)</f>
        <v>0</v>
      </c>
      <c r="X973" s="175">
        <f>IF(S973&gt;0,VLOOKUP(S973,Jahresfaktoren!$A$28:$B$29,2,),0)</f>
        <v>0</v>
      </c>
      <c r="Y973" s="175">
        <f>IF(T973&gt;0,VLOOKUP(T973,Jahresfaktoren!$A$28:$B$29,2,),0)</f>
        <v>0</v>
      </c>
      <c r="Z973" s="175">
        <f>IF(U973&gt;0,VLOOKUP(U973,Jahresfaktoren!$A$32:$B$33,2,),)</f>
        <v>0</v>
      </c>
      <c r="AA973" s="177">
        <f t="shared" si="498"/>
        <v>1322.76</v>
      </c>
      <c r="AB973" s="177" t="str">
        <f t="shared" si="499"/>
        <v/>
      </c>
      <c r="AC973" s="177" t="str">
        <f t="shared" si="500"/>
        <v/>
      </c>
      <c r="AD973" s="177" t="str">
        <f t="shared" si="501"/>
        <v/>
      </c>
      <c r="AE973" s="177" t="str">
        <f t="shared" si="502"/>
        <v/>
      </c>
      <c r="AF973" s="178">
        <f>IF(Q973&gt;0,VLOOKUP(H973,Leistungszahlen!$A$11:$C$158,3,),0)</f>
        <v>0</v>
      </c>
      <c r="AG973" s="178">
        <f>IF(R973&gt;0,VLOOKUP(H973,Leistungszahlen!$A$11:$F$158,6,),IF(T973&gt;0,VLOOKUP(H973,Leistungszahlen!$A$11:$F$158,6,),0))</f>
        <v>0</v>
      </c>
      <c r="AH973" s="179" t="e">
        <f t="shared" si="518"/>
        <v>#DIV/0!</v>
      </c>
      <c r="AI973" s="179">
        <f t="shared" si="519"/>
        <v>0</v>
      </c>
      <c r="AJ973" s="179">
        <f t="shared" si="520"/>
        <v>0</v>
      </c>
      <c r="AK973" s="179">
        <f t="shared" si="521"/>
        <v>0</v>
      </c>
      <c r="AL973" s="179">
        <f t="shared" si="522"/>
        <v>0</v>
      </c>
      <c r="AM973" s="180">
        <f>IF(L973=1,Stundensätze!$D$13,IF(L973=2,Stundensätze!$D$17,IF(L973=4,Stundensätze!$D$21,"")))</f>
        <v>0</v>
      </c>
      <c r="AN973" s="180">
        <f>IF(L973=1,Stundensätze!$D$15,IF(L973=2,Stundensätze!$D$19,IF(L973=4,Stundensätze!$D$23,"")))</f>
        <v>0</v>
      </c>
      <c r="AO973" s="180" t="e">
        <f t="shared" si="503"/>
        <v>#DIV/0!</v>
      </c>
      <c r="AP973" s="180">
        <f t="shared" si="504"/>
        <v>0</v>
      </c>
      <c r="AQ973" s="192" t="e">
        <f t="shared" si="505"/>
        <v>#DIV/0!</v>
      </c>
      <c r="AR973" s="192" t="e">
        <f t="shared" si="506"/>
        <v>#DIV/0!</v>
      </c>
      <c r="AS973" s="193" t="e">
        <f t="shared" si="507"/>
        <v>#DIV/0!</v>
      </c>
      <c r="AT973" s="258" t="str">
        <f>IF(K973=0,0,VLOOKUP(K973,Kostenstellen!A:B,2,FALSE))</f>
        <v xml:space="preserve">Stimmheilzentrum    </v>
      </c>
      <c r="AU973" s="68" t="str">
        <f t="shared" si="514"/>
        <v>B</v>
      </c>
      <c r="AV973" s="68" t="str">
        <f t="shared" si="515"/>
        <v/>
      </c>
      <c r="AW973" s="68">
        <f>IF(AF973=0,0,VLOOKUP($H973,Leistungszahlen!$A$11:$H$158,4,FALSE))</f>
        <v>0</v>
      </c>
      <c r="AX973" s="68">
        <f>IF(AF973=0,0,VLOOKUP($H973,Leistungszahlen!$A$11:$H$158,5,FALSE))</f>
        <v>0</v>
      </c>
      <c r="AY973" s="68">
        <f>IF(AG973=0,0,VLOOKUP($H973,Leistungszahlen!$A$11:$H$158,6,FALSE))</f>
        <v>0</v>
      </c>
      <c r="AZ973" s="68">
        <f t="shared" si="516"/>
        <v>0</v>
      </c>
      <c r="BA973" s="68">
        <f t="shared" si="517"/>
        <v>0</v>
      </c>
      <c r="BC973" s="68">
        <f t="shared" si="508"/>
        <v>0</v>
      </c>
      <c r="BD973" s="285"/>
    </row>
    <row r="974" spans="1:56" s="68" customFormat="1" ht="22.5">
      <c r="A974" s="200"/>
      <c r="B974" s="200"/>
      <c r="C974" s="200" t="s">
        <v>419</v>
      </c>
      <c r="D974" s="200" t="s">
        <v>201</v>
      </c>
      <c r="E974" s="200" t="s">
        <v>351</v>
      </c>
      <c r="F974" s="200" t="s">
        <v>1356</v>
      </c>
      <c r="G974" s="200" t="s">
        <v>118</v>
      </c>
      <c r="H974" s="201" t="s">
        <v>221</v>
      </c>
      <c r="I974" s="202">
        <v>4.01</v>
      </c>
      <c r="J974" s="200" t="s">
        <v>292</v>
      </c>
      <c r="K974" s="176">
        <v>4</v>
      </c>
      <c r="L974" s="176">
        <v>1</v>
      </c>
      <c r="M974" s="176">
        <v>0</v>
      </c>
      <c r="N974" s="286">
        <v>1</v>
      </c>
      <c r="O974" s="286"/>
      <c r="P974" s="176"/>
      <c r="Q974" s="203">
        <f t="shared" si="509"/>
        <v>1</v>
      </c>
      <c r="R974" s="203">
        <f t="shared" si="510"/>
        <v>0</v>
      </c>
      <c r="S974" s="203">
        <f t="shared" si="511"/>
        <v>0</v>
      </c>
      <c r="T974" s="203">
        <f t="shared" si="512"/>
        <v>0</v>
      </c>
      <c r="U974" s="203">
        <f t="shared" si="513"/>
        <v>0</v>
      </c>
      <c r="V974" s="175">
        <f>IF(Q974&gt;0,VLOOKUP(Q974,Jahresfaktoren!$A$11:$B$24,2,),0)</f>
        <v>52</v>
      </c>
      <c r="W974" s="175">
        <f>IF(R974&gt;0,VLOOKUP(R974,Jahresfaktoren!$D$11:$E$24,2,),0)</f>
        <v>0</v>
      </c>
      <c r="X974" s="175">
        <f>IF(S974&gt;0,VLOOKUP(S974,Jahresfaktoren!$A$28:$B$29,2,),0)</f>
        <v>0</v>
      </c>
      <c r="Y974" s="175">
        <f>IF(T974&gt;0,VLOOKUP(T974,Jahresfaktoren!$A$28:$B$29,2,),0)</f>
        <v>0</v>
      </c>
      <c r="Z974" s="175">
        <f>IF(U974&gt;0,VLOOKUP(U974,Jahresfaktoren!$A$32:$B$33,2,),)</f>
        <v>0</v>
      </c>
      <c r="AA974" s="177">
        <f t="shared" si="498"/>
        <v>208.51999999999998</v>
      </c>
      <c r="AB974" s="177" t="str">
        <f t="shared" si="499"/>
        <v/>
      </c>
      <c r="AC974" s="177" t="str">
        <f t="shared" si="500"/>
        <v/>
      </c>
      <c r="AD974" s="177" t="str">
        <f t="shared" si="501"/>
        <v/>
      </c>
      <c r="AE974" s="177" t="str">
        <f t="shared" si="502"/>
        <v/>
      </c>
      <c r="AF974" s="178">
        <f>IF(Q974&gt;0,VLOOKUP(H974,Leistungszahlen!$A$11:$C$158,3,),0)</f>
        <v>0</v>
      </c>
      <c r="AG974" s="178">
        <f>IF(R974&gt;0,VLOOKUP(H974,Leistungszahlen!$A$11:$F$158,6,),IF(T974&gt;0,VLOOKUP(H974,Leistungszahlen!$A$11:$F$158,6,),0))</f>
        <v>0</v>
      </c>
      <c r="AH974" s="179" t="e">
        <f t="shared" si="518"/>
        <v>#DIV/0!</v>
      </c>
      <c r="AI974" s="179">
        <f t="shared" si="519"/>
        <v>0</v>
      </c>
      <c r="AJ974" s="179">
        <f t="shared" si="520"/>
        <v>0</v>
      </c>
      <c r="AK974" s="179">
        <f t="shared" si="521"/>
        <v>0</v>
      </c>
      <c r="AL974" s="179">
        <f t="shared" si="522"/>
        <v>0</v>
      </c>
      <c r="AM974" s="180">
        <f>IF(L974=1,Stundensätze!$D$13,IF(L974=2,Stundensätze!$D$17,IF(L974=4,Stundensätze!$D$21,"")))</f>
        <v>0</v>
      </c>
      <c r="AN974" s="180">
        <f>IF(L974=1,Stundensätze!$D$15,IF(L974=2,Stundensätze!$D$19,IF(L974=4,Stundensätze!$D$23,"")))</f>
        <v>0</v>
      </c>
      <c r="AO974" s="180" t="e">
        <f t="shared" si="503"/>
        <v>#DIV/0!</v>
      </c>
      <c r="AP974" s="180">
        <f t="shared" si="504"/>
        <v>0</v>
      </c>
      <c r="AQ974" s="192" t="e">
        <f t="shared" si="505"/>
        <v>#DIV/0!</v>
      </c>
      <c r="AR974" s="192" t="e">
        <f t="shared" si="506"/>
        <v>#DIV/0!</v>
      </c>
      <c r="AS974" s="193" t="e">
        <f t="shared" si="507"/>
        <v>#DIV/0!</v>
      </c>
      <c r="AT974" s="258" t="str">
        <f>IF(K974=0,0,VLOOKUP(K974,Kostenstellen!A:B,2,FALSE))</f>
        <v xml:space="preserve">Stimmheilzentrum    </v>
      </c>
      <c r="AU974" s="68" t="str">
        <f t="shared" si="514"/>
        <v>Z</v>
      </c>
      <c r="AV974" s="68" t="str">
        <f t="shared" si="515"/>
        <v/>
      </c>
      <c r="AW974" s="68">
        <f>IF(AF974=0,0,VLOOKUP($H974,Leistungszahlen!$A$11:$H$158,4,FALSE))</f>
        <v>0</v>
      </c>
      <c r="AX974" s="68">
        <f>IF(AF974=0,0,VLOOKUP($H974,Leistungszahlen!$A$11:$H$158,5,FALSE))</f>
        <v>0</v>
      </c>
      <c r="AY974" s="68">
        <f>IF(AG974=0,0,VLOOKUP($H974,Leistungszahlen!$A$11:$H$158,6,FALSE))</f>
        <v>0</v>
      </c>
      <c r="AZ974" s="68">
        <f t="shared" si="516"/>
        <v>0</v>
      </c>
      <c r="BA974" s="68">
        <f t="shared" si="517"/>
        <v>0</v>
      </c>
      <c r="BC974" s="68">
        <f t="shared" si="508"/>
        <v>0</v>
      </c>
      <c r="BD974" s="285"/>
    </row>
    <row r="975" spans="1:56" s="68" customFormat="1" ht="22.5">
      <c r="A975" s="200"/>
      <c r="B975" s="200"/>
      <c r="C975" s="200" t="s">
        <v>419</v>
      </c>
      <c r="D975" s="200" t="s">
        <v>201</v>
      </c>
      <c r="E975" s="200" t="s">
        <v>351</v>
      </c>
      <c r="F975" s="200" t="s">
        <v>1357</v>
      </c>
      <c r="G975" s="200" t="s">
        <v>163</v>
      </c>
      <c r="H975" s="201" t="s">
        <v>287</v>
      </c>
      <c r="I975" s="202">
        <v>16.760000000000002</v>
      </c>
      <c r="J975" s="200" t="s">
        <v>560</v>
      </c>
      <c r="K975" s="176">
        <v>4</v>
      </c>
      <c r="L975" s="176">
        <v>1</v>
      </c>
      <c r="M975" s="176"/>
      <c r="N975" s="286">
        <v>3</v>
      </c>
      <c r="O975" s="286">
        <v>3</v>
      </c>
      <c r="P975" s="176"/>
      <c r="Q975" s="203">
        <f t="shared" si="509"/>
        <v>3</v>
      </c>
      <c r="R975" s="203">
        <f t="shared" si="510"/>
        <v>3</v>
      </c>
      <c r="S975" s="203">
        <f t="shared" si="511"/>
        <v>0</v>
      </c>
      <c r="T975" s="203">
        <f t="shared" si="512"/>
        <v>0</v>
      </c>
      <c r="U975" s="203">
        <f t="shared" si="513"/>
        <v>0</v>
      </c>
      <c r="V975" s="175">
        <f>IF(Q975&gt;0,VLOOKUP(Q975,Jahresfaktoren!$A$11:$B$24,2,),0)</f>
        <v>152</v>
      </c>
      <c r="W975" s="175">
        <f>IF(R975&gt;0,VLOOKUP(R975,Jahresfaktoren!$D$11:$E$24,2,),0)</f>
        <v>150</v>
      </c>
      <c r="X975" s="175">
        <f>IF(S975&gt;0,VLOOKUP(S975,Jahresfaktoren!$A$28:$B$29,2,),0)</f>
        <v>0</v>
      </c>
      <c r="Y975" s="175">
        <f>IF(T975&gt;0,VLOOKUP(T975,Jahresfaktoren!$A$28:$B$29,2,),0)</f>
        <v>0</v>
      </c>
      <c r="Z975" s="175">
        <f>IF(U975&gt;0,VLOOKUP(U975,Jahresfaktoren!$A$32:$B$33,2,),)</f>
        <v>0</v>
      </c>
      <c r="AA975" s="177">
        <f t="shared" si="498"/>
        <v>2547.5200000000004</v>
      </c>
      <c r="AB975" s="177">
        <f t="shared" si="499"/>
        <v>2514.0000000000005</v>
      </c>
      <c r="AC975" s="177" t="str">
        <f t="shared" si="500"/>
        <v/>
      </c>
      <c r="AD975" s="177" t="str">
        <f t="shared" si="501"/>
        <v/>
      </c>
      <c r="AE975" s="177" t="str">
        <f t="shared" si="502"/>
        <v/>
      </c>
      <c r="AF975" s="178">
        <f>IF(Q975&gt;0,VLOOKUP(H975,Leistungszahlen!$A$11:$C$158,3,),0)</f>
        <v>0</v>
      </c>
      <c r="AG975" s="178">
        <f>IF(R975&gt;0,VLOOKUP(H975,Leistungszahlen!$A$11:$F$158,6,),IF(T975&gt;0,VLOOKUP(H975,Leistungszahlen!$A$11:$F$158,6,),0))</f>
        <v>0</v>
      </c>
      <c r="AH975" s="179" t="e">
        <f t="shared" si="518"/>
        <v>#DIV/0!</v>
      </c>
      <c r="AI975" s="179" t="e">
        <f t="shared" si="519"/>
        <v>#DIV/0!</v>
      </c>
      <c r="AJ975" s="179">
        <f t="shared" si="520"/>
        <v>0</v>
      </c>
      <c r="AK975" s="179">
        <f t="shared" si="521"/>
        <v>0</v>
      </c>
      <c r="AL975" s="179">
        <f t="shared" si="522"/>
        <v>0</v>
      </c>
      <c r="AM975" s="180">
        <f>IF(L975=1,Stundensätze!$D$13,IF(L975=2,Stundensätze!$D$17,IF(L975=4,Stundensätze!$D$21,"")))</f>
        <v>0</v>
      </c>
      <c r="AN975" s="180">
        <f>IF(L975=1,Stundensätze!$D$15,IF(L975=2,Stundensätze!$D$19,IF(L975=4,Stundensätze!$D$23,"")))</f>
        <v>0</v>
      </c>
      <c r="AO975" s="180" t="e">
        <f t="shared" si="503"/>
        <v>#DIV/0!</v>
      </c>
      <c r="AP975" s="180">
        <f t="shared" si="504"/>
        <v>0</v>
      </c>
      <c r="AQ975" s="192" t="e">
        <f t="shared" si="505"/>
        <v>#DIV/0!</v>
      </c>
      <c r="AR975" s="192" t="e">
        <f t="shared" si="506"/>
        <v>#DIV/0!</v>
      </c>
      <c r="AS975" s="193" t="e">
        <f t="shared" si="507"/>
        <v>#DIV/0!</v>
      </c>
      <c r="AT975" s="258" t="str">
        <f>IF(K975=0,0,VLOOKUP(K975,Kostenstellen!A:B,2,FALSE))</f>
        <v xml:space="preserve">Stimmheilzentrum    </v>
      </c>
      <c r="AU975" s="68" t="str">
        <f t="shared" si="514"/>
        <v>A1</v>
      </c>
      <c r="AV975" s="68" t="str">
        <f t="shared" si="515"/>
        <v>A1</v>
      </c>
      <c r="AW975" s="68">
        <f>IF(AF975=0,0,VLOOKUP($H975,Leistungszahlen!$A$11:$H$158,4,FALSE))</f>
        <v>0</v>
      </c>
      <c r="AX975" s="68">
        <f>IF(AF975=0,0,VLOOKUP($H975,Leistungszahlen!$A$11:$H$158,5,FALSE))</f>
        <v>0</v>
      </c>
      <c r="AY975" s="68">
        <f>IF(AG975=0,0,VLOOKUP($H975,Leistungszahlen!$A$11:$H$158,6,FALSE))</f>
        <v>0</v>
      </c>
      <c r="AZ975" s="68">
        <f t="shared" si="516"/>
        <v>0</v>
      </c>
      <c r="BA975" s="68">
        <f t="shared" si="517"/>
        <v>0</v>
      </c>
      <c r="BC975" s="68">
        <f t="shared" si="508"/>
        <v>0</v>
      </c>
      <c r="BD975" s="285"/>
    </row>
    <row r="976" spans="1:56" s="68" customFormat="1" ht="22.5">
      <c r="A976" s="200"/>
      <c r="B976" s="200"/>
      <c r="C976" s="200" t="s">
        <v>419</v>
      </c>
      <c r="D976" s="200" t="s">
        <v>201</v>
      </c>
      <c r="E976" s="200" t="s">
        <v>351</v>
      </c>
      <c r="F976" s="200" t="s">
        <v>1357</v>
      </c>
      <c r="G976" s="200" t="s">
        <v>251</v>
      </c>
      <c r="H976" s="201" t="s">
        <v>200</v>
      </c>
      <c r="I976" s="202">
        <v>4.38</v>
      </c>
      <c r="J976" s="200" t="s">
        <v>778</v>
      </c>
      <c r="K976" s="176">
        <v>4</v>
      </c>
      <c r="L976" s="176">
        <v>1</v>
      </c>
      <c r="M976" s="176"/>
      <c r="N976" s="286">
        <v>6</v>
      </c>
      <c r="O976" s="286"/>
      <c r="P976" s="176"/>
      <c r="Q976" s="203">
        <f t="shared" si="509"/>
        <v>6</v>
      </c>
      <c r="R976" s="203">
        <f t="shared" si="510"/>
        <v>0</v>
      </c>
      <c r="S976" s="203">
        <f t="shared" si="511"/>
        <v>0</v>
      </c>
      <c r="T976" s="203">
        <f t="shared" si="512"/>
        <v>0</v>
      </c>
      <c r="U976" s="203">
        <f t="shared" si="513"/>
        <v>0</v>
      </c>
      <c r="V976" s="175">
        <f>IF(Q976&gt;0,VLOOKUP(Q976,Jahresfaktoren!$A$11:$B$24,2,),0)</f>
        <v>302</v>
      </c>
      <c r="W976" s="175">
        <f>IF(R976&gt;0,VLOOKUP(R976,Jahresfaktoren!$D$11:$E$24,2,),0)</f>
        <v>0</v>
      </c>
      <c r="X976" s="175">
        <f>IF(S976&gt;0,VLOOKUP(S976,Jahresfaktoren!$A$28:$B$29,2,),0)</f>
        <v>0</v>
      </c>
      <c r="Y976" s="175">
        <f>IF(T976&gt;0,VLOOKUP(T976,Jahresfaktoren!$A$28:$B$29,2,),0)</f>
        <v>0</v>
      </c>
      <c r="Z976" s="175">
        <f>IF(U976&gt;0,VLOOKUP(U976,Jahresfaktoren!$A$32:$B$33,2,),)</f>
        <v>0</v>
      </c>
      <c r="AA976" s="177">
        <f t="shared" si="498"/>
        <v>1322.76</v>
      </c>
      <c r="AB976" s="177" t="str">
        <f t="shared" si="499"/>
        <v/>
      </c>
      <c r="AC976" s="177" t="str">
        <f t="shared" si="500"/>
        <v/>
      </c>
      <c r="AD976" s="177" t="str">
        <f t="shared" si="501"/>
        <v/>
      </c>
      <c r="AE976" s="177" t="str">
        <f t="shared" si="502"/>
        <v/>
      </c>
      <c r="AF976" s="178">
        <f>IF(Q976&gt;0,VLOOKUP(H976,Leistungszahlen!$A$11:$C$158,3,),0)</f>
        <v>0</v>
      </c>
      <c r="AG976" s="178">
        <f>IF(R976&gt;0,VLOOKUP(H976,Leistungszahlen!$A$11:$F$158,6,),IF(T976&gt;0,VLOOKUP(H976,Leistungszahlen!$A$11:$F$158,6,),0))</f>
        <v>0</v>
      </c>
      <c r="AH976" s="179" t="e">
        <f t="shared" si="518"/>
        <v>#DIV/0!</v>
      </c>
      <c r="AI976" s="179">
        <f t="shared" si="519"/>
        <v>0</v>
      </c>
      <c r="AJ976" s="179">
        <f t="shared" si="520"/>
        <v>0</v>
      </c>
      <c r="AK976" s="179">
        <f t="shared" si="521"/>
        <v>0</v>
      </c>
      <c r="AL976" s="179">
        <f t="shared" si="522"/>
        <v>0</v>
      </c>
      <c r="AM976" s="180">
        <f>IF(L976=1,Stundensätze!$D$13,IF(L976=2,Stundensätze!$D$17,IF(L976=4,Stundensätze!$D$21,"")))</f>
        <v>0</v>
      </c>
      <c r="AN976" s="180">
        <f>IF(L976=1,Stundensätze!$D$15,IF(L976=2,Stundensätze!$D$19,IF(L976=4,Stundensätze!$D$23,"")))</f>
        <v>0</v>
      </c>
      <c r="AO976" s="180" t="e">
        <f t="shared" si="503"/>
        <v>#DIV/0!</v>
      </c>
      <c r="AP976" s="180">
        <f t="shared" si="504"/>
        <v>0</v>
      </c>
      <c r="AQ976" s="192" t="e">
        <f t="shared" si="505"/>
        <v>#DIV/0!</v>
      </c>
      <c r="AR976" s="192" t="e">
        <f t="shared" si="506"/>
        <v>#DIV/0!</v>
      </c>
      <c r="AS976" s="193" t="e">
        <f t="shared" si="507"/>
        <v>#DIV/0!</v>
      </c>
      <c r="AT976" s="258" t="str">
        <f>IF(K976=0,0,VLOOKUP(K976,Kostenstellen!A:B,2,FALSE))</f>
        <v xml:space="preserve">Stimmheilzentrum    </v>
      </c>
      <c r="AU976" s="68" t="str">
        <f t="shared" si="514"/>
        <v>B</v>
      </c>
      <c r="AV976" s="68" t="str">
        <f t="shared" si="515"/>
        <v/>
      </c>
      <c r="AW976" s="68">
        <f>IF(AF976=0,0,VLOOKUP($H976,Leistungszahlen!$A$11:$H$158,4,FALSE))</f>
        <v>0</v>
      </c>
      <c r="AX976" s="68">
        <f>IF(AF976=0,0,VLOOKUP($H976,Leistungszahlen!$A$11:$H$158,5,FALSE))</f>
        <v>0</v>
      </c>
      <c r="AY976" s="68">
        <f>IF(AG976=0,0,VLOOKUP($H976,Leistungszahlen!$A$11:$H$158,6,FALSE))</f>
        <v>0</v>
      </c>
      <c r="AZ976" s="68">
        <f t="shared" si="516"/>
        <v>0</v>
      </c>
      <c r="BA976" s="68">
        <f t="shared" si="517"/>
        <v>0</v>
      </c>
      <c r="BC976" s="68">
        <f t="shared" si="508"/>
        <v>0</v>
      </c>
      <c r="BD976" s="285"/>
    </row>
    <row r="977" spans="1:56" s="68" customFormat="1" ht="22.5">
      <c r="A977" s="200"/>
      <c r="B977" s="200"/>
      <c r="C977" s="200" t="s">
        <v>419</v>
      </c>
      <c r="D977" s="200" t="s">
        <v>201</v>
      </c>
      <c r="E977" s="200" t="s">
        <v>351</v>
      </c>
      <c r="F977" s="200" t="s">
        <v>1357</v>
      </c>
      <c r="G977" s="200" t="s">
        <v>118</v>
      </c>
      <c r="H977" s="201" t="s">
        <v>221</v>
      </c>
      <c r="I977" s="202">
        <v>4.01</v>
      </c>
      <c r="J977" s="200" t="s">
        <v>292</v>
      </c>
      <c r="K977" s="176">
        <v>4</v>
      </c>
      <c r="L977" s="176">
        <v>1</v>
      </c>
      <c r="M977" s="176">
        <v>0</v>
      </c>
      <c r="N977" s="286">
        <v>1</v>
      </c>
      <c r="O977" s="286"/>
      <c r="P977" s="176"/>
      <c r="Q977" s="203">
        <f t="shared" si="509"/>
        <v>1</v>
      </c>
      <c r="R977" s="203">
        <f t="shared" si="510"/>
        <v>0</v>
      </c>
      <c r="S977" s="203">
        <f t="shared" si="511"/>
        <v>0</v>
      </c>
      <c r="T977" s="203">
        <f t="shared" si="512"/>
        <v>0</v>
      </c>
      <c r="U977" s="203">
        <f t="shared" si="513"/>
        <v>0</v>
      </c>
      <c r="V977" s="175">
        <f>IF(Q977&gt;0,VLOOKUP(Q977,Jahresfaktoren!$A$11:$B$24,2,),0)</f>
        <v>52</v>
      </c>
      <c r="W977" s="175">
        <f>IF(R977&gt;0,VLOOKUP(R977,Jahresfaktoren!$D$11:$E$24,2,),0)</f>
        <v>0</v>
      </c>
      <c r="X977" s="175">
        <f>IF(S977&gt;0,VLOOKUP(S977,Jahresfaktoren!$A$28:$B$29,2,),0)</f>
        <v>0</v>
      </c>
      <c r="Y977" s="175">
        <f>IF(T977&gt;0,VLOOKUP(T977,Jahresfaktoren!$A$28:$B$29,2,),0)</f>
        <v>0</v>
      </c>
      <c r="Z977" s="175">
        <f>IF(U977&gt;0,VLOOKUP(U977,Jahresfaktoren!$A$32:$B$33,2,),)</f>
        <v>0</v>
      </c>
      <c r="AA977" s="177">
        <f t="shared" si="498"/>
        <v>208.51999999999998</v>
      </c>
      <c r="AB977" s="177" t="str">
        <f t="shared" si="499"/>
        <v/>
      </c>
      <c r="AC977" s="177" t="str">
        <f t="shared" si="500"/>
        <v/>
      </c>
      <c r="AD977" s="177" t="str">
        <f t="shared" si="501"/>
        <v/>
      </c>
      <c r="AE977" s="177" t="str">
        <f t="shared" si="502"/>
        <v/>
      </c>
      <c r="AF977" s="178">
        <f>IF(Q977&gt;0,VLOOKUP(H977,Leistungszahlen!$A$11:$C$158,3,),0)</f>
        <v>0</v>
      </c>
      <c r="AG977" s="178">
        <f>IF(R977&gt;0,VLOOKUP(H977,Leistungszahlen!$A$11:$F$158,6,),IF(T977&gt;0,VLOOKUP(H977,Leistungszahlen!$A$11:$F$158,6,),0))</f>
        <v>0</v>
      </c>
      <c r="AH977" s="179" t="e">
        <f t="shared" si="518"/>
        <v>#DIV/0!</v>
      </c>
      <c r="AI977" s="179">
        <f t="shared" si="519"/>
        <v>0</v>
      </c>
      <c r="AJ977" s="179">
        <f t="shared" si="520"/>
        <v>0</v>
      </c>
      <c r="AK977" s="179">
        <f t="shared" si="521"/>
        <v>0</v>
      </c>
      <c r="AL977" s="179">
        <f t="shared" si="522"/>
        <v>0</v>
      </c>
      <c r="AM977" s="180">
        <f>IF(L977=1,Stundensätze!$D$13,IF(L977=2,Stundensätze!$D$17,IF(L977=4,Stundensätze!$D$21,"")))</f>
        <v>0</v>
      </c>
      <c r="AN977" s="180">
        <f>IF(L977=1,Stundensätze!$D$15,IF(L977=2,Stundensätze!$D$19,IF(L977=4,Stundensätze!$D$23,"")))</f>
        <v>0</v>
      </c>
      <c r="AO977" s="180" t="e">
        <f t="shared" si="503"/>
        <v>#DIV/0!</v>
      </c>
      <c r="AP977" s="180">
        <f t="shared" si="504"/>
        <v>0</v>
      </c>
      <c r="AQ977" s="192" t="e">
        <f t="shared" si="505"/>
        <v>#DIV/0!</v>
      </c>
      <c r="AR977" s="192" t="e">
        <f t="shared" si="506"/>
        <v>#DIV/0!</v>
      </c>
      <c r="AS977" s="193" t="e">
        <f t="shared" si="507"/>
        <v>#DIV/0!</v>
      </c>
      <c r="AT977" s="258" t="str">
        <f>IF(K977=0,0,VLOOKUP(K977,Kostenstellen!A:B,2,FALSE))</f>
        <v xml:space="preserve">Stimmheilzentrum    </v>
      </c>
      <c r="AU977" s="68" t="str">
        <f t="shared" si="514"/>
        <v>Z</v>
      </c>
      <c r="AV977" s="68" t="str">
        <f t="shared" si="515"/>
        <v/>
      </c>
      <c r="AW977" s="68">
        <f>IF(AF977=0,0,VLOOKUP($H977,Leistungszahlen!$A$11:$H$158,4,FALSE))</f>
        <v>0</v>
      </c>
      <c r="AX977" s="68">
        <f>IF(AF977=0,0,VLOOKUP($H977,Leistungszahlen!$A$11:$H$158,5,FALSE))</f>
        <v>0</v>
      </c>
      <c r="AY977" s="68">
        <f>IF(AG977=0,0,VLOOKUP($H977,Leistungszahlen!$A$11:$H$158,6,FALSE))</f>
        <v>0</v>
      </c>
      <c r="AZ977" s="68">
        <f t="shared" si="516"/>
        <v>0</v>
      </c>
      <c r="BA977" s="68">
        <f t="shared" si="517"/>
        <v>0</v>
      </c>
      <c r="BC977" s="68">
        <f t="shared" si="508"/>
        <v>0</v>
      </c>
      <c r="BD977" s="285"/>
    </row>
    <row r="978" spans="1:56" s="68" customFormat="1" ht="22.5">
      <c r="A978" s="200"/>
      <c r="B978" s="200"/>
      <c r="C978" s="200" t="s">
        <v>419</v>
      </c>
      <c r="D978" s="200" t="s">
        <v>201</v>
      </c>
      <c r="E978" s="200" t="s">
        <v>351</v>
      </c>
      <c r="F978" s="200" t="s">
        <v>1358</v>
      </c>
      <c r="G978" s="200" t="s">
        <v>163</v>
      </c>
      <c r="H978" s="201" t="s">
        <v>287</v>
      </c>
      <c r="I978" s="202">
        <v>16.760000000000002</v>
      </c>
      <c r="J978" s="200" t="s">
        <v>560</v>
      </c>
      <c r="K978" s="176">
        <v>4</v>
      </c>
      <c r="L978" s="176">
        <v>1</v>
      </c>
      <c r="M978" s="176"/>
      <c r="N978" s="286">
        <v>3</v>
      </c>
      <c r="O978" s="286">
        <v>3</v>
      </c>
      <c r="P978" s="176"/>
      <c r="Q978" s="203">
        <f t="shared" si="509"/>
        <v>3</v>
      </c>
      <c r="R978" s="203">
        <f t="shared" si="510"/>
        <v>3</v>
      </c>
      <c r="S978" s="203">
        <f t="shared" si="511"/>
        <v>0</v>
      </c>
      <c r="T978" s="203">
        <f t="shared" si="512"/>
        <v>0</v>
      </c>
      <c r="U978" s="203">
        <f t="shared" si="513"/>
        <v>0</v>
      </c>
      <c r="V978" s="175">
        <f>IF(Q978&gt;0,VLOOKUP(Q978,Jahresfaktoren!$A$11:$B$24,2,),0)</f>
        <v>152</v>
      </c>
      <c r="W978" s="175">
        <f>IF(R978&gt;0,VLOOKUP(R978,Jahresfaktoren!$D$11:$E$24,2,),0)</f>
        <v>150</v>
      </c>
      <c r="X978" s="175">
        <f>IF(S978&gt;0,VLOOKUP(S978,Jahresfaktoren!$A$28:$B$29,2,),0)</f>
        <v>0</v>
      </c>
      <c r="Y978" s="175">
        <f>IF(T978&gt;0,VLOOKUP(T978,Jahresfaktoren!$A$28:$B$29,2,),0)</f>
        <v>0</v>
      </c>
      <c r="Z978" s="175">
        <f>IF(U978&gt;0,VLOOKUP(U978,Jahresfaktoren!$A$32:$B$33,2,),)</f>
        <v>0</v>
      </c>
      <c r="AA978" s="177">
        <f t="shared" si="498"/>
        <v>2547.5200000000004</v>
      </c>
      <c r="AB978" s="177">
        <f t="shared" si="499"/>
        <v>2514.0000000000005</v>
      </c>
      <c r="AC978" s="177" t="str">
        <f t="shared" si="500"/>
        <v/>
      </c>
      <c r="AD978" s="177" t="str">
        <f t="shared" si="501"/>
        <v/>
      </c>
      <c r="AE978" s="177" t="str">
        <f t="shared" si="502"/>
        <v/>
      </c>
      <c r="AF978" s="178">
        <f>IF(Q978&gt;0,VLOOKUP(H978,Leistungszahlen!$A$11:$C$158,3,),0)</f>
        <v>0</v>
      </c>
      <c r="AG978" s="178">
        <f>IF(R978&gt;0,VLOOKUP(H978,Leistungszahlen!$A$11:$F$158,6,),IF(T978&gt;0,VLOOKUP(H978,Leistungszahlen!$A$11:$F$158,6,),0))</f>
        <v>0</v>
      </c>
      <c r="AH978" s="179" t="e">
        <f t="shared" si="518"/>
        <v>#DIV/0!</v>
      </c>
      <c r="AI978" s="179" t="e">
        <f t="shared" si="519"/>
        <v>#DIV/0!</v>
      </c>
      <c r="AJ978" s="179">
        <f t="shared" si="520"/>
        <v>0</v>
      </c>
      <c r="AK978" s="179">
        <f t="shared" si="521"/>
        <v>0</v>
      </c>
      <c r="AL978" s="179">
        <f t="shared" si="522"/>
        <v>0</v>
      </c>
      <c r="AM978" s="180">
        <f>IF(L978=1,Stundensätze!$D$13,IF(L978=2,Stundensätze!$D$17,IF(L978=4,Stundensätze!$D$21,"")))</f>
        <v>0</v>
      </c>
      <c r="AN978" s="180">
        <f>IF(L978=1,Stundensätze!$D$15,IF(L978=2,Stundensätze!$D$19,IF(L978=4,Stundensätze!$D$23,"")))</f>
        <v>0</v>
      </c>
      <c r="AO978" s="180" t="e">
        <f t="shared" si="503"/>
        <v>#DIV/0!</v>
      </c>
      <c r="AP978" s="180">
        <f t="shared" si="504"/>
        <v>0</v>
      </c>
      <c r="AQ978" s="192" t="e">
        <f t="shared" si="505"/>
        <v>#DIV/0!</v>
      </c>
      <c r="AR978" s="192" t="e">
        <f t="shared" si="506"/>
        <v>#DIV/0!</v>
      </c>
      <c r="AS978" s="193" t="e">
        <f t="shared" si="507"/>
        <v>#DIV/0!</v>
      </c>
      <c r="AT978" s="258" t="str">
        <f>IF(K978=0,0,VLOOKUP(K978,Kostenstellen!A:B,2,FALSE))</f>
        <v xml:space="preserve">Stimmheilzentrum    </v>
      </c>
      <c r="AU978" s="68" t="str">
        <f t="shared" si="514"/>
        <v>A1</v>
      </c>
      <c r="AV978" s="68" t="str">
        <f t="shared" si="515"/>
        <v>A1</v>
      </c>
      <c r="AW978" s="68">
        <f>IF(AF978=0,0,VLOOKUP($H978,Leistungszahlen!$A$11:$H$158,4,FALSE))</f>
        <v>0</v>
      </c>
      <c r="AX978" s="68">
        <f>IF(AF978=0,0,VLOOKUP($H978,Leistungszahlen!$A$11:$H$158,5,FALSE))</f>
        <v>0</v>
      </c>
      <c r="AY978" s="68">
        <f>IF(AG978=0,0,VLOOKUP($H978,Leistungszahlen!$A$11:$H$158,6,FALSE))</f>
        <v>0</v>
      </c>
      <c r="AZ978" s="68">
        <f t="shared" si="516"/>
        <v>0</v>
      </c>
      <c r="BA978" s="68">
        <f t="shared" si="517"/>
        <v>0</v>
      </c>
      <c r="BC978" s="68">
        <f t="shared" si="508"/>
        <v>0</v>
      </c>
      <c r="BD978" s="285"/>
    </row>
    <row r="979" spans="1:56" s="68" customFormat="1" ht="22.5">
      <c r="A979" s="200"/>
      <c r="B979" s="200"/>
      <c r="C979" s="200" t="s">
        <v>419</v>
      </c>
      <c r="D979" s="200" t="s">
        <v>201</v>
      </c>
      <c r="E979" s="200" t="s">
        <v>351</v>
      </c>
      <c r="F979" s="200" t="s">
        <v>1358</v>
      </c>
      <c r="G979" s="200" t="s">
        <v>251</v>
      </c>
      <c r="H979" s="201" t="s">
        <v>200</v>
      </c>
      <c r="I979" s="202">
        <v>4.38</v>
      </c>
      <c r="J979" s="200" t="s">
        <v>778</v>
      </c>
      <c r="K979" s="176">
        <v>4</v>
      </c>
      <c r="L979" s="176">
        <v>1</v>
      </c>
      <c r="M979" s="176"/>
      <c r="N979" s="286">
        <v>6</v>
      </c>
      <c r="O979" s="286"/>
      <c r="P979" s="176"/>
      <c r="Q979" s="203">
        <f t="shared" si="509"/>
        <v>6</v>
      </c>
      <c r="R979" s="203">
        <f t="shared" si="510"/>
        <v>0</v>
      </c>
      <c r="S979" s="203">
        <f t="shared" si="511"/>
        <v>0</v>
      </c>
      <c r="T979" s="203">
        <f t="shared" si="512"/>
        <v>0</v>
      </c>
      <c r="U979" s="203">
        <f t="shared" si="513"/>
        <v>0</v>
      </c>
      <c r="V979" s="175">
        <f>IF(Q979&gt;0,VLOOKUP(Q979,Jahresfaktoren!$A$11:$B$24,2,),0)</f>
        <v>302</v>
      </c>
      <c r="W979" s="175">
        <f>IF(R979&gt;0,VLOOKUP(R979,Jahresfaktoren!$D$11:$E$24,2,),0)</f>
        <v>0</v>
      </c>
      <c r="X979" s="175">
        <f>IF(S979&gt;0,VLOOKUP(S979,Jahresfaktoren!$A$28:$B$29,2,),0)</f>
        <v>0</v>
      </c>
      <c r="Y979" s="175">
        <f>IF(T979&gt;0,VLOOKUP(T979,Jahresfaktoren!$A$28:$B$29,2,),0)</f>
        <v>0</v>
      </c>
      <c r="Z979" s="175">
        <f>IF(U979&gt;0,VLOOKUP(U979,Jahresfaktoren!$A$32:$B$33,2,),)</f>
        <v>0</v>
      </c>
      <c r="AA979" s="177">
        <f t="shared" si="498"/>
        <v>1322.76</v>
      </c>
      <c r="AB979" s="177" t="str">
        <f t="shared" si="499"/>
        <v/>
      </c>
      <c r="AC979" s="177" t="str">
        <f t="shared" si="500"/>
        <v/>
      </c>
      <c r="AD979" s="177" t="str">
        <f t="shared" si="501"/>
        <v/>
      </c>
      <c r="AE979" s="177" t="str">
        <f t="shared" si="502"/>
        <v/>
      </c>
      <c r="AF979" s="178">
        <f>IF(Q979&gt;0,VLOOKUP(H979,Leistungszahlen!$A$11:$C$158,3,),0)</f>
        <v>0</v>
      </c>
      <c r="AG979" s="178">
        <f>IF(R979&gt;0,VLOOKUP(H979,Leistungszahlen!$A$11:$F$158,6,),IF(T979&gt;0,VLOOKUP(H979,Leistungszahlen!$A$11:$F$158,6,),0))</f>
        <v>0</v>
      </c>
      <c r="AH979" s="179" t="e">
        <f t="shared" si="518"/>
        <v>#DIV/0!</v>
      </c>
      <c r="AI979" s="179">
        <f t="shared" si="519"/>
        <v>0</v>
      </c>
      <c r="AJ979" s="179">
        <f t="shared" si="520"/>
        <v>0</v>
      </c>
      <c r="AK979" s="179">
        <f t="shared" si="521"/>
        <v>0</v>
      </c>
      <c r="AL979" s="179">
        <f t="shared" si="522"/>
        <v>0</v>
      </c>
      <c r="AM979" s="180">
        <f>IF(L979=1,Stundensätze!$D$13,IF(L979=2,Stundensätze!$D$17,IF(L979=4,Stundensätze!$D$21,"")))</f>
        <v>0</v>
      </c>
      <c r="AN979" s="180">
        <f>IF(L979=1,Stundensätze!$D$15,IF(L979=2,Stundensätze!$D$19,IF(L979=4,Stundensätze!$D$23,"")))</f>
        <v>0</v>
      </c>
      <c r="AO979" s="180" t="e">
        <f t="shared" si="503"/>
        <v>#DIV/0!</v>
      </c>
      <c r="AP979" s="180">
        <f t="shared" si="504"/>
        <v>0</v>
      </c>
      <c r="AQ979" s="192" t="e">
        <f t="shared" si="505"/>
        <v>#DIV/0!</v>
      </c>
      <c r="AR979" s="192" t="e">
        <f t="shared" si="506"/>
        <v>#DIV/0!</v>
      </c>
      <c r="AS979" s="193" t="e">
        <f t="shared" si="507"/>
        <v>#DIV/0!</v>
      </c>
      <c r="AT979" s="258" t="str">
        <f>IF(K979=0,0,VLOOKUP(K979,Kostenstellen!A:B,2,FALSE))</f>
        <v xml:space="preserve">Stimmheilzentrum    </v>
      </c>
      <c r="AU979" s="68" t="str">
        <f t="shared" si="514"/>
        <v>B</v>
      </c>
      <c r="AV979" s="68" t="str">
        <f t="shared" si="515"/>
        <v/>
      </c>
      <c r="AW979" s="68">
        <f>IF(AF979=0,0,VLOOKUP($H979,Leistungszahlen!$A$11:$H$158,4,FALSE))</f>
        <v>0</v>
      </c>
      <c r="AX979" s="68">
        <f>IF(AF979=0,0,VLOOKUP($H979,Leistungszahlen!$A$11:$H$158,5,FALSE))</f>
        <v>0</v>
      </c>
      <c r="AY979" s="68">
        <f>IF(AG979=0,0,VLOOKUP($H979,Leistungszahlen!$A$11:$H$158,6,FALSE))</f>
        <v>0</v>
      </c>
      <c r="AZ979" s="68">
        <f t="shared" si="516"/>
        <v>0</v>
      </c>
      <c r="BA979" s="68">
        <f t="shared" si="517"/>
        <v>0</v>
      </c>
      <c r="BC979" s="68">
        <f t="shared" si="508"/>
        <v>0</v>
      </c>
      <c r="BD979" s="285"/>
    </row>
    <row r="980" spans="1:56" s="68" customFormat="1" ht="22.5">
      <c r="A980" s="200"/>
      <c r="B980" s="200"/>
      <c r="C980" s="200" t="s">
        <v>419</v>
      </c>
      <c r="D980" s="200" t="s">
        <v>201</v>
      </c>
      <c r="E980" s="200" t="s">
        <v>351</v>
      </c>
      <c r="F980" s="200" t="s">
        <v>1358</v>
      </c>
      <c r="G980" s="200" t="s">
        <v>118</v>
      </c>
      <c r="H980" s="201" t="s">
        <v>221</v>
      </c>
      <c r="I980" s="202">
        <v>4.01</v>
      </c>
      <c r="J980" s="200" t="s">
        <v>292</v>
      </c>
      <c r="K980" s="176">
        <v>4</v>
      </c>
      <c r="L980" s="176">
        <v>1</v>
      </c>
      <c r="M980" s="176">
        <v>0</v>
      </c>
      <c r="N980" s="286">
        <v>1</v>
      </c>
      <c r="O980" s="286"/>
      <c r="P980" s="176"/>
      <c r="Q980" s="203">
        <f t="shared" si="509"/>
        <v>1</v>
      </c>
      <c r="R980" s="203">
        <f t="shared" si="510"/>
        <v>0</v>
      </c>
      <c r="S980" s="203">
        <f t="shared" si="511"/>
        <v>0</v>
      </c>
      <c r="T980" s="203">
        <f t="shared" si="512"/>
        <v>0</v>
      </c>
      <c r="U980" s="203">
        <f t="shared" si="513"/>
        <v>0</v>
      </c>
      <c r="V980" s="175">
        <f>IF(Q980&gt;0,VLOOKUP(Q980,Jahresfaktoren!$A$11:$B$24,2,),0)</f>
        <v>52</v>
      </c>
      <c r="W980" s="175">
        <f>IF(R980&gt;0,VLOOKUP(R980,Jahresfaktoren!$D$11:$E$24,2,),0)</f>
        <v>0</v>
      </c>
      <c r="X980" s="175">
        <f>IF(S980&gt;0,VLOOKUP(S980,Jahresfaktoren!$A$28:$B$29,2,),0)</f>
        <v>0</v>
      </c>
      <c r="Y980" s="175">
        <f>IF(T980&gt;0,VLOOKUP(T980,Jahresfaktoren!$A$28:$B$29,2,),0)</f>
        <v>0</v>
      </c>
      <c r="Z980" s="175">
        <f>IF(U980&gt;0,VLOOKUP(U980,Jahresfaktoren!$A$32:$B$33,2,),)</f>
        <v>0</v>
      </c>
      <c r="AA980" s="177">
        <f t="shared" si="498"/>
        <v>208.51999999999998</v>
      </c>
      <c r="AB980" s="177" t="str">
        <f t="shared" si="499"/>
        <v/>
      </c>
      <c r="AC980" s="177" t="str">
        <f t="shared" si="500"/>
        <v/>
      </c>
      <c r="AD980" s="177" t="str">
        <f t="shared" si="501"/>
        <v/>
      </c>
      <c r="AE980" s="177" t="str">
        <f t="shared" si="502"/>
        <v/>
      </c>
      <c r="AF980" s="178">
        <f>IF(Q980&gt;0,VLOOKUP(H980,Leistungszahlen!$A$11:$C$158,3,),0)</f>
        <v>0</v>
      </c>
      <c r="AG980" s="178">
        <f>IF(R980&gt;0,VLOOKUP(H980,Leistungszahlen!$A$11:$F$158,6,),IF(T980&gt;0,VLOOKUP(H980,Leistungszahlen!$A$11:$F$158,6,),0))</f>
        <v>0</v>
      </c>
      <c r="AH980" s="179" t="e">
        <f t="shared" si="518"/>
        <v>#DIV/0!</v>
      </c>
      <c r="AI980" s="179">
        <f t="shared" si="519"/>
        <v>0</v>
      </c>
      <c r="AJ980" s="179">
        <f t="shared" si="520"/>
        <v>0</v>
      </c>
      <c r="AK980" s="179">
        <f t="shared" si="521"/>
        <v>0</v>
      </c>
      <c r="AL980" s="179">
        <f t="shared" si="522"/>
        <v>0</v>
      </c>
      <c r="AM980" s="180">
        <f>IF(L980=1,Stundensätze!$D$13,IF(L980=2,Stundensätze!$D$17,IF(L980=4,Stundensätze!$D$21,"")))</f>
        <v>0</v>
      </c>
      <c r="AN980" s="180">
        <f>IF(L980=1,Stundensätze!$D$15,IF(L980=2,Stundensätze!$D$19,IF(L980=4,Stundensätze!$D$23,"")))</f>
        <v>0</v>
      </c>
      <c r="AO980" s="180" t="e">
        <f t="shared" si="503"/>
        <v>#DIV/0!</v>
      </c>
      <c r="AP980" s="180">
        <f t="shared" si="504"/>
        <v>0</v>
      </c>
      <c r="AQ980" s="192" t="e">
        <f t="shared" si="505"/>
        <v>#DIV/0!</v>
      </c>
      <c r="AR980" s="192" t="e">
        <f t="shared" si="506"/>
        <v>#DIV/0!</v>
      </c>
      <c r="AS980" s="193" t="e">
        <f t="shared" si="507"/>
        <v>#DIV/0!</v>
      </c>
      <c r="AT980" s="258" t="str">
        <f>IF(K980=0,0,VLOOKUP(K980,Kostenstellen!A:B,2,FALSE))</f>
        <v xml:space="preserve">Stimmheilzentrum    </v>
      </c>
      <c r="AU980" s="68" t="str">
        <f t="shared" si="514"/>
        <v>Z</v>
      </c>
      <c r="AV980" s="68" t="str">
        <f t="shared" si="515"/>
        <v/>
      </c>
      <c r="AW980" s="68">
        <f>IF(AF980=0,0,VLOOKUP($H980,Leistungszahlen!$A$11:$H$158,4,FALSE))</f>
        <v>0</v>
      </c>
      <c r="AX980" s="68">
        <f>IF(AF980=0,0,VLOOKUP($H980,Leistungszahlen!$A$11:$H$158,5,FALSE))</f>
        <v>0</v>
      </c>
      <c r="AY980" s="68">
        <f>IF(AG980=0,0,VLOOKUP($H980,Leistungszahlen!$A$11:$H$158,6,FALSE))</f>
        <v>0</v>
      </c>
      <c r="AZ980" s="68">
        <f t="shared" si="516"/>
        <v>0</v>
      </c>
      <c r="BA980" s="68">
        <f t="shared" si="517"/>
        <v>0</v>
      </c>
      <c r="BC980" s="68">
        <f t="shared" si="508"/>
        <v>0</v>
      </c>
      <c r="BD980" s="285"/>
    </row>
    <row r="981" spans="1:56" s="68" customFormat="1" ht="22.5">
      <c r="A981" s="200"/>
      <c r="B981" s="200"/>
      <c r="C981" s="200" t="s">
        <v>419</v>
      </c>
      <c r="D981" s="200" t="s">
        <v>201</v>
      </c>
      <c r="E981" s="200" t="s">
        <v>351</v>
      </c>
      <c r="F981" s="200" t="s">
        <v>1359</v>
      </c>
      <c r="G981" s="200" t="s">
        <v>163</v>
      </c>
      <c r="H981" s="201" t="s">
        <v>287</v>
      </c>
      <c r="I981" s="202">
        <v>16.760000000000002</v>
      </c>
      <c r="J981" s="200" t="s">
        <v>560</v>
      </c>
      <c r="K981" s="176">
        <v>4</v>
      </c>
      <c r="L981" s="176">
        <v>1</v>
      </c>
      <c r="M981" s="176"/>
      <c r="N981" s="286">
        <v>3</v>
      </c>
      <c r="O981" s="286">
        <v>3</v>
      </c>
      <c r="P981" s="176"/>
      <c r="Q981" s="203">
        <f t="shared" si="509"/>
        <v>3</v>
      </c>
      <c r="R981" s="203">
        <f t="shared" si="510"/>
        <v>3</v>
      </c>
      <c r="S981" s="203">
        <f t="shared" si="511"/>
        <v>0</v>
      </c>
      <c r="T981" s="203">
        <f t="shared" si="512"/>
        <v>0</v>
      </c>
      <c r="U981" s="203">
        <f t="shared" si="513"/>
        <v>0</v>
      </c>
      <c r="V981" s="175">
        <f>IF(Q981&gt;0,VLOOKUP(Q981,Jahresfaktoren!$A$11:$B$24,2,),0)</f>
        <v>152</v>
      </c>
      <c r="W981" s="175">
        <f>IF(R981&gt;0,VLOOKUP(R981,Jahresfaktoren!$D$11:$E$24,2,),0)</f>
        <v>150</v>
      </c>
      <c r="X981" s="175">
        <f>IF(S981&gt;0,VLOOKUP(S981,Jahresfaktoren!$A$28:$B$29,2,),0)</f>
        <v>0</v>
      </c>
      <c r="Y981" s="175">
        <f>IF(T981&gt;0,VLOOKUP(T981,Jahresfaktoren!$A$28:$B$29,2,),0)</f>
        <v>0</v>
      </c>
      <c r="Z981" s="175">
        <f>IF(U981&gt;0,VLOOKUP(U981,Jahresfaktoren!$A$32:$B$33,2,),)</f>
        <v>0</v>
      </c>
      <c r="AA981" s="177">
        <f t="shared" si="498"/>
        <v>2547.5200000000004</v>
      </c>
      <c r="AB981" s="177">
        <f t="shared" si="499"/>
        <v>2514.0000000000005</v>
      </c>
      <c r="AC981" s="177" t="str">
        <f t="shared" si="500"/>
        <v/>
      </c>
      <c r="AD981" s="177" t="str">
        <f t="shared" si="501"/>
        <v/>
      </c>
      <c r="AE981" s="177" t="str">
        <f t="shared" si="502"/>
        <v/>
      </c>
      <c r="AF981" s="178">
        <f>IF(Q981&gt;0,VLOOKUP(H981,Leistungszahlen!$A$11:$C$158,3,),0)</f>
        <v>0</v>
      </c>
      <c r="AG981" s="178">
        <f>IF(R981&gt;0,VLOOKUP(H981,Leistungszahlen!$A$11:$F$158,6,),IF(T981&gt;0,VLOOKUP(H981,Leistungszahlen!$A$11:$F$158,6,),0))</f>
        <v>0</v>
      </c>
      <c r="AH981" s="179" t="e">
        <f t="shared" si="518"/>
        <v>#DIV/0!</v>
      </c>
      <c r="AI981" s="179" t="e">
        <f t="shared" si="519"/>
        <v>#DIV/0!</v>
      </c>
      <c r="AJ981" s="179">
        <f t="shared" si="520"/>
        <v>0</v>
      </c>
      <c r="AK981" s="179">
        <f t="shared" si="521"/>
        <v>0</v>
      </c>
      <c r="AL981" s="179">
        <f t="shared" si="522"/>
        <v>0</v>
      </c>
      <c r="AM981" s="180">
        <f>IF(L981=1,Stundensätze!$D$13,IF(L981=2,Stundensätze!$D$17,IF(L981=4,Stundensätze!$D$21,"")))</f>
        <v>0</v>
      </c>
      <c r="AN981" s="180">
        <f>IF(L981=1,Stundensätze!$D$15,IF(L981=2,Stundensätze!$D$19,IF(L981=4,Stundensätze!$D$23,"")))</f>
        <v>0</v>
      </c>
      <c r="AO981" s="180" t="e">
        <f t="shared" si="503"/>
        <v>#DIV/0!</v>
      </c>
      <c r="AP981" s="180">
        <f t="shared" si="504"/>
        <v>0</v>
      </c>
      <c r="AQ981" s="192" t="e">
        <f t="shared" si="505"/>
        <v>#DIV/0!</v>
      </c>
      <c r="AR981" s="192" t="e">
        <f t="shared" si="506"/>
        <v>#DIV/0!</v>
      </c>
      <c r="AS981" s="193" t="e">
        <f t="shared" si="507"/>
        <v>#DIV/0!</v>
      </c>
      <c r="AT981" s="258" t="str">
        <f>IF(K981=0,0,VLOOKUP(K981,Kostenstellen!A:B,2,FALSE))</f>
        <v xml:space="preserve">Stimmheilzentrum    </v>
      </c>
      <c r="AU981" s="68" t="str">
        <f t="shared" si="514"/>
        <v>A1</v>
      </c>
      <c r="AV981" s="68" t="str">
        <f t="shared" si="515"/>
        <v>A1</v>
      </c>
      <c r="AW981" s="68">
        <f>IF(AF981=0,0,VLOOKUP($H981,Leistungszahlen!$A$11:$H$158,4,FALSE))</f>
        <v>0</v>
      </c>
      <c r="AX981" s="68">
        <f>IF(AF981=0,0,VLOOKUP($H981,Leistungszahlen!$A$11:$H$158,5,FALSE))</f>
        <v>0</v>
      </c>
      <c r="AY981" s="68">
        <f>IF(AG981=0,0,VLOOKUP($H981,Leistungszahlen!$A$11:$H$158,6,FALSE))</f>
        <v>0</v>
      </c>
      <c r="AZ981" s="68">
        <f t="shared" si="516"/>
        <v>0</v>
      </c>
      <c r="BA981" s="68">
        <f t="shared" si="517"/>
        <v>0</v>
      </c>
      <c r="BC981" s="68">
        <f t="shared" si="508"/>
        <v>0</v>
      </c>
      <c r="BD981" s="285"/>
    </row>
    <row r="982" spans="1:56" s="68" customFormat="1" ht="22.5">
      <c r="A982" s="200"/>
      <c r="B982" s="200"/>
      <c r="C982" s="200" t="s">
        <v>419</v>
      </c>
      <c r="D982" s="200" t="s">
        <v>201</v>
      </c>
      <c r="E982" s="200" t="s">
        <v>351</v>
      </c>
      <c r="F982" s="200" t="s">
        <v>1359</v>
      </c>
      <c r="G982" s="200" t="s">
        <v>251</v>
      </c>
      <c r="H982" s="201" t="s">
        <v>200</v>
      </c>
      <c r="I982" s="202">
        <v>4.38</v>
      </c>
      <c r="J982" s="200" t="s">
        <v>778</v>
      </c>
      <c r="K982" s="176">
        <v>4</v>
      </c>
      <c r="L982" s="176">
        <v>1</v>
      </c>
      <c r="M982" s="176"/>
      <c r="N982" s="286">
        <v>6</v>
      </c>
      <c r="O982" s="286"/>
      <c r="P982" s="176"/>
      <c r="Q982" s="203">
        <f t="shared" si="509"/>
        <v>6</v>
      </c>
      <c r="R982" s="203">
        <f t="shared" si="510"/>
        <v>0</v>
      </c>
      <c r="S982" s="203">
        <f t="shared" si="511"/>
        <v>0</v>
      </c>
      <c r="T982" s="203">
        <f t="shared" si="512"/>
        <v>0</v>
      </c>
      <c r="U982" s="203">
        <f t="shared" si="513"/>
        <v>0</v>
      </c>
      <c r="V982" s="175">
        <f>IF(Q982&gt;0,VLOOKUP(Q982,Jahresfaktoren!$A$11:$B$24,2,),0)</f>
        <v>302</v>
      </c>
      <c r="W982" s="175">
        <f>IF(R982&gt;0,VLOOKUP(R982,Jahresfaktoren!$D$11:$E$24,2,),0)</f>
        <v>0</v>
      </c>
      <c r="X982" s="175">
        <f>IF(S982&gt;0,VLOOKUP(S982,Jahresfaktoren!$A$28:$B$29,2,),0)</f>
        <v>0</v>
      </c>
      <c r="Y982" s="175">
        <f>IF(T982&gt;0,VLOOKUP(T982,Jahresfaktoren!$A$28:$B$29,2,),0)</f>
        <v>0</v>
      </c>
      <c r="Z982" s="175">
        <f>IF(U982&gt;0,VLOOKUP(U982,Jahresfaktoren!$A$32:$B$33,2,),)</f>
        <v>0</v>
      </c>
      <c r="AA982" s="177">
        <f t="shared" si="498"/>
        <v>1322.76</v>
      </c>
      <c r="AB982" s="177" t="str">
        <f t="shared" si="499"/>
        <v/>
      </c>
      <c r="AC982" s="177" t="str">
        <f t="shared" si="500"/>
        <v/>
      </c>
      <c r="AD982" s="177" t="str">
        <f t="shared" si="501"/>
        <v/>
      </c>
      <c r="AE982" s="177" t="str">
        <f t="shared" si="502"/>
        <v/>
      </c>
      <c r="AF982" s="178">
        <f>IF(Q982&gt;0,VLOOKUP(H982,Leistungszahlen!$A$11:$C$158,3,),0)</f>
        <v>0</v>
      </c>
      <c r="AG982" s="178">
        <f>IF(R982&gt;0,VLOOKUP(H982,Leistungszahlen!$A$11:$F$158,6,),IF(T982&gt;0,VLOOKUP(H982,Leistungszahlen!$A$11:$F$158,6,),0))</f>
        <v>0</v>
      </c>
      <c r="AH982" s="179" t="e">
        <f t="shared" si="518"/>
        <v>#DIV/0!</v>
      </c>
      <c r="AI982" s="179">
        <f t="shared" si="519"/>
        <v>0</v>
      </c>
      <c r="AJ982" s="179">
        <f t="shared" si="520"/>
        <v>0</v>
      </c>
      <c r="AK982" s="179">
        <f t="shared" si="521"/>
        <v>0</v>
      </c>
      <c r="AL982" s="179">
        <f t="shared" si="522"/>
        <v>0</v>
      </c>
      <c r="AM982" s="180">
        <f>IF(L982=1,Stundensätze!$D$13,IF(L982=2,Stundensätze!$D$17,IF(L982=4,Stundensätze!$D$21,"")))</f>
        <v>0</v>
      </c>
      <c r="AN982" s="180">
        <f>IF(L982=1,Stundensätze!$D$15,IF(L982=2,Stundensätze!$D$19,IF(L982=4,Stundensätze!$D$23,"")))</f>
        <v>0</v>
      </c>
      <c r="AO982" s="180" t="e">
        <f t="shared" si="503"/>
        <v>#DIV/0!</v>
      </c>
      <c r="AP982" s="180">
        <f t="shared" si="504"/>
        <v>0</v>
      </c>
      <c r="AQ982" s="192" t="e">
        <f t="shared" si="505"/>
        <v>#DIV/0!</v>
      </c>
      <c r="AR982" s="192" t="e">
        <f t="shared" si="506"/>
        <v>#DIV/0!</v>
      </c>
      <c r="AS982" s="193" t="e">
        <f t="shared" si="507"/>
        <v>#DIV/0!</v>
      </c>
      <c r="AT982" s="258" t="str">
        <f>IF(K982=0,0,VLOOKUP(K982,Kostenstellen!A:B,2,FALSE))</f>
        <v xml:space="preserve">Stimmheilzentrum    </v>
      </c>
      <c r="AU982" s="68" t="str">
        <f t="shared" si="514"/>
        <v>B</v>
      </c>
      <c r="AV982" s="68" t="str">
        <f t="shared" si="515"/>
        <v/>
      </c>
      <c r="AW982" s="68">
        <f>IF(AF982=0,0,VLOOKUP($H982,Leistungszahlen!$A$11:$H$158,4,FALSE))</f>
        <v>0</v>
      </c>
      <c r="AX982" s="68">
        <f>IF(AF982=0,0,VLOOKUP($H982,Leistungszahlen!$A$11:$H$158,5,FALSE))</f>
        <v>0</v>
      </c>
      <c r="AY982" s="68">
        <f>IF(AG982=0,0,VLOOKUP($H982,Leistungszahlen!$A$11:$H$158,6,FALSE))</f>
        <v>0</v>
      </c>
      <c r="AZ982" s="68">
        <f t="shared" si="516"/>
        <v>0</v>
      </c>
      <c r="BA982" s="68">
        <f t="shared" si="517"/>
        <v>0</v>
      </c>
      <c r="BC982" s="68">
        <f t="shared" si="508"/>
        <v>0</v>
      </c>
      <c r="BD982" s="285"/>
    </row>
    <row r="983" spans="1:56" s="68" customFormat="1" ht="22.5">
      <c r="A983" s="200"/>
      <c r="B983" s="200"/>
      <c r="C983" s="200" t="s">
        <v>419</v>
      </c>
      <c r="D983" s="200" t="s">
        <v>201</v>
      </c>
      <c r="E983" s="200" t="s">
        <v>351</v>
      </c>
      <c r="F983" s="200" t="s">
        <v>1359</v>
      </c>
      <c r="G983" s="200" t="s">
        <v>118</v>
      </c>
      <c r="H983" s="201" t="s">
        <v>221</v>
      </c>
      <c r="I983" s="202">
        <v>4.01</v>
      </c>
      <c r="J983" s="200" t="s">
        <v>292</v>
      </c>
      <c r="K983" s="176">
        <v>4</v>
      </c>
      <c r="L983" s="176">
        <v>1</v>
      </c>
      <c r="M983" s="176">
        <v>0</v>
      </c>
      <c r="N983" s="286">
        <v>1</v>
      </c>
      <c r="O983" s="286"/>
      <c r="P983" s="176"/>
      <c r="Q983" s="203">
        <f t="shared" si="509"/>
        <v>1</v>
      </c>
      <c r="R983" s="203">
        <f t="shared" si="510"/>
        <v>0</v>
      </c>
      <c r="S983" s="203">
        <f t="shared" si="511"/>
        <v>0</v>
      </c>
      <c r="T983" s="203">
        <f t="shared" si="512"/>
        <v>0</v>
      </c>
      <c r="U983" s="203">
        <f t="shared" si="513"/>
        <v>0</v>
      </c>
      <c r="V983" s="175">
        <f>IF(Q983&gt;0,VLOOKUP(Q983,Jahresfaktoren!$A$11:$B$24,2,),0)</f>
        <v>52</v>
      </c>
      <c r="W983" s="175">
        <f>IF(R983&gt;0,VLOOKUP(R983,Jahresfaktoren!$D$11:$E$24,2,),0)</f>
        <v>0</v>
      </c>
      <c r="X983" s="175">
        <f>IF(S983&gt;0,VLOOKUP(S983,Jahresfaktoren!$A$28:$B$29,2,),0)</f>
        <v>0</v>
      </c>
      <c r="Y983" s="175">
        <f>IF(T983&gt;0,VLOOKUP(T983,Jahresfaktoren!$A$28:$B$29,2,),0)</f>
        <v>0</v>
      </c>
      <c r="Z983" s="175">
        <f>IF(U983&gt;0,VLOOKUP(U983,Jahresfaktoren!$A$32:$B$33,2,),)</f>
        <v>0</v>
      </c>
      <c r="AA983" s="177">
        <f t="shared" si="498"/>
        <v>208.51999999999998</v>
      </c>
      <c r="AB983" s="177" t="str">
        <f t="shared" si="499"/>
        <v/>
      </c>
      <c r="AC983" s="177" t="str">
        <f t="shared" si="500"/>
        <v/>
      </c>
      <c r="AD983" s="177" t="str">
        <f t="shared" si="501"/>
        <v/>
      </c>
      <c r="AE983" s="177" t="str">
        <f t="shared" si="502"/>
        <v/>
      </c>
      <c r="AF983" s="178">
        <f>IF(Q983&gt;0,VLOOKUP(H983,Leistungszahlen!$A$11:$C$158,3,),0)</f>
        <v>0</v>
      </c>
      <c r="AG983" s="178">
        <f>IF(R983&gt;0,VLOOKUP(H983,Leistungszahlen!$A$11:$F$158,6,),IF(T983&gt;0,VLOOKUP(H983,Leistungszahlen!$A$11:$F$158,6,),0))</f>
        <v>0</v>
      </c>
      <c r="AH983" s="179" t="e">
        <f t="shared" si="518"/>
        <v>#DIV/0!</v>
      </c>
      <c r="AI983" s="179">
        <f t="shared" si="519"/>
        <v>0</v>
      </c>
      <c r="AJ983" s="179">
        <f t="shared" si="520"/>
        <v>0</v>
      </c>
      <c r="AK983" s="179">
        <f t="shared" si="521"/>
        <v>0</v>
      </c>
      <c r="AL983" s="179">
        <f t="shared" si="522"/>
        <v>0</v>
      </c>
      <c r="AM983" s="180">
        <f>IF(L983=1,Stundensätze!$D$13,IF(L983=2,Stundensätze!$D$17,IF(L983=4,Stundensätze!$D$21,"")))</f>
        <v>0</v>
      </c>
      <c r="AN983" s="180">
        <f>IF(L983=1,Stundensätze!$D$15,IF(L983=2,Stundensätze!$D$19,IF(L983=4,Stundensätze!$D$23,"")))</f>
        <v>0</v>
      </c>
      <c r="AO983" s="180" t="e">
        <f t="shared" si="503"/>
        <v>#DIV/0!</v>
      </c>
      <c r="AP983" s="180">
        <f t="shared" si="504"/>
        <v>0</v>
      </c>
      <c r="AQ983" s="192" t="e">
        <f t="shared" si="505"/>
        <v>#DIV/0!</v>
      </c>
      <c r="AR983" s="192" t="e">
        <f t="shared" si="506"/>
        <v>#DIV/0!</v>
      </c>
      <c r="AS983" s="193" t="e">
        <f t="shared" si="507"/>
        <v>#DIV/0!</v>
      </c>
      <c r="AT983" s="258" t="str">
        <f>IF(K983=0,0,VLOOKUP(K983,Kostenstellen!A:B,2,FALSE))</f>
        <v xml:space="preserve">Stimmheilzentrum    </v>
      </c>
      <c r="AU983" s="68" t="str">
        <f t="shared" si="514"/>
        <v>Z</v>
      </c>
      <c r="AV983" s="68" t="str">
        <f t="shared" si="515"/>
        <v/>
      </c>
      <c r="AW983" s="68">
        <f>IF(AF983=0,0,VLOOKUP($H983,Leistungszahlen!$A$11:$H$158,4,FALSE))</f>
        <v>0</v>
      </c>
      <c r="AX983" s="68">
        <f>IF(AF983=0,0,VLOOKUP($H983,Leistungszahlen!$A$11:$H$158,5,FALSE))</f>
        <v>0</v>
      </c>
      <c r="AY983" s="68">
        <f>IF(AG983=0,0,VLOOKUP($H983,Leistungszahlen!$A$11:$H$158,6,FALSE))</f>
        <v>0</v>
      </c>
      <c r="AZ983" s="68">
        <f t="shared" si="516"/>
        <v>0</v>
      </c>
      <c r="BA983" s="68">
        <f t="shared" si="517"/>
        <v>0</v>
      </c>
      <c r="BC983" s="68">
        <f t="shared" si="508"/>
        <v>0</v>
      </c>
      <c r="BD983" s="285"/>
    </row>
    <row r="984" spans="1:56" s="68" customFormat="1" ht="22.5">
      <c r="A984" s="200"/>
      <c r="B984" s="200"/>
      <c r="C984" s="200" t="s">
        <v>419</v>
      </c>
      <c r="D984" s="200" t="s">
        <v>201</v>
      </c>
      <c r="E984" s="200" t="s">
        <v>351</v>
      </c>
      <c r="F984" s="200" t="s">
        <v>1360</v>
      </c>
      <c r="G984" s="200" t="s">
        <v>163</v>
      </c>
      <c r="H984" s="201" t="s">
        <v>287</v>
      </c>
      <c r="I984" s="202">
        <v>18.010000000000002</v>
      </c>
      <c r="J984" s="200" t="s">
        <v>560</v>
      </c>
      <c r="K984" s="176">
        <v>4</v>
      </c>
      <c r="L984" s="176">
        <v>1</v>
      </c>
      <c r="M984" s="176"/>
      <c r="N984" s="286">
        <v>3</v>
      </c>
      <c r="O984" s="286">
        <v>3</v>
      </c>
      <c r="P984" s="176"/>
      <c r="Q984" s="203">
        <f t="shared" si="509"/>
        <v>3</v>
      </c>
      <c r="R984" s="203">
        <f t="shared" si="510"/>
        <v>3</v>
      </c>
      <c r="S984" s="203">
        <f t="shared" si="511"/>
        <v>0</v>
      </c>
      <c r="T984" s="203">
        <f t="shared" si="512"/>
        <v>0</v>
      </c>
      <c r="U984" s="203">
        <f t="shared" si="513"/>
        <v>0</v>
      </c>
      <c r="V984" s="175">
        <f>IF(Q984&gt;0,VLOOKUP(Q984,Jahresfaktoren!$A$11:$B$24,2,),0)</f>
        <v>152</v>
      </c>
      <c r="W984" s="175">
        <f>IF(R984&gt;0,VLOOKUP(R984,Jahresfaktoren!$D$11:$E$24,2,),0)</f>
        <v>150</v>
      </c>
      <c r="X984" s="175">
        <f>IF(S984&gt;0,VLOOKUP(S984,Jahresfaktoren!$A$28:$B$29,2,),0)</f>
        <v>0</v>
      </c>
      <c r="Y984" s="175">
        <f>IF(T984&gt;0,VLOOKUP(T984,Jahresfaktoren!$A$28:$B$29,2,),0)</f>
        <v>0</v>
      </c>
      <c r="Z984" s="175">
        <f>IF(U984&gt;0,VLOOKUP(U984,Jahresfaktoren!$A$32:$B$33,2,),)</f>
        <v>0</v>
      </c>
      <c r="AA984" s="177">
        <f t="shared" si="498"/>
        <v>2737.5200000000004</v>
      </c>
      <c r="AB984" s="177">
        <f t="shared" si="499"/>
        <v>2701.5000000000005</v>
      </c>
      <c r="AC984" s="177" t="str">
        <f t="shared" si="500"/>
        <v/>
      </c>
      <c r="AD984" s="177" t="str">
        <f t="shared" si="501"/>
        <v/>
      </c>
      <c r="AE984" s="177" t="str">
        <f t="shared" si="502"/>
        <v/>
      </c>
      <c r="AF984" s="178">
        <f>IF(Q984&gt;0,VLOOKUP(H984,Leistungszahlen!$A$11:$C$158,3,),0)</f>
        <v>0</v>
      </c>
      <c r="AG984" s="178">
        <f>IF(R984&gt;0,VLOOKUP(H984,Leistungszahlen!$A$11:$F$158,6,),IF(T984&gt;0,VLOOKUP(H984,Leistungszahlen!$A$11:$F$158,6,),0))</f>
        <v>0</v>
      </c>
      <c r="AH984" s="179" t="e">
        <f t="shared" si="518"/>
        <v>#DIV/0!</v>
      </c>
      <c r="AI984" s="179" t="e">
        <f t="shared" si="519"/>
        <v>#DIV/0!</v>
      </c>
      <c r="AJ984" s="179">
        <f t="shared" si="520"/>
        <v>0</v>
      </c>
      <c r="AK984" s="179">
        <f t="shared" si="521"/>
        <v>0</v>
      </c>
      <c r="AL984" s="179">
        <f t="shared" si="522"/>
        <v>0</v>
      </c>
      <c r="AM984" s="180">
        <f>IF(L984=1,Stundensätze!$D$13,IF(L984=2,Stundensätze!$D$17,IF(L984=4,Stundensätze!$D$21,"")))</f>
        <v>0</v>
      </c>
      <c r="AN984" s="180">
        <f>IF(L984=1,Stundensätze!$D$15,IF(L984=2,Stundensätze!$D$19,IF(L984=4,Stundensätze!$D$23,"")))</f>
        <v>0</v>
      </c>
      <c r="AO984" s="180" t="e">
        <f t="shared" si="503"/>
        <v>#DIV/0!</v>
      </c>
      <c r="AP984" s="180">
        <f t="shared" si="504"/>
        <v>0</v>
      </c>
      <c r="AQ984" s="192" t="e">
        <f t="shared" si="505"/>
        <v>#DIV/0!</v>
      </c>
      <c r="AR984" s="192" t="e">
        <f t="shared" si="506"/>
        <v>#DIV/0!</v>
      </c>
      <c r="AS984" s="193" t="e">
        <f t="shared" si="507"/>
        <v>#DIV/0!</v>
      </c>
      <c r="AT984" s="258" t="str">
        <f>IF(K984=0,0,VLOOKUP(K984,Kostenstellen!A:B,2,FALSE))</f>
        <v xml:space="preserve">Stimmheilzentrum    </v>
      </c>
      <c r="AU984" s="68" t="str">
        <f t="shared" si="514"/>
        <v>A1</v>
      </c>
      <c r="AV984" s="68" t="str">
        <f t="shared" si="515"/>
        <v>A1</v>
      </c>
      <c r="AW984" s="68">
        <f>IF(AF984=0,0,VLOOKUP($H984,Leistungszahlen!$A$11:$H$158,4,FALSE))</f>
        <v>0</v>
      </c>
      <c r="AX984" s="68">
        <f>IF(AF984=0,0,VLOOKUP($H984,Leistungszahlen!$A$11:$H$158,5,FALSE))</f>
        <v>0</v>
      </c>
      <c r="AY984" s="68">
        <f>IF(AG984=0,0,VLOOKUP($H984,Leistungszahlen!$A$11:$H$158,6,FALSE))</f>
        <v>0</v>
      </c>
      <c r="AZ984" s="68">
        <f t="shared" si="516"/>
        <v>0</v>
      </c>
      <c r="BA984" s="68">
        <f t="shared" si="517"/>
        <v>0</v>
      </c>
      <c r="BC984" s="68">
        <f t="shared" si="508"/>
        <v>0</v>
      </c>
      <c r="BD984" s="285"/>
    </row>
    <row r="985" spans="1:56" s="68" customFormat="1" ht="22.5">
      <c r="A985" s="200"/>
      <c r="B985" s="200"/>
      <c r="C985" s="200" t="s">
        <v>419</v>
      </c>
      <c r="D985" s="200" t="s">
        <v>201</v>
      </c>
      <c r="E985" s="200" t="s">
        <v>351</v>
      </c>
      <c r="F985" s="200" t="s">
        <v>1360</v>
      </c>
      <c r="G985" s="200" t="s">
        <v>251</v>
      </c>
      <c r="H985" s="201" t="s">
        <v>200</v>
      </c>
      <c r="I985" s="202">
        <v>3.06</v>
      </c>
      <c r="J985" s="200" t="s">
        <v>778</v>
      </c>
      <c r="K985" s="176">
        <v>4</v>
      </c>
      <c r="L985" s="176">
        <v>1</v>
      </c>
      <c r="M985" s="176"/>
      <c r="N985" s="286">
        <v>6</v>
      </c>
      <c r="O985" s="286"/>
      <c r="P985" s="176"/>
      <c r="Q985" s="203">
        <f t="shared" si="509"/>
        <v>6</v>
      </c>
      <c r="R985" s="203">
        <f t="shared" si="510"/>
        <v>0</v>
      </c>
      <c r="S985" s="203">
        <f t="shared" si="511"/>
        <v>0</v>
      </c>
      <c r="T985" s="203">
        <f t="shared" si="512"/>
        <v>0</v>
      </c>
      <c r="U985" s="203">
        <f t="shared" si="513"/>
        <v>0</v>
      </c>
      <c r="V985" s="175">
        <f>IF(Q985&gt;0,VLOOKUP(Q985,Jahresfaktoren!$A$11:$B$24,2,),0)</f>
        <v>302</v>
      </c>
      <c r="W985" s="175">
        <f>IF(R985&gt;0,VLOOKUP(R985,Jahresfaktoren!$D$11:$E$24,2,),0)</f>
        <v>0</v>
      </c>
      <c r="X985" s="175">
        <f>IF(S985&gt;0,VLOOKUP(S985,Jahresfaktoren!$A$28:$B$29,2,),0)</f>
        <v>0</v>
      </c>
      <c r="Y985" s="175">
        <f>IF(T985&gt;0,VLOOKUP(T985,Jahresfaktoren!$A$28:$B$29,2,),0)</f>
        <v>0</v>
      </c>
      <c r="Z985" s="175">
        <f>IF(U985&gt;0,VLOOKUP(U985,Jahresfaktoren!$A$32:$B$33,2,),)</f>
        <v>0</v>
      </c>
      <c r="AA985" s="177">
        <f t="shared" si="498"/>
        <v>924.12</v>
      </c>
      <c r="AB985" s="177" t="str">
        <f t="shared" si="499"/>
        <v/>
      </c>
      <c r="AC985" s="177" t="str">
        <f t="shared" si="500"/>
        <v/>
      </c>
      <c r="AD985" s="177" t="str">
        <f t="shared" si="501"/>
        <v/>
      </c>
      <c r="AE985" s="177" t="str">
        <f t="shared" si="502"/>
        <v/>
      </c>
      <c r="AF985" s="178">
        <f>IF(Q985&gt;0,VLOOKUP(H985,Leistungszahlen!$A$11:$C$158,3,),0)</f>
        <v>0</v>
      </c>
      <c r="AG985" s="178">
        <f>IF(R985&gt;0,VLOOKUP(H985,Leistungszahlen!$A$11:$F$158,6,),IF(T985&gt;0,VLOOKUP(H985,Leistungszahlen!$A$11:$F$158,6,),0))</f>
        <v>0</v>
      </c>
      <c r="AH985" s="179" t="e">
        <f t="shared" si="518"/>
        <v>#DIV/0!</v>
      </c>
      <c r="AI985" s="179">
        <f t="shared" si="519"/>
        <v>0</v>
      </c>
      <c r="AJ985" s="179">
        <f t="shared" si="520"/>
        <v>0</v>
      </c>
      <c r="AK985" s="179">
        <f t="shared" si="521"/>
        <v>0</v>
      </c>
      <c r="AL985" s="179">
        <f t="shared" si="522"/>
        <v>0</v>
      </c>
      <c r="AM985" s="180">
        <f>IF(L985=1,Stundensätze!$D$13,IF(L985=2,Stundensätze!$D$17,IF(L985=4,Stundensätze!$D$21,"")))</f>
        <v>0</v>
      </c>
      <c r="AN985" s="180">
        <f>IF(L985=1,Stundensätze!$D$15,IF(L985=2,Stundensätze!$D$19,IF(L985=4,Stundensätze!$D$23,"")))</f>
        <v>0</v>
      </c>
      <c r="AO985" s="180" t="e">
        <f t="shared" si="503"/>
        <v>#DIV/0!</v>
      </c>
      <c r="AP985" s="180">
        <f t="shared" si="504"/>
        <v>0</v>
      </c>
      <c r="AQ985" s="192" t="e">
        <f t="shared" si="505"/>
        <v>#DIV/0!</v>
      </c>
      <c r="AR985" s="192" t="e">
        <f t="shared" si="506"/>
        <v>#DIV/0!</v>
      </c>
      <c r="AS985" s="193" t="e">
        <f t="shared" si="507"/>
        <v>#DIV/0!</v>
      </c>
      <c r="AT985" s="258" t="str">
        <f>IF(K985=0,0,VLOOKUP(K985,Kostenstellen!A:B,2,FALSE))</f>
        <v xml:space="preserve">Stimmheilzentrum    </v>
      </c>
      <c r="AU985" s="68" t="str">
        <f t="shared" si="514"/>
        <v>B</v>
      </c>
      <c r="AV985" s="68" t="str">
        <f t="shared" si="515"/>
        <v/>
      </c>
      <c r="AW985" s="68">
        <f>IF(AF985=0,0,VLOOKUP($H985,Leistungszahlen!$A$11:$H$158,4,FALSE))</f>
        <v>0</v>
      </c>
      <c r="AX985" s="68">
        <f>IF(AF985=0,0,VLOOKUP($H985,Leistungszahlen!$A$11:$H$158,5,FALSE))</f>
        <v>0</v>
      </c>
      <c r="AY985" s="68">
        <f>IF(AG985=0,0,VLOOKUP($H985,Leistungszahlen!$A$11:$H$158,6,FALSE))</f>
        <v>0</v>
      </c>
      <c r="AZ985" s="68">
        <f t="shared" si="516"/>
        <v>0</v>
      </c>
      <c r="BA985" s="68">
        <f t="shared" si="517"/>
        <v>0</v>
      </c>
      <c r="BC985" s="68">
        <f t="shared" si="508"/>
        <v>0</v>
      </c>
      <c r="BD985" s="285"/>
    </row>
    <row r="986" spans="1:56" s="68" customFormat="1" ht="22.5">
      <c r="A986" s="200"/>
      <c r="B986" s="200"/>
      <c r="C986" s="200" t="s">
        <v>419</v>
      </c>
      <c r="D986" s="200" t="s">
        <v>201</v>
      </c>
      <c r="E986" s="200" t="s">
        <v>351</v>
      </c>
      <c r="F986" s="200" t="s">
        <v>1360</v>
      </c>
      <c r="G986" s="200" t="s">
        <v>118</v>
      </c>
      <c r="H986" s="201" t="s">
        <v>221</v>
      </c>
      <c r="I986" s="202">
        <v>3.76</v>
      </c>
      <c r="J986" s="200" t="s">
        <v>292</v>
      </c>
      <c r="K986" s="176">
        <v>4</v>
      </c>
      <c r="L986" s="176">
        <v>1</v>
      </c>
      <c r="M986" s="176">
        <v>0</v>
      </c>
      <c r="N986" s="286">
        <v>1</v>
      </c>
      <c r="O986" s="286"/>
      <c r="P986" s="176"/>
      <c r="Q986" s="203">
        <f t="shared" si="509"/>
        <v>1</v>
      </c>
      <c r="R986" s="203">
        <f t="shared" si="510"/>
        <v>0</v>
      </c>
      <c r="S986" s="203">
        <f t="shared" si="511"/>
        <v>0</v>
      </c>
      <c r="T986" s="203">
        <f t="shared" si="512"/>
        <v>0</v>
      </c>
      <c r="U986" s="203">
        <f t="shared" si="513"/>
        <v>0</v>
      </c>
      <c r="V986" s="175">
        <f>IF(Q986&gt;0,VLOOKUP(Q986,Jahresfaktoren!$A$11:$B$24,2,),0)</f>
        <v>52</v>
      </c>
      <c r="W986" s="175">
        <f>IF(R986&gt;0,VLOOKUP(R986,Jahresfaktoren!$D$11:$E$24,2,),0)</f>
        <v>0</v>
      </c>
      <c r="X986" s="175">
        <f>IF(S986&gt;0,VLOOKUP(S986,Jahresfaktoren!$A$28:$B$29,2,),0)</f>
        <v>0</v>
      </c>
      <c r="Y986" s="175">
        <f>IF(T986&gt;0,VLOOKUP(T986,Jahresfaktoren!$A$28:$B$29,2,),0)</f>
        <v>0</v>
      </c>
      <c r="Z986" s="175">
        <f>IF(U986&gt;0,VLOOKUP(U986,Jahresfaktoren!$A$32:$B$33,2,),)</f>
        <v>0</v>
      </c>
      <c r="AA986" s="177">
        <f t="shared" si="498"/>
        <v>195.51999999999998</v>
      </c>
      <c r="AB986" s="177" t="str">
        <f t="shared" si="499"/>
        <v/>
      </c>
      <c r="AC986" s="177" t="str">
        <f t="shared" si="500"/>
        <v/>
      </c>
      <c r="AD986" s="177" t="str">
        <f t="shared" si="501"/>
        <v/>
      </c>
      <c r="AE986" s="177" t="str">
        <f t="shared" si="502"/>
        <v/>
      </c>
      <c r="AF986" s="178">
        <f>IF(Q986&gt;0,VLOOKUP(H986,Leistungszahlen!$A$11:$C$158,3,),0)</f>
        <v>0</v>
      </c>
      <c r="AG986" s="178">
        <f>IF(R986&gt;0,VLOOKUP(H986,Leistungszahlen!$A$11:$F$158,6,),IF(T986&gt;0,VLOOKUP(H986,Leistungszahlen!$A$11:$F$158,6,),0))</f>
        <v>0</v>
      </c>
      <c r="AH986" s="179" t="e">
        <f t="shared" si="518"/>
        <v>#DIV/0!</v>
      </c>
      <c r="AI986" s="179">
        <f t="shared" si="519"/>
        <v>0</v>
      </c>
      <c r="AJ986" s="179">
        <f t="shared" si="520"/>
        <v>0</v>
      </c>
      <c r="AK986" s="179">
        <f t="shared" si="521"/>
        <v>0</v>
      </c>
      <c r="AL986" s="179">
        <f t="shared" si="522"/>
        <v>0</v>
      </c>
      <c r="AM986" s="180">
        <f>IF(L986=1,Stundensätze!$D$13,IF(L986=2,Stundensätze!$D$17,IF(L986=4,Stundensätze!$D$21,"")))</f>
        <v>0</v>
      </c>
      <c r="AN986" s="180">
        <f>IF(L986=1,Stundensätze!$D$15,IF(L986=2,Stundensätze!$D$19,IF(L986=4,Stundensätze!$D$23,"")))</f>
        <v>0</v>
      </c>
      <c r="AO986" s="180" t="e">
        <f t="shared" si="503"/>
        <v>#DIV/0!</v>
      </c>
      <c r="AP986" s="180">
        <f t="shared" si="504"/>
        <v>0</v>
      </c>
      <c r="AQ986" s="192" t="e">
        <f t="shared" si="505"/>
        <v>#DIV/0!</v>
      </c>
      <c r="AR986" s="192" t="e">
        <f t="shared" si="506"/>
        <v>#DIV/0!</v>
      </c>
      <c r="AS986" s="193" t="e">
        <f t="shared" si="507"/>
        <v>#DIV/0!</v>
      </c>
      <c r="AT986" s="258" t="str">
        <f>IF(K986=0,0,VLOOKUP(K986,Kostenstellen!A:B,2,FALSE))</f>
        <v xml:space="preserve">Stimmheilzentrum    </v>
      </c>
      <c r="AU986" s="68" t="str">
        <f t="shared" si="514"/>
        <v>Z</v>
      </c>
      <c r="AV986" s="68" t="str">
        <f t="shared" si="515"/>
        <v/>
      </c>
      <c r="AW986" s="68">
        <f>IF(AF986=0,0,VLOOKUP($H986,Leistungszahlen!$A$11:$H$158,4,FALSE))</f>
        <v>0</v>
      </c>
      <c r="AX986" s="68">
        <f>IF(AF986=0,0,VLOOKUP($H986,Leistungszahlen!$A$11:$H$158,5,FALSE))</f>
        <v>0</v>
      </c>
      <c r="AY986" s="68">
        <f>IF(AG986=0,0,VLOOKUP($H986,Leistungszahlen!$A$11:$H$158,6,FALSE))</f>
        <v>0</v>
      </c>
      <c r="AZ986" s="68">
        <f t="shared" si="516"/>
        <v>0</v>
      </c>
      <c r="BA986" s="68">
        <f t="shared" si="517"/>
        <v>0</v>
      </c>
      <c r="BC986" s="68">
        <f t="shared" si="508"/>
        <v>0</v>
      </c>
      <c r="BD986" s="285"/>
    </row>
    <row r="987" spans="1:56" s="68" customFormat="1" ht="22.5">
      <c r="A987" s="200"/>
      <c r="B987" s="200"/>
      <c r="C987" s="200" t="s">
        <v>419</v>
      </c>
      <c r="D987" s="200" t="s">
        <v>201</v>
      </c>
      <c r="E987" s="200" t="s">
        <v>351</v>
      </c>
      <c r="F987" s="200" t="s">
        <v>1361</v>
      </c>
      <c r="G987" s="200" t="s">
        <v>163</v>
      </c>
      <c r="H987" s="201" t="s">
        <v>287</v>
      </c>
      <c r="I987" s="202">
        <v>18.010000000000002</v>
      </c>
      <c r="J987" s="200" t="s">
        <v>560</v>
      </c>
      <c r="K987" s="176">
        <v>4</v>
      </c>
      <c r="L987" s="176">
        <v>1</v>
      </c>
      <c r="M987" s="176"/>
      <c r="N987" s="286">
        <v>3</v>
      </c>
      <c r="O987" s="286">
        <v>3</v>
      </c>
      <c r="P987" s="176"/>
      <c r="Q987" s="203">
        <f t="shared" si="509"/>
        <v>3</v>
      </c>
      <c r="R987" s="203">
        <f t="shared" si="510"/>
        <v>3</v>
      </c>
      <c r="S987" s="203">
        <f t="shared" si="511"/>
        <v>0</v>
      </c>
      <c r="T987" s="203">
        <f t="shared" si="512"/>
        <v>0</v>
      </c>
      <c r="U987" s="203">
        <f t="shared" si="513"/>
        <v>0</v>
      </c>
      <c r="V987" s="175">
        <f>IF(Q987&gt;0,VLOOKUP(Q987,Jahresfaktoren!$A$11:$B$24,2,),0)</f>
        <v>152</v>
      </c>
      <c r="W987" s="175">
        <f>IF(R987&gt;0,VLOOKUP(R987,Jahresfaktoren!$D$11:$E$24,2,),0)</f>
        <v>150</v>
      </c>
      <c r="X987" s="175">
        <f>IF(S987&gt;0,VLOOKUP(S987,Jahresfaktoren!$A$28:$B$29,2,),0)</f>
        <v>0</v>
      </c>
      <c r="Y987" s="175">
        <f>IF(T987&gt;0,VLOOKUP(T987,Jahresfaktoren!$A$28:$B$29,2,),0)</f>
        <v>0</v>
      </c>
      <c r="Z987" s="175">
        <f>IF(U987&gt;0,VLOOKUP(U987,Jahresfaktoren!$A$32:$B$33,2,),)</f>
        <v>0</v>
      </c>
      <c r="AA987" s="177">
        <f t="shared" si="498"/>
        <v>2737.5200000000004</v>
      </c>
      <c r="AB987" s="177">
        <f t="shared" si="499"/>
        <v>2701.5000000000005</v>
      </c>
      <c r="AC987" s="177" t="str">
        <f t="shared" si="500"/>
        <v/>
      </c>
      <c r="AD987" s="177" t="str">
        <f t="shared" si="501"/>
        <v/>
      </c>
      <c r="AE987" s="177" t="str">
        <f t="shared" si="502"/>
        <v/>
      </c>
      <c r="AF987" s="178">
        <f>IF(Q987&gt;0,VLOOKUP(H987,Leistungszahlen!$A$11:$C$158,3,),0)</f>
        <v>0</v>
      </c>
      <c r="AG987" s="178">
        <f>IF(R987&gt;0,VLOOKUP(H987,Leistungszahlen!$A$11:$F$158,6,),IF(T987&gt;0,VLOOKUP(H987,Leistungszahlen!$A$11:$F$158,6,),0))</f>
        <v>0</v>
      </c>
      <c r="AH987" s="179" t="e">
        <f t="shared" si="518"/>
        <v>#DIV/0!</v>
      </c>
      <c r="AI987" s="179" t="e">
        <f t="shared" si="519"/>
        <v>#DIV/0!</v>
      </c>
      <c r="AJ987" s="179">
        <f t="shared" si="520"/>
        <v>0</v>
      </c>
      <c r="AK987" s="179">
        <f t="shared" si="521"/>
        <v>0</v>
      </c>
      <c r="AL987" s="179">
        <f t="shared" si="522"/>
        <v>0</v>
      </c>
      <c r="AM987" s="180">
        <f>IF(L987=1,Stundensätze!$D$13,IF(L987=2,Stundensätze!$D$17,IF(L987=4,Stundensätze!$D$21,"")))</f>
        <v>0</v>
      </c>
      <c r="AN987" s="180">
        <f>IF(L987=1,Stundensätze!$D$15,IF(L987=2,Stundensätze!$D$19,IF(L987=4,Stundensätze!$D$23,"")))</f>
        <v>0</v>
      </c>
      <c r="AO987" s="180" t="e">
        <f t="shared" si="503"/>
        <v>#DIV/0!</v>
      </c>
      <c r="AP987" s="180">
        <f t="shared" si="504"/>
        <v>0</v>
      </c>
      <c r="AQ987" s="192" t="e">
        <f t="shared" si="505"/>
        <v>#DIV/0!</v>
      </c>
      <c r="AR987" s="192" t="e">
        <f t="shared" si="506"/>
        <v>#DIV/0!</v>
      </c>
      <c r="AS987" s="193" t="e">
        <f t="shared" si="507"/>
        <v>#DIV/0!</v>
      </c>
      <c r="AT987" s="258" t="str">
        <f>IF(K987=0,0,VLOOKUP(K987,Kostenstellen!A:B,2,FALSE))</f>
        <v xml:space="preserve">Stimmheilzentrum    </v>
      </c>
      <c r="AU987" s="68" t="str">
        <f t="shared" si="514"/>
        <v>A1</v>
      </c>
      <c r="AV987" s="68" t="str">
        <f t="shared" si="515"/>
        <v>A1</v>
      </c>
      <c r="AW987" s="68">
        <f>IF(AF987=0,0,VLOOKUP($H987,Leistungszahlen!$A$11:$H$158,4,FALSE))</f>
        <v>0</v>
      </c>
      <c r="AX987" s="68">
        <f>IF(AF987=0,0,VLOOKUP($H987,Leistungszahlen!$A$11:$H$158,5,FALSE))</f>
        <v>0</v>
      </c>
      <c r="AY987" s="68">
        <f>IF(AG987=0,0,VLOOKUP($H987,Leistungszahlen!$A$11:$H$158,6,FALSE))</f>
        <v>0</v>
      </c>
      <c r="AZ987" s="68">
        <f t="shared" si="516"/>
        <v>0</v>
      </c>
      <c r="BA987" s="68">
        <f t="shared" si="517"/>
        <v>0</v>
      </c>
      <c r="BC987" s="68">
        <f t="shared" si="508"/>
        <v>0</v>
      </c>
      <c r="BD987" s="285"/>
    </row>
    <row r="988" spans="1:56" s="68" customFormat="1" ht="22.5">
      <c r="A988" s="200"/>
      <c r="B988" s="200"/>
      <c r="C988" s="200" t="s">
        <v>419</v>
      </c>
      <c r="D988" s="200" t="s">
        <v>201</v>
      </c>
      <c r="E988" s="200" t="s">
        <v>351</v>
      </c>
      <c r="F988" s="200" t="s">
        <v>1361</v>
      </c>
      <c r="G988" s="200" t="s">
        <v>251</v>
      </c>
      <c r="H988" s="201" t="s">
        <v>200</v>
      </c>
      <c r="I988" s="202">
        <v>3.06</v>
      </c>
      <c r="J988" s="200" t="s">
        <v>778</v>
      </c>
      <c r="K988" s="176">
        <v>4</v>
      </c>
      <c r="L988" s="176">
        <v>1</v>
      </c>
      <c r="M988" s="176"/>
      <c r="N988" s="286">
        <v>6</v>
      </c>
      <c r="O988" s="286"/>
      <c r="P988" s="176"/>
      <c r="Q988" s="203">
        <f t="shared" si="509"/>
        <v>6</v>
      </c>
      <c r="R988" s="203">
        <f t="shared" si="510"/>
        <v>0</v>
      </c>
      <c r="S988" s="203">
        <f t="shared" si="511"/>
        <v>0</v>
      </c>
      <c r="T988" s="203">
        <f t="shared" si="512"/>
        <v>0</v>
      </c>
      <c r="U988" s="203">
        <f t="shared" si="513"/>
        <v>0</v>
      </c>
      <c r="V988" s="175">
        <f>IF(Q988&gt;0,VLOOKUP(Q988,Jahresfaktoren!$A$11:$B$24,2,),0)</f>
        <v>302</v>
      </c>
      <c r="W988" s="175">
        <f>IF(R988&gt;0,VLOOKUP(R988,Jahresfaktoren!$D$11:$E$24,2,),0)</f>
        <v>0</v>
      </c>
      <c r="X988" s="175">
        <f>IF(S988&gt;0,VLOOKUP(S988,Jahresfaktoren!$A$28:$B$29,2,),0)</f>
        <v>0</v>
      </c>
      <c r="Y988" s="175">
        <f>IF(T988&gt;0,VLOOKUP(T988,Jahresfaktoren!$A$28:$B$29,2,),0)</f>
        <v>0</v>
      </c>
      <c r="Z988" s="175">
        <f>IF(U988&gt;0,VLOOKUP(U988,Jahresfaktoren!$A$32:$B$33,2,),)</f>
        <v>0</v>
      </c>
      <c r="AA988" s="177">
        <f t="shared" si="498"/>
        <v>924.12</v>
      </c>
      <c r="AB988" s="177" t="str">
        <f t="shared" si="499"/>
        <v/>
      </c>
      <c r="AC988" s="177" t="str">
        <f t="shared" si="500"/>
        <v/>
      </c>
      <c r="AD988" s="177" t="str">
        <f t="shared" si="501"/>
        <v/>
      </c>
      <c r="AE988" s="177" t="str">
        <f t="shared" si="502"/>
        <v/>
      </c>
      <c r="AF988" s="178">
        <f>IF(Q988&gt;0,VLOOKUP(H988,Leistungszahlen!$A$11:$C$158,3,),0)</f>
        <v>0</v>
      </c>
      <c r="AG988" s="178">
        <f>IF(R988&gt;0,VLOOKUP(H988,Leistungszahlen!$A$11:$F$158,6,),IF(T988&gt;0,VLOOKUP(H988,Leistungszahlen!$A$11:$F$158,6,),0))</f>
        <v>0</v>
      </c>
      <c r="AH988" s="179" t="e">
        <f t="shared" si="518"/>
        <v>#DIV/0!</v>
      </c>
      <c r="AI988" s="179">
        <f t="shared" si="519"/>
        <v>0</v>
      </c>
      <c r="AJ988" s="179">
        <f t="shared" si="520"/>
        <v>0</v>
      </c>
      <c r="AK988" s="179">
        <f t="shared" si="521"/>
        <v>0</v>
      </c>
      <c r="AL988" s="179">
        <f t="shared" si="522"/>
        <v>0</v>
      </c>
      <c r="AM988" s="180">
        <f>IF(L988=1,Stundensätze!$D$13,IF(L988=2,Stundensätze!$D$17,IF(L988=4,Stundensätze!$D$21,"")))</f>
        <v>0</v>
      </c>
      <c r="AN988" s="180">
        <f>IF(L988=1,Stundensätze!$D$15,IF(L988=2,Stundensätze!$D$19,IF(L988=4,Stundensätze!$D$23,"")))</f>
        <v>0</v>
      </c>
      <c r="AO988" s="180" t="e">
        <f t="shared" si="503"/>
        <v>#DIV/0!</v>
      </c>
      <c r="AP988" s="180">
        <f t="shared" si="504"/>
        <v>0</v>
      </c>
      <c r="AQ988" s="192" t="e">
        <f t="shared" si="505"/>
        <v>#DIV/0!</v>
      </c>
      <c r="AR988" s="192" t="e">
        <f t="shared" si="506"/>
        <v>#DIV/0!</v>
      </c>
      <c r="AS988" s="193" t="e">
        <f t="shared" si="507"/>
        <v>#DIV/0!</v>
      </c>
      <c r="AT988" s="258" t="str">
        <f>IF(K988=0,0,VLOOKUP(K988,Kostenstellen!A:B,2,FALSE))</f>
        <v xml:space="preserve">Stimmheilzentrum    </v>
      </c>
      <c r="AU988" s="68" t="str">
        <f t="shared" si="514"/>
        <v>B</v>
      </c>
      <c r="AV988" s="68" t="str">
        <f t="shared" si="515"/>
        <v/>
      </c>
      <c r="AW988" s="68">
        <f>IF(AF988=0,0,VLOOKUP($H988,Leistungszahlen!$A$11:$H$158,4,FALSE))</f>
        <v>0</v>
      </c>
      <c r="AX988" s="68">
        <f>IF(AF988=0,0,VLOOKUP($H988,Leistungszahlen!$A$11:$H$158,5,FALSE))</f>
        <v>0</v>
      </c>
      <c r="AY988" s="68">
        <f>IF(AG988=0,0,VLOOKUP($H988,Leistungszahlen!$A$11:$H$158,6,FALSE))</f>
        <v>0</v>
      </c>
      <c r="AZ988" s="68">
        <f t="shared" si="516"/>
        <v>0</v>
      </c>
      <c r="BA988" s="68">
        <f t="shared" si="517"/>
        <v>0</v>
      </c>
      <c r="BC988" s="68">
        <f t="shared" si="508"/>
        <v>0</v>
      </c>
      <c r="BD988" s="285"/>
    </row>
    <row r="989" spans="1:56" s="68" customFormat="1" ht="22.5">
      <c r="A989" s="200"/>
      <c r="B989" s="200"/>
      <c r="C989" s="200" t="s">
        <v>419</v>
      </c>
      <c r="D989" s="200" t="s">
        <v>201</v>
      </c>
      <c r="E989" s="200" t="s">
        <v>351</v>
      </c>
      <c r="F989" s="200" t="s">
        <v>1361</v>
      </c>
      <c r="G989" s="200" t="s">
        <v>118</v>
      </c>
      <c r="H989" s="201" t="s">
        <v>221</v>
      </c>
      <c r="I989" s="202">
        <v>3.76</v>
      </c>
      <c r="J989" s="200" t="s">
        <v>292</v>
      </c>
      <c r="K989" s="176">
        <v>4</v>
      </c>
      <c r="L989" s="176">
        <v>1</v>
      </c>
      <c r="M989" s="176">
        <v>0</v>
      </c>
      <c r="N989" s="286">
        <v>1</v>
      </c>
      <c r="O989" s="286"/>
      <c r="P989" s="176"/>
      <c r="Q989" s="203">
        <f t="shared" si="509"/>
        <v>1</v>
      </c>
      <c r="R989" s="203">
        <f t="shared" si="510"/>
        <v>0</v>
      </c>
      <c r="S989" s="203">
        <f t="shared" si="511"/>
        <v>0</v>
      </c>
      <c r="T989" s="203">
        <f t="shared" si="512"/>
        <v>0</v>
      </c>
      <c r="U989" s="203">
        <f t="shared" si="513"/>
        <v>0</v>
      </c>
      <c r="V989" s="175">
        <f>IF(Q989&gt;0,VLOOKUP(Q989,Jahresfaktoren!$A$11:$B$24,2,),0)</f>
        <v>52</v>
      </c>
      <c r="W989" s="175">
        <f>IF(R989&gt;0,VLOOKUP(R989,Jahresfaktoren!$D$11:$E$24,2,),0)</f>
        <v>0</v>
      </c>
      <c r="X989" s="175">
        <f>IF(S989&gt;0,VLOOKUP(S989,Jahresfaktoren!$A$28:$B$29,2,),0)</f>
        <v>0</v>
      </c>
      <c r="Y989" s="175">
        <f>IF(T989&gt;0,VLOOKUP(T989,Jahresfaktoren!$A$28:$B$29,2,),0)</f>
        <v>0</v>
      </c>
      <c r="Z989" s="175">
        <f>IF(U989&gt;0,VLOOKUP(U989,Jahresfaktoren!$A$32:$B$33,2,),)</f>
        <v>0</v>
      </c>
      <c r="AA989" s="177">
        <f t="shared" si="498"/>
        <v>195.51999999999998</v>
      </c>
      <c r="AB989" s="177" t="str">
        <f t="shared" si="499"/>
        <v/>
      </c>
      <c r="AC989" s="177" t="str">
        <f t="shared" si="500"/>
        <v/>
      </c>
      <c r="AD989" s="177" t="str">
        <f t="shared" si="501"/>
        <v/>
      </c>
      <c r="AE989" s="177" t="str">
        <f t="shared" si="502"/>
        <v/>
      </c>
      <c r="AF989" s="178">
        <f>IF(Q989&gt;0,VLOOKUP(H989,Leistungszahlen!$A$11:$C$158,3,),0)</f>
        <v>0</v>
      </c>
      <c r="AG989" s="178">
        <f>IF(R989&gt;0,VLOOKUP(H989,Leistungszahlen!$A$11:$F$158,6,),IF(T989&gt;0,VLOOKUP(H989,Leistungszahlen!$A$11:$F$158,6,),0))</f>
        <v>0</v>
      </c>
      <c r="AH989" s="179" t="e">
        <f t="shared" si="518"/>
        <v>#DIV/0!</v>
      </c>
      <c r="AI989" s="179">
        <f t="shared" si="519"/>
        <v>0</v>
      </c>
      <c r="AJ989" s="179">
        <f t="shared" si="520"/>
        <v>0</v>
      </c>
      <c r="AK989" s="179">
        <f t="shared" si="521"/>
        <v>0</v>
      </c>
      <c r="AL989" s="179">
        <f t="shared" si="522"/>
        <v>0</v>
      </c>
      <c r="AM989" s="180">
        <f>IF(L989=1,Stundensätze!$D$13,IF(L989=2,Stundensätze!$D$17,IF(L989=4,Stundensätze!$D$21,"")))</f>
        <v>0</v>
      </c>
      <c r="AN989" s="180">
        <f>IF(L989=1,Stundensätze!$D$15,IF(L989=2,Stundensätze!$D$19,IF(L989=4,Stundensätze!$D$23,"")))</f>
        <v>0</v>
      </c>
      <c r="AO989" s="180" t="e">
        <f t="shared" si="503"/>
        <v>#DIV/0!</v>
      </c>
      <c r="AP989" s="180">
        <f t="shared" si="504"/>
        <v>0</v>
      </c>
      <c r="AQ989" s="192" t="e">
        <f t="shared" si="505"/>
        <v>#DIV/0!</v>
      </c>
      <c r="AR989" s="192" t="e">
        <f t="shared" si="506"/>
        <v>#DIV/0!</v>
      </c>
      <c r="AS989" s="193" t="e">
        <f t="shared" si="507"/>
        <v>#DIV/0!</v>
      </c>
      <c r="AT989" s="258" t="str">
        <f>IF(K989=0,0,VLOOKUP(K989,Kostenstellen!A:B,2,FALSE))</f>
        <v xml:space="preserve">Stimmheilzentrum    </v>
      </c>
      <c r="AU989" s="68" t="str">
        <f t="shared" si="514"/>
        <v>Z</v>
      </c>
      <c r="AV989" s="68" t="str">
        <f t="shared" si="515"/>
        <v/>
      </c>
      <c r="AW989" s="68">
        <f>IF(AF989=0,0,VLOOKUP($H989,Leistungszahlen!$A$11:$H$158,4,FALSE))</f>
        <v>0</v>
      </c>
      <c r="AX989" s="68">
        <f>IF(AF989=0,0,VLOOKUP($H989,Leistungszahlen!$A$11:$H$158,5,FALSE))</f>
        <v>0</v>
      </c>
      <c r="AY989" s="68">
        <f>IF(AG989=0,0,VLOOKUP($H989,Leistungszahlen!$A$11:$H$158,6,FALSE))</f>
        <v>0</v>
      </c>
      <c r="AZ989" s="68">
        <f t="shared" si="516"/>
        <v>0</v>
      </c>
      <c r="BA989" s="68">
        <f t="shared" si="517"/>
        <v>0</v>
      </c>
      <c r="BC989" s="68">
        <f t="shared" si="508"/>
        <v>0</v>
      </c>
      <c r="BD989" s="285"/>
    </row>
    <row r="990" spans="1:56" s="68" customFormat="1" ht="22.5">
      <c r="A990" s="200"/>
      <c r="B990" s="200"/>
      <c r="C990" s="200" t="s">
        <v>419</v>
      </c>
      <c r="D990" s="200" t="s">
        <v>201</v>
      </c>
      <c r="E990" s="200" t="s">
        <v>351</v>
      </c>
      <c r="F990" s="200" t="s">
        <v>1362</v>
      </c>
      <c r="G990" s="200" t="s">
        <v>163</v>
      </c>
      <c r="H990" s="201" t="s">
        <v>287</v>
      </c>
      <c r="I990" s="202">
        <v>18.010000000000002</v>
      </c>
      <c r="J990" s="200" t="s">
        <v>560</v>
      </c>
      <c r="K990" s="176">
        <v>4</v>
      </c>
      <c r="L990" s="176">
        <v>1</v>
      </c>
      <c r="M990" s="176"/>
      <c r="N990" s="286">
        <v>3</v>
      </c>
      <c r="O990" s="286">
        <v>3</v>
      </c>
      <c r="P990" s="176"/>
      <c r="Q990" s="203">
        <f t="shared" si="509"/>
        <v>3</v>
      </c>
      <c r="R990" s="203">
        <f t="shared" si="510"/>
        <v>3</v>
      </c>
      <c r="S990" s="203">
        <f t="shared" si="511"/>
        <v>0</v>
      </c>
      <c r="T990" s="203">
        <f t="shared" si="512"/>
        <v>0</v>
      </c>
      <c r="U990" s="203">
        <f t="shared" si="513"/>
        <v>0</v>
      </c>
      <c r="V990" s="175">
        <f>IF(Q990&gt;0,VLOOKUP(Q990,Jahresfaktoren!$A$11:$B$24,2,),0)</f>
        <v>152</v>
      </c>
      <c r="W990" s="175">
        <f>IF(R990&gt;0,VLOOKUP(R990,Jahresfaktoren!$D$11:$E$24,2,),0)</f>
        <v>150</v>
      </c>
      <c r="X990" s="175">
        <f>IF(S990&gt;0,VLOOKUP(S990,Jahresfaktoren!$A$28:$B$29,2,),0)</f>
        <v>0</v>
      </c>
      <c r="Y990" s="175">
        <f>IF(T990&gt;0,VLOOKUP(T990,Jahresfaktoren!$A$28:$B$29,2,),0)</f>
        <v>0</v>
      </c>
      <c r="Z990" s="175">
        <f>IF(U990&gt;0,VLOOKUP(U990,Jahresfaktoren!$A$32:$B$33,2,),)</f>
        <v>0</v>
      </c>
      <c r="AA990" s="177">
        <f t="shared" si="498"/>
        <v>2737.5200000000004</v>
      </c>
      <c r="AB990" s="177">
        <f t="shared" si="499"/>
        <v>2701.5000000000005</v>
      </c>
      <c r="AC990" s="177" t="str">
        <f t="shared" si="500"/>
        <v/>
      </c>
      <c r="AD990" s="177" t="str">
        <f t="shared" si="501"/>
        <v/>
      </c>
      <c r="AE990" s="177" t="str">
        <f t="shared" si="502"/>
        <v/>
      </c>
      <c r="AF990" s="178">
        <f>IF(Q990&gt;0,VLOOKUP(H990,Leistungszahlen!$A$11:$C$158,3,),0)</f>
        <v>0</v>
      </c>
      <c r="AG990" s="178">
        <f>IF(R990&gt;0,VLOOKUP(H990,Leistungszahlen!$A$11:$F$158,6,),IF(T990&gt;0,VLOOKUP(H990,Leistungszahlen!$A$11:$F$158,6,),0))</f>
        <v>0</v>
      </c>
      <c r="AH990" s="179" t="e">
        <f t="shared" si="518"/>
        <v>#DIV/0!</v>
      </c>
      <c r="AI990" s="179" t="e">
        <f t="shared" si="519"/>
        <v>#DIV/0!</v>
      </c>
      <c r="AJ990" s="179">
        <f t="shared" si="520"/>
        <v>0</v>
      </c>
      <c r="AK990" s="179">
        <f t="shared" si="521"/>
        <v>0</v>
      </c>
      <c r="AL990" s="179">
        <f t="shared" si="522"/>
        <v>0</v>
      </c>
      <c r="AM990" s="180">
        <f>IF(L990=1,Stundensätze!$D$13,IF(L990=2,Stundensätze!$D$17,IF(L990=4,Stundensätze!$D$21,"")))</f>
        <v>0</v>
      </c>
      <c r="AN990" s="180">
        <f>IF(L990=1,Stundensätze!$D$15,IF(L990=2,Stundensätze!$D$19,IF(L990=4,Stundensätze!$D$23,"")))</f>
        <v>0</v>
      </c>
      <c r="AO990" s="180" t="e">
        <f t="shared" si="503"/>
        <v>#DIV/0!</v>
      </c>
      <c r="AP990" s="180">
        <f t="shared" si="504"/>
        <v>0</v>
      </c>
      <c r="AQ990" s="192" t="e">
        <f t="shared" si="505"/>
        <v>#DIV/0!</v>
      </c>
      <c r="AR990" s="192" t="e">
        <f t="shared" si="506"/>
        <v>#DIV/0!</v>
      </c>
      <c r="AS990" s="193" t="e">
        <f t="shared" si="507"/>
        <v>#DIV/0!</v>
      </c>
      <c r="AT990" s="258" t="str">
        <f>IF(K990=0,0,VLOOKUP(K990,Kostenstellen!A:B,2,FALSE))</f>
        <v xml:space="preserve">Stimmheilzentrum    </v>
      </c>
      <c r="AU990" s="68" t="str">
        <f t="shared" si="514"/>
        <v>A1</v>
      </c>
      <c r="AV990" s="68" t="str">
        <f t="shared" si="515"/>
        <v>A1</v>
      </c>
      <c r="AW990" s="68">
        <f>IF(AF990=0,0,VLOOKUP($H990,Leistungszahlen!$A$11:$H$158,4,FALSE))</f>
        <v>0</v>
      </c>
      <c r="AX990" s="68">
        <f>IF(AF990=0,0,VLOOKUP($H990,Leistungszahlen!$A$11:$H$158,5,FALSE))</f>
        <v>0</v>
      </c>
      <c r="AY990" s="68">
        <f>IF(AG990=0,0,VLOOKUP($H990,Leistungszahlen!$A$11:$H$158,6,FALSE))</f>
        <v>0</v>
      </c>
      <c r="AZ990" s="68">
        <f t="shared" si="516"/>
        <v>0</v>
      </c>
      <c r="BA990" s="68">
        <f t="shared" si="517"/>
        <v>0</v>
      </c>
      <c r="BC990" s="68">
        <f t="shared" si="508"/>
        <v>0</v>
      </c>
      <c r="BD990" s="285"/>
    </row>
    <row r="991" spans="1:56" s="68" customFormat="1" ht="22.5">
      <c r="A991" s="200"/>
      <c r="B991" s="200"/>
      <c r="C991" s="200" t="s">
        <v>419</v>
      </c>
      <c r="D991" s="200" t="s">
        <v>201</v>
      </c>
      <c r="E991" s="200" t="s">
        <v>351</v>
      </c>
      <c r="F991" s="200" t="s">
        <v>1362</v>
      </c>
      <c r="G991" s="200" t="s">
        <v>251</v>
      </c>
      <c r="H991" s="201" t="s">
        <v>200</v>
      </c>
      <c r="I991" s="202">
        <v>3.06</v>
      </c>
      <c r="J991" s="200" t="s">
        <v>778</v>
      </c>
      <c r="K991" s="176">
        <v>4</v>
      </c>
      <c r="L991" s="176">
        <v>1</v>
      </c>
      <c r="M991" s="176"/>
      <c r="N991" s="286">
        <v>6</v>
      </c>
      <c r="O991" s="286"/>
      <c r="P991" s="176"/>
      <c r="Q991" s="203">
        <f t="shared" si="509"/>
        <v>6</v>
      </c>
      <c r="R991" s="203">
        <f t="shared" si="510"/>
        <v>0</v>
      </c>
      <c r="S991" s="203">
        <f t="shared" si="511"/>
        <v>0</v>
      </c>
      <c r="T991" s="203">
        <f t="shared" si="512"/>
        <v>0</v>
      </c>
      <c r="U991" s="203">
        <f t="shared" si="513"/>
        <v>0</v>
      </c>
      <c r="V991" s="175">
        <f>IF(Q991&gt;0,VLOOKUP(Q991,Jahresfaktoren!$A$11:$B$24,2,),0)</f>
        <v>302</v>
      </c>
      <c r="W991" s="175">
        <f>IF(R991&gt;0,VLOOKUP(R991,Jahresfaktoren!$D$11:$E$24,2,),0)</f>
        <v>0</v>
      </c>
      <c r="X991" s="175">
        <f>IF(S991&gt;0,VLOOKUP(S991,Jahresfaktoren!$A$28:$B$29,2,),0)</f>
        <v>0</v>
      </c>
      <c r="Y991" s="175">
        <f>IF(T991&gt;0,VLOOKUP(T991,Jahresfaktoren!$A$28:$B$29,2,),0)</f>
        <v>0</v>
      </c>
      <c r="Z991" s="175">
        <f>IF(U991&gt;0,VLOOKUP(U991,Jahresfaktoren!$A$32:$B$33,2,),)</f>
        <v>0</v>
      </c>
      <c r="AA991" s="177">
        <f t="shared" si="498"/>
        <v>924.12</v>
      </c>
      <c r="AB991" s="177" t="str">
        <f t="shared" si="499"/>
        <v/>
      </c>
      <c r="AC991" s="177" t="str">
        <f t="shared" si="500"/>
        <v/>
      </c>
      <c r="AD991" s="177" t="str">
        <f t="shared" si="501"/>
        <v/>
      </c>
      <c r="AE991" s="177" t="str">
        <f t="shared" si="502"/>
        <v/>
      </c>
      <c r="AF991" s="178">
        <f>IF(Q991&gt;0,VLOOKUP(H991,Leistungszahlen!$A$11:$C$158,3,),0)</f>
        <v>0</v>
      </c>
      <c r="AG991" s="178">
        <f>IF(R991&gt;0,VLOOKUP(H991,Leistungszahlen!$A$11:$F$158,6,),IF(T991&gt;0,VLOOKUP(H991,Leistungszahlen!$A$11:$F$158,6,),0))</f>
        <v>0</v>
      </c>
      <c r="AH991" s="179" t="e">
        <f t="shared" si="518"/>
        <v>#DIV/0!</v>
      </c>
      <c r="AI991" s="179">
        <f t="shared" si="519"/>
        <v>0</v>
      </c>
      <c r="AJ991" s="179">
        <f t="shared" si="520"/>
        <v>0</v>
      </c>
      <c r="AK991" s="179">
        <f t="shared" si="521"/>
        <v>0</v>
      </c>
      <c r="AL991" s="179">
        <f t="shared" si="522"/>
        <v>0</v>
      </c>
      <c r="AM991" s="180">
        <f>IF(L991=1,Stundensätze!$D$13,IF(L991=2,Stundensätze!$D$17,IF(L991=4,Stundensätze!$D$21,"")))</f>
        <v>0</v>
      </c>
      <c r="AN991" s="180">
        <f>IF(L991=1,Stundensätze!$D$15,IF(L991=2,Stundensätze!$D$19,IF(L991=4,Stundensätze!$D$23,"")))</f>
        <v>0</v>
      </c>
      <c r="AO991" s="180" t="e">
        <f t="shared" si="503"/>
        <v>#DIV/0!</v>
      </c>
      <c r="AP991" s="180">
        <f t="shared" si="504"/>
        <v>0</v>
      </c>
      <c r="AQ991" s="192" t="e">
        <f t="shared" si="505"/>
        <v>#DIV/0!</v>
      </c>
      <c r="AR991" s="192" t="e">
        <f t="shared" si="506"/>
        <v>#DIV/0!</v>
      </c>
      <c r="AS991" s="193" t="e">
        <f t="shared" si="507"/>
        <v>#DIV/0!</v>
      </c>
      <c r="AT991" s="258" t="str">
        <f>IF(K991=0,0,VLOOKUP(K991,Kostenstellen!A:B,2,FALSE))</f>
        <v xml:space="preserve">Stimmheilzentrum    </v>
      </c>
      <c r="AU991" s="68" t="str">
        <f t="shared" si="514"/>
        <v>B</v>
      </c>
      <c r="AV991" s="68" t="str">
        <f t="shared" si="515"/>
        <v/>
      </c>
      <c r="AW991" s="68">
        <f>IF(AF991=0,0,VLOOKUP($H991,Leistungszahlen!$A$11:$H$158,4,FALSE))</f>
        <v>0</v>
      </c>
      <c r="AX991" s="68">
        <f>IF(AF991=0,0,VLOOKUP($H991,Leistungszahlen!$A$11:$H$158,5,FALSE))</f>
        <v>0</v>
      </c>
      <c r="AY991" s="68">
        <f>IF(AG991=0,0,VLOOKUP($H991,Leistungszahlen!$A$11:$H$158,6,FALSE))</f>
        <v>0</v>
      </c>
      <c r="AZ991" s="68">
        <f t="shared" si="516"/>
        <v>0</v>
      </c>
      <c r="BA991" s="68">
        <f t="shared" si="517"/>
        <v>0</v>
      </c>
      <c r="BC991" s="68">
        <f t="shared" si="508"/>
        <v>0</v>
      </c>
      <c r="BD991" s="285"/>
    </row>
    <row r="992" spans="1:56" s="68" customFormat="1" ht="22.5">
      <c r="A992" s="200"/>
      <c r="B992" s="200"/>
      <c r="C992" s="200" t="s">
        <v>419</v>
      </c>
      <c r="D992" s="200" t="s">
        <v>201</v>
      </c>
      <c r="E992" s="200" t="s">
        <v>351</v>
      </c>
      <c r="F992" s="200" t="s">
        <v>1362</v>
      </c>
      <c r="G992" s="200" t="s">
        <v>118</v>
      </c>
      <c r="H992" s="201" t="s">
        <v>221</v>
      </c>
      <c r="I992" s="202">
        <v>3.76</v>
      </c>
      <c r="J992" s="200" t="s">
        <v>292</v>
      </c>
      <c r="K992" s="176">
        <v>4</v>
      </c>
      <c r="L992" s="176">
        <v>1</v>
      </c>
      <c r="M992" s="176">
        <v>0</v>
      </c>
      <c r="N992" s="286">
        <v>1</v>
      </c>
      <c r="O992" s="286"/>
      <c r="P992" s="176"/>
      <c r="Q992" s="203">
        <f t="shared" si="509"/>
        <v>1</v>
      </c>
      <c r="R992" s="203">
        <f t="shared" si="510"/>
        <v>0</v>
      </c>
      <c r="S992" s="203">
        <f t="shared" si="511"/>
        <v>0</v>
      </c>
      <c r="T992" s="203">
        <f t="shared" si="512"/>
        <v>0</v>
      </c>
      <c r="U992" s="203">
        <f t="shared" si="513"/>
        <v>0</v>
      </c>
      <c r="V992" s="175">
        <f>IF(Q992&gt;0,VLOOKUP(Q992,Jahresfaktoren!$A$11:$B$24,2,),0)</f>
        <v>52</v>
      </c>
      <c r="W992" s="175">
        <f>IF(R992&gt;0,VLOOKUP(R992,Jahresfaktoren!$D$11:$E$24,2,),0)</f>
        <v>0</v>
      </c>
      <c r="X992" s="175">
        <f>IF(S992&gt;0,VLOOKUP(S992,Jahresfaktoren!$A$28:$B$29,2,),0)</f>
        <v>0</v>
      </c>
      <c r="Y992" s="175">
        <f>IF(T992&gt;0,VLOOKUP(T992,Jahresfaktoren!$A$28:$B$29,2,),0)</f>
        <v>0</v>
      </c>
      <c r="Z992" s="175">
        <f>IF(U992&gt;0,VLOOKUP(U992,Jahresfaktoren!$A$32:$B$33,2,),)</f>
        <v>0</v>
      </c>
      <c r="AA992" s="177">
        <f t="shared" si="498"/>
        <v>195.51999999999998</v>
      </c>
      <c r="AB992" s="177" t="str">
        <f t="shared" si="499"/>
        <v/>
      </c>
      <c r="AC992" s="177" t="str">
        <f t="shared" si="500"/>
        <v/>
      </c>
      <c r="AD992" s="177" t="str">
        <f t="shared" si="501"/>
        <v/>
      </c>
      <c r="AE992" s="177" t="str">
        <f t="shared" si="502"/>
        <v/>
      </c>
      <c r="AF992" s="178">
        <f>IF(Q992&gt;0,VLOOKUP(H992,Leistungszahlen!$A$11:$C$158,3,),0)</f>
        <v>0</v>
      </c>
      <c r="AG992" s="178">
        <f>IF(R992&gt;0,VLOOKUP(H992,Leistungszahlen!$A$11:$F$158,6,),IF(T992&gt;0,VLOOKUP(H992,Leistungszahlen!$A$11:$F$158,6,),0))</f>
        <v>0</v>
      </c>
      <c r="AH992" s="179" t="e">
        <f t="shared" si="518"/>
        <v>#DIV/0!</v>
      </c>
      <c r="AI992" s="179">
        <f t="shared" si="519"/>
        <v>0</v>
      </c>
      <c r="AJ992" s="179">
        <f t="shared" si="520"/>
        <v>0</v>
      </c>
      <c r="AK992" s="179">
        <f t="shared" si="521"/>
        <v>0</v>
      </c>
      <c r="AL992" s="179">
        <f t="shared" si="522"/>
        <v>0</v>
      </c>
      <c r="AM992" s="180">
        <f>IF(L992=1,Stundensätze!$D$13,IF(L992=2,Stundensätze!$D$17,IF(L992=4,Stundensätze!$D$21,"")))</f>
        <v>0</v>
      </c>
      <c r="AN992" s="180">
        <f>IF(L992=1,Stundensätze!$D$15,IF(L992=2,Stundensätze!$D$19,IF(L992=4,Stundensätze!$D$23,"")))</f>
        <v>0</v>
      </c>
      <c r="AO992" s="180" t="e">
        <f t="shared" si="503"/>
        <v>#DIV/0!</v>
      </c>
      <c r="AP992" s="180">
        <f t="shared" si="504"/>
        <v>0</v>
      </c>
      <c r="AQ992" s="192" t="e">
        <f t="shared" si="505"/>
        <v>#DIV/0!</v>
      </c>
      <c r="AR992" s="192" t="e">
        <f t="shared" si="506"/>
        <v>#DIV/0!</v>
      </c>
      <c r="AS992" s="193" t="e">
        <f t="shared" si="507"/>
        <v>#DIV/0!</v>
      </c>
      <c r="AT992" s="258" t="str">
        <f>IF(K992=0,0,VLOOKUP(K992,Kostenstellen!A:B,2,FALSE))</f>
        <v xml:space="preserve">Stimmheilzentrum    </v>
      </c>
      <c r="AU992" s="68" t="str">
        <f t="shared" si="514"/>
        <v>Z</v>
      </c>
      <c r="AV992" s="68" t="str">
        <f t="shared" si="515"/>
        <v/>
      </c>
      <c r="AW992" s="68">
        <f>IF(AF992=0,0,VLOOKUP($H992,Leistungszahlen!$A$11:$H$158,4,FALSE))</f>
        <v>0</v>
      </c>
      <c r="AX992" s="68">
        <f>IF(AF992=0,0,VLOOKUP($H992,Leistungszahlen!$A$11:$H$158,5,FALSE))</f>
        <v>0</v>
      </c>
      <c r="AY992" s="68">
        <f>IF(AG992=0,0,VLOOKUP($H992,Leistungszahlen!$A$11:$H$158,6,FALSE))</f>
        <v>0</v>
      </c>
      <c r="AZ992" s="68">
        <f t="shared" si="516"/>
        <v>0</v>
      </c>
      <c r="BA992" s="68">
        <f t="shared" si="517"/>
        <v>0</v>
      </c>
      <c r="BC992" s="68">
        <f t="shared" si="508"/>
        <v>0</v>
      </c>
      <c r="BD992" s="285"/>
    </row>
    <row r="993" spans="1:56" s="68" customFormat="1" ht="22.5">
      <c r="A993" s="200"/>
      <c r="B993" s="200"/>
      <c r="C993" s="200" t="s">
        <v>419</v>
      </c>
      <c r="D993" s="200" t="s">
        <v>201</v>
      </c>
      <c r="E993" s="200" t="s">
        <v>351</v>
      </c>
      <c r="F993" s="200" t="s">
        <v>1363</v>
      </c>
      <c r="G993" s="200" t="s">
        <v>163</v>
      </c>
      <c r="H993" s="201" t="s">
        <v>287</v>
      </c>
      <c r="I993" s="202">
        <v>18.010000000000002</v>
      </c>
      <c r="J993" s="200" t="s">
        <v>560</v>
      </c>
      <c r="K993" s="176">
        <v>4</v>
      </c>
      <c r="L993" s="176">
        <v>1</v>
      </c>
      <c r="M993" s="176"/>
      <c r="N993" s="286">
        <v>3</v>
      </c>
      <c r="O993" s="286">
        <v>3</v>
      </c>
      <c r="P993" s="176"/>
      <c r="Q993" s="203">
        <f t="shared" si="509"/>
        <v>3</v>
      </c>
      <c r="R993" s="203">
        <f t="shared" si="510"/>
        <v>3</v>
      </c>
      <c r="S993" s="203">
        <f t="shared" si="511"/>
        <v>0</v>
      </c>
      <c r="T993" s="203">
        <f t="shared" si="512"/>
        <v>0</v>
      </c>
      <c r="U993" s="203">
        <f t="shared" si="513"/>
        <v>0</v>
      </c>
      <c r="V993" s="175">
        <f>IF(Q993&gt;0,VLOOKUP(Q993,Jahresfaktoren!$A$11:$B$24,2,),0)</f>
        <v>152</v>
      </c>
      <c r="W993" s="175">
        <f>IF(R993&gt;0,VLOOKUP(R993,Jahresfaktoren!$D$11:$E$24,2,),0)</f>
        <v>150</v>
      </c>
      <c r="X993" s="175">
        <f>IF(S993&gt;0,VLOOKUP(S993,Jahresfaktoren!$A$28:$B$29,2,),0)</f>
        <v>0</v>
      </c>
      <c r="Y993" s="175">
        <f>IF(T993&gt;0,VLOOKUP(T993,Jahresfaktoren!$A$28:$B$29,2,),0)</f>
        <v>0</v>
      </c>
      <c r="Z993" s="175">
        <f>IF(U993&gt;0,VLOOKUP(U993,Jahresfaktoren!$A$32:$B$33,2,),)</f>
        <v>0</v>
      </c>
      <c r="AA993" s="177">
        <f t="shared" si="498"/>
        <v>2737.5200000000004</v>
      </c>
      <c r="AB993" s="177">
        <f t="shared" si="499"/>
        <v>2701.5000000000005</v>
      </c>
      <c r="AC993" s="177" t="str">
        <f t="shared" si="500"/>
        <v/>
      </c>
      <c r="AD993" s="177" t="str">
        <f t="shared" si="501"/>
        <v/>
      </c>
      <c r="AE993" s="177" t="str">
        <f t="shared" si="502"/>
        <v/>
      </c>
      <c r="AF993" s="178">
        <f>IF(Q993&gt;0,VLOOKUP(H993,Leistungszahlen!$A$11:$C$158,3,),0)</f>
        <v>0</v>
      </c>
      <c r="AG993" s="178">
        <f>IF(R993&gt;0,VLOOKUP(H993,Leistungszahlen!$A$11:$F$158,6,),IF(T993&gt;0,VLOOKUP(H993,Leistungszahlen!$A$11:$F$158,6,),0))</f>
        <v>0</v>
      </c>
      <c r="AH993" s="179" t="e">
        <f t="shared" si="518"/>
        <v>#DIV/0!</v>
      </c>
      <c r="AI993" s="179" t="e">
        <f t="shared" si="519"/>
        <v>#DIV/0!</v>
      </c>
      <c r="AJ993" s="179">
        <f t="shared" si="520"/>
        <v>0</v>
      </c>
      <c r="AK993" s="179">
        <f t="shared" si="521"/>
        <v>0</v>
      </c>
      <c r="AL993" s="179">
        <f t="shared" si="522"/>
        <v>0</v>
      </c>
      <c r="AM993" s="180">
        <f>IF(L993=1,Stundensätze!$D$13,IF(L993=2,Stundensätze!$D$17,IF(L993=4,Stundensätze!$D$21,"")))</f>
        <v>0</v>
      </c>
      <c r="AN993" s="180">
        <f>IF(L993=1,Stundensätze!$D$15,IF(L993=2,Stundensätze!$D$19,IF(L993=4,Stundensätze!$D$23,"")))</f>
        <v>0</v>
      </c>
      <c r="AO993" s="180" t="e">
        <f t="shared" si="503"/>
        <v>#DIV/0!</v>
      </c>
      <c r="AP993" s="180">
        <f t="shared" si="504"/>
        <v>0</v>
      </c>
      <c r="AQ993" s="192" t="e">
        <f t="shared" si="505"/>
        <v>#DIV/0!</v>
      </c>
      <c r="AR993" s="192" t="e">
        <f t="shared" si="506"/>
        <v>#DIV/0!</v>
      </c>
      <c r="AS993" s="193" t="e">
        <f t="shared" si="507"/>
        <v>#DIV/0!</v>
      </c>
      <c r="AT993" s="258" t="str">
        <f>IF(K993=0,0,VLOOKUP(K993,Kostenstellen!A:B,2,FALSE))</f>
        <v xml:space="preserve">Stimmheilzentrum    </v>
      </c>
      <c r="AU993" s="68" t="str">
        <f t="shared" si="514"/>
        <v>A1</v>
      </c>
      <c r="AV993" s="68" t="str">
        <f t="shared" si="515"/>
        <v>A1</v>
      </c>
      <c r="AW993" s="68">
        <f>IF(AF993=0,0,VLOOKUP($H993,Leistungszahlen!$A$11:$H$158,4,FALSE))</f>
        <v>0</v>
      </c>
      <c r="AX993" s="68">
        <f>IF(AF993=0,0,VLOOKUP($H993,Leistungszahlen!$A$11:$H$158,5,FALSE))</f>
        <v>0</v>
      </c>
      <c r="AY993" s="68">
        <f>IF(AG993=0,0,VLOOKUP($H993,Leistungszahlen!$A$11:$H$158,6,FALSE))</f>
        <v>0</v>
      </c>
      <c r="AZ993" s="68">
        <f t="shared" si="516"/>
        <v>0</v>
      </c>
      <c r="BA993" s="68">
        <f t="shared" si="517"/>
        <v>0</v>
      </c>
      <c r="BC993" s="68">
        <f t="shared" si="508"/>
        <v>0</v>
      </c>
      <c r="BD993" s="285"/>
    </row>
    <row r="994" spans="1:56" s="68" customFormat="1" ht="22.5">
      <c r="A994" s="200"/>
      <c r="B994" s="200"/>
      <c r="C994" s="200" t="s">
        <v>419</v>
      </c>
      <c r="D994" s="200" t="s">
        <v>201</v>
      </c>
      <c r="E994" s="200" t="s">
        <v>351</v>
      </c>
      <c r="F994" s="200" t="s">
        <v>1363</v>
      </c>
      <c r="G994" s="200" t="s">
        <v>251</v>
      </c>
      <c r="H994" s="201" t="s">
        <v>200</v>
      </c>
      <c r="I994" s="202">
        <v>3.06</v>
      </c>
      <c r="J994" s="200" t="s">
        <v>778</v>
      </c>
      <c r="K994" s="176">
        <v>4</v>
      </c>
      <c r="L994" s="176">
        <v>1</v>
      </c>
      <c r="M994" s="176"/>
      <c r="N994" s="286">
        <v>6</v>
      </c>
      <c r="O994" s="286"/>
      <c r="P994" s="176"/>
      <c r="Q994" s="203">
        <f t="shared" si="509"/>
        <v>6</v>
      </c>
      <c r="R994" s="203">
        <f t="shared" si="510"/>
        <v>0</v>
      </c>
      <c r="S994" s="203">
        <f t="shared" si="511"/>
        <v>0</v>
      </c>
      <c r="T994" s="203">
        <f t="shared" si="512"/>
        <v>0</v>
      </c>
      <c r="U994" s="203">
        <f t="shared" si="513"/>
        <v>0</v>
      </c>
      <c r="V994" s="175">
        <f>IF(Q994&gt;0,VLOOKUP(Q994,Jahresfaktoren!$A$11:$B$24,2,),0)</f>
        <v>302</v>
      </c>
      <c r="W994" s="175">
        <f>IF(R994&gt;0,VLOOKUP(R994,Jahresfaktoren!$D$11:$E$24,2,),0)</f>
        <v>0</v>
      </c>
      <c r="X994" s="175">
        <f>IF(S994&gt;0,VLOOKUP(S994,Jahresfaktoren!$A$28:$B$29,2,),0)</f>
        <v>0</v>
      </c>
      <c r="Y994" s="175">
        <f>IF(T994&gt;0,VLOOKUP(T994,Jahresfaktoren!$A$28:$B$29,2,),0)</f>
        <v>0</v>
      </c>
      <c r="Z994" s="175">
        <f>IF(U994&gt;0,VLOOKUP(U994,Jahresfaktoren!$A$32:$B$33,2,),)</f>
        <v>0</v>
      </c>
      <c r="AA994" s="177">
        <f t="shared" si="498"/>
        <v>924.12</v>
      </c>
      <c r="AB994" s="177" t="str">
        <f t="shared" si="499"/>
        <v/>
      </c>
      <c r="AC994" s="177" t="str">
        <f t="shared" si="500"/>
        <v/>
      </c>
      <c r="AD994" s="177" t="str">
        <f t="shared" si="501"/>
        <v/>
      </c>
      <c r="AE994" s="177" t="str">
        <f t="shared" si="502"/>
        <v/>
      </c>
      <c r="AF994" s="178">
        <f>IF(Q994&gt;0,VLOOKUP(H994,Leistungszahlen!$A$11:$C$158,3,),0)</f>
        <v>0</v>
      </c>
      <c r="AG994" s="178">
        <f>IF(R994&gt;0,VLOOKUP(H994,Leistungszahlen!$A$11:$F$158,6,),IF(T994&gt;0,VLOOKUP(H994,Leistungszahlen!$A$11:$F$158,6,),0))</f>
        <v>0</v>
      </c>
      <c r="AH994" s="179" t="e">
        <f t="shared" si="518"/>
        <v>#DIV/0!</v>
      </c>
      <c r="AI994" s="179">
        <f t="shared" si="519"/>
        <v>0</v>
      </c>
      <c r="AJ994" s="179">
        <f t="shared" si="520"/>
        <v>0</v>
      </c>
      <c r="AK994" s="179">
        <f t="shared" si="521"/>
        <v>0</v>
      </c>
      <c r="AL994" s="179">
        <f t="shared" si="522"/>
        <v>0</v>
      </c>
      <c r="AM994" s="180">
        <f>IF(L994=1,Stundensätze!$D$13,IF(L994=2,Stundensätze!$D$17,IF(L994=4,Stundensätze!$D$21,"")))</f>
        <v>0</v>
      </c>
      <c r="AN994" s="180">
        <f>IF(L994=1,Stundensätze!$D$15,IF(L994=2,Stundensätze!$D$19,IF(L994=4,Stundensätze!$D$23,"")))</f>
        <v>0</v>
      </c>
      <c r="AO994" s="180" t="e">
        <f t="shared" si="503"/>
        <v>#DIV/0!</v>
      </c>
      <c r="AP994" s="180">
        <f t="shared" si="504"/>
        <v>0</v>
      </c>
      <c r="AQ994" s="192" t="e">
        <f t="shared" si="505"/>
        <v>#DIV/0!</v>
      </c>
      <c r="AR994" s="192" t="e">
        <f t="shared" si="506"/>
        <v>#DIV/0!</v>
      </c>
      <c r="AS994" s="193" t="e">
        <f t="shared" si="507"/>
        <v>#DIV/0!</v>
      </c>
      <c r="AT994" s="258" t="str">
        <f>IF(K994=0,0,VLOOKUP(K994,Kostenstellen!A:B,2,FALSE))</f>
        <v xml:space="preserve">Stimmheilzentrum    </v>
      </c>
      <c r="AU994" s="68" t="str">
        <f t="shared" si="514"/>
        <v>B</v>
      </c>
      <c r="AV994" s="68" t="str">
        <f t="shared" si="515"/>
        <v/>
      </c>
      <c r="AW994" s="68">
        <f>IF(AF994=0,0,VLOOKUP($H994,Leistungszahlen!$A$11:$H$158,4,FALSE))</f>
        <v>0</v>
      </c>
      <c r="AX994" s="68">
        <f>IF(AF994=0,0,VLOOKUP($H994,Leistungszahlen!$A$11:$H$158,5,FALSE))</f>
        <v>0</v>
      </c>
      <c r="AY994" s="68">
        <f>IF(AG994=0,0,VLOOKUP($H994,Leistungszahlen!$A$11:$H$158,6,FALSE))</f>
        <v>0</v>
      </c>
      <c r="AZ994" s="68">
        <f t="shared" si="516"/>
        <v>0</v>
      </c>
      <c r="BA994" s="68">
        <f t="shared" si="517"/>
        <v>0</v>
      </c>
      <c r="BC994" s="68">
        <f t="shared" si="508"/>
        <v>0</v>
      </c>
      <c r="BD994" s="285"/>
    </row>
    <row r="995" spans="1:56" s="68" customFormat="1" ht="22.5">
      <c r="A995" s="200"/>
      <c r="B995" s="200"/>
      <c r="C995" s="200" t="s">
        <v>419</v>
      </c>
      <c r="D995" s="200" t="s">
        <v>201</v>
      </c>
      <c r="E995" s="200" t="s">
        <v>351</v>
      </c>
      <c r="F995" s="200" t="s">
        <v>1363</v>
      </c>
      <c r="G995" s="200" t="s">
        <v>118</v>
      </c>
      <c r="H995" s="201" t="s">
        <v>221</v>
      </c>
      <c r="I995" s="202">
        <v>3.76</v>
      </c>
      <c r="J995" s="200" t="s">
        <v>292</v>
      </c>
      <c r="K995" s="176">
        <v>4</v>
      </c>
      <c r="L995" s="176">
        <v>1</v>
      </c>
      <c r="M995" s="176">
        <v>0</v>
      </c>
      <c r="N995" s="286">
        <v>1</v>
      </c>
      <c r="O995" s="286"/>
      <c r="P995" s="176"/>
      <c r="Q995" s="203">
        <f t="shared" si="509"/>
        <v>1</v>
      </c>
      <c r="R995" s="203">
        <f t="shared" si="510"/>
        <v>0</v>
      </c>
      <c r="S995" s="203">
        <f t="shared" si="511"/>
        <v>0</v>
      </c>
      <c r="T995" s="203">
        <f t="shared" si="512"/>
        <v>0</v>
      </c>
      <c r="U995" s="203">
        <f t="shared" si="513"/>
        <v>0</v>
      </c>
      <c r="V995" s="175">
        <f>IF(Q995&gt;0,VLOOKUP(Q995,Jahresfaktoren!$A$11:$B$24,2,),0)</f>
        <v>52</v>
      </c>
      <c r="W995" s="175">
        <f>IF(R995&gt;0,VLOOKUP(R995,Jahresfaktoren!$D$11:$E$24,2,),0)</f>
        <v>0</v>
      </c>
      <c r="X995" s="175">
        <f>IF(S995&gt;0,VLOOKUP(S995,Jahresfaktoren!$A$28:$B$29,2,),0)</f>
        <v>0</v>
      </c>
      <c r="Y995" s="175">
        <f>IF(T995&gt;0,VLOOKUP(T995,Jahresfaktoren!$A$28:$B$29,2,),0)</f>
        <v>0</v>
      </c>
      <c r="Z995" s="175">
        <f>IF(U995&gt;0,VLOOKUP(U995,Jahresfaktoren!$A$32:$B$33,2,),)</f>
        <v>0</v>
      </c>
      <c r="AA995" s="177">
        <f t="shared" ref="AA995:AA1057" si="523">IF(Q995&gt;0,V995*I995,"")</f>
        <v>195.51999999999998</v>
      </c>
      <c r="AB995" s="177" t="str">
        <f t="shared" ref="AB995:AB1057" si="524">IF(R995&gt;0,W995*I995,"")</f>
        <v/>
      </c>
      <c r="AC995" s="177" t="str">
        <f t="shared" ref="AC995:AC1057" si="525">IF(S995&gt;0,X995*I995,"")</f>
        <v/>
      </c>
      <c r="AD995" s="177" t="str">
        <f t="shared" ref="AD995:AD1057" si="526">IF(T995&gt;0,Y995*I995,"")</f>
        <v/>
      </c>
      <c r="AE995" s="177" t="str">
        <f t="shared" ref="AE995:AE1057" si="527">IF(U995&gt;0,Z995*I995,"")</f>
        <v/>
      </c>
      <c r="AF995" s="178">
        <f>IF(Q995&gt;0,VLOOKUP(H995,Leistungszahlen!$A$11:$C$158,3,),0)</f>
        <v>0</v>
      </c>
      <c r="AG995" s="178">
        <f>IF(R995&gt;0,VLOOKUP(H995,Leistungszahlen!$A$11:$F$158,6,),IF(T995&gt;0,VLOOKUP(H995,Leistungszahlen!$A$11:$F$158,6,),0))</f>
        <v>0</v>
      </c>
      <c r="AH995" s="179" t="e">
        <f t="shared" si="518"/>
        <v>#DIV/0!</v>
      </c>
      <c r="AI995" s="179">
        <f t="shared" si="519"/>
        <v>0</v>
      </c>
      <c r="AJ995" s="179">
        <f t="shared" si="520"/>
        <v>0</v>
      </c>
      <c r="AK995" s="179">
        <f t="shared" si="521"/>
        <v>0</v>
      </c>
      <c r="AL995" s="179">
        <f t="shared" si="522"/>
        <v>0</v>
      </c>
      <c r="AM995" s="180">
        <f>IF(L995=1,Stundensätze!$D$13,IF(L995=2,Stundensätze!$D$17,IF(L995=4,Stundensätze!$D$21,"")))</f>
        <v>0</v>
      </c>
      <c r="AN995" s="180">
        <f>IF(L995=1,Stundensätze!$D$15,IF(L995=2,Stundensätze!$D$19,IF(L995=4,Stundensätze!$D$23,"")))</f>
        <v>0</v>
      </c>
      <c r="AO995" s="180" t="e">
        <f t="shared" ref="AO995:AO1057" si="528">IF(OR(Q995&gt;0,R995&gt;0),((AH995+AI995)*AM995),0)</f>
        <v>#DIV/0!</v>
      </c>
      <c r="AP995" s="180">
        <f t="shared" ref="AP995:AP1057" si="529">IF(OR(S995&gt;0,T995&gt;0,U995&gt;0),((AJ995+AK995+AL995)*AN995),0)</f>
        <v>0</v>
      </c>
      <c r="AQ995" s="192" t="e">
        <f t="shared" ref="AQ995:AQ1057" si="530">IF(I995&gt;0,AP995+AO995,"")</f>
        <v>#DIV/0!</v>
      </c>
      <c r="AR995" s="192" t="e">
        <f t="shared" ref="AR995:AR1057" si="531">IF(I995&gt;0,AQ995/12,"")</f>
        <v>#DIV/0!</v>
      </c>
      <c r="AS995" s="193" t="e">
        <f t="shared" ref="AS995:AS1057" si="532">IF(OR(Q995&gt;0,R995&gt;0,S995&gt;0,T995&gt;0,U995&gt;0),(SUM(AH995:AL995)),0)</f>
        <v>#DIV/0!</v>
      </c>
      <c r="AT995" s="258" t="str">
        <f>IF(K995=0,0,VLOOKUP(K995,Kostenstellen!A:B,2,FALSE))</f>
        <v xml:space="preserve">Stimmheilzentrum    </v>
      </c>
      <c r="AU995" s="68" t="str">
        <f t="shared" si="514"/>
        <v>Z</v>
      </c>
      <c r="AV995" s="68" t="str">
        <f t="shared" si="515"/>
        <v/>
      </c>
      <c r="AW995" s="68">
        <f>IF(AF995=0,0,VLOOKUP($H995,Leistungszahlen!$A$11:$H$158,4,FALSE))</f>
        <v>0</v>
      </c>
      <c r="AX995" s="68">
        <f>IF(AF995=0,0,VLOOKUP($H995,Leistungszahlen!$A$11:$H$158,5,FALSE))</f>
        <v>0</v>
      </c>
      <c r="AY995" s="68">
        <f>IF(AG995=0,0,VLOOKUP($H995,Leistungszahlen!$A$11:$H$158,6,FALSE))</f>
        <v>0</v>
      </c>
      <c r="AZ995" s="68">
        <f t="shared" si="516"/>
        <v>0</v>
      </c>
      <c r="BA995" s="68">
        <f t="shared" si="517"/>
        <v>0</v>
      </c>
      <c r="BC995" s="68">
        <f t="shared" ref="BC995:BC1057" si="533">IF(BA995&gt;0,"Die Leistungswerte sind unter- oder überschritten",0)</f>
        <v>0</v>
      </c>
      <c r="BD995" s="285"/>
    </row>
    <row r="996" spans="1:56" s="68" customFormat="1" ht="22.5">
      <c r="A996" s="200"/>
      <c r="B996" s="200"/>
      <c r="C996" s="200" t="s">
        <v>419</v>
      </c>
      <c r="D996" s="200" t="s">
        <v>201</v>
      </c>
      <c r="E996" s="200" t="s">
        <v>351</v>
      </c>
      <c r="F996" s="200" t="s">
        <v>1364</v>
      </c>
      <c r="G996" s="200" t="s">
        <v>163</v>
      </c>
      <c r="H996" s="201" t="s">
        <v>287</v>
      </c>
      <c r="I996" s="202">
        <v>18.010000000000002</v>
      </c>
      <c r="J996" s="200" t="s">
        <v>560</v>
      </c>
      <c r="K996" s="176">
        <v>4</v>
      </c>
      <c r="L996" s="176">
        <v>1</v>
      </c>
      <c r="M996" s="176"/>
      <c r="N996" s="286">
        <v>3</v>
      </c>
      <c r="O996" s="286">
        <v>3</v>
      </c>
      <c r="P996" s="176"/>
      <c r="Q996" s="203">
        <f t="shared" si="509"/>
        <v>3</v>
      </c>
      <c r="R996" s="203">
        <f t="shared" si="510"/>
        <v>3</v>
      </c>
      <c r="S996" s="203">
        <f t="shared" si="511"/>
        <v>0</v>
      </c>
      <c r="T996" s="203">
        <f t="shared" si="512"/>
        <v>0</v>
      </c>
      <c r="U996" s="203">
        <f t="shared" si="513"/>
        <v>0</v>
      </c>
      <c r="V996" s="175">
        <f>IF(Q996&gt;0,VLOOKUP(Q996,Jahresfaktoren!$A$11:$B$24,2,),0)</f>
        <v>152</v>
      </c>
      <c r="W996" s="175">
        <f>IF(R996&gt;0,VLOOKUP(R996,Jahresfaktoren!$D$11:$E$24,2,),0)</f>
        <v>150</v>
      </c>
      <c r="X996" s="175">
        <f>IF(S996&gt;0,VLOOKUP(S996,Jahresfaktoren!$A$28:$B$29,2,),0)</f>
        <v>0</v>
      </c>
      <c r="Y996" s="175">
        <f>IF(T996&gt;0,VLOOKUP(T996,Jahresfaktoren!$A$28:$B$29,2,),0)</f>
        <v>0</v>
      </c>
      <c r="Z996" s="175">
        <f>IF(U996&gt;0,VLOOKUP(U996,Jahresfaktoren!$A$32:$B$33,2,),)</f>
        <v>0</v>
      </c>
      <c r="AA996" s="177">
        <f t="shared" si="523"/>
        <v>2737.5200000000004</v>
      </c>
      <c r="AB996" s="177">
        <f t="shared" si="524"/>
        <v>2701.5000000000005</v>
      </c>
      <c r="AC996" s="177" t="str">
        <f t="shared" si="525"/>
        <v/>
      </c>
      <c r="AD996" s="177" t="str">
        <f t="shared" si="526"/>
        <v/>
      </c>
      <c r="AE996" s="177" t="str">
        <f t="shared" si="527"/>
        <v/>
      </c>
      <c r="AF996" s="178">
        <f>IF(Q996&gt;0,VLOOKUP(H996,Leistungszahlen!$A$11:$C$158,3,),0)</f>
        <v>0</v>
      </c>
      <c r="AG996" s="178">
        <f>IF(R996&gt;0,VLOOKUP(H996,Leistungszahlen!$A$11:$F$158,6,),IF(T996&gt;0,VLOOKUP(H996,Leistungszahlen!$A$11:$F$158,6,),0))</f>
        <v>0</v>
      </c>
      <c r="AH996" s="179" t="e">
        <f t="shared" si="518"/>
        <v>#DIV/0!</v>
      </c>
      <c r="AI996" s="179" t="e">
        <f t="shared" si="519"/>
        <v>#DIV/0!</v>
      </c>
      <c r="AJ996" s="179">
        <f t="shared" si="520"/>
        <v>0</v>
      </c>
      <c r="AK996" s="179">
        <f t="shared" si="521"/>
        <v>0</v>
      </c>
      <c r="AL996" s="179">
        <f t="shared" si="522"/>
        <v>0</v>
      </c>
      <c r="AM996" s="180">
        <f>IF(L996=1,Stundensätze!$D$13,IF(L996=2,Stundensätze!$D$17,IF(L996=4,Stundensätze!$D$21,"")))</f>
        <v>0</v>
      </c>
      <c r="AN996" s="180">
        <f>IF(L996=1,Stundensätze!$D$15,IF(L996=2,Stundensätze!$D$19,IF(L996=4,Stundensätze!$D$23,"")))</f>
        <v>0</v>
      </c>
      <c r="AO996" s="180" t="e">
        <f t="shared" si="528"/>
        <v>#DIV/0!</v>
      </c>
      <c r="AP996" s="180">
        <f t="shared" si="529"/>
        <v>0</v>
      </c>
      <c r="AQ996" s="192" t="e">
        <f t="shared" si="530"/>
        <v>#DIV/0!</v>
      </c>
      <c r="AR996" s="192" t="e">
        <f t="shared" si="531"/>
        <v>#DIV/0!</v>
      </c>
      <c r="AS996" s="193" t="e">
        <f t="shared" si="532"/>
        <v>#DIV/0!</v>
      </c>
      <c r="AT996" s="258" t="str">
        <f>IF(K996=0,0,VLOOKUP(K996,Kostenstellen!A:B,2,FALSE))</f>
        <v xml:space="preserve">Stimmheilzentrum    </v>
      </c>
      <c r="AU996" s="68" t="str">
        <f t="shared" si="514"/>
        <v>A1</v>
      </c>
      <c r="AV996" s="68" t="str">
        <f t="shared" si="515"/>
        <v>A1</v>
      </c>
      <c r="AW996" s="68">
        <f>IF(AF996=0,0,VLOOKUP($H996,Leistungszahlen!$A$11:$H$158,4,FALSE))</f>
        <v>0</v>
      </c>
      <c r="AX996" s="68">
        <f>IF(AF996=0,0,VLOOKUP($H996,Leistungszahlen!$A$11:$H$158,5,FALSE))</f>
        <v>0</v>
      </c>
      <c r="AY996" s="68">
        <f>IF(AG996=0,0,VLOOKUP($H996,Leistungszahlen!$A$11:$H$158,6,FALSE))</f>
        <v>0</v>
      </c>
      <c r="AZ996" s="68">
        <f t="shared" si="516"/>
        <v>0</v>
      </c>
      <c r="BA996" s="68">
        <f t="shared" si="517"/>
        <v>0</v>
      </c>
      <c r="BC996" s="68">
        <f t="shared" si="533"/>
        <v>0</v>
      </c>
      <c r="BD996" s="285"/>
    </row>
    <row r="997" spans="1:56" s="68" customFormat="1" ht="22.5">
      <c r="A997" s="200"/>
      <c r="B997" s="200"/>
      <c r="C997" s="200" t="s">
        <v>419</v>
      </c>
      <c r="D997" s="200" t="s">
        <v>201</v>
      </c>
      <c r="E997" s="200" t="s">
        <v>351</v>
      </c>
      <c r="F997" s="200" t="s">
        <v>1364</v>
      </c>
      <c r="G997" s="200" t="s">
        <v>251</v>
      </c>
      <c r="H997" s="201" t="s">
        <v>200</v>
      </c>
      <c r="I997" s="202">
        <v>3.06</v>
      </c>
      <c r="J997" s="200" t="s">
        <v>778</v>
      </c>
      <c r="K997" s="176">
        <v>4</v>
      </c>
      <c r="L997" s="176">
        <v>1</v>
      </c>
      <c r="M997" s="176"/>
      <c r="N997" s="286">
        <v>6</v>
      </c>
      <c r="O997" s="286"/>
      <c r="P997" s="176"/>
      <c r="Q997" s="203">
        <f t="shared" si="509"/>
        <v>6</v>
      </c>
      <c r="R997" s="203">
        <f t="shared" si="510"/>
        <v>0</v>
      </c>
      <c r="S997" s="203">
        <f t="shared" si="511"/>
        <v>0</v>
      </c>
      <c r="T997" s="203">
        <f t="shared" si="512"/>
        <v>0</v>
      </c>
      <c r="U997" s="203">
        <f t="shared" si="513"/>
        <v>0</v>
      </c>
      <c r="V997" s="175">
        <f>IF(Q997&gt;0,VLOOKUP(Q997,Jahresfaktoren!$A$11:$B$24,2,),0)</f>
        <v>302</v>
      </c>
      <c r="W997" s="175">
        <f>IF(R997&gt;0,VLOOKUP(R997,Jahresfaktoren!$D$11:$E$24,2,),0)</f>
        <v>0</v>
      </c>
      <c r="X997" s="175">
        <f>IF(S997&gt;0,VLOOKUP(S997,Jahresfaktoren!$A$28:$B$29,2,),0)</f>
        <v>0</v>
      </c>
      <c r="Y997" s="175">
        <f>IF(T997&gt;0,VLOOKUP(T997,Jahresfaktoren!$A$28:$B$29,2,),0)</f>
        <v>0</v>
      </c>
      <c r="Z997" s="175">
        <f>IF(U997&gt;0,VLOOKUP(U997,Jahresfaktoren!$A$32:$B$33,2,),)</f>
        <v>0</v>
      </c>
      <c r="AA997" s="177">
        <f t="shared" si="523"/>
        <v>924.12</v>
      </c>
      <c r="AB997" s="177" t="str">
        <f t="shared" si="524"/>
        <v/>
      </c>
      <c r="AC997" s="177" t="str">
        <f t="shared" si="525"/>
        <v/>
      </c>
      <c r="AD997" s="177" t="str">
        <f t="shared" si="526"/>
        <v/>
      </c>
      <c r="AE997" s="177" t="str">
        <f t="shared" si="527"/>
        <v/>
      </c>
      <c r="AF997" s="178">
        <f>IF(Q997&gt;0,VLOOKUP(H997,Leistungszahlen!$A$11:$C$158,3,),0)</f>
        <v>0</v>
      </c>
      <c r="AG997" s="178">
        <f>IF(R997&gt;0,VLOOKUP(H997,Leistungszahlen!$A$11:$F$158,6,),IF(T997&gt;0,VLOOKUP(H997,Leistungszahlen!$A$11:$F$158,6,),0))</f>
        <v>0</v>
      </c>
      <c r="AH997" s="179" t="e">
        <f t="shared" si="518"/>
        <v>#DIV/0!</v>
      </c>
      <c r="AI997" s="179">
        <f t="shared" si="519"/>
        <v>0</v>
      </c>
      <c r="AJ997" s="179">
        <f t="shared" si="520"/>
        <v>0</v>
      </c>
      <c r="AK997" s="179">
        <f t="shared" si="521"/>
        <v>0</v>
      </c>
      <c r="AL997" s="179">
        <f t="shared" si="522"/>
        <v>0</v>
      </c>
      <c r="AM997" s="180">
        <f>IF(L997=1,Stundensätze!$D$13,IF(L997=2,Stundensätze!$D$17,IF(L997=4,Stundensätze!$D$21,"")))</f>
        <v>0</v>
      </c>
      <c r="AN997" s="180">
        <f>IF(L997=1,Stundensätze!$D$15,IF(L997=2,Stundensätze!$D$19,IF(L997=4,Stundensätze!$D$23,"")))</f>
        <v>0</v>
      </c>
      <c r="AO997" s="180" t="e">
        <f t="shared" si="528"/>
        <v>#DIV/0!</v>
      </c>
      <c r="AP997" s="180">
        <f t="shared" si="529"/>
        <v>0</v>
      </c>
      <c r="AQ997" s="192" t="e">
        <f t="shared" si="530"/>
        <v>#DIV/0!</v>
      </c>
      <c r="AR997" s="192" t="e">
        <f t="shared" si="531"/>
        <v>#DIV/0!</v>
      </c>
      <c r="AS997" s="193" t="e">
        <f t="shared" si="532"/>
        <v>#DIV/0!</v>
      </c>
      <c r="AT997" s="258" t="str">
        <f>IF(K997=0,0,VLOOKUP(K997,Kostenstellen!A:B,2,FALSE))</f>
        <v xml:space="preserve">Stimmheilzentrum    </v>
      </c>
      <c r="AU997" s="68" t="str">
        <f t="shared" si="514"/>
        <v>B</v>
      </c>
      <c r="AV997" s="68" t="str">
        <f t="shared" si="515"/>
        <v/>
      </c>
      <c r="AW997" s="68">
        <f>IF(AF997=0,0,VLOOKUP($H997,Leistungszahlen!$A$11:$H$158,4,FALSE))</f>
        <v>0</v>
      </c>
      <c r="AX997" s="68">
        <f>IF(AF997=0,0,VLOOKUP($H997,Leistungszahlen!$A$11:$H$158,5,FALSE))</f>
        <v>0</v>
      </c>
      <c r="AY997" s="68">
        <f>IF(AG997=0,0,VLOOKUP($H997,Leistungszahlen!$A$11:$H$158,6,FALSE))</f>
        <v>0</v>
      </c>
      <c r="AZ997" s="68">
        <f t="shared" si="516"/>
        <v>0</v>
      </c>
      <c r="BA997" s="68">
        <f t="shared" si="517"/>
        <v>0</v>
      </c>
      <c r="BC997" s="68">
        <f t="shared" si="533"/>
        <v>0</v>
      </c>
      <c r="BD997" s="285"/>
    </row>
    <row r="998" spans="1:56" s="68" customFormat="1" ht="22.5">
      <c r="A998" s="200"/>
      <c r="B998" s="200"/>
      <c r="C998" s="200" t="s">
        <v>419</v>
      </c>
      <c r="D998" s="200" t="s">
        <v>201</v>
      </c>
      <c r="E998" s="200" t="s">
        <v>351</v>
      </c>
      <c r="F998" s="200" t="s">
        <v>1364</v>
      </c>
      <c r="G998" s="200" t="s">
        <v>118</v>
      </c>
      <c r="H998" s="201" t="s">
        <v>221</v>
      </c>
      <c r="I998" s="202">
        <v>3.76</v>
      </c>
      <c r="J998" s="200" t="s">
        <v>292</v>
      </c>
      <c r="K998" s="176">
        <v>4</v>
      </c>
      <c r="L998" s="176">
        <v>1</v>
      </c>
      <c r="M998" s="176">
        <v>0</v>
      </c>
      <c r="N998" s="286">
        <v>1</v>
      </c>
      <c r="O998" s="286"/>
      <c r="P998" s="176"/>
      <c r="Q998" s="203">
        <f t="shared" si="509"/>
        <v>1</v>
      </c>
      <c r="R998" s="203">
        <f t="shared" si="510"/>
        <v>0</v>
      </c>
      <c r="S998" s="203">
        <f t="shared" si="511"/>
        <v>0</v>
      </c>
      <c r="T998" s="203">
        <f t="shared" si="512"/>
        <v>0</v>
      </c>
      <c r="U998" s="203">
        <f t="shared" si="513"/>
        <v>0</v>
      </c>
      <c r="V998" s="175">
        <f>IF(Q998&gt;0,VLOOKUP(Q998,Jahresfaktoren!$A$11:$B$24,2,),0)</f>
        <v>52</v>
      </c>
      <c r="W998" s="175">
        <f>IF(R998&gt;0,VLOOKUP(R998,Jahresfaktoren!$D$11:$E$24,2,),0)</f>
        <v>0</v>
      </c>
      <c r="X998" s="175">
        <f>IF(S998&gt;0,VLOOKUP(S998,Jahresfaktoren!$A$28:$B$29,2,),0)</f>
        <v>0</v>
      </c>
      <c r="Y998" s="175">
        <f>IF(T998&gt;0,VLOOKUP(T998,Jahresfaktoren!$A$28:$B$29,2,),0)</f>
        <v>0</v>
      </c>
      <c r="Z998" s="175">
        <f>IF(U998&gt;0,VLOOKUP(U998,Jahresfaktoren!$A$32:$B$33,2,),)</f>
        <v>0</v>
      </c>
      <c r="AA998" s="177">
        <f t="shared" si="523"/>
        <v>195.51999999999998</v>
      </c>
      <c r="AB998" s="177" t="str">
        <f t="shared" si="524"/>
        <v/>
      </c>
      <c r="AC998" s="177" t="str">
        <f t="shared" si="525"/>
        <v/>
      </c>
      <c r="AD998" s="177" t="str">
        <f t="shared" si="526"/>
        <v/>
      </c>
      <c r="AE998" s="177" t="str">
        <f t="shared" si="527"/>
        <v/>
      </c>
      <c r="AF998" s="178">
        <f>IF(Q998&gt;0,VLOOKUP(H998,Leistungszahlen!$A$11:$C$158,3,),0)</f>
        <v>0</v>
      </c>
      <c r="AG998" s="178">
        <f>IF(R998&gt;0,VLOOKUP(H998,Leistungszahlen!$A$11:$F$158,6,),IF(T998&gt;0,VLOOKUP(H998,Leistungszahlen!$A$11:$F$158,6,),0))</f>
        <v>0</v>
      </c>
      <c r="AH998" s="179" t="e">
        <f t="shared" si="518"/>
        <v>#DIV/0!</v>
      </c>
      <c r="AI998" s="179">
        <f t="shared" si="519"/>
        <v>0</v>
      </c>
      <c r="AJ998" s="179">
        <f t="shared" si="520"/>
        <v>0</v>
      </c>
      <c r="AK998" s="179">
        <f t="shared" si="521"/>
        <v>0</v>
      </c>
      <c r="AL998" s="179">
        <f t="shared" si="522"/>
        <v>0</v>
      </c>
      <c r="AM998" s="180">
        <f>IF(L998=1,Stundensätze!$D$13,IF(L998=2,Stundensätze!$D$17,IF(L998=4,Stundensätze!$D$21,"")))</f>
        <v>0</v>
      </c>
      <c r="AN998" s="180">
        <f>IF(L998=1,Stundensätze!$D$15,IF(L998=2,Stundensätze!$D$19,IF(L998=4,Stundensätze!$D$23,"")))</f>
        <v>0</v>
      </c>
      <c r="AO998" s="180" t="e">
        <f t="shared" si="528"/>
        <v>#DIV/0!</v>
      </c>
      <c r="AP998" s="180">
        <f t="shared" si="529"/>
        <v>0</v>
      </c>
      <c r="AQ998" s="192" t="e">
        <f t="shared" si="530"/>
        <v>#DIV/0!</v>
      </c>
      <c r="AR998" s="192" t="e">
        <f t="shared" si="531"/>
        <v>#DIV/0!</v>
      </c>
      <c r="AS998" s="193" t="e">
        <f t="shared" si="532"/>
        <v>#DIV/0!</v>
      </c>
      <c r="AT998" s="258" t="str">
        <f>IF(K998=0,0,VLOOKUP(K998,Kostenstellen!A:B,2,FALSE))</f>
        <v xml:space="preserve">Stimmheilzentrum    </v>
      </c>
      <c r="AU998" s="68" t="str">
        <f t="shared" si="514"/>
        <v>Z</v>
      </c>
      <c r="AV998" s="68" t="str">
        <f t="shared" si="515"/>
        <v/>
      </c>
      <c r="AW998" s="68">
        <f>IF(AF998=0,0,VLOOKUP($H998,Leistungszahlen!$A$11:$H$158,4,FALSE))</f>
        <v>0</v>
      </c>
      <c r="AX998" s="68">
        <f>IF(AF998=0,0,VLOOKUP($H998,Leistungszahlen!$A$11:$H$158,5,FALSE))</f>
        <v>0</v>
      </c>
      <c r="AY998" s="68">
        <f>IF(AG998=0,0,VLOOKUP($H998,Leistungszahlen!$A$11:$H$158,6,FALSE))</f>
        <v>0</v>
      </c>
      <c r="AZ998" s="68">
        <f t="shared" si="516"/>
        <v>0</v>
      </c>
      <c r="BA998" s="68">
        <f t="shared" si="517"/>
        <v>0</v>
      </c>
      <c r="BC998" s="68">
        <f t="shared" si="533"/>
        <v>0</v>
      </c>
      <c r="BD998" s="285"/>
    </row>
    <row r="999" spans="1:56" s="68" customFormat="1" ht="22.5">
      <c r="A999" s="200"/>
      <c r="B999" s="200"/>
      <c r="C999" s="200" t="s">
        <v>419</v>
      </c>
      <c r="D999" s="200" t="s">
        <v>201</v>
      </c>
      <c r="E999" s="200" t="s">
        <v>351</v>
      </c>
      <c r="F999" s="200" t="s">
        <v>1365</v>
      </c>
      <c r="G999" s="200" t="s">
        <v>163</v>
      </c>
      <c r="H999" s="201" t="s">
        <v>287</v>
      </c>
      <c r="I999" s="202">
        <v>18.010000000000002</v>
      </c>
      <c r="J999" s="200" t="s">
        <v>560</v>
      </c>
      <c r="K999" s="176">
        <v>4</v>
      </c>
      <c r="L999" s="176">
        <v>1</v>
      </c>
      <c r="M999" s="176"/>
      <c r="N999" s="286">
        <v>3</v>
      </c>
      <c r="O999" s="286">
        <v>3</v>
      </c>
      <c r="P999" s="176"/>
      <c r="Q999" s="203">
        <f t="shared" si="509"/>
        <v>3</v>
      </c>
      <c r="R999" s="203">
        <f t="shared" si="510"/>
        <v>3</v>
      </c>
      <c r="S999" s="203">
        <f t="shared" si="511"/>
        <v>0</v>
      </c>
      <c r="T999" s="203">
        <f t="shared" si="512"/>
        <v>0</v>
      </c>
      <c r="U999" s="203">
        <f t="shared" si="513"/>
        <v>0</v>
      </c>
      <c r="V999" s="175">
        <f>IF(Q999&gt;0,VLOOKUP(Q999,Jahresfaktoren!$A$11:$B$24,2,),0)</f>
        <v>152</v>
      </c>
      <c r="W999" s="175">
        <f>IF(R999&gt;0,VLOOKUP(R999,Jahresfaktoren!$D$11:$E$24,2,),0)</f>
        <v>150</v>
      </c>
      <c r="X999" s="175">
        <f>IF(S999&gt;0,VLOOKUP(S999,Jahresfaktoren!$A$28:$B$29,2,),0)</f>
        <v>0</v>
      </c>
      <c r="Y999" s="175">
        <f>IF(T999&gt;0,VLOOKUP(T999,Jahresfaktoren!$A$28:$B$29,2,),0)</f>
        <v>0</v>
      </c>
      <c r="Z999" s="175">
        <f>IF(U999&gt;0,VLOOKUP(U999,Jahresfaktoren!$A$32:$B$33,2,),)</f>
        <v>0</v>
      </c>
      <c r="AA999" s="177">
        <f t="shared" si="523"/>
        <v>2737.5200000000004</v>
      </c>
      <c r="AB999" s="177">
        <f t="shared" si="524"/>
        <v>2701.5000000000005</v>
      </c>
      <c r="AC999" s="177" t="str">
        <f t="shared" si="525"/>
        <v/>
      </c>
      <c r="AD999" s="177" t="str">
        <f t="shared" si="526"/>
        <v/>
      </c>
      <c r="AE999" s="177" t="str">
        <f t="shared" si="527"/>
        <v/>
      </c>
      <c r="AF999" s="178">
        <f>IF(Q999&gt;0,VLOOKUP(H999,Leistungszahlen!$A$11:$C$158,3,),0)</f>
        <v>0</v>
      </c>
      <c r="AG999" s="178">
        <f>IF(R999&gt;0,VLOOKUP(H999,Leistungszahlen!$A$11:$F$158,6,),IF(T999&gt;0,VLOOKUP(H999,Leistungszahlen!$A$11:$F$158,6,),0))</f>
        <v>0</v>
      </c>
      <c r="AH999" s="179" t="e">
        <f t="shared" si="518"/>
        <v>#DIV/0!</v>
      </c>
      <c r="AI999" s="179" t="e">
        <f t="shared" si="519"/>
        <v>#DIV/0!</v>
      </c>
      <c r="AJ999" s="179">
        <f t="shared" si="520"/>
        <v>0</v>
      </c>
      <c r="AK999" s="179">
        <f t="shared" si="521"/>
        <v>0</v>
      </c>
      <c r="AL999" s="179">
        <f t="shared" si="522"/>
        <v>0</v>
      </c>
      <c r="AM999" s="180">
        <f>IF(L999=1,Stundensätze!$D$13,IF(L999=2,Stundensätze!$D$17,IF(L999=4,Stundensätze!$D$21,"")))</f>
        <v>0</v>
      </c>
      <c r="AN999" s="180">
        <f>IF(L999=1,Stundensätze!$D$15,IF(L999=2,Stundensätze!$D$19,IF(L999=4,Stundensätze!$D$23,"")))</f>
        <v>0</v>
      </c>
      <c r="AO999" s="180" t="e">
        <f t="shared" si="528"/>
        <v>#DIV/0!</v>
      </c>
      <c r="AP999" s="180">
        <f t="shared" si="529"/>
        <v>0</v>
      </c>
      <c r="AQ999" s="192" t="e">
        <f t="shared" si="530"/>
        <v>#DIV/0!</v>
      </c>
      <c r="AR999" s="192" t="e">
        <f t="shared" si="531"/>
        <v>#DIV/0!</v>
      </c>
      <c r="AS999" s="193" t="e">
        <f t="shared" si="532"/>
        <v>#DIV/0!</v>
      </c>
      <c r="AT999" s="258" t="str">
        <f>IF(K999=0,0,VLOOKUP(K999,Kostenstellen!A:B,2,FALSE))</f>
        <v xml:space="preserve">Stimmheilzentrum    </v>
      </c>
      <c r="AU999" s="68" t="str">
        <f t="shared" si="514"/>
        <v>A1</v>
      </c>
      <c r="AV999" s="68" t="str">
        <f t="shared" si="515"/>
        <v>A1</v>
      </c>
      <c r="AW999" s="68">
        <f>IF(AF999=0,0,VLOOKUP($H999,Leistungszahlen!$A$11:$H$158,4,FALSE))</f>
        <v>0</v>
      </c>
      <c r="AX999" s="68">
        <f>IF(AF999=0,0,VLOOKUP($H999,Leistungszahlen!$A$11:$H$158,5,FALSE))</f>
        <v>0</v>
      </c>
      <c r="AY999" s="68">
        <f>IF(AG999=0,0,VLOOKUP($H999,Leistungszahlen!$A$11:$H$158,6,FALSE))</f>
        <v>0</v>
      </c>
      <c r="AZ999" s="68">
        <f t="shared" si="516"/>
        <v>0</v>
      </c>
      <c r="BA999" s="68">
        <f t="shared" si="517"/>
        <v>0</v>
      </c>
      <c r="BC999" s="68">
        <f t="shared" si="533"/>
        <v>0</v>
      </c>
      <c r="BD999" s="285"/>
    </row>
    <row r="1000" spans="1:56" s="68" customFormat="1" ht="22.5">
      <c r="A1000" s="200"/>
      <c r="B1000" s="200"/>
      <c r="C1000" s="200" t="s">
        <v>419</v>
      </c>
      <c r="D1000" s="200" t="s">
        <v>201</v>
      </c>
      <c r="E1000" s="200" t="s">
        <v>351</v>
      </c>
      <c r="F1000" s="200" t="s">
        <v>1365</v>
      </c>
      <c r="G1000" s="200" t="s">
        <v>251</v>
      </c>
      <c r="H1000" s="201" t="s">
        <v>200</v>
      </c>
      <c r="I1000" s="202">
        <v>3.06</v>
      </c>
      <c r="J1000" s="200" t="s">
        <v>778</v>
      </c>
      <c r="K1000" s="176">
        <v>4</v>
      </c>
      <c r="L1000" s="176">
        <v>1</v>
      </c>
      <c r="M1000" s="176"/>
      <c r="N1000" s="286">
        <v>6</v>
      </c>
      <c r="O1000" s="286"/>
      <c r="P1000" s="176"/>
      <c r="Q1000" s="203">
        <f t="shared" si="509"/>
        <v>6</v>
      </c>
      <c r="R1000" s="203">
        <f t="shared" si="510"/>
        <v>0</v>
      </c>
      <c r="S1000" s="203">
        <f t="shared" si="511"/>
        <v>0</v>
      </c>
      <c r="T1000" s="203">
        <f t="shared" si="512"/>
        <v>0</v>
      </c>
      <c r="U1000" s="203">
        <f t="shared" si="513"/>
        <v>0</v>
      </c>
      <c r="V1000" s="175">
        <f>IF(Q1000&gt;0,VLOOKUP(Q1000,Jahresfaktoren!$A$11:$B$24,2,),0)</f>
        <v>302</v>
      </c>
      <c r="W1000" s="175">
        <f>IF(R1000&gt;0,VLOOKUP(R1000,Jahresfaktoren!$D$11:$E$24,2,),0)</f>
        <v>0</v>
      </c>
      <c r="X1000" s="175">
        <f>IF(S1000&gt;0,VLOOKUP(S1000,Jahresfaktoren!$A$28:$B$29,2,),0)</f>
        <v>0</v>
      </c>
      <c r="Y1000" s="175">
        <f>IF(T1000&gt;0,VLOOKUP(T1000,Jahresfaktoren!$A$28:$B$29,2,),0)</f>
        <v>0</v>
      </c>
      <c r="Z1000" s="175">
        <f>IF(U1000&gt;0,VLOOKUP(U1000,Jahresfaktoren!$A$32:$B$33,2,),)</f>
        <v>0</v>
      </c>
      <c r="AA1000" s="177">
        <f t="shared" si="523"/>
        <v>924.12</v>
      </c>
      <c r="AB1000" s="177" t="str">
        <f t="shared" si="524"/>
        <v/>
      </c>
      <c r="AC1000" s="177" t="str">
        <f t="shared" si="525"/>
        <v/>
      </c>
      <c r="AD1000" s="177" t="str">
        <f t="shared" si="526"/>
        <v/>
      </c>
      <c r="AE1000" s="177" t="str">
        <f t="shared" si="527"/>
        <v/>
      </c>
      <c r="AF1000" s="178">
        <f>IF(Q1000&gt;0,VLOOKUP(H1000,Leistungszahlen!$A$11:$C$158,3,),0)</f>
        <v>0</v>
      </c>
      <c r="AG1000" s="178">
        <f>IF(R1000&gt;0,VLOOKUP(H1000,Leistungszahlen!$A$11:$F$158,6,),IF(T1000&gt;0,VLOOKUP(H1000,Leistungszahlen!$A$11:$F$158,6,),0))</f>
        <v>0</v>
      </c>
      <c r="AH1000" s="179" t="e">
        <f t="shared" si="518"/>
        <v>#DIV/0!</v>
      </c>
      <c r="AI1000" s="179">
        <f t="shared" si="519"/>
        <v>0</v>
      </c>
      <c r="AJ1000" s="179">
        <f t="shared" si="520"/>
        <v>0</v>
      </c>
      <c r="AK1000" s="179">
        <f t="shared" si="521"/>
        <v>0</v>
      </c>
      <c r="AL1000" s="179">
        <f t="shared" si="522"/>
        <v>0</v>
      </c>
      <c r="AM1000" s="180">
        <f>IF(L1000=1,Stundensätze!$D$13,IF(L1000=2,Stundensätze!$D$17,IF(L1000=4,Stundensätze!$D$21,"")))</f>
        <v>0</v>
      </c>
      <c r="AN1000" s="180">
        <f>IF(L1000=1,Stundensätze!$D$15,IF(L1000=2,Stundensätze!$D$19,IF(L1000=4,Stundensätze!$D$23,"")))</f>
        <v>0</v>
      </c>
      <c r="AO1000" s="180" t="e">
        <f t="shared" si="528"/>
        <v>#DIV/0!</v>
      </c>
      <c r="AP1000" s="180">
        <f t="shared" si="529"/>
        <v>0</v>
      </c>
      <c r="AQ1000" s="192" t="e">
        <f t="shared" si="530"/>
        <v>#DIV/0!</v>
      </c>
      <c r="AR1000" s="192" t="e">
        <f t="shared" si="531"/>
        <v>#DIV/0!</v>
      </c>
      <c r="AS1000" s="193" t="e">
        <f t="shared" si="532"/>
        <v>#DIV/0!</v>
      </c>
      <c r="AT1000" s="258" t="str">
        <f>IF(K1000=0,0,VLOOKUP(K1000,Kostenstellen!A:B,2,FALSE))</f>
        <v xml:space="preserve">Stimmheilzentrum    </v>
      </c>
      <c r="AU1000" s="68" t="str">
        <f t="shared" si="514"/>
        <v>B</v>
      </c>
      <c r="AV1000" s="68" t="str">
        <f t="shared" si="515"/>
        <v/>
      </c>
      <c r="AW1000" s="68">
        <f>IF(AF1000=0,0,VLOOKUP($H1000,Leistungszahlen!$A$11:$H$158,4,FALSE))</f>
        <v>0</v>
      </c>
      <c r="AX1000" s="68">
        <f>IF(AF1000=0,0,VLOOKUP($H1000,Leistungszahlen!$A$11:$H$158,5,FALSE))</f>
        <v>0</v>
      </c>
      <c r="AY1000" s="68">
        <f>IF(AG1000=0,0,VLOOKUP($H1000,Leistungszahlen!$A$11:$H$158,6,FALSE))</f>
        <v>0</v>
      </c>
      <c r="AZ1000" s="68">
        <f t="shared" si="516"/>
        <v>0</v>
      </c>
      <c r="BA1000" s="68">
        <f t="shared" si="517"/>
        <v>0</v>
      </c>
      <c r="BC1000" s="68">
        <f t="shared" si="533"/>
        <v>0</v>
      </c>
      <c r="BD1000" s="285"/>
    </row>
    <row r="1001" spans="1:56" s="68" customFormat="1" ht="22.5">
      <c r="A1001" s="200"/>
      <c r="B1001" s="200"/>
      <c r="C1001" s="200" t="s">
        <v>419</v>
      </c>
      <c r="D1001" s="200" t="s">
        <v>201</v>
      </c>
      <c r="E1001" s="200" t="s">
        <v>351</v>
      </c>
      <c r="F1001" s="200" t="s">
        <v>1365</v>
      </c>
      <c r="G1001" s="200" t="s">
        <v>118</v>
      </c>
      <c r="H1001" s="201" t="s">
        <v>221</v>
      </c>
      <c r="I1001" s="202">
        <v>3.76</v>
      </c>
      <c r="J1001" s="200" t="s">
        <v>292</v>
      </c>
      <c r="K1001" s="176">
        <v>4</v>
      </c>
      <c r="L1001" s="176">
        <v>1</v>
      </c>
      <c r="M1001" s="176">
        <v>0</v>
      </c>
      <c r="N1001" s="286">
        <v>1</v>
      </c>
      <c r="O1001" s="286"/>
      <c r="P1001" s="176"/>
      <c r="Q1001" s="203">
        <f t="shared" si="509"/>
        <v>1</v>
      </c>
      <c r="R1001" s="203">
        <f t="shared" si="510"/>
        <v>0</v>
      </c>
      <c r="S1001" s="203">
        <f t="shared" si="511"/>
        <v>0</v>
      </c>
      <c r="T1001" s="203">
        <f t="shared" si="512"/>
        <v>0</v>
      </c>
      <c r="U1001" s="203">
        <f t="shared" si="513"/>
        <v>0</v>
      </c>
      <c r="V1001" s="175">
        <f>IF(Q1001&gt;0,VLOOKUP(Q1001,Jahresfaktoren!$A$11:$B$24,2,),0)</f>
        <v>52</v>
      </c>
      <c r="W1001" s="175">
        <f>IF(R1001&gt;0,VLOOKUP(R1001,Jahresfaktoren!$D$11:$E$24,2,),0)</f>
        <v>0</v>
      </c>
      <c r="X1001" s="175">
        <f>IF(S1001&gt;0,VLOOKUP(S1001,Jahresfaktoren!$A$28:$B$29,2,),0)</f>
        <v>0</v>
      </c>
      <c r="Y1001" s="175">
        <f>IF(T1001&gt;0,VLOOKUP(T1001,Jahresfaktoren!$A$28:$B$29,2,),0)</f>
        <v>0</v>
      </c>
      <c r="Z1001" s="175">
        <f>IF(U1001&gt;0,VLOOKUP(U1001,Jahresfaktoren!$A$32:$B$33,2,),)</f>
        <v>0</v>
      </c>
      <c r="AA1001" s="177">
        <f t="shared" si="523"/>
        <v>195.51999999999998</v>
      </c>
      <c r="AB1001" s="177" t="str">
        <f t="shared" si="524"/>
        <v/>
      </c>
      <c r="AC1001" s="177" t="str">
        <f t="shared" si="525"/>
        <v/>
      </c>
      <c r="AD1001" s="177" t="str">
        <f t="shared" si="526"/>
        <v/>
      </c>
      <c r="AE1001" s="177" t="str">
        <f t="shared" si="527"/>
        <v/>
      </c>
      <c r="AF1001" s="178">
        <f>IF(Q1001&gt;0,VLOOKUP(H1001,Leistungszahlen!$A$11:$C$158,3,),0)</f>
        <v>0</v>
      </c>
      <c r="AG1001" s="178">
        <f>IF(R1001&gt;0,VLOOKUP(H1001,Leistungszahlen!$A$11:$F$158,6,),IF(T1001&gt;0,VLOOKUP(H1001,Leistungszahlen!$A$11:$F$158,6,),0))</f>
        <v>0</v>
      </c>
      <c r="AH1001" s="179" t="e">
        <f t="shared" si="518"/>
        <v>#DIV/0!</v>
      </c>
      <c r="AI1001" s="179">
        <f t="shared" si="519"/>
        <v>0</v>
      </c>
      <c r="AJ1001" s="179">
        <f t="shared" si="520"/>
        <v>0</v>
      </c>
      <c r="AK1001" s="179">
        <f t="shared" si="521"/>
        <v>0</v>
      </c>
      <c r="AL1001" s="179">
        <f t="shared" si="522"/>
        <v>0</v>
      </c>
      <c r="AM1001" s="180">
        <f>IF(L1001=1,Stundensätze!$D$13,IF(L1001=2,Stundensätze!$D$17,IF(L1001=4,Stundensätze!$D$21,"")))</f>
        <v>0</v>
      </c>
      <c r="AN1001" s="180">
        <f>IF(L1001=1,Stundensätze!$D$15,IF(L1001=2,Stundensätze!$D$19,IF(L1001=4,Stundensätze!$D$23,"")))</f>
        <v>0</v>
      </c>
      <c r="AO1001" s="180" t="e">
        <f t="shared" si="528"/>
        <v>#DIV/0!</v>
      </c>
      <c r="AP1001" s="180">
        <f t="shared" si="529"/>
        <v>0</v>
      </c>
      <c r="AQ1001" s="192" t="e">
        <f t="shared" si="530"/>
        <v>#DIV/0!</v>
      </c>
      <c r="AR1001" s="192" t="e">
        <f t="shared" si="531"/>
        <v>#DIV/0!</v>
      </c>
      <c r="AS1001" s="193" t="e">
        <f t="shared" si="532"/>
        <v>#DIV/0!</v>
      </c>
      <c r="AT1001" s="258" t="str">
        <f>IF(K1001=0,0,VLOOKUP(K1001,Kostenstellen!A:B,2,FALSE))</f>
        <v xml:space="preserve">Stimmheilzentrum    </v>
      </c>
      <c r="AU1001" s="68" t="str">
        <f t="shared" si="514"/>
        <v>Z</v>
      </c>
      <c r="AV1001" s="68" t="str">
        <f t="shared" si="515"/>
        <v/>
      </c>
      <c r="AW1001" s="68">
        <f>IF(AF1001=0,0,VLOOKUP($H1001,Leistungszahlen!$A$11:$H$158,4,FALSE))</f>
        <v>0</v>
      </c>
      <c r="AX1001" s="68">
        <f>IF(AF1001=0,0,VLOOKUP($H1001,Leistungszahlen!$A$11:$H$158,5,FALSE))</f>
        <v>0</v>
      </c>
      <c r="AY1001" s="68">
        <f>IF(AG1001=0,0,VLOOKUP($H1001,Leistungszahlen!$A$11:$H$158,6,FALSE))</f>
        <v>0</v>
      </c>
      <c r="AZ1001" s="68">
        <f t="shared" si="516"/>
        <v>0</v>
      </c>
      <c r="BA1001" s="68">
        <f t="shared" si="517"/>
        <v>0</v>
      </c>
      <c r="BC1001" s="68">
        <f t="shared" si="533"/>
        <v>0</v>
      </c>
      <c r="BD1001" s="285"/>
    </row>
    <row r="1002" spans="1:56" s="68" customFormat="1" ht="22.5">
      <c r="A1002" s="200"/>
      <c r="B1002" s="200"/>
      <c r="C1002" s="200" t="s">
        <v>419</v>
      </c>
      <c r="D1002" s="200" t="s">
        <v>201</v>
      </c>
      <c r="E1002" s="200" t="s">
        <v>351</v>
      </c>
      <c r="F1002" s="200" t="s">
        <v>1366</v>
      </c>
      <c r="G1002" s="200" t="s">
        <v>163</v>
      </c>
      <c r="H1002" s="201" t="s">
        <v>287</v>
      </c>
      <c r="I1002" s="202">
        <v>16.760000000000002</v>
      </c>
      <c r="J1002" s="200" t="s">
        <v>560</v>
      </c>
      <c r="K1002" s="176">
        <v>4</v>
      </c>
      <c r="L1002" s="176">
        <v>1</v>
      </c>
      <c r="M1002" s="176"/>
      <c r="N1002" s="286">
        <v>3</v>
      </c>
      <c r="O1002" s="286">
        <v>3</v>
      </c>
      <c r="P1002" s="176"/>
      <c r="Q1002" s="203">
        <f t="shared" si="509"/>
        <v>3</v>
      </c>
      <c r="R1002" s="203">
        <f t="shared" si="510"/>
        <v>3</v>
      </c>
      <c r="S1002" s="203">
        <f t="shared" si="511"/>
        <v>0</v>
      </c>
      <c r="T1002" s="203">
        <f t="shared" si="512"/>
        <v>0</v>
      </c>
      <c r="U1002" s="203">
        <f t="shared" si="513"/>
        <v>0</v>
      </c>
      <c r="V1002" s="175">
        <f>IF(Q1002&gt;0,VLOOKUP(Q1002,Jahresfaktoren!$A$11:$B$24,2,),0)</f>
        <v>152</v>
      </c>
      <c r="W1002" s="175">
        <f>IF(R1002&gt;0,VLOOKUP(R1002,Jahresfaktoren!$D$11:$E$24,2,),0)</f>
        <v>150</v>
      </c>
      <c r="X1002" s="175">
        <f>IF(S1002&gt;0,VLOOKUP(S1002,Jahresfaktoren!$A$28:$B$29,2,),0)</f>
        <v>0</v>
      </c>
      <c r="Y1002" s="175">
        <f>IF(T1002&gt;0,VLOOKUP(T1002,Jahresfaktoren!$A$28:$B$29,2,),0)</f>
        <v>0</v>
      </c>
      <c r="Z1002" s="175">
        <f>IF(U1002&gt;0,VLOOKUP(U1002,Jahresfaktoren!$A$32:$B$33,2,),)</f>
        <v>0</v>
      </c>
      <c r="AA1002" s="177">
        <f t="shared" si="523"/>
        <v>2547.5200000000004</v>
      </c>
      <c r="AB1002" s="177">
        <f t="shared" si="524"/>
        <v>2514.0000000000005</v>
      </c>
      <c r="AC1002" s="177" t="str">
        <f t="shared" si="525"/>
        <v/>
      </c>
      <c r="AD1002" s="177" t="str">
        <f t="shared" si="526"/>
        <v/>
      </c>
      <c r="AE1002" s="177" t="str">
        <f t="shared" si="527"/>
        <v/>
      </c>
      <c r="AF1002" s="178">
        <f>IF(Q1002&gt;0,VLOOKUP(H1002,Leistungszahlen!$A$11:$C$158,3,),0)</f>
        <v>0</v>
      </c>
      <c r="AG1002" s="178">
        <f>IF(R1002&gt;0,VLOOKUP(H1002,Leistungszahlen!$A$11:$F$158,6,),IF(T1002&gt;0,VLOOKUP(H1002,Leistungszahlen!$A$11:$F$158,6,),0))</f>
        <v>0</v>
      </c>
      <c r="AH1002" s="179" t="e">
        <f t="shared" si="518"/>
        <v>#DIV/0!</v>
      </c>
      <c r="AI1002" s="179" t="e">
        <f t="shared" si="519"/>
        <v>#DIV/0!</v>
      </c>
      <c r="AJ1002" s="179">
        <f t="shared" si="520"/>
        <v>0</v>
      </c>
      <c r="AK1002" s="179">
        <f t="shared" si="521"/>
        <v>0</v>
      </c>
      <c r="AL1002" s="179">
        <f t="shared" si="522"/>
        <v>0</v>
      </c>
      <c r="AM1002" s="180">
        <f>IF(L1002=1,Stundensätze!$D$13,IF(L1002=2,Stundensätze!$D$17,IF(L1002=4,Stundensätze!$D$21,"")))</f>
        <v>0</v>
      </c>
      <c r="AN1002" s="180">
        <f>IF(L1002=1,Stundensätze!$D$15,IF(L1002=2,Stundensätze!$D$19,IF(L1002=4,Stundensätze!$D$23,"")))</f>
        <v>0</v>
      </c>
      <c r="AO1002" s="180" t="e">
        <f t="shared" si="528"/>
        <v>#DIV/0!</v>
      </c>
      <c r="AP1002" s="180">
        <f t="shared" si="529"/>
        <v>0</v>
      </c>
      <c r="AQ1002" s="192" t="e">
        <f t="shared" si="530"/>
        <v>#DIV/0!</v>
      </c>
      <c r="AR1002" s="192" t="e">
        <f t="shared" si="531"/>
        <v>#DIV/0!</v>
      </c>
      <c r="AS1002" s="193" t="e">
        <f t="shared" si="532"/>
        <v>#DIV/0!</v>
      </c>
      <c r="AT1002" s="258" t="str">
        <f>IF(K1002=0,0,VLOOKUP(K1002,Kostenstellen!A:B,2,FALSE))</f>
        <v xml:space="preserve">Stimmheilzentrum    </v>
      </c>
      <c r="AU1002" s="68" t="str">
        <f t="shared" si="514"/>
        <v>A1</v>
      </c>
      <c r="AV1002" s="68" t="str">
        <f t="shared" si="515"/>
        <v>A1</v>
      </c>
      <c r="AW1002" s="68">
        <f>IF(AF1002=0,0,VLOOKUP($H1002,Leistungszahlen!$A$11:$H$158,4,FALSE))</f>
        <v>0</v>
      </c>
      <c r="AX1002" s="68">
        <f>IF(AF1002=0,0,VLOOKUP($H1002,Leistungszahlen!$A$11:$H$158,5,FALSE))</f>
        <v>0</v>
      </c>
      <c r="AY1002" s="68">
        <f>IF(AG1002=0,0,VLOOKUP($H1002,Leistungszahlen!$A$11:$H$158,6,FALSE))</f>
        <v>0</v>
      </c>
      <c r="AZ1002" s="68">
        <f t="shared" si="516"/>
        <v>0</v>
      </c>
      <c r="BA1002" s="68">
        <f t="shared" si="517"/>
        <v>0</v>
      </c>
      <c r="BC1002" s="68">
        <f t="shared" si="533"/>
        <v>0</v>
      </c>
      <c r="BD1002" s="285"/>
    </row>
    <row r="1003" spans="1:56" s="68" customFormat="1" ht="22.5">
      <c r="A1003" s="200"/>
      <c r="B1003" s="200"/>
      <c r="C1003" s="200" t="s">
        <v>419</v>
      </c>
      <c r="D1003" s="200" t="s">
        <v>201</v>
      </c>
      <c r="E1003" s="200" t="s">
        <v>351</v>
      </c>
      <c r="F1003" s="200" t="s">
        <v>1366</v>
      </c>
      <c r="G1003" s="200" t="s">
        <v>251</v>
      </c>
      <c r="H1003" s="201" t="s">
        <v>200</v>
      </c>
      <c r="I1003" s="202">
        <v>4.38</v>
      </c>
      <c r="J1003" s="200" t="s">
        <v>778</v>
      </c>
      <c r="K1003" s="176">
        <v>4</v>
      </c>
      <c r="L1003" s="176">
        <v>1</v>
      </c>
      <c r="M1003" s="176"/>
      <c r="N1003" s="286">
        <v>6</v>
      </c>
      <c r="O1003" s="286"/>
      <c r="P1003" s="176"/>
      <c r="Q1003" s="203">
        <f t="shared" si="509"/>
        <v>6</v>
      </c>
      <c r="R1003" s="203">
        <f t="shared" si="510"/>
        <v>0</v>
      </c>
      <c r="S1003" s="203">
        <f t="shared" si="511"/>
        <v>0</v>
      </c>
      <c r="T1003" s="203">
        <f t="shared" si="512"/>
        <v>0</v>
      </c>
      <c r="U1003" s="203">
        <f t="shared" si="513"/>
        <v>0</v>
      </c>
      <c r="V1003" s="175">
        <f>IF(Q1003&gt;0,VLOOKUP(Q1003,Jahresfaktoren!$A$11:$B$24,2,),0)</f>
        <v>302</v>
      </c>
      <c r="W1003" s="175">
        <f>IF(R1003&gt;0,VLOOKUP(R1003,Jahresfaktoren!$D$11:$E$24,2,),0)</f>
        <v>0</v>
      </c>
      <c r="X1003" s="175">
        <f>IF(S1003&gt;0,VLOOKUP(S1003,Jahresfaktoren!$A$28:$B$29,2,),0)</f>
        <v>0</v>
      </c>
      <c r="Y1003" s="175">
        <f>IF(T1003&gt;0,VLOOKUP(T1003,Jahresfaktoren!$A$28:$B$29,2,),0)</f>
        <v>0</v>
      </c>
      <c r="Z1003" s="175">
        <f>IF(U1003&gt;0,VLOOKUP(U1003,Jahresfaktoren!$A$32:$B$33,2,),)</f>
        <v>0</v>
      </c>
      <c r="AA1003" s="177">
        <f t="shared" si="523"/>
        <v>1322.76</v>
      </c>
      <c r="AB1003" s="177" t="str">
        <f t="shared" si="524"/>
        <v/>
      </c>
      <c r="AC1003" s="177" t="str">
        <f t="shared" si="525"/>
        <v/>
      </c>
      <c r="AD1003" s="177" t="str">
        <f t="shared" si="526"/>
        <v/>
      </c>
      <c r="AE1003" s="177" t="str">
        <f t="shared" si="527"/>
        <v/>
      </c>
      <c r="AF1003" s="178">
        <f>IF(Q1003&gt;0,VLOOKUP(H1003,Leistungszahlen!$A$11:$C$158,3,),0)</f>
        <v>0</v>
      </c>
      <c r="AG1003" s="178">
        <f>IF(R1003&gt;0,VLOOKUP(H1003,Leistungszahlen!$A$11:$F$158,6,),IF(T1003&gt;0,VLOOKUP(H1003,Leistungszahlen!$A$11:$F$158,6,),0))</f>
        <v>0</v>
      </c>
      <c r="AH1003" s="179" t="e">
        <f t="shared" si="518"/>
        <v>#DIV/0!</v>
      </c>
      <c r="AI1003" s="179">
        <f t="shared" si="519"/>
        <v>0</v>
      </c>
      <c r="AJ1003" s="179">
        <f t="shared" si="520"/>
        <v>0</v>
      </c>
      <c r="AK1003" s="179">
        <f t="shared" si="521"/>
        <v>0</v>
      </c>
      <c r="AL1003" s="179">
        <f t="shared" si="522"/>
        <v>0</v>
      </c>
      <c r="AM1003" s="180">
        <f>IF(L1003=1,Stundensätze!$D$13,IF(L1003=2,Stundensätze!$D$17,IF(L1003=4,Stundensätze!$D$21,"")))</f>
        <v>0</v>
      </c>
      <c r="AN1003" s="180">
        <f>IF(L1003=1,Stundensätze!$D$15,IF(L1003=2,Stundensätze!$D$19,IF(L1003=4,Stundensätze!$D$23,"")))</f>
        <v>0</v>
      </c>
      <c r="AO1003" s="180" t="e">
        <f t="shared" si="528"/>
        <v>#DIV/0!</v>
      </c>
      <c r="AP1003" s="180">
        <f t="shared" si="529"/>
        <v>0</v>
      </c>
      <c r="AQ1003" s="192" t="e">
        <f t="shared" si="530"/>
        <v>#DIV/0!</v>
      </c>
      <c r="AR1003" s="192" t="e">
        <f t="shared" si="531"/>
        <v>#DIV/0!</v>
      </c>
      <c r="AS1003" s="193" t="e">
        <f t="shared" si="532"/>
        <v>#DIV/0!</v>
      </c>
      <c r="AT1003" s="258" t="str">
        <f>IF(K1003=0,0,VLOOKUP(K1003,Kostenstellen!A:B,2,FALSE))</f>
        <v xml:space="preserve">Stimmheilzentrum    </v>
      </c>
      <c r="AU1003" s="68" t="str">
        <f t="shared" si="514"/>
        <v>B</v>
      </c>
      <c r="AV1003" s="68" t="str">
        <f t="shared" si="515"/>
        <v/>
      </c>
      <c r="AW1003" s="68">
        <f>IF(AF1003=0,0,VLOOKUP($H1003,Leistungszahlen!$A$11:$H$158,4,FALSE))</f>
        <v>0</v>
      </c>
      <c r="AX1003" s="68">
        <f>IF(AF1003=0,0,VLOOKUP($H1003,Leistungszahlen!$A$11:$H$158,5,FALSE))</f>
        <v>0</v>
      </c>
      <c r="AY1003" s="68">
        <f>IF(AG1003=0,0,VLOOKUP($H1003,Leistungszahlen!$A$11:$H$158,6,FALSE))</f>
        <v>0</v>
      </c>
      <c r="AZ1003" s="68">
        <f t="shared" si="516"/>
        <v>0</v>
      </c>
      <c r="BA1003" s="68">
        <f t="shared" si="517"/>
        <v>0</v>
      </c>
      <c r="BC1003" s="68">
        <f t="shared" si="533"/>
        <v>0</v>
      </c>
      <c r="BD1003" s="285"/>
    </row>
    <row r="1004" spans="1:56" s="68" customFormat="1" ht="22.5">
      <c r="A1004" s="200"/>
      <c r="B1004" s="200"/>
      <c r="C1004" s="200" t="s">
        <v>419</v>
      </c>
      <c r="D1004" s="200" t="s">
        <v>201</v>
      </c>
      <c r="E1004" s="200" t="s">
        <v>351</v>
      </c>
      <c r="F1004" s="200" t="s">
        <v>1366</v>
      </c>
      <c r="G1004" s="200" t="s">
        <v>118</v>
      </c>
      <c r="H1004" s="201" t="s">
        <v>221</v>
      </c>
      <c r="I1004" s="202">
        <v>4.01</v>
      </c>
      <c r="J1004" s="200" t="s">
        <v>292</v>
      </c>
      <c r="K1004" s="176">
        <v>4</v>
      </c>
      <c r="L1004" s="176">
        <v>1</v>
      </c>
      <c r="M1004" s="176">
        <v>0</v>
      </c>
      <c r="N1004" s="286">
        <v>1</v>
      </c>
      <c r="O1004" s="286"/>
      <c r="P1004" s="176"/>
      <c r="Q1004" s="203">
        <f t="shared" si="509"/>
        <v>1</v>
      </c>
      <c r="R1004" s="203">
        <f t="shared" si="510"/>
        <v>0</v>
      </c>
      <c r="S1004" s="203">
        <f t="shared" si="511"/>
        <v>0</v>
      </c>
      <c r="T1004" s="203">
        <f t="shared" si="512"/>
        <v>0</v>
      </c>
      <c r="U1004" s="203">
        <f t="shared" si="513"/>
        <v>0</v>
      </c>
      <c r="V1004" s="175">
        <f>IF(Q1004&gt;0,VLOOKUP(Q1004,Jahresfaktoren!$A$11:$B$24,2,),0)</f>
        <v>52</v>
      </c>
      <c r="W1004" s="175">
        <f>IF(R1004&gt;0,VLOOKUP(R1004,Jahresfaktoren!$D$11:$E$24,2,),0)</f>
        <v>0</v>
      </c>
      <c r="X1004" s="175">
        <f>IF(S1004&gt;0,VLOOKUP(S1004,Jahresfaktoren!$A$28:$B$29,2,),0)</f>
        <v>0</v>
      </c>
      <c r="Y1004" s="175">
        <f>IF(T1004&gt;0,VLOOKUP(T1004,Jahresfaktoren!$A$28:$B$29,2,),0)</f>
        <v>0</v>
      </c>
      <c r="Z1004" s="175">
        <f>IF(U1004&gt;0,VLOOKUP(U1004,Jahresfaktoren!$A$32:$B$33,2,),)</f>
        <v>0</v>
      </c>
      <c r="AA1004" s="177">
        <f t="shared" si="523"/>
        <v>208.51999999999998</v>
      </c>
      <c r="AB1004" s="177" t="str">
        <f t="shared" si="524"/>
        <v/>
      </c>
      <c r="AC1004" s="177" t="str">
        <f t="shared" si="525"/>
        <v/>
      </c>
      <c r="AD1004" s="177" t="str">
        <f t="shared" si="526"/>
        <v/>
      </c>
      <c r="AE1004" s="177" t="str">
        <f t="shared" si="527"/>
        <v/>
      </c>
      <c r="AF1004" s="178">
        <f>IF(Q1004&gt;0,VLOOKUP(H1004,Leistungszahlen!$A$11:$C$158,3,),0)</f>
        <v>0</v>
      </c>
      <c r="AG1004" s="178">
        <f>IF(R1004&gt;0,VLOOKUP(H1004,Leistungszahlen!$A$11:$F$158,6,),IF(T1004&gt;0,VLOOKUP(H1004,Leistungszahlen!$A$11:$F$158,6,),0))</f>
        <v>0</v>
      </c>
      <c r="AH1004" s="179" t="e">
        <f t="shared" si="518"/>
        <v>#DIV/0!</v>
      </c>
      <c r="AI1004" s="179">
        <f t="shared" si="519"/>
        <v>0</v>
      </c>
      <c r="AJ1004" s="179">
        <f t="shared" si="520"/>
        <v>0</v>
      </c>
      <c r="AK1004" s="179">
        <f t="shared" si="521"/>
        <v>0</v>
      </c>
      <c r="AL1004" s="179">
        <f t="shared" si="522"/>
        <v>0</v>
      </c>
      <c r="AM1004" s="180">
        <f>IF(L1004=1,Stundensätze!$D$13,IF(L1004=2,Stundensätze!$D$17,IF(L1004=4,Stundensätze!$D$21,"")))</f>
        <v>0</v>
      </c>
      <c r="AN1004" s="180">
        <f>IF(L1004=1,Stundensätze!$D$15,IF(L1004=2,Stundensätze!$D$19,IF(L1004=4,Stundensätze!$D$23,"")))</f>
        <v>0</v>
      </c>
      <c r="AO1004" s="180" t="e">
        <f t="shared" si="528"/>
        <v>#DIV/0!</v>
      </c>
      <c r="AP1004" s="180">
        <f t="shared" si="529"/>
        <v>0</v>
      </c>
      <c r="AQ1004" s="192" t="e">
        <f t="shared" si="530"/>
        <v>#DIV/0!</v>
      </c>
      <c r="AR1004" s="192" t="e">
        <f t="shared" si="531"/>
        <v>#DIV/0!</v>
      </c>
      <c r="AS1004" s="193" t="e">
        <f t="shared" si="532"/>
        <v>#DIV/0!</v>
      </c>
      <c r="AT1004" s="258" t="str">
        <f>IF(K1004=0,0,VLOOKUP(K1004,Kostenstellen!A:B,2,FALSE))</f>
        <v xml:space="preserve">Stimmheilzentrum    </v>
      </c>
      <c r="AU1004" s="68" t="str">
        <f t="shared" si="514"/>
        <v>Z</v>
      </c>
      <c r="AV1004" s="68" t="str">
        <f t="shared" si="515"/>
        <v/>
      </c>
      <c r="AW1004" s="68">
        <f>IF(AF1004=0,0,VLOOKUP($H1004,Leistungszahlen!$A$11:$H$158,4,FALSE))</f>
        <v>0</v>
      </c>
      <c r="AX1004" s="68">
        <f>IF(AF1004=0,0,VLOOKUP($H1004,Leistungszahlen!$A$11:$H$158,5,FALSE))</f>
        <v>0</v>
      </c>
      <c r="AY1004" s="68">
        <f>IF(AG1004=0,0,VLOOKUP($H1004,Leistungszahlen!$A$11:$H$158,6,FALSE))</f>
        <v>0</v>
      </c>
      <c r="AZ1004" s="68">
        <f t="shared" si="516"/>
        <v>0</v>
      </c>
      <c r="BA1004" s="68">
        <f t="shared" si="517"/>
        <v>0</v>
      </c>
      <c r="BC1004" s="68">
        <f t="shared" si="533"/>
        <v>0</v>
      </c>
      <c r="BD1004" s="285"/>
    </row>
    <row r="1005" spans="1:56" s="68" customFormat="1" ht="22.5">
      <c r="A1005" s="200"/>
      <c r="B1005" s="200"/>
      <c r="C1005" s="200" t="s">
        <v>419</v>
      </c>
      <c r="D1005" s="200" t="s">
        <v>201</v>
      </c>
      <c r="E1005" s="200" t="s">
        <v>351</v>
      </c>
      <c r="F1005" s="200" t="s">
        <v>1367</v>
      </c>
      <c r="G1005" s="200" t="s">
        <v>163</v>
      </c>
      <c r="H1005" s="201" t="s">
        <v>287</v>
      </c>
      <c r="I1005" s="202">
        <v>16.760000000000002</v>
      </c>
      <c r="J1005" s="200" t="s">
        <v>560</v>
      </c>
      <c r="K1005" s="176">
        <v>4</v>
      </c>
      <c r="L1005" s="176">
        <v>1</v>
      </c>
      <c r="M1005" s="176"/>
      <c r="N1005" s="286">
        <v>3</v>
      </c>
      <c r="O1005" s="286">
        <v>3</v>
      </c>
      <c r="P1005" s="176"/>
      <c r="Q1005" s="203">
        <f t="shared" si="509"/>
        <v>3</v>
      </c>
      <c r="R1005" s="203">
        <f t="shared" si="510"/>
        <v>3</v>
      </c>
      <c r="S1005" s="203">
        <f t="shared" si="511"/>
        <v>0</v>
      </c>
      <c r="T1005" s="203">
        <f t="shared" si="512"/>
        <v>0</v>
      </c>
      <c r="U1005" s="203">
        <f t="shared" si="513"/>
        <v>0</v>
      </c>
      <c r="V1005" s="175">
        <f>IF(Q1005&gt;0,VLOOKUP(Q1005,Jahresfaktoren!$A$11:$B$24,2,),0)</f>
        <v>152</v>
      </c>
      <c r="W1005" s="175">
        <f>IF(R1005&gt;0,VLOOKUP(R1005,Jahresfaktoren!$D$11:$E$24,2,),0)</f>
        <v>150</v>
      </c>
      <c r="X1005" s="175">
        <f>IF(S1005&gt;0,VLOOKUP(S1005,Jahresfaktoren!$A$28:$B$29,2,),0)</f>
        <v>0</v>
      </c>
      <c r="Y1005" s="175">
        <f>IF(T1005&gt;0,VLOOKUP(T1005,Jahresfaktoren!$A$28:$B$29,2,),0)</f>
        <v>0</v>
      </c>
      <c r="Z1005" s="175">
        <f>IF(U1005&gt;0,VLOOKUP(U1005,Jahresfaktoren!$A$32:$B$33,2,),)</f>
        <v>0</v>
      </c>
      <c r="AA1005" s="177">
        <f t="shared" si="523"/>
        <v>2547.5200000000004</v>
      </c>
      <c r="AB1005" s="177">
        <f t="shared" si="524"/>
        <v>2514.0000000000005</v>
      </c>
      <c r="AC1005" s="177" t="str">
        <f t="shared" si="525"/>
        <v/>
      </c>
      <c r="AD1005" s="177" t="str">
        <f t="shared" si="526"/>
        <v/>
      </c>
      <c r="AE1005" s="177" t="str">
        <f t="shared" si="527"/>
        <v/>
      </c>
      <c r="AF1005" s="178">
        <f>IF(Q1005&gt;0,VLOOKUP(H1005,Leistungszahlen!$A$11:$C$158,3,),0)</f>
        <v>0</v>
      </c>
      <c r="AG1005" s="178">
        <f>IF(R1005&gt;0,VLOOKUP(H1005,Leistungszahlen!$A$11:$F$158,6,),IF(T1005&gt;0,VLOOKUP(H1005,Leistungszahlen!$A$11:$F$158,6,),0))</f>
        <v>0</v>
      </c>
      <c r="AH1005" s="179" t="e">
        <f t="shared" si="518"/>
        <v>#DIV/0!</v>
      </c>
      <c r="AI1005" s="179" t="e">
        <f t="shared" si="519"/>
        <v>#DIV/0!</v>
      </c>
      <c r="AJ1005" s="179">
        <f t="shared" si="520"/>
        <v>0</v>
      </c>
      <c r="AK1005" s="179">
        <f t="shared" si="521"/>
        <v>0</v>
      </c>
      <c r="AL1005" s="179">
        <f t="shared" si="522"/>
        <v>0</v>
      </c>
      <c r="AM1005" s="180">
        <f>IF(L1005=1,Stundensätze!$D$13,IF(L1005=2,Stundensätze!$D$17,IF(L1005=4,Stundensätze!$D$21,"")))</f>
        <v>0</v>
      </c>
      <c r="AN1005" s="180">
        <f>IF(L1005=1,Stundensätze!$D$15,IF(L1005=2,Stundensätze!$D$19,IF(L1005=4,Stundensätze!$D$23,"")))</f>
        <v>0</v>
      </c>
      <c r="AO1005" s="180" t="e">
        <f t="shared" si="528"/>
        <v>#DIV/0!</v>
      </c>
      <c r="AP1005" s="180">
        <f t="shared" si="529"/>
        <v>0</v>
      </c>
      <c r="AQ1005" s="192" t="e">
        <f t="shared" si="530"/>
        <v>#DIV/0!</v>
      </c>
      <c r="AR1005" s="192" t="e">
        <f t="shared" si="531"/>
        <v>#DIV/0!</v>
      </c>
      <c r="AS1005" s="193" t="e">
        <f t="shared" si="532"/>
        <v>#DIV/0!</v>
      </c>
      <c r="AT1005" s="258" t="str">
        <f>IF(K1005=0,0,VLOOKUP(K1005,Kostenstellen!A:B,2,FALSE))</f>
        <v xml:space="preserve">Stimmheilzentrum    </v>
      </c>
      <c r="AU1005" s="68" t="str">
        <f t="shared" si="514"/>
        <v>A1</v>
      </c>
      <c r="AV1005" s="68" t="str">
        <f t="shared" si="515"/>
        <v>A1</v>
      </c>
      <c r="AW1005" s="68">
        <f>IF(AF1005=0,0,VLOOKUP($H1005,Leistungszahlen!$A$11:$H$158,4,FALSE))</f>
        <v>0</v>
      </c>
      <c r="AX1005" s="68">
        <f>IF(AF1005=0,0,VLOOKUP($H1005,Leistungszahlen!$A$11:$H$158,5,FALSE))</f>
        <v>0</v>
      </c>
      <c r="AY1005" s="68">
        <f>IF(AG1005=0,0,VLOOKUP($H1005,Leistungszahlen!$A$11:$H$158,6,FALSE))</f>
        <v>0</v>
      </c>
      <c r="AZ1005" s="68">
        <f t="shared" si="516"/>
        <v>0</v>
      </c>
      <c r="BA1005" s="68">
        <f t="shared" si="517"/>
        <v>0</v>
      </c>
      <c r="BC1005" s="68">
        <f t="shared" si="533"/>
        <v>0</v>
      </c>
      <c r="BD1005" s="285"/>
    </row>
    <row r="1006" spans="1:56" s="68" customFormat="1" ht="22.5">
      <c r="A1006" s="200"/>
      <c r="B1006" s="200"/>
      <c r="C1006" s="200" t="s">
        <v>419</v>
      </c>
      <c r="D1006" s="200" t="s">
        <v>201</v>
      </c>
      <c r="E1006" s="200" t="s">
        <v>351</v>
      </c>
      <c r="F1006" s="200" t="s">
        <v>1367</v>
      </c>
      <c r="G1006" s="200" t="s">
        <v>251</v>
      </c>
      <c r="H1006" s="201" t="s">
        <v>200</v>
      </c>
      <c r="I1006" s="202">
        <v>4.38</v>
      </c>
      <c r="J1006" s="200" t="s">
        <v>778</v>
      </c>
      <c r="K1006" s="176">
        <v>4</v>
      </c>
      <c r="L1006" s="176">
        <v>1</v>
      </c>
      <c r="M1006" s="176"/>
      <c r="N1006" s="286">
        <v>6</v>
      </c>
      <c r="O1006" s="286"/>
      <c r="P1006" s="176"/>
      <c r="Q1006" s="203">
        <f t="shared" si="509"/>
        <v>6</v>
      </c>
      <c r="R1006" s="203">
        <f t="shared" si="510"/>
        <v>0</v>
      </c>
      <c r="S1006" s="203">
        <f t="shared" si="511"/>
        <v>0</v>
      </c>
      <c r="T1006" s="203">
        <f t="shared" si="512"/>
        <v>0</v>
      </c>
      <c r="U1006" s="203">
        <f t="shared" si="513"/>
        <v>0</v>
      </c>
      <c r="V1006" s="175">
        <f>IF(Q1006&gt;0,VLOOKUP(Q1006,Jahresfaktoren!$A$11:$B$24,2,),0)</f>
        <v>302</v>
      </c>
      <c r="W1006" s="175">
        <f>IF(R1006&gt;0,VLOOKUP(R1006,Jahresfaktoren!$D$11:$E$24,2,),0)</f>
        <v>0</v>
      </c>
      <c r="X1006" s="175">
        <f>IF(S1006&gt;0,VLOOKUP(S1006,Jahresfaktoren!$A$28:$B$29,2,),0)</f>
        <v>0</v>
      </c>
      <c r="Y1006" s="175">
        <f>IF(T1006&gt;0,VLOOKUP(T1006,Jahresfaktoren!$A$28:$B$29,2,),0)</f>
        <v>0</v>
      </c>
      <c r="Z1006" s="175">
        <f>IF(U1006&gt;0,VLOOKUP(U1006,Jahresfaktoren!$A$32:$B$33,2,),)</f>
        <v>0</v>
      </c>
      <c r="AA1006" s="177">
        <f t="shared" si="523"/>
        <v>1322.76</v>
      </c>
      <c r="AB1006" s="177" t="str">
        <f t="shared" si="524"/>
        <v/>
      </c>
      <c r="AC1006" s="177" t="str">
        <f t="shared" si="525"/>
        <v/>
      </c>
      <c r="AD1006" s="177" t="str">
        <f t="shared" si="526"/>
        <v/>
      </c>
      <c r="AE1006" s="177" t="str">
        <f t="shared" si="527"/>
        <v/>
      </c>
      <c r="AF1006" s="178">
        <f>IF(Q1006&gt;0,VLOOKUP(H1006,Leistungszahlen!$A$11:$C$158,3,),0)</f>
        <v>0</v>
      </c>
      <c r="AG1006" s="178">
        <f>IF(R1006&gt;0,VLOOKUP(H1006,Leistungszahlen!$A$11:$F$158,6,),IF(T1006&gt;0,VLOOKUP(H1006,Leistungszahlen!$A$11:$F$158,6,),0))</f>
        <v>0</v>
      </c>
      <c r="AH1006" s="179" t="e">
        <f t="shared" si="518"/>
        <v>#DIV/0!</v>
      </c>
      <c r="AI1006" s="179">
        <f t="shared" si="519"/>
        <v>0</v>
      </c>
      <c r="AJ1006" s="179">
        <f t="shared" si="520"/>
        <v>0</v>
      </c>
      <c r="AK1006" s="179">
        <f t="shared" si="521"/>
        <v>0</v>
      </c>
      <c r="AL1006" s="179">
        <f t="shared" si="522"/>
        <v>0</v>
      </c>
      <c r="AM1006" s="180">
        <f>IF(L1006=1,Stundensätze!$D$13,IF(L1006=2,Stundensätze!$D$17,IF(L1006=4,Stundensätze!$D$21,"")))</f>
        <v>0</v>
      </c>
      <c r="AN1006" s="180">
        <f>IF(L1006=1,Stundensätze!$D$15,IF(L1006=2,Stundensätze!$D$19,IF(L1006=4,Stundensätze!$D$23,"")))</f>
        <v>0</v>
      </c>
      <c r="AO1006" s="180" t="e">
        <f t="shared" si="528"/>
        <v>#DIV/0!</v>
      </c>
      <c r="AP1006" s="180">
        <f t="shared" si="529"/>
        <v>0</v>
      </c>
      <c r="AQ1006" s="192" t="e">
        <f t="shared" si="530"/>
        <v>#DIV/0!</v>
      </c>
      <c r="AR1006" s="192" t="e">
        <f t="shared" si="531"/>
        <v>#DIV/0!</v>
      </c>
      <c r="AS1006" s="193" t="e">
        <f t="shared" si="532"/>
        <v>#DIV/0!</v>
      </c>
      <c r="AT1006" s="258" t="str">
        <f>IF(K1006=0,0,VLOOKUP(K1006,Kostenstellen!A:B,2,FALSE))</f>
        <v xml:space="preserve">Stimmheilzentrum    </v>
      </c>
      <c r="AU1006" s="68" t="str">
        <f t="shared" si="514"/>
        <v>B</v>
      </c>
      <c r="AV1006" s="68" t="str">
        <f t="shared" si="515"/>
        <v/>
      </c>
      <c r="AW1006" s="68">
        <f>IF(AF1006=0,0,VLOOKUP($H1006,Leistungszahlen!$A$11:$H$158,4,FALSE))</f>
        <v>0</v>
      </c>
      <c r="AX1006" s="68">
        <f>IF(AF1006=0,0,VLOOKUP($H1006,Leistungszahlen!$A$11:$H$158,5,FALSE))</f>
        <v>0</v>
      </c>
      <c r="AY1006" s="68">
        <f>IF(AG1006=0,0,VLOOKUP($H1006,Leistungszahlen!$A$11:$H$158,6,FALSE))</f>
        <v>0</v>
      </c>
      <c r="AZ1006" s="68">
        <f t="shared" si="516"/>
        <v>0</v>
      </c>
      <c r="BA1006" s="68">
        <f t="shared" si="517"/>
        <v>0</v>
      </c>
      <c r="BC1006" s="68">
        <f t="shared" si="533"/>
        <v>0</v>
      </c>
      <c r="BD1006" s="285"/>
    </row>
    <row r="1007" spans="1:56" s="68" customFormat="1" ht="22.5">
      <c r="A1007" s="200"/>
      <c r="B1007" s="200"/>
      <c r="C1007" s="200" t="s">
        <v>419</v>
      </c>
      <c r="D1007" s="200" t="s">
        <v>201</v>
      </c>
      <c r="E1007" s="200" t="s">
        <v>351</v>
      </c>
      <c r="F1007" s="200" t="s">
        <v>1367</v>
      </c>
      <c r="G1007" s="200" t="s">
        <v>118</v>
      </c>
      <c r="H1007" s="201" t="s">
        <v>221</v>
      </c>
      <c r="I1007" s="202">
        <v>4.01</v>
      </c>
      <c r="J1007" s="200" t="s">
        <v>292</v>
      </c>
      <c r="K1007" s="176">
        <v>4</v>
      </c>
      <c r="L1007" s="176">
        <v>1</v>
      </c>
      <c r="M1007" s="176">
        <v>0</v>
      </c>
      <c r="N1007" s="286">
        <v>1</v>
      </c>
      <c r="O1007" s="286"/>
      <c r="P1007" s="176"/>
      <c r="Q1007" s="203">
        <f t="shared" si="509"/>
        <v>1</v>
      </c>
      <c r="R1007" s="203">
        <f t="shared" si="510"/>
        <v>0</v>
      </c>
      <c r="S1007" s="203">
        <f t="shared" si="511"/>
        <v>0</v>
      </c>
      <c r="T1007" s="203">
        <f t="shared" si="512"/>
        <v>0</v>
      </c>
      <c r="U1007" s="203">
        <f t="shared" si="513"/>
        <v>0</v>
      </c>
      <c r="V1007" s="175">
        <f>IF(Q1007&gt;0,VLOOKUP(Q1007,Jahresfaktoren!$A$11:$B$24,2,),0)</f>
        <v>52</v>
      </c>
      <c r="W1007" s="175">
        <f>IF(R1007&gt;0,VLOOKUP(R1007,Jahresfaktoren!$D$11:$E$24,2,),0)</f>
        <v>0</v>
      </c>
      <c r="X1007" s="175">
        <f>IF(S1007&gt;0,VLOOKUP(S1007,Jahresfaktoren!$A$28:$B$29,2,),0)</f>
        <v>0</v>
      </c>
      <c r="Y1007" s="175">
        <f>IF(T1007&gt;0,VLOOKUP(T1007,Jahresfaktoren!$A$28:$B$29,2,),0)</f>
        <v>0</v>
      </c>
      <c r="Z1007" s="175">
        <f>IF(U1007&gt;0,VLOOKUP(U1007,Jahresfaktoren!$A$32:$B$33,2,),)</f>
        <v>0</v>
      </c>
      <c r="AA1007" s="177">
        <f t="shared" si="523"/>
        <v>208.51999999999998</v>
      </c>
      <c r="AB1007" s="177" t="str">
        <f t="shared" si="524"/>
        <v/>
      </c>
      <c r="AC1007" s="177" t="str">
        <f t="shared" si="525"/>
        <v/>
      </c>
      <c r="AD1007" s="177" t="str">
        <f t="shared" si="526"/>
        <v/>
      </c>
      <c r="AE1007" s="177" t="str">
        <f t="shared" si="527"/>
        <v/>
      </c>
      <c r="AF1007" s="178">
        <f>IF(Q1007&gt;0,VLOOKUP(H1007,Leistungszahlen!$A$11:$C$158,3,),0)</f>
        <v>0</v>
      </c>
      <c r="AG1007" s="178">
        <f>IF(R1007&gt;0,VLOOKUP(H1007,Leistungszahlen!$A$11:$F$158,6,),IF(T1007&gt;0,VLOOKUP(H1007,Leistungszahlen!$A$11:$F$158,6,),0))</f>
        <v>0</v>
      </c>
      <c r="AH1007" s="179" t="e">
        <f t="shared" si="518"/>
        <v>#DIV/0!</v>
      </c>
      <c r="AI1007" s="179">
        <f t="shared" si="519"/>
        <v>0</v>
      </c>
      <c r="AJ1007" s="179">
        <f t="shared" si="520"/>
        <v>0</v>
      </c>
      <c r="AK1007" s="179">
        <f t="shared" si="521"/>
        <v>0</v>
      </c>
      <c r="AL1007" s="179">
        <f t="shared" si="522"/>
        <v>0</v>
      </c>
      <c r="AM1007" s="180">
        <f>IF(L1007=1,Stundensätze!$D$13,IF(L1007=2,Stundensätze!$D$17,IF(L1007=4,Stundensätze!$D$21,"")))</f>
        <v>0</v>
      </c>
      <c r="AN1007" s="180">
        <f>IF(L1007=1,Stundensätze!$D$15,IF(L1007=2,Stundensätze!$D$19,IF(L1007=4,Stundensätze!$D$23,"")))</f>
        <v>0</v>
      </c>
      <c r="AO1007" s="180" t="e">
        <f t="shared" si="528"/>
        <v>#DIV/0!</v>
      </c>
      <c r="AP1007" s="180">
        <f t="shared" si="529"/>
        <v>0</v>
      </c>
      <c r="AQ1007" s="192" t="e">
        <f t="shared" si="530"/>
        <v>#DIV/0!</v>
      </c>
      <c r="AR1007" s="192" t="e">
        <f t="shared" si="531"/>
        <v>#DIV/0!</v>
      </c>
      <c r="AS1007" s="193" t="e">
        <f t="shared" si="532"/>
        <v>#DIV/0!</v>
      </c>
      <c r="AT1007" s="258" t="str">
        <f>IF(K1007=0,0,VLOOKUP(K1007,Kostenstellen!A:B,2,FALSE))</f>
        <v xml:space="preserve">Stimmheilzentrum    </v>
      </c>
      <c r="AU1007" s="68" t="str">
        <f t="shared" si="514"/>
        <v>Z</v>
      </c>
      <c r="AV1007" s="68" t="str">
        <f t="shared" si="515"/>
        <v/>
      </c>
      <c r="AW1007" s="68">
        <f>IF(AF1007=0,0,VLOOKUP($H1007,Leistungszahlen!$A$11:$H$158,4,FALSE))</f>
        <v>0</v>
      </c>
      <c r="AX1007" s="68">
        <f>IF(AF1007=0,0,VLOOKUP($H1007,Leistungszahlen!$A$11:$H$158,5,FALSE))</f>
        <v>0</v>
      </c>
      <c r="AY1007" s="68">
        <f>IF(AG1007=0,0,VLOOKUP($H1007,Leistungszahlen!$A$11:$H$158,6,FALSE))</f>
        <v>0</v>
      </c>
      <c r="AZ1007" s="68">
        <f t="shared" si="516"/>
        <v>0</v>
      </c>
      <c r="BA1007" s="68">
        <f t="shared" si="517"/>
        <v>0</v>
      </c>
      <c r="BC1007" s="68">
        <f t="shared" si="533"/>
        <v>0</v>
      </c>
      <c r="BD1007" s="285"/>
    </row>
    <row r="1008" spans="1:56" s="68" customFormat="1" ht="22.5">
      <c r="A1008" s="200"/>
      <c r="B1008" s="200"/>
      <c r="C1008" s="200" t="s">
        <v>419</v>
      </c>
      <c r="D1008" s="200" t="s">
        <v>201</v>
      </c>
      <c r="E1008" s="200" t="s">
        <v>351</v>
      </c>
      <c r="F1008" s="200" t="s">
        <v>1368</v>
      </c>
      <c r="G1008" s="200" t="s">
        <v>163</v>
      </c>
      <c r="H1008" s="201" t="s">
        <v>287</v>
      </c>
      <c r="I1008" s="202">
        <v>16.760000000000002</v>
      </c>
      <c r="J1008" s="200" t="s">
        <v>560</v>
      </c>
      <c r="K1008" s="176">
        <v>4</v>
      </c>
      <c r="L1008" s="176">
        <v>1</v>
      </c>
      <c r="M1008" s="176"/>
      <c r="N1008" s="286">
        <v>3</v>
      </c>
      <c r="O1008" s="286">
        <v>3</v>
      </c>
      <c r="P1008" s="176"/>
      <c r="Q1008" s="203">
        <f t="shared" si="509"/>
        <v>3</v>
      </c>
      <c r="R1008" s="203">
        <f t="shared" si="510"/>
        <v>3</v>
      </c>
      <c r="S1008" s="203">
        <f t="shared" si="511"/>
        <v>0</v>
      </c>
      <c r="T1008" s="203">
        <f t="shared" si="512"/>
        <v>0</v>
      </c>
      <c r="U1008" s="203">
        <f t="shared" si="513"/>
        <v>0</v>
      </c>
      <c r="V1008" s="175">
        <f>IF(Q1008&gt;0,VLOOKUP(Q1008,Jahresfaktoren!$A$11:$B$24,2,),0)</f>
        <v>152</v>
      </c>
      <c r="W1008" s="175">
        <f>IF(R1008&gt;0,VLOOKUP(R1008,Jahresfaktoren!$D$11:$E$24,2,),0)</f>
        <v>150</v>
      </c>
      <c r="X1008" s="175">
        <f>IF(S1008&gt;0,VLOOKUP(S1008,Jahresfaktoren!$A$28:$B$29,2,),0)</f>
        <v>0</v>
      </c>
      <c r="Y1008" s="175">
        <f>IF(T1008&gt;0,VLOOKUP(T1008,Jahresfaktoren!$A$28:$B$29,2,),0)</f>
        <v>0</v>
      </c>
      <c r="Z1008" s="175">
        <f>IF(U1008&gt;0,VLOOKUP(U1008,Jahresfaktoren!$A$32:$B$33,2,),)</f>
        <v>0</v>
      </c>
      <c r="AA1008" s="177">
        <f t="shared" si="523"/>
        <v>2547.5200000000004</v>
      </c>
      <c r="AB1008" s="177">
        <f t="shared" si="524"/>
        <v>2514.0000000000005</v>
      </c>
      <c r="AC1008" s="177" t="str">
        <f t="shared" si="525"/>
        <v/>
      </c>
      <c r="AD1008" s="177" t="str">
        <f t="shared" si="526"/>
        <v/>
      </c>
      <c r="AE1008" s="177" t="str">
        <f t="shared" si="527"/>
        <v/>
      </c>
      <c r="AF1008" s="178">
        <f>IF(Q1008&gt;0,VLOOKUP(H1008,Leistungszahlen!$A$11:$C$158,3,),0)</f>
        <v>0</v>
      </c>
      <c r="AG1008" s="178">
        <f>IF(R1008&gt;0,VLOOKUP(H1008,Leistungszahlen!$A$11:$F$158,6,),IF(T1008&gt;0,VLOOKUP(H1008,Leistungszahlen!$A$11:$F$158,6,),0))</f>
        <v>0</v>
      </c>
      <c r="AH1008" s="179" t="e">
        <f t="shared" si="518"/>
        <v>#DIV/0!</v>
      </c>
      <c r="AI1008" s="179" t="e">
        <f t="shared" si="519"/>
        <v>#DIV/0!</v>
      </c>
      <c r="AJ1008" s="179">
        <f t="shared" si="520"/>
        <v>0</v>
      </c>
      <c r="AK1008" s="179">
        <f t="shared" si="521"/>
        <v>0</v>
      </c>
      <c r="AL1008" s="179">
        <f t="shared" si="522"/>
        <v>0</v>
      </c>
      <c r="AM1008" s="180">
        <f>IF(L1008=1,Stundensätze!$D$13,IF(L1008=2,Stundensätze!$D$17,IF(L1008=4,Stundensätze!$D$21,"")))</f>
        <v>0</v>
      </c>
      <c r="AN1008" s="180">
        <f>IF(L1008=1,Stundensätze!$D$15,IF(L1008=2,Stundensätze!$D$19,IF(L1008=4,Stundensätze!$D$23,"")))</f>
        <v>0</v>
      </c>
      <c r="AO1008" s="180" t="e">
        <f t="shared" si="528"/>
        <v>#DIV/0!</v>
      </c>
      <c r="AP1008" s="180">
        <f t="shared" si="529"/>
        <v>0</v>
      </c>
      <c r="AQ1008" s="192" t="e">
        <f t="shared" si="530"/>
        <v>#DIV/0!</v>
      </c>
      <c r="AR1008" s="192" t="e">
        <f t="shared" si="531"/>
        <v>#DIV/0!</v>
      </c>
      <c r="AS1008" s="193" t="e">
        <f t="shared" si="532"/>
        <v>#DIV/0!</v>
      </c>
      <c r="AT1008" s="258" t="str">
        <f>IF(K1008=0,0,VLOOKUP(K1008,Kostenstellen!A:B,2,FALSE))</f>
        <v xml:space="preserve">Stimmheilzentrum    </v>
      </c>
      <c r="AU1008" s="68" t="str">
        <f t="shared" si="514"/>
        <v>A1</v>
      </c>
      <c r="AV1008" s="68" t="str">
        <f t="shared" si="515"/>
        <v>A1</v>
      </c>
      <c r="AW1008" s="68">
        <f>IF(AF1008=0,0,VLOOKUP($H1008,Leistungszahlen!$A$11:$H$158,4,FALSE))</f>
        <v>0</v>
      </c>
      <c r="AX1008" s="68">
        <f>IF(AF1008=0,0,VLOOKUP($H1008,Leistungszahlen!$A$11:$H$158,5,FALSE))</f>
        <v>0</v>
      </c>
      <c r="AY1008" s="68">
        <f>IF(AG1008=0,0,VLOOKUP($H1008,Leistungszahlen!$A$11:$H$158,6,FALSE))</f>
        <v>0</v>
      </c>
      <c r="AZ1008" s="68">
        <f t="shared" si="516"/>
        <v>0</v>
      </c>
      <c r="BA1008" s="68">
        <f t="shared" si="517"/>
        <v>0</v>
      </c>
      <c r="BC1008" s="68">
        <f t="shared" si="533"/>
        <v>0</v>
      </c>
      <c r="BD1008" s="285"/>
    </row>
    <row r="1009" spans="1:56" s="68" customFormat="1" ht="22.5">
      <c r="A1009" s="200"/>
      <c r="B1009" s="200"/>
      <c r="C1009" s="200" t="s">
        <v>419</v>
      </c>
      <c r="D1009" s="200" t="s">
        <v>201</v>
      </c>
      <c r="E1009" s="200" t="s">
        <v>351</v>
      </c>
      <c r="F1009" s="200" t="s">
        <v>1368</v>
      </c>
      <c r="G1009" s="200" t="s">
        <v>251</v>
      </c>
      <c r="H1009" s="201" t="s">
        <v>200</v>
      </c>
      <c r="I1009" s="202">
        <v>4.38</v>
      </c>
      <c r="J1009" s="200" t="s">
        <v>778</v>
      </c>
      <c r="K1009" s="176">
        <v>4</v>
      </c>
      <c r="L1009" s="176">
        <v>1</v>
      </c>
      <c r="M1009" s="176"/>
      <c r="N1009" s="286">
        <v>6</v>
      </c>
      <c r="O1009" s="286"/>
      <c r="P1009" s="176"/>
      <c r="Q1009" s="203">
        <f t="shared" si="509"/>
        <v>6</v>
      </c>
      <c r="R1009" s="203">
        <f t="shared" si="510"/>
        <v>0</v>
      </c>
      <c r="S1009" s="203">
        <f t="shared" si="511"/>
        <v>0</v>
      </c>
      <c r="T1009" s="203">
        <f t="shared" si="512"/>
        <v>0</v>
      </c>
      <c r="U1009" s="203">
        <f t="shared" si="513"/>
        <v>0</v>
      </c>
      <c r="V1009" s="175">
        <f>IF(Q1009&gt;0,VLOOKUP(Q1009,Jahresfaktoren!$A$11:$B$24,2,),0)</f>
        <v>302</v>
      </c>
      <c r="W1009" s="175">
        <f>IF(R1009&gt;0,VLOOKUP(R1009,Jahresfaktoren!$D$11:$E$24,2,),0)</f>
        <v>0</v>
      </c>
      <c r="X1009" s="175">
        <f>IF(S1009&gt;0,VLOOKUP(S1009,Jahresfaktoren!$A$28:$B$29,2,),0)</f>
        <v>0</v>
      </c>
      <c r="Y1009" s="175">
        <f>IF(T1009&gt;0,VLOOKUP(T1009,Jahresfaktoren!$A$28:$B$29,2,),0)</f>
        <v>0</v>
      </c>
      <c r="Z1009" s="175">
        <f>IF(U1009&gt;0,VLOOKUP(U1009,Jahresfaktoren!$A$32:$B$33,2,),)</f>
        <v>0</v>
      </c>
      <c r="AA1009" s="177">
        <f t="shared" si="523"/>
        <v>1322.76</v>
      </c>
      <c r="AB1009" s="177" t="str">
        <f t="shared" si="524"/>
        <v/>
      </c>
      <c r="AC1009" s="177" t="str">
        <f t="shared" si="525"/>
        <v/>
      </c>
      <c r="AD1009" s="177" t="str">
        <f t="shared" si="526"/>
        <v/>
      </c>
      <c r="AE1009" s="177" t="str">
        <f t="shared" si="527"/>
        <v/>
      </c>
      <c r="AF1009" s="178">
        <f>IF(Q1009&gt;0,VLOOKUP(H1009,Leistungszahlen!$A$11:$C$158,3,),0)</f>
        <v>0</v>
      </c>
      <c r="AG1009" s="178">
        <f>IF(R1009&gt;0,VLOOKUP(H1009,Leistungszahlen!$A$11:$F$158,6,),IF(T1009&gt;0,VLOOKUP(H1009,Leistungszahlen!$A$11:$F$158,6,),0))</f>
        <v>0</v>
      </c>
      <c r="AH1009" s="179" t="e">
        <f t="shared" si="518"/>
        <v>#DIV/0!</v>
      </c>
      <c r="AI1009" s="179">
        <f t="shared" si="519"/>
        <v>0</v>
      </c>
      <c r="AJ1009" s="179">
        <f t="shared" si="520"/>
        <v>0</v>
      </c>
      <c r="AK1009" s="179">
        <f t="shared" si="521"/>
        <v>0</v>
      </c>
      <c r="AL1009" s="179">
        <f t="shared" si="522"/>
        <v>0</v>
      </c>
      <c r="AM1009" s="180">
        <f>IF(L1009=1,Stundensätze!$D$13,IF(L1009=2,Stundensätze!$D$17,IF(L1009=4,Stundensätze!$D$21,"")))</f>
        <v>0</v>
      </c>
      <c r="AN1009" s="180">
        <f>IF(L1009=1,Stundensätze!$D$15,IF(L1009=2,Stundensätze!$D$19,IF(L1009=4,Stundensätze!$D$23,"")))</f>
        <v>0</v>
      </c>
      <c r="AO1009" s="180" t="e">
        <f t="shared" si="528"/>
        <v>#DIV/0!</v>
      </c>
      <c r="AP1009" s="180">
        <f t="shared" si="529"/>
        <v>0</v>
      </c>
      <c r="AQ1009" s="192" t="e">
        <f t="shared" si="530"/>
        <v>#DIV/0!</v>
      </c>
      <c r="AR1009" s="192" t="e">
        <f t="shared" si="531"/>
        <v>#DIV/0!</v>
      </c>
      <c r="AS1009" s="193" t="e">
        <f t="shared" si="532"/>
        <v>#DIV/0!</v>
      </c>
      <c r="AT1009" s="258" t="str">
        <f>IF(K1009=0,0,VLOOKUP(K1009,Kostenstellen!A:B,2,FALSE))</f>
        <v xml:space="preserve">Stimmheilzentrum    </v>
      </c>
      <c r="AU1009" s="68" t="str">
        <f t="shared" si="514"/>
        <v>B</v>
      </c>
      <c r="AV1009" s="68" t="str">
        <f t="shared" si="515"/>
        <v/>
      </c>
      <c r="AW1009" s="68">
        <f>IF(AF1009=0,0,VLOOKUP($H1009,Leistungszahlen!$A$11:$H$158,4,FALSE))</f>
        <v>0</v>
      </c>
      <c r="AX1009" s="68">
        <f>IF(AF1009=0,0,VLOOKUP($H1009,Leistungszahlen!$A$11:$H$158,5,FALSE))</f>
        <v>0</v>
      </c>
      <c r="AY1009" s="68">
        <f>IF(AG1009=0,0,VLOOKUP($H1009,Leistungszahlen!$A$11:$H$158,6,FALSE))</f>
        <v>0</v>
      </c>
      <c r="AZ1009" s="68">
        <f t="shared" si="516"/>
        <v>0</v>
      </c>
      <c r="BA1009" s="68">
        <f t="shared" si="517"/>
        <v>0</v>
      </c>
      <c r="BC1009" s="68">
        <f t="shared" si="533"/>
        <v>0</v>
      </c>
      <c r="BD1009" s="285"/>
    </row>
    <row r="1010" spans="1:56" s="68" customFormat="1" ht="22.5">
      <c r="A1010" s="200"/>
      <c r="B1010" s="200"/>
      <c r="C1010" s="200" t="s">
        <v>419</v>
      </c>
      <c r="D1010" s="200" t="s">
        <v>201</v>
      </c>
      <c r="E1010" s="200" t="s">
        <v>351</v>
      </c>
      <c r="F1010" s="200" t="s">
        <v>1368</v>
      </c>
      <c r="G1010" s="200" t="s">
        <v>118</v>
      </c>
      <c r="H1010" s="201" t="s">
        <v>221</v>
      </c>
      <c r="I1010" s="202">
        <v>4.01</v>
      </c>
      <c r="J1010" s="200" t="s">
        <v>292</v>
      </c>
      <c r="K1010" s="176">
        <v>4</v>
      </c>
      <c r="L1010" s="176">
        <v>1</v>
      </c>
      <c r="M1010" s="176">
        <v>0</v>
      </c>
      <c r="N1010" s="286">
        <v>1</v>
      </c>
      <c r="O1010" s="286"/>
      <c r="P1010" s="176"/>
      <c r="Q1010" s="203">
        <f t="shared" si="509"/>
        <v>1</v>
      </c>
      <c r="R1010" s="203">
        <f t="shared" si="510"/>
        <v>0</v>
      </c>
      <c r="S1010" s="203">
        <f t="shared" si="511"/>
        <v>0</v>
      </c>
      <c r="T1010" s="203">
        <f t="shared" si="512"/>
        <v>0</v>
      </c>
      <c r="U1010" s="203">
        <f t="shared" si="513"/>
        <v>0</v>
      </c>
      <c r="V1010" s="175">
        <f>IF(Q1010&gt;0,VLOOKUP(Q1010,Jahresfaktoren!$A$11:$B$24,2,),0)</f>
        <v>52</v>
      </c>
      <c r="W1010" s="175">
        <f>IF(R1010&gt;0,VLOOKUP(R1010,Jahresfaktoren!$D$11:$E$24,2,),0)</f>
        <v>0</v>
      </c>
      <c r="X1010" s="175">
        <f>IF(S1010&gt;0,VLOOKUP(S1010,Jahresfaktoren!$A$28:$B$29,2,),0)</f>
        <v>0</v>
      </c>
      <c r="Y1010" s="175">
        <f>IF(T1010&gt;0,VLOOKUP(T1010,Jahresfaktoren!$A$28:$B$29,2,),0)</f>
        <v>0</v>
      </c>
      <c r="Z1010" s="175">
        <f>IF(U1010&gt;0,VLOOKUP(U1010,Jahresfaktoren!$A$32:$B$33,2,),)</f>
        <v>0</v>
      </c>
      <c r="AA1010" s="177">
        <f t="shared" si="523"/>
        <v>208.51999999999998</v>
      </c>
      <c r="AB1010" s="177" t="str">
        <f t="shared" si="524"/>
        <v/>
      </c>
      <c r="AC1010" s="177" t="str">
        <f t="shared" si="525"/>
        <v/>
      </c>
      <c r="AD1010" s="177" t="str">
        <f t="shared" si="526"/>
        <v/>
      </c>
      <c r="AE1010" s="177" t="str">
        <f t="shared" si="527"/>
        <v/>
      </c>
      <c r="AF1010" s="178">
        <f>IF(Q1010&gt;0,VLOOKUP(H1010,Leistungszahlen!$A$11:$C$158,3,),0)</f>
        <v>0</v>
      </c>
      <c r="AG1010" s="178">
        <f>IF(R1010&gt;0,VLOOKUP(H1010,Leistungszahlen!$A$11:$F$158,6,),IF(T1010&gt;0,VLOOKUP(H1010,Leistungszahlen!$A$11:$F$158,6,),0))</f>
        <v>0</v>
      </c>
      <c r="AH1010" s="179" t="e">
        <f t="shared" si="518"/>
        <v>#DIV/0!</v>
      </c>
      <c r="AI1010" s="179">
        <f t="shared" si="519"/>
        <v>0</v>
      </c>
      <c r="AJ1010" s="179">
        <f t="shared" si="520"/>
        <v>0</v>
      </c>
      <c r="AK1010" s="179">
        <f t="shared" si="521"/>
        <v>0</v>
      </c>
      <c r="AL1010" s="179">
        <f t="shared" si="522"/>
        <v>0</v>
      </c>
      <c r="AM1010" s="180">
        <f>IF(L1010=1,Stundensätze!$D$13,IF(L1010=2,Stundensätze!$D$17,IF(L1010=4,Stundensätze!$D$21,"")))</f>
        <v>0</v>
      </c>
      <c r="AN1010" s="180">
        <f>IF(L1010=1,Stundensätze!$D$15,IF(L1010=2,Stundensätze!$D$19,IF(L1010=4,Stundensätze!$D$23,"")))</f>
        <v>0</v>
      </c>
      <c r="AO1010" s="180" t="e">
        <f t="shared" si="528"/>
        <v>#DIV/0!</v>
      </c>
      <c r="AP1010" s="180">
        <f t="shared" si="529"/>
        <v>0</v>
      </c>
      <c r="AQ1010" s="192" t="e">
        <f t="shared" si="530"/>
        <v>#DIV/0!</v>
      </c>
      <c r="AR1010" s="192" t="e">
        <f t="shared" si="531"/>
        <v>#DIV/0!</v>
      </c>
      <c r="AS1010" s="193" t="e">
        <f t="shared" si="532"/>
        <v>#DIV/0!</v>
      </c>
      <c r="AT1010" s="258" t="str">
        <f>IF(K1010=0,0,VLOOKUP(K1010,Kostenstellen!A:B,2,FALSE))</f>
        <v xml:space="preserve">Stimmheilzentrum    </v>
      </c>
      <c r="AU1010" s="68" t="str">
        <f t="shared" si="514"/>
        <v>Z</v>
      </c>
      <c r="AV1010" s="68" t="str">
        <f t="shared" si="515"/>
        <v/>
      </c>
      <c r="AW1010" s="68">
        <f>IF(AF1010=0,0,VLOOKUP($H1010,Leistungszahlen!$A$11:$H$158,4,FALSE))</f>
        <v>0</v>
      </c>
      <c r="AX1010" s="68">
        <f>IF(AF1010=0,0,VLOOKUP($H1010,Leistungszahlen!$A$11:$H$158,5,FALSE))</f>
        <v>0</v>
      </c>
      <c r="AY1010" s="68">
        <f>IF(AG1010=0,0,VLOOKUP($H1010,Leistungszahlen!$A$11:$H$158,6,FALSE))</f>
        <v>0</v>
      </c>
      <c r="AZ1010" s="68">
        <f t="shared" si="516"/>
        <v>0</v>
      </c>
      <c r="BA1010" s="68">
        <f t="shared" si="517"/>
        <v>0</v>
      </c>
      <c r="BC1010" s="68">
        <f t="shared" si="533"/>
        <v>0</v>
      </c>
      <c r="BD1010" s="285"/>
    </row>
    <row r="1011" spans="1:56" s="68" customFormat="1" ht="22.5">
      <c r="A1011" s="200"/>
      <c r="B1011" s="200"/>
      <c r="C1011" s="200" t="s">
        <v>419</v>
      </c>
      <c r="D1011" s="200" t="s">
        <v>201</v>
      </c>
      <c r="E1011" s="200" t="s">
        <v>351</v>
      </c>
      <c r="F1011" s="200" t="s">
        <v>1369</v>
      </c>
      <c r="G1011" s="200" t="s">
        <v>163</v>
      </c>
      <c r="H1011" s="201" t="s">
        <v>287</v>
      </c>
      <c r="I1011" s="202">
        <v>16.760000000000002</v>
      </c>
      <c r="J1011" s="200" t="s">
        <v>560</v>
      </c>
      <c r="K1011" s="176">
        <v>4</v>
      </c>
      <c r="L1011" s="176">
        <v>1</v>
      </c>
      <c r="M1011" s="176"/>
      <c r="N1011" s="286">
        <v>3</v>
      </c>
      <c r="O1011" s="286">
        <v>3</v>
      </c>
      <c r="P1011" s="176"/>
      <c r="Q1011" s="203">
        <f t="shared" si="509"/>
        <v>3</v>
      </c>
      <c r="R1011" s="203">
        <f t="shared" si="510"/>
        <v>3</v>
      </c>
      <c r="S1011" s="203">
        <f t="shared" si="511"/>
        <v>0</v>
      </c>
      <c r="T1011" s="203">
        <f t="shared" si="512"/>
        <v>0</v>
      </c>
      <c r="U1011" s="203">
        <f t="shared" si="513"/>
        <v>0</v>
      </c>
      <c r="V1011" s="175">
        <f>IF(Q1011&gt;0,VLOOKUP(Q1011,Jahresfaktoren!$A$11:$B$24,2,),0)</f>
        <v>152</v>
      </c>
      <c r="W1011" s="175">
        <f>IF(R1011&gt;0,VLOOKUP(R1011,Jahresfaktoren!$D$11:$E$24,2,),0)</f>
        <v>150</v>
      </c>
      <c r="X1011" s="175">
        <f>IF(S1011&gt;0,VLOOKUP(S1011,Jahresfaktoren!$A$28:$B$29,2,),0)</f>
        <v>0</v>
      </c>
      <c r="Y1011" s="175">
        <f>IF(T1011&gt;0,VLOOKUP(T1011,Jahresfaktoren!$A$28:$B$29,2,),0)</f>
        <v>0</v>
      </c>
      <c r="Z1011" s="175">
        <f>IF(U1011&gt;0,VLOOKUP(U1011,Jahresfaktoren!$A$32:$B$33,2,),)</f>
        <v>0</v>
      </c>
      <c r="AA1011" s="177">
        <f t="shared" si="523"/>
        <v>2547.5200000000004</v>
      </c>
      <c r="AB1011" s="177">
        <f t="shared" si="524"/>
        <v>2514.0000000000005</v>
      </c>
      <c r="AC1011" s="177" t="str">
        <f t="shared" si="525"/>
        <v/>
      </c>
      <c r="AD1011" s="177" t="str">
        <f t="shared" si="526"/>
        <v/>
      </c>
      <c r="AE1011" s="177" t="str">
        <f t="shared" si="527"/>
        <v/>
      </c>
      <c r="AF1011" s="178">
        <f>IF(Q1011&gt;0,VLOOKUP(H1011,Leistungszahlen!$A$11:$C$158,3,),0)</f>
        <v>0</v>
      </c>
      <c r="AG1011" s="178">
        <f>IF(R1011&gt;0,VLOOKUP(H1011,Leistungszahlen!$A$11:$F$158,6,),IF(T1011&gt;0,VLOOKUP(H1011,Leistungszahlen!$A$11:$F$158,6,),0))</f>
        <v>0</v>
      </c>
      <c r="AH1011" s="179" t="e">
        <f t="shared" si="518"/>
        <v>#DIV/0!</v>
      </c>
      <c r="AI1011" s="179" t="e">
        <f t="shared" si="519"/>
        <v>#DIV/0!</v>
      </c>
      <c r="AJ1011" s="179">
        <f t="shared" si="520"/>
        <v>0</v>
      </c>
      <c r="AK1011" s="179">
        <f t="shared" si="521"/>
        <v>0</v>
      </c>
      <c r="AL1011" s="179">
        <f t="shared" si="522"/>
        <v>0</v>
      </c>
      <c r="AM1011" s="180">
        <f>IF(L1011=1,Stundensätze!$D$13,IF(L1011=2,Stundensätze!$D$17,IF(L1011=4,Stundensätze!$D$21,"")))</f>
        <v>0</v>
      </c>
      <c r="AN1011" s="180">
        <f>IF(L1011=1,Stundensätze!$D$15,IF(L1011=2,Stundensätze!$D$19,IF(L1011=4,Stundensätze!$D$23,"")))</f>
        <v>0</v>
      </c>
      <c r="AO1011" s="180" t="e">
        <f t="shared" si="528"/>
        <v>#DIV/0!</v>
      </c>
      <c r="AP1011" s="180">
        <f t="shared" si="529"/>
        <v>0</v>
      </c>
      <c r="AQ1011" s="192" t="e">
        <f t="shared" si="530"/>
        <v>#DIV/0!</v>
      </c>
      <c r="AR1011" s="192" t="e">
        <f t="shared" si="531"/>
        <v>#DIV/0!</v>
      </c>
      <c r="AS1011" s="193" t="e">
        <f t="shared" si="532"/>
        <v>#DIV/0!</v>
      </c>
      <c r="AT1011" s="258" t="str">
        <f>IF(K1011=0,0,VLOOKUP(K1011,Kostenstellen!A:B,2,FALSE))</f>
        <v xml:space="preserve">Stimmheilzentrum    </v>
      </c>
      <c r="AU1011" s="68" t="str">
        <f t="shared" si="514"/>
        <v>A1</v>
      </c>
      <c r="AV1011" s="68" t="str">
        <f t="shared" si="515"/>
        <v>A1</v>
      </c>
      <c r="AW1011" s="68">
        <f>IF(AF1011=0,0,VLOOKUP($H1011,Leistungszahlen!$A$11:$H$158,4,FALSE))</f>
        <v>0</v>
      </c>
      <c r="AX1011" s="68">
        <f>IF(AF1011=0,0,VLOOKUP($H1011,Leistungszahlen!$A$11:$H$158,5,FALSE))</f>
        <v>0</v>
      </c>
      <c r="AY1011" s="68">
        <f>IF(AG1011=0,0,VLOOKUP($H1011,Leistungszahlen!$A$11:$H$158,6,FALSE))</f>
        <v>0</v>
      </c>
      <c r="AZ1011" s="68">
        <f t="shared" si="516"/>
        <v>0</v>
      </c>
      <c r="BA1011" s="68">
        <f t="shared" si="517"/>
        <v>0</v>
      </c>
      <c r="BC1011" s="68">
        <f t="shared" si="533"/>
        <v>0</v>
      </c>
      <c r="BD1011" s="285"/>
    </row>
    <row r="1012" spans="1:56" s="68" customFormat="1" ht="22.5">
      <c r="A1012" s="200"/>
      <c r="B1012" s="200"/>
      <c r="C1012" s="200" t="s">
        <v>419</v>
      </c>
      <c r="D1012" s="200" t="s">
        <v>201</v>
      </c>
      <c r="E1012" s="200" t="s">
        <v>351</v>
      </c>
      <c r="F1012" s="200" t="s">
        <v>1369</v>
      </c>
      <c r="G1012" s="200" t="s">
        <v>251</v>
      </c>
      <c r="H1012" s="201" t="s">
        <v>200</v>
      </c>
      <c r="I1012" s="202">
        <v>4.38</v>
      </c>
      <c r="J1012" s="200" t="s">
        <v>778</v>
      </c>
      <c r="K1012" s="176">
        <v>4</v>
      </c>
      <c r="L1012" s="176">
        <v>1</v>
      </c>
      <c r="M1012" s="176"/>
      <c r="N1012" s="286">
        <v>6</v>
      </c>
      <c r="O1012" s="286"/>
      <c r="P1012" s="176"/>
      <c r="Q1012" s="203">
        <f t="shared" si="509"/>
        <v>6</v>
      </c>
      <c r="R1012" s="203">
        <f t="shared" si="510"/>
        <v>0</v>
      </c>
      <c r="S1012" s="203">
        <f t="shared" si="511"/>
        <v>0</v>
      </c>
      <c r="T1012" s="203">
        <f t="shared" si="512"/>
        <v>0</v>
      </c>
      <c r="U1012" s="203">
        <f t="shared" si="513"/>
        <v>0</v>
      </c>
      <c r="V1012" s="175">
        <f>IF(Q1012&gt;0,VLOOKUP(Q1012,Jahresfaktoren!$A$11:$B$24,2,),0)</f>
        <v>302</v>
      </c>
      <c r="W1012" s="175">
        <f>IF(R1012&gt;0,VLOOKUP(R1012,Jahresfaktoren!$D$11:$E$24,2,),0)</f>
        <v>0</v>
      </c>
      <c r="X1012" s="175">
        <f>IF(S1012&gt;0,VLOOKUP(S1012,Jahresfaktoren!$A$28:$B$29,2,),0)</f>
        <v>0</v>
      </c>
      <c r="Y1012" s="175">
        <f>IF(T1012&gt;0,VLOOKUP(T1012,Jahresfaktoren!$A$28:$B$29,2,),0)</f>
        <v>0</v>
      </c>
      <c r="Z1012" s="175">
        <f>IF(U1012&gt;0,VLOOKUP(U1012,Jahresfaktoren!$A$32:$B$33,2,),)</f>
        <v>0</v>
      </c>
      <c r="AA1012" s="177">
        <f t="shared" si="523"/>
        <v>1322.76</v>
      </c>
      <c r="AB1012" s="177" t="str">
        <f t="shared" si="524"/>
        <v/>
      </c>
      <c r="AC1012" s="177" t="str">
        <f t="shared" si="525"/>
        <v/>
      </c>
      <c r="AD1012" s="177" t="str">
        <f t="shared" si="526"/>
        <v/>
      </c>
      <c r="AE1012" s="177" t="str">
        <f t="shared" si="527"/>
        <v/>
      </c>
      <c r="AF1012" s="178">
        <f>IF(Q1012&gt;0,VLOOKUP(H1012,Leistungszahlen!$A$11:$C$158,3,),0)</f>
        <v>0</v>
      </c>
      <c r="AG1012" s="178">
        <f>IF(R1012&gt;0,VLOOKUP(H1012,Leistungszahlen!$A$11:$F$158,6,),IF(T1012&gt;0,VLOOKUP(H1012,Leistungszahlen!$A$11:$F$158,6,),0))</f>
        <v>0</v>
      </c>
      <c r="AH1012" s="179" t="e">
        <f t="shared" si="518"/>
        <v>#DIV/0!</v>
      </c>
      <c r="AI1012" s="179">
        <f t="shared" si="519"/>
        <v>0</v>
      </c>
      <c r="AJ1012" s="179">
        <f t="shared" si="520"/>
        <v>0</v>
      </c>
      <c r="AK1012" s="179">
        <f t="shared" si="521"/>
        <v>0</v>
      </c>
      <c r="AL1012" s="179">
        <f t="shared" si="522"/>
        <v>0</v>
      </c>
      <c r="AM1012" s="180">
        <f>IF(L1012=1,Stundensätze!$D$13,IF(L1012=2,Stundensätze!$D$17,IF(L1012=4,Stundensätze!$D$21,"")))</f>
        <v>0</v>
      </c>
      <c r="AN1012" s="180">
        <f>IF(L1012=1,Stundensätze!$D$15,IF(L1012=2,Stundensätze!$D$19,IF(L1012=4,Stundensätze!$D$23,"")))</f>
        <v>0</v>
      </c>
      <c r="AO1012" s="180" t="e">
        <f t="shared" si="528"/>
        <v>#DIV/0!</v>
      </c>
      <c r="AP1012" s="180">
        <f t="shared" si="529"/>
        <v>0</v>
      </c>
      <c r="AQ1012" s="192" t="e">
        <f t="shared" si="530"/>
        <v>#DIV/0!</v>
      </c>
      <c r="AR1012" s="192" t="e">
        <f t="shared" si="531"/>
        <v>#DIV/0!</v>
      </c>
      <c r="AS1012" s="193" t="e">
        <f t="shared" si="532"/>
        <v>#DIV/0!</v>
      </c>
      <c r="AT1012" s="258" t="str">
        <f>IF(K1012=0,0,VLOOKUP(K1012,Kostenstellen!A:B,2,FALSE))</f>
        <v xml:space="preserve">Stimmheilzentrum    </v>
      </c>
      <c r="AU1012" s="68" t="str">
        <f t="shared" si="514"/>
        <v>B</v>
      </c>
      <c r="AV1012" s="68" t="str">
        <f t="shared" si="515"/>
        <v/>
      </c>
      <c r="AW1012" s="68">
        <f>IF(AF1012=0,0,VLOOKUP($H1012,Leistungszahlen!$A$11:$H$158,4,FALSE))</f>
        <v>0</v>
      </c>
      <c r="AX1012" s="68">
        <f>IF(AF1012=0,0,VLOOKUP($H1012,Leistungszahlen!$A$11:$H$158,5,FALSE))</f>
        <v>0</v>
      </c>
      <c r="AY1012" s="68">
        <f>IF(AG1012=0,0,VLOOKUP($H1012,Leistungszahlen!$A$11:$H$158,6,FALSE))</f>
        <v>0</v>
      </c>
      <c r="AZ1012" s="68">
        <f t="shared" si="516"/>
        <v>0</v>
      </c>
      <c r="BA1012" s="68">
        <f t="shared" si="517"/>
        <v>0</v>
      </c>
      <c r="BC1012" s="68">
        <f t="shared" si="533"/>
        <v>0</v>
      </c>
      <c r="BD1012" s="285"/>
    </row>
    <row r="1013" spans="1:56" s="68" customFormat="1" ht="22.5">
      <c r="A1013" s="200"/>
      <c r="B1013" s="200"/>
      <c r="C1013" s="200" t="s">
        <v>419</v>
      </c>
      <c r="D1013" s="200" t="s">
        <v>201</v>
      </c>
      <c r="E1013" s="200" t="s">
        <v>351</v>
      </c>
      <c r="F1013" s="200" t="s">
        <v>1369</v>
      </c>
      <c r="G1013" s="200" t="s">
        <v>118</v>
      </c>
      <c r="H1013" s="201" t="s">
        <v>221</v>
      </c>
      <c r="I1013" s="202">
        <v>4.01</v>
      </c>
      <c r="J1013" s="200" t="s">
        <v>292</v>
      </c>
      <c r="K1013" s="176">
        <v>4</v>
      </c>
      <c r="L1013" s="176">
        <v>1</v>
      </c>
      <c r="M1013" s="176">
        <v>0</v>
      </c>
      <c r="N1013" s="286">
        <v>1</v>
      </c>
      <c r="O1013" s="286"/>
      <c r="P1013" s="176"/>
      <c r="Q1013" s="203">
        <f t="shared" si="509"/>
        <v>1</v>
      </c>
      <c r="R1013" s="203">
        <f t="shared" si="510"/>
        <v>0</v>
      </c>
      <c r="S1013" s="203">
        <f t="shared" si="511"/>
        <v>0</v>
      </c>
      <c r="T1013" s="203">
        <f t="shared" si="512"/>
        <v>0</v>
      </c>
      <c r="U1013" s="203">
        <f t="shared" si="513"/>
        <v>0</v>
      </c>
      <c r="V1013" s="175">
        <f>IF(Q1013&gt;0,VLOOKUP(Q1013,Jahresfaktoren!$A$11:$B$24,2,),0)</f>
        <v>52</v>
      </c>
      <c r="W1013" s="175">
        <f>IF(R1013&gt;0,VLOOKUP(R1013,Jahresfaktoren!$D$11:$E$24,2,),0)</f>
        <v>0</v>
      </c>
      <c r="X1013" s="175">
        <f>IF(S1013&gt;0,VLOOKUP(S1013,Jahresfaktoren!$A$28:$B$29,2,),0)</f>
        <v>0</v>
      </c>
      <c r="Y1013" s="175">
        <f>IF(T1013&gt;0,VLOOKUP(T1013,Jahresfaktoren!$A$28:$B$29,2,),0)</f>
        <v>0</v>
      </c>
      <c r="Z1013" s="175">
        <f>IF(U1013&gt;0,VLOOKUP(U1013,Jahresfaktoren!$A$32:$B$33,2,),)</f>
        <v>0</v>
      </c>
      <c r="AA1013" s="177">
        <f t="shared" si="523"/>
        <v>208.51999999999998</v>
      </c>
      <c r="AB1013" s="177" t="str">
        <f t="shared" si="524"/>
        <v/>
      </c>
      <c r="AC1013" s="177" t="str">
        <f t="shared" si="525"/>
        <v/>
      </c>
      <c r="AD1013" s="177" t="str">
        <f t="shared" si="526"/>
        <v/>
      </c>
      <c r="AE1013" s="177" t="str">
        <f t="shared" si="527"/>
        <v/>
      </c>
      <c r="AF1013" s="178">
        <f>IF(Q1013&gt;0,VLOOKUP(H1013,Leistungszahlen!$A$11:$C$158,3,),0)</f>
        <v>0</v>
      </c>
      <c r="AG1013" s="178">
        <f>IF(R1013&gt;0,VLOOKUP(H1013,Leistungszahlen!$A$11:$F$158,6,),IF(T1013&gt;0,VLOOKUP(H1013,Leistungszahlen!$A$11:$F$158,6,),0))</f>
        <v>0</v>
      </c>
      <c r="AH1013" s="179" t="e">
        <f t="shared" si="518"/>
        <v>#DIV/0!</v>
      </c>
      <c r="AI1013" s="179">
        <f t="shared" si="519"/>
        <v>0</v>
      </c>
      <c r="AJ1013" s="179">
        <f t="shared" si="520"/>
        <v>0</v>
      </c>
      <c r="AK1013" s="179">
        <f t="shared" si="521"/>
        <v>0</v>
      </c>
      <c r="AL1013" s="179">
        <f t="shared" si="522"/>
        <v>0</v>
      </c>
      <c r="AM1013" s="180">
        <f>IF(L1013=1,Stundensätze!$D$13,IF(L1013=2,Stundensätze!$D$17,IF(L1013=4,Stundensätze!$D$21,"")))</f>
        <v>0</v>
      </c>
      <c r="AN1013" s="180">
        <f>IF(L1013=1,Stundensätze!$D$15,IF(L1013=2,Stundensätze!$D$19,IF(L1013=4,Stundensätze!$D$23,"")))</f>
        <v>0</v>
      </c>
      <c r="AO1013" s="180" t="e">
        <f t="shared" si="528"/>
        <v>#DIV/0!</v>
      </c>
      <c r="AP1013" s="180">
        <f t="shared" si="529"/>
        <v>0</v>
      </c>
      <c r="AQ1013" s="192" t="e">
        <f t="shared" si="530"/>
        <v>#DIV/0!</v>
      </c>
      <c r="AR1013" s="192" t="e">
        <f t="shared" si="531"/>
        <v>#DIV/0!</v>
      </c>
      <c r="AS1013" s="193" t="e">
        <f t="shared" si="532"/>
        <v>#DIV/0!</v>
      </c>
      <c r="AT1013" s="258" t="str">
        <f>IF(K1013=0,0,VLOOKUP(K1013,Kostenstellen!A:B,2,FALSE))</f>
        <v xml:space="preserve">Stimmheilzentrum    </v>
      </c>
      <c r="AU1013" s="68" t="str">
        <f t="shared" si="514"/>
        <v>Z</v>
      </c>
      <c r="AV1013" s="68" t="str">
        <f t="shared" si="515"/>
        <v/>
      </c>
      <c r="AW1013" s="68">
        <f>IF(AF1013=0,0,VLOOKUP($H1013,Leistungszahlen!$A$11:$H$158,4,FALSE))</f>
        <v>0</v>
      </c>
      <c r="AX1013" s="68">
        <f>IF(AF1013=0,0,VLOOKUP($H1013,Leistungszahlen!$A$11:$H$158,5,FALSE))</f>
        <v>0</v>
      </c>
      <c r="AY1013" s="68">
        <f>IF(AG1013=0,0,VLOOKUP($H1013,Leistungszahlen!$A$11:$H$158,6,FALSE))</f>
        <v>0</v>
      </c>
      <c r="AZ1013" s="68">
        <f t="shared" si="516"/>
        <v>0</v>
      </c>
      <c r="BA1013" s="68">
        <f t="shared" si="517"/>
        <v>0</v>
      </c>
      <c r="BC1013" s="68">
        <f t="shared" si="533"/>
        <v>0</v>
      </c>
      <c r="BD1013" s="285"/>
    </row>
    <row r="1014" spans="1:56" s="68" customFormat="1" ht="22.5">
      <c r="A1014" s="200"/>
      <c r="B1014" s="200"/>
      <c r="C1014" s="200" t="s">
        <v>419</v>
      </c>
      <c r="D1014" s="200" t="s">
        <v>201</v>
      </c>
      <c r="E1014" s="200" t="s">
        <v>351</v>
      </c>
      <c r="F1014" s="200" t="s">
        <v>1370</v>
      </c>
      <c r="G1014" s="200" t="s">
        <v>163</v>
      </c>
      <c r="H1014" s="201" t="s">
        <v>287</v>
      </c>
      <c r="I1014" s="202">
        <v>16.760000000000002</v>
      </c>
      <c r="J1014" s="200" t="s">
        <v>560</v>
      </c>
      <c r="K1014" s="176">
        <v>4</v>
      </c>
      <c r="L1014" s="176">
        <v>1</v>
      </c>
      <c r="M1014" s="176"/>
      <c r="N1014" s="286">
        <v>3</v>
      </c>
      <c r="O1014" s="286">
        <v>3</v>
      </c>
      <c r="P1014" s="176"/>
      <c r="Q1014" s="203">
        <f t="shared" si="509"/>
        <v>3</v>
      </c>
      <c r="R1014" s="203">
        <f t="shared" si="510"/>
        <v>3</v>
      </c>
      <c r="S1014" s="203">
        <f t="shared" si="511"/>
        <v>0</v>
      </c>
      <c r="T1014" s="203">
        <f t="shared" si="512"/>
        <v>0</v>
      </c>
      <c r="U1014" s="203">
        <f t="shared" si="513"/>
        <v>0</v>
      </c>
      <c r="V1014" s="175">
        <f>IF(Q1014&gt;0,VLOOKUP(Q1014,Jahresfaktoren!$A$11:$B$24,2,),0)</f>
        <v>152</v>
      </c>
      <c r="W1014" s="175">
        <f>IF(R1014&gt;0,VLOOKUP(R1014,Jahresfaktoren!$D$11:$E$24,2,),0)</f>
        <v>150</v>
      </c>
      <c r="X1014" s="175">
        <f>IF(S1014&gt;0,VLOOKUP(S1014,Jahresfaktoren!$A$28:$B$29,2,),0)</f>
        <v>0</v>
      </c>
      <c r="Y1014" s="175">
        <f>IF(T1014&gt;0,VLOOKUP(T1014,Jahresfaktoren!$A$28:$B$29,2,),0)</f>
        <v>0</v>
      </c>
      <c r="Z1014" s="175">
        <f>IF(U1014&gt;0,VLOOKUP(U1014,Jahresfaktoren!$A$32:$B$33,2,),)</f>
        <v>0</v>
      </c>
      <c r="AA1014" s="177">
        <f t="shared" si="523"/>
        <v>2547.5200000000004</v>
      </c>
      <c r="AB1014" s="177">
        <f t="shared" si="524"/>
        <v>2514.0000000000005</v>
      </c>
      <c r="AC1014" s="177" t="str">
        <f t="shared" si="525"/>
        <v/>
      </c>
      <c r="AD1014" s="177" t="str">
        <f t="shared" si="526"/>
        <v/>
      </c>
      <c r="AE1014" s="177" t="str">
        <f t="shared" si="527"/>
        <v/>
      </c>
      <c r="AF1014" s="178">
        <f>IF(Q1014&gt;0,VLOOKUP(H1014,Leistungszahlen!$A$11:$C$158,3,),0)</f>
        <v>0</v>
      </c>
      <c r="AG1014" s="178">
        <f>IF(R1014&gt;0,VLOOKUP(H1014,Leistungszahlen!$A$11:$F$158,6,),IF(T1014&gt;0,VLOOKUP(H1014,Leistungszahlen!$A$11:$F$158,6,),0))</f>
        <v>0</v>
      </c>
      <c r="AH1014" s="179" t="e">
        <f t="shared" si="518"/>
        <v>#DIV/0!</v>
      </c>
      <c r="AI1014" s="179" t="e">
        <f t="shared" si="519"/>
        <v>#DIV/0!</v>
      </c>
      <c r="AJ1014" s="179">
        <f t="shared" si="520"/>
        <v>0</v>
      </c>
      <c r="AK1014" s="179">
        <f t="shared" si="521"/>
        <v>0</v>
      </c>
      <c r="AL1014" s="179">
        <f t="shared" si="522"/>
        <v>0</v>
      </c>
      <c r="AM1014" s="180">
        <f>IF(L1014=1,Stundensätze!$D$13,IF(L1014=2,Stundensätze!$D$17,IF(L1014=4,Stundensätze!$D$21,"")))</f>
        <v>0</v>
      </c>
      <c r="AN1014" s="180">
        <f>IF(L1014=1,Stundensätze!$D$15,IF(L1014=2,Stundensätze!$D$19,IF(L1014=4,Stundensätze!$D$23,"")))</f>
        <v>0</v>
      </c>
      <c r="AO1014" s="180" t="e">
        <f t="shared" si="528"/>
        <v>#DIV/0!</v>
      </c>
      <c r="AP1014" s="180">
        <f t="shared" si="529"/>
        <v>0</v>
      </c>
      <c r="AQ1014" s="192" t="e">
        <f t="shared" si="530"/>
        <v>#DIV/0!</v>
      </c>
      <c r="AR1014" s="192" t="e">
        <f t="shared" si="531"/>
        <v>#DIV/0!</v>
      </c>
      <c r="AS1014" s="193" t="e">
        <f t="shared" si="532"/>
        <v>#DIV/0!</v>
      </c>
      <c r="AT1014" s="258" t="str">
        <f>IF(K1014=0,0,VLOOKUP(K1014,Kostenstellen!A:B,2,FALSE))</f>
        <v xml:space="preserve">Stimmheilzentrum    </v>
      </c>
      <c r="AU1014" s="68" t="str">
        <f t="shared" si="514"/>
        <v>A1</v>
      </c>
      <c r="AV1014" s="68" t="str">
        <f t="shared" si="515"/>
        <v>A1</v>
      </c>
      <c r="AW1014" s="68">
        <f>IF(AF1014=0,0,VLOOKUP($H1014,Leistungszahlen!$A$11:$H$158,4,FALSE))</f>
        <v>0</v>
      </c>
      <c r="AX1014" s="68">
        <f>IF(AF1014=0,0,VLOOKUP($H1014,Leistungszahlen!$A$11:$H$158,5,FALSE))</f>
        <v>0</v>
      </c>
      <c r="AY1014" s="68">
        <f>IF(AG1014=0,0,VLOOKUP($H1014,Leistungszahlen!$A$11:$H$158,6,FALSE))</f>
        <v>0</v>
      </c>
      <c r="AZ1014" s="68">
        <f t="shared" si="516"/>
        <v>0</v>
      </c>
      <c r="BA1014" s="68">
        <f t="shared" si="517"/>
        <v>0</v>
      </c>
      <c r="BC1014" s="68">
        <f t="shared" si="533"/>
        <v>0</v>
      </c>
      <c r="BD1014" s="285"/>
    </row>
    <row r="1015" spans="1:56" s="68" customFormat="1" ht="22.5">
      <c r="A1015" s="200"/>
      <c r="B1015" s="200"/>
      <c r="C1015" s="200" t="s">
        <v>419</v>
      </c>
      <c r="D1015" s="200" t="s">
        <v>201</v>
      </c>
      <c r="E1015" s="200" t="s">
        <v>351</v>
      </c>
      <c r="F1015" s="200" t="s">
        <v>1370</v>
      </c>
      <c r="G1015" s="200" t="s">
        <v>251</v>
      </c>
      <c r="H1015" s="201" t="s">
        <v>200</v>
      </c>
      <c r="I1015" s="202">
        <v>4.38</v>
      </c>
      <c r="J1015" s="200" t="s">
        <v>778</v>
      </c>
      <c r="K1015" s="176">
        <v>4</v>
      </c>
      <c r="L1015" s="176">
        <v>1</v>
      </c>
      <c r="M1015" s="176"/>
      <c r="N1015" s="286">
        <v>6</v>
      </c>
      <c r="O1015" s="286"/>
      <c r="P1015" s="176"/>
      <c r="Q1015" s="203">
        <f t="shared" si="509"/>
        <v>6</v>
      </c>
      <c r="R1015" s="203">
        <f t="shared" si="510"/>
        <v>0</v>
      </c>
      <c r="S1015" s="203">
        <f t="shared" si="511"/>
        <v>0</v>
      </c>
      <c r="T1015" s="203">
        <f t="shared" si="512"/>
        <v>0</v>
      </c>
      <c r="U1015" s="203">
        <f t="shared" si="513"/>
        <v>0</v>
      </c>
      <c r="V1015" s="175">
        <f>IF(Q1015&gt;0,VLOOKUP(Q1015,Jahresfaktoren!$A$11:$B$24,2,),0)</f>
        <v>302</v>
      </c>
      <c r="W1015" s="175">
        <f>IF(R1015&gt;0,VLOOKUP(R1015,Jahresfaktoren!$D$11:$E$24,2,),0)</f>
        <v>0</v>
      </c>
      <c r="X1015" s="175">
        <f>IF(S1015&gt;0,VLOOKUP(S1015,Jahresfaktoren!$A$28:$B$29,2,),0)</f>
        <v>0</v>
      </c>
      <c r="Y1015" s="175">
        <f>IF(T1015&gt;0,VLOOKUP(T1015,Jahresfaktoren!$A$28:$B$29,2,),0)</f>
        <v>0</v>
      </c>
      <c r="Z1015" s="175">
        <f>IF(U1015&gt;0,VLOOKUP(U1015,Jahresfaktoren!$A$32:$B$33,2,),)</f>
        <v>0</v>
      </c>
      <c r="AA1015" s="177">
        <f t="shared" si="523"/>
        <v>1322.76</v>
      </c>
      <c r="AB1015" s="177" t="str">
        <f t="shared" si="524"/>
        <v/>
      </c>
      <c r="AC1015" s="177" t="str">
        <f t="shared" si="525"/>
        <v/>
      </c>
      <c r="AD1015" s="177" t="str">
        <f t="shared" si="526"/>
        <v/>
      </c>
      <c r="AE1015" s="177" t="str">
        <f t="shared" si="527"/>
        <v/>
      </c>
      <c r="AF1015" s="178">
        <f>IF(Q1015&gt;0,VLOOKUP(H1015,Leistungszahlen!$A$11:$C$158,3,),0)</f>
        <v>0</v>
      </c>
      <c r="AG1015" s="178">
        <f>IF(R1015&gt;0,VLOOKUP(H1015,Leistungszahlen!$A$11:$F$158,6,),IF(T1015&gt;0,VLOOKUP(H1015,Leistungszahlen!$A$11:$F$158,6,),0))</f>
        <v>0</v>
      </c>
      <c r="AH1015" s="179" t="e">
        <f t="shared" si="518"/>
        <v>#DIV/0!</v>
      </c>
      <c r="AI1015" s="179">
        <f t="shared" si="519"/>
        <v>0</v>
      </c>
      <c r="AJ1015" s="179">
        <f t="shared" si="520"/>
        <v>0</v>
      </c>
      <c r="AK1015" s="179">
        <f t="shared" si="521"/>
        <v>0</v>
      </c>
      <c r="AL1015" s="179">
        <f t="shared" si="522"/>
        <v>0</v>
      </c>
      <c r="AM1015" s="180">
        <f>IF(L1015=1,Stundensätze!$D$13,IF(L1015=2,Stundensätze!$D$17,IF(L1015=4,Stundensätze!$D$21,"")))</f>
        <v>0</v>
      </c>
      <c r="AN1015" s="180">
        <f>IF(L1015=1,Stundensätze!$D$15,IF(L1015=2,Stundensätze!$D$19,IF(L1015=4,Stundensätze!$D$23,"")))</f>
        <v>0</v>
      </c>
      <c r="AO1015" s="180" t="e">
        <f t="shared" si="528"/>
        <v>#DIV/0!</v>
      </c>
      <c r="AP1015" s="180">
        <f t="shared" si="529"/>
        <v>0</v>
      </c>
      <c r="AQ1015" s="192" t="e">
        <f t="shared" si="530"/>
        <v>#DIV/0!</v>
      </c>
      <c r="AR1015" s="192" t="e">
        <f t="shared" si="531"/>
        <v>#DIV/0!</v>
      </c>
      <c r="AS1015" s="193" t="e">
        <f t="shared" si="532"/>
        <v>#DIV/0!</v>
      </c>
      <c r="AT1015" s="258" t="str">
        <f>IF(K1015=0,0,VLOOKUP(K1015,Kostenstellen!A:B,2,FALSE))</f>
        <v xml:space="preserve">Stimmheilzentrum    </v>
      </c>
      <c r="AU1015" s="68" t="str">
        <f t="shared" si="514"/>
        <v>B</v>
      </c>
      <c r="AV1015" s="68" t="str">
        <f t="shared" si="515"/>
        <v/>
      </c>
      <c r="AW1015" s="68">
        <f>IF(AF1015=0,0,VLOOKUP($H1015,Leistungszahlen!$A$11:$H$158,4,FALSE))</f>
        <v>0</v>
      </c>
      <c r="AX1015" s="68">
        <f>IF(AF1015=0,0,VLOOKUP($H1015,Leistungszahlen!$A$11:$H$158,5,FALSE))</f>
        <v>0</v>
      </c>
      <c r="AY1015" s="68">
        <f>IF(AG1015=0,0,VLOOKUP($H1015,Leistungszahlen!$A$11:$H$158,6,FALSE))</f>
        <v>0</v>
      </c>
      <c r="AZ1015" s="68">
        <f t="shared" si="516"/>
        <v>0</v>
      </c>
      <c r="BA1015" s="68">
        <f t="shared" si="517"/>
        <v>0</v>
      </c>
      <c r="BC1015" s="68">
        <f t="shared" si="533"/>
        <v>0</v>
      </c>
      <c r="BD1015" s="285"/>
    </row>
    <row r="1016" spans="1:56" s="68" customFormat="1" ht="22.5">
      <c r="A1016" s="200"/>
      <c r="B1016" s="200"/>
      <c r="C1016" s="200" t="s">
        <v>419</v>
      </c>
      <c r="D1016" s="200" t="s">
        <v>201</v>
      </c>
      <c r="E1016" s="200" t="s">
        <v>351</v>
      </c>
      <c r="F1016" s="200" t="s">
        <v>1370</v>
      </c>
      <c r="G1016" s="200" t="s">
        <v>118</v>
      </c>
      <c r="H1016" s="201" t="s">
        <v>221</v>
      </c>
      <c r="I1016" s="202">
        <v>4.01</v>
      </c>
      <c r="J1016" s="200" t="s">
        <v>292</v>
      </c>
      <c r="K1016" s="176">
        <v>4</v>
      </c>
      <c r="L1016" s="176">
        <v>1</v>
      </c>
      <c r="M1016" s="176">
        <v>0</v>
      </c>
      <c r="N1016" s="286">
        <v>1</v>
      </c>
      <c r="O1016" s="286"/>
      <c r="P1016" s="176"/>
      <c r="Q1016" s="203">
        <f t="shared" si="509"/>
        <v>1</v>
      </c>
      <c r="R1016" s="203">
        <f t="shared" si="510"/>
        <v>0</v>
      </c>
      <c r="S1016" s="203">
        <f t="shared" si="511"/>
        <v>0</v>
      </c>
      <c r="T1016" s="203">
        <f t="shared" si="512"/>
        <v>0</v>
      </c>
      <c r="U1016" s="203">
        <f t="shared" si="513"/>
        <v>0</v>
      </c>
      <c r="V1016" s="175">
        <f>IF(Q1016&gt;0,VLOOKUP(Q1016,Jahresfaktoren!$A$11:$B$24,2,),0)</f>
        <v>52</v>
      </c>
      <c r="W1016" s="175">
        <f>IF(R1016&gt;0,VLOOKUP(R1016,Jahresfaktoren!$D$11:$E$24,2,),0)</f>
        <v>0</v>
      </c>
      <c r="X1016" s="175">
        <f>IF(S1016&gt;0,VLOOKUP(S1016,Jahresfaktoren!$A$28:$B$29,2,),0)</f>
        <v>0</v>
      </c>
      <c r="Y1016" s="175">
        <f>IF(T1016&gt;0,VLOOKUP(T1016,Jahresfaktoren!$A$28:$B$29,2,),0)</f>
        <v>0</v>
      </c>
      <c r="Z1016" s="175">
        <f>IF(U1016&gt;0,VLOOKUP(U1016,Jahresfaktoren!$A$32:$B$33,2,),)</f>
        <v>0</v>
      </c>
      <c r="AA1016" s="177">
        <f t="shared" si="523"/>
        <v>208.51999999999998</v>
      </c>
      <c r="AB1016" s="177" t="str">
        <f t="shared" si="524"/>
        <v/>
      </c>
      <c r="AC1016" s="177" t="str">
        <f t="shared" si="525"/>
        <v/>
      </c>
      <c r="AD1016" s="177" t="str">
        <f t="shared" si="526"/>
        <v/>
      </c>
      <c r="AE1016" s="177" t="str">
        <f t="shared" si="527"/>
        <v/>
      </c>
      <c r="AF1016" s="178">
        <f>IF(Q1016&gt;0,VLOOKUP(H1016,Leistungszahlen!$A$11:$C$158,3,),0)</f>
        <v>0</v>
      </c>
      <c r="AG1016" s="178">
        <f>IF(R1016&gt;0,VLOOKUP(H1016,Leistungszahlen!$A$11:$F$158,6,),IF(T1016&gt;0,VLOOKUP(H1016,Leistungszahlen!$A$11:$F$158,6,),0))</f>
        <v>0</v>
      </c>
      <c r="AH1016" s="179" t="e">
        <f t="shared" si="518"/>
        <v>#DIV/0!</v>
      </c>
      <c r="AI1016" s="179">
        <f t="shared" si="519"/>
        <v>0</v>
      </c>
      <c r="AJ1016" s="179">
        <f t="shared" si="520"/>
        <v>0</v>
      </c>
      <c r="AK1016" s="179">
        <f t="shared" si="521"/>
        <v>0</v>
      </c>
      <c r="AL1016" s="179">
        <f t="shared" si="522"/>
        <v>0</v>
      </c>
      <c r="AM1016" s="180">
        <f>IF(L1016=1,Stundensätze!$D$13,IF(L1016=2,Stundensätze!$D$17,IF(L1016=4,Stundensätze!$D$21,"")))</f>
        <v>0</v>
      </c>
      <c r="AN1016" s="180">
        <f>IF(L1016=1,Stundensätze!$D$15,IF(L1016=2,Stundensätze!$D$19,IF(L1016=4,Stundensätze!$D$23,"")))</f>
        <v>0</v>
      </c>
      <c r="AO1016" s="180" t="e">
        <f t="shared" si="528"/>
        <v>#DIV/0!</v>
      </c>
      <c r="AP1016" s="180">
        <f t="shared" si="529"/>
        <v>0</v>
      </c>
      <c r="AQ1016" s="192" t="e">
        <f t="shared" si="530"/>
        <v>#DIV/0!</v>
      </c>
      <c r="AR1016" s="192" t="e">
        <f t="shared" si="531"/>
        <v>#DIV/0!</v>
      </c>
      <c r="AS1016" s="193" t="e">
        <f t="shared" si="532"/>
        <v>#DIV/0!</v>
      </c>
      <c r="AT1016" s="258" t="str">
        <f>IF(K1016=0,0,VLOOKUP(K1016,Kostenstellen!A:B,2,FALSE))</f>
        <v xml:space="preserve">Stimmheilzentrum    </v>
      </c>
      <c r="AU1016" s="68" t="str">
        <f t="shared" si="514"/>
        <v>Z</v>
      </c>
      <c r="AV1016" s="68" t="str">
        <f t="shared" si="515"/>
        <v/>
      </c>
      <c r="AW1016" s="68">
        <f>IF(AF1016=0,0,VLOOKUP($H1016,Leistungszahlen!$A$11:$H$158,4,FALSE))</f>
        <v>0</v>
      </c>
      <c r="AX1016" s="68">
        <f>IF(AF1016=0,0,VLOOKUP($H1016,Leistungszahlen!$A$11:$H$158,5,FALSE))</f>
        <v>0</v>
      </c>
      <c r="AY1016" s="68">
        <f>IF(AG1016=0,0,VLOOKUP($H1016,Leistungszahlen!$A$11:$H$158,6,FALSE))</f>
        <v>0</v>
      </c>
      <c r="AZ1016" s="68">
        <f t="shared" si="516"/>
        <v>0</v>
      </c>
      <c r="BA1016" s="68">
        <f t="shared" si="517"/>
        <v>0</v>
      </c>
      <c r="BC1016" s="68">
        <f t="shared" si="533"/>
        <v>0</v>
      </c>
      <c r="BD1016" s="285"/>
    </row>
    <row r="1017" spans="1:56" s="68" customFormat="1" ht="22.5">
      <c r="A1017" s="200"/>
      <c r="B1017" s="200"/>
      <c r="C1017" s="200" t="s">
        <v>419</v>
      </c>
      <c r="D1017" s="200" t="s">
        <v>201</v>
      </c>
      <c r="E1017" s="200" t="s">
        <v>351</v>
      </c>
      <c r="F1017" s="200" t="s">
        <v>1371</v>
      </c>
      <c r="G1017" s="200" t="s">
        <v>163</v>
      </c>
      <c r="H1017" s="201" t="s">
        <v>287</v>
      </c>
      <c r="I1017" s="202">
        <v>16.760000000000002</v>
      </c>
      <c r="J1017" s="200" t="s">
        <v>560</v>
      </c>
      <c r="K1017" s="176">
        <v>4</v>
      </c>
      <c r="L1017" s="176">
        <v>1</v>
      </c>
      <c r="M1017" s="176"/>
      <c r="N1017" s="286">
        <v>3</v>
      </c>
      <c r="O1017" s="286">
        <v>3</v>
      </c>
      <c r="P1017" s="176"/>
      <c r="Q1017" s="203">
        <f t="shared" si="509"/>
        <v>3</v>
      </c>
      <c r="R1017" s="203">
        <f t="shared" si="510"/>
        <v>3</v>
      </c>
      <c r="S1017" s="203">
        <f t="shared" si="511"/>
        <v>0</v>
      </c>
      <c r="T1017" s="203">
        <f t="shared" si="512"/>
        <v>0</v>
      </c>
      <c r="U1017" s="203">
        <f t="shared" si="513"/>
        <v>0</v>
      </c>
      <c r="V1017" s="175">
        <f>IF(Q1017&gt;0,VLOOKUP(Q1017,Jahresfaktoren!$A$11:$B$24,2,),0)</f>
        <v>152</v>
      </c>
      <c r="W1017" s="175">
        <f>IF(R1017&gt;0,VLOOKUP(R1017,Jahresfaktoren!$D$11:$E$24,2,),0)</f>
        <v>150</v>
      </c>
      <c r="X1017" s="175">
        <f>IF(S1017&gt;0,VLOOKUP(S1017,Jahresfaktoren!$A$28:$B$29,2,),0)</f>
        <v>0</v>
      </c>
      <c r="Y1017" s="175">
        <f>IF(T1017&gt;0,VLOOKUP(T1017,Jahresfaktoren!$A$28:$B$29,2,),0)</f>
        <v>0</v>
      </c>
      <c r="Z1017" s="175">
        <f>IF(U1017&gt;0,VLOOKUP(U1017,Jahresfaktoren!$A$32:$B$33,2,),)</f>
        <v>0</v>
      </c>
      <c r="AA1017" s="177">
        <f t="shared" si="523"/>
        <v>2547.5200000000004</v>
      </c>
      <c r="AB1017" s="177">
        <f t="shared" si="524"/>
        <v>2514.0000000000005</v>
      </c>
      <c r="AC1017" s="177" t="str">
        <f t="shared" si="525"/>
        <v/>
      </c>
      <c r="AD1017" s="177" t="str">
        <f t="shared" si="526"/>
        <v/>
      </c>
      <c r="AE1017" s="177" t="str">
        <f t="shared" si="527"/>
        <v/>
      </c>
      <c r="AF1017" s="178">
        <f>IF(Q1017&gt;0,VLOOKUP(H1017,Leistungszahlen!$A$11:$C$158,3,),0)</f>
        <v>0</v>
      </c>
      <c r="AG1017" s="178">
        <f>IF(R1017&gt;0,VLOOKUP(H1017,Leistungszahlen!$A$11:$F$158,6,),IF(T1017&gt;0,VLOOKUP(H1017,Leistungszahlen!$A$11:$F$158,6,),0))</f>
        <v>0</v>
      </c>
      <c r="AH1017" s="179" t="e">
        <f t="shared" si="518"/>
        <v>#DIV/0!</v>
      </c>
      <c r="AI1017" s="179" t="e">
        <f t="shared" si="519"/>
        <v>#DIV/0!</v>
      </c>
      <c r="AJ1017" s="179">
        <f t="shared" si="520"/>
        <v>0</v>
      </c>
      <c r="AK1017" s="179">
        <f t="shared" si="521"/>
        <v>0</v>
      </c>
      <c r="AL1017" s="179">
        <f t="shared" si="522"/>
        <v>0</v>
      </c>
      <c r="AM1017" s="180">
        <f>IF(L1017=1,Stundensätze!$D$13,IF(L1017=2,Stundensätze!$D$17,IF(L1017=4,Stundensätze!$D$21,"")))</f>
        <v>0</v>
      </c>
      <c r="AN1017" s="180">
        <f>IF(L1017=1,Stundensätze!$D$15,IF(L1017=2,Stundensätze!$D$19,IF(L1017=4,Stundensätze!$D$23,"")))</f>
        <v>0</v>
      </c>
      <c r="AO1017" s="180" t="e">
        <f t="shared" si="528"/>
        <v>#DIV/0!</v>
      </c>
      <c r="AP1017" s="180">
        <f t="shared" si="529"/>
        <v>0</v>
      </c>
      <c r="AQ1017" s="192" t="e">
        <f t="shared" si="530"/>
        <v>#DIV/0!</v>
      </c>
      <c r="AR1017" s="192" t="e">
        <f t="shared" si="531"/>
        <v>#DIV/0!</v>
      </c>
      <c r="AS1017" s="193" t="e">
        <f t="shared" si="532"/>
        <v>#DIV/0!</v>
      </c>
      <c r="AT1017" s="258" t="str">
        <f>IF(K1017=0,0,VLOOKUP(K1017,Kostenstellen!A:B,2,FALSE))</f>
        <v xml:space="preserve">Stimmheilzentrum    </v>
      </c>
      <c r="AU1017" s="68" t="str">
        <f t="shared" si="514"/>
        <v>A1</v>
      </c>
      <c r="AV1017" s="68" t="str">
        <f t="shared" si="515"/>
        <v>A1</v>
      </c>
      <c r="AW1017" s="68">
        <f>IF(AF1017=0,0,VLOOKUP($H1017,Leistungszahlen!$A$11:$H$158,4,FALSE))</f>
        <v>0</v>
      </c>
      <c r="AX1017" s="68">
        <f>IF(AF1017=0,0,VLOOKUP($H1017,Leistungszahlen!$A$11:$H$158,5,FALSE))</f>
        <v>0</v>
      </c>
      <c r="AY1017" s="68">
        <f>IF(AG1017=0,0,VLOOKUP($H1017,Leistungszahlen!$A$11:$H$158,6,FALSE))</f>
        <v>0</v>
      </c>
      <c r="AZ1017" s="68">
        <f t="shared" si="516"/>
        <v>0</v>
      </c>
      <c r="BA1017" s="68">
        <f t="shared" si="517"/>
        <v>0</v>
      </c>
      <c r="BC1017" s="68">
        <f t="shared" si="533"/>
        <v>0</v>
      </c>
      <c r="BD1017" s="285"/>
    </row>
    <row r="1018" spans="1:56" s="68" customFormat="1" ht="22.5">
      <c r="A1018" s="200"/>
      <c r="B1018" s="200"/>
      <c r="C1018" s="200" t="s">
        <v>419</v>
      </c>
      <c r="D1018" s="200" t="s">
        <v>201</v>
      </c>
      <c r="E1018" s="200" t="s">
        <v>351</v>
      </c>
      <c r="F1018" s="200" t="s">
        <v>1371</v>
      </c>
      <c r="G1018" s="200" t="s">
        <v>251</v>
      </c>
      <c r="H1018" s="201" t="s">
        <v>200</v>
      </c>
      <c r="I1018" s="202">
        <v>4.38</v>
      </c>
      <c r="J1018" s="200" t="s">
        <v>778</v>
      </c>
      <c r="K1018" s="176">
        <v>4</v>
      </c>
      <c r="L1018" s="176">
        <v>1</v>
      </c>
      <c r="M1018" s="176"/>
      <c r="N1018" s="286">
        <v>6</v>
      </c>
      <c r="O1018" s="286"/>
      <c r="P1018" s="176"/>
      <c r="Q1018" s="203">
        <f t="shared" si="509"/>
        <v>6</v>
      </c>
      <c r="R1018" s="203">
        <f t="shared" si="510"/>
        <v>0</v>
      </c>
      <c r="S1018" s="203">
        <f t="shared" si="511"/>
        <v>0</v>
      </c>
      <c r="T1018" s="203">
        <f t="shared" si="512"/>
        <v>0</v>
      </c>
      <c r="U1018" s="203">
        <f t="shared" si="513"/>
        <v>0</v>
      </c>
      <c r="V1018" s="175">
        <f>IF(Q1018&gt;0,VLOOKUP(Q1018,Jahresfaktoren!$A$11:$B$24,2,),0)</f>
        <v>302</v>
      </c>
      <c r="W1018" s="175">
        <f>IF(R1018&gt;0,VLOOKUP(R1018,Jahresfaktoren!$D$11:$E$24,2,),0)</f>
        <v>0</v>
      </c>
      <c r="X1018" s="175">
        <f>IF(S1018&gt;0,VLOOKUP(S1018,Jahresfaktoren!$A$28:$B$29,2,),0)</f>
        <v>0</v>
      </c>
      <c r="Y1018" s="175">
        <f>IF(T1018&gt;0,VLOOKUP(T1018,Jahresfaktoren!$A$28:$B$29,2,),0)</f>
        <v>0</v>
      </c>
      <c r="Z1018" s="175">
        <f>IF(U1018&gt;0,VLOOKUP(U1018,Jahresfaktoren!$A$32:$B$33,2,),)</f>
        <v>0</v>
      </c>
      <c r="AA1018" s="177">
        <f t="shared" si="523"/>
        <v>1322.76</v>
      </c>
      <c r="AB1018" s="177" t="str">
        <f t="shared" si="524"/>
        <v/>
      </c>
      <c r="AC1018" s="177" t="str">
        <f t="shared" si="525"/>
        <v/>
      </c>
      <c r="AD1018" s="177" t="str">
        <f t="shared" si="526"/>
        <v/>
      </c>
      <c r="AE1018" s="177" t="str">
        <f t="shared" si="527"/>
        <v/>
      </c>
      <c r="AF1018" s="178">
        <f>IF(Q1018&gt;0,VLOOKUP(H1018,Leistungszahlen!$A$11:$C$158,3,),0)</f>
        <v>0</v>
      </c>
      <c r="AG1018" s="178">
        <f>IF(R1018&gt;0,VLOOKUP(H1018,Leistungszahlen!$A$11:$F$158,6,),IF(T1018&gt;0,VLOOKUP(H1018,Leistungszahlen!$A$11:$F$158,6,),0))</f>
        <v>0</v>
      </c>
      <c r="AH1018" s="179" t="e">
        <f t="shared" si="518"/>
        <v>#DIV/0!</v>
      </c>
      <c r="AI1018" s="179">
        <f t="shared" si="519"/>
        <v>0</v>
      </c>
      <c r="AJ1018" s="179">
        <f t="shared" si="520"/>
        <v>0</v>
      </c>
      <c r="AK1018" s="179">
        <f t="shared" si="521"/>
        <v>0</v>
      </c>
      <c r="AL1018" s="179">
        <f t="shared" si="522"/>
        <v>0</v>
      </c>
      <c r="AM1018" s="180">
        <f>IF(L1018=1,Stundensätze!$D$13,IF(L1018=2,Stundensätze!$D$17,IF(L1018=4,Stundensätze!$D$21,"")))</f>
        <v>0</v>
      </c>
      <c r="AN1018" s="180">
        <f>IF(L1018=1,Stundensätze!$D$15,IF(L1018=2,Stundensätze!$D$19,IF(L1018=4,Stundensätze!$D$23,"")))</f>
        <v>0</v>
      </c>
      <c r="AO1018" s="180" t="e">
        <f t="shared" si="528"/>
        <v>#DIV/0!</v>
      </c>
      <c r="AP1018" s="180">
        <f t="shared" si="529"/>
        <v>0</v>
      </c>
      <c r="AQ1018" s="192" t="e">
        <f t="shared" si="530"/>
        <v>#DIV/0!</v>
      </c>
      <c r="AR1018" s="192" t="e">
        <f t="shared" si="531"/>
        <v>#DIV/0!</v>
      </c>
      <c r="AS1018" s="193" t="e">
        <f t="shared" si="532"/>
        <v>#DIV/0!</v>
      </c>
      <c r="AT1018" s="258" t="str">
        <f>IF(K1018=0,0,VLOOKUP(K1018,Kostenstellen!A:B,2,FALSE))</f>
        <v xml:space="preserve">Stimmheilzentrum    </v>
      </c>
      <c r="AU1018" s="68" t="str">
        <f t="shared" si="514"/>
        <v>B</v>
      </c>
      <c r="AV1018" s="68" t="str">
        <f t="shared" si="515"/>
        <v/>
      </c>
      <c r="AW1018" s="68">
        <f>IF(AF1018=0,0,VLOOKUP($H1018,Leistungszahlen!$A$11:$H$158,4,FALSE))</f>
        <v>0</v>
      </c>
      <c r="AX1018" s="68">
        <f>IF(AF1018=0,0,VLOOKUP($H1018,Leistungszahlen!$A$11:$H$158,5,FALSE))</f>
        <v>0</v>
      </c>
      <c r="AY1018" s="68">
        <f>IF(AG1018=0,0,VLOOKUP($H1018,Leistungszahlen!$A$11:$H$158,6,FALSE))</f>
        <v>0</v>
      </c>
      <c r="AZ1018" s="68">
        <f t="shared" si="516"/>
        <v>0</v>
      </c>
      <c r="BA1018" s="68">
        <f t="shared" si="517"/>
        <v>0</v>
      </c>
      <c r="BC1018" s="68">
        <f t="shared" si="533"/>
        <v>0</v>
      </c>
      <c r="BD1018" s="285"/>
    </row>
    <row r="1019" spans="1:56" s="68" customFormat="1" ht="22.5">
      <c r="A1019" s="200"/>
      <c r="B1019" s="200"/>
      <c r="C1019" s="200" t="s">
        <v>419</v>
      </c>
      <c r="D1019" s="200" t="s">
        <v>201</v>
      </c>
      <c r="E1019" s="200" t="s">
        <v>351</v>
      </c>
      <c r="F1019" s="200" t="s">
        <v>1371</v>
      </c>
      <c r="G1019" s="200" t="s">
        <v>118</v>
      </c>
      <c r="H1019" s="201" t="s">
        <v>221</v>
      </c>
      <c r="I1019" s="202">
        <v>4.01</v>
      </c>
      <c r="J1019" s="200" t="s">
        <v>292</v>
      </c>
      <c r="K1019" s="176">
        <v>4</v>
      </c>
      <c r="L1019" s="176">
        <v>1</v>
      </c>
      <c r="M1019" s="176">
        <v>0</v>
      </c>
      <c r="N1019" s="286">
        <v>1</v>
      </c>
      <c r="O1019" s="286"/>
      <c r="P1019" s="176"/>
      <c r="Q1019" s="203">
        <f t="shared" si="509"/>
        <v>1</v>
      </c>
      <c r="R1019" s="203">
        <f t="shared" si="510"/>
        <v>0</v>
      </c>
      <c r="S1019" s="203">
        <f t="shared" si="511"/>
        <v>0</v>
      </c>
      <c r="T1019" s="203">
        <f t="shared" si="512"/>
        <v>0</v>
      </c>
      <c r="U1019" s="203">
        <f t="shared" si="513"/>
        <v>0</v>
      </c>
      <c r="V1019" s="175">
        <f>IF(Q1019&gt;0,VLOOKUP(Q1019,Jahresfaktoren!$A$11:$B$24,2,),0)</f>
        <v>52</v>
      </c>
      <c r="W1019" s="175">
        <f>IF(R1019&gt;0,VLOOKUP(R1019,Jahresfaktoren!$D$11:$E$24,2,),0)</f>
        <v>0</v>
      </c>
      <c r="X1019" s="175">
        <f>IF(S1019&gt;0,VLOOKUP(S1019,Jahresfaktoren!$A$28:$B$29,2,),0)</f>
        <v>0</v>
      </c>
      <c r="Y1019" s="175">
        <f>IF(T1019&gt;0,VLOOKUP(T1019,Jahresfaktoren!$A$28:$B$29,2,),0)</f>
        <v>0</v>
      </c>
      <c r="Z1019" s="175">
        <f>IF(U1019&gt;0,VLOOKUP(U1019,Jahresfaktoren!$A$32:$B$33,2,),)</f>
        <v>0</v>
      </c>
      <c r="AA1019" s="177">
        <f t="shared" si="523"/>
        <v>208.51999999999998</v>
      </c>
      <c r="AB1019" s="177" t="str">
        <f t="shared" si="524"/>
        <v/>
      </c>
      <c r="AC1019" s="177" t="str">
        <f t="shared" si="525"/>
        <v/>
      </c>
      <c r="AD1019" s="177" t="str">
        <f t="shared" si="526"/>
        <v/>
      </c>
      <c r="AE1019" s="177" t="str">
        <f t="shared" si="527"/>
        <v/>
      </c>
      <c r="AF1019" s="178">
        <f>IF(Q1019&gt;0,VLOOKUP(H1019,Leistungszahlen!$A$11:$C$158,3,),0)</f>
        <v>0</v>
      </c>
      <c r="AG1019" s="178">
        <f>IF(R1019&gt;0,VLOOKUP(H1019,Leistungszahlen!$A$11:$F$158,6,),IF(T1019&gt;0,VLOOKUP(H1019,Leistungszahlen!$A$11:$F$158,6,),0))</f>
        <v>0</v>
      </c>
      <c r="AH1019" s="179" t="e">
        <f t="shared" si="518"/>
        <v>#DIV/0!</v>
      </c>
      <c r="AI1019" s="179">
        <f t="shared" si="519"/>
        <v>0</v>
      </c>
      <c r="AJ1019" s="179">
        <f t="shared" si="520"/>
        <v>0</v>
      </c>
      <c r="AK1019" s="179">
        <f t="shared" si="521"/>
        <v>0</v>
      </c>
      <c r="AL1019" s="179">
        <f t="shared" si="522"/>
        <v>0</v>
      </c>
      <c r="AM1019" s="180">
        <f>IF(L1019=1,Stundensätze!$D$13,IF(L1019=2,Stundensätze!$D$17,IF(L1019=4,Stundensätze!$D$21,"")))</f>
        <v>0</v>
      </c>
      <c r="AN1019" s="180">
        <f>IF(L1019=1,Stundensätze!$D$15,IF(L1019=2,Stundensätze!$D$19,IF(L1019=4,Stundensätze!$D$23,"")))</f>
        <v>0</v>
      </c>
      <c r="AO1019" s="180" t="e">
        <f t="shared" si="528"/>
        <v>#DIV/0!</v>
      </c>
      <c r="AP1019" s="180">
        <f t="shared" si="529"/>
        <v>0</v>
      </c>
      <c r="AQ1019" s="192" t="e">
        <f t="shared" si="530"/>
        <v>#DIV/0!</v>
      </c>
      <c r="AR1019" s="192" t="e">
        <f t="shared" si="531"/>
        <v>#DIV/0!</v>
      </c>
      <c r="AS1019" s="193" t="e">
        <f t="shared" si="532"/>
        <v>#DIV/0!</v>
      </c>
      <c r="AT1019" s="258" t="str">
        <f>IF(K1019=0,0,VLOOKUP(K1019,Kostenstellen!A:B,2,FALSE))</f>
        <v xml:space="preserve">Stimmheilzentrum    </v>
      </c>
      <c r="AU1019" s="68" t="str">
        <f t="shared" si="514"/>
        <v>Z</v>
      </c>
      <c r="AV1019" s="68" t="str">
        <f t="shared" si="515"/>
        <v/>
      </c>
      <c r="AW1019" s="68">
        <f>IF(AF1019=0,0,VLOOKUP($H1019,Leistungszahlen!$A$11:$H$158,4,FALSE))</f>
        <v>0</v>
      </c>
      <c r="AX1019" s="68">
        <f>IF(AF1019=0,0,VLOOKUP($H1019,Leistungszahlen!$A$11:$H$158,5,FALSE))</f>
        <v>0</v>
      </c>
      <c r="AY1019" s="68">
        <f>IF(AG1019=0,0,VLOOKUP($H1019,Leistungszahlen!$A$11:$H$158,6,FALSE))</f>
        <v>0</v>
      </c>
      <c r="AZ1019" s="68">
        <f t="shared" si="516"/>
        <v>0</v>
      </c>
      <c r="BA1019" s="68">
        <f t="shared" si="517"/>
        <v>0</v>
      </c>
      <c r="BC1019" s="68">
        <f t="shared" si="533"/>
        <v>0</v>
      </c>
      <c r="BD1019" s="285"/>
    </row>
    <row r="1020" spans="1:56" s="68" customFormat="1" ht="22.5">
      <c r="A1020" s="200"/>
      <c r="B1020" s="200"/>
      <c r="C1020" s="200" t="s">
        <v>419</v>
      </c>
      <c r="D1020" s="200" t="s">
        <v>201</v>
      </c>
      <c r="E1020" s="200" t="s">
        <v>351</v>
      </c>
      <c r="F1020" s="200"/>
      <c r="G1020" s="200" t="s">
        <v>394</v>
      </c>
      <c r="H1020" s="201" t="s">
        <v>205</v>
      </c>
      <c r="I1020" s="202">
        <v>90.17</v>
      </c>
      <c r="J1020" s="200" t="s">
        <v>560</v>
      </c>
      <c r="K1020" s="176">
        <v>4</v>
      </c>
      <c r="L1020" s="176">
        <v>1</v>
      </c>
      <c r="M1020" s="176">
        <v>0</v>
      </c>
      <c r="N1020" s="286">
        <v>3</v>
      </c>
      <c r="O1020" s="286">
        <v>3</v>
      </c>
      <c r="P1020" s="176"/>
      <c r="Q1020" s="203">
        <f t="shared" si="509"/>
        <v>3</v>
      </c>
      <c r="R1020" s="203">
        <f t="shared" si="510"/>
        <v>3</v>
      </c>
      <c r="S1020" s="203">
        <f t="shared" si="511"/>
        <v>0</v>
      </c>
      <c r="T1020" s="203">
        <f t="shared" si="512"/>
        <v>0</v>
      </c>
      <c r="U1020" s="203">
        <f t="shared" si="513"/>
        <v>0</v>
      </c>
      <c r="V1020" s="175">
        <f>IF(Q1020&gt;0,VLOOKUP(Q1020,Jahresfaktoren!$A$11:$B$24,2,),0)</f>
        <v>152</v>
      </c>
      <c r="W1020" s="175">
        <f>IF(R1020&gt;0,VLOOKUP(R1020,Jahresfaktoren!$D$11:$E$24,2,),0)</f>
        <v>150</v>
      </c>
      <c r="X1020" s="175">
        <f>IF(S1020&gt;0,VLOOKUP(S1020,Jahresfaktoren!$A$28:$B$29,2,),0)</f>
        <v>0</v>
      </c>
      <c r="Y1020" s="175">
        <f>IF(T1020&gt;0,VLOOKUP(T1020,Jahresfaktoren!$A$28:$B$29,2,),0)</f>
        <v>0</v>
      </c>
      <c r="Z1020" s="175">
        <f>IF(U1020&gt;0,VLOOKUP(U1020,Jahresfaktoren!$A$32:$B$33,2,),)</f>
        <v>0</v>
      </c>
      <c r="AA1020" s="177">
        <f t="shared" si="523"/>
        <v>13705.84</v>
      </c>
      <c r="AB1020" s="177">
        <f t="shared" si="524"/>
        <v>13525.5</v>
      </c>
      <c r="AC1020" s="177" t="str">
        <f t="shared" si="525"/>
        <v/>
      </c>
      <c r="AD1020" s="177" t="str">
        <f t="shared" si="526"/>
        <v/>
      </c>
      <c r="AE1020" s="177" t="str">
        <f t="shared" si="527"/>
        <v/>
      </c>
      <c r="AF1020" s="178">
        <f>IF(Q1020&gt;0,VLOOKUP(H1020,Leistungszahlen!$A$11:$C$158,3,),0)</f>
        <v>0</v>
      </c>
      <c r="AG1020" s="178">
        <f>IF(R1020&gt;0,VLOOKUP(H1020,Leistungszahlen!$A$11:$F$158,6,),IF(T1020&gt;0,VLOOKUP(H1020,Leistungszahlen!$A$11:$F$158,6,),0))</f>
        <v>0</v>
      </c>
      <c r="AH1020" s="179" t="e">
        <f t="shared" si="518"/>
        <v>#DIV/0!</v>
      </c>
      <c r="AI1020" s="179" t="e">
        <f t="shared" si="519"/>
        <v>#DIV/0!</v>
      </c>
      <c r="AJ1020" s="179">
        <f t="shared" si="520"/>
        <v>0</v>
      </c>
      <c r="AK1020" s="179">
        <f t="shared" si="521"/>
        <v>0</v>
      </c>
      <c r="AL1020" s="179">
        <f t="shared" si="522"/>
        <v>0</v>
      </c>
      <c r="AM1020" s="180">
        <f>IF(L1020=1,Stundensätze!$D$13,IF(L1020=2,Stundensätze!$D$17,IF(L1020=4,Stundensätze!$D$21,"")))</f>
        <v>0</v>
      </c>
      <c r="AN1020" s="180">
        <f>IF(L1020=1,Stundensätze!$D$15,IF(L1020=2,Stundensätze!$D$19,IF(L1020=4,Stundensätze!$D$23,"")))</f>
        <v>0</v>
      </c>
      <c r="AO1020" s="180" t="e">
        <f t="shared" si="528"/>
        <v>#DIV/0!</v>
      </c>
      <c r="AP1020" s="180">
        <f t="shared" si="529"/>
        <v>0</v>
      </c>
      <c r="AQ1020" s="192" t="e">
        <f t="shared" si="530"/>
        <v>#DIV/0!</v>
      </c>
      <c r="AR1020" s="192" t="e">
        <f t="shared" si="531"/>
        <v>#DIV/0!</v>
      </c>
      <c r="AS1020" s="193" t="e">
        <f t="shared" si="532"/>
        <v>#DIV/0!</v>
      </c>
      <c r="AT1020" s="258" t="str">
        <f>IF(K1020=0,0,VLOOKUP(K1020,Kostenstellen!A:B,2,FALSE))</f>
        <v xml:space="preserve">Stimmheilzentrum    </v>
      </c>
      <c r="AU1020" s="68" t="str">
        <f t="shared" si="514"/>
        <v>G</v>
      </c>
      <c r="AV1020" s="68" t="str">
        <f t="shared" si="515"/>
        <v>G</v>
      </c>
      <c r="AW1020" s="68">
        <f>IF(AF1020=0,0,VLOOKUP($H1020,Leistungszahlen!$A$11:$H$158,4,FALSE))</f>
        <v>0</v>
      </c>
      <c r="AX1020" s="68">
        <f>IF(AF1020=0,0,VLOOKUP($H1020,Leistungszahlen!$A$11:$H$158,5,FALSE))</f>
        <v>0</v>
      </c>
      <c r="AY1020" s="68">
        <f>IF(AG1020=0,0,VLOOKUP($H1020,Leistungszahlen!$A$11:$H$158,6,FALSE))</f>
        <v>0</v>
      </c>
      <c r="AZ1020" s="68">
        <f t="shared" si="516"/>
        <v>0</v>
      </c>
      <c r="BA1020" s="68">
        <f t="shared" si="517"/>
        <v>0</v>
      </c>
      <c r="BC1020" s="68">
        <f t="shared" si="533"/>
        <v>0</v>
      </c>
      <c r="BD1020" s="285"/>
    </row>
    <row r="1021" spans="1:56" s="68" customFormat="1" ht="22.5">
      <c r="A1021" s="200"/>
      <c r="B1021" s="200"/>
      <c r="C1021" s="200" t="s">
        <v>419</v>
      </c>
      <c r="D1021" s="200" t="s">
        <v>201</v>
      </c>
      <c r="E1021" s="200" t="s">
        <v>352</v>
      </c>
      <c r="F1021" s="200" t="s">
        <v>1372</v>
      </c>
      <c r="G1021" s="200" t="s">
        <v>163</v>
      </c>
      <c r="H1021" s="201" t="s">
        <v>287</v>
      </c>
      <c r="I1021" s="202">
        <v>16.760000000000002</v>
      </c>
      <c r="J1021" s="200" t="s">
        <v>560</v>
      </c>
      <c r="K1021" s="176">
        <v>4</v>
      </c>
      <c r="L1021" s="176">
        <v>1</v>
      </c>
      <c r="M1021" s="176"/>
      <c r="N1021" s="286">
        <v>3</v>
      </c>
      <c r="O1021" s="286">
        <v>3</v>
      </c>
      <c r="P1021" s="176"/>
      <c r="Q1021" s="203">
        <f t="shared" si="509"/>
        <v>3</v>
      </c>
      <c r="R1021" s="203">
        <f t="shared" si="510"/>
        <v>3</v>
      </c>
      <c r="S1021" s="203">
        <f t="shared" si="511"/>
        <v>0</v>
      </c>
      <c r="T1021" s="203">
        <f t="shared" si="512"/>
        <v>0</v>
      </c>
      <c r="U1021" s="203">
        <f t="shared" si="513"/>
        <v>0</v>
      </c>
      <c r="V1021" s="175">
        <f>IF(Q1021&gt;0,VLOOKUP(Q1021,Jahresfaktoren!$A$11:$B$24,2,),0)</f>
        <v>152</v>
      </c>
      <c r="W1021" s="175">
        <f>IF(R1021&gt;0,VLOOKUP(R1021,Jahresfaktoren!$D$11:$E$24,2,),0)</f>
        <v>150</v>
      </c>
      <c r="X1021" s="175">
        <f>IF(S1021&gt;0,VLOOKUP(S1021,Jahresfaktoren!$A$28:$B$29,2,),0)</f>
        <v>0</v>
      </c>
      <c r="Y1021" s="175">
        <f>IF(T1021&gt;0,VLOOKUP(T1021,Jahresfaktoren!$A$28:$B$29,2,),0)</f>
        <v>0</v>
      </c>
      <c r="Z1021" s="175">
        <f>IF(U1021&gt;0,VLOOKUP(U1021,Jahresfaktoren!$A$32:$B$33,2,),)</f>
        <v>0</v>
      </c>
      <c r="AA1021" s="177">
        <f t="shared" si="523"/>
        <v>2547.5200000000004</v>
      </c>
      <c r="AB1021" s="177">
        <f t="shared" si="524"/>
        <v>2514.0000000000005</v>
      </c>
      <c r="AC1021" s="177" t="str">
        <f t="shared" si="525"/>
        <v/>
      </c>
      <c r="AD1021" s="177" t="str">
        <f t="shared" si="526"/>
        <v/>
      </c>
      <c r="AE1021" s="177" t="str">
        <f t="shared" si="527"/>
        <v/>
      </c>
      <c r="AF1021" s="178">
        <f>IF(Q1021&gt;0,VLOOKUP(H1021,Leistungszahlen!$A$11:$C$158,3,),0)</f>
        <v>0</v>
      </c>
      <c r="AG1021" s="178">
        <f>IF(R1021&gt;0,VLOOKUP(H1021,Leistungszahlen!$A$11:$F$158,6,),IF(T1021&gt;0,VLOOKUP(H1021,Leistungszahlen!$A$11:$F$158,6,),0))</f>
        <v>0</v>
      </c>
      <c r="AH1021" s="179" t="e">
        <f t="shared" si="518"/>
        <v>#DIV/0!</v>
      </c>
      <c r="AI1021" s="179" t="e">
        <f t="shared" si="519"/>
        <v>#DIV/0!</v>
      </c>
      <c r="AJ1021" s="179">
        <f t="shared" si="520"/>
        <v>0</v>
      </c>
      <c r="AK1021" s="179">
        <f t="shared" si="521"/>
        <v>0</v>
      </c>
      <c r="AL1021" s="179">
        <f t="shared" si="522"/>
        <v>0</v>
      </c>
      <c r="AM1021" s="180">
        <f>IF(L1021=1,Stundensätze!$D$13,IF(L1021=2,Stundensätze!$D$17,IF(L1021=4,Stundensätze!$D$21,"")))</f>
        <v>0</v>
      </c>
      <c r="AN1021" s="180">
        <f>IF(L1021=1,Stundensätze!$D$15,IF(L1021=2,Stundensätze!$D$19,IF(L1021=4,Stundensätze!$D$23,"")))</f>
        <v>0</v>
      </c>
      <c r="AO1021" s="180" t="e">
        <f t="shared" si="528"/>
        <v>#DIV/0!</v>
      </c>
      <c r="AP1021" s="180">
        <f t="shared" si="529"/>
        <v>0</v>
      </c>
      <c r="AQ1021" s="192" t="e">
        <f t="shared" si="530"/>
        <v>#DIV/0!</v>
      </c>
      <c r="AR1021" s="192" t="e">
        <f t="shared" si="531"/>
        <v>#DIV/0!</v>
      </c>
      <c r="AS1021" s="193" t="e">
        <f t="shared" si="532"/>
        <v>#DIV/0!</v>
      </c>
      <c r="AT1021" s="258" t="str">
        <f>IF(K1021=0,0,VLOOKUP(K1021,Kostenstellen!A:B,2,FALSE))</f>
        <v xml:space="preserve">Stimmheilzentrum    </v>
      </c>
      <c r="AU1021" s="68" t="str">
        <f t="shared" si="514"/>
        <v>A1</v>
      </c>
      <c r="AV1021" s="68" t="str">
        <f t="shared" si="515"/>
        <v>A1</v>
      </c>
      <c r="AW1021" s="68">
        <f>IF(AF1021=0,0,VLOOKUP($H1021,Leistungszahlen!$A$11:$H$158,4,FALSE))</f>
        <v>0</v>
      </c>
      <c r="AX1021" s="68">
        <f>IF(AF1021=0,0,VLOOKUP($H1021,Leistungszahlen!$A$11:$H$158,5,FALSE))</f>
        <v>0</v>
      </c>
      <c r="AY1021" s="68">
        <f>IF(AG1021=0,0,VLOOKUP($H1021,Leistungszahlen!$A$11:$H$158,6,FALSE))</f>
        <v>0</v>
      </c>
      <c r="AZ1021" s="68">
        <f t="shared" si="516"/>
        <v>0</v>
      </c>
      <c r="BA1021" s="68">
        <f t="shared" si="517"/>
        <v>0</v>
      </c>
      <c r="BC1021" s="68">
        <f t="shared" si="533"/>
        <v>0</v>
      </c>
      <c r="BD1021" s="285"/>
    </row>
    <row r="1022" spans="1:56" s="68" customFormat="1" ht="22.5">
      <c r="A1022" s="200"/>
      <c r="B1022" s="200"/>
      <c r="C1022" s="200" t="s">
        <v>419</v>
      </c>
      <c r="D1022" s="200" t="s">
        <v>201</v>
      </c>
      <c r="E1022" s="200" t="s">
        <v>351</v>
      </c>
      <c r="F1022" s="200" t="s">
        <v>1372</v>
      </c>
      <c r="G1022" s="200" t="s">
        <v>121</v>
      </c>
      <c r="H1022" s="201" t="s">
        <v>200</v>
      </c>
      <c r="I1022" s="202">
        <v>4.38</v>
      </c>
      <c r="J1022" s="200" t="s">
        <v>778</v>
      </c>
      <c r="K1022" s="176">
        <v>4</v>
      </c>
      <c r="L1022" s="176">
        <v>1</v>
      </c>
      <c r="M1022" s="176"/>
      <c r="N1022" s="286">
        <v>6</v>
      </c>
      <c r="O1022" s="286"/>
      <c r="P1022" s="176"/>
      <c r="Q1022" s="203">
        <f t="shared" si="509"/>
        <v>6</v>
      </c>
      <c r="R1022" s="203">
        <f t="shared" si="510"/>
        <v>0</v>
      </c>
      <c r="S1022" s="203">
        <f t="shared" si="511"/>
        <v>0</v>
      </c>
      <c r="T1022" s="203">
        <f t="shared" si="512"/>
        <v>0</v>
      </c>
      <c r="U1022" s="203">
        <f t="shared" si="513"/>
        <v>0</v>
      </c>
      <c r="V1022" s="175">
        <f>IF(Q1022&gt;0,VLOOKUP(Q1022,Jahresfaktoren!$A$11:$B$24,2,),0)</f>
        <v>302</v>
      </c>
      <c r="W1022" s="175">
        <f>IF(R1022&gt;0,VLOOKUP(R1022,Jahresfaktoren!$D$11:$E$24,2,),0)</f>
        <v>0</v>
      </c>
      <c r="X1022" s="175">
        <f>IF(S1022&gt;0,VLOOKUP(S1022,Jahresfaktoren!$A$28:$B$29,2,),0)</f>
        <v>0</v>
      </c>
      <c r="Y1022" s="175">
        <f>IF(T1022&gt;0,VLOOKUP(T1022,Jahresfaktoren!$A$28:$B$29,2,),0)</f>
        <v>0</v>
      </c>
      <c r="Z1022" s="175">
        <f>IF(U1022&gt;0,VLOOKUP(U1022,Jahresfaktoren!$A$32:$B$33,2,),)</f>
        <v>0</v>
      </c>
      <c r="AA1022" s="177">
        <f t="shared" si="523"/>
        <v>1322.76</v>
      </c>
      <c r="AB1022" s="177" t="str">
        <f t="shared" si="524"/>
        <v/>
      </c>
      <c r="AC1022" s="177" t="str">
        <f t="shared" si="525"/>
        <v/>
      </c>
      <c r="AD1022" s="177" t="str">
        <f t="shared" si="526"/>
        <v/>
      </c>
      <c r="AE1022" s="177" t="str">
        <f t="shared" si="527"/>
        <v/>
      </c>
      <c r="AF1022" s="178">
        <f>IF(Q1022&gt;0,VLOOKUP(H1022,Leistungszahlen!$A$11:$C$158,3,),0)</f>
        <v>0</v>
      </c>
      <c r="AG1022" s="178">
        <f>IF(R1022&gt;0,VLOOKUP(H1022,Leistungszahlen!$A$11:$F$158,6,),IF(T1022&gt;0,VLOOKUP(H1022,Leistungszahlen!$A$11:$F$158,6,),0))</f>
        <v>0</v>
      </c>
      <c r="AH1022" s="179" t="e">
        <f t="shared" si="518"/>
        <v>#DIV/0!</v>
      </c>
      <c r="AI1022" s="179">
        <f t="shared" si="519"/>
        <v>0</v>
      </c>
      <c r="AJ1022" s="179">
        <f t="shared" si="520"/>
        <v>0</v>
      </c>
      <c r="AK1022" s="179">
        <f t="shared" si="521"/>
        <v>0</v>
      </c>
      <c r="AL1022" s="179">
        <f t="shared" si="522"/>
        <v>0</v>
      </c>
      <c r="AM1022" s="180">
        <f>IF(L1022=1,Stundensätze!$D$13,IF(L1022=2,Stundensätze!$D$17,IF(L1022=4,Stundensätze!$D$21,"")))</f>
        <v>0</v>
      </c>
      <c r="AN1022" s="180">
        <f>IF(L1022=1,Stundensätze!$D$15,IF(L1022=2,Stundensätze!$D$19,IF(L1022=4,Stundensätze!$D$23,"")))</f>
        <v>0</v>
      </c>
      <c r="AO1022" s="180" t="e">
        <f t="shared" si="528"/>
        <v>#DIV/0!</v>
      </c>
      <c r="AP1022" s="180">
        <f t="shared" si="529"/>
        <v>0</v>
      </c>
      <c r="AQ1022" s="192" t="e">
        <f t="shared" si="530"/>
        <v>#DIV/0!</v>
      </c>
      <c r="AR1022" s="192" t="e">
        <f t="shared" si="531"/>
        <v>#DIV/0!</v>
      </c>
      <c r="AS1022" s="193" t="e">
        <f t="shared" si="532"/>
        <v>#DIV/0!</v>
      </c>
      <c r="AT1022" s="258" t="str">
        <f>IF(K1022=0,0,VLOOKUP(K1022,Kostenstellen!A:B,2,FALSE))</f>
        <v xml:space="preserve">Stimmheilzentrum    </v>
      </c>
      <c r="AU1022" s="68" t="str">
        <f t="shared" si="514"/>
        <v>B</v>
      </c>
      <c r="AV1022" s="68" t="str">
        <f t="shared" si="515"/>
        <v/>
      </c>
      <c r="AW1022" s="68">
        <f>IF(AF1022=0,0,VLOOKUP($H1022,Leistungszahlen!$A$11:$H$158,4,FALSE))</f>
        <v>0</v>
      </c>
      <c r="AX1022" s="68">
        <f>IF(AF1022=0,0,VLOOKUP($H1022,Leistungszahlen!$A$11:$H$158,5,FALSE))</f>
        <v>0</v>
      </c>
      <c r="AY1022" s="68">
        <f>IF(AG1022=0,0,VLOOKUP($H1022,Leistungszahlen!$A$11:$H$158,6,FALSE))</f>
        <v>0</v>
      </c>
      <c r="AZ1022" s="68">
        <f t="shared" si="516"/>
        <v>0</v>
      </c>
      <c r="BA1022" s="68">
        <f t="shared" si="517"/>
        <v>0</v>
      </c>
      <c r="BC1022" s="68">
        <f t="shared" si="533"/>
        <v>0</v>
      </c>
      <c r="BD1022" s="285"/>
    </row>
    <row r="1023" spans="1:56" s="68" customFormat="1" ht="22.5">
      <c r="A1023" s="200"/>
      <c r="B1023" s="200"/>
      <c r="C1023" s="200" t="s">
        <v>419</v>
      </c>
      <c r="D1023" s="200" t="s">
        <v>201</v>
      </c>
      <c r="E1023" s="200" t="s">
        <v>352</v>
      </c>
      <c r="F1023" s="200" t="s">
        <v>1373</v>
      </c>
      <c r="G1023" s="200" t="s">
        <v>251</v>
      </c>
      <c r="H1023" s="201" t="s">
        <v>200</v>
      </c>
      <c r="I1023" s="202">
        <v>4.38</v>
      </c>
      <c r="J1023" s="200" t="s">
        <v>778</v>
      </c>
      <c r="K1023" s="176">
        <v>4</v>
      </c>
      <c r="L1023" s="176">
        <v>1</v>
      </c>
      <c r="M1023" s="176"/>
      <c r="N1023" s="286">
        <v>6</v>
      </c>
      <c r="O1023" s="286"/>
      <c r="P1023" s="176"/>
      <c r="Q1023" s="203">
        <f t="shared" si="509"/>
        <v>6</v>
      </c>
      <c r="R1023" s="203">
        <f t="shared" si="510"/>
        <v>0</v>
      </c>
      <c r="S1023" s="203">
        <f t="shared" si="511"/>
        <v>0</v>
      </c>
      <c r="T1023" s="203">
        <f t="shared" si="512"/>
        <v>0</v>
      </c>
      <c r="U1023" s="203">
        <f t="shared" si="513"/>
        <v>0</v>
      </c>
      <c r="V1023" s="175">
        <f>IF(Q1023&gt;0,VLOOKUP(Q1023,Jahresfaktoren!$A$11:$B$24,2,),0)</f>
        <v>302</v>
      </c>
      <c r="W1023" s="175">
        <f>IF(R1023&gt;0,VLOOKUP(R1023,Jahresfaktoren!$D$11:$E$24,2,),0)</f>
        <v>0</v>
      </c>
      <c r="X1023" s="175">
        <f>IF(S1023&gt;0,VLOOKUP(S1023,Jahresfaktoren!$A$28:$B$29,2,),0)</f>
        <v>0</v>
      </c>
      <c r="Y1023" s="175">
        <f>IF(T1023&gt;0,VLOOKUP(T1023,Jahresfaktoren!$A$28:$B$29,2,),0)</f>
        <v>0</v>
      </c>
      <c r="Z1023" s="175">
        <f>IF(U1023&gt;0,VLOOKUP(U1023,Jahresfaktoren!$A$32:$B$33,2,),)</f>
        <v>0</v>
      </c>
      <c r="AA1023" s="177">
        <f t="shared" si="523"/>
        <v>1322.76</v>
      </c>
      <c r="AB1023" s="177" t="str">
        <f t="shared" si="524"/>
        <v/>
      </c>
      <c r="AC1023" s="177" t="str">
        <f t="shared" si="525"/>
        <v/>
      </c>
      <c r="AD1023" s="177" t="str">
        <f t="shared" si="526"/>
        <v/>
      </c>
      <c r="AE1023" s="177" t="str">
        <f t="shared" si="527"/>
        <v/>
      </c>
      <c r="AF1023" s="178">
        <f>IF(Q1023&gt;0,VLOOKUP(H1023,Leistungszahlen!$A$11:$C$158,3,),0)</f>
        <v>0</v>
      </c>
      <c r="AG1023" s="178">
        <f>IF(R1023&gt;0,VLOOKUP(H1023,Leistungszahlen!$A$11:$F$158,6,),IF(T1023&gt;0,VLOOKUP(H1023,Leistungszahlen!$A$11:$F$158,6,),0))</f>
        <v>0</v>
      </c>
      <c r="AH1023" s="179" t="e">
        <f t="shared" si="518"/>
        <v>#DIV/0!</v>
      </c>
      <c r="AI1023" s="179">
        <f t="shared" si="519"/>
        <v>0</v>
      </c>
      <c r="AJ1023" s="179">
        <f t="shared" si="520"/>
        <v>0</v>
      </c>
      <c r="AK1023" s="179">
        <f t="shared" si="521"/>
        <v>0</v>
      </c>
      <c r="AL1023" s="179">
        <f t="shared" si="522"/>
        <v>0</v>
      </c>
      <c r="AM1023" s="180">
        <f>IF(L1023=1,Stundensätze!$D$13,IF(L1023=2,Stundensätze!$D$17,IF(L1023=4,Stundensätze!$D$21,"")))</f>
        <v>0</v>
      </c>
      <c r="AN1023" s="180">
        <f>IF(L1023=1,Stundensätze!$D$15,IF(L1023=2,Stundensätze!$D$19,IF(L1023=4,Stundensätze!$D$23,"")))</f>
        <v>0</v>
      </c>
      <c r="AO1023" s="180" t="e">
        <f t="shared" si="528"/>
        <v>#DIV/0!</v>
      </c>
      <c r="AP1023" s="180">
        <f t="shared" si="529"/>
        <v>0</v>
      </c>
      <c r="AQ1023" s="192" t="e">
        <f t="shared" si="530"/>
        <v>#DIV/0!</v>
      </c>
      <c r="AR1023" s="192" t="e">
        <f t="shared" si="531"/>
        <v>#DIV/0!</v>
      </c>
      <c r="AS1023" s="193" t="e">
        <f t="shared" si="532"/>
        <v>#DIV/0!</v>
      </c>
      <c r="AT1023" s="258" t="str">
        <f>IF(K1023=0,0,VLOOKUP(K1023,Kostenstellen!A:B,2,FALSE))</f>
        <v xml:space="preserve">Stimmheilzentrum    </v>
      </c>
      <c r="AU1023" s="68" t="str">
        <f t="shared" si="514"/>
        <v>B</v>
      </c>
      <c r="AV1023" s="68" t="str">
        <f t="shared" si="515"/>
        <v/>
      </c>
      <c r="AW1023" s="68">
        <f>IF(AF1023=0,0,VLOOKUP($H1023,Leistungszahlen!$A$11:$H$158,4,FALSE))</f>
        <v>0</v>
      </c>
      <c r="AX1023" s="68">
        <f>IF(AF1023=0,0,VLOOKUP($H1023,Leistungszahlen!$A$11:$H$158,5,FALSE))</f>
        <v>0</v>
      </c>
      <c r="AY1023" s="68">
        <f>IF(AG1023=0,0,VLOOKUP($H1023,Leistungszahlen!$A$11:$H$158,6,FALSE))</f>
        <v>0</v>
      </c>
      <c r="AZ1023" s="68">
        <f t="shared" si="516"/>
        <v>0</v>
      </c>
      <c r="BA1023" s="68">
        <f t="shared" si="517"/>
        <v>0</v>
      </c>
      <c r="BC1023" s="68">
        <f t="shared" si="533"/>
        <v>0</v>
      </c>
      <c r="BD1023" s="285"/>
    </row>
    <row r="1024" spans="1:56" s="68" customFormat="1">
      <c r="A1024" s="200"/>
      <c r="B1024" s="200"/>
      <c r="C1024" s="200" t="s">
        <v>419</v>
      </c>
      <c r="D1024" s="200" t="s">
        <v>201</v>
      </c>
      <c r="E1024" s="200" t="s">
        <v>352</v>
      </c>
      <c r="F1024" s="200" t="s">
        <v>1373</v>
      </c>
      <c r="G1024" s="200" t="s">
        <v>118</v>
      </c>
      <c r="H1024" s="201" t="s">
        <v>221</v>
      </c>
      <c r="I1024" s="202">
        <v>4.01</v>
      </c>
      <c r="J1024" s="200" t="s">
        <v>292</v>
      </c>
      <c r="K1024" s="176"/>
      <c r="L1024" s="176">
        <v>1</v>
      </c>
      <c r="M1024" s="176">
        <v>0</v>
      </c>
      <c r="N1024" s="286">
        <v>1</v>
      </c>
      <c r="O1024" s="286"/>
      <c r="P1024" s="176"/>
      <c r="Q1024" s="203">
        <f t="shared" si="509"/>
        <v>1</v>
      </c>
      <c r="R1024" s="203">
        <f t="shared" si="510"/>
        <v>0</v>
      </c>
      <c r="S1024" s="203">
        <f t="shared" si="511"/>
        <v>0</v>
      </c>
      <c r="T1024" s="203">
        <f t="shared" si="512"/>
        <v>0</v>
      </c>
      <c r="U1024" s="203">
        <f t="shared" si="513"/>
        <v>0</v>
      </c>
      <c r="V1024" s="175">
        <f>IF(Q1024&gt;0,VLOOKUP(Q1024,Jahresfaktoren!$A$11:$B$24,2,),0)</f>
        <v>52</v>
      </c>
      <c r="W1024" s="175">
        <f>IF(R1024&gt;0,VLOOKUP(R1024,Jahresfaktoren!$D$11:$E$24,2,),0)</f>
        <v>0</v>
      </c>
      <c r="X1024" s="175">
        <f>IF(S1024&gt;0,VLOOKUP(S1024,Jahresfaktoren!$A$28:$B$29,2,),0)</f>
        <v>0</v>
      </c>
      <c r="Y1024" s="175">
        <f>IF(T1024&gt;0,VLOOKUP(T1024,Jahresfaktoren!$A$28:$B$29,2,),0)</f>
        <v>0</v>
      </c>
      <c r="Z1024" s="175">
        <f>IF(U1024&gt;0,VLOOKUP(U1024,Jahresfaktoren!$A$32:$B$33,2,),)</f>
        <v>0</v>
      </c>
      <c r="AA1024" s="177">
        <f t="shared" si="523"/>
        <v>208.51999999999998</v>
      </c>
      <c r="AB1024" s="177" t="str">
        <f t="shared" si="524"/>
        <v/>
      </c>
      <c r="AC1024" s="177" t="str">
        <f t="shared" si="525"/>
        <v/>
      </c>
      <c r="AD1024" s="177" t="str">
        <f t="shared" si="526"/>
        <v/>
      </c>
      <c r="AE1024" s="177" t="str">
        <f t="shared" si="527"/>
        <v/>
      </c>
      <c r="AF1024" s="178">
        <f>IF(Q1024&gt;0,VLOOKUP(H1024,Leistungszahlen!$A$11:$C$158,3,),0)</f>
        <v>0</v>
      </c>
      <c r="AG1024" s="178">
        <f>IF(R1024&gt;0,VLOOKUP(H1024,Leistungszahlen!$A$11:$F$158,6,),IF(T1024&gt;0,VLOOKUP(H1024,Leistungszahlen!$A$11:$F$158,6,),0))</f>
        <v>0</v>
      </c>
      <c r="AH1024" s="179" t="e">
        <f t="shared" si="518"/>
        <v>#DIV/0!</v>
      </c>
      <c r="AI1024" s="179">
        <f t="shared" si="519"/>
        <v>0</v>
      </c>
      <c r="AJ1024" s="179">
        <f t="shared" si="520"/>
        <v>0</v>
      </c>
      <c r="AK1024" s="179">
        <f t="shared" si="521"/>
        <v>0</v>
      </c>
      <c r="AL1024" s="179">
        <f t="shared" si="522"/>
        <v>0</v>
      </c>
      <c r="AM1024" s="180">
        <f>IF(L1024=1,Stundensätze!$D$13,IF(L1024=2,Stundensätze!$D$17,IF(L1024=4,Stundensätze!$D$21,"")))</f>
        <v>0</v>
      </c>
      <c r="AN1024" s="180">
        <f>IF(L1024=1,Stundensätze!$D$15,IF(L1024=2,Stundensätze!$D$19,IF(L1024=4,Stundensätze!$D$23,"")))</f>
        <v>0</v>
      </c>
      <c r="AO1024" s="180" t="e">
        <f t="shared" si="528"/>
        <v>#DIV/0!</v>
      </c>
      <c r="AP1024" s="180">
        <f t="shared" si="529"/>
        <v>0</v>
      </c>
      <c r="AQ1024" s="192" t="e">
        <f t="shared" si="530"/>
        <v>#DIV/0!</v>
      </c>
      <c r="AR1024" s="192" t="e">
        <f t="shared" si="531"/>
        <v>#DIV/0!</v>
      </c>
      <c r="AS1024" s="193" t="e">
        <f t="shared" si="532"/>
        <v>#DIV/0!</v>
      </c>
      <c r="AT1024" s="258">
        <f>IF(K1024=0,0,VLOOKUP(K1024,Kostenstellen!A:B,2,FALSE))</f>
        <v>0</v>
      </c>
      <c r="AU1024" s="68" t="str">
        <f t="shared" si="514"/>
        <v>Z</v>
      </c>
      <c r="AV1024" s="68" t="str">
        <f t="shared" si="515"/>
        <v/>
      </c>
      <c r="AW1024" s="68">
        <f>IF(AF1024=0,0,VLOOKUP($H1024,Leistungszahlen!$A$11:$H$158,4,FALSE))</f>
        <v>0</v>
      </c>
      <c r="AX1024" s="68">
        <f>IF(AF1024=0,0,VLOOKUP($H1024,Leistungszahlen!$A$11:$H$158,5,FALSE))</f>
        <v>0</v>
      </c>
      <c r="AY1024" s="68">
        <f>IF(AG1024=0,0,VLOOKUP($H1024,Leistungszahlen!$A$11:$H$158,6,FALSE))</f>
        <v>0</v>
      </c>
      <c r="AZ1024" s="68">
        <f t="shared" si="516"/>
        <v>0</v>
      </c>
      <c r="BA1024" s="68">
        <f t="shared" si="517"/>
        <v>0</v>
      </c>
      <c r="BC1024" s="68">
        <f t="shared" si="533"/>
        <v>0</v>
      </c>
      <c r="BD1024" s="285"/>
    </row>
    <row r="1025" spans="1:56" s="68" customFormat="1" ht="22.5">
      <c r="A1025" s="200"/>
      <c r="B1025" s="200"/>
      <c r="C1025" s="200" t="s">
        <v>419</v>
      </c>
      <c r="D1025" s="200" t="s">
        <v>201</v>
      </c>
      <c r="E1025" s="200" t="s">
        <v>352</v>
      </c>
      <c r="F1025" s="200" t="s">
        <v>1373</v>
      </c>
      <c r="G1025" s="200" t="s">
        <v>163</v>
      </c>
      <c r="H1025" s="201" t="s">
        <v>287</v>
      </c>
      <c r="I1025" s="202">
        <v>16.760000000000002</v>
      </c>
      <c r="J1025" s="200" t="s">
        <v>560</v>
      </c>
      <c r="K1025" s="176">
        <v>4</v>
      </c>
      <c r="L1025" s="176">
        <v>1</v>
      </c>
      <c r="M1025" s="176"/>
      <c r="N1025" s="286">
        <v>3</v>
      </c>
      <c r="O1025" s="286">
        <v>3</v>
      </c>
      <c r="P1025" s="176"/>
      <c r="Q1025" s="203">
        <f t="shared" si="509"/>
        <v>3</v>
      </c>
      <c r="R1025" s="203">
        <f t="shared" si="510"/>
        <v>3</v>
      </c>
      <c r="S1025" s="203">
        <f t="shared" si="511"/>
        <v>0</v>
      </c>
      <c r="T1025" s="203">
        <f t="shared" si="512"/>
        <v>0</v>
      </c>
      <c r="U1025" s="203">
        <f t="shared" si="513"/>
        <v>0</v>
      </c>
      <c r="V1025" s="175">
        <f>IF(Q1025&gt;0,VLOOKUP(Q1025,Jahresfaktoren!$A$11:$B$24,2,),0)</f>
        <v>152</v>
      </c>
      <c r="W1025" s="175">
        <f>IF(R1025&gt;0,VLOOKUP(R1025,Jahresfaktoren!$D$11:$E$24,2,),0)</f>
        <v>150</v>
      </c>
      <c r="X1025" s="175">
        <f>IF(S1025&gt;0,VLOOKUP(S1025,Jahresfaktoren!$A$28:$B$29,2,),0)</f>
        <v>0</v>
      </c>
      <c r="Y1025" s="175">
        <f>IF(T1025&gt;0,VLOOKUP(T1025,Jahresfaktoren!$A$28:$B$29,2,),0)</f>
        <v>0</v>
      </c>
      <c r="Z1025" s="175">
        <f>IF(U1025&gt;0,VLOOKUP(U1025,Jahresfaktoren!$A$32:$B$33,2,),)</f>
        <v>0</v>
      </c>
      <c r="AA1025" s="177">
        <f t="shared" si="523"/>
        <v>2547.5200000000004</v>
      </c>
      <c r="AB1025" s="177">
        <f t="shared" si="524"/>
        <v>2514.0000000000005</v>
      </c>
      <c r="AC1025" s="177" t="str">
        <f t="shared" si="525"/>
        <v/>
      </c>
      <c r="AD1025" s="177" t="str">
        <f t="shared" si="526"/>
        <v/>
      </c>
      <c r="AE1025" s="177" t="str">
        <f t="shared" si="527"/>
        <v/>
      </c>
      <c r="AF1025" s="178">
        <f>IF(Q1025&gt;0,VLOOKUP(H1025,Leistungszahlen!$A$11:$C$158,3,),0)</f>
        <v>0</v>
      </c>
      <c r="AG1025" s="178">
        <f>IF(R1025&gt;0,VLOOKUP(H1025,Leistungszahlen!$A$11:$F$158,6,),IF(T1025&gt;0,VLOOKUP(H1025,Leistungszahlen!$A$11:$F$158,6,),0))</f>
        <v>0</v>
      </c>
      <c r="AH1025" s="179" t="e">
        <f t="shared" si="518"/>
        <v>#DIV/0!</v>
      </c>
      <c r="AI1025" s="179" t="e">
        <f t="shared" si="519"/>
        <v>#DIV/0!</v>
      </c>
      <c r="AJ1025" s="179">
        <f t="shared" si="520"/>
        <v>0</v>
      </c>
      <c r="AK1025" s="179">
        <f t="shared" si="521"/>
        <v>0</v>
      </c>
      <c r="AL1025" s="179">
        <f t="shared" si="522"/>
        <v>0</v>
      </c>
      <c r="AM1025" s="180">
        <f>IF(L1025=1,Stundensätze!$D$13,IF(L1025=2,Stundensätze!$D$17,IF(L1025=4,Stundensätze!$D$21,"")))</f>
        <v>0</v>
      </c>
      <c r="AN1025" s="180">
        <f>IF(L1025=1,Stundensätze!$D$15,IF(L1025=2,Stundensätze!$D$19,IF(L1025=4,Stundensätze!$D$23,"")))</f>
        <v>0</v>
      </c>
      <c r="AO1025" s="180" t="e">
        <f t="shared" si="528"/>
        <v>#DIV/0!</v>
      </c>
      <c r="AP1025" s="180">
        <f t="shared" si="529"/>
        <v>0</v>
      </c>
      <c r="AQ1025" s="192" t="e">
        <f t="shared" si="530"/>
        <v>#DIV/0!</v>
      </c>
      <c r="AR1025" s="192" t="e">
        <f t="shared" si="531"/>
        <v>#DIV/0!</v>
      </c>
      <c r="AS1025" s="193" t="e">
        <f t="shared" si="532"/>
        <v>#DIV/0!</v>
      </c>
      <c r="AT1025" s="258" t="str">
        <f>IF(K1025=0,0,VLOOKUP(K1025,Kostenstellen!A:B,2,FALSE))</f>
        <v xml:space="preserve">Stimmheilzentrum    </v>
      </c>
      <c r="AU1025" s="68" t="str">
        <f t="shared" si="514"/>
        <v>A1</v>
      </c>
      <c r="AV1025" s="68" t="str">
        <f t="shared" si="515"/>
        <v>A1</v>
      </c>
      <c r="AW1025" s="68">
        <f>IF(AF1025=0,0,VLOOKUP($H1025,Leistungszahlen!$A$11:$H$158,4,FALSE))</f>
        <v>0</v>
      </c>
      <c r="AX1025" s="68">
        <f>IF(AF1025=0,0,VLOOKUP($H1025,Leistungszahlen!$A$11:$H$158,5,FALSE))</f>
        <v>0</v>
      </c>
      <c r="AY1025" s="68">
        <f>IF(AG1025=0,0,VLOOKUP($H1025,Leistungszahlen!$A$11:$H$158,6,FALSE))</f>
        <v>0</v>
      </c>
      <c r="AZ1025" s="68">
        <f t="shared" si="516"/>
        <v>0</v>
      </c>
      <c r="BA1025" s="68">
        <f t="shared" si="517"/>
        <v>0</v>
      </c>
      <c r="BC1025" s="68">
        <f t="shared" si="533"/>
        <v>0</v>
      </c>
      <c r="BD1025" s="285"/>
    </row>
    <row r="1026" spans="1:56" s="68" customFormat="1" ht="22.5">
      <c r="A1026" s="200"/>
      <c r="B1026" s="200"/>
      <c r="C1026" s="200" t="s">
        <v>419</v>
      </c>
      <c r="D1026" s="200" t="s">
        <v>201</v>
      </c>
      <c r="E1026" s="200" t="s">
        <v>352</v>
      </c>
      <c r="F1026" s="200" t="s">
        <v>1374</v>
      </c>
      <c r="G1026" s="200" t="s">
        <v>251</v>
      </c>
      <c r="H1026" s="201" t="s">
        <v>200</v>
      </c>
      <c r="I1026" s="202">
        <v>4.38</v>
      </c>
      <c r="J1026" s="200" t="s">
        <v>778</v>
      </c>
      <c r="K1026" s="176">
        <v>4</v>
      </c>
      <c r="L1026" s="176">
        <v>1</v>
      </c>
      <c r="M1026" s="176"/>
      <c r="N1026" s="286">
        <v>6</v>
      </c>
      <c r="O1026" s="286"/>
      <c r="P1026" s="176"/>
      <c r="Q1026" s="203">
        <f t="shared" si="509"/>
        <v>6</v>
      </c>
      <c r="R1026" s="203">
        <f t="shared" si="510"/>
        <v>0</v>
      </c>
      <c r="S1026" s="203">
        <f t="shared" si="511"/>
        <v>0</v>
      </c>
      <c r="T1026" s="203">
        <f t="shared" si="512"/>
        <v>0</v>
      </c>
      <c r="U1026" s="203">
        <f t="shared" si="513"/>
        <v>0</v>
      </c>
      <c r="V1026" s="175">
        <f>IF(Q1026&gt;0,VLOOKUP(Q1026,Jahresfaktoren!$A$11:$B$24,2,),0)</f>
        <v>302</v>
      </c>
      <c r="W1026" s="175">
        <f>IF(R1026&gt;0,VLOOKUP(R1026,Jahresfaktoren!$D$11:$E$24,2,),0)</f>
        <v>0</v>
      </c>
      <c r="X1026" s="175">
        <f>IF(S1026&gt;0,VLOOKUP(S1026,Jahresfaktoren!$A$28:$B$29,2,),0)</f>
        <v>0</v>
      </c>
      <c r="Y1026" s="175">
        <f>IF(T1026&gt;0,VLOOKUP(T1026,Jahresfaktoren!$A$28:$B$29,2,),0)</f>
        <v>0</v>
      </c>
      <c r="Z1026" s="175">
        <f>IF(U1026&gt;0,VLOOKUP(U1026,Jahresfaktoren!$A$32:$B$33,2,),)</f>
        <v>0</v>
      </c>
      <c r="AA1026" s="177">
        <f t="shared" si="523"/>
        <v>1322.76</v>
      </c>
      <c r="AB1026" s="177" t="str">
        <f t="shared" si="524"/>
        <v/>
      </c>
      <c r="AC1026" s="177" t="str">
        <f t="shared" si="525"/>
        <v/>
      </c>
      <c r="AD1026" s="177" t="str">
        <f t="shared" si="526"/>
        <v/>
      </c>
      <c r="AE1026" s="177" t="str">
        <f t="shared" si="527"/>
        <v/>
      </c>
      <c r="AF1026" s="178">
        <f>IF(Q1026&gt;0,VLOOKUP(H1026,Leistungszahlen!$A$11:$C$158,3,),0)</f>
        <v>0</v>
      </c>
      <c r="AG1026" s="178">
        <f>IF(R1026&gt;0,VLOOKUP(H1026,Leistungszahlen!$A$11:$F$158,6,),IF(T1026&gt;0,VLOOKUP(H1026,Leistungszahlen!$A$11:$F$158,6,),0))</f>
        <v>0</v>
      </c>
      <c r="AH1026" s="179" t="e">
        <f t="shared" si="518"/>
        <v>#DIV/0!</v>
      </c>
      <c r="AI1026" s="179">
        <f t="shared" si="519"/>
        <v>0</v>
      </c>
      <c r="AJ1026" s="179">
        <f t="shared" si="520"/>
        <v>0</v>
      </c>
      <c r="AK1026" s="179">
        <f t="shared" si="521"/>
        <v>0</v>
      </c>
      <c r="AL1026" s="179">
        <f t="shared" si="522"/>
        <v>0</v>
      </c>
      <c r="AM1026" s="180">
        <f>IF(L1026=1,Stundensätze!$D$13,IF(L1026=2,Stundensätze!$D$17,IF(L1026=4,Stundensätze!$D$21,"")))</f>
        <v>0</v>
      </c>
      <c r="AN1026" s="180">
        <f>IF(L1026=1,Stundensätze!$D$15,IF(L1026=2,Stundensätze!$D$19,IF(L1026=4,Stundensätze!$D$23,"")))</f>
        <v>0</v>
      </c>
      <c r="AO1026" s="180" t="e">
        <f t="shared" si="528"/>
        <v>#DIV/0!</v>
      </c>
      <c r="AP1026" s="180">
        <f t="shared" si="529"/>
        <v>0</v>
      </c>
      <c r="AQ1026" s="192" t="e">
        <f t="shared" si="530"/>
        <v>#DIV/0!</v>
      </c>
      <c r="AR1026" s="192" t="e">
        <f t="shared" si="531"/>
        <v>#DIV/0!</v>
      </c>
      <c r="AS1026" s="193" t="e">
        <f t="shared" si="532"/>
        <v>#DIV/0!</v>
      </c>
      <c r="AT1026" s="258" t="str">
        <f>IF(K1026=0,0,VLOOKUP(K1026,Kostenstellen!A:B,2,FALSE))</f>
        <v xml:space="preserve">Stimmheilzentrum    </v>
      </c>
      <c r="AU1026" s="68" t="str">
        <f t="shared" si="514"/>
        <v>B</v>
      </c>
      <c r="AV1026" s="68" t="str">
        <f t="shared" si="515"/>
        <v/>
      </c>
      <c r="AW1026" s="68">
        <f>IF(AF1026=0,0,VLOOKUP($H1026,Leistungszahlen!$A$11:$H$158,4,FALSE))</f>
        <v>0</v>
      </c>
      <c r="AX1026" s="68">
        <f>IF(AF1026=0,0,VLOOKUP($H1026,Leistungszahlen!$A$11:$H$158,5,FALSE))</f>
        <v>0</v>
      </c>
      <c r="AY1026" s="68">
        <f>IF(AG1026=0,0,VLOOKUP($H1026,Leistungszahlen!$A$11:$H$158,6,FALSE))</f>
        <v>0</v>
      </c>
      <c r="AZ1026" s="68">
        <f t="shared" si="516"/>
        <v>0</v>
      </c>
      <c r="BA1026" s="68">
        <f t="shared" si="517"/>
        <v>0</v>
      </c>
      <c r="BC1026" s="68">
        <f t="shared" si="533"/>
        <v>0</v>
      </c>
      <c r="BD1026" s="285"/>
    </row>
    <row r="1027" spans="1:56" s="68" customFormat="1" ht="22.5">
      <c r="A1027" s="200"/>
      <c r="B1027" s="200"/>
      <c r="C1027" s="200" t="s">
        <v>419</v>
      </c>
      <c r="D1027" s="200" t="s">
        <v>201</v>
      </c>
      <c r="E1027" s="200" t="s">
        <v>352</v>
      </c>
      <c r="F1027" s="200" t="s">
        <v>1374</v>
      </c>
      <c r="G1027" s="200" t="s">
        <v>118</v>
      </c>
      <c r="H1027" s="201" t="s">
        <v>221</v>
      </c>
      <c r="I1027" s="202">
        <v>4.01</v>
      </c>
      <c r="J1027" s="200" t="s">
        <v>292</v>
      </c>
      <c r="K1027" s="176">
        <v>4</v>
      </c>
      <c r="L1027" s="176">
        <v>1</v>
      </c>
      <c r="M1027" s="176">
        <v>0</v>
      </c>
      <c r="N1027" s="286">
        <v>1</v>
      </c>
      <c r="O1027" s="286"/>
      <c r="P1027" s="176"/>
      <c r="Q1027" s="203">
        <f t="shared" ref="Q1027:Q1090" si="534">IF(M1027="x",0,IF(N1027=7,6,IF(N1027=14,12,IF(N1027="12+5",11,N1027))))</f>
        <v>1</v>
      </c>
      <c r="R1027" s="203">
        <f t="shared" ref="R1027:R1090" si="535">IF(M1027="x",0,IF(O1027=0,0,IF(N1027=7,0,IF(N1027+O1027=7,O1027-1,O1027))))</f>
        <v>0</v>
      </c>
      <c r="S1027" s="203">
        <f t="shared" ref="S1027:S1090" si="536">IF(M1027="x",0,IF(N1027=7,1,IF(N1027=14,2,IF(AND(N1027=12,O1027=5),1,IF(N1027="12+5",1,0)))))</f>
        <v>0</v>
      </c>
      <c r="T1027" s="203">
        <f t="shared" ref="T1027:T1090" si="537">IF(M1027="x",0,IF(O1027=0,0,IF(N1027=7,0,IF(N1027+O1027=7,1,0))))</f>
        <v>0</v>
      </c>
      <c r="U1027" s="203">
        <f t="shared" ref="U1027:U1090" si="538">T1027+S1027</f>
        <v>0</v>
      </c>
      <c r="V1027" s="175">
        <f>IF(Q1027&gt;0,VLOOKUP(Q1027,Jahresfaktoren!$A$11:$B$24,2,),0)</f>
        <v>52</v>
      </c>
      <c r="W1027" s="175">
        <f>IF(R1027&gt;0,VLOOKUP(R1027,Jahresfaktoren!$D$11:$E$24,2,),0)</f>
        <v>0</v>
      </c>
      <c r="X1027" s="175">
        <f>IF(S1027&gt;0,VLOOKUP(S1027,Jahresfaktoren!$A$28:$B$29,2,),0)</f>
        <v>0</v>
      </c>
      <c r="Y1027" s="175">
        <f>IF(T1027&gt;0,VLOOKUP(T1027,Jahresfaktoren!$A$28:$B$29,2,),0)</f>
        <v>0</v>
      </c>
      <c r="Z1027" s="175">
        <f>IF(U1027&gt;0,VLOOKUP(U1027,Jahresfaktoren!$A$32:$B$33,2,),)</f>
        <v>0</v>
      </c>
      <c r="AA1027" s="177">
        <f t="shared" si="523"/>
        <v>208.51999999999998</v>
      </c>
      <c r="AB1027" s="177" t="str">
        <f t="shared" si="524"/>
        <v/>
      </c>
      <c r="AC1027" s="177" t="str">
        <f t="shared" si="525"/>
        <v/>
      </c>
      <c r="AD1027" s="177" t="str">
        <f t="shared" si="526"/>
        <v/>
      </c>
      <c r="AE1027" s="177" t="str">
        <f t="shared" si="527"/>
        <v/>
      </c>
      <c r="AF1027" s="178">
        <f>IF(Q1027&gt;0,VLOOKUP(H1027,Leistungszahlen!$A$11:$C$158,3,),0)</f>
        <v>0</v>
      </c>
      <c r="AG1027" s="178">
        <f>IF(R1027&gt;0,VLOOKUP(H1027,Leistungszahlen!$A$11:$F$158,6,),IF(T1027&gt;0,VLOOKUP(H1027,Leistungszahlen!$A$11:$F$158,6,),0))</f>
        <v>0</v>
      </c>
      <c r="AH1027" s="179" t="e">
        <f t="shared" si="518"/>
        <v>#DIV/0!</v>
      </c>
      <c r="AI1027" s="179">
        <f t="shared" si="519"/>
        <v>0</v>
      </c>
      <c r="AJ1027" s="179">
        <f t="shared" si="520"/>
        <v>0</v>
      </c>
      <c r="AK1027" s="179">
        <f t="shared" si="521"/>
        <v>0</v>
      </c>
      <c r="AL1027" s="179">
        <f t="shared" si="522"/>
        <v>0</v>
      </c>
      <c r="AM1027" s="180">
        <f>IF(L1027=1,Stundensätze!$D$13,IF(L1027=2,Stundensätze!$D$17,IF(L1027=4,Stundensätze!$D$21,"")))</f>
        <v>0</v>
      </c>
      <c r="AN1027" s="180">
        <f>IF(L1027=1,Stundensätze!$D$15,IF(L1027=2,Stundensätze!$D$19,IF(L1027=4,Stundensätze!$D$23,"")))</f>
        <v>0</v>
      </c>
      <c r="AO1027" s="180" t="e">
        <f t="shared" si="528"/>
        <v>#DIV/0!</v>
      </c>
      <c r="AP1027" s="180">
        <f t="shared" si="529"/>
        <v>0</v>
      </c>
      <c r="AQ1027" s="192" t="e">
        <f t="shared" si="530"/>
        <v>#DIV/0!</v>
      </c>
      <c r="AR1027" s="192" t="e">
        <f t="shared" si="531"/>
        <v>#DIV/0!</v>
      </c>
      <c r="AS1027" s="193" t="e">
        <f t="shared" si="532"/>
        <v>#DIV/0!</v>
      </c>
      <c r="AT1027" s="258" t="str">
        <f>IF(K1027=0,0,VLOOKUP(K1027,Kostenstellen!A:B,2,FALSE))</f>
        <v xml:space="preserve">Stimmheilzentrum    </v>
      </c>
      <c r="AU1027" s="68" t="str">
        <f t="shared" ref="AU1027:AU1090" si="539">IF(SUM(V1027:Z1027)&gt;0,H1027,"")</f>
        <v>Z</v>
      </c>
      <c r="AV1027" s="68" t="str">
        <f t="shared" ref="AV1027:AV1090" si="540">IF(SUM(R1027+T1027)&gt;0,H1027,"")</f>
        <v/>
      </c>
      <c r="AW1027" s="68">
        <f>IF(AF1027=0,0,VLOOKUP($H1027,Leistungszahlen!$A$11:$H$158,4,FALSE))</f>
        <v>0</v>
      </c>
      <c r="AX1027" s="68">
        <f>IF(AF1027=0,0,VLOOKUP($H1027,Leistungszahlen!$A$11:$H$158,5,FALSE))</f>
        <v>0</v>
      </c>
      <c r="AY1027" s="68">
        <f>IF(AG1027=0,0,VLOOKUP($H1027,Leistungszahlen!$A$11:$H$158,6,FALSE))</f>
        <v>0</v>
      </c>
      <c r="AZ1027" s="68">
        <f t="shared" ref="AZ1027:AZ1090" si="541">IF(AX1027&lt;AF1027,1,IF(AG1027&gt;AY1027,1,0))</f>
        <v>0</v>
      </c>
      <c r="BA1027" s="68">
        <f t="shared" ref="BA1027:BA1090" si="542">IF(AF1027&gt;AX1027,1,IF(AG1027&gt;AY1027,1,0))</f>
        <v>0</v>
      </c>
      <c r="BC1027" s="68">
        <f t="shared" si="533"/>
        <v>0</v>
      </c>
      <c r="BD1027" s="285"/>
    </row>
    <row r="1028" spans="1:56" s="68" customFormat="1" ht="22.5">
      <c r="A1028" s="200"/>
      <c r="B1028" s="200"/>
      <c r="C1028" s="200" t="s">
        <v>419</v>
      </c>
      <c r="D1028" s="200" t="s">
        <v>201</v>
      </c>
      <c r="E1028" s="200" t="s">
        <v>352</v>
      </c>
      <c r="F1028" s="200" t="s">
        <v>1374</v>
      </c>
      <c r="G1028" s="200" t="s">
        <v>163</v>
      </c>
      <c r="H1028" s="201" t="s">
        <v>287</v>
      </c>
      <c r="I1028" s="202">
        <v>16.760000000000002</v>
      </c>
      <c r="J1028" s="200" t="s">
        <v>560</v>
      </c>
      <c r="K1028" s="176">
        <v>4</v>
      </c>
      <c r="L1028" s="176">
        <v>1</v>
      </c>
      <c r="M1028" s="176"/>
      <c r="N1028" s="286">
        <v>3</v>
      </c>
      <c r="O1028" s="286">
        <v>3</v>
      </c>
      <c r="P1028" s="176"/>
      <c r="Q1028" s="203">
        <f t="shared" si="534"/>
        <v>3</v>
      </c>
      <c r="R1028" s="203">
        <f t="shared" si="535"/>
        <v>3</v>
      </c>
      <c r="S1028" s="203">
        <f t="shared" si="536"/>
        <v>0</v>
      </c>
      <c r="T1028" s="203">
        <f t="shared" si="537"/>
        <v>0</v>
      </c>
      <c r="U1028" s="203">
        <f t="shared" si="538"/>
        <v>0</v>
      </c>
      <c r="V1028" s="175">
        <f>IF(Q1028&gt;0,VLOOKUP(Q1028,Jahresfaktoren!$A$11:$B$24,2,),0)</f>
        <v>152</v>
      </c>
      <c r="W1028" s="175">
        <f>IF(R1028&gt;0,VLOOKUP(R1028,Jahresfaktoren!$D$11:$E$24,2,),0)</f>
        <v>150</v>
      </c>
      <c r="X1028" s="175">
        <f>IF(S1028&gt;0,VLOOKUP(S1028,Jahresfaktoren!$A$28:$B$29,2,),0)</f>
        <v>0</v>
      </c>
      <c r="Y1028" s="175">
        <f>IF(T1028&gt;0,VLOOKUP(T1028,Jahresfaktoren!$A$28:$B$29,2,),0)</f>
        <v>0</v>
      </c>
      <c r="Z1028" s="175">
        <f>IF(U1028&gt;0,VLOOKUP(U1028,Jahresfaktoren!$A$32:$B$33,2,),)</f>
        <v>0</v>
      </c>
      <c r="AA1028" s="177">
        <f t="shared" si="523"/>
        <v>2547.5200000000004</v>
      </c>
      <c r="AB1028" s="177">
        <f t="shared" si="524"/>
        <v>2514.0000000000005</v>
      </c>
      <c r="AC1028" s="177" t="str">
        <f t="shared" si="525"/>
        <v/>
      </c>
      <c r="AD1028" s="177" t="str">
        <f t="shared" si="526"/>
        <v/>
      </c>
      <c r="AE1028" s="177" t="str">
        <f t="shared" si="527"/>
        <v/>
      </c>
      <c r="AF1028" s="178">
        <f>IF(Q1028&gt;0,VLOOKUP(H1028,Leistungszahlen!$A$11:$C$158,3,),0)</f>
        <v>0</v>
      </c>
      <c r="AG1028" s="178">
        <f>IF(R1028&gt;0,VLOOKUP(H1028,Leistungszahlen!$A$11:$F$158,6,),IF(T1028&gt;0,VLOOKUP(H1028,Leistungszahlen!$A$11:$F$158,6,),0))</f>
        <v>0</v>
      </c>
      <c r="AH1028" s="179" t="e">
        <f t="shared" si="518"/>
        <v>#DIV/0!</v>
      </c>
      <c r="AI1028" s="179" t="e">
        <f t="shared" si="519"/>
        <v>#DIV/0!</v>
      </c>
      <c r="AJ1028" s="179">
        <f t="shared" si="520"/>
        <v>0</v>
      </c>
      <c r="AK1028" s="179">
        <f t="shared" si="521"/>
        <v>0</v>
      </c>
      <c r="AL1028" s="179">
        <f t="shared" si="522"/>
        <v>0</v>
      </c>
      <c r="AM1028" s="180">
        <f>IF(L1028=1,Stundensätze!$D$13,IF(L1028=2,Stundensätze!$D$17,IF(L1028=4,Stundensätze!$D$21,"")))</f>
        <v>0</v>
      </c>
      <c r="AN1028" s="180">
        <f>IF(L1028=1,Stundensätze!$D$15,IF(L1028=2,Stundensätze!$D$19,IF(L1028=4,Stundensätze!$D$23,"")))</f>
        <v>0</v>
      </c>
      <c r="AO1028" s="180" t="e">
        <f t="shared" si="528"/>
        <v>#DIV/0!</v>
      </c>
      <c r="AP1028" s="180">
        <f t="shared" si="529"/>
        <v>0</v>
      </c>
      <c r="AQ1028" s="192" t="e">
        <f t="shared" si="530"/>
        <v>#DIV/0!</v>
      </c>
      <c r="AR1028" s="192" t="e">
        <f t="shared" si="531"/>
        <v>#DIV/0!</v>
      </c>
      <c r="AS1028" s="193" t="e">
        <f t="shared" si="532"/>
        <v>#DIV/0!</v>
      </c>
      <c r="AT1028" s="258" t="str">
        <f>IF(K1028=0,0,VLOOKUP(K1028,Kostenstellen!A:B,2,FALSE))</f>
        <v xml:space="preserve">Stimmheilzentrum    </v>
      </c>
      <c r="AU1028" s="68" t="str">
        <f t="shared" si="539"/>
        <v>A1</v>
      </c>
      <c r="AV1028" s="68" t="str">
        <f t="shared" si="540"/>
        <v>A1</v>
      </c>
      <c r="AW1028" s="68">
        <f>IF(AF1028=0,0,VLOOKUP($H1028,Leistungszahlen!$A$11:$H$158,4,FALSE))</f>
        <v>0</v>
      </c>
      <c r="AX1028" s="68">
        <f>IF(AF1028=0,0,VLOOKUP($H1028,Leistungszahlen!$A$11:$H$158,5,FALSE))</f>
        <v>0</v>
      </c>
      <c r="AY1028" s="68">
        <f>IF(AG1028=0,0,VLOOKUP($H1028,Leistungszahlen!$A$11:$H$158,6,FALSE))</f>
        <v>0</v>
      </c>
      <c r="AZ1028" s="68">
        <f t="shared" si="541"/>
        <v>0</v>
      </c>
      <c r="BA1028" s="68">
        <f t="shared" si="542"/>
        <v>0</v>
      </c>
      <c r="BC1028" s="68">
        <f t="shared" si="533"/>
        <v>0</v>
      </c>
      <c r="BD1028" s="285"/>
    </row>
    <row r="1029" spans="1:56" s="68" customFormat="1" ht="22.5">
      <c r="A1029" s="200"/>
      <c r="B1029" s="200"/>
      <c r="C1029" s="200" t="s">
        <v>419</v>
      </c>
      <c r="D1029" s="200" t="s">
        <v>201</v>
      </c>
      <c r="E1029" s="200" t="s">
        <v>352</v>
      </c>
      <c r="F1029" s="200" t="s">
        <v>1375</v>
      </c>
      <c r="G1029" s="200" t="s">
        <v>251</v>
      </c>
      <c r="H1029" s="201" t="s">
        <v>200</v>
      </c>
      <c r="I1029" s="202">
        <v>4.38</v>
      </c>
      <c r="J1029" s="200" t="s">
        <v>778</v>
      </c>
      <c r="K1029" s="176">
        <v>4</v>
      </c>
      <c r="L1029" s="176">
        <v>1</v>
      </c>
      <c r="M1029" s="176"/>
      <c r="N1029" s="286">
        <v>6</v>
      </c>
      <c r="O1029" s="286"/>
      <c r="P1029" s="176"/>
      <c r="Q1029" s="203">
        <f t="shared" si="534"/>
        <v>6</v>
      </c>
      <c r="R1029" s="203">
        <f t="shared" si="535"/>
        <v>0</v>
      </c>
      <c r="S1029" s="203">
        <f t="shared" si="536"/>
        <v>0</v>
      </c>
      <c r="T1029" s="203">
        <f t="shared" si="537"/>
        <v>0</v>
      </c>
      <c r="U1029" s="203">
        <f t="shared" si="538"/>
        <v>0</v>
      </c>
      <c r="V1029" s="175">
        <f>IF(Q1029&gt;0,VLOOKUP(Q1029,Jahresfaktoren!$A$11:$B$24,2,),0)</f>
        <v>302</v>
      </c>
      <c r="W1029" s="175">
        <f>IF(R1029&gt;0,VLOOKUP(R1029,Jahresfaktoren!$D$11:$E$24,2,),0)</f>
        <v>0</v>
      </c>
      <c r="X1029" s="175">
        <f>IF(S1029&gt;0,VLOOKUP(S1029,Jahresfaktoren!$A$28:$B$29,2,),0)</f>
        <v>0</v>
      </c>
      <c r="Y1029" s="175">
        <f>IF(T1029&gt;0,VLOOKUP(T1029,Jahresfaktoren!$A$28:$B$29,2,),0)</f>
        <v>0</v>
      </c>
      <c r="Z1029" s="175">
        <f>IF(U1029&gt;0,VLOOKUP(U1029,Jahresfaktoren!$A$32:$B$33,2,),)</f>
        <v>0</v>
      </c>
      <c r="AA1029" s="177">
        <f t="shared" si="523"/>
        <v>1322.76</v>
      </c>
      <c r="AB1029" s="177" t="str">
        <f t="shared" si="524"/>
        <v/>
      </c>
      <c r="AC1029" s="177" t="str">
        <f t="shared" si="525"/>
        <v/>
      </c>
      <c r="AD1029" s="177" t="str">
        <f t="shared" si="526"/>
        <v/>
      </c>
      <c r="AE1029" s="177" t="str">
        <f t="shared" si="527"/>
        <v/>
      </c>
      <c r="AF1029" s="178">
        <f>IF(Q1029&gt;0,VLOOKUP(H1029,Leistungszahlen!$A$11:$C$158,3,),0)</f>
        <v>0</v>
      </c>
      <c r="AG1029" s="178">
        <f>IF(R1029&gt;0,VLOOKUP(H1029,Leistungszahlen!$A$11:$F$158,6,),IF(T1029&gt;0,VLOOKUP(H1029,Leistungszahlen!$A$11:$F$158,6,),0))</f>
        <v>0</v>
      </c>
      <c r="AH1029" s="179" t="e">
        <f t="shared" si="518"/>
        <v>#DIV/0!</v>
      </c>
      <c r="AI1029" s="179">
        <f t="shared" si="519"/>
        <v>0</v>
      </c>
      <c r="AJ1029" s="179">
        <f t="shared" si="520"/>
        <v>0</v>
      </c>
      <c r="AK1029" s="179">
        <f t="shared" si="521"/>
        <v>0</v>
      </c>
      <c r="AL1029" s="179">
        <f t="shared" si="522"/>
        <v>0</v>
      </c>
      <c r="AM1029" s="180">
        <f>IF(L1029=1,Stundensätze!$D$13,IF(L1029=2,Stundensätze!$D$17,IF(L1029=4,Stundensätze!$D$21,"")))</f>
        <v>0</v>
      </c>
      <c r="AN1029" s="180">
        <f>IF(L1029=1,Stundensätze!$D$15,IF(L1029=2,Stundensätze!$D$19,IF(L1029=4,Stundensätze!$D$23,"")))</f>
        <v>0</v>
      </c>
      <c r="AO1029" s="180" t="e">
        <f t="shared" si="528"/>
        <v>#DIV/0!</v>
      </c>
      <c r="AP1029" s="180">
        <f t="shared" si="529"/>
        <v>0</v>
      </c>
      <c r="AQ1029" s="192" t="e">
        <f t="shared" si="530"/>
        <v>#DIV/0!</v>
      </c>
      <c r="AR1029" s="192" t="e">
        <f t="shared" si="531"/>
        <v>#DIV/0!</v>
      </c>
      <c r="AS1029" s="193" t="e">
        <f t="shared" si="532"/>
        <v>#DIV/0!</v>
      </c>
      <c r="AT1029" s="258" t="str">
        <f>IF(K1029=0,0,VLOOKUP(K1029,Kostenstellen!A:B,2,FALSE))</f>
        <v xml:space="preserve">Stimmheilzentrum    </v>
      </c>
      <c r="AU1029" s="68" t="str">
        <f t="shared" si="539"/>
        <v>B</v>
      </c>
      <c r="AV1029" s="68" t="str">
        <f t="shared" si="540"/>
        <v/>
      </c>
      <c r="AW1029" s="68">
        <f>IF(AF1029=0,0,VLOOKUP($H1029,Leistungszahlen!$A$11:$H$158,4,FALSE))</f>
        <v>0</v>
      </c>
      <c r="AX1029" s="68">
        <f>IF(AF1029=0,0,VLOOKUP($H1029,Leistungszahlen!$A$11:$H$158,5,FALSE))</f>
        <v>0</v>
      </c>
      <c r="AY1029" s="68">
        <f>IF(AG1029=0,0,VLOOKUP($H1029,Leistungszahlen!$A$11:$H$158,6,FALSE))</f>
        <v>0</v>
      </c>
      <c r="AZ1029" s="68">
        <f t="shared" si="541"/>
        <v>0</v>
      </c>
      <c r="BA1029" s="68">
        <f t="shared" si="542"/>
        <v>0</v>
      </c>
      <c r="BC1029" s="68">
        <f t="shared" si="533"/>
        <v>0</v>
      </c>
      <c r="BD1029" s="285"/>
    </row>
    <row r="1030" spans="1:56" s="68" customFormat="1" ht="22.5">
      <c r="A1030" s="200"/>
      <c r="B1030" s="200"/>
      <c r="C1030" s="200" t="s">
        <v>419</v>
      </c>
      <c r="D1030" s="200" t="s">
        <v>201</v>
      </c>
      <c r="E1030" s="200" t="s">
        <v>352</v>
      </c>
      <c r="F1030" s="200" t="s">
        <v>1375</v>
      </c>
      <c r="G1030" s="200" t="s">
        <v>118</v>
      </c>
      <c r="H1030" s="201" t="s">
        <v>221</v>
      </c>
      <c r="I1030" s="202">
        <v>4.01</v>
      </c>
      <c r="J1030" s="200" t="s">
        <v>292</v>
      </c>
      <c r="K1030" s="176">
        <v>4</v>
      </c>
      <c r="L1030" s="176">
        <v>1</v>
      </c>
      <c r="M1030" s="176">
        <v>0</v>
      </c>
      <c r="N1030" s="286">
        <v>1</v>
      </c>
      <c r="O1030" s="286"/>
      <c r="P1030" s="176"/>
      <c r="Q1030" s="203">
        <f t="shared" si="534"/>
        <v>1</v>
      </c>
      <c r="R1030" s="203">
        <f t="shared" si="535"/>
        <v>0</v>
      </c>
      <c r="S1030" s="203">
        <f t="shared" si="536"/>
        <v>0</v>
      </c>
      <c r="T1030" s="203">
        <f t="shared" si="537"/>
        <v>0</v>
      </c>
      <c r="U1030" s="203">
        <f t="shared" si="538"/>
        <v>0</v>
      </c>
      <c r="V1030" s="175">
        <f>IF(Q1030&gt;0,VLOOKUP(Q1030,Jahresfaktoren!$A$11:$B$24,2,),0)</f>
        <v>52</v>
      </c>
      <c r="W1030" s="175">
        <f>IF(R1030&gt;0,VLOOKUP(R1030,Jahresfaktoren!$D$11:$E$24,2,),0)</f>
        <v>0</v>
      </c>
      <c r="X1030" s="175">
        <f>IF(S1030&gt;0,VLOOKUP(S1030,Jahresfaktoren!$A$28:$B$29,2,),0)</f>
        <v>0</v>
      </c>
      <c r="Y1030" s="175">
        <f>IF(T1030&gt;0,VLOOKUP(T1030,Jahresfaktoren!$A$28:$B$29,2,),0)</f>
        <v>0</v>
      </c>
      <c r="Z1030" s="175">
        <f>IF(U1030&gt;0,VLOOKUP(U1030,Jahresfaktoren!$A$32:$B$33,2,),)</f>
        <v>0</v>
      </c>
      <c r="AA1030" s="177">
        <f t="shared" si="523"/>
        <v>208.51999999999998</v>
      </c>
      <c r="AB1030" s="177" t="str">
        <f t="shared" si="524"/>
        <v/>
      </c>
      <c r="AC1030" s="177" t="str">
        <f t="shared" si="525"/>
        <v/>
      </c>
      <c r="AD1030" s="177" t="str">
        <f t="shared" si="526"/>
        <v/>
      </c>
      <c r="AE1030" s="177" t="str">
        <f t="shared" si="527"/>
        <v/>
      </c>
      <c r="AF1030" s="178">
        <f>IF(Q1030&gt;0,VLOOKUP(H1030,Leistungszahlen!$A$11:$C$158,3,),0)</f>
        <v>0</v>
      </c>
      <c r="AG1030" s="178">
        <f>IF(R1030&gt;0,VLOOKUP(H1030,Leistungszahlen!$A$11:$F$158,6,),IF(T1030&gt;0,VLOOKUP(H1030,Leistungszahlen!$A$11:$F$158,6,),0))</f>
        <v>0</v>
      </c>
      <c r="AH1030" s="179" t="e">
        <f t="shared" si="518"/>
        <v>#DIV/0!</v>
      </c>
      <c r="AI1030" s="179">
        <f t="shared" si="519"/>
        <v>0</v>
      </c>
      <c r="AJ1030" s="179">
        <f t="shared" si="520"/>
        <v>0</v>
      </c>
      <c r="AK1030" s="179">
        <f t="shared" si="521"/>
        <v>0</v>
      </c>
      <c r="AL1030" s="179">
        <f t="shared" si="522"/>
        <v>0</v>
      </c>
      <c r="AM1030" s="180">
        <f>IF(L1030=1,Stundensätze!$D$13,IF(L1030=2,Stundensätze!$D$17,IF(L1030=4,Stundensätze!$D$21,"")))</f>
        <v>0</v>
      </c>
      <c r="AN1030" s="180">
        <f>IF(L1030=1,Stundensätze!$D$15,IF(L1030=2,Stundensätze!$D$19,IF(L1030=4,Stundensätze!$D$23,"")))</f>
        <v>0</v>
      </c>
      <c r="AO1030" s="180" t="e">
        <f t="shared" si="528"/>
        <v>#DIV/0!</v>
      </c>
      <c r="AP1030" s="180">
        <f t="shared" si="529"/>
        <v>0</v>
      </c>
      <c r="AQ1030" s="192" t="e">
        <f t="shared" si="530"/>
        <v>#DIV/0!</v>
      </c>
      <c r="AR1030" s="192" t="e">
        <f t="shared" si="531"/>
        <v>#DIV/0!</v>
      </c>
      <c r="AS1030" s="193" t="e">
        <f t="shared" si="532"/>
        <v>#DIV/0!</v>
      </c>
      <c r="AT1030" s="258" t="str">
        <f>IF(K1030=0,0,VLOOKUP(K1030,Kostenstellen!A:B,2,FALSE))</f>
        <v xml:space="preserve">Stimmheilzentrum    </v>
      </c>
      <c r="AU1030" s="68" t="str">
        <f t="shared" si="539"/>
        <v>Z</v>
      </c>
      <c r="AV1030" s="68" t="str">
        <f t="shared" si="540"/>
        <v/>
      </c>
      <c r="AW1030" s="68">
        <f>IF(AF1030=0,0,VLOOKUP($H1030,Leistungszahlen!$A$11:$H$158,4,FALSE))</f>
        <v>0</v>
      </c>
      <c r="AX1030" s="68">
        <f>IF(AF1030=0,0,VLOOKUP($H1030,Leistungszahlen!$A$11:$H$158,5,FALSE))</f>
        <v>0</v>
      </c>
      <c r="AY1030" s="68">
        <f>IF(AG1030=0,0,VLOOKUP($H1030,Leistungszahlen!$A$11:$H$158,6,FALSE))</f>
        <v>0</v>
      </c>
      <c r="AZ1030" s="68">
        <f t="shared" si="541"/>
        <v>0</v>
      </c>
      <c r="BA1030" s="68">
        <f t="shared" si="542"/>
        <v>0</v>
      </c>
      <c r="BC1030" s="68">
        <f t="shared" si="533"/>
        <v>0</v>
      </c>
      <c r="BD1030" s="285"/>
    </row>
    <row r="1031" spans="1:56" s="68" customFormat="1" ht="22.5">
      <c r="A1031" s="200"/>
      <c r="B1031" s="200"/>
      <c r="C1031" s="200" t="s">
        <v>419</v>
      </c>
      <c r="D1031" s="200" t="s">
        <v>201</v>
      </c>
      <c r="E1031" s="200" t="s">
        <v>352</v>
      </c>
      <c r="F1031" s="200" t="s">
        <v>1375</v>
      </c>
      <c r="G1031" s="200" t="s">
        <v>163</v>
      </c>
      <c r="H1031" s="201" t="s">
        <v>287</v>
      </c>
      <c r="I1031" s="202">
        <v>16.760000000000002</v>
      </c>
      <c r="J1031" s="200" t="s">
        <v>560</v>
      </c>
      <c r="K1031" s="176">
        <v>4</v>
      </c>
      <c r="L1031" s="176">
        <v>1</v>
      </c>
      <c r="M1031" s="176"/>
      <c r="N1031" s="286">
        <v>3</v>
      </c>
      <c r="O1031" s="286">
        <v>3</v>
      </c>
      <c r="P1031" s="176"/>
      <c r="Q1031" s="203">
        <f t="shared" si="534"/>
        <v>3</v>
      </c>
      <c r="R1031" s="203">
        <f t="shared" si="535"/>
        <v>3</v>
      </c>
      <c r="S1031" s="203">
        <f t="shared" si="536"/>
        <v>0</v>
      </c>
      <c r="T1031" s="203">
        <f t="shared" si="537"/>
        <v>0</v>
      </c>
      <c r="U1031" s="203">
        <f t="shared" si="538"/>
        <v>0</v>
      </c>
      <c r="V1031" s="175">
        <f>IF(Q1031&gt;0,VLOOKUP(Q1031,Jahresfaktoren!$A$11:$B$24,2,),0)</f>
        <v>152</v>
      </c>
      <c r="W1031" s="175">
        <f>IF(R1031&gt;0,VLOOKUP(R1031,Jahresfaktoren!$D$11:$E$24,2,),0)</f>
        <v>150</v>
      </c>
      <c r="X1031" s="175">
        <f>IF(S1031&gt;0,VLOOKUP(S1031,Jahresfaktoren!$A$28:$B$29,2,),0)</f>
        <v>0</v>
      </c>
      <c r="Y1031" s="175">
        <f>IF(T1031&gt;0,VLOOKUP(T1031,Jahresfaktoren!$A$28:$B$29,2,),0)</f>
        <v>0</v>
      </c>
      <c r="Z1031" s="175">
        <f>IF(U1031&gt;0,VLOOKUP(U1031,Jahresfaktoren!$A$32:$B$33,2,),)</f>
        <v>0</v>
      </c>
      <c r="AA1031" s="177">
        <f t="shared" si="523"/>
        <v>2547.5200000000004</v>
      </c>
      <c r="AB1031" s="177">
        <f t="shared" si="524"/>
        <v>2514.0000000000005</v>
      </c>
      <c r="AC1031" s="177" t="str">
        <f t="shared" si="525"/>
        <v/>
      </c>
      <c r="AD1031" s="177" t="str">
        <f t="shared" si="526"/>
        <v/>
      </c>
      <c r="AE1031" s="177" t="str">
        <f t="shared" si="527"/>
        <v/>
      </c>
      <c r="AF1031" s="178">
        <f>IF(Q1031&gt;0,VLOOKUP(H1031,Leistungszahlen!$A$11:$C$158,3,),0)</f>
        <v>0</v>
      </c>
      <c r="AG1031" s="178">
        <f>IF(R1031&gt;0,VLOOKUP(H1031,Leistungszahlen!$A$11:$F$158,6,),IF(T1031&gt;0,VLOOKUP(H1031,Leistungszahlen!$A$11:$F$158,6,),0))</f>
        <v>0</v>
      </c>
      <c r="AH1031" s="179" t="e">
        <f t="shared" si="518"/>
        <v>#DIV/0!</v>
      </c>
      <c r="AI1031" s="179" t="e">
        <f t="shared" si="519"/>
        <v>#DIV/0!</v>
      </c>
      <c r="AJ1031" s="179">
        <f t="shared" si="520"/>
        <v>0</v>
      </c>
      <c r="AK1031" s="179">
        <f t="shared" si="521"/>
        <v>0</v>
      </c>
      <c r="AL1031" s="179">
        <f t="shared" si="522"/>
        <v>0</v>
      </c>
      <c r="AM1031" s="180">
        <f>IF(L1031=1,Stundensätze!$D$13,IF(L1031=2,Stundensätze!$D$17,IF(L1031=4,Stundensätze!$D$21,"")))</f>
        <v>0</v>
      </c>
      <c r="AN1031" s="180">
        <f>IF(L1031=1,Stundensätze!$D$15,IF(L1031=2,Stundensätze!$D$19,IF(L1031=4,Stundensätze!$D$23,"")))</f>
        <v>0</v>
      </c>
      <c r="AO1031" s="180" t="e">
        <f t="shared" si="528"/>
        <v>#DIV/0!</v>
      </c>
      <c r="AP1031" s="180">
        <f t="shared" si="529"/>
        <v>0</v>
      </c>
      <c r="AQ1031" s="192" t="e">
        <f t="shared" si="530"/>
        <v>#DIV/0!</v>
      </c>
      <c r="AR1031" s="192" t="e">
        <f t="shared" si="531"/>
        <v>#DIV/0!</v>
      </c>
      <c r="AS1031" s="193" t="e">
        <f t="shared" si="532"/>
        <v>#DIV/0!</v>
      </c>
      <c r="AT1031" s="258" t="str">
        <f>IF(K1031=0,0,VLOOKUP(K1031,Kostenstellen!A:B,2,FALSE))</f>
        <v xml:space="preserve">Stimmheilzentrum    </v>
      </c>
      <c r="AU1031" s="68" t="str">
        <f t="shared" si="539"/>
        <v>A1</v>
      </c>
      <c r="AV1031" s="68" t="str">
        <f t="shared" si="540"/>
        <v>A1</v>
      </c>
      <c r="AW1031" s="68">
        <f>IF(AF1031=0,0,VLOOKUP($H1031,Leistungszahlen!$A$11:$H$158,4,FALSE))</f>
        <v>0</v>
      </c>
      <c r="AX1031" s="68">
        <f>IF(AF1031=0,0,VLOOKUP($H1031,Leistungszahlen!$A$11:$H$158,5,FALSE))</f>
        <v>0</v>
      </c>
      <c r="AY1031" s="68">
        <f>IF(AG1031=0,0,VLOOKUP($H1031,Leistungszahlen!$A$11:$H$158,6,FALSE))</f>
        <v>0</v>
      </c>
      <c r="AZ1031" s="68">
        <f t="shared" si="541"/>
        <v>0</v>
      </c>
      <c r="BA1031" s="68">
        <f t="shared" si="542"/>
        <v>0</v>
      </c>
      <c r="BC1031" s="68">
        <f t="shared" si="533"/>
        <v>0</v>
      </c>
      <c r="BD1031" s="285"/>
    </row>
    <row r="1032" spans="1:56" s="68" customFormat="1" ht="22.5">
      <c r="A1032" s="200"/>
      <c r="B1032" s="200"/>
      <c r="C1032" s="200" t="s">
        <v>419</v>
      </c>
      <c r="D1032" s="200" t="s">
        <v>201</v>
      </c>
      <c r="E1032" s="200" t="s">
        <v>352</v>
      </c>
      <c r="F1032" s="200" t="s">
        <v>1376</v>
      </c>
      <c r="G1032" s="200" t="s">
        <v>251</v>
      </c>
      <c r="H1032" s="201" t="s">
        <v>200</v>
      </c>
      <c r="I1032" s="202">
        <v>4.38</v>
      </c>
      <c r="J1032" s="200" t="s">
        <v>778</v>
      </c>
      <c r="K1032" s="176">
        <v>4</v>
      </c>
      <c r="L1032" s="176">
        <v>1</v>
      </c>
      <c r="M1032" s="176"/>
      <c r="N1032" s="286">
        <v>6</v>
      </c>
      <c r="O1032" s="286"/>
      <c r="P1032" s="176"/>
      <c r="Q1032" s="203">
        <f t="shared" si="534"/>
        <v>6</v>
      </c>
      <c r="R1032" s="203">
        <f t="shared" si="535"/>
        <v>0</v>
      </c>
      <c r="S1032" s="203">
        <f t="shared" si="536"/>
        <v>0</v>
      </c>
      <c r="T1032" s="203">
        <f t="shared" si="537"/>
        <v>0</v>
      </c>
      <c r="U1032" s="203">
        <f t="shared" si="538"/>
        <v>0</v>
      </c>
      <c r="V1032" s="175">
        <f>IF(Q1032&gt;0,VLOOKUP(Q1032,Jahresfaktoren!$A$11:$B$24,2,),0)</f>
        <v>302</v>
      </c>
      <c r="W1032" s="175">
        <f>IF(R1032&gt;0,VLOOKUP(R1032,Jahresfaktoren!$D$11:$E$24,2,),0)</f>
        <v>0</v>
      </c>
      <c r="X1032" s="175">
        <f>IF(S1032&gt;0,VLOOKUP(S1032,Jahresfaktoren!$A$28:$B$29,2,),0)</f>
        <v>0</v>
      </c>
      <c r="Y1032" s="175">
        <f>IF(T1032&gt;0,VLOOKUP(T1032,Jahresfaktoren!$A$28:$B$29,2,),0)</f>
        <v>0</v>
      </c>
      <c r="Z1032" s="175">
        <f>IF(U1032&gt;0,VLOOKUP(U1032,Jahresfaktoren!$A$32:$B$33,2,),)</f>
        <v>0</v>
      </c>
      <c r="AA1032" s="177">
        <f t="shared" si="523"/>
        <v>1322.76</v>
      </c>
      <c r="AB1032" s="177" t="str">
        <f t="shared" si="524"/>
        <v/>
      </c>
      <c r="AC1032" s="177" t="str">
        <f t="shared" si="525"/>
        <v/>
      </c>
      <c r="AD1032" s="177" t="str">
        <f t="shared" si="526"/>
        <v/>
      </c>
      <c r="AE1032" s="177" t="str">
        <f t="shared" si="527"/>
        <v/>
      </c>
      <c r="AF1032" s="178">
        <f>IF(Q1032&gt;0,VLOOKUP(H1032,Leistungszahlen!$A$11:$C$158,3,),0)</f>
        <v>0</v>
      </c>
      <c r="AG1032" s="178">
        <f>IF(R1032&gt;0,VLOOKUP(H1032,Leistungszahlen!$A$11:$F$158,6,),IF(T1032&gt;0,VLOOKUP(H1032,Leistungszahlen!$A$11:$F$158,6,),0))</f>
        <v>0</v>
      </c>
      <c r="AH1032" s="179" t="e">
        <f t="shared" si="518"/>
        <v>#DIV/0!</v>
      </c>
      <c r="AI1032" s="179">
        <f t="shared" si="519"/>
        <v>0</v>
      </c>
      <c r="AJ1032" s="179">
        <f t="shared" si="520"/>
        <v>0</v>
      </c>
      <c r="AK1032" s="179">
        <f t="shared" si="521"/>
        <v>0</v>
      </c>
      <c r="AL1032" s="179">
        <f t="shared" si="522"/>
        <v>0</v>
      </c>
      <c r="AM1032" s="180">
        <f>IF(L1032=1,Stundensätze!$D$13,IF(L1032=2,Stundensätze!$D$17,IF(L1032=4,Stundensätze!$D$21,"")))</f>
        <v>0</v>
      </c>
      <c r="AN1032" s="180">
        <f>IF(L1032=1,Stundensätze!$D$15,IF(L1032=2,Stundensätze!$D$19,IF(L1032=4,Stundensätze!$D$23,"")))</f>
        <v>0</v>
      </c>
      <c r="AO1032" s="180" t="e">
        <f t="shared" si="528"/>
        <v>#DIV/0!</v>
      </c>
      <c r="AP1032" s="180">
        <f t="shared" si="529"/>
        <v>0</v>
      </c>
      <c r="AQ1032" s="192" t="e">
        <f t="shared" si="530"/>
        <v>#DIV/0!</v>
      </c>
      <c r="AR1032" s="192" t="e">
        <f t="shared" si="531"/>
        <v>#DIV/0!</v>
      </c>
      <c r="AS1032" s="193" t="e">
        <f t="shared" si="532"/>
        <v>#DIV/0!</v>
      </c>
      <c r="AT1032" s="258" t="str">
        <f>IF(K1032=0,0,VLOOKUP(K1032,Kostenstellen!A:B,2,FALSE))</f>
        <v xml:space="preserve">Stimmheilzentrum    </v>
      </c>
      <c r="AU1032" s="68" t="str">
        <f t="shared" si="539"/>
        <v>B</v>
      </c>
      <c r="AV1032" s="68" t="str">
        <f t="shared" si="540"/>
        <v/>
      </c>
      <c r="AW1032" s="68">
        <f>IF(AF1032=0,0,VLOOKUP($H1032,Leistungszahlen!$A$11:$H$158,4,FALSE))</f>
        <v>0</v>
      </c>
      <c r="AX1032" s="68">
        <f>IF(AF1032=0,0,VLOOKUP($H1032,Leistungszahlen!$A$11:$H$158,5,FALSE))</f>
        <v>0</v>
      </c>
      <c r="AY1032" s="68">
        <f>IF(AG1032=0,0,VLOOKUP($H1032,Leistungszahlen!$A$11:$H$158,6,FALSE))</f>
        <v>0</v>
      </c>
      <c r="AZ1032" s="68">
        <f t="shared" si="541"/>
        <v>0</v>
      </c>
      <c r="BA1032" s="68">
        <f t="shared" si="542"/>
        <v>0</v>
      </c>
      <c r="BC1032" s="68">
        <f t="shared" si="533"/>
        <v>0</v>
      </c>
      <c r="BD1032" s="285"/>
    </row>
    <row r="1033" spans="1:56" s="68" customFormat="1" ht="22.5">
      <c r="A1033" s="200"/>
      <c r="B1033" s="200"/>
      <c r="C1033" s="200" t="s">
        <v>419</v>
      </c>
      <c r="D1033" s="200" t="s">
        <v>201</v>
      </c>
      <c r="E1033" s="200" t="s">
        <v>352</v>
      </c>
      <c r="F1033" s="200" t="s">
        <v>1376</v>
      </c>
      <c r="G1033" s="200" t="s">
        <v>118</v>
      </c>
      <c r="H1033" s="201" t="s">
        <v>221</v>
      </c>
      <c r="I1033" s="202">
        <v>4.01</v>
      </c>
      <c r="J1033" s="200" t="s">
        <v>292</v>
      </c>
      <c r="K1033" s="176">
        <v>4</v>
      </c>
      <c r="L1033" s="176">
        <v>1</v>
      </c>
      <c r="M1033" s="176">
        <v>0</v>
      </c>
      <c r="N1033" s="286">
        <v>1</v>
      </c>
      <c r="O1033" s="286"/>
      <c r="P1033" s="176"/>
      <c r="Q1033" s="203">
        <f t="shared" si="534"/>
        <v>1</v>
      </c>
      <c r="R1033" s="203">
        <f t="shared" si="535"/>
        <v>0</v>
      </c>
      <c r="S1033" s="203">
        <f t="shared" si="536"/>
        <v>0</v>
      </c>
      <c r="T1033" s="203">
        <f t="shared" si="537"/>
        <v>0</v>
      </c>
      <c r="U1033" s="203">
        <f t="shared" si="538"/>
        <v>0</v>
      </c>
      <c r="V1033" s="175">
        <f>IF(Q1033&gt;0,VLOOKUP(Q1033,Jahresfaktoren!$A$11:$B$24,2,),0)</f>
        <v>52</v>
      </c>
      <c r="W1033" s="175">
        <f>IF(R1033&gt;0,VLOOKUP(R1033,Jahresfaktoren!$D$11:$E$24,2,),0)</f>
        <v>0</v>
      </c>
      <c r="X1033" s="175">
        <f>IF(S1033&gt;0,VLOOKUP(S1033,Jahresfaktoren!$A$28:$B$29,2,),0)</f>
        <v>0</v>
      </c>
      <c r="Y1033" s="175">
        <f>IF(T1033&gt;0,VLOOKUP(T1033,Jahresfaktoren!$A$28:$B$29,2,),0)</f>
        <v>0</v>
      </c>
      <c r="Z1033" s="175">
        <f>IF(U1033&gt;0,VLOOKUP(U1033,Jahresfaktoren!$A$32:$B$33,2,),)</f>
        <v>0</v>
      </c>
      <c r="AA1033" s="177">
        <f t="shared" si="523"/>
        <v>208.51999999999998</v>
      </c>
      <c r="AB1033" s="177" t="str">
        <f t="shared" si="524"/>
        <v/>
      </c>
      <c r="AC1033" s="177" t="str">
        <f t="shared" si="525"/>
        <v/>
      </c>
      <c r="AD1033" s="177" t="str">
        <f t="shared" si="526"/>
        <v/>
      </c>
      <c r="AE1033" s="177" t="str">
        <f t="shared" si="527"/>
        <v/>
      </c>
      <c r="AF1033" s="178">
        <f>IF(Q1033&gt;0,VLOOKUP(H1033,Leistungszahlen!$A$11:$C$158,3,),0)</f>
        <v>0</v>
      </c>
      <c r="AG1033" s="178">
        <f>IF(R1033&gt;0,VLOOKUP(H1033,Leistungszahlen!$A$11:$F$158,6,),IF(T1033&gt;0,VLOOKUP(H1033,Leistungszahlen!$A$11:$F$158,6,),0))</f>
        <v>0</v>
      </c>
      <c r="AH1033" s="179" t="e">
        <f t="shared" si="518"/>
        <v>#DIV/0!</v>
      </c>
      <c r="AI1033" s="179">
        <f t="shared" si="519"/>
        <v>0</v>
      </c>
      <c r="AJ1033" s="179">
        <f t="shared" si="520"/>
        <v>0</v>
      </c>
      <c r="AK1033" s="179">
        <f t="shared" si="521"/>
        <v>0</v>
      </c>
      <c r="AL1033" s="179">
        <f t="shared" si="522"/>
        <v>0</v>
      </c>
      <c r="AM1033" s="180">
        <f>IF(L1033=1,Stundensätze!$D$13,IF(L1033=2,Stundensätze!$D$17,IF(L1033=4,Stundensätze!$D$21,"")))</f>
        <v>0</v>
      </c>
      <c r="AN1033" s="180">
        <f>IF(L1033=1,Stundensätze!$D$15,IF(L1033=2,Stundensätze!$D$19,IF(L1033=4,Stundensätze!$D$23,"")))</f>
        <v>0</v>
      </c>
      <c r="AO1033" s="180" t="e">
        <f t="shared" si="528"/>
        <v>#DIV/0!</v>
      </c>
      <c r="AP1033" s="180">
        <f t="shared" si="529"/>
        <v>0</v>
      </c>
      <c r="AQ1033" s="192" t="e">
        <f t="shared" si="530"/>
        <v>#DIV/0!</v>
      </c>
      <c r="AR1033" s="192" t="e">
        <f t="shared" si="531"/>
        <v>#DIV/0!</v>
      </c>
      <c r="AS1033" s="193" t="e">
        <f t="shared" si="532"/>
        <v>#DIV/0!</v>
      </c>
      <c r="AT1033" s="258" t="str">
        <f>IF(K1033=0,0,VLOOKUP(K1033,Kostenstellen!A:B,2,FALSE))</f>
        <v xml:space="preserve">Stimmheilzentrum    </v>
      </c>
      <c r="AU1033" s="68" t="str">
        <f t="shared" si="539"/>
        <v>Z</v>
      </c>
      <c r="AV1033" s="68" t="str">
        <f t="shared" si="540"/>
        <v/>
      </c>
      <c r="AW1033" s="68">
        <f>IF(AF1033=0,0,VLOOKUP($H1033,Leistungszahlen!$A$11:$H$158,4,FALSE))</f>
        <v>0</v>
      </c>
      <c r="AX1033" s="68">
        <f>IF(AF1033=0,0,VLOOKUP($H1033,Leistungszahlen!$A$11:$H$158,5,FALSE))</f>
        <v>0</v>
      </c>
      <c r="AY1033" s="68">
        <f>IF(AG1033=0,0,VLOOKUP($H1033,Leistungszahlen!$A$11:$H$158,6,FALSE))</f>
        <v>0</v>
      </c>
      <c r="AZ1033" s="68">
        <f t="shared" si="541"/>
        <v>0</v>
      </c>
      <c r="BA1033" s="68">
        <f t="shared" si="542"/>
        <v>0</v>
      </c>
      <c r="BC1033" s="68">
        <f t="shared" si="533"/>
        <v>0</v>
      </c>
      <c r="BD1033" s="285"/>
    </row>
    <row r="1034" spans="1:56" s="68" customFormat="1" ht="22.5">
      <c r="A1034" s="200"/>
      <c r="B1034" s="200"/>
      <c r="C1034" s="200" t="s">
        <v>419</v>
      </c>
      <c r="D1034" s="200" t="s">
        <v>201</v>
      </c>
      <c r="E1034" s="200" t="s">
        <v>352</v>
      </c>
      <c r="F1034" s="200" t="s">
        <v>1376</v>
      </c>
      <c r="G1034" s="200" t="s">
        <v>163</v>
      </c>
      <c r="H1034" s="201" t="s">
        <v>287</v>
      </c>
      <c r="I1034" s="202">
        <v>16.760000000000002</v>
      </c>
      <c r="J1034" s="200" t="s">
        <v>560</v>
      </c>
      <c r="K1034" s="176">
        <v>4</v>
      </c>
      <c r="L1034" s="176">
        <v>1</v>
      </c>
      <c r="M1034" s="176"/>
      <c r="N1034" s="286">
        <v>3</v>
      </c>
      <c r="O1034" s="286">
        <v>3</v>
      </c>
      <c r="P1034" s="176"/>
      <c r="Q1034" s="203">
        <f t="shared" si="534"/>
        <v>3</v>
      </c>
      <c r="R1034" s="203">
        <f t="shared" si="535"/>
        <v>3</v>
      </c>
      <c r="S1034" s="203">
        <f t="shared" si="536"/>
        <v>0</v>
      </c>
      <c r="T1034" s="203">
        <f t="shared" si="537"/>
        <v>0</v>
      </c>
      <c r="U1034" s="203">
        <f t="shared" si="538"/>
        <v>0</v>
      </c>
      <c r="V1034" s="175">
        <f>IF(Q1034&gt;0,VLOOKUP(Q1034,Jahresfaktoren!$A$11:$B$24,2,),0)</f>
        <v>152</v>
      </c>
      <c r="W1034" s="175">
        <f>IF(R1034&gt;0,VLOOKUP(R1034,Jahresfaktoren!$D$11:$E$24,2,),0)</f>
        <v>150</v>
      </c>
      <c r="X1034" s="175">
        <f>IF(S1034&gt;0,VLOOKUP(S1034,Jahresfaktoren!$A$28:$B$29,2,),0)</f>
        <v>0</v>
      </c>
      <c r="Y1034" s="175">
        <f>IF(T1034&gt;0,VLOOKUP(T1034,Jahresfaktoren!$A$28:$B$29,2,),0)</f>
        <v>0</v>
      </c>
      <c r="Z1034" s="175">
        <f>IF(U1034&gt;0,VLOOKUP(U1034,Jahresfaktoren!$A$32:$B$33,2,),)</f>
        <v>0</v>
      </c>
      <c r="AA1034" s="177">
        <f t="shared" si="523"/>
        <v>2547.5200000000004</v>
      </c>
      <c r="AB1034" s="177">
        <f t="shared" si="524"/>
        <v>2514.0000000000005</v>
      </c>
      <c r="AC1034" s="177" t="str">
        <f t="shared" si="525"/>
        <v/>
      </c>
      <c r="AD1034" s="177" t="str">
        <f t="shared" si="526"/>
        <v/>
      </c>
      <c r="AE1034" s="177" t="str">
        <f t="shared" si="527"/>
        <v/>
      </c>
      <c r="AF1034" s="178">
        <f>IF(Q1034&gt;0,VLOOKUP(H1034,Leistungszahlen!$A$11:$C$158,3,),0)</f>
        <v>0</v>
      </c>
      <c r="AG1034" s="178">
        <f>IF(R1034&gt;0,VLOOKUP(H1034,Leistungszahlen!$A$11:$F$158,6,),IF(T1034&gt;0,VLOOKUP(H1034,Leistungszahlen!$A$11:$F$158,6,),0))</f>
        <v>0</v>
      </c>
      <c r="AH1034" s="179" t="e">
        <f t="shared" si="518"/>
        <v>#DIV/0!</v>
      </c>
      <c r="AI1034" s="179" t="e">
        <f t="shared" si="519"/>
        <v>#DIV/0!</v>
      </c>
      <c r="AJ1034" s="179">
        <f t="shared" si="520"/>
        <v>0</v>
      </c>
      <c r="AK1034" s="179">
        <f t="shared" si="521"/>
        <v>0</v>
      </c>
      <c r="AL1034" s="179">
        <f t="shared" si="522"/>
        <v>0</v>
      </c>
      <c r="AM1034" s="180">
        <f>IF(L1034=1,Stundensätze!$D$13,IF(L1034=2,Stundensätze!$D$17,IF(L1034=4,Stundensätze!$D$21,"")))</f>
        <v>0</v>
      </c>
      <c r="AN1034" s="180">
        <f>IF(L1034=1,Stundensätze!$D$15,IF(L1034=2,Stundensätze!$D$19,IF(L1034=4,Stundensätze!$D$23,"")))</f>
        <v>0</v>
      </c>
      <c r="AO1034" s="180" t="e">
        <f t="shared" si="528"/>
        <v>#DIV/0!</v>
      </c>
      <c r="AP1034" s="180">
        <f t="shared" si="529"/>
        <v>0</v>
      </c>
      <c r="AQ1034" s="192" t="e">
        <f t="shared" si="530"/>
        <v>#DIV/0!</v>
      </c>
      <c r="AR1034" s="192" t="e">
        <f t="shared" si="531"/>
        <v>#DIV/0!</v>
      </c>
      <c r="AS1034" s="193" t="e">
        <f t="shared" si="532"/>
        <v>#DIV/0!</v>
      </c>
      <c r="AT1034" s="258" t="str">
        <f>IF(K1034=0,0,VLOOKUP(K1034,Kostenstellen!A:B,2,FALSE))</f>
        <v xml:space="preserve">Stimmheilzentrum    </v>
      </c>
      <c r="AU1034" s="68" t="str">
        <f t="shared" si="539"/>
        <v>A1</v>
      </c>
      <c r="AV1034" s="68" t="str">
        <f t="shared" si="540"/>
        <v>A1</v>
      </c>
      <c r="AW1034" s="68">
        <f>IF(AF1034=0,0,VLOOKUP($H1034,Leistungszahlen!$A$11:$H$158,4,FALSE))</f>
        <v>0</v>
      </c>
      <c r="AX1034" s="68">
        <f>IF(AF1034=0,0,VLOOKUP($H1034,Leistungszahlen!$A$11:$H$158,5,FALSE))</f>
        <v>0</v>
      </c>
      <c r="AY1034" s="68">
        <f>IF(AG1034=0,0,VLOOKUP($H1034,Leistungszahlen!$A$11:$H$158,6,FALSE))</f>
        <v>0</v>
      </c>
      <c r="AZ1034" s="68">
        <f t="shared" si="541"/>
        <v>0</v>
      </c>
      <c r="BA1034" s="68">
        <f t="shared" si="542"/>
        <v>0</v>
      </c>
      <c r="BC1034" s="68">
        <f t="shared" si="533"/>
        <v>0</v>
      </c>
      <c r="BD1034" s="285"/>
    </row>
    <row r="1035" spans="1:56" s="68" customFormat="1" ht="22.5">
      <c r="A1035" s="200"/>
      <c r="B1035" s="200"/>
      <c r="C1035" s="200" t="s">
        <v>419</v>
      </c>
      <c r="D1035" s="200" t="s">
        <v>201</v>
      </c>
      <c r="E1035" s="200" t="s">
        <v>352</v>
      </c>
      <c r="F1035" s="200" t="s">
        <v>1377</v>
      </c>
      <c r="G1035" s="200" t="s">
        <v>251</v>
      </c>
      <c r="H1035" s="201" t="s">
        <v>200</v>
      </c>
      <c r="I1035" s="202">
        <v>4.38</v>
      </c>
      <c r="J1035" s="200" t="s">
        <v>778</v>
      </c>
      <c r="K1035" s="176">
        <v>4</v>
      </c>
      <c r="L1035" s="176">
        <v>1</v>
      </c>
      <c r="M1035" s="176"/>
      <c r="N1035" s="286">
        <v>6</v>
      </c>
      <c r="O1035" s="286"/>
      <c r="P1035" s="176"/>
      <c r="Q1035" s="203">
        <f t="shared" si="534"/>
        <v>6</v>
      </c>
      <c r="R1035" s="203">
        <f t="shared" si="535"/>
        <v>0</v>
      </c>
      <c r="S1035" s="203">
        <f t="shared" si="536"/>
        <v>0</v>
      </c>
      <c r="T1035" s="203">
        <f t="shared" si="537"/>
        <v>0</v>
      </c>
      <c r="U1035" s="203">
        <f t="shared" si="538"/>
        <v>0</v>
      </c>
      <c r="V1035" s="175">
        <f>IF(Q1035&gt;0,VLOOKUP(Q1035,Jahresfaktoren!$A$11:$B$24,2,),0)</f>
        <v>302</v>
      </c>
      <c r="W1035" s="175">
        <f>IF(R1035&gt;0,VLOOKUP(R1035,Jahresfaktoren!$D$11:$E$24,2,),0)</f>
        <v>0</v>
      </c>
      <c r="X1035" s="175">
        <f>IF(S1035&gt;0,VLOOKUP(S1035,Jahresfaktoren!$A$28:$B$29,2,),0)</f>
        <v>0</v>
      </c>
      <c r="Y1035" s="175">
        <f>IF(T1035&gt;0,VLOOKUP(T1035,Jahresfaktoren!$A$28:$B$29,2,),0)</f>
        <v>0</v>
      </c>
      <c r="Z1035" s="175">
        <f>IF(U1035&gt;0,VLOOKUP(U1035,Jahresfaktoren!$A$32:$B$33,2,),)</f>
        <v>0</v>
      </c>
      <c r="AA1035" s="177">
        <f t="shared" si="523"/>
        <v>1322.76</v>
      </c>
      <c r="AB1035" s="177" t="str">
        <f t="shared" si="524"/>
        <v/>
      </c>
      <c r="AC1035" s="177" t="str">
        <f t="shared" si="525"/>
        <v/>
      </c>
      <c r="AD1035" s="177" t="str">
        <f t="shared" si="526"/>
        <v/>
      </c>
      <c r="AE1035" s="177" t="str">
        <f t="shared" si="527"/>
        <v/>
      </c>
      <c r="AF1035" s="178">
        <f>IF(Q1035&gt;0,VLOOKUP(H1035,Leistungszahlen!$A$11:$C$158,3,),0)</f>
        <v>0</v>
      </c>
      <c r="AG1035" s="178">
        <f>IF(R1035&gt;0,VLOOKUP(H1035,Leistungszahlen!$A$11:$F$158,6,),IF(T1035&gt;0,VLOOKUP(H1035,Leistungszahlen!$A$11:$F$158,6,),0))</f>
        <v>0</v>
      </c>
      <c r="AH1035" s="179" t="e">
        <f t="shared" ref="AH1035:AH1098" si="543">IF(Q1035&gt;0,AA1035/AF1035,0)</f>
        <v>#DIV/0!</v>
      </c>
      <c r="AI1035" s="179">
        <f t="shared" ref="AI1035:AI1098" si="544">IF(R1035&gt;0,AB1035/AG1035,0)</f>
        <v>0</v>
      </c>
      <c r="AJ1035" s="179">
        <f t="shared" ref="AJ1035:AJ1098" si="545">IF(S1035&gt;0,AC1035/AF1035,0)</f>
        <v>0</v>
      </c>
      <c r="AK1035" s="179">
        <f t="shared" ref="AK1035:AK1098" si="546">IF(T1035&gt;0,AD1035/AG1035,0)</f>
        <v>0</v>
      </c>
      <c r="AL1035" s="179">
        <f t="shared" ref="AL1035:AL1098" si="547">IF(U1035&gt;0,AE1035/AF1035,0)</f>
        <v>0</v>
      </c>
      <c r="AM1035" s="180">
        <f>IF(L1035=1,Stundensätze!$D$13,IF(L1035=2,Stundensätze!$D$17,IF(L1035=4,Stundensätze!$D$21,"")))</f>
        <v>0</v>
      </c>
      <c r="AN1035" s="180">
        <f>IF(L1035=1,Stundensätze!$D$15,IF(L1035=2,Stundensätze!$D$19,IF(L1035=4,Stundensätze!$D$23,"")))</f>
        <v>0</v>
      </c>
      <c r="AO1035" s="180" t="e">
        <f t="shared" si="528"/>
        <v>#DIV/0!</v>
      </c>
      <c r="AP1035" s="180">
        <f t="shared" si="529"/>
        <v>0</v>
      </c>
      <c r="AQ1035" s="192" t="e">
        <f t="shared" si="530"/>
        <v>#DIV/0!</v>
      </c>
      <c r="AR1035" s="192" t="e">
        <f t="shared" si="531"/>
        <v>#DIV/0!</v>
      </c>
      <c r="AS1035" s="193" t="e">
        <f t="shared" si="532"/>
        <v>#DIV/0!</v>
      </c>
      <c r="AT1035" s="258" t="str">
        <f>IF(K1035=0,0,VLOOKUP(K1035,Kostenstellen!A:B,2,FALSE))</f>
        <v xml:space="preserve">Stimmheilzentrum    </v>
      </c>
      <c r="AU1035" s="68" t="str">
        <f t="shared" si="539"/>
        <v>B</v>
      </c>
      <c r="AV1035" s="68" t="str">
        <f t="shared" si="540"/>
        <v/>
      </c>
      <c r="AW1035" s="68">
        <f>IF(AF1035=0,0,VLOOKUP($H1035,Leistungszahlen!$A$11:$H$158,4,FALSE))</f>
        <v>0</v>
      </c>
      <c r="AX1035" s="68">
        <f>IF(AF1035=0,0,VLOOKUP($H1035,Leistungszahlen!$A$11:$H$158,5,FALSE))</f>
        <v>0</v>
      </c>
      <c r="AY1035" s="68">
        <f>IF(AG1035=0,0,VLOOKUP($H1035,Leistungszahlen!$A$11:$H$158,6,FALSE))</f>
        <v>0</v>
      </c>
      <c r="AZ1035" s="68">
        <f t="shared" si="541"/>
        <v>0</v>
      </c>
      <c r="BA1035" s="68">
        <f t="shared" si="542"/>
        <v>0</v>
      </c>
      <c r="BC1035" s="68">
        <f t="shared" si="533"/>
        <v>0</v>
      </c>
      <c r="BD1035" s="285"/>
    </row>
    <row r="1036" spans="1:56" s="68" customFormat="1" ht="22.5">
      <c r="A1036" s="200"/>
      <c r="B1036" s="200"/>
      <c r="C1036" s="200" t="s">
        <v>419</v>
      </c>
      <c r="D1036" s="200" t="s">
        <v>201</v>
      </c>
      <c r="E1036" s="200" t="s">
        <v>352</v>
      </c>
      <c r="F1036" s="200" t="s">
        <v>1377</v>
      </c>
      <c r="G1036" s="200" t="s">
        <v>118</v>
      </c>
      <c r="H1036" s="201" t="s">
        <v>221</v>
      </c>
      <c r="I1036" s="202">
        <v>4.01</v>
      </c>
      <c r="J1036" s="200" t="s">
        <v>292</v>
      </c>
      <c r="K1036" s="176">
        <v>4</v>
      </c>
      <c r="L1036" s="176">
        <v>1</v>
      </c>
      <c r="M1036" s="176">
        <v>0</v>
      </c>
      <c r="N1036" s="286">
        <v>1</v>
      </c>
      <c r="O1036" s="286"/>
      <c r="P1036" s="176"/>
      <c r="Q1036" s="203">
        <f t="shared" si="534"/>
        <v>1</v>
      </c>
      <c r="R1036" s="203">
        <f t="shared" si="535"/>
        <v>0</v>
      </c>
      <c r="S1036" s="203">
        <f t="shared" si="536"/>
        <v>0</v>
      </c>
      <c r="T1036" s="203">
        <f t="shared" si="537"/>
        <v>0</v>
      </c>
      <c r="U1036" s="203">
        <f t="shared" si="538"/>
        <v>0</v>
      </c>
      <c r="V1036" s="175">
        <f>IF(Q1036&gt;0,VLOOKUP(Q1036,Jahresfaktoren!$A$11:$B$24,2,),0)</f>
        <v>52</v>
      </c>
      <c r="W1036" s="175">
        <f>IF(R1036&gt;0,VLOOKUP(R1036,Jahresfaktoren!$D$11:$E$24,2,),0)</f>
        <v>0</v>
      </c>
      <c r="X1036" s="175">
        <f>IF(S1036&gt;0,VLOOKUP(S1036,Jahresfaktoren!$A$28:$B$29,2,),0)</f>
        <v>0</v>
      </c>
      <c r="Y1036" s="175">
        <f>IF(T1036&gt;0,VLOOKUP(T1036,Jahresfaktoren!$A$28:$B$29,2,),0)</f>
        <v>0</v>
      </c>
      <c r="Z1036" s="175">
        <f>IF(U1036&gt;0,VLOOKUP(U1036,Jahresfaktoren!$A$32:$B$33,2,),)</f>
        <v>0</v>
      </c>
      <c r="AA1036" s="177">
        <f t="shared" si="523"/>
        <v>208.51999999999998</v>
      </c>
      <c r="AB1036" s="177" t="str">
        <f t="shared" si="524"/>
        <v/>
      </c>
      <c r="AC1036" s="177" t="str">
        <f t="shared" si="525"/>
        <v/>
      </c>
      <c r="AD1036" s="177" t="str">
        <f t="shared" si="526"/>
        <v/>
      </c>
      <c r="AE1036" s="177" t="str">
        <f t="shared" si="527"/>
        <v/>
      </c>
      <c r="AF1036" s="178">
        <f>IF(Q1036&gt;0,VLOOKUP(H1036,Leistungszahlen!$A$11:$C$158,3,),0)</f>
        <v>0</v>
      </c>
      <c r="AG1036" s="178">
        <f>IF(R1036&gt;0,VLOOKUP(H1036,Leistungszahlen!$A$11:$F$158,6,),IF(T1036&gt;0,VLOOKUP(H1036,Leistungszahlen!$A$11:$F$158,6,),0))</f>
        <v>0</v>
      </c>
      <c r="AH1036" s="179" t="e">
        <f t="shared" si="543"/>
        <v>#DIV/0!</v>
      </c>
      <c r="AI1036" s="179">
        <f t="shared" si="544"/>
        <v>0</v>
      </c>
      <c r="AJ1036" s="179">
        <f t="shared" si="545"/>
        <v>0</v>
      </c>
      <c r="AK1036" s="179">
        <f t="shared" si="546"/>
        <v>0</v>
      </c>
      <c r="AL1036" s="179">
        <f t="shared" si="547"/>
        <v>0</v>
      </c>
      <c r="AM1036" s="180">
        <f>IF(L1036=1,Stundensätze!$D$13,IF(L1036=2,Stundensätze!$D$17,IF(L1036=4,Stundensätze!$D$21,"")))</f>
        <v>0</v>
      </c>
      <c r="AN1036" s="180">
        <f>IF(L1036=1,Stundensätze!$D$15,IF(L1036=2,Stundensätze!$D$19,IF(L1036=4,Stundensätze!$D$23,"")))</f>
        <v>0</v>
      </c>
      <c r="AO1036" s="180" t="e">
        <f t="shared" si="528"/>
        <v>#DIV/0!</v>
      </c>
      <c r="AP1036" s="180">
        <f t="shared" si="529"/>
        <v>0</v>
      </c>
      <c r="AQ1036" s="192" t="e">
        <f t="shared" si="530"/>
        <v>#DIV/0!</v>
      </c>
      <c r="AR1036" s="192" t="e">
        <f t="shared" si="531"/>
        <v>#DIV/0!</v>
      </c>
      <c r="AS1036" s="193" t="e">
        <f t="shared" si="532"/>
        <v>#DIV/0!</v>
      </c>
      <c r="AT1036" s="258" t="str">
        <f>IF(K1036=0,0,VLOOKUP(K1036,Kostenstellen!A:B,2,FALSE))</f>
        <v xml:space="preserve">Stimmheilzentrum    </v>
      </c>
      <c r="AU1036" s="68" t="str">
        <f t="shared" si="539"/>
        <v>Z</v>
      </c>
      <c r="AV1036" s="68" t="str">
        <f t="shared" si="540"/>
        <v/>
      </c>
      <c r="AW1036" s="68">
        <f>IF(AF1036=0,0,VLOOKUP($H1036,Leistungszahlen!$A$11:$H$158,4,FALSE))</f>
        <v>0</v>
      </c>
      <c r="AX1036" s="68">
        <f>IF(AF1036=0,0,VLOOKUP($H1036,Leistungszahlen!$A$11:$H$158,5,FALSE))</f>
        <v>0</v>
      </c>
      <c r="AY1036" s="68">
        <f>IF(AG1036=0,0,VLOOKUP($H1036,Leistungszahlen!$A$11:$H$158,6,FALSE))</f>
        <v>0</v>
      </c>
      <c r="AZ1036" s="68">
        <f t="shared" si="541"/>
        <v>0</v>
      </c>
      <c r="BA1036" s="68">
        <f t="shared" si="542"/>
        <v>0</v>
      </c>
      <c r="BC1036" s="68">
        <f t="shared" si="533"/>
        <v>0</v>
      </c>
      <c r="BD1036" s="285"/>
    </row>
    <row r="1037" spans="1:56" s="68" customFormat="1" ht="22.5">
      <c r="A1037" s="200"/>
      <c r="B1037" s="200"/>
      <c r="C1037" s="200" t="s">
        <v>419</v>
      </c>
      <c r="D1037" s="200" t="s">
        <v>201</v>
      </c>
      <c r="E1037" s="200" t="s">
        <v>352</v>
      </c>
      <c r="F1037" s="200" t="s">
        <v>1377</v>
      </c>
      <c r="G1037" s="200" t="s">
        <v>163</v>
      </c>
      <c r="H1037" s="201" t="s">
        <v>287</v>
      </c>
      <c r="I1037" s="202">
        <v>16.760000000000002</v>
      </c>
      <c r="J1037" s="200" t="s">
        <v>560</v>
      </c>
      <c r="K1037" s="176">
        <v>4</v>
      </c>
      <c r="L1037" s="176">
        <v>1</v>
      </c>
      <c r="M1037" s="176"/>
      <c r="N1037" s="286">
        <v>3</v>
      </c>
      <c r="O1037" s="286">
        <v>3</v>
      </c>
      <c r="P1037" s="176"/>
      <c r="Q1037" s="203">
        <f t="shared" si="534"/>
        <v>3</v>
      </c>
      <c r="R1037" s="203">
        <f t="shared" si="535"/>
        <v>3</v>
      </c>
      <c r="S1037" s="203">
        <f t="shared" si="536"/>
        <v>0</v>
      </c>
      <c r="T1037" s="203">
        <f t="shared" si="537"/>
        <v>0</v>
      </c>
      <c r="U1037" s="203">
        <f t="shared" si="538"/>
        <v>0</v>
      </c>
      <c r="V1037" s="175">
        <f>IF(Q1037&gt;0,VLOOKUP(Q1037,Jahresfaktoren!$A$11:$B$24,2,),0)</f>
        <v>152</v>
      </c>
      <c r="W1037" s="175">
        <f>IF(R1037&gt;0,VLOOKUP(R1037,Jahresfaktoren!$D$11:$E$24,2,),0)</f>
        <v>150</v>
      </c>
      <c r="X1037" s="175">
        <f>IF(S1037&gt;0,VLOOKUP(S1037,Jahresfaktoren!$A$28:$B$29,2,),0)</f>
        <v>0</v>
      </c>
      <c r="Y1037" s="175">
        <f>IF(T1037&gt;0,VLOOKUP(T1037,Jahresfaktoren!$A$28:$B$29,2,),0)</f>
        <v>0</v>
      </c>
      <c r="Z1037" s="175">
        <f>IF(U1037&gt;0,VLOOKUP(U1037,Jahresfaktoren!$A$32:$B$33,2,),)</f>
        <v>0</v>
      </c>
      <c r="AA1037" s="177">
        <f t="shared" si="523"/>
        <v>2547.5200000000004</v>
      </c>
      <c r="AB1037" s="177">
        <f t="shared" si="524"/>
        <v>2514.0000000000005</v>
      </c>
      <c r="AC1037" s="177" t="str">
        <f t="shared" si="525"/>
        <v/>
      </c>
      <c r="AD1037" s="177" t="str">
        <f t="shared" si="526"/>
        <v/>
      </c>
      <c r="AE1037" s="177" t="str">
        <f t="shared" si="527"/>
        <v/>
      </c>
      <c r="AF1037" s="178">
        <f>IF(Q1037&gt;0,VLOOKUP(H1037,Leistungszahlen!$A$11:$C$158,3,),0)</f>
        <v>0</v>
      </c>
      <c r="AG1037" s="178">
        <f>IF(R1037&gt;0,VLOOKUP(H1037,Leistungszahlen!$A$11:$F$158,6,),IF(T1037&gt;0,VLOOKUP(H1037,Leistungszahlen!$A$11:$F$158,6,),0))</f>
        <v>0</v>
      </c>
      <c r="AH1037" s="179" t="e">
        <f t="shared" si="543"/>
        <v>#DIV/0!</v>
      </c>
      <c r="AI1037" s="179" t="e">
        <f t="shared" si="544"/>
        <v>#DIV/0!</v>
      </c>
      <c r="AJ1037" s="179">
        <f t="shared" si="545"/>
        <v>0</v>
      </c>
      <c r="AK1037" s="179">
        <f t="shared" si="546"/>
        <v>0</v>
      </c>
      <c r="AL1037" s="179">
        <f t="shared" si="547"/>
        <v>0</v>
      </c>
      <c r="AM1037" s="180">
        <f>IF(L1037=1,Stundensätze!$D$13,IF(L1037=2,Stundensätze!$D$17,IF(L1037=4,Stundensätze!$D$21,"")))</f>
        <v>0</v>
      </c>
      <c r="AN1037" s="180">
        <f>IF(L1037=1,Stundensätze!$D$15,IF(L1037=2,Stundensätze!$D$19,IF(L1037=4,Stundensätze!$D$23,"")))</f>
        <v>0</v>
      </c>
      <c r="AO1037" s="180" t="e">
        <f t="shared" si="528"/>
        <v>#DIV/0!</v>
      </c>
      <c r="AP1037" s="180">
        <f t="shared" si="529"/>
        <v>0</v>
      </c>
      <c r="AQ1037" s="192" t="e">
        <f t="shared" si="530"/>
        <v>#DIV/0!</v>
      </c>
      <c r="AR1037" s="192" t="e">
        <f t="shared" si="531"/>
        <v>#DIV/0!</v>
      </c>
      <c r="AS1037" s="193" t="e">
        <f t="shared" si="532"/>
        <v>#DIV/0!</v>
      </c>
      <c r="AT1037" s="258" t="str">
        <f>IF(K1037=0,0,VLOOKUP(K1037,Kostenstellen!A:B,2,FALSE))</f>
        <v xml:space="preserve">Stimmheilzentrum    </v>
      </c>
      <c r="AU1037" s="68" t="str">
        <f t="shared" si="539"/>
        <v>A1</v>
      </c>
      <c r="AV1037" s="68" t="str">
        <f t="shared" si="540"/>
        <v>A1</v>
      </c>
      <c r="AW1037" s="68">
        <f>IF(AF1037=0,0,VLOOKUP($H1037,Leistungszahlen!$A$11:$H$158,4,FALSE))</f>
        <v>0</v>
      </c>
      <c r="AX1037" s="68">
        <f>IF(AF1037=0,0,VLOOKUP($H1037,Leistungszahlen!$A$11:$H$158,5,FALSE))</f>
        <v>0</v>
      </c>
      <c r="AY1037" s="68">
        <f>IF(AG1037=0,0,VLOOKUP($H1037,Leistungszahlen!$A$11:$H$158,6,FALSE))</f>
        <v>0</v>
      </c>
      <c r="AZ1037" s="68">
        <f t="shared" si="541"/>
        <v>0</v>
      </c>
      <c r="BA1037" s="68">
        <f t="shared" si="542"/>
        <v>0</v>
      </c>
      <c r="BC1037" s="68">
        <f t="shared" si="533"/>
        <v>0</v>
      </c>
      <c r="BD1037" s="285"/>
    </row>
    <row r="1038" spans="1:56" s="68" customFormat="1" ht="22.5">
      <c r="A1038" s="200"/>
      <c r="B1038" s="200"/>
      <c r="C1038" s="200" t="s">
        <v>419</v>
      </c>
      <c r="D1038" s="200" t="s">
        <v>201</v>
      </c>
      <c r="E1038" s="200" t="s">
        <v>352</v>
      </c>
      <c r="F1038" s="200" t="s">
        <v>1378</v>
      </c>
      <c r="G1038" s="200" t="s">
        <v>251</v>
      </c>
      <c r="H1038" s="201" t="s">
        <v>200</v>
      </c>
      <c r="I1038" s="202">
        <v>4.38</v>
      </c>
      <c r="J1038" s="200" t="s">
        <v>778</v>
      </c>
      <c r="K1038" s="176">
        <v>4</v>
      </c>
      <c r="L1038" s="176">
        <v>1</v>
      </c>
      <c r="M1038" s="176"/>
      <c r="N1038" s="286">
        <v>6</v>
      </c>
      <c r="O1038" s="286"/>
      <c r="P1038" s="176"/>
      <c r="Q1038" s="203">
        <f t="shared" si="534"/>
        <v>6</v>
      </c>
      <c r="R1038" s="203">
        <f t="shared" si="535"/>
        <v>0</v>
      </c>
      <c r="S1038" s="203">
        <f t="shared" si="536"/>
        <v>0</v>
      </c>
      <c r="T1038" s="203">
        <f t="shared" si="537"/>
        <v>0</v>
      </c>
      <c r="U1038" s="203">
        <f t="shared" si="538"/>
        <v>0</v>
      </c>
      <c r="V1038" s="175">
        <f>IF(Q1038&gt;0,VLOOKUP(Q1038,Jahresfaktoren!$A$11:$B$24,2,),0)</f>
        <v>302</v>
      </c>
      <c r="W1038" s="175">
        <f>IF(R1038&gt;0,VLOOKUP(R1038,Jahresfaktoren!$D$11:$E$24,2,),0)</f>
        <v>0</v>
      </c>
      <c r="X1038" s="175">
        <f>IF(S1038&gt;0,VLOOKUP(S1038,Jahresfaktoren!$A$28:$B$29,2,),0)</f>
        <v>0</v>
      </c>
      <c r="Y1038" s="175">
        <f>IF(T1038&gt;0,VLOOKUP(T1038,Jahresfaktoren!$A$28:$B$29,2,),0)</f>
        <v>0</v>
      </c>
      <c r="Z1038" s="175">
        <f>IF(U1038&gt;0,VLOOKUP(U1038,Jahresfaktoren!$A$32:$B$33,2,),)</f>
        <v>0</v>
      </c>
      <c r="AA1038" s="177">
        <f t="shared" si="523"/>
        <v>1322.76</v>
      </c>
      <c r="AB1038" s="177" t="str">
        <f t="shared" si="524"/>
        <v/>
      </c>
      <c r="AC1038" s="177" t="str">
        <f t="shared" si="525"/>
        <v/>
      </c>
      <c r="AD1038" s="177" t="str">
        <f t="shared" si="526"/>
        <v/>
      </c>
      <c r="AE1038" s="177" t="str">
        <f t="shared" si="527"/>
        <v/>
      </c>
      <c r="AF1038" s="178">
        <f>IF(Q1038&gt;0,VLOOKUP(H1038,Leistungszahlen!$A$11:$C$158,3,),0)</f>
        <v>0</v>
      </c>
      <c r="AG1038" s="178">
        <f>IF(R1038&gt;0,VLOOKUP(H1038,Leistungszahlen!$A$11:$F$158,6,),IF(T1038&gt;0,VLOOKUP(H1038,Leistungszahlen!$A$11:$F$158,6,),0))</f>
        <v>0</v>
      </c>
      <c r="AH1038" s="179" t="e">
        <f t="shared" si="543"/>
        <v>#DIV/0!</v>
      </c>
      <c r="AI1038" s="179">
        <f t="shared" si="544"/>
        <v>0</v>
      </c>
      <c r="AJ1038" s="179">
        <f t="shared" si="545"/>
        <v>0</v>
      </c>
      <c r="AK1038" s="179">
        <f t="shared" si="546"/>
        <v>0</v>
      </c>
      <c r="AL1038" s="179">
        <f t="shared" si="547"/>
        <v>0</v>
      </c>
      <c r="AM1038" s="180">
        <f>IF(L1038=1,Stundensätze!$D$13,IF(L1038=2,Stundensätze!$D$17,IF(L1038=4,Stundensätze!$D$21,"")))</f>
        <v>0</v>
      </c>
      <c r="AN1038" s="180">
        <f>IF(L1038=1,Stundensätze!$D$15,IF(L1038=2,Stundensätze!$D$19,IF(L1038=4,Stundensätze!$D$23,"")))</f>
        <v>0</v>
      </c>
      <c r="AO1038" s="180" t="e">
        <f t="shared" si="528"/>
        <v>#DIV/0!</v>
      </c>
      <c r="AP1038" s="180">
        <f t="shared" si="529"/>
        <v>0</v>
      </c>
      <c r="AQ1038" s="192" t="e">
        <f t="shared" si="530"/>
        <v>#DIV/0!</v>
      </c>
      <c r="AR1038" s="192" t="e">
        <f t="shared" si="531"/>
        <v>#DIV/0!</v>
      </c>
      <c r="AS1038" s="193" t="e">
        <f t="shared" si="532"/>
        <v>#DIV/0!</v>
      </c>
      <c r="AT1038" s="258" t="str">
        <f>IF(K1038=0,0,VLOOKUP(K1038,Kostenstellen!A:B,2,FALSE))</f>
        <v xml:space="preserve">Stimmheilzentrum    </v>
      </c>
      <c r="AU1038" s="68" t="str">
        <f t="shared" si="539"/>
        <v>B</v>
      </c>
      <c r="AV1038" s="68" t="str">
        <f t="shared" si="540"/>
        <v/>
      </c>
      <c r="AW1038" s="68">
        <f>IF(AF1038=0,0,VLOOKUP($H1038,Leistungszahlen!$A$11:$H$158,4,FALSE))</f>
        <v>0</v>
      </c>
      <c r="AX1038" s="68">
        <f>IF(AF1038=0,0,VLOOKUP($H1038,Leistungszahlen!$A$11:$H$158,5,FALSE))</f>
        <v>0</v>
      </c>
      <c r="AY1038" s="68">
        <f>IF(AG1038=0,0,VLOOKUP($H1038,Leistungszahlen!$A$11:$H$158,6,FALSE))</f>
        <v>0</v>
      </c>
      <c r="AZ1038" s="68">
        <f t="shared" si="541"/>
        <v>0</v>
      </c>
      <c r="BA1038" s="68">
        <f t="shared" si="542"/>
        <v>0</v>
      </c>
      <c r="BC1038" s="68">
        <f t="shared" si="533"/>
        <v>0</v>
      </c>
      <c r="BD1038" s="285"/>
    </row>
    <row r="1039" spans="1:56" s="68" customFormat="1" ht="22.5">
      <c r="A1039" s="200"/>
      <c r="B1039" s="200"/>
      <c r="C1039" s="200" t="s">
        <v>419</v>
      </c>
      <c r="D1039" s="200" t="s">
        <v>201</v>
      </c>
      <c r="E1039" s="200" t="s">
        <v>352</v>
      </c>
      <c r="F1039" s="200" t="s">
        <v>1378</v>
      </c>
      <c r="G1039" s="200" t="s">
        <v>118</v>
      </c>
      <c r="H1039" s="201" t="s">
        <v>221</v>
      </c>
      <c r="I1039" s="202">
        <v>4.01</v>
      </c>
      <c r="J1039" s="200" t="s">
        <v>292</v>
      </c>
      <c r="K1039" s="176">
        <v>4</v>
      </c>
      <c r="L1039" s="176">
        <v>1</v>
      </c>
      <c r="M1039" s="176">
        <v>0</v>
      </c>
      <c r="N1039" s="286">
        <v>1</v>
      </c>
      <c r="O1039" s="286"/>
      <c r="P1039" s="176"/>
      <c r="Q1039" s="203">
        <f t="shared" si="534"/>
        <v>1</v>
      </c>
      <c r="R1039" s="203">
        <f t="shared" si="535"/>
        <v>0</v>
      </c>
      <c r="S1039" s="203">
        <f t="shared" si="536"/>
        <v>0</v>
      </c>
      <c r="T1039" s="203">
        <f t="shared" si="537"/>
        <v>0</v>
      </c>
      <c r="U1039" s="203">
        <f t="shared" si="538"/>
        <v>0</v>
      </c>
      <c r="V1039" s="175">
        <f>IF(Q1039&gt;0,VLOOKUP(Q1039,Jahresfaktoren!$A$11:$B$24,2,),0)</f>
        <v>52</v>
      </c>
      <c r="W1039" s="175">
        <f>IF(R1039&gt;0,VLOOKUP(R1039,Jahresfaktoren!$D$11:$E$24,2,),0)</f>
        <v>0</v>
      </c>
      <c r="X1039" s="175">
        <f>IF(S1039&gt;0,VLOOKUP(S1039,Jahresfaktoren!$A$28:$B$29,2,),0)</f>
        <v>0</v>
      </c>
      <c r="Y1039" s="175">
        <f>IF(T1039&gt;0,VLOOKUP(T1039,Jahresfaktoren!$A$28:$B$29,2,),0)</f>
        <v>0</v>
      </c>
      <c r="Z1039" s="175">
        <f>IF(U1039&gt;0,VLOOKUP(U1039,Jahresfaktoren!$A$32:$B$33,2,),)</f>
        <v>0</v>
      </c>
      <c r="AA1039" s="177">
        <f t="shared" si="523"/>
        <v>208.51999999999998</v>
      </c>
      <c r="AB1039" s="177" t="str">
        <f t="shared" si="524"/>
        <v/>
      </c>
      <c r="AC1039" s="177" t="str">
        <f t="shared" si="525"/>
        <v/>
      </c>
      <c r="AD1039" s="177" t="str">
        <f t="shared" si="526"/>
        <v/>
      </c>
      <c r="AE1039" s="177" t="str">
        <f t="shared" si="527"/>
        <v/>
      </c>
      <c r="AF1039" s="178">
        <f>IF(Q1039&gt;0,VLOOKUP(H1039,Leistungszahlen!$A$11:$C$158,3,),0)</f>
        <v>0</v>
      </c>
      <c r="AG1039" s="178">
        <f>IF(R1039&gt;0,VLOOKUP(H1039,Leistungszahlen!$A$11:$F$158,6,),IF(T1039&gt;0,VLOOKUP(H1039,Leistungszahlen!$A$11:$F$158,6,),0))</f>
        <v>0</v>
      </c>
      <c r="AH1039" s="179" t="e">
        <f t="shared" si="543"/>
        <v>#DIV/0!</v>
      </c>
      <c r="AI1039" s="179">
        <f t="shared" si="544"/>
        <v>0</v>
      </c>
      <c r="AJ1039" s="179">
        <f t="shared" si="545"/>
        <v>0</v>
      </c>
      <c r="AK1039" s="179">
        <f t="shared" si="546"/>
        <v>0</v>
      </c>
      <c r="AL1039" s="179">
        <f t="shared" si="547"/>
        <v>0</v>
      </c>
      <c r="AM1039" s="180">
        <f>IF(L1039=1,Stundensätze!$D$13,IF(L1039=2,Stundensätze!$D$17,IF(L1039=4,Stundensätze!$D$21,"")))</f>
        <v>0</v>
      </c>
      <c r="AN1039" s="180">
        <f>IF(L1039=1,Stundensätze!$D$15,IF(L1039=2,Stundensätze!$D$19,IF(L1039=4,Stundensätze!$D$23,"")))</f>
        <v>0</v>
      </c>
      <c r="AO1039" s="180" t="e">
        <f t="shared" si="528"/>
        <v>#DIV/0!</v>
      </c>
      <c r="AP1039" s="180">
        <f t="shared" si="529"/>
        <v>0</v>
      </c>
      <c r="AQ1039" s="192" t="e">
        <f t="shared" si="530"/>
        <v>#DIV/0!</v>
      </c>
      <c r="AR1039" s="192" t="e">
        <f t="shared" si="531"/>
        <v>#DIV/0!</v>
      </c>
      <c r="AS1039" s="193" t="e">
        <f t="shared" si="532"/>
        <v>#DIV/0!</v>
      </c>
      <c r="AT1039" s="258" t="str">
        <f>IF(K1039=0,0,VLOOKUP(K1039,Kostenstellen!A:B,2,FALSE))</f>
        <v xml:space="preserve">Stimmheilzentrum    </v>
      </c>
      <c r="AU1039" s="68" t="str">
        <f t="shared" si="539"/>
        <v>Z</v>
      </c>
      <c r="AV1039" s="68" t="str">
        <f t="shared" si="540"/>
        <v/>
      </c>
      <c r="AW1039" s="68">
        <f>IF(AF1039=0,0,VLOOKUP($H1039,Leistungszahlen!$A$11:$H$158,4,FALSE))</f>
        <v>0</v>
      </c>
      <c r="AX1039" s="68">
        <f>IF(AF1039=0,0,VLOOKUP($H1039,Leistungszahlen!$A$11:$H$158,5,FALSE))</f>
        <v>0</v>
      </c>
      <c r="AY1039" s="68">
        <f>IF(AG1039=0,0,VLOOKUP($H1039,Leistungszahlen!$A$11:$H$158,6,FALSE))</f>
        <v>0</v>
      </c>
      <c r="AZ1039" s="68">
        <f t="shared" si="541"/>
        <v>0</v>
      </c>
      <c r="BA1039" s="68">
        <f t="shared" si="542"/>
        <v>0</v>
      </c>
      <c r="BC1039" s="68">
        <f t="shared" si="533"/>
        <v>0</v>
      </c>
      <c r="BD1039" s="285"/>
    </row>
    <row r="1040" spans="1:56" s="68" customFormat="1" ht="22.5">
      <c r="A1040" s="200"/>
      <c r="B1040" s="200"/>
      <c r="C1040" s="200" t="s">
        <v>419</v>
      </c>
      <c r="D1040" s="200" t="s">
        <v>201</v>
      </c>
      <c r="E1040" s="200" t="s">
        <v>352</v>
      </c>
      <c r="F1040" s="200" t="s">
        <v>1378</v>
      </c>
      <c r="G1040" s="200" t="s">
        <v>163</v>
      </c>
      <c r="H1040" s="201" t="s">
        <v>287</v>
      </c>
      <c r="I1040" s="202">
        <v>18.010000000000002</v>
      </c>
      <c r="J1040" s="200" t="s">
        <v>560</v>
      </c>
      <c r="K1040" s="176">
        <v>4</v>
      </c>
      <c r="L1040" s="176">
        <v>1</v>
      </c>
      <c r="M1040" s="176"/>
      <c r="N1040" s="286">
        <v>3</v>
      </c>
      <c r="O1040" s="286">
        <v>3</v>
      </c>
      <c r="P1040" s="176"/>
      <c r="Q1040" s="203">
        <f t="shared" si="534"/>
        <v>3</v>
      </c>
      <c r="R1040" s="203">
        <f t="shared" si="535"/>
        <v>3</v>
      </c>
      <c r="S1040" s="203">
        <f t="shared" si="536"/>
        <v>0</v>
      </c>
      <c r="T1040" s="203">
        <f t="shared" si="537"/>
        <v>0</v>
      </c>
      <c r="U1040" s="203">
        <f t="shared" si="538"/>
        <v>0</v>
      </c>
      <c r="V1040" s="175">
        <f>IF(Q1040&gt;0,VLOOKUP(Q1040,Jahresfaktoren!$A$11:$B$24,2,),0)</f>
        <v>152</v>
      </c>
      <c r="W1040" s="175">
        <f>IF(R1040&gt;0,VLOOKUP(R1040,Jahresfaktoren!$D$11:$E$24,2,),0)</f>
        <v>150</v>
      </c>
      <c r="X1040" s="175">
        <f>IF(S1040&gt;0,VLOOKUP(S1040,Jahresfaktoren!$A$28:$B$29,2,),0)</f>
        <v>0</v>
      </c>
      <c r="Y1040" s="175">
        <f>IF(T1040&gt;0,VLOOKUP(T1040,Jahresfaktoren!$A$28:$B$29,2,),0)</f>
        <v>0</v>
      </c>
      <c r="Z1040" s="175">
        <f>IF(U1040&gt;0,VLOOKUP(U1040,Jahresfaktoren!$A$32:$B$33,2,),)</f>
        <v>0</v>
      </c>
      <c r="AA1040" s="177">
        <f t="shared" si="523"/>
        <v>2737.5200000000004</v>
      </c>
      <c r="AB1040" s="177">
        <f t="shared" si="524"/>
        <v>2701.5000000000005</v>
      </c>
      <c r="AC1040" s="177" t="str">
        <f t="shared" si="525"/>
        <v/>
      </c>
      <c r="AD1040" s="177" t="str">
        <f t="shared" si="526"/>
        <v/>
      </c>
      <c r="AE1040" s="177" t="str">
        <f t="shared" si="527"/>
        <v/>
      </c>
      <c r="AF1040" s="178">
        <f>IF(Q1040&gt;0,VLOOKUP(H1040,Leistungszahlen!$A$11:$C$158,3,),0)</f>
        <v>0</v>
      </c>
      <c r="AG1040" s="178">
        <f>IF(R1040&gt;0,VLOOKUP(H1040,Leistungszahlen!$A$11:$F$158,6,),IF(T1040&gt;0,VLOOKUP(H1040,Leistungszahlen!$A$11:$F$158,6,),0))</f>
        <v>0</v>
      </c>
      <c r="AH1040" s="179" t="e">
        <f t="shared" si="543"/>
        <v>#DIV/0!</v>
      </c>
      <c r="AI1040" s="179" t="e">
        <f t="shared" si="544"/>
        <v>#DIV/0!</v>
      </c>
      <c r="AJ1040" s="179">
        <f t="shared" si="545"/>
        <v>0</v>
      </c>
      <c r="AK1040" s="179">
        <f t="shared" si="546"/>
        <v>0</v>
      </c>
      <c r="AL1040" s="179">
        <f t="shared" si="547"/>
        <v>0</v>
      </c>
      <c r="AM1040" s="180">
        <f>IF(L1040=1,Stundensätze!$D$13,IF(L1040=2,Stundensätze!$D$17,IF(L1040=4,Stundensätze!$D$21,"")))</f>
        <v>0</v>
      </c>
      <c r="AN1040" s="180">
        <f>IF(L1040=1,Stundensätze!$D$15,IF(L1040=2,Stundensätze!$D$19,IF(L1040=4,Stundensätze!$D$23,"")))</f>
        <v>0</v>
      </c>
      <c r="AO1040" s="180" t="e">
        <f t="shared" si="528"/>
        <v>#DIV/0!</v>
      </c>
      <c r="AP1040" s="180">
        <f t="shared" si="529"/>
        <v>0</v>
      </c>
      <c r="AQ1040" s="192" t="e">
        <f t="shared" si="530"/>
        <v>#DIV/0!</v>
      </c>
      <c r="AR1040" s="192" t="e">
        <f t="shared" si="531"/>
        <v>#DIV/0!</v>
      </c>
      <c r="AS1040" s="193" t="e">
        <f t="shared" si="532"/>
        <v>#DIV/0!</v>
      </c>
      <c r="AT1040" s="258" t="str">
        <f>IF(K1040=0,0,VLOOKUP(K1040,Kostenstellen!A:B,2,FALSE))</f>
        <v xml:space="preserve">Stimmheilzentrum    </v>
      </c>
      <c r="AU1040" s="68" t="str">
        <f t="shared" si="539"/>
        <v>A1</v>
      </c>
      <c r="AV1040" s="68" t="str">
        <f t="shared" si="540"/>
        <v>A1</v>
      </c>
      <c r="AW1040" s="68">
        <f>IF(AF1040=0,0,VLOOKUP($H1040,Leistungszahlen!$A$11:$H$158,4,FALSE))</f>
        <v>0</v>
      </c>
      <c r="AX1040" s="68">
        <f>IF(AF1040=0,0,VLOOKUP($H1040,Leistungszahlen!$A$11:$H$158,5,FALSE))</f>
        <v>0</v>
      </c>
      <c r="AY1040" s="68">
        <f>IF(AG1040=0,0,VLOOKUP($H1040,Leistungszahlen!$A$11:$H$158,6,FALSE))</f>
        <v>0</v>
      </c>
      <c r="AZ1040" s="68">
        <f t="shared" si="541"/>
        <v>0</v>
      </c>
      <c r="BA1040" s="68">
        <f t="shared" si="542"/>
        <v>0</v>
      </c>
      <c r="BC1040" s="68">
        <f t="shared" si="533"/>
        <v>0</v>
      </c>
      <c r="BD1040" s="285"/>
    </row>
    <row r="1041" spans="1:56" s="68" customFormat="1" ht="22.5">
      <c r="A1041" s="200"/>
      <c r="B1041" s="200"/>
      <c r="C1041" s="200" t="s">
        <v>419</v>
      </c>
      <c r="D1041" s="200" t="s">
        <v>201</v>
      </c>
      <c r="E1041" s="200" t="s">
        <v>352</v>
      </c>
      <c r="F1041" s="200" t="s">
        <v>1379</v>
      </c>
      <c r="G1041" s="200" t="s">
        <v>251</v>
      </c>
      <c r="H1041" s="201" t="s">
        <v>200</v>
      </c>
      <c r="I1041" s="202">
        <v>3.06</v>
      </c>
      <c r="J1041" s="200" t="s">
        <v>778</v>
      </c>
      <c r="K1041" s="176">
        <v>4</v>
      </c>
      <c r="L1041" s="176">
        <v>1</v>
      </c>
      <c r="M1041" s="176"/>
      <c r="N1041" s="286">
        <v>6</v>
      </c>
      <c r="O1041" s="286"/>
      <c r="P1041" s="176"/>
      <c r="Q1041" s="203">
        <f t="shared" si="534"/>
        <v>6</v>
      </c>
      <c r="R1041" s="203">
        <f t="shared" si="535"/>
        <v>0</v>
      </c>
      <c r="S1041" s="203">
        <f t="shared" si="536"/>
        <v>0</v>
      </c>
      <c r="T1041" s="203">
        <f t="shared" si="537"/>
        <v>0</v>
      </c>
      <c r="U1041" s="203">
        <f t="shared" si="538"/>
        <v>0</v>
      </c>
      <c r="V1041" s="175">
        <f>IF(Q1041&gt;0,VLOOKUP(Q1041,Jahresfaktoren!$A$11:$B$24,2,),0)</f>
        <v>302</v>
      </c>
      <c r="W1041" s="175">
        <f>IF(R1041&gt;0,VLOOKUP(R1041,Jahresfaktoren!$D$11:$E$24,2,),0)</f>
        <v>0</v>
      </c>
      <c r="X1041" s="175">
        <f>IF(S1041&gt;0,VLOOKUP(S1041,Jahresfaktoren!$A$28:$B$29,2,),0)</f>
        <v>0</v>
      </c>
      <c r="Y1041" s="175">
        <f>IF(T1041&gt;0,VLOOKUP(T1041,Jahresfaktoren!$A$28:$B$29,2,),0)</f>
        <v>0</v>
      </c>
      <c r="Z1041" s="175">
        <f>IF(U1041&gt;0,VLOOKUP(U1041,Jahresfaktoren!$A$32:$B$33,2,),)</f>
        <v>0</v>
      </c>
      <c r="AA1041" s="177">
        <f t="shared" si="523"/>
        <v>924.12</v>
      </c>
      <c r="AB1041" s="177" t="str">
        <f t="shared" si="524"/>
        <v/>
      </c>
      <c r="AC1041" s="177" t="str">
        <f t="shared" si="525"/>
        <v/>
      </c>
      <c r="AD1041" s="177" t="str">
        <f t="shared" si="526"/>
        <v/>
      </c>
      <c r="AE1041" s="177" t="str">
        <f t="shared" si="527"/>
        <v/>
      </c>
      <c r="AF1041" s="178">
        <f>IF(Q1041&gt;0,VLOOKUP(H1041,Leistungszahlen!$A$11:$C$158,3,),0)</f>
        <v>0</v>
      </c>
      <c r="AG1041" s="178">
        <f>IF(R1041&gt;0,VLOOKUP(H1041,Leistungszahlen!$A$11:$F$158,6,),IF(T1041&gt;0,VLOOKUP(H1041,Leistungszahlen!$A$11:$F$158,6,),0))</f>
        <v>0</v>
      </c>
      <c r="AH1041" s="179" t="e">
        <f t="shared" si="543"/>
        <v>#DIV/0!</v>
      </c>
      <c r="AI1041" s="179">
        <f t="shared" si="544"/>
        <v>0</v>
      </c>
      <c r="AJ1041" s="179">
        <f t="shared" si="545"/>
        <v>0</v>
      </c>
      <c r="AK1041" s="179">
        <f t="shared" si="546"/>
        <v>0</v>
      </c>
      <c r="AL1041" s="179">
        <f t="shared" si="547"/>
        <v>0</v>
      </c>
      <c r="AM1041" s="180">
        <f>IF(L1041=1,Stundensätze!$D$13,IF(L1041=2,Stundensätze!$D$17,IF(L1041=4,Stundensätze!$D$21,"")))</f>
        <v>0</v>
      </c>
      <c r="AN1041" s="180">
        <f>IF(L1041=1,Stundensätze!$D$15,IF(L1041=2,Stundensätze!$D$19,IF(L1041=4,Stundensätze!$D$23,"")))</f>
        <v>0</v>
      </c>
      <c r="AO1041" s="180" t="e">
        <f t="shared" si="528"/>
        <v>#DIV/0!</v>
      </c>
      <c r="AP1041" s="180">
        <f t="shared" si="529"/>
        <v>0</v>
      </c>
      <c r="AQ1041" s="192" t="e">
        <f t="shared" si="530"/>
        <v>#DIV/0!</v>
      </c>
      <c r="AR1041" s="192" t="e">
        <f t="shared" si="531"/>
        <v>#DIV/0!</v>
      </c>
      <c r="AS1041" s="193" t="e">
        <f t="shared" si="532"/>
        <v>#DIV/0!</v>
      </c>
      <c r="AT1041" s="258" t="str">
        <f>IF(K1041=0,0,VLOOKUP(K1041,Kostenstellen!A:B,2,FALSE))</f>
        <v xml:space="preserve">Stimmheilzentrum    </v>
      </c>
      <c r="AU1041" s="68" t="str">
        <f t="shared" si="539"/>
        <v>B</v>
      </c>
      <c r="AV1041" s="68" t="str">
        <f t="shared" si="540"/>
        <v/>
      </c>
      <c r="AW1041" s="68">
        <f>IF(AF1041=0,0,VLOOKUP($H1041,Leistungszahlen!$A$11:$H$158,4,FALSE))</f>
        <v>0</v>
      </c>
      <c r="AX1041" s="68">
        <f>IF(AF1041=0,0,VLOOKUP($H1041,Leistungszahlen!$A$11:$H$158,5,FALSE))</f>
        <v>0</v>
      </c>
      <c r="AY1041" s="68">
        <f>IF(AG1041=0,0,VLOOKUP($H1041,Leistungszahlen!$A$11:$H$158,6,FALSE))</f>
        <v>0</v>
      </c>
      <c r="AZ1041" s="68">
        <f t="shared" si="541"/>
        <v>0</v>
      </c>
      <c r="BA1041" s="68">
        <f t="shared" si="542"/>
        <v>0</v>
      </c>
      <c r="BC1041" s="68">
        <f t="shared" si="533"/>
        <v>0</v>
      </c>
      <c r="BD1041" s="285"/>
    </row>
    <row r="1042" spans="1:56" s="68" customFormat="1" ht="22.5">
      <c r="A1042" s="200"/>
      <c r="B1042" s="200"/>
      <c r="C1042" s="200" t="s">
        <v>419</v>
      </c>
      <c r="D1042" s="200" t="s">
        <v>201</v>
      </c>
      <c r="E1042" s="200" t="s">
        <v>352</v>
      </c>
      <c r="F1042" s="200" t="s">
        <v>1379</v>
      </c>
      <c r="G1042" s="200" t="s">
        <v>118</v>
      </c>
      <c r="H1042" s="201" t="s">
        <v>221</v>
      </c>
      <c r="I1042" s="202">
        <v>3.76</v>
      </c>
      <c r="J1042" s="200" t="s">
        <v>292</v>
      </c>
      <c r="K1042" s="176">
        <v>4</v>
      </c>
      <c r="L1042" s="176">
        <v>1</v>
      </c>
      <c r="M1042" s="176">
        <v>0</v>
      </c>
      <c r="N1042" s="286">
        <v>1</v>
      </c>
      <c r="O1042" s="286"/>
      <c r="P1042" s="176"/>
      <c r="Q1042" s="203">
        <f t="shared" si="534"/>
        <v>1</v>
      </c>
      <c r="R1042" s="203">
        <f t="shared" si="535"/>
        <v>0</v>
      </c>
      <c r="S1042" s="203">
        <f t="shared" si="536"/>
        <v>0</v>
      </c>
      <c r="T1042" s="203">
        <f t="shared" si="537"/>
        <v>0</v>
      </c>
      <c r="U1042" s="203">
        <f t="shared" si="538"/>
        <v>0</v>
      </c>
      <c r="V1042" s="175">
        <f>IF(Q1042&gt;0,VLOOKUP(Q1042,Jahresfaktoren!$A$11:$B$24,2,),0)</f>
        <v>52</v>
      </c>
      <c r="W1042" s="175">
        <f>IF(R1042&gt;0,VLOOKUP(R1042,Jahresfaktoren!$D$11:$E$24,2,),0)</f>
        <v>0</v>
      </c>
      <c r="X1042" s="175">
        <f>IF(S1042&gt;0,VLOOKUP(S1042,Jahresfaktoren!$A$28:$B$29,2,),0)</f>
        <v>0</v>
      </c>
      <c r="Y1042" s="175">
        <f>IF(T1042&gt;0,VLOOKUP(T1042,Jahresfaktoren!$A$28:$B$29,2,),0)</f>
        <v>0</v>
      </c>
      <c r="Z1042" s="175">
        <f>IF(U1042&gt;0,VLOOKUP(U1042,Jahresfaktoren!$A$32:$B$33,2,),)</f>
        <v>0</v>
      </c>
      <c r="AA1042" s="177">
        <f t="shared" si="523"/>
        <v>195.51999999999998</v>
      </c>
      <c r="AB1042" s="177" t="str">
        <f t="shared" si="524"/>
        <v/>
      </c>
      <c r="AC1042" s="177" t="str">
        <f t="shared" si="525"/>
        <v/>
      </c>
      <c r="AD1042" s="177" t="str">
        <f t="shared" si="526"/>
        <v/>
      </c>
      <c r="AE1042" s="177" t="str">
        <f t="shared" si="527"/>
        <v/>
      </c>
      <c r="AF1042" s="178">
        <f>IF(Q1042&gt;0,VLOOKUP(H1042,Leistungszahlen!$A$11:$C$158,3,),0)</f>
        <v>0</v>
      </c>
      <c r="AG1042" s="178">
        <f>IF(R1042&gt;0,VLOOKUP(H1042,Leistungszahlen!$A$11:$F$158,6,),IF(T1042&gt;0,VLOOKUP(H1042,Leistungszahlen!$A$11:$F$158,6,),0))</f>
        <v>0</v>
      </c>
      <c r="AH1042" s="179" t="e">
        <f t="shared" si="543"/>
        <v>#DIV/0!</v>
      </c>
      <c r="AI1042" s="179">
        <f t="shared" si="544"/>
        <v>0</v>
      </c>
      <c r="AJ1042" s="179">
        <f t="shared" si="545"/>
        <v>0</v>
      </c>
      <c r="AK1042" s="179">
        <f t="shared" si="546"/>
        <v>0</v>
      </c>
      <c r="AL1042" s="179">
        <f t="shared" si="547"/>
        <v>0</v>
      </c>
      <c r="AM1042" s="180">
        <f>IF(L1042=1,Stundensätze!$D$13,IF(L1042=2,Stundensätze!$D$17,IF(L1042=4,Stundensätze!$D$21,"")))</f>
        <v>0</v>
      </c>
      <c r="AN1042" s="180">
        <f>IF(L1042=1,Stundensätze!$D$15,IF(L1042=2,Stundensätze!$D$19,IF(L1042=4,Stundensätze!$D$23,"")))</f>
        <v>0</v>
      </c>
      <c r="AO1042" s="180" t="e">
        <f t="shared" si="528"/>
        <v>#DIV/0!</v>
      </c>
      <c r="AP1042" s="180">
        <f t="shared" si="529"/>
        <v>0</v>
      </c>
      <c r="AQ1042" s="192" t="e">
        <f t="shared" si="530"/>
        <v>#DIV/0!</v>
      </c>
      <c r="AR1042" s="192" t="e">
        <f t="shared" si="531"/>
        <v>#DIV/0!</v>
      </c>
      <c r="AS1042" s="193" t="e">
        <f t="shared" si="532"/>
        <v>#DIV/0!</v>
      </c>
      <c r="AT1042" s="258" t="str">
        <f>IF(K1042=0,0,VLOOKUP(K1042,Kostenstellen!A:B,2,FALSE))</f>
        <v xml:space="preserve">Stimmheilzentrum    </v>
      </c>
      <c r="AU1042" s="68" t="str">
        <f t="shared" si="539"/>
        <v>Z</v>
      </c>
      <c r="AV1042" s="68" t="str">
        <f t="shared" si="540"/>
        <v/>
      </c>
      <c r="AW1042" s="68">
        <f>IF(AF1042=0,0,VLOOKUP($H1042,Leistungszahlen!$A$11:$H$158,4,FALSE))</f>
        <v>0</v>
      </c>
      <c r="AX1042" s="68">
        <f>IF(AF1042=0,0,VLOOKUP($H1042,Leistungszahlen!$A$11:$H$158,5,FALSE))</f>
        <v>0</v>
      </c>
      <c r="AY1042" s="68">
        <f>IF(AG1042=0,0,VLOOKUP($H1042,Leistungszahlen!$A$11:$H$158,6,FALSE))</f>
        <v>0</v>
      </c>
      <c r="AZ1042" s="68">
        <f t="shared" si="541"/>
        <v>0</v>
      </c>
      <c r="BA1042" s="68">
        <f t="shared" si="542"/>
        <v>0</v>
      </c>
      <c r="BC1042" s="68">
        <f t="shared" si="533"/>
        <v>0</v>
      </c>
      <c r="BD1042" s="285"/>
    </row>
    <row r="1043" spans="1:56" s="68" customFormat="1" ht="22.5">
      <c r="A1043" s="200"/>
      <c r="B1043" s="200"/>
      <c r="C1043" s="200" t="s">
        <v>419</v>
      </c>
      <c r="D1043" s="200" t="s">
        <v>201</v>
      </c>
      <c r="E1043" s="200" t="s">
        <v>352</v>
      </c>
      <c r="F1043" s="200" t="s">
        <v>1379</v>
      </c>
      <c r="G1043" s="200" t="s">
        <v>163</v>
      </c>
      <c r="H1043" s="201" t="s">
        <v>287</v>
      </c>
      <c r="I1043" s="202">
        <v>18.010000000000002</v>
      </c>
      <c r="J1043" s="200" t="s">
        <v>560</v>
      </c>
      <c r="K1043" s="176">
        <v>4</v>
      </c>
      <c r="L1043" s="176">
        <v>1</v>
      </c>
      <c r="M1043" s="176"/>
      <c r="N1043" s="286">
        <v>3</v>
      </c>
      <c r="O1043" s="286">
        <v>3</v>
      </c>
      <c r="P1043" s="176"/>
      <c r="Q1043" s="203">
        <f t="shared" si="534"/>
        <v>3</v>
      </c>
      <c r="R1043" s="203">
        <f t="shared" si="535"/>
        <v>3</v>
      </c>
      <c r="S1043" s="203">
        <f t="shared" si="536"/>
        <v>0</v>
      </c>
      <c r="T1043" s="203">
        <f t="shared" si="537"/>
        <v>0</v>
      </c>
      <c r="U1043" s="203">
        <f t="shared" si="538"/>
        <v>0</v>
      </c>
      <c r="V1043" s="175">
        <f>IF(Q1043&gt;0,VLOOKUP(Q1043,Jahresfaktoren!$A$11:$B$24,2,),0)</f>
        <v>152</v>
      </c>
      <c r="W1043" s="175">
        <f>IF(R1043&gt;0,VLOOKUP(R1043,Jahresfaktoren!$D$11:$E$24,2,),0)</f>
        <v>150</v>
      </c>
      <c r="X1043" s="175">
        <f>IF(S1043&gt;0,VLOOKUP(S1043,Jahresfaktoren!$A$28:$B$29,2,),0)</f>
        <v>0</v>
      </c>
      <c r="Y1043" s="175">
        <f>IF(T1043&gt;0,VLOOKUP(T1043,Jahresfaktoren!$A$28:$B$29,2,),0)</f>
        <v>0</v>
      </c>
      <c r="Z1043" s="175">
        <f>IF(U1043&gt;0,VLOOKUP(U1043,Jahresfaktoren!$A$32:$B$33,2,),)</f>
        <v>0</v>
      </c>
      <c r="AA1043" s="177">
        <f t="shared" si="523"/>
        <v>2737.5200000000004</v>
      </c>
      <c r="AB1043" s="177">
        <f t="shared" si="524"/>
        <v>2701.5000000000005</v>
      </c>
      <c r="AC1043" s="177" t="str">
        <f t="shared" si="525"/>
        <v/>
      </c>
      <c r="AD1043" s="177" t="str">
        <f t="shared" si="526"/>
        <v/>
      </c>
      <c r="AE1043" s="177" t="str">
        <f t="shared" si="527"/>
        <v/>
      </c>
      <c r="AF1043" s="178">
        <f>IF(Q1043&gt;0,VLOOKUP(H1043,Leistungszahlen!$A$11:$C$158,3,),0)</f>
        <v>0</v>
      </c>
      <c r="AG1043" s="178">
        <f>IF(R1043&gt;0,VLOOKUP(H1043,Leistungszahlen!$A$11:$F$158,6,),IF(T1043&gt;0,VLOOKUP(H1043,Leistungszahlen!$A$11:$F$158,6,),0))</f>
        <v>0</v>
      </c>
      <c r="AH1043" s="179" t="e">
        <f t="shared" si="543"/>
        <v>#DIV/0!</v>
      </c>
      <c r="AI1043" s="179" t="e">
        <f t="shared" si="544"/>
        <v>#DIV/0!</v>
      </c>
      <c r="AJ1043" s="179">
        <f t="shared" si="545"/>
        <v>0</v>
      </c>
      <c r="AK1043" s="179">
        <f t="shared" si="546"/>
        <v>0</v>
      </c>
      <c r="AL1043" s="179">
        <f t="shared" si="547"/>
        <v>0</v>
      </c>
      <c r="AM1043" s="180">
        <f>IF(L1043=1,Stundensätze!$D$13,IF(L1043=2,Stundensätze!$D$17,IF(L1043=4,Stundensätze!$D$21,"")))</f>
        <v>0</v>
      </c>
      <c r="AN1043" s="180">
        <f>IF(L1043=1,Stundensätze!$D$15,IF(L1043=2,Stundensätze!$D$19,IF(L1043=4,Stundensätze!$D$23,"")))</f>
        <v>0</v>
      </c>
      <c r="AO1043" s="180" t="e">
        <f t="shared" si="528"/>
        <v>#DIV/0!</v>
      </c>
      <c r="AP1043" s="180">
        <f t="shared" si="529"/>
        <v>0</v>
      </c>
      <c r="AQ1043" s="192" t="e">
        <f t="shared" si="530"/>
        <v>#DIV/0!</v>
      </c>
      <c r="AR1043" s="192" t="e">
        <f t="shared" si="531"/>
        <v>#DIV/0!</v>
      </c>
      <c r="AS1043" s="193" t="e">
        <f t="shared" si="532"/>
        <v>#DIV/0!</v>
      </c>
      <c r="AT1043" s="258" t="str">
        <f>IF(K1043=0,0,VLOOKUP(K1043,Kostenstellen!A:B,2,FALSE))</f>
        <v xml:space="preserve">Stimmheilzentrum    </v>
      </c>
      <c r="AU1043" s="68" t="str">
        <f t="shared" si="539"/>
        <v>A1</v>
      </c>
      <c r="AV1043" s="68" t="str">
        <f t="shared" si="540"/>
        <v>A1</v>
      </c>
      <c r="AW1043" s="68">
        <f>IF(AF1043=0,0,VLOOKUP($H1043,Leistungszahlen!$A$11:$H$158,4,FALSE))</f>
        <v>0</v>
      </c>
      <c r="AX1043" s="68">
        <f>IF(AF1043=0,0,VLOOKUP($H1043,Leistungszahlen!$A$11:$H$158,5,FALSE))</f>
        <v>0</v>
      </c>
      <c r="AY1043" s="68">
        <f>IF(AG1043=0,0,VLOOKUP($H1043,Leistungszahlen!$A$11:$H$158,6,FALSE))</f>
        <v>0</v>
      </c>
      <c r="AZ1043" s="68">
        <f t="shared" si="541"/>
        <v>0</v>
      </c>
      <c r="BA1043" s="68">
        <f t="shared" si="542"/>
        <v>0</v>
      </c>
      <c r="BC1043" s="68">
        <f t="shared" si="533"/>
        <v>0</v>
      </c>
      <c r="BD1043" s="285"/>
    </row>
    <row r="1044" spans="1:56" s="68" customFormat="1" ht="22.5">
      <c r="A1044" s="200"/>
      <c r="B1044" s="200"/>
      <c r="C1044" s="200" t="s">
        <v>419</v>
      </c>
      <c r="D1044" s="200" t="s">
        <v>201</v>
      </c>
      <c r="E1044" s="200" t="s">
        <v>352</v>
      </c>
      <c r="F1044" s="200" t="s">
        <v>1380</v>
      </c>
      <c r="G1044" s="200" t="s">
        <v>251</v>
      </c>
      <c r="H1044" s="201" t="s">
        <v>200</v>
      </c>
      <c r="I1044" s="202">
        <v>3.06</v>
      </c>
      <c r="J1044" s="200" t="s">
        <v>778</v>
      </c>
      <c r="K1044" s="176">
        <v>4</v>
      </c>
      <c r="L1044" s="176">
        <v>1</v>
      </c>
      <c r="M1044" s="176"/>
      <c r="N1044" s="286">
        <v>6</v>
      </c>
      <c r="O1044" s="286"/>
      <c r="P1044" s="176"/>
      <c r="Q1044" s="203">
        <f t="shared" si="534"/>
        <v>6</v>
      </c>
      <c r="R1044" s="203">
        <f t="shared" si="535"/>
        <v>0</v>
      </c>
      <c r="S1044" s="203">
        <f t="shared" si="536"/>
        <v>0</v>
      </c>
      <c r="T1044" s="203">
        <f t="shared" si="537"/>
        <v>0</v>
      </c>
      <c r="U1044" s="203">
        <f t="shared" si="538"/>
        <v>0</v>
      </c>
      <c r="V1044" s="175">
        <f>IF(Q1044&gt;0,VLOOKUP(Q1044,Jahresfaktoren!$A$11:$B$24,2,),0)</f>
        <v>302</v>
      </c>
      <c r="W1044" s="175">
        <f>IF(R1044&gt;0,VLOOKUP(R1044,Jahresfaktoren!$D$11:$E$24,2,),0)</f>
        <v>0</v>
      </c>
      <c r="X1044" s="175">
        <f>IF(S1044&gt;0,VLOOKUP(S1044,Jahresfaktoren!$A$28:$B$29,2,),0)</f>
        <v>0</v>
      </c>
      <c r="Y1044" s="175">
        <f>IF(T1044&gt;0,VLOOKUP(T1044,Jahresfaktoren!$A$28:$B$29,2,),0)</f>
        <v>0</v>
      </c>
      <c r="Z1044" s="175">
        <f>IF(U1044&gt;0,VLOOKUP(U1044,Jahresfaktoren!$A$32:$B$33,2,),)</f>
        <v>0</v>
      </c>
      <c r="AA1044" s="177">
        <f t="shared" si="523"/>
        <v>924.12</v>
      </c>
      <c r="AB1044" s="177" t="str">
        <f t="shared" si="524"/>
        <v/>
      </c>
      <c r="AC1044" s="177" t="str">
        <f t="shared" si="525"/>
        <v/>
      </c>
      <c r="AD1044" s="177" t="str">
        <f t="shared" si="526"/>
        <v/>
      </c>
      <c r="AE1044" s="177" t="str">
        <f t="shared" si="527"/>
        <v/>
      </c>
      <c r="AF1044" s="178">
        <f>IF(Q1044&gt;0,VLOOKUP(H1044,Leistungszahlen!$A$11:$C$158,3,),0)</f>
        <v>0</v>
      </c>
      <c r="AG1044" s="178">
        <f>IF(R1044&gt;0,VLOOKUP(H1044,Leistungszahlen!$A$11:$F$158,6,),IF(T1044&gt;0,VLOOKUP(H1044,Leistungszahlen!$A$11:$F$158,6,),0))</f>
        <v>0</v>
      </c>
      <c r="AH1044" s="179" t="e">
        <f t="shared" si="543"/>
        <v>#DIV/0!</v>
      </c>
      <c r="AI1044" s="179">
        <f t="shared" si="544"/>
        <v>0</v>
      </c>
      <c r="AJ1044" s="179">
        <f t="shared" si="545"/>
        <v>0</v>
      </c>
      <c r="AK1044" s="179">
        <f t="shared" si="546"/>
        <v>0</v>
      </c>
      <c r="AL1044" s="179">
        <f t="shared" si="547"/>
        <v>0</v>
      </c>
      <c r="AM1044" s="180">
        <f>IF(L1044=1,Stundensätze!$D$13,IF(L1044=2,Stundensätze!$D$17,IF(L1044=4,Stundensätze!$D$21,"")))</f>
        <v>0</v>
      </c>
      <c r="AN1044" s="180">
        <f>IF(L1044=1,Stundensätze!$D$15,IF(L1044=2,Stundensätze!$D$19,IF(L1044=4,Stundensätze!$D$23,"")))</f>
        <v>0</v>
      </c>
      <c r="AO1044" s="180" t="e">
        <f t="shared" si="528"/>
        <v>#DIV/0!</v>
      </c>
      <c r="AP1044" s="180">
        <f t="shared" si="529"/>
        <v>0</v>
      </c>
      <c r="AQ1044" s="192" t="e">
        <f t="shared" si="530"/>
        <v>#DIV/0!</v>
      </c>
      <c r="AR1044" s="192" t="e">
        <f t="shared" si="531"/>
        <v>#DIV/0!</v>
      </c>
      <c r="AS1044" s="193" t="e">
        <f t="shared" si="532"/>
        <v>#DIV/0!</v>
      </c>
      <c r="AT1044" s="258" t="str">
        <f>IF(K1044=0,0,VLOOKUP(K1044,Kostenstellen!A:B,2,FALSE))</f>
        <v xml:space="preserve">Stimmheilzentrum    </v>
      </c>
      <c r="AU1044" s="68" t="str">
        <f t="shared" si="539"/>
        <v>B</v>
      </c>
      <c r="AV1044" s="68" t="str">
        <f t="shared" si="540"/>
        <v/>
      </c>
      <c r="AW1044" s="68">
        <f>IF(AF1044=0,0,VLOOKUP($H1044,Leistungszahlen!$A$11:$H$158,4,FALSE))</f>
        <v>0</v>
      </c>
      <c r="AX1044" s="68">
        <f>IF(AF1044=0,0,VLOOKUP($H1044,Leistungszahlen!$A$11:$H$158,5,FALSE))</f>
        <v>0</v>
      </c>
      <c r="AY1044" s="68">
        <f>IF(AG1044=0,0,VLOOKUP($H1044,Leistungszahlen!$A$11:$H$158,6,FALSE))</f>
        <v>0</v>
      </c>
      <c r="AZ1044" s="68">
        <f t="shared" si="541"/>
        <v>0</v>
      </c>
      <c r="BA1044" s="68">
        <f t="shared" si="542"/>
        <v>0</v>
      </c>
      <c r="BC1044" s="68">
        <f t="shared" si="533"/>
        <v>0</v>
      </c>
      <c r="BD1044" s="285"/>
    </row>
    <row r="1045" spans="1:56" s="68" customFormat="1" ht="22.5">
      <c r="A1045" s="200"/>
      <c r="B1045" s="200"/>
      <c r="C1045" s="200" t="s">
        <v>419</v>
      </c>
      <c r="D1045" s="200" t="s">
        <v>201</v>
      </c>
      <c r="E1045" s="200" t="s">
        <v>352</v>
      </c>
      <c r="F1045" s="200" t="s">
        <v>1380</v>
      </c>
      <c r="G1045" s="200" t="s">
        <v>118</v>
      </c>
      <c r="H1045" s="201" t="s">
        <v>221</v>
      </c>
      <c r="I1045" s="202">
        <v>3.76</v>
      </c>
      <c r="J1045" s="200" t="s">
        <v>292</v>
      </c>
      <c r="K1045" s="176">
        <v>4</v>
      </c>
      <c r="L1045" s="176">
        <v>1</v>
      </c>
      <c r="M1045" s="176">
        <v>0</v>
      </c>
      <c r="N1045" s="286">
        <v>1</v>
      </c>
      <c r="O1045" s="286"/>
      <c r="P1045" s="176"/>
      <c r="Q1045" s="203">
        <f t="shared" si="534"/>
        <v>1</v>
      </c>
      <c r="R1045" s="203">
        <f t="shared" si="535"/>
        <v>0</v>
      </c>
      <c r="S1045" s="203">
        <f t="shared" si="536"/>
        <v>0</v>
      </c>
      <c r="T1045" s="203">
        <f t="shared" si="537"/>
        <v>0</v>
      </c>
      <c r="U1045" s="203">
        <f t="shared" si="538"/>
        <v>0</v>
      </c>
      <c r="V1045" s="175">
        <f>IF(Q1045&gt;0,VLOOKUP(Q1045,Jahresfaktoren!$A$11:$B$24,2,),0)</f>
        <v>52</v>
      </c>
      <c r="W1045" s="175">
        <f>IF(R1045&gt;0,VLOOKUP(R1045,Jahresfaktoren!$D$11:$E$24,2,),0)</f>
        <v>0</v>
      </c>
      <c r="X1045" s="175">
        <f>IF(S1045&gt;0,VLOOKUP(S1045,Jahresfaktoren!$A$28:$B$29,2,),0)</f>
        <v>0</v>
      </c>
      <c r="Y1045" s="175">
        <f>IF(T1045&gt;0,VLOOKUP(T1045,Jahresfaktoren!$A$28:$B$29,2,),0)</f>
        <v>0</v>
      </c>
      <c r="Z1045" s="175">
        <f>IF(U1045&gt;0,VLOOKUP(U1045,Jahresfaktoren!$A$32:$B$33,2,),)</f>
        <v>0</v>
      </c>
      <c r="AA1045" s="177">
        <f t="shared" si="523"/>
        <v>195.51999999999998</v>
      </c>
      <c r="AB1045" s="177" t="str">
        <f t="shared" si="524"/>
        <v/>
      </c>
      <c r="AC1045" s="177" t="str">
        <f t="shared" si="525"/>
        <v/>
      </c>
      <c r="AD1045" s="177" t="str">
        <f t="shared" si="526"/>
        <v/>
      </c>
      <c r="AE1045" s="177" t="str">
        <f t="shared" si="527"/>
        <v/>
      </c>
      <c r="AF1045" s="178">
        <f>IF(Q1045&gt;0,VLOOKUP(H1045,Leistungszahlen!$A$11:$C$158,3,),0)</f>
        <v>0</v>
      </c>
      <c r="AG1045" s="178">
        <f>IF(R1045&gt;0,VLOOKUP(H1045,Leistungszahlen!$A$11:$F$158,6,),IF(T1045&gt;0,VLOOKUP(H1045,Leistungszahlen!$A$11:$F$158,6,),0))</f>
        <v>0</v>
      </c>
      <c r="AH1045" s="179" t="e">
        <f t="shared" si="543"/>
        <v>#DIV/0!</v>
      </c>
      <c r="AI1045" s="179">
        <f t="shared" si="544"/>
        <v>0</v>
      </c>
      <c r="AJ1045" s="179">
        <f t="shared" si="545"/>
        <v>0</v>
      </c>
      <c r="AK1045" s="179">
        <f t="shared" si="546"/>
        <v>0</v>
      </c>
      <c r="AL1045" s="179">
        <f t="shared" si="547"/>
        <v>0</v>
      </c>
      <c r="AM1045" s="180">
        <f>IF(L1045=1,Stundensätze!$D$13,IF(L1045=2,Stundensätze!$D$17,IF(L1045=4,Stundensätze!$D$21,"")))</f>
        <v>0</v>
      </c>
      <c r="AN1045" s="180">
        <f>IF(L1045=1,Stundensätze!$D$15,IF(L1045=2,Stundensätze!$D$19,IF(L1045=4,Stundensätze!$D$23,"")))</f>
        <v>0</v>
      </c>
      <c r="AO1045" s="180" t="e">
        <f t="shared" si="528"/>
        <v>#DIV/0!</v>
      </c>
      <c r="AP1045" s="180">
        <f t="shared" si="529"/>
        <v>0</v>
      </c>
      <c r="AQ1045" s="192" t="e">
        <f t="shared" si="530"/>
        <v>#DIV/0!</v>
      </c>
      <c r="AR1045" s="192" t="e">
        <f t="shared" si="531"/>
        <v>#DIV/0!</v>
      </c>
      <c r="AS1045" s="193" t="e">
        <f t="shared" si="532"/>
        <v>#DIV/0!</v>
      </c>
      <c r="AT1045" s="258" t="str">
        <f>IF(K1045=0,0,VLOOKUP(K1045,Kostenstellen!A:B,2,FALSE))</f>
        <v xml:space="preserve">Stimmheilzentrum    </v>
      </c>
      <c r="AU1045" s="68" t="str">
        <f t="shared" si="539"/>
        <v>Z</v>
      </c>
      <c r="AV1045" s="68" t="str">
        <f t="shared" si="540"/>
        <v/>
      </c>
      <c r="AW1045" s="68">
        <f>IF(AF1045=0,0,VLOOKUP($H1045,Leistungszahlen!$A$11:$H$158,4,FALSE))</f>
        <v>0</v>
      </c>
      <c r="AX1045" s="68">
        <f>IF(AF1045=0,0,VLOOKUP($H1045,Leistungszahlen!$A$11:$H$158,5,FALSE))</f>
        <v>0</v>
      </c>
      <c r="AY1045" s="68">
        <f>IF(AG1045=0,0,VLOOKUP($H1045,Leistungszahlen!$A$11:$H$158,6,FALSE))</f>
        <v>0</v>
      </c>
      <c r="AZ1045" s="68">
        <f t="shared" si="541"/>
        <v>0</v>
      </c>
      <c r="BA1045" s="68">
        <f t="shared" si="542"/>
        <v>0</v>
      </c>
      <c r="BC1045" s="68">
        <f t="shared" si="533"/>
        <v>0</v>
      </c>
      <c r="BD1045" s="285"/>
    </row>
    <row r="1046" spans="1:56" s="68" customFormat="1" ht="22.5">
      <c r="A1046" s="200"/>
      <c r="B1046" s="200"/>
      <c r="C1046" s="200" t="s">
        <v>419</v>
      </c>
      <c r="D1046" s="200" t="s">
        <v>201</v>
      </c>
      <c r="E1046" s="200" t="s">
        <v>352</v>
      </c>
      <c r="F1046" s="200" t="s">
        <v>1380</v>
      </c>
      <c r="G1046" s="200" t="s">
        <v>163</v>
      </c>
      <c r="H1046" s="201" t="s">
        <v>287</v>
      </c>
      <c r="I1046" s="202">
        <v>18.010000000000002</v>
      </c>
      <c r="J1046" s="200" t="s">
        <v>560</v>
      </c>
      <c r="K1046" s="176">
        <v>4</v>
      </c>
      <c r="L1046" s="176">
        <v>1</v>
      </c>
      <c r="M1046" s="176"/>
      <c r="N1046" s="286">
        <v>3</v>
      </c>
      <c r="O1046" s="286">
        <v>3</v>
      </c>
      <c r="P1046" s="176"/>
      <c r="Q1046" s="203">
        <f t="shared" si="534"/>
        <v>3</v>
      </c>
      <c r="R1046" s="203">
        <f t="shared" si="535"/>
        <v>3</v>
      </c>
      <c r="S1046" s="203">
        <f t="shared" si="536"/>
        <v>0</v>
      </c>
      <c r="T1046" s="203">
        <f t="shared" si="537"/>
        <v>0</v>
      </c>
      <c r="U1046" s="203">
        <f t="shared" si="538"/>
        <v>0</v>
      </c>
      <c r="V1046" s="175">
        <f>IF(Q1046&gt;0,VLOOKUP(Q1046,Jahresfaktoren!$A$11:$B$24,2,),0)</f>
        <v>152</v>
      </c>
      <c r="W1046" s="175">
        <f>IF(R1046&gt;0,VLOOKUP(R1046,Jahresfaktoren!$D$11:$E$24,2,),0)</f>
        <v>150</v>
      </c>
      <c r="X1046" s="175">
        <f>IF(S1046&gt;0,VLOOKUP(S1046,Jahresfaktoren!$A$28:$B$29,2,),0)</f>
        <v>0</v>
      </c>
      <c r="Y1046" s="175">
        <f>IF(T1046&gt;0,VLOOKUP(T1046,Jahresfaktoren!$A$28:$B$29,2,),0)</f>
        <v>0</v>
      </c>
      <c r="Z1046" s="175">
        <f>IF(U1046&gt;0,VLOOKUP(U1046,Jahresfaktoren!$A$32:$B$33,2,),)</f>
        <v>0</v>
      </c>
      <c r="AA1046" s="177">
        <f t="shared" si="523"/>
        <v>2737.5200000000004</v>
      </c>
      <c r="AB1046" s="177">
        <f t="shared" si="524"/>
        <v>2701.5000000000005</v>
      </c>
      <c r="AC1046" s="177" t="str">
        <f t="shared" si="525"/>
        <v/>
      </c>
      <c r="AD1046" s="177" t="str">
        <f t="shared" si="526"/>
        <v/>
      </c>
      <c r="AE1046" s="177" t="str">
        <f t="shared" si="527"/>
        <v/>
      </c>
      <c r="AF1046" s="178">
        <f>IF(Q1046&gt;0,VLOOKUP(H1046,Leistungszahlen!$A$11:$C$158,3,),0)</f>
        <v>0</v>
      </c>
      <c r="AG1046" s="178">
        <f>IF(R1046&gt;0,VLOOKUP(H1046,Leistungszahlen!$A$11:$F$158,6,),IF(T1046&gt;0,VLOOKUP(H1046,Leistungszahlen!$A$11:$F$158,6,),0))</f>
        <v>0</v>
      </c>
      <c r="AH1046" s="179" t="e">
        <f t="shared" si="543"/>
        <v>#DIV/0!</v>
      </c>
      <c r="AI1046" s="179" t="e">
        <f t="shared" si="544"/>
        <v>#DIV/0!</v>
      </c>
      <c r="AJ1046" s="179">
        <f t="shared" si="545"/>
        <v>0</v>
      </c>
      <c r="AK1046" s="179">
        <f t="shared" si="546"/>
        <v>0</v>
      </c>
      <c r="AL1046" s="179">
        <f t="shared" si="547"/>
        <v>0</v>
      </c>
      <c r="AM1046" s="180">
        <f>IF(L1046=1,Stundensätze!$D$13,IF(L1046=2,Stundensätze!$D$17,IF(L1046=4,Stundensätze!$D$21,"")))</f>
        <v>0</v>
      </c>
      <c r="AN1046" s="180">
        <f>IF(L1046=1,Stundensätze!$D$15,IF(L1046=2,Stundensätze!$D$19,IF(L1046=4,Stundensätze!$D$23,"")))</f>
        <v>0</v>
      </c>
      <c r="AO1046" s="180" t="e">
        <f t="shared" si="528"/>
        <v>#DIV/0!</v>
      </c>
      <c r="AP1046" s="180">
        <f t="shared" si="529"/>
        <v>0</v>
      </c>
      <c r="AQ1046" s="192" t="e">
        <f t="shared" si="530"/>
        <v>#DIV/0!</v>
      </c>
      <c r="AR1046" s="192" t="e">
        <f t="shared" si="531"/>
        <v>#DIV/0!</v>
      </c>
      <c r="AS1046" s="193" t="e">
        <f t="shared" si="532"/>
        <v>#DIV/0!</v>
      </c>
      <c r="AT1046" s="258" t="str">
        <f>IF(K1046=0,0,VLOOKUP(K1046,Kostenstellen!A:B,2,FALSE))</f>
        <v xml:space="preserve">Stimmheilzentrum    </v>
      </c>
      <c r="AU1046" s="68" t="str">
        <f t="shared" si="539"/>
        <v>A1</v>
      </c>
      <c r="AV1046" s="68" t="str">
        <f t="shared" si="540"/>
        <v>A1</v>
      </c>
      <c r="AW1046" s="68">
        <f>IF(AF1046=0,0,VLOOKUP($H1046,Leistungszahlen!$A$11:$H$158,4,FALSE))</f>
        <v>0</v>
      </c>
      <c r="AX1046" s="68">
        <f>IF(AF1046=0,0,VLOOKUP($H1046,Leistungszahlen!$A$11:$H$158,5,FALSE))</f>
        <v>0</v>
      </c>
      <c r="AY1046" s="68">
        <f>IF(AG1046=0,0,VLOOKUP($H1046,Leistungszahlen!$A$11:$H$158,6,FALSE))</f>
        <v>0</v>
      </c>
      <c r="AZ1046" s="68">
        <f t="shared" si="541"/>
        <v>0</v>
      </c>
      <c r="BA1046" s="68">
        <f t="shared" si="542"/>
        <v>0</v>
      </c>
      <c r="BC1046" s="68">
        <f t="shared" si="533"/>
        <v>0</v>
      </c>
      <c r="BD1046" s="285"/>
    </row>
    <row r="1047" spans="1:56" s="68" customFormat="1" ht="22.5">
      <c r="A1047" s="200"/>
      <c r="B1047" s="200"/>
      <c r="C1047" s="200" t="s">
        <v>419</v>
      </c>
      <c r="D1047" s="200" t="s">
        <v>201</v>
      </c>
      <c r="E1047" s="200" t="s">
        <v>352</v>
      </c>
      <c r="F1047" s="200" t="s">
        <v>1381</v>
      </c>
      <c r="G1047" s="200" t="s">
        <v>251</v>
      </c>
      <c r="H1047" s="201" t="s">
        <v>200</v>
      </c>
      <c r="I1047" s="202">
        <v>3.06</v>
      </c>
      <c r="J1047" s="200" t="s">
        <v>778</v>
      </c>
      <c r="K1047" s="176">
        <v>4</v>
      </c>
      <c r="L1047" s="176">
        <v>1</v>
      </c>
      <c r="M1047" s="176"/>
      <c r="N1047" s="286">
        <v>6</v>
      </c>
      <c r="O1047" s="286"/>
      <c r="P1047" s="176"/>
      <c r="Q1047" s="203">
        <f t="shared" si="534"/>
        <v>6</v>
      </c>
      <c r="R1047" s="203">
        <f t="shared" si="535"/>
        <v>0</v>
      </c>
      <c r="S1047" s="203">
        <f t="shared" si="536"/>
        <v>0</v>
      </c>
      <c r="T1047" s="203">
        <f t="shared" si="537"/>
        <v>0</v>
      </c>
      <c r="U1047" s="203">
        <f t="shared" si="538"/>
        <v>0</v>
      </c>
      <c r="V1047" s="175">
        <f>IF(Q1047&gt;0,VLOOKUP(Q1047,Jahresfaktoren!$A$11:$B$24,2,),0)</f>
        <v>302</v>
      </c>
      <c r="W1047" s="175">
        <f>IF(R1047&gt;0,VLOOKUP(R1047,Jahresfaktoren!$D$11:$E$24,2,),0)</f>
        <v>0</v>
      </c>
      <c r="X1047" s="175">
        <f>IF(S1047&gt;0,VLOOKUP(S1047,Jahresfaktoren!$A$28:$B$29,2,),0)</f>
        <v>0</v>
      </c>
      <c r="Y1047" s="175">
        <f>IF(T1047&gt;0,VLOOKUP(T1047,Jahresfaktoren!$A$28:$B$29,2,),0)</f>
        <v>0</v>
      </c>
      <c r="Z1047" s="175">
        <f>IF(U1047&gt;0,VLOOKUP(U1047,Jahresfaktoren!$A$32:$B$33,2,),)</f>
        <v>0</v>
      </c>
      <c r="AA1047" s="177">
        <f t="shared" si="523"/>
        <v>924.12</v>
      </c>
      <c r="AB1047" s="177" t="str">
        <f t="shared" si="524"/>
        <v/>
      </c>
      <c r="AC1047" s="177" t="str">
        <f t="shared" si="525"/>
        <v/>
      </c>
      <c r="AD1047" s="177" t="str">
        <f t="shared" si="526"/>
        <v/>
      </c>
      <c r="AE1047" s="177" t="str">
        <f t="shared" si="527"/>
        <v/>
      </c>
      <c r="AF1047" s="178">
        <f>IF(Q1047&gt;0,VLOOKUP(H1047,Leistungszahlen!$A$11:$C$158,3,),0)</f>
        <v>0</v>
      </c>
      <c r="AG1047" s="178">
        <f>IF(R1047&gt;0,VLOOKUP(H1047,Leistungszahlen!$A$11:$F$158,6,),IF(T1047&gt;0,VLOOKUP(H1047,Leistungszahlen!$A$11:$F$158,6,),0))</f>
        <v>0</v>
      </c>
      <c r="AH1047" s="179" t="e">
        <f t="shared" si="543"/>
        <v>#DIV/0!</v>
      </c>
      <c r="AI1047" s="179">
        <f t="shared" si="544"/>
        <v>0</v>
      </c>
      <c r="AJ1047" s="179">
        <f t="shared" si="545"/>
        <v>0</v>
      </c>
      <c r="AK1047" s="179">
        <f t="shared" si="546"/>
        <v>0</v>
      </c>
      <c r="AL1047" s="179">
        <f t="shared" si="547"/>
        <v>0</v>
      </c>
      <c r="AM1047" s="180">
        <f>IF(L1047=1,Stundensätze!$D$13,IF(L1047=2,Stundensätze!$D$17,IF(L1047=4,Stundensätze!$D$21,"")))</f>
        <v>0</v>
      </c>
      <c r="AN1047" s="180">
        <f>IF(L1047=1,Stundensätze!$D$15,IF(L1047=2,Stundensätze!$D$19,IF(L1047=4,Stundensätze!$D$23,"")))</f>
        <v>0</v>
      </c>
      <c r="AO1047" s="180" t="e">
        <f t="shared" si="528"/>
        <v>#DIV/0!</v>
      </c>
      <c r="AP1047" s="180">
        <f t="shared" si="529"/>
        <v>0</v>
      </c>
      <c r="AQ1047" s="192" t="e">
        <f t="shared" si="530"/>
        <v>#DIV/0!</v>
      </c>
      <c r="AR1047" s="192" t="e">
        <f t="shared" si="531"/>
        <v>#DIV/0!</v>
      </c>
      <c r="AS1047" s="193" t="e">
        <f t="shared" si="532"/>
        <v>#DIV/0!</v>
      </c>
      <c r="AT1047" s="258" t="str">
        <f>IF(K1047=0,0,VLOOKUP(K1047,Kostenstellen!A:B,2,FALSE))</f>
        <v xml:space="preserve">Stimmheilzentrum    </v>
      </c>
      <c r="AU1047" s="68" t="str">
        <f t="shared" si="539"/>
        <v>B</v>
      </c>
      <c r="AV1047" s="68" t="str">
        <f t="shared" si="540"/>
        <v/>
      </c>
      <c r="AW1047" s="68">
        <f>IF(AF1047=0,0,VLOOKUP($H1047,Leistungszahlen!$A$11:$H$158,4,FALSE))</f>
        <v>0</v>
      </c>
      <c r="AX1047" s="68">
        <f>IF(AF1047=0,0,VLOOKUP($H1047,Leistungszahlen!$A$11:$H$158,5,FALSE))</f>
        <v>0</v>
      </c>
      <c r="AY1047" s="68">
        <f>IF(AG1047=0,0,VLOOKUP($H1047,Leistungszahlen!$A$11:$H$158,6,FALSE))</f>
        <v>0</v>
      </c>
      <c r="AZ1047" s="68">
        <f t="shared" si="541"/>
        <v>0</v>
      </c>
      <c r="BA1047" s="68">
        <f t="shared" si="542"/>
        <v>0</v>
      </c>
      <c r="BC1047" s="68">
        <f t="shared" si="533"/>
        <v>0</v>
      </c>
      <c r="BD1047" s="285"/>
    </row>
    <row r="1048" spans="1:56" s="68" customFormat="1" ht="22.5">
      <c r="A1048" s="200"/>
      <c r="B1048" s="200"/>
      <c r="C1048" s="200" t="s">
        <v>419</v>
      </c>
      <c r="D1048" s="200" t="s">
        <v>201</v>
      </c>
      <c r="E1048" s="200" t="s">
        <v>352</v>
      </c>
      <c r="F1048" s="200" t="s">
        <v>1381</v>
      </c>
      <c r="G1048" s="200" t="s">
        <v>118</v>
      </c>
      <c r="H1048" s="201" t="s">
        <v>221</v>
      </c>
      <c r="I1048" s="202">
        <v>3.76</v>
      </c>
      <c r="J1048" s="200" t="s">
        <v>292</v>
      </c>
      <c r="K1048" s="176">
        <v>4</v>
      </c>
      <c r="L1048" s="176">
        <v>1</v>
      </c>
      <c r="M1048" s="176">
        <v>0</v>
      </c>
      <c r="N1048" s="286">
        <v>1</v>
      </c>
      <c r="O1048" s="286"/>
      <c r="P1048" s="176"/>
      <c r="Q1048" s="203">
        <f t="shared" si="534"/>
        <v>1</v>
      </c>
      <c r="R1048" s="203">
        <f t="shared" si="535"/>
        <v>0</v>
      </c>
      <c r="S1048" s="203">
        <f t="shared" si="536"/>
        <v>0</v>
      </c>
      <c r="T1048" s="203">
        <f t="shared" si="537"/>
        <v>0</v>
      </c>
      <c r="U1048" s="203">
        <f t="shared" si="538"/>
        <v>0</v>
      </c>
      <c r="V1048" s="175">
        <f>IF(Q1048&gt;0,VLOOKUP(Q1048,Jahresfaktoren!$A$11:$B$24,2,),0)</f>
        <v>52</v>
      </c>
      <c r="W1048" s="175">
        <f>IF(R1048&gt;0,VLOOKUP(R1048,Jahresfaktoren!$D$11:$E$24,2,),0)</f>
        <v>0</v>
      </c>
      <c r="X1048" s="175">
        <f>IF(S1048&gt;0,VLOOKUP(S1048,Jahresfaktoren!$A$28:$B$29,2,),0)</f>
        <v>0</v>
      </c>
      <c r="Y1048" s="175">
        <f>IF(T1048&gt;0,VLOOKUP(T1048,Jahresfaktoren!$A$28:$B$29,2,),0)</f>
        <v>0</v>
      </c>
      <c r="Z1048" s="175">
        <f>IF(U1048&gt;0,VLOOKUP(U1048,Jahresfaktoren!$A$32:$B$33,2,),)</f>
        <v>0</v>
      </c>
      <c r="AA1048" s="177">
        <f t="shared" si="523"/>
        <v>195.51999999999998</v>
      </c>
      <c r="AB1048" s="177" t="str">
        <f t="shared" si="524"/>
        <v/>
      </c>
      <c r="AC1048" s="177" t="str">
        <f t="shared" si="525"/>
        <v/>
      </c>
      <c r="AD1048" s="177" t="str">
        <f t="shared" si="526"/>
        <v/>
      </c>
      <c r="AE1048" s="177" t="str">
        <f t="shared" si="527"/>
        <v/>
      </c>
      <c r="AF1048" s="178">
        <f>IF(Q1048&gt;0,VLOOKUP(H1048,Leistungszahlen!$A$11:$C$158,3,),0)</f>
        <v>0</v>
      </c>
      <c r="AG1048" s="178">
        <f>IF(R1048&gt;0,VLOOKUP(H1048,Leistungszahlen!$A$11:$F$158,6,),IF(T1048&gt;0,VLOOKUP(H1048,Leistungszahlen!$A$11:$F$158,6,),0))</f>
        <v>0</v>
      </c>
      <c r="AH1048" s="179" t="e">
        <f t="shared" si="543"/>
        <v>#DIV/0!</v>
      </c>
      <c r="AI1048" s="179">
        <f t="shared" si="544"/>
        <v>0</v>
      </c>
      <c r="AJ1048" s="179">
        <f t="shared" si="545"/>
        <v>0</v>
      </c>
      <c r="AK1048" s="179">
        <f t="shared" si="546"/>
        <v>0</v>
      </c>
      <c r="AL1048" s="179">
        <f t="shared" si="547"/>
        <v>0</v>
      </c>
      <c r="AM1048" s="180">
        <f>IF(L1048=1,Stundensätze!$D$13,IF(L1048=2,Stundensätze!$D$17,IF(L1048=4,Stundensätze!$D$21,"")))</f>
        <v>0</v>
      </c>
      <c r="AN1048" s="180">
        <f>IF(L1048=1,Stundensätze!$D$15,IF(L1048=2,Stundensätze!$D$19,IF(L1048=4,Stundensätze!$D$23,"")))</f>
        <v>0</v>
      </c>
      <c r="AO1048" s="180" t="e">
        <f t="shared" si="528"/>
        <v>#DIV/0!</v>
      </c>
      <c r="AP1048" s="180">
        <f t="shared" si="529"/>
        <v>0</v>
      </c>
      <c r="AQ1048" s="192" t="e">
        <f t="shared" si="530"/>
        <v>#DIV/0!</v>
      </c>
      <c r="AR1048" s="192" t="e">
        <f t="shared" si="531"/>
        <v>#DIV/0!</v>
      </c>
      <c r="AS1048" s="193" t="e">
        <f t="shared" si="532"/>
        <v>#DIV/0!</v>
      </c>
      <c r="AT1048" s="258" t="str">
        <f>IF(K1048=0,0,VLOOKUP(K1048,Kostenstellen!A:B,2,FALSE))</f>
        <v xml:space="preserve">Stimmheilzentrum    </v>
      </c>
      <c r="AU1048" s="68" t="str">
        <f t="shared" si="539"/>
        <v>Z</v>
      </c>
      <c r="AV1048" s="68" t="str">
        <f t="shared" si="540"/>
        <v/>
      </c>
      <c r="AW1048" s="68">
        <f>IF(AF1048=0,0,VLOOKUP($H1048,Leistungszahlen!$A$11:$H$158,4,FALSE))</f>
        <v>0</v>
      </c>
      <c r="AX1048" s="68">
        <f>IF(AF1048=0,0,VLOOKUP($H1048,Leistungszahlen!$A$11:$H$158,5,FALSE))</f>
        <v>0</v>
      </c>
      <c r="AY1048" s="68">
        <f>IF(AG1048=0,0,VLOOKUP($H1048,Leistungszahlen!$A$11:$H$158,6,FALSE))</f>
        <v>0</v>
      </c>
      <c r="AZ1048" s="68">
        <f t="shared" si="541"/>
        <v>0</v>
      </c>
      <c r="BA1048" s="68">
        <f t="shared" si="542"/>
        <v>0</v>
      </c>
      <c r="BC1048" s="68">
        <f t="shared" si="533"/>
        <v>0</v>
      </c>
      <c r="BD1048" s="285"/>
    </row>
    <row r="1049" spans="1:56" s="68" customFormat="1" ht="22.5">
      <c r="A1049" s="200"/>
      <c r="B1049" s="200"/>
      <c r="C1049" s="200" t="s">
        <v>419</v>
      </c>
      <c r="D1049" s="200" t="s">
        <v>201</v>
      </c>
      <c r="E1049" s="200" t="s">
        <v>352</v>
      </c>
      <c r="F1049" s="200" t="s">
        <v>1381</v>
      </c>
      <c r="G1049" s="200" t="s">
        <v>163</v>
      </c>
      <c r="H1049" s="201" t="s">
        <v>287</v>
      </c>
      <c r="I1049" s="202">
        <v>18.010000000000002</v>
      </c>
      <c r="J1049" s="200" t="s">
        <v>560</v>
      </c>
      <c r="K1049" s="176">
        <v>4</v>
      </c>
      <c r="L1049" s="176">
        <v>1</v>
      </c>
      <c r="M1049" s="176"/>
      <c r="N1049" s="286">
        <v>3</v>
      </c>
      <c r="O1049" s="286">
        <v>3</v>
      </c>
      <c r="P1049" s="176"/>
      <c r="Q1049" s="203">
        <f t="shared" si="534"/>
        <v>3</v>
      </c>
      <c r="R1049" s="203">
        <f t="shared" si="535"/>
        <v>3</v>
      </c>
      <c r="S1049" s="203">
        <f t="shared" si="536"/>
        <v>0</v>
      </c>
      <c r="T1049" s="203">
        <f t="shared" si="537"/>
        <v>0</v>
      </c>
      <c r="U1049" s="203">
        <f t="shared" si="538"/>
        <v>0</v>
      </c>
      <c r="V1049" s="175">
        <f>IF(Q1049&gt;0,VLOOKUP(Q1049,Jahresfaktoren!$A$11:$B$24,2,),0)</f>
        <v>152</v>
      </c>
      <c r="W1049" s="175">
        <f>IF(R1049&gt;0,VLOOKUP(R1049,Jahresfaktoren!$D$11:$E$24,2,),0)</f>
        <v>150</v>
      </c>
      <c r="X1049" s="175">
        <f>IF(S1049&gt;0,VLOOKUP(S1049,Jahresfaktoren!$A$28:$B$29,2,),0)</f>
        <v>0</v>
      </c>
      <c r="Y1049" s="175">
        <f>IF(T1049&gt;0,VLOOKUP(T1049,Jahresfaktoren!$A$28:$B$29,2,),0)</f>
        <v>0</v>
      </c>
      <c r="Z1049" s="175">
        <f>IF(U1049&gt;0,VLOOKUP(U1049,Jahresfaktoren!$A$32:$B$33,2,),)</f>
        <v>0</v>
      </c>
      <c r="AA1049" s="177">
        <f t="shared" si="523"/>
        <v>2737.5200000000004</v>
      </c>
      <c r="AB1049" s="177">
        <f t="shared" si="524"/>
        <v>2701.5000000000005</v>
      </c>
      <c r="AC1049" s="177" t="str">
        <f t="shared" si="525"/>
        <v/>
      </c>
      <c r="AD1049" s="177" t="str">
        <f t="shared" si="526"/>
        <v/>
      </c>
      <c r="AE1049" s="177" t="str">
        <f t="shared" si="527"/>
        <v/>
      </c>
      <c r="AF1049" s="178">
        <f>IF(Q1049&gt;0,VLOOKUP(H1049,Leistungszahlen!$A$11:$C$158,3,),0)</f>
        <v>0</v>
      </c>
      <c r="AG1049" s="178">
        <f>IF(R1049&gt;0,VLOOKUP(H1049,Leistungszahlen!$A$11:$F$158,6,),IF(T1049&gt;0,VLOOKUP(H1049,Leistungszahlen!$A$11:$F$158,6,),0))</f>
        <v>0</v>
      </c>
      <c r="AH1049" s="179" t="e">
        <f t="shared" si="543"/>
        <v>#DIV/0!</v>
      </c>
      <c r="AI1049" s="179" t="e">
        <f t="shared" si="544"/>
        <v>#DIV/0!</v>
      </c>
      <c r="AJ1049" s="179">
        <f t="shared" si="545"/>
        <v>0</v>
      </c>
      <c r="AK1049" s="179">
        <f t="shared" si="546"/>
        <v>0</v>
      </c>
      <c r="AL1049" s="179">
        <f t="shared" si="547"/>
        <v>0</v>
      </c>
      <c r="AM1049" s="180">
        <f>IF(L1049=1,Stundensätze!$D$13,IF(L1049=2,Stundensätze!$D$17,IF(L1049=4,Stundensätze!$D$21,"")))</f>
        <v>0</v>
      </c>
      <c r="AN1049" s="180">
        <f>IF(L1049=1,Stundensätze!$D$15,IF(L1049=2,Stundensätze!$D$19,IF(L1049=4,Stundensätze!$D$23,"")))</f>
        <v>0</v>
      </c>
      <c r="AO1049" s="180" t="e">
        <f t="shared" si="528"/>
        <v>#DIV/0!</v>
      </c>
      <c r="AP1049" s="180">
        <f t="shared" si="529"/>
        <v>0</v>
      </c>
      <c r="AQ1049" s="192" t="e">
        <f t="shared" si="530"/>
        <v>#DIV/0!</v>
      </c>
      <c r="AR1049" s="192" t="e">
        <f t="shared" si="531"/>
        <v>#DIV/0!</v>
      </c>
      <c r="AS1049" s="193" t="e">
        <f t="shared" si="532"/>
        <v>#DIV/0!</v>
      </c>
      <c r="AT1049" s="258" t="str">
        <f>IF(K1049=0,0,VLOOKUP(K1049,Kostenstellen!A:B,2,FALSE))</f>
        <v xml:space="preserve">Stimmheilzentrum    </v>
      </c>
      <c r="AU1049" s="68" t="str">
        <f t="shared" si="539"/>
        <v>A1</v>
      </c>
      <c r="AV1049" s="68" t="str">
        <f t="shared" si="540"/>
        <v>A1</v>
      </c>
      <c r="AW1049" s="68">
        <f>IF(AF1049=0,0,VLOOKUP($H1049,Leistungszahlen!$A$11:$H$158,4,FALSE))</f>
        <v>0</v>
      </c>
      <c r="AX1049" s="68">
        <f>IF(AF1049=0,0,VLOOKUP($H1049,Leistungszahlen!$A$11:$H$158,5,FALSE))</f>
        <v>0</v>
      </c>
      <c r="AY1049" s="68">
        <f>IF(AG1049=0,0,VLOOKUP($H1049,Leistungszahlen!$A$11:$H$158,6,FALSE))</f>
        <v>0</v>
      </c>
      <c r="AZ1049" s="68">
        <f t="shared" si="541"/>
        <v>0</v>
      </c>
      <c r="BA1049" s="68">
        <f t="shared" si="542"/>
        <v>0</v>
      </c>
      <c r="BC1049" s="68">
        <f t="shared" si="533"/>
        <v>0</v>
      </c>
      <c r="BD1049" s="285"/>
    </row>
    <row r="1050" spans="1:56" s="68" customFormat="1" ht="22.5">
      <c r="A1050" s="200"/>
      <c r="B1050" s="200"/>
      <c r="C1050" s="200" t="s">
        <v>419</v>
      </c>
      <c r="D1050" s="200" t="s">
        <v>201</v>
      </c>
      <c r="E1050" s="200" t="s">
        <v>352</v>
      </c>
      <c r="F1050" s="200" t="s">
        <v>1372</v>
      </c>
      <c r="G1050" s="200" t="s">
        <v>163</v>
      </c>
      <c r="H1050" s="201" t="s">
        <v>287</v>
      </c>
      <c r="I1050" s="202">
        <v>16.760000000000002</v>
      </c>
      <c r="J1050" s="200" t="s">
        <v>560</v>
      </c>
      <c r="K1050" s="176">
        <v>4</v>
      </c>
      <c r="L1050" s="176">
        <v>1</v>
      </c>
      <c r="M1050" s="176"/>
      <c r="N1050" s="286">
        <v>3</v>
      </c>
      <c r="O1050" s="286">
        <v>3</v>
      </c>
      <c r="P1050" s="176"/>
      <c r="Q1050" s="203">
        <f t="shared" si="534"/>
        <v>3</v>
      </c>
      <c r="R1050" s="203">
        <f t="shared" si="535"/>
        <v>3</v>
      </c>
      <c r="S1050" s="203">
        <f t="shared" si="536"/>
        <v>0</v>
      </c>
      <c r="T1050" s="203">
        <f t="shared" si="537"/>
        <v>0</v>
      </c>
      <c r="U1050" s="203">
        <f t="shared" si="538"/>
        <v>0</v>
      </c>
      <c r="V1050" s="175">
        <f>IF(Q1050&gt;0,VLOOKUP(Q1050,Jahresfaktoren!$A$11:$B$24,2,),0)</f>
        <v>152</v>
      </c>
      <c r="W1050" s="175">
        <f>IF(R1050&gt;0,VLOOKUP(R1050,Jahresfaktoren!$D$11:$E$24,2,),0)</f>
        <v>150</v>
      </c>
      <c r="X1050" s="175">
        <f>IF(S1050&gt;0,VLOOKUP(S1050,Jahresfaktoren!$A$28:$B$29,2,),0)</f>
        <v>0</v>
      </c>
      <c r="Y1050" s="175">
        <f>IF(T1050&gt;0,VLOOKUP(T1050,Jahresfaktoren!$A$28:$B$29,2,),0)</f>
        <v>0</v>
      </c>
      <c r="Z1050" s="175">
        <f>IF(U1050&gt;0,VLOOKUP(U1050,Jahresfaktoren!$A$32:$B$33,2,),)</f>
        <v>0</v>
      </c>
      <c r="AA1050" s="177">
        <f t="shared" si="523"/>
        <v>2547.5200000000004</v>
      </c>
      <c r="AB1050" s="177">
        <f t="shared" si="524"/>
        <v>2514.0000000000005</v>
      </c>
      <c r="AC1050" s="177" t="str">
        <f t="shared" si="525"/>
        <v/>
      </c>
      <c r="AD1050" s="177" t="str">
        <f t="shared" si="526"/>
        <v/>
      </c>
      <c r="AE1050" s="177" t="str">
        <f t="shared" si="527"/>
        <v/>
      </c>
      <c r="AF1050" s="178">
        <f>IF(Q1050&gt;0,VLOOKUP(H1050,Leistungszahlen!$A$11:$C$158,3,),0)</f>
        <v>0</v>
      </c>
      <c r="AG1050" s="178">
        <f>IF(R1050&gt;0,VLOOKUP(H1050,Leistungszahlen!$A$11:$F$158,6,),IF(T1050&gt;0,VLOOKUP(H1050,Leistungszahlen!$A$11:$F$158,6,),0))</f>
        <v>0</v>
      </c>
      <c r="AH1050" s="179" t="e">
        <f t="shared" si="543"/>
        <v>#DIV/0!</v>
      </c>
      <c r="AI1050" s="179" t="e">
        <f t="shared" si="544"/>
        <v>#DIV/0!</v>
      </c>
      <c r="AJ1050" s="179">
        <f t="shared" si="545"/>
        <v>0</v>
      </c>
      <c r="AK1050" s="179">
        <f t="shared" si="546"/>
        <v>0</v>
      </c>
      <c r="AL1050" s="179">
        <f t="shared" si="547"/>
        <v>0</v>
      </c>
      <c r="AM1050" s="180">
        <f>IF(L1050=1,Stundensätze!$D$13,IF(L1050=2,Stundensätze!$D$17,IF(L1050=4,Stundensätze!$D$21,"")))</f>
        <v>0</v>
      </c>
      <c r="AN1050" s="180">
        <f>IF(L1050=1,Stundensätze!$D$15,IF(L1050=2,Stundensätze!$D$19,IF(L1050=4,Stundensätze!$D$23,"")))</f>
        <v>0</v>
      </c>
      <c r="AO1050" s="180" t="e">
        <f t="shared" si="528"/>
        <v>#DIV/0!</v>
      </c>
      <c r="AP1050" s="180">
        <f t="shared" si="529"/>
        <v>0</v>
      </c>
      <c r="AQ1050" s="192" t="e">
        <f t="shared" si="530"/>
        <v>#DIV/0!</v>
      </c>
      <c r="AR1050" s="192" t="e">
        <f t="shared" si="531"/>
        <v>#DIV/0!</v>
      </c>
      <c r="AS1050" s="193" t="e">
        <f t="shared" si="532"/>
        <v>#DIV/0!</v>
      </c>
      <c r="AT1050" s="258" t="str">
        <f>IF(K1050=0,0,VLOOKUP(K1050,Kostenstellen!A:B,2,FALSE))</f>
        <v xml:space="preserve">Stimmheilzentrum    </v>
      </c>
      <c r="AU1050" s="68" t="str">
        <f t="shared" si="539"/>
        <v>A1</v>
      </c>
      <c r="AV1050" s="68" t="str">
        <f t="shared" si="540"/>
        <v>A1</v>
      </c>
      <c r="AW1050" s="68">
        <f>IF(AF1050=0,0,VLOOKUP($H1050,Leistungszahlen!$A$11:$H$158,4,FALSE))</f>
        <v>0</v>
      </c>
      <c r="AX1050" s="68">
        <f>IF(AF1050=0,0,VLOOKUP($H1050,Leistungszahlen!$A$11:$H$158,5,FALSE))</f>
        <v>0</v>
      </c>
      <c r="AY1050" s="68">
        <f>IF(AG1050=0,0,VLOOKUP($H1050,Leistungszahlen!$A$11:$H$158,6,FALSE))</f>
        <v>0</v>
      </c>
      <c r="AZ1050" s="68">
        <f t="shared" si="541"/>
        <v>0</v>
      </c>
      <c r="BA1050" s="68">
        <f t="shared" si="542"/>
        <v>0</v>
      </c>
      <c r="BC1050" s="68">
        <f t="shared" si="533"/>
        <v>0</v>
      </c>
      <c r="BD1050" s="285"/>
    </row>
    <row r="1051" spans="1:56" s="68" customFormat="1" ht="22.5">
      <c r="A1051" s="200"/>
      <c r="B1051" s="200"/>
      <c r="C1051" s="200" t="s">
        <v>419</v>
      </c>
      <c r="D1051" s="200" t="s">
        <v>201</v>
      </c>
      <c r="E1051" s="200" t="s">
        <v>351</v>
      </c>
      <c r="F1051" s="200" t="s">
        <v>1372</v>
      </c>
      <c r="G1051" s="200" t="s">
        <v>121</v>
      </c>
      <c r="H1051" s="201" t="s">
        <v>200</v>
      </c>
      <c r="I1051" s="202">
        <v>4.38</v>
      </c>
      <c r="J1051" s="200" t="s">
        <v>778</v>
      </c>
      <c r="K1051" s="176">
        <v>4</v>
      </c>
      <c r="L1051" s="176">
        <v>1</v>
      </c>
      <c r="M1051" s="176"/>
      <c r="N1051" s="286">
        <v>6</v>
      </c>
      <c r="O1051" s="286"/>
      <c r="P1051" s="176"/>
      <c r="Q1051" s="203">
        <f t="shared" si="534"/>
        <v>6</v>
      </c>
      <c r="R1051" s="203">
        <f t="shared" si="535"/>
        <v>0</v>
      </c>
      <c r="S1051" s="203">
        <f t="shared" si="536"/>
        <v>0</v>
      </c>
      <c r="T1051" s="203">
        <f t="shared" si="537"/>
        <v>0</v>
      </c>
      <c r="U1051" s="203">
        <f t="shared" si="538"/>
        <v>0</v>
      </c>
      <c r="V1051" s="175">
        <f>IF(Q1051&gt;0,VLOOKUP(Q1051,Jahresfaktoren!$A$11:$B$24,2,),0)</f>
        <v>302</v>
      </c>
      <c r="W1051" s="175">
        <f>IF(R1051&gt;0,VLOOKUP(R1051,Jahresfaktoren!$D$11:$E$24,2,),0)</f>
        <v>0</v>
      </c>
      <c r="X1051" s="175">
        <f>IF(S1051&gt;0,VLOOKUP(S1051,Jahresfaktoren!$A$28:$B$29,2,),0)</f>
        <v>0</v>
      </c>
      <c r="Y1051" s="175">
        <f>IF(T1051&gt;0,VLOOKUP(T1051,Jahresfaktoren!$A$28:$B$29,2,),0)</f>
        <v>0</v>
      </c>
      <c r="Z1051" s="175">
        <f>IF(U1051&gt;0,VLOOKUP(U1051,Jahresfaktoren!$A$32:$B$33,2,),)</f>
        <v>0</v>
      </c>
      <c r="AA1051" s="177">
        <f t="shared" si="523"/>
        <v>1322.76</v>
      </c>
      <c r="AB1051" s="177" t="str">
        <f t="shared" si="524"/>
        <v/>
      </c>
      <c r="AC1051" s="177" t="str">
        <f t="shared" si="525"/>
        <v/>
      </c>
      <c r="AD1051" s="177" t="str">
        <f t="shared" si="526"/>
        <v/>
      </c>
      <c r="AE1051" s="177" t="str">
        <f t="shared" si="527"/>
        <v/>
      </c>
      <c r="AF1051" s="178">
        <f>IF(Q1051&gt;0,VLOOKUP(H1051,Leistungszahlen!$A$11:$C$158,3,),0)</f>
        <v>0</v>
      </c>
      <c r="AG1051" s="178">
        <f>IF(R1051&gt;0,VLOOKUP(H1051,Leistungszahlen!$A$11:$F$158,6,),IF(T1051&gt;0,VLOOKUP(H1051,Leistungszahlen!$A$11:$F$158,6,),0))</f>
        <v>0</v>
      </c>
      <c r="AH1051" s="179" t="e">
        <f t="shared" si="543"/>
        <v>#DIV/0!</v>
      </c>
      <c r="AI1051" s="179">
        <f t="shared" si="544"/>
        <v>0</v>
      </c>
      <c r="AJ1051" s="179">
        <f t="shared" si="545"/>
        <v>0</v>
      </c>
      <c r="AK1051" s="179">
        <f t="shared" si="546"/>
        <v>0</v>
      </c>
      <c r="AL1051" s="179">
        <f t="shared" si="547"/>
        <v>0</v>
      </c>
      <c r="AM1051" s="180">
        <f>IF(L1051=1,Stundensätze!$D$13,IF(L1051=2,Stundensätze!$D$17,IF(L1051=4,Stundensätze!$D$21,"")))</f>
        <v>0</v>
      </c>
      <c r="AN1051" s="180">
        <f>IF(L1051=1,Stundensätze!$D$15,IF(L1051=2,Stundensätze!$D$19,IF(L1051=4,Stundensätze!$D$23,"")))</f>
        <v>0</v>
      </c>
      <c r="AO1051" s="180" t="e">
        <f t="shared" si="528"/>
        <v>#DIV/0!</v>
      </c>
      <c r="AP1051" s="180">
        <f t="shared" si="529"/>
        <v>0</v>
      </c>
      <c r="AQ1051" s="192" t="e">
        <f t="shared" si="530"/>
        <v>#DIV/0!</v>
      </c>
      <c r="AR1051" s="192" t="e">
        <f t="shared" si="531"/>
        <v>#DIV/0!</v>
      </c>
      <c r="AS1051" s="193" t="e">
        <f t="shared" si="532"/>
        <v>#DIV/0!</v>
      </c>
      <c r="AT1051" s="258" t="str">
        <f>IF(K1051=0,0,VLOOKUP(K1051,Kostenstellen!A:B,2,FALSE))</f>
        <v xml:space="preserve">Stimmheilzentrum    </v>
      </c>
      <c r="AU1051" s="68" t="str">
        <f t="shared" si="539"/>
        <v>B</v>
      </c>
      <c r="AV1051" s="68" t="str">
        <f t="shared" si="540"/>
        <v/>
      </c>
      <c r="AW1051" s="68">
        <f>IF(AF1051=0,0,VLOOKUP($H1051,Leistungszahlen!$A$11:$H$158,4,FALSE))</f>
        <v>0</v>
      </c>
      <c r="AX1051" s="68">
        <f>IF(AF1051=0,0,VLOOKUP($H1051,Leistungszahlen!$A$11:$H$158,5,FALSE))</f>
        <v>0</v>
      </c>
      <c r="AY1051" s="68">
        <f>IF(AG1051=0,0,VLOOKUP($H1051,Leistungszahlen!$A$11:$H$158,6,FALSE))</f>
        <v>0</v>
      </c>
      <c r="AZ1051" s="68">
        <f t="shared" si="541"/>
        <v>0</v>
      </c>
      <c r="BA1051" s="68">
        <f t="shared" si="542"/>
        <v>0</v>
      </c>
      <c r="BC1051" s="68">
        <f t="shared" si="533"/>
        <v>0</v>
      </c>
      <c r="BD1051" s="285"/>
    </row>
    <row r="1052" spans="1:56" s="68" customFormat="1" ht="22.5">
      <c r="A1052" s="200"/>
      <c r="B1052" s="200"/>
      <c r="C1052" s="200" t="s">
        <v>419</v>
      </c>
      <c r="D1052" s="200" t="s">
        <v>201</v>
      </c>
      <c r="E1052" s="200" t="s">
        <v>352</v>
      </c>
      <c r="F1052" s="200" t="s">
        <v>1382</v>
      </c>
      <c r="G1052" s="200" t="s">
        <v>251</v>
      </c>
      <c r="H1052" s="201" t="s">
        <v>200</v>
      </c>
      <c r="I1052" s="202">
        <v>3.06</v>
      </c>
      <c r="J1052" s="200" t="s">
        <v>778</v>
      </c>
      <c r="K1052" s="176">
        <v>4</v>
      </c>
      <c r="L1052" s="176">
        <v>1</v>
      </c>
      <c r="M1052" s="176"/>
      <c r="N1052" s="286">
        <v>6</v>
      </c>
      <c r="O1052" s="286"/>
      <c r="P1052" s="176"/>
      <c r="Q1052" s="203">
        <f t="shared" si="534"/>
        <v>6</v>
      </c>
      <c r="R1052" s="203">
        <f t="shared" si="535"/>
        <v>0</v>
      </c>
      <c r="S1052" s="203">
        <f t="shared" si="536"/>
        <v>0</v>
      </c>
      <c r="T1052" s="203">
        <f t="shared" si="537"/>
        <v>0</v>
      </c>
      <c r="U1052" s="203">
        <f t="shared" si="538"/>
        <v>0</v>
      </c>
      <c r="V1052" s="175">
        <f>IF(Q1052&gt;0,VLOOKUP(Q1052,Jahresfaktoren!$A$11:$B$24,2,),0)</f>
        <v>302</v>
      </c>
      <c r="W1052" s="175">
        <f>IF(R1052&gt;0,VLOOKUP(R1052,Jahresfaktoren!$D$11:$E$24,2,),0)</f>
        <v>0</v>
      </c>
      <c r="X1052" s="175">
        <f>IF(S1052&gt;0,VLOOKUP(S1052,Jahresfaktoren!$A$28:$B$29,2,),0)</f>
        <v>0</v>
      </c>
      <c r="Y1052" s="175">
        <f>IF(T1052&gt;0,VLOOKUP(T1052,Jahresfaktoren!$A$28:$B$29,2,),0)</f>
        <v>0</v>
      </c>
      <c r="Z1052" s="175">
        <f>IF(U1052&gt;0,VLOOKUP(U1052,Jahresfaktoren!$A$32:$B$33,2,),)</f>
        <v>0</v>
      </c>
      <c r="AA1052" s="177">
        <f t="shared" si="523"/>
        <v>924.12</v>
      </c>
      <c r="AB1052" s="177" t="str">
        <f t="shared" si="524"/>
        <v/>
      </c>
      <c r="AC1052" s="177" t="str">
        <f t="shared" si="525"/>
        <v/>
      </c>
      <c r="AD1052" s="177" t="str">
        <f t="shared" si="526"/>
        <v/>
      </c>
      <c r="AE1052" s="177" t="str">
        <f t="shared" si="527"/>
        <v/>
      </c>
      <c r="AF1052" s="178">
        <f>IF(Q1052&gt;0,VLOOKUP(H1052,Leistungszahlen!$A$11:$C$158,3,),0)</f>
        <v>0</v>
      </c>
      <c r="AG1052" s="178">
        <f>IF(R1052&gt;0,VLOOKUP(H1052,Leistungszahlen!$A$11:$F$158,6,),IF(T1052&gt;0,VLOOKUP(H1052,Leistungszahlen!$A$11:$F$158,6,),0))</f>
        <v>0</v>
      </c>
      <c r="AH1052" s="179" t="e">
        <f t="shared" si="543"/>
        <v>#DIV/0!</v>
      </c>
      <c r="AI1052" s="179">
        <f t="shared" si="544"/>
        <v>0</v>
      </c>
      <c r="AJ1052" s="179">
        <f t="shared" si="545"/>
        <v>0</v>
      </c>
      <c r="AK1052" s="179">
        <f t="shared" si="546"/>
        <v>0</v>
      </c>
      <c r="AL1052" s="179">
        <f t="shared" si="547"/>
        <v>0</v>
      </c>
      <c r="AM1052" s="180">
        <f>IF(L1052=1,Stundensätze!$D$13,IF(L1052=2,Stundensätze!$D$17,IF(L1052=4,Stundensätze!$D$21,"")))</f>
        <v>0</v>
      </c>
      <c r="AN1052" s="180">
        <f>IF(L1052=1,Stundensätze!$D$15,IF(L1052=2,Stundensätze!$D$19,IF(L1052=4,Stundensätze!$D$23,"")))</f>
        <v>0</v>
      </c>
      <c r="AO1052" s="180" t="e">
        <f t="shared" si="528"/>
        <v>#DIV/0!</v>
      </c>
      <c r="AP1052" s="180">
        <f t="shared" si="529"/>
        <v>0</v>
      </c>
      <c r="AQ1052" s="192" t="e">
        <f t="shared" si="530"/>
        <v>#DIV/0!</v>
      </c>
      <c r="AR1052" s="192" t="e">
        <f t="shared" si="531"/>
        <v>#DIV/0!</v>
      </c>
      <c r="AS1052" s="193" t="e">
        <f t="shared" si="532"/>
        <v>#DIV/0!</v>
      </c>
      <c r="AT1052" s="258" t="str">
        <f>IF(K1052=0,0,VLOOKUP(K1052,Kostenstellen!A:B,2,FALSE))</f>
        <v xml:space="preserve">Stimmheilzentrum    </v>
      </c>
      <c r="AU1052" s="68" t="str">
        <f t="shared" si="539"/>
        <v>B</v>
      </c>
      <c r="AV1052" s="68" t="str">
        <f t="shared" si="540"/>
        <v/>
      </c>
      <c r="AW1052" s="68">
        <f>IF(AF1052=0,0,VLOOKUP($H1052,Leistungszahlen!$A$11:$H$158,4,FALSE))</f>
        <v>0</v>
      </c>
      <c r="AX1052" s="68">
        <f>IF(AF1052=0,0,VLOOKUP($H1052,Leistungszahlen!$A$11:$H$158,5,FALSE))</f>
        <v>0</v>
      </c>
      <c r="AY1052" s="68">
        <f>IF(AG1052=0,0,VLOOKUP($H1052,Leistungszahlen!$A$11:$H$158,6,FALSE))</f>
        <v>0</v>
      </c>
      <c r="AZ1052" s="68">
        <f t="shared" si="541"/>
        <v>0</v>
      </c>
      <c r="BA1052" s="68">
        <f t="shared" si="542"/>
        <v>0</v>
      </c>
      <c r="BC1052" s="68">
        <f t="shared" si="533"/>
        <v>0</v>
      </c>
      <c r="BD1052" s="285"/>
    </row>
    <row r="1053" spans="1:56" s="68" customFormat="1" ht="22.5">
      <c r="A1053" s="200"/>
      <c r="B1053" s="200"/>
      <c r="C1053" s="200" t="s">
        <v>419</v>
      </c>
      <c r="D1053" s="200" t="s">
        <v>201</v>
      </c>
      <c r="E1053" s="200" t="s">
        <v>352</v>
      </c>
      <c r="F1053" s="200" t="s">
        <v>1382</v>
      </c>
      <c r="G1053" s="200" t="s">
        <v>118</v>
      </c>
      <c r="H1053" s="201" t="s">
        <v>221</v>
      </c>
      <c r="I1053" s="202">
        <v>3.76</v>
      </c>
      <c r="J1053" s="200" t="s">
        <v>292</v>
      </c>
      <c r="K1053" s="176">
        <v>4</v>
      </c>
      <c r="L1053" s="176">
        <v>1</v>
      </c>
      <c r="M1053" s="176">
        <v>0</v>
      </c>
      <c r="N1053" s="286">
        <v>1</v>
      </c>
      <c r="O1053" s="286"/>
      <c r="P1053" s="176"/>
      <c r="Q1053" s="203">
        <f t="shared" si="534"/>
        <v>1</v>
      </c>
      <c r="R1053" s="203">
        <f t="shared" si="535"/>
        <v>0</v>
      </c>
      <c r="S1053" s="203">
        <f t="shared" si="536"/>
        <v>0</v>
      </c>
      <c r="T1053" s="203">
        <f t="shared" si="537"/>
        <v>0</v>
      </c>
      <c r="U1053" s="203">
        <f t="shared" si="538"/>
        <v>0</v>
      </c>
      <c r="V1053" s="175">
        <f>IF(Q1053&gt;0,VLOOKUP(Q1053,Jahresfaktoren!$A$11:$B$24,2,),0)</f>
        <v>52</v>
      </c>
      <c r="W1053" s="175">
        <f>IF(R1053&gt;0,VLOOKUP(R1053,Jahresfaktoren!$D$11:$E$24,2,),0)</f>
        <v>0</v>
      </c>
      <c r="X1053" s="175">
        <f>IF(S1053&gt;0,VLOOKUP(S1053,Jahresfaktoren!$A$28:$B$29,2,),0)</f>
        <v>0</v>
      </c>
      <c r="Y1053" s="175">
        <f>IF(T1053&gt;0,VLOOKUP(T1053,Jahresfaktoren!$A$28:$B$29,2,),0)</f>
        <v>0</v>
      </c>
      <c r="Z1053" s="175">
        <f>IF(U1053&gt;0,VLOOKUP(U1053,Jahresfaktoren!$A$32:$B$33,2,),)</f>
        <v>0</v>
      </c>
      <c r="AA1053" s="177">
        <f t="shared" si="523"/>
        <v>195.51999999999998</v>
      </c>
      <c r="AB1053" s="177" t="str">
        <f t="shared" si="524"/>
        <v/>
      </c>
      <c r="AC1053" s="177" t="str">
        <f t="shared" si="525"/>
        <v/>
      </c>
      <c r="AD1053" s="177" t="str">
        <f t="shared" si="526"/>
        <v/>
      </c>
      <c r="AE1053" s="177" t="str">
        <f t="shared" si="527"/>
        <v/>
      </c>
      <c r="AF1053" s="178">
        <f>IF(Q1053&gt;0,VLOOKUP(H1053,Leistungszahlen!$A$11:$C$158,3,),0)</f>
        <v>0</v>
      </c>
      <c r="AG1053" s="178">
        <f>IF(R1053&gt;0,VLOOKUP(H1053,Leistungszahlen!$A$11:$F$158,6,),IF(T1053&gt;0,VLOOKUP(H1053,Leistungszahlen!$A$11:$F$158,6,),0))</f>
        <v>0</v>
      </c>
      <c r="AH1053" s="179" t="e">
        <f t="shared" si="543"/>
        <v>#DIV/0!</v>
      </c>
      <c r="AI1053" s="179">
        <f t="shared" si="544"/>
        <v>0</v>
      </c>
      <c r="AJ1053" s="179">
        <f t="shared" si="545"/>
        <v>0</v>
      </c>
      <c r="AK1053" s="179">
        <f t="shared" si="546"/>
        <v>0</v>
      </c>
      <c r="AL1053" s="179">
        <f t="shared" si="547"/>
        <v>0</v>
      </c>
      <c r="AM1053" s="180">
        <f>IF(L1053=1,Stundensätze!$D$13,IF(L1053=2,Stundensätze!$D$17,IF(L1053=4,Stundensätze!$D$21,"")))</f>
        <v>0</v>
      </c>
      <c r="AN1053" s="180">
        <f>IF(L1053=1,Stundensätze!$D$15,IF(L1053=2,Stundensätze!$D$19,IF(L1053=4,Stundensätze!$D$23,"")))</f>
        <v>0</v>
      </c>
      <c r="AO1053" s="180" t="e">
        <f t="shared" si="528"/>
        <v>#DIV/0!</v>
      </c>
      <c r="AP1053" s="180">
        <f t="shared" si="529"/>
        <v>0</v>
      </c>
      <c r="AQ1053" s="192" t="e">
        <f t="shared" si="530"/>
        <v>#DIV/0!</v>
      </c>
      <c r="AR1053" s="192" t="e">
        <f t="shared" si="531"/>
        <v>#DIV/0!</v>
      </c>
      <c r="AS1053" s="193" t="e">
        <f t="shared" si="532"/>
        <v>#DIV/0!</v>
      </c>
      <c r="AT1053" s="258" t="str">
        <f>IF(K1053=0,0,VLOOKUP(K1053,Kostenstellen!A:B,2,FALSE))</f>
        <v xml:space="preserve">Stimmheilzentrum    </v>
      </c>
      <c r="AU1053" s="68" t="str">
        <f t="shared" si="539"/>
        <v>Z</v>
      </c>
      <c r="AV1053" s="68" t="str">
        <f t="shared" si="540"/>
        <v/>
      </c>
      <c r="AW1053" s="68">
        <f>IF(AF1053=0,0,VLOOKUP($H1053,Leistungszahlen!$A$11:$H$158,4,FALSE))</f>
        <v>0</v>
      </c>
      <c r="AX1053" s="68">
        <f>IF(AF1053=0,0,VLOOKUP($H1053,Leistungszahlen!$A$11:$H$158,5,FALSE))</f>
        <v>0</v>
      </c>
      <c r="AY1053" s="68">
        <f>IF(AG1053=0,0,VLOOKUP($H1053,Leistungszahlen!$A$11:$H$158,6,FALSE))</f>
        <v>0</v>
      </c>
      <c r="AZ1053" s="68">
        <f t="shared" si="541"/>
        <v>0</v>
      </c>
      <c r="BA1053" s="68">
        <f t="shared" si="542"/>
        <v>0</v>
      </c>
      <c r="BC1053" s="68">
        <f t="shared" si="533"/>
        <v>0</v>
      </c>
      <c r="BD1053" s="285"/>
    </row>
    <row r="1054" spans="1:56" s="68" customFormat="1" ht="22.5">
      <c r="A1054" s="200"/>
      <c r="B1054" s="200"/>
      <c r="C1054" s="200" t="s">
        <v>419</v>
      </c>
      <c r="D1054" s="200" t="s">
        <v>201</v>
      </c>
      <c r="E1054" s="200" t="s">
        <v>352</v>
      </c>
      <c r="F1054" s="200" t="s">
        <v>1382</v>
      </c>
      <c r="G1054" s="200" t="s">
        <v>163</v>
      </c>
      <c r="H1054" s="201" t="s">
        <v>287</v>
      </c>
      <c r="I1054" s="202">
        <v>18.010000000000002</v>
      </c>
      <c r="J1054" s="200" t="s">
        <v>560</v>
      </c>
      <c r="K1054" s="176">
        <v>4</v>
      </c>
      <c r="L1054" s="176">
        <v>1</v>
      </c>
      <c r="M1054" s="176"/>
      <c r="N1054" s="286">
        <v>3</v>
      </c>
      <c r="O1054" s="286">
        <v>3</v>
      </c>
      <c r="P1054" s="176"/>
      <c r="Q1054" s="203">
        <f t="shared" si="534"/>
        <v>3</v>
      </c>
      <c r="R1054" s="203">
        <f t="shared" si="535"/>
        <v>3</v>
      </c>
      <c r="S1054" s="203">
        <f t="shared" si="536"/>
        <v>0</v>
      </c>
      <c r="T1054" s="203">
        <f t="shared" si="537"/>
        <v>0</v>
      </c>
      <c r="U1054" s="203">
        <f t="shared" si="538"/>
        <v>0</v>
      </c>
      <c r="V1054" s="175">
        <f>IF(Q1054&gt;0,VLOOKUP(Q1054,Jahresfaktoren!$A$11:$B$24,2,),0)</f>
        <v>152</v>
      </c>
      <c r="W1054" s="175">
        <f>IF(R1054&gt;0,VLOOKUP(R1054,Jahresfaktoren!$D$11:$E$24,2,),0)</f>
        <v>150</v>
      </c>
      <c r="X1054" s="175">
        <f>IF(S1054&gt;0,VLOOKUP(S1054,Jahresfaktoren!$A$28:$B$29,2,),0)</f>
        <v>0</v>
      </c>
      <c r="Y1054" s="175">
        <f>IF(T1054&gt;0,VLOOKUP(T1054,Jahresfaktoren!$A$28:$B$29,2,),0)</f>
        <v>0</v>
      </c>
      <c r="Z1054" s="175">
        <f>IF(U1054&gt;0,VLOOKUP(U1054,Jahresfaktoren!$A$32:$B$33,2,),)</f>
        <v>0</v>
      </c>
      <c r="AA1054" s="177">
        <f t="shared" si="523"/>
        <v>2737.5200000000004</v>
      </c>
      <c r="AB1054" s="177">
        <f t="shared" si="524"/>
        <v>2701.5000000000005</v>
      </c>
      <c r="AC1054" s="177" t="str">
        <f t="shared" si="525"/>
        <v/>
      </c>
      <c r="AD1054" s="177" t="str">
        <f t="shared" si="526"/>
        <v/>
      </c>
      <c r="AE1054" s="177" t="str">
        <f t="shared" si="527"/>
        <v/>
      </c>
      <c r="AF1054" s="178">
        <f>IF(Q1054&gt;0,VLOOKUP(H1054,Leistungszahlen!$A$11:$C$158,3,),0)</f>
        <v>0</v>
      </c>
      <c r="AG1054" s="178">
        <f>IF(R1054&gt;0,VLOOKUP(H1054,Leistungszahlen!$A$11:$F$158,6,),IF(T1054&gt;0,VLOOKUP(H1054,Leistungszahlen!$A$11:$F$158,6,),0))</f>
        <v>0</v>
      </c>
      <c r="AH1054" s="179" t="e">
        <f t="shared" si="543"/>
        <v>#DIV/0!</v>
      </c>
      <c r="AI1054" s="179" t="e">
        <f t="shared" si="544"/>
        <v>#DIV/0!</v>
      </c>
      <c r="AJ1054" s="179">
        <f t="shared" si="545"/>
        <v>0</v>
      </c>
      <c r="AK1054" s="179">
        <f t="shared" si="546"/>
        <v>0</v>
      </c>
      <c r="AL1054" s="179">
        <f t="shared" si="547"/>
        <v>0</v>
      </c>
      <c r="AM1054" s="180">
        <f>IF(L1054=1,Stundensätze!$D$13,IF(L1054=2,Stundensätze!$D$17,IF(L1054=4,Stundensätze!$D$21,"")))</f>
        <v>0</v>
      </c>
      <c r="AN1054" s="180">
        <f>IF(L1054=1,Stundensätze!$D$15,IF(L1054=2,Stundensätze!$D$19,IF(L1054=4,Stundensätze!$D$23,"")))</f>
        <v>0</v>
      </c>
      <c r="AO1054" s="180" t="e">
        <f t="shared" si="528"/>
        <v>#DIV/0!</v>
      </c>
      <c r="AP1054" s="180">
        <f t="shared" si="529"/>
        <v>0</v>
      </c>
      <c r="AQ1054" s="192" t="e">
        <f t="shared" si="530"/>
        <v>#DIV/0!</v>
      </c>
      <c r="AR1054" s="192" t="e">
        <f t="shared" si="531"/>
        <v>#DIV/0!</v>
      </c>
      <c r="AS1054" s="193" t="e">
        <f t="shared" si="532"/>
        <v>#DIV/0!</v>
      </c>
      <c r="AT1054" s="258" t="str">
        <f>IF(K1054=0,0,VLOOKUP(K1054,Kostenstellen!A:B,2,FALSE))</f>
        <v xml:space="preserve">Stimmheilzentrum    </v>
      </c>
      <c r="AU1054" s="68" t="str">
        <f t="shared" si="539"/>
        <v>A1</v>
      </c>
      <c r="AV1054" s="68" t="str">
        <f t="shared" si="540"/>
        <v>A1</v>
      </c>
      <c r="AW1054" s="68">
        <f>IF(AF1054=0,0,VLOOKUP($H1054,Leistungszahlen!$A$11:$H$158,4,FALSE))</f>
        <v>0</v>
      </c>
      <c r="AX1054" s="68">
        <f>IF(AF1054=0,0,VLOOKUP($H1054,Leistungszahlen!$A$11:$H$158,5,FALSE))</f>
        <v>0</v>
      </c>
      <c r="AY1054" s="68">
        <f>IF(AG1054=0,0,VLOOKUP($H1054,Leistungszahlen!$A$11:$H$158,6,FALSE))</f>
        <v>0</v>
      </c>
      <c r="AZ1054" s="68">
        <f t="shared" si="541"/>
        <v>0</v>
      </c>
      <c r="BA1054" s="68">
        <f t="shared" si="542"/>
        <v>0</v>
      </c>
      <c r="BC1054" s="68">
        <f t="shared" si="533"/>
        <v>0</v>
      </c>
      <c r="BD1054" s="285"/>
    </row>
    <row r="1055" spans="1:56" s="68" customFormat="1" ht="22.5">
      <c r="A1055" s="200"/>
      <c r="B1055" s="200"/>
      <c r="C1055" s="200" t="s">
        <v>419</v>
      </c>
      <c r="D1055" s="200" t="s">
        <v>201</v>
      </c>
      <c r="E1055" s="200" t="s">
        <v>352</v>
      </c>
      <c r="F1055" s="200" t="s">
        <v>1383</v>
      </c>
      <c r="G1055" s="200" t="s">
        <v>251</v>
      </c>
      <c r="H1055" s="201" t="s">
        <v>200</v>
      </c>
      <c r="I1055" s="202">
        <v>3.06</v>
      </c>
      <c r="J1055" s="200" t="s">
        <v>778</v>
      </c>
      <c r="K1055" s="176">
        <v>4</v>
      </c>
      <c r="L1055" s="176">
        <v>1</v>
      </c>
      <c r="M1055" s="176"/>
      <c r="N1055" s="286">
        <v>6</v>
      </c>
      <c r="O1055" s="286"/>
      <c r="P1055" s="176"/>
      <c r="Q1055" s="203">
        <f t="shared" si="534"/>
        <v>6</v>
      </c>
      <c r="R1055" s="203">
        <f t="shared" si="535"/>
        <v>0</v>
      </c>
      <c r="S1055" s="203">
        <f t="shared" si="536"/>
        <v>0</v>
      </c>
      <c r="T1055" s="203">
        <f t="shared" si="537"/>
        <v>0</v>
      </c>
      <c r="U1055" s="203">
        <f t="shared" si="538"/>
        <v>0</v>
      </c>
      <c r="V1055" s="175">
        <f>IF(Q1055&gt;0,VLOOKUP(Q1055,Jahresfaktoren!$A$11:$B$24,2,),0)</f>
        <v>302</v>
      </c>
      <c r="W1055" s="175">
        <f>IF(R1055&gt;0,VLOOKUP(R1055,Jahresfaktoren!$D$11:$E$24,2,),0)</f>
        <v>0</v>
      </c>
      <c r="X1055" s="175">
        <f>IF(S1055&gt;0,VLOOKUP(S1055,Jahresfaktoren!$A$28:$B$29,2,),0)</f>
        <v>0</v>
      </c>
      <c r="Y1055" s="175">
        <f>IF(T1055&gt;0,VLOOKUP(T1055,Jahresfaktoren!$A$28:$B$29,2,),0)</f>
        <v>0</v>
      </c>
      <c r="Z1055" s="175">
        <f>IF(U1055&gt;0,VLOOKUP(U1055,Jahresfaktoren!$A$32:$B$33,2,),)</f>
        <v>0</v>
      </c>
      <c r="AA1055" s="177">
        <f t="shared" si="523"/>
        <v>924.12</v>
      </c>
      <c r="AB1055" s="177" t="str">
        <f t="shared" si="524"/>
        <v/>
      </c>
      <c r="AC1055" s="177" t="str">
        <f t="shared" si="525"/>
        <v/>
      </c>
      <c r="AD1055" s="177" t="str">
        <f t="shared" si="526"/>
        <v/>
      </c>
      <c r="AE1055" s="177" t="str">
        <f t="shared" si="527"/>
        <v/>
      </c>
      <c r="AF1055" s="178">
        <f>IF(Q1055&gt;0,VLOOKUP(H1055,Leistungszahlen!$A$11:$C$158,3,),0)</f>
        <v>0</v>
      </c>
      <c r="AG1055" s="178">
        <f>IF(R1055&gt;0,VLOOKUP(H1055,Leistungszahlen!$A$11:$F$158,6,),IF(T1055&gt;0,VLOOKUP(H1055,Leistungszahlen!$A$11:$F$158,6,),0))</f>
        <v>0</v>
      </c>
      <c r="AH1055" s="179" t="e">
        <f t="shared" si="543"/>
        <v>#DIV/0!</v>
      </c>
      <c r="AI1055" s="179">
        <f t="shared" si="544"/>
        <v>0</v>
      </c>
      <c r="AJ1055" s="179">
        <f t="shared" si="545"/>
        <v>0</v>
      </c>
      <c r="AK1055" s="179">
        <f t="shared" si="546"/>
        <v>0</v>
      </c>
      <c r="AL1055" s="179">
        <f t="shared" si="547"/>
        <v>0</v>
      </c>
      <c r="AM1055" s="180">
        <f>IF(L1055=1,Stundensätze!$D$13,IF(L1055=2,Stundensätze!$D$17,IF(L1055=4,Stundensätze!$D$21,"")))</f>
        <v>0</v>
      </c>
      <c r="AN1055" s="180">
        <f>IF(L1055=1,Stundensätze!$D$15,IF(L1055=2,Stundensätze!$D$19,IF(L1055=4,Stundensätze!$D$23,"")))</f>
        <v>0</v>
      </c>
      <c r="AO1055" s="180" t="e">
        <f t="shared" si="528"/>
        <v>#DIV/0!</v>
      </c>
      <c r="AP1055" s="180">
        <f t="shared" si="529"/>
        <v>0</v>
      </c>
      <c r="AQ1055" s="192" t="e">
        <f t="shared" si="530"/>
        <v>#DIV/0!</v>
      </c>
      <c r="AR1055" s="192" t="e">
        <f t="shared" si="531"/>
        <v>#DIV/0!</v>
      </c>
      <c r="AS1055" s="193" t="e">
        <f t="shared" si="532"/>
        <v>#DIV/0!</v>
      </c>
      <c r="AT1055" s="258" t="str">
        <f>IF(K1055=0,0,VLOOKUP(K1055,Kostenstellen!A:B,2,FALSE))</f>
        <v xml:space="preserve">Stimmheilzentrum    </v>
      </c>
      <c r="AU1055" s="68" t="str">
        <f t="shared" si="539"/>
        <v>B</v>
      </c>
      <c r="AV1055" s="68" t="str">
        <f t="shared" si="540"/>
        <v/>
      </c>
      <c r="AW1055" s="68">
        <f>IF(AF1055=0,0,VLOOKUP($H1055,Leistungszahlen!$A$11:$H$158,4,FALSE))</f>
        <v>0</v>
      </c>
      <c r="AX1055" s="68">
        <f>IF(AF1055=0,0,VLOOKUP($H1055,Leistungszahlen!$A$11:$H$158,5,FALSE))</f>
        <v>0</v>
      </c>
      <c r="AY1055" s="68">
        <f>IF(AG1055=0,0,VLOOKUP($H1055,Leistungszahlen!$A$11:$H$158,6,FALSE))</f>
        <v>0</v>
      </c>
      <c r="AZ1055" s="68">
        <f t="shared" si="541"/>
        <v>0</v>
      </c>
      <c r="BA1055" s="68">
        <f t="shared" si="542"/>
        <v>0</v>
      </c>
      <c r="BC1055" s="68">
        <f t="shared" si="533"/>
        <v>0</v>
      </c>
      <c r="BD1055" s="285"/>
    </row>
    <row r="1056" spans="1:56" s="68" customFormat="1" ht="22.5">
      <c r="A1056" s="200"/>
      <c r="B1056" s="200"/>
      <c r="C1056" s="200" t="s">
        <v>419</v>
      </c>
      <c r="D1056" s="200" t="s">
        <v>201</v>
      </c>
      <c r="E1056" s="200" t="s">
        <v>352</v>
      </c>
      <c r="F1056" s="200" t="s">
        <v>1383</v>
      </c>
      <c r="G1056" s="200" t="s">
        <v>118</v>
      </c>
      <c r="H1056" s="201" t="s">
        <v>221</v>
      </c>
      <c r="I1056" s="202">
        <v>3.76</v>
      </c>
      <c r="J1056" s="200" t="s">
        <v>292</v>
      </c>
      <c r="K1056" s="176">
        <v>4</v>
      </c>
      <c r="L1056" s="176">
        <v>1</v>
      </c>
      <c r="M1056" s="176">
        <v>0</v>
      </c>
      <c r="N1056" s="286">
        <v>1</v>
      </c>
      <c r="O1056" s="286"/>
      <c r="P1056" s="176"/>
      <c r="Q1056" s="203">
        <f t="shared" si="534"/>
        <v>1</v>
      </c>
      <c r="R1056" s="203">
        <f t="shared" si="535"/>
        <v>0</v>
      </c>
      <c r="S1056" s="203">
        <f t="shared" si="536"/>
        <v>0</v>
      </c>
      <c r="T1056" s="203">
        <f t="shared" si="537"/>
        <v>0</v>
      </c>
      <c r="U1056" s="203">
        <f t="shared" si="538"/>
        <v>0</v>
      </c>
      <c r="V1056" s="175">
        <f>IF(Q1056&gt;0,VLOOKUP(Q1056,Jahresfaktoren!$A$11:$B$24,2,),0)</f>
        <v>52</v>
      </c>
      <c r="W1056" s="175">
        <f>IF(R1056&gt;0,VLOOKUP(R1056,Jahresfaktoren!$D$11:$E$24,2,),0)</f>
        <v>0</v>
      </c>
      <c r="X1056" s="175">
        <f>IF(S1056&gt;0,VLOOKUP(S1056,Jahresfaktoren!$A$28:$B$29,2,),0)</f>
        <v>0</v>
      </c>
      <c r="Y1056" s="175">
        <f>IF(T1056&gt;0,VLOOKUP(T1056,Jahresfaktoren!$A$28:$B$29,2,),0)</f>
        <v>0</v>
      </c>
      <c r="Z1056" s="175">
        <f>IF(U1056&gt;0,VLOOKUP(U1056,Jahresfaktoren!$A$32:$B$33,2,),)</f>
        <v>0</v>
      </c>
      <c r="AA1056" s="177">
        <f t="shared" si="523"/>
        <v>195.51999999999998</v>
      </c>
      <c r="AB1056" s="177" t="str">
        <f t="shared" si="524"/>
        <v/>
      </c>
      <c r="AC1056" s="177" t="str">
        <f t="shared" si="525"/>
        <v/>
      </c>
      <c r="AD1056" s="177" t="str">
        <f t="shared" si="526"/>
        <v/>
      </c>
      <c r="AE1056" s="177" t="str">
        <f t="shared" si="527"/>
        <v/>
      </c>
      <c r="AF1056" s="178">
        <f>IF(Q1056&gt;0,VLOOKUP(H1056,Leistungszahlen!$A$11:$C$158,3,),0)</f>
        <v>0</v>
      </c>
      <c r="AG1056" s="178">
        <f>IF(R1056&gt;0,VLOOKUP(H1056,Leistungszahlen!$A$11:$F$158,6,),IF(T1056&gt;0,VLOOKUP(H1056,Leistungszahlen!$A$11:$F$158,6,),0))</f>
        <v>0</v>
      </c>
      <c r="AH1056" s="179" t="e">
        <f t="shared" si="543"/>
        <v>#DIV/0!</v>
      </c>
      <c r="AI1056" s="179">
        <f t="shared" si="544"/>
        <v>0</v>
      </c>
      <c r="AJ1056" s="179">
        <f t="shared" si="545"/>
        <v>0</v>
      </c>
      <c r="AK1056" s="179">
        <f t="shared" si="546"/>
        <v>0</v>
      </c>
      <c r="AL1056" s="179">
        <f t="shared" si="547"/>
        <v>0</v>
      </c>
      <c r="AM1056" s="180">
        <f>IF(L1056=1,Stundensätze!$D$13,IF(L1056=2,Stundensätze!$D$17,IF(L1056=4,Stundensätze!$D$21,"")))</f>
        <v>0</v>
      </c>
      <c r="AN1056" s="180">
        <f>IF(L1056=1,Stundensätze!$D$15,IF(L1056=2,Stundensätze!$D$19,IF(L1056=4,Stundensätze!$D$23,"")))</f>
        <v>0</v>
      </c>
      <c r="AO1056" s="180" t="e">
        <f t="shared" si="528"/>
        <v>#DIV/0!</v>
      </c>
      <c r="AP1056" s="180">
        <f t="shared" si="529"/>
        <v>0</v>
      </c>
      <c r="AQ1056" s="192" t="e">
        <f t="shared" si="530"/>
        <v>#DIV/0!</v>
      </c>
      <c r="AR1056" s="192" t="e">
        <f t="shared" si="531"/>
        <v>#DIV/0!</v>
      </c>
      <c r="AS1056" s="193" t="e">
        <f t="shared" si="532"/>
        <v>#DIV/0!</v>
      </c>
      <c r="AT1056" s="258" t="str">
        <f>IF(K1056=0,0,VLOOKUP(K1056,Kostenstellen!A:B,2,FALSE))</f>
        <v xml:space="preserve">Stimmheilzentrum    </v>
      </c>
      <c r="AU1056" s="68" t="str">
        <f t="shared" si="539"/>
        <v>Z</v>
      </c>
      <c r="AV1056" s="68" t="str">
        <f t="shared" si="540"/>
        <v/>
      </c>
      <c r="AW1056" s="68">
        <f>IF(AF1056=0,0,VLOOKUP($H1056,Leistungszahlen!$A$11:$H$158,4,FALSE))</f>
        <v>0</v>
      </c>
      <c r="AX1056" s="68">
        <f>IF(AF1056=0,0,VLOOKUP($H1056,Leistungszahlen!$A$11:$H$158,5,FALSE))</f>
        <v>0</v>
      </c>
      <c r="AY1056" s="68">
        <f>IF(AG1056=0,0,VLOOKUP($H1056,Leistungszahlen!$A$11:$H$158,6,FALSE))</f>
        <v>0</v>
      </c>
      <c r="AZ1056" s="68">
        <f t="shared" si="541"/>
        <v>0</v>
      </c>
      <c r="BA1056" s="68">
        <f t="shared" si="542"/>
        <v>0</v>
      </c>
      <c r="BC1056" s="68">
        <f t="shared" si="533"/>
        <v>0</v>
      </c>
      <c r="BD1056" s="285"/>
    </row>
    <row r="1057" spans="1:56" s="68" customFormat="1" ht="22.5">
      <c r="A1057" s="200"/>
      <c r="B1057" s="200"/>
      <c r="C1057" s="200" t="s">
        <v>419</v>
      </c>
      <c r="D1057" s="200" t="s">
        <v>201</v>
      </c>
      <c r="E1057" s="200" t="s">
        <v>352</v>
      </c>
      <c r="F1057" s="200" t="s">
        <v>1383</v>
      </c>
      <c r="G1057" s="200" t="s">
        <v>163</v>
      </c>
      <c r="H1057" s="201" t="s">
        <v>287</v>
      </c>
      <c r="I1057" s="202">
        <v>18.010000000000002</v>
      </c>
      <c r="J1057" s="200" t="s">
        <v>560</v>
      </c>
      <c r="K1057" s="176">
        <v>4</v>
      </c>
      <c r="L1057" s="176">
        <v>1</v>
      </c>
      <c r="M1057" s="176"/>
      <c r="N1057" s="286">
        <v>3</v>
      </c>
      <c r="O1057" s="286">
        <v>3</v>
      </c>
      <c r="P1057" s="176"/>
      <c r="Q1057" s="203">
        <f t="shared" si="534"/>
        <v>3</v>
      </c>
      <c r="R1057" s="203">
        <f t="shared" si="535"/>
        <v>3</v>
      </c>
      <c r="S1057" s="203">
        <f t="shared" si="536"/>
        <v>0</v>
      </c>
      <c r="T1057" s="203">
        <f t="shared" si="537"/>
        <v>0</v>
      </c>
      <c r="U1057" s="203">
        <f t="shared" si="538"/>
        <v>0</v>
      </c>
      <c r="V1057" s="175">
        <f>IF(Q1057&gt;0,VLOOKUP(Q1057,Jahresfaktoren!$A$11:$B$24,2,),0)</f>
        <v>152</v>
      </c>
      <c r="W1057" s="175">
        <f>IF(R1057&gt;0,VLOOKUP(R1057,Jahresfaktoren!$D$11:$E$24,2,),0)</f>
        <v>150</v>
      </c>
      <c r="X1057" s="175">
        <f>IF(S1057&gt;0,VLOOKUP(S1057,Jahresfaktoren!$A$28:$B$29,2,),0)</f>
        <v>0</v>
      </c>
      <c r="Y1057" s="175">
        <f>IF(T1057&gt;0,VLOOKUP(T1057,Jahresfaktoren!$A$28:$B$29,2,),0)</f>
        <v>0</v>
      </c>
      <c r="Z1057" s="175">
        <f>IF(U1057&gt;0,VLOOKUP(U1057,Jahresfaktoren!$A$32:$B$33,2,),)</f>
        <v>0</v>
      </c>
      <c r="AA1057" s="177">
        <f t="shared" si="523"/>
        <v>2737.5200000000004</v>
      </c>
      <c r="AB1057" s="177">
        <f t="shared" si="524"/>
        <v>2701.5000000000005</v>
      </c>
      <c r="AC1057" s="177" t="str">
        <f t="shared" si="525"/>
        <v/>
      </c>
      <c r="AD1057" s="177" t="str">
        <f t="shared" si="526"/>
        <v/>
      </c>
      <c r="AE1057" s="177" t="str">
        <f t="shared" si="527"/>
        <v/>
      </c>
      <c r="AF1057" s="178">
        <f>IF(Q1057&gt;0,VLOOKUP(H1057,Leistungszahlen!$A$11:$C$158,3,),0)</f>
        <v>0</v>
      </c>
      <c r="AG1057" s="178">
        <f>IF(R1057&gt;0,VLOOKUP(H1057,Leistungszahlen!$A$11:$F$158,6,),IF(T1057&gt;0,VLOOKUP(H1057,Leistungszahlen!$A$11:$F$158,6,),0))</f>
        <v>0</v>
      </c>
      <c r="AH1057" s="179" t="e">
        <f t="shared" si="543"/>
        <v>#DIV/0!</v>
      </c>
      <c r="AI1057" s="179" t="e">
        <f t="shared" si="544"/>
        <v>#DIV/0!</v>
      </c>
      <c r="AJ1057" s="179">
        <f t="shared" si="545"/>
        <v>0</v>
      </c>
      <c r="AK1057" s="179">
        <f t="shared" si="546"/>
        <v>0</v>
      </c>
      <c r="AL1057" s="179">
        <f t="shared" si="547"/>
        <v>0</v>
      </c>
      <c r="AM1057" s="180">
        <f>IF(L1057=1,Stundensätze!$D$13,IF(L1057=2,Stundensätze!$D$17,IF(L1057=4,Stundensätze!$D$21,"")))</f>
        <v>0</v>
      </c>
      <c r="AN1057" s="180">
        <f>IF(L1057=1,Stundensätze!$D$15,IF(L1057=2,Stundensätze!$D$19,IF(L1057=4,Stundensätze!$D$23,"")))</f>
        <v>0</v>
      </c>
      <c r="AO1057" s="180" t="e">
        <f t="shared" si="528"/>
        <v>#DIV/0!</v>
      </c>
      <c r="AP1057" s="180">
        <f t="shared" si="529"/>
        <v>0</v>
      </c>
      <c r="AQ1057" s="192" t="e">
        <f t="shared" si="530"/>
        <v>#DIV/0!</v>
      </c>
      <c r="AR1057" s="192" t="e">
        <f t="shared" si="531"/>
        <v>#DIV/0!</v>
      </c>
      <c r="AS1057" s="193" t="e">
        <f t="shared" si="532"/>
        <v>#DIV/0!</v>
      </c>
      <c r="AT1057" s="258" t="str">
        <f>IF(K1057=0,0,VLOOKUP(K1057,Kostenstellen!A:B,2,FALSE))</f>
        <v xml:space="preserve">Stimmheilzentrum    </v>
      </c>
      <c r="AU1057" s="68" t="str">
        <f t="shared" si="539"/>
        <v>A1</v>
      </c>
      <c r="AV1057" s="68" t="str">
        <f t="shared" si="540"/>
        <v>A1</v>
      </c>
      <c r="AW1057" s="68">
        <f>IF(AF1057=0,0,VLOOKUP($H1057,Leistungszahlen!$A$11:$H$158,4,FALSE))</f>
        <v>0</v>
      </c>
      <c r="AX1057" s="68">
        <f>IF(AF1057=0,0,VLOOKUP($H1057,Leistungszahlen!$A$11:$H$158,5,FALSE))</f>
        <v>0</v>
      </c>
      <c r="AY1057" s="68">
        <f>IF(AG1057=0,0,VLOOKUP($H1057,Leistungszahlen!$A$11:$H$158,6,FALSE))</f>
        <v>0</v>
      </c>
      <c r="AZ1057" s="68">
        <f t="shared" si="541"/>
        <v>0</v>
      </c>
      <c r="BA1057" s="68">
        <f t="shared" si="542"/>
        <v>0</v>
      </c>
      <c r="BC1057" s="68">
        <f t="shared" si="533"/>
        <v>0</v>
      </c>
      <c r="BD1057" s="285"/>
    </row>
    <row r="1058" spans="1:56" s="68" customFormat="1" ht="22.5">
      <c r="A1058" s="200"/>
      <c r="B1058" s="200"/>
      <c r="C1058" s="200" t="s">
        <v>419</v>
      </c>
      <c r="D1058" s="200" t="s">
        <v>201</v>
      </c>
      <c r="E1058" s="200" t="s">
        <v>352</v>
      </c>
      <c r="F1058" s="200" t="s">
        <v>1384</v>
      </c>
      <c r="G1058" s="200" t="s">
        <v>251</v>
      </c>
      <c r="H1058" s="201" t="s">
        <v>200</v>
      </c>
      <c r="I1058" s="202">
        <v>3.06</v>
      </c>
      <c r="J1058" s="200" t="s">
        <v>778</v>
      </c>
      <c r="K1058" s="176">
        <v>4</v>
      </c>
      <c r="L1058" s="176">
        <v>1</v>
      </c>
      <c r="M1058" s="176"/>
      <c r="N1058" s="286">
        <v>6</v>
      </c>
      <c r="O1058" s="286"/>
      <c r="P1058" s="176"/>
      <c r="Q1058" s="203">
        <f t="shared" si="534"/>
        <v>6</v>
      </c>
      <c r="R1058" s="203">
        <f t="shared" si="535"/>
        <v>0</v>
      </c>
      <c r="S1058" s="203">
        <f t="shared" si="536"/>
        <v>0</v>
      </c>
      <c r="T1058" s="203">
        <f t="shared" si="537"/>
        <v>0</v>
      </c>
      <c r="U1058" s="203">
        <f t="shared" si="538"/>
        <v>0</v>
      </c>
      <c r="V1058" s="175">
        <f>IF(Q1058&gt;0,VLOOKUP(Q1058,Jahresfaktoren!$A$11:$B$24,2,),0)</f>
        <v>302</v>
      </c>
      <c r="W1058" s="175">
        <f>IF(R1058&gt;0,VLOOKUP(R1058,Jahresfaktoren!$D$11:$E$24,2,),0)</f>
        <v>0</v>
      </c>
      <c r="X1058" s="175">
        <f>IF(S1058&gt;0,VLOOKUP(S1058,Jahresfaktoren!$A$28:$B$29,2,),0)</f>
        <v>0</v>
      </c>
      <c r="Y1058" s="175">
        <f>IF(T1058&gt;0,VLOOKUP(T1058,Jahresfaktoren!$A$28:$B$29,2,),0)</f>
        <v>0</v>
      </c>
      <c r="Z1058" s="175">
        <f>IF(U1058&gt;0,VLOOKUP(U1058,Jahresfaktoren!$A$32:$B$33,2,),)</f>
        <v>0</v>
      </c>
      <c r="AA1058" s="177">
        <f t="shared" ref="AA1058:AA1120" si="548">IF(Q1058&gt;0,V1058*I1058,"")</f>
        <v>924.12</v>
      </c>
      <c r="AB1058" s="177" t="str">
        <f t="shared" ref="AB1058:AB1120" si="549">IF(R1058&gt;0,W1058*I1058,"")</f>
        <v/>
      </c>
      <c r="AC1058" s="177" t="str">
        <f t="shared" ref="AC1058:AC1120" si="550">IF(S1058&gt;0,X1058*I1058,"")</f>
        <v/>
      </c>
      <c r="AD1058" s="177" t="str">
        <f t="shared" ref="AD1058:AD1120" si="551">IF(T1058&gt;0,Y1058*I1058,"")</f>
        <v/>
      </c>
      <c r="AE1058" s="177" t="str">
        <f t="shared" ref="AE1058:AE1120" si="552">IF(U1058&gt;0,Z1058*I1058,"")</f>
        <v/>
      </c>
      <c r="AF1058" s="178">
        <f>IF(Q1058&gt;0,VLOOKUP(H1058,Leistungszahlen!$A$11:$C$158,3,),0)</f>
        <v>0</v>
      </c>
      <c r="AG1058" s="178">
        <f>IF(R1058&gt;0,VLOOKUP(H1058,Leistungszahlen!$A$11:$F$158,6,),IF(T1058&gt;0,VLOOKUP(H1058,Leistungszahlen!$A$11:$F$158,6,),0))</f>
        <v>0</v>
      </c>
      <c r="AH1058" s="179" t="e">
        <f t="shared" si="543"/>
        <v>#DIV/0!</v>
      </c>
      <c r="AI1058" s="179">
        <f t="shared" si="544"/>
        <v>0</v>
      </c>
      <c r="AJ1058" s="179">
        <f t="shared" si="545"/>
        <v>0</v>
      </c>
      <c r="AK1058" s="179">
        <f t="shared" si="546"/>
        <v>0</v>
      </c>
      <c r="AL1058" s="179">
        <f t="shared" si="547"/>
        <v>0</v>
      </c>
      <c r="AM1058" s="180">
        <f>IF(L1058=1,Stundensätze!$D$13,IF(L1058=2,Stundensätze!$D$17,IF(L1058=4,Stundensätze!$D$21,"")))</f>
        <v>0</v>
      </c>
      <c r="AN1058" s="180">
        <f>IF(L1058=1,Stundensätze!$D$15,IF(L1058=2,Stundensätze!$D$19,IF(L1058=4,Stundensätze!$D$23,"")))</f>
        <v>0</v>
      </c>
      <c r="AO1058" s="180" t="e">
        <f t="shared" ref="AO1058:AO1120" si="553">IF(OR(Q1058&gt;0,R1058&gt;0),((AH1058+AI1058)*AM1058),0)</f>
        <v>#DIV/0!</v>
      </c>
      <c r="AP1058" s="180">
        <f t="shared" ref="AP1058:AP1120" si="554">IF(OR(S1058&gt;0,T1058&gt;0,U1058&gt;0),((AJ1058+AK1058+AL1058)*AN1058),0)</f>
        <v>0</v>
      </c>
      <c r="AQ1058" s="192" t="e">
        <f t="shared" ref="AQ1058:AQ1120" si="555">IF(I1058&gt;0,AP1058+AO1058,"")</f>
        <v>#DIV/0!</v>
      </c>
      <c r="AR1058" s="192" t="e">
        <f t="shared" ref="AR1058:AR1120" si="556">IF(I1058&gt;0,AQ1058/12,"")</f>
        <v>#DIV/0!</v>
      </c>
      <c r="AS1058" s="193" t="e">
        <f t="shared" ref="AS1058:AS1120" si="557">IF(OR(Q1058&gt;0,R1058&gt;0,S1058&gt;0,T1058&gt;0,U1058&gt;0),(SUM(AH1058:AL1058)),0)</f>
        <v>#DIV/0!</v>
      </c>
      <c r="AT1058" s="258" t="str">
        <f>IF(K1058=0,0,VLOOKUP(K1058,Kostenstellen!A:B,2,FALSE))</f>
        <v xml:space="preserve">Stimmheilzentrum    </v>
      </c>
      <c r="AU1058" s="68" t="str">
        <f t="shared" si="539"/>
        <v>B</v>
      </c>
      <c r="AV1058" s="68" t="str">
        <f t="shared" si="540"/>
        <v/>
      </c>
      <c r="AW1058" s="68">
        <f>IF(AF1058=0,0,VLOOKUP($H1058,Leistungszahlen!$A$11:$H$158,4,FALSE))</f>
        <v>0</v>
      </c>
      <c r="AX1058" s="68">
        <f>IF(AF1058=0,0,VLOOKUP($H1058,Leistungszahlen!$A$11:$H$158,5,FALSE))</f>
        <v>0</v>
      </c>
      <c r="AY1058" s="68">
        <f>IF(AG1058=0,0,VLOOKUP($H1058,Leistungszahlen!$A$11:$H$158,6,FALSE))</f>
        <v>0</v>
      </c>
      <c r="AZ1058" s="68">
        <f t="shared" si="541"/>
        <v>0</v>
      </c>
      <c r="BA1058" s="68">
        <f t="shared" si="542"/>
        <v>0</v>
      </c>
      <c r="BC1058" s="68">
        <f t="shared" ref="BC1058:BC1120" si="558">IF(BA1058&gt;0,"Die Leistungswerte sind unter- oder überschritten",0)</f>
        <v>0</v>
      </c>
      <c r="BD1058" s="285"/>
    </row>
    <row r="1059" spans="1:56" s="68" customFormat="1" ht="22.5">
      <c r="A1059" s="200"/>
      <c r="B1059" s="200"/>
      <c r="C1059" s="200" t="s">
        <v>419</v>
      </c>
      <c r="D1059" s="200" t="s">
        <v>201</v>
      </c>
      <c r="E1059" s="200" t="s">
        <v>352</v>
      </c>
      <c r="F1059" s="200" t="s">
        <v>1384</v>
      </c>
      <c r="G1059" s="200" t="s">
        <v>118</v>
      </c>
      <c r="H1059" s="201" t="s">
        <v>221</v>
      </c>
      <c r="I1059" s="202">
        <v>3.76</v>
      </c>
      <c r="J1059" s="200" t="s">
        <v>292</v>
      </c>
      <c r="K1059" s="176">
        <v>4</v>
      </c>
      <c r="L1059" s="176">
        <v>1</v>
      </c>
      <c r="M1059" s="176">
        <v>0</v>
      </c>
      <c r="N1059" s="286">
        <v>1</v>
      </c>
      <c r="O1059" s="286"/>
      <c r="P1059" s="176"/>
      <c r="Q1059" s="203">
        <f t="shared" si="534"/>
        <v>1</v>
      </c>
      <c r="R1059" s="203">
        <f t="shared" si="535"/>
        <v>0</v>
      </c>
      <c r="S1059" s="203">
        <f t="shared" si="536"/>
        <v>0</v>
      </c>
      <c r="T1059" s="203">
        <f t="shared" si="537"/>
        <v>0</v>
      </c>
      <c r="U1059" s="203">
        <f t="shared" si="538"/>
        <v>0</v>
      </c>
      <c r="V1059" s="175">
        <f>IF(Q1059&gt;0,VLOOKUP(Q1059,Jahresfaktoren!$A$11:$B$24,2,),0)</f>
        <v>52</v>
      </c>
      <c r="W1059" s="175">
        <f>IF(R1059&gt;0,VLOOKUP(R1059,Jahresfaktoren!$D$11:$E$24,2,),0)</f>
        <v>0</v>
      </c>
      <c r="X1059" s="175">
        <f>IF(S1059&gt;0,VLOOKUP(S1059,Jahresfaktoren!$A$28:$B$29,2,),0)</f>
        <v>0</v>
      </c>
      <c r="Y1059" s="175">
        <f>IF(T1059&gt;0,VLOOKUP(T1059,Jahresfaktoren!$A$28:$B$29,2,),0)</f>
        <v>0</v>
      </c>
      <c r="Z1059" s="175">
        <f>IF(U1059&gt;0,VLOOKUP(U1059,Jahresfaktoren!$A$32:$B$33,2,),)</f>
        <v>0</v>
      </c>
      <c r="AA1059" s="177">
        <f t="shared" si="548"/>
        <v>195.51999999999998</v>
      </c>
      <c r="AB1059" s="177" t="str">
        <f t="shared" si="549"/>
        <v/>
      </c>
      <c r="AC1059" s="177" t="str">
        <f t="shared" si="550"/>
        <v/>
      </c>
      <c r="AD1059" s="177" t="str">
        <f t="shared" si="551"/>
        <v/>
      </c>
      <c r="AE1059" s="177" t="str">
        <f t="shared" si="552"/>
        <v/>
      </c>
      <c r="AF1059" s="178">
        <f>IF(Q1059&gt;0,VLOOKUP(H1059,Leistungszahlen!$A$11:$C$158,3,),0)</f>
        <v>0</v>
      </c>
      <c r="AG1059" s="178">
        <f>IF(R1059&gt;0,VLOOKUP(H1059,Leistungszahlen!$A$11:$F$158,6,),IF(T1059&gt;0,VLOOKUP(H1059,Leistungszahlen!$A$11:$F$158,6,),0))</f>
        <v>0</v>
      </c>
      <c r="AH1059" s="179" t="e">
        <f t="shared" si="543"/>
        <v>#DIV/0!</v>
      </c>
      <c r="AI1059" s="179">
        <f t="shared" si="544"/>
        <v>0</v>
      </c>
      <c r="AJ1059" s="179">
        <f t="shared" si="545"/>
        <v>0</v>
      </c>
      <c r="AK1059" s="179">
        <f t="shared" si="546"/>
        <v>0</v>
      </c>
      <c r="AL1059" s="179">
        <f t="shared" si="547"/>
        <v>0</v>
      </c>
      <c r="AM1059" s="180">
        <f>IF(L1059=1,Stundensätze!$D$13,IF(L1059=2,Stundensätze!$D$17,IF(L1059=4,Stundensätze!$D$21,"")))</f>
        <v>0</v>
      </c>
      <c r="AN1059" s="180">
        <f>IF(L1059=1,Stundensätze!$D$15,IF(L1059=2,Stundensätze!$D$19,IF(L1059=4,Stundensätze!$D$23,"")))</f>
        <v>0</v>
      </c>
      <c r="AO1059" s="180" t="e">
        <f t="shared" si="553"/>
        <v>#DIV/0!</v>
      </c>
      <c r="AP1059" s="180">
        <f t="shared" si="554"/>
        <v>0</v>
      </c>
      <c r="AQ1059" s="192" t="e">
        <f t="shared" si="555"/>
        <v>#DIV/0!</v>
      </c>
      <c r="AR1059" s="192" t="e">
        <f t="shared" si="556"/>
        <v>#DIV/0!</v>
      </c>
      <c r="AS1059" s="193" t="e">
        <f t="shared" si="557"/>
        <v>#DIV/0!</v>
      </c>
      <c r="AT1059" s="258" t="str">
        <f>IF(K1059=0,0,VLOOKUP(K1059,Kostenstellen!A:B,2,FALSE))</f>
        <v xml:space="preserve">Stimmheilzentrum    </v>
      </c>
      <c r="AU1059" s="68" t="str">
        <f t="shared" si="539"/>
        <v>Z</v>
      </c>
      <c r="AV1059" s="68" t="str">
        <f t="shared" si="540"/>
        <v/>
      </c>
      <c r="AW1059" s="68">
        <f>IF(AF1059=0,0,VLOOKUP($H1059,Leistungszahlen!$A$11:$H$158,4,FALSE))</f>
        <v>0</v>
      </c>
      <c r="AX1059" s="68">
        <f>IF(AF1059=0,0,VLOOKUP($H1059,Leistungszahlen!$A$11:$H$158,5,FALSE))</f>
        <v>0</v>
      </c>
      <c r="AY1059" s="68">
        <f>IF(AG1059=0,0,VLOOKUP($H1059,Leistungszahlen!$A$11:$H$158,6,FALSE))</f>
        <v>0</v>
      </c>
      <c r="AZ1059" s="68">
        <f t="shared" si="541"/>
        <v>0</v>
      </c>
      <c r="BA1059" s="68">
        <f t="shared" si="542"/>
        <v>0</v>
      </c>
      <c r="BC1059" s="68">
        <f t="shared" si="558"/>
        <v>0</v>
      </c>
      <c r="BD1059" s="285"/>
    </row>
    <row r="1060" spans="1:56" s="68" customFormat="1" ht="22.5">
      <c r="A1060" s="200"/>
      <c r="B1060" s="200"/>
      <c r="C1060" s="200" t="s">
        <v>419</v>
      </c>
      <c r="D1060" s="200" t="s">
        <v>201</v>
      </c>
      <c r="E1060" s="200" t="s">
        <v>352</v>
      </c>
      <c r="F1060" s="200" t="s">
        <v>1384</v>
      </c>
      <c r="G1060" s="200" t="s">
        <v>163</v>
      </c>
      <c r="H1060" s="201" t="s">
        <v>287</v>
      </c>
      <c r="I1060" s="202">
        <v>16.760000000000002</v>
      </c>
      <c r="J1060" s="200" t="s">
        <v>560</v>
      </c>
      <c r="K1060" s="176">
        <v>4</v>
      </c>
      <c r="L1060" s="176">
        <v>1</v>
      </c>
      <c r="M1060" s="176"/>
      <c r="N1060" s="286">
        <v>3</v>
      </c>
      <c r="O1060" s="286">
        <v>3</v>
      </c>
      <c r="P1060" s="176"/>
      <c r="Q1060" s="203">
        <f t="shared" si="534"/>
        <v>3</v>
      </c>
      <c r="R1060" s="203">
        <f t="shared" si="535"/>
        <v>3</v>
      </c>
      <c r="S1060" s="203">
        <f t="shared" si="536"/>
        <v>0</v>
      </c>
      <c r="T1060" s="203">
        <f t="shared" si="537"/>
        <v>0</v>
      </c>
      <c r="U1060" s="203">
        <f t="shared" si="538"/>
        <v>0</v>
      </c>
      <c r="V1060" s="175">
        <f>IF(Q1060&gt;0,VLOOKUP(Q1060,Jahresfaktoren!$A$11:$B$24,2,),0)</f>
        <v>152</v>
      </c>
      <c r="W1060" s="175">
        <f>IF(R1060&gt;0,VLOOKUP(R1060,Jahresfaktoren!$D$11:$E$24,2,),0)</f>
        <v>150</v>
      </c>
      <c r="X1060" s="175">
        <f>IF(S1060&gt;0,VLOOKUP(S1060,Jahresfaktoren!$A$28:$B$29,2,),0)</f>
        <v>0</v>
      </c>
      <c r="Y1060" s="175">
        <f>IF(T1060&gt;0,VLOOKUP(T1060,Jahresfaktoren!$A$28:$B$29,2,),0)</f>
        <v>0</v>
      </c>
      <c r="Z1060" s="175">
        <f>IF(U1060&gt;0,VLOOKUP(U1060,Jahresfaktoren!$A$32:$B$33,2,),)</f>
        <v>0</v>
      </c>
      <c r="AA1060" s="177">
        <f t="shared" si="548"/>
        <v>2547.5200000000004</v>
      </c>
      <c r="AB1060" s="177">
        <f t="shared" si="549"/>
        <v>2514.0000000000005</v>
      </c>
      <c r="AC1060" s="177" t="str">
        <f t="shared" si="550"/>
        <v/>
      </c>
      <c r="AD1060" s="177" t="str">
        <f t="shared" si="551"/>
        <v/>
      </c>
      <c r="AE1060" s="177" t="str">
        <f t="shared" si="552"/>
        <v/>
      </c>
      <c r="AF1060" s="178">
        <f>IF(Q1060&gt;0,VLOOKUP(H1060,Leistungszahlen!$A$11:$C$158,3,),0)</f>
        <v>0</v>
      </c>
      <c r="AG1060" s="178">
        <f>IF(R1060&gt;0,VLOOKUP(H1060,Leistungszahlen!$A$11:$F$158,6,),IF(T1060&gt;0,VLOOKUP(H1060,Leistungszahlen!$A$11:$F$158,6,),0))</f>
        <v>0</v>
      </c>
      <c r="AH1060" s="179" t="e">
        <f t="shared" si="543"/>
        <v>#DIV/0!</v>
      </c>
      <c r="AI1060" s="179" t="e">
        <f t="shared" si="544"/>
        <v>#DIV/0!</v>
      </c>
      <c r="AJ1060" s="179">
        <f t="shared" si="545"/>
        <v>0</v>
      </c>
      <c r="AK1060" s="179">
        <f t="shared" si="546"/>
        <v>0</v>
      </c>
      <c r="AL1060" s="179">
        <f t="shared" si="547"/>
        <v>0</v>
      </c>
      <c r="AM1060" s="180">
        <f>IF(L1060=1,Stundensätze!$D$13,IF(L1060=2,Stundensätze!$D$17,IF(L1060=4,Stundensätze!$D$21,"")))</f>
        <v>0</v>
      </c>
      <c r="AN1060" s="180">
        <f>IF(L1060=1,Stundensätze!$D$15,IF(L1060=2,Stundensätze!$D$19,IF(L1060=4,Stundensätze!$D$23,"")))</f>
        <v>0</v>
      </c>
      <c r="AO1060" s="180" t="e">
        <f t="shared" si="553"/>
        <v>#DIV/0!</v>
      </c>
      <c r="AP1060" s="180">
        <f t="shared" si="554"/>
        <v>0</v>
      </c>
      <c r="AQ1060" s="192" t="e">
        <f t="shared" si="555"/>
        <v>#DIV/0!</v>
      </c>
      <c r="AR1060" s="192" t="e">
        <f t="shared" si="556"/>
        <v>#DIV/0!</v>
      </c>
      <c r="AS1060" s="193" t="e">
        <f t="shared" si="557"/>
        <v>#DIV/0!</v>
      </c>
      <c r="AT1060" s="258" t="str">
        <f>IF(K1060=0,0,VLOOKUP(K1060,Kostenstellen!A:B,2,FALSE))</f>
        <v xml:space="preserve">Stimmheilzentrum    </v>
      </c>
      <c r="AU1060" s="68" t="str">
        <f t="shared" si="539"/>
        <v>A1</v>
      </c>
      <c r="AV1060" s="68" t="str">
        <f t="shared" si="540"/>
        <v>A1</v>
      </c>
      <c r="AW1060" s="68">
        <f>IF(AF1060=0,0,VLOOKUP($H1060,Leistungszahlen!$A$11:$H$158,4,FALSE))</f>
        <v>0</v>
      </c>
      <c r="AX1060" s="68">
        <f>IF(AF1060=0,0,VLOOKUP($H1060,Leistungszahlen!$A$11:$H$158,5,FALSE))</f>
        <v>0</v>
      </c>
      <c r="AY1060" s="68">
        <f>IF(AG1060=0,0,VLOOKUP($H1060,Leistungszahlen!$A$11:$H$158,6,FALSE))</f>
        <v>0</v>
      </c>
      <c r="AZ1060" s="68">
        <f t="shared" si="541"/>
        <v>0</v>
      </c>
      <c r="BA1060" s="68">
        <f t="shared" si="542"/>
        <v>0</v>
      </c>
      <c r="BC1060" s="68">
        <f t="shared" si="558"/>
        <v>0</v>
      </c>
      <c r="BD1060" s="285"/>
    </row>
    <row r="1061" spans="1:56" s="68" customFormat="1" ht="22.5">
      <c r="A1061" s="200"/>
      <c r="B1061" s="200"/>
      <c r="C1061" s="200" t="s">
        <v>419</v>
      </c>
      <c r="D1061" s="200" t="s">
        <v>201</v>
      </c>
      <c r="E1061" s="200" t="s">
        <v>352</v>
      </c>
      <c r="F1061" s="200" t="s">
        <v>1385</v>
      </c>
      <c r="G1061" s="200" t="s">
        <v>251</v>
      </c>
      <c r="H1061" s="201" t="s">
        <v>200</v>
      </c>
      <c r="I1061" s="202">
        <v>4.38</v>
      </c>
      <c r="J1061" s="200" t="s">
        <v>778</v>
      </c>
      <c r="K1061" s="176">
        <v>4</v>
      </c>
      <c r="L1061" s="176">
        <v>1</v>
      </c>
      <c r="M1061" s="176"/>
      <c r="N1061" s="286">
        <v>6</v>
      </c>
      <c r="O1061" s="286"/>
      <c r="P1061" s="176"/>
      <c r="Q1061" s="203">
        <f t="shared" si="534"/>
        <v>6</v>
      </c>
      <c r="R1061" s="203">
        <f t="shared" si="535"/>
        <v>0</v>
      </c>
      <c r="S1061" s="203">
        <f t="shared" si="536"/>
        <v>0</v>
      </c>
      <c r="T1061" s="203">
        <f t="shared" si="537"/>
        <v>0</v>
      </c>
      <c r="U1061" s="203">
        <f t="shared" si="538"/>
        <v>0</v>
      </c>
      <c r="V1061" s="175">
        <f>IF(Q1061&gt;0,VLOOKUP(Q1061,Jahresfaktoren!$A$11:$B$24,2,),0)</f>
        <v>302</v>
      </c>
      <c r="W1061" s="175">
        <f>IF(R1061&gt;0,VLOOKUP(R1061,Jahresfaktoren!$D$11:$E$24,2,),0)</f>
        <v>0</v>
      </c>
      <c r="X1061" s="175">
        <f>IF(S1061&gt;0,VLOOKUP(S1061,Jahresfaktoren!$A$28:$B$29,2,),0)</f>
        <v>0</v>
      </c>
      <c r="Y1061" s="175">
        <f>IF(T1061&gt;0,VLOOKUP(T1061,Jahresfaktoren!$A$28:$B$29,2,),0)</f>
        <v>0</v>
      </c>
      <c r="Z1061" s="175">
        <f>IF(U1061&gt;0,VLOOKUP(U1061,Jahresfaktoren!$A$32:$B$33,2,),)</f>
        <v>0</v>
      </c>
      <c r="AA1061" s="177">
        <f t="shared" si="548"/>
        <v>1322.76</v>
      </c>
      <c r="AB1061" s="177" t="str">
        <f t="shared" si="549"/>
        <v/>
      </c>
      <c r="AC1061" s="177" t="str">
        <f t="shared" si="550"/>
        <v/>
      </c>
      <c r="AD1061" s="177" t="str">
        <f t="shared" si="551"/>
        <v/>
      </c>
      <c r="AE1061" s="177" t="str">
        <f t="shared" si="552"/>
        <v/>
      </c>
      <c r="AF1061" s="178">
        <f>IF(Q1061&gt;0,VLOOKUP(H1061,Leistungszahlen!$A$11:$C$158,3,),0)</f>
        <v>0</v>
      </c>
      <c r="AG1061" s="178">
        <f>IF(R1061&gt;0,VLOOKUP(H1061,Leistungszahlen!$A$11:$F$158,6,),IF(T1061&gt;0,VLOOKUP(H1061,Leistungszahlen!$A$11:$F$158,6,),0))</f>
        <v>0</v>
      </c>
      <c r="AH1061" s="179" t="e">
        <f t="shared" si="543"/>
        <v>#DIV/0!</v>
      </c>
      <c r="AI1061" s="179">
        <f t="shared" si="544"/>
        <v>0</v>
      </c>
      <c r="AJ1061" s="179">
        <f t="shared" si="545"/>
        <v>0</v>
      </c>
      <c r="AK1061" s="179">
        <f t="shared" si="546"/>
        <v>0</v>
      </c>
      <c r="AL1061" s="179">
        <f t="shared" si="547"/>
        <v>0</v>
      </c>
      <c r="AM1061" s="180">
        <f>IF(L1061=1,Stundensätze!$D$13,IF(L1061=2,Stundensätze!$D$17,IF(L1061=4,Stundensätze!$D$21,"")))</f>
        <v>0</v>
      </c>
      <c r="AN1061" s="180">
        <f>IF(L1061=1,Stundensätze!$D$15,IF(L1061=2,Stundensätze!$D$19,IF(L1061=4,Stundensätze!$D$23,"")))</f>
        <v>0</v>
      </c>
      <c r="AO1061" s="180" t="e">
        <f t="shared" si="553"/>
        <v>#DIV/0!</v>
      </c>
      <c r="AP1061" s="180">
        <f t="shared" si="554"/>
        <v>0</v>
      </c>
      <c r="AQ1061" s="192" t="e">
        <f t="shared" si="555"/>
        <v>#DIV/0!</v>
      </c>
      <c r="AR1061" s="192" t="e">
        <f t="shared" si="556"/>
        <v>#DIV/0!</v>
      </c>
      <c r="AS1061" s="193" t="e">
        <f t="shared" si="557"/>
        <v>#DIV/0!</v>
      </c>
      <c r="AT1061" s="258" t="str">
        <f>IF(K1061=0,0,VLOOKUP(K1061,Kostenstellen!A:B,2,FALSE))</f>
        <v xml:space="preserve">Stimmheilzentrum    </v>
      </c>
      <c r="AU1061" s="68" t="str">
        <f t="shared" si="539"/>
        <v>B</v>
      </c>
      <c r="AV1061" s="68" t="str">
        <f t="shared" si="540"/>
        <v/>
      </c>
      <c r="AW1061" s="68">
        <f>IF(AF1061=0,0,VLOOKUP($H1061,Leistungszahlen!$A$11:$H$158,4,FALSE))</f>
        <v>0</v>
      </c>
      <c r="AX1061" s="68">
        <f>IF(AF1061=0,0,VLOOKUP($H1061,Leistungszahlen!$A$11:$H$158,5,FALSE))</f>
        <v>0</v>
      </c>
      <c r="AY1061" s="68">
        <f>IF(AG1061=0,0,VLOOKUP($H1061,Leistungszahlen!$A$11:$H$158,6,FALSE))</f>
        <v>0</v>
      </c>
      <c r="AZ1061" s="68">
        <f t="shared" si="541"/>
        <v>0</v>
      </c>
      <c r="BA1061" s="68">
        <f t="shared" si="542"/>
        <v>0</v>
      </c>
      <c r="BC1061" s="68">
        <f t="shared" si="558"/>
        <v>0</v>
      </c>
      <c r="BD1061" s="285"/>
    </row>
    <row r="1062" spans="1:56" s="68" customFormat="1" ht="22.5">
      <c r="A1062" s="200"/>
      <c r="B1062" s="200"/>
      <c r="C1062" s="200" t="s">
        <v>419</v>
      </c>
      <c r="D1062" s="200" t="s">
        <v>201</v>
      </c>
      <c r="E1062" s="200" t="s">
        <v>352</v>
      </c>
      <c r="F1062" s="200" t="s">
        <v>1385</v>
      </c>
      <c r="G1062" s="200" t="s">
        <v>118</v>
      </c>
      <c r="H1062" s="201" t="s">
        <v>221</v>
      </c>
      <c r="I1062" s="202">
        <v>4.01</v>
      </c>
      <c r="J1062" s="200" t="s">
        <v>292</v>
      </c>
      <c r="K1062" s="176">
        <v>4</v>
      </c>
      <c r="L1062" s="176">
        <v>1</v>
      </c>
      <c r="M1062" s="176">
        <v>0</v>
      </c>
      <c r="N1062" s="286">
        <v>1</v>
      </c>
      <c r="O1062" s="286"/>
      <c r="P1062" s="176"/>
      <c r="Q1062" s="203">
        <f t="shared" si="534"/>
        <v>1</v>
      </c>
      <c r="R1062" s="203">
        <f t="shared" si="535"/>
        <v>0</v>
      </c>
      <c r="S1062" s="203">
        <f t="shared" si="536"/>
        <v>0</v>
      </c>
      <c r="T1062" s="203">
        <f t="shared" si="537"/>
        <v>0</v>
      </c>
      <c r="U1062" s="203">
        <f t="shared" si="538"/>
        <v>0</v>
      </c>
      <c r="V1062" s="175">
        <f>IF(Q1062&gt;0,VLOOKUP(Q1062,Jahresfaktoren!$A$11:$B$24,2,),0)</f>
        <v>52</v>
      </c>
      <c r="W1062" s="175">
        <f>IF(R1062&gt;0,VLOOKUP(R1062,Jahresfaktoren!$D$11:$E$24,2,),0)</f>
        <v>0</v>
      </c>
      <c r="X1062" s="175">
        <f>IF(S1062&gt;0,VLOOKUP(S1062,Jahresfaktoren!$A$28:$B$29,2,),0)</f>
        <v>0</v>
      </c>
      <c r="Y1062" s="175">
        <f>IF(T1062&gt;0,VLOOKUP(T1062,Jahresfaktoren!$A$28:$B$29,2,),0)</f>
        <v>0</v>
      </c>
      <c r="Z1062" s="175">
        <f>IF(U1062&gt;0,VLOOKUP(U1062,Jahresfaktoren!$A$32:$B$33,2,),)</f>
        <v>0</v>
      </c>
      <c r="AA1062" s="177">
        <f t="shared" si="548"/>
        <v>208.51999999999998</v>
      </c>
      <c r="AB1062" s="177" t="str">
        <f t="shared" si="549"/>
        <v/>
      </c>
      <c r="AC1062" s="177" t="str">
        <f t="shared" si="550"/>
        <v/>
      </c>
      <c r="AD1062" s="177" t="str">
        <f t="shared" si="551"/>
        <v/>
      </c>
      <c r="AE1062" s="177" t="str">
        <f t="shared" si="552"/>
        <v/>
      </c>
      <c r="AF1062" s="178">
        <f>IF(Q1062&gt;0,VLOOKUP(H1062,Leistungszahlen!$A$11:$C$158,3,),0)</f>
        <v>0</v>
      </c>
      <c r="AG1062" s="178">
        <f>IF(R1062&gt;0,VLOOKUP(H1062,Leistungszahlen!$A$11:$F$158,6,),IF(T1062&gt;0,VLOOKUP(H1062,Leistungszahlen!$A$11:$F$158,6,),0))</f>
        <v>0</v>
      </c>
      <c r="AH1062" s="179" t="e">
        <f t="shared" si="543"/>
        <v>#DIV/0!</v>
      </c>
      <c r="AI1062" s="179">
        <f t="shared" si="544"/>
        <v>0</v>
      </c>
      <c r="AJ1062" s="179">
        <f t="shared" si="545"/>
        <v>0</v>
      </c>
      <c r="AK1062" s="179">
        <f t="shared" si="546"/>
        <v>0</v>
      </c>
      <c r="AL1062" s="179">
        <f t="shared" si="547"/>
        <v>0</v>
      </c>
      <c r="AM1062" s="180">
        <f>IF(L1062=1,Stundensätze!$D$13,IF(L1062=2,Stundensätze!$D$17,IF(L1062=4,Stundensätze!$D$21,"")))</f>
        <v>0</v>
      </c>
      <c r="AN1062" s="180">
        <f>IF(L1062=1,Stundensätze!$D$15,IF(L1062=2,Stundensätze!$D$19,IF(L1062=4,Stundensätze!$D$23,"")))</f>
        <v>0</v>
      </c>
      <c r="AO1062" s="180" t="e">
        <f t="shared" si="553"/>
        <v>#DIV/0!</v>
      </c>
      <c r="AP1062" s="180">
        <f t="shared" si="554"/>
        <v>0</v>
      </c>
      <c r="AQ1062" s="192" t="e">
        <f t="shared" si="555"/>
        <v>#DIV/0!</v>
      </c>
      <c r="AR1062" s="192" t="e">
        <f t="shared" si="556"/>
        <v>#DIV/0!</v>
      </c>
      <c r="AS1062" s="193" t="e">
        <f t="shared" si="557"/>
        <v>#DIV/0!</v>
      </c>
      <c r="AT1062" s="258" t="str">
        <f>IF(K1062=0,0,VLOOKUP(K1062,Kostenstellen!A:B,2,FALSE))</f>
        <v xml:space="preserve">Stimmheilzentrum    </v>
      </c>
      <c r="AU1062" s="68" t="str">
        <f t="shared" si="539"/>
        <v>Z</v>
      </c>
      <c r="AV1062" s="68" t="str">
        <f t="shared" si="540"/>
        <v/>
      </c>
      <c r="AW1062" s="68">
        <f>IF(AF1062=0,0,VLOOKUP($H1062,Leistungszahlen!$A$11:$H$158,4,FALSE))</f>
        <v>0</v>
      </c>
      <c r="AX1062" s="68">
        <f>IF(AF1062=0,0,VLOOKUP($H1062,Leistungszahlen!$A$11:$H$158,5,FALSE))</f>
        <v>0</v>
      </c>
      <c r="AY1062" s="68">
        <f>IF(AG1062=0,0,VLOOKUP($H1062,Leistungszahlen!$A$11:$H$158,6,FALSE))</f>
        <v>0</v>
      </c>
      <c r="AZ1062" s="68">
        <f t="shared" si="541"/>
        <v>0</v>
      </c>
      <c r="BA1062" s="68">
        <f t="shared" si="542"/>
        <v>0</v>
      </c>
      <c r="BC1062" s="68">
        <f t="shared" si="558"/>
        <v>0</v>
      </c>
      <c r="BD1062" s="285"/>
    </row>
    <row r="1063" spans="1:56" s="68" customFormat="1" ht="22.5">
      <c r="A1063" s="200"/>
      <c r="B1063" s="200"/>
      <c r="C1063" s="200" t="s">
        <v>419</v>
      </c>
      <c r="D1063" s="200" t="s">
        <v>201</v>
      </c>
      <c r="E1063" s="200" t="s">
        <v>352</v>
      </c>
      <c r="F1063" s="200" t="s">
        <v>1385</v>
      </c>
      <c r="G1063" s="200" t="s">
        <v>163</v>
      </c>
      <c r="H1063" s="201" t="s">
        <v>287</v>
      </c>
      <c r="I1063" s="202">
        <v>16.760000000000002</v>
      </c>
      <c r="J1063" s="200" t="s">
        <v>560</v>
      </c>
      <c r="K1063" s="176">
        <v>4</v>
      </c>
      <c r="L1063" s="176">
        <v>1</v>
      </c>
      <c r="M1063" s="176"/>
      <c r="N1063" s="286">
        <v>3</v>
      </c>
      <c r="O1063" s="286">
        <v>3</v>
      </c>
      <c r="P1063" s="176"/>
      <c r="Q1063" s="203">
        <f t="shared" si="534"/>
        <v>3</v>
      </c>
      <c r="R1063" s="203">
        <f t="shared" si="535"/>
        <v>3</v>
      </c>
      <c r="S1063" s="203">
        <f t="shared" si="536"/>
        <v>0</v>
      </c>
      <c r="T1063" s="203">
        <f t="shared" si="537"/>
        <v>0</v>
      </c>
      <c r="U1063" s="203">
        <f t="shared" si="538"/>
        <v>0</v>
      </c>
      <c r="V1063" s="175">
        <f>IF(Q1063&gt;0,VLOOKUP(Q1063,Jahresfaktoren!$A$11:$B$24,2,),0)</f>
        <v>152</v>
      </c>
      <c r="W1063" s="175">
        <f>IF(R1063&gt;0,VLOOKUP(R1063,Jahresfaktoren!$D$11:$E$24,2,),0)</f>
        <v>150</v>
      </c>
      <c r="X1063" s="175">
        <f>IF(S1063&gt;0,VLOOKUP(S1063,Jahresfaktoren!$A$28:$B$29,2,),0)</f>
        <v>0</v>
      </c>
      <c r="Y1063" s="175">
        <f>IF(T1063&gt;0,VLOOKUP(T1063,Jahresfaktoren!$A$28:$B$29,2,),0)</f>
        <v>0</v>
      </c>
      <c r="Z1063" s="175">
        <f>IF(U1063&gt;0,VLOOKUP(U1063,Jahresfaktoren!$A$32:$B$33,2,),)</f>
        <v>0</v>
      </c>
      <c r="AA1063" s="177">
        <f t="shared" si="548"/>
        <v>2547.5200000000004</v>
      </c>
      <c r="AB1063" s="177">
        <f t="shared" si="549"/>
        <v>2514.0000000000005</v>
      </c>
      <c r="AC1063" s="177" t="str">
        <f t="shared" si="550"/>
        <v/>
      </c>
      <c r="AD1063" s="177" t="str">
        <f t="shared" si="551"/>
        <v/>
      </c>
      <c r="AE1063" s="177" t="str">
        <f t="shared" si="552"/>
        <v/>
      </c>
      <c r="AF1063" s="178">
        <f>IF(Q1063&gt;0,VLOOKUP(H1063,Leistungszahlen!$A$11:$C$158,3,),0)</f>
        <v>0</v>
      </c>
      <c r="AG1063" s="178">
        <f>IF(R1063&gt;0,VLOOKUP(H1063,Leistungszahlen!$A$11:$F$158,6,),IF(T1063&gt;0,VLOOKUP(H1063,Leistungszahlen!$A$11:$F$158,6,),0))</f>
        <v>0</v>
      </c>
      <c r="AH1063" s="179" t="e">
        <f t="shared" si="543"/>
        <v>#DIV/0!</v>
      </c>
      <c r="AI1063" s="179" t="e">
        <f t="shared" si="544"/>
        <v>#DIV/0!</v>
      </c>
      <c r="AJ1063" s="179">
        <f t="shared" si="545"/>
        <v>0</v>
      </c>
      <c r="AK1063" s="179">
        <f t="shared" si="546"/>
        <v>0</v>
      </c>
      <c r="AL1063" s="179">
        <f t="shared" si="547"/>
        <v>0</v>
      </c>
      <c r="AM1063" s="180">
        <f>IF(L1063=1,Stundensätze!$D$13,IF(L1063=2,Stundensätze!$D$17,IF(L1063=4,Stundensätze!$D$21,"")))</f>
        <v>0</v>
      </c>
      <c r="AN1063" s="180">
        <f>IF(L1063=1,Stundensätze!$D$15,IF(L1063=2,Stundensätze!$D$19,IF(L1063=4,Stundensätze!$D$23,"")))</f>
        <v>0</v>
      </c>
      <c r="AO1063" s="180" t="e">
        <f t="shared" si="553"/>
        <v>#DIV/0!</v>
      </c>
      <c r="AP1063" s="180">
        <f t="shared" si="554"/>
        <v>0</v>
      </c>
      <c r="AQ1063" s="192" t="e">
        <f t="shared" si="555"/>
        <v>#DIV/0!</v>
      </c>
      <c r="AR1063" s="192" t="e">
        <f t="shared" si="556"/>
        <v>#DIV/0!</v>
      </c>
      <c r="AS1063" s="193" t="e">
        <f t="shared" si="557"/>
        <v>#DIV/0!</v>
      </c>
      <c r="AT1063" s="258" t="str">
        <f>IF(K1063=0,0,VLOOKUP(K1063,Kostenstellen!A:B,2,FALSE))</f>
        <v xml:space="preserve">Stimmheilzentrum    </v>
      </c>
      <c r="AU1063" s="68" t="str">
        <f t="shared" si="539"/>
        <v>A1</v>
      </c>
      <c r="AV1063" s="68" t="str">
        <f t="shared" si="540"/>
        <v>A1</v>
      </c>
      <c r="AW1063" s="68">
        <f>IF(AF1063=0,0,VLOOKUP($H1063,Leistungszahlen!$A$11:$H$158,4,FALSE))</f>
        <v>0</v>
      </c>
      <c r="AX1063" s="68">
        <f>IF(AF1063=0,0,VLOOKUP($H1063,Leistungszahlen!$A$11:$H$158,5,FALSE))</f>
        <v>0</v>
      </c>
      <c r="AY1063" s="68">
        <f>IF(AG1063=0,0,VLOOKUP($H1063,Leistungszahlen!$A$11:$H$158,6,FALSE))</f>
        <v>0</v>
      </c>
      <c r="AZ1063" s="68">
        <f t="shared" si="541"/>
        <v>0</v>
      </c>
      <c r="BA1063" s="68">
        <f t="shared" si="542"/>
        <v>0</v>
      </c>
      <c r="BC1063" s="68">
        <f t="shared" si="558"/>
        <v>0</v>
      </c>
      <c r="BD1063" s="285"/>
    </row>
    <row r="1064" spans="1:56" s="68" customFormat="1" ht="22.5">
      <c r="A1064" s="200"/>
      <c r="B1064" s="200"/>
      <c r="C1064" s="200" t="s">
        <v>419</v>
      </c>
      <c r="D1064" s="200" t="s">
        <v>201</v>
      </c>
      <c r="E1064" s="200" t="s">
        <v>352</v>
      </c>
      <c r="F1064" s="200" t="s">
        <v>1386</v>
      </c>
      <c r="G1064" s="200" t="s">
        <v>251</v>
      </c>
      <c r="H1064" s="201" t="s">
        <v>200</v>
      </c>
      <c r="I1064" s="202">
        <v>4.38</v>
      </c>
      <c r="J1064" s="200" t="s">
        <v>778</v>
      </c>
      <c r="K1064" s="176">
        <v>4</v>
      </c>
      <c r="L1064" s="176">
        <v>1</v>
      </c>
      <c r="M1064" s="176"/>
      <c r="N1064" s="286">
        <v>6</v>
      </c>
      <c r="O1064" s="286"/>
      <c r="P1064" s="176"/>
      <c r="Q1064" s="203">
        <f t="shared" si="534"/>
        <v>6</v>
      </c>
      <c r="R1064" s="203">
        <f t="shared" si="535"/>
        <v>0</v>
      </c>
      <c r="S1064" s="203">
        <f t="shared" si="536"/>
        <v>0</v>
      </c>
      <c r="T1064" s="203">
        <f t="shared" si="537"/>
        <v>0</v>
      </c>
      <c r="U1064" s="203">
        <f t="shared" si="538"/>
        <v>0</v>
      </c>
      <c r="V1064" s="175">
        <f>IF(Q1064&gt;0,VLOOKUP(Q1064,Jahresfaktoren!$A$11:$B$24,2,),0)</f>
        <v>302</v>
      </c>
      <c r="W1064" s="175">
        <f>IF(R1064&gt;0,VLOOKUP(R1064,Jahresfaktoren!$D$11:$E$24,2,),0)</f>
        <v>0</v>
      </c>
      <c r="X1064" s="175">
        <f>IF(S1064&gt;0,VLOOKUP(S1064,Jahresfaktoren!$A$28:$B$29,2,),0)</f>
        <v>0</v>
      </c>
      <c r="Y1064" s="175">
        <f>IF(T1064&gt;0,VLOOKUP(T1064,Jahresfaktoren!$A$28:$B$29,2,),0)</f>
        <v>0</v>
      </c>
      <c r="Z1064" s="175">
        <f>IF(U1064&gt;0,VLOOKUP(U1064,Jahresfaktoren!$A$32:$B$33,2,),)</f>
        <v>0</v>
      </c>
      <c r="AA1064" s="177">
        <f t="shared" si="548"/>
        <v>1322.76</v>
      </c>
      <c r="AB1064" s="177" t="str">
        <f t="shared" si="549"/>
        <v/>
      </c>
      <c r="AC1064" s="177" t="str">
        <f t="shared" si="550"/>
        <v/>
      </c>
      <c r="AD1064" s="177" t="str">
        <f t="shared" si="551"/>
        <v/>
      </c>
      <c r="AE1064" s="177" t="str">
        <f t="shared" si="552"/>
        <v/>
      </c>
      <c r="AF1064" s="178">
        <f>IF(Q1064&gt;0,VLOOKUP(H1064,Leistungszahlen!$A$11:$C$158,3,),0)</f>
        <v>0</v>
      </c>
      <c r="AG1064" s="178">
        <f>IF(R1064&gt;0,VLOOKUP(H1064,Leistungszahlen!$A$11:$F$158,6,),IF(T1064&gt;0,VLOOKUP(H1064,Leistungszahlen!$A$11:$F$158,6,),0))</f>
        <v>0</v>
      </c>
      <c r="AH1064" s="179" t="e">
        <f t="shared" si="543"/>
        <v>#DIV/0!</v>
      </c>
      <c r="AI1064" s="179">
        <f t="shared" si="544"/>
        <v>0</v>
      </c>
      <c r="AJ1064" s="179">
        <f t="shared" si="545"/>
        <v>0</v>
      </c>
      <c r="AK1064" s="179">
        <f t="shared" si="546"/>
        <v>0</v>
      </c>
      <c r="AL1064" s="179">
        <f t="shared" si="547"/>
        <v>0</v>
      </c>
      <c r="AM1064" s="180">
        <f>IF(L1064=1,Stundensätze!$D$13,IF(L1064=2,Stundensätze!$D$17,IF(L1064=4,Stundensätze!$D$21,"")))</f>
        <v>0</v>
      </c>
      <c r="AN1064" s="180">
        <f>IF(L1064=1,Stundensätze!$D$15,IF(L1064=2,Stundensätze!$D$19,IF(L1064=4,Stundensätze!$D$23,"")))</f>
        <v>0</v>
      </c>
      <c r="AO1064" s="180" t="e">
        <f t="shared" si="553"/>
        <v>#DIV/0!</v>
      </c>
      <c r="AP1064" s="180">
        <f t="shared" si="554"/>
        <v>0</v>
      </c>
      <c r="AQ1064" s="192" t="e">
        <f t="shared" si="555"/>
        <v>#DIV/0!</v>
      </c>
      <c r="AR1064" s="192" t="e">
        <f t="shared" si="556"/>
        <v>#DIV/0!</v>
      </c>
      <c r="AS1064" s="193" t="e">
        <f t="shared" si="557"/>
        <v>#DIV/0!</v>
      </c>
      <c r="AT1064" s="258" t="str">
        <f>IF(K1064=0,0,VLOOKUP(K1064,Kostenstellen!A:B,2,FALSE))</f>
        <v xml:space="preserve">Stimmheilzentrum    </v>
      </c>
      <c r="AU1064" s="68" t="str">
        <f t="shared" si="539"/>
        <v>B</v>
      </c>
      <c r="AV1064" s="68" t="str">
        <f t="shared" si="540"/>
        <v/>
      </c>
      <c r="AW1064" s="68">
        <f>IF(AF1064=0,0,VLOOKUP($H1064,Leistungszahlen!$A$11:$H$158,4,FALSE))</f>
        <v>0</v>
      </c>
      <c r="AX1064" s="68">
        <f>IF(AF1064=0,0,VLOOKUP($H1064,Leistungszahlen!$A$11:$H$158,5,FALSE))</f>
        <v>0</v>
      </c>
      <c r="AY1064" s="68">
        <f>IF(AG1064=0,0,VLOOKUP($H1064,Leistungszahlen!$A$11:$H$158,6,FALSE))</f>
        <v>0</v>
      </c>
      <c r="AZ1064" s="68">
        <f t="shared" si="541"/>
        <v>0</v>
      </c>
      <c r="BA1064" s="68">
        <f t="shared" si="542"/>
        <v>0</v>
      </c>
      <c r="BC1064" s="68">
        <f t="shared" si="558"/>
        <v>0</v>
      </c>
      <c r="BD1064" s="285"/>
    </row>
    <row r="1065" spans="1:56" s="68" customFormat="1" ht="22.5">
      <c r="A1065" s="200"/>
      <c r="B1065" s="200"/>
      <c r="C1065" s="200" t="s">
        <v>419</v>
      </c>
      <c r="D1065" s="200" t="s">
        <v>201</v>
      </c>
      <c r="E1065" s="200" t="s">
        <v>352</v>
      </c>
      <c r="F1065" s="200" t="s">
        <v>1386</v>
      </c>
      <c r="G1065" s="200" t="s">
        <v>118</v>
      </c>
      <c r="H1065" s="201" t="s">
        <v>221</v>
      </c>
      <c r="I1065" s="202">
        <v>4.01</v>
      </c>
      <c r="J1065" s="200" t="s">
        <v>292</v>
      </c>
      <c r="K1065" s="176">
        <v>4</v>
      </c>
      <c r="L1065" s="176">
        <v>1</v>
      </c>
      <c r="M1065" s="176">
        <v>0</v>
      </c>
      <c r="N1065" s="286">
        <v>1</v>
      </c>
      <c r="O1065" s="286"/>
      <c r="P1065" s="176"/>
      <c r="Q1065" s="203">
        <f t="shared" si="534"/>
        <v>1</v>
      </c>
      <c r="R1065" s="203">
        <f t="shared" si="535"/>
        <v>0</v>
      </c>
      <c r="S1065" s="203">
        <f t="shared" si="536"/>
        <v>0</v>
      </c>
      <c r="T1065" s="203">
        <f t="shared" si="537"/>
        <v>0</v>
      </c>
      <c r="U1065" s="203">
        <f t="shared" si="538"/>
        <v>0</v>
      </c>
      <c r="V1065" s="175">
        <f>IF(Q1065&gt;0,VLOOKUP(Q1065,Jahresfaktoren!$A$11:$B$24,2,),0)</f>
        <v>52</v>
      </c>
      <c r="W1065" s="175">
        <f>IF(R1065&gt;0,VLOOKUP(R1065,Jahresfaktoren!$D$11:$E$24,2,),0)</f>
        <v>0</v>
      </c>
      <c r="X1065" s="175">
        <f>IF(S1065&gt;0,VLOOKUP(S1065,Jahresfaktoren!$A$28:$B$29,2,),0)</f>
        <v>0</v>
      </c>
      <c r="Y1065" s="175">
        <f>IF(T1065&gt;0,VLOOKUP(T1065,Jahresfaktoren!$A$28:$B$29,2,),0)</f>
        <v>0</v>
      </c>
      <c r="Z1065" s="175">
        <f>IF(U1065&gt;0,VLOOKUP(U1065,Jahresfaktoren!$A$32:$B$33,2,),)</f>
        <v>0</v>
      </c>
      <c r="AA1065" s="177">
        <f t="shared" si="548"/>
        <v>208.51999999999998</v>
      </c>
      <c r="AB1065" s="177" t="str">
        <f t="shared" si="549"/>
        <v/>
      </c>
      <c r="AC1065" s="177" t="str">
        <f t="shared" si="550"/>
        <v/>
      </c>
      <c r="AD1065" s="177" t="str">
        <f t="shared" si="551"/>
        <v/>
      </c>
      <c r="AE1065" s="177" t="str">
        <f t="shared" si="552"/>
        <v/>
      </c>
      <c r="AF1065" s="178">
        <f>IF(Q1065&gt;0,VLOOKUP(H1065,Leistungszahlen!$A$11:$C$158,3,),0)</f>
        <v>0</v>
      </c>
      <c r="AG1065" s="178">
        <f>IF(R1065&gt;0,VLOOKUP(H1065,Leistungszahlen!$A$11:$F$158,6,),IF(T1065&gt;0,VLOOKUP(H1065,Leistungszahlen!$A$11:$F$158,6,),0))</f>
        <v>0</v>
      </c>
      <c r="AH1065" s="179" t="e">
        <f t="shared" si="543"/>
        <v>#DIV/0!</v>
      </c>
      <c r="AI1065" s="179">
        <f t="shared" si="544"/>
        <v>0</v>
      </c>
      <c r="AJ1065" s="179">
        <f t="shared" si="545"/>
        <v>0</v>
      </c>
      <c r="AK1065" s="179">
        <f t="shared" si="546"/>
        <v>0</v>
      </c>
      <c r="AL1065" s="179">
        <f t="shared" si="547"/>
        <v>0</v>
      </c>
      <c r="AM1065" s="180">
        <f>IF(L1065=1,Stundensätze!$D$13,IF(L1065=2,Stundensätze!$D$17,IF(L1065=4,Stundensätze!$D$21,"")))</f>
        <v>0</v>
      </c>
      <c r="AN1065" s="180">
        <f>IF(L1065=1,Stundensätze!$D$15,IF(L1065=2,Stundensätze!$D$19,IF(L1065=4,Stundensätze!$D$23,"")))</f>
        <v>0</v>
      </c>
      <c r="AO1065" s="180" t="e">
        <f t="shared" si="553"/>
        <v>#DIV/0!</v>
      </c>
      <c r="AP1065" s="180">
        <f t="shared" si="554"/>
        <v>0</v>
      </c>
      <c r="AQ1065" s="192" t="e">
        <f t="shared" si="555"/>
        <v>#DIV/0!</v>
      </c>
      <c r="AR1065" s="192" t="e">
        <f t="shared" si="556"/>
        <v>#DIV/0!</v>
      </c>
      <c r="AS1065" s="193" t="e">
        <f t="shared" si="557"/>
        <v>#DIV/0!</v>
      </c>
      <c r="AT1065" s="258" t="str">
        <f>IF(K1065=0,0,VLOOKUP(K1065,Kostenstellen!A:B,2,FALSE))</f>
        <v xml:space="preserve">Stimmheilzentrum    </v>
      </c>
      <c r="AU1065" s="68" t="str">
        <f t="shared" si="539"/>
        <v>Z</v>
      </c>
      <c r="AV1065" s="68" t="str">
        <f t="shared" si="540"/>
        <v/>
      </c>
      <c r="AW1065" s="68">
        <f>IF(AF1065=0,0,VLOOKUP($H1065,Leistungszahlen!$A$11:$H$158,4,FALSE))</f>
        <v>0</v>
      </c>
      <c r="AX1065" s="68">
        <f>IF(AF1065=0,0,VLOOKUP($H1065,Leistungszahlen!$A$11:$H$158,5,FALSE))</f>
        <v>0</v>
      </c>
      <c r="AY1065" s="68">
        <f>IF(AG1065=0,0,VLOOKUP($H1065,Leistungszahlen!$A$11:$H$158,6,FALSE))</f>
        <v>0</v>
      </c>
      <c r="AZ1065" s="68">
        <f t="shared" si="541"/>
        <v>0</v>
      </c>
      <c r="BA1065" s="68">
        <f t="shared" si="542"/>
        <v>0</v>
      </c>
      <c r="BC1065" s="68">
        <f t="shared" si="558"/>
        <v>0</v>
      </c>
      <c r="BD1065" s="285"/>
    </row>
    <row r="1066" spans="1:56" s="68" customFormat="1" ht="22.5">
      <c r="A1066" s="200"/>
      <c r="B1066" s="200"/>
      <c r="C1066" s="200" t="s">
        <v>419</v>
      </c>
      <c r="D1066" s="200" t="s">
        <v>201</v>
      </c>
      <c r="E1066" s="200" t="s">
        <v>352</v>
      </c>
      <c r="F1066" s="200" t="s">
        <v>1386</v>
      </c>
      <c r="G1066" s="200" t="s">
        <v>163</v>
      </c>
      <c r="H1066" s="201" t="s">
        <v>287</v>
      </c>
      <c r="I1066" s="202">
        <v>16.760000000000002</v>
      </c>
      <c r="J1066" s="200" t="s">
        <v>560</v>
      </c>
      <c r="K1066" s="176">
        <v>4</v>
      </c>
      <c r="L1066" s="176">
        <v>1</v>
      </c>
      <c r="M1066" s="176"/>
      <c r="N1066" s="286">
        <v>3</v>
      </c>
      <c r="O1066" s="286">
        <v>3</v>
      </c>
      <c r="P1066" s="176"/>
      <c r="Q1066" s="203">
        <f t="shared" si="534"/>
        <v>3</v>
      </c>
      <c r="R1066" s="203">
        <f t="shared" si="535"/>
        <v>3</v>
      </c>
      <c r="S1066" s="203">
        <f t="shared" si="536"/>
        <v>0</v>
      </c>
      <c r="T1066" s="203">
        <f t="shared" si="537"/>
        <v>0</v>
      </c>
      <c r="U1066" s="203">
        <f t="shared" si="538"/>
        <v>0</v>
      </c>
      <c r="V1066" s="175">
        <f>IF(Q1066&gt;0,VLOOKUP(Q1066,Jahresfaktoren!$A$11:$B$24,2,),0)</f>
        <v>152</v>
      </c>
      <c r="W1066" s="175">
        <f>IF(R1066&gt;0,VLOOKUP(R1066,Jahresfaktoren!$D$11:$E$24,2,),0)</f>
        <v>150</v>
      </c>
      <c r="X1066" s="175">
        <f>IF(S1066&gt;0,VLOOKUP(S1066,Jahresfaktoren!$A$28:$B$29,2,),0)</f>
        <v>0</v>
      </c>
      <c r="Y1066" s="175">
        <f>IF(T1066&gt;0,VLOOKUP(T1066,Jahresfaktoren!$A$28:$B$29,2,),0)</f>
        <v>0</v>
      </c>
      <c r="Z1066" s="175">
        <f>IF(U1066&gt;0,VLOOKUP(U1066,Jahresfaktoren!$A$32:$B$33,2,),)</f>
        <v>0</v>
      </c>
      <c r="AA1066" s="177">
        <f t="shared" si="548"/>
        <v>2547.5200000000004</v>
      </c>
      <c r="AB1066" s="177">
        <f t="shared" si="549"/>
        <v>2514.0000000000005</v>
      </c>
      <c r="AC1066" s="177" t="str">
        <f t="shared" si="550"/>
        <v/>
      </c>
      <c r="AD1066" s="177" t="str">
        <f t="shared" si="551"/>
        <v/>
      </c>
      <c r="AE1066" s="177" t="str">
        <f t="shared" si="552"/>
        <v/>
      </c>
      <c r="AF1066" s="178">
        <f>IF(Q1066&gt;0,VLOOKUP(H1066,Leistungszahlen!$A$11:$C$158,3,),0)</f>
        <v>0</v>
      </c>
      <c r="AG1066" s="178">
        <f>IF(R1066&gt;0,VLOOKUP(H1066,Leistungszahlen!$A$11:$F$158,6,),IF(T1066&gt;0,VLOOKUP(H1066,Leistungszahlen!$A$11:$F$158,6,),0))</f>
        <v>0</v>
      </c>
      <c r="AH1066" s="179" t="e">
        <f t="shared" si="543"/>
        <v>#DIV/0!</v>
      </c>
      <c r="AI1066" s="179" t="e">
        <f t="shared" si="544"/>
        <v>#DIV/0!</v>
      </c>
      <c r="AJ1066" s="179">
        <f t="shared" si="545"/>
        <v>0</v>
      </c>
      <c r="AK1066" s="179">
        <f t="shared" si="546"/>
        <v>0</v>
      </c>
      <c r="AL1066" s="179">
        <f t="shared" si="547"/>
        <v>0</v>
      </c>
      <c r="AM1066" s="180">
        <f>IF(L1066=1,Stundensätze!$D$13,IF(L1066=2,Stundensätze!$D$17,IF(L1066=4,Stundensätze!$D$21,"")))</f>
        <v>0</v>
      </c>
      <c r="AN1066" s="180">
        <f>IF(L1066=1,Stundensätze!$D$15,IF(L1066=2,Stundensätze!$D$19,IF(L1066=4,Stundensätze!$D$23,"")))</f>
        <v>0</v>
      </c>
      <c r="AO1066" s="180" t="e">
        <f t="shared" si="553"/>
        <v>#DIV/0!</v>
      </c>
      <c r="AP1066" s="180">
        <f t="shared" si="554"/>
        <v>0</v>
      </c>
      <c r="AQ1066" s="192" t="e">
        <f t="shared" si="555"/>
        <v>#DIV/0!</v>
      </c>
      <c r="AR1066" s="192" t="e">
        <f t="shared" si="556"/>
        <v>#DIV/0!</v>
      </c>
      <c r="AS1066" s="193" t="e">
        <f t="shared" si="557"/>
        <v>#DIV/0!</v>
      </c>
      <c r="AT1066" s="258" t="str">
        <f>IF(K1066=0,0,VLOOKUP(K1066,Kostenstellen!A:B,2,FALSE))</f>
        <v xml:space="preserve">Stimmheilzentrum    </v>
      </c>
      <c r="AU1066" s="68" t="str">
        <f t="shared" si="539"/>
        <v>A1</v>
      </c>
      <c r="AV1066" s="68" t="str">
        <f t="shared" si="540"/>
        <v>A1</v>
      </c>
      <c r="AW1066" s="68">
        <f>IF(AF1066=0,0,VLOOKUP($H1066,Leistungszahlen!$A$11:$H$158,4,FALSE))</f>
        <v>0</v>
      </c>
      <c r="AX1066" s="68">
        <f>IF(AF1066=0,0,VLOOKUP($H1066,Leistungszahlen!$A$11:$H$158,5,FALSE))</f>
        <v>0</v>
      </c>
      <c r="AY1066" s="68">
        <f>IF(AG1066=0,0,VLOOKUP($H1066,Leistungszahlen!$A$11:$H$158,6,FALSE))</f>
        <v>0</v>
      </c>
      <c r="AZ1066" s="68">
        <f t="shared" si="541"/>
        <v>0</v>
      </c>
      <c r="BA1066" s="68">
        <f t="shared" si="542"/>
        <v>0</v>
      </c>
      <c r="BC1066" s="68">
        <f t="shared" si="558"/>
        <v>0</v>
      </c>
      <c r="BD1066" s="285"/>
    </row>
    <row r="1067" spans="1:56" s="68" customFormat="1" ht="22.5">
      <c r="A1067" s="200"/>
      <c r="B1067" s="200"/>
      <c r="C1067" s="200" t="s">
        <v>419</v>
      </c>
      <c r="D1067" s="200" t="s">
        <v>201</v>
      </c>
      <c r="E1067" s="200" t="s">
        <v>352</v>
      </c>
      <c r="F1067" s="200" t="s">
        <v>1387</v>
      </c>
      <c r="G1067" s="200" t="s">
        <v>251</v>
      </c>
      <c r="H1067" s="201" t="s">
        <v>200</v>
      </c>
      <c r="I1067" s="202">
        <v>4.38</v>
      </c>
      <c r="J1067" s="200" t="s">
        <v>778</v>
      </c>
      <c r="K1067" s="176">
        <v>4</v>
      </c>
      <c r="L1067" s="176">
        <v>1</v>
      </c>
      <c r="M1067" s="176"/>
      <c r="N1067" s="286">
        <v>6</v>
      </c>
      <c r="O1067" s="286"/>
      <c r="P1067" s="176"/>
      <c r="Q1067" s="203">
        <f t="shared" si="534"/>
        <v>6</v>
      </c>
      <c r="R1067" s="203">
        <f t="shared" si="535"/>
        <v>0</v>
      </c>
      <c r="S1067" s="203">
        <f t="shared" si="536"/>
        <v>0</v>
      </c>
      <c r="T1067" s="203">
        <f t="shared" si="537"/>
        <v>0</v>
      </c>
      <c r="U1067" s="203">
        <f t="shared" si="538"/>
        <v>0</v>
      </c>
      <c r="V1067" s="175">
        <f>IF(Q1067&gt;0,VLOOKUP(Q1067,Jahresfaktoren!$A$11:$B$24,2,),0)</f>
        <v>302</v>
      </c>
      <c r="W1067" s="175">
        <f>IF(R1067&gt;0,VLOOKUP(R1067,Jahresfaktoren!$D$11:$E$24,2,),0)</f>
        <v>0</v>
      </c>
      <c r="X1067" s="175">
        <f>IF(S1067&gt;0,VLOOKUP(S1067,Jahresfaktoren!$A$28:$B$29,2,),0)</f>
        <v>0</v>
      </c>
      <c r="Y1067" s="175">
        <f>IF(T1067&gt;0,VLOOKUP(T1067,Jahresfaktoren!$A$28:$B$29,2,),0)</f>
        <v>0</v>
      </c>
      <c r="Z1067" s="175">
        <f>IF(U1067&gt;0,VLOOKUP(U1067,Jahresfaktoren!$A$32:$B$33,2,),)</f>
        <v>0</v>
      </c>
      <c r="AA1067" s="177">
        <f t="shared" si="548"/>
        <v>1322.76</v>
      </c>
      <c r="AB1067" s="177" t="str">
        <f t="shared" si="549"/>
        <v/>
      </c>
      <c r="AC1067" s="177" t="str">
        <f t="shared" si="550"/>
        <v/>
      </c>
      <c r="AD1067" s="177" t="str">
        <f t="shared" si="551"/>
        <v/>
      </c>
      <c r="AE1067" s="177" t="str">
        <f t="shared" si="552"/>
        <v/>
      </c>
      <c r="AF1067" s="178">
        <f>IF(Q1067&gt;0,VLOOKUP(H1067,Leistungszahlen!$A$11:$C$158,3,),0)</f>
        <v>0</v>
      </c>
      <c r="AG1067" s="178">
        <f>IF(R1067&gt;0,VLOOKUP(H1067,Leistungszahlen!$A$11:$F$158,6,),IF(T1067&gt;0,VLOOKUP(H1067,Leistungszahlen!$A$11:$F$158,6,),0))</f>
        <v>0</v>
      </c>
      <c r="AH1067" s="179" t="e">
        <f t="shared" si="543"/>
        <v>#DIV/0!</v>
      </c>
      <c r="AI1067" s="179">
        <f t="shared" si="544"/>
        <v>0</v>
      </c>
      <c r="AJ1067" s="179">
        <f t="shared" si="545"/>
        <v>0</v>
      </c>
      <c r="AK1067" s="179">
        <f t="shared" si="546"/>
        <v>0</v>
      </c>
      <c r="AL1067" s="179">
        <f t="shared" si="547"/>
        <v>0</v>
      </c>
      <c r="AM1067" s="180">
        <f>IF(L1067=1,Stundensätze!$D$13,IF(L1067=2,Stundensätze!$D$17,IF(L1067=4,Stundensätze!$D$21,"")))</f>
        <v>0</v>
      </c>
      <c r="AN1067" s="180">
        <f>IF(L1067=1,Stundensätze!$D$15,IF(L1067=2,Stundensätze!$D$19,IF(L1067=4,Stundensätze!$D$23,"")))</f>
        <v>0</v>
      </c>
      <c r="AO1067" s="180" t="e">
        <f t="shared" si="553"/>
        <v>#DIV/0!</v>
      </c>
      <c r="AP1067" s="180">
        <f t="shared" si="554"/>
        <v>0</v>
      </c>
      <c r="AQ1067" s="192" t="e">
        <f t="shared" si="555"/>
        <v>#DIV/0!</v>
      </c>
      <c r="AR1067" s="192" t="e">
        <f t="shared" si="556"/>
        <v>#DIV/0!</v>
      </c>
      <c r="AS1067" s="193" t="e">
        <f t="shared" si="557"/>
        <v>#DIV/0!</v>
      </c>
      <c r="AT1067" s="258" t="str">
        <f>IF(K1067=0,0,VLOOKUP(K1067,Kostenstellen!A:B,2,FALSE))</f>
        <v xml:space="preserve">Stimmheilzentrum    </v>
      </c>
      <c r="AU1067" s="68" t="str">
        <f t="shared" si="539"/>
        <v>B</v>
      </c>
      <c r="AV1067" s="68" t="str">
        <f t="shared" si="540"/>
        <v/>
      </c>
      <c r="AW1067" s="68">
        <f>IF(AF1067=0,0,VLOOKUP($H1067,Leistungszahlen!$A$11:$H$158,4,FALSE))</f>
        <v>0</v>
      </c>
      <c r="AX1067" s="68">
        <f>IF(AF1067=0,0,VLOOKUP($H1067,Leistungszahlen!$A$11:$H$158,5,FALSE))</f>
        <v>0</v>
      </c>
      <c r="AY1067" s="68">
        <f>IF(AG1067=0,0,VLOOKUP($H1067,Leistungszahlen!$A$11:$H$158,6,FALSE))</f>
        <v>0</v>
      </c>
      <c r="AZ1067" s="68">
        <f t="shared" si="541"/>
        <v>0</v>
      </c>
      <c r="BA1067" s="68">
        <f t="shared" si="542"/>
        <v>0</v>
      </c>
      <c r="BC1067" s="68">
        <f t="shared" si="558"/>
        <v>0</v>
      </c>
      <c r="BD1067" s="285"/>
    </row>
    <row r="1068" spans="1:56" s="68" customFormat="1" ht="22.5">
      <c r="A1068" s="200"/>
      <c r="B1068" s="200"/>
      <c r="C1068" s="200" t="s">
        <v>419</v>
      </c>
      <c r="D1068" s="200" t="s">
        <v>201</v>
      </c>
      <c r="E1068" s="200" t="s">
        <v>352</v>
      </c>
      <c r="F1068" s="200" t="s">
        <v>1387</v>
      </c>
      <c r="G1068" s="200" t="s">
        <v>118</v>
      </c>
      <c r="H1068" s="201" t="s">
        <v>221</v>
      </c>
      <c r="I1068" s="202">
        <v>4.01</v>
      </c>
      <c r="J1068" s="200" t="s">
        <v>292</v>
      </c>
      <c r="K1068" s="176">
        <v>4</v>
      </c>
      <c r="L1068" s="176">
        <v>1</v>
      </c>
      <c r="M1068" s="176">
        <v>0</v>
      </c>
      <c r="N1068" s="286">
        <v>1</v>
      </c>
      <c r="O1068" s="286"/>
      <c r="P1068" s="176"/>
      <c r="Q1068" s="203">
        <f t="shared" si="534"/>
        <v>1</v>
      </c>
      <c r="R1068" s="203">
        <f t="shared" si="535"/>
        <v>0</v>
      </c>
      <c r="S1068" s="203">
        <f t="shared" si="536"/>
        <v>0</v>
      </c>
      <c r="T1068" s="203">
        <f t="shared" si="537"/>
        <v>0</v>
      </c>
      <c r="U1068" s="203">
        <f t="shared" si="538"/>
        <v>0</v>
      </c>
      <c r="V1068" s="175">
        <f>IF(Q1068&gt;0,VLOOKUP(Q1068,Jahresfaktoren!$A$11:$B$24,2,),0)</f>
        <v>52</v>
      </c>
      <c r="W1068" s="175">
        <f>IF(R1068&gt;0,VLOOKUP(R1068,Jahresfaktoren!$D$11:$E$24,2,),0)</f>
        <v>0</v>
      </c>
      <c r="X1068" s="175">
        <f>IF(S1068&gt;0,VLOOKUP(S1068,Jahresfaktoren!$A$28:$B$29,2,),0)</f>
        <v>0</v>
      </c>
      <c r="Y1068" s="175">
        <f>IF(T1068&gt;0,VLOOKUP(T1068,Jahresfaktoren!$A$28:$B$29,2,),0)</f>
        <v>0</v>
      </c>
      <c r="Z1068" s="175">
        <f>IF(U1068&gt;0,VLOOKUP(U1068,Jahresfaktoren!$A$32:$B$33,2,),)</f>
        <v>0</v>
      </c>
      <c r="AA1068" s="177">
        <f t="shared" si="548"/>
        <v>208.51999999999998</v>
      </c>
      <c r="AB1068" s="177" t="str">
        <f t="shared" si="549"/>
        <v/>
      </c>
      <c r="AC1068" s="177" t="str">
        <f t="shared" si="550"/>
        <v/>
      </c>
      <c r="AD1068" s="177" t="str">
        <f t="shared" si="551"/>
        <v/>
      </c>
      <c r="AE1068" s="177" t="str">
        <f t="shared" si="552"/>
        <v/>
      </c>
      <c r="AF1068" s="178">
        <f>IF(Q1068&gt;0,VLOOKUP(H1068,Leistungszahlen!$A$11:$C$158,3,),0)</f>
        <v>0</v>
      </c>
      <c r="AG1068" s="178">
        <f>IF(R1068&gt;0,VLOOKUP(H1068,Leistungszahlen!$A$11:$F$158,6,),IF(T1068&gt;0,VLOOKUP(H1068,Leistungszahlen!$A$11:$F$158,6,),0))</f>
        <v>0</v>
      </c>
      <c r="AH1068" s="179" t="e">
        <f t="shared" si="543"/>
        <v>#DIV/0!</v>
      </c>
      <c r="AI1068" s="179">
        <f t="shared" si="544"/>
        <v>0</v>
      </c>
      <c r="AJ1068" s="179">
        <f t="shared" si="545"/>
        <v>0</v>
      </c>
      <c r="AK1068" s="179">
        <f t="shared" si="546"/>
        <v>0</v>
      </c>
      <c r="AL1068" s="179">
        <f t="shared" si="547"/>
        <v>0</v>
      </c>
      <c r="AM1068" s="180">
        <f>IF(L1068=1,Stundensätze!$D$13,IF(L1068=2,Stundensätze!$D$17,IF(L1068=4,Stundensätze!$D$21,"")))</f>
        <v>0</v>
      </c>
      <c r="AN1068" s="180">
        <f>IF(L1068=1,Stundensätze!$D$15,IF(L1068=2,Stundensätze!$D$19,IF(L1068=4,Stundensätze!$D$23,"")))</f>
        <v>0</v>
      </c>
      <c r="AO1068" s="180" t="e">
        <f t="shared" si="553"/>
        <v>#DIV/0!</v>
      </c>
      <c r="AP1068" s="180">
        <f t="shared" si="554"/>
        <v>0</v>
      </c>
      <c r="AQ1068" s="192" t="e">
        <f t="shared" si="555"/>
        <v>#DIV/0!</v>
      </c>
      <c r="AR1068" s="192" t="e">
        <f t="shared" si="556"/>
        <v>#DIV/0!</v>
      </c>
      <c r="AS1068" s="193" t="e">
        <f t="shared" si="557"/>
        <v>#DIV/0!</v>
      </c>
      <c r="AT1068" s="258" t="str">
        <f>IF(K1068=0,0,VLOOKUP(K1068,Kostenstellen!A:B,2,FALSE))</f>
        <v xml:space="preserve">Stimmheilzentrum    </v>
      </c>
      <c r="AU1068" s="68" t="str">
        <f t="shared" si="539"/>
        <v>Z</v>
      </c>
      <c r="AV1068" s="68" t="str">
        <f t="shared" si="540"/>
        <v/>
      </c>
      <c r="AW1068" s="68">
        <f>IF(AF1068=0,0,VLOOKUP($H1068,Leistungszahlen!$A$11:$H$158,4,FALSE))</f>
        <v>0</v>
      </c>
      <c r="AX1068" s="68">
        <f>IF(AF1068=0,0,VLOOKUP($H1068,Leistungszahlen!$A$11:$H$158,5,FALSE))</f>
        <v>0</v>
      </c>
      <c r="AY1068" s="68">
        <f>IF(AG1068=0,0,VLOOKUP($H1068,Leistungszahlen!$A$11:$H$158,6,FALSE))</f>
        <v>0</v>
      </c>
      <c r="AZ1068" s="68">
        <f t="shared" si="541"/>
        <v>0</v>
      </c>
      <c r="BA1068" s="68">
        <f t="shared" si="542"/>
        <v>0</v>
      </c>
      <c r="BC1068" s="68">
        <f t="shared" si="558"/>
        <v>0</v>
      </c>
      <c r="BD1068" s="285"/>
    </row>
    <row r="1069" spans="1:56" s="68" customFormat="1" ht="22.5">
      <c r="A1069" s="200"/>
      <c r="B1069" s="200"/>
      <c r="C1069" s="200" t="s">
        <v>419</v>
      </c>
      <c r="D1069" s="200" t="s">
        <v>201</v>
      </c>
      <c r="E1069" s="200" t="s">
        <v>352</v>
      </c>
      <c r="F1069" s="200" t="s">
        <v>1387</v>
      </c>
      <c r="G1069" s="200" t="s">
        <v>163</v>
      </c>
      <c r="H1069" s="201" t="s">
        <v>287</v>
      </c>
      <c r="I1069" s="202">
        <v>16.760000000000002</v>
      </c>
      <c r="J1069" s="200" t="s">
        <v>560</v>
      </c>
      <c r="K1069" s="176">
        <v>4</v>
      </c>
      <c r="L1069" s="176">
        <v>1</v>
      </c>
      <c r="M1069" s="176"/>
      <c r="N1069" s="286">
        <v>3</v>
      </c>
      <c r="O1069" s="286">
        <v>3</v>
      </c>
      <c r="P1069" s="176"/>
      <c r="Q1069" s="203">
        <f t="shared" si="534"/>
        <v>3</v>
      </c>
      <c r="R1069" s="203">
        <f t="shared" si="535"/>
        <v>3</v>
      </c>
      <c r="S1069" s="203">
        <f t="shared" si="536"/>
        <v>0</v>
      </c>
      <c r="T1069" s="203">
        <f t="shared" si="537"/>
        <v>0</v>
      </c>
      <c r="U1069" s="203">
        <f t="shared" si="538"/>
        <v>0</v>
      </c>
      <c r="V1069" s="175">
        <f>IF(Q1069&gt;0,VLOOKUP(Q1069,Jahresfaktoren!$A$11:$B$24,2,),0)</f>
        <v>152</v>
      </c>
      <c r="W1069" s="175">
        <f>IF(R1069&gt;0,VLOOKUP(R1069,Jahresfaktoren!$D$11:$E$24,2,),0)</f>
        <v>150</v>
      </c>
      <c r="X1069" s="175">
        <f>IF(S1069&gt;0,VLOOKUP(S1069,Jahresfaktoren!$A$28:$B$29,2,),0)</f>
        <v>0</v>
      </c>
      <c r="Y1069" s="175">
        <f>IF(T1069&gt;0,VLOOKUP(T1069,Jahresfaktoren!$A$28:$B$29,2,),0)</f>
        <v>0</v>
      </c>
      <c r="Z1069" s="175">
        <f>IF(U1069&gt;0,VLOOKUP(U1069,Jahresfaktoren!$A$32:$B$33,2,),)</f>
        <v>0</v>
      </c>
      <c r="AA1069" s="177">
        <f t="shared" si="548"/>
        <v>2547.5200000000004</v>
      </c>
      <c r="AB1069" s="177">
        <f t="shared" si="549"/>
        <v>2514.0000000000005</v>
      </c>
      <c r="AC1069" s="177" t="str">
        <f t="shared" si="550"/>
        <v/>
      </c>
      <c r="AD1069" s="177" t="str">
        <f t="shared" si="551"/>
        <v/>
      </c>
      <c r="AE1069" s="177" t="str">
        <f t="shared" si="552"/>
        <v/>
      </c>
      <c r="AF1069" s="178">
        <f>IF(Q1069&gt;0,VLOOKUP(H1069,Leistungszahlen!$A$11:$C$158,3,),0)</f>
        <v>0</v>
      </c>
      <c r="AG1069" s="178">
        <f>IF(R1069&gt;0,VLOOKUP(H1069,Leistungszahlen!$A$11:$F$158,6,),IF(T1069&gt;0,VLOOKUP(H1069,Leistungszahlen!$A$11:$F$158,6,),0))</f>
        <v>0</v>
      </c>
      <c r="AH1069" s="179" t="e">
        <f t="shared" si="543"/>
        <v>#DIV/0!</v>
      </c>
      <c r="AI1069" s="179" t="e">
        <f t="shared" si="544"/>
        <v>#DIV/0!</v>
      </c>
      <c r="AJ1069" s="179">
        <f t="shared" si="545"/>
        <v>0</v>
      </c>
      <c r="AK1069" s="179">
        <f t="shared" si="546"/>
        <v>0</v>
      </c>
      <c r="AL1069" s="179">
        <f t="shared" si="547"/>
        <v>0</v>
      </c>
      <c r="AM1069" s="180">
        <f>IF(L1069=1,Stundensätze!$D$13,IF(L1069=2,Stundensätze!$D$17,IF(L1069=4,Stundensätze!$D$21,"")))</f>
        <v>0</v>
      </c>
      <c r="AN1069" s="180">
        <f>IF(L1069=1,Stundensätze!$D$15,IF(L1069=2,Stundensätze!$D$19,IF(L1069=4,Stundensätze!$D$23,"")))</f>
        <v>0</v>
      </c>
      <c r="AO1069" s="180" t="e">
        <f t="shared" si="553"/>
        <v>#DIV/0!</v>
      </c>
      <c r="AP1069" s="180">
        <f t="shared" si="554"/>
        <v>0</v>
      </c>
      <c r="AQ1069" s="192" t="e">
        <f t="shared" si="555"/>
        <v>#DIV/0!</v>
      </c>
      <c r="AR1069" s="192" t="e">
        <f t="shared" si="556"/>
        <v>#DIV/0!</v>
      </c>
      <c r="AS1069" s="193" t="e">
        <f t="shared" si="557"/>
        <v>#DIV/0!</v>
      </c>
      <c r="AT1069" s="258" t="str">
        <f>IF(K1069=0,0,VLOOKUP(K1069,Kostenstellen!A:B,2,FALSE))</f>
        <v xml:space="preserve">Stimmheilzentrum    </v>
      </c>
      <c r="AU1069" s="68" t="str">
        <f t="shared" si="539"/>
        <v>A1</v>
      </c>
      <c r="AV1069" s="68" t="str">
        <f t="shared" si="540"/>
        <v>A1</v>
      </c>
      <c r="AW1069" s="68">
        <f>IF(AF1069=0,0,VLOOKUP($H1069,Leistungszahlen!$A$11:$H$158,4,FALSE))</f>
        <v>0</v>
      </c>
      <c r="AX1069" s="68">
        <f>IF(AF1069=0,0,VLOOKUP($H1069,Leistungszahlen!$A$11:$H$158,5,FALSE))</f>
        <v>0</v>
      </c>
      <c r="AY1069" s="68">
        <f>IF(AG1069=0,0,VLOOKUP($H1069,Leistungszahlen!$A$11:$H$158,6,FALSE))</f>
        <v>0</v>
      </c>
      <c r="AZ1069" s="68">
        <f t="shared" si="541"/>
        <v>0</v>
      </c>
      <c r="BA1069" s="68">
        <f t="shared" si="542"/>
        <v>0</v>
      </c>
      <c r="BC1069" s="68">
        <f t="shared" si="558"/>
        <v>0</v>
      </c>
      <c r="BD1069" s="285"/>
    </row>
    <row r="1070" spans="1:56" s="68" customFormat="1" ht="22.5">
      <c r="A1070" s="200"/>
      <c r="B1070" s="200"/>
      <c r="C1070" s="200" t="s">
        <v>419</v>
      </c>
      <c r="D1070" s="200" t="s">
        <v>201</v>
      </c>
      <c r="E1070" s="200" t="s">
        <v>352</v>
      </c>
      <c r="F1070" s="200" t="s">
        <v>1388</v>
      </c>
      <c r="G1070" s="200" t="s">
        <v>251</v>
      </c>
      <c r="H1070" s="201" t="s">
        <v>200</v>
      </c>
      <c r="I1070" s="202">
        <v>4.38</v>
      </c>
      <c r="J1070" s="200" t="s">
        <v>778</v>
      </c>
      <c r="K1070" s="176">
        <v>4</v>
      </c>
      <c r="L1070" s="176">
        <v>1</v>
      </c>
      <c r="M1070" s="176"/>
      <c r="N1070" s="286">
        <v>6</v>
      </c>
      <c r="O1070" s="286"/>
      <c r="P1070" s="176"/>
      <c r="Q1070" s="203">
        <f t="shared" si="534"/>
        <v>6</v>
      </c>
      <c r="R1070" s="203">
        <f t="shared" si="535"/>
        <v>0</v>
      </c>
      <c r="S1070" s="203">
        <f t="shared" si="536"/>
        <v>0</v>
      </c>
      <c r="T1070" s="203">
        <f t="shared" si="537"/>
        <v>0</v>
      </c>
      <c r="U1070" s="203">
        <f t="shared" si="538"/>
        <v>0</v>
      </c>
      <c r="V1070" s="175">
        <f>IF(Q1070&gt;0,VLOOKUP(Q1070,Jahresfaktoren!$A$11:$B$24,2,),0)</f>
        <v>302</v>
      </c>
      <c r="W1070" s="175">
        <f>IF(R1070&gt;0,VLOOKUP(R1070,Jahresfaktoren!$D$11:$E$24,2,),0)</f>
        <v>0</v>
      </c>
      <c r="X1070" s="175">
        <f>IF(S1070&gt;0,VLOOKUP(S1070,Jahresfaktoren!$A$28:$B$29,2,),0)</f>
        <v>0</v>
      </c>
      <c r="Y1070" s="175">
        <f>IF(T1070&gt;0,VLOOKUP(T1070,Jahresfaktoren!$A$28:$B$29,2,),0)</f>
        <v>0</v>
      </c>
      <c r="Z1070" s="175">
        <f>IF(U1070&gt;0,VLOOKUP(U1070,Jahresfaktoren!$A$32:$B$33,2,),)</f>
        <v>0</v>
      </c>
      <c r="AA1070" s="177">
        <f t="shared" si="548"/>
        <v>1322.76</v>
      </c>
      <c r="AB1070" s="177" t="str">
        <f t="shared" si="549"/>
        <v/>
      </c>
      <c r="AC1070" s="177" t="str">
        <f t="shared" si="550"/>
        <v/>
      </c>
      <c r="AD1070" s="177" t="str">
        <f t="shared" si="551"/>
        <v/>
      </c>
      <c r="AE1070" s="177" t="str">
        <f t="shared" si="552"/>
        <v/>
      </c>
      <c r="AF1070" s="178">
        <f>IF(Q1070&gt;0,VLOOKUP(H1070,Leistungszahlen!$A$11:$C$158,3,),0)</f>
        <v>0</v>
      </c>
      <c r="AG1070" s="178">
        <f>IF(R1070&gt;0,VLOOKUP(H1070,Leistungszahlen!$A$11:$F$158,6,),IF(T1070&gt;0,VLOOKUP(H1070,Leistungszahlen!$A$11:$F$158,6,),0))</f>
        <v>0</v>
      </c>
      <c r="AH1070" s="179" t="e">
        <f t="shared" si="543"/>
        <v>#DIV/0!</v>
      </c>
      <c r="AI1070" s="179">
        <f t="shared" si="544"/>
        <v>0</v>
      </c>
      <c r="AJ1070" s="179">
        <f t="shared" si="545"/>
        <v>0</v>
      </c>
      <c r="AK1070" s="179">
        <f t="shared" si="546"/>
        <v>0</v>
      </c>
      <c r="AL1070" s="179">
        <f t="shared" si="547"/>
        <v>0</v>
      </c>
      <c r="AM1070" s="180">
        <f>IF(L1070=1,Stundensätze!$D$13,IF(L1070=2,Stundensätze!$D$17,IF(L1070=4,Stundensätze!$D$21,"")))</f>
        <v>0</v>
      </c>
      <c r="AN1070" s="180">
        <f>IF(L1070=1,Stundensätze!$D$15,IF(L1070=2,Stundensätze!$D$19,IF(L1070=4,Stundensätze!$D$23,"")))</f>
        <v>0</v>
      </c>
      <c r="AO1070" s="180" t="e">
        <f t="shared" si="553"/>
        <v>#DIV/0!</v>
      </c>
      <c r="AP1070" s="180">
        <f t="shared" si="554"/>
        <v>0</v>
      </c>
      <c r="AQ1070" s="192" t="e">
        <f t="shared" si="555"/>
        <v>#DIV/0!</v>
      </c>
      <c r="AR1070" s="192" t="e">
        <f t="shared" si="556"/>
        <v>#DIV/0!</v>
      </c>
      <c r="AS1070" s="193" t="e">
        <f t="shared" si="557"/>
        <v>#DIV/0!</v>
      </c>
      <c r="AT1070" s="258" t="str">
        <f>IF(K1070=0,0,VLOOKUP(K1070,Kostenstellen!A:B,2,FALSE))</f>
        <v xml:space="preserve">Stimmheilzentrum    </v>
      </c>
      <c r="AU1070" s="68" t="str">
        <f t="shared" si="539"/>
        <v>B</v>
      </c>
      <c r="AV1070" s="68" t="str">
        <f t="shared" si="540"/>
        <v/>
      </c>
      <c r="AW1070" s="68">
        <f>IF(AF1070=0,0,VLOOKUP($H1070,Leistungszahlen!$A$11:$H$158,4,FALSE))</f>
        <v>0</v>
      </c>
      <c r="AX1070" s="68">
        <f>IF(AF1070=0,0,VLOOKUP($H1070,Leistungszahlen!$A$11:$H$158,5,FALSE))</f>
        <v>0</v>
      </c>
      <c r="AY1070" s="68">
        <f>IF(AG1070=0,0,VLOOKUP($H1070,Leistungszahlen!$A$11:$H$158,6,FALSE))</f>
        <v>0</v>
      </c>
      <c r="AZ1070" s="68">
        <f t="shared" si="541"/>
        <v>0</v>
      </c>
      <c r="BA1070" s="68">
        <f t="shared" si="542"/>
        <v>0</v>
      </c>
      <c r="BC1070" s="68">
        <f t="shared" si="558"/>
        <v>0</v>
      </c>
      <c r="BD1070" s="285"/>
    </row>
    <row r="1071" spans="1:56" s="68" customFormat="1" ht="22.5">
      <c r="A1071" s="200"/>
      <c r="B1071" s="200"/>
      <c r="C1071" s="200" t="s">
        <v>419</v>
      </c>
      <c r="D1071" s="200" t="s">
        <v>201</v>
      </c>
      <c r="E1071" s="200" t="s">
        <v>352</v>
      </c>
      <c r="F1071" s="200" t="s">
        <v>1388</v>
      </c>
      <c r="G1071" s="200" t="s">
        <v>118</v>
      </c>
      <c r="H1071" s="201" t="s">
        <v>221</v>
      </c>
      <c r="I1071" s="202">
        <v>4.01</v>
      </c>
      <c r="J1071" s="200" t="s">
        <v>292</v>
      </c>
      <c r="K1071" s="176">
        <v>4</v>
      </c>
      <c r="L1071" s="176">
        <v>1</v>
      </c>
      <c r="M1071" s="176">
        <v>0</v>
      </c>
      <c r="N1071" s="286">
        <v>1</v>
      </c>
      <c r="O1071" s="286"/>
      <c r="P1071" s="176"/>
      <c r="Q1071" s="203">
        <f t="shared" si="534"/>
        <v>1</v>
      </c>
      <c r="R1071" s="203">
        <f t="shared" si="535"/>
        <v>0</v>
      </c>
      <c r="S1071" s="203">
        <f t="shared" si="536"/>
        <v>0</v>
      </c>
      <c r="T1071" s="203">
        <f t="shared" si="537"/>
        <v>0</v>
      </c>
      <c r="U1071" s="203">
        <f t="shared" si="538"/>
        <v>0</v>
      </c>
      <c r="V1071" s="175">
        <f>IF(Q1071&gt;0,VLOOKUP(Q1071,Jahresfaktoren!$A$11:$B$24,2,),0)</f>
        <v>52</v>
      </c>
      <c r="W1071" s="175">
        <f>IF(R1071&gt;0,VLOOKUP(R1071,Jahresfaktoren!$D$11:$E$24,2,),0)</f>
        <v>0</v>
      </c>
      <c r="X1071" s="175">
        <f>IF(S1071&gt;0,VLOOKUP(S1071,Jahresfaktoren!$A$28:$B$29,2,),0)</f>
        <v>0</v>
      </c>
      <c r="Y1071" s="175">
        <f>IF(T1071&gt;0,VLOOKUP(T1071,Jahresfaktoren!$A$28:$B$29,2,),0)</f>
        <v>0</v>
      </c>
      <c r="Z1071" s="175">
        <f>IF(U1071&gt;0,VLOOKUP(U1071,Jahresfaktoren!$A$32:$B$33,2,),)</f>
        <v>0</v>
      </c>
      <c r="AA1071" s="177">
        <f t="shared" si="548"/>
        <v>208.51999999999998</v>
      </c>
      <c r="AB1071" s="177" t="str">
        <f t="shared" si="549"/>
        <v/>
      </c>
      <c r="AC1071" s="177" t="str">
        <f t="shared" si="550"/>
        <v/>
      </c>
      <c r="AD1071" s="177" t="str">
        <f t="shared" si="551"/>
        <v/>
      </c>
      <c r="AE1071" s="177" t="str">
        <f t="shared" si="552"/>
        <v/>
      </c>
      <c r="AF1071" s="178">
        <f>IF(Q1071&gt;0,VLOOKUP(H1071,Leistungszahlen!$A$11:$C$158,3,),0)</f>
        <v>0</v>
      </c>
      <c r="AG1071" s="178">
        <f>IF(R1071&gt;0,VLOOKUP(H1071,Leistungszahlen!$A$11:$F$158,6,),IF(T1071&gt;0,VLOOKUP(H1071,Leistungszahlen!$A$11:$F$158,6,),0))</f>
        <v>0</v>
      </c>
      <c r="AH1071" s="179" t="e">
        <f t="shared" si="543"/>
        <v>#DIV/0!</v>
      </c>
      <c r="AI1071" s="179">
        <f t="shared" si="544"/>
        <v>0</v>
      </c>
      <c r="AJ1071" s="179">
        <f t="shared" si="545"/>
        <v>0</v>
      </c>
      <c r="AK1071" s="179">
        <f t="shared" si="546"/>
        <v>0</v>
      </c>
      <c r="AL1071" s="179">
        <f t="shared" si="547"/>
        <v>0</v>
      </c>
      <c r="AM1071" s="180">
        <f>IF(L1071=1,Stundensätze!$D$13,IF(L1071=2,Stundensätze!$D$17,IF(L1071=4,Stundensätze!$D$21,"")))</f>
        <v>0</v>
      </c>
      <c r="AN1071" s="180">
        <f>IF(L1071=1,Stundensätze!$D$15,IF(L1071=2,Stundensätze!$D$19,IF(L1071=4,Stundensätze!$D$23,"")))</f>
        <v>0</v>
      </c>
      <c r="AO1071" s="180" t="e">
        <f t="shared" si="553"/>
        <v>#DIV/0!</v>
      </c>
      <c r="AP1071" s="180">
        <f t="shared" si="554"/>
        <v>0</v>
      </c>
      <c r="AQ1071" s="192" t="e">
        <f t="shared" si="555"/>
        <v>#DIV/0!</v>
      </c>
      <c r="AR1071" s="192" t="e">
        <f t="shared" si="556"/>
        <v>#DIV/0!</v>
      </c>
      <c r="AS1071" s="193" t="e">
        <f t="shared" si="557"/>
        <v>#DIV/0!</v>
      </c>
      <c r="AT1071" s="258" t="str">
        <f>IF(K1071=0,0,VLOOKUP(K1071,Kostenstellen!A:B,2,FALSE))</f>
        <v xml:space="preserve">Stimmheilzentrum    </v>
      </c>
      <c r="AU1071" s="68" t="str">
        <f t="shared" si="539"/>
        <v>Z</v>
      </c>
      <c r="AV1071" s="68" t="str">
        <f t="shared" si="540"/>
        <v/>
      </c>
      <c r="AW1071" s="68">
        <f>IF(AF1071=0,0,VLOOKUP($H1071,Leistungszahlen!$A$11:$H$158,4,FALSE))</f>
        <v>0</v>
      </c>
      <c r="AX1071" s="68">
        <f>IF(AF1071=0,0,VLOOKUP($H1071,Leistungszahlen!$A$11:$H$158,5,FALSE))</f>
        <v>0</v>
      </c>
      <c r="AY1071" s="68">
        <f>IF(AG1071=0,0,VLOOKUP($H1071,Leistungszahlen!$A$11:$H$158,6,FALSE))</f>
        <v>0</v>
      </c>
      <c r="AZ1071" s="68">
        <f t="shared" si="541"/>
        <v>0</v>
      </c>
      <c r="BA1071" s="68">
        <f t="shared" si="542"/>
        <v>0</v>
      </c>
      <c r="BC1071" s="68">
        <f t="shared" si="558"/>
        <v>0</v>
      </c>
      <c r="BD1071" s="285"/>
    </row>
    <row r="1072" spans="1:56" s="68" customFormat="1" ht="22.5">
      <c r="A1072" s="200"/>
      <c r="B1072" s="200"/>
      <c r="C1072" s="200" t="s">
        <v>419</v>
      </c>
      <c r="D1072" s="200" t="s">
        <v>201</v>
      </c>
      <c r="E1072" s="200" t="s">
        <v>352</v>
      </c>
      <c r="F1072" s="200" t="s">
        <v>1388</v>
      </c>
      <c r="G1072" s="200" t="s">
        <v>163</v>
      </c>
      <c r="H1072" s="201" t="s">
        <v>287</v>
      </c>
      <c r="I1072" s="202">
        <v>16.760000000000002</v>
      </c>
      <c r="J1072" s="200" t="s">
        <v>560</v>
      </c>
      <c r="K1072" s="176">
        <v>4</v>
      </c>
      <c r="L1072" s="176">
        <v>1</v>
      </c>
      <c r="M1072" s="176"/>
      <c r="N1072" s="286">
        <v>3</v>
      </c>
      <c r="O1072" s="286">
        <v>3</v>
      </c>
      <c r="P1072" s="176"/>
      <c r="Q1072" s="203">
        <f t="shared" si="534"/>
        <v>3</v>
      </c>
      <c r="R1072" s="203">
        <f t="shared" si="535"/>
        <v>3</v>
      </c>
      <c r="S1072" s="203">
        <f t="shared" si="536"/>
        <v>0</v>
      </c>
      <c r="T1072" s="203">
        <f t="shared" si="537"/>
        <v>0</v>
      </c>
      <c r="U1072" s="203">
        <f t="shared" si="538"/>
        <v>0</v>
      </c>
      <c r="V1072" s="175">
        <f>IF(Q1072&gt;0,VLOOKUP(Q1072,Jahresfaktoren!$A$11:$B$24,2,),0)</f>
        <v>152</v>
      </c>
      <c r="W1072" s="175">
        <f>IF(R1072&gt;0,VLOOKUP(R1072,Jahresfaktoren!$D$11:$E$24,2,),0)</f>
        <v>150</v>
      </c>
      <c r="X1072" s="175">
        <f>IF(S1072&gt;0,VLOOKUP(S1072,Jahresfaktoren!$A$28:$B$29,2,),0)</f>
        <v>0</v>
      </c>
      <c r="Y1072" s="175">
        <f>IF(T1072&gt;0,VLOOKUP(T1072,Jahresfaktoren!$A$28:$B$29,2,),0)</f>
        <v>0</v>
      </c>
      <c r="Z1072" s="175">
        <f>IF(U1072&gt;0,VLOOKUP(U1072,Jahresfaktoren!$A$32:$B$33,2,),)</f>
        <v>0</v>
      </c>
      <c r="AA1072" s="177">
        <f t="shared" si="548"/>
        <v>2547.5200000000004</v>
      </c>
      <c r="AB1072" s="177">
        <f t="shared" si="549"/>
        <v>2514.0000000000005</v>
      </c>
      <c r="AC1072" s="177" t="str">
        <f t="shared" si="550"/>
        <v/>
      </c>
      <c r="AD1072" s="177" t="str">
        <f t="shared" si="551"/>
        <v/>
      </c>
      <c r="AE1072" s="177" t="str">
        <f t="shared" si="552"/>
        <v/>
      </c>
      <c r="AF1072" s="178">
        <f>IF(Q1072&gt;0,VLOOKUP(H1072,Leistungszahlen!$A$11:$C$158,3,),0)</f>
        <v>0</v>
      </c>
      <c r="AG1072" s="178">
        <f>IF(R1072&gt;0,VLOOKUP(H1072,Leistungszahlen!$A$11:$F$158,6,),IF(T1072&gt;0,VLOOKUP(H1072,Leistungszahlen!$A$11:$F$158,6,),0))</f>
        <v>0</v>
      </c>
      <c r="AH1072" s="179" t="e">
        <f t="shared" si="543"/>
        <v>#DIV/0!</v>
      </c>
      <c r="AI1072" s="179" t="e">
        <f t="shared" si="544"/>
        <v>#DIV/0!</v>
      </c>
      <c r="AJ1072" s="179">
        <f t="shared" si="545"/>
        <v>0</v>
      </c>
      <c r="AK1072" s="179">
        <f t="shared" si="546"/>
        <v>0</v>
      </c>
      <c r="AL1072" s="179">
        <f t="shared" si="547"/>
        <v>0</v>
      </c>
      <c r="AM1072" s="180">
        <f>IF(L1072=1,Stundensätze!$D$13,IF(L1072=2,Stundensätze!$D$17,IF(L1072=4,Stundensätze!$D$21,"")))</f>
        <v>0</v>
      </c>
      <c r="AN1072" s="180">
        <f>IF(L1072=1,Stundensätze!$D$15,IF(L1072=2,Stundensätze!$D$19,IF(L1072=4,Stundensätze!$D$23,"")))</f>
        <v>0</v>
      </c>
      <c r="AO1072" s="180" t="e">
        <f t="shared" si="553"/>
        <v>#DIV/0!</v>
      </c>
      <c r="AP1072" s="180">
        <f t="shared" si="554"/>
        <v>0</v>
      </c>
      <c r="AQ1072" s="192" t="e">
        <f t="shared" si="555"/>
        <v>#DIV/0!</v>
      </c>
      <c r="AR1072" s="192" t="e">
        <f t="shared" si="556"/>
        <v>#DIV/0!</v>
      </c>
      <c r="AS1072" s="193" t="e">
        <f t="shared" si="557"/>
        <v>#DIV/0!</v>
      </c>
      <c r="AT1072" s="258" t="str">
        <f>IF(K1072=0,0,VLOOKUP(K1072,Kostenstellen!A:B,2,FALSE))</f>
        <v xml:space="preserve">Stimmheilzentrum    </v>
      </c>
      <c r="AU1072" s="68" t="str">
        <f t="shared" si="539"/>
        <v>A1</v>
      </c>
      <c r="AV1072" s="68" t="str">
        <f t="shared" si="540"/>
        <v>A1</v>
      </c>
      <c r="AW1072" s="68">
        <f>IF(AF1072=0,0,VLOOKUP($H1072,Leistungszahlen!$A$11:$H$158,4,FALSE))</f>
        <v>0</v>
      </c>
      <c r="AX1072" s="68">
        <f>IF(AF1072=0,0,VLOOKUP($H1072,Leistungszahlen!$A$11:$H$158,5,FALSE))</f>
        <v>0</v>
      </c>
      <c r="AY1072" s="68">
        <f>IF(AG1072=0,0,VLOOKUP($H1072,Leistungszahlen!$A$11:$H$158,6,FALSE))</f>
        <v>0</v>
      </c>
      <c r="AZ1072" s="68">
        <f t="shared" si="541"/>
        <v>0</v>
      </c>
      <c r="BA1072" s="68">
        <f t="shared" si="542"/>
        <v>0</v>
      </c>
      <c r="BC1072" s="68">
        <f t="shared" si="558"/>
        <v>0</v>
      </c>
      <c r="BD1072" s="285"/>
    </row>
    <row r="1073" spans="1:56" s="68" customFormat="1" ht="22.5">
      <c r="A1073" s="200"/>
      <c r="B1073" s="200"/>
      <c r="C1073" s="200" t="s">
        <v>419</v>
      </c>
      <c r="D1073" s="200" t="s">
        <v>201</v>
      </c>
      <c r="E1073" s="200" t="s">
        <v>352</v>
      </c>
      <c r="F1073" s="200" t="s">
        <v>1389</v>
      </c>
      <c r="G1073" s="200" t="s">
        <v>251</v>
      </c>
      <c r="H1073" s="201" t="s">
        <v>200</v>
      </c>
      <c r="I1073" s="202">
        <v>4.38</v>
      </c>
      <c r="J1073" s="200" t="s">
        <v>778</v>
      </c>
      <c r="K1073" s="176">
        <v>4</v>
      </c>
      <c r="L1073" s="176">
        <v>1</v>
      </c>
      <c r="M1073" s="176"/>
      <c r="N1073" s="286">
        <v>6</v>
      </c>
      <c r="O1073" s="286"/>
      <c r="P1073" s="176"/>
      <c r="Q1073" s="203">
        <f t="shared" si="534"/>
        <v>6</v>
      </c>
      <c r="R1073" s="203">
        <f t="shared" si="535"/>
        <v>0</v>
      </c>
      <c r="S1073" s="203">
        <f t="shared" si="536"/>
        <v>0</v>
      </c>
      <c r="T1073" s="203">
        <f t="shared" si="537"/>
        <v>0</v>
      </c>
      <c r="U1073" s="203">
        <f t="shared" si="538"/>
        <v>0</v>
      </c>
      <c r="V1073" s="175">
        <f>IF(Q1073&gt;0,VLOOKUP(Q1073,Jahresfaktoren!$A$11:$B$24,2,),0)</f>
        <v>302</v>
      </c>
      <c r="W1073" s="175">
        <f>IF(R1073&gt;0,VLOOKUP(R1073,Jahresfaktoren!$D$11:$E$24,2,),0)</f>
        <v>0</v>
      </c>
      <c r="X1073" s="175">
        <f>IF(S1073&gt;0,VLOOKUP(S1073,Jahresfaktoren!$A$28:$B$29,2,),0)</f>
        <v>0</v>
      </c>
      <c r="Y1073" s="175">
        <f>IF(T1073&gt;0,VLOOKUP(T1073,Jahresfaktoren!$A$28:$B$29,2,),0)</f>
        <v>0</v>
      </c>
      <c r="Z1073" s="175">
        <f>IF(U1073&gt;0,VLOOKUP(U1073,Jahresfaktoren!$A$32:$B$33,2,),)</f>
        <v>0</v>
      </c>
      <c r="AA1073" s="177">
        <f t="shared" si="548"/>
        <v>1322.76</v>
      </c>
      <c r="AB1073" s="177" t="str">
        <f t="shared" si="549"/>
        <v/>
      </c>
      <c r="AC1073" s="177" t="str">
        <f t="shared" si="550"/>
        <v/>
      </c>
      <c r="AD1073" s="177" t="str">
        <f t="shared" si="551"/>
        <v/>
      </c>
      <c r="AE1073" s="177" t="str">
        <f t="shared" si="552"/>
        <v/>
      </c>
      <c r="AF1073" s="178">
        <f>IF(Q1073&gt;0,VLOOKUP(H1073,Leistungszahlen!$A$11:$C$158,3,),0)</f>
        <v>0</v>
      </c>
      <c r="AG1073" s="178">
        <f>IF(R1073&gt;0,VLOOKUP(H1073,Leistungszahlen!$A$11:$F$158,6,),IF(T1073&gt;0,VLOOKUP(H1073,Leistungszahlen!$A$11:$F$158,6,),0))</f>
        <v>0</v>
      </c>
      <c r="AH1073" s="179" t="e">
        <f t="shared" si="543"/>
        <v>#DIV/0!</v>
      </c>
      <c r="AI1073" s="179">
        <f t="shared" si="544"/>
        <v>0</v>
      </c>
      <c r="AJ1073" s="179">
        <f t="shared" si="545"/>
        <v>0</v>
      </c>
      <c r="AK1073" s="179">
        <f t="shared" si="546"/>
        <v>0</v>
      </c>
      <c r="AL1073" s="179">
        <f t="shared" si="547"/>
        <v>0</v>
      </c>
      <c r="AM1073" s="180">
        <f>IF(L1073=1,Stundensätze!$D$13,IF(L1073=2,Stundensätze!$D$17,IF(L1073=4,Stundensätze!$D$21,"")))</f>
        <v>0</v>
      </c>
      <c r="AN1073" s="180">
        <f>IF(L1073=1,Stundensätze!$D$15,IF(L1073=2,Stundensätze!$D$19,IF(L1073=4,Stundensätze!$D$23,"")))</f>
        <v>0</v>
      </c>
      <c r="AO1073" s="180" t="e">
        <f t="shared" si="553"/>
        <v>#DIV/0!</v>
      </c>
      <c r="AP1073" s="180">
        <f t="shared" si="554"/>
        <v>0</v>
      </c>
      <c r="AQ1073" s="192" t="e">
        <f t="shared" si="555"/>
        <v>#DIV/0!</v>
      </c>
      <c r="AR1073" s="192" t="e">
        <f t="shared" si="556"/>
        <v>#DIV/0!</v>
      </c>
      <c r="AS1073" s="193" t="e">
        <f t="shared" si="557"/>
        <v>#DIV/0!</v>
      </c>
      <c r="AT1073" s="258" t="str">
        <f>IF(K1073=0,0,VLOOKUP(K1073,Kostenstellen!A:B,2,FALSE))</f>
        <v xml:space="preserve">Stimmheilzentrum    </v>
      </c>
      <c r="AU1073" s="68" t="str">
        <f t="shared" si="539"/>
        <v>B</v>
      </c>
      <c r="AV1073" s="68" t="str">
        <f t="shared" si="540"/>
        <v/>
      </c>
      <c r="AW1073" s="68">
        <f>IF(AF1073=0,0,VLOOKUP($H1073,Leistungszahlen!$A$11:$H$158,4,FALSE))</f>
        <v>0</v>
      </c>
      <c r="AX1073" s="68">
        <f>IF(AF1073=0,0,VLOOKUP($H1073,Leistungszahlen!$A$11:$H$158,5,FALSE))</f>
        <v>0</v>
      </c>
      <c r="AY1073" s="68">
        <f>IF(AG1073=0,0,VLOOKUP($H1073,Leistungszahlen!$A$11:$H$158,6,FALSE))</f>
        <v>0</v>
      </c>
      <c r="AZ1073" s="68">
        <f t="shared" si="541"/>
        <v>0</v>
      </c>
      <c r="BA1073" s="68">
        <f t="shared" si="542"/>
        <v>0</v>
      </c>
      <c r="BC1073" s="68">
        <f t="shared" si="558"/>
        <v>0</v>
      </c>
      <c r="BD1073" s="285"/>
    </row>
    <row r="1074" spans="1:56" s="68" customFormat="1" ht="22.5">
      <c r="A1074" s="200"/>
      <c r="B1074" s="200"/>
      <c r="C1074" s="200" t="s">
        <v>419</v>
      </c>
      <c r="D1074" s="200" t="s">
        <v>201</v>
      </c>
      <c r="E1074" s="200" t="s">
        <v>352</v>
      </c>
      <c r="F1074" s="200" t="s">
        <v>1389</v>
      </c>
      <c r="G1074" s="200" t="s">
        <v>118</v>
      </c>
      <c r="H1074" s="201" t="s">
        <v>221</v>
      </c>
      <c r="I1074" s="202">
        <v>4.01</v>
      </c>
      <c r="J1074" s="200" t="s">
        <v>292</v>
      </c>
      <c r="K1074" s="176">
        <v>4</v>
      </c>
      <c r="L1074" s="176">
        <v>1</v>
      </c>
      <c r="M1074" s="176">
        <v>0</v>
      </c>
      <c r="N1074" s="286">
        <v>1</v>
      </c>
      <c r="O1074" s="286"/>
      <c r="P1074" s="176"/>
      <c r="Q1074" s="203">
        <f t="shared" si="534"/>
        <v>1</v>
      </c>
      <c r="R1074" s="203">
        <f t="shared" si="535"/>
        <v>0</v>
      </c>
      <c r="S1074" s="203">
        <f t="shared" si="536"/>
        <v>0</v>
      </c>
      <c r="T1074" s="203">
        <f t="shared" si="537"/>
        <v>0</v>
      </c>
      <c r="U1074" s="203">
        <f t="shared" si="538"/>
        <v>0</v>
      </c>
      <c r="V1074" s="175">
        <f>IF(Q1074&gt;0,VLOOKUP(Q1074,Jahresfaktoren!$A$11:$B$24,2,),0)</f>
        <v>52</v>
      </c>
      <c r="W1074" s="175">
        <f>IF(R1074&gt;0,VLOOKUP(R1074,Jahresfaktoren!$D$11:$E$24,2,),0)</f>
        <v>0</v>
      </c>
      <c r="X1074" s="175">
        <f>IF(S1074&gt;0,VLOOKUP(S1074,Jahresfaktoren!$A$28:$B$29,2,),0)</f>
        <v>0</v>
      </c>
      <c r="Y1074" s="175">
        <f>IF(T1074&gt;0,VLOOKUP(T1074,Jahresfaktoren!$A$28:$B$29,2,),0)</f>
        <v>0</v>
      </c>
      <c r="Z1074" s="175">
        <f>IF(U1074&gt;0,VLOOKUP(U1074,Jahresfaktoren!$A$32:$B$33,2,),)</f>
        <v>0</v>
      </c>
      <c r="AA1074" s="177">
        <f t="shared" si="548"/>
        <v>208.51999999999998</v>
      </c>
      <c r="AB1074" s="177" t="str">
        <f t="shared" si="549"/>
        <v/>
      </c>
      <c r="AC1074" s="177" t="str">
        <f t="shared" si="550"/>
        <v/>
      </c>
      <c r="AD1074" s="177" t="str">
        <f t="shared" si="551"/>
        <v/>
      </c>
      <c r="AE1074" s="177" t="str">
        <f t="shared" si="552"/>
        <v/>
      </c>
      <c r="AF1074" s="178">
        <f>IF(Q1074&gt;0,VLOOKUP(H1074,Leistungszahlen!$A$11:$C$158,3,),0)</f>
        <v>0</v>
      </c>
      <c r="AG1074" s="178">
        <f>IF(R1074&gt;0,VLOOKUP(H1074,Leistungszahlen!$A$11:$F$158,6,),IF(T1074&gt;0,VLOOKUP(H1074,Leistungszahlen!$A$11:$F$158,6,),0))</f>
        <v>0</v>
      </c>
      <c r="AH1074" s="179" t="e">
        <f t="shared" si="543"/>
        <v>#DIV/0!</v>
      </c>
      <c r="AI1074" s="179">
        <f t="shared" si="544"/>
        <v>0</v>
      </c>
      <c r="AJ1074" s="179">
        <f t="shared" si="545"/>
        <v>0</v>
      </c>
      <c r="AK1074" s="179">
        <f t="shared" si="546"/>
        <v>0</v>
      </c>
      <c r="AL1074" s="179">
        <f t="shared" si="547"/>
        <v>0</v>
      </c>
      <c r="AM1074" s="180">
        <f>IF(L1074=1,Stundensätze!$D$13,IF(L1074=2,Stundensätze!$D$17,IF(L1074=4,Stundensätze!$D$21,"")))</f>
        <v>0</v>
      </c>
      <c r="AN1074" s="180">
        <f>IF(L1074=1,Stundensätze!$D$15,IF(L1074=2,Stundensätze!$D$19,IF(L1074=4,Stundensätze!$D$23,"")))</f>
        <v>0</v>
      </c>
      <c r="AO1074" s="180" t="e">
        <f t="shared" si="553"/>
        <v>#DIV/0!</v>
      </c>
      <c r="AP1074" s="180">
        <f t="shared" si="554"/>
        <v>0</v>
      </c>
      <c r="AQ1074" s="192" t="e">
        <f t="shared" si="555"/>
        <v>#DIV/0!</v>
      </c>
      <c r="AR1074" s="192" t="e">
        <f t="shared" si="556"/>
        <v>#DIV/0!</v>
      </c>
      <c r="AS1074" s="193" t="e">
        <f t="shared" si="557"/>
        <v>#DIV/0!</v>
      </c>
      <c r="AT1074" s="258" t="str">
        <f>IF(K1074=0,0,VLOOKUP(K1074,Kostenstellen!A:B,2,FALSE))</f>
        <v xml:space="preserve">Stimmheilzentrum    </v>
      </c>
      <c r="AU1074" s="68" t="str">
        <f t="shared" si="539"/>
        <v>Z</v>
      </c>
      <c r="AV1074" s="68" t="str">
        <f t="shared" si="540"/>
        <v/>
      </c>
      <c r="AW1074" s="68">
        <f>IF(AF1074=0,0,VLOOKUP($H1074,Leistungszahlen!$A$11:$H$158,4,FALSE))</f>
        <v>0</v>
      </c>
      <c r="AX1074" s="68">
        <f>IF(AF1074=0,0,VLOOKUP($H1074,Leistungszahlen!$A$11:$H$158,5,FALSE))</f>
        <v>0</v>
      </c>
      <c r="AY1074" s="68">
        <f>IF(AG1074=0,0,VLOOKUP($H1074,Leistungszahlen!$A$11:$H$158,6,FALSE))</f>
        <v>0</v>
      </c>
      <c r="AZ1074" s="68">
        <f t="shared" si="541"/>
        <v>0</v>
      </c>
      <c r="BA1074" s="68">
        <f t="shared" si="542"/>
        <v>0</v>
      </c>
      <c r="BC1074" s="68">
        <f t="shared" si="558"/>
        <v>0</v>
      </c>
      <c r="BD1074" s="285"/>
    </row>
    <row r="1075" spans="1:56" s="68" customFormat="1" ht="22.5">
      <c r="A1075" s="200"/>
      <c r="B1075" s="200"/>
      <c r="C1075" s="200" t="s">
        <v>419</v>
      </c>
      <c r="D1075" s="200" t="s">
        <v>201</v>
      </c>
      <c r="E1075" s="200" t="s">
        <v>352</v>
      </c>
      <c r="F1075" s="200" t="s">
        <v>1389</v>
      </c>
      <c r="G1075" s="200" t="s">
        <v>163</v>
      </c>
      <c r="H1075" s="201" t="s">
        <v>287</v>
      </c>
      <c r="I1075" s="202">
        <v>16.760000000000002</v>
      </c>
      <c r="J1075" s="200" t="s">
        <v>560</v>
      </c>
      <c r="K1075" s="176">
        <v>4</v>
      </c>
      <c r="L1075" s="176">
        <v>1</v>
      </c>
      <c r="M1075" s="176"/>
      <c r="N1075" s="286">
        <v>3</v>
      </c>
      <c r="O1075" s="286">
        <v>3</v>
      </c>
      <c r="P1075" s="176"/>
      <c r="Q1075" s="203">
        <f t="shared" si="534"/>
        <v>3</v>
      </c>
      <c r="R1075" s="203">
        <f t="shared" si="535"/>
        <v>3</v>
      </c>
      <c r="S1075" s="203">
        <f t="shared" si="536"/>
        <v>0</v>
      </c>
      <c r="T1075" s="203">
        <f t="shared" si="537"/>
        <v>0</v>
      </c>
      <c r="U1075" s="203">
        <f t="shared" si="538"/>
        <v>0</v>
      </c>
      <c r="V1075" s="175">
        <f>IF(Q1075&gt;0,VLOOKUP(Q1075,Jahresfaktoren!$A$11:$B$24,2,),0)</f>
        <v>152</v>
      </c>
      <c r="W1075" s="175">
        <f>IF(R1075&gt;0,VLOOKUP(R1075,Jahresfaktoren!$D$11:$E$24,2,),0)</f>
        <v>150</v>
      </c>
      <c r="X1075" s="175">
        <f>IF(S1075&gt;0,VLOOKUP(S1075,Jahresfaktoren!$A$28:$B$29,2,),0)</f>
        <v>0</v>
      </c>
      <c r="Y1075" s="175">
        <f>IF(T1075&gt;0,VLOOKUP(T1075,Jahresfaktoren!$A$28:$B$29,2,),0)</f>
        <v>0</v>
      </c>
      <c r="Z1075" s="175">
        <f>IF(U1075&gt;0,VLOOKUP(U1075,Jahresfaktoren!$A$32:$B$33,2,),)</f>
        <v>0</v>
      </c>
      <c r="AA1075" s="177">
        <f t="shared" si="548"/>
        <v>2547.5200000000004</v>
      </c>
      <c r="AB1075" s="177">
        <f t="shared" si="549"/>
        <v>2514.0000000000005</v>
      </c>
      <c r="AC1075" s="177" t="str">
        <f t="shared" si="550"/>
        <v/>
      </c>
      <c r="AD1075" s="177" t="str">
        <f t="shared" si="551"/>
        <v/>
      </c>
      <c r="AE1075" s="177" t="str">
        <f t="shared" si="552"/>
        <v/>
      </c>
      <c r="AF1075" s="178">
        <f>IF(Q1075&gt;0,VLOOKUP(H1075,Leistungszahlen!$A$11:$C$158,3,),0)</f>
        <v>0</v>
      </c>
      <c r="AG1075" s="178">
        <f>IF(R1075&gt;0,VLOOKUP(H1075,Leistungszahlen!$A$11:$F$158,6,),IF(T1075&gt;0,VLOOKUP(H1075,Leistungszahlen!$A$11:$F$158,6,),0))</f>
        <v>0</v>
      </c>
      <c r="AH1075" s="179" t="e">
        <f t="shared" si="543"/>
        <v>#DIV/0!</v>
      </c>
      <c r="AI1075" s="179" t="e">
        <f t="shared" si="544"/>
        <v>#DIV/0!</v>
      </c>
      <c r="AJ1075" s="179">
        <f t="shared" si="545"/>
        <v>0</v>
      </c>
      <c r="AK1075" s="179">
        <f t="shared" si="546"/>
        <v>0</v>
      </c>
      <c r="AL1075" s="179">
        <f t="shared" si="547"/>
        <v>0</v>
      </c>
      <c r="AM1075" s="180">
        <f>IF(L1075=1,Stundensätze!$D$13,IF(L1075=2,Stundensätze!$D$17,IF(L1075=4,Stundensätze!$D$21,"")))</f>
        <v>0</v>
      </c>
      <c r="AN1075" s="180">
        <f>IF(L1075=1,Stundensätze!$D$15,IF(L1075=2,Stundensätze!$D$19,IF(L1075=4,Stundensätze!$D$23,"")))</f>
        <v>0</v>
      </c>
      <c r="AO1075" s="180" t="e">
        <f t="shared" si="553"/>
        <v>#DIV/0!</v>
      </c>
      <c r="AP1075" s="180">
        <f t="shared" si="554"/>
        <v>0</v>
      </c>
      <c r="AQ1075" s="192" t="e">
        <f t="shared" si="555"/>
        <v>#DIV/0!</v>
      </c>
      <c r="AR1075" s="192" t="e">
        <f t="shared" si="556"/>
        <v>#DIV/0!</v>
      </c>
      <c r="AS1075" s="193" t="e">
        <f t="shared" si="557"/>
        <v>#DIV/0!</v>
      </c>
      <c r="AT1075" s="258" t="str">
        <f>IF(K1075=0,0,VLOOKUP(K1075,Kostenstellen!A:B,2,FALSE))</f>
        <v xml:space="preserve">Stimmheilzentrum    </v>
      </c>
      <c r="AU1075" s="68" t="str">
        <f t="shared" si="539"/>
        <v>A1</v>
      </c>
      <c r="AV1075" s="68" t="str">
        <f t="shared" si="540"/>
        <v>A1</v>
      </c>
      <c r="AW1075" s="68">
        <f>IF(AF1075=0,0,VLOOKUP($H1075,Leistungszahlen!$A$11:$H$158,4,FALSE))</f>
        <v>0</v>
      </c>
      <c r="AX1075" s="68">
        <f>IF(AF1075=0,0,VLOOKUP($H1075,Leistungszahlen!$A$11:$H$158,5,FALSE))</f>
        <v>0</v>
      </c>
      <c r="AY1075" s="68">
        <f>IF(AG1075=0,0,VLOOKUP($H1075,Leistungszahlen!$A$11:$H$158,6,FALSE))</f>
        <v>0</v>
      </c>
      <c r="AZ1075" s="68">
        <f t="shared" si="541"/>
        <v>0</v>
      </c>
      <c r="BA1075" s="68">
        <f t="shared" si="542"/>
        <v>0</v>
      </c>
      <c r="BC1075" s="68">
        <f t="shared" si="558"/>
        <v>0</v>
      </c>
      <c r="BD1075" s="285"/>
    </row>
    <row r="1076" spans="1:56" s="68" customFormat="1" ht="22.5">
      <c r="A1076" s="200"/>
      <c r="B1076" s="200"/>
      <c r="C1076" s="200" t="s">
        <v>419</v>
      </c>
      <c r="D1076" s="200" t="s">
        <v>201</v>
      </c>
      <c r="E1076" s="200" t="s">
        <v>352</v>
      </c>
      <c r="F1076" s="200" t="s">
        <v>1390</v>
      </c>
      <c r="G1076" s="200" t="s">
        <v>251</v>
      </c>
      <c r="H1076" s="201" t="s">
        <v>200</v>
      </c>
      <c r="I1076" s="202">
        <v>4.38</v>
      </c>
      <c r="J1076" s="200" t="s">
        <v>778</v>
      </c>
      <c r="K1076" s="176">
        <v>4</v>
      </c>
      <c r="L1076" s="176">
        <v>1</v>
      </c>
      <c r="M1076" s="176"/>
      <c r="N1076" s="286">
        <v>6</v>
      </c>
      <c r="O1076" s="286"/>
      <c r="P1076" s="176"/>
      <c r="Q1076" s="203">
        <f t="shared" si="534"/>
        <v>6</v>
      </c>
      <c r="R1076" s="203">
        <f t="shared" si="535"/>
        <v>0</v>
      </c>
      <c r="S1076" s="203">
        <f t="shared" si="536"/>
        <v>0</v>
      </c>
      <c r="T1076" s="203">
        <f t="shared" si="537"/>
        <v>0</v>
      </c>
      <c r="U1076" s="203">
        <f t="shared" si="538"/>
        <v>0</v>
      </c>
      <c r="V1076" s="175">
        <f>IF(Q1076&gt;0,VLOOKUP(Q1076,Jahresfaktoren!$A$11:$B$24,2,),0)</f>
        <v>302</v>
      </c>
      <c r="W1076" s="175">
        <f>IF(R1076&gt;0,VLOOKUP(R1076,Jahresfaktoren!$D$11:$E$24,2,),0)</f>
        <v>0</v>
      </c>
      <c r="X1076" s="175">
        <f>IF(S1076&gt;0,VLOOKUP(S1076,Jahresfaktoren!$A$28:$B$29,2,),0)</f>
        <v>0</v>
      </c>
      <c r="Y1076" s="175">
        <f>IF(T1076&gt;0,VLOOKUP(T1076,Jahresfaktoren!$A$28:$B$29,2,),0)</f>
        <v>0</v>
      </c>
      <c r="Z1076" s="175">
        <f>IF(U1076&gt;0,VLOOKUP(U1076,Jahresfaktoren!$A$32:$B$33,2,),)</f>
        <v>0</v>
      </c>
      <c r="AA1076" s="177">
        <f t="shared" si="548"/>
        <v>1322.76</v>
      </c>
      <c r="AB1076" s="177" t="str">
        <f t="shared" si="549"/>
        <v/>
      </c>
      <c r="AC1076" s="177" t="str">
        <f t="shared" si="550"/>
        <v/>
      </c>
      <c r="AD1076" s="177" t="str">
        <f t="shared" si="551"/>
        <v/>
      </c>
      <c r="AE1076" s="177" t="str">
        <f t="shared" si="552"/>
        <v/>
      </c>
      <c r="AF1076" s="178">
        <f>IF(Q1076&gt;0,VLOOKUP(H1076,Leistungszahlen!$A$11:$C$158,3,),0)</f>
        <v>0</v>
      </c>
      <c r="AG1076" s="178">
        <f>IF(R1076&gt;0,VLOOKUP(H1076,Leistungszahlen!$A$11:$F$158,6,),IF(T1076&gt;0,VLOOKUP(H1076,Leistungszahlen!$A$11:$F$158,6,),0))</f>
        <v>0</v>
      </c>
      <c r="AH1076" s="179" t="e">
        <f t="shared" si="543"/>
        <v>#DIV/0!</v>
      </c>
      <c r="AI1076" s="179">
        <f t="shared" si="544"/>
        <v>0</v>
      </c>
      <c r="AJ1076" s="179">
        <f t="shared" si="545"/>
        <v>0</v>
      </c>
      <c r="AK1076" s="179">
        <f t="shared" si="546"/>
        <v>0</v>
      </c>
      <c r="AL1076" s="179">
        <f t="shared" si="547"/>
        <v>0</v>
      </c>
      <c r="AM1076" s="180">
        <f>IF(L1076=1,Stundensätze!$D$13,IF(L1076=2,Stundensätze!$D$17,IF(L1076=4,Stundensätze!$D$21,"")))</f>
        <v>0</v>
      </c>
      <c r="AN1076" s="180">
        <f>IF(L1076=1,Stundensätze!$D$15,IF(L1076=2,Stundensätze!$D$19,IF(L1076=4,Stundensätze!$D$23,"")))</f>
        <v>0</v>
      </c>
      <c r="AO1076" s="180" t="e">
        <f t="shared" si="553"/>
        <v>#DIV/0!</v>
      </c>
      <c r="AP1076" s="180">
        <f t="shared" si="554"/>
        <v>0</v>
      </c>
      <c r="AQ1076" s="192" t="e">
        <f t="shared" si="555"/>
        <v>#DIV/0!</v>
      </c>
      <c r="AR1076" s="192" t="e">
        <f t="shared" si="556"/>
        <v>#DIV/0!</v>
      </c>
      <c r="AS1076" s="193" t="e">
        <f t="shared" si="557"/>
        <v>#DIV/0!</v>
      </c>
      <c r="AT1076" s="258" t="str">
        <f>IF(K1076=0,0,VLOOKUP(K1076,Kostenstellen!A:B,2,FALSE))</f>
        <v xml:space="preserve">Stimmheilzentrum    </v>
      </c>
      <c r="AU1076" s="68" t="str">
        <f t="shared" si="539"/>
        <v>B</v>
      </c>
      <c r="AV1076" s="68" t="str">
        <f t="shared" si="540"/>
        <v/>
      </c>
      <c r="AW1076" s="68">
        <f>IF(AF1076=0,0,VLOOKUP($H1076,Leistungszahlen!$A$11:$H$158,4,FALSE))</f>
        <v>0</v>
      </c>
      <c r="AX1076" s="68">
        <f>IF(AF1076=0,0,VLOOKUP($H1076,Leistungszahlen!$A$11:$H$158,5,FALSE))</f>
        <v>0</v>
      </c>
      <c r="AY1076" s="68">
        <f>IF(AG1076=0,0,VLOOKUP($H1076,Leistungszahlen!$A$11:$H$158,6,FALSE))</f>
        <v>0</v>
      </c>
      <c r="AZ1076" s="68">
        <f t="shared" si="541"/>
        <v>0</v>
      </c>
      <c r="BA1076" s="68">
        <f t="shared" si="542"/>
        <v>0</v>
      </c>
      <c r="BC1076" s="68">
        <f t="shared" si="558"/>
        <v>0</v>
      </c>
      <c r="BD1076" s="285"/>
    </row>
    <row r="1077" spans="1:56" s="68" customFormat="1" ht="22.5">
      <c r="A1077" s="200"/>
      <c r="B1077" s="200"/>
      <c r="C1077" s="200" t="s">
        <v>419</v>
      </c>
      <c r="D1077" s="200" t="s">
        <v>201</v>
      </c>
      <c r="E1077" s="200" t="s">
        <v>352</v>
      </c>
      <c r="F1077" s="200" t="s">
        <v>1390</v>
      </c>
      <c r="G1077" s="200" t="s">
        <v>118</v>
      </c>
      <c r="H1077" s="201" t="s">
        <v>221</v>
      </c>
      <c r="I1077" s="202">
        <v>4.01</v>
      </c>
      <c r="J1077" s="200" t="s">
        <v>292</v>
      </c>
      <c r="K1077" s="176">
        <v>4</v>
      </c>
      <c r="L1077" s="176">
        <v>1</v>
      </c>
      <c r="M1077" s="176">
        <v>0</v>
      </c>
      <c r="N1077" s="286">
        <v>1</v>
      </c>
      <c r="O1077" s="286"/>
      <c r="P1077" s="176"/>
      <c r="Q1077" s="203">
        <f t="shared" si="534"/>
        <v>1</v>
      </c>
      <c r="R1077" s="203">
        <f t="shared" si="535"/>
        <v>0</v>
      </c>
      <c r="S1077" s="203">
        <f t="shared" si="536"/>
        <v>0</v>
      </c>
      <c r="T1077" s="203">
        <f t="shared" si="537"/>
        <v>0</v>
      </c>
      <c r="U1077" s="203">
        <f t="shared" si="538"/>
        <v>0</v>
      </c>
      <c r="V1077" s="175">
        <f>IF(Q1077&gt;0,VLOOKUP(Q1077,Jahresfaktoren!$A$11:$B$24,2,),0)</f>
        <v>52</v>
      </c>
      <c r="W1077" s="175">
        <f>IF(R1077&gt;0,VLOOKUP(R1077,Jahresfaktoren!$D$11:$E$24,2,),0)</f>
        <v>0</v>
      </c>
      <c r="X1077" s="175">
        <f>IF(S1077&gt;0,VLOOKUP(S1077,Jahresfaktoren!$A$28:$B$29,2,),0)</f>
        <v>0</v>
      </c>
      <c r="Y1077" s="175">
        <f>IF(T1077&gt;0,VLOOKUP(T1077,Jahresfaktoren!$A$28:$B$29,2,),0)</f>
        <v>0</v>
      </c>
      <c r="Z1077" s="175">
        <f>IF(U1077&gt;0,VLOOKUP(U1077,Jahresfaktoren!$A$32:$B$33,2,),)</f>
        <v>0</v>
      </c>
      <c r="AA1077" s="177">
        <f t="shared" si="548"/>
        <v>208.51999999999998</v>
      </c>
      <c r="AB1077" s="177" t="str">
        <f t="shared" si="549"/>
        <v/>
      </c>
      <c r="AC1077" s="177" t="str">
        <f t="shared" si="550"/>
        <v/>
      </c>
      <c r="AD1077" s="177" t="str">
        <f t="shared" si="551"/>
        <v/>
      </c>
      <c r="AE1077" s="177" t="str">
        <f t="shared" si="552"/>
        <v/>
      </c>
      <c r="AF1077" s="178">
        <f>IF(Q1077&gt;0,VLOOKUP(H1077,Leistungszahlen!$A$11:$C$158,3,),0)</f>
        <v>0</v>
      </c>
      <c r="AG1077" s="178">
        <f>IF(R1077&gt;0,VLOOKUP(H1077,Leistungszahlen!$A$11:$F$158,6,),IF(T1077&gt;0,VLOOKUP(H1077,Leistungszahlen!$A$11:$F$158,6,),0))</f>
        <v>0</v>
      </c>
      <c r="AH1077" s="179" t="e">
        <f t="shared" si="543"/>
        <v>#DIV/0!</v>
      </c>
      <c r="AI1077" s="179">
        <f t="shared" si="544"/>
        <v>0</v>
      </c>
      <c r="AJ1077" s="179">
        <f t="shared" si="545"/>
        <v>0</v>
      </c>
      <c r="AK1077" s="179">
        <f t="shared" si="546"/>
        <v>0</v>
      </c>
      <c r="AL1077" s="179">
        <f t="shared" si="547"/>
        <v>0</v>
      </c>
      <c r="AM1077" s="180">
        <f>IF(L1077=1,Stundensätze!$D$13,IF(L1077=2,Stundensätze!$D$17,IF(L1077=4,Stundensätze!$D$21,"")))</f>
        <v>0</v>
      </c>
      <c r="AN1077" s="180">
        <f>IF(L1077=1,Stundensätze!$D$15,IF(L1077=2,Stundensätze!$D$19,IF(L1077=4,Stundensätze!$D$23,"")))</f>
        <v>0</v>
      </c>
      <c r="AO1077" s="180" t="e">
        <f t="shared" si="553"/>
        <v>#DIV/0!</v>
      </c>
      <c r="AP1077" s="180">
        <f t="shared" si="554"/>
        <v>0</v>
      </c>
      <c r="AQ1077" s="192" t="e">
        <f t="shared" si="555"/>
        <v>#DIV/0!</v>
      </c>
      <c r="AR1077" s="192" t="e">
        <f t="shared" si="556"/>
        <v>#DIV/0!</v>
      </c>
      <c r="AS1077" s="193" t="e">
        <f t="shared" si="557"/>
        <v>#DIV/0!</v>
      </c>
      <c r="AT1077" s="258" t="str">
        <f>IF(K1077=0,0,VLOOKUP(K1077,Kostenstellen!A:B,2,FALSE))</f>
        <v xml:space="preserve">Stimmheilzentrum    </v>
      </c>
      <c r="AU1077" s="68" t="str">
        <f t="shared" si="539"/>
        <v>Z</v>
      </c>
      <c r="AV1077" s="68" t="str">
        <f t="shared" si="540"/>
        <v/>
      </c>
      <c r="AW1077" s="68">
        <f>IF(AF1077=0,0,VLOOKUP($H1077,Leistungszahlen!$A$11:$H$158,4,FALSE))</f>
        <v>0</v>
      </c>
      <c r="AX1077" s="68">
        <f>IF(AF1077=0,0,VLOOKUP($H1077,Leistungszahlen!$A$11:$H$158,5,FALSE))</f>
        <v>0</v>
      </c>
      <c r="AY1077" s="68">
        <f>IF(AG1077=0,0,VLOOKUP($H1077,Leistungszahlen!$A$11:$H$158,6,FALSE))</f>
        <v>0</v>
      </c>
      <c r="AZ1077" s="68">
        <f t="shared" si="541"/>
        <v>0</v>
      </c>
      <c r="BA1077" s="68">
        <f t="shared" si="542"/>
        <v>0</v>
      </c>
      <c r="BC1077" s="68">
        <f t="shared" si="558"/>
        <v>0</v>
      </c>
      <c r="BD1077" s="285"/>
    </row>
    <row r="1078" spans="1:56" s="68" customFormat="1" ht="22.5">
      <c r="A1078" s="200"/>
      <c r="B1078" s="200"/>
      <c r="C1078" s="200" t="s">
        <v>419</v>
      </c>
      <c r="D1078" s="200" t="s">
        <v>201</v>
      </c>
      <c r="E1078" s="200" t="s">
        <v>352</v>
      </c>
      <c r="F1078" s="200"/>
      <c r="G1078" s="200" t="s">
        <v>394</v>
      </c>
      <c r="H1078" s="201" t="s">
        <v>205</v>
      </c>
      <c r="I1078" s="202">
        <v>90.17</v>
      </c>
      <c r="J1078" s="200" t="s">
        <v>560</v>
      </c>
      <c r="K1078" s="176">
        <v>4</v>
      </c>
      <c r="L1078" s="176">
        <v>1</v>
      </c>
      <c r="M1078" s="176">
        <v>0</v>
      </c>
      <c r="N1078" s="286">
        <v>3</v>
      </c>
      <c r="O1078" s="286">
        <v>3</v>
      </c>
      <c r="P1078" s="176"/>
      <c r="Q1078" s="203">
        <f t="shared" si="534"/>
        <v>3</v>
      </c>
      <c r="R1078" s="203">
        <f t="shared" si="535"/>
        <v>3</v>
      </c>
      <c r="S1078" s="203">
        <f t="shared" si="536"/>
        <v>0</v>
      </c>
      <c r="T1078" s="203">
        <f t="shared" si="537"/>
        <v>0</v>
      </c>
      <c r="U1078" s="203">
        <f t="shared" si="538"/>
        <v>0</v>
      </c>
      <c r="V1078" s="175">
        <f>IF(Q1078&gt;0,VLOOKUP(Q1078,Jahresfaktoren!$A$11:$B$24,2,),0)</f>
        <v>152</v>
      </c>
      <c r="W1078" s="175">
        <f>IF(R1078&gt;0,VLOOKUP(R1078,Jahresfaktoren!$D$11:$E$24,2,),0)</f>
        <v>150</v>
      </c>
      <c r="X1078" s="175">
        <f>IF(S1078&gt;0,VLOOKUP(S1078,Jahresfaktoren!$A$28:$B$29,2,),0)</f>
        <v>0</v>
      </c>
      <c r="Y1078" s="175">
        <f>IF(T1078&gt;0,VLOOKUP(T1078,Jahresfaktoren!$A$28:$B$29,2,),0)</f>
        <v>0</v>
      </c>
      <c r="Z1078" s="175">
        <f>IF(U1078&gt;0,VLOOKUP(U1078,Jahresfaktoren!$A$32:$B$33,2,),)</f>
        <v>0</v>
      </c>
      <c r="AA1078" s="177">
        <f t="shared" si="548"/>
        <v>13705.84</v>
      </c>
      <c r="AB1078" s="177">
        <f t="shared" si="549"/>
        <v>13525.5</v>
      </c>
      <c r="AC1078" s="177" t="str">
        <f t="shared" si="550"/>
        <v/>
      </c>
      <c r="AD1078" s="177" t="str">
        <f t="shared" si="551"/>
        <v/>
      </c>
      <c r="AE1078" s="177" t="str">
        <f t="shared" si="552"/>
        <v/>
      </c>
      <c r="AF1078" s="178">
        <f>IF(Q1078&gt;0,VLOOKUP(H1078,Leistungszahlen!$A$11:$C$158,3,),0)</f>
        <v>0</v>
      </c>
      <c r="AG1078" s="178">
        <f>IF(R1078&gt;0,VLOOKUP(H1078,Leistungszahlen!$A$11:$F$158,6,),IF(T1078&gt;0,VLOOKUP(H1078,Leistungszahlen!$A$11:$F$158,6,),0))</f>
        <v>0</v>
      </c>
      <c r="AH1078" s="179" t="e">
        <f t="shared" si="543"/>
        <v>#DIV/0!</v>
      </c>
      <c r="AI1078" s="179" t="e">
        <f t="shared" si="544"/>
        <v>#DIV/0!</v>
      </c>
      <c r="AJ1078" s="179">
        <f t="shared" si="545"/>
        <v>0</v>
      </c>
      <c r="AK1078" s="179">
        <f t="shared" si="546"/>
        <v>0</v>
      </c>
      <c r="AL1078" s="179">
        <f t="shared" si="547"/>
        <v>0</v>
      </c>
      <c r="AM1078" s="180">
        <f>IF(L1078=1,Stundensätze!$D$13,IF(L1078=2,Stundensätze!$D$17,IF(L1078=4,Stundensätze!$D$21,"")))</f>
        <v>0</v>
      </c>
      <c r="AN1078" s="180">
        <f>IF(L1078=1,Stundensätze!$D$15,IF(L1078=2,Stundensätze!$D$19,IF(L1078=4,Stundensätze!$D$23,"")))</f>
        <v>0</v>
      </c>
      <c r="AO1078" s="180" t="e">
        <f t="shared" si="553"/>
        <v>#DIV/0!</v>
      </c>
      <c r="AP1078" s="180">
        <f t="shared" si="554"/>
        <v>0</v>
      </c>
      <c r="AQ1078" s="192" t="e">
        <f t="shared" si="555"/>
        <v>#DIV/0!</v>
      </c>
      <c r="AR1078" s="192" t="e">
        <f t="shared" si="556"/>
        <v>#DIV/0!</v>
      </c>
      <c r="AS1078" s="193" t="e">
        <f t="shared" si="557"/>
        <v>#DIV/0!</v>
      </c>
      <c r="AT1078" s="258" t="str">
        <f>IF(K1078=0,0,VLOOKUP(K1078,Kostenstellen!A:B,2,FALSE))</f>
        <v xml:space="preserve">Stimmheilzentrum    </v>
      </c>
      <c r="AU1078" s="68" t="str">
        <f t="shared" si="539"/>
        <v>G</v>
      </c>
      <c r="AV1078" s="68" t="str">
        <f t="shared" si="540"/>
        <v>G</v>
      </c>
      <c r="AW1078" s="68">
        <f>IF(AF1078=0,0,VLOOKUP($H1078,Leistungszahlen!$A$11:$H$158,4,FALSE))</f>
        <v>0</v>
      </c>
      <c r="AX1078" s="68">
        <f>IF(AF1078=0,0,VLOOKUP($H1078,Leistungszahlen!$A$11:$H$158,5,FALSE))</f>
        <v>0</v>
      </c>
      <c r="AY1078" s="68">
        <f>IF(AG1078=0,0,VLOOKUP($H1078,Leistungszahlen!$A$11:$H$158,6,FALSE))</f>
        <v>0</v>
      </c>
      <c r="AZ1078" s="68">
        <f t="shared" si="541"/>
        <v>0</v>
      </c>
      <c r="BA1078" s="68">
        <f t="shared" si="542"/>
        <v>0</v>
      </c>
      <c r="BC1078" s="68">
        <f t="shared" si="558"/>
        <v>0</v>
      </c>
      <c r="BD1078" s="285"/>
    </row>
    <row r="1079" spans="1:56" s="68" customFormat="1" ht="22.5">
      <c r="A1079" s="200"/>
      <c r="B1079" s="200"/>
      <c r="C1079" s="200" t="s">
        <v>419</v>
      </c>
      <c r="D1079" s="200" t="s">
        <v>201</v>
      </c>
      <c r="E1079" s="200" t="s">
        <v>352</v>
      </c>
      <c r="F1079" s="200" t="s">
        <v>1391</v>
      </c>
      <c r="G1079" s="200" t="s">
        <v>163</v>
      </c>
      <c r="H1079" s="201" t="s">
        <v>287</v>
      </c>
      <c r="I1079" s="202">
        <v>16.760000000000002</v>
      </c>
      <c r="J1079" s="200" t="s">
        <v>560</v>
      </c>
      <c r="K1079" s="176">
        <v>4</v>
      </c>
      <c r="L1079" s="176">
        <v>1</v>
      </c>
      <c r="M1079" s="176"/>
      <c r="N1079" s="286">
        <v>3</v>
      </c>
      <c r="O1079" s="286">
        <v>3</v>
      </c>
      <c r="P1079" s="176"/>
      <c r="Q1079" s="203">
        <f t="shared" si="534"/>
        <v>3</v>
      </c>
      <c r="R1079" s="203">
        <f t="shared" si="535"/>
        <v>3</v>
      </c>
      <c r="S1079" s="203">
        <f t="shared" si="536"/>
        <v>0</v>
      </c>
      <c r="T1079" s="203">
        <f t="shared" si="537"/>
        <v>0</v>
      </c>
      <c r="U1079" s="203">
        <f t="shared" si="538"/>
        <v>0</v>
      </c>
      <c r="V1079" s="175">
        <f>IF(Q1079&gt;0,VLOOKUP(Q1079,Jahresfaktoren!$A$11:$B$24,2,),0)</f>
        <v>152</v>
      </c>
      <c r="W1079" s="175">
        <f>IF(R1079&gt;0,VLOOKUP(R1079,Jahresfaktoren!$D$11:$E$24,2,),0)</f>
        <v>150</v>
      </c>
      <c r="X1079" s="175">
        <f>IF(S1079&gt;0,VLOOKUP(S1079,Jahresfaktoren!$A$28:$B$29,2,),0)</f>
        <v>0</v>
      </c>
      <c r="Y1079" s="175">
        <f>IF(T1079&gt;0,VLOOKUP(T1079,Jahresfaktoren!$A$28:$B$29,2,),0)</f>
        <v>0</v>
      </c>
      <c r="Z1079" s="175">
        <f>IF(U1079&gt;0,VLOOKUP(U1079,Jahresfaktoren!$A$32:$B$33,2,),)</f>
        <v>0</v>
      </c>
      <c r="AA1079" s="177">
        <f t="shared" si="548"/>
        <v>2547.5200000000004</v>
      </c>
      <c r="AB1079" s="177">
        <f t="shared" si="549"/>
        <v>2514.0000000000005</v>
      </c>
      <c r="AC1079" s="177" t="str">
        <f t="shared" si="550"/>
        <v/>
      </c>
      <c r="AD1079" s="177" t="str">
        <f t="shared" si="551"/>
        <v/>
      </c>
      <c r="AE1079" s="177" t="str">
        <f t="shared" si="552"/>
        <v/>
      </c>
      <c r="AF1079" s="178">
        <f>IF(Q1079&gt;0,VLOOKUP(H1079,Leistungszahlen!$A$11:$C$158,3,),0)</f>
        <v>0</v>
      </c>
      <c r="AG1079" s="178">
        <f>IF(R1079&gt;0,VLOOKUP(H1079,Leistungszahlen!$A$11:$F$158,6,),IF(T1079&gt;0,VLOOKUP(H1079,Leistungszahlen!$A$11:$F$158,6,),0))</f>
        <v>0</v>
      </c>
      <c r="AH1079" s="179" t="e">
        <f t="shared" si="543"/>
        <v>#DIV/0!</v>
      </c>
      <c r="AI1079" s="179" t="e">
        <f t="shared" si="544"/>
        <v>#DIV/0!</v>
      </c>
      <c r="AJ1079" s="179">
        <f t="shared" si="545"/>
        <v>0</v>
      </c>
      <c r="AK1079" s="179">
        <f t="shared" si="546"/>
        <v>0</v>
      </c>
      <c r="AL1079" s="179">
        <f t="shared" si="547"/>
        <v>0</v>
      </c>
      <c r="AM1079" s="180">
        <f>IF(L1079=1,Stundensätze!$D$13,IF(L1079=2,Stundensätze!$D$17,IF(L1079=4,Stundensätze!$D$21,"")))</f>
        <v>0</v>
      </c>
      <c r="AN1079" s="180">
        <f>IF(L1079=1,Stundensätze!$D$15,IF(L1079=2,Stundensätze!$D$19,IF(L1079=4,Stundensätze!$D$23,"")))</f>
        <v>0</v>
      </c>
      <c r="AO1079" s="180" t="e">
        <f t="shared" si="553"/>
        <v>#DIV/0!</v>
      </c>
      <c r="AP1079" s="180">
        <f t="shared" si="554"/>
        <v>0</v>
      </c>
      <c r="AQ1079" s="192" t="e">
        <f t="shared" si="555"/>
        <v>#DIV/0!</v>
      </c>
      <c r="AR1079" s="192" t="e">
        <f t="shared" si="556"/>
        <v>#DIV/0!</v>
      </c>
      <c r="AS1079" s="193" t="e">
        <f t="shared" si="557"/>
        <v>#DIV/0!</v>
      </c>
      <c r="AT1079" s="258" t="str">
        <f>IF(K1079=0,0,VLOOKUP(K1079,Kostenstellen!A:B,2,FALSE))</f>
        <v xml:space="preserve">Stimmheilzentrum    </v>
      </c>
      <c r="AU1079" s="68" t="str">
        <f t="shared" si="539"/>
        <v>A1</v>
      </c>
      <c r="AV1079" s="68" t="str">
        <f t="shared" si="540"/>
        <v>A1</v>
      </c>
      <c r="AW1079" s="68">
        <f>IF(AF1079=0,0,VLOOKUP($H1079,Leistungszahlen!$A$11:$H$158,4,FALSE))</f>
        <v>0</v>
      </c>
      <c r="AX1079" s="68">
        <f>IF(AF1079=0,0,VLOOKUP($H1079,Leistungszahlen!$A$11:$H$158,5,FALSE))</f>
        <v>0</v>
      </c>
      <c r="AY1079" s="68">
        <f>IF(AG1079=0,0,VLOOKUP($H1079,Leistungszahlen!$A$11:$H$158,6,FALSE))</f>
        <v>0</v>
      </c>
      <c r="AZ1079" s="68">
        <f t="shared" si="541"/>
        <v>0</v>
      </c>
      <c r="BA1079" s="68">
        <f t="shared" si="542"/>
        <v>0</v>
      </c>
      <c r="BC1079" s="68">
        <f t="shared" si="558"/>
        <v>0</v>
      </c>
      <c r="BD1079" s="285"/>
    </row>
    <row r="1080" spans="1:56" s="68" customFormat="1" ht="22.5">
      <c r="A1080" s="200"/>
      <c r="B1080" s="200"/>
      <c r="C1080" s="200" t="s">
        <v>419</v>
      </c>
      <c r="D1080" s="200" t="s">
        <v>201</v>
      </c>
      <c r="E1080" s="200" t="s">
        <v>352</v>
      </c>
      <c r="F1080" s="200" t="s">
        <v>1391</v>
      </c>
      <c r="G1080" s="200" t="s">
        <v>121</v>
      </c>
      <c r="H1080" s="201" t="s">
        <v>200</v>
      </c>
      <c r="I1080" s="202">
        <v>4.38</v>
      </c>
      <c r="J1080" s="200" t="s">
        <v>778</v>
      </c>
      <c r="K1080" s="176">
        <v>4</v>
      </c>
      <c r="L1080" s="176">
        <v>1</v>
      </c>
      <c r="M1080" s="176"/>
      <c r="N1080" s="286">
        <v>6</v>
      </c>
      <c r="O1080" s="286"/>
      <c r="P1080" s="176"/>
      <c r="Q1080" s="203">
        <f t="shared" si="534"/>
        <v>6</v>
      </c>
      <c r="R1080" s="203">
        <f t="shared" si="535"/>
        <v>0</v>
      </c>
      <c r="S1080" s="203">
        <f t="shared" si="536"/>
        <v>0</v>
      </c>
      <c r="T1080" s="203">
        <f t="shared" si="537"/>
        <v>0</v>
      </c>
      <c r="U1080" s="203">
        <f t="shared" si="538"/>
        <v>0</v>
      </c>
      <c r="V1080" s="175">
        <f>IF(Q1080&gt;0,VLOOKUP(Q1080,Jahresfaktoren!$A$11:$B$24,2,),0)</f>
        <v>302</v>
      </c>
      <c r="W1080" s="175">
        <f>IF(R1080&gt;0,VLOOKUP(R1080,Jahresfaktoren!$D$11:$E$24,2,),0)</f>
        <v>0</v>
      </c>
      <c r="X1080" s="175">
        <f>IF(S1080&gt;0,VLOOKUP(S1080,Jahresfaktoren!$A$28:$B$29,2,),0)</f>
        <v>0</v>
      </c>
      <c r="Y1080" s="175">
        <f>IF(T1080&gt;0,VLOOKUP(T1080,Jahresfaktoren!$A$28:$B$29,2,),0)</f>
        <v>0</v>
      </c>
      <c r="Z1080" s="175">
        <f>IF(U1080&gt;0,VLOOKUP(U1080,Jahresfaktoren!$A$32:$B$33,2,),)</f>
        <v>0</v>
      </c>
      <c r="AA1080" s="177">
        <f t="shared" si="548"/>
        <v>1322.76</v>
      </c>
      <c r="AB1080" s="177" t="str">
        <f t="shared" si="549"/>
        <v/>
      </c>
      <c r="AC1080" s="177" t="str">
        <f t="shared" si="550"/>
        <v/>
      </c>
      <c r="AD1080" s="177" t="str">
        <f t="shared" si="551"/>
        <v/>
      </c>
      <c r="AE1080" s="177" t="str">
        <f t="shared" si="552"/>
        <v/>
      </c>
      <c r="AF1080" s="178">
        <f>IF(Q1080&gt;0,VLOOKUP(H1080,Leistungszahlen!$A$11:$C$158,3,),0)</f>
        <v>0</v>
      </c>
      <c r="AG1080" s="178">
        <f>IF(R1080&gt;0,VLOOKUP(H1080,Leistungszahlen!$A$11:$F$158,6,),IF(T1080&gt;0,VLOOKUP(H1080,Leistungszahlen!$A$11:$F$158,6,),0))</f>
        <v>0</v>
      </c>
      <c r="AH1080" s="179" t="e">
        <f t="shared" si="543"/>
        <v>#DIV/0!</v>
      </c>
      <c r="AI1080" s="179">
        <f t="shared" si="544"/>
        <v>0</v>
      </c>
      <c r="AJ1080" s="179">
        <f t="shared" si="545"/>
        <v>0</v>
      </c>
      <c r="AK1080" s="179">
        <f t="shared" si="546"/>
        <v>0</v>
      </c>
      <c r="AL1080" s="179">
        <f t="shared" si="547"/>
        <v>0</v>
      </c>
      <c r="AM1080" s="180">
        <f>IF(L1080=1,Stundensätze!$D$13,IF(L1080=2,Stundensätze!$D$17,IF(L1080=4,Stundensätze!$D$21,"")))</f>
        <v>0</v>
      </c>
      <c r="AN1080" s="180">
        <f>IF(L1080=1,Stundensätze!$D$15,IF(L1080=2,Stundensätze!$D$19,IF(L1080=4,Stundensätze!$D$23,"")))</f>
        <v>0</v>
      </c>
      <c r="AO1080" s="180" t="e">
        <f t="shared" si="553"/>
        <v>#DIV/0!</v>
      </c>
      <c r="AP1080" s="180">
        <f t="shared" si="554"/>
        <v>0</v>
      </c>
      <c r="AQ1080" s="192" t="e">
        <f t="shared" si="555"/>
        <v>#DIV/0!</v>
      </c>
      <c r="AR1080" s="192" t="e">
        <f t="shared" si="556"/>
        <v>#DIV/0!</v>
      </c>
      <c r="AS1080" s="193" t="e">
        <f t="shared" si="557"/>
        <v>#DIV/0!</v>
      </c>
      <c r="AT1080" s="258" t="str">
        <f>IF(K1080=0,0,VLOOKUP(K1080,Kostenstellen!A:B,2,FALSE))</f>
        <v xml:space="preserve">Stimmheilzentrum    </v>
      </c>
      <c r="AU1080" s="68" t="str">
        <f t="shared" si="539"/>
        <v>B</v>
      </c>
      <c r="AV1080" s="68" t="str">
        <f t="shared" si="540"/>
        <v/>
      </c>
      <c r="AW1080" s="68">
        <f>IF(AF1080=0,0,VLOOKUP($H1080,Leistungszahlen!$A$11:$H$158,4,FALSE))</f>
        <v>0</v>
      </c>
      <c r="AX1080" s="68">
        <f>IF(AF1080=0,0,VLOOKUP($H1080,Leistungszahlen!$A$11:$H$158,5,FALSE))</f>
        <v>0</v>
      </c>
      <c r="AY1080" s="68">
        <f>IF(AG1080=0,0,VLOOKUP($H1080,Leistungszahlen!$A$11:$H$158,6,FALSE))</f>
        <v>0</v>
      </c>
      <c r="AZ1080" s="68">
        <f t="shared" si="541"/>
        <v>0</v>
      </c>
      <c r="BA1080" s="68">
        <f t="shared" si="542"/>
        <v>0</v>
      </c>
      <c r="BC1080" s="68">
        <f t="shared" si="558"/>
        <v>0</v>
      </c>
      <c r="BD1080" s="285"/>
    </row>
    <row r="1081" spans="1:56" s="68" customFormat="1" ht="22.5">
      <c r="A1081" s="200"/>
      <c r="B1081" s="200"/>
      <c r="C1081" s="200" t="s">
        <v>419</v>
      </c>
      <c r="D1081" s="200" t="s">
        <v>201</v>
      </c>
      <c r="E1081" s="200" t="s">
        <v>835</v>
      </c>
      <c r="F1081" s="200"/>
      <c r="G1081" s="200" t="s">
        <v>81</v>
      </c>
      <c r="H1081" s="201" t="s">
        <v>208</v>
      </c>
      <c r="I1081" s="202">
        <v>6.69</v>
      </c>
      <c r="J1081" s="200" t="s">
        <v>560</v>
      </c>
      <c r="K1081" s="176">
        <v>4</v>
      </c>
      <c r="L1081" s="176">
        <v>1</v>
      </c>
      <c r="M1081" s="176">
        <v>0</v>
      </c>
      <c r="N1081" s="286">
        <v>2</v>
      </c>
      <c r="O1081" s="286"/>
      <c r="P1081" s="176"/>
      <c r="Q1081" s="203">
        <f t="shared" si="534"/>
        <v>2</v>
      </c>
      <c r="R1081" s="203">
        <f t="shared" si="535"/>
        <v>0</v>
      </c>
      <c r="S1081" s="203">
        <f t="shared" si="536"/>
        <v>0</v>
      </c>
      <c r="T1081" s="203">
        <f t="shared" si="537"/>
        <v>0</v>
      </c>
      <c r="U1081" s="203">
        <f t="shared" si="538"/>
        <v>0</v>
      </c>
      <c r="V1081" s="175">
        <f>IF(Q1081&gt;0,VLOOKUP(Q1081,Jahresfaktoren!$A$11:$B$24,2,),0)</f>
        <v>104</v>
      </c>
      <c r="W1081" s="175">
        <f>IF(R1081&gt;0,VLOOKUP(R1081,Jahresfaktoren!$D$11:$E$24,2,),0)</f>
        <v>0</v>
      </c>
      <c r="X1081" s="175">
        <f>IF(S1081&gt;0,VLOOKUP(S1081,Jahresfaktoren!$A$28:$B$29,2,),0)</f>
        <v>0</v>
      </c>
      <c r="Y1081" s="175">
        <f>IF(T1081&gt;0,VLOOKUP(T1081,Jahresfaktoren!$A$28:$B$29,2,),0)</f>
        <v>0</v>
      </c>
      <c r="Z1081" s="175">
        <f>IF(U1081&gt;0,VLOOKUP(U1081,Jahresfaktoren!$A$32:$B$33,2,),)</f>
        <v>0</v>
      </c>
      <c r="AA1081" s="177">
        <f t="shared" si="548"/>
        <v>695.76</v>
      </c>
      <c r="AB1081" s="177" t="str">
        <f t="shared" si="549"/>
        <v/>
      </c>
      <c r="AC1081" s="177" t="str">
        <f t="shared" si="550"/>
        <v/>
      </c>
      <c r="AD1081" s="177" t="str">
        <f t="shared" si="551"/>
        <v/>
      </c>
      <c r="AE1081" s="177" t="str">
        <f t="shared" si="552"/>
        <v/>
      </c>
      <c r="AF1081" s="178">
        <f>IF(Q1081&gt;0,VLOOKUP(H1081,Leistungszahlen!$A$11:$C$158,3,),0)</f>
        <v>0</v>
      </c>
      <c r="AG1081" s="178">
        <f>IF(R1081&gt;0,VLOOKUP(H1081,Leistungszahlen!$A$11:$F$158,6,),IF(T1081&gt;0,VLOOKUP(H1081,Leistungszahlen!$A$11:$F$158,6,),0))</f>
        <v>0</v>
      </c>
      <c r="AH1081" s="179" t="e">
        <f t="shared" si="543"/>
        <v>#DIV/0!</v>
      </c>
      <c r="AI1081" s="179">
        <f t="shared" si="544"/>
        <v>0</v>
      </c>
      <c r="AJ1081" s="179">
        <f t="shared" si="545"/>
        <v>0</v>
      </c>
      <c r="AK1081" s="179">
        <f t="shared" si="546"/>
        <v>0</v>
      </c>
      <c r="AL1081" s="179">
        <f t="shared" si="547"/>
        <v>0</v>
      </c>
      <c r="AM1081" s="180">
        <f>IF(L1081=1,Stundensätze!$D$13,IF(L1081=2,Stundensätze!$D$17,IF(L1081=4,Stundensätze!$D$21,"")))</f>
        <v>0</v>
      </c>
      <c r="AN1081" s="180">
        <f>IF(L1081=1,Stundensätze!$D$15,IF(L1081=2,Stundensätze!$D$19,IF(L1081=4,Stundensätze!$D$23,"")))</f>
        <v>0</v>
      </c>
      <c r="AO1081" s="180" t="e">
        <f t="shared" si="553"/>
        <v>#DIV/0!</v>
      </c>
      <c r="AP1081" s="180">
        <f t="shared" si="554"/>
        <v>0</v>
      </c>
      <c r="AQ1081" s="192" t="e">
        <f t="shared" si="555"/>
        <v>#DIV/0!</v>
      </c>
      <c r="AR1081" s="192" t="e">
        <f t="shared" si="556"/>
        <v>#DIV/0!</v>
      </c>
      <c r="AS1081" s="193" t="e">
        <f t="shared" si="557"/>
        <v>#DIV/0!</v>
      </c>
      <c r="AT1081" s="258" t="str">
        <f>IF(K1081=0,0,VLOOKUP(K1081,Kostenstellen!A:B,2,FALSE))</f>
        <v xml:space="preserve">Stimmheilzentrum    </v>
      </c>
      <c r="AU1081" s="68" t="str">
        <f t="shared" si="539"/>
        <v>J</v>
      </c>
      <c r="AV1081" s="68" t="str">
        <f t="shared" si="540"/>
        <v/>
      </c>
      <c r="AW1081" s="68">
        <f>IF(AF1081=0,0,VLOOKUP($H1081,Leistungszahlen!$A$11:$H$158,4,FALSE))</f>
        <v>0</v>
      </c>
      <c r="AX1081" s="68">
        <f>IF(AF1081=0,0,VLOOKUP($H1081,Leistungszahlen!$A$11:$H$158,5,FALSE))</f>
        <v>0</v>
      </c>
      <c r="AY1081" s="68">
        <f>IF(AG1081=0,0,VLOOKUP($H1081,Leistungszahlen!$A$11:$H$158,6,FALSE))</f>
        <v>0</v>
      </c>
      <c r="AZ1081" s="68">
        <f t="shared" si="541"/>
        <v>0</v>
      </c>
      <c r="BA1081" s="68">
        <f t="shared" si="542"/>
        <v>0</v>
      </c>
      <c r="BC1081" s="68">
        <f t="shared" si="558"/>
        <v>0</v>
      </c>
      <c r="BD1081" s="285"/>
    </row>
    <row r="1082" spans="1:56" s="68" customFormat="1" ht="22.5">
      <c r="A1082" s="200"/>
      <c r="B1082" s="200"/>
      <c r="C1082" s="200" t="s">
        <v>419</v>
      </c>
      <c r="D1082" s="200" t="s">
        <v>201</v>
      </c>
      <c r="E1082" s="200" t="s">
        <v>835</v>
      </c>
      <c r="F1082" s="200"/>
      <c r="G1082" s="200" t="s">
        <v>113</v>
      </c>
      <c r="H1082" s="201" t="s">
        <v>205</v>
      </c>
      <c r="I1082" s="202">
        <v>16.07</v>
      </c>
      <c r="J1082" s="200" t="s">
        <v>560</v>
      </c>
      <c r="K1082" s="176">
        <v>4</v>
      </c>
      <c r="L1082" s="176">
        <v>1</v>
      </c>
      <c r="M1082" s="176">
        <v>0</v>
      </c>
      <c r="N1082" s="286">
        <v>2</v>
      </c>
      <c r="O1082" s="286"/>
      <c r="P1082" s="176"/>
      <c r="Q1082" s="203">
        <f t="shared" si="534"/>
        <v>2</v>
      </c>
      <c r="R1082" s="203">
        <f t="shared" si="535"/>
        <v>0</v>
      </c>
      <c r="S1082" s="203">
        <f t="shared" si="536"/>
        <v>0</v>
      </c>
      <c r="T1082" s="203">
        <f t="shared" si="537"/>
        <v>0</v>
      </c>
      <c r="U1082" s="203">
        <f t="shared" si="538"/>
        <v>0</v>
      </c>
      <c r="V1082" s="175">
        <f>IF(Q1082&gt;0,VLOOKUP(Q1082,Jahresfaktoren!$A$11:$B$24,2,),0)</f>
        <v>104</v>
      </c>
      <c r="W1082" s="175">
        <f>IF(R1082&gt;0,VLOOKUP(R1082,Jahresfaktoren!$D$11:$E$24,2,),0)</f>
        <v>0</v>
      </c>
      <c r="X1082" s="175">
        <f>IF(S1082&gt;0,VLOOKUP(S1082,Jahresfaktoren!$A$28:$B$29,2,),0)</f>
        <v>0</v>
      </c>
      <c r="Y1082" s="175">
        <f>IF(T1082&gt;0,VLOOKUP(T1082,Jahresfaktoren!$A$28:$B$29,2,),0)</f>
        <v>0</v>
      </c>
      <c r="Z1082" s="175">
        <f>IF(U1082&gt;0,VLOOKUP(U1082,Jahresfaktoren!$A$32:$B$33,2,),)</f>
        <v>0</v>
      </c>
      <c r="AA1082" s="177">
        <f t="shared" si="548"/>
        <v>1671.28</v>
      </c>
      <c r="AB1082" s="177" t="str">
        <f t="shared" si="549"/>
        <v/>
      </c>
      <c r="AC1082" s="177" t="str">
        <f t="shared" si="550"/>
        <v/>
      </c>
      <c r="AD1082" s="177" t="str">
        <f t="shared" si="551"/>
        <v/>
      </c>
      <c r="AE1082" s="177" t="str">
        <f t="shared" si="552"/>
        <v/>
      </c>
      <c r="AF1082" s="178">
        <f>IF(Q1082&gt;0,VLOOKUP(H1082,Leistungszahlen!$A$11:$C$158,3,),0)</f>
        <v>0</v>
      </c>
      <c r="AG1082" s="178">
        <f>IF(R1082&gt;0,VLOOKUP(H1082,Leistungszahlen!$A$11:$F$158,6,),IF(T1082&gt;0,VLOOKUP(H1082,Leistungszahlen!$A$11:$F$158,6,),0))</f>
        <v>0</v>
      </c>
      <c r="AH1082" s="179" t="e">
        <f t="shared" si="543"/>
        <v>#DIV/0!</v>
      </c>
      <c r="AI1082" s="179">
        <f t="shared" si="544"/>
        <v>0</v>
      </c>
      <c r="AJ1082" s="179">
        <f t="shared" si="545"/>
        <v>0</v>
      </c>
      <c r="AK1082" s="179">
        <f t="shared" si="546"/>
        <v>0</v>
      </c>
      <c r="AL1082" s="179">
        <f t="shared" si="547"/>
        <v>0</v>
      </c>
      <c r="AM1082" s="180">
        <f>IF(L1082=1,Stundensätze!$D$13,IF(L1082=2,Stundensätze!$D$17,IF(L1082=4,Stundensätze!$D$21,"")))</f>
        <v>0</v>
      </c>
      <c r="AN1082" s="180">
        <f>IF(L1082=1,Stundensätze!$D$15,IF(L1082=2,Stundensätze!$D$19,IF(L1082=4,Stundensätze!$D$23,"")))</f>
        <v>0</v>
      </c>
      <c r="AO1082" s="180" t="e">
        <f t="shared" si="553"/>
        <v>#DIV/0!</v>
      </c>
      <c r="AP1082" s="180">
        <f t="shared" si="554"/>
        <v>0</v>
      </c>
      <c r="AQ1082" s="192" t="e">
        <f t="shared" si="555"/>
        <v>#DIV/0!</v>
      </c>
      <c r="AR1082" s="192" t="e">
        <f t="shared" si="556"/>
        <v>#DIV/0!</v>
      </c>
      <c r="AS1082" s="193" t="e">
        <f t="shared" si="557"/>
        <v>#DIV/0!</v>
      </c>
      <c r="AT1082" s="258" t="str">
        <f>IF(K1082=0,0,VLOOKUP(K1082,Kostenstellen!A:B,2,FALSE))</f>
        <v xml:space="preserve">Stimmheilzentrum    </v>
      </c>
      <c r="AU1082" s="68" t="str">
        <f t="shared" si="539"/>
        <v>G</v>
      </c>
      <c r="AV1082" s="68" t="str">
        <f t="shared" si="540"/>
        <v/>
      </c>
      <c r="AW1082" s="68">
        <f>IF(AF1082=0,0,VLOOKUP($H1082,Leistungszahlen!$A$11:$H$158,4,FALSE))</f>
        <v>0</v>
      </c>
      <c r="AX1082" s="68">
        <f>IF(AF1082=0,0,VLOOKUP($H1082,Leistungszahlen!$A$11:$H$158,5,FALSE))</f>
        <v>0</v>
      </c>
      <c r="AY1082" s="68">
        <f>IF(AG1082=0,0,VLOOKUP($H1082,Leistungszahlen!$A$11:$H$158,6,FALSE))</f>
        <v>0</v>
      </c>
      <c r="AZ1082" s="68">
        <f t="shared" si="541"/>
        <v>0</v>
      </c>
      <c r="BA1082" s="68">
        <f t="shared" si="542"/>
        <v>0</v>
      </c>
      <c r="BC1082" s="68">
        <f t="shared" si="558"/>
        <v>0</v>
      </c>
      <c r="BD1082" s="285"/>
    </row>
    <row r="1083" spans="1:56" s="68" customFormat="1">
      <c r="A1083" s="200"/>
      <c r="B1083" s="200"/>
      <c r="C1083" s="200" t="s">
        <v>420</v>
      </c>
      <c r="D1083" s="200" t="s">
        <v>201</v>
      </c>
      <c r="E1083" s="200" t="s">
        <v>835</v>
      </c>
      <c r="F1083" s="200"/>
      <c r="G1083" s="200" t="s">
        <v>1392</v>
      </c>
      <c r="H1083" s="201" t="s">
        <v>206</v>
      </c>
      <c r="I1083" s="202">
        <v>29.23</v>
      </c>
      <c r="J1083" s="200" t="s">
        <v>560</v>
      </c>
      <c r="K1083" s="176">
        <v>5</v>
      </c>
      <c r="L1083" s="176"/>
      <c r="M1083" s="176" t="s">
        <v>119</v>
      </c>
      <c r="N1083" s="286"/>
      <c r="O1083" s="286"/>
      <c r="P1083" s="176"/>
      <c r="Q1083" s="203">
        <f t="shared" si="534"/>
        <v>0</v>
      </c>
      <c r="R1083" s="203">
        <f t="shared" si="535"/>
        <v>0</v>
      </c>
      <c r="S1083" s="203">
        <f t="shared" si="536"/>
        <v>0</v>
      </c>
      <c r="T1083" s="203">
        <f t="shared" si="537"/>
        <v>0</v>
      </c>
      <c r="U1083" s="203">
        <f t="shared" si="538"/>
        <v>0</v>
      </c>
      <c r="V1083" s="175">
        <f>IF(Q1083&gt;0,VLOOKUP(Q1083,Jahresfaktoren!$A$11:$B$24,2,),0)</f>
        <v>0</v>
      </c>
      <c r="W1083" s="175">
        <f>IF(R1083&gt;0,VLOOKUP(R1083,Jahresfaktoren!$D$11:$E$24,2,),0)</f>
        <v>0</v>
      </c>
      <c r="X1083" s="175">
        <f>IF(S1083&gt;0,VLOOKUP(S1083,Jahresfaktoren!$A$28:$B$29,2,),0)</f>
        <v>0</v>
      </c>
      <c r="Y1083" s="175">
        <f>IF(T1083&gt;0,VLOOKUP(T1083,Jahresfaktoren!$A$28:$B$29,2,),0)</f>
        <v>0</v>
      </c>
      <c r="Z1083" s="175">
        <f>IF(U1083&gt;0,VLOOKUP(U1083,Jahresfaktoren!$A$32:$B$33,2,),)</f>
        <v>0</v>
      </c>
      <c r="AA1083" s="177" t="str">
        <f t="shared" si="548"/>
        <v/>
      </c>
      <c r="AB1083" s="177" t="str">
        <f t="shared" si="549"/>
        <v/>
      </c>
      <c r="AC1083" s="177" t="str">
        <f t="shared" si="550"/>
        <v/>
      </c>
      <c r="AD1083" s="177" t="str">
        <f t="shared" si="551"/>
        <v/>
      </c>
      <c r="AE1083" s="177" t="str">
        <f t="shared" si="552"/>
        <v/>
      </c>
      <c r="AF1083" s="178">
        <f>IF(Q1083&gt;0,VLOOKUP(H1083,Leistungszahlen!$A$11:$C$158,3,),0)</f>
        <v>0</v>
      </c>
      <c r="AG1083" s="178">
        <f>IF(R1083&gt;0,VLOOKUP(H1083,Leistungszahlen!$A$11:$F$158,6,),IF(T1083&gt;0,VLOOKUP(H1083,Leistungszahlen!$A$11:$F$158,6,),0))</f>
        <v>0</v>
      </c>
      <c r="AH1083" s="179">
        <f t="shared" si="543"/>
        <v>0</v>
      </c>
      <c r="AI1083" s="179">
        <f t="shared" si="544"/>
        <v>0</v>
      </c>
      <c r="AJ1083" s="179">
        <f t="shared" si="545"/>
        <v>0</v>
      </c>
      <c r="AK1083" s="179">
        <f t="shared" si="546"/>
        <v>0</v>
      </c>
      <c r="AL1083" s="179">
        <f t="shared" si="547"/>
        <v>0</v>
      </c>
      <c r="AM1083" s="180" t="str">
        <f>IF(L1083=1,Stundensätze!$D$13,IF(L1083=2,Stundensätze!$D$17,IF(L1083=4,Stundensätze!$D$21,"")))</f>
        <v/>
      </c>
      <c r="AN1083" s="180" t="str">
        <f>IF(L1083=1,Stundensätze!$D$15,IF(L1083=2,Stundensätze!$D$19,IF(L1083=4,Stundensätze!$D$23,"")))</f>
        <v/>
      </c>
      <c r="AO1083" s="180">
        <f t="shared" si="553"/>
        <v>0</v>
      </c>
      <c r="AP1083" s="180">
        <f t="shared" si="554"/>
        <v>0</v>
      </c>
      <c r="AQ1083" s="192">
        <f t="shared" si="555"/>
        <v>0</v>
      </c>
      <c r="AR1083" s="192">
        <f t="shared" si="556"/>
        <v>0</v>
      </c>
      <c r="AS1083" s="193">
        <f t="shared" si="557"/>
        <v>0</v>
      </c>
      <c r="AT1083" s="258" t="str">
        <f>IF(K1083=0,0,VLOOKUP(K1083,Kostenstellen!A:B,2,FALSE))</f>
        <v xml:space="preserve">Salinenklinik </v>
      </c>
      <c r="AU1083" s="68" t="str">
        <f t="shared" si="539"/>
        <v/>
      </c>
      <c r="AV1083" s="68" t="str">
        <f t="shared" si="540"/>
        <v/>
      </c>
      <c r="AW1083" s="68">
        <f>IF(AF1083=0,0,VLOOKUP($H1083,Leistungszahlen!$A$11:$H$158,4,FALSE))</f>
        <v>0</v>
      </c>
      <c r="AX1083" s="68">
        <f>IF(AF1083=0,0,VLOOKUP($H1083,Leistungszahlen!$A$11:$H$158,5,FALSE))</f>
        <v>0</v>
      </c>
      <c r="AY1083" s="68">
        <f>IF(AG1083=0,0,VLOOKUP($H1083,Leistungszahlen!$A$11:$H$158,6,FALSE))</f>
        <v>0</v>
      </c>
      <c r="AZ1083" s="68">
        <f t="shared" si="541"/>
        <v>0</v>
      </c>
      <c r="BA1083" s="68">
        <f t="shared" si="542"/>
        <v>0</v>
      </c>
      <c r="BC1083" s="68">
        <f t="shared" si="558"/>
        <v>0</v>
      </c>
      <c r="BD1083" s="285"/>
    </row>
    <row r="1084" spans="1:56" s="68" customFormat="1">
      <c r="A1084" s="200"/>
      <c r="B1084" s="200"/>
      <c r="C1084" s="200" t="s">
        <v>420</v>
      </c>
      <c r="D1084" s="200" t="s">
        <v>201</v>
      </c>
      <c r="E1084" s="200" t="s">
        <v>835</v>
      </c>
      <c r="F1084" s="200"/>
      <c r="G1084" s="200" t="s">
        <v>1393</v>
      </c>
      <c r="H1084" s="201" t="s">
        <v>220</v>
      </c>
      <c r="I1084" s="202">
        <v>3.55</v>
      </c>
      <c r="J1084" s="200" t="s">
        <v>292</v>
      </c>
      <c r="K1084" s="176">
        <v>5</v>
      </c>
      <c r="L1084" s="176"/>
      <c r="M1084" s="176" t="s">
        <v>119</v>
      </c>
      <c r="N1084" s="286"/>
      <c r="O1084" s="286"/>
      <c r="P1084" s="176"/>
      <c r="Q1084" s="203">
        <f t="shared" si="534"/>
        <v>0</v>
      </c>
      <c r="R1084" s="203">
        <f t="shared" si="535"/>
        <v>0</v>
      </c>
      <c r="S1084" s="203">
        <f t="shared" si="536"/>
        <v>0</v>
      </c>
      <c r="T1084" s="203">
        <f t="shared" si="537"/>
        <v>0</v>
      </c>
      <c r="U1084" s="203">
        <f t="shared" si="538"/>
        <v>0</v>
      </c>
      <c r="V1084" s="175">
        <f>IF(Q1084&gt;0,VLOOKUP(Q1084,Jahresfaktoren!$A$11:$B$24,2,),0)</f>
        <v>0</v>
      </c>
      <c r="W1084" s="175">
        <f>IF(R1084&gt;0,VLOOKUP(R1084,Jahresfaktoren!$D$11:$E$24,2,),0)</f>
        <v>0</v>
      </c>
      <c r="X1084" s="175">
        <f>IF(S1084&gt;0,VLOOKUP(S1084,Jahresfaktoren!$A$28:$B$29,2,),0)</f>
        <v>0</v>
      </c>
      <c r="Y1084" s="175">
        <f>IF(T1084&gt;0,VLOOKUP(T1084,Jahresfaktoren!$A$28:$B$29,2,),0)</f>
        <v>0</v>
      </c>
      <c r="Z1084" s="175">
        <f>IF(U1084&gt;0,VLOOKUP(U1084,Jahresfaktoren!$A$32:$B$33,2,),)</f>
        <v>0</v>
      </c>
      <c r="AA1084" s="177" t="str">
        <f t="shared" si="548"/>
        <v/>
      </c>
      <c r="AB1084" s="177" t="str">
        <f t="shared" si="549"/>
        <v/>
      </c>
      <c r="AC1084" s="177" t="str">
        <f t="shared" si="550"/>
        <v/>
      </c>
      <c r="AD1084" s="177" t="str">
        <f t="shared" si="551"/>
        <v/>
      </c>
      <c r="AE1084" s="177" t="str">
        <f t="shared" si="552"/>
        <v/>
      </c>
      <c r="AF1084" s="178">
        <f>IF(Q1084&gt;0,VLOOKUP(H1084,Leistungszahlen!$A$11:$C$158,3,),0)</f>
        <v>0</v>
      </c>
      <c r="AG1084" s="178">
        <f>IF(R1084&gt;0,VLOOKUP(H1084,Leistungszahlen!$A$11:$F$158,6,),IF(T1084&gt;0,VLOOKUP(H1084,Leistungszahlen!$A$11:$F$158,6,),0))</f>
        <v>0</v>
      </c>
      <c r="AH1084" s="179">
        <f t="shared" si="543"/>
        <v>0</v>
      </c>
      <c r="AI1084" s="179">
        <f t="shared" si="544"/>
        <v>0</v>
      </c>
      <c r="AJ1084" s="179">
        <f t="shared" si="545"/>
        <v>0</v>
      </c>
      <c r="AK1084" s="179">
        <f t="shared" si="546"/>
        <v>0</v>
      </c>
      <c r="AL1084" s="179">
        <f t="shared" si="547"/>
        <v>0</v>
      </c>
      <c r="AM1084" s="180" t="str">
        <f>IF(L1084=1,Stundensätze!$D$13,IF(L1084=2,Stundensätze!$D$17,IF(L1084=4,Stundensätze!$D$21,"")))</f>
        <v/>
      </c>
      <c r="AN1084" s="180" t="str">
        <f>IF(L1084=1,Stundensätze!$D$15,IF(L1084=2,Stundensätze!$D$19,IF(L1084=4,Stundensätze!$D$23,"")))</f>
        <v/>
      </c>
      <c r="AO1084" s="180">
        <f t="shared" si="553"/>
        <v>0</v>
      </c>
      <c r="AP1084" s="180">
        <f t="shared" si="554"/>
        <v>0</v>
      </c>
      <c r="AQ1084" s="192">
        <f t="shared" si="555"/>
        <v>0</v>
      </c>
      <c r="AR1084" s="192">
        <f t="shared" si="556"/>
        <v>0</v>
      </c>
      <c r="AS1084" s="193">
        <f t="shared" si="557"/>
        <v>0</v>
      </c>
      <c r="AT1084" s="258" t="str">
        <f>IF(K1084=0,0,VLOOKUP(K1084,Kostenstellen!A:B,2,FALSE))</f>
        <v xml:space="preserve">Salinenklinik </v>
      </c>
      <c r="AU1084" s="68" t="str">
        <f t="shared" si="539"/>
        <v/>
      </c>
      <c r="AV1084" s="68" t="str">
        <f t="shared" si="540"/>
        <v/>
      </c>
      <c r="AW1084" s="68">
        <f>IF(AF1084=0,0,VLOOKUP($H1084,Leistungszahlen!$A$11:$H$158,4,FALSE))</f>
        <v>0</v>
      </c>
      <c r="AX1084" s="68">
        <f>IF(AF1084=0,0,VLOOKUP($H1084,Leistungszahlen!$A$11:$H$158,5,FALSE))</f>
        <v>0</v>
      </c>
      <c r="AY1084" s="68">
        <f>IF(AG1084=0,0,VLOOKUP($H1084,Leistungszahlen!$A$11:$H$158,6,FALSE))</f>
        <v>0</v>
      </c>
      <c r="AZ1084" s="68">
        <f t="shared" si="541"/>
        <v>0</v>
      </c>
      <c r="BA1084" s="68">
        <f t="shared" si="542"/>
        <v>0</v>
      </c>
      <c r="BC1084" s="68">
        <f t="shared" si="558"/>
        <v>0</v>
      </c>
      <c r="BD1084" s="285"/>
    </row>
    <row r="1085" spans="1:56" s="68" customFormat="1">
      <c r="A1085" s="200"/>
      <c r="B1085" s="200"/>
      <c r="C1085" s="200" t="s">
        <v>420</v>
      </c>
      <c r="D1085" s="200" t="s">
        <v>201</v>
      </c>
      <c r="E1085" s="200" t="s">
        <v>835</v>
      </c>
      <c r="F1085" s="200"/>
      <c r="G1085" s="200" t="s">
        <v>1394</v>
      </c>
      <c r="H1085" s="201" t="s">
        <v>220</v>
      </c>
      <c r="I1085" s="202">
        <v>3.46</v>
      </c>
      <c r="J1085" s="200" t="s">
        <v>292</v>
      </c>
      <c r="K1085" s="176">
        <v>5</v>
      </c>
      <c r="L1085" s="176"/>
      <c r="M1085" s="176" t="s">
        <v>119</v>
      </c>
      <c r="N1085" s="286"/>
      <c r="O1085" s="286"/>
      <c r="P1085" s="176"/>
      <c r="Q1085" s="203">
        <f t="shared" si="534"/>
        <v>0</v>
      </c>
      <c r="R1085" s="203">
        <f t="shared" si="535"/>
        <v>0</v>
      </c>
      <c r="S1085" s="203">
        <f t="shared" si="536"/>
        <v>0</v>
      </c>
      <c r="T1085" s="203">
        <f t="shared" si="537"/>
        <v>0</v>
      </c>
      <c r="U1085" s="203">
        <f t="shared" si="538"/>
        <v>0</v>
      </c>
      <c r="V1085" s="175">
        <f>IF(Q1085&gt;0,VLOOKUP(Q1085,Jahresfaktoren!$A$11:$B$24,2,),0)</f>
        <v>0</v>
      </c>
      <c r="W1085" s="175">
        <f>IF(R1085&gt;0,VLOOKUP(R1085,Jahresfaktoren!$D$11:$E$24,2,),0)</f>
        <v>0</v>
      </c>
      <c r="X1085" s="175">
        <f>IF(S1085&gt;0,VLOOKUP(S1085,Jahresfaktoren!$A$28:$B$29,2,),0)</f>
        <v>0</v>
      </c>
      <c r="Y1085" s="175">
        <f>IF(T1085&gt;0,VLOOKUP(T1085,Jahresfaktoren!$A$28:$B$29,2,),0)</f>
        <v>0</v>
      </c>
      <c r="Z1085" s="175">
        <f>IF(U1085&gt;0,VLOOKUP(U1085,Jahresfaktoren!$A$32:$B$33,2,),)</f>
        <v>0</v>
      </c>
      <c r="AA1085" s="177" t="str">
        <f t="shared" si="548"/>
        <v/>
      </c>
      <c r="AB1085" s="177" t="str">
        <f t="shared" si="549"/>
        <v/>
      </c>
      <c r="AC1085" s="177" t="str">
        <f t="shared" si="550"/>
        <v/>
      </c>
      <c r="AD1085" s="177" t="str">
        <f t="shared" si="551"/>
        <v/>
      </c>
      <c r="AE1085" s="177" t="str">
        <f t="shared" si="552"/>
        <v/>
      </c>
      <c r="AF1085" s="178">
        <f>IF(Q1085&gt;0,VLOOKUP(H1085,Leistungszahlen!$A$11:$C$158,3,),0)</f>
        <v>0</v>
      </c>
      <c r="AG1085" s="178">
        <f>IF(R1085&gt;0,VLOOKUP(H1085,Leistungszahlen!$A$11:$F$158,6,),IF(T1085&gt;0,VLOOKUP(H1085,Leistungszahlen!$A$11:$F$158,6,),0))</f>
        <v>0</v>
      </c>
      <c r="AH1085" s="179">
        <f t="shared" si="543"/>
        <v>0</v>
      </c>
      <c r="AI1085" s="179">
        <f t="shared" si="544"/>
        <v>0</v>
      </c>
      <c r="AJ1085" s="179">
        <f t="shared" si="545"/>
        <v>0</v>
      </c>
      <c r="AK1085" s="179">
        <f t="shared" si="546"/>
        <v>0</v>
      </c>
      <c r="AL1085" s="179">
        <f t="shared" si="547"/>
        <v>0</v>
      </c>
      <c r="AM1085" s="180" t="str">
        <f>IF(L1085=1,Stundensätze!$D$13,IF(L1085=2,Stundensätze!$D$17,IF(L1085=4,Stundensätze!$D$21,"")))</f>
        <v/>
      </c>
      <c r="AN1085" s="180" t="str">
        <f>IF(L1085=1,Stundensätze!$D$15,IF(L1085=2,Stundensätze!$D$19,IF(L1085=4,Stundensätze!$D$23,"")))</f>
        <v/>
      </c>
      <c r="AO1085" s="180">
        <f t="shared" si="553"/>
        <v>0</v>
      </c>
      <c r="AP1085" s="180">
        <f t="shared" si="554"/>
        <v>0</v>
      </c>
      <c r="AQ1085" s="192">
        <f t="shared" si="555"/>
        <v>0</v>
      </c>
      <c r="AR1085" s="192">
        <f t="shared" si="556"/>
        <v>0</v>
      </c>
      <c r="AS1085" s="193">
        <f t="shared" si="557"/>
        <v>0</v>
      </c>
      <c r="AT1085" s="258" t="str">
        <f>IF(K1085=0,0,VLOOKUP(K1085,Kostenstellen!A:B,2,FALSE))</f>
        <v xml:space="preserve">Salinenklinik </v>
      </c>
      <c r="AU1085" s="68" t="str">
        <f t="shared" si="539"/>
        <v/>
      </c>
      <c r="AV1085" s="68" t="str">
        <f t="shared" si="540"/>
        <v/>
      </c>
      <c r="AW1085" s="68">
        <f>IF(AF1085=0,0,VLOOKUP($H1085,Leistungszahlen!$A$11:$H$158,4,FALSE))</f>
        <v>0</v>
      </c>
      <c r="AX1085" s="68">
        <f>IF(AF1085=0,0,VLOOKUP($H1085,Leistungszahlen!$A$11:$H$158,5,FALSE))</f>
        <v>0</v>
      </c>
      <c r="AY1085" s="68">
        <f>IF(AG1085=0,0,VLOOKUP($H1085,Leistungszahlen!$A$11:$H$158,6,FALSE))</f>
        <v>0</v>
      </c>
      <c r="AZ1085" s="68">
        <f t="shared" si="541"/>
        <v>0</v>
      </c>
      <c r="BA1085" s="68">
        <f t="shared" si="542"/>
        <v>0</v>
      </c>
      <c r="BC1085" s="68">
        <f t="shared" si="558"/>
        <v>0</v>
      </c>
      <c r="BD1085" s="285"/>
    </row>
    <row r="1086" spans="1:56" s="68" customFormat="1">
      <c r="A1086" s="200"/>
      <c r="B1086" s="200"/>
      <c r="C1086" s="200" t="s">
        <v>420</v>
      </c>
      <c r="D1086" s="200" t="s">
        <v>201</v>
      </c>
      <c r="E1086" s="200" t="s">
        <v>835</v>
      </c>
      <c r="F1086" s="200"/>
      <c r="G1086" s="200" t="s">
        <v>1395</v>
      </c>
      <c r="H1086" s="201" t="s">
        <v>220</v>
      </c>
      <c r="I1086" s="202">
        <v>18.46</v>
      </c>
      <c r="J1086" s="200" t="s">
        <v>292</v>
      </c>
      <c r="K1086" s="176">
        <v>5</v>
      </c>
      <c r="L1086" s="176"/>
      <c r="M1086" s="176" t="s">
        <v>119</v>
      </c>
      <c r="N1086" s="286"/>
      <c r="O1086" s="286"/>
      <c r="P1086" s="176"/>
      <c r="Q1086" s="203">
        <f t="shared" si="534"/>
        <v>0</v>
      </c>
      <c r="R1086" s="203">
        <f t="shared" si="535"/>
        <v>0</v>
      </c>
      <c r="S1086" s="203">
        <f t="shared" si="536"/>
        <v>0</v>
      </c>
      <c r="T1086" s="203">
        <f t="shared" si="537"/>
        <v>0</v>
      </c>
      <c r="U1086" s="203">
        <f t="shared" si="538"/>
        <v>0</v>
      </c>
      <c r="V1086" s="175">
        <f>IF(Q1086&gt;0,VLOOKUP(Q1086,Jahresfaktoren!$A$11:$B$24,2,),0)</f>
        <v>0</v>
      </c>
      <c r="W1086" s="175">
        <f>IF(R1086&gt;0,VLOOKUP(R1086,Jahresfaktoren!$D$11:$E$24,2,),0)</f>
        <v>0</v>
      </c>
      <c r="X1086" s="175">
        <f>IF(S1086&gt;0,VLOOKUP(S1086,Jahresfaktoren!$A$28:$B$29,2,),0)</f>
        <v>0</v>
      </c>
      <c r="Y1086" s="175">
        <f>IF(T1086&gt;0,VLOOKUP(T1086,Jahresfaktoren!$A$28:$B$29,2,),0)</f>
        <v>0</v>
      </c>
      <c r="Z1086" s="175">
        <f>IF(U1086&gt;0,VLOOKUP(U1086,Jahresfaktoren!$A$32:$B$33,2,),)</f>
        <v>0</v>
      </c>
      <c r="AA1086" s="177" t="str">
        <f t="shared" si="548"/>
        <v/>
      </c>
      <c r="AB1086" s="177" t="str">
        <f t="shared" si="549"/>
        <v/>
      </c>
      <c r="AC1086" s="177" t="str">
        <f t="shared" si="550"/>
        <v/>
      </c>
      <c r="AD1086" s="177" t="str">
        <f t="shared" si="551"/>
        <v/>
      </c>
      <c r="AE1086" s="177" t="str">
        <f t="shared" si="552"/>
        <v/>
      </c>
      <c r="AF1086" s="178">
        <f>IF(Q1086&gt;0,VLOOKUP(H1086,Leistungszahlen!$A$11:$C$158,3,),0)</f>
        <v>0</v>
      </c>
      <c r="AG1086" s="178">
        <f>IF(R1086&gt;0,VLOOKUP(H1086,Leistungszahlen!$A$11:$F$158,6,),IF(T1086&gt;0,VLOOKUP(H1086,Leistungszahlen!$A$11:$F$158,6,),0))</f>
        <v>0</v>
      </c>
      <c r="AH1086" s="179">
        <f t="shared" si="543"/>
        <v>0</v>
      </c>
      <c r="AI1086" s="179">
        <f t="shared" si="544"/>
        <v>0</v>
      </c>
      <c r="AJ1086" s="179">
        <f t="shared" si="545"/>
        <v>0</v>
      </c>
      <c r="AK1086" s="179">
        <f t="shared" si="546"/>
        <v>0</v>
      </c>
      <c r="AL1086" s="179">
        <f t="shared" si="547"/>
        <v>0</v>
      </c>
      <c r="AM1086" s="180" t="str">
        <f>IF(L1086=1,Stundensätze!$D$13,IF(L1086=2,Stundensätze!$D$17,IF(L1086=4,Stundensätze!$D$21,"")))</f>
        <v/>
      </c>
      <c r="AN1086" s="180" t="str">
        <f>IF(L1086=1,Stundensätze!$D$15,IF(L1086=2,Stundensätze!$D$19,IF(L1086=4,Stundensätze!$D$23,"")))</f>
        <v/>
      </c>
      <c r="AO1086" s="180">
        <f t="shared" si="553"/>
        <v>0</v>
      </c>
      <c r="AP1086" s="180">
        <f t="shared" si="554"/>
        <v>0</v>
      </c>
      <c r="AQ1086" s="192">
        <f t="shared" si="555"/>
        <v>0</v>
      </c>
      <c r="AR1086" s="192">
        <f t="shared" si="556"/>
        <v>0</v>
      </c>
      <c r="AS1086" s="193">
        <f t="shared" si="557"/>
        <v>0</v>
      </c>
      <c r="AT1086" s="258" t="str">
        <f>IF(K1086=0,0,VLOOKUP(K1086,Kostenstellen!A:B,2,FALSE))</f>
        <v xml:space="preserve">Salinenklinik </v>
      </c>
      <c r="AU1086" s="68" t="str">
        <f t="shared" si="539"/>
        <v/>
      </c>
      <c r="AV1086" s="68" t="str">
        <f t="shared" si="540"/>
        <v/>
      </c>
      <c r="AW1086" s="68">
        <f>IF(AF1086=0,0,VLOOKUP($H1086,Leistungszahlen!$A$11:$H$158,4,FALSE))</f>
        <v>0</v>
      </c>
      <c r="AX1086" s="68">
        <f>IF(AF1086=0,0,VLOOKUP($H1086,Leistungszahlen!$A$11:$H$158,5,FALSE))</f>
        <v>0</v>
      </c>
      <c r="AY1086" s="68">
        <f>IF(AG1086=0,0,VLOOKUP($H1086,Leistungszahlen!$A$11:$H$158,6,FALSE))</f>
        <v>0</v>
      </c>
      <c r="AZ1086" s="68">
        <f t="shared" si="541"/>
        <v>0</v>
      </c>
      <c r="BA1086" s="68">
        <f t="shared" si="542"/>
        <v>0</v>
      </c>
      <c r="BC1086" s="68">
        <f t="shared" si="558"/>
        <v>0</v>
      </c>
      <c r="BD1086" s="285"/>
    </row>
    <row r="1087" spans="1:56" s="68" customFormat="1">
      <c r="A1087" s="200"/>
      <c r="B1087" s="200"/>
      <c r="C1087" s="200" t="s">
        <v>420</v>
      </c>
      <c r="D1087" s="200" t="s">
        <v>201</v>
      </c>
      <c r="E1087" s="200" t="s">
        <v>835</v>
      </c>
      <c r="F1087" s="200"/>
      <c r="G1087" s="200" t="s">
        <v>1396</v>
      </c>
      <c r="H1087" s="201" t="s">
        <v>206</v>
      </c>
      <c r="I1087" s="202">
        <v>58.76</v>
      </c>
      <c r="J1087" s="200" t="s">
        <v>292</v>
      </c>
      <c r="K1087" s="176">
        <v>5</v>
      </c>
      <c r="L1087" s="176"/>
      <c r="M1087" s="176" t="s">
        <v>119</v>
      </c>
      <c r="N1087" s="286"/>
      <c r="O1087" s="286"/>
      <c r="P1087" s="176"/>
      <c r="Q1087" s="203">
        <f t="shared" si="534"/>
        <v>0</v>
      </c>
      <c r="R1087" s="203">
        <f t="shared" si="535"/>
        <v>0</v>
      </c>
      <c r="S1087" s="203">
        <f t="shared" si="536"/>
        <v>0</v>
      </c>
      <c r="T1087" s="203">
        <f t="shared" si="537"/>
        <v>0</v>
      </c>
      <c r="U1087" s="203">
        <f t="shared" si="538"/>
        <v>0</v>
      </c>
      <c r="V1087" s="175">
        <f>IF(Q1087&gt;0,VLOOKUP(Q1087,Jahresfaktoren!$A$11:$B$24,2,),0)</f>
        <v>0</v>
      </c>
      <c r="W1087" s="175">
        <f>IF(R1087&gt;0,VLOOKUP(R1087,Jahresfaktoren!$D$11:$E$24,2,),0)</f>
        <v>0</v>
      </c>
      <c r="X1087" s="175">
        <f>IF(S1087&gt;0,VLOOKUP(S1087,Jahresfaktoren!$A$28:$B$29,2,),0)</f>
        <v>0</v>
      </c>
      <c r="Y1087" s="175">
        <f>IF(T1087&gt;0,VLOOKUP(T1087,Jahresfaktoren!$A$28:$B$29,2,),0)</f>
        <v>0</v>
      </c>
      <c r="Z1087" s="175">
        <f>IF(U1087&gt;0,VLOOKUP(U1087,Jahresfaktoren!$A$32:$B$33,2,),)</f>
        <v>0</v>
      </c>
      <c r="AA1087" s="177" t="str">
        <f t="shared" si="548"/>
        <v/>
      </c>
      <c r="AB1087" s="177" t="str">
        <f t="shared" si="549"/>
        <v/>
      </c>
      <c r="AC1087" s="177" t="str">
        <f t="shared" si="550"/>
        <v/>
      </c>
      <c r="AD1087" s="177" t="str">
        <f t="shared" si="551"/>
        <v/>
      </c>
      <c r="AE1087" s="177" t="str">
        <f t="shared" si="552"/>
        <v/>
      </c>
      <c r="AF1087" s="178">
        <f>IF(Q1087&gt;0,VLOOKUP(H1087,Leistungszahlen!$A$11:$C$158,3,),0)</f>
        <v>0</v>
      </c>
      <c r="AG1087" s="178">
        <f>IF(R1087&gt;0,VLOOKUP(H1087,Leistungszahlen!$A$11:$F$158,6,),IF(T1087&gt;0,VLOOKUP(H1087,Leistungszahlen!$A$11:$F$158,6,),0))</f>
        <v>0</v>
      </c>
      <c r="AH1087" s="179">
        <f t="shared" si="543"/>
        <v>0</v>
      </c>
      <c r="AI1087" s="179">
        <f t="shared" si="544"/>
        <v>0</v>
      </c>
      <c r="AJ1087" s="179">
        <f t="shared" si="545"/>
        <v>0</v>
      </c>
      <c r="AK1087" s="179">
        <f t="shared" si="546"/>
        <v>0</v>
      </c>
      <c r="AL1087" s="179">
        <f t="shared" si="547"/>
        <v>0</v>
      </c>
      <c r="AM1087" s="180" t="str">
        <f>IF(L1087=1,Stundensätze!$D$13,IF(L1087=2,Stundensätze!$D$17,IF(L1087=4,Stundensätze!$D$21,"")))</f>
        <v/>
      </c>
      <c r="AN1087" s="180" t="str">
        <f>IF(L1087=1,Stundensätze!$D$15,IF(L1087=2,Stundensätze!$D$19,IF(L1087=4,Stundensätze!$D$23,"")))</f>
        <v/>
      </c>
      <c r="AO1087" s="180">
        <f t="shared" si="553"/>
        <v>0</v>
      </c>
      <c r="AP1087" s="180">
        <f t="shared" si="554"/>
        <v>0</v>
      </c>
      <c r="AQ1087" s="192">
        <f t="shared" si="555"/>
        <v>0</v>
      </c>
      <c r="AR1087" s="192">
        <f t="shared" si="556"/>
        <v>0</v>
      </c>
      <c r="AS1087" s="193">
        <f t="shared" si="557"/>
        <v>0</v>
      </c>
      <c r="AT1087" s="258" t="str">
        <f>IF(K1087=0,0,VLOOKUP(K1087,Kostenstellen!A:B,2,FALSE))</f>
        <v xml:space="preserve">Salinenklinik </v>
      </c>
      <c r="AU1087" s="68" t="str">
        <f t="shared" si="539"/>
        <v/>
      </c>
      <c r="AV1087" s="68" t="str">
        <f t="shared" si="540"/>
        <v/>
      </c>
      <c r="AW1087" s="68">
        <f>IF(AF1087=0,0,VLOOKUP($H1087,Leistungszahlen!$A$11:$H$158,4,FALSE))</f>
        <v>0</v>
      </c>
      <c r="AX1087" s="68">
        <f>IF(AF1087=0,0,VLOOKUP($H1087,Leistungszahlen!$A$11:$H$158,5,FALSE))</f>
        <v>0</v>
      </c>
      <c r="AY1087" s="68">
        <f>IF(AG1087=0,0,VLOOKUP($H1087,Leistungszahlen!$A$11:$H$158,6,FALSE))</f>
        <v>0</v>
      </c>
      <c r="AZ1087" s="68">
        <f t="shared" si="541"/>
        <v>0</v>
      </c>
      <c r="BA1087" s="68">
        <f t="shared" si="542"/>
        <v>0</v>
      </c>
      <c r="BC1087" s="68">
        <f t="shared" si="558"/>
        <v>0</v>
      </c>
      <c r="BD1087" s="285"/>
    </row>
    <row r="1088" spans="1:56" s="68" customFormat="1">
      <c r="A1088" s="200"/>
      <c r="B1088" s="200"/>
      <c r="C1088" s="200" t="s">
        <v>420</v>
      </c>
      <c r="D1088" s="200" t="s">
        <v>201</v>
      </c>
      <c r="E1088" s="200" t="s">
        <v>835</v>
      </c>
      <c r="F1088" s="200"/>
      <c r="G1088" s="200" t="s">
        <v>1397</v>
      </c>
      <c r="H1088" s="201" t="s">
        <v>206</v>
      </c>
      <c r="I1088" s="202">
        <v>14.54</v>
      </c>
      <c r="J1088" s="200" t="s">
        <v>292</v>
      </c>
      <c r="K1088" s="176">
        <v>5</v>
      </c>
      <c r="L1088" s="176"/>
      <c r="M1088" s="176" t="s">
        <v>119</v>
      </c>
      <c r="N1088" s="286"/>
      <c r="O1088" s="286"/>
      <c r="P1088" s="176"/>
      <c r="Q1088" s="203">
        <f t="shared" si="534"/>
        <v>0</v>
      </c>
      <c r="R1088" s="203">
        <f t="shared" si="535"/>
        <v>0</v>
      </c>
      <c r="S1088" s="203">
        <f t="shared" si="536"/>
        <v>0</v>
      </c>
      <c r="T1088" s="203">
        <f t="shared" si="537"/>
        <v>0</v>
      </c>
      <c r="U1088" s="203">
        <f t="shared" si="538"/>
        <v>0</v>
      </c>
      <c r="V1088" s="175">
        <f>IF(Q1088&gt;0,VLOOKUP(Q1088,Jahresfaktoren!$A$11:$B$24,2,),0)</f>
        <v>0</v>
      </c>
      <c r="W1088" s="175">
        <f>IF(R1088&gt;0,VLOOKUP(R1088,Jahresfaktoren!$D$11:$E$24,2,),0)</f>
        <v>0</v>
      </c>
      <c r="X1088" s="175">
        <f>IF(S1088&gt;0,VLOOKUP(S1088,Jahresfaktoren!$A$28:$B$29,2,),0)</f>
        <v>0</v>
      </c>
      <c r="Y1088" s="175">
        <f>IF(T1088&gt;0,VLOOKUP(T1088,Jahresfaktoren!$A$28:$B$29,2,),0)</f>
        <v>0</v>
      </c>
      <c r="Z1088" s="175">
        <f>IF(U1088&gt;0,VLOOKUP(U1088,Jahresfaktoren!$A$32:$B$33,2,),)</f>
        <v>0</v>
      </c>
      <c r="AA1088" s="177" t="str">
        <f t="shared" si="548"/>
        <v/>
      </c>
      <c r="AB1088" s="177" t="str">
        <f t="shared" si="549"/>
        <v/>
      </c>
      <c r="AC1088" s="177" t="str">
        <f t="shared" si="550"/>
        <v/>
      </c>
      <c r="AD1088" s="177" t="str">
        <f t="shared" si="551"/>
        <v/>
      </c>
      <c r="AE1088" s="177" t="str">
        <f t="shared" si="552"/>
        <v/>
      </c>
      <c r="AF1088" s="178">
        <f>IF(Q1088&gt;0,VLOOKUP(H1088,Leistungszahlen!$A$11:$C$158,3,),0)</f>
        <v>0</v>
      </c>
      <c r="AG1088" s="178">
        <f>IF(R1088&gt;0,VLOOKUP(H1088,Leistungszahlen!$A$11:$F$158,6,),IF(T1088&gt;0,VLOOKUP(H1088,Leistungszahlen!$A$11:$F$158,6,),0))</f>
        <v>0</v>
      </c>
      <c r="AH1088" s="179">
        <f t="shared" si="543"/>
        <v>0</v>
      </c>
      <c r="AI1088" s="179">
        <f t="shared" si="544"/>
        <v>0</v>
      </c>
      <c r="AJ1088" s="179">
        <f t="shared" si="545"/>
        <v>0</v>
      </c>
      <c r="AK1088" s="179">
        <f t="shared" si="546"/>
        <v>0</v>
      </c>
      <c r="AL1088" s="179">
        <f t="shared" si="547"/>
        <v>0</v>
      </c>
      <c r="AM1088" s="180" t="str">
        <f>IF(L1088=1,Stundensätze!$D$13,IF(L1088=2,Stundensätze!$D$17,IF(L1088=4,Stundensätze!$D$21,"")))</f>
        <v/>
      </c>
      <c r="AN1088" s="180" t="str">
        <f>IF(L1088=1,Stundensätze!$D$15,IF(L1088=2,Stundensätze!$D$19,IF(L1088=4,Stundensätze!$D$23,"")))</f>
        <v/>
      </c>
      <c r="AO1088" s="180">
        <f t="shared" si="553"/>
        <v>0</v>
      </c>
      <c r="AP1088" s="180">
        <f t="shared" si="554"/>
        <v>0</v>
      </c>
      <c r="AQ1088" s="192">
        <f t="shared" si="555"/>
        <v>0</v>
      </c>
      <c r="AR1088" s="192">
        <f t="shared" si="556"/>
        <v>0</v>
      </c>
      <c r="AS1088" s="193">
        <f t="shared" si="557"/>
        <v>0</v>
      </c>
      <c r="AT1088" s="258" t="str">
        <f>IF(K1088=0,0,VLOOKUP(K1088,Kostenstellen!A:B,2,FALSE))</f>
        <v xml:space="preserve">Salinenklinik </v>
      </c>
      <c r="AU1088" s="68" t="str">
        <f t="shared" si="539"/>
        <v/>
      </c>
      <c r="AV1088" s="68" t="str">
        <f t="shared" si="540"/>
        <v/>
      </c>
      <c r="AW1088" s="68">
        <f>IF(AF1088=0,0,VLOOKUP($H1088,Leistungszahlen!$A$11:$H$158,4,FALSE))</f>
        <v>0</v>
      </c>
      <c r="AX1088" s="68">
        <f>IF(AF1088=0,0,VLOOKUP($H1088,Leistungszahlen!$A$11:$H$158,5,FALSE))</f>
        <v>0</v>
      </c>
      <c r="AY1088" s="68">
        <f>IF(AG1088=0,0,VLOOKUP($H1088,Leistungszahlen!$A$11:$H$158,6,FALSE))</f>
        <v>0</v>
      </c>
      <c r="AZ1088" s="68">
        <f t="shared" si="541"/>
        <v>0</v>
      </c>
      <c r="BA1088" s="68">
        <f t="shared" si="542"/>
        <v>0</v>
      </c>
      <c r="BC1088" s="68">
        <f t="shared" si="558"/>
        <v>0</v>
      </c>
      <c r="BD1088" s="285"/>
    </row>
    <row r="1089" spans="1:56" s="68" customFormat="1">
      <c r="A1089" s="200"/>
      <c r="B1089" s="200"/>
      <c r="C1089" s="200" t="s">
        <v>420</v>
      </c>
      <c r="D1089" s="200" t="s">
        <v>201</v>
      </c>
      <c r="E1089" s="200" t="s">
        <v>835</v>
      </c>
      <c r="F1089" s="200"/>
      <c r="G1089" s="200" t="s">
        <v>1398</v>
      </c>
      <c r="H1089" s="201" t="s">
        <v>206</v>
      </c>
      <c r="I1089" s="202">
        <v>15.73</v>
      </c>
      <c r="J1089" s="200" t="s">
        <v>292</v>
      </c>
      <c r="K1089" s="176">
        <v>5</v>
      </c>
      <c r="L1089" s="176"/>
      <c r="M1089" s="176" t="s">
        <v>119</v>
      </c>
      <c r="N1089" s="286"/>
      <c r="O1089" s="286"/>
      <c r="P1089" s="176"/>
      <c r="Q1089" s="203">
        <f t="shared" si="534"/>
        <v>0</v>
      </c>
      <c r="R1089" s="203">
        <f t="shared" si="535"/>
        <v>0</v>
      </c>
      <c r="S1089" s="203">
        <f t="shared" si="536"/>
        <v>0</v>
      </c>
      <c r="T1089" s="203">
        <f t="shared" si="537"/>
        <v>0</v>
      </c>
      <c r="U1089" s="203">
        <f t="shared" si="538"/>
        <v>0</v>
      </c>
      <c r="V1089" s="175">
        <f>IF(Q1089&gt;0,VLOOKUP(Q1089,Jahresfaktoren!$A$11:$B$24,2,),0)</f>
        <v>0</v>
      </c>
      <c r="W1089" s="175">
        <f>IF(R1089&gt;0,VLOOKUP(R1089,Jahresfaktoren!$D$11:$E$24,2,),0)</f>
        <v>0</v>
      </c>
      <c r="X1089" s="175">
        <f>IF(S1089&gt;0,VLOOKUP(S1089,Jahresfaktoren!$A$28:$B$29,2,),0)</f>
        <v>0</v>
      </c>
      <c r="Y1089" s="175">
        <f>IF(T1089&gt;0,VLOOKUP(T1089,Jahresfaktoren!$A$28:$B$29,2,),0)</f>
        <v>0</v>
      </c>
      <c r="Z1089" s="175">
        <f>IF(U1089&gt;0,VLOOKUP(U1089,Jahresfaktoren!$A$32:$B$33,2,),)</f>
        <v>0</v>
      </c>
      <c r="AA1089" s="177" t="str">
        <f t="shared" si="548"/>
        <v/>
      </c>
      <c r="AB1089" s="177" t="str">
        <f t="shared" si="549"/>
        <v/>
      </c>
      <c r="AC1089" s="177" t="str">
        <f t="shared" si="550"/>
        <v/>
      </c>
      <c r="AD1089" s="177" t="str">
        <f t="shared" si="551"/>
        <v/>
      </c>
      <c r="AE1089" s="177" t="str">
        <f t="shared" si="552"/>
        <v/>
      </c>
      <c r="AF1089" s="178">
        <f>IF(Q1089&gt;0,VLOOKUP(H1089,Leistungszahlen!$A$11:$C$158,3,),0)</f>
        <v>0</v>
      </c>
      <c r="AG1089" s="178">
        <f>IF(R1089&gt;0,VLOOKUP(H1089,Leistungszahlen!$A$11:$F$158,6,),IF(T1089&gt;0,VLOOKUP(H1089,Leistungszahlen!$A$11:$F$158,6,),0))</f>
        <v>0</v>
      </c>
      <c r="AH1089" s="179">
        <f t="shared" si="543"/>
        <v>0</v>
      </c>
      <c r="AI1089" s="179">
        <f t="shared" si="544"/>
        <v>0</v>
      </c>
      <c r="AJ1089" s="179">
        <f t="shared" si="545"/>
        <v>0</v>
      </c>
      <c r="AK1089" s="179">
        <f t="shared" si="546"/>
        <v>0</v>
      </c>
      <c r="AL1089" s="179">
        <f t="shared" si="547"/>
        <v>0</v>
      </c>
      <c r="AM1089" s="180" t="str">
        <f>IF(L1089=1,Stundensätze!$D$13,IF(L1089=2,Stundensätze!$D$17,IF(L1089=4,Stundensätze!$D$21,"")))</f>
        <v/>
      </c>
      <c r="AN1089" s="180" t="str">
        <f>IF(L1089=1,Stundensätze!$D$15,IF(L1089=2,Stundensätze!$D$19,IF(L1089=4,Stundensätze!$D$23,"")))</f>
        <v/>
      </c>
      <c r="AO1089" s="180">
        <f t="shared" si="553"/>
        <v>0</v>
      </c>
      <c r="AP1089" s="180">
        <f t="shared" si="554"/>
        <v>0</v>
      </c>
      <c r="AQ1089" s="192">
        <f t="shared" si="555"/>
        <v>0</v>
      </c>
      <c r="AR1089" s="192">
        <f t="shared" si="556"/>
        <v>0</v>
      </c>
      <c r="AS1089" s="193">
        <f t="shared" si="557"/>
        <v>0</v>
      </c>
      <c r="AT1089" s="258" t="str">
        <f>IF(K1089=0,0,VLOOKUP(K1089,Kostenstellen!A:B,2,FALSE))</f>
        <v xml:space="preserve">Salinenklinik </v>
      </c>
      <c r="AU1089" s="68" t="str">
        <f t="shared" si="539"/>
        <v/>
      </c>
      <c r="AV1089" s="68" t="str">
        <f t="shared" si="540"/>
        <v/>
      </c>
      <c r="AW1089" s="68">
        <f>IF(AF1089=0,0,VLOOKUP($H1089,Leistungszahlen!$A$11:$H$158,4,FALSE))</f>
        <v>0</v>
      </c>
      <c r="AX1089" s="68">
        <f>IF(AF1089=0,0,VLOOKUP($H1089,Leistungszahlen!$A$11:$H$158,5,FALSE))</f>
        <v>0</v>
      </c>
      <c r="AY1089" s="68">
        <f>IF(AG1089=0,0,VLOOKUP($H1089,Leistungszahlen!$A$11:$H$158,6,FALSE))</f>
        <v>0</v>
      </c>
      <c r="AZ1089" s="68">
        <f t="shared" si="541"/>
        <v>0</v>
      </c>
      <c r="BA1089" s="68">
        <f t="shared" si="542"/>
        <v>0</v>
      </c>
      <c r="BC1089" s="68">
        <f t="shared" si="558"/>
        <v>0</v>
      </c>
      <c r="BD1089" s="285"/>
    </row>
    <row r="1090" spans="1:56" s="68" customFormat="1">
      <c r="A1090" s="200"/>
      <c r="B1090" s="200"/>
      <c r="C1090" s="200" t="s">
        <v>420</v>
      </c>
      <c r="D1090" s="200" t="s">
        <v>201</v>
      </c>
      <c r="E1090" s="200" t="s">
        <v>835</v>
      </c>
      <c r="F1090" s="200"/>
      <c r="G1090" s="200" t="s">
        <v>117</v>
      </c>
      <c r="H1090" s="201" t="s">
        <v>220</v>
      </c>
      <c r="I1090" s="202">
        <v>27.06</v>
      </c>
      <c r="J1090" s="200" t="s">
        <v>292</v>
      </c>
      <c r="K1090" s="176">
        <v>5</v>
      </c>
      <c r="L1090" s="176"/>
      <c r="M1090" s="176" t="s">
        <v>119</v>
      </c>
      <c r="N1090" s="286"/>
      <c r="O1090" s="286"/>
      <c r="P1090" s="176"/>
      <c r="Q1090" s="203">
        <f t="shared" si="534"/>
        <v>0</v>
      </c>
      <c r="R1090" s="203">
        <f t="shared" si="535"/>
        <v>0</v>
      </c>
      <c r="S1090" s="203">
        <f t="shared" si="536"/>
        <v>0</v>
      </c>
      <c r="T1090" s="203">
        <f t="shared" si="537"/>
        <v>0</v>
      </c>
      <c r="U1090" s="203">
        <f t="shared" si="538"/>
        <v>0</v>
      </c>
      <c r="V1090" s="175">
        <f>IF(Q1090&gt;0,VLOOKUP(Q1090,Jahresfaktoren!$A$11:$B$24,2,),0)</f>
        <v>0</v>
      </c>
      <c r="W1090" s="175">
        <f>IF(R1090&gt;0,VLOOKUP(R1090,Jahresfaktoren!$D$11:$E$24,2,),0)</f>
        <v>0</v>
      </c>
      <c r="X1090" s="175">
        <f>IF(S1090&gt;0,VLOOKUP(S1090,Jahresfaktoren!$A$28:$B$29,2,),0)</f>
        <v>0</v>
      </c>
      <c r="Y1090" s="175">
        <f>IF(T1090&gt;0,VLOOKUP(T1090,Jahresfaktoren!$A$28:$B$29,2,),0)</f>
        <v>0</v>
      </c>
      <c r="Z1090" s="175">
        <f>IF(U1090&gt;0,VLOOKUP(U1090,Jahresfaktoren!$A$32:$B$33,2,),)</f>
        <v>0</v>
      </c>
      <c r="AA1090" s="177" t="str">
        <f t="shared" si="548"/>
        <v/>
      </c>
      <c r="AB1090" s="177" t="str">
        <f t="shared" si="549"/>
        <v/>
      </c>
      <c r="AC1090" s="177" t="str">
        <f t="shared" si="550"/>
        <v/>
      </c>
      <c r="AD1090" s="177" t="str">
        <f t="shared" si="551"/>
        <v/>
      </c>
      <c r="AE1090" s="177" t="str">
        <f t="shared" si="552"/>
        <v/>
      </c>
      <c r="AF1090" s="178">
        <f>IF(Q1090&gt;0,VLOOKUP(H1090,Leistungszahlen!$A$11:$C$158,3,),0)</f>
        <v>0</v>
      </c>
      <c r="AG1090" s="178">
        <f>IF(R1090&gt;0,VLOOKUP(H1090,Leistungszahlen!$A$11:$F$158,6,),IF(T1090&gt;0,VLOOKUP(H1090,Leistungszahlen!$A$11:$F$158,6,),0))</f>
        <v>0</v>
      </c>
      <c r="AH1090" s="179">
        <f t="shared" si="543"/>
        <v>0</v>
      </c>
      <c r="AI1090" s="179">
        <f t="shared" si="544"/>
        <v>0</v>
      </c>
      <c r="AJ1090" s="179">
        <f t="shared" si="545"/>
        <v>0</v>
      </c>
      <c r="AK1090" s="179">
        <f t="shared" si="546"/>
        <v>0</v>
      </c>
      <c r="AL1090" s="179">
        <f t="shared" si="547"/>
        <v>0</v>
      </c>
      <c r="AM1090" s="180" t="str">
        <f>IF(L1090=1,Stundensätze!$D$13,IF(L1090=2,Stundensätze!$D$17,IF(L1090=4,Stundensätze!$D$21,"")))</f>
        <v/>
      </c>
      <c r="AN1090" s="180" t="str">
        <f>IF(L1090=1,Stundensätze!$D$15,IF(L1090=2,Stundensätze!$D$19,IF(L1090=4,Stundensätze!$D$23,"")))</f>
        <v/>
      </c>
      <c r="AO1090" s="180">
        <f t="shared" si="553"/>
        <v>0</v>
      </c>
      <c r="AP1090" s="180">
        <f t="shared" si="554"/>
        <v>0</v>
      </c>
      <c r="AQ1090" s="192">
        <f t="shared" si="555"/>
        <v>0</v>
      </c>
      <c r="AR1090" s="192">
        <f t="shared" si="556"/>
        <v>0</v>
      </c>
      <c r="AS1090" s="193">
        <f t="shared" si="557"/>
        <v>0</v>
      </c>
      <c r="AT1090" s="258" t="str">
        <f>IF(K1090=0,0,VLOOKUP(K1090,Kostenstellen!A:B,2,FALSE))</f>
        <v xml:space="preserve">Salinenklinik </v>
      </c>
      <c r="AU1090" s="68" t="str">
        <f t="shared" si="539"/>
        <v/>
      </c>
      <c r="AV1090" s="68" t="str">
        <f t="shared" si="540"/>
        <v/>
      </c>
      <c r="AW1090" s="68">
        <f>IF(AF1090=0,0,VLOOKUP($H1090,Leistungszahlen!$A$11:$H$158,4,FALSE))</f>
        <v>0</v>
      </c>
      <c r="AX1090" s="68">
        <f>IF(AF1090=0,0,VLOOKUP($H1090,Leistungszahlen!$A$11:$H$158,5,FALSE))</f>
        <v>0</v>
      </c>
      <c r="AY1090" s="68">
        <f>IF(AG1090=0,0,VLOOKUP($H1090,Leistungszahlen!$A$11:$H$158,6,FALSE))</f>
        <v>0</v>
      </c>
      <c r="AZ1090" s="68">
        <f t="shared" si="541"/>
        <v>0</v>
      </c>
      <c r="BA1090" s="68">
        <f t="shared" si="542"/>
        <v>0</v>
      </c>
      <c r="BC1090" s="68">
        <f t="shared" si="558"/>
        <v>0</v>
      </c>
      <c r="BD1090" s="285"/>
    </row>
    <row r="1091" spans="1:56" s="68" customFormat="1">
      <c r="A1091" s="200"/>
      <c r="B1091" s="200"/>
      <c r="C1091" s="200" t="s">
        <v>420</v>
      </c>
      <c r="D1091" s="200" t="s">
        <v>201</v>
      </c>
      <c r="E1091" s="200" t="s">
        <v>835</v>
      </c>
      <c r="F1091" s="200"/>
      <c r="G1091" s="200" t="s">
        <v>1399</v>
      </c>
      <c r="H1091" s="201" t="s">
        <v>205</v>
      </c>
      <c r="I1091" s="202">
        <v>21.86</v>
      </c>
      <c r="J1091" s="200" t="s">
        <v>292</v>
      </c>
      <c r="K1091" s="176">
        <v>5</v>
      </c>
      <c r="L1091" s="176"/>
      <c r="M1091" s="176" t="s">
        <v>119</v>
      </c>
      <c r="N1091" s="286"/>
      <c r="O1091" s="286"/>
      <c r="P1091" s="176"/>
      <c r="Q1091" s="203">
        <f t="shared" ref="Q1091:Q1154" si="559">IF(M1091="x",0,IF(N1091=7,6,IF(N1091=14,12,IF(N1091="12+5",11,N1091))))</f>
        <v>0</v>
      </c>
      <c r="R1091" s="203">
        <f t="shared" ref="R1091:R1154" si="560">IF(M1091="x",0,IF(O1091=0,0,IF(N1091=7,0,IF(N1091+O1091=7,O1091-1,O1091))))</f>
        <v>0</v>
      </c>
      <c r="S1091" s="203">
        <f t="shared" ref="S1091:S1154" si="561">IF(M1091="x",0,IF(N1091=7,1,IF(N1091=14,2,IF(AND(N1091=12,O1091=5),1,IF(N1091="12+5",1,0)))))</f>
        <v>0</v>
      </c>
      <c r="T1091" s="203">
        <f t="shared" ref="T1091:T1154" si="562">IF(M1091="x",0,IF(O1091=0,0,IF(N1091=7,0,IF(N1091+O1091=7,1,0))))</f>
        <v>0</v>
      </c>
      <c r="U1091" s="203">
        <f t="shared" ref="U1091:U1154" si="563">T1091+S1091</f>
        <v>0</v>
      </c>
      <c r="V1091" s="175">
        <f>IF(Q1091&gt;0,VLOOKUP(Q1091,Jahresfaktoren!$A$11:$B$24,2,),0)</f>
        <v>0</v>
      </c>
      <c r="W1091" s="175">
        <f>IF(R1091&gt;0,VLOOKUP(R1091,Jahresfaktoren!$D$11:$E$24,2,),0)</f>
        <v>0</v>
      </c>
      <c r="X1091" s="175">
        <f>IF(S1091&gt;0,VLOOKUP(S1091,Jahresfaktoren!$A$28:$B$29,2,),0)</f>
        <v>0</v>
      </c>
      <c r="Y1091" s="175">
        <f>IF(T1091&gt;0,VLOOKUP(T1091,Jahresfaktoren!$A$28:$B$29,2,),0)</f>
        <v>0</v>
      </c>
      <c r="Z1091" s="175">
        <f>IF(U1091&gt;0,VLOOKUP(U1091,Jahresfaktoren!$A$32:$B$33,2,),)</f>
        <v>0</v>
      </c>
      <c r="AA1091" s="177" t="str">
        <f t="shared" si="548"/>
        <v/>
      </c>
      <c r="AB1091" s="177" t="str">
        <f t="shared" si="549"/>
        <v/>
      </c>
      <c r="AC1091" s="177" t="str">
        <f t="shared" si="550"/>
        <v/>
      </c>
      <c r="AD1091" s="177" t="str">
        <f t="shared" si="551"/>
        <v/>
      </c>
      <c r="AE1091" s="177" t="str">
        <f t="shared" si="552"/>
        <v/>
      </c>
      <c r="AF1091" s="178">
        <f>IF(Q1091&gt;0,VLOOKUP(H1091,Leistungszahlen!$A$11:$C$158,3,),0)</f>
        <v>0</v>
      </c>
      <c r="AG1091" s="178">
        <f>IF(R1091&gt;0,VLOOKUP(H1091,Leistungszahlen!$A$11:$F$158,6,),IF(T1091&gt;0,VLOOKUP(H1091,Leistungszahlen!$A$11:$F$158,6,),0))</f>
        <v>0</v>
      </c>
      <c r="AH1091" s="179">
        <f t="shared" si="543"/>
        <v>0</v>
      </c>
      <c r="AI1091" s="179">
        <f t="shared" si="544"/>
        <v>0</v>
      </c>
      <c r="AJ1091" s="179">
        <f t="shared" si="545"/>
        <v>0</v>
      </c>
      <c r="AK1091" s="179">
        <f t="shared" si="546"/>
        <v>0</v>
      </c>
      <c r="AL1091" s="179">
        <f t="shared" si="547"/>
        <v>0</v>
      </c>
      <c r="AM1091" s="180" t="str">
        <f>IF(L1091=1,Stundensätze!$D$13,IF(L1091=2,Stundensätze!$D$17,IF(L1091=4,Stundensätze!$D$21,"")))</f>
        <v/>
      </c>
      <c r="AN1091" s="180" t="str">
        <f>IF(L1091=1,Stundensätze!$D$15,IF(L1091=2,Stundensätze!$D$19,IF(L1091=4,Stundensätze!$D$23,"")))</f>
        <v/>
      </c>
      <c r="AO1091" s="180">
        <f t="shared" si="553"/>
        <v>0</v>
      </c>
      <c r="AP1091" s="180">
        <f t="shared" si="554"/>
        <v>0</v>
      </c>
      <c r="AQ1091" s="192">
        <f t="shared" si="555"/>
        <v>0</v>
      </c>
      <c r="AR1091" s="192">
        <f t="shared" si="556"/>
        <v>0</v>
      </c>
      <c r="AS1091" s="193">
        <f t="shared" si="557"/>
        <v>0</v>
      </c>
      <c r="AT1091" s="258" t="str">
        <f>IF(K1091=0,0,VLOOKUP(K1091,Kostenstellen!A:B,2,FALSE))</f>
        <v xml:space="preserve">Salinenklinik </v>
      </c>
      <c r="AU1091" s="68" t="str">
        <f t="shared" ref="AU1091:AU1154" si="564">IF(SUM(V1091:Z1091)&gt;0,H1091,"")</f>
        <v/>
      </c>
      <c r="AV1091" s="68" t="str">
        <f t="shared" ref="AV1091:AV1154" si="565">IF(SUM(R1091+T1091)&gt;0,H1091,"")</f>
        <v/>
      </c>
      <c r="AW1091" s="68">
        <f>IF(AF1091=0,0,VLOOKUP($H1091,Leistungszahlen!$A$11:$H$158,4,FALSE))</f>
        <v>0</v>
      </c>
      <c r="AX1091" s="68">
        <f>IF(AF1091=0,0,VLOOKUP($H1091,Leistungszahlen!$A$11:$H$158,5,FALSE))</f>
        <v>0</v>
      </c>
      <c r="AY1091" s="68">
        <f>IF(AG1091=0,0,VLOOKUP($H1091,Leistungszahlen!$A$11:$H$158,6,FALSE))</f>
        <v>0</v>
      </c>
      <c r="AZ1091" s="68">
        <f t="shared" ref="AZ1091:AZ1154" si="566">IF(AX1091&lt;AF1091,1,IF(AG1091&gt;AY1091,1,0))</f>
        <v>0</v>
      </c>
      <c r="BA1091" s="68">
        <f t="shared" ref="BA1091:BA1154" si="567">IF(AF1091&gt;AX1091,1,IF(AG1091&gt;AY1091,1,0))</f>
        <v>0</v>
      </c>
      <c r="BC1091" s="68">
        <f t="shared" si="558"/>
        <v>0</v>
      </c>
      <c r="BD1091" s="285"/>
    </row>
    <row r="1092" spans="1:56" s="68" customFormat="1">
      <c r="A1092" s="200"/>
      <c r="B1092" s="200"/>
      <c r="C1092" s="200" t="s">
        <v>420</v>
      </c>
      <c r="D1092" s="200" t="s">
        <v>199</v>
      </c>
      <c r="E1092" s="200" t="s">
        <v>835</v>
      </c>
      <c r="F1092" s="200" t="s">
        <v>1400</v>
      </c>
      <c r="G1092" s="200" t="s">
        <v>1401</v>
      </c>
      <c r="H1092" s="201" t="s">
        <v>206</v>
      </c>
      <c r="I1092" s="202">
        <v>24.45</v>
      </c>
      <c r="J1092" s="200" t="s">
        <v>560</v>
      </c>
      <c r="K1092" s="176">
        <v>5</v>
      </c>
      <c r="L1092" s="176"/>
      <c r="M1092" s="176" t="s">
        <v>119</v>
      </c>
      <c r="N1092" s="286"/>
      <c r="O1092" s="286"/>
      <c r="P1092" s="176"/>
      <c r="Q1092" s="203">
        <f t="shared" si="559"/>
        <v>0</v>
      </c>
      <c r="R1092" s="203">
        <f t="shared" si="560"/>
        <v>0</v>
      </c>
      <c r="S1092" s="203">
        <f t="shared" si="561"/>
        <v>0</v>
      </c>
      <c r="T1092" s="203">
        <f t="shared" si="562"/>
        <v>0</v>
      </c>
      <c r="U1092" s="203">
        <f t="shared" si="563"/>
        <v>0</v>
      </c>
      <c r="V1092" s="175">
        <f>IF(Q1092&gt;0,VLOOKUP(Q1092,Jahresfaktoren!$A$11:$B$24,2,),0)</f>
        <v>0</v>
      </c>
      <c r="W1092" s="175">
        <f>IF(R1092&gt;0,VLOOKUP(R1092,Jahresfaktoren!$D$11:$E$24,2,),0)</f>
        <v>0</v>
      </c>
      <c r="X1092" s="175">
        <f>IF(S1092&gt;0,VLOOKUP(S1092,Jahresfaktoren!$A$28:$B$29,2,),0)</f>
        <v>0</v>
      </c>
      <c r="Y1092" s="175">
        <f>IF(T1092&gt;0,VLOOKUP(T1092,Jahresfaktoren!$A$28:$B$29,2,),0)</f>
        <v>0</v>
      </c>
      <c r="Z1092" s="175">
        <f>IF(U1092&gt;0,VLOOKUP(U1092,Jahresfaktoren!$A$32:$B$33,2,),)</f>
        <v>0</v>
      </c>
      <c r="AA1092" s="177" t="str">
        <f t="shared" si="548"/>
        <v/>
      </c>
      <c r="AB1092" s="177" t="str">
        <f t="shared" si="549"/>
        <v/>
      </c>
      <c r="AC1092" s="177" t="str">
        <f t="shared" si="550"/>
        <v/>
      </c>
      <c r="AD1092" s="177" t="str">
        <f t="shared" si="551"/>
        <v/>
      </c>
      <c r="AE1092" s="177" t="str">
        <f t="shared" si="552"/>
        <v/>
      </c>
      <c r="AF1092" s="178">
        <f>IF(Q1092&gt;0,VLOOKUP(H1092,Leistungszahlen!$A$11:$C$158,3,),0)</f>
        <v>0</v>
      </c>
      <c r="AG1092" s="178">
        <f>IF(R1092&gt;0,VLOOKUP(H1092,Leistungszahlen!$A$11:$F$158,6,),IF(T1092&gt;0,VLOOKUP(H1092,Leistungszahlen!$A$11:$F$158,6,),0))</f>
        <v>0</v>
      </c>
      <c r="AH1092" s="179">
        <f t="shared" si="543"/>
        <v>0</v>
      </c>
      <c r="AI1092" s="179">
        <f t="shared" si="544"/>
        <v>0</v>
      </c>
      <c r="AJ1092" s="179">
        <f t="shared" si="545"/>
        <v>0</v>
      </c>
      <c r="AK1092" s="179">
        <f t="shared" si="546"/>
        <v>0</v>
      </c>
      <c r="AL1092" s="179">
        <f t="shared" si="547"/>
        <v>0</v>
      </c>
      <c r="AM1092" s="180" t="str">
        <f>IF(L1092=1,Stundensätze!$D$13,IF(L1092=2,Stundensätze!$D$17,IF(L1092=4,Stundensätze!$D$21,"")))</f>
        <v/>
      </c>
      <c r="AN1092" s="180" t="str">
        <f>IF(L1092=1,Stundensätze!$D$15,IF(L1092=2,Stundensätze!$D$19,IF(L1092=4,Stundensätze!$D$23,"")))</f>
        <v/>
      </c>
      <c r="AO1092" s="180">
        <f t="shared" si="553"/>
        <v>0</v>
      </c>
      <c r="AP1092" s="180">
        <f t="shared" si="554"/>
        <v>0</v>
      </c>
      <c r="AQ1092" s="192">
        <f t="shared" si="555"/>
        <v>0</v>
      </c>
      <c r="AR1092" s="192">
        <f t="shared" si="556"/>
        <v>0</v>
      </c>
      <c r="AS1092" s="193">
        <f t="shared" si="557"/>
        <v>0</v>
      </c>
      <c r="AT1092" s="258" t="str">
        <f>IF(K1092=0,0,VLOOKUP(K1092,Kostenstellen!A:B,2,FALSE))</f>
        <v xml:space="preserve">Salinenklinik </v>
      </c>
      <c r="AU1092" s="68" t="str">
        <f t="shared" si="564"/>
        <v/>
      </c>
      <c r="AV1092" s="68" t="str">
        <f t="shared" si="565"/>
        <v/>
      </c>
      <c r="AW1092" s="68">
        <f>IF(AF1092=0,0,VLOOKUP($H1092,Leistungszahlen!$A$11:$H$158,4,FALSE))</f>
        <v>0</v>
      </c>
      <c r="AX1092" s="68">
        <f>IF(AF1092=0,0,VLOOKUP($H1092,Leistungszahlen!$A$11:$H$158,5,FALSE))</f>
        <v>0</v>
      </c>
      <c r="AY1092" s="68">
        <f>IF(AG1092=0,0,VLOOKUP($H1092,Leistungszahlen!$A$11:$H$158,6,FALSE))</f>
        <v>0</v>
      </c>
      <c r="AZ1092" s="68">
        <f t="shared" si="566"/>
        <v>0</v>
      </c>
      <c r="BA1092" s="68">
        <f t="shared" si="567"/>
        <v>0</v>
      </c>
      <c r="BC1092" s="68">
        <f t="shared" si="558"/>
        <v>0</v>
      </c>
      <c r="BD1092" s="285"/>
    </row>
    <row r="1093" spans="1:56" s="68" customFormat="1">
      <c r="A1093" s="200"/>
      <c r="B1093" s="200"/>
      <c r="C1093" s="200" t="s">
        <v>420</v>
      </c>
      <c r="D1093" s="200" t="s">
        <v>199</v>
      </c>
      <c r="E1093" s="200" t="s">
        <v>835</v>
      </c>
      <c r="F1093" s="200" t="s">
        <v>1402</v>
      </c>
      <c r="G1093" s="200" t="s">
        <v>1403</v>
      </c>
      <c r="H1093" s="201" t="s">
        <v>202</v>
      </c>
      <c r="I1093" s="202">
        <v>19.89</v>
      </c>
      <c r="J1093" s="200" t="s">
        <v>560</v>
      </c>
      <c r="K1093" s="176">
        <v>5</v>
      </c>
      <c r="L1093" s="176">
        <v>1</v>
      </c>
      <c r="M1093" s="176" t="s">
        <v>119</v>
      </c>
      <c r="N1093" s="286">
        <v>0</v>
      </c>
      <c r="O1093" s="286">
        <v>0</v>
      </c>
      <c r="P1093" s="176"/>
      <c r="Q1093" s="203">
        <f t="shared" si="559"/>
        <v>0</v>
      </c>
      <c r="R1093" s="203">
        <f t="shared" si="560"/>
        <v>0</v>
      </c>
      <c r="S1093" s="203">
        <f t="shared" si="561"/>
        <v>0</v>
      </c>
      <c r="T1093" s="203">
        <f t="shared" si="562"/>
        <v>0</v>
      </c>
      <c r="U1093" s="203">
        <f t="shared" si="563"/>
        <v>0</v>
      </c>
      <c r="V1093" s="175">
        <f>IF(Q1093&gt;0,VLOOKUP(Q1093,Jahresfaktoren!$A$11:$B$24,2,),0)</f>
        <v>0</v>
      </c>
      <c r="W1093" s="175">
        <f>IF(R1093&gt;0,VLOOKUP(R1093,Jahresfaktoren!$D$11:$E$24,2,),0)</f>
        <v>0</v>
      </c>
      <c r="X1093" s="175">
        <f>IF(S1093&gt;0,VLOOKUP(S1093,Jahresfaktoren!$A$28:$B$29,2,),0)</f>
        <v>0</v>
      </c>
      <c r="Y1093" s="175">
        <f>IF(T1093&gt;0,VLOOKUP(T1093,Jahresfaktoren!$A$28:$B$29,2,),0)</f>
        <v>0</v>
      </c>
      <c r="Z1093" s="175">
        <f>IF(U1093&gt;0,VLOOKUP(U1093,Jahresfaktoren!$A$32:$B$33,2,),)</f>
        <v>0</v>
      </c>
      <c r="AA1093" s="177" t="str">
        <f t="shared" si="548"/>
        <v/>
      </c>
      <c r="AB1093" s="177" t="str">
        <f t="shared" si="549"/>
        <v/>
      </c>
      <c r="AC1093" s="177" t="str">
        <f t="shared" si="550"/>
        <v/>
      </c>
      <c r="AD1093" s="177" t="str">
        <f t="shared" si="551"/>
        <v/>
      </c>
      <c r="AE1093" s="177" t="str">
        <f t="shared" si="552"/>
        <v/>
      </c>
      <c r="AF1093" s="178">
        <f>IF(Q1093&gt;0,VLOOKUP(H1093,Leistungszahlen!$A$11:$C$158,3,),0)</f>
        <v>0</v>
      </c>
      <c r="AG1093" s="178">
        <f>IF(R1093&gt;0,VLOOKUP(H1093,Leistungszahlen!$A$11:$F$158,6,),IF(T1093&gt;0,VLOOKUP(H1093,Leistungszahlen!$A$11:$F$158,6,),0))</f>
        <v>0</v>
      </c>
      <c r="AH1093" s="179">
        <f t="shared" si="543"/>
        <v>0</v>
      </c>
      <c r="AI1093" s="179">
        <f t="shared" si="544"/>
        <v>0</v>
      </c>
      <c r="AJ1093" s="179">
        <f t="shared" si="545"/>
        <v>0</v>
      </c>
      <c r="AK1093" s="179">
        <f t="shared" si="546"/>
        <v>0</v>
      </c>
      <c r="AL1093" s="179">
        <f t="shared" si="547"/>
        <v>0</v>
      </c>
      <c r="AM1093" s="180">
        <f>IF(L1093=1,Stundensätze!$D$13,IF(L1093=2,Stundensätze!$D$17,IF(L1093=4,Stundensätze!$D$21,"")))</f>
        <v>0</v>
      </c>
      <c r="AN1093" s="180">
        <f>IF(L1093=1,Stundensätze!$D$15,IF(L1093=2,Stundensätze!$D$19,IF(L1093=4,Stundensätze!$D$23,"")))</f>
        <v>0</v>
      </c>
      <c r="AO1093" s="180">
        <f t="shared" si="553"/>
        <v>0</v>
      </c>
      <c r="AP1093" s="180">
        <f t="shared" si="554"/>
        <v>0</v>
      </c>
      <c r="AQ1093" s="192">
        <f t="shared" si="555"/>
        <v>0</v>
      </c>
      <c r="AR1093" s="192">
        <f t="shared" si="556"/>
        <v>0</v>
      </c>
      <c r="AS1093" s="193">
        <f t="shared" si="557"/>
        <v>0</v>
      </c>
      <c r="AT1093" s="258" t="str">
        <f>IF(K1093=0,0,VLOOKUP(K1093,Kostenstellen!A:B,2,FALSE))</f>
        <v xml:space="preserve">Salinenklinik </v>
      </c>
      <c r="AU1093" s="68" t="str">
        <f t="shared" si="564"/>
        <v/>
      </c>
      <c r="AV1093" s="68" t="str">
        <f t="shared" si="565"/>
        <v/>
      </c>
      <c r="AW1093" s="68">
        <f>IF(AF1093=0,0,VLOOKUP($H1093,Leistungszahlen!$A$11:$H$158,4,FALSE))</f>
        <v>0</v>
      </c>
      <c r="AX1093" s="68">
        <f>IF(AF1093=0,0,VLOOKUP($H1093,Leistungszahlen!$A$11:$H$158,5,FALSE))</f>
        <v>0</v>
      </c>
      <c r="AY1093" s="68">
        <f>IF(AG1093=0,0,VLOOKUP($H1093,Leistungszahlen!$A$11:$H$158,6,FALSE))</f>
        <v>0</v>
      </c>
      <c r="AZ1093" s="68">
        <f t="shared" si="566"/>
        <v>0</v>
      </c>
      <c r="BA1093" s="68">
        <f t="shared" si="567"/>
        <v>0</v>
      </c>
      <c r="BC1093" s="68">
        <f t="shared" si="558"/>
        <v>0</v>
      </c>
      <c r="BD1093" s="285"/>
    </row>
    <row r="1094" spans="1:56" s="68" customFormat="1">
      <c r="A1094" s="200"/>
      <c r="B1094" s="200"/>
      <c r="C1094" s="200" t="s">
        <v>420</v>
      </c>
      <c r="D1094" s="200" t="s">
        <v>199</v>
      </c>
      <c r="E1094" s="200" t="s">
        <v>835</v>
      </c>
      <c r="F1094" s="200" t="s">
        <v>1404</v>
      </c>
      <c r="G1094" s="200" t="s">
        <v>193</v>
      </c>
      <c r="H1094" s="201" t="s">
        <v>202</v>
      </c>
      <c r="I1094" s="202">
        <v>2.0099999999999998</v>
      </c>
      <c r="J1094" s="200" t="s">
        <v>560</v>
      </c>
      <c r="K1094" s="176">
        <v>5</v>
      </c>
      <c r="L1094" s="176">
        <v>1</v>
      </c>
      <c r="M1094" s="176" t="s">
        <v>119</v>
      </c>
      <c r="N1094" s="286">
        <v>0</v>
      </c>
      <c r="O1094" s="286">
        <v>0</v>
      </c>
      <c r="P1094" s="176"/>
      <c r="Q1094" s="203">
        <f t="shared" si="559"/>
        <v>0</v>
      </c>
      <c r="R1094" s="203">
        <f t="shared" si="560"/>
        <v>0</v>
      </c>
      <c r="S1094" s="203">
        <f t="shared" si="561"/>
        <v>0</v>
      </c>
      <c r="T1094" s="203">
        <f t="shared" si="562"/>
        <v>0</v>
      </c>
      <c r="U1094" s="203">
        <f t="shared" si="563"/>
        <v>0</v>
      </c>
      <c r="V1094" s="175">
        <f>IF(Q1094&gt;0,VLOOKUP(Q1094,Jahresfaktoren!$A$11:$B$24,2,),0)</f>
        <v>0</v>
      </c>
      <c r="W1094" s="175">
        <f>IF(R1094&gt;0,VLOOKUP(R1094,Jahresfaktoren!$D$11:$E$24,2,),0)</f>
        <v>0</v>
      </c>
      <c r="X1094" s="175">
        <f>IF(S1094&gt;0,VLOOKUP(S1094,Jahresfaktoren!$A$28:$B$29,2,),0)</f>
        <v>0</v>
      </c>
      <c r="Y1094" s="175">
        <f>IF(T1094&gt;0,VLOOKUP(T1094,Jahresfaktoren!$A$28:$B$29,2,),0)</f>
        <v>0</v>
      </c>
      <c r="Z1094" s="175">
        <f>IF(U1094&gt;0,VLOOKUP(U1094,Jahresfaktoren!$A$32:$B$33,2,),)</f>
        <v>0</v>
      </c>
      <c r="AA1094" s="177" t="str">
        <f t="shared" si="548"/>
        <v/>
      </c>
      <c r="AB1094" s="177" t="str">
        <f t="shared" si="549"/>
        <v/>
      </c>
      <c r="AC1094" s="177" t="str">
        <f t="shared" si="550"/>
        <v/>
      </c>
      <c r="AD1094" s="177" t="str">
        <f t="shared" si="551"/>
        <v/>
      </c>
      <c r="AE1094" s="177" t="str">
        <f t="shared" si="552"/>
        <v/>
      </c>
      <c r="AF1094" s="178">
        <f>IF(Q1094&gt;0,VLOOKUP(H1094,Leistungszahlen!$A$11:$C$158,3,),0)</f>
        <v>0</v>
      </c>
      <c r="AG1094" s="178">
        <f>IF(R1094&gt;0,VLOOKUP(H1094,Leistungszahlen!$A$11:$F$158,6,),IF(T1094&gt;0,VLOOKUP(H1094,Leistungszahlen!$A$11:$F$158,6,),0))</f>
        <v>0</v>
      </c>
      <c r="AH1094" s="179">
        <f t="shared" si="543"/>
        <v>0</v>
      </c>
      <c r="AI1094" s="179">
        <f t="shared" si="544"/>
        <v>0</v>
      </c>
      <c r="AJ1094" s="179">
        <f t="shared" si="545"/>
        <v>0</v>
      </c>
      <c r="AK1094" s="179">
        <f t="shared" si="546"/>
        <v>0</v>
      </c>
      <c r="AL1094" s="179">
        <f t="shared" si="547"/>
        <v>0</v>
      </c>
      <c r="AM1094" s="180">
        <f>IF(L1094=1,Stundensätze!$D$13,IF(L1094=2,Stundensätze!$D$17,IF(L1094=4,Stundensätze!$D$21,"")))</f>
        <v>0</v>
      </c>
      <c r="AN1094" s="180">
        <f>IF(L1094=1,Stundensätze!$D$15,IF(L1094=2,Stundensätze!$D$19,IF(L1094=4,Stundensätze!$D$23,"")))</f>
        <v>0</v>
      </c>
      <c r="AO1094" s="180">
        <f t="shared" si="553"/>
        <v>0</v>
      </c>
      <c r="AP1094" s="180">
        <f t="shared" si="554"/>
        <v>0</v>
      </c>
      <c r="AQ1094" s="192">
        <f t="shared" si="555"/>
        <v>0</v>
      </c>
      <c r="AR1094" s="192">
        <f t="shared" si="556"/>
        <v>0</v>
      </c>
      <c r="AS1094" s="193">
        <f t="shared" si="557"/>
        <v>0</v>
      </c>
      <c r="AT1094" s="258" t="str">
        <f>IF(K1094=0,0,VLOOKUP(K1094,Kostenstellen!A:B,2,FALSE))</f>
        <v xml:space="preserve">Salinenklinik </v>
      </c>
      <c r="AU1094" s="68" t="str">
        <f t="shared" si="564"/>
        <v/>
      </c>
      <c r="AV1094" s="68" t="str">
        <f t="shared" si="565"/>
        <v/>
      </c>
      <c r="AW1094" s="68">
        <f>IF(AF1094=0,0,VLOOKUP($H1094,Leistungszahlen!$A$11:$H$158,4,FALSE))</f>
        <v>0</v>
      </c>
      <c r="AX1094" s="68">
        <f>IF(AF1094=0,0,VLOOKUP($H1094,Leistungszahlen!$A$11:$H$158,5,FALSE))</f>
        <v>0</v>
      </c>
      <c r="AY1094" s="68">
        <f>IF(AG1094=0,0,VLOOKUP($H1094,Leistungszahlen!$A$11:$H$158,6,FALSE))</f>
        <v>0</v>
      </c>
      <c r="AZ1094" s="68">
        <f t="shared" si="566"/>
        <v>0</v>
      </c>
      <c r="BA1094" s="68">
        <f t="shared" si="567"/>
        <v>0</v>
      </c>
      <c r="BC1094" s="68">
        <f t="shared" si="558"/>
        <v>0</v>
      </c>
      <c r="BD1094" s="285"/>
    </row>
    <row r="1095" spans="1:56" s="68" customFormat="1">
      <c r="A1095" s="200"/>
      <c r="B1095" s="200"/>
      <c r="C1095" s="200" t="s">
        <v>420</v>
      </c>
      <c r="D1095" s="200" t="s">
        <v>199</v>
      </c>
      <c r="E1095" s="200" t="s">
        <v>835</v>
      </c>
      <c r="F1095" s="200" t="s">
        <v>1405</v>
      </c>
      <c r="G1095" s="200" t="s">
        <v>242</v>
      </c>
      <c r="H1095" s="201" t="s">
        <v>215</v>
      </c>
      <c r="I1095" s="202">
        <v>9.18</v>
      </c>
      <c r="J1095" s="200" t="s">
        <v>778</v>
      </c>
      <c r="K1095" s="176">
        <v>5</v>
      </c>
      <c r="L1095" s="176">
        <v>1</v>
      </c>
      <c r="M1095" s="176"/>
      <c r="N1095" s="286">
        <v>6</v>
      </c>
      <c r="O1095" s="286"/>
      <c r="P1095" s="176"/>
      <c r="Q1095" s="203">
        <f t="shared" si="559"/>
        <v>6</v>
      </c>
      <c r="R1095" s="203">
        <f t="shared" si="560"/>
        <v>0</v>
      </c>
      <c r="S1095" s="203">
        <f t="shared" si="561"/>
        <v>0</v>
      </c>
      <c r="T1095" s="203">
        <f t="shared" si="562"/>
        <v>0</v>
      </c>
      <c r="U1095" s="203">
        <f t="shared" si="563"/>
        <v>0</v>
      </c>
      <c r="V1095" s="175">
        <f>IF(Q1095&gt;0,VLOOKUP(Q1095,Jahresfaktoren!$A$11:$B$24,2,),0)</f>
        <v>302</v>
      </c>
      <c r="W1095" s="175">
        <f>IF(R1095&gt;0,VLOOKUP(R1095,Jahresfaktoren!$D$11:$E$24,2,),0)</f>
        <v>0</v>
      </c>
      <c r="X1095" s="175">
        <f>IF(S1095&gt;0,VLOOKUP(S1095,Jahresfaktoren!$A$28:$B$29,2,),0)</f>
        <v>0</v>
      </c>
      <c r="Y1095" s="175">
        <f>IF(T1095&gt;0,VLOOKUP(T1095,Jahresfaktoren!$A$28:$B$29,2,),0)</f>
        <v>0</v>
      </c>
      <c r="Z1095" s="175">
        <f>IF(U1095&gt;0,VLOOKUP(U1095,Jahresfaktoren!$A$32:$B$33,2,),)</f>
        <v>0</v>
      </c>
      <c r="AA1095" s="177">
        <f t="shared" si="548"/>
        <v>2772.36</v>
      </c>
      <c r="AB1095" s="177" t="str">
        <f t="shared" si="549"/>
        <v/>
      </c>
      <c r="AC1095" s="177" t="str">
        <f t="shared" si="550"/>
        <v/>
      </c>
      <c r="AD1095" s="177" t="str">
        <f t="shared" si="551"/>
        <v/>
      </c>
      <c r="AE1095" s="177" t="str">
        <f t="shared" si="552"/>
        <v/>
      </c>
      <c r="AF1095" s="178">
        <f>IF(Q1095&gt;0,VLOOKUP(H1095,Leistungszahlen!$A$11:$C$158,3,),0)</f>
        <v>0</v>
      </c>
      <c r="AG1095" s="178">
        <f>IF(R1095&gt;0,VLOOKUP(H1095,Leistungszahlen!$A$11:$F$158,6,),IF(T1095&gt;0,VLOOKUP(H1095,Leistungszahlen!$A$11:$F$158,6,),0))</f>
        <v>0</v>
      </c>
      <c r="AH1095" s="179" t="e">
        <f t="shared" si="543"/>
        <v>#DIV/0!</v>
      </c>
      <c r="AI1095" s="179">
        <f t="shared" si="544"/>
        <v>0</v>
      </c>
      <c r="AJ1095" s="179">
        <f t="shared" si="545"/>
        <v>0</v>
      </c>
      <c r="AK1095" s="179">
        <f t="shared" si="546"/>
        <v>0</v>
      </c>
      <c r="AL1095" s="179">
        <f t="shared" si="547"/>
        <v>0</v>
      </c>
      <c r="AM1095" s="180">
        <f>IF(L1095=1,Stundensätze!$D$13,IF(L1095=2,Stundensätze!$D$17,IF(L1095=4,Stundensätze!$D$21,"")))</f>
        <v>0</v>
      </c>
      <c r="AN1095" s="180">
        <f>IF(L1095=1,Stundensätze!$D$15,IF(L1095=2,Stundensätze!$D$19,IF(L1095=4,Stundensätze!$D$23,"")))</f>
        <v>0</v>
      </c>
      <c r="AO1095" s="180" t="e">
        <f t="shared" si="553"/>
        <v>#DIV/0!</v>
      </c>
      <c r="AP1095" s="180">
        <f t="shared" si="554"/>
        <v>0</v>
      </c>
      <c r="AQ1095" s="192" t="e">
        <f t="shared" si="555"/>
        <v>#DIV/0!</v>
      </c>
      <c r="AR1095" s="192" t="e">
        <f t="shared" si="556"/>
        <v>#DIV/0!</v>
      </c>
      <c r="AS1095" s="193" t="e">
        <f t="shared" si="557"/>
        <v>#DIV/0!</v>
      </c>
      <c r="AT1095" s="258" t="str">
        <f>IF(K1095=0,0,VLOOKUP(K1095,Kostenstellen!A:B,2,FALSE))</f>
        <v xml:space="preserve">Salinenklinik </v>
      </c>
      <c r="AU1095" s="68" t="str">
        <f t="shared" si="564"/>
        <v>R</v>
      </c>
      <c r="AV1095" s="68" t="str">
        <f t="shared" si="565"/>
        <v/>
      </c>
      <c r="AW1095" s="68">
        <f>IF(AF1095=0,0,VLOOKUP($H1095,Leistungszahlen!$A$11:$H$158,4,FALSE))</f>
        <v>0</v>
      </c>
      <c r="AX1095" s="68">
        <f>IF(AF1095=0,0,VLOOKUP($H1095,Leistungszahlen!$A$11:$H$158,5,FALSE))</f>
        <v>0</v>
      </c>
      <c r="AY1095" s="68">
        <f>IF(AG1095=0,0,VLOOKUP($H1095,Leistungszahlen!$A$11:$H$158,6,FALSE))</f>
        <v>0</v>
      </c>
      <c r="AZ1095" s="68">
        <f t="shared" si="566"/>
        <v>0</v>
      </c>
      <c r="BA1095" s="68">
        <f t="shared" si="567"/>
        <v>0</v>
      </c>
      <c r="BC1095" s="68">
        <f t="shared" si="558"/>
        <v>0</v>
      </c>
      <c r="BD1095" s="285"/>
    </row>
    <row r="1096" spans="1:56" s="68" customFormat="1">
      <c r="A1096" s="200"/>
      <c r="B1096" s="200"/>
      <c r="C1096" s="200" t="s">
        <v>420</v>
      </c>
      <c r="D1096" s="200" t="s">
        <v>199</v>
      </c>
      <c r="E1096" s="200" t="s">
        <v>835</v>
      </c>
      <c r="F1096" s="200" t="s">
        <v>1406</v>
      </c>
      <c r="G1096" s="200" t="s">
        <v>311</v>
      </c>
      <c r="H1096" s="201" t="s">
        <v>206</v>
      </c>
      <c r="I1096" s="202">
        <v>9.66</v>
      </c>
      <c r="J1096" s="200" t="s">
        <v>292</v>
      </c>
      <c r="K1096" s="176">
        <v>5</v>
      </c>
      <c r="L1096" s="176">
        <v>1</v>
      </c>
      <c r="M1096" s="176" t="s">
        <v>119</v>
      </c>
      <c r="N1096" s="286">
        <v>6</v>
      </c>
      <c r="O1096" s="286">
        <v>0</v>
      </c>
      <c r="P1096" s="176"/>
      <c r="Q1096" s="203">
        <f t="shared" si="559"/>
        <v>0</v>
      </c>
      <c r="R1096" s="203">
        <f t="shared" si="560"/>
        <v>0</v>
      </c>
      <c r="S1096" s="203">
        <f t="shared" si="561"/>
        <v>0</v>
      </c>
      <c r="T1096" s="203">
        <f t="shared" si="562"/>
        <v>0</v>
      </c>
      <c r="U1096" s="203">
        <f t="shared" si="563"/>
        <v>0</v>
      </c>
      <c r="V1096" s="175">
        <f>IF(Q1096&gt;0,VLOOKUP(Q1096,Jahresfaktoren!$A$11:$B$24,2,),0)</f>
        <v>0</v>
      </c>
      <c r="W1096" s="175">
        <f>IF(R1096&gt;0,VLOOKUP(R1096,Jahresfaktoren!$D$11:$E$24,2,),0)</f>
        <v>0</v>
      </c>
      <c r="X1096" s="175">
        <f>IF(S1096&gt;0,VLOOKUP(S1096,Jahresfaktoren!$A$28:$B$29,2,),0)</f>
        <v>0</v>
      </c>
      <c r="Y1096" s="175">
        <f>IF(T1096&gt;0,VLOOKUP(T1096,Jahresfaktoren!$A$28:$B$29,2,),0)</f>
        <v>0</v>
      </c>
      <c r="Z1096" s="175">
        <f>IF(U1096&gt;0,VLOOKUP(U1096,Jahresfaktoren!$A$32:$B$33,2,),)</f>
        <v>0</v>
      </c>
      <c r="AA1096" s="177" t="str">
        <f t="shared" si="548"/>
        <v/>
      </c>
      <c r="AB1096" s="177" t="str">
        <f t="shared" si="549"/>
        <v/>
      </c>
      <c r="AC1096" s="177" t="str">
        <f t="shared" si="550"/>
        <v/>
      </c>
      <c r="AD1096" s="177" t="str">
        <f t="shared" si="551"/>
        <v/>
      </c>
      <c r="AE1096" s="177" t="str">
        <f t="shared" si="552"/>
        <v/>
      </c>
      <c r="AF1096" s="178">
        <f>IF(Q1096&gt;0,VLOOKUP(H1096,Leistungszahlen!$A$11:$C$158,3,),0)</f>
        <v>0</v>
      </c>
      <c r="AG1096" s="178">
        <f>IF(R1096&gt;0,VLOOKUP(H1096,Leistungszahlen!$A$11:$F$158,6,),IF(T1096&gt;0,VLOOKUP(H1096,Leistungszahlen!$A$11:$F$158,6,),0))</f>
        <v>0</v>
      </c>
      <c r="AH1096" s="179">
        <f t="shared" si="543"/>
        <v>0</v>
      </c>
      <c r="AI1096" s="179">
        <f t="shared" si="544"/>
        <v>0</v>
      </c>
      <c r="AJ1096" s="179">
        <f t="shared" si="545"/>
        <v>0</v>
      </c>
      <c r="AK1096" s="179">
        <f t="shared" si="546"/>
        <v>0</v>
      </c>
      <c r="AL1096" s="179">
        <f t="shared" si="547"/>
        <v>0</v>
      </c>
      <c r="AM1096" s="180">
        <f>IF(L1096=1,Stundensätze!$D$13,IF(L1096=2,Stundensätze!$D$17,IF(L1096=4,Stundensätze!$D$21,"")))</f>
        <v>0</v>
      </c>
      <c r="AN1096" s="180">
        <f>IF(L1096=1,Stundensätze!$D$15,IF(L1096=2,Stundensätze!$D$19,IF(L1096=4,Stundensätze!$D$23,"")))</f>
        <v>0</v>
      </c>
      <c r="AO1096" s="180">
        <f t="shared" si="553"/>
        <v>0</v>
      </c>
      <c r="AP1096" s="180">
        <f t="shared" si="554"/>
        <v>0</v>
      </c>
      <c r="AQ1096" s="192">
        <f t="shared" si="555"/>
        <v>0</v>
      </c>
      <c r="AR1096" s="192">
        <f t="shared" si="556"/>
        <v>0</v>
      </c>
      <c r="AS1096" s="193">
        <f t="shared" si="557"/>
        <v>0</v>
      </c>
      <c r="AT1096" s="258" t="str">
        <f>IF(K1096=0,0,VLOOKUP(K1096,Kostenstellen!A:B,2,FALSE))</f>
        <v xml:space="preserve">Salinenklinik </v>
      </c>
      <c r="AU1096" s="68" t="str">
        <f t="shared" si="564"/>
        <v/>
      </c>
      <c r="AV1096" s="68" t="str">
        <f t="shared" si="565"/>
        <v/>
      </c>
      <c r="AW1096" s="68">
        <f>IF(AF1096=0,0,VLOOKUP($H1096,Leistungszahlen!$A$11:$H$158,4,FALSE))</f>
        <v>0</v>
      </c>
      <c r="AX1096" s="68">
        <f>IF(AF1096=0,0,VLOOKUP($H1096,Leistungszahlen!$A$11:$H$158,5,FALSE))</f>
        <v>0</v>
      </c>
      <c r="AY1096" s="68">
        <f>IF(AG1096=0,0,VLOOKUP($H1096,Leistungszahlen!$A$11:$H$158,6,FALSE))</f>
        <v>0</v>
      </c>
      <c r="AZ1096" s="68">
        <f t="shared" si="566"/>
        <v>0</v>
      </c>
      <c r="BA1096" s="68">
        <f t="shared" si="567"/>
        <v>0</v>
      </c>
      <c r="BC1096" s="68">
        <f t="shared" si="558"/>
        <v>0</v>
      </c>
      <c r="BD1096" s="285"/>
    </row>
    <row r="1097" spans="1:56" s="68" customFormat="1">
      <c r="A1097" s="200"/>
      <c r="B1097" s="200"/>
      <c r="C1097" s="200" t="s">
        <v>420</v>
      </c>
      <c r="D1097" s="200" t="s">
        <v>199</v>
      </c>
      <c r="E1097" s="200" t="s">
        <v>835</v>
      </c>
      <c r="F1097" s="200" t="s">
        <v>1407</v>
      </c>
      <c r="G1097" s="200" t="s">
        <v>117</v>
      </c>
      <c r="H1097" s="201" t="s">
        <v>206</v>
      </c>
      <c r="I1097" s="202">
        <v>20.07</v>
      </c>
      <c r="J1097" s="200" t="s">
        <v>292</v>
      </c>
      <c r="K1097" s="176">
        <v>5</v>
      </c>
      <c r="L1097" s="176"/>
      <c r="M1097" s="176" t="s">
        <v>119</v>
      </c>
      <c r="N1097" s="286"/>
      <c r="O1097" s="286"/>
      <c r="P1097" s="176"/>
      <c r="Q1097" s="203">
        <f t="shared" si="559"/>
        <v>0</v>
      </c>
      <c r="R1097" s="203">
        <f t="shared" si="560"/>
        <v>0</v>
      </c>
      <c r="S1097" s="203">
        <f t="shared" si="561"/>
        <v>0</v>
      </c>
      <c r="T1097" s="203">
        <f t="shared" si="562"/>
        <v>0</v>
      </c>
      <c r="U1097" s="203">
        <f t="shared" si="563"/>
        <v>0</v>
      </c>
      <c r="V1097" s="175">
        <f>IF(Q1097&gt;0,VLOOKUP(Q1097,Jahresfaktoren!$A$11:$B$24,2,),0)</f>
        <v>0</v>
      </c>
      <c r="W1097" s="175">
        <f>IF(R1097&gt;0,VLOOKUP(R1097,Jahresfaktoren!$D$11:$E$24,2,),0)</f>
        <v>0</v>
      </c>
      <c r="X1097" s="175">
        <f>IF(S1097&gt;0,VLOOKUP(S1097,Jahresfaktoren!$A$28:$B$29,2,),0)</f>
        <v>0</v>
      </c>
      <c r="Y1097" s="175">
        <f>IF(T1097&gt;0,VLOOKUP(T1097,Jahresfaktoren!$A$28:$B$29,2,),0)</f>
        <v>0</v>
      </c>
      <c r="Z1097" s="175">
        <f>IF(U1097&gt;0,VLOOKUP(U1097,Jahresfaktoren!$A$32:$B$33,2,),)</f>
        <v>0</v>
      </c>
      <c r="AA1097" s="177" t="str">
        <f t="shared" si="548"/>
        <v/>
      </c>
      <c r="AB1097" s="177" t="str">
        <f t="shared" si="549"/>
        <v/>
      </c>
      <c r="AC1097" s="177" t="str">
        <f t="shared" si="550"/>
        <v/>
      </c>
      <c r="AD1097" s="177" t="str">
        <f t="shared" si="551"/>
        <v/>
      </c>
      <c r="AE1097" s="177" t="str">
        <f t="shared" si="552"/>
        <v/>
      </c>
      <c r="AF1097" s="178">
        <f>IF(Q1097&gt;0,VLOOKUP(H1097,Leistungszahlen!$A$11:$C$158,3,),0)</f>
        <v>0</v>
      </c>
      <c r="AG1097" s="178">
        <f>IF(R1097&gt;0,VLOOKUP(H1097,Leistungszahlen!$A$11:$F$158,6,),IF(T1097&gt;0,VLOOKUP(H1097,Leistungszahlen!$A$11:$F$158,6,),0))</f>
        <v>0</v>
      </c>
      <c r="AH1097" s="179">
        <f t="shared" si="543"/>
        <v>0</v>
      </c>
      <c r="AI1097" s="179">
        <f t="shared" si="544"/>
        <v>0</v>
      </c>
      <c r="AJ1097" s="179">
        <f t="shared" si="545"/>
        <v>0</v>
      </c>
      <c r="AK1097" s="179">
        <f t="shared" si="546"/>
        <v>0</v>
      </c>
      <c r="AL1097" s="179">
        <f t="shared" si="547"/>
        <v>0</v>
      </c>
      <c r="AM1097" s="180" t="str">
        <f>IF(L1097=1,Stundensätze!$D$13,IF(L1097=2,Stundensätze!$D$17,IF(L1097=4,Stundensätze!$D$21,"")))</f>
        <v/>
      </c>
      <c r="AN1097" s="180" t="str">
        <f>IF(L1097=1,Stundensätze!$D$15,IF(L1097=2,Stundensätze!$D$19,IF(L1097=4,Stundensätze!$D$23,"")))</f>
        <v/>
      </c>
      <c r="AO1097" s="180">
        <f t="shared" si="553"/>
        <v>0</v>
      </c>
      <c r="AP1097" s="180">
        <f t="shared" si="554"/>
        <v>0</v>
      </c>
      <c r="AQ1097" s="192">
        <f t="shared" si="555"/>
        <v>0</v>
      </c>
      <c r="AR1097" s="192">
        <f t="shared" si="556"/>
        <v>0</v>
      </c>
      <c r="AS1097" s="193">
        <f t="shared" si="557"/>
        <v>0</v>
      </c>
      <c r="AT1097" s="258" t="str">
        <f>IF(K1097=0,0,VLOOKUP(K1097,Kostenstellen!A:B,2,FALSE))</f>
        <v xml:space="preserve">Salinenklinik </v>
      </c>
      <c r="AU1097" s="68" t="str">
        <f t="shared" si="564"/>
        <v/>
      </c>
      <c r="AV1097" s="68" t="str">
        <f t="shared" si="565"/>
        <v/>
      </c>
      <c r="AW1097" s="68">
        <f>IF(AF1097=0,0,VLOOKUP($H1097,Leistungszahlen!$A$11:$H$158,4,FALSE))</f>
        <v>0</v>
      </c>
      <c r="AX1097" s="68">
        <f>IF(AF1097=0,0,VLOOKUP($H1097,Leistungszahlen!$A$11:$H$158,5,FALSE))</f>
        <v>0</v>
      </c>
      <c r="AY1097" s="68">
        <f>IF(AG1097=0,0,VLOOKUP($H1097,Leistungszahlen!$A$11:$H$158,6,FALSE))</f>
        <v>0</v>
      </c>
      <c r="AZ1097" s="68">
        <f t="shared" si="566"/>
        <v>0</v>
      </c>
      <c r="BA1097" s="68">
        <f t="shared" si="567"/>
        <v>0</v>
      </c>
      <c r="BC1097" s="68">
        <f t="shared" si="558"/>
        <v>0</v>
      </c>
      <c r="BD1097" s="285"/>
    </row>
    <row r="1098" spans="1:56" s="68" customFormat="1">
      <c r="A1098" s="200"/>
      <c r="B1098" s="200"/>
      <c r="C1098" s="200" t="s">
        <v>420</v>
      </c>
      <c r="D1098" s="200" t="s">
        <v>199</v>
      </c>
      <c r="E1098" s="200" t="s">
        <v>835</v>
      </c>
      <c r="F1098" s="200" t="s">
        <v>1408</v>
      </c>
      <c r="G1098" s="200" t="s">
        <v>243</v>
      </c>
      <c r="H1098" s="201" t="s">
        <v>204</v>
      </c>
      <c r="I1098" s="202">
        <v>20.07</v>
      </c>
      <c r="J1098" s="200" t="s">
        <v>560</v>
      </c>
      <c r="K1098" s="176">
        <v>5</v>
      </c>
      <c r="L1098" s="176">
        <v>1</v>
      </c>
      <c r="M1098" s="176" t="s">
        <v>119</v>
      </c>
      <c r="N1098" s="286">
        <v>1</v>
      </c>
      <c r="O1098" s="286">
        <v>4</v>
      </c>
      <c r="P1098" s="176"/>
      <c r="Q1098" s="203">
        <f t="shared" si="559"/>
        <v>0</v>
      </c>
      <c r="R1098" s="203">
        <f t="shared" si="560"/>
        <v>0</v>
      </c>
      <c r="S1098" s="203">
        <f t="shared" si="561"/>
        <v>0</v>
      </c>
      <c r="T1098" s="203">
        <f t="shared" si="562"/>
        <v>0</v>
      </c>
      <c r="U1098" s="203">
        <f t="shared" si="563"/>
        <v>0</v>
      </c>
      <c r="V1098" s="175">
        <f>IF(Q1098&gt;0,VLOOKUP(Q1098,Jahresfaktoren!$A$11:$B$24,2,),0)</f>
        <v>0</v>
      </c>
      <c r="W1098" s="175">
        <f>IF(R1098&gt;0,VLOOKUP(R1098,Jahresfaktoren!$D$11:$E$24,2,),0)</f>
        <v>0</v>
      </c>
      <c r="X1098" s="175">
        <f>IF(S1098&gt;0,VLOOKUP(S1098,Jahresfaktoren!$A$28:$B$29,2,),0)</f>
        <v>0</v>
      </c>
      <c r="Y1098" s="175">
        <f>IF(T1098&gt;0,VLOOKUP(T1098,Jahresfaktoren!$A$28:$B$29,2,),0)</f>
        <v>0</v>
      </c>
      <c r="Z1098" s="175">
        <f>IF(U1098&gt;0,VLOOKUP(U1098,Jahresfaktoren!$A$32:$B$33,2,),)</f>
        <v>0</v>
      </c>
      <c r="AA1098" s="177" t="str">
        <f t="shared" si="548"/>
        <v/>
      </c>
      <c r="AB1098" s="177" t="str">
        <f t="shared" si="549"/>
        <v/>
      </c>
      <c r="AC1098" s="177" t="str">
        <f t="shared" si="550"/>
        <v/>
      </c>
      <c r="AD1098" s="177" t="str">
        <f t="shared" si="551"/>
        <v/>
      </c>
      <c r="AE1098" s="177" t="str">
        <f t="shared" si="552"/>
        <v/>
      </c>
      <c r="AF1098" s="178">
        <f>IF(Q1098&gt;0,VLOOKUP(H1098,Leistungszahlen!$A$11:$C$158,3,),0)</f>
        <v>0</v>
      </c>
      <c r="AG1098" s="178">
        <f>IF(R1098&gt;0,VLOOKUP(H1098,Leistungszahlen!$A$11:$F$158,6,),IF(T1098&gt;0,VLOOKUP(H1098,Leistungszahlen!$A$11:$F$158,6,),0))</f>
        <v>0</v>
      </c>
      <c r="AH1098" s="179">
        <f t="shared" si="543"/>
        <v>0</v>
      </c>
      <c r="AI1098" s="179">
        <f t="shared" si="544"/>
        <v>0</v>
      </c>
      <c r="AJ1098" s="179">
        <f t="shared" si="545"/>
        <v>0</v>
      </c>
      <c r="AK1098" s="179">
        <f t="shared" si="546"/>
        <v>0</v>
      </c>
      <c r="AL1098" s="179">
        <f t="shared" si="547"/>
        <v>0</v>
      </c>
      <c r="AM1098" s="180">
        <f>IF(L1098=1,Stundensätze!$D$13,IF(L1098=2,Stundensätze!$D$17,IF(L1098=4,Stundensätze!$D$21,"")))</f>
        <v>0</v>
      </c>
      <c r="AN1098" s="180">
        <f>IF(L1098=1,Stundensätze!$D$15,IF(L1098=2,Stundensätze!$D$19,IF(L1098=4,Stundensätze!$D$23,"")))</f>
        <v>0</v>
      </c>
      <c r="AO1098" s="180">
        <f t="shared" si="553"/>
        <v>0</v>
      </c>
      <c r="AP1098" s="180">
        <f t="shared" si="554"/>
        <v>0</v>
      </c>
      <c r="AQ1098" s="192">
        <f t="shared" si="555"/>
        <v>0</v>
      </c>
      <c r="AR1098" s="192">
        <f t="shared" si="556"/>
        <v>0</v>
      </c>
      <c r="AS1098" s="193">
        <f t="shared" si="557"/>
        <v>0</v>
      </c>
      <c r="AT1098" s="258" t="str">
        <f>IF(K1098=0,0,VLOOKUP(K1098,Kostenstellen!A:B,2,FALSE))</f>
        <v xml:space="preserve">Salinenklinik </v>
      </c>
      <c r="AU1098" s="68" t="str">
        <f t="shared" si="564"/>
        <v/>
      </c>
      <c r="AV1098" s="68" t="str">
        <f t="shared" si="565"/>
        <v/>
      </c>
      <c r="AW1098" s="68">
        <f>IF(AF1098=0,0,VLOOKUP($H1098,Leistungszahlen!$A$11:$H$158,4,FALSE))</f>
        <v>0</v>
      </c>
      <c r="AX1098" s="68">
        <f>IF(AF1098=0,0,VLOOKUP($H1098,Leistungszahlen!$A$11:$H$158,5,FALSE))</f>
        <v>0</v>
      </c>
      <c r="AY1098" s="68">
        <f>IF(AG1098=0,0,VLOOKUP($H1098,Leistungszahlen!$A$11:$H$158,6,FALSE))</f>
        <v>0</v>
      </c>
      <c r="AZ1098" s="68">
        <f t="shared" si="566"/>
        <v>0</v>
      </c>
      <c r="BA1098" s="68">
        <f t="shared" si="567"/>
        <v>0</v>
      </c>
      <c r="BC1098" s="68">
        <f t="shared" si="558"/>
        <v>0</v>
      </c>
      <c r="BD1098" s="285"/>
    </row>
    <row r="1099" spans="1:56" s="68" customFormat="1">
      <c r="A1099" s="200"/>
      <c r="B1099" s="200"/>
      <c r="C1099" s="200" t="s">
        <v>420</v>
      </c>
      <c r="D1099" s="200" t="s">
        <v>199</v>
      </c>
      <c r="E1099" s="200" t="s">
        <v>835</v>
      </c>
      <c r="F1099" s="200" t="s">
        <v>1409</v>
      </c>
      <c r="G1099" s="200" t="s">
        <v>384</v>
      </c>
      <c r="H1099" s="201" t="s">
        <v>206</v>
      </c>
      <c r="I1099" s="202">
        <v>24</v>
      </c>
      <c r="J1099" s="200" t="s">
        <v>560</v>
      </c>
      <c r="K1099" s="176">
        <v>5</v>
      </c>
      <c r="L1099" s="176"/>
      <c r="M1099" s="176" t="s">
        <v>119</v>
      </c>
      <c r="N1099" s="286"/>
      <c r="O1099" s="286"/>
      <c r="P1099" s="176"/>
      <c r="Q1099" s="203">
        <f t="shared" si="559"/>
        <v>0</v>
      </c>
      <c r="R1099" s="203">
        <f t="shared" si="560"/>
        <v>0</v>
      </c>
      <c r="S1099" s="203">
        <f t="shared" si="561"/>
        <v>0</v>
      </c>
      <c r="T1099" s="203">
        <f t="shared" si="562"/>
        <v>0</v>
      </c>
      <c r="U1099" s="203">
        <f t="shared" si="563"/>
        <v>0</v>
      </c>
      <c r="V1099" s="175">
        <f>IF(Q1099&gt;0,VLOOKUP(Q1099,Jahresfaktoren!$A$11:$B$24,2,),0)</f>
        <v>0</v>
      </c>
      <c r="W1099" s="175">
        <f>IF(R1099&gt;0,VLOOKUP(R1099,Jahresfaktoren!$D$11:$E$24,2,),0)</f>
        <v>0</v>
      </c>
      <c r="X1099" s="175">
        <f>IF(S1099&gt;0,VLOOKUP(S1099,Jahresfaktoren!$A$28:$B$29,2,),0)</f>
        <v>0</v>
      </c>
      <c r="Y1099" s="175">
        <f>IF(T1099&gt;0,VLOOKUP(T1099,Jahresfaktoren!$A$28:$B$29,2,),0)</f>
        <v>0</v>
      </c>
      <c r="Z1099" s="175">
        <f>IF(U1099&gt;0,VLOOKUP(U1099,Jahresfaktoren!$A$32:$B$33,2,),)</f>
        <v>0</v>
      </c>
      <c r="AA1099" s="177" t="str">
        <f t="shared" si="548"/>
        <v/>
      </c>
      <c r="AB1099" s="177" t="str">
        <f t="shared" si="549"/>
        <v/>
      </c>
      <c r="AC1099" s="177" t="str">
        <f t="shared" si="550"/>
        <v/>
      </c>
      <c r="AD1099" s="177" t="str">
        <f t="shared" si="551"/>
        <v/>
      </c>
      <c r="AE1099" s="177" t="str">
        <f t="shared" si="552"/>
        <v/>
      </c>
      <c r="AF1099" s="178">
        <f>IF(Q1099&gt;0,VLOOKUP(H1099,Leistungszahlen!$A$11:$C$158,3,),0)</f>
        <v>0</v>
      </c>
      <c r="AG1099" s="178">
        <f>IF(R1099&gt;0,VLOOKUP(H1099,Leistungszahlen!$A$11:$F$158,6,),IF(T1099&gt;0,VLOOKUP(H1099,Leistungszahlen!$A$11:$F$158,6,),0))</f>
        <v>0</v>
      </c>
      <c r="AH1099" s="179">
        <f t="shared" ref="AH1099:AH1162" si="568">IF(Q1099&gt;0,AA1099/AF1099,0)</f>
        <v>0</v>
      </c>
      <c r="AI1099" s="179">
        <f t="shared" ref="AI1099:AI1162" si="569">IF(R1099&gt;0,AB1099/AG1099,0)</f>
        <v>0</v>
      </c>
      <c r="AJ1099" s="179">
        <f t="shared" ref="AJ1099:AJ1162" si="570">IF(S1099&gt;0,AC1099/AF1099,0)</f>
        <v>0</v>
      </c>
      <c r="AK1099" s="179">
        <f t="shared" ref="AK1099:AK1162" si="571">IF(T1099&gt;0,AD1099/AG1099,0)</f>
        <v>0</v>
      </c>
      <c r="AL1099" s="179">
        <f t="shared" ref="AL1099:AL1162" si="572">IF(U1099&gt;0,AE1099/AF1099,0)</f>
        <v>0</v>
      </c>
      <c r="AM1099" s="180" t="str">
        <f>IF(L1099=1,Stundensätze!$D$13,IF(L1099=2,Stundensätze!$D$17,IF(L1099=4,Stundensätze!$D$21,"")))</f>
        <v/>
      </c>
      <c r="AN1099" s="180" t="str">
        <f>IF(L1099=1,Stundensätze!$D$15,IF(L1099=2,Stundensätze!$D$19,IF(L1099=4,Stundensätze!$D$23,"")))</f>
        <v/>
      </c>
      <c r="AO1099" s="180">
        <f t="shared" si="553"/>
        <v>0</v>
      </c>
      <c r="AP1099" s="180">
        <f t="shared" si="554"/>
        <v>0</v>
      </c>
      <c r="AQ1099" s="192">
        <f t="shared" si="555"/>
        <v>0</v>
      </c>
      <c r="AR1099" s="192">
        <f t="shared" si="556"/>
        <v>0</v>
      </c>
      <c r="AS1099" s="193">
        <f t="shared" si="557"/>
        <v>0</v>
      </c>
      <c r="AT1099" s="258" t="str">
        <f>IF(K1099=0,0,VLOOKUP(K1099,Kostenstellen!A:B,2,FALSE))</f>
        <v xml:space="preserve">Salinenklinik </v>
      </c>
      <c r="AU1099" s="68" t="str">
        <f t="shared" si="564"/>
        <v/>
      </c>
      <c r="AV1099" s="68" t="str">
        <f t="shared" si="565"/>
        <v/>
      </c>
      <c r="AW1099" s="68">
        <f>IF(AF1099=0,0,VLOOKUP($H1099,Leistungszahlen!$A$11:$H$158,4,FALSE))</f>
        <v>0</v>
      </c>
      <c r="AX1099" s="68">
        <f>IF(AF1099=0,0,VLOOKUP($H1099,Leistungszahlen!$A$11:$H$158,5,FALSE))</f>
        <v>0</v>
      </c>
      <c r="AY1099" s="68">
        <f>IF(AG1099=0,0,VLOOKUP($H1099,Leistungszahlen!$A$11:$H$158,6,FALSE))</f>
        <v>0</v>
      </c>
      <c r="AZ1099" s="68">
        <f t="shared" si="566"/>
        <v>0</v>
      </c>
      <c r="BA1099" s="68">
        <f t="shared" si="567"/>
        <v>0</v>
      </c>
      <c r="BC1099" s="68">
        <f t="shared" si="558"/>
        <v>0</v>
      </c>
      <c r="BD1099" s="285"/>
    </row>
    <row r="1100" spans="1:56" s="68" customFormat="1">
      <c r="A1100" s="200"/>
      <c r="B1100" s="200"/>
      <c r="C1100" s="200" t="s">
        <v>420</v>
      </c>
      <c r="D1100" s="200" t="s">
        <v>199</v>
      </c>
      <c r="E1100" s="200" t="s">
        <v>835</v>
      </c>
      <c r="F1100" s="200" t="s">
        <v>1410</v>
      </c>
      <c r="G1100" s="200" t="s">
        <v>1411</v>
      </c>
      <c r="H1100" s="201" t="s">
        <v>206</v>
      </c>
      <c r="I1100" s="202">
        <v>24</v>
      </c>
      <c r="J1100" s="200" t="s">
        <v>560</v>
      </c>
      <c r="K1100" s="176">
        <v>5</v>
      </c>
      <c r="L1100" s="176"/>
      <c r="M1100" s="176" t="s">
        <v>119</v>
      </c>
      <c r="N1100" s="286"/>
      <c r="O1100" s="286"/>
      <c r="P1100" s="176"/>
      <c r="Q1100" s="203">
        <f t="shared" si="559"/>
        <v>0</v>
      </c>
      <c r="R1100" s="203">
        <f t="shared" si="560"/>
        <v>0</v>
      </c>
      <c r="S1100" s="203">
        <f t="shared" si="561"/>
        <v>0</v>
      </c>
      <c r="T1100" s="203">
        <f t="shared" si="562"/>
        <v>0</v>
      </c>
      <c r="U1100" s="203">
        <f t="shared" si="563"/>
        <v>0</v>
      </c>
      <c r="V1100" s="175">
        <f>IF(Q1100&gt;0,VLOOKUP(Q1100,Jahresfaktoren!$A$11:$B$24,2,),0)</f>
        <v>0</v>
      </c>
      <c r="W1100" s="175">
        <f>IF(R1100&gt;0,VLOOKUP(R1100,Jahresfaktoren!$D$11:$E$24,2,),0)</f>
        <v>0</v>
      </c>
      <c r="X1100" s="175">
        <f>IF(S1100&gt;0,VLOOKUP(S1100,Jahresfaktoren!$A$28:$B$29,2,),0)</f>
        <v>0</v>
      </c>
      <c r="Y1100" s="175">
        <f>IF(T1100&gt;0,VLOOKUP(T1100,Jahresfaktoren!$A$28:$B$29,2,),0)</f>
        <v>0</v>
      </c>
      <c r="Z1100" s="175">
        <f>IF(U1100&gt;0,VLOOKUP(U1100,Jahresfaktoren!$A$32:$B$33,2,),)</f>
        <v>0</v>
      </c>
      <c r="AA1100" s="177" t="str">
        <f t="shared" si="548"/>
        <v/>
      </c>
      <c r="AB1100" s="177" t="str">
        <f t="shared" si="549"/>
        <v/>
      </c>
      <c r="AC1100" s="177" t="str">
        <f t="shared" si="550"/>
        <v/>
      </c>
      <c r="AD1100" s="177" t="str">
        <f t="shared" si="551"/>
        <v/>
      </c>
      <c r="AE1100" s="177" t="str">
        <f t="shared" si="552"/>
        <v/>
      </c>
      <c r="AF1100" s="178">
        <f>IF(Q1100&gt;0,VLOOKUP(H1100,Leistungszahlen!$A$11:$C$158,3,),0)</f>
        <v>0</v>
      </c>
      <c r="AG1100" s="178">
        <f>IF(R1100&gt;0,VLOOKUP(H1100,Leistungszahlen!$A$11:$F$158,6,),IF(T1100&gt;0,VLOOKUP(H1100,Leistungszahlen!$A$11:$F$158,6,),0))</f>
        <v>0</v>
      </c>
      <c r="AH1100" s="179">
        <f t="shared" si="568"/>
        <v>0</v>
      </c>
      <c r="AI1100" s="179">
        <f t="shared" si="569"/>
        <v>0</v>
      </c>
      <c r="AJ1100" s="179">
        <f t="shared" si="570"/>
        <v>0</v>
      </c>
      <c r="AK1100" s="179">
        <f t="shared" si="571"/>
        <v>0</v>
      </c>
      <c r="AL1100" s="179">
        <f t="shared" si="572"/>
        <v>0</v>
      </c>
      <c r="AM1100" s="180" t="str">
        <f>IF(L1100=1,Stundensätze!$D$13,IF(L1100=2,Stundensätze!$D$17,IF(L1100=4,Stundensätze!$D$21,"")))</f>
        <v/>
      </c>
      <c r="AN1100" s="180" t="str">
        <f>IF(L1100=1,Stundensätze!$D$15,IF(L1100=2,Stundensätze!$D$19,IF(L1100=4,Stundensätze!$D$23,"")))</f>
        <v/>
      </c>
      <c r="AO1100" s="180">
        <f t="shared" si="553"/>
        <v>0</v>
      </c>
      <c r="AP1100" s="180">
        <f t="shared" si="554"/>
        <v>0</v>
      </c>
      <c r="AQ1100" s="192">
        <f t="shared" si="555"/>
        <v>0</v>
      </c>
      <c r="AR1100" s="192">
        <f t="shared" si="556"/>
        <v>0</v>
      </c>
      <c r="AS1100" s="193">
        <f t="shared" si="557"/>
        <v>0</v>
      </c>
      <c r="AT1100" s="258" t="str">
        <f>IF(K1100=0,0,VLOOKUP(K1100,Kostenstellen!A:B,2,FALSE))</f>
        <v xml:space="preserve">Salinenklinik </v>
      </c>
      <c r="AU1100" s="68" t="str">
        <f t="shared" si="564"/>
        <v/>
      </c>
      <c r="AV1100" s="68" t="str">
        <f t="shared" si="565"/>
        <v/>
      </c>
      <c r="AW1100" s="68">
        <f>IF(AF1100=0,0,VLOOKUP($H1100,Leistungszahlen!$A$11:$H$158,4,FALSE))</f>
        <v>0</v>
      </c>
      <c r="AX1100" s="68">
        <f>IF(AF1100=0,0,VLOOKUP($H1100,Leistungszahlen!$A$11:$H$158,5,FALSE))</f>
        <v>0</v>
      </c>
      <c r="AY1100" s="68">
        <f>IF(AG1100=0,0,VLOOKUP($H1100,Leistungszahlen!$A$11:$H$158,6,FALSE))</f>
        <v>0</v>
      </c>
      <c r="AZ1100" s="68">
        <f t="shared" si="566"/>
        <v>0</v>
      </c>
      <c r="BA1100" s="68">
        <f t="shared" si="567"/>
        <v>0</v>
      </c>
      <c r="BC1100" s="68">
        <f t="shared" si="558"/>
        <v>0</v>
      </c>
      <c r="BD1100" s="285"/>
    </row>
    <row r="1101" spans="1:56" s="68" customFormat="1">
      <c r="A1101" s="200"/>
      <c r="B1101" s="200"/>
      <c r="C1101" s="200" t="s">
        <v>420</v>
      </c>
      <c r="D1101" s="200" t="s">
        <v>199</v>
      </c>
      <c r="E1101" s="200" t="s">
        <v>835</v>
      </c>
      <c r="F1101" s="200" t="s">
        <v>1412</v>
      </c>
      <c r="G1101" s="200" t="s">
        <v>1411</v>
      </c>
      <c r="H1101" s="201" t="s">
        <v>206</v>
      </c>
      <c r="I1101" s="202">
        <v>24</v>
      </c>
      <c r="J1101" s="200" t="s">
        <v>560</v>
      </c>
      <c r="K1101" s="176">
        <v>5</v>
      </c>
      <c r="L1101" s="176"/>
      <c r="M1101" s="176" t="s">
        <v>119</v>
      </c>
      <c r="N1101" s="286"/>
      <c r="O1101" s="286"/>
      <c r="P1101" s="176"/>
      <c r="Q1101" s="203">
        <f t="shared" si="559"/>
        <v>0</v>
      </c>
      <c r="R1101" s="203">
        <f t="shared" si="560"/>
        <v>0</v>
      </c>
      <c r="S1101" s="203">
        <f t="shared" si="561"/>
        <v>0</v>
      </c>
      <c r="T1101" s="203">
        <f t="shared" si="562"/>
        <v>0</v>
      </c>
      <c r="U1101" s="203">
        <f t="shared" si="563"/>
        <v>0</v>
      </c>
      <c r="V1101" s="175">
        <f>IF(Q1101&gt;0,VLOOKUP(Q1101,Jahresfaktoren!$A$11:$B$24,2,),0)</f>
        <v>0</v>
      </c>
      <c r="W1101" s="175">
        <f>IF(R1101&gt;0,VLOOKUP(R1101,Jahresfaktoren!$D$11:$E$24,2,),0)</f>
        <v>0</v>
      </c>
      <c r="X1101" s="175">
        <f>IF(S1101&gt;0,VLOOKUP(S1101,Jahresfaktoren!$A$28:$B$29,2,),0)</f>
        <v>0</v>
      </c>
      <c r="Y1101" s="175">
        <f>IF(T1101&gt;0,VLOOKUP(T1101,Jahresfaktoren!$A$28:$B$29,2,),0)</f>
        <v>0</v>
      </c>
      <c r="Z1101" s="175">
        <f>IF(U1101&gt;0,VLOOKUP(U1101,Jahresfaktoren!$A$32:$B$33,2,),)</f>
        <v>0</v>
      </c>
      <c r="AA1101" s="177" t="str">
        <f t="shared" si="548"/>
        <v/>
      </c>
      <c r="AB1101" s="177" t="str">
        <f t="shared" si="549"/>
        <v/>
      </c>
      <c r="AC1101" s="177" t="str">
        <f t="shared" si="550"/>
        <v/>
      </c>
      <c r="AD1101" s="177" t="str">
        <f t="shared" si="551"/>
        <v/>
      </c>
      <c r="AE1101" s="177" t="str">
        <f t="shared" si="552"/>
        <v/>
      </c>
      <c r="AF1101" s="178">
        <f>IF(Q1101&gt;0,VLOOKUP(H1101,Leistungszahlen!$A$11:$C$158,3,),0)</f>
        <v>0</v>
      </c>
      <c r="AG1101" s="178">
        <f>IF(R1101&gt;0,VLOOKUP(H1101,Leistungszahlen!$A$11:$F$158,6,),IF(T1101&gt;0,VLOOKUP(H1101,Leistungszahlen!$A$11:$F$158,6,),0))</f>
        <v>0</v>
      </c>
      <c r="AH1101" s="179">
        <f t="shared" si="568"/>
        <v>0</v>
      </c>
      <c r="AI1101" s="179">
        <f t="shared" si="569"/>
        <v>0</v>
      </c>
      <c r="AJ1101" s="179">
        <f t="shared" si="570"/>
        <v>0</v>
      </c>
      <c r="AK1101" s="179">
        <f t="shared" si="571"/>
        <v>0</v>
      </c>
      <c r="AL1101" s="179">
        <f t="shared" si="572"/>
        <v>0</v>
      </c>
      <c r="AM1101" s="180" t="str">
        <f>IF(L1101=1,Stundensätze!$D$13,IF(L1101=2,Stundensätze!$D$17,IF(L1101=4,Stundensätze!$D$21,"")))</f>
        <v/>
      </c>
      <c r="AN1101" s="180" t="str">
        <f>IF(L1101=1,Stundensätze!$D$15,IF(L1101=2,Stundensätze!$D$19,IF(L1101=4,Stundensätze!$D$23,"")))</f>
        <v/>
      </c>
      <c r="AO1101" s="180">
        <f t="shared" si="553"/>
        <v>0</v>
      </c>
      <c r="AP1101" s="180">
        <f t="shared" si="554"/>
        <v>0</v>
      </c>
      <c r="AQ1101" s="192">
        <f t="shared" si="555"/>
        <v>0</v>
      </c>
      <c r="AR1101" s="192">
        <f t="shared" si="556"/>
        <v>0</v>
      </c>
      <c r="AS1101" s="193">
        <f t="shared" si="557"/>
        <v>0</v>
      </c>
      <c r="AT1101" s="258" t="str">
        <f>IF(K1101=0,0,VLOOKUP(K1101,Kostenstellen!A:B,2,FALSE))</f>
        <v xml:space="preserve">Salinenklinik </v>
      </c>
      <c r="AU1101" s="68" t="str">
        <f t="shared" si="564"/>
        <v/>
      </c>
      <c r="AV1101" s="68" t="str">
        <f t="shared" si="565"/>
        <v/>
      </c>
      <c r="AW1101" s="68">
        <f>IF(AF1101=0,0,VLOOKUP($H1101,Leistungszahlen!$A$11:$H$158,4,FALSE))</f>
        <v>0</v>
      </c>
      <c r="AX1101" s="68">
        <f>IF(AF1101=0,0,VLOOKUP($H1101,Leistungszahlen!$A$11:$H$158,5,FALSE))</f>
        <v>0</v>
      </c>
      <c r="AY1101" s="68">
        <f>IF(AG1101=0,0,VLOOKUP($H1101,Leistungszahlen!$A$11:$H$158,6,FALSE))</f>
        <v>0</v>
      </c>
      <c r="AZ1101" s="68">
        <f t="shared" si="566"/>
        <v>0</v>
      </c>
      <c r="BA1101" s="68">
        <f t="shared" si="567"/>
        <v>0</v>
      </c>
      <c r="BC1101" s="68">
        <f t="shared" si="558"/>
        <v>0</v>
      </c>
      <c r="BD1101" s="285"/>
    </row>
    <row r="1102" spans="1:56" s="68" customFormat="1">
      <c r="A1102" s="200"/>
      <c r="B1102" s="200"/>
      <c r="C1102" s="200" t="s">
        <v>420</v>
      </c>
      <c r="D1102" s="200" t="s">
        <v>199</v>
      </c>
      <c r="E1102" s="200" t="s">
        <v>835</v>
      </c>
      <c r="F1102" s="200" t="s">
        <v>1413</v>
      </c>
      <c r="G1102" s="200" t="s">
        <v>193</v>
      </c>
      <c r="H1102" s="201" t="s">
        <v>206</v>
      </c>
      <c r="I1102" s="202">
        <v>24</v>
      </c>
      <c r="J1102" s="200" t="s">
        <v>560</v>
      </c>
      <c r="K1102" s="176">
        <v>5</v>
      </c>
      <c r="L1102" s="176"/>
      <c r="M1102" s="176" t="s">
        <v>119</v>
      </c>
      <c r="N1102" s="286"/>
      <c r="O1102" s="286"/>
      <c r="P1102" s="176"/>
      <c r="Q1102" s="203">
        <f t="shared" si="559"/>
        <v>0</v>
      </c>
      <c r="R1102" s="203">
        <f t="shared" si="560"/>
        <v>0</v>
      </c>
      <c r="S1102" s="203">
        <f t="shared" si="561"/>
        <v>0</v>
      </c>
      <c r="T1102" s="203">
        <f t="shared" si="562"/>
        <v>0</v>
      </c>
      <c r="U1102" s="203">
        <f t="shared" si="563"/>
        <v>0</v>
      </c>
      <c r="V1102" s="175">
        <f>IF(Q1102&gt;0,VLOOKUP(Q1102,Jahresfaktoren!$A$11:$B$24,2,),0)</f>
        <v>0</v>
      </c>
      <c r="W1102" s="175">
        <f>IF(R1102&gt;0,VLOOKUP(R1102,Jahresfaktoren!$D$11:$E$24,2,),0)</f>
        <v>0</v>
      </c>
      <c r="X1102" s="175">
        <f>IF(S1102&gt;0,VLOOKUP(S1102,Jahresfaktoren!$A$28:$B$29,2,),0)</f>
        <v>0</v>
      </c>
      <c r="Y1102" s="175">
        <f>IF(T1102&gt;0,VLOOKUP(T1102,Jahresfaktoren!$A$28:$B$29,2,),0)</f>
        <v>0</v>
      </c>
      <c r="Z1102" s="175">
        <f>IF(U1102&gt;0,VLOOKUP(U1102,Jahresfaktoren!$A$32:$B$33,2,),)</f>
        <v>0</v>
      </c>
      <c r="AA1102" s="177" t="str">
        <f t="shared" si="548"/>
        <v/>
      </c>
      <c r="AB1102" s="177" t="str">
        <f t="shared" si="549"/>
        <v/>
      </c>
      <c r="AC1102" s="177" t="str">
        <f t="shared" si="550"/>
        <v/>
      </c>
      <c r="AD1102" s="177" t="str">
        <f t="shared" si="551"/>
        <v/>
      </c>
      <c r="AE1102" s="177" t="str">
        <f t="shared" si="552"/>
        <v/>
      </c>
      <c r="AF1102" s="178">
        <f>IF(Q1102&gt;0,VLOOKUP(H1102,Leistungszahlen!$A$11:$C$158,3,),0)</f>
        <v>0</v>
      </c>
      <c r="AG1102" s="178">
        <f>IF(R1102&gt;0,VLOOKUP(H1102,Leistungszahlen!$A$11:$F$158,6,),IF(T1102&gt;0,VLOOKUP(H1102,Leistungszahlen!$A$11:$F$158,6,),0))</f>
        <v>0</v>
      </c>
      <c r="AH1102" s="179">
        <f t="shared" si="568"/>
        <v>0</v>
      </c>
      <c r="AI1102" s="179">
        <f t="shared" si="569"/>
        <v>0</v>
      </c>
      <c r="AJ1102" s="179">
        <f t="shared" si="570"/>
        <v>0</v>
      </c>
      <c r="AK1102" s="179">
        <f t="shared" si="571"/>
        <v>0</v>
      </c>
      <c r="AL1102" s="179">
        <f t="shared" si="572"/>
        <v>0</v>
      </c>
      <c r="AM1102" s="180" t="str">
        <f>IF(L1102=1,Stundensätze!$D$13,IF(L1102=2,Stundensätze!$D$17,IF(L1102=4,Stundensätze!$D$21,"")))</f>
        <v/>
      </c>
      <c r="AN1102" s="180" t="str">
        <f>IF(L1102=1,Stundensätze!$D$15,IF(L1102=2,Stundensätze!$D$19,IF(L1102=4,Stundensätze!$D$23,"")))</f>
        <v/>
      </c>
      <c r="AO1102" s="180">
        <f t="shared" si="553"/>
        <v>0</v>
      </c>
      <c r="AP1102" s="180">
        <f t="shared" si="554"/>
        <v>0</v>
      </c>
      <c r="AQ1102" s="192">
        <f t="shared" si="555"/>
        <v>0</v>
      </c>
      <c r="AR1102" s="192">
        <f t="shared" si="556"/>
        <v>0</v>
      </c>
      <c r="AS1102" s="193">
        <f t="shared" si="557"/>
        <v>0</v>
      </c>
      <c r="AT1102" s="258" t="str">
        <f>IF(K1102=0,0,VLOOKUP(K1102,Kostenstellen!A:B,2,FALSE))</f>
        <v xml:space="preserve">Salinenklinik </v>
      </c>
      <c r="AU1102" s="68" t="str">
        <f t="shared" si="564"/>
        <v/>
      </c>
      <c r="AV1102" s="68" t="str">
        <f t="shared" si="565"/>
        <v/>
      </c>
      <c r="AW1102" s="68">
        <f>IF(AF1102=0,0,VLOOKUP($H1102,Leistungszahlen!$A$11:$H$158,4,FALSE))</f>
        <v>0</v>
      </c>
      <c r="AX1102" s="68">
        <f>IF(AF1102=0,0,VLOOKUP($H1102,Leistungszahlen!$A$11:$H$158,5,FALSE))</f>
        <v>0</v>
      </c>
      <c r="AY1102" s="68">
        <f>IF(AG1102=0,0,VLOOKUP($H1102,Leistungszahlen!$A$11:$H$158,6,FALSE))</f>
        <v>0</v>
      </c>
      <c r="AZ1102" s="68">
        <f t="shared" si="566"/>
        <v>0</v>
      </c>
      <c r="BA1102" s="68">
        <f t="shared" si="567"/>
        <v>0</v>
      </c>
      <c r="BC1102" s="68">
        <f t="shared" si="558"/>
        <v>0</v>
      </c>
      <c r="BD1102" s="285"/>
    </row>
    <row r="1103" spans="1:56" s="68" customFormat="1">
      <c r="A1103" s="200"/>
      <c r="B1103" s="200"/>
      <c r="C1103" s="200" t="s">
        <v>420</v>
      </c>
      <c r="D1103" s="200" t="s">
        <v>199</v>
      </c>
      <c r="E1103" s="200" t="s">
        <v>835</v>
      </c>
      <c r="F1103" s="200" t="s">
        <v>1414</v>
      </c>
      <c r="G1103" s="200" t="s">
        <v>193</v>
      </c>
      <c r="H1103" s="201" t="s">
        <v>206</v>
      </c>
      <c r="I1103" s="202">
        <v>24.43</v>
      </c>
      <c r="J1103" s="200" t="s">
        <v>292</v>
      </c>
      <c r="K1103" s="176">
        <v>5</v>
      </c>
      <c r="L1103" s="176">
        <v>1</v>
      </c>
      <c r="M1103" s="176" t="s">
        <v>119</v>
      </c>
      <c r="N1103" s="286">
        <v>1</v>
      </c>
      <c r="O1103" s="286">
        <v>0</v>
      </c>
      <c r="P1103" s="176"/>
      <c r="Q1103" s="203">
        <f t="shared" si="559"/>
        <v>0</v>
      </c>
      <c r="R1103" s="203">
        <f t="shared" si="560"/>
        <v>0</v>
      </c>
      <c r="S1103" s="203">
        <f t="shared" si="561"/>
        <v>0</v>
      </c>
      <c r="T1103" s="203">
        <f t="shared" si="562"/>
        <v>0</v>
      </c>
      <c r="U1103" s="203">
        <f t="shared" si="563"/>
        <v>0</v>
      </c>
      <c r="V1103" s="175">
        <f>IF(Q1103&gt;0,VLOOKUP(Q1103,Jahresfaktoren!$A$11:$B$24,2,),0)</f>
        <v>0</v>
      </c>
      <c r="W1103" s="175">
        <f>IF(R1103&gt;0,VLOOKUP(R1103,Jahresfaktoren!$D$11:$E$24,2,),0)</f>
        <v>0</v>
      </c>
      <c r="X1103" s="175">
        <f>IF(S1103&gt;0,VLOOKUP(S1103,Jahresfaktoren!$A$28:$B$29,2,),0)</f>
        <v>0</v>
      </c>
      <c r="Y1103" s="175">
        <f>IF(T1103&gt;0,VLOOKUP(T1103,Jahresfaktoren!$A$28:$B$29,2,),0)</f>
        <v>0</v>
      </c>
      <c r="Z1103" s="175">
        <f>IF(U1103&gt;0,VLOOKUP(U1103,Jahresfaktoren!$A$32:$B$33,2,),)</f>
        <v>0</v>
      </c>
      <c r="AA1103" s="177" t="str">
        <f t="shared" si="548"/>
        <v/>
      </c>
      <c r="AB1103" s="177" t="str">
        <f t="shared" si="549"/>
        <v/>
      </c>
      <c r="AC1103" s="177" t="str">
        <f t="shared" si="550"/>
        <v/>
      </c>
      <c r="AD1103" s="177" t="str">
        <f t="shared" si="551"/>
        <v/>
      </c>
      <c r="AE1103" s="177" t="str">
        <f t="shared" si="552"/>
        <v/>
      </c>
      <c r="AF1103" s="178">
        <f>IF(Q1103&gt;0,VLOOKUP(H1103,Leistungszahlen!$A$11:$C$158,3,),0)</f>
        <v>0</v>
      </c>
      <c r="AG1103" s="178">
        <f>IF(R1103&gt;0,VLOOKUP(H1103,Leistungszahlen!$A$11:$F$158,6,),IF(T1103&gt;0,VLOOKUP(H1103,Leistungszahlen!$A$11:$F$158,6,),0))</f>
        <v>0</v>
      </c>
      <c r="AH1103" s="179">
        <f t="shared" si="568"/>
        <v>0</v>
      </c>
      <c r="AI1103" s="179">
        <f t="shared" si="569"/>
        <v>0</v>
      </c>
      <c r="AJ1103" s="179">
        <f t="shared" si="570"/>
        <v>0</v>
      </c>
      <c r="AK1103" s="179">
        <f t="shared" si="571"/>
        <v>0</v>
      </c>
      <c r="AL1103" s="179">
        <f t="shared" si="572"/>
        <v>0</v>
      </c>
      <c r="AM1103" s="180">
        <f>IF(L1103=1,Stundensätze!$D$13,IF(L1103=2,Stundensätze!$D$17,IF(L1103=4,Stundensätze!$D$21,"")))</f>
        <v>0</v>
      </c>
      <c r="AN1103" s="180">
        <f>IF(L1103=1,Stundensätze!$D$15,IF(L1103=2,Stundensätze!$D$19,IF(L1103=4,Stundensätze!$D$23,"")))</f>
        <v>0</v>
      </c>
      <c r="AO1103" s="180">
        <f t="shared" si="553"/>
        <v>0</v>
      </c>
      <c r="AP1103" s="180">
        <f t="shared" si="554"/>
        <v>0</v>
      </c>
      <c r="AQ1103" s="192">
        <f t="shared" si="555"/>
        <v>0</v>
      </c>
      <c r="AR1103" s="192">
        <f t="shared" si="556"/>
        <v>0</v>
      </c>
      <c r="AS1103" s="193">
        <f t="shared" si="557"/>
        <v>0</v>
      </c>
      <c r="AT1103" s="258" t="str">
        <f>IF(K1103=0,0,VLOOKUP(K1103,Kostenstellen!A:B,2,FALSE))</f>
        <v xml:space="preserve">Salinenklinik </v>
      </c>
      <c r="AU1103" s="68" t="str">
        <f t="shared" si="564"/>
        <v/>
      </c>
      <c r="AV1103" s="68" t="str">
        <f t="shared" si="565"/>
        <v/>
      </c>
      <c r="AW1103" s="68">
        <f>IF(AF1103=0,0,VLOOKUP($H1103,Leistungszahlen!$A$11:$H$158,4,FALSE))</f>
        <v>0</v>
      </c>
      <c r="AX1103" s="68">
        <f>IF(AF1103=0,0,VLOOKUP($H1103,Leistungszahlen!$A$11:$H$158,5,FALSE))</f>
        <v>0</v>
      </c>
      <c r="AY1103" s="68">
        <f>IF(AG1103=0,0,VLOOKUP($H1103,Leistungszahlen!$A$11:$H$158,6,FALSE))</f>
        <v>0</v>
      </c>
      <c r="AZ1103" s="68">
        <f t="shared" si="566"/>
        <v>0</v>
      </c>
      <c r="BA1103" s="68">
        <f t="shared" si="567"/>
        <v>0</v>
      </c>
      <c r="BC1103" s="68">
        <f t="shared" si="558"/>
        <v>0</v>
      </c>
      <c r="BD1103" s="285"/>
    </row>
    <row r="1104" spans="1:56" s="68" customFormat="1">
      <c r="A1104" s="200"/>
      <c r="B1104" s="200"/>
      <c r="C1104" s="200" t="s">
        <v>420</v>
      </c>
      <c r="D1104" s="200" t="s">
        <v>199</v>
      </c>
      <c r="E1104" s="200" t="s">
        <v>835</v>
      </c>
      <c r="F1104" s="200" t="s">
        <v>1415</v>
      </c>
      <c r="G1104" s="200" t="s">
        <v>312</v>
      </c>
      <c r="H1104" s="201" t="s">
        <v>206</v>
      </c>
      <c r="I1104" s="202">
        <v>24.18</v>
      </c>
      <c r="J1104" s="200" t="s">
        <v>560</v>
      </c>
      <c r="K1104" s="176">
        <v>5</v>
      </c>
      <c r="L1104" s="176">
        <v>1</v>
      </c>
      <c r="M1104" s="176" t="s">
        <v>119</v>
      </c>
      <c r="N1104" s="286"/>
      <c r="O1104" s="286"/>
      <c r="P1104" s="176"/>
      <c r="Q1104" s="203">
        <f t="shared" si="559"/>
        <v>0</v>
      </c>
      <c r="R1104" s="203">
        <f t="shared" si="560"/>
        <v>0</v>
      </c>
      <c r="S1104" s="203">
        <f t="shared" si="561"/>
        <v>0</v>
      </c>
      <c r="T1104" s="203">
        <f t="shared" si="562"/>
        <v>0</v>
      </c>
      <c r="U1104" s="203">
        <f t="shared" si="563"/>
        <v>0</v>
      </c>
      <c r="V1104" s="175">
        <f>IF(Q1104&gt;0,VLOOKUP(Q1104,Jahresfaktoren!$A$11:$B$24,2,),0)</f>
        <v>0</v>
      </c>
      <c r="W1104" s="175">
        <f>IF(R1104&gt;0,VLOOKUP(R1104,Jahresfaktoren!$D$11:$E$24,2,),0)</f>
        <v>0</v>
      </c>
      <c r="X1104" s="175">
        <f>IF(S1104&gt;0,VLOOKUP(S1104,Jahresfaktoren!$A$28:$B$29,2,),0)</f>
        <v>0</v>
      </c>
      <c r="Y1104" s="175">
        <f>IF(T1104&gt;0,VLOOKUP(T1104,Jahresfaktoren!$A$28:$B$29,2,),0)</f>
        <v>0</v>
      </c>
      <c r="Z1104" s="175">
        <f>IF(U1104&gt;0,VLOOKUP(U1104,Jahresfaktoren!$A$32:$B$33,2,),)</f>
        <v>0</v>
      </c>
      <c r="AA1104" s="177" t="str">
        <f t="shared" si="548"/>
        <v/>
      </c>
      <c r="AB1104" s="177" t="str">
        <f t="shared" si="549"/>
        <v/>
      </c>
      <c r="AC1104" s="177" t="str">
        <f t="shared" si="550"/>
        <v/>
      </c>
      <c r="AD1104" s="177" t="str">
        <f t="shared" si="551"/>
        <v/>
      </c>
      <c r="AE1104" s="177" t="str">
        <f t="shared" si="552"/>
        <v/>
      </c>
      <c r="AF1104" s="178">
        <f>IF(Q1104&gt;0,VLOOKUP(H1104,Leistungszahlen!$A$11:$C$158,3,),0)</f>
        <v>0</v>
      </c>
      <c r="AG1104" s="178">
        <f>IF(R1104&gt;0,VLOOKUP(H1104,Leistungszahlen!$A$11:$F$158,6,),IF(T1104&gt;0,VLOOKUP(H1104,Leistungszahlen!$A$11:$F$158,6,),0))</f>
        <v>0</v>
      </c>
      <c r="AH1104" s="179">
        <f t="shared" si="568"/>
        <v>0</v>
      </c>
      <c r="AI1104" s="179">
        <f t="shared" si="569"/>
        <v>0</v>
      </c>
      <c r="AJ1104" s="179">
        <f t="shared" si="570"/>
        <v>0</v>
      </c>
      <c r="AK1104" s="179">
        <f t="shared" si="571"/>
        <v>0</v>
      </c>
      <c r="AL1104" s="179">
        <f t="shared" si="572"/>
        <v>0</v>
      </c>
      <c r="AM1104" s="180">
        <f>IF(L1104=1,Stundensätze!$D$13,IF(L1104=2,Stundensätze!$D$17,IF(L1104=4,Stundensätze!$D$21,"")))</f>
        <v>0</v>
      </c>
      <c r="AN1104" s="180">
        <f>IF(L1104=1,Stundensätze!$D$15,IF(L1104=2,Stundensätze!$D$19,IF(L1104=4,Stundensätze!$D$23,"")))</f>
        <v>0</v>
      </c>
      <c r="AO1104" s="180">
        <f t="shared" si="553"/>
        <v>0</v>
      </c>
      <c r="AP1104" s="180">
        <f t="shared" si="554"/>
        <v>0</v>
      </c>
      <c r="AQ1104" s="192">
        <f t="shared" si="555"/>
        <v>0</v>
      </c>
      <c r="AR1104" s="192">
        <f t="shared" si="556"/>
        <v>0</v>
      </c>
      <c r="AS1104" s="193">
        <f t="shared" si="557"/>
        <v>0</v>
      </c>
      <c r="AT1104" s="258" t="str">
        <f>IF(K1104=0,0,VLOOKUP(K1104,Kostenstellen!A:B,2,FALSE))</f>
        <v xml:space="preserve">Salinenklinik </v>
      </c>
      <c r="AU1104" s="68" t="str">
        <f t="shared" si="564"/>
        <v/>
      </c>
      <c r="AV1104" s="68" t="str">
        <f t="shared" si="565"/>
        <v/>
      </c>
      <c r="AW1104" s="68">
        <f>IF(AF1104=0,0,VLOOKUP($H1104,Leistungszahlen!$A$11:$H$158,4,FALSE))</f>
        <v>0</v>
      </c>
      <c r="AX1104" s="68">
        <f>IF(AF1104=0,0,VLOOKUP($H1104,Leistungszahlen!$A$11:$H$158,5,FALSE))</f>
        <v>0</v>
      </c>
      <c r="AY1104" s="68">
        <f>IF(AG1104=0,0,VLOOKUP($H1104,Leistungszahlen!$A$11:$H$158,6,FALSE))</f>
        <v>0</v>
      </c>
      <c r="AZ1104" s="68">
        <f t="shared" si="566"/>
        <v>0</v>
      </c>
      <c r="BA1104" s="68">
        <f t="shared" si="567"/>
        <v>0</v>
      </c>
      <c r="BC1104" s="68">
        <f t="shared" si="558"/>
        <v>0</v>
      </c>
      <c r="BD1104" s="285"/>
    </row>
    <row r="1105" spans="1:56" s="68" customFormat="1">
      <c r="A1105" s="200"/>
      <c r="B1105" s="200"/>
      <c r="C1105" s="200" t="s">
        <v>420</v>
      </c>
      <c r="D1105" s="200" t="s">
        <v>199</v>
      </c>
      <c r="E1105" s="200" t="s">
        <v>835</v>
      </c>
      <c r="F1105" s="200"/>
      <c r="G1105" s="200" t="s">
        <v>374</v>
      </c>
      <c r="H1105" s="201" t="s">
        <v>205</v>
      </c>
      <c r="I1105" s="202">
        <v>73.099999999999994</v>
      </c>
      <c r="J1105" s="200" t="s">
        <v>292</v>
      </c>
      <c r="K1105" s="176">
        <v>5</v>
      </c>
      <c r="L1105" s="176">
        <v>1</v>
      </c>
      <c r="M1105" s="176">
        <v>0</v>
      </c>
      <c r="N1105" s="286">
        <v>1</v>
      </c>
      <c r="O1105" s="286"/>
      <c r="P1105" s="176"/>
      <c r="Q1105" s="203">
        <f t="shared" si="559"/>
        <v>1</v>
      </c>
      <c r="R1105" s="203">
        <f t="shared" si="560"/>
        <v>0</v>
      </c>
      <c r="S1105" s="203">
        <f t="shared" si="561"/>
        <v>0</v>
      </c>
      <c r="T1105" s="203">
        <f t="shared" si="562"/>
        <v>0</v>
      </c>
      <c r="U1105" s="203">
        <f t="shared" si="563"/>
        <v>0</v>
      </c>
      <c r="V1105" s="175">
        <f>IF(Q1105&gt;0,VLOOKUP(Q1105,Jahresfaktoren!$A$11:$B$24,2,),0)</f>
        <v>52</v>
      </c>
      <c r="W1105" s="175">
        <f>IF(R1105&gt;0,VLOOKUP(R1105,Jahresfaktoren!$D$11:$E$24,2,),0)</f>
        <v>0</v>
      </c>
      <c r="X1105" s="175">
        <f>IF(S1105&gt;0,VLOOKUP(S1105,Jahresfaktoren!$A$28:$B$29,2,),0)</f>
        <v>0</v>
      </c>
      <c r="Y1105" s="175">
        <f>IF(T1105&gt;0,VLOOKUP(T1105,Jahresfaktoren!$A$28:$B$29,2,),0)</f>
        <v>0</v>
      </c>
      <c r="Z1105" s="175">
        <f>IF(U1105&gt;0,VLOOKUP(U1105,Jahresfaktoren!$A$32:$B$33,2,),)</f>
        <v>0</v>
      </c>
      <c r="AA1105" s="177">
        <f t="shared" si="548"/>
        <v>3801.2</v>
      </c>
      <c r="AB1105" s="177" t="str">
        <f t="shared" si="549"/>
        <v/>
      </c>
      <c r="AC1105" s="177" t="str">
        <f t="shared" si="550"/>
        <v/>
      </c>
      <c r="AD1105" s="177" t="str">
        <f t="shared" si="551"/>
        <v/>
      </c>
      <c r="AE1105" s="177" t="str">
        <f t="shared" si="552"/>
        <v/>
      </c>
      <c r="AF1105" s="178">
        <f>IF(Q1105&gt;0,VLOOKUP(H1105,Leistungszahlen!$A$11:$C$158,3,),0)</f>
        <v>0</v>
      </c>
      <c r="AG1105" s="178">
        <f>IF(R1105&gt;0,VLOOKUP(H1105,Leistungszahlen!$A$11:$F$158,6,),IF(T1105&gt;0,VLOOKUP(H1105,Leistungszahlen!$A$11:$F$158,6,),0))</f>
        <v>0</v>
      </c>
      <c r="AH1105" s="179" t="e">
        <f t="shared" si="568"/>
        <v>#DIV/0!</v>
      </c>
      <c r="AI1105" s="179">
        <f t="shared" si="569"/>
        <v>0</v>
      </c>
      <c r="AJ1105" s="179">
        <f t="shared" si="570"/>
        <v>0</v>
      </c>
      <c r="AK1105" s="179">
        <f t="shared" si="571"/>
        <v>0</v>
      </c>
      <c r="AL1105" s="179">
        <f t="shared" si="572"/>
        <v>0</v>
      </c>
      <c r="AM1105" s="180">
        <f>IF(L1105=1,Stundensätze!$D$13,IF(L1105=2,Stundensätze!$D$17,IF(L1105=4,Stundensätze!$D$21,"")))</f>
        <v>0</v>
      </c>
      <c r="AN1105" s="180">
        <f>IF(L1105=1,Stundensätze!$D$15,IF(L1105=2,Stundensätze!$D$19,IF(L1105=4,Stundensätze!$D$23,"")))</f>
        <v>0</v>
      </c>
      <c r="AO1105" s="180" t="e">
        <f t="shared" si="553"/>
        <v>#DIV/0!</v>
      </c>
      <c r="AP1105" s="180">
        <f t="shared" si="554"/>
        <v>0</v>
      </c>
      <c r="AQ1105" s="192" t="e">
        <f t="shared" si="555"/>
        <v>#DIV/0!</v>
      </c>
      <c r="AR1105" s="192" t="e">
        <f t="shared" si="556"/>
        <v>#DIV/0!</v>
      </c>
      <c r="AS1105" s="193" t="e">
        <f t="shared" si="557"/>
        <v>#DIV/0!</v>
      </c>
      <c r="AT1105" s="258" t="str">
        <f>IF(K1105=0,0,VLOOKUP(K1105,Kostenstellen!A:B,2,FALSE))</f>
        <v xml:space="preserve">Salinenklinik </v>
      </c>
      <c r="AU1105" s="68" t="str">
        <f t="shared" si="564"/>
        <v>G</v>
      </c>
      <c r="AV1105" s="68" t="str">
        <f t="shared" si="565"/>
        <v/>
      </c>
      <c r="AW1105" s="68">
        <f>IF(AF1105=0,0,VLOOKUP($H1105,Leistungszahlen!$A$11:$H$158,4,FALSE))</f>
        <v>0</v>
      </c>
      <c r="AX1105" s="68">
        <f>IF(AF1105=0,0,VLOOKUP($H1105,Leistungszahlen!$A$11:$H$158,5,FALSE))</f>
        <v>0</v>
      </c>
      <c r="AY1105" s="68">
        <f>IF(AG1105=0,0,VLOOKUP($H1105,Leistungszahlen!$A$11:$H$158,6,FALSE))</f>
        <v>0</v>
      </c>
      <c r="AZ1105" s="68">
        <f t="shared" si="566"/>
        <v>0</v>
      </c>
      <c r="BA1105" s="68">
        <f t="shared" si="567"/>
        <v>0</v>
      </c>
      <c r="BC1105" s="68">
        <f t="shared" si="558"/>
        <v>0</v>
      </c>
      <c r="BD1105" s="285"/>
    </row>
    <row r="1106" spans="1:56" s="68" customFormat="1">
      <c r="A1106" s="200"/>
      <c r="B1106" s="200"/>
      <c r="C1106" s="200" t="s">
        <v>420</v>
      </c>
      <c r="D1106" s="200" t="s">
        <v>199</v>
      </c>
      <c r="E1106" s="200" t="s">
        <v>835</v>
      </c>
      <c r="F1106" s="200"/>
      <c r="G1106" s="200" t="s">
        <v>443</v>
      </c>
      <c r="H1106" s="201" t="s">
        <v>219</v>
      </c>
      <c r="I1106" s="202">
        <v>1</v>
      </c>
      <c r="J1106" s="200" t="s">
        <v>292</v>
      </c>
      <c r="K1106" s="176">
        <v>5</v>
      </c>
      <c r="L1106" s="176">
        <v>1</v>
      </c>
      <c r="M1106" s="176"/>
      <c r="N1106" s="286">
        <v>6</v>
      </c>
      <c r="O1106" s="286"/>
      <c r="P1106" s="176"/>
      <c r="Q1106" s="203">
        <f t="shared" si="559"/>
        <v>6</v>
      </c>
      <c r="R1106" s="203">
        <f t="shared" si="560"/>
        <v>0</v>
      </c>
      <c r="S1106" s="203">
        <f t="shared" si="561"/>
        <v>0</v>
      </c>
      <c r="T1106" s="203">
        <f t="shared" si="562"/>
        <v>0</v>
      </c>
      <c r="U1106" s="203">
        <f t="shared" si="563"/>
        <v>0</v>
      </c>
      <c r="V1106" s="175">
        <f>IF(Q1106&gt;0,VLOOKUP(Q1106,Jahresfaktoren!$A$11:$B$24,2,),0)</f>
        <v>302</v>
      </c>
      <c r="W1106" s="175">
        <f>IF(R1106&gt;0,VLOOKUP(R1106,Jahresfaktoren!$D$11:$E$24,2,),0)</f>
        <v>0</v>
      </c>
      <c r="X1106" s="175">
        <f>IF(S1106&gt;0,VLOOKUP(S1106,Jahresfaktoren!$A$28:$B$29,2,),0)</f>
        <v>0</v>
      </c>
      <c r="Y1106" s="175">
        <f>IF(T1106&gt;0,VLOOKUP(T1106,Jahresfaktoren!$A$28:$B$29,2,),0)</f>
        <v>0</v>
      </c>
      <c r="Z1106" s="175">
        <f>IF(U1106&gt;0,VLOOKUP(U1106,Jahresfaktoren!$A$32:$B$33,2,),)</f>
        <v>0</v>
      </c>
      <c r="AA1106" s="177">
        <f t="shared" si="548"/>
        <v>302</v>
      </c>
      <c r="AB1106" s="177" t="str">
        <f t="shared" si="549"/>
        <v/>
      </c>
      <c r="AC1106" s="177" t="str">
        <f t="shared" si="550"/>
        <v/>
      </c>
      <c r="AD1106" s="177" t="str">
        <f t="shared" si="551"/>
        <v/>
      </c>
      <c r="AE1106" s="177" t="str">
        <f t="shared" si="552"/>
        <v/>
      </c>
      <c r="AF1106" s="178">
        <f>IF(Q1106&gt;0,VLOOKUP(H1106,Leistungszahlen!$A$11:$C$158,3,),0)</f>
        <v>0</v>
      </c>
      <c r="AG1106" s="178">
        <f>IF(R1106&gt;0,VLOOKUP(H1106,Leistungszahlen!$A$11:$F$158,6,),IF(T1106&gt;0,VLOOKUP(H1106,Leistungszahlen!$A$11:$F$158,6,),0))</f>
        <v>0</v>
      </c>
      <c r="AH1106" s="179" t="e">
        <f t="shared" si="568"/>
        <v>#DIV/0!</v>
      </c>
      <c r="AI1106" s="179">
        <f t="shared" si="569"/>
        <v>0</v>
      </c>
      <c r="AJ1106" s="179">
        <f t="shared" si="570"/>
        <v>0</v>
      </c>
      <c r="AK1106" s="179">
        <f t="shared" si="571"/>
        <v>0</v>
      </c>
      <c r="AL1106" s="179">
        <f t="shared" si="572"/>
        <v>0</v>
      </c>
      <c r="AM1106" s="180">
        <f>IF(L1106=1,Stundensätze!$D$13,IF(L1106=2,Stundensätze!$D$17,IF(L1106=4,Stundensätze!$D$21,"")))</f>
        <v>0</v>
      </c>
      <c r="AN1106" s="180">
        <f>IF(L1106=1,Stundensätze!$D$15,IF(L1106=2,Stundensätze!$D$19,IF(L1106=4,Stundensätze!$D$23,"")))</f>
        <v>0</v>
      </c>
      <c r="AO1106" s="180" t="e">
        <f t="shared" si="553"/>
        <v>#DIV/0!</v>
      </c>
      <c r="AP1106" s="180">
        <f t="shared" si="554"/>
        <v>0</v>
      </c>
      <c r="AQ1106" s="192" t="e">
        <f t="shared" si="555"/>
        <v>#DIV/0!</v>
      </c>
      <c r="AR1106" s="192" t="e">
        <f t="shared" si="556"/>
        <v>#DIV/0!</v>
      </c>
      <c r="AS1106" s="193" t="e">
        <f t="shared" si="557"/>
        <v>#DIV/0!</v>
      </c>
      <c r="AT1106" s="258" t="str">
        <f>IF(K1106=0,0,VLOOKUP(K1106,Kostenstellen!A:B,2,FALSE))</f>
        <v xml:space="preserve">Salinenklinik </v>
      </c>
      <c r="AU1106" s="68" t="str">
        <f t="shared" si="564"/>
        <v>V</v>
      </c>
      <c r="AV1106" s="68" t="str">
        <f t="shared" si="565"/>
        <v/>
      </c>
      <c r="AW1106" s="68">
        <f>IF(AF1106=0,0,VLOOKUP($H1106,Leistungszahlen!$A$11:$H$158,4,FALSE))</f>
        <v>0</v>
      </c>
      <c r="AX1106" s="68">
        <f>IF(AF1106=0,0,VLOOKUP($H1106,Leistungszahlen!$A$11:$H$158,5,FALSE))</f>
        <v>0</v>
      </c>
      <c r="AY1106" s="68">
        <f>IF(AG1106=0,0,VLOOKUP($H1106,Leistungszahlen!$A$11:$H$158,6,FALSE))</f>
        <v>0</v>
      </c>
      <c r="AZ1106" s="68">
        <f t="shared" si="566"/>
        <v>0</v>
      </c>
      <c r="BA1106" s="68">
        <f t="shared" si="567"/>
        <v>0</v>
      </c>
      <c r="BC1106" s="68">
        <f t="shared" si="558"/>
        <v>0</v>
      </c>
      <c r="BD1106" s="285"/>
    </row>
    <row r="1107" spans="1:56" s="68" customFormat="1">
      <c r="A1107" s="200"/>
      <c r="B1107" s="200"/>
      <c r="C1107" s="200" t="s">
        <v>420</v>
      </c>
      <c r="D1107" s="200" t="s">
        <v>199</v>
      </c>
      <c r="E1107" s="200" t="s">
        <v>835</v>
      </c>
      <c r="F1107" s="200"/>
      <c r="G1107" s="200" t="s">
        <v>243</v>
      </c>
      <c r="H1107" s="201" t="s">
        <v>686</v>
      </c>
      <c r="I1107" s="202">
        <v>24.06</v>
      </c>
      <c r="J1107" s="200" t="s">
        <v>560</v>
      </c>
      <c r="K1107" s="176">
        <v>5</v>
      </c>
      <c r="L1107" s="176">
        <v>1</v>
      </c>
      <c r="M1107" s="176">
        <v>0</v>
      </c>
      <c r="N1107" s="286">
        <v>1</v>
      </c>
      <c r="O1107" s="286">
        <v>4</v>
      </c>
      <c r="P1107" s="176"/>
      <c r="Q1107" s="203">
        <f t="shared" si="559"/>
        <v>1</v>
      </c>
      <c r="R1107" s="203">
        <f t="shared" si="560"/>
        <v>4</v>
      </c>
      <c r="S1107" s="203">
        <f t="shared" si="561"/>
        <v>0</v>
      </c>
      <c r="T1107" s="203">
        <f t="shared" si="562"/>
        <v>0</v>
      </c>
      <c r="U1107" s="203">
        <f t="shared" si="563"/>
        <v>0</v>
      </c>
      <c r="V1107" s="175">
        <f>IF(Q1107&gt;0,VLOOKUP(Q1107,Jahresfaktoren!$A$11:$B$24,2,),0)</f>
        <v>52</v>
      </c>
      <c r="W1107" s="175">
        <f>IF(R1107&gt;0,VLOOKUP(R1107,Jahresfaktoren!$D$11:$E$24,2,),0)</f>
        <v>198</v>
      </c>
      <c r="X1107" s="175">
        <f>IF(S1107&gt;0,VLOOKUP(S1107,Jahresfaktoren!$A$28:$B$29,2,),0)</f>
        <v>0</v>
      </c>
      <c r="Y1107" s="175">
        <f>IF(T1107&gt;0,VLOOKUP(T1107,Jahresfaktoren!$A$28:$B$29,2,),0)</f>
        <v>0</v>
      </c>
      <c r="Z1107" s="175">
        <f>IF(U1107&gt;0,VLOOKUP(U1107,Jahresfaktoren!$A$32:$B$33,2,),)</f>
        <v>0</v>
      </c>
      <c r="AA1107" s="177">
        <f t="shared" si="548"/>
        <v>1251.1199999999999</v>
      </c>
      <c r="AB1107" s="177">
        <f t="shared" si="549"/>
        <v>4763.88</v>
      </c>
      <c r="AC1107" s="177" t="str">
        <f t="shared" si="550"/>
        <v/>
      </c>
      <c r="AD1107" s="177" t="str">
        <f t="shared" si="551"/>
        <v/>
      </c>
      <c r="AE1107" s="177" t="str">
        <f t="shared" si="552"/>
        <v/>
      </c>
      <c r="AF1107" s="178">
        <f>IF(Q1107&gt;0,VLOOKUP(H1107,Leistungszahlen!$A$11:$C$158,3,),0)</f>
        <v>0</v>
      </c>
      <c r="AG1107" s="178">
        <f>IF(R1107&gt;0,VLOOKUP(H1107,Leistungszahlen!$A$11:$F$158,6,),IF(T1107&gt;0,VLOOKUP(H1107,Leistungszahlen!$A$11:$F$158,6,),0))</f>
        <v>0</v>
      </c>
      <c r="AH1107" s="179" t="e">
        <f t="shared" si="568"/>
        <v>#DIV/0!</v>
      </c>
      <c r="AI1107" s="179" t="e">
        <f t="shared" si="569"/>
        <v>#DIV/0!</v>
      </c>
      <c r="AJ1107" s="179">
        <f t="shared" si="570"/>
        <v>0</v>
      </c>
      <c r="AK1107" s="179">
        <f t="shared" si="571"/>
        <v>0</v>
      </c>
      <c r="AL1107" s="179">
        <f t="shared" si="572"/>
        <v>0</v>
      </c>
      <c r="AM1107" s="180">
        <f>IF(L1107=1,Stundensätze!$D$13,IF(L1107=2,Stundensätze!$D$17,IF(L1107=4,Stundensätze!$D$21,"")))</f>
        <v>0</v>
      </c>
      <c r="AN1107" s="180">
        <f>IF(L1107=1,Stundensätze!$D$15,IF(L1107=2,Stundensätze!$D$19,IF(L1107=4,Stundensätze!$D$23,"")))</f>
        <v>0</v>
      </c>
      <c r="AO1107" s="180" t="e">
        <f t="shared" si="553"/>
        <v>#DIV/0!</v>
      </c>
      <c r="AP1107" s="180">
        <f t="shared" si="554"/>
        <v>0</v>
      </c>
      <c r="AQ1107" s="192" t="e">
        <f t="shared" si="555"/>
        <v>#DIV/0!</v>
      </c>
      <c r="AR1107" s="192" t="e">
        <f t="shared" si="556"/>
        <v>#DIV/0!</v>
      </c>
      <c r="AS1107" s="193" t="e">
        <f t="shared" si="557"/>
        <v>#DIV/0!</v>
      </c>
      <c r="AT1107" s="258" t="str">
        <f>IF(K1107=0,0,VLOOKUP(K1107,Kostenstellen!A:B,2,FALSE))</f>
        <v xml:space="preserve">Salinenklinik </v>
      </c>
      <c r="AU1107" s="68" t="str">
        <f t="shared" si="564"/>
        <v>F1</v>
      </c>
      <c r="AV1107" s="68" t="str">
        <f t="shared" si="565"/>
        <v>F1</v>
      </c>
      <c r="AW1107" s="68">
        <f>IF(AF1107=0,0,VLOOKUP($H1107,Leistungszahlen!$A$11:$H$158,4,FALSE))</f>
        <v>0</v>
      </c>
      <c r="AX1107" s="68">
        <f>IF(AF1107=0,0,VLOOKUP($H1107,Leistungszahlen!$A$11:$H$158,5,FALSE))</f>
        <v>0</v>
      </c>
      <c r="AY1107" s="68">
        <f>IF(AG1107=0,0,VLOOKUP($H1107,Leistungszahlen!$A$11:$H$158,6,FALSE))</f>
        <v>0</v>
      </c>
      <c r="AZ1107" s="68">
        <f t="shared" si="566"/>
        <v>0</v>
      </c>
      <c r="BA1107" s="68">
        <f t="shared" si="567"/>
        <v>0</v>
      </c>
      <c r="BC1107" s="68">
        <f t="shared" si="558"/>
        <v>0</v>
      </c>
      <c r="BD1107" s="285"/>
    </row>
    <row r="1108" spans="1:56" s="68" customFormat="1">
      <c r="A1108" s="200"/>
      <c r="B1108" s="200"/>
      <c r="C1108" s="200" t="s">
        <v>420</v>
      </c>
      <c r="D1108" s="200" t="s">
        <v>199</v>
      </c>
      <c r="E1108" s="200" t="s">
        <v>835</v>
      </c>
      <c r="F1108" s="200"/>
      <c r="G1108" s="200" t="s">
        <v>517</v>
      </c>
      <c r="H1108" s="201" t="s">
        <v>205</v>
      </c>
      <c r="I1108" s="202">
        <v>150</v>
      </c>
      <c r="J1108" s="200" t="s">
        <v>560</v>
      </c>
      <c r="K1108" s="176">
        <v>5</v>
      </c>
      <c r="L1108" s="176">
        <v>1</v>
      </c>
      <c r="M1108" s="176"/>
      <c r="N1108" s="286">
        <v>1</v>
      </c>
      <c r="O1108" s="286"/>
      <c r="P1108" s="176"/>
      <c r="Q1108" s="203">
        <f t="shared" si="559"/>
        <v>1</v>
      </c>
      <c r="R1108" s="203">
        <f t="shared" si="560"/>
        <v>0</v>
      </c>
      <c r="S1108" s="203">
        <f t="shared" si="561"/>
        <v>0</v>
      </c>
      <c r="T1108" s="203">
        <f t="shared" si="562"/>
        <v>0</v>
      </c>
      <c r="U1108" s="203">
        <f t="shared" si="563"/>
        <v>0</v>
      </c>
      <c r="V1108" s="175">
        <f>IF(Q1108&gt;0,VLOOKUP(Q1108,Jahresfaktoren!$A$11:$B$24,2,),0)</f>
        <v>52</v>
      </c>
      <c r="W1108" s="175">
        <f>IF(R1108&gt;0,VLOOKUP(R1108,Jahresfaktoren!$D$11:$E$24,2,),0)</f>
        <v>0</v>
      </c>
      <c r="X1108" s="175">
        <f>IF(S1108&gt;0,VLOOKUP(S1108,Jahresfaktoren!$A$28:$B$29,2,),0)</f>
        <v>0</v>
      </c>
      <c r="Y1108" s="175">
        <f>IF(T1108&gt;0,VLOOKUP(T1108,Jahresfaktoren!$A$28:$B$29,2,),0)</f>
        <v>0</v>
      </c>
      <c r="Z1108" s="175">
        <f>IF(U1108&gt;0,VLOOKUP(U1108,Jahresfaktoren!$A$32:$B$33,2,),)</f>
        <v>0</v>
      </c>
      <c r="AA1108" s="177">
        <f t="shared" si="548"/>
        <v>7800</v>
      </c>
      <c r="AB1108" s="177" t="str">
        <f t="shared" si="549"/>
        <v/>
      </c>
      <c r="AC1108" s="177" t="str">
        <f t="shared" si="550"/>
        <v/>
      </c>
      <c r="AD1108" s="177" t="str">
        <f t="shared" si="551"/>
        <v/>
      </c>
      <c r="AE1108" s="177" t="str">
        <f t="shared" si="552"/>
        <v/>
      </c>
      <c r="AF1108" s="178">
        <f>IF(Q1108&gt;0,VLOOKUP(H1108,Leistungszahlen!$A$11:$C$158,3,),0)</f>
        <v>0</v>
      </c>
      <c r="AG1108" s="178">
        <f>IF(R1108&gt;0,VLOOKUP(H1108,Leistungszahlen!$A$11:$F$158,6,),IF(T1108&gt;0,VLOOKUP(H1108,Leistungszahlen!$A$11:$F$158,6,),0))</f>
        <v>0</v>
      </c>
      <c r="AH1108" s="179" t="e">
        <f t="shared" si="568"/>
        <v>#DIV/0!</v>
      </c>
      <c r="AI1108" s="179">
        <f t="shared" si="569"/>
        <v>0</v>
      </c>
      <c r="AJ1108" s="179">
        <f t="shared" si="570"/>
        <v>0</v>
      </c>
      <c r="AK1108" s="179">
        <f t="shared" si="571"/>
        <v>0</v>
      </c>
      <c r="AL1108" s="179">
        <f t="shared" si="572"/>
        <v>0</v>
      </c>
      <c r="AM1108" s="180">
        <f>IF(L1108=1,Stundensätze!$D$13,IF(L1108=2,Stundensätze!$D$17,IF(L1108=4,Stundensätze!$D$21,"")))</f>
        <v>0</v>
      </c>
      <c r="AN1108" s="180">
        <f>IF(L1108=1,Stundensätze!$D$15,IF(L1108=2,Stundensätze!$D$19,IF(L1108=4,Stundensätze!$D$23,"")))</f>
        <v>0</v>
      </c>
      <c r="AO1108" s="180" t="e">
        <f t="shared" si="553"/>
        <v>#DIV/0!</v>
      </c>
      <c r="AP1108" s="180">
        <f t="shared" si="554"/>
        <v>0</v>
      </c>
      <c r="AQ1108" s="192" t="e">
        <f t="shared" si="555"/>
        <v>#DIV/0!</v>
      </c>
      <c r="AR1108" s="192" t="e">
        <f t="shared" si="556"/>
        <v>#DIV/0!</v>
      </c>
      <c r="AS1108" s="193" t="e">
        <f t="shared" si="557"/>
        <v>#DIV/0!</v>
      </c>
      <c r="AT1108" s="258" t="str">
        <f>IF(K1108=0,0,VLOOKUP(K1108,Kostenstellen!A:B,2,FALSE))</f>
        <v xml:space="preserve">Salinenklinik </v>
      </c>
      <c r="AU1108" s="68" t="str">
        <f t="shared" si="564"/>
        <v>G</v>
      </c>
      <c r="AV1108" s="68" t="str">
        <f t="shared" si="565"/>
        <v/>
      </c>
      <c r="AW1108" s="68">
        <f>IF(AF1108=0,0,VLOOKUP($H1108,Leistungszahlen!$A$11:$H$158,4,FALSE))</f>
        <v>0</v>
      </c>
      <c r="AX1108" s="68">
        <f>IF(AF1108=0,0,VLOOKUP($H1108,Leistungszahlen!$A$11:$H$158,5,FALSE))</f>
        <v>0</v>
      </c>
      <c r="AY1108" s="68">
        <f>IF(AG1108=0,0,VLOOKUP($H1108,Leistungszahlen!$A$11:$H$158,6,FALSE))</f>
        <v>0</v>
      </c>
      <c r="AZ1108" s="68">
        <f t="shared" si="566"/>
        <v>0</v>
      </c>
      <c r="BA1108" s="68">
        <f t="shared" si="567"/>
        <v>0</v>
      </c>
      <c r="BC1108" s="68">
        <f t="shared" si="558"/>
        <v>0</v>
      </c>
      <c r="BD1108" s="285"/>
    </row>
    <row r="1109" spans="1:56" s="68" customFormat="1">
      <c r="A1109" s="200"/>
      <c r="B1109" s="200"/>
      <c r="C1109" s="200" t="s">
        <v>420</v>
      </c>
      <c r="D1109" s="200" t="s">
        <v>199</v>
      </c>
      <c r="E1109" s="200" t="s">
        <v>835</v>
      </c>
      <c r="F1109" s="200" t="s">
        <v>441</v>
      </c>
      <c r="G1109" s="200" t="s">
        <v>1416</v>
      </c>
      <c r="H1109" s="201" t="s">
        <v>205</v>
      </c>
      <c r="I1109" s="202">
        <v>26.2</v>
      </c>
      <c r="J1109" s="200" t="s">
        <v>292</v>
      </c>
      <c r="K1109" s="176">
        <v>5</v>
      </c>
      <c r="L1109" s="176">
        <v>1</v>
      </c>
      <c r="M1109" s="176">
        <v>0</v>
      </c>
      <c r="N1109" s="286">
        <v>3</v>
      </c>
      <c r="O1109" s="286"/>
      <c r="P1109" s="176"/>
      <c r="Q1109" s="203">
        <f t="shared" si="559"/>
        <v>3</v>
      </c>
      <c r="R1109" s="203">
        <f t="shared" si="560"/>
        <v>0</v>
      </c>
      <c r="S1109" s="203">
        <f t="shared" si="561"/>
        <v>0</v>
      </c>
      <c r="T1109" s="203">
        <f t="shared" si="562"/>
        <v>0</v>
      </c>
      <c r="U1109" s="203">
        <f t="shared" si="563"/>
        <v>0</v>
      </c>
      <c r="V1109" s="175">
        <f>IF(Q1109&gt;0,VLOOKUP(Q1109,Jahresfaktoren!$A$11:$B$24,2,),0)</f>
        <v>152</v>
      </c>
      <c r="W1109" s="175">
        <f>IF(R1109&gt;0,VLOOKUP(R1109,Jahresfaktoren!$D$11:$E$24,2,),0)</f>
        <v>0</v>
      </c>
      <c r="X1109" s="175">
        <f>IF(S1109&gt;0,VLOOKUP(S1109,Jahresfaktoren!$A$28:$B$29,2,),0)</f>
        <v>0</v>
      </c>
      <c r="Y1109" s="175">
        <f>IF(T1109&gt;0,VLOOKUP(T1109,Jahresfaktoren!$A$28:$B$29,2,),0)</f>
        <v>0</v>
      </c>
      <c r="Z1109" s="175">
        <f>IF(U1109&gt;0,VLOOKUP(U1109,Jahresfaktoren!$A$32:$B$33,2,),)</f>
        <v>0</v>
      </c>
      <c r="AA1109" s="177">
        <f t="shared" si="548"/>
        <v>3982.4</v>
      </c>
      <c r="AB1109" s="177" t="str">
        <f t="shared" si="549"/>
        <v/>
      </c>
      <c r="AC1109" s="177" t="str">
        <f t="shared" si="550"/>
        <v/>
      </c>
      <c r="AD1109" s="177" t="str">
        <f t="shared" si="551"/>
        <v/>
      </c>
      <c r="AE1109" s="177" t="str">
        <f t="shared" si="552"/>
        <v/>
      </c>
      <c r="AF1109" s="178">
        <f>IF(Q1109&gt;0,VLOOKUP(H1109,Leistungszahlen!$A$11:$C$158,3,),0)</f>
        <v>0</v>
      </c>
      <c r="AG1109" s="178">
        <f>IF(R1109&gt;0,VLOOKUP(H1109,Leistungszahlen!$A$11:$F$158,6,),IF(T1109&gt;0,VLOOKUP(H1109,Leistungszahlen!$A$11:$F$158,6,),0))</f>
        <v>0</v>
      </c>
      <c r="AH1109" s="179" t="e">
        <f t="shared" si="568"/>
        <v>#DIV/0!</v>
      </c>
      <c r="AI1109" s="179">
        <f t="shared" si="569"/>
        <v>0</v>
      </c>
      <c r="AJ1109" s="179">
        <f t="shared" si="570"/>
        <v>0</v>
      </c>
      <c r="AK1109" s="179">
        <f t="shared" si="571"/>
        <v>0</v>
      </c>
      <c r="AL1109" s="179">
        <f t="shared" si="572"/>
        <v>0</v>
      </c>
      <c r="AM1109" s="180">
        <f>IF(L1109=1,Stundensätze!$D$13,IF(L1109=2,Stundensätze!$D$17,IF(L1109=4,Stundensätze!$D$21,"")))</f>
        <v>0</v>
      </c>
      <c r="AN1109" s="180">
        <f>IF(L1109=1,Stundensätze!$D$15,IF(L1109=2,Stundensätze!$D$19,IF(L1109=4,Stundensätze!$D$23,"")))</f>
        <v>0</v>
      </c>
      <c r="AO1109" s="180" t="e">
        <f t="shared" si="553"/>
        <v>#DIV/0!</v>
      </c>
      <c r="AP1109" s="180">
        <f t="shared" si="554"/>
        <v>0</v>
      </c>
      <c r="AQ1109" s="192" t="e">
        <f t="shared" si="555"/>
        <v>#DIV/0!</v>
      </c>
      <c r="AR1109" s="192" t="e">
        <f t="shared" si="556"/>
        <v>#DIV/0!</v>
      </c>
      <c r="AS1109" s="193" t="e">
        <f t="shared" si="557"/>
        <v>#DIV/0!</v>
      </c>
      <c r="AT1109" s="258" t="str">
        <f>IF(K1109=0,0,VLOOKUP(K1109,Kostenstellen!A:B,2,FALSE))</f>
        <v xml:space="preserve">Salinenklinik </v>
      </c>
      <c r="AU1109" s="68" t="str">
        <f t="shared" si="564"/>
        <v>G</v>
      </c>
      <c r="AV1109" s="68" t="str">
        <f t="shared" si="565"/>
        <v/>
      </c>
      <c r="AW1109" s="68">
        <f>IF(AF1109=0,0,VLOOKUP($H1109,Leistungszahlen!$A$11:$H$158,4,FALSE))</f>
        <v>0</v>
      </c>
      <c r="AX1109" s="68">
        <f>IF(AF1109=0,0,VLOOKUP($H1109,Leistungszahlen!$A$11:$H$158,5,FALSE))</f>
        <v>0</v>
      </c>
      <c r="AY1109" s="68">
        <f>IF(AG1109=0,0,VLOOKUP($H1109,Leistungszahlen!$A$11:$H$158,6,FALSE))</f>
        <v>0</v>
      </c>
      <c r="AZ1109" s="68">
        <f t="shared" si="566"/>
        <v>0</v>
      </c>
      <c r="BA1109" s="68">
        <f t="shared" si="567"/>
        <v>0</v>
      </c>
      <c r="BC1109" s="68">
        <f t="shared" si="558"/>
        <v>0</v>
      </c>
      <c r="BD1109" s="285"/>
    </row>
    <row r="1110" spans="1:56" s="68" customFormat="1">
      <c r="A1110" s="200"/>
      <c r="B1110" s="200"/>
      <c r="C1110" s="200" t="s">
        <v>420</v>
      </c>
      <c r="D1110" s="200" t="s">
        <v>199</v>
      </c>
      <c r="E1110" s="200" t="s">
        <v>835</v>
      </c>
      <c r="F1110" s="200" t="s">
        <v>441</v>
      </c>
      <c r="G1110" s="200" t="s">
        <v>343</v>
      </c>
      <c r="H1110" s="201" t="s">
        <v>218</v>
      </c>
      <c r="I1110" s="202">
        <v>4.6000000000000005</v>
      </c>
      <c r="J1110" s="200" t="s">
        <v>292</v>
      </c>
      <c r="K1110" s="176">
        <v>5</v>
      </c>
      <c r="L1110" s="176">
        <v>1</v>
      </c>
      <c r="M1110" s="176">
        <v>0</v>
      </c>
      <c r="N1110" s="286">
        <v>3</v>
      </c>
      <c r="O1110" s="286"/>
      <c r="P1110" s="176"/>
      <c r="Q1110" s="203">
        <f t="shared" si="559"/>
        <v>3</v>
      </c>
      <c r="R1110" s="203">
        <f t="shared" si="560"/>
        <v>0</v>
      </c>
      <c r="S1110" s="203">
        <f t="shared" si="561"/>
        <v>0</v>
      </c>
      <c r="T1110" s="203">
        <f t="shared" si="562"/>
        <v>0</v>
      </c>
      <c r="U1110" s="203">
        <f t="shared" si="563"/>
        <v>0</v>
      </c>
      <c r="V1110" s="175">
        <f>IF(Q1110&gt;0,VLOOKUP(Q1110,Jahresfaktoren!$A$11:$B$24,2,),0)</f>
        <v>152</v>
      </c>
      <c r="W1110" s="175">
        <f>IF(R1110&gt;0,VLOOKUP(R1110,Jahresfaktoren!$D$11:$E$24,2,),0)</f>
        <v>0</v>
      </c>
      <c r="X1110" s="175">
        <f>IF(S1110&gt;0,VLOOKUP(S1110,Jahresfaktoren!$A$28:$B$29,2,),0)</f>
        <v>0</v>
      </c>
      <c r="Y1110" s="175">
        <f>IF(T1110&gt;0,VLOOKUP(T1110,Jahresfaktoren!$A$28:$B$29,2,),0)</f>
        <v>0</v>
      </c>
      <c r="Z1110" s="175">
        <f>IF(U1110&gt;0,VLOOKUP(U1110,Jahresfaktoren!$A$32:$B$33,2,),)</f>
        <v>0</v>
      </c>
      <c r="AA1110" s="177">
        <f t="shared" si="548"/>
        <v>699.2</v>
      </c>
      <c r="AB1110" s="177" t="str">
        <f t="shared" si="549"/>
        <v/>
      </c>
      <c r="AC1110" s="177" t="str">
        <f t="shared" si="550"/>
        <v/>
      </c>
      <c r="AD1110" s="177" t="str">
        <f t="shared" si="551"/>
        <v/>
      </c>
      <c r="AE1110" s="177" t="str">
        <f t="shared" si="552"/>
        <v/>
      </c>
      <c r="AF1110" s="178">
        <f>IF(Q1110&gt;0,VLOOKUP(H1110,Leistungszahlen!$A$11:$C$158,3,),0)</f>
        <v>0</v>
      </c>
      <c r="AG1110" s="178">
        <f>IF(R1110&gt;0,VLOOKUP(H1110,Leistungszahlen!$A$11:$F$158,6,),IF(T1110&gt;0,VLOOKUP(H1110,Leistungszahlen!$A$11:$F$158,6,),0))</f>
        <v>0</v>
      </c>
      <c r="AH1110" s="179" t="e">
        <f t="shared" si="568"/>
        <v>#DIV/0!</v>
      </c>
      <c r="AI1110" s="179">
        <f t="shared" si="569"/>
        <v>0</v>
      </c>
      <c r="AJ1110" s="179">
        <f t="shared" si="570"/>
        <v>0</v>
      </c>
      <c r="AK1110" s="179">
        <f t="shared" si="571"/>
        <v>0</v>
      </c>
      <c r="AL1110" s="179">
        <f t="shared" si="572"/>
        <v>0</v>
      </c>
      <c r="AM1110" s="180">
        <f>IF(L1110=1,Stundensätze!$D$13,IF(L1110=2,Stundensätze!$D$17,IF(L1110=4,Stundensätze!$D$21,"")))</f>
        <v>0</v>
      </c>
      <c r="AN1110" s="180">
        <f>IF(L1110=1,Stundensätze!$D$15,IF(L1110=2,Stundensätze!$D$19,IF(L1110=4,Stundensätze!$D$23,"")))</f>
        <v>0</v>
      </c>
      <c r="AO1110" s="180" t="e">
        <f t="shared" si="553"/>
        <v>#DIV/0!</v>
      </c>
      <c r="AP1110" s="180">
        <f t="shared" si="554"/>
        <v>0</v>
      </c>
      <c r="AQ1110" s="192" t="e">
        <f t="shared" si="555"/>
        <v>#DIV/0!</v>
      </c>
      <c r="AR1110" s="192" t="e">
        <f t="shared" si="556"/>
        <v>#DIV/0!</v>
      </c>
      <c r="AS1110" s="193" t="e">
        <f t="shared" si="557"/>
        <v>#DIV/0!</v>
      </c>
      <c r="AT1110" s="258" t="str">
        <f>IF(K1110=0,0,VLOOKUP(K1110,Kostenstellen!A:B,2,FALSE))</f>
        <v xml:space="preserve">Salinenklinik </v>
      </c>
      <c r="AU1110" s="68" t="str">
        <f t="shared" si="564"/>
        <v>U</v>
      </c>
      <c r="AV1110" s="68" t="str">
        <f t="shared" si="565"/>
        <v/>
      </c>
      <c r="AW1110" s="68">
        <f>IF(AF1110=0,0,VLOOKUP($H1110,Leistungszahlen!$A$11:$H$158,4,FALSE))</f>
        <v>0</v>
      </c>
      <c r="AX1110" s="68">
        <f>IF(AF1110=0,0,VLOOKUP($H1110,Leistungszahlen!$A$11:$H$158,5,FALSE))</f>
        <v>0</v>
      </c>
      <c r="AY1110" s="68">
        <f>IF(AG1110=0,0,VLOOKUP($H1110,Leistungszahlen!$A$11:$H$158,6,FALSE))</f>
        <v>0</v>
      </c>
      <c r="AZ1110" s="68">
        <f t="shared" si="566"/>
        <v>0</v>
      </c>
      <c r="BA1110" s="68">
        <f t="shared" si="567"/>
        <v>0</v>
      </c>
      <c r="BC1110" s="68">
        <f t="shared" si="558"/>
        <v>0</v>
      </c>
      <c r="BD1110" s="285"/>
    </row>
    <row r="1111" spans="1:56" s="68" customFormat="1">
      <c r="A1111" s="200"/>
      <c r="B1111" s="200"/>
      <c r="C1111" s="200" t="s">
        <v>420</v>
      </c>
      <c r="D1111" s="200" t="s">
        <v>199</v>
      </c>
      <c r="E1111" s="200" t="s">
        <v>835</v>
      </c>
      <c r="F1111" s="200" t="s">
        <v>441</v>
      </c>
      <c r="G1111" s="200" t="s">
        <v>442</v>
      </c>
      <c r="H1111" s="201" t="s">
        <v>218</v>
      </c>
      <c r="I1111" s="202">
        <v>1.2</v>
      </c>
      <c r="J1111" s="200" t="s">
        <v>292</v>
      </c>
      <c r="K1111" s="176">
        <v>5</v>
      </c>
      <c r="L1111" s="176">
        <v>1</v>
      </c>
      <c r="M1111" s="176">
        <v>0</v>
      </c>
      <c r="N1111" s="286">
        <v>3</v>
      </c>
      <c r="O1111" s="286"/>
      <c r="P1111" s="176"/>
      <c r="Q1111" s="203">
        <f t="shared" si="559"/>
        <v>3</v>
      </c>
      <c r="R1111" s="203">
        <f t="shared" si="560"/>
        <v>0</v>
      </c>
      <c r="S1111" s="203">
        <f t="shared" si="561"/>
        <v>0</v>
      </c>
      <c r="T1111" s="203">
        <f t="shared" si="562"/>
        <v>0</v>
      </c>
      <c r="U1111" s="203">
        <f t="shared" si="563"/>
        <v>0</v>
      </c>
      <c r="V1111" s="175">
        <f>IF(Q1111&gt;0,VLOOKUP(Q1111,Jahresfaktoren!$A$11:$B$24,2,),0)</f>
        <v>152</v>
      </c>
      <c r="W1111" s="175">
        <f>IF(R1111&gt;0,VLOOKUP(R1111,Jahresfaktoren!$D$11:$E$24,2,),0)</f>
        <v>0</v>
      </c>
      <c r="X1111" s="175">
        <f>IF(S1111&gt;0,VLOOKUP(S1111,Jahresfaktoren!$A$28:$B$29,2,),0)</f>
        <v>0</v>
      </c>
      <c r="Y1111" s="175">
        <f>IF(T1111&gt;0,VLOOKUP(T1111,Jahresfaktoren!$A$28:$B$29,2,),0)</f>
        <v>0</v>
      </c>
      <c r="Z1111" s="175">
        <f>IF(U1111&gt;0,VLOOKUP(U1111,Jahresfaktoren!$A$32:$B$33,2,),)</f>
        <v>0</v>
      </c>
      <c r="AA1111" s="177">
        <f t="shared" si="548"/>
        <v>182.4</v>
      </c>
      <c r="AB1111" s="177" t="str">
        <f t="shared" si="549"/>
        <v/>
      </c>
      <c r="AC1111" s="177" t="str">
        <f t="shared" si="550"/>
        <v/>
      </c>
      <c r="AD1111" s="177" t="str">
        <f t="shared" si="551"/>
        <v/>
      </c>
      <c r="AE1111" s="177" t="str">
        <f t="shared" si="552"/>
        <v/>
      </c>
      <c r="AF1111" s="178">
        <f>IF(Q1111&gt;0,VLOOKUP(H1111,Leistungszahlen!$A$11:$C$158,3,),0)</f>
        <v>0</v>
      </c>
      <c r="AG1111" s="178">
        <f>IF(R1111&gt;0,VLOOKUP(H1111,Leistungszahlen!$A$11:$F$158,6,),IF(T1111&gt;0,VLOOKUP(H1111,Leistungszahlen!$A$11:$F$158,6,),0))</f>
        <v>0</v>
      </c>
      <c r="AH1111" s="179" t="e">
        <f t="shared" si="568"/>
        <v>#DIV/0!</v>
      </c>
      <c r="AI1111" s="179">
        <f t="shared" si="569"/>
        <v>0</v>
      </c>
      <c r="AJ1111" s="179">
        <f t="shared" si="570"/>
        <v>0</v>
      </c>
      <c r="AK1111" s="179">
        <f t="shared" si="571"/>
        <v>0</v>
      </c>
      <c r="AL1111" s="179">
        <f t="shared" si="572"/>
        <v>0</v>
      </c>
      <c r="AM1111" s="180">
        <f>IF(L1111=1,Stundensätze!$D$13,IF(L1111=2,Stundensätze!$D$17,IF(L1111=4,Stundensätze!$D$21,"")))</f>
        <v>0</v>
      </c>
      <c r="AN1111" s="180">
        <f>IF(L1111=1,Stundensätze!$D$15,IF(L1111=2,Stundensätze!$D$19,IF(L1111=4,Stundensätze!$D$23,"")))</f>
        <v>0</v>
      </c>
      <c r="AO1111" s="180" t="e">
        <f t="shared" si="553"/>
        <v>#DIV/0!</v>
      </c>
      <c r="AP1111" s="180">
        <f t="shared" si="554"/>
        <v>0</v>
      </c>
      <c r="AQ1111" s="192" t="e">
        <f t="shared" si="555"/>
        <v>#DIV/0!</v>
      </c>
      <c r="AR1111" s="192" t="e">
        <f t="shared" si="556"/>
        <v>#DIV/0!</v>
      </c>
      <c r="AS1111" s="193" t="e">
        <f t="shared" si="557"/>
        <v>#DIV/0!</v>
      </c>
      <c r="AT1111" s="258" t="str">
        <f>IF(K1111=0,0,VLOOKUP(K1111,Kostenstellen!A:B,2,FALSE))</f>
        <v xml:space="preserve">Salinenklinik </v>
      </c>
      <c r="AU1111" s="68" t="str">
        <f t="shared" si="564"/>
        <v>U</v>
      </c>
      <c r="AV1111" s="68" t="str">
        <f t="shared" si="565"/>
        <v/>
      </c>
      <c r="AW1111" s="68">
        <f>IF(AF1111=0,0,VLOOKUP($H1111,Leistungszahlen!$A$11:$H$158,4,FALSE))</f>
        <v>0</v>
      </c>
      <c r="AX1111" s="68">
        <f>IF(AF1111=0,0,VLOOKUP($H1111,Leistungszahlen!$A$11:$H$158,5,FALSE))</f>
        <v>0</v>
      </c>
      <c r="AY1111" s="68">
        <f>IF(AG1111=0,0,VLOOKUP($H1111,Leistungszahlen!$A$11:$H$158,6,FALSE))</f>
        <v>0</v>
      </c>
      <c r="AZ1111" s="68">
        <f t="shared" si="566"/>
        <v>0</v>
      </c>
      <c r="BA1111" s="68">
        <f t="shared" si="567"/>
        <v>0</v>
      </c>
      <c r="BC1111" s="68">
        <f t="shared" si="558"/>
        <v>0</v>
      </c>
      <c r="BD1111" s="285"/>
    </row>
    <row r="1112" spans="1:56" s="68" customFormat="1">
      <c r="A1112" s="200"/>
      <c r="B1112" s="200"/>
      <c r="C1112" s="200" t="s">
        <v>420</v>
      </c>
      <c r="D1112" s="200" t="s">
        <v>199</v>
      </c>
      <c r="E1112" s="200" t="s">
        <v>349</v>
      </c>
      <c r="F1112" s="200" t="s">
        <v>441</v>
      </c>
      <c r="G1112" s="200" t="s">
        <v>343</v>
      </c>
      <c r="H1112" s="201" t="s">
        <v>218</v>
      </c>
      <c r="I1112" s="202">
        <v>5.1750000000000007</v>
      </c>
      <c r="J1112" s="200" t="s">
        <v>292</v>
      </c>
      <c r="K1112" s="176">
        <v>5</v>
      </c>
      <c r="L1112" s="176">
        <v>1</v>
      </c>
      <c r="M1112" s="176">
        <v>0</v>
      </c>
      <c r="N1112" s="286">
        <v>3</v>
      </c>
      <c r="O1112" s="286"/>
      <c r="P1112" s="176"/>
      <c r="Q1112" s="203">
        <f t="shared" si="559"/>
        <v>3</v>
      </c>
      <c r="R1112" s="203">
        <f t="shared" si="560"/>
        <v>0</v>
      </c>
      <c r="S1112" s="203">
        <f t="shared" si="561"/>
        <v>0</v>
      </c>
      <c r="T1112" s="203">
        <f t="shared" si="562"/>
        <v>0</v>
      </c>
      <c r="U1112" s="203">
        <f t="shared" si="563"/>
        <v>0</v>
      </c>
      <c r="V1112" s="175">
        <f>IF(Q1112&gt;0,VLOOKUP(Q1112,Jahresfaktoren!$A$11:$B$24,2,),0)</f>
        <v>152</v>
      </c>
      <c r="W1112" s="175">
        <f>IF(R1112&gt;0,VLOOKUP(R1112,Jahresfaktoren!$D$11:$E$24,2,),0)</f>
        <v>0</v>
      </c>
      <c r="X1112" s="175">
        <f>IF(S1112&gt;0,VLOOKUP(S1112,Jahresfaktoren!$A$28:$B$29,2,),0)</f>
        <v>0</v>
      </c>
      <c r="Y1112" s="175">
        <f>IF(T1112&gt;0,VLOOKUP(T1112,Jahresfaktoren!$A$28:$B$29,2,),0)</f>
        <v>0</v>
      </c>
      <c r="Z1112" s="175">
        <f>IF(U1112&gt;0,VLOOKUP(U1112,Jahresfaktoren!$A$32:$B$33,2,),)</f>
        <v>0</v>
      </c>
      <c r="AA1112" s="177">
        <f t="shared" si="548"/>
        <v>786.60000000000014</v>
      </c>
      <c r="AB1112" s="177" t="str">
        <f t="shared" si="549"/>
        <v/>
      </c>
      <c r="AC1112" s="177" t="str">
        <f t="shared" si="550"/>
        <v/>
      </c>
      <c r="AD1112" s="177" t="str">
        <f t="shared" si="551"/>
        <v/>
      </c>
      <c r="AE1112" s="177" t="str">
        <f t="shared" si="552"/>
        <v/>
      </c>
      <c r="AF1112" s="178">
        <f>IF(Q1112&gt;0,VLOOKUP(H1112,Leistungszahlen!$A$11:$C$158,3,),0)</f>
        <v>0</v>
      </c>
      <c r="AG1112" s="178">
        <f>IF(R1112&gt;0,VLOOKUP(H1112,Leistungszahlen!$A$11:$F$158,6,),IF(T1112&gt;0,VLOOKUP(H1112,Leistungszahlen!$A$11:$F$158,6,),0))</f>
        <v>0</v>
      </c>
      <c r="AH1112" s="179" t="e">
        <f t="shared" si="568"/>
        <v>#DIV/0!</v>
      </c>
      <c r="AI1112" s="179">
        <f t="shared" si="569"/>
        <v>0</v>
      </c>
      <c r="AJ1112" s="179">
        <f t="shared" si="570"/>
        <v>0</v>
      </c>
      <c r="AK1112" s="179">
        <f t="shared" si="571"/>
        <v>0</v>
      </c>
      <c r="AL1112" s="179">
        <f t="shared" si="572"/>
        <v>0</v>
      </c>
      <c r="AM1112" s="180">
        <f>IF(L1112=1,Stundensätze!$D$13,IF(L1112=2,Stundensätze!$D$17,IF(L1112=4,Stundensätze!$D$21,"")))</f>
        <v>0</v>
      </c>
      <c r="AN1112" s="180">
        <f>IF(L1112=1,Stundensätze!$D$15,IF(L1112=2,Stundensätze!$D$19,IF(L1112=4,Stundensätze!$D$23,"")))</f>
        <v>0</v>
      </c>
      <c r="AO1112" s="180" t="e">
        <f t="shared" si="553"/>
        <v>#DIV/0!</v>
      </c>
      <c r="AP1112" s="180">
        <f t="shared" si="554"/>
        <v>0</v>
      </c>
      <c r="AQ1112" s="192" t="e">
        <f t="shared" si="555"/>
        <v>#DIV/0!</v>
      </c>
      <c r="AR1112" s="192" t="e">
        <f t="shared" si="556"/>
        <v>#DIV/0!</v>
      </c>
      <c r="AS1112" s="193" t="e">
        <f t="shared" si="557"/>
        <v>#DIV/0!</v>
      </c>
      <c r="AT1112" s="258" t="str">
        <f>IF(K1112=0,0,VLOOKUP(K1112,Kostenstellen!A:B,2,FALSE))</f>
        <v xml:space="preserve">Salinenklinik </v>
      </c>
      <c r="AU1112" s="68" t="str">
        <f t="shared" si="564"/>
        <v>U</v>
      </c>
      <c r="AV1112" s="68" t="str">
        <f t="shared" si="565"/>
        <v/>
      </c>
      <c r="AW1112" s="68">
        <f>IF(AF1112=0,0,VLOOKUP($H1112,Leistungszahlen!$A$11:$H$158,4,FALSE))</f>
        <v>0</v>
      </c>
      <c r="AX1112" s="68">
        <f>IF(AF1112=0,0,VLOOKUP($H1112,Leistungszahlen!$A$11:$H$158,5,FALSE))</f>
        <v>0</v>
      </c>
      <c r="AY1112" s="68">
        <f>IF(AG1112=0,0,VLOOKUP($H1112,Leistungszahlen!$A$11:$H$158,6,FALSE))</f>
        <v>0</v>
      </c>
      <c r="AZ1112" s="68">
        <f t="shared" si="566"/>
        <v>0</v>
      </c>
      <c r="BA1112" s="68">
        <f t="shared" si="567"/>
        <v>0</v>
      </c>
      <c r="BC1112" s="68">
        <f t="shared" si="558"/>
        <v>0</v>
      </c>
      <c r="BD1112" s="285"/>
    </row>
    <row r="1113" spans="1:56" s="68" customFormat="1">
      <c r="A1113" s="200"/>
      <c r="B1113" s="200"/>
      <c r="C1113" s="200" t="s">
        <v>420</v>
      </c>
      <c r="D1113" s="200" t="s">
        <v>199</v>
      </c>
      <c r="E1113" s="200" t="s">
        <v>349</v>
      </c>
      <c r="F1113" s="200" t="s">
        <v>441</v>
      </c>
      <c r="G1113" s="200" t="s">
        <v>345</v>
      </c>
      <c r="H1113" s="201" t="s">
        <v>218</v>
      </c>
      <c r="I1113" s="202">
        <v>4.5999999999999996</v>
      </c>
      <c r="J1113" s="200" t="s">
        <v>292</v>
      </c>
      <c r="K1113" s="176">
        <v>5</v>
      </c>
      <c r="L1113" s="176">
        <v>1</v>
      </c>
      <c r="M1113" s="176">
        <v>0</v>
      </c>
      <c r="N1113" s="286">
        <v>3</v>
      </c>
      <c r="O1113" s="286"/>
      <c r="P1113" s="176"/>
      <c r="Q1113" s="203">
        <f t="shared" si="559"/>
        <v>3</v>
      </c>
      <c r="R1113" s="203">
        <f t="shared" si="560"/>
        <v>0</v>
      </c>
      <c r="S1113" s="203">
        <f t="shared" si="561"/>
        <v>0</v>
      </c>
      <c r="T1113" s="203">
        <f t="shared" si="562"/>
        <v>0</v>
      </c>
      <c r="U1113" s="203">
        <f t="shared" si="563"/>
        <v>0</v>
      </c>
      <c r="V1113" s="175">
        <f>IF(Q1113&gt;0,VLOOKUP(Q1113,Jahresfaktoren!$A$11:$B$24,2,),0)</f>
        <v>152</v>
      </c>
      <c r="W1113" s="175">
        <f>IF(R1113&gt;0,VLOOKUP(R1113,Jahresfaktoren!$D$11:$E$24,2,),0)</f>
        <v>0</v>
      </c>
      <c r="X1113" s="175">
        <f>IF(S1113&gt;0,VLOOKUP(S1113,Jahresfaktoren!$A$28:$B$29,2,),0)</f>
        <v>0</v>
      </c>
      <c r="Y1113" s="175">
        <f>IF(T1113&gt;0,VLOOKUP(T1113,Jahresfaktoren!$A$28:$B$29,2,),0)</f>
        <v>0</v>
      </c>
      <c r="Z1113" s="175">
        <f>IF(U1113&gt;0,VLOOKUP(U1113,Jahresfaktoren!$A$32:$B$33,2,),)</f>
        <v>0</v>
      </c>
      <c r="AA1113" s="177">
        <f t="shared" si="548"/>
        <v>699.19999999999993</v>
      </c>
      <c r="AB1113" s="177" t="str">
        <f t="shared" si="549"/>
        <v/>
      </c>
      <c r="AC1113" s="177" t="str">
        <f t="shared" si="550"/>
        <v/>
      </c>
      <c r="AD1113" s="177" t="str">
        <f t="shared" si="551"/>
        <v/>
      </c>
      <c r="AE1113" s="177" t="str">
        <f t="shared" si="552"/>
        <v/>
      </c>
      <c r="AF1113" s="178">
        <f>IF(Q1113&gt;0,VLOOKUP(H1113,Leistungszahlen!$A$11:$C$158,3,),0)</f>
        <v>0</v>
      </c>
      <c r="AG1113" s="178">
        <f>IF(R1113&gt;0,VLOOKUP(H1113,Leistungszahlen!$A$11:$F$158,6,),IF(T1113&gt;0,VLOOKUP(H1113,Leistungszahlen!$A$11:$F$158,6,),0))</f>
        <v>0</v>
      </c>
      <c r="AH1113" s="179" t="e">
        <f t="shared" si="568"/>
        <v>#DIV/0!</v>
      </c>
      <c r="AI1113" s="179">
        <f t="shared" si="569"/>
        <v>0</v>
      </c>
      <c r="AJ1113" s="179">
        <f t="shared" si="570"/>
        <v>0</v>
      </c>
      <c r="AK1113" s="179">
        <f t="shared" si="571"/>
        <v>0</v>
      </c>
      <c r="AL1113" s="179">
        <f t="shared" si="572"/>
        <v>0</v>
      </c>
      <c r="AM1113" s="180">
        <f>IF(L1113=1,Stundensätze!$D$13,IF(L1113=2,Stundensätze!$D$17,IF(L1113=4,Stundensätze!$D$21,"")))</f>
        <v>0</v>
      </c>
      <c r="AN1113" s="180">
        <f>IF(L1113=1,Stundensätze!$D$15,IF(L1113=2,Stundensätze!$D$19,IF(L1113=4,Stundensätze!$D$23,"")))</f>
        <v>0</v>
      </c>
      <c r="AO1113" s="180" t="e">
        <f t="shared" si="553"/>
        <v>#DIV/0!</v>
      </c>
      <c r="AP1113" s="180">
        <f t="shared" si="554"/>
        <v>0</v>
      </c>
      <c r="AQ1113" s="192" t="e">
        <f t="shared" si="555"/>
        <v>#DIV/0!</v>
      </c>
      <c r="AR1113" s="192" t="e">
        <f t="shared" si="556"/>
        <v>#DIV/0!</v>
      </c>
      <c r="AS1113" s="193" t="e">
        <f t="shared" si="557"/>
        <v>#DIV/0!</v>
      </c>
      <c r="AT1113" s="258" t="str">
        <f>IF(K1113=0,0,VLOOKUP(K1113,Kostenstellen!A:B,2,FALSE))</f>
        <v xml:space="preserve">Salinenklinik </v>
      </c>
      <c r="AU1113" s="68" t="str">
        <f t="shared" si="564"/>
        <v>U</v>
      </c>
      <c r="AV1113" s="68" t="str">
        <f t="shared" si="565"/>
        <v/>
      </c>
      <c r="AW1113" s="68">
        <f>IF(AF1113=0,0,VLOOKUP($H1113,Leistungszahlen!$A$11:$H$158,4,FALSE))</f>
        <v>0</v>
      </c>
      <c r="AX1113" s="68">
        <f>IF(AF1113=0,0,VLOOKUP($H1113,Leistungszahlen!$A$11:$H$158,5,FALSE))</f>
        <v>0</v>
      </c>
      <c r="AY1113" s="68">
        <f>IF(AG1113=0,0,VLOOKUP($H1113,Leistungszahlen!$A$11:$H$158,6,FALSE))</f>
        <v>0</v>
      </c>
      <c r="AZ1113" s="68">
        <f t="shared" si="566"/>
        <v>0</v>
      </c>
      <c r="BA1113" s="68">
        <f t="shared" si="567"/>
        <v>0</v>
      </c>
      <c r="BC1113" s="68">
        <f t="shared" si="558"/>
        <v>0</v>
      </c>
      <c r="BD1113" s="285"/>
    </row>
    <row r="1114" spans="1:56" s="68" customFormat="1">
      <c r="A1114" s="200"/>
      <c r="B1114" s="200"/>
      <c r="C1114" s="200" t="s">
        <v>420</v>
      </c>
      <c r="D1114" s="200" t="s">
        <v>199</v>
      </c>
      <c r="E1114" s="200" t="s">
        <v>349</v>
      </c>
      <c r="F1114" s="200" t="s">
        <v>441</v>
      </c>
      <c r="G1114" s="200" t="s">
        <v>442</v>
      </c>
      <c r="H1114" s="201" t="s">
        <v>218</v>
      </c>
      <c r="I1114" s="202">
        <v>1.2</v>
      </c>
      <c r="J1114" s="200" t="s">
        <v>292</v>
      </c>
      <c r="K1114" s="176">
        <v>5</v>
      </c>
      <c r="L1114" s="176">
        <v>1</v>
      </c>
      <c r="M1114" s="176">
        <v>0</v>
      </c>
      <c r="N1114" s="286">
        <v>3</v>
      </c>
      <c r="O1114" s="286"/>
      <c r="P1114" s="176"/>
      <c r="Q1114" s="203">
        <f t="shared" si="559"/>
        <v>3</v>
      </c>
      <c r="R1114" s="203">
        <f t="shared" si="560"/>
        <v>0</v>
      </c>
      <c r="S1114" s="203">
        <f t="shared" si="561"/>
        <v>0</v>
      </c>
      <c r="T1114" s="203">
        <f t="shared" si="562"/>
        <v>0</v>
      </c>
      <c r="U1114" s="203">
        <f t="shared" si="563"/>
        <v>0</v>
      </c>
      <c r="V1114" s="175">
        <f>IF(Q1114&gt;0,VLOOKUP(Q1114,Jahresfaktoren!$A$11:$B$24,2,),0)</f>
        <v>152</v>
      </c>
      <c r="W1114" s="175">
        <f>IF(R1114&gt;0,VLOOKUP(R1114,Jahresfaktoren!$D$11:$E$24,2,),0)</f>
        <v>0</v>
      </c>
      <c r="X1114" s="175">
        <f>IF(S1114&gt;0,VLOOKUP(S1114,Jahresfaktoren!$A$28:$B$29,2,),0)</f>
        <v>0</v>
      </c>
      <c r="Y1114" s="175">
        <f>IF(T1114&gt;0,VLOOKUP(T1114,Jahresfaktoren!$A$28:$B$29,2,),0)</f>
        <v>0</v>
      </c>
      <c r="Z1114" s="175">
        <f>IF(U1114&gt;0,VLOOKUP(U1114,Jahresfaktoren!$A$32:$B$33,2,),)</f>
        <v>0</v>
      </c>
      <c r="AA1114" s="177">
        <f t="shared" si="548"/>
        <v>182.4</v>
      </c>
      <c r="AB1114" s="177" t="str">
        <f t="shared" si="549"/>
        <v/>
      </c>
      <c r="AC1114" s="177" t="str">
        <f t="shared" si="550"/>
        <v/>
      </c>
      <c r="AD1114" s="177" t="str">
        <f t="shared" si="551"/>
        <v/>
      </c>
      <c r="AE1114" s="177" t="str">
        <f t="shared" si="552"/>
        <v/>
      </c>
      <c r="AF1114" s="178">
        <f>IF(Q1114&gt;0,VLOOKUP(H1114,Leistungszahlen!$A$11:$C$158,3,),0)</f>
        <v>0</v>
      </c>
      <c r="AG1114" s="178">
        <f>IF(R1114&gt;0,VLOOKUP(H1114,Leistungszahlen!$A$11:$F$158,6,),IF(T1114&gt;0,VLOOKUP(H1114,Leistungszahlen!$A$11:$F$158,6,),0))</f>
        <v>0</v>
      </c>
      <c r="AH1114" s="179" t="e">
        <f t="shared" si="568"/>
        <v>#DIV/0!</v>
      </c>
      <c r="AI1114" s="179">
        <f t="shared" si="569"/>
        <v>0</v>
      </c>
      <c r="AJ1114" s="179">
        <f t="shared" si="570"/>
        <v>0</v>
      </c>
      <c r="AK1114" s="179">
        <f t="shared" si="571"/>
        <v>0</v>
      </c>
      <c r="AL1114" s="179">
        <f t="shared" si="572"/>
        <v>0</v>
      </c>
      <c r="AM1114" s="180">
        <f>IF(L1114=1,Stundensätze!$D$13,IF(L1114=2,Stundensätze!$D$17,IF(L1114=4,Stundensätze!$D$21,"")))</f>
        <v>0</v>
      </c>
      <c r="AN1114" s="180">
        <f>IF(L1114=1,Stundensätze!$D$15,IF(L1114=2,Stundensätze!$D$19,IF(L1114=4,Stundensätze!$D$23,"")))</f>
        <v>0</v>
      </c>
      <c r="AO1114" s="180" t="e">
        <f t="shared" si="553"/>
        <v>#DIV/0!</v>
      </c>
      <c r="AP1114" s="180">
        <f t="shared" si="554"/>
        <v>0</v>
      </c>
      <c r="AQ1114" s="192" t="e">
        <f t="shared" si="555"/>
        <v>#DIV/0!</v>
      </c>
      <c r="AR1114" s="192" t="e">
        <f t="shared" si="556"/>
        <v>#DIV/0!</v>
      </c>
      <c r="AS1114" s="193" t="e">
        <f t="shared" si="557"/>
        <v>#DIV/0!</v>
      </c>
      <c r="AT1114" s="258" t="str">
        <f>IF(K1114=0,0,VLOOKUP(K1114,Kostenstellen!A:B,2,FALSE))</f>
        <v xml:space="preserve">Salinenklinik </v>
      </c>
      <c r="AU1114" s="68" t="str">
        <f t="shared" si="564"/>
        <v>U</v>
      </c>
      <c r="AV1114" s="68" t="str">
        <f t="shared" si="565"/>
        <v/>
      </c>
      <c r="AW1114" s="68">
        <f>IF(AF1114=0,0,VLOOKUP($H1114,Leistungszahlen!$A$11:$H$158,4,FALSE))</f>
        <v>0</v>
      </c>
      <c r="AX1114" s="68">
        <f>IF(AF1114=0,0,VLOOKUP($H1114,Leistungszahlen!$A$11:$H$158,5,FALSE))</f>
        <v>0</v>
      </c>
      <c r="AY1114" s="68">
        <f>IF(AG1114=0,0,VLOOKUP($H1114,Leistungszahlen!$A$11:$H$158,6,FALSE))</f>
        <v>0</v>
      </c>
      <c r="AZ1114" s="68">
        <f t="shared" si="566"/>
        <v>0</v>
      </c>
      <c r="BA1114" s="68">
        <f t="shared" si="567"/>
        <v>0</v>
      </c>
      <c r="BC1114" s="68">
        <f t="shared" si="558"/>
        <v>0</v>
      </c>
      <c r="BD1114" s="285"/>
    </row>
    <row r="1115" spans="1:56" s="68" customFormat="1">
      <c r="A1115" s="200"/>
      <c r="B1115" s="200"/>
      <c r="C1115" s="200" t="s">
        <v>420</v>
      </c>
      <c r="D1115" s="200" t="s">
        <v>199</v>
      </c>
      <c r="E1115" s="200" t="s">
        <v>349</v>
      </c>
      <c r="F1115" s="200" t="s">
        <v>441</v>
      </c>
      <c r="G1115" s="200" t="s">
        <v>343</v>
      </c>
      <c r="H1115" s="201" t="s">
        <v>218</v>
      </c>
      <c r="I1115" s="202">
        <v>5.18</v>
      </c>
      <c r="J1115" s="200" t="s">
        <v>292</v>
      </c>
      <c r="K1115" s="176">
        <v>5</v>
      </c>
      <c r="L1115" s="176">
        <v>1</v>
      </c>
      <c r="M1115" s="176">
        <v>0</v>
      </c>
      <c r="N1115" s="286">
        <v>3</v>
      </c>
      <c r="O1115" s="286"/>
      <c r="P1115" s="176"/>
      <c r="Q1115" s="203">
        <f t="shared" si="559"/>
        <v>3</v>
      </c>
      <c r="R1115" s="203">
        <f t="shared" si="560"/>
        <v>0</v>
      </c>
      <c r="S1115" s="203">
        <f t="shared" si="561"/>
        <v>0</v>
      </c>
      <c r="T1115" s="203">
        <f t="shared" si="562"/>
        <v>0</v>
      </c>
      <c r="U1115" s="203">
        <f t="shared" si="563"/>
        <v>0</v>
      </c>
      <c r="V1115" s="175">
        <f>IF(Q1115&gt;0,VLOOKUP(Q1115,Jahresfaktoren!$A$11:$B$24,2,),0)</f>
        <v>152</v>
      </c>
      <c r="W1115" s="175">
        <f>IF(R1115&gt;0,VLOOKUP(R1115,Jahresfaktoren!$D$11:$E$24,2,),0)</f>
        <v>0</v>
      </c>
      <c r="X1115" s="175">
        <f>IF(S1115&gt;0,VLOOKUP(S1115,Jahresfaktoren!$A$28:$B$29,2,),0)</f>
        <v>0</v>
      </c>
      <c r="Y1115" s="175">
        <f>IF(T1115&gt;0,VLOOKUP(T1115,Jahresfaktoren!$A$28:$B$29,2,),0)</f>
        <v>0</v>
      </c>
      <c r="Z1115" s="175">
        <f>IF(U1115&gt;0,VLOOKUP(U1115,Jahresfaktoren!$A$32:$B$33,2,),)</f>
        <v>0</v>
      </c>
      <c r="AA1115" s="177">
        <f t="shared" si="548"/>
        <v>787.3599999999999</v>
      </c>
      <c r="AB1115" s="177" t="str">
        <f t="shared" si="549"/>
        <v/>
      </c>
      <c r="AC1115" s="177" t="str">
        <f t="shared" si="550"/>
        <v/>
      </c>
      <c r="AD1115" s="177" t="str">
        <f t="shared" si="551"/>
        <v/>
      </c>
      <c r="AE1115" s="177" t="str">
        <f t="shared" si="552"/>
        <v/>
      </c>
      <c r="AF1115" s="178">
        <f>IF(Q1115&gt;0,VLOOKUP(H1115,Leistungszahlen!$A$11:$C$158,3,),0)</f>
        <v>0</v>
      </c>
      <c r="AG1115" s="178">
        <f>IF(R1115&gt;0,VLOOKUP(H1115,Leistungszahlen!$A$11:$F$158,6,),IF(T1115&gt;0,VLOOKUP(H1115,Leistungszahlen!$A$11:$F$158,6,),0))</f>
        <v>0</v>
      </c>
      <c r="AH1115" s="179" t="e">
        <f t="shared" si="568"/>
        <v>#DIV/0!</v>
      </c>
      <c r="AI1115" s="179">
        <f t="shared" si="569"/>
        <v>0</v>
      </c>
      <c r="AJ1115" s="179">
        <f t="shared" si="570"/>
        <v>0</v>
      </c>
      <c r="AK1115" s="179">
        <f t="shared" si="571"/>
        <v>0</v>
      </c>
      <c r="AL1115" s="179">
        <f t="shared" si="572"/>
        <v>0</v>
      </c>
      <c r="AM1115" s="180">
        <f>IF(L1115=1,Stundensätze!$D$13,IF(L1115=2,Stundensätze!$D$17,IF(L1115=4,Stundensätze!$D$21,"")))</f>
        <v>0</v>
      </c>
      <c r="AN1115" s="180">
        <f>IF(L1115=1,Stundensätze!$D$15,IF(L1115=2,Stundensätze!$D$19,IF(L1115=4,Stundensätze!$D$23,"")))</f>
        <v>0</v>
      </c>
      <c r="AO1115" s="180" t="e">
        <f t="shared" si="553"/>
        <v>#DIV/0!</v>
      </c>
      <c r="AP1115" s="180">
        <f t="shared" si="554"/>
        <v>0</v>
      </c>
      <c r="AQ1115" s="192" t="e">
        <f t="shared" si="555"/>
        <v>#DIV/0!</v>
      </c>
      <c r="AR1115" s="192" t="e">
        <f t="shared" si="556"/>
        <v>#DIV/0!</v>
      </c>
      <c r="AS1115" s="193" t="e">
        <f t="shared" si="557"/>
        <v>#DIV/0!</v>
      </c>
      <c r="AT1115" s="258" t="str">
        <f>IF(K1115=0,0,VLOOKUP(K1115,Kostenstellen!A:B,2,FALSE))</f>
        <v xml:space="preserve">Salinenklinik </v>
      </c>
      <c r="AU1115" s="68" t="str">
        <f t="shared" si="564"/>
        <v>U</v>
      </c>
      <c r="AV1115" s="68" t="str">
        <f t="shared" si="565"/>
        <v/>
      </c>
      <c r="AW1115" s="68">
        <f>IF(AF1115=0,0,VLOOKUP($H1115,Leistungszahlen!$A$11:$H$158,4,FALSE))</f>
        <v>0</v>
      </c>
      <c r="AX1115" s="68">
        <f>IF(AF1115=0,0,VLOOKUP($H1115,Leistungszahlen!$A$11:$H$158,5,FALSE))</f>
        <v>0</v>
      </c>
      <c r="AY1115" s="68">
        <f>IF(AG1115=0,0,VLOOKUP($H1115,Leistungszahlen!$A$11:$H$158,6,FALSE))</f>
        <v>0</v>
      </c>
      <c r="AZ1115" s="68">
        <f t="shared" si="566"/>
        <v>0</v>
      </c>
      <c r="BA1115" s="68">
        <f t="shared" si="567"/>
        <v>0</v>
      </c>
      <c r="BC1115" s="68">
        <f t="shared" si="558"/>
        <v>0</v>
      </c>
      <c r="BD1115" s="285"/>
    </row>
    <row r="1116" spans="1:56" s="68" customFormat="1">
      <c r="A1116" s="200"/>
      <c r="B1116" s="200"/>
      <c r="C1116" s="200" t="s">
        <v>420</v>
      </c>
      <c r="D1116" s="200" t="s">
        <v>199</v>
      </c>
      <c r="E1116" s="200" t="s">
        <v>349</v>
      </c>
      <c r="F1116" s="200" t="s">
        <v>441</v>
      </c>
      <c r="G1116" s="200" t="s">
        <v>415</v>
      </c>
      <c r="H1116" s="201" t="s">
        <v>205</v>
      </c>
      <c r="I1116" s="202">
        <v>26.8</v>
      </c>
      <c r="J1116" s="200" t="s">
        <v>292</v>
      </c>
      <c r="K1116" s="176">
        <v>5</v>
      </c>
      <c r="L1116" s="176">
        <v>1</v>
      </c>
      <c r="M1116" s="176">
        <v>0</v>
      </c>
      <c r="N1116" s="286">
        <v>3</v>
      </c>
      <c r="O1116" s="286"/>
      <c r="P1116" s="176"/>
      <c r="Q1116" s="203">
        <f t="shared" si="559"/>
        <v>3</v>
      </c>
      <c r="R1116" s="203">
        <f t="shared" si="560"/>
        <v>0</v>
      </c>
      <c r="S1116" s="203">
        <f t="shared" si="561"/>
        <v>0</v>
      </c>
      <c r="T1116" s="203">
        <f t="shared" si="562"/>
        <v>0</v>
      </c>
      <c r="U1116" s="203">
        <f t="shared" si="563"/>
        <v>0</v>
      </c>
      <c r="V1116" s="175">
        <f>IF(Q1116&gt;0,VLOOKUP(Q1116,Jahresfaktoren!$A$11:$B$24,2,),0)</f>
        <v>152</v>
      </c>
      <c r="W1116" s="175">
        <f>IF(R1116&gt;0,VLOOKUP(R1116,Jahresfaktoren!$D$11:$E$24,2,),0)</f>
        <v>0</v>
      </c>
      <c r="X1116" s="175">
        <f>IF(S1116&gt;0,VLOOKUP(S1116,Jahresfaktoren!$A$28:$B$29,2,),0)</f>
        <v>0</v>
      </c>
      <c r="Y1116" s="175">
        <f>IF(T1116&gt;0,VLOOKUP(T1116,Jahresfaktoren!$A$28:$B$29,2,),0)</f>
        <v>0</v>
      </c>
      <c r="Z1116" s="175">
        <f>IF(U1116&gt;0,VLOOKUP(U1116,Jahresfaktoren!$A$32:$B$33,2,),)</f>
        <v>0</v>
      </c>
      <c r="AA1116" s="177">
        <f t="shared" si="548"/>
        <v>4073.6</v>
      </c>
      <c r="AB1116" s="177" t="str">
        <f t="shared" si="549"/>
        <v/>
      </c>
      <c r="AC1116" s="177" t="str">
        <f t="shared" si="550"/>
        <v/>
      </c>
      <c r="AD1116" s="177" t="str">
        <f t="shared" si="551"/>
        <v/>
      </c>
      <c r="AE1116" s="177" t="str">
        <f t="shared" si="552"/>
        <v/>
      </c>
      <c r="AF1116" s="178">
        <f>IF(Q1116&gt;0,VLOOKUP(H1116,Leistungszahlen!$A$11:$C$158,3,),0)</f>
        <v>0</v>
      </c>
      <c r="AG1116" s="178">
        <f>IF(R1116&gt;0,VLOOKUP(H1116,Leistungszahlen!$A$11:$F$158,6,),IF(T1116&gt;0,VLOOKUP(H1116,Leistungszahlen!$A$11:$F$158,6,),0))</f>
        <v>0</v>
      </c>
      <c r="AH1116" s="179" t="e">
        <f t="shared" si="568"/>
        <v>#DIV/0!</v>
      </c>
      <c r="AI1116" s="179">
        <f t="shared" si="569"/>
        <v>0</v>
      </c>
      <c r="AJ1116" s="179">
        <f t="shared" si="570"/>
        <v>0</v>
      </c>
      <c r="AK1116" s="179">
        <f t="shared" si="571"/>
        <v>0</v>
      </c>
      <c r="AL1116" s="179">
        <f t="shared" si="572"/>
        <v>0</v>
      </c>
      <c r="AM1116" s="180">
        <f>IF(L1116=1,Stundensätze!$D$13,IF(L1116=2,Stundensätze!$D$17,IF(L1116=4,Stundensätze!$D$21,"")))</f>
        <v>0</v>
      </c>
      <c r="AN1116" s="180">
        <f>IF(L1116=1,Stundensätze!$D$15,IF(L1116=2,Stundensätze!$D$19,IF(L1116=4,Stundensätze!$D$23,"")))</f>
        <v>0</v>
      </c>
      <c r="AO1116" s="180" t="e">
        <f t="shared" si="553"/>
        <v>#DIV/0!</v>
      </c>
      <c r="AP1116" s="180">
        <f t="shared" si="554"/>
        <v>0</v>
      </c>
      <c r="AQ1116" s="192" t="e">
        <f t="shared" si="555"/>
        <v>#DIV/0!</v>
      </c>
      <c r="AR1116" s="192" t="e">
        <f t="shared" si="556"/>
        <v>#DIV/0!</v>
      </c>
      <c r="AS1116" s="193" t="e">
        <f t="shared" si="557"/>
        <v>#DIV/0!</v>
      </c>
      <c r="AT1116" s="258" t="str">
        <f>IF(K1116=0,0,VLOOKUP(K1116,Kostenstellen!A:B,2,FALSE))</f>
        <v xml:space="preserve">Salinenklinik </v>
      </c>
      <c r="AU1116" s="68" t="str">
        <f t="shared" si="564"/>
        <v>G</v>
      </c>
      <c r="AV1116" s="68" t="str">
        <f t="shared" si="565"/>
        <v/>
      </c>
      <c r="AW1116" s="68">
        <f>IF(AF1116=0,0,VLOOKUP($H1116,Leistungszahlen!$A$11:$H$158,4,FALSE))</f>
        <v>0</v>
      </c>
      <c r="AX1116" s="68">
        <f>IF(AF1116=0,0,VLOOKUP($H1116,Leistungszahlen!$A$11:$H$158,5,FALSE))</f>
        <v>0</v>
      </c>
      <c r="AY1116" s="68">
        <f>IF(AG1116=0,0,VLOOKUP($H1116,Leistungszahlen!$A$11:$H$158,6,FALSE))</f>
        <v>0</v>
      </c>
      <c r="AZ1116" s="68">
        <f t="shared" si="566"/>
        <v>0</v>
      </c>
      <c r="BA1116" s="68">
        <f t="shared" si="567"/>
        <v>0</v>
      </c>
      <c r="BC1116" s="68">
        <f t="shared" si="558"/>
        <v>0</v>
      </c>
      <c r="BD1116" s="285"/>
    </row>
    <row r="1117" spans="1:56" s="68" customFormat="1">
      <c r="A1117" s="200"/>
      <c r="B1117" s="200"/>
      <c r="C1117" s="200" t="s">
        <v>420</v>
      </c>
      <c r="D1117" s="200" t="s">
        <v>199</v>
      </c>
      <c r="E1117" s="200" t="s">
        <v>350</v>
      </c>
      <c r="F1117" s="200" t="s">
        <v>441</v>
      </c>
      <c r="G1117" s="200" t="s">
        <v>345</v>
      </c>
      <c r="H1117" s="201" t="s">
        <v>218</v>
      </c>
      <c r="I1117" s="202">
        <v>4.5999999999999996</v>
      </c>
      <c r="J1117" s="200" t="s">
        <v>292</v>
      </c>
      <c r="K1117" s="176">
        <v>5</v>
      </c>
      <c r="L1117" s="176">
        <v>1</v>
      </c>
      <c r="M1117" s="176">
        <v>0</v>
      </c>
      <c r="N1117" s="286">
        <v>3</v>
      </c>
      <c r="O1117" s="286"/>
      <c r="P1117" s="176"/>
      <c r="Q1117" s="203">
        <f t="shared" si="559"/>
        <v>3</v>
      </c>
      <c r="R1117" s="203">
        <f t="shared" si="560"/>
        <v>0</v>
      </c>
      <c r="S1117" s="203">
        <f t="shared" si="561"/>
        <v>0</v>
      </c>
      <c r="T1117" s="203">
        <f t="shared" si="562"/>
        <v>0</v>
      </c>
      <c r="U1117" s="203">
        <f t="shared" si="563"/>
        <v>0</v>
      </c>
      <c r="V1117" s="175">
        <f>IF(Q1117&gt;0,VLOOKUP(Q1117,Jahresfaktoren!$A$11:$B$24,2,),0)</f>
        <v>152</v>
      </c>
      <c r="W1117" s="175">
        <f>IF(R1117&gt;0,VLOOKUP(R1117,Jahresfaktoren!$D$11:$E$24,2,),0)</f>
        <v>0</v>
      </c>
      <c r="X1117" s="175">
        <f>IF(S1117&gt;0,VLOOKUP(S1117,Jahresfaktoren!$A$28:$B$29,2,),0)</f>
        <v>0</v>
      </c>
      <c r="Y1117" s="175">
        <f>IF(T1117&gt;0,VLOOKUP(T1117,Jahresfaktoren!$A$28:$B$29,2,),0)</f>
        <v>0</v>
      </c>
      <c r="Z1117" s="175">
        <f>IF(U1117&gt;0,VLOOKUP(U1117,Jahresfaktoren!$A$32:$B$33,2,),)</f>
        <v>0</v>
      </c>
      <c r="AA1117" s="177">
        <f t="shared" si="548"/>
        <v>699.19999999999993</v>
      </c>
      <c r="AB1117" s="177" t="str">
        <f t="shared" si="549"/>
        <v/>
      </c>
      <c r="AC1117" s="177" t="str">
        <f t="shared" si="550"/>
        <v/>
      </c>
      <c r="AD1117" s="177" t="str">
        <f t="shared" si="551"/>
        <v/>
      </c>
      <c r="AE1117" s="177" t="str">
        <f t="shared" si="552"/>
        <v/>
      </c>
      <c r="AF1117" s="178">
        <f>IF(Q1117&gt;0,VLOOKUP(H1117,Leistungszahlen!$A$11:$C$158,3,),0)</f>
        <v>0</v>
      </c>
      <c r="AG1117" s="178">
        <f>IF(R1117&gt;0,VLOOKUP(H1117,Leistungszahlen!$A$11:$F$158,6,),IF(T1117&gt;0,VLOOKUP(H1117,Leistungszahlen!$A$11:$F$158,6,),0))</f>
        <v>0</v>
      </c>
      <c r="AH1117" s="179" t="e">
        <f t="shared" si="568"/>
        <v>#DIV/0!</v>
      </c>
      <c r="AI1117" s="179">
        <f t="shared" si="569"/>
        <v>0</v>
      </c>
      <c r="AJ1117" s="179">
        <f t="shared" si="570"/>
        <v>0</v>
      </c>
      <c r="AK1117" s="179">
        <f t="shared" si="571"/>
        <v>0</v>
      </c>
      <c r="AL1117" s="179">
        <f t="shared" si="572"/>
        <v>0</v>
      </c>
      <c r="AM1117" s="180">
        <f>IF(L1117=1,Stundensätze!$D$13,IF(L1117=2,Stundensätze!$D$17,IF(L1117=4,Stundensätze!$D$21,"")))</f>
        <v>0</v>
      </c>
      <c r="AN1117" s="180">
        <f>IF(L1117=1,Stundensätze!$D$15,IF(L1117=2,Stundensätze!$D$19,IF(L1117=4,Stundensätze!$D$23,"")))</f>
        <v>0</v>
      </c>
      <c r="AO1117" s="180" t="e">
        <f t="shared" si="553"/>
        <v>#DIV/0!</v>
      </c>
      <c r="AP1117" s="180">
        <f t="shared" si="554"/>
        <v>0</v>
      </c>
      <c r="AQ1117" s="192" t="e">
        <f t="shared" si="555"/>
        <v>#DIV/0!</v>
      </c>
      <c r="AR1117" s="192" t="e">
        <f t="shared" si="556"/>
        <v>#DIV/0!</v>
      </c>
      <c r="AS1117" s="193" t="e">
        <f t="shared" si="557"/>
        <v>#DIV/0!</v>
      </c>
      <c r="AT1117" s="258" t="str">
        <f>IF(K1117=0,0,VLOOKUP(K1117,Kostenstellen!A:B,2,FALSE))</f>
        <v xml:space="preserve">Salinenklinik </v>
      </c>
      <c r="AU1117" s="68" t="str">
        <f t="shared" si="564"/>
        <v>U</v>
      </c>
      <c r="AV1117" s="68" t="str">
        <f t="shared" si="565"/>
        <v/>
      </c>
      <c r="AW1117" s="68">
        <f>IF(AF1117=0,0,VLOOKUP($H1117,Leistungszahlen!$A$11:$H$158,4,FALSE))</f>
        <v>0</v>
      </c>
      <c r="AX1117" s="68">
        <f>IF(AF1117=0,0,VLOOKUP($H1117,Leistungszahlen!$A$11:$H$158,5,FALSE))</f>
        <v>0</v>
      </c>
      <c r="AY1117" s="68">
        <f>IF(AG1117=0,0,VLOOKUP($H1117,Leistungszahlen!$A$11:$H$158,6,FALSE))</f>
        <v>0</v>
      </c>
      <c r="AZ1117" s="68">
        <f t="shared" si="566"/>
        <v>0</v>
      </c>
      <c r="BA1117" s="68">
        <f t="shared" si="567"/>
        <v>0</v>
      </c>
      <c r="BC1117" s="68">
        <f t="shared" si="558"/>
        <v>0</v>
      </c>
      <c r="BD1117" s="285"/>
    </row>
    <row r="1118" spans="1:56" s="68" customFormat="1">
      <c r="A1118" s="200"/>
      <c r="B1118" s="200"/>
      <c r="C1118" s="200" t="s">
        <v>420</v>
      </c>
      <c r="D1118" s="200" t="s">
        <v>199</v>
      </c>
      <c r="E1118" s="200" t="s">
        <v>350</v>
      </c>
      <c r="F1118" s="200" t="s">
        <v>441</v>
      </c>
      <c r="G1118" s="200" t="s">
        <v>442</v>
      </c>
      <c r="H1118" s="201" t="s">
        <v>218</v>
      </c>
      <c r="I1118" s="202">
        <v>1.2</v>
      </c>
      <c r="J1118" s="200" t="s">
        <v>292</v>
      </c>
      <c r="K1118" s="176">
        <v>5</v>
      </c>
      <c r="L1118" s="176">
        <v>1</v>
      </c>
      <c r="M1118" s="176">
        <v>0</v>
      </c>
      <c r="N1118" s="286">
        <v>3</v>
      </c>
      <c r="O1118" s="286"/>
      <c r="P1118" s="176"/>
      <c r="Q1118" s="203">
        <f t="shared" si="559"/>
        <v>3</v>
      </c>
      <c r="R1118" s="203">
        <f t="shared" si="560"/>
        <v>0</v>
      </c>
      <c r="S1118" s="203">
        <f t="shared" si="561"/>
        <v>0</v>
      </c>
      <c r="T1118" s="203">
        <f t="shared" si="562"/>
        <v>0</v>
      </c>
      <c r="U1118" s="203">
        <f t="shared" si="563"/>
        <v>0</v>
      </c>
      <c r="V1118" s="175">
        <f>IF(Q1118&gt;0,VLOOKUP(Q1118,Jahresfaktoren!$A$11:$B$24,2,),0)</f>
        <v>152</v>
      </c>
      <c r="W1118" s="175">
        <f>IF(R1118&gt;0,VLOOKUP(R1118,Jahresfaktoren!$D$11:$E$24,2,),0)</f>
        <v>0</v>
      </c>
      <c r="X1118" s="175">
        <f>IF(S1118&gt;0,VLOOKUP(S1118,Jahresfaktoren!$A$28:$B$29,2,),0)</f>
        <v>0</v>
      </c>
      <c r="Y1118" s="175">
        <f>IF(T1118&gt;0,VLOOKUP(T1118,Jahresfaktoren!$A$28:$B$29,2,),0)</f>
        <v>0</v>
      </c>
      <c r="Z1118" s="175">
        <f>IF(U1118&gt;0,VLOOKUP(U1118,Jahresfaktoren!$A$32:$B$33,2,),)</f>
        <v>0</v>
      </c>
      <c r="AA1118" s="177">
        <f t="shared" si="548"/>
        <v>182.4</v>
      </c>
      <c r="AB1118" s="177" t="str">
        <f t="shared" si="549"/>
        <v/>
      </c>
      <c r="AC1118" s="177" t="str">
        <f t="shared" si="550"/>
        <v/>
      </c>
      <c r="AD1118" s="177" t="str">
        <f t="shared" si="551"/>
        <v/>
      </c>
      <c r="AE1118" s="177" t="str">
        <f t="shared" si="552"/>
        <v/>
      </c>
      <c r="AF1118" s="178">
        <f>IF(Q1118&gt;0,VLOOKUP(H1118,Leistungszahlen!$A$11:$C$158,3,),0)</f>
        <v>0</v>
      </c>
      <c r="AG1118" s="178">
        <f>IF(R1118&gt;0,VLOOKUP(H1118,Leistungszahlen!$A$11:$F$158,6,),IF(T1118&gt;0,VLOOKUP(H1118,Leistungszahlen!$A$11:$F$158,6,),0))</f>
        <v>0</v>
      </c>
      <c r="AH1118" s="179" t="e">
        <f t="shared" si="568"/>
        <v>#DIV/0!</v>
      </c>
      <c r="AI1118" s="179">
        <f t="shared" si="569"/>
        <v>0</v>
      </c>
      <c r="AJ1118" s="179">
        <f t="shared" si="570"/>
        <v>0</v>
      </c>
      <c r="AK1118" s="179">
        <f t="shared" si="571"/>
        <v>0</v>
      </c>
      <c r="AL1118" s="179">
        <f t="shared" si="572"/>
        <v>0</v>
      </c>
      <c r="AM1118" s="180">
        <f>IF(L1118=1,Stundensätze!$D$13,IF(L1118=2,Stundensätze!$D$17,IF(L1118=4,Stundensätze!$D$21,"")))</f>
        <v>0</v>
      </c>
      <c r="AN1118" s="180">
        <f>IF(L1118=1,Stundensätze!$D$15,IF(L1118=2,Stundensätze!$D$19,IF(L1118=4,Stundensätze!$D$23,"")))</f>
        <v>0</v>
      </c>
      <c r="AO1118" s="180" t="e">
        <f t="shared" si="553"/>
        <v>#DIV/0!</v>
      </c>
      <c r="AP1118" s="180">
        <f t="shared" si="554"/>
        <v>0</v>
      </c>
      <c r="AQ1118" s="192" t="e">
        <f t="shared" si="555"/>
        <v>#DIV/0!</v>
      </c>
      <c r="AR1118" s="192" t="e">
        <f t="shared" si="556"/>
        <v>#DIV/0!</v>
      </c>
      <c r="AS1118" s="193" t="e">
        <f t="shared" si="557"/>
        <v>#DIV/0!</v>
      </c>
      <c r="AT1118" s="258" t="str">
        <f>IF(K1118=0,0,VLOOKUP(K1118,Kostenstellen!A:B,2,FALSE))</f>
        <v xml:space="preserve">Salinenklinik </v>
      </c>
      <c r="AU1118" s="68" t="str">
        <f t="shared" si="564"/>
        <v>U</v>
      </c>
      <c r="AV1118" s="68" t="str">
        <f t="shared" si="565"/>
        <v/>
      </c>
      <c r="AW1118" s="68">
        <f>IF(AF1118=0,0,VLOOKUP($H1118,Leistungszahlen!$A$11:$H$158,4,FALSE))</f>
        <v>0</v>
      </c>
      <c r="AX1118" s="68">
        <f>IF(AF1118=0,0,VLOOKUP($H1118,Leistungszahlen!$A$11:$H$158,5,FALSE))</f>
        <v>0</v>
      </c>
      <c r="AY1118" s="68">
        <f>IF(AG1118=0,0,VLOOKUP($H1118,Leistungszahlen!$A$11:$H$158,6,FALSE))</f>
        <v>0</v>
      </c>
      <c r="AZ1118" s="68">
        <f t="shared" si="566"/>
        <v>0</v>
      </c>
      <c r="BA1118" s="68">
        <f t="shared" si="567"/>
        <v>0</v>
      </c>
      <c r="BC1118" s="68">
        <f t="shared" si="558"/>
        <v>0</v>
      </c>
      <c r="BD1118" s="285"/>
    </row>
    <row r="1119" spans="1:56" s="68" customFormat="1">
      <c r="A1119" s="200"/>
      <c r="B1119" s="200"/>
      <c r="C1119" s="200" t="s">
        <v>420</v>
      </c>
      <c r="D1119" s="200" t="s">
        <v>199</v>
      </c>
      <c r="E1119" s="200" t="s">
        <v>350</v>
      </c>
      <c r="F1119" s="200" t="s">
        <v>441</v>
      </c>
      <c r="G1119" s="200" t="s">
        <v>343</v>
      </c>
      <c r="H1119" s="201" t="s">
        <v>218</v>
      </c>
      <c r="I1119" s="202">
        <v>5.18</v>
      </c>
      <c r="J1119" s="200" t="s">
        <v>292</v>
      </c>
      <c r="K1119" s="176">
        <v>5</v>
      </c>
      <c r="L1119" s="176">
        <v>1</v>
      </c>
      <c r="M1119" s="176">
        <v>0</v>
      </c>
      <c r="N1119" s="286">
        <v>3</v>
      </c>
      <c r="O1119" s="286"/>
      <c r="P1119" s="176"/>
      <c r="Q1119" s="203">
        <f t="shared" si="559"/>
        <v>3</v>
      </c>
      <c r="R1119" s="203">
        <f t="shared" si="560"/>
        <v>0</v>
      </c>
      <c r="S1119" s="203">
        <f t="shared" si="561"/>
        <v>0</v>
      </c>
      <c r="T1119" s="203">
        <f t="shared" si="562"/>
        <v>0</v>
      </c>
      <c r="U1119" s="203">
        <f t="shared" si="563"/>
        <v>0</v>
      </c>
      <c r="V1119" s="175">
        <f>IF(Q1119&gt;0,VLOOKUP(Q1119,Jahresfaktoren!$A$11:$B$24,2,),0)</f>
        <v>152</v>
      </c>
      <c r="W1119" s="175">
        <f>IF(R1119&gt;0,VLOOKUP(R1119,Jahresfaktoren!$D$11:$E$24,2,),0)</f>
        <v>0</v>
      </c>
      <c r="X1119" s="175">
        <f>IF(S1119&gt;0,VLOOKUP(S1119,Jahresfaktoren!$A$28:$B$29,2,),0)</f>
        <v>0</v>
      </c>
      <c r="Y1119" s="175">
        <f>IF(T1119&gt;0,VLOOKUP(T1119,Jahresfaktoren!$A$28:$B$29,2,),0)</f>
        <v>0</v>
      </c>
      <c r="Z1119" s="175">
        <f>IF(U1119&gt;0,VLOOKUP(U1119,Jahresfaktoren!$A$32:$B$33,2,),)</f>
        <v>0</v>
      </c>
      <c r="AA1119" s="177">
        <f t="shared" si="548"/>
        <v>787.3599999999999</v>
      </c>
      <c r="AB1119" s="177" t="str">
        <f t="shared" si="549"/>
        <v/>
      </c>
      <c r="AC1119" s="177" t="str">
        <f t="shared" si="550"/>
        <v/>
      </c>
      <c r="AD1119" s="177" t="str">
        <f t="shared" si="551"/>
        <v/>
      </c>
      <c r="AE1119" s="177" t="str">
        <f t="shared" si="552"/>
        <v/>
      </c>
      <c r="AF1119" s="178">
        <f>IF(Q1119&gt;0,VLOOKUP(H1119,Leistungszahlen!$A$11:$C$158,3,),0)</f>
        <v>0</v>
      </c>
      <c r="AG1119" s="178">
        <f>IF(R1119&gt;0,VLOOKUP(H1119,Leistungszahlen!$A$11:$F$158,6,),IF(T1119&gt;0,VLOOKUP(H1119,Leistungszahlen!$A$11:$F$158,6,),0))</f>
        <v>0</v>
      </c>
      <c r="AH1119" s="179" t="e">
        <f t="shared" si="568"/>
        <v>#DIV/0!</v>
      </c>
      <c r="AI1119" s="179">
        <f t="shared" si="569"/>
        <v>0</v>
      </c>
      <c r="AJ1119" s="179">
        <f t="shared" si="570"/>
        <v>0</v>
      </c>
      <c r="AK1119" s="179">
        <f t="shared" si="571"/>
        <v>0</v>
      </c>
      <c r="AL1119" s="179">
        <f t="shared" si="572"/>
        <v>0</v>
      </c>
      <c r="AM1119" s="180">
        <f>IF(L1119=1,Stundensätze!$D$13,IF(L1119=2,Stundensätze!$D$17,IF(L1119=4,Stundensätze!$D$21,"")))</f>
        <v>0</v>
      </c>
      <c r="AN1119" s="180">
        <f>IF(L1119=1,Stundensätze!$D$15,IF(L1119=2,Stundensätze!$D$19,IF(L1119=4,Stundensätze!$D$23,"")))</f>
        <v>0</v>
      </c>
      <c r="AO1119" s="180" t="e">
        <f t="shared" si="553"/>
        <v>#DIV/0!</v>
      </c>
      <c r="AP1119" s="180">
        <f t="shared" si="554"/>
        <v>0</v>
      </c>
      <c r="AQ1119" s="192" t="e">
        <f t="shared" si="555"/>
        <v>#DIV/0!</v>
      </c>
      <c r="AR1119" s="192" t="e">
        <f t="shared" si="556"/>
        <v>#DIV/0!</v>
      </c>
      <c r="AS1119" s="193" t="e">
        <f t="shared" si="557"/>
        <v>#DIV/0!</v>
      </c>
      <c r="AT1119" s="258" t="str">
        <f>IF(K1119=0,0,VLOOKUP(K1119,Kostenstellen!A:B,2,FALSE))</f>
        <v xml:space="preserve">Salinenklinik </v>
      </c>
      <c r="AU1119" s="68" t="str">
        <f t="shared" si="564"/>
        <v>U</v>
      </c>
      <c r="AV1119" s="68" t="str">
        <f t="shared" si="565"/>
        <v/>
      </c>
      <c r="AW1119" s="68">
        <f>IF(AF1119=0,0,VLOOKUP($H1119,Leistungszahlen!$A$11:$H$158,4,FALSE))</f>
        <v>0</v>
      </c>
      <c r="AX1119" s="68">
        <f>IF(AF1119=0,0,VLOOKUP($H1119,Leistungszahlen!$A$11:$H$158,5,FALSE))</f>
        <v>0</v>
      </c>
      <c r="AY1119" s="68">
        <f>IF(AG1119=0,0,VLOOKUP($H1119,Leistungszahlen!$A$11:$H$158,6,FALSE))</f>
        <v>0</v>
      </c>
      <c r="AZ1119" s="68">
        <f t="shared" si="566"/>
        <v>0</v>
      </c>
      <c r="BA1119" s="68">
        <f t="shared" si="567"/>
        <v>0</v>
      </c>
      <c r="BC1119" s="68">
        <f t="shared" si="558"/>
        <v>0</v>
      </c>
      <c r="BD1119" s="285"/>
    </row>
    <row r="1120" spans="1:56" s="68" customFormat="1">
      <c r="A1120" s="200"/>
      <c r="B1120" s="200"/>
      <c r="C1120" s="200" t="s">
        <v>420</v>
      </c>
      <c r="D1120" s="200" t="s">
        <v>199</v>
      </c>
      <c r="E1120" s="200" t="s">
        <v>350</v>
      </c>
      <c r="F1120" s="200" t="s">
        <v>441</v>
      </c>
      <c r="G1120" s="200" t="s">
        <v>414</v>
      </c>
      <c r="H1120" s="201" t="s">
        <v>205</v>
      </c>
      <c r="I1120" s="202">
        <v>26.8</v>
      </c>
      <c r="J1120" s="200" t="s">
        <v>292</v>
      </c>
      <c r="K1120" s="176">
        <v>5</v>
      </c>
      <c r="L1120" s="176">
        <v>1</v>
      </c>
      <c r="M1120" s="176">
        <v>0</v>
      </c>
      <c r="N1120" s="286">
        <v>3</v>
      </c>
      <c r="O1120" s="286"/>
      <c r="P1120" s="176"/>
      <c r="Q1120" s="203">
        <f t="shared" si="559"/>
        <v>3</v>
      </c>
      <c r="R1120" s="203">
        <f t="shared" si="560"/>
        <v>0</v>
      </c>
      <c r="S1120" s="203">
        <f t="shared" si="561"/>
        <v>0</v>
      </c>
      <c r="T1120" s="203">
        <f t="shared" si="562"/>
        <v>0</v>
      </c>
      <c r="U1120" s="203">
        <f t="shared" si="563"/>
        <v>0</v>
      </c>
      <c r="V1120" s="175">
        <f>IF(Q1120&gt;0,VLOOKUP(Q1120,Jahresfaktoren!$A$11:$B$24,2,),0)</f>
        <v>152</v>
      </c>
      <c r="W1120" s="175">
        <f>IF(R1120&gt;0,VLOOKUP(R1120,Jahresfaktoren!$D$11:$E$24,2,),0)</f>
        <v>0</v>
      </c>
      <c r="X1120" s="175">
        <f>IF(S1120&gt;0,VLOOKUP(S1120,Jahresfaktoren!$A$28:$B$29,2,),0)</f>
        <v>0</v>
      </c>
      <c r="Y1120" s="175">
        <f>IF(T1120&gt;0,VLOOKUP(T1120,Jahresfaktoren!$A$28:$B$29,2,),0)</f>
        <v>0</v>
      </c>
      <c r="Z1120" s="175">
        <f>IF(U1120&gt;0,VLOOKUP(U1120,Jahresfaktoren!$A$32:$B$33,2,),)</f>
        <v>0</v>
      </c>
      <c r="AA1120" s="177">
        <f t="shared" si="548"/>
        <v>4073.6</v>
      </c>
      <c r="AB1120" s="177" t="str">
        <f t="shared" si="549"/>
        <v/>
      </c>
      <c r="AC1120" s="177" t="str">
        <f t="shared" si="550"/>
        <v/>
      </c>
      <c r="AD1120" s="177" t="str">
        <f t="shared" si="551"/>
        <v/>
      </c>
      <c r="AE1120" s="177" t="str">
        <f t="shared" si="552"/>
        <v/>
      </c>
      <c r="AF1120" s="178">
        <f>IF(Q1120&gt;0,VLOOKUP(H1120,Leistungszahlen!$A$11:$C$158,3,),0)</f>
        <v>0</v>
      </c>
      <c r="AG1120" s="178">
        <f>IF(R1120&gt;0,VLOOKUP(H1120,Leistungszahlen!$A$11:$F$158,6,),IF(T1120&gt;0,VLOOKUP(H1120,Leistungszahlen!$A$11:$F$158,6,),0))</f>
        <v>0</v>
      </c>
      <c r="AH1120" s="179" t="e">
        <f t="shared" si="568"/>
        <v>#DIV/0!</v>
      </c>
      <c r="AI1120" s="179">
        <f t="shared" si="569"/>
        <v>0</v>
      </c>
      <c r="AJ1120" s="179">
        <f t="shared" si="570"/>
        <v>0</v>
      </c>
      <c r="AK1120" s="179">
        <f t="shared" si="571"/>
        <v>0</v>
      </c>
      <c r="AL1120" s="179">
        <f t="shared" si="572"/>
        <v>0</v>
      </c>
      <c r="AM1120" s="180">
        <f>IF(L1120=1,Stundensätze!$D$13,IF(L1120=2,Stundensätze!$D$17,IF(L1120=4,Stundensätze!$D$21,"")))</f>
        <v>0</v>
      </c>
      <c r="AN1120" s="180">
        <f>IF(L1120=1,Stundensätze!$D$15,IF(L1120=2,Stundensätze!$D$19,IF(L1120=4,Stundensätze!$D$23,"")))</f>
        <v>0</v>
      </c>
      <c r="AO1120" s="180" t="e">
        <f t="shared" si="553"/>
        <v>#DIV/0!</v>
      </c>
      <c r="AP1120" s="180">
        <f t="shared" si="554"/>
        <v>0</v>
      </c>
      <c r="AQ1120" s="192" t="e">
        <f t="shared" si="555"/>
        <v>#DIV/0!</v>
      </c>
      <c r="AR1120" s="192" t="e">
        <f t="shared" si="556"/>
        <v>#DIV/0!</v>
      </c>
      <c r="AS1120" s="193" t="e">
        <f t="shared" si="557"/>
        <v>#DIV/0!</v>
      </c>
      <c r="AT1120" s="258" t="str">
        <f>IF(K1120=0,0,VLOOKUP(K1120,Kostenstellen!A:B,2,FALSE))</f>
        <v xml:space="preserve">Salinenklinik </v>
      </c>
      <c r="AU1120" s="68" t="str">
        <f t="shared" si="564"/>
        <v>G</v>
      </c>
      <c r="AV1120" s="68" t="str">
        <f t="shared" si="565"/>
        <v/>
      </c>
      <c r="AW1120" s="68">
        <f>IF(AF1120=0,0,VLOOKUP($H1120,Leistungszahlen!$A$11:$H$158,4,FALSE))</f>
        <v>0</v>
      </c>
      <c r="AX1120" s="68">
        <f>IF(AF1120=0,0,VLOOKUP($H1120,Leistungszahlen!$A$11:$H$158,5,FALSE))</f>
        <v>0</v>
      </c>
      <c r="AY1120" s="68">
        <f>IF(AG1120=0,0,VLOOKUP($H1120,Leistungszahlen!$A$11:$H$158,6,FALSE))</f>
        <v>0</v>
      </c>
      <c r="AZ1120" s="68">
        <f t="shared" si="566"/>
        <v>0</v>
      </c>
      <c r="BA1120" s="68">
        <f t="shared" si="567"/>
        <v>0</v>
      </c>
      <c r="BC1120" s="68">
        <f t="shared" si="558"/>
        <v>0</v>
      </c>
      <c r="BD1120" s="285"/>
    </row>
    <row r="1121" spans="1:56" s="68" customFormat="1">
      <c r="A1121" s="200"/>
      <c r="B1121" s="200"/>
      <c r="C1121" s="200" t="s">
        <v>420</v>
      </c>
      <c r="D1121" s="200" t="s">
        <v>199</v>
      </c>
      <c r="E1121" s="200" t="s">
        <v>351</v>
      </c>
      <c r="F1121" s="200" t="s">
        <v>441</v>
      </c>
      <c r="G1121" s="200" t="s">
        <v>345</v>
      </c>
      <c r="H1121" s="201" t="s">
        <v>218</v>
      </c>
      <c r="I1121" s="202">
        <v>4.5999999999999996</v>
      </c>
      <c r="J1121" s="200" t="s">
        <v>292</v>
      </c>
      <c r="K1121" s="176">
        <v>5</v>
      </c>
      <c r="L1121" s="176">
        <v>1</v>
      </c>
      <c r="M1121" s="176">
        <v>0</v>
      </c>
      <c r="N1121" s="286">
        <v>3</v>
      </c>
      <c r="O1121" s="286"/>
      <c r="P1121" s="176"/>
      <c r="Q1121" s="203">
        <f t="shared" si="559"/>
        <v>3</v>
      </c>
      <c r="R1121" s="203">
        <f t="shared" si="560"/>
        <v>0</v>
      </c>
      <c r="S1121" s="203">
        <f t="shared" si="561"/>
        <v>0</v>
      </c>
      <c r="T1121" s="203">
        <f t="shared" si="562"/>
        <v>0</v>
      </c>
      <c r="U1121" s="203">
        <f t="shared" si="563"/>
        <v>0</v>
      </c>
      <c r="V1121" s="175">
        <f>IF(Q1121&gt;0,VLOOKUP(Q1121,Jahresfaktoren!$A$11:$B$24,2,),0)</f>
        <v>152</v>
      </c>
      <c r="W1121" s="175">
        <f>IF(R1121&gt;0,VLOOKUP(R1121,Jahresfaktoren!$D$11:$E$24,2,),0)</f>
        <v>0</v>
      </c>
      <c r="X1121" s="175">
        <f>IF(S1121&gt;0,VLOOKUP(S1121,Jahresfaktoren!$A$28:$B$29,2,),0)</f>
        <v>0</v>
      </c>
      <c r="Y1121" s="175">
        <f>IF(T1121&gt;0,VLOOKUP(T1121,Jahresfaktoren!$A$28:$B$29,2,),0)</f>
        <v>0</v>
      </c>
      <c r="Z1121" s="175">
        <f>IF(U1121&gt;0,VLOOKUP(U1121,Jahresfaktoren!$A$32:$B$33,2,),)</f>
        <v>0</v>
      </c>
      <c r="AA1121" s="177">
        <f t="shared" ref="AA1121:AA1184" si="573">IF(Q1121&gt;0,V1121*I1121,"")</f>
        <v>699.19999999999993</v>
      </c>
      <c r="AB1121" s="177" t="str">
        <f t="shared" ref="AB1121:AB1184" si="574">IF(R1121&gt;0,W1121*I1121,"")</f>
        <v/>
      </c>
      <c r="AC1121" s="177" t="str">
        <f t="shared" ref="AC1121:AC1184" si="575">IF(S1121&gt;0,X1121*I1121,"")</f>
        <v/>
      </c>
      <c r="AD1121" s="177" t="str">
        <f t="shared" ref="AD1121:AD1184" si="576">IF(T1121&gt;0,Y1121*I1121,"")</f>
        <v/>
      </c>
      <c r="AE1121" s="177" t="str">
        <f t="shared" ref="AE1121:AE1184" si="577">IF(U1121&gt;0,Z1121*I1121,"")</f>
        <v/>
      </c>
      <c r="AF1121" s="178">
        <f>IF(Q1121&gt;0,VLOOKUP(H1121,Leistungszahlen!$A$11:$C$158,3,),0)</f>
        <v>0</v>
      </c>
      <c r="AG1121" s="178">
        <f>IF(R1121&gt;0,VLOOKUP(H1121,Leistungszahlen!$A$11:$F$158,6,),IF(T1121&gt;0,VLOOKUP(H1121,Leistungszahlen!$A$11:$F$158,6,),0))</f>
        <v>0</v>
      </c>
      <c r="AH1121" s="179" t="e">
        <f t="shared" si="568"/>
        <v>#DIV/0!</v>
      </c>
      <c r="AI1121" s="179">
        <f t="shared" si="569"/>
        <v>0</v>
      </c>
      <c r="AJ1121" s="179">
        <f t="shared" si="570"/>
        <v>0</v>
      </c>
      <c r="AK1121" s="179">
        <f t="shared" si="571"/>
        <v>0</v>
      </c>
      <c r="AL1121" s="179">
        <f t="shared" si="572"/>
        <v>0</v>
      </c>
      <c r="AM1121" s="180">
        <f>IF(L1121=1,Stundensätze!$D$13,IF(L1121=2,Stundensätze!$D$17,IF(L1121=4,Stundensätze!$D$21,"")))</f>
        <v>0</v>
      </c>
      <c r="AN1121" s="180">
        <f>IF(L1121=1,Stundensätze!$D$15,IF(L1121=2,Stundensätze!$D$19,IF(L1121=4,Stundensätze!$D$23,"")))</f>
        <v>0</v>
      </c>
      <c r="AO1121" s="180" t="e">
        <f t="shared" ref="AO1121:AO1184" si="578">IF(OR(Q1121&gt;0,R1121&gt;0),((AH1121+AI1121)*AM1121),0)</f>
        <v>#DIV/0!</v>
      </c>
      <c r="AP1121" s="180">
        <f t="shared" ref="AP1121:AP1184" si="579">IF(OR(S1121&gt;0,T1121&gt;0,U1121&gt;0),((AJ1121+AK1121+AL1121)*AN1121),0)</f>
        <v>0</v>
      </c>
      <c r="AQ1121" s="192" t="e">
        <f t="shared" ref="AQ1121:AQ1184" si="580">IF(I1121&gt;0,AP1121+AO1121,"")</f>
        <v>#DIV/0!</v>
      </c>
      <c r="AR1121" s="192" t="e">
        <f t="shared" ref="AR1121:AR1184" si="581">IF(I1121&gt;0,AQ1121/12,"")</f>
        <v>#DIV/0!</v>
      </c>
      <c r="AS1121" s="193" t="e">
        <f t="shared" ref="AS1121:AS1184" si="582">IF(OR(Q1121&gt;0,R1121&gt;0,S1121&gt;0,T1121&gt;0,U1121&gt;0),(SUM(AH1121:AL1121)),0)</f>
        <v>#DIV/0!</v>
      </c>
      <c r="AT1121" s="258" t="str">
        <f>IF(K1121=0,0,VLOOKUP(K1121,Kostenstellen!A:B,2,FALSE))</f>
        <v xml:space="preserve">Salinenklinik </v>
      </c>
      <c r="AU1121" s="68" t="str">
        <f t="shared" si="564"/>
        <v>U</v>
      </c>
      <c r="AV1121" s="68" t="str">
        <f t="shared" si="565"/>
        <v/>
      </c>
      <c r="AW1121" s="68">
        <f>IF(AF1121=0,0,VLOOKUP($H1121,Leistungszahlen!$A$11:$H$158,4,FALSE))</f>
        <v>0</v>
      </c>
      <c r="AX1121" s="68">
        <f>IF(AF1121=0,0,VLOOKUP($H1121,Leistungszahlen!$A$11:$H$158,5,FALSE))</f>
        <v>0</v>
      </c>
      <c r="AY1121" s="68">
        <f>IF(AG1121=0,0,VLOOKUP($H1121,Leistungszahlen!$A$11:$H$158,6,FALSE))</f>
        <v>0</v>
      </c>
      <c r="AZ1121" s="68">
        <f t="shared" si="566"/>
        <v>0</v>
      </c>
      <c r="BA1121" s="68">
        <f t="shared" si="567"/>
        <v>0</v>
      </c>
      <c r="BC1121" s="68">
        <f t="shared" ref="BC1121:BC1184" si="583">IF(BA1121&gt;0,"Die Leistungswerte sind unter- oder überschritten",0)</f>
        <v>0</v>
      </c>
      <c r="BD1121" s="285"/>
    </row>
    <row r="1122" spans="1:56" s="68" customFormat="1">
      <c r="A1122" s="200"/>
      <c r="B1122" s="200"/>
      <c r="C1122" s="200" t="s">
        <v>420</v>
      </c>
      <c r="D1122" s="200" t="s">
        <v>199</v>
      </c>
      <c r="E1122" s="200" t="s">
        <v>351</v>
      </c>
      <c r="F1122" s="200" t="s">
        <v>441</v>
      </c>
      <c r="G1122" s="200" t="s">
        <v>442</v>
      </c>
      <c r="H1122" s="201" t="s">
        <v>218</v>
      </c>
      <c r="I1122" s="202">
        <v>1.2</v>
      </c>
      <c r="J1122" s="200" t="s">
        <v>292</v>
      </c>
      <c r="K1122" s="176">
        <v>5</v>
      </c>
      <c r="L1122" s="176">
        <v>1</v>
      </c>
      <c r="M1122" s="176">
        <v>0</v>
      </c>
      <c r="N1122" s="286">
        <v>3</v>
      </c>
      <c r="O1122" s="286"/>
      <c r="P1122" s="176"/>
      <c r="Q1122" s="203">
        <f t="shared" si="559"/>
        <v>3</v>
      </c>
      <c r="R1122" s="203">
        <f t="shared" si="560"/>
        <v>0</v>
      </c>
      <c r="S1122" s="203">
        <f t="shared" si="561"/>
        <v>0</v>
      </c>
      <c r="T1122" s="203">
        <f t="shared" si="562"/>
        <v>0</v>
      </c>
      <c r="U1122" s="203">
        <f t="shared" si="563"/>
        <v>0</v>
      </c>
      <c r="V1122" s="175">
        <f>IF(Q1122&gt;0,VLOOKUP(Q1122,Jahresfaktoren!$A$11:$B$24,2,),0)</f>
        <v>152</v>
      </c>
      <c r="W1122" s="175">
        <f>IF(R1122&gt;0,VLOOKUP(R1122,Jahresfaktoren!$D$11:$E$24,2,),0)</f>
        <v>0</v>
      </c>
      <c r="X1122" s="175">
        <f>IF(S1122&gt;0,VLOOKUP(S1122,Jahresfaktoren!$A$28:$B$29,2,),0)</f>
        <v>0</v>
      </c>
      <c r="Y1122" s="175">
        <f>IF(T1122&gt;0,VLOOKUP(T1122,Jahresfaktoren!$A$28:$B$29,2,),0)</f>
        <v>0</v>
      </c>
      <c r="Z1122" s="175">
        <f>IF(U1122&gt;0,VLOOKUP(U1122,Jahresfaktoren!$A$32:$B$33,2,),)</f>
        <v>0</v>
      </c>
      <c r="AA1122" s="177">
        <f t="shared" si="573"/>
        <v>182.4</v>
      </c>
      <c r="AB1122" s="177" t="str">
        <f t="shared" si="574"/>
        <v/>
      </c>
      <c r="AC1122" s="177" t="str">
        <f t="shared" si="575"/>
        <v/>
      </c>
      <c r="AD1122" s="177" t="str">
        <f t="shared" si="576"/>
        <v/>
      </c>
      <c r="AE1122" s="177" t="str">
        <f t="shared" si="577"/>
        <v/>
      </c>
      <c r="AF1122" s="178">
        <f>IF(Q1122&gt;0,VLOOKUP(H1122,Leistungszahlen!$A$11:$C$158,3,),0)</f>
        <v>0</v>
      </c>
      <c r="AG1122" s="178">
        <f>IF(R1122&gt;0,VLOOKUP(H1122,Leistungszahlen!$A$11:$F$158,6,),IF(T1122&gt;0,VLOOKUP(H1122,Leistungszahlen!$A$11:$F$158,6,),0))</f>
        <v>0</v>
      </c>
      <c r="AH1122" s="179" t="e">
        <f t="shared" si="568"/>
        <v>#DIV/0!</v>
      </c>
      <c r="AI1122" s="179">
        <f t="shared" si="569"/>
        <v>0</v>
      </c>
      <c r="AJ1122" s="179">
        <f t="shared" si="570"/>
        <v>0</v>
      </c>
      <c r="AK1122" s="179">
        <f t="shared" si="571"/>
        <v>0</v>
      </c>
      <c r="AL1122" s="179">
        <f t="shared" si="572"/>
        <v>0</v>
      </c>
      <c r="AM1122" s="180">
        <f>IF(L1122=1,Stundensätze!$D$13,IF(L1122=2,Stundensätze!$D$17,IF(L1122=4,Stundensätze!$D$21,"")))</f>
        <v>0</v>
      </c>
      <c r="AN1122" s="180">
        <f>IF(L1122=1,Stundensätze!$D$15,IF(L1122=2,Stundensätze!$D$19,IF(L1122=4,Stundensätze!$D$23,"")))</f>
        <v>0</v>
      </c>
      <c r="AO1122" s="180" t="e">
        <f t="shared" si="578"/>
        <v>#DIV/0!</v>
      </c>
      <c r="AP1122" s="180">
        <f t="shared" si="579"/>
        <v>0</v>
      </c>
      <c r="AQ1122" s="192" t="e">
        <f t="shared" si="580"/>
        <v>#DIV/0!</v>
      </c>
      <c r="AR1122" s="192" t="e">
        <f t="shared" si="581"/>
        <v>#DIV/0!</v>
      </c>
      <c r="AS1122" s="193" t="e">
        <f t="shared" si="582"/>
        <v>#DIV/0!</v>
      </c>
      <c r="AT1122" s="258" t="str">
        <f>IF(K1122=0,0,VLOOKUP(K1122,Kostenstellen!A:B,2,FALSE))</f>
        <v xml:space="preserve">Salinenklinik </v>
      </c>
      <c r="AU1122" s="68" t="str">
        <f t="shared" si="564"/>
        <v>U</v>
      </c>
      <c r="AV1122" s="68" t="str">
        <f t="shared" si="565"/>
        <v/>
      </c>
      <c r="AW1122" s="68">
        <f>IF(AF1122=0,0,VLOOKUP($H1122,Leistungszahlen!$A$11:$H$158,4,FALSE))</f>
        <v>0</v>
      </c>
      <c r="AX1122" s="68">
        <f>IF(AF1122=0,0,VLOOKUP($H1122,Leistungszahlen!$A$11:$H$158,5,FALSE))</f>
        <v>0</v>
      </c>
      <c r="AY1122" s="68">
        <f>IF(AG1122=0,0,VLOOKUP($H1122,Leistungszahlen!$A$11:$H$158,6,FALSE))</f>
        <v>0</v>
      </c>
      <c r="AZ1122" s="68">
        <f t="shared" si="566"/>
        <v>0</v>
      </c>
      <c r="BA1122" s="68">
        <f t="shared" si="567"/>
        <v>0</v>
      </c>
      <c r="BC1122" s="68">
        <f t="shared" si="583"/>
        <v>0</v>
      </c>
      <c r="BD1122" s="285"/>
    </row>
    <row r="1123" spans="1:56" s="68" customFormat="1">
      <c r="A1123" s="200"/>
      <c r="B1123" s="200"/>
      <c r="C1123" s="200" t="s">
        <v>420</v>
      </c>
      <c r="D1123" s="200" t="s">
        <v>199</v>
      </c>
      <c r="E1123" s="200" t="s">
        <v>351</v>
      </c>
      <c r="F1123" s="200" t="s">
        <v>441</v>
      </c>
      <c r="G1123" s="200" t="s">
        <v>343</v>
      </c>
      <c r="H1123" s="201" t="s">
        <v>218</v>
      </c>
      <c r="I1123" s="202">
        <v>5.18</v>
      </c>
      <c r="J1123" s="200" t="s">
        <v>292</v>
      </c>
      <c r="K1123" s="176">
        <v>5</v>
      </c>
      <c r="L1123" s="176">
        <v>1</v>
      </c>
      <c r="M1123" s="176">
        <v>0</v>
      </c>
      <c r="N1123" s="286">
        <v>3</v>
      </c>
      <c r="O1123" s="286"/>
      <c r="P1123" s="176"/>
      <c r="Q1123" s="203">
        <f t="shared" si="559"/>
        <v>3</v>
      </c>
      <c r="R1123" s="203">
        <f t="shared" si="560"/>
        <v>0</v>
      </c>
      <c r="S1123" s="203">
        <f t="shared" si="561"/>
        <v>0</v>
      </c>
      <c r="T1123" s="203">
        <f t="shared" si="562"/>
        <v>0</v>
      </c>
      <c r="U1123" s="203">
        <f t="shared" si="563"/>
        <v>0</v>
      </c>
      <c r="V1123" s="175">
        <f>IF(Q1123&gt;0,VLOOKUP(Q1123,Jahresfaktoren!$A$11:$B$24,2,),0)</f>
        <v>152</v>
      </c>
      <c r="W1123" s="175">
        <f>IF(R1123&gt;0,VLOOKUP(R1123,Jahresfaktoren!$D$11:$E$24,2,),0)</f>
        <v>0</v>
      </c>
      <c r="X1123" s="175">
        <f>IF(S1123&gt;0,VLOOKUP(S1123,Jahresfaktoren!$A$28:$B$29,2,),0)</f>
        <v>0</v>
      </c>
      <c r="Y1123" s="175">
        <f>IF(T1123&gt;0,VLOOKUP(T1123,Jahresfaktoren!$A$28:$B$29,2,),0)</f>
        <v>0</v>
      </c>
      <c r="Z1123" s="175">
        <f>IF(U1123&gt;0,VLOOKUP(U1123,Jahresfaktoren!$A$32:$B$33,2,),)</f>
        <v>0</v>
      </c>
      <c r="AA1123" s="177">
        <f t="shared" si="573"/>
        <v>787.3599999999999</v>
      </c>
      <c r="AB1123" s="177" t="str">
        <f t="shared" si="574"/>
        <v/>
      </c>
      <c r="AC1123" s="177" t="str">
        <f t="shared" si="575"/>
        <v/>
      </c>
      <c r="AD1123" s="177" t="str">
        <f t="shared" si="576"/>
        <v/>
      </c>
      <c r="AE1123" s="177" t="str">
        <f t="shared" si="577"/>
        <v/>
      </c>
      <c r="AF1123" s="178">
        <f>IF(Q1123&gt;0,VLOOKUP(H1123,Leistungszahlen!$A$11:$C$158,3,),0)</f>
        <v>0</v>
      </c>
      <c r="AG1123" s="178">
        <f>IF(R1123&gt;0,VLOOKUP(H1123,Leistungszahlen!$A$11:$F$158,6,),IF(T1123&gt;0,VLOOKUP(H1123,Leistungszahlen!$A$11:$F$158,6,),0))</f>
        <v>0</v>
      </c>
      <c r="AH1123" s="179" t="e">
        <f t="shared" si="568"/>
        <v>#DIV/0!</v>
      </c>
      <c r="AI1123" s="179">
        <f t="shared" si="569"/>
        <v>0</v>
      </c>
      <c r="AJ1123" s="179">
        <f t="shared" si="570"/>
        <v>0</v>
      </c>
      <c r="AK1123" s="179">
        <f t="shared" si="571"/>
        <v>0</v>
      </c>
      <c r="AL1123" s="179">
        <f t="shared" si="572"/>
        <v>0</v>
      </c>
      <c r="AM1123" s="180">
        <f>IF(L1123=1,Stundensätze!$D$13,IF(L1123=2,Stundensätze!$D$17,IF(L1123=4,Stundensätze!$D$21,"")))</f>
        <v>0</v>
      </c>
      <c r="AN1123" s="180">
        <f>IF(L1123=1,Stundensätze!$D$15,IF(L1123=2,Stundensätze!$D$19,IF(L1123=4,Stundensätze!$D$23,"")))</f>
        <v>0</v>
      </c>
      <c r="AO1123" s="180" t="e">
        <f t="shared" si="578"/>
        <v>#DIV/0!</v>
      </c>
      <c r="AP1123" s="180">
        <f t="shared" si="579"/>
        <v>0</v>
      </c>
      <c r="AQ1123" s="192" t="e">
        <f t="shared" si="580"/>
        <v>#DIV/0!</v>
      </c>
      <c r="AR1123" s="192" t="e">
        <f t="shared" si="581"/>
        <v>#DIV/0!</v>
      </c>
      <c r="AS1123" s="193" t="e">
        <f t="shared" si="582"/>
        <v>#DIV/0!</v>
      </c>
      <c r="AT1123" s="258" t="str">
        <f>IF(K1123=0,0,VLOOKUP(K1123,Kostenstellen!A:B,2,FALSE))</f>
        <v xml:space="preserve">Salinenklinik </v>
      </c>
      <c r="AU1123" s="68" t="str">
        <f t="shared" si="564"/>
        <v>U</v>
      </c>
      <c r="AV1123" s="68" t="str">
        <f t="shared" si="565"/>
        <v/>
      </c>
      <c r="AW1123" s="68">
        <f>IF(AF1123=0,0,VLOOKUP($H1123,Leistungszahlen!$A$11:$H$158,4,FALSE))</f>
        <v>0</v>
      </c>
      <c r="AX1123" s="68">
        <f>IF(AF1123=0,0,VLOOKUP($H1123,Leistungszahlen!$A$11:$H$158,5,FALSE))</f>
        <v>0</v>
      </c>
      <c r="AY1123" s="68">
        <f>IF(AG1123=0,0,VLOOKUP($H1123,Leistungszahlen!$A$11:$H$158,6,FALSE))</f>
        <v>0</v>
      </c>
      <c r="AZ1123" s="68">
        <f t="shared" si="566"/>
        <v>0</v>
      </c>
      <c r="BA1123" s="68">
        <f t="shared" si="567"/>
        <v>0</v>
      </c>
      <c r="BC1123" s="68">
        <f t="shared" si="583"/>
        <v>0</v>
      </c>
      <c r="BD1123" s="285"/>
    </row>
    <row r="1124" spans="1:56" s="68" customFormat="1">
      <c r="A1124" s="200"/>
      <c r="B1124" s="200"/>
      <c r="C1124" s="200" t="s">
        <v>420</v>
      </c>
      <c r="D1124" s="200" t="s">
        <v>199</v>
      </c>
      <c r="E1124" s="200" t="s">
        <v>351</v>
      </c>
      <c r="F1124" s="200" t="s">
        <v>441</v>
      </c>
      <c r="G1124" s="200" t="s">
        <v>413</v>
      </c>
      <c r="H1124" s="201" t="s">
        <v>205</v>
      </c>
      <c r="I1124" s="202">
        <v>26.8</v>
      </c>
      <c r="J1124" s="200" t="s">
        <v>292</v>
      </c>
      <c r="K1124" s="176">
        <v>5</v>
      </c>
      <c r="L1124" s="176">
        <v>1</v>
      </c>
      <c r="M1124" s="176">
        <v>0</v>
      </c>
      <c r="N1124" s="286">
        <v>3</v>
      </c>
      <c r="O1124" s="286"/>
      <c r="P1124" s="176"/>
      <c r="Q1124" s="203">
        <f t="shared" si="559"/>
        <v>3</v>
      </c>
      <c r="R1124" s="203">
        <f t="shared" si="560"/>
        <v>0</v>
      </c>
      <c r="S1124" s="203">
        <f t="shared" si="561"/>
        <v>0</v>
      </c>
      <c r="T1124" s="203">
        <f t="shared" si="562"/>
        <v>0</v>
      </c>
      <c r="U1124" s="203">
        <f t="shared" si="563"/>
        <v>0</v>
      </c>
      <c r="V1124" s="175">
        <f>IF(Q1124&gt;0,VLOOKUP(Q1124,Jahresfaktoren!$A$11:$B$24,2,),0)</f>
        <v>152</v>
      </c>
      <c r="W1124" s="175">
        <f>IF(R1124&gt;0,VLOOKUP(R1124,Jahresfaktoren!$D$11:$E$24,2,),0)</f>
        <v>0</v>
      </c>
      <c r="X1124" s="175">
        <f>IF(S1124&gt;0,VLOOKUP(S1124,Jahresfaktoren!$A$28:$B$29,2,),0)</f>
        <v>0</v>
      </c>
      <c r="Y1124" s="175">
        <f>IF(T1124&gt;0,VLOOKUP(T1124,Jahresfaktoren!$A$28:$B$29,2,),0)</f>
        <v>0</v>
      </c>
      <c r="Z1124" s="175">
        <f>IF(U1124&gt;0,VLOOKUP(U1124,Jahresfaktoren!$A$32:$B$33,2,),)</f>
        <v>0</v>
      </c>
      <c r="AA1124" s="177">
        <f t="shared" si="573"/>
        <v>4073.6</v>
      </c>
      <c r="AB1124" s="177" t="str">
        <f t="shared" si="574"/>
        <v/>
      </c>
      <c r="AC1124" s="177" t="str">
        <f t="shared" si="575"/>
        <v/>
      </c>
      <c r="AD1124" s="177" t="str">
        <f t="shared" si="576"/>
        <v/>
      </c>
      <c r="AE1124" s="177" t="str">
        <f t="shared" si="577"/>
        <v/>
      </c>
      <c r="AF1124" s="178">
        <f>IF(Q1124&gt;0,VLOOKUP(H1124,Leistungszahlen!$A$11:$C$158,3,),0)</f>
        <v>0</v>
      </c>
      <c r="AG1124" s="178">
        <f>IF(R1124&gt;0,VLOOKUP(H1124,Leistungszahlen!$A$11:$F$158,6,),IF(T1124&gt;0,VLOOKUP(H1124,Leistungszahlen!$A$11:$F$158,6,),0))</f>
        <v>0</v>
      </c>
      <c r="AH1124" s="179" t="e">
        <f t="shared" si="568"/>
        <v>#DIV/0!</v>
      </c>
      <c r="AI1124" s="179">
        <f t="shared" si="569"/>
        <v>0</v>
      </c>
      <c r="AJ1124" s="179">
        <f t="shared" si="570"/>
        <v>0</v>
      </c>
      <c r="AK1124" s="179">
        <f t="shared" si="571"/>
        <v>0</v>
      </c>
      <c r="AL1124" s="179">
        <f t="shared" si="572"/>
        <v>0</v>
      </c>
      <c r="AM1124" s="180">
        <f>IF(L1124=1,Stundensätze!$D$13,IF(L1124=2,Stundensätze!$D$17,IF(L1124=4,Stundensätze!$D$21,"")))</f>
        <v>0</v>
      </c>
      <c r="AN1124" s="180">
        <f>IF(L1124=1,Stundensätze!$D$15,IF(L1124=2,Stundensätze!$D$19,IF(L1124=4,Stundensätze!$D$23,"")))</f>
        <v>0</v>
      </c>
      <c r="AO1124" s="180" t="e">
        <f t="shared" si="578"/>
        <v>#DIV/0!</v>
      </c>
      <c r="AP1124" s="180">
        <f t="shared" si="579"/>
        <v>0</v>
      </c>
      <c r="AQ1124" s="192" t="e">
        <f t="shared" si="580"/>
        <v>#DIV/0!</v>
      </c>
      <c r="AR1124" s="192" t="e">
        <f t="shared" si="581"/>
        <v>#DIV/0!</v>
      </c>
      <c r="AS1124" s="193" t="e">
        <f t="shared" si="582"/>
        <v>#DIV/0!</v>
      </c>
      <c r="AT1124" s="258" t="str">
        <f>IF(K1124=0,0,VLOOKUP(K1124,Kostenstellen!A:B,2,FALSE))</f>
        <v xml:space="preserve">Salinenklinik </v>
      </c>
      <c r="AU1124" s="68" t="str">
        <f t="shared" si="564"/>
        <v>G</v>
      </c>
      <c r="AV1124" s="68" t="str">
        <f t="shared" si="565"/>
        <v/>
      </c>
      <c r="AW1124" s="68">
        <f>IF(AF1124=0,0,VLOOKUP($H1124,Leistungszahlen!$A$11:$H$158,4,FALSE))</f>
        <v>0</v>
      </c>
      <c r="AX1124" s="68">
        <f>IF(AF1124=0,0,VLOOKUP($H1124,Leistungszahlen!$A$11:$H$158,5,FALSE))</f>
        <v>0</v>
      </c>
      <c r="AY1124" s="68">
        <f>IF(AG1124=0,0,VLOOKUP($H1124,Leistungszahlen!$A$11:$H$158,6,FALSE))</f>
        <v>0</v>
      </c>
      <c r="AZ1124" s="68">
        <f t="shared" si="566"/>
        <v>0</v>
      </c>
      <c r="BA1124" s="68">
        <f t="shared" si="567"/>
        <v>0</v>
      </c>
      <c r="BC1124" s="68">
        <f t="shared" si="583"/>
        <v>0</v>
      </c>
      <c r="BD1124" s="285"/>
    </row>
    <row r="1125" spans="1:56" s="68" customFormat="1">
      <c r="A1125" s="200"/>
      <c r="B1125" s="200"/>
      <c r="C1125" s="200" t="s">
        <v>420</v>
      </c>
      <c r="D1125" s="200" t="s">
        <v>199</v>
      </c>
      <c r="E1125" s="200" t="s">
        <v>352</v>
      </c>
      <c r="F1125" s="200" t="s">
        <v>441</v>
      </c>
      <c r="G1125" s="200" t="s">
        <v>345</v>
      </c>
      <c r="H1125" s="201" t="s">
        <v>218</v>
      </c>
      <c r="I1125" s="202">
        <v>4.5999999999999996</v>
      </c>
      <c r="J1125" s="200" t="s">
        <v>292</v>
      </c>
      <c r="K1125" s="176">
        <v>5</v>
      </c>
      <c r="L1125" s="176">
        <v>1</v>
      </c>
      <c r="M1125" s="176">
        <v>0</v>
      </c>
      <c r="N1125" s="286">
        <v>3</v>
      </c>
      <c r="O1125" s="286"/>
      <c r="P1125" s="176"/>
      <c r="Q1125" s="203">
        <f t="shared" si="559"/>
        <v>3</v>
      </c>
      <c r="R1125" s="203">
        <f t="shared" si="560"/>
        <v>0</v>
      </c>
      <c r="S1125" s="203">
        <f t="shared" si="561"/>
        <v>0</v>
      </c>
      <c r="T1125" s="203">
        <f t="shared" si="562"/>
        <v>0</v>
      </c>
      <c r="U1125" s="203">
        <f t="shared" si="563"/>
        <v>0</v>
      </c>
      <c r="V1125" s="175">
        <f>IF(Q1125&gt;0,VLOOKUP(Q1125,Jahresfaktoren!$A$11:$B$24,2,),0)</f>
        <v>152</v>
      </c>
      <c r="W1125" s="175">
        <f>IF(R1125&gt;0,VLOOKUP(R1125,Jahresfaktoren!$D$11:$E$24,2,),0)</f>
        <v>0</v>
      </c>
      <c r="X1125" s="175">
        <f>IF(S1125&gt;0,VLOOKUP(S1125,Jahresfaktoren!$A$28:$B$29,2,),0)</f>
        <v>0</v>
      </c>
      <c r="Y1125" s="175">
        <f>IF(T1125&gt;0,VLOOKUP(T1125,Jahresfaktoren!$A$28:$B$29,2,),0)</f>
        <v>0</v>
      </c>
      <c r="Z1125" s="175">
        <f>IF(U1125&gt;0,VLOOKUP(U1125,Jahresfaktoren!$A$32:$B$33,2,),)</f>
        <v>0</v>
      </c>
      <c r="AA1125" s="177">
        <f t="shared" si="573"/>
        <v>699.19999999999993</v>
      </c>
      <c r="AB1125" s="177" t="str">
        <f t="shared" si="574"/>
        <v/>
      </c>
      <c r="AC1125" s="177" t="str">
        <f t="shared" si="575"/>
        <v/>
      </c>
      <c r="AD1125" s="177" t="str">
        <f t="shared" si="576"/>
        <v/>
      </c>
      <c r="AE1125" s="177" t="str">
        <f t="shared" si="577"/>
        <v/>
      </c>
      <c r="AF1125" s="178">
        <f>IF(Q1125&gt;0,VLOOKUP(H1125,Leistungszahlen!$A$11:$C$158,3,),0)</f>
        <v>0</v>
      </c>
      <c r="AG1125" s="178">
        <f>IF(R1125&gt;0,VLOOKUP(H1125,Leistungszahlen!$A$11:$F$158,6,),IF(T1125&gt;0,VLOOKUP(H1125,Leistungszahlen!$A$11:$F$158,6,),0))</f>
        <v>0</v>
      </c>
      <c r="AH1125" s="179" t="e">
        <f t="shared" si="568"/>
        <v>#DIV/0!</v>
      </c>
      <c r="AI1125" s="179">
        <f t="shared" si="569"/>
        <v>0</v>
      </c>
      <c r="AJ1125" s="179">
        <f t="shared" si="570"/>
        <v>0</v>
      </c>
      <c r="AK1125" s="179">
        <f t="shared" si="571"/>
        <v>0</v>
      </c>
      <c r="AL1125" s="179">
        <f t="shared" si="572"/>
        <v>0</v>
      </c>
      <c r="AM1125" s="180">
        <f>IF(L1125=1,Stundensätze!$D$13,IF(L1125=2,Stundensätze!$D$17,IF(L1125=4,Stundensätze!$D$21,"")))</f>
        <v>0</v>
      </c>
      <c r="AN1125" s="180">
        <f>IF(L1125=1,Stundensätze!$D$15,IF(L1125=2,Stundensätze!$D$19,IF(L1125=4,Stundensätze!$D$23,"")))</f>
        <v>0</v>
      </c>
      <c r="AO1125" s="180" t="e">
        <f t="shared" si="578"/>
        <v>#DIV/0!</v>
      </c>
      <c r="AP1125" s="180">
        <f t="shared" si="579"/>
        <v>0</v>
      </c>
      <c r="AQ1125" s="192" t="e">
        <f t="shared" si="580"/>
        <v>#DIV/0!</v>
      </c>
      <c r="AR1125" s="192" t="e">
        <f t="shared" si="581"/>
        <v>#DIV/0!</v>
      </c>
      <c r="AS1125" s="193" t="e">
        <f t="shared" si="582"/>
        <v>#DIV/0!</v>
      </c>
      <c r="AT1125" s="258" t="str">
        <f>IF(K1125=0,0,VLOOKUP(K1125,Kostenstellen!A:B,2,FALSE))</f>
        <v xml:space="preserve">Salinenklinik </v>
      </c>
      <c r="AU1125" s="68" t="str">
        <f t="shared" si="564"/>
        <v>U</v>
      </c>
      <c r="AV1125" s="68" t="str">
        <f t="shared" si="565"/>
        <v/>
      </c>
      <c r="AW1125" s="68">
        <f>IF(AF1125=0,0,VLOOKUP($H1125,Leistungszahlen!$A$11:$H$158,4,FALSE))</f>
        <v>0</v>
      </c>
      <c r="AX1125" s="68">
        <f>IF(AF1125=0,0,VLOOKUP($H1125,Leistungszahlen!$A$11:$H$158,5,FALSE))</f>
        <v>0</v>
      </c>
      <c r="AY1125" s="68">
        <f>IF(AG1125=0,0,VLOOKUP($H1125,Leistungszahlen!$A$11:$H$158,6,FALSE))</f>
        <v>0</v>
      </c>
      <c r="AZ1125" s="68">
        <f t="shared" si="566"/>
        <v>0</v>
      </c>
      <c r="BA1125" s="68">
        <f t="shared" si="567"/>
        <v>0</v>
      </c>
      <c r="BC1125" s="68">
        <f t="shared" si="583"/>
        <v>0</v>
      </c>
      <c r="BD1125" s="285"/>
    </row>
    <row r="1126" spans="1:56" s="68" customFormat="1">
      <c r="A1126" s="200"/>
      <c r="B1126" s="200"/>
      <c r="C1126" s="200" t="s">
        <v>420</v>
      </c>
      <c r="D1126" s="200" t="s">
        <v>199</v>
      </c>
      <c r="E1126" s="200" t="s">
        <v>352</v>
      </c>
      <c r="F1126" s="200" t="s">
        <v>441</v>
      </c>
      <c r="G1126" s="200" t="s">
        <v>442</v>
      </c>
      <c r="H1126" s="201" t="s">
        <v>218</v>
      </c>
      <c r="I1126" s="202">
        <v>1.2</v>
      </c>
      <c r="J1126" s="200" t="s">
        <v>292</v>
      </c>
      <c r="K1126" s="176">
        <v>5</v>
      </c>
      <c r="L1126" s="176">
        <v>1</v>
      </c>
      <c r="M1126" s="176">
        <v>0</v>
      </c>
      <c r="N1126" s="286">
        <v>3</v>
      </c>
      <c r="O1126" s="286"/>
      <c r="P1126" s="176"/>
      <c r="Q1126" s="203">
        <f t="shared" si="559"/>
        <v>3</v>
      </c>
      <c r="R1126" s="203">
        <f t="shared" si="560"/>
        <v>0</v>
      </c>
      <c r="S1126" s="203">
        <f t="shared" si="561"/>
        <v>0</v>
      </c>
      <c r="T1126" s="203">
        <f t="shared" si="562"/>
        <v>0</v>
      </c>
      <c r="U1126" s="203">
        <f t="shared" si="563"/>
        <v>0</v>
      </c>
      <c r="V1126" s="175">
        <f>IF(Q1126&gt;0,VLOOKUP(Q1126,Jahresfaktoren!$A$11:$B$24,2,),0)</f>
        <v>152</v>
      </c>
      <c r="W1126" s="175">
        <f>IF(R1126&gt;0,VLOOKUP(R1126,Jahresfaktoren!$D$11:$E$24,2,),0)</f>
        <v>0</v>
      </c>
      <c r="X1126" s="175">
        <f>IF(S1126&gt;0,VLOOKUP(S1126,Jahresfaktoren!$A$28:$B$29,2,),0)</f>
        <v>0</v>
      </c>
      <c r="Y1126" s="175">
        <f>IF(T1126&gt;0,VLOOKUP(T1126,Jahresfaktoren!$A$28:$B$29,2,),0)</f>
        <v>0</v>
      </c>
      <c r="Z1126" s="175">
        <f>IF(U1126&gt;0,VLOOKUP(U1126,Jahresfaktoren!$A$32:$B$33,2,),)</f>
        <v>0</v>
      </c>
      <c r="AA1126" s="177">
        <f t="shared" si="573"/>
        <v>182.4</v>
      </c>
      <c r="AB1126" s="177" t="str">
        <f t="shared" si="574"/>
        <v/>
      </c>
      <c r="AC1126" s="177" t="str">
        <f t="shared" si="575"/>
        <v/>
      </c>
      <c r="AD1126" s="177" t="str">
        <f t="shared" si="576"/>
        <v/>
      </c>
      <c r="AE1126" s="177" t="str">
        <f t="shared" si="577"/>
        <v/>
      </c>
      <c r="AF1126" s="178">
        <f>IF(Q1126&gt;0,VLOOKUP(H1126,Leistungszahlen!$A$11:$C$158,3,),0)</f>
        <v>0</v>
      </c>
      <c r="AG1126" s="178">
        <f>IF(R1126&gt;0,VLOOKUP(H1126,Leistungszahlen!$A$11:$F$158,6,),IF(T1126&gt;0,VLOOKUP(H1126,Leistungszahlen!$A$11:$F$158,6,),0))</f>
        <v>0</v>
      </c>
      <c r="AH1126" s="179" t="e">
        <f t="shared" si="568"/>
        <v>#DIV/0!</v>
      </c>
      <c r="AI1126" s="179">
        <f t="shared" si="569"/>
        <v>0</v>
      </c>
      <c r="AJ1126" s="179">
        <f t="shared" si="570"/>
        <v>0</v>
      </c>
      <c r="AK1126" s="179">
        <f t="shared" si="571"/>
        <v>0</v>
      </c>
      <c r="AL1126" s="179">
        <f t="shared" si="572"/>
        <v>0</v>
      </c>
      <c r="AM1126" s="180">
        <f>IF(L1126=1,Stundensätze!$D$13,IF(L1126=2,Stundensätze!$D$17,IF(L1126=4,Stundensätze!$D$21,"")))</f>
        <v>0</v>
      </c>
      <c r="AN1126" s="180">
        <f>IF(L1126=1,Stundensätze!$D$15,IF(L1126=2,Stundensätze!$D$19,IF(L1126=4,Stundensätze!$D$23,"")))</f>
        <v>0</v>
      </c>
      <c r="AO1126" s="180" t="e">
        <f t="shared" si="578"/>
        <v>#DIV/0!</v>
      </c>
      <c r="AP1126" s="180">
        <f t="shared" si="579"/>
        <v>0</v>
      </c>
      <c r="AQ1126" s="192" t="e">
        <f t="shared" si="580"/>
        <v>#DIV/0!</v>
      </c>
      <c r="AR1126" s="192" t="e">
        <f t="shared" si="581"/>
        <v>#DIV/0!</v>
      </c>
      <c r="AS1126" s="193" t="e">
        <f t="shared" si="582"/>
        <v>#DIV/0!</v>
      </c>
      <c r="AT1126" s="258" t="str">
        <f>IF(K1126=0,0,VLOOKUP(K1126,Kostenstellen!A:B,2,FALSE))</f>
        <v xml:space="preserve">Salinenklinik </v>
      </c>
      <c r="AU1126" s="68" t="str">
        <f t="shared" si="564"/>
        <v>U</v>
      </c>
      <c r="AV1126" s="68" t="str">
        <f t="shared" si="565"/>
        <v/>
      </c>
      <c r="AW1126" s="68">
        <f>IF(AF1126=0,0,VLOOKUP($H1126,Leistungszahlen!$A$11:$H$158,4,FALSE))</f>
        <v>0</v>
      </c>
      <c r="AX1126" s="68">
        <f>IF(AF1126=0,0,VLOOKUP($H1126,Leistungszahlen!$A$11:$H$158,5,FALSE))</f>
        <v>0</v>
      </c>
      <c r="AY1126" s="68">
        <f>IF(AG1126=0,0,VLOOKUP($H1126,Leistungszahlen!$A$11:$H$158,6,FALSE))</f>
        <v>0</v>
      </c>
      <c r="AZ1126" s="68">
        <f t="shared" si="566"/>
        <v>0</v>
      </c>
      <c r="BA1126" s="68">
        <f t="shared" si="567"/>
        <v>0</v>
      </c>
      <c r="BC1126" s="68">
        <f t="shared" si="583"/>
        <v>0</v>
      </c>
      <c r="BD1126" s="285"/>
    </row>
    <row r="1127" spans="1:56" s="68" customFormat="1">
      <c r="A1127" s="200"/>
      <c r="B1127" s="200"/>
      <c r="C1127" s="200" t="s">
        <v>420</v>
      </c>
      <c r="D1127" s="200" t="s">
        <v>199</v>
      </c>
      <c r="E1127" s="200" t="s">
        <v>352</v>
      </c>
      <c r="F1127" s="200" t="s">
        <v>441</v>
      </c>
      <c r="G1127" s="200" t="s">
        <v>343</v>
      </c>
      <c r="H1127" s="201" t="s">
        <v>218</v>
      </c>
      <c r="I1127" s="202">
        <v>5.18</v>
      </c>
      <c r="J1127" s="200" t="s">
        <v>292</v>
      </c>
      <c r="K1127" s="176">
        <v>5</v>
      </c>
      <c r="L1127" s="176">
        <v>1</v>
      </c>
      <c r="M1127" s="176">
        <v>0</v>
      </c>
      <c r="N1127" s="286">
        <v>3</v>
      </c>
      <c r="O1127" s="286"/>
      <c r="P1127" s="176"/>
      <c r="Q1127" s="203">
        <f t="shared" si="559"/>
        <v>3</v>
      </c>
      <c r="R1127" s="203">
        <f t="shared" si="560"/>
        <v>0</v>
      </c>
      <c r="S1127" s="203">
        <f t="shared" si="561"/>
        <v>0</v>
      </c>
      <c r="T1127" s="203">
        <f t="shared" si="562"/>
        <v>0</v>
      </c>
      <c r="U1127" s="203">
        <f t="shared" si="563"/>
        <v>0</v>
      </c>
      <c r="V1127" s="175">
        <f>IF(Q1127&gt;0,VLOOKUP(Q1127,Jahresfaktoren!$A$11:$B$24,2,),0)</f>
        <v>152</v>
      </c>
      <c r="W1127" s="175">
        <f>IF(R1127&gt;0,VLOOKUP(R1127,Jahresfaktoren!$D$11:$E$24,2,),0)</f>
        <v>0</v>
      </c>
      <c r="X1127" s="175">
        <f>IF(S1127&gt;0,VLOOKUP(S1127,Jahresfaktoren!$A$28:$B$29,2,),0)</f>
        <v>0</v>
      </c>
      <c r="Y1127" s="175">
        <f>IF(T1127&gt;0,VLOOKUP(T1127,Jahresfaktoren!$A$28:$B$29,2,),0)</f>
        <v>0</v>
      </c>
      <c r="Z1127" s="175">
        <f>IF(U1127&gt;0,VLOOKUP(U1127,Jahresfaktoren!$A$32:$B$33,2,),)</f>
        <v>0</v>
      </c>
      <c r="AA1127" s="177">
        <f t="shared" si="573"/>
        <v>787.3599999999999</v>
      </c>
      <c r="AB1127" s="177" t="str">
        <f t="shared" si="574"/>
        <v/>
      </c>
      <c r="AC1127" s="177" t="str">
        <f t="shared" si="575"/>
        <v/>
      </c>
      <c r="AD1127" s="177" t="str">
        <f t="shared" si="576"/>
        <v/>
      </c>
      <c r="AE1127" s="177" t="str">
        <f t="shared" si="577"/>
        <v/>
      </c>
      <c r="AF1127" s="178">
        <f>IF(Q1127&gt;0,VLOOKUP(H1127,Leistungszahlen!$A$11:$C$158,3,),0)</f>
        <v>0</v>
      </c>
      <c r="AG1127" s="178">
        <f>IF(R1127&gt;0,VLOOKUP(H1127,Leistungszahlen!$A$11:$F$158,6,),IF(T1127&gt;0,VLOOKUP(H1127,Leistungszahlen!$A$11:$F$158,6,),0))</f>
        <v>0</v>
      </c>
      <c r="AH1127" s="179" t="e">
        <f t="shared" si="568"/>
        <v>#DIV/0!</v>
      </c>
      <c r="AI1127" s="179">
        <f t="shared" si="569"/>
        <v>0</v>
      </c>
      <c r="AJ1127" s="179">
        <f t="shared" si="570"/>
        <v>0</v>
      </c>
      <c r="AK1127" s="179">
        <f t="shared" si="571"/>
        <v>0</v>
      </c>
      <c r="AL1127" s="179">
        <f t="shared" si="572"/>
        <v>0</v>
      </c>
      <c r="AM1127" s="180">
        <f>IF(L1127=1,Stundensätze!$D$13,IF(L1127=2,Stundensätze!$D$17,IF(L1127=4,Stundensätze!$D$21,"")))</f>
        <v>0</v>
      </c>
      <c r="AN1127" s="180">
        <f>IF(L1127=1,Stundensätze!$D$15,IF(L1127=2,Stundensätze!$D$19,IF(L1127=4,Stundensätze!$D$23,"")))</f>
        <v>0</v>
      </c>
      <c r="AO1127" s="180" t="e">
        <f t="shared" si="578"/>
        <v>#DIV/0!</v>
      </c>
      <c r="AP1127" s="180">
        <f t="shared" si="579"/>
        <v>0</v>
      </c>
      <c r="AQ1127" s="192" t="e">
        <f t="shared" si="580"/>
        <v>#DIV/0!</v>
      </c>
      <c r="AR1127" s="192" t="e">
        <f t="shared" si="581"/>
        <v>#DIV/0!</v>
      </c>
      <c r="AS1127" s="193" t="e">
        <f t="shared" si="582"/>
        <v>#DIV/0!</v>
      </c>
      <c r="AT1127" s="258" t="str">
        <f>IF(K1127=0,0,VLOOKUP(K1127,Kostenstellen!A:B,2,FALSE))</f>
        <v xml:space="preserve">Salinenklinik </v>
      </c>
      <c r="AU1127" s="68" t="str">
        <f t="shared" si="564"/>
        <v>U</v>
      </c>
      <c r="AV1127" s="68" t="str">
        <f t="shared" si="565"/>
        <v/>
      </c>
      <c r="AW1127" s="68">
        <f>IF(AF1127=0,0,VLOOKUP($H1127,Leistungszahlen!$A$11:$H$158,4,FALSE))</f>
        <v>0</v>
      </c>
      <c r="AX1127" s="68">
        <f>IF(AF1127=0,0,VLOOKUP($H1127,Leistungszahlen!$A$11:$H$158,5,FALSE))</f>
        <v>0</v>
      </c>
      <c r="AY1127" s="68">
        <f>IF(AG1127=0,0,VLOOKUP($H1127,Leistungszahlen!$A$11:$H$158,6,FALSE))</f>
        <v>0</v>
      </c>
      <c r="AZ1127" s="68">
        <f t="shared" si="566"/>
        <v>0</v>
      </c>
      <c r="BA1127" s="68">
        <f t="shared" si="567"/>
        <v>0</v>
      </c>
      <c r="BC1127" s="68">
        <f t="shared" si="583"/>
        <v>0</v>
      </c>
      <c r="BD1127" s="285"/>
    </row>
    <row r="1128" spans="1:56" s="68" customFormat="1">
      <c r="A1128" s="200"/>
      <c r="B1128" s="200"/>
      <c r="C1128" s="200" t="s">
        <v>420</v>
      </c>
      <c r="D1128" s="200" t="s">
        <v>199</v>
      </c>
      <c r="E1128" s="200" t="s">
        <v>352</v>
      </c>
      <c r="F1128" s="200" t="s">
        <v>441</v>
      </c>
      <c r="G1128" s="200" t="s">
        <v>412</v>
      </c>
      <c r="H1128" s="201" t="s">
        <v>205</v>
      </c>
      <c r="I1128" s="202">
        <v>26.8</v>
      </c>
      <c r="J1128" s="200" t="s">
        <v>292</v>
      </c>
      <c r="K1128" s="176">
        <v>5</v>
      </c>
      <c r="L1128" s="176">
        <v>1</v>
      </c>
      <c r="M1128" s="176">
        <v>0</v>
      </c>
      <c r="N1128" s="286">
        <v>3</v>
      </c>
      <c r="O1128" s="286"/>
      <c r="P1128" s="176"/>
      <c r="Q1128" s="203">
        <f t="shared" si="559"/>
        <v>3</v>
      </c>
      <c r="R1128" s="203">
        <f t="shared" si="560"/>
        <v>0</v>
      </c>
      <c r="S1128" s="203">
        <f t="shared" si="561"/>
        <v>0</v>
      </c>
      <c r="T1128" s="203">
        <f t="shared" si="562"/>
        <v>0</v>
      </c>
      <c r="U1128" s="203">
        <f t="shared" si="563"/>
        <v>0</v>
      </c>
      <c r="V1128" s="175">
        <f>IF(Q1128&gt;0,VLOOKUP(Q1128,Jahresfaktoren!$A$11:$B$24,2,),0)</f>
        <v>152</v>
      </c>
      <c r="W1128" s="175">
        <f>IF(R1128&gt;0,VLOOKUP(R1128,Jahresfaktoren!$D$11:$E$24,2,),0)</f>
        <v>0</v>
      </c>
      <c r="X1128" s="175">
        <f>IF(S1128&gt;0,VLOOKUP(S1128,Jahresfaktoren!$A$28:$B$29,2,),0)</f>
        <v>0</v>
      </c>
      <c r="Y1128" s="175">
        <f>IF(T1128&gt;0,VLOOKUP(T1128,Jahresfaktoren!$A$28:$B$29,2,),0)</f>
        <v>0</v>
      </c>
      <c r="Z1128" s="175">
        <f>IF(U1128&gt;0,VLOOKUP(U1128,Jahresfaktoren!$A$32:$B$33,2,),)</f>
        <v>0</v>
      </c>
      <c r="AA1128" s="177">
        <f t="shared" si="573"/>
        <v>4073.6</v>
      </c>
      <c r="AB1128" s="177" t="str">
        <f t="shared" si="574"/>
        <v/>
      </c>
      <c r="AC1128" s="177" t="str">
        <f t="shared" si="575"/>
        <v/>
      </c>
      <c r="AD1128" s="177" t="str">
        <f t="shared" si="576"/>
        <v/>
      </c>
      <c r="AE1128" s="177" t="str">
        <f t="shared" si="577"/>
        <v/>
      </c>
      <c r="AF1128" s="178">
        <f>IF(Q1128&gt;0,VLOOKUP(H1128,Leistungszahlen!$A$11:$C$158,3,),0)</f>
        <v>0</v>
      </c>
      <c r="AG1128" s="178">
        <f>IF(R1128&gt;0,VLOOKUP(H1128,Leistungszahlen!$A$11:$F$158,6,),IF(T1128&gt;0,VLOOKUP(H1128,Leistungszahlen!$A$11:$F$158,6,),0))</f>
        <v>0</v>
      </c>
      <c r="AH1128" s="179" t="e">
        <f t="shared" si="568"/>
        <v>#DIV/0!</v>
      </c>
      <c r="AI1128" s="179">
        <f t="shared" si="569"/>
        <v>0</v>
      </c>
      <c r="AJ1128" s="179">
        <f t="shared" si="570"/>
        <v>0</v>
      </c>
      <c r="AK1128" s="179">
        <f t="shared" si="571"/>
        <v>0</v>
      </c>
      <c r="AL1128" s="179">
        <f t="shared" si="572"/>
        <v>0</v>
      </c>
      <c r="AM1128" s="180">
        <f>IF(L1128=1,Stundensätze!$D$13,IF(L1128=2,Stundensätze!$D$17,IF(L1128=4,Stundensätze!$D$21,"")))</f>
        <v>0</v>
      </c>
      <c r="AN1128" s="180">
        <f>IF(L1128=1,Stundensätze!$D$15,IF(L1128=2,Stundensätze!$D$19,IF(L1128=4,Stundensätze!$D$23,"")))</f>
        <v>0</v>
      </c>
      <c r="AO1128" s="180" t="e">
        <f t="shared" si="578"/>
        <v>#DIV/0!</v>
      </c>
      <c r="AP1128" s="180">
        <f t="shared" si="579"/>
        <v>0</v>
      </c>
      <c r="AQ1128" s="192" t="e">
        <f t="shared" si="580"/>
        <v>#DIV/0!</v>
      </c>
      <c r="AR1128" s="192" t="e">
        <f t="shared" si="581"/>
        <v>#DIV/0!</v>
      </c>
      <c r="AS1128" s="193" t="e">
        <f t="shared" si="582"/>
        <v>#DIV/0!</v>
      </c>
      <c r="AT1128" s="258" t="str">
        <f>IF(K1128=0,0,VLOOKUP(K1128,Kostenstellen!A:B,2,FALSE))</f>
        <v xml:space="preserve">Salinenklinik </v>
      </c>
      <c r="AU1128" s="68" t="str">
        <f t="shared" si="564"/>
        <v>G</v>
      </c>
      <c r="AV1128" s="68" t="str">
        <f t="shared" si="565"/>
        <v/>
      </c>
      <c r="AW1128" s="68">
        <f>IF(AF1128=0,0,VLOOKUP($H1128,Leistungszahlen!$A$11:$H$158,4,FALSE))</f>
        <v>0</v>
      </c>
      <c r="AX1128" s="68">
        <f>IF(AF1128=0,0,VLOOKUP($H1128,Leistungszahlen!$A$11:$H$158,5,FALSE))</f>
        <v>0</v>
      </c>
      <c r="AY1128" s="68">
        <f>IF(AG1128=0,0,VLOOKUP($H1128,Leistungszahlen!$A$11:$H$158,6,FALSE))</f>
        <v>0</v>
      </c>
      <c r="AZ1128" s="68">
        <f t="shared" si="566"/>
        <v>0</v>
      </c>
      <c r="BA1128" s="68">
        <f t="shared" si="567"/>
        <v>0</v>
      </c>
      <c r="BC1128" s="68">
        <f t="shared" si="583"/>
        <v>0</v>
      </c>
      <c r="BD1128" s="285"/>
    </row>
    <row r="1129" spans="1:56" s="68" customFormat="1">
      <c r="A1129" s="200"/>
      <c r="B1129" s="200"/>
      <c r="C1129" s="200" t="s">
        <v>420</v>
      </c>
      <c r="D1129" s="200" t="s">
        <v>199</v>
      </c>
      <c r="E1129" s="200" t="s">
        <v>353</v>
      </c>
      <c r="F1129" s="200" t="s">
        <v>441</v>
      </c>
      <c r="G1129" s="200" t="s">
        <v>411</v>
      </c>
      <c r="H1129" s="201" t="s">
        <v>205</v>
      </c>
      <c r="I1129" s="202">
        <v>26.8</v>
      </c>
      <c r="J1129" s="200" t="s">
        <v>292</v>
      </c>
      <c r="K1129" s="176">
        <v>5</v>
      </c>
      <c r="L1129" s="176">
        <v>1</v>
      </c>
      <c r="M1129" s="176">
        <v>0</v>
      </c>
      <c r="N1129" s="286">
        <v>3</v>
      </c>
      <c r="O1129" s="286"/>
      <c r="P1129" s="176"/>
      <c r="Q1129" s="203">
        <f t="shared" si="559"/>
        <v>3</v>
      </c>
      <c r="R1129" s="203">
        <f t="shared" si="560"/>
        <v>0</v>
      </c>
      <c r="S1129" s="203">
        <f t="shared" si="561"/>
        <v>0</v>
      </c>
      <c r="T1129" s="203">
        <f t="shared" si="562"/>
        <v>0</v>
      </c>
      <c r="U1129" s="203">
        <f t="shared" si="563"/>
        <v>0</v>
      </c>
      <c r="V1129" s="175">
        <f>IF(Q1129&gt;0,VLOOKUP(Q1129,Jahresfaktoren!$A$11:$B$24,2,),0)</f>
        <v>152</v>
      </c>
      <c r="W1129" s="175">
        <f>IF(R1129&gt;0,VLOOKUP(R1129,Jahresfaktoren!$D$11:$E$24,2,),0)</f>
        <v>0</v>
      </c>
      <c r="X1129" s="175">
        <f>IF(S1129&gt;0,VLOOKUP(S1129,Jahresfaktoren!$A$28:$B$29,2,),0)</f>
        <v>0</v>
      </c>
      <c r="Y1129" s="175">
        <f>IF(T1129&gt;0,VLOOKUP(T1129,Jahresfaktoren!$A$28:$B$29,2,),0)</f>
        <v>0</v>
      </c>
      <c r="Z1129" s="175">
        <f>IF(U1129&gt;0,VLOOKUP(U1129,Jahresfaktoren!$A$32:$B$33,2,),)</f>
        <v>0</v>
      </c>
      <c r="AA1129" s="177">
        <f t="shared" si="573"/>
        <v>4073.6</v>
      </c>
      <c r="AB1129" s="177" t="str">
        <f t="shared" si="574"/>
        <v/>
      </c>
      <c r="AC1129" s="177" t="str">
        <f t="shared" si="575"/>
        <v/>
      </c>
      <c r="AD1129" s="177" t="str">
        <f t="shared" si="576"/>
        <v/>
      </c>
      <c r="AE1129" s="177" t="str">
        <f t="shared" si="577"/>
        <v/>
      </c>
      <c r="AF1129" s="178">
        <f>IF(Q1129&gt;0,VLOOKUP(H1129,Leistungszahlen!$A$11:$C$158,3,),0)</f>
        <v>0</v>
      </c>
      <c r="AG1129" s="178">
        <f>IF(R1129&gt;0,VLOOKUP(H1129,Leistungszahlen!$A$11:$F$158,6,),IF(T1129&gt;0,VLOOKUP(H1129,Leistungszahlen!$A$11:$F$158,6,),0))</f>
        <v>0</v>
      </c>
      <c r="AH1129" s="179" t="e">
        <f t="shared" si="568"/>
        <v>#DIV/0!</v>
      </c>
      <c r="AI1129" s="179">
        <f t="shared" si="569"/>
        <v>0</v>
      </c>
      <c r="AJ1129" s="179">
        <f t="shared" si="570"/>
        <v>0</v>
      </c>
      <c r="AK1129" s="179">
        <f t="shared" si="571"/>
        <v>0</v>
      </c>
      <c r="AL1129" s="179">
        <f t="shared" si="572"/>
        <v>0</v>
      </c>
      <c r="AM1129" s="180">
        <f>IF(L1129=1,Stundensätze!$D$13,IF(L1129=2,Stundensätze!$D$17,IF(L1129=4,Stundensätze!$D$21,"")))</f>
        <v>0</v>
      </c>
      <c r="AN1129" s="180">
        <f>IF(L1129=1,Stundensätze!$D$15,IF(L1129=2,Stundensätze!$D$19,IF(L1129=4,Stundensätze!$D$23,"")))</f>
        <v>0</v>
      </c>
      <c r="AO1129" s="180" t="e">
        <f t="shared" si="578"/>
        <v>#DIV/0!</v>
      </c>
      <c r="AP1129" s="180">
        <f t="shared" si="579"/>
        <v>0</v>
      </c>
      <c r="AQ1129" s="192" t="e">
        <f t="shared" si="580"/>
        <v>#DIV/0!</v>
      </c>
      <c r="AR1129" s="192" t="e">
        <f t="shared" si="581"/>
        <v>#DIV/0!</v>
      </c>
      <c r="AS1129" s="193" t="e">
        <f t="shared" si="582"/>
        <v>#DIV/0!</v>
      </c>
      <c r="AT1129" s="258" t="str">
        <f>IF(K1129=0,0,VLOOKUP(K1129,Kostenstellen!A:B,2,FALSE))</f>
        <v xml:space="preserve">Salinenklinik </v>
      </c>
      <c r="AU1129" s="68" t="str">
        <f t="shared" si="564"/>
        <v>G</v>
      </c>
      <c r="AV1129" s="68" t="str">
        <f t="shared" si="565"/>
        <v/>
      </c>
      <c r="AW1129" s="68">
        <f>IF(AF1129=0,0,VLOOKUP($H1129,Leistungszahlen!$A$11:$H$158,4,FALSE))</f>
        <v>0</v>
      </c>
      <c r="AX1129" s="68">
        <f>IF(AF1129=0,0,VLOOKUP($H1129,Leistungszahlen!$A$11:$H$158,5,FALSE))</f>
        <v>0</v>
      </c>
      <c r="AY1129" s="68">
        <f>IF(AG1129=0,0,VLOOKUP($H1129,Leistungszahlen!$A$11:$H$158,6,FALSE))</f>
        <v>0</v>
      </c>
      <c r="AZ1129" s="68">
        <f t="shared" si="566"/>
        <v>0</v>
      </c>
      <c r="BA1129" s="68">
        <f t="shared" si="567"/>
        <v>0</v>
      </c>
      <c r="BC1129" s="68">
        <f t="shared" si="583"/>
        <v>0</v>
      </c>
      <c r="BD1129" s="285"/>
    </row>
    <row r="1130" spans="1:56" s="68" customFormat="1">
      <c r="A1130" s="200"/>
      <c r="B1130" s="200"/>
      <c r="C1130" s="200" t="s">
        <v>420</v>
      </c>
      <c r="D1130" s="200" t="s">
        <v>199</v>
      </c>
      <c r="E1130" s="200" t="s">
        <v>349</v>
      </c>
      <c r="F1130" s="200"/>
      <c r="G1130" s="200" t="s">
        <v>232</v>
      </c>
      <c r="H1130" s="201" t="s">
        <v>206</v>
      </c>
      <c r="I1130" s="202">
        <v>4.93</v>
      </c>
      <c r="J1130" s="200" t="s">
        <v>560</v>
      </c>
      <c r="K1130" s="176">
        <v>5</v>
      </c>
      <c r="L1130" s="176">
        <v>1</v>
      </c>
      <c r="M1130" s="176" t="s">
        <v>119</v>
      </c>
      <c r="N1130" s="286">
        <v>1</v>
      </c>
      <c r="O1130" s="286">
        <v>0</v>
      </c>
      <c r="P1130" s="176"/>
      <c r="Q1130" s="203">
        <f t="shared" si="559"/>
        <v>0</v>
      </c>
      <c r="R1130" s="203">
        <f t="shared" si="560"/>
        <v>0</v>
      </c>
      <c r="S1130" s="203">
        <f t="shared" si="561"/>
        <v>0</v>
      </c>
      <c r="T1130" s="203">
        <f t="shared" si="562"/>
        <v>0</v>
      </c>
      <c r="U1130" s="203">
        <f t="shared" si="563"/>
        <v>0</v>
      </c>
      <c r="V1130" s="175">
        <f>IF(Q1130&gt;0,VLOOKUP(Q1130,Jahresfaktoren!$A$11:$B$24,2,),0)</f>
        <v>0</v>
      </c>
      <c r="W1130" s="175">
        <f>IF(R1130&gt;0,VLOOKUP(R1130,Jahresfaktoren!$D$11:$E$24,2,),0)</f>
        <v>0</v>
      </c>
      <c r="X1130" s="175">
        <f>IF(S1130&gt;0,VLOOKUP(S1130,Jahresfaktoren!$A$28:$B$29,2,),0)</f>
        <v>0</v>
      </c>
      <c r="Y1130" s="175">
        <f>IF(T1130&gt;0,VLOOKUP(T1130,Jahresfaktoren!$A$28:$B$29,2,),0)</f>
        <v>0</v>
      </c>
      <c r="Z1130" s="175">
        <f>IF(U1130&gt;0,VLOOKUP(U1130,Jahresfaktoren!$A$32:$B$33,2,),)</f>
        <v>0</v>
      </c>
      <c r="AA1130" s="177" t="str">
        <f t="shared" si="573"/>
        <v/>
      </c>
      <c r="AB1130" s="177" t="str">
        <f t="shared" si="574"/>
        <v/>
      </c>
      <c r="AC1130" s="177" t="str">
        <f t="shared" si="575"/>
        <v/>
      </c>
      <c r="AD1130" s="177" t="str">
        <f t="shared" si="576"/>
        <v/>
      </c>
      <c r="AE1130" s="177" t="str">
        <f t="shared" si="577"/>
        <v/>
      </c>
      <c r="AF1130" s="178">
        <f>IF(Q1130&gt;0,VLOOKUP(H1130,Leistungszahlen!$A$11:$C$158,3,),0)</f>
        <v>0</v>
      </c>
      <c r="AG1130" s="178">
        <f>IF(R1130&gt;0,VLOOKUP(H1130,Leistungszahlen!$A$11:$F$158,6,),IF(T1130&gt;0,VLOOKUP(H1130,Leistungszahlen!$A$11:$F$158,6,),0))</f>
        <v>0</v>
      </c>
      <c r="AH1130" s="179">
        <f t="shared" si="568"/>
        <v>0</v>
      </c>
      <c r="AI1130" s="179">
        <f t="shared" si="569"/>
        <v>0</v>
      </c>
      <c r="AJ1130" s="179">
        <f t="shared" si="570"/>
        <v>0</v>
      </c>
      <c r="AK1130" s="179">
        <f t="shared" si="571"/>
        <v>0</v>
      </c>
      <c r="AL1130" s="179">
        <f t="shared" si="572"/>
        <v>0</v>
      </c>
      <c r="AM1130" s="180">
        <f>IF(L1130=1,Stundensätze!$D$13,IF(L1130=2,Stundensätze!$D$17,IF(L1130=4,Stundensätze!$D$21,"")))</f>
        <v>0</v>
      </c>
      <c r="AN1130" s="180">
        <f>IF(L1130=1,Stundensätze!$D$15,IF(L1130=2,Stundensätze!$D$19,IF(L1130=4,Stundensätze!$D$23,"")))</f>
        <v>0</v>
      </c>
      <c r="AO1130" s="180">
        <f t="shared" si="578"/>
        <v>0</v>
      </c>
      <c r="AP1130" s="180">
        <f t="shared" si="579"/>
        <v>0</v>
      </c>
      <c r="AQ1130" s="192">
        <f t="shared" si="580"/>
        <v>0</v>
      </c>
      <c r="AR1130" s="192">
        <f t="shared" si="581"/>
        <v>0</v>
      </c>
      <c r="AS1130" s="193">
        <f t="shared" si="582"/>
        <v>0</v>
      </c>
      <c r="AT1130" s="258" t="str">
        <f>IF(K1130=0,0,VLOOKUP(K1130,Kostenstellen!A:B,2,FALSE))</f>
        <v xml:space="preserve">Salinenklinik </v>
      </c>
      <c r="AU1130" s="68" t="str">
        <f t="shared" si="564"/>
        <v/>
      </c>
      <c r="AV1130" s="68" t="str">
        <f t="shared" si="565"/>
        <v/>
      </c>
      <c r="AW1130" s="68">
        <f>IF(AF1130=0,0,VLOOKUP($H1130,Leistungszahlen!$A$11:$H$158,4,FALSE))</f>
        <v>0</v>
      </c>
      <c r="AX1130" s="68">
        <f>IF(AF1130=0,0,VLOOKUP($H1130,Leistungszahlen!$A$11:$H$158,5,FALSE))</f>
        <v>0</v>
      </c>
      <c r="AY1130" s="68">
        <f>IF(AG1130=0,0,VLOOKUP($H1130,Leistungszahlen!$A$11:$H$158,6,FALSE))</f>
        <v>0</v>
      </c>
      <c r="AZ1130" s="68">
        <f t="shared" si="566"/>
        <v>0</v>
      </c>
      <c r="BA1130" s="68">
        <f t="shared" si="567"/>
        <v>0</v>
      </c>
      <c r="BC1130" s="68">
        <f t="shared" si="583"/>
        <v>0</v>
      </c>
      <c r="BD1130" s="285"/>
    </row>
    <row r="1131" spans="1:56" s="68" customFormat="1">
      <c r="A1131" s="200"/>
      <c r="B1131" s="200"/>
      <c r="C1131" s="200" t="s">
        <v>420</v>
      </c>
      <c r="D1131" s="200" t="s">
        <v>199</v>
      </c>
      <c r="E1131" s="200" t="s">
        <v>349</v>
      </c>
      <c r="F1131" s="200"/>
      <c r="G1131" s="200" t="s">
        <v>232</v>
      </c>
      <c r="H1131" s="201" t="s">
        <v>206</v>
      </c>
      <c r="I1131" s="202">
        <v>4.93</v>
      </c>
      <c r="J1131" s="200" t="s">
        <v>560</v>
      </c>
      <c r="K1131" s="176">
        <v>5</v>
      </c>
      <c r="L1131" s="176">
        <v>1</v>
      </c>
      <c r="M1131" s="176" t="s">
        <v>119</v>
      </c>
      <c r="N1131" s="286">
        <v>1</v>
      </c>
      <c r="O1131" s="286">
        <v>0</v>
      </c>
      <c r="P1131" s="176"/>
      <c r="Q1131" s="203">
        <f t="shared" si="559"/>
        <v>0</v>
      </c>
      <c r="R1131" s="203">
        <f t="shared" si="560"/>
        <v>0</v>
      </c>
      <c r="S1131" s="203">
        <f t="shared" si="561"/>
        <v>0</v>
      </c>
      <c r="T1131" s="203">
        <f t="shared" si="562"/>
        <v>0</v>
      </c>
      <c r="U1131" s="203">
        <f t="shared" si="563"/>
        <v>0</v>
      </c>
      <c r="V1131" s="175">
        <f>IF(Q1131&gt;0,VLOOKUP(Q1131,Jahresfaktoren!$A$11:$B$24,2,),0)</f>
        <v>0</v>
      </c>
      <c r="W1131" s="175">
        <f>IF(R1131&gt;0,VLOOKUP(R1131,Jahresfaktoren!$D$11:$E$24,2,),0)</f>
        <v>0</v>
      </c>
      <c r="X1131" s="175">
        <f>IF(S1131&gt;0,VLOOKUP(S1131,Jahresfaktoren!$A$28:$B$29,2,),0)</f>
        <v>0</v>
      </c>
      <c r="Y1131" s="175">
        <f>IF(T1131&gt;0,VLOOKUP(T1131,Jahresfaktoren!$A$28:$B$29,2,),0)</f>
        <v>0</v>
      </c>
      <c r="Z1131" s="175">
        <f>IF(U1131&gt;0,VLOOKUP(U1131,Jahresfaktoren!$A$32:$B$33,2,),)</f>
        <v>0</v>
      </c>
      <c r="AA1131" s="177" t="str">
        <f t="shared" si="573"/>
        <v/>
      </c>
      <c r="AB1131" s="177" t="str">
        <f t="shared" si="574"/>
        <v/>
      </c>
      <c r="AC1131" s="177" t="str">
        <f t="shared" si="575"/>
        <v/>
      </c>
      <c r="AD1131" s="177" t="str">
        <f t="shared" si="576"/>
        <v/>
      </c>
      <c r="AE1131" s="177" t="str">
        <f t="shared" si="577"/>
        <v/>
      </c>
      <c r="AF1131" s="178">
        <f>IF(Q1131&gt;0,VLOOKUP(H1131,Leistungszahlen!$A$11:$C$158,3,),0)</f>
        <v>0</v>
      </c>
      <c r="AG1131" s="178">
        <f>IF(R1131&gt;0,VLOOKUP(H1131,Leistungszahlen!$A$11:$F$158,6,),IF(T1131&gt;0,VLOOKUP(H1131,Leistungszahlen!$A$11:$F$158,6,),0))</f>
        <v>0</v>
      </c>
      <c r="AH1131" s="179">
        <f t="shared" si="568"/>
        <v>0</v>
      </c>
      <c r="AI1131" s="179">
        <f t="shared" si="569"/>
        <v>0</v>
      </c>
      <c r="AJ1131" s="179">
        <f t="shared" si="570"/>
        <v>0</v>
      </c>
      <c r="AK1131" s="179">
        <f t="shared" si="571"/>
        <v>0</v>
      </c>
      <c r="AL1131" s="179">
        <f t="shared" si="572"/>
        <v>0</v>
      </c>
      <c r="AM1131" s="180">
        <f>IF(L1131=1,Stundensätze!$D$13,IF(L1131=2,Stundensätze!$D$17,IF(L1131=4,Stundensätze!$D$21,"")))</f>
        <v>0</v>
      </c>
      <c r="AN1131" s="180">
        <f>IF(L1131=1,Stundensätze!$D$15,IF(L1131=2,Stundensätze!$D$19,IF(L1131=4,Stundensätze!$D$23,"")))</f>
        <v>0</v>
      </c>
      <c r="AO1131" s="180">
        <f t="shared" si="578"/>
        <v>0</v>
      </c>
      <c r="AP1131" s="180">
        <f t="shared" si="579"/>
        <v>0</v>
      </c>
      <c r="AQ1131" s="192">
        <f t="shared" si="580"/>
        <v>0</v>
      </c>
      <c r="AR1131" s="192">
        <f t="shared" si="581"/>
        <v>0</v>
      </c>
      <c r="AS1131" s="193">
        <f t="shared" si="582"/>
        <v>0</v>
      </c>
      <c r="AT1131" s="258" t="str">
        <f>IF(K1131=0,0,VLOOKUP(K1131,Kostenstellen!A:B,2,FALSE))</f>
        <v xml:space="preserve">Salinenklinik </v>
      </c>
      <c r="AU1131" s="68" t="str">
        <f t="shared" si="564"/>
        <v/>
      </c>
      <c r="AV1131" s="68" t="str">
        <f t="shared" si="565"/>
        <v/>
      </c>
      <c r="AW1131" s="68">
        <f>IF(AF1131=0,0,VLOOKUP($H1131,Leistungszahlen!$A$11:$H$158,4,FALSE))</f>
        <v>0</v>
      </c>
      <c r="AX1131" s="68">
        <f>IF(AF1131=0,0,VLOOKUP($H1131,Leistungszahlen!$A$11:$H$158,5,FALSE))</f>
        <v>0</v>
      </c>
      <c r="AY1131" s="68">
        <f>IF(AG1131=0,0,VLOOKUP($H1131,Leistungszahlen!$A$11:$H$158,6,FALSE))</f>
        <v>0</v>
      </c>
      <c r="AZ1131" s="68">
        <f t="shared" si="566"/>
        <v>0</v>
      </c>
      <c r="BA1131" s="68">
        <f t="shared" si="567"/>
        <v>0</v>
      </c>
      <c r="BC1131" s="68">
        <f t="shared" si="583"/>
        <v>0</v>
      </c>
      <c r="BD1131" s="285"/>
    </row>
    <row r="1132" spans="1:56" s="68" customFormat="1">
      <c r="A1132" s="200"/>
      <c r="B1132" s="200"/>
      <c r="C1132" s="200" t="s">
        <v>420</v>
      </c>
      <c r="D1132" s="200" t="s">
        <v>199</v>
      </c>
      <c r="E1132" s="200" t="s">
        <v>349</v>
      </c>
      <c r="F1132" s="200" t="s">
        <v>1417</v>
      </c>
      <c r="G1132" s="200" t="s">
        <v>1418</v>
      </c>
      <c r="H1132" s="201" t="s">
        <v>202</v>
      </c>
      <c r="I1132" s="202">
        <v>24.3</v>
      </c>
      <c r="J1132" s="200" t="s">
        <v>560</v>
      </c>
      <c r="K1132" s="176">
        <v>5</v>
      </c>
      <c r="L1132" s="176">
        <v>1</v>
      </c>
      <c r="M1132" s="176"/>
      <c r="N1132" s="286">
        <v>1</v>
      </c>
      <c r="O1132" s="286">
        <v>4</v>
      </c>
      <c r="P1132" s="176"/>
      <c r="Q1132" s="203">
        <f t="shared" si="559"/>
        <v>1</v>
      </c>
      <c r="R1132" s="203">
        <f t="shared" si="560"/>
        <v>4</v>
      </c>
      <c r="S1132" s="203">
        <f t="shared" si="561"/>
        <v>0</v>
      </c>
      <c r="T1132" s="203">
        <f t="shared" si="562"/>
        <v>0</v>
      </c>
      <c r="U1132" s="203">
        <f t="shared" si="563"/>
        <v>0</v>
      </c>
      <c r="V1132" s="175">
        <f>IF(Q1132&gt;0,VLOOKUP(Q1132,Jahresfaktoren!$A$11:$B$24,2,),0)</f>
        <v>52</v>
      </c>
      <c r="W1132" s="175">
        <f>IF(R1132&gt;0,VLOOKUP(R1132,Jahresfaktoren!$D$11:$E$24,2,),0)</f>
        <v>198</v>
      </c>
      <c r="X1132" s="175">
        <f>IF(S1132&gt;0,VLOOKUP(S1132,Jahresfaktoren!$A$28:$B$29,2,),0)</f>
        <v>0</v>
      </c>
      <c r="Y1132" s="175">
        <f>IF(T1132&gt;0,VLOOKUP(T1132,Jahresfaktoren!$A$28:$B$29,2,),0)</f>
        <v>0</v>
      </c>
      <c r="Z1132" s="175">
        <f>IF(U1132&gt;0,VLOOKUP(U1132,Jahresfaktoren!$A$32:$B$33,2,),)</f>
        <v>0</v>
      </c>
      <c r="AA1132" s="177">
        <f t="shared" si="573"/>
        <v>1263.6000000000001</v>
      </c>
      <c r="AB1132" s="177">
        <f t="shared" si="574"/>
        <v>4811.4000000000005</v>
      </c>
      <c r="AC1132" s="177" t="str">
        <f t="shared" si="575"/>
        <v/>
      </c>
      <c r="AD1132" s="177" t="str">
        <f t="shared" si="576"/>
        <v/>
      </c>
      <c r="AE1132" s="177" t="str">
        <f t="shared" si="577"/>
        <v/>
      </c>
      <c r="AF1132" s="178">
        <f>IF(Q1132&gt;0,VLOOKUP(H1132,Leistungszahlen!$A$11:$C$158,3,),0)</f>
        <v>0</v>
      </c>
      <c r="AG1132" s="178">
        <f>IF(R1132&gt;0,VLOOKUP(H1132,Leistungszahlen!$A$11:$F$158,6,),IF(T1132&gt;0,VLOOKUP(H1132,Leistungszahlen!$A$11:$F$158,6,),0))</f>
        <v>0</v>
      </c>
      <c r="AH1132" s="179" t="e">
        <f t="shared" si="568"/>
        <v>#DIV/0!</v>
      </c>
      <c r="AI1132" s="179" t="e">
        <f t="shared" si="569"/>
        <v>#DIV/0!</v>
      </c>
      <c r="AJ1132" s="179">
        <f t="shared" si="570"/>
        <v>0</v>
      </c>
      <c r="AK1132" s="179">
        <f t="shared" si="571"/>
        <v>0</v>
      </c>
      <c r="AL1132" s="179">
        <f t="shared" si="572"/>
        <v>0</v>
      </c>
      <c r="AM1132" s="180">
        <f>IF(L1132=1,Stundensätze!$D$13,IF(L1132=2,Stundensätze!$D$17,IF(L1132=4,Stundensätze!$D$21,"")))</f>
        <v>0</v>
      </c>
      <c r="AN1132" s="180">
        <f>IF(L1132=1,Stundensätze!$D$15,IF(L1132=2,Stundensätze!$D$19,IF(L1132=4,Stundensätze!$D$23,"")))</f>
        <v>0</v>
      </c>
      <c r="AO1132" s="180" t="e">
        <f t="shared" si="578"/>
        <v>#DIV/0!</v>
      </c>
      <c r="AP1132" s="180">
        <f t="shared" si="579"/>
        <v>0</v>
      </c>
      <c r="AQ1132" s="192" t="e">
        <f t="shared" si="580"/>
        <v>#DIV/0!</v>
      </c>
      <c r="AR1132" s="192" t="e">
        <f t="shared" si="581"/>
        <v>#DIV/0!</v>
      </c>
      <c r="AS1132" s="193" t="e">
        <f t="shared" si="582"/>
        <v>#DIV/0!</v>
      </c>
      <c r="AT1132" s="258" t="str">
        <f>IF(K1132=0,0,VLOOKUP(K1132,Kostenstellen!A:B,2,FALSE))</f>
        <v xml:space="preserve">Salinenklinik </v>
      </c>
      <c r="AU1132" s="68" t="str">
        <f t="shared" si="564"/>
        <v>D</v>
      </c>
      <c r="AV1132" s="68" t="str">
        <f t="shared" si="565"/>
        <v>D</v>
      </c>
      <c r="AW1132" s="68">
        <f>IF(AF1132=0,0,VLOOKUP($H1132,Leistungszahlen!$A$11:$H$158,4,FALSE))</f>
        <v>0</v>
      </c>
      <c r="AX1132" s="68">
        <f>IF(AF1132=0,0,VLOOKUP($H1132,Leistungszahlen!$A$11:$H$158,5,FALSE))</f>
        <v>0</v>
      </c>
      <c r="AY1132" s="68">
        <f>IF(AG1132=0,0,VLOOKUP($H1132,Leistungszahlen!$A$11:$H$158,6,FALSE))</f>
        <v>0</v>
      </c>
      <c r="AZ1132" s="68">
        <f t="shared" si="566"/>
        <v>0</v>
      </c>
      <c r="BA1132" s="68">
        <f t="shared" si="567"/>
        <v>0</v>
      </c>
      <c r="BC1132" s="68">
        <f t="shared" si="583"/>
        <v>0</v>
      </c>
      <c r="BD1132" s="285"/>
    </row>
    <row r="1133" spans="1:56" s="68" customFormat="1">
      <c r="A1133" s="200"/>
      <c r="B1133" s="200"/>
      <c r="C1133" s="200" t="s">
        <v>420</v>
      </c>
      <c r="D1133" s="200" t="s">
        <v>199</v>
      </c>
      <c r="E1133" s="200" t="s">
        <v>349</v>
      </c>
      <c r="F1133" s="200" t="s">
        <v>444</v>
      </c>
      <c r="G1133" s="200" t="s">
        <v>247</v>
      </c>
      <c r="H1133" s="201" t="s">
        <v>216</v>
      </c>
      <c r="I1133" s="202">
        <v>26.55</v>
      </c>
      <c r="J1133" s="200" t="s">
        <v>560</v>
      </c>
      <c r="K1133" s="176">
        <v>5</v>
      </c>
      <c r="L1133" s="176">
        <v>1</v>
      </c>
      <c r="M1133" s="176"/>
      <c r="N1133" s="286">
        <v>5</v>
      </c>
      <c r="O1133" s="286"/>
      <c r="P1133" s="176"/>
      <c r="Q1133" s="203">
        <f t="shared" si="559"/>
        <v>5</v>
      </c>
      <c r="R1133" s="203">
        <f t="shared" si="560"/>
        <v>0</v>
      </c>
      <c r="S1133" s="203">
        <f t="shared" si="561"/>
        <v>0</v>
      </c>
      <c r="T1133" s="203">
        <f t="shared" si="562"/>
        <v>0</v>
      </c>
      <c r="U1133" s="203">
        <f t="shared" si="563"/>
        <v>0</v>
      </c>
      <c r="V1133" s="175">
        <f>IF(Q1133&gt;0,VLOOKUP(Q1133,Jahresfaktoren!$A$11:$B$24,2,),0)</f>
        <v>250</v>
      </c>
      <c r="W1133" s="175">
        <f>IF(R1133&gt;0,VLOOKUP(R1133,Jahresfaktoren!$D$11:$E$24,2,),0)</f>
        <v>0</v>
      </c>
      <c r="X1133" s="175">
        <f>IF(S1133&gt;0,VLOOKUP(S1133,Jahresfaktoren!$A$28:$B$29,2,),0)</f>
        <v>0</v>
      </c>
      <c r="Y1133" s="175">
        <f>IF(T1133&gt;0,VLOOKUP(T1133,Jahresfaktoren!$A$28:$B$29,2,),0)</f>
        <v>0</v>
      </c>
      <c r="Z1133" s="175">
        <f>IF(U1133&gt;0,VLOOKUP(U1133,Jahresfaktoren!$A$32:$B$33,2,),)</f>
        <v>0</v>
      </c>
      <c r="AA1133" s="177">
        <f t="shared" si="573"/>
        <v>6637.5</v>
      </c>
      <c r="AB1133" s="177" t="str">
        <f t="shared" si="574"/>
        <v/>
      </c>
      <c r="AC1133" s="177" t="str">
        <f t="shared" si="575"/>
        <v/>
      </c>
      <c r="AD1133" s="177" t="str">
        <f t="shared" si="576"/>
        <v/>
      </c>
      <c r="AE1133" s="177" t="str">
        <f t="shared" si="577"/>
        <v/>
      </c>
      <c r="AF1133" s="178">
        <f>IF(Q1133&gt;0,VLOOKUP(H1133,Leistungszahlen!$A$11:$C$158,3,),0)</f>
        <v>0</v>
      </c>
      <c r="AG1133" s="178">
        <f>IF(R1133&gt;0,VLOOKUP(H1133,Leistungszahlen!$A$11:$F$158,6,),IF(T1133&gt;0,VLOOKUP(H1133,Leistungszahlen!$A$11:$F$158,6,),0))</f>
        <v>0</v>
      </c>
      <c r="AH1133" s="179" t="e">
        <f t="shared" si="568"/>
        <v>#DIV/0!</v>
      </c>
      <c r="AI1133" s="179">
        <f t="shared" si="569"/>
        <v>0</v>
      </c>
      <c r="AJ1133" s="179">
        <f t="shared" si="570"/>
        <v>0</v>
      </c>
      <c r="AK1133" s="179">
        <f t="shared" si="571"/>
        <v>0</v>
      </c>
      <c r="AL1133" s="179">
        <f t="shared" si="572"/>
        <v>0</v>
      </c>
      <c r="AM1133" s="180">
        <f>IF(L1133=1,Stundensätze!$D$13,IF(L1133=2,Stundensätze!$D$17,IF(L1133=4,Stundensätze!$D$21,"")))</f>
        <v>0</v>
      </c>
      <c r="AN1133" s="180">
        <f>IF(L1133=1,Stundensätze!$D$15,IF(L1133=2,Stundensätze!$D$19,IF(L1133=4,Stundensätze!$D$23,"")))</f>
        <v>0</v>
      </c>
      <c r="AO1133" s="180" t="e">
        <f t="shared" si="578"/>
        <v>#DIV/0!</v>
      </c>
      <c r="AP1133" s="180">
        <f t="shared" si="579"/>
        <v>0</v>
      </c>
      <c r="AQ1133" s="192" t="e">
        <f t="shared" si="580"/>
        <v>#DIV/0!</v>
      </c>
      <c r="AR1133" s="192" t="e">
        <f t="shared" si="581"/>
        <v>#DIV/0!</v>
      </c>
      <c r="AS1133" s="193" t="e">
        <f t="shared" si="582"/>
        <v>#DIV/0!</v>
      </c>
      <c r="AT1133" s="258" t="str">
        <f>IF(K1133=0,0,VLOOKUP(K1133,Kostenstellen!A:B,2,FALSE))</f>
        <v xml:space="preserve">Salinenklinik </v>
      </c>
      <c r="AU1133" s="68" t="str">
        <f t="shared" si="564"/>
        <v>S</v>
      </c>
      <c r="AV1133" s="68" t="str">
        <f t="shared" si="565"/>
        <v/>
      </c>
      <c r="AW1133" s="68">
        <f>IF(AF1133=0,0,VLOOKUP($H1133,Leistungszahlen!$A$11:$H$158,4,FALSE))</f>
        <v>0</v>
      </c>
      <c r="AX1133" s="68">
        <f>IF(AF1133=0,0,VLOOKUP($H1133,Leistungszahlen!$A$11:$H$158,5,FALSE))</f>
        <v>0</v>
      </c>
      <c r="AY1133" s="68">
        <f>IF(AG1133=0,0,VLOOKUP($H1133,Leistungszahlen!$A$11:$H$158,6,FALSE))</f>
        <v>0</v>
      </c>
      <c r="AZ1133" s="68">
        <f t="shared" si="566"/>
        <v>0</v>
      </c>
      <c r="BA1133" s="68">
        <f t="shared" si="567"/>
        <v>0</v>
      </c>
      <c r="BC1133" s="68">
        <f t="shared" si="583"/>
        <v>0</v>
      </c>
      <c r="BD1133" s="285"/>
    </row>
    <row r="1134" spans="1:56" s="68" customFormat="1">
      <c r="A1134" s="200"/>
      <c r="B1134" s="200"/>
      <c r="C1134" s="200" t="s">
        <v>420</v>
      </c>
      <c r="D1134" s="200" t="s">
        <v>199</v>
      </c>
      <c r="E1134" s="200" t="s">
        <v>349</v>
      </c>
      <c r="F1134" s="200" t="s">
        <v>445</v>
      </c>
      <c r="G1134" s="200" t="s">
        <v>247</v>
      </c>
      <c r="H1134" s="201" t="s">
        <v>216</v>
      </c>
      <c r="I1134" s="202">
        <v>19.14</v>
      </c>
      <c r="J1134" s="200" t="s">
        <v>560</v>
      </c>
      <c r="K1134" s="176">
        <v>5</v>
      </c>
      <c r="L1134" s="176">
        <v>1</v>
      </c>
      <c r="M1134" s="176"/>
      <c r="N1134" s="286">
        <v>5</v>
      </c>
      <c r="O1134" s="286"/>
      <c r="P1134" s="176"/>
      <c r="Q1134" s="203">
        <f t="shared" si="559"/>
        <v>5</v>
      </c>
      <c r="R1134" s="203">
        <f t="shared" si="560"/>
        <v>0</v>
      </c>
      <c r="S1134" s="203">
        <f t="shared" si="561"/>
        <v>0</v>
      </c>
      <c r="T1134" s="203">
        <f t="shared" si="562"/>
        <v>0</v>
      </c>
      <c r="U1134" s="203">
        <f t="shared" si="563"/>
        <v>0</v>
      </c>
      <c r="V1134" s="175">
        <f>IF(Q1134&gt;0,VLOOKUP(Q1134,Jahresfaktoren!$A$11:$B$24,2,),0)</f>
        <v>250</v>
      </c>
      <c r="W1134" s="175">
        <f>IF(R1134&gt;0,VLOOKUP(R1134,Jahresfaktoren!$D$11:$E$24,2,),0)</f>
        <v>0</v>
      </c>
      <c r="X1134" s="175">
        <f>IF(S1134&gt;0,VLOOKUP(S1134,Jahresfaktoren!$A$28:$B$29,2,),0)</f>
        <v>0</v>
      </c>
      <c r="Y1134" s="175">
        <f>IF(T1134&gt;0,VLOOKUP(T1134,Jahresfaktoren!$A$28:$B$29,2,),0)</f>
        <v>0</v>
      </c>
      <c r="Z1134" s="175">
        <f>IF(U1134&gt;0,VLOOKUP(U1134,Jahresfaktoren!$A$32:$B$33,2,),)</f>
        <v>0</v>
      </c>
      <c r="AA1134" s="177">
        <f t="shared" si="573"/>
        <v>4785</v>
      </c>
      <c r="AB1134" s="177" t="str">
        <f t="shared" si="574"/>
        <v/>
      </c>
      <c r="AC1134" s="177" t="str">
        <f t="shared" si="575"/>
        <v/>
      </c>
      <c r="AD1134" s="177" t="str">
        <f t="shared" si="576"/>
        <v/>
      </c>
      <c r="AE1134" s="177" t="str">
        <f t="shared" si="577"/>
        <v/>
      </c>
      <c r="AF1134" s="178">
        <f>IF(Q1134&gt;0,VLOOKUP(H1134,Leistungszahlen!$A$11:$C$158,3,),0)</f>
        <v>0</v>
      </c>
      <c r="AG1134" s="178">
        <f>IF(R1134&gt;0,VLOOKUP(H1134,Leistungszahlen!$A$11:$F$158,6,),IF(T1134&gt;0,VLOOKUP(H1134,Leistungszahlen!$A$11:$F$158,6,),0))</f>
        <v>0</v>
      </c>
      <c r="AH1134" s="179" t="e">
        <f t="shared" si="568"/>
        <v>#DIV/0!</v>
      </c>
      <c r="AI1134" s="179">
        <f t="shared" si="569"/>
        <v>0</v>
      </c>
      <c r="AJ1134" s="179">
        <f t="shared" si="570"/>
        <v>0</v>
      </c>
      <c r="AK1134" s="179">
        <f t="shared" si="571"/>
        <v>0</v>
      </c>
      <c r="AL1134" s="179">
        <f t="shared" si="572"/>
        <v>0</v>
      </c>
      <c r="AM1134" s="180">
        <f>IF(L1134=1,Stundensätze!$D$13,IF(L1134=2,Stundensätze!$D$17,IF(L1134=4,Stundensätze!$D$21,"")))</f>
        <v>0</v>
      </c>
      <c r="AN1134" s="180">
        <f>IF(L1134=1,Stundensätze!$D$15,IF(L1134=2,Stundensätze!$D$19,IF(L1134=4,Stundensätze!$D$23,"")))</f>
        <v>0</v>
      </c>
      <c r="AO1134" s="180" t="e">
        <f t="shared" si="578"/>
        <v>#DIV/0!</v>
      </c>
      <c r="AP1134" s="180">
        <f t="shared" si="579"/>
        <v>0</v>
      </c>
      <c r="AQ1134" s="192" t="e">
        <f t="shared" si="580"/>
        <v>#DIV/0!</v>
      </c>
      <c r="AR1134" s="192" t="e">
        <f t="shared" si="581"/>
        <v>#DIV/0!</v>
      </c>
      <c r="AS1134" s="193" t="e">
        <f t="shared" si="582"/>
        <v>#DIV/0!</v>
      </c>
      <c r="AT1134" s="258" t="str">
        <f>IF(K1134=0,0,VLOOKUP(K1134,Kostenstellen!A:B,2,FALSE))</f>
        <v xml:space="preserve">Salinenklinik </v>
      </c>
      <c r="AU1134" s="68" t="str">
        <f t="shared" si="564"/>
        <v>S</v>
      </c>
      <c r="AV1134" s="68" t="str">
        <f t="shared" si="565"/>
        <v/>
      </c>
      <c r="AW1134" s="68">
        <f>IF(AF1134=0,0,VLOOKUP($H1134,Leistungszahlen!$A$11:$H$158,4,FALSE))</f>
        <v>0</v>
      </c>
      <c r="AX1134" s="68">
        <f>IF(AF1134=0,0,VLOOKUP($H1134,Leistungszahlen!$A$11:$H$158,5,FALSE))</f>
        <v>0</v>
      </c>
      <c r="AY1134" s="68">
        <f>IF(AG1134=0,0,VLOOKUP($H1134,Leistungszahlen!$A$11:$H$158,6,FALSE))</f>
        <v>0</v>
      </c>
      <c r="AZ1134" s="68">
        <f t="shared" si="566"/>
        <v>0</v>
      </c>
      <c r="BA1134" s="68">
        <f t="shared" si="567"/>
        <v>0</v>
      </c>
      <c r="BC1134" s="68">
        <f t="shared" si="583"/>
        <v>0</v>
      </c>
      <c r="BD1134" s="285"/>
    </row>
    <row r="1135" spans="1:56" s="68" customFormat="1">
      <c r="A1135" s="200"/>
      <c r="B1135" s="200"/>
      <c r="C1135" s="200" t="s">
        <v>420</v>
      </c>
      <c r="D1135" s="200" t="s">
        <v>199</v>
      </c>
      <c r="E1135" s="200" t="s">
        <v>349</v>
      </c>
      <c r="F1135" s="200" t="s">
        <v>445</v>
      </c>
      <c r="G1135" s="200" t="s">
        <v>326</v>
      </c>
      <c r="H1135" s="201" t="s">
        <v>201</v>
      </c>
      <c r="I1135" s="202">
        <v>19.170000000000002</v>
      </c>
      <c r="J1135" s="200" t="s">
        <v>560</v>
      </c>
      <c r="K1135" s="176">
        <v>5</v>
      </c>
      <c r="L1135" s="176">
        <v>1</v>
      </c>
      <c r="M1135" s="176"/>
      <c r="N1135" s="286">
        <v>5</v>
      </c>
      <c r="O1135" s="286"/>
      <c r="P1135" s="176"/>
      <c r="Q1135" s="203">
        <f t="shared" si="559"/>
        <v>5</v>
      </c>
      <c r="R1135" s="203">
        <f t="shared" si="560"/>
        <v>0</v>
      </c>
      <c r="S1135" s="203">
        <f t="shared" si="561"/>
        <v>0</v>
      </c>
      <c r="T1135" s="203">
        <f t="shared" si="562"/>
        <v>0</v>
      </c>
      <c r="U1135" s="203">
        <f t="shared" si="563"/>
        <v>0</v>
      </c>
      <c r="V1135" s="175">
        <f>IF(Q1135&gt;0,VLOOKUP(Q1135,Jahresfaktoren!$A$11:$B$24,2,),0)</f>
        <v>250</v>
      </c>
      <c r="W1135" s="175">
        <f>IF(R1135&gt;0,VLOOKUP(R1135,Jahresfaktoren!$D$11:$E$24,2,),0)</f>
        <v>0</v>
      </c>
      <c r="X1135" s="175">
        <f>IF(S1135&gt;0,VLOOKUP(S1135,Jahresfaktoren!$A$28:$B$29,2,),0)</f>
        <v>0</v>
      </c>
      <c r="Y1135" s="175">
        <f>IF(T1135&gt;0,VLOOKUP(T1135,Jahresfaktoren!$A$28:$B$29,2,),0)</f>
        <v>0</v>
      </c>
      <c r="Z1135" s="175">
        <f>IF(U1135&gt;0,VLOOKUP(U1135,Jahresfaktoren!$A$32:$B$33,2,),)</f>
        <v>0</v>
      </c>
      <c r="AA1135" s="177">
        <f t="shared" si="573"/>
        <v>4792.5</v>
      </c>
      <c r="AB1135" s="177" t="str">
        <f t="shared" si="574"/>
        <v/>
      </c>
      <c r="AC1135" s="177" t="str">
        <f t="shared" si="575"/>
        <v/>
      </c>
      <c r="AD1135" s="177" t="str">
        <f t="shared" si="576"/>
        <v/>
      </c>
      <c r="AE1135" s="177" t="str">
        <f t="shared" si="577"/>
        <v/>
      </c>
      <c r="AF1135" s="178">
        <f>IF(Q1135&gt;0,VLOOKUP(H1135,Leistungszahlen!$A$11:$C$158,3,),0)</f>
        <v>0</v>
      </c>
      <c r="AG1135" s="178">
        <f>IF(R1135&gt;0,VLOOKUP(H1135,Leistungszahlen!$A$11:$F$158,6,),IF(T1135&gt;0,VLOOKUP(H1135,Leistungszahlen!$A$11:$F$158,6,),0))</f>
        <v>0</v>
      </c>
      <c r="AH1135" s="179" t="e">
        <f t="shared" si="568"/>
        <v>#DIV/0!</v>
      </c>
      <c r="AI1135" s="179">
        <f t="shared" si="569"/>
        <v>0</v>
      </c>
      <c r="AJ1135" s="179">
        <f t="shared" si="570"/>
        <v>0</v>
      </c>
      <c r="AK1135" s="179">
        <f t="shared" si="571"/>
        <v>0</v>
      </c>
      <c r="AL1135" s="179">
        <f t="shared" si="572"/>
        <v>0</v>
      </c>
      <c r="AM1135" s="180">
        <f>IF(L1135=1,Stundensätze!$D$13,IF(L1135=2,Stundensätze!$D$17,IF(L1135=4,Stundensätze!$D$21,"")))</f>
        <v>0</v>
      </c>
      <c r="AN1135" s="180">
        <f>IF(L1135=1,Stundensätze!$D$15,IF(L1135=2,Stundensätze!$D$19,IF(L1135=4,Stundensätze!$D$23,"")))</f>
        <v>0</v>
      </c>
      <c r="AO1135" s="180" t="e">
        <f t="shared" si="578"/>
        <v>#DIV/0!</v>
      </c>
      <c r="AP1135" s="180">
        <f t="shared" si="579"/>
        <v>0</v>
      </c>
      <c r="AQ1135" s="192" t="e">
        <f t="shared" si="580"/>
        <v>#DIV/0!</v>
      </c>
      <c r="AR1135" s="192" t="e">
        <f t="shared" si="581"/>
        <v>#DIV/0!</v>
      </c>
      <c r="AS1135" s="193" t="e">
        <f t="shared" si="582"/>
        <v>#DIV/0!</v>
      </c>
      <c r="AT1135" s="258" t="str">
        <f>IF(K1135=0,0,VLOOKUP(K1135,Kostenstellen!A:B,2,FALSE))</f>
        <v xml:space="preserve">Salinenklinik </v>
      </c>
      <c r="AU1135" s="68" t="str">
        <f t="shared" si="564"/>
        <v>C</v>
      </c>
      <c r="AV1135" s="68" t="str">
        <f t="shared" si="565"/>
        <v/>
      </c>
      <c r="AW1135" s="68">
        <f>IF(AF1135=0,0,VLOOKUP($H1135,Leistungszahlen!$A$11:$H$158,4,FALSE))</f>
        <v>0</v>
      </c>
      <c r="AX1135" s="68">
        <f>IF(AF1135=0,0,VLOOKUP($H1135,Leistungszahlen!$A$11:$H$158,5,FALSE))</f>
        <v>0</v>
      </c>
      <c r="AY1135" s="68">
        <f>IF(AG1135=0,0,VLOOKUP($H1135,Leistungszahlen!$A$11:$H$158,6,FALSE))</f>
        <v>0</v>
      </c>
      <c r="AZ1135" s="68">
        <f t="shared" si="566"/>
        <v>0</v>
      </c>
      <c r="BA1135" s="68">
        <f t="shared" si="567"/>
        <v>0</v>
      </c>
      <c r="BC1135" s="68">
        <f t="shared" si="583"/>
        <v>0</v>
      </c>
      <c r="BD1135" s="285"/>
    </row>
    <row r="1136" spans="1:56" s="68" customFormat="1">
      <c r="A1136" s="200"/>
      <c r="B1136" s="200"/>
      <c r="C1136" s="200" t="s">
        <v>420</v>
      </c>
      <c r="D1136" s="200" t="s">
        <v>199</v>
      </c>
      <c r="E1136" s="200" t="s">
        <v>349</v>
      </c>
      <c r="F1136" s="200" t="s">
        <v>446</v>
      </c>
      <c r="G1136" s="200" t="s">
        <v>447</v>
      </c>
      <c r="H1136" s="201" t="s">
        <v>201</v>
      </c>
      <c r="I1136" s="202">
        <v>11.84</v>
      </c>
      <c r="J1136" s="200" t="s">
        <v>560</v>
      </c>
      <c r="K1136" s="176">
        <v>5</v>
      </c>
      <c r="L1136" s="176">
        <v>1</v>
      </c>
      <c r="M1136" s="176"/>
      <c r="N1136" s="286">
        <v>5</v>
      </c>
      <c r="O1136" s="286"/>
      <c r="P1136" s="176"/>
      <c r="Q1136" s="203">
        <f t="shared" si="559"/>
        <v>5</v>
      </c>
      <c r="R1136" s="203">
        <f t="shared" si="560"/>
        <v>0</v>
      </c>
      <c r="S1136" s="203">
        <f t="shared" si="561"/>
        <v>0</v>
      </c>
      <c r="T1136" s="203">
        <f t="shared" si="562"/>
        <v>0</v>
      </c>
      <c r="U1136" s="203">
        <f t="shared" si="563"/>
        <v>0</v>
      </c>
      <c r="V1136" s="175">
        <f>IF(Q1136&gt;0,VLOOKUP(Q1136,Jahresfaktoren!$A$11:$B$24,2,),0)</f>
        <v>250</v>
      </c>
      <c r="W1136" s="175">
        <f>IF(R1136&gt;0,VLOOKUP(R1136,Jahresfaktoren!$D$11:$E$24,2,),0)</f>
        <v>0</v>
      </c>
      <c r="X1136" s="175">
        <f>IF(S1136&gt;0,VLOOKUP(S1136,Jahresfaktoren!$A$28:$B$29,2,),0)</f>
        <v>0</v>
      </c>
      <c r="Y1136" s="175">
        <f>IF(T1136&gt;0,VLOOKUP(T1136,Jahresfaktoren!$A$28:$B$29,2,),0)</f>
        <v>0</v>
      </c>
      <c r="Z1136" s="175">
        <f>IF(U1136&gt;0,VLOOKUP(U1136,Jahresfaktoren!$A$32:$B$33,2,),)</f>
        <v>0</v>
      </c>
      <c r="AA1136" s="177">
        <f t="shared" si="573"/>
        <v>2960</v>
      </c>
      <c r="AB1136" s="177" t="str">
        <f t="shared" si="574"/>
        <v/>
      </c>
      <c r="AC1136" s="177" t="str">
        <f t="shared" si="575"/>
        <v/>
      </c>
      <c r="AD1136" s="177" t="str">
        <f t="shared" si="576"/>
        <v/>
      </c>
      <c r="AE1136" s="177" t="str">
        <f t="shared" si="577"/>
        <v/>
      </c>
      <c r="AF1136" s="178">
        <f>IF(Q1136&gt;0,VLOOKUP(H1136,Leistungszahlen!$A$11:$C$158,3,),0)</f>
        <v>0</v>
      </c>
      <c r="AG1136" s="178">
        <f>IF(R1136&gt;0,VLOOKUP(H1136,Leistungszahlen!$A$11:$F$158,6,),IF(T1136&gt;0,VLOOKUP(H1136,Leistungszahlen!$A$11:$F$158,6,),0))</f>
        <v>0</v>
      </c>
      <c r="AH1136" s="179" t="e">
        <f t="shared" si="568"/>
        <v>#DIV/0!</v>
      </c>
      <c r="AI1136" s="179">
        <f t="shared" si="569"/>
        <v>0</v>
      </c>
      <c r="AJ1136" s="179">
        <f t="shared" si="570"/>
        <v>0</v>
      </c>
      <c r="AK1136" s="179">
        <f t="shared" si="571"/>
        <v>0</v>
      </c>
      <c r="AL1136" s="179">
        <f t="shared" si="572"/>
        <v>0</v>
      </c>
      <c r="AM1136" s="180">
        <f>IF(L1136=1,Stundensätze!$D$13,IF(L1136=2,Stundensätze!$D$17,IF(L1136=4,Stundensätze!$D$21,"")))</f>
        <v>0</v>
      </c>
      <c r="AN1136" s="180">
        <f>IF(L1136=1,Stundensätze!$D$15,IF(L1136=2,Stundensätze!$D$19,IF(L1136=4,Stundensätze!$D$23,"")))</f>
        <v>0</v>
      </c>
      <c r="AO1136" s="180" t="e">
        <f t="shared" si="578"/>
        <v>#DIV/0!</v>
      </c>
      <c r="AP1136" s="180">
        <f t="shared" si="579"/>
        <v>0</v>
      </c>
      <c r="AQ1136" s="192" t="e">
        <f t="shared" si="580"/>
        <v>#DIV/0!</v>
      </c>
      <c r="AR1136" s="192" t="e">
        <f t="shared" si="581"/>
        <v>#DIV/0!</v>
      </c>
      <c r="AS1136" s="193" t="e">
        <f t="shared" si="582"/>
        <v>#DIV/0!</v>
      </c>
      <c r="AT1136" s="258" t="str">
        <f>IF(K1136=0,0,VLOOKUP(K1136,Kostenstellen!A:B,2,FALSE))</f>
        <v xml:space="preserve">Salinenklinik </v>
      </c>
      <c r="AU1136" s="68" t="str">
        <f t="shared" si="564"/>
        <v>C</v>
      </c>
      <c r="AV1136" s="68" t="str">
        <f t="shared" si="565"/>
        <v/>
      </c>
      <c r="AW1136" s="68">
        <f>IF(AF1136=0,0,VLOOKUP($H1136,Leistungszahlen!$A$11:$H$158,4,FALSE))</f>
        <v>0</v>
      </c>
      <c r="AX1136" s="68">
        <f>IF(AF1136=0,0,VLOOKUP($H1136,Leistungszahlen!$A$11:$H$158,5,FALSE))</f>
        <v>0</v>
      </c>
      <c r="AY1136" s="68">
        <f>IF(AG1136=0,0,VLOOKUP($H1136,Leistungszahlen!$A$11:$H$158,6,FALSE))</f>
        <v>0</v>
      </c>
      <c r="AZ1136" s="68">
        <f t="shared" si="566"/>
        <v>0</v>
      </c>
      <c r="BA1136" s="68">
        <f t="shared" si="567"/>
        <v>0</v>
      </c>
      <c r="BC1136" s="68">
        <f t="shared" si="583"/>
        <v>0</v>
      </c>
      <c r="BD1136" s="285"/>
    </row>
    <row r="1137" spans="1:56" s="68" customFormat="1">
      <c r="A1137" s="200"/>
      <c r="B1137" s="200"/>
      <c r="C1137" s="200" t="s">
        <v>420</v>
      </c>
      <c r="D1137" s="200" t="s">
        <v>199</v>
      </c>
      <c r="E1137" s="200" t="s">
        <v>349</v>
      </c>
      <c r="F1137" s="200"/>
      <c r="G1137" s="200" t="s">
        <v>113</v>
      </c>
      <c r="H1137" s="201" t="s">
        <v>205</v>
      </c>
      <c r="I1137" s="202">
        <v>3.9</v>
      </c>
      <c r="J1137" s="200" t="s">
        <v>560</v>
      </c>
      <c r="K1137" s="176">
        <v>5</v>
      </c>
      <c r="L1137" s="176">
        <v>1</v>
      </c>
      <c r="M1137" s="176"/>
      <c r="N1137" s="286">
        <v>5</v>
      </c>
      <c r="O1137" s="286"/>
      <c r="P1137" s="176"/>
      <c r="Q1137" s="203">
        <f t="shared" si="559"/>
        <v>5</v>
      </c>
      <c r="R1137" s="203">
        <f t="shared" si="560"/>
        <v>0</v>
      </c>
      <c r="S1137" s="203">
        <f t="shared" si="561"/>
        <v>0</v>
      </c>
      <c r="T1137" s="203">
        <f t="shared" si="562"/>
        <v>0</v>
      </c>
      <c r="U1137" s="203">
        <f t="shared" si="563"/>
        <v>0</v>
      </c>
      <c r="V1137" s="175">
        <f>IF(Q1137&gt;0,VLOOKUP(Q1137,Jahresfaktoren!$A$11:$B$24,2,),0)</f>
        <v>250</v>
      </c>
      <c r="W1137" s="175">
        <f>IF(R1137&gt;0,VLOOKUP(R1137,Jahresfaktoren!$D$11:$E$24,2,),0)</f>
        <v>0</v>
      </c>
      <c r="X1137" s="175">
        <f>IF(S1137&gt;0,VLOOKUP(S1137,Jahresfaktoren!$A$28:$B$29,2,),0)</f>
        <v>0</v>
      </c>
      <c r="Y1137" s="175">
        <f>IF(T1137&gt;0,VLOOKUP(T1137,Jahresfaktoren!$A$28:$B$29,2,),0)</f>
        <v>0</v>
      </c>
      <c r="Z1137" s="175">
        <f>IF(U1137&gt;0,VLOOKUP(U1137,Jahresfaktoren!$A$32:$B$33,2,),)</f>
        <v>0</v>
      </c>
      <c r="AA1137" s="177">
        <f t="shared" si="573"/>
        <v>975</v>
      </c>
      <c r="AB1137" s="177" t="str">
        <f t="shared" si="574"/>
        <v/>
      </c>
      <c r="AC1137" s="177" t="str">
        <f t="shared" si="575"/>
        <v/>
      </c>
      <c r="AD1137" s="177" t="str">
        <f t="shared" si="576"/>
        <v/>
      </c>
      <c r="AE1137" s="177" t="str">
        <f t="shared" si="577"/>
        <v/>
      </c>
      <c r="AF1137" s="178">
        <f>IF(Q1137&gt;0,VLOOKUP(H1137,Leistungszahlen!$A$11:$C$158,3,),0)</f>
        <v>0</v>
      </c>
      <c r="AG1137" s="178">
        <f>IF(R1137&gt;0,VLOOKUP(H1137,Leistungszahlen!$A$11:$F$158,6,),IF(T1137&gt;0,VLOOKUP(H1137,Leistungszahlen!$A$11:$F$158,6,),0))</f>
        <v>0</v>
      </c>
      <c r="AH1137" s="179" t="e">
        <f t="shared" si="568"/>
        <v>#DIV/0!</v>
      </c>
      <c r="AI1137" s="179">
        <f t="shared" si="569"/>
        <v>0</v>
      </c>
      <c r="AJ1137" s="179">
        <f t="shared" si="570"/>
        <v>0</v>
      </c>
      <c r="AK1137" s="179">
        <f t="shared" si="571"/>
        <v>0</v>
      </c>
      <c r="AL1137" s="179">
        <f t="shared" si="572"/>
        <v>0</v>
      </c>
      <c r="AM1137" s="180">
        <f>IF(L1137=1,Stundensätze!$D$13,IF(L1137=2,Stundensätze!$D$17,IF(L1137=4,Stundensätze!$D$21,"")))</f>
        <v>0</v>
      </c>
      <c r="AN1137" s="180">
        <f>IF(L1137=1,Stundensätze!$D$15,IF(L1137=2,Stundensätze!$D$19,IF(L1137=4,Stundensätze!$D$23,"")))</f>
        <v>0</v>
      </c>
      <c r="AO1137" s="180" t="e">
        <f t="shared" si="578"/>
        <v>#DIV/0!</v>
      </c>
      <c r="AP1137" s="180">
        <f t="shared" si="579"/>
        <v>0</v>
      </c>
      <c r="AQ1137" s="192" t="e">
        <f t="shared" si="580"/>
        <v>#DIV/0!</v>
      </c>
      <c r="AR1137" s="192" t="e">
        <f t="shared" si="581"/>
        <v>#DIV/0!</v>
      </c>
      <c r="AS1137" s="193" t="e">
        <f t="shared" si="582"/>
        <v>#DIV/0!</v>
      </c>
      <c r="AT1137" s="258" t="str">
        <f>IF(K1137=0,0,VLOOKUP(K1137,Kostenstellen!A:B,2,FALSE))</f>
        <v xml:space="preserve">Salinenklinik </v>
      </c>
      <c r="AU1137" s="68" t="str">
        <f t="shared" si="564"/>
        <v>G</v>
      </c>
      <c r="AV1137" s="68" t="str">
        <f t="shared" si="565"/>
        <v/>
      </c>
      <c r="AW1137" s="68">
        <f>IF(AF1137=0,0,VLOOKUP($H1137,Leistungszahlen!$A$11:$H$158,4,FALSE))</f>
        <v>0</v>
      </c>
      <c r="AX1137" s="68">
        <f>IF(AF1137=0,0,VLOOKUP($H1137,Leistungszahlen!$A$11:$H$158,5,FALSE))</f>
        <v>0</v>
      </c>
      <c r="AY1137" s="68">
        <f>IF(AG1137=0,0,VLOOKUP($H1137,Leistungszahlen!$A$11:$H$158,6,FALSE))</f>
        <v>0</v>
      </c>
      <c r="AZ1137" s="68">
        <f t="shared" si="566"/>
        <v>0</v>
      </c>
      <c r="BA1137" s="68">
        <f t="shared" si="567"/>
        <v>0</v>
      </c>
      <c r="BC1137" s="68">
        <f t="shared" si="583"/>
        <v>0</v>
      </c>
      <c r="BD1137" s="285"/>
    </row>
    <row r="1138" spans="1:56" s="68" customFormat="1">
      <c r="A1138" s="200"/>
      <c r="B1138" s="200"/>
      <c r="C1138" s="200" t="s">
        <v>420</v>
      </c>
      <c r="D1138" s="200" t="s">
        <v>199</v>
      </c>
      <c r="E1138" s="200" t="s">
        <v>349</v>
      </c>
      <c r="F1138" s="200">
        <v>99</v>
      </c>
      <c r="G1138" s="200" t="s">
        <v>448</v>
      </c>
      <c r="H1138" s="201" t="s">
        <v>205</v>
      </c>
      <c r="I1138" s="202">
        <v>5.86</v>
      </c>
      <c r="J1138" s="200" t="s">
        <v>560</v>
      </c>
      <c r="K1138" s="176">
        <v>5</v>
      </c>
      <c r="L1138" s="176">
        <v>1</v>
      </c>
      <c r="M1138" s="176"/>
      <c r="N1138" s="286">
        <v>5</v>
      </c>
      <c r="O1138" s="286"/>
      <c r="P1138" s="176"/>
      <c r="Q1138" s="203">
        <f t="shared" si="559"/>
        <v>5</v>
      </c>
      <c r="R1138" s="203">
        <f t="shared" si="560"/>
        <v>0</v>
      </c>
      <c r="S1138" s="203">
        <f t="shared" si="561"/>
        <v>0</v>
      </c>
      <c r="T1138" s="203">
        <f t="shared" si="562"/>
        <v>0</v>
      </c>
      <c r="U1138" s="203">
        <f t="shared" si="563"/>
        <v>0</v>
      </c>
      <c r="V1138" s="175">
        <f>IF(Q1138&gt;0,VLOOKUP(Q1138,Jahresfaktoren!$A$11:$B$24,2,),0)</f>
        <v>250</v>
      </c>
      <c r="W1138" s="175">
        <f>IF(R1138&gt;0,VLOOKUP(R1138,Jahresfaktoren!$D$11:$E$24,2,),0)</f>
        <v>0</v>
      </c>
      <c r="X1138" s="175">
        <f>IF(S1138&gt;0,VLOOKUP(S1138,Jahresfaktoren!$A$28:$B$29,2,),0)</f>
        <v>0</v>
      </c>
      <c r="Y1138" s="175">
        <f>IF(T1138&gt;0,VLOOKUP(T1138,Jahresfaktoren!$A$28:$B$29,2,),0)</f>
        <v>0</v>
      </c>
      <c r="Z1138" s="175">
        <f>IF(U1138&gt;0,VLOOKUP(U1138,Jahresfaktoren!$A$32:$B$33,2,),)</f>
        <v>0</v>
      </c>
      <c r="AA1138" s="177">
        <f t="shared" si="573"/>
        <v>1465</v>
      </c>
      <c r="AB1138" s="177" t="str">
        <f t="shared" si="574"/>
        <v/>
      </c>
      <c r="AC1138" s="177" t="str">
        <f t="shared" si="575"/>
        <v/>
      </c>
      <c r="AD1138" s="177" t="str">
        <f t="shared" si="576"/>
        <v/>
      </c>
      <c r="AE1138" s="177" t="str">
        <f t="shared" si="577"/>
        <v/>
      </c>
      <c r="AF1138" s="178">
        <f>IF(Q1138&gt;0,VLOOKUP(H1138,Leistungszahlen!$A$11:$C$158,3,),0)</f>
        <v>0</v>
      </c>
      <c r="AG1138" s="178">
        <f>IF(R1138&gt;0,VLOOKUP(H1138,Leistungszahlen!$A$11:$F$158,6,),IF(T1138&gt;0,VLOOKUP(H1138,Leistungszahlen!$A$11:$F$158,6,),0))</f>
        <v>0</v>
      </c>
      <c r="AH1138" s="179" t="e">
        <f t="shared" si="568"/>
        <v>#DIV/0!</v>
      </c>
      <c r="AI1138" s="179">
        <f t="shared" si="569"/>
        <v>0</v>
      </c>
      <c r="AJ1138" s="179">
        <f t="shared" si="570"/>
        <v>0</v>
      </c>
      <c r="AK1138" s="179">
        <f t="shared" si="571"/>
        <v>0</v>
      </c>
      <c r="AL1138" s="179">
        <f t="shared" si="572"/>
        <v>0</v>
      </c>
      <c r="AM1138" s="180">
        <f>IF(L1138=1,Stundensätze!$D$13,IF(L1138=2,Stundensätze!$D$17,IF(L1138=4,Stundensätze!$D$21,"")))</f>
        <v>0</v>
      </c>
      <c r="AN1138" s="180">
        <f>IF(L1138=1,Stundensätze!$D$15,IF(L1138=2,Stundensätze!$D$19,IF(L1138=4,Stundensätze!$D$23,"")))</f>
        <v>0</v>
      </c>
      <c r="AO1138" s="180" t="e">
        <f t="shared" si="578"/>
        <v>#DIV/0!</v>
      </c>
      <c r="AP1138" s="180">
        <f t="shared" si="579"/>
        <v>0</v>
      </c>
      <c r="AQ1138" s="192" t="e">
        <f t="shared" si="580"/>
        <v>#DIV/0!</v>
      </c>
      <c r="AR1138" s="192" t="e">
        <f t="shared" si="581"/>
        <v>#DIV/0!</v>
      </c>
      <c r="AS1138" s="193" t="e">
        <f t="shared" si="582"/>
        <v>#DIV/0!</v>
      </c>
      <c r="AT1138" s="258" t="str">
        <f>IF(K1138=0,0,VLOOKUP(K1138,Kostenstellen!A:B,2,FALSE))</f>
        <v xml:space="preserve">Salinenklinik </v>
      </c>
      <c r="AU1138" s="68" t="str">
        <f t="shared" si="564"/>
        <v>G</v>
      </c>
      <c r="AV1138" s="68" t="str">
        <f t="shared" si="565"/>
        <v/>
      </c>
      <c r="AW1138" s="68">
        <f>IF(AF1138=0,0,VLOOKUP($H1138,Leistungszahlen!$A$11:$H$158,4,FALSE))</f>
        <v>0</v>
      </c>
      <c r="AX1138" s="68">
        <f>IF(AF1138=0,0,VLOOKUP($H1138,Leistungszahlen!$A$11:$H$158,5,FALSE))</f>
        <v>0</v>
      </c>
      <c r="AY1138" s="68">
        <f>IF(AG1138=0,0,VLOOKUP($H1138,Leistungszahlen!$A$11:$H$158,6,FALSE))</f>
        <v>0</v>
      </c>
      <c r="AZ1138" s="68">
        <f t="shared" si="566"/>
        <v>0</v>
      </c>
      <c r="BA1138" s="68">
        <f t="shared" si="567"/>
        <v>0</v>
      </c>
      <c r="BC1138" s="68">
        <f t="shared" si="583"/>
        <v>0</v>
      </c>
      <c r="BD1138" s="285"/>
    </row>
    <row r="1139" spans="1:56" s="68" customFormat="1">
      <c r="A1139" s="200"/>
      <c r="B1139" s="200"/>
      <c r="C1139" s="200" t="s">
        <v>420</v>
      </c>
      <c r="D1139" s="200" t="s">
        <v>199</v>
      </c>
      <c r="E1139" s="200" t="s">
        <v>349</v>
      </c>
      <c r="F1139" s="200">
        <v>99</v>
      </c>
      <c r="G1139" s="200" t="s">
        <v>238</v>
      </c>
      <c r="H1139" s="201" t="s">
        <v>206</v>
      </c>
      <c r="I1139" s="202">
        <v>6.4</v>
      </c>
      <c r="J1139" s="200" t="s">
        <v>560</v>
      </c>
      <c r="K1139" s="176">
        <v>5</v>
      </c>
      <c r="L1139" s="176">
        <v>1</v>
      </c>
      <c r="M1139" s="176"/>
      <c r="N1139" s="286">
        <v>1</v>
      </c>
      <c r="O1139" s="286"/>
      <c r="P1139" s="176"/>
      <c r="Q1139" s="203">
        <f t="shared" si="559"/>
        <v>1</v>
      </c>
      <c r="R1139" s="203">
        <f t="shared" si="560"/>
        <v>0</v>
      </c>
      <c r="S1139" s="203">
        <f t="shared" si="561"/>
        <v>0</v>
      </c>
      <c r="T1139" s="203">
        <f t="shared" si="562"/>
        <v>0</v>
      </c>
      <c r="U1139" s="203">
        <f t="shared" si="563"/>
        <v>0</v>
      </c>
      <c r="V1139" s="175">
        <f>IF(Q1139&gt;0,VLOOKUP(Q1139,Jahresfaktoren!$A$11:$B$24,2,),0)</f>
        <v>52</v>
      </c>
      <c r="W1139" s="175">
        <f>IF(R1139&gt;0,VLOOKUP(R1139,Jahresfaktoren!$D$11:$E$24,2,),0)</f>
        <v>0</v>
      </c>
      <c r="X1139" s="175">
        <f>IF(S1139&gt;0,VLOOKUP(S1139,Jahresfaktoren!$A$28:$B$29,2,),0)</f>
        <v>0</v>
      </c>
      <c r="Y1139" s="175">
        <f>IF(T1139&gt;0,VLOOKUP(T1139,Jahresfaktoren!$A$28:$B$29,2,),0)</f>
        <v>0</v>
      </c>
      <c r="Z1139" s="175">
        <f>IF(U1139&gt;0,VLOOKUP(U1139,Jahresfaktoren!$A$32:$B$33,2,),)</f>
        <v>0</v>
      </c>
      <c r="AA1139" s="177">
        <f t="shared" si="573"/>
        <v>332.8</v>
      </c>
      <c r="AB1139" s="177" t="str">
        <f t="shared" si="574"/>
        <v/>
      </c>
      <c r="AC1139" s="177" t="str">
        <f t="shared" si="575"/>
        <v/>
      </c>
      <c r="AD1139" s="177" t="str">
        <f t="shared" si="576"/>
        <v/>
      </c>
      <c r="AE1139" s="177" t="str">
        <f t="shared" si="577"/>
        <v/>
      </c>
      <c r="AF1139" s="178">
        <f>IF(Q1139&gt;0,VLOOKUP(H1139,Leistungszahlen!$A$11:$C$158,3,),0)</f>
        <v>0</v>
      </c>
      <c r="AG1139" s="178">
        <f>IF(R1139&gt;0,VLOOKUP(H1139,Leistungszahlen!$A$11:$F$158,6,),IF(T1139&gt;0,VLOOKUP(H1139,Leistungszahlen!$A$11:$F$158,6,),0))</f>
        <v>0</v>
      </c>
      <c r="AH1139" s="179" t="e">
        <f t="shared" si="568"/>
        <v>#DIV/0!</v>
      </c>
      <c r="AI1139" s="179">
        <f t="shared" si="569"/>
        <v>0</v>
      </c>
      <c r="AJ1139" s="179">
        <f t="shared" si="570"/>
        <v>0</v>
      </c>
      <c r="AK1139" s="179">
        <f t="shared" si="571"/>
        <v>0</v>
      </c>
      <c r="AL1139" s="179">
        <f t="shared" si="572"/>
        <v>0</v>
      </c>
      <c r="AM1139" s="180">
        <f>IF(L1139=1,Stundensätze!$D$13,IF(L1139=2,Stundensätze!$D$17,IF(L1139=4,Stundensätze!$D$21,"")))</f>
        <v>0</v>
      </c>
      <c r="AN1139" s="180">
        <f>IF(L1139=1,Stundensätze!$D$15,IF(L1139=2,Stundensätze!$D$19,IF(L1139=4,Stundensätze!$D$23,"")))</f>
        <v>0</v>
      </c>
      <c r="AO1139" s="180" t="e">
        <f t="shared" si="578"/>
        <v>#DIV/0!</v>
      </c>
      <c r="AP1139" s="180">
        <f t="shared" si="579"/>
        <v>0</v>
      </c>
      <c r="AQ1139" s="192" t="e">
        <f t="shared" si="580"/>
        <v>#DIV/0!</v>
      </c>
      <c r="AR1139" s="192" t="e">
        <f t="shared" si="581"/>
        <v>#DIV/0!</v>
      </c>
      <c r="AS1139" s="193" t="e">
        <f t="shared" si="582"/>
        <v>#DIV/0!</v>
      </c>
      <c r="AT1139" s="258" t="str">
        <f>IF(K1139=0,0,VLOOKUP(K1139,Kostenstellen!A:B,2,FALSE))</f>
        <v xml:space="preserve">Salinenklinik </v>
      </c>
      <c r="AU1139" s="68" t="str">
        <f t="shared" si="564"/>
        <v>H</v>
      </c>
      <c r="AV1139" s="68" t="str">
        <f t="shared" si="565"/>
        <v/>
      </c>
      <c r="AW1139" s="68">
        <f>IF(AF1139=0,0,VLOOKUP($H1139,Leistungszahlen!$A$11:$H$158,4,FALSE))</f>
        <v>0</v>
      </c>
      <c r="AX1139" s="68">
        <f>IF(AF1139=0,0,VLOOKUP($H1139,Leistungszahlen!$A$11:$H$158,5,FALSE))</f>
        <v>0</v>
      </c>
      <c r="AY1139" s="68">
        <f>IF(AG1139=0,0,VLOOKUP($H1139,Leistungszahlen!$A$11:$H$158,6,FALSE))</f>
        <v>0</v>
      </c>
      <c r="AZ1139" s="68">
        <f t="shared" si="566"/>
        <v>0</v>
      </c>
      <c r="BA1139" s="68">
        <f t="shared" si="567"/>
        <v>0</v>
      </c>
      <c r="BC1139" s="68">
        <f t="shared" si="583"/>
        <v>0</v>
      </c>
      <c r="BD1139" s="285"/>
    </row>
    <row r="1140" spans="1:56" s="68" customFormat="1">
      <c r="A1140" s="200"/>
      <c r="B1140" s="200"/>
      <c r="C1140" s="200" t="s">
        <v>420</v>
      </c>
      <c r="D1140" s="200" t="s">
        <v>199</v>
      </c>
      <c r="E1140" s="200" t="s">
        <v>349</v>
      </c>
      <c r="F1140" s="200"/>
      <c r="G1140" s="200" t="s">
        <v>449</v>
      </c>
      <c r="H1140" s="201" t="s">
        <v>201</v>
      </c>
      <c r="I1140" s="202">
        <v>21.73</v>
      </c>
      <c r="J1140" s="200" t="s">
        <v>560</v>
      </c>
      <c r="K1140" s="176">
        <v>5</v>
      </c>
      <c r="L1140" s="176">
        <v>1</v>
      </c>
      <c r="M1140" s="176"/>
      <c r="N1140" s="286">
        <v>5</v>
      </c>
      <c r="O1140" s="286"/>
      <c r="P1140" s="176"/>
      <c r="Q1140" s="203">
        <f t="shared" si="559"/>
        <v>5</v>
      </c>
      <c r="R1140" s="203">
        <f t="shared" si="560"/>
        <v>0</v>
      </c>
      <c r="S1140" s="203">
        <f t="shared" si="561"/>
        <v>0</v>
      </c>
      <c r="T1140" s="203">
        <f t="shared" si="562"/>
        <v>0</v>
      </c>
      <c r="U1140" s="203">
        <f t="shared" si="563"/>
        <v>0</v>
      </c>
      <c r="V1140" s="175">
        <f>IF(Q1140&gt;0,VLOOKUP(Q1140,Jahresfaktoren!$A$11:$B$24,2,),0)</f>
        <v>250</v>
      </c>
      <c r="W1140" s="175">
        <f>IF(R1140&gt;0,VLOOKUP(R1140,Jahresfaktoren!$D$11:$E$24,2,),0)</f>
        <v>0</v>
      </c>
      <c r="X1140" s="175">
        <f>IF(S1140&gt;0,VLOOKUP(S1140,Jahresfaktoren!$A$28:$B$29,2,),0)</f>
        <v>0</v>
      </c>
      <c r="Y1140" s="175">
        <f>IF(T1140&gt;0,VLOOKUP(T1140,Jahresfaktoren!$A$28:$B$29,2,),0)</f>
        <v>0</v>
      </c>
      <c r="Z1140" s="175">
        <f>IF(U1140&gt;0,VLOOKUP(U1140,Jahresfaktoren!$A$32:$B$33,2,),)</f>
        <v>0</v>
      </c>
      <c r="AA1140" s="177">
        <f t="shared" si="573"/>
        <v>5432.5</v>
      </c>
      <c r="AB1140" s="177" t="str">
        <f t="shared" si="574"/>
        <v/>
      </c>
      <c r="AC1140" s="177" t="str">
        <f t="shared" si="575"/>
        <v/>
      </c>
      <c r="AD1140" s="177" t="str">
        <f t="shared" si="576"/>
        <v/>
      </c>
      <c r="AE1140" s="177" t="str">
        <f t="shared" si="577"/>
        <v/>
      </c>
      <c r="AF1140" s="178">
        <f>IF(Q1140&gt;0,VLOOKUP(H1140,Leistungszahlen!$A$11:$C$158,3,),0)</f>
        <v>0</v>
      </c>
      <c r="AG1140" s="178">
        <f>IF(R1140&gt;0,VLOOKUP(H1140,Leistungszahlen!$A$11:$F$158,6,),IF(T1140&gt;0,VLOOKUP(H1140,Leistungszahlen!$A$11:$F$158,6,),0))</f>
        <v>0</v>
      </c>
      <c r="AH1140" s="179" t="e">
        <f t="shared" si="568"/>
        <v>#DIV/0!</v>
      </c>
      <c r="AI1140" s="179">
        <f t="shared" si="569"/>
        <v>0</v>
      </c>
      <c r="AJ1140" s="179">
        <f t="shared" si="570"/>
        <v>0</v>
      </c>
      <c r="AK1140" s="179">
        <f t="shared" si="571"/>
        <v>0</v>
      </c>
      <c r="AL1140" s="179">
        <f t="shared" si="572"/>
        <v>0</v>
      </c>
      <c r="AM1140" s="180">
        <f>IF(L1140=1,Stundensätze!$D$13,IF(L1140=2,Stundensätze!$D$17,IF(L1140=4,Stundensätze!$D$21,"")))</f>
        <v>0</v>
      </c>
      <c r="AN1140" s="180">
        <f>IF(L1140=1,Stundensätze!$D$15,IF(L1140=2,Stundensätze!$D$19,IF(L1140=4,Stundensätze!$D$23,"")))</f>
        <v>0</v>
      </c>
      <c r="AO1140" s="180" t="e">
        <f t="shared" si="578"/>
        <v>#DIV/0!</v>
      </c>
      <c r="AP1140" s="180">
        <f t="shared" si="579"/>
        <v>0</v>
      </c>
      <c r="AQ1140" s="192" t="e">
        <f t="shared" si="580"/>
        <v>#DIV/0!</v>
      </c>
      <c r="AR1140" s="192" t="e">
        <f t="shared" si="581"/>
        <v>#DIV/0!</v>
      </c>
      <c r="AS1140" s="193" t="e">
        <f t="shared" si="582"/>
        <v>#DIV/0!</v>
      </c>
      <c r="AT1140" s="258" t="str">
        <f>IF(K1140=0,0,VLOOKUP(K1140,Kostenstellen!A:B,2,FALSE))</f>
        <v xml:space="preserve">Salinenklinik </v>
      </c>
      <c r="AU1140" s="68" t="str">
        <f t="shared" si="564"/>
        <v>C</v>
      </c>
      <c r="AV1140" s="68" t="str">
        <f t="shared" si="565"/>
        <v/>
      </c>
      <c r="AW1140" s="68">
        <f>IF(AF1140=0,0,VLOOKUP($H1140,Leistungszahlen!$A$11:$H$158,4,FALSE))</f>
        <v>0</v>
      </c>
      <c r="AX1140" s="68">
        <f>IF(AF1140=0,0,VLOOKUP($H1140,Leistungszahlen!$A$11:$H$158,5,FALSE))</f>
        <v>0</v>
      </c>
      <c r="AY1140" s="68">
        <f>IF(AG1140=0,0,VLOOKUP($H1140,Leistungszahlen!$A$11:$H$158,6,FALSE))</f>
        <v>0</v>
      </c>
      <c r="AZ1140" s="68">
        <f t="shared" si="566"/>
        <v>0</v>
      </c>
      <c r="BA1140" s="68">
        <f t="shared" si="567"/>
        <v>0</v>
      </c>
      <c r="BC1140" s="68">
        <f t="shared" si="583"/>
        <v>0</v>
      </c>
      <c r="BD1140" s="285"/>
    </row>
    <row r="1141" spans="1:56" s="68" customFormat="1">
      <c r="A1141" s="200"/>
      <c r="B1141" s="200"/>
      <c r="C1141" s="200" t="s">
        <v>420</v>
      </c>
      <c r="D1141" s="200" t="s">
        <v>199</v>
      </c>
      <c r="E1141" s="200" t="s">
        <v>349</v>
      </c>
      <c r="F1141" s="200"/>
      <c r="G1141" s="200" t="s">
        <v>450</v>
      </c>
      <c r="H1141" s="201" t="s">
        <v>215</v>
      </c>
      <c r="I1141" s="202">
        <v>2.82</v>
      </c>
      <c r="J1141" s="200" t="s">
        <v>778</v>
      </c>
      <c r="K1141" s="176">
        <v>5</v>
      </c>
      <c r="L1141" s="176">
        <v>1</v>
      </c>
      <c r="M1141" s="176"/>
      <c r="N1141" s="286">
        <v>5</v>
      </c>
      <c r="O1141" s="286"/>
      <c r="P1141" s="176"/>
      <c r="Q1141" s="203">
        <f t="shared" si="559"/>
        <v>5</v>
      </c>
      <c r="R1141" s="203">
        <f t="shared" si="560"/>
        <v>0</v>
      </c>
      <c r="S1141" s="203">
        <f t="shared" si="561"/>
        <v>0</v>
      </c>
      <c r="T1141" s="203">
        <f t="shared" si="562"/>
        <v>0</v>
      </c>
      <c r="U1141" s="203">
        <f t="shared" si="563"/>
        <v>0</v>
      </c>
      <c r="V1141" s="175">
        <f>IF(Q1141&gt;0,VLOOKUP(Q1141,Jahresfaktoren!$A$11:$B$24,2,),0)</f>
        <v>250</v>
      </c>
      <c r="W1141" s="175">
        <f>IF(R1141&gt;0,VLOOKUP(R1141,Jahresfaktoren!$D$11:$E$24,2,),0)</f>
        <v>0</v>
      </c>
      <c r="X1141" s="175">
        <f>IF(S1141&gt;0,VLOOKUP(S1141,Jahresfaktoren!$A$28:$B$29,2,),0)</f>
        <v>0</v>
      </c>
      <c r="Y1141" s="175">
        <f>IF(T1141&gt;0,VLOOKUP(T1141,Jahresfaktoren!$A$28:$B$29,2,),0)</f>
        <v>0</v>
      </c>
      <c r="Z1141" s="175">
        <f>IF(U1141&gt;0,VLOOKUP(U1141,Jahresfaktoren!$A$32:$B$33,2,),)</f>
        <v>0</v>
      </c>
      <c r="AA1141" s="177">
        <f t="shared" si="573"/>
        <v>705</v>
      </c>
      <c r="AB1141" s="177" t="str">
        <f t="shared" si="574"/>
        <v/>
      </c>
      <c r="AC1141" s="177" t="str">
        <f t="shared" si="575"/>
        <v/>
      </c>
      <c r="AD1141" s="177" t="str">
        <f t="shared" si="576"/>
        <v/>
      </c>
      <c r="AE1141" s="177" t="str">
        <f t="shared" si="577"/>
        <v/>
      </c>
      <c r="AF1141" s="178">
        <f>IF(Q1141&gt;0,VLOOKUP(H1141,Leistungszahlen!$A$11:$C$158,3,),0)</f>
        <v>0</v>
      </c>
      <c r="AG1141" s="178">
        <f>IF(R1141&gt;0,VLOOKUP(H1141,Leistungszahlen!$A$11:$F$158,6,),IF(T1141&gt;0,VLOOKUP(H1141,Leistungszahlen!$A$11:$F$158,6,),0))</f>
        <v>0</v>
      </c>
      <c r="AH1141" s="179" t="e">
        <f t="shared" si="568"/>
        <v>#DIV/0!</v>
      </c>
      <c r="AI1141" s="179">
        <f t="shared" si="569"/>
        <v>0</v>
      </c>
      <c r="AJ1141" s="179">
        <f t="shared" si="570"/>
        <v>0</v>
      </c>
      <c r="AK1141" s="179">
        <f t="shared" si="571"/>
        <v>0</v>
      </c>
      <c r="AL1141" s="179">
        <f t="shared" si="572"/>
        <v>0</v>
      </c>
      <c r="AM1141" s="180">
        <f>IF(L1141=1,Stundensätze!$D$13,IF(L1141=2,Stundensätze!$D$17,IF(L1141=4,Stundensätze!$D$21,"")))</f>
        <v>0</v>
      </c>
      <c r="AN1141" s="180">
        <f>IF(L1141=1,Stundensätze!$D$15,IF(L1141=2,Stundensätze!$D$19,IF(L1141=4,Stundensätze!$D$23,"")))</f>
        <v>0</v>
      </c>
      <c r="AO1141" s="180" t="e">
        <f t="shared" si="578"/>
        <v>#DIV/0!</v>
      </c>
      <c r="AP1141" s="180">
        <f t="shared" si="579"/>
        <v>0</v>
      </c>
      <c r="AQ1141" s="192" t="e">
        <f t="shared" si="580"/>
        <v>#DIV/0!</v>
      </c>
      <c r="AR1141" s="192" t="e">
        <f t="shared" si="581"/>
        <v>#DIV/0!</v>
      </c>
      <c r="AS1141" s="193" t="e">
        <f t="shared" si="582"/>
        <v>#DIV/0!</v>
      </c>
      <c r="AT1141" s="258" t="str">
        <f>IF(K1141=0,0,VLOOKUP(K1141,Kostenstellen!A:B,2,FALSE))</f>
        <v xml:space="preserve">Salinenklinik </v>
      </c>
      <c r="AU1141" s="68" t="str">
        <f t="shared" si="564"/>
        <v>R</v>
      </c>
      <c r="AV1141" s="68" t="str">
        <f t="shared" si="565"/>
        <v/>
      </c>
      <c r="AW1141" s="68">
        <f>IF(AF1141=0,0,VLOOKUP($H1141,Leistungszahlen!$A$11:$H$158,4,FALSE))</f>
        <v>0</v>
      </c>
      <c r="AX1141" s="68">
        <f>IF(AF1141=0,0,VLOOKUP($H1141,Leistungszahlen!$A$11:$H$158,5,FALSE))</f>
        <v>0</v>
      </c>
      <c r="AY1141" s="68">
        <f>IF(AG1141=0,0,VLOOKUP($H1141,Leistungszahlen!$A$11:$H$158,6,FALSE))</f>
        <v>0</v>
      </c>
      <c r="AZ1141" s="68">
        <f t="shared" si="566"/>
        <v>0</v>
      </c>
      <c r="BA1141" s="68">
        <f t="shared" si="567"/>
        <v>0</v>
      </c>
      <c r="BC1141" s="68">
        <f t="shared" si="583"/>
        <v>0</v>
      </c>
      <c r="BD1141" s="285"/>
    </row>
    <row r="1142" spans="1:56" s="68" customFormat="1">
      <c r="A1142" s="200"/>
      <c r="B1142" s="200"/>
      <c r="C1142" s="200" t="s">
        <v>420</v>
      </c>
      <c r="D1142" s="200" t="s">
        <v>199</v>
      </c>
      <c r="E1142" s="200" t="s">
        <v>349</v>
      </c>
      <c r="F1142" s="200"/>
      <c r="G1142" s="200" t="s">
        <v>451</v>
      </c>
      <c r="H1142" s="201" t="s">
        <v>205</v>
      </c>
      <c r="I1142" s="202">
        <v>3.45</v>
      </c>
      <c r="J1142" s="200" t="s">
        <v>560</v>
      </c>
      <c r="K1142" s="176">
        <v>5</v>
      </c>
      <c r="L1142" s="176">
        <v>1</v>
      </c>
      <c r="M1142" s="176"/>
      <c r="N1142" s="286">
        <v>5</v>
      </c>
      <c r="O1142" s="286"/>
      <c r="P1142" s="176"/>
      <c r="Q1142" s="203">
        <f t="shared" si="559"/>
        <v>5</v>
      </c>
      <c r="R1142" s="203">
        <f t="shared" si="560"/>
        <v>0</v>
      </c>
      <c r="S1142" s="203">
        <f t="shared" si="561"/>
        <v>0</v>
      </c>
      <c r="T1142" s="203">
        <f t="shared" si="562"/>
        <v>0</v>
      </c>
      <c r="U1142" s="203">
        <f t="shared" si="563"/>
        <v>0</v>
      </c>
      <c r="V1142" s="175">
        <f>IF(Q1142&gt;0,VLOOKUP(Q1142,Jahresfaktoren!$A$11:$B$24,2,),0)</f>
        <v>250</v>
      </c>
      <c r="W1142" s="175">
        <f>IF(R1142&gt;0,VLOOKUP(R1142,Jahresfaktoren!$D$11:$E$24,2,),0)</f>
        <v>0</v>
      </c>
      <c r="X1142" s="175">
        <f>IF(S1142&gt;0,VLOOKUP(S1142,Jahresfaktoren!$A$28:$B$29,2,),0)</f>
        <v>0</v>
      </c>
      <c r="Y1142" s="175">
        <f>IF(T1142&gt;0,VLOOKUP(T1142,Jahresfaktoren!$A$28:$B$29,2,),0)</f>
        <v>0</v>
      </c>
      <c r="Z1142" s="175">
        <f>IF(U1142&gt;0,VLOOKUP(U1142,Jahresfaktoren!$A$32:$B$33,2,),)</f>
        <v>0</v>
      </c>
      <c r="AA1142" s="177">
        <f t="shared" si="573"/>
        <v>862.5</v>
      </c>
      <c r="AB1142" s="177" t="str">
        <f t="shared" si="574"/>
        <v/>
      </c>
      <c r="AC1142" s="177" t="str">
        <f t="shared" si="575"/>
        <v/>
      </c>
      <c r="AD1142" s="177" t="str">
        <f t="shared" si="576"/>
        <v/>
      </c>
      <c r="AE1142" s="177" t="str">
        <f t="shared" si="577"/>
        <v/>
      </c>
      <c r="AF1142" s="178">
        <f>IF(Q1142&gt;0,VLOOKUP(H1142,Leistungszahlen!$A$11:$C$158,3,),0)</f>
        <v>0</v>
      </c>
      <c r="AG1142" s="178">
        <f>IF(R1142&gt;0,VLOOKUP(H1142,Leistungszahlen!$A$11:$F$158,6,),IF(T1142&gt;0,VLOOKUP(H1142,Leistungszahlen!$A$11:$F$158,6,),0))</f>
        <v>0</v>
      </c>
      <c r="AH1142" s="179" t="e">
        <f t="shared" si="568"/>
        <v>#DIV/0!</v>
      </c>
      <c r="AI1142" s="179">
        <f t="shared" si="569"/>
        <v>0</v>
      </c>
      <c r="AJ1142" s="179">
        <f t="shared" si="570"/>
        <v>0</v>
      </c>
      <c r="AK1142" s="179">
        <f t="shared" si="571"/>
        <v>0</v>
      </c>
      <c r="AL1142" s="179">
        <f t="shared" si="572"/>
        <v>0</v>
      </c>
      <c r="AM1142" s="180">
        <f>IF(L1142=1,Stundensätze!$D$13,IF(L1142=2,Stundensätze!$D$17,IF(L1142=4,Stundensätze!$D$21,"")))</f>
        <v>0</v>
      </c>
      <c r="AN1142" s="180">
        <f>IF(L1142=1,Stundensätze!$D$15,IF(L1142=2,Stundensätze!$D$19,IF(L1142=4,Stundensätze!$D$23,"")))</f>
        <v>0</v>
      </c>
      <c r="AO1142" s="180" t="e">
        <f t="shared" si="578"/>
        <v>#DIV/0!</v>
      </c>
      <c r="AP1142" s="180">
        <f t="shared" si="579"/>
        <v>0</v>
      </c>
      <c r="AQ1142" s="192" t="e">
        <f t="shared" si="580"/>
        <v>#DIV/0!</v>
      </c>
      <c r="AR1142" s="192" t="e">
        <f t="shared" si="581"/>
        <v>#DIV/0!</v>
      </c>
      <c r="AS1142" s="193" t="e">
        <f t="shared" si="582"/>
        <v>#DIV/0!</v>
      </c>
      <c r="AT1142" s="258" t="str">
        <f>IF(K1142=0,0,VLOOKUP(K1142,Kostenstellen!A:B,2,FALSE))</f>
        <v xml:space="preserve">Salinenklinik </v>
      </c>
      <c r="AU1142" s="68" t="str">
        <f t="shared" si="564"/>
        <v>G</v>
      </c>
      <c r="AV1142" s="68" t="str">
        <f t="shared" si="565"/>
        <v/>
      </c>
      <c r="AW1142" s="68">
        <f>IF(AF1142=0,0,VLOOKUP($H1142,Leistungszahlen!$A$11:$H$158,4,FALSE))</f>
        <v>0</v>
      </c>
      <c r="AX1142" s="68">
        <f>IF(AF1142=0,0,VLOOKUP($H1142,Leistungszahlen!$A$11:$H$158,5,FALSE))</f>
        <v>0</v>
      </c>
      <c r="AY1142" s="68">
        <f>IF(AG1142=0,0,VLOOKUP($H1142,Leistungszahlen!$A$11:$H$158,6,FALSE))</f>
        <v>0</v>
      </c>
      <c r="AZ1142" s="68">
        <f t="shared" si="566"/>
        <v>0</v>
      </c>
      <c r="BA1142" s="68">
        <f t="shared" si="567"/>
        <v>0</v>
      </c>
      <c r="BC1142" s="68">
        <f t="shared" si="583"/>
        <v>0</v>
      </c>
      <c r="BD1142" s="285"/>
    </row>
    <row r="1143" spans="1:56" s="68" customFormat="1">
      <c r="A1143" s="200"/>
      <c r="B1143" s="200"/>
      <c r="C1143" s="200" t="s">
        <v>420</v>
      </c>
      <c r="D1143" s="200" t="s">
        <v>199</v>
      </c>
      <c r="E1143" s="200" t="s">
        <v>349</v>
      </c>
      <c r="F1143" s="200" t="s">
        <v>279</v>
      </c>
      <c r="G1143" s="200" t="s">
        <v>163</v>
      </c>
      <c r="H1143" s="201" t="s">
        <v>287</v>
      </c>
      <c r="I1143" s="202">
        <v>21.21</v>
      </c>
      <c r="J1143" s="200" t="s">
        <v>560</v>
      </c>
      <c r="K1143" s="176">
        <v>5</v>
      </c>
      <c r="L1143" s="176">
        <v>1</v>
      </c>
      <c r="M1143" s="176"/>
      <c r="N1143" s="286">
        <v>3</v>
      </c>
      <c r="O1143" s="286">
        <v>3</v>
      </c>
      <c r="P1143" s="176"/>
      <c r="Q1143" s="203">
        <f t="shared" si="559"/>
        <v>3</v>
      </c>
      <c r="R1143" s="203">
        <f t="shared" si="560"/>
        <v>3</v>
      </c>
      <c r="S1143" s="203">
        <f t="shared" si="561"/>
        <v>0</v>
      </c>
      <c r="T1143" s="203">
        <f t="shared" si="562"/>
        <v>0</v>
      </c>
      <c r="U1143" s="203">
        <f t="shared" si="563"/>
        <v>0</v>
      </c>
      <c r="V1143" s="175">
        <f>IF(Q1143&gt;0,VLOOKUP(Q1143,Jahresfaktoren!$A$11:$B$24,2,),0)</f>
        <v>152</v>
      </c>
      <c r="W1143" s="175">
        <f>IF(R1143&gt;0,VLOOKUP(R1143,Jahresfaktoren!$D$11:$E$24,2,),0)</f>
        <v>150</v>
      </c>
      <c r="X1143" s="175">
        <f>IF(S1143&gt;0,VLOOKUP(S1143,Jahresfaktoren!$A$28:$B$29,2,),0)</f>
        <v>0</v>
      </c>
      <c r="Y1143" s="175">
        <f>IF(T1143&gt;0,VLOOKUP(T1143,Jahresfaktoren!$A$28:$B$29,2,),0)</f>
        <v>0</v>
      </c>
      <c r="Z1143" s="175">
        <f>IF(U1143&gt;0,VLOOKUP(U1143,Jahresfaktoren!$A$32:$B$33,2,),)</f>
        <v>0</v>
      </c>
      <c r="AA1143" s="177">
        <f t="shared" si="573"/>
        <v>3223.92</v>
      </c>
      <c r="AB1143" s="177">
        <f t="shared" si="574"/>
        <v>3181.5</v>
      </c>
      <c r="AC1143" s="177" t="str">
        <f t="shared" si="575"/>
        <v/>
      </c>
      <c r="AD1143" s="177" t="str">
        <f t="shared" si="576"/>
        <v/>
      </c>
      <c r="AE1143" s="177" t="str">
        <f t="shared" si="577"/>
        <v/>
      </c>
      <c r="AF1143" s="178">
        <f>IF(Q1143&gt;0,VLOOKUP(H1143,Leistungszahlen!$A$11:$C$158,3,),0)</f>
        <v>0</v>
      </c>
      <c r="AG1143" s="178">
        <f>IF(R1143&gt;0,VLOOKUP(H1143,Leistungszahlen!$A$11:$F$158,6,),IF(T1143&gt;0,VLOOKUP(H1143,Leistungszahlen!$A$11:$F$158,6,),0))</f>
        <v>0</v>
      </c>
      <c r="AH1143" s="179" t="e">
        <f t="shared" si="568"/>
        <v>#DIV/0!</v>
      </c>
      <c r="AI1143" s="179" t="e">
        <f t="shared" si="569"/>
        <v>#DIV/0!</v>
      </c>
      <c r="AJ1143" s="179">
        <f t="shared" si="570"/>
        <v>0</v>
      </c>
      <c r="AK1143" s="179">
        <f t="shared" si="571"/>
        <v>0</v>
      </c>
      <c r="AL1143" s="179">
        <f t="shared" si="572"/>
        <v>0</v>
      </c>
      <c r="AM1143" s="180">
        <f>IF(L1143=1,Stundensätze!$D$13,IF(L1143=2,Stundensätze!$D$17,IF(L1143=4,Stundensätze!$D$21,"")))</f>
        <v>0</v>
      </c>
      <c r="AN1143" s="180">
        <f>IF(L1143=1,Stundensätze!$D$15,IF(L1143=2,Stundensätze!$D$19,IF(L1143=4,Stundensätze!$D$23,"")))</f>
        <v>0</v>
      </c>
      <c r="AO1143" s="180" t="e">
        <f t="shared" si="578"/>
        <v>#DIV/0!</v>
      </c>
      <c r="AP1143" s="180">
        <f t="shared" si="579"/>
        <v>0</v>
      </c>
      <c r="AQ1143" s="192" t="e">
        <f t="shared" si="580"/>
        <v>#DIV/0!</v>
      </c>
      <c r="AR1143" s="192" t="e">
        <f t="shared" si="581"/>
        <v>#DIV/0!</v>
      </c>
      <c r="AS1143" s="193" t="e">
        <f t="shared" si="582"/>
        <v>#DIV/0!</v>
      </c>
      <c r="AT1143" s="258" t="str">
        <f>IF(K1143=0,0,VLOOKUP(K1143,Kostenstellen!A:B,2,FALSE))</f>
        <v xml:space="preserve">Salinenklinik </v>
      </c>
      <c r="AU1143" s="68" t="str">
        <f t="shared" si="564"/>
        <v>A1</v>
      </c>
      <c r="AV1143" s="68" t="str">
        <f t="shared" si="565"/>
        <v>A1</v>
      </c>
      <c r="AW1143" s="68">
        <f>IF(AF1143=0,0,VLOOKUP($H1143,Leistungszahlen!$A$11:$H$158,4,FALSE))</f>
        <v>0</v>
      </c>
      <c r="AX1143" s="68">
        <f>IF(AF1143=0,0,VLOOKUP($H1143,Leistungszahlen!$A$11:$H$158,5,FALSE))</f>
        <v>0</v>
      </c>
      <c r="AY1143" s="68">
        <f>IF(AG1143=0,0,VLOOKUP($H1143,Leistungszahlen!$A$11:$H$158,6,FALSE))</f>
        <v>0</v>
      </c>
      <c r="AZ1143" s="68">
        <f t="shared" si="566"/>
        <v>0</v>
      </c>
      <c r="BA1143" s="68">
        <f t="shared" si="567"/>
        <v>0</v>
      </c>
      <c r="BC1143" s="68">
        <f t="shared" si="583"/>
        <v>0</v>
      </c>
      <c r="BD1143" s="285"/>
    </row>
    <row r="1144" spans="1:56" s="68" customFormat="1">
      <c r="A1144" s="200"/>
      <c r="B1144" s="200"/>
      <c r="C1144" s="200" t="s">
        <v>420</v>
      </c>
      <c r="D1144" s="200" t="s">
        <v>199</v>
      </c>
      <c r="E1144" s="200" t="s">
        <v>349</v>
      </c>
      <c r="F1144" s="200" t="s">
        <v>279</v>
      </c>
      <c r="G1144" s="200" t="s">
        <v>251</v>
      </c>
      <c r="H1144" s="201" t="s">
        <v>200</v>
      </c>
      <c r="I1144" s="202">
        <v>5.42</v>
      </c>
      <c r="J1144" s="200" t="s">
        <v>778</v>
      </c>
      <c r="K1144" s="176">
        <v>5</v>
      </c>
      <c r="L1144" s="176">
        <v>1</v>
      </c>
      <c r="M1144" s="176"/>
      <c r="N1144" s="286">
        <v>6</v>
      </c>
      <c r="O1144" s="286"/>
      <c r="P1144" s="176"/>
      <c r="Q1144" s="203">
        <f t="shared" si="559"/>
        <v>6</v>
      </c>
      <c r="R1144" s="203">
        <f t="shared" si="560"/>
        <v>0</v>
      </c>
      <c r="S1144" s="203">
        <f t="shared" si="561"/>
        <v>0</v>
      </c>
      <c r="T1144" s="203">
        <f t="shared" si="562"/>
        <v>0</v>
      </c>
      <c r="U1144" s="203">
        <f t="shared" si="563"/>
        <v>0</v>
      </c>
      <c r="V1144" s="175">
        <f>IF(Q1144&gt;0,VLOOKUP(Q1144,Jahresfaktoren!$A$11:$B$24,2,),0)</f>
        <v>302</v>
      </c>
      <c r="W1144" s="175">
        <f>IF(R1144&gt;0,VLOOKUP(R1144,Jahresfaktoren!$D$11:$E$24,2,),0)</f>
        <v>0</v>
      </c>
      <c r="X1144" s="175">
        <f>IF(S1144&gt;0,VLOOKUP(S1144,Jahresfaktoren!$A$28:$B$29,2,),0)</f>
        <v>0</v>
      </c>
      <c r="Y1144" s="175">
        <f>IF(T1144&gt;0,VLOOKUP(T1144,Jahresfaktoren!$A$28:$B$29,2,),0)</f>
        <v>0</v>
      </c>
      <c r="Z1144" s="175">
        <f>IF(U1144&gt;0,VLOOKUP(U1144,Jahresfaktoren!$A$32:$B$33,2,),)</f>
        <v>0</v>
      </c>
      <c r="AA1144" s="177">
        <f t="shared" si="573"/>
        <v>1636.84</v>
      </c>
      <c r="AB1144" s="177" t="str">
        <f t="shared" si="574"/>
        <v/>
      </c>
      <c r="AC1144" s="177" t="str">
        <f t="shared" si="575"/>
        <v/>
      </c>
      <c r="AD1144" s="177" t="str">
        <f t="shared" si="576"/>
        <v/>
      </c>
      <c r="AE1144" s="177" t="str">
        <f t="shared" si="577"/>
        <v/>
      </c>
      <c r="AF1144" s="178">
        <f>IF(Q1144&gt;0,VLOOKUP(H1144,Leistungszahlen!$A$11:$C$158,3,),0)</f>
        <v>0</v>
      </c>
      <c r="AG1144" s="178">
        <f>IF(R1144&gt;0,VLOOKUP(H1144,Leistungszahlen!$A$11:$F$158,6,),IF(T1144&gt;0,VLOOKUP(H1144,Leistungszahlen!$A$11:$F$158,6,),0))</f>
        <v>0</v>
      </c>
      <c r="AH1144" s="179" t="e">
        <f t="shared" si="568"/>
        <v>#DIV/0!</v>
      </c>
      <c r="AI1144" s="179">
        <f t="shared" si="569"/>
        <v>0</v>
      </c>
      <c r="AJ1144" s="179">
        <f t="shared" si="570"/>
        <v>0</v>
      </c>
      <c r="AK1144" s="179">
        <f t="shared" si="571"/>
        <v>0</v>
      </c>
      <c r="AL1144" s="179">
        <f t="shared" si="572"/>
        <v>0</v>
      </c>
      <c r="AM1144" s="180">
        <f>IF(L1144=1,Stundensätze!$D$13,IF(L1144=2,Stundensätze!$D$17,IF(L1144=4,Stundensätze!$D$21,"")))</f>
        <v>0</v>
      </c>
      <c r="AN1144" s="180">
        <f>IF(L1144=1,Stundensätze!$D$15,IF(L1144=2,Stundensätze!$D$19,IF(L1144=4,Stundensätze!$D$23,"")))</f>
        <v>0</v>
      </c>
      <c r="AO1144" s="180" t="e">
        <f t="shared" si="578"/>
        <v>#DIV/0!</v>
      </c>
      <c r="AP1144" s="180">
        <f t="shared" si="579"/>
        <v>0</v>
      </c>
      <c r="AQ1144" s="192" t="e">
        <f t="shared" si="580"/>
        <v>#DIV/0!</v>
      </c>
      <c r="AR1144" s="192" t="e">
        <f t="shared" si="581"/>
        <v>#DIV/0!</v>
      </c>
      <c r="AS1144" s="193" t="e">
        <f t="shared" si="582"/>
        <v>#DIV/0!</v>
      </c>
      <c r="AT1144" s="258" t="str">
        <f>IF(K1144=0,0,VLOOKUP(K1144,Kostenstellen!A:B,2,FALSE))</f>
        <v xml:space="preserve">Salinenklinik </v>
      </c>
      <c r="AU1144" s="68" t="str">
        <f t="shared" si="564"/>
        <v>B</v>
      </c>
      <c r="AV1144" s="68" t="str">
        <f t="shared" si="565"/>
        <v/>
      </c>
      <c r="AW1144" s="68">
        <f>IF(AF1144=0,0,VLOOKUP($H1144,Leistungszahlen!$A$11:$H$158,4,FALSE))</f>
        <v>0</v>
      </c>
      <c r="AX1144" s="68">
        <f>IF(AF1144=0,0,VLOOKUP($H1144,Leistungszahlen!$A$11:$H$158,5,FALSE))</f>
        <v>0</v>
      </c>
      <c r="AY1144" s="68">
        <f>IF(AG1144=0,0,VLOOKUP($H1144,Leistungszahlen!$A$11:$H$158,6,FALSE))</f>
        <v>0</v>
      </c>
      <c r="AZ1144" s="68">
        <f t="shared" si="566"/>
        <v>0</v>
      </c>
      <c r="BA1144" s="68">
        <f t="shared" si="567"/>
        <v>0</v>
      </c>
      <c r="BC1144" s="68">
        <f t="shared" si="583"/>
        <v>0</v>
      </c>
      <c r="BD1144" s="285"/>
    </row>
    <row r="1145" spans="1:56" s="68" customFormat="1">
      <c r="A1145" s="200"/>
      <c r="B1145" s="200"/>
      <c r="C1145" s="200" t="s">
        <v>420</v>
      </c>
      <c r="D1145" s="200" t="s">
        <v>199</v>
      </c>
      <c r="E1145" s="200" t="s">
        <v>349</v>
      </c>
      <c r="F1145" s="200" t="s">
        <v>280</v>
      </c>
      <c r="G1145" s="200" t="s">
        <v>163</v>
      </c>
      <c r="H1145" s="201" t="s">
        <v>287</v>
      </c>
      <c r="I1145" s="202">
        <v>21.21</v>
      </c>
      <c r="J1145" s="200" t="s">
        <v>560</v>
      </c>
      <c r="K1145" s="176">
        <v>5</v>
      </c>
      <c r="L1145" s="176">
        <v>1</v>
      </c>
      <c r="M1145" s="176"/>
      <c r="N1145" s="286">
        <v>3</v>
      </c>
      <c r="O1145" s="286">
        <v>3</v>
      </c>
      <c r="P1145" s="176"/>
      <c r="Q1145" s="203">
        <f t="shared" si="559"/>
        <v>3</v>
      </c>
      <c r="R1145" s="203">
        <f t="shared" si="560"/>
        <v>3</v>
      </c>
      <c r="S1145" s="203">
        <f t="shared" si="561"/>
        <v>0</v>
      </c>
      <c r="T1145" s="203">
        <f t="shared" si="562"/>
        <v>0</v>
      </c>
      <c r="U1145" s="203">
        <f t="shared" si="563"/>
        <v>0</v>
      </c>
      <c r="V1145" s="175">
        <f>IF(Q1145&gt;0,VLOOKUP(Q1145,Jahresfaktoren!$A$11:$B$24,2,),0)</f>
        <v>152</v>
      </c>
      <c r="W1145" s="175">
        <f>IF(R1145&gt;0,VLOOKUP(R1145,Jahresfaktoren!$D$11:$E$24,2,),0)</f>
        <v>150</v>
      </c>
      <c r="X1145" s="175">
        <f>IF(S1145&gt;0,VLOOKUP(S1145,Jahresfaktoren!$A$28:$B$29,2,),0)</f>
        <v>0</v>
      </c>
      <c r="Y1145" s="175">
        <f>IF(T1145&gt;0,VLOOKUP(T1145,Jahresfaktoren!$A$28:$B$29,2,),0)</f>
        <v>0</v>
      </c>
      <c r="Z1145" s="175">
        <f>IF(U1145&gt;0,VLOOKUP(U1145,Jahresfaktoren!$A$32:$B$33,2,),)</f>
        <v>0</v>
      </c>
      <c r="AA1145" s="177">
        <f t="shared" si="573"/>
        <v>3223.92</v>
      </c>
      <c r="AB1145" s="177">
        <f t="shared" si="574"/>
        <v>3181.5</v>
      </c>
      <c r="AC1145" s="177" t="str">
        <f t="shared" si="575"/>
        <v/>
      </c>
      <c r="AD1145" s="177" t="str">
        <f t="shared" si="576"/>
        <v/>
      </c>
      <c r="AE1145" s="177" t="str">
        <f t="shared" si="577"/>
        <v/>
      </c>
      <c r="AF1145" s="178">
        <f>IF(Q1145&gt;0,VLOOKUP(H1145,Leistungszahlen!$A$11:$C$158,3,),0)</f>
        <v>0</v>
      </c>
      <c r="AG1145" s="178">
        <f>IF(R1145&gt;0,VLOOKUP(H1145,Leistungszahlen!$A$11:$F$158,6,),IF(T1145&gt;0,VLOOKUP(H1145,Leistungszahlen!$A$11:$F$158,6,),0))</f>
        <v>0</v>
      </c>
      <c r="AH1145" s="179" t="e">
        <f t="shared" si="568"/>
        <v>#DIV/0!</v>
      </c>
      <c r="AI1145" s="179" t="e">
        <f t="shared" si="569"/>
        <v>#DIV/0!</v>
      </c>
      <c r="AJ1145" s="179">
        <f t="shared" si="570"/>
        <v>0</v>
      </c>
      <c r="AK1145" s="179">
        <f t="shared" si="571"/>
        <v>0</v>
      </c>
      <c r="AL1145" s="179">
        <f t="shared" si="572"/>
        <v>0</v>
      </c>
      <c r="AM1145" s="180">
        <f>IF(L1145=1,Stundensätze!$D$13,IF(L1145=2,Stundensätze!$D$17,IF(L1145=4,Stundensätze!$D$21,"")))</f>
        <v>0</v>
      </c>
      <c r="AN1145" s="180">
        <f>IF(L1145=1,Stundensätze!$D$15,IF(L1145=2,Stundensätze!$D$19,IF(L1145=4,Stundensätze!$D$23,"")))</f>
        <v>0</v>
      </c>
      <c r="AO1145" s="180" t="e">
        <f t="shared" si="578"/>
        <v>#DIV/0!</v>
      </c>
      <c r="AP1145" s="180">
        <f t="shared" si="579"/>
        <v>0</v>
      </c>
      <c r="AQ1145" s="192" t="e">
        <f t="shared" si="580"/>
        <v>#DIV/0!</v>
      </c>
      <c r="AR1145" s="192" t="e">
        <f t="shared" si="581"/>
        <v>#DIV/0!</v>
      </c>
      <c r="AS1145" s="193" t="e">
        <f t="shared" si="582"/>
        <v>#DIV/0!</v>
      </c>
      <c r="AT1145" s="258" t="str">
        <f>IF(K1145=0,0,VLOOKUP(K1145,Kostenstellen!A:B,2,FALSE))</f>
        <v xml:space="preserve">Salinenklinik </v>
      </c>
      <c r="AU1145" s="68" t="str">
        <f t="shared" si="564"/>
        <v>A1</v>
      </c>
      <c r="AV1145" s="68" t="str">
        <f t="shared" si="565"/>
        <v>A1</v>
      </c>
      <c r="AW1145" s="68">
        <f>IF(AF1145=0,0,VLOOKUP($H1145,Leistungszahlen!$A$11:$H$158,4,FALSE))</f>
        <v>0</v>
      </c>
      <c r="AX1145" s="68">
        <f>IF(AF1145=0,0,VLOOKUP($H1145,Leistungszahlen!$A$11:$H$158,5,FALSE))</f>
        <v>0</v>
      </c>
      <c r="AY1145" s="68">
        <f>IF(AG1145=0,0,VLOOKUP($H1145,Leistungszahlen!$A$11:$H$158,6,FALSE))</f>
        <v>0</v>
      </c>
      <c r="AZ1145" s="68">
        <f t="shared" si="566"/>
        <v>0</v>
      </c>
      <c r="BA1145" s="68">
        <f t="shared" si="567"/>
        <v>0</v>
      </c>
      <c r="BC1145" s="68">
        <f t="shared" si="583"/>
        <v>0</v>
      </c>
      <c r="BD1145" s="285"/>
    </row>
    <row r="1146" spans="1:56" s="68" customFormat="1">
      <c r="A1146" s="200"/>
      <c r="B1146" s="200"/>
      <c r="C1146" s="200" t="s">
        <v>420</v>
      </c>
      <c r="D1146" s="200" t="s">
        <v>199</v>
      </c>
      <c r="E1146" s="200" t="s">
        <v>349</v>
      </c>
      <c r="F1146" s="200" t="s">
        <v>280</v>
      </c>
      <c r="G1146" s="200" t="s">
        <v>251</v>
      </c>
      <c r="H1146" s="201" t="s">
        <v>200</v>
      </c>
      <c r="I1146" s="202">
        <v>5.42</v>
      </c>
      <c r="J1146" s="200" t="s">
        <v>778</v>
      </c>
      <c r="K1146" s="176">
        <v>5</v>
      </c>
      <c r="L1146" s="176">
        <v>1</v>
      </c>
      <c r="M1146" s="176"/>
      <c r="N1146" s="286">
        <v>6</v>
      </c>
      <c r="O1146" s="286"/>
      <c r="P1146" s="176"/>
      <c r="Q1146" s="203">
        <f t="shared" si="559"/>
        <v>6</v>
      </c>
      <c r="R1146" s="203">
        <f t="shared" si="560"/>
        <v>0</v>
      </c>
      <c r="S1146" s="203">
        <f t="shared" si="561"/>
        <v>0</v>
      </c>
      <c r="T1146" s="203">
        <f t="shared" si="562"/>
        <v>0</v>
      </c>
      <c r="U1146" s="203">
        <f t="shared" si="563"/>
        <v>0</v>
      </c>
      <c r="V1146" s="175">
        <f>IF(Q1146&gt;0,VLOOKUP(Q1146,Jahresfaktoren!$A$11:$B$24,2,),0)</f>
        <v>302</v>
      </c>
      <c r="W1146" s="175">
        <f>IF(R1146&gt;0,VLOOKUP(R1146,Jahresfaktoren!$D$11:$E$24,2,),0)</f>
        <v>0</v>
      </c>
      <c r="X1146" s="175">
        <f>IF(S1146&gt;0,VLOOKUP(S1146,Jahresfaktoren!$A$28:$B$29,2,),0)</f>
        <v>0</v>
      </c>
      <c r="Y1146" s="175">
        <f>IF(T1146&gt;0,VLOOKUP(T1146,Jahresfaktoren!$A$28:$B$29,2,),0)</f>
        <v>0</v>
      </c>
      <c r="Z1146" s="175">
        <f>IF(U1146&gt;0,VLOOKUP(U1146,Jahresfaktoren!$A$32:$B$33,2,),)</f>
        <v>0</v>
      </c>
      <c r="AA1146" s="177">
        <f t="shared" si="573"/>
        <v>1636.84</v>
      </c>
      <c r="AB1146" s="177" t="str">
        <f t="shared" si="574"/>
        <v/>
      </c>
      <c r="AC1146" s="177" t="str">
        <f t="shared" si="575"/>
        <v/>
      </c>
      <c r="AD1146" s="177" t="str">
        <f t="shared" si="576"/>
        <v/>
      </c>
      <c r="AE1146" s="177" t="str">
        <f t="shared" si="577"/>
        <v/>
      </c>
      <c r="AF1146" s="178">
        <f>IF(Q1146&gt;0,VLOOKUP(H1146,Leistungszahlen!$A$11:$C$158,3,),0)</f>
        <v>0</v>
      </c>
      <c r="AG1146" s="178">
        <f>IF(R1146&gt;0,VLOOKUP(H1146,Leistungszahlen!$A$11:$F$158,6,),IF(T1146&gt;0,VLOOKUP(H1146,Leistungszahlen!$A$11:$F$158,6,),0))</f>
        <v>0</v>
      </c>
      <c r="AH1146" s="179" t="e">
        <f t="shared" si="568"/>
        <v>#DIV/0!</v>
      </c>
      <c r="AI1146" s="179">
        <f t="shared" si="569"/>
        <v>0</v>
      </c>
      <c r="AJ1146" s="179">
        <f t="shared" si="570"/>
        <v>0</v>
      </c>
      <c r="AK1146" s="179">
        <f t="shared" si="571"/>
        <v>0</v>
      </c>
      <c r="AL1146" s="179">
        <f t="shared" si="572"/>
        <v>0</v>
      </c>
      <c r="AM1146" s="180">
        <f>IF(L1146=1,Stundensätze!$D$13,IF(L1146=2,Stundensätze!$D$17,IF(L1146=4,Stundensätze!$D$21,"")))</f>
        <v>0</v>
      </c>
      <c r="AN1146" s="180">
        <f>IF(L1146=1,Stundensätze!$D$15,IF(L1146=2,Stundensätze!$D$19,IF(L1146=4,Stundensätze!$D$23,"")))</f>
        <v>0</v>
      </c>
      <c r="AO1146" s="180" t="e">
        <f t="shared" si="578"/>
        <v>#DIV/0!</v>
      </c>
      <c r="AP1146" s="180">
        <f t="shared" si="579"/>
        <v>0</v>
      </c>
      <c r="AQ1146" s="192" t="e">
        <f t="shared" si="580"/>
        <v>#DIV/0!</v>
      </c>
      <c r="AR1146" s="192" t="e">
        <f t="shared" si="581"/>
        <v>#DIV/0!</v>
      </c>
      <c r="AS1146" s="193" t="e">
        <f t="shared" si="582"/>
        <v>#DIV/0!</v>
      </c>
      <c r="AT1146" s="258" t="str">
        <f>IF(K1146=0,0,VLOOKUP(K1146,Kostenstellen!A:B,2,FALSE))</f>
        <v xml:space="preserve">Salinenklinik </v>
      </c>
      <c r="AU1146" s="68" t="str">
        <f t="shared" si="564"/>
        <v>B</v>
      </c>
      <c r="AV1146" s="68" t="str">
        <f t="shared" si="565"/>
        <v/>
      </c>
      <c r="AW1146" s="68">
        <f>IF(AF1146=0,0,VLOOKUP($H1146,Leistungszahlen!$A$11:$H$158,4,FALSE))</f>
        <v>0</v>
      </c>
      <c r="AX1146" s="68">
        <f>IF(AF1146=0,0,VLOOKUP($H1146,Leistungszahlen!$A$11:$H$158,5,FALSE))</f>
        <v>0</v>
      </c>
      <c r="AY1146" s="68">
        <f>IF(AG1146=0,0,VLOOKUP($H1146,Leistungszahlen!$A$11:$H$158,6,FALSE))</f>
        <v>0</v>
      </c>
      <c r="AZ1146" s="68">
        <f t="shared" si="566"/>
        <v>0</v>
      </c>
      <c r="BA1146" s="68">
        <f t="shared" si="567"/>
        <v>0</v>
      </c>
      <c r="BC1146" s="68">
        <f t="shared" si="583"/>
        <v>0</v>
      </c>
      <c r="BD1146" s="285"/>
    </row>
    <row r="1147" spans="1:56" s="68" customFormat="1">
      <c r="A1147" s="200"/>
      <c r="B1147" s="200"/>
      <c r="C1147" s="200" t="s">
        <v>420</v>
      </c>
      <c r="D1147" s="200" t="s">
        <v>199</v>
      </c>
      <c r="E1147" s="200" t="s">
        <v>349</v>
      </c>
      <c r="F1147" s="200" t="s">
        <v>236</v>
      </c>
      <c r="G1147" s="200" t="s">
        <v>163</v>
      </c>
      <c r="H1147" s="201" t="s">
        <v>287</v>
      </c>
      <c r="I1147" s="202">
        <v>21.21</v>
      </c>
      <c r="J1147" s="200" t="s">
        <v>560</v>
      </c>
      <c r="K1147" s="176">
        <v>5</v>
      </c>
      <c r="L1147" s="176">
        <v>1</v>
      </c>
      <c r="M1147" s="176"/>
      <c r="N1147" s="286">
        <v>3</v>
      </c>
      <c r="O1147" s="286">
        <v>3</v>
      </c>
      <c r="P1147" s="176"/>
      <c r="Q1147" s="203">
        <f t="shared" si="559"/>
        <v>3</v>
      </c>
      <c r="R1147" s="203">
        <f t="shared" si="560"/>
        <v>3</v>
      </c>
      <c r="S1147" s="203">
        <f t="shared" si="561"/>
        <v>0</v>
      </c>
      <c r="T1147" s="203">
        <f t="shared" si="562"/>
        <v>0</v>
      </c>
      <c r="U1147" s="203">
        <f t="shared" si="563"/>
        <v>0</v>
      </c>
      <c r="V1147" s="175">
        <f>IF(Q1147&gt;0,VLOOKUP(Q1147,Jahresfaktoren!$A$11:$B$24,2,),0)</f>
        <v>152</v>
      </c>
      <c r="W1147" s="175">
        <f>IF(R1147&gt;0,VLOOKUP(R1147,Jahresfaktoren!$D$11:$E$24,2,),0)</f>
        <v>150</v>
      </c>
      <c r="X1147" s="175">
        <f>IF(S1147&gt;0,VLOOKUP(S1147,Jahresfaktoren!$A$28:$B$29,2,),0)</f>
        <v>0</v>
      </c>
      <c r="Y1147" s="175">
        <f>IF(T1147&gt;0,VLOOKUP(T1147,Jahresfaktoren!$A$28:$B$29,2,),0)</f>
        <v>0</v>
      </c>
      <c r="Z1147" s="175">
        <f>IF(U1147&gt;0,VLOOKUP(U1147,Jahresfaktoren!$A$32:$B$33,2,),)</f>
        <v>0</v>
      </c>
      <c r="AA1147" s="177">
        <f t="shared" si="573"/>
        <v>3223.92</v>
      </c>
      <c r="AB1147" s="177">
        <f t="shared" si="574"/>
        <v>3181.5</v>
      </c>
      <c r="AC1147" s="177" t="str">
        <f t="shared" si="575"/>
        <v/>
      </c>
      <c r="AD1147" s="177" t="str">
        <f t="shared" si="576"/>
        <v/>
      </c>
      <c r="AE1147" s="177" t="str">
        <f t="shared" si="577"/>
        <v/>
      </c>
      <c r="AF1147" s="178">
        <f>IF(Q1147&gt;0,VLOOKUP(H1147,Leistungszahlen!$A$11:$C$158,3,),0)</f>
        <v>0</v>
      </c>
      <c r="AG1147" s="178">
        <f>IF(R1147&gt;0,VLOOKUP(H1147,Leistungszahlen!$A$11:$F$158,6,),IF(T1147&gt;0,VLOOKUP(H1147,Leistungszahlen!$A$11:$F$158,6,),0))</f>
        <v>0</v>
      </c>
      <c r="AH1147" s="179" t="e">
        <f t="shared" si="568"/>
        <v>#DIV/0!</v>
      </c>
      <c r="AI1147" s="179" t="e">
        <f t="shared" si="569"/>
        <v>#DIV/0!</v>
      </c>
      <c r="AJ1147" s="179">
        <f t="shared" si="570"/>
        <v>0</v>
      </c>
      <c r="AK1147" s="179">
        <f t="shared" si="571"/>
        <v>0</v>
      </c>
      <c r="AL1147" s="179">
        <f t="shared" si="572"/>
        <v>0</v>
      </c>
      <c r="AM1147" s="180">
        <f>IF(L1147=1,Stundensätze!$D$13,IF(L1147=2,Stundensätze!$D$17,IF(L1147=4,Stundensätze!$D$21,"")))</f>
        <v>0</v>
      </c>
      <c r="AN1147" s="180">
        <f>IF(L1147=1,Stundensätze!$D$15,IF(L1147=2,Stundensätze!$D$19,IF(L1147=4,Stundensätze!$D$23,"")))</f>
        <v>0</v>
      </c>
      <c r="AO1147" s="180" t="e">
        <f t="shared" si="578"/>
        <v>#DIV/0!</v>
      </c>
      <c r="AP1147" s="180">
        <f t="shared" si="579"/>
        <v>0</v>
      </c>
      <c r="AQ1147" s="192" t="e">
        <f t="shared" si="580"/>
        <v>#DIV/0!</v>
      </c>
      <c r="AR1147" s="192" t="e">
        <f t="shared" si="581"/>
        <v>#DIV/0!</v>
      </c>
      <c r="AS1147" s="193" t="e">
        <f t="shared" si="582"/>
        <v>#DIV/0!</v>
      </c>
      <c r="AT1147" s="258" t="str">
        <f>IF(K1147=0,0,VLOOKUP(K1147,Kostenstellen!A:B,2,FALSE))</f>
        <v xml:space="preserve">Salinenklinik </v>
      </c>
      <c r="AU1147" s="68" t="str">
        <f t="shared" si="564"/>
        <v>A1</v>
      </c>
      <c r="AV1147" s="68" t="str">
        <f t="shared" si="565"/>
        <v>A1</v>
      </c>
      <c r="AW1147" s="68">
        <f>IF(AF1147=0,0,VLOOKUP($H1147,Leistungszahlen!$A$11:$H$158,4,FALSE))</f>
        <v>0</v>
      </c>
      <c r="AX1147" s="68">
        <f>IF(AF1147=0,0,VLOOKUP($H1147,Leistungszahlen!$A$11:$H$158,5,FALSE))</f>
        <v>0</v>
      </c>
      <c r="AY1147" s="68">
        <f>IF(AG1147=0,0,VLOOKUP($H1147,Leistungszahlen!$A$11:$H$158,6,FALSE))</f>
        <v>0</v>
      </c>
      <c r="AZ1147" s="68">
        <f t="shared" si="566"/>
        <v>0</v>
      </c>
      <c r="BA1147" s="68">
        <f t="shared" si="567"/>
        <v>0</v>
      </c>
      <c r="BC1147" s="68">
        <f t="shared" si="583"/>
        <v>0</v>
      </c>
      <c r="BD1147" s="285"/>
    </row>
    <row r="1148" spans="1:56" s="68" customFormat="1">
      <c r="A1148" s="200"/>
      <c r="B1148" s="200"/>
      <c r="C1148" s="200" t="s">
        <v>420</v>
      </c>
      <c r="D1148" s="200" t="s">
        <v>199</v>
      </c>
      <c r="E1148" s="200" t="s">
        <v>349</v>
      </c>
      <c r="F1148" s="200" t="s">
        <v>236</v>
      </c>
      <c r="G1148" s="200" t="s">
        <v>251</v>
      </c>
      <c r="H1148" s="201" t="s">
        <v>200</v>
      </c>
      <c r="I1148" s="202">
        <v>5.42</v>
      </c>
      <c r="J1148" s="200" t="s">
        <v>778</v>
      </c>
      <c r="K1148" s="176">
        <v>5</v>
      </c>
      <c r="L1148" s="176">
        <v>1</v>
      </c>
      <c r="M1148" s="176"/>
      <c r="N1148" s="286">
        <v>6</v>
      </c>
      <c r="O1148" s="286"/>
      <c r="P1148" s="176"/>
      <c r="Q1148" s="203">
        <f t="shared" si="559"/>
        <v>6</v>
      </c>
      <c r="R1148" s="203">
        <f t="shared" si="560"/>
        <v>0</v>
      </c>
      <c r="S1148" s="203">
        <f t="shared" si="561"/>
        <v>0</v>
      </c>
      <c r="T1148" s="203">
        <f t="shared" si="562"/>
        <v>0</v>
      </c>
      <c r="U1148" s="203">
        <f t="shared" si="563"/>
        <v>0</v>
      </c>
      <c r="V1148" s="175">
        <f>IF(Q1148&gt;0,VLOOKUP(Q1148,Jahresfaktoren!$A$11:$B$24,2,),0)</f>
        <v>302</v>
      </c>
      <c r="W1148" s="175">
        <f>IF(R1148&gt;0,VLOOKUP(R1148,Jahresfaktoren!$D$11:$E$24,2,),0)</f>
        <v>0</v>
      </c>
      <c r="X1148" s="175">
        <f>IF(S1148&gt;0,VLOOKUP(S1148,Jahresfaktoren!$A$28:$B$29,2,),0)</f>
        <v>0</v>
      </c>
      <c r="Y1148" s="175">
        <f>IF(T1148&gt;0,VLOOKUP(T1148,Jahresfaktoren!$A$28:$B$29,2,),0)</f>
        <v>0</v>
      </c>
      <c r="Z1148" s="175">
        <f>IF(U1148&gt;0,VLOOKUP(U1148,Jahresfaktoren!$A$32:$B$33,2,),)</f>
        <v>0</v>
      </c>
      <c r="AA1148" s="177">
        <f t="shared" si="573"/>
        <v>1636.84</v>
      </c>
      <c r="AB1148" s="177" t="str">
        <f t="shared" si="574"/>
        <v/>
      </c>
      <c r="AC1148" s="177" t="str">
        <f t="shared" si="575"/>
        <v/>
      </c>
      <c r="AD1148" s="177" t="str">
        <f t="shared" si="576"/>
        <v/>
      </c>
      <c r="AE1148" s="177" t="str">
        <f t="shared" si="577"/>
        <v/>
      </c>
      <c r="AF1148" s="178">
        <f>IF(Q1148&gt;0,VLOOKUP(H1148,Leistungszahlen!$A$11:$C$158,3,),0)</f>
        <v>0</v>
      </c>
      <c r="AG1148" s="178">
        <f>IF(R1148&gt;0,VLOOKUP(H1148,Leistungszahlen!$A$11:$F$158,6,),IF(T1148&gt;0,VLOOKUP(H1148,Leistungszahlen!$A$11:$F$158,6,),0))</f>
        <v>0</v>
      </c>
      <c r="AH1148" s="179" t="e">
        <f t="shared" si="568"/>
        <v>#DIV/0!</v>
      </c>
      <c r="AI1148" s="179">
        <f t="shared" si="569"/>
        <v>0</v>
      </c>
      <c r="AJ1148" s="179">
        <f t="shared" si="570"/>
        <v>0</v>
      </c>
      <c r="AK1148" s="179">
        <f t="shared" si="571"/>
        <v>0</v>
      </c>
      <c r="AL1148" s="179">
        <f t="shared" si="572"/>
        <v>0</v>
      </c>
      <c r="AM1148" s="180">
        <f>IF(L1148=1,Stundensätze!$D$13,IF(L1148=2,Stundensätze!$D$17,IF(L1148=4,Stundensätze!$D$21,"")))</f>
        <v>0</v>
      </c>
      <c r="AN1148" s="180">
        <f>IF(L1148=1,Stundensätze!$D$15,IF(L1148=2,Stundensätze!$D$19,IF(L1148=4,Stundensätze!$D$23,"")))</f>
        <v>0</v>
      </c>
      <c r="AO1148" s="180" t="e">
        <f t="shared" si="578"/>
        <v>#DIV/0!</v>
      </c>
      <c r="AP1148" s="180">
        <f t="shared" si="579"/>
        <v>0</v>
      </c>
      <c r="AQ1148" s="192" t="e">
        <f t="shared" si="580"/>
        <v>#DIV/0!</v>
      </c>
      <c r="AR1148" s="192" t="e">
        <f t="shared" si="581"/>
        <v>#DIV/0!</v>
      </c>
      <c r="AS1148" s="193" t="e">
        <f t="shared" si="582"/>
        <v>#DIV/0!</v>
      </c>
      <c r="AT1148" s="258" t="str">
        <f>IF(K1148=0,0,VLOOKUP(K1148,Kostenstellen!A:B,2,FALSE))</f>
        <v xml:space="preserve">Salinenklinik </v>
      </c>
      <c r="AU1148" s="68" t="str">
        <f t="shared" si="564"/>
        <v>B</v>
      </c>
      <c r="AV1148" s="68" t="str">
        <f t="shared" si="565"/>
        <v/>
      </c>
      <c r="AW1148" s="68">
        <f>IF(AF1148=0,0,VLOOKUP($H1148,Leistungszahlen!$A$11:$H$158,4,FALSE))</f>
        <v>0</v>
      </c>
      <c r="AX1148" s="68">
        <f>IF(AF1148=0,0,VLOOKUP($H1148,Leistungszahlen!$A$11:$H$158,5,FALSE))</f>
        <v>0</v>
      </c>
      <c r="AY1148" s="68">
        <f>IF(AG1148=0,0,VLOOKUP($H1148,Leistungszahlen!$A$11:$H$158,6,FALSE))</f>
        <v>0</v>
      </c>
      <c r="AZ1148" s="68">
        <f t="shared" si="566"/>
        <v>0</v>
      </c>
      <c r="BA1148" s="68">
        <f t="shared" si="567"/>
        <v>0</v>
      </c>
      <c r="BC1148" s="68">
        <f t="shared" si="583"/>
        <v>0</v>
      </c>
      <c r="BD1148" s="285"/>
    </row>
    <row r="1149" spans="1:56" s="68" customFormat="1">
      <c r="A1149" s="200"/>
      <c r="B1149" s="200"/>
      <c r="C1149" s="200" t="s">
        <v>420</v>
      </c>
      <c r="D1149" s="200" t="s">
        <v>199</v>
      </c>
      <c r="E1149" s="200" t="s">
        <v>349</v>
      </c>
      <c r="F1149" s="200" t="s">
        <v>281</v>
      </c>
      <c r="G1149" s="200" t="s">
        <v>163</v>
      </c>
      <c r="H1149" s="201" t="s">
        <v>287</v>
      </c>
      <c r="I1149" s="202">
        <v>21.21</v>
      </c>
      <c r="J1149" s="200" t="s">
        <v>560</v>
      </c>
      <c r="K1149" s="176">
        <v>5</v>
      </c>
      <c r="L1149" s="176">
        <v>1</v>
      </c>
      <c r="M1149" s="176"/>
      <c r="N1149" s="286">
        <v>3</v>
      </c>
      <c r="O1149" s="286">
        <v>3</v>
      </c>
      <c r="P1149" s="176"/>
      <c r="Q1149" s="203">
        <f t="shared" si="559"/>
        <v>3</v>
      </c>
      <c r="R1149" s="203">
        <f t="shared" si="560"/>
        <v>3</v>
      </c>
      <c r="S1149" s="203">
        <f t="shared" si="561"/>
        <v>0</v>
      </c>
      <c r="T1149" s="203">
        <f t="shared" si="562"/>
        <v>0</v>
      </c>
      <c r="U1149" s="203">
        <f t="shared" si="563"/>
        <v>0</v>
      </c>
      <c r="V1149" s="175">
        <f>IF(Q1149&gt;0,VLOOKUP(Q1149,Jahresfaktoren!$A$11:$B$24,2,),0)</f>
        <v>152</v>
      </c>
      <c r="W1149" s="175">
        <f>IF(R1149&gt;0,VLOOKUP(R1149,Jahresfaktoren!$D$11:$E$24,2,),0)</f>
        <v>150</v>
      </c>
      <c r="X1149" s="175">
        <f>IF(S1149&gt;0,VLOOKUP(S1149,Jahresfaktoren!$A$28:$B$29,2,),0)</f>
        <v>0</v>
      </c>
      <c r="Y1149" s="175">
        <f>IF(T1149&gt;0,VLOOKUP(T1149,Jahresfaktoren!$A$28:$B$29,2,),0)</f>
        <v>0</v>
      </c>
      <c r="Z1149" s="175">
        <f>IF(U1149&gt;0,VLOOKUP(U1149,Jahresfaktoren!$A$32:$B$33,2,),)</f>
        <v>0</v>
      </c>
      <c r="AA1149" s="177">
        <f t="shared" si="573"/>
        <v>3223.92</v>
      </c>
      <c r="AB1149" s="177">
        <f t="shared" si="574"/>
        <v>3181.5</v>
      </c>
      <c r="AC1149" s="177" t="str">
        <f t="shared" si="575"/>
        <v/>
      </c>
      <c r="AD1149" s="177" t="str">
        <f t="shared" si="576"/>
        <v/>
      </c>
      <c r="AE1149" s="177" t="str">
        <f t="shared" si="577"/>
        <v/>
      </c>
      <c r="AF1149" s="178">
        <f>IF(Q1149&gt;0,VLOOKUP(H1149,Leistungszahlen!$A$11:$C$158,3,),0)</f>
        <v>0</v>
      </c>
      <c r="AG1149" s="178">
        <f>IF(R1149&gt;0,VLOOKUP(H1149,Leistungszahlen!$A$11:$F$158,6,),IF(T1149&gt;0,VLOOKUP(H1149,Leistungszahlen!$A$11:$F$158,6,),0))</f>
        <v>0</v>
      </c>
      <c r="AH1149" s="179" t="e">
        <f t="shared" si="568"/>
        <v>#DIV/0!</v>
      </c>
      <c r="AI1149" s="179" t="e">
        <f t="shared" si="569"/>
        <v>#DIV/0!</v>
      </c>
      <c r="AJ1149" s="179">
        <f t="shared" si="570"/>
        <v>0</v>
      </c>
      <c r="AK1149" s="179">
        <f t="shared" si="571"/>
        <v>0</v>
      </c>
      <c r="AL1149" s="179">
        <f t="shared" si="572"/>
        <v>0</v>
      </c>
      <c r="AM1149" s="180">
        <f>IF(L1149=1,Stundensätze!$D$13,IF(L1149=2,Stundensätze!$D$17,IF(L1149=4,Stundensätze!$D$21,"")))</f>
        <v>0</v>
      </c>
      <c r="AN1149" s="180">
        <f>IF(L1149=1,Stundensätze!$D$15,IF(L1149=2,Stundensätze!$D$19,IF(L1149=4,Stundensätze!$D$23,"")))</f>
        <v>0</v>
      </c>
      <c r="AO1149" s="180" t="e">
        <f t="shared" si="578"/>
        <v>#DIV/0!</v>
      </c>
      <c r="AP1149" s="180">
        <f t="shared" si="579"/>
        <v>0</v>
      </c>
      <c r="AQ1149" s="192" t="e">
        <f t="shared" si="580"/>
        <v>#DIV/0!</v>
      </c>
      <c r="AR1149" s="192" t="e">
        <f t="shared" si="581"/>
        <v>#DIV/0!</v>
      </c>
      <c r="AS1149" s="193" t="e">
        <f t="shared" si="582"/>
        <v>#DIV/0!</v>
      </c>
      <c r="AT1149" s="258" t="str">
        <f>IF(K1149=0,0,VLOOKUP(K1149,Kostenstellen!A:B,2,FALSE))</f>
        <v xml:space="preserve">Salinenklinik </v>
      </c>
      <c r="AU1149" s="68" t="str">
        <f t="shared" si="564"/>
        <v>A1</v>
      </c>
      <c r="AV1149" s="68" t="str">
        <f t="shared" si="565"/>
        <v>A1</v>
      </c>
      <c r="AW1149" s="68">
        <f>IF(AF1149=0,0,VLOOKUP($H1149,Leistungszahlen!$A$11:$H$158,4,FALSE))</f>
        <v>0</v>
      </c>
      <c r="AX1149" s="68">
        <f>IF(AF1149=0,0,VLOOKUP($H1149,Leistungszahlen!$A$11:$H$158,5,FALSE))</f>
        <v>0</v>
      </c>
      <c r="AY1149" s="68">
        <f>IF(AG1149=0,0,VLOOKUP($H1149,Leistungszahlen!$A$11:$H$158,6,FALSE))</f>
        <v>0</v>
      </c>
      <c r="AZ1149" s="68">
        <f t="shared" si="566"/>
        <v>0</v>
      </c>
      <c r="BA1149" s="68">
        <f t="shared" si="567"/>
        <v>0</v>
      </c>
      <c r="BC1149" s="68">
        <f t="shared" si="583"/>
        <v>0</v>
      </c>
      <c r="BD1149" s="285"/>
    </row>
    <row r="1150" spans="1:56" s="68" customFormat="1">
      <c r="A1150" s="200"/>
      <c r="B1150" s="200"/>
      <c r="C1150" s="200" t="s">
        <v>420</v>
      </c>
      <c r="D1150" s="200" t="s">
        <v>199</v>
      </c>
      <c r="E1150" s="200" t="s">
        <v>349</v>
      </c>
      <c r="F1150" s="200" t="s">
        <v>281</v>
      </c>
      <c r="G1150" s="200" t="s">
        <v>251</v>
      </c>
      <c r="H1150" s="201" t="s">
        <v>200</v>
      </c>
      <c r="I1150" s="202">
        <v>5.42</v>
      </c>
      <c r="J1150" s="200" t="s">
        <v>778</v>
      </c>
      <c r="K1150" s="176">
        <v>5</v>
      </c>
      <c r="L1150" s="176">
        <v>1</v>
      </c>
      <c r="M1150" s="176"/>
      <c r="N1150" s="286">
        <v>6</v>
      </c>
      <c r="O1150" s="286"/>
      <c r="P1150" s="176"/>
      <c r="Q1150" s="203">
        <f t="shared" si="559"/>
        <v>6</v>
      </c>
      <c r="R1150" s="203">
        <f t="shared" si="560"/>
        <v>0</v>
      </c>
      <c r="S1150" s="203">
        <f t="shared" si="561"/>
        <v>0</v>
      </c>
      <c r="T1150" s="203">
        <f t="shared" si="562"/>
        <v>0</v>
      </c>
      <c r="U1150" s="203">
        <f t="shared" si="563"/>
        <v>0</v>
      </c>
      <c r="V1150" s="175">
        <f>IF(Q1150&gt;0,VLOOKUP(Q1150,Jahresfaktoren!$A$11:$B$24,2,),0)</f>
        <v>302</v>
      </c>
      <c r="W1150" s="175">
        <f>IF(R1150&gt;0,VLOOKUP(R1150,Jahresfaktoren!$D$11:$E$24,2,),0)</f>
        <v>0</v>
      </c>
      <c r="X1150" s="175">
        <f>IF(S1150&gt;0,VLOOKUP(S1150,Jahresfaktoren!$A$28:$B$29,2,),0)</f>
        <v>0</v>
      </c>
      <c r="Y1150" s="175">
        <f>IF(T1150&gt;0,VLOOKUP(T1150,Jahresfaktoren!$A$28:$B$29,2,),0)</f>
        <v>0</v>
      </c>
      <c r="Z1150" s="175">
        <f>IF(U1150&gt;0,VLOOKUP(U1150,Jahresfaktoren!$A$32:$B$33,2,),)</f>
        <v>0</v>
      </c>
      <c r="AA1150" s="177">
        <f t="shared" si="573"/>
        <v>1636.84</v>
      </c>
      <c r="AB1150" s="177" t="str">
        <f t="shared" si="574"/>
        <v/>
      </c>
      <c r="AC1150" s="177" t="str">
        <f t="shared" si="575"/>
        <v/>
      </c>
      <c r="AD1150" s="177" t="str">
        <f t="shared" si="576"/>
        <v/>
      </c>
      <c r="AE1150" s="177" t="str">
        <f t="shared" si="577"/>
        <v/>
      </c>
      <c r="AF1150" s="178">
        <f>IF(Q1150&gt;0,VLOOKUP(H1150,Leistungszahlen!$A$11:$C$158,3,),0)</f>
        <v>0</v>
      </c>
      <c r="AG1150" s="178">
        <f>IF(R1150&gt;0,VLOOKUP(H1150,Leistungszahlen!$A$11:$F$158,6,),IF(T1150&gt;0,VLOOKUP(H1150,Leistungszahlen!$A$11:$F$158,6,),0))</f>
        <v>0</v>
      </c>
      <c r="AH1150" s="179" t="e">
        <f t="shared" si="568"/>
        <v>#DIV/0!</v>
      </c>
      <c r="AI1150" s="179">
        <f t="shared" si="569"/>
        <v>0</v>
      </c>
      <c r="AJ1150" s="179">
        <f t="shared" si="570"/>
        <v>0</v>
      </c>
      <c r="AK1150" s="179">
        <f t="shared" si="571"/>
        <v>0</v>
      </c>
      <c r="AL1150" s="179">
        <f t="shared" si="572"/>
        <v>0</v>
      </c>
      <c r="AM1150" s="180">
        <f>IF(L1150=1,Stundensätze!$D$13,IF(L1150=2,Stundensätze!$D$17,IF(L1150=4,Stundensätze!$D$21,"")))</f>
        <v>0</v>
      </c>
      <c r="AN1150" s="180">
        <f>IF(L1150=1,Stundensätze!$D$15,IF(L1150=2,Stundensätze!$D$19,IF(L1150=4,Stundensätze!$D$23,"")))</f>
        <v>0</v>
      </c>
      <c r="AO1150" s="180" t="e">
        <f t="shared" si="578"/>
        <v>#DIV/0!</v>
      </c>
      <c r="AP1150" s="180">
        <f t="shared" si="579"/>
        <v>0</v>
      </c>
      <c r="AQ1150" s="192" t="e">
        <f t="shared" si="580"/>
        <v>#DIV/0!</v>
      </c>
      <c r="AR1150" s="192" t="e">
        <f t="shared" si="581"/>
        <v>#DIV/0!</v>
      </c>
      <c r="AS1150" s="193" t="e">
        <f t="shared" si="582"/>
        <v>#DIV/0!</v>
      </c>
      <c r="AT1150" s="258" t="str">
        <f>IF(K1150=0,0,VLOOKUP(K1150,Kostenstellen!A:B,2,FALSE))</f>
        <v xml:space="preserve">Salinenklinik </v>
      </c>
      <c r="AU1150" s="68" t="str">
        <f t="shared" si="564"/>
        <v>B</v>
      </c>
      <c r="AV1150" s="68" t="str">
        <f t="shared" si="565"/>
        <v/>
      </c>
      <c r="AW1150" s="68">
        <f>IF(AF1150=0,0,VLOOKUP($H1150,Leistungszahlen!$A$11:$H$158,4,FALSE))</f>
        <v>0</v>
      </c>
      <c r="AX1150" s="68">
        <f>IF(AF1150=0,0,VLOOKUP($H1150,Leistungszahlen!$A$11:$H$158,5,FALSE))</f>
        <v>0</v>
      </c>
      <c r="AY1150" s="68">
        <f>IF(AG1150=0,0,VLOOKUP($H1150,Leistungszahlen!$A$11:$H$158,6,FALSE))</f>
        <v>0</v>
      </c>
      <c r="AZ1150" s="68">
        <f t="shared" si="566"/>
        <v>0</v>
      </c>
      <c r="BA1150" s="68">
        <f t="shared" si="567"/>
        <v>0</v>
      </c>
      <c r="BC1150" s="68">
        <f t="shared" si="583"/>
        <v>0</v>
      </c>
      <c r="BD1150" s="285"/>
    </row>
    <row r="1151" spans="1:56" s="68" customFormat="1">
      <c r="A1151" s="200"/>
      <c r="B1151" s="200"/>
      <c r="C1151" s="200" t="s">
        <v>420</v>
      </c>
      <c r="D1151" s="200" t="s">
        <v>199</v>
      </c>
      <c r="E1151" s="200" t="s">
        <v>349</v>
      </c>
      <c r="F1151" s="200" t="s">
        <v>282</v>
      </c>
      <c r="G1151" s="200" t="s">
        <v>163</v>
      </c>
      <c r="H1151" s="201" t="s">
        <v>287</v>
      </c>
      <c r="I1151" s="202">
        <v>21.21</v>
      </c>
      <c r="J1151" s="200" t="s">
        <v>560</v>
      </c>
      <c r="K1151" s="176">
        <v>5</v>
      </c>
      <c r="L1151" s="176">
        <v>1</v>
      </c>
      <c r="M1151" s="176"/>
      <c r="N1151" s="286">
        <v>3</v>
      </c>
      <c r="O1151" s="286">
        <v>3</v>
      </c>
      <c r="P1151" s="176"/>
      <c r="Q1151" s="203">
        <f t="shared" si="559"/>
        <v>3</v>
      </c>
      <c r="R1151" s="203">
        <f t="shared" si="560"/>
        <v>3</v>
      </c>
      <c r="S1151" s="203">
        <f t="shared" si="561"/>
        <v>0</v>
      </c>
      <c r="T1151" s="203">
        <f t="shared" si="562"/>
        <v>0</v>
      </c>
      <c r="U1151" s="203">
        <f t="shared" si="563"/>
        <v>0</v>
      </c>
      <c r="V1151" s="175">
        <f>IF(Q1151&gt;0,VLOOKUP(Q1151,Jahresfaktoren!$A$11:$B$24,2,),0)</f>
        <v>152</v>
      </c>
      <c r="W1151" s="175">
        <f>IF(R1151&gt;0,VLOOKUP(R1151,Jahresfaktoren!$D$11:$E$24,2,),0)</f>
        <v>150</v>
      </c>
      <c r="X1151" s="175">
        <f>IF(S1151&gt;0,VLOOKUP(S1151,Jahresfaktoren!$A$28:$B$29,2,),0)</f>
        <v>0</v>
      </c>
      <c r="Y1151" s="175">
        <f>IF(T1151&gt;0,VLOOKUP(T1151,Jahresfaktoren!$A$28:$B$29,2,),0)</f>
        <v>0</v>
      </c>
      <c r="Z1151" s="175">
        <f>IF(U1151&gt;0,VLOOKUP(U1151,Jahresfaktoren!$A$32:$B$33,2,),)</f>
        <v>0</v>
      </c>
      <c r="AA1151" s="177">
        <f t="shared" si="573"/>
        <v>3223.92</v>
      </c>
      <c r="AB1151" s="177">
        <f t="shared" si="574"/>
        <v>3181.5</v>
      </c>
      <c r="AC1151" s="177" t="str">
        <f t="shared" si="575"/>
        <v/>
      </c>
      <c r="AD1151" s="177" t="str">
        <f t="shared" si="576"/>
        <v/>
      </c>
      <c r="AE1151" s="177" t="str">
        <f t="shared" si="577"/>
        <v/>
      </c>
      <c r="AF1151" s="178">
        <f>IF(Q1151&gt;0,VLOOKUP(H1151,Leistungszahlen!$A$11:$C$158,3,),0)</f>
        <v>0</v>
      </c>
      <c r="AG1151" s="178">
        <f>IF(R1151&gt;0,VLOOKUP(H1151,Leistungszahlen!$A$11:$F$158,6,),IF(T1151&gt;0,VLOOKUP(H1151,Leistungszahlen!$A$11:$F$158,6,),0))</f>
        <v>0</v>
      </c>
      <c r="AH1151" s="179" t="e">
        <f t="shared" si="568"/>
        <v>#DIV/0!</v>
      </c>
      <c r="AI1151" s="179" t="e">
        <f t="shared" si="569"/>
        <v>#DIV/0!</v>
      </c>
      <c r="AJ1151" s="179">
        <f t="shared" si="570"/>
        <v>0</v>
      </c>
      <c r="AK1151" s="179">
        <f t="shared" si="571"/>
        <v>0</v>
      </c>
      <c r="AL1151" s="179">
        <f t="shared" si="572"/>
        <v>0</v>
      </c>
      <c r="AM1151" s="180">
        <f>IF(L1151=1,Stundensätze!$D$13,IF(L1151=2,Stundensätze!$D$17,IF(L1151=4,Stundensätze!$D$21,"")))</f>
        <v>0</v>
      </c>
      <c r="AN1151" s="180">
        <f>IF(L1151=1,Stundensätze!$D$15,IF(L1151=2,Stundensätze!$D$19,IF(L1151=4,Stundensätze!$D$23,"")))</f>
        <v>0</v>
      </c>
      <c r="AO1151" s="180" t="e">
        <f t="shared" si="578"/>
        <v>#DIV/0!</v>
      </c>
      <c r="AP1151" s="180">
        <f t="shared" si="579"/>
        <v>0</v>
      </c>
      <c r="AQ1151" s="192" t="e">
        <f t="shared" si="580"/>
        <v>#DIV/0!</v>
      </c>
      <c r="AR1151" s="192" t="e">
        <f t="shared" si="581"/>
        <v>#DIV/0!</v>
      </c>
      <c r="AS1151" s="193" t="e">
        <f t="shared" si="582"/>
        <v>#DIV/0!</v>
      </c>
      <c r="AT1151" s="258" t="str">
        <f>IF(K1151=0,0,VLOOKUP(K1151,Kostenstellen!A:B,2,FALSE))</f>
        <v xml:space="preserve">Salinenklinik </v>
      </c>
      <c r="AU1151" s="68" t="str">
        <f t="shared" si="564"/>
        <v>A1</v>
      </c>
      <c r="AV1151" s="68" t="str">
        <f t="shared" si="565"/>
        <v>A1</v>
      </c>
      <c r="AW1151" s="68">
        <f>IF(AF1151=0,0,VLOOKUP($H1151,Leistungszahlen!$A$11:$H$158,4,FALSE))</f>
        <v>0</v>
      </c>
      <c r="AX1151" s="68">
        <f>IF(AF1151=0,0,VLOOKUP($H1151,Leistungszahlen!$A$11:$H$158,5,FALSE))</f>
        <v>0</v>
      </c>
      <c r="AY1151" s="68">
        <f>IF(AG1151=0,0,VLOOKUP($H1151,Leistungszahlen!$A$11:$H$158,6,FALSE))</f>
        <v>0</v>
      </c>
      <c r="AZ1151" s="68">
        <f t="shared" si="566"/>
        <v>0</v>
      </c>
      <c r="BA1151" s="68">
        <f t="shared" si="567"/>
        <v>0</v>
      </c>
      <c r="BC1151" s="68">
        <f t="shared" si="583"/>
        <v>0</v>
      </c>
      <c r="BD1151" s="285"/>
    </row>
    <row r="1152" spans="1:56" s="68" customFormat="1">
      <c r="A1152" s="200"/>
      <c r="B1152" s="200"/>
      <c r="C1152" s="200" t="s">
        <v>420</v>
      </c>
      <c r="D1152" s="200" t="s">
        <v>199</v>
      </c>
      <c r="E1152" s="200" t="s">
        <v>349</v>
      </c>
      <c r="F1152" s="200" t="s">
        <v>282</v>
      </c>
      <c r="G1152" s="200" t="s">
        <v>251</v>
      </c>
      <c r="H1152" s="201" t="s">
        <v>200</v>
      </c>
      <c r="I1152" s="202">
        <v>5.42</v>
      </c>
      <c r="J1152" s="200" t="s">
        <v>778</v>
      </c>
      <c r="K1152" s="176">
        <v>5</v>
      </c>
      <c r="L1152" s="176">
        <v>1</v>
      </c>
      <c r="M1152" s="176"/>
      <c r="N1152" s="286">
        <v>6</v>
      </c>
      <c r="O1152" s="286"/>
      <c r="P1152" s="176"/>
      <c r="Q1152" s="203">
        <f t="shared" si="559"/>
        <v>6</v>
      </c>
      <c r="R1152" s="203">
        <f t="shared" si="560"/>
        <v>0</v>
      </c>
      <c r="S1152" s="203">
        <f t="shared" si="561"/>
        <v>0</v>
      </c>
      <c r="T1152" s="203">
        <f t="shared" si="562"/>
        <v>0</v>
      </c>
      <c r="U1152" s="203">
        <f t="shared" si="563"/>
        <v>0</v>
      </c>
      <c r="V1152" s="175">
        <f>IF(Q1152&gt;0,VLOOKUP(Q1152,Jahresfaktoren!$A$11:$B$24,2,),0)</f>
        <v>302</v>
      </c>
      <c r="W1152" s="175">
        <f>IF(R1152&gt;0,VLOOKUP(R1152,Jahresfaktoren!$D$11:$E$24,2,),0)</f>
        <v>0</v>
      </c>
      <c r="X1152" s="175">
        <f>IF(S1152&gt;0,VLOOKUP(S1152,Jahresfaktoren!$A$28:$B$29,2,),0)</f>
        <v>0</v>
      </c>
      <c r="Y1152" s="175">
        <f>IF(T1152&gt;0,VLOOKUP(T1152,Jahresfaktoren!$A$28:$B$29,2,),0)</f>
        <v>0</v>
      </c>
      <c r="Z1152" s="175">
        <f>IF(U1152&gt;0,VLOOKUP(U1152,Jahresfaktoren!$A$32:$B$33,2,),)</f>
        <v>0</v>
      </c>
      <c r="AA1152" s="177">
        <f t="shared" si="573"/>
        <v>1636.84</v>
      </c>
      <c r="AB1152" s="177" t="str">
        <f t="shared" si="574"/>
        <v/>
      </c>
      <c r="AC1152" s="177" t="str">
        <f t="shared" si="575"/>
        <v/>
      </c>
      <c r="AD1152" s="177" t="str">
        <f t="shared" si="576"/>
        <v/>
      </c>
      <c r="AE1152" s="177" t="str">
        <f t="shared" si="577"/>
        <v/>
      </c>
      <c r="AF1152" s="178">
        <f>IF(Q1152&gt;0,VLOOKUP(H1152,Leistungszahlen!$A$11:$C$158,3,),0)</f>
        <v>0</v>
      </c>
      <c r="AG1152" s="178">
        <f>IF(R1152&gt;0,VLOOKUP(H1152,Leistungszahlen!$A$11:$F$158,6,),IF(T1152&gt;0,VLOOKUP(H1152,Leistungszahlen!$A$11:$F$158,6,),0))</f>
        <v>0</v>
      </c>
      <c r="AH1152" s="179" t="e">
        <f t="shared" si="568"/>
        <v>#DIV/0!</v>
      </c>
      <c r="AI1152" s="179">
        <f t="shared" si="569"/>
        <v>0</v>
      </c>
      <c r="AJ1152" s="179">
        <f t="shared" si="570"/>
        <v>0</v>
      </c>
      <c r="AK1152" s="179">
        <f t="shared" si="571"/>
        <v>0</v>
      </c>
      <c r="AL1152" s="179">
        <f t="shared" si="572"/>
        <v>0</v>
      </c>
      <c r="AM1152" s="180">
        <f>IF(L1152=1,Stundensätze!$D$13,IF(L1152=2,Stundensätze!$D$17,IF(L1152=4,Stundensätze!$D$21,"")))</f>
        <v>0</v>
      </c>
      <c r="AN1152" s="180">
        <f>IF(L1152=1,Stundensätze!$D$15,IF(L1152=2,Stundensätze!$D$19,IF(L1152=4,Stundensätze!$D$23,"")))</f>
        <v>0</v>
      </c>
      <c r="AO1152" s="180" t="e">
        <f t="shared" si="578"/>
        <v>#DIV/0!</v>
      </c>
      <c r="AP1152" s="180">
        <f t="shared" si="579"/>
        <v>0</v>
      </c>
      <c r="AQ1152" s="192" t="e">
        <f t="shared" si="580"/>
        <v>#DIV/0!</v>
      </c>
      <c r="AR1152" s="192" t="e">
        <f t="shared" si="581"/>
        <v>#DIV/0!</v>
      </c>
      <c r="AS1152" s="193" t="e">
        <f t="shared" si="582"/>
        <v>#DIV/0!</v>
      </c>
      <c r="AT1152" s="258" t="str">
        <f>IF(K1152=0,0,VLOOKUP(K1152,Kostenstellen!A:B,2,FALSE))</f>
        <v xml:space="preserve">Salinenklinik </v>
      </c>
      <c r="AU1152" s="68" t="str">
        <f t="shared" si="564"/>
        <v>B</v>
      </c>
      <c r="AV1152" s="68" t="str">
        <f t="shared" si="565"/>
        <v/>
      </c>
      <c r="AW1152" s="68">
        <f>IF(AF1152=0,0,VLOOKUP($H1152,Leistungszahlen!$A$11:$H$158,4,FALSE))</f>
        <v>0</v>
      </c>
      <c r="AX1152" s="68">
        <f>IF(AF1152=0,0,VLOOKUP($H1152,Leistungszahlen!$A$11:$H$158,5,FALSE))</f>
        <v>0</v>
      </c>
      <c r="AY1152" s="68">
        <f>IF(AG1152=0,0,VLOOKUP($H1152,Leistungszahlen!$A$11:$H$158,6,FALSE))</f>
        <v>0</v>
      </c>
      <c r="AZ1152" s="68">
        <f t="shared" si="566"/>
        <v>0</v>
      </c>
      <c r="BA1152" s="68">
        <f t="shared" si="567"/>
        <v>0</v>
      </c>
      <c r="BC1152" s="68">
        <f t="shared" si="583"/>
        <v>0</v>
      </c>
      <c r="BD1152" s="285"/>
    </row>
    <row r="1153" spans="1:56" s="68" customFormat="1">
      <c r="A1153" s="200"/>
      <c r="B1153" s="200"/>
      <c r="C1153" s="200" t="s">
        <v>420</v>
      </c>
      <c r="D1153" s="200" t="s">
        <v>199</v>
      </c>
      <c r="E1153" s="200" t="s">
        <v>349</v>
      </c>
      <c r="F1153" s="200" t="s">
        <v>283</v>
      </c>
      <c r="G1153" s="200" t="s">
        <v>163</v>
      </c>
      <c r="H1153" s="201" t="s">
        <v>287</v>
      </c>
      <c r="I1153" s="202">
        <v>21.21</v>
      </c>
      <c r="J1153" s="200" t="s">
        <v>560</v>
      </c>
      <c r="K1153" s="176">
        <v>5</v>
      </c>
      <c r="L1153" s="176">
        <v>1</v>
      </c>
      <c r="M1153" s="176"/>
      <c r="N1153" s="286">
        <v>3</v>
      </c>
      <c r="O1153" s="286">
        <v>3</v>
      </c>
      <c r="P1153" s="176"/>
      <c r="Q1153" s="203">
        <f t="shared" si="559"/>
        <v>3</v>
      </c>
      <c r="R1153" s="203">
        <f t="shared" si="560"/>
        <v>3</v>
      </c>
      <c r="S1153" s="203">
        <f t="shared" si="561"/>
        <v>0</v>
      </c>
      <c r="T1153" s="203">
        <f t="shared" si="562"/>
        <v>0</v>
      </c>
      <c r="U1153" s="203">
        <f t="shared" si="563"/>
        <v>0</v>
      </c>
      <c r="V1153" s="175">
        <f>IF(Q1153&gt;0,VLOOKUP(Q1153,Jahresfaktoren!$A$11:$B$24,2,),0)</f>
        <v>152</v>
      </c>
      <c r="W1153" s="175">
        <f>IF(R1153&gt;0,VLOOKUP(R1153,Jahresfaktoren!$D$11:$E$24,2,),0)</f>
        <v>150</v>
      </c>
      <c r="X1153" s="175">
        <f>IF(S1153&gt;0,VLOOKUP(S1153,Jahresfaktoren!$A$28:$B$29,2,),0)</f>
        <v>0</v>
      </c>
      <c r="Y1153" s="175">
        <f>IF(T1153&gt;0,VLOOKUP(T1153,Jahresfaktoren!$A$28:$B$29,2,),0)</f>
        <v>0</v>
      </c>
      <c r="Z1153" s="175">
        <f>IF(U1153&gt;0,VLOOKUP(U1153,Jahresfaktoren!$A$32:$B$33,2,),)</f>
        <v>0</v>
      </c>
      <c r="AA1153" s="177">
        <f t="shared" si="573"/>
        <v>3223.92</v>
      </c>
      <c r="AB1153" s="177">
        <f t="shared" si="574"/>
        <v>3181.5</v>
      </c>
      <c r="AC1153" s="177" t="str">
        <f t="shared" si="575"/>
        <v/>
      </c>
      <c r="AD1153" s="177" t="str">
        <f t="shared" si="576"/>
        <v/>
      </c>
      <c r="AE1153" s="177" t="str">
        <f t="shared" si="577"/>
        <v/>
      </c>
      <c r="AF1153" s="178">
        <f>IF(Q1153&gt;0,VLOOKUP(H1153,Leistungszahlen!$A$11:$C$158,3,),0)</f>
        <v>0</v>
      </c>
      <c r="AG1153" s="178">
        <f>IF(R1153&gt;0,VLOOKUP(H1153,Leistungszahlen!$A$11:$F$158,6,),IF(T1153&gt;0,VLOOKUP(H1153,Leistungszahlen!$A$11:$F$158,6,),0))</f>
        <v>0</v>
      </c>
      <c r="AH1153" s="179" t="e">
        <f t="shared" si="568"/>
        <v>#DIV/0!</v>
      </c>
      <c r="AI1153" s="179" t="e">
        <f t="shared" si="569"/>
        <v>#DIV/0!</v>
      </c>
      <c r="AJ1153" s="179">
        <f t="shared" si="570"/>
        <v>0</v>
      </c>
      <c r="AK1153" s="179">
        <f t="shared" si="571"/>
        <v>0</v>
      </c>
      <c r="AL1153" s="179">
        <f t="shared" si="572"/>
        <v>0</v>
      </c>
      <c r="AM1153" s="180">
        <f>IF(L1153=1,Stundensätze!$D$13,IF(L1153=2,Stundensätze!$D$17,IF(L1153=4,Stundensätze!$D$21,"")))</f>
        <v>0</v>
      </c>
      <c r="AN1153" s="180">
        <f>IF(L1153=1,Stundensätze!$D$15,IF(L1153=2,Stundensätze!$D$19,IF(L1153=4,Stundensätze!$D$23,"")))</f>
        <v>0</v>
      </c>
      <c r="AO1153" s="180" t="e">
        <f t="shared" si="578"/>
        <v>#DIV/0!</v>
      </c>
      <c r="AP1153" s="180">
        <f t="shared" si="579"/>
        <v>0</v>
      </c>
      <c r="AQ1153" s="192" t="e">
        <f t="shared" si="580"/>
        <v>#DIV/0!</v>
      </c>
      <c r="AR1153" s="192" t="e">
        <f t="shared" si="581"/>
        <v>#DIV/0!</v>
      </c>
      <c r="AS1153" s="193" t="e">
        <f t="shared" si="582"/>
        <v>#DIV/0!</v>
      </c>
      <c r="AT1153" s="258" t="str">
        <f>IF(K1153=0,0,VLOOKUP(K1153,Kostenstellen!A:B,2,FALSE))</f>
        <v xml:space="preserve">Salinenklinik </v>
      </c>
      <c r="AU1153" s="68" t="str">
        <f t="shared" si="564"/>
        <v>A1</v>
      </c>
      <c r="AV1153" s="68" t="str">
        <f t="shared" si="565"/>
        <v>A1</v>
      </c>
      <c r="AW1153" s="68">
        <f>IF(AF1153=0,0,VLOOKUP($H1153,Leistungszahlen!$A$11:$H$158,4,FALSE))</f>
        <v>0</v>
      </c>
      <c r="AX1153" s="68">
        <f>IF(AF1153=0,0,VLOOKUP($H1153,Leistungszahlen!$A$11:$H$158,5,FALSE))</f>
        <v>0</v>
      </c>
      <c r="AY1153" s="68">
        <f>IF(AG1153=0,0,VLOOKUP($H1153,Leistungszahlen!$A$11:$H$158,6,FALSE))</f>
        <v>0</v>
      </c>
      <c r="AZ1153" s="68">
        <f t="shared" si="566"/>
        <v>0</v>
      </c>
      <c r="BA1153" s="68">
        <f t="shared" si="567"/>
        <v>0</v>
      </c>
      <c r="BC1153" s="68">
        <f t="shared" si="583"/>
        <v>0</v>
      </c>
      <c r="BD1153" s="285"/>
    </row>
    <row r="1154" spans="1:56" s="68" customFormat="1">
      <c r="A1154" s="200"/>
      <c r="B1154" s="200"/>
      <c r="C1154" s="200" t="s">
        <v>420</v>
      </c>
      <c r="D1154" s="200" t="s">
        <v>199</v>
      </c>
      <c r="E1154" s="200" t="s">
        <v>349</v>
      </c>
      <c r="F1154" s="200" t="s">
        <v>283</v>
      </c>
      <c r="G1154" s="200" t="s">
        <v>251</v>
      </c>
      <c r="H1154" s="201" t="s">
        <v>200</v>
      </c>
      <c r="I1154" s="202">
        <v>5.42</v>
      </c>
      <c r="J1154" s="200" t="s">
        <v>778</v>
      </c>
      <c r="K1154" s="176">
        <v>5</v>
      </c>
      <c r="L1154" s="176">
        <v>1</v>
      </c>
      <c r="M1154" s="176"/>
      <c r="N1154" s="286">
        <v>6</v>
      </c>
      <c r="O1154" s="286"/>
      <c r="P1154" s="176"/>
      <c r="Q1154" s="203">
        <f t="shared" si="559"/>
        <v>6</v>
      </c>
      <c r="R1154" s="203">
        <f t="shared" si="560"/>
        <v>0</v>
      </c>
      <c r="S1154" s="203">
        <f t="shared" si="561"/>
        <v>0</v>
      </c>
      <c r="T1154" s="203">
        <f t="shared" si="562"/>
        <v>0</v>
      </c>
      <c r="U1154" s="203">
        <f t="shared" si="563"/>
        <v>0</v>
      </c>
      <c r="V1154" s="175">
        <f>IF(Q1154&gt;0,VLOOKUP(Q1154,Jahresfaktoren!$A$11:$B$24,2,),0)</f>
        <v>302</v>
      </c>
      <c r="W1154" s="175">
        <f>IF(R1154&gt;0,VLOOKUP(R1154,Jahresfaktoren!$D$11:$E$24,2,),0)</f>
        <v>0</v>
      </c>
      <c r="X1154" s="175">
        <f>IF(S1154&gt;0,VLOOKUP(S1154,Jahresfaktoren!$A$28:$B$29,2,),0)</f>
        <v>0</v>
      </c>
      <c r="Y1154" s="175">
        <f>IF(T1154&gt;0,VLOOKUP(T1154,Jahresfaktoren!$A$28:$B$29,2,),0)</f>
        <v>0</v>
      </c>
      <c r="Z1154" s="175">
        <f>IF(U1154&gt;0,VLOOKUP(U1154,Jahresfaktoren!$A$32:$B$33,2,),)</f>
        <v>0</v>
      </c>
      <c r="AA1154" s="177">
        <f t="shared" si="573"/>
        <v>1636.84</v>
      </c>
      <c r="AB1154" s="177" t="str">
        <f t="shared" si="574"/>
        <v/>
      </c>
      <c r="AC1154" s="177" t="str">
        <f t="shared" si="575"/>
        <v/>
      </c>
      <c r="AD1154" s="177" t="str">
        <f t="shared" si="576"/>
        <v/>
      </c>
      <c r="AE1154" s="177" t="str">
        <f t="shared" si="577"/>
        <v/>
      </c>
      <c r="AF1154" s="178">
        <f>IF(Q1154&gt;0,VLOOKUP(H1154,Leistungszahlen!$A$11:$C$158,3,),0)</f>
        <v>0</v>
      </c>
      <c r="AG1154" s="178">
        <f>IF(R1154&gt;0,VLOOKUP(H1154,Leistungszahlen!$A$11:$F$158,6,),IF(T1154&gt;0,VLOOKUP(H1154,Leistungszahlen!$A$11:$F$158,6,),0))</f>
        <v>0</v>
      </c>
      <c r="AH1154" s="179" t="e">
        <f t="shared" si="568"/>
        <v>#DIV/0!</v>
      </c>
      <c r="AI1154" s="179">
        <f t="shared" si="569"/>
        <v>0</v>
      </c>
      <c r="AJ1154" s="179">
        <f t="shared" si="570"/>
        <v>0</v>
      </c>
      <c r="AK1154" s="179">
        <f t="shared" si="571"/>
        <v>0</v>
      </c>
      <c r="AL1154" s="179">
        <f t="shared" si="572"/>
        <v>0</v>
      </c>
      <c r="AM1154" s="180">
        <f>IF(L1154=1,Stundensätze!$D$13,IF(L1154=2,Stundensätze!$D$17,IF(L1154=4,Stundensätze!$D$21,"")))</f>
        <v>0</v>
      </c>
      <c r="AN1154" s="180">
        <f>IF(L1154=1,Stundensätze!$D$15,IF(L1154=2,Stundensätze!$D$19,IF(L1154=4,Stundensätze!$D$23,"")))</f>
        <v>0</v>
      </c>
      <c r="AO1154" s="180" t="e">
        <f t="shared" si="578"/>
        <v>#DIV/0!</v>
      </c>
      <c r="AP1154" s="180">
        <f t="shared" si="579"/>
        <v>0</v>
      </c>
      <c r="AQ1154" s="192" t="e">
        <f t="shared" si="580"/>
        <v>#DIV/0!</v>
      </c>
      <c r="AR1154" s="192" t="e">
        <f t="shared" si="581"/>
        <v>#DIV/0!</v>
      </c>
      <c r="AS1154" s="193" t="e">
        <f t="shared" si="582"/>
        <v>#DIV/0!</v>
      </c>
      <c r="AT1154" s="258" t="str">
        <f>IF(K1154=0,0,VLOOKUP(K1154,Kostenstellen!A:B,2,FALSE))</f>
        <v xml:space="preserve">Salinenklinik </v>
      </c>
      <c r="AU1154" s="68" t="str">
        <f t="shared" si="564"/>
        <v>B</v>
      </c>
      <c r="AV1154" s="68" t="str">
        <f t="shared" si="565"/>
        <v/>
      </c>
      <c r="AW1154" s="68">
        <f>IF(AF1154=0,0,VLOOKUP($H1154,Leistungszahlen!$A$11:$H$158,4,FALSE))</f>
        <v>0</v>
      </c>
      <c r="AX1154" s="68">
        <f>IF(AF1154=0,0,VLOOKUP($H1154,Leistungszahlen!$A$11:$H$158,5,FALSE))</f>
        <v>0</v>
      </c>
      <c r="AY1154" s="68">
        <f>IF(AG1154=0,0,VLOOKUP($H1154,Leistungszahlen!$A$11:$H$158,6,FALSE))</f>
        <v>0</v>
      </c>
      <c r="AZ1154" s="68">
        <f t="shared" si="566"/>
        <v>0</v>
      </c>
      <c r="BA1154" s="68">
        <f t="shared" si="567"/>
        <v>0</v>
      </c>
      <c r="BC1154" s="68">
        <f t="shared" si="583"/>
        <v>0</v>
      </c>
      <c r="BD1154" s="285"/>
    </row>
    <row r="1155" spans="1:56" s="68" customFormat="1">
      <c r="A1155" s="200"/>
      <c r="B1155" s="200"/>
      <c r="C1155" s="200" t="s">
        <v>420</v>
      </c>
      <c r="D1155" s="200" t="s">
        <v>199</v>
      </c>
      <c r="E1155" s="200" t="s">
        <v>349</v>
      </c>
      <c r="F1155" s="200" t="s">
        <v>284</v>
      </c>
      <c r="G1155" s="200" t="s">
        <v>163</v>
      </c>
      <c r="H1155" s="201" t="s">
        <v>287</v>
      </c>
      <c r="I1155" s="202">
        <v>21.21</v>
      </c>
      <c r="J1155" s="200" t="s">
        <v>560</v>
      </c>
      <c r="K1155" s="176">
        <v>5</v>
      </c>
      <c r="L1155" s="176">
        <v>1</v>
      </c>
      <c r="M1155" s="176"/>
      <c r="N1155" s="286">
        <v>3</v>
      </c>
      <c r="O1155" s="286">
        <v>3</v>
      </c>
      <c r="P1155" s="176"/>
      <c r="Q1155" s="203">
        <f t="shared" ref="Q1155:Q1218" si="584">IF(M1155="x",0,IF(N1155=7,6,IF(N1155=14,12,IF(N1155="12+5",11,N1155))))</f>
        <v>3</v>
      </c>
      <c r="R1155" s="203">
        <f t="shared" ref="R1155:R1218" si="585">IF(M1155="x",0,IF(O1155=0,0,IF(N1155=7,0,IF(N1155+O1155=7,O1155-1,O1155))))</f>
        <v>3</v>
      </c>
      <c r="S1155" s="203">
        <f t="shared" ref="S1155:S1218" si="586">IF(M1155="x",0,IF(N1155=7,1,IF(N1155=14,2,IF(AND(N1155=12,O1155=5),1,IF(N1155="12+5",1,0)))))</f>
        <v>0</v>
      </c>
      <c r="T1155" s="203">
        <f t="shared" ref="T1155:T1218" si="587">IF(M1155="x",0,IF(O1155=0,0,IF(N1155=7,0,IF(N1155+O1155=7,1,0))))</f>
        <v>0</v>
      </c>
      <c r="U1155" s="203">
        <f t="shared" ref="U1155:U1218" si="588">T1155+S1155</f>
        <v>0</v>
      </c>
      <c r="V1155" s="175">
        <f>IF(Q1155&gt;0,VLOOKUP(Q1155,Jahresfaktoren!$A$11:$B$24,2,),0)</f>
        <v>152</v>
      </c>
      <c r="W1155" s="175">
        <f>IF(R1155&gt;0,VLOOKUP(R1155,Jahresfaktoren!$D$11:$E$24,2,),0)</f>
        <v>150</v>
      </c>
      <c r="X1155" s="175">
        <f>IF(S1155&gt;0,VLOOKUP(S1155,Jahresfaktoren!$A$28:$B$29,2,),0)</f>
        <v>0</v>
      </c>
      <c r="Y1155" s="175">
        <f>IF(T1155&gt;0,VLOOKUP(T1155,Jahresfaktoren!$A$28:$B$29,2,),0)</f>
        <v>0</v>
      </c>
      <c r="Z1155" s="175">
        <f>IF(U1155&gt;0,VLOOKUP(U1155,Jahresfaktoren!$A$32:$B$33,2,),)</f>
        <v>0</v>
      </c>
      <c r="AA1155" s="177">
        <f t="shared" si="573"/>
        <v>3223.92</v>
      </c>
      <c r="AB1155" s="177">
        <f t="shared" si="574"/>
        <v>3181.5</v>
      </c>
      <c r="AC1155" s="177" t="str">
        <f t="shared" si="575"/>
        <v/>
      </c>
      <c r="AD1155" s="177" t="str">
        <f t="shared" si="576"/>
        <v/>
      </c>
      <c r="AE1155" s="177" t="str">
        <f t="shared" si="577"/>
        <v/>
      </c>
      <c r="AF1155" s="178">
        <f>IF(Q1155&gt;0,VLOOKUP(H1155,Leistungszahlen!$A$11:$C$158,3,),0)</f>
        <v>0</v>
      </c>
      <c r="AG1155" s="178">
        <f>IF(R1155&gt;0,VLOOKUP(H1155,Leistungszahlen!$A$11:$F$158,6,),IF(T1155&gt;0,VLOOKUP(H1155,Leistungszahlen!$A$11:$F$158,6,),0))</f>
        <v>0</v>
      </c>
      <c r="AH1155" s="179" t="e">
        <f t="shared" si="568"/>
        <v>#DIV/0!</v>
      </c>
      <c r="AI1155" s="179" t="e">
        <f t="shared" si="569"/>
        <v>#DIV/0!</v>
      </c>
      <c r="AJ1155" s="179">
        <f t="shared" si="570"/>
        <v>0</v>
      </c>
      <c r="AK1155" s="179">
        <f t="shared" si="571"/>
        <v>0</v>
      </c>
      <c r="AL1155" s="179">
        <f t="shared" si="572"/>
        <v>0</v>
      </c>
      <c r="AM1155" s="180">
        <f>IF(L1155=1,Stundensätze!$D$13,IF(L1155=2,Stundensätze!$D$17,IF(L1155=4,Stundensätze!$D$21,"")))</f>
        <v>0</v>
      </c>
      <c r="AN1155" s="180">
        <f>IF(L1155=1,Stundensätze!$D$15,IF(L1155=2,Stundensätze!$D$19,IF(L1155=4,Stundensätze!$D$23,"")))</f>
        <v>0</v>
      </c>
      <c r="AO1155" s="180" t="e">
        <f t="shared" si="578"/>
        <v>#DIV/0!</v>
      </c>
      <c r="AP1155" s="180">
        <f t="shared" si="579"/>
        <v>0</v>
      </c>
      <c r="AQ1155" s="192" t="e">
        <f t="shared" si="580"/>
        <v>#DIV/0!</v>
      </c>
      <c r="AR1155" s="192" t="e">
        <f t="shared" si="581"/>
        <v>#DIV/0!</v>
      </c>
      <c r="AS1155" s="193" t="e">
        <f t="shared" si="582"/>
        <v>#DIV/0!</v>
      </c>
      <c r="AT1155" s="258" t="str">
        <f>IF(K1155=0,0,VLOOKUP(K1155,Kostenstellen!A:B,2,FALSE))</f>
        <v xml:space="preserve">Salinenklinik </v>
      </c>
      <c r="AU1155" s="68" t="str">
        <f t="shared" ref="AU1155:AU1218" si="589">IF(SUM(V1155:Z1155)&gt;0,H1155,"")</f>
        <v>A1</v>
      </c>
      <c r="AV1155" s="68" t="str">
        <f t="shared" ref="AV1155:AV1218" si="590">IF(SUM(R1155+T1155)&gt;0,H1155,"")</f>
        <v>A1</v>
      </c>
      <c r="AW1155" s="68">
        <f>IF(AF1155=0,0,VLOOKUP($H1155,Leistungszahlen!$A$11:$H$158,4,FALSE))</f>
        <v>0</v>
      </c>
      <c r="AX1155" s="68">
        <f>IF(AF1155=0,0,VLOOKUP($H1155,Leistungszahlen!$A$11:$H$158,5,FALSE))</f>
        <v>0</v>
      </c>
      <c r="AY1155" s="68">
        <f>IF(AG1155=0,0,VLOOKUP($H1155,Leistungszahlen!$A$11:$H$158,6,FALSE))</f>
        <v>0</v>
      </c>
      <c r="AZ1155" s="68">
        <f t="shared" ref="AZ1155:AZ1218" si="591">IF(AX1155&lt;AF1155,1,IF(AG1155&gt;AY1155,1,0))</f>
        <v>0</v>
      </c>
      <c r="BA1155" s="68">
        <f t="shared" ref="BA1155:BA1218" si="592">IF(AF1155&gt;AX1155,1,IF(AG1155&gt;AY1155,1,0))</f>
        <v>0</v>
      </c>
      <c r="BC1155" s="68">
        <f t="shared" si="583"/>
        <v>0</v>
      </c>
      <c r="BD1155" s="285"/>
    </row>
    <row r="1156" spans="1:56" s="68" customFormat="1">
      <c r="A1156" s="200"/>
      <c r="B1156" s="200"/>
      <c r="C1156" s="200" t="s">
        <v>420</v>
      </c>
      <c r="D1156" s="200" t="s">
        <v>199</v>
      </c>
      <c r="E1156" s="200" t="s">
        <v>349</v>
      </c>
      <c r="F1156" s="200" t="s">
        <v>284</v>
      </c>
      <c r="G1156" s="200" t="s">
        <v>251</v>
      </c>
      <c r="H1156" s="201" t="s">
        <v>200</v>
      </c>
      <c r="I1156" s="202">
        <v>5.42</v>
      </c>
      <c r="J1156" s="200" t="s">
        <v>778</v>
      </c>
      <c r="K1156" s="176">
        <v>5</v>
      </c>
      <c r="L1156" s="176">
        <v>1</v>
      </c>
      <c r="M1156" s="176"/>
      <c r="N1156" s="286">
        <v>6</v>
      </c>
      <c r="O1156" s="286"/>
      <c r="P1156" s="176"/>
      <c r="Q1156" s="203">
        <f t="shared" si="584"/>
        <v>6</v>
      </c>
      <c r="R1156" s="203">
        <f t="shared" si="585"/>
        <v>0</v>
      </c>
      <c r="S1156" s="203">
        <f t="shared" si="586"/>
        <v>0</v>
      </c>
      <c r="T1156" s="203">
        <f t="shared" si="587"/>
        <v>0</v>
      </c>
      <c r="U1156" s="203">
        <f t="shared" si="588"/>
        <v>0</v>
      </c>
      <c r="V1156" s="175">
        <f>IF(Q1156&gt;0,VLOOKUP(Q1156,Jahresfaktoren!$A$11:$B$24,2,),0)</f>
        <v>302</v>
      </c>
      <c r="W1156" s="175">
        <f>IF(R1156&gt;0,VLOOKUP(R1156,Jahresfaktoren!$D$11:$E$24,2,),0)</f>
        <v>0</v>
      </c>
      <c r="X1156" s="175">
        <f>IF(S1156&gt;0,VLOOKUP(S1156,Jahresfaktoren!$A$28:$B$29,2,),0)</f>
        <v>0</v>
      </c>
      <c r="Y1156" s="175">
        <f>IF(T1156&gt;0,VLOOKUP(T1156,Jahresfaktoren!$A$28:$B$29,2,),0)</f>
        <v>0</v>
      </c>
      <c r="Z1156" s="175">
        <f>IF(U1156&gt;0,VLOOKUP(U1156,Jahresfaktoren!$A$32:$B$33,2,),)</f>
        <v>0</v>
      </c>
      <c r="AA1156" s="177">
        <f t="shared" si="573"/>
        <v>1636.84</v>
      </c>
      <c r="AB1156" s="177" t="str">
        <f t="shared" si="574"/>
        <v/>
      </c>
      <c r="AC1156" s="177" t="str">
        <f t="shared" si="575"/>
        <v/>
      </c>
      <c r="AD1156" s="177" t="str">
        <f t="shared" si="576"/>
        <v/>
      </c>
      <c r="AE1156" s="177" t="str">
        <f t="shared" si="577"/>
        <v/>
      </c>
      <c r="AF1156" s="178">
        <f>IF(Q1156&gt;0,VLOOKUP(H1156,Leistungszahlen!$A$11:$C$158,3,),0)</f>
        <v>0</v>
      </c>
      <c r="AG1156" s="178">
        <f>IF(R1156&gt;0,VLOOKUP(H1156,Leistungszahlen!$A$11:$F$158,6,),IF(T1156&gt;0,VLOOKUP(H1156,Leistungszahlen!$A$11:$F$158,6,),0))</f>
        <v>0</v>
      </c>
      <c r="AH1156" s="179" t="e">
        <f t="shared" si="568"/>
        <v>#DIV/0!</v>
      </c>
      <c r="AI1156" s="179">
        <f t="shared" si="569"/>
        <v>0</v>
      </c>
      <c r="AJ1156" s="179">
        <f t="shared" si="570"/>
        <v>0</v>
      </c>
      <c r="AK1156" s="179">
        <f t="shared" si="571"/>
        <v>0</v>
      </c>
      <c r="AL1156" s="179">
        <f t="shared" si="572"/>
        <v>0</v>
      </c>
      <c r="AM1156" s="180">
        <f>IF(L1156=1,Stundensätze!$D$13,IF(L1156=2,Stundensätze!$D$17,IF(L1156=4,Stundensätze!$D$21,"")))</f>
        <v>0</v>
      </c>
      <c r="AN1156" s="180">
        <f>IF(L1156=1,Stundensätze!$D$15,IF(L1156=2,Stundensätze!$D$19,IF(L1156=4,Stundensätze!$D$23,"")))</f>
        <v>0</v>
      </c>
      <c r="AO1156" s="180" t="e">
        <f t="shared" si="578"/>
        <v>#DIV/0!</v>
      </c>
      <c r="AP1156" s="180">
        <f t="shared" si="579"/>
        <v>0</v>
      </c>
      <c r="AQ1156" s="192" t="e">
        <f t="shared" si="580"/>
        <v>#DIV/0!</v>
      </c>
      <c r="AR1156" s="192" t="e">
        <f t="shared" si="581"/>
        <v>#DIV/0!</v>
      </c>
      <c r="AS1156" s="193" t="e">
        <f t="shared" si="582"/>
        <v>#DIV/0!</v>
      </c>
      <c r="AT1156" s="258" t="str">
        <f>IF(K1156=0,0,VLOOKUP(K1156,Kostenstellen!A:B,2,FALSE))</f>
        <v xml:space="preserve">Salinenklinik </v>
      </c>
      <c r="AU1156" s="68" t="str">
        <f t="shared" si="589"/>
        <v>B</v>
      </c>
      <c r="AV1156" s="68" t="str">
        <f t="shared" si="590"/>
        <v/>
      </c>
      <c r="AW1156" s="68">
        <f>IF(AF1156=0,0,VLOOKUP($H1156,Leistungszahlen!$A$11:$H$158,4,FALSE))</f>
        <v>0</v>
      </c>
      <c r="AX1156" s="68">
        <f>IF(AF1156=0,0,VLOOKUP($H1156,Leistungszahlen!$A$11:$H$158,5,FALSE))</f>
        <v>0</v>
      </c>
      <c r="AY1156" s="68">
        <f>IF(AG1156=0,0,VLOOKUP($H1156,Leistungszahlen!$A$11:$H$158,6,FALSE))</f>
        <v>0</v>
      </c>
      <c r="AZ1156" s="68">
        <f t="shared" si="591"/>
        <v>0</v>
      </c>
      <c r="BA1156" s="68">
        <f t="shared" si="592"/>
        <v>0</v>
      </c>
      <c r="BC1156" s="68">
        <f t="shared" si="583"/>
        <v>0</v>
      </c>
      <c r="BD1156" s="285"/>
    </row>
    <row r="1157" spans="1:56" s="68" customFormat="1">
      <c r="A1157" s="200"/>
      <c r="B1157" s="200"/>
      <c r="C1157" s="200" t="s">
        <v>420</v>
      </c>
      <c r="D1157" s="200" t="s">
        <v>199</v>
      </c>
      <c r="E1157" s="200" t="s">
        <v>349</v>
      </c>
      <c r="F1157" s="200" t="s">
        <v>285</v>
      </c>
      <c r="G1157" s="200" t="s">
        <v>163</v>
      </c>
      <c r="H1157" s="201" t="s">
        <v>287</v>
      </c>
      <c r="I1157" s="202">
        <v>25.85</v>
      </c>
      <c r="J1157" s="200" t="s">
        <v>560</v>
      </c>
      <c r="K1157" s="176">
        <v>5</v>
      </c>
      <c r="L1157" s="176">
        <v>1</v>
      </c>
      <c r="M1157" s="176"/>
      <c r="N1157" s="286">
        <v>3</v>
      </c>
      <c r="O1157" s="286">
        <v>3</v>
      </c>
      <c r="P1157" s="176"/>
      <c r="Q1157" s="203">
        <f t="shared" si="584"/>
        <v>3</v>
      </c>
      <c r="R1157" s="203">
        <f t="shared" si="585"/>
        <v>3</v>
      </c>
      <c r="S1157" s="203">
        <f t="shared" si="586"/>
        <v>0</v>
      </c>
      <c r="T1157" s="203">
        <f t="shared" si="587"/>
        <v>0</v>
      </c>
      <c r="U1157" s="203">
        <f t="shared" si="588"/>
        <v>0</v>
      </c>
      <c r="V1157" s="175">
        <f>IF(Q1157&gt;0,VLOOKUP(Q1157,Jahresfaktoren!$A$11:$B$24,2,),0)</f>
        <v>152</v>
      </c>
      <c r="W1157" s="175">
        <f>IF(R1157&gt;0,VLOOKUP(R1157,Jahresfaktoren!$D$11:$E$24,2,),0)</f>
        <v>150</v>
      </c>
      <c r="X1157" s="175">
        <f>IF(S1157&gt;0,VLOOKUP(S1157,Jahresfaktoren!$A$28:$B$29,2,),0)</f>
        <v>0</v>
      </c>
      <c r="Y1157" s="175">
        <f>IF(T1157&gt;0,VLOOKUP(T1157,Jahresfaktoren!$A$28:$B$29,2,),0)</f>
        <v>0</v>
      </c>
      <c r="Z1157" s="175">
        <f>IF(U1157&gt;0,VLOOKUP(U1157,Jahresfaktoren!$A$32:$B$33,2,),)</f>
        <v>0</v>
      </c>
      <c r="AA1157" s="177">
        <f t="shared" si="573"/>
        <v>3929.2000000000003</v>
      </c>
      <c r="AB1157" s="177">
        <f t="shared" si="574"/>
        <v>3877.5</v>
      </c>
      <c r="AC1157" s="177" t="str">
        <f t="shared" si="575"/>
        <v/>
      </c>
      <c r="AD1157" s="177" t="str">
        <f t="shared" si="576"/>
        <v/>
      </c>
      <c r="AE1157" s="177" t="str">
        <f t="shared" si="577"/>
        <v/>
      </c>
      <c r="AF1157" s="178">
        <f>IF(Q1157&gt;0,VLOOKUP(H1157,Leistungszahlen!$A$11:$C$158,3,),0)</f>
        <v>0</v>
      </c>
      <c r="AG1157" s="178">
        <f>IF(R1157&gt;0,VLOOKUP(H1157,Leistungszahlen!$A$11:$F$158,6,),IF(T1157&gt;0,VLOOKUP(H1157,Leistungszahlen!$A$11:$F$158,6,),0))</f>
        <v>0</v>
      </c>
      <c r="AH1157" s="179" t="e">
        <f t="shared" si="568"/>
        <v>#DIV/0!</v>
      </c>
      <c r="AI1157" s="179" t="e">
        <f t="shared" si="569"/>
        <v>#DIV/0!</v>
      </c>
      <c r="AJ1157" s="179">
        <f t="shared" si="570"/>
        <v>0</v>
      </c>
      <c r="AK1157" s="179">
        <f t="shared" si="571"/>
        <v>0</v>
      </c>
      <c r="AL1157" s="179">
        <f t="shared" si="572"/>
        <v>0</v>
      </c>
      <c r="AM1157" s="180">
        <f>IF(L1157=1,Stundensätze!$D$13,IF(L1157=2,Stundensätze!$D$17,IF(L1157=4,Stundensätze!$D$21,"")))</f>
        <v>0</v>
      </c>
      <c r="AN1157" s="180">
        <f>IF(L1157=1,Stundensätze!$D$15,IF(L1157=2,Stundensätze!$D$19,IF(L1157=4,Stundensätze!$D$23,"")))</f>
        <v>0</v>
      </c>
      <c r="AO1157" s="180" t="e">
        <f t="shared" si="578"/>
        <v>#DIV/0!</v>
      </c>
      <c r="AP1157" s="180">
        <f t="shared" si="579"/>
        <v>0</v>
      </c>
      <c r="AQ1157" s="192" t="e">
        <f t="shared" si="580"/>
        <v>#DIV/0!</v>
      </c>
      <c r="AR1157" s="192" t="e">
        <f t="shared" si="581"/>
        <v>#DIV/0!</v>
      </c>
      <c r="AS1157" s="193" t="e">
        <f t="shared" si="582"/>
        <v>#DIV/0!</v>
      </c>
      <c r="AT1157" s="258" t="str">
        <f>IF(K1157=0,0,VLOOKUP(K1157,Kostenstellen!A:B,2,FALSE))</f>
        <v xml:space="preserve">Salinenklinik </v>
      </c>
      <c r="AU1157" s="68" t="str">
        <f t="shared" si="589"/>
        <v>A1</v>
      </c>
      <c r="AV1157" s="68" t="str">
        <f t="shared" si="590"/>
        <v>A1</v>
      </c>
      <c r="AW1157" s="68">
        <f>IF(AF1157=0,0,VLOOKUP($H1157,Leistungszahlen!$A$11:$H$158,4,FALSE))</f>
        <v>0</v>
      </c>
      <c r="AX1157" s="68">
        <f>IF(AF1157=0,0,VLOOKUP($H1157,Leistungszahlen!$A$11:$H$158,5,FALSE))</f>
        <v>0</v>
      </c>
      <c r="AY1157" s="68">
        <f>IF(AG1157=0,0,VLOOKUP($H1157,Leistungszahlen!$A$11:$H$158,6,FALSE))</f>
        <v>0</v>
      </c>
      <c r="AZ1157" s="68">
        <f t="shared" si="591"/>
        <v>0</v>
      </c>
      <c r="BA1157" s="68">
        <f t="shared" si="592"/>
        <v>0</v>
      </c>
      <c r="BC1157" s="68">
        <f t="shared" si="583"/>
        <v>0</v>
      </c>
      <c r="BD1157" s="285"/>
    </row>
    <row r="1158" spans="1:56" s="68" customFormat="1">
      <c r="A1158" s="200"/>
      <c r="B1158" s="200"/>
      <c r="C1158" s="200" t="s">
        <v>420</v>
      </c>
      <c r="D1158" s="200" t="s">
        <v>199</v>
      </c>
      <c r="E1158" s="200" t="s">
        <v>349</v>
      </c>
      <c r="F1158" s="200" t="s">
        <v>285</v>
      </c>
      <c r="G1158" s="200" t="s">
        <v>251</v>
      </c>
      <c r="H1158" s="201" t="s">
        <v>200</v>
      </c>
      <c r="I1158" s="202">
        <v>5.35</v>
      </c>
      <c r="J1158" s="200" t="s">
        <v>778</v>
      </c>
      <c r="K1158" s="176">
        <v>5</v>
      </c>
      <c r="L1158" s="176">
        <v>1</v>
      </c>
      <c r="M1158" s="176"/>
      <c r="N1158" s="286">
        <v>6</v>
      </c>
      <c r="O1158" s="286"/>
      <c r="P1158" s="176"/>
      <c r="Q1158" s="203">
        <f t="shared" si="584"/>
        <v>6</v>
      </c>
      <c r="R1158" s="203">
        <f t="shared" si="585"/>
        <v>0</v>
      </c>
      <c r="S1158" s="203">
        <f t="shared" si="586"/>
        <v>0</v>
      </c>
      <c r="T1158" s="203">
        <f t="shared" si="587"/>
        <v>0</v>
      </c>
      <c r="U1158" s="203">
        <f t="shared" si="588"/>
        <v>0</v>
      </c>
      <c r="V1158" s="175">
        <f>IF(Q1158&gt;0,VLOOKUP(Q1158,Jahresfaktoren!$A$11:$B$24,2,),0)</f>
        <v>302</v>
      </c>
      <c r="W1158" s="175">
        <f>IF(R1158&gt;0,VLOOKUP(R1158,Jahresfaktoren!$D$11:$E$24,2,),0)</f>
        <v>0</v>
      </c>
      <c r="X1158" s="175">
        <f>IF(S1158&gt;0,VLOOKUP(S1158,Jahresfaktoren!$A$28:$B$29,2,),0)</f>
        <v>0</v>
      </c>
      <c r="Y1158" s="175">
        <f>IF(T1158&gt;0,VLOOKUP(T1158,Jahresfaktoren!$A$28:$B$29,2,),0)</f>
        <v>0</v>
      </c>
      <c r="Z1158" s="175">
        <f>IF(U1158&gt;0,VLOOKUP(U1158,Jahresfaktoren!$A$32:$B$33,2,),)</f>
        <v>0</v>
      </c>
      <c r="AA1158" s="177">
        <f t="shared" si="573"/>
        <v>1615.6999999999998</v>
      </c>
      <c r="AB1158" s="177" t="str">
        <f t="shared" si="574"/>
        <v/>
      </c>
      <c r="AC1158" s="177" t="str">
        <f t="shared" si="575"/>
        <v/>
      </c>
      <c r="AD1158" s="177" t="str">
        <f t="shared" si="576"/>
        <v/>
      </c>
      <c r="AE1158" s="177" t="str">
        <f t="shared" si="577"/>
        <v/>
      </c>
      <c r="AF1158" s="178">
        <f>IF(Q1158&gt;0,VLOOKUP(H1158,Leistungszahlen!$A$11:$C$158,3,),0)</f>
        <v>0</v>
      </c>
      <c r="AG1158" s="178">
        <f>IF(R1158&gt;0,VLOOKUP(H1158,Leistungszahlen!$A$11:$F$158,6,),IF(T1158&gt;0,VLOOKUP(H1158,Leistungszahlen!$A$11:$F$158,6,),0))</f>
        <v>0</v>
      </c>
      <c r="AH1158" s="179" t="e">
        <f t="shared" si="568"/>
        <v>#DIV/0!</v>
      </c>
      <c r="AI1158" s="179">
        <f t="shared" si="569"/>
        <v>0</v>
      </c>
      <c r="AJ1158" s="179">
        <f t="shared" si="570"/>
        <v>0</v>
      </c>
      <c r="AK1158" s="179">
        <f t="shared" si="571"/>
        <v>0</v>
      </c>
      <c r="AL1158" s="179">
        <f t="shared" si="572"/>
        <v>0</v>
      </c>
      <c r="AM1158" s="180">
        <f>IF(L1158=1,Stundensätze!$D$13,IF(L1158=2,Stundensätze!$D$17,IF(L1158=4,Stundensätze!$D$21,"")))</f>
        <v>0</v>
      </c>
      <c r="AN1158" s="180">
        <f>IF(L1158=1,Stundensätze!$D$15,IF(L1158=2,Stundensätze!$D$19,IF(L1158=4,Stundensätze!$D$23,"")))</f>
        <v>0</v>
      </c>
      <c r="AO1158" s="180" t="e">
        <f t="shared" si="578"/>
        <v>#DIV/0!</v>
      </c>
      <c r="AP1158" s="180">
        <f t="shared" si="579"/>
        <v>0</v>
      </c>
      <c r="AQ1158" s="192" t="e">
        <f t="shared" si="580"/>
        <v>#DIV/0!</v>
      </c>
      <c r="AR1158" s="192" t="e">
        <f t="shared" si="581"/>
        <v>#DIV/0!</v>
      </c>
      <c r="AS1158" s="193" t="e">
        <f t="shared" si="582"/>
        <v>#DIV/0!</v>
      </c>
      <c r="AT1158" s="258" t="str">
        <f>IF(K1158=0,0,VLOOKUP(K1158,Kostenstellen!A:B,2,FALSE))</f>
        <v xml:space="preserve">Salinenklinik </v>
      </c>
      <c r="AU1158" s="68" t="str">
        <f t="shared" si="589"/>
        <v>B</v>
      </c>
      <c r="AV1158" s="68" t="str">
        <f t="shared" si="590"/>
        <v/>
      </c>
      <c r="AW1158" s="68">
        <f>IF(AF1158=0,0,VLOOKUP($H1158,Leistungszahlen!$A$11:$H$158,4,FALSE))</f>
        <v>0</v>
      </c>
      <c r="AX1158" s="68">
        <f>IF(AF1158=0,0,VLOOKUP($H1158,Leistungszahlen!$A$11:$H$158,5,FALSE))</f>
        <v>0</v>
      </c>
      <c r="AY1158" s="68">
        <f>IF(AG1158=0,0,VLOOKUP($H1158,Leistungszahlen!$A$11:$H$158,6,FALSE))</f>
        <v>0</v>
      </c>
      <c r="AZ1158" s="68">
        <f t="shared" si="591"/>
        <v>0</v>
      </c>
      <c r="BA1158" s="68">
        <f t="shared" si="592"/>
        <v>0</v>
      </c>
      <c r="BC1158" s="68">
        <f t="shared" si="583"/>
        <v>0</v>
      </c>
      <c r="BD1158" s="285"/>
    </row>
    <row r="1159" spans="1:56" s="68" customFormat="1">
      <c r="A1159" s="200"/>
      <c r="B1159" s="200"/>
      <c r="C1159" s="200" t="s">
        <v>420</v>
      </c>
      <c r="D1159" s="200" t="s">
        <v>199</v>
      </c>
      <c r="E1159" s="200" t="s">
        <v>349</v>
      </c>
      <c r="F1159" s="200" t="s">
        <v>286</v>
      </c>
      <c r="G1159" s="200" t="s">
        <v>163</v>
      </c>
      <c r="H1159" s="201" t="s">
        <v>287</v>
      </c>
      <c r="I1159" s="202">
        <v>25.85</v>
      </c>
      <c r="J1159" s="200" t="s">
        <v>560</v>
      </c>
      <c r="K1159" s="176">
        <v>5</v>
      </c>
      <c r="L1159" s="176">
        <v>1</v>
      </c>
      <c r="M1159" s="176"/>
      <c r="N1159" s="286">
        <v>3</v>
      </c>
      <c r="O1159" s="286">
        <v>3</v>
      </c>
      <c r="P1159" s="176"/>
      <c r="Q1159" s="203">
        <f t="shared" si="584"/>
        <v>3</v>
      </c>
      <c r="R1159" s="203">
        <f t="shared" si="585"/>
        <v>3</v>
      </c>
      <c r="S1159" s="203">
        <f t="shared" si="586"/>
        <v>0</v>
      </c>
      <c r="T1159" s="203">
        <f t="shared" si="587"/>
        <v>0</v>
      </c>
      <c r="U1159" s="203">
        <f t="shared" si="588"/>
        <v>0</v>
      </c>
      <c r="V1159" s="175">
        <f>IF(Q1159&gt;0,VLOOKUP(Q1159,Jahresfaktoren!$A$11:$B$24,2,),0)</f>
        <v>152</v>
      </c>
      <c r="W1159" s="175">
        <f>IF(R1159&gt;0,VLOOKUP(R1159,Jahresfaktoren!$D$11:$E$24,2,),0)</f>
        <v>150</v>
      </c>
      <c r="X1159" s="175">
        <f>IF(S1159&gt;0,VLOOKUP(S1159,Jahresfaktoren!$A$28:$B$29,2,),0)</f>
        <v>0</v>
      </c>
      <c r="Y1159" s="175">
        <f>IF(T1159&gt;0,VLOOKUP(T1159,Jahresfaktoren!$A$28:$B$29,2,),0)</f>
        <v>0</v>
      </c>
      <c r="Z1159" s="175">
        <f>IF(U1159&gt;0,VLOOKUP(U1159,Jahresfaktoren!$A$32:$B$33,2,),)</f>
        <v>0</v>
      </c>
      <c r="AA1159" s="177">
        <f t="shared" si="573"/>
        <v>3929.2000000000003</v>
      </c>
      <c r="AB1159" s="177">
        <f t="shared" si="574"/>
        <v>3877.5</v>
      </c>
      <c r="AC1159" s="177" t="str">
        <f t="shared" si="575"/>
        <v/>
      </c>
      <c r="AD1159" s="177" t="str">
        <f t="shared" si="576"/>
        <v/>
      </c>
      <c r="AE1159" s="177" t="str">
        <f t="shared" si="577"/>
        <v/>
      </c>
      <c r="AF1159" s="178">
        <f>IF(Q1159&gt;0,VLOOKUP(H1159,Leistungszahlen!$A$11:$C$158,3,),0)</f>
        <v>0</v>
      </c>
      <c r="AG1159" s="178">
        <f>IF(R1159&gt;0,VLOOKUP(H1159,Leistungszahlen!$A$11:$F$158,6,),IF(T1159&gt;0,VLOOKUP(H1159,Leistungszahlen!$A$11:$F$158,6,),0))</f>
        <v>0</v>
      </c>
      <c r="AH1159" s="179" t="e">
        <f t="shared" si="568"/>
        <v>#DIV/0!</v>
      </c>
      <c r="AI1159" s="179" t="e">
        <f t="shared" si="569"/>
        <v>#DIV/0!</v>
      </c>
      <c r="AJ1159" s="179">
        <f t="shared" si="570"/>
        <v>0</v>
      </c>
      <c r="AK1159" s="179">
        <f t="shared" si="571"/>
        <v>0</v>
      </c>
      <c r="AL1159" s="179">
        <f t="shared" si="572"/>
        <v>0</v>
      </c>
      <c r="AM1159" s="180">
        <f>IF(L1159=1,Stundensätze!$D$13,IF(L1159=2,Stundensätze!$D$17,IF(L1159=4,Stundensätze!$D$21,"")))</f>
        <v>0</v>
      </c>
      <c r="AN1159" s="180">
        <f>IF(L1159=1,Stundensätze!$D$15,IF(L1159=2,Stundensätze!$D$19,IF(L1159=4,Stundensätze!$D$23,"")))</f>
        <v>0</v>
      </c>
      <c r="AO1159" s="180" t="e">
        <f t="shared" si="578"/>
        <v>#DIV/0!</v>
      </c>
      <c r="AP1159" s="180">
        <f t="shared" si="579"/>
        <v>0</v>
      </c>
      <c r="AQ1159" s="192" t="e">
        <f t="shared" si="580"/>
        <v>#DIV/0!</v>
      </c>
      <c r="AR1159" s="192" t="e">
        <f t="shared" si="581"/>
        <v>#DIV/0!</v>
      </c>
      <c r="AS1159" s="193" t="e">
        <f t="shared" si="582"/>
        <v>#DIV/0!</v>
      </c>
      <c r="AT1159" s="258" t="str">
        <f>IF(K1159=0,0,VLOOKUP(K1159,Kostenstellen!A:B,2,FALSE))</f>
        <v xml:space="preserve">Salinenklinik </v>
      </c>
      <c r="AU1159" s="68" t="str">
        <f t="shared" si="589"/>
        <v>A1</v>
      </c>
      <c r="AV1159" s="68" t="str">
        <f t="shared" si="590"/>
        <v>A1</v>
      </c>
      <c r="AW1159" s="68">
        <f>IF(AF1159=0,0,VLOOKUP($H1159,Leistungszahlen!$A$11:$H$158,4,FALSE))</f>
        <v>0</v>
      </c>
      <c r="AX1159" s="68">
        <f>IF(AF1159=0,0,VLOOKUP($H1159,Leistungszahlen!$A$11:$H$158,5,FALSE))</f>
        <v>0</v>
      </c>
      <c r="AY1159" s="68">
        <f>IF(AG1159=0,0,VLOOKUP($H1159,Leistungszahlen!$A$11:$H$158,6,FALSE))</f>
        <v>0</v>
      </c>
      <c r="AZ1159" s="68">
        <f t="shared" si="591"/>
        <v>0</v>
      </c>
      <c r="BA1159" s="68">
        <f t="shared" si="592"/>
        <v>0</v>
      </c>
      <c r="BC1159" s="68">
        <f t="shared" si="583"/>
        <v>0</v>
      </c>
      <c r="BD1159" s="285"/>
    </row>
    <row r="1160" spans="1:56" s="68" customFormat="1">
      <c r="A1160" s="200"/>
      <c r="B1160" s="200"/>
      <c r="C1160" s="200" t="s">
        <v>420</v>
      </c>
      <c r="D1160" s="200" t="s">
        <v>199</v>
      </c>
      <c r="E1160" s="200" t="s">
        <v>349</v>
      </c>
      <c r="F1160" s="200" t="s">
        <v>286</v>
      </c>
      <c r="G1160" s="200" t="s">
        <v>251</v>
      </c>
      <c r="H1160" s="201" t="s">
        <v>200</v>
      </c>
      <c r="I1160" s="202">
        <v>5.35</v>
      </c>
      <c r="J1160" s="200" t="s">
        <v>778</v>
      </c>
      <c r="K1160" s="176">
        <v>5</v>
      </c>
      <c r="L1160" s="176">
        <v>1</v>
      </c>
      <c r="M1160" s="176"/>
      <c r="N1160" s="286">
        <v>6</v>
      </c>
      <c r="O1160" s="286"/>
      <c r="P1160" s="176"/>
      <c r="Q1160" s="203">
        <f t="shared" si="584"/>
        <v>6</v>
      </c>
      <c r="R1160" s="203">
        <f t="shared" si="585"/>
        <v>0</v>
      </c>
      <c r="S1160" s="203">
        <f t="shared" si="586"/>
        <v>0</v>
      </c>
      <c r="T1160" s="203">
        <f t="shared" si="587"/>
        <v>0</v>
      </c>
      <c r="U1160" s="203">
        <f t="shared" si="588"/>
        <v>0</v>
      </c>
      <c r="V1160" s="175">
        <f>IF(Q1160&gt;0,VLOOKUP(Q1160,Jahresfaktoren!$A$11:$B$24,2,),0)</f>
        <v>302</v>
      </c>
      <c r="W1160" s="175">
        <f>IF(R1160&gt;0,VLOOKUP(R1160,Jahresfaktoren!$D$11:$E$24,2,),0)</f>
        <v>0</v>
      </c>
      <c r="X1160" s="175">
        <f>IF(S1160&gt;0,VLOOKUP(S1160,Jahresfaktoren!$A$28:$B$29,2,),0)</f>
        <v>0</v>
      </c>
      <c r="Y1160" s="175">
        <f>IF(T1160&gt;0,VLOOKUP(T1160,Jahresfaktoren!$A$28:$B$29,2,),0)</f>
        <v>0</v>
      </c>
      <c r="Z1160" s="175">
        <f>IF(U1160&gt;0,VLOOKUP(U1160,Jahresfaktoren!$A$32:$B$33,2,),)</f>
        <v>0</v>
      </c>
      <c r="AA1160" s="177">
        <f t="shared" si="573"/>
        <v>1615.6999999999998</v>
      </c>
      <c r="AB1160" s="177" t="str">
        <f t="shared" si="574"/>
        <v/>
      </c>
      <c r="AC1160" s="177" t="str">
        <f t="shared" si="575"/>
        <v/>
      </c>
      <c r="AD1160" s="177" t="str">
        <f t="shared" si="576"/>
        <v/>
      </c>
      <c r="AE1160" s="177" t="str">
        <f t="shared" si="577"/>
        <v/>
      </c>
      <c r="AF1160" s="178">
        <f>IF(Q1160&gt;0,VLOOKUP(H1160,Leistungszahlen!$A$11:$C$158,3,),0)</f>
        <v>0</v>
      </c>
      <c r="AG1160" s="178">
        <f>IF(R1160&gt;0,VLOOKUP(H1160,Leistungszahlen!$A$11:$F$158,6,),IF(T1160&gt;0,VLOOKUP(H1160,Leistungszahlen!$A$11:$F$158,6,),0))</f>
        <v>0</v>
      </c>
      <c r="AH1160" s="179" t="e">
        <f t="shared" si="568"/>
        <v>#DIV/0!</v>
      </c>
      <c r="AI1160" s="179">
        <f t="shared" si="569"/>
        <v>0</v>
      </c>
      <c r="AJ1160" s="179">
        <f t="shared" si="570"/>
        <v>0</v>
      </c>
      <c r="AK1160" s="179">
        <f t="shared" si="571"/>
        <v>0</v>
      </c>
      <c r="AL1160" s="179">
        <f t="shared" si="572"/>
        <v>0</v>
      </c>
      <c r="AM1160" s="180">
        <f>IF(L1160=1,Stundensätze!$D$13,IF(L1160=2,Stundensätze!$D$17,IF(L1160=4,Stundensätze!$D$21,"")))</f>
        <v>0</v>
      </c>
      <c r="AN1160" s="180">
        <f>IF(L1160=1,Stundensätze!$D$15,IF(L1160=2,Stundensätze!$D$19,IF(L1160=4,Stundensätze!$D$23,"")))</f>
        <v>0</v>
      </c>
      <c r="AO1160" s="180" t="e">
        <f t="shared" si="578"/>
        <v>#DIV/0!</v>
      </c>
      <c r="AP1160" s="180">
        <f t="shared" si="579"/>
        <v>0</v>
      </c>
      <c r="AQ1160" s="192" t="e">
        <f t="shared" si="580"/>
        <v>#DIV/0!</v>
      </c>
      <c r="AR1160" s="192" t="e">
        <f t="shared" si="581"/>
        <v>#DIV/0!</v>
      </c>
      <c r="AS1160" s="193" t="e">
        <f t="shared" si="582"/>
        <v>#DIV/0!</v>
      </c>
      <c r="AT1160" s="258" t="str">
        <f>IF(K1160=0,0,VLOOKUP(K1160,Kostenstellen!A:B,2,FALSE))</f>
        <v xml:space="preserve">Salinenklinik </v>
      </c>
      <c r="AU1160" s="68" t="str">
        <f t="shared" si="589"/>
        <v>B</v>
      </c>
      <c r="AV1160" s="68" t="str">
        <f t="shared" si="590"/>
        <v/>
      </c>
      <c r="AW1160" s="68">
        <f>IF(AF1160=0,0,VLOOKUP($H1160,Leistungszahlen!$A$11:$H$158,4,FALSE))</f>
        <v>0</v>
      </c>
      <c r="AX1160" s="68">
        <f>IF(AF1160=0,0,VLOOKUP($H1160,Leistungszahlen!$A$11:$H$158,5,FALSE))</f>
        <v>0</v>
      </c>
      <c r="AY1160" s="68">
        <f>IF(AG1160=0,0,VLOOKUP($H1160,Leistungszahlen!$A$11:$H$158,6,FALSE))</f>
        <v>0</v>
      </c>
      <c r="AZ1160" s="68">
        <f t="shared" si="591"/>
        <v>0</v>
      </c>
      <c r="BA1160" s="68">
        <f t="shared" si="592"/>
        <v>0</v>
      </c>
      <c r="BC1160" s="68">
        <f t="shared" si="583"/>
        <v>0</v>
      </c>
      <c r="BD1160" s="285"/>
    </row>
    <row r="1161" spans="1:56" s="68" customFormat="1">
      <c r="A1161" s="200"/>
      <c r="B1161" s="200"/>
      <c r="C1161" s="200" t="s">
        <v>420</v>
      </c>
      <c r="D1161" s="200" t="s">
        <v>199</v>
      </c>
      <c r="E1161" s="200" t="s">
        <v>349</v>
      </c>
      <c r="F1161" s="200" t="s">
        <v>1419</v>
      </c>
      <c r="G1161" s="200" t="s">
        <v>163</v>
      </c>
      <c r="H1161" s="201" t="s">
        <v>287</v>
      </c>
      <c r="I1161" s="202">
        <v>21.21</v>
      </c>
      <c r="J1161" s="200" t="s">
        <v>560</v>
      </c>
      <c r="K1161" s="176">
        <v>5</v>
      </c>
      <c r="L1161" s="176">
        <v>1</v>
      </c>
      <c r="M1161" s="176"/>
      <c r="N1161" s="286">
        <v>3</v>
      </c>
      <c r="O1161" s="286">
        <v>3</v>
      </c>
      <c r="P1161" s="176"/>
      <c r="Q1161" s="203">
        <f t="shared" si="584"/>
        <v>3</v>
      </c>
      <c r="R1161" s="203">
        <f t="shared" si="585"/>
        <v>3</v>
      </c>
      <c r="S1161" s="203">
        <f t="shared" si="586"/>
        <v>0</v>
      </c>
      <c r="T1161" s="203">
        <f t="shared" si="587"/>
        <v>0</v>
      </c>
      <c r="U1161" s="203">
        <f t="shared" si="588"/>
        <v>0</v>
      </c>
      <c r="V1161" s="175">
        <f>IF(Q1161&gt;0,VLOOKUP(Q1161,Jahresfaktoren!$A$11:$B$24,2,),0)</f>
        <v>152</v>
      </c>
      <c r="W1161" s="175">
        <f>IF(R1161&gt;0,VLOOKUP(R1161,Jahresfaktoren!$D$11:$E$24,2,),0)</f>
        <v>150</v>
      </c>
      <c r="X1161" s="175">
        <f>IF(S1161&gt;0,VLOOKUP(S1161,Jahresfaktoren!$A$28:$B$29,2,),0)</f>
        <v>0</v>
      </c>
      <c r="Y1161" s="175">
        <f>IF(T1161&gt;0,VLOOKUP(T1161,Jahresfaktoren!$A$28:$B$29,2,),0)</f>
        <v>0</v>
      </c>
      <c r="Z1161" s="175">
        <f>IF(U1161&gt;0,VLOOKUP(U1161,Jahresfaktoren!$A$32:$B$33,2,),)</f>
        <v>0</v>
      </c>
      <c r="AA1161" s="177">
        <f t="shared" si="573"/>
        <v>3223.92</v>
      </c>
      <c r="AB1161" s="177">
        <f t="shared" si="574"/>
        <v>3181.5</v>
      </c>
      <c r="AC1161" s="177" t="str">
        <f t="shared" si="575"/>
        <v/>
      </c>
      <c r="AD1161" s="177" t="str">
        <f t="shared" si="576"/>
        <v/>
      </c>
      <c r="AE1161" s="177" t="str">
        <f t="shared" si="577"/>
        <v/>
      </c>
      <c r="AF1161" s="178">
        <f>IF(Q1161&gt;0,VLOOKUP(H1161,Leistungszahlen!$A$11:$C$158,3,),0)</f>
        <v>0</v>
      </c>
      <c r="AG1161" s="178">
        <f>IF(R1161&gt;0,VLOOKUP(H1161,Leistungszahlen!$A$11:$F$158,6,),IF(T1161&gt;0,VLOOKUP(H1161,Leistungszahlen!$A$11:$F$158,6,),0))</f>
        <v>0</v>
      </c>
      <c r="AH1161" s="179" t="e">
        <f t="shared" si="568"/>
        <v>#DIV/0!</v>
      </c>
      <c r="AI1161" s="179" t="e">
        <f t="shared" si="569"/>
        <v>#DIV/0!</v>
      </c>
      <c r="AJ1161" s="179">
        <f t="shared" si="570"/>
        <v>0</v>
      </c>
      <c r="AK1161" s="179">
        <f t="shared" si="571"/>
        <v>0</v>
      </c>
      <c r="AL1161" s="179">
        <f t="shared" si="572"/>
        <v>0</v>
      </c>
      <c r="AM1161" s="180">
        <f>IF(L1161=1,Stundensätze!$D$13,IF(L1161=2,Stundensätze!$D$17,IF(L1161=4,Stundensätze!$D$21,"")))</f>
        <v>0</v>
      </c>
      <c r="AN1161" s="180">
        <f>IF(L1161=1,Stundensätze!$D$15,IF(L1161=2,Stundensätze!$D$19,IF(L1161=4,Stundensätze!$D$23,"")))</f>
        <v>0</v>
      </c>
      <c r="AO1161" s="180" t="e">
        <f t="shared" si="578"/>
        <v>#DIV/0!</v>
      </c>
      <c r="AP1161" s="180">
        <f t="shared" si="579"/>
        <v>0</v>
      </c>
      <c r="AQ1161" s="192" t="e">
        <f t="shared" si="580"/>
        <v>#DIV/0!</v>
      </c>
      <c r="AR1161" s="192" t="e">
        <f t="shared" si="581"/>
        <v>#DIV/0!</v>
      </c>
      <c r="AS1161" s="193" t="e">
        <f t="shared" si="582"/>
        <v>#DIV/0!</v>
      </c>
      <c r="AT1161" s="258" t="str">
        <f>IF(K1161=0,0,VLOOKUP(K1161,Kostenstellen!A:B,2,FALSE))</f>
        <v xml:space="preserve">Salinenklinik </v>
      </c>
      <c r="AU1161" s="68" t="str">
        <f t="shared" si="589"/>
        <v>A1</v>
      </c>
      <c r="AV1161" s="68" t="str">
        <f t="shared" si="590"/>
        <v>A1</v>
      </c>
      <c r="AW1161" s="68">
        <f>IF(AF1161=0,0,VLOOKUP($H1161,Leistungszahlen!$A$11:$H$158,4,FALSE))</f>
        <v>0</v>
      </c>
      <c r="AX1161" s="68">
        <f>IF(AF1161=0,0,VLOOKUP($H1161,Leistungszahlen!$A$11:$H$158,5,FALSE))</f>
        <v>0</v>
      </c>
      <c r="AY1161" s="68">
        <f>IF(AG1161=0,0,VLOOKUP($H1161,Leistungszahlen!$A$11:$H$158,6,FALSE))</f>
        <v>0</v>
      </c>
      <c r="AZ1161" s="68">
        <f t="shared" si="591"/>
        <v>0</v>
      </c>
      <c r="BA1161" s="68">
        <f t="shared" si="592"/>
        <v>0</v>
      </c>
      <c r="BC1161" s="68">
        <f t="shared" si="583"/>
        <v>0</v>
      </c>
      <c r="BD1161" s="285"/>
    </row>
    <row r="1162" spans="1:56" s="68" customFormat="1">
      <c r="A1162" s="200"/>
      <c r="B1162" s="200"/>
      <c r="C1162" s="200" t="s">
        <v>420</v>
      </c>
      <c r="D1162" s="200" t="s">
        <v>199</v>
      </c>
      <c r="E1162" s="200" t="s">
        <v>349</v>
      </c>
      <c r="F1162" s="200" t="s">
        <v>1419</v>
      </c>
      <c r="G1162" s="200" t="s">
        <v>251</v>
      </c>
      <c r="H1162" s="201" t="s">
        <v>200</v>
      </c>
      <c r="I1162" s="202">
        <v>5.42</v>
      </c>
      <c r="J1162" s="200" t="s">
        <v>778</v>
      </c>
      <c r="K1162" s="176">
        <v>5</v>
      </c>
      <c r="L1162" s="176">
        <v>1</v>
      </c>
      <c r="M1162" s="176"/>
      <c r="N1162" s="286">
        <v>6</v>
      </c>
      <c r="O1162" s="286"/>
      <c r="P1162" s="176"/>
      <c r="Q1162" s="203">
        <f t="shared" si="584"/>
        <v>6</v>
      </c>
      <c r="R1162" s="203">
        <f t="shared" si="585"/>
        <v>0</v>
      </c>
      <c r="S1162" s="203">
        <f t="shared" si="586"/>
        <v>0</v>
      </c>
      <c r="T1162" s="203">
        <f t="shared" si="587"/>
        <v>0</v>
      </c>
      <c r="U1162" s="203">
        <f t="shared" si="588"/>
        <v>0</v>
      </c>
      <c r="V1162" s="175">
        <f>IF(Q1162&gt;0,VLOOKUP(Q1162,Jahresfaktoren!$A$11:$B$24,2,),0)</f>
        <v>302</v>
      </c>
      <c r="W1162" s="175">
        <f>IF(R1162&gt;0,VLOOKUP(R1162,Jahresfaktoren!$D$11:$E$24,2,),0)</f>
        <v>0</v>
      </c>
      <c r="X1162" s="175">
        <f>IF(S1162&gt;0,VLOOKUP(S1162,Jahresfaktoren!$A$28:$B$29,2,),0)</f>
        <v>0</v>
      </c>
      <c r="Y1162" s="175">
        <f>IF(T1162&gt;0,VLOOKUP(T1162,Jahresfaktoren!$A$28:$B$29,2,),0)</f>
        <v>0</v>
      </c>
      <c r="Z1162" s="175">
        <f>IF(U1162&gt;0,VLOOKUP(U1162,Jahresfaktoren!$A$32:$B$33,2,),)</f>
        <v>0</v>
      </c>
      <c r="AA1162" s="177">
        <f t="shared" si="573"/>
        <v>1636.84</v>
      </c>
      <c r="AB1162" s="177" t="str">
        <f t="shared" si="574"/>
        <v/>
      </c>
      <c r="AC1162" s="177" t="str">
        <f t="shared" si="575"/>
        <v/>
      </c>
      <c r="AD1162" s="177" t="str">
        <f t="shared" si="576"/>
        <v/>
      </c>
      <c r="AE1162" s="177" t="str">
        <f t="shared" si="577"/>
        <v/>
      </c>
      <c r="AF1162" s="178">
        <f>IF(Q1162&gt;0,VLOOKUP(H1162,Leistungszahlen!$A$11:$C$158,3,),0)</f>
        <v>0</v>
      </c>
      <c r="AG1162" s="178">
        <f>IF(R1162&gt;0,VLOOKUP(H1162,Leistungszahlen!$A$11:$F$158,6,),IF(T1162&gt;0,VLOOKUP(H1162,Leistungszahlen!$A$11:$F$158,6,),0))</f>
        <v>0</v>
      </c>
      <c r="AH1162" s="179" t="e">
        <f t="shared" si="568"/>
        <v>#DIV/0!</v>
      </c>
      <c r="AI1162" s="179">
        <f t="shared" si="569"/>
        <v>0</v>
      </c>
      <c r="AJ1162" s="179">
        <f t="shared" si="570"/>
        <v>0</v>
      </c>
      <c r="AK1162" s="179">
        <f t="shared" si="571"/>
        <v>0</v>
      </c>
      <c r="AL1162" s="179">
        <f t="shared" si="572"/>
        <v>0</v>
      </c>
      <c r="AM1162" s="180">
        <f>IF(L1162=1,Stundensätze!$D$13,IF(L1162=2,Stundensätze!$D$17,IF(L1162=4,Stundensätze!$D$21,"")))</f>
        <v>0</v>
      </c>
      <c r="AN1162" s="180">
        <f>IF(L1162=1,Stundensätze!$D$15,IF(L1162=2,Stundensätze!$D$19,IF(L1162=4,Stundensätze!$D$23,"")))</f>
        <v>0</v>
      </c>
      <c r="AO1162" s="180" t="e">
        <f t="shared" si="578"/>
        <v>#DIV/0!</v>
      </c>
      <c r="AP1162" s="180">
        <f t="shared" si="579"/>
        <v>0</v>
      </c>
      <c r="AQ1162" s="192" t="e">
        <f t="shared" si="580"/>
        <v>#DIV/0!</v>
      </c>
      <c r="AR1162" s="192" t="e">
        <f t="shared" si="581"/>
        <v>#DIV/0!</v>
      </c>
      <c r="AS1162" s="193" t="e">
        <f t="shared" si="582"/>
        <v>#DIV/0!</v>
      </c>
      <c r="AT1162" s="258" t="str">
        <f>IF(K1162=0,0,VLOOKUP(K1162,Kostenstellen!A:B,2,FALSE))</f>
        <v xml:space="preserve">Salinenklinik </v>
      </c>
      <c r="AU1162" s="68" t="str">
        <f t="shared" si="589"/>
        <v>B</v>
      </c>
      <c r="AV1162" s="68" t="str">
        <f t="shared" si="590"/>
        <v/>
      </c>
      <c r="AW1162" s="68">
        <f>IF(AF1162=0,0,VLOOKUP($H1162,Leistungszahlen!$A$11:$H$158,4,FALSE))</f>
        <v>0</v>
      </c>
      <c r="AX1162" s="68">
        <f>IF(AF1162=0,0,VLOOKUP($H1162,Leistungszahlen!$A$11:$H$158,5,FALSE))</f>
        <v>0</v>
      </c>
      <c r="AY1162" s="68">
        <f>IF(AG1162=0,0,VLOOKUP($H1162,Leistungszahlen!$A$11:$H$158,6,FALSE))</f>
        <v>0</v>
      </c>
      <c r="AZ1162" s="68">
        <f t="shared" si="591"/>
        <v>0</v>
      </c>
      <c r="BA1162" s="68">
        <f t="shared" si="592"/>
        <v>0</v>
      </c>
      <c r="BC1162" s="68">
        <f t="shared" si="583"/>
        <v>0</v>
      </c>
      <c r="BD1162" s="285"/>
    </row>
    <row r="1163" spans="1:56" s="68" customFormat="1">
      <c r="A1163" s="200"/>
      <c r="B1163" s="200"/>
      <c r="C1163" s="200" t="s">
        <v>420</v>
      </c>
      <c r="D1163" s="200" t="s">
        <v>199</v>
      </c>
      <c r="E1163" s="200" t="s">
        <v>349</v>
      </c>
      <c r="F1163" s="200" t="s">
        <v>1420</v>
      </c>
      <c r="G1163" s="200" t="s">
        <v>163</v>
      </c>
      <c r="H1163" s="201" t="s">
        <v>287</v>
      </c>
      <c r="I1163" s="202">
        <v>21.21</v>
      </c>
      <c r="J1163" s="200" t="s">
        <v>560</v>
      </c>
      <c r="K1163" s="176">
        <v>5</v>
      </c>
      <c r="L1163" s="176">
        <v>1</v>
      </c>
      <c r="M1163" s="176"/>
      <c r="N1163" s="286">
        <v>3</v>
      </c>
      <c r="O1163" s="286">
        <v>3</v>
      </c>
      <c r="P1163" s="176"/>
      <c r="Q1163" s="203">
        <f t="shared" si="584"/>
        <v>3</v>
      </c>
      <c r="R1163" s="203">
        <f t="shared" si="585"/>
        <v>3</v>
      </c>
      <c r="S1163" s="203">
        <f t="shared" si="586"/>
        <v>0</v>
      </c>
      <c r="T1163" s="203">
        <f t="shared" si="587"/>
        <v>0</v>
      </c>
      <c r="U1163" s="203">
        <f t="shared" si="588"/>
        <v>0</v>
      </c>
      <c r="V1163" s="175">
        <f>IF(Q1163&gt;0,VLOOKUP(Q1163,Jahresfaktoren!$A$11:$B$24,2,),0)</f>
        <v>152</v>
      </c>
      <c r="W1163" s="175">
        <f>IF(R1163&gt;0,VLOOKUP(R1163,Jahresfaktoren!$D$11:$E$24,2,),0)</f>
        <v>150</v>
      </c>
      <c r="X1163" s="175">
        <f>IF(S1163&gt;0,VLOOKUP(S1163,Jahresfaktoren!$A$28:$B$29,2,),0)</f>
        <v>0</v>
      </c>
      <c r="Y1163" s="175">
        <f>IF(T1163&gt;0,VLOOKUP(T1163,Jahresfaktoren!$A$28:$B$29,2,),0)</f>
        <v>0</v>
      </c>
      <c r="Z1163" s="175">
        <f>IF(U1163&gt;0,VLOOKUP(U1163,Jahresfaktoren!$A$32:$B$33,2,),)</f>
        <v>0</v>
      </c>
      <c r="AA1163" s="177">
        <f t="shared" si="573"/>
        <v>3223.92</v>
      </c>
      <c r="AB1163" s="177">
        <f t="shared" si="574"/>
        <v>3181.5</v>
      </c>
      <c r="AC1163" s="177" t="str">
        <f t="shared" si="575"/>
        <v/>
      </c>
      <c r="AD1163" s="177" t="str">
        <f t="shared" si="576"/>
        <v/>
      </c>
      <c r="AE1163" s="177" t="str">
        <f t="shared" si="577"/>
        <v/>
      </c>
      <c r="AF1163" s="178">
        <f>IF(Q1163&gt;0,VLOOKUP(H1163,Leistungszahlen!$A$11:$C$158,3,),0)</f>
        <v>0</v>
      </c>
      <c r="AG1163" s="178">
        <f>IF(R1163&gt;0,VLOOKUP(H1163,Leistungszahlen!$A$11:$F$158,6,),IF(T1163&gt;0,VLOOKUP(H1163,Leistungszahlen!$A$11:$F$158,6,),0))</f>
        <v>0</v>
      </c>
      <c r="AH1163" s="179" t="e">
        <f t="shared" ref="AH1163:AH1226" si="593">IF(Q1163&gt;0,AA1163/AF1163,0)</f>
        <v>#DIV/0!</v>
      </c>
      <c r="AI1163" s="179" t="e">
        <f t="shared" ref="AI1163:AI1226" si="594">IF(R1163&gt;0,AB1163/AG1163,0)</f>
        <v>#DIV/0!</v>
      </c>
      <c r="AJ1163" s="179">
        <f t="shared" ref="AJ1163:AJ1226" si="595">IF(S1163&gt;0,AC1163/AF1163,0)</f>
        <v>0</v>
      </c>
      <c r="AK1163" s="179">
        <f t="shared" ref="AK1163:AK1226" si="596">IF(T1163&gt;0,AD1163/AG1163,0)</f>
        <v>0</v>
      </c>
      <c r="AL1163" s="179">
        <f t="shared" ref="AL1163:AL1226" si="597">IF(U1163&gt;0,AE1163/AF1163,0)</f>
        <v>0</v>
      </c>
      <c r="AM1163" s="180">
        <f>IF(L1163=1,Stundensätze!$D$13,IF(L1163=2,Stundensätze!$D$17,IF(L1163=4,Stundensätze!$D$21,"")))</f>
        <v>0</v>
      </c>
      <c r="AN1163" s="180">
        <f>IF(L1163=1,Stundensätze!$D$15,IF(L1163=2,Stundensätze!$D$19,IF(L1163=4,Stundensätze!$D$23,"")))</f>
        <v>0</v>
      </c>
      <c r="AO1163" s="180" t="e">
        <f t="shared" si="578"/>
        <v>#DIV/0!</v>
      </c>
      <c r="AP1163" s="180">
        <f t="shared" si="579"/>
        <v>0</v>
      </c>
      <c r="AQ1163" s="192" t="e">
        <f t="shared" si="580"/>
        <v>#DIV/0!</v>
      </c>
      <c r="AR1163" s="192" t="e">
        <f t="shared" si="581"/>
        <v>#DIV/0!</v>
      </c>
      <c r="AS1163" s="193" t="e">
        <f t="shared" si="582"/>
        <v>#DIV/0!</v>
      </c>
      <c r="AT1163" s="258" t="str">
        <f>IF(K1163=0,0,VLOOKUP(K1163,Kostenstellen!A:B,2,FALSE))</f>
        <v xml:space="preserve">Salinenklinik </v>
      </c>
      <c r="AU1163" s="68" t="str">
        <f t="shared" si="589"/>
        <v>A1</v>
      </c>
      <c r="AV1163" s="68" t="str">
        <f t="shared" si="590"/>
        <v>A1</v>
      </c>
      <c r="AW1163" s="68">
        <f>IF(AF1163=0,0,VLOOKUP($H1163,Leistungszahlen!$A$11:$H$158,4,FALSE))</f>
        <v>0</v>
      </c>
      <c r="AX1163" s="68">
        <f>IF(AF1163=0,0,VLOOKUP($H1163,Leistungszahlen!$A$11:$H$158,5,FALSE))</f>
        <v>0</v>
      </c>
      <c r="AY1163" s="68">
        <f>IF(AG1163=0,0,VLOOKUP($H1163,Leistungszahlen!$A$11:$H$158,6,FALSE))</f>
        <v>0</v>
      </c>
      <c r="AZ1163" s="68">
        <f t="shared" si="591"/>
        <v>0</v>
      </c>
      <c r="BA1163" s="68">
        <f t="shared" si="592"/>
        <v>0</v>
      </c>
      <c r="BC1163" s="68">
        <f t="shared" si="583"/>
        <v>0</v>
      </c>
      <c r="BD1163" s="285"/>
    </row>
    <row r="1164" spans="1:56" s="68" customFormat="1">
      <c r="A1164" s="200"/>
      <c r="B1164" s="200"/>
      <c r="C1164" s="200" t="s">
        <v>420</v>
      </c>
      <c r="D1164" s="200" t="s">
        <v>199</v>
      </c>
      <c r="E1164" s="200" t="s">
        <v>349</v>
      </c>
      <c r="F1164" s="200" t="s">
        <v>1420</v>
      </c>
      <c r="G1164" s="200" t="s">
        <v>251</v>
      </c>
      <c r="H1164" s="201" t="s">
        <v>200</v>
      </c>
      <c r="I1164" s="202">
        <v>5.42</v>
      </c>
      <c r="J1164" s="200" t="s">
        <v>778</v>
      </c>
      <c r="K1164" s="176">
        <v>5</v>
      </c>
      <c r="L1164" s="176">
        <v>1</v>
      </c>
      <c r="M1164" s="176"/>
      <c r="N1164" s="286">
        <v>6</v>
      </c>
      <c r="O1164" s="286"/>
      <c r="P1164" s="176"/>
      <c r="Q1164" s="203">
        <f t="shared" si="584"/>
        <v>6</v>
      </c>
      <c r="R1164" s="203">
        <f t="shared" si="585"/>
        <v>0</v>
      </c>
      <c r="S1164" s="203">
        <f t="shared" si="586"/>
        <v>0</v>
      </c>
      <c r="T1164" s="203">
        <f t="shared" si="587"/>
        <v>0</v>
      </c>
      <c r="U1164" s="203">
        <f t="shared" si="588"/>
        <v>0</v>
      </c>
      <c r="V1164" s="175">
        <f>IF(Q1164&gt;0,VLOOKUP(Q1164,Jahresfaktoren!$A$11:$B$24,2,),0)</f>
        <v>302</v>
      </c>
      <c r="W1164" s="175">
        <f>IF(R1164&gt;0,VLOOKUP(R1164,Jahresfaktoren!$D$11:$E$24,2,),0)</f>
        <v>0</v>
      </c>
      <c r="X1164" s="175">
        <f>IF(S1164&gt;0,VLOOKUP(S1164,Jahresfaktoren!$A$28:$B$29,2,),0)</f>
        <v>0</v>
      </c>
      <c r="Y1164" s="175">
        <f>IF(T1164&gt;0,VLOOKUP(T1164,Jahresfaktoren!$A$28:$B$29,2,),0)</f>
        <v>0</v>
      </c>
      <c r="Z1164" s="175">
        <f>IF(U1164&gt;0,VLOOKUP(U1164,Jahresfaktoren!$A$32:$B$33,2,),)</f>
        <v>0</v>
      </c>
      <c r="AA1164" s="177">
        <f t="shared" si="573"/>
        <v>1636.84</v>
      </c>
      <c r="AB1164" s="177" t="str">
        <f t="shared" si="574"/>
        <v/>
      </c>
      <c r="AC1164" s="177" t="str">
        <f t="shared" si="575"/>
        <v/>
      </c>
      <c r="AD1164" s="177" t="str">
        <f t="shared" si="576"/>
        <v/>
      </c>
      <c r="AE1164" s="177" t="str">
        <f t="shared" si="577"/>
        <v/>
      </c>
      <c r="AF1164" s="178">
        <f>IF(Q1164&gt;0,VLOOKUP(H1164,Leistungszahlen!$A$11:$C$158,3,),0)</f>
        <v>0</v>
      </c>
      <c r="AG1164" s="178">
        <f>IF(R1164&gt;0,VLOOKUP(H1164,Leistungszahlen!$A$11:$F$158,6,),IF(T1164&gt;0,VLOOKUP(H1164,Leistungszahlen!$A$11:$F$158,6,),0))</f>
        <v>0</v>
      </c>
      <c r="AH1164" s="179" t="e">
        <f t="shared" si="593"/>
        <v>#DIV/0!</v>
      </c>
      <c r="AI1164" s="179">
        <f t="shared" si="594"/>
        <v>0</v>
      </c>
      <c r="AJ1164" s="179">
        <f t="shared" si="595"/>
        <v>0</v>
      </c>
      <c r="AK1164" s="179">
        <f t="shared" si="596"/>
        <v>0</v>
      </c>
      <c r="AL1164" s="179">
        <f t="shared" si="597"/>
        <v>0</v>
      </c>
      <c r="AM1164" s="180">
        <f>IF(L1164=1,Stundensätze!$D$13,IF(L1164=2,Stundensätze!$D$17,IF(L1164=4,Stundensätze!$D$21,"")))</f>
        <v>0</v>
      </c>
      <c r="AN1164" s="180">
        <f>IF(L1164=1,Stundensätze!$D$15,IF(L1164=2,Stundensätze!$D$19,IF(L1164=4,Stundensätze!$D$23,"")))</f>
        <v>0</v>
      </c>
      <c r="AO1164" s="180" t="e">
        <f t="shared" si="578"/>
        <v>#DIV/0!</v>
      </c>
      <c r="AP1164" s="180">
        <f t="shared" si="579"/>
        <v>0</v>
      </c>
      <c r="AQ1164" s="192" t="e">
        <f t="shared" si="580"/>
        <v>#DIV/0!</v>
      </c>
      <c r="AR1164" s="192" t="e">
        <f t="shared" si="581"/>
        <v>#DIV/0!</v>
      </c>
      <c r="AS1164" s="193" t="e">
        <f t="shared" si="582"/>
        <v>#DIV/0!</v>
      </c>
      <c r="AT1164" s="258" t="str">
        <f>IF(K1164=0,0,VLOOKUP(K1164,Kostenstellen!A:B,2,FALSE))</f>
        <v xml:space="preserve">Salinenklinik </v>
      </c>
      <c r="AU1164" s="68" t="str">
        <f t="shared" si="589"/>
        <v>B</v>
      </c>
      <c r="AV1164" s="68" t="str">
        <f t="shared" si="590"/>
        <v/>
      </c>
      <c r="AW1164" s="68">
        <f>IF(AF1164=0,0,VLOOKUP($H1164,Leistungszahlen!$A$11:$H$158,4,FALSE))</f>
        <v>0</v>
      </c>
      <c r="AX1164" s="68">
        <f>IF(AF1164=0,0,VLOOKUP($H1164,Leistungszahlen!$A$11:$H$158,5,FALSE))</f>
        <v>0</v>
      </c>
      <c r="AY1164" s="68">
        <f>IF(AG1164=0,0,VLOOKUP($H1164,Leistungszahlen!$A$11:$H$158,6,FALSE))</f>
        <v>0</v>
      </c>
      <c r="AZ1164" s="68">
        <f t="shared" si="591"/>
        <v>0</v>
      </c>
      <c r="BA1164" s="68">
        <f t="shared" si="592"/>
        <v>0</v>
      </c>
      <c r="BC1164" s="68">
        <f t="shared" si="583"/>
        <v>0</v>
      </c>
      <c r="BD1164" s="285"/>
    </row>
    <row r="1165" spans="1:56" s="68" customFormat="1">
      <c r="A1165" s="200"/>
      <c r="B1165" s="200"/>
      <c r="C1165" s="200" t="s">
        <v>420</v>
      </c>
      <c r="D1165" s="200" t="s">
        <v>199</v>
      </c>
      <c r="E1165" s="200" t="s">
        <v>349</v>
      </c>
      <c r="F1165" s="200" t="s">
        <v>1421</v>
      </c>
      <c r="G1165" s="200" t="s">
        <v>163</v>
      </c>
      <c r="H1165" s="201" t="s">
        <v>287</v>
      </c>
      <c r="I1165" s="202">
        <v>21.21</v>
      </c>
      <c r="J1165" s="200" t="s">
        <v>560</v>
      </c>
      <c r="K1165" s="176">
        <v>5</v>
      </c>
      <c r="L1165" s="176">
        <v>1</v>
      </c>
      <c r="M1165" s="176"/>
      <c r="N1165" s="286">
        <v>3</v>
      </c>
      <c r="O1165" s="286">
        <v>3</v>
      </c>
      <c r="P1165" s="176"/>
      <c r="Q1165" s="203">
        <f t="shared" si="584"/>
        <v>3</v>
      </c>
      <c r="R1165" s="203">
        <f t="shared" si="585"/>
        <v>3</v>
      </c>
      <c r="S1165" s="203">
        <f t="shared" si="586"/>
        <v>0</v>
      </c>
      <c r="T1165" s="203">
        <f t="shared" si="587"/>
        <v>0</v>
      </c>
      <c r="U1165" s="203">
        <f t="shared" si="588"/>
        <v>0</v>
      </c>
      <c r="V1165" s="175">
        <f>IF(Q1165&gt;0,VLOOKUP(Q1165,Jahresfaktoren!$A$11:$B$24,2,),0)</f>
        <v>152</v>
      </c>
      <c r="W1165" s="175">
        <f>IF(R1165&gt;0,VLOOKUP(R1165,Jahresfaktoren!$D$11:$E$24,2,),0)</f>
        <v>150</v>
      </c>
      <c r="X1165" s="175">
        <f>IF(S1165&gt;0,VLOOKUP(S1165,Jahresfaktoren!$A$28:$B$29,2,),0)</f>
        <v>0</v>
      </c>
      <c r="Y1165" s="175">
        <f>IF(T1165&gt;0,VLOOKUP(T1165,Jahresfaktoren!$A$28:$B$29,2,),0)</f>
        <v>0</v>
      </c>
      <c r="Z1165" s="175">
        <f>IF(U1165&gt;0,VLOOKUP(U1165,Jahresfaktoren!$A$32:$B$33,2,),)</f>
        <v>0</v>
      </c>
      <c r="AA1165" s="177">
        <f t="shared" si="573"/>
        <v>3223.92</v>
      </c>
      <c r="AB1165" s="177">
        <f t="shared" si="574"/>
        <v>3181.5</v>
      </c>
      <c r="AC1165" s="177" t="str">
        <f t="shared" si="575"/>
        <v/>
      </c>
      <c r="AD1165" s="177" t="str">
        <f t="shared" si="576"/>
        <v/>
      </c>
      <c r="AE1165" s="177" t="str">
        <f t="shared" si="577"/>
        <v/>
      </c>
      <c r="AF1165" s="178">
        <f>IF(Q1165&gt;0,VLOOKUP(H1165,Leistungszahlen!$A$11:$C$158,3,),0)</f>
        <v>0</v>
      </c>
      <c r="AG1165" s="178">
        <f>IF(R1165&gt;0,VLOOKUP(H1165,Leistungszahlen!$A$11:$F$158,6,),IF(T1165&gt;0,VLOOKUP(H1165,Leistungszahlen!$A$11:$F$158,6,),0))</f>
        <v>0</v>
      </c>
      <c r="AH1165" s="179" t="e">
        <f t="shared" si="593"/>
        <v>#DIV/0!</v>
      </c>
      <c r="AI1165" s="179" t="e">
        <f t="shared" si="594"/>
        <v>#DIV/0!</v>
      </c>
      <c r="AJ1165" s="179">
        <f t="shared" si="595"/>
        <v>0</v>
      </c>
      <c r="AK1165" s="179">
        <f t="shared" si="596"/>
        <v>0</v>
      </c>
      <c r="AL1165" s="179">
        <f t="shared" si="597"/>
        <v>0</v>
      </c>
      <c r="AM1165" s="180">
        <f>IF(L1165=1,Stundensätze!$D$13,IF(L1165=2,Stundensätze!$D$17,IF(L1165=4,Stundensätze!$D$21,"")))</f>
        <v>0</v>
      </c>
      <c r="AN1165" s="180">
        <f>IF(L1165=1,Stundensätze!$D$15,IF(L1165=2,Stundensätze!$D$19,IF(L1165=4,Stundensätze!$D$23,"")))</f>
        <v>0</v>
      </c>
      <c r="AO1165" s="180" t="e">
        <f t="shared" si="578"/>
        <v>#DIV/0!</v>
      </c>
      <c r="AP1165" s="180">
        <f t="shared" si="579"/>
        <v>0</v>
      </c>
      <c r="AQ1165" s="192" t="e">
        <f t="shared" si="580"/>
        <v>#DIV/0!</v>
      </c>
      <c r="AR1165" s="192" t="e">
        <f t="shared" si="581"/>
        <v>#DIV/0!</v>
      </c>
      <c r="AS1165" s="193" t="e">
        <f t="shared" si="582"/>
        <v>#DIV/0!</v>
      </c>
      <c r="AT1165" s="258" t="str">
        <f>IF(K1165=0,0,VLOOKUP(K1165,Kostenstellen!A:B,2,FALSE))</f>
        <v xml:space="preserve">Salinenklinik </v>
      </c>
      <c r="AU1165" s="68" t="str">
        <f t="shared" si="589"/>
        <v>A1</v>
      </c>
      <c r="AV1165" s="68" t="str">
        <f t="shared" si="590"/>
        <v>A1</v>
      </c>
      <c r="AW1165" s="68">
        <f>IF(AF1165=0,0,VLOOKUP($H1165,Leistungszahlen!$A$11:$H$158,4,FALSE))</f>
        <v>0</v>
      </c>
      <c r="AX1165" s="68">
        <f>IF(AF1165=0,0,VLOOKUP($H1165,Leistungszahlen!$A$11:$H$158,5,FALSE))</f>
        <v>0</v>
      </c>
      <c r="AY1165" s="68">
        <f>IF(AG1165=0,0,VLOOKUP($H1165,Leistungszahlen!$A$11:$H$158,6,FALSE))</f>
        <v>0</v>
      </c>
      <c r="AZ1165" s="68">
        <f t="shared" si="591"/>
        <v>0</v>
      </c>
      <c r="BA1165" s="68">
        <f t="shared" si="592"/>
        <v>0</v>
      </c>
      <c r="BC1165" s="68">
        <f t="shared" si="583"/>
        <v>0</v>
      </c>
      <c r="BD1165" s="285"/>
    </row>
    <row r="1166" spans="1:56" s="68" customFormat="1">
      <c r="A1166" s="200"/>
      <c r="B1166" s="200"/>
      <c r="C1166" s="200" t="s">
        <v>420</v>
      </c>
      <c r="D1166" s="200" t="s">
        <v>199</v>
      </c>
      <c r="E1166" s="200" t="s">
        <v>349</v>
      </c>
      <c r="F1166" s="200" t="s">
        <v>1421</v>
      </c>
      <c r="G1166" s="200" t="s">
        <v>251</v>
      </c>
      <c r="H1166" s="201" t="s">
        <v>200</v>
      </c>
      <c r="I1166" s="202">
        <v>5.42</v>
      </c>
      <c r="J1166" s="200" t="s">
        <v>778</v>
      </c>
      <c r="K1166" s="176">
        <v>5</v>
      </c>
      <c r="L1166" s="176">
        <v>1</v>
      </c>
      <c r="M1166" s="176"/>
      <c r="N1166" s="286">
        <v>6</v>
      </c>
      <c r="O1166" s="286"/>
      <c r="P1166" s="176"/>
      <c r="Q1166" s="203">
        <f t="shared" si="584"/>
        <v>6</v>
      </c>
      <c r="R1166" s="203">
        <f t="shared" si="585"/>
        <v>0</v>
      </c>
      <c r="S1166" s="203">
        <f t="shared" si="586"/>
        <v>0</v>
      </c>
      <c r="T1166" s="203">
        <f t="shared" si="587"/>
        <v>0</v>
      </c>
      <c r="U1166" s="203">
        <f t="shared" si="588"/>
        <v>0</v>
      </c>
      <c r="V1166" s="175">
        <f>IF(Q1166&gt;0,VLOOKUP(Q1166,Jahresfaktoren!$A$11:$B$24,2,),0)</f>
        <v>302</v>
      </c>
      <c r="W1166" s="175">
        <f>IF(R1166&gt;0,VLOOKUP(R1166,Jahresfaktoren!$D$11:$E$24,2,),0)</f>
        <v>0</v>
      </c>
      <c r="X1166" s="175">
        <f>IF(S1166&gt;0,VLOOKUP(S1166,Jahresfaktoren!$A$28:$B$29,2,),0)</f>
        <v>0</v>
      </c>
      <c r="Y1166" s="175">
        <f>IF(T1166&gt;0,VLOOKUP(T1166,Jahresfaktoren!$A$28:$B$29,2,),0)</f>
        <v>0</v>
      </c>
      <c r="Z1166" s="175">
        <f>IF(U1166&gt;0,VLOOKUP(U1166,Jahresfaktoren!$A$32:$B$33,2,),)</f>
        <v>0</v>
      </c>
      <c r="AA1166" s="177">
        <f t="shared" si="573"/>
        <v>1636.84</v>
      </c>
      <c r="AB1166" s="177" t="str">
        <f t="shared" si="574"/>
        <v/>
      </c>
      <c r="AC1166" s="177" t="str">
        <f t="shared" si="575"/>
        <v/>
      </c>
      <c r="AD1166" s="177" t="str">
        <f t="shared" si="576"/>
        <v/>
      </c>
      <c r="AE1166" s="177" t="str">
        <f t="shared" si="577"/>
        <v/>
      </c>
      <c r="AF1166" s="178">
        <f>IF(Q1166&gt;0,VLOOKUP(H1166,Leistungszahlen!$A$11:$C$158,3,),0)</f>
        <v>0</v>
      </c>
      <c r="AG1166" s="178">
        <f>IF(R1166&gt;0,VLOOKUP(H1166,Leistungszahlen!$A$11:$F$158,6,),IF(T1166&gt;0,VLOOKUP(H1166,Leistungszahlen!$A$11:$F$158,6,),0))</f>
        <v>0</v>
      </c>
      <c r="AH1166" s="179" t="e">
        <f t="shared" si="593"/>
        <v>#DIV/0!</v>
      </c>
      <c r="AI1166" s="179">
        <f t="shared" si="594"/>
        <v>0</v>
      </c>
      <c r="AJ1166" s="179">
        <f t="shared" si="595"/>
        <v>0</v>
      </c>
      <c r="AK1166" s="179">
        <f t="shared" si="596"/>
        <v>0</v>
      </c>
      <c r="AL1166" s="179">
        <f t="shared" si="597"/>
        <v>0</v>
      </c>
      <c r="AM1166" s="180">
        <f>IF(L1166=1,Stundensätze!$D$13,IF(L1166=2,Stundensätze!$D$17,IF(L1166=4,Stundensätze!$D$21,"")))</f>
        <v>0</v>
      </c>
      <c r="AN1166" s="180">
        <f>IF(L1166=1,Stundensätze!$D$15,IF(L1166=2,Stundensätze!$D$19,IF(L1166=4,Stundensätze!$D$23,"")))</f>
        <v>0</v>
      </c>
      <c r="AO1166" s="180" t="e">
        <f t="shared" si="578"/>
        <v>#DIV/0!</v>
      </c>
      <c r="AP1166" s="180">
        <f t="shared" si="579"/>
        <v>0</v>
      </c>
      <c r="AQ1166" s="192" t="e">
        <f t="shared" si="580"/>
        <v>#DIV/0!</v>
      </c>
      <c r="AR1166" s="192" t="e">
        <f t="shared" si="581"/>
        <v>#DIV/0!</v>
      </c>
      <c r="AS1166" s="193" t="e">
        <f t="shared" si="582"/>
        <v>#DIV/0!</v>
      </c>
      <c r="AT1166" s="258" t="str">
        <f>IF(K1166=0,0,VLOOKUP(K1166,Kostenstellen!A:B,2,FALSE))</f>
        <v xml:space="preserve">Salinenklinik </v>
      </c>
      <c r="AU1166" s="68" t="str">
        <f t="shared" si="589"/>
        <v>B</v>
      </c>
      <c r="AV1166" s="68" t="str">
        <f t="shared" si="590"/>
        <v/>
      </c>
      <c r="AW1166" s="68">
        <f>IF(AF1166=0,0,VLOOKUP($H1166,Leistungszahlen!$A$11:$H$158,4,FALSE))</f>
        <v>0</v>
      </c>
      <c r="AX1166" s="68">
        <f>IF(AF1166=0,0,VLOOKUP($H1166,Leistungszahlen!$A$11:$H$158,5,FALSE))</f>
        <v>0</v>
      </c>
      <c r="AY1166" s="68">
        <f>IF(AG1166=0,0,VLOOKUP($H1166,Leistungszahlen!$A$11:$H$158,6,FALSE))</f>
        <v>0</v>
      </c>
      <c r="AZ1166" s="68">
        <f t="shared" si="591"/>
        <v>0</v>
      </c>
      <c r="BA1166" s="68">
        <f t="shared" si="592"/>
        <v>0</v>
      </c>
      <c r="BC1166" s="68">
        <f t="shared" si="583"/>
        <v>0</v>
      </c>
      <c r="BD1166" s="285"/>
    </row>
    <row r="1167" spans="1:56" s="68" customFormat="1">
      <c r="A1167" s="200"/>
      <c r="B1167" s="200"/>
      <c r="C1167" s="200" t="s">
        <v>420</v>
      </c>
      <c r="D1167" s="200" t="s">
        <v>199</v>
      </c>
      <c r="E1167" s="200" t="s">
        <v>349</v>
      </c>
      <c r="F1167" s="200" t="s">
        <v>1422</v>
      </c>
      <c r="G1167" s="200" t="s">
        <v>163</v>
      </c>
      <c r="H1167" s="201" t="s">
        <v>287</v>
      </c>
      <c r="I1167" s="202">
        <v>21.21</v>
      </c>
      <c r="J1167" s="200" t="s">
        <v>560</v>
      </c>
      <c r="K1167" s="176">
        <v>5</v>
      </c>
      <c r="L1167" s="176">
        <v>1</v>
      </c>
      <c r="M1167" s="176"/>
      <c r="N1167" s="286">
        <v>3</v>
      </c>
      <c r="O1167" s="286">
        <v>3</v>
      </c>
      <c r="P1167" s="176"/>
      <c r="Q1167" s="203">
        <f t="shared" si="584"/>
        <v>3</v>
      </c>
      <c r="R1167" s="203">
        <f t="shared" si="585"/>
        <v>3</v>
      </c>
      <c r="S1167" s="203">
        <f t="shared" si="586"/>
        <v>0</v>
      </c>
      <c r="T1167" s="203">
        <f t="shared" si="587"/>
        <v>0</v>
      </c>
      <c r="U1167" s="203">
        <f t="shared" si="588"/>
        <v>0</v>
      </c>
      <c r="V1167" s="175">
        <f>IF(Q1167&gt;0,VLOOKUP(Q1167,Jahresfaktoren!$A$11:$B$24,2,),0)</f>
        <v>152</v>
      </c>
      <c r="W1167" s="175">
        <f>IF(R1167&gt;0,VLOOKUP(R1167,Jahresfaktoren!$D$11:$E$24,2,),0)</f>
        <v>150</v>
      </c>
      <c r="X1167" s="175">
        <f>IF(S1167&gt;0,VLOOKUP(S1167,Jahresfaktoren!$A$28:$B$29,2,),0)</f>
        <v>0</v>
      </c>
      <c r="Y1167" s="175">
        <f>IF(T1167&gt;0,VLOOKUP(T1167,Jahresfaktoren!$A$28:$B$29,2,),0)</f>
        <v>0</v>
      </c>
      <c r="Z1167" s="175">
        <f>IF(U1167&gt;0,VLOOKUP(U1167,Jahresfaktoren!$A$32:$B$33,2,),)</f>
        <v>0</v>
      </c>
      <c r="AA1167" s="177">
        <f t="shared" si="573"/>
        <v>3223.92</v>
      </c>
      <c r="AB1167" s="177">
        <f t="shared" si="574"/>
        <v>3181.5</v>
      </c>
      <c r="AC1167" s="177" t="str">
        <f t="shared" si="575"/>
        <v/>
      </c>
      <c r="AD1167" s="177" t="str">
        <f t="shared" si="576"/>
        <v/>
      </c>
      <c r="AE1167" s="177" t="str">
        <f t="shared" si="577"/>
        <v/>
      </c>
      <c r="AF1167" s="178">
        <f>IF(Q1167&gt;0,VLOOKUP(H1167,Leistungszahlen!$A$11:$C$158,3,),0)</f>
        <v>0</v>
      </c>
      <c r="AG1167" s="178">
        <f>IF(R1167&gt;0,VLOOKUP(H1167,Leistungszahlen!$A$11:$F$158,6,),IF(T1167&gt;0,VLOOKUP(H1167,Leistungszahlen!$A$11:$F$158,6,),0))</f>
        <v>0</v>
      </c>
      <c r="AH1167" s="179" t="e">
        <f t="shared" si="593"/>
        <v>#DIV/0!</v>
      </c>
      <c r="AI1167" s="179" t="e">
        <f t="shared" si="594"/>
        <v>#DIV/0!</v>
      </c>
      <c r="AJ1167" s="179">
        <f t="shared" si="595"/>
        <v>0</v>
      </c>
      <c r="AK1167" s="179">
        <f t="shared" si="596"/>
        <v>0</v>
      </c>
      <c r="AL1167" s="179">
        <f t="shared" si="597"/>
        <v>0</v>
      </c>
      <c r="AM1167" s="180">
        <f>IF(L1167=1,Stundensätze!$D$13,IF(L1167=2,Stundensätze!$D$17,IF(L1167=4,Stundensätze!$D$21,"")))</f>
        <v>0</v>
      </c>
      <c r="AN1167" s="180">
        <f>IF(L1167=1,Stundensätze!$D$15,IF(L1167=2,Stundensätze!$D$19,IF(L1167=4,Stundensätze!$D$23,"")))</f>
        <v>0</v>
      </c>
      <c r="AO1167" s="180" t="e">
        <f t="shared" si="578"/>
        <v>#DIV/0!</v>
      </c>
      <c r="AP1167" s="180">
        <f t="shared" si="579"/>
        <v>0</v>
      </c>
      <c r="AQ1167" s="192" t="e">
        <f t="shared" si="580"/>
        <v>#DIV/0!</v>
      </c>
      <c r="AR1167" s="192" t="e">
        <f t="shared" si="581"/>
        <v>#DIV/0!</v>
      </c>
      <c r="AS1167" s="193" t="e">
        <f t="shared" si="582"/>
        <v>#DIV/0!</v>
      </c>
      <c r="AT1167" s="258" t="str">
        <f>IF(K1167=0,0,VLOOKUP(K1167,Kostenstellen!A:B,2,FALSE))</f>
        <v xml:space="preserve">Salinenklinik </v>
      </c>
      <c r="AU1167" s="68" t="str">
        <f t="shared" si="589"/>
        <v>A1</v>
      </c>
      <c r="AV1167" s="68" t="str">
        <f t="shared" si="590"/>
        <v>A1</v>
      </c>
      <c r="AW1167" s="68">
        <f>IF(AF1167=0,0,VLOOKUP($H1167,Leistungszahlen!$A$11:$H$158,4,FALSE))</f>
        <v>0</v>
      </c>
      <c r="AX1167" s="68">
        <f>IF(AF1167=0,0,VLOOKUP($H1167,Leistungszahlen!$A$11:$H$158,5,FALSE))</f>
        <v>0</v>
      </c>
      <c r="AY1167" s="68">
        <f>IF(AG1167=0,0,VLOOKUP($H1167,Leistungszahlen!$A$11:$H$158,6,FALSE))</f>
        <v>0</v>
      </c>
      <c r="AZ1167" s="68">
        <f t="shared" si="591"/>
        <v>0</v>
      </c>
      <c r="BA1167" s="68">
        <f t="shared" si="592"/>
        <v>0</v>
      </c>
      <c r="BC1167" s="68">
        <f t="shared" si="583"/>
        <v>0</v>
      </c>
      <c r="BD1167" s="285"/>
    </row>
    <row r="1168" spans="1:56" s="68" customFormat="1">
      <c r="A1168" s="200"/>
      <c r="B1168" s="200"/>
      <c r="C1168" s="200" t="s">
        <v>420</v>
      </c>
      <c r="D1168" s="200" t="s">
        <v>199</v>
      </c>
      <c r="E1168" s="200" t="s">
        <v>349</v>
      </c>
      <c r="F1168" s="200" t="s">
        <v>1422</v>
      </c>
      <c r="G1168" s="200" t="s">
        <v>251</v>
      </c>
      <c r="H1168" s="201" t="s">
        <v>200</v>
      </c>
      <c r="I1168" s="202">
        <v>5.42</v>
      </c>
      <c r="J1168" s="200" t="s">
        <v>778</v>
      </c>
      <c r="K1168" s="176">
        <v>5</v>
      </c>
      <c r="L1168" s="176">
        <v>1</v>
      </c>
      <c r="M1168" s="176"/>
      <c r="N1168" s="286">
        <v>6</v>
      </c>
      <c r="O1168" s="286"/>
      <c r="P1168" s="176"/>
      <c r="Q1168" s="203">
        <f t="shared" si="584"/>
        <v>6</v>
      </c>
      <c r="R1168" s="203">
        <f t="shared" si="585"/>
        <v>0</v>
      </c>
      <c r="S1168" s="203">
        <f t="shared" si="586"/>
        <v>0</v>
      </c>
      <c r="T1168" s="203">
        <f t="shared" si="587"/>
        <v>0</v>
      </c>
      <c r="U1168" s="203">
        <f t="shared" si="588"/>
        <v>0</v>
      </c>
      <c r="V1168" s="175">
        <f>IF(Q1168&gt;0,VLOOKUP(Q1168,Jahresfaktoren!$A$11:$B$24,2,),0)</f>
        <v>302</v>
      </c>
      <c r="W1168" s="175">
        <f>IF(R1168&gt;0,VLOOKUP(R1168,Jahresfaktoren!$D$11:$E$24,2,),0)</f>
        <v>0</v>
      </c>
      <c r="X1168" s="175">
        <f>IF(S1168&gt;0,VLOOKUP(S1168,Jahresfaktoren!$A$28:$B$29,2,),0)</f>
        <v>0</v>
      </c>
      <c r="Y1168" s="175">
        <f>IF(T1168&gt;0,VLOOKUP(T1168,Jahresfaktoren!$A$28:$B$29,2,),0)</f>
        <v>0</v>
      </c>
      <c r="Z1168" s="175">
        <f>IF(U1168&gt;0,VLOOKUP(U1168,Jahresfaktoren!$A$32:$B$33,2,),)</f>
        <v>0</v>
      </c>
      <c r="AA1168" s="177">
        <f t="shared" si="573"/>
        <v>1636.84</v>
      </c>
      <c r="AB1168" s="177" t="str">
        <f t="shared" si="574"/>
        <v/>
      </c>
      <c r="AC1168" s="177" t="str">
        <f t="shared" si="575"/>
        <v/>
      </c>
      <c r="AD1168" s="177" t="str">
        <f t="shared" si="576"/>
        <v/>
      </c>
      <c r="AE1168" s="177" t="str">
        <f t="shared" si="577"/>
        <v/>
      </c>
      <c r="AF1168" s="178">
        <f>IF(Q1168&gt;0,VLOOKUP(H1168,Leistungszahlen!$A$11:$C$158,3,),0)</f>
        <v>0</v>
      </c>
      <c r="AG1168" s="178">
        <f>IF(R1168&gt;0,VLOOKUP(H1168,Leistungszahlen!$A$11:$F$158,6,),IF(T1168&gt;0,VLOOKUP(H1168,Leistungszahlen!$A$11:$F$158,6,),0))</f>
        <v>0</v>
      </c>
      <c r="AH1168" s="179" t="e">
        <f t="shared" si="593"/>
        <v>#DIV/0!</v>
      </c>
      <c r="AI1168" s="179">
        <f t="shared" si="594"/>
        <v>0</v>
      </c>
      <c r="AJ1168" s="179">
        <f t="shared" si="595"/>
        <v>0</v>
      </c>
      <c r="AK1168" s="179">
        <f t="shared" si="596"/>
        <v>0</v>
      </c>
      <c r="AL1168" s="179">
        <f t="shared" si="597"/>
        <v>0</v>
      </c>
      <c r="AM1168" s="180">
        <f>IF(L1168=1,Stundensätze!$D$13,IF(L1168=2,Stundensätze!$D$17,IF(L1168=4,Stundensätze!$D$21,"")))</f>
        <v>0</v>
      </c>
      <c r="AN1168" s="180">
        <f>IF(L1168=1,Stundensätze!$D$15,IF(L1168=2,Stundensätze!$D$19,IF(L1168=4,Stundensätze!$D$23,"")))</f>
        <v>0</v>
      </c>
      <c r="AO1168" s="180" t="e">
        <f t="shared" si="578"/>
        <v>#DIV/0!</v>
      </c>
      <c r="AP1168" s="180">
        <f t="shared" si="579"/>
        <v>0</v>
      </c>
      <c r="AQ1168" s="192" t="e">
        <f t="shared" si="580"/>
        <v>#DIV/0!</v>
      </c>
      <c r="AR1168" s="192" t="e">
        <f t="shared" si="581"/>
        <v>#DIV/0!</v>
      </c>
      <c r="AS1168" s="193" t="e">
        <f t="shared" si="582"/>
        <v>#DIV/0!</v>
      </c>
      <c r="AT1168" s="258" t="str">
        <f>IF(K1168=0,0,VLOOKUP(K1168,Kostenstellen!A:B,2,FALSE))</f>
        <v xml:space="preserve">Salinenklinik </v>
      </c>
      <c r="AU1168" s="68" t="str">
        <f t="shared" si="589"/>
        <v>B</v>
      </c>
      <c r="AV1168" s="68" t="str">
        <f t="shared" si="590"/>
        <v/>
      </c>
      <c r="AW1168" s="68">
        <f>IF(AF1168=0,0,VLOOKUP($H1168,Leistungszahlen!$A$11:$H$158,4,FALSE))</f>
        <v>0</v>
      </c>
      <c r="AX1168" s="68">
        <f>IF(AF1168=0,0,VLOOKUP($H1168,Leistungszahlen!$A$11:$H$158,5,FALSE))</f>
        <v>0</v>
      </c>
      <c r="AY1168" s="68">
        <f>IF(AG1168=0,0,VLOOKUP($H1168,Leistungszahlen!$A$11:$H$158,6,FALSE))</f>
        <v>0</v>
      </c>
      <c r="AZ1168" s="68">
        <f t="shared" si="591"/>
        <v>0</v>
      </c>
      <c r="BA1168" s="68">
        <f t="shared" si="592"/>
        <v>0</v>
      </c>
      <c r="BC1168" s="68">
        <f t="shared" si="583"/>
        <v>0</v>
      </c>
      <c r="BD1168" s="285"/>
    </row>
    <row r="1169" spans="1:56" s="68" customFormat="1">
      <c r="A1169" s="200"/>
      <c r="B1169" s="200"/>
      <c r="C1169" s="200" t="s">
        <v>420</v>
      </c>
      <c r="D1169" s="200" t="s">
        <v>199</v>
      </c>
      <c r="E1169" s="200" t="s">
        <v>349</v>
      </c>
      <c r="F1169" s="200" t="s">
        <v>1423</v>
      </c>
      <c r="G1169" s="200" t="s">
        <v>163</v>
      </c>
      <c r="H1169" s="201" t="s">
        <v>287</v>
      </c>
      <c r="I1169" s="202">
        <v>21.21</v>
      </c>
      <c r="J1169" s="200" t="s">
        <v>560</v>
      </c>
      <c r="K1169" s="176">
        <v>5</v>
      </c>
      <c r="L1169" s="176">
        <v>1</v>
      </c>
      <c r="M1169" s="176"/>
      <c r="N1169" s="286">
        <v>3</v>
      </c>
      <c r="O1169" s="286">
        <v>3</v>
      </c>
      <c r="P1169" s="176"/>
      <c r="Q1169" s="203">
        <f t="shared" si="584"/>
        <v>3</v>
      </c>
      <c r="R1169" s="203">
        <f t="shared" si="585"/>
        <v>3</v>
      </c>
      <c r="S1169" s="203">
        <f t="shared" si="586"/>
        <v>0</v>
      </c>
      <c r="T1169" s="203">
        <f t="shared" si="587"/>
        <v>0</v>
      </c>
      <c r="U1169" s="203">
        <f t="shared" si="588"/>
        <v>0</v>
      </c>
      <c r="V1169" s="175">
        <f>IF(Q1169&gt;0,VLOOKUP(Q1169,Jahresfaktoren!$A$11:$B$24,2,),0)</f>
        <v>152</v>
      </c>
      <c r="W1169" s="175">
        <f>IF(R1169&gt;0,VLOOKUP(R1169,Jahresfaktoren!$D$11:$E$24,2,),0)</f>
        <v>150</v>
      </c>
      <c r="X1169" s="175">
        <f>IF(S1169&gt;0,VLOOKUP(S1169,Jahresfaktoren!$A$28:$B$29,2,),0)</f>
        <v>0</v>
      </c>
      <c r="Y1169" s="175">
        <f>IF(T1169&gt;0,VLOOKUP(T1169,Jahresfaktoren!$A$28:$B$29,2,),0)</f>
        <v>0</v>
      </c>
      <c r="Z1169" s="175">
        <f>IF(U1169&gt;0,VLOOKUP(U1169,Jahresfaktoren!$A$32:$B$33,2,),)</f>
        <v>0</v>
      </c>
      <c r="AA1169" s="177">
        <f t="shared" si="573"/>
        <v>3223.92</v>
      </c>
      <c r="AB1169" s="177">
        <f t="shared" si="574"/>
        <v>3181.5</v>
      </c>
      <c r="AC1169" s="177" t="str">
        <f t="shared" si="575"/>
        <v/>
      </c>
      <c r="AD1169" s="177" t="str">
        <f t="shared" si="576"/>
        <v/>
      </c>
      <c r="AE1169" s="177" t="str">
        <f t="shared" si="577"/>
        <v/>
      </c>
      <c r="AF1169" s="178">
        <f>IF(Q1169&gt;0,VLOOKUP(H1169,Leistungszahlen!$A$11:$C$158,3,),0)</f>
        <v>0</v>
      </c>
      <c r="AG1169" s="178">
        <f>IF(R1169&gt;0,VLOOKUP(H1169,Leistungszahlen!$A$11:$F$158,6,),IF(T1169&gt;0,VLOOKUP(H1169,Leistungszahlen!$A$11:$F$158,6,),0))</f>
        <v>0</v>
      </c>
      <c r="AH1169" s="179" t="e">
        <f t="shared" si="593"/>
        <v>#DIV/0!</v>
      </c>
      <c r="AI1169" s="179" t="e">
        <f t="shared" si="594"/>
        <v>#DIV/0!</v>
      </c>
      <c r="AJ1169" s="179">
        <f t="shared" si="595"/>
        <v>0</v>
      </c>
      <c r="AK1169" s="179">
        <f t="shared" si="596"/>
        <v>0</v>
      </c>
      <c r="AL1169" s="179">
        <f t="shared" si="597"/>
        <v>0</v>
      </c>
      <c r="AM1169" s="180">
        <f>IF(L1169=1,Stundensätze!$D$13,IF(L1169=2,Stundensätze!$D$17,IF(L1169=4,Stundensätze!$D$21,"")))</f>
        <v>0</v>
      </c>
      <c r="AN1169" s="180">
        <f>IF(L1169=1,Stundensätze!$D$15,IF(L1169=2,Stundensätze!$D$19,IF(L1169=4,Stundensätze!$D$23,"")))</f>
        <v>0</v>
      </c>
      <c r="AO1169" s="180" t="e">
        <f t="shared" si="578"/>
        <v>#DIV/0!</v>
      </c>
      <c r="AP1169" s="180">
        <f t="shared" si="579"/>
        <v>0</v>
      </c>
      <c r="AQ1169" s="192" t="e">
        <f t="shared" si="580"/>
        <v>#DIV/0!</v>
      </c>
      <c r="AR1169" s="192" t="e">
        <f t="shared" si="581"/>
        <v>#DIV/0!</v>
      </c>
      <c r="AS1169" s="193" t="e">
        <f t="shared" si="582"/>
        <v>#DIV/0!</v>
      </c>
      <c r="AT1169" s="258" t="str">
        <f>IF(K1169=0,0,VLOOKUP(K1169,Kostenstellen!A:B,2,FALSE))</f>
        <v xml:space="preserve">Salinenklinik </v>
      </c>
      <c r="AU1169" s="68" t="str">
        <f t="shared" si="589"/>
        <v>A1</v>
      </c>
      <c r="AV1169" s="68" t="str">
        <f t="shared" si="590"/>
        <v>A1</v>
      </c>
      <c r="AW1169" s="68">
        <f>IF(AF1169=0,0,VLOOKUP($H1169,Leistungszahlen!$A$11:$H$158,4,FALSE))</f>
        <v>0</v>
      </c>
      <c r="AX1169" s="68">
        <f>IF(AF1169=0,0,VLOOKUP($H1169,Leistungszahlen!$A$11:$H$158,5,FALSE))</f>
        <v>0</v>
      </c>
      <c r="AY1169" s="68">
        <f>IF(AG1169=0,0,VLOOKUP($H1169,Leistungszahlen!$A$11:$H$158,6,FALSE))</f>
        <v>0</v>
      </c>
      <c r="AZ1169" s="68">
        <f t="shared" si="591"/>
        <v>0</v>
      </c>
      <c r="BA1169" s="68">
        <f t="shared" si="592"/>
        <v>0</v>
      </c>
      <c r="BC1169" s="68">
        <f t="shared" si="583"/>
        <v>0</v>
      </c>
      <c r="BD1169" s="285"/>
    </row>
    <row r="1170" spans="1:56" s="68" customFormat="1">
      <c r="A1170" s="200"/>
      <c r="B1170" s="200"/>
      <c r="C1170" s="200" t="s">
        <v>420</v>
      </c>
      <c r="D1170" s="200" t="s">
        <v>199</v>
      </c>
      <c r="E1170" s="200" t="s">
        <v>349</v>
      </c>
      <c r="F1170" s="200" t="s">
        <v>1423</v>
      </c>
      <c r="G1170" s="200" t="s">
        <v>251</v>
      </c>
      <c r="H1170" s="201" t="s">
        <v>200</v>
      </c>
      <c r="I1170" s="202">
        <v>5.42</v>
      </c>
      <c r="J1170" s="200" t="s">
        <v>778</v>
      </c>
      <c r="K1170" s="176">
        <v>5</v>
      </c>
      <c r="L1170" s="176">
        <v>1</v>
      </c>
      <c r="M1170" s="176"/>
      <c r="N1170" s="286">
        <v>6</v>
      </c>
      <c r="O1170" s="286"/>
      <c r="P1170" s="176"/>
      <c r="Q1170" s="203">
        <f t="shared" si="584"/>
        <v>6</v>
      </c>
      <c r="R1170" s="203">
        <f t="shared" si="585"/>
        <v>0</v>
      </c>
      <c r="S1170" s="203">
        <f t="shared" si="586"/>
        <v>0</v>
      </c>
      <c r="T1170" s="203">
        <f t="shared" si="587"/>
        <v>0</v>
      </c>
      <c r="U1170" s="203">
        <f t="shared" si="588"/>
        <v>0</v>
      </c>
      <c r="V1170" s="175">
        <f>IF(Q1170&gt;0,VLOOKUP(Q1170,Jahresfaktoren!$A$11:$B$24,2,),0)</f>
        <v>302</v>
      </c>
      <c r="W1170" s="175">
        <f>IF(R1170&gt;0,VLOOKUP(R1170,Jahresfaktoren!$D$11:$E$24,2,),0)</f>
        <v>0</v>
      </c>
      <c r="X1170" s="175">
        <f>IF(S1170&gt;0,VLOOKUP(S1170,Jahresfaktoren!$A$28:$B$29,2,),0)</f>
        <v>0</v>
      </c>
      <c r="Y1170" s="175">
        <f>IF(T1170&gt;0,VLOOKUP(T1170,Jahresfaktoren!$A$28:$B$29,2,),0)</f>
        <v>0</v>
      </c>
      <c r="Z1170" s="175">
        <f>IF(U1170&gt;0,VLOOKUP(U1170,Jahresfaktoren!$A$32:$B$33,2,),)</f>
        <v>0</v>
      </c>
      <c r="AA1170" s="177">
        <f t="shared" si="573"/>
        <v>1636.84</v>
      </c>
      <c r="AB1170" s="177" t="str">
        <f t="shared" si="574"/>
        <v/>
      </c>
      <c r="AC1170" s="177" t="str">
        <f t="shared" si="575"/>
        <v/>
      </c>
      <c r="AD1170" s="177" t="str">
        <f t="shared" si="576"/>
        <v/>
      </c>
      <c r="AE1170" s="177" t="str">
        <f t="shared" si="577"/>
        <v/>
      </c>
      <c r="AF1170" s="178">
        <f>IF(Q1170&gt;0,VLOOKUP(H1170,Leistungszahlen!$A$11:$C$158,3,),0)</f>
        <v>0</v>
      </c>
      <c r="AG1170" s="178">
        <f>IF(R1170&gt;0,VLOOKUP(H1170,Leistungszahlen!$A$11:$F$158,6,),IF(T1170&gt;0,VLOOKUP(H1170,Leistungszahlen!$A$11:$F$158,6,),0))</f>
        <v>0</v>
      </c>
      <c r="AH1170" s="179" t="e">
        <f t="shared" si="593"/>
        <v>#DIV/0!</v>
      </c>
      <c r="AI1170" s="179">
        <f t="shared" si="594"/>
        <v>0</v>
      </c>
      <c r="AJ1170" s="179">
        <f t="shared" si="595"/>
        <v>0</v>
      </c>
      <c r="AK1170" s="179">
        <f t="shared" si="596"/>
        <v>0</v>
      </c>
      <c r="AL1170" s="179">
        <f t="shared" si="597"/>
        <v>0</v>
      </c>
      <c r="AM1170" s="180">
        <f>IF(L1170=1,Stundensätze!$D$13,IF(L1170=2,Stundensätze!$D$17,IF(L1170=4,Stundensätze!$D$21,"")))</f>
        <v>0</v>
      </c>
      <c r="AN1170" s="180">
        <f>IF(L1170=1,Stundensätze!$D$15,IF(L1170=2,Stundensätze!$D$19,IF(L1170=4,Stundensätze!$D$23,"")))</f>
        <v>0</v>
      </c>
      <c r="AO1170" s="180" t="e">
        <f t="shared" si="578"/>
        <v>#DIV/0!</v>
      </c>
      <c r="AP1170" s="180">
        <f t="shared" si="579"/>
        <v>0</v>
      </c>
      <c r="AQ1170" s="192" t="e">
        <f t="shared" si="580"/>
        <v>#DIV/0!</v>
      </c>
      <c r="AR1170" s="192" t="e">
        <f t="shared" si="581"/>
        <v>#DIV/0!</v>
      </c>
      <c r="AS1170" s="193" t="e">
        <f t="shared" si="582"/>
        <v>#DIV/0!</v>
      </c>
      <c r="AT1170" s="258" t="str">
        <f>IF(K1170=0,0,VLOOKUP(K1170,Kostenstellen!A:B,2,FALSE))</f>
        <v xml:space="preserve">Salinenklinik </v>
      </c>
      <c r="AU1170" s="68" t="str">
        <f t="shared" si="589"/>
        <v>B</v>
      </c>
      <c r="AV1170" s="68" t="str">
        <f t="shared" si="590"/>
        <v/>
      </c>
      <c r="AW1170" s="68">
        <f>IF(AF1170=0,0,VLOOKUP($H1170,Leistungszahlen!$A$11:$H$158,4,FALSE))</f>
        <v>0</v>
      </c>
      <c r="AX1170" s="68">
        <f>IF(AF1170=0,0,VLOOKUP($H1170,Leistungszahlen!$A$11:$H$158,5,FALSE))</f>
        <v>0</v>
      </c>
      <c r="AY1170" s="68">
        <f>IF(AG1170=0,0,VLOOKUP($H1170,Leistungszahlen!$A$11:$H$158,6,FALSE))</f>
        <v>0</v>
      </c>
      <c r="AZ1170" s="68">
        <f t="shared" si="591"/>
        <v>0</v>
      </c>
      <c r="BA1170" s="68">
        <f t="shared" si="592"/>
        <v>0</v>
      </c>
      <c r="BC1170" s="68">
        <f t="shared" si="583"/>
        <v>0</v>
      </c>
      <c r="BD1170" s="285"/>
    </row>
    <row r="1171" spans="1:56" s="68" customFormat="1">
      <c r="A1171" s="200"/>
      <c r="B1171" s="200"/>
      <c r="C1171" s="200" t="s">
        <v>420</v>
      </c>
      <c r="D1171" s="200" t="s">
        <v>199</v>
      </c>
      <c r="E1171" s="200" t="s">
        <v>349</v>
      </c>
      <c r="F1171" s="200" t="s">
        <v>1424</v>
      </c>
      <c r="G1171" s="200" t="s">
        <v>163</v>
      </c>
      <c r="H1171" s="201" t="s">
        <v>287</v>
      </c>
      <c r="I1171" s="202">
        <v>21.21</v>
      </c>
      <c r="J1171" s="200" t="s">
        <v>560</v>
      </c>
      <c r="K1171" s="176">
        <v>5</v>
      </c>
      <c r="L1171" s="176">
        <v>1</v>
      </c>
      <c r="M1171" s="176"/>
      <c r="N1171" s="286">
        <v>3</v>
      </c>
      <c r="O1171" s="286">
        <v>3</v>
      </c>
      <c r="P1171" s="176"/>
      <c r="Q1171" s="203">
        <f t="shared" si="584"/>
        <v>3</v>
      </c>
      <c r="R1171" s="203">
        <f t="shared" si="585"/>
        <v>3</v>
      </c>
      <c r="S1171" s="203">
        <f t="shared" si="586"/>
        <v>0</v>
      </c>
      <c r="T1171" s="203">
        <f t="shared" si="587"/>
        <v>0</v>
      </c>
      <c r="U1171" s="203">
        <f t="shared" si="588"/>
        <v>0</v>
      </c>
      <c r="V1171" s="175">
        <f>IF(Q1171&gt;0,VLOOKUP(Q1171,Jahresfaktoren!$A$11:$B$24,2,),0)</f>
        <v>152</v>
      </c>
      <c r="W1171" s="175">
        <f>IF(R1171&gt;0,VLOOKUP(R1171,Jahresfaktoren!$D$11:$E$24,2,),0)</f>
        <v>150</v>
      </c>
      <c r="X1171" s="175">
        <f>IF(S1171&gt;0,VLOOKUP(S1171,Jahresfaktoren!$A$28:$B$29,2,),0)</f>
        <v>0</v>
      </c>
      <c r="Y1171" s="175">
        <f>IF(T1171&gt;0,VLOOKUP(T1171,Jahresfaktoren!$A$28:$B$29,2,),0)</f>
        <v>0</v>
      </c>
      <c r="Z1171" s="175">
        <f>IF(U1171&gt;0,VLOOKUP(U1171,Jahresfaktoren!$A$32:$B$33,2,),)</f>
        <v>0</v>
      </c>
      <c r="AA1171" s="177">
        <f t="shared" si="573"/>
        <v>3223.92</v>
      </c>
      <c r="AB1171" s="177">
        <f t="shared" si="574"/>
        <v>3181.5</v>
      </c>
      <c r="AC1171" s="177" t="str">
        <f t="shared" si="575"/>
        <v/>
      </c>
      <c r="AD1171" s="177" t="str">
        <f t="shared" si="576"/>
        <v/>
      </c>
      <c r="AE1171" s="177" t="str">
        <f t="shared" si="577"/>
        <v/>
      </c>
      <c r="AF1171" s="178">
        <f>IF(Q1171&gt;0,VLOOKUP(H1171,Leistungszahlen!$A$11:$C$158,3,),0)</f>
        <v>0</v>
      </c>
      <c r="AG1171" s="178">
        <f>IF(R1171&gt;0,VLOOKUP(H1171,Leistungszahlen!$A$11:$F$158,6,),IF(T1171&gt;0,VLOOKUP(H1171,Leistungszahlen!$A$11:$F$158,6,),0))</f>
        <v>0</v>
      </c>
      <c r="AH1171" s="179" t="e">
        <f t="shared" si="593"/>
        <v>#DIV/0!</v>
      </c>
      <c r="AI1171" s="179" t="e">
        <f t="shared" si="594"/>
        <v>#DIV/0!</v>
      </c>
      <c r="AJ1171" s="179">
        <f t="shared" si="595"/>
        <v>0</v>
      </c>
      <c r="AK1171" s="179">
        <f t="shared" si="596"/>
        <v>0</v>
      </c>
      <c r="AL1171" s="179">
        <f t="shared" si="597"/>
        <v>0</v>
      </c>
      <c r="AM1171" s="180">
        <f>IF(L1171=1,Stundensätze!$D$13,IF(L1171=2,Stundensätze!$D$17,IF(L1171=4,Stundensätze!$D$21,"")))</f>
        <v>0</v>
      </c>
      <c r="AN1171" s="180">
        <f>IF(L1171=1,Stundensätze!$D$15,IF(L1171=2,Stundensätze!$D$19,IF(L1171=4,Stundensätze!$D$23,"")))</f>
        <v>0</v>
      </c>
      <c r="AO1171" s="180" t="e">
        <f t="shared" si="578"/>
        <v>#DIV/0!</v>
      </c>
      <c r="AP1171" s="180">
        <f t="shared" si="579"/>
        <v>0</v>
      </c>
      <c r="AQ1171" s="192" t="e">
        <f t="shared" si="580"/>
        <v>#DIV/0!</v>
      </c>
      <c r="AR1171" s="192" t="e">
        <f t="shared" si="581"/>
        <v>#DIV/0!</v>
      </c>
      <c r="AS1171" s="193" t="e">
        <f t="shared" si="582"/>
        <v>#DIV/0!</v>
      </c>
      <c r="AT1171" s="258" t="str">
        <f>IF(K1171=0,0,VLOOKUP(K1171,Kostenstellen!A:B,2,FALSE))</f>
        <v xml:space="preserve">Salinenklinik </v>
      </c>
      <c r="AU1171" s="68" t="str">
        <f t="shared" si="589"/>
        <v>A1</v>
      </c>
      <c r="AV1171" s="68" t="str">
        <f t="shared" si="590"/>
        <v>A1</v>
      </c>
      <c r="AW1171" s="68">
        <f>IF(AF1171=0,0,VLOOKUP($H1171,Leistungszahlen!$A$11:$H$158,4,FALSE))</f>
        <v>0</v>
      </c>
      <c r="AX1171" s="68">
        <f>IF(AF1171=0,0,VLOOKUP($H1171,Leistungszahlen!$A$11:$H$158,5,FALSE))</f>
        <v>0</v>
      </c>
      <c r="AY1171" s="68">
        <f>IF(AG1171=0,0,VLOOKUP($H1171,Leistungszahlen!$A$11:$H$158,6,FALSE))</f>
        <v>0</v>
      </c>
      <c r="AZ1171" s="68">
        <f t="shared" si="591"/>
        <v>0</v>
      </c>
      <c r="BA1171" s="68">
        <f t="shared" si="592"/>
        <v>0</v>
      </c>
      <c r="BC1171" s="68">
        <f t="shared" si="583"/>
        <v>0</v>
      </c>
      <c r="BD1171" s="285"/>
    </row>
    <row r="1172" spans="1:56" s="68" customFormat="1">
      <c r="A1172" s="200"/>
      <c r="B1172" s="200"/>
      <c r="C1172" s="200" t="s">
        <v>420</v>
      </c>
      <c r="D1172" s="200" t="s">
        <v>199</v>
      </c>
      <c r="E1172" s="200" t="s">
        <v>349</v>
      </c>
      <c r="F1172" s="200" t="s">
        <v>1424</v>
      </c>
      <c r="G1172" s="200" t="s">
        <v>251</v>
      </c>
      <c r="H1172" s="201" t="s">
        <v>200</v>
      </c>
      <c r="I1172" s="202">
        <v>5.42</v>
      </c>
      <c r="J1172" s="200" t="s">
        <v>778</v>
      </c>
      <c r="K1172" s="176">
        <v>5</v>
      </c>
      <c r="L1172" s="176">
        <v>1</v>
      </c>
      <c r="M1172" s="176"/>
      <c r="N1172" s="286">
        <v>6</v>
      </c>
      <c r="O1172" s="286"/>
      <c r="P1172" s="176"/>
      <c r="Q1172" s="203">
        <f t="shared" si="584"/>
        <v>6</v>
      </c>
      <c r="R1172" s="203">
        <f t="shared" si="585"/>
        <v>0</v>
      </c>
      <c r="S1172" s="203">
        <f t="shared" si="586"/>
        <v>0</v>
      </c>
      <c r="T1172" s="203">
        <f t="shared" si="587"/>
        <v>0</v>
      </c>
      <c r="U1172" s="203">
        <f t="shared" si="588"/>
        <v>0</v>
      </c>
      <c r="V1172" s="175">
        <f>IF(Q1172&gt;0,VLOOKUP(Q1172,Jahresfaktoren!$A$11:$B$24,2,),0)</f>
        <v>302</v>
      </c>
      <c r="W1172" s="175">
        <f>IF(R1172&gt;0,VLOOKUP(R1172,Jahresfaktoren!$D$11:$E$24,2,),0)</f>
        <v>0</v>
      </c>
      <c r="X1172" s="175">
        <f>IF(S1172&gt;0,VLOOKUP(S1172,Jahresfaktoren!$A$28:$B$29,2,),0)</f>
        <v>0</v>
      </c>
      <c r="Y1172" s="175">
        <f>IF(T1172&gt;0,VLOOKUP(T1172,Jahresfaktoren!$A$28:$B$29,2,),0)</f>
        <v>0</v>
      </c>
      <c r="Z1172" s="175">
        <f>IF(U1172&gt;0,VLOOKUP(U1172,Jahresfaktoren!$A$32:$B$33,2,),)</f>
        <v>0</v>
      </c>
      <c r="AA1172" s="177">
        <f t="shared" si="573"/>
        <v>1636.84</v>
      </c>
      <c r="AB1172" s="177" t="str">
        <f t="shared" si="574"/>
        <v/>
      </c>
      <c r="AC1172" s="177" t="str">
        <f t="shared" si="575"/>
        <v/>
      </c>
      <c r="AD1172" s="177" t="str">
        <f t="shared" si="576"/>
        <v/>
      </c>
      <c r="AE1172" s="177" t="str">
        <f t="shared" si="577"/>
        <v/>
      </c>
      <c r="AF1172" s="178">
        <f>IF(Q1172&gt;0,VLOOKUP(H1172,Leistungszahlen!$A$11:$C$158,3,),0)</f>
        <v>0</v>
      </c>
      <c r="AG1172" s="178">
        <f>IF(R1172&gt;0,VLOOKUP(H1172,Leistungszahlen!$A$11:$F$158,6,),IF(T1172&gt;0,VLOOKUP(H1172,Leistungszahlen!$A$11:$F$158,6,),0))</f>
        <v>0</v>
      </c>
      <c r="AH1172" s="179" t="e">
        <f t="shared" si="593"/>
        <v>#DIV/0!</v>
      </c>
      <c r="AI1172" s="179">
        <f t="shared" si="594"/>
        <v>0</v>
      </c>
      <c r="AJ1172" s="179">
        <f t="shared" si="595"/>
        <v>0</v>
      </c>
      <c r="AK1172" s="179">
        <f t="shared" si="596"/>
        <v>0</v>
      </c>
      <c r="AL1172" s="179">
        <f t="shared" si="597"/>
        <v>0</v>
      </c>
      <c r="AM1172" s="180">
        <f>IF(L1172=1,Stundensätze!$D$13,IF(L1172=2,Stundensätze!$D$17,IF(L1172=4,Stundensätze!$D$21,"")))</f>
        <v>0</v>
      </c>
      <c r="AN1172" s="180">
        <f>IF(L1172=1,Stundensätze!$D$15,IF(L1172=2,Stundensätze!$D$19,IF(L1172=4,Stundensätze!$D$23,"")))</f>
        <v>0</v>
      </c>
      <c r="AO1172" s="180" t="e">
        <f t="shared" si="578"/>
        <v>#DIV/0!</v>
      </c>
      <c r="AP1172" s="180">
        <f t="shared" si="579"/>
        <v>0</v>
      </c>
      <c r="AQ1172" s="192" t="e">
        <f t="shared" si="580"/>
        <v>#DIV/0!</v>
      </c>
      <c r="AR1172" s="192" t="e">
        <f t="shared" si="581"/>
        <v>#DIV/0!</v>
      </c>
      <c r="AS1172" s="193" t="e">
        <f t="shared" si="582"/>
        <v>#DIV/0!</v>
      </c>
      <c r="AT1172" s="258" t="str">
        <f>IF(K1172=0,0,VLOOKUP(K1172,Kostenstellen!A:B,2,FALSE))</f>
        <v xml:space="preserve">Salinenklinik </v>
      </c>
      <c r="AU1172" s="68" t="str">
        <f t="shared" si="589"/>
        <v>B</v>
      </c>
      <c r="AV1172" s="68" t="str">
        <f t="shared" si="590"/>
        <v/>
      </c>
      <c r="AW1172" s="68">
        <f>IF(AF1172=0,0,VLOOKUP($H1172,Leistungszahlen!$A$11:$H$158,4,FALSE))</f>
        <v>0</v>
      </c>
      <c r="AX1172" s="68">
        <f>IF(AF1172=0,0,VLOOKUP($H1172,Leistungszahlen!$A$11:$H$158,5,FALSE))</f>
        <v>0</v>
      </c>
      <c r="AY1172" s="68">
        <f>IF(AG1172=0,0,VLOOKUP($H1172,Leistungszahlen!$A$11:$H$158,6,FALSE))</f>
        <v>0</v>
      </c>
      <c r="AZ1172" s="68">
        <f t="shared" si="591"/>
        <v>0</v>
      </c>
      <c r="BA1172" s="68">
        <f t="shared" si="592"/>
        <v>0</v>
      </c>
      <c r="BC1172" s="68">
        <f t="shared" si="583"/>
        <v>0</v>
      </c>
      <c r="BD1172" s="285"/>
    </row>
    <row r="1173" spans="1:56" s="68" customFormat="1">
      <c r="A1173" s="200"/>
      <c r="B1173" s="200"/>
      <c r="C1173" s="200" t="s">
        <v>420</v>
      </c>
      <c r="D1173" s="200" t="s">
        <v>199</v>
      </c>
      <c r="E1173" s="200" t="s">
        <v>349</v>
      </c>
      <c r="F1173" s="200" t="s">
        <v>1425</v>
      </c>
      <c r="G1173" s="200" t="s">
        <v>163</v>
      </c>
      <c r="H1173" s="201" t="s">
        <v>287</v>
      </c>
      <c r="I1173" s="202">
        <v>21.21</v>
      </c>
      <c r="J1173" s="200" t="s">
        <v>560</v>
      </c>
      <c r="K1173" s="176">
        <v>5</v>
      </c>
      <c r="L1173" s="176">
        <v>1</v>
      </c>
      <c r="M1173" s="176"/>
      <c r="N1173" s="286">
        <v>3</v>
      </c>
      <c r="O1173" s="286">
        <v>3</v>
      </c>
      <c r="P1173" s="176"/>
      <c r="Q1173" s="203">
        <f t="shared" si="584"/>
        <v>3</v>
      </c>
      <c r="R1173" s="203">
        <f t="shared" si="585"/>
        <v>3</v>
      </c>
      <c r="S1173" s="203">
        <f t="shared" si="586"/>
        <v>0</v>
      </c>
      <c r="T1173" s="203">
        <f t="shared" si="587"/>
        <v>0</v>
      </c>
      <c r="U1173" s="203">
        <f t="shared" si="588"/>
        <v>0</v>
      </c>
      <c r="V1173" s="175">
        <f>IF(Q1173&gt;0,VLOOKUP(Q1173,Jahresfaktoren!$A$11:$B$24,2,),0)</f>
        <v>152</v>
      </c>
      <c r="W1173" s="175">
        <f>IF(R1173&gt;0,VLOOKUP(R1173,Jahresfaktoren!$D$11:$E$24,2,),0)</f>
        <v>150</v>
      </c>
      <c r="X1173" s="175">
        <f>IF(S1173&gt;0,VLOOKUP(S1173,Jahresfaktoren!$A$28:$B$29,2,),0)</f>
        <v>0</v>
      </c>
      <c r="Y1173" s="175">
        <f>IF(T1173&gt;0,VLOOKUP(T1173,Jahresfaktoren!$A$28:$B$29,2,),0)</f>
        <v>0</v>
      </c>
      <c r="Z1173" s="175">
        <f>IF(U1173&gt;0,VLOOKUP(U1173,Jahresfaktoren!$A$32:$B$33,2,),)</f>
        <v>0</v>
      </c>
      <c r="AA1173" s="177">
        <f t="shared" si="573"/>
        <v>3223.92</v>
      </c>
      <c r="AB1173" s="177">
        <f t="shared" si="574"/>
        <v>3181.5</v>
      </c>
      <c r="AC1173" s="177" t="str">
        <f t="shared" si="575"/>
        <v/>
      </c>
      <c r="AD1173" s="177" t="str">
        <f t="shared" si="576"/>
        <v/>
      </c>
      <c r="AE1173" s="177" t="str">
        <f t="shared" si="577"/>
        <v/>
      </c>
      <c r="AF1173" s="178">
        <f>IF(Q1173&gt;0,VLOOKUP(H1173,Leistungszahlen!$A$11:$C$158,3,),0)</f>
        <v>0</v>
      </c>
      <c r="AG1173" s="178">
        <f>IF(R1173&gt;0,VLOOKUP(H1173,Leistungszahlen!$A$11:$F$158,6,),IF(T1173&gt;0,VLOOKUP(H1173,Leistungszahlen!$A$11:$F$158,6,),0))</f>
        <v>0</v>
      </c>
      <c r="AH1173" s="179" t="e">
        <f t="shared" si="593"/>
        <v>#DIV/0!</v>
      </c>
      <c r="AI1173" s="179" t="e">
        <f t="shared" si="594"/>
        <v>#DIV/0!</v>
      </c>
      <c r="AJ1173" s="179">
        <f t="shared" si="595"/>
        <v>0</v>
      </c>
      <c r="AK1173" s="179">
        <f t="shared" si="596"/>
        <v>0</v>
      </c>
      <c r="AL1173" s="179">
        <f t="shared" si="597"/>
        <v>0</v>
      </c>
      <c r="AM1173" s="180">
        <f>IF(L1173=1,Stundensätze!$D$13,IF(L1173=2,Stundensätze!$D$17,IF(L1173=4,Stundensätze!$D$21,"")))</f>
        <v>0</v>
      </c>
      <c r="AN1173" s="180">
        <f>IF(L1173=1,Stundensätze!$D$15,IF(L1173=2,Stundensätze!$D$19,IF(L1173=4,Stundensätze!$D$23,"")))</f>
        <v>0</v>
      </c>
      <c r="AO1173" s="180" t="e">
        <f t="shared" si="578"/>
        <v>#DIV/0!</v>
      </c>
      <c r="AP1173" s="180">
        <f t="shared" si="579"/>
        <v>0</v>
      </c>
      <c r="AQ1173" s="192" t="e">
        <f t="shared" si="580"/>
        <v>#DIV/0!</v>
      </c>
      <c r="AR1173" s="192" t="e">
        <f t="shared" si="581"/>
        <v>#DIV/0!</v>
      </c>
      <c r="AS1173" s="193" t="e">
        <f t="shared" si="582"/>
        <v>#DIV/0!</v>
      </c>
      <c r="AT1173" s="258" t="str">
        <f>IF(K1173=0,0,VLOOKUP(K1173,Kostenstellen!A:B,2,FALSE))</f>
        <v xml:space="preserve">Salinenklinik </v>
      </c>
      <c r="AU1173" s="68" t="str">
        <f t="shared" si="589"/>
        <v>A1</v>
      </c>
      <c r="AV1173" s="68" t="str">
        <f t="shared" si="590"/>
        <v>A1</v>
      </c>
      <c r="AW1173" s="68">
        <f>IF(AF1173=0,0,VLOOKUP($H1173,Leistungszahlen!$A$11:$H$158,4,FALSE))</f>
        <v>0</v>
      </c>
      <c r="AX1173" s="68">
        <f>IF(AF1173=0,0,VLOOKUP($H1173,Leistungszahlen!$A$11:$H$158,5,FALSE))</f>
        <v>0</v>
      </c>
      <c r="AY1173" s="68">
        <f>IF(AG1173=0,0,VLOOKUP($H1173,Leistungszahlen!$A$11:$H$158,6,FALSE))</f>
        <v>0</v>
      </c>
      <c r="AZ1173" s="68">
        <f t="shared" si="591"/>
        <v>0</v>
      </c>
      <c r="BA1173" s="68">
        <f t="shared" si="592"/>
        <v>0</v>
      </c>
      <c r="BC1173" s="68">
        <f t="shared" si="583"/>
        <v>0</v>
      </c>
      <c r="BD1173" s="285"/>
    </row>
    <row r="1174" spans="1:56" s="68" customFormat="1">
      <c r="A1174" s="200"/>
      <c r="B1174" s="200"/>
      <c r="C1174" s="200" t="s">
        <v>420</v>
      </c>
      <c r="D1174" s="200" t="s">
        <v>199</v>
      </c>
      <c r="E1174" s="200" t="s">
        <v>349</v>
      </c>
      <c r="F1174" s="200" t="s">
        <v>1425</v>
      </c>
      <c r="G1174" s="200" t="s">
        <v>251</v>
      </c>
      <c r="H1174" s="201" t="s">
        <v>200</v>
      </c>
      <c r="I1174" s="202">
        <v>5.42</v>
      </c>
      <c r="J1174" s="200" t="s">
        <v>778</v>
      </c>
      <c r="K1174" s="176">
        <v>5</v>
      </c>
      <c r="L1174" s="176">
        <v>1</v>
      </c>
      <c r="M1174" s="176"/>
      <c r="N1174" s="286">
        <v>6</v>
      </c>
      <c r="O1174" s="286"/>
      <c r="P1174" s="176"/>
      <c r="Q1174" s="203">
        <f t="shared" si="584"/>
        <v>6</v>
      </c>
      <c r="R1174" s="203">
        <f t="shared" si="585"/>
        <v>0</v>
      </c>
      <c r="S1174" s="203">
        <f t="shared" si="586"/>
        <v>0</v>
      </c>
      <c r="T1174" s="203">
        <f t="shared" si="587"/>
        <v>0</v>
      </c>
      <c r="U1174" s="203">
        <f t="shared" si="588"/>
        <v>0</v>
      </c>
      <c r="V1174" s="175">
        <f>IF(Q1174&gt;0,VLOOKUP(Q1174,Jahresfaktoren!$A$11:$B$24,2,),0)</f>
        <v>302</v>
      </c>
      <c r="W1174" s="175">
        <f>IF(R1174&gt;0,VLOOKUP(R1174,Jahresfaktoren!$D$11:$E$24,2,),0)</f>
        <v>0</v>
      </c>
      <c r="X1174" s="175">
        <f>IF(S1174&gt;0,VLOOKUP(S1174,Jahresfaktoren!$A$28:$B$29,2,),0)</f>
        <v>0</v>
      </c>
      <c r="Y1174" s="175">
        <f>IF(T1174&gt;0,VLOOKUP(T1174,Jahresfaktoren!$A$28:$B$29,2,),0)</f>
        <v>0</v>
      </c>
      <c r="Z1174" s="175">
        <f>IF(U1174&gt;0,VLOOKUP(U1174,Jahresfaktoren!$A$32:$B$33,2,),)</f>
        <v>0</v>
      </c>
      <c r="AA1174" s="177">
        <f t="shared" si="573"/>
        <v>1636.84</v>
      </c>
      <c r="AB1174" s="177" t="str">
        <f t="shared" si="574"/>
        <v/>
      </c>
      <c r="AC1174" s="177" t="str">
        <f t="shared" si="575"/>
        <v/>
      </c>
      <c r="AD1174" s="177" t="str">
        <f t="shared" si="576"/>
        <v/>
      </c>
      <c r="AE1174" s="177" t="str">
        <f t="shared" si="577"/>
        <v/>
      </c>
      <c r="AF1174" s="178">
        <f>IF(Q1174&gt;0,VLOOKUP(H1174,Leistungszahlen!$A$11:$C$158,3,),0)</f>
        <v>0</v>
      </c>
      <c r="AG1174" s="178">
        <f>IF(R1174&gt;0,VLOOKUP(H1174,Leistungszahlen!$A$11:$F$158,6,),IF(T1174&gt;0,VLOOKUP(H1174,Leistungszahlen!$A$11:$F$158,6,),0))</f>
        <v>0</v>
      </c>
      <c r="AH1174" s="179" t="e">
        <f t="shared" si="593"/>
        <v>#DIV/0!</v>
      </c>
      <c r="AI1174" s="179">
        <f t="shared" si="594"/>
        <v>0</v>
      </c>
      <c r="AJ1174" s="179">
        <f t="shared" si="595"/>
        <v>0</v>
      </c>
      <c r="AK1174" s="179">
        <f t="shared" si="596"/>
        <v>0</v>
      </c>
      <c r="AL1174" s="179">
        <f t="shared" si="597"/>
        <v>0</v>
      </c>
      <c r="AM1174" s="180">
        <f>IF(L1174=1,Stundensätze!$D$13,IF(L1174=2,Stundensätze!$D$17,IF(L1174=4,Stundensätze!$D$21,"")))</f>
        <v>0</v>
      </c>
      <c r="AN1174" s="180">
        <f>IF(L1174=1,Stundensätze!$D$15,IF(L1174=2,Stundensätze!$D$19,IF(L1174=4,Stundensätze!$D$23,"")))</f>
        <v>0</v>
      </c>
      <c r="AO1174" s="180" t="e">
        <f t="shared" si="578"/>
        <v>#DIV/0!</v>
      </c>
      <c r="AP1174" s="180">
        <f t="shared" si="579"/>
        <v>0</v>
      </c>
      <c r="AQ1174" s="192" t="e">
        <f t="shared" si="580"/>
        <v>#DIV/0!</v>
      </c>
      <c r="AR1174" s="192" t="e">
        <f t="shared" si="581"/>
        <v>#DIV/0!</v>
      </c>
      <c r="AS1174" s="193" t="e">
        <f t="shared" si="582"/>
        <v>#DIV/0!</v>
      </c>
      <c r="AT1174" s="258" t="str">
        <f>IF(K1174=0,0,VLOOKUP(K1174,Kostenstellen!A:B,2,FALSE))</f>
        <v xml:space="preserve">Salinenklinik </v>
      </c>
      <c r="AU1174" s="68" t="str">
        <f t="shared" si="589"/>
        <v>B</v>
      </c>
      <c r="AV1174" s="68" t="str">
        <f t="shared" si="590"/>
        <v/>
      </c>
      <c r="AW1174" s="68">
        <f>IF(AF1174=0,0,VLOOKUP($H1174,Leistungszahlen!$A$11:$H$158,4,FALSE))</f>
        <v>0</v>
      </c>
      <c r="AX1174" s="68">
        <f>IF(AF1174=0,0,VLOOKUP($H1174,Leistungszahlen!$A$11:$H$158,5,FALSE))</f>
        <v>0</v>
      </c>
      <c r="AY1174" s="68">
        <f>IF(AG1174=0,0,VLOOKUP($H1174,Leistungszahlen!$A$11:$H$158,6,FALSE))</f>
        <v>0</v>
      </c>
      <c r="AZ1174" s="68">
        <f t="shared" si="591"/>
        <v>0</v>
      </c>
      <c r="BA1174" s="68">
        <f t="shared" si="592"/>
        <v>0</v>
      </c>
      <c r="BC1174" s="68">
        <f t="shared" si="583"/>
        <v>0</v>
      </c>
      <c r="BD1174" s="285"/>
    </row>
    <row r="1175" spans="1:56" s="68" customFormat="1">
      <c r="A1175" s="200"/>
      <c r="B1175" s="200"/>
      <c r="C1175" s="200" t="s">
        <v>420</v>
      </c>
      <c r="D1175" s="200" t="s">
        <v>199</v>
      </c>
      <c r="E1175" s="200" t="s">
        <v>349</v>
      </c>
      <c r="F1175" s="200" t="s">
        <v>1426</v>
      </c>
      <c r="G1175" s="200" t="s">
        <v>163</v>
      </c>
      <c r="H1175" s="201" t="s">
        <v>287</v>
      </c>
      <c r="I1175" s="202">
        <v>26.16</v>
      </c>
      <c r="J1175" s="200" t="s">
        <v>560</v>
      </c>
      <c r="K1175" s="176">
        <v>5</v>
      </c>
      <c r="L1175" s="176">
        <v>1</v>
      </c>
      <c r="M1175" s="176"/>
      <c r="N1175" s="286">
        <v>3</v>
      </c>
      <c r="O1175" s="286">
        <v>3</v>
      </c>
      <c r="P1175" s="176"/>
      <c r="Q1175" s="203">
        <f t="shared" si="584"/>
        <v>3</v>
      </c>
      <c r="R1175" s="203">
        <f t="shared" si="585"/>
        <v>3</v>
      </c>
      <c r="S1175" s="203">
        <f t="shared" si="586"/>
        <v>0</v>
      </c>
      <c r="T1175" s="203">
        <f t="shared" si="587"/>
        <v>0</v>
      </c>
      <c r="U1175" s="203">
        <f t="shared" si="588"/>
        <v>0</v>
      </c>
      <c r="V1175" s="175">
        <f>IF(Q1175&gt;0,VLOOKUP(Q1175,Jahresfaktoren!$A$11:$B$24,2,),0)</f>
        <v>152</v>
      </c>
      <c r="W1175" s="175">
        <f>IF(R1175&gt;0,VLOOKUP(R1175,Jahresfaktoren!$D$11:$E$24,2,),0)</f>
        <v>150</v>
      </c>
      <c r="X1175" s="175">
        <f>IF(S1175&gt;0,VLOOKUP(S1175,Jahresfaktoren!$A$28:$B$29,2,),0)</f>
        <v>0</v>
      </c>
      <c r="Y1175" s="175">
        <f>IF(T1175&gt;0,VLOOKUP(T1175,Jahresfaktoren!$A$28:$B$29,2,),0)</f>
        <v>0</v>
      </c>
      <c r="Z1175" s="175">
        <f>IF(U1175&gt;0,VLOOKUP(U1175,Jahresfaktoren!$A$32:$B$33,2,),)</f>
        <v>0</v>
      </c>
      <c r="AA1175" s="177">
        <f t="shared" si="573"/>
        <v>3976.32</v>
      </c>
      <c r="AB1175" s="177">
        <f t="shared" si="574"/>
        <v>3924</v>
      </c>
      <c r="AC1175" s="177" t="str">
        <f t="shared" si="575"/>
        <v/>
      </c>
      <c r="AD1175" s="177" t="str">
        <f t="shared" si="576"/>
        <v/>
      </c>
      <c r="AE1175" s="177" t="str">
        <f t="shared" si="577"/>
        <v/>
      </c>
      <c r="AF1175" s="178">
        <f>IF(Q1175&gt;0,VLOOKUP(H1175,Leistungszahlen!$A$11:$C$158,3,),0)</f>
        <v>0</v>
      </c>
      <c r="AG1175" s="178">
        <f>IF(R1175&gt;0,VLOOKUP(H1175,Leistungszahlen!$A$11:$F$158,6,),IF(T1175&gt;0,VLOOKUP(H1175,Leistungszahlen!$A$11:$F$158,6,),0))</f>
        <v>0</v>
      </c>
      <c r="AH1175" s="179" t="e">
        <f t="shared" si="593"/>
        <v>#DIV/0!</v>
      </c>
      <c r="AI1175" s="179" t="e">
        <f t="shared" si="594"/>
        <v>#DIV/0!</v>
      </c>
      <c r="AJ1175" s="179">
        <f t="shared" si="595"/>
        <v>0</v>
      </c>
      <c r="AK1175" s="179">
        <f t="shared" si="596"/>
        <v>0</v>
      </c>
      <c r="AL1175" s="179">
        <f t="shared" si="597"/>
        <v>0</v>
      </c>
      <c r="AM1175" s="180">
        <f>IF(L1175=1,Stundensätze!$D$13,IF(L1175=2,Stundensätze!$D$17,IF(L1175=4,Stundensätze!$D$21,"")))</f>
        <v>0</v>
      </c>
      <c r="AN1175" s="180">
        <f>IF(L1175=1,Stundensätze!$D$15,IF(L1175=2,Stundensätze!$D$19,IF(L1175=4,Stundensätze!$D$23,"")))</f>
        <v>0</v>
      </c>
      <c r="AO1175" s="180" t="e">
        <f t="shared" si="578"/>
        <v>#DIV/0!</v>
      </c>
      <c r="AP1175" s="180">
        <f t="shared" si="579"/>
        <v>0</v>
      </c>
      <c r="AQ1175" s="192" t="e">
        <f t="shared" si="580"/>
        <v>#DIV/0!</v>
      </c>
      <c r="AR1175" s="192" t="e">
        <f t="shared" si="581"/>
        <v>#DIV/0!</v>
      </c>
      <c r="AS1175" s="193" t="e">
        <f t="shared" si="582"/>
        <v>#DIV/0!</v>
      </c>
      <c r="AT1175" s="258" t="str">
        <f>IF(K1175=0,0,VLOOKUP(K1175,Kostenstellen!A:B,2,FALSE))</f>
        <v xml:space="preserve">Salinenklinik </v>
      </c>
      <c r="AU1175" s="68" t="str">
        <f t="shared" si="589"/>
        <v>A1</v>
      </c>
      <c r="AV1175" s="68" t="str">
        <f t="shared" si="590"/>
        <v>A1</v>
      </c>
      <c r="AW1175" s="68">
        <f>IF(AF1175=0,0,VLOOKUP($H1175,Leistungszahlen!$A$11:$H$158,4,FALSE))</f>
        <v>0</v>
      </c>
      <c r="AX1175" s="68">
        <f>IF(AF1175=0,0,VLOOKUP($H1175,Leistungszahlen!$A$11:$H$158,5,FALSE))</f>
        <v>0</v>
      </c>
      <c r="AY1175" s="68">
        <f>IF(AG1175=0,0,VLOOKUP($H1175,Leistungszahlen!$A$11:$H$158,6,FALSE))</f>
        <v>0</v>
      </c>
      <c r="AZ1175" s="68">
        <f t="shared" si="591"/>
        <v>0</v>
      </c>
      <c r="BA1175" s="68">
        <f t="shared" si="592"/>
        <v>0</v>
      </c>
      <c r="BC1175" s="68">
        <f t="shared" si="583"/>
        <v>0</v>
      </c>
      <c r="BD1175" s="285"/>
    </row>
    <row r="1176" spans="1:56" s="68" customFormat="1">
      <c r="A1176" s="200"/>
      <c r="B1176" s="200"/>
      <c r="C1176" s="200" t="s">
        <v>420</v>
      </c>
      <c r="D1176" s="200" t="s">
        <v>199</v>
      </c>
      <c r="E1176" s="200" t="s">
        <v>349</v>
      </c>
      <c r="F1176" s="200" t="s">
        <v>1426</v>
      </c>
      <c r="G1176" s="200" t="s">
        <v>251</v>
      </c>
      <c r="H1176" s="201" t="s">
        <v>200</v>
      </c>
      <c r="I1176" s="202">
        <v>5.23</v>
      </c>
      <c r="J1176" s="200" t="s">
        <v>778</v>
      </c>
      <c r="K1176" s="176">
        <v>5</v>
      </c>
      <c r="L1176" s="176">
        <v>1</v>
      </c>
      <c r="M1176" s="176"/>
      <c r="N1176" s="286">
        <v>6</v>
      </c>
      <c r="O1176" s="286"/>
      <c r="P1176" s="176"/>
      <c r="Q1176" s="203">
        <f t="shared" si="584"/>
        <v>6</v>
      </c>
      <c r="R1176" s="203">
        <f t="shared" si="585"/>
        <v>0</v>
      </c>
      <c r="S1176" s="203">
        <f t="shared" si="586"/>
        <v>0</v>
      </c>
      <c r="T1176" s="203">
        <f t="shared" si="587"/>
        <v>0</v>
      </c>
      <c r="U1176" s="203">
        <f t="shared" si="588"/>
        <v>0</v>
      </c>
      <c r="V1176" s="175">
        <f>IF(Q1176&gt;0,VLOOKUP(Q1176,Jahresfaktoren!$A$11:$B$24,2,),0)</f>
        <v>302</v>
      </c>
      <c r="W1176" s="175">
        <f>IF(R1176&gt;0,VLOOKUP(R1176,Jahresfaktoren!$D$11:$E$24,2,),0)</f>
        <v>0</v>
      </c>
      <c r="X1176" s="175">
        <f>IF(S1176&gt;0,VLOOKUP(S1176,Jahresfaktoren!$A$28:$B$29,2,),0)</f>
        <v>0</v>
      </c>
      <c r="Y1176" s="175">
        <f>IF(T1176&gt;0,VLOOKUP(T1176,Jahresfaktoren!$A$28:$B$29,2,),0)</f>
        <v>0</v>
      </c>
      <c r="Z1176" s="175">
        <f>IF(U1176&gt;0,VLOOKUP(U1176,Jahresfaktoren!$A$32:$B$33,2,),)</f>
        <v>0</v>
      </c>
      <c r="AA1176" s="177">
        <f t="shared" si="573"/>
        <v>1579.46</v>
      </c>
      <c r="AB1176" s="177" t="str">
        <f t="shared" si="574"/>
        <v/>
      </c>
      <c r="AC1176" s="177" t="str">
        <f t="shared" si="575"/>
        <v/>
      </c>
      <c r="AD1176" s="177" t="str">
        <f t="shared" si="576"/>
        <v/>
      </c>
      <c r="AE1176" s="177" t="str">
        <f t="shared" si="577"/>
        <v/>
      </c>
      <c r="AF1176" s="178">
        <f>IF(Q1176&gt;0,VLOOKUP(H1176,Leistungszahlen!$A$11:$C$158,3,),0)</f>
        <v>0</v>
      </c>
      <c r="AG1176" s="178">
        <f>IF(R1176&gt;0,VLOOKUP(H1176,Leistungszahlen!$A$11:$F$158,6,),IF(T1176&gt;0,VLOOKUP(H1176,Leistungszahlen!$A$11:$F$158,6,),0))</f>
        <v>0</v>
      </c>
      <c r="AH1176" s="179" t="e">
        <f t="shared" si="593"/>
        <v>#DIV/0!</v>
      </c>
      <c r="AI1176" s="179">
        <f t="shared" si="594"/>
        <v>0</v>
      </c>
      <c r="AJ1176" s="179">
        <f t="shared" si="595"/>
        <v>0</v>
      </c>
      <c r="AK1176" s="179">
        <f t="shared" si="596"/>
        <v>0</v>
      </c>
      <c r="AL1176" s="179">
        <f t="shared" si="597"/>
        <v>0</v>
      </c>
      <c r="AM1176" s="180">
        <f>IF(L1176=1,Stundensätze!$D$13,IF(L1176=2,Stundensätze!$D$17,IF(L1176=4,Stundensätze!$D$21,"")))</f>
        <v>0</v>
      </c>
      <c r="AN1176" s="180">
        <f>IF(L1176=1,Stundensätze!$D$15,IF(L1176=2,Stundensätze!$D$19,IF(L1176=4,Stundensätze!$D$23,"")))</f>
        <v>0</v>
      </c>
      <c r="AO1176" s="180" t="e">
        <f t="shared" si="578"/>
        <v>#DIV/0!</v>
      </c>
      <c r="AP1176" s="180">
        <f t="shared" si="579"/>
        <v>0</v>
      </c>
      <c r="AQ1176" s="192" t="e">
        <f t="shared" si="580"/>
        <v>#DIV/0!</v>
      </c>
      <c r="AR1176" s="192" t="e">
        <f t="shared" si="581"/>
        <v>#DIV/0!</v>
      </c>
      <c r="AS1176" s="193" t="e">
        <f t="shared" si="582"/>
        <v>#DIV/0!</v>
      </c>
      <c r="AT1176" s="258" t="str">
        <f>IF(K1176=0,0,VLOOKUP(K1176,Kostenstellen!A:B,2,FALSE))</f>
        <v xml:space="preserve">Salinenklinik </v>
      </c>
      <c r="AU1176" s="68" t="str">
        <f t="shared" si="589"/>
        <v>B</v>
      </c>
      <c r="AV1176" s="68" t="str">
        <f t="shared" si="590"/>
        <v/>
      </c>
      <c r="AW1176" s="68">
        <f>IF(AF1176=0,0,VLOOKUP($H1176,Leistungszahlen!$A$11:$H$158,4,FALSE))</f>
        <v>0</v>
      </c>
      <c r="AX1176" s="68">
        <f>IF(AF1176=0,0,VLOOKUP($H1176,Leistungszahlen!$A$11:$H$158,5,FALSE))</f>
        <v>0</v>
      </c>
      <c r="AY1176" s="68">
        <f>IF(AG1176=0,0,VLOOKUP($H1176,Leistungszahlen!$A$11:$H$158,6,FALSE))</f>
        <v>0</v>
      </c>
      <c r="AZ1176" s="68">
        <f t="shared" si="591"/>
        <v>0</v>
      </c>
      <c r="BA1176" s="68">
        <f t="shared" si="592"/>
        <v>0</v>
      </c>
      <c r="BC1176" s="68">
        <f t="shared" si="583"/>
        <v>0</v>
      </c>
      <c r="BD1176" s="285"/>
    </row>
    <row r="1177" spans="1:56" s="68" customFormat="1">
      <c r="A1177" s="200"/>
      <c r="B1177" s="200"/>
      <c r="C1177" s="200" t="s">
        <v>420</v>
      </c>
      <c r="D1177" s="200" t="s">
        <v>199</v>
      </c>
      <c r="E1177" s="200" t="s">
        <v>349</v>
      </c>
      <c r="F1177" s="200" t="s">
        <v>1426</v>
      </c>
      <c r="G1177" s="200" t="s">
        <v>452</v>
      </c>
      <c r="H1177" s="201" t="s">
        <v>287</v>
      </c>
      <c r="I1177" s="202">
        <v>5.23</v>
      </c>
      <c r="J1177" s="200" t="s">
        <v>560</v>
      </c>
      <c r="K1177" s="176">
        <v>5</v>
      </c>
      <c r="L1177" s="176">
        <v>1</v>
      </c>
      <c r="M1177" s="176"/>
      <c r="N1177" s="286">
        <v>3</v>
      </c>
      <c r="O1177" s="286">
        <v>3</v>
      </c>
      <c r="P1177" s="176"/>
      <c r="Q1177" s="203">
        <f t="shared" si="584"/>
        <v>3</v>
      </c>
      <c r="R1177" s="203">
        <f t="shared" si="585"/>
        <v>3</v>
      </c>
      <c r="S1177" s="203">
        <f t="shared" si="586"/>
        <v>0</v>
      </c>
      <c r="T1177" s="203">
        <f t="shared" si="587"/>
        <v>0</v>
      </c>
      <c r="U1177" s="203">
        <f t="shared" si="588"/>
        <v>0</v>
      </c>
      <c r="V1177" s="175">
        <f>IF(Q1177&gt;0,VLOOKUP(Q1177,Jahresfaktoren!$A$11:$B$24,2,),0)</f>
        <v>152</v>
      </c>
      <c r="W1177" s="175">
        <f>IF(R1177&gt;0,VLOOKUP(R1177,Jahresfaktoren!$D$11:$E$24,2,),0)</f>
        <v>150</v>
      </c>
      <c r="X1177" s="175">
        <f>IF(S1177&gt;0,VLOOKUP(S1177,Jahresfaktoren!$A$28:$B$29,2,),0)</f>
        <v>0</v>
      </c>
      <c r="Y1177" s="175">
        <f>IF(T1177&gt;0,VLOOKUP(T1177,Jahresfaktoren!$A$28:$B$29,2,),0)</f>
        <v>0</v>
      </c>
      <c r="Z1177" s="175">
        <f>IF(U1177&gt;0,VLOOKUP(U1177,Jahresfaktoren!$A$32:$B$33,2,),)</f>
        <v>0</v>
      </c>
      <c r="AA1177" s="177">
        <f t="shared" si="573"/>
        <v>794.96</v>
      </c>
      <c r="AB1177" s="177">
        <f t="shared" si="574"/>
        <v>784.50000000000011</v>
      </c>
      <c r="AC1177" s="177" t="str">
        <f t="shared" si="575"/>
        <v/>
      </c>
      <c r="AD1177" s="177" t="str">
        <f t="shared" si="576"/>
        <v/>
      </c>
      <c r="AE1177" s="177" t="str">
        <f t="shared" si="577"/>
        <v/>
      </c>
      <c r="AF1177" s="178">
        <f>IF(Q1177&gt;0,VLOOKUP(H1177,Leistungszahlen!$A$11:$C$158,3,),0)</f>
        <v>0</v>
      </c>
      <c r="AG1177" s="178">
        <f>IF(R1177&gt;0,VLOOKUP(H1177,Leistungszahlen!$A$11:$F$158,6,),IF(T1177&gt;0,VLOOKUP(H1177,Leistungszahlen!$A$11:$F$158,6,),0))</f>
        <v>0</v>
      </c>
      <c r="AH1177" s="179" t="e">
        <f t="shared" si="593"/>
        <v>#DIV/0!</v>
      </c>
      <c r="AI1177" s="179" t="e">
        <f t="shared" si="594"/>
        <v>#DIV/0!</v>
      </c>
      <c r="AJ1177" s="179">
        <f t="shared" si="595"/>
        <v>0</v>
      </c>
      <c r="AK1177" s="179">
        <f t="shared" si="596"/>
        <v>0</v>
      </c>
      <c r="AL1177" s="179">
        <f t="shared" si="597"/>
        <v>0</v>
      </c>
      <c r="AM1177" s="180">
        <f>IF(L1177=1,Stundensätze!$D$13,IF(L1177=2,Stundensätze!$D$17,IF(L1177=4,Stundensätze!$D$21,"")))</f>
        <v>0</v>
      </c>
      <c r="AN1177" s="180">
        <f>IF(L1177=1,Stundensätze!$D$15,IF(L1177=2,Stundensätze!$D$19,IF(L1177=4,Stundensätze!$D$23,"")))</f>
        <v>0</v>
      </c>
      <c r="AO1177" s="180" t="e">
        <f t="shared" si="578"/>
        <v>#DIV/0!</v>
      </c>
      <c r="AP1177" s="180">
        <f t="shared" si="579"/>
        <v>0</v>
      </c>
      <c r="AQ1177" s="192" t="e">
        <f t="shared" si="580"/>
        <v>#DIV/0!</v>
      </c>
      <c r="AR1177" s="192" t="e">
        <f t="shared" si="581"/>
        <v>#DIV/0!</v>
      </c>
      <c r="AS1177" s="193" t="e">
        <f t="shared" si="582"/>
        <v>#DIV/0!</v>
      </c>
      <c r="AT1177" s="258" t="str">
        <f>IF(K1177=0,0,VLOOKUP(K1177,Kostenstellen!A:B,2,FALSE))</f>
        <v xml:space="preserve">Salinenklinik </v>
      </c>
      <c r="AU1177" s="68" t="str">
        <f t="shared" si="589"/>
        <v>A1</v>
      </c>
      <c r="AV1177" s="68" t="str">
        <f t="shared" si="590"/>
        <v>A1</v>
      </c>
      <c r="AW1177" s="68">
        <f>IF(AF1177=0,0,VLOOKUP($H1177,Leistungszahlen!$A$11:$H$158,4,FALSE))</f>
        <v>0</v>
      </c>
      <c r="AX1177" s="68">
        <f>IF(AF1177=0,0,VLOOKUP($H1177,Leistungszahlen!$A$11:$H$158,5,FALSE))</f>
        <v>0</v>
      </c>
      <c r="AY1177" s="68">
        <f>IF(AG1177=0,0,VLOOKUP($H1177,Leistungszahlen!$A$11:$H$158,6,FALSE))</f>
        <v>0</v>
      </c>
      <c r="AZ1177" s="68">
        <f t="shared" si="591"/>
        <v>0</v>
      </c>
      <c r="BA1177" s="68">
        <f t="shared" si="592"/>
        <v>0</v>
      </c>
      <c r="BC1177" s="68">
        <f t="shared" si="583"/>
        <v>0</v>
      </c>
      <c r="BD1177" s="285"/>
    </row>
    <row r="1178" spans="1:56" s="68" customFormat="1">
      <c r="A1178" s="200"/>
      <c r="B1178" s="200"/>
      <c r="C1178" s="200" t="s">
        <v>420</v>
      </c>
      <c r="D1178" s="200" t="s">
        <v>199</v>
      </c>
      <c r="E1178" s="200" t="s">
        <v>349</v>
      </c>
      <c r="F1178" s="200"/>
      <c r="G1178" s="200" t="s">
        <v>374</v>
      </c>
      <c r="H1178" s="201" t="s">
        <v>205</v>
      </c>
      <c r="I1178" s="202">
        <v>103.8</v>
      </c>
      <c r="J1178" s="200" t="s">
        <v>560</v>
      </c>
      <c r="K1178" s="176">
        <v>5</v>
      </c>
      <c r="L1178" s="176">
        <v>1</v>
      </c>
      <c r="M1178" s="176">
        <v>0</v>
      </c>
      <c r="N1178" s="286">
        <v>3</v>
      </c>
      <c r="O1178" s="286">
        <v>3</v>
      </c>
      <c r="P1178" s="176"/>
      <c r="Q1178" s="203">
        <f t="shared" si="584"/>
        <v>3</v>
      </c>
      <c r="R1178" s="203">
        <f t="shared" si="585"/>
        <v>3</v>
      </c>
      <c r="S1178" s="203">
        <f t="shared" si="586"/>
        <v>0</v>
      </c>
      <c r="T1178" s="203">
        <f t="shared" si="587"/>
        <v>0</v>
      </c>
      <c r="U1178" s="203">
        <f t="shared" si="588"/>
        <v>0</v>
      </c>
      <c r="V1178" s="175">
        <f>IF(Q1178&gt;0,VLOOKUP(Q1178,Jahresfaktoren!$A$11:$B$24,2,),0)</f>
        <v>152</v>
      </c>
      <c r="W1178" s="175">
        <f>IF(R1178&gt;0,VLOOKUP(R1178,Jahresfaktoren!$D$11:$E$24,2,),0)</f>
        <v>150</v>
      </c>
      <c r="X1178" s="175">
        <f>IF(S1178&gt;0,VLOOKUP(S1178,Jahresfaktoren!$A$28:$B$29,2,),0)</f>
        <v>0</v>
      </c>
      <c r="Y1178" s="175">
        <f>IF(T1178&gt;0,VLOOKUP(T1178,Jahresfaktoren!$A$28:$B$29,2,),0)</f>
        <v>0</v>
      </c>
      <c r="Z1178" s="175">
        <f>IF(U1178&gt;0,VLOOKUP(U1178,Jahresfaktoren!$A$32:$B$33,2,),)</f>
        <v>0</v>
      </c>
      <c r="AA1178" s="177">
        <f t="shared" si="573"/>
        <v>15777.6</v>
      </c>
      <c r="AB1178" s="177">
        <f t="shared" si="574"/>
        <v>15570</v>
      </c>
      <c r="AC1178" s="177" t="str">
        <f t="shared" si="575"/>
        <v/>
      </c>
      <c r="AD1178" s="177" t="str">
        <f t="shared" si="576"/>
        <v/>
      </c>
      <c r="AE1178" s="177" t="str">
        <f t="shared" si="577"/>
        <v/>
      </c>
      <c r="AF1178" s="178">
        <f>IF(Q1178&gt;0,VLOOKUP(H1178,Leistungszahlen!$A$11:$C$158,3,),0)</f>
        <v>0</v>
      </c>
      <c r="AG1178" s="178">
        <f>IF(R1178&gt;0,VLOOKUP(H1178,Leistungszahlen!$A$11:$F$158,6,),IF(T1178&gt;0,VLOOKUP(H1178,Leistungszahlen!$A$11:$F$158,6,),0))</f>
        <v>0</v>
      </c>
      <c r="AH1178" s="179" t="e">
        <f t="shared" si="593"/>
        <v>#DIV/0!</v>
      </c>
      <c r="AI1178" s="179" t="e">
        <f t="shared" si="594"/>
        <v>#DIV/0!</v>
      </c>
      <c r="AJ1178" s="179">
        <f t="shared" si="595"/>
        <v>0</v>
      </c>
      <c r="AK1178" s="179">
        <f t="shared" si="596"/>
        <v>0</v>
      </c>
      <c r="AL1178" s="179">
        <f t="shared" si="597"/>
        <v>0</v>
      </c>
      <c r="AM1178" s="180">
        <f>IF(L1178=1,Stundensätze!$D$13,IF(L1178=2,Stundensätze!$D$17,IF(L1178=4,Stundensätze!$D$21,"")))</f>
        <v>0</v>
      </c>
      <c r="AN1178" s="180">
        <f>IF(L1178=1,Stundensätze!$D$15,IF(L1178=2,Stundensätze!$D$19,IF(L1178=4,Stundensätze!$D$23,"")))</f>
        <v>0</v>
      </c>
      <c r="AO1178" s="180" t="e">
        <f t="shared" si="578"/>
        <v>#DIV/0!</v>
      </c>
      <c r="AP1178" s="180">
        <f t="shared" si="579"/>
        <v>0</v>
      </c>
      <c r="AQ1178" s="192" t="e">
        <f t="shared" si="580"/>
        <v>#DIV/0!</v>
      </c>
      <c r="AR1178" s="192" t="e">
        <f t="shared" si="581"/>
        <v>#DIV/0!</v>
      </c>
      <c r="AS1178" s="193" t="e">
        <f t="shared" si="582"/>
        <v>#DIV/0!</v>
      </c>
      <c r="AT1178" s="258" t="str">
        <f>IF(K1178=0,0,VLOOKUP(K1178,Kostenstellen!A:B,2,FALSE))</f>
        <v xml:space="preserve">Salinenklinik </v>
      </c>
      <c r="AU1178" s="68" t="str">
        <f t="shared" si="589"/>
        <v>G</v>
      </c>
      <c r="AV1178" s="68" t="str">
        <f t="shared" si="590"/>
        <v>G</v>
      </c>
      <c r="AW1178" s="68">
        <f>IF(AF1178=0,0,VLOOKUP($H1178,Leistungszahlen!$A$11:$H$158,4,FALSE))</f>
        <v>0</v>
      </c>
      <c r="AX1178" s="68">
        <f>IF(AF1178=0,0,VLOOKUP($H1178,Leistungszahlen!$A$11:$H$158,5,FALSE))</f>
        <v>0</v>
      </c>
      <c r="AY1178" s="68">
        <f>IF(AG1178=0,0,VLOOKUP($H1178,Leistungszahlen!$A$11:$H$158,6,FALSE))</f>
        <v>0</v>
      </c>
      <c r="AZ1178" s="68">
        <f t="shared" si="591"/>
        <v>0</v>
      </c>
      <c r="BA1178" s="68">
        <f t="shared" si="592"/>
        <v>0</v>
      </c>
      <c r="BC1178" s="68">
        <f t="shared" si="583"/>
        <v>0</v>
      </c>
      <c r="BD1178" s="285"/>
    </row>
    <row r="1179" spans="1:56" s="68" customFormat="1">
      <c r="A1179" s="200"/>
      <c r="B1179" s="200"/>
      <c r="C1179" s="200" t="s">
        <v>420</v>
      </c>
      <c r="D1179" s="200" t="s">
        <v>199</v>
      </c>
      <c r="E1179" s="200" t="s">
        <v>349</v>
      </c>
      <c r="F1179" s="200" t="s">
        <v>1427</v>
      </c>
      <c r="G1179" s="200" t="s">
        <v>372</v>
      </c>
      <c r="H1179" s="201" t="s">
        <v>202</v>
      </c>
      <c r="I1179" s="202">
        <v>26.88</v>
      </c>
      <c r="J1179" s="200" t="s">
        <v>560</v>
      </c>
      <c r="K1179" s="176">
        <v>5</v>
      </c>
      <c r="L1179" s="176">
        <v>1</v>
      </c>
      <c r="M1179" s="176"/>
      <c r="N1179" s="286">
        <v>1</v>
      </c>
      <c r="O1179" s="286">
        <v>4</v>
      </c>
      <c r="P1179" s="176"/>
      <c r="Q1179" s="203">
        <f t="shared" si="584"/>
        <v>1</v>
      </c>
      <c r="R1179" s="203">
        <f t="shared" si="585"/>
        <v>4</v>
      </c>
      <c r="S1179" s="203">
        <f t="shared" si="586"/>
        <v>0</v>
      </c>
      <c r="T1179" s="203">
        <f t="shared" si="587"/>
        <v>0</v>
      </c>
      <c r="U1179" s="203">
        <f t="shared" si="588"/>
        <v>0</v>
      </c>
      <c r="V1179" s="175">
        <f>IF(Q1179&gt;0,VLOOKUP(Q1179,Jahresfaktoren!$A$11:$B$24,2,),0)</f>
        <v>52</v>
      </c>
      <c r="W1179" s="175">
        <f>IF(R1179&gt;0,VLOOKUP(R1179,Jahresfaktoren!$D$11:$E$24,2,),0)</f>
        <v>198</v>
      </c>
      <c r="X1179" s="175">
        <f>IF(S1179&gt;0,VLOOKUP(S1179,Jahresfaktoren!$A$28:$B$29,2,),0)</f>
        <v>0</v>
      </c>
      <c r="Y1179" s="175">
        <f>IF(T1179&gt;0,VLOOKUP(T1179,Jahresfaktoren!$A$28:$B$29,2,),0)</f>
        <v>0</v>
      </c>
      <c r="Z1179" s="175">
        <f>IF(U1179&gt;0,VLOOKUP(U1179,Jahresfaktoren!$A$32:$B$33,2,),)</f>
        <v>0</v>
      </c>
      <c r="AA1179" s="177">
        <f t="shared" si="573"/>
        <v>1397.76</v>
      </c>
      <c r="AB1179" s="177">
        <f t="shared" si="574"/>
        <v>5322.24</v>
      </c>
      <c r="AC1179" s="177" t="str">
        <f t="shared" si="575"/>
        <v/>
      </c>
      <c r="AD1179" s="177" t="str">
        <f t="shared" si="576"/>
        <v/>
      </c>
      <c r="AE1179" s="177" t="str">
        <f t="shared" si="577"/>
        <v/>
      </c>
      <c r="AF1179" s="178">
        <f>IF(Q1179&gt;0,VLOOKUP(H1179,Leistungszahlen!$A$11:$C$158,3,),0)</f>
        <v>0</v>
      </c>
      <c r="AG1179" s="178">
        <f>IF(R1179&gt;0,VLOOKUP(H1179,Leistungszahlen!$A$11:$F$158,6,),IF(T1179&gt;0,VLOOKUP(H1179,Leistungszahlen!$A$11:$F$158,6,),0))</f>
        <v>0</v>
      </c>
      <c r="AH1179" s="179" t="e">
        <f t="shared" si="593"/>
        <v>#DIV/0!</v>
      </c>
      <c r="AI1179" s="179" t="e">
        <f t="shared" si="594"/>
        <v>#DIV/0!</v>
      </c>
      <c r="AJ1179" s="179">
        <f t="shared" si="595"/>
        <v>0</v>
      </c>
      <c r="AK1179" s="179">
        <f t="shared" si="596"/>
        <v>0</v>
      </c>
      <c r="AL1179" s="179">
        <f t="shared" si="597"/>
        <v>0</v>
      </c>
      <c r="AM1179" s="180">
        <f>IF(L1179=1,Stundensätze!$D$13,IF(L1179=2,Stundensätze!$D$17,IF(L1179=4,Stundensätze!$D$21,"")))</f>
        <v>0</v>
      </c>
      <c r="AN1179" s="180">
        <f>IF(L1179=1,Stundensätze!$D$15,IF(L1179=2,Stundensätze!$D$19,IF(L1179=4,Stundensätze!$D$23,"")))</f>
        <v>0</v>
      </c>
      <c r="AO1179" s="180" t="e">
        <f t="shared" si="578"/>
        <v>#DIV/0!</v>
      </c>
      <c r="AP1179" s="180">
        <f t="shared" si="579"/>
        <v>0</v>
      </c>
      <c r="AQ1179" s="192" t="e">
        <f t="shared" si="580"/>
        <v>#DIV/0!</v>
      </c>
      <c r="AR1179" s="192" t="e">
        <f t="shared" si="581"/>
        <v>#DIV/0!</v>
      </c>
      <c r="AS1179" s="193" t="e">
        <f t="shared" si="582"/>
        <v>#DIV/0!</v>
      </c>
      <c r="AT1179" s="258" t="str">
        <f>IF(K1179=0,0,VLOOKUP(K1179,Kostenstellen!A:B,2,FALSE))</f>
        <v xml:space="preserve">Salinenklinik </v>
      </c>
      <c r="AU1179" s="68" t="str">
        <f t="shared" si="589"/>
        <v>D</v>
      </c>
      <c r="AV1179" s="68" t="str">
        <f t="shared" si="590"/>
        <v>D</v>
      </c>
      <c r="AW1179" s="68">
        <f>IF(AF1179=0,0,VLOOKUP($H1179,Leistungszahlen!$A$11:$H$158,4,FALSE))</f>
        <v>0</v>
      </c>
      <c r="AX1179" s="68">
        <f>IF(AF1179=0,0,VLOOKUP($H1179,Leistungszahlen!$A$11:$H$158,5,FALSE))</f>
        <v>0</v>
      </c>
      <c r="AY1179" s="68">
        <f>IF(AG1179=0,0,VLOOKUP($H1179,Leistungszahlen!$A$11:$H$158,6,FALSE))</f>
        <v>0</v>
      </c>
      <c r="AZ1179" s="68">
        <f t="shared" si="591"/>
        <v>0</v>
      </c>
      <c r="BA1179" s="68">
        <f t="shared" si="592"/>
        <v>0</v>
      </c>
      <c r="BC1179" s="68">
        <f t="shared" si="583"/>
        <v>0</v>
      </c>
      <c r="BD1179" s="285"/>
    </row>
    <row r="1180" spans="1:56" s="68" customFormat="1">
      <c r="A1180" s="200"/>
      <c r="B1180" s="200"/>
      <c r="C1180" s="200" t="s">
        <v>420</v>
      </c>
      <c r="D1180" s="200" t="s">
        <v>199</v>
      </c>
      <c r="E1180" s="200" t="s">
        <v>349</v>
      </c>
      <c r="F1180" s="200" t="s">
        <v>271</v>
      </c>
      <c r="G1180" s="200" t="s">
        <v>303</v>
      </c>
      <c r="H1180" s="201" t="s">
        <v>201</v>
      </c>
      <c r="I1180" s="202">
        <v>10.48</v>
      </c>
      <c r="J1180" s="200" t="s">
        <v>560</v>
      </c>
      <c r="K1180" s="176">
        <v>5</v>
      </c>
      <c r="L1180" s="176">
        <v>1</v>
      </c>
      <c r="M1180" s="176"/>
      <c r="N1180" s="286">
        <v>5</v>
      </c>
      <c r="O1180" s="286"/>
      <c r="P1180" s="176"/>
      <c r="Q1180" s="203">
        <f t="shared" si="584"/>
        <v>5</v>
      </c>
      <c r="R1180" s="203">
        <f t="shared" si="585"/>
        <v>0</v>
      </c>
      <c r="S1180" s="203">
        <f t="shared" si="586"/>
        <v>0</v>
      </c>
      <c r="T1180" s="203">
        <f t="shared" si="587"/>
        <v>0</v>
      </c>
      <c r="U1180" s="203">
        <f t="shared" si="588"/>
        <v>0</v>
      </c>
      <c r="V1180" s="175">
        <f>IF(Q1180&gt;0,VLOOKUP(Q1180,Jahresfaktoren!$A$11:$B$24,2,),0)</f>
        <v>250</v>
      </c>
      <c r="W1180" s="175">
        <f>IF(R1180&gt;0,VLOOKUP(R1180,Jahresfaktoren!$D$11:$E$24,2,),0)</f>
        <v>0</v>
      </c>
      <c r="X1180" s="175">
        <f>IF(S1180&gt;0,VLOOKUP(S1180,Jahresfaktoren!$A$28:$B$29,2,),0)</f>
        <v>0</v>
      </c>
      <c r="Y1180" s="175">
        <f>IF(T1180&gt;0,VLOOKUP(T1180,Jahresfaktoren!$A$28:$B$29,2,),0)</f>
        <v>0</v>
      </c>
      <c r="Z1180" s="175">
        <f>IF(U1180&gt;0,VLOOKUP(U1180,Jahresfaktoren!$A$32:$B$33,2,),)</f>
        <v>0</v>
      </c>
      <c r="AA1180" s="177">
        <f t="shared" si="573"/>
        <v>2620</v>
      </c>
      <c r="AB1180" s="177" t="str">
        <f t="shared" si="574"/>
        <v/>
      </c>
      <c r="AC1180" s="177" t="str">
        <f t="shared" si="575"/>
        <v/>
      </c>
      <c r="AD1180" s="177" t="str">
        <f t="shared" si="576"/>
        <v/>
      </c>
      <c r="AE1180" s="177" t="str">
        <f t="shared" si="577"/>
        <v/>
      </c>
      <c r="AF1180" s="178">
        <f>IF(Q1180&gt;0,VLOOKUP(H1180,Leistungszahlen!$A$11:$C$158,3,),0)</f>
        <v>0</v>
      </c>
      <c r="AG1180" s="178">
        <f>IF(R1180&gt;0,VLOOKUP(H1180,Leistungszahlen!$A$11:$F$158,6,),IF(T1180&gt;0,VLOOKUP(H1180,Leistungszahlen!$A$11:$F$158,6,),0))</f>
        <v>0</v>
      </c>
      <c r="AH1180" s="179" t="e">
        <f t="shared" si="593"/>
        <v>#DIV/0!</v>
      </c>
      <c r="AI1180" s="179">
        <f t="shared" si="594"/>
        <v>0</v>
      </c>
      <c r="AJ1180" s="179">
        <f t="shared" si="595"/>
        <v>0</v>
      </c>
      <c r="AK1180" s="179">
        <f t="shared" si="596"/>
        <v>0</v>
      </c>
      <c r="AL1180" s="179">
        <f t="shared" si="597"/>
        <v>0</v>
      </c>
      <c r="AM1180" s="180">
        <f>IF(L1180=1,Stundensätze!$D$13,IF(L1180=2,Stundensätze!$D$17,IF(L1180=4,Stundensätze!$D$21,"")))</f>
        <v>0</v>
      </c>
      <c r="AN1180" s="180">
        <f>IF(L1180=1,Stundensätze!$D$15,IF(L1180=2,Stundensätze!$D$19,IF(L1180=4,Stundensätze!$D$23,"")))</f>
        <v>0</v>
      </c>
      <c r="AO1180" s="180" t="e">
        <f t="shared" si="578"/>
        <v>#DIV/0!</v>
      </c>
      <c r="AP1180" s="180">
        <f t="shared" si="579"/>
        <v>0</v>
      </c>
      <c r="AQ1180" s="192" t="e">
        <f t="shared" si="580"/>
        <v>#DIV/0!</v>
      </c>
      <c r="AR1180" s="192" t="e">
        <f t="shared" si="581"/>
        <v>#DIV/0!</v>
      </c>
      <c r="AS1180" s="193" t="e">
        <f t="shared" si="582"/>
        <v>#DIV/0!</v>
      </c>
      <c r="AT1180" s="258" t="str">
        <f>IF(K1180=0,0,VLOOKUP(K1180,Kostenstellen!A:B,2,FALSE))</f>
        <v xml:space="preserve">Salinenklinik </v>
      </c>
      <c r="AU1180" s="68" t="str">
        <f t="shared" si="589"/>
        <v>C</v>
      </c>
      <c r="AV1180" s="68" t="str">
        <f t="shared" si="590"/>
        <v/>
      </c>
      <c r="AW1180" s="68">
        <f>IF(AF1180=0,0,VLOOKUP($H1180,Leistungszahlen!$A$11:$H$158,4,FALSE))</f>
        <v>0</v>
      </c>
      <c r="AX1180" s="68">
        <f>IF(AF1180=0,0,VLOOKUP($H1180,Leistungszahlen!$A$11:$H$158,5,FALSE))</f>
        <v>0</v>
      </c>
      <c r="AY1180" s="68">
        <f>IF(AG1180=0,0,VLOOKUP($H1180,Leistungszahlen!$A$11:$H$158,6,FALSE))</f>
        <v>0</v>
      </c>
      <c r="AZ1180" s="68">
        <f t="shared" si="591"/>
        <v>0</v>
      </c>
      <c r="BA1180" s="68">
        <f t="shared" si="592"/>
        <v>0</v>
      </c>
      <c r="BC1180" s="68">
        <f t="shared" si="583"/>
        <v>0</v>
      </c>
      <c r="BD1180" s="285"/>
    </row>
    <row r="1181" spans="1:56" s="68" customFormat="1">
      <c r="A1181" s="200"/>
      <c r="B1181" s="200"/>
      <c r="C1181" s="200" t="s">
        <v>420</v>
      </c>
      <c r="D1181" s="200" t="s">
        <v>199</v>
      </c>
      <c r="E1181" s="200" t="s">
        <v>349</v>
      </c>
      <c r="F1181" s="200" t="s">
        <v>271</v>
      </c>
      <c r="G1181" s="200" t="s">
        <v>270</v>
      </c>
      <c r="H1181" s="201" t="s">
        <v>216</v>
      </c>
      <c r="I1181" s="202">
        <v>16.309999999999999</v>
      </c>
      <c r="J1181" s="200" t="s">
        <v>560</v>
      </c>
      <c r="K1181" s="176">
        <v>5</v>
      </c>
      <c r="L1181" s="176">
        <v>1</v>
      </c>
      <c r="M1181" s="176"/>
      <c r="N1181" s="286">
        <v>5</v>
      </c>
      <c r="O1181" s="286"/>
      <c r="P1181" s="176"/>
      <c r="Q1181" s="203">
        <f t="shared" si="584"/>
        <v>5</v>
      </c>
      <c r="R1181" s="203">
        <f t="shared" si="585"/>
        <v>0</v>
      </c>
      <c r="S1181" s="203">
        <f t="shared" si="586"/>
        <v>0</v>
      </c>
      <c r="T1181" s="203">
        <f t="shared" si="587"/>
        <v>0</v>
      </c>
      <c r="U1181" s="203">
        <f t="shared" si="588"/>
        <v>0</v>
      </c>
      <c r="V1181" s="175">
        <f>IF(Q1181&gt;0,VLOOKUP(Q1181,Jahresfaktoren!$A$11:$B$24,2,),0)</f>
        <v>250</v>
      </c>
      <c r="W1181" s="175">
        <f>IF(R1181&gt;0,VLOOKUP(R1181,Jahresfaktoren!$D$11:$E$24,2,),0)</f>
        <v>0</v>
      </c>
      <c r="X1181" s="175">
        <f>IF(S1181&gt;0,VLOOKUP(S1181,Jahresfaktoren!$A$28:$B$29,2,),0)</f>
        <v>0</v>
      </c>
      <c r="Y1181" s="175">
        <f>IF(T1181&gt;0,VLOOKUP(T1181,Jahresfaktoren!$A$28:$B$29,2,),0)</f>
        <v>0</v>
      </c>
      <c r="Z1181" s="175">
        <f>IF(U1181&gt;0,VLOOKUP(U1181,Jahresfaktoren!$A$32:$B$33,2,),)</f>
        <v>0</v>
      </c>
      <c r="AA1181" s="177">
        <f t="shared" si="573"/>
        <v>4077.4999999999995</v>
      </c>
      <c r="AB1181" s="177" t="str">
        <f t="shared" si="574"/>
        <v/>
      </c>
      <c r="AC1181" s="177" t="str">
        <f t="shared" si="575"/>
        <v/>
      </c>
      <c r="AD1181" s="177" t="str">
        <f t="shared" si="576"/>
        <v/>
      </c>
      <c r="AE1181" s="177" t="str">
        <f t="shared" si="577"/>
        <v/>
      </c>
      <c r="AF1181" s="178">
        <f>IF(Q1181&gt;0,VLOOKUP(H1181,Leistungszahlen!$A$11:$C$158,3,),0)</f>
        <v>0</v>
      </c>
      <c r="AG1181" s="178">
        <f>IF(R1181&gt;0,VLOOKUP(H1181,Leistungszahlen!$A$11:$F$158,6,),IF(T1181&gt;0,VLOOKUP(H1181,Leistungszahlen!$A$11:$F$158,6,),0))</f>
        <v>0</v>
      </c>
      <c r="AH1181" s="179" t="e">
        <f t="shared" si="593"/>
        <v>#DIV/0!</v>
      </c>
      <c r="AI1181" s="179">
        <f t="shared" si="594"/>
        <v>0</v>
      </c>
      <c r="AJ1181" s="179">
        <f t="shared" si="595"/>
        <v>0</v>
      </c>
      <c r="AK1181" s="179">
        <f t="shared" si="596"/>
        <v>0</v>
      </c>
      <c r="AL1181" s="179">
        <f t="shared" si="597"/>
        <v>0</v>
      </c>
      <c r="AM1181" s="180">
        <f>IF(L1181=1,Stundensätze!$D$13,IF(L1181=2,Stundensätze!$D$17,IF(L1181=4,Stundensätze!$D$21,"")))</f>
        <v>0</v>
      </c>
      <c r="AN1181" s="180">
        <f>IF(L1181=1,Stundensätze!$D$15,IF(L1181=2,Stundensätze!$D$19,IF(L1181=4,Stundensätze!$D$23,"")))</f>
        <v>0</v>
      </c>
      <c r="AO1181" s="180" t="e">
        <f t="shared" si="578"/>
        <v>#DIV/0!</v>
      </c>
      <c r="AP1181" s="180">
        <f t="shared" si="579"/>
        <v>0</v>
      </c>
      <c r="AQ1181" s="192" t="e">
        <f t="shared" si="580"/>
        <v>#DIV/0!</v>
      </c>
      <c r="AR1181" s="192" t="e">
        <f t="shared" si="581"/>
        <v>#DIV/0!</v>
      </c>
      <c r="AS1181" s="193" t="e">
        <f t="shared" si="582"/>
        <v>#DIV/0!</v>
      </c>
      <c r="AT1181" s="258" t="str">
        <f>IF(K1181=0,0,VLOOKUP(K1181,Kostenstellen!A:B,2,FALSE))</f>
        <v xml:space="preserve">Salinenklinik </v>
      </c>
      <c r="AU1181" s="68" t="str">
        <f t="shared" si="589"/>
        <v>S</v>
      </c>
      <c r="AV1181" s="68" t="str">
        <f t="shared" si="590"/>
        <v/>
      </c>
      <c r="AW1181" s="68">
        <f>IF(AF1181=0,0,VLOOKUP($H1181,Leistungszahlen!$A$11:$H$158,4,FALSE))</f>
        <v>0</v>
      </c>
      <c r="AX1181" s="68">
        <f>IF(AF1181=0,0,VLOOKUP($H1181,Leistungszahlen!$A$11:$H$158,5,FALSE))</f>
        <v>0</v>
      </c>
      <c r="AY1181" s="68">
        <f>IF(AG1181=0,0,VLOOKUP($H1181,Leistungszahlen!$A$11:$H$158,6,FALSE))</f>
        <v>0</v>
      </c>
      <c r="AZ1181" s="68">
        <f t="shared" si="591"/>
        <v>0</v>
      </c>
      <c r="BA1181" s="68">
        <f t="shared" si="592"/>
        <v>0</v>
      </c>
      <c r="BC1181" s="68">
        <f t="shared" si="583"/>
        <v>0</v>
      </c>
      <c r="BD1181" s="285"/>
    </row>
    <row r="1182" spans="1:56" s="68" customFormat="1">
      <c r="A1182" s="200"/>
      <c r="B1182" s="200"/>
      <c r="C1182" s="200" t="s">
        <v>420</v>
      </c>
      <c r="D1182" s="200" t="s">
        <v>199</v>
      </c>
      <c r="E1182" s="200" t="s">
        <v>349</v>
      </c>
      <c r="F1182" s="200">
        <v>119</v>
      </c>
      <c r="G1182" s="200" t="s">
        <v>191</v>
      </c>
      <c r="H1182" s="201" t="s">
        <v>203</v>
      </c>
      <c r="I1182" s="202">
        <v>17.05</v>
      </c>
      <c r="J1182" s="200" t="s">
        <v>560</v>
      </c>
      <c r="K1182" s="176">
        <v>5</v>
      </c>
      <c r="L1182" s="176">
        <v>1</v>
      </c>
      <c r="M1182" s="176"/>
      <c r="N1182" s="286">
        <v>5</v>
      </c>
      <c r="O1182" s="286"/>
      <c r="P1182" s="176"/>
      <c r="Q1182" s="203">
        <f t="shared" si="584"/>
        <v>5</v>
      </c>
      <c r="R1182" s="203">
        <f t="shared" si="585"/>
        <v>0</v>
      </c>
      <c r="S1182" s="203">
        <f t="shared" si="586"/>
        <v>0</v>
      </c>
      <c r="T1182" s="203">
        <f t="shared" si="587"/>
        <v>0</v>
      </c>
      <c r="U1182" s="203">
        <f t="shared" si="588"/>
        <v>0</v>
      </c>
      <c r="V1182" s="175">
        <f>IF(Q1182&gt;0,VLOOKUP(Q1182,Jahresfaktoren!$A$11:$B$24,2,),0)</f>
        <v>250</v>
      </c>
      <c r="W1182" s="175">
        <f>IF(R1182&gt;0,VLOOKUP(R1182,Jahresfaktoren!$D$11:$E$24,2,),0)</f>
        <v>0</v>
      </c>
      <c r="X1182" s="175">
        <f>IF(S1182&gt;0,VLOOKUP(S1182,Jahresfaktoren!$A$28:$B$29,2,),0)</f>
        <v>0</v>
      </c>
      <c r="Y1182" s="175">
        <f>IF(T1182&gt;0,VLOOKUP(T1182,Jahresfaktoren!$A$28:$B$29,2,),0)</f>
        <v>0</v>
      </c>
      <c r="Z1182" s="175">
        <f>IF(U1182&gt;0,VLOOKUP(U1182,Jahresfaktoren!$A$32:$B$33,2,),)</f>
        <v>0</v>
      </c>
      <c r="AA1182" s="177">
        <f t="shared" si="573"/>
        <v>4262.5</v>
      </c>
      <c r="AB1182" s="177" t="str">
        <f t="shared" si="574"/>
        <v/>
      </c>
      <c r="AC1182" s="177" t="str">
        <f t="shared" si="575"/>
        <v/>
      </c>
      <c r="AD1182" s="177" t="str">
        <f t="shared" si="576"/>
        <v/>
      </c>
      <c r="AE1182" s="177" t="str">
        <f t="shared" si="577"/>
        <v/>
      </c>
      <c r="AF1182" s="178">
        <f>IF(Q1182&gt;0,VLOOKUP(H1182,Leistungszahlen!$A$11:$C$158,3,),0)</f>
        <v>0</v>
      </c>
      <c r="AG1182" s="178">
        <f>IF(R1182&gt;0,VLOOKUP(H1182,Leistungszahlen!$A$11:$F$158,6,),IF(T1182&gt;0,VLOOKUP(H1182,Leistungszahlen!$A$11:$F$158,6,),0))</f>
        <v>0</v>
      </c>
      <c r="AH1182" s="179" t="e">
        <f t="shared" si="593"/>
        <v>#DIV/0!</v>
      </c>
      <c r="AI1182" s="179">
        <f t="shared" si="594"/>
        <v>0</v>
      </c>
      <c r="AJ1182" s="179">
        <f t="shared" si="595"/>
        <v>0</v>
      </c>
      <c r="AK1182" s="179">
        <f t="shared" si="596"/>
        <v>0</v>
      </c>
      <c r="AL1182" s="179">
        <f t="shared" si="597"/>
        <v>0</v>
      </c>
      <c r="AM1182" s="180">
        <f>IF(L1182=1,Stundensätze!$D$13,IF(L1182=2,Stundensätze!$D$17,IF(L1182=4,Stundensätze!$D$21,"")))</f>
        <v>0</v>
      </c>
      <c r="AN1182" s="180">
        <f>IF(L1182=1,Stundensätze!$D$15,IF(L1182=2,Stundensätze!$D$19,IF(L1182=4,Stundensätze!$D$23,"")))</f>
        <v>0</v>
      </c>
      <c r="AO1182" s="180" t="e">
        <f t="shared" si="578"/>
        <v>#DIV/0!</v>
      </c>
      <c r="AP1182" s="180">
        <f t="shared" si="579"/>
        <v>0</v>
      </c>
      <c r="AQ1182" s="192" t="e">
        <f t="shared" si="580"/>
        <v>#DIV/0!</v>
      </c>
      <c r="AR1182" s="192" t="e">
        <f t="shared" si="581"/>
        <v>#DIV/0!</v>
      </c>
      <c r="AS1182" s="193" t="e">
        <f t="shared" si="582"/>
        <v>#DIV/0!</v>
      </c>
      <c r="AT1182" s="258" t="str">
        <f>IF(K1182=0,0,VLOOKUP(K1182,Kostenstellen!A:B,2,FALSE))</f>
        <v xml:space="preserve">Salinenklinik </v>
      </c>
      <c r="AU1182" s="68" t="str">
        <f t="shared" si="589"/>
        <v>E</v>
      </c>
      <c r="AV1182" s="68" t="str">
        <f t="shared" si="590"/>
        <v/>
      </c>
      <c r="AW1182" s="68">
        <f>IF(AF1182=0,0,VLOOKUP($H1182,Leistungszahlen!$A$11:$H$158,4,FALSE))</f>
        <v>0</v>
      </c>
      <c r="AX1182" s="68">
        <f>IF(AF1182=0,0,VLOOKUP($H1182,Leistungszahlen!$A$11:$H$158,5,FALSE))</f>
        <v>0</v>
      </c>
      <c r="AY1182" s="68">
        <f>IF(AG1182=0,0,VLOOKUP($H1182,Leistungszahlen!$A$11:$H$158,6,FALSE))</f>
        <v>0</v>
      </c>
      <c r="AZ1182" s="68">
        <f t="shared" si="591"/>
        <v>0</v>
      </c>
      <c r="BA1182" s="68">
        <f t="shared" si="592"/>
        <v>0</v>
      </c>
      <c r="BC1182" s="68">
        <f t="shared" si="583"/>
        <v>0</v>
      </c>
      <c r="BD1182" s="285"/>
    </row>
    <row r="1183" spans="1:56" s="68" customFormat="1">
      <c r="A1183" s="200"/>
      <c r="B1183" s="200"/>
      <c r="C1183" s="200" t="s">
        <v>420</v>
      </c>
      <c r="D1183" s="200" t="s">
        <v>199</v>
      </c>
      <c r="E1183" s="200" t="s">
        <v>349</v>
      </c>
      <c r="F1183" s="200">
        <v>120</v>
      </c>
      <c r="G1183" s="200" t="s">
        <v>299</v>
      </c>
      <c r="H1183" s="201" t="s">
        <v>215</v>
      </c>
      <c r="I1183" s="202">
        <v>4.04</v>
      </c>
      <c r="J1183" s="200" t="s">
        <v>778</v>
      </c>
      <c r="K1183" s="176">
        <v>5</v>
      </c>
      <c r="L1183" s="176">
        <v>1</v>
      </c>
      <c r="M1183" s="176"/>
      <c r="N1183" s="286">
        <v>5</v>
      </c>
      <c r="O1183" s="286"/>
      <c r="P1183" s="176"/>
      <c r="Q1183" s="203">
        <f t="shared" si="584"/>
        <v>5</v>
      </c>
      <c r="R1183" s="203">
        <f t="shared" si="585"/>
        <v>0</v>
      </c>
      <c r="S1183" s="203">
        <f t="shared" si="586"/>
        <v>0</v>
      </c>
      <c r="T1183" s="203">
        <f t="shared" si="587"/>
        <v>0</v>
      </c>
      <c r="U1183" s="203">
        <f t="shared" si="588"/>
        <v>0</v>
      </c>
      <c r="V1183" s="175">
        <f>IF(Q1183&gt;0,VLOOKUP(Q1183,Jahresfaktoren!$A$11:$B$24,2,),0)</f>
        <v>250</v>
      </c>
      <c r="W1183" s="175">
        <f>IF(R1183&gt;0,VLOOKUP(R1183,Jahresfaktoren!$D$11:$E$24,2,),0)</f>
        <v>0</v>
      </c>
      <c r="X1183" s="175">
        <f>IF(S1183&gt;0,VLOOKUP(S1183,Jahresfaktoren!$A$28:$B$29,2,),0)</f>
        <v>0</v>
      </c>
      <c r="Y1183" s="175">
        <f>IF(T1183&gt;0,VLOOKUP(T1183,Jahresfaktoren!$A$28:$B$29,2,),0)</f>
        <v>0</v>
      </c>
      <c r="Z1183" s="175">
        <f>IF(U1183&gt;0,VLOOKUP(U1183,Jahresfaktoren!$A$32:$B$33,2,),)</f>
        <v>0</v>
      </c>
      <c r="AA1183" s="177">
        <f t="shared" si="573"/>
        <v>1010</v>
      </c>
      <c r="AB1183" s="177" t="str">
        <f t="shared" si="574"/>
        <v/>
      </c>
      <c r="AC1183" s="177" t="str">
        <f t="shared" si="575"/>
        <v/>
      </c>
      <c r="AD1183" s="177" t="str">
        <f t="shared" si="576"/>
        <v/>
      </c>
      <c r="AE1183" s="177" t="str">
        <f t="shared" si="577"/>
        <v/>
      </c>
      <c r="AF1183" s="178">
        <f>IF(Q1183&gt;0,VLOOKUP(H1183,Leistungszahlen!$A$11:$C$158,3,),0)</f>
        <v>0</v>
      </c>
      <c r="AG1183" s="178">
        <f>IF(R1183&gt;0,VLOOKUP(H1183,Leistungszahlen!$A$11:$F$158,6,),IF(T1183&gt;0,VLOOKUP(H1183,Leistungszahlen!$A$11:$F$158,6,),0))</f>
        <v>0</v>
      </c>
      <c r="AH1183" s="179" t="e">
        <f t="shared" si="593"/>
        <v>#DIV/0!</v>
      </c>
      <c r="AI1183" s="179">
        <f t="shared" si="594"/>
        <v>0</v>
      </c>
      <c r="AJ1183" s="179">
        <f t="shared" si="595"/>
        <v>0</v>
      </c>
      <c r="AK1183" s="179">
        <f t="shared" si="596"/>
        <v>0</v>
      </c>
      <c r="AL1183" s="179">
        <f t="shared" si="597"/>
        <v>0</v>
      </c>
      <c r="AM1183" s="180">
        <f>IF(L1183=1,Stundensätze!$D$13,IF(L1183=2,Stundensätze!$D$17,IF(L1183=4,Stundensätze!$D$21,"")))</f>
        <v>0</v>
      </c>
      <c r="AN1183" s="180">
        <f>IF(L1183=1,Stundensätze!$D$15,IF(L1183=2,Stundensätze!$D$19,IF(L1183=4,Stundensätze!$D$23,"")))</f>
        <v>0</v>
      </c>
      <c r="AO1183" s="180" t="e">
        <f t="shared" si="578"/>
        <v>#DIV/0!</v>
      </c>
      <c r="AP1183" s="180">
        <f t="shared" si="579"/>
        <v>0</v>
      </c>
      <c r="AQ1183" s="192" t="e">
        <f t="shared" si="580"/>
        <v>#DIV/0!</v>
      </c>
      <c r="AR1183" s="192" t="e">
        <f t="shared" si="581"/>
        <v>#DIV/0!</v>
      </c>
      <c r="AS1183" s="193" t="e">
        <f t="shared" si="582"/>
        <v>#DIV/0!</v>
      </c>
      <c r="AT1183" s="258" t="str">
        <f>IF(K1183=0,0,VLOOKUP(K1183,Kostenstellen!A:B,2,FALSE))</f>
        <v xml:space="preserve">Salinenklinik </v>
      </c>
      <c r="AU1183" s="68" t="str">
        <f t="shared" si="589"/>
        <v>R</v>
      </c>
      <c r="AV1183" s="68" t="str">
        <f t="shared" si="590"/>
        <v/>
      </c>
      <c r="AW1183" s="68">
        <f>IF(AF1183=0,0,VLOOKUP($H1183,Leistungszahlen!$A$11:$H$158,4,FALSE))</f>
        <v>0</v>
      </c>
      <c r="AX1183" s="68">
        <f>IF(AF1183=0,0,VLOOKUP($H1183,Leistungszahlen!$A$11:$H$158,5,FALSE))</f>
        <v>0</v>
      </c>
      <c r="AY1183" s="68">
        <f>IF(AG1183=0,0,VLOOKUP($H1183,Leistungszahlen!$A$11:$H$158,6,FALSE))</f>
        <v>0</v>
      </c>
      <c r="AZ1183" s="68">
        <f t="shared" si="591"/>
        <v>0</v>
      </c>
      <c r="BA1183" s="68">
        <f t="shared" si="592"/>
        <v>0</v>
      </c>
      <c r="BC1183" s="68">
        <f t="shared" si="583"/>
        <v>0</v>
      </c>
      <c r="BD1183" s="285"/>
    </row>
    <row r="1184" spans="1:56" s="68" customFormat="1">
      <c r="A1184" s="200"/>
      <c r="B1184" s="200"/>
      <c r="C1184" s="200" t="s">
        <v>420</v>
      </c>
      <c r="D1184" s="200" t="s">
        <v>199</v>
      </c>
      <c r="E1184" s="200" t="s">
        <v>349</v>
      </c>
      <c r="F1184" s="200" t="s">
        <v>278</v>
      </c>
      <c r="G1184" s="200" t="s">
        <v>163</v>
      </c>
      <c r="H1184" s="201" t="s">
        <v>287</v>
      </c>
      <c r="I1184" s="202">
        <v>22.61</v>
      </c>
      <c r="J1184" s="200" t="s">
        <v>560</v>
      </c>
      <c r="K1184" s="176">
        <v>5</v>
      </c>
      <c r="L1184" s="176">
        <v>1</v>
      </c>
      <c r="M1184" s="176"/>
      <c r="N1184" s="286">
        <v>3</v>
      </c>
      <c r="O1184" s="286">
        <v>3</v>
      </c>
      <c r="P1184" s="176"/>
      <c r="Q1184" s="203">
        <f t="shared" si="584"/>
        <v>3</v>
      </c>
      <c r="R1184" s="203">
        <f t="shared" si="585"/>
        <v>3</v>
      </c>
      <c r="S1184" s="203">
        <f t="shared" si="586"/>
        <v>0</v>
      </c>
      <c r="T1184" s="203">
        <f t="shared" si="587"/>
        <v>0</v>
      </c>
      <c r="U1184" s="203">
        <f t="shared" si="588"/>
        <v>0</v>
      </c>
      <c r="V1184" s="175">
        <f>IF(Q1184&gt;0,VLOOKUP(Q1184,Jahresfaktoren!$A$11:$B$24,2,),0)</f>
        <v>152</v>
      </c>
      <c r="W1184" s="175">
        <f>IF(R1184&gt;0,VLOOKUP(R1184,Jahresfaktoren!$D$11:$E$24,2,),0)</f>
        <v>150</v>
      </c>
      <c r="X1184" s="175">
        <f>IF(S1184&gt;0,VLOOKUP(S1184,Jahresfaktoren!$A$28:$B$29,2,),0)</f>
        <v>0</v>
      </c>
      <c r="Y1184" s="175">
        <f>IF(T1184&gt;0,VLOOKUP(T1184,Jahresfaktoren!$A$28:$B$29,2,),0)</f>
        <v>0</v>
      </c>
      <c r="Z1184" s="175">
        <f>IF(U1184&gt;0,VLOOKUP(U1184,Jahresfaktoren!$A$32:$B$33,2,),)</f>
        <v>0</v>
      </c>
      <c r="AA1184" s="177">
        <f t="shared" si="573"/>
        <v>3436.72</v>
      </c>
      <c r="AB1184" s="177">
        <f t="shared" si="574"/>
        <v>3391.5</v>
      </c>
      <c r="AC1184" s="177" t="str">
        <f t="shared" si="575"/>
        <v/>
      </c>
      <c r="AD1184" s="177" t="str">
        <f t="shared" si="576"/>
        <v/>
      </c>
      <c r="AE1184" s="177" t="str">
        <f t="shared" si="577"/>
        <v/>
      </c>
      <c r="AF1184" s="178">
        <f>IF(Q1184&gt;0,VLOOKUP(H1184,Leistungszahlen!$A$11:$C$158,3,),0)</f>
        <v>0</v>
      </c>
      <c r="AG1184" s="178">
        <f>IF(R1184&gt;0,VLOOKUP(H1184,Leistungszahlen!$A$11:$F$158,6,),IF(T1184&gt;0,VLOOKUP(H1184,Leistungszahlen!$A$11:$F$158,6,),0))</f>
        <v>0</v>
      </c>
      <c r="AH1184" s="179" t="e">
        <f t="shared" si="593"/>
        <v>#DIV/0!</v>
      </c>
      <c r="AI1184" s="179" t="e">
        <f t="shared" si="594"/>
        <v>#DIV/0!</v>
      </c>
      <c r="AJ1184" s="179">
        <f t="shared" si="595"/>
        <v>0</v>
      </c>
      <c r="AK1184" s="179">
        <f t="shared" si="596"/>
        <v>0</v>
      </c>
      <c r="AL1184" s="179">
        <f t="shared" si="597"/>
        <v>0</v>
      </c>
      <c r="AM1184" s="180">
        <f>IF(L1184=1,Stundensätze!$D$13,IF(L1184=2,Stundensätze!$D$17,IF(L1184=4,Stundensätze!$D$21,"")))</f>
        <v>0</v>
      </c>
      <c r="AN1184" s="180">
        <f>IF(L1184=1,Stundensätze!$D$15,IF(L1184=2,Stundensätze!$D$19,IF(L1184=4,Stundensätze!$D$23,"")))</f>
        <v>0</v>
      </c>
      <c r="AO1184" s="180" t="e">
        <f t="shared" si="578"/>
        <v>#DIV/0!</v>
      </c>
      <c r="AP1184" s="180">
        <f t="shared" si="579"/>
        <v>0</v>
      </c>
      <c r="AQ1184" s="192" t="e">
        <f t="shared" si="580"/>
        <v>#DIV/0!</v>
      </c>
      <c r="AR1184" s="192" t="e">
        <f t="shared" si="581"/>
        <v>#DIV/0!</v>
      </c>
      <c r="AS1184" s="193" t="e">
        <f t="shared" si="582"/>
        <v>#DIV/0!</v>
      </c>
      <c r="AT1184" s="258" t="str">
        <f>IF(K1184=0,0,VLOOKUP(K1184,Kostenstellen!A:B,2,FALSE))</f>
        <v xml:space="preserve">Salinenklinik </v>
      </c>
      <c r="AU1184" s="68" t="str">
        <f t="shared" si="589"/>
        <v>A1</v>
      </c>
      <c r="AV1184" s="68" t="str">
        <f t="shared" si="590"/>
        <v>A1</v>
      </c>
      <c r="AW1184" s="68">
        <f>IF(AF1184=0,0,VLOOKUP($H1184,Leistungszahlen!$A$11:$H$158,4,FALSE))</f>
        <v>0</v>
      </c>
      <c r="AX1184" s="68">
        <f>IF(AF1184=0,0,VLOOKUP($H1184,Leistungszahlen!$A$11:$H$158,5,FALSE))</f>
        <v>0</v>
      </c>
      <c r="AY1184" s="68">
        <f>IF(AG1184=0,0,VLOOKUP($H1184,Leistungszahlen!$A$11:$H$158,6,FALSE))</f>
        <v>0</v>
      </c>
      <c r="AZ1184" s="68">
        <f t="shared" si="591"/>
        <v>0</v>
      </c>
      <c r="BA1184" s="68">
        <f t="shared" si="592"/>
        <v>0</v>
      </c>
      <c r="BC1184" s="68">
        <f t="shared" si="583"/>
        <v>0</v>
      </c>
      <c r="BD1184" s="285"/>
    </row>
    <row r="1185" spans="1:56" s="68" customFormat="1">
      <c r="A1185" s="200"/>
      <c r="B1185" s="200"/>
      <c r="C1185" s="200" t="s">
        <v>420</v>
      </c>
      <c r="D1185" s="200" t="s">
        <v>199</v>
      </c>
      <c r="E1185" s="200" t="s">
        <v>349</v>
      </c>
      <c r="F1185" s="200" t="s">
        <v>278</v>
      </c>
      <c r="G1185" s="200" t="s">
        <v>251</v>
      </c>
      <c r="H1185" s="201" t="s">
        <v>200</v>
      </c>
      <c r="I1185" s="202">
        <v>4.6900000000000004</v>
      </c>
      <c r="J1185" s="200" t="s">
        <v>778</v>
      </c>
      <c r="K1185" s="176">
        <v>5</v>
      </c>
      <c r="L1185" s="176">
        <v>1</v>
      </c>
      <c r="M1185" s="176"/>
      <c r="N1185" s="286">
        <v>6</v>
      </c>
      <c r="O1185" s="286"/>
      <c r="P1185" s="176"/>
      <c r="Q1185" s="203">
        <f t="shared" si="584"/>
        <v>6</v>
      </c>
      <c r="R1185" s="203">
        <f t="shared" si="585"/>
        <v>0</v>
      </c>
      <c r="S1185" s="203">
        <f t="shared" si="586"/>
        <v>0</v>
      </c>
      <c r="T1185" s="203">
        <f t="shared" si="587"/>
        <v>0</v>
      </c>
      <c r="U1185" s="203">
        <f t="shared" si="588"/>
        <v>0</v>
      </c>
      <c r="V1185" s="175">
        <f>IF(Q1185&gt;0,VLOOKUP(Q1185,Jahresfaktoren!$A$11:$B$24,2,),0)</f>
        <v>302</v>
      </c>
      <c r="W1185" s="175">
        <f>IF(R1185&gt;0,VLOOKUP(R1185,Jahresfaktoren!$D$11:$E$24,2,),0)</f>
        <v>0</v>
      </c>
      <c r="X1185" s="175">
        <f>IF(S1185&gt;0,VLOOKUP(S1185,Jahresfaktoren!$A$28:$B$29,2,),0)</f>
        <v>0</v>
      </c>
      <c r="Y1185" s="175">
        <f>IF(T1185&gt;0,VLOOKUP(T1185,Jahresfaktoren!$A$28:$B$29,2,),0)</f>
        <v>0</v>
      </c>
      <c r="Z1185" s="175">
        <f>IF(U1185&gt;0,VLOOKUP(U1185,Jahresfaktoren!$A$32:$B$33,2,),)</f>
        <v>0</v>
      </c>
      <c r="AA1185" s="177">
        <f t="shared" ref="AA1185:AA1247" si="598">IF(Q1185&gt;0,V1185*I1185,"")</f>
        <v>1416.38</v>
      </c>
      <c r="AB1185" s="177" t="str">
        <f t="shared" ref="AB1185:AB1247" si="599">IF(R1185&gt;0,W1185*I1185,"")</f>
        <v/>
      </c>
      <c r="AC1185" s="177" t="str">
        <f t="shared" ref="AC1185:AC1247" si="600">IF(S1185&gt;0,X1185*I1185,"")</f>
        <v/>
      </c>
      <c r="AD1185" s="177" t="str">
        <f t="shared" ref="AD1185:AD1247" si="601">IF(T1185&gt;0,Y1185*I1185,"")</f>
        <v/>
      </c>
      <c r="AE1185" s="177" t="str">
        <f t="shared" ref="AE1185:AE1247" si="602">IF(U1185&gt;0,Z1185*I1185,"")</f>
        <v/>
      </c>
      <c r="AF1185" s="178">
        <f>IF(Q1185&gt;0,VLOOKUP(H1185,Leistungszahlen!$A$11:$C$158,3,),0)</f>
        <v>0</v>
      </c>
      <c r="AG1185" s="178">
        <f>IF(R1185&gt;0,VLOOKUP(H1185,Leistungszahlen!$A$11:$F$158,6,),IF(T1185&gt;0,VLOOKUP(H1185,Leistungszahlen!$A$11:$F$158,6,),0))</f>
        <v>0</v>
      </c>
      <c r="AH1185" s="179" t="e">
        <f t="shared" si="593"/>
        <v>#DIV/0!</v>
      </c>
      <c r="AI1185" s="179">
        <f t="shared" si="594"/>
        <v>0</v>
      </c>
      <c r="AJ1185" s="179">
        <f t="shared" si="595"/>
        <v>0</v>
      </c>
      <c r="AK1185" s="179">
        <f t="shared" si="596"/>
        <v>0</v>
      </c>
      <c r="AL1185" s="179">
        <f t="shared" si="597"/>
        <v>0</v>
      </c>
      <c r="AM1185" s="180">
        <f>IF(L1185=1,Stundensätze!$D$13,IF(L1185=2,Stundensätze!$D$17,IF(L1185=4,Stundensätze!$D$21,"")))</f>
        <v>0</v>
      </c>
      <c r="AN1185" s="180">
        <f>IF(L1185=1,Stundensätze!$D$15,IF(L1185=2,Stundensätze!$D$19,IF(L1185=4,Stundensätze!$D$23,"")))</f>
        <v>0</v>
      </c>
      <c r="AO1185" s="180" t="e">
        <f t="shared" ref="AO1185:AO1247" si="603">IF(OR(Q1185&gt;0,R1185&gt;0),((AH1185+AI1185)*AM1185),0)</f>
        <v>#DIV/0!</v>
      </c>
      <c r="AP1185" s="180">
        <f t="shared" ref="AP1185:AP1247" si="604">IF(OR(S1185&gt;0,T1185&gt;0,U1185&gt;0),((AJ1185+AK1185+AL1185)*AN1185),0)</f>
        <v>0</v>
      </c>
      <c r="AQ1185" s="192" t="e">
        <f t="shared" ref="AQ1185:AQ1247" si="605">IF(I1185&gt;0,AP1185+AO1185,"")</f>
        <v>#DIV/0!</v>
      </c>
      <c r="AR1185" s="192" t="e">
        <f t="shared" ref="AR1185:AR1247" si="606">IF(I1185&gt;0,AQ1185/12,"")</f>
        <v>#DIV/0!</v>
      </c>
      <c r="AS1185" s="193" t="e">
        <f t="shared" ref="AS1185:AS1247" si="607">IF(OR(Q1185&gt;0,R1185&gt;0,S1185&gt;0,T1185&gt;0,U1185&gt;0),(SUM(AH1185:AL1185)),0)</f>
        <v>#DIV/0!</v>
      </c>
      <c r="AT1185" s="258" t="str">
        <f>IF(K1185=0,0,VLOOKUP(K1185,Kostenstellen!A:B,2,FALSE))</f>
        <v xml:space="preserve">Salinenklinik </v>
      </c>
      <c r="AU1185" s="68" t="str">
        <f t="shared" si="589"/>
        <v>B</v>
      </c>
      <c r="AV1185" s="68" t="str">
        <f t="shared" si="590"/>
        <v/>
      </c>
      <c r="AW1185" s="68">
        <f>IF(AF1185=0,0,VLOOKUP($H1185,Leistungszahlen!$A$11:$H$158,4,FALSE))</f>
        <v>0</v>
      </c>
      <c r="AX1185" s="68">
        <f>IF(AF1185=0,0,VLOOKUP($H1185,Leistungszahlen!$A$11:$H$158,5,FALSE))</f>
        <v>0</v>
      </c>
      <c r="AY1185" s="68">
        <f>IF(AG1185=0,0,VLOOKUP($H1185,Leistungszahlen!$A$11:$H$158,6,FALSE))</f>
        <v>0</v>
      </c>
      <c r="AZ1185" s="68">
        <f t="shared" si="591"/>
        <v>0</v>
      </c>
      <c r="BA1185" s="68">
        <f t="shared" si="592"/>
        <v>0</v>
      </c>
      <c r="BC1185" s="68">
        <f t="shared" ref="BC1185:BC1247" si="608">IF(BA1185&gt;0,"Die Leistungswerte sind unter- oder überschritten",0)</f>
        <v>0</v>
      </c>
      <c r="BD1185" s="285"/>
    </row>
    <row r="1186" spans="1:56" s="68" customFormat="1">
      <c r="A1186" s="200"/>
      <c r="B1186" s="200"/>
      <c r="C1186" s="200" t="s">
        <v>420</v>
      </c>
      <c r="D1186" s="200" t="s">
        <v>199</v>
      </c>
      <c r="E1186" s="200" t="s">
        <v>349</v>
      </c>
      <c r="F1186" s="200"/>
      <c r="G1186" s="200" t="s">
        <v>453</v>
      </c>
      <c r="H1186" s="201" t="s">
        <v>219</v>
      </c>
      <c r="I1186" s="202">
        <v>6.65</v>
      </c>
      <c r="J1186" s="200" t="s">
        <v>560</v>
      </c>
      <c r="K1186" s="176">
        <v>5</v>
      </c>
      <c r="L1186" s="176">
        <v>1</v>
      </c>
      <c r="M1186" s="176"/>
      <c r="N1186" s="286">
        <v>6</v>
      </c>
      <c r="O1186" s="286"/>
      <c r="P1186" s="176"/>
      <c r="Q1186" s="203">
        <f t="shared" si="584"/>
        <v>6</v>
      </c>
      <c r="R1186" s="203">
        <f t="shared" si="585"/>
        <v>0</v>
      </c>
      <c r="S1186" s="203">
        <f t="shared" si="586"/>
        <v>0</v>
      </c>
      <c r="T1186" s="203">
        <f t="shared" si="587"/>
        <v>0</v>
      </c>
      <c r="U1186" s="203">
        <f t="shared" si="588"/>
        <v>0</v>
      </c>
      <c r="V1186" s="175">
        <f>IF(Q1186&gt;0,VLOOKUP(Q1186,Jahresfaktoren!$A$11:$B$24,2,),0)</f>
        <v>302</v>
      </c>
      <c r="W1186" s="175">
        <f>IF(R1186&gt;0,VLOOKUP(R1186,Jahresfaktoren!$D$11:$E$24,2,),0)</f>
        <v>0</v>
      </c>
      <c r="X1186" s="175">
        <f>IF(S1186&gt;0,VLOOKUP(S1186,Jahresfaktoren!$A$28:$B$29,2,),0)</f>
        <v>0</v>
      </c>
      <c r="Y1186" s="175">
        <f>IF(T1186&gt;0,VLOOKUP(T1186,Jahresfaktoren!$A$28:$B$29,2,),0)</f>
        <v>0</v>
      </c>
      <c r="Z1186" s="175">
        <f>IF(U1186&gt;0,VLOOKUP(U1186,Jahresfaktoren!$A$32:$B$33,2,),)</f>
        <v>0</v>
      </c>
      <c r="AA1186" s="177">
        <f t="shared" si="598"/>
        <v>2008.3000000000002</v>
      </c>
      <c r="AB1186" s="177" t="str">
        <f t="shared" si="599"/>
        <v/>
      </c>
      <c r="AC1186" s="177" t="str">
        <f t="shared" si="600"/>
        <v/>
      </c>
      <c r="AD1186" s="177" t="str">
        <f t="shared" si="601"/>
        <v/>
      </c>
      <c r="AE1186" s="177" t="str">
        <f t="shared" si="602"/>
        <v/>
      </c>
      <c r="AF1186" s="178">
        <f>IF(Q1186&gt;0,VLOOKUP(H1186,Leistungszahlen!$A$11:$C$158,3,),0)</f>
        <v>0</v>
      </c>
      <c r="AG1186" s="178">
        <f>IF(R1186&gt;0,VLOOKUP(H1186,Leistungszahlen!$A$11:$F$158,6,),IF(T1186&gt;0,VLOOKUP(H1186,Leistungszahlen!$A$11:$F$158,6,),0))</f>
        <v>0</v>
      </c>
      <c r="AH1186" s="179" t="e">
        <f t="shared" si="593"/>
        <v>#DIV/0!</v>
      </c>
      <c r="AI1186" s="179">
        <f t="shared" si="594"/>
        <v>0</v>
      </c>
      <c r="AJ1186" s="179">
        <f t="shared" si="595"/>
        <v>0</v>
      </c>
      <c r="AK1186" s="179">
        <f t="shared" si="596"/>
        <v>0</v>
      </c>
      <c r="AL1186" s="179">
        <f t="shared" si="597"/>
        <v>0</v>
      </c>
      <c r="AM1186" s="180">
        <f>IF(L1186=1,Stundensätze!$D$13,IF(L1186=2,Stundensätze!$D$17,IF(L1186=4,Stundensätze!$D$21,"")))</f>
        <v>0</v>
      </c>
      <c r="AN1186" s="180">
        <f>IF(L1186=1,Stundensätze!$D$15,IF(L1186=2,Stundensätze!$D$19,IF(L1186=4,Stundensätze!$D$23,"")))</f>
        <v>0</v>
      </c>
      <c r="AO1186" s="180" t="e">
        <f t="shared" si="603"/>
        <v>#DIV/0!</v>
      </c>
      <c r="AP1186" s="180">
        <f t="shared" si="604"/>
        <v>0</v>
      </c>
      <c r="AQ1186" s="192" t="e">
        <f t="shared" si="605"/>
        <v>#DIV/0!</v>
      </c>
      <c r="AR1186" s="192" t="e">
        <f t="shared" si="606"/>
        <v>#DIV/0!</v>
      </c>
      <c r="AS1186" s="193" t="e">
        <f t="shared" si="607"/>
        <v>#DIV/0!</v>
      </c>
      <c r="AT1186" s="258" t="str">
        <f>IF(K1186=0,0,VLOOKUP(K1186,Kostenstellen!A:B,2,FALSE))</f>
        <v xml:space="preserve">Salinenklinik </v>
      </c>
      <c r="AU1186" s="68" t="str">
        <f t="shared" si="589"/>
        <v>V</v>
      </c>
      <c r="AV1186" s="68" t="str">
        <f t="shared" si="590"/>
        <v/>
      </c>
      <c r="AW1186" s="68">
        <f>IF(AF1186=0,0,VLOOKUP($H1186,Leistungszahlen!$A$11:$H$158,4,FALSE))</f>
        <v>0</v>
      </c>
      <c r="AX1186" s="68">
        <f>IF(AF1186=0,0,VLOOKUP($H1186,Leistungszahlen!$A$11:$H$158,5,FALSE))</f>
        <v>0</v>
      </c>
      <c r="AY1186" s="68">
        <f>IF(AG1186=0,0,VLOOKUP($H1186,Leistungszahlen!$A$11:$H$158,6,FALSE))</f>
        <v>0</v>
      </c>
      <c r="AZ1186" s="68">
        <f t="shared" si="591"/>
        <v>0</v>
      </c>
      <c r="BA1186" s="68">
        <f t="shared" si="592"/>
        <v>0</v>
      </c>
      <c r="BC1186" s="68">
        <f t="shared" si="608"/>
        <v>0</v>
      </c>
      <c r="BD1186" s="285"/>
    </row>
    <row r="1187" spans="1:56" s="68" customFormat="1">
      <c r="A1187" s="200"/>
      <c r="B1187" s="200"/>
      <c r="C1187" s="200" t="s">
        <v>420</v>
      </c>
      <c r="D1187" s="200" t="s">
        <v>199</v>
      </c>
      <c r="E1187" s="200" t="s">
        <v>349</v>
      </c>
      <c r="F1187" s="200"/>
      <c r="G1187" s="200" t="s">
        <v>454</v>
      </c>
      <c r="H1187" s="201" t="s">
        <v>219</v>
      </c>
      <c r="I1187" s="202">
        <v>4</v>
      </c>
      <c r="J1187" s="200" t="s">
        <v>560</v>
      </c>
      <c r="K1187" s="176">
        <v>5</v>
      </c>
      <c r="L1187" s="176">
        <v>1</v>
      </c>
      <c r="M1187" s="176">
        <v>0</v>
      </c>
      <c r="N1187" s="286">
        <v>6</v>
      </c>
      <c r="O1187" s="286"/>
      <c r="P1187" s="176"/>
      <c r="Q1187" s="203">
        <f t="shared" si="584"/>
        <v>6</v>
      </c>
      <c r="R1187" s="203">
        <f t="shared" si="585"/>
        <v>0</v>
      </c>
      <c r="S1187" s="203">
        <f t="shared" si="586"/>
        <v>0</v>
      </c>
      <c r="T1187" s="203">
        <f t="shared" si="587"/>
        <v>0</v>
      </c>
      <c r="U1187" s="203">
        <f t="shared" si="588"/>
        <v>0</v>
      </c>
      <c r="V1187" s="175">
        <f>IF(Q1187&gt;0,VLOOKUP(Q1187,Jahresfaktoren!$A$11:$B$24,2,),0)</f>
        <v>302</v>
      </c>
      <c r="W1187" s="175">
        <f>IF(R1187&gt;0,VLOOKUP(R1187,Jahresfaktoren!$D$11:$E$24,2,),0)</f>
        <v>0</v>
      </c>
      <c r="X1187" s="175">
        <f>IF(S1187&gt;0,VLOOKUP(S1187,Jahresfaktoren!$A$28:$B$29,2,),0)</f>
        <v>0</v>
      </c>
      <c r="Y1187" s="175">
        <f>IF(T1187&gt;0,VLOOKUP(T1187,Jahresfaktoren!$A$28:$B$29,2,),0)</f>
        <v>0</v>
      </c>
      <c r="Z1187" s="175">
        <f>IF(U1187&gt;0,VLOOKUP(U1187,Jahresfaktoren!$A$32:$B$33,2,),)</f>
        <v>0</v>
      </c>
      <c r="AA1187" s="177">
        <f t="shared" si="598"/>
        <v>1208</v>
      </c>
      <c r="AB1187" s="177" t="str">
        <f t="shared" si="599"/>
        <v/>
      </c>
      <c r="AC1187" s="177" t="str">
        <f t="shared" si="600"/>
        <v/>
      </c>
      <c r="AD1187" s="177" t="str">
        <f t="shared" si="601"/>
        <v/>
      </c>
      <c r="AE1187" s="177" t="str">
        <f t="shared" si="602"/>
        <v/>
      </c>
      <c r="AF1187" s="178">
        <f>IF(Q1187&gt;0,VLOOKUP(H1187,Leistungszahlen!$A$11:$C$158,3,),0)</f>
        <v>0</v>
      </c>
      <c r="AG1187" s="178">
        <f>IF(R1187&gt;0,VLOOKUP(H1187,Leistungszahlen!$A$11:$F$158,6,),IF(T1187&gt;0,VLOOKUP(H1187,Leistungszahlen!$A$11:$F$158,6,),0))</f>
        <v>0</v>
      </c>
      <c r="AH1187" s="179" t="e">
        <f t="shared" si="593"/>
        <v>#DIV/0!</v>
      </c>
      <c r="AI1187" s="179">
        <f t="shared" si="594"/>
        <v>0</v>
      </c>
      <c r="AJ1187" s="179">
        <f t="shared" si="595"/>
        <v>0</v>
      </c>
      <c r="AK1187" s="179">
        <f t="shared" si="596"/>
        <v>0</v>
      </c>
      <c r="AL1187" s="179">
        <f t="shared" si="597"/>
        <v>0</v>
      </c>
      <c r="AM1187" s="180">
        <f>IF(L1187=1,Stundensätze!$D$13,IF(L1187=2,Stundensätze!$D$17,IF(L1187=4,Stundensätze!$D$21,"")))</f>
        <v>0</v>
      </c>
      <c r="AN1187" s="180">
        <f>IF(L1187=1,Stundensätze!$D$15,IF(L1187=2,Stundensätze!$D$19,IF(L1187=4,Stundensätze!$D$23,"")))</f>
        <v>0</v>
      </c>
      <c r="AO1187" s="180" t="e">
        <f t="shared" si="603"/>
        <v>#DIV/0!</v>
      </c>
      <c r="AP1187" s="180">
        <f t="shared" si="604"/>
        <v>0</v>
      </c>
      <c r="AQ1187" s="192" t="e">
        <f t="shared" si="605"/>
        <v>#DIV/0!</v>
      </c>
      <c r="AR1187" s="192" t="e">
        <f t="shared" si="606"/>
        <v>#DIV/0!</v>
      </c>
      <c r="AS1187" s="193" t="e">
        <f t="shared" si="607"/>
        <v>#DIV/0!</v>
      </c>
      <c r="AT1187" s="258" t="str">
        <f>IF(K1187=0,0,VLOOKUP(K1187,Kostenstellen!A:B,2,FALSE))</f>
        <v xml:space="preserve">Salinenklinik </v>
      </c>
      <c r="AU1187" s="68" t="str">
        <f t="shared" si="589"/>
        <v>V</v>
      </c>
      <c r="AV1187" s="68" t="str">
        <f t="shared" si="590"/>
        <v/>
      </c>
      <c r="AW1187" s="68">
        <f>IF(AF1187=0,0,VLOOKUP($H1187,Leistungszahlen!$A$11:$H$158,4,FALSE))</f>
        <v>0</v>
      </c>
      <c r="AX1187" s="68">
        <f>IF(AF1187=0,0,VLOOKUP($H1187,Leistungszahlen!$A$11:$H$158,5,FALSE))</f>
        <v>0</v>
      </c>
      <c r="AY1187" s="68">
        <f>IF(AG1187=0,0,VLOOKUP($H1187,Leistungszahlen!$A$11:$H$158,6,FALSE))</f>
        <v>0</v>
      </c>
      <c r="AZ1187" s="68">
        <f t="shared" si="591"/>
        <v>0</v>
      </c>
      <c r="BA1187" s="68">
        <f t="shared" si="592"/>
        <v>0</v>
      </c>
      <c r="BC1187" s="68">
        <f t="shared" si="608"/>
        <v>0</v>
      </c>
      <c r="BD1187" s="285"/>
    </row>
    <row r="1188" spans="1:56" s="68" customFormat="1">
      <c r="A1188" s="200"/>
      <c r="B1188" s="200"/>
      <c r="C1188" s="200" t="s">
        <v>420</v>
      </c>
      <c r="D1188" s="200" t="s">
        <v>199</v>
      </c>
      <c r="E1188" s="200" t="s">
        <v>350</v>
      </c>
      <c r="F1188" s="200" t="s">
        <v>1428</v>
      </c>
      <c r="G1188" s="200" t="s">
        <v>163</v>
      </c>
      <c r="H1188" s="201" t="s">
        <v>287</v>
      </c>
      <c r="I1188" s="202">
        <v>21.55</v>
      </c>
      <c r="J1188" s="200" t="s">
        <v>560</v>
      </c>
      <c r="K1188" s="176">
        <v>5</v>
      </c>
      <c r="L1188" s="176">
        <v>1</v>
      </c>
      <c r="M1188" s="176"/>
      <c r="N1188" s="286">
        <v>3</v>
      </c>
      <c r="O1188" s="286">
        <v>3</v>
      </c>
      <c r="P1188" s="176"/>
      <c r="Q1188" s="203">
        <f t="shared" si="584"/>
        <v>3</v>
      </c>
      <c r="R1188" s="203">
        <f t="shared" si="585"/>
        <v>3</v>
      </c>
      <c r="S1188" s="203">
        <f t="shared" si="586"/>
        <v>0</v>
      </c>
      <c r="T1188" s="203">
        <f t="shared" si="587"/>
        <v>0</v>
      </c>
      <c r="U1188" s="203">
        <f t="shared" si="588"/>
        <v>0</v>
      </c>
      <c r="V1188" s="175">
        <f>IF(Q1188&gt;0,VLOOKUP(Q1188,Jahresfaktoren!$A$11:$B$24,2,),0)</f>
        <v>152</v>
      </c>
      <c r="W1188" s="175">
        <f>IF(R1188&gt;0,VLOOKUP(R1188,Jahresfaktoren!$D$11:$E$24,2,),0)</f>
        <v>150</v>
      </c>
      <c r="X1188" s="175">
        <f>IF(S1188&gt;0,VLOOKUP(S1188,Jahresfaktoren!$A$28:$B$29,2,),0)</f>
        <v>0</v>
      </c>
      <c r="Y1188" s="175">
        <f>IF(T1188&gt;0,VLOOKUP(T1188,Jahresfaktoren!$A$28:$B$29,2,),0)</f>
        <v>0</v>
      </c>
      <c r="Z1188" s="175">
        <f>IF(U1188&gt;0,VLOOKUP(U1188,Jahresfaktoren!$A$32:$B$33,2,),)</f>
        <v>0</v>
      </c>
      <c r="AA1188" s="177">
        <f t="shared" si="598"/>
        <v>3275.6</v>
      </c>
      <c r="AB1188" s="177">
        <f t="shared" si="599"/>
        <v>3232.5</v>
      </c>
      <c r="AC1188" s="177" t="str">
        <f t="shared" si="600"/>
        <v/>
      </c>
      <c r="AD1188" s="177" t="str">
        <f t="shared" si="601"/>
        <v/>
      </c>
      <c r="AE1188" s="177" t="str">
        <f t="shared" si="602"/>
        <v/>
      </c>
      <c r="AF1188" s="178">
        <f>IF(Q1188&gt;0,VLOOKUP(H1188,Leistungszahlen!$A$11:$C$158,3,),0)</f>
        <v>0</v>
      </c>
      <c r="AG1188" s="178">
        <f>IF(R1188&gt;0,VLOOKUP(H1188,Leistungszahlen!$A$11:$F$158,6,),IF(T1188&gt;0,VLOOKUP(H1188,Leistungszahlen!$A$11:$F$158,6,),0))</f>
        <v>0</v>
      </c>
      <c r="AH1188" s="179" t="e">
        <f t="shared" si="593"/>
        <v>#DIV/0!</v>
      </c>
      <c r="AI1188" s="179" t="e">
        <f t="shared" si="594"/>
        <v>#DIV/0!</v>
      </c>
      <c r="AJ1188" s="179">
        <f t="shared" si="595"/>
        <v>0</v>
      </c>
      <c r="AK1188" s="179">
        <f t="shared" si="596"/>
        <v>0</v>
      </c>
      <c r="AL1188" s="179">
        <f t="shared" si="597"/>
        <v>0</v>
      </c>
      <c r="AM1188" s="180">
        <f>IF(L1188=1,Stundensätze!$D$13,IF(L1188=2,Stundensätze!$D$17,IF(L1188=4,Stundensätze!$D$21,"")))</f>
        <v>0</v>
      </c>
      <c r="AN1188" s="180">
        <f>IF(L1188=1,Stundensätze!$D$15,IF(L1188=2,Stundensätze!$D$19,IF(L1188=4,Stundensätze!$D$23,"")))</f>
        <v>0</v>
      </c>
      <c r="AO1188" s="180" t="e">
        <f t="shared" si="603"/>
        <v>#DIV/0!</v>
      </c>
      <c r="AP1188" s="180">
        <f t="shared" si="604"/>
        <v>0</v>
      </c>
      <c r="AQ1188" s="192" t="e">
        <f t="shared" si="605"/>
        <v>#DIV/0!</v>
      </c>
      <c r="AR1188" s="192" t="e">
        <f t="shared" si="606"/>
        <v>#DIV/0!</v>
      </c>
      <c r="AS1188" s="193" t="e">
        <f t="shared" si="607"/>
        <v>#DIV/0!</v>
      </c>
      <c r="AT1188" s="258" t="str">
        <f>IF(K1188=0,0,VLOOKUP(K1188,Kostenstellen!A:B,2,FALSE))</f>
        <v xml:space="preserve">Salinenklinik </v>
      </c>
      <c r="AU1188" s="68" t="str">
        <f t="shared" si="589"/>
        <v>A1</v>
      </c>
      <c r="AV1188" s="68" t="str">
        <f t="shared" si="590"/>
        <v>A1</v>
      </c>
      <c r="AW1188" s="68">
        <f>IF(AF1188=0,0,VLOOKUP($H1188,Leistungszahlen!$A$11:$H$158,4,FALSE))</f>
        <v>0</v>
      </c>
      <c r="AX1188" s="68">
        <f>IF(AF1188=0,0,VLOOKUP($H1188,Leistungszahlen!$A$11:$H$158,5,FALSE))</f>
        <v>0</v>
      </c>
      <c r="AY1188" s="68">
        <f>IF(AG1188=0,0,VLOOKUP($H1188,Leistungszahlen!$A$11:$H$158,6,FALSE))</f>
        <v>0</v>
      </c>
      <c r="AZ1188" s="68">
        <f t="shared" si="591"/>
        <v>0</v>
      </c>
      <c r="BA1188" s="68">
        <f t="shared" si="592"/>
        <v>0</v>
      </c>
      <c r="BC1188" s="68">
        <f t="shared" si="608"/>
        <v>0</v>
      </c>
      <c r="BD1188" s="285"/>
    </row>
    <row r="1189" spans="1:56" s="68" customFormat="1">
      <c r="A1189" s="200"/>
      <c r="B1189" s="200"/>
      <c r="C1189" s="200" t="s">
        <v>420</v>
      </c>
      <c r="D1189" s="200" t="s">
        <v>199</v>
      </c>
      <c r="E1189" s="200" t="s">
        <v>350</v>
      </c>
      <c r="F1189" s="200" t="s">
        <v>1428</v>
      </c>
      <c r="G1189" s="200" t="s">
        <v>251</v>
      </c>
      <c r="H1189" s="201" t="s">
        <v>200</v>
      </c>
      <c r="I1189" s="202">
        <v>5.32</v>
      </c>
      <c r="J1189" s="200" t="s">
        <v>778</v>
      </c>
      <c r="K1189" s="176">
        <v>5</v>
      </c>
      <c r="L1189" s="176">
        <v>1</v>
      </c>
      <c r="M1189" s="176"/>
      <c r="N1189" s="286">
        <v>6</v>
      </c>
      <c r="O1189" s="286"/>
      <c r="P1189" s="176"/>
      <c r="Q1189" s="203">
        <f t="shared" si="584"/>
        <v>6</v>
      </c>
      <c r="R1189" s="203">
        <f t="shared" si="585"/>
        <v>0</v>
      </c>
      <c r="S1189" s="203">
        <f t="shared" si="586"/>
        <v>0</v>
      </c>
      <c r="T1189" s="203">
        <f t="shared" si="587"/>
        <v>0</v>
      </c>
      <c r="U1189" s="203">
        <f t="shared" si="588"/>
        <v>0</v>
      </c>
      <c r="V1189" s="175">
        <f>IF(Q1189&gt;0,VLOOKUP(Q1189,Jahresfaktoren!$A$11:$B$24,2,),0)</f>
        <v>302</v>
      </c>
      <c r="W1189" s="175">
        <f>IF(R1189&gt;0,VLOOKUP(R1189,Jahresfaktoren!$D$11:$E$24,2,),0)</f>
        <v>0</v>
      </c>
      <c r="X1189" s="175">
        <f>IF(S1189&gt;0,VLOOKUP(S1189,Jahresfaktoren!$A$28:$B$29,2,),0)</f>
        <v>0</v>
      </c>
      <c r="Y1189" s="175">
        <f>IF(T1189&gt;0,VLOOKUP(T1189,Jahresfaktoren!$A$28:$B$29,2,),0)</f>
        <v>0</v>
      </c>
      <c r="Z1189" s="175">
        <f>IF(U1189&gt;0,VLOOKUP(U1189,Jahresfaktoren!$A$32:$B$33,2,),)</f>
        <v>0</v>
      </c>
      <c r="AA1189" s="177">
        <f t="shared" si="598"/>
        <v>1606.64</v>
      </c>
      <c r="AB1189" s="177" t="str">
        <f t="shared" si="599"/>
        <v/>
      </c>
      <c r="AC1189" s="177" t="str">
        <f t="shared" si="600"/>
        <v/>
      </c>
      <c r="AD1189" s="177" t="str">
        <f t="shared" si="601"/>
        <v/>
      </c>
      <c r="AE1189" s="177" t="str">
        <f t="shared" si="602"/>
        <v/>
      </c>
      <c r="AF1189" s="178">
        <f>IF(Q1189&gt;0,VLOOKUP(H1189,Leistungszahlen!$A$11:$C$158,3,),0)</f>
        <v>0</v>
      </c>
      <c r="AG1189" s="178">
        <f>IF(R1189&gt;0,VLOOKUP(H1189,Leistungszahlen!$A$11:$F$158,6,),IF(T1189&gt;0,VLOOKUP(H1189,Leistungszahlen!$A$11:$F$158,6,),0))</f>
        <v>0</v>
      </c>
      <c r="AH1189" s="179" t="e">
        <f t="shared" si="593"/>
        <v>#DIV/0!</v>
      </c>
      <c r="AI1189" s="179">
        <f t="shared" si="594"/>
        <v>0</v>
      </c>
      <c r="AJ1189" s="179">
        <f t="shared" si="595"/>
        <v>0</v>
      </c>
      <c r="AK1189" s="179">
        <f t="shared" si="596"/>
        <v>0</v>
      </c>
      <c r="AL1189" s="179">
        <f t="shared" si="597"/>
        <v>0</v>
      </c>
      <c r="AM1189" s="180">
        <f>IF(L1189=1,Stundensätze!$D$13,IF(L1189=2,Stundensätze!$D$17,IF(L1189=4,Stundensätze!$D$21,"")))</f>
        <v>0</v>
      </c>
      <c r="AN1189" s="180">
        <f>IF(L1189=1,Stundensätze!$D$15,IF(L1189=2,Stundensätze!$D$19,IF(L1189=4,Stundensätze!$D$23,"")))</f>
        <v>0</v>
      </c>
      <c r="AO1189" s="180" t="e">
        <f t="shared" si="603"/>
        <v>#DIV/0!</v>
      </c>
      <c r="AP1189" s="180">
        <f t="shared" si="604"/>
        <v>0</v>
      </c>
      <c r="AQ1189" s="192" t="e">
        <f t="shared" si="605"/>
        <v>#DIV/0!</v>
      </c>
      <c r="AR1189" s="192" t="e">
        <f t="shared" si="606"/>
        <v>#DIV/0!</v>
      </c>
      <c r="AS1189" s="193" t="e">
        <f t="shared" si="607"/>
        <v>#DIV/0!</v>
      </c>
      <c r="AT1189" s="258" t="str">
        <f>IF(K1189=0,0,VLOOKUP(K1189,Kostenstellen!A:B,2,FALSE))</f>
        <v xml:space="preserve">Salinenklinik </v>
      </c>
      <c r="AU1189" s="68" t="str">
        <f t="shared" si="589"/>
        <v>B</v>
      </c>
      <c r="AV1189" s="68" t="str">
        <f t="shared" si="590"/>
        <v/>
      </c>
      <c r="AW1189" s="68">
        <f>IF(AF1189=0,0,VLOOKUP($H1189,Leistungszahlen!$A$11:$H$158,4,FALSE))</f>
        <v>0</v>
      </c>
      <c r="AX1189" s="68">
        <f>IF(AF1189=0,0,VLOOKUP($H1189,Leistungszahlen!$A$11:$H$158,5,FALSE))</f>
        <v>0</v>
      </c>
      <c r="AY1189" s="68">
        <f>IF(AG1189=0,0,VLOOKUP($H1189,Leistungszahlen!$A$11:$H$158,6,FALSE))</f>
        <v>0</v>
      </c>
      <c r="AZ1189" s="68">
        <f t="shared" si="591"/>
        <v>0</v>
      </c>
      <c r="BA1189" s="68">
        <f t="shared" si="592"/>
        <v>0</v>
      </c>
      <c r="BC1189" s="68">
        <f t="shared" si="608"/>
        <v>0</v>
      </c>
      <c r="BD1189" s="285"/>
    </row>
    <row r="1190" spans="1:56" s="68" customFormat="1">
      <c r="A1190" s="200"/>
      <c r="B1190" s="200"/>
      <c r="C1190" s="200" t="s">
        <v>420</v>
      </c>
      <c r="D1190" s="200" t="s">
        <v>199</v>
      </c>
      <c r="E1190" s="200" t="s">
        <v>350</v>
      </c>
      <c r="F1190" s="200" t="s">
        <v>1429</v>
      </c>
      <c r="G1190" s="200" t="s">
        <v>163</v>
      </c>
      <c r="H1190" s="201" t="s">
        <v>287</v>
      </c>
      <c r="I1190" s="202">
        <v>21.55</v>
      </c>
      <c r="J1190" s="200" t="s">
        <v>560</v>
      </c>
      <c r="K1190" s="176">
        <v>5</v>
      </c>
      <c r="L1190" s="176">
        <v>1</v>
      </c>
      <c r="M1190" s="176"/>
      <c r="N1190" s="286">
        <v>3</v>
      </c>
      <c r="O1190" s="286">
        <v>3</v>
      </c>
      <c r="P1190" s="176"/>
      <c r="Q1190" s="203">
        <f t="shared" si="584"/>
        <v>3</v>
      </c>
      <c r="R1190" s="203">
        <f t="shared" si="585"/>
        <v>3</v>
      </c>
      <c r="S1190" s="203">
        <f t="shared" si="586"/>
        <v>0</v>
      </c>
      <c r="T1190" s="203">
        <f t="shared" si="587"/>
        <v>0</v>
      </c>
      <c r="U1190" s="203">
        <f t="shared" si="588"/>
        <v>0</v>
      </c>
      <c r="V1190" s="175">
        <f>IF(Q1190&gt;0,VLOOKUP(Q1190,Jahresfaktoren!$A$11:$B$24,2,),0)</f>
        <v>152</v>
      </c>
      <c r="W1190" s="175">
        <f>IF(R1190&gt;0,VLOOKUP(R1190,Jahresfaktoren!$D$11:$E$24,2,),0)</f>
        <v>150</v>
      </c>
      <c r="X1190" s="175">
        <f>IF(S1190&gt;0,VLOOKUP(S1190,Jahresfaktoren!$A$28:$B$29,2,),0)</f>
        <v>0</v>
      </c>
      <c r="Y1190" s="175">
        <f>IF(T1190&gt;0,VLOOKUP(T1190,Jahresfaktoren!$A$28:$B$29,2,),0)</f>
        <v>0</v>
      </c>
      <c r="Z1190" s="175">
        <f>IF(U1190&gt;0,VLOOKUP(U1190,Jahresfaktoren!$A$32:$B$33,2,),)</f>
        <v>0</v>
      </c>
      <c r="AA1190" s="177">
        <f t="shared" si="598"/>
        <v>3275.6</v>
      </c>
      <c r="AB1190" s="177">
        <f t="shared" si="599"/>
        <v>3232.5</v>
      </c>
      <c r="AC1190" s="177" t="str">
        <f t="shared" si="600"/>
        <v/>
      </c>
      <c r="AD1190" s="177" t="str">
        <f t="shared" si="601"/>
        <v/>
      </c>
      <c r="AE1190" s="177" t="str">
        <f t="shared" si="602"/>
        <v/>
      </c>
      <c r="AF1190" s="178">
        <f>IF(Q1190&gt;0,VLOOKUP(H1190,Leistungszahlen!$A$11:$C$158,3,),0)</f>
        <v>0</v>
      </c>
      <c r="AG1190" s="178">
        <f>IF(R1190&gt;0,VLOOKUP(H1190,Leistungszahlen!$A$11:$F$158,6,),IF(T1190&gt;0,VLOOKUP(H1190,Leistungszahlen!$A$11:$F$158,6,),0))</f>
        <v>0</v>
      </c>
      <c r="AH1190" s="179" t="e">
        <f t="shared" si="593"/>
        <v>#DIV/0!</v>
      </c>
      <c r="AI1190" s="179" t="e">
        <f t="shared" si="594"/>
        <v>#DIV/0!</v>
      </c>
      <c r="AJ1190" s="179">
        <f t="shared" si="595"/>
        <v>0</v>
      </c>
      <c r="AK1190" s="179">
        <f t="shared" si="596"/>
        <v>0</v>
      </c>
      <c r="AL1190" s="179">
        <f t="shared" si="597"/>
        <v>0</v>
      </c>
      <c r="AM1190" s="180">
        <f>IF(L1190=1,Stundensätze!$D$13,IF(L1190=2,Stundensätze!$D$17,IF(L1190=4,Stundensätze!$D$21,"")))</f>
        <v>0</v>
      </c>
      <c r="AN1190" s="180">
        <f>IF(L1190=1,Stundensätze!$D$15,IF(L1190=2,Stundensätze!$D$19,IF(L1190=4,Stundensätze!$D$23,"")))</f>
        <v>0</v>
      </c>
      <c r="AO1190" s="180" t="e">
        <f t="shared" si="603"/>
        <v>#DIV/0!</v>
      </c>
      <c r="AP1190" s="180">
        <f t="shared" si="604"/>
        <v>0</v>
      </c>
      <c r="AQ1190" s="192" t="e">
        <f t="shared" si="605"/>
        <v>#DIV/0!</v>
      </c>
      <c r="AR1190" s="192" t="e">
        <f t="shared" si="606"/>
        <v>#DIV/0!</v>
      </c>
      <c r="AS1190" s="193" t="e">
        <f t="shared" si="607"/>
        <v>#DIV/0!</v>
      </c>
      <c r="AT1190" s="258" t="str">
        <f>IF(K1190=0,0,VLOOKUP(K1190,Kostenstellen!A:B,2,FALSE))</f>
        <v xml:space="preserve">Salinenklinik </v>
      </c>
      <c r="AU1190" s="68" t="str">
        <f t="shared" si="589"/>
        <v>A1</v>
      </c>
      <c r="AV1190" s="68" t="str">
        <f t="shared" si="590"/>
        <v>A1</v>
      </c>
      <c r="AW1190" s="68">
        <f>IF(AF1190=0,0,VLOOKUP($H1190,Leistungszahlen!$A$11:$H$158,4,FALSE))</f>
        <v>0</v>
      </c>
      <c r="AX1190" s="68">
        <f>IF(AF1190=0,0,VLOOKUP($H1190,Leistungszahlen!$A$11:$H$158,5,FALSE))</f>
        <v>0</v>
      </c>
      <c r="AY1190" s="68">
        <f>IF(AG1190=0,0,VLOOKUP($H1190,Leistungszahlen!$A$11:$H$158,6,FALSE))</f>
        <v>0</v>
      </c>
      <c r="AZ1190" s="68">
        <f t="shared" si="591"/>
        <v>0</v>
      </c>
      <c r="BA1190" s="68">
        <f t="shared" si="592"/>
        <v>0</v>
      </c>
      <c r="BC1190" s="68">
        <f t="shared" si="608"/>
        <v>0</v>
      </c>
      <c r="BD1190" s="285"/>
    </row>
    <row r="1191" spans="1:56" s="68" customFormat="1">
      <c r="A1191" s="200"/>
      <c r="B1191" s="200"/>
      <c r="C1191" s="200" t="s">
        <v>420</v>
      </c>
      <c r="D1191" s="200" t="s">
        <v>199</v>
      </c>
      <c r="E1191" s="200" t="s">
        <v>350</v>
      </c>
      <c r="F1191" s="200" t="s">
        <v>1429</v>
      </c>
      <c r="G1191" s="200" t="s">
        <v>251</v>
      </c>
      <c r="H1191" s="201" t="s">
        <v>200</v>
      </c>
      <c r="I1191" s="202">
        <v>5.32</v>
      </c>
      <c r="J1191" s="200" t="s">
        <v>778</v>
      </c>
      <c r="K1191" s="176">
        <v>5</v>
      </c>
      <c r="L1191" s="176">
        <v>1</v>
      </c>
      <c r="M1191" s="176"/>
      <c r="N1191" s="286">
        <v>6</v>
      </c>
      <c r="O1191" s="286"/>
      <c r="P1191" s="176"/>
      <c r="Q1191" s="203">
        <f t="shared" si="584"/>
        <v>6</v>
      </c>
      <c r="R1191" s="203">
        <f t="shared" si="585"/>
        <v>0</v>
      </c>
      <c r="S1191" s="203">
        <f t="shared" si="586"/>
        <v>0</v>
      </c>
      <c r="T1191" s="203">
        <f t="shared" si="587"/>
        <v>0</v>
      </c>
      <c r="U1191" s="203">
        <f t="shared" si="588"/>
        <v>0</v>
      </c>
      <c r="V1191" s="175">
        <f>IF(Q1191&gt;0,VLOOKUP(Q1191,Jahresfaktoren!$A$11:$B$24,2,),0)</f>
        <v>302</v>
      </c>
      <c r="W1191" s="175">
        <f>IF(R1191&gt;0,VLOOKUP(R1191,Jahresfaktoren!$D$11:$E$24,2,),0)</f>
        <v>0</v>
      </c>
      <c r="X1191" s="175">
        <f>IF(S1191&gt;0,VLOOKUP(S1191,Jahresfaktoren!$A$28:$B$29,2,),0)</f>
        <v>0</v>
      </c>
      <c r="Y1191" s="175">
        <f>IF(T1191&gt;0,VLOOKUP(T1191,Jahresfaktoren!$A$28:$B$29,2,),0)</f>
        <v>0</v>
      </c>
      <c r="Z1191" s="175">
        <f>IF(U1191&gt;0,VLOOKUP(U1191,Jahresfaktoren!$A$32:$B$33,2,),)</f>
        <v>0</v>
      </c>
      <c r="AA1191" s="177">
        <f t="shared" si="598"/>
        <v>1606.64</v>
      </c>
      <c r="AB1191" s="177" t="str">
        <f t="shared" si="599"/>
        <v/>
      </c>
      <c r="AC1191" s="177" t="str">
        <f t="shared" si="600"/>
        <v/>
      </c>
      <c r="AD1191" s="177" t="str">
        <f t="shared" si="601"/>
        <v/>
      </c>
      <c r="AE1191" s="177" t="str">
        <f t="shared" si="602"/>
        <v/>
      </c>
      <c r="AF1191" s="178">
        <f>IF(Q1191&gt;0,VLOOKUP(H1191,Leistungszahlen!$A$11:$C$158,3,),0)</f>
        <v>0</v>
      </c>
      <c r="AG1191" s="178">
        <f>IF(R1191&gt;0,VLOOKUP(H1191,Leistungszahlen!$A$11:$F$158,6,),IF(T1191&gt;0,VLOOKUP(H1191,Leistungszahlen!$A$11:$F$158,6,),0))</f>
        <v>0</v>
      </c>
      <c r="AH1191" s="179" t="e">
        <f t="shared" si="593"/>
        <v>#DIV/0!</v>
      </c>
      <c r="AI1191" s="179">
        <f t="shared" si="594"/>
        <v>0</v>
      </c>
      <c r="AJ1191" s="179">
        <f t="shared" si="595"/>
        <v>0</v>
      </c>
      <c r="AK1191" s="179">
        <f t="shared" si="596"/>
        <v>0</v>
      </c>
      <c r="AL1191" s="179">
        <f t="shared" si="597"/>
        <v>0</v>
      </c>
      <c r="AM1191" s="180">
        <f>IF(L1191=1,Stundensätze!$D$13,IF(L1191=2,Stundensätze!$D$17,IF(L1191=4,Stundensätze!$D$21,"")))</f>
        <v>0</v>
      </c>
      <c r="AN1191" s="180">
        <f>IF(L1191=1,Stundensätze!$D$15,IF(L1191=2,Stundensätze!$D$19,IF(L1191=4,Stundensätze!$D$23,"")))</f>
        <v>0</v>
      </c>
      <c r="AO1191" s="180" t="e">
        <f t="shared" si="603"/>
        <v>#DIV/0!</v>
      </c>
      <c r="AP1191" s="180">
        <f t="shared" si="604"/>
        <v>0</v>
      </c>
      <c r="AQ1191" s="192" t="e">
        <f t="shared" si="605"/>
        <v>#DIV/0!</v>
      </c>
      <c r="AR1191" s="192" t="e">
        <f t="shared" si="606"/>
        <v>#DIV/0!</v>
      </c>
      <c r="AS1191" s="193" t="e">
        <f t="shared" si="607"/>
        <v>#DIV/0!</v>
      </c>
      <c r="AT1191" s="258" t="str">
        <f>IF(K1191=0,0,VLOOKUP(K1191,Kostenstellen!A:B,2,FALSE))</f>
        <v xml:space="preserve">Salinenklinik </v>
      </c>
      <c r="AU1191" s="68" t="str">
        <f t="shared" si="589"/>
        <v>B</v>
      </c>
      <c r="AV1191" s="68" t="str">
        <f t="shared" si="590"/>
        <v/>
      </c>
      <c r="AW1191" s="68">
        <f>IF(AF1191=0,0,VLOOKUP($H1191,Leistungszahlen!$A$11:$H$158,4,FALSE))</f>
        <v>0</v>
      </c>
      <c r="AX1191" s="68">
        <f>IF(AF1191=0,0,VLOOKUP($H1191,Leistungszahlen!$A$11:$H$158,5,FALSE))</f>
        <v>0</v>
      </c>
      <c r="AY1191" s="68">
        <f>IF(AG1191=0,0,VLOOKUP($H1191,Leistungszahlen!$A$11:$H$158,6,FALSE))</f>
        <v>0</v>
      </c>
      <c r="AZ1191" s="68">
        <f t="shared" si="591"/>
        <v>0</v>
      </c>
      <c r="BA1191" s="68">
        <f t="shared" si="592"/>
        <v>0</v>
      </c>
      <c r="BC1191" s="68">
        <f t="shared" si="608"/>
        <v>0</v>
      </c>
      <c r="BD1191" s="285"/>
    </row>
    <row r="1192" spans="1:56" s="68" customFormat="1">
      <c r="A1192" s="200"/>
      <c r="B1192" s="200"/>
      <c r="C1192" s="200" t="s">
        <v>420</v>
      </c>
      <c r="D1192" s="200" t="s">
        <v>199</v>
      </c>
      <c r="E1192" s="200" t="s">
        <v>350</v>
      </c>
      <c r="F1192" s="200" t="s">
        <v>1430</v>
      </c>
      <c r="G1192" s="200" t="s">
        <v>163</v>
      </c>
      <c r="H1192" s="201" t="s">
        <v>287</v>
      </c>
      <c r="I1192" s="202">
        <v>21.55</v>
      </c>
      <c r="J1192" s="200" t="s">
        <v>560</v>
      </c>
      <c r="K1192" s="176">
        <v>5</v>
      </c>
      <c r="L1192" s="176">
        <v>1</v>
      </c>
      <c r="M1192" s="176"/>
      <c r="N1192" s="286">
        <v>3</v>
      </c>
      <c r="O1192" s="286">
        <v>3</v>
      </c>
      <c r="P1192" s="176"/>
      <c r="Q1192" s="203">
        <f t="shared" si="584"/>
        <v>3</v>
      </c>
      <c r="R1192" s="203">
        <f t="shared" si="585"/>
        <v>3</v>
      </c>
      <c r="S1192" s="203">
        <f t="shared" si="586"/>
        <v>0</v>
      </c>
      <c r="T1192" s="203">
        <f t="shared" si="587"/>
        <v>0</v>
      </c>
      <c r="U1192" s="203">
        <f t="shared" si="588"/>
        <v>0</v>
      </c>
      <c r="V1192" s="175">
        <f>IF(Q1192&gt;0,VLOOKUP(Q1192,Jahresfaktoren!$A$11:$B$24,2,),0)</f>
        <v>152</v>
      </c>
      <c r="W1192" s="175">
        <f>IF(R1192&gt;0,VLOOKUP(R1192,Jahresfaktoren!$D$11:$E$24,2,),0)</f>
        <v>150</v>
      </c>
      <c r="X1192" s="175">
        <f>IF(S1192&gt;0,VLOOKUP(S1192,Jahresfaktoren!$A$28:$B$29,2,),0)</f>
        <v>0</v>
      </c>
      <c r="Y1192" s="175">
        <f>IF(T1192&gt;0,VLOOKUP(T1192,Jahresfaktoren!$A$28:$B$29,2,),0)</f>
        <v>0</v>
      </c>
      <c r="Z1192" s="175">
        <f>IF(U1192&gt;0,VLOOKUP(U1192,Jahresfaktoren!$A$32:$B$33,2,),)</f>
        <v>0</v>
      </c>
      <c r="AA1192" s="177">
        <f t="shared" si="598"/>
        <v>3275.6</v>
      </c>
      <c r="AB1192" s="177">
        <f t="shared" si="599"/>
        <v>3232.5</v>
      </c>
      <c r="AC1192" s="177" t="str">
        <f t="shared" si="600"/>
        <v/>
      </c>
      <c r="AD1192" s="177" t="str">
        <f t="shared" si="601"/>
        <v/>
      </c>
      <c r="AE1192" s="177" t="str">
        <f t="shared" si="602"/>
        <v/>
      </c>
      <c r="AF1192" s="178">
        <f>IF(Q1192&gt;0,VLOOKUP(H1192,Leistungszahlen!$A$11:$C$158,3,),0)</f>
        <v>0</v>
      </c>
      <c r="AG1192" s="178">
        <f>IF(R1192&gt;0,VLOOKUP(H1192,Leistungszahlen!$A$11:$F$158,6,),IF(T1192&gt;0,VLOOKUP(H1192,Leistungszahlen!$A$11:$F$158,6,),0))</f>
        <v>0</v>
      </c>
      <c r="AH1192" s="179" t="e">
        <f t="shared" si="593"/>
        <v>#DIV/0!</v>
      </c>
      <c r="AI1192" s="179" t="e">
        <f t="shared" si="594"/>
        <v>#DIV/0!</v>
      </c>
      <c r="AJ1192" s="179">
        <f t="shared" si="595"/>
        <v>0</v>
      </c>
      <c r="AK1192" s="179">
        <f t="shared" si="596"/>
        <v>0</v>
      </c>
      <c r="AL1192" s="179">
        <f t="shared" si="597"/>
        <v>0</v>
      </c>
      <c r="AM1192" s="180">
        <f>IF(L1192=1,Stundensätze!$D$13,IF(L1192=2,Stundensätze!$D$17,IF(L1192=4,Stundensätze!$D$21,"")))</f>
        <v>0</v>
      </c>
      <c r="AN1192" s="180">
        <f>IF(L1192=1,Stundensätze!$D$15,IF(L1192=2,Stundensätze!$D$19,IF(L1192=4,Stundensätze!$D$23,"")))</f>
        <v>0</v>
      </c>
      <c r="AO1192" s="180" t="e">
        <f t="shared" si="603"/>
        <v>#DIV/0!</v>
      </c>
      <c r="AP1192" s="180">
        <f t="shared" si="604"/>
        <v>0</v>
      </c>
      <c r="AQ1192" s="192" t="e">
        <f t="shared" si="605"/>
        <v>#DIV/0!</v>
      </c>
      <c r="AR1192" s="192" t="e">
        <f t="shared" si="606"/>
        <v>#DIV/0!</v>
      </c>
      <c r="AS1192" s="193" t="e">
        <f t="shared" si="607"/>
        <v>#DIV/0!</v>
      </c>
      <c r="AT1192" s="258" t="str">
        <f>IF(K1192=0,0,VLOOKUP(K1192,Kostenstellen!A:B,2,FALSE))</f>
        <v xml:space="preserve">Salinenklinik </v>
      </c>
      <c r="AU1192" s="68" t="str">
        <f t="shared" si="589"/>
        <v>A1</v>
      </c>
      <c r="AV1192" s="68" t="str">
        <f t="shared" si="590"/>
        <v>A1</v>
      </c>
      <c r="AW1192" s="68">
        <f>IF(AF1192=0,0,VLOOKUP($H1192,Leistungszahlen!$A$11:$H$158,4,FALSE))</f>
        <v>0</v>
      </c>
      <c r="AX1192" s="68">
        <f>IF(AF1192=0,0,VLOOKUP($H1192,Leistungszahlen!$A$11:$H$158,5,FALSE))</f>
        <v>0</v>
      </c>
      <c r="AY1192" s="68">
        <f>IF(AG1192=0,0,VLOOKUP($H1192,Leistungszahlen!$A$11:$H$158,6,FALSE))</f>
        <v>0</v>
      </c>
      <c r="AZ1192" s="68">
        <f t="shared" si="591"/>
        <v>0</v>
      </c>
      <c r="BA1192" s="68">
        <f t="shared" si="592"/>
        <v>0</v>
      </c>
      <c r="BC1192" s="68">
        <f t="shared" si="608"/>
        <v>0</v>
      </c>
      <c r="BD1192" s="285"/>
    </row>
    <row r="1193" spans="1:56" s="68" customFormat="1">
      <c r="A1193" s="200"/>
      <c r="B1193" s="200"/>
      <c r="C1193" s="200" t="s">
        <v>420</v>
      </c>
      <c r="D1193" s="200" t="s">
        <v>199</v>
      </c>
      <c r="E1193" s="200" t="s">
        <v>350</v>
      </c>
      <c r="F1193" s="200" t="s">
        <v>1430</v>
      </c>
      <c r="G1193" s="200" t="s">
        <v>251</v>
      </c>
      <c r="H1193" s="201" t="s">
        <v>200</v>
      </c>
      <c r="I1193" s="202">
        <v>5.32</v>
      </c>
      <c r="J1193" s="200" t="s">
        <v>778</v>
      </c>
      <c r="K1193" s="176">
        <v>5</v>
      </c>
      <c r="L1193" s="176">
        <v>1</v>
      </c>
      <c r="M1193" s="176"/>
      <c r="N1193" s="286">
        <v>6</v>
      </c>
      <c r="O1193" s="286"/>
      <c r="P1193" s="176"/>
      <c r="Q1193" s="203">
        <f t="shared" si="584"/>
        <v>6</v>
      </c>
      <c r="R1193" s="203">
        <f t="shared" si="585"/>
        <v>0</v>
      </c>
      <c r="S1193" s="203">
        <f t="shared" si="586"/>
        <v>0</v>
      </c>
      <c r="T1193" s="203">
        <f t="shared" si="587"/>
        <v>0</v>
      </c>
      <c r="U1193" s="203">
        <f t="shared" si="588"/>
        <v>0</v>
      </c>
      <c r="V1193" s="175">
        <f>IF(Q1193&gt;0,VLOOKUP(Q1193,Jahresfaktoren!$A$11:$B$24,2,),0)</f>
        <v>302</v>
      </c>
      <c r="W1193" s="175">
        <f>IF(R1193&gt;0,VLOOKUP(R1193,Jahresfaktoren!$D$11:$E$24,2,),0)</f>
        <v>0</v>
      </c>
      <c r="X1193" s="175">
        <f>IF(S1193&gt;0,VLOOKUP(S1193,Jahresfaktoren!$A$28:$B$29,2,),0)</f>
        <v>0</v>
      </c>
      <c r="Y1193" s="175">
        <f>IF(T1193&gt;0,VLOOKUP(T1193,Jahresfaktoren!$A$28:$B$29,2,),0)</f>
        <v>0</v>
      </c>
      <c r="Z1193" s="175">
        <f>IF(U1193&gt;0,VLOOKUP(U1193,Jahresfaktoren!$A$32:$B$33,2,),)</f>
        <v>0</v>
      </c>
      <c r="AA1193" s="177">
        <f t="shared" si="598"/>
        <v>1606.64</v>
      </c>
      <c r="AB1193" s="177" t="str">
        <f t="shared" si="599"/>
        <v/>
      </c>
      <c r="AC1193" s="177" t="str">
        <f t="shared" si="600"/>
        <v/>
      </c>
      <c r="AD1193" s="177" t="str">
        <f t="shared" si="601"/>
        <v/>
      </c>
      <c r="AE1193" s="177" t="str">
        <f t="shared" si="602"/>
        <v/>
      </c>
      <c r="AF1193" s="178">
        <f>IF(Q1193&gt;0,VLOOKUP(H1193,Leistungszahlen!$A$11:$C$158,3,),0)</f>
        <v>0</v>
      </c>
      <c r="AG1193" s="178">
        <f>IF(R1193&gt;0,VLOOKUP(H1193,Leistungszahlen!$A$11:$F$158,6,),IF(T1193&gt;0,VLOOKUP(H1193,Leistungszahlen!$A$11:$F$158,6,),0))</f>
        <v>0</v>
      </c>
      <c r="AH1193" s="179" t="e">
        <f t="shared" si="593"/>
        <v>#DIV/0!</v>
      </c>
      <c r="AI1193" s="179">
        <f t="shared" si="594"/>
        <v>0</v>
      </c>
      <c r="AJ1193" s="179">
        <f t="shared" si="595"/>
        <v>0</v>
      </c>
      <c r="AK1193" s="179">
        <f t="shared" si="596"/>
        <v>0</v>
      </c>
      <c r="AL1193" s="179">
        <f t="shared" si="597"/>
        <v>0</v>
      </c>
      <c r="AM1193" s="180">
        <f>IF(L1193=1,Stundensätze!$D$13,IF(L1193=2,Stundensätze!$D$17,IF(L1193=4,Stundensätze!$D$21,"")))</f>
        <v>0</v>
      </c>
      <c r="AN1193" s="180">
        <f>IF(L1193=1,Stundensätze!$D$15,IF(L1193=2,Stundensätze!$D$19,IF(L1193=4,Stundensätze!$D$23,"")))</f>
        <v>0</v>
      </c>
      <c r="AO1193" s="180" t="e">
        <f t="shared" si="603"/>
        <v>#DIV/0!</v>
      </c>
      <c r="AP1193" s="180">
        <f t="shared" si="604"/>
        <v>0</v>
      </c>
      <c r="AQ1193" s="192" t="e">
        <f t="shared" si="605"/>
        <v>#DIV/0!</v>
      </c>
      <c r="AR1193" s="192" t="e">
        <f t="shared" si="606"/>
        <v>#DIV/0!</v>
      </c>
      <c r="AS1193" s="193" t="e">
        <f t="shared" si="607"/>
        <v>#DIV/0!</v>
      </c>
      <c r="AT1193" s="258" t="str">
        <f>IF(K1193=0,0,VLOOKUP(K1193,Kostenstellen!A:B,2,FALSE))</f>
        <v xml:space="preserve">Salinenklinik </v>
      </c>
      <c r="AU1193" s="68" t="str">
        <f t="shared" si="589"/>
        <v>B</v>
      </c>
      <c r="AV1193" s="68" t="str">
        <f t="shared" si="590"/>
        <v/>
      </c>
      <c r="AW1193" s="68">
        <f>IF(AF1193=0,0,VLOOKUP($H1193,Leistungszahlen!$A$11:$H$158,4,FALSE))</f>
        <v>0</v>
      </c>
      <c r="AX1193" s="68">
        <f>IF(AF1193=0,0,VLOOKUP($H1193,Leistungszahlen!$A$11:$H$158,5,FALSE))</f>
        <v>0</v>
      </c>
      <c r="AY1193" s="68">
        <f>IF(AG1193=0,0,VLOOKUP($H1193,Leistungszahlen!$A$11:$H$158,6,FALSE))</f>
        <v>0</v>
      </c>
      <c r="AZ1193" s="68">
        <f t="shared" si="591"/>
        <v>0</v>
      </c>
      <c r="BA1193" s="68">
        <f t="shared" si="592"/>
        <v>0</v>
      </c>
      <c r="BC1193" s="68">
        <f t="shared" si="608"/>
        <v>0</v>
      </c>
      <c r="BD1193" s="285"/>
    </row>
    <row r="1194" spans="1:56" s="68" customFormat="1">
      <c r="A1194" s="200"/>
      <c r="B1194" s="200"/>
      <c r="C1194" s="200" t="s">
        <v>420</v>
      </c>
      <c r="D1194" s="200" t="s">
        <v>199</v>
      </c>
      <c r="E1194" s="200" t="s">
        <v>350</v>
      </c>
      <c r="F1194" s="200" t="s">
        <v>1431</v>
      </c>
      <c r="G1194" s="200" t="s">
        <v>163</v>
      </c>
      <c r="H1194" s="201" t="s">
        <v>287</v>
      </c>
      <c r="I1194" s="202">
        <v>21.55</v>
      </c>
      <c r="J1194" s="200" t="s">
        <v>560</v>
      </c>
      <c r="K1194" s="176">
        <v>5</v>
      </c>
      <c r="L1194" s="176">
        <v>1</v>
      </c>
      <c r="M1194" s="176"/>
      <c r="N1194" s="286">
        <v>3</v>
      </c>
      <c r="O1194" s="286">
        <v>3</v>
      </c>
      <c r="P1194" s="176"/>
      <c r="Q1194" s="203">
        <f t="shared" si="584"/>
        <v>3</v>
      </c>
      <c r="R1194" s="203">
        <f t="shared" si="585"/>
        <v>3</v>
      </c>
      <c r="S1194" s="203">
        <f t="shared" si="586"/>
        <v>0</v>
      </c>
      <c r="T1194" s="203">
        <f t="shared" si="587"/>
        <v>0</v>
      </c>
      <c r="U1194" s="203">
        <f t="shared" si="588"/>
        <v>0</v>
      </c>
      <c r="V1194" s="175">
        <f>IF(Q1194&gt;0,VLOOKUP(Q1194,Jahresfaktoren!$A$11:$B$24,2,),0)</f>
        <v>152</v>
      </c>
      <c r="W1194" s="175">
        <f>IF(R1194&gt;0,VLOOKUP(R1194,Jahresfaktoren!$D$11:$E$24,2,),0)</f>
        <v>150</v>
      </c>
      <c r="X1194" s="175">
        <f>IF(S1194&gt;0,VLOOKUP(S1194,Jahresfaktoren!$A$28:$B$29,2,),0)</f>
        <v>0</v>
      </c>
      <c r="Y1194" s="175">
        <f>IF(T1194&gt;0,VLOOKUP(T1194,Jahresfaktoren!$A$28:$B$29,2,),0)</f>
        <v>0</v>
      </c>
      <c r="Z1194" s="175">
        <f>IF(U1194&gt;0,VLOOKUP(U1194,Jahresfaktoren!$A$32:$B$33,2,),)</f>
        <v>0</v>
      </c>
      <c r="AA1194" s="177">
        <f t="shared" si="598"/>
        <v>3275.6</v>
      </c>
      <c r="AB1194" s="177">
        <f t="shared" si="599"/>
        <v>3232.5</v>
      </c>
      <c r="AC1194" s="177" t="str">
        <f t="shared" si="600"/>
        <v/>
      </c>
      <c r="AD1194" s="177" t="str">
        <f t="shared" si="601"/>
        <v/>
      </c>
      <c r="AE1194" s="177" t="str">
        <f t="shared" si="602"/>
        <v/>
      </c>
      <c r="AF1194" s="178">
        <f>IF(Q1194&gt;0,VLOOKUP(H1194,Leistungszahlen!$A$11:$C$158,3,),0)</f>
        <v>0</v>
      </c>
      <c r="AG1194" s="178">
        <f>IF(R1194&gt;0,VLOOKUP(H1194,Leistungszahlen!$A$11:$F$158,6,),IF(T1194&gt;0,VLOOKUP(H1194,Leistungszahlen!$A$11:$F$158,6,),0))</f>
        <v>0</v>
      </c>
      <c r="AH1194" s="179" t="e">
        <f t="shared" si="593"/>
        <v>#DIV/0!</v>
      </c>
      <c r="AI1194" s="179" t="e">
        <f t="shared" si="594"/>
        <v>#DIV/0!</v>
      </c>
      <c r="AJ1194" s="179">
        <f t="shared" si="595"/>
        <v>0</v>
      </c>
      <c r="AK1194" s="179">
        <f t="shared" si="596"/>
        <v>0</v>
      </c>
      <c r="AL1194" s="179">
        <f t="shared" si="597"/>
        <v>0</v>
      </c>
      <c r="AM1194" s="180">
        <f>IF(L1194=1,Stundensätze!$D$13,IF(L1194=2,Stundensätze!$D$17,IF(L1194=4,Stundensätze!$D$21,"")))</f>
        <v>0</v>
      </c>
      <c r="AN1194" s="180">
        <f>IF(L1194=1,Stundensätze!$D$15,IF(L1194=2,Stundensätze!$D$19,IF(L1194=4,Stundensätze!$D$23,"")))</f>
        <v>0</v>
      </c>
      <c r="AO1194" s="180" t="e">
        <f t="shared" si="603"/>
        <v>#DIV/0!</v>
      </c>
      <c r="AP1194" s="180">
        <f t="shared" si="604"/>
        <v>0</v>
      </c>
      <c r="AQ1194" s="192" t="e">
        <f t="shared" si="605"/>
        <v>#DIV/0!</v>
      </c>
      <c r="AR1194" s="192" t="e">
        <f t="shared" si="606"/>
        <v>#DIV/0!</v>
      </c>
      <c r="AS1194" s="193" t="e">
        <f t="shared" si="607"/>
        <v>#DIV/0!</v>
      </c>
      <c r="AT1194" s="258" t="str">
        <f>IF(K1194=0,0,VLOOKUP(K1194,Kostenstellen!A:B,2,FALSE))</f>
        <v xml:space="preserve">Salinenklinik </v>
      </c>
      <c r="AU1194" s="68" t="str">
        <f t="shared" si="589"/>
        <v>A1</v>
      </c>
      <c r="AV1194" s="68" t="str">
        <f t="shared" si="590"/>
        <v>A1</v>
      </c>
      <c r="AW1194" s="68">
        <f>IF(AF1194=0,0,VLOOKUP($H1194,Leistungszahlen!$A$11:$H$158,4,FALSE))</f>
        <v>0</v>
      </c>
      <c r="AX1194" s="68">
        <f>IF(AF1194=0,0,VLOOKUP($H1194,Leistungszahlen!$A$11:$H$158,5,FALSE))</f>
        <v>0</v>
      </c>
      <c r="AY1194" s="68">
        <f>IF(AG1194=0,0,VLOOKUP($H1194,Leistungszahlen!$A$11:$H$158,6,FALSE))</f>
        <v>0</v>
      </c>
      <c r="AZ1194" s="68">
        <f t="shared" si="591"/>
        <v>0</v>
      </c>
      <c r="BA1194" s="68">
        <f t="shared" si="592"/>
        <v>0</v>
      </c>
      <c r="BC1194" s="68">
        <f t="shared" si="608"/>
        <v>0</v>
      </c>
      <c r="BD1194" s="285"/>
    </row>
    <row r="1195" spans="1:56" s="68" customFormat="1">
      <c r="A1195" s="200"/>
      <c r="B1195" s="200"/>
      <c r="C1195" s="200" t="s">
        <v>420</v>
      </c>
      <c r="D1195" s="200" t="s">
        <v>199</v>
      </c>
      <c r="E1195" s="200" t="s">
        <v>350</v>
      </c>
      <c r="F1195" s="200" t="s">
        <v>1431</v>
      </c>
      <c r="G1195" s="200" t="s">
        <v>251</v>
      </c>
      <c r="H1195" s="201" t="s">
        <v>200</v>
      </c>
      <c r="I1195" s="202">
        <v>5.32</v>
      </c>
      <c r="J1195" s="200" t="s">
        <v>778</v>
      </c>
      <c r="K1195" s="176">
        <v>5</v>
      </c>
      <c r="L1195" s="176">
        <v>1</v>
      </c>
      <c r="M1195" s="176"/>
      <c r="N1195" s="286">
        <v>6</v>
      </c>
      <c r="O1195" s="286"/>
      <c r="P1195" s="176"/>
      <c r="Q1195" s="203">
        <f t="shared" si="584"/>
        <v>6</v>
      </c>
      <c r="R1195" s="203">
        <f t="shared" si="585"/>
        <v>0</v>
      </c>
      <c r="S1195" s="203">
        <f t="shared" si="586"/>
        <v>0</v>
      </c>
      <c r="T1195" s="203">
        <f t="shared" si="587"/>
        <v>0</v>
      </c>
      <c r="U1195" s="203">
        <f t="shared" si="588"/>
        <v>0</v>
      </c>
      <c r="V1195" s="175">
        <f>IF(Q1195&gt;0,VLOOKUP(Q1195,Jahresfaktoren!$A$11:$B$24,2,),0)</f>
        <v>302</v>
      </c>
      <c r="W1195" s="175">
        <f>IF(R1195&gt;0,VLOOKUP(R1195,Jahresfaktoren!$D$11:$E$24,2,),0)</f>
        <v>0</v>
      </c>
      <c r="X1195" s="175">
        <f>IF(S1195&gt;0,VLOOKUP(S1195,Jahresfaktoren!$A$28:$B$29,2,),0)</f>
        <v>0</v>
      </c>
      <c r="Y1195" s="175">
        <f>IF(T1195&gt;0,VLOOKUP(T1195,Jahresfaktoren!$A$28:$B$29,2,),0)</f>
        <v>0</v>
      </c>
      <c r="Z1195" s="175">
        <f>IF(U1195&gt;0,VLOOKUP(U1195,Jahresfaktoren!$A$32:$B$33,2,),)</f>
        <v>0</v>
      </c>
      <c r="AA1195" s="177">
        <f t="shared" si="598"/>
        <v>1606.64</v>
      </c>
      <c r="AB1195" s="177" t="str">
        <f t="shared" si="599"/>
        <v/>
      </c>
      <c r="AC1195" s="177" t="str">
        <f t="shared" si="600"/>
        <v/>
      </c>
      <c r="AD1195" s="177" t="str">
        <f t="shared" si="601"/>
        <v/>
      </c>
      <c r="AE1195" s="177" t="str">
        <f t="shared" si="602"/>
        <v/>
      </c>
      <c r="AF1195" s="178">
        <f>IF(Q1195&gt;0,VLOOKUP(H1195,Leistungszahlen!$A$11:$C$158,3,),0)</f>
        <v>0</v>
      </c>
      <c r="AG1195" s="178">
        <f>IF(R1195&gt;0,VLOOKUP(H1195,Leistungszahlen!$A$11:$F$158,6,),IF(T1195&gt;0,VLOOKUP(H1195,Leistungszahlen!$A$11:$F$158,6,),0))</f>
        <v>0</v>
      </c>
      <c r="AH1195" s="179" t="e">
        <f t="shared" si="593"/>
        <v>#DIV/0!</v>
      </c>
      <c r="AI1195" s="179">
        <f t="shared" si="594"/>
        <v>0</v>
      </c>
      <c r="AJ1195" s="179">
        <f t="shared" si="595"/>
        <v>0</v>
      </c>
      <c r="AK1195" s="179">
        <f t="shared" si="596"/>
        <v>0</v>
      </c>
      <c r="AL1195" s="179">
        <f t="shared" si="597"/>
        <v>0</v>
      </c>
      <c r="AM1195" s="180">
        <f>IF(L1195=1,Stundensätze!$D$13,IF(L1195=2,Stundensätze!$D$17,IF(L1195=4,Stundensätze!$D$21,"")))</f>
        <v>0</v>
      </c>
      <c r="AN1195" s="180">
        <f>IF(L1195=1,Stundensätze!$D$15,IF(L1195=2,Stundensätze!$D$19,IF(L1195=4,Stundensätze!$D$23,"")))</f>
        <v>0</v>
      </c>
      <c r="AO1195" s="180" t="e">
        <f t="shared" si="603"/>
        <v>#DIV/0!</v>
      </c>
      <c r="AP1195" s="180">
        <f t="shared" si="604"/>
        <v>0</v>
      </c>
      <c r="AQ1195" s="192" t="e">
        <f t="shared" si="605"/>
        <v>#DIV/0!</v>
      </c>
      <c r="AR1195" s="192" t="e">
        <f t="shared" si="606"/>
        <v>#DIV/0!</v>
      </c>
      <c r="AS1195" s="193" t="e">
        <f t="shared" si="607"/>
        <v>#DIV/0!</v>
      </c>
      <c r="AT1195" s="258" t="str">
        <f>IF(K1195=0,0,VLOOKUP(K1195,Kostenstellen!A:B,2,FALSE))</f>
        <v xml:space="preserve">Salinenklinik </v>
      </c>
      <c r="AU1195" s="68" t="str">
        <f t="shared" si="589"/>
        <v>B</v>
      </c>
      <c r="AV1195" s="68" t="str">
        <f t="shared" si="590"/>
        <v/>
      </c>
      <c r="AW1195" s="68">
        <f>IF(AF1195=0,0,VLOOKUP($H1195,Leistungszahlen!$A$11:$H$158,4,FALSE))</f>
        <v>0</v>
      </c>
      <c r="AX1195" s="68">
        <f>IF(AF1195=0,0,VLOOKUP($H1195,Leistungszahlen!$A$11:$H$158,5,FALSE))</f>
        <v>0</v>
      </c>
      <c r="AY1195" s="68">
        <f>IF(AG1195=0,0,VLOOKUP($H1195,Leistungszahlen!$A$11:$H$158,6,FALSE))</f>
        <v>0</v>
      </c>
      <c r="AZ1195" s="68">
        <f t="shared" si="591"/>
        <v>0</v>
      </c>
      <c r="BA1195" s="68">
        <f t="shared" si="592"/>
        <v>0</v>
      </c>
      <c r="BC1195" s="68">
        <f t="shared" si="608"/>
        <v>0</v>
      </c>
      <c r="BD1195" s="285"/>
    </row>
    <row r="1196" spans="1:56" s="68" customFormat="1">
      <c r="A1196" s="200"/>
      <c r="B1196" s="200"/>
      <c r="C1196" s="200" t="s">
        <v>420</v>
      </c>
      <c r="D1196" s="200" t="s">
        <v>199</v>
      </c>
      <c r="E1196" s="200" t="s">
        <v>350</v>
      </c>
      <c r="F1196" s="200" t="s">
        <v>1432</v>
      </c>
      <c r="G1196" s="200" t="s">
        <v>163</v>
      </c>
      <c r="H1196" s="201" t="s">
        <v>287</v>
      </c>
      <c r="I1196" s="202">
        <v>21.55</v>
      </c>
      <c r="J1196" s="200" t="s">
        <v>560</v>
      </c>
      <c r="K1196" s="176">
        <v>5</v>
      </c>
      <c r="L1196" s="176">
        <v>1</v>
      </c>
      <c r="M1196" s="176"/>
      <c r="N1196" s="286">
        <v>3</v>
      </c>
      <c r="O1196" s="286">
        <v>3</v>
      </c>
      <c r="P1196" s="176"/>
      <c r="Q1196" s="203">
        <f t="shared" si="584"/>
        <v>3</v>
      </c>
      <c r="R1196" s="203">
        <f t="shared" si="585"/>
        <v>3</v>
      </c>
      <c r="S1196" s="203">
        <f t="shared" si="586"/>
        <v>0</v>
      </c>
      <c r="T1196" s="203">
        <f t="shared" si="587"/>
        <v>0</v>
      </c>
      <c r="U1196" s="203">
        <f t="shared" si="588"/>
        <v>0</v>
      </c>
      <c r="V1196" s="175">
        <f>IF(Q1196&gt;0,VLOOKUP(Q1196,Jahresfaktoren!$A$11:$B$24,2,),0)</f>
        <v>152</v>
      </c>
      <c r="W1196" s="175">
        <f>IF(R1196&gt;0,VLOOKUP(R1196,Jahresfaktoren!$D$11:$E$24,2,),0)</f>
        <v>150</v>
      </c>
      <c r="X1196" s="175">
        <f>IF(S1196&gt;0,VLOOKUP(S1196,Jahresfaktoren!$A$28:$B$29,2,),0)</f>
        <v>0</v>
      </c>
      <c r="Y1196" s="175">
        <f>IF(T1196&gt;0,VLOOKUP(T1196,Jahresfaktoren!$A$28:$B$29,2,),0)</f>
        <v>0</v>
      </c>
      <c r="Z1196" s="175">
        <f>IF(U1196&gt;0,VLOOKUP(U1196,Jahresfaktoren!$A$32:$B$33,2,),)</f>
        <v>0</v>
      </c>
      <c r="AA1196" s="177">
        <f t="shared" si="598"/>
        <v>3275.6</v>
      </c>
      <c r="AB1196" s="177">
        <f t="shared" si="599"/>
        <v>3232.5</v>
      </c>
      <c r="AC1196" s="177" t="str">
        <f t="shared" si="600"/>
        <v/>
      </c>
      <c r="AD1196" s="177" t="str">
        <f t="shared" si="601"/>
        <v/>
      </c>
      <c r="AE1196" s="177" t="str">
        <f t="shared" si="602"/>
        <v/>
      </c>
      <c r="AF1196" s="178">
        <f>IF(Q1196&gt;0,VLOOKUP(H1196,Leistungszahlen!$A$11:$C$158,3,),0)</f>
        <v>0</v>
      </c>
      <c r="AG1196" s="178">
        <f>IF(R1196&gt;0,VLOOKUP(H1196,Leistungszahlen!$A$11:$F$158,6,),IF(T1196&gt;0,VLOOKUP(H1196,Leistungszahlen!$A$11:$F$158,6,),0))</f>
        <v>0</v>
      </c>
      <c r="AH1196" s="179" t="e">
        <f t="shared" si="593"/>
        <v>#DIV/0!</v>
      </c>
      <c r="AI1196" s="179" t="e">
        <f t="shared" si="594"/>
        <v>#DIV/0!</v>
      </c>
      <c r="AJ1196" s="179">
        <f t="shared" si="595"/>
        <v>0</v>
      </c>
      <c r="AK1196" s="179">
        <f t="shared" si="596"/>
        <v>0</v>
      </c>
      <c r="AL1196" s="179">
        <f t="shared" si="597"/>
        <v>0</v>
      </c>
      <c r="AM1196" s="180">
        <f>IF(L1196=1,Stundensätze!$D$13,IF(L1196=2,Stundensätze!$D$17,IF(L1196=4,Stundensätze!$D$21,"")))</f>
        <v>0</v>
      </c>
      <c r="AN1196" s="180">
        <f>IF(L1196=1,Stundensätze!$D$15,IF(L1196=2,Stundensätze!$D$19,IF(L1196=4,Stundensätze!$D$23,"")))</f>
        <v>0</v>
      </c>
      <c r="AO1196" s="180" t="e">
        <f t="shared" si="603"/>
        <v>#DIV/0!</v>
      </c>
      <c r="AP1196" s="180">
        <f t="shared" si="604"/>
        <v>0</v>
      </c>
      <c r="AQ1196" s="192" t="e">
        <f t="shared" si="605"/>
        <v>#DIV/0!</v>
      </c>
      <c r="AR1196" s="192" t="e">
        <f t="shared" si="606"/>
        <v>#DIV/0!</v>
      </c>
      <c r="AS1196" s="193" t="e">
        <f t="shared" si="607"/>
        <v>#DIV/0!</v>
      </c>
      <c r="AT1196" s="258" t="str">
        <f>IF(K1196=0,0,VLOOKUP(K1196,Kostenstellen!A:B,2,FALSE))</f>
        <v xml:space="preserve">Salinenklinik </v>
      </c>
      <c r="AU1196" s="68" t="str">
        <f t="shared" si="589"/>
        <v>A1</v>
      </c>
      <c r="AV1196" s="68" t="str">
        <f t="shared" si="590"/>
        <v>A1</v>
      </c>
      <c r="AW1196" s="68">
        <f>IF(AF1196=0,0,VLOOKUP($H1196,Leistungszahlen!$A$11:$H$158,4,FALSE))</f>
        <v>0</v>
      </c>
      <c r="AX1196" s="68">
        <f>IF(AF1196=0,0,VLOOKUP($H1196,Leistungszahlen!$A$11:$H$158,5,FALSE))</f>
        <v>0</v>
      </c>
      <c r="AY1196" s="68">
        <f>IF(AG1196=0,0,VLOOKUP($H1196,Leistungszahlen!$A$11:$H$158,6,FALSE))</f>
        <v>0</v>
      </c>
      <c r="AZ1196" s="68">
        <f t="shared" si="591"/>
        <v>0</v>
      </c>
      <c r="BA1196" s="68">
        <f t="shared" si="592"/>
        <v>0</v>
      </c>
      <c r="BC1196" s="68">
        <f t="shared" si="608"/>
        <v>0</v>
      </c>
      <c r="BD1196" s="285"/>
    </row>
    <row r="1197" spans="1:56" s="68" customFormat="1">
      <c r="A1197" s="200"/>
      <c r="B1197" s="200"/>
      <c r="C1197" s="200" t="s">
        <v>420</v>
      </c>
      <c r="D1197" s="200" t="s">
        <v>199</v>
      </c>
      <c r="E1197" s="200" t="s">
        <v>350</v>
      </c>
      <c r="F1197" s="200" t="s">
        <v>1432</v>
      </c>
      <c r="G1197" s="200" t="s">
        <v>251</v>
      </c>
      <c r="H1197" s="201" t="s">
        <v>200</v>
      </c>
      <c r="I1197" s="202">
        <v>5.32</v>
      </c>
      <c r="J1197" s="200" t="s">
        <v>778</v>
      </c>
      <c r="K1197" s="176">
        <v>5</v>
      </c>
      <c r="L1197" s="176">
        <v>1</v>
      </c>
      <c r="M1197" s="176"/>
      <c r="N1197" s="286">
        <v>6</v>
      </c>
      <c r="O1197" s="286"/>
      <c r="P1197" s="176"/>
      <c r="Q1197" s="203">
        <f t="shared" si="584"/>
        <v>6</v>
      </c>
      <c r="R1197" s="203">
        <f t="shared" si="585"/>
        <v>0</v>
      </c>
      <c r="S1197" s="203">
        <f t="shared" si="586"/>
        <v>0</v>
      </c>
      <c r="T1197" s="203">
        <f t="shared" si="587"/>
        <v>0</v>
      </c>
      <c r="U1197" s="203">
        <f t="shared" si="588"/>
        <v>0</v>
      </c>
      <c r="V1197" s="175">
        <f>IF(Q1197&gt;0,VLOOKUP(Q1197,Jahresfaktoren!$A$11:$B$24,2,),0)</f>
        <v>302</v>
      </c>
      <c r="W1197" s="175">
        <f>IF(R1197&gt;0,VLOOKUP(R1197,Jahresfaktoren!$D$11:$E$24,2,),0)</f>
        <v>0</v>
      </c>
      <c r="X1197" s="175">
        <f>IF(S1197&gt;0,VLOOKUP(S1197,Jahresfaktoren!$A$28:$B$29,2,),0)</f>
        <v>0</v>
      </c>
      <c r="Y1197" s="175">
        <f>IF(T1197&gt;0,VLOOKUP(T1197,Jahresfaktoren!$A$28:$B$29,2,),0)</f>
        <v>0</v>
      </c>
      <c r="Z1197" s="175">
        <f>IF(U1197&gt;0,VLOOKUP(U1197,Jahresfaktoren!$A$32:$B$33,2,),)</f>
        <v>0</v>
      </c>
      <c r="AA1197" s="177">
        <f t="shared" si="598"/>
        <v>1606.64</v>
      </c>
      <c r="AB1197" s="177" t="str">
        <f t="shared" si="599"/>
        <v/>
      </c>
      <c r="AC1197" s="177" t="str">
        <f t="shared" si="600"/>
        <v/>
      </c>
      <c r="AD1197" s="177" t="str">
        <f t="shared" si="601"/>
        <v/>
      </c>
      <c r="AE1197" s="177" t="str">
        <f t="shared" si="602"/>
        <v/>
      </c>
      <c r="AF1197" s="178">
        <f>IF(Q1197&gt;0,VLOOKUP(H1197,Leistungszahlen!$A$11:$C$158,3,),0)</f>
        <v>0</v>
      </c>
      <c r="AG1197" s="178">
        <f>IF(R1197&gt;0,VLOOKUP(H1197,Leistungszahlen!$A$11:$F$158,6,),IF(T1197&gt;0,VLOOKUP(H1197,Leistungszahlen!$A$11:$F$158,6,),0))</f>
        <v>0</v>
      </c>
      <c r="AH1197" s="179" t="e">
        <f t="shared" si="593"/>
        <v>#DIV/0!</v>
      </c>
      <c r="AI1197" s="179">
        <f t="shared" si="594"/>
        <v>0</v>
      </c>
      <c r="AJ1197" s="179">
        <f t="shared" si="595"/>
        <v>0</v>
      </c>
      <c r="AK1197" s="179">
        <f t="shared" si="596"/>
        <v>0</v>
      </c>
      <c r="AL1197" s="179">
        <f t="shared" si="597"/>
        <v>0</v>
      </c>
      <c r="AM1197" s="180">
        <f>IF(L1197=1,Stundensätze!$D$13,IF(L1197=2,Stundensätze!$D$17,IF(L1197=4,Stundensätze!$D$21,"")))</f>
        <v>0</v>
      </c>
      <c r="AN1197" s="180">
        <f>IF(L1197=1,Stundensätze!$D$15,IF(L1197=2,Stundensätze!$D$19,IF(L1197=4,Stundensätze!$D$23,"")))</f>
        <v>0</v>
      </c>
      <c r="AO1197" s="180" t="e">
        <f t="shared" si="603"/>
        <v>#DIV/0!</v>
      </c>
      <c r="AP1197" s="180">
        <f t="shared" si="604"/>
        <v>0</v>
      </c>
      <c r="AQ1197" s="192" t="e">
        <f t="shared" si="605"/>
        <v>#DIV/0!</v>
      </c>
      <c r="AR1197" s="192" t="e">
        <f t="shared" si="606"/>
        <v>#DIV/0!</v>
      </c>
      <c r="AS1197" s="193" t="e">
        <f t="shared" si="607"/>
        <v>#DIV/0!</v>
      </c>
      <c r="AT1197" s="258" t="str">
        <f>IF(K1197=0,0,VLOOKUP(K1197,Kostenstellen!A:B,2,FALSE))</f>
        <v xml:space="preserve">Salinenklinik </v>
      </c>
      <c r="AU1197" s="68" t="str">
        <f t="shared" si="589"/>
        <v>B</v>
      </c>
      <c r="AV1197" s="68" t="str">
        <f t="shared" si="590"/>
        <v/>
      </c>
      <c r="AW1197" s="68">
        <f>IF(AF1197=0,0,VLOOKUP($H1197,Leistungszahlen!$A$11:$H$158,4,FALSE))</f>
        <v>0</v>
      </c>
      <c r="AX1197" s="68">
        <f>IF(AF1197=0,0,VLOOKUP($H1197,Leistungszahlen!$A$11:$H$158,5,FALSE))</f>
        <v>0</v>
      </c>
      <c r="AY1197" s="68">
        <f>IF(AG1197=0,0,VLOOKUP($H1197,Leistungszahlen!$A$11:$H$158,6,FALSE))</f>
        <v>0</v>
      </c>
      <c r="AZ1197" s="68">
        <f t="shared" si="591"/>
        <v>0</v>
      </c>
      <c r="BA1197" s="68">
        <f t="shared" si="592"/>
        <v>0</v>
      </c>
      <c r="BC1197" s="68">
        <f t="shared" si="608"/>
        <v>0</v>
      </c>
      <c r="BD1197" s="285"/>
    </row>
    <row r="1198" spans="1:56" s="68" customFormat="1">
      <c r="A1198" s="200"/>
      <c r="B1198" s="200"/>
      <c r="C1198" s="200" t="s">
        <v>420</v>
      </c>
      <c r="D1198" s="200" t="s">
        <v>199</v>
      </c>
      <c r="E1198" s="200" t="s">
        <v>350</v>
      </c>
      <c r="F1198" s="200" t="s">
        <v>1433</v>
      </c>
      <c r="G1198" s="200" t="s">
        <v>163</v>
      </c>
      <c r="H1198" s="201" t="s">
        <v>287</v>
      </c>
      <c r="I1198" s="202">
        <v>21.55</v>
      </c>
      <c r="J1198" s="200" t="s">
        <v>560</v>
      </c>
      <c r="K1198" s="176">
        <v>5</v>
      </c>
      <c r="L1198" s="176">
        <v>1</v>
      </c>
      <c r="M1198" s="176"/>
      <c r="N1198" s="286">
        <v>3</v>
      </c>
      <c r="O1198" s="286">
        <v>3</v>
      </c>
      <c r="P1198" s="176"/>
      <c r="Q1198" s="203">
        <f t="shared" si="584"/>
        <v>3</v>
      </c>
      <c r="R1198" s="203">
        <f t="shared" si="585"/>
        <v>3</v>
      </c>
      <c r="S1198" s="203">
        <f t="shared" si="586"/>
        <v>0</v>
      </c>
      <c r="T1198" s="203">
        <f t="shared" si="587"/>
        <v>0</v>
      </c>
      <c r="U1198" s="203">
        <f t="shared" si="588"/>
        <v>0</v>
      </c>
      <c r="V1198" s="175">
        <f>IF(Q1198&gt;0,VLOOKUP(Q1198,Jahresfaktoren!$A$11:$B$24,2,),0)</f>
        <v>152</v>
      </c>
      <c r="W1198" s="175">
        <f>IF(R1198&gt;0,VLOOKUP(R1198,Jahresfaktoren!$D$11:$E$24,2,),0)</f>
        <v>150</v>
      </c>
      <c r="X1198" s="175">
        <f>IF(S1198&gt;0,VLOOKUP(S1198,Jahresfaktoren!$A$28:$B$29,2,),0)</f>
        <v>0</v>
      </c>
      <c r="Y1198" s="175">
        <f>IF(T1198&gt;0,VLOOKUP(T1198,Jahresfaktoren!$A$28:$B$29,2,),0)</f>
        <v>0</v>
      </c>
      <c r="Z1198" s="175">
        <f>IF(U1198&gt;0,VLOOKUP(U1198,Jahresfaktoren!$A$32:$B$33,2,),)</f>
        <v>0</v>
      </c>
      <c r="AA1198" s="177">
        <f t="shared" si="598"/>
        <v>3275.6</v>
      </c>
      <c r="AB1198" s="177">
        <f t="shared" si="599"/>
        <v>3232.5</v>
      </c>
      <c r="AC1198" s="177" t="str">
        <f t="shared" si="600"/>
        <v/>
      </c>
      <c r="AD1198" s="177" t="str">
        <f t="shared" si="601"/>
        <v/>
      </c>
      <c r="AE1198" s="177" t="str">
        <f t="shared" si="602"/>
        <v/>
      </c>
      <c r="AF1198" s="178">
        <f>IF(Q1198&gt;0,VLOOKUP(H1198,Leistungszahlen!$A$11:$C$158,3,),0)</f>
        <v>0</v>
      </c>
      <c r="AG1198" s="178">
        <f>IF(R1198&gt;0,VLOOKUP(H1198,Leistungszahlen!$A$11:$F$158,6,),IF(T1198&gt;0,VLOOKUP(H1198,Leistungszahlen!$A$11:$F$158,6,),0))</f>
        <v>0</v>
      </c>
      <c r="AH1198" s="179" t="e">
        <f t="shared" si="593"/>
        <v>#DIV/0!</v>
      </c>
      <c r="AI1198" s="179" t="e">
        <f t="shared" si="594"/>
        <v>#DIV/0!</v>
      </c>
      <c r="AJ1198" s="179">
        <f t="shared" si="595"/>
        <v>0</v>
      </c>
      <c r="AK1198" s="179">
        <f t="shared" si="596"/>
        <v>0</v>
      </c>
      <c r="AL1198" s="179">
        <f t="shared" si="597"/>
        <v>0</v>
      </c>
      <c r="AM1198" s="180">
        <f>IF(L1198=1,Stundensätze!$D$13,IF(L1198=2,Stundensätze!$D$17,IF(L1198=4,Stundensätze!$D$21,"")))</f>
        <v>0</v>
      </c>
      <c r="AN1198" s="180">
        <f>IF(L1198=1,Stundensätze!$D$15,IF(L1198=2,Stundensätze!$D$19,IF(L1198=4,Stundensätze!$D$23,"")))</f>
        <v>0</v>
      </c>
      <c r="AO1198" s="180" t="e">
        <f t="shared" si="603"/>
        <v>#DIV/0!</v>
      </c>
      <c r="AP1198" s="180">
        <f t="shared" si="604"/>
        <v>0</v>
      </c>
      <c r="AQ1198" s="192" t="e">
        <f t="shared" si="605"/>
        <v>#DIV/0!</v>
      </c>
      <c r="AR1198" s="192" t="e">
        <f t="shared" si="606"/>
        <v>#DIV/0!</v>
      </c>
      <c r="AS1198" s="193" t="e">
        <f t="shared" si="607"/>
        <v>#DIV/0!</v>
      </c>
      <c r="AT1198" s="258" t="str">
        <f>IF(K1198=0,0,VLOOKUP(K1198,Kostenstellen!A:B,2,FALSE))</f>
        <v xml:space="preserve">Salinenklinik </v>
      </c>
      <c r="AU1198" s="68" t="str">
        <f t="shared" si="589"/>
        <v>A1</v>
      </c>
      <c r="AV1198" s="68" t="str">
        <f t="shared" si="590"/>
        <v>A1</v>
      </c>
      <c r="AW1198" s="68">
        <f>IF(AF1198=0,0,VLOOKUP($H1198,Leistungszahlen!$A$11:$H$158,4,FALSE))</f>
        <v>0</v>
      </c>
      <c r="AX1198" s="68">
        <f>IF(AF1198=0,0,VLOOKUP($H1198,Leistungszahlen!$A$11:$H$158,5,FALSE))</f>
        <v>0</v>
      </c>
      <c r="AY1198" s="68">
        <f>IF(AG1198=0,0,VLOOKUP($H1198,Leistungszahlen!$A$11:$H$158,6,FALSE))</f>
        <v>0</v>
      </c>
      <c r="AZ1198" s="68">
        <f t="shared" si="591"/>
        <v>0</v>
      </c>
      <c r="BA1198" s="68">
        <f t="shared" si="592"/>
        <v>0</v>
      </c>
      <c r="BC1198" s="68">
        <f t="shared" si="608"/>
        <v>0</v>
      </c>
      <c r="BD1198" s="285"/>
    </row>
    <row r="1199" spans="1:56" s="68" customFormat="1">
      <c r="A1199" s="200"/>
      <c r="B1199" s="200"/>
      <c r="C1199" s="200" t="s">
        <v>420</v>
      </c>
      <c r="D1199" s="200" t="s">
        <v>199</v>
      </c>
      <c r="E1199" s="200" t="s">
        <v>350</v>
      </c>
      <c r="F1199" s="200" t="s">
        <v>1433</v>
      </c>
      <c r="G1199" s="200" t="s">
        <v>251</v>
      </c>
      <c r="H1199" s="201" t="s">
        <v>200</v>
      </c>
      <c r="I1199" s="202">
        <v>5.32</v>
      </c>
      <c r="J1199" s="200" t="s">
        <v>778</v>
      </c>
      <c r="K1199" s="176">
        <v>5</v>
      </c>
      <c r="L1199" s="176">
        <v>1</v>
      </c>
      <c r="M1199" s="176"/>
      <c r="N1199" s="286">
        <v>6</v>
      </c>
      <c r="O1199" s="286"/>
      <c r="P1199" s="176"/>
      <c r="Q1199" s="203">
        <f t="shared" si="584"/>
        <v>6</v>
      </c>
      <c r="R1199" s="203">
        <f t="shared" si="585"/>
        <v>0</v>
      </c>
      <c r="S1199" s="203">
        <f t="shared" si="586"/>
        <v>0</v>
      </c>
      <c r="T1199" s="203">
        <f t="shared" si="587"/>
        <v>0</v>
      </c>
      <c r="U1199" s="203">
        <f t="shared" si="588"/>
        <v>0</v>
      </c>
      <c r="V1199" s="175">
        <f>IF(Q1199&gt;0,VLOOKUP(Q1199,Jahresfaktoren!$A$11:$B$24,2,),0)</f>
        <v>302</v>
      </c>
      <c r="W1199" s="175">
        <f>IF(R1199&gt;0,VLOOKUP(R1199,Jahresfaktoren!$D$11:$E$24,2,),0)</f>
        <v>0</v>
      </c>
      <c r="X1199" s="175">
        <f>IF(S1199&gt;0,VLOOKUP(S1199,Jahresfaktoren!$A$28:$B$29,2,),0)</f>
        <v>0</v>
      </c>
      <c r="Y1199" s="175">
        <f>IF(T1199&gt;0,VLOOKUP(T1199,Jahresfaktoren!$A$28:$B$29,2,),0)</f>
        <v>0</v>
      </c>
      <c r="Z1199" s="175">
        <f>IF(U1199&gt;0,VLOOKUP(U1199,Jahresfaktoren!$A$32:$B$33,2,),)</f>
        <v>0</v>
      </c>
      <c r="AA1199" s="177">
        <f t="shared" si="598"/>
        <v>1606.64</v>
      </c>
      <c r="AB1199" s="177" t="str">
        <f t="shared" si="599"/>
        <v/>
      </c>
      <c r="AC1199" s="177" t="str">
        <f t="shared" si="600"/>
        <v/>
      </c>
      <c r="AD1199" s="177" t="str">
        <f t="shared" si="601"/>
        <v/>
      </c>
      <c r="AE1199" s="177" t="str">
        <f t="shared" si="602"/>
        <v/>
      </c>
      <c r="AF1199" s="178">
        <f>IF(Q1199&gt;0,VLOOKUP(H1199,Leistungszahlen!$A$11:$C$158,3,),0)</f>
        <v>0</v>
      </c>
      <c r="AG1199" s="178">
        <f>IF(R1199&gt;0,VLOOKUP(H1199,Leistungszahlen!$A$11:$F$158,6,),IF(T1199&gt;0,VLOOKUP(H1199,Leistungszahlen!$A$11:$F$158,6,),0))</f>
        <v>0</v>
      </c>
      <c r="AH1199" s="179" t="e">
        <f t="shared" si="593"/>
        <v>#DIV/0!</v>
      </c>
      <c r="AI1199" s="179">
        <f t="shared" si="594"/>
        <v>0</v>
      </c>
      <c r="AJ1199" s="179">
        <f t="shared" si="595"/>
        <v>0</v>
      </c>
      <c r="AK1199" s="179">
        <f t="shared" si="596"/>
        <v>0</v>
      </c>
      <c r="AL1199" s="179">
        <f t="shared" si="597"/>
        <v>0</v>
      </c>
      <c r="AM1199" s="180">
        <f>IF(L1199=1,Stundensätze!$D$13,IF(L1199=2,Stundensätze!$D$17,IF(L1199=4,Stundensätze!$D$21,"")))</f>
        <v>0</v>
      </c>
      <c r="AN1199" s="180">
        <f>IF(L1199=1,Stundensätze!$D$15,IF(L1199=2,Stundensätze!$D$19,IF(L1199=4,Stundensätze!$D$23,"")))</f>
        <v>0</v>
      </c>
      <c r="AO1199" s="180" t="e">
        <f t="shared" si="603"/>
        <v>#DIV/0!</v>
      </c>
      <c r="AP1199" s="180">
        <f t="shared" si="604"/>
        <v>0</v>
      </c>
      <c r="AQ1199" s="192" t="e">
        <f t="shared" si="605"/>
        <v>#DIV/0!</v>
      </c>
      <c r="AR1199" s="192" t="e">
        <f t="shared" si="606"/>
        <v>#DIV/0!</v>
      </c>
      <c r="AS1199" s="193" t="e">
        <f t="shared" si="607"/>
        <v>#DIV/0!</v>
      </c>
      <c r="AT1199" s="258" t="str">
        <f>IF(K1199=0,0,VLOOKUP(K1199,Kostenstellen!A:B,2,FALSE))</f>
        <v xml:space="preserve">Salinenklinik </v>
      </c>
      <c r="AU1199" s="68" t="str">
        <f t="shared" si="589"/>
        <v>B</v>
      </c>
      <c r="AV1199" s="68" t="str">
        <f t="shared" si="590"/>
        <v/>
      </c>
      <c r="AW1199" s="68">
        <f>IF(AF1199=0,0,VLOOKUP($H1199,Leistungszahlen!$A$11:$H$158,4,FALSE))</f>
        <v>0</v>
      </c>
      <c r="AX1199" s="68">
        <f>IF(AF1199=0,0,VLOOKUP($H1199,Leistungszahlen!$A$11:$H$158,5,FALSE))</f>
        <v>0</v>
      </c>
      <c r="AY1199" s="68">
        <f>IF(AG1199=0,0,VLOOKUP($H1199,Leistungszahlen!$A$11:$H$158,6,FALSE))</f>
        <v>0</v>
      </c>
      <c r="AZ1199" s="68">
        <f t="shared" si="591"/>
        <v>0</v>
      </c>
      <c r="BA1199" s="68">
        <f t="shared" si="592"/>
        <v>0</v>
      </c>
      <c r="BC1199" s="68">
        <f t="shared" si="608"/>
        <v>0</v>
      </c>
      <c r="BD1199" s="285"/>
    </row>
    <row r="1200" spans="1:56" s="68" customFormat="1">
      <c r="A1200" s="200"/>
      <c r="B1200" s="200"/>
      <c r="C1200" s="200" t="s">
        <v>420</v>
      </c>
      <c r="D1200" s="200" t="s">
        <v>199</v>
      </c>
      <c r="E1200" s="200" t="s">
        <v>350</v>
      </c>
      <c r="F1200" s="200" t="s">
        <v>1434</v>
      </c>
      <c r="G1200" s="200" t="s">
        <v>163</v>
      </c>
      <c r="H1200" s="201" t="s">
        <v>287</v>
      </c>
      <c r="I1200" s="202">
        <v>21.55</v>
      </c>
      <c r="J1200" s="200" t="s">
        <v>560</v>
      </c>
      <c r="K1200" s="176">
        <v>5</v>
      </c>
      <c r="L1200" s="176">
        <v>1</v>
      </c>
      <c r="M1200" s="176"/>
      <c r="N1200" s="286">
        <v>3</v>
      </c>
      <c r="O1200" s="286">
        <v>3</v>
      </c>
      <c r="P1200" s="176"/>
      <c r="Q1200" s="203">
        <f t="shared" si="584"/>
        <v>3</v>
      </c>
      <c r="R1200" s="203">
        <f t="shared" si="585"/>
        <v>3</v>
      </c>
      <c r="S1200" s="203">
        <f t="shared" si="586"/>
        <v>0</v>
      </c>
      <c r="T1200" s="203">
        <f t="shared" si="587"/>
        <v>0</v>
      </c>
      <c r="U1200" s="203">
        <f t="shared" si="588"/>
        <v>0</v>
      </c>
      <c r="V1200" s="175">
        <f>IF(Q1200&gt;0,VLOOKUP(Q1200,Jahresfaktoren!$A$11:$B$24,2,),0)</f>
        <v>152</v>
      </c>
      <c r="W1200" s="175">
        <f>IF(R1200&gt;0,VLOOKUP(R1200,Jahresfaktoren!$D$11:$E$24,2,),0)</f>
        <v>150</v>
      </c>
      <c r="X1200" s="175">
        <f>IF(S1200&gt;0,VLOOKUP(S1200,Jahresfaktoren!$A$28:$B$29,2,),0)</f>
        <v>0</v>
      </c>
      <c r="Y1200" s="175">
        <f>IF(T1200&gt;0,VLOOKUP(T1200,Jahresfaktoren!$A$28:$B$29,2,),0)</f>
        <v>0</v>
      </c>
      <c r="Z1200" s="175">
        <f>IF(U1200&gt;0,VLOOKUP(U1200,Jahresfaktoren!$A$32:$B$33,2,),)</f>
        <v>0</v>
      </c>
      <c r="AA1200" s="177">
        <f t="shared" si="598"/>
        <v>3275.6</v>
      </c>
      <c r="AB1200" s="177">
        <f t="shared" si="599"/>
        <v>3232.5</v>
      </c>
      <c r="AC1200" s="177" t="str">
        <f t="shared" si="600"/>
        <v/>
      </c>
      <c r="AD1200" s="177" t="str">
        <f t="shared" si="601"/>
        <v/>
      </c>
      <c r="AE1200" s="177" t="str">
        <f t="shared" si="602"/>
        <v/>
      </c>
      <c r="AF1200" s="178">
        <f>IF(Q1200&gt;0,VLOOKUP(H1200,Leistungszahlen!$A$11:$C$158,3,),0)</f>
        <v>0</v>
      </c>
      <c r="AG1200" s="178">
        <f>IF(R1200&gt;0,VLOOKUP(H1200,Leistungszahlen!$A$11:$F$158,6,),IF(T1200&gt;0,VLOOKUP(H1200,Leistungszahlen!$A$11:$F$158,6,),0))</f>
        <v>0</v>
      </c>
      <c r="AH1200" s="179" t="e">
        <f t="shared" si="593"/>
        <v>#DIV/0!</v>
      </c>
      <c r="AI1200" s="179" t="e">
        <f t="shared" si="594"/>
        <v>#DIV/0!</v>
      </c>
      <c r="AJ1200" s="179">
        <f t="shared" si="595"/>
        <v>0</v>
      </c>
      <c r="AK1200" s="179">
        <f t="shared" si="596"/>
        <v>0</v>
      </c>
      <c r="AL1200" s="179">
        <f t="shared" si="597"/>
        <v>0</v>
      </c>
      <c r="AM1200" s="180">
        <f>IF(L1200=1,Stundensätze!$D$13,IF(L1200=2,Stundensätze!$D$17,IF(L1200=4,Stundensätze!$D$21,"")))</f>
        <v>0</v>
      </c>
      <c r="AN1200" s="180">
        <f>IF(L1200=1,Stundensätze!$D$15,IF(L1200=2,Stundensätze!$D$19,IF(L1200=4,Stundensätze!$D$23,"")))</f>
        <v>0</v>
      </c>
      <c r="AO1200" s="180" t="e">
        <f t="shared" si="603"/>
        <v>#DIV/0!</v>
      </c>
      <c r="AP1200" s="180">
        <f t="shared" si="604"/>
        <v>0</v>
      </c>
      <c r="AQ1200" s="192" t="e">
        <f t="shared" si="605"/>
        <v>#DIV/0!</v>
      </c>
      <c r="AR1200" s="192" t="e">
        <f t="shared" si="606"/>
        <v>#DIV/0!</v>
      </c>
      <c r="AS1200" s="193" t="e">
        <f t="shared" si="607"/>
        <v>#DIV/0!</v>
      </c>
      <c r="AT1200" s="258" t="str">
        <f>IF(K1200=0,0,VLOOKUP(K1200,Kostenstellen!A:B,2,FALSE))</f>
        <v xml:space="preserve">Salinenklinik </v>
      </c>
      <c r="AU1200" s="68" t="str">
        <f t="shared" si="589"/>
        <v>A1</v>
      </c>
      <c r="AV1200" s="68" t="str">
        <f t="shared" si="590"/>
        <v>A1</v>
      </c>
      <c r="AW1200" s="68">
        <f>IF(AF1200=0,0,VLOOKUP($H1200,Leistungszahlen!$A$11:$H$158,4,FALSE))</f>
        <v>0</v>
      </c>
      <c r="AX1200" s="68">
        <f>IF(AF1200=0,0,VLOOKUP($H1200,Leistungszahlen!$A$11:$H$158,5,FALSE))</f>
        <v>0</v>
      </c>
      <c r="AY1200" s="68">
        <f>IF(AG1200=0,0,VLOOKUP($H1200,Leistungszahlen!$A$11:$H$158,6,FALSE))</f>
        <v>0</v>
      </c>
      <c r="AZ1200" s="68">
        <f t="shared" si="591"/>
        <v>0</v>
      </c>
      <c r="BA1200" s="68">
        <f t="shared" si="592"/>
        <v>0</v>
      </c>
      <c r="BC1200" s="68">
        <f t="shared" si="608"/>
        <v>0</v>
      </c>
      <c r="BD1200" s="285"/>
    </row>
    <row r="1201" spans="1:56" s="68" customFormat="1">
      <c r="A1201" s="200"/>
      <c r="B1201" s="200"/>
      <c r="C1201" s="200" t="s">
        <v>420</v>
      </c>
      <c r="D1201" s="200" t="s">
        <v>199</v>
      </c>
      <c r="E1201" s="200" t="s">
        <v>350</v>
      </c>
      <c r="F1201" s="200" t="s">
        <v>1434</v>
      </c>
      <c r="G1201" s="200" t="s">
        <v>251</v>
      </c>
      <c r="H1201" s="201" t="s">
        <v>200</v>
      </c>
      <c r="I1201" s="202">
        <v>5.32</v>
      </c>
      <c r="J1201" s="200" t="s">
        <v>778</v>
      </c>
      <c r="K1201" s="176">
        <v>5</v>
      </c>
      <c r="L1201" s="176">
        <v>1</v>
      </c>
      <c r="M1201" s="176"/>
      <c r="N1201" s="286">
        <v>6</v>
      </c>
      <c r="O1201" s="286"/>
      <c r="P1201" s="176"/>
      <c r="Q1201" s="203">
        <f t="shared" si="584"/>
        <v>6</v>
      </c>
      <c r="R1201" s="203">
        <f t="shared" si="585"/>
        <v>0</v>
      </c>
      <c r="S1201" s="203">
        <f t="shared" si="586"/>
        <v>0</v>
      </c>
      <c r="T1201" s="203">
        <f t="shared" si="587"/>
        <v>0</v>
      </c>
      <c r="U1201" s="203">
        <f t="shared" si="588"/>
        <v>0</v>
      </c>
      <c r="V1201" s="175">
        <f>IF(Q1201&gt;0,VLOOKUP(Q1201,Jahresfaktoren!$A$11:$B$24,2,),0)</f>
        <v>302</v>
      </c>
      <c r="W1201" s="175">
        <f>IF(R1201&gt;0,VLOOKUP(R1201,Jahresfaktoren!$D$11:$E$24,2,),0)</f>
        <v>0</v>
      </c>
      <c r="X1201" s="175">
        <f>IF(S1201&gt;0,VLOOKUP(S1201,Jahresfaktoren!$A$28:$B$29,2,),0)</f>
        <v>0</v>
      </c>
      <c r="Y1201" s="175">
        <f>IF(T1201&gt;0,VLOOKUP(T1201,Jahresfaktoren!$A$28:$B$29,2,),0)</f>
        <v>0</v>
      </c>
      <c r="Z1201" s="175">
        <f>IF(U1201&gt;0,VLOOKUP(U1201,Jahresfaktoren!$A$32:$B$33,2,),)</f>
        <v>0</v>
      </c>
      <c r="AA1201" s="177">
        <f t="shared" si="598"/>
        <v>1606.64</v>
      </c>
      <c r="AB1201" s="177" t="str">
        <f t="shared" si="599"/>
        <v/>
      </c>
      <c r="AC1201" s="177" t="str">
        <f t="shared" si="600"/>
        <v/>
      </c>
      <c r="AD1201" s="177" t="str">
        <f t="shared" si="601"/>
        <v/>
      </c>
      <c r="AE1201" s="177" t="str">
        <f t="shared" si="602"/>
        <v/>
      </c>
      <c r="AF1201" s="178">
        <f>IF(Q1201&gt;0,VLOOKUP(H1201,Leistungszahlen!$A$11:$C$158,3,),0)</f>
        <v>0</v>
      </c>
      <c r="AG1201" s="178">
        <f>IF(R1201&gt;0,VLOOKUP(H1201,Leistungszahlen!$A$11:$F$158,6,),IF(T1201&gt;0,VLOOKUP(H1201,Leistungszahlen!$A$11:$F$158,6,),0))</f>
        <v>0</v>
      </c>
      <c r="AH1201" s="179" t="e">
        <f t="shared" si="593"/>
        <v>#DIV/0!</v>
      </c>
      <c r="AI1201" s="179">
        <f t="shared" si="594"/>
        <v>0</v>
      </c>
      <c r="AJ1201" s="179">
        <f t="shared" si="595"/>
        <v>0</v>
      </c>
      <c r="AK1201" s="179">
        <f t="shared" si="596"/>
        <v>0</v>
      </c>
      <c r="AL1201" s="179">
        <f t="shared" si="597"/>
        <v>0</v>
      </c>
      <c r="AM1201" s="180">
        <f>IF(L1201=1,Stundensätze!$D$13,IF(L1201=2,Stundensätze!$D$17,IF(L1201=4,Stundensätze!$D$21,"")))</f>
        <v>0</v>
      </c>
      <c r="AN1201" s="180">
        <f>IF(L1201=1,Stundensätze!$D$15,IF(L1201=2,Stundensätze!$D$19,IF(L1201=4,Stundensätze!$D$23,"")))</f>
        <v>0</v>
      </c>
      <c r="AO1201" s="180" t="e">
        <f t="shared" si="603"/>
        <v>#DIV/0!</v>
      </c>
      <c r="AP1201" s="180">
        <f t="shared" si="604"/>
        <v>0</v>
      </c>
      <c r="AQ1201" s="192" t="e">
        <f t="shared" si="605"/>
        <v>#DIV/0!</v>
      </c>
      <c r="AR1201" s="192" t="e">
        <f t="shared" si="606"/>
        <v>#DIV/0!</v>
      </c>
      <c r="AS1201" s="193" t="e">
        <f t="shared" si="607"/>
        <v>#DIV/0!</v>
      </c>
      <c r="AT1201" s="258" t="str">
        <f>IF(K1201=0,0,VLOOKUP(K1201,Kostenstellen!A:B,2,FALSE))</f>
        <v xml:space="preserve">Salinenklinik </v>
      </c>
      <c r="AU1201" s="68" t="str">
        <f t="shared" si="589"/>
        <v>B</v>
      </c>
      <c r="AV1201" s="68" t="str">
        <f t="shared" si="590"/>
        <v/>
      </c>
      <c r="AW1201" s="68">
        <f>IF(AF1201=0,0,VLOOKUP($H1201,Leistungszahlen!$A$11:$H$158,4,FALSE))</f>
        <v>0</v>
      </c>
      <c r="AX1201" s="68">
        <f>IF(AF1201=0,0,VLOOKUP($H1201,Leistungszahlen!$A$11:$H$158,5,FALSE))</f>
        <v>0</v>
      </c>
      <c r="AY1201" s="68">
        <f>IF(AG1201=0,0,VLOOKUP($H1201,Leistungszahlen!$A$11:$H$158,6,FALSE))</f>
        <v>0</v>
      </c>
      <c r="AZ1201" s="68">
        <f t="shared" si="591"/>
        <v>0</v>
      </c>
      <c r="BA1201" s="68">
        <f t="shared" si="592"/>
        <v>0</v>
      </c>
      <c r="BC1201" s="68">
        <f t="shared" si="608"/>
        <v>0</v>
      </c>
      <c r="BD1201" s="285"/>
    </row>
    <row r="1202" spans="1:56" s="68" customFormat="1">
      <c r="A1202" s="200"/>
      <c r="B1202" s="200"/>
      <c r="C1202" s="200" t="s">
        <v>420</v>
      </c>
      <c r="D1202" s="200" t="s">
        <v>199</v>
      </c>
      <c r="E1202" s="200" t="s">
        <v>350</v>
      </c>
      <c r="F1202" s="200" t="s">
        <v>1435</v>
      </c>
      <c r="G1202" s="200" t="s">
        <v>163</v>
      </c>
      <c r="H1202" s="201" t="s">
        <v>287</v>
      </c>
      <c r="I1202" s="202">
        <v>21.55</v>
      </c>
      <c r="J1202" s="200" t="s">
        <v>560</v>
      </c>
      <c r="K1202" s="176">
        <v>5</v>
      </c>
      <c r="L1202" s="176">
        <v>1</v>
      </c>
      <c r="M1202" s="176"/>
      <c r="N1202" s="286">
        <v>3</v>
      </c>
      <c r="O1202" s="286">
        <v>3</v>
      </c>
      <c r="P1202" s="176"/>
      <c r="Q1202" s="203">
        <f t="shared" si="584"/>
        <v>3</v>
      </c>
      <c r="R1202" s="203">
        <f t="shared" si="585"/>
        <v>3</v>
      </c>
      <c r="S1202" s="203">
        <f t="shared" si="586"/>
        <v>0</v>
      </c>
      <c r="T1202" s="203">
        <f t="shared" si="587"/>
        <v>0</v>
      </c>
      <c r="U1202" s="203">
        <f t="shared" si="588"/>
        <v>0</v>
      </c>
      <c r="V1202" s="175">
        <f>IF(Q1202&gt;0,VLOOKUP(Q1202,Jahresfaktoren!$A$11:$B$24,2,),0)</f>
        <v>152</v>
      </c>
      <c r="W1202" s="175">
        <f>IF(R1202&gt;0,VLOOKUP(R1202,Jahresfaktoren!$D$11:$E$24,2,),0)</f>
        <v>150</v>
      </c>
      <c r="X1202" s="175">
        <f>IF(S1202&gt;0,VLOOKUP(S1202,Jahresfaktoren!$A$28:$B$29,2,),0)</f>
        <v>0</v>
      </c>
      <c r="Y1202" s="175">
        <f>IF(T1202&gt;0,VLOOKUP(T1202,Jahresfaktoren!$A$28:$B$29,2,),0)</f>
        <v>0</v>
      </c>
      <c r="Z1202" s="175">
        <f>IF(U1202&gt;0,VLOOKUP(U1202,Jahresfaktoren!$A$32:$B$33,2,),)</f>
        <v>0</v>
      </c>
      <c r="AA1202" s="177">
        <f t="shared" si="598"/>
        <v>3275.6</v>
      </c>
      <c r="AB1202" s="177">
        <f t="shared" si="599"/>
        <v>3232.5</v>
      </c>
      <c r="AC1202" s="177" t="str">
        <f t="shared" si="600"/>
        <v/>
      </c>
      <c r="AD1202" s="177" t="str">
        <f t="shared" si="601"/>
        <v/>
      </c>
      <c r="AE1202" s="177" t="str">
        <f t="shared" si="602"/>
        <v/>
      </c>
      <c r="AF1202" s="178">
        <f>IF(Q1202&gt;0,VLOOKUP(H1202,Leistungszahlen!$A$11:$C$158,3,),0)</f>
        <v>0</v>
      </c>
      <c r="AG1202" s="178">
        <f>IF(R1202&gt;0,VLOOKUP(H1202,Leistungszahlen!$A$11:$F$158,6,),IF(T1202&gt;0,VLOOKUP(H1202,Leistungszahlen!$A$11:$F$158,6,),0))</f>
        <v>0</v>
      </c>
      <c r="AH1202" s="179" t="e">
        <f t="shared" si="593"/>
        <v>#DIV/0!</v>
      </c>
      <c r="AI1202" s="179" t="e">
        <f t="shared" si="594"/>
        <v>#DIV/0!</v>
      </c>
      <c r="AJ1202" s="179">
        <f t="shared" si="595"/>
        <v>0</v>
      </c>
      <c r="AK1202" s="179">
        <f t="shared" si="596"/>
        <v>0</v>
      </c>
      <c r="AL1202" s="179">
        <f t="shared" si="597"/>
        <v>0</v>
      </c>
      <c r="AM1202" s="180">
        <f>IF(L1202=1,Stundensätze!$D$13,IF(L1202=2,Stundensätze!$D$17,IF(L1202=4,Stundensätze!$D$21,"")))</f>
        <v>0</v>
      </c>
      <c r="AN1202" s="180">
        <f>IF(L1202=1,Stundensätze!$D$15,IF(L1202=2,Stundensätze!$D$19,IF(L1202=4,Stundensätze!$D$23,"")))</f>
        <v>0</v>
      </c>
      <c r="AO1202" s="180" t="e">
        <f t="shared" si="603"/>
        <v>#DIV/0!</v>
      </c>
      <c r="AP1202" s="180">
        <f t="shared" si="604"/>
        <v>0</v>
      </c>
      <c r="AQ1202" s="192" t="e">
        <f t="shared" si="605"/>
        <v>#DIV/0!</v>
      </c>
      <c r="AR1202" s="192" t="e">
        <f t="shared" si="606"/>
        <v>#DIV/0!</v>
      </c>
      <c r="AS1202" s="193" t="e">
        <f t="shared" si="607"/>
        <v>#DIV/0!</v>
      </c>
      <c r="AT1202" s="258" t="str">
        <f>IF(K1202=0,0,VLOOKUP(K1202,Kostenstellen!A:B,2,FALSE))</f>
        <v xml:space="preserve">Salinenklinik </v>
      </c>
      <c r="AU1202" s="68" t="str">
        <f t="shared" si="589"/>
        <v>A1</v>
      </c>
      <c r="AV1202" s="68" t="str">
        <f t="shared" si="590"/>
        <v>A1</v>
      </c>
      <c r="AW1202" s="68">
        <f>IF(AF1202=0,0,VLOOKUP($H1202,Leistungszahlen!$A$11:$H$158,4,FALSE))</f>
        <v>0</v>
      </c>
      <c r="AX1202" s="68">
        <f>IF(AF1202=0,0,VLOOKUP($H1202,Leistungszahlen!$A$11:$H$158,5,FALSE))</f>
        <v>0</v>
      </c>
      <c r="AY1202" s="68">
        <f>IF(AG1202=0,0,VLOOKUP($H1202,Leistungszahlen!$A$11:$H$158,6,FALSE))</f>
        <v>0</v>
      </c>
      <c r="AZ1202" s="68">
        <f t="shared" si="591"/>
        <v>0</v>
      </c>
      <c r="BA1202" s="68">
        <f t="shared" si="592"/>
        <v>0</v>
      </c>
      <c r="BC1202" s="68">
        <f t="shared" si="608"/>
        <v>0</v>
      </c>
      <c r="BD1202" s="285"/>
    </row>
    <row r="1203" spans="1:56" s="68" customFormat="1">
      <c r="A1203" s="200"/>
      <c r="B1203" s="200"/>
      <c r="C1203" s="200" t="s">
        <v>420</v>
      </c>
      <c r="D1203" s="200" t="s">
        <v>199</v>
      </c>
      <c r="E1203" s="200" t="s">
        <v>350</v>
      </c>
      <c r="F1203" s="200" t="s">
        <v>1435</v>
      </c>
      <c r="G1203" s="200" t="s">
        <v>251</v>
      </c>
      <c r="H1203" s="201" t="s">
        <v>200</v>
      </c>
      <c r="I1203" s="202">
        <v>5.32</v>
      </c>
      <c r="J1203" s="200" t="s">
        <v>778</v>
      </c>
      <c r="K1203" s="176">
        <v>5</v>
      </c>
      <c r="L1203" s="176">
        <v>1</v>
      </c>
      <c r="M1203" s="176"/>
      <c r="N1203" s="286">
        <v>6</v>
      </c>
      <c r="O1203" s="286"/>
      <c r="P1203" s="176"/>
      <c r="Q1203" s="203">
        <f t="shared" si="584"/>
        <v>6</v>
      </c>
      <c r="R1203" s="203">
        <f t="shared" si="585"/>
        <v>0</v>
      </c>
      <c r="S1203" s="203">
        <f t="shared" si="586"/>
        <v>0</v>
      </c>
      <c r="T1203" s="203">
        <f t="shared" si="587"/>
        <v>0</v>
      </c>
      <c r="U1203" s="203">
        <f t="shared" si="588"/>
        <v>0</v>
      </c>
      <c r="V1203" s="175">
        <f>IF(Q1203&gt;0,VLOOKUP(Q1203,Jahresfaktoren!$A$11:$B$24,2,),0)</f>
        <v>302</v>
      </c>
      <c r="W1203" s="175">
        <f>IF(R1203&gt;0,VLOOKUP(R1203,Jahresfaktoren!$D$11:$E$24,2,),0)</f>
        <v>0</v>
      </c>
      <c r="X1203" s="175">
        <f>IF(S1203&gt;0,VLOOKUP(S1203,Jahresfaktoren!$A$28:$B$29,2,),0)</f>
        <v>0</v>
      </c>
      <c r="Y1203" s="175">
        <f>IF(T1203&gt;0,VLOOKUP(T1203,Jahresfaktoren!$A$28:$B$29,2,),0)</f>
        <v>0</v>
      </c>
      <c r="Z1203" s="175">
        <f>IF(U1203&gt;0,VLOOKUP(U1203,Jahresfaktoren!$A$32:$B$33,2,),)</f>
        <v>0</v>
      </c>
      <c r="AA1203" s="177">
        <f t="shared" si="598"/>
        <v>1606.64</v>
      </c>
      <c r="AB1203" s="177" t="str">
        <f t="shared" si="599"/>
        <v/>
      </c>
      <c r="AC1203" s="177" t="str">
        <f t="shared" si="600"/>
        <v/>
      </c>
      <c r="AD1203" s="177" t="str">
        <f t="shared" si="601"/>
        <v/>
      </c>
      <c r="AE1203" s="177" t="str">
        <f t="shared" si="602"/>
        <v/>
      </c>
      <c r="AF1203" s="178">
        <f>IF(Q1203&gt;0,VLOOKUP(H1203,Leistungszahlen!$A$11:$C$158,3,),0)</f>
        <v>0</v>
      </c>
      <c r="AG1203" s="178">
        <f>IF(R1203&gt;0,VLOOKUP(H1203,Leistungszahlen!$A$11:$F$158,6,),IF(T1203&gt;0,VLOOKUP(H1203,Leistungszahlen!$A$11:$F$158,6,),0))</f>
        <v>0</v>
      </c>
      <c r="AH1203" s="179" t="e">
        <f t="shared" si="593"/>
        <v>#DIV/0!</v>
      </c>
      <c r="AI1203" s="179">
        <f t="shared" si="594"/>
        <v>0</v>
      </c>
      <c r="AJ1203" s="179">
        <f t="shared" si="595"/>
        <v>0</v>
      </c>
      <c r="AK1203" s="179">
        <f t="shared" si="596"/>
        <v>0</v>
      </c>
      <c r="AL1203" s="179">
        <f t="shared" si="597"/>
        <v>0</v>
      </c>
      <c r="AM1203" s="180">
        <f>IF(L1203=1,Stundensätze!$D$13,IF(L1203=2,Stundensätze!$D$17,IF(L1203=4,Stundensätze!$D$21,"")))</f>
        <v>0</v>
      </c>
      <c r="AN1203" s="180">
        <f>IF(L1203=1,Stundensätze!$D$15,IF(L1203=2,Stundensätze!$D$19,IF(L1203=4,Stundensätze!$D$23,"")))</f>
        <v>0</v>
      </c>
      <c r="AO1203" s="180" t="e">
        <f t="shared" si="603"/>
        <v>#DIV/0!</v>
      </c>
      <c r="AP1203" s="180">
        <f t="shared" si="604"/>
        <v>0</v>
      </c>
      <c r="AQ1203" s="192" t="e">
        <f t="shared" si="605"/>
        <v>#DIV/0!</v>
      </c>
      <c r="AR1203" s="192" t="e">
        <f t="shared" si="606"/>
        <v>#DIV/0!</v>
      </c>
      <c r="AS1203" s="193" t="e">
        <f t="shared" si="607"/>
        <v>#DIV/0!</v>
      </c>
      <c r="AT1203" s="258" t="str">
        <f>IF(K1203=0,0,VLOOKUP(K1203,Kostenstellen!A:B,2,FALSE))</f>
        <v xml:space="preserve">Salinenklinik </v>
      </c>
      <c r="AU1203" s="68" t="str">
        <f t="shared" si="589"/>
        <v>B</v>
      </c>
      <c r="AV1203" s="68" t="str">
        <f t="shared" si="590"/>
        <v/>
      </c>
      <c r="AW1203" s="68">
        <f>IF(AF1203=0,0,VLOOKUP($H1203,Leistungszahlen!$A$11:$H$158,4,FALSE))</f>
        <v>0</v>
      </c>
      <c r="AX1203" s="68">
        <f>IF(AF1203=0,0,VLOOKUP($H1203,Leistungszahlen!$A$11:$H$158,5,FALSE))</f>
        <v>0</v>
      </c>
      <c r="AY1203" s="68">
        <f>IF(AG1203=0,0,VLOOKUP($H1203,Leistungszahlen!$A$11:$H$158,6,FALSE))</f>
        <v>0</v>
      </c>
      <c r="AZ1203" s="68">
        <f t="shared" si="591"/>
        <v>0</v>
      </c>
      <c r="BA1203" s="68">
        <f t="shared" si="592"/>
        <v>0</v>
      </c>
      <c r="BC1203" s="68">
        <f t="shared" si="608"/>
        <v>0</v>
      </c>
      <c r="BD1203" s="285"/>
    </row>
    <row r="1204" spans="1:56" s="68" customFormat="1">
      <c r="A1204" s="200"/>
      <c r="B1204" s="200"/>
      <c r="C1204" s="200" t="s">
        <v>420</v>
      </c>
      <c r="D1204" s="200" t="s">
        <v>199</v>
      </c>
      <c r="E1204" s="200" t="s">
        <v>350</v>
      </c>
      <c r="F1204" s="200" t="s">
        <v>1436</v>
      </c>
      <c r="G1204" s="200" t="s">
        <v>163</v>
      </c>
      <c r="H1204" s="201" t="s">
        <v>287</v>
      </c>
      <c r="I1204" s="202">
        <v>21.55</v>
      </c>
      <c r="J1204" s="200" t="s">
        <v>560</v>
      </c>
      <c r="K1204" s="176">
        <v>5</v>
      </c>
      <c r="L1204" s="176">
        <v>1</v>
      </c>
      <c r="M1204" s="176"/>
      <c r="N1204" s="286">
        <v>3</v>
      </c>
      <c r="O1204" s="286">
        <v>3</v>
      </c>
      <c r="P1204" s="176"/>
      <c r="Q1204" s="203">
        <f t="shared" si="584"/>
        <v>3</v>
      </c>
      <c r="R1204" s="203">
        <f t="shared" si="585"/>
        <v>3</v>
      </c>
      <c r="S1204" s="203">
        <f t="shared" si="586"/>
        <v>0</v>
      </c>
      <c r="T1204" s="203">
        <f t="shared" si="587"/>
        <v>0</v>
      </c>
      <c r="U1204" s="203">
        <f t="shared" si="588"/>
        <v>0</v>
      </c>
      <c r="V1204" s="175">
        <f>IF(Q1204&gt;0,VLOOKUP(Q1204,Jahresfaktoren!$A$11:$B$24,2,),0)</f>
        <v>152</v>
      </c>
      <c r="W1204" s="175">
        <f>IF(R1204&gt;0,VLOOKUP(R1204,Jahresfaktoren!$D$11:$E$24,2,),0)</f>
        <v>150</v>
      </c>
      <c r="X1204" s="175">
        <f>IF(S1204&gt;0,VLOOKUP(S1204,Jahresfaktoren!$A$28:$B$29,2,),0)</f>
        <v>0</v>
      </c>
      <c r="Y1204" s="175">
        <f>IF(T1204&gt;0,VLOOKUP(T1204,Jahresfaktoren!$A$28:$B$29,2,),0)</f>
        <v>0</v>
      </c>
      <c r="Z1204" s="175">
        <f>IF(U1204&gt;0,VLOOKUP(U1204,Jahresfaktoren!$A$32:$B$33,2,),)</f>
        <v>0</v>
      </c>
      <c r="AA1204" s="177">
        <f t="shared" si="598"/>
        <v>3275.6</v>
      </c>
      <c r="AB1204" s="177">
        <f t="shared" si="599"/>
        <v>3232.5</v>
      </c>
      <c r="AC1204" s="177" t="str">
        <f t="shared" si="600"/>
        <v/>
      </c>
      <c r="AD1204" s="177" t="str">
        <f t="shared" si="601"/>
        <v/>
      </c>
      <c r="AE1204" s="177" t="str">
        <f t="shared" si="602"/>
        <v/>
      </c>
      <c r="AF1204" s="178">
        <f>IF(Q1204&gt;0,VLOOKUP(H1204,Leistungszahlen!$A$11:$C$158,3,),0)</f>
        <v>0</v>
      </c>
      <c r="AG1204" s="178">
        <f>IF(R1204&gt;0,VLOOKUP(H1204,Leistungszahlen!$A$11:$F$158,6,),IF(T1204&gt;0,VLOOKUP(H1204,Leistungszahlen!$A$11:$F$158,6,),0))</f>
        <v>0</v>
      </c>
      <c r="AH1204" s="179" t="e">
        <f t="shared" si="593"/>
        <v>#DIV/0!</v>
      </c>
      <c r="AI1204" s="179" t="e">
        <f t="shared" si="594"/>
        <v>#DIV/0!</v>
      </c>
      <c r="AJ1204" s="179">
        <f t="shared" si="595"/>
        <v>0</v>
      </c>
      <c r="AK1204" s="179">
        <f t="shared" si="596"/>
        <v>0</v>
      </c>
      <c r="AL1204" s="179">
        <f t="shared" si="597"/>
        <v>0</v>
      </c>
      <c r="AM1204" s="180">
        <f>IF(L1204=1,Stundensätze!$D$13,IF(L1204=2,Stundensätze!$D$17,IF(L1204=4,Stundensätze!$D$21,"")))</f>
        <v>0</v>
      </c>
      <c r="AN1204" s="180">
        <f>IF(L1204=1,Stundensätze!$D$15,IF(L1204=2,Stundensätze!$D$19,IF(L1204=4,Stundensätze!$D$23,"")))</f>
        <v>0</v>
      </c>
      <c r="AO1204" s="180" t="e">
        <f t="shared" si="603"/>
        <v>#DIV/0!</v>
      </c>
      <c r="AP1204" s="180">
        <f t="shared" si="604"/>
        <v>0</v>
      </c>
      <c r="AQ1204" s="192" t="e">
        <f t="shared" si="605"/>
        <v>#DIV/0!</v>
      </c>
      <c r="AR1204" s="192" t="e">
        <f t="shared" si="606"/>
        <v>#DIV/0!</v>
      </c>
      <c r="AS1204" s="193" t="e">
        <f t="shared" si="607"/>
        <v>#DIV/0!</v>
      </c>
      <c r="AT1204" s="258" t="str">
        <f>IF(K1204=0,0,VLOOKUP(K1204,Kostenstellen!A:B,2,FALSE))</f>
        <v xml:space="preserve">Salinenklinik </v>
      </c>
      <c r="AU1204" s="68" t="str">
        <f t="shared" si="589"/>
        <v>A1</v>
      </c>
      <c r="AV1204" s="68" t="str">
        <f t="shared" si="590"/>
        <v>A1</v>
      </c>
      <c r="AW1204" s="68">
        <f>IF(AF1204=0,0,VLOOKUP($H1204,Leistungszahlen!$A$11:$H$158,4,FALSE))</f>
        <v>0</v>
      </c>
      <c r="AX1204" s="68">
        <f>IF(AF1204=0,0,VLOOKUP($H1204,Leistungszahlen!$A$11:$H$158,5,FALSE))</f>
        <v>0</v>
      </c>
      <c r="AY1204" s="68">
        <f>IF(AG1204=0,0,VLOOKUP($H1204,Leistungszahlen!$A$11:$H$158,6,FALSE))</f>
        <v>0</v>
      </c>
      <c r="AZ1204" s="68">
        <f t="shared" si="591"/>
        <v>0</v>
      </c>
      <c r="BA1204" s="68">
        <f t="shared" si="592"/>
        <v>0</v>
      </c>
      <c r="BC1204" s="68">
        <f t="shared" si="608"/>
        <v>0</v>
      </c>
      <c r="BD1204" s="285"/>
    </row>
    <row r="1205" spans="1:56" s="68" customFormat="1">
      <c r="A1205" s="200"/>
      <c r="B1205" s="200"/>
      <c r="C1205" s="200" t="s">
        <v>420</v>
      </c>
      <c r="D1205" s="200" t="s">
        <v>199</v>
      </c>
      <c r="E1205" s="200" t="s">
        <v>350</v>
      </c>
      <c r="F1205" s="200" t="s">
        <v>1436</v>
      </c>
      <c r="G1205" s="200" t="s">
        <v>251</v>
      </c>
      <c r="H1205" s="201" t="s">
        <v>200</v>
      </c>
      <c r="I1205" s="202">
        <v>5.32</v>
      </c>
      <c r="J1205" s="200" t="s">
        <v>778</v>
      </c>
      <c r="K1205" s="176">
        <v>5</v>
      </c>
      <c r="L1205" s="176">
        <v>1</v>
      </c>
      <c r="M1205" s="176"/>
      <c r="N1205" s="286">
        <v>6</v>
      </c>
      <c r="O1205" s="286"/>
      <c r="P1205" s="176"/>
      <c r="Q1205" s="203">
        <f t="shared" si="584"/>
        <v>6</v>
      </c>
      <c r="R1205" s="203">
        <f t="shared" si="585"/>
        <v>0</v>
      </c>
      <c r="S1205" s="203">
        <f t="shared" si="586"/>
        <v>0</v>
      </c>
      <c r="T1205" s="203">
        <f t="shared" si="587"/>
        <v>0</v>
      </c>
      <c r="U1205" s="203">
        <f t="shared" si="588"/>
        <v>0</v>
      </c>
      <c r="V1205" s="175">
        <f>IF(Q1205&gt;0,VLOOKUP(Q1205,Jahresfaktoren!$A$11:$B$24,2,),0)</f>
        <v>302</v>
      </c>
      <c r="W1205" s="175">
        <f>IF(R1205&gt;0,VLOOKUP(R1205,Jahresfaktoren!$D$11:$E$24,2,),0)</f>
        <v>0</v>
      </c>
      <c r="X1205" s="175">
        <f>IF(S1205&gt;0,VLOOKUP(S1205,Jahresfaktoren!$A$28:$B$29,2,),0)</f>
        <v>0</v>
      </c>
      <c r="Y1205" s="175">
        <f>IF(T1205&gt;0,VLOOKUP(T1205,Jahresfaktoren!$A$28:$B$29,2,),0)</f>
        <v>0</v>
      </c>
      <c r="Z1205" s="175">
        <f>IF(U1205&gt;0,VLOOKUP(U1205,Jahresfaktoren!$A$32:$B$33,2,),)</f>
        <v>0</v>
      </c>
      <c r="AA1205" s="177">
        <f t="shared" si="598"/>
        <v>1606.64</v>
      </c>
      <c r="AB1205" s="177" t="str">
        <f t="shared" si="599"/>
        <v/>
      </c>
      <c r="AC1205" s="177" t="str">
        <f t="shared" si="600"/>
        <v/>
      </c>
      <c r="AD1205" s="177" t="str">
        <f t="shared" si="601"/>
        <v/>
      </c>
      <c r="AE1205" s="177" t="str">
        <f t="shared" si="602"/>
        <v/>
      </c>
      <c r="AF1205" s="178">
        <f>IF(Q1205&gt;0,VLOOKUP(H1205,Leistungszahlen!$A$11:$C$158,3,),0)</f>
        <v>0</v>
      </c>
      <c r="AG1205" s="178">
        <f>IF(R1205&gt;0,VLOOKUP(H1205,Leistungszahlen!$A$11:$F$158,6,),IF(T1205&gt;0,VLOOKUP(H1205,Leistungszahlen!$A$11:$F$158,6,),0))</f>
        <v>0</v>
      </c>
      <c r="AH1205" s="179" t="e">
        <f t="shared" si="593"/>
        <v>#DIV/0!</v>
      </c>
      <c r="AI1205" s="179">
        <f t="shared" si="594"/>
        <v>0</v>
      </c>
      <c r="AJ1205" s="179">
        <f t="shared" si="595"/>
        <v>0</v>
      </c>
      <c r="AK1205" s="179">
        <f t="shared" si="596"/>
        <v>0</v>
      </c>
      <c r="AL1205" s="179">
        <f t="shared" si="597"/>
        <v>0</v>
      </c>
      <c r="AM1205" s="180">
        <f>IF(L1205=1,Stundensätze!$D$13,IF(L1205=2,Stundensätze!$D$17,IF(L1205=4,Stundensätze!$D$21,"")))</f>
        <v>0</v>
      </c>
      <c r="AN1205" s="180">
        <f>IF(L1205=1,Stundensätze!$D$15,IF(L1205=2,Stundensätze!$D$19,IF(L1205=4,Stundensätze!$D$23,"")))</f>
        <v>0</v>
      </c>
      <c r="AO1205" s="180" t="e">
        <f t="shared" si="603"/>
        <v>#DIV/0!</v>
      </c>
      <c r="AP1205" s="180">
        <f t="shared" si="604"/>
        <v>0</v>
      </c>
      <c r="AQ1205" s="192" t="e">
        <f t="shared" si="605"/>
        <v>#DIV/0!</v>
      </c>
      <c r="AR1205" s="192" t="e">
        <f t="shared" si="606"/>
        <v>#DIV/0!</v>
      </c>
      <c r="AS1205" s="193" t="e">
        <f t="shared" si="607"/>
        <v>#DIV/0!</v>
      </c>
      <c r="AT1205" s="258" t="str">
        <f>IF(K1205=0,0,VLOOKUP(K1205,Kostenstellen!A:B,2,FALSE))</f>
        <v xml:space="preserve">Salinenklinik </v>
      </c>
      <c r="AU1205" s="68" t="str">
        <f t="shared" si="589"/>
        <v>B</v>
      </c>
      <c r="AV1205" s="68" t="str">
        <f t="shared" si="590"/>
        <v/>
      </c>
      <c r="AW1205" s="68">
        <f>IF(AF1205=0,0,VLOOKUP($H1205,Leistungszahlen!$A$11:$H$158,4,FALSE))</f>
        <v>0</v>
      </c>
      <c r="AX1205" s="68">
        <f>IF(AF1205=0,0,VLOOKUP($H1205,Leistungszahlen!$A$11:$H$158,5,FALSE))</f>
        <v>0</v>
      </c>
      <c r="AY1205" s="68">
        <f>IF(AG1205=0,0,VLOOKUP($H1205,Leistungszahlen!$A$11:$H$158,6,FALSE))</f>
        <v>0</v>
      </c>
      <c r="AZ1205" s="68">
        <f t="shared" si="591"/>
        <v>0</v>
      </c>
      <c r="BA1205" s="68">
        <f t="shared" si="592"/>
        <v>0</v>
      </c>
      <c r="BC1205" s="68">
        <f t="shared" si="608"/>
        <v>0</v>
      </c>
      <c r="BD1205" s="285"/>
    </row>
    <row r="1206" spans="1:56" s="68" customFormat="1">
      <c r="A1206" s="200"/>
      <c r="B1206" s="200"/>
      <c r="C1206" s="200" t="s">
        <v>420</v>
      </c>
      <c r="D1206" s="200" t="s">
        <v>199</v>
      </c>
      <c r="E1206" s="200" t="s">
        <v>350</v>
      </c>
      <c r="F1206" s="200" t="s">
        <v>1437</v>
      </c>
      <c r="G1206" s="200" t="s">
        <v>163</v>
      </c>
      <c r="H1206" s="201" t="s">
        <v>287</v>
      </c>
      <c r="I1206" s="202">
        <v>21.55</v>
      </c>
      <c r="J1206" s="200" t="s">
        <v>560</v>
      </c>
      <c r="K1206" s="176">
        <v>5</v>
      </c>
      <c r="L1206" s="176">
        <v>1</v>
      </c>
      <c r="M1206" s="176"/>
      <c r="N1206" s="286">
        <v>3</v>
      </c>
      <c r="O1206" s="286">
        <v>3</v>
      </c>
      <c r="P1206" s="176"/>
      <c r="Q1206" s="203">
        <f t="shared" si="584"/>
        <v>3</v>
      </c>
      <c r="R1206" s="203">
        <f t="shared" si="585"/>
        <v>3</v>
      </c>
      <c r="S1206" s="203">
        <f t="shared" si="586"/>
        <v>0</v>
      </c>
      <c r="T1206" s="203">
        <f t="shared" si="587"/>
        <v>0</v>
      </c>
      <c r="U1206" s="203">
        <f t="shared" si="588"/>
        <v>0</v>
      </c>
      <c r="V1206" s="175">
        <f>IF(Q1206&gt;0,VLOOKUP(Q1206,Jahresfaktoren!$A$11:$B$24,2,),0)</f>
        <v>152</v>
      </c>
      <c r="W1206" s="175">
        <f>IF(R1206&gt;0,VLOOKUP(R1206,Jahresfaktoren!$D$11:$E$24,2,),0)</f>
        <v>150</v>
      </c>
      <c r="X1206" s="175">
        <f>IF(S1206&gt;0,VLOOKUP(S1206,Jahresfaktoren!$A$28:$B$29,2,),0)</f>
        <v>0</v>
      </c>
      <c r="Y1206" s="175">
        <f>IF(T1206&gt;0,VLOOKUP(T1206,Jahresfaktoren!$A$28:$B$29,2,),0)</f>
        <v>0</v>
      </c>
      <c r="Z1206" s="175">
        <f>IF(U1206&gt;0,VLOOKUP(U1206,Jahresfaktoren!$A$32:$B$33,2,),)</f>
        <v>0</v>
      </c>
      <c r="AA1206" s="177">
        <f t="shared" si="598"/>
        <v>3275.6</v>
      </c>
      <c r="AB1206" s="177">
        <f t="shared" si="599"/>
        <v>3232.5</v>
      </c>
      <c r="AC1206" s="177" t="str">
        <f t="shared" si="600"/>
        <v/>
      </c>
      <c r="AD1206" s="177" t="str">
        <f t="shared" si="601"/>
        <v/>
      </c>
      <c r="AE1206" s="177" t="str">
        <f t="shared" si="602"/>
        <v/>
      </c>
      <c r="AF1206" s="178">
        <f>IF(Q1206&gt;0,VLOOKUP(H1206,Leistungszahlen!$A$11:$C$158,3,),0)</f>
        <v>0</v>
      </c>
      <c r="AG1206" s="178">
        <f>IF(R1206&gt;0,VLOOKUP(H1206,Leistungszahlen!$A$11:$F$158,6,),IF(T1206&gt;0,VLOOKUP(H1206,Leistungszahlen!$A$11:$F$158,6,),0))</f>
        <v>0</v>
      </c>
      <c r="AH1206" s="179" t="e">
        <f t="shared" si="593"/>
        <v>#DIV/0!</v>
      </c>
      <c r="AI1206" s="179" t="e">
        <f t="shared" si="594"/>
        <v>#DIV/0!</v>
      </c>
      <c r="AJ1206" s="179">
        <f t="shared" si="595"/>
        <v>0</v>
      </c>
      <c r="AK1206" s="179">
        <f t="shared" si="596"/>
        <v>0</v>
      </c>
      <c r="AL1206" s="179">
        <f t="shared" si="597"/>
        <v>0</v>
      </c>
      <c r="AM1206" s="180">
        <f>IF(L1206=1,Stundensätze!$D$13,IF(L1206=2,Stundensätze!$D$17,IF(L1206=4,Stundensätze!$D$21,"")))</f>
        <v>0</v>
      </c>
      <c r="AN1206" s="180">
        <f>IF(L1206=1,Stundensätze!$D$15,IF(L1206=2,Stundensätze!$D$19,IF(L1206=4,Stundensätze!$D$23,"")))</f>
        <v>0</v>
      </c>
      <c r="AO1206" s="180" t="e">
        <f t="shared" si="603"/>
        <v>#DIV/0!</v>
      </c>
      <c r="AP1206" s="180">
        <f t="shared" si="604"/>
        <v>0</v>
      </c>
      <c r="AQ1206" s="192" t="e">
        <f t="shared" si="605"/>
        <v>#DIV/0!</v>
      </c>
      <c r="AR1206" s="192" t="e">
        <f t="shared" si="606"/>
        <v>#DIV/0!</v>
      </c>
      <c r="AS1206" s="193" t="e">
        <f t="shared" si="607"/>
        <v>#DIV/0!</v>
      </c>
      <c r="AT1206" s="258" t="str">
        <f>IF(K1206=0,0,VLOOKUP(K1206,Kostenstellen!A:B,2,FALSE))</f>
        <v xml:space="preserve">Salinenklinik </v>
      </c>
      <c r="AU1206" s="68" t="str">
        <f t="shared" si="589"/>
        <v>A1</v>
      </c>
      <c r="AV1206" s="68" t="str">
        <f t="shared" si="590"/>
        <v>A1</v>
      </c>
      <c r="AW1206" s="68">
        <f>IF(AF1206=0,0,VLOOKUP($H1206,Leistungszahlen!$A$11:$H$158,4,FALSE))</f>
        <v>0</v>
      </c>
      <c r="AX1206" s="68">
        <f>IF(AF1206=0,0,VLOOKUP($H1206,Leistungszahlen!$A$11:$H$158,5,FALSE))</f>
        <v>0</v>
      </c>
      <c r="AY1206" s="68">
        <f>IF(AG1206=0,0,VLOOKUP($H1206,Leistungszahlen!$A$11:$H$158,6,FALSE))</f>
        <v>0</v>
      </c>
      <c r="AZ1206" s="68">
        <f t="shared" si="591"/>
        <v>0</v>
      </c>
      <c r="BA1206" s="68">
        <f t="shared" si="592"/>
        <v>0</v>
      </c>
      <c r="BC1206" s="68">
        <f t="shared" si="608"/>
        <v>0</v>
      </c>
      <c r="BD1206" s="285"/>
    </row>
    <row r="1207" spans="1:56" s="68" customFormat="1">
      <c r="A1207" s="200"/>
      <c r="B1207" s="200"/>
      <c r="C1207" s="200" t="s">
        <v>420</v>
      </c>
      <c r="D1207" s="200" t="s">
        <v>199</v>
      </c>
      <c r="E1207" s="200" t="s">
        <v>350</v>
      </c>
      <c r="F1207" s="200" t="s">
        <v>1437</v>
      </c>
      <c r="G1207" s="200" t="s">
        <v>251</v>
      </c>
      <c r="H1207" s="201" t="s">
        <v>200</v>
      </c>
      <c r="I1207" s="202">
        <v>5.32</v>
      </c>
      <c r="J1207" s="200" t="s">
        <v>778</v>
      </c>
      <c r="K1207" s="176">
        <v>5</v>
      </c>
      <c r="L1207" s="176">
        <v>1</v>
      </c>
      <c r="M1207" s="176"/>
      <c r="N1207" s="286">
        <v>6</v>
      </c>
      <c r="O1207" s="286"/>
      <c r="P1207" s="176"/>
      <c r="Q1207" s="203">
        <f t="shared" si="584"/>
        <v>6</v>
      </c>
      <c r="R1207" s="203">
        <f t="shared" si="585"/>
        <v>0</v>
      </c>
      <c r="S1207" s="203">
        <f t="shared" si="586"/>
        <v>0</v>
      </c>
      <c r="T1207" s="203">
        <f t="shared" si="587"/>
        <v>0</v>
      </c>
      <c r="U1207" s="203">
        <f t="shared" si="588"/>
        <v>0</v>
      </c>
      <c r="V1207" s="175">
        <f>IF(Q1207&gt;0,VLOOKUP(Q1207,Jahresfaktoren!$A$11:$B$24,2,),0)</f>
        <v>302</v>
      </c>
      <c r="W1207" s="175">
        <f>IF(R1207&gt;0,VLOOKUP(R1207,Jahresfaktoren!$D$11:$E$24,2,),0)</f>
        <v>0</v>
      </c>
      <c r="X1207" s="175">
        <f>IF(S1207&gt;0,VLOOKUP(S1207,Jahresfaktoren!$A$28:$B$29,2,),0)</f>
        <v>0</v>
      </c>
      <c r="Y1207" s="175">
        <f>IF(T1207&gt;0,VLOOKUP(T1207,Jahresfaktoren!$A$28:$B$29,2,),0)</f>
        <v>0</v>
      </c>
      <c r="Z1207" s="175">
        <f>IF(U1207&gt;0,VLOOKUP(U1207,Jahresfaktoren!$A$32:$B$33,2,),)</f>
        <v>0</v>
      </c>
      <c r="AA1207" s="177">
        <f t="shared" si="598"/>
        <v>1606.64</v>
      </c>
      <c r="AB1207" s="177" t="str">
        <f t="shared" si="599"/>
        <v/>
      </c>
      <c r="AC1207" s="177" t="str">
        <f t="shared" si="600"/>
        <v/>
      </c>
      <c r="AD1207" s="177" t="str">
        <f t="shared" si="601"/>
        <v/>
      </c>
      <c r="AE1207" s="177" t="str">
        <f t="shared" si="602"/>
        <v/>
      </c>
      <c r="AF1207" s="178">
        <f>IF(Q1207&gt;0,VLOOKUP(H1207,Leistungszahlen!$A$11:$C$158,3,),0)</f>
        <v>0</v>
      </c>
      <c r="AG1207" s="178">
        <f>IF(R1207&gt;0,VLOOKUP(H1207,Leistungszahlen!$A$11:$F$158,6,),IF(T1207&gt;0,VLOOKUP(H1207,Leistungszahlen!$A$11:$F$158,6,),0))</f>
        <v>0</v>
      </c>
      <c r="AH1207" s="179" t="e">
        <f t="shared" si="593"/>
        <v>#DIV/0!</v>
      </c>
      <c r="AI1207" s="179">
        <f t="shared" si="594"/>
        <v>0</v>
      </c>
      <c r="AJ1207" s="179">
        <f t="shared" si="595"/>
        <v>0</v>
      </c>
      <c r="AK1207" s="179">
        <f t="shared" si="596"/>
        <v>0</v>
      </c>
      <c r="AL1207" s="179">
        <f t="shared" si="597"/>
        <v>0</v>
      </c>
      <c r="AM1207" s="180">
        <f>IF(L1207=1,Stundensätze!$D$13,IF(L1207=2,Stundensätze!$D$17,IF(L1207=4,Stundensätze!$D$21,"")))</f>
        <v>0</v>
      </c>
      <c r="AN1207" s="180">
        <f>IF(L1207=1,Stundensätze!$D$15,IF(L1207=2,Stundensätze!$D$19,IF(L1207=4,Stundensätze!$D$23,"")))</f>
        <v>0</v>
      </c>
      <c r="AO1207" s="180" t="e">
        <f t="shared" si="603"/>
        <v>#DIV/0!</v>
      </c>
      <c r="AP1207" s="180">
        <f t="shared" si="604"/>
        <v>0</v>
      </c>
      <c r="AQ1207" s="192" t="e">
        <f t="shared" si="605"/>
        <v>#DIV/0!</v>
      </c>
      <c r="AR1207" s="192" t="e">
        <f t="shared" si="606"/>
        <v>#DIV/0!</v>
      </c>
      <c r="AS1207" s="193" t="e">
        <f t="shared" si="607"/>
        <v>#DIV/0!</v>
      </c>
      <c r="AT1207" s="258" t="str">
        <f>IF(K1207=0,0,VLOOKUP(K1207,Kostenstellen!A:B,2,FALSE))</f>
        <v xml:space="preserve">Salinenklinik </v>
      </c>
      <c r="AU1207" s="68" t="str">
        <f t="shared" si="589"/>
        <v>B</v>
      </c>
      <c r="AV1207" s="68" t="str">
        <f t="shared" si="590"/>
        <v/>
      </c>
      <c r="AW1207" s="68">
        <f>IF(AF1207=0,0,VLOOKUP($H1207,Leistungszahlen!$A$11:$H$158,4,FALSE))</f>
        <v>0</v>
      </c>
      <c r="AX1207" s="68">
        <f>IF(AF1207=0,0,VLOOKUP($H1207,Leistungszahlen!$A$11:$H$158,5,FALSE))</f>
        <v>0</v>
      </c>
      <c r="AY1207" s="68">
        <f>IF(AG1207=0,0,VLOOKUP($H1207,Leistungszahlen!$A$11:$H$158,6,FALSE))</f>
        <v>0</v>
      </c>
      <c r="AZ1207" s="68">
        <f t="shared" si="591"/>
        <v>0</v>
      </c>
      <c r="BA1207" s="68">
        <f t="shared" si="592"/>
        <v>0</v>
      </c>
      <c r="BC1207" s="68">
        <f t="shared" si="608"/>
        <v>0</v>
      </c>
      <c r="BD1207" s="285"/>
    </row>
    <row r="1208" spans="1:56" s="68" customFormat="1">
      <c r="A1208" s="200"/>
      <c r="B1208" s="200"/>
      <c r="C1208" s="200" t="s">
        <v>420</v>
      </c>
      <c r="D1208" s="200" t="s">
        <v>199</v>
      </c>
      <c r="E1208" s="200" t="s">
        <v>350</v>
      </c>
      <c r="F1208" s="200" t="s">
        <v>1438</v>
      </c>
      <c r="G1208" s="200" t="s">
        <v>163</v>
      </c>
      <c r="H1208" s="201" t="s">
        <v>287</v>
      </c>
      <c r="I1208" s="202">
        <v>21.55</v>
      </c>
      <c r="J1208" s="200" t="s">
        <v>560</v>
      </c>
      <c r="K1208" s="176">
        <v>5</v>
      </c>
      <c r="L1208" s="176">
        <v>1</v>
      </c>
      <c r="M1208" s="176"/>
      <c r="N1208" s="286">
        <v>3</v>
      </c>
      <c r="O1208" s="286">
        <v>3</v>
      </c>
      <c r="P1208" s="176"/>
      <c r="Q1208" s="203">
        <f t="shared" si="584"/>
        <v>3</v>
      </c>
      <c r="R1208" s="203">
        <f t="shared" si="585"/>
        <v>3</v>
      </c>
      <c r="S1208" s="203">
        <f t="shared" si="586"/>
        <v>0</v>
      </c>
      <c r="T1208" s="203">
        <f t="shared" si="587"/>
        <v>0</v>
      </c>
      <c r="U1208" s="203">
        <f t="shared" si="588"/>
        <v>0</v>
      </c>
      <c r="V1208" s="175">
        <f>IF(Q1208&gt;0,VLOOKUP(Q1208,Jahresfaktoren!$A$11:$B$24,2,),0)</f>
        <v>152</v>
      </c>
      <c r="W1208" s="175">
        <f>IF(R1208&gt;0,VLOOKUP(R1208,Jahresfaktoren!$D$11:$E$24,2,),0)</f>
        <v>150</v>
      </c>
      <c r="X1208" s="175">
        <f>IF(S1208&gt;0,VLOOKUP(S1208,Jahresfaktoren!$A$28:$B$29,2,),0)</f>
        <v>0</v>
      </c>
      <c r="Y1208" s="175">
        <f>IF(T1208&gt;0,VLOOKUP(T1208,Jahresfaktoren!$A$28:$B$29,2,),0)</f>
        <v>0</v>
      </c>
      <c r="Z1208" s="175">
        <f>IF(U1208&gt;0,VLOOKUP(U1208,Jahresfaktoren!$A$32:$B$33,2,),)</f>
        <v>0</v>
      </c>
      <c r="AA1208" s="177">
        <f t="shared" si="598"/>
        <v>3275.6</v>
      </c>
      <c r="AB1208" s="177">
        <f t="shared" si="599"/>
        <v>3232.5</v>
      </c>
      <c r="AC1208" s="177" t="str">
        <f t="shared" si="600"/>
        <v/>
      </c>
      <c r="AD1208" s="177" t="str">
        <f t="shared" si="601"/>
        <v/>
      </c>
      <c r="AE1208" s="177" t="str">
        <f t="shared" si="602"/>
        <v/>
      </c>
      <c r="AF1208" s="178">
        <f>IF(Q1208&gt;0,VLOOKUP(H1208,Leistungszahlen!$A$11:$C$158,3,),0)</f>
        <v>0</v>
      </c>
      <c r="AG1208" s="178">
        <f>IF(R1208&gt;0,VLOOKUP(H1208,Leistungszahlen!$A$11:$F$158,6,),IF(T1208&gt;0,VLOOKUP(H1208,Leistungszahlen!$A$11:$F$158,6,),0))</f>
        <v>0</v>
      </c>
      <c r="AH1208" s="179" t="e">
        <f t="shared" si="593"/>
        <v>#DIV/0!</v>
      </c>
      <c r="AI1208" s="179" t="e">
        <f t="shared" si="594"/>
        <v>#DIV/0!</v>
      </c>
      <c r="AJ1208" s="179">
        <f t="shared" si="595"/>
        <v>0</v>
      </c>
      <c r="AK1208" s="179">
        <f t="shared" si="596"/>
        <v>0</v>
      </c>
      <c r="AL1208" s="179">
        <f t="shared" si="597"/>
        <v>0</v>
      </c>
      <c r="AM1208" s="180">
        <f>IF(L1208=1,Stundensätze!$D$13,IF(L1208=2,Stundensätze!$D$17,IF(L1208=4,Stundensätze!$D$21,"")))</f>
        <v>0</v>
      </c>
      <c r="AN1208" s="180">
        <f>IF(L1208=1,Stundensätze!$D$15,IF(L1208=2,Stundensätze!$D$19,IF(L1208=4,Stundensätze!$D$23,"")))</f>
        <v>0</v>
      </c>
      <c r="AO1208" s="180" t="e">
        <f t="shared" si="603"/>
        <v>#DIV/0!</v>
      </c>
      <c r="AP1208" s="180">
        <f t="shared" si="604"/>
        <v>0</v>
      </c>
      <c r="AQ1208" s="192" t="e">
        <f t="shared" si="605"/>
        <v>#DIV/0!</v>
      </c>
      <c r="AR1208" s="192" t="e">
        <f t="shared" si="606"/>
        <v>#DIV/0!</v>
      </c>
      <c r="AS1208" s="193" t="e">
        <f t="shared" si="607"/>
        <v>#DIV/0!</v>
      </c>
      <c r="AT1208" s="258" t="str">
        <f>IF(K1208=0,0,VLOOKUP(K1208,Kostenstellen!A:B,2,FALSE))</f>
        <v xml:space="preserve">Salinenklinik </v>
      </c>
      <c r="AU1208" s="68" t="str">
        <f t="shared" si="589"/>
        <v>A1</v>
      </c>
      <c r="AV1208" s="68" t="str">
        <f t="shared" si="590"/>
        <v>A1</v>
      </c>
      <c r="AW1208" s="68">
        <f>IF(AF1208=0,0,VLOOKUP($H1208,Leistungszahlen!$A$11:$H$158,4,FALSE))</f>
        <v>0</v>
      </c>
      <c r="AX1208" s="68">
        <f>IF(AF1208=0,0,VLOOKUP($H1208,Leistungszahlen!$A$11:$H$158,5,FALSE))</f>
        <v>0</v>
      </c>
      <c r="AY1208" s="68">
        <f>IF(AG1208=0,0,VLOOKUP($H1208,Leistungszahlen!$A$11:$H$158,6,FALSE))</f>
        <v>0</v>
      </c>
      <c r="AZ1208" s="68">
        <f t="shared" si="591"/>
        <v>0</v>
      </c>
      <c r="BA1208" s="68">
        <f t="shared" si="592"/>
        <v>0</v>
      </c>
      <c r="BC1208" s="68">
        <f t="shared" si="608"/>
        <v>0</v>
      </c>
      <c r="BD1208" s="285"/>
    </row>
    <row r="1209" spans="1:56" s="68" customFormat="1">
      <c r="A1209" s="200"/>
      <c r="B1209" s="200"/>
      <c r="C1209" s="200" t="s">
        <v>420</v>
      </c>
      <c r="D1209" s="200" t="s">
        <v>199</v>
      </c>
      <c r="E1209" s="200" t="s">
        <v>350</v>
      </c>
      <c r="F1209" s="200" t="s">
        <v>1438</v>
      </c>
      <c r="G1209" s="200" t="s">
        <v>251</v>
      </c>
      <c r="H1209" s="201" t="s">
        <v>200</v>
      </c>
      <c r="I1209" s="202">
        <v>5.32</v>
      </c>
      <c r="J1209" s="200" t="s">
        <v>778</v>
      </c>
      <c r="K1209" s="176">
        <v>5</v>
      </c>
      <c r="L1209" s="176">
        <v>1</v>
      </c>
      <c r="M1209" s="176"/>
      <c r="N1209" s="286">
        <v>6</v>
      </c>
      <c r="O1209" s="286"/>
      <c r="P1209" s="176"/>
      <c r="Q1209" s="203">
        <f t="shared" si="584"/>
        <v>6</v>
      </c>
      <c r="R1209" s="203">
        <f t="shared" si="585"/>
        <v>0</v>
      </c>
      <c r="S1209" s="203">
        <f t="shared" si="586"/>
        <v>0</v>
      </c>
      <c r="T1209" s="203">
        <f t="shared" si="587"/>
        <v>0</v>
      </c>
      <c r="U1209" s="203">
        <f t="shared" si="588"/>
        <v>0</v>
      </c>
      <c r="V1209" s="175">
        <f>IF(Q1209&gt;0,VLOOKUP(Q1209,Jahresfaktoren!$A$11:$B$24,2,),0)</f>
        <v>302</v>
      </c>
      <c r="W1209" s="175">
        <f>IF(R1209&gt;0,VLOOKUP(R1209,Jahresfaktoren!$D$11:$E$24,2,),0)</f>
        <v>0</v>
      </c>
      <c r="X1209" s="175">
        <f>IF(S1209&gt;0,VLOOKUP(S1209,Jahresfaktoren!$A$28:$B$29,2,),0)</f>
        <v>0</v>
      </c>
      <c r="Y1209" s="175">
        <f>IF(T1209&gt;0,VLOOKUP(T1209,Jahresfaktoren!$A$28:$B$29,2,),0)</f>
        <v>0</v>
      </c>
      <c r="Z1209" s="175">
        <f>IF(U1209&gt;0,VLOOKUP(U1209,Jahresfaktoren!$A$32:$B$33,2,),)</f>
        <v>0</v>
      </c>
      <c r="AA1209" s="177">
        <f t="shared" si="598"/>
        <v>1606.64</v>
      </c>
      <c r="AB1209" s="177" t="str">
        <f t="shared" si="599"/>
        <v/>
      </c>
      <c r="AC1209" s="177" t="str">
        <f t="shared" si="600"/>
        <v/>
      </c>
      <c r="AD1209" s="177" t="str">
        <f t="shared" si="601"/>
        <v/>
      </c>
      <c r="AE1209" s="177" t="str">
        <f t="shared" si="602"/>
        <v/>
      </c>
      <c r="AF1209" s="178">
        <f>IF(Q1209&gt;0,VLOOKUP(H1209,Leistungszahlen!$A$11:$C$158,3,),0)</f>
        <v>0</v>
      </c>
      <c r="AG1209" s="178">
        <f>IF(R1209&gt;0,VLOOKUP(H1209,Leistungszahlen!$A$11:$F$158,6,),IF(T1209&gt;0,VLOOKUP(H1209,Leistungszahlen!$A$11:$F$158,6,),0))</f>
        <v>0</v>
      </c>
      <c r="AH1209" s="179" t="e">
        <f t="shared" si="593"/>
        <v>#DIV/0!</v>
      </c>
      <c r="AI1209" s="179">
        <f t="shared" si="594"/>
        <v>0</v>
      </c>
      <c r="AJ1209" s="179">
        <f t="shared" si="595"/>
        <v>0</v>
      </c>
      <c r="AK1209" s="179">
        <f t="shared" si="596"/>
        <v>0</v>
      </c>
      <c r="AL1209" s="179">
        <f t="shared" si="597"/>
        <v>0</v>
      </c>
      <c r="AM1209" s="180">
        <f>IF(L1209=1,Stundensätze!$D$13,IF(L1209=2,Stundensätze!$D$17,IF(L1209=4,Stundensätze!$D$21,"")))</f>
        <v>0</v>
      </c>
      <c r="AN1209" s="180">
        <f>IF(L1209=1,Stundensätze!$D$15,IF(L1209=2,Stundensätze!$D$19,IF(L1209=4,Stundensätze!$D$23,"")))</f>
        <v>0</v>
      </c>
      <c r="AO1209" s="180" t="e">
        <f t="shared" si="603"/>
        <v>#DIV/0!</v>
      </c>
      <c r="AP1209" s="180">
        <f t="shared" si="604"/>
        <v>0</v>
      </c>
      <c r="AQ1209" s="192" t="e">
        <f t="shared" si="605"/>
        <v>#DIV/0!</v>
      </c>
      <c r="AR1209" s="192" t="e">
        <f t="shared" si="606"/>
        <v>#DIV/0!</v>
      </c>
      <c r="AS1209" s="193" t="e">
        <f t="shared" si="607"/>
        <v>#DIV/0!</v>
      </c>
      <c r="AT1209" s="258" t="str">
        <f>IF(K1209=0,0,VLOOKUP(K1209,Kostenstellen!A:B,2,FALSE))</f>
        <v xml:space="preserve">Salinenklinik </v>
      </c>
      <c r="AU1209" s="68" t="str">
        <f t="shared" si="589"/>
        <v>B</v>
      </c>
      <c r="AV1209" s="68" t="str">
        <f t="shared" si="590"/>
        <v/>
      </c>
      <c r="AW1209" s="68">
        <f>IF(AF1209=0,0,VLOOKUP($H1209,Leistungszahlen!$A$11:$H$158,4,FALSE))</f>
        <v>0</v>
      </c>
      <c r="AX1209" s="68">
        <f>IF(AF1209=0,0,VLOOKUP($H1209,Leistungszahlen!$A$11:$H$158,5,FALSE))</f>
        <v>0</v>
      </c>
      <c r="AY1209" s="68">
        <f>IF(AG1209=0,0,VLOOKUP($H1209,Leistungszahlen!$A$11:$H$158,6,FALSE))</f>
        <v>0</v>
      </c>
      <c r="AZ1209" s="68">
        <f t="shared" si="591"/>
        <v>0</v>
      </c>
      <c r="BA1209" s="68">
        <f t="shared" si="592"/>
        <v>0</v>
      </c>
      <c r="BC1209" s="68">
        <f t="shared" si="608"/>
        <v>0</v>
      </c>
      <c r="BD1209" s="285"/>
    </row>
    <row r="1210" spans="1:56" s="68" customFormat="1">
      <c r="A1210" s="200"/>
      <c r="B1210" s="200"/>
      <c r="C1210" s="200" t="s">
        <v>420</v>
      </c>
      <c r="D1210" s="200" t="s">
        <v>199</v>
      </c>
      <c r="E1210" s="200" t="s">
        <v>350</v>
      </c>
      <c r="F1210" s="200" t="s">
        <v>1439</v>
      </c>
      <c r="G1210" s="200" t="s">
        <v>163</v>
      </c>
      <c r="H1210" s="201" t="s">
        <v>287</v>
      </c>
      <c r="I1210" s="202">
        <v>21.55</v>
      </c>
      <c r="J1210" s="200" t="s">
        <v>560</v>
      </c>
      <c r="K1210" s="176">
        <v>5</v>
      </c>
      <c r="L1210" s="176">
        <v>1</v>
      </c>
      <c r="M1210" s="176"/>
      <c r="N1210" s="286">
        <v>3</v>
      </c>
      <c r="O1210" s="286">
        <v>3</v>
      </c>
      <c r="P1210" s="176"/>
      <c r="Q1210" s="203">
        <f t="shared" si="584"/>
        <v>3</v>
      </c>
      <c r="R1210" s="203">
        <f t="shared" si="585"/>
        <v>3</v>
      </c>
      <c r="S1210" s="203">
        <f t="shared" si="586"/>
        <v>0</v>
      </c>
      <c r="T1210" s="203">
        <f t="shared" si="587"/>
        <v>0</v>
      </c>
      <c r="U1210" s="203">
        <f t="shared" si="588"/>
        <v>0</v>
      </c>
      <c r="V1210" s="175">
        <f>IF(Q1210&gt;0,VLOOKUP(Q1210,Jahresfaktoren!$A$11:$B$24,2,),0)</f>
        <v>152</v>
      </c>
      <c r="W1210" s="175">
        <f>IF(R1210&gt;0,VLOOKUP(R1210,Jahresfaktoren!$D$11:$E$24,2,),0)</f>
        <v>150</v>
      </c>
      <c r="X1210" s="175">
        <f>IF(S1210&gt;0,VLOOKUP(S1210,Jahresfaktoren!$A$28:$B$29,2,),0)</f>
        <v>0</v>
      </c>
      <c r="Y1210" s="175">
        <f>IF(T1210&gt;0,VLOOKUP(T1210,Jahresfaktoren!$A$28:$B$29,2,),0)</f>
        <v>0</v>
      </c>
      <c r="Z1210" s="175">
        <f>IF(U1210&gt;0,VLOOKUP(U1210,Jahresfaktoren!$A$32:$B$33,2,),)</f>
        <v>0</v>
      </c>
      <c r="AA1210" s="177">
        <f t="shared" si="598"/>
        <v>3275.6</v>
      </c>
      <c r="AB1210" s="177">
        <f t="shared" si="599"/>
        <v>3232.5</v>
      </c>
      <c r="AC1210" s="177" t="str">
        <f t="shared" si="600"/>
        <v/>
      </c>
      <c r="AD1210" s="177" t="str">
        <f t="shared" si="601"/>
        <v/>
      </c>
      <c r="AE1210" s="177" t="str">
        <f t="shared" si="602"/>
        <v/>
      </c>
      <c r="AF1210" s="178">
        <f>IF(Q1210&gt;0,VLOOKUP(H1210,Leistungszahlen!$A$11:$C$158,3,),0)</f>
        <v>0</v>
      </c>
      <c r="AG1210" s="178">
        <f>IF(R1210&gt;0,VLOOKUP(H1210,Leistungszahlen!$A$11:$F$158,6,),IF(T1210&gt;0,VLOOKUP(H1210,Leistungszahlen!$A$11:$F$158,6,),0))</f>
        <v>0</v>
      </c>
      <c r="AH1210" s="179" t="e">
        <f t="shared" si="593"/>
        <v>#DIV/0!</v>
      </c>
      <c r="AI1210" s="179" t="e">
        <f t="shared" si="594"/>
        <v>#DIV/0!</v>
      </c>
      <c r="AJ1210" s="179">
        <f t="shared" si="595"/>
        <v>0</v>
      </c>
      <c r="AK1210" s="179">
        <f t="shared" si="596"/>
        <v>0</v>
      </c>
      <c r="AL1210" s="179">
        <f t="shared" si="597"/>
        <v>0</v>
      </c>
      <c r="AM1210" s="180">
        <f>IF(L1210=1,Stundensätze!$D$13,IF(L1210=2,Stundensätze!$D$17,IF(L1210=4,Stundensätze!$D$21,"")))</f>
        <v>0</v>
      </c>
      <c r="AN1210" s="180">
        <f>IF(L1210=1,Stundensätze!$D$15,IF(L1210=2,Stundensätze!$D$19,IF(L1210=4,Stundensätze!$D$23,"")))</f>
        <v>0</v>
      </c>
      <c r="AO1210" s="180" t="e">
        <f t="shared" si="603"/>
        <v>#DIV/0!</v>
      </c>
      <c r="AP1210" s="180">
        <f t="shared" si="604"/>
        <v>0</v>
      </c>
      <c r="AQ1210" s="192" t="e">
        <f t="shared" si="605"/>
        <v>#DIV/0!</v>
      </c>
      <c r="AR1210" s="192" t="e">
        <f t="shared" si="606"/>
        <v>#DIV/0!</v>
      </c>
      <c r="AS1210" s="193" t="e">
        <f t="shared" si="607"/>
        <v>#DIV/0!</v>
      </c>
      <c r="AT1210" s="258" t="str">
        <f>IF(K1210=0,0,VLOOKUP(K1210,Kostenstellen!A:B,2,FALSE))</f>
        <v xml:space="preserve">Salinenklinik </v>
      </c>
      <c r="AU1210" s="68" t="str">
        <f t="shared" si="589"/>
        <v>A1</v>
      </c>
      <c r="AV1210" s="68" t="str">
        <f t="shared" si="590"/>
        <v>A1</v>
      </c>
      <c r="AW1210" s="68">
        <f>IF(AF1210=0,0,VLOOKUP($H1210,Leistungszahlen!$A$11:$H$158,4,FALSE))</f>
        <v>0</v>
      </c>
      <c r="AX1210" s="68">
        <f>IF(AF1210=0,0,VLOOKUP($H1210,Leistungszahlen!$A$11:$H$158,5,FALSE))</f>
        <v>0</v>
      </c>
      <c r="AY1210" s="68">
        <f>IF(AG1210=0,0,VLOOKUP($H1210,Leistungszahlen!$A$11:$H$158,6,FALSE))</f>
        <v>0</v>
      </c>
      <c r="AZ1210" s="68">
        <f t="shared" si="591"/>
        <v>0</v>
      </c>
      <c r="BA1210" s="68">
        <f t="shared" si="592"/>
        <v>0</v>
      </c>
      <c r="BC1210" s="68">
        <f t="shared" si="608"/>
        <v>0</v>
      </c>
      <c r="BD1210" s="285"/>
    </row>
    <row r="1211" spans="1:56" s="68" customFormat="1">
      <c r="A1211" s="200"/>
      <c r="B1211" s="200"/>
      <c r="C1211" s="200" t="s">
        <v>420</v>
      </c>
      <c r="D1211" s="200" t="s">
        <v>199</v>
      </c>
      <c r="E1211" s="200" t="s">
        <v>350</v>
      </c>
      <c r="F1211" s="200" t="s">
        <v>1439</v>
      </c>
      <c r="G1211" s="200" t="s">
        <v>251</v>
      </c>
      <c r="H1211" s="201" t="s">
        <v>200</v>
      </c>
      <c r="I1211" s="202">
        <v>5.32</v>
      </c>
      <c r="J1211" s="200" t="s">
        <v>778</v>
      </c>
      <c r="K1211" s="176">
        <v>5</v>
      </c>
      <c r="L1211" s="176">
        <v>1</v>
      </c>
      <c r="M1211" s="176"/>
      <c r="N1211" s="286">
        <v>6</v>
      </c>
      <c r="O1211" s="286"/>
      <c r="P1211" s="176"/>
      <c r="Q1211" s="203">
        <f t="shared" si="584"/>
        <v>6</v>
      </c>
      <c r="R1211" s="203">
        <f t="shared" si="585"/>
        <v>0</v>
      </c>
      <c r="S1211" s="203">
        <f t="shared" si="586"/>
        <v>0</v>
      </c>
      <c r="T1211" s="203">
        <f t="shared" si="587"/>
        <v>0</v>
      </c>
      <c r="U1211" s="203">
        <f t="shared" si="588"/>
        <v>0</v>
      </c>
      <c r="V1211" s="175">
        <f>IF(Q1211&gt;0,VLOOKUP(Q1211,Jahresfaktoren!$A$11:$B$24,2,),0)</f>
        <v>302</v>
      </c>
      <c r="W1211" s="175">
        <f>IF(R1211&gt;0,VLOOKUP(R1211,Jahresfaktoren!$D$11:$E$24,2,),0)</f>
        <v>0</v>
      </c>
      <c r="X1211" s="175">
        <f>IF(S1211&gt;0,VLOOKUP(S1211,Jahresfaktoren!$A$28:$B$29,2,),0)</f>
        <v>0</v>
      </c>
      <c r="Y1211" s="175">
        <f>IF(T1211&gt;0,VLOOKUP(T1211,Jahresfaktoren!$A$28:$B$29,2,),0)</f>
        <v>0</v>
      </c>
      <c r="Z1211" s="175">
        <f>IF(U1211&gt;0,VLOOKUP(U1211,Jahresfaktoren!$A$32:$B$33,2,),)</f>
        <v>0</v>
      </c>
      <c r="AA1211" s="177">
        <f t="shared" si="598"/>
        <v>1606.64</v>
      </c>
      <c r="AB1211" s="177" t="str">
        <f t="shared" si="599"/>
        <v/>
      </c>
      <c r="AC1211" s="177" t="str">
        <f t="shared" si="600"/>
        <v/>
      </c>
      <c r="AD1211" s="177" t="str">
        <f t="shared" si="601"/>
        <v/>
      </c>
      <c r="AE1211" s="177" t="str">
        <f t="shared" si="602"/>
        <v/>
      </c>
      <c r="AF1211" s="178">
        <f>IF(Q1211&gt;0,VLOOKUP(H1211,Leistungszahlen!$A$11:$C$158,3,),0)</f>
        <v>0</v>
      </c>
      <c r="AG1211" s="178">
        <f>IF(R1211&gt;0,VLOOKUP(H1211,Leistungszahlen!$A$11:$F$158,6,),IF(T1211&gt;0,VLOOKUP(H1211,Leistungszahlen!$A$11:$F$158,6,),0))</f>
        <v>0</v>
      </c>
      <c r="AH1211" s="179" t="e">
        <f t="shared" si="593"/>
        <v>#DIV/0!</v>
      </c>
      <c r="AI1211" s="179">
        <f t="shared" si="594"/>
        <v>0</v>
      </c>
      <c r="AJ1211" s="179">
        <f t="shared" si="595"/>
        <v>0</v>
      </c>
      <c r="AK1211" s="179">
        <f t="shared" si="596"/>
        <v>0</v>
      </c>
      <c r="AL1211" s="179">
        <f t="shared" si="597"/>
        <v>0</v>
      </c>
      <c r="AM1211" s="180">
        <f>IF(L1211=1,Stundensätze!$D$13,IF(L1211=2,Stundensätze!$D$17,IF(L1211=4,Stundensätze!$D$21,"")))</f>
        <v>0</v>
      </c>
      <c r="AN1211" s="180">
        <f>IF(L1211=1,Stundensätze!$D$15,IF(L1211=2,Stundensätze!$D$19,IF(L1211=4,Stundensätze!$D$23,"")))</f>
        <v>0</v>
      </c>
      <c r="AO1211" s="180" t="e">
        <f t="shared" si="603"/>
        <v>#DIV/0!</v>
      </c>
      <c r="AP1211" s="180">
        <f t="shared" si="604"/>
        <v>0</v>
      </c>
      <c r="AQ1211" s="192" t="e">
        <f t="shared" si="605"/>
        <v>#DIV/0!</v>
      </c>
      <c r="AR1211" s="192" t="e">
        <f t="shared" si="606"/>
        <v>#DIV/0!</v>
      </c>
      <c r="AS1211" s="193" t="e">
        <f t="shared" si="607"/>
        <v>#DIV/0!</v>
      </c>
      <c r="AT1211" s="258" t="str">
        <f>IF(K1211=0,0,VLOOKUP(K1211,Kostenstellen!A:B,2,FALSE))</f>
        <v xml:space="preserve">Salinenklinik </v>
      </c>
      <c r="AU1211" s="68" t="str">
        <f t="shared" si="589"/>
        <v>B</v>
      </c>
      <c r="AV1211" s="68" t="str">
        <f t="shared" si="590"/>
        <v/>
      </c>
      <c r="AW1211" s="68">
        <f>IF(AF1211=0,0,VLOOKUP($H1211,Leistungszahlen!$A$11:$H$158,4,FALSE))</f>
        <v>0</v>
      </c>
      <c r="AX1211" s="68">
        <f>IF(AF1211=0,0,VLOOKUP($H1211,Leistungszahlen!$A$11:$H$158,5,FALSE))</f>
        <v>0</v>
      </c>
      <c r="AY1211" s="68">
        <f>IF(AG1211=0,0,VLOOKUP($H1211,Leistungszahlen!$A$11:$H$158,6,FALSE))</f>
        <v>0</v>
      </c>
      <c r="AZ1211" s="68">
        <f t="shared" si="591"/>
        <v>0</v>
      </c>
      <c r="BA1211" s="68">
        <f t="shared" si="592"/>
        <v>0</v>
      </c>
      <c r="BC1211" s="68">
        <f t="shared" si="608"/>
        <v>0</v>
      </c>
      <c r="BD1211" s="285"/>
    </row>
    <row r="1212" spans="1:56" s="68" customFormat="1">
      <c r="A1212" s="200"/>
      <c r="B1212" s="200"/>
      <c r="C1212" s="200" t="s">
        <v>420</v>
      </c>
      <c r="D1212" s="200" t="s">
        <v>199</v>
      </c>
      <c r="E1212" s="200" t="s">
        <v>350</v>
      </c>
      <c r="F1212" s="200" t="s">
        <v>1440</v>
      </c>
      <c r="G1212" s="200" t="s">
        <v>163</v>
      </c>
      <c r="H1212" s="201" t="s">
        <v>287</v>
      </c>
      <c r="I1212" s="202">
        <v>26.13</v>
      </c>
      <c r="J1212" s="200" t="s">
        <v>560</v>
      </c>
      <c r="K1212" s="176">
        <v>5</v>
      </c>
      <c r="L1212" s="176">
        <v>1</v>
      </c>
      <c r="M1212" s="176"/>
      <c r="N1212" s="286">
        <v>3</v>
      </c>
      <c r="O1212" s="286">
        <v>3</v>
      </c>
      <c r="P1212" s="176"/>
      <c r="Q1212" s="203">
        <f t="shared" si="584"/>
        <v>3</v>
      </c>
      <c r="R1212" s="203">
        <f t="shared" si="585"/>
        <v>3</v>
      </c>
      <c r="S1212" s="203">
        <f t="shared" si="586"/>
        <v>0</v>
      </c>
      <c r="T1212" s="203">
        <f t="shared" si="587"/>
        <v>0</v>
      </c>
      <c r="U1212" s="203">
        <f t="shared" si="588"/>
        <v>0</v>
      </c>
      <c r="V1212" s="175">
        <f>IF(Q1212&gt;0,VLOOKUP(Q1212,Jahresfaktoren!$A$11:$B$24,2,),0)</f>
        <v>152</v>
      </c>
      <c r="W1212" s="175">
        <f>IF(R1212&gt;0,VLOOKUP(R1212,Jahresfaktoren!$D$11:$E$24,2,),0)</f>
        <v>150</v>
      </c>
      <c r="X1212" s="175">
        <f>IF(S1212&gt;0,VLOOKUP(S1212,Jahresfaktoren!$A$28:$B$29,2,),0)</f>
        <v>0</v>
      </c>
      <c r="Y1212" s="175">
        <f>IF(T1212&gt;0,VLOOKUP(T1212,Jahresfaktoren!$A$28:$B$29,2,),0)</f>
        <v>0</v>
      </c>
      <c r="Z1212" s="175">
        <f>IF(U1212&gt;0,VLOOKUP(U1212,Jahresfaktoren!$A$32:$B$33,2,),)</f>
        <v>0</v>
      </c>
      <c r="AA1212" s="177">
        <f t="shared" si="598"/>
        <v>3971.7599999999998</v>
      </c>
      <c r="AB1212" s="177">
        <f t="shared" si="599"/>
        <v>3919.5</v>
      </c>
      <c r="AC1212" s="177" t="str">
        <f t="shared" si="600"/>
        <v/>
      </c>
      <c r="AD1212" s="177" t="str">
        <f t="shared" si="601"/>
        <v/>
      </c>
      <c r="AE1212" s="177" t="str">
        <f t="shared" si="602"/>
        <v/>
      </c>
      <c r="AF1212" s="178">
        <f>IF(Q1212&gt;0,VLOOKUP(H1212,Leistungszahlen!$A$11:$C$158,3,),0)</f>
        <v>0</v>
      </c>
      <c r="AG1212" s="178">
        <f>IF(R1212&gt;0,VLOOKUP(H1212,Leistungszahlen!$A$11:$F$158,6,),IF(T1212&gt;0,VLOOKUP(H1212,Leistungszahlen!$A$11:$F$158,6,),0))</f>
        <v>0</v>
      </c>
      <c r="AH1212" s="179" t="e">
        <f t="shared" si="593"/>
        <v>#DIV/0!</v>
      </c>
      <c r="AI1212" s="179" t="e">
        <f t="shared" si="594"/>
        <v>#DIV/0!</v>
      </c>
      <c r="AJ1212" s="179">
        <f t="shared" si="595"/>
        <v>0</v>
      </c>
      <c r="AK1212" s="179">
        <f t="shared" si="596"/>
        <v>0</v>
      </c>
      <c r="AL1212" s="179">
        <f t="shared" si="597"/>
        <v>0</v>
      </c>
      <c r="AM1212" s="180">
        <f>IF(L1212=1,Stundensätze!$D$13,IF(L1212=2,Stundensätze!$D$17,IF(L1212=4,Stundensätze!$D$21,"")))</f>
        <v>0</v>
      </c>
      <c r="AN1212" s="180">
        <f>IF(L1212=1,Stundensätze!$D$15,IF(L1212=2,Stundensätze!$D$19,IF(L1212=4,Stundensätze!$D$23,"")))</f>
        <v>0</v>
      </c>
      <c r="AO1212" s="180" t="e">
        <f t="shared" si="603"/>
        <v>#DIV/0!</v>
      </c>
      <c r="AP1212" s="180">
        <f t="shared" si="604"/>
        <v>0</v>
      </c>
      <c r="AQ1212" s="192" t="e">
        <f t="shared" si="605"/>
        <v>#DIV/0!</v>
      </c>
      <c r="AR1212" s="192" t="e">
        <f t="shared" si="606"/>
        <v>#DIV/0!</v>
      </c>
      <c r="AS1212" s="193" t="e">
        <f t="shared" si="607"/>
        <v>#DIV/0!</v>
      </c>
      <c r="AT1212" s="258" t="str">
        <f>IF(K1212=0,0,VLOOKUP(K1212,Kostenstellen!A:B,2,FALSE))</f>
        <v xml:space="preserve">Salinenklinik </v>
      </c>
      <c r="AU1212" s="68" t="str">
        <f t="shared" si="589"/>
        <v>A1</v>
      </c>
      <c r="AV1212" s="68" t="str">
        <f t="shared" si="590"/>
        <v>A1</v>
      </c>
      <c r="AW1212" s="68">
        <f>IF(AF1212=0,0,VLOOKUP($H1212,Leistungszahlen!$A$11:$H$158,4,FALSE))</f>
        <v>0</v>
      </c>
      <c r="AX1212" s="68">
        <f>IF(AF1212=0,0,VLOOKUP($H1212,Leistungszahlen!$A$11:$H$158,5,FALSE))</f>
        <v>0</v>
      </c>
      <c r="AY1212" s="68">
        <f>IF(AG1212=0,0,VLOOKUP($H1212,Leistungszahlen!$A$11:$H$158,6,FALSE))</f>
        <v>0</v>
      </c>
      <c r="AZ1212" s="68">
        <f t="shared" si="591"/>
        <v>0</v>
      </c>
      <c r="BA1212" s="68">
        <f t="shared" si="592"/>
        <v>0</v>
      </c>
      <c r="BC1212" s="68">
        <f t="shared" si="608"/>
        <v>0</v>
      </c>
      <c r="BD1212" s="285"/>
    </row>
    <row r="1213" spans="1:56" s="68" customFormat="1">
      <c r="A1213" s="200"/>
      <c r="B1213" s="200"/>
      <c r="C1213" s="200" t="s">
        <v>420</v>
      </c>
      <c r="D1213" s="200" t="s">
        <v>199</v>
      </c>
      <c r="E1213" s="200" t="s">
        <v>350</v>
      </c>
      <c r="F1213" s="200" t="s">
        <v>1440</v>
      </c>
      <c r="G1213" s="200" t="s">
        <v>251</v>
      </c>
      <c r="H1213" s="201" t="s">
        <v>200</v>
      </c>
      <c r="I1213" s="202">
        <v>5.41</v>
      </c>
      <c r="J1213" s="200" t="s">
        <v>778</v>
      </c>
      <c r="K1213" s="176">
        <v>5</v>
      </c>
      <c r="L1213" s="176">
        <v>1</v>
      </c>
      <c r="M1213" s="176"/>
      <c r="N1213" s="286">
        <v>6</v>
      </c>
      <c r="O1213" s="286"/>
      <c r="P1213" s="176"/>
      <c r="Q1213" s="203">
        <f t="shared" si="584"/>
        <v>6</v>
      </c>
      <c r="R1213" s="203">
        <f t="shared" si="585"/>
        <v>0</v>
      </c>
      <c r="S1213" s="203">
        <f t="shared" si="586"/>
        <v>0</v>
      </c>
      <c r="T1213" s="203">
        <f t="shared" si="587"/>
        <v>0</v>
      </c>
      <c r="U1213" s="203">
        <f t="shared" si="588"/>
        <v>0</v>
      </c>
      <c r="V1213" s="175">
        <f>IF(Q1213&gt;0,VLOOKUP(Q1213,Jahresfaktoren!$A$11:$B$24,2,),0)</f>
        <v>302</v>
      </c>
      <c r="W1213" s="175">
        <f>IF(R1213&gt;0,VLOOKUP(R1213,Jahresfaktoren!$D$11:$E$24,2,),0)</f>
        <v>0</v>
      </c>
      <c r="X1213" s="175">
        <f>IF(S1213&gt;0,VLOOKUP(S1213,Jahresfaktoren!$A$28:$B$29,2,),0)</f>
        <v>0</v>
      </c>
      <c r="Y1213" s="175">
        <f>IF(T1213&gt;0,VLOOKUP(T1213,Jahresfaktoren!$A$28:$B$29,2,),0)</f>
        <v>0</v>
      </c>
      <c r="Z1213" s="175">
        <f>IF(U1213&gt;0,VLOOKUP(U1213,Jahresfaktoren!$A$32:$B$33,2,),)</f>
        <v>0</v>
      </c>
      <c r="AA1213" s="177">
        <f t="shared" si="598"/>
        <v>1633.82</v>
      </c>
      <c r="AB1213" s="177" t="str">
        <f t="shared" si="599"/>
        <v/>
      </c>
      <c r="AC1213" s="177" t="str">
        <f t="shared" si="600"/>
        <v/>
      </c>
      <c r="AD1213" s="177" t="str">
        <f t="shared" si="601"/>
        <v/>
      </c>
      <c r="AE1213" s="177" t="str">
        <f t="shared" si="602"/>
        <v/>
      </c>
      <c r="AF1213" s="178">
        <f>IF(Q1213&gt;0,VLOOKUP(H1213,Leistungszahlen!$A$11:$C$158,3,),0)</f>
        <v>0</v>
      </c>
      <c r="AG1213" s="178">
        <f>IF(R1213&gt;0,VLOOKUP(H1213,Leistungszahlen!$A$11:$F$158,6,),IF(T1213&gt;0,VLOOKUP(H1213,Leistungszahlen!$A$11:$F$158,6,),0))</f>
        <v>0</v>
      </c>
      <c r="AH1213" s="179" t="e">
        <f t="shared" si="593"/>
        <v>#DIV/0!</v>
      </c>
      <c r="AI1213" s="179">
        <f t="shared" si="594"/>
        <v>0</v>
      </c>
      <c r="AJ1213" s="179">
        <f t="shared" si="595"/>
        <v>0</v>
      </c>
      <c r="AK1213" s="179">
        <f t="shared" si="596"/>
        <v>0</v>
      </c>
      <c r="AL1213" s="179">
        <f t="shared" si="597"/>
        <v>0</v>
      </c>
      <c r="AM1213" s="180">
        <f>IF(L1213=1,Stundensätze!$D$13,IF(L1213=2,Stundensätze!$D$17,IF(L1213=4,Stundensätze!$D$21,"")))</f>
        <v>0</v>
      </c>
      <c r="AN1213" s="180">
        <f>IF(L1213=1,Stundensätze!$D$15,IF(L1213=2,Stundensätze!$D$19,IF(L1213=4,Stundensätze!$D$23,"")))</f>
        <v>0</v>
      </c>
      <c r="AO1213" s="180" t="e">
        <f t="shared" si="603"/>
        <v>#DIV/0!</v>
      </c>
      <c r="AP1213" s="180">
        <f t="shared" si="604"/>
        <v>0</v>
      </c>
      <c r="AQ1213" s="192" t="e">
        <f t="shared" si="605"/>
        <v>#DIV/0!</v>
      </c>
      <c r="AR1213" s="192" t="e">
        <f t="shared" si="606"/>
        <v>#DIV/0!</v>
      </c>
      <c r="AS1213" s="193" t="e">
        <f t="shared" si="607"/>
        <v>#DIV/0!</v>
      </c>
      <c r="AT1213" s="258" t="str">
        <f>IF(K1213=0,0,VLOOKUP(K1213,Kostenstellen!A:B,2,FALSE))</f>
        <v xml:space="preserve">Salinenklinik </v>
      </c>
      <c r="AU1213" s="68" t="str">
        <f t="shared" si="589"/>
        <v>B</v>
      </c>
      <c r="AV1213" s="68" t="str">
        <f t="shared" si="590"/>
        <v/>
      </c>
      <c r="AW1213" s="68">
        <f>IF(AF1213=0,0,VLOOKUP($H1213,Leistungszahlen!$A$11:$H$158,4,FALSE))</f>
        <v>0</v>
      </c>
      <c r="AX1213" s="68">
        <f>IF(AF1213=0,0,VLOOKUP($H1213,Leistungszahlen!$A$11:$H$158,5,FALSE))</f>
        <v>0</v>
      </c>
      <c r="AY1213" s="68">
        <f>IF(AG1213=0,0,VLOOKUP($H1213,Leistungszahlen!$A$11:$H$158,6,FALSE))</f>
        <v>0</v>
      </c>
      <c r="AZ1213" s="68">
        <f t="shared" si="591"/>
        <v>0</v>
      </c>
      <c r="BA1213" s="68">
        <f t="shared" si="592"/>
        <v>0</v>
      </c>
      <c r="BC1213" s="68">
        <f t="shared" si="608"/>
        <v>0</v>
      </c>
      <c r="BD1213" s="285"/>
    </row>
    <row r="1214" spans="1:56" s="68" customFormat="1">
      <c r="A1214" s="200"/>
      <c r="B1214" s="200"/>
      <c r="C1214" s="200" t="s">
        <v>420</v>
      </c>
      <c r="D1214" s="200" t="s">
        <v>199</v>
      </c>
      <c r="E1214" s="200" t="s">
        <v>350</v>
      </c>
      <c r="F1214" s="200" t="s">
        <v>1441</v>
      </c>
      <c r="G1214" s="200" t="s">
        <v>163</v>
      </c>
      <c r="H1214" s="201" t="s">
        <v>287</v>
      </c>
      <c r="I1214" s="202">
        <v>26.13</v>
      </c>
      <c r="J1214" s="200" t="s">
        <v>560</v>
      </c>
      <c r="K1214" s="176">
        <v>5</v>
      </c>
      <c r="L1214" s="176">
        <v>1</v>
      </c>
      <c r="M1214" s="176"/>
      <c r="N1214" s="286">
        <v>3</v>
      </c>
      <c r="O1214" s="286">
        <v>3</v>
      </c>
      <c r="P1214" s="176"/>
      <c r="Q1214" s="203">
        <f t="shared" si="584"/>
        <v>3</v>
      </c>
      <c r="R1214" s="203">
        <f t="shared" si="585"/>
        <v>3</v>
      </c>
      <c r="S1214" s="203">
        <f t="shared" si="586"/>
        <v>0</v>
      </c>
      <c r="T1214" s="203">
        <f t="shared" si="587"/>
        <v>0</v>
      </c>
      <c r="U1214" s="203">
        <f t="shared" si="588"/>
        <v>0</v>
      </c>
      <c r="V1214" s="175">
        <f>IF(Q1214&gt;0,VLOOKUP(Q1214,Jahresfaktoren!$A$11:$B$24,2,),0)</f>
        <v>152</v>
      </c>
      <c r="W1214" s="175">
        <f>IF(R1214&gt;0,VLOOKUP(R1214,Jahresfaktoren!$D$11:$E$24,2,),0)</f>
        <v>150</v>
      </c>
      <c r="X1214" s="175">
        <f>IF(S1214&gt;0,VLOOKUP(S1214,Jahresfaktoren!$A$28:$B$29,2,),0)</f>
        <v>0</v>
      </c>
      <c r="Y1214" s="175">
        <f>IF(T1214&gt;0,VLOOKUP(T1214,Jahresfaktoren!$A$28:$B$29,2,),0)</f>
        <v>0</v>
      </c>
      <c r="Z1214" s="175">
        <f>IF(U1214&gt;0,VLOOKUP(U1214,Jahresfaktoren!$A$32:$B$33,2,),)</f>
        <v>0</v>
      </c>
      <c r="AA1214" s="177">
        <f t="shared" si="598"/>
        <v>3971.7599999999998</v>
      </c>
      <c r="AB1214" s="177">
        <f t="shared" si="599"/>
        <v>3919.5</v>
      </c>
      <c r="AC1214" s="177" t="str">
        <f t="shared" si="600"/>
        <v/>
      </c>
      <c r="AD1214" s="177" t="str">
        <f t="shared" si="601"/>
        <v/>
      </c>
      <c r="AE1214" s="177" t="str">
        <f t="shared" si="602"/>
        <v/>
      </c>
      <c r="AF1214" s="178">
        <f>IF(Q1214&gt;0,VLOOKUP(H1214,Leistungszahlen!$A$11:$C$158,3,),0)</f>
        <v>0</v>
      </c>
      <c r="AG1214" s="178">
        <f>IF(R1214&gt;0,VLOOKUP(H1214,Leistungszahlen!$A$11:$F$158,6,),IF(T1214&gt;0,VLOOKUP(H1214,Leistungszahlen!$A$11:$F$158,6,),0))</f>
        <v>0</v>
      </c>
      <c r="AH1214" s="179" t="e">
        <f t="shared" si="593"/>
        <v>#DIV/0!</v>
      </c>
      <c r="AI1214" s="179" t="e">
        <f t="shared" si="594"/>
        <v>#DIV/0!</v>
      </c>
      <c r="AJ1214" s="179">
        <f t="shared" si="595"/>
        <v>0</v>
      </c>
      <c r="AK1214" s="179">
        <f t="shared" si="596"/>
        <v>0</v>
      </c>
      <c r="AL1214" s="179">
        <f t="shared" si="597"/>
        <v>0</v>
      </c>
      <c r="AM1214" s="180">
        <f>IF(L1214=1,Stundensätze!$D$13,IF(L1214=2,Stundensätze!$D$17,IF(L1214=4,Stundensätze!$D$21,"")))</f>
        <v>0</v>
      </c>
      <c r="AN1214" s="180">
        <f>IF(L1214=1,Stundensätze!$D$15,IF(L1214=2,Stundensätze!$D$19,IF(L1214=4,Stundensätze!$D$23,"")))</f>
        <v>0</v>
      </c>
      <c r="AO1214" s="180" t="e">
        <f t="shared" si="603"/>
        <v>#DIV/0!</v>
      </c>
      <c r="AP1214" s="180">
        <f t="shared" si="604"/>
        <v>0</v>
      </c>
      <c r="AQ1214" s="192" t="e">
        <f t="shared" si="605"/>
        <v>#DIV/0!</v>
      </c>
      <c r="AR1214" s="192" t="e">
        <f t="shared" si="606"/>
        <v>#DIV/0!</v>
      </c>
      <c r="AS1214" s="193" t="e">
        <f t="shared" si="607"/>
        <v>#DIV/0!</v>
      </c>
      <c r="AT1214" s="258" t="str">
        <f>IF(K1214=0,0,VLOOKUP(K1214,Kostenstellen!A:B,2,FALSE))</f>
        <v xml:space="preserve">Salinenklinik </v>
      </c>
      <c r="AU1214" s="68" t="str">
        <f t="shared" si="589"/>
        <v>A1</v>
      </c>
      <c r="AV1214" s="68" t="str">
        <f t="shared" si="590"/>
        <v>A1</v>
      </c>
      <c r="AW1214" s="68">
        <f>IF(AF1214=0,0,VLOOKUP($H1214,Leistungszahlen!$A$11:$H$158,4,FALSE))</f>
        <v>0</v>
      </c>
      <c r="AX1214" s="68">
        <f>IF(AF1214=0,0,VLOOKUP($H1214,Leistungszahlen!$A$11:$H$158,5,FALSE))</f>
        <v>0</v>
      </c>
      <c r="AY1214" s="68">
        <f>IF(AG1214=0,0,VLOOKUP($H1214,Leistungszahlen!$A$11:$H$158,6,FALSE))</f>
        <v>0</v>
      </c>
      <c r="AZ1214" s="68">
        <f t="shared" si="591"/>
        <v>0</v>
      </c>
      <c r="BA1214" s="68">
        <f t="shared" si="592"/>
        <v>0</v>
      </c>
      <c r="BC1214" s="68">
        <f t="shared" si="608"/>
        <v>0</v>
      </c>
      <c r="BD1214" s="285"/>
    </row>
    <row r="1215" spans="1:56" s="68" customFormat="1">
      <c r="A1215" s="200"/>
      <c r="B1215" s="200"/>
      <c r="C1215" s="200" t="s">
        <v>420</v>
      </c>
      <c r="D1215" s="200" t="s">
        <v>199</v>
      </c>
      <c r="E1215" s="200" t="s">
        <v>350</v>
      </c>
      <c r="F1215" s="200" t="s">
        <v>1441</v>
      </c>
      <c r="G1215" s="200" t="s">
        <v>251</v>
      </c>
      <c r="H1215" s="201" t="s">
        <v>200</v>
      </c>
      <c r="I1215" s="202">
        <v>5.41</v>
      </c>
      <c r="J1215" s="200" t="s">
        <v>778</v>
      </c>
      <c r="K1215" s="176">
        <v>5</v>
      </c>
      <c r="L1215" s="176">
        <v>1</v>
      </c>
      <c r="M1215" s="176"/>
      <c r="N1215" s="286">
        <v>6</v>
      </c>
      <c r="O1215" s="286"/>
      <c r="P1215" s="176"/>
      <c r="Q1215" s="203">
        <f t="shared" si="584"/>
        <v>6</v>
      </c>
      <c r="R1215" s="203">
        <f t="shared" si="585"/>
        <v>0</v>
      </c>
      <c r="S1215" s="203">
        <f t="shared" si="586"/>
        <v>0</v>
      </c>
      <c r="T1215" s="203">
        <f t="shared" si="587"/>
        <v>0</v>
      </c>
      <c r="U1215" s="203">
        <f t="shared" si="588"/>
        <v>0</v>
      </c>
      <c r="V1215" s="175">
        <f>IF(Q1215&gt;0,VLOOKUP(Q1215,Jahresfaktoren!$A$11:$B$24,2,),0)</f>
        <v>302</v>
      </c>
      <c r="W1215" s="175">
        <f>IF(R1215&gt;0,VLOOKUP(R1215,Jahresfaktoren!$D$11:$E$24,2,),0)</f>
        <v>0</v>
      </c>
      <c r="X1215" s="175">
        <f>IF(S1215&gt;0,VLOOKUP(S1215,Jahresfaktoren!$A$28:$B$29,2,),0)</f>
        <v>0</v>
      </c>
      <c r="Y1215" s="175">
        <f>IF(T1215&gt;0,VLOOKUP(T1215,Jahresfaktoren!$A$28:$B$29,2,),0)</f>
        <v>0</v>
      </c>
      <c r="Z1215" s="175">
        <f>IF(U1215&gt;0,VLOOKUP(U1215,Jahresfaktoren!$A$32:$B$33,2,),)</f>
        <v>0</v>
      </c>
      <c r="AA1215" s="177">
        <f t="shared" si="598"/>
        <v>1633.82</v>
      </c>
      <c r="AB1215" s="177" t="str">
        <f t="shared" si="599"/>
        <v/>
      </c>
      <c r="AC1215" s="177" t="str">
        <f t="shared" si="600"/>
        <v/>
      </c>
      <c r="AD1215" s="177" t="str">
        <f t="shared" si="601"/>
        <v/>
      </c>
      <c r="AE1215" s="177" t="str">
        <f t="shared" si="602"/>
        <v/>
      </c>
      <c r="AF1215" s="178">
        <f>IF(Q1215&gt;0,VLOOKUP(H1215,Leistungszahlen!$A$11:$C$158,3,),0)</f>
        <v>0</v>
      </c>
      <c r="AG1215" s="178">
        <f>IF(R1215&gt;0,VLOOKUP(H1215,Leistungszahlen!$A$11:$F$158,6,),IF(T1215&gt;0,VLOOKUP(H1215,Leistungszahlen!$A$11:$F$158,6,),0))</f>
        <v>0</v>
      </c>
      <c r="AH1215" s="179" t="e">
        <f t="shared" si="593"/>
        <v>#DIV/0!</v>
      </c>
      <c r="AI1215" s="179">
        <f t="shared" si="594"/>
        <v>0</v>
      </c>
      <c r="AJ1215" s="179">
        <f t="shared" si="595"/>
        <v>0</v>
      </c>
      <c r="AK1215" s="179">
        <f t="shared" si="596"/>
        <v>0</v>
      </c>
      <c r="AL1215" s="179">
        <f t="shared" si="597"/>
        <v>0</v>
      </c>
      <c r="AM1215" s="180">
        <f>IF(L1215=1,Stundensätze!$D$13,IF(L1215=2,Stundensätze!$D$17,IF(L1215=4,Stundensätze!$D$21,"")))</f>
        <v>0</v>
      </c>
      <c r="AN1215" s="180">
        <f>IF(L1215=1,Stundensätze!$D$15,IF(L1215=2,Stundensätze!$D$19,IF(L1215=4,Stundensätze!$D$23,"")))</f>
        <v>0</v>
      </c>
      <c r="AO1215" s="180" t="e">
        <f t="shared" si="603"/>
        <v>#DIV/0!</v>
      </c>
      <c r="AP1215" s="180">
        <f t="shared" si="604"/>
        <v>0</v>
      </c>
      <c r="AQ1215" s="192" t="e">
        <f t="shared" si="605"/>
        <v>#DIV/0!</v>
      </c>
      <c r="AR1215" s="192" t="e">
        <f t="shared" si="606"/>
        <v>#DIV/0!</v>
      </c>
      <c r="AS1215" s="193" t="e">
        <f t="shared" si="607"/>
        <v>#DIV/0!</v>
      </c>
      <c r="AT1215" s="258" t="str">
        <f>IF(K1215=0,0,VLOOKUP(K1215,Kostenstellen!A:B,2,FALSE))</f>
        <v xml:space="preserve">Salinenklinik </v>
      </c>
      <c r="AU1215" s="68" t="str">
        <f t="shared" si="589"/>
        <v>B</v>
      </c>
      <c r="AV1215" s="68" t="str">
        <f t="shared" si="590"/>
        <v/>
      </c>
      <c r="AW1215" s="68">
        <f>IF(AF1215=0,0,VLOOKUP($H1215,Leistungszahlen!$A$11:$H$158,4,FALSE))</f>
        <v>0</v>
      </c>
      <c r="AX1215" s="68">
        <f>IF(AF1215=0,0,VLOOKUP($H1215,Leistungszahlen!$A$11:$H$158,5,FALSE))</f>
        <v>0</v>
      </c>
      <c r="AY1215" s="68">
        <f>IF(AG1215=0,0,VLOOKUP($H1215,Leistungszahlen!$A$11:$H$158,6,FALSE))</f>
        <v>0</v>
      </c>
      <c r="AZ1215" s="68">
        <f t="shared" si="591"/>
        <v>0</v>
      </c>
      <c r="BA1215" s="68">
        <f t="shared" si="592"/>
        <v>0</v>
      </c>
      <c r="BC1215" s="68">
        <f t="shared" si="608"/>
        <v>0</v>
      </c>
      <c r="BD1215" s="285"/>
    </row>
    <row r="1216" spans="1:56" s="68" customFormat="1">
      <c r="A1216" s="200"/>
      <c r="B1216" s="200"/>
      <c r="C1216" s="200" t="s">
        <v>420</v>
      </c>
      <c r="D1216" s="200" t="s">
        <v>199</v>
      </c>
      <c r="E1216" s="200" t="s">
        <v>350</v>
      </c>
      <c r="F1216" s="200" t="s">
        <v>1442</v>
      </c>
      <c r="G1216" s="200" t="s">
        <v>163</v>
      </c>
      <c r="H1216" s="201" t="s">
        <v>287</v>
      </c>
      <c r="I1216" s="202">
        <v>21.55</v>
      </c>
      <c r="J1216" s="200" t="s">
        <v>560</v>
      </c>
      <c r="K1216" s="176">
        <v>5</v>
      </c>
      <c r="L1216" s="176">
        <v>1</v>
      </c>
      <c r="M1216" s="176"/>
      <c r="N1216" s="286">
        <v>3</v>
      </c>
      <c r="O1216" s="286">
        <v>3</v>
      </c>
      <c r="P1216" s="176"/>
      <c r="Q1216" s="203">
        <f t="shared" si="584"/>
        <v>3</v>
      </c>
      <c r="R1216" s="203">
        <f t="shared" si="585"/>
        <v>3</v>
      </c>
      <c r="S1216" s="203">
        <f t="shared" si="586"/>
        <v>0</v>
      </c>
      <c r="T1216" s="203">
        <f t="shared" si="587"/>
        <v>0</v>
      </c>
      <c r="U1216" s="203">
        <f t="shared" si="588"/>
        <v>0</v>
      </c>
      <c r="V1216" s="175">
        <f>IF(Q1216&gt;0,VLOOKUP(Q1216,Jahresfaktoren!$A$11:$B$24,2,),0)</f>
        <v>152</v>
      </c>
      <c r="W1216" s="175">
        <f>IF(R1216&gt;0,VLOOKUP(R1216,Jahresfaktoren!$D$11:$E$24,2,),0)</f>
        <v>150</v>
      </c>
      <c r="X1216" s="175">
        <f>IF(S1216&gt;0,VLOOKUP(S1216,Jahresfaktoren!$A$28:$B$29,2,),0)</f>
        <v>0</v>
      </c>
      <c r="Y1216" s="175">
        <f>IF(T1216&gt;0,VLOOKUP(T1216,Jahresfaktoren!$A$28:$B$29,2,),0)</f>
        <v>0</v>
      </c>
      <c r="Z1216" s="175">
        <f>IF(U1216&gt;0,VLOOKUP(U1216,Jahresfaktoren!$A$32:$B$33,2,),)</f>
        <v>0</v>
      </c>
      <c r="AA1216" s="177">
        <f t="shared" si="598"/>
        <v>3275.6</v>
      </c>
      <c r="AB1216" s="177">
        <f t="shared" si="599"/>
        <v>3232.5</v>
      </c>
      <c r="AC1216" s="177" t="str">
        <f t="shared" si="600"/>
        <v/>
      </c>
      <c r="AD1216" s="177" t="str">
        <f t="shared" si="601"/>
        <v/>
      </c>
      <c r="AE1216" s="177" t="str">
        <f t="shared" si="602"/>
        <v/>
      </c>
      <c r="AF1216" s="178">
        <f>IF(Q1216&gt;0,VLOOKUP(H1216,Leistungszahlen!$A$11:$C$158,3,),0)</f>
        <v>0</v>
      </c>
      <c r="AG1216" s="178">
        <f>IF(R1216&gt;0,VLOOKUP(H1216,Leistungszahlen!$A$11:$F$158,6,),IF(T1216&gt;0,VLOOKUP(H1216,Leistungszahlen!$A$11:$F$158,6,),0))</f>
        <v>0</v>
      </c>
      <c r="AH1216" s="179" t="e">
        <f t="shared" si="593"/>
        <v>#DIV/0!</v>
      </c>
      <c r="AI1216" s="179" t="e">
        <f t="shared" si="594"/>
        <v>#DIV/0!</v>
      </c>
      <c r="AJ1216" s="179">
        <f t="shared" si="595"/>
        <v>0</v>
      </c>
      <c r="AK1216" s="179">
        <f t="shared" si="596"/>
        <v>0</v>
      </c>
      <c r="AL1216" s="179">
        <f t="shared" si="597"/>
        <v>0</v>
      </c>
      <c r="AM1216" s="180">
        <f>IF(L1216=1,Stundensätze!$D$13,IF(L1216=2,Stundensätze!$D$17,IF(L1216=4,Stundensätze!$D$21,"")))</f>
        <v>0</v>
      </c>
      <c r="AN1216" s="180">
        <f>IF(L1216=1,Stundensätze!$D$15,IF(L1216=2,Stundensätze!$D$19,IF(L1216=4,Stundensätze!$D$23,"")))</f>
        <v>0</v>
      </c>
      <c r="AO1216" s="180" t="e">
        <f t="shared" si="603"/>
        <v>#DIV/0!</v>
      </c>
      <c r="AP1216" s="180">
        <f t="shared" si="604"/>
        <v>0</v>
      </c>
      <c r="AQ1216" s="192" t="e">
        <f t="shared" si="605"/>
        <v>#DIV/0!</v>
      </c>
      <c r="AR1216" s="192" t="e">
        <f t="shared" si="606"/>
        <v>#DIV/0!</v>
      </c>
      <c r="AS1216" s="193" t="e">
        <f t="shared" si="607"/>
        <v>#DIV/0!</v>
      </c>
      <c r="AT1216" s="258" t="str">
        <f>IF(K1216=0,0,VLOOKUP(K1216,Kostenstellen!A:B,2,FALSE))</f>
        <v xml:space="preserve">Salinenklinik </v>
      </c>
      <c r="AU1216" s="68" t="str">
        <f t="shared" si="589"/>
        <v>A1</v>
      </c>
      <c r="AV1216" s="68" t="str">
        <f t="shared" si="590"/>
        <v>A1</v>
      </c>
      <c r="AW1216" s="68">
        <f>IF(AF1216=0,0,VLOOKUP($H1216,Leistungszahlen!$A$11:$H$158,4,FALSE))</f>
        <v>0</v>
      </c>
      <c r="AX1216" s="68">
        <f>IF(AF1216=0,0,VLOOKUP($H1216,Leistungszahlen!$A$11:$H$158,5,FALSE))</f>
        <v>0</v>
      </c>
      <c r="AY1216" s="68">
        <f>IF(AG1216=0,0,VLOOKUP($H1216,Leistungszahlen!$A$11:$H$158,6,FALSE))</f>
        <v>0</v>
      </c>
      <c r="AZ1216" s="68">
        <f t="shared" si="591"/>
        <v>0</v>
      </c>
      <c r="BA1216" s="68">
        <f t="shared" si="592"/>
        <v>0</v>
      </c>
      <c r="BC1216" s="68">
        <f t="shared" si="608"/>
        <v>0</v>
      </c>
      <c r="BD1216" s="285"/>
    </row>
    <row r="1217" spans="1:56" s="68" customFormat="1">
      <c r="A1217" s="200"/>
      <c r="B1217" s="200"/>
      <c r="C1217" s="200" t="s">
        <v>420</v>
      </c>
      <c r="D1217" s="200" t="s">
        <v>199</v>
      </c>
      <c r="E1217" s="200" t="s">
        <v>350</v>
      </c>
      <c r="F1217" s="200" t="s">
        <v>1442</v>
      </c>
      <c r="G1217" s="200" t="s">
        <v>251</v>
      </c>
      <c r="H1217" s="201" t="s">
        <v>200</v>
      </c>
      <c r="I1217" s="202">
        <v>5.32</v>
      </c>
      <c r="J1217" s="200" t="s">
        <v>778</v>
      </c>
      <c r="K1217" s="176">
        <v>5</v>
      </c>
      <c r="L1217" s="176">
        <v>1</v>
      </c>
      <c r="M1217" s="176"/>
      <c r="N1217" s="286">
        <v>6</v>
      </c>
      <c r="O1217" s="286"/>
      <c r="P1217" s="176"/>
      <c r="Q1217" s="203">
        <f t="shared" si="584"/>
        <v>6</v>
      </c>
      <c r="R1217" s="203">
        <f t="shared" si="585"/>
        <v>0</v>
      </c>
      <c r="S1217" s="203">
        <f t="shared" si="586"/>
        <v>0</v>
      </c>
      <c r="T1217" s="203">
        <f t="shared" si="587"/>
        <v>0</v>
      </c>
      <c r="U1217" s="203">
        <f t="shared" si="588"/>
        <v>0</v>
      </c>
      <c r="V1217" s="175">
        <f>IF(Q1217&gt;0,VLOOKUP(Q1217,Jahresfaktoren!$A$11:$B$24,2,),0)</f>
        <v>302</v>
      </c>
      <c r="W1217" s="175">
        <f>IF(R1217&gt;0,VLOOKUP(R1217,Jahresfaktoren!$D$11:$E$24,2,),0)</f>
        <v>0</v>
      </c>
      <c r="X1217" s="175">
        <f>IF(S1217&gt;0,VLOOKUP(S1217,Jahresfaktoren!$A$28:$B$29,2,),0)</f>
        <v>0</v>
      </c>
      <c r="Y1217" s="175">
        <f>IF(T1217&gt;0,VLOOKUP(T1217,Jahresfaktoren!$A$28:$B$29,2,),0)</f>
        <v>0</v>
      </c>
      <c r="Z1217" s="175">
        <f>IF(U1217&gt;0,VLOOKUP(U1217,Jahresfaktoren!$A$32:$B$33,2,),)</f>
        <v>0</v>
      </c>
      <c r="AA1217" s="177">
        <f t="shared" si="598"/>
        <v>1606.64</v>
      </c>
      <c r="AB1217" s="177" t="str">
        <f t="shared" si="599"/>
        <v/>
      </c>
      <c r="AC1217" s="177" t="str">
        <f t="shared" si="600"/>
        <v/>
      </c>
      <c r="AD1217" s="177" t="str">
        <f t="shared" si="601"/>
        <v/>
      </c>
      <c r="AE1217" s="177" t="str">
        <f t="shared" si="602"/>
        <v/>
      </c>
      <c r="AF1217" s="178">
        <f>IF(Q1217&gt;0,VLOOKUP(H1217,Leistungszahlen!$A$11:$C$158,3,),0)</f>
        <v>0</v>
      </c>
      <c r="AG1217" s="178">
        <f>IF(R1217&gt;0,VLOOKUP(H1217,Leistungszahlen!$A$11:$F$158,6,),IF(T1217&gt;0,VLOOKUP(H1217,Leistungszahlen!$A$11:$F$158,6,),0))</f>
        <v>0</v>
      </c>
      <c r="AH1217" s="179" t="e">
        <f t="shared" si="593"/>
        <v>#DIV/0!</v>
      </c>
      <c r="AI1217" s="179">
        <f t="shared" si="594"/>
        <v>0</v>
      </c>
      <c r="AJ1217" s="179">
        <f t="shared" si="595"/>
        <v>0</v>
      </c>
      <c r="AK1217" s="179">
        <f t="shared" si="596"/>
        <v>0</v>
      </c>
      <c r="AL1217" s="179">
        <f t="shared" si="597"/>
        <v>0</v>
      </c>
      <c r="AM1217" s="180">
        <f>IF(L1217=1,Stundensätze!$D$13,IF(L1217=2,Stundensätze!$D$17,IF(L1217=4,Stundensätze!$D$21,"")))</f>
        <v>0</v>
      </c>
      <c r="AN1217" s="180">
        <f>IF(L1217=1,Stundensätze!$D$15,IF(L1217=2,Stundensätze!$D$19,IF(L1217=4,Stundensätze!$D$23,"")))</f>
        <v>0</v>
      </c>
      <c r="AO1217" s="180" t="e">
        <f t="shared" si="603"/>
        <v>#DIV/0!</v>
      </c>
      <c r="AP1217" s="180">
        <f t="shared" si="604"/>
        <v>0</v>
      </c>
      <c r="AQ1217" s="192" t="e">
        <f t="shared" si="605"/>
        <v>#DIV/0!</v>
      </c>
      <c r="AR1217" s="192" t="e">
        <f t="shared" si="606"/>
        <v>#DIV/0!</v>
      </c>
      <c r="AS1217" s="193" t="e">
        <f t="shared" si="607"/>
        <v>#DIV/0!</v>
      </c>
      <c r="AT1217" s="258" t="str">
        <f>IF(K1217=0,0,VLOOKUP(K1217,Kostenstellen!A:B,2,FALSE))</f>
        <v xml:space="preserve">Salinenklinik </v>
      </c>
      <c r="AU1217" s="68" t="str">
        <f t="shared" si="589"/>
        <v>B</v>
      </c>
      <c r="AV1217" s="68" t="str">
        <f t="shared" si="590"/>
        <v/>
      </c>
      <c r="AW1217" s="68">
        <f>IF(AF1217=0,0,VLOOKUP($H1217,Leistungszahlen!$A$11:$H$158,4,FALSE))</f>
        <v>0</v>
      </c>
      <c r="AX1217" s="68">
        <f>IF(AF1217=0,0,VLOOKUP($H1217,Leistungszahlen!$A$11:$H$158,5,FALSE))</f>
        <v>0</v>
      </c>
      <c r="AY1217" s="68">
        <f>IF(AG1217=0,0,VLOOKUP($H1217,Leistungszahlen!$A$11:$H$158,6,FALSE))</f>
        <v>0</v>
      </c>
      <c r="AZ1217" s="68">
        <f t="shared" si="591"/>
        <v>0</v>
      </c>
      <c r="BA1217" s="68">
        <f t="shared" si="592"/>
        <v>0</v>
      </c>
      <c r="BC1217" s="68">
        <f t="shared" si="608"/>
        <v>0</v>
      </c>
      <c r="BD1217" s="285"/>
    </row>
    <row r="1218" spans="1:56" s="68" customFormat="1">
      <c r="A1218" s="200"/>
      <c r="B1218" s="200"/>
      <c r="C1218" s="200" t="s">
        <v>420</v>
      </c>
      <c r="D1218" s="200" t="s">
        <v>199</v>
      </c>
      <c r="E1218" s="200" t="s">
        <v>350</v>
      </c>
      <c r="F1218" s="200" t="s">
        <v>1443</v>
      </c>
      <c r="G1218" s="200" t="s">
        <v>163</v>
      </c>
      <c r="H1218" s="201" t="s">
        <v>287</v>
      </c>
      <c r="I1218" s="202">
        <v>21.55</v>
      </c>
      <c r="J1218" s="200" t="s">
        <v>560</v>
      </c>
      <c r="K1218" s="176">
        <v>5</v>
      </c>
      <c r="L1218" s="176">
        <v>1</v>
      </c>
      <c r="M1218" s="176"/>
      <c r="N1218" s="286">
        <v>3</v>
      </c>
      <c r="O1218" s="286">
        <v>3</v>
      </c>
      <c r="P1218" s="176"/>
      <c r="Q1218" s="203">
        <f t="shared" si="584"/>
        <v>3</v>
      </c>
      <c r="R1218" s="203">
        <f t="shared" si="585"/>
        <v>3</v>
      </c>
      <c r="S1218" s="203">
        <f t="shared" si="586"/>
        <v>0</v>
      </c>
      <c r="T1218" s="203">
        <f t="shared" si="587"/>
        <v>0</v>
      </c>
      <c r="U1218" s="203">
        <f t="shared" si="588"/>
        <v>0</v>
      </c>
      <c r="V1218" s="175">
        <f>IF(Q1218&gt;0,VLOOKUP(Q1218,Jahresfaktoren!$A$11:$B$24,2,),0)</f>
        <v>152</v>
      </c>
      <c r="W1218" s="175">
        <f>IF(R1218&gt;0,VLOOKUP(R1218,Jahresfaktoren!$D$11:$E$24,2,),0)</f>
        <v>150</v>
      </c>
      <c r="X1218" s="175">
        <f>IF(S1218&gt;0,VLOOKUP(S1218,Jahresfaktoren!$A$28:$B$29,2,),0)</f>
        <v>0</v>
      </c>
      <c r="Y1218" s="175">
        <f>IF(T1218&gt;0,VLOOKUP(T1218,Jahresfaktoren!$A$28:$B$29,2,),0)</f>
        <v>0</v>
      </c>
      <c r="Z1218" s="175">
        <f>IF(U1218&gt;0,VLOOKUP(U1218,Jahresfaktoren!$A$32:$B$33,2,),)</f>
        <v>0</v>
      </c>
      <c r="AA1218" s="177">
        <f t="shared" si="598"/>
        <v>3275.6</v>
      </c>
      <c r="AB1218" s="177">
        <f t="shared" si="599"/>
        <v>3232.5</v>
      </c>
      <c r="AC1218" s="177" t="str">
        <f t="shared" si="600"/>
        <v/>
      </c>
      <c r="AD1218" s="177" t="str">
        <f t="shared" si="601"/>
        <v/>
      </c>
      <c r="AE1218" s="177" t="str">
        <f t="shared" si="602"/>
        <v/>
      </c>
      <c r="AF1218" s="178">
        <f>IF(Q1218&gt;0,VLOOKUP(H1218,Leistungszahlen!$A$11:$C$158,3,),0)</f>
        <v>0</v>
      </c>
      <c r="AG1218" s="178">
        <f>IF(R1218&gt;0,VLOOKUP(H1218,Leistungszahlen!$A$11:$F$158,6,),IF(T1218&gt;0,VLOOKUP(H1218,Leistungszahlen!$A$11:$F$158,6,),0))</f>
        <v>0</v>
      </c>
      <c r="AH1218" s="179" t="e">
        <f t="shared" si="593"/>
        <v>#DIV/0!</v>
      </c>
      <c r="AI1218" s="179" t="e">
        <f t="shared" si="594"/>
        <v>#DIV/0!</v>
      </c>
      <c r="AJ1218" s="179">
        <f t="shared" si="595"/>
        <v>0</v>
      </c>
      <c r="AK1218" s="179">
        <f t="shared" si="596"/>
        <v>0</v>
      </c>
      <c r="AL1218" s="179">
        <f t="shared" si="597"/>
        <v>0</v>
      </c>
      <c r="AM1218" s="180">
        <f>IF(L1218=1,Stundensätze!$D$13,IF(L1218=2,Stundensätze!$D$17,IF(L1218=4,Stundensätze!$D$21,"")))</f>
        <v>0</v>
      </c>
      <c r="AN1218" s="180">
        <f>IF(L1218=1,Stundensätze!$D$15,IF(L1218=2,Stundensätze!$D$19,IF(L1218=4,Stundensätze!$D$23,"")))</f>
        <v>0</v>
      </c>
      <c r="AO1218" s="180" t="e">
        <f t="shared" si="603"/>
        <v>#DIV/0!</v>
      </c>
      <c r="AP1218" s="180">
        <f t="shared" si="604"/>
        <v>0</v>
      </c>
      <c r="AQ1218" s="192" t="e">
        <f t="shared" si="605"/>
        <v>#DIV/0!</v>
      </c>
      <c r="AR1218" s="192" t="e">
        <f t="shared" si="606"/>
        <v>#DIV/0!</v>
      </c>
      <c r="AS1218" s="193" t="e">
        <f t="shared" si="607"/>
        <v>#DIV/0!</v>
      </c>
      <c r="AT1218" s="258" t="str">
        <f>IF(K1218=0,0,VLOOKUP(K1218,Kostenstellen!A:B,2,FALSE))</f>
        <v xml:space="preserve">Salinenklinik </v>
      </c>
      <c r="AU1218" s="68" t="str">
        <f t="shared" si="589"/>
        <v>A1</v>
      </c>
      <c r="AV1218" s="68" t="str">
        <f t="shared" si="590"/>
        <v>A1</v>
      </c>
      <c r="AW1218" s="68">
        <f>IF(AF1218=0,0,VLOOKUP($H1218,Leistungszahlen!$A$11:$H$158,4,FALSE))</f>
        <v>0</v>
      </c>
      <c r="AX1218" s="68">
        <f>IF(AF1218=0,0,VLOOKUP($H1218,Leistungszahlen!$A$11:$H$158,5,FALSE))</f>
        <v>0</v>
      </c>
      <c r="AY1218" s="68">
        <f>IF(AG1218=0,0,VLOOKUP($H1218,Leistungszahlen!$A$11:$H$158,6,FALSE))</f>
        <v>0</v>
      </c>
      <c r="AZ1218" s="68">
        <f t="shared" si="591"/>
        <v>0</v>
      </c>
      <c r="BA1218" s="68">
        <f t="shared" si="592"/>
        <v>0</v>
      </c>
      <c r="BC1218" s="68">
        <f t="shared" si="608"/>
        <v>0</v>
      </c>
      <c r="BD1218" s="285"/>
    </row>
    <row r="1219" spans="1:56" s="68" customFormat="1">
      <c r="A1219" s="200"/>
      <c r="B1219" s="200"/>
      <c r="C1219" s="200" t="s">
        <v>420</v>
      </c>
      <c r="D1219" s="200" t="s">
        <v>199</v>
      </c>
      <c r="E1219" s="200" t="s">
        <v>350</v>
      </c>
      <c r="F1219" s="200" t="s">
        <v>1423</v>
      </c>
      <c r="G1219" s="200" t="s">
        <v>251</v>
      </c>
      <c r="H1219" s="201" t="s">
        <v>200</v>
      </c>
      <c r="I1219" s="202">
        <v>5.32</v>
      </c>
      <c r="J1219" s="200" t="s">
        <v>778</v>
      </c>
      <c r="K1219" s="176">
        <v>5</v>
      </c>
      <c r="L1219" s="176">
        <v>1</v>
      </c>
      <c r="M1219" s="176"/>
      <c r="N1219" s="286">
        <v>6</v>
      </c>
      <c r="O1219" s="286"/>
      <c r="P1219" s="176"/>
      <c r="Q1219" s="203">
        <f t="shared" ref="Q1219:Q1282" si="609">IF(M1219="x",0,IF(N1219=7,6,IF(N1219=14,12,IF(N1219="12+5",11,N1219))))</f>
        <v>6</v>
      </c>
      <c r="R1219" s="203">
        <f t="shared" ref="R1219:R1282" si="610">IF(M1219="x",0,IF(O1219=0,0,IF(N1219=7,0,IF(N1219+O1219=7,O1219-1,O1219))))</f>
        <v>0</v>
      </c>
      <c r="S1219" s="203">
        <f t="shared" ref="S1219:S1282" si="611">IF(M1219="x",0,IF(N1219=7,1,IF(N1219=14,2,IF(AND(N1219=12,O1219=5),1,IF(N1219="12+5",1,0)))))</f>
        <v>0</v>
      </c>
      <c r="T1219" s="203">
        <f t="shared" ref="T1219:T1282" si="612">IF(M1219="x",0,IF(O1219=0,0,IF(N1219=7,0,IF(N1219+O1219=7,1,0))))</f>
        <v>0</v>
      </c>
      <c r="U1219" s="203">
        <f t="shared" ref="U1219:U1282" si="613">T1219+S1219</f>
        <v>0</v>
      </c>
      <c r="V1219" s="175">
        <f>IF(Q1219&gt;0,VLOOKUP(Q1219,Jahresfaktoren!$A$11:$B$24,2,),0)</f>
        <v>302</v>
      </c>
      <c r="W1219" s="175">
        <f>IF(R1219&gt;0,VLOOKUP(R1219,Jahresfaktoren!$D$11:$E$24,2,),0)</f>
        <v>0</v>
      </c>
      <c r="X1219" s="175">
        <f>IF(S1219&gt;0,VLOOKUP(S1219,Jahresfaktoren!$A$28:$B$29,2,),0)</f>
        <v>0</v>
      </c>
      <c r="Y1219" s="175">
        <f>IF(T1219&gt;0,VLOOKUP(T1219,Jahresfaktoren!$A$28:$B$29,2,),0)</f>
        <v>0</v>
      </c>
      <c r="Z1219" s="175">
        <f>IF(U1219&gt;0,VLOOKUP(U1219,Jahresfaktoren!$A$32:$B$33,2,),)</f>
        <v>0</v>
      </c>
      <c r="AA1219" s="177">
        <f t="shared" si="598"/>
        <v>1606.64</v>
      </c>
      <c r="AB1219" s="177" t="str">
        <f t="shared" si="599"/>
        <v/>
      </c>
      <c r="AC1219" s="177" t="str">
        <f t="shared" si="600"/>
        <v/>
      </c>
      <c r="AD1219" s="177" t="str">
        <f t="shared" si="601"/>
        <v/>
      </c>
      <c r="AE1219" s="177" t="str">
        <f t="shared" si="602"/>
        <v/>
      </c>
      <c r="AF1219" s="178">
        <f>IF(Q1219&gt;0,VLOOKUP(H1219,Leistungszahlen!$A$11:$C$158,3,),0)</f>
        <v>0</v>
      </c>
      <c r="AG1219" s="178">
        <f>IF(R1219&gt;0,VLOOKUP(H1219,Leistungszahlen!$A$11:$F$158,6,),IF(T1219&gt;0,VLOOKUP(H1219,Leistungszahlen!$A$11:$F$158,6,),0))</f>
        <v>0</v>
      </c>
      <c r="AH1219" s="179" t="e">
        <f t="shared" si="593"/>
        <v>#DIV/0!</v>
      </c>
      <c r="AI1219" s="179">
        <f t="shared" si="594"/>
        <v>0</v>
      </c>
      <c r="AJ1219" s="179">
        <f t="shared" si="595"/>
        <v>0</v>
      </c>
      <c r="AK1219" s="179">
        <f t="shared" si="596"/>
        <v>0</v>
      </c>
      <c r="AL1219" s="179">
        <f t="shared" si="597"/>
        <v>0</v>
      </c>
      <c r="AM1219" s="180">
        <f>IF(L1219=1,Stundensätze!$D$13,IF(L1219=2,Stundensätze!$D$17,IF(L1219=4,Stundensätze!$D$21,"")))</f>
        <v>0</v>
      </c>
      <c r="AN1219" s="180">
        <f>IF(L1219=1,Stundensätze!$D$15,IF(L1219=2,Stundensätze!$D$19,IF(L1219=4,Stundensätze!$D$23,"")))</f>
        <v>0</v>
      </c>
      <c r="AO1219" s="180" t="e">
        <f t="shared" si="603"/>
        <v>#DIV/0!</v>
      </c>
      <c r="AP1219" s="180">
        <f t="shared" si="604"/>
        <v>0</v>
      </c>
      <c r="AQ1219" s="192" t="e">
        <f t="shared" si="605"/>
        <v>#DIV/0!</v>
      </c>
      <c r="AR1219" s="192" t="e">
        <f t="shared" si="606"/>
        <v>#DIV/0!</v>
      </c>
      <c r="AS1219" s="193" t="e">
        <f t="shared" si="607"/>
        <v>#DIV/0!</v>
      </c>
      <c r="AT1219" s="258" t="str">
        <f>IF(K1219=0,0,VLOOKUP(K1219,Kostenstellen!A:B,2,FALSE))</f>
        <v xml:space="preserve">Salinenklinik </v>
      </c>
      <c r="AU1219" s="68" t="str">
        <f t="shared" ref="AU1219:AU1282" si="614">IF(SUM(V1219:Z1219)&gt;0,H1219,"")</f>
        <v>B</v>
      </c>
      <c r="AV1219" s="68" t="str">
        <f t="shared" ref="AV1219:AV1282" si="615">IF(SUM(R1219+T1219)&gt;0,H1219,"")</f>
        <v/>
      </c>
      <c r="AW1219" s="68">
        <f>IF(AF1219=0,0,VLOOKUP($H1219,Leistungszahlen!$A$11:$H$158,4,FALSE))</f>
        <v>0</v>
      </c>
      <c r="AX1219" s="68">
        <f>IF(AF1219=0,0,VLOOKUP($H1219,Leistungszahlen!$A$11:$H$158,5,FALSE))</f>
        <v>0</v>
      </c>
      <c r="AY1219" s="68">
        <f>IF(AG1219=0,0,VLOOKUP($H1219,Leistungszahlen!$A$11:$H$158,6,FALSE))</f>
        <v>0</v>
      </c>
      <c r="AZ1219" s="68">
        <f t="shared" ref="AZ1219:AZ1282" si="616">IF(AX1219&lt;AF1219,1,IF(AG1219&gt;AY1219,1,0))</f>
        <v>0</v>
      </c>
      <c r="BA1219" s="68">
        <f t="shared" ref="BA1219:BA1282" si="617">IF(AF1219&gt;AX1219,1,IF(AG1219&gt;AY1219,1,0))</f>
        <v>0</v>
      </c>
      <c r="BC1219" s="68">
        <f t="shared" si="608"/>
        <v>0</v>
      </c>
      <c r="BD1219" s="285"/>
    </row>
    <row r="1220" spans="1:56" s="68" customFormat="1">
      <c r="A1220" s="200"/>
      <c r="B1220" s="200"/>
      <c r="C1220" s="200" t="s">
        <v>420</v>
      </c>
      <c r="D1220" s="200" t="s">
        <v>199</v>
      </c>
      <c r="E1220" s="200" t="s">
        <v>350</v>
      </c>
      <c r="F1220" s="200" t="s">
        <v>1444</v>
      </c>
      <c r="G1220" s="200" t="s">
        <v>163</v>
      </c>
      <c r="H1220" s="201" t="s">
        <v>287</v>
      </c>
      <c r="I1220" s="202">
        <v>21.55</v>
      </c>
      <c r="J1220" s="200" t="s">
        <v>560</v>
      </c>
      <c r="K1220" s="176">
        <v>5</v>
      </c>
      <c r="L1220" s="176">
        <v>1</v>
      </c>
      <c r="M1220" s="176"/>
      <c r="N1220" s="286">
        <v>3</v>
      </c>
      <c r="O1220" s="286">
        <v>3</v>
      </c>
      <c r="P1220" s="176"/>
      <c r="Q1220" s="203">
        <f t="shared" si="609"/>
        <v>3</v>
      </c>
      <c r="R1220" s="203">
        <f t="shared" si="610"/>
        <v>3</v>
      </c>
      <c r="S1220" s="203">
        <f t="shared" si="611"/>
        <v>0</v>
      </c>
      <c r="T1220" s="203">
        <f t="shared" si="612"/>
        <v>0</v>
      </c>
      <c r="U1220" s="203">
        <f t="shared" si="613"/>
        <v>0</v>
      </c>
      <c r="V1220" s="175">
        <f>IF(Q1220&gt;0,VLOOKUP(Q1220,Jahresfaktoren!$A$11:$B$24,2,),0)</f>
        <v>152</v>
      </c>
      <c r="W1220" s="175">
        <f>IF(R1220&gt;0,VLOOKUP(R1220,Jahresfaktoren!$D$11:$E$24,2,),0)</f>
        <v>150</v>
      </c>
      <c r="X1220" s="175">
        <f>IF(S1220&gt;0,VLOOKUP(S1220,Jahresfaktoren!$A$28:$B$29,2,),0)</f>
        <v>0</v>
      </c>
      <c r="Y1220" s="175">
        <f>IF(T1220&gt;0,VLOOKUP(T1220,Jahresfaktoren!$A$28:$B$29,2,),0)</f>
        <v>0</v>
      </c>
      <c r="Z1220" s="175">
        <f>IF(U1220&gt;0,VLOOKUP(U1220,Jahresfaktoren!$A$32:$B$33,2,),)</f>
        <v>0</v>
      </c>
      <c r="AA1220" s="177">
        <f t="shared" si="598"/>
        <v>3275.6</v>
      </c>
      <c r="AB1220" s="177">
        <f t="shared" si="599"/>
        <v>3232.5</v>
      </c>
      <c r="AC1220" s="177" t="str">
        <f t="shared" si="600"/>
        <v/>
      </c>
      <c r="AD1220" s="177" t="str">
        <f t="shared" si="601"/>
        <v/>
      </c>
      <c r="AE1220" s="177" t="str">
        <f t="shared" si="602"/>
        <v/>
      </c>
      <c r="AF1220" s="178">
        <f>IF(Q1220&gt;0,VLOOKUP(H1220,Leistungszahlen!$A$11:$C$158,3,),0)</f>
        <v>0</v>
      </c>
      <c r="AG1220" s="178">
        <f>IF(R1220&gt;0,VLOOKUP(H1220,Leistungszahlen!$A$11:$F$158,6,),IF(T1220&gt;0,VLOOKUP(H1220,Leistungszahlen!$A$11:$F$158,6,),0))</f>
        <v>0</v>
      </c>
      <c r="AH1220" s="179" t="e">
        <f t="shared" si="593"/>
        <v>#DIV/0!</v>
      </c>
      <c r="AI1220" s="179" t="e">
        <f t="shared" si="594"/>
        <v>#DIV/0!</v>
      </c>
      <c r="AJ1220" s="179">
        <f t="shared" si="595"/>
        <v>0</v>
      </c>
      <c r="AK1220" s="179">
        <f t="shared" si="596"/>
        <v>0</v>
      </c>
      <c r="AL1220" s="179">
        <f t="shared" si="597"/>
        <v>0</v>
      </c>
      <c r="AM1220" s="180">
        <f>IF(L1220=1,Stundensätze!$D$13,IF(L1220=2,Stundensätze!$D$17,IF(L1220=4,Stundensätze!$D$21,"")))</f>
        <v>0</v>
      </c>
      <c r="AN1220" s="180">
        <f>IF(L1220=1,Stundensätze!$D$15,IF(L1220=2,Stundensätze!$D$19,IF(L1220=4,Stundensätze!$D$23,"")))</f>
        <v>0</v>
      </c>
      <c r="AO1220" s="180" t="e">
        <f t="shared" si="603"/>
        <v>#DIV/0!</v>
      </c>
      <c r="AP1220" s="180">
        <f t="shared" si="604"/>
        <v>0</v>
      </c>
      <c r="AQ1220" s="192" t="e">
        <f t="shared" si="605"/>
        <v>#DIV/0!</v>
      </c>
      <c r="AR1220" s="192" t="e">
        <f t="shared" si="606"/>
        <v>#DIV/0!</v>
      </c>
      <c r="AS1220" s="193" t="e">
        <f t="shared" si="607"/>
        <v>#DIV/0!</v>
      </c>
      <c r="AT1220" s="258" t="str">
        <f>IF(K1220=0,0,VLOOKUP(K1220,Kostenstellen!A:B,2,FALSE))</f>
        <v xml:space="preserve">Salinenklinik </v>
      </c>
      <c r="AU1220" s="68" t="str">
        <f t="shared" si="614"/>
        <v>A1</v>
      </c>
      <c r="AV1220" s="68" t="str">
        <f t="shared" si="615"/>
        <v>A1</v>
      </c>
      <c r="AW1220" s="68">
        <f>IF(AF1220=0,0,VLOOKUP($H1220,Leistungszahlen!$A$11:$H$158,4,FALSE))</f>
        <v>0</v>
      </c>
      <c r="AX1220" s="68">
        <f>IF(AF1220=0,0,VLOOKUP($H1220,Leistungszahlen!$A$11:$H$158,5,FALSE))</f>
        <v>0</v>
      </c>
      <c r="AY1220" s="68">
        <f>IF(AG1220=0,0,VLOOKUP($H1220,Leistungszahlen!$A$11:$H$158,6,FALSE))</f>
        <v>0</v>
      </c>
      <c r="AZ1220" s="68">
        <f t="shared" si="616"/>
        <v>0</v>
      </c>
      <c r="BA1220" s="68">
        <f t="shared" si="617"/>
        <v>0</v>
      </c>
      <c r="BC1220" s="68">
        <f t="shared" si="608"/>
        <v>0</v>
      </c>
      <c r="BD1220" s="285"/>
    </row>
    <row r="1221" spans="1:56" s="68" customFormat="1">
      <c r="A1221" s="200"/>
      <c r="B1221" s="200"/>
      <c r="C1221" s="200" t="s">
        <v>420</v>
      </c>
      <c r="D1221" s="200" t="s">
        <v>199</v>
      </c>
      <c r="E1221" s="200" t="s">
        <v>350</v>
      </c>
      <c r="F1221" s="200" t="s">
        <v>1444</v>
      </c>
      <c r="G1221" s="200" t="s">
        <v>251</v>
      </c>
      <c r="H1221" s="201" t="s">
        <v>200</v>
      </c>
      <c r="I1221" s="202">
        <v>5.32</v>
      </c>
      <c r="J1221" s="200" t="s">
        <v>778</v>
      </c>
      <c r="K1221" s="176">
        <v>5</v>
      </c>
      <c r="L1221" s="176">
        <v>1</v>
      </c>
      <c r="M1221" s="176"/>
      <c r="N1221" s="286">
        <v>6</v>
      </c>
      <c r="O1221" s="286"/>
      <c r="P1221" s="176"/>
      <c r="Q1221" s="203">
        <f t="shared" si="609"/>
        <v>6</v>
      </c>
      <c r="R1221" s="203">
        <f t="shared" si="610"/>
        <v>0</v>
      </c>
      <c r="S1221" s="203">
        <f t="shared" si="611"/>
        <v>0</v>
      </c>
      <c r="T1221" s="203">
        <f t="shared" si="612"/>
        <v>0</v>
      </c>
      <c r="U1221" s="203">
        <f t="shared" si="613"/>
        <v>0</v>
      </c>
      <c r="V1221" s="175">
        <f>IF(Q1221&gt;0,VLOOKUP(Q1221,Jahresfaktoren!$A$11:$B$24,2,),0)</f>
        <v>302</v>
      </c>
      <c r="W1221" s="175">
        <f>IF(R1221&gt;0,VLOOKUP(R1221,Jahresfaktoren!$D$11:$E$24,2,),0)</f>
        <v>0</v>
      </c>
      <c r="X1221" s="175">
        <f>IF(S1221&gt;0,VLOOKUP(S1221,Jahresfaktoren!$A$28:$B$29,2,),0)</f>
        <v>0</v>
      </c>
      <c r="Y1221" s="175">
        <f>IF(T1221&gt;0,VLOOKUP(T1221,Jahresfaktoren!$A$28:$B$29,2,),0)</f>
        <v>0</v>
      </c>
      <c r="Z1221" s="175">
        <f>IF(U1221&gt;0,VLOOKUP(U1221,Jahresfaktoren!$A$32:$B$33,2,),)</f>
        <v>0</v>
      </c>
      <c r="AA1221" s="177">
        <f t="shared" si="598"/>
        <v>1606.64</v>
      </c>
      <c r="AB1221" s="177" t="str">
        <f t="shared" si="599"/>
        <v/>
      </c>
      <c r="AC1221" s="177" t="str">
        <f t="shared" si="600"/>
        <v/>
      </c>
      <c r="AD1221" s="177" t="str">
        <f t="shared" si="601"/>
        <v/>
      </c>
      <c r="AE1221" s="177" t="str">
        <f t="shared" si="602"/>
        <v/>
      </c>
      <c r="AF1221" s="178">
        <f>IF(Q1221&gt;0,VLOOKUP(H1221,Leistungszahlen!$A$11:$C$158,3,),0)</f>
        <v>0</v>
      </c>
      <c r="AG1221" s="178">
        <f>IF(R1221&gt;0,VLOOKUP(H1221,Leistungszahlen!$A$11:$F$158,6,),IF(T1221&gt;0,VLOOKUP(H1221,Leistungszahlen!$A$11:$F$158,6,),0))</f>
        <v>0</v>
      </c>
      <c r="AH1221" s="179" t="e">
        <f t="shared" si="593"/>
        <v>#DIV/0!</v>
      </c>
      <c r="AI1221" s="179">
        <f t="shared" si="594"/>
        <v>0</v>
      </c>
      <c r="AJ1221" s="179">
        <f t="shared" si="595"/>
        <v>0</v>
      </c>
      <c r="AK1221" s="179">
        <f t="shared" si="596"/>
        <v>0</v>
      </c>
      <c r="AL1221" s="179">
        <f t="shared" si="597"/>
        <v>0</v>
      </c>
      <c r="AM1221" s="180">
        <f>IF(L1221=1,Stundensätze!$D$13,IF(L1221=2,Stundensätze!$D$17,IF(L1221=4,Stundensätze!$D$21,"")))</f>
        <v>0</v>
      </c>
      <c r="AN1221" s="180">
        <f>IF(L1221=1,Stundensätze!$D$15,IF(L1221=2,Stundensätze!$D$19,IF(L1221=4,Stundensätze!$D$23,"")))</f>
        <v>0</v>
      </c>
      <c r="AO1221" s="180" t="e">
        <f t="shared" si="603"/>
        <v>#DIV/0!</v>
      </c>
      <c r="AP1221" s="180">
        <f t="shared" si="604"/>
        <v>0</v>
      </c>
      <c r="AQ1221" s="192" t="e">
        <f t="shared" si="605"/>
        <v>#DIV/0!</v>
      </c>
      <c r="AR1221" s="192" t="e">
        <f t="shared" si="606"/>
        <v>#DIV/0!</v>
      </c>
      <c r="AS1221" s="193" t="e">
        <f t="shared" si="607"/>
        <v>#DIV/0!</v>
      </c>
      <c r="AT1221" s="258" t="str">
        <f>IF(K1221=0,0,VLOOKUP(K1221,Kostenstellen!A:B,2,FALSE))</f>
        <v xml:space="preserve">Salinenklinik </v>
      </c>
      <c r="AU1221" s="68" t="str">
        <f t="shared" si="614"/>
        <v>B</v>
      </c>
      <c r="AV1221" s="68" t="str">
        <f t="shared" si="615"/>
        <v/>
      </c>
      <c r="AW1221" s="68">
        <f>IF(AF1221=0,0,VLOOKUP($H1221,Leistungszahlen!$A$11:$H$158,4,FALSE))</f>
        <v>0</v>
      </c>
      <c r="AX1221" s="68">
        <f>IF(AF1221=0,0,VLOOKUP($H1221,Leistungszahlen!$A$11:$H$158,5,FALSE))</f>
        <v>0</v>
      </c>
      <c r="AY1221" s="68">
        <f>IF(AG1221=0,0,VLOOKUP($H1221,Leistungszahlen!$A$11:$H$158,6,FALSE))</f>
        <v>0</v>
      </c>
      <c r="AZ1221" s="68">
        <f t="shared" si="616"/>
        <v>0</v>
      </c>
      <c r="BA1221" s="68">
        <f t="shared" si="617"/>
        <v>0</v>
      </c>
      <c r="BC1221" s="68">
        <f t="shared" si="608"/>
        <v>0</v>
      </c>
      <c r="BD1221" s="285"/>
    </row>
    <row r="1222" spans="1:56" s="68" customFormat="1">
      <c r="A1222" s="200"/>
      <c r="B1222" s="200"/>
      <c r="C1222" s="200" t="s">
        <v>420</v>
      </c>
      <c r="D1222" s="200" t="s">
        <v>199</v>
      </c>
      <c r="E1222" s="200" t="s">
        <v>350</v>
      </c>
      <c r="F1222" s="200" t="s">
        <v>1445</v>
      </c>
      <c r="G1222" s="200" t="s">
        <v>163</v>
      </c>
      <c r="H1222" s="201" t="s">
        <v>287</v>
      </c>
      <c r="I1222" s="202">
        <v>21.55</v>
      </c>
      <c r="J1222" s="200" t="s">
        <v>560</v>
      </c>
      <c r="K1222" s="176">
        <v>5</v>
      </c>
      <c r="L1222" s="176">
        <v>1</v>
      </c>
      <c r="M1222" s="176"/>
      <c r="N1222" s="286">
        <v>3</v>
      </c>
      <c r="O1222" s="286">
        <v>3</v>
      </c>
      <c r="P1222" s="176"/>
      <c r="Q1222" s="203">
        <f t="shared" si="609"/>
        <v>3</v>
      </c>
      <c r="R1222" s="203">
        <f t="shared" si="610"/>
        <v>3</v>
      </c>
      <c r="S1222" s="203">
        <f t="shared" si="611"/>
        <v>0</v>
      </c>
      <c r="T1222" s="203">
        <f t="shared" si="612"/>
        <v>0</v>
      </c>
      <c r="U1222" s="203">
        <f t="shared" si="613"/>
        <v>0</v>
      </c>
      <c r="V1222" s="175">
        <f>IF(Q1222&gt;0,VLOOKUP(Q1222,Jahresfaktoren!$A$11:$B$24,2,),0)</f>
        <v>152</v>
      </c>
      <c r="W1222" s="175">
        <f>IF(R1222&gt;0,VLOOKUP(R1222,Jahresfaktoren!$D$11:$E$24,2,),0)</f>
        <v>150</v>
      </c>
      <c r="X1222" s="175">
        <f>IF(S1222&gt;0,VLOOKUP(S1222,Jahresfaktoren!$A$28:$B$29,2,),0)</f>
        <v>0</v>
      </c>
      <c r="Y1222" s="175">
        <f>IF(T1222&gt;0,VLOOKUP(T1222,Jahresfaktoren!$A$28:$B$29,2,),0)</f>
        <v>0</v>
      </c>
      <c r="Z1222" s="175">
        <f>IF(U1222&gt;0,VLOOKUP(U1222,Jahresfaktoren!$A$32:$B$33,2,),)</f>
        <v>0</v>
      </c>
      <c r="AA1222" s="177">
        <f t="shared" si="598"/>
        <v>3275.6</v>
      </c>
      <c r="AB1222" s="177">
        <f t="shared" si="599"/>
        <v>3232.5</v>
      </c>
      <c r="AC1222" s="177" t="str">
        <f t="shared" si="600"/>
        <v/>
      </c>
      <c r="AD1222" s="177" t="str">
        <f t="shared" si="601"/>
        <v/>
      </c>
      <c r="AE1222" s="177" t="str">
        <f t="shared" si="602"/>
        <v/>
      </c>
      <c r="AF1222" s="178">
        <f>IF(Q1222&gt;0,VLOOKUP(H1222,Leistungszahlen!$A$11:$C$158,3,),0)</f>
        <v>0</v>
      </c>
      <c r="AG1222" s="178">
        <f>IF(R1222&gt;0,VLOOKUP(H1222,Leistungszahlen!$A$11:$F$158,6,),IF(T1222&gt;0,VLOOKUP(H1222,Leistungszahlen!$A$11:$F$158,6,),0))</f>
        <v>0</v>
      </c>
      <c r="AH1222" s="179" t="e">
        <f t="shared" si="593"/>
        <v>#DIV/0!</v>
      </c>
      <c r="AI1222" s="179" t="e">
        <f t="shared" si="594"/>
        <v>#DIV/0!</v>
      </c>
      <c r="AJ1222" s="179">
        <f t="shared" si="595"/>
        <v>0</v>
      </c>
      <c r="AK1222" s="179">
        <f t="shared" si="596"/>
        <v>0</v>
      </c>
      <c r="AL1222" s="179">
        <f t="shared" si="597"/>
        <v>0</v>
      </c>
      <c r="AM1222" s="180">
        <f>IF(L1222=1,Stundensätze!$D$13,IF(L1222=2,Stundensätze!$D$17,IF(L1222=4,Stundensätze!$D$21,"")))</f>
        <v>0</v>
      </c>
      <c r="AN1222" s="180">
        <f>IF(L1222=1,Stundensätze!$D$15,IF(L1222=2,Stundensätze!$D$19,IF(L1222=4,Stundensätze!$D$23,"")))</f>
        <v>0</v>
      </c>
      <c r="AO1222" s="180" t="e">
        <f t="shared" si="603"/>
        <v>#DIV/0!</v>
      </c>
      <c r="AP1222" s="180">
        <f t="shared" si="604"/>
        <v>0</v>
      </c>
      <c r="AQ1222" s="192" t="e">
        <f t="shared" si="605"/>
        <v>#DIV/0!</v>
      </c>
      <c r="AR1222" s="192" t="e">
        <f t="shared" si="606"/>
        <v>#DIV/0!</v>
      </c>
      <c r="AS1222" s="193" t="e">
        <f t="shared" si="607"/>
        <v>#DIV/0!</v>
      </c>
      <c r="AT1222" s="258" t="str">
        <f>IF(K1222=0,0,VLOOKUP(K1222,Kostenstellen!A:B,2,FALSE))</f>
        <v xml:space="preserve">Salinenklinik </v>
      </c>
      <c r="AU1222" s="68" t="str">
        <f t="shared" si="614"/>
        <v>A1</v>
      </c>
      <c r="AV1222" s="68" t="str">
        <f t="shared" si="615"/>
        <v>A1</v>
      </c>
      <c r="AW1222" s="68">
        <f>IF(AF1222=0,0,VLOOKUP($H1222,Leistungszahlen!$A$11:$H$158,4,FALSE))</f>
        <v>0</v>
      </c>
      <c r="AX1222" s="68">
        <f>IF(AF1222=0,0,VLOOKUP($H1222,Leistungszahlen!$A$11:$H$158,5,FALSE))</f>
        <v>0</v>
      </c>
      <c r="AY1222" s="68">
        <f>IF(AG1222=0,0,VLOOKUP($H1222,Leistungszahlen!$A$11:$H$158,6,FALSE))</f>
        <v>0</v>
      </c>
      <c r="AZ1222" s="68">
        <f t="shared" si="616"/>
        <v>0</v>
      </c>
      <c r="BA1222" s="68">
        <f t="shared" si="617"/>
        <v>0</v>
      </c>
      <c r="BC1222" s="68">
        <f t="shared" si="608"/>
        <v>0</v>
      </c>
      <c r="BD1222" s="285"/>
    </row>
    <row r="1223" spans="1:56" s="68" customFormat="1">
      <c r="A1223" s="200"/>
      <c r="B1223" s="200"/>
      <c r="C1223" s="200" t="s">
        <v>420</v>
      </c>
      <c r="D1223" s="200" t="s">
        <v>199</v>
      </c>
      <c r="E1223" s="200" t="s">
        <v>350</v>
      </c>
      <c r="F1223" s="200" t="s">
        <v>1445</v>
      </c>
      <c r="G1223" s="200" t="s">
        <v>251</v>
      </c>
      <c r="H1223" s="201" t="s">
        <v>200</v>
      </c>
      <c r="I1223" s="202">
        <v>5.32</v>
      </c>
      <c r="J1223" s="200" t="s">
        <v>778</v>
      </c>
      <c r="K1223" s="176">
        <v>5</v>
      </c>
      <c r="L1223" s="176">
        <v>1</v>
      </c>
      <c r="M1223" s="176"/>
      <c r="N1223" s="286">
        <v>6</v>
      </c>
      <c r="O1223" s="286"/>
      <c r="P1223" s="176"/>
      <c r="Q1223" s="203">
        <f t="shared" si="609"/>
        <v>6</v>
      </c>
      <c r="R1223" s="203">
        <f t="shared" si="610"/>
        <v>0</v>
      </c>
      <c r="S1223" s="203">
        <f t="shared" si="611"/>
        <v>0</v>
      </c>
      <c r="T1223" s="203">
        <f t="shared" si="612"/>
        <v>0</v>
      </c>
      <c r="U1223" s="203">
        <f t="shared" si="613"/>
        <v>0</v>
      </c>
      <c r="V1223" s="175">
        <f>IF(Q1223&gt;0,VLOOKUP(Q1223,Jahresfaktoren!$A$11:$B$24,2,),0)</f>
        <v>302</v>
      </c>
      <c r="W1223" s="175">
        <f>IF(R1223&gt;0,VLOOKUP(R1223,Jahresfaktoren!$D$11:$E$24,2,),0)</f>
        <v>0</v>
      </c>
      <c r="X1223" s="175">
        <f>IF(S1223&gt;0,VLOOKUP(S1223,Jahresfaktoren!$A$28:$B$29,2,),0)</f>
        <v>0</v>
      </c>
      <c r="Y1223" s="175">
        <f>IF(T1223&gt;0,VLOOKUP(T1223,Jahresfaktoren!$A$28:$B$29,2,),0)</f>
        <v>0</v>
      </c>
      <c r="Z1223" s="175">
        <f>IF(U1223&gt;0,VLOOKUP(U1223,Jahresfaktoren!$A$32:$B$33,2,),)</f>
        <v>0</v>
      </c>
      <c r="AA1223" s="177">
        <f t="shared" si="598"/>
        <v>1606.64</v>
      </c>
      <c r="AB1223" s="177" t="str">
        <f t="shared" si="599"/>
        <v/>
      </c>
      <c r="AC1223" s="177" t="str">
        <f t="shared" si="600"/>
        <v/>
      </c>
      <c r="AD1223" s="177" t="str">
        <f t="shared" si="601"/>
        <v/>
      </c>
      <c r="AE1223" s="177" t="str">
        <f t="shared" si="602"/>
        <v/>
      </c>
      <c r="AF1223" s="178">
        <f>IF(Q1223&gt;0,VLOOKUP(H1223,Leistungszahlen!$A$11:$C$158,3,),0)</f>
        <v>0</v>
      </c>
      <c r="AG1223" s="178">
        <f>IF(R1223&gt;0,VLOOKUP(H1223,Leistungszahlen!$A$11:$F$158,6,),IF(T1223&gt;0,VLOOKUP(H1223,Leistungszahlen!$A$11:$F$158,6,),0))</f>
        <v>0</v>
      </c>
      <c r="AH1223" s="179" t="e">
        <f t="shared" si="593"/>
        <v>#DIV/0!</v>
      </c>
      <c r="AI1223" s="179">
        <f t="shared" si="594"/>
        <v>0</v>
      </c>
      <c r="AJ1223" s="179">
        <f t="shared" si="595"/>
        <v>0</v>
      </c>
      <c r="AK1223" s="179">
        <f t="shared" si="596"/>
        <v>0</v>
      </c>
      <c r="AL1223" s="179">
        <f t="shared" si="597"/>
        <v>0</v>
      </c>
      <c r="AM1223" s="180">
        <f>IF(L1223=1,Stundensätze!$D$13,IF(L1223=2,Stundensätze!$D$17,IF(L1223=4,Stundensätze!$D$21,"")))</f>
        <v>0</v>
      </c>
      <c r="AN1223" s="180">
        <f>IF(L1223=1,Stundensätze!$D$15,IF(L1223=2,Stundensätze!$D$19,IF(L1223=4,Stundensätze!$D$23,"")))</f>
        <v>0</v>
      </c>
      <c r="AO1223" s="180" t="e">
        <f t="shared" si="603"/>
        <v>#DIV/0!</v>
      </c>
      <c r="AP1223" s="180">
        <f t="shared" si="604"/>
        <v>0</v>
      </c>
      <c r="AQ1223" s="192" t="e">
        <f t="shared" si="605"/>
        <v>#DIV/0!</v>
      </c>
      <c r="AR1223" s="192" t="e">
        <f t="shared" si="606"/>
        <v>#DIV/0!</v>
      </c>
      <c r="AS1223" s="193" t="e">
        <f t="shared" si="607"/>
        <v>#DIV/0!</v>
      </c>
      <c r="AT1223" s="258" t="str">
        <f>IF(K1223=0,0,VLOOKUP(K1223,Kostenstellen!A:B,2,FALSE))</f>
        <v xml:space="preserve">Salinenklinik </v>
      </c>
      <c r="AU1223" s="68" t="str">
        <f t="shared" si="614"/>
        <v>B</v>
      </c>
      <c r="AV1223" s="68" t="str">
        <f t="shared" si="615"/>
        <v/>
      </c>
      <c r="AW1223" s="68">
        <f>IF(AF1223=0,0,VLOOKUP($H1223,Leistungszahlen!$A$11:$H$158,4,FALSE))</f>
        <v>0</v>
      </c>
      <c r="AX1223" s="68">
        <f>IF(AF1223=0,0,VLOOKUP($H1223,Leistungszahlen!$A$11:$H$158,5,FALSE))</f>
        <v>0</v>
      </c>
      <c r="AY1223" s="68">
        <f>IF(AG1223=0,0,VLOOKUP($H1223,Leistungszahlen!$A$11:$H$158,6,FALSE))</f>
        <v>0</v>
      </c>
      <c r="AZ1223" s="68">
        <f t="shared" si="616"/>
        <v>0</v>
      </c>
      <c r="BA1223" s="68">
        <f t="shared" si="617"/>
        <v>0</v>
      </c>
      <c r="BC1223" s="68">
        <f t="shared" si="608"/>
        <v>0</v>
      </c>
      <c r="BD1223" s="285"/>
    </row>
    <row r="1224" spans="1:56" s="68" customFormat="1">
      <c r="A1224" s="200"/>
      <c r="B1224" s="200"/>
      <c r="C1224" s="200" t="s">
        <v>420</v>
      </c>
      <c r="D1224" s="200" t="s">
        <v>199</v>
      </c>
      <c r="E1224" s="200" t="s">
        <v>350</v>
      </c>
      <c r="F1224" s="200" t="s">
        <v>1446</v>
      </c>
      <c r="G1224" s="200" t="s">
        <v>163</v>
      </c>
      <c r="H1224" s="201" t="s">
        <v>287</v>
      </c>
      <c r="I1224" s="202">
        <v>21.55</v>
      </c>
      <c r="J1224" s="200" t="s">
        <v>560</v>
      </c>
      <c r="K1224" s="176">
        <v>5</v>
      </c>
      <c r="L1224" s="176">
        <v>1</v>
      </c>
      <c r="M1224" s="176"/>
      <c r="N1224" s="286">
        <v>3</v>
      </c>
      <c r="O1224" s="286">
        <v>3</v>
      </c>
      <c r="P1224" s="176"/>
      <c r="Q1224" s="203">
        <f t="shared" si="609"/>
        <v>3</v>
      </c>
      <c r="R1224" s="203">
        <f t="shared" si="610"/>
        <v>3</v>
      </c>
      <c r="S1224" s="203">
        <f t="shared" si="611"/>
        <v>0</v>
      </c>
      <c r="T1224" s="203">
        <f t="shared" si="612"/>
        <v>0</v>
      </c>
      <c r="U1224" s="203">
        <f t="shared" si="613"/>
        <v>0</v>
      </c>
      <c r="V1224" s="175">
        <f>IF(Q1224&gt;0,VLOOKUP(Q1224,Jahresfaktoren!$A$11:$B$24,2,),0)</f>
        <v>152</v>
      </c>
      <c r="W1224" s="175">
        <f>IF(R1224&gt;0,VLOOKUP(R1224,Jahresfaktoren!$D$11:$E$24,2,),0)</f>
        <v>150</v>
      </c>
      <c r="X1224" s="175">
        <f>IF(S1224&gt;0,VLOOKUP(S1224,Jahresfaktoren!$A$28:$B$29,2,),0)</f>
        <v>0</v>
      </c>
      <c r="Y1224" s="175">
        <f>IF(T1224&gt;0,VLOOKUP(T1224,Jahresfaktoren!$A$28:$B$29,2,),0)</f>
        <v>0</v>
      </c>
      <c r="Z1224" s="175">
        <f>IF(U1224&gt;0,VLOOKUP(U1224,Jahresfaktoren!$A$32:$B$33,2,),)</f>
        <v>0</v>
      </c>
      <c r="AA1224" s="177">
        <f t="shared" si="598"/>
        <v>3275.6</v>
      </c>
      <c r="AB1224" s="177">
        <f t="shared" si="599"/>
        <v>3232.5</v>
      </c>
      <c r="AC1224" s="177" t="str">
        <f t="shared" si="600"/>
        <v/>
      </c>
      <c r="AD1224" s="177" t="str">
        <f t="shared" si="601"/>
        <v/>
      </c>
      <c r="AE1224" s="177" t="str">
        <f t="shared" si="602"/>
        <v/>
      </c>
      <c r="AF1224" s="178">
        <f>IF(Q1224&gt;0,VLOOKUP(H1224,Leistungszahlen!$A$11:$C$158,3,),0)</f>
        <v>0</v>
      </c>
      <c r="AG1224" s="178">
        <f>IF(R1224&gt;0,VLOOKUP(H1224,Leistungszahlen!$A$11:$F$158,6,),IF(T1224&gt;0,VLOOKUP(H1224,Leistungszahlen!$A$11:$F$158,6,),0))</f>
        <v>0</v>
      </c>
      <c r="AH1224" s="179" t="e">
        <f t="shared" si="593"/>
        <v>#DIV/0!</v>
      </c>
      <c r="AI1224" s="179" t="e">
        <f t="shared" si="594"/>
        <v>#DIV/0!</v>
      </c>
      <c r="AJ1224" s="179">
        <f t="shared" si="595"/>
        <v>0</v>
      </c>
      <c r="AK1224" s="179">
        <f t="shared" si="596"/>
        <v>0</v>
      </c>
      <c r="AL1224" s="179">
        <f t="shared" si="597"/>
        <v>0</v>
      </c>
      <c r="AM1224" s="180">
        <f>IF(L1224=1,Stundensätze!$D$13,IF(L1224=2,Stundensätze!$D$17,IF(L1224=4,Stundensätze!$D$21,"")))</f>
        <v>0</v>
      </c>
      <c r="AN1224" s="180">
        <f>IF(L1224=1,Stundensätze!$D$15,IF(L1224=2,Stundensätze!$D$19,IF(L1224=4,Stundensätze!$D$23,"")))</f>
        <v>0</v>
      </c>
      <c r="AO1224" s="180" t="e">
        <f t="shared" si="603"/>
        <v>#DIV/0!</v>
      </c>
      <c r="AP1224" s="180">
        <f t="shared" si="604"/>
        <v>0</v>
      </c>
      <c r="AQ1224" s="192" t="e">
        <f t="shared" si="605"/>
        <v>#DIV/0!</v>
      </c>
      <c r="AR1224" s="192" t="e">
        <f t="shared" si="606"/>
        <v>#DIV/0!</v>
      </c>
      <c r="AS1224" s="193" t="e">
        <f t="shared" si="607"/>
        <v>#DIV/0!</v>
      </c>
      <c r="AT1224" s="258" t="str">
        <f>IF(K1224=0,0,VLOOKUP(K1224,Kostenstellen!A:B,2,FALSE))</f>
        <v xml:space="preserve">Salinenklinik </v>
      </c>
      <c r="AU1224" s="68" t="str">
        <f t="shared" si="614"/>
        <v>A1</v>
      </c>
      <c r="AV1224" s="68" t="str">
        <f t="shared" si="615"/>
        <v>A1</v>
      </c>
      <c r="AW1224" s="68">
        <f>IF(AF1224=0,0,VLOOKUP($H1224,Leistungszahlen!$A$11:$H$158,4,FALSE))</f>
        <v>0</v>
      </c>
      <c r="AX1224" s="68">
        <f>IF(AF1224=0,0,VLOOKUP($H1224,Leistungszahlen!$A$11:$H$158,5,FALSE))</f>
        <v>0</v>
      </c>
      <c r="AY1224" s="68">
        <f>IF(AG1224=0,0,VLOOKUP($H1224,Leistungszahlen!$A$11:$H$158,6,FALSE))</f>
        <v>0</v>
      </c>
      <c r="AZ1224" s="68">
        <f t="shared" si="616"/>
        <v>0</v>
      </c>
      <c r="BA1224" s="68">
        <f t="shared" si="617"/>
        <v>0</v>
      </c>
      <c r="BC1224" s="68">
        <f t="shared" si="608"/>
        <v>0</v>
      </c>
      <c r="BD1224" s="285"/>
    </row>
    <row r="1225" spans="1:56" s="68" customFormat="1">
      <c r="A1225" s="200"/>
      <c r="B1225" s="200"/>
      <c r="C1225" s="200" t="s">
        <v>420</v>
      </c>
      <c r="D1225" s="200" t="s">
        <v>199</v>
      </c>
      <c r="E1225" s="200" t="s">
        <v>350</v>
      </c>
      <c r="F1225" s="200" t="s">
        <v>1446</v>
      </c>
      <c r="G1225" s="200" t="s">
        <v>251</v>
      </c>
      <c r="H1225" s="201" t="s">
        <v>200</v>
      </c>
      <c r="I1225" s="202">
        <v>5.32</v>
      </c>
      <c r="J1225" s="200" t="s">
        <v>778</v>
      </c>
      <c r="K1225" s="176">
        <v>5</v>
      </c>
      <c r="L1225" s="176">
        <v>1</v>
      </c>
      <c r="M1225" s="176"/>
      <c r="N1225" s="286">
        <v>6</v>
      </c>
      <c r="O1225" s="286"/>
      <c r="P1225" s="176"/>
      <c r="Q1225" s="203">
        <f t="shared" si="609"/>
        <v>6</v>
      </c>
      <c r="R1225" s="203">
        <f t="shared" si="610"/>
        <v>0</v>
      </c>
      <c r="S1225" s="203">
        <f t="shared" si="611"/>
        <v>0</v>
      </c>
      <c r="T1225" s="203">
        <f t="shared" si="612"/>
        <v>0</v>
      </c>
      <c r="U1225" s="203">
        <f t="shared" si="613"/>
        <v>0</v>
      </c>
      <c r="V1225" s="175">
        <f>IF(Q1225&gt;0,VLOOKUP(Q1225,Jahresfaktoren!$A$11:$B$24,2,),0)</f>
        <v>302</v>
      </c>
      <c r="W1225" s="175">
        <f>IF(R1225&gt;0,VLOOKUP(R1225,Jahresfaktoren!$D$11:$E$24,2,),0)</f>
        <v>0</v>
      </c>
      <c r="X1225" s="175">
        <f>IF(S1225&gt;0,VLOOKUP(S1225,Jahresfaktoren!$A$28:$B$29,2,),0)</f>
        <v>0</v>
      </c>
      <c r="Y1225" s="175">
        <f>IF(T1225&gt;0,VLOOKUP(T1225,Jahresfaktoren!$A$28:$B$29,2,),0)</f>
        <v>0</v>
      </c>
      <c r="Z1225" s="175">
        <f>IF(U1225&gt;0,VLOOKUP(U1225,Jahresfaktoren!$A$32:$B$33,2,),)</f>
        <v>0</v>
      </c>
      <c r="AA1225" s="177">
        <f t="shared" si="598"/>
        <v>1606.64</v>
      </c>
      <c r="AB1225" s="177" t="str">
        <f t="shared" si="599"/>
        <v/>
      </c>
      <c r="AC1225" s="177" t="str">
        <f t="shared" si="600"/>
        <v/>
      </c>
      <c r="AD1225" s="177" t="str">
        <f t="shared" si="601"/>
        <v/>
      </c>
      <c r="AE1225" s="177" t="str">
        <f t="shared" si="602"/>
        <v/>
      </c>
      <c r="AF1225" s="178">
        <f>IF(Q1225&gt;0,VLOOKUP(H1225,Leistungszahlen!$A$11:$C$158,3,),0)</f>
        <v>0</v>
      </c>
      <c r="AG1225" s="178">
        <f>IF(R1225&gt;0,VLOOKUP(H1225,Leistungszahlen!$A$11:$F$158,6,),IF(T1225&gt;0,VLOOKUP(H1225,Leistungszahlen!$A$11:$F$158,6,),0))</f>
        <v>0</v>
      </c>
      <c r="AH1225" s="179" t="e">
        <f t="shared" si="593"/>
        <v>#DIV/0!</v>
      </c>
      <c r="AI1225" s="179">
        <f t="shared" si="594"/>
        <v>0</v>
      </c>
      <c r="AJ1225" s="179">
        <f t="shared" si="595"/>
        <v>0</v>
      </c>
      <c r="AK1225" s="179">
        <f t="shared" si="596"/>
        <v>0</v>
      </c>
      <c r="AL1225" s="179">
        <f t="shared" si="597"/>
        <v>0</v>
      </c>
      <c r="AM1225" s="180">
        <f>IF(L1225=1,Stundensätze!$D$13,IF(L1225=2,Stundensätze!$D$17,IF(L1225=4,Stundensätze!$D$21,"")))</f>
        <v>0</v>
      </c>
      <c r="AN1225" s="180">
        <f>IF(L1225=1,Stundensätze!$D$15,IF(L1225=2,Stundensätze!$D$19,IF(L1225=4,Stundensätze!$D$23,"")))</f>
        <v>0</v>
      </c>
      <c r="AO1225" s="180" t="e">
        <f t="shared" si="603"/>
        <v>#DIV/0!</v>
      </c>
      <c r="AP1225" s="180">
        <f t="shared" si="604"/>
        <v>0</v>
      </c>
      <c r="AQ1225" s="192" t="e">
        <f t="shared" si="605"/>
        <v>#DIV/0!</v>
      </c>
      <c r="AR1225" s="192" t="e">
        <f t="shared" si="606"/>
        <v>#DIV/0!</v>
      </c>
      <c r="AS1225" s="193" t="e">
        <f t="shared" si="607"/>
        <v>#DIV/0!</v>
      </c>
      <c r="AT1225" s="258" t="str">
        <f>IF(K1225=0,0,VLOOKUP(K1225,Kostenstellen!A:B,2,FALSE))</f>
        <v xml:space="preserve">Salinenklinik </v>
      </c>
      <c r="AU1225" s="68" t="str">
        <f t="shared" si="614"/>
        <v>B</v>
      </c>
      <c r="AV1225" s="68" t="str">
        <f t="shared" si="615"/>
        <v/>
      </c>
      <c r="AW1225" s="68">
        <f>IF(AF1225=0,0,VLOOKUP($H1225,Leistungszahlen!$A$11:$H$158,4,FALSE))</f>
        <v>0</v>
      </c>
      <c r="AX1225" s="68">
        <f>IF(AF1225=0,0,VLOOKUP($H1225,Leistungszahlen!$A$11:$H$158,5,FALSE))</f>
        <v>0</v>
      </c>
      <c r="AY1225" s="68">
        <f>IF(AG1225=0,0,VLOOKUP($H1225,Leistungszahlen!$A$11:$H$158,6,FALSE))</f>
        <v>0</v>
      </c>
      <c r="AZ1225" s="68">
        <f t="shared" si="616"/>
        <v>0</v>
      </c>
      <c r="BA1225" s="68">
        <f t="shared" si="617"/>
        <v>0</v>
      </c>
      <c r="BC1225" s="68">
        <f t="shared" si="608"/>
        <v>0</v>
      </c>
      <c r="BD1225" s="285"/>
    </row>
    <row r="1226" spans="1:56" s="68" customFormat="1">
      <c r="A1226" s="200"/>
      <c r="B1226" s="200"/>
      <c r="C1226" s="200" t="s">
        <v>420</v>
      </c>
      <c r="D1226" s="200" t="s">
        <v>199</v>
      </c>
      <c r="E1226" s="200" t="s">
        <v>350</v>
      </c>
      <c r="F1226" s="200" t="s">
        <v>1447</v>
      </c>
      <c r="G1226" s="200" t="s">
        <v>163</v>
      </c>
      <c r="H1226" s="201" t="s">
        <v>287</v>
      </c>
      <c r="I1226" s="202">
        <v>21.55</v>
      </c>
      <c r="J1226" s="200" t="s">
        <v>560</v>
      </c>
      <c r="K1226" s="176">
        <v>5</v>
      </c>
      <c r="L1226" s="176">
        <v>1</v>
      </c>
      <c r="M1226" s="176"/>
      <c r="N1226" s="286">
        <v>3</v>
      </c>
      <c r="O1226" s="286">
        <v>3</v>
      </c>
      <c r="P1226" s="176"/>
      <c r="Q1226" s="203">
        <f t="shared" si="609"/>
        <v>3</v>
      </c>
      <c r="R1226" s="203">
        <f t="shared" si="610"/>
        <v>3</v>
      </c>
      <c r="S1226" s="203">
        <f t="shared" si="611"/>
        <v>0</v>
      </c>
      <c r="T1226" s="203">
        <f t="shared" si="612"/>
        <v>0</v>
      </c>
      <c r="U1226" s="203">
        <f t="shared" si="613"/>
        <v>0</v>
      </c>
      <c r="V1226" s="175">
        <f>IF(Q1226&gt;0,VLOOKUP(Q1226,Jahresfaktoren!$A$11:$B$24,2,),0)</f>
        <v>152</v>
      </c>
      <c r="W1226" s="175">
        <f>IF(R1226&gt;0,VLOOKUP(R1226,Jahresfaktoren!$D$11:$E$24,2,),0)</f>
        <v>150</v>
      </c>
      <c r="X1226" s="175">
        <f>IF(S1226&gt;0,VLOOKUP(S1226,Jahresfaktoren!$A$28:$B$29,2,),0)</f>
        <v>0</v>
      </c>
      <c r="Y1226" s="175">
        <f>IF(T1226&gt;0,VLOOKUP(T1226,Jahresfaktoren!$A$28:$B$29,2,),0)</f>
        <v>0</v>
      </c>
      <c r="Z1226" s="175">
        <f>IF(U1226&gt;0,VLOOKUP(U1226,Jahresfaktoren!$A$32:$B$33,2,),)</f>
        <v>0</v>
      </c>
      <c r="AA1226" s="177">
        <f t="shared" si="598"/>
        <v>3275.6</v>
      </c>
      <c r="AB1226" s="177">
        <f t="shared" si="599"/>
        <v>3232.5</v>
      </c>
      <c r="AC1226" s="177" t="str">
        <f t="shared" si="600"/>
        <v/>
      </c>
      <c r="AD1226" s="177" t="str">
        <f t="shared" si="601"/>
        <v/>
      </c>
      <c r="AE1226" s="177" t="str">
        <f t="shared" si="602"/>
        <v/>
      </c>
      <c r="AF1226" s="178">
        <f>IF(Q1226&gt;0,VLOOKUP(H1226,Leistungszahlen!$A$11:$C$158,3,),0)</f>
        <v>0</v>
      </c>
      <c r="AG1226" s="178">
        <f>IF(R1226&gt;0,VLOOKUP(H1226,Leistungszahlen!$A$11:$F$158,6,),IF(T1226&gt;0,VLOOKUP(H1226,Leistungszahlen!$A$11:$F$158,6,),0))</f>
        <v>0</v>
      </c>
      <c r="AH1226" s="179" t="e">
        <f t="shared" si="593"/>
        <v>#DIV/0!</v>
      </c>
      <c r="AI1226" s="179" t="e">
        <f t="shared" si="594"/>
        <v>#DIV/0!</v>
      </c>
      <c r="AJ1226" s="179">
        <f t="shared" si="595"/>
        <v>0</v>
      </c>
      <c r="AK1226" s="179">
        <f t="shared" si="596"/>
        <v>0</v>
      </c>
      <c r="AL1226" s="179">
        <f t="shared" si="597"/>
        <v>0</v>
      </c>
      <c r="AM1226" s="180">
        <f>IF(L1226=1,Stundensätze!$D$13,IF(L1226=2,Stundensätze!$D$17,IF(L1226=4,Stundensätze!$D$21,"")))</f>
        <v>0</v>
      </c>
      <c r="AN1226" s="180">
        <f>IF(L1226=1,Stundensätze!$D$15,IF(L1226=2,Stundensätze!$D$19,IF(L1226=4,Stundensätze!$D$23,"")))</f>
        <v>0</v>
      </c>
      <c r="AO1226" s="180" t="e">
        <f t="shared" si="603"/>
        <v>#DIV/0!</v>
      </c>
      <c r="AP1226" s="180">
        <f t="shared" si="604"/>
        <v>0</v>
      </c>
      <c r="AQ1226" s="192" t="e">
        <f t="shared" si="605"/>
        <v>#DIV/0!</v>
      </c>
      <c r="AR1226" s="192" t="e">
        <f t="shared" si="606"/>
        <v>#DIV/0!</v>
      </c>
      <c r="AS1226" s="193" t="e">
        <f t="shared" si="607"/>
        <v>#DIV/0!</v>
      </c>
      <c r="AT1226" s="258" t="str">
        <f>IF(K1226=0,0,VLOOKUP(K1226,Kostenstellen!A:B,2,FALSE))</f>
        <v xml:space="preserve">Salinenklinik </v>
      </c>
      <c r="AU1226" s="68" t="str">
        <f t="shared" si="614"/>
        <v>A1</v>
      </c>
      <c r="AV1226" s="68" t="str">
        <f t="shared" si="615"/>
        <v>A1</v>
      </c>
      <c r="AW1226" s="68">
        <f>IF(AF1226=0,0,VLOOKUP($H1226,Leistungszahlen!$A$11:$H$158,4,FALSE))</f>
        <v>0</v>
      </c>
      <c r="AX1226" s="68">
        <f>IF(AF1226=0,0,VLOOKUP($H1226,Leistungszahlen!$A$11:$H$158,5,FALSE))</f>
        <v>0</v>
      </c>
      <c r="AY1226" s="68">
        <f>IF(AG1226=0,0,VLOOKUP($H1226,Leistungszahlen!$A$11:$H$158,6,FALSE))</f>
        <v>0</v>
      </c>
      <c r="AZ1226" s="68">
        <f t="shared" si="616"/>
        <v>0</v>
      </c>
      <c r="BA1226" s="68">
        <f t="shared" si="617"/>
        <v>0</v>
      </c>
      <c r="BC1226" s="68">
        <f t="shared" si="608"/>
        <v>0</v>
      </c>
      <c r="BD1226" s="285"/>
    </row>
    <row r="1227" spans="1:56" s="68" customFormat="1">
      <c r="A1227" s="200"/>
      <c r="B1227" s="200"/>
      <c r="C1227" s="200" t="s">
        <v>420</v>
      </c>
      <c r="D1227" s="200" t="s">
        <v>199</v>
      </c>
      <c r="E1227" s="200" t="s">
        <v>350</v>
      </c>
      <c r="F1227" s="200" t="s">
        <v>1447</v>
      </c>
      <c r="G1227" s="200" t="s">
        <v>251</v>
      </c>
      <c r="H1227" s="201" t="s">
        <v>200</v>
      </c>
      <c r="I1227" s="202">
        <v>5.32</v>
      </c>
      <c r="J1227" s="200" t="s">
        <v>778</v>
      </c>
      <c r="K1227" s="176">
        <v>5</v>
      </c>
      <c r="L1227" s="176">
        <v>1</v>
      </c>
      <c r="M1227" s="176"/>
      <c r="N1227" s="286">
        <v>6</v>
      </c>
      <c r="O1227" s="286"/>
      <c r="P1227" s="176"/>
      <c r="Q1227" s="203">
        <f t="shared" si="609"/>
        <v>6</v>
      </c>
      <c r="R1227" s="203">
        <f t="shared" si="610"/>
        <v>0</v>
      </c>
      <c r="S1227" s="203">
        <f t="shared" si="611"/>
        <v>0</v>
      </c>
      <c r="T1227" s="203">
        <f t="shared" si="612"/>
        <v>0</v>
      </c>
      <c r="U1227" s="203">
        <f t="shared" si="613"/>
        <v>0</v>
      </c>
      <c r="V1227" s="175">
        <f>IF(Q1227&gt;0,VLOOKUP(Q1227,Jahresfaktoren!$A$11:$B$24,2,),0)</f>
        <v>302</v>
      </c>
      <c r="W1227" s="175">
        <f>IF(R1227&gt;0,VLOOKUP(R1227,Jahresfaktoren!$D$11:$E$24,2,),0)</f>
        <v>0</v>
      </c>
      <c r="X1227" s="175">
        <f>IF(S1227&gt;0,VLOOKUP(S1227,Jahresfaktoren!$A$28:$B$29,2,),0)</f>
        <v>0</v>
      </c>
      <c r="Y1227" s="175">
        <f>IF(T1227&gt;0,VLOOKUP(T1227,Jahresfaktoren!$A$28:$B$29,2,),0)</f>
        <v>0</v>
      </c>
      <c r="Z1227" s="175">
        <f>IF(U1227&gt;0,VLOOKUP(U1227,Jahresfaktoren!$A$32:$B$33,2,),)</f>
        <v>0</v>
      </c>
      <c r="AA1227" s="177">
        <f t="shared" si="598"/>
        <v>1606.64</v>
      </c>
      <c r="AB1227" s="177" t="str">
        <f t="shared" si="599"/>
        <v/>
      </c>
      <c r="AC1227" s="177" t="str">
        <f t="shared" si="600"/>
        <v/>
      </c>
      <c r="AD1227" s="177" t="str">
        <f t="shared" si="601"/>
        <v/>
      </c>
      <c r="AE1227" s="177" t="str">
        <f t="shared" si="602"/>
        <v/>
      </c>
      <c r="AF1227" s="178">
        <f>IF(Q1227&gt;0,VLOOKUP(H1227,Leistungszahlen!$A$11:$C$158,3,),0)</f>
        <v>0</v>
      </c>
      <c r="AG1227" s="178">
        <f>IF(R1227&gt;0,VLOOKUP(H1227,Leistungszahlen!$A$11:$F$158,6,),IF(T1227&gt;0,VLOOKUP(H1227,Leistungszahlen!$A$11:$F$158,6,),0))</f>
        <v>0</v>
      </c>
      <c r="AH1227" s="179" t="e">
        <f t="shared" ref="AH1227:AH1290" si="618">IF(Q1227&gt;0,AA1227/AF1227,0)</f>
        <v>#DIV/0!</v>
      </c>
      <c r="AI1227" s="179">
        <f t="shared" ref="AI1227:AI1290" si="619">IF(R1227&gt;0,AB1227/AG1227,0)</f>
        <v>0</v>
      </c>
      <c r="AJ1227" s="179">
        <f t="shared" ref="AJ1227:AJ1290" si="620">IF(S1227&gt;0,AC1227/AF1227,0)</f>
        <v>0</v>
      </c>
      <c r="AK1227" s="179">
        <f t="shared" ref="AK1227:AK1290" si="621">IF(T1227&gt;0,AD1227/AG1227,0)</f>
        <v>0</v>
      </c>
      <c r="AL1227" s="179">
        <f t="shared" ref="AL1227:AL1290" si="622">IF(U1227&gt;0,AE1227/AF1227,0)</f>
        <v>0</v>
      </c>
      <c r="AM1227" s="180">
        <f>IF(L1227=1,Stundensätze!$D$13,IF(L1227=2,Stundensätze!$D$17,IF(L1227=4,Stundensätze!$D$21,"")))</f>
        <v>0</v>
      </c>
      <c r="AN1227" s="180">
        <f>IF(L1227=1,Stundensätze!$D$15,IF(L1227=2,Stundensätze!$D$19,IF(L1227=4,Stundensätze!$D$23,"")))</f>
        <v>0</v>
      </c>
      <c r="AO1227" s="180" t="e">
        <f t="shared" si="603"/>
        <v>#DIV/0!</v>
      </c>
      <c r="AP1227" s="180">
        <f t="shared" si="604"/>
        <v>0</v>
      </c>
      <c r="AQ1227" s="192" t="e">
        <f t="shared" si="605"/>
        <v>#DIV/0!</v>
      </c>
      <c r="AR1227" s="192" t="e">
        <f t="shared" si="606"/>
        <v>#DIV/0!</v>
      </c>
      <c r="AS1227" s="193" t="e">
        <f t="shared" si="607"/>
        <v>#DIV/0!</v>
      </c>
      <c r="AT1227" s="258" t="str">
        <f>IF(K1227=0,0,VLOOKUP(K1227,Kostenstellen!A:B,2,FALSE))</f>
        <v xml:space="preserve">Salinenklinik </v>
      </c>
      <c r="AU1227" s="68" t="str">
        <f t="shared" si="614"/>
        <v>B</v>
      </c>
      <c r="AV1227" s="68" t="str">
        <f t="shared" si="615"/>
        <v/>
      </c>
      <c r="AW1227" s="68">
        <f>IF(AF1227=0,0,VLOOKUP($H1227,Leistungszahlen!$A$11:$H$158,4,FALSE))</f>
        <v>0</v>
      </c>
      <c r="AX1227" s="68">
        <f>IF(AF1227=0,0,VLOOKUP($H1227,Leistungszahlen!$A$11:$H$158,5,FALSE))</f>
        <v>0</v>
      </c>
      <c r="AY1227" s="68">
        <f>IF(AG1227=0,0,VLOOKUP($H1227,Leistungszahlen!$A$11:$H$158,6,FALSE))</f>
        <v>0</v>
      </c>
      <c r="AZ1227" s="68">
        <f t="shared" si="616"/>
        <v>0</v>
      </c>
      <c r="BA1227" s="68">
        <f t="shared" si="617"/>
        <v>0</v>
      </c>
      <c r="BC1227" s="68">
        <f t="shared" si="608"/>
        <v>0</v>
      </c>
      <c r="BD1227" s="285"/>
    </row>
    <row r="1228" spans="1:56" s="68" customFormat="1">
      <c r="A1228" s="200"/>
      <c r="B1228" s="200"/>
      <c r="C1228" s="200" t="s">
        <v>420</v>
      </c>
      <c r="D1228" s="200" t="s">
        <v>199</v>
      </c>
      <c r="E1228" s="200" t="s">
        <v>350</v>
      </c>
      <c r="F1228" s="200" t="s">
        <v>1448</v>
      </c>
      <c r="G1228" s="200" t="s">
        <v>163</v>
      </c>
      <c r="H1228" s="201" t="s">
        <v>287</v>
      </c>
      <c r="I1228" s="202">
        <v>21.55</v>
      </c>
      <c r="J1228" s="200" t="s">
        <v>560</v>
      </c>
      <c r="K1228" s="176">
        <v>5</v>
      </c>
      <c r="L1228" s="176">
        <v>1</v>
      </c>
      <c r="M1228" s="176"/>
      <c r="N1228" s="286">
        <v>3</v>
      </c>
      <c r="O1228" s="286">
        <v>3</v>
      </c>
      <c r="P1228" s="176"/>
      <c r="Q1228" s="203">
        <f t="shared" si="609"/>
        <v>3</v>
      </c>
      <c r="R1228" s="203">
        <f t="shared" si="610"/>
        <v>3</v>
      </c>
      <c r="S1228" s="203">
        <f t="shared" si="611"/>
        <v>0</v>
      </c>
      <c r="T1228" s="203">
        <f t="shared" si="612"/>
        <v>0</v>
      </c>
      <c r="U1228" s="203">
        <f t="shared" si="613"/>
        <v>0</v>
      </c>
      <c r="V1228" s="175">
        <f>IF(Q1228&gt;0,VLOOKUP(Q1228,Jahresfaktoren!$A$11:$B$24,2,),0)</f>
        <v>152</v>
      </c>
      <c r="W1228" s="175">
        <f>IF(R1228&gt;0,VLOOKUP(R1228,Jahresfaktoren!$D$11:$E$24,2,),0)</f>
        <v>150</v>
      </c>
      <c r="X1228" s="175">
        <f>IF(S1228&gt;0,VLOOKUP(S1228,Jahresfaktoren!$A$28:$B$29,2,),0)</f>
        <v>0</v>
      </c>
      <c r="Y1228" s="175">
        <f>IF(T1228&gt;0,VLOOKUP(T1228,Jahresfaktoren!$A$28:$B$29,2,),0)</f>
        <v>0</v>
      </c>
      <c r="Z1228" s="175">
        <f>IF(U1228&gt;0,VLOOKUP(U1228,Jahresfaktoren!$A$32:$B$33,2,),)</f>
        <v>0</v>
      </c>
      <c r="AA1228" s="177">
        <f t="shared" si="598"/>
        <v>3275.6</v>
      </c>
      <c r="AB1228" s="177">
        <f t="shared" si="599"/>
        <v>3232.5</v>
      </c>
      <c r="AC1228" s="177" t="str">
        <f t="shared" si="600"/>
        <v/>
      </c>
      <c r="AD1228" s="177" t="str">
        <f t="shared" si="601"/>
        <v/>
      </c>
      <c r="AE1228" s="177" t="str">
        <f t="shared" si="602"/>
        <v/>
      </c>
      <c r="AF1228" s="178">
        <f>IF(Q1228&gt;0,VLOOKUP(H1228,Leistungszahlen!$A$11:$C$158,3,),0)</f>
        <v>0</v>
      </c>
      <c r="AG1228" s="178">
        <f>IF(R1228&gt;0,VLOOKUP(H1228,Leistungszahlen!$A$11:$F$158,6,),IF(T1228&gt;0,VLOOKUP(H1228,Leistungszahlen!$A$11:$F$158,6,),0))</f>
        <v>0</v>
      </c>
      <c r="AH1228" s="179" t="e">
        <f t="shared" si="618"/>
        <v>#DIV/0!</v>
      </c>
      <c r="AI1228" s="179" t="e">
        <f t="shared" si="619"/>
        <v>#DIV/0!</v>
      </c>
      <c r="AJ1228" s="179">
        <f t="shared" si="620"/>
        <v>0</v>
      </c>
      <c r="AK1228" s="179">
        <f t="shared" si="621"/>
        <v>0</v>
      </c>
      <c r="AL1228" s="179">
        <f t="shared" si="622"/>
        <v>0</v>
      </c>
      <c r="AM1228" s="180">
        <f>IF(L1228=1,Stundensätze!$D$13,IF(L1228=2,Stundensätze!$D$17,IF(L1228=4,Stundensätze!$D$21,"")))</f>
        <v>0</v>
      </c>
      <c r="AN1228" s="180">
        <f>IF(L1228=1,Stundensätze!$D$15,IF(L1228=2,Stundensätze!$D$19,IF(L1228=4,Stundensätze!$D$23,"")))</f>
        <v>0</v>
      </c>
      <c r="AO1228" s="180" t="e">
        <f t="shared" si="603"/>
        <v>#DIV/0!</v>
      </c>
      <c r="AP1228" s="180">
        <f t="shared" si="604"/>
        <v>0</v>
      </c>
      <c r="AQ1228" s="192" t="e">
        <f t="shared" si="605"/>
        <v>#DIV/0!</v>
      </c>
      <c r="AR1228" s="192" t="e">
        <f t="shared" si="606"/>
        <v>#DIV/0!</v>
      </c>
      <c r="AS1228" s="193" t="e">
        <f t="shared" si="607"/>
        <v>#DIV/0!</v>
      </c>
      <c r="AT1228" s="258" t="str">
        <f>IF(K1228=0,0,VLOOKUP(K1228,Kostenstellen!A:B,2,FALSE))</f>
        <v xml:space="preserve">Salinenklinik </v>
      </c>
      <c r="AU1228" s="68" t="str">
        <f t="shared" si="614"/>
        <v>A1</v>
      </c>
      <c r="AV1228" s="68" t="str">
        <f t="shared" si="615"/>
        <v>A1</v>
      </c>
      <c r="AW1228" s="68">
        <f>IF(AF1228=0,0,VLOOKUP($H1228,Leistungszahlen!$A$11:$H$158,4,FALSE))</f>
        <v>0</v>
      </c>
      <c r="AX1228" s="68">
        <f>IF(AF1228=0,0,VLOOKUP($H1228,Leistungszahlen!$A$11:$H$158,5,FALSE))</f>
        <v>0</v>
      </c>
      <c r="AY1228" s="68">
        <f>IF(AG1228=0,0,VLOOKUP($H1228,Leistungszahlen!$A$11:$H$158,6,FALSE))</f>
        <v>0</v>
      </c>
      <c r="AZ1228" s="68">
        <f t="shared" si="616"/>
        <v>0</v>
      </c>
      <c r="BA1228" s="68">
        <f t="shared" si="617"/>
        <v>0</v>
      </c>
      <c r="BC1228" s="68">
        <f t="shared" si="608"/>
        <v>0</v>
      </c>
      <c r="BD1228" s="285"/>
    </row>
    <row r="1229" spans="1:56" s="68" customFormat="1">
      <c r="A1229" s="200"/>
      <c r="B1229" s="200"/>
      <c r="C1229" s="200" t="s">
        <v>420</v>
      </c>
      <c r="D1229" s="200" t="s">
        <v>199</v>
      </c>
      <c r="E1229" s="200" t="s">
        <v>350</v>
      </c>
      <c r="F1229" s="200" t="s">
        <v>1448</v>
      </c>
      <c r="G1229" s="200" t="s">
        <v>251</v>
      </c>
      <c r="H1229" s="201" t="s">
        <v>200</v>
      </c>
      <c r="I1229" s="202">
        <v>5.32</v>
      </c>
      <c r="J1229" s="200" t="s">
        <v>778</v>
      </c>
      <c r="K1229" s="176">
        <v>5</v>
      </c>
      <c r="L1229" s="176">
        <v>1</v>
      </c>
      <c r="M1229" s="176"/>
      <c r="N1229" s="286">
        <v>6</v>
      </c>
      <c r="O1229" s="286"/>
      <c r="P1229" s="176"/>
      <c r="Q1229" s="203">
        <f t="shared" si="609"/>
        <v>6</v>
      </c>
      <c r="R1229" s="203">
        <f t="shared" si="610"/>
        <v>0</v>
      </c>
      <c r="S1229" s="203">
        <f t="shared" si="611"/>
        <v>0</v>
      </c>
      <c r="T1229" s="203">
        <f t="shared" si="612"/>
        <v>0</v>
      </c>
      <c r="U1229" s="203">
        <f t="shared" si="613"/>
        <v>0</v>
      </c>
      <c r="V1229" s="175">
        <f>IF(Q1229&gt;0,VLOOKUP(Q1229,Jahresfaktoren!$A$11:$B$24,2,),0)</f>
        <v>302</v>
      </c>
      <c r="W1229" s="175">
        <f>IF(R1229&gt;0,VLOOKUP(R1229,Jahresfaktoren!$D$11:$E$24,2,),0)</f>
        <v>0</v>
      </c>
      <c r="X1229" s="175">
        <f>IF(S1229&gt;0,VLOOKUP(S1229,Jahresfaktoren!$A$28:$B$29,2,),0)</f>
        <v>0</v>
      </c>
      <c r="Y1229" s="175">
        <f>IF(T1229&gt;0,VLOOKUP(T1229,Jahresfaktoren!$A$28:$B$29,2,),0)</f>
        <v>0</v>
      </c>
      <c r="Z1229" s="175">
        <f>IF(U1229&gt;0,VLOOKUP(U1229,Jahresfaktoren!$A$32:$B$33,2,),)</f>
        <v>0</v>
      </c>
      <c r="AA1229" s="177">
        <f t="shared" si="598"/>
        <v>1606.64</v>
      </c>
      <c r="AB1229" s="177" t="str">
        <f t="shared" si="599"/>
        <v/>
      </c>
      <c r="AC1229" s="177" t="str">
        <f t="shared" si="600"/>
        <v/>
      </c>
      <c r="AD1229" s="177" t="str">
        <f t="shared" si="601"/>
        <v/>
      </c>
      <c r="AE1229" s="177" t="str">
        <f t="shared" si="602"/>
        <v/>
      </c>
      <c r="AF1229" s="178">
        <f>IF(Q1229&gt;0,VLOOKUP(H1229,Leistungszahlen!$A$11:$C$158,3,),0)</f>
        <v>0</v>
      </c>
      <c r="AG1229" s="178">
        <f>IF(R1229&gt;0,VLOOKUP(H1229,Leistungszahlen!$A$11:$F$158,6,),IF(T1229&gt;0,VLOOKUP(H1229,Leistungszahlen!$A$11:$F$158,6,),0))</f>
        <v>0</v>
      </c>
      <c r="AH1229" s="179" t="e">
        <f t="shared" si="618"/>
        <v>#DIV/0!</v>
      </c>
      <c r="AI1229" s="179">
        <f t="shared" si="619"/>
        <v>0</v>
      </c>
      <c r="AJ1229" s="179">
        <f t="shared" si="620"/>
        <v>0</v>
      </c>
      <c r="AK1229" s="179">
        <f t="shared" si="621"/>
        <v>0</v>
      </c>
      <c r="AL1229" s="179">
        <f t="shared" si="622"/>
        <v>0</v>
      </c>
      <c r="AM1229" s="180">
        <f>IF(L1229=1,Stundensätze!$D$13,IF(L1229=2,Stundensätze!$D$17,IF(L1229=4,Stundensätze!$D$21,"")))</f>
        <v>0</v>
      </c>
      <c r="AN1229" s="180">
        <f>IF(L1229=1,Stundensätze!$D$15,IF(L1229=2,Stundensätze!$D$19,IF(L1229=4,Stundensätze!$D$23,"")))</f>
        <v>0</v>
      </c>
      <c r="AO1229" s="180" t="e">
        <f t="shared" si="603"/>
        <v>#DIV/0!</v>
      </c>
      <c r="AP1229" s="180">
        <f t="shared" si="604"/>
        <v>0</v>
      </c>
      <c r="AQ1229" s="192" t="e">
        <f t="shared" si="605"/>
        <v>#DIV/0!</v>
      </c>
      <c r="AR1229" s="192" t="e">
        <f t="shared" si="606"/>
        <v>#DIV/0!</v>
      </c>
      <c r="AS1229" s="193" t="e">
        <f t="shared" si="607"/>
        <v>#DIV/0!</v>
      </c>
      <c r="AT1229" s="258" t="str">
        <f>IF(K1229=0,0,VLOOKUP(K1229,Kostenstellen!A:B,2,FALSE))</f>
        <v xml:space="preserve">Salinenklinik </v>
      </c>
      <c r="AU1229" s="68" t="str">
        <f t="shared" si="614"/>
        <v>B</v>
      </c>
      <c r="AV1229" s="68" t="str">
        <f t="shared" si="615"/>
        <v/>
      </c>
      <c r="AW1229" s="68">
        <f>IF(AF1229=0,0,VLOOKUP($H1229,Leistungszahlen!$A$11:$H$158,4,FALSE))</f>
        <v>0</v>
      </c>
      <c r="AX1229" s="68">
        <f>IF(AF1229=0,0,VLOOKUP($H1229,Leistungszahlen!$A$11:$H$158,5,FALSE))</f>
        <v>0</v>
      </c>
      <c r="AY1229" s="68">
        <f>IF(AG1229=0,0,VLOOKUP($H1229,Leistungszahlen!$A$11:$H$158,6,FALSE))</f>
        <v>0</v>
      </c>
      <c r="AZ1229" s="68">
        <f t="shared" si="616"/>
        <v>0</v>
      </c>
      <c r="BA1229" s="68">
        <f t="shared" si="617"/>
        <v>0</v>
      </c>
      <c r="BC1229" s="68">
        <f t="shared" si="608"/>
        <v>0</v>
      </c>
      <c r="BD1229" s="285"/>
    </row>
    <row r="1230" spans="1:56" s="68" customFormat="1">
      <c r="A1230" s="200"/>
      <c r="B1230" s="200"/>
      <c r="C1230" s="200" t="s">
        <v>420</v>
      </c>
      <c r="D1230" s="200" t="s">
        <v>199</v>
      </c>
      <c r="E1230" s="200" t="s">
        <v>350</v>
      </c>
      <c r="F1230" s="200" t="s">
        <v>1449</v>
      </c>
      <c r="G1230" s="200" t="s">
        <v>163</v>
      </c>
      <c r="H1230" s="201" t="s">
        <v>287</v>
      </c>
      <c r="I1230" s="202">
        <v>21.55</v>
      </c>
      <c r="J1230" s="200" t="s">
        <v>560</v>
      </c>
      <c r="K1230" s="176">
        <v>5</v>
      </c>
      <c r="L1230" s="176">
        <v>1</v>
      </c>
      <c r="M1230" s="176"/>
      <c r="N1230" s="286">
        <v>3</v>
      </c>
      <c r="O1230" s="286">
        <v>3</v>
      </c>
      <c r="P1230" s="176"/>
      <c r="Q1230" s="203">
        <f t="shared" si="609"/>
        <v>3</v>
      </c>
      <c r="R1230" s="203">
        <f t="shared" si="610"/>
        <v>3</v>
      </c>
      <c r="S1230" s="203">
        <f t="shared" si="611"/>
        <v>0</v>
      </c>
      <c r="T1230" s="203">
        <f t="shared" si="612"/>
        <v>0</v>
      </c>
      <c r="U1230" s="203">
        <f t="shared" si="613"/>
        <v>0</v>
      </c>
      <c r="V1230" s="175">
        <f>IF(Q1230&gt;0,VLOOKUP(Q1230,Jahresfaktoren!$A$11:$B$24,2,),0)</f>
        <v>152</v>
      </c>
      <c r="W1230" s="175">
        <f>IF(R1230&gt;0,VLOOKUP(R1230,Jahresfaktoren!$D$11:$E$24,2,),0)</f>
        <v>150</v>
      </c>
      <c r="X1230" s="175">
        <f>IF(S1230&gt;0,VLOOKUP(S1230,Jahresfaktoren!$A$28:$B$29,2,),0)</f>
        <v>0</v>
      </c>
      <c r="Y1230" s="175">
        <f>IF(T1230&gt;0,VLOOKUP(T1230,Jahresfaktoren!$A$28:$B$29,2,),0)</f>
        <v>0</v>
      </c>
      <c r="Z1230" s="175">
        <f>IF(U1230&gt;0,VLOOKUP(U1230,Jahresfaktoren!$A$32:$B$33,2,),)</f>
        <v>0</v>
      </c>
      <c r="AA1230" s="177">
        <f t="shared" si="598"/>
        <v>3275.6</v>
      </c>
      <c r="AB1230" s="177">
        <f t="shared" si="599"/>
        <v>3232.5</v>
      </c>
      <c r="AC1230" s="177" t="str">
        <f t="shared" si="600"/>
        <v/>
      </c>
      <c r="AD1230" s="177" t="str">
        <f t="shared" si="601"/>
        <v/>
      </c>
      <c r="AE1230" s="177" t="str">
        <f t="shared" si="602"/>
        <v/>
      </c>
      <c r="AF1230" s="178">
        <f>IF(Q1230&gt;0,VLOOKUP(H1230,Leistungszahlen!$A$11:$C$158,3,),0)</f>
        <v>0</v>
      </c>
      <c r="AG1230" s="178">
        <f>IF(R1230&gt;0,VLOOKUP(H1230,Leistungszahlen!$A$11:$F$158,6,),IF(T1230&gt;0,VLOOKUP(H1230,Leistungszahlen!$A$11:$F$158,6,),0))</f>
        <v>0</v>
      </c>
      <c r="AH1230" s="179" t="e">
        <f t="shared" si="618"/>
        <v>#DIV/0!</v>
      </c>
      <c r="AI1230" s="179" t="e">
        <f t="shared" si="619"/>
        <v>#DIV/0!</v>
      </c>
      <c r="AJ1230" s="179">
        <f t="shared" si="620"/>
        <v>0</v>
      </c>
      <c r="AK1230" s="179">
        <f t="shared" si="621"/>
        <v>0</v>
      </c>
      <c r="AL1230" s="179">
        <f t="shared" si="622"/>
        <v>0</v>
      </c>
      <c r="AM1230" s="180">
        <f>IF(L1230=1,Stundensätze!$D$13,IF(L1230=2,Stundensätze!$D$17,IF(L1230=4,Stundensätze!$D$21,"")))</f>
        <v>0</v>
      </c>
      <c r="AN1230" s="180">
        <f>IF(L1230=1,Stundensätze!$D$15,IF(L1230=2,Stundensätze!$D$19,IF(L1230=4,Stundensätze!$D$23,"")))</f>
        <v>0</v>
      </c>
      <c r="AO1230" s="180" t="e">
        <f t="shared" si="603"/>
        <v>#DIV/0!</v>
      </c>
      <c r="AP1230" s="180">
        <f t="shared" si="604"/>
        <v>0</v>
      </c>
      <c r="AQ1230" s="192" t="e">
        <f t="shared" si="605"/>
        <v>#DIV/0!</v>
      </c>
      <c r="AR1230" s="192" t="e">
        <f t="shared" si="606"/>
        <v>#DIV/0!</v>
      </c>
      <c r="AS1230" s="193" t="e">
        <f t="shared" si="607"/>
        <v>#DIV/0!</v>
      </c>
      <c r="AT1230" s="258" t="str">
        <f>IF(K1230=0,0,VLOOKUP(K1230,Kostenstellen!A:B,2,FALSE))</f>
        <v xml:space="preserve">Salinenklinik </v>
      </c>
      <c r="AU1230" s="68" t="str">
        <f t="shared" si="614"/>
        <v>A1</v>
      </c>
      <c r="AV1230" s="68" t="str">
        <f t="shared" si="615"/>
        <v>A1</v>
      </c>
      <c r="AW1230" s="68">
        <f>IF(AF1230=0,0,VLOOKUP($H1230,Leistungszahlen!$A$11:$H$158,4,FALSE))</f>
        <v>0</v>
      </c>
      <c r="AX1230" s="68">
        <f>IF(AF1230=0,0,VLOOKUP($H1230,Leistungszahlen!$A$11:$H$158,5,FALSE))</f>
        <v>0</v>
      </c>
      <c r="AY1230" s="68">
        <f>IF(AG1230=0,0,VLOOKUP($H1230,Leistungszahlen!$A$11:$H$158,6,FALSE))</f>
        <v>0</v>
      </c>
      <c r="AZ1230" s="68">
        <f t="shared" si="616"/>
        <v>0</v>
      </c>
      <c r="BA1230" s="68">
        <f t="shared" si="617"/>
        <v>0</v>
      </c>
      <c r="BC1230" s="68">
        <f t="shared" si="608"/>
        <v>0</v>
      </c>
      <c r="BD1230" s="285"/>
    </row>
    <row r="1231" spans="1:56" s="68" customFormat="1">
      <c r="A1231" s="200"/>
      <c r="B1231" s="200"/>
      <c r="C1231" s="200" t="s">
        <v>420</v>
      </c>
      <c r="D1231" s="200" t="s">
        <v>199</v>
      </c>
      <c r="E1231" s="200" t="s">
        <v>350</v>
      </c>
      <c r="F1231" s="200" t="s">
        <v>1449</v>
      </c>
      <c r="G1231" s="200" t="s">
        <v>251</v>
      </c>
      <c r="H1231" s="201" t="s">
        <v>200</v>
      </c>
      <c r="I1231" s="202">
        <v>5.32</v>
      </c>
      <c r="J1231" s="200" t="s">
        <v>778</v>
      </c>
      <c r="K1231" s="176">
        <v>5</v>
      </c>
      <c r="L1231" s="176">
        <v>1</v>
      </c>
      <c r="M1231" s="176"/>
      <c r="N1231" s="286">
        <v>6</v>
      </c>
      <c r="O1231" s="286"/>
      <c r="P1231" s="176"/>
      <c r="Q1231" s="203">
        <f t="shared" si="609"/>
        <v>6</v>
      </c>
      <c r="R1231" s="203">
        <f t="shared" si="610"/>
        <v>0</v>
      </c>
      <c r="S1231" s="203">
        <f t="shared" si="611"/>
        <v>0</v>
      </c>
      <c r="T1231" s="203">
        <f t="shared" si="612"/>
        <v>0</v>
      </c>
      <c r="U1231" s="203">
        <f t="shared" si="613"/>
        <v>0</v>
      </c>
      <c r="V1231" s="175">
        <f>IF(Q1231&gt;0,VLOOKUP(Q1231,Jahresfaktoren!$A$11:$B$24,2,),0)</f>
        <v>302</v>
      </c>
      <c r="W1231" s="175">
        <f>IF(R1231&gt;0,VLOOKUP(R1231,Jahresfaktoren!$D$11:$E$24,2,),0)</f>
        <v>0</v>
      </c>
      <c r="X1231" s="175">
        <f>IF(S1231&gt;0,VLOOKUP(S1231,Jahresfaktoren!$A$28:$B$29,2,),0)</f>
        <v>0</v>
      </c>
      <c r="Y1231" s="175">
        <f>IF(T1231&gt;0,VLOOKUP(T1231,Jahresfaktoren!$A$28:$B$29,2,),0)</f>
        <v>0</v>
      </c>
      <c r="Z1231" s="175">
        <f>IF(U1231&gt;0,VLOOKUP(U1231,Jahresfaktoren!$A$32:$B$33,2,),)</f>
        <v>0</v>
      </c>
      <c r="AA1231" s="177">
        <f t="shared" si="598"/>
        <v>1606.64</v>
      </c>
      <c r="AB1231" s="177" t="str">
        <f t="shared" si="599"/>
        <v/>
      </c>
      <c r="AC1231" s="177" t="str">
        <f t="shared" si="600"/>
        <v/>
      </c>
      <c r="AD1231" s="177" t="str">
        <f t="shared" si="601"/>
        <v/>
      </c>
      <c r="AE1231" s="177" t="str">
        <f t="shared" si="602"/>
        <v/>
      </c>
      <c r="AF1231" s="178">
        <f>IF(Q1231&gt;0,VLOOKUP(H1231,Leistungszahlen!$A$11:$C$158,3,),0)</f>
        <v>0</v>
      </c>
      <c r="AG1231" s="178">
        <f>IF(R1231&gt;0,VLOOKUP(H1231,Leistungszahlen!$A$11:$F$158,6,),IF(T1231&gt;0,VLOOKUP(H1231,Leistungszahlen!$A$11:$F$158,6,),0))</f>
        <v>0</v>
      </c>
      <c r="AH1231" s="179" t="e">
        <f t="shared" si="618"/>
        <v>#DIV/0!</v>
      </c>
      <c r="AI1231" s="179">
        <f t="shared" si="619"/>
        <v>0</v>
      </c>
      <c r="AJ1231" s="179">
        <f t="shared" si="620"/>
        <v>0</v>
      </c>
      <c r="AK1231" s="179">
        <f t="shared" si="621"/>
        <v>0</v>
      </c>
      <c r="AL1231" s="179">
        <f t="shared" si="622"/>
        <v>0</v>
      </c>
      <c r="AM1231" s="180">
        <f>IF(L1231=1,Stundensätze!$D$13,IF(L1231=2,Stundensätze!$D$17,IF(L1231=4,Stundensätze!$D$21,"")))</f>
        <v>0</v>
      </c>
      <c r="AN1231" s="180">
        <f>IF(L1231=1,Stundensätze!$D$15,IF(L1231=2,Stundensätze!$D$19,IF(L1231=4,Stundensätze!$D$23,"")))</f>
        <v>0</v>
      </c>
      <c r="AO1231" s="180" t="e">
        <f t="shared" si="603"/>
        <v>#DIV/0!</v>
      </c>
      <c r="AP1231" s="180">
        <f t="shared" si="604"/>
        <v>0</v>
      </c>
      <c r="AQ1231" s="192" t="e">
        <f t="shared" si="605"/>
        <v>#DIV/0!</v>
      </c>
      <c r="AR1231" s="192" t="e">
        <f t="shared" si="606"/>
        <v>#DIV/0!</v>
      </c>
      <c r="AS1231" s="193" t="e">
        <f t="shared" si="607"/>
        <v>#DIV/0!</v>
      </c>
      <c r="AT1231" s="258" t="str">
        <f>IF(K1231=0,0,VLOOKUP(K1231,Kostenstellen!A:B,2,FALSE))</f>
        <v xml:space="preserve">Salinenklinik </v>
      </c>
      <c r="AU1231" s="68" t="str">
        <f t="shared" si="614"/>
        <v>B</v>
      </c>
      <c r="AV1231" s="68" t="str">
        <f t="shared" si="615"/>
        <v/>
      </c>
      <c r="AW1231" s="68">
        <f>IF(AF1231=0,0,VLOOKUP($H1231,Leistungszahlen!$A$11:$H$158,4,FALSE))</f>
        <v>0</v>
      </c>
      <c r="AX1231" s="68">
        <f>IF(AF1231=0,0,VLOOKUP($H1231,Leistungszahlen!$A$11:$H$158,5,FALSE))</f>
        <v>0</v>
      </c>
      <c r="AY1231" s="68">
        <f>IF(AG1231=0,0,VLOOKUP($H1231,Leistungszahlen!$A$11:$H$158,6,FALSE))</f>
        <v>0</v>
      </c>
      <c r="AZ1231" s="68">
        <f t="shared" si="616"/>
        <v>0</v>
      </c>
      <c r="BA1231" s="68">
        <f t="shared" si="617"/>
        <v>0</v>
      </c>
      <c r="BC1231" s="68">
        <f t="shared" si="608"/>
        <v>0</v>
      </c>
      <c r="BD1231" s="285"/>
    </row>
    <row r="1232" spans="1:56" s="68" customFormat="1">
      <c r="A1232" s="200"/>
      <c r="B1232" s="200"/>
      <c r="C1232" s="200" t="s">
        <v>420</v>
      </c>
      <c r="D1232" s="200" t="s">
        <v>199</v>
      </c>
      <c r="E1232" s="200" t="s">
        <v>350</v>
      </c>
      <c r="F1232" s="200" t="s">
        <v>1450</v>
      </c>
      <c r="G1232" s="200" t="s">
        <v>163</v>
      </c>
      <c r="H1232" s="201" t="s">
        <v>287</v>
      </c>
      <c r="I1232" s="202">
        <v>21.55</v>
      </c>
      <c r="J1232" s="200" t="s">
        <v>560</v>
      </c>
      <c r="K1232" s="176">
        <v>5</v>
      </c>
      <c r="L1232" s="176">
        <v>1</v>
      </c>
      <c r="M1232" s="176"/>
      <c r="N1232" s="286">
        <v>3</v>
      </c>
      <c r="O1232" s="286">
        <v>3</v>
      </c>
      <c r="P1232" s="176"/>
      <c r="Q1232" s="203">
        <f t="shared" si="609"/>
        <v>3</v>
      </c>
      <c r="R1232" s="203">
        <f t="shared" si="610"/>
        <v>3</v>
      </c>
      <c r="S1232" s="203">
        <f t="shared" si="611"/>
        <v>0</v>
      </c>
      <c r="T1232" s="203">
        <f t="shared" si="612"/>
        <v>0</v>
      </c>
      <c r="U1232" s="203">
        <f t="shared" si="613"/>
        <v>0</v>
      </c>
      <c r="V1232" s="175">
        <f>IF(Q1232&gt;0,VLOOKUP(Q1232,Jahresfaktoren!$A$11:$B$24,2,),0)</f>
        <v>152</v>
      </c>
      <c r="W1232" s="175">
        <f>IF(R1232&gt;0,VLOOKUP(R1232,Jahresfaktoren!$D$11:$E$24,2,),0)</f>
        <v>150</v>
      </c>
      <c r="X1232" s="175">
        <f>IF(S1232&gt;0,VLOOKUP(S1232,Jahresfaktoren!$A$28:$B$29,2,),0)</f>
        <v>0</v>
      </c>
      <c r="Y1232" s="175">
        <f>IF(T1232&gt;0,VLOOKUP(T1232,Jahresfaktoren!$A$28:$B$29,2,),0)</f>
        <v>0</v>
      </c>
      <c r="Z1232" s="175">
        <f>IF(U1232&gt;0,VLOOKUP(U1232,Jahresfaktoren!$A$32:$B$33,2,),)</f>
        <v>0</v>
      </c>
      <c r="AA1232" s="177">
        <f t="shared" si="598"/>
        <v>3275.6</v>
      </c>
      <c r="AB1232" s="177">
        <f t="shared" si="599"/>
        <v>3232.5</v>
      </c>
      <c r="AC1232" s="177" t="str">
        <f t="shared" si="600"/>
        <v/>
      </c>
      <c r="AD1232" s="177" t="str">
        <f t="shared" si="601"/>
        <v/>
      </c>
      <c r="AE1232" s="177" t="str">
        <f t="shared" si="602"/>
        <v/>
      </c>
      <c r="AF1232" s="178">
        <f>IF(Q1232&gt;0,VLOOKUP(H1232,Leistungszahlen!$A$11:$C$158,3,),0)</f>
        <v>0</v>
      </c>
      <c r="AG1232" s="178">
        <f>IF(R1232&gt;0,VLOOKUP(H1232,Leistungszahlen!$A$11:$F$158,6,),IF(T1232&gt;0,VLOOKUP(H1232,Leistungszahlen!$A$11:$F$158,6,),0))</f>
        <v>0</v>
      </c>
      <c r="AH1232" s="179" t="e">
        <f t="shared" si="618"/>
        <v>#DIV/0!</v>
      </c>
      <c r="AI1232" s="179" t="e">
        <f t="shared" si="619"/>
        <v>#DIV/0!</v>
      </c>
      <c r="AJ1232" s="179">
        <f t="shared" si="620"/>
        <v>0</v>
      </c>
      <c r="AK1232" s="179">
        <f t="shared" si="621"/>
        <v>0</v>
      </c>
      <c r="AL1232" s="179">
        <f t="shared" si="622"/>
        <v>0</v>
      </c>
      <c r="AM1232" s="180">
        <f>IF(L1232=1,Stundensätze!$D$13,IF(L1232=2,Stundensätze!$D$17,IF(L1232=4,Stundensätze!$D$21,"")))</f>
        <v>0</v>
      </c>
      <c r="AN1232" s="180">
        <f>IF(L1232=1,Stundensätze!$D$15,IF(L1232=2,Stundensätze!$D$19,IF(L1232=4,Stundensätze!$D$23,"")))</f>
        <v>0</v>
      </c>
      <c r="AO1232" s="180" t="e">
        <f t="shared" si="603"/>
        <v>#DIV/0!</v>
      </c>
      <c r="AP1232" s="180">
        <f t="shared" si="604"/>
        <v>0</v>
      </c>
      <c r="AQ1232" s="192" t="e">
        <f t="shared" si="605"/>
        <v>#DIV/0!</v>
      </c>
      <c r="AR1232" s="192" t="e">
        <f t="shared" si="606"/>
        <v>#DIV/0!</v>
      </c>
      <c r="AS1232" s="193" t="e">
        <f t="shared" si="607"/>
        <v>#DIV/0!</v>
      </c>
      <c r="AT1232" s="258" t="str">
        <f>IF(K1232=0,0,VLOOKUP(K1232,Kostenstellen!A:B,2,FALSE))</f>
        <v xml:space="preserve">Salinenklinik </v>
      </c>
      <c r="AU1232" s="68" t="str">
        <f t="shared" si="614"/>
        <v>A1</v>
      </c>
      <c r="AV1232" s="68" t="str">
        <f t="shared" si="615"/>
        <v>A1</v>
      </c>
      <c r="AW1232" s="68">
        <f>IF(AF1232=0,0,VLOOKUP($H1232,Leistungszahlen!$A$11:$H$158,4,FALSE))</f>
        <v>0</v>
      </c>
      <c r="AX1232" s="68">
        <f>IF(AF1232=0,0,VLOOKUP($H1232,Leistungszahlen!$A$11:$H$158,5,FALSE))</f>
        <v>0</v>
      </c>
      <c r="AY1232" s="68">
        <f>IF(AG1232=0,0,VLOOKUP($H1232,Leistungszahlen!$A$11:$H$158,6,FALSE))</f>
        <v>0</v>
      </c>
      <c r="AZ1232" s="68">
        <f t="shared" si="616"/>
        <v>0</v>
      </c>
      <c r="BA1232" s="68">
        <f t="shared" si="617"/>
        <v>0</v>
      </c>
      <c r="BC1232" s="68">
        <f t="shared" si="608"/>
        <v>0</v>
      </c>
      <c r="BD1232" s="285"/>
    </row>
    <row r="1233" spans="1:56" s="68" customFormat="1">
      <c r="A1233" s="200"/>
      <c r="B1233" s="200"/>
      <c r="C1233" s="200" t="s">
        <v>420</v>
      </c>
      <c r="D1233" s="200" t="s">
        <v>199</v>
      </c>
      <c r="E1233" s="200" t="s">
        <v>350</v>
      </c>
      <c r="F1233" s="200" t="s">
        <v>1450</v>
      </c>
      <c r="G1233" s="200" t="s">
        <v>251</v>
      </c>
      <c r="H1233" s="201" t="s">
        <v>200</v>
      </c>
      <c r="I1233" s="202">
        <v>5.32</v>
      </c>
      <c r="J1233" s="200" t="s">
        <v>778</v>
      </c>
      <c r="K1233" s="176">
        <v>5</v>
      </c>
      <c r="L1233" s="176">
        <v>1</v>
      </c>
      <c r="M1233" s="176"/>
      <c r="N1233" s="286">
        <v>6</v>
      </c>
      <c r="O1233" s="286"/>
      <c r="P1233" s="176"/>
      <c r="Q1233" s="203">
        <f t="shared" si="609"/>
        <v>6</v>
      </c>
      <c r="R1233" s="203">
        <f t="shared" si="610"/>
        <v>0</v>
      </c>
      <c r="S1233" s="203">
        <f t="shared" si="611"/>
        <v>0</v>
      </c>
      <c r="T1233" s="203">
        <f t="shared" si="612"/>
        <v>0</v>
      </c>
      <c r="U1233" s="203">
        <f t="shared" si="613"/>
        <v>0</v>
      </c>
      <c r="V1233" s="175">
        <f>IF(Q1233&gt;0,VLOOKUP(Q1233,Jahresfaktoren!$A$11:$B$24,2,),0)</f>
        <v>302</v>
      </c>
      <c r="W1233" s="175">
        <f>IF(R1233&gt;0,VLOOKUP(R1233,Jahresfaktoren!$D$11:$E$24,2,),0)</f>
        <v>0</v>
      </c>
      <c r="X1233" s="175">
        <f>IF(S1233&gt;0,VLOOKUP(S1233,Jahresfaktoren!$A$28:$B$29,2,),0)</f>
        <v>0</v>
      </c>
      <c r="Y1233" s="175">
        <f>IF(T1233&gt;0,VLOOKUP(T1233,Jahresfaktoren!$A$28:$B$29,2,),0)</f>
        <v>0</v>
      </c>
      <c r="Z1233" s="175">
        <f>IF(U1233&gt;0,VLOOKUP(U1233,Jahresfaktoren!$A$32:$B$33,2,),)</f>
        <v>0</v>
      </c>
      <c r="AA1233" s="177">
        <f t="shared" si="598"/>
        <v>1606.64</v>
      </c>
      <c r="AB1233" s="177" t="str">
        <f t="shared" si="599"/>
        <v/>
      </c>
      <c r="AC1233" s="177" t="str">
        <f t="shared" si="600"/>
        <v/>
      </c>
      <c r="AD1233" s="177" t="str">
        <f t="shared" si="601"/>
        <v/>
      </c>
      <c r="AE1233" s="177" t="str">
        <f t="shared" si="602"/>
        <v/>
      </c>
      <c r="AF1233" s="178">
        <f>IF(Q1233&gt;0,VLOOKUP(H1233,Leistungszahlen!$A$11:$C$158,3,),0)</f>
        <v>0</v>
      </c>
      <c r="AG1233" s="178">
        <f>IF(R1233&gt;0,VLOOKUP(H1233,Leistungszahlen!$A$11:$F$158,6,),IF(T1233&gt;0,VLOOKUP(H1233,Leistungszahlen!$A$11:$F$158,6,),0))</f>
        <v>0</v>
      </c>
      <c r="AH1233" s="179" t="e">
        <f t="shared" si="618"/>
        <v>#DIV/0!</v>
      </c>
      <c r="AI1233" s="179">
        <f t="shared" si="619"/>
        <v>0</v>
      </c>
      <c r="AJ1233" s="179">
        <f t="shared" si="620"/>
        <v>0</v>
      </c>
      <c r="AK1233" s="179">
        <f t="shared" si="621"/>
        <v>0</v>
      </c>
      <c r="AL1233" s="179">
        <f t="shared" si="622"/>
        <v>0</v>
      </c>
      <c r="AM1233" s="180">
        <f>IF(L1233=1,Stundensätze!$D$13,IF(L1233=2,Stundensätze!$D$17,IF(L1233=4,Stundensätze!$D$21,"")))</f>
        <v>0</v>
      </c>
      <c r="AN1233" s="180">
        <f>IF(L1233=1,Stundensätze!$D$15,IF(L1233=2,Stundensätze!$D$19,IF(L1233=4,Stundensätze!$D$23,"")))</f>
        <v>0</v>
      </c>
      <c r="AO1233" s="180" t="e">
        <f t="shared" si="603"/>
        <v>#DIV/0!</v>
      </c>
      <c r="AP1233" s="180">
        <f t="shared" si="604"/>
        <v>0</v>
      </c>
      <c r="AQ1233" s="192" t="e">
        <f t="shared" si="605"/>
        <v>#DIV/0!</v>
      </c>
      <c r="AR1233" s="192" t="e">
        <f t="shared" si="606"/>
        <v>#DIV/0!</v>
      </c>
      <c r="AS1233" s="193" t="e">
        <f t="shared" si="607"/>
        <v>#DIV/0!</v>
      </c>
      <c r="AT1233" s="258" t="str">
        <f>IF(K1233=0,0,VLOOKUP(K1233,Kostenstellen!A:B,2,FALSE))</f>
        <v xml:space="preserve">Salinenklinik </v>
      </c>
      <c r="AU1233" s="68" t="str">
        <f t="shared" si="614"/>
        <v>B</v>
      </c>
      <c r="AV1233" s="68" t="str">
        <f t="shared" si="615"/>
        <v/>
      </c>
      <c r="AW1233" s="68">
        <f>IF(AF1233=0,0,VLOOKUP($H1233,Leistungszahlen!$A$11:$H$158,4,FALSE))</f>
        <v>0</v>
      </c>
      <c r="AX1233" s="68">
        <f>IF(AF1233=0,0,VLOOKUP($H1233,Leistungszahlen!$A$11:$H$158,5,FALSE))</f>
        <v>0</v>
      </c>
      <c r="AY1233" s="68">
        <f>IF(AG1233=0,0,VLOOKUP($H1233,Leistungszahlen!$A$11:$H$158,6,FALSE))</f>
        <v>0</v>
      </c>
      <c r="AZ1233" s="68">
        <f t="shared" si="616"/>
        <v>0</v>
      </c>
      <c r="BA1233" s="68">
        <f t="shared" si="617"/>
        <v>0</v>
      </c>
      <c r="BC1233" s="68">
        <f t="shared" si="608"/>
        <v>0</v>
      </c>
      <c r="BD1233" s="285"/>
    </row>
    <row r="1234" spans="1:56" s="68" customFormat="1">
      <c r="A1234" s="200"/>
      <c r="B1234" s="200"/>
      <c r="C1234" s="200" t="s">
        <v>420</v>
      </c>
      <c r="D1234" s="200" t="s">
        <v>199</v>
      </c>
      <c r="E1234" s="200" t="s">
        <v>350</v>
      </c>
      <c r="F1234" s="200" t="s">
        <v>1451</v>
      </c>
      <c r="G1234" s="200" t="s">
        <v>163</v>
      </c>
      <c r="H1234" s="201" t="s">
        <v>287</v>
      </c>
      <c r="I1234" s="202">
        <v>21.55</v>
      </c>
      <c r="J1234" s="200" t="s">
        <v>560</v>
      </c>
      <c r="K1234" s="176">
        <v>5</v>
      </c>
      <c r="L1234" s="176">
        <v>1</v>
      </c>
      <c r="M1234" s="176"/>
      <c r="N1234" s="286">
        <v>3</v>
      </c>
      <c r="O1234" s="286">
        <v>3</v>
      </c>
      <c r="P1234" s="176"/>
      <c r="Q1234" s="203">
        <f t="shared" si="609"/>
        <v>3</v>
      </c>
      <c r="R1234" s="203">
        <f t="shared" si="610"/>
        <v>3</v>
      </c>
      <c r="S1234" s="203">
        <f t="shared" si="611"/>
        <v>0</v>
      </c>
      <c r="T1234" s="203">
        <f t="shared" si="612"/>
        <v>0</v>
      </c>
      <c r="U1234" s="203">
        <f t="shared" si="613"/>
        <v>0</v>
      </c>
      <c r="V1234" s="175">
        <f>IF(Q1234&gt;0,VLOOKUP(Q1234,Jahresfaktoren!$A$11:$B$24,2,),0)</f>
        <v>152</v>
      </c>
      <c r="W1234" s="175">
        <f>IF(R1234&gt;0,VLOOKUP(R1234,Jahresfaktoren!$D$11:$E$24,2,),0)</f>
        <v>150</v>
      </c>
      <c r="X1234" s="175">
        <f>IF(S1234&gt;0,VLOOKUP(S1234,Jahresfaktoren!$A$28:$B$29,2,),0)</f>
        <v>0</v>
      </c>
      <c r="Y1234" s="175">
        <f>IF(T1234&gt;0,VLOOKUP(T1234,Jahresfaktoren!$A$28:$B$29,2,),0)</f>
        <v>0</v>
      </c>
      <c r="Z1234" s="175">
        <f>IF(U1234&gt;0,VLOOKUP(U1234,Jahresfaktoren!$A$32:$B$33,2,),)</f>
        <v>0</v>
      </c>
      <c r="AA1234" s="177">
        <f t="shared" si="598"/>
        <v>3275.6</v>
      </c>
      <c r="AB1234" s="177">
        <f t="shared" si="599"/>
        <v>3232.5</v>
      </c>
      <c r="AC1234" s="177" t="str">
        <f t="shared" si="600"/>
        <v/>
      </c>
      <c r="AD1234" s="177" t="str">
        <f t="shared" si="601"/>
        <v/>
      </c>
      <c r="AE1234" s="177" t="str">
        <f t="shared" si="602"/>
        <v/>
      </c>
      <c r="AF1234" s="178">
        <f>IF(Q1234&gt;0,VLOOKUP(H1234,Leistungszahlen!$A$11:$C$158,3,),0)</f>
        <v>0</v>
      </c>
      <c r="AG1234" s="178">
        <f>IF(R1234&gt;0,VLOOKUP(H1234,Leistungszahlen!$A$11:$F$158,6,),IF(T1234&gt;0,VLOOKUP(H1234,Leistungszahlen!$A$11:$F$158,6,),0))</f>
        <v>0</v>
      </c>
      <c r="AH1234" s="179" t="e">
        <f t="shared" si="618"/>
        <v>#DIV/0!</v>
      </c>
      <c r="AI1234" s="179" t="e">
        <f t="shared" si="619"/>
        <v>#DIV/0!</v>
      </c>
      <c r="AJ1234" s="179">
        <f t="shared" si="620"/>
        <v>0</v>
      </c>
      <c r="AK1234" s="179">
        <f t="shared" si="621"/>
        <v>0</v>
      </c>
      <c r="AL1234" s="179">
        <f t="shared" si="622"/>
        <v>0</v>
      </c>
      <c r="AM1234" s="180">
        <f>IF(L1234=1,Stundensätze!$D$13,IF(L1234=2,Stundensätze!$D$17,IF(L1234=4,Stundensätze!$D$21,"")))</f>
        <v>0</v>
      </c>
      <c r="AN1234" s="180">
        <f>IF(L1234=1,Stundensätze!$D$15,IF(L1234=2,Stundensätze!$D$19,IF(L1234=4,Stundensätze!$D$23,"")))</f>
        <v>0</v>
      </c>
      <c r="AO1234" s="180" t="e">
        <f t="shared" si="603"/>
        <v>#DIV/0!</v>
      </c>
      <c r="AP1234" s="180">
        <f t="shared" si="604"/>
        <v>0</v>
      </c>
      <c r="AQ1234" s="192" t="e">
        <f t="shared" si="605"/>
        <v>#DIV/0!</v>
      </c>
      <c r="AR1234" s="192" t="e">
        <f t="shared" si="606"/>
        <v>#DIV/0!</v>
      </c>
      <c r="AS1234" s="193" t="e">
        <f t="shared" si="607"/>
        <v>#DIV/0!</v>
      </c>
      <c r="AT1234" s="258" t="str">
        <f>IF(K1234=0,0,VLOOKUP(K1234,Kostenstellen!A:B,2,FALSE))</f>
        <v xml:space="preserve">Salinenklinik </v>
      </c>
      <c r="AU1234" s="68" t="str">
        <f t="shared" si="614"/>
        <v>A1</v>
      </c>
      <c r="AV1234" s="68" t="str">
        <f t="shared" si="615"/>
        <v>A1</v>
      </c>
      <c r="AW1234" s="68">
        <f>IF(AF1234=0,0,VLOOKUP($H1234,Leistungszahlen!$A$11:$H$158,4,FALSE))</f>
        <v>0</v>
      </c>
      <c r="AX1234" s="68">
        <f>IF(AF1234=0,0,VLOOKUP($H1234,Leistungszahlen!$A$11:$H$158,5,FALSE))</f>
        <v>0</v>
      </c>
      <c r="AY1234" s="68">
        <f>IF(AG1234=0,0,VLOOKUP($H1234,Leistungszahlen!$A$11:$H$158,6,FALSE))</f>
        <v>0</v>
      </c>
      <c r="AZ1234" s="68">
        <f t="shared" si="616"/>
        <v>0</v>
      </c>
      <c r="BA1234" s="68">
        <f t="shared" si="617"/>
        <v>0</v>
      </c>
      <c r="BC1234" s="68">
        <f t="shared" si="608"/>
        <v>0</v>
      </c>
      <c r="BD1234" s="285"/>
    </row>
    <row r="1235" spans="1:56" s="68" customFormat="1">
      <c r="A1235" s="200"/>
      <c r="B1235" s="200"/>
      <c r="C1235" s="200" t="s">
        <v>420</v>
      </c>
      <c r="D1235" s="200" t="s">
        <v>199</v>
      </c>
      <c r="E1235" s="200" t="s">
        <v>350</v>
      </c>
      <c r="F1235" s="200" t="s">
        <v>1451</v>
      </c>
      <c r="G1235" s="200" t="s">
        <v>251</v>
      </c>
      <c r="H1235" s="201" t="s">
        <v>200</v>
      </c>
      <c r="I1235" s="202">
        <v>5.32</v>
      </c>
      <c r="J1235" s="200" t="s">
        <v>778</v>
      </c>
      <c r="K1235" s="176">
        <v>5</v>
      </c>
      <c r="L1235" s="176">
        <v>1</v>
      </c>
      <c r="M1235" s="176"/>
      <c r="N1235" s="286">
        <v>6</v>
      </c>
      <c r="O1235" s="286"/>
      <c r="P1235" s="176"/>
      <c r="Q1235" s="203">
        <f t="shared" si="609"/>
        <v>6</v>
      </c>
      <c r="R1235" s="203">
        <f t="shared" si="610"/>
        <v>0</v>
      </c>
      <c r="S1235" s="203">
        <f t="shared" si="611"/>
        <v>0</v>
      </c>
      <c r="T1235" s="203">
        <f t="shared" si="612"/>
        <v>0</v>
      </c>
      <c r="U1235" s="203">
        <f t="shared" si="613"/>
        <v>0</v>
      </c>
      <c r="V1235" s="175">
        <f>IF(Q1235&gt;0,VLOOKUP(Q1235,Jahresfaktoren!$A$11:$B$24,2,),0)</f>
        <v>302</v>
      </c>
      <c r="W1235" s="175">
        <f>IF(R1235&gt;0,VLOOKUP(R1235,Jahresfaktoren!$D$11:$E$24,2,),0)</f>
        <v>0</v>
      </c>
      <c r="X1235" s="175">
        <f>IF(S1235&gt;0,VLOOKUP(S1235,Jahresfaktoren!$A$28:$B$29,2,),0)</f>
        <v>0</v>
      </c>
      <c r="Y1235" s="175">
        <f>IF(T1235&gt;0,VLOOKUP(T1235,Jahresfaktoren!$A$28:$B$29,2,),0)</f>
        <v>0</v>
      </c>
      <c r="Z1235" s="175">
        <f>IF(U1235&gt;0,VLOOKUP(U1235,Jahresfaktoren!$A$32:$B$33,2,),)</f>
        <v>0</v>
      </c>
      <c r="AA1235" s="177">
        <f t="shared" si="598"/>
        <v>1606.64</v>
      </c>
      <c r="AB1235" s="177" t="str">
        <f t="shared" si="599"/>
        <v/>
      </c>
      <c r="AC1235" s="177" t="str">
        <f t="shared" si="600"/>
        <v/>
      </c>
      <c r="AD1235" s="177" t="str">
        <f t="shared" si="601"/>
        <v/>
      </c>
      <c r="AE1235" s="177" t="str">
        <f t="shared" si="602"/>
        <v/>
      </c>
      <c r="AF1235" s="178">
        <f>IF(Q1235&gt;0,VLOOKUP(H1235,Leistungszahlen!$A$11:$C$158,3,),0)</f>
        <v>0</v>
      </c>
      <c r="AG1235" s="178">
        <f>IF(R1235&gt;0,VLOOKUP(H1235,Leistungszahlen!$A$11:$F$158,6,),IF(T1235&gt;0,VLOOKUP(H1235,Leistungszahlen!$A$11:$F$158,6,),0))</f>
        <v>0</v>
      </c>
      <c r="AH1235" s="179" t="e">
        <f t="shared" si="618"/>
        <v>#DIV/0!</v>
      </c>
      <c r="AI1235" s="179">
        <f t="shared" si="619"/>
        <v>0</v>
      </c>
      <c r="AJ1235" s="179">
        <f t="shared" si="620"/>
        <v>0</v>
      </c>
      <c r="AK1235" s="179">
        <f t="shared" si="621"/>
        <v>0</v>
      </c>
      <c r="AL1235" s="179">
        <f t="shared" si="622"/>
        <v>0</v>
      </c>
      <c r="AM1235" s="180">
        <f>IF(L1235=1,Stundensätze!$D$13,IF(L1235=2,Stundensätze!$D$17,IF(L1235=4,Stundensätze!$D$21,"")))</f>
        <v>0</v>
      </c>
      <c r="AN1235" s="180">
        <f>IF(L1235=1,Stundensätze!$D$15,IF(L1235=2,Stundensätze!$D$19,IF(L1235=4,Stundensätze!$D$23,"")))</f>
        <v>0</v>
      </c>
      <c r="AO1235" s="180" t="e">
        <f t="shared" si="603"/>
        <v>#DIV/0!</v>
      </c>
      <c r="AP1235" s="180">
        <f t="shared" si="604"/>
        <v>0</v>
      </c>
      <c r="AQ1235" s="192" t="e">
        <f t="shared" si="605"/>
        <v>#DIV/0!</v>
      </c>
      <c r="AR1235" s="192" t="e">
        <f t="shared" si="606"/>
        <v>#DIV/0!</v>
      </c>
      <c r="AS1235" s="193" t="e">
        <f t="shared" si="607"/>
        <v>#DIV/0!</v>
      </c>
      <c r="AT1235" s="258" t="str">
        <f>IF(K1235=0,0,VLOOKUP(K1235,Kostenstellen!A:B,2,FALSE))</f>
        <v xml:space="preserve">Salinenklinik </v>
      </c>
      <c r="AU1235" s="68" t="str">
        <f t="shared" si="614"/>
        <v>B</v>
      </c>
      <c r="AV1235" s="68" t="str">
        <f t="shared" si="615"/>
        <v/>
      </c>
      <c r="AW1235" s="68">
        <f>IF(AF1235=0,0,VLOOKUP($H1235,Leistungszahlen!$A$11:$H$158,4,FALSE))</f>
        <v>0</v>
      </c>
      <c r="AX1235" s="68">
        <f>IF(AF1235=0,0,VLOOKUP($H1235,Leistungszahlen!$A$11:$H$158,5,FALSE))</f>
        <v>0</v>
      </c>
      <c r="AY1235" s="68">
        <f>IF(AG1235=0,0,VLOOKUP($H1235,Leistungszahlen!$A$11:$H$158,6,FALSE))</f>
        <v>0</v>
      </c>
      <c r="AZ1235" s="68">
        <f t="shared" si="616"/>
        <v>0</v>
      </c>
      <c r="BA1235" s="68">
        <f t="shared" si="617"/>
        <v>0</v>
      </c>
      <c r="BC1235" s="68">
        <f t="shared" si="608"/>
        <v>0</v>
      </c>
      <c r="BD1235" s="285"/>
    </row>
    <row r="1236" spans="1:56" s="68" customFormat="1">
      <c r="A1236" s="200"/>
      <c r="B1236" s="200"/>
      <c r="C1236" s="200" t="s">
        <v>420</v>
      </c>
      <c r="D1236" s="200" t="s">
        <v>199</v>
      </c>
      <c r="E1236" s="200" t="s">
        <v>350</v>
      </c>
      <c r="F1236" s="200" t="s">
        <v>1452</v>
      </c>
      <c r="G1236" s="200" t="s">
        <v>163</v>
      </c>
      <c r="H1236" s="201" t="s">
        <v>287</v>
      </c>
      <c r="I1236" s="202">
        <v>18.100000000000001</v>
      </c>
      <c r="J1236" s="200" t="s">
        <v>560</v>
      </c>
      <c r="K1236" s="176">
        <v>5</v>
      </c>
      <c r="L1236" s="176">
        <v>1</v>
      </c>
      <c r="M1236" s="176"/>
      <c r="N1236" s="286">
        <v>3</v>
      </c>
      <c r="O1236" s="286">
        <v>3</v>
      </c>
      <c r="P1236" s="176"/>
      <c r="Q1236" s="203">
        <f t="shared" si="609"/>
        <v>3</v>
      </c>
      <c r="R1236" s="203">
        <f t="shared" si="610"/>
        <v>3</v>
      </c>
      <c r="S1236" s="203">
        <f t="shared" si="611"/>
        <v>0</v>
      </c>
      <c r="T1236" s="203">
        <f t="shared" si="612"/>
        <v>0</v>
      </c>
      <c r="U1236" s="203">
        <f t="shared" si="613"/>
        <v>0</v>
      </c>
      <c r="V1236" s="175">
        <f>IF(Q1236&gt;0,VLOOKUP(Q1236,Jahresfaktoren!$A$11:$B$24,2,),0)</f>
        <v>152</v>
      </c>
      <c r="W1236" s="175">
        <f>IF(R1236&gt;0,VLOOKUP(R1236,Jahresfaktoren!$D$11:$E$24,2,),0)</f>
        <v>150</v>
      </c>
      <c r="X1236" s="175">
        <f>IF(S1236&gt;0,VLOOKUP(S1236,Jahresfaktoren!$A$28:$B$29,2,),0)</f>
        <v>0</v>
      </c>
      <c r="Y1236" s="175">
        <f>IF(T1236&gt;0,VLOOKUP(T1236,Jahresfaktoren!$A$28:$B$29,2,),0)</f>
        <v>0</v>
      </c>
      <c r="Z1236" s="175">
        <f>IF(U1236&gt;0,VLOOKUP(U1236,Jahresfaktoren!$A$32:$B$33,2,),)</f>
        <v>0</v>
      </c>
      <c r="AA1236" s="177">
        <f t="shared" si="598"/>
        <v>2751.2000000000003</v>
      </c>
      <c r="AB1236" s="177">
        <f t="shared" si="599"/>
        <v>2715</v>
      </c>
      <c r="AC1236" s="177" t="str">
        <f t="shared" si="600"/>
        <v/>
      </c>
      <c r="AD1236" s="177" t="str">
        <f t="shared" si="601"/>
        <v/>
      </c>
      <c r="AE1236" s="177" t="str">
        <f t="shared" si="602"/>
        <v/>
      </c>
      <c r="AF1236" s="178">
        <f>IF(Q1236&gt;0,VLOOKUP(H1236,Leistungszahlen!$A$11:$C$158,3,),0)</f>
        <v>0</v>
      </c>
      <c r="AG1236" s="178">
        <f>IF(R1236&gt;0,VLOOKUP(H1236,Leistungszahlen!$A$11:$F$158,6,),IF(T1236&gt;0,VLOOKUP(H1236,Leistungszahlen!$A$11:$F$158,6,),0))</f>
        <v>0</v>
      </c>
      <c r="AH1236" s="179" t="e">
        <f t="shared" si="618"/>
        <v>#DIV/0!</v>
      </c>
      <c r="AI1236" s="179" t="e">
        <f t="shared" si="619"/>
        <v>#DIV/0!</v>
      </c>
      <c r="AJ1236" s="179">
        <f t="shared" si="620"/>
        <v>0</v>
      </c>
      <c r="AK1236" s="179">
        <f t="shared" si="621"/>
        <v>0</v>
      </c>
      <c r="AL1236" s="179">
        <f t="shared" si="622"/>
        <v>0</v>
      </c>
      <c r="AM1236" s="180">
        <f>IF(L1236=1,Stundensätze!$D$13,IF(L1236=2,Stundensätze!$D$17,IF(L1236=4,Stundensätze!$D$21,"")))</f>
        <v>0</v>
      </c>
      <c r="AN1236" s="180">
        <f>IF(L1236=1,Stundensätze!$D$15,IF(L1236=2,Stundensätze!$D$19,IF(L1236=4,Stundensätze!$D$23,"")))</f>
        <v>0</v>
      </c>
      <c r="AO1236" s="180" t="e">
        <f t="shared" si="603"/>
        <v>#DIV/0!</v>
      </c>
      <c r="AP1236" s="180">
        <f t="shared" si="604"/>
        <v>0</v>
      </c>
      <c r="AQ1236" s="192" t="e">
        <f t="shared" si="605"/>
        <v>#DIV/0!</v>
      </c>
      <c r="AR1236" s="192" t="e">
        <f t="shared" si="606"/>
        <v>#DIV/0!</v>
      </c>
      <c r="AS1236" s="193" t="e">
        <f t="shared" si="607"/>
        <v>#DIV/0!</v>
      </c>
      <c r="AT1236" s="258" t="str">
        <f>IF(K1236=0,0,VLOOKUP(K1236,Kostenstellen!A:B,2,FALSE))</f>
        <v xml:space="preserve">Salinenklinik </v>
      </c>
      <c r="AU1236" s="68" t="str">
        <f t="shared" si="614"/>
        <v>A1</v>
      </c>
      <c r="AV1236" s="68" t="str">
        <f t="shared" si="615"/>
        <v>A1</v>
      </c>
      <c r="AW1236" s="68">
        <f>IF(AF1236=0,0,VLOOKUP($H1236,Leistungszahlen!$A$11:$H$158,4,FALSE))</f>
        <v>0</v>
      </c>
      <c r="AX1236" s="68">
        <f>IF(AF1236=0,0,VLOOKUP($H1236,Leistungszahlen!$A$11:$H$158,5,FALSE))</f>
        <v>0</v>
      </c>
      <c r="AY1236" s="68">
        <f>IF(AG1236=0,0,VLOOKUP($H1236,Leistungszahlen!$A$11:$H$158,6,FALSE))</f>
        <v>0</v>
      </c>
      <c r="AZ1236" s="68">
        <f t="shared" si="616"/>
        <v>0</v>
      </c>
      <c r="BA1236" s="68">
        <f t="shared" si="617"/>
        <v>0</v>
      </c>
      <c r="BC1236" s="68">
        <f t="shared" si="608"/>
        <v>0</v>
      </c>
      <c r="BD1236" s="285"/>
    </row>
    <row r="1237" spans="1:56" s="68" customFormat="1">
      <c r="A1237" s="200"/>
      <c r="B1237" s="200"/>
      <c r="C1237" s="200" t="s">
        <v>420</v>
      </c>
      <c r="D1237" s="200" t="s">
        <v>199</v>
      </c>
      <c r="E1237" s="200" t="s">
        <v>350</v>
      </c>
      <c r="F1237" s="200" t="s">
        <v>1452</v>
      </c>
      <c r="G1237" s="200" t="s">
        <v>251</v>
      </c>
      <c r="H1237" s="201" t="s">
        <v>200</v>
      </c>
      <c r="I1237" s="202">
        <v>4.1500000000000004</v>
      </c>
      <c r="J1237" s="200" t="s">
        <v>778</v>
      </c>
      <c r="K1237" s="176">
        <v>5</v>
      </c>
      <c r="L1237" s="176">
        <v>1</v>
      </c>
      <c r="M1237" s="176"/>
      <c r="N1237" s="286">
        <v>6</v>
      </c>
      <c r="O1237" s="286"/>
      <c r="P1237" s="176"/>
      <c r="Q1237" s="203">
        <f t="shared" si="609"/>
        <v>6</v>
      </c>
      <c r="R1237" s="203">
        <f t="shared" si="610"/>
        <v>0</v>
      </c>
      <c r="S1237" s="203">
        <f t="shared" si="611"/>
        <v>0</v>
      </c>
      <c r="T1237" s="203">
        <f t="shared" si="612"/>
        <v>0</v>
      </c>
      <c r="U1237" s="203">
        <f t="shared" si="613"/>
        <v>0</v>
      </c>
      <c r="V1237" s="175">
        <f>IF(Q1237&gt;0,VLOOKUP(Q1237,Jahresfaktoren!$A$11:$B$24,2,),0)</f>
        <v>302</v>
      </c>
      <c r="W1237" s="175">
        <f>IF(R1237&gt;0,VLOOKUP(R1237,Jahresfaktoren!$D$11:$E$24,2,),0)</f>
        <v>0</v>
      </c>
      <c r="X1237" s="175">
        <f>IF(S1237&gt;0,VLOOKUP(S1237,Jahresfaktoren!$A$28:$B$29,2,),0)</f>
        <v>0</v>
      </c>
      <c r="Y1237" s="175">
        <f>IF(T1237&gt;0,VLOOKUP(T1237,Jahresfaktoren!$A$28:$B$29,2,),0)</f>
        <v>0</v>
      </c>
      <c r="Z1237" s="175">
        <f>IF(U1237&gt;0,VLOOKUP(U1237,Jahresfaktoren!$A$32:$B$33,2,),)</f>
        <v>0</v>
      </c>
      <c r="AA1237" s="177">
        <f t="shared" si="598"/>
        <v>1253.3000000000002</v>
      </c>
      <c r="AB1237" s="177" t="str">
        <f t="shared" si="599"/>
        <v/>
      </c>
      <c r="AC1237" s="177" t="str">
        <f t="shared" si="600"/>
        <v/>
      </c>
      <c r="AD1237" s="177" t="str">
        <f t="shared" si="601"/>
        <v/>
      </c>
      <c r="AE1237" s="177" t="str">
        <f t="shared" si="602"/>
        <v/>
      </c>
      <c r="AF1237" s="178">
        <f>IF(Q1237&gt;0,VLOOKUP(H1237,Leistungszahlen!$A$11:$C$158,3,),0)</f>
        <v>0</v>
      </c>
      <c r="AG1237" s="178">
        <f>IF(R1237&gt;0,VLOOKUP(H1237,Leistungszahlen!$A$11:$F$158,6,),IF(T1237&gt;0,VLOOKUP(H1237,Leistungszahlen!$A$11:$F$158,6,),0))</f>
        <v>0</v>
      </c>
      <c r="AH1237" s="179" t="e">
        <f t="shared" si="618"/>
        <v>#DIV/0!</v>
      </c>
      <c r="AI1237" s="179">
        <f t="shared" si="619"/>
        <v>0</v>
      </c>
      <c r="AJ1237" s="179">
        <f t="shared" si="620"/>
        <v>0</v>
      </c>
      <c r="AK1237" s="179">
        <f t="shared" si="621"/>
        <v>0</v>
      </c>
      <c r="AL1237" s="179">
        <f t="shared" si="622"/>
        <v>0</v>
      </c>
      <c r="AM1237" s="180">
        <f>IF(L1237=1,Stundensätze!$D$13,IF(L1237=2,Stundensätze!$D$17,IF(L1237=4,Stundensätze!$D$21,"")))</f>
        <v>0</v>
      </c>
      <c r="AN1237" s="180">
        <f>IF(L1237=1,Stundensätze!$D$15,IF(L1237=2,Stundensätze!$D$19,IF(L1237=4,Stundensätze!$D$23,"")))</f>
        <v>0</v>
      </c>
      <c r="AO1237" s="180" t="e">
        <f t="shared" si="603"/>
        <v>#DIV/0!</v>
      </c>
      <c r="AP1237" s="180">
        <f t="shared" si="604"/>
        <v>0</v>
      </c>
      <c r="AQ1237" s="192" t="e">
        <f t="shared" si="605"/>
        <v>#DIV/0!</v>
      </c>
      <c r="AR1237" s="192" t="e">
        <f t="shared" si="606"/>
        <v>#DIV/0!</v>
      </c>
      <c r="AS1237" s="193" t="e">
        <f t="shared" si="607"/>
        <v>#DIV/0!</v>
      </c>
      <c r="AT1237" s="258" t="str">
        <f>IF(K1237=0,0,VLOOKUP(K1237,Kostenstellen!A:B,2,FALSE))</f>
        <v xml:space="preserve">Salinenklinik </v>
      </c>
      <c r="AU1237" s="68" t="str">
        <f t="shared" si="614"/>
        <v>B</v>
      </c>
      <c r="AV1237" s="68" t="str">
        <f t="shared" si="615"/>
        <v/>
      </c>
      <c r="AW1237" s="68">
        <f>IF(AF1237=0,0,VLOOKUP($H1237,Leistungszahlen!$A$11:$H$158,4,FALSE))</f>
        <v>0</v>
      </c>
      <c r="AX1237" s="68">
        <f>IF(AF1237=0,0,VLOOKUP($H1237,Leistungszahlen!$A$11:$H$158,5,FALSE))</f>
        <v>0</v>
      </c>
      <c r="AY1237" s="68">
        <f>IF(AG1237=0,0,VLOOKUP($H1237,Leistungszahlen!$A$11:$H$158,6,FALSE))</f>
        <v>0</v>
      </c>
      <c r="AZ1237" s="68">
        <f t="shared" si="616"/>
        <v>0</v>
      </c>
      <c r="BA1237" s="68">
        <f t="shared" si="617"/>
        <v>0</v>
      </c>
      <c r="BC1237" s="68">
        <f t="shared" si="608"/>
        <v>0</v>
      </c>
      <c r="BD1237" s="285"/>
    </row>
    <row r="1238" spans="1:56" s="68" customFormat="1">
      <c r="A1238" s="200"/>
      <c r="B1238" s="200"/>
      <c r="C1238" s="200" t="s">
        <v>420</v>
      </c>
      <c r="D1238" s="200" t="s">
        <v>199</v>
      </c>
      <c r="E1238" s="200" t="s">
        <v>350</v>
      </c>
      <c r="F1238" s="200"/>
      <c r="G1238" s="200" t="s">
        <v>455</v>
      </c>
      <c r="H1238" s="201" t="s">
        <v>205</v>
      </c>
      <c r="I1238" s="202">
        <v>103.97</v>
      </c>
      <c r="J1238" s="200" t="s">
        <v>560</v>
      </c>
      <c r="K1238" s="176">
        <v>5</v>
      </c>
      <c r="L1238" s="176">
        <v>1</v>
      </c>
      <c r="M1238" s="176">
        <v>0</v>
      </c>
      <c r="N1238" s="286">
        <v>3</v>
      </c>
      <c r="O1238" s="286">
        <v>3</v>
      </c>
      <c r="P1238" s="176"/>
      <c r="Q1238" s="203">
        <f t="shared" si="609"/>
        <v>3</v>
      </c>
      <c r="R1238" s="203">
        <f t="shared" si="610"/>
        <v>3</v>
      </c>
      <c r="S1238" s="203">
        <f t="shared" si="611"/>
        <v>0</v>
      </c>
      <c r="T1238" s="203">
        <f t="shared" si="612"/>
        <v>0</v>
      </c>
      <c r="U1238" s="203">
        <f t="shared" si="613"/>
        <v>0</v>
      </c>
      <c r="V1238" s="175">
        <f>IF(Q1238&gt;0,VLOOKUP(Q1238,Jahresfaktoren!$A$11:$B$24,2,),0)</f>
        <v>152</v>
      </c>
      <c r="W1238" s="175">
        <f>IF(R1238&gt;0,VLOOKUP(R1238,Jahresfaktoren!$D$11:$E$24,2,),0)</f>
        <v>150</v>
      </c>
      <c r="X1238" s="175">
        <f>IF(S1238&gt;0,VLOOKUP(S1238,Jahresfaktoren!$A$28:$B$29,2,),0)</f>
        <v>0</v>
      </c>
      <c r="Y1238" s="175">
        <f>IF(T1238&gt;0,VLOOKUP(T1238,Jahresfaktoren!$A$28:$B$29,2,),0)</f>
        <v>0</v>
      </c>
      <c r="Z1238" s="175">
        <f>IF(U1238&gt;0,VLOOKUP(U1238,Jahresfaktoren!$A$32:$B$33,2,),)</f>
        <v>0</v>
      </c>
      <c r="AA1238" s="177">
        <f t="shared" si="598"/>
        <v>15803.44</v>
      </c>
      <c r="AB1238" s="177">
        <f t="shared" si="599"/>
        <v>15595.5</v>
      </c>
      <c r="AC1238" s="177" t="str">
        <f t="shared" si="600"/>
        <v/>
      </c>
      <c r="AD1238" s="177" t="str">
        <f t="shared" si="601"/>
        <v/>
      </c>
      <c r="AE1238" s="177" t="str">
        <f t="shared" si="602"/>
        <v/>
      </c>
      <c r="AF1238" s="178">
        <f>IF(Q1238&gt;0,VLOOKUP(H1238,Leistungszahlen!$A$11:$C$158,3,),0)</f>
        <v>0</v>
      </c>
      <c r="AG1238" s="178">
        <f>IF(R1238&gt;0,VLOOKUP(H1238,Leistungszahlen!$A$11:$F$158,6,),IF(T1238&gt;0,VLOOKUP(H1238,Leistungszahlen!$A$11:$F$158,6,),0))</f>
        <v>0</v>
      </c>
      <c r="AH1238" s="179" t="e">
        <f t="shared" si="618"/>
        <v>#DIV/0!</v>
      </c>
      <c r="AI1238" s="179" t="e">
        <f t="shared" si="619"/>
        <v>#DIV/0!</v>
      </c>
      <c r="AJ1238" s="179">
        <f t="shared" si="620"/>
        <v>0</v>
      </c>
      <c r="AK1238" s="179">
        <f t="shared" si="621"/>
        <v>0</v>
      </c>
      <c r="AL1238" s="179">
        <f t="shared" si="622"/>
        <v>0</v>
      </c>
      <c r="AM1238" s="180">
        <f>IF(L1238=1,Stundensätze!$D$13,IF(L1238=2,Stundensätze!$D$17,IF(L1238=4,Stundensätze!$D$21,"")))</f>
        <v>0</v>
      </c>
      <c r="AN1238" s="180">
        <f>IF(L1238=1,Stundensätze!$D$15,IF(L1238=2,Stundensätze!$D$19,IF(L1238=4,Stundensätze!$D$23,"")))</f>
        <v>0</v>
      </c>
      <c r="AO1238" s="180" t="e">
        <f t="shared" si="603"/>
        <v>#DIV/0!</v>
      </c>
      <c r="AP1238" s="180">
        <f t="shared" si="604"/>
        <v>0</v>
      </c>
      <c r="AQ1238" s="192" t="e">
        <f t="shared" si="605"/>
        <v>#DIV/0!</v>
      </c>
      <c r="AR1238" s="192" t="e">
        <f t="shared" si="606"/>
        <v>#DIV/0!</v>
      </c>
      <c r="AS1238" s="193" t="e">
        <f t="shared" si="607"/>
        <v>#DIV/0!</v>
      </c>
      <c r="AT1238" s="258" t="str">
        <f>IF(K1238=0,0,VLOOKUP(K1238,Kostenstellen!A:B,2,FALSE))</f>
        <v xml:space="preserve">Salinenklinik </v>
      </c>
      <c r="AU1238" s="68" t="str">
        <f t="shared" si="614"/>
        <v>G</v>
      </c>
      <c r="AV1238" s="68" t="str">
        <f t="shared" si="615"/>
        <v>G</v>
      </c>
      <c r="AW1238" s="68">
        <f>IF(AF1238=0,0,VLOOKUP($H1238,Leistungszahlen!$A$11:$H$158,4,FALSE))</f>
        <v>0</v>
      </c>
      <c r="AX1238" s="68">
        <f>IF(AF1238=0,0,VLOOKUP($H1238,Leistungszahlen!$A$11:$H$158,5,FALSE))</f>
        <v>0</v>
      </c>
      <c r="AY1238" s="68">
        <f>IF(AG1238=0,0,VLOOKUP($H1238,Leistungszahlen!$A$11:$H$158,6,FALSE))</f>
        <v>0</v>
      </c>
      <c r="AZ1238" s="68">
        <f t="shared" si="616"/>
        <v>0</v>
      </c>
      <c r="BA1238" s="68">
        <f t="shared" si="617"/>
        <v>0</v>
      </c>
      <c r="BC1238" s="68">
        <f t="shared" si="608"/>
        <v>0</v>
      </c>
      <c r="BD1238" s="285"/>
    </row>
    <row r="1239" spans="1:56" s="68" customFormat="1">
      <c r="A1239" s="200"/>
      <c r="B1239" s="200"/>
      <c r="C1239" s="200" t="s">
        <v>420</v>
      </c>
      <c r="D1239" s="200" t="s">
        <v>199</v>
      </c>
      <c r="E1239" s="200" t="s">
        <v>350</v>
      </c>
      <c r="F1239" s="200"/>
      <c r="G1239" s="200" t="s">
        <v>456</v>
      </c>
      <c r="H1239" s="201" t="s">
        <v>205</v>
      </c>
      <c r="I1239" s="202">
        <v>3.7</v>
      </c>
      <c r="J1239" s="200" t="s">
        <v>560</v>
      </c>
      <c r="K1239" s="176">
        <v>5</v>
      </c>
      <c r="L1239" s="176">
        <v>1</v>
      </c>
      <c r="M1239" s="176">
        <v>0</v>
      </c>
      <c r="N1239" s="286">
        <v>3</v>
      </c>
      <c r="O1239" s="286">
        <v>3</v>
      </c>
      <c r="P1239" s="176"/>
      <c r="Q1239" s="203">
        <f t="shared" si="609"/>
        <v>3</v>
      </c>
      <c r="R1239" s="203">
        <f t="shared" si="610"/>
        <v>3</v>
      </c>
      <c r="S1239" s="203">
        <f t="shared" si="611"/>
        <v>0</v>
      </c>
      <c r="T1239" s="203">
        <f t="shared" si="612"/>
        <v>0</v>
      </c>
      <c r="U1239" s="203">
        <f t="shared" si="613"/>
        <v>0</v>
      </c>
      <c r="V1239" s="175">
        <f>IF(Q1239&gt;0,VLOOKUP(Q1239,Jahresfaktoren!$A$11:$B$24,2,),0)</f>
        <v>152</v>
      </c>
      <c r="W1239" s="175">
        <f>IF(R1239&gt;0,VLOOKUP(R1239,Jahresfaktoren!$D$11:$E$24,2,),0)</f>
        <v>150</v>
      </c>
      <c r="X1239" s="175">
        <f>IF(S1239&gt;0,VLOOKUP(S1239,Jahresfaktoren!$A$28:$B$29,2,),0)</f>
        <v>0</v>
      </c>
      <c r="Y1239" s="175">
        <f>IF(T1239&gt;0,VLOOKUP(T1239,Jahresfaktoren!$A$28:$B$29,2,),0)</f>
        <v>0</v>
      </c>
      <c r="Z1239" s="175">
        <f>IF(U1239&gt;0,VLOOKUP(U1239,Jahresfaktoren!$A$32:$B$33,2,),)</f>
        <v>0</v>
      </c>
      <c r="AA1239" s="177">
        <f t="shared" si="598"/>
        <v>562.4</v>
      </c>
      <c r="AB1239" s="177">
        <f t="shared" si="599"/>
        <v>555</v>
      </c>
      <c r="AC1239" s="177" t="str">
        <f t="shared" si="600"/>
        <v/>
      </c>
      <c r="AD1239" s="177" t="str">
        <f t="shared" si="601"/>
        <v/>
      </c>
      <c r="AE1239" s="177" t="str">
        <f t="shared" si="602"/>
        <v/>
      </c>
      <c r="AF1239" s="178">
        <f>IF(Q1239&gt;0,VLOOKUP(H1239,Leistungszahlen!$A$11:$C$158,3,),0)</f>
        <v>0</v>
      </c>
      <c r="AG1239" s="178">
        <f>IF(R1239&gt;0,VLOOKUP(H1239,Leistungszahlen!$A$11:$F$158,6,),IF(T1239&gt;0,VLOOKUP(H1239,Leistungszahlen!$A$11:$F$158,6,),0))</f>
        <v>0</v>
      </c>
      <c r="AH1239" s="179" t="e">
        <f t="shared" si="618"/>
        <v>#DIV/0!</v>
      </c>
      <c r="AI1239" s="179" t="e">
        <f t="shared" si="619"/>
        <v>#DIV/0!</v>
      </c>
      <c r="AJ1239" s="179">
        <f t="shared" si="620"/>
        <v>0</v>
      </c>
      <c r="AK1239" s="179">
        <f t="shared" si="621"/>
        <v>0</v>
      </c>
      <c r="AL1239" s="179">
        <f t="shared" si="622"/>
        <v>0</v>
      </c>
      <c r="AM1239" s="180">
        <f>IF(L1239=1,Stundensätze!$D$13,IF(L1239=2,Stundensätze!$D$17,IF(L1239=4,Stundensätze!$D$21,"")))</f>
        <v>0</v>
      </c>
      <c r="AN1239" s="180">
        <f>IF(L1239=1,Stundensätze!$D$15,IF(L1239=2,Stundensätze!$D$19,IF(L1239=4,Stundensätze!$D$23,"")))</f>
        <v>0</v>
      </c>
      <c r="AO1239" s="180" t="e">
        <f t="shared" si="603"/>
        <v>#DIV/0!</v>
      </c>
      <c r="AP1239" s="180">
        <f t="shared" si="604"/>
        <v>0</v>
      </c>
      <c r="AQ1239" s="192" t="e">
        <f t="shared" si="605"/>
        <v>#DIV/0!</v>
      </c>
      <c r="AR1239" s="192" t="e">
        <f t="shared" si="606"/>
        <v>#DIV/0!</v>
      </c>
      <c r="AS1239" s="193" t="e">
        <f t="shared" si="607"/>
        <v>#DIV/0!</v>
      </c>
      <c r="AT1239" s="258" t="str">
        <f>IF(K1239=0,0,VLOOKUP(K1239,Kostenstellen!A:B,2,FALSE))</f>
        <v xml:space="preserve">Salinenklinik </v>
      </c>
      <c r="AU1239" s="68" t="str">
        <f t="shared" si="614"/>
        <v>G</v>
      </c>
      <c r="AV1239" s="68" t="str">
        <f t="shared" si="615"/>
        <v>G</v>
      </c>
      <c r="AW1239" s="68">
        <f>IF(AF1239=0,0,VLOOKUP($H1239,Leistungszahlen!$A$11:$H$158,4,FALSE))</f>
        <v>0</v>
      </c>
      <c r="AX1239" s="68">
        <f>IF(AF1239=0,0,VLOOKUP($H1239,Leistungszahlen!$A$11:$H$158,5,FALSE))</f>
        <v>0</v>
      </c>
      <c r="AY1239" s="68">
        <f>IF(AG1239=0,0,VLOOKUP($H1239,Leistungszahlen!$A$11:$H$158,6,FALSE))</f>
        <v>0</v>
      </c>
      <c r="AZ1239" s="68">
        <f t="shared" si="616"/>
        <v>0</v>
      </c>
      <c r="BA1239" s="68">
        <f t="shared" si="617"/>
        <v>0</v>
      </c>
      <c r="BC1239" s="68">
        <f t="shared" si="608"/>
        <v>0</v>
      </c>
      <c r="BD1239" s="285"/>
    </row>
    <row r="1240" spans="1:56" s="68" customFormat="1">
      <c r="A1240" s="200"/>
      <c r="B1240" s="200"/>
      <c r="C1240" s="200" t="s">
        <v>420</v>
      </c>
      <c r="D1240" s="200" t="s">
        <v>199</v>
      </c>
      <c r="E1240" s="200" t="s">
        <v>351</v>
      </c>
      <c r="F1240" s="200" t="s">
        <v>1453</v>
      </c>
      <c r="G1240" s="200" t="s">
        <v>163</v>
      </c>
      <c r="H1240" s="201" t="s">
        <v>287</v>
      </c>
      <c r="I1240" s="202">
        <v>21.55</v>
      </c>
      <c r="J1240" s="200" t="s">
        <v>560</v>
      </c>
      <c r="K1240" s="176">
        <v>5</v>
      </c>
      <c r="L1240" s="176">
        <v>1</v>
      </c>
      <c r="M1240" s="176"/>
      <c r="N1240" s="286">
        <v>3</v>
      </c>
      <c r="O1240" s="286">
        <v>3</v>
      </c>
      <c r="P1240" s="176"/>
      <c r="Q1240" s="203">
        <f t="shared" si="609"/>
        <v>3</v>
      </c>
      <c r="R1240" s="203">
        <f t="shared" si="610"/>
        <v>3</v>
      </c>
      <c r="S1240" s="203">
        <f t="shared" si="611"/>
        <v>0</v>
      </c>
      <c r="T1240" s="203">
        <f t="shared" si="612"/>
        <v>0</v>
      </c>
      <c r="U1240" s="203">
        <f t="shared" si="613"/>
        <v>0</v>
      </c>
      <c r="V1240" s="175">
        <f>IF(Q1240&gt;0,VLOOKUP(Q1240,Jahresfaktoren!$A$11:$B$24,2,),0)</f>
        <v>152</v>
      </c>
      <c r="W1240" s="175">
        <f>IF(R1240&gt;0,VLOOKUP(R1240,Jahresfaktoren!$D$11:$E$24,2,),0)</f>
        <v>150</v>
      </c>
      <c r="X1240" s="175">
        <f>IF(S1240&gt;0,VLOOKUP(S1240,Jahresfaktoren!$A$28:$B$29,2,),0)</f>
        <v>0</v>
      </c>
      <c r="Y1240" s="175">
        <f>IF(T1240&gt;0,VLOOKUP(T1240,Jahresfaktoren!$A$28:$B$29,2,),0)</f>
        <v>0</v>
      </c>
      <c r="Z1240" s="175">
        <f>IF(U1240&gt;0,VLOOKUP(U1240,Jahresfaktoren!$A$32:$B$33,2,),)</f>
        <v>0</v>
      </c>
      <c r="AA1240" s="177">
        <f t="shared" si="598"/>
        <v>3275.6</v>
      </c>
      <c r="AB1240" s="177">
        <f t="shared" si="599"/>
        <v>3232.5</v>
      </c>
      <c r="AC1240" s="177" t="str">
        <f t="shared" si="600"/>
        <v/>
      </c>
      <c r="AD1240" s="177" t="str">
        <f t="shared" si="601"/>
        <v/>
      </c>
      <c r="AE1240" s="177" t="str">
        <f t="shared" si="602"/>
        <v/>
      </c>
      <c r="AF1240" s="178">
        <f>IF(Q1240&gt;0,VLOOKUP(H1240,Leistungszahlen!$A$11:$C$158,3,),0)</f>
        <v>0</v>
      </c>
      <c r="AG1240" s="178">
        <f>IF(R1240&gt;0,VLOOKUP(H1240,Leistungszahlen!$A$11:$F$158,6,),IF(T1240&gt;0,VLOOKUP(H1240,Leistungszahlen!$A$11:$F$158,6,),0))</f>
        <v>0</v>
      </c>
      <c r="AH1240" s="179" t="e">
        <f t="shared" si="618"/>
        <v>#DIV/0!</v>
      </c>
      <c r="AI1240" s="179" t="e">
        <f t="shared" si="619"/>
        <v>#DIV/0!</v>
      </c>
      <c r="AJ1240" s="179">
        <f t="shared" si="620"/>
        <v>0</v>
      </c>
      <c r="AK1240" s="179">
        <f t="shared" si="621"/>
        <v>0</v>
      </c>
      <c r="AL1240" s="179">
        <f t="shared" si="622"/>
        <v>0</v>
      </c>
      <c r="AM1240" s="180">
        <f>IF(L1240=1,Stundensätze!$D$13,IF(L1240=2,Stundensätze!$D$17,IF(L1240=4,Stundensätze!$D$21,"")))</f>
        <v>0</v>
      </c>
      <c r="AN1240" s="180">
        <f>IF(L1240=1,Stundensätze!$D$15,IF(L1240=2,Stundensätze!$D$19,IF(L1240=4,Stundensätze!$D$23,"")))</f>
        <v>0</v>
      </c>
      <c r="AO1240" s="180" t="e">
        <f t="shared" si="603"/>
        <v>#DIV/0!</v>
      </c>
      <c r="AP1240" s="180">
        <f t="shared" si="604"/>
        <v>0</v>
      </c>
      <c r="AQ1240" s="192" t="e">
        <f t="shared" si="605"/>
        <v>#DIV/0!</v>
      </c>
      <c r="AR1240" s="192" t="e">
        <f t="shared" si="606"/>
        <v>#DIV/0!</v>
      </c>
      <c r="AS1240" s="193" t="e">
        <f t="shared" si="607"/>
        <v>#DIV/0!</v>
      </c>
      <c r="AT1240" s="258" t="str">
        <f>IF(K1240=0,0,VLOOKUP(K1240,Kostenstellen!A:B,2,FALSE))</f>
        <v xml:space="preserve">Salinenklinik </v>
      </c>
      <c r="AU1240" s="68" t="str">
        <f t="shared" si="614"/>
        <v>A1</v>
      </c>
      <c r="AV1240" s="68" t="str">
        <f t="shared" si="615"/>
        <v>A1</v>
      </c>
      <c r="AW1240" s="68">
        <f>IF(AF1240=0,0,VLOOKUP($H1240,Leistungszahlen!$A$11:$H$158,4,FALSE))</f>
        <v>0</v>
      </c>
      <c r="AX1240" s="68">
        <f>IF(AF1240=0,0,VLOOKUP($H1240,Leistungszahlen!$A$11:$H$158,5,FALSE))</f>
        <v>0</v>
      </c>
      <c r="AY1240" s="68">
        <f>IF(AG1240=0,0,VLOOKUP($H1240,Leistungszahlen!$A$11:$H$158,6,FALSE))</f>
        <v>0</v>
      </c>
      <c r="AZ1240" s="68">
        <f t="shared" si="616"/>
        <v>0</v>
      </c>
      <c r="BA1240" s="68">
        <f t="shared" si="617"/>
        <v>0</v>
      </c>
      <c r="BC1240" s="68">
        <f t="shared" si="608"/>
        <v>0</v>
      </c>
      <c r="BD1240" s="285"/>
    </row>
    <row r="1241" spans="1:56" s="68" customFormat="1">
      <c r="A1241" s="200"/>
      <c r="B1241" s="200"/>
      <c r="C1241" s="200" t="s">
        <v>420</v>
      </c>
      <c r="D1241" s="200" t="s">
        <v>199</v>
      </c>
      <c r="E1241" s="200" t="s">
        <v>351</v>
      </c>
      <c r="F1241" s="200" t="s">
        <v>1453</v>
      </c>
      <c r="G1241" s="200" t="s">
        <v>251</v>
      </c>
      <c r="H1241" s="201" t="s">
        <v>200</v>
      </c>
      <c r="I1241" s="202">
        <v>5.32</v>
      </c>
      <c r="J1241" s="200" t="s">
        <v>778</v>
      </c>
      <c r="K1241" s="176">
        <v>5</v>
      </c>
      <c r="L1241" s="176">
        <v>1</v>
      </c>
      <c r="M1241" s="176"/>
      <c r="N1241" s="286">
        <v>6</v>
      </c>
      <c r="O1241" s="286"/>
      <c r="P1241" s="176"/>
      <c r="Q1241" s="203">
        <f t="shared" si="609"/>
        <v>6</v>
      </c>
      <c r="R1241" s="203">
        <f t="shared" si="610"/>
        <v>0</v>
      </c>
      <c r="S1241" s="203">
        <f t="shared" si="611"/>
        <v>0</v>
      </c>
      <c r="T1241" s="203">
        <f t="shared" si="612"/>
        <v>0</v>
      </c>
      <c r="U1241" s="203">
        <f t="shared" si="613"/>
        <v>0</v>
      </c>
      <c r="V1241" s="175">
        <f>IF(Q1241&gt;0,VLOOKUP(Q1241,Jahresfaktoren!$A$11:$B$24,2,),0)</f>
        <v>302</v>
      </c>
      <c r="W1241" s="175">
        <f>IF(R1241&gt;0,VLOOKUP(R1241,Jahresfaktoren!$D$11:$E$24,2,),0)</f>
        <v>0</v>
      </c>
      <c r="X1241" s="175">
        <f>IF(S1241&gt;0,VLOOKUP(S1241,Jahresfaktoren!$A$28:$B$29,2,),0)</f>
        <v>0</v>
      </c>
      <c r="Y1241" s="175">
        <f>IF(T1241&gt;0,VLOOKUP(T1241,Jahresfaktoren!$A$28:$B$29,2,),0)</f>
        <v>0</v>
      </c>
      <c r="Z1241" s="175">
        <f>IF(U1241&gt;0,VLOOKUP(U1241,Jahresfaktoren!$A$32:$B$33,2,),)</f>
        <v>0</v>
      </c>
      <c r="AA1241" s="177">
        <f t="shared" si="598"/>
        <v>1606.64</v>
      </c>
      <c r="AB1241" s="177" t="str">
        <f t="shared" si="599"/>
        <v/>
      </c>
      <c r="AC1241" s="177" t="str">
        <f t="shared" si="600"/>
        <v/>
      </c>
      <c r="AD1241" s="177" t="str">
        <f t="shared" si="601"/>
        <v/>
      </c>
      <c r="AE1241" s="177" t="str">
        <f t="shared" si="602"/>
        <v/>
      </c>
      <c r="AF1241" s="178">
        <f>IF(Q1241&gt;0,VLOOKUP(H1241,Leistungszahlen!$A$11:$C$158,3,),0)</f>
        <v>0</v>
      </c>
      <c r="AG1241" s="178">
        <f>IF(R1241&gt;0,VLOOKUP(H1241,Leistungszahlen!$A$11:$F$158,6,),IF(T1241&gt;0,VLOOKUP(H1241,Leistungszahlen!$A$11:$F$158,6,),0))</f>
        <v>0</v>
      </c>
      <c r="AH1241" s="179" t="e">
        <f t="shared" si="618"/>
        <v>#DIV/0!</v>
      </c>
      <c r="AI1241" s="179">
        <f t="shared" si="619"/>
        <v>0</v>
      </c>
      <c r="AJ1241" s="179">
        <f t="shared" si="620"/>
        <v>0</v>
      </c>
      <c r="AK1241" s="179">
        <f t="shared" si="621"/>
        <v>0</v>
      </c>
      <c r="AL1241" s="179">
        <f t="shared" si="622"/>
        <v>0</v>
      </c>
      <c r="AM1241" s="180">
        <f>IF(L1241=1,Stundensätze!$D$13,IF(L1241=2,Stundensätze!$D$17,IF(L1241=4,Stundensätze!$D$21,"")))</f>
        <v>0</v>
      </c>
      <c r="AN1241" s="180">
        <f>IF(L1241=1,Stundensätze!$D$15,IF(L1241=2,Stundensätze!$D$19,IF(L1241=4,Stundensätze!$D$23,"")))</f>
        <v>0</v>
      </c>
      <c r="AO1241" s="180" t="e">
        <f t="shared" si="603"/>
        <v>#DIV/0!</v>
      </c>
      <c r="AP1241" s="180">
        <f t="shared" si="604"/>
        <v>0</v>
      </c>
      <c r="AQ1241" s="192" t="e">
        <f t="shared" si="605"/>
        <v>#DIV/0!</v>
      </c>
      <c r="AR1241" s="192" t="e">
        <f t="shared" si="606"/>
        <v>#DIV/0!</v>
      </c>
      <c r="AS1241" s="193" t="e">
        <f t="shared" si="607"/>
        <v>#DIV/0!</v>
      </c>
      <c r="AT1241" s="258" t="str">
        <f>IF(K1241=0,0,VLOOKUP(K1241,Kostenstellen!A:B,2,FALSE))</f>
        <v xml:space="preserve">Salinenklinik </v>
      </c>
      <c r="AU1241" s="68" t="str">
        <f t="shared" si="614"/>
        <v>B</v>
      </c>
      <c r="AV1241" s="68" t="str">
        <f t="shared" si="615"/>
        <v/>
      </c>
      <c r="AW1241" s="68">
        <f>IF(AF1241=0,0,VLOOKUP($H1241,Leistungszahlen!$A$11:$H$158,4,FALSE))</f>
        <v>0</v>
      </c>
      <c r="AX1241" s="68">
        <f>IF(AF1241=0,0,VLOOKUP($H1241,Leistungszahlen!$A$11:$H$158,5,FALSE))</f>
        <v>0</v>
      </c>
      <c r="AY1241" s="68">
        <f>IF(AG1241=0,0,VLOOKUP($H1241,Leistungszahlen!$A$11:$H$158,6,FALSE))</f>
        <v>0</v>
      </c>
      <c r="AZ1241" s="68">
        <f t="shared" si="616"/>
        <v>0</v>
      </c>
      <c r="BA1241" s="68">
        <f t="shared" si="617"/>
        <v>0</v>
      </c>
      <c r="BC1241" s="68">
        <f t="shared" si="608"/>
        <v>0</v>
      </c>
      <c r="BD1241" s="285"/>
    </row>
    <row r="1242" spans="1:56" s="68" customFormat="1">
      <c r="A1242" s="200"/>
      <c r="B1242" s="200"/>
      <c r="C1242" s="200" t="s">
        <v>420</v>
      </c>
      <c r="D1242" s="200" t="s">
        <v>199</v>
      </c>
      <c r="E1242" s="200" t="s">
        <v>351</v>
      </c>
      <c r="F1242" s="200" t="s">
        <v>1454</v>
      </c>
      <c r="G1242" s="200" t="s">
        <v>163</v>
      </c>
      <c r="H1242" s="201" t="s">
        <v>287</v>
      </c>
      <c r="I1242" s="202">
        <v>21.55</v>
      </c>
      <c r="J1242" s="200" t="s">
        <v>560</v>
      </c>
      <c r="K1242" s="176">
        <v>5</v>
      </c>
      <c r="L1242" s="176">
        <v>1</v>
      </c>
      <c r="M1242" s="176"/>
      <c r="N1242" s="286">
        <v>3</v>
      </c>
      <c r="O1242" s="286">
        <v>3</v>
      </c>
      <c r="P1242" s="176"/>
      <c r="Q1242" s="203">
        <f t="shared" si="609"/>
        <v>3</v>
      </c>
      <c r="R1242" s="203">
        <f t="shared" si="610"/>
        <v>3</v>
      </c>
      <c r="S1242" s="203">
        <f t="shared" si="611"/>
        <v>0</v>
      </c>
      <c r="T1242" s="203">
        <f t="shared" si="612"/>
        <v>0</v>
      </c>
      <c r="U1242" s="203">
        <f t="shared" si="613"/>
        <v>0</v>
      </c>
      <c r="V1242" s="175">
        <f>IF(Q1242&gt;0,VLOOKUP(Q1242,Jahresfaktoren!$A$11:$B$24,2,),0)</f>
        <v>152</v>
      </c>
      <c r="W1242" s="175">
        <f>IF(R1242&gt;0,VLOOKUP(R1242,Jahresfaktoren!$D$11:$E$24,2,),0)</f>
        <v>150</v>
      </c>
      <c r="X1242" s="175">
        <f>IF(S1242&gt;0,VLOOKUP(S1242,Jahresfaktoren!$A$28:$B$29,2,),0)</f>
        <v>0</v>
      </c>
      <c r="Y1242" s="175">
        <f>IF(T1242&gt;0,VLOOKUP(T1242,Jahresfaktoren!$A$28:$B$29,2,),0)</f>
        <v>0</v>
      </c>
      <c r="Z1242" s="175">
        <f>IF(U1242&gt;0,VLOOKUP(U1242,Jahresfaktoren!$A$32:$B$33,2,),)</f>
        <v>0</v>
      </c>
      <c r="AA1242" s="177">
        <f t="shared" si="598"/>
        <v>3275.6</v>
      </c>
      <c r="AB1242" s="177">
        <f t="shared" si="599"/>
        <v>3232.5</v>
      </c>
      <c r="AC1242" s="177" t="str">
        <f t="shared" si="600"/>
        <v/>
      </c>
      <c r="AD1242" s="177" t="str">
        <f t="shared" si="601"/>
        <v/>
      </c>
      <c r="AE1242" s="177" t="str">
        <f t="shared" si="602"/>
        <v/>
      </c>
      <c r="AF1242" s="178">
        <f>IF(Q1242&gt;0,VLOOKUP(H1242,Leistungszahlen!$A$11:$C$158,3,),0)</f>
        <v>0</v>
      </c>
      <c r="AG1242" s="178">
        <f>IF(R1242&gt;0,VLOOKUP(H1242,Leistungszahlen!$A$11:$F$158,6,),IF(T1242&gt;0,VLOOKUP(H1242,Leistungszahlen!$A$11:$F$158,6,),0))</f>
        <v>0</v>
      </c>
      <c r="AH1242" s="179" t="e">
        <f t="shared" si="618"/>
        <v>#DIV/0!</v>
      </c>
      <c r="AI1242" s="179" t="e">
        <f t="shared" si="619"/>
        <v>#DIV/0!</v>
      </c>
      <c r="AJ1242" s="179">
        <f t="shared" si="620"/>
        <v>0</v>
      </c>
      <c r="AK1242" s="179">
        <f t="shared" si="621"/>
        <v>0</v>
      </c>
      <c r="AL1242" s="179">
        <f t="shared" si="622"/>
        <v>0</v>
      </c>
      <c r="AM1242" s="180">
        <f>IF(L1242=1,Stundensätze!$D$13,IF(L1242=2,Stundensätze!$D$17,IF(L1242=4,Stundensätze!$D$21,"")))</f>
        <v>0</v>
      </c>
      <c r="AN1242" s="180">
        <f>IF(L1242=1,Stundensätze!$D$15,IF(L1242=2,Stundensätze!$D$19,IF(L1242=4,Stundensätze!$D$23,"")))</f>
        <v>0</v>
      </c>
      <c r="AO1242" s="180" t="e">
        <f t="shared" si="603"/>
        <v>#DIV/0!</v>
      </c>
      <c r="AP1242" s="180">
        <f t="shared" si="604"/>
        <v>0</v>
      </c>
      <c r="AQ1242" s="192" t="e">
        <f t="shared" si="605"/>
        <v>#DIV/0!</v>
      </c>
      <c r="AR1242" s="192" t="e">
        <f t="shared" si="606"/>
        <v>#DIV/0!</v>
      </c>
      <c r="AS1242" s="193" t="e">
        <f t="shared" si="607"/>
        <v>#DIV/0!</v>
      </c>
      <c r="AT1242" s="258" t="str">
        <f>IF(K1242=0,0,VLOOKUP(K1242,Kostenstellen!A:B,2,FALSE))</f>
        <v xml:space="preserve">Salinenklinik </v>
      </c>
      <c r="AU1242" s="68" t="str">
        <f t="shared" si="614"/>
        <v>A1</v>
      </c>
      <c r="AV1242" s="68" t="str">
        <f t="shared" si="615"/>
        <v>A1</v>
      </c>
      <c r="AW1242" s="68">
        <f>IF(AF1242=0,0,VLOOKUP($H1242,Leistungszahlen!$A$11:$H$158,4,FALSE))</f>
        <v>0</v>
      </c>
      <c r="AX1242" s="68">
        <f>IF(AF1242=0,0,VLOOKUP($H1242,Leistungszahlen!$A$11:$H$158,5,FALSE))</f>
        <v>0</v>
      </c>
      <c r="AY1242" s="68">
        <f>IF(AG1242=0,0,VLOOKUP($H1242,Leistungszahlen!$A$11:$H$158,6,FALSE))</f>
        <v>0</v>
      </c>
      <c r="AZ1242" s="68">
        <f t="shared" si="616"/>
        <v>0</v>
      </c>
      <c r="BA1242" s="68">
        <f t="shared" si="617"/>
        <v>0</v>
      </c>
      <c r="BC1242" s="68">
        <f t="shared" si="608"/>
        <v>0</v>
      </c>
      <c r="BD1242" s="285"/>
    </row>
    <row r="1243" spans="1:56" s="68" customFormat="1">
      <c r="A1243" s="200"/>
      <c r="B1243" s="200"/>
      <c r="C1243" s="200" t="s">
        <v>420</v>
      </c>
      <c r="D1243" s="200" t="s">
        <v>199</v>
      </c>
      <c r="E1243" s="200" t="s">
        <v>351</v>
      </c>
      <c r="F1243" s="200" t="s">
        <v>1454</v>
      </c>
      <c r="G1243" s="200" t="s">
        <v>251</v>
      </c>
      <c r="H1243" s="201" t="s">
        <v>200</v>
      </c>
      <c r="I1243" s="202">
        <v>5.32</v>
      </c>
      <c r="J1243" s="200" t="s">
        <v>778</v>
      </c>
      <c r="K1243" s="176">
        <v>5</v>
      </c>
      <c r="L1243" s="176">
        <v>1</v>
      </c>
      <c r="M1243" s="176"/>
      <c r="N1243" s="286">
        <v>6</v>
      </c>
      <c r="O1243" s="286"/>
      <c r="P1243" s="176"/>
      <c r="Q1243" s="203">
        <f t="shared" si="609"/>
        <v>6</v>
      </c>
      <c r="R1243" s="203">
        <f t="shared" si="610"/>
        <v>0</v>
      </c>
      <c r="S1243" s="203">
        <f t="shared" si="611"/>
        <v>0</v>
      </c>
      <c r="T1243" s="203">
        <f t="shared" si="612"/>
        <v>0</v>
      </c>
      <c r="U1243" s="203">
        <f t="shared" si="613"/>
        <v>0</v>
      </c>
      <c r="V1243" s="175">
        <f>IF(Q1243&gt;0,VLOOKUP(Q1243,Jahresfaktoren!$A$11:$B$24,2,),0)</f>
        <v>302</v>
      </c>
      <c r="W1243" s="175">
        <f>IF(R1243&gt;0,VLOOKUP(R1243,Jahresfaktoren!$D$11:$E$24,2,),0)</f>
        <v>0</v>
      </c>
      <c r="X1243" s="175">
        <f>IF(S1243&gt;0,VLOOKUP(S1243,Jahresfaktoren!$A$28:$B$29,2,),0)</f>
        <v>0</v>
      </c>
      <c r="Y1243" s="175">
        <f>IF(T1243&gt;0,VLOOKUP(T1243,Jahresfaktoren!$A$28:$B$29,2,),0)</f>
        <v>0</v>
      </c>
      <c r="Z1243" s="175">
        <f>IF(U1243&gt;0,VLOOKUP(U1243,Jahresfaktoren!$A$32:$B$33,2,),)</f>
        <v>0</v>
      </c>
      <c r="AA1243" s="177">
        <f t="shared" si="598"/>
        <v>1606.64</v>
      </c>
      <c r="AB1243" s="177" t="str">
        <f t="shared" si="599"/>
        <v/>
      </c>
      <c r="AC1243" s="177" t="str">
        <f t="shared" si="600"/>
        <v/>
      </c>
      <c r="AD1243" s="177" t="str">
        <f t="shared" si="601"/>
        <v/>
      </c>
      <c r="AE1243" s="177" t="str">
        <f t="shared" si="602"/>
        <v/>
      </c>
      <c r="AF1243" s="178">
        <f>IF(Q1243&gt;0,VLOOKUP(H1243,Leistungszahlen!$A$11:$C$158,3,),0)</f>
        <v>0</v>
      </c>
      <c r="AG1243" s="178">
        <f>IF(R1243&gt;0,VLOOKUP(H1243,Leistungszahlen!$A$11:$F$158,6,),IF(T1243&gt;0,VLOOKUP(H1243,Leistungszahlen!$A$11:$F$158,6,),0))</f>
        <v>0</v>
      </c>
      <c r="AH1243" s="179" t="e">
        <f t="shared" si="618"/>
        <v>#DIV/0!</v>
      </c>
      <c r="AI1243" s="179">
        <f t="shared" si="619"/>
        <v>0</v>
      </c>
      <c r="AJ1243" s="179">
        <f t="shared" si="620"/>
        <v>0</v>
      </c>
      <c r="AK1243" s="179">
        <f t="shared" si="621"/>
        <v>0</v>
      </c>
      <c r="AL1243" s="179">
        <f t="shared" si="622"/>
        <v>0</v>
      </c>
      <c r="AM1243" s="180">
        <f>IF(L1243=1,Stundensätze!$D$13,IF(L1243=2,Stundensätze!$D$17,IF(L1243=4,Stundensätze!$D$21,"")))</f>
        <v>0</v>
      </c>
      <c r="AN1243" s="180">
        <f>IF(L1243=1,Stundensätze!$D$15,IF(L1243=2,Stundensätze!$D$19,IF(L1243=4,Stundensätze!$D$23,"")))</f>
        <v>0</v>
      </c>
      <c r="AO1243" s="180" t="e">
        <f t="shared" si="603"/>
        <v>#DIV/0!</v>
      </c>
      <c r="AP1243" s="180">
        <f t="shared" si="604"/>
        <v>0</v>
      </c>
      <c r="AQ1243" s="192" t="e">
        <f t="shared" si="605"/>
        <v>#DIV/0!</v>
      </c>
      <c r="AR1243" s="192" t="e">
        <f t="shared" si="606"/>
        <v>#DIV/0!</v>
      </c>
      <c r="AS1243" s="193" t="e">
        <f t="shared" si="607"/>
        <v>#DIV/0!</v>
      </c>
      <c r="AT1243" s="258" t="str">
        <f>IF(K1243=0,0,VLOOKUP(K1243,Kostenstellen!A:B,2,FALSE))</f>
        <v xml:space="preserve">Salinenklinik </v>
      </c>
      <c r="AU1243" s="68" t="str">
        <f t="shared" si="614"/>
        <v>B</v>
      </c>
      <c r="AV1243" s="68" t="str">
        <f t="shared" si="615"/>
        <v/>
      </c>
      <c r="AW1243" s="68">
        <f>IF(AF1243=0,0,VLOOKUP($H1243,Leistungszahlen!$A$11:$H$158,4,FALSE))</f>
        <v>0</v>
      </c>
      <c r="AX1243" s="68">
        <f>IF(AF1243=0,0,VLOOKUP($H1243,Leistungszahlen!$A$11:$H$158,5,FALSE))</f>
        <v>0</v>
      </c>
      <c r="AY1243" s="68">
        <f>IF(AG1243=0,0,VLOOKUP($H1243,Leistungszahlen!$A$11:$H$158,6,FALSE))</f>
        <v>0</v>
      </c>
      <c r="AZ1243" s="68">
        <f t="shared" si="616"/>
        <v>0</v>
      </c>
      <c r="BA1243" s="68">
        <f t="shared" si="617"/>
        <v>0</v>
      </c>
      <c r="BC1243" s="68">
        <f t="shared" si="608"/>
        <v>0</v>
      </c>
      <c r="BD1243" s="285"/>
    </row>
    <row r="1244" spans="1:56" s="68" customFormat="1">
      <c r="A1244" s="200"/>
      <c r="B1244" s="200"/>
      <c r="C1244" s="200" t="s">
        <v>420</v>
      </c>
      <c r="D1244" s="200" t="s">
        <v>199</v>
      </c>
      <c r="E1244" s="200" t="s">
        <v>351</v>
      </c>
      <c r="F1244" s="200" t="s">
        <v>1455</v>
      </c>
      <c r="G1244" s="200" t="s">
        <v>163</v>
      </c>
      <c r="H1244" s="201" t="s">
        <v>287</v>
      </c>
      <c r="I1244" s="202">
        <v>21.55</v>
      </c>
      <c r="J1244" s="200" t="s">
        <v>560</v>
      </c>
      <c r="K1244" s="176">
        <v>5</v>
      </c>
      <c r="L1244" s="176">
        <v>1</v>
      </c>
      <c r="M1244" s="176"/>
      <c r="N1244" s="286">
        <v>3</v>
      </c>
      <c r="O1244" s="286">
        <v>3</v>
      </c>
      <c r="P1244" s="176"/>
      <c r="Q1244" s="203">
        <f t="shared" si="609"/>
        <v>3</v>
      </c>
      <c r="R1244" s="203">
        <f t="shared" si="610"/>
        <v>3</v>
      </c>
      <c r="S1244" s="203">
        <f t="shared" si="611"/>
        <v>0</v>
      </c>
      <c r="T1244" s="203">
        <f t="shared" si="612"/>
        <v>0</v>
      </c>
      <c r="U1244" s="203">
        <f t="shared" si="613"/>
        <v>0</v>
      </c>
      <c r="V1244" s="175">
        <f>IF(Q1244&gt;0,VLOOKUP(Q1244,Jahresfaktoren!$A$11:$B$24,2,),0)</f>
        <v>152</v>
      </c>
      <c r="W1244" s="175">
        <f>IF(R1244&gt;0,VLOOKUP(R1244,Jahresfaktoren!$D$11:$E$24,2,),0)</f>
        <v>150</v>
      </c>
      <c r="X1244" s="175">
        <f>IF(S1244&gt;0,VLOOKUP(S1244,Jahresfaktoren!$A$28:$B$29,2,),0)</f>
        <v>0</v>
      </c>
      <c r="Y1244" s="175">
        <f>IF(T1244&gt;0,VLOOKUP(T1244,Jahresfaktoren!$A$28:$B$29,2,),0)</f>
        <v>0</v>
      </c>
      <c r="Z1244" s="175">
        <f>IF(U1244&gt;0,VLOOKUP(U1244,Jahresfaktoren!$A$32:$B$33,2,),)</f>
        <v>0</v>
      </c>
      <c r="AA1244" s="177">
        <f t="shared" si="598"/>
        <v>3275.6</v>
      </c>
      <c r="AB1244" s="177">
        <f t="shared" si="599"/>
        <v>3232.5</v>
      </c>
      <c r="AC1244" s="177" t="str">
        <f t="shared" si="600"/>
        <v/>
      </c>
      <c r="AD1244" s="177" t="str">
        <f t="shared" si="601"/>
        <v/>
      </c>
      <c r="AE1244" s="177" t="str">
        <f t="shared" si="602"/>
        <v/>
      </c>
      <c r="AF1244" s="178">
        <f>IF(Q1244&gt;0,VLOOKUP(H1244,Leistungszahlen!$A$11:$C$158,3,),0)</f>
        <v>0</v>
      </c>
      <c r="AG1244" s="178">
        <f>IF(R1244&gt;0,VLOOKUP(H1244,Leistungszahlen!$A$11:$F$158,6,),IF(T1244&gt;0,VLOOKUP(H1244,Leistungszahlen!$A$11:$F$158,6,),0))</f>
        <v>0</v>
      </c>
      <c r="AH1244" s="179" t="e">
        <f t="shared" si="618"/>
        <v>#DIV/0!</v>
      </c>
      <c r="AI1244" s="179" t="e">
        <f t="shared" si="619"/>
        <v>#DIV/0!</v>
      </c>
      <c r="AJ1244" s="179">
        <f t="shared" si="620"/>
        <v>0</v>
      </c>
      <c r="AK1244" s="179">
        <f t="shared" si="621"/>
        <v>0</v>
      </c>
      <c r="AL1244" s="179">
        <f t="shared" si="622"/>
        <v>0</v>
      </c>
      <c r="AM1244" s="180">
        <f>IF(L1244=1,Stundensätze!$D$13,IF(L1244=2,Stundensätze!$D$17,IF(L1244=4,Stundensätze!$D$21,"")))</f>
        <v>0</v>
      </c>
      <c r="AN1244" s="180">
        <f>IF(L1244=1,Stundensätze!$D$15,IF(L1244=2,Stundensätze!$D$19,IF(L1244=4,Stundensätze!$D$23,"")))</f>
        <v>0</v>
      </c>
      <c r="AO1244" s="180" t="e">
        <f t="shared" si="603"/>
        <v>#DIV/0!</v>
      </c>
      <c r="AP1244" s="180">
        <f t="shared" si="604"/>
        <v>0</v>
      </c>
      <c r="AQ1244" s="192" t="e">
        <f t="shared" si="605"/>
        <v>#DIV/0!</v>
      </c>
      <c r="AR1244" s="192" t="e">
        <f t="shared" si="606"/>
        <v>#DIV/0!</v>
      </c>
      <c r="AS1244" s="193" t="e">
        <f t="shared" si="607"/>
        <v>#DIV/0!</v>
      </c>
      <c r="AT1244" s="258" t="str">
        <f>IF(K1244=0,0,VLOOKUP(K1244,Kostenstellen!A:B,2,FALSE))</f>
        <v xml:space="preserve">Salinenklinik </v>
      </c>
      <c r="AU1244" s="68" t="str">
        <f t="shared" si="614"/>
        <v>A1</v>
      </c>
      <c r="AV1244" s="68" t="str">
        <f t="shared" si="615"/>
        <v>A1</v>
      </c>
      <c r="AW1244" s="68">
        <f>IF(AF1244=0,0,VLOOKUP($H1244,Leistungszahlen!$A$11:$H$158,4,FALSE))</f>
        <v>0</v>
      </c>
      <c r="AX1244" s="68">
        <f>IF(AF1244=0,0,VLOOKUP($H1244,Leistungszahlen!$A$11:$H$158,5,FALSE))</f>
        <v>0</v>
      </c>
      <c r="AY1244" s="68">
        <f>IF(AG1244=0,0,VLOOKUP($H1244,Leistungszahlen!$A$11:$H$158,6,FALSE))</f>
        <v>0</v>
      </c>
      <c r="AZ1244" s="68">
        <f t="shared" si="616"/>
        <v>0</v>
      </c>
      <c r="BA1244" s="68">
        <f t="shared" si="617"/>
        <v>0</v>
      </c>
      <c r="BC1244" s="68">
        <f t="shared" si="608"/>
        <v>0</v>
      </c>
      <c r="BD1244" s="285"/>
    </row>
    <row r="1245" spans="1:56" s="68" customFormat="1">
      <c r="A1245" s="200"/>
      <c r="B1245" s="200"/>
      <c r="C1245" s="200" t="s">
        <v>420</v>
      </c>
      <c r="D1245" s="200" t="s">
        <v>199</v>
      </c>
      <c r="E1245" s="200" t="s">
        <v>351</v>
      </c>
      <c r="F1245" s="200" t="s">
        <v>1455</v>
      </c>
      <c r="G1245" s="200" t="s">
        <v>251</v>
      </c>
      <c r="H1245" s="201" t="s">
        <v>200</v>
      </c>
      <c r="I1245" s="202">
        <v>5.32</v>
      </c>
      <c r="J1245" s="200" t="s">
        <v>778</v>
      </c>
      <c r="K1245" s="176">
        <v>5</v>
      </c>
      <c r="L1245" s="176">
        <v>1</v>
      </c>
      <c r="M1245" s="176"/>
      <c r="N1245" s="286">
        <v>6</v>
      </c>
      <c r="O1245" s="286"/>
      <c r="P1245" s="176"/>
      <c r="Q1245" s="203">
        <f t="shared" si="609"/>
        <v>6</v>
      </c>
      <c r="R1245" s="203">
        <f t="shared" si="610"/>
        <v>0</v>
      </c>
      <c r="S1245" s="203">
        <f t="shared" si="611"/>
        <v>0</v>
      </c>
      <c r="T1245" s="203">
        <f t="shared" si="612"/>
        <v>0</v>
      </c>
      <c r="U1245" s="203">
        <f t="shared" si="613"/>
        <v>0</v>
      </c>
      <c r="V1245" s="175">
        <f>IF(Q1245&gt;0,VLOOKUP(Q1245,Jahresfaktoren!$A$11:$B$24,2,),0)</f>
        <v>302</v>
      </c>
      <c r="W1245" s="175">
        <f>IF(R1245&gt;0,VLOOKUP(R1245,Jahresfaktoren!$D$11:$E$24,2,),0)</f>
        <v>0</v>
      </c>
      <c r="X1245" s="175">
        <f>IF(S1245&gt;0,VLOOKUP(S1245,Jahresfaktoren!$A$28:$B$29,2,),0)</f>
        <v>0</v>
      </c>
      <c r="Y1245" s="175">
        <f>IF(T1245&gt;0,VLOOKUP(T1245,Jahresfaktoren!$A$28:$B$29,2,),0)</f>
        <v>0</v>
      </c>
      <c r="Z1245" s="175">
        <f>IF(U1245&gt;0,VLOOKUP(U1245,Jahresfaktoren!$A$32:$B$33,2,),)</f>
        <v>0</v>
      </c>
      <c r="AA1245" s="177">
        <f t="shared" si="598"/>
        <v>1606.64</v>
      </c>
      <c r="AB1245" s="177" t="str">
        <f t="shared" si="599"/>
        <v/>
      </c>
      <c r="AC1245" s="177" t="str">
        <f t="shared" si="600"/>
        <v/>
      </c>
      <c r="AD1245" s="177" t="str">
        <f t="shared" si="601"/>
        <v/>
      </c>
      <c r="AE1245" s="177" t="str">
        <f t="shared" si="602"/>
        <v/>
      </c>
      <c r="AF1245" s="178">
        <f>IF(Q1245&gt;0,VLOOKUP(H1245,Leistungszahlen!$A$11:$C$158,3,),0)</f>
        <v>0</v>
      </c>
      <c r="AG1245" s="178">
        <f>IF(R1245&gt;0,VLOOKUP(H1245,Leistungszahlen!$A$11:$F$158,6,),IF(T1245&gt;0,VLOOKUP(H1245,Leistungszahlen!$A$11:$F$158,6,),0))</f>
        <v>0</v>
      </c>
      <c r="AH1245" s="179" t="e">
        <f t="shared" si="618"/>
        <v>#DIV/0!</v>
      </c>
      <c r="AI1245" s="179">
        <f t="shared" si="619"/>
        <v>0</v>
      </c>
      <c r="AJ1245" s="179">
        <f t="shared" si="620"/>
        <v>0</v>
      </c>
      <c r="AK1245" s="179">
        <f t="shared" si="621"/>
        <v>0</v>
      </c>
      <c r="AL1245" s="179">
        <f t="shared" si="622"/>
        <v>0</v>
      </c>
      <c r="AM1245" s="180">
        <f>IF(L1245=1,Stundensätze!$D$13,IF(L1245=2,Stundensätze!$D$17,IF(L1245=4,Stundensätze!$D$21,"")))</f>
        <v>0</v>
      </c>
      <c r="AN1245" s="180">
        <f>IF(L1245=1,Stundensätze!$D$15,IF(L1245=2,Stundensätze!$D$19,IF(L1245=4,Stundensätze!$D$23,"")))</f>
        <v>0</v>
      </c>
      <c r="AO1245" s="180" t="e">
        <f t="shared" si="603"/>
        <v>#DIV/0!</v>
      </c>
      <c r="AP1245" s="180">
        <f t="shared" si="604"/>
        <v>0</v>
      </c>
      <c r="AQ1245" s="192" t="e">
        <f t="shared" si="605"/>
        <v>#DIV/0!</v>
      </c>
      <c r="AR1245" s="192" t="e">
        <f t="shared" si="606"/>
        <v>#DIV/0!</v>
      </c>
      <c r="AS1245" s="193" t="e">
        <f t="shared" si="607"/>
        <v>#DIV/0!</v>
      </c>
      <c r="AT1245" s="258" t="str">
        <f>IF(K1245=0,0,VLOOKUP(K1245,Kostenstellen!A:B,2,FALSE))</f>
        <v xml:space="preserve">Salinenklinik </v>
      </c>
      <c r="AU1245" s="68" t="str">
        <f t="shared" si="614"/>
        <v>B</v>
      </c>
      <c r="AV1245" s="68" t="str">
        <f t="shared" si="615"/>
        <v/>
      </c>
      <c r="AW1245" s="68">
        <f>IF(AF1245=0,0,VLOOKUP($H1245,Leistungszahlen!$A$11:$H$158,4,FALSE))</f>
        <v>0</v>
      </c>
      <c r="AX1245" s="68">
        <f>IF(AF1245=0,0,VLOOKUP($H1245,Leistungszahlen!$A$11:$H$158,5,FALSE))</f>
        <v>0</v>
      </c>
      <c r="AY1245" s="68">
        <f>IF(AG1245=0,0,VLOOKUP($H1245,Leistungszahlen!$A$11:$H$158,6,FALSE))</f>
        <v>0</v>
      </c>
      <c r="AZ1245" s="68">
        <f t="shared" si="616"/>
        <v>0</v>
      </c>
      <c r="BA1245" s="68">
        <f t="shared" si="617"/>
        <v>0</v>
      </c>
      <c r="BC1245" s="68">
        <f t="shared" si="608"/>
        <v>0</v>
      </c>
      <c r="BD1245" s="285"/>
    </row>
    <row r="1246" spans="1:56" s="68" customFormat="1">
      <c r="A1246" s="200"/>
      <c r="B1246" s="200"/>
      <c r="C1246" s="200" t="s">
        <v>420</v>
      </c>
      <c r="D1246" s="200" t="s">
        <v>199</v>
      </c>
      <c r="E1246" s="200" t="s">
        <v>351</v>
      </c>
      <c r="F1246" s="200" t="s">
        <v>1456</v>
      </c>
      <c r="G1246" s="200" t="s">
        <v>163</v>
      </c>
      <c r="H1246" s="201" t="s">
        <v>287</v>
      </c>
      <c r="I1246" s="202">
        <v>21.55</v>
      </c>
      <c r="J1246" s="200" t="s">
        <v>560</v>
      </c>
      <c r="K1246" s="176">
        <v>5</v>
      </c>
      <c r="L1246" s="176">
        <v>1</v>
      </c>
      <c r="M1246" s="176"/>
      <c r="N1246" s="286">
        <v>3</v>
      </c>
      <c r="O1246" s="286">
        <v>3</v>
      </c>
      <c r="P1246" s="176"/>
      <c r="Q1246" s="203">
        <f t="shared" si="609"/>
        <v>3</v>
      </c>
      <c r="R1246" s="203">
        <f t="shared" si="610"/>
        <v>3</v>
      </c>
      <c r="S1246" s="203">
        <f t="shared" si="611"/>
        <v>0</v>
      </c>
      <c r="T1246" s="203">
        <f t="shared" si="612"/>
        <v>0</v>
      </c>
      <c r="U1246" s="203">
        <f t="shared" si="613"/>
        <v>0</v>
      </c>
      <c r="V1246" s="175">
        <f>IF(Q1246&gt;0,VLOOKUP(Q1246,Jahresfaktoren!$A$11:$B$24,2,),0)</f>
        <v>152</v>
      </c>
      <c r="W1246" s="175">
        <f>IF(R1246&gt;0,VLOOKUP(R1246,Jahresfaktoren!$D$11:$E$24,2,),0)</f>
        <v>150</v>
      </c>
      <c r="X1246" s="175">
        <f>IF(S1246&gt;0,VLOOKUP(S1246,Jahresfaktoren!$A$28:$B$29,2,),0)</f>
        <v>0</v>
      </c>
      <c r="Y1246" s="175">
        <f>IF(T1246&gt;0,VLOOKUP(T1246,Jahresfaktoren!$A$28:$B$29,2,),0)</f>
        <v>0</v>
      </c>
      <c r="Z1246" s="175">
        <f>IF(U1246&gt;0,VLOOKUP(U1246,Jahresfaktoren!$A$32:$B$33,2,),)</f>
        <v>0</v>
      </c>
      <c r="AA1246" s="177">
        <f t="shared" si="598"/>
        <v>3275.6</v>
      </c>
      <c r="AB1246" s="177">
        <f t="shared" si="599"/>
        <v>3232.5</v>
      </c>
      <c r="AC1246" s="177" t="str">
        <f t="shared" si="600"/>
        <v/>
      </c>
      <c r="AD1246" s="177" t="str">
        <f t="shared" si="601"/>
        <v/>
      </c>
      <c r="AE1246" s="177" t="str">
        <f t="shared" si="602"/>
        <v/>
      </c>
      <c r="AF1246" s="178">
        <f>IF(Q1246&gt;0,VLOOKUP(H1246,Leistungszahlen!$A$11:$C$158,3,),0)</f>
        <v>0</v>
      </c>
      <c r="AG1246" s="178">
        <f>IF(R1246&gt;0,VLOOKUP(H1246,Leistungszahlen!$A$11:$F$158,6,),IF(T1246&gt;0,VLOOKUP(H1246,Leistungszahlen!$A$11:$F$158,6,),0))</f>
        <v>0</v>
      </c>
      <c r="AH1246" s="179" t="e">
        <f t="shared" si="618"/>
        <v>#DIV/0!</v>
      </c>
      <c r="AI1246" s="179" t="e">
        <f t="shared" si="619"/>
        <v>#DIV/0!</v>
      </c>
      <c r="AJ1246" s="179">
        <f t="shared" si="620"/>
        <v>0</v>
      </c>
      <c r="AK1246" s="179">
        <f t="shared" si="621"/>
        <v>0</v>
      </c>
      <c r="AL1246" s="179">
        <f t="shared" si="622"/>
        <v>0</v>
      </c>
      <c r="AM1246" s="180">
        <f>IF(L1246=1,Stundensätze!$D$13,IF(L1246=2,Stundensätze!$D$17,IF(L1246=4,Stundensätze!$D$21,"")))</f>
        <v>0</v>
      </c>
      <c r="AN1246" s="180">
        <f>IF(L1246=1,Stundensätze!$D$15,IF(L1246=2,Stundensätze!$D$19,IF(L1246=4,Stundensätze!$D$23,"")))</f>
        <v>0</v>
      </c>
      <c r="AO1246" s="180" t="e">
        <f t="shared" si="603"/>
        <v>#DIV/0!</v>
      </c>
      <c r="AP1246" s="180">
        <f t="shared" si="604"/>
        <v>0</v>
      </c>
      <c r="AQ1246" s="192" t="e">
        <f t="shared" si="605"/>
        <v>#DIV/0!</v>
      </c>
      <c r="AR1246" s="192" t="e">
        <f t="shared" si="606"/>
        <v>#DIV/0!</v>
      </c>
      <c r="AS1246" s="193" t="e">
        <f t="shared" si="607"/>
        <v>#DIV/0!</v>
      </c>
      <c r="AT1246" s="258" t="str">
        <f>IF(K1246=0,0,VLOOKUP(K1246,Kostenstellen!A:B,2,FALSE))</f>
        <v xml:space="preserve">Salinenklinik </v>
      </c>
      <c r="AU1246" s="68" t="str">
        <f t="shared" si="614"/>
        <v>A1</v>
      </c>
      <c r="AV1246" s="68" t="str">
        <f t="shared" si="615"/>
        <v>A1</v>
      </c>
      <c r="AW1246" s="68">
        <f>IF(AF1246=0,0,VLOOKUP($H1246,Leistungszahlen!$A$11:$H$158,4,FALSE))</f>
        <v>0</v>
      </c>
      <c r="AX1246" s="68">
        <f>IF(AF1246=0,0,VLOOKUP($H1246,Leistungszahlen!$A$11:$H$158,5,FALSE))</f>
        <v>0</v>
      </c>
      <c r="AY1246" s="68">
        <f>IF(AG1246=0,0,VLOOKUP($H1246,Leistungszahlen!$A$11:$H$158,6,FALSE))</f>
        <v>0</v>
      </c>
      <c r="AZ1246" s="68">
        <f t="shared" si="616"/>
        <v>0</v>
      </c>
      <c r="BA1246" s="68">
        <f t="shared" si="617"/>
        <v>0</v>
      </c>
      <c r="BC1246" s="68">
        <f t="shared" si="608"/>
        <v>0</v>
      </c>
      <c r="BD1246" s="285"/>
    </row>
    <row r="1247" spans="1:56" s="68" customFormat="1">
      <c r="A1247" s="200"/>
      <c r="B1247" s="200"/>
      <c r="C1247" s="200" t="s">
        <v>420</v>
      </c>
      <c r="D1247" s="200" t="s">
        <v>199</v>
      </c>
      <c r="E1247" s="200" t="s">
        <v>351</v>
      </c>
      <c r="F1247" s="200" t="s">
        <v>1456</v>
      </c>
      <c r="G1247" s="200" t="s">
        <v>251</v>
      </c>
      <c r="H1247" s="201" t="s">
        <v>200</v>
      </c>
      <c r="I1247" s="202">
        <v>5.32</v>
      </c>
      <c r="J1247" s="200" t="s">
        <v>778</v>
      </c>
      <c r="K1247" s="176">
        <v>5</v>
      </c>
      <c r="L1247" s="176">
        <v>1</v>
      </c>
      <c r="M1247" s="176"/>
      <c r="N1247" s="286">
        <v>6</v>
      </c>
      <c r="O1247" s="286"/>
      <c r="P1247" s="176"/>
      <c r="Q1247" s="203">
        <f t="shared" si="609"/>
        <v>6</v>
      </c>
      <c r="R1247" s="203">
        <f t="shared" si="610"/>
        <v>0</v>
      </c>
      <c r="S1247" s="203">
        <f t="shared" si="611"/>
        <v>0</v>
      </c>
      <c r="T1247" s="203">
        <f t="shared" si="612"/>
        <v>0</v>
      </c>
      <c r="U1247" s="203">
        <f t="shared" si="613"/>
        <v>0</v>
      </c>
      <c r="V1247" s="175">
        <f>IF(Q1247&gt;0,VLOOKUP(Q1247,Jahresfaktoren!$A$11:$B$24,2,),0)</f>
        <v>302</v>
      </c>
      <c r="W1247" s="175">
        <f>IF(R1247&gt;0,VLOOKUP(R1247,Jahresfaktoren!$D$11:$E$24,2,),0)</f>
        <v>0</v>
      </c>
      <c r="X1247" s="175">
        <f>IF(S1247&gt;0,VLOOKUP(S1247,Jahresfaktoren!$A$28:$B$29,2,),0)</f>
        <v>0</v>
      </c>
      <c r="Y1247" s="175">
        <f>IF(T1247&gt;0,VLOOKUP(T1247,Jahresfaktoren!$A$28:$B$29,2,),0)</f>
        <v>0</v>
      </c>
      <c r="Z1247" s="175">
        <f>IF(U1247&gt;0,VLOOKUP(U1247,Jahresfaktoren!$A$32:$B$33,2,),)</f>
        <v>0</v>
      </c>
      <c r="AA1247" s="177">
        <f t="shared" si="598"/>
        <v>1606.64</v>
      </c>
      <c r="AB1247" s="177" t="str">
        <f t="shared" si="599"/>
        <v/>
      </c>
      <c r="AC1247" s="177" t="str">
        <f t="shared" si="600"/>
        <v/>
      </c>
      <c r="AD1247" s="177" t="str">
        <f t="shared" si="601"/>
        <v/>
      </c>
      <c r="AE1247" s="177" t="str">
        <f t="shared" si="602"/>
        <v/>
      </c>
      <c r="AF1247" s="178">
        <f>IF(Q1247&gt;0,VLOOKUP(H1247,Leistungszahlen!$A$11:$C$158,3,),0)</f>
        <v>0</v>
      </c>
      <c r="AG1247" s="178">
        <f>IF(R1247&gt;0,VLOOKUP(H1247,Leistungszahlen!$A$11:$F$158,6,),IF(T1247&gt;0,VLOOKUP(H1247,Leistungszahlen!$A$11:$F$158,6,),0))</f>
        <v>0</v>
      </c>
      <c r="AH1247" s="179" t="e">
        <f t="shared" si="618"/>
        <v>#DIV/0!</v>
      </c>
      <c r="AI1247" s="179">
        <f t="shared" si="619"/>
        <v>0</v>
      </c>
      <c r="AJ1247" s="179">
        <f t="shared" si="620"/>
        <v>0</v>
      </c>
      <c r="AK1247" s="179">
        <f t="shared" si="621"/>
        <v>0</v>
      </c>
      <c r="AL1247" s="179">
        <f t="shared" si="622"/>
        <v>0</v>
      </c>
      <c r="AM1247" s="180">
        <f>IF(L1247=1,Stundensätze!$D$13,IF(L1247=2,Stundensätze!$D$17,IF(L1247=4,Stundensätze!$D$21,"")))</f>
        <v>0</v>
      </c>
      <c r="AN1247" s="180">
        <f>IF(L1247=1,Stundensätze!$D$15,IF(L1247=2,Stundensätze!$D$19,IF(L1247=4,Stundensätze!$D$23,"")))</f>
        <v>0</v>
      </c>
      <c r="AO1247" s="180" t="e">
        <f t="shared" si="603"/>
        <v>#DIV/0!</v>
      </c>
      <c r="AP1247" s="180">
        <f t="shared" si="604"/>
        <v>0</v>
      </c>
      <c r="AQ1247" s="192" t="e">
        <f t="shared" si="605"/>
        <v>#DIV/0!</v>
      </c>
      <c r="AR1247" s="192" t="e">
        <f t="shared" si="606"/>
        <v>#DIV/0!</v>
      </c>
      <c r="AS1247" s="193" t="e">
        <f t="shared" si="607"/>
        <v>#DIV/0!</v>
      </c>
      <c r="AT1247" s="258" t="str">
        <f>IF(K1247=0,0,VLOOKUP(K1247,Kostenstellen!A:B,2,FALSE))</f>
        <v xml:space="preserve">Salinenklinik </v>
      </c>
      <c r="AU1247" s="68" t="str">
        <f t="shared" si="614"/>
        <v>B</v>
      </c>
      <c r="AV1247" s="68" t="str">
        <f t="shared" si="615"/>
        <v/>
      </c>
      <c r="AW1247" s="68">
        <f>IF(AF1247=0,0,VLOOKUP($H1247,Leistungszahlen!$A$11:$H$158,4,FALSE))</f>
        <v>0</v>
      </c>
      <c r="AX1247" s="68">
        <f>IF(AF1247=0,0,VLOOKUP($H1247,Leistungszahlen!$A$11:$H$158,5,FALSE))</f>
        <v>0</v>
      </c>
      <c r="AY1247" s="68">
        <f>IF(AG1247=0,0,VLOOKUP($H1247,Leistungszahlen!$A$11:$H$158,6,FALSE))</f>
        <v>0</v>
      </c>
      <c r="AZ1247" s="68">
        <f t="shared" si="616"/>
        <v>0</v>
      </c>
      <c r="BA1247" s="68">
        <f t="shared" si="617"/>
        <v>0</v>
      </c>
      <c r="BC1247" s="68">
        <f t="shared" si="608"/>
        <v>0</v>
      </c>
      <c r="BD1247" s="285"/>
    </row>
    <row r="1248" spans="1:56" s="68" customFormat="1">
      <c r="A1248" s="200"/>
      <c r="B1248" s="200"/>
      <c r="C1248" s="200" t="s">
        <v>420</v>
      </c>
      <c r="D1248" s="200" t="s">
        <v>199</v>
      </c>
      <c r="E1248" s="200" t="s">
        <v>351</v>
      </c>
      <c r="F1248" s="200" t="s">
        <v>1457</v>
      </c>
      <c r="G1248" s="200" t="s">
        <v>163</v>
      </c>
      <c r="H1248" s="201" t="s">
        <v>287</v>
      </c>
      <c r="I1248" s="202">
        <v>21.55</v>
      </c>
      <c r="J1248" s="200" t="s">
        <v>560</v>
      </c>
      <c r="K1248" s="176">
        <v>5</v>
      </c>
      <c r="L1248" s="176">
        <v>1</v>
      </c>
      <c r="M1248" s="176"/>
      <c r="N1248" s="286">
        <v>3</v>
      </c>
      <c r="O1248" s="286">
        <v>3</v>
      </c>
      <c r="P1248" s="176"/>
      <c r="Q1248" s="203">
        <f t="shared" si="609"/>
        <v>3</v>
      </c>
      <c r="R1248" s="203">
        <f t="shared" si="610"/>
        <v>3</v>
      </c>
      <c r="S1248" s="203">
        <f t="shared" si="611"/>
        <v>0</v>
      </c>
      <c r="T1248" s="203">
        <f t="shared" si="612"/>
        <v>0</v>
      </c>
      <c r="U1248" s="203">
        <f t="shared" si="613"/>
        <v>0</v>
      </c>
      <c r="V1248" s="175">
        <f>IF(Q1248&gt;0,VLOOKUP(Q1248,Jahresfaktoren!$A$11:$B$24,2,),0)</f>
        <v>152</v>
      </c>
      <c r="W1248" s="175">
        <f>IF(R1248&gt;0,VLOOKUP(R1248,Jahresfaktoren!$D$11:$E$24,2,),0)</f>
        <v>150</v>
      </c>
      <c r="X1248" s="175">
        <f>IF(S1248&gt;0,VLOOKUP(S1248,Jahresfaktoren!$A$28:$B$29,2,),0)</f>
        <v>0</v>
      </c>
      <c r="Y1248" s="175">
        <f>IF(T1248&gt;0,VLOOKUP(T1248,Jahresfaktoren!$A$28:$B$29,2,),0)</f>
        <v>0</v>
      </c>
      <c r="Z1248" s="175">
        <f>IF(U1248&gt;0,VLOOKUP(U1248,Jahresfaktoren!$A$32:$B$33,2,),)</f>
        <v>0</v>
      </c>
      <c r="AA1248" s="177">
        <f t="shared" ref="AA1248:AA1310" si="623">IF(Q1248&gt;0,V1248*I1248,"")</f>
        <v>3275.6</v>
      </c>
      <c r="AB1248" s="177">
        <f t="shared" ref="AB1248:AB1310" si="624">IF(R1248&gt;0,W1248*I1248,"")</f>
        <v>3232.5</v>
      </c>
      <c r="AC1248" s="177" t="str">
        <f t="shared" ref="AC1248:AC1310" si="625">IF(S1248&gt;0,X1248*I1248,"")</f>
        <v/>
      </c>
      <c r="AD1248" s="177" t="str">
        <f t="shared" ref="AD1248:AD1310" si="626">IF(T1248&gt;0,Y1248*I1248,"")</f>
        <v/>
      </c>
      <c r="AE1248" s="177" t="str">
        <f t="shared" ref="AE1248:AE1310" si="627">IF(U1248&gt;0,Z1248*I1248,"")</f>
        <v/>
      </c>
      <c r="AF1248" s="178">
        <f>IF(Q1248&gt;0,VLOOKUP(H1248,Leistungszahlen!$A$11:$C$158,3,),0)</f>
        <v>0</v>
      </c>
      <c r="AG1248" s="178">
        <f>IF(R1248&gt;0,VLOOKUP(H1248,Leistungszahlen!$A$11:$F$158,6,),IF(T1248&gt;0,VLOOKUP(H1248,Leistungszahlen!$A$11:$F$158,6,),0))</f>
        <v>0</v>
      </c>
      <c r="AH1248" s="179" t="e">
        <f t="shared" si="618"/>
        <v>#DIV/0!</v>
      </c>
      <c r="AI1248" s="179" t="e">
        <f t="shared" si="619"/>
        <v>#DIV/0!</v>
      </c>
      <c r="AJ1248" s="179">
        <f t="shared" si="620"/>
        <v>0</v>
      </c>
      <c r="AK1248" s="179">
        <f t="shared" si="621"/>
        <v>0</v>
      </c>
      <c r="AL1248" s="179">
        <f t="shared" si="622"/>
        <v>0</v>
      </c>
      <c r="AM1248" s="180">
        <f>IF(L1248=1,Stundensätze!$D$13,IF(L1248=2,Stundensätze!$D$17,IF(L1248=4,Stundensätze!$D$21,"")))</f>
        <v>0</v>
      </c>
      <c r="AN1248" s="180">
        <f>IF(L1248=1,Stundensätze!$D$15,IF(L1248=2,Stundensätze!$D$19,IF(L1248=4,Stundensätze!$D$23,"")))</f>
        <v>0</v>
      </c>
      <c r="AO1248" s="180" t="e">
        <f t="shared" ref="AO1248:AO1310" si="628">IF(OR(Q1248&gt;0,R1248&gt;0),((AH1248+AI1248)*AM1248),0)</f>
        <v>#DIV/0!</v>
      </c>
      <c r="AP1248" s="180">
        <f t="shared" ref="AP1248:AP1310" si="629">IF(OR(S1248&gt;0,T1248&gt;0,U1248&gt;0),((AJ1248+AK1248+AL1248)*AN1248),0)</f>
        <v>0</v>
      </c>
      <c r="AQ1248" s="192" t="e">
        <f t="shared" ref="AQ1248:AQ1310" si="630">IF(I1248&gt;0,AP1248+AO1248,"")</f>
        <v>#DIV/0!</v>
      </c>
      <c r="AR1248" s="192" t="e">
        <f t="shared" ref="AR1248:AR1310" si="631">IF(I1248&gt;0,AQ1248/12,"")</f>
        <v>#DIV/0!</v>
      </c>
      <c r="AS1248" s="193" t="e">
        <f t="shared" ref="AS1248:AS1310" si="632">IF(OR(Q1248&gt;0,R1248&gt;0,S1248&gt;0,T1248&gt;0,U1248&gt;0),(SUM(AH1248:AL1248)),0)</f>
        <v>#DIV/0!</v>
      </c>
      <c r="AT1248" s="258" t="str">
        <f>IF(K1248=0,0,VLOOKUP(K1248,Kostenstellen!A:B,2,FALSE))</f>
        <v xml:space="preserve">Salinenklinik </v>
      </c>
      <c r="AU1248" s="68" t="str">
        <f t="shared" si="614"/>
        <v>A1</v>
      </c>
      <c r="AV1248" s="68" t="str">
        <f t="shared" si="615"/>
        <v>A1</v>
      </c>
      <c r="AW1248" s="68">
        <f>IF(AF1248=0,0,VLOOKUP($H1248,Leistungszahlen!$A$11:$H$158,4,FALSE))</f>
        <v>0</v>
      </c>
      <c r="AX1248" s="68">
        <f>IF(AF1248=0,0,VLOOKUP($H1248,Leistungszahlen!$A$11:$H$158,5,FALSE))</f>
        <v>0</v>
      </c>
      <c r="AY1248" s="68">
        <f>IF(AG1248=0,0,VLOOKUP($H1248,Leistungszahlen!$A$11:$H$158,6,FALSE))</f>
        <v>0</v>
      </c>
      <c r="AZ1248" s="68">
        <f t="shared" si="616"/>
        <v>0</v>
      </c>
      <c r="BA1248" s="68">
        <f t="shared" si="617"/>
        <v>0</v>
      </c>
      <c r="BC1248" s="68">
        <f t="shared" ref="BC1248:BC1310" si="633">IF(BA1248&gt;0,"Die Leistungswerte sind unter- oder überschritten",0)</f>
        <v>0</v>
      </c>
      <c r="BD1248" s="285"/>
    </row>
    <row r="1249" spans="1:56" s="68" customFormat="1">
      <c r="A1249" s="200"/>
      <c r="B1249" s="200"/>
      <c r="C1249" s="200" t="s">
        <v>420</v>
      </c>
      <c r="D1249" s="200" t="s">
        <v>199</v>
      </c>
      <c r="E1249" s="200" t="s">
        <v>351</v>
      </c>
      <c r="F1249" s="200" t="s">
        <v>1457</v>
      </c>
      <c r="G1249" s="200" t="s">
        <v>251</v>
      </c>
      <c r="H1249" s="201" t="s">
        <v>200</v>
      </c>
      <c r="I1249" s="202">
        <v>5.32</v>
      </c>
      <c r="J1249" s="200" t="s">
        <v>778</v>
      </c>
      <c r="K1249" s="176">
        <v>5</v>
      </c>
      <c r="L1249" s="176">
        <v>1</v>
      </c>
      <c r="M1249" s="176"/>
      <c r="N1249" s="286">
        <v>6</v>
      </c>
      <c r="O1249" s="286"/>
      <c r="P1249" s="176"/>
      <c r="Q1249" s="203">
        <f t="shared" si="609"/>
        <v>6</v>
      </c>
      <c r="R1249" s="203">
        <f t="shared" si="610"/>
        <v>0</v>
      </c>
      <c r="S1249" s="203">
        <f t="shared" si="611"/>
        <v>0</v>
      </c>
      <c r="T1249" s="203">
        <f t="shared" si="612"/>
        <v>0</v>
      </c>
      <c r="U1249" s="203">
        <f t="shared" si="613"/>
        <v>0</v>
      </c>
      <c r="V1249" s="175">
        <f>IF(Q1249&gt;0,VLOOKUP(Q1249,Jahresfaktoren!$A$11:$B$24,2,),0)</f>
        <v>302</v>
      </c>
      <c r="W1249" s="175">
        <f>IF(R1249&gt;0,VLOOKUP(R1249,Jahresfaktoren!$D$11:$E$24,2,),0)</f>
        <v>0</v>
      </c>
      <c r="X1249" s="175">
        <f>IF(S1249&gt;0,VLOOKUP(S1249,Jahresfaktoren!$A$28:$B$29,2,),0)</f>
        <v>0</v>
      </c>
      <c r="Y1249" s="175">
        <f>IF(T1249&gt;0,VLOOKUP(T1249,Jahresfaktoren!$A$28:$B$29,2,),0)</f>
        <v>0</v>
      </c>
      <c r="Z1249" s="175">
        <f>IF(U1249&gt;0,VLOOKUP(U1249,Jahresfaktoren!$A$32:$B$33,2,),)</f>
        <v>0</v>
      </c>
      <c r="AA1249" s="177">
        <f t="shared" si="623"/>
        <v>1606.64</v>
      </c>
      <c r="AB1249" s="177" t="str">
        <f t="shared" si="624"/>
        <v/>
      </c>
      <c r="AC1249" s="177" t="str">
        <f t="shared" si="625"/>
        <v/>
      </c>
      <c r="AD1249" s="177" t="str">
        <f t="shared" si="626"/>
        <v/>
      </c>
      <c r="AE1249" s="177" t="str">
        <f t="shared" si="627"/>
        <v/>
      </c>
      <c r="AF1249" s="178">
        <f>IF(Q1249&gt;0,VLOOKUP(H1249,Leistungszahlen!$A$11:$C$158,3,),0)</f>
        <v>0</v>
      </c>
      <c r="AG1249" s="178">
        <f>IF(R1249&gt;0,VLOOKUP(H1249,Leistungszahlen!$A$11:$F$158,6,),IF(T1249&gt;0,VLOOKUP(H1249,Leistungszahlen!$A$11:$F$158,6,),0))</f>
        <v>0</v>
      </c>
      <c r="AH1249" s="179" t="e">
        <f t="shared" si="618"/>
        <v>#DIV/0!</v>
      </c>
      <c r="AI1249" s="179">
        <f t="shared" si="619"/>
        <v>0</v>
      </c>
      <c r="AJ1249" s="179">
        <f t="shared" si="620"/>
        <v>0</v>
      </c>
      <c r="AK1249" s="179">
        <f t="shared" si="621"/>
        <v>0</v>
      </c>
      <c r="AL1249" s="179">
        <f t="shared" si="622"/>
        <v>0</v>
      </c>
      <c r="AM1249" s="180">
        <f>IF(L1249=1,Stundensätze!$D$13,IF(L1249=2,Stundensätze!$D$17,IF(L1249=4,Stundensätze!$D$21,"")))</f>
        <v>0</v>
      </c>
      <c r="AN1249" s="180">
        <f>IF(L1249=1,Stundensätze!$D$15,IF(L1249=2,Stundensätze!$D$19,IF(L1249=4,Stundensätze!$D$23,"")))</f>
        <v>0</v>
      </c>
      <c r="AO1249" s="180" t="e">
        <f t="shared" si="628"/>
        <v>#DIV/0!</v>
      </c>
      <c r="AP1249" s="180">
        <f t="shared" si="629"/>
        <v>0</v>
      </c>
      <c r="AQ1249" s="192" t="e">
        <f t="shared" si="630"/>
        <v>#DIV/0!</v>
      </c>
      <c r="AR1249" s="192" t="e">
        <f t="shared" si="631"/>
        <v>#DIV/0!</v>
      </c>
      <c r="AS1249" s="193" t="e">
        <f t="shared" si="632"/>
        <v>#DIV/0!</v>
      </c>
      <c r="AT1249" s="258" t="str">
        <f>IF(K1249=0,0,VLOOKUP(K1249,Kostenstellen!A:B,2,FALSE))</f>
        <v xml:space="preserve">Salinenklinik </v>
      </c>
      <c r="AU1249" s="68" t="str">
        <f t="shared" si="614"/>
        <v>B</v>
      </c>
      <c r="AV1249" s="68" t="str">
        <f t="shared" si="615"/>
        <v/>
      </c>
      <c r="AW1249" s="68">
        <f>IF(AF1249=0,0,VLOOKUP($H1249,Leistungszahlen!$A$11:$H$158,4,FALSE))</f>
        <v>0</v>
      </c>
      <c r="AX1249" s="68">
        <f>IF(AF1249=0,0,VLOOKUP($H1249,Leistungszahlen!$A$11:$H$158,5,FALSE))</f>
        <v>0</v>
      </c>
      <c r="AY1249" s="68">
        <f>IF(AG1249=0,0,VLOOKUP($H1249,Leistungszahlen!$A$11:$H$158,6,FALSE))</f>
        <v>0</v>
      </c>
      <c r="AZ1249" s="68">
        <f t="shared" si="616"/>
        <v>0</v>
      </c>
      <c r="BA1249" s="68">
        <f t="shared" si="617"/>
        <v>0</v>
      </c>
      <c r="BC1249" s="68">
        <f t="shared" si="633"/>
        <v>0</v>
      </c>
      <c r="BD1249" s="285"/>
    </row>
    <row r="1250" spans="1:56" s="68" customFormat="1">
      <c r="A1250" s="200"/>
      <c r="B1250" s="200"/>
      <c r="C1250" s="200" t="s">
        <v>420</v>
      </c>
      <c r="D1250" s="200" t="s">
        <v>199</v>
      </c>
      <c r="E1250" s="200" t="s">
        <v>351</v>
      </c>
      <c r="F1250" s="200" t="s">
        <v>1458</v>
      </c>
      <c r="G1250" s="200" t="s">
        <v>163</v>
      </c>
      <c r="H1250" s="201" t="s">
        <v>287</v>
      </c>
      <c r="I1250" s="202">
        <v>21.55</v>
      </c>
      <c r="J1250" s="200" t="s">
        <v>560</v>
      </c>
      <c r="K1250" s="176">
        <v>5</v>
      </c>
      <c r="L1250" s="176">
        <v>1</v>
      </c>
      <c r="M1250" s="176"/>
      <c r="N1250" s="286">
        <v>3</v>
      </c>
      <c r="O1250" s="286">
        <v>3</v>
      </c>
      <c r="P1250" s="176"/>
      <c r="Q1250" s="203">
        <f t="shared" si="609"/>
        <v>3</v>
      </c>
      <c r="R1250" s="203">
        <f t="shared" si="610"/>
        <v>3</v>
      </c>
      <c r="S1250" s="203">
        <f t="shared" si="611"/>
        <v>0</v>
      </c>
      <c r="T1250" s="203">
        <f t="shared" si="612"/>
        <v>0</v>
      </c>
      <c r="U1250" s="203">
        <f t="shared" si="613"/>
        <v>0</v>
      </c>
      <c r="V1250" s="175">
        <f>IF(Q1250&gt;0,VLOOKUP(Q1250,Jahresfaktoren!$A$11:$B$24,2,),0)</f>
        <v>152</v>
      </c>
      <c r="W1250" s="175">
        <f>IF(R1250&gt;0,VLOOKUP(R1250,Jahresfaktoren!$D$11:$E$24,2,),0)</f>
        <v>150</v>
      </c>
      <c r="X1250" s="175">
        <f>IF(S1250&gt;0,VLOOKUP(S1250,Jahresfaktoren!$A$28:$B$29,2,),0)</f>
        <v>0</v>
      </c>
      <c r="Y1250" s="175">
        <f>IF(T1250&gt;0,VLOOKUP(T1250,Jahresfaktoren!$A$28:$B$29,2,),0)</f>
        <v>0</v>
      </c>
      <c r="Z1250" s="175">
        <f>IF(U1250&gt;0,VLOOKUP(U1250,Jahresfaktoren!$A$32:$B$33,2,),)</f>
        <v>0</v>
      </c>
      <c r="AA1250" s="177">
        <f t="shared" si="623"/>
        <v>3275.6</v>
      </c>
      <c r="AB1250" s="177">
        <f t="shared" si="624"/>
        <v>3232.5</v>
      </c>
      <c r="AC1250" s="177" t="str">
        <f t="shared" si="625"/>
        <v/>
      </c>
      <c r="AD1250" s="177" t="str">
        <f t="shared" si="626"/>
        <v/>
      </c>
      <c r="AE1250" s="177" t="str">
        <f t="shared" si="627"/>
        <v/>
      </c>
      <c r="AF1250" s="178">
        <f>IF(Q1250&gt;0,VLOOKUP(H1250,Leistungszahlen!$A$11:$C$158,3,),0)</f>
        <v>0</v>
      </c>
      <c r="AG1250" s="178">
        <f>IF(R1250&gt;0,VLOOKUP(H1250,Leistungszahlen!$A$11:$F$158,6,),IF(T1250&gt;0,VLOOKUP(H1250,Leistungszahlen!$A$11:$F$158,6,),0))</f>
        <v>0</v>
      </c>
      <c r="AH1250" s="179" t="e">
        <f t="shared" si="618"/>
        <v>#DIV/0!</v>
      </c>
      <c r="AI1250" s="179" t="e">
        <f t="shared" si="619"/>
        <v>#DIV/0!</v>
      </c>
      <c r="AJ1250" s="179">
        <f t="shared" si="620"/>
        <v>0</v>
      </c>
      <c r="AK1250" s="179">
        <f t="shared" si="621"/>
        <v>0</v>
      </c>
      <c r="AL1250" s="179">
        <f t="shared" si="622"/>
        <v>0</v>
      </c>
      <c r="AM1250" s="180">
        <f>IF(L1250=1,Stundensätze!$D$13,IF(L1250=2,Stundensätze!$D$17,IF(L1250=4,Stundensätze!$D$21,"")))</f>
        <v>0</v>
      </c>
      <c r="AN1250" s="180">
        <f>IF(L1250=1,Stundensätze!$D$15,IF(L1250=2,Stundensätze!$D$19,IF(L1250=4,Stundensätze!$D$23,"")))</f>
        <v>0</v>
      </c>
      <c r="AO1250" s="180" t="e">
        <f t="shared" si="628"/>
        <v>#DIV/0!</v>
      </c>
      <c r="AP1250" s="180">
        <f t="shared" si="629"/>
        <v>0</v>
      </c>
      <c r="AQ1250" s="192" t="e">
        <f t="shared" si="630"/>
        <v>#DIV/0!</v>
      </c>
      <c r="AR1250" s="192" t="e">
        <f t="shared" si="631"/>
        <v>#DIV/0!</v>
      </c>
      <c r="AS1250" s="193" t="e">
        <f t="shared" si="632"/>
        <v>#DIV/0!</v>
      </c>
      <c r="AT1250" s="258" t="str">
        <f>IF(K1250=0,0,VLOOKUP(K1250,Kostenstellen!A:B,2,FALSE))</f>
        <v xml:space="preserve">Salinenklinik </v>
      </c>
      <c r="AU1250" s="68" t="str">
        <f t="shared" si="614"/>
        <v>A1</v>
      </c>
      <c r="AV1250" s="68" t="str">
        <f t="shared" si="615"/>
        <v>A1</v>
      </c>
      <c r="AW1250" s="68">
        <f>IF(AF1250=0,0,VLOOKUP($H1250,Leistungszahlen!$A$11:$H$158,4,FALSE))</f>
        <v>0</v>
      </c>
      <c r="AX1250" s="68">
        <f>IF(AF1250=0,0,VLOOKUP($H1250,Leistungszahlen!$A$11:$H$158,5,FALSE))</f>
        <v>0</v>
      </c>
      <c r="AY1250" s="68">
        <f>IF(AG1250=0,0,VLOOKUP($H1250,Leistungszahlen!$A$11:$H$158,6,FALSE))</f>
        <v>0</v>
      </c>
      <c r="AZ1250" s="68">
        <f t="shared" si="616"/>
        <v>0</v>
      </c>
      <c r="BA1250" s="68">
        <f t="shared" si="617"/>
        <v>0</v>
      </c>
      <c r="BC1250" s="68">
        <f t="shared" si="633"/>
        <v>0</v>
      </c>
      <c r="BD1250" s="285"/>
    </row>
    <row r="1251" spans="1:56" s="68" customFormat="1">
      <c r="A1251" s="200"/>
      <c r="B1251" s="200"/>
      <c r="C1251" s="200" t="s">
        <v>420</v>
      </c>
      <c r="D1251" s="200" t="s">
        <v>199</v>
      </c>
      <c r="E1251" s="200" t="s">
        <v>351</v>
      </c>
      <c r="F1251" s="200" t="s">
        <v>1458</v>
      </c>
      <c r="G1251" s="200" t="s">
        <v>251</v>
      </c>
      <c r="H1251" s="201" t="s">
        <v>200</v>
      </c>
      <c r="I1251" s="202">
        <v>5.32</v>
      </c>
      <c r="J1251" s="200" t="s">
        <v>778</v>
      </c>
      <c r="K1251" s="176">
        <v>5</v>
      </c>
      <c r="L1251" s="176">
        <v>1</v>
      </c>
      <c r="M1251" s="176"/>
      <c r="N1251" s="286">
        <v>6</v>
      </c>
      <c r="O1251" s="286"/>
      <c r="P1251" s="176"/>
      <c r="Q1251" s="203">
        <f t="shared" si="609"/>
        <v>6</v>
      </c>
      <c r="R1251" s="203">
        <f t="shared" si="610"/>
        <v>0</v>
      </c>
      <c r="S1251" s="203">
        <f t="shared" si="611"/>
        <v>0</v>
      </c>
      <c r="T1251" s="203">
        <f t="shared" si="612"/>
        <v>0</v>
      </c>
      <c r="U1251" s="203">
        <f t="shared" si="613"/>
        <v>0</v>
      </c>
      <c r="V1251" s="175">
        <f>IF(Q1251&gt;0,VLOOKUP(Q1251,Jahresfaktoren!$A$11:$B$24,2,),0)</f>
        <v>302</v>
      </c>
      <c r="W1251" s="175">
        <f>IF(R1251&gt;0,VLOOKUP(R1251,Jahresfaktoren!$D$11:$E$24,2,),0)</f>
        <v>0</v>
      </c>
      <c r="X1251" s="175">
        <f>IF(S1251&gt;0,VLOOKUP(S1251,Jahresfaktoren!$A$28:$B$29,2,),0)</f>
        <v>0</v>
      </c>
      <c r="Y1251" s="175">
        <f>IF(T1251&gt;0,VLOOKUP(T1251,Jahresfaktoren!$A$28:$B$29,2,),0)</f>
        <v>0</v>
      </c>
      <c r="Z1251" s="175">
        <f>IF(U1251&gt;0,VLOOKUP(U1251,Jahresfaktoren!$A$32:$B$33,2,),)</f>
        <v>0</v>
      </c>
      <c r="AA1251" s="177">
        <f t="shared" si="623"/>
        <v>1606.64</v>
      </c>
      <c r="AB1251" s="177" t="str">
        <f t="shared" si="624"/>
        <v/>
      </c>
      <c r="AC1251" s="177" t="str">
        <f t="shared" si="625"/>
        <v/>
      </c>
      <c r="AD1251" s="177" t="str">
        <f t="shared" si="626"/>
        <v/>
      </c>
      <c r="AE1251" s="177" t="str">
        <f t="shared" si="627"/>
        <v/>
      </c>
      <c r="AF1251" s="178">
        <f>IF(Q1251&gt;0,VLOOKUP(H1251,Leistungszahlen!$A$11:$C$158,3,),0)</f>
        <v>0</v>
      </c>
      <c r="AG1251" s="178">
        <f>IF(R1251&gt;0,VLOOKUP(H1251,Leistungszahlen!$A$11:$F$158,6,),IF(T1251&gt;0,VLOOKUP(H1251,Leistungszahlen!$A$11:$F$158,6,),0))</f>
        <v>0</v>
      </c>
      <c r="AH1251" s="179" t="e">
        <f t="shared" si="618"/>
        <v>#DIV/0!</v>
      </c>
      <c r="AI1251" s="179">
        <f t="shared" si="619"/>
        <v>0</v>
      </c>
      <c r="AJ1251" s="179">
        <f t="shared" si="620"/>
        <v>0</v>
      </c>
      <c r="AK1251" s="179">
        <f t="shared" si="621"/>
        <v>0</v>
      </c>
      <c r="AL1251" s="179">
        <f t="shared" si="622"/>
        <v>0</v>
      </c>
      <c r="AM1251" s="180">
        <f>IF(L1251=1,Stundensätze!$D$13,IF(L1251=2,Stundensätze!$D$17,IF(L1251=4,Stundensätze!$D$21,"")))</f>
        <v>0</v>
      </c>
      <c r="AN1251" s="180">
        <f>IF(L1251=1,Stundensätze!$D$15,IF(L1251=2,Stundensätze!$D$19,IF(L1251=4,Stundensätze!$D$23,"")))</f>
        <v>0</v>
      </c>
      <c r="AO1251" s="180" t="e">
        <f t="shared" si="628"/>
        <v>#DIV/0!</v>
      </c>
      <c r="AP1251" s="180">
        <f t="shared" si="629"/>
        <v>0</v>
      </c>
      <c r="AQ1251" s="192" t="e">
        <f t="shared" si="630"/>
        <v>#DIV/0!</v>
      </c>
      <c r="AR1251" s="192" t="e">
        <f t="shared" si="631"/>
        <v>#DIV/0!</v>
      </c>
      <c r="AS1251" s="193" t="e">
        <f t="shared" si="632"/>
        <v>#DIV/0!</v>
      </c>
      <c r="AT1251" s="258" t="str">
        <f>IF(K1251=0,0,VLOOKUP(K1251,Kostenstellen!A:B,2,FALSE))</f>
        <v xml:space="preserve">Salinenklinik </v>
      </c>
      <c r="AU1251" s="68" t="str">
        <f t="shared" si="614"/>
        <v>B</v>
      </c>
      <c r="AV1251" s="68" t="str">
        <f t="shared" si="615"/>
        <v/>
      </c>
      <c r="AW1251" s="68">
        <f>IF(AF1251=0,0,VLOOKUP($H1251,Leistungszahlen!$A$11:$H$158,4,FALSE))</f>
        <v>0</v>
      </c>
      <c r="AX1251" s="68">
        <f>IF(AF1251=0,0,VLOOKUP($H1251,Leistungszahlen!$A$11:$H$158,5,FALSE))</f>
        <v>0</v>
      </c>
      <c r="AY1251" s="68">
        <f>IF(AG1251=0,0,VLOOKUP($H1251,Leistungszahlen!$A$11:$H$158,6,FALSE))</f>
        <v>0</v>
      </c>
      <c r="AZ1251" s="68">
        <f t="shared" si="616"/>
        <v>0</v>
      </c>
      <c r="BA1251" s="68">
        <f t="shared" si="617"/>
        <v>0</v>
      </c>
      <c r="BC1251" s="68">
        <f t="shared" si="633"/>
        <v>0</v>
      </c>
      <c r="BD1251" s="285"/>
    </row>
    <row r="1252" spans="1:56" s="68" customFormat="1">
      <c r="A1252" s="200"/>
      <c r="B1252" s="200"/>
      <c r="C1252" s="200" t="s">
        <v>420</v>
      </c>
      <c r="D1252" s="200" t="s">
        <v>199</v>
      </c>
      <c r="E1252" s="200" t="s">
        <v>351</v>
      </c>
      <c r="F1252" s="200" t="s">
        <v>1459</v>
      </c>
      <c r="G1252" s="200" t="s">
        <v>163</v>
      </c>
      <c r="H1252" s="201" t="s">
        <v>287</v>
      </c>
      <c r="I1252" s="202">
        <v>21.55</v>
      </c>
      <c r="J1252" s="200" t="s">
        <v>560</v>
      </c>
      <c r="K1252" s="176">
        <v>5</v>
      </c>
      <c r="L1252" s="176">
        <v>1</v>
      </c>
      <c r="M1252" s="176"/>
      <c r="N1252" s="286">
        <v>3</v>
      </c>
      <c r="O1252" s="286">
        <v>3</v>
      </c>
      <c r="P1252" s="176"/>
      <c r="Q1252" s="203">
        <f t="shared" si="609"/>
        <v>3</v>
      </c>
      <c r="R1252" s="203">
        <f t="shared" si="610"/>
        <v>3</v>
      </c>
      <c r="S1252" s="203">
        <f t="shared" si="611"/>
        <v>0</v>
      </c>
      <c r="T1252" s="203">
        <f t="shared" si="612"/>
        <v>0</v>
      </c>
      <c r="U1252" s="203">
        <f t="shared" si="613"/>
        <v>0</v>
      </c>
      <c r="V1252" s="175">
        <f>IF(Q1252&gt;0,VLOOKUP(Q1252,Jahresfaktoren!$A$11:$B$24,2,),0)</f>
        <v>152</v>
      </c>
      <c r="W1252" s="175">
        <f>IF(R1252&gt;0,VLOOKUP(R1252,Jahresfaktoren!$D$11:$E$24,2,),0)</f>
        <v>150</v>
      </c>
      <c r="X1252" s="175">
        <f>IF(S1252&gt;0,VLOOKUP(S1252,Jahresfaktoren!$A$28:$B$29,2,),0)</f>
        <v>0</v>
      </c>
      <c r="Y1252" s="175">
        <f>IF(T1252&gt;0,VLOOKUP(T1252,Jahresfaktoren!$A$28:$B$29,2,),0)</f>
        <v>0</v>
      </c>
      <c r="Z1252" s="175">
        <f>IF(U1252&gt;0,VLOOKUP(U1252,Jahresfaktoren!$A$32:$B$33,2,),)</f>
        <v>0</v>
      </c>
      <c r="AA1252" s="177">
        <f t="shared" si="623"/>
        <v>3275.6</v>
      </c>
      <c r="AB1252" s="177">
        <f t="shared" si="624"/>
        <v>3232.5</v>
      </c>
      <c r="AC1252" s="177" t="str">
        <f t="shared" si="625"/>
        <v/>
      </c>
      <c r="AD1252" s="177" t="str">
        <f t="shared" si="626"/>
        <v/>
      </c>
      <c r="AE1252" s="177" t="str">
        <f t="shared" si="627"/>
        <v/>
      </c>
      <c r="AF1252" s="178">
        <f>IF(Q1252&gt;0,VLOOKUP(H1252,Leistungszahlen!$A$11:$C$158,3,),0)</f>
        <v>0</v>
      </c>
      <c r="AG1252" s="178">
        <f>IF(R1252&gt;0,VLOOKUP(H1252,Leistungszahlen!$A$11:$F$158,6,),IF(T1252&gt;0,VLOOKUP(H1252,Leistungszahlen!$A$11:$F$158,6,),0))</f>
        <v>0</v>
      </c>
      <c r="AH1252" s="179" t="e">
        <f t="shared" si="618"/>
        <v>#DIV/0!</v>
      </c>
      <c r="AI1252" s="179" t="e">
        <f t="shared" si="619"/>
        <v>#DIV/0!</v>
      </c>
      <c r="AJ1252" s="179">
        <f t="shared" si="620"/>
        <v>0</v>
      </c>
      <c r="AK1252" s="179">
        <f t="shared" si="621"/>
        <v>0</v>
      </c>
      <c r="AL1252" s="179">
        <f t="shared" si="622"/>
        <v>0</v>
      </c>
      <c r="AM1252" s="180">
        <f>IF(L1252=1,Stundensätze!$D$13,IF(L1252=2,Stundensätze!$D$17,IF(L1252=4,Stundensätze!$D$21,"")))</f>
        <v>0</v>
      </c>
      <c r="AN1252" s="180">
        <f>IF(L1252=1,Stundensätze!$D$15,IF(L1252=2,Stundensätze!$D$19,IF(L1252=4,Stundensätze!$D$23,"")))</f>
        <v>0</v>
      </c>
      <c r="AO1252" s="180" t="e">
        <f t="shared" si="628"/>
        <v>#DIV/0!</v>
      </c>
      <c r="AP1252" s="180">
        <f t="shared" si="629"/>
        <v>0</v>
      </c>
      <c r="AQ1252" s="192" t="e">
        <f t="shared" si="630"/>
        <v>#DIV/0!</v>
      </c>
      <c r="AR1252" s="192" t="e">
        <f t="shared" si="631"/>
        <v>#DIV/0!</v>
      </c>
      <c r="AS1252" s="193" t="e">
        <f t="shared" si="632"/>
        <v>#DIV/0!</v>
      </c>
      <c r="AT1252" s="258" t="str">
        <f>IF(K1252=0,0,VLOOKUP(K1252,Kostenstellen!A:B,2,FALSE))</f>
        <v xml:space="preserve">Salinenklinik </v>
      </c>
      <c r="AU1252" s="68" t="str">
        <f t="shared" si="614"/>
        <v>A1</v>
      </c>
      <c r="AV1252" s="68" t="str">
        <f t="shared" si="615"/>
        <v>A1</v>
      </c>
      <c r="AW1252" s="68">
        <f>IF(AF1252=0,0,VLOOKUP($H1252,Leistungszahlen!$A$11:$H$158,4,FALSE))</f>
        <v>0</v>
      </c>
      <c r="AX1252" s="68">
        <f>IF(AF1252=0,0,VLOOKUP($H1252,Leistungszahlen!$A$11:$H$158,5,FALSE))</f>
        <v>0</v>
      </c>
      <c r="AY1252" s="68">
        <f>IF(AG1252=0,0,VLOOKUP($H1252,Leistungszahlen!$A$11:$H$158,6,FALSE))</f>
        <v>0</v>
      </c>
      <c r="AZ1252" s="68">
        <f t="shared" si="616"/>
        <v>0</v>
      </c>
      <c r="BA1252" s="68">
        <f t="shared" si="617"/>
        <v>0</v>
      </c>
      <c r="BC1252" s="68">
        <f t="shared" si="633"/>
        <v>0</v>
      </c>
      <c r="BD1252" s="285"/>
    </row>
    <row r="1253" spans="1:56" s="68" customFormat="1">
      <c r="A1253" s="200"/>
      <c r="B1253" s="200"/>
      <c r="C1253" s="200" t="s">
        <v>420</v>
      </c>
      <c r="D1253" s="200" t="s">
        <v>199</v>
      </c>
      <c r="E1253" s="200" t="s">
        <v>351</v>
      </c>
      <c r="F1253" s="200" t="s">
        <v>1459</v>
      </c>
      <c r="G1253" s="200" t="s">
        <v>251</v>
      </c>
      <c r="H1253" s="201" t="s">
        <v>200</v>
      </c>
      <c r="I1253" s="202">
        <v>5.32</v>
      </c>
      <c r="J1253" s="200" t="s">
        <v>778</v>
      </c>
      <c r="K1253" s="176">
        <v>5</v>
      </c>
      <c r="L1253" s="176">
        <v>1</v>
      </c>
      <c r="M1253" s="176"/>
      <c r="N1253" s="286">
        <v>6</v>
      </c>
      <c r="O1253" s="286"/>
      <c r="P1253" s="176"/>
      <c r="Q1253" s="203">
        <f t="shared" si="609"/>
        <v>6</v>
      </c>
      <c r="R1253" s="203">
        <f t="shared" si="610"/>
        <v>0</v>
      </c>
      <c r="S1253" s="203">
        <f t="shared" si="611"/>
        <v>0</v>
      </c>
      <c r="T1253" s="203">
        <f t="shared" si="612"/>
        <v>0</v>
      </c>
      <c r="U1253" s="203">
        <f t="shared" si="613"/>
        <v>0</v>
      </c>
      <c r="V1253" s="175">
        <f>IF(Q1253&gt;0,VLOOKUP(Q1253,Jahresfaktoren!$A$11:$B$24,2,),0)</f>
        <v>302</v>
      </c>
      <c r="W1253" s="175">
        <f>IF(R1253&gt;0,VLOOKUP(R1253,Jahresfaktoren!$D$11:$E$24,2,),0)</f>
        <v>0</v>
      </c>
      <c r="X1253" s="175">
        <f>IF(S1253&gt;0,VLOOKUP(S1253,Jahresfaktoren!$A$28:$B$29,2,),0)</f>
        <v>0</v>
      </c>
      <c r="Y1253" s="175">
        <f>IF(T1253&gt;0,VLOOKUP(T1253,Jahresfaktoren!$A$28:$B$29,2,),0)</f>
        <v>0</v>
      </c>
      <c r="Z1253" s="175">
        <f>IF(U1253&gt;0,VLOOKUP(U1253,Jahresfaktoren!$A$32:$B$33,2,),)</f>
        <v>0</v>
      </c>
      <c r="AA1253" s="177">
        <f t="shared" si="623"/>
        <v>1606.64</v>
      </c>
      <c r="AB1253" s="177" t="str">
        <f t="shared" si="624"/>
        <v/>
      </c>
      <c r="AC1253" s="177" t="str">
        <f t="shared" si="625"/>
        <v/>
      </c>
      <c r="AD1253" s="177" t="str">
        <f t="shared" si="626"/>
        <v/>
      </c>
      <c r="AE1253" s="177" t="str">
        <f t="shared" si="627"/>
        <v/>
      </c>
      <c r="AF1253" s="178">
        <f>IF(Q1253&gt;0,VLOOKUP(H1253,Leistungszahlen!$A$11:$C$158,3,),0)</f>
        <v>0</v>
      </c>
      <c r="AG1253" s="178">
        <f>IF(R1253&gt;0,VLOOKUP(H1253,Leistungszahlen!$A$11:$F$158,6,),IF(T1253&gt;0,VLOOKUP(H1253,Leistungszahlen!$A$11:$F$158,6,),0))</f>
        <v>0</v>
      </c>
      <c r="AH1253" s="179" t="e">
        <f t="shared" si="618"/>
        <v>#DIV/0!</v>
      </c>
      <c r="AI1253" s="179">
        <f t="shared" si="619"/>
        <v>0</v>
      </c>
      <c r="AJ1253" s="179">
        <f t="shared" si="620"/>
        <v>0</v>
      </c>
      <c r="AK1253" s="179">
        <f t="shared" si="621"/>
        <v>0</v>
      </c>
      <c r="AL1253" s="179">
        <f t="shared" si="622"/>
        <v>0</v>
      </c>
      <c r="AM1253" s="180">
        <f>IF(L1253=1,Stundensätze!$D$13,IF(L1253=2,Stundensätze!$D$17,IF(L1253=4,Stundensätze!$D$21,"")))</f>
        <v>0</v>
      </c>
      <c r="AN1253" s="180">
        <f>IF(L1253=1,Stundensätze!$D$15,IF(L1253=2,Stundensätze!$D$19,IF(L1253=4,Stundensätze!$D$23,"")))</f>
        <v>0</v>
      </c>
      <c r="AO1253" s="180" t="e">
        <f t="shared" si="628"/>
        <v>#DIV/0!</v>
      </c>
      <c r="AP1253" s="180">
        <f t="shared" si="629"/>
        <v>0</v>
      </c>
      <c r="AQ1253" s="192" t="e">
        <f t="shared" si="630"/>
        <v>#DIV/0!</v>
      </c>
      <c r="AR1253" s="192" t="e">
        <f t="shared" si="631"/>
        <v>#DIV/0!</v>
      </c>
      <c r="AS1253" s="193" t="e">
        <f t="shared" si="632"/>
        <v>#DIV/0!</v>
      </c>
      <c r="AT1253" s="258" t="str">
        <f>IF(K1253=0,0,VLOOKUP(K1253,Kostenstellen!A:B,2,FALSE))</f>
        <v xml:space="preserve">Salinenklinik </v>
      </c>
      <c r="AU1253" s="68" t="str">
        <f t="shared" si="614"/>
        <v>B</v>
      </c>
      <c r="AV1253" s="68" t="str">
        <f t="shared" si="615"/>
        <v/>
      </c>
      <c r="AW1253" s="68">
        <f>IF(AF1253=0,0,VLOOKUP($H1253,Leistungszahlen!$A$11:$H$158,4,FALSE))</f>
        <v>0</v>
      </c>
      <c r="AX1253" s="68">
        <f>IF(AF1253=0,0,VLOOKUP($H1253,Leistungszahlen!$A$11:$H$158,5,FALSE))</f>
        <v>0</v>
      </c>
      <c r="AY1253" s="68">
        <f>IF(AG1253=0,0,VLOOKUP($H1253,Leistungszahlen!$A$11:$H$158,6,FALSE))</f>
        <v>0</v>
      </c>
      <c r="AZ1253" s="68">
        <f t="shared" si="616"/>
        <v>0</v>
      </c>
      <c r="BA1253" s="68">
        <f t="shared" si="617"/>
        <v>0</v>
      </c>
      <c r="BC1253" s="68">
        <f t="shared" si="633"/>
        <v>0</v>
      </c>
      <c r="BD1253" s="285"/>
    </row>
    <row r="1254" spans="1:56" s="68" customFormat="1">
      <c r="A1254" s="200"/>
      <c r="B1254" s="200"/>
      <c r="C1254" s="200" t="s">
        <v>420</v>
      </c>
      <c r="D1254" s="200" t="s">
        <v>199</v>
      </c>
      <c r="E1254" s="200" t="s">
        <v>351</v>
      </c>
      <c r="F1254" s="200" t="s">
        <v>1460</v>
      </c>
      <c r="G1254" s="200" t="s">
        <v>163</v>
      </c>
      <c r="H1254" s="201" t="s">
        <v>287</v>
      </c>
      <c r="I1254" s="202">
        <v>21.55</v>
      </c>
      <c r="J1254" s="200" t="s">
        <v>560</v>
      </c>
      <c r="K1254" s="176">
        <v>5</v>
      </c>
      <c r="L1254" s="176">
        <v>1</v>
      </c>
      <c r="M1254" s="176"/>
      <c r="N1254" s="286">
        <v>3</v>
      </c>
      <c r="O1254" s="286">
        <v>3</v>
      </c>
      <c r="P1254" s="176"/>
      <c r="Q1254" s="203">
        <f t="shared" si="609"/>
        <v>3</v>
      </c>
      <c r="R1254" s="203">
        <f t="shared" si="610"/>
        <v>3</v>
      </c>
      <c r="S1254" s="203">
        <f t="shared" si="611"/>
        <v>0</v>
      </c>
      <c r="T1254" s="203">
        <f t="shared" si="612"/>
        <v>0</v>
      </c>
      <c r="U1254" s="203">
        <f t="shared" si="613"/>
        <v>0</v>
      </c>
      <c r="V1254" s="175">
        <f>IF(Q1254&gt;0,VLOOKUP(Q1254,Jahresfaktoren!$A$11:$B$24,2,),0)</f>
        <v>152</v>
      </c>
      <c r="W1254" s="175">
        <f>IF(R1254&gt;0,VLOOKUP(R1254,Jahresfaktoren!$D$11:$E$24,2,),0)</f>
        <v>150</v>
      </c>
      <c r="X1254" s="175">
        <f>IF(S1254&gt;0,VLOOKUP(S1254,Jahresfaktoren!$A$28:$B$29,2,),0)</f>
        <v>0</v>
      </c>
      <c r="Y1254" s="175">
        <f>IF(T1254&gt;0,VLOOKUP(T1254,Jahresfaktoren!$A$28:$B$29,2,),0)</f>
        <v>0</v>
      </c>
      <c r="Z1254" s="175">
        <f>IF(U1254&gt;0,VLOOKUP(U1254,Jahresfaktoren!$A$32:$B$33,2,),)</f>
        <v>0</v>
      </c>
      <c r="AA1254" s="177">
        <f t="shared" si="623"/>
        <v>3275.6</v>
      </c>
      <c r="AB1254" s="177">
        <f t="shared" si="624"/>
        <v>3232.5</v>
      </c>
      <c r="AC1254" s="177" t="str">
        <f t="shared" si="625"/>
        <v/>
      </c>
      <c r="AD1254" s="177" t="str">
        <f t="shared" si="626"/>
        <v/>
      </c>
      <c r="AE1254" s="177" t="str">
        <f t="shared" si="627"/>
        <v/>
      </c>
      <c r="AF1254" s="178">
        <f>IF(Q1254&gt;0,VLOOKUP(H1254,Leistungszahlen!$A$11:$C$158,3,),0)</f>
        <v>0</v>
      </c>
      <c r="AG1254" s="178">
        <f>IF(R1254&gt;0,VLOOKUP(H1254,Leistungszahlen!$A$11:$F$158,6,),IF(T1254&gt;0,VLOOKUP(H1254,Leistungszahlen!$A$11:$F$158,6,),0))</f>
        <v>0</v>
      </c>
      <c r="AH1254" s="179" t="e">
        <f t="shared" si="618"/>
        <v>#DIV/0!</v>
      </c>
      <c r="AI1254" s="179" t="e">
        <f t="shared" si="619"/>
        <v>#DIV/0!</v>
      </c>
      <c r="AJ1254" s="179">
        <f t="shared" si="620"/>
        <v>0</v>
      </c>
      <c r="AK1254" s="179">
        <f t="shared" si="621"/>
        <v>0</v>
      </c>
      <c r="AL1254" s="179">
        <f t="shared" si="622"/>
        <v>0</v>
      </c>
      <c r="AM1254" s="180">
        <f>IF(L1254=1,Stundensätze!$D$13,IF(L1254=2,Stundensätze!$D$17,IF(L1254=4,Stundensätze!$D$21,"")))</f>
        <v>0</v>
      </c>
      <c r="AN1254" s="180">
        <f>IF(L1254=1,Stundensätze!$D$15,IF(L1254=2,Stundensätze!$D$19,IF(L1254=4,Stundensätze!$D$23,"")))</f>
        <v>0</v>
      </c>
      <c r="AO1254" s="180" t="e">
        <f t="shared" si="628"/>
        <v>#DIV/0!</v>
      </c>
      <c r="AP1254" s="180">
        <f t="shared" si="629"/>
        <v>0</v>
      </c>
      <c r="AQ1254" s="192" t="e">
        <f t="shared" si="630"/>
        <v>#DIV/0!</v>
      </c>
      <c r="AR1254" s="192" t="e">
        <f t="shared" si="631"/>
        <v>#DIV/0!</v>
      </c>
      <c r="AS1254" s="193" t="e">
        <f t="shared" si="632"/>
        <v>#DIV/0!</v>
      </c>
      <c r="AT1254" s="258" t="str">
        <f>IF(K1254=0,0,VLOOKUP(K1254,Kostenstellen!A:B,2,FALSE))</f>
        <v xml:space="preserve">Salinenklinik </v>
      </c>
      <c r="AU1254" s="68" t="str">
        <f t="shared" si="614"/>
        <v>A1</v>
      </c>
      <c r="AV1254" s="68" t="str">
        <f t="shared" si="615"/>
        <v>A1</v>
      </c>
      <c r="AW1254" s="68">
        <f>IF(AF1254=0,0,VLOOKUP($H1254,Leistungszahlen!$A$11:$H$158,4,FALSE))</f>
        <v>0</v>
      </c>
      <c r="AX1254" s="68">
        <f>IF(AF1254=0,0,VLOOKUP($H1254,Leistungszahlen!$A$11:$H$158,5,FALSE))</f>
        <v>0</v>
      </c>
      <c r="AY1254" s="68">
        <f>IF(AG1254=0,0,VLOOKUP($H1254,Leistungszahlen!$A$11:$H$158,6,FALSE))</f>
        <v>0</v>
      </c>
      <c r="AZ1254" s="68">
        <f t="shared" si="616"/>
        <v>0</v>
      </c>
      <c r="BA1254" s="68">
        <f t="shared" si="617"/>
        <v>0</v>
      </c>
      <c r="BC1254" s="68">
        <f t="shared" si="633"/>
        <v>0</v>
      </c>
      <c r="BD1254" s="285"/>
    </row>
    <row r="1255" spans="1:56" s="68" customFormat="1">
      <c r="A1255" s="200"/>
      <c r="B1255" s="200"/>
      <c r="C1255" s="200" t="s">
        <v>420</v>
      </c>
      <c r="D1255" s="200" t="s">
        <v>199</v>
      </c>
      <c r="E1255" s="200" t="s">
        <v>351</v>
      </c>
      <c r="F1255" s="200" t="s">
        <v>1460</v>
      </c>
      <c r="G1255" s="200" t="s">
        <v>251</v>
      </c>
      <c r="H1255" s="201" t="s">
        <v>200</v>
      </c>
      <c r="I1255" s="202">
        <v>5.32</v>
      </c>
      <c r="J1255" s="200" t="s">
        <v>778</v>
      </c>
      <c r="K1255" s="176">
        <v>5</v>
      </c>
      <c r="L1255" s="176">
        <v>1</v>
      </c>
      <c r="M1255" s="176"/>
      <c r="N1255" s="286">
        <v>6</v>
      </c>
      <c r="O1255" s="286"/>
      <c r="P1255" s="176"/>
      <c r="Q1255" s="203">
        <f t="shared" si="609"/>
        <v>6</v>
      </c>
      <c r="R1255" s="203">
        <f t="shared" si="610"/>
        <v>0</v>
      </c>
      <c r="S1255" s="203">
        <f t="shared" si="611"/>
        <v>0</v>
      </c>
      <c r="T1255" s="203">
        <f t="shared" si="612"/>
        <v>0</v>
      </c>
      <c r="U1255" s="203">
        <f t="shared" si="613"/>
        <v>0</v>
      </c>
      <c r="V1255" s="175">
        <f>IF(Q1255&gt;0,VLOOKUP(Q1255,Jahresfaktoren!$A$11:$B$24,2,),0)</f>
        <v>302</v>
      </c>
      <c r="W1255" s="175">
        <f>IF(R1255&gt;0,VLOOKUP(R1255,Jahresfaktoren!$D$11:$E$24,2,),0)</f>
        <v>0</v>
      </c>
      <c r="X1255" s="175">
        <f>IF(S1255&gt;0,VLOOKUP(S1255,Jahresfaktoren!$A$28:$B$29,2,),0)</f>
        <v>0</v>
      </c>
      <c r="Y1255" s="175">
        <f>IF(T1255&gt;0,VLOOKUP(T1255,Jahresfaktoren!$A$28:$B$29,2,),0)</f>
        <v>0</v>
      </c>
      <c r="Z1255" s="175">
        <f>IF(U1255&gt;0,VLOOKUP(U1255,Jahresfaktoren!$A$32:$B$33,2,),)</f>
        <v>0</v>
      </c>
      <c r="AA1255" s="177">
        <f t="shared" si="623"/>
        <v>1606.64</v>
      </c>
      <c r="AB1255" s="177" t="str">
        <f t="shared" si="624"/>
        <v/>
      </c>
      <c r="AC1255" s="177" t="str">
        <f t="shared" si="625"/>
        <v/>
      </c>
      <c r="AD1255" s="177" t="str">
        <f t="shared" si="626"/>
        <v/>
      </c>
      <c r="AE1255" s="177" t="str">
        <f t="shared" si="627"/>
        <v/>
      </c>
      <c r="AF1255" s="178">
        <f>IF(Q1255&gt;0,VLOOKUP(H1255,Leistungszahlen!$A$11:$C$158,3,),0)</f>
        <v>0</v>
      </c>
      <c r="AG1255" s="178">
        <f>IF(R1255&gt;0,VLOOKUP(H1255,Leistungszahlen!$A$11:$F$158,6,),IF(T1255&gt;0,VLOOKUP(H1255,Leistungszahlen!$A$11:$F$158,6,),0))</f>
        <v>0</v>
      </c>
      <c r="AH1255" s="179" t="e">
        <f t="shared" si="618"/>
        <v>#DIV/0!</v>
      </c>
      <c r="AI1255" s="179">
        <f t="shared" si="619"/>
        <v>0</v>
      </c>
      <c r="AJ1255" s="179">
        <f t="shared" si="620"/>
        <v>0</v>
      </c>
      <c r="AK1255" s="179">
        <f t="shared" si="621"/>
        <v>0</v>
      </c>
      <c r="AL1255" s="179">
        <f t="shared" si="622"/>
        <v>0</v>
      </c>
      <c r="AM1255" s="180">
        <f>IF(L1255=1,Stundensätze!$D$13,IF(L1255=2,Stundensätze!$D$17,IF(L1255=4,Stundensätze!$D$21,"")))</f>
        <v>0</v>
      </c>
      <c r="AN1255" s="180">
        <f>IF(L1255=1,Stundensätze!$D$15,IF(L1255=2,Stundensätze!$D$19,IF(L1255=4,Stundensätze!$D$23,"")))</f>
        <v>0</v>
      </c>
      <c r="AO1255" s="180" t="e">
        <f t="shared" si="628"/>
        <v>#DIV/0!</v>
      </c>
      <c r="AP1255" s="180">
        <f t="shared" si="629"/>
        <v>0</v>
      </c>
      <c r="AQ1255" s="192" t="e">
        <f t="shared" si="630"/>
        <v>#DIV/0!</v>
      </c>
      <c r="AR1255" s="192" t="e">
        <f t="shared" si="631"/>
        <v>#DIV/0!</v>
      </c>
      <c r="AS1255" s="193" t="e">
        <f t="shared" si="632"/>
        <v>#DIV/0!</v>
      </c>
      <c r="AT1255" s="258" t="str">
        <f>IF(K1255=0,0,VLOOKUP(K1255,Kostenstellen!A:B,2,FALSE))</f>
        <v xml:space="preserve">Salinenklinik </v>
      </c>
      <c r="AU1255" s="68" t="str">
        <f t="shared" si="614"/>
        <v>B</v>
      </c>
      <c r="AV1255" s="68" t="str">
        <f t="shared" si="615"/>
        <v/>
      </c>
      <c r="AW1255" s="68">
        <f>IF(AF1255=0,0,VLOOKUP($H1255,Leistungszahlen!$A$11:$H$158,4,FALSE))</f>
        <v>0</v>
      </c>
      <c r="AX1255" s="68">
        <f>IF(AF1255=0,0,VLOOKUP($H1255,Leistungszahlen!$A$11:$H$158,5,FALSE))</f>
        <v>0</v>
      </c>
      <c r="AY1255" s="68">
        <f>IF(AG1255=0,0,VLOOKUP($H1255,Leistungszahlen!$A$11:$H$158,6,FALSE))</f>
        <v>0</v>
      </c>
      <c r="AZ1255" s="68">
        <f t="shared" si="616"/>
        <v>0</v>
      </c>
      <c r="BA1255" s="68">
        <f t="shared" si="617"/>
        <v>0</v>
      </c>
      <c r="BC1255" s="68">
        <f t="shared" si="633"/>
        <v>0</v>
      </c>
      <c r="BD1255" s="285"/>
    </row>
    <row r="1256" spans="1:56" s="68" customFormat="1">
      <c r="A1256" s="200"/>
      <c r="B1256" s="200"/>
      <c r="C1256" s="200" t="s">
        <v>420</v>
      </c>
      <c r="D1256" s="200" t="s">
        <v>199</v>
      </c>
      <c r="E1256" s="200" t="s">
        <v>351</v>
      </c>
      <c r="F1256" s="200" t="s">
        <v>1461</v>
      </c>
      <c r="G1256" s="200" t="s">
        <v>163</v>
      </c>
      <c r="H1256" s="201" t="s">
        <v>287</v>
      </c>
      <c r="I1256" s="202">
        <v>21.55</v>
      </c>
      <c r="J1256" s="200" t="s">
        <v>560</v>
      </c>
      <c r="K1256" s="176">
        <v>5</v>
      </c>
      <c r="L1256" s="176">
        <v>1</v>
      </c>
      <c r="M1256" s="176"/>
      <c r="N1256" s="286">
        <v>3</v>
      </c>
      <c r="O1256" s="286">
        <v>3</v>
      </c>
      <c r="P1256" s="176"/>
      <c r="Q1256" s="203">
        <f t="shared" si="609"/>
        <v>3</v>
      </c>
      <c r="R1256" s="203">
        <f t="shared" si="610"/>
        <v>3</v>
      </c>
      <c r="S1256" s="203">
        <f t="shared" si="611"/>
        <v>0</v>
      </c>
      <c r="T1256" s="203">
        <f t="shared" si="612"/>
        <v>0</v>
      </c>
      <c r="U1256" s="203">
        <f t="shared" si="613"/>
        <v>0</v>
      </c>
      <c r="V1256" s="175">
        <f>IF(Q1256&gt;0,VLOOKUP(Q1256,Jahresfaktoren!$A$11:$B$24,2,),0)</f>
        <v>152</v>
      </c>
      <c r="W1256" s="175">
        <f>IF(R1256&gt;0,VLOOKUP(R1256,Jahresfaktoren!$D$11:$E$24,2,),0)</f>
        <v>150</v>
      </c>
      <c r="X1256" s="175">
        <f>IF(S1256&gt;0,VLOOKUP(S1256,Jahresfaktoren!$A$28:$B$29,2,),0)</f>
        <v>0</v>
      </c>
      <c r="Y1256" s="175">
        <f>IF(T1256&gt;0,VLOOKUP(T1256,Jahresfaktoren!$A$28:$B$29,2,),0)</f>
        <v>0</v>
      </c>
      <c r="Z1256" s="175">
        <f>IF(U1256&gt;0,VLOOKUP(U1256,Jahresfaktoren!$A$32:$B$33,2,),)</f>
        <v>0</v>
      </c>
      <c r="AA1256" s="177">
        <f t="shared" si="623"/>
        <v>3275.6</v>
      </c>
      <c r="AB1256" s="177">
        <f t="shared" si="624"/>
        <v>3232.5</v>
      </c>
      <c r="AC1256" s="177" t="str">
        <f t="shared" si="625"/>
        <v/>
      </c>
      <c r="AD1256" s="177" t="str">
        <f t="shared" si="626"/>
        <v/>
      </c>
      <c r="AE1256" s="177" t="str">
        <f t="shared" si="627"/>
        <v/>
      </c>
      <c r="AF1256" s="178">
        <f>IF(Q1256&gt;0,VLOOKUP(H1256,Leistungszahlen!$A$11:$C$158,3,),0)</f>
        <v>0</v>
      </c>
      <c r="AG1256" s="178">
        <f>IF(R1256&gt;0,VLOOKUP(H1256,Leistungszahlen!$A$11:$F$158,6,),IF(T1256&gt;0,VLOOKUP(H1256,Leistungszahlen!$A$11:$F$158,6,),0))</f>
        <v>0</v>
      </c>
      <c r="AH1256" s="179" t="e">
        <f t="shared" si="618"/>
        <v>#DIV/0!</v>
      </c>
      <c r="AI1256" s="179" t="e">
        <f t="shared" si="619"/>
        <v>#DIV/0!</v>
      </c>
      <c r="AJ1256" s="179">
        <f t="shared" si="620"/>
        <v>0</v>
      </c>
      <c r="AK1256" s="179">
        <f t="shared" si="621"/>
        <v>0</v>
      </c>
      <c r="AL1256" s="179">
        <f t="shared" si="622"/>
        <v>0</v>
      </c>
      <c r="AM1256" s="180">
        <f>IF(L1256=1,Stundensätze!$D$13,IF(L1256=2,Stundensätze!$D$17,IF(L1256=4,Stundensätze!$D$21,"")))</f>
        <v>0</v>
      </c>
      <c r="AN1256" s="180">
        <f>IF(L1256=1,Stundensätze!$D$15,IF(L1256=2,Stundensätze!$D$19,IF(L1256=4,Stundensätze!$D$23,"")))</f>
        <v>0</v>
      </c>
      <c r="AO1256" s="180" t="e">
        <f t="shared" si="628"/>
        <v>#DIV/0!</v>
      </c>
      <c r="AP1256" s="180">
        <f t="shared" si="629"/>
        <v>0</v>
      </c>
      <c r="AQ1256" s="192" t="e">
        <f t="shared" si="630"/>
        <v>#DIV/0!</v>
      </c>
      <c r="AR1256" s="192" t="e">
        <f t="shared" si="631"/>
        <v>#DIV/0!</v>
      </c>
      <c r="AS1256" s="193" t="e">
        <f t="shared" si="632"/>
        <v>#DIV/0!</v>
      </c>
      <c r="AT1256" s="258" t="str">
        <f>IF(K1256=0,0,VLOOKUP(K1256,Kostenstellen!A:B,2,FALSE))</f>
        <v xml:space="preserve">Salinenklinik </v>
      </c>
      <c r="AU1256" s="68" t="str">
        <f t="shared" si="614"/>
        <v>A1</v>
      </c>
      <c r="AV1256" s="68" t="str">
        <f t="shared" si="615"/>
        <v>A1</v>
      </c>
      <c r="AW1256" s="68">
        <f>IF(AF1256=0,0,VLOOKUP($H1256,Leistungszahlen!$A$11:$H$158,4,FALSE))</f>
        <v>0</v>
      </c>
      <c r="AX1256" s="68">
        <f>IF(AF1256=0,0,VLOOKUP($H1256,Leistungszahlen!$A$11:$H$158,5,FALSE))</f>
        <v>0</v>
      </c>
      <c r="AY1256" s="68">
        <f>IF(AG1256=0,0,VLOOKUP($H1256,Leistungszahlen!$A$11:$H$158,6,FALSE))</f>
        <v>0</v>
      </c>
      <c r="AZ1256" s="68">
        <f t="shared" si="616"/>
        <v>0</v>
      </c>
      <c r="BA1256" s="68">
        <f t="shared" si="617"/>
        <v>0</v>
      </c>
      <c r="BC1256" s="68">
        <f t="shared" si="633"/>
        <v>0</v>
      </c>
      <c r="BD1256" s="285"/>
    </row>
    <row r="1257" spans="1:56" s="68" customFormat="1">
      <c r="A1257" s="200"/>
      <c r="B1257" s="200"/>
      <c r="C1257" s="200" t="s">
        <v>420</v>
      </c>
      <c r="D1257" s="200" t="s">
        <v>199</v>
      </c>
      <c r="E1257" s="200" t="s">
        <v>351</v>
      </c>
      <c r="F1257" s="200" t="s">
        <v>1461</v>
      </c>
      <c r="G1257" s="200" t="s">
        <v>251</v>
      </c>
      <c r="H1257" s="201" t="s">
        <v>200</v>
      </c>
      <c r="I1257" s="202">
        <v>5.32</v>
      </c>
      <c r="J1257" s="200" t="s">
        <v>778</v>
      </c>
      <c r="K1257" s="176">
        <v>5</v>
      </c>
      <c r="L1257" s="176">
        <v>1</v>
      </c>
      <c r="M1257" s="176"/>
      <c r="N1257" s="286">
        <v>6</v>
      </c>
      <c r="O1257" s="286"/>
      <c r="P1257" s="176"/>
      <c r="Q1257" s="203">
        <f t="shared" si="609"/>
        <v>6</v>
      </c>
      <c r="R1257" s="203">
        <f t="shared" si="610"/>
        <v>0</v>
      </c>
      <c r="S1257" s="203">
        <f t="shared" si="611"/>
        <v>0</v>
      </c>
      <c r="T1257" s="203">
        <f t="shared" si="612"/>
        <v>0</v>
      </c>
      <c r="U1257" s="203">
        <f t="shared" si="613"/>
        <v>0</v>
      </c>
      <c r="V1257" s="175">
        <f>IF(Q1257&gt;0,VLOOKUP(Q1257,Jahresfaktoren!$A$11:$B$24,2,),0)</f>
        <v>302</v>
      </c>
      <c r="W1257" s="175">
        <f>IF(R1257&gt;0,VLOOKUP(R1257,Jahresfaktoren!$D$11:$E$24,2,),0)</f>
        <v>0</v>
      </c>
      <c r="X1257" s="175">
        <f>IF(S1257&gt;0,VLOOKUP(S1257,Jahresfaktoren!$A$28:$B$29,2,),0)</f>
        <v>0</v>
      </c>
      <c r="Y1257" s="175">
        <f>IF(T1257&gt;0,VLOOKUP(T1257,Jahresfaktoren!$A$28:$B$29,2,),0)</f>
        <v>0</v>
      </c>
      <c r="Z1257" s="175">
        <f>IF(U1257&gt;0,VLOOKUP(U1257,Jahresfaktoren!$A$32:$B$33,2,),)</f>
        <v>0</v>
      </c>
      <c r="AA1257" s="177">
        <f t="shared" si="623"/>
        <v>1606.64</v>
      </c>
      <c r="AB1257" s="177" t="str">
        <f t="shared" si="624"/>
        <v/>
      </c>
      <c r="AC1257" s="177" t="str">
        <f t="shared" si="625"/>
        <v/>
      </c>
      <c r="AD1257" s="177" t="str">
        <f t="shared" si="626"/>
        <v/>
      </c>
      <c r="AE1257" s="177" t="str">
        <f t="shared" si="627"/>
        <v/>
      </c>
      <c r="AF1257" s="178">
        <f>IF(Q1257&gt;0,VLOOKUP(H1257,Leistungszahlen!$A$11:$C$158,3,),0)</f>
        <v>0</v>
      </c>
      <c r="AG1257" s="178">
        <f>IF(R1257&gt;0,VLOOKUP(H1257,Leistungszahlen!$A$11:$F$158,6,),IF(T1257&gt;0,VLOOKUP(H1257,Leistungszahlen!$A$11:$F$158,6,),0))</f>
        <v>0</v>
      </c>
      <c r="AH1257" s="179" t="e">
        <f t="shared" si="618"/>
        <v>#DIV/0!</v>
      </c>
      <c r="AI1257" s="179">
        <f t="shared" si="619"/>
        <v>0</v>
      </c>
      <c r="AJ1257" s="179">
        <f t="shared" si="620"/>
        <v>0</v>
      </c>
      <c r="AK1257" s="179">
        <f t="shared" si="621"/>
        <v>0</v>
      </c>
      <c r="AL1257" s="179">
        <f t="shared" si="622"/>
        <v>0</v>
      </c>
      <c r="AM1257" s="180">
        <f>IF(L1257=1,Stundensätze!$D$13,IF(L1257=2,Stundensätze!$D$17,IF(L1257=4,Stundensätze!$D$21,"")))</f>
        <v>0</v>
      </c>
      <c r="AN1257" s="180">
        <f>IF(L1257=1,Stundensätze!$D$15,IF(L1257=2,Stundensätze!$D$19,IF(L1257=4,Stundensätze!$D$23,"")))</f>
        <v>0</v>
      </c>
      <c r="AO1257" s="180" t="e">
        <f t="shared" si="628"/>
        <v>#DIV/0!</v>
      </c>
      <c r="AP1257" s="180">
        <f t="shared" si="629"/>
        <v>0</v>
      </c>
      <c r="AQ1257" s="192" t="e">
        <f t="shared" si="630"/>
        <v>#DIV/0!</v>
      </c>
      <c r="AR1257" s="192" t="e">
        <f t="shared" si="631"/>
        <v>#DIV/0!</v>
      </c>
      <c r="AS1257" s="193" t="e">
        <f t="shared" si="632"/>
        <v>#DIV/0!</v>
      </c>
      <c r="AT1257" s="258" t="str">
        <f>IF(K1257=0,0,VLOOKUP(K1257,Kostenstellen!A:B,2,FALSE))</f>
        <v xml:space="preserve">Salinenklinik </v>
      </c>
      <c r="AU1257" s="68" t="str">
        <f t="shared" si="614"/>
        <v>B</v>
      </c>
      <c r="AV1257" s="68" t="str">
        <f t="shared" si="615"/>
        <v/>
      </c>
      <c r="AW1257" s="68">
        <f>IF(AF1257=0,0,VLOOKUP($H1257,Leistungszahlen!$A$11:$H$158,4,FALSE))</f>
        <v>0</v>
      </c>
      <c r="AX1257" s="68">
        <f>IF(AF1257=0,0,VLOOKUP($H1257,Leistungszahlen!$A$11:$H$158,5,FALSE))</f>
        <v>0</v>
      </c>
      <c r="AY1257" s="68">
        <f>IF(AG1257=0,0,VLOOKUP($H1257,Leistungszahlen!$A$11:$H$158,6,FALSE))</f>
        <v>0</v>
      </c>
      <c r="AZ1257" s="68">
        <f t="shared" si="616"/>
        <v>0</v>
      </c>
      <c r="BA1257" s="68">
        <f t="shared" si="617"/>
        <v>0</v>
      </c>
      <c r="BC1257" s="68">
        <f t="shared" si="633"/>
        <v>0</v>
      </c>
      <c r="BD1257" s="285"/>
    </row>
    <row r="1258" spans="1:56" s="68" customFormat="1">
      <c r="A1258" s="200"/>
      <c r="B1258" s="200"/>
      <c r="C1258" s="200" t="s">
        <v>420</v>
      </c>
      <c r="D1258" s="200" t="s">
        <v>199</v>
      </c>
      <c r="E1258" s="200" t="s">
        <v>351</v>
      </c>
      <c r="F1258" s="200" t="s">
        <v>1462</v>
      </c>
      <c r="G1258" s="200" t="s">
        <v>163</v>
      </c>
      <c r="H1258" s="201" t="s">
        <v>287</v>
      </c>
      <c r="I1258" s="202">
        <v>21.55</v>
      </c>
      <c r="J1258" s="200" t="s">
        <v>560</v>
      </c>
      <c r="K1258" s="176">
        <v>5</v>
      </c>
      <c r="L1258" s="176">
        <v>1</v>
      </c>
      <c r="M1258" s="176"/>
      <c r="N1258" s="286">
        <v>3</v>
      </c>
      <c r="O1258" s="286">
        <v>3</v>
      </c>
      <c r="P1258" s="176"/>
      <c r="Q1258" s="203">
        <f t="shared" si="609"/>
        <v>3</v>
      </c>
      <c r="R1258" s="203">
        <f t="shared" si="610"/>
        <v>3</v>
      </c>
      <c r="S1258" s="203">
        <f t="shared" si="611"/>
        <v>0</v>
      </c>
      <c r="T1258" s="203">
        <f t="shared" si="612"/>
        <v>0</v>
      </c>
      <c r="U1258" s="203">
        <f t="shared" si="613"/>
        <v>0</v>
      </c>
      <c r="V1258" s="175">
        <f>IF(Q1258&gt;0,VLOOKUP(Q1258,Jahresfaktoren!$A$11:$B$24,2,),0)</f>
        <v>152</v>
      </c>
      <c r="W1258" s="175">
        <f>IF(R1258&gt;0,VLOOKUP(R1258,Jahresfaktoren!$D$11:$E$24,2,),0)</f>
        <v>150</v>
      </c>
      <c r="X1258" s="175">
        <f>IF(S1258&gt;0,VLOOKUP(S1258,Jahresfaktoren!$A$28:$B$29,2,),0)</f>
        <v>0</v>
      </c>
      <c r="Y1258" s="175">
        <f>IF(T1258&gt;0,VLOOKUP(T1258,Jahresfaktoren!$A$28:$B$29,2,),0)</f>
        <v>0</v>
      </c>
      <c r="Z1258" s="175">
        <f>IF(U1258&gt;0,VLOOKUP(U1258,Jahresfaktoren!$A$32:$B$33,2,),)</f>
        <v>0</v>
      </c>
      <c r="AA1258" s="177">
        <f t="shared" si="623"/>
        <v>3275.6</v>
      </c>
      <c r="AB1258" s="177">
        <f t="shared" si="624"/>
        <v>3232.5</v>
      </c>
      <c r="AC1258" s="177" t="str">
        <f t="shared" si="625"/>
        <v/>
      </c>
      <c r="AD1258" s="177" t="str">
        <f t="shared" si="626"/>
        <v/>
      </c>
      <c r="AE1258" s="177" t="str">
        <f t="shared" si="627"/>
        <v/>
      </c>
      <c r="AF1258" s="178">
        <f>IF(Q1258&gt;0,VLOOKUP(H1258,Leistungszahlen!$A$11:$C$158,3,),0)</f>
        <v>0</v>
      </c>
      <c r="AG1258" s="178">
        <f>IF(R1258&gt;0,VLOOKUP(H1258,Leistungszahlen!$A$11:$F$158,6,),IF(T1258&gt;0,VLOOKUP(H1258,Leistungszahlen!$A$11:$F$158,6,),0))</f>
        <v>0</v>
      </c>
      <c r="AH1258" s="179" t="e">
        <f t="shared" si="618"/>
        <v>#DIV/0!</v>
      </c>
      <c r="AI1258" s="179" t="e">
        <f t="shared" si="619"/>
        <v>#DIV/0!</v>
      </c>
      <c r="AJ1258" s="179">
        <f t="shared" si="620"/>
        <v>0</v>
      </c>
      <c r="AK1258" s="179">
        <f t="shared" si="621"/>
        <v>0</v>
      </c>
      <c r="AL1258" s="179">
        <f t="shared" si="622"/>
        <v>0</v>
      </c>
      <c r="AM1258" s="180">
        <f>IF(L1258=1,Stundensätze!$D$13,IF(L1258=2,Stundensätze!$D$17,IF(L1258=4,Stundensätze!$D$21,"")))</f>
        <v>0</v>
      </c>
      <c r="AN1258" s="180">
        <f>IF(L1258=1,Stundensätze!$D$15,IF(L1258=2,Stundensätze!$D$19,IF(L1258=4,Stundensätze!$D$23,"")))</f>
        <v>0</v>
      </c>
      <c r="AO1258" s="180" t="e">
        <f t="shared" si="628"/>
        <v>#DIV/0!</v>
      </c>
      <c r="AP1258" s="180">
        <f t="shared" si="629"/>
        <v>0</v>
      </c>
      <c r="AQ1258" s="192" t="e">
        <f t="shared" si="630"/>
        <v>#DIV/0!</v>
      </c>
      <c r="AR1258" s="192" t="e">
        <f t="shared" si="631"/>
        <v>#DIV/0!</v>
      </c>
      <c r="AS1258" s="193" t="e">
        <f t="shared" si="632"/>
        <v>#DIV/0!</v>
      </c>
      <c r="AT1258" s="258" t="str">
        <f>IF(K1258=0,0,VLOOKUP(K1258,Kostenstellen!A:B,2,FALSE))</f>
        <v xml:space="preserve">Salinenklinik </v>
      </c>
      <c r="AU1258" s="68" t="str">
        <f t="shared" si="614"/>
        <v>A1</v>
      </c>
      <c r="AV1258" s="68" t="str">
        <f t="shared" si="615"/>
        <v>A1</v>
      </c>
      <c r="AW1258" s="68">
        <f>IF(AF1258=0,0,VLOOKUP($H1258,Leistungszahlen!$A$11:$H$158,4,FALSE))</f>
        <v>0</v>
      </c>
      <c r="AX1258" s="68">
        <f>IF(AF1258=0,0,VLOOKUP($H1258,Leistungszahlen!$A$11:$H$158,5,FALSE))</f>
        <v>0</v>
      </c>
      <c r="AY1258" s="68">
        <f>IF(AG1258=0,0,VLOOKUP($H1258,Leistungszahlen!$A$11:$H$158,6,FALSE))</f>
        <v>0</v>
      </c>
      <c r="AZ1258" s="68">
        <f t="shared" si="616"/>
        <v>0</v>
      </c>
      <c r="BA1258" s="68">
        <f t="shared" si="617"/>
        <v>0</v>
      </c>
      <c r="BC1258" s="68">
        <f t="shared" si="633"/>
        <v>0</v>
      </c>
      <c r="BD1258" s="285"/>
    </row>
    <row r="1259" spans="1:56" s="68" customFormat="1">
      <c r="A1259" s="200"/>
      <c r="B1259" s="200"/>
      <c r="C1259" s="200" t="s">
        <v>420</v>
      </c>
      <c r="D1259" s="200" t="s">
        <v>199</v>
      </c>
      <c r="E1259" s="200" t="s">
        <v>351</v>
      </c>
      <c r="F1259" s="200" t="s">
        <v>1462</v>
      </c>
      <c r="G1259" s="200" t="s">
        <v>251</v>
      </c>
      <c r="H1259" s="201" t="s">
        <v>200</v>
      </c>
      <c r="I1259" s="202">
        <v>5.32</v>
      </c>
      <c r="J1259" s="200" t="s">
        <v>778</v>
      </c>
      <c r="K1259" s="176">
        <v>5</v>
      </c>
      <c r="L1259" s="176">
        <v>1</v>
      </c>
      <c r="M1259" s="176"/>
      <c r="N1259" s="286">
        <v>6</v>
      </c>
      <c r="O1259" s="286"/>
      <c r="P1259" s="176"/>
      <c r="Q1259" s="203">
        <f t="shared" si="609"/>
        <v>6</v>
      </c>
      <c r="R1259" s="203">
        <f t="shared" si="610"/>
        <v>0</v>
      </c>
      <c r="S1259" s="203">
        <f t="shared" si="611"/>
        <v>0</v>
      </c>
      <c r="T1259" s="203">
        <f t="shared" si="612"/>
        <v>0</v>
      </c>
      <c r="U1259" s="203">
        <f t="shared" si="613"/>
        <v>0</v>
      </c>
      <c r="V1259" s="175">
        <f>IF(Q1259&gt;0,VLOOKUP(Q1259,Jahresfaktoren!$A$11:$B$24,2,),0)</f>
        <v>302</v>
      </c>
      <c r="W1259" s="175">
        <f>IF(R1259&gt;0,VLOOKUP(R1259,Jahresfaktoren!$D$11:$E$24,2,),0)</f>
        <v>0</v>
      </c>
      <c r="X1259" s="175">
        <f>IF(S1259&gt;0,VLOOKUP(S1259,Jahresfaktoren!$A$28:$B$29,2,),0)</f>
        <v>0</v>
      </c>
      <c r="Y1259" s="175">
        <f>IF(T1259&gt;0,VLOOKUP(T1259,Jahresfaktoren!$A$28:$B$29,2,),0)</f>
        <v>0</v>
      </c>
      <c r="Z1259" s="175">
        <f>IF(U1259&gt;0,VLOOKUP(U1259,Jahresfaktoren!$A$32:$B$33,2,),)</f>
        <v>0</v>
      </c>
      <c r="AA1259" s="177">
        <f t="shared" si="623"/>
        <v>1606.64</v>
      </c>
      <c r="AB1259" s="177" t="str">
        <f t="shared" si="624"/>
        <v/>
      </c>
      <c r="AC1259" s="177" t="str">
        <f t="shared" si="625"/>
        <v/>
      </c>
      <c r="AD1259" s="177" t="str">
        <f t="shared" si="626"/>
        <v/>
      </c>
      <c r="AE1259" s="177" t="str">
        <f t="shared" si="627"/>
        <v/>
      </c>
      <c r="AF1259" s="178">
        <f>IF(Q1259&gt;0,VLOOKUP(H1259,Leistungszahlen!$A$11:$C$158,3,),0)</f>
        <v>0</v>
      </c>
      <c r="AG1259" s="178">
        <f>IF(R1259&gt;0,VLOOKUP(H1259,Leistungszahlen!$A$11:$F$158,6,),IF(T1259&gt;0,VLOOKUP(H1259,Leistungszahlen!$A$11:$F$158,6,),0))</f>
        <v>0</v>
      </c>
      <c r="AH1259" s="179" t="e">
        <f t="shared" si="618"/>
        <v>#DIV/0!</v>
      </c>
      <c r="AI1259" s="179">
        <f t="shared" si="619"/>
        <v>0</v>
      </c>
      <c r="AJ1259" s="179">
        <f t="shared" si="620"/>
        <v>0</v>
      </c>
      <c r="AK1259" s="179">
        <f t="shared" si="621"/>
        <v>0</v>
      </c>
      <c r="AL1259" s="179">
        <f t="shared" si="622"/>
        <v>0</v>
      </c>
      <c r="AM1259" s="180">
        <f>IF(L1259=1,Stundensätze!$D$13,IF(L1259=2,Stundensätze!$D$17,IF(L1259=4,Stundensätze!$D$21,"")))</f>
        <v>0</v>
      </c>
      <c r="AN1259" s="180">
        <f>IF(L1259=1,Stundensätze!$D$15,IF(L1259=2,Stundensätze!$D$19,IF(L1259=4,Stundensätze!$D$23,"")))</f>
        <v>0</v>
      </c>
      <c r="AO1259" s="180" t="e">
        <f t="shared" si="628"/>
        <v>#DIV/0!</v>
      </c>
      <c r="AP1259" s="180">
        <f t="shared" si="629"/>
        <v>0</v>
      </c>
      <c r="AQ1259" s="192" t="e">
        <f t="shared" si="630"/>
        <v>#DIV/0!</v>
      </c>
      <c r="AR1259" s="192" t="e">
        <f t="shared" si="631"/>
        <v>#DIV/0!</v>
      </c>
      <c r="AS1259" s="193" t="e">
        <f t="shared" si="632"/>
        <v>#DIV/0!</v>
      </c>
      <c r="AT1259" s="258" t="str">
        <f>IF(K1259=0,0,VLOOKUP(K1259,Kostenstellen!A:B,2,FALSE))</f>
        <v xml:space="preserve">Salinenklinik </v>
      </c>
      <c r="AU1259" s="68" t="str">
        <f t="shared" si="614"/>
        <v>B</v>
      </c>
      <c r="AV1259" s="68" t="str">
        <f t="shared" si="615"/>
        <v/>
      </c>
      <c r="AW1259" s="68">
        <f>IF(AF1259=0,0,VLOOKUP($H1259,Leistungszahlen!$A$11:$H$158,4,FALSE))</f>
        <v>0</v>
      </c>
      <c r="AX1259" s="68">
        <f>IF(AF1259=0,0,VLOOKUP($H1259,Leistungszahlen!$A$11:$H$158,5,FALSE))</f>
        <v>0</v>
      </c>
      <c r="AY1259" s="68">
        <f>IF(AG1259=0,0,VLOOKUP($H1259,Leistungszahlen!$A$11:$H$158,6,FALSE))</f>
        <v>0</v>
      </c>
      <c r="AZ1259" s="68">
        <f t="shared" si="616"/>
        <v>0</v>
      </c>
      <c r="BA1259" s="68">
        <f t="shared" si="617"/>
        <v>0</v>
      </c>
      <c r="BC1259" s="68">
        <f t="shared" si="633"/>
        <v>0</v>
      </c>
      <c r="BD1259" s="285"/>
    </row>
    <row r="1260" spans="1:56" s="68" customFormat="1">
      <c r="A1260" s="200"/>
      <c r="B1260" s="200"/>
      <c r="C1260" s="200" t="s">
        <v>420</v>
      </c>
      <c r="D1260" s="200" t="s">
        <v>199</v>
      </c>
      <c r="E1260" s="200" t="s">
        <v>351</v>
      </c>
      <c r="F1260" s="200" t="s">
        <v>1463</v>
      </c>
      <c r="G1260" s="200" t="s">
        <v>163</v>
      </c>
      <c r="H1260" s="201" t="s">
        <v>287</v>
      </c>
      <c r="I1260" s="202">
        <v>21.55</v>
      </c>
      <c r="J1260" s="200" t="s">
        <v>560</v>
      </c>
      <c r="K1260" s="176">
        <v>5</v>
      </c>
      <c r="L1260" s="176">
        <v>1</v>
      </c>
      <c r="M1260" s="176"/>
      <c r="N1260" s="286">
        <v>3</v>
      </c>
      <c r="O1260" s="286">
        <v>3</v>
      </c>
      <c r="P1260" s="176"/>
      <c r="Q1260" s="203">
        <f t="shared" si="609"/>
        <v>3</v>
      </c>
      <c r="R1260" s="203">
        <f t="shared" si="610"/>
        <v>3</v>
      </c>
      <c r="S1260" s="203">
        <f t="shared" si="611"/>
        <v>0</v>
      </c>
      <c r="T1260" s="203">
        <f t="shared" si="612"/>
        <v>0</v>
      </c>
      <c r="U1260" s="203">
        <f t="shared" si="613"/>
        <v>0</v>
      </c>
      <c r="V1260" s="175">
        <f>IF(Q1260&gt;0,VLOOKUP(Q1260,Jahresfaktoren!$A$11:$B$24,2,),0)</f>
        <v>152</v>
      </c>
      <c r="W1260" s="175">
        <f>IF(R1260&gt;0,VLOOKUP(R1260,Jahresfaktoren!$D$11:$E$24,2,),0)</f>
        <v>150</v>
      </c>
      <c r="X1260" s="175">
        <f>IF(S1260&gt;0,VLOOKUP(S1260,Jahresfaktoren!$A$28:$B$29,2,),0)</f>
        <v>0</v>
      </c>
      <c r="Y1260" s="175">
        <f>IF(T1260&gt;0,VLOOKUP(T1260,Jahresfaktoren!$A$28:$B$29,2,),0)</f>
        <v>0</v>
      </c>
      <c r="Z1260" s="175">
        <f>IF(U1260&gt;0,VLOOKUP(U1260,Jahresfaktoren!$A$32:$B$33,2,),)</f>
        <v>0</v>
      </c>
      <c r="AA1260" s="177">
        <f t="shared" si="623"/>
        <v>3275.6</v>
      </c>
      <c r="AB1260" s="177">
        <f t="shared" si="624"/>
        <v>3232.5</v>
      </c>
      <c r="AC1260" s="177" t="str">
        <f t="shared" si="625"/>
        <v/>
      </c>
      <c r="AD1260" s="177" t="str">
        <f t="shared" si="626"/>
        <v/>
      </c>
      <c r="AE1260" s="177" t="str">
        <f t="shared" si="627"/>
        <v/>
      </c>
      <c r="AF1260" s="178">
        <f>IF(Q1260&gt;0,VLOOKUP(H1260,Leistungszahlen!$A$11:$C$158,3,),0)</f>
        <v>0</v>
      </c>
      <c r="AG1260" s="178">
        <f>IF(R1260&gt;0,VLOOKUP(H1260,Leistungszahlen!$A$11:$F$158,6,),IF(T1260&gt;0,VLOOKUP(H1260,Leistungszahlen!$A$11:$F$158,6,),0))</f>
        <v>0</v>
      </c>
      <c r="AH1260" s="179" t="e">
        <f t="shared" si="618"/>
        <v>#DIV/0!</v>
      </c>
      <c r="AI1260" s="179" t="e">
        <f t="shared" si="619"/>
        <v>#DIV/0!</v>
      </c>
      <c r="AJ1260" s="179">
        <f t="shared" si="620"/>
        <v>0</v>
      </c>
      <c r="AK1260" s="179">
        <f t="shared" si="621"/>
        <v>0</v>
      </c>
      <c r="AL1260" s="179">
        <f t="shared" si="622"/>
        <v>0</v>
      </c>
      <c r="AM1260" s="180">
        <f>IF(L1260=1,Stundensätze!$D$13,IF(L1260=2,Stundensätze!$D$17,IF(L1260=4,Stundensätze!$D$21,"")))</f>
        <v>0</v>
      </c>
      <c r="AN1260" s="180">
        <f>IF(L1260=1,Stundensätze!$D$15,IF(L1260=2,Stundensätze!$D$19,IF(L1260=4,Stundensätze!$D$23,"")))</f>
        <v>0</v>
      </c>
      <c r="AO1260" s="180" t="e">
        <f t="shared" si="628"/>
        <v>#DIV/0!</v>
      </c>
      <c r="AP1260" s="180">
        <f t="shared" si="629"/>
        <v>0</v>
      </c>
      <c r="AQ1260" s="192" t="e">
        <f t="shared" si="630"/>
        <v>#DIV/0!</v>
      </c>
      <c r="AR1260" s="192" t="e">
        <f t="shared" si="631"/>
        <v>#DIV/0!</v>
      </c>
      <c r="AS1260" s="193" t="e">
        <f t="shared" si="632"/>
        <v>#DIV/0!</v>
      </c>
      <c r="AT1260" s="258" t="str">
        <f>IF(K1260=0,0,VLOOKUP(K1260,Kostenstellen!A:B,2,FALSE))</f>
        <v xml:space="preserve">Salinenklinik </v>
      </c>
      <c r="AU1260" s="68" t="str">
        <f t="shared" si="614"/>
        <v>A1</v>
      </c>
      <c r="AV1260" s="68" t="str">
        <f t="shared" si="615"/>
        <v>A1</v>
      </c>
      <c r="AW1260" s="68">
        <f>IF(AF1260=0,0,VLOOKUP($H1260,Leistungszahlen!$A$11:$H$158,4,FALSE))</f>
        <v>0</v>
      </c>
      <c r="AX1260" s="68">
        <f>IF(AF1260=0,0,VLOOKUP($H1260,Leistungszahlen!$A$11:$H$158,5,FALSE))</f>
        <v>0</v>
      </c>
      <c r="AY1260" s="68">
        <f>IF(AG1260=0,0,VLOOKUP($H1260,Leistungszahlen!$A$11:$H$158,6,FALSE))</f>
        <v>0</v>
      </c>
      <c r="AZ1260" s="68">
        <f t="shared" si="616"/>
        <v>0</v>
      </c>
      <c r="BA1260" s="68">
        <f t="shared" si="617"/>
        <v>0</v>
      </c>
      <c r="BC1260" s="68">
        <f t="shared" si="633"/>
        <v>0</v>
      </c>
      <c r="BD1260" s="285"/>
    </row>
    <row r="1261" spans="1:56" s="68" customFormat="1">
      <c r="A1261" s="200"/>
      <c r="B1261" s="200"/>
      <c r="C1261" s="200" t="s">
        <v>420</v>
      </c>
      <c r="D1261" s="200" t="s">
        <v>199</v>
      </c>
      <c r="E1261" s="200" t="s">
        <v>351</v>
      </c>
      <c r="F1261" s="200" t="s">
        <v>1463</v>
      </c>
      <c r="G1261" s="200" t="s">
        <v>251</v>
      </c>
      <c r="H1261" s="201" t="s">
        <v>200</v>
      </c>
      <c r="I1261" s="202">
        <v>5.32</v>
      </c>
      <c r="J1261" s="200" t="s">
        <v>778</v>
      </c>
      <c r="K1261" s="176">
        <v>5</v>
      </c>
      <c r="L1261" s="176">
        <v>1</v>
      </c>
      <c r="M1261" s="176"/>
      <c r="N1261" s="286">
        <v>6</v>
      </c>
      <c r="O1261" s="286"/>
      <c r="P1261" s="176"/>
      <c r="Q1261" s="203">
        <f t="shared" si="609"/>
        <v>6</v>
      </c>
      <c r="R1261" s="203">
        <f t="shared" si="610"/>
        <v>0</v>
      </c>
      <c r="S1261" s="203">
        <f t="shared" si="611"/>
        <v>0</v>
      </c>
      <c r="T1261" s="203">
        <f t="shared" si="612"/>
        <v>0</v>
      </c>
      <c r="U1261" s="203">
        <f t="shared" si="613"/>
        <v>0</v>
      </c>
      <c r="V1261" s="175">
        <f>IF(Q1261&gt;0,VLOOKUP(Q1261,Jahresfaktoren!$A$11:$B$24,2,),0)</f>
        <v>302</v>
      </c>
      <c r="W1261" s="175">
        <f>IF(R1261&gt;0,VLOOKUP(R1261,Jahresfaktoren!$D$11:$E$24,2,),0)</f>
        <v>0</v>
      </c>
      <c r="X1261" s="175">
        <f>IF(S1261&gt;0,VLOOKUP(S1261,Jahresfaktoren!$A$28:$B$29,2,),0)</f>
        <v>0</v>
      </c>
      <c r="Y1261" s="175">
        <f>IF(T1261&gt;0,VLOOKUP(T1261,Jahresfaktoren!$A$28:$B$29,2,),0)</f>
        <v>0</v>
      </c>
      <c r="Z1261" s="175">
        <f>IF(U1261&gt;0,VLOOKUP(U1261,Jahresfaktoren!$A$32:$B$33,2,),)</f>
        <v>0</v>
      </c>
      <c r="AA1261" s="177">
        <f t="shared" si="623"/>
        <v>1606.64</v>
      </c>
      <c r="AB1261" s="177" t="str">
        <f t="shared" si="624"/>
        <v/>
      </c>
      <c r="AC1261" s="177" t="str">
        <f t="shared" si="625"/>
        <v/>
      </c>
      <c r="AD1261" s="177" t="str">
        <f t="shared" si="626"/>
        <v/>
      </c>
      <c r="AE1261" s="177" t="str">
        <f t="shared" si="627"/>
        <v/>
      </c>
      <c r="AF1261" s="178">
        <f>IF(Q1261&gt;0,VLOOKUP(H1261,Leistungszahlen!$A$11:$C$158,3,),0)</f>
        <v>0</v>
      </c>
      <c r="AG1261" s="178">
        <f>IF(R1261&gt;0,VLOOKUP(H1261,Leistungszahlen!$A$11:$F$158,6,),IF(T1261&gt;0,VLOOKUP(H1261,Leistungszahlen!$A$11:$F$158,6,),0))</f>
        <v>0</v>
      </c>
      <c r="AH1261" s="179" t="e">
        <f t="shared" si="618"/>
        <v>#DIV/0!</v>
      </c>
      <c r="AI1261" s="179">
        <f t="shared" si="619"/>
        <v>0</v>
      </c>
      <c r="AJ1261" s="179">
        <f t="shared" si="620"/>
        <v>0</v>
      </c>
      <c r="AK1261" s="179">
        <f t="shared" si="621"/>
        <v>0</v>
      </c>
      <c r="AL1261" s="179">
        <f t="shared" si="622"/>
        <v>0</v>
      </c>
      <c r="AM1261" s="180">
        <f>IF(L1261=1,Stundensätze!$D$13,IF(L1261=2,Stundensätze!$D$17,IF(L1261=4,Stundensätze!$D$21,"")))</f>
        <v>0</v>
      </c>
      <c r="AN1261" s="180">
        <f>IF(L1261=1,Stundensätze!$D$15,IF(L1261=2,Stundensätze!$D$19,IF(L1261=4,Stundensätze!$D$23,"")))</f>
        <v>0</v>
      </c>
      <c r="AO1261" s="180" t="e">
        <f t="shared" si="628"/>
        <v>#DIV/0!</v>
      </c>
      <c r="AP1261" s="180">
        <f t="shared" si="629"/>
        <v>0</v>
      </c>
      <c r="AQ1261" s="192" t="e">
        <f t="shared" si="630"/>
        <v>#DIV/0!</v>
      </c>
      <c r="AR1261" s="192" t="e">
        <f t="shared" si="631"/>
        <v>#DIV/0!</v>
      </c>
      <c r="AS1261" s="193" t="e">
        <f t="shared" si="632"/>
        <v>#DIV/0!</v>
      </c>
      <c r="AT1261" s="258" t="str">
        <f>IF(K1261=0,0,VLOOKUP(K1261,Kostenstellen!A:B,2,FALSE))</f>
        <v xml:space="preserve">Salinenklinik </v>
      </c>
      <c r="AU1261" s="68" t="str">
        <f t="shared" si="614"/>
        <v>B</v>
      </c>
      <c r="AV1261" s="68" t="str">
        <f t="shared" si="615"/>
        <v/>
      </c>
      <c r="AW1261" s="68">
        <f>IF(AF1261=0,0,VLOOKUP($H1261,Leistungszahlen!$A$11:$H$158,4,FALSE))</f>
        <v>0</v>
      </c>
      <c r="AX1261" s="68">
        <f>IF(AF1261=0,0,VLOOKUP($H1261,Leistungszahlen!$A$11:$H$158,5,FALSE))</f>
        <v>0</v>
      </c>
      <c r="AY1261" s="68">
        <f>IF(AG1261=0,0,VLOOKUP($H1261,Leistungszahlen!$A$11:$H$158,6,FALSE))</f>
        <v>0</v>
      </c>
      <c r="AZ1261" s="68">
        <f t="shared" si="616"/>
        <v>0</v>
      </c>
      <c r="BA1261" s="68">
        <f t="shared" si="617"/>
        <v>0</v>
      </c>
      <c r="BC1261" s="68">
        <f t="shared" si="633"/>
        <v>0</v>
      </c>
      <c r="BD1261" s="285"/>
    </row>
    <row r="1262" spans="1:56" s="68" customFormat="1">
      <c r="A1262" s="200"/>
      <c r="B1262" s="200"/>
      <c r="C1262" s="200" t="s">
        <v>420</v>
      </c>
      <c r="D1262" s="200" t="s">
        <v>199</v>
      </c>
      <c r="E1262" s="200" t="s">
        <v>351</v>
      </c>
      <c r="F1262" s="200" t="s">
        <v>1464</v>
      </c>
      <c r="G1262" s="200" t="s">
        <v>163</v>
      </c>
      <c r="H1262" s="201" t="s">
        <v>287</v>
      </c>
      <c r="I1262" s="202">
        <v>21.55</v>
      </c>
      <c r="J1262" s="200" t="s">
        <v>560</v>
      </c>
      <c r="K1262" s="176">
        <v>5</v>
      </c>
      <c r="L1262" s="176">
        <v>1</v>
      </c>
      <c r="M1262" s="176"/>
      <c r="N1262" s="286">
        <v>3</v>
      </c>
      <c r="O1262" s="286">
        <v>3</v>
      </c>
      <c r="P1262" s="176"/>
      <c r="Q1262" s="203">
        <f t="shared" si="609"/>
        <v>3</v>
      </c>
      <c r="R1262" s="203">
        <f t="shared" si="610"/>
        <v>3</v>
      </c>
      <c r="S1262" s="203">
        <f t="shared" si="611"/>
        <v>0</v>
      </c>
      <c r="T1262" s="203">
        <f t="shared" si="612"/>
        <v>0</v>
      </c>
      <c r="U1262" s="203">
        <f t="shared" si="613"/>
        <v>0</v>
      </c>
      <c r="V1262" s="175">
        <f>IF(Q1262&gt;0,VLOOKUP(Q1262,Jahresfaktoren!$A$11:$B$24,2,),0)</f>
        <v>152</v>
      </c>
      <c r="W1262" s="175">
        <f>IF(R1262&gt;0,VLOOKUP(R1262,Jahresfaktoren!$D$11:$E$24,2,),0)</f>
        <v>150</v>
      </c>
      <c r="X1262" s="175">
        <f>IF(S1262&gt;0,VLOOKUP(S1262,Jahresfaktoren!$A$28:$B$29,2,),0)</f>
        <v>0</v>
      </c>
      <c r="Y1262" s="175">
        <f>IF(T1262&gt;0,VLOOKUP(T1262,Jahresfaktoren!$A$28:$B$29,2,),0)</f>
        <v>0</v>
      </c>
      <c r="Z1262" s="175">
        <f>IF(U1262&gt;0,VLOOKUP(U1262,Jahresfaktoren!$A$32:$B$33,2,),)</f>
        <v>0</v>
      </c>
      <c r="AA1262" s="177">
        <f t="shared" si="623"/>
        <v>3275.6</v>
      </c>
      <c r="AB1262" s="177">
        <f t="shared" si="624"/>
        <v>3232.5</v>
      </c>
      <c r="AC1262" s="177" t="str">
        <f t="shared" si="625"/>
        <v/>
      </c>
      <c r="AD1262" s="177" t="str">
        <f t="shared" si="626"/>
        <v/>
      </c>
      <c r="AE1262" s="177" t="str">
        <f t="shared" si="627"/>
        <v/>
      </c>
      <c r="AF1262" s="178">
        <f>IF(Q1262&gt;0,VLOOKUP(H1262,Leistungszahlen!$A$11:$C$158,3,),0)</f>
        <v>0</v>
      </c>
      <c r="AG1262" s="178">
        <f>IF(R1262&gt;0,VLOOKUP(H1262,Leistungszahlen!$A$11:$F$158,6,),IF(T1262&gt;0,VLOOKUP(H1262,Leistungszahlen!$A$11:$F$158,6,),0))</f>
        <v>0</v>
      </c>
      <c r="AH1262" s="179" t="e">
        <f t="shared" si="618"/>
        <v>#DIV/0!</v>
      </c>
      <c r="AI1262" s="179" t="e">
        <f t="shared" si="619"/>
        <v>#DIV/0!</v>
      </c>
      <c r="AJ1262" s="179">
        <f t="shared" si="620"/>
        <v>0</v>
      </c>
      <c r="AK1262" s="179">
        <f t="shared" si="621"/>
        <v>0</v>
      </c>
      <c r="AL1262" s="179">
        <f t="shared" si="622"/>
        <v>0</v>
      </c>
      <c r="AM1262" s="180">
        <f>IF(L1262=1,Stundensätze!$D$13,IF(L1262=2,Stundensätze!$D$17,IF(L1262=4,Stundensätze!$D$21,"")))</f>
        <v>0</v>
      </c>
      <c r="AN1262" s="180">
        <f>IF(L1262=1,Stundensätze!$D$15,IF(L1262=2,Stundensätze!$D$19,IF(L1262=4,Stundensätze!$D$23,"")))</f>
        <v>0</v>
      </c>
      <c r="AO1262" s="180" t="e">
        <f t="shared" si="628"/>
        <v>#DIV/0!</v>
      </c>
      <c r="AP1262" s="180">
        <f t="shared" si="629"/>
        <v>0</v>
      </c>
      <c r="AQ1262" s="192" t="e">
        <f t="shared" si="630"/>
        <v>#DIV/0!</v>
      </c>
      <c r="AR1262" s="192" t="e">
        <f t="shared" si="631"/>
        <v>#DIV/0!</v>
      </c>
      <c r="AS1262" s="193" t="e">
        <f t="shared" si="632"/>
        <v>#DIV/0!</v>
      </c>
      <c r="AT1262" s="258" t="str">
        <f>IF(K1262=0,0,VLOOKUP(K1262,Kostenstellen!A:B,2,FALSE))</f>
        <v xml:space="preserve">Salinenklinik </v>
      </c>
      <c r="AU1262" s="68" t="str">
        <f t="shared" si="614"/>
        <v>A1</v>
      </c>
      <c r="AV1262" s="68" t="str">
        <f t="shared" si="615"/>
        <v>A1</v>
      </c>
      <c r="AW1262" s="68">
        <f>IF(AF1262=0,0,VLOOKUP($H1262,Leistungszahlen!$A$11:$H$158,4,FALSE))</f>
        <v>0</v>
      </c>
      <c r="AX1262" s="68">
        <f>IF(AF1262=0,0,VLOOKUP($H1262,Leistungszahlen!$A$11:$H$158,5,FALSE))</f>
        <v>0</v>
      </c>
      <c r="AY1262" s="68">
        <f>IF(AG1262=0,0,VLOOKUP($H1262,Leistungszahlen!$A$11:$H$158,6,FALSE))</f>
        <v>0</v>
      </c>
      <c r="AZ1262" s="68">
        <f t="shared" si="616"/>
        <v>0</v>
      </c>
      <c r="BA1262" s="68">
        <f t="shared" si="617"/>
        <v>0</v>
      </c>
      <c r="BC1262" s="68">
        <f t="shared" si="633"/>
        <v>0</v>
      </c>
      <c r="BD1262" s="285"/>
    </row>
    <row r="1263" spans="1:56" s="68" customFormat="1">
      <c r="A1263" s="200"/>
      <c r="B1263" s="200"/>
      <c r="C1263" s="200" t="s">
        <v>420</v>
      </c>
      <c r="D1263" s="200" t="s">
        <v>199</v>
      </c>
      <c r="E1263" s="200" t="s">
        <v>351</v>
      </c>
      <c r="F1263" s="200" t="s">
        <v>1464</v>
      </c>
      <c r="G1263" s="200" t="s">
        <v>251</v>
      </c>
      <c r="H1263" s="201" t="s">
        <v>200</v>
      </c>
      <c r="I1263" s="202">
        <v>5.32</v>
      </c>
      <c r="J1263" s="200" t="s">
        <v>778</v>
      </c>
      <c r="K1263" s="176">
        <v>5</v>
      </c>
      <c r="L1263" s="176">
        <v>1</v>
      </c>
      <c r="M1263" s="176"/>
      <c r="N1263" s="286">
        <v>6</v>
      </c>
      <c r="O1263" s="286"/>
      <c r="P1263" s="176"/>
      <c r="Q1263" s="203">
        <f t="shared" si="609"/>
        <v>6</v>
      </c>
      <c r="R1263" s="203">
        <f t="shared" si="610"/>
        <v>0</v>
      </c>
      <c r="S1263" s="203">
        <f t="shared" si="611"/>
        <v>0</v>
      </c>
      <c r="T1263" s="203">
        <f t="shared" si="612"/>
        <v>0</v>
      </c>
      <c r="U1263" s="203">
        <f t="shared" si="613"/>
        <v>0</v>
      </c>
      <c r="V1263" s="175">
        <f>IF(Q1263&gt;0,VLOOKUP(Q1263,Jahresfaktoren!$A$11:$B$24,2,),0)</f>
        <v>302</v>
      </c>
      <c r="W1263" s="175">
        <f>IF(R1263&gt;0,VLOOKUP(R1263,Jahresfaktoren!$D$11:$E$24,2,),0)</f>
        <v>0</v>
      </c>
      <c r="X1263" s="175">
        <f>IF(S1263&gt;0,VLOOKUP(S1263,Jahresfaktoren!$A$28:$B$29,2,),0)</f>
        <v>0</v>
      </c>
      <c r="Y1263" s="175">
        <f>IF(T1263&gt;0,VLOOKUP(T1263,Jahresfaktoren!$A$28:$B$29,2,),0)</f>
        <v>0</v>
      </c>
      <c r="Z1263" s="175">
        <f>IF(U1263&gt;0,VLOOKUP(U1263,Jahresfaktoren!$A$32:$B$33,2,),)</f>
        <v>0</v>
      </c>
      <c r="AA1263" s="177">
        <f t="shared" si="623"/>
        <v>1606.64</v>
      </c>
      <c r="AB1263" s="177" t="str">
        <f t="shared" si="624"/>
        <v/>
      </c>
      <c r="AC1263" s="177" t="str">
        <f t="shared" si="625"/>
        <v/>
      </c>
      <c r="AD1263" s="177" t="str">
        <f t="shared" si="626"/>
        <v/>
      </c>
      <c r="AE1263" s="177" t="str">
        <f t="shared" si="627"/>
        <v/>
      </c>
      <c r="AF1263" s="178">
        <f>IF(Q1263&gt;0,VLOOKUP(H1263,Leistungszahlen!$A$11:$C$158,3,),0)</f>
        <v>0</v>
      </c>
      <c r="AG1263" s="178">
        <f>IF(R1263&gt;0,VLOOKUP(H1263,Leistungszahlen!$A$11:$F$158,6,),IF(T1263&gt;0,VLOOKUP(H1263,Leistungszahlen!$A$11:$F$158,6,),0))</f>
        <v>0</v>
      </c>
      <c r="AH1263" s="179" t="e">
        <f t="shared" si="618"/>
        <v>#DIV/0!</v>
      </c>
      <c r="AI1263" s="179">
        <f t="shared" si="619"/>
        <v>0</v>
      </c>
      <c r="AJ1263" s="179">
        <f t="shared" si="620"/>
        <v>0</v>
      </c>
      <c r="AK1263" s="179">
        <f t="shared" si="621"/>
        <v>0</v>
      </c>
      <c r="AL1263" s="179">
        <f t="shared" si="622"/>
        <v>0</v>
      </c>
      <c r="AM1263" s="180">
        <f>IF(L1263=1,Stundensätze!$D$13,IF(L1263=2,Stundensätze!$D$17,IF(L1263=4,Stundensätze!$D$21,"")))</f>
        <v>0</v>
      </c>
      <c r="AN1263" s="180">
        <f>IF(L1263=1,Stundensätze!$D$15,IF(L1263=2,Stundensätze!$D$19,IF(L1263=4,Stundensätze!$D$23,"")))</f>
        <v>0</v>
      </c>
      <c r="AO1263" s="180" t="e">
        <f t="shared" si="628"/>
        <v>#DIV/0!</v>
      </c>
      <c r="AP1263" s="180">
        <f t="shared" si="629"/>
        <v>0</v>
      </c>
      <c r="AQ1263" s="192" t="e">
        <f t="shared" si="630"/>
        <v>#DIV/0!</v>
      </c>
      <c r="AR1263" s="192" t="e">
        <f t="shared" si="631"/>
        <v>#DIV/0!</v>
      </c>
      <c r="AS1263" s="193" t="e">
        <f t="shared" si="632"/>
        <v>#DIV/0!</v>
      </c>
      <c r="AT1263" s="258" t="str">
        <f>IF(K1263=0,0,VLOOKUP(K1263,Kostenstellen!A:B,2,FALSE))</f>
        <v xml:space="preserve">Salinenklinik </v>
      </c>
      <c r="AU1263" s="68" t="str">
        <f t="shared" si="614"/>
        <v>B</v>
      </c>
      <c r="AV1263" s="68" t="str">
        <f t="shared" si="615"/>
        <v/>
      </c>
      <c r="AW1263" s="68">
        <f>IF(AF1263=0,0,VLOOKUP($H1263,Leistungszahlen!$A$11:$H$158,4,FALSE))</f>
        <v>0</v>
      </c>
      <c r="AX1263" s="68">
        <f>IF(AF1263=0,0,VLOOKUP($H1263,Leistungszahlen!$A$11:$H$158,5,FALSE))</f>
        <v>0</v>
      </c>
      <c r="AY1263" s="68">
        <f>IF(AG1263=0,0,VLOOKUP($H1263,Leistungszahlen!$A$11:$H$158,6,FALSE))</f>
        <v>0</v>
      </c>
      <c r="AZ1263" s="68">
        <f t="shared" si="616"/>
        <v>0</v>
      </c>
      <c r="BA1263" s="68">
        <f t="shared" si="617"/>
        <v>0</v>
      </c>
      <c r="BC1263" s="68">
        <f t="shared" si="633"/>
        <v>0</v>
      </c>
      <c r="BD1263" s="285"/>
    </row>
    <row r="1264" spans="1:56" s="68" customFormat="1">
      <c r="A1264" s="200"/>
      <c r="B1264" s="200"/>
      <c r="C1264" s="200" t="s">
        <v>420</v>
      </c>
      <c r="D1264" s="200" t="s">
        <v>199</v>
      </c>
      <c r="E1264" s="200" t="s">
        <v>351</v>
      </c>
      <c r="F1264" s="200" t="s">
        <v>1465</v>
      </c>
      <c r="G1264" s="200" t="s">
        <v>163</v>
      </c>
      <c r="H1264" s="201" t="s">
        <v>287</v>
      </c>
      <c r="I1264" s="202">
        <v>26.13</v>
      </c>
      <c r="J1264" s="200" t="s">
        <v>560</v>
      </c>
      <c r="K1264" s="176">
        <v>5</v>
      </c>
      <c r="L1264" s="176">
        <v>1</v>
      </c>
      <c r="M1264" s="176"/>
      <c r="N1264" s="286">
        <v>3</v>
      </c>
      <c r="O1264" s="286">
        <v>3</v>
      </c>
      <c r="P1264" s="176"/>
      <c r="Q1264" s="203">
        <f t="shared" si="609"/>
        <v>3</v>
      </c>
      <c r="R1264" s="203">
        <f t="shared" si="610"/>
        <v>3</v>
      </c>
      <c r="S1264" s="203">
        <f t="shared" si="611"/>
        <v>0</v>
      </c>
      <c r="T1264" s="203">
        <f t="shared" si="612"/>
        <v>0</v>
      </c>
      <c r="U1264" s="203">
        <f t="shared" si="613"/>
        <v>0</v>
      </c>
      <c r="V1264" s="175">
        <f>IF(Q1264&gt;0,VLOOKUP(Q1264,Jahresfaktoren!$A$11:$B$24,2,),0)</f>
        <v>152</v>
      </c>
      <c r="W1264" s="175">
        <f>IF(R1264&gt;0,VLOOKUP(R1264,Jahresfaktoren!$D$11:$E$24,2,),0)</f>
        <v>150</v>
      </c>
      <c r="X1264" s="175">
        <f>IF(S1264&gt;0,VLOOKUP(S1264,Jahresfaktoren!$A$28:$B$29,2,),0)</f>
        <v>0</v>
      </c>
      <c r="Y1264" s="175">
        <f>IF(T1264&gt;0,VLOOKUP(T1264,Jahresfaktoren!$A$28:$B$29,2,),0)</f>
        <v>0</v>
      </c>
      <c r="Z1264" s="175">
        <f>IF(U1264&gt;0,VLOOKUP(U1264,Jahresfaktoren!$A$32:$B$33,2,),)</f>
        <v>0</v>
      </c>
      <c r="AA1264" s="177">
        <f t="shared" si="623"/>
        <v>3971.7599999999998</v>
      </c>
      <c r="AB1264" s="177">
        <f t="shared" si="624"/>
        <v>3919.5</v>
      </c>
      <c r="AC1264" s="177" t="str">
        <f t="shared" si="625"/>
        <v/>
      </c>
      <c r="AD1264" s="177" t="str">
        <f t="shared" si="626"/>
        <v/>
      </c>
      <c r="AE1264" s="177" t="str">
        <f t="shared" si="627"/>
        <v/>
      </c>
      <c r="AF1264" s="178">
        <f>IF(Q1264&gt;0,VLOOKUP(H1264,Leistungszahlen!$A$11:$C$158,3,),0)</f>
        <v>0</v>
      </c>
      <c r="AG1264" s="178">
        <f>IF(R1264&gt;0,VLOOKUP(H1264,Leistungszahlen!$A$11:$F$158,6,),IF(T1264&gt;0,VLOOKUP(H1264,Leistungszahlen!$A$11:$F$158,6,),0))</f>
        <v>0</v>
      </c>
      <c r="AH1264" s="179" t="e">
        <f t="shared" si="618"/>
        <v>#DIV/0!</v>
      </c>
      <c r="AI1264" s="179" t="e">
        <f t="shared" si="619"/>
        <v>#DIV/0!</v>
      </c>
      <c r="AJ1264" s="179">
        <f t="shared" si="620"/>
        <v>0</v>
      </c>
      <c r="AK1264" s="179">
        <f t="shared" si="621"/>
        <v>0</v>
      </c>
      <c r="AL1264" s="179">
        <f t="shared" si="622"/>
        <v>0</v>
      </c>
      <c r="AM1264" s="180">
        <f>IF(L1264=1,Stundensätze!$D$13,IF(L1264=2,Stundensätze!$D$17,IF(L1264=4,Stundensätze!$D$21,"")))</f>
        <v>0</v>
      </c>
      <c r="AN1264" s="180">
        <f>IF(L1264=1,Stundensätze!$D$15,IF(L1264=2,Stundensätze!$D$19,IF(L1264=4,Stundensätze!$D$23,"")))</f>
        <v>0</v>
      </c>
      <c r="AO1264" s="180" t="e">
        <f t="shared" si="628"/>
        <v>#DIV/0!</v>
      </c>
      <c r="AP1264" s="180">
        <f t="shared" si="629"/>
        <v>0</v>
      </c>
      <c r="AQ1264" s="192" t="e">
        <f t="shared" si="630"/>
        <v>#DIV/0!</v>
      </c>
      <c r="AR1264" s="192" t="e">
        <f t="shared" si="631"/>
        <v>#DIV/0!</v>
      </c>
      <c r="AS1264" s="193" t="e">
        <f t="shared" si="632"/>
        <v>#DIV/0!</v>
      </c>
      <c r="AT1264" s="258" t="str">
        <f>IF(K1264=0,0,VLOOKUP(K1264,Kostenstellen!A:B,2,FALSE))</f>
        <v xml:space="preserve">Salinenklinik </v>
      </c>
      <c r="AU1264" s="68" t="str">
        <f t="shared" si="614"/>
        <v>A1</v>
      </c>
      <c r="AV1264" s="68" t="str">
        <f t="shared" si="615"/>
        <v>A1</v>
      </c>
      <c r="AW1264" s="68">
        <f>IF(AF1264=0,0,VLOOKUP($H1264,Leistungszahlen!$A$11:$H$158,4,FALSE))</f>
        <v>0</v>
      </c>
      <c r="AX1264" s="68">
        <f>IF(AF1264=0,0,VLOOKUP($H1264,Leistungszahlen!$A$11:$H$158,5,FALSE))</f>
        <v>0</v>
      </c>
      <c r="AY1264" s="68">
        <f>IF(AG1264=0,0,VLOOKUP($H1264,Leistungszahlen!$A$11:$H$158,6,FALSE))</f>
        <v>0</v>
      </c>
      <c r="AZ1264" s="68">
        <f t="shared" si="616"/>
        <v>0</v>
      </c>
      <c r="BA1264" s="68">
        <f t="shared" si="617"/>
        <v>0</v>
      </c>
      <c r="BC1264" s="68">
        <f t="shared" si="633"/>
        <v>0</v>
      </c>
      <c r="BD1264" s="285"/>
    </row>
    <row r="1265" spans="1:56" s="68" customFormat="1">
      <c r="A1265" s="200"/>
      <c r="B1265" s="200"/>
      <c r="C1265" s="200" t="s">
        <v>420</v>
      </c>
      <c r="D1265" s="200" t="s">
        <v>199</v>
      </c>
      <c r="E1265" s="200" t="s">
        <v>351</v>
      </c>
      <c r="F1265" s="200" t="s">
        <v>1465</v>
      </c>
      <c r="G1265" s="200" t="s">
        <v>251</v>
      </c>
      <c r="H1265" s="201" t="s">
        <v>200</v>
      </c>
      <c r="I1265" s="202">
        <v>5.41</v>
      </c>
      <c r="J1265" s="200" t="s">
        <v>778</v>
      </c>
      <c r="K1265" s="176">
        <v>5</v>
      </c>
      <c r="L1265" s="176">
        <v>1</v>
      </c>
      <c r="M1265" s="176"/>
      <c r="N1265" s="286">
        <v>6</v>
      </c>
      <c r="O1265" s="286"/>
      <c r="P1265" s="176"/>
      <c r="Q1265" s="203">
        <f t="shared" si="609"/>
        <v>6</v>
      </c>
      <c r="R1265" s="203">
        <f t="shared" si="610"/>
        <v>0</v>
      </c>
      <c r="S1265" s="203">
        <f t="shared" si="611"/>
        <v>0</v>
      </c>
      <c r="T1265" s="203">
        <f t="shared" si="612"/>
        <v>0</v>
      </c>
      <c r="U1265" s="203">
        <f t="shared" si="613"/>
        <v>0</v>
      </c>
      <c r="V1265" s="175">
        <f>IF(Q1265&gt;0,VLOOKUP(Q1265,Jahresfaktoren!$A$11:$B$24,2,),0)</f>
        <v>302</v>
      </c>
      <c r="W1265" s="175">
        <f>IF(R1265&gt;0,VLOOKUP(R1265,Jahresfaktoren!$D$11:$E$24,2,),0)</f>
        <v>0</v>
      </c>
      <c r="X1265" s="175">
        <f>IF(S1265&gt;0,VLOOKUP(S1265,Jahresfaktoren!$A$28:$B$29,2,),0)</f>
        <v>0</v>
      </c>
      <c r="Y1265" s="175">
        <f>IF(T1265&gt;0,VLOOKUP(T1265,Jahresfaktoren!$A$28:$B$29,2,),0)</f>
        <v>0</v>
      </c>
      <c r="Z1265" s="175">
        <f>IF(U1265&gt;0,VLOOKUP(U1265,Jahresfaktoren!$A$32:$B$33,2,),)</f>
        <v>0</v>
      </c>
      <c r="AA1265" s="177">
        <f t="shared" si="623"/>
        <v>1633.82</v>
      </c>
      <c r="AB1265" s="177" t="str">
        <f t="shared" si="624"/>
        <v/>
      </c>
      <c r="AC1265" s="177" t="str">
        <f t="shared" si="625"/>
        <v/>
      </c>
      <c r="AD1265" s="177" t="str">
        <f t="shared" si="626"/>
        <v/>
      </c>
      <c r="AE1265" s="177" t="str">
        <f t="shared" si="627"/>
        <v/>
      </c>
      <c r="AF1265" s="178">
        <f>IF(Q1265&gt;0,VLOOKUP(H1265,Leistungszahlen!$A$11:$C$158,3,),0)</f>
        <v>0</v>
      </c>
      <c r="AG1265" s="178">
        <f>IF(R1265&gt;0,VLOOKUP(H1265,Leistungszahlen!$A$11:$F$158,6,),IF(T1265&gt;0,VLOOKUP(H1265,Leistungszahlen!$A$11:$F$158,6,),0))</f>
        <v>0</v>
      </c>
      <c r="AH1265" s="179" t="e">
        <f t="shared" si="618"/>
        <v>#DIV/0!</v>
      </c>
      <c r="AI1265" s="179">
        <f t="shared" si="619"/>
        <v>0</v>
      </c>
      <c r="AJ1265" s="179">
        <f t="shared" si="620"/>
        <v>0</v>
      </c>
      <c r="AK1265" s="179">
        <f t="shared" si="621"/>
        <v>0</v>
      </c>
      <c r="AL1265" s="179">
        <f t="shared" si="622"/>
        <v>0</v>
      </c>
      <c r="AM1265" s="180">
        <f>IF(L1265=1,Stundensätze!$D$13,IF(L1265=2,Stundensätze!$D$17,IF(L1265=4,Stundensätze!$D$21,"")))</f>
        <v>0</v>
      </c>
      <c r="AN1265" s="180">
        <f>IF(L1265=1,Stundensätze!$D$15,IF(L1265=2,Stundensätze!$D$19,IF(L1265=4,Stundensätze!$D$23,"")))</f>
        <v>0</v>
      </c>
      <c r="AO1265" s="180" t="e">
        <f t="shared" si="628"/>
        <v>#DIV/0!</v>
      </c>
      <c r="AP1265" s="180">
        <f t="shared" si="629"/>
        <v>0</v>
      </c>
      <c r="AQ1265" s="192" t="e">
        <f t="shared" si="630"/>
        <v>#DIV/0!</v>
      </c>
      <c r="AR1265" s="192" t="e">
        <f t="shared" si="631"/>
        <v>#DIV/0!</v>
      </c>
      <c r="AS1265" s="193" t="e">
        <f t="shared" si="632"/>
        <v>#DIV/0!</v>
      </c>
      <c r="AT1265" s="258" t="str">
        <f>IF(K1265=0,0,VLOOKUP(K1265,Kostenstellen!A:B,2,FALSE))</f>
        <v xml:space="preserve">Salinenklinik </v>
      </c>
      <c r="AU1265" s="68" t="str">
        <f t="shared" si="614"/>
        <v>B</v>
      </c>
      <c r="AV1265" s="68" t="str">
        <f t="shared" si="615"/>
        <v/>
      </c>
      <c r="AW1265" s="68">
        <f>IF(AF1265=0,0,VLOOKUP($H1265,Leistungszahlen!$A$11:$H$158,4,FALSE))</f>
        <v>0</v>
      </c>
      <c r="AX1265" s="68">
        <f>IF(AF1265=0,0,VLOOKUP($H1265,Leistungszahlen!$A$11:$H$158,5,FALSE))</f>
        <v>0</v>
      </c>
      <c r="AY1265" s="68">
        <f>IF(AG1265=0,0,VLOOKUP($H1265,Leistungszahlen!$A$11:$H$158,6,FALSE))</f>
        <v>0</v>
      </c>
      <c r="AZ1265" s="68">
        <f t="shared" si="616"/>
        <v>0</v>
      </c>
      <c r="BA1265" s="68">
        <f t="shared" si="617"/>
        <v>0</v>
      </c>
      <c r="BC1265" s="68">
        <f t="shared" si="633"/>
        <v>0</v>
      </c>
      <c r="BD1265" s="285"/>
    </row>
    <row r="1266" spans="1:56" s="68" customFormat="1">
      <c r="A1266" s="200"/>
      <c r="B1266" s="200"/>
      <c r="C1266" s="200" t="s">
        <v>420</v>
      </c>
      <c r="D1266" s="200" t="s">
        <v>199</v>
      </c>
      <c r="E1266" s="200" t="s">
        <v>351</v>
      </c>
      <c r="F1266" s="200" t="s">
        <v>1466</v>
      </c>
      <c r="G1266" s="200" t="s">
        <v>163</v>
      </c>
      <c r="H1266" s="201" t="s">
        <v>287</v>
      </c>
      <c r="I1266" s="202">
        <v>26.13</v>
      </c>
      <c r="J1266" s="200" t="s">
        <v>560</v>
      </c>
      <c r="K1266" s="176">
        <v>5</v>
      </c>
      <c r="L1266" s="176">
        <v>1</v>
      </c>
      <c r="M1266" s="176"/>
      <c r="N1266" s="286">
        <v>3</v>
      </c>
      <c r="O1266" s="286">
        <v>3</v>
      </c>
      <c r="P1266" s="176"/>
      <c r="Q1266" s="203">
        <f t="shared" si="609"/>
        <v>3</v>
      </c>
      <c r="R1266" s="203">
        <f t="shared" si="610"/>
        <v>3</v>
      </c>
      <c r="S1266" s="203">
        <f t="shared" si="611"/>
        <v>0</v>
      </c>
      <c r="T1266" s="203">
        <f t="shared" si="612"/>
        <v>0</v>
      </c>
      <c r="U1266" s="203">
        <f t="shared" si="613"/>
        <v>0</v>
      </c>
      <c r="V1266" s="175">
        <f>IF(Q1266&gt;0,VLOOKUP(Q1266,Jahresfaktoren!$A$11:$B$24,2,),0)</f>
        <v>152</v>
      </c>
      <c r="W1266" s="175">
        <f>IF(R1266&gt;0,VLOOKUP(R1266,Jahresfaktoren!$D$11:$E$24,2,),0)</f>
        <v>150</v>
      </c>
      <c r="X1266" s="175">
        <f>IF(S1266&gt;0,VLOOKUP(S1266,Jahresfaktoren!$A$28:$B$29,2,),0)</f>
        <v>0</v>
      </c>
      <c r="Y1266" s="175">
        <f>IF(T1266&gt;0,VLOOKUP(T1266,Jahresfaktoren!$A$28:$B$29,2,),0)</f>
        <v>0</v>
      </c>
      <c r="Z1266" s="175">
        <f>IF(U1266&gt;0,VLOOKUP(U1266,Jahresfaktoren!$A$32:$B$33,2,),)</f>
        <v>0</v>
      </c>
      <c r="AA1266" s="177">
        <f t="shared" si="623"/>
        <v>3971.7599999999998</v>
      </c>
      <c r="AB1266" s="177">
        <f t="shared" si="624"/>
        <v>3919.5</v>
      </c>
      <c r="AC1266" s="177" t="str">
        <f t="shared" si="625"/>
        <v/>
      </c>
      <c r="AD1266" s="177" t="str">
        <f t="shared" si="626"/>
        <v/>
      </c>
      <c r="AE1266" s="177" t="str">
        <f t="shared" si="627"/>
        <v/>
      </c>
      <c r="AF1266" s="178">
        <f>IF(Q1266&gt;0,VLOOKUP(H1266,Leistungszahlen!$A$11:$C$158,3,),0)</f>
        <v>0</v>
      </c>
      <c r="AG1266" s="178">
        <f>IF(R1266&gt;0,VLOOKUP(H1266,Leistungszahlen!$A$11:$F$158,6,),IF(T1266&gt;0,VLOOKUP(H1266,Leistungszahlen!$A$11:$F$158,6,),0))</f>
        <v>0</v>
      </c>
      <c r="AH1266" s="179" t="e">
        <f t="shared" si="618"/>
        <v>#DIV/0!</v>
      </c>
      <c r="AI1266" s="179" t="e">
        <f t="shared" si="619"/>
        <v>#DIV/0!</v>
      </c>
      <c r="AJ1266" s="179">
        <f t="shared" si="620"/>
        <v>0</v>
      </c>
      <c r="AK1266" s="179">
        <f t="shared" si="621"/>
        <v>0</v>
      </c>
      <c r="AL1266" s="179">
        <f t="shared" si="622"/>
        <v>0</v>
      </c>
      <c r="AM1266" s="180">
        <f>IF(L1266=1,Stundensätze!$D$13,IF(L1266=2,Stundensätze!$D$17,IF(L1266=4,Stundensätze!$D$21,"")))</f>
        <v>0</v>
      </c>
      <c r="AN1266" s="180">
        <f>IF(L1266=1,Stundensätze!$D$15,IF(L1266=2,Stundensätze!$D$19,IF(L1266=4,Stundensätze!$D$23,"")))</f>
        <v>0</v>
      </c>
      <c r="AO1266" s="180" t="e">
        <f t="shared" si="628"/>
        <v>#DIV/0!</v>
      </c>
      <c r="AP1266" s="180">
        <f t="shared" si="629"/>
        <v>0</v>
      </c>
      <c r="AQ1266" s="192" t="e">
        <f t="shared" si="630"/>
        <v>#DIV/0!</v>
      </c>
      <c r="AR1266" s="192" t="e">
        <f t="shared" si="631"/>
        <v>#DIV/0!</v>
      </c>
      <c r="AS1266" s="193" t="e">
        <f t="shared" si="632"/>
        <v>#DIV/0!</v>
      </c>
      <c r="AT1266" s="258" t="str">
        <f>IF(K1266=0,0,VLOOKUP(K1266,Kostenstellen!A:B,2,FALSE))</f>
        <v xml:space="preserve">Salinenklinik </v>
      </c>
      <c r="AU1266" s="68" t="str">
        <f t="shared" si="614"/>
        <v>A1</v>
      </c>
      <c r="AV1266" s="68" t="str">
        <f t="shared" si="615"/>
        <v>A1</v>
      </c>
      <c r="AW1266" s="68">
        <f>IF(AF1266=0,0,VLOOKUP($H1266,Leistungszahlen!$A$11:$H$158,4,FALSE))</f>
        <v>0</v>
      </c>
      <c r="AX1266" s="68">
        <f>IF(AF1266=0,0,VLOOKUP($H1266,Leistungszahlen!$A$11:$H$158,5,FALSE))</f>
        <v>0</v>
      </c>
      <c r="AY1266" s="68">
        <f>IF(AG1266=0,0,VLOOKUP($H1266,Leistungszahlen!$A$11:$H$158,6,FALSE))</f>
        <v>0</v>
      </c>
      <c r="AZ1266" s="68">
        <f t="shared" si="616"/>
        <v>0</v>
      </c>
      <c r="BA1266" s="68">
        <f t="shared" si="617"/>
        <v>0</v>
      </c>
      <c r="BC1266" s="68">
        <f t="shared" si="633"/>
        <v>0</v>
      </c>
      <c r="BD1266" s="285"/>
    </row>
    <row r="1267" spans="1:56" s="68" customFormat="1">
      <c r="A1267" s="200"/>
      <c r="B1267" s="200"/>
      <c r="C1267" s="200" t="s">
        <v>420</v>
      </c>
      <c r="D1267" s="200" t="s">
        <v>199</v>
      </c>
      <c r="E1267" s="200" t="s">
        <v>351</v>
      </c>
      <c r="F1267" s="200" t="s">
        <v>1466</v>
      </c>
      <c r="G1267" s="200" t="s">
        <v>251</v>
      </c>
      <c r="H1267" s="201" t="s">
        <v>200</v>
      </c>
      <c r="I1267" s="202">
        <v>5.41</v>
      </c>
      <c r="J1267" s="200" t="s">
        <v>778</v>
      </c>
      <c r="K1267" s="176">
        <v>5</v>
      </c>
      <c r="L1267" s="176">
        <v>1</v>
      </c>
      <c r="M1267" s="176"/>
      <c r="N1267" s="286">
        <v>6</v>
      </c>
      <c r="O1267" s="286"/>
      <c r="P1267" s="176"/>
      <c r="Q1267" s="203">
        <f t="shared" si="609"/>
        <v>6</v>
      </c>
      <c r="R1267" s="203">
        <f t="shared" si="610"/>
        <v>0</v>
      </c>
      <c r="S1267" s="203">
        <f t="shared" si="611"/>
        <v>0</v>
      </c>
      <c r="T1267" s="203">
        <f t="shared" si="612"/>
        <v>0</v>
      </c>
      <c r="U1267" s="203">
        <f t="shared" si="613"/>
        <v>0</v>
      </c>
      <c r="V1267" s="175">
        <f>IF(Q1267&gt;0,VLOOKUP(Q1267,Jahresfaktoren!$A$11:$B$24,2,),0)</f>
        <v>302</v>
      </c>
      <c r="W1267" s="175">
        <f>IF(R1267&gt;0,VLOOKUP(R1267,Jahresfaktoren!$D$11:$E$24,2,),0)</f>
        <v>0</v>
      </c>
      <c r="X1267" s="175">
        <f>IF(S1267&gt;0,VLOOKUP(S1267,Jahresfaktoren!$A$28:$B$29,2,),0)</f>
        <v>0</v>
      </c>
      <c r="Y1267" s="175">
        <f>IF(T1267&gt;0,VLOOKUP(T1267,Jahresfaktoren!$A$28:$B$29,2,),0)</f>
        <v>0</v>
      </c>
      <c r="Z1267" s="175">
        <f>IF(U1267&gt;0,VLOOKUP(U1267,Jahresfaktoren!$A$32:$B$33,2,),)</f>
        <v>0</v>
      </c>
      <c r="AA1267" s="177">
        <f t="shared" si="623"/>
        <v>1633.82</v>
      </c>
      <c r="AB1267" s="177" t="str">
        <f t="shared" si="624"/>
        <v/>
      </c>
      <c r="AC1267" s="177" t="str">
        <f t="shared" si="625"/>
        <v/>
      </c>
      <c r="AD1267" s="177" t="str">
        <f t="shared" si="626"/>
        <v/>
      </c>
      <c r="AE1267" s="177" t="str">
        <f t="shared" si="627"/>
        <v/>
      </c>
      <c r="AF1267" s="178">
        <f>IF(Q1267&gt;0,VLOOKUP(H1267,Leistungszahlen!$A$11:$C$158,3,),0)</f>
        <v>0</v>
      </c>
      <c r="AG1267" s="178">
        <f>IF(R1267&gt;0,VLOOKUP(H1267,Leistungszahlen!$A$11:$F$158,6,),IF(T1267&gt;0,VLOOKUP(H1267,Leistungszahlen!$A$11:$F$158,6,),0))</f>
        <v>0</v>
      </c>
      <c r="AH1267" s="179" t="e">
        <f t="shared" si="618"/>
        <v>#DIV/0!</v>
      </c>
      <c r="AI1267" s="179">
        <f t="shared" si="619"/>
        <v>0</v>
      </c>
      <c r="AJ1267" s="179">
        <f t="shared" si="620"/>
        <v>0</v>
      </c>
      <c r="AK1267" s="179">
        <f t="shared" si="621"/>
        <v>0</v>
      </c>
      <c r="AL1267" s="179">
        <f t="shared" si="622"/>
        <v>0</v>
      </c>
      <c r="AM1267" s="180">
        <f>IF(L1267=1,Stundensätze!$D$13,IF(L1267=2,Stundensätze!$D$17,IF(L1267=4,Stundensätze!$D$21,"")))</f>
        <v>0</v>
      </c>
      <c r="AN1267" s="180">
        <f>IF(L1267=1,Stundensätze!$D$15,IF(L1267=2,Stundensätze!$D$19,IF(L1267=4,Stundensätze!$D$23,"")))</f>
        <v>0</v>
      </c>
      <c r="AO1267" s="180" t="e">
        <f t="shared" si="628"/>
        <v>#DIV/0!</v>
      </c>
      <c r="AP1267" s="180">
        <f t="shared" si="629"/>
        <v>0</v>
      </c>
      <c r="AQ1267" s="192" t="e">
        <f t="shared" si="630"/>
        <v>#DIV/0!</v>
      </c>
      <c r="AR1267" s="192" t="e">
        <f t="shared" si="631"/>
        <v>#DIV/0!</v>
      </c>
      <c r="AS1267" s="193" t="e">
        <f t="shared" si="632"/>
        <v>#DIV/0!</v>
      </c>
      <c r="AT1267" s="258" t="str">
        <f>IF(K1267=0,0,VLOOKUP(K1267,Kostenstellen!A:B,2,FALSE))</f>
        <v xml:space="preserve">Salinenklinik </v>
      </c>
      <c r="AU1267" s="68" t="str">
        <f t="shared" si="614"/>
        <v>B</v>
      </c>
      <c r="AV1267" s="68" t="str">
        <f t="shared" si="615"/>
        <v/>
      </c>
      <c r="AW1267" s="68">
        <f>IF(AF1267=0,0,VLOOKUP($H1267,Leistungszahlen!$A$11:$H$158,4,FALSE))</f>
        <v>0</v>
      </c>
      <c r="AX1267" s="68">
        <f>IF(AF1267=0,0,VLOOKUP($H1267,Leistungszahlen!$A$11:$H$158,5,FALSE))</f>
        <v>0</v>
      </c>
      <c r="AY1267" s="68">
        <f>IF(AG1267=0,0,VLOOKUP($H1267,Leistungszahlen!$A$11:$H$158,6,FALSE))</f>
        <v>0</v>
      </c>
      <c r="AZ1267" s="68">
        <f t="shared" si="616"/>
        <v>0</v>
      </c>
      <c r="BA1267" s="68">
        <f t="shared" si="617"/>
        <v>0</v>
      </c>
      <c r="BC1267" s="68">
        <f t="shared" si="633"/>
        <v>0</v>
      </c>
      <c r="BD1267" s="285"/>
    </row>
    <row r="1268" spans="1:56" s="68" customFormat="1">
      <c r="A1268" s="200"/>
      <c r="B1268" s="200"/>
      <c r="C1268" s="200" t="s">
        <v>420</v>
      </c>
      <c r="D1268" s="200" t="s">
        <v>199</v>
      </c>
      <c r="E1268" s="200" t="s">
        <v>351</v>
      </c>
      <c r="F1268" s="200" t="s">
        <v>1467</v>
      </c>
      <c r="G1268" s="200" t="s">
        <v>163</v>
      </c>
      <c r="H1268" s="201" t="s">
        <v>287</v>
      </c>
      <c r="I1268" s="202">
        <v>21.55</v>
      </c>
      <c r="J1268" s="200" t="s">
        <v>560</v>
      </c>
      <c r="K1268" s="176">
        <v>5</v>
      </c>
      <c r="L1268" s="176">
        <v>1</v>
      </c>
      <c r="M1268" s="176"/>
      <c r="N1268" s="286">
        <v>3</v>
      </c>
      <c r="O1268" s="286">
        <v>3</v>
      </c>
      <c r="P1268" s="176"/>
      <c r="Q1268" s="203">
        <f t="shared" si="609"/>
        <v>3</v>
      </c>
      <c r="R1268" s="203">
        <f t="shared" si="610"/>
        <v>3</v>
      </c>
      <c r="S1268" s="203">
        <f t="shared" si="611"/>
        <v>0</v>
      </c>
      <c r="T1268" s="203">
        <f t="shared" si="612"/>
        <v>0</v>
      </c>
      <c r="U1268" s="203">
        <f t="shared" si="613"/>
        <v>0</v>
      </c>
      <c r="V1268" s="175">
        <f>IF(Q1268&gt;0,VLOOKUP(Q1268,Jahresfaktoren!$A$11:$B$24,2,),0)</f>
        <v>152</v>
      </c>
      <c r="W1268" s="175">
        <f>IF(R1268&gt;0,VLOOKUP(R1268,Jahresfaktoren!$D$11:$E$24,2,),0)</f>
        <v>150</v>
      </c>
      <c r="X1268" s="175">
        <f>IF(S1268&gt;0,VLOOKUP(S1268,Jahresfaktoren!$A$28:$B$29,2,),0)</f>
        <v>0</v>
      </c>
      <c r="Y1268" s="175">
        <f>IF(T1268&gt;0,VLOOKUP(T1268,Jahresfaktoren!$A$28:$B$29,2,),0)</f>
        <v>0</v>
      </c>
      <c r="Z1268" s="175">
        <f>IF(U1268&gt;0,VLOOKUP(U1268,Jahresfaktoren!$A$32:$B$33,2,),)</f>
        <v>0</v>
      </c>
      <c r="AA1268" s="177">
        <f t="shared" si="623"/>
        <v>3275.6</v>
      </c>
      <c r="AB1268" s="177">
        <f t="shared" si="624"/>
        <v>3232.5</v>
      </c>
      <c r="AC1268" s="177" t="str">
        <f t="shared" si="625"/>
        <v/>
      </c>
      <c r="AD1268" s="177" t="str">
        <f t="shared" si="626"/>
        <v/>
      </c>
      <c r="AE1268" s="177" t="str">
        <f t="shared" si="627"/>
        <v/>
      </c>
      <c r="AF1268" s="178">
        <f>IF(Q1268&gt;0,VLOOKUP(H1268,Leistungszahlen!$A$11:$C$158,3,),0)</f>
        <v>0</v>
      </c>
      <c r="AG1268" s="178">
        <f>IF(R1268&gt;0,VLOOKUP(H1268,Leistungszahlen!$A$11:$F$158,6,),IF(T1268&gt;0,VLOOKUP(H1268,Leistungszahlen!$A$11:$F$158,6,),0))</f>
        <v>0</v>
      </c>
      <c r="AH1268" s="179" t="e">
        <f t="shared" si="618"/>
        <v>#DIV/0!</v>
      </c>
      <c r="AI1268" s="179" t="e">
        <f t="shared" si="619"/>
        <v>#DIV/0!</v>
      </c>
      <c r="AJ1268" s="179">
        <f t="shared" si="620"/>
        <v>0</v>
      </c>
      <c r="AK1268" s="179">
        <f t="shared" si="621"/>
        <v>0</v>
      </c>
      <c r="AL1268" s="179">
        <f t="shared" si="622"/>
        <v>0</v>
      </c>
      <c r="AM1268" s="180">
        <f>IF(L1268=1,Stundensätze!$D$13,IF(L1268=2,Stundensätze!$D$17,IF(L1268=4,Stundensätze!$D$21,"")))</f>
        <v>0</v>
      </c>
      <c r="AN1268" s="180">
        <f>IF(L1268=1,Stundensätze!$D$15,IF(L1268=2,Stundensätze!$D$19,IF(L1268=4,Stundensätze!$D$23,"")))</f>
        <v>0</v>
      </c>
      <c r="AO1268" s="180" t="e">
        <f t="shared" si="628"/>
        <v>#DIV/0!</v>
      </c>
      <c r="AP1268" s="180">
        <f t="shared" si="629"/>
        <v>0</v>
      </c>
      <c r="AQ1268" s="192" t="e">
        <f t="shared" si="630"/>
        <v>#DIV/0!</v>
      </c>
      <c r="AR1268" s="192" t="e">
        <f t="shared" si="631"/>
        <v>#DIV/0!</v>
      </c>
      <c r="AS1268" s="193" t="e">
        <f t="shared" si="632"/>
        <v>#DIV/0!</v>
      </c>
      <c r="AT1268" s="258" t="str">
        <f>IF(K1268=0,0,VLOOKUP(K1268,Kostenstellen!A:B,2,FALSE))</f>
        <v xml:space="preserve">Salinenklinik </v>
      </c>
      <c r="AU1268" s="68" t="str">
        <f t="shared" si="614"/>
        <v>A1</v>
      </c>
      <c r="AV1268" s="68" t="str">
        <f t="shared" si="615"/>
        <v>A1</v>
      </c>
      <c r="AW1268" s="68">
        <f>IF(AF1268=0,0,VLOOKUP($H1268,Leistungszahlen!$A$11:$H$158,4,FALSE))</f>
        <v>0</v>
      </c>
      <c r="AX1268" s="68">
        <f>IF(AF1268=0,0,VLOOKUP($H1268,Leistungszahlen!$A$11:$H$158,5,FALSE))</f>
        <v>0</v>
      </c>
      <c r="AY1268" s="68">
        <f>IF(AG1268=0,0,VLOOKUP($H1268,Leistungszahlen!$A$11:$H$158,6,FALSE))</f>
        <v>0</v>
      </c>
      <c r="AZ1268" s="68">
        <f t="shared" si="616"/>
        <v>0</v>
      </c>
      <c r="BA1268" s="68">
        <f t="shared" si="617"/>
        <v>0</v>
      </c>
      <c r="BC1268" s="68">
        <f t="shared" si="633"/>
        <v>0</v>
      </c>
      <c r="BD1268" s="285"/>
    </row>
    <row r="1269" spans="1:56" s="68" customFormat="1">
      <c r="A1269" s="200"/>
      <c r="B1269" s="200"/>
      <c r="C1269" s="200" t="s">
        <v>420</v>
      </c>
      <c r="D1269" s="200" t="s">
        <v>199</v>
      </c>
      <c r="E1269" s="200" t="s">
        <v>351</v>
      </c>
      <c r="F1269" s="200" t="s">
        <v>1467</v>
      </c>
      <c r="G1269" s="200" t="s">
        <v>251</v>
      </c>
      <c r="H1269" s="201" t="s">
        <v>200</v>
      </c>
      <c r="I1269" s="202">
        <v>5.32</v>
      </c>
      <c r="J1269" s="200" t="s">
        <v>778</v>
      </c>
      <c r="K1269" s="176">
        <v>5</v>
      </c>
      <c r="L1269" s="176">
        <v>1</v>
      </c>
      <c r="M1269" s="176"/>
      <c r="N1269" s="286">
        <v>6</v>
      </c>
      <c r="O1269" s="286"/>
      <c r="P1269" s="176"/>
      <c r="Q1269" s="203">
        <f t="shared" si="609"/>
        <v>6</v>
      </c>
      <c r="R1269" s="203">
        <f t="shared" si="610"/>
        <v>0</v>
      </c>
      <c r="S1269" s="203">
        <f t="shared" si="611"/>
        <v>0</v>
      </c>
      <c r="T1269" s="203">
        <f t="shared" si="612"/>
        <v>0</v>
      </c>
      <c r="U1269" s="203">
        <f t="shared" si="613"/>
        <v>0</v>
      </c>
      <c r="V1269" s="175">
        <f>IF(Q1269&gt;0,VLOOKUP(Q1269,Jahresfaktoren!$A$11:$B$24,2,),0)</f>
        <v>302</v>
      </c>
      <c r="W1269" s="175">
        <f>IF(R1269&gt;0,VLOOKUP(R1269,Jahresfaktoren!$D$11:$E$24,2,),0)</f>
        <v>0</v>
      </c>
      <c r="X1269" s="175">
        <f>IF(S1269&gt;0,VLOOKUP(S1269,Jahresfaktoren!$A$28:$B$29,2,),0)</f>
        <v>0</v>
      </c>
      <c r="Y1269" s="175">
        <f>IF(T1269&gt;0,VLOOKUP(T1269,Jahresfaktoren!$A$28:$B$29,2,),0)</f>
        <v>0</v>
      </c>
      <c r="Z1269" s="175">
        <f>IF(U1269&gt;0,VLOOKUP(U1269,Jahresfaktoren!$A$32:$B$33,2,),)</f>
        <v>0</v>
      </c>
      <c r="AA1269" s="177">
        <f t="shared" si="623"/>
        <v>1606.64</v>
      </c>
      <c r="AB1269" s="177" t="str">
        <f t="shared" si="624"/>
        <v/>
      </c>
      <c r="AC1269" s="177" t="str">
        <f t="shared" si="625"/>
        <v/>
      </c>
      <c r="AD1269" s="177" t="str">
        <f t="shared" si="626"/>
        <v/>
      </c>
      <c r="AE1269" s="177" t="str">
        <f t="shared" si="627"/>
        <v/>
      </c>
      <c r="AF1269" s="178">
        <f>IF(Q1269&gt;0,VLOOKUP(H1269,Leistungszahlen!$A$11:$C$158,3,),0)</f>
        <v>0</v>
      </c>
      <c r="AG1269" s="178">
        <f>IF(R1269&gt;0,VLOOKUP(H1269,Leistungszahlen!$A$11:$F$158,6,),IF(T1269&gt;0,VLOOKUP(H1269,Leistungszahlen!$A$11:$F$158,6,),0))</f>
        <v>0</v>
      </c>
      <c r="AH1269" s="179" t="e">
        <f t="shared" si="618"/>
        <v>#DIV/0!</v>
      </c>
      <c r="AI1269" s="179">
        <f t="shared" si="619"/>
        <v>0</v>
      </c>
      <c r="AJ1269" s="179">
        <f t="shared" si="620"/>
        <v>0</v>
      </c>
      <c r="AK1269" s="179">
        <f t="shared" si="621"/>
        <v>0</v>
      </c>
      <c r="AL1269" s="179">
        <f t="shared" si="622"/>
        <v>0</v>
      </c>
      <c r="AM1269" s="180">
        <f>IF(L1269=1,Stundensätze!$D$13,IF(L1269=2,Stundensätze!$D$17,IF(L1269=4,Stundensätze!$D$21,"")))</f>
        <v>0</v>
      </c>
      <c r="AN1269" s="180">
        <f>IF(L1269=1,Stundensätze!$D$15,IF(L1269=2,Stundensätze!$D$19,IF(L1269=4,Stundensätze!$D$23,"")))</f>
        <v>0</v>
      </c>
      <c r="AO1269" s="180" t="e">
        <f t="shared" si="628"/>
        <v>#DIV/0!</v>
      </c>
      <c r="AP1269" s="180">
        <f t="shared" si="629"/>
        <v>0</v>
      </c>
      <c r="AQ1269" s="192" t="e">
        <f t="shared" si="630"/>
        <v>#DIV/0!</v>
      </c>
      <c r="AR1269" s="192" t="e">
        <f t="shared" si="631"/>
        <v>#DIV/0!</v>
      </c>
      <c r="AS1269" s="193" t="e">
        <f t="shared" si="632"/>
        <v>#DIV/0!</v>
      </c>
      <c r="AT1269" s="258" t="str">
        <f>IF(K1269=0,0,VLOOKUP(K1269,Kostenstellen!A:B,2,FALSE))</f>
        <v xml:space="preserve">Salinenklinik </v>
      </c>
      <c r="AU1269" s="68" t="str">
        <f t="shared" si="614"/>
        <v>B</v>
      </c>
      <c r="AV1269" s="68" t="str">
        <f t="shared" si="615"/>
        <v/>
      </c>
      <c r="AW1269" s="68">
        <f>IF(AF1269=0,0,VLOOKUP($H1269,Leistungszahlen!$A$11:$H$158,4,FALSE))</f>
        <v>0</v>
      </c>
      <c r="AX1269" s="68">
        <f>IF(AF1269=0,0,VLOOKUP($H1269,Leistungszahlen!$A$11:$H$158,5,FALSE))</f>
        <v>0</v>
      </c>
      <c r="AY1269" s="68">
        <f>IF(AG1269=0,0,VLOOKUP($H1269,Leistungszahlen!$A$11:$H$158,6,FALSE))</f>
        <v>0</v>
      </c>
      <c r="AZ1269" s="68">
        <f t="shared" si="616"/>
        <v>0</v>
      </c>
      <c r="BA1269" s="68">
        <f t="shared" si="617"/>
        <v>0</v>
      </c>
      <c r="BC1269" s="68">
        <f t="shared" si="633"/>
        <v>0</v>
      </c>
      <c r="BD1269" s="285"/>
    </row>
    <row r="1270" spans="1:56" s="68" customFormat="1">
      <c r="A1270" s="200"/>
      <c r="B1270" s="200"/>
      <c r="C1270" s="200" t="s">
        <v>420</v>
      </c>
      <c r="D1270" s="200" t="s">
        <v>199</v>
      </c>
      <c r="E1270" s="200" t="s">
        <v>351</v>
      </c>
      <c r="F1270" s="200" t="s">
        <v>1468</v>
      </c>
      <c r="G1270" s="200" t="s">
        <v>163</v>
      </c>
      <c r="H1270" s="201" t="s">
        <v>287</v>
      </c>
      <c r="I1270" s="202">
        <v>21.55</v>
      </c>
      <c r="J1270" s="200" t="s">
        <v>560</v>
      </c>
      <c r="K1270" s="176">
        <v>5</v>
      </c>
      <c r="L1270" s="176">
        <v>1</v>
      </c>
      <c r="M1270" s="176"/>
      <c r="N1270" s="286">
        <v>3</v>
      </c>
      <c r="O1270" s="286">
        <v>3</v>
      </c>
      <c r="P1270" s="176"/>
      <c r="Q1270" s="203">
        <f t="shared" si="609"/>
        <v>3</v>
      </c>
      <c r="R1270" s="203">
        <f t="shared" si="610"/>
        <v>3</v>
      </c>
      <c r="S1270" s="203">
        <f t="shared" si="611"/>
        <v>0</v>
      </c>
      <c r="T1270" s="203">
        <f t="shared" si="612"/>
        <v>0</v>
      </c>
      <c r="U1270" s="203">
        <f t="shared" si="613"/>
        <v>0</v>
      </c>
      <c r="V1270" s="175">
        <f>IF(Q1270&gt;0,VLOOKUP(Q1270,Jahresfaktoren!$A$11:$B$24,2,),0)</f>
        <v>152</v>
      </c>
      <c r="W1270" s="175">
        <f>IF(R1270&gt;0,VLOOKUP(R1270,Jahresfaktoren!$D$11:$E$24,2,),0)</f>
        <v>150</v>
      </c>
      <c r="X1270" s="175">
        <f>IF(S1270&gt;0,VLOOKUP(S1270,Jahresfaktoren!$A$28:$B$29,2,),0)</f>
        <v>0</v>
      </c>
      <c r="Y1270" s="175">
        <f>IF(T1270&gt;0,VLOOKUP(T1270,Jahresfaktoren!$A$28:$B$29,2,),0)</f>
        <v>0</v>
      </c>
      <c r="Z1270" s="175">
        <f>IF(U1270&gt;0,VLOOKUP(U1270,Jahresfaktoren!$A$32:$B$33,2,),)</f>
        <v>0</v>
      </c>
      <c r="AA1270" s="177">
        <f t="shared" si="623"/>
        <v>3275.6</v>
      </c>
      <c r="AB1270" s="177">
        <f t="shared" si="624"/>
        <v>3232.5</v>
      </c>
      <c r="AC1270" s="177" t="str">
        <f t="shared" si="625"/>
        <v/>
      </c>
      <c r="AD1270" s="177" t="str">
        <f t="shared" si="626"/>
        <v/>
      </c>
      <c r="AE1270" s="177" t="str">
        <f t="shared" si="627"/>
        <v/>
      </c>
      <c r="AF1270" s="178">
        <f>IF(Q1270&gt;0,VLOOKUP(H1270,Leistungszahlen!$A$11:$C$158,3,),0)</f>
        <v>0</v>
      </c>
      <c r="AG1270" s="178">
        <f>IF(R1270&gt;0,VLOOKUP(H1270,Leistungszahlen!$A$11:$F$158,6,),IF(T1270&gt;0,VLOOKUP(H1270,Leistungszahlen!$A$11:$F$158,6,),0))</f>
        <v>0</v>
      </c>
      <c r="AH1270" s="179" t="e">
        <f t="shared" si="618"/>
        <v>#DIV/0!</v>
      </c>
      <c r="AI1270" s="179" t="e">
        <f t="shared" si="619"/>
        <v>#DIV/0!</v>
      </c>
      <c r="AJ1270" s="179">
        <f t="shared" si="620"/>
        <v>0</v>
      </c>
      <c r="AK1270" s="179">
        <f t="shared" si="621"/>
        <v>0</v>
      </c>
      <c r="AL1270" s="179">
        <f t="shared" si="622"/>
        <v>0</v>
      </c>
      <c r="AM1270" s="180">
        <f>IF(L1270=1,Stundensätze!$D$13,IF(L1270=2,Stundensätze!$D$17,IF(L1270=4,Stundensätze!$D$21,"")))</f>
        <v>0</v>
      </c>
      <c r="AN1270" s="180">
        <f>IF(L1270=1,Stundensätze!$D$15,IF(L1270=2,Stundensätze!$D$19,IF(L1270=4,Stundensätze!$D$23,"")))</f>
        <v>0</v>
      </c>
      <c r="AO1270" s="180" t="e">
        <f t="shared" si="628"/>
        <v>#DIV/0!</v>
      </c>
      <c r="AP1270" s="180">
        <f t="shared" si="629"/>
        <v>0</v>
      </c>
      <c r="AQ1270" s="192" t="e">
        <f t="shared" si="630"/>
        <v>#DIV/0!</v>
      </c>
      <c r="AR1270" s="192" t="e">
        <f t="shared" si="631"/>
        <v>#DIV/0!</v>
      </c>
      <c r="AS1270" s="193" t="e">
        <f t="shared" si="632"/>
        <v>#DIV/0!</v>
      </c>
      <c r="AT1270" s="258" t="str">
        <f>IF(K1270=0,0,VLOOKUP(K1270,Kostenstellen!A:B,2,FALSE))</f>
        <v xml:space="preserve">Salinenklinik </v>
      </c>
      <c r="AU1270" s="68" t="str">
        <f t="shared" si="614"/>
        <v>A1</v>
      </c>
      <c r="AV1270" s="68" t="str">
        <f t="shared" si="615"/>
        <v>A1</v>
      </c>
      <c r="AW1270" s="68">
        <f>IF(AF1270=0,0,VLOOKUP($H1270,Leistungszahlen!$A$11:$H$158,4,FALSE))</f>
        <v>0</v>
      </c>
      <c r="AX1270" s="68">
        <f>IF(AF1270=0,0,VLOOKUP($H1270,Leistungszahlen!$A$11:$H$158,5,FALSE))</f>
        <v>0</v>
      </c>
      <c r="AY1270" s="68">
        <f>IF(AG1270=0,0,VLOOKUP($H1270,Leistungszahlen!$A$11:$H$158,6,FALSE))</f>
        <v>0</v>
      </c>
      <c r="AZ1270" s="68">
        <f t="shared" si="616"/>
        <v>0</v>
      </c>
      <c r="BA1270" s="68">
        <f t="shared" si="617"/>
        <v>0</v>
      </c>
      <c r="BC1270" s="68">
        <f t="shared" si="633"/>
        <v>0</v>
      </c>
      <c r="BD1270" s="285"/>
    </row>
    <row r="1271" spans="1:56" s="68" customFormat="1">
      <c r="A1271" s="200"/>
      <c r="B1271" s="200"/>
      <c r="C1271" s="200" t="s">
        <v>420</v>
      </c>
      <c r="D1271" s="200" t="s">
        <v>199</v>
      </c>
      <c r="E1271" s="200" t="s">
        <v>351</v>
      </c>
      <c r="F1271" s="200" t="s">
        <v>1468</v>
      </c>
      <c r="G1271" s="200" t="s">
        <v>251</v>
      </c>
      <c r="H1271" s="201" t="s">
        <v>200</v>
      </c>
      <c r="I1271" s="202">
        <v>5.32</v>
      </c>
      <c r="J1271" s="200" t="s">
        <v>778</v>
      </c>
      <c r="K1271" s="176">
        <v>5</v>
      </c>
      <c r="L1271" s="176">
        <v>1</v>
      </c>
      <c r="M1271" s="176"/>
      <c r="N1271" s="286">
        <v>6</v>
      </c>
      <c r="O1271" s="286"/>
      <c r="P1271" s="176"/>
      <c r="Q1271" s="203">
        <f t="shared" si="609"/>
        <v>6</v>
      </c>
      <c r="R1271" s="203">
        <f t="shared" si="610"/>
        <v>0</v>
      </c>
      <c r="S1271" s="203">
        <f t="shared" si="611"/>
        <v>0</v>
      </c>
      <c r="T1271" s="203">
        <f t="shared" si="612"/>
        <v>0</v>
      </c>
      <c r="U1271" s="203">
        <f t="shared" si="613"/>
        <v>0</v>
      </c>
      <c r="V1271" s="175">
        <f>IF(Q1271&gt;0,VLOOKUP(Q1271,Jahresfaktoren!$A$11:$B$24,2,),0)</f>
        <v>302</v>
      </c>
      <c r="W1271" s="175">
        <f>IF(R1271&gt;0,VLOOKUP(R1271,Jahresfaktoren!$D$11:$E$24,2,),0)</f>
        <v>0</v>
      </c>
      <c r="X1271" s="175">
        <f>IF(S1271&gt;0,VLOOKUP(S1271,Jahresfaktoren!$A$28:$B$29,2,),0)</f>
        <v>0</v>
      </c>
      <c r="Y1271" s="175">
        <f>IF(T1271&gt;0,VLOOKUP(T1271,Jahresfaktoren!$A$28:$B$29,2,),0)</f>
        <v>0</v>
      </c>
      <c r="Z1271" s="175">
        <f>IF(U1271&gt;0,VLOOKUP(U1271,Jahresfaktoren!$A$32:$B$33,2,),)</f>
        <v>0</v>
      </c>
      <c r="AA1271" s="177">
        <f t="shared" si="623"/>
        <v>1606.64</v>
      </c>
      <c r="AB1271" s="177" t="str">
        <f t="shared" si="624"/>
        <v/>
      </c>
      <c r="AC1271" s="177" t="str">
        <f t="shared" si="625"/>
        <v/>
      </c>
      <c r="AD1271" s="177" t="str">
        <f t="shared" si="626"/>
        <v/>
      </c>
      <c r="AE1271" s="177" t="str">
        <f t="shared" si="627"/>
        <v/>
      </c>
      <c r="AF1271" s="178">
        <f>IF(Q1271&gt;0,VLOOKUP(H1271,Leistungszahlen!$A$11:$C$158,3,),0)</f>
        <v>0</v>
      </c>
      <c r="AG1271" s="178">
        <f>IF(R1271&gt;0,VLOOKUP(H1271,Leistungszahlen!$A$11:$F$158,6,),IF(T1271&gt;0,VLOOKUP(H1271,Leistungszahlen!$A$11:$F$158,6,),0))</f>
        <v>0</v>
      </c>
      <c r="AH1271" s="179" t="e">
        <f t="shared" si="618"/>
        <v>#DIV/0!</v>
      </c>
      <c r="AI1271" s="179">
        <f t="shared" si="619"/>
        <v>0</v>
      </c>
      <c r="AJ1271" s="179">
        <f t="shared" si="620"/>
        <v>0</v>
      </c>
      <c r="AK1271" s="179">
        <f t="shared" si="621"/>
        <v>0</v>
      </c>
      <c r="AL1271" s="179">
        <f t="shared" si="622"/>
        <v>0</v>
      </c>
      <c r="AM1271" s="180">
        <f>IF(L1271=1,Stundensätze!$D$13,IF(L1271=2,Stundensätze!$D$17,IF(L1271=4,Stundensätze!$D$21,"")))</f>
        <v>0</v>
      </c>
      <c r="AN1271" s="180">
        <f>IF(L1271=1,Stundensätze!$D$15,IF(L1271=2,Stundensätze!$D$19,IF(L1271=4,Stundensätze!$D$23,"")))</f>
        <v>0</v>
      </c>
      <c r="AO1271" s="180" t="e">
        <f t="shared" si="628"/>
        <v>#DIV/0!</v>
      </c>
      <c r="AP1271" s="180">
        <f t="shared" si="629"/>
        <v>0</v>
      </c>
      <c r="AQ1271" s="192" t="e">
        <f t="shared" si="630"/>
        <v>#DIV/0!</v>
      </c>
      <c r="AR1271" s="192" t="e">
        <f t="shared" si="631"/>
        <v>#DIV/0!</v>
      </c>
      <c r="AS1271" s="193" t="e">
        <f t="shared" si="632"/>
        <v>#DIV/0!</v>
      </c>
      <c r="AT1271" s="258" t="str">
        <f>IF(K1271=0,0,VLOOKUP(K1271,Kostenstellen!A:B,2,FALSE))</f>
        <v xml:space="preserve">Salinenklinik </v>
      </c>
      <c r="AU1271" s="68" t="str">
        <f t="shared" si="614"/>
        <v>B</v>
      </c>
      <c r="AV1271" s="68" t="str">
        <f t="shared" si="615"/>
        <v/>
      </c>
      <c r="AW1271" s="68">
        <f>IF(AF1271=0,0,VLOOKUP($H1271,Leistungszahlen!$A$11:$H$158,4,FALSE))</f>
        <v>0</v>
      </c>
      <c r="AX1271" s="68">
        <f>IF(AF1271=0,0,VLOOKUP($H1271,Leistungszahlen!$A$11:$H$158,5,FALSE))</f>
        <v>0</v>
      </c>
      <c r="AY1271" s="68">
        <f>IF(AG1271=0,0,VLOOKUP($H1271,Leistungszahlen!$A$11:$H$158,6,FALSE))</f>
        <v>0</v>
      </c>
      <c r="AZ1271" s="68">
        <f t="shared" si="616"/>
        <v>0</v>
      </c>
      <c r="BA1271" s="68">
        <f t="shared" si="617"/>
        <v>0</v>
      </c>
      <c r="BC1271" s="68">
        <f t="shared" si="633"/>
        <v>0</v>
      </c>
      <c r="BD1271" s="285"/>
    </row>
    <row r="1272" spans="1:56" s="68" customFormat="1">
      <c r="A1272" s="200"/>
      <c r="B1272" s="200"/>
      <c r="C1272" s="200" t="s">
        <v>420</v>
      </c>
      <c r="D1272" s="200" t="s">
        <v>199</v>
      </c>
      <c r="E1272" s="200" t="s">
        <v>351</v>
      </c>
      <c r="F1272" s="200" t="s">
        <v>1469</v>
      </c>
      <c r="G1272" s="200" t="s">
        <v>163</v>
      </c>
      <c r="H1272" s="201" t="s">
        <v>287</v>
      </c>
      <c r="I1272" s="202">
        <v>21.55</v>
      </c>
      <c r="J1272" s="200" t="s">
        <v>560</v>
      </c>
      <c r="K1272" s="176">
        <v>5</v>
      </c>
      <c r="L1272" s="176">
        <v>1</v>
      </c>
      <c r="M1272" s="176"/>
      <c r="N1272" s="286">
        <v>3</v>
      </c>
      <c r="O1272" s="286">
        <v>3</v>
      </c>
      <c r="P1272" s="176"/>
      <c r="Q1272" s="203">
        <f t="shared" si="609"/>
        <v>3</v>
      </c>
      <c r="R1272" s="203">
        <f t="shared" si="610"/>
        <v>3</v>
      </c>
      <c r="S1272" s="203">
        <f t="shared" si="611"/>
        <v>0</v>
      </c>
      <c r="T1272" s="203">
        <f t="shared" si="612"/>
        <v>0</v>
      </c>
      <c r="U1272" s="203">
        <f t="shared" si="613"/>
        <v>0</v>
      </c>
      <c r="V1272" s="175">
        <f>IF(Q1272&gt;0,VLOOKUP(Q1272,Jahresfaktoren!$A$11:$B$24,2,),0)</f>
        <v>152</v>
      </c>
      <c r="W1272" s="175">
        <f>IF(R1272&gt;0,VLOOKUP(R1272,Jahresfaktoren!$D$11:$E$24,2,),0)</f>
        <v>150</v>
      </c>
      <c r="X1272" s="175">
        <f>IF(S1272&gt;0,VLOOKUP(S1272,Jahresfaktoren!$A$28:$B$29,2,),0)</f>
        <v>0</v>
      </c>
      <c r="Y1272" s="175">
        <f>IF(T1272&gt;0,VLOOKUP(T1272,Jahresfaktoren!$A$28:$B$29,2,),0)</f>
        <v>0</v>
      </c>
      <c r="Z1272" s="175">
        <f>IF(U1272&gt;0,VLOOKUP(U1272,Jahresfaktoren!$A$32:$B$33,2,),)</f>
        <v>0</v>
      </c>
      <c r="AA1272" s="177">
        <f t="shared" si="623"/>
        <v>3275.6</v>
      </c>
      <c r="AB1272" s="177">
        <f t="shared" si="624"/>
        <v>3232.5</v>
      </c>
      <c r="AC1272" s="177" t="str">
        <f t="shared" si="625"/>
        <v/>
      </c>
      <c r="AD1272" s="177" t="str">
        <f t="shared" si="626"/>
        <v/>
      </c>
      <c r="AE1272" s="177" t="str">
        <f t="shared" si="627"/>
        <v/>
      </c>
      <c r="AF1272" s="178">
        <f>IF(Q1272&gt;0,VLOOKUP(H1272,Leistungszahlen!$A$11:$C$158,3,),0)</f>
        <v>0</v>
      </c>
      <c r="AG1272" s="178">
        <f>IF(R1272&gt;0,VLOOKUP(H1272,Leistungszahlen!$A$11:$F$158,6,),IF(T1272&gt;0,VLOOKUP(H1272,Leistungszahlen!$A$11:$F$158,6,),0))</f>
        <v>0</v>
      </c>
      <c r="AH1272" s="179" t="e">
        <f t="shared" si="618"/>
        <v>#DIV/0!</v>
      </c>
      <c r="AI1272" s="179" t="e">
        <f t="shared" si="619"/>
        <v>#DIV/0!</v>
      </c>
      <c r="AJ1272" s="179">
        <f t="shared" si="620"/>
        <v>0</v>
      </c>
      <c r="AK1272" s="179">
        <f t="shared" si="621"/>
        <v>0</v>
      </c>
      <c r="AL1272" s="179">
        <f t="shared" si="622"/>
        <v>0</v>
      </c>
      <c r="AM1272" s="180">
        <f>IF(L1272=1,Stundensätze!$D$13,IF(L1272=2,Stundensätze!$D$17,IF(L1272=4,Stundensätze!$D$21,"")))</f>
        <v>0</v>
      </c>
      <c r="AN1272" s="180">
        <f>IF(L1272=1,Stundensätze!$D$15,IF(L1272=2,Stundensätze!$D$19,IF(L1272=4,Stundensätze!$D$23,"")))</f>
        <v>0</v>
      </c>
      <c r="AO1272" s="180" t="e">
        <f t="shared" si="628"/>
        <v>#DIV/0!</v>
      </c>
      <c r="AP1272" s="180">
        <f t="shared" si="629"/>
        <v>0</v>
      </c>
      <c r="AQ1272" s="192" t="e">
        <f t="shared" si="630"/>
        <v>#DIV/0!</v>
      </c>
      <c r="AR1272" s="192" t="e">
        <f t="shared" si="631"/>
        <v>#DIV/0!</v>
      </c>
      <c r="AS1272" s="193" t="e">
        <f t="shared" si="632"/>
        <v>#DIV/0!</v>
      </c>
      <c r="AT1272" s="258" t="str">
        <f>IF(K1272=0,0,VLOOKUP(K1272,Kostenstellen!A:B,2,FALSE))</f>
        <v xml:space="preserve">Salinenklinik </v>
      </c>
      <c r="AU1272" s="68" t="str">
        <f t="shared" si="614"/>
        <v>A1</v>
      </c>
      <c r="AV1272" s="68" t="str">
        <f t="shared" si="615"/>
        <v>A1</v>
      </c>
      <c r="AW1272" s="68">
        <f>IF(AF1272=0,0,VLOOKUP($H1272,Leistungszahlen!$A$11:$H$158,4,FALSE))</f>
        <v>0</v>
      </c>
      <c r="AX1272" s="68">
        <f>IF(AF1272=0,0,VLOOKUP($H1272,Leistungszahlen!$A$11:$H$158,5,FALSE))</f>
        <v>0</v>
      </c>
      <c r="AY1272" s="68">
        <f>IF(AG1272=0,0,VLOOKUP($H1272,Leistungszahlen!$A$11:$H$158,6,FALSE))</f>
        <v>0</v>
      </c>
      <c r="AZ1272" s="68">
        <f t="shared" si="616"/>
        <v>0</v>
      </c>
      <c r="BA1272" s="68">
        <f t="shared" si="617"/>
        <v>0</v>
      </c>
      <c r="BC1272" s="68">
        <f t="shared" si="633"/>
        <v>0</v>
      </c>
      <c r="BD1272" s="285"/>
    </row>
    <row r="1273" spans="1:56" s="68" customFormat="1">
      <c r="A1273" s="200"/>
      <c r="B1273" s="200"/>
      <c r="C1273" s="200" t="s">
        <v>420</v>
      </c>
      <c r="D1273" s="200" t="s">
        <v>199</v>
      </c>
      <c r="E1273" s="200" t="s">
        <v>351</v>
      </c>
      <c r="F1273" s="200" t="s">
        <v>1469</v>
      </c>
      <c r="G1273" s="200" t="s">
        <v>251</v>
      </c>
      <c r="H1273" s="201" t="s">
        <v>200</v>
      </c>
      <c r="I1273" s="202">
        <v>5.32</v>
      </c>
      <c r="J1273" s="200" t="s">
        <v>778</v>
      </c>
      <c r="K1273" s="176">
        <v>5</v>
      </c>
      <c r="L1273" s="176">
        <v>1</v>
      </c>
      <c r="M1273" s="176"/>
      <c r="N1273" s="286">
        <v>6</v>
      </c>
      <c r="O1273" s="286"/>
      <c r="P1273" s="176"/>
      <c r="Q1273" s="203">
        <f t="shared" si="609"/>
        <v>6</v>
      </c>
      <c r="R1273" s="203">
        <f t="shared" si="610"/>
        <v>0</v>
      </c>
      <c r="S1273" s="203">
        <f t="shared" si="611"/>
        <v>0</v>
      </c>
      <c r="T1273" s="203">
        <f t="shared" si="612"/>
        <v>0</v>
      </c>
      <c r="U1273" s="203">
        <f t="shared" si="613"/>
        <v>0</v>
      </c>
      <c r="V1273" s="175">
        <f>IF(Q1273&gt;0,VLOOKUP(Q1273,Jahresfaktoren!$A$11:$B$24,2,),0)</f>
        <v>302</v>
      </c>
      <c r="W1273" s="175">
        <f>IF(R1273&gt;0,VLOOKUP(R1273,Jahresfaktoren!$D$11:$E$24,2,),0)</f>
        <v>0</v>
      </c>
      <c r="X1273" s="175">
        <f>IF(S1273&gt;0,VLOOKUP(S1273,Jahresfaktoren!$A$28:$B$29,2,),0)</f>
        <v>0</v>
      </c>
      <c r="Y1273" s="175">
        <f>IF(T1273&gt;0,VLOOKUP(T1273,Jahresfaktoren!$A$28:$B$29,2,),0)</f>
        <v>0</v>
      </c>
      <c r="Z1273" s="175">
        <f>IF(U1273&gt;0,VLOOKUP(U1273,Jahresfaktoren!$A$32:$B$33,2,),)</f>
        <v>0</v>
      </c>
      <c r="AA1273" s="177">
        <f t="shared" si="623"/>
        <v>1606.64</v>
      </c>
      <c r="AB1273" s="177" t="str">
        <f t="shared" si="624"/>
        <v/>
      </c>
      <c r="AC1273" s="177" t="str">
        <f t="shared" si="625"/>
        <v/>
      </c>
      <c r="AD1273" s="177" t="str">
        <f t="shared" si="626"/>
        <v/>
      </c>
      <c r="AE1273" s="177" t="str">
        <f t="shared" si="627"/>
        <v/>
      </c>
      <c r="AF1273" s="178">
        <f>IF(Q1273&gt;0,VLOOKUP(H1273,Leistungszahlen!$A$11:$C$158,3,),0)</f>
        <v>0</v>
      </c>
      <c r="AG1273" s="178">
        <f>IF(R1273&gt;0,VLOOKUP(H1273,Leistungszahlen!$A$11:$F$158,6,),IF(T1273&gt;0,VLOOKUP(H1273,Leistungszahlen!$A$11:$F$158,6,),0))</f>
        <v>0</v>
      </c>
      <c r="AH1273" s="179" t="e">
        <f t="shared" si="618"/>
        <v>#DIV/0!</v>
      </c>
      <c r="AI1273" s="179">
        <f t="shared" si="619"/>
        <v>0</v>
      </c>
      <c r="AJ1273" s="179">
        <f t="shared" si="620"/>
        <v>0</v>
      </c>
      <c r="AK1273" s="179">
        <f t="shared" si="621"/>
        <v>0</v>
      </c>
      <c r="AL1273" s="179">
        <f t="shared" si="622"/>
        <v>0</v>
      </c>
      <c r="AM1273" s="180">
        <f>IF(L1273=1,Stundensätze!$D$13,IF(L1273=2,Stundensätze!$D$17,IF(L1273=4,Stundensätze!$D$21,"")))</f>
        <v>0</v>
      </c>
      <c r="AN1273" s="180">
        <f>IF(L1273=1,Stundensätze!$D$15,IF(L1273=2,Stundensätze!$D$19,IF(L1273=4,Stundensätze!$D$23,"")))</f>
        <v>0</v>
      </c>
      <c r="AO1273" s="180" t="e">
        <f t="shared" si="628"/>
        <v>#DIV/0!</v>
      </c>
      <c r="AP1273" s="180">
        <f t="shared" si="629"/>
        <v>0</v>
      </c>
      <c r="AQ1273" s="192" t="e">
        <f t="shared" si="630"/>
        <v>#DIV/0!</v>
      </c>
      <c r="AR1273" s="192" t="e">
        <f t="shared" si="631"/>
        <v>#DIV/0!</v>
      </c>
      <c r="AS1273" s="193" t="e">
        <f t="shared" si="632"/>
        <v>#DIV/0!</v>
      </c>
      <c r="AT1273" s="258" t="str">
        <f>IF(K1273=0,0,VLOOKUP(K1273,Kostenstellen!A:B,2,FALSE))</f>
        <v xml:space="preserve">Salinenklinik </v>
      </c>
      <c r="AU1273" s="68" t="str">
        <f t="shared" si="614"/>
        <v>B</v>
      </c>
      <c r="AV1273" s="68" t="str">
        <f t="shared" si="615"/>
        <v/>
      </c>
      <c r="AW1273" s="68">
        <f>IF(AF1273=0,0,VLOOKUP($H1273,Leistungszahlen!$A$11:$H$158,4,FALSE))</f>
        <v>0</v>
      </c>
      <c r="AX1273" s="68">
        <f>IF(AF1273=0,0,VLOOKUP($H1273,Leistungszahlen!$A$11:$H$158,5,FALSE))</f>
        <v>0</v>
      </c>
      <c r="AY1273" s="68">
        <f>IF(AG1273=0,0,VLOOKUP($H1273,Leistungszahlen!$A$11:$H$158,6,FALSE))</f>
        <v>0</v>
      </c>
      <c r="AZ1273" s="68">
        <f t="shared" si="616"/>
        <v>0</v>
      </c>
      <c r="BA1273" s="68">
        <f t="shared" si="617"/>
        <v>0</v>
      </c>
      <c r="BC1273" s="68">
        <f t="shared" si="633"/>
        <v>0</v>
      </c>
      <c r="BD1273" s="285"/>
    </row>
    <row r="1274" spans="1:56" s="68" customFormat="1">
      <c r="A1274" s="200"/>
      <c r="B1274" s="200"/>
      <c r="C1274" s="200" t="s">
        <v>420</v>
      </c>
      <c r="D1274" s="200" t="s">
        <v>199</v>
      </c>
      <c r="E1274" s="200" t="s">
        <v>351</v>
      </c>
      <c r="F1274" s="200" t="s">
        <v>1470</v>
      </c>
      <c r="G1274" s="200" t="s">
        <v>163</v>
      </c>
      <c r="H1274" s="201" t="s">
        <v>287</v>
      </c>
      <c r="I1274" s="202">
        <v>21.55</v>
      </c>
      <c r="J1274" s="200" t="s">
        <v>560</v>
      </c>
      <c r="K1274" s="176">
        <v>5</v>
      </c>
      <c r="L1274" s="176">
        <v>1</v>
      </c>
      <c r="M1274" s="176"/>
      <c r="N1274" s="286">
        <v>3</v>
      </c>
      <c r="O1274" s="286">
        <v>3</v>
      </c>
      <c r="P1274" s="176"/>
      <c r="Q1274" s="203">
        <f t="shared" si="609"/>
        <v>3</v>
      </c>
      <c r="R1274" s="203">
        <f t="shared" si="610"/>
        <v>3</v>
      </c>
      <c r="S1274" s="203">
        <f t="shared" si="611"/>
        <v>0</v>
      </c>
      <c r="T1274" s="203">
        <f t="shared" si="612"/>
        <v>0</v>
      </c>
      <c r="U1274" s="203">
        <f t="shared" si="613"/>
        <v>0</v>
      </c>
      <c r="V1274" s="175">
        <f>IF(Q1274&gt;0,VLOOKUP(Q1274,Jahresfaktoren!$A$11:$B$24,2,),0)</f>
        <v>152</v>
      </c>
      <c r="W1274" s="175">
        <f>IF(R1274&gt;0,VLOOKUP(R1274,Jahresfaktoren!$D$11:$E$24,2,),0)</f>
        <v>150</v>
      </c>
      <c r="X1274" s="175">
        <f>IF(S1274&gt;0,VLOOKUP(S1274,Jahresfaktoren!$A$28:$B$29,2,),0)</f>
        <v>0</v>
      </c>
      <c r="Y1274" s="175">
        <f>IF(T1274&gt;0,VLOOKUP(T1274,Jahresfaktoren!$A$28:$B$29,2,),0)</f>
        <v>0</v>
      </c>
      <c r="Z1274" s="175">
        <f>IF(U1274&gt;0,VLOOKUP(U1274,Jahresfaktoren!$A$32:$B$33,2,),)</f>
        <v>0</v>
      </c>
      <c r="AA1274" s="177">
        <f t="shared" si="623"/>
        <v>3275.6</v>
      </c>
      <c r="AB1274" s="177">
        <f t="shared" si="624"/>
        <v>3232.5</v>
      </c>
      <c r="AC1274" s="177" t="str">
        <f t="shared" si="625"/>
        <v/>
      </c>
      <c r="AD1274" s="177" t="str">
        <f t="shared" si="626"/>
        <v/>
      </c>
      <c r="AE1274" s="177" t="str">
        <f t="shared" si="627"/>
        <v/>
      </c>
      <c r="AF1274" s="178">
        <f>IF(Q1274&gt;0,VLOOKUP(H1274,Leistungszahlen!$A$11:$C$158,3,),0)</f>
        <v>0</v>
      </c>
      <c r="AG1274" s="178">
        <f>IF(R1274&gt;0,VLOOKUP(H1274,Leistungszahlen!$A$11:$F$158,6,),IF(T1274&gt;0,VLOOKUP(H1274,Leistungszahlen!$A$11:$F$158,6,),0))</f>
        <v>0</v>
      </c>
      <c r="AH1274" s="179" t="e">
        <f t="shared" si="618"/>
        <v>#DIV/0!</v>
      </c>
      <c r="AI1274" s="179" t="e">
        <f t="shared" si="619"/>
        <v>#DIV/0!</v>
      </c>
      <c r="AJ1274" s="179">
        <f t="shared" si="620"/>
        <v>0</v>
      </c>
      <c r="AK1274" s="179">
        <f t="shared" si="621"/>
        <v>0</v>
      </c>
      <c r="AL1274" s="179">
        <f t="shared" si="622"/>
        <v>0</v>
      </c>
      <c r="AM1274" s="180">
        <f>IF(L1274=1,Stundensätze!$D$13,IF(L1274=2,Stundensätze!$D$17,IF(L1274=4,Stundensätze!$D$21,"")))</f>
        <v>0</v>
      </c>
      <c r="AN1274" s="180">
        <f>IF(L1274=1,Stundensätze!$D$15,IF(L1274=2,Stundensätze!$D$19,IF(L1274=4,Stundensätze!$D$23,"")))</f>
        <v>0</v>
      </c>
      <c r="AO1274" s="180" t="e">
        <f t="shared" si="628"/>
        <v>#DIV/0!</v>
      </c>
      <c r="AP1274" s="180">
        <f t="shared" si="629"/>
        <v>0</v>
      </c>
      <c r="AQ1274" s="192" t="e">
        <f t="shared" si="630"/>
        <v>#DIV/0!</v>
      </c>
      <c r="AR1274" s="192" t="e">
        <f t="shared" si="631"/>
        <v>#DIV/0!</v>
      </c>
      <c r="AS1274" s="193" t="e">
        <f t="shared" si="632"/>
        <v>#DIV/0!</v>
      </c>
      <c r="AT1274" s="258" t="str">
        <f>IF(K1274=0,0,VLOOKUP(K1274,Kostenstellen!A:B,2,FALSE))</f>
        <v xml:space="preserve">Salinenklinik </v>
      </c>
      <c r="AU1274" s="68" t="str">
        <f t="shared" si="614"/>
        <v>A1</v>
      </c>
      <c r="AV1274" s="68" t="str">
        <f t="shared" si="615"/>
        <v>A1</v>
      </c>
      <c r="AW1274" s="68">
        <f>IF(AF1274=0,0,VLOOKUP($H1274,Leistungszahlen!$A$11:$H$158,4,FALSE))</f>
        <v>0</v>
      </c>
      <c r="AX1274" s="68">
        <f>IF(AF1274=0,0,VLOOKUP($H1274,Leistungszahlen!$A$11:$H$158,5,FALSE))</f>
        <v>0</v>
      </c>
      <c r="AY1274" s="68">
        <f>IF(AG1274=0,0,VLOOKUP($H1274,Leistungszahlen!$A$11:$H$158,6,FALSE))</f>
        <v>0</v>
      </c>
      <c r="AZ1274" s="68">
        <f t="shared" si="616"/>
        <v>0</v>
      </c>
      <c r="BA1274" s="68">
        <f t="shared" si="617"/>
        <v>0</v>
      </c>
      <c r="BC1274" s="68">
        <f t="shared" si="633"/>
        <v>0</v>
      </c>
      <c r="BD1274" s="285"/>
    </row>
    <row r="1275" spans="1:56" s="68" customFormat="1">
      <c r="A1275" s="200"/>
      <c r="B1275" s="200"/>
      <c r="C1275" s="200" t="s">
        <v>420</v>
      </c>
      <c r="D1275" s="200" t="s">
        <v>199</v>
      </c>
      <c r="E1275" s="200" t="s">
        <v>351</v>
      </c>
      <c r="F1275" s="200" t="s">
        <v>1470</v>
      </c>
      <c r="G1275" s="200" t="s">
        <v>251</v>
      </c>
      <c r="H1275" s="201" t="s">
        <v>200</v>
      </c>
      <c r="I1275" s="202">
        <v>5.32</v>
      </c>
      <c r="J1275" s="200" t="s">
        <v>778</v>
      </c>
      <c r="K1275" s="176">
        <v>5</v>
      </c>
      <c r="L1275" s="176">
        <v>1</v>
      </c>
      <c r="M1275" s="176"/>
      <c r="N1275" s="286">
        <v>6</v>
      </c>
      <c r="O1275" s="286"/>
      <c r="P1275" s="176"/>
      <c r="Q1275" s="203">
        <f t="shared" si="609"/>
        <v>6</v>
      </c>
      <c r="R1275" s="203">
        <f t="shared" si="610"/>
        <v>0</v>
      </c>
      <c r="S1275" s="203">
        <f t="shared" si="611"/>
        <v>0</v>
      </c>
      <c r="T1275" s="203">
        <f t="shared" si="612"/>
        <v>0</v>
      </c>
      <c r="U1275" s="203">
        <f t="shared" si="613"/>
        <v>0</v>
      </c>
      <c r="V1275" s="175">
        <f>IF(Q1275&gt;0,VLOOKUP(Q1275,Jahresfaktoren!$A$11:$B$24,2,),0)</f>
        <v>302</v>
      </c>
      <c r="W1275" s="175">
        <f>IF(R1275&gt;0,VLOOKUP(R1275,Jahresfaktoren!$D$11:$E$24,2,),0)</f>
        <v>0</v>
      </c>
      <c r="X1275" s="175">
        <f>IF(S1275&gt;0,VLOOKUP(S1275,Jahresfaktoren!$A$28:$B$29,2,),0)</f>
        <v>0</v>
      </c>
      <c r="Y1275" s="175">
        <f>IF(T1275&gt;0,VLOOKUP(T1275,Jahresfaktoren!$A$28:$B$29,2,),0)</f>
        <v>0</v>
      </c>
      <c r="Z1275" s="175">
        <f>IF(U1275&gt;0,VLOOKUP(U1275,Jahresfaktoren!$A$32:$B$33,2,),)</f>
        <v>0</v>
      </c>
      <c r="AA1275" s="177">
        <f t="shared" si="623"/>
        <v>1606.64</v>
      </c>
      <c r="AB1275" s="177" t="str">
        <f t="shared" si="624"/>
        <v/>
      </c>
      <c r="AC1275" s="177" t="str">
        <f t="shared" si="625"/>
        <v/>
      </c>
      <c r="AD1275" s="177" t="str">
        <f t="shared" si="626"/>
        <v/>
      </c>
      <c r="AE1275" s="177" t="str">
        <f t="shared" si="627"/>
        <v/>
      </c>
      <c r="AF1275" s="178">
        <f>IF(Q1275&gt;0,VLOOKUP(H1275,Leistungszahlen!$A$11:$C$158,3,),0)</f>
        <v>0</v>
      </c>
      <c r="AG1275" s="178">
        <f>IF(R1275&gt;0,VLOOKUP(H1275,Leistungszahlen!$A$11:$F$158,6,),IF(T1275&gt;0,VLOOKUP(H1275,Leistungszahlen!$A$11:$F$158,6,),0))</f>
        <v>0</v>
      </c>
      <c r="AH1275" s="179" t="e">
        <f t="shared" si="618"/>
        <v>#DIV/0!</v>
      </c>
      <c r="AI1275" s="179">
        <f t="shared" si="619"/>
        <v>0</v>
      </c>
      <c r="AJ1275" s="179">
        <f t="shared" si="620"/>
        <v>0</v>
      </c>
      <c r="AK1275" s="179">
        <f t="shared" si="621"/>
        <v>0</v>
      </c>
      <c r="AL1275" s="179">
        <f t="shared" si="622"/>
        <v>0</v>
      </c>
      <c r="AM1275" s="180">
        <f>IF(L1275=1,Stundensätze!$D$13,IF(L1275=2,Stundensätze!$D$17,IF(L1275=4,Stundensätze!$D$21,"")))</f>
        <v>0</v>
      </c>
      <c r="AN1275" s="180">
        <f>IF(L1275=1,Stundensätze!$D$15,IF(L1275=2,Stundensätze!$D$19,IF(L1275=4,Stundensätze!$D$23,"")))</f>
        <v>0</v>
      </c>
      <c r="AO1275" s="180" t="e">
        <f t="shared" si="628"/>
        <v>#DIV/0!</v>
      </c>
      <c r="AP1275" s="180">
        <f t="shared" si="629"/>
        <v>0</v>
      </c>
      <c r="AQ1275" s="192" t="e">
        <f t="shared" si="630"/>
        <v>#DIV/0!</v>
      </c>
      <c r="AR1275" s="192" t="e">
        <f t="shared" si="631"/>
        <v>#DIV/0!</v>
      </c>
      <c r="AS1275" s="193" t="e">
        <f t="shared" si="632"/>
        <v>#DIV/0!</v>
      </c>
      <c r="AT1275" s="258" t="str">
        <f>IF(K1275=0,0,VLOOKUP(K1275,Kostenstellen!A:B,2,FALSE))</f>
        <v xml:space="preserve">Salinenklinik </v>
      </c>
      <c r="AU1275" s="68" t="str">
        <f t="shared" si="614"/>
        <v>B</v>
      </c>
      <c r="AV1275" s="68" t="str">
        <f t="shared" si="615"/>
        <v/>
      </c>
      <c r="AW1275" s="68">
        <f>IF(AF1275=0,0,VLOOKUP($H1275,Leistungszahlen!$A$11:$H$158,4,FALSE))</f>
        <v>0</v>
      </c>
      <c r="AX1275" s="68">
        <f>IF(AF1275=0,0,VLOOKUP($H1275,Leistungszahlen!$A$11:$H$158,5,FALSE))</f>
        <v>0</v>
      </c>
      <c r="AY1275" s="68">
        <f>IF(AG1275=0,0,VLOOKUP($H1275,Leistungszahlen!$A$11:$H$158,6,FALSE))</f>
        <v>0</v>
      </c>
      <c r="AZ1275" s="68">
        <f t="shared" si="616"/>
        <v>0</v>
      </c>
      <c r="BA1275" s="68">
        <f t="shared" si="617"/>
        <v>0</v>
      </c>
      <c r="BC1275" s="68">
        <f t="shared" si="633"/>
        <v>0</v>
      </c>
      <c r="BD1275" s="285"/>
    </row>
    <row r="1276" spans="1:56" s="68" customFormat="1">
      <c r="A1276" s="200"/>
      <c r="B1276" s="200"/>
      <c r="C1276" s="200" t="s">
        <v>420</v>
      </c>
      <c r="D1276" s="200" t="s">
        <v>199</v>
      </c>
      <c r="E1276" s="200" t="s">
        <v>351</v>
      </c>
      <c r="F1276" s="200" t="s">
        <v>1471</v>
      </c>
      <c r="G1276" s="200" t="s">
        <v>163</v>
      </c>
      <c r="H1276" s="201" t="s">
        <v>287</v>
      </c>
      <c r="I1276" s="202">
        <v>21.55</v>
      </c>
      <c r="J1276" s="200" t="s">
        <v>560</v>
      </c>
      <c r="K1276" s="176">
        <v>5</v>
      </c>
      <c r="L1276" s="176">
        <v>1</v>
      </c>
      <c r="M1276" s="176"/>
      <c r="N1276" s="286">
        <v>3</v>
      </c>
      <c r="O1276" s="286">
        <v>3</v>
      </c>
      <c r="P1276" s="176"/>
      <c r="Q1276" s="203">
        <f t="shared" si="609"/>
        <v>3</v>
      </c>
      <c r="R1276" s="203">
        <f t="shared" si="610"/>
        <v>3</v>
      </c>
      <c r="S1276" s="203">
        <f t="shared" si="611"/>
        <v>0</v>
      </c>
      <c r="T1276" s="203">
        <f t="shared" si="612"/>
        <v>0</v>
      </c>
      <c r="U1276" s="203">
        <f t="shared" si="613"/>
        <v>0</v>
      </c>
      <c r="V1276" s="175">
        <f>IF(Q1276&gt;0,VLOOKUP(Q1276,Jahresfaktoren!$A$11:$B$24,2,),0)</f>
        <v>152</v>
      </c>
      <c r="W1276" s="175">
        <f>IF(R1276&gt;0,VLOOKUP(R1276,Jahresfaktoren!$D$11:$E$24,2,),0)</f>
        <v>150</v>
      </c>
      <c r="X1276" s="175">
        <f>IF(S1276&gt;0,VLOOKUP(S1276,Jahresfaktoren!$A$28:$B$29,2,),0)</f>
        <v>0</v>
      </c>
      <c r="Y1276" s="175">
        <f>IF(T1276&gt;0,VLOOKUP(T1276,Jahresfaktoren!$A$28:$B$29,2,),0)</f>
        <v>0</v>
      </c>
      <c r="Z1276" s="175">
        <f>IF(U1276&gt;0,VLOOKUP(U1276,Jahresfaktoren!$A$32:$B$33,2,),)</f>
        <v>0</v>
      </c>
      <c r="AA1276" s="177">
        <f t="shared" si="623"/>
        <v>3275.6</v>
      </c>
      <c r="AB1276" s="177">
        <f t="shared" si="624"/>
        <v>3232.5</v>
      </c>
      <c r="AC1276" s="177" t="str">
        <f t="shared" si="625"/>
        <v/>
      </c>
      <c r="AD1276" s="177" t="str">
        <f t="shared" si="626"/>
        <v/>
      </c>
      <c r="AE1276" s="177" t="str">
        <f t="shared" si="627"/>
        <v/>
      </c>
      <c r="AF1276" s="178">
        <f>IF(Q1276&gt;0,VLOOKUP(H1276,Leistungszahlen!$A$11:$C$158,3,),0)</f>
        <v>0</v>
      </c>
      <c r="AG1276" s="178">
        <f>IF(R1276&gt;0,VLOOKUP(H1276,Leistungszahlen!$A$11:$F$158,6,),IF(T1276&gt;0,VLOOKUP(H1276,Leistungszahlen!$A$11:$F$158,6,),0))</f>
        <v>0</v>
      </c>
      <c r="AH1276" s="179" t="e">
        <f t="shared" si="618"/>
        <v>#DIV/0!</v>
      </c>
      <c r="AI1276" s="179" t="e">
        <f t="shared" si="619"/>
        <v>#DIV/0!</v>
      </c>
      <c r="AJ1276" s="179">
        <f t="shared" si="620"/>
        <v>0</v>
      </c>
      <c r="AK1276" s="179">
        <f t="shared" si="621"/>
        <v>0</v>
      </c>
      <c r="AL1276" s="179">
        <f t="shared" si="622"/>
        <v>0</v>
      </c>
      <c r="AM1276" s="180">
        <f>IF(L1276=1,Stundensätze!$D$13,IF(L1276=2,Stundensätze!$D$17,IF(L1276=4,Stundensätze!$D$21,"")))</f>
        <v>0</v>
      </c>
      <c r="AN1276" s="180">
        <f>IF(L1276=1,Stundensätze!$D$15,IF(L1276=2,Stundensätze!$D$19,IF(L1276=4,Stundensätze!$D$23,"")))</f>
        <v>0</v>
      </c>
      <c r="AO1276" s="180" t="e">
        <f t="shared" si="628"/>
        <v>#DIV/0!</v>
      </c>
      <c r="AP1276" s="180">
        <f t="shared" si="629"/>
        <v>0</v>
      </c>
      <c r="AQ1276" s="192" t="e">
        <f t="shared" si="630"/>
        <v>#DIV/0!</v>
      </c>
      <c r="AR1276" s="192" t="e">
        <f t="shared" si="631"/>
        <v>#DIV/0!</v>
      </c>
      <c r="AS1276" s="193" t="e">
        <f t="shared" si="632"/>
        <v>#DIV/0!</v>
      </c>
      <c r="AT1276" s="258" t="str">
        <f>IF(K1276=0,0,VLOOKUP(K1276,Kostenstellen!A:B,2,FALSE))</f>
        <v xml:space="preserve">Salinenklinik </v>
      </c>
      <c r="AU1276" s="68" t="str">
        <f t="shared" si="614"/>
        <v>A1</v>
      </c>
      <c r="AV1276" s="68" t="str">
        <f t="shared" si="615"/>
        <v>A1</v>
      </c>
      <c r="AW1276" s="68">
        <f>IF(AF1276=0,0,VLOOKUP($H1276,Leistungszahlen!$A$11:$H$158,4,FALSE))</f>
        <v>0</v>
      </c>
      <c r="AX1276" s="68">
        <f>IF(AF1276=0,0,VLOOKUP($H1276,Leistungszahlen!$A$11:$H$158,5,FALSE))</f>
        <v>0</v>
      </c>
      <c r="AY1276" s="68">
        <f>IF(AG1276=0,0,VLOOKUP($H1276,Leistungszahlen!$A$11:$H$158,6,FALSE))</f>
        <v>0</v>
      </c>
      <c r="AZ1276" s="68">
        <f t="shared" si="616"/>
        <v>0</v>
      </c>
      <c r="BA1276" s="68">
        <f t="shared" si="617"/>
        <v>0</v>
      </c>
      <c r="BC1276" s="68">
        <f t="shared" si="633"/>
        <v>0</v>
      </c>
      <c r="BD1276" s="285"/>
    </row>
    <row r="1277" spans="1:56" s="68" customFormat="1">
      <c r="A1277" s="200"/>
      <c r="B1277" s="200"/>
      <c r="C1277" s="200" t="s">
        <v>420</v>
      </c>
      <c r="D1277" s="200" t="s">
        <v>199</v>
      </c>
      <c r="E1277" s="200" t="s">
        <v>351</v>
      </c>
      <c r="F1277" s="200" t="s">
        <v>1471</v>
      </c>
      <c r="G1277" s="200" t="s">
        <v>251</v>
      </c>
      <c r="H1277" s="201" t="s">
        <v>200</v>
      </c>
      <c r="I1277" s="202">
        <v>5.32</v>
      </c>
      <c r="J1277" s="200" t="s">
        <v>778</v>
      </c>
      <c r="K1277" s="176">
        <v>5</v>
      </c>
      <c r="L1277" s="176">
        <v>1</v>
      </c>
      <c r="M1277" s="176"/>
      <c r="N1277" s="286">
        <v>6</v>
      </c>
      <c r="O1277" s="286"/>
      <c r="P1277" s="176"/>
      <c r="Q1277" s="203">
        <f t="shared" si="609"/>
        <v>6</v>
      </c>
      <c r="R1277" s="203">
        <f t="shared" si="610"/>
        <v>0</v>
      </c>
      <c r="S1277" s="203">
        <f t="shared" si="611"/>
        <v>0</v>
      </c>
      <c r="T1277" s="203">
        <f t="shared" si="612"/>
        <v>0</v>
      </c>
      <c r="U1277" s="203">
        <f t="shared" si="613"/>
        <v>0</v>
      </c>
      <c r="V1277" s="175">
        <f>IF(Q1277&gt;0,VLOOKUP(Q1277,Jahresfaktoren!$A$11:$B$24,2,),0)</f>
        <v>302</v>
      </c>
      <c r="W1277" s="175">
        <f>IF(R1277&gt;0,VLOOKUP(R1277,Jahresfaktoren!$D$11:$E$24,2,),0)</f>
        <v>0</v>
      </c>
      <c r="X1277" s="175">
        <f>IF(S1277&gt;0,VLOOKUP(S1277,Jahresfaktoren!$A$28:$B$29,2,),0)</f>
        <v>0</v>
      </c>
      <c r="Y1277" s="175">
        <f>IF(T1277&gt;0,VLOOKUP(T1277,Jahresfaktoren!$A$28:$B$29,2,),0)</f>
        <v>0</v>
      </c>
      <c r="Z1277" s="175">
        <f>IF(U1277&gt;0,VLOOKUP(U1277,Jahresfaktoren!$A$32:$B$33,2,),)</f>
        <v>0</v>
      </c>
      <c r="AA1277" s="177">
        <f t="shared" si="623"/>
        <v>1606.64</v>
      </c>
      <c r="AB1277" s="177" t="str">
        <f t="shared" si="624"/>
        <v/>
      </c>
      <c r="AC1277" s="177" t="str">
        <f t="shared" si="625"/>
        <v/>
      </c>
      <c r="AD1277" s="177" t="str">
        <f t="shared" si="626"/>
        <v/>
      </c>
      <c r="AE1277" s="177" t="str">
        <f t="shared" si="627"/>
        <v/>
      </c>
      <c r="AF1277" s="178">
        <f>IF(Q1277&gt;0,VLOOKUP(H1277,Leistungszahlen!$A$11:$C$158,3,),0)</f>
        <v>0</v>
      </c>
      <c r="AG1277" s="178">
        <f>IF(R1277&gt;0,VLOOKUP(H1277,Leistungszahlen!$A$11:$F$158,6,),IF(T1277&gt;0,VLOOKUP(H1277,Leistungszahlen!$A$11:$F$158,6,),0))</f>
        <v>0</v>
      </c>
      <c r="AH1277" s="179" t="e">
        <f t="shared" si="618"/>
        <v>#DIV/0!</v>
      </c>
      <c r="AI1277" s="179">
        <f t="shared" si="619"/>
        <v>0</v>
      </c>
      <c r="AJ1277" s="179">
        <f t="shared" si="620"/>
        <v>0</v>
      </c>
      <c r="AK1277" s="179">
        <f t="shared" si="621"/>
        <v>0</v>
      </c>
      <c r="AL1277" s="179">
        <f t="shared" si="622"/>
        <v>0</v>
      </c>
      <c r="AM1277" s="180">
        <f>IF(L1277=1,Stundensätze!$D$13,IF(L1277=2,Stundensätze!$D$17,IF(L1277=4,Stundensätze!$D$21,"")))</f>
        <v>0</v>
      </c>
      <c r="AN1277" s="180">
        <f>IF(L1277=1,Stundensätze!$D$15,IF(L1277=2,Stundensätze!$D$19,IF(L1277=4,Stundensätze!$D$23,"")))</f>
        <v>0</v>
      </c>
      <c r="AO1277" s="180" t="e">
        <f t="shared" si="628"/>
        <v>#DIV/0!</v>
      </c>
      <c r="AP1277" s="180">
        <f t="shared" si="629"/>
        <v>0</v>
      </c>
      <c r="AQ1277" s="192" t="e">
        <f t="shared" si="630"/>
        <v>#DIV/0!</v>
      </c>
      <c r="AR1277" s="192" t="e">
        <f t="shared" si="631"/>
        <v>#DIV/0!</v>
      </c>
      <c r="AS1277" s="193" t="e">
        <f t="shared" si="632"/>
        <v>#DIV/0!</v>
      </c>
      <c r="AT1277" s="258" t="str">
        <f>IF(K1277=0,0,VLOOKUP(K1277,Kostenstellen!A:B,2,FALSE))</f>
        <v xml:space="preserve">Salinenklinik </v>
      </c>
      <c r="AU1277" s="68" t="str">
        <f t="shared" si="614"/>
        <v>B</v>
      </c>
      <c r="AV1277" s="68" t="str">
        <f t="shared" si="615"/>
        <v/>
      </c>
      <c r="AW1277" s="68">
        <f>IF(AF1277=0,0,VLOOKUP($H1277,Leistungszahlen!$A$11:$H$158,4,FALSE))</f>
        <v>0</v>
      </c>
      <c r="AX1277" s="68">
        <f>IF(AF1277=0,0,VLOOKUP($H1277,Leistungszahlen!$A$11:$H$158,5,FALSE))</f>
        <v>0</v>
      </c>
      <c r="AY1277" s="68">
        <f>IF(AG1277=0,0,VLOOKUP($H1277,Leistungszahlen!$A$11:$H$158,6,FALSE))</f>
        <v>0</v>
      </c>
      <c r="AZ1277" s="68">
        <f t="shared" si="616"/>
        <v>0</v>
      </c>
      <c r="BA1277" s="68">
        <f t="shared" si="617"/>
        <v>0</v>
      </c>
      <c r="BC1277" s="68">
        <f t="shared" si="633"/>
        <v>0</v>
      </c>
      <c r="BD1277" s="285"/>
    </row>
    <row r="1278" spans="1:56" s="68" customFormat="1">
      <c r="A1278" s="200"/>
      <c r="B1278" s="200"/>
      <c r="C1278" s="200" t="s">
        <v>420</v>
      </c>
      <c r="D1278" s="200" t="s">
        <v>199</v>
      </c>
      <c r="E1278" s="200" t="s">
        <v>351</v>
      </c>
      <c r="F1278" s="200" t="s">
        <v>1472</v>
      </c>
      <c r="G1278" s="200" t="s">
        <v>163</v>
      </c>
      <c r="H1278" s="201" t="s">
        <v>287</v>
      </c>
      <c r="I1278" s="202">
        <v>21.55</v>
      </c>
      <c r="J1278" s="200" t="s">
        <v>560</v>
      </c>
      <c r="K1278" s="176">
        <v>5</v>
      </c>
      <c r="L1278" s="176">
        <v>1</v>
      </c>
      <c r="M1278" s="176"/>
      <c r="N1278" s="286">
        <v>3</v>
      </c>
      <c r="O1278" s="286">
        <v>3</v>
      </c>
      <c r="P1278" s="176"/>
      <c r="Q1278" s="203">
        <f t="shared" si="609"/>
        <v>3</v>
      </c>
      <c r="R1278" s="203">
        <f t="shared" si="610"/>
        <v>3</v>
      </c>
      <c r="S1278" s="203">
        <f t="shared" si="611"/>
        <v>0</v>
      </c>
      <c r="T1278" s="203">
        <f t="shared" si="612"/>
        <v>0</v>
      </c>
      <c r="U1278" s="203">
        <f t="shared" si="613"/>
        <v>0</v>
      </c>
      <c r="V1278" s="175">
        <f>IF(Q1278&gt;0,VLOOKUP(Q1278,Jahresfaktoren!$A$11:$B$24,2,),0)</f>
        <v>152</v>
      </c>
      <c r="W1278" s="175">
        <f>IF(R1278&gt;0,VLOOKUP(R1278,Jahresfaktoren!$D$11:$E$24,2,),0)</f>
        <v>150</v>
      </c>
      <c r="X1278" s="175">
        <f>IF(S1278&gt;0,VLOOKUP(S1278,Jahresfaktoren!$A$28:$B$29,2,),0)</f>
        <v>0</v>
      </c>
      <c r="Y1278" s="175">
        <f>IF(T1278&gt;0,VLOOKUP(T1278,Jahresfaktoren!$A$28:$B$29,2,),0)</f>
        <v>0</v>
      </c>
      <c r="Z1278" s="175">
        <f>IF(U1278&gt;0,VLOOKUP(U1278,Jahresfaktoren!$A$32:$B$33,2,),)</f>
        <v>0</v>
      </c>
      <c r="AA1278" s="177">
        <f t="shared" si="623"/>
        <v>3275.6</v>
      </c>
      <c r="AB1278" s="177">
        <f t="shared" si="624"/>
        <v>3232.5</v>
      </c>
      <c r="AC1278" s="177" t="str">
        <f t="shared" si="625"/>
        <v/>
      </c>
      <c r="AD1278" s="177" t="str">
        <f t="shared" si="626"/>
        <v/>
      </c>
      <c r="AE1278" s="177" t="str">
        <f t="shared" si="627"/>
        <v/>
      </c>
      <c r="AF1278" s="178">
        <f>IF(Q1278&gt;0,VLOOKUP(H1278,Leistungszahlen!$A$11:$C$158,3,),0)</f>
        <v>0</v>
      </c>
      <c r="AG1278" s="178">
        <f>IF(R1278&gt;0,VLOOKUP(H1278,Leistungszahlen!$A$11:$F$158,6,),IF(T1278&gt;0,VLOOKUP(H1278,Leistungszahlen!$A$11:$F$158,6,),0))</f>
        <v>0</v>
      </c>
      <c r="AH1278" s="179" t="e">
        <f t="shared" si="618"/>
        <v>#DIV/0!</v>
      </c>
      <c r="AI1278" s="179" t="e">
        <f t="shared" si="619"/>
        <v>#DIV/0!</v>
      </c>
      <c r="AJ1278" s="179">
        <f t="shared" si="620"/>
        <v>0</v>
      </c>
      <c r="AK1278" s="179">
        <f t="shared" si="621"/>
        <v>0</v>
      </c>
      <c r="AL1278" s="179">
        <f t="shared" si="622"/>
        <v>0</v>
      </c>
      <c r="AM1278" s="180">
        <f>IF(L1278=1,Stundensätze!$D$13,IF(L1278=2,Stundensätze!$D$17,IF(L1278=4,Stundensätze!$D$21,"")))</f>
        <v>0</v>
      </c>
      <c r="AN1278" s="180">
        <f>IF(L1278=1,Stundensätze!$D$15,IF(L1278=2,Stundensätze!$D$19,IF(L1278=4,Stundensätze!$D$23,"")))</f>
        <v>0</v>
      </c>
      <c r="AO1278" s="180" t="e">
        <f t="shared" si="628"/>
        <v>#DIV/0!</v>
      </c>
      <c r="AP1278" s="180">
        <f t="shared" si="629"/>
        <v>0</v>
      </c>
      <c r="AQ1278" s="192" t="e">
        <f t="shared" si="630"/>
        <v>#DIV/0!</v>
      </c>
      <c r="AR1278" s="192" t="e">
        <f t="shared" si="631"/>
        <v>#DIV/0!</v>
      </c>
      <c r="AS1278" s="193" t="e">
        <f t="shared" si="632"/>
        <v>#DIV/0!</v>
      </c>
      <c r="AT1278" s="258" t="str">
        <f>IF(K1278=0,0,VLOOKUP(K1278,Kostenstellen!A:B,2,FALSE))</f>
        <v xml:space="preserve">Salinenklinik </v>
      </c>
      <c r="AU1278" s="68" t="str">
        <f t="shared" si="614"/>
        <v>A1</v>
      </c>
      <c r="AV1278" s="68" t="str">
        <f t="shared" si="615"/>
        <v>A1</v>
      </c>
      <c r="AW1278" s="68">
        <f>IF(AF1278=0,0,VLOOKUP($H1278,Leistungszahlen!$A$11:$H$158,4,FALSE))</f>
        <v>0</v>
      </c>
      <c r="AX1278" s="68">
        <f>IF(AF1278=0,0,VLOOKUP($H1278,Leistungszahlen!$A$11:$H$158,5,FALSE))</f>
        <v>0</v>
      </c>
      <c r="AY1278" s="68">
        <f>IF(AG1278=0,0,VLOOKUP($H1278,Leistungszahlen!$A$11:$H$158,6,FALSE))</f>
        <v>0</v>
      </c>
      <c r="AZ1278" s="68">
        <f t="shared" si="616"/>
        <v>0</v>
      </c>
      <c r="BA1278" s="68">
        <f t="shared" si="617"/>
        <v>0</v>
      </c>
      <c r="BC1278" s="68">
        <f t="shared" si="633"/>
        <v>0</v>
      </c>
      <c r="BD1278" s="285"/>
    </row>
    <row r="1279" spans="1:56" s="68" customFormat="1">
      <c r="A1279" s="200"/>
      <c r="B1279" s="200"/>
      <c r="C1279" s="200" t="s">
        <v>420</v>
      </c>
      <c r="D1279" s="200" t="s">
        <v>199</v>
      </c>
      <c r="E1279" s="200" t="s">
        <v>351</v>
      </c>
      <c r="F1279" s="200" t="s">
        <v>1472</v>
      </c>
      <c r="G1279" s="200" t="s">
        <v>251</v>
      </c>
      <c r="H1279" s="201" t="s">
        <v>200</v>
      </c>
      <c r="I1279" s="202">
        <v>5.32</v>
      </c>
      <c r="J1279" s="200" t="s">
        <v>778</v>
      </c>
      <c r="K1279" s="176">
        <v>5</v>
      </c>
      <c r="L1279" s="176">
        <v>1</v>
      </c>
      <c r="M1279" s="176"/>
      <c r="N1279" s="286">
        <v>6</v>
      </c>
      <c r="O1279" s="286"/>
      <c r="P1279" s="176"/>
      <c r="Q1279" s="203">
        <f t="shared" si="609"/>
        <v>6</v>
      </c>
      <c r="R1279" s="203">
        <f t="shared" si="610"/>
        <v>0</v>
      </c>
      <c r="S1279" s="203">
        <f t="shared" si="611"/>
        <v>0</v>
      </c>
      <c r="T1279" s="203">
        <f t="shared" si="612"/>
        <v>0</v>
      </c>
      <c r="U1279" s="203">
        <f t="shared" si="613"/>
        <v>0</v>
      </c>
      <c r="V1279" s="175">
        <f>IF(Q1279&gt;0,VLOOKUP(Q1279,Jahresfaktoren!$A$11:$B$24,2,),0)</f>
        <v>302</v>
      </c>
      <c r="W1279" s="175">
        <f>IF(R1279&gt;0,VLOOKUP(R1279,Jahresfaktoren!$D$11:$E$24,2,),0)</f>
        <v>0</v>
      </c>
      <c r="X1279" s="175">
        <f>IF(S1279&gt;0,VLOOKUP(S1279,Jahresfaktoren!$A$28:$B$29,2,),0)</f>
        <v>0</v>
      </c>
      <c r="Y1279" s="175">
        <f>IF(T1279&gt;0,VLOOKUP(T1279,Jahresfaktoren!$A$28:$B$29,2,),0)</f>
        <v>0</v>
      </c>
      <c r="Z1279" s="175">
        <f>IF(U1279&gt;0,VLOOKUP(U1279,Jahresfaktoren!$A$32:$B$33,2,),)</f>
        <v>0</v>
      </c>
      <c r="AA1279" s="177">
        <f t="shared" si="623"/>
        <v>1606.64</v>
      </c>
      <c r="AB1279" s="177" t="str">
        <f t="shared" si="624"/>
        <v/>
      </c>
      <c r="AC1279" s="177" t="str">
        <f t="shared" si="625"/>
        <v/>
      </c>
      <c r="AD1279" s="177" t="str">
        <f t="shared" si="626"/>
        <v/>
      </c>
      <c r="AE1279" s="177" t="str">
        <f t="shared" si="627"/>
        <v/>
      </c>
      <c r="AF1279" s="178">
        <f>IF(Q1279&gt;0,VLOOKUP(H1279,Leistungszahlen!$A$11:$C$158,3,),0)</f>
        <v>0</v>
      </c>
      <c r="AG1279" s="178">
        <f>IF(R1279&gt;0,VLOOKUP(H1279,Leistungszahlen!$A$11:$F$158,6,),IF(T1279&gt;0,VLOOKUP(H1279,Leistungszahlen!$A$11:$F$158,6,),0))</f>
        <v>0</v>
      </c>
      <c r="AH1279" s="179" t="e">
        <f t="shared" si="618"/>
        <v>#DIV/0!</v>
      </c>
      <c r="AI1279" s="179">
        <f t="shared" si="619"/>
        <v>0</v>
      </c>
      <c r="AJ1279" s="179">
        <f t="shared" si="620"/>
        <v>0</v>
      </c>
      <c r="AK1279" s="179">
        <f t="shared" si="621"/>
        <v>0</v>
      </c>
      <c r="AL1279" s="179">
        <f t="shared" si="622"/>
        <v>0</v>
      </c>
      <c r="AM1279" s="180">
        <f>IF(L1279=1,Stundensätze!$D$13,IF(L1279=2,Stundensätze!$D$17,IF(L1279=4,Stundensätze!$D$21,"")))</f>
        <v>0</v>
      </c>
      <c r="AN1279" s="180">
        <f>IF(L1279=1,Stundensätze!$D$15,IF(L1279=2,Stundensätze!$D$19,IF(L1279=4,Stundensätze!$D$23,"")))</f>
        <v>0</v>
      </c>
      <c r="AO1279" s="180" t="e">
        <f t="shared" si="628"/>
        <v>#DIV/0!</v>
      </c>
      <c r="AP1279" s="180">
        <f t="shared" si="629"/>
        <v>0</v>
      </c>
      <c r="AQ1279" s="192" t="e">
        <f t="shared" si="630"/>
        <v>#DIV/0!</v>
      </c>
      <c r="AR1279" s="192" t="e">
        <f t="shared" si="631"/>
        <v>#DIV/0!</v>
      </c>
      <c r="AS1279" s="193" t="e">
        <f t="shared" si="632"/>
        <v>#DIV/0!</v>
      </c>
      <c r="AT1279" s="258" t="str">
        <f>IF(K1279=0,0,VLOOKUP(K1279,Kostenstellen!A:B,2,FALSE))</f>
        <v xml:space="preserve">Salinenklinik </v>
      </c>
      <c r="AU1279" s="68" t="str">
        <f t="shared" si="614"/>
        <v>B</v>
      </c>
      <c r="AV1279" s="68" t="str">
        <f t="shared" si="615"/>
        <v/>
      </c>
      <c r="AW1279" s="68">
        <f>IF(AF1279=0,0,VLOOKUP($H1279,Leistungszahlen!$A$11:$H$158,4,FALSE))</f>
        <v>0</v>
      </c>
      <c r="AX1279" s="68">
        <f>IF(AF1279=0,0,VLOOKUP($H1279,Leistungszahlen!$A$11:$H$158,5,FALSE))</f>
        <v>0</v>
      </c>
      <c r="AY1279" s="68">
        <f>IF(AG1279=0,0,VLOOKUP($H1279,Leistungszahlen!$A$11:$H$158,6,FALSE))</f>
        <v>0</v>
      </c>
      <c r="AZ1279" s="68">
        <f t="shared" si="616"/>
        <v>0</v>
      </c>
      <c r="BA1279" s="68">
        <f t="shared" si="617"/>
        <v>0</v>
      </c>
      <c r="BC1279" s="68">
        <f t="shared" si="633"/>
        <v>0</v>
      </c>
      <c r="BD1279" s="285"/>
    </row>
    <row r="1280" spans="1:56" s="68" customFormat="1">
      <c r="A1280" s="200"/>
      <c r="B1280" s="200"/>
      <c r="C1280" s="200" t="s">
        <v>420</v>
      </c>
      <c r="D1280" s="200" t="s">
        <v>199</v>
      </c>
      <c r="E1280" s="200" t="s">
        <v>351</v>
      </c>
      <c r="F1280" s="200" t="s">
        <v>1473</v>
      </c>
      <c r="G1280" s="200" t="s">
        <v>163</v>
      </c>
      <c r="H1280" s="201" t="s">
        <v>287</v>
      </c>
      <c r="I1280" s="202">
        <v>21.55</v>
      </c>
      <c r="J1280" s="200" t="s">
        <v>560</v>
      </c>
      <c r="K1280" s="176">
        <v>5</v>
      </c>
      <c r="L1280" s="176">
        <v>1</v>
      </c>
      <c r="M1280" s="176"/>
      <c r="N1280" s="286">
        <v>3</v>
      </c>
      <c r="O1280" s="286">
        <v>3</v>
      </c>
      <c r="P1280" s="176"/>
      <c r="Q1280" s="203">
        <f t="shared" si="609"/>
        <v>3</v>
      </c>
      <c r="R1280" s="203">
        <f t="shared" si="610"/>
        <v>3</v>
      </c>
      <c r="S1280" s="203">
        <f t="shared" si="611"/>
        <v>0</v>
      </c>
      <c r="T1280" s="203">
        <f t="shared" si="612"/>
        <v>0</v>
      </c>
      <c r="U1280" s="203">
        <f t="shared" si="613"/>
        <v>0</v>
      </c>
      <c r="V1280" s="175">
        <f>IF(Q1280&gt;0,VLOOKUP(Q1280,Jahresfaktoren!$A$11:$B$24,2,),0)</f>
        <v>152</v>
      </c>
      <c r="W1280" s="175">
        <f>IF(R1280&gt;0,VLOOKUP(R1280,Jahresfaktoren!$D$11:$E$24,2,),0)</f>
        <v>150</v>
      </c>
      <c r="X1280" s="175">
        <f>IF(S1280&gt;0,VLOOKUP(S1280,Jahresfaktoren!$A$28:$B$29,2,),0)</f>
        <v>0</v>
      </c>
      <c r="Y1280" s="175">
        <f>IF(T1280&gt;0,VLOOKUP(T1280,Jahresfaktoren!$A$28:$B$29,2,),0)</f>
        <v>0</v>
      </c>
      <c r="Z1280" s="175">
        <f>IF(U1280&gt;0,VLOOKUP(U1280,Jahresfaktoren!$A$32:$B$33,2,),)</f>
        <v>0</v>
      </c>
      <c r="AA1280" s="177">
        <f t="shared" si="623"/>
        <v>3275.6</v>
      </c>
      <c r="AB1280" s="177">
        <f t="shared" si="624"/>
        <v>3232.5</v>
      </c>
      <c r="AC1280" s="177" t="str">
        <f t="shared" si="625"/>
        <v/>
      </c>
      <c r="AD1280" s="177" t="str">
        <f t="shared" si="626"/>
        <v/>
      </c>
      <c r="AE1280" s="177" t="str">
        <f t="shared" si="627"/>
        <v/>
      </c>
      <c r="AF1280" s="178">
        <f>IF(Q1280&gt;0,VLOOKUP(H1280,Leistungszahlen!$A$11:$C$158,3,),0)</f>
        <v>0</v>
      </c>
      <c r="AG1280" s="178">
        <f>IF(R1280&gt;0,VLOOKUP(H1280,Leistungszahlen!$A$11:$F$158,6,),IF(T1280&gt;0,VLOOKUP(H1280,Leistungszahlen!$A$11:$F$158,6,),0))</f>
        <v>0</v>
      </c>
      <c r="AH1280" s="179" t="e">
        <f t="shared" si="618"/>
        <v>#DIV/0!</v>
      </c>
      <c r="AI1280" s="179" t="e">
        <f t="shared" si="619"/>
        <v>#DIV/0!</v>
      </c>
      <c r="AJ1280" s="179">
        <f t="shared" si="620"/>
        <v>0</v>
      </c>
      <c r="AK1280" s="179">
        <f t="shared" si="621"/>
        <v>0</v>
      </c>
      <c r="AL1280" s="179">
        <f t="shared" si="622"/>
        <v>0</v>
      </c>
      <c r="AM1280" s="180">
        <f>IF(L1280=1,Stundensätze!$D$13,IF(L1280=2,Stundensätze!$D$17,IF(L1280=4,Stundensätze!$D$21,"")))</f>
        <v>0</v>
      </c>
      <c r="AN1280" s="180">
        <f>IF(L1280=1,Stundensätze!$D$15,IF(L1280=2,Stundensätze!$D$19,IF(L1280=4,Stundensätze!$D$23,"")))</f>
        <v>0</v>
      </c>
      <c r="AO1280" s="180" t="e">
        <f t="shared" si="628"/>
        <v>#DIV/0!</v>
      </c>
      <c r="AP1280" s="180">
        <f t="shared" si="629"/>
        <v>0</v>
      </c>
      <c r="AQ1280" s="192" t="e">
        <f t="shared" si="630"/>
        <v>#DIV/0!</v>
      </c>
      <c r="AR1280" s="192" t="e">
        <f t="shared" si="631"/>
        <v>#DIV/0!</v>
      </c>
      <c r="AS1280" s="193" t="e">
        <f t="shared" si="632"/>
        <v>#DIV/0!</v>
      </c>
      <c r="AT1280" s="258" t="str">
        <f>IF(K1280=0,0,VLOOKUP(K1280,Kostenstellen!A:B,2,FALSE))</f>
        <v xml:space="preserve">Salinenklinik </v>
      </c>
      <c r="AU1280" s="68" t="str">
        <f t="shared" si="614"/>
        <v>A1</v>
      </c>
      <c r="AV1280" s="68" t="str">
        <f t="shared" si="615"/>
        <v>A1</v>
      </c>
      <c r="AW1280" s="68">
        <f>IF(AF1280=0,0,VLOOKUP($H1280,Leistungszahlen!$A$11:$H$158,4,FALSE))</f>
        <v>0</v>
      </c>
      <c r="AX1280" s="68">
        <f>IF(AF1280=0,0,VLOOKUP($H1280,Leistungszahlen!$A$11:$H$158,5,FALSE))</f>
        <v>0</v>
      </c>
      <c r="AY1280" s="68">
        <f>IF(AG1280=0,0,VLOOKUP($H1280,Leistungszahlen!$A$11:$H$158,6,FALSE))</f>
        <v>0</v>
      </c>
      <c r="AZ1280" s="68">
        <f t="shared" si="616"/>
        <v>0</v>
      </c>
      <c r="BA1280" s="68">
        <f t="shared" si="617"/>
        <v>0</v>
      </c>
      <c r="BC1280" s="68">
        <f t="shared" si="633"/>
        <v>0</v>
      </c>
      <c r="BD1280" s="285"/>
    </row>
    <row r="1281" spans="1:56" s="68" customFormat="1">
      <c r="A1281" s="200"/>
      <c r="B1281" s="200"/>
      <c r="C1281" s="200" t="s">
        <v>420</v>
      </c>
      <c r="D1281" s="200" t="s">
        <v>199</v>
      </c>
      <c r="E1281" s="200" t="s">
        <v>351</v>
      </c>
      <c r="F1281" s="200" t="s">
        <v>1473</v>
      </c>
      <c r="G1281" s="200" t="s">
        <v>251</v>
      </c>
      <c r="H1281" s="201" t="s">
        <v>200</v>
      </c>
      <c r="I1281" s="202">
        <v>5.32</v>
      </c>
      <c r="J1281" s="200" t="s">
        <v>778</v>
      </c>
      <c r="K1281" s="176">
        <v>5</v>
      </c>
      <c r="L1281" s="176">
        <v>1</v>
      </c>
      <c r="M1281" s="176"/>
      <c r="N1281" s="286">
        <v>6</v>
      </c>
      <c r="O1281" s="286"/>
      <c r="P1281" s="176"/>
      <c r="Q1281" s="203">
        <f t="shared" si="609"/>
        <v>6</v>
      </c>
      <c r="R1281" s="203">
        <f t="shared" si="610"/>
        <v>0</v>
      </c>
      <c r="S1281" s="203">
        <f t="shared" si="611"/>
        <v>0</v>
      </c>
      <c r="T1281" s="203">
        <f t="shared" si="612"/>
        <v>0</v>
      </c>
      <c r="U1281" s="203">
        <f t="shared" si="613"/>
        <v>0</v>
      </c>
      <c r="V1281" s="175">
        <f>IF(Q1281&gt;0,VLOOKUP(Q1281,Jahresfaktoren!$A$11:$B$24,2,),0)</f>
        <v>302</v>
      </c>
      <c r="W1281" s="175">
        <f>IF(R1281&gt;0,VLOOKUP(R1281,Jahresfaktoren!$D$11:$E$24,2,),0)</f>
        <v>0</v>
      </c>
      <c r="X1281" s="175">
        <f>IF(S1281&gt;0,VLOOKUP(S1281,Jahresfaktoren!$A$28:$B$29,2,),0)</f>
        <v>0</v>
      </c>
      <c r="Y1281" s="175">
        <f>IF(T1281&gt;0,VLOOKUP(T1281,Jahresfaktoren!$A$28:$B$29,2,),0)</f>
        <v>0</v>
      </c>
      <c r="Z1281" s="175">
        <f>IF(U1281&gt;0,VLOOKUP(U1281,Jahresfaktoren!$A$32:$B$33,2,),)</f>
        <v>0</v>
      </c>
      <c r="AA1281" s="177">
        <f t="shared" si="623"/>
        <v>1606.64</v>
      </c>
      <c r="AB1281" s="177" t="str">
        <f t="shared" si="624"/>
        <v/>
      </c>
      <c r="AC1281" s="177" t="str">
        <f t="shared" si="625"/>
        <v/>
      </c>
      <c r="AD1281" s="177" t="str">
        <f t="shared" si="626"/>
        <v/>
      </c>
      <c r="AE1281" s="177" t="str">
        <f t="shared" si="627"/>
        <v/>
      </c>
      <c r="AF1281" s="178">
        <f>IF(Q1281&gt;0,VLOOKUP(H1281,Leistungszahlen!$A$11:$C$158,3,),0)</f>
        <v>0</v>
      </c>
      <c r="AG1281" s="178">
        <f>IF(R1281&gt;0,VLOOKUP(H1281,Leistungszahlen!$A$11:$F$158,6,),IF(T1281&gt;0,VLOOKUP(H1281,Leistungszahlen!$A$11:$F$158,6,),0))</f>
        <v>0</v>
      </c>
      <c r="AH1281" s="179" t="e">
        <f t="shared" si="618"/>
        <v>#DIV/0!</v>
      </c>
      <c r="AI1281" s="179">
        <f t="shared" si="619"/>
        <v>0</v>
      </c>
      <c r="AJ1281" s="179">
        <f t="shared" si="620"/>
        <v>0</v>
      </c>
      <c r="AK1281" s="179">
        <f t="shared" si="621"/>
        <v>0</v>
      </c>
      <c r="AL1281" s="179">
        <f t="shared" si="622"/>
        <v>0</v>
      </c>
      <c r="AM1281" s="180">
        <f>IF(L1281=1,Stundensätze!$D$13,IF(L1281=2,Stundensätze!$D$17,IF(L1281=4,Stundensätze!$D$21,"")))</f>
        <v>0</v>
      </c>
      <c r="AN1281" s="180">
        <f>IF(L1281=1,Stundensätze!$D$15,IF(L1281=2,Stundensätze!$D$19,IF(L1281=4,Stundensätze!$D$23,"")))</f>
        <v>0</v>
      </c>
      <c r="AO1281" s="180" t="e">
        <f t="shared" si="628"/>
        <v>#DIV/0!</v>
      </c>
      <c r="AP1281" s="180">
        <f t="shared" si="629"/>
        <v>0</v>
      </c>
      <c r="AQ1281" s="192" t="e">
        <f t="shared" si="630"/>
        <v>#DIV/0!</v>
      </c>
      <c r="AR1281" s="192" t="e">
        <f t="shared" si="631"/>
        <v>#DIV/0!</v>
      </c>
      <c r="AS1281" s="193" t="e">
        <f t="shared" si="632"/>
        <v>#DIV/0!</v>
      </c>
      <c r="AT1281" s="258" t="str">
        <f>IF(K1281=0,0,VLOOKUP(K1281,Kostenstellen!A:B,2,FALSE))</f>
        <v xml:space="preserve">Salinenklinik </v>
      </c>
      <c r="AU1281" s="68" t="str">
        <f t="shared" si="614"/>
        <v>B</v>
      </c>
      <c r="AV1281" s="68" t="str">
        <f t="shared" si="615"/>
        <v/>
      </c>
      <c r="AW1281" s="68">
        <f>IF(AF1281=0,0,VLOOKUP($H1281,Leistungszahlen!$A$11:$H$158,4,FALSE))</f>
        <v>0</v>
      </c>
      <c r="AX1281" s="68">
        <f>IF(AF1281=0,0,VLOOKUP($H1281,Leistungszahlen!$A$11:$H$158,5,FALSE))</f>
        <v>0</v>
      </c>
      <c r="AY1281" s="68">
        <f>IF(AG1281=0,0,VLOOKUP($H1281,Leistungszahlen!$A$11:$H$158,6,FALSE))</f>
        <v>0</v>
      </c>
      <c r="AZ1281" s="68">
        <f t="shared" si="616"/>
        <v>0</v>
      </c>
      <c r="BA1281" s="68">
        <f t="shared" si="617"/>
        <v>0</v>
      </c>
      <c r="BC1281" s="68">
        <f t="shared" si="633"/>
        <v>0</v>
      </c>
      <c r="BD1281" s="285"/>
    </row>
    <row r="1282" spans="1:56" s="68" customFormat="1">
      <c r="A1282" s="200"/>
      <c r="B1282" s="200"/>
      <c r="C1282" s="200" t="s">
        <v>420</v>
      </c>
      <c r="D1282" s="200" t="s">
        <v>199</v>
      </c>
      <c r="E1282" s="200" t="s">
        <v>351</v>
      </c>
      <c r="F1282" s="200" t="s">
        <v>1474</v>
      </c>
      <c r="G1282" s="200" t="s">
        <v>163</v>
      </c>
      <c r="H1282" s="201" t="s">
        <v>287</v>
      </c>
      <c r="I1282" s="202">
        <v>21.55</v>
      </c>
      <c r="J1282" s="200" t="s">
        <v>560</v>
      </c>
      <c r="K1282" s="176">
        <v>5</v>
      </c>
      <c r="L1282" s="176">
        <v>1</v>
      </c>
      <c r="M1282" s="176"/>
      <c r="N1282" s="286">
        <v>3</v>
      </c>
      <c r="O1282" s="286">
        <v>3</v>
      </c>
      <c r="P1282" s="176"/>
      <c r="Q1282" s="203">
        <f t="shared" si="609"/>
        <v>3</v>
      </c>
      <c r="R1282" s="203">
        <f t="shared" si="610"/>
        <v>3</v>
      </c>
      <c r="S1282" s="203">
        <f t="shared" si="611"/>
        <v>0</v>
      </c>
      <c r="T1282" s="203">
        <f t="shared" si="612"/>
        <v>0</v>
      </c>
      <c r="U1282" s="203">
        <f t="shared" si="613"/>
        <v>0</v>
      </c>
      <c r="V1282" s="175">
        <f>IF(Q1282&gt;0,VLOOKUP(Q1282,Jahresfaktoren!$A$11:$B$24,2,),0)</f>
        <v>152</v>
      </c>
      <c r="W1282" s="175">
        <f>IF(R1282&gt;0,VLOOKUP(R1282,Jahresfaktoren!$D$11:$E$24,2,),0)</f>
        <v>150</v>
      </c>
      <c r="X1282" s="175">
        <f>IF(S1282&gt;0,VLOOKUP(S1282,Jahresfaktoren!$A$28:$B$29,2,),0)</f>
        <v>0</v>
      </c>
      <c r="Y1282" s="175">
        <f>IF(T1282&gt;0,VLOOKUP(T1282,Jahresfaktoren!$A$28:$B$29,2,),0)</f>
        <v>0</v>
      </c>
      <c r="Z1282" s="175">
        <f>IF(U1282&gt;0,VLOOKUP(U1282,Jahresfaktoren!$A$32:$B$33,2,),)</f>
        <v>0</v>
      </c>
      <c r="AA1282" s="177">
        <f t="shared" si="623"/>
        <v>3275.6</v>
      </c>
      <c r="AB1282" s="177">
        <f t="shared" si="624"/>
        <v>3232.5</v>
      </c>
      <c r="AC1282" s="177" t="str">
        <f t="shared" si="625"/>
        <v/>
      </c>
      <c r="AD1282" s="177" t="str">
        <f t="shared" si="626"/>
        <v/>
      </c>
      <c r="AE1282" s="177" t="str">
        <f t="shared" si="627"/>
        <v/>
      </c>
      <c r="AF1282" s="178">
        <f>IF(Q1282&gt;0,VLOOKUP(H1282,Leistungszahlen!$A$11:$C$158,3,),0)</f>
        <v>0</v>
      </c>
      <c r="AG1282" s="178">
        <f>IF(R1282&gt;0,VLOOKUP(H1282,Leistungszahlen!$A$11:$F$158,6,),IF(T1282&gt;0,VLOOKUP(H1282,Leistungszahlen!$A$11:$F$158,6,),0))</f>
        <v>0</v>
      </c>
      <c r="AH1282" s="179" t="e">
        <f t="shared" si="618"/>
        <v>#DIV/0!</v>
      </c>
      <c r="AI1282" s="179" t="e">
        <f t="shared" si="619"/>
        <v>#DIV/0!</v>
      </c>
      <c r="AJ1282" s="179">
        <f t="shared" si="620"/>
        <v>0</v>
      </c>
      <c r="AK1282" s="179">
        <f t="shared" si="621"/>
        <v>0</v>
      </c>
      <c r="AL1282" s="179">
        <f t="shared" si="622"/>
        <v>0</v>
      </c>
      <c r="AM1282" s="180">
        <f>IF(L1282=1,Stundensätze!$D$13,IF(L1282=2,Stundensätze!$D$17,IF(L1282=4,Stundensätze!$D$21,"")))</f>
        <v>0</v>
      </c>
      <c r="AN1282" s="180">
        <f>IF(L1282=1,Stundensätze!$D$15,IF(L1282=2,Stundensätze!$D$19,IF(L1282=4,Stundensätze!$D$23,"")))</f>
        <v>0</v>
      </c>
      <c r="AO1282" s="180" t="e">
        <f t="shared" si="628"/>
        <v>#DIV/0!</v>
      </c>
      <c r="AP1282" s="180">
        <f t="shared" si="629"/>
        <v>0</v>
      </c>
      <c r="AQ1282" s="192" t="e">
        <f t="shared" si="630"/>
        <v>#DIV/0!</v>
      </c>
      <c r="AR1282" s="192" t="e">
        <f t="shared" si="631"/>
        <v>#DIV/0!</v>
      </c>
      <c r="AS1282" s="193" t="e">
        <f t="shared" si="632"/>
        <v>#DIV/0!</v>
      </c>
      <c r="AT1282" s="258" t="str">
        <f>IF(K1282=0,0,VLOOKUP(K1282,Kostenstellen!A:B,2,FALSE))</f>
        <v xml:space="preserve">Salinenklinik </v>
      </c>
      <c r="AU1282" s="68" t="str">
        <f t="shared" si="614"/>
        <v>A1</v>
      </c>
      <c r="AV1282" s="68" t="str">
        <f t="shared" si="615"/>
        <v>A1</v>
      </c>
      <c r="AW1282" s="68">
        <f>IF(AF1282=0,0,VLOOKUP($H1282,Leistungszahlen!$A$11:$H$158,4,FALSE))</f>
        <v>0</v>
      </c>
      <c r="AX1282" s="68">
        <f>IF(AF1282=0,0,VLOOKUP($H1282,Leistungszahlen!$A$11:$H$158,5,FALSE))</f>
        <v>0</v>
      </c>
      <c r="AY1282" s="68">
        <f>IF(AG1282=0,0,VLOOKUP($H1282,Leistungszahlen!$A$11:$H$158,6,FALSE))</f>
        <v>0</v>
      </c>
      <c r="AZ1282" s="68">
        <f t="shared" si="616"/>
        <v>0</v>
      </c>
      <c r="BA1282" s="68">
        <f t="shared" si="617"/>
        <v>0</v>
      </c>
      <c r="BC1282" s="68">
        <f t="shared" si="633"/>
        <v>0</v>
      </c>
      <c r="BD1282" s="285"/>
    </row>
    <row r="1283" spans="1:56" s="68" customFormat="1">
      <c r="A1283" s="200"/>
      <c r="B1283" s="200"/>
      <c r="C1283" s="200" t="s">
        <v>420</v>
      </c>
      <c r="D1283" s="200" t="s">
        <v>199</v>
      </c>
      <c r="E1283" s="200" t="s">
        <v>351</v>
      </c>
      <c r="F1283" s="200" t="s">
        <v>1474</v>
      </c>
      <c r="G1283" s="200" t="s">
        <v>251</v>
      </c>
      <c r="H1283" s="201" t="s">
        <v>200</v>
      </c>
      <c r="I1283" s="202">
        <v>5.32</v>
      </c>
      <c r="J1283" s="200" t="s">
        <v>778</v>
      </c>
      <c r="K1283" s="176">
        <v>5</v>
      </c>
      <c r="L1283" s="176">
        <v>1</v>
      </c>
      <c r="M1283" s="176"/>
      <c r="N1283" s="286">
        <v>6</v>
      </c>
      <c r="O1283" s="286"/>
      <c r="P1283" s="176"/>
      <c r="Q1283" s="203">
        <f t="shared" ref="Q1283:Q1346" si="634">IF(M1283="x",0,IF(N1283=7,6,IF(N1283=14,12,IF(N1283="12+5",11,N1283))))</f>
        <v>6</v>
      </c>
      <c r="R1283" s="203">
        <f t="shared" ref="R1283:R1346" si="635">IF(M1283="x",0,IF(O1283=0,0,IF(N1283=7,0,IF(N1283+O1283=7,O1283-1,O1283))))</f>
        <v>0</v>
      </c>
      <c r="S1283" s="203">
        <f t="shared" ref="S1283:S1346" si="636">IF(M1283="x",0,IF(N1283=7,1,IF(N1283=14,2,IF(AND(N1283=12,O1283=5),1,IF(N1283="12+5",1,0)))))</f>
        <v>0</v>
      </c>
      <c r="T1283" s="203">
        <f t="shared" ref="T1283:T1346" si="637">IF(M1283="x",0,IF(O1283=0,0,IF(N1283=7,0,IF(N1283+O1283=7,1,0))))</f>
        <v>0</v>
      </c>
      <c r="U1283" s="203">
        <f t="shared" ref="U1283:U1346" si="638">T1283+S1283</f>
        <v>0</v>
      </c>
      <c r="V1283" s="175">
        <f>IF(Q1283&gt;0,VLOOKUP(Q1283,Jahresfaktoren!$A$11:$B$24,2,),0)</f>
        <v>302</v>
      </c>
      <c r="W1283" s="175">
        <f>IF(R1283&gt;0,VLOOKUP(R1283,Jahresfaktoren!$D$11:$E$24,2,),0)</f>
        <v>0</v>
      </c>
      <c r="X1283" s="175">
        <f>IF(S1283&gt;0,VLOOKUP(S1283,Jahresfaktoren!$A$28:$B$29,2,),0)</f>
        <v>0</v>
      </c>
      <c r="Y1283" s="175">
        <f>IF(T1283&gt;0,VLOOKUP(T1283,Jahresfaktoren!$A$28:$B$29,2,),0)</f>
        <v>0</v>
      </c>
      <c r="Z1283" s="175">
        <f>IF(U1283&gt;0,VLOOKUP(U1283,Jahresfaktoren!$A$32:$B$33,2,),)</f>
        <v>0</v>
      </c>
      <c r="AA1283" s="177">
        <f t="shared" si="623"/>
        <v>1606.64</v>
      </c>
      <c r="AB1283" s="177" t="str">
        <f t="shared" si="624"/>
        <v/>
      </c>
      <c r="AC1283" s="177" t="str">
        <f t="shared" si="625"/>
        <v/>
      </c>
      <c r="AD1283" s="177" t="str">
        <f t="shared" si="626"/>
        <v/>
      </c>
      <c r="AE1283" s="177" t="str">
        <f t="shared" si="627"/>
        <v/>
      </c>
      <c r="AF1283" s="178">
        <f>IF(Q1283&gt;0,VLOOKUP(H1283,Leistungszahlen!$A$11:$C$158,3,),0)</f>
        <v>0</v>
      </c>
      <c r="AG1283" s="178">
        <f>IF(R1283&gt;0,VLOOKUP(H1283,Leistungszahlen!$A$11:$F$158,6,),IF(T1283&gt;0,VLOOKUP(H1283,Leistungszahlen!$A$11:$F$158,6,),0))</f>
        <v>0</v>
      </c>
      <c r="AH1283" s="179" t="e">
        <f t="shared" si="618"/>
        <v>#DIV/0!</v>
      </c>
      <c r="AI1283" s="179">
        <f t="shared" si="619"/>
        <v>0</v>
      </c>
      <c r="AJ1283" s="179">
        <f t="shared" si="620"/>
        <v>0</v>
      </c>
      <c r="AK1283" s="179">
        <f t="shared" si="621"/>
        <v>0</v>
      </c>
      <c r="AL1283" s="179">
        <f t="shared" si="622"/>
        <v>0</v>
      </c>
      <c r="AM1283" s="180">
        <f>IF(L1283=1,Stundensätze!$D$13,IF(L1283=2,Stundensätze!$D$17,IF(L1283=4,Stundensätze!$D$21,"")))</f>
        <v>0</v>
      </c>
      <c r="AN1283" s="180">
        <f>IF(L1283=1,Stundensätze!$D$15,IF(L1283=2,Stundensätze!$D$19,IF(L1283=4,Stundensätze!$D$23,"")))</f>
        <v>0</v>
      </c>
      <c r="AO1283" s="180" t="e">
        <f t="shared" si="628"/>
        <v>#DIV/0!</v>
      </c>
      <c r="AP1283" s="180">
        <f t="shared" si="629"/>
        <v>0</v>
      </c>
      <c r="AQ1283" s="192" t="e">
        <f t="shared" si="630"/>
        <v>#DIV/0!</v>
      </c>
      <c r="AR1283" s="192" t="e">
        <f t="shared" si="631"/>
        <v>#DIV/0!</v>
      </c>
      <c r="AS1283" s="193" t="e">
        <f t="shared" si="632"/>
        <v>#DIV/0!</v>
      </c>
      <c r="AT1283" s="258" t="str">
        <f>IF(K1283=0,0,VLOOKUP(K1283,Kostenstellen!A:B,2,FALSE))</f>
        <v xml:space="preserve">Salinenklinik </v>
      </c>
      <c r="AU1283" s="68" t="str">
        <f t="shared" ref="AU1283:AU1346" si="639">IF(SUM(V1283:Z1283)&gt;0,H1283,"")</f>
        <v>B</v>
      </c>
      <c r="AV1283" s="68" t="str">
        <f t="shared" ref="AV1283:AV1346" si="640">IF(SUM(R1283+T1283)&gt;0,H1283,"")</f>
        <v/>
      </c>
      <c r="AW1283" s="68">
        <f>IF(AF1283=0,0,VLOOKUP($H1283,Leistungszahlen!$A$11:$H$158,4,FALSE))</f>
        <v>0</v>
      </c>
      <c r="AX1283" s="68">
        <f>IF(AF1283=0,0,VLOOKUP($H1283,Leistungszahlen!$A$11:$H$158,5,FALSE))</f>
        <v>0</v>
      </c>
      <c r="AY1283" s="68">
        <f>IF(AG1283=0,0,VLOOKUP($H1283,Leistungszahlen!$A$11:$H$158,6,FALSE))</f>
        <v>0</v>
      </c>
      <c r="AZ1283" s="68">
        <f t="shared" ref="AZ1283:AZ1346" si="641">IF(AX1283&lt;AF1283,1,IF(AG1283&gt;AY1283,1,0))</f>
        <v>0</v>
      </c>
      <c r="BA1283" s="68">
        <f t="shared" ref="BA1283:BA1346" si="642">IF(AF1283&gt;AX1283,1,IF(AG1283&gt;AY1283,1,0))</f>
        <v>0</v>
      </c>
      <c r="BC1283" s="68">
        <f t="shared" si="633"/>
        <v>0</v>
      </c>
      <c r="BD1283" s="285"/>
    </row>
    <row r="1284" spans="1:56" s="68" customFormat="1">
      <c r="A1284" s="200"/>
      <c r="B1284" s="200"/>
      <c r="C1284" s="200" t="s">
        <v>420</v>
      </c>
      <c r="D1284" s="200" t="s">
        <v>199</v>
      </c>
      <c r="E1284" s="200" t="s">
        <v>351</v>
      </c>
      <c r="F1284" s="200" t="s">
        <v>1475</v>
      </c>
      <c r="G1284" s="200" t="s">
        <v>163</v>
      </c>
      <c r="H1284" s="201" t="s">
        <v>287</v>
      </c>
      <c r="I1284" s="202">
        <v>21.55</v>
      </c>
      <c r="J1284" s="200" t="s">
        <v>560</v>
      </c>
      <c r="K1284" s="176">
        <v>5</v>
      </c>
      <c r="L1284" s="176">
        <v>1</v>
      </c>
      <c r="M1284" s="176"/>
      <c r="N1284" s="286">
        <v>3</v>
      </c>
      <c r="O1284" s="286">
        <v>3</v>
      </c>
      <c r="P1284" s="176"/>
      <c r="Q1284" s="203">
        <f t="shared" si="634"/>
        <v>3</v>
      </c>
      <c r="R1284" s="203">
        <f t="shared" si="635"/>
        <v>3</v>
      </c>
      <c r="S1284" s="203">
        <f t="shared" si="636"/>
        <v>0</v>
      </c>
      <c r="T1284" s="203">
        <f t="shared" si="637"/>
        <v>0</v>
      </c>
      <c r="U1284" s="203">
        <f t="shared" si="638"/>
        <v>0</v>
      </c>
      <c r="V1284" s="175">
        <f>IF(Q1284&gt;0,VLOOKUP(Q1284,Jahresfaktoren!$A$11:$B$24,2,),0)</f>
        <v>152</v>
      </c>
      <c r="W1284" s="175">
        <f>IF(R1284&gt;0,VLOOKUP(R1284,Jahresfaktoren!$D$11:$E$24,2,),0)</f>
        <v>150</v>
      </c>
      <c r="X1284" s="175">
        <f>IF(S1284&gt;0,VLOOKUP(S1284,Jahresfaktoren!$A$28:$B$29,2,),0)</f>
        <v>0</v>
      </c>
      <c r="Y1284" s="175">
        <f>IF(T1284&gt;0,VLOOKUP(T1284,Jahresfaktoren!$A$28:$B$29,2,),0)</f>
        <v>0</v>
      </c>
      <c r="Z1284" s="175">
        <f>IF(U1284&gt;0,VLOOKUP(U1284,Jahresfaktoren!$A$32:$B$33,2,),)</f>
        <v>0</v>
      </c>
      <c r="AA1284" s="177">
        <f t="shared" si="623"/>
        <v>3275.6</v>
      </c>
      <c r="AB1284" s="177">
        <f t="shared" si="624"/>
        <v>3232.5</v>
      </c>
      <c r="AC1284" s="177" t="str">
        <f t="shared" si="625"/>
        <v/>
      </c>
      <c r="AD1284" s="177" t="str">
        <f t="shared" si="626"/>
        <v/>
      </c>
      <c r="AE1284" s="177" t="str">
        <f t="shared" si="627"/>
        <v/>
      </c>
      <c r="AF1284" s="178">
        <f>IF(Q1284&gt;0,VLOOKUP(H1284,Leistungszahlen!$A$11:$C$158,3,),0)</f>
        <v>0</v>
      </c>
      <c r="AG1284" s="178">
        <f>IF(R1284&gt;0,VLOOKUP(H1284,Leistungszahlen!$A$11:$F$158,6,),IF(T1284&gt;0,VLOOKUP(H1284,Leistungszahlen!$A$11:$F$158,6,),0))</f>
        <v>0</v>
      </c>
      <c r="AH1284" s="179" t="e">
        <f t="shared" si="618"/>
        <v>#DIV/0!</v>
      </c>
      <c r="AI1284" s="179" t="e">
        <f t="shared" si="619"/>
        <v>#DIV/0!</v>
      </c>
      <c r="AJ1284" s="179">
        <f t="shared" si="620"/>
        <v>0</v>
      </c>
      <c r="AK1284" s="179">
        <f t="shared" si="621"/>
        <v>0</v>
      </c>
      <c r="AL1284" s="179">
        <f t="shared" si="622"/>
        <v>0</v>
      </c>
      <c r="AM1284" s="180">
        <f>IF(L1284=1,Stundensätze!$D$13,IF(L1284=2,Stundensätze!$D$17,IF(L1284=4,Stundensätze!$D$21,"")))</f>
        <v>0</v>
      </c>
      <c r="AN1284" s="180">
        <f>IF(L1284=1,Stundensätze!$D$15,IF(L1284=2,Stundensätze!$D$19,IF(L1284=4,Stundensätze!$D$23,"")))</f>
        <v>0</v>
      </c>
      <c r="AO1284" s="180" t="e">
        <f t="shared" si="628"/>
        <v>#DIV/0!</v>
      </c>
      <c r="AP1284" s="180">
        <f t="shared" si="629"/>
        <v>0</v>
      </c>
      <c r="AQ1284" s="192" t="e">
        <f t="shared" si="630"/>
        <v>#DIV/0!</v>
      </c>
      <c r="AR1284" s="192" t="e">
        <f t="shared" si="631"/>
        <v>#DIV/0!</v>
      </c>
      <c r="AS1284" s="193" t="e">
        <f t="shared" si="632"/>
        <v>#DIV/0!</v>
      </c>
      <c r="AT1284" s="258" t="str">
        <f>IF(K1284=0,0,VLOOKUP(K1284,Kostenstellen!A:B,2,FALSE))</f>
        <v xml:space="preserve">Salinenklinik </v>
      </c>
      <c r="AU1284" s="68" t="str">
        <f t="shared" si="639"/>
        <v>A1</v>
      </c>
      <c r="AV1284" s="68" t="str">
        <f t="shared" si="640"/>
        <v>A1</v>
      </c>
      <c r="AW1284" s="68">
        <f>IF(AF1284=0,0,VLOOKUP($H1284,Leistungszahlen!$A$11:$H$158,4,FALSE))</f>
        <v>0</v>
      </c>
      <c r="AX1284" s="68">
        <f>IF(AF1284=0,0,VLOOKUP($H1284,Leistungszahlen!$A$11:$H$158,5,FALSE))</f>
        <v>0</v>
      </c>
      <c r="AY1284" s="68">
        <f>IF(AG1284=0,0,VLOOKUP($H1284,Leistungszahlen!$A$11:$H$158,6,FALSE))</f>
        <v>0</v>
      </c>
      <c r="AZ1284" s="68">
        <f t="shared" si="641"/>
        <v>0</v>
      </c>
      <c r="BA1284" s="68">
        <f t="shared" si="642"/>
        <v>0</v>
      </c>
      <c r="BC1284" s="68">
        <f t="shared" si="633"/>
        <v>0</v>
      </c>
      <c r="BD1284" s="285"/>
    </row>
    <row r="1285" spans="1:56" s="68" customFormat="1">
      <c r="A1285" s="200"/>
      <c r="B1285" s="200"/>
      <c r="C1285" s="200" t="s">
        <v>420</v>
      </c>
      <c r="D1285" s="200" t="s">
        <v>199</v>
      </c>
      <c r="E1285" s="200" t="s">
        <v>351</v>
      </c>
      <c r="F1285" s="200" t="s">
        <v>1475</v>
      </c>
      <c r="G1285" s="200" t="s">
        <v>251</v>
      </c>
      <c r="H1285" s="201" t="s">
        <v>200</v>
      </c>
      <c r="I1285" s="202">
        <v>5.32</v>
      </c>
      <c r="J1285" s="200" t="s">
        <v>778</v>
      </c>
      <c r="K1285" s="176">
        <v>5</v>
      </c>
      <c r="L1285" s="176">
        <v>1</v>
      </c>
      <c r="M1285" s="176"/>
      <c r="N1285" s="286">
        <v>6</v>
      </c>
      <c r="O1285" s="286"/>
      <c r="P1285" s="176"/>
      <c r="Q1285" s="203">
        <f t="shared" si="634"/>
        <v>6</v>
      </c>
      <c r="R1285" s="203">
        <f t="shared" si="635"/>
        <v>0</v>
      </c>
      <c r="S1285" s="203">
        <f t="shared" si="636"/>
        <v>0</v>
      </c>
      <c r="T1285" s="203">
        <f t="shared" si="637"/>
        <v>0</v>
      </c>
      <c r="U1285" s="203">
        <f t="shared" si="638"/>
        <v>0</v>
      </c>
      <c r="V1285" s="175">
        <f>IF(Q1285&gt;0,VLOOKUP(Q1285,Jahresfaktoren!$A$11:$B$24,2,),0)</f>
        <v>302</v>
      </c>
      <c r="W1285" s="175">
        <f>IF(R1285&gt;0,VLOOKUP(R1285,Jahresfaktoren!$D$11:$E$24,2,),0)</f>
        <v>0</v>
      </c>
      <c r="X1285" s="175">
        <f>IF(S1285&gt;0,VLOOKUP(S1285,Jahresfaktoren!$A$28:$B$29,2,),0)</f>
        <v>0</v>
      </c>
      <c r="Y1285" s="175">
        <f>IF(T1285&gt;0,VLOOKUP(T1285,Jahresfaktoren!$A$28:$B$29,2,),0)</f>
        <v>0</v>
      </c>
      <c r="Z1285" s="175">
        <f>IF(U1285&gt;0,VLOOKUP(U1285,Jahresfaktoren!$A$32:$B$33,2,),)</f>
        <v>0</v>
      </c>
      <c r="AA1285" s="177">
        <f t="shared" si="623"/>
        <v>1606.64</v>
      </c>
      <c r="AB1285" s="177" t="str">
        <f t="shared" si="624"/>
        <v/>
      </c>
      <c r="AC1285" s="177" t="str">
        <f t="shared" si="625"/>
        <v/>
      </c>
      <c r="AD1285" s="177" t="str">
        <f t="shared" si="626"/>
        <v/>
      </c>
      <c r="AE1285" s="177" t="str">
        <f t="shared" si="627"/>
        <v/>
      </c>
      <c r="AF1285" s="178">
        <f>IF(Q1285&gt;0,VLOOKUP(H1285,Leistungszahlen!$A$11:$C$158,3,),0)</f>
        <v>0</v>
      </c>
      <c r="AG1285" s="178">
        <f>IF(R1285&gt;0,VLOOKUP(H1285,Leistungszahlen!$A$11:$F$158,6,),IF(T1285&gt;0,VLOOKUP(H1285,Leistungszahlen!$A$11:$F$158,6,),0))</f>
        <v>0</v>
      </c>
      <c r="AH1285" s="179" t="e">
        <f t="shared" si="618"/>
        <v>#DIV/0!</v>
      </c>
      <c r="AI1285" s="179">
        <f t="shared" si="619"/>
        <v>0</v>
      </c>
      <c r="AJ1285" s="179">
        <f t="shared" si="620"/>
        <v>0</v>
      </c>
      <c r="AK1285" s="179">
        <f t="shared" si="621"/>
        <v>0</v>
      </c>
      <c r="AL1285" s="179">
        <f t="shared" si="622"/>
        <v>0</v>
      </c>
      <c r="AM1285" s="180">
        <f>IF(L1285=1,Stundensätze!$D$13,IF(L1285=2,Stundensätze!$D$17,IF(L1285=4,Stundensätze!$D$21,"")))</f>
        <v>0</v>
      </c>
      <c r="AN1285" s="180">
        <f>IF(L1285=1,Stundensätze!$D$15,IF(L1285=2,Stundensätze!$D$19,IF(L1285=4,Stundensätze!$D$23,"")))</f>
        <v>0</v>
      </c>
      <c r="AO1285" s="180" t="e">
        <f t="shared" si="628"/>
        <v>#DIV/0!</v>
      </c>
      <c r="AP1285" s="180">
        <f t="shared" si="629"/>
        <v>0</v>
      </c>
      <c r="AQ1285" s="192" t="e">
        <f t="shared" si="630"/>
        <v>#DIV/0!</v>
      </c>
      <c r="AR1285" s="192" t="e">
        <f t="shared" si="631"/>
        <v>#DIV/0!</v>
      </c>
      <c r="AS1285" s="193" t="e">
        <f t="shared" si="632"/>
        <v>#DIV/0!</v>
      </c>
      <c r="AT1285" s="258" t="str">
        <f>IF(K1285=0,0,VLOOKUP(K1285,Kostenstellen!A:B,2,FALSE))</f>
        <v xml:space="preserve">Salinenklinik </v>
      </c>
      <c r="AU1285" s="68" t="str">
        <f t="shared" si="639"/>
        <v>B</v>
      </c>
      <c r="AV1285" s="68" t="str">
        <f t="shared" si="640"/>
        <v/>
      </c>
      <c r="AW1285" s="68">
        <f>IF(AF1285=0,0,VLOOKUP($H1285,Leistungszahlen!$A$11:$H$158,4,FALSE))</f>
        <v>0</v>
      </c>
      <c r="AX1285" s="68">
        <f>IF(AF1285=0,0,VLOOKUP($H1285,Leistungszahlen!$A$11:$H$158,5,FALSE))</f>
        <v>0</v>
      </c>
      <c r="AY1285" s="68">
        <f>IF(AG1285=0,0,VLOOKUP($H1285,Leistungszahlen!$A$11:$H$158,6,FALSE))</f>
        <v>0</v>
      </c>
      <c r="AZ1285" s="68">
        <f t="shared" si="641"/>
        <v>0</v>
      </c>
      <c r="BA1285" s="68">
        <f t="shared" si="642"/>
        <v>0</v>
      </c>
      <c r="BC1285" s="68">
        <f t="shared" si="633"/>
        <v>0</v>
      </c>
      <c r="BD1285" s="285"/>
    </row>
    <row r="1286" spans="1:56" s="68" customFormat="1">
      <c r="A1286" s="200"/>
      <c r="B1286" s="200"/>
      <c r="C1286" s="200" t="s">
        <v>420</v>
      </c>
      <c r="D1286" s="200" t="s">
        <v>199</v>
      </c>
      <c r="E1286" s="200" t="s">
        <v>351</v>
      </c>
      <c r="F1286" s="200" t="s">
        <v>1476</v>
      </c>
      <c r="G1286" s="200" t="s">
        <v>163</v>
      </c>
      <c r="H1286" s="201" t="s">
        <v>287</v>
      </c>
      <c r="I1286" s="202">
        <v>21.55</v>
      </c>
      <c r="J1286" s="200" t="s">
        <v>560</v>
      </c>
      <c r="K1286" s="176">
        <v>5</v>
      </c>
      <c r="L1286" s="176">
        <v>1</v>
      </c>
      <c r="M1286" s="176"/>
      <c r="N1286" s="286">
        <v>3</v>
      </c>
      <c r="O1286" s="286">
        <v>3</v>
      </c>
      <c r="P1286" s="176"/>
      <c r="Q1286" s="203">
        <f t="shared" si="634"/>
        <v>3</v>
      </c>
      <c r="R1286" s="203">
        <f t="shared" si="635"/>
        <v>3</v>
      </c>
      <c r="S1286" s="203">
        <f t="shared" si="636"/>
        <v>0</v>
      </c>
      <c r="T1286" s="203">
        <f t="shared" si="637"/>
        <v>0</v>
      </c>
      <c r="U1286" s="203">
        <f t="shared" si="638"/>
        <v>0</v>
      </c>
      <c r="V1286" s="175">
        <f>IF(Q1286&gt;0,VLOOKUP(Q1286,Jahresfaktoren!$A$11:$B$24,2,),0)</f>
        <v>152</v>
      </c>
      <c r="W1286" s="175">
        <f>IF(R1286&gt;0,VLOOKUP(R1286,Jahresfaktoren!$D$11:$E$24,2,),0)</f>
        <v>150</v>
      </c>
      <c r="X1286" s="175">
        <f>IF(S1286&gt;0,VLOOKUP(S1286,Jahresfaktoren!$A$28:$B$29,2,),0)</f>
        <v>0</v>
      </c>
      <c r="Y1286" s="175">
        <f>IF(T1286&gt;0,VLOOKUP(T1286,Jahresfaktoren!$A$28:$B$29,2,),0)</f>
        <v>0</v>
      </c>
      <c r="Z1286" s="175">
        <f>IF(U1286&gt;0,VLOOKUP(U1286,Jahresfaktoren!$A$32:$B$33,2,),)</f>
        <v>0</v>
      </c>
      <c r="AA1286" s="177">
        <f t="shared" si="623"/>
        <v>3275.6</v>
      </c>
      <c r="AB1286" s="177">
        <f t="shared" si="624"/>
        <v>3232.5</v>
      </c>
      <c r="AC1286" s="177" t="str">
        <f t="shared" si="625"/>
        <v/>
      </c>
      <c r="AD1286" s="177" t="str">
        <f t="shared" si="626"/>
        <v/>
      </c>
      <c r="AE1286" s="177" t="str">
        <f t="shared" si="627"/>
        <v/>
      </c>
      <c r="AF1286" s="178">
        <f>IF(Q1286&gt;0,VLOOKUP(H1286,Leistungszahlen!$A$11:$C$158,3,),0)</f>
        <v>0</v>
      </c>
      <c r="AG1286" s="178">
        <f>IF(R1286&gt;0,VLOOKUP(H1286,Leistungszahlen!$A$11:$F$158,6,),IF(T1286&gt;0,VLOOKUP(H1286,Leistungszahlen!$A$11:$F$158,6,),0))</f>
        <v>0</v>
      </c>
      <c r="AH1286" s="179" t="e">
        <f t="shared" si="618"/>
        <v>#DIV/0!</v>
      </c>
      <c r="AI1286" s="179" t="e">
        <f t="shared" si="619"/>
        <v>#DIV/0!</v>
      </c>
      <c r="AJ1286" s="179">
        <f t="shared" si="620"/>
        <v>0</v>
      </c>
      <c r="AK1286" s="179">
        <f t="shared" si="621"/>
        <v>0</v>
      </c>
      <c r="AL1286" s="179">
        <f t="shared" si="622"/>
        <v>0</v>
      </c>
      <c r="AM1286" s="180">
        <f>IF(L1286=1,Stundensätze!$D$13,IF(L1286=2,Stundensätze!$D$17,IF(L1286=4,Stundensätze!$D$21,"")))</f>
        <v>0</v>
      </c>
      <c r="AN1286" s="180">
        <f>IF(L1286=1,Stundensätze!$D$15,IF(L1286=2,Stundensätze!$D$19,IF(L1286=4,Stundensätze!$D$23,"")))</f>
        <v>0</v>
      </c>
      <c r="AO1286" s="180" t="e">
        <f t="shared" si="628"/>
        <v>#DIV/0!</v>
      </c>
      <c r="AP1286" s="180">
        <f t="shared" si="629"/>
        <v>0</v>
      </c>
      <c r="AQ1286" s="192" t="e">
        <f t="shared" si="630"/>
        <v>#DIV/0!</v>
      </c>
      <c r="AR1286" s="192" t="e">
        <f t="shared" si="631"/>
        <v>#DIV/0!</v>
      </c>
      <c r="AS1286" s="193" t="e">
        <f t="shared" si="632"/>
        <v>#DIV/0!</v>
      </c>
      <c r="AT1286" s="258" t="str">
        <f>IF(K1286=0,0,VLOOKUP(K1286,Kostenstellen!A:B,2,FALSE))</f>
        <v xml:space="preserve">Salinenklinik </v>
      </c>
      <c r="AU1286" s="68" t="str">
        <f t="shared" si="639"/>
        <v>A1</v>
      </c>
      <c r="AV1286" s="68" t="str">
        <f t="shared" si="640"/>
        <v>A1</v>
      </c>
      <c r="AW1286" s="68">
        <f>IF(AF1286=0,0,VLOOKUP($H1286,Leistungszahlen!$A$11:$H$158,4,FALSE))</f>
        <v>0</v>
      </c>
      <c r="AX1286" s="68">
        <f>IF(AF1286=0,0,VLOOKUP($H1286,Leistungszahlen!$A$11:$H$158,5,FALSE))</f>
        <v>0</v>
      </c>
      <c r="AY1286" s="68">
        <f>IF(AG1286=0,0,VLOOKUP($H1286,Leistungszahlen!$A$11:$H$158,6,FALSE))</f>
        <v>0</v>
      </c>
      <c r="AZ1286" s="68">
        <f t="shared" si="641"/>
        <v>0</v>
      </c>
      <c r="BA1286" s="68">
        <f t="shared" si="642"/>
        <v>0</v>
      </c>
      <c r="BC1286" s="68">
        <f t="shared" si="633"/>
        <v>0</v>
      </c>
      <c r="BD1286" s="285"/>
    </row>
    <row r="1287" spans="1:56" s="68" customFormat="1">
      <c r="A1287" s="200"/>
      <c r="B1287" s="200"/>
      <c r="C1287" s="200" t="s">
        <v>420</v>
      </c>
      <c r="D1287" s="200" t="s">
        <v>199</v>
      </c>
      <c r="E1287" s="200" t="s">
        <v>351</v>
      </c>
      <c r="F1287" s="200" t="s">
        <v>1476</v>
      </c>
      <c r="G1287" s="200" t="s">
        <v>251</v>
      </c>
      <c r="H1287" s="201" t="s">
        <v>200</v>
      </c>
      <c r="I1287" s="202">
        <v>5.32</v>
      </c>
      <c r="J1287" s="200" t="s">
        <v>778</v>
      </c>
      <c r="K1287" s="176">
        <v>5</v>
      </c>
      <c r="L1287" s="176">
        <v>1</v>
      </c>
      <c r="M1287" s="176"/>
      <c r="N1287" s="286">
        <v>6</v>
      </c>
      <c r="O1287" s="286"/>
      <c r="P1287" s="176"/>
      <c r="Q1287" s="203">
        <f t="shared" si="634"/>
        <v>6</v>
      </c>
      <c r="R1287" s="203">
        <f t="shared" si="635"/>
        <v>0</v>
      </c>
      <c r="S1287" s="203">
        <f t="shared" si="636"/>
        <v>0</v>
      </c>
      <c r="T1287" s="203">
        <f t="shared" si="637"/>
        <v>0</v>
      </c>
      <c r="U1287" s="203">
        <f t="shared" si="638"/>
        <v>0</v>
      </c>
      <c r="V1287" s="175">
        <f>IF(Q1287&gt;0,VLOOKUP(Q1287,Jahresfaktoren!$A$11:$B$24,2,),0)</f>
        <v>302</v>
      </c>
      <c r="W1287" s="175">
        <f>IF(R1287&gt;0,VLOOKUP(R1287,Jahresfaktoren!$D$11:$E$24,2,),0)</f>
        <v>0</v>
      </c>
      <c r="X1287" s="175">
        <f>IF(S1287&gt;0,VLOOKUP(S1287,Jahresfaktoren!$A$28:$B$29,2,),0)</f>
        <v>0</v>
      </c>
      <c r="Y1287" s="175">
        <f>IF(T1287&gt;0,VLOOKUP(T1287,Jahresfaktoren!$A$28:$B$29,2,),0)</f>
        <v>0</v>
      </c>
      <c r="Z1287" s="175">
        <f>IF(U1287&gt;0,VLOOKUP(U1287,Jahresfaktoren!$A$32:$B$33,2,),)</f>
        <v>0</v>
      </c>
      <c r="AA1287" s="177">
        <f t="shared" si="623"/>
        <v>1606.64</v>
      </c>
      <c r="AB1287" s="177" t="str">
        <f t="shared" si="624"/>
        <v/>
      </c>
      <c r="AC1287" s="177" t="str">
        <f t="shared" si="625"/>
        <v/>
      </c>
      <c r="AD1287" s="177" t="str">
        <f t="shared" si="626"/>
        <v/>
      </c>
      <c r="AE1287" s="177" t="str">
        <f t="shared" si="627"/>
        <v/>
      </c>
      <c r="AF1287" s="178">
        <f>IF(Q1287&gt;0,VLOOKUP(H1287,Leistungszahlen!$A$11:$C$158,3,),0)</f>
        <v>0</v>
      </c>
      <c r="AG1287" s="178">
        <f>IF(R1287&gt;0,VLOOKUP(H1287,Leistungszahlen!$A$11:$F$158,6,),IF(T1287&gt;0,VLOOKUP(H1287,Leistungszahlen!$A$11:$F$158,6,),0))</f>
        <v>0</v>
      </c>
      <c r="AH1287" s="179" t="e">
        <f t="shared" si="618"/>
        <v>#DIV/0!</v>
      </c>
      <c r="AI1287" s="179">
        <f t="shared" si="619"/>
        <v>0</v>
      </c>
      <c r="AJ1287" s="179">
        <f t="shared" si="620"/>
        <v>0</v>
      </c>
      <c r="AK1287" s="179">
        <f t="shared" si="621"/>
        <v>0</v>
      </c>
      <c r="AL1287" s="179">
        <f t="shared" si="622"/>
        <v>0</v>
      </c>
      <c r="AM1287" s="180">
        <f>IF(L1287=1,Stundensätze!$D$13,IF(L1287=2,Stundensätze!$D$17,IF(L1287=4,Stundensätze!$D$21,"")))</f>
        <v>0</v>
      </c>
      <c r="AN1287" s="180">
        <f>IF(L1287=1,Stundensätze!$D$15,IF(L1287=2,Stundensätze!$D$19,IF(L1287=4,Stundensätze!$D$23,"")))</f>
        <v>0</v>
      </c>
      <c r="AO1287" s="180" t="e">
        <f t="shared" si="628"/>
        <v>#DIV/0!</v>
      </c>
      <c r="AP1287" s="180">
        <f t="shared" si="629"/>
        <v>0</v>
      </c>
      <c r="AQ1287" s="192" t="e">
        <f t="shared" si="630"/>
        <v>#DIV/0!</v>
      </c>
      <c r="AR1287" s="192" t="e">
        <f t="shared" si="631"/>
        <v>#DIV/0!</v>
      </c>
      <c r="AS1287" s="193" t="e">
        <f t="shared" si="632"/>
        <v>#DIV/0!</v>
      </c>
      <c r="AT1287" s="258" t="str">
        <f>IF(K1287=0,0,VLOOKUP(K1287,Kostenstellen!A:B,2,FALSE))</f>
        <v xml:space="preserve">Salinenklinik </v>
      </c>
      <c r="AU1287" s="68" t="str">
        <f t="shared" si="639"/>
        <v>B</v>
      </c>
      <c r="AV1287" s="68" t="str">
        <f t="shared" si="640"/>
        <v/>
      </c>
      <c r="AW1287" s="68">
        <f>IF(AF1287=0,0,VLOOKUP($H1287,Leistungszahlen!$A$11:$H$158,4,FALSE))</f>
        <v>0</v>
      </c>
      <c r="AX1287" s="68">
        <f>IF(AF1287=0,0,VLOOKUP($H1287,Leistungszahlen!$A$11:$H$158,5,FALSE))</f>
        <v>0</v>
      </c>
      <c r="AY1287" s="68">
        <f>IF(AG1287=0,0,VLOOKUP($H1287,Leistungszahlen!$A$11:$H$158,6,FALSE))</f>
        <v>0</v>
      </c>
      <c r="AZ1287" s="68">
        <f t="shared" si="641"/>
        <v>0</v>
      </c>
      <c r="BA1287" s="68">
        <f t="shared" si="642"/>
        <v>0</v>
      </c>
      <c r="BC1287" s="68">
        <f t="shared" si="633"/>
        <v>0</v>
      </c>
      <c r="BD1287" s="285"/>
    </row>
    <row r="1288" spans="1:56" s="68" customFormat="1">
      <c r="A1288" s="200"/>
      <c r="B1288" s="200"/>
      <c r="C1288" s="200" t="s">
        <v>420</v>
      </c>
      <c r="D1288" s="200" t="s">
        <v>199</v>
      </c>
      <c r="E1288" s="200" t="s">
        <v>351</v>
      </c>
      <c r="F1288" s="200" t="s">
        <v>1477</v>
      </c>
      <c r="G1288" s="200" t="s">
        <v>163</v>
      </c>
      <c r="H1288" s="201" t="s">
        <v>287</v>
      </c>
      <c r="I1288" s="202">
        <v>18.100000000000001</v>
      </c>
      <c r="J1288" s="200" t="s">
        <v>560</v>
      </c>
      <c r="K1288" s="176">
        <v>5</v>
      </c>
      <c r="L1288" s="176">
        <v>1</v>
      </c>
      <c r="M1288" s="176"/>
      <c r="N1288" s="286">
        <v>3</v>
      </c>
      <c r="O1288" s="286">
        <v>3</v>
      </c>
      <c r="P1288" s="176"/>
      <c r="Q1288" s="203">
        <f t="shared" si="634"/>
        <v>3</v>
      </c>
      <c r="R1288" s="203">
        <f t="shared" si="635"/>
        <v>3</v>
      </c>
      <c r="S1288" s="203">
        <f t="shared" si="636"/>
        <v>0</v>
      </c>
      <c r="T1288" s="203">
        <f t="shared" si="637"/>
        <v>0</v>
      </c>
      <c r="U1288" s="203">
        <f t="shared" si="638"/>
        <v>0</v>
      </c>
      <c r="V1288" s="175">
        <f>IF(Q1288&gt;0,VLOOKUP(Q1288,Jahresfaktoren!$A$11:$B$24,2,),0)</f>
        <v>152</v>
      </c>
      <c r="W1288" s="175">
        <f>IF(R1288&gt;0,VLOOKUP(R1288,Jahresfaktoren!$D$11:$E$24,2,),0)</f>
        <v>150</v>
      </c>
      <c r="X1288" s="175">
        <f>IF(S1288&gt;0,VLOOKUP(S1288,Jahresfaktoren!$A$28:$B$29,2,),0)</f>
        <v>0</v>
      </c>
      <c r="Y1288" s="175">
        <f>IF(T1288&gt;0,VLOOKUP(T1288,Jahresfaktoren!$A$28:$B$29,2,),0)</f>
        <v>0</v>
      </c>
      <c r="Z1288" s="175">
        <f>IF(U1288&gt;0,VLOOKUP(U1288,Jahresfaktoren!$A$32:$B$33,2,),)</f>
        <v>0</v>
      </c>
      <c r="AA1288" s="177">
        <f t="shared" si="623"/>
        <v>2751.2000000000003</v>
      </c>
      <c r="AB1288" s="177">
        <f t="shared" si="624"/>
        <v>2715</v>
      </c>
      <c r="AC1288" s="177" t="str">
        <f t="shared" si="625"/>
        <v/>
      </c>
      <c r="AD1288" s="177" t="str">
        <f t="shared" si="626"/>
        <v/>
      </c>
      <c r="AE1288" s="177" t="str">
        <f t="shared" si="627"/>
        <v/>
      </c>
      <c r="AF1288" s="178">
        <f>IF(Q1288&gt;0,VLOOKUP(H1288,Leistungszahlen!$A$11:$C$158,3,),0)</f>
        <v>0</v>
      </c>
      <c r="AG1288" s="178">
        <f>IF(R1288&gt;0,VLOOKUP(H1288,Leistungszahlen!$A$11:$F$158,6,),IF(T1288&gt;0,VLOOKUP(H1288,Leistungszahlen!$A$11:$F$158,6,),0))</f>
        <v>0</v>
      </c>
      <c r="AH1288" s="179" t="e">
        <f t="shared" si="618"/>
        <v>#DIV/0!</v>
      </c>
      <c r="AI1288" s="179" t="e">
        <f t="shared" si="619"/>
        <v>#DIV/0!</v>
      </c>
      <c r="AJ1288" s="179">
        <f t="shared" si="620"/>
        <v>0</v>
      </c>
      <c r="AK1288" s="179">
        <f t="shared" si="621"/>
        <v>0</v>
      </c>
      <c r="AL1288" s="179">
        <f t="shared" si="622"/>
        <v>0</v>
      </c>
      <c r="AM1288" s="180">
        <f>IF(L1288=1,Stundensätze!$D$13,IF(L1288=2,Stundensätze!$D$17,IF(L1288=4,Stundensätze!$D$21,"")))</f>
        <v>0</v>
      </c>
      <c r="AN1288" s="180">
        <f>IF(L1288=1,Stundensätze!$D$15,IF(L1288=2,Stundensätze!$D$19,IF(L1288=4,Stundensätze!$D$23,"")))</f>
        <v>0</v>
      </c>
      <c r="AO1288" s="180" t="e">
        <f t="shared" si="628"/>
        <v>#DIV/0!</v>
      </c>
      <c r="AP1288" s="180">
        <f t="shared" si="629"/>
        <v>0</v>
      </c>
      <c r="AQ1288" s="192" t="e">
        <f t="shared" si="630"/>
        <v>#DIV/0!</v>
      </c>
      <c r="AR1288" s="192" t="e">
        <f t="shared" si="631"/>
        <v>#DIV/0!</v>
      </c>
      <c r="AS1288" s="193" t="e">
        <f t="shared" si="632"/>
        <v>#DIV/0!</v>
      </c>
      <c r="AT1288" s="258" t="str">
        <f>IF(K1288=0,0,VLOOKUP(K1288,Kostenstellen!A:B,2,FALSE))</f>
        <v xml:space="preserve">Salinenklinik </v>
      </c>
      <c r="AU1288" s="68" t="str">
        <f t="shared" si="639"/>
        <v>A1</v>
      </c>
      <c r="AV1288" s="68" t="str">
        <f t="shared" si="640"/>
        <v>A1</v>
      </c>
      <c r="AW1288" s="68">
        <f>IF(AF1288=0,0,VLOOKUP($H1288,Leistungszahlen!$A$11:$H$158,4,FALSE))</f>
        <v>0</v>
      </c>
      <c r="AX1288" s="68">
        <f>IF(AF1288=0,0,VLOOKUP($H1288,Leistungszahlen!$A$11:$H$158,5,FALSE))</f>
        <v>0</v>
      </c>
      <c r="AY1288" s="68">
        <f>IF(AG1288=0,0,VLOOKUP($H1288,Leistungszahlen!$A$11:$H$158,6,FALSE))</f>
        <v>0</v>
      </c>
      <c r="AZ1288" s="68">
        <f t="shared" si="641"/>
        <v>0</v>
      </c>
      <c r="BA1288" s="68">
        <f t="shared" si="642"/>
        <v>0</v>
      </c>
      <c r="BC1288" s="68">
        <f t="shared" si="633"/>
        <v>0</v>
      </c>
      <c r="BD1288" s="285"/>
    </row>
    <row r="1289" spans="1:56" s="68" customFormat="1">
      <c r="A1289" s="200"/>
      <c r="B1289" s="200"/>
      <c r="C1289" s="200" t="s">
        <v>420</v>
      </c>
      <c r="D1289" s="200" t="s">
        <v>199</v>
      </c>
      <c r="E1289" s="200" t="s">
        <v>351</v>
      </c>
      <c r="F1289" s="200" t="s">
        <v>1477</v>
      </c>
      <c r="G1289" s="200" t="s">
        <v>251</v>
      </c>
      <c r="H1289" s="201" t="s">
        <v>200</v>
      </c>
      <c r="I1289" s="202">
        <v>4.1500000000000004</v>
      </c>
      <c r="J1289" s="200" t="s">
        <v>778</v>
      </c>
      <c r="K1289" s="176">
        <v>5</v>
      </c>
      <c r="L1289" s="176">
        <v>1</v>
      </c>
      <c r="M1289" s="176"/>
      <c r="N1289" s="286">
        <v>6</v>
      </c>
      <c r="O1289" s="286"/>
      <c r="P1289" s="176"/>
      <c r="Q1289" s="203">
        <f t="shared" si="634"/>
        <v>6</v>
      </c>
      <c r="R1289" s="203">
        <f t="shared" si="635"/>
        <v>0</v>
      </c>
      <c r="S1289" s="203">
        <f t="shared" si="636"/>
        <v>0</v>
      </c>
      <c r="T1289" s="203">
        <f t="shared" si="637"/>
        <v>0</v>
      </c>
      <c r="U1289" s="203">
        <f t="shared" si="638"/>
        <v>0</v>
      </c>
      <c r="V1289" s="175">
        <f>IF(Q1289&gt;0,VLOOKUP(Q1289,Jahresfaktoren!$A$11:$B$24,2,),0)</f>
        <v>302</v>
      </c>
      <c r="W1289" s="175">
        <f>IF(R1289&gt;0,VLOOKUP(R1289,Jahresfaktoren!$D$11:$E$24,2,),0)</f>
        <v>0</v>
      </c>
      <c r="X1289" s="175">
        <f>IF(S1289&gt;0,VLOOKUP(S1289,Jahresfaktoren!$A$28:$B$29,2,),0)</f>
        <v>0</v>
      </c>
      <c r="Y1289" s="175">
        <f>IF(T1289&gt;0,VLOOKUP(T1289,Jahresfaktoren!$A$28:$B$29,2,),0)</f>
        <v>0</v>
      </c>
      <c r="Z1289" s="175">
        <f>IF(U1289&gt;0,VLOOKUP(U1289,Jahresfaktoren!$A$32:$B$33,2,),)</f>
        <v>0</v>
      </c>
      <c r="AA1289" s="177">
        <f t="shared" si="623"/>
        <v>1253.3000000000002</v>
      </c>
      <c r="AB1289" s="177" t="str">
        <f t="shared" si="624"/>
        <v/>
      </c>
      <c r="AC1289" s="177" t="str">
        <f t="shared" si="625"/>
        <v/>
      </c>
      <c r="AD1289" s="177" t="str">
        <f t="shared" si="626"/>
        <v/>
      </c>
      <c r="AE1289" s="177" t="str">
        <f t="shared" si="627"/>
        <v/>
      </c>
      <c r="AF1289" s="178">
        <f>IF(Q1289&gt;0,VLOOKUP(H1289,Leistungszahlen!$A$11:$C$158,3,),0)</f>
        <v>0</v>
      </c>
      <c r="AG1289" s="178">
        <f>IF(R1289&gt;0,VLOOKUP(H1289,Leistungszahlen!$A$11:$F$158,6,),IF(T1289&gt;0,VLOOKUP(H1289,Leistungszahlen!$A$11:$F$158,6,),0))</f>
        <v>0</v>
      </c>
      <c r="AH1289" s="179" t="e">
        <f t="shared" si="618"/>
        <v>#DIV/0!</v>
      </c>
      <c r="AI1289" s="179">
        <f t="shared" si="619"/>
        <v>0</v>
      </c>
      <c r="AJ1289" s="179">
        <f t="shared" si="620"/>
        <v>0</v>
      </c>
      <c r="AK1289" s="179">
        <f t="shared" si="621"/>
        <v>0</v>
      </c>
      <c r="AL1289" s="179">
        <f t="shared" si="622"/>
        <v>0</v>
      </c>
      <c r="AM1289" s="180">
        <f>IF(L1289=1,Stundensätze!$D$13,IF(L1289=2,Stundensätze!$D$17,IF(L1289=4,Stundensätze!$D$21,"")))</f>
        <v>0</v>
      </c>
      <c r="AN1289" s="180">
        <f>IF(L1289=1,Stundensätze!$D$15,IF(L1289=2,Stundensätze!$D$19,IF(L1289=4,Stundensätze!$D$23,"")))</f>
        <v>0</v>
      </c>
      <c r="AO1289" s="180" t="e">
        <f t="shared" si="628"/>
        <v>#DIV/0!</v>
      </c>
      <c r="AP1289" s="180">
        <f t="shared" si="629"/>
        <v>0</v>
      </c>
      <c r="AQ1289" s="192" t="e">
        <f t="shared" si="630"/>
        <v>#DIV/0!</v>
      </c>
      <c r="AR1289" s="192" t="e">
        <f t="shared" si="631"/>
        <v>#DIV/0!</v>
      </c>
      <c r="AS1289" s="193" t="e">
        <f t="shared" si="632"/>
        <v>#DIV/0!</v>
      </c>
      <c r="AT1289" s="258" t="str">
        <f>IF(K1289=0,0,VLOOKUP(K1289,Kostenstellen!A:B,2,FALSE))</f>
        <v xml:space="preserve">Salinenklinik </v>
      </c>
      <c r="AU1289" s="68" t="str">
        <f t="shared" si="639"/>
        <v>B</v>
      </c>
      <c r="AV1289" s="68" t="str">
        <f t="shared" si="640"/>
        <v/>
      </c>
      <c r="AW1289" s="68">
        <f>IF(AF1289=0,0,VLOOKUP($H1289,Leistungszahlen!$A$11:$H$158,4,FALSE))</f>
        <v>0</v>
      </c>
      <c r="AX1289" s="68">
        <f>IF(AF1289=0,0,VLOOKUP($H1289,Leistungszahlen!$A$11:$H$158,5,FALSE))</f>
        <v>0</v>
      </c>
      <c r="AY1289" s="68">
        <f>IF(AG1289=0,0,VLOOKUP($H1289,Leistungszahlen!$A$11:$H$158,6,FALSE))</f>
        <v>0</v>
      </c>
      <c r="AZ1289" s="68">
        <f t="shared" si="641"/>
        <v>0</v>
      </c>
      <c r="BA1289" s="68">
        <f t="shared" si="642"/>
        <v>0</v>
      </c>
      <c r="BC1289" s="68">
        <f t="shared" si="633"/>
        <v>0</v>
      </c>
      <c r="BD1289" s="285"/>
    </row>
    <row r="1290" spans="1:56" s="68" customFormat="1">
      <c r="A1290" s="200"/>
      <c r="B1290" s="200"/>
      <c r="C1290" s="200" t="s">
        <v>420</v>
      </c>
      <c r="D1290" s="200" t="s">
        <v>199</v>
      </c>
      <c r="E1290" s="200" t="s">
        <v>351</v>
      </c>
      <c r="F1290" s="200"/>
      <c r="G1290" s="200" t="s">
        <v>113</v>
      </c>
      <c r="H1290" s="201" t="s">
        <v>205</v>
      </c>
      <c r="I1290" s="202">
        <v>103.97</v>
      </c>
      <c r="J1290" s="200" t="s">
        <v>560</v>
      </c>
      <c r="K1290" s="176">
        <v>5</v>
      </c>
      <c r="L1290" s="176">
        <v>1</v>
      </c>
      <c r="M1290" s="176">
        <v>0</v>
      </c>
      <c r="N1290" s="286">
        <v>3</v>
      </c>
      <c r="O1290" s="286">
        <v>3</v>
      </c>
      <c r="P1290" s="176"/>
      <c r="Q1290" s="203">
        <f t="shared" si="634"/>
        <v>3</v>
      </c>
      <c r="R1290" s="203">
        <f t="shared" si="635"/>
        <v>3</v>
      </c>
      <c r="S1290" s="203">
        <f t="shared" si="636"/>
        <v>0</v>
      </c>
      <c r="T1290" s="203">
        <f t="shared" si="637"/>
        <v>0</v>
      </c>
      <c r="U1290" s="203">
        <f t="shared" si="638"/>
        <v>0</v>
      </c>
      <c r="V1290" s="175">
        <f>IF(Q1290&gt;0,VLOOKUP(Q1290,Jahresfaktoren!$A$11:$B$24,2,),0)</f>
        <v>152</v>
      </c>
      <c r="W1290" s="175">
        <f>IF(R1290&gt;0,VLOOKUP(R1290,Jahresfaktoren!$D$11:$E$24,2,),0)</f>
        <v>150</v>
      </c>
      <c r="X1290" s="175">
        <f>IF(S1290&gt;0,VLOOKUP(S1290,Jahresfaktoren!$A$28:$B$29,2,),0)</f>
        <v>0</v>
      </c>
      <c r="Y1290" s="175">
        <f>IF(T1290&gt;0,VLOOKUP(T1290,Jahresfaktoren!$A$28:$B$29,2,),0)</f>
        <v>0</v>
      </c>
      <c r="Z1290" s="175">
        <f>IF(U1290&gt;0,VLOOKUP(U1290,Jahresfaktoren!$A$32:$B$33,2,),)</f>
        <v>0</v>
      </c>
      <c r="AA1290" s="177">
        <f t="shared" si="623"/>
        <v>15803.44</v>
      </c>
      <c r="AB1290" s="177">
        <f t="shared" si="624"/>
        <v>15595.5</v>
      </c>
      <c r="AC1290" s="177" t="str">
        <f t="shared" si="625"/>
        <v/>
      </c>
      <c r="AD1290" s="177" t="str">
        <f t="shared" si="626"/>
        <v/>
      </c>
      <c r="AE1290" s="177" t="str">
        <f t="shared" si="627"/>
        <v/>
      </c>
      <c r="AF1290" s="178">
        <f>IF(Q1290&gt;0,VLOOKUP(H1290,Leistungszahlen!$A$11:$C$158,3,),0)</f>
        <v>0</v>
      </c>
      <c r="AG1290" s="178">
        <f>IF(R1290&gt;0,VLOOKUP(H1290,Leistungszahlen!$A$11:$F$158,6,),IF(T1290&gt;0,VLOOKUP(H1290,Leistungszahlen!$A$11:$F$158,6,),0))</f>
        <v>0</v>
      </c>
      <c r="AH1290" s="179" t="e">
        <f t="shared" si="618"/>
        <v>#DIV/0!</v>
      </c>
      <c r="AI1290" s="179" t="e">
        <f t="shared" si="619"/>
        <v>#DIV/0!</v>
      </c>
      <c r="AJ1290" s="179">
        <f t="shared" si="620"/>
        <v>0</v>
      </c>
      <c r="AK1290" s="179">
        <f t="shared" si="621"/>
        <v>0</v>
      </c>
      <c r="AL1290" s="179">
        <f t="shared" si="622"/>
        <v>0</v>
      </c>
      <c r="AM1290" s="180">
        <f>IF(L1290=1,Stundensätze!$D$13,IF(L1290=2,Stundensätze!$D$17,IF(L1290=4,Stundensätze!$D$21,"")))</f>
        <v>0</v>
      </c>
      <c r="AN1290" s="180">
        <f>IF(L1290=1,Stundensätze!$D$15,IF(L1290=2,Stundensätze!$D$19,IF(L1290=4,Stundensätze!$D$23,"")))</f>
        <v>0</v>
      </c>
      <c r="AO1290" s="180" t="e">
        <f t="shared" si="628"/>
        <v>#DIV/0!</v>
      </c>
      <c r="AP1290" s="180">
        <f t="shared" si="629"/>
        <v>0</v>
      </c>
      <c r="AQ1290" s="192" t="e">
        <f t="shared" si="630"/>
        <v>#DIV/0!</v>
      </c>
      <c r="AR1290" s="192" t="e">
        <f t="shared" si="631"/>
        <v>#DIV/0!</v>
      </c>
      <c r="AS1290" s="193" t="e">
        <f t="shared" si="632"/>
        <v>#DIV/0!</v>
      </c>
      <c r="AT1290" s="258" t="str">
        <f>IF(K1290=0,0,VLOOKUP(K1290,Kostenstellen!A:B,2,FALSE))</f>
        <v xml:space="preserve">Salinenklinik </v>
      </c>
      <c r="AU1290" s="68" t="str">
        <f t="shared" si="639"/>
        <v>G</v>
      </c>
      <c r="AV1290" s="68" t="str">
        <f t="shared" si="640"/>
        <v>G</v>
      </c>
      <c r="AW1290" s="68">
        <f>IF(AF1290=0,0,VLOOKUP($H1290,Leistungszahlen!$A$11:$H$158,4,FALSE))</f>
        <v>0</v>
      </c>
      <c r="AX1290" s="68">
        <f>IF(AF1290=0,0,VLOOKUP($H1290,Leistungszahlen!$A$11:$H$158,5,FALSE))</f>
        <v>0</v>
      </c>
      <c r="AY1290" s="68">
        <f>IF(AG1290=0,0,VLOOKUP($H1290,Leistungszahlen!$A$11:$H$158,6,FALSE))</f>
        <v>0</v>
      </c>
      <c r="AZ1290" s="68">
        <f t="shared" si="641"/>
        <v>0</v>
      </c>
      <c r="BA1290" s="68">
        <f t="shared" si="642"/>
        <v>0</v>
      </c>
      <c r="BC1290" s="68">
        <f t="shared" si="633"/>
        <v>0</v>
      </c>
      <c r="BD1290" s="285"/>
    </row>
    <row r="1291" spans="1:56" s="68" customFormat="1">
      <c r="A1291" s="200"/>
      <c r="B1291" s="200"/>
      <c r="C1291" s="200" t="s">
        <v>420</v>
      </c>
      <c r="D1291" s="200" t="s">
        <v>199</v>
      </c>
      <c r="E1291" s="200" t="s">
        <v>351</v>
      </c>
      <c r="F1291" s="200"/>
      <c r="G1291" s="200" t="s">
        <v>456</v>
      </c>
      <c r="H1291" s="201" t="s">
        <v>205</v>
      </c>
      <c r="I1291" s="202">
        <v>3.7</v>
      </c>
      <c r="J1291" s="200" t="s">
        <v>560</v>
      </c>
      <c r="K1291" s="176">
        <v>5</v>
      </c>
      <c r="L1291" s="176">
        <v>1</v>
      </c>
      <c r="M1291" s="176">
        <v>0</v>
      </c>
      <c r="N1291" s="286">
        <v>3</v>
      </c>
      <c r="O1291" s="286">
        <v>3</v>
      </c>
      <c r="P1291" s="176"/>
      <c r="Q1291" s="203">
        <f t="shared" si="634"/>
        <v>3</v>
      </c>
      <c r="R1291" s="203">
        <f t="shared" si="635"/>
        <v>3</v>
      </c>
      <c r="S1291" s="203">
        <f t="shared" si="636"/>
        <v>0</v>
      </c>
      <c r="T1291" s="203">
        <f t="shared" si="637"/>
        <v>0</v>
      </c>
      <c r="U1291" s="203">
        <f t="shared" si="638"/>
        <v>0</v>
      </c>
      <c r="V1291" s="175">
        <f>IF(Q1291&gt;0,VLOOKUP(Q1291,Jahresfaktoren!$A$11:$B$24,2,),0)</f>
        <v>152</v>
      </c>
      <c r="W1291" s="175">
        <f>IF(R1291&gt;0,VLOOKUP(R1291,Jahresfaktoren!$D$11:$E$24,2,),0)</f>
        <v>150</v>
      </c>
      <c r="X1291" s="175">
        <f>IF(S1291&gt;0,VLOOKUP(S1291,Jahresfaktoren!$A$28:$B$29,2,),0)</f>
        <v>0</v>
      </c>
      <c r="Y1291" s="175">
        <f>IF(T1291&gt;0,VLOOKUP(T1291,Jahresfaktoren!$A$28:$B$29,2,),0)</f>
        <v>0</v>
      </c>
      <c r="Z1291" s="175">
        <f>IF(U1291&gt;0,VLOOKUP(U1291,Jahresfaktoren!$A$32:$B$33,2,),)</f>
        <v>0</v>
      </c>
      <c r="AA1291" s="177">
        <f t="shared" si="623"/>
        <v>562.4</v>
      </c>
      <c r="AB1291" s="177">
        <f t="shared" si="624"/>
        <v>555</v>
      </c>
      <c r="AC1291" s="177" t="str">
        <f t="shared" si="625"/>
        <v/>
      </c>
      <c r="AD1291" s="177" t="str">
        <f t="shared" si="626"/>
        <v/>
      </c>
      <c r="AE1291" s="177" t="str">
        <f t="shared" si="627"/>
        <v/>
      </c>
      <c r="AF1291" s="178">
        <f>IF(Q1291&gt;0,VLOOKUP(H1291,Leistungszahlen!$A$11:$C$158,3,),0)</f>
        <v>0</v>
      </c>
      <c r="AG1291" s="178">
        <f>IF(R1291&gt;0,VLOOKUP(H1291,Leistungszahlen!$A$11:$F$158,6,),IF(T1291&gt;0,VLOOKUP(H1291,Leistungszahlen!$A$11:$F$158,6,),0))</f>
        <v>0</v>
      </c>
      <c r="AH1291" s="179" t="e">
        <f t="shared" ref="AH1291:AH1354" si="643">IF(Q1291&gt;0,AA1291/AF1291,0)</f>
        <v>#DIV/0!</v>
      </c>
      <c r="AI1291" s="179" t="e">
        <f t="shared" ref="AI1291:AI1354" si="644">IF(R1291&gt;0,AB1291/AG1291,0)</f>
        <v>#DIV/0!</v>
      </c>
      <c r="AJ1291" s="179">
        <f t="shared" ref="AJ1291:AJ1354" si="645">IF(S1291&gt;0,AC1291/AF1291,0)</f>
        <v>0</v>
      </c>
      <c r="AK1291" s="179">
        <f t="shared" ref="AK1291:AK1354" si="646">IF(T1291&gt;0,AD1291/AG1291,0)</f>
        <v>0</v>
      </c>
      <c r="AL1291" s="179">
        <f t="shared" ref="AL1291:AL1354" si="647">IF(U1291&gt;0,AE1291/AF1291,0)</f>
        <v>0</v>
      </c>
      <c r="AM1291" s="180">
        <f>IF(L1291=1,Stundensätze!$D$13,IF(L1291=2,Stundensätze!$D$17,IF(L1291=4,Stundensätze!$D$21,"")))</f>
        <v>0</v>
      </c>
      <c r="AN1291" s="180">
        <f>IF(L1291=1,Stundensätze!$D$15,IF(L1291=2,Stundensätze!$D$19,IF(L1291=4,Stundensätze!$D$23,"")))</f>
        <v>0</v>
      </c>
      <c r="AO1291" s="180" t="e">
        <f t="shared" si="628"/>
        <v>#DIV/0!</v>
      </c>
      <c r="AP1291" s="180">
        <f t="shared" si="629"/>
        <v>0</v>
      </c>
      <c r="AQ1291" s="192" t="e">
        <f t="shared" si="630"/>
        <v>#DIV/0!</v>
      </c>
      <c r="AR1291" s="192" t="e">
        <f t="shared" si="631"/>
        <v>#DIV/0!</v>
      </c>
      <c r="AS1291" s="193" t="e">
        <f t="shared" si="632"/>
        <v>#DIV/0!</v>
      </c>
      <c r="AT1291" s="258" t="str">
        <f>IF(K1291=0,0,VLOOKUP(K1291,Kostenstellen!A:B,2,FALSE))</f>
        <v xml:space="preserve">Salinenklinik </v>
      </c>
      <c r="AU1291" s="68" t="str">
        <f t="shared" si="639"/>
        <v>G</v>
      </c>
      <c r="AV1291" s="68" t="str">
        <f t="shared" si="640"/>
        <v>G</v>
      </c>
      <c r="AW1291" s="68">
        <f>IF(AF1291=0,0,VLOOKUP($H1291,Leistungszahlen!$A$11:$H$158,4,FALSE))</f>
        <v>0</v>
      </c>
      <c r="AX1291" s="68">
        <f>IF(AF1291=0,0,VLOOKUP($H1291,Leistungszahlen!$A$11:$H$158,5,FALSE))</f>
        <v>0</v>
      </c>
      <c r="AY1291" s="68">
        <f>IF(AG1291=0,0,VLOOKUP($H1291,Leistungszahlen!$A$11:$H$158,6,FALSE))</f>
        <v>0</v>
      </c>
      <c r="AZ1291" s="68">
        <f t="shared" si="641"/>
        <v>0</v>
      </c>
      <c r="BA1291" s="68">
        <f t="shared" si="642"/>
        <v>0</v>
      </c>
      <c r="BC1291" s="68">
        <f t="shared" si="633"/>
        <v>0</v>
      </c>
      <c r="BD1291" s="285"/>
    </row>
    <row r="1292" spans="1:56" s="68" customFormat="1">
      <c r="A1292" s="200"/>
      <c r="B1292" s="200"/>
      <c r="C1292" s="200" t="s">
        <v>420</v>
      </c>
      <c r="D1292" s="200" t="s">
        <v>199</v>
      </c>
      <c r="E1292" s="200" t="s">
        <v>352</v>
      </c>
      <c r="F1292" s="200" t="s">
        <v>1478</v>
      </c>
      <c r="G1292" s="200" t="s">
        <v>163</v>
      </c>
      <c r="H1292" s="201" t="s">
        <v>287</v>
      </c>
      <c r="I1292" s="202">
        <v>21.55</v>
      </c>
      <c r="J1292" s="200" t="s">
        <v>560</v>
      </c>
      <c r="K1292" s="176">
        <v>5</v>
      </c>
      <c r="L1292" s="176">
        <v>1</v>
      </c>
      <c r="M1292" s="176"/>
      <c r="N1292" s="286">
        <v>3</v>
      </c>
      <c r="O1292" s="286">
        <v>3</v>
      </c>
      <c r="P1292" s="176"/>
      <c r="Q1292" s="203">
        <f t="shared" si="634"/>
        <v>3</v>
      </c>
      <c r="R1292" s="203">
        <f t="shared" si="635"/>
        <v>3</v>
      </c>
      <c r="S1292" s="203">
        <f t="shared" si="636"/>
        <v>0</v>
      </c>
      <c r="T1292" s="203">
        <f t="shared" si="637"/>
        <v>0</v>
      </c>
      <c r="U1292" s="203">
        <f t="shared" si="638"/>
        <v>0</v>
      </c>
      <c r="V1292" s="175">
        <f>IF(Q1292&gt;0,VLOOKUP(Q1292,Jahresfaktoren!$A$11:$B$24,2,),0)</f>
        <v>152</v>
      </c>
      <c r="W1292" s="175">
        <f>IF(R1292&gt;0,VLOOKUP(R1292,Jahresfaktoren!$D$11:$E$24,2,),0)</f>
        <v>150</v>
      </c>
      <c r="X1292" s="175">
        <f>IF(S1292&gt;0,VLOOKUP(S1292,Jahresfaktoren!$A$28:$B$29,2,),0)</f>
        <v>0</v>
      </c>
      <c r="Y1292" s="175">
        <f>IF(T1292&gt;0,VLOOKUP(T1292,Jahresfaktoren!$A$28:$B$29,2,),0)</f>
        <v>0</v>
      </c>
      <c r="Z1292" s="175">
        <f>IF(U1292&gt;0,VLOOKUP(U1292,Jahresfaktoren!$A$32:$B$33,2,),)</f>
        <v>0</v>
      </c>
      <c r="AA1292" s="177">
        <f t="shared" si="623"/>
        <v>3275.6</v>
      </c>
      <c r="AB1292" s="177">
        <f t="shared" si="624"/>
        <v>3232.5</v>
      </c>
      <c r="AC1292" s="177" t="str">
        <f t="shared" si="625"/>
        <v/>
      </c>
      <c r="AD1292" s="177" t="str">
        <f t="shared" si="626"/>
        <v/>
      </c>
      <c r="AE1292" s="177" t="str">
        <f t="shared" si="627"/>
        <v/>
      </c>
      <c r="AF1292" s="178">
        <f>IF(Q1292&gt;0,VLOOKUP(H1292,Leistungszahlen!$A$11:$C$158,3,),0)</f>
        <v>0</v>
      </c>
      <c r="AG1292" s="178">
        <f>IF(R1292&gt;0,VLOOKUP(H1292,Leistungszahlen!$A$11:$F$158,6,),IF(T1292&gt;0,VLOOKUP(H1292,Leistungszahlen!$A$11:$F$158,6,),0))</f>
        <v>0</v>
      </c>
      <c r="AH1292" s="179" t="e">
        <f t="shared" si="643"/>
        <v>#DIV/0!</v>
      </c>
      <c r="AI1292" s="179" t="e">
        <f t="shared" si="644"/>
        <v>#DIV/0!</v>
      </c>
      <c r="AJ1292" s="179">
        <f t="shared" si="645"/>
        <v>0</v>
      </c>
      <c r="AK1292" s="179">
        <f t="shared" si="646"/>
        <v>0</v>
      </c>
      <c r="AL1292" s="179">
        <f t="shared" si="647"/>
        <v>0</v>
      </c>
      <c r="AM1292" s="180">
        <f>IF(L1292=1,Stundensätze!$D$13,IF(L1292=2,Stundensätze!$D$17,IF(L1292=4,Stundensätze!$D$21,"")))</f>
        <v>0</v>
      </c>
      <c r="AN1292" s="180">
        <f>IF(L1292=1,Stundensätze!$D$15,IF(L1292=2,Stundensätze!$D$19,IF(L1292=4,Stundensätze!$D$23,"")))</f>
        <v>0</v>
      </c>
      <c r="AO1292" s="180" t="e">
        <f t="shared" si="628"/>
        <v>#DIV/0!</v>
      </c>
      <c r="AP1292" s="180">
        <f t="shared" si="629"/>
        <v>0</v>
      </c>
      <c r="AQ1292" s="192" t="e">
        <f t="shared" si="630"/>
        <v>#DIV/0!</v>
      </c>
      <c r="AR1292" s="192" t="e">
        <f t="shared" si="631"/>
        <v>#DIV/0!</v>
      </c>
      <c r="AS1292" s="193" t="e">
        <f t="shared" si="632"/>
        <v>#DIV/0!</v>
      </c>
      <c r="AT1292" s="258" t="str">
        <f>IF(K1292=0,0,VLOOKUP(K1292,Kostenstellen!A:B,2,FALSE))</f>
        <v xml:space="preserve">Salinenklinik </v>
      </c>
      <c r="AU1292" s="68" t="str">
        <f t="shared" si="639"/>
        <v>A1</v>
      </c>
      <c r="AV1292" s="68" t="str">
        <f t="shared" si="640"/>
        <v>A1</v>
      </c>
      <c r="AW1292" s="68">
        <f>IF(AF1292=0,0,VLOOKUP($H1292,Leistungszahlen!$A$11:$H$158,4,FALSE))</f>
        <v>0</v>
      </c>
      <c r="AX1292" s="68">
        <f>IF(AF1292=0,0,VLOOKUP($H1292,Leistungszahlen!$A$11:$H$158,5,FALSE))</f>
        <v>0</v>
      </c>
      <c r="AY1292" s="68">
        <f>IF(AG1292=0,0,VLOOKUP($H1292,Leistungszahlen!$A$11:$H$158,6,FALSE))</f>
        <v>0</v>
      </c>
      <c r="AZ1292" s="68">
        <f t="shared" si="641"/>
        <v>0</v>
      </c>
      <c r="BA1292" s="68">
        <f t="shared" si="642"/>
        <v>0</v>
      </c>
      <c r="BC1292" s="68">
        <f t="shared" si="633"/>
        <v>0</v>
      </c>
      <c r="BD1292" s="285"/>
    </row>
    <row r="1293" spans="1:56" s="68" customFormat="1">
      <c r="A1293" s="200"/>
      <c r="B1293" s="200"/>
      <c r="C1293" s="200" t="s">
        <v>420</v>
      </c>
      <c r="D1293" s="200" t="s">
        <v>199</v>
      </c>
      <c r="E1293" s="200" t="s">
        <v>352</v>
      </c>
      <c r="F1293" s="200" t="s">
        <v>1478</v>
      </c>
      <c r="G1293" s="200" t="s">
        <v>251</v>
      </c>
      <c r="H1293" s="201" t="s">
        <v>200</v>
      </c>
      <c r="I1293" s="202">
        <v>5.32</v>
      </c>
      <c r="J1293" s="200" t="s">
        <v>778</v>
      </c>
      <c r="K1293" s="176">
        <v>5</v>
      </c>
      <c r="L1293" s="176">
        <v>1</v>
      </c>
      <c r="M1293" s="176"/>
      <c r="N1293" s="286">
        <v>6</v>
      </c>
      <c r="O1293" s="286"/>
      <c r="P1293" s="176"/>
      <c r="Q1293" s="203">
        <f t="shared" si="634"/>
        <v>6</v>
      </c>
      <c r="R1293" s="203">
        <f t="shared" si="635"/>
        <v>0</v>
      </c>
      <c r="S1293" s="203">
        <f t="shared" si="636"/>
        <v>0</v>
      </c>
      <c r="T1293" s="203">
        <f t="shared" si="637"/>
        <v>0</v>
      </c>
      <c r="U1293" s="203">
        <f t="shared" si="638"/>
        <v>0</v>
      </c>
      <c r="V1293" s="175">
        <f>IF(Q1293&gt;0,VLOOKUP(Q1293,Jahresfaktoren!$A$11:$B$24,2,),0)</f>
        <v>302</v>
      </c>
      <c r="W1293" s="175">
        <f>IF(R1293&gt;0,VLOOKUP(R1293,Jahresfaktoren!$D$11:$E$24,2,),0)</f>
        <v>0</v>
      </c>
      <c r="X1293" s="175">
        <f>IF(S1293&gt;0,VLOOKUP(S1293,Jahresfaktoren!$A$28:$B$29,2,),0)</f>
        <v>0</v>
      </c>
      <c r="Y1293" s="175">
        <f>IF(T1293&gt;0,VLOOKUP(T1293,Jahresfaktoren!$A$28:$B$29,2,),0)</f>
        <v>0</v>
      </c>
      <c r="Z1293" s="175">
        <f>IF(U1293&gt;0,VLOOKUP(U1293,Jahresfaktoren!$A$32:$B$33,2,),)</f>
        <v>0</v>
      </c>
      <c r="AA1293" s="177">
        <f t="shared" si="623"/>
        <v>1606.64</v>
      </c>
      <c r="AB1293" s="177" t="str">
        <f t="shared" si="624"/>
        <v/>
      </c>
      <c r="AC1293" s="177" t="str">
        <f t="shared" si="625"/>
        <v/>
      </c>
      <c r="AD1293" s="177" t="str">
        <f t="shared" si="626"/>
        <v/>
      </c>
      <c r="AE1293" s="177" t="str">
        <f t="shared" si="627"/>
        <v/>
      </c>
      <c r="AF1293" s="178">
        <f>IF(Q1293&gt;0,VLOOKUP(H1293,Leistungszahlen!$A$11:$C$158,3,),0)</f>
        <v>0</v>
      </c>
      <c r="AG1293" s="178">
        <f>IF(R1293&gt;0,VLOOKUP(H1293,Leistungszahlen!$A$11:$F$158,6,),IF(T1293&gt;0,VLOOKUP(H1293,Leistungszahlen!$A$11:$F$158,6,),0))</f>
        <v>0</v>
      </c>
      <c r="AH1293" s="179" t="e">
        <f t="shared" si="643"/>
        <v>#DIV/0!</v>
      </c>
      <c r="AI1293" s="179">
        <f t="shared" si="644"/>
        <v>0</v>
      </c>
      <c r="AJ1293" s="179">
        <f t="shared" si="645"/>
        <v>0</v>
      </c>
      <c r="AK1293" s="179">
        <f t="shared" si="646"/>
        <v>0</v>
      </c>
      <c r="AL1293" s="179">
        <f t="shared" si="647"/>
        <v>0</v>
      </c>
      <c r="AM1293" s="180">
        <f>IF(L1293=1,Stundensätze!$D$13,IF(L1293=2,Stundensätze!$D$17,IF(L1293=4,Stundensätze!$D$21,"")))</f>
        <v>0</v>
      </c>
      <c r="AN1293" s="180">
        <f>IF(L1293=1,Stundensätze!$D$15,IF(L1293=2,Stundensätze!$D$19,IF(L1293=4,Stundensätze!$D$23,"")))</f>
        <v>0</v>
      </c>
      <c r="AO1293" s="180" t="e">
        <f t="shared" si="628"/>
        <v>#DIV/0!</v>
      </c>
      <c r="AP1293" s="180">
        <f t="shared" si="629"/>
        <v>0</v>
      </c>
      <c r="AQ1293" s="192" t="e">
        <f t="shared" si="630"/>
        <v>#DIV/0!</v>
      </c>
      <c r="AR1293" s="192" t="e">
        <f t="shared" si="631"/>
        <v>#DIV/0!</v>
      </c>
      <c r="AS1293" s="193" t="e">
        <f t="shared" si="632"/>
        <v>#DIV/0!</v>
      </c>
      <c r="AT1293" s="258" t="str">
        <f>IF(K1293=0,0,VLOOKUP(K1293,Kostenstellen!A:B,2,FALSE))</f>
        <v xml:space="preserve">Salinenklinik </v>
      </c>
      <c r="AU1293" s="68" t="str">
        <f t="shared" si="639"/>
        <v>B</v>
      </c>
      <c r="AV1293" s="68" t="str">
        <f t="shared" si="640"/>
        <v/>
      </c>
      <c r="AW1293" s="68">
        <f>IF(AF1293=0,0,VLOOKUP($H1293,Leistungszahlen!$A$11:$H$158,4,FALSE))</f>
        <v>0</v>
      </c>
      <c r="AX1293" s="68">
        <f>IF(AF1293=0,0,VLOOKUP($H1293,Leistungszahlen!$A$11:$H$158,5,FALSE))</f>
        <v>0</v>
      </c>
      <c r="AY1293" s="68">
        <f>IF(AG1293=0,0,VLOOKUP($H1293,Leistungszahlen!$A$11:$H$158,6,FALSE))</f>
        <v>0</v>
      </c>
      <c r="AZ1293" s="68">
        <f t="shared" si="641"/>
        <v>0</v>
      </c>
      <c r="BA1293" s="68">
        <f t="shared" si="642"/>
        <v>0</v>
      </c>
      <c r="BC1293" s="68">
        <f t="shared" si="633"/>
        <v>0</v>
      </c>
      <c r="BD1293" s="285"/>
    </row>
    <row r="1294" spans="1:56" s="68" customFormat="1">
      <c r="A1294" s="200"/>
      <c r="B1294" s="200"/>
      <c r="C1294" s="200" t="s">
        <v>420</v>
      </c>
      <c r="D1294" s="200" t="s">
        <v>199</v>
      </c>
      <c r="E1294" s="200" t="s">
        <v>352</v>
      </c>
      <c r="F1294" s="200" t="s">
        <v>1479</v>
      </c>
      <c r="G1294" s="200" t="s">
        <v>163</v>
      </c>
      <c r="H1294" s="201" t="s">
        <v>287</v>
      </c>
      <c r="I1294" s="202">
        <v>21.55</v>
      </c>
      <c r="J1294" s="200" t="s">
        <v>560</v>
      </c>
      <c r="K1294" s="176">
        <v>5</v>
      </c>
      <c r="L1294" s="176">
        <v>1</v>
      </c>
      <c r="M1294" s="176"/>
      <c r="N1294" s="286">
        <v>3</v>
      </c>
      <c r="O1294" s="286">
        <v>3</v>
      </c>
      <c r="P1294" s="176"/>
      <c r="Q1294" s="203">
        <f t="shared" si="634"/>
        <v>3</v>
      </c>
      <c r="R1294" s="203">
        <f t="shared" si="635"/>
        <v>3</v>
      </c>
      <c r="S1294" s="203">
        <f t="shared" si="636"/>
        <v>0</v>
      </c>
      <c r="T1294" s="203">
        <f t="shared" si="637"/>
        <v>0</v>
      </c>
      <c r="U1294" s="203">
        <f t="shared" si="638"/>
        <v>0</v>
      </c>
      <c r="V1294" s="175">
        <f>IF(Q1294&gt;0,VLOOKUP(Q1294,Jahresfaktoren!$A$11:$B$24,2,),0)</f>
        <v>152</v>
      </c>
      <c r="W1294" s="175">
        <f>IF(R1294&gt;0,VLOOKUP(R1294,Jahresfaktoren!$D$11:$E$24,2,),0)</f>
        <v>150</v>
      </c>
      <c r="X1294" s="175">
        <f>IF(S1294&gt;0,VLOOKUP(S1294,Jahresfaktoren!$A$28:$B$29,2,),0)</f>
        <v>0</v>
      </c>
      <c r="Y1294" s="175">
        <f>IF(T1294&gt;0,VLOOKUP(T1294,Jahresfaktoren!$A$28:$B$29,2,),0)</f>
        <v>0</v>
      </c>
      <c r="Z1294" s="175">
        <f>IF(U1294&gt;0,VLOOKUP(U1294,Jahresfaktoren!$A$32:$B$33,2,),)</f>
        <v>0</v>
      </c>
      <c r="AA1294" s="177">
        <f t="shared" si="623"/>
        <v>3275.6</v>
      </c>
      <c r="AB1294" s="177">
        <f t="shared" si="624"/>
        <v>3232.5</v>
      </c>
      <c r="AC1294" s="177" t="str">
        <f t="shared" si="625"/>
        <v/>
      </c>
      <c r="AD1294" s="177" t="str">
        <f t="shared" si="626"/>
        <v/>
      </c>
      <c r="AE1294" s="177" t="str">
        <f t="shared" si="627"/>
        <v/>
      </c>
      <c r="AF1294" s="178">
        <f>IF(Q1294&gt;0,VLOOKUP(H1294,Leistungszahlen!$A$11:$C$158,3,),0)</f>
        <v>0</v>
      </c>
      <c r="AG1294" s="178">
        <f>IF(R1294&gt;0,VLOOKUP(H1294,Leistungszahlen!$A$11:$F$158,6,),IF(T1294&gt;0,VLOOKUP(H1294,Leistungszahlen!$A$11:$F$158,6,),0))</f>
        <v>0</v>
      </c>
      <c r="AH1294" s="179" t="e">
        <f t="shared" si="643"/>
        <v>#DIV/0!</v>
      </c>
      <c r="AI1294" s="179" t="e">
        <f t="shared" si="644"/>
        <v>#DIV/0!</v>
      </c>
      <c r="AJ1294" s="179">
        <f t="shared" si="645"/>
        <v>0</v>
      </c>
      <c r="AK1294" s="179">
        <f t="shared" si="646"/>
        <v>0</v>
      </c>
      <c r="AL1294" s="179">
        <f t="shared" si="647"/>
        <v>0</v>
      </c>
      <c r="AM1294" s="180">
        <f>IF(L1294=1,Stundensätze!$D$13,IF(L1294=2,Stundensätze!$D$17,IF(L1294=4,Stundensätze!$D$21,"")))</f>
        <v>0</v>
      </c>
      <c r="AN1294" s="180">
        <f>IF(L1294=1,Stundensätze!$D$15,IF(L1294=2,Stundensätze!$D$19,IF(L1294=4,Stundensätze!$D$23,"")))</f>
        <v>0</v>
      </c>
      <c r="AO1294" s="180" t="e">
        <f t="shared" si="628"/>
        <v>#DIV/0!</v>
      </c>
      <c r="AP1294" s="180">
        <f t="shared" si="629"/>
        <v>0</v>
      </c>
      <c r="AQ1294" s="192" t="e">
        <f t="shared" si="630"/>
        <v>#DIV/0!</v>
      </c>
      <c r="AR1294" s="192" t="e">
        <f t="shared" si="631"/>
        <v>#DIV/0!</v>
      </c>
      <c r="AS1294" s="193" t="e">
        <f t="shared" si="632"/>
        <v>#DIV/0!</v>
      </c>
      <c r="AT1294" s="258" t="str">
        <f>IF(K1294=0,0,VLOOKUP(K1294,Kostenstellen!A:B,2,FALSE))</f>
        <v xml:space="preserve">Salinenklinik </v>
      </c>
      <c r="AU1294" s="68" t="str">
        <f t="shared" si="639"/>
        <v>A1</v>
      </c>
      <c r="AV1294" s="68" t="str">
        <f t="shared" si="640"/>
        <v>A1</v>
      </c>
      <c r="AW1294" s="68">
        <f>IF(AF1294=0,0,VLOOKUP($H1294,Leistungszahlen!$A$11:$H$158,4,FALSE))</f>
        <v>0</v>
      </c>
      <c r="AX1294" s="68">
        <f>IF(AF1294=0,0,VLOOKUP($H1294,Leistungszahlen!$A$11:$H$158,5,FALSE))</f>
        <v>0</v>
      </c>
      <c r="AY1294" s="68">
        <f>IF(AG1294=0,0,VLOOKUP($H1294,Leistungszahlen!$A$11:$H$158,6,FALSE))</f>
        <v>0</v>
      </c>
      <c r="AZ1294" s="68">
        <f t="shared" si="641"/>
        <v>0</v>
      </c>
      <c r="BA1294" s="68">
        <f t="shared" si="642"/>
        <v>0</v>
      </c>
      <c r="BC1294" s="68">
        <f t="shared" si="633"/>
        <v>0</v>
      </c>
      <c r="BD1294" s="285"/>
    </row>
    <row r="1295" spans="1:56" s="68" customFormat="1">
      <c r="A1295" s="200"/>
      <c r="B1295" s="200"/>
      <c r="C1295" s="200" t="s">
        <v>420</v>
      </c>
      <c r="D1295" s="200" t="s">
        <v>199</v>
      </c>
      <c r="E1295" s="200" t="s">
        <v>352</v>
      </c>
      <c r="F1295" s="200" t="s">
        <v>1479</v>
      </c>
      <c r="G1295" s="200" t="s">
        <v>251</v>
      </c>
      <c r="H1295" s="201" t="s">
        <v>200</v>
      </c>
      <c r="I1295" s="202">
        <v>5.32</v>
      </c>
      <c r="J1295" s="200" t="s">
        <v>778</v>
      </c>
      <c r="K1295" s="176">
        <v>5</v>
      </c>
      <c r="L1295" s="176">
        <v>1</v>
      </c>
      <c r="M1295" s="176"/>
      <c r="N1295" s="286">
        <v>6</v>
      </c>
      <c r="O1295" s="286"/>
      <c r="P1295" s="176"/>
      <c r="Q1295" s="203">
        <f t="shared" si="634"/>
        <v>6</v>
      </c>
      <c r="R1295" s="203">
        <f t="shared" si="635"/>
        <v>0</v>
      </c>
      <c r="S1295" s="203">
        <f t="shared" si="636"/>
        <v>0</v>
      </c>
      <c r="T1295" s="203">
        <f t="shared" si="637"/>
        <v>0</v>
      </c>
      <c r="U1295" s="203">
        <f t="shared" si="638"/>
        <v>0</v>
      </c>
      <c r="V1295" s="175">
        <f>IF(Q1295&gt;0,VLOOKUP(Q1295,Jahresfaktoren!$A$11:$B$24,2,),0)</f>
        <v>302</v>
      </c>
      <c r="W1295" s="175">
        <f>IF(R1295&gt;0,VLOOKUP(R1295,Jahresfaktoren!$D$11:$E$24,2,),0)</f>
        <v>0</v>
      </c>
      <c r="X1295" s="175">
        <f>IF(S1295&gt;0,VLOOKUP(S1295,Jahresfaktoren!$A$28:$B$29,2,),0)</f>
        <v>0</v>
      </c>
      <c r="Y1295" s="175">
        <f>IF(T1295&gt;0,VLOOKUP(T1295,Jahresfaktoren!$A$28:$B$29,2,),0)</f>
        <v>0</v>
      </c>
      <c r="Z1295" s="175">
        <f>IF(U1295&gt;0,VLOOKUP(U1295,Jahresfaktoren!$A$32:$B$33,2,),)</f>
        <v>0</v>
      </c>
      <c r="AA1295" s="177">
        <f t="shared" si="623"/>
        <v>1606.64</v>
      </c>
      <c r="AB1295" s="177" t="str">
        <f t="shared" si="624"/>
        <v/>
      </c>
      <c r="AC1295" s="177" t="str">
        <f t="shared" si="625"/>
        <v/>
      </c>
      <c r="AD1295" s="177" t="str">
        <f t="shared" si="626"/>
        <v/>
      </c>
      <c r="AE1295" s="177" t="str">
        <f t="shared" si="627"/>
        <v/>
      </c>
      <c r="AF1295" s="178">
        <f>IF(Q1295&gt;0,VLOOKUP(H1295,Leistungszahlen!$A$11:$C$158,3,),0)</f>
        <v>0</v>
      </c>
      <c r="AG1295" s="178">
        <f>IF(R1295&gt;0,VLOOKUP(H1295,Leistungszahlen!$A$11:$F$158,6,),IF(T1295&gt;0,VLOOKUP(H1295,Leistungszahlen!$A$11:$F$158,6,),0))</f>
        <v>0</v>
      </c>
      <c r="AH1295" s="179" t="e">
        <f t="shared" si="643"/>
        <v>#DIV/0!</v>
      </c>
      <c r="AI1295" s="179">
        <f t="shared" si="644"/>
        <v>0</v>
      </c>
      <c r="AJ1295" s="179">
        <f t="shared" si="645"/>
        <v>0</v>
      </c>
      <c r="AK1295" s="179">
        <f t="shared" si="646"/>
        <v>0</v>
      </c>
      <c r="AL1295" s="179">
        <f t="shared" si="647"/>
        <v>0</v>
      </c>
      <c r="AM1295" s="180">
        <f>IF(L1295=1,Stundensätze!$D$13,IF(L1295=2,Stundensätze!$D$17,IF(L1295=4,Stundensätze!$D$21,"")))</f>
        <v>0</v>
      </c>
      <c r="AN1295" s="180">
        <f>IF(L1295=1,Stundensätze!$D$15,IF(L1295=2,Stundensätze!$D$19,IF(L1295=4,Stundensätze!$D$23,"")))</f>
        <v>0</v>
      </c>
      <c r="AO1295" s="180" t="e">
        <f t="shared" si="628"/>
        <v>#DIV/0!</v>
      </c>
      <c r="AP1295" s="180">
        <f t="shared" si="629"/>
        <v>0</v>
      </c>
      <c r="AQ1295" s="192" t="e">
        <f t="shared" si="630"/>
        <v>#DIV/0!</v>
      </c>
      <c r="AR1295" s="192" t="e">
        <f t="shared" si="631"/>
        <v>#DIV/0!</v>
      </c>
      <c r="AS1295" s="193" t="e">
        <f t="shared" si="632"/>
        <v>#DIV/0!</v>
      </c>
      <c r="AT1295" s="258" t="str">
        <f>IF(K1295=0,0,VLOOKUP(K1295,Kostenstellen!A:B,2,FALSE))</f>
        <v xml:space="preserve">Salinenklinik </v>
      </c>
      <c r="AU1295" s="68" t="str">
        <f t="shared" si="639"/>
        <v>B</v>
      </c>
      <c r="AV1295" s="68" t="str">
        <f t="shared" si="640"/>
        <v/>
      </c>
      <c r="AW1295" s="68">
        <f>IF(AF1295=0,0,VLOOKUP($H1295,Leistungszahlen!$A$11:$H$158,4,FALSE))</f>
        <v>0</v>
      </c>
      <c r="AX1295" s="68">
        <f>IF(AF1295=0,0,VLOOKUP($H1295,Leistungszahlen!$A$11:$H$158,5,FALSE))</f>
        <v>0</v>
      </c>
      <c r="AY1295" s="68">
        <f>IF(AG1295=0,0,VLOOKUP($H1295,Leistungszahlen!$A$11:$H$158,6,FALSE))</f>
        <v>0</v>
      </c>
      <c r="AZ1295" s="68">
        <f t="shared" si="641"/>
        <v>0</v>
      </c>
      <c r="BA1295" s="68">
        <f t="shared" si="642"/>
        <v>0</v>
      </c>
      <c r="BC1295" s="68">
        <f t="shared" si="633"/>
        <v>0</v>
      </c>
      <c r="BD1295" s="285"/>
    </row>
    <row r="1296" spans="1:56" s="68" customFormat="1">
      <c r="A1296" s="200"/>
      <c r="B1296" s="200"/>
      <c r="C1296" s="200" t="s">
        <v>420</v>
      </c>
      <c r="D1296" s="200" t="s">
        <v>199</v>
      </c>
      <c r="E1296" s="200" t="s">
        <v>352</v>
      </c>
      <c r="F1296" s="200" t="s">
        <v>1480</v>
      </c>
      <c r="G1296" s="200" t="s">
        <v>163</v>
      </c>
      <c r="H1296" s="201" t="s">
        <v>287</v>
      </c>
      <c r="I1296" s="202">
        <v>21.55</v>
      </c>
      <c r="J1296" s="200" t="s">
        <v>560</v>
      </c>
      <c r="K1296" s="176">
        <v>5</v>
      </c>
      <c r="L1296" s="176">
        <v>1</v>
      </c>
      <c r="M1296" s="176"/>
      <c r="N1296" s="286">
        <v>3</v>
      </c>
      <c r="O1296" s="286">
        <v>3</v>
      </c>
      <c r="P1296" s="176"/>
      <c r="Q1296" s="203">
        <f t="shared" si="634"/>
        <v>3</v>
      </c>
      <c r="R1296" s="203">
        <f t="shared" si="635"/>
        <v>3</v>
      </c>
      <c r="S1296" s="203">
        <f t="shared" si="636"/>
        <v>0</v>
      </c>
      <c r="T1296" s="203">
        <f t="shared" si="637"/>
        <v>0</v>
      </c>
      <c r="U1296" s="203">
        <f t="shared" si="638"/>
        <v>0</v>
      </c>
      <c r="V1296" s="175">
        <f>IF(Q1296&gt;0,VLOOKUP(Q1296,Jahresfaktoren!$A$11:$B$24,2,),0)</f>
        <v>152</v>
      </c>
      <c r="W1296" s="175">
        <f>IF(R1296&gt;0,VLOOKUP(R1296,Jahresfaktoren!$D$11:$E$24,2,),0)</f>
        <v>150</v>
      </c>
      <c r="X1296" s="175">
        <f>IF(S1296&gt;0,VLOOKUP(S1296,Jahresfaktoren!$A$28:$B$29,2,),0)</f>
        <v>0</v>
      </c>
      <c r="Y1296" s="175">
        <f>IF(T1296&gt;0,VLOOKUP(T1296,Jahresfaktoren!$A$28:$B$29,2,),0)</f>
        <v>0</v>
      </c>
      <c r="Z1296" s="175">
        <f>IF(U1296&gt;0,VLOOKUP(U1296,Jahresfaktoren!$A$32:$B$33,2,),)</f>
        <v>0</v>
      </c>
      <c r="AA1296" s="177">
        <f t="shared" si="623"/>
        <v>3275.6</v>
      </c>
      <c r="AB1296" s="177">
        <f t="shared" si="624"/>
        <v>3232.5</v>
      </c>
      <c r="AC1296" s="177" t="str">
        <f t="shared" si="625"/>
        <v/>
      </c>
      <c r="AD1296" s="177" t="str">
        <f t="shared" si="626"/>
        <v/>
      </c>
      <c r="AE1296" s="177" t="str">
        <f t="shared" si="627"/>
        <v/>
      </c>
      <c r="AF1296" s="178">
        <f>IF(Q1296&gt;0,VLOOKUP(H1296,Leistungszahlen!$A$11:$C$158,3,),0)</f>
        <v>0</v>
      </c>
      <c r="AG1296" s="178">
        <f>IF(R1296&gt;0,VLOOKUP(H1296,Leistungszahlen!$A$11:$F$158,6,),IF(T1296&gt;0,VLOOKUP(H1296,Leistungszahlen!$A$11:$F$158,6,),0))</f>
        <v>0</v>
      </c>
      <c r="AH1296" s="179" t="e">
        <f t="shared" si="643"/>
        <v>#DIV/0!</v>
      </c>
      <c r="AI1296" s="179" t="e">
        <f t="shared" si="644"/>
        <v>#DIV/0!</v>
      </c>
      <c r="AJ1296" s="179">
        <f t="shared" si="645"/>
        <v>0</v>
      </c>
      <c r="AK1296" s="179">
        <f t="shared" si="646"/>
        <v>0</v>
      </c>
      <c r="AL1296" s="179">
        <f t="shared" si="647"/>
        <v>0</v>
      </c>
      <c r="AM1296" s="180">
        <f>IF(L1296=1,Stundensätze!$D$13,IF(L1296=2,Stundensätze!$D$17,IF(L1296=4,Stundensätze!$D$21,"")))</f>
        <v>0</v>
      </c>
      <c r="AN1296" s="180">
        <f>IF(L1296=1,Stundensätze!$D$15,IF(L1296=2,Stundensätze!$D$19,IF(L1296=4,Stundensätze!$D$23,"")))</f>
        <v>0</v>
      </c>
      <c r="AO1296" s="180" t="e">
        <f t="shared" si="628"/>
        <v>#DIV/0!</v>
      </c>
      <c r="AP1296" s="180">
        <f t="shared" si="629"/>
        <v>0</v>
      </c>
      <c r="AQ1296" s="192" t="e">
        <f t="shared" si="630"/>
        <v>#DIV/0!</v>
      </c>
      <c r="AR1296" s="192" t="e">
        <f t="shared" si="631"/>
        <v>#DIV/0!</v>
      </c>
      <c r="AS1296" s="193" t="e">
        <f t="shared" si="632"/>
        <v>#DIV/0!</v>
      </c>
      <c r="AT1296" s="258" t="str">
        <f>IF(K1296=0,0,VLOOKUP(K1296,Kostenstellen!A:B,2,FALSE))</f>
        <v xml:space="preserve">Salinenklinik </v>
      </c>
      <c r="AU1296" s="68" t="str">
        <f t="shared" si="639"/>
        <v>A1</v>
      </c>
      <c r="AV1296" s="68" t="str">
        <f t="shared" si="640"/>
        <v>A1</v>
      </c>
      <c r="AW1296" s="68">
        <f>IF(AF1296=0,0,VLOOKUP($H1296,Leistungszahlen!$A$11:$H$158,4,FALSE))</f>
        <v>0</v>
      </c>
      <c r="AX1296" s="68">
        <f>IF(AF1296=0,0,VLOOKUP($H1296,Leistungszahlen!$A$11:$H$158,5,FALSE))</f>
        <v>0</v>
      </c>
      <c r="AY1296" s="68">
        <f>IF(AG1296=0,0,VLOOKUP($H1296,Leistungszahlen!$A$11:$H$158,6,FALSE))</f>
        <v>0</v>
      </c>
      <c r="AZ1296" s="68">
        <f t="shared" si="641"/>
        <v>0</v>
      </c>
      <c r="BA1296" s="68">
        <f t="shared" si="642"/>
        <v>0</v>
      </c>
      <c r="BC1296" s="68">
        <f t="shared" si="633"/>
        <v>0</v>
      </c>
      <c r="BD1296" s="285"/>
    </row>
    <row r="1297" spans="1:56" s="68" customFormat="1">
      <c r="A1297" s="200"/>
      <c r="B1297" s="200"/>
      <c r="C1297" s="200" t="s">
        <v>420</v>
      </c>
      <c r="D1297" s="200" t="s">
        <v>199</v>
      </c>
      <c r="E1297" s="200" t="s">
        <v>352</v>
      </c>
      <c r="F1297" s="200" t="s">
        <v>1480</v>
      </c>
      <c r="G1297" s="200" t="s">
        <v>251</v>
      </c>
      <c r="H1297" s="201" t="s">
        <v>200</v>
      </c>
      <c r="I1297" s="202">
        <v>5.32</v>
      </c>
      <c r="J1297" s="200" t="s">
        <v>778</v>
      </c>
      <c r="K1297" s="176">
        <v>5</v>
      </c>
      <c r="L1297" s="176">
        <v>1</v>
      </c>
      <c r="M1297" s="176"/>
      <c r="N1297" s="286">
        <v>6</v>
      </c>
      <c r="O1297" s="286"/>
      <c r="P1297" s="176"/>
      <c r="Q1297" s="203">
        <f t="shared" si="634"/>
        <v>6</v>
      </c>
      <c r="R1297" s="203">
        <f t="shared" si="635"/>
        <v>0</v>
      </c>
      <c r="S1297" s="203">
        <f t="shared" si="636"/>
        <v>0</v>
      </c>
      <c r="T1297" s="203">
        <f t="shared" si="637"/>
        <v>0</v>
      </c>
      <c r="U1297" s="203">
        <f t="shared" si="638"/>
        <v>0</v>
      </c>
      <c r="V1297" s="175">
        <f>IF(Q1297&gt;0,VLOOKUP(Q1297,Jahresfaktoren!$A$11:$B$24,2,),0)</f>
        <v>302</v>
      </c>
      <c r="W1297" s="175">
        <f>IF(R1297&gt;0,VLOOKUP(R1297,Jahresfaktoren!$D$11:$E$24,2,),0)</f>
        <v>0</v>
      </c>
      <c r="X1297" s="175">
        <f>IF(S1297&gt;0,VLOOKUP(S1297,Jahresfaktoren!$A$28:$B$29,2,),0)</f>
        <v>0</v>
      </c>
      <c r="Y1297" s="175">
        <f>IF(T1297&gt;0,VLOOKUP(T1297,Jahresfaktoren!$A$28:$B$29,2,),0)</f>
        <v>0</v>
      </c>
      <c r="Z1297" s="175">
        <f>IF(U1297&gt;0,VLOOKUP(U1297,Jahresfaktoren!$A$32:$B$33,2,),)</f>
        <v>0</v>
      </c>
      <c r="AA1297" s="177">
        <f t="shared" si="623"/>
        <v>1606.64</v>
      </c>
      <c r="AB1297" s="177" t="str">
        <f t="shared" si="624"/>
        <v/>
      </c>
      <c r="AC1297" s="177" t="str">
        <f t="shared" si="625"/>
        <v/>
      </c>
      <c r="AD1297" s="177" t="str">
        <f t="shared" si="626"/>
        <v/>
      </c>
      <c r="AE1297" s="177" t="str">
        <f t="shared" si="627"/>
        <v/>
      </c>
      <c r="AF1297" s="178">
        <f>IF(Q1297&gt;0,VLOOKUP(H1297,Leistungszahlen!$A$11:$C$158,3,),0)</f>
        <v>0</v>
      </c>
      <c r="AG1297" s="178">
        <f>IF(R1297&gt;0,VLOOKUP(H1297,Leistungszahlen!$A$11:$F$158,6,),IF(T1297&gt;0,VLOOKUP(H1297,Leistungszahlen!$A$11:$F$158,6,),0))</f>
        <v>0</v>
      </c>
      <c r="AH1297" s="179" t="e">
        <f t="shared" si="643"/>
        <v>#DIV/0!</v>
      </c>
      <c r="AI1297" s="179">
        <f t="shared" si="644"/>
        <v>0</v>
      </c>
      <c r="AJ1297" s="179">
        <f t="shared" si="645"/>
        <v>0</v>
      </c>
      <c r="AK1297" s="179">
        <f t="shared" si="646"/>
        <v>0</v>
      </c>
      <c r="AL1297" s="179">
        <f t="shared" si="647"/>
        <v>0</v>
      </c>
      <c r="AM1297" s="180">
        <f>IF(L1297=1,Stundensätze!$D$13,IF(L1297=2,Stundensätze!$D$17,IF(L1297=4,Stundensätze!$D$21,"")))</f>
        <v>0</v>
      </c>
      <c r="AN1297" s="180">
        <f>IF(L1297=1,Stundensätze!$D$15,IF(L1297=2,Stundensätze!$D$19,IF(L1297=4,Stundensätze!$D$23,"")))</f>
        <v>0</v>
      </c>
      <c r="AO1297" s="180" t="e">
        <f t="shared" si="628"/>
        <v>#DIV/0!</v>
      </c>
      <c r="AP1297" s="180">
        <f t="shared" si="629"/>
        <v>0</v>
      </c>
      <c r="AQ1297" s="192" t="e">
        <f t="shared" si="630"/>
        <v>#DIV/0!</v>
      </c>
      <c r="AR1297" s="192" t="e">
        <f t="shared" si="631"/>
        <v>#DIV/0!</v>
      </c>
      <c r="AS1297" s="193" t="e">
        <f t="shared" si="632"/>
        <v>#DIV/0!</v>
      </c>
      <c r="AT1297" s="258" t="str">
        <f>IF(K1297=0,0,VLOOKUP(K1297,Kostenstellen!A:B,2,FALSE))</f>
        <v xml:space="preserve">Salinenklinik </v>
      </c>
      <c r="AU1297" s="68" t="str">
        <f t="shared" si="639"/>
        <v>B</v>
      </c>
      <c r="AV1297" s="68" t="str">
        <f t="shared" si="640"/>
        <v/>
      </c>
      <c r="AW1297" s="68">
        <f>IF(AF1297=0,0,VLOOKUP($H1297,Leistungszahlen!$A$11:$H$158,4,FALSE))</f>
        <v>0</v>
      </c>
      <c r="AX1297" s="68">
        <f>IF(AF1297=0,0,VLOOKUP($H1297,Leistungszahlen!$A$11:$H$158,5,FALSE))</f>
        <v>0</v>
      </c>
      <c r="AY1297" s="68">
        <f>IF(AG1297=0,0,VLOOKUP($H1297,Leistungszahlen!$A$11:$H$158,6,FALSE))</f>
        <v>0</v>
      </c>
      <c r="AZ1297" s="68">
        <f t="shared" si="641"/>
        <v>0</v>
      </c>
      <c r="BA1297" s="68">
        <f t="shared" si="642"/>
        <v>0</v>
      </c>
      <c r="BC1297" s="68">
        <f t="shared" si="633"/>
        <v>0</v>
      </c>
      <c r="BD1297" s="285"/>
    </row>
    <row r="1298" spans="1:56" s="68" customFormat="1">
      <c r="A1298" s="200"/>
      <c r="B1298" s="200"/>
      <c r="C1298" s="200" t="s">
        <v>420</v>
      </c>
      <c r="D1298" s="200" t="s">
        <v>199</v>
      </c>
      <c r="E1298" s="200" t="s">
        <v>352</v>
      </c>
      <c r="F1298" s="200" t="s">
        <v>1481</v>
      </c>
      <c r="G1298" s="200" t="s">
        <v>163</v>
      </c>
      <c r="H1298" s="201" t="s">
        <v>287</v>
      </c>
      <c r="I1298" s="202">
        <v>21.55</v>
      </c>
      <c r="J1298" s="200" t="s">
        <v>560</v>
      </c>
      <c r="K1298" s="176">
        <v>5</v>
      </c>
      <c r="L1298" s="176">
        <v>1</v>
      </c>
      <c r="M1298" s="176"/>
      <c r="N1298" s="286">
        <v>3</v>
      </c>
      <c r="O1298" s="286">
        <v>3</v>
      </c>
      <c r="P1298" s="176"/>
      <c r="Q1298" s="203">
        <f t="shared" si="634"/>
        <v>3</v>
      </c>
      <c r="R1298" s="203">
        <f t="shared" si="635"/>
        <v>3</v>
      </c>
      <c r="S1298" s="203">
        <f t="shared" si="636"/>
        <v>0</v>
      </c>
      <c r="T1298" s="203">
        <f t="shared" si="637"/>
        <v>0</v>
      </c>
      <c r="U1298" s="203">
        <f t="shared" si="638"/>
        <v>0</v>
      </c>
      <c r="V1298" s="175">
        <f>IF(Q1298&gt;0,VLOOKUP(Q1298,Jahresfaktoren!$A$11:$B$24,2,),0)</f>
        <v>152</v>
      </c>
      <c r="W1298" s="175">
        <f>IF(R1298&gt;0,VLOOKUP(R1298,Jahresfaktoren!$D$11:$E$24,2,),0)</f>
        <v>150</v>
      </c>
      <c r="X1298" s="175">
        <f>IF(S1298&gt;0,VLOOKUP(S1298,Jahresfaktoren!$A$28:$B$29,2,),0)</f>
        <v>0</v>
      </c>
      <c r="Y1298" s="175">
        <f>IF(T1298&gt;0,VLOOKUP(T1298,Jahresfaktoren!$A$28:$B$29,2,),0)</f>
        <v>0</v>
      </c>
      <c r="Z1298" s="175">
        <f>IF(U1298&gt;0,VLOOKUP(U1298,Jahresfaktoren!$A$32:$B$33,2,),)</f>
        <v>0</v>
      </c>
      <c r="AA1298" s="177">
        <f t="shared" si="623"/>
        <v>3275.6</v>
      </c>
      <c r="AB1298" s="177">
        <f t="shared" si="624"/>
        <v>3232.5</v>
      </c>
      <c r="AC1298" s="177" t="str">
        <f t="shared" si="625"/>
        <v/>
      </c>
      <c r="AD1298" s="177" t="str">
        <f t="shared" si="626"/>
        <v/>
      </c>
      <c r="AE1298" s="177" t="str">
        <f t="shared" si="627"/>
        <v/>
      </c>
      <c r="AF1298" s="178">
        <f>IF(Q1298&gt;0,VLOOKUP(H1298,Leistungszahlen!$A$11:$C$158,3,),0)</f>
        <v>0</v>
      </c>
      <c r="AG1298" s="178">
        <f>IF(R1298&gt;0,VLOOKUP(H1298,Leistungszahlen!$A$11:$F$158,6,),IF(T1298&gt;0,VLOOKUP(H1298,Leistungszahlen!$A$11:$F$158,6,),0))</f>
        <v>0</v>
      </c>
      <c r="AH1298" s="179" t="e">
        <f t="shared" si="643"/>
        <v>#DIV/0!</v>
      </c>
      <c r="AI1298" s="179" t="e">
        <f t="shared" si="644"/>
        <v>#DIV/0!</v>
      </c>
      <c r="AJ1298" s="179">
        <f t="shared" si="645"/>
        <v>0</v>
      </c>
      <c r="AK1298" s="179">
        <f t="shared" si="646"/>
        <v>0</v>
      </c>
      <c r="AL1298" s="179">
        <f t="shared" si="647"/>
        <v>0</v>
      </c>
      <c r="AM1298" s="180">
        <f>IF(L1298=1,Stundensätze!$D$13,IF(L1298=2,Stundensätze!$D$17,IF(L1298=4,Stundensätze!$D$21,"")))</f>
        <v>0</v>
      </c>
      <c r="AN1298" s="180">
        <f>IF(L1298=1,Stundensätze!$D$15,IF(L1298=2,Stundensätze!$D$19,IF(L1298=4,Stundensätze!$D$23,"")))</f>
        <v>0</v>
      </c>
      <c r="AO1298" s="180" t="e">
        <f t="shared" si="628"/>
        <v>#DIV/0!</v>
      </c>
      <c r="AP1298" s="180">
        <f t="shared" si="629"/>
        <v>0</v>
      </c>
      <c r="AQ1298" s="192" t="e">
        <f t="shared" si="630"/>
        <v>#DIV/0!</v>
      </c>
      <c r="AR1298" s="192" t="e">
        <f t="shared" si="631"/>
        <v>#DIV/0!</v>
      </c>
      <c r="AS1298" s="193" t="e">
        <f t="shared" si="632"/>
        <v>#DIV/0!</v>
      </c>
      <c r="AT1298" s="258" t="str">
        <f>IF(K1298=0,0,VLOOKUP(K1298,Kostenstellen!A:B,2,FALSE))</f>
        <v xml:space="preserve">Salinenklinik </v>
      </c>
      <c r="AU1298" s="68" t="str">
        <f t="shared" si="639"/>
        <v>A1</v>
      </c>
      <c r="AV1298" s="68" t="str">
        <f t="shared" si="640"/>
        <v>A1</v>
      </c>
      <c r="AW1298" s="68">
        <f>IF(AF1298=0,0,VLOOKUP($H1298,Leistungszahlen!$A$11:$H$158,4,FALSE))</f>
        <v>0</v>
      </c>
      <c r="AX1298" s="68">
        <f>IF(AF1298=0,0,VLOOKUP($H1298,Leistungszahlen!$A$11:$H$158,5,FALSE))</f>
        <v>0</v>
      </c>
      <c r="AY1298" s="68">
        <f>IF(AG1298=0,0,VLOOKUP($H1298,Leistungszahlen!$A$11:$H$158,6,FALSE))</f>
        <v>0</v>
      </c>
      <c r="AZ1298" s="68">
        <f t="shared" si="641"/>
        <v>0</v>
      </c>
      <c r="BA1298" s="68">
        <f t="shared" si="642"/>
        <v>0</v>
      </c>
      <c r="BC1298" s="68">
        <f t="shared" si="633"/>
        <v>0</v>
      </c>
      <c r="BD1298" s="285"/>
    </row>
    <row r="1299" spans="1:56" s="68" customFormat="1">
      <c r="A1299" s="200"/>
      <c r="B1299" s="200"/>
      <c r="C1299" s="200" t="s">
        <v>420</v>
      </c>
      <c r="D1299" s="200" t="s">
        <v>199</v>
      </c>
      <c r="E1299" s="200" t="s">
        <v>352</v>
      </c>
      <c r="F1299" s="200" t="s">
        <v>1481</v>
      </c>
      <c r="G1299" s="200" t="s">
        <v>251</v>
      </c>
      <c r="H1299" s="201" t="s">
        <v>200</v>
      </c>
      <c r="I1299" s="202">
        <v>5.32</v>
      </c>
      <c r="J1299" s="200" t="s">
        <v>778</v>
      </c>
      <c r="K1299" s="176">
        <v>5</v>
      </c>
      <c r="L1299" s="176">
        <v>1</v>
      </c>
      <c r="M1299" s="176"/>
      <c r="N1299" s="286">
        <v>6</v>
      </c>
      <c r="O1299" s="286"/>
      <c r="P1299" s="176"/>
      <c r="Q1299" s="203">
        <f t="shared" si="634"/>
        <v>6</v>
      </c>
      <c r="R1299" s="203">
        <f t="shared" si="635"/>
        <v>0</v>
      </c>
      <c r="S1299" s="203">
        <f t="shared" si="636"/>
        <v>0</v>
      </c>
      <c r="T1299" s="203">
        <f t="shared" si="637"/>
        <v>0</v>
      </c>
      <c r="U1299" s="203">
        <f t="shared" si="638"/>
        <v>0</v>
      </c>
      <c r="V1299" s="175">
        <f>IF(Q1299&gt;0,VLOOKUP(Q1299,Jahresfaktoren!$A$11:$B$24,2,),0)</f>
        <v>302</v>
      </c>
      <c r="W1299" s="175">
        <f>IF(R1299&gt;0,VLOOKUP(R1299,Jahresfaktoren!$D$11:$E$24,2,),0)</f>
        <v>0</v>
      </c>
      <c r="X1299" s="175">
        <f>IF(S1299&gt;0,VLOOKUP(S1299,Jahresfaktoren!$A$28:$B$29,2,),0)</f>
        <v>0</v>
      </c>
      <c r="Y1299" s="175">
        <f>IF(T1299&gt;0,VLOOKUP(T1299,Jahresfaktoren!$A$28:$B$29,2,),0)</f>
        <v>0</v>
      </c>
      <c r="Z1299" s="175">
        <f>IF(U1299&gt;0,VLOOKUP(U1299,Jahresfaktoren!$A$32:$B$33,2,),)</f>
        <v>0</v>
      </c>
      <c r="AA1299" s="177">
        <f t="shared" si="623"/>
        <v>1606.64</v>
      </c>
      <c r="AB1299" s="177" t="str">
        <f t="shared" si="624"/>
        <v/>
      </c>
      <c r="AC1299" s="177" t="str">
        <f t="shared" si="625"/>
        <v/>
      </c>
      <c r="AD1299" s="177" t="str">
        <f t="shared" si="626"/>
        <v/>
      </c>
      <c r="AE1299" s="177" t="str">
        <f t="shared" si="627"/>
        <v/>
      </c>
      <c r="AF1299" s="178">
        <f>IF(Q1299&gt;0,VLOOKUP(H1299,Leistungszahlen!$A$11:$C$158,3,),0)</f>
        <v>0</v>
      </c>
      <c r="AG1299" s="178">
        <f>IF(R1299&gt;0,VLOOKUP(H1299,Leistungszahlen!$A$11:$F$158,6,),IF(T1299&gt;0,VLOOKUP(H1299,Leistungszahlen!$A$11:$F$158,6,),0))</f>
        <v>0</v>
      </c>
      <c r="AH1299" s="179" t="e">
        <f t="shared" si="643"/>
        <v>#DIV/0!</v>
      </c>
      <c r="AI1299" s="179">
        <f t="shared" si="644"/>
        <v>0</v>
      </c>
      <c r="AJ1299" s="179">
        <f t="shared" si="645"/>
        <v>0</v>
      </c>
      <c r="AK1299" s="179">
        <f t="shared" si="646"/>
        <v>0</v>
      </c>
      <c r="AL1299" s="179">
        <f t="shared" si="647"/>
        <v>0</v>
      </c>
      <c r="AM1299" s="180">
        <f>IF(L1299=1,Stundensätze!$D$13,IF(L1299=2,Stundensätze!$D$17,IF(L1299=4,Stundensätze!$D$21,"")))</f>
        <v>0</v>
      </c>
      <c r="AN1299" s="180">
        <f>IF(L1299=1,Stundensätze!$D$15,IF(L1299=2,Stundensätze!$D$19,IF(L1299=4,Stundensätze!$D$23,"")))</f>
        <v>0</v>
      </c>
      <c r="AO1299" s="180" t="e">
        <f t="shared" si="628"/>
        <v>#DIV/0!</v>
      </c>
      <c r="AP1299" s="180">
        <f t="shared" si="629"/>
        <v>0</v>
      </c>
      <c r="AQ1299" s="192" t="e">
        <f t="shared" si="630"/>
        <v>#DIV/0!</v>
      </c>
      <c r="AR1299" s="192" t="e">
        <f t="shared" si="631"/>
        <v>#DIV/0!</v>
      </c>
      <c r="AS1299" s="193" t="e">
        <f t="shared" si="632"/>
        <v>#DIV/0!</v>
      </c>
      <c r="AT1299" s="258" t="str">
        <f>IF(K1299=0,0,VLOOKUP(K1299,Kostenstellen!A:B,2,FALSE))</f>
        <v xml:space="preserve">Salinenklinik </v>
      </c>
      <c r="AU1299" s="68" t="str">
        <f t="shared" si="639"/>
        <v>B</v>
      </c>
      <c r="AV1299" s="68" t="str">
        <f t="shared" si="640"/>
        <v/>
      </c>
      <c r="AW1299" s="68">
        <f>IF(AF1299=0,0,VLOOKUP($H1299,Leistungszahlen!$A$11:$H$158,4,FALSE))</f>
        <v>0</v>
      </c>
      <c r="AX1299" s="68">
        <f>IF(AF1299=0,0,VLOOKUP($H1299,Leistungszahlen!$A$11:$H$158,5,FALSE))</f>
        <v>0</v>
      </c>
      <c r="AY1299" s="68">
        <f>IF(AG1299=0,0,VLOOKUP($H1299,Leistungszahlen!$A$11:$H$158,6,FALSE))</f>
        <v>0</v>
      </c>
      <c r="AZ1299" s="68">
        <f t="shared" si="641"/>
        <v>0</v>
      </c>
      <c r="BA1299" s="68">
        <f t="shared" si="642"/>
        <v>0</v>
      </c>
      <c r="BC1299" s="68">
        <f t="shared" si="633"/>
        <v>0</v>
      </c>
      <c r="BD1299" s="285"/>
    </row>
    <row r="1300" spans="1:56" s="68" customFormat="1">
      <c r="A1300" s="200"/>
      <c r="B1300" s="200"/>
      <c r="C1300" s="200" t="s">
        <v>420</v>
      </c>
      <c r="D1300" s="200" t="s">
        <v>199</v>
      </c>
      <c r="E1300" s="200" t="s">
        <v>352</v>
      </c>
      <c r="F1300" s="200" t="s">
        <v>1482</v>
      </c>
      <c r="G1300" s="200" t="s">
        <v>163</v>
      </c>
      <c r="H1300" s="201" t="s">
        <v>287</v>
      </c>
      <c r="I1300" s="202">
        <v>21.55</v>
      </c>
      <c r="J1300" s="200" t="s">
        <v>560</v>
      </c>
      <c r="K1300" s="176">
        <v>5</v>
      </c>
      <c r="L1300" s="176">
        <v>1</v>
      </c>
      <c r="M1300" s="176"/>
      <c r="N1300" s="286">
        <v>3</v>
      </c>
      <c r="O1300" s="286">
        <v>3</v>
      </c>
      <c r="P1300" s="176"/>
      <c r="Q1300" s="203">
        <f t="shared" si="634"/>
        <v>3</v>
      </c>
      <c r="R1300" s="203">
        <f t="shared" si="635"/>
        <v>3</v>
      </c>
      <c r="S1300" s="203">
        <f t="shared" si="636"/>
        <v>0</v>
      </c>
      <c r="T1300" s="203">
        <f t="shared" si="637"/>
        <v>0</v>
      </c>
      <c r="U1300" s="203">
        <f t="shared" si="638"/>
        <v>0</v>
      </c>
      <c r="V1300" s="175">
        <f>IF(Q1300&gt;0,VLOOKUP(Q1300,Jahresfaktoren!$A$11:$B$24,2,),0)</f>
        <v>152</v>
      </c>
      <c r="W1300" s="175">
        <f>IF(R1300&gt;0,VLOOKUP(R1300,Jahresfaktoren!$D$11:$E$24,2,),0)</f>
        <v>150</v>
      </c>
      <c r="X1300" s="175">
        <f>IF(S1300&gt;0,VLOOKUP(S1300,Jahresfaktoren!$A$28:$B$29,2,),0)</f>
        <v>0</v>
      </c>
      <c r="Y1300" s="175">
        <f>IF(T1300&gt;0,VLOOKUP(T1300,Jahresfaktoren!$A$28:$B$29,2,),0)</f>
        <v>0</v>
      </c>
      <c r="Z1300" s="175">
        <f>IF(U1300&gt;0,VLOOKUP(U1300,Jahresfaktoren!$A$32:$B$33,2,),)</f>
        <v>0</v>
      </c>
      <c r="AA1300" s="177">
        <f t="shared" si="623"/>
        <v>3275.6</v>
      </c>
      <c r="AB1300" s="177">
        <f t="shared" si="624"/>
        <v>3232.5</v>
      </c>
      <c r="AC1300" s="177" t="str">
        <f t="shared" si="625"/>
        <v/>
      </c>
      <c r="AD1300" s="177" t="str">
        <f t="shared" si="626"/>
        <v/>
      </c>
      <c r="AE1300" s="177" t="str">
        <f t="shared" si="627"/>
        <v/>
      </c>
      <c r="AF1300" s="178">
        <f>IF(Q1300&gt;0,VLOOKUP(H1300,Leistungszahlen!$A$11:$C$158,3,),0)</f>
        <v>0</v>
      </c>
      <c r="AG1300" s="178">
        <f>IF(R1300&gt;0,VLOOKUP(H1300,Leistungszahlen!$A$11:$F$158,6,),IF(T1300&gt;0,VLOOKUP(H1300,Leistungszahlen!$A$11:$F$158,6,),0))</f>
        <v>0</v>
      </c>
      <c r="AH1300" s="179" t="e">
        <f t="shared" si="643"/>
        <v>#DIV/0!</v>
      </c>
      <c r="AI1300" s="179" t="e">
        <f t="shared" si="644"/>
        <v>#DIV/0!</v>
      </c>
      <c r="AJ1300" s="179">
        <f t="shared" si="645"/>
        <v>0</v>
      </c>
      <c r="AK1300" s="179">
        <f t="shared" si="646"/>
        <v>0</v>
      </c>
      <c r="AL1300" s="179">
        <f t="shared" si="647"/>
        <v>0</v>
      </c>
      <c r="AM1300" s="180">
        <f>IF(L1300=1,Stundensätze!$D$13,IF(L1300=2,Stundensätze!$D$17,IF(L1300=4,Stundensätze!$D$21,"")))</f>
        <v>0</v>
      </c>
      <c r="AN1300" s="180">
        <f>IF(L1300=1,Stundensätze!$D$15,IF(L1300=2,Stundensätze!$D$19,IF(L1300=4,Stundensätze!$D$23,"")))</f>
        <v>0</v>
      </c>
      <c r="AO1300" s="180" t="e">
        <f t="shared" si="628"/>
        <v>#DIV/0!</v>
      </c>
      <c r="AP1300" s="180">
        <f t="shared" si="629"/>
        <v>0</v>
      </c>
      <c r="AQ1300" s="192" t="e">
        <f t="shared" si="630"/>
        <v>#DIV/0!</v>
      </c>
      <c r="AR1300" s="192" t="e">
        <f t="shared" si="631"/>
        <v>#DIV/0!</v>
      </c>
      <c r="AS1300" s="193" t="e">
        <f t="shared" si="632"/>
        <v>#DIV/0!</v>
      </c>
      <c r="AT1300" s="258" t="str">
        <f>IF(K1300=0,0,VLOOKUP(K1300,Kostenstellen!A:B,2,FALSE))</f>
        <v xml:space="preserve">Salinenklinik </v>
      </c>
      <c r="AU1300" s="68" t="str">
        <f t="shared" si="639"/>
        <v>A1</v>
      </c>
      <c r="AV1300" s="68" t="str">
        <f t="shared" si="640"/>
        <v>A1</v>
      </c>
      <c r="AW1300" s="68">
        <f>IF(AF1300=0,0,VLOOKUP($H1300,Leistungszahlen!$A$11:$H$158,4,FALSE))</f>
        <v>0</v>
      </c>
      <c r="AX1300" s="68">
        <f>IF(AF1300=0,0,VLOOKUP($H1300,Leistungszahlen!$A$11:$H$158,5,FALSE))</f>
        <v>0</v>
      </c>
      <c r="AY1300" s="68">
        <f>IF(AG1300=0,0,VLOOKUP($H1300,Leistungszahlen!$A$11:$H$158,6,FALSE))</f>
        <v>0</v>
      </c>
      <c r="AZ1300" s="68">
        <f t="shared" si="641"/>
        <v>0</v>
      </c>
      <c r="BA1300" s="68">
        <f t="shared" si="642"/>
        <v>0</v>
      </c>
      <c r="BC1300" s="68">
        <f t="shared" si="633"/>
        <v>0</v>
      </c>
      <c r="BD1300" s="285"/>
    </row>
    <row r="1301" spans="1:56" s="68" customFormat="1">
      <c r="A1301" s="200"/>
      <c r="B1301" s="200"/>
      <c r="C1301" s="200" t="s">
        <v>420</v>
      </c>
      <c r="D1301" s="200" t="s">
        <v>199</v>
      </c>
      <c r="E1301" s="200" t="s">
        <v>352</v>
      </c>
      <c r="F1301" s="200" t="s">
        <v>1482</v>
      </c>
      <c r="G1301" s="200" t="s">
        <v>251</v>
      </c>
      <c r="H1301" s="201" t="s">
        <v>200</v>
      </c>
      <c r="I1301" s="202">
        <v>5.32</v>
      </c>
      <c r="J1301" s="200" t="s">
        <v>778</v>
      </c>
      <c r="K1301" s="176">
        <v>5</v>
      </c>
      <c r="L1301" s="176">
        <v>1</v>
      </c>
      <c r="M1301" s="176"/>
      <c r="N1301" s="286">
        <v>6</v>
      </c>
      <c r="O1301" s="286"/>
      <c r="P1301" s="176"/>
      <c r="Q1301" s="203">
        <f t="shared" si="634"/>
        <v>6</v>
      </c>
      <c r="R1301" s="203">
        <f t="shared" si="635"/>
        <v>0</v>
      </c>
      <c r="S1301" s="203">
        <f t="shared" si="636"/>
        <v>0</v>
      </c>
      <c r="T1301" s="203">
        <f t="shared" si="637"/>
        <v>0</v>
      </c>
      <c r="U1301" s="203">
        <f t="shared" si="638"/>
        <v>0</v>
      </c>
      <c r="V1301" s="175">
        <f>IF(Q1301&gt;0,VLOOKUP(Q1301,Jahresfaktoren!$A$11:$B$24,2,),0)</f>
        <v>302</v>
      </c>
      <c r="W1301" s="175">
        <f>IF(R1301&gt;0,VLOOKUP(R1301,Jahresfaktoren!$D$11:$E$24,2,),0)</f>
        <v>0</v>
      </c>
      <c r="X1301" s="175">
        <f>IF(S1301&gt;0,VLOOKUP(S1301,Jahresfaktoren!$A$28:$B$29,2,),0)</f>
        <v>0</v>
      </c>
      <c r="Y1301" s="175">
        <f>IF(T1301&gt;0,VLOOKUP(T1301,Jahresfaktoren!$A$28:$B$29,2,),0)</f>
        <v>0</v>
      </c>
      <c r="Z1301" s="175">
        <f>IF(U1301&gt;0,VLOOKUP(U1301,Jahresfaktoren!$A$32:$B$33,2,),)</f>
        <v>0</v>
      </c>
      <c r="AA1301" s="177">
        <f t="shared" si="623"/>
        <v>1606.64</v>
      </c>
      <c r="AB1301" s="177" t="str">
        <f t="shared" si="624"/>
        <v/>
      </c>
      <c r="AC1301" s="177" t="str">
        <f t="shared" si="625"/>
        <v/>
      </c>
      <c r="AD1301" s="177" t="str">
        <f t="shared" si="626"/>
        <v/>
      </c>
      <c r="AE1301" s="177" t="str">
        <f t="shared" si="627"/>
        <v/>
      </c>
      <c r="AF1301" s="178">
        <f>IF(Q1301&gt;0,VLOOKUP(H1301,Leistungszahlen!$A$11:$C$158,3,),0)</f>
        <v>0</v>
      </c>
      <c r="AG1301" s="178">
        <f>IF(R1301&gt;0,VLOOKUP(H1301,Leistungszahlen!$A$11:$F$158,6,),IF(T1301&gt;0,VLOOKUP(H1301,Leistungszahlen!$A$11:$F$158,6,),0))</f>
        <v>0</v>
      </c>
      <c r="AH1301" s="179" t="e">
        <f t="shared" si="643"/>
        <v>#DIV/0!</v>
      </c>
      <c r="AI1301" s="179">
        <f t="shared" si="644"/>
        <v>0</v>
      </c>
      <c r="AJ1301" s="179">
        <f t="shared" si="645"/>
        <v>0</v>
      </c>
      <c r="AK1301" s="179">
        <f t="shared" si="646"/>
        <v>0</v>
      </c>
      <c r="AL1301" s="179">
        <f t="shared" si="647"/>
        <v>0</v>
      </c>
      <c r="AM1301" s="180">
        <f>IF(L1301=1,Stundensätze!$D$13,IF(L1301=2,Stundensätze!$D$17,IF(L1301=4,Stundensätze!$D$21,"")))</f>
        <v>0</v>
      </c>
      <c r="AN1301" s="180">
        <f>IF(L1301=1,Stundensätze!$D$15,IF(L1301=2,Stundensätze!$D$19,IF(L1301=4,Stundensätze!$D$23,"")))</f>
        <v>0</v>
      </c>
      <c r="AO1301" s="180" t="e">
        <f t="shared" si="628"/>
        <v>#DIV/0!</v>
      </c>
      <c r="AP1301" s="180">
        <f t="shared" si="629"/>
        <v>0</v>
      </c>
      <c r="AQ1301" s="192" t="e">
        <f t="shared" si="630"/>
        <v>#DIV/0!</v>
      </c>
      <c r="AR1301" s="192" t="e">
        <f t="shared" si="631"/>
        <v>#DIV/0!</v>
      </c>
      <c r="AS1301" s="193" t="e">
        <f t="shared" si="632"/>
        <v>#DIV/0!</v>
      </c>
      <c r="AT1301" s="258" t="str">
        <f>IF(K1301=0,0,VLOOKUP(K1301,Kostenstellen!A:B,2,FALSE))</f>
        <v xml:space="preserve">Salinenklinik </v>
      </c>
      <c r="AU1301" s="68" t="str">
        <f t="shared" si="639"/>
        <v>B</v>
      </c>
      <c r="AV1301" s="68" t="str">
        <f t="shared" si="640"/>
        <v/>
      </c>
      <c r="AW1301" s="68">
        <f>IF(AF1301=0,0,VLOOKUP($H1301,Leistungszahlen!$A$11:$H$158,4,FALSE))</f>
        <v>0</v>
      </c>
      <c r="AX1301" s="68">
        <f>IF(AF1301=0,0,VLOOKUP($H1301,Leistungszahlen!$A$11:$H$158,5,FALSE))</f>
        <v>0</v>
      </c>
      <c r="AY1301" s="68">
        <f>IF(AG1301=0,0,VLOOKUP($H1301,Leistungszahlen!$A$11:$H$158,6,FALSE))</f>
        <v>0</v>
      </c>
      <c r="AZ1301" s="68">
        <f t="shared" si="641"/>
        <v>0</v>
      </c>
      <c r="BA1301" s="68">
        <f t="shared" si="642"/>
        <v>0</v>
      </c>
      <c r="BC1301" s="68">
        <f t="shared" si="633"/>
        <v>0</v>
      </c>
      <c r="BD1301" s="285"/>
    </row>
    <row r="1302" spans="1:56" s="68" customFormat="1">
      <c r="A1302" s="200"/>
      <c r="B1302" s="200"/>
      <c r="C1302" s="200" t="s">
        <v>420</v>
      </c>
      <c r="D1302" s="200" t="s">
        <v>199</v>
      </c>
      <c r="E1302" s="200" t="s">
        <v>352</v>
      </c>
      <c r="F1302" s="200" t="s">
        <v>1483</v>
      </c>
      <c r="G1302" s="200" t="s">
        <v>163</v>
      </c>
      <c r="H1302" s="201" t="s">
        <v>287</v>
      </c>
      <c r="I1302" s="202">
        <v>21.55</v>
      </c>
      <c r="J1302" s="200" t="s">
        <v>560</v>
      </c>
      <c r="K1302" s="176">
        <v>5</v>
      </c>
      <c r="L1302" s="176">
        <v>1</v>
      </c>
      <c r="M1302" s="176"/>
      <c r="N1302" s="286">
        <v>3</v>
      </c>
      <c r="O1302" s="286">
        <v>3</v>
      </c>
      <c r="P1302" s="176"/>
      <c r="Q1302" s="203">
        <f t="shared" si="634"/>
        <v>3</v>
      </c>
      <c r="R1302" s="203">
        <f t="shared" si="635"/>
        <v>3</v>
      </c>
      <c r="S1302" s="203">
        <f t="shared" si="636"/>
        <v>0</v>
      </c>
      <c r="T1302" s="203">
        <f t="shared" si="637"/>
        <v>0</v>
      </c>
      <c r="U1302" s="203">
        <f t="shared" si="638"/>
        <v>0</v>
      </c>
      <c r="V1302" s="175">
        <f>IF(Q1302&gt;0,VLOOKUP(Q1302,Jahresfaktoren!$A$11:$B$24,2,),0)</f>
        <v>152</v>
      </c>
      <c r="W1302" s="175">
        <f>IF(R1302&gt;0,VLOOKUP(R1302,Jahresfaktoren!$D$11:$E$24,2,),0)</f>
        <v>150</v>
      </c>
      <c r="X1302" s="175">
        <f>IF(S1302&gt;0,VLOOKUP(S1302,Jahresfaktoren!$A$28:$B$29,2,),0)</f>
        <v>0</v>
      </c>
      <c r="Y1302" s="175">
        <f>IF(T1302&gt;0,VLOOKUP(T1302,Jahresfaktoren!$A$28:$B$29,2,),0)</f>
        <v>0</v>
      </c>
      <c r="Z1302" s="175">
        <f>IF(U1302&gt;0,VLOOKUP(U1302,Jahresfaktoren!$A$32:$B$33,2,),)</f>
        <v>0</v>
      </c>
      <c r="AA1302" s="177">
        <f t="shared" si="623"/>
        <v>3275.6</v>
      </c>
      <c r="AB1302" s="177">
        <f t="shared" si="624"/>
        <v>3232.5</v>
      </c>
      <c r="AC1302" s="177" t="str">
        <f t="shared" si="625"/>
        <v/>
      </c>
      <c r="AD1302" s="177" t="str">
        <f t="shared" si="626"/>
        <v/>
      </c>
      <c r="AE1302" s="177" t="str">
        <f t="shared" si="627"/>
        <v/>
      </c>
      <c r="AF1302" s="178">
        <f>IF(Q1302&gt;0,VLOOKUP(H1302,Leistungszahlen!$A$11:$C$158,3,),0)</f>
        <v>0</v>
      </c>
      <c r="AG1302" s="178">
        <f>IF(R1302&gt;0,VLOOKUP(H1302,Leistungszahlen!$A$11:$F$158,6,),IF(T1302&gt;0,VLOOKUP(H1302,Leistungszahlen!$A$11:$F$158,6,),0))</f>
        <v>0</v>
      </c>
      <c r="AH1302" s="179" t="e">
        <f t="shared" si="643"/>
        <v>#DIV/0!</v>
      </c>
      <c r="AI1302" s="179" t="e">
        <f t="shared" si="644"/>
        <v>#DIV/0!</v>
      </c>
      <c r="AJ1302" s="179">
        <f t="shared" si="645"/>
        <v>0</v>
      </c>
      <c r="AK1302" s="179">
        <f t="shared" si="646"/>
        <v>0</v>
      </c>
      <c r="AL1302" s="179">
        <f t="shared" si="647"/>
        <v>0</v>
      </c>
      <c r="AM1302" s="180">
        <f>IF(L1302=1,Stundensätze!$D$13,IF(L1302=2,Stundensätze!$D$17,IF(L1302=4,Stundensätze!$D$21,"")))</f>
        <v>0</v>
      </c>
      <c r="AN1302" s="180">
        <f>IF(L1302=1,Stundensätze!$D$15,IF(L1302=2,Stundensätze!$D$19,IF(L1302=4,Stundensätze!$D$23,"")))</f>
        <v>0</v>
      </c>
      <c r="AO1302" s="180" t="e">
        <f t="shared" si="628"/>
        <v>#DIV/0!</v>
      </c>
      <c r="AP1302" s="180">
        <f t="shared" si="629"/>
        <v>0</v>
      </c>
      <c r="AQ1302" s="192" t="e">
        <f t="shared" si="630"/>
        <v>#DIV/0!</v>
      </c>
      <c r="AR1302" s="192" t="e">
        <f t="shared" si="631"/>
        <v>#DIV/0!</v>
      </c>
      <c r="AS1302" s="193" t="e">
        <f t="shared" si="632"/>
        <v>#DIV/0!</v>
      </c>
      <c r="AT1302" s="258" t="str">
        <f>IF(K1302=0,0,VLOOKUP(K1302,Kostenstellen!A:B,2,FALSE))</f>
        <v xml:space="preserve">Salinenklinik </v>
      </c>
      <c r="AU1302" s="68" t="str">
        <f t="shared" si="639"/>
        <v>A1</v>
      </c>
      <c r="AV1302" s="68" t="str">
        <f t="shared" si="640"/>
        <v>A1</v>
      </c>
      <c r="AW1302" s="68">
        <f>IF(AF1302=0,0,VLOOKUP($H1302,Leistungszahlen!$A$11:$H$158,4,FALSE))</f>
        <v>0</v>
      </c>
      <c r="AX1302" s="68">
        <f>IF(AF1302=0,0,VLOOKUP($H1302,Leistungszahlen!$A$11:$H$158,5,FALSE))</f>
        <v>0</v>
      </c>
      <c r="AY1302" s="68">
        <f>IF(AG1302=0,0,VLOOKUP($H1302,Leistungszahlen!$A$11:$H$158,6,FALSE))</f>
        <v>0</v>
      </c>
      <c r="AZ1302" s="68">
        <f t="shared" si="641"/>
        <v>0</v>
      </c>
      <c r="BA1302" s="68">
        <f t="shared" si="642"/>
        <v>0</v>
      </c>
      <c r="BC1302" s="68">
        <f t="shared" si="633"/>
        <v>0</v>
      </c>
      <c r="BD1302" s="285"/>
    </row>
    <row r="1303" spans="1:56" s="68" customFormat="1">
      <c r="A1303" s="200"/>
      <c r="B1303" s="200"/>
      <c r="C1303" s="200" t="s">
        <v>420</v>
      </c>
      <c r="D1303" s="200" t="s">
        <v>199</v>
      </c>
      <c r="E1303" s="200" t="s">
        <v>352</v>
      </c>
      <c r="F1303" s="200" t="s">
        <v>1483</v>
      </c>
      <c r="G1303" s="200" t="s">
        <v>251</v>
      </c>
      <c r="H1303" s="201" t="s">
        <v>200</v>
      </c>
      <c r="I1303" s="202">
        <v>5.32</v>
      </c>
      <c r="J1303" s="200" t="s">
        <v>778</v>
      </c>
      <c r="K1303" s="176">
        <v>5</v>
      </c>
      <c r="L1303" s="176">
        <v>1</v>
      </c>
      <c r="M1303" s="176"/>
      <c r="N1303" s="286">
        <v>6</v>
      </c>
      <c r="O1303" s="286"/>
      <c r="P1303" s="176"/>
      <c r="Q1303" s="203">
        <f t="shared" si="634"/>
        <v>6</v>
      </c>
      <c r="R1303" s="203">
        <f t="shared" si="635"/>
        <v>0</v>
      </c>
      <c r="S1303" s="203">
        <f t="shared" si="636"/>
        <v>0</v>
      </c>
      <c r="T1303" s="203">
        <f t="shared" si="637"/>
        <v>0</v>
      </c>
      <c r="U1303" s="203">
        <f t="shared" si="638"/>
        <v>0</v>
      </c>
      <c r="V1303" s="175">
        <f>IF(Q1303&gt;0,VLOOKUP(Q1303,Jahresfaktoren!$A$11:$B$24,2,),0)</f>
        <v>302</v>
      </c>
      <c r="W1303" s="175">
        <f>IF(R1303&gt;0,VLOOKUP(R1303,Jahresfaktoren!$D$11:$E$24,2,),0)</f>
        <v>0</v>
      </c>
      <c r="X1303" s="175">
        <f>IF(S1303&gt;0,VLOOKUP(S1303,Jahresfaktoren!$A$28:$B$29,2,),0)</f>
        <v>0</v>
      </c>
      <c r="Y1303" s="175">
        <f>IF(T1303&gt;0,VLOOKUP(T1303,Jahresfaktoren!$A$28:$B$29,2,),0)</f>
        <v>0</v>
      </c>
      <c r="Z1303" s="175">
        <f>IF(U1303&gt;0,VLOOKUP(U1303,Jahresfaktoren!$A$32:$B$33,2,),)</f>
        <v>0</v>
      </c>
      <c r="AA1303" s="177">
        <f t="shared" si="623"/>
        <v>1606.64</v>
      </c>
      <c r="AB1303" s="177" t="str">
        <f t="shared" si="624"/>
        <v/>
      </c>
      <c r="AC1303" s="177" t="str">
        <f t="shared" si="625"/>
        <v/>
      </c>
      <c r="AD1303" s="177" t="str">
        <f t="shared" si="626"/>
        <v/>
      </c>
      <c r="AE1303" s="177" t="str">
        <f t="shared" si="627"/>
        <v/>
      </c>
      <c r="AF1303" s="178">
        <f>IF(Q1303&gt;0,VLOOKUP(H1303,Leistungszahlen!$A$11:$C$158,3,),0)</f>
        <v>0</v>
      </c>
      <c r="AG1303" s="178">
        <f>IF(R1303&gt;0,VLOOKUP(H1303,Leistungszahlen!$A$11:$F$158,6,),IF(T1303&gt;0,VLOOKUP(H1303,Leistungszahlen!$A$11:$F$158,6,),0))</f>
        <v>0</v>
      </c>
      <c r="AH1303" s="179" t="e">
        <f t="shared" si="643"/>
        <v>#DIV/0!</v>
      </c>
      <c r="AI1303" s="179">
        <f t="shared" si="644"/>
        <v>0</v>
      </c>
      <c r="AJ1303" s="179">
        <f t="shared" si="645"/>
        <v>0</v>
      </c>
      <c r="AK1303" s="179">
        <f t="shared" si="646"/>
        <v>0</v>
      </c>
      <c r="AL1303" s="179">
        <f t="shared" si="647"/>
        <v>0</v>
      </c>
      <c r="AM1303" s="180">
        <f>IF(L1303=1,Stundensätze!$D$13,IF(L1303=2,Stundensätze!$D$17,IF(L1303=4,Stundensätze!$D$21,"")))</f>
        <v>0</v>
      </c>
      <c r="AN1303" s="180">
        <f>IF(L1303=1,Stundensätze!$D$15,IF(L1303=2,Stundensätze!$D$19,IF(L1303=4,Stundensätze!$D$23,"")))</f>
        <v>0</v>
      </c>
      <c r="AO1303" s="180" t="e">
        <f t="shared" si="628"/>
        <v>#DIV/0!</v>
      </c>
      <c r="AP1303" s="180">
        <f t="shared" si="629"/>
        <v>0</v>
      </c>
      <c r="AQ1303" s="192" t="e">
        <f t="shared" si="630"/>
        <v>#DIV/0!</v>
      </c>
      <c r="AR1303" s="192" t="e">
        <f t="shared" si="631"/>
        <v>#DIV/0!</v>
      </c>
      <c r="AS1303" s="193" t="e">
        <f t="shared" si="632"/>
        <v>#DIV/0!</v>
      </c>
      <c r="AT1303" s="258" t="str">
        <f>IF(K1303=0,0,VLOOKUP(K1303,Kostenstellen!A:B,2,FALSE))</f>
        <v xml:space="preserve">Salinenklinik </v>
      </c>
      <c r="AU1303" s="68" t="str">
        <f t="shared" si="639"/>
        <v>B</v>
      </c>
      <c r="AV1303" s="68" t="str">
        <f t="shared" si="640"/>
        <v/>
      </c>
      <c r="AW1303" s="68">
        <f>IF(AF1303=0,0,VLOOKUP($H1303,Leistungszahlen!$A$11:$H$158,4,FALSE))</f>
        <v>0</v>
      </c>
      <c r="AX1303" s="68">
        <f>IF(AF1303=0,0,VLOOKUP($H1303,Leistungszahlen!$A$11:$H$158,5,FALSE))</f>
        <v>0</v>
      </c>
      <c r="AY1303" s="68">
        <f>IF(AG1303=0,0,VLOOKUP($H1303,Leistungszahlen!$A$11:$H$158,6,FALSE))</f>
        <v>0</v>
      </c>
      <c r="AZ1303" s="68">
        <f t="shared" si="641"/>
        <v>0</v>
      </c>
      <c r="BA1303" s="68">
        <f t="shared" si="642"/>
        <v>0</v>
      </c>
      <c r="BC1303" s="68">
        <f t="shared" si="633"/>
        <v>0</v>
      </c>
      <c r="BD1303" s="285"/>
    </row>
    <row r="1304" spans="1:56" s="68" customFormat="1">
      <c r="A1304" s="200"/>
      <c r="B1304" s="200"/>
      <c r="C1304" s="200" t="s">
        <v>420</v>
      </c>
      <c r="D1304" s="200" t="s">
        <v>199</v>
      </c>
      <c r="E1304" s="200" t="s">
        <v>352</v>
      </c>
      <c r="F1304" s="200" t="s">
        <v>1484</v>
      </c>
      <c r="G1304" s="200" t="s">
        <v>163</v>
      </c>
      <c r="H1304" s="201" t="s">
        <v>287</v>
      </c>
      <c r="I1304" s="202">
        <v>21.55</v>
      </c>
      <c r="J1304" s="200" t="s">
        <v>560</v>
      </c>
      <c r="K1304" s="176">
        <v>5</v>
      </c>
      <c r="L1304" s="176">
        <v>1</v>
      </c>
      <c r="M1304" s="176"/>
      <c r="N1304" s="286">
        <v>3</v>
      </c>
      <c r="O1304" s="286">
        <v>3</v>
      </c>
      <c r="P1304" s="176"/>
      <c r="Q1304" s="203">
        <f t="shared" si="634"/>
        <v>3</v>
      </c>
      <c r="R1304" s="203">
        <f t="shared" si="635"/>
        <v>3</v>
      </c>
      <c r="S1304" s="203">
        <f t="shared" si="636"/>
        <v>0</v>
      </c>
      <c r="T1304" s="203">
        <f t="shared" si="637"/>
        <v>0</v>
      </c>
      <c r="U1304" s="203">
        <f t="shared" si="638"/>
        <v>0</v>
      </c>
      <c r="V1304" s="175">
        <f>IF(Q1304&gt;0,VLOOKUP(Q1304,Jahresfaktoren!$A$11:$B$24,2,),0)</f>
        <v>152</v>
      </c>
      <c r="W1304" s="175">
        <f>IF(R1304&gt;0,VLOOKUP(R1304,Jahresfaktoren!$D$11:$E$24,2,),0)</f>
        <v>150</v>
      </c>
      <c r="X1304" s="175">
        <f>IF(S1304&gt;0,VLOOKUP(S1304,Jahresfaktoren!$A$28:$B$29,2,),0)</f>
        <v>0</v>
      </c>
      <c r="Y1304" s="175">
        <f>IF(T1304&gt;0,VLOOKUP(T1304,Jahresfaktoren!$A$28:$B$29,2,),0)</f>
        <v>0</v>
      </c>
      <c r="Z1304" s="175">
        <f>IF(U1304&gt;0,VLOOKUP(U1304,Jahresfaktoren!$A$32:$B$33,2,),)</f>
        <v>0</v>
      </c>
      <c r="AA1304" s="177">
        <f t="shared" si="623"/>
        <v>3275.6</v>
      </c>
      <c r="AB1304" s="177">
        <f t="shared" si="624"/>
        <v>3232.5</v>
      </c>
      <c r="AC1304" s="177" t="str">
        <f t="shared" si="625"/>
        <v/>
      </c>
      <c r="AD1304" s="177" t="str">
        <f t="shared" si="626"/>
        <v/>
      </c>
      <c r="AE1304" s="177" t="str">
        <f t="shared" si="627"/>
        <v/>
      </c>
      <c r="AF1304" s="178">
        <f>IF(Q1304&gt;0,VLOOKUP(H1304,Leistungszahlen!$A$11:$C$158,3,),0)</f>
        <v>0</v>
      </c>
      <c r="AG1304" s="178">
        <f>IF(R1304&gt;0,VLOOKUP(H1304,Leistungszahlen!$A$11:$F$158,6,),IF(T1304&gt;0,VLOOKUP(H1304,Leistungszahlen!$A$11:$F$158,6,),0))</f>
        <v>0</v>
      </c>
      <c r="AH1304" s="179" t="e">
        <f t="shared" si="643"/>
        <v>#DIV/0!</v>
      </c>
      <c r="AI1304" s="179" t="e">
        <f t="shared" si="644"/>
        <v>#DIV/0!</v>
      </c>
      <c r="AJ1304" s="179">
        <f t="shared" si="645"/>
        <v>0</v>
      </c>
      <c r="AK1304" s="179">
        <f t="shared" si="646"/>
        <v>0</v>
      </c>
      <c r="AL1304" s="179">
        <f t="shared" si="647"/>
        <v>0</v>
      </c>
      <c r="AM1304" s="180">
        <f>IF(L1304=1,Stundensätze!$D$13,IF(L1304=2,Stundensätze!$D$17,IF(L1304=4,Stundensätze!$D$21,"")))</f>
        <v>0</v>
      </c>
      <c r="AN1304" s="180">
        <f>IF(L1304=1,Stundensätze!$D$15,IF(L1304=2,Stundensätze!$D$19,IF(L1304=4,Stundensätze!$D$23,"")))</f>
        <v>0</v>
      </c>
      <c r="AO1304" s="180" t="e">
        <f t="shared" si="628"/>
        <v>#DIV/0!</v>
      </c>
      <c r="AP1304" s="180">
        <f t="shared" si="629"/>
        <v>0</v>
      </c>
      <c r="AQ1304" s="192" t="e">
        <f t="shared" si="630"/>
        <v>#DIV/0!</v>
      </c>
      <c r="AR1304" s="192" t="e">
        <f t="shared" si="631"/>
        <v>#DIV/0!</v>
      </c>
      <c r="AS1304" s="193" t="e">
        <f t="shared" si="632"/>
        <v>#DIV/0!</v>
      </c>
      <c r="AT1304" s="258" t="str">
        <f>IF(K1304=0,0,VLOOKUP(K1304,Kostenstellen!A:B,2,FALSE))</f>
        <v xml:space="preserve">Salinenklinik </v>
      </c>
      <c r="AU1304" s="68" t="str">
        <f t="shared" si="639"/>
        <v>A1</v>
      </c>
      <c r="AV1304" s="68" t="str">
        <f t="shared" si="640"/>
        <v>A1</v>
      </c>
      <c r="AW1304" s="68">
        <f>IF(AF1304=0,0,VLOOKUP($H1304,Leistungszahlen!$A$11:$H$158,4,FALSE))</f>
        <v>0</v>
      </c>
      <c r="AX1304" s="68">
        <f>IF(AF1304=0,0,VLOOKUP($H1304,Leistungszahlen!$A$11:$H$158,5,FALSE))</f>
        <v>0</v>
      </c>
      <c r="AY1304" s="68">
        <f>IF(AG1304=0,0,VLOOKUP($H1304,Leistungszahlen!$A$11:$H$158,6,FALSE))</f>
        <v>0</v>
      </c>
      <c r="AZ1304" s="68">
        <f t="shared" si="641"/>
        <v>0</v>
      </c>
      <c r="BA1304" s="68">
        <f t="shared" si="642"/>
        <v>0</v>
      </c>
      <c r="BC1304" s="68">
        <f t="shared" si="633"/>
        <v>0</v>
      </c>
      <c r="BD1304" s="285"/>
    </row>
    <row r="1305" spans="1:56" s="68" customFormat="1">
      <c r="A1305" s="200"/>
      <c r="B1305" s="200"/>
      <c r="C1305" s="200" t="s">
        <v>420</v>
      </c>
      <c r="D1305" s="200" t="s">
        <v>199</v>
      </c>
      <c r="E1305" s="200" t="s">
        <v>352</v>
      </c>
      <c r="F1305" s="200" t="s">
        <v>1484</v>
      </c>
      <c r="G1305" s="200" t="s">
        <v>251</v>
      </c>
      <c r="H1305" s="201" t="s">
        <v>200</v>
      </c>
      <c r="I1305" s="202">
        <v>5.32</v>
      </c>
      <c r="J1305" s="200" t="s">
        <v>778</v>
      </c>
      <c r="K1305" s="176">
        <v>5</v>
      </c>
      <c r="L1305" s="176">
        <v>1</v>
      </c>
      <c r="M1305" s="176"/>
      <c r="N1305" s="286">
        <v>6</v>
      </c>
      <c r="O1305" s="286"/>
      <c r="P1305" s="176"/>
      <c r="Q1305" s="203">
        <f t="shared" si="634"/>
        <v>6</v>
      </c>
      <c r="R1305" s="203">
        <f t="shared" si="635"/>
        <v>0</v>
      </c>
      <c r="S1305" s="203">
        <f t="shared" si="636"/>
        <v>0</v>
      </c>
      <c r="T1305" s="203">
        <f t="shared" si="637"/>
        <v>0</v>
      </c>
      <c r="U1305" s="203">
        <f t="shared" si="638"/>
        <v>0</v>
      </c>
      <c r="V1305" s="175">
        <f>IF(Q1305&gt;0,VLOOKUP(Q1305,Jahresfaktoren!$A$11:$B$24,2,),0)</f>
        <v>302</v>
      </c>
      <c r="W1305" s="175">
        <f>IF(R1305&gt;0,VLOOKUP(R1305,Jahresfaktoren!$D$11:$E$24,2,),0)</f>
        <v>0</v>
      </c>
      <c r="X1305" s="175">
        <f>IF(S1305&gt;0,VLOOKUP(S1305,Jahresfaktoren!$A$28:$B$29,2,),0)</f>
        <v>0</v>
      </c>
      <c r="Y1305" s="175">
        <f>IF(T1305&gt;0,VLOOKUP(T1305,Jahresfaktoren!$A$28:$B$29,2,),0)</f>
        <v>0</v>
      </c>
      <c r="Z1305" s="175">
        <f>IF(U1305&gt;0,VLOOKUP(U1305,Jahresfaktoren!$A$32:$B$33,2,),)</f>
        <v>0</v>
      </c>
      <c r="AA1305" s="177">
        <f t="shared" si="623"/>
        <v>1606.64</v>
      </c>
      <c r="AB1305" s="177" t="str">
        <f t="shared" si="624"/>
        <v/>
      </c>
      <c r="AC1305" s="177" t="str">
        <f t="shared" si="625"/>
        <v/>
      </c>
      <c r="AD1305" s="177" t="str">
        <f t="shared" si="626"/>
        <v/>
      </c>
      <c r="AE1305" s="177" t="str">
        <f t="shared" si="627"/>
        <v/>
      </c>
      <c r="AF1305" s="178">
        <f>IF(Q1305&gt;0,VLOOKUP(H1305,Leistungszahlen!$A$11:$C$158,3,),0)</f>
        <v>0</v>
      </c>
      <c r="AG1305" s="178">
        <f>IF(R1305&gt;0,VLOOKUP(H1305,Leistungszahlen!$A$11:$F$158,6,),IF(T1305&gt;0,VLOOKUP(H1305,Leistungszahlen!$A$11:$F$158,6,),0))</f>
        <v>0</v>
      </c>
      <c r="AH1305" s="179" t="e">
        <f t="shared" si="643"/>
        <v>#DIV/0!</v>
      </c>
      <c r="AI1305" s="179">
        <f t="shared" si="644"/>
        <v>0</v>
      </c>
      <c r="AJ1305" s="179">
        <f t="shared" si="645"/>
        <v>0</v>
      </c>
      <c r="AK1305" s="179">
        <f t="shared" si="646"/>
        <v>0</v>
      </c>
      <c r="AL1305" s="179">
        <f t="shared" si="647"/>
        <v>0</v>
      </c>
      <c r="AM1305" s="180">
        <f>IF(L1305=1,Stundensätze!$D$13,IF(L1305=2,Stundensätze!$D$17,IF(L1305=4,Stundensätze!$D$21,"")))</f>
        <v>0</v>
      </c>
      <c r="AN1305" s="180">
        <f>IF(L1305=1,Stundensätze!$D$15,IF(L1305=2,Stundensätze!$D$19,IF(L1305=4,Stundensätze!$D$23,"")))</f>
        <v>0</v>
      </c>
      <c r="AO1305" s="180" t="e">
        <f t="shared" si="628"/>
        <v>#DIV/0!</v>
      </c>
      <c r="AP1305" s="180">
        <f t="shared" si="629"/>
        <v>0</v>
      </c>
      <c r="AQ1305" s="192" t="e">
        <f t="shared" si="630"/>
        <v>#DIV/0!</v>
      </c>
      <c r="AR1305" s="192" t="e">
        <f t="shared" si="631"/>
        <v>#DIV/0!</v>
      </c>
      <c r="AS1305" s="193" t="e">
        <f t="shared" si="632"/>
        <v>#DIV/0!</v>
      </c>
      <c r="AT1305" s="258" t="str">
        <f>IF(K1305=0,0,VLOOKUP(K1305,Kostenstellen!A:B,2,FALSE))</f>
        <v xml:space="preserve">Salinenklinik </v>
      </c>
      <c r="AU1305" s="68" t="str">
        <f t="shared" si="639"/>
        <v>B</v>
      </c>
      <c r="AV1305" s="68" t="str">
        <f t="shared" si="640"/>
        <v/>
      </c>
      <c r="AW1305" s="68">
        <f>IF(AF1305=0,0,VLOOKUP($H1305,Leistungszahlen!$A$11:$H$158,4,FALSE))</f>
        <v>0</v>
      </c>
      <c r="AX1305" s="68">
        <f>IF(AF1305=0,0,VLOOKUP($H1305,Leistungszahlen!$A$11:$H$158,5,FALSE))</f>
        <v>0</v>
      </c>
      <c r="AY1305" s="68">
        <f>IF(AG1305=0,0,VLOOKUP($H1305,Leistungszahlen!$A$11:$H$158,6,FALSE))</f>
        <v>0</v>
      </c>
      <c r="AZ1305" s="68">
        <f t="shared" si="641"/>
        <v>0</v>
      </c>
      <c r="BA1305" s="68">
        <f t="shared" si="642"/>
        <v>0</v>
      </c>
      <c r="BC1305" s="68">
        <f t="shared" si="633"/>
        <v>0</v>
      </c>
      <c r="BD1305" s="285"/>
    </row>
    <row r="1306" spans="1:56" s="68" customFormat="1">
      <c r="A1306" s="200"/>
      <c r="B1306" s="200"/>
      <c r="C1306" s="200" t="s">
        <v>420</v>
      </c>
      <c r="D1306" s="200" t="s">
        <v>199</v>
      </c>
      <c r="E1306" s="200" t="s">
        <v>352</v>
      </c>
      <c r="F1306" s="200" t="s">
        <v>1485</v>
      </c>
      <c r="G1306" s="200" t="s">
        <v>163</v>
      </c>
      <c r="H1306" s="201" t="s">
        <v>287</v>
      </c>
      <c r="I1306" s="202">
        <v>21.55</v>
      </c>
      <c r="J1306" s="200" t="s">
        <v>560</v>
      </c>
      <c r="K1306" s="176">
        <v>5</v>
      </c>
      <c r="L1306" s="176">
        <v>1</v>
      </c>
      <c r="M1306" s="176"/>
      <c r="N1306" s="286">
        <v>3</v>
      </c>
      <c r="O1306" s="286">
        <v>3</v>
      </c>
      <c r="P1306" s="176"/>
      <c r="Q1306" s="203">
        <f t="shared" si="634"/>
        <v>3</v>
      </c>
      <c r="R1306" s="203">
        <f t="shared" si="635"/>
        <v>3</v>
      </c>
      <c r="S1306" s="203">
        <f t="shared" si="636"/>
        <v>0</v>
      </c>
      <c r="T1306" s="203">
        <f t="shared" si="637"/>
        <v>0</v>
      </c>
      <c r="U1306" s="203">
        <f t="shared" si="638"/>
        <v>0</v>
      </c>
      <c r="V1306" s="175">
        <f>IF(Q1306&gt;0,VLOOKUP(Q1306,Jahresfaktoren!$A$11:$B$24,2,),0)</f>
        <v>152</v>
      </c>
      <c r="W1306" s="175">
        <f>IF(R1306&gt;0,VLOOKUP(R1306,Jahresfaktoren!$D$11:$E$24,2,),0)</f>
        <v>150</v>
      </c>
      <c r="X1306" s="175">
        <f>IF(S1306&gt;0,VLOOKUP(S1306,Jahresfaktoren!$A$28:$B$29,2,),0)</f>
        <v>0</v>
      </c>
      <c r="Y1306" s="175">
        <f>IF(T1306&gt;0,VLOOKUP(T1306,Jahresfaktoren!$A$28:$B$29,2,),0)</f>
        <v>0</v>
      </c>
      <c r="Z1306" s="175">
        <f>IF(U1306&gt;0,VLOOKUP(U1306,Jahresfaktoren!$A$32:$B$33,2,),)</f>
        <v>0</v>
      </c>
      <c r="AA1306" s="177">
        <f t="shared" si="623"/>
        <v>3275.6</v>
      </c>
      <c r="AB1306" s="177">
        <f t="shared" si="624"/>
        <v>3232.5</v>
      </c>
      <c r="AC1306" s="177" t="str">
        <f t="shared" si="625"/>
        <v/>
      </c>
      <c r="AD1306" s="177" t="str">
        <f t="shared" si="626"/>
        <v/>
      </c>
      <c r="AE1306" s="177" t="str">
        <f t="shared" si="627"/>
        <v/>
      </c>
      <c r="AF1306" s="178">
        <f>IF(Q1306&gt;0,VLOOKUP(H1306,Leistungszahlen!$A$11:$C$158,3,),0)</f>
        <v>0</v>
      </c>
      <c r="AG1306" s="178">
        <f>IF(R1306&gt;0,VLOOKUP(H1306,Leistungszahlen!$A$11:$F$158,6,),IF(T1306&gt;0,VLOOKUP(H1306,Leistungszahlen!$A$11:$F$158,6,),0))</f>
        <v>0</v>
      </c>
      <c r="AH1306" s="179" t="e">
        <f t="shared" si="643"/>
        <v>#DIV/0!</v>
      </c>
      <c r="AI1306" s="179" t="e">
        <f t="shared" si="644"/>
        <v>#DIV/0!</v>
      </c>
      <c r="AJ1306" s="179">
        <f t="shared" si="645"/>
        <v>0</v>
      </c>
      <c r="AK1306" s="179">
        <f t="shared" si="646"/>
        <v>0</v>
      </c>
      <c r="AL1306" s="179">
        <f t="shared" si="647"/>
        <v>0</v>
      </c>
      <c r="AM1306" s="180">
        <f>IF(L1306=1,Stundensätze!$D$13,IF(L1306=2,Stundensätze!$D$17,IF(L1306=4,Stundensätze!$D$21,"")))</f>
        <v>0</v>
      </c>
      <c r="AN1306" s="180">
        <f>IF(L1306=1,Stundensätze!$D$15,IF(L1306=2,Stundensätze!$D$19,IF(L1306=4,Stundensätze!$D$23,"")))</f>
        <v>0</v>
      </c>
      <c r="AO1306" s="180" t="e">
        <f t="shared" si="628"/>
        <v>#DIV/0!</v>
      </c>
      <c r="AP1306" s="180">
        <f t="shared" si="629"/>
        <v>0</v>
      </c>
      <c r="AQ1306" s="192" t="e">
        <f t="shared" si="630"/>
        <v>#DIV/0!</v>
      </c>
      <c r="AR1306" s="192" t="e">
        <f t="shared" si="631"/>
        <v>#DIV/0!</v>
      </c>
      <c r="AS1306" s="193" t="e">
        <f t="shared" si="632"/>
        <v>#DIV/0!</v>
      </c>
      <c r="AT1306" s="258" t="str">
        <f>IF(K1306=0,0,VLOOKUP(K1306,Kostenstellen!A:B,2,FALSE))</f>
        <v xml:space="preserve">Salinenklinik </v>
      </c>
      <c r="AU1306" s="68" t="str">
        <f t="shared" si="639"/>
        <v>A1</v>
      </c>
      <c r="AV1306" s="68" t="str">
        <f t="shared" si="640"/>
        <v>A1</v>
      </c>
      <c r="AW1306" s="68">
        <f>IF(AF1306=0,0,VLOOKUP($H1306,Leistungszahlen!$A$11:$H$158,4,FALSE))</f>
        <v>0</v>
      </c>
      <c r="AX1306" s="68">
        <f>IF(AF1306=0,0,VLOOKUP($H1306,Leistungszahlen!$A$11:$H$158,5,FALSE))</f>
        <v>0</v>
      </c>
      <c r="AY1306" s="68">
        <f>IF(AG1306=0,0,VLOOKUP($H1306,Leistungszahlen!$A$11:$H$158,6,FALSE))</f>
        <v>0</v>
      </c>
      <c r="AZ1306" s="68">
        <f t="shared" si="641"/>
        <v>0</v>
      </c>
      <c r="BA1306" s="68">
        <f t="shared" si="642"/>
        <v>0</v>
      </c>
      <c r="BC1306" s="68">
        <f t="shared" si="633"/>
        <v>0</v>
      </c>
      <c r="BD1306" s="285"/>
    </row>
    <row r="1307" spans="1:56" s="68" customFormat="1">
      <c r="A1307" s="200"/>
      <c r="B1307" s="200"/>
      <c r="C1307" s="200" t="s">
        <v>420</v>
      </c>
      <c r="D1307" s="200" t="s">
        <v>199</v>
      </c>
      <c r="E1307" s="200" t="s">
        <v>352</v>
      </c>
      <c r="F1307" s="200" t="s">
        <v>1485</v>
      </c>
      <c r="G1307" s="200" t="s">
        <v>251</v>
      </c>
      <c r="H1307" s="201" t="s">
        <v>200</v>
      </c>
      <c r="I1307" s="202">
        <v>5.32</v>
      </c>
      <c r="J1307" s="200" t="s">
        <v>778</v>
      </c>
      <c r="K1307" s="176">
        <v>5</v>
      </c>
      <c r="L1307" s="176">
        <v>1</v>
      </c>
      <c r="M1307" s="176"/>
      <c r="N1307" s="286">
        <v>6</v>
      </c>
      <c r="O1307" s="286"/>
      <c r="P1307" s="176"/>
      <c r="Q1307" s="203">
        <f t="shared" si="634"/>
        <v>6</v>
      </c>
      <c r="R1307" s="203">
        <f t="shared" si="635"/>
        <v>0</v>
      </c>
      <c r="S1307" s="203">
        <f t="shared" si="636"/>
        <v>0</v>
      </c>
      <c r="T1307" s="203">
        <f t="shared" si="637"/>
        <v>0</v>
      </c>
      <c r="U1307" s="203">
        <f t="shared" si="638"/>
        <v>0</v>
      </c>
      <c r="V1307" s="175">
        <f>IF(Q1307&gt;0,VLOOKUP(Q1307,Jahresfaktoren!$A$11:$B$24,2,),0)</f>
        <v>302</v>
      </c>
      <c r="W1307" s="175">
        <f>IF(R1307&gt;0,VLOOKUP(R1307,Jahresfaktoren!$D$11:$E$24,2,),0)</f>
        <v>0</v>
      </c>
      <c r="X1307" s="175">
        <f>IF(S1307&gt;0,VLOOKUP(S1307,Jahresfaktoren!$A$28:$B$29,2,),0)</f>
        <v>0</v>
      </c>
      <c r="Y1307" s="175">
        <f>IF(T1307&gt;0,VLOOKUP(T1307,Jahresfaktoren!$A$28:$B$29,2,),0)</f>
        <v>0</v>
      </c>
      <c r="Z1307" s="175">
        <f>IF(U1307&gt;0,VLOOKUP(U1307,Jahresfaktoren!$A$32:$B$33,2,),)</f>
        <v>0</v>
      </c>
      <c r="AA1307" s="177">
        <f t="shared" si="623"/>
        <v>1606.64</v>
      </c>
      <c r="AB1307" s="177" t="str">
        <f t="shared" si="624"/>
        <v/>
      </c>
      <c r="AC1307" s="177" t="str">
        <f t="shared" si="625"/>
        <v/>
      </c>
      <c r="AD1307" s="177" t="str">
        <f t="shared" si="626"/>
        <v/>
      </c>
      <c r="AE1307" s="177" t="str">
        <f t="shared" si="627"/>
        <v/>
      </c>
      <c r="AF1307" s="178">
        <f>IF(Q1307&gt;0,VLOOKUP(H1307,Leistungszahlen!$A$11:$C$158,3,),0)</f>
        <v>0</v>
      </c>
      <c r="AG1307" s="178">
        <f>IF(R1307&gt;0,VLOOKUP(H1307,Leistungszahlen!$A$11:$F$158,6,),IF(T1307&gt;0,VLOOKUP(H1307,Leistungszahlen!$A$11:$F$158,6,),0))</f>
        <v>0</v>
      </c>
      <c r="AH1307" s="179" t="e">
        <f t="shared" si="643"/>
        <v>#DIV/0!</v>
      </c>
      <c r="AI1307" s="179">
        <f t="shared" si="644"/>
        <v>0</v>
      </c>
      <c r="AJ1307" s="179">
        <f t="shared" si="645"/>
        <v>0</v>
      </c>
      <c r="AK1307" s="179">
        <f t="shared" si="646"/>
        <v>0</v>
      </c>
      <c r="AL1307" s="179">
        <f t="shared" si="647"/>
        <v>0</v>
      </c>
      <c r="AM1307" s="180">
        <f>IF(L1307=1,Stundensätze!$D$13,IF(L1307=2,Stundensätze!$D$17,IF(L1307=4,Stundensätze!$D$21,"")))</f>
        <v>0</v>
      </c>
      <c r="AN1307" s="180">
        <f>IF(L1307=1,Stundensätze!$D$15,IF(L1307=2,Stundensätze!$D$19,IF(L1307=4,Stundensätze!$D$23,"")))</f>
        <v>0</v>
      </c>
      <c r="AO1307" s="180" t="e">
        <f t="shared" si="628"/>
        <v>#DIV/0!</v>
      </c>
      <c r="AP1307" s="180">
        <f t="shared" si="629"/>
        <v>0</v>
      </c>
      <c r="AQ1307" s="192" t="e">
        <f t="shared" si="630"/>
        <v>#DIV/0!</v>
      </c>
      <c r="AR1307" s="192" t="e">
        <f t="shared" si="631"/>
        <v>#DIV/0!</v>
      </c>
      <c r="AS1307" s="193" t="e">
        <f t="shared" si="632"/>
        <v>#DIV/0!</v>
      </c>
      <c r="AT1307" s="258" t="str">
        <f>IF(K1307=0,0,VLOOKUP(K1307,Kostenstellen!A:B,2,FALSE))</f>
        <v xml:space="preserve">Salinenklinik </v>
      </c>
      <c r="AU1307" s="68" t="str">
        <f t="shared" si="639"/>
        <v>B</v>
      </c>
      <c r="AV1307" s="68" t="str">
        <f t="shared" si="640"/>
        <v/>
      </c>
      <c r="AW1307" s="68">
        <f>IF(AF1307=0,0,VLOOKUP($H1307,Leistungszahlen!$A$11:$H$158,4,FALSE))</f>
        <v>0</v>
      </c>
      <c r="AX1307" s="68">
        <f>IF(AF1307=0,0,VLOOKUP($H1307,Leistungszahlen!$A$11:$H$158,5,FALSE))</f>
        <v>0</v>
      </c>
      <c r="AY1307" s="68">
        <f>IF(AG1307=0,0,VLOOKUP($H1307,Leistungszahlen!$A$11:$H$158,6,FALSE))</f>
        <v>0</v>
      </c>
      <c r="AZ1307" s="68">
        <f t="shared" si="641"/>
        <v>0</v>
      </c>
      <c r="BA1307" s="68">
        <f t="shared" si="642"/>
        <v>0</v>
      </c>
      <c r="BC1307" s="68">
        <f t="shared" si="633"/>
        <v>0</v>
      </c>
      <c r="BD1307" s="285"/>
    </row>
    <row r="1308" spans="1:56" s="68" customFormat="1">
      <c r="A1308" s="200"/>
      <c r="B1308" s="200"/>
      <c r="C1308" s="200" t="s">
        <v>420</v>
      </c>
      <c r="D1308" s="200" t="s">
        <v>199</v>
      </c>
      <c r="E1308" s="200" t="s">
        <v>352</v>
      </c>
      <c r="F1308" s="200" t="s">
        <v>1486</v>
      </c>
      <c r="G1308" s="200" t="s">
        <v>163</v>
      </c>
      <c r="H1308" s="201" t="s">
        <v>287</v>
      </c>
      <c r="I1308" s="202">
        <v>21.55</v>
      </c>
      <c r="J1308" s="200" t="s">
        <v>560</v>
      </c>
      <c r="K1308" s="176">
        <v>5</v>
      </c>
      <c r="L1308" s="176">
        <v>1</v>
      </c>
      <c r="M1308" s="176"/>
      <c r="N1308" s="286">
        <v>3</v>
      </c>
      <c r="O1308" s="286">
        <v>3</v>
      </c>
      <c r="P1308" s="176"/>
      <c r="Q1308" s="203">
        <f t="shared" si="634"/>
        <v>3</v>
      </c>
      <c r="R1308" s="203">
        <f t="shared" si="635"/>
        <v>3</v>
      </c>
      <c r="S1308" s="203">
        <f t="shared" si="636"/>
        <v>0</v>
      </c>
      <c r="T1308" s="203">
        <f t="shared" si="637"/>
        <v>0</v>
      </c>
      <c r="U1308" s="203">
        <f t="shared" si="638"/>
        <v>0</v>
      </c>
      <c r="V1308" s="175">
        <f>IF(Q1308&gt;0,VLOOKUP(Q1308,Jahresfaktoren!$A$11:$B$24,2,),0)</f>
        <v>152</v>
      </c>
      <c r="W1308" s="175">
        <f>IF(R1308&gt;0,VLOOKUP(R1308,Jahresfaktoren!$D$11:$E$24,2,),0)</f>
        <v>150</v>
      </c>
      <c r="X1308" s="175">
        <f>IF(S1308&gt;0,VLOOKUP(S1308,Jahresfaktoren!$A$28:$B$29,2,),0)</f>
        <v>0</v>
      </c>
      <c r="Y1308" s="175">
        <f>IF(T1308&gt;0,VLOOKUP(T1308,Jahresfaktoren!$A$28:$B$29,2,),0)</f>
        <v>0</v>
      </c>
      <c r="Z1308" s="175">
        <f>IF(U1308&gt;0,VLOOKUP(U1308,Jahresfaktoren!$A$32:$B$33,2,),)</f>
        <v>0</v>
      </c>
      <c r="AA1308" s="177">
        <f t="shared" si="623"/>
        <v>3275.6</v>
      </c>
      <c r="AB1308" s="177">
        <f t="shared" si="624"/>
        <v>3232.5</v>
      </c>
      <c r="AC1308" s="177" t="str">
        <f t="shared" si="625"/>
        <v/>
      </c>
      <c r="AD1308" s="177" t="str">
        <f t="shared" si="626"/>
        <v/>
      </c>
      <c r="AE1308" s="177" t="str">
        <f t="shared" si="627"/>
        <v/>
      </c>
      <c r="AF1308" s="178">
        <f>IF(Q1308&gt;0,VLOOKUP(H1308,Leistungszahlen!$A$11:$C$158,3,),0)</f>
        <v>0</v>
      </c>
      <c r="AG1308" s="178">
        <f>IF(R1308&gt;0,VLOOKUP(H1308,Leistungszahlen!$A$11:$F$158,6,),IF(T1308&gt;0,VLOOKUP(H1308,Leistungszahlen!$A$11:$F$158,6,),0))</f>
        <v>0</v>
      </c>
      <c r="AH1308" s="179" t="e">
        <f t="shared" si="643"/>
        <v>#DIV/0!</v>
      </c>
      <c r="AI1308" s="179" t="e">
        <f t="shared" si="644"/>
        <v>#DIV/0!</v>
      </c>
      <c r="AJ1308" s="179">
        <f t="shared" si="645"/>
        <v>0</v>
      </c>
      <c r="AK1308" s="179">
        <f t="shared" si="646"/>
        <v>0</v>
      </c>
      <c r="AL1308" s="179">
        <f t="shared" si="647"/>
        <v>0</v>
      </c>
      <c r="AM1308" s="180">
        <f>IF(L1308=1,Stundensätze!$D$13,IF(L1308=2,Stundensätze!$D$17,IF(L1308=4,Stundensätze!$D$21,"")))</f>
        <v>0</v>
      </c>
      <c r="AN1308" s="180">
        <f>IF(L1308=1,Stundensätze!$D$15,IF(L1308=2,Stundensätze!$D$19,IF(L1308=4,Stundensätze!$D$23,"")))</f>
        <v>0</v>
      </c>
      <c r="AO1308" s="180" t="e">
        <f t="shared" si="628"/>
        <v>#DIV/0!</v>
      </c>
      <c r="AP1308" s="180">
        <f t="shared" si="629"/>
        <v>0</v>
      </c>
      <c r="AQ1308" s="192" t="e">
        <f t="shared" si="630"/>
        <v>#DIV/0!</v>
      </c>
      <c r="AR1308" s="192" t="e">
        <f t="shared" si="631"/>
        <v>#DIV/0!</v>
      </c>
      <c r="AS1308" s="193" t="e">
        <f t="shared" si="632"/>
        <v>#DIV/0!</v>
      </c>
      <c r="AT1308" s="258" t="str">
        <f>IF(K1308=0,0,VLOOKUP(K1308,Kostenstellen!A:B,2,FALSE))</f>
        <v xml:space="preserve">Salinenklinik </v>
      </c>
      <c r="AU1308" s="68" t="str">
        <f t="shared" si="639"/>
        <v>A1</v>
      </c>
      <c r="AV1308" s="68" t="str">
        <f t="shared" si="640"/>
        <v>A1</v>
      </c>
      <c r="AW1308" s="68">
        <f>IF(AF1308=0,0,VLOOKUP($H1308,Leistungszahlen!$A$11:$H$158,4,FALSE))</f>
        <v>0</v>
      </c>
      <c r="AX1308" s="68">
        <f>IF(AF1308=0,0,VLOOKUP($H1308,Leistungszahlen!$A$11:$H$158,5,FALSE))</f>
        <v>0</v>
      </c>
      <c r="AY1308" s="68">
        <f>IF(AG1308=0,0,VLOOKUP($H1308,Leistungszahlen!$A$11:$H$158,6,FALSE))</f>
        <v>0</v>
      </c>
      <c r="AZ1308" s="68">
        <f t="shared" si="641"/>
        <v>0</v>
      </c>
      <c r="BA1308" s="68">
        <f t="shared" si="642"/>
        <v>0</v>
      </c>
      <c r="BC1308" s="68">
        <f t="shared" si="633"/>
        <v>0</v>
      </c>
      <c r="BD1308" s="285"/>
    </row>
    <row r="1309" spans="1:56" s="68" customFormat="1">
      <c r="A1309" s="200"/>
      <c r="B1309" s="200"/>
      <c r="C1309" s="200" t="s">
        <v>420</v>
      </c>
      <c r="D1309" s="200" t="s">
        <v>199</v>
      </c>
      <c r="E1309" s="200" t="s">
        <v>352</v>
      </c>
      <c r="F1309" s="200" t="s">
        <v>1486</v>
      </c>
      <c r="G1309" s="200" t="s">
        <v>251</v>
      </c>
      <c r="H1309" s="201" t="s">
        <v>200</v>
      </c>
      <c r="I1309" s="202">
        <v>5.32</v>
      </c>
      <c r="J1309" s="200" t="s">
        <v>778</v>
      </c>
      <c r="K1309" s="176">
        <v>5</v>
      </c>
      <c r="L1309" s="176">
        <v>1</v>
      </c>
      <c r="M1309" s="176"/>
      <c r="N1309" s="286">
        <v>6</v>
      </c>
      <c r="O1309" s="286"/>
      <c r="P1309" s="176"/>
      <c r="Q1309" s="203">
        <f t="shared" si="634"/>
        <v>6</v>
      </c>
      <c r="R1309" s="203">
        <f t="shared" si="635"/>
        <v>0</v>
      </c>
      <c r="S1309" s="203">
        <f t="shared" si="636"/>
        <v>0</v>
      </c>
      <c r="T1309" s="203">
        <f t="shared" si="637"/>
        <v>0</v>
      </c>
      <c r="U1309" s="203">
        <f t="shared" si="638"/>
        <v>0</v>
      </c>
      <c r="V1309" s="175">
        <f>IF(Q1309&gt;0,VLOOKUP(Q1309,Jahresfaktoren!$A$11:$B$24,2,),0)</f>
        <v>302</v>
      </c>
      <c r="W1309" s="175">
        <f>IF(R1309&gt;0,VLOOKUP(R1309,Jahresfaktoren!$D$11:$E$24,2,),0)</f>
        <v>0</v>
      </c>
      <c r="X1309" s="175">
        <f>IF(S1309&gt;0,VLOOKUP(S1309,Jahresfaktoren!$A$28:$B$29,2,),0)</f>
        <v>0</v>
      </c>
      <c r="Y1309" s="175">
        <f>IF(T1309&gt;0,VLOOKUP(T1309,Jahresfaktoren!$A$28:$B$29,2,),0)</f>
        <v>0</v>
      </c>
      <c r="Z1309" s="175">
        <f>IF(U1309&gt;0,VLOOKUP(U1309,Jahresfaktoren!$A$32:$B$33,2,),)</f>
        <v>0</v>
      </c>
      <c r="AA1309" s="177">
        <f t="shared" si="623"/>
        <v>1606.64</v>
      </c>
      <c r="AB1309" s="177" t="str">
        <f t="shared" si="624"/>
        <v/>
      </c>
      <c r="AC1309" s="177" t="str">
        <f t="shared" si="625"/>
        <v/>
      </c>
      <c r="AD1309" s="177" t="str">
        <f t="shared" si="626"/>
        <v/>
      </c>
      <c r="AE1309" s="177" t="str">
        <f t="shared" si="627"/>
        <v/>
      </c>
      <c r="AF1309" s="178">
        <f>IF(Q1309&gt;0,VLOOKUP(H1309,Leistungszahlen!$A$11:$C$158,3,),0)</f>
        <v>0</v>
      </c>
      <c r="AG1309" s="178">
        <f>IF(R1309&gt;0,VLOOKUP(H1309,Leistungszahlen!$A$11:$F$158,6,),IF(T1309&gt;0,VLOOKUP(H1309,Leistungszahlen!$A$11:$F$158,6,),0))</f>
        <v>0</v>
      </c>
      <c r="AH1309" s="179" t="e">
        <f t="shared" si="643"/>
        <v>#DIV/0!</v>
      </c>
      <c r="AI1309" s="179">
        <f t="shared" si="644"/>
        <v>0</v>
      </c>
      <c r="AJ1309" s="179">
        <f t="shared" si="645"/>
        <v>0</v>
      </c>
      <c r="AK1309" s="179">
        <f t="shared" si="646"/>
        <v>0</v>
      </c>
      <c r="AL1309" s="179">
        <f t="shared" si="647"/>
        <v>0</v>
      </c>
      <c r="AM1309" s="180">
        <f>IF(L1309=1,Stundensätze!$D$13,IF(L1309=2,Stundensätze!$D$17,IF(L1309=4,Stundensätze!$D$21,"")))</f>
        <v>0</v>
      </c>
      <c r="AN1309" s="180">
        <f>IF(L1309=1,Stundensätze!$D$15,IF(L1309=2,Stundensätze!$D$19,IF(L1309=4,Stundensätze!$D$23,"")))</f>
        <v>0</v>
      </c>
      <c r="AO1309" s="180" t="e">
        <f t="shared" si="628"/>
        <v>#DIV/0!</v>
      </c>
      <c r="AP1309" s="180">
        <f t="shared" si="629"/>
        <v>0</v>
      </c>
      <c r="AQ1309" s="192" t="e">
        <f t="shared" si="630"/>
        <v>#DIV/0!</v>
      </c>
      <c r="AR1309" s="192" t="e">
        <f t="shared" si="631"/>
        <v>#DIV/0!</v>
      </c>
      <c r="AS1309" s="193" t="e">
        <f t="shared" si="632"/>
        <v>#DIV/0!</v>
      </c>
      <c r="AT1309" s="258" t="str">
        <f>IF(K1309=0,0,VLOOKUP(K1309,Kostenstellen!A:B,2,FALSE))</f>
        <v xml:space="preserve">Salinenklinik </v>
      </c>
      <c r="AU1309" s="68" t="str">
        <f t="shared" si="639"/>
        <v>B</v>
      </c>
      <c r="AV1309" s="68" t="str">
        <f t="shared" si="640"/>
        <v/>
      </c>
      <c r="AW1309" s="68">
        <f>IF(AF1309=0,0,VLOOKUP($H1309,Leistungszahlen!$A$11:$H$158,4,FALSE))</f>
        <v>0</v>
      </c>
      <c r="AX1309" s="68">
        <f>IF(AF1309=0,0,VLOOKUP($H1309,Leistungszahlen!$A$11:$H$158,5,FALSE))</f>
        <v>0</v>
      </c>
      <c r="AY1309" s="68">
        <f>IF(AG1309=0,0,VLOOKUP($H1309,Leistungszahlen!$A$11:$H$158,6,FALSE))</f>
        <v>0</v>
      </c>
      <c r="AZ1309" s="68">
        <f t="shared" si="641"/>
        <v>0</v>
      </c>
      <c r="BA1309" s="68">
        <f t="shared" si="642"/>
        <v>0</v>
      </c>
      <c r="BC1309" s="68">
        <f t="shared" si="633"/>
        <v>0</v>
      </c>
      <c r="BD1309" s="285"/>
    </row>
    <row r="1310" spans="1:56" s="68" customFormat="1">
      <c r="A1310" s="200"/>
      <c r="B1310" s="200"/>
      <c r="C1310" s="200" t="s">
        <v>420</v>
      </c>
      <c r="D1310" s="200" t="s">
        <v>199</v>
      </c>
      <c r="E1310" s="200" t="s">
        <v>352</v>
      </c>
      <c r="F1310" s="200" t="s">
        <v>1487</v>
      </c>
      <c r="G1310" s="200" t="s">
        <v>163</v>
      </c>
      <c r="H1310" s="201" t="s">
        <v>287</v>
      </c>
      <c r="I1310" s="202">
        <v>21.55</v>
      </c>
      <c r="J1310" s="200" t="s">
        <v>560</v>
      </c>
      <c r="K1310" s="176">
        <v>5</v>
      </c>
      <c r="L1310" s="176">
        <v>1</v>
      </c>
      <c r="M1310" s="176"/>
      <c r="N1310" s="286">
        <v>3</v>
      </c>
      <c r="O1310" s="286">
        <v>3</v>
      </c>
      <c r="P1310" s="176"/>
      <c r="Q1310" s="203">
        <f t="shared" si="634"/>
        <v>3</v>
      </c>
      <c r="R1310" s="203">
        <f t="shared" si="635"/>
        <v>3</v>
      </c>
      <c r="S1310" s="203">
        <f t="shared" si="636"/>
        <v>0</v>
      </c>
      <c r="T1310" s="203">
        <f t="shared" si="637"/>
        <v>0</v>
      </c>
      <c r="U1310" s="203">
        <f t="shared" si="638"/>
        <v>0</v>
      </c>
      <c r="V1310" s="175">
        <f>IF(Q1310&gt;0,VLOOKUP(Q1310,Jahresfaktoren!$A$11:$B$24,2,),0)</f>
        <v>152</v>
      </c>
      <c r="W1310" s="175">
        <f>IF(R1310&gt;0,VLOOKUP(R1310,Jahresfaktoren!$D$11:$E$24,2,),0)</f>
        <v>150</v>
      </c>
      <c r="X1310" s="175">
        <f>IF(S1310&gt;0,VLOOKUP(S1310,Jahresfaktoren!$A$28:$B$29,2,),0)</f>
        <v>0</v>
      </c>
      <c r="Y1310" s="175">
        <f>IF(T1310&gt;0,VLOOKUP(T1310,Jahresfaktoren!$A$28:$B$29,2,),0)</f>
        <v>0</v>
      </c>
      <c r="Z1310" s="175">
        <f>IF(U1310&gt;0,VLOOKUP(U1310,Jahresfaktoren!$A$32:$B$33,2,),)</f>
        <v>0</v>
      </c>
      <c r="AA1310" s="177">
        <f t="shared" si="623"/>
        <v>3275.6</v>
      </c>
      <c r="AB1310" s="177">
        <f t="shared" si="624"/>
        <v>3232.5</v>
      </c>
      <c r="AC1310" s="177" t="str">
        <f t="shared" si="625"/>
        <v/>
      </c>
      <c r="AD1310" s="177" t="str">
        <f t="shared" si="626"/>
        <v/>
      </c>
      <c r="AE1310" s="177" t="str">
        <f t="shared" si="627"/>
        <v/>
      </c>
      <c r="AF1310" s="178">
        <f>IF(Q1310&gt;0,VLOOKUP(H1310,Leistungszahlen!$A$11:$C$158,3,),0)</f>
        <v>0</v>
      </c>
      <c r="AG1310" s="178">
        <f>IF(R1310&gt;0,VLOOKUP(H1310,Leistungszahlen!$A$11:$F$158,6,),IF(T1310&gt;0,VLOOKUP(H1310,Leistungszahlen!$A$11:$F$158,6,),0))</f>
        <v>0</v>
      </c>
      <c r="AH1310" s="179" t="e">
        <f t="shared" si="643"/>
        <v>#DIV/0!</v>
      </c>
      <c r="AI1310" s="179" t="e">
        <f t="shared" si="644"/>
        <v>#DIV/0!</v>
      </c>
      <c r="AJ1310" s="179">
        <f t="shared" si="645"/>
        <v>0</v>
      </c>
      <c r="AK1310" s="179">
        <f t="shared" si="646"/>
        <v>0</v>
      </c>
      <c r="AL1310" s="179">
        <f t="shared" si="647"/>
        <v>0</v>
      </c>
      <c r="AM1310" s="180">
        <f>IF(L1310=1,Stundensätze!$D$13,IF(L1310=2,Stundensätze!$D$17,IF(L1310=4,Stundensätze!$D$21,"")))</f>
        <v>0</v>
      </c>
      <c r="AN1310" s="180">
        <f>IF(L1310=1,Stundensätze!$D$15,IF(L1310=2,Stundensätze!$D$19,IF(L1310=4,Stundensätze!$D$23,"")))</f>
        <v>0</v>
      </c>
      <c r="AO1310" s="180" t="e">
        <f t="shared" si="628"/>
        <v>#DIV/0!</v>
      </c>
      <c r="AP1310" s="180">
        <f t="shared" si="629"/>
        <v>0</v>
      </c>
      <c r="AQ1310" s="192" t="e">
        <f t="shared" si="630"/>
        <v>#DIV/0!</v>
      </c>
      <c r="AR1310" s="192" t="e">
        <f t="shared" si="631"/>
        <v>#DIV/0!</v>
      </c>
      <c r="AS1310" s="193" t="e">
        <f t="shared" si="632"/>
        <v>#DIV/0!</v>
      </c>
      <c r="AT1310" s="258" t="str">
        <f>IF(K1310=0,0,VLOOKUP(K1310,Kostenstellen!A:B,2,FALSE))</f>
        <v xml:space="preserve">Salinenklinik </v>
      </c>
      <c r="AU1310" s="68" t="str">
        <f t="shared" si="639"/>
        <v>A1</v>
      </c>
      <c r="AV1310" s="68" t="str">
        <f t="shared" si="640"/>
        <v>A1</v>
      </c>
      <c r="AW1310" s="68">
        <f>IF(AF1310=0,0,VLOOKUP($H1310,Leistungszahlen!$A$11:$H$158,4,FALSE))</f>
        <v>0</v>
      </c>
      <c r="AX1310" s="68">
        <f>IF(AF1310=0,0,VLOOKUP($H1310,Leistungszahlen!$A$11:$H$158,5,FALSE))</f>
        <v>0</v>
      </c>
      <c r="AY1310" s="68">
        <f>IF(AG1310=0,0,VLOOKUP($H1310,Leistungszahlen!$A$11:$H$158,6,FALSE))</f>
        <v>0</v>
      </c>
      <c r="AZ1310" s="68">
        <f t="shared" si="641"/>
        <v>0</v>
      </c>
      <c r="BA1310" s="68">
        <f t="shared" si="642"/>
        <v>0</v>
      </c>
      <c r="BC1310" s="68">
        <f t="shared" si="633"/>
        <v>0</v>
      </c>
      <c r="BD1310" s="285"/>
    </row>
    <row r="1311" spans="1:56" s="68" customFormat="1">
      <c r="A1311" s="200"/>
      <c r="B1311" s="200"/>
      <c r="C1311" s="200" t="s">
        <v>420</v>
      </c>
      <c r="D1311" s="200" t="s">
        <v>199</v>
      </c>
      <c r="E1311" s="200" t="s">
        <v>352</v>
      </c>
      <c r="F1311" s="200" t="s">
        <v>1487</v>
      </c>
      <c r="G1311" s="200" t="s">
        <v>251</v>
      </c>
      <c r="H1311" s="201" t="s">
        <v>200</v>
      </c>
      <c r="I1311" s="202">
        <v>5.32</v>
      </c>
      <c r="J1311" s="200" t="s">
        <v>778</v>
      </c>
      <c r="K1311" s="176">
        <v>5</v>
      </c>
      <c r="L1311" s="176">
        <v>1</v>
      </c>
      <c r="M1311" s="176"/>
      <c r="N1311" s="286">
        <v>6</v>
      </c>
      <c r="O1311" s="286"/>
      <c r="P1311" s="176"/>
      <c r="Q1311" s="203">
        <f t="shared" si="634"/>
        <v>6</v>
      </c>
      <c r="R1311" s="203">
        <f t="shared" si="635"/>
        <v>0</v>
      </c>
      <c r="S1311" s="203">
        <f t="shared" si="636"/>
        <v>0</v>
      </c>
      <c r="T1311" s="203">
        <f t="shared" si="637"/>
        <v>0</v>
      </c>
      <c r="U1311" s="203">
        <f t="shared" si="638"/>
        <v>0</v>
      </c>
      <c r="V1311" s="175">
        <f>IF(Q1311&gt;0,VLOOKUP(Q1311,Jahresfaktoren!$A$11:$B$24,2,),0)</f>
        <v>302</v>
      </c>
      <c r="W1311" s="175">
        <f>IF(R1311&gt;0,VLOOKUP(R1311,Jahresfaktoren!$D$11:$E$24,2,),0)</f>
        <v>0</v>
      </c>
      <c r="X1311" s="175">
        <f>IF(S1311&gt;0,VLOOKUP(S1311,Jahresfaktoren!$A$28:$B$29,2,),0)</f>
        <v>0</v>
      </c>
      <c r="Y1311" s="175">
        <f>IF(T1311&gt;0,VLOOKUP(T1311,Jahresfaktoren!$A$28:$B$29,2,),0)</f>
        <v>0</v>
      </c>
      <c r="Z1311" s="175">
        <f>IF(U1311&gt;0,VLOOKUP(U1311,Jahresfaktoren!$A$32:$B$33,2,),)</f>
        <v>0</v>
      </c>
      <c r="AA1311" s="177">
        <f t="shared" ref="AA1311:AA1373" si="648">IF(Q1311&gt;0,V1311*I1311,"")</f>
        <v>1606.64</v>
      </c>
      <c r="AB1311" s="177" t="str">
        <f t="shared" ref="AB1311:AB1373" si="649">IF(R1311&gt;0,W1311*I1311,"")</f>
        <v/>
      </c>
      <c r="AC1311" s="177" t="str">
        <f t="shared" ref="AC1311:AC1373" si="650">IF(S1311&gt;0,X1311*I1311,"")</f>
        <v/>
      </c>
      <c r="AD1311" s="177" t="str">
        <f t="shared" ref="AD1311:AD1373" si="651">IF(T1311&gt;0,Y1311*I1311,"")</f>
        <v/>
      </c>
      <c r="AE1311" s="177" t="str">
        <f t="shared" ref="AE1311:AE1373" si="652">IF(U1311&gt;0,Z1311*I1311,"")</f>
        <v/>
      </c>
      <c r="AF1311" s="178">
        <f>IF(Q1311&gt;0,VLOOKUP(H1311,Leistungszahlen!$A$11:$C$158,3,),0)</f>
        <v>0</v>
      </c>
      <c r="AG1311" s="178">
        <f>IF(R1311&gt;0,VLOOKUP(H1311,Leistungszahlen!$A$11:$F$158,6,),IF(T1311&gt;0,VLOOKUP(H1311,Leistungszahlen!$A$11:$F$158,6,),0))</f>
        <v>0</v>
      </c>
      <c r="AH1311" s="179" t="e">
        <f t="shared" si="643"/>
        <v>#DIV/0!</v>
      </c>
      <c r="AI1311" s="179">
        <f t="shared" si="644"/>
        <v>0</v>
      </c>
      <c r="AJ1311" s="179">
        <f t="shared" si="645"/>
        <v>0</v>
      </c>
      <c r="AK1311" s="179">
        <f t="shared" si="646"/>
        <v>0</v>
      </c>
      <c r="AL1311" s="179">
        <f t="shared" si="647"/>
        <v>0</v>
      </c>
      <c r="AM1311" s="180">
        <f>IF(L1311=1,Stundensätze!$D$13,IF(L1311=2,Stundensätze!$D$17,IF(L1311=4,Stundensätze!$D$21,"")))</f>
        <v>0</v>
      </c>
      <c r="AN1311" s="180">
        <f>IF(L1311=1,Stundensätze!$D$15,IF(L1311=2,Stundensätze!$D$19,IF(L1311=4,Stundensätze!$D$23,"")))</f>
        <v>0</v>
      </c>
      <c r="AO1311" s="180" t="e">
        <f t="shared" ref="AO1311:AO1373" si="653">IF(OR(Q1311&gt;0,R1311&gt;0),((AH1311+AI1311)*AM1311),0)</f>
        <v>#DIV/0!</v>
      </c>
      <c r="AP1311" s="180">
        <f t="shared" ref="AP1311:AP1373" si="654">IF(OR(S1311&gt;0,T1311&gt;0,U1311&gt;0),((AJ1311+AK1311+AL1311)*AN1311),0)</f>
        <v>0</v>
      </c>
      <c r="AQ1311" s="192" t="e">
        <f t="shared" ref="AQ1311:AQ1373" si="655">IF(I1311&gt;0,AP1311+AO1311,"")</f>
        <v>#DIV/0!</v>
      </c>
      <c r="AR1311" s="192" t="e">
        <f t="shared" ref="AR1311:AR1373" si="656">IF(I1311&gt;0,AQ1311/12,"")</f>
        <v>#DIV/0!</v>
      </c>
      <c r="AS1311" s="193" t="e">
        <f t="shared" ref="AS1311:AS1373" si="657">IF(OR(Q1311&gt;0,R1311&gt;0,S1311&gt;0,T1311&gt;0,U1311&gt;0),(SUM(AH1311:AL1311)),0)</f>
        <v>#DIV/0!</v>
      </c>
      <c r="AT1311" s="258" t="str">
        <f>IF(K1311=0,0,VLOOKUP(K1311,Kostenstellen!A:B,2,FALSE))</f>
        <v xml:space="preserve">Salinenklinik </v>
      </c>
      <c r="AU1311" s="68" t="str">
        <f t="shared" si="639"/>
        <v>B</v>
      </c>
      <c r="AV1311" s="68" t="str">
        <f t="shared" si="640"/>
        <v/>
      </c>
      <c r="AW1311" s="68">
        <f>IF(AF1311=0,0,VLOOKUP($H1311,Leistungszahlen!$A$11:$H$158,4,FALSE))</f>
        <v>0</v>
      </c>
      <c r="AX1311" s="68">
        <f>IF(AF1311=0,0,VLOOKUP($H1311,Leistungszahlen!$A$11:$H$158,5,FALSE))</f>
        <v>0</v>
      </c>
      <c r="AY1311" s="68">
        <f>IF(AG1311=0,0,VLOOKUP($H1311,Leistungszahlen!$A$11:$H$158,6,FALSE))</f>
        <v>0</v>
      </c>
      <c r="AZ1311" s="68">
        <f t="shared" si="641"/>
        <v>0</v>
      </c>
      <c r="BA1311" s="68">
        <f t="shared" si="642"/>
        <v>0</v>
      </c>
      <c r="BC1311" s="68">
        <f t="shared" ref="BC1311:BC1373" si="658">IF(BA1311&gt;0,"Die Leistungswerte sind unter- oder überschritten",0)</f>
        <v>0</v>
      </c>
      <c r="BD1311" s="285"/>
    </row>
    <row r="1312" spans="1:56" s="68" customFormat="1">
      <c r="A1312" s="200"/>
      <c r="B1312" s="200"/>
      <c r="C1312" s="200" t="s">
        <v>420</v>
      </c>
      <c r="D1312" s="200" t="s">
        <v>199</v>
      </c>
      <c r="E1312" s="200" t="s">
        <v>352</v>
      </c>
      <c r="F1312" s="200" t="s">
        <v>1488</v>
      </c>
      <c r="G1312" s="200" t="s">
        <v>163</v>
      </c>
      <c r="H1312" s="201" t="s">
        <v>287</v>
      </c>
      <c r="I1312" s="202">
        <v>21.55</v>
      </c>
      <c r="J1312" s="200" t="s">
        <v>560</v>
      </c>
      <c r="K1312" s="176">
        <v>5</v>
      </c>
      <c r="L1312" s="176">
        <v>1</v>
      </c>
      <c r="M1312" s="176"/>
      <c r="N1312" s="286">
        <v>3</v>
      </c>
      <c r="O1312" s="286">
        <v>3</v>
      </c>
      <c r="P1312" s="176"/>
      <c r="Q1312" s="203">
        <f t="shared" si="634"/>
        <v>3</v>
      </c>
      <c r="R1312" s="203">
        <f t="shared" si="635"/>
        <v>3</v>
      </c>
      <c r="S1312" s="203">
        <f t="shared" si="636"/>
        <v>0</v>
      </c>
      <c r="T1312" s="203">
        <f t="shared" si="637"/>
        <v>0</v>
      </c>
      <c r="U1312" s="203">
        <f t="shared" si="638"/>
        <v>0</v>
      </c>
      <c r="V1312" s="175">
        <f>IF(Q1312&gt;0,VLOOKUP(Q1312,Jahresfaktoren!$A$11:$B$24,2,),0)</f>
        <v>152</v>
      </c>
      <c r="W1312" s="175">
        <f>IF(R1312&gt;0,VLOOKUP(R1312,Jahresfaktoren!$D$11:$E$24,2,),0)</f>
        <v>150</v>
      </c>
      <c r="X1312" s="175">
        <f>IF(S1312&gt;0,VLOOKUP(S1312,Jahresfaktoren!$A$28:$B$29,2,),0)</f>
        <v>0</v>
      </c>
      <c r="Y1312" s="175">
        <f>IF(T1312&gt;0,VLOOKUP(T1312,Jahresfaktoren!$A$28:$B$29,2,),0)</f>
        <v>0</v>
      </c>
      <c r="Z1312" s="175">
        <f>IF(U1312&gt;0,VLOOKUP(U1312,Jahresfaktoren!$A$32:$B$33,2,),)</f>
        <v>0</v>
      </c>
      <c r="AA1312" s="177">
        <f t="shared" si="648"/>
        <v>3275.6</v>
      </c>
      <c r="AB1312" s="177">
        <f t="shared" si="649"/>
        <v>3232.5</v>
      </c>
      <c r="AC1312" s="177" t="str">
        <f t="shared" si="650"/>
        <v/>
      </c>
      <c r="AD1312" s="177" t="str">
        <f t="shared" si="651"/>
        <v/>
      </c>
      <c r="AE1312" s="177" t="str">
        <f t="shared" si="652"/>
        <v/>
      </c>
      <c r="AF1312" s="178">
        <f>IF(Q1312&gt;0,VLOOKUP(H1312,Leistungszahlen!$A$11:$C$158,3,),0)</f>
        <v>0</v>
      </c>
      <c r="AG1312" s="178">
        <f>IF(R1312&gt;0,VLOOKUP(H1312,Leistungszahlen!$A$11:$F$158,6,),IF(T1312&gt;0,VLOOKUP(H1312,Leistungszahlen!$A$11:$F$158,6,),0))</f>
        <v>0</v>
      </c>
      <c r="AH1312" s="179" t="e">
        <f t="shared" si="643"/>
        <v>#DIV/0!</v>
      </c>
      <c r="AI1312" s="179" t="e">
        <f t="shared" si="644"/>
        <v>#DIV/0!</v>
      </c>
      <c r="AJ1312" s="179">
        <f t="shared" si="645"/>
        <v>0</v>
      </c>
      <c r="AK1312" s="179">
        <f t="shared" si="646"/>
        <v>0</v>
      </c>
      <c r="AL1312" s="179">
        <f t="shared" si="647"/>
        <v>0</v>
      </c>
      <c r="AM1312" s="180">
        <f>IF(L1312=1,Stundensätze!$D$13,IF(L1312=2,Stundensätze!$D$17,IF(L1312=4,Stundensätze!$D$21,"")))</f>
        <v>0</v>
      </c>
      <c r="AN1312" s="180">
        <f>IF(L1312=1,Stundensätze!$D$15,IF(L1312=2,Stundensätze!$D$19,IF(L1312=4,Stundensätze!$D$23,"")))</f>
        <v>0</v>
      </c>
      <c r="AO1312" s="180" t="e">
        <f t="shared" si="653"/>
        <v>#DIV/0!</v>
      </c>
      <c r="AP1312" s="180">
        <f t="shared" si="654"/>
        <v>0</v>
      </c>
      <c r="AQ1312" s="192" t="e">
        <f t="shared" si="655"/>
        <v>#DIV/0!</v>
      </c>
      <c r="AR1312" s="192" t="e">
        <f t="shared" si="656"/>
        <v>#DIV/0!</v>
      </c>
      <c r="AS1312" s="193" t="e">
        <f t="shared" si="657"/>
        <v>#DIV/0!</v>
      </c>
      <c r="AT1312" s="258" t="str">
        <f>IF(K1312=0,0,VLOOKUP(K1312,Kostenstellen!A:B,2,FALSE))</f>
        <v xml:space="preserve">Salinenklinik </v>
      </c>
      <c r="AU1312" s="68" t="str">
        <f t="shared" si="639"/>
        <v>A1</v>
      </c>
      <c r="AV1312" s="68" t="str">
        <f t="shared" si="640"/>
        <v>A1</v>
      </c>
      <c r="AW1312" s="68">
        <f>IF(AF1312=0,0,VLOOKUP($H1312,Leistungszahlen!$A$11:$H$158,4,FALSE))</f>
        <v>0</v>
      </c>
      <c r="AX1312" s="68">
        <f>IF(AF1312=0,0,VLOOKUP($H1312,Leistungszahlen!$A$11:$H$158,5,FALSE))</f>
        <v>0</v>
      </c>
      <c r="AY1312" s="68">
        <f>IF(AG1312=0,0,VLOOKUP($H1312,Leistungszahlen!$A$11:$H$158,6,FALSE))</f>
        <v>0</v>
      </c>
      <c r="AZ1312" s="68">
        <f t="shared" si="641"/>
        <v>0</v>
      </c>
      <c r="BA1312" s="68">
        <f t="shared" si="642"/>
        <v>0</v>
      </c>
      <c r="BC1312" s="68">
        <f t="shared" si="658"/>
        <v>0</v>
      </c>
      <c r="BD1312" s="285"/>
    </row>
    <row r="1313" spans="1:56" s="68" customFormat="1">
      <c r="A1313" s="200"/>
      <c r="B1313" s="200"/>
      <c r="C1313" s="200" t="s">
        <v>420</v>
      </c>
      <c r="D1313" s="200" t="s">
        <v>199</v>
      </c>
      <c r="E1313" s="200" t="s">
        <v>352</v>
      </c>
      <c r="F1313" s="200" t="s">
        <v>1488</v>
      </c>
      <c r="G1313" s="200" t="s">
        <v>251</v>
      </c>
      <c r="H1313" s="201" t="s">
        <v>200</v>
      </c>
      <c r="I1313" s="202">
        <v>5.32</v>
      </c>
      <c r="J1313" s="200" t="s">
        <v>778</v>
      </c>
      <c r="K1313" s="176">
        <v>5</v>
      </c>
      <c r="L1313" s="176">
        <v>1</v>
      </c>
      <c r="M1313" s="176"/>
      <c r="N1313" s="286">
        <v>6</v>
      </c>
      <c r="O1313" s="286"/>
      <c r="P1313" s="176"/>
      <c r="Q1313" s="203">
        <f t="shared" si="634"/>
        <v>6</v>
      </c>
      <c r="R1313" s="203">
        <f t="shared" si="635"/>
        <v>0</v>
      </c>
      <c r="S1313" s="203">
        <f t="shared" si="636"/>
        <v>0</v>
      </c>
      <c r="T1313" s="203">
        <f t="shared" si="637"/>
        <v>0</v>
      </c>
      <c r="U1313" s="203">
        <f t="shared" si="638"/>
        <v>0</v>
      </c>
      <c r="V1313" s="175">
        <f>IF(Q1313&gt;0,VLOOKUP(Q1313,Jahresfaktoren!$A$11:$B$24,2,),0)</f>
        <v>302</v>
      </c>
      <c r="W1313" s="175">
        <f>IF(R1313&gt;0,VLOOKUP(R1313,Jahresfaktoren!$D$11:$E$24,2,),0)</f>
        <v>0</v>
      </c>
      <c r="X1313" s="175">
        <f>IF(S1313&gt;0,VLOOKUP(S1313,Jahresfaktoren!$A$28:$B$29,2,),0)</f>
        <v>0</v>
      </c>
      <c r="Y1313" s="175">
        <f>IF(T1313&gt;0,VLOOKUP(T1313,Jahresfaktoren!$A$28:$B$29,2,),0)</f>
        <v>0</v>
      </c>
      <c r="Z1313" s="175">
        <f>IF(U1313&gt;0,VLOOKUP(U1313,Jahresfaktoren!$A$32:$B$33,2,),)</f>
        <v>0</v>
      </c>
      <c r="AA1313" s="177">
        <f t="shared" si="648"/>
        <v>1606.64</v>
      </c>
      <c r="AB1313" s="177" t="str">
        <f t="shared" si="649"/>
        <v/>
      </c>
      <c r="AC1313" s="177" t="str">
        <f t="shared" si="650"/>
        <v/>
      </c>
      <c r="AD1313" s="177" t="str">
        <f t="shared" si="651"/>
        <v/>
      </c>
      <c r="AE1313" s="177" t="str">
        <f t="shared" si="652"/>
        <v/>
      </c>
      <c r="AF1313" s="178">
        <f>IF(Q1313&gt;0,VLOOKUP(H1313,Leistungszahlen!$A$11:$C$158,3,),0)</f>
        <v>0</v>
      </c>
      <c r="AG1313" s="178">
        <f>IF(R1313&gt;0,VLOOKUP(H1313,Leistungszahlen!$A$11:$F$158,6,),IF(T1313&gt;0,VLOOKUP(H1313,Leistungszahlen!$A$11:$F$158,6,),0))</f>
        <v>0</v>
      </c>
      <c r="AH1313" s="179" t="e">
        <f t="shared" si="643"/>
        <v>#DIV/0!</v>
      </c>
      <c r="AI1313" s="179">
        <f t="shared" si="644"/>
        <v>0</v>
      </c>
      <c r="AJ1313" s="179">
        <f t="shared" si="645"/>
        <v>0</v>
      </c>
      <c r="AK1313" s="179">
        <f t="shared" si="646"/>
        <v>0</v>
      </c>
      <c r="AL1313" s="179">
        <f t="shared" si="647"/>
        <v>0</v>
      </c>
      <c r="AM1313" s="180">
        <f>IF(L1313=1,Stundensätze!$D$13,IF(L1313=2,Stundensätze!$D$17,IF(L1313=4,Stundensätze!$D$21,"")))</f>
        <v>0</v>
      </c>
      <c r="AN1313" s="180">
        <f>IF(L1313=1,Stundensätze!$D$15,IF(L1313=2,Stundensätze!$D$19,IF(L1313=4,Stundensätze!$D$23,"")))</f>
        <v>0</v>
      </c>
      <c r="AO1313" s="180" t="e">
        <f t="shared" si="653"/>
        <v>#DIV/0!</v>
      </c>
      <c r="AP1313" s="180">
        <f t="shared" si="654"/>
        <v>0</v>
      </c>
      <c r="AQ1313" s="192" t="e">
        <f t="shared" si="655"/>
        <v>#DIV/0!</v>
      </c>
      <c r="AR1313" s="192" t="e">
        <f t="shared" si="656"/>
        <v>#DIV/0!</v>
      </c>
      <c r="AS1313" s="193" t="e">
        <f t="shared" si="657"/>
        <v>#DIV/0!</v>
      </c>
      <c r="AT1313" s="258" t="str">
        <f>IF(K1313=0,0,VLOOKUP(K1313,Kostenstellen!A:B,2,FALSE))</f>
        <v xml:space="preserve">Salinenklinik </v>
      </c>
      <c r="AU1313" s="68" t="str">
        <f t="shared" si="639"/>
        <v>B</v>
      </c>
      <c r="AV1313" s="68" t="str">
        <f t="shared" si="640"/>
        <v/>
      </c>
      <c r="AW1313" s="68">
        <f>IF(AF1313=0,0,VLOOKUP($H1313,Leistungszahlen!$A$11:$H$158,4,FALSE))</f>
        <v>0</v>
      </c>
      <c r="AX1313" s="68">
        <f>IF(AF1313=0,0,VLOOKUP($H1313,Leistungszahlen!$A$11:$H$158,5,FALSE))</f>
        <v>0</v>
      </c>
      <c r="AY1313" s="68">
        <f>IF(AG1313=0,0,VLOOKUP($H1313,Leistungszahlen!$A$11:$H$158,6,FALSE))</f>
        <v>0</v>
      </c>
      <c r="AZ1313" s="68">
        <f t="shared" si="641"/>
        <v>0</v>
      </c>
      <c r="BA1313" s="68">
        <f t="shared" si="642"/>
        <v>0</v>
      </c>
      <c r="BC1313" s="68">
        <f t="shared" si="658"/>
        <v>0</v>
      </c>
      <c r="BD1313" s="285"/>
    </row>
    <row r="1314" spans="1:56" s="68" customFormat="1">
      <c r="A1314" s="200"/>
      <c r="B1314" s="200"/>
      <c r="C1314" s="200" t="s">
        <v>420</v>
      </c>
      <c r="D1314" s="200" t="s">
        <v>199</v>
      </c>
      <c r="E1314" s="200" t="s">
        <v>352</v>
      </c>
      <c r="F1314" s="200" t="s">
        <v>1489</v>
      </c>
      <c r="G1314" s="200" t="s">
        <v>163</v>
      </c>
      <c r="H1314" s="201" t="s">
        <v>287</v>
      </c>
      <c r="I1314" s="202">
        <v>21.55</v>
      </c>
      <c r="J1314" s="200" t="s">
        <v>560</v>
      </c>
      <c r="K1314" s="176">
        <v>5</v>
      </c>
      <c r="L1314" s="176">
        <v>1</v>
      </c>
      <c r="M1314" s="176"/>
      <c r="N1314" s="286">
        <v>3</v>
      </c>
      <c r="O1314" s="286">
        <v>3</v>
      </c>
      <c r="P1314" s="176"/>
      <c r="Q1314" s="203">
        <f t="shared" si="634"/>
        <v>3</v>
      </c>
      <c r="R1314" s="203">
        <f t="shared" si="635"/>
        <v>3</v>
      </c>
      <c r="S1314" s="203">
        <f t="shared" si="636"/>
        <v>0</v>
      </c>
      <c r="T1314" s="203">
        <f t="shared" si="637"/>
        <v>0</v>
      </c>
      <c r="U1314" s="203">
        <f t="shared" si="638"/>
        <v>0</v>
      </c>
      <c r="V1314" s="175">
        <f>IF(Q1314&gt;0,VLOOKUP(Q1314,Jahresfaktoren!$A$11:$B$24,2,),0)</f>
        <v>152</v>
      </c>
      <c r="W1314" s="175">
        <f>IF(R1314&gt;0,VLOOKUP(R1314,Jahresfaktoren!$D$11:$E$24,2,),0)</f>
        <v>150</v>
      </c>
      <c r="X1314" s="175">
        <f>IF(S1314&gt;0,VLOOKUP(S1314,Jahresfaktoren!$A$28:$B$29,2,),0)</f>
        <v>0</v>
      </c>
      <c r="Y1314" s="175">
        <f>IF(T1314&gt;0,VLOOKUP(T1314,Jahresfaktoren!$A$28:$B$29,2,),0)</f>
        <v>0</v>
      </c>
      <c r="Z1314" s="175">
        <f>IF(U1314&gt;0,VLOOKUP(U1314,Jahresfaktoren!$A$32:$B$33,2,),)</f>
        <v>0</v>
      </c>
      <c r="AA1314" s="177">
        <f t="shared" si="648"/>
        <v>3275.6</v>
      </c>
      <c r="AB1314" s="177">
        <f t="shared" si="649"/>
        <v>3232.5</v>
      </c>
      <c r="AC1314" s="177" t="str">
        <f t="shared" si="650"/>
        <v/>
      </c>
      <c r="AD1314" s="177" t="str">
        <f t="shared" si="651"/>
        <v/>
      </c>
      <c r="AE1314" s="177" t="str">
        <f t="shared" si="652"/>
        <v/>
      </c>
      <c r="AF1314" s="178">
        <f>IF(Q1314&gt;0,VLOOKUP(H1314,Leistungszahlen!$A$11:$C$158,3,),0)</f>
        <v>0</v>
      </c>
      <c r="AG1314" s="178">
        <f>IF(R1314&gt;0,VLOOKUP(H1314,Leistungszahlen!$A$11:$F$158,6,),IF(T1314&gt;0,VLOOKUP(H1314,Leistungszahlen!$A$11:$F$158,6,),0))</f>
        <v>0</v>
      </c>
      <c r="AH1314" s="179" t="e">
        <f t="shared" si="643"/>
        <v>#DIV/0!</v>
      </c>
      <c r="AI1314" s="179" t="e">
        <f t="shared" si="644"/>
        <v>#DIV/0!</v>
      </c>
      <c r="AJ1314" s="179">
        <f t="shared" si="645"/>
        <v>0</v>
      </c>
      <c r="AK1314" s="179">
        <f t="shared" si="646"/>
        <v>0</v>
      </c>
      <c r="AL1314" s="179">
        <f t="shared" si="647"/>
        <v>0</v>
      </c>
      <c r="AM1314" s="180">
        <f>IF(L1314=1,Stundensätze!$D$13,IF(L1314=2,Stundensätze!$D$17,IF(L1314=4,Stundensätze!$D$21,"")))</f>
        <v>0</v>
      </c>
      <c r="AN1314" s="180">
        <f>IF(L1314=1,Stundensätze!$D$15,IF(L1314=2,Stundensätze!$D$19,IF(L1314=4,Stundensätze!$D$23,"")))</f>
        <v>0</v>
      </c>
      <c r="AO1314" s="180" t="e">
        <f t="shared" si="653"/>
        <v>#DIV/0!</v>
      </c>
      <c r="AP1314" s="180">
        <f t="shared" si="654"/>
        <v>0</v>
      </c>
      <c r="AQ1314" s="192" t="e">
        <f t="shared" si="655"/>
        <v>#DIV/0!</v>
      </c>
      <c r="AR1314" s="192" t="e">
        <f t="shared" si="656"/>
        <v>#DIV/0!</v>
      </c>
      <c r="AS1314" s="193" t="e">
        <f t="shared" si="657"/>
        <v>#DIV/0!</v>
      </c>
      <c r="AT1314" s="258" t="str">
        <f>IF(K1314=0,0,VLOOKUP(K1314,Kostenstellen!A:B,2,FALSE))</f>
        <v xml:space="preserve">Salinenklinik </v>
      </c>
      <c r="AU1314" s="68" t="str">
        <f t="shared" si="639"/>
        <v>A1</v>
      </c>
      <c r="AV1314" s="68" t="str">
        <f t="shared" si="640"/>
        <v>A1</v>
      </c>
      <c r="AW1314" s="68">
        <f>IF(AF1314=0,0,VLOOKUP($H1314,Leistungszahlen!$A$11:$H$158,4,FALSE))</f>
        <v>0</v>
      </c>
      <c r="AX1314" s="68">
        <f>IF(AF1314=0,0,VLOOKUP($H1314,Leistungszahlen!$A$11:$H$158,5,FALSE))</f>
        <v>0</v>
      </c>
      <c r="AY1314" s="68">
        <f>IF(AG1314=0,0,VLOOKUP($H1314,Leistungszahlen!$A$11:$H$158,6,FALSE))</f>
        <v>0</v>
      </c>
      <c r="AZ1314" s="68">
        <f t="shared" si="641"/>
        <v>0</v>
      </c>
      <c r="BA1314" s="68">
        <f t="shared" si="642"/>
        <v>0</v>
      </c>
      <c r="BC1314" s="68">
        <f t="shared" si="658"/>
        <v>0</v>
      </c>
      <c r="BD1314" s="285"/>
    </row>
    <row r="1315" spans="1:56" s="68" customFormat="1">
      <c r="A1315" s="200"/>
      <c r="B1315" s="200"/>
      <c r="C1315" s="200" t="s">
        <v>420</v>
      </c>
      <c r="D1315" s="200" t="s">
        <v>199</v>
      </c>
      <c r="E1315" s="200" t="s">
        <v>352</v>
      </c>
      <c r="F1315" s="200" t="s">
        <v>1489</v>
      </c>
      <c r="G1315" s="200" t="s">
        <v>251</v>
      </c>
      <c r="H1315" s="201" t="s">
        <v>200</v>
      </c>
      <c r="I1315" s="202">
        <v>5.32</v>
      </c>
      <c r="J1315" s="200" t="s">
        <v>778</v>
      </c>
      <c r="K1315" s="176">
        <v>5</v>
      </c>
      <c r="L1315" s="176">
        <v>1</v>
      </c>
      <c r="M1315" s="176"/>
      <c r="N1315" s="286">
        <v>6</v>
      </c>
      <c r="O1315" s="286"/>
      <c r="P1315" s="176"/>
      <c r="Q1315" s="203">
        <f t="shared" si="634"/>
        <v>6</v>
      </c>
      <c r="R1315" s="203">
        <f t="shared" si="635"/>
        <v>0</v>
      </c>
      <c r="S1315" s="203">
        <f t="shared" si="636"/>
        <v>0</v>
      </c>
      <c r="T1315" s="203">
        <f t="shared" si="637"/>
        <v>0</v>
      </c>
      <c r="U1315" s="203">
        <f t="shared" si="638"/>
        <v>0</v>
      </c>
      <c r="V1315" s="175">
        <f>IF(Q1315&gt;0,VLOOKUP(Q1315,Jahresfaktoren!$A$11:$B$24,2,),0)</f>
        <v>302</v>
      </c>
      <c r="W1315" s="175">
        <f>IF(R1315&gt;0,VLOOKUP(R1315,Jahresfaktoren!$D$11:$E$24,2,),0)</f>
        <v>0</v>
      </c>
      <c r="X1315" s="175">
        <f>IF(S1315&gt;0,VLOOKUP(S1315,Jahresfaktoren!$A$28:$B$29,2,),0)</f>
        <v>0</v>
      </c>
      <c r="Y1315" s="175">
        <f>IF(T1315&gt;0,VLOOKUP(T1315,Jahresfaktoren!$A$28:$B$29,2,),0)</f>
        <v>0</v>
      </c>
      <c r="Z1315" s="175">
        <f>IF(U1315&gt;0,VLOOKUP(U1315,Jahresfaktoren!$A$32:$B$33,2,),)</f>
        <v>0</v>
      </c>
      <c r="AA1315" s="177">
        <f t="shared" si="648"/>
        <v>1606.64</v>
      </c>
      <c r="AB1315" s="177" t="str">
        <f t="shared" si="649"/>
        <v/>
      </c>
      <c r="AC1315" s="177" t="str">
        <f t="shared" si="650"/>
        <v/>
      </c>
      <c r="AD1315" s="177" t="str">
        <f t="shared" si="651"/>
        <v/>
      </c>
      <c r="AE1315" s="177" t="str">
        <f t="shared" si="652"/>
        <v/>
      </c>
      <c r="AF1315" s="178">
        <f>IF(Q1315&gt;0,VLOOKUP(H1315,Leistungszahlen!$A$11:$C$158,3,),0)</f>
        <v>0</v>
      </c>
      <c r="AG1315" s="178">
        <f>IF(R1315&gt;0,VLOOKUP(H1315,Leistungszahlen!$A$11:$F$158,6,),IF(T1315&gt;0,VLOOKUP(H1315,Leistungszahlen!$A$11:$F$158,6,),0))</f>
        <v>0</v>
      </c>
      <c r="AH1315" s="179" t="e">
        <f t="shared" si="643"/>
        <v>#DIV/0!</v>
      </c>
      <c r="AI1315" s="179">
        <f t="shared" si="644"/>
        <v>0</v>
      </c>
      <c r="AJ1315" s="179">
        <f t="shared" si="645"/>
        <v>0</v>
      </c>
      <c r="AK1315" s="179">
        <f t="shared" si="646"/>
        <v>0</v>
      </c>
      <c r="AL1315" s="179">
        <f t="shared" si="647"/>
        <v>0</v>
      </c>
      <c r="AM1315" s="180">
        <f>IF(L1315=1,Stundensätze!$D$13,IF(L1315=2,Stundensätze!$D$17,IF(L1315=4,Stundensätze!$D$21,"")))</f>
        <v>0</v>
      </c>
      <c r="AN1315" s="180">
        <f>IF(L1315=1,Stundensätze!$D$15,IF(L1315=2,Stundensätze!$D$19,IF(L1315=4,Stundensätze!$D$23,"")))</f>
        <v>0</v>
      </c>
      <c r="AO1315" s="180" t="e">
        <f t="shared" si="653"/>
        <v>#DIV/0!</v>
      </c>
      <c r="AP1315" s="180">
        <f t="shared" si="654"/>
        <v>0</v>
      </c>
      <c r="AQ1315" s="192" t="e">
        <f t="shared" si="655"/>
        <v>#DIV/0!</v>
      </c>
      <c r="AR1315" s="192" t="e">
        <f t="shared" si="656"/>
        <v>#DIV/0!</v>
      </c>
      <c r="AS1315" s="193" t="e">
        <f t="shared" si="657"/>
        <v>#DIV/0!</v>
      </c>
      <c r="AT1315" s="258" t="str">
        <f>IF(K1315=0,0,VLOOKUP(K1315,Kostenstellen!A:B,2,FALSE))</f>
        <v xml:space="preserve">Salinenklinik </v>
      </c>
      <c r="AU1315" s="68" t="str">
        <f t="shared" si="639"/>
        <v>B</v>
      </c>
      <c r="AV1315" s="68" t="str">
        <f t="shared" si="640"/>
        <v/>
      </c>
      <c r="AW1315" s="68">
        <f>IF(AF1315=0,0,VLOOKUP($H1315,Leistungszahlen!$A$11:$H$158,4,FALSE))</f>
        <v>0</v>
      </c>
      <c r="AX1315" s="68">
        <f>IF(AF1315=0,0,VLOOKUP($H1315,Leistungszahlen!$A$11:$H$158,5,FALSE))</f>
        <v>0</v>
      </c>
      <c r="AY1315" s="68">
        <f>IF(AG1315=0,0,VLOOKUP($H1315,Leistungszahlen!$A$11:$H$158,6,FALSE))</f>
        <v>0</v>
      </c>
      <c r="AZ1315" s="68">
        <f t="shared" si="641"/>
        <v>0</v>
      </c>
      <c r="BA1315" s="68">
        <f t="shared" si="642"/>
        <v>0</v>
      </c>
      <c r="BC1315" s="68">
        <f t="shared" si="658"/>
        <v>0</v>
      </c>
      <c r="BD1315" s="285"/>
    </row>
    <row r="1316" spans="1:56" s="68" customFormat="1">
      <c r="A1316" s="200"/>
      <c r="B1316" s="200"/>
      <c r="C1316" s="200" t="s">
        <v>420</v>
      </c>
      <c r="D1316" s="200" t="s">
        <v>199</v>
      </c>
      <c r="E1316" s="200" t="s">
        <v>352</v>
      </c>
      <c r="F1316" s="200" t="s">
        <v>1490</v>
      </c>
      <c r="G1316" s="200" t="s">
        <v>163</v>
      </c>
      <c r="H1316" s="201" t="s">
        <v>287</v>
      </c>
      <c r="I1316" s="202">
        <v>26.13</v>
      </c>
      <c r="J1316" s="200" t="s">
        <v>560</v>
      </c>
      <c r="K1316" s="176">
        <v>5</v>
      </c>
      <c r="L1316" s="176">
        <v>1</v>
      </c>
      <c r="M1316" s="176"/>
      <c r="N1316" s="286">
        <v>3</v>
      </c>
      <c r="O1316" s="286">
        <v>3</v>
      </c>
      <c r="P1316" s="176"/>
      <c r="Q1316" s="203">
        <f t="shared" si="634"/>
        <v>3</v>
      </c>
      <c r="R1316" s="203">
        <f t="shared" si="635"/>
        <v>3</v>
      </c>
      <c r="S1316" s="203">
        <f t="shared" si="636"/>
        <v>0</v>
      </c>
      <c r="T1316" s="203">
        <f t="shared" si="637"/>
        <v>0</v>
      </c>
      <c r="U1316" s="203">
        <f t="shared" si="638"/>
        <v>0</v>
      </c>
      <c r="V1316" s="175">
        <f>IF(Q1316&gt;0,VLOOKUP(Q1316,Jahresfaktoren!$A$11:$B$24,2,),0)</f>
        <v>152</v>
      </c>
      <c r="W1316" s="175">
        <f>IF(R1316&gt;0,VLOOKUP(R1316,Jahresfaktoren!$D$11:$E$24,2,),0)</f>
        <v>150</v>
      </c>
      <c r="X1316" s="175">
        <f>IF(S1316&gt;0,VLOOKUP(S1316,Jahresfaktoren!$A$28:$B$29,2,),0)</f>
        <v>0</v>
      </c>
      <c r="Y1316" s="175">
        <f>IF(T1316&gt;0,VLOOKUP(T1316,Jahresfaktoren!$A$28:$B$29,2,),0)</f>
        <v>0</v>
      </c>
      <c r="Z1316" s="175">
        <f>IF(U1316&gt;0,VLOOKUP(U1316,Jahresfaktoren!$A$32:$B$33,2,),)</f>
        <v>0</v>
      </c>
      <c r="AA1316" s="177">
        <f t="shared" si="648"/>
        <v>3971.7599999999998</v>
      </c>
      <c r="AB1316" s="177">
        <f t="shared" si="649"/>
        <v>3919.5</v>
      </c>
      <c r="AC1316" s="177" t="str">
        <f t="shared" si="650"/>
        <v/>
      </c>
      <c r="AD1316" s="177" t="str">
        <f t="shared" si="651"/>
        <v/>
      </c>
      <c r="AE1316" s="177" t="str">
        <f t="shared" si="652"/>
        <v/>
      </c>
      <c r="AF1316" s="178">
        <f>IF(Q1316&gt;0,VLOOKUP(H1316,Leistungszahlen!$A$11:$C$158,3,),0)</f>
        <v>0</v>
      </c>
      <c r="AG1316" s="178">
        <f>IF(R1316&gt;0,VLOOKUP(H1316,Leistungszahlen!$A$11:$F$158,6,),IF(T1316&gt;0,VLOOKUP(H1316,Leistungszahlen!$A$11:$F$158,6,),0))</f>
        <v>0</v>
      </c>
      <c r="AH1316" s="179" t="e">
        <f t="shared" si="643"/>
        <v>#DIV/0!</v>
      </c>
      <c r="AI1316" s="179" t="e">
        <f t="shared" si="644"/>
        <v>#DIV/0!</v>
      </c>
      <c r="AJ1316" s="179">
        <f t="shared" si="645"/>
        <v>0</v>
      </c>
      <c r="AK1316" s="179">
        <f t="shared" si="646"/>
        <v>0</v>
      </c>
      <c r="AL1316" s="179">
        <f t="shared" si="647"/>
        <v>0</v>
      </c>
      <c r="AM1316" s="180">
        <f>IF(L1316=1,Stundensätze!$D$13,IF(L1316=2,Stundensätze!$D$17,IF(L1316=4,Stundensätze!$D$21,"")))</f>
        <v>0</v>
      </c>
      <c r="AN1316" s="180">
        <f>IF(L1316=1,Stundensätze!$D$15,IF(L1316=2,Stundensätze!$D$19,IF(L1316=4,Stundensätze!$D$23,"")))</f>
        <v>0</v>
      </c>
      <c r="AO1316" s="180" t="e">
        <f t="shared" si="653"/>
        <v>#DIV/0!</v>
      </c>
      <c r="AP1316" s="180">
        <f t="shared" si="654"/>
        <v>0</v>
      </c>
      <c r="AQ1316" s="192" t="e">
        <f t="shared" si="655"/>
        <v>#DIV/0!</v>
      </c>
      <c r="AR1316" s="192" t="e">
        <f t="shared" si="656"/>
        <v>#DIV/0!</v>
      </c>
      <c r="AS1316" s="193" t="e">
        <f t="shared" si="657"/>
        <v>#DIV/0!</v>
      </c>
      <c r="AT1316" s="258" t="str">
        <f>IF(K1316=0,0,VLOOKUP(K1316,Kostenstellen!A:B,2,FALSE))</f>
        <v xml:space="preserve">Salinenklinik </v>
      </c>
      <c r="AU1316" s="68" t="str">
        <f t="shared" si="639"/>
        <v>A1</v>
      </c>
      <c r="AV1316" s="68" t="str">
        <f t="shared" si="640"/>
        <v>A1</v>
      </c>
      <c r="AW1316" s="68">
        <f>IF(AF1316=0,0,VLOOKUP($H1316,Leistungszahlen!$A$11:$H$158,4,FALSE))</f>
        <v>0</v>
      </c>
      <c r="AX1316" s="68">
        <f>IF(AF1316=0,0,VLOOKUP($H1316,Leistungszahlen!$A$11:$H$158,5,FALSE))</f>
        <v>0</v>
      </c>
      <c r="AY1316" s="68">
        <f>IF(AG1316=0,0,VLOOKUP($H1316,Leistungszahlen!$A$11:$H$158,6,FALSE))</f>
        <v>0</v>
      </c>
      <c r="AZ1316" s="68">
        <f t="shared" si="641"/>
        <v>0</v>
      </c>
      <c r="BA1316" s="68">
        <f t="shared" si="642"/>
        <v>0</v>
      </c>
      <c r="BC1316" s="68">
        <f t="shared" si="658"/>
        <v>0</v>
      </c>
      <c r="BD1316" s="285"/>
    </row>
    <row r="1317" spans="1:56" s="68" customFormat="1">
      <c r="A1317" s="200"/>
      <c r="B1317" s="200"/>
      <c r="C1317" s="200" t="s">
        <v>420</v>
      </c>
      <c r="D1317" s="200" t="s">
        <v>199</v>
      </c>
      <c r="E1317" s="200" t="s">
        <v>352</v>
      </c>
      <c r="F1317" s="200" t="s">
        <v>1490</v>
      </c>
      <c r="G1317" s="200" t="s">
        <v>251</v>
      </c>
      <c r="H1317" s="201" t="s">
        <v>200</v>
      </c>
      <c r="I1317" s="202">
        <v>5.41</v>
      </c>
      <c r="J1317" s="200" t="s">
        <v>778</v>
      </c>
      <c r="K1317" s="176">
        <v>5</v>
      </c>
      <c r="L1317" s="176">
        <v>1</v>
      </c>
      <c r="M1317" s="176"/>
      <c r="N1317" s="286">
        <v>6</v>
      </c>
      <c r="O1317" s="286"/>
      <c r="P1317" s="176"/>
      <c r="Q1317" s="203">
        <f t="shared" si="634"/>
        <v>6</v>
      </c>
      <c r="R1317" s="203">
        <f t="shared" si="635"/>
        <v>0</v>
      </c>
      <c r="S1317" s="203">
        <f t="shared" si="636"/>
        <v>0</v>
      </c>
      <c r="T1317" s="203">
        <f t="shared" si="637"/>
        <v>0</v>
      </c>
      <c r="U1317" s="203">
        <f t="shared" si="638"/>
        <v>0</v>
      </c>
      <c r="V1317" s="175">
        <f>IF(Q1317&gt;0,VLOOKUP(Q1317,Jahresfaktoren!$A$11:$B$24,2,),0)</f>
        <v>302</v>
      </c>
      <c r="W1317" s="175">
        <f>IF(R1317&gt;0,VLOOKUP(R1317,Jahresfaktoren!$D$11:$E$24,2,),0)</f>
        <v>0</v>
      </c>
      <c r="X1317" s="175">
        <f>IF(S1317&gt;0,VLOOKUP(S1317,Jahresfaktoren!$A$28:$B$29,2,),0)</f>
        <v>0</v>
      </c>
      <c r="Y1317" s="175">
        <f>IF(T1317&gt;0,VLOOKUP(T1317,Jahresfaktoren!$A$28:$B$29,2,),0)</f>
        <v>0</v>
      </c>
      <c r="Z1317" s="175">
        <f>IF(U1317&gt;0,VLOOKUP(U1317,Jahresfaktoren!$A$32:$B$33,2,),)</f>
        <v>0</v>
      </c>
      <c r="AA1317" s="177">
        <f t="shared" si="648"/>
        <v>1633.82</v>
      </c>
      <c r="AB1317" s="177" t="str">
        <f t="shared" si="649"/>
        <v/>
      </c>
      <c r="AC1317" s="177" t="str">
        <f t="shared" si="650"/>
        <v/>
      </c>
      <c r="AD1317" s="177" t="str">
        <f t="shared" si="651"/>
        <v/>
      </c>
      <c r="AE1317" s="177" t="str">
        <f t="shared" si="652"/>
        <v/>
      </c>
      <c r="AF1317" s="178">
        <f>IF(Q1317&gt;0,VLOOKUP(H1317,Leistungszahlen!$A$11:$C$158,3,),0)</f>
        <v>0</v>
      </c>
      <c r="AG1317" s="178">
        <f>IF(R1317&gt;0,VLOOKUP(H1317,Leistungszahlen!$A$11:$F$158,6,),IF(T1317&gt;0,VLOOKUP(H1317,Leistungszahlen!$A$11:$F$158,6,),0))</f>
        <v>0</v>
      </c>
      <c r="AH1317" s="179" t="e">
        <f t="shared" si="643"/>
        <v>#DIV/0!</v>
      </c>
      <c r="AI1317" s="179">
        <f t="shared" si="644"/>
        <v>0</v>
      </c>
      <c r="AJ1317" s="179">
        <f t="shared" si="645"/>
        <v>0</v>
      </c>
      <c r="AK1317" s="179">
        <f t="shared" si="646"/>
        <v>0</v>
      </c>
      <c r="AL1317" s="179">
        <f t="shared" si="647"/>
        <v>0</v>
      </c>
      <c r="AM1317" s="180">
        <f>IF(L1317=1,Stundensätze!$D$13,IF(L1317=2,Stundensätze!$D$17,IF(L1317=4,Stundensätze!$D$21,"")))</f>
        <v>0</v>
      </c>
      <c r="AN1317" s="180">
        <f>IF(L1317=1,Stundensätze!$D$15,IF(L1317=2,Stundensätze!$D$19,IF(L1317=4,Stundensätze!$D$23,"")))</f>
        <v>0</v>
      </c>
      <c r="AO1317" s="180" t="e">
        <f t="shared" si="653"/>
        <v>#DIV/0!</v>
      </c>
      <c r="AP1317" s="180">
        <f t="shared" si="654"/>
        <v>0</v>
      </c>
      <c r="AQ1317" s="192" t="e">
        <f t="shared" si="655"/>
        <v>#DIV/0!</v>
      </c>
      <c r="AR1317" s="192" t="e">
        <f t="shared" si="656"/>
        <v>#DIV/0!</v>
      </c>
      <c r="AS1317" s="193" t="e">
        <f t="shared" si="657"/>
        <v>#DIV/0!</v>
      </c>
      <c r="AT1317" s="258" t="str">
        <f>IF(K1317=0,0,VLOOKUP(K1317,Kostenstellen!A:B,2,FALSE))</f>
        <v xml:space="preserve">Salinenklinik </v>
      </c>
      <c r="AU1317" s="68" t="str">
        <f t="shared" si="639"/>
        <v>B</v>
      </c>
      <c r="AV1317" s="68" t="str">
        <f t="shared" si="640"/>
        <v/>
      </c>
      <c r="AW1317" s="68">
        <f>IF(AF1317=0,0,VLOOKUP($H1317,Leistungszahlen!$A$11:$H$158,4,FALSE))</f>
        <v>0</v>
      </c>
      <c r="AX1317" s="68">
        <f>IF(AF1317=0,0,VLOOKUP($H1317,Leistungszahlen!$A$11:$H$158,5,FALSE))</f>
        <v>0</v>
      </c>
      <c r="AY1317" s="68">
        <f>IF(AG1317=0,0,VLOOKUP($H1317,Leistungszahlen!$A$11:$H$158,6,FALSE))</f>
        <v>0</v>
      </c>
      <c r="AZ1317" s="68">
        <f t="shared" si="641"/>
        <v>0</v>
      </c>
      <c r="BA1317" s="68">
        <f t="shared" si="642"/>
        <v>0</v>
      </c>
      <c r="BC1317" s="68">
        <f t="shared" si="658"/>
        <v>0</v>
      </c>
      <c r="BD1317" s="285"/>
    </row>
    <row r="1318" spans="1:56" s="68" customFormat="1">
      <c r="A1318" s="200"/>
      <c r="B1318" s="200"/>
      <c r="C1318" s="200" t="s">
        <v>420</v>
      </c>
      <c r="D1318" s="200" t="s">
        <v>199</v>
      </c>
      <c r="E1318" s="200" t="s">
        <v>352</v>
      </c>
      <c r="F1318" s="200" t="s">
        <v>1491</v>
      </c>
      <c r="G1318" s="200" t="s">
        <v>163</v>
      </c>
      <c r="H1318" s="201" t="s">
        <v>287</v>
      </c>
      <c r="I1318" s="202">
        <v>26.13</v>
      </c>
      <c r="J1318" s="200" t="s">
        <v>560</v>
      </c>
      <c r="K1318" s="176">
        <v>5</v>
      </c>
      <c r="L1318" s="176">
        <v>1</v>
      </c>
      <c r="M1318" s="176"/>
      <c r="N1318" s="286">
        <v>3</v>
      </c>
      <c r="O1318" s="286">
        <v>3</v>
      </c>
      <c r="P1318" s="176"/>
      <c r="Q1318" s="203">
        <f t="shared" si="634"/>
        <v>3</v>
      </c>
      <c r="R1318" s="203">
        <f t="shared" si="635"/>
        <v>3</v>
      </c>
      <c r="S1318" s="203">
        <f t="shared" si="636"/>
        <v>0</v>
      </c>
      <c r="T1318" s="203">
        <f t="shared" si="637"/>
        <v>0</v>
      </c>
      <c r="U1318" s="203">
        <f t="shared" si="638"/>
        <v>0</v>
      </c>
      <c r="V1318" s="175">
        <f>IF(Q1318&gt;0,VLOOKUP(Q1318,Jahresfaktoren!$A$11:$B$24,2,),0)</f>
        <v>152</v>
      </c>
      <c r="W1318" s="175">
        <f>IF(R1318&gt;0,VLOOKUP(R1318,Jahresfaktoren!$D$11:$E$24,2,),0)</f>
        <v>150</v>
      </c>
      <c r="X1318" s="175">
        <f>IF(S1318&gt;0,VLOOKUP(S1318,Jahresfaktoren!$A$28:$B$29,2,),0)</f>
        <v>0</v>
      </c>
      <c r="Y1318" s="175">
        <f>IF(T1318&gt;0,VLOOKUP(T1318,Jahresfaktoren!$A$28:$B$29,2,),0)</f>
        <v>0</v>
      </c>
      <c r="Z1318" s="175">
        <f>IF(U1318&gt;0,VLOOKUP(U1318,Jahresfaktoren!$A$32:$B$33,2,),)</f>
        <v>0</v>
      </c>
      <c r="AA1318" s="177">
        <f t="shared" si="648"/>
        <v>3971.7599999999998</v>
      </c>
      <c r="AB1318" s="177">
        <f t="shared" si="649"/>
        <v>3919.5</v>
      </c>
      <c r="AC1318" s="177" t="str">
        <f t="shared" si="650"/>
        <v/>
      </c>
      <c r="AD1318" s="177" t="str">
        <f t="shared" si="651"/>
        <v/>
      </c>
      <c r="AE1318" s="177" t="str">
        <f t="shared" si="652"/>
        <v/>
      </c>
      <c r="AF1318" s="178">
        <f>IF(Q1318&gt;0,VLOOKUP(H1318,Leistungszahlen!$A$11:$C$158,3,),0)</f>
        <v>0</v>
      </c>
      <c r="AG1318" s="178">
        <f>IF(R1318&gt;0,VLOOKUP(H1318,Leistungszahlen!$A$11:$F$158,6,),IF(T1318&gt;0,VLOOKUP(H1318,Leistungszahlen!$A$11:$F$158,6,),0))</f>
        <v>0</v>
      </c>
      <c r="AH1318" s="179" t="e">
        <f t="shared" si="643"/>
        <v>#DIV/0!</v>
      </c>
      <c r="AI1318" s="179" t="e">
        <f t="shared" si="644"/>
        <v>#DIV/0!</v>
      </c>
      <c r="AJ1318" s="179">
        <f t="shared" si="645"/>
        <v>0</v>
      </c>
      <c r="AK1318" s="179">
        <f t="shared" si="646"/>
        <v>0</v>
      </c>
      <c r="AL1318" s="179">
        <f t="shared" si="647"/>
        <v>0</v>
      </c>
      <c r="AM1318" s="180">
        <f>IF(L1318=1,Stundensätze!$D$13,IF(L1318=2,Stundensätze!$D$17,IF(L1318=4,Stundensätze!$D$21,"")))</f>
        <v>0</v>
      </c>
      <c r="AN1318" s="180">
        <f>IF(L1318=1,Stundensätze!$D$15,IF(L1318=2,Stundensätze!$D$19,IF(L1318=4,Stundensätze!$D$23,"")))</f>
        <v>0</v>
      </c>
      <c r="AO1318" s="180" t="e">
        <f t="shared" si="653"/>
        <v>#DIV/0!</v>
      </c>
      <c r="AP1318" s="180">
        <f t="shared" si="654"/>
        <v>0</v>
      </c>
      <c r="AQ1318" s="192" t="e">
        <f t="shared" si="655"/>
        <v>#DIV/0!</v>
      </c>
      <c r="AR1318" s="192" t="e">
        <f t="shared" si="656"/>
        <v>#DIV/0!</v>
      </c>
      <c r="AS1318" s="193" t="e">
        <f t="shared" si="657"/>
        <v>#DIV/0!</v>
      </c>
      <c r="AT1318" s="258" t="str">
        <f>IF(K1318=0,0,VLOOKUP(K1318,Kostenstellen!A:B,2,FALSE))</f>
        <v xml:space="preserve">Salinenklinik </v>
      </c>
      <c r="AU1318" s="68" t="str">
        <f t="shared" si="639"/>
        <v>A1</v>
      </c>
      <c r="AV1318" s="68" t="str">
        <f t="shared" si="640"/>
        <v>A1</v>
      </c>
      <c r="AW1318" s="68">
        <f>IF(AF1318=0,0,VLOOKUP($H1318,Leistungszahlen!$A$11:$H$158,4,FALSE))</f>
        <v>0</v>
      </c>
      <c r="AX1318" s="68">
        <f>IF(AF1318=0,0,VLOOKUP($H1318,Leistungszahlen!$A$11:$H$158,5,FALSE))</f>
        <v>0</v>
      </c>
      <c r="AY1318" s="68">
        <f>IF(AG1318=0,0,VLOOKUP($H1318,Leistungszahlen!$A$11:$H$158,6,FALSE))</f>
        <v>0</v>
      </c>
      <c r="AZ1318" s="68">
        <f t="shared" si="641"/>
        <v>0</v>
      </c>
      <c r="BA1318" s="68">
        <f t="shared" si="642"/>
        <v>0</v>
      </c>
      <c r="BC1318" s="68">
        <f t="shared" si="658"/>
        <v>0</v>
      </c>
      <c r="BD1318" s="285"/>
    </row>
    <row r="1319" spans="1:56" s="68" customFormat="1">
      <c r="A1319" s="200"/>
      <c r="B1319" s="200"/>
      <c r="C1319" s="200" t="s">
        <v>420</v>
      </c>
      <c r="D1319" s="200" t="s">
        <v>199</v>
      </c>
      <c r="E1319" s="200" t="s">
        <v>352</v>
      </c>
      <c r="F1319" s="200" t="s">
        <v>1491</v>
      </c>
      <c r="G1319" s="200" t="s">
        <v>251</v>
      </c>
      <c r="H1319" s="201" t="s">
        <v>200</v>
      </c>
      <c r="I1319" s="202">
        <v>5.41</v>
      </c>
      <c r="J1319" s="200" t="s">
        <v>778</v>
      </c>
      <c r="K1319" s="176">
        <v>5</v>
      </c>
      <c r="L1319" s="176">
        <v>1</v>
      </c>
      <c r="M1319" s="176"/>
      <c r="N1319" s="286">
        <v>6</v>
      </c>
      <c r="O1319" s="286"/>
      <c r="P1319" s="176"/>
      <c r="Q1319" s="203">
        <f t="shared" si="634"/>
        <v>6</v>
      </c>
      <c r="R1319" s="203">
        <f t="shared" si="635"/>
        <v>0</v>
      </c>
      <c r="S1319" s="203">
        <f t="shared" si="636"/>
        <v>0</v>
      </c>
      <c r="T1319" s="203">
        <f t="shared" si="637"/>
        <v>0</v>
      </c>
      <c r="U1319" s="203">
        <f t="shared" si="638"/>
        <v>0</v>
      </c>
      <c r="V1319" s="175">
        <f>IF(Q1319&gt;0,VLOOKUP(Q1319,Jahresfaktoren!$A$11:$B$24,2,),0)</f>
        <v>302</v>
      </c>
      <c r="W1319" s="175">
        <f>IF(R1319&gt;0,VLOOKUP(R1319,Jahresfaktoren!$D$11:$E$24,2,),0)</f>
        <v>0</v>
      </c>
      <c r="X1319" s="175">
        <f>IF(S1319&gt;0,VLOOKUP(S1319,Jahresfaktoren!$A$28:$B$29,2,),0)</f>
        <v>0</v>
      </c>
      <c r="Y1319" s="175">
        <f>IF(T1319&gt;0,VLOOKUP(T1319,Jahresfaktoren!$A$28:$B$29,2,),0)</f>
        <v>0</v>
      </c>
      <c r="Z1319" s="175">
        <f>IF(U1319&gt;0,VLOOKUP(U1319,Jahresfaktoren!$A$32:$B$33,2,),)</f>
        <v>0</v>
      </c>
      <c r="AA1319" s="177">
        <f t="shared" si="648"/>
        <v>1633.82</v>
      </c>
      <c r="AB1319" s="177" t="str">
        <f t="shared" si="649"/>
        <v/>
      </c>
      <c r="AC1319" s="177" t="str">
        <f t="shared" si="650"/>
        <v/>
      </c>
      <c r="AD1319" s="177" t="str">
        <f t="shared" si="651"/>
        <v/>
      </c>
      <c r="AE1319" s="177" t="str">
        <f t="shared" si="652"/>
        <v/>
      </c>
      <c r="AF1319" s="178">
        <f>IF(Q1319&gt;0,VLOOKUP(H1319,Leistungszahlen!$A$11:$C$158,3,),0)</f>
        <v>0</v>
      </c>
      <c r="AG1319" s="178">
        <f>IF(R1319&gt;0,VLOOKUP(H1319,Leistungszahlen!$A$11:$F$158,6,),IF(T1319&gt;0,VLOOKUP(H1319,Leistungszahlen!$A$11:$F$158,6,),0))</f>
        <v>0</v>
      </c>
      <c r="AH1319" s="179" t="e">
        <f t="shared" si="643"/>
        <v>#DIV/0!</v>
      </c>
      <c r="AI1319" s="179">
        <f t="shared" si="644"/>
        <v>0</v>
      </c>
      <c r="AJ1319" s="179">
        <f t="shared" si="645"/>
        <v>0</v>
      </c>
      <c r="AK1319" s="179">
        <f t="shared" si="646"/>
        <v>0</v>
      </c>
      <c r="AL1319" s="179">
        <f t="shared" si="647"/>
        <v>0</v>
      </c>
      <c r="AM1319" s="180">
        <f>IF(L1319=1,Stundensätze!$D$13,IF(L1319=2,Stundensätze!$D$17,IF(L1319=4,Stundensätze!$D$21,"")))</f>
        <v>0</v>
      </c>
      <c r="AN1319" s="180">
        <f>IF(L1319=1,Stundensätze!$D$15,IF(L1319=2,Stundensätze!$D$19,IF(L1319=4,Stundensätze!$D$23,"")))</f>
        <v>0</v>
      </c>
      <c r="AO1319" s="180" t="e">
        <f t="shared" si="653"/>
        <v>#DIV/0!</v>
      </c>
      <c r="AP1319" s="180">
        <f t="shared" si="654"/>
        <v>0</v>
      </c>
      <c r="AQ1319" s="192" t="e">
        <f t="shared" si="655"/>
        <v>#DIV/0!</v>
      </c>
      <c r="AR1319" s="192" t="e">
        <f t="shared" si="656"/>
        <v>#DIV/0!</v>
      </c>
      <c r="AS1319" s="193" t="e">
        <f t="shared" si="657"/>
        <v>#DIV/0!</v>
      </c>
      <c r="AT1319" s="258" t="str">
        <f>IF(K1319=0,0,VLOOKUP(K1319,Kostenstellen!A:B,2,FALSE))</f>
        <v xml:space="preserve">Salinenklinik </v>
      </c>
      <c r="AU1319" s="68" t="str">
        <f t="shared" si="639"/>
        <v>B</v>
      </c>
      <c r="AV1319" s="68" t="str">
        <f t="shared" si="640"/>
        <v/>
      </c>
      <c r="AW1319" s="68">
        <f>IF(AF1319=0,0,VLOOKUP($H1319,Leistungszahlen!$A$11:$H$158,4,FALSE))</f>
        <v>0</v>
      </c>
      <c r="AX1319" s="68">
        <f>IF(AF1319=0,0,VLOOKUP($H1319,Leistungszahlen!$A$11:$H$158,5,FALSE))</f>
        <v>0</v>
      </c>
      <c r="AY1319" s="68">
        <f>IF(AG1319=0,0,VLOOKUP($H1319,Leistungszahlen!$A$11:$H$158,6,FALSE))</f>
        <v>0</v>
      </c>
      <c r="AZ1319" s="68">
        <f t="shared" si="641"/>
        <v>0</v>
      </c>
      <c r="BA1319" s="68">
        <f t="shared" si="642"/>
        <v>0</v>
      </c>
      <c r="BC1319" s="68">
        <f t="shared" si="658"/>
        <v>0</v>
      </c>
      <c r="BD1319" s="285"/>
    </row>
    <row r="1320" spans="1:56" s="68" customFormat="1">
      <c r="A1320" s="200"/>
      <c r="B1320" s="200"/>
      <c r="C1320" s="200" t="s">
        <v>420</v>
      </c>
      <c r="D1320" s="200" t="s">
        <v>199</v>
      </c>
      <c r="E1320" s="200" t="s">
        <v>352</v>
      </c>
      <c r="F1320" s="200" t="s">
        <v>1492</v>
      </c>
      <c r="G1320" s="200" t="s">
        <v>163</v>
      </c>
      <c r="H1320" s="201" t="s">
        <v>287</v>
      </c>
      <c r="I1320" s="202">
        <v>21.55</v>
      </c>
      <c r="J1320" s="200" t="s">
        <v>560</v>
      </c>
      <c r="K1320" s="176">
        <v>5</v>
      </c>
      <c r="L1320" s="176">
        <v>1</v>
      </c>
      <c r="M1320" s="176"/>
      <c r="N1320" s="286">
        <v>3</v>
      </c>
      <c r="O1320" s="286">
        <v>3</v>
      </c>
      <c r="P1320" s="176"/>
      <c r="Q1320" s="203">
        <f t="shared" si="634"/>
        <v>3</v>
      </c>
      <c r="R1320" s="203">
        <f t="shared" si="635"/>
        <v>3</v>
      </c>
      <c r="S1320" s="203">
        <f t="shared" si="636"/>
        <v>0</v>
      </c>
      <c r="T1320" s="203">
        <f t="shared" si="637"/>
        <v>0</v>
      </c>
      <c r="U1320" s="203">
        <f t="shared" si="638"/>
        <v>0</v>
      </c>
      <c r="V1320" s="175">
        <f>IF(Q1320&gt;0,VLOOKUP(Q1320,Jahresfaktoren!$A$11:$B$24,2,),0)</f>
        <v>152</v>
      </c>
      <c r="W1320" s="175">
        <f>IF(R1320&gt;0,VLOOKUP(R1320,Jahresfaktoren!$D$11:$E$24,2,),0)</f>
        <v>150</v>
      </c>
      <c r="X1320" s="175">
        <f>IF(S1320&gt;0,VLOOKUP(S1320,Jahresfaktoren!$A$28:$B$29,2,),0)</f>
        <v>0</v>
      </c>
      <c r="Y1320" s="175">
        <f>IF(T1320&gt;0,VLOOKUP(T1320,Jahresfaktoren!$A$28:$B$29,2,),0)</f>
        <v>0</v>
      </c>
      <c r="Z1320" s="175">
        <f>IF(U1320&gt;0,VLOOKUP(U1320,Jahresfaktoren!$A$32:$B$33,2,),)</f>
        <v>0</v>
      </c>
      <c r="AA1320" s="177">
        <f t="shared" si="648"/>
        <v>3275.6</v>
      </c>
      <c r="AB1320" s="177">
        <f t="shared" si="649"/>
        <v>3232.5</v>
      </c>
      <c r="AC1320" s="177" t="str">
        <f t="shared" si="650"/>
        <v/>
      </c>
      <c r="AD1320" s="177" t="str">
        <f t="shared" si="651"/>
        <v/>
      </c>
      <c r="AE1320" s="177" t="str">
        <f t="shared" si="652"/>
        <v/>
      </c>
      <c r="AF1320" s="178">
        <f>IF(Q1320&gt;0,VLOOKUP(H1320,Leistungszahlen!$A$11:$C$158,3,),0)</f>
        <v>0</v>
      </c>
      <c r="AG1320" s="178">
        <f>IF(R1320&gt;0,VLOOKUP(H1320,Leistungszahlen!$A$11:$F$158,6,),IF(T1320&gt;0,VLOOKUP(H1320,Leistungszahlen!$A$11:$F$158,6,),0))</f>
        <v>0</v>
      </c>
      <c r="AH1320" s="179" t="e">
        <f t="shared" si="643"/>
        <v>#DIV/0!</v>
      </c>
      <c r="AI1320" s="179" t="e">
        <f t="shared" si="644"/>
        <v>#DIV/0!</v>
      </c>
      <c r="AJ1320" s="179">
        <f t="shared" si="645"/>
        <v>0</v>
      </c>
      <c r="AK1320" s="179">
        <f t="shared" si="646"/>
        <v>0</v>
      </c>
      <c r="AL1320" s="179">
        <f t="shared" si="647"/>
        <v>0</v>
      </c>
      <c r="AM1320" s="180">
        <f>IF(L1320=1,Stundensätze!$D$13,IF(L1320=2,Stundensätze!$D$17,IF(L1320=4,Stundensätze!$D$21,"")))</f>
        <v>0</v>
      </c>
      <c r="AN1320" s="180">
        <f>IF(L1320=1,Stundensätze!$D$15,IF(L1320=2,Stundensätze!$D$19,IF(L1320=4,Stundensätze!$D$23,"")))</f>
        <v>0</v>
      </c>
      <c r="AO1320" s="180" t="e">
        <f t="shared" si="653"/>
        <v>#DIV/0!</v>
      </c>
      <c r="AP1320" s="180">
        <f t="shared" si="654"/>
        <v>0</v>
      </c>
      <c r="AQ1320" s="192" t="e">
        <f t="shared" si="655"/>
        <v>#DIV/0!</v>
      </c>
      <c r="AR1320" s="192" t="e">
        <f t="shared" si="656"/>
        <v>#DIV/0!</v>
      </c>
      <c r="AS1320" s="193" t="e">
        <f t="shared" si="657"/>
        <v>#DIV/0!</v>
      </c>
      <c r="AT1320" s="258" t="str">
        <f>IF(K1320=0,0,VLOOKUP(K1320,Kostenstellen!A:B,2,FALSE))</f>
        <v xml:space="preserve">Salinenklinik </v>
      </c>
      <c r="AU1320" s="68" t="str">
        <f t="shared" si="639"/>
        <v>A1</v>
      </c>
      <c r="AV1320" s="68" t="str">
        <f t="shared" si="640"/>
        <v>A1</v>
      </c>
      <c r="AW1320" s="68">
        <f>IF(AF1320=0,0,VLOOKUP($H1320,Leistungszahlen!$A$11:$H$158,4,FALSE))</f>
        <v>0</v>
      </c>
      <c r="AX1320" s="68">
        <f>IF(AF1320=0,0,VLOOKUP($H1320,Leistungszahlen!$A$11:$H$158,5,FALSE))</f>
        <v>0</v>
      </c>
      <c r="AY1320" s="68">
        <f>IF(AG1320=0,0,VLOOKUP($H1320,Leistungszahlen!$A$11:$H$158,6,FALSE))</f>
        <v>0</v>
      </c>
      <c r="AZ1320" s="68">
        <f t="shared" si="641"/>
        <v>0</v>
      </c>
      <c r="BA1320" s="68">
        <f t="shared" si="642"/>
        <v>0</v>
      </c>
      <c r="BC1320" s="68">
        <f t="shared" si="658"/>
        <v>0</v>
      </c>
      <c r="BD1320" s="285"/>
    </row>
    <row r="1321" spans="1:56" s="68" customFormat="1">
      <c r="A1321" s="200"/>
      <c r="B1321" s="200"/>
      <c r="C1321" s="200" t="s">
        <v>420</v>
      </c>
      <c r="D1321" s="200" t="s">
        <v>199</v>
      </c>
      <c r="E1321" s="200" t="s">
        <v>352</v>
      </c>
      <c r="F1321" s="200" t="s">
        <v>1492</v>
      </c>
      <c r="G1321" s="200" t="s">
        <v>251</v>
      </c>
      <c r="H1321" s="201" t="s">
        <v>200</v>
      </c>
      <c r="I1321" s="202">
        <v>5.32</v>
      </c>
      <c r="J1321" s="200" t="s">
        <v>778</v>
      </c>
      <c r="K1321" s="176">
        <v>5</v>
      </c>
      <c r="L1321" s="176">
        <v>1</v>
      </c>
      <c r="M1321" s="176"/>
      <c r="N1321" s="286">
        <v>6</v>
      </c>
      <c r="O1321" s="286"/>
      <c r="P1321" s="176"/>
      <c r="Q1321" s="203">
        <f t="shared" si="634"/>
        <v>6</v>
      </c>
      <c r="R1321" s="203">
        <f t="shared" si="635"/>
        <v>0</v>
      </c>
      <c r="S1321" s="203">
        <f t="shared" si="636"/>
        <v>0</v>
      </c>
      <c r="T1321" s="203">
        <f t="shared" si="637"/>
        <v>0</v>
      </c>
      <c r="U1321" s="203">
        <f t="shared" si="638"/>
        <v>0</v>
      </c>
      <c r="V1321" s="175">
        <f>IF(Q1321&gt;0,VLOOKUP(Q1321,Jahresfaktoren!$A$11:$B$24,2,),0)</f>
        <v>302</v>
      </c>
      <c r="W1321" s="175">
        <f>IF(R1321&gt;0,VLOOKUP(R1321,Jahresfaktoren!$D$11:$E$24,2,),0)</f>
        <v>0</v>
      </c>
      <c r="X1321" s="175">
        <f>IF(S1321&gt;0,VLOOKUP(S1321,Jahresfaktoren!$A$28:$B$29,2,),0)</f>
        <v>0</v>
      </c>
      <c r="Y1321" s="175">
        <f>IF(T1321&gt;0,VLOOKUP(T1321,Jahresfaktoren!$A$28:$B$29,2,),0)</f>
        <v>0</v>
      </c>
      <c r="Z1321" s="175">
        <f>IF(U1321&gt;0,VLOOKUP(U1321,Jahresfaktoren!$A$32:$B$33,2,),)</f>
        <v>0</v>
      </c>
      <c r="AA1321" s="177">
        <f t="shared" si="648"/>
        <v>1606.64</v>
      </c>
      <c r="AB1321" s="177" t="str">
        <f t="shared" si="649"/>
        <v/>
      </c>
      <c r="AC1321" s="177" t="str">
        <f t="shared" si="650"/>
        <v/>
      </c>
      <c r="AD1321" s="177" t="str">
        <f t="shared" si="651"/>
        <v/>
      </c>
      <c r="AE1321" s="177" t="str">
        <f t="shared" si="652"/>
        <v/>
      </c>
      <c r="AF1321" s="178">
        <f>IF(Q1321&gt;0,VLOOKUP(H1321,Leistungszahlen!$A$11:$C$158,3,),0)</f>
        <v>0</v>
      </c>
      <c r="AG1321" s="178">
        <f>IF(R1321&gt;0,VLOOKUP(H1321,Leistungszahlen!$A$11:$F$158,6,),IF(T1321&gt;0,VLOOKUP(H1321,Leistungszahlen!$A$11:$F$158,6,),0))</f>
        <v>0</v>
      </c>
      <c r="AH1321" s="179" t="e">
        <f t="shared" si="643"/>
        <v>#DIV/0!</v>
      </c>
      <c r="AI1321" s="179">
        <f t="shared" si="644"/>
        <v>0</v>
      </c>
      <c r="AJ1321" s="179">
        <f t="shared" si="645"/>
        <v>0</v>
      </c>
      <c r="AK1321" s="179">
        <f t="shared" si="646"/>
        <v>0</v>
      </c>
      <c r="AL1321" s="179">
        <f t="shared" si="647"/>
        <v>0</v>
      </c>
      <c r="AM1321" s="180">
        <f>IF(L1321=1,Stundensätze!$D$13,IF(L1321=2,Stundensätze!$D$17,IF(L1321=4,Stundensätze!$D$21,"")))</f>
        <v>0</v>
      </c>
      <c r="AN1321" s="180">
        <f>IF(L1321=1,Stundensätze!$D$15,IF(L1321=2,Stundensätze!$D$19,IF(L1321=4,Stundensätze!$D$23,"")))</f>
        <v>0</v>
      </c>
      <c r="AO1321" s="180" t="e">
        <f t="shared" si="653"/>
        <v>#DIV/0!</v>
      </c>
      <c r="AP1321" s="180">
        <f t="shared" si="654"/>
        <v>0</v>
      </c>
      <c r="AQ1321" s="192" t="e">
        <f t="shared" si="655"/>
        <v>#DIV/0!</v>
      </c>
      <c r="AR1321" s="192" t="e">
        <f t="shared" si="656"/>
        <v>#DIV/0!</v>
      </c>
      <c r="AS1321" s="193" t="e">
        <f t="shared" si="657"/>
        <v>#DIV/0!</v>
      </c>
      <c r="AT1321" s="258" t="str">
        <f>IF(K1321=0,0,VLOOKUP(K1321,Kostenstellen!A:B,2,FALSE))</f>
        <v xml:space="preserve">Salinenklinik </v>
      </c>
      <c r="AU1321" s="68" t="str">
        <f t="shared" si="639"/>
        <v>B</v>
      </c>
      <c r="AV1321" s="68" t="str">
        <f t="shared" si="640"/>
        <v/>
      </c>
      <c r="AW1321" s="68">
        <f>IF(AF1321=0,0,VLOOKUP($H1321,Leistungszahlen!$A$11:$H$158,4,FALSE))</f>
        <v>0</v>
      </c>
      <c r="AX1321" s="68">
        <f>IF(AF1321=0,0,VLOOKUP($H1321,Leistungszahlen!$A$11:$H$158,5,FALSE))</f>
        <v>0</v>
      </c>
      <c r="AY1321" s="68">
        <f>IF(AG1321=0,0,VLOOKUP($H1321,Leistungszahlen!$A$11:$H$158,6,FALSE))</f>
        <v>0</v>
      </c>
      <c r="AZ1321" s="68">
        <f t="shared" si="641"/>
        <v>0</v>
      </c>
      <c r="BA1321" s="68">
        <f t="shared" si="642"/>
        <v>0</v>
      </c>
      <c r="BC1321" s="68">
        <f t="shared" si="658"/>
        <v>0</v>
      </c>
      <c r="BD1321" s="285"/>
    </row>
    <row r="1322" spans="1:56" s="68" customFormat="1">
      <c r="A1322" s="200"/>
      <c r="B1322" s="200"/>
      <c r="C1322" s="200" t="s">
        <v>420</v>
      </c>
      <c r="D1322" s="200" t="s">
        <v>199</v>
      </c>
      <c r="E1322" s="200" t="s">
        <v>352</v>
      </c>
      <c r="F1322" s="200" t="s">
        <v>1493</v>
      </c>
      <c r="G1322" s="200" t="s">
        <v>163</v>
      </c>
      <c r="H1322" s="201" t="s">
        <v>287</v>
      </c>
      <c r="I1322" s="202">
        <v>21.55</v>
      </c>
      <c r="J1322" s="200" t="s">
        <v>560</v>
      </c>
      <c r="K1322" s="176">
        <v>5</v>
      </c>
      <c r="L1322" s="176">
        <v>1</v>
      </c>
      <c r="M1322" s="176"/>
      <c r="N1322" s="286">
        <v>3</v>
      </c>
      <c r="O1322" s="286">
        <v>3</v>
      </c>
      <c r="P1322" s="176"/>
      <c r="Q1322" s="203">
        <f t="shared" si="634"/>
        <v>3</v>
      </c>
      <c r="R1322" s="203">
        <f t="shared" si="635"/>
        <v>3</v>
      </c>
      <c r="S1322" s="203">
        <f t="shared" si="636"/>
        <v>0</v>
      </c>
      <c r="T1322" s="203">
        <f t="shared" si="637"/>
        <v>0</v>
      </c>
      <c r="U1322" s="203">
        <f t="shared" si="638"/>
        <v>0</v>
      </c>
      <c r="V1322" s="175">
        <f>IF(Q1322&gt;0,VLOOKUP(Q1322,Jahresfaktoren!$A$11:$B$24,2,),0)</f>
        <v>152</v>
      </c>
      <c r="W1322" s="175">
        <f>IF(R1322&gt;0,VLOOKUP(R1322,Jahresfaktoren!$D$11:$E$24,2,),0)</f>
        <v>150</v>
      </c>
      <c r="X1322" s="175">
        <f>IF(S1322&gt;0,VLOOKUP(S1322,Jahresfaktoren!$A$28:$B$29,2,),0)</f>
        <v>0</v>
      </c>
      <c r="Y1322" s="175">
        <f>IF(T1322&gt;0,VLOOKUP(T1322,Jahresfaktoren!$A$28:$B$29,2,),0)</f>
        <v>0</v>
      </c>
      <c r="Z1322" s="175">
        <f>IF(U1322&gt;0,VLOOKUP(U1322,Jahresfaktoren!$A$32:$B$33,2,),)</f>
        <v>0</v>
      </c>
      <c r="AA1322" s="177">
        <f t="shared" si="648"/>
        <v>3275.6</v>
      </c>
      <c r="AB1322" s="177">
        <f t="shared" si="649"/>
        <v>3232.5</v>
      </c>
      <c r="AC1322" s="177" t="str">
        <f t="shared" si="650"/>
        <v/>
      </c>
      <c r="AD1322" s="177" t="str">
        <f t="shared" si="651"/>
        <v/>
      </c>
      <c r="AE1322" s="177" t="str">
        <f t="shared" si="652"/>
        <v/>
      </c>
      <c r="AF1322" s="178">
        <f>IF(Q1322&gt;0,VLOOKUP(H1322,Leistungszahlen!$A$11:$C$158,3,),0)</f>
        <v>0</v>
      </c>
      <c r="AG1322" s="178">
        <f>IF(R1322&gt;0,VLOOKUP(H1322,Leistungszahlen!$A$11:$F$158,6,),IF(T1322&gt;0,VLOOKUP(H1322,Leistungszahlen!$A$11:$F$158,6,),0))</f>
        <v>0</v>
      </c>
      <c r="AH1322" s="179" t="e">
        <f t="shared" si="643"/>
        <v>#DIV/0!</v>
      </c>
      <c r="AI1322" s="179" t="e">
        <f t="shared" si="644"/>
        <v>#DIV/0!</v>
      </c>
      <c r="AJ1322" s="179">
        <f t="shared" si="645"/>
        <v>0</v>
      </c>
      <c r="AK1322" s="179">
        <f t="shared" si="646"/>
        <v>0</v>
      </c>
      <c r="AL1322" s="179">
        <f t="shared" si="647"/>
        <v>0</v>
      </c>
      <c r="AM1322" s="180">
        <f>IF(L1322=1,Stundensätze!$D$13,IF(L1322=2,Stundensätze!$D$17,IF(L1322=4,Stundensätze!$D$21,"")))</f>
        <v>0</v>
      </c>
      <c r="AN1322" s="180">
        <f>IF(L1322=1,Stundensätze!$D$15,IF(L1322=2,Stundensätze!$D$19,IF(L1322=4,Stundensätze!$D$23,"")))</f>
        <v>0</v>
      </c>
      <c r="AO1322" s="180" t="e">
        <f t="shared" si="653"/>
        <v>#DIV/0!</v>
      </c>
      <c r="AP1322" s="180">
        <f t="shared" si="654"/>
        <v>0</v>
      </c>
      <c r="AQ1322" s="192" t="e">
        <f t="shared" si="655"/>
        <v>#DIV/0!</v>
      </c>
      <c r="AR1322" s="192" t="e">
        <f t="shared" si="656"/>
        <v>#DIV/0!</v>
      </c>
      <c r="AS1322" s="193" t="e">
        <f t="shared" si="657"/>
        <v>#DIV/0!</v>
      </c>
      <c r="AT1322" s="258" t="str">
        <f>IF(K1322=0,0,VLOOKUP(K1322,Kostenstellen!A:B,2,FALSE))</f>
        <v xml:space="preserve">Salinenklinik </v>
      </c>
      <c r="AU1322" s="68" t="str">
        <f t="shared" si="639"/>
        <v>A1</v>
      </c>
      <c r="AV1322" s="68" t="str">
        <f t="shared" si="640"/>
        <v>A1</v>
      </c>
      <c r="AW1322" s="68">
        <f>IF(AF1322=0,0,VLOOKUP($H1322,Leistungszahlen!$A$11:$H$158,4,FALSE))</f>
        <v>0</v>
      </c>
      <c r="AX1322" s="68">
        <f>IF(AF1322=0,0,VLOOKUP($H1322,Leistungszahlen!$A$11:$H$158,5,FALSE))</f>
        <v>0</v>
      </c>
      <c r="AY1322" s="68">
        <f>IF(AG1322=0,0,VLOOKUP($H1322,Leistungszahlen!$A$11:$H$158,6,FALSE))</f>
        <v>0</v>
      </c>
      <c r="AZ1322" s="68">
        <f t="shared" si="641"/>
        <v>0</v>
      </c>
      <c r="BA1322" s="68">
        <f t="shared" si="642"/>
        <v>0</v>
      </c>
      <c r="BC1322" s="68">
        <f t="shared" si="658"/>
        <v>0</v>
      </c>
      <c r="BD1322" s="285"/>
    </row>
    <row r="1323" spans="1:56" s="68" customFormat="1">
      <c r="A1323" s="200"/>
      <c r="B1323" s="200"/>
      <c r="C1323" s="200" t="s">
        <v>420</v>
      </c>
      <c r="D1323" s="200" t="s">
        <v>199</v>
      </c>
      <c r="E1323" s="200" t="s">
        <v>352</v>
      </c>
      <c r="F1323" s="200" t="s">
        <v>1493</v>
      </c>
      <c r="G1323" s="200" t="s">
        <v>251</v>
      </c>
      <c r="H1323" s="201" t="s">
        <v>200</v>
      </c>
      <c r="I1323" s="202">
        <v>5.32</v>
      </c>
      <c r="J1323" s="200" t="s">
        <v>778</v>
      </c>
      <c r="K1323" s="176">
        <v>5</v>
      </c>
      <c r="L1323" s="176">
        <v>1</v>
      </c>
      <c r="M1323" s="176"/>
      <c r="N1323" s="286">
        <v>6</v>
      </c>
      <c r="O1323" s="286"/>
      <c r="P1323" s="176"/>
      <c r="Q1323" s="203">
        <f t="shared" si="634"/>
        <v>6</v>
      </c>
      <c r="R1323" s="203">
        <f t="shared" si="635"/>
        <v>0</v>
      </c>
      <c r="S1323" s="203">
        <f t="shared" si="636"/>
        <v>0</v>
      </c>
      <c r="T1323" s="203">
        <f t="shared" si="637"/>
        <v>0</v>
      </c>
      <c r="U1323" s="203">
        <f t="shared" si="638"/>
        <v>0</v>
      </c>
      <c r="V1323" s="175">
        <f>IF(Q1323&gt;0,VLOOKUP(Q1323,Jahresfaktoren!$A$11:$B$24,2,),0)</f>
        <v>302</v>
      </c>
      <c r="W1323" s="175">
        <f>IF(R1323&gt;0,VLOOKUP(R1323,Jahresfaktoren!$D$11:$E$24,2,),0)</f>
        <v>0</v>
      </c>
      <c r="X1323" s="175">
        <f>IF(S1323&gt;0,VLOOKUP(S1323,Jahresfaktoren!$A$28:$B$29,2,),0)</f>
        <v>0</v>
      </c>
      <c r="Y1323" s="175">
        <f>IF(T1323&gt;0,VLOOKUP(T1323,Jahresfaktoren!$A$28:$B$29,2,),0)</f>
        <v>0</v>
      </c>
      <c r="Z1323" s="175">
        <f>IF(U1323&gt;0,VLOOKUP(U1323,Jahresfaktoren!$A$32:$B$33,2,),)</f>
        <v>0</v>
      </c>
      <c r="AA1323" s="177">
        <f t="shared" si="648"/>
        <v>1606.64</v>
      </c>
      <c r="AB1323" s="177" t="str">
        <f t="shared" si="649"/>
        <v/>
      </c>
      <c r="AC1323" s="177" t="str">
        <f t="shared" si="650"/>
        <v/>
      </c>
      <c r="AD1323" s="177" t="str">
        <f t="shared" si="651"/>
        <v/>
      </c>
      <c r="AE1323" s="177" t="str">
        <f t="shared" si="652"/>
        <v/>
      </c>
      <c r="AF1323" s="178">
        <f>IF(Q1323&gt;0,VLOOKUP(H1323,Leistungszahlen!$A$11:$C$158,3,),0)</f>
        <v>0</v>
      </c>
      <c r="AG1323" s="178">
        <f>IF(R1323&gt;0,VLOOKUP(H1323,Leistungszahlen!$A$11:$F$158,6,),IF(T1323&gt;0,VLOOKUP(H1323,Leistungszahlen!$A$11:$F$158,6,),0))</f>
        <v>0</v>
      </c>
      <c r="AH1323" s="179" t="e">
        <f t="shared" si="643"/>
        <v>#DIV/0!</v>
      </c>
      <c r="AI1323" s="179">
        <f t="shared" si="644"/>
        <v>0</v>
      </c>
      <c r="AJ1323" s="179">
        <f t="shared" si="645"/>
        <v>0</v>
      </c>
      <c r="AK1323" s="179">
        <f t="shared" si="646"/>
        <v>0</v>
      </c>
      <c r="AL1323" s="179">
        <f t="shared" si="647"/>
        <v>0</v>
      </c>
      <c r="AM1323" s="180">
        <f>IF(L1323=1,Stundensätze!$D$13,IF(L1323=2,Stundensätze!$D$17,IF(L1323=4,Stundensätze!$D$21,"")))</f>
        <v>0</v>
      </c>
      <c r="AN1323" s="180">
        <f>IF(L1323=1,Stundensätze!$D$15,IF(L1323=2,Stundensätze!$D$19,IF(L1323=4,Stundensätze!$D$23,"")))</f>
        <v>0</v>
      </c>
      <c r="AO1323" s="180" t="e">
        <f t="shared" si="653"/>
        <v>#DIV/0!</v>
      </c>
      <c r="AP1323" s="180">
        <f t="shared" si="654"/>
        <v>0</v>
      </c>
      <c r="AQ1323" s="192" t="e">
        <f t="shared" si="655"/>
        <v>#DIV/0!</v>
      </c>
      <c r="AR1323" s="192" t="e">
        <f t="shared" si="656"/>
        <v>#DIV/0!</v>
      </c>
      <c r="AS1323" s="193" t="e">
        <f t="shared" si="657"/>
        <v>#DIV/0!</v>
      </c>
      <c r="AT1323" s="258" t="str">
        <f>IF(K1323=0,0,VLOOKUP(K1323,Kostenstellen!A:B,2,FALSE))</f>
        <v xml:space="preserve">Salinenklinik </v>
      </c>
      <c r="AU1323" s="68" t="str">
        <f t="shared" si="639"/>
        <v>B</v>
      </c>
      <c r="AV1323" s="68" t="str">
        <f t="shared" si="640"/>
        <v/>
      </c>
      <c r="AW1323" s="68">
        <f>IF(AF1323=0,0,VLOOKUP($H1323,Leistungszahlen!$A$11:$H$158,4,FALSE))</f>
        <v>0</v>
      </c>
      <c r="AX1323" s="68">
        <f>IF(AF1323=0,0,VLOOKUP($H1323,Leistungszahlen!$A$11:$H$158,5,FALSE))</f>
        <v>0</v>
      </c>
      <c r="AY1323" s="68">
        <f>IF(AG1323=0,0,VLOOKUP($H1323,Leistungszahlen!$A$11:$H$158,6,FALSE))</f>
        <v>0</v>
      </c>
      <c r="AZ1323" s="68">
        <f t="shared" si="641"/>
        <v>0</v>
      </c>
      <c r="BA1323" s="68">
        <f t="shared" si="642"/>
        <v>0</v>
      </c>
      <c r="BC1323" s="68">
        <f t="shared" si="658"/>
        <v>0</v>
      </c>
      <c r="BD1323" s="285"/>
    </row>
    <row r="1324" spans="1:56" s="68" customFormat="1">
      <c r="A1324" s="200"/>
      <c r="B1324" s="200"/>
      <c r="C1324" s="200" t="s">
        <v>420</v>
      </c>
      <c r="D1324" s="200" t="s">
        <v>199</v>
      </c>
      <c r="E1324" s="200" t="s">
        <v>352</v>
      </c>
      <c r="F1324" s="200" t="s">
        <v>1494</v>
      </c>
      <c r="G1324" s="200" t="s">
        <v>163</v>
      </c>
      <c r="H1324" s="201" t="s">
        <v>287</v>
      </c>
      <c r="I1324" s="202">
        <v>21.55</v>
      </c>
      <c r="J1324" s="200" t="s">
        <v>560</v>
      </c>
      <c r="K1324" s="176">
        <v>5</v>
      </c>
      <c r="L1324" s="176">
        <v>1</v>
      </c>
      <c r="M1324" s="176"/>
      <c r="N1324" s="286">
        <v>3</v>
      </c>
      <c r="O1324" s="286">
        <v>3</v>
      </c>
      <c r="P1324" s="176"/>
      <c r="Q1324" s="203">
        <f t="shared" si="634"/>
        <v>3</v>
      </c>
      <c r="R1324" s="203">
        <f t="shared" si="635"/>
        <v>3</v>
      </c>
      <c r="S1324" s="203">
        <f t="shared" si="636"/>
        <v>0</v>
      </c>
      <c r="T1324" s="203">
        <f t="shared" si="637"/>
        <v>0</v>
      </c>
      <c r="U1324" s="203">
        <f t="shared" si="638"/>
        <v>0</v>
      </c>
      <c r="V1324" s="175">
        <f>IF(Q1324&gt;0,VLOOKUP(Q1324,Jahresfaktoren!$A$11:$B$24,2,),0)</f>
        <v>152</v>
      </c>
      <c r="W1324" s="175">
        <f>IF(R1324&gt;0,VLOOKUP(R1324,Jahresfaktoren!$D$11:$E$24,2,),0)</f>
        <v>150</v>
      </c>
      <c r="X1324" s="175">
        <f>IF(S1324&gt;0,VLOOKUP(S1324,Jahresfaktoren!$A$28:$B$29,2,),0)</f>
        <v>0</v>
      </c>
      <c r="Y1324" s="175">
        <f>IF(T1324&gt;0,VLOOKUP(T1324,Jahresfaktoren!$A$28:$B$29,2,),0)</f>
        <v>0</v>
      </c>
      <c r="Z1324" s="175">
        <f>IF(U1324&gt;0,VLOOKUP(U1324,Jahresfaktoren!$A$32:$B$33,2,),)</f>
        <v>0</v>
      </c>
      <c r="AA1324" s="177">
        <f t="shared" si="648"/>
        <v>3275.6</v>
      </c>
      <c r="AB1324" s="177">
        <f t="shared" si="649"/>
        <v>3232.5</v>
      </c>
      <c r="AC1324" s="177" t="str">
        <f t="shared" si="650"/>
        <v/>
      </c>
      <c r="AD1324" s="177" t="str">
        <f t="shared" si="651"/>
        <v/>
      </c>
      <c r="AE1324" s="177" t="str">
        <f t="shared" si="652"/>
        <v/>
      </c>
      <c r="AF1324" s="178">
        <f>IF(Q1324&gt;0,VLOOKUP(H1324,Leistungszahlen!$A$11:$C$158,3,),0)</f>
        <v>0</v>
      </c>
      <c r="AG1324" s="178">
        <f>IF(R1324&gt;0,VLOOKUP(H1324,Leistungszahlen!$A$11:$F$158,6,),IF(T1324&gt;0,VLOOKUP(H1324,Leistungszahlen!$A$11:$F$158,6,),0))</f>
        <v>0</v>
      </c>
      <c r="AH1324" s="179" t="e">
        <f t="shared" si="643"/>
        <v>#DIV/0!</v>
      </c>
      <c r="AI1324" s="179" t="e">
        <f t="shared" si="644"/>
        <v>#DIV/0!</v>
      </c>
      <c r="AJ1324" s="179">
        <f t="shared" si="645"/>
        <v>0</v>
      </c>
      <c r="AK1324" s="179">
        <f t="shared" si="646"/>
        <v>0</v>
      </c>
      <c r="AL1324" s="179">
        <f t="shared" si="647"/>
        <v>0</v>
      </c>
      <c r="AM1324" s="180">
        <f>IF(L1324=1,Stundensätze!$D$13,IF(L1324=2,Stundensätze!$D$17,IF(L1324=4,Stundensätze!$D$21,"")))</f>
        <v>0</v>
      </c>
      <c r="AN1324" s="180">
        <f>IF(L1324=1,Stundensätze!$D$15,IF(L1324=2,Stundensätze!$D$19,IF(L1324=4,Stundensätze!$D$23,"")))</f>
        <v>0</v>
      </c>
      <c r="AO1324" s="180" t="e">
        <f t="shared" si="653"/>
        <v>#DIV/0!</v>
      </c>
      <c r="AP1324" s="180">
        <f t="shared" si="654"/>
        <v>0</v>
      </c>
      <c r="AQ1324" s="192" t="e">
        <f t="shared" si="655"/>
        <v>#DIV/0!</v>
      </c>
      <c r="AR1324" s="192" t="e">
        <f t="shared" si="656"/>
        <v>#DIV/0!</v>
      </c>
      <c r="AS1324" s="193" t="e">
        <f t="shared" si="657"/>
        <v>#DIV/0!</v>
      </c>
      <c r="AT1324" s="258" t="str">
        <f>IF(K1324=0,0,VLOOKUP(K1324,Kostenstellen!A:B,2,FALSE))</f>
        <v xml:space="preserve">Salinenklinik </v>
      </c>
      <c r="AU1324" s="68" t="str">
        <f t="shared" si="639"/>
        <v>A1</v>
      </c>
      <c r="AV1324" s="68" t="str">
        <f t="shared" si="640"/>
        <v>A1</v>
      </c>
      <c r="AW1324" s="68">
        <f>IF(AF1324=0,0,VLOOKUP($H1324,Leistungszahlen!$A$11:$H$158,4,FALSE))</f>
        <v>0</v>
      </c>
      <c r="AX1324" s="68">
        <f>IF(AF1324=0,0,VLOOKUP($H1324,Leistungszahlen!$A$11:$H$158,5,FALSE))</f>
        <v>0</v>
      </c>
      <c r="AY1324" s="68">
        <f>IF(AG1324=0,0,VLOOKUP($H1324,Leistungszahlen!$A$11:$H$158,6,FALSE))</f>
        <v>0</v>
      </c>
      <c r="AZ1324" s="68">
        <f t="shared" si="641"/>
        <v>0</v>
      </c>
      <c r="BA1324" s="68">
        <f t="shared" si="642"/>
        <v>0</v>
      </c>
      <c r="BC1324" s="68">
        <f t="shared" si="658"/>
        <v>0</v>
      </c>
      <c r="BD1324" s="285"/>
    </row>
    <row r="1325" spans="1:56" s="68" customFormat="1">
      <c r="A1325" s="200"/>
      <c r="B1325" s="200"/>
      <c r="C1325" s="200" t="s">
        <v>420</v>
      </c>
      <c r="D1325" s="200" t="s">
        <v>199</v>
      </c>
      <c r="E1325" s="200" t="s">
        <v>352</v>
      </c>
      <c r="F1325" s="200" t="s">
        <v>1494</v>
      </c>
      <c r="G1325" s="200" t="s">
        <v>251</v>
      </c>
      <c r="H1325" s="201" t="s">
        <v>200</v>
      </c>
      <c r="I1325" s="202">
        <v>5.32</v>
      </c>
      <c r="J1325" s="200" t="s">
        <v>778</v>
      </c>
      <c r="K1325" s="176">
        <v>5</v>
      </c>
      <c r="L1325" s="176">
        <v>1</v>
      </c>
      <c r="M1325" s="176"/>
      <c r="N1325" s="286">
        <v>6</v>
      </c>
      <c r="O1325" s="286"/>
      <c r="P1325" s="176"/>
      <c r="Q1325" s="203">
        <f t="shared" si="634"/>
        <v>6</v>
      </c>
      <c r="R1325" s="203">
        <f t="shared" si="635"/>
        <v>0</v>
      </c>
      <c r="S1325" s="203">
        <f t="shared" si="636"/>
        <v>0</v>
      </c>
      <c r="T1325" s="203">
        <f t="shared" si="637"/>
        <v>0</v>
      </c>
      <c r="U1325" s="203">
        <f t="shared" si="638"/>
        <v>0</v>
      </c>
      <c r="V1325" s="175">
        <f>IF(Q1325&gt;0,VLOOKUP(Q1325,Jahresfaktoren!$A$11:$B$24,2,),0)</f>
        <v>302</v>
      </c>
      <c r="W1325" s="175">
        <f>IF(R1325&gt;0,VLOOKUP(R1325,Jahresfaktoren!$D$11:$E$24,2,),0)</f>
        <v>0</v>
      </c>
      <c r="X1325" s="175">
        <f>IF(S1325&gt;0,VLOOKUP(S1325,Jahresfaktoren!$A$28:$B$29,2,),0)</f>
        <v>0</v>
      </c>
      <c r="Y1325" s="175">
        <f>IF(T1325&gt;0,VLOOKUP(T1325,Jahresfaktoren!$A$28:$B$29,2,),0)</f>
        <v>0</v>
      </c>
      <c r="Z1325" s="175">
        <f>IF(U1325&gt;0,VLOOKUP(U1325,Jahresfaktoren!$A$32:$B$33,2,),)</f>
        <v>0</v>
      </c>
      <c r="AA1325" s="177">
        <f t="shared" si="648"/>
        <v>1606.64</v>
      </c>
      <c r="AB1325" s="177" t="str">
        <f t="shared" si="649"/>
        <v/>
      </c>
      <c r="AC1325" s="177" t="str">
        <f t="shared" si="650"/>
        <v/>
      </c>
      <c r="AD1325" s="177" t="str">
        <f t="shared" si="651"/>
        <v/>
      </c>
      <c r="AE1325" s="177" t="str">
        <f t="shared" si="652"/>
        <v/>
      </c>
      <c r="AF1325" s="178">
        <f>IF(Q1325&gt;0,VLOOKUP(H1325,Leistungszahlen!$A$11:$C$158,3,),0)</f>
        <v>0</v>
      </c>
      <c r="AG1325" s="178">
        <f>IF(R1325&gt;0,VLOOKUP(H1325,Leistungszahlen!$A$11:$F$158,6,),IF(T1325&gt;0,VLOOKUP(H1325,Leistungszahlen!$A$11:$F$158,6,),0))</f>
        <v>0</v>
      </c>
      <c r="AH1325" s="179" t="e">
        <f t="shared" si="643"/>
        <v>#DIV/0!</v>
      </c>
      <c r="AI1325" s="179">
        <f t="shared" si="644"/>
        <v>0</v>
      </c>
      <c r="AJ1325" s="179">
        <f t="shared" si="645"/>
        <v>0</v>
      </c>
      <c r="AK1325" s="179">
        <f t="shared" si="646"/>
        <v>0</v>
      </c>
      <c r="AL1325" s="179">
        <f t="shared" si="647"/>
        <v>0</v>
      </c>
      <c r="AM1325" s="180">
        <f>IF(L1325=1,Stundensätze!$D$13,IF(L1325=2,Stundensätze!$D$17,IF(L1325=4,Stundensätze!$D$21,"")))</f>
        <v>0</v>
      </c>
      <c r="AN1325" s="180">
        <f>IF(L1325=1,Stundensätze!$D$15,IF(L1325=2,Stundensätze!$D$19,IF(L1325=4,Stundensätze!$D$23,"")))</f>
        <v>0</v>
      </c>
      <c r="AO1325" s="180" t="e">
        <f t="shared" si="653"/>
        <v>#DIV/0!</v>
      </c>
      <c r="AP1325" s="180">
        <f t="shared" si="654"/>
        <v>0</v>
      </c>
      <c r="AQ1325" s="192" t="e">
        <f t="shared" si="655"/>
        <v>#DIV/0!</v>
      </c>
      <c r="AR1325" s="192" t="e">
        <f t="shared" si="656"/>
        <v>#DIV/0!</v>
      </c>
      <c r="AS1325" s="193" t="e">
        <f t="shared" si="657"/>
        <v>#DIV/0!</v>
      </c>
      <c r="AT1325" s="258" t="str">
        <f>IF(K1325=0,0,VLOOKUP(K1325,Kostenstellen!A:B,2,FALSE))</f>
        <v xml:space="preserve">Salinenklinik </v>
      </c>
      <c r="AU1325" s="68" t="str">
        <f t="shared" si="639"/>
        <v>B</v>
      </c>
      <c r="AV1325" s="68" t="str">
        <f t="shared" si="640"/>
        <v/>
      </c>
      <c r="AW1325" s="68">
        <f>IF(AF1325=0,0,VLOOKUP($H1325,Leistungszahlen!$A$11:$H$158,4,FALSE))</f>
        <v>0</v>
      </c>
      <c r="AX1325" s="68">
        <f>IF(AF1325=0,0,VLOOKUP($H1325,Leistungszahlen!$A$11:$H$158,5,FALSE))</f>
        <v>0</v>
      </c>
      <c r="AY1325" s="68">
        <f>IF(AG1325=0,0,VLOOKUP($H1325,Leistungszahlen!$A$11:$H$158,6,FALSE))</f>
        <v>0</v>
      </c>
      <c r="AZ1325" s="68">
        <f t="shared" si="641"/>
        <v>0</v>
      </c>
      <c r="BA1325" s="68">
        <f t="shared" si="642"/>
        <v>0</v>
      </c>
      <c r="BC1325" s="68">
        <f t="shared" si="658"/>
        <v>0</v>
      </c>
      <c r="BD1325" s="285"/>
    </row>
    <row r="1326" spans="1:56" s="68" customFormat="1">
      <c r="A1326" s="200"/>
      <c r="B1326" s="200"/>
      <c r="C1326" s="200" t="s">
        <v>420</v>
      </c>
      <c r="D1326" s="200" t="s">
        <v>199</v>
      </c>
      <c r="E1326" s="200" t="s">
        <v>352</v>
      </c>
      <c r="F1326" s="200" t="s">
        <v>1495</v>
      </c>
      <c r="G1326" s="200" t="s">
        <v>163</v>
      </c>
      <c r="H1326" s="201" t="s">
        <v>287</v>
      </c>
      <c r="I1326" s="202">
        <v>21.55</v>
      </c>
      <c r="J1326" s="200" t="s">
        <v>560</v>
      </c>
      <c r="K1326" s="176">
        <v>5</v>
      </c>
      <c r="L1326" s="176">
        <v>1</v>
      </c>
      <c r="M1326" s="176"/>
      <c r="N1326" s="286">
        <v>3</v>
      </c>
      <c r="O1326" s="286">
        <v>3</v>
      </c>
      <c r="P1326" s="176"/>
      <c r="Q1326" s="203">
        <f t="shared" si="634"/>
        <v>3</v>
      </c>
      <c r="R1326" s="203">
        <f t="shared" si="635"/>
        <v>3</v>
      </c>
      <c r="S1326" s="203">
        <f t="shared" si="636"/>
        <v>0</v>
      </c>
      <c r="T1326" s="203">
        <f t="shared" si="637"/>
        <v>0</v>
      </c>
      <c r="U1326" s="203">
        <f t="shared" si="638"/>
        <v>0</v>
      </c>
      <c r="V1326" s="175">
        <f>IF(Q1326&gt;0,VLOOKUP(Q1326,Jahresfaktoren!$A$11:$B$24,2,),0)</f>
        <v>152</v>
      </c>
      <c r="W1326" s="175">
        <f>IF(R1326&gt;0,VLOOKUP(R1326,Jahresfaktoren!$D$11:$E$24,2,),0)</f>
        <v>150</v>
      </c>
      <c r="X1326" s="175">
        <f>IF(S1326&gt;0,VLOOKUP(S1326,Jahresfaktoren!$A$28:$B$29,2,),0)</f>
        <v>0</v>
      </c>
      <c r="Y1326" s="175">
        <f>IF(T1326&gt;0,VLOOKUP(T1326,Jahresfaktoren!$A$28:$B$29,2,),0)</f>
        <v>0</v>
      </c>
      <c r="Z1326" s="175">
        <f>IF(U1326&gt;0,VLOOKUP(U1326,Jahresfaktoren!$A$32:$B$33,2,),)</f>
        <v>0</v>
      </c>
      <c r="AA1326" s="177">
        <f t="shared" si="648"/>
        <v>3275.6</v>
      </c>
      <c r="AB1326" s="177">
        <f t="shared" si="649"/>
        <v>3232.5</v>
      </c>
      <c r="AC1326" s="177" t="str">
        <f t="shared" si="650"/>
        <v/>
      </c>
      <c r="AD1326" s="177" t="str">
        <f t="shared" si="651"/>
        <v/>
      </c>
      <c r="AE1326" s="177" t="str">
        <f t="shared" si="652"/>
        <v/>
      </c>
      <c r="AF1326" s="178">
        <f>IF(Q1326&gt;0,VLOOKUP(H1326,Leistungszahlen!$A$11:$C$158,3,),0)</f>
        <v>0</v>
      </c>
      <c r="AG1326" s="178">
        <f>IF(R1326&gt;0,VLOOKUP(H1326,Leistungszahlen!$A$11:$F$158,6,),IF(T1326&gt;0,VLOOKUP(H1326,Leistungszahlen!$A$11:$F$158,6,),0))</f>
        <v>0</v>
      </c>
      <c r="AH1326" s="179" t="e">
        <f t="shared" si="643"/>
        <v>#DIV/0!</v>
      </c>
      <c r="AI1326" s="179" t="e">
        <f t="shared" si="644"/>
        <v>#DIV/0!</v>
      </c>
      <c r="AJ1326" s="179">
        <f t="shared" si="645"/>
        <v>0</v>
      </c>
      <c r="AK1326" s="179">
        <f t="shared" si="646"/>
        <v>0</v>
      </c>
      <c r="AL1326" s="179">
        <f t="shared" si="647"/>
        <v>0</v>
      </c>
      <c r="AM1326" s="180">
        <f>IF(L1326=1,Stundensätze!$D$13,IF(L1326=2,Stundensätze!$D$17,IF(L1326=4,Stundensätze!$D$21,"")))</f>
        <v>0</v>
      </c>
      <c r="AN1326" s="180">
        <f>IF(L1326=1,Stundensätze!$D$15,IF(L1326=2,Stundensätze!$D$19,IF(L1326=4,Stundensätze!$D$23,"")))</f>
        <v>0</v>
      </c>
      <c r="AO1326" s="180" t="e">
        <f t="shared" si="653"/>
        <v>#DIV/0!</v>
      </c>
      <c r="AP1326" s="180">
        <f t="shared" si="654"/>
        <v>0</v>
      </c>
      <c r="AQ1326" s="192" t="e">
        <f t="shared" si="655"/>
        <v>#DIV/0!</v>
      </c>
      <c r="AR1326" s="192" t="e">
        <f t="shared" si="656"/>
        <v>#DIV/0!</v>
      </c>
      <c r="AS1326" s="193" t="e">
        <f t="shared" si="657"/>
        <v>#DIV/0!</v>
      </c>
      <c r="AT1326" s="258" t="str">
        <f>IF(K1326=0,0,VLOOKUP(K1326,Kostenstellen!A:B,2,FALSE))</f>
        <v xml:space="preserve">Salinenklinik </v>
      </c>
      <c r="AU1326" s="68" t="str">
        <f t="shared" si="639"/>
        <v>A1</v>
      </c>
      <c r="AV1326" s="68" t="str">
        <f t="shared" si="640"/>
        <v>A1</v>
      </c>
      <c r="AW1326" s="68">
        <f>IF(AF1326=0,0,VLOOKUP($H1326,Leistungszahlen!$A$11:$H$158,4,FALSE))</f>
        <v>0</v>
      </c>
      <c r="AX1326" s="68">
        <f>IF(AF1326=0,0,VLOOKUP($H1326,Leistungszahlen!$A$11:$H$158,5,FALSE))</f>
        <v>0</v>
      </c>
      <c r="AY1326" s="68">
        <f>IF(AG1326=0,0,VLOOKUP($H1326,Leistungszahlen!$A$11:$H$158,6,FALSE))</f>
        <v>0</v>
      </c>
      <c r="AZ1326" s="68">
        <f t="shared" si="641"/>
        <v>0</v>
      </c>
      <c r="BA1326" s="68">
        <f t="shared" si="642"/>
        <v>0</v>
      </c>
      <c r="BC1326" s="68">
        <f t="shared" si="658"/>
        <v>0</v>
      </c>
      <c r="BD1326" s="285"/>
    </row>
    <row r="1327" spans="1:56" s="68" customFormat="1">
      <c r="A1327" s="200"/>
      <c r="B1327" s="200"/>
      <c r="C1327" s="200" t="s">
        <v>420</v>
      </c>
      <c r="D1327" s="200" t="s">
        <v>199</v>
      </c>
      <c r="E1327" s="200" t="s">
        <v>352</v>
      </c>
      <c r="F1327" s="200" t="s">
        <v>1495</v>
      </c>
      <c r="G1327" s="200" t="s">
        <v>251</v>
      </c>
      <c r="H1327" s="201" t="s">
        <v>200</v>
      </c>
      <c r="I1327" s="202">
        <v>5.32</v>
      </c>
      <c r="J1327" s="200" t="s">
        <v>778</v>
      </c>
      <c r="K1327" s="176">
        <v>5</v>
      </c>
      <c r="L1327" s="176">
        <v>1</v>
      </c>
      <c r="M1327" s="176"/>
      <c r="N1327" s="286">
        <v>6</v>
      </c>
      <c r="O1327" s="286"/>
      <c r="P1327" s="176"/>
      <c r="Q1327" s="203">
        <f t="shared" si="634"/>
        <v>6</v>
      </c>
      <c r="R1327" s="203">
        <f t="shared" si="635"/>
        <v>0</v>
      </c>
      <c r="S1327" s="203">
        <f t="shared" si="636"/>
        <v>0</v>
      </c>
      <c r="T1327" s="203">
        <f t="shared" si="637"/>
        <v>0</v>
      </c>
      <c r="U1327" s="203">
        <f t="shared" si="638"/>
        <v>0</v>
      </c>
      <c r="V1327" s="175">
        <f>IF(Q1327&gt;0,VLOOKUP(Q1327,Jahresfaktoren!$A$11:$B$24,2,),0)</f>
        <v>302</v>
      </c>
      <c r="W1327" s="175">
        <f>IF(R1327&gt;0,VLOOKUP(R1327,Jahresfaktoren!$D$11:$E$24,2,),0)</f>
        <v>0</v>
      </c>
      <c r="X1327" s="175">
        <f>IF(S1327&gt;0,VLOOKUP(S1327,Jahresfaktoren!$A$28:$B$29,2,),0)</f>
        <v>0</v>
      </c>
      <c r="Y1327" s="175">
        <f>IF(T1327&gt;0,VLOOKUP(T1327,Jahresfaktoren!$A$28:$B$29,2,),0)</f>
        <v>0</v>
      </c>
      <c r="Z1327" s="175">
        <f>IF(U1327&gt;0,VLOOKUP(U1327,Jahresfaktoren!$A$32:$B$33,2,),)</f>
        <v>0</v>
      </c>
      <c r="AA1327" s="177">
        <f t="shared" si="648"/>
        <v>1606.64</v>
      </c>
      <c r="AB1327" s="177" t="str">
        <f t="shared" si="649"/>
        <v/>
      </c>
      <c r="AC1327" s="177" t="str">
        <f t="shared" si="650"/>
        <v/>
      </c>
      <c r="AD1327" s="177" t="str">
        <f t="shared" si="651"/>
        <v/>
      </c>
      <c r="AE1327" s="177" t="str">
        <f t="shared" si="652"/>
        <v/>
      </c>
      <c r="AF1327" s="178">
        <f>IF(Q1327&gt;0,VLOOKUP(H1327,Leistungszahlen!$A$11:$C$158,3,),0)</f>
        <v>0</v>
      </c>
      <c r="AG1327" s="178">
        <f>IF(R1327&gt;0,VLOOKUP(H1327,Leistungszahlen!$A$11:$F$158,6,),IF(T1327&gt;0,VLOOKUP(H1327,Leistungszahlen!$A$11:$F$158,6,),0))</f>
        <v>0</v>
      </c>
      <c r="AH1327" s="179" t="e">
        <f t="shared" si="643"/>
        <v>#DIV/0!</v>
      </c>
      <c r="AI1327" s="179">
        <f t="shared" si="644"/>
        <v>0</v>
      </c>
      <c r="AJ1327" s="179">
        <f t="shared" si="645"/>
        <v>0</v>
      </c>
      <c r="AK1327" s="179">
        <f t="shared" si="646"/>
        <v>0</v>
      </c>
      <c r="AL1327" s="179">
        <f t="shared" si="647"/>
        <v>0</v>
      </c>
      <c r="AM1327" s="180">
        <f>IF(L1327=1,Stundensätze!$D$13,IF(L1327=2,Stundensätze!$D$17,IF(L1327=4,Stundensätze!$D$21,"")))</f>
        <v>0</v>
      </c>
      <c r="AN1327" s="180">
        <f>IF(L1327=1,Stundensätze!$D$15,IF(L1327=2,Stundensätze!$D$19,IF(L1327=4,Stundensätze!$D$23,"")))</f>
        <v>0</v>
      </c>
      <c r="AO1327" s="180" t="e">
        <f t="shared" si="653"/>
        <v>#DIV/0!</v>
      </c>
      <c r="AP1327" s="180">
        <f t="shared" si="654"/>
        <v>0</v>
      </c>
      <c r="AQ1327" s="192" t="e">
        <f t="shared" si="655"/>
        <v>#DIV/0!</v>
      </c>
      <c r="AR1327" s="192" t="e">
        <f t="shared" si="656"/>
        <v>#DIV/0!</v>
      </c>
      <c r="AS1327" s="193" t="e">
        <f t="shared" si="657"/>
        <v>#DIV/0!</v>
      </c>
      <c r="AT1327" s="258" t="str">
        <f>IF(K1327=0,0,VLOOKUP(K1327,Kostenstellen!A:B,2,FALSE))</f>
        <v xml:space="preserve">Salinenklinik </v>
      </c>
      <c r="AU1327" s="68" t="str">
        <f t="shared" si="639"/>
        <v>B</v>
      </c>
      <c r="AV1327" s="68" t="str">
        <f t="shared" si="640"/>
        <v/>
      </c>
      <c r="AW1327" s="68">
        <f>IF(AF1327=0,0,VLOOKUP($H1327,Leistungszahlen!$A$11:$H$158,4,FALSE))</f>
        <v>0</v>
      </c>
      <c r="AX1327" s="68">
        <f>IF(AF1327=0,0,VLOOKUP($H1327,Leistungszahlen!$A$11:$H$158,5,FALSE))</f>
        <v>0</v>
      </c>
      <c r="AY1327" s="68">
        <f>IF(AG1327=0,0,VLOOKUP($H1327,Leistungszahlen!$A$11:$H$158,6,FALSE))</f>
        <v>0</v>
      </c>
      <c r="AZ1327" s="68">
        <f t="shared" si="641"/>
        <v>0</v>
      </c>
      <c r="BA1327" s="68">
        <f t="shared" si="642"/>
        <v>0</v>
      </c>
      <c r="BC1327" s="68">
        <f t="shared" si="658"/>
        <v>0</v>
      </c>
      <c r="BD1327" s="285"/>
    </row>
    <row r="1328" spans="1:56" s="68" customFormat="1">
      <c r="A1328" s="200"/>
      <c r="B1328" s="200"/>
      <c r="C1328" s="200" t="s">
        <v>420</v>
      </c>
      <c r="D1328" s="200" t="s">
        <v>199</v>
      </c>
      <c r="E1328" s="200" t="s">
        <v>352</v>
      </c>
      <c r="F1328" s="200" t="s">
        <v>1496</v>
      </c>
      <c r="G1328" s="200" t="s">
        <v>163</v>
      </c>
      <c r="H1328" s="201" t="s">
        <v>287</v>
      </c>
      <c r="I1328" s="202">
        <v>21.55</v>
      </c>
      <c r="J1328" s="200" t="s">
        <v>560</v>
      </c>
      <c r="K1328" s="176">
        <v>5</v>
      </c>
      <c r="L1328" s="176">
        <v>1</v>
      </c>
      <c r="M1328" s="176"/>
      <c r="N1328" s="286">
        <v>3</v>
      </c>
      <c r="O1328" s="286">
        <v>3</v>
      </c>
      <c r="P1328" s="176"/>
      <c r="Q1328" s="203">
        <f t="shared" si="634"/>
        <v>3</v>
      </c>
      <c r="R1328" s="203">
        <f t="shared" si="635"/>
        <v>3</v>
      </c>
      <c r="S1328" s="203">
        <f t="shared" si="636"/>
        <v>0</v>
      </c>
      <c r="T1328" s="203">
        <f t="shared" si="637"/>
        <v>0</v>
      </c>
      <c r="U1328" s="203">
        <f t="shared" si="638"/>
        <v>0</v>
      </c>
      <c r="V1328" s="175">
        <f>IF(Q1328&gt;0,VLOOKUP(Q1328,Jahresfaktoren!$A$11:$B$24,2,),0)</f>
        <v>152</v>
      </c>
      <c r="W1328" s="175">
        <f>IF(R1328&gt;0,VLOOKUP(R1328,Jahresfaktoren!$D$11:$E$24,2,),0)</f>
        <v>150</v>
      </c>
      <c r="X1328" s="175">
        <f>IF(S1328&gt;0,VLOOKUP(S1328,Jahresfaktoren!$A$28:$B$29,2,),0)</f>
        <v>0</v>
      </c>
      <c r="Y1328" s="175">
        <f>IF(T1328&gt;0,VLOOKUP(T1328,Jahresfaktoren!$A$28:$B$29,2,),0)</f>
        <v>0</v>
      </c>
      <c r="Z1328" s="175">
        <f>IF(U1328&gt;0,VLOOKUP(U1328,Jahresfaktoren!$A$32:$B$33,2,),)</f>
        <v>0</v>
      </c>
      <c r="AA1328" s="177">
        <f t="shared" si="648"/>
        <v>3275.6</v>
      </c>
      <c r="AB1328" s="177">
        <f t="shared" si="649"/>
        <v>3232.5</v>
      </c>
      <c r="AC1328" s="177" t="str">
        <f t="shared" si="650"/>
        <v/>
      </c>
      <c r="AD1328" s="177" t="str">
        <f t="shared" si="651"/>
        <v/>
      </c>
      <c r="AE1328" s="177" t="str">
        <f t="shared" si="652"/>
        <v/>
      </c>
      <c r="AF1328" s="178">
        <f>IF(Q1328&gt;0,VLOOKUP(H1328,Leistungszahlen!$A$11:$C$158,3,),0)</f>
        <v>0</v>
      </c>
      <c r="AG1328" s="178">
        <f>IF(R1328&gt;0,VLOOKUP(H1328,Leistungszahlen!$A$11:$F$158,6,),IF(T1328&gt;0,VLOOKUP(H1328,Leistungszahlen!$A$11:$F$158,6,),0))</f>
        <v>0</v>
      </c>
      <c r="AH1328" s="179" t="e">
        <f t="shared" si="643"/>
        <v>#DIV/0!</v>
      </c>
      <c r="AI1328" s="179" t="e">
        <f t="shared" si="644"/>
        <v>#DIV/0!</v>
      </c>
      <c r="AJ1328" s="179">
        <f t="shared" si="645"/>
        <v>0</v>
      </c>
      <c r="AK1328" s="179">
        <f t="shared" si="646"/>
        <v>0</v>
      </c>
      <c r="AL1328" s="179">
        <f t="shared" si="647"/>
        <v>0</v>
      </c>
      <c r="AM1328" s="180">
        <f>IF(L1328=1,Stundensätze!$D$13,IF(L1328=2,Stundensätze!$D$17,IF(L1328=4,Stundensätze!$D$21,"")))</f>
        <v>0</v>
      </c>
      <c r="AN1328" s="180">
        <f>IF(L1328=1,Stundensätze!$D$15,IF(L1328=2,Stundensätze!$D$19,IF(L1328=4,Stundensätze!$D$23,"")))</f>
        <v>0</v>
      </c>
      <c r="AO1328" s="180" t="e">
        <f t="shared" si="653"/>
        <v>#DIV/0!</v>
      </c>
      <c r="AP1328" s="180">
        <f t="shared" si="654"/>
        <v>0</v>
      </c>
      <c r="AQ1328" s="192" t="e">
        <f t="shared" si="655"/>
        <v>#DIV/0!</v>
      </c>
      <c r="AR1328" s="192" t="e">
        <f t="shared" si="656"/>
        <v>#DIV/0!</v>
      </c>
      <c r="AS1328" s="193" t="e">
        <f t="shared" si="657"/>
        <v>#DIV/0!</v>
      </c>
      <c r="AT1328" s="258" t="str">
        <f>IF(K1328=0,0,VLOOKUP(K1328,Kostenstellen!A:B,2,FALSE))</f>
        <v xml:space="preserve">Salinenklinik </v>
      </c>
      <c r="AU1328" s="68" t="str">
        <f t="shared" si="639"/>
        <v>A1</v>
      </c>
      <c r="AV1328" s="68" t="str">
        <f t="shared" si="640"/>
        <v>A1</v>
      </c>
      <c r="AW1328" s="68">
        <f>IF(AF1328=0,0,VLOOKUP($H1328,Leistungszahlen!$A$11:$H$158,4,FALSE))</f>
        <v>0</v>
      </c>
      <c r="AX1328" s="68">
        <f>IF(AF1328=0,0,VLOOKUP($H1328,Leistungszahlen!$A$11:$H$158,5,FALSE))</f>
        <v>0</v>
      </c>
      <c r="AY1328" s="68">
        <f>IF(AG1328=0,0,VLOOKUP($H1328,Leistungszahlen!$A$11:$H$158,6,FALSE))</f>
        <v>0</v>
      </c>
      <c r="AZ1328" s="68">
        <f t="shared" si="641"/>
        <v>0</v>
      </c>
      <c r="BA1328" s="68">
        <f t="shared" si="642"/>
        <v>0</v>
      </c>
      <c r="BC1328" s="68">
        <f t="shared" si="658"/>
        <v>0</v>
      </c>
      <c r="BD1328" s="285"/>
    </row>
    <row r="1329" spans="1:56" s="68" customFormat="1">
      <c r="A1329" s="200"/>
      <c r="B1329" s="200"/>
      <c r="C1329" s="200" t="s">
        <v>420</v>
      </c>
      <c r="D1329" s="200" t="s">
        <v>199</v>
      </c>
      <c r="E1329" s="200" t="s">
        <v>352</v>
      </c>
      <c r="F1329" s="200" t="s">
        <v>1496</v>
      </c>
      <c r="G1329" s="200" t="s">
        <v>251</v>
      </c>
      <c r="H1329" s="201" t="s">
        <v>200</v>
      </c>
      <c r="I1329" s="202">
        <v>5.32</v>
      </c>
      <c r="J1329" s="200" t="s">
        <v>778</v>
      </c>
      <c r="K1329" s="176">
        <v>5</v>
      </c>
      <c r="L1329" s="176">
        <v>1</v>
      </c>
      <c r="M1329" s="176"/>
      <c r="N1329" s="286">
        <v>6</v>
      </c>
      <c r="O1329" s="286"/>
      <c r="P1329" s="176"/>
      <c r="Q1329" s="203">
        <f t="shared" si="634"/>
        <v>6</v>
      </c>
      <c r="R1329" s="203">
        <f t="shared" si="635"/>
        <v>0</v>
      </c>
      <c r="S1329" s="203">
        <f t="shared" si="636"/>
        <v>0</v>
      </c>
      <c r="T1329" s="203">
        <f t="shared" si="637"/>
        <v>0</v>
      </c>
      <c r="U1329" s="203">
        <f t="shared" si="638"/>
        <v>0</v>
      </c>
      <c r="V1329" s="175">
        <f>IF(Q1329&gt;0,VLOOKUP(Q1329,Jahresfaktoren!$A$11:$B$24,2,),0)</f>
        <v>302</v>
      </c>
      <c r="W1329" s="175">
        <f>IF(R1329&gt;0,VLOOKUP(R1329,Jahresfaktoren!$D$11:$E$24,2,),0)</f>
        <v>0</v>
      </c>
      <c r="X1329" s="175">
        <f>IF(S1329&gt;0,VLOOKUP(S1329,Jahresfaktoren!$A$28:$B$29,2,),0)</f>
        <v>0</v>
      </c>
      <c r="Y1329" s="175">
        <f>IF(T1329&gt;0,VLOOKUP(T1329,Jahresfaktoren!$A$28:$B$29,2,),0)</f>
        <v>0</v>
      </c>
      <c r="Z1329" s="175">
        <f>IF(U1329&gt;0,VLOOKUP(U1329,Jahresfaktoren!$A$32:$B$33,2,),)</f>
        <v>0</v>
      </c>
      <c r="AA1329" s="177">
        <f t="shared" si="648"/>
        <v>1606.64</v>
      </c>
      <c r="AB1329" s="177" t="str">
        <f t="shared" si="649"/>
        <v/>
      </c>
      <c r="AC1329" s="177" t="str">
        <f t="shared" si="650"/>
        <v/>
      </c>
      <c r="AD1329" s="177" t="str">
        <f t="shared" si="651"/>
        <v/>
      </c>
      <c r="AE1329" s="177" t="str">
        <f t="shared" si="652"/>
        <v/>
      </c>
      <c r="AF1329" s="178">
        <f>IF(Q1329&gt;0,VLOOKUP(H1329,Leistungszahlen!$A$11:$C$158,3,),0)</f>
        <v>0</v>
      </c>
      <c r="AG1329" s="178">
        <f>IF(R1329&gt;0,VLOOKUP(H1329,Leistungszahlen!$A$11:$F$158,6,),IF(T1329&gt;0,VLOOKUP(H1329,Leistungszahlen!$A$11:$F$158,6,),0))</f>
        <v>0</v>
      </c>
      <c r="AH1329" s="179" t="e">
        <f t="shared" si="643"/>
        <v>#DIV/0!</v>
      </c>
      <c r="AI1329" s="179">
        <f t="shared" si="644"/>
        <v>0</v>
      </c>
      <c r="AJ1329" s="179">
        <f t="shared" si="645"/>
        <v>0</v>
      </c>
      <c r="AK1329" s="179">
        <f t="shared" si="646"/>
        <v>0</v>
      </c>
      <c r="AL1329" s="179">
        <f t="shared" si="647"/>
        <v>0</v>
      </c>
      <c r="AM1329" s="180">
        <f>IF(L1329=1,Stundensätze!$D$13,IF(L1329=2,Stundensätze!$D$17,IF(L1329=4,Stundensätze!$D$21,"")))</f>
        <v>0</v>
      </c>
      <c r="AN1329" s="180">
        <f>IF(L1329=1,Stundensätze!$D$15,IF(L1329=2,Stundensätze!$D$19,IF(L1329=4,Stundensätze!$D$23,"")))</f>
        <v>0</v>
      </c>
      <c r="AO1329" s="180" t="e">
        <f t="shared" si="653"/>
        <v>#DIV/0!</v>
      </c>
      <c r="AP1329" s="180">
        <f t="shared" si="654"/>
        <v>0</v>
      </c>
      <c r="AQ1329" s="192" t="e">
        <f t="shared" si="655"/>
        <v>#DIV/0!</v>
      </c>
      <c r="AR1329" s="192" t="e">
        <f t="shared" si="656"/>
        <v>#DIV/0!</v>
      </c>
      <c r="AS1329" s="193" t="e">
        <f t="shared" si="657"/>
        <v>#DIV/0!</v>
      </c>
      <c r="AT1329" s="258" t="str">
        <f>IF(K1329=0,0,VLOOKUP(K1329,Kostenstellen!A:B,2,FALSE))</f>
        <v xml:space="preserve">Salinenklinik </v>
      </c>
      <c r="AU1329" s="68" t="str">
        <f t="shared" si="639"/>
        <v>B</v>
      </c>
      <c r="AV1329" s="68" t="str">
        <f t="shared" si="640"/>
        <v/>
      </c>
      <c r="AW1329" s="68">
        <f>IF(AF1329=0,0,VLOOKUP($H1329,Leistungszahlen!$A$11:$H$158,4,FALSE))</f>
        <v>0</v>
      </c>
      <c r="AX1329" s="68">
        <f>IF(AF1329=0,0,VLOOKUP($H1329,Leistungszahlen!$A$11:$H$158,5,FALSE))</f>
        <v>0</v>
      </c>
      <c r="AY1329" s="68">
        <f>IF(AG1329=0,0,VLOOKUP($H1329,Leistungszahlen!$A$11:$H$158,6,FALSE))</f>
        <v>0</v>
      </c>
      <c r="AZ1329" s="68">
        <f t="shared" si="641"/>
        <v>0</v>
      </c>
      <c r="BA1329" s="68">
        <f t="shared" si="642"/>
        <v>0</v>
      </c>
      <c r="BC1329" s="68">
        <f t="shared" si="658"/>
        <v>0</v>
      </c>
      <c r="BD1329" s="285"/>
    </row>
    <row r="1330" spans="1:56" s="68" customFormat="1">
      <c r="A1330" s="200"/>
      <c r="B1330" s="200"/>
      <c r="C1330" s="200" t="s">
        <v>420</v>
      </c>
      <c r="D1330" s="200" t="s">
        <v>199</v>
      </c>
      <c r="E1330" s="200" t="s">
        <v>352</v>
      </c>
      <c r="F1330" s="200" t="s">
        <v>1497</v>
      </c>
      <c r="G1330" s="200" t="s">
        <v>163</v>
      </c>
      <c r="H1330" s="201" t="s">
        <v>287</v>
      </c>
      <c r="I1330" s="202">
        <v>21.55</v>
      </c>
      <c r="J1330" s="200" t="s">
        <v>560</v>
      </c>
      <c r="K1330" s="176">
        <v>5</v>
      </c>
      <c r="L1330" s="176">
        <v>1</v>
      </c>
      <c r="M1330" s="176"/>
      <c r="N1330" s="286">
        <v>3</v>
      </c>
      <c r="O1330" s="286">
        <v>3</v>
      </c>
      <c r="P1330" s="176"/>
      <c r="Q1330" s="203">
        <f t="shared" si="634"/>
        <v>3</v>
      </c>
      <c r="R1330" s="203">
        <f t="shared" si="635"/>
        <v>3</v>
      </c>
      <c r="S1330" s="203">
        <f t="shared" si="636"/>
        <v>0</v>
      </c>
      <c r="T1330" s="203">
        <f t="shared" si="637"/>
        <v>0</v>
      </c>
      <c r="U1330" s="203">
        <f t="shared" si="638"/>
        <v>0</v>
      </c>
      <c r="V1330" s="175">
        <f>IF(Q1330&gt;0,VLOOKUP(Q1330,Jahresfaktoren!$A$11:$B$24,2,),0)</f>
        <v>152</v>
      </c>
      <c r="W1330" s="175">
        <f>IF(R1330&gt;0,VLOOKUP(R1330,Jahresfaktoren!$D$11:$E$24,2,),0)</f>
        <v>150</v>
      </c>
      <c r="X1330" s="175">
        <f>IF(S1330&gt;0,VLOOKUP(S1330,Jahresfaktoren!$A$28:$B$29,2,),0)</f>
        <v>0</v>
      </c>
      <c r="Y1330" s="175">
        <f>IF(T1330&gt;0,VLOOKUP(T1330,Jahresfaktoren!$A$28:$B$29,2,),0)</f>
        <v>0</v>
      </c>
      <c r="Z1330" s="175">
        <f>IF(U1330&gt;0,VLOOKUP(U1330,Jahresfaktoren!$A$32:$B$33,2,),)</f>
        <v>0</v>
      </c>
      <c r="AA1330" s="177">
        <f t="shared" si="648"/>
        <v>3275.6</v>
      </c>
      <c r="AB1330" s="177">
        <f t="shared" si="649"/>
        <v>3232.5</v>
      </c>
      <c r="AC1330" s="177" t="str">
        <f t="shared" si="650"/>
        <v/>
      </c>
      <c r="AD1330" s="177" t="str">
        <f t="shared" si="651"/>
        <v/>
      </c>
      <c r="AE1330" s="177" t="str">
        <f t="shared" si="652"/>
        <v/>
      </c>
      <c r="AF1330" s="178">
        <f>IF(Q1330&gt;0,VLOOKUP(H1330,Leistungszahlen!$A$11:$C$158,3,),0)</f>
        <v>0</v>
      </c>
      <c r="AG1330" s="178">
        <f>IF(R1330&gt;0,VLOOKUP(H1330,Leistungszahlen!$A$11:$F$158,6,),IF(T1330&gt;0,VLOOKUP(H1330,Leistungszahlen!$A$11:$F$158,6,),0))</f>
        <v>0</v>
      </c>
      <c r="AH1330" s="179" t="e">
        <f t="shared" si="643"/>
        <v>#DIV/0!</v>
      </c>
      <c r="AI1330" s="179" t="e">
        <f t="shared" si="644"/>
        <v>#DIV/0!</v>
      </c>
      <c r="AJ1330" s="179">
        <f t="shared" si="645"/>
        <v>0</v>
      </c>
      <c r="AK1330" s="179">
        <f t="shared" si="646"/>
        <v>0</v>
      </c>
      <c r="AL1330" s="179">
        <f t="shared" si="647"/>
        <v>0</v>
      </c>
      <c r="AM1330" s="180">
        <f>IF(L1330=1,Stundensätze!$D$13,IF(L1330=2,Stundensätze!$D$17,IF(L1330=4,Stundensätze!$D$21,"")))</f>
        <v>0</v>
      </c>
      <c r="AN1330" s="180">
        <f>IF(L1330=1,Stundensätze!$D$15,IF(L1330=2,Stundensätze!$D$19,IF(L1330=4,Stundensätze!$D$23,"")))</f>
        <v>0</v>
      </c>
      <c r="AO1330" s="180" t="e">
        <f t="shared" si="653"/>
        <v>#DIV/0!</v>
      </c>
      <c r="AP1330" s="180">
        <f t="shared" si="654"/>
        <v>0</v>
      </c>
      <c r="AQ1330" s="192" t="e">
        <f t="shared" si="655"/>
        <v>#DIV/0!</v>
      </c>
      <c r="AR1330" s="192" t="e">
        <f t="shared" si="656"/>
        <v>#DIV/0!</v>
      </c>
      <c r="AS1330" s="193" t="e">
        <f t="shared" si="657"/>
        <v>#DIV/0!</v>
      </c>
      <c r="AT1330" s="258" t="str">
        <f>IF(K1330=0,0,VLOOKUP(K1330,Kostenstellen!A:B,2,FALSE))</f>
        <v xml:space="preserve">Salinenklinik </v>
      </c>
      <c r="AU1330" s="68" t="str">
        <f t="shared" si="639"/>
        <v>A1</v>
      </c>
      <c r="AV1330" s="68" t="str">
        <f t="shared" si="640"/>
        <v>A1</v>
      </c>
      <c r="AW1330" s="68">
        <f>IF(AF1330=0,0,VLOOKUP($H1330,Leistungszahlen!$A$11:$H$158,4,FALSE))</f>
        <v>0</v>
      </c>
      <c r="AX1330" s="68">
        <f>IF(AF1330=0,0,VLOOKUP($H1330,Leistungszahlen!$A$11:$H$158,5,FALSE))</f>
        <v>0</v>
      </c>
      <c r="AY1330" s="68">
        <f>IF(AG1330=0,0,VLOOKUP($H1330,Leistungszahlen!$A$11:$H$158,6,FALSE))</f>
        <v>0</v>
      </c>
      <c r="AZ1330" s="68">
        <f t="shared" si="641"/>
        <v>0</v>
      </c>
      <c r="BA1330" s="68">
        <f t="shared" si="642"/>
        <v>0</v>
      </c>
      <c r="BC1330" s="68">
        <f t="shared" si="658"/>
        <v>0</v>
      </c>
      <c r="BD1330" s="285"/>
    </row>
    <row r="1331" spans="1:56" s="68" customFormat="1">
      <c r="A1331" s="200"/>
      <c r="B1331" s="200"/>
      <c r="C1331" s="200" t="s">
        <v>420</v>
      </c>
      <c r="D1331" s="200" t="s">
        <v>199</v>
      </c>
      <c r="E1331" s="200" t="s">
        <v>352</v>
      </c>
      <c r="F1331" s="200" t="s">
        <v>1497</v>
      </c>
      <c r="G1331" s="200" t="s">
        <v>251</v>
      </c>
      <c r="H1331" s="201" t="s">
        <v>200</v>
      </c>
      <c r="I1331" s="202">
        <v>5.32</v>
      </c>
      <c r="J1331" s="200" t="s">
        <v>778</v>
      </c>
      <c r="K1331" s="176">
        <v>5</v>
      </c>
      <c r="L1331" s="176">
        <v>1</v>
      </c>
      <c r="M1331" s="176"/>
      <c r="N1331" s="286">
        <v>6</v>
      </c>
      <c r="O1331" s="286"/>
      <c r="P1331" s="176"/>
      <c r="Q1331" s="203">
        <f t="shared" si="634"/>
        <v>6</v>
      </c>
      <c r="R1331" s="203">
        <f t="shared" si="635"/>
        <v>0</v>
      </c>
      <c r="S1331" s="203">
        <f t="shared" si="636"/>
        <v>0</v>
      </c>
      <c r="T1331" s="203">
        <f t="shared" si="637"/>
        <v>0</v>
      </c>
      <c r="U1331" s="203">
        <f t="shared" si="638"/>
        <v>0</v>
      </c>
      <c r="V1331" s="175">
        <f>IF(Q1331&gt;0,VLOOKUP(Q1331,Jahresfaktoren!$A$11:$B$24,2,),0)</f>
        <v>302</v>
      </c>
      <c r="W1331" s="175">
        <f>IF(R1331&gt;0,VLOOKUP(R1331,Jahresfaktoren!$D$11:$E$24,2,),0)</f>
        <v>0</v>
      </c>
      <c r="X1331" s="175">
        <f>IF(S1331&gt;0,VLOOKUP(S1331,Jahresfaktoren!$A$28:$B$29,2,),0)</f>
        <v>0</v>
      </c>
      <c r="Y1331" s="175">
        <f>IF(T1331&gt;0,VLOOKUP(T1331,Jahresfaktoren!$A$28:$B$29,2,),0)</f>
        <v>0</v>
      </c>
      <c r="Z1331" s="175">
        <f>IF(U1331&gt;0,VLOOKUP(U1331,Jahresfaktoren!$A$32:$B$33,2,),)</f>
        <v>0</v>
      </c>
      <c r="AA1331" s="177">
        <f t="shared" si="648"/>
        <v>1606.64</v>
      </c>
      <c r="AB1331" s="177" t="str">
        <f t="shared" si="649"/>
        <v/>
      </c>
      <c r="AC1331" s="177" t="str">
        <f t="shared" si="650"/>
        <v/>
      </c>
      <c r="AD1331" s="177" t="str">
        <f t="shared" si="651"/>
        <v/>
      </c>
      <c r="AE1331" s="177" t="str">
        <f t="shared" si="652"/>
        <v/>
      </c>
      <c r="AF1331" s="178">
        <f>IF(Q1331&gt;0,VLOOKUP(H1331,Leistungszahlen!$A$11:$C$158,3,),0)</f>
        <v>0</v>
      </c>
      <c r="AG1331" s="178">
        <f>IF(R1331&gt;0,VLOOKUP(H1331,Leistungszahlen!$A$11:$F$158,6,),IF(T1331&gt;0,VLOOKUP(H1331,Leistungszahlen!$A$11:$F$158,6,),0))</f>
        <v>0</v>
      </c>
      <c r="AH1331" s="179" t="e">
        <f t="shared" si="643"/>
        <v>#DIV/0!</v>
      </c>
      <c r="AI1331" s="179">
        <f t="shared" si="644"/>
        <v>0</v>
      </c>
      <c r="AJ1331" s="179">
        <f t="shared" si="645"/>
        <v>0</v>
      </c>
      <c r="AK1331" s="179">
        <f t="shared" si="646"/>
        <v>0</v>
      </c>
      <c r="AL1331" s="179">
        <f t="shared" si="647"/>
        <v>0</v>
      </c>
      <c r="AM1331" s="180">
        <f>IF(L1331=1,Stundensätze!$D$13,IF(L1331=2,Stundensätze!$D$17,IF(L1331=4,Stundensätze!$D$21,"")))</f>
        <v>0</v>
      </c>
      <c r="AN1331" s="180">
        <f>IF(L1331=1,Stundensätze!$D$15,IF(L1331=2,Stundensätze!$D$19,IF(L1331=4,Stundensätze!$D$23,"")))</f>
        <v>0</v>
      </c>
      <c r="AO1331" s="180" t="e">
        <f t="shared" si="653"/>
        <v>#DIV/0!</v>
      </c>
      <c r="AP1331" s="180">
        <f t="shared" si="654"/>
        <v>0</v>
      </c>
      <c r="AQ1331" s="192" t="e">
        <f t="shared" si="655"/>
        <v>#DIV/0!</v>
      </c>
      <c r="AR1331" s="192" t="e">
        <f t="shared" si="656"/>
        <v>#DIV/0!</v>
      </c>
      <c r="AS1331" s="193" t="e">
        <f t="shared" si="657"/>
        <v>#DIV/0!</v>
      </c>
      <c r="AT1331" s="258" t="str">
        <f>IF(K1331=0,0,VLOOKUP(K1331,Kostenstellen!A:B,2,FALSE))</f>
        <v xml:space="preserve">Salinenklinik </v>
      </c>
      <c r="AU1331" s="68" t="str">
        <f t="shared" si="639"/>
        <v>B</v>
      </c>
      <c r="AV1331" s="68" t="str">
        <f t="shared" si="640"/>
        <v/>
      </c>
      <c r="AW1331" s="68">
        <f>IF(AF1331=0,0,VLOOKUP($H1331,Leistungszahlen!$A$11:$H$158,4,FALSE))</f>
        <v>0</v>
      </c>
      <c r="AX1331" s="68">
        <f>IF(AF1331=0,0,VLOOKUP($H1331,Leistungszahlen!$A$11:$H$158,5,FALSE))</f>
        <v>0</v>
      </c>
      <c r="AY1331" s="68">
        <f>IF(AG1331=0,0,VLOOKUP($H1331,Leistungszahlen!$A$11:$H$158,6,FALSE))</f>
        <v>0</v>
      </c>
      <c r="AZ1331" s="68">
        <f t="shared" si="641"/>
        <v>0</v>
      </c>
      <c r="BA1331" s="68">
        <f t="shared" si="642"/>
        <v>0</v>
      </c>
      <c r="BC1331" s="68">
        <f t="shared" si="658"/>
        <v>0</v>
      </c>
      <c r="BD1331" s="285"/>
    </row>
    <row r="1332" spans="1:56" s="68" customFormat="1">
      <c r="A1332" s="200"/>
      <c r="B1332" s="200"/>
      <c r="C1332" s="200" t="s">
        <v>420</v>
      </c>
      <c r="D1332" s="200" t="s">
        <v>199</v>
      </c>
      <c r="E1332" s="200" t="s">
        <v>352</v>
      </c>
      <c r="F1332" s="200" t="s">
        <v>1498</v>
      </c>
      <c r="G1332" s="200" t="s">
        <v>163</v>
      </c>
      <c r="H1332" s="201" t="s">
        <v>287</v>
      </c>
      <c r="I1332" s="202">
        <v>21.55</v>
      </c>
      <c r="J1332" s="200" t="s">
        <v>560</v>
      </c>
      <c r="K1332" s="176">
        <v>5</v>
      </c>
      <c r="L1332" s="176">
        <v>1</v>
      </c>
      <c r="M1332" s="176"/>
      <c r="N1332" s="286">
        <v>3</v>
      </c>
      <c r="O1332" s="286">
        <v>3</v>
      </c>
      <c r="P1332" s="176"/>
      <c r="Q1332" s="203">
        <f t="shared" si="634"/>
        <v>3</v>
      </c>
      <c r="R1332" s="203">
        <f t="shared" si="635"/>
        <v>3</v>
      </c>
      <c r="S1332" s="203">
        <f t="shared" si="636"/>
        <v>0</v>
      </c>
      <c r="T1332" s="203">
        <f t="shared" si="637"/>
        <v>0</v>
      </c>
      <c r="U1332" s="203">
        <f t="shared" si="638"/>
        <v>0</v>
      </c>
      <c r="V1332" s="175">
        <f>IF(Q1332&gt;0,VLOOKUP(Q1332,Jahresfaktoren!$A$11:$B$24,2,),0)</f>
        <v>152</v>
      </c>
      <c r="W1332" s="175">
        <f>IF(R1332&gt;0,VLOOKUP(R1332,Jahresfaktoren!$D$11:$E$24,2,),0)</f>
        <v>150</v>
      </c>
      <c r="X1332" s="175">
        <f>IF(S1332&gt;0,VLOOKUP(S1332,Jahresfaktoren!$A$28:$B$29,2,),0)</f>
        <v>0</v>
      </c>
      <c r="Y1332" s="175">
        <f>IF(T1332&gt;0,VLOOKUP(T1332,Jahresfaktoren!$A$28:$B$29,2,),0)</f>
        <v>0</v>
      </c>
      <c r="Z1332" s="175">
        <f>IF(U1332&gt;0,VLOOKUP(U1332,Jahresfaktoren!$A$32:$B$33,2,),)</f>
        <v>0</v>
      </c>
      <c r="AA1332" s="177">
        <f t="shared" si="648"/>
        <v>3275.6</v>
      </c>
      <c r="AB1332" s="177">
        <f t="shared" si="649"/>
        <v>3232.5</v>
      </c>
      <c r="AC1332" s="177" t="str">
        <f t="shared" si="650"/>
        <v/>
      </c>
      <c r="AD1332" s="177" t="str">
        <f t="shared" si="651"/>
        <v/>
      </c>
      <c r="AE1332" s="177" t="str">
        <f t="shared" si="652"/>
        <v/>
      </c>
      <c r="AF1332" s="178">
        <f>IF(Q1332&gt;0,VLOOKUP(H1332,Leistungszahlen!$A$11:$C$158,3,),0)</f>
        <v>0</v>
      </c>
      <c r="AG1332" s="178">
        <f>IF(R1332&gt;0,VLOOKUP(H1332,Leistungszahlen!$A$11:$F$158,6,),IF(T1332&gt;0,VLOOKUP(H1332,Leistungszahlen!$A$11:$F$158,6,),0))</f>
        <v>0</v>
      </c>
      <c r="AH1332" s="179" t="e">
        <f t="shared" si="643"/>
        <v>#DIV/0!</v>
      </c>
      <c r="AI1332" s="179" t="e">
        <f t="shared" si="644"/>
        <v>#DIV/0!</v>
      </c>
      <c r="AJ1332" s="179">
        <f t="shared" si="645"/>
        <v>0</v>
      </c>
      <c r="AK1332" s="179">
        <f t="shared" si="646"/>
        <v>0</v>
      </c>
      <c r="AL1332" s="179">
        <f t="shared" si="647"/>
        <v>0</v>
      </c>
      <c r="AM1332" s="180">
        <f>IF(L1332=1,Stundensätze!$D$13,IF(L1332=2,Stundensätze!$D$17,IF(L1332=4,Stundensätze!$D$21,"")))</f>
        <v>0</v>
      </c>
      <c r="AN1332" s="180">
        <f>IF(L1332=1,Stundensätze!$D$15,IF(L1332=2,Stundensätze!$D$19,IF(L1332=4,Stundensätze!$D$23,"")))</f>
        <v>0</v>
      </c>
      <c r="AO1332" s="180" t="e">
        <f t="shared" si="653"/>
        <v>#DIV/0!</v>
      </c>
      <c r="AP1332" s="180">
        <f t="shared" si="654"/>
        <v>0</v>
      </c>
      <c r="AQ1332" s="192" t="e">
        <f t="shared" si="655"/>
        <v>#DIV/0!</v>
      </c>
      <c r="AR1332" s="192" t="e">
        <f t="shared" si="656"/>
        <v>#DIV/0!</v>
      </c>
      <c r="AS1332" s="193" t="e">
        <f t="shared" si="657"/>
        <v>#DIV/0!</v>
      </c>
      <c r="AT1332" s="258" t="str">
        <f>IF(K1332=0,0,VLOOKUP(K1332,Kostenstellen!A:B,2,FALSE))</f>
        <v xml:space="preserve">Salinenklinik </v>
      </c>
      <c r="AU1332" s="68" t="str">
        <f t="shared" si="639"/>
        <v>A1</v>
      </c>
      <c r="AV1332" s="68" t="str">
        <f t="shared" si="640"/>
        <v>A1</v>
      </c>
      <c r="AW1332" s="68">
        <f>IF(AF1332=0,0,VLOOKUP($H1332,Leistungszahlen!$A$11:$H$158,4,FALSE))</f>
        <v>0</v>
      </c>
      <c r="AX1332" s="68">
        <f>IF(AF1332=0,0,VLOOKUP($H1332,Leistungszahlen!$A$11:$H$158,5,FALSE))</f>
        <v>0</v>
      </c>
      <c r="AY1332" s="68">
        <f>IF(AG1332=0,0,VLOOKUP($H1332,Leistungszahlen!$A$11:$H$158,6,FALSE))</f>
        <v>0</v>
      </c>
      <c r="AZ1332" s="68">
        <f t="shared" si="641"/>
        <v>0</v>
      </c>
      <c r="BA1332" s="68">
        <f t="shared" si="642"/>
        <v>0</v>
      </c>
      <c r="BC1332" s="68">
        <f t="shared" si="658"/>
        <v>0</v>
      </c>
      <c r="BD1332" s="285"/>
    </row>
    <row r="1333" spans="1:56" s="68" customFormat="1">
      <c r="A1333" s="200"/>
      <c r="B1333" s="200"/>
      <c r="C1333" s="200" t="s">
        <v>420</v>
      </c>
      <c r="D1333" s="200" t="s">
        <v>199</v>
      </c>
      <c r="E1333" s="200" t="s">
        <v>352</v>
      </c>
      <c r="F1333" s="200" t="s">
        <v>1498</v>
      </c>
      <c r="G1333" s="200" t="s">
        <v>251</v>
      </c>
      <c r="H1333" s="201" t="s">
        <v>200</v>
      </c>
      <c r="I1333" s="202">
        <v>5.32</v>
      </c>
      <c r="J1333" s="200" t="s">
        <v>778</v>
      </c>
      <c r="K1333" s="176">
        <v>5</v>
      </c>
      <c r="L1333" s="176">
        <v>1</v>
      </c>
      <c r="M1333" s="176"/>
      <c r="N1333" s="286">
        <v>6</v>
      </c>
      <c r="O1333" s="286"/>
      <c r="P1333" s="176"/>
      <c r="Q1333" s="203">
        <f t="shared" si="634"/>
        <v>6</v>
      </c>
      <c r="R1333" s="203">
        <f t="shared" si="635"/>
        <v>0</v>
      </c>
      <c r="S1333" s="203">
        <f t="shared" si="636"/>
        <v>0</v>
      </c>
      <c r="T1333" s="203">
        <f t="shared" si="637"/>
        <v>0</v>
      </c>
      <c r="U1333" s="203">
        <f t="shared" si="638"/>
        <v>0</v>
      </c>
      <c r="V1333" s="175">
        <f>IF(Q1333&gt;0,VLOOKUP(Q1333,Jahresfaktoren!$A$11:$B$24,2,),0)</f>
        <v>302</v>
      </c>
      <c r="W1333" s="175">
        <f>IF(R1333&gt;0,VLOOKUP(R1333,Jahresfaktoren!$D$11:$E$24,2,),0)</f>
        <v>0</v>
      </c>
      <c r="X1333" s="175">
        <f>IF(S1333&gt;0,VLOOKUP(S1333,Jahresfaktoren!$A$28:$B$29,2,),0)</f>
        <v>0</v>
      </c>
      <c r="Y1333" s="175">
        <f>IF(T1333&gt;0,VLOOKUP(T1333,Jahresfaktoren!$A$28:$B$29,2,),0)</f>
        <v>0</v>
      </c>
      <c r="Z1333" s="175">
        <f>IF(U1333&gt;0,VLOOKUP(U1333,Jahresfaktoren!$A$32:$B$33,2,),)</f>
        <v>0</v>
      </c>
      <c r="AA1333" s="177">
        <f t="shared" si="648"/>
        <v>1606.64</v>
      </c>
      <c r="AB1333" s="177" t="str">
        <f t="shared" si="649"/>
        <v/>
      </c>
      <c r="AC1333" s="177" t="str">
        <f t="shared" si="650"/>
        <v/>
      </c>
      <c r="AD1333" s="177" t="str">
        <f t="shared" si="651"/>
        <v/>
      </c>
      <c r="AE1333" s="177" t="str">
        <f t="shared" si="652"/>
        <v/>
      </c>
      <c r="AF1333" s="178">
        <f>IF(Q1333&gt;0,VLOOKUP(H1333,Leistungszahlen!$A$11:$C$158,3,),0)</f>
        <v>0</v>
      </c>
      <c r="AG1333" s="178">
        <f>IF(R1333&gt;0,VLOOKUP(H1333,Leistungszahlen!$A$11:$F$158,6,),IF(T1333&gt;0,VLOOKUP(H1333,Leistungszahlen!$A$11:$F$158,6,),0))</f>
        <v>0</v>
      </c>
      <c r="AH1333" s="179" t="e">
        <f t="shared" si="643"/>
        <v>#DIV/0!</v>
      </c>
      <c r="AI1333" s="179">
        <f t="shared" si="644"/>
        <v>0</v>
      </c>
      <c r="AJ1333" s="179">
        <f t="shared" si="645"/>
        <v>0</v>
      </c>
      <c r="AK1333" s="179">
        <f t="shared" si="646"/>
        <v>0</v>
      </c>
      <c r="AL1333" s="179">
        <f t="shared" si="647"/>
        <v>0</v>
      </c>
      <c r="AM1333" s="180">
        <f>IF(L1333=1,Stundensätze!$D$13,IF(L1333=2,Stundensätze!$D$17,IF(L1333=4,Stundensätze!$D$21,"")))</f>
        <v>0</v>
      </c>
      <c r="AN1333" s="180">
        <f>IF(L1333=1,Stundensätze!$D$15,IF(L1333=2,Stundensätze!$D$19,IF(L1333=4,Stundensätze!$D$23,"")))</f>
        <v>0</v>
      </c>
      <c r="AO1333" s="180" t="e">
        <f t="shared" si="653"/>
        <v>#DIV/0!</v>
      </c>
      <c r="AP1333" s="180">
        <f t="shared" si="654"/>
        <v>0</v>
      </c>
      <c r="AQ1333" s="192" t="e">
        <f t="shared" si="655"/>
        <v>#DIV/0!</v>
      </c>
      <c r="AR1333" s="192" t="e">
        <f t="shared" si="656"/>
        <v>#DIV/0!</v>
      </c>
      <c r="AS1333" s="193" t="e">
        <f t="shared" si="657"/>
        <v>#DIV/0!</v>
      </c>
      <c r="AT1333" s="258" t="str">
        <f>IF(K1333=0,0,VLOOKUP(K1333,Kostenstellen!A:B,2,FALSE))</f>
        <v xml:space="preserve">Salinenklinik </v>
      </c>
      <c r="AU1333" s="68" t="str">
        <f t="shared" si="639"/>
        <v>B</v>
      </c>
      <c r="AV1333" s="68" t="str">
        <f t="shared" si="640"/>
        <v/>
      </c>
      <c r="AW1333" s="68">
        <f>IF(AF1333=0,0,VLOOKUP($H1333,Leistungszahlen!$A$11:$H$158,4,FALSE))</f>
        <v>0</v>
      </c>
      <c r="AX1333" s="68">
        <f>IF(AF1333=0,0,VLOOKUP($H1333,Leistungszahlen!$A$11:$H$158,5,FALSE))</f>
        <v>0</v>
      </c>
      <c r="AY1333" s="68">
        <f>IF(AG1333=0,0,VLOOKUP($H1333,Leistungszahlen!$A$11:$H$158,6,FALSE))</f>
        <v>0</v>
      </c>
      <c r="AZ1333" s="68">
        <f t="shared" si="641"/>
        <v>0</v>
      </c>
      <c r="BA1333" s="68">
        <f t="shared" si="642"/>
        <v>0</v>
      </c>
      <c r="BC1333" s="68">
        <f t="shared" si="658"/>
        <v>0</v>
      </c>
      <c r="BD1333" s="285"/>
    </row>
    <row r="1334" spans="1:56" s="68" customFormat="1">
      <c r="A1334" s="200"/>
      <c r="B1334" s="200"/>
      <c r="C1334" s="200" t="s">
        <v>420</v>
      </c>
      <c r="D1334" s="200" t="s">
        <v>199</v>
      </c>
      <c r="E1334" s="200" t="s">
        <v>352</v>
      </c>
      <c r="F1334" s="200" t="s">
        <v>1499</v>
      </c>
      <c r="G1334" s="200" t="s">
        <v>163</v>
      </c>
      <c r="H1334" s="201" t="s">
        <v>287</v>
      </c>
      <c r="I1334" s="202">
        <v>21.55</v>
      </c>
      <c r="J1334" s="200" t="s">
        <v>560</v>
      </c>
      <c r="K1334" s="176">
        <v>5</v>
      </c>
      <c r="L1334" s="176">
        <v>1</v>
      </c>
      <c r="M1334" s="176"/>
      <c r="N1334" s="286">
        <v>3</v>
      </c>
      <c r="O1334" s="286">
        <v>3</v>
      </c>
      <c r="P1334" s="176"/>
      <c r="Q1334" s="203">
        <f t="shared" si="634"/>
        <v>3</v>
      </c>
      <c r="R1334" s="203">
        <f t="shared" si="635"/>
        <v>3</v>
      </c>
      <c r="S1334" s="203">
        <f t="shared" si="636"/>
        <v>0</v>
      </c>
      <c r="T1334" s="203">
        <f t="shared" si="637"/>
        <v>0</v>
      </c>
      <c r="U1334" s="203">
        <f t="shared" si="638"/>
        <v>0</v>
      </c>
      <c r="V1334" s="175">
        <f>IF(Q1334&gt;0,VLOOKUP(Q1334,Jahresfaktoren!$A$11:$B$24,2,),0)</f>
        <v>152</v>
      </c>
      <c r="W1334" s="175">
        <f>IF(R1334&gt;0,VLOOKUP(R1334,Jahresfaktoren!$D$11:$E$24,2,),0)</f>
        <v>150</v>
      </c>
      <c r="X1334" s="175">
        <f>IF(S1334&gt;0,VLOOKUP(S1334,Jahresfaktoren!$A$28:$B$29,2,),0)</f>
        <v>0</v>
      </c>
      <c r="Y1334" s="175">
        <f>IF(T1334&gt;0,VLOOKUP(T1334,Jahresfaktoren!$A$28:$B$29,2,),0)</f>
        <v>0</v>
      </c>
      <c r="Z1334" s="175">
        <f>IF(U1334&gt;0,VLOOKUP(U1334,Jahresfaktoren!$A$32:$B$33,2,),)</f>
        <v>0</v>
      </c>
      <c r="AA1334" s="177">
        <f t="shared" si="648"/>
        <v>3275.6</v>
      </c>
      <c r="AB1334" s="177">
        <f t="shared" si="649"/>
        <v>3232.5</v>
      </c>
      <c r="AC1334" s="177" t="str">
        <f t="shared" si="650"/>
        <v/>
      </c>
      <c r="AD1334" s="177" t="str">
        <f t="shared" si="651"/>
        <v/>
      </c>
      <c r="AE1334" s="177" t="str">
        <f t="shared" si="652"/>
        <v/>
      </c>
      <c r="AF1334" s="178">
        <f>IF(Q1334&gt;0,VLOOKUP(H1334,Leistungszahlen!$A$11:$C$158,3,),0)</f>
        <v>0</v>
      </c>
      <c r="AG1334" s="178">
        <f>IF(R1334&gt;0,VLOOKUP(H1334,Leistungszahlen!$A$11:$F$158,6,),IF(T1334&gt;0,VLOOKUP(H1334,Leistungszahlen!$A$11:$F$158,6,),0))</f>
        <v>0</v>
      </c>
      <c r="AH1334" s="179" t="e">
        <f t="shared" si="643"/>
        <v>#DIV/0!</v>
      </c>
      <c r="AI1334" s="179" t="e">
        <f t="shared" si="644"/>
        <v>#DIV/0!</v>
      </c>
      <c r="AJ1334" s="179">
        <f t="shared" si="645"/>
        <v>0</v>
      </c>
      <c r="AK1334" s="179">
        <f t="shared" si="646"/>
        <v>0</v>
      </c>
      <c r="AL1334" s="179">
        <f t="shared" si="647"/>
        <v>0</v>
      </c>
      <c r="AM1334" s="180">
        <f>IF(L1334=1,Stundensätze!$D$13,IF(L1334=2,Stundensätze!$D$17,IF(L1334=4,Stundensätze!$D$21,"")))</f>
        <v>0</v>
      </c>
      <c r="AN1334" s="180">
        <f>IF(L1334=1,Stundensätze!$D$15,IF(L1334=2,Stundensätze!$D$19,IF(L1334=4,Stundensätze!$D$23,"")))</f>
        <v>0</v>
      </c>
      <c r="AO1334" s="180" t="e">
        <f t="shared" si="653"/>
        <v>#DIV/0!</v>
      </c>
      <c r="AP1334" s="180">
        <f t="shared" si="654"/>
        <v>0</v>
      </c>
      <c r="AQ1334" s="192" t="e">
        <f t="shared" si="655"/>
        <v>#DIV/0!</v>
      </c>
      <c r="AR1334" s="192" t="e">
        <f t="shared" si="656"/>
        <v>#DIV/0!</v>
      </c>
      <c r="AS1334" s="193" t="e">
        <f t="shared" si="657"/>
        <v>#DIV/0!</v>
      </c>
      <c r="AT1334" s="258" t="str">
        <f>IF(K1334=0,0,VLOOKUP(K1334,Kostenstellen!A:B,2,FALSE))</f>
        <v xml:space="preserve">Salinenklinik </v>
      </c>
      <c r="AU1334" s="68" t="str">
        <f t="shared" si="639"/>
        <v>A1</v>
      </c>
      <c r="AV1334" s="68" t="str">
        <f t="shared" si="640"/>
        <v>A1</v>
      </c>
      <c r="AW1334" s="68">
        <f>IF(AF1334=0,0,VLOOKUP($H1334,Leistungszahlen!$A$11:$H$158,4,FALSE))</f>
        <v>0</v>
      </c>
      <c r="AX1334" s="68">
        <f>IF(AF1334=0,0,VLOOKUP($H1334,Leistungszahlen!$A$11:$H$158,5,FALSE))</f>
        <v>0</v>
      </c>
      <c r="AY1334" s="68">
        <f>IF(AG1334=0,0,VLOOKUP($H1334,Leistungszahlen!$A$11:$H$158,6,FALSE))</f>
        <v>0</v>
      </c>
      <c r="AZ1334" s="68">
        <f t="shared" si="641"/>
        <v>0</v>
      </c>
      <c r="BA1334" s="68">
        <f t="shared" si="642"/>
        <v>0</v>
      </c>
      <c r="BC1334" s="68">
        <f t="shared" si="658"/>
        <v>0</v>
      </c>
      <c r="BD1334" s="285"/>
    </row>
    <row r="1335" spans="1:56" s="68" customFormat="1">
      <c r="A1335" s="200"/>
      <c r="B1335" s="200"/>
      <c r="C1335" s="200" t="s">
        <v>420</v>
      </c>
      <c r="D1335" s="200" t="s">
        <v>199</v>
      </c>
      <c r="E1335" s="200" t="s">
        <v>352</v>
      </c>
      <c r="F1335" s="200" t="s">
        <v>1499</v>
      </c>
      <c r="G1335" s="200" t="s">
        <v>251</v>
      </c>
      <c r="H1335" s="201" t="s">
        <v>200</v>
      </c>
      <c r="I1335" s="202">
        <v>5.32</v>
      </c>
      <c r="J1335" s="200" t="s">
        <v>778</v>
      </c>
      <c r="K1335" s="176">
        <v>5</v>
      </c>
      <c r="L1335" s="176">
        <v>1</v>
      </c>
      <c r="M1335" s="176"/>
      <c r="N1335" s="286">
        <v>6</v>
      </c>
      <c r="O1335" s="286"/>
      <c r="P1335" s="176"/>
      <c r="Q1335" s="203">
        <f t="shared" si="634"/>
        <v>6</v>
      </c>
      <c r="R1335" s="203">
        <f t="shared" si="635"/>
        <v>0</v>
      </c>
      <c r="S1335" s="203">
        <f t="shared" si="636"/>
        <v>0</v>
      </c>
      <c r="T1335" s="203">
        <f t="shared" si="637"/>
        <v>0</v>
      </c>
      <c r="U1335" s="203">
        <f t="shared" si="638"/>
        <v>0</v>
      </c>
      <c r="V1335" s="175">
        <f>IF(Q1335&gt;0,VLOOKUP(Q1335,Jahresfaktoren!$A$11:$B$24,2,),0)</f>
        <v>302</v>
      </c>
      <c r="W1335" s="175">
        <f>IF(R1335&gt;0,VLOOKUP(R1335,Jahresfaktoren!$D$11:$E$24,2,),0)</f>
        <v>0</v>
      </c>
      <c r="X1335" s="175">
        <f>IF(S1335&gt;0,VLOOKUP(S1335,Jahresfaktoren!$A$28:$B$29,2,),0)</f>
        <v>0</v>
      </c>
      <c r="Y1335" s="175">
        <f>IF(T1335&gt;0,VLOOKUP(T1335,Jahresfaktoren!$A$28:$B$29,2,),0)</f>
        <v>0</v>
      </c>
      <c r="Z1335" s="175">
        <f>IF(U1335&gt;0,VLOOKUP(U1335,Jahresfaktoren!$A$32:$B$33,2,),)</f>
        <v>0</v>
      </c>
      <c r="AA1335" s="177">
        <f t="shared" si="648"/>
        <v>1606.64</v>
      </c>
      <c r="AB1335" s="177" t="str">
        <f t="shared" si="649"/>
        <v/>
      </c>
      <c r="AC1335" s="177" t="str">
        <f t="shared" si="650"/>
        <v/>
      </c>
      <c r="AD1335" s="177" t="str">
        <f t="shared" si="651"/>
        <v/>
      </c>
      <c r="AE1335" s="177" t="str">
        <f t="shared" si="652"/>
        <v/>
      </c>
      <c r="AF1335" s="178">
        <f>IF(Q1335&gt;0,VLOOKUP(H1335,Leistungszahlen!$A$11:$C$158,3,),0)</f>
        <v>0</v>
      </c>
      <c r="AG1335" s="178">
        <f>IF(R1335&gt;0,VLOOKUP(H1335,Leistungszahlen!$A$11:$F$158,6,),IF(T1335&gt;0,VLOOKUP(H1335,Leistungszahlen!$A$11:$F$158,6,),0))</f>
        <v>0</v>
      </c>
      <c r="AH1335" s="179" t="e">
        <f t="shared" si="643"/>
        <v>#DIV/0!</v>
      </c>
      <c r="AI1335" s="179">
        <f t="shared" si="644"/>
        <v>0</v>
      </c>
      <c r="AJ1335" s="179">
        <f t="shared" si="645"/>
        <v>0</v>
      </c>
      <c r="AK1335" s="179">
        <f t="shared" si="646"/>
        <v>0</v>
      </c>
      <c r="AL1335" s="179">
        <f t="shared" si="647"/>
        <v>0</v>
      </c>
      <c r="AM1335" s="180">
        <f>IF(L1335=1,Stundensätze!$D$13,IF(L1335=2,Stundensätze!$D$17,IF(L1335=4,Stundensätze!$D$21,"")))</f>
        <v>0</v>
      </c>
      <c r="AN1335" s="180">
        <f>IF(L1335=1,Stundensätze!$D$15,IF(L1335=2,Stundensätze!$D$19,IF(L1335=4,Stundensätze!$D$23,"")))</f>
        <v>0</v>
      </c>
      <c r="AO1335" s="180" t="e">
        <f t="shared" si="653"/>
        <v>#DIV/0!</v>
      </c>
      <c r="AP1335" s="180">
        <f t="shared" si="654"/>
        <v>0</v>
      </c>
      <c r="AQ1335" s="192" t="e">
        <f t="shared" si="655"/>
        <v>#DIV/0!</v>
      </c>
      <c r="AR1335" s="192" t="e">
        <f t="shared" si="656"/>
        <v>#DIV/0!</v>
      </c>
      <c r="AS1335" s="193" t="e">
        <f t="shared" si="657"/>
        <v>#DIV/0!</v>
      </c>
      <c r="AT1335" s="258" t="str">
        <f>IF(K1335=0,0,VLOOKUP(K1335,Kostenstellen!A:B,2,FALSE))</f>
        <v xml:space="preserve">Salinenklinik </v>
      </c>
      <c r="AU1335" s="68" t="str">
        <f t="shared" si="639"/>
        <v>B</v>
      </c>
      <c r="AV1335" s="68" t="str">
        <f t="shared" si="640"/>
        <v/>
      </c>
      <c r="AW1335" s="68">
        <f>IF(AF1335=0,0,VLOOKUP($H1335,Leistungszahlen!$A$11:$H$158,4,FALSE))</f>
        <v>0</v>
      </c>
      <c r="AX1335" s="68">
        <f>IF(AF1335=0,0,VLOOKUP($H1335,Leistungszahlen!$A$11:$H$158,5,FALSE))</f>
        <v>0</v>
      </c>
      <c r="AY1335" s="68">
        <f>IF(AG1335=0,0,VLOOKUP($H1335,Leistungszahlen!$A$11:$H$158,6,FALSE))</f>
        <v>0</v>
      </c>
      <c r="AZ1335" s="68">
        <f t="shared" si="641"/>
        <v>0</v>
      </c>
      <c r="BA1335" s="68">
        <f t="shared" si="642"/>
        <v>0</v>
      </c>
      <c r="BC1335" s="68">
        <f t="shared" si="658"/>
        <v>0</v>
      </c>
      <c r="BD1335" s="285"/>
    </row>
    <row r="1336" spans="1:56" s="68" customFormat="1">
      <c r="A1336" s="200"/>
      <c r="B1336" s="200"/>
      <c r="C1336" s="200" t="s">
        <v>420</v>
      </c>
      <c r="D1336" s="200" t="s">
        <v>199</v>
      </c>
      <c r="E1336" s="200" t="s">
        <v>352</v>
      </c>
      <c r="F1336" s="200" t="s">
        <v>1500</v>
      </c>
      <c r="G1336" s="200" t="s">
        <v>163</v>
      </c>
      <c r="H1336" s="201" t="s">
        <v>287</v>
      </c>
      <c r="I1336" s="202">
        <v>21.55</v>
      </c>
      <c r="J1336" s="200" t="s">
        <v>560</v>
      </c>
      <c r="K1336" s="176">
        <v>5</v>
      </c>
      <c r="L1336" s="176">
        <v>1</v>
      </c>
      <c r="M1336" s="176"/>
      <c r="N1336" s="286">
        <v>3</v>
      </c>
      <c r="O1336" s="286">
        <v>3</v>
      </c>
      <c r="P1336" s="176"/>
      <c r="Q1336" s="203">
        <f t="shared" si="634"/>
        <v>3</v>
      </c>
      <c r="R1336" s="203">
        <f t="shared" si="635"/>
        <v>3</v>
      </c>
      <c r="S1336" s="203">
        <f t="shared" si="636"/>
        <v>0</v>
      </c>
      <c r="T1336" s="203">
        <f t="shared" si="637"/>
        <v>0</v>
      </c>
      <c r="U1336" s="203">
        <f t="shared" si="638"/>
        <v>0</v>
      </c>
      <c r="V1336" s="175">
        <f>IF(Q1336&gt;0,VLOOKUP(Q1336,Jahresfaktoren!$A$11:$B$24,2,),0)</f>
        <v>152</v>
      </c>
      <c r="W1336" s="175">
        <f>IF(R1336&gt;0,VLOOKUP(R1336,Jahresfaktoren!$D$11:$E$24,2,),0)</f>
        <v>150</v>
      </c>
      <c r="X1336" s="175">
        <f>IF(S1336&gt;0,VLOOKUP(S1336,Jahresfaktoren!$A$28:$B$29,2,),0)</f>
        <v>0</v>
      </c>
      <c r="Y1336" s="175">
        <f>IF(T1336&gt;0,VLOOKUP(T1336,Jahresfaktoren!$A$28:$B$29,2,),0)</f>
        <v>0</v>
      </c>
      <c r="Z1336" s="175">
        <f>IF(U1336&gt;0,VLOOKUP(U1336,Jahresfaktoren!$A$32:$B$33,2,),)</f>
        <v>0</v>
      </c>
      <c r="AA1336" s="177">
        <f t="shared" si="648"/>
        <v>3275.6</v>
      </c>
      <c r="AB1336" s="177">
        <f t="shared" si="649"/>
        <v>3232.5</v>
      </c>
      <c r="AC1336" s="177" t="str">
        <f t="shared" si="650"/>
        <v/>
      </c>
      <c r="AD1336" s="177" t="str">
        <f t="shared" si="651"/>
        <v/>
      </c>
      <c r="AE1336" s="177" t="str">
        <f t="shared" si="652"/>
        <v/>
      </c>
      <c r="AF1336" s="178">
        <f>IF(Q1336&gt;0,VLOOKUP(H1336,Leistungszahlen!$A$11:$C$158,3,),0)</f>
        <v>0</v>
      </c>
      <c r="AG1336" s="178">
        <f>IF(R1336&gt;0,VLOOKUP(H1336,Leistungszahlen!$A$11:$F$158,6,),IF(T1336&gt;0,VLOOKUP(H1336,Leistungszahlen!$A$11:$F$158,6,),0))</f>
        <v>0</v>
      </c>
      <c r="AH1336" s="179" t="e">
        <f t="shared" si="643"/>
        <v>#DIV/0!</v>
      </c>
      <c r="AI1336" s="179" t="e">
        <f t="shared" si="644"/>
        <v>#DIV/0!</v>
      </c>
      <c r="AJ1336" s="179">
        <f t="shared" si="645"/>
        <v>0</v>
      </c>
      <c r="AK1336" s="179">
        <f t="shared" si="646"/>
        <v>0</v>
      </c>
      <c r="AL1336" s="179">
        <f t="shared" si="647"/>
        <v>0</v>
      </c>
      <c r="AM1336" s="180">
        <f>IF(L1336=1,Stundensätze!$D$13,IF(L1336=2,Stundensätze!$D$17,IF(L1336=4,Stundensätze!$D$21,"")))</f>
        <v>0</v>
      </c>
      <c r="AN1336" s="180">
        <f>IF(L1336=1,Stundensätze!$D$15,IF(L1336=2,Stundensätze!$D$19,IF(L1336=4,Stundensätze!$D$23,"")))</f>
        <v>0</v>
      </c>
      <c r="AO1336" s="180" t="e">
        <f t="shared" si="653"/>
        <v>#DIV/0!</v>
      </c>
      <c r="AP1336" s="180">
        <f t="shared" si="654"/>
        <v>0</v>
      </c>
      <c r="AQ1336" s="192" t="e">
        <f t="shared" si="655"/>
        <v>#DIV/0!</v>
      </c>
      <c r="AR1336" s="192" t="e">
        <f t="shared" si="656"/>
        <v>#DIV/0!</v>
      </c>
      <c r="AS1336" s="193" t="e">
        <f t="shared" si="657"/>
        <v>#DIV/0!</v>
      </c>
      <c r="AT1336" s="258" t="str">
        <f>IF(K1336=0,0,VLOOKUP(K1336,Kostenstellen!A:B,2,FALSE))</f>
        <v xml:space="preserve">Salinenklinik </v>
      </c>
      <c r="AU1336" s="68" t="str">
        <f t="shared" si="639"/>
        <v>A1</v>
      </c>
      <c r="AV1336" s="68" t="str">
        <f t="shared" si="640"/>
        <v>A1</v>
      </c>
      <c r="AW1336" s="68">
        <f>IF(AF1336=0,0,VLOOKUP($H1336,Leistungszahlen!$A$11:$H$158,4,FALSE))</f>
        <v>0</v>
      </c>
      <c r="AX1336" s="68">
        <f>IF(AF1336=0,0,VLOOKUP($H1336,Leistungszahlen!$A$11:$H$158,5,FALSE))</f>
        <v>0</v>
      </c>
      <c r="AY1336" s="68">
        <f>IF(AG1336=0,0,VLOOKUP($H1336,Leistungszahlen!$A$11:$H$158,6,FALSE))</f>
        <v>0</v>
      </c>
      <c r="AZ1336" s="68">
        <f t="shared" si="641"/>
        <v>0</v>
      </c>
      <c r="BA1336" s="68">
        <f t="shared" si="642"/>
        <v>0</v>
      </c>
      <c r="BC1336" s="68">
        <f t="shared" si="658"/>
        <v>0</v>
      </c>
      <c r="BD1336" s="285"/>
    </row>
    <row r="1337" spans="1:56" s="68" customFormat="1">
      <c r="A1337" s="200"/>
      <c r="B1337" s="200"/>
      <c r="C1337" s="200" t="s">
        <v>420</v>
      </c>
      <c r="D1337" s="200" t="s">
        <v>199</v>
      </c>
      <c r="E1337" s="200" t="s">
        <v>352</v>
      </c>
      <c r="F1337" s="200" t="s">
        <v>1500</v>
      </c>
      <c r="G1337" s="200" t="s">
        <v>251</v>
      </c>
      <c r="H1337" s="201" t="s">
        <v>200</v>
      </c>
      <c r="I1337" s="202">
        <v>5.32</v>
      </c>
      <c r="J1337" s="200" t="s">
        <v>778</v>
      </c>
      <c r="K1337" s="176">
        <v>5</v>
      </c>
      <c r="L1337" s="176">
        <v>1</v>
      </c>
      <c r="M1337" s="176"/>
      <c r="N1337" s="286">
        <v>6</v>
      </c>
      <c r="O1337" s="286"/>
      <c r="P1337" s="176"/>
      <c r="Q1337" s="203">
        <f t="shared" si="634"/>
        <v>6</v>
      </c>
      <c r="R1337" s="203">
        <f t="shared" si="635"/>
        <v>0</v>
      </c>
      <c r="S1337" s="203">
        <f t="shared" si="636"/>
        <v>0</v>
      </c>
      <c r="T1337" s="203">
        <f t="shared" si="637"/>
        <v>0</v>
      </c>
      <c r="U1337" s="203">
        <f t="shared" si="638"/>
        <v>0</v>
      </c>
      <c r="V1337" s="175">
        <f>IF(Q1337&gt;0,VLOOKUP(Q1337,Jahresfaktoren!$A$11:$B$24,2,),0)</f>
        <v>302</v>
      </c>
      <c r="W1337" s="175">
        <f>IF(R1337&gt;0,VLOOKUP(R1337,Jahresfaktoren!$D$11:$E$24,2,),0)</f>
        <v>0</v>
      </c>
      <c r="X1337" s="175">
        <f>IF(S1337&gt;0,VLOOKUP(S1337,Jahresfaktoren!$A$28:$B$29,2,),0)</f>
        <v>0</v>
      </c>
      <c r="Y1337" s="175">
        <f>IF(T1337&gt;0,VLOOKUP(T1337,Jahresfaktoren!$A$28:$B$29,2,),0)</f>
        <v>0</v>
      </c>
      <c r="Z1337" s="175">
        <f>IF(U1337&gt;0,VLOOKUP(U1337,Jahresfaktoren!$A$32:$B$33,2,),)</f>
        <v>0</v>
      </c>
      <c r="AA1337" s="177">
        <f t="shared" si="648"/>
        <v>1606.64</v>
      </c>
      <c r="AB1337" s="177" t="str">
        <f t="shared" si="649"/>
        <v/>
      </c>
      <c r="AC1337" s="177" t="str">
        <f t="shared" si="650"/>
        <v/>
      </c>
      <c r="AD1337" s="177" t="str">
        <f t="shared" si="651"/>
        <v/>
      </c>
      <c r="AE1337" s="177" t="str">
        <f t="shared" si="652"/>
        <v/>
      </c>
      <c r="AF1337" s="178">
        <f>IF(Q1337&gt;0,VLOOKUP(H1337,Leistungszahlen!$A$11:$C$158,3,),0)</f>
        <v>0</v>
      </c>
      <c r="AG1337" s="178">
        <f>IF(R1337&gt;0,VLOOKUP(H1337,Leistungszahlen!$A$11:$F$158,6,),IF(T1337&gt;0,VLOOKUP(H1337,Leistungszahlen!$A$11:$F$158,6,),0))</f>
        <v>0</v>
      </c>
      <c r="AH1337" s="179" t="e">
        <f t="shared" si="643"/>
        <v>#DIV/0!</v>
      </c>
      <c r="AI1337" s="179">
        <f t="shared" si="644"/>
        <v>0</v>
      </c>
      <c r="AJ1337" s="179">
        <f t="shared" si="645"/>
        <v>0</v>
      </c>
      <c r="AK1337" s="179">
        <f t="shared" si="646"/>
        <v>0</v>
      </c>
      <c r="AL1337" s="179">
        <f t="shared" si="647"/>
        <v>0</v>
      </c>
      <c r="AM1337" s="180">
        <f>IF(L1337=1,Stundensätze!$D$13,IF(L1337=2,Stundensätze!$D$17,IF(L1337=4,Stundensätze!$D$21,"")))</f>
        <v>0</v>
      </c>
      <c r="AN1337" s="180">
        <f>IF(L1337=1,Stundensätze!$D$15,IF(L1337=2,Stundensätze!$D$19,IF(L1337=4,Stundensätze!$D$23,"")))</f>
        <v>0</v>
      </c>
      <c r="AO1337" s="180" t="e">
        <f t="shared" si="653"/>
        <v>#DIV/0!</v>
      </c>
      <c r="AP1337" s="180">
        <f t="shared" si="654"/>
        <v>0</v>
      </c>
      <c r="AQ1337" s="192" t="e">
        <f t="shared" si="655"/>
        <v>#DIV/0!</v>
      </c>
      <c r="AR1337" s="192" t="e">
        <f t="shared" si="656"/>
        <v>#DIV/0!</v>
      </c>
      <c r="AS1337" s="193" t="e">
        <f t="shared" si="657"/>
        <v>#DIV/0!</v>
      </c>
      <c r="AT1337" s="258" t="str">
        <f>IF(K1337=0,0,VLOOKUP(K1337,Kostenstellen!A:B,2,FALSE))</f>
        <v xml:space="preserve">Salinenklinik </v>
      </c>
      <c r="AU1337" s="68" t="str">
        <f t="shared" si="639"/>
        <v>B</v>
      </c>
      <c r="AV1337" s="68" t="str">
        <f t="shared" si="640"/>
        <v/>
      </c>
      <c r="AW1337" s="68">
        <f>IF(AF1337=0,0,VLOOKUP($H1337,Leistungszahlen!$A$11:$H$158,4,FALSE))</f>
        <v>0</v>
      </c>
      <c r="AX1337" s="68">
        <f>IF(AF1337=0,0,VLOOKUP($H1337,Leistungszahlen!$A$11:$H$158,5,FALSE))</f>
        <v>0</v>
      </c>
      <c r="AY1337" s="68">
        <f>IF(AG1337=0,0,VLOOKUP($H1337,Leistungszahlen!$A$11:$H$158,6,FALSE))</f>
        <v>0</v>
      </c>
      <c r="AZ1337" s="68">
        <f t="shared" si="641"/>
        <v>0</v>
      </c>
      <c r="BA1337" s="68">
        <f t="shared" si="642"/>
        <v>0</v>
      </c>
      <c r="BC1337" s="68">
        <f t="shared" si="658"/>
        <v>0</v>
      </c>
      <c r="BD1337" s="285"/>
    </row>
    <row r="1338" spans="1:56" s="68" customFormat="1">
      <c r="A1338" s="200"/>
      <c r="B1338" s="200"/>
      <c r="C1338" s="200" t="s">
        <v>420</v>
      </c>
      <c r="D1338" s="200" t="s">
        <v>199</v>
      </c>
      <c r="E1338" s="200" t="s">
        <v>352</v>
      </c>
      <c r="F1338" s="200" t="s">
        <v>1501</v>
      </c>
      <c r="G1338" s="200" t="s">
        <v>163</v>
      </c>
      <c r="H1338" s="201" t="s">
        <v>287</v>
      </c>
      <c r="I1338" s="202">
        <v>21.55</v>
      </c>
      <c r="J1338" s="200" t="s">
        <v>560</v>
      </c>
      <c r="K1338" s="176">
        <v>5</v>
      </c>
      <c r="L1338" s="176">
        <v>1</v>
      </c>
      <c r="M1338" s="176"/>
      <c r="N1338" s="286">
        <v>3</v>
      </c>
      <c r="O1338" s="286">
        <v>3</v>
      </c>
      <c r="P1338" s="176"/>
      <c r="Q1338" s="203">
        <f t="shared" si="634"/>
        <v>3</v>
      </c>
      <c r="R1338" s="203">
        <f t="shared" si="635"/>
        <v>3</v>
      </c>
      <c r="S1338" s="203">
        <f t="shared" si="636"/>
        <v>0</v>
      </c>
      <c r="T1338" s="203">
        <f t="shared" si="637"/>
        <v>0</v>
      </c>
      <c r="U1338" s="203">
        <f t="shared" si="638"/>
        <v>0</v>
      </c>
      <c r="V1338" s="175">
        <f>IF(Q1338&gt;0,VLOOKUP(Q1338,Jahresfaktoren!$A$11:$B$24,2,),0)</f>
        <v>152</v>
      </c>
      <c r="W1338" s="175">
        <f>IF(R1338&gt;0,VLOOKUP(R1338,Jahresfaktoren!$D$11:$E$24,2,),0)</f>
        <v>150</v>
      </c>
      <c r="X1338" s="175">
        <f>IF(S1338&gt;0,VLOOKUP(S1338,Jahresfaktoren!$A$28:$B$29,2,),0)</f>
        <v>0</v>
      </c>
      <c r="Y1338" s="175">
        <f>IF(T1338&gt;0,VLOOKUP(T1338,Jahresfaktoren!$A$28:$B$29,2,),0)</f>
        <v>0</v>
      </c>
      <c r="Z1338" s="175">
        <f>IF(U1338&gt;0,VLOOKUP(U1338,Jahresfaktoren!$A$32:$B$33,2,),)</f>
        <v>0</v>
      </c>
      <c r="AA1338" s="177">
        <f t="shared" si="648"/>
        <v>3275.6</v>
      </c>
      <c r="AB1338" s="177">
        <f t="shared" si="649"/>
        <v>3232.5</v>
      </c>
      <c r="AC1338" s="177" t="str">
        <f t="shared" si="650"/>
        <v/>
      </c>
      <c r="AD1338" s="177" t="str">
        <f t="shared" si="651"/>
        <v/>
      </c>
      <c r="AE1338" s="177" t="str">
        <f t="shared" si="652"/>
        <v/>
      </c>
      <c r="AF1338" s="178">
        <f>IF(Q1338&gt;0,VLOOKUP(H1338,Leistungszahlen!$A$11:$C$158,3,),0)</f>
        <v>0</v>
      </c>
      <c r="AG1338" s="178">
        <f>IF(R1338&gt;0,VLOOKUP(H1338,Leistungszahlen!$A$11:$F$158,6,),IF(T1338&gt;0,VLOOKUP(H1338,Leistungszahlen!$A$11:$F$158,6,),0))</f>
        <v>0</v>
      </c>
      <c r="AH1338" s="179" t="e">
        <f t="shared" si="643"/>
        <v>#DIV/0!</v>
      </c>
      <c r="AI1338" s="179" t="e">
        <f t="shared" si="644"/>
        <v>#DIV/0!</v>
      </c>
      <c r="AJ1338" s="179">
        <f t="shared" si="645"/>
        <v>0</v>
      </c>
      <c r="AK1338" s="179">
        <f t="shared" si="646"/>
        <v>0</v>
      </c>
      <c r="AL1338" s="179">
        <f t="shared" si="647"/>
        <v>0</v>
      </c>
      <c r="AM1338" s="180">
        <f>IF(L1338=1,Stundensätze!$D$13,IF(L1338=2,Stundensätze!$D$17,IF(L1338=4,Stundensätze!$D$21,"")))</f>
        <v>0</v>
      </c>
      <c r="AN1338" s="180">
        <f>IF(L1338=1,Stundensätze!$D$15,IF(L1338=2,Stundensätze!$D$19,IF(L1338=4,Stundensätze!$D$23,"")))</f>
        <v>0</v>
      </c>
      <c r="AO1338" s="180" t="e">
        <f t="shared" si="653"/>
        <v>#DIV/0!</v>
      </c>
      <c r="AP1338" s="180">
        <f t="shared" si="654"/>
        <v>0</v>
      </c>
      <c r="AQ1338" s="192" t="e">
        <f t="shared" si="655"/>
        <v>#DIV/0!</v>
      </c>
      <c r="AR1338" s="192" t="e">
        <f t="shared" si="656"/>
        <v>#DIV/0!</v>
      </c>
      <c r="AS1338" s="193" t="e">
        <f t="shared" si="657"/>
        <v>#DIV/0!</v>
      </c>
      <c r="AT1338" s="258" t="str">
        <f>IF(K1338=0,0,VLOOKUP(K1338,Kostenstellen!A:B,2,FALSE))</f>
        <v xml:space="preserve">Salinenklinik </v>
      </c>
      <c r="AU1338" s="68" t="str">
        <f t="shared" si="639"/>
        <v>A1</v>
      </c>
      <c r="AV1338" s="68" t="str">
        <f t="shared" si="640"/>
        <v>A1</v>
      </c>
      <c r="AW1338" s="68">
        <f>IF(AF1338=0,0,VLOOKUP($H1338,Leistungszahlen!$A$11:$H$158,4,FALSE))</f>
        <v>0</v>
      </c>
      <c r="AX1338" s="68">
        <f>IF(AF1338=0,0,VLOOKUP($H1338,Leistungszahlen!$A$11:$H$158,5,FALSE))</f>
        <v>0</v>
      </c>
      <c r="AY1338" s="68">
        <f>IF(AG1338=0,0,VLOOKUP($H1338,Leistungszahlen!$A$11:$H$158,6,FALSE))</f>
        <v>0</v>
      </c>
      <c r="AZ1338" s="68">
        <f t="shared" si="641"/>
        <v>0</v>
      </c>
      <c r="BA1338" s="68">
        <f t="shared" si="642"/>
        <v>0</v>
      </c>
      <c r="BC1338" s="68">
        <f t="shared" si="658"/>
        <v>0</v>
      </c>
      <c r="BD1338" s="285"/>
    </row>
    <row r="1339" spans="1:56" s="68" customFormat="1">
      <c r="A1339" s="200"/>
      <c r="B1339" s="200"/>
      <c r="C1339" s="200" t="s">
        <v>420</v>
      </c>
      <c r="D1339" s="200" t="s">
        <v>199</v>
      </c>
      <c r="E1339" s="200" t="s">
        <v>352</v>
      </c>
      <c r="F1339" s="200" t="s">
        <v>1501</v>
      </c>
      <c r="G1339" s="200" t="s">
        <v>251</v>
      </c>
      <c r="H1339" s="201" t="s">
        <v>200</v>
      </c>
      <c r="I1339" s="202">
        <v>5.32</v>
      </c>
      <c r="J1339" s="200" t="s">
        <v>778</v>
      </c>
      <c r="K1339" s="176">
        <v>5</v>
      </c>
      <c r="L1339" s="176">
        <v>1</v>
      </c>
      <c r="M1339" s="176"/>
      <c r="N1339" s="286">
        <v>6</v>
      </c>
      <c r="O1339" s="286"/>
      <c r="P1339" s="176"/>
      <c r="Q1339" s="203">
        <f t="shared" si="634"/>
        <v>6</v>
      </c>
      <c r="R1339" s="203">
        <f t="shared" si="635"/>
        <v>0</v>
      </c>
      <c r="S1339" s="203">
        <f t="shared" si="636"/>
        <v>0</v>
      </c>
      <c r="T1339" s="203">
        <f t="shared" si="637"/>
        <v>0</v>
      </c>
      <c r="U1339" s="203">
        <f t="shared" si="638"/>
        <v>0</v>
      </c>
      <c r="V1339" s="175">
        <f>IF(Q1339&gt;0,VLOOKUP(Q1339,Jahresfaktoren!$A$11:$B$24,2,),0)</f>
        <v>302</v>
      </c>
      <c r="W1339" s="175">
        <f>IF(R1339&gt;0,VLOOKUP(R1339,Jahresfaktoren!$D$11:$E$24,2,),0)</f>
        <v>0</v>
      </c>
      <c r="X1339" s="175">
        <f>IF(S1339&gt;0,VLOOKUP(S1339,Jahresfaktoren!$A$28:$B$29,2,),0)</f>
        <v>0</v>
      </c>
      <c r="Y1339" s="175">
        <f>IF(T1339&gt;0,VLOOKUP(T1339,Jahresfaktoren!$A$28:$B$29,2,),0)</f>
        <v>0</v>
      </c>
      <c r="Z1339" s="175">
        <f>IF(U1339&gt;0,VLOOKUP(U1339,Jahresfaktoren!$A$32:$B$33,2,),)</f>
        <v>0</v>
      </c>
      <c r="AA1339" s="177">
        <f t="shared" si="648"/>
        <v>1606.64</v>
      </c>
      <c r="AB1339" s="177" t="str">
        <f t="shared" si="649"/>
        <v/>
      </c>
      <c r="AC1339" s="177" t="str">
        <f t="shared" si="650"/>
        <v/>
      </c>
      <c r="AD1339" s="177" t="str">
        <f t="shared" si="651"/>
        <v/>
      </c>
      <c r="AE1339" s="177" t="str">
        <f t="shared" si="652"/>
        <v/>
      </c>
      <c r="AF1339" s="178">
        <f>IF(Q1339&gt;0,VLOOKUP(H1339,Leistungszahlen!$A$11:$C$158,3,),0)</f>
        <v>0</v>
      </c>
      <c r="AG1339" s="178">
        <f>IF(R1339&gt;0,VLOOKUP(H1339,Leistungszahlen!$A$11:$F$158,6,),IF(T1339&gt;0,VLOOKUP(H1339,Leistungszahlen!$A$11:$F$158,6,),0))</f>
        <v>0</v>
      </c>
      <c r="AH1339" s="179" t="e">
        <f t="shared" si="643"/>
        <v>#DIV/0!</v>
      </c>
      <c r="AI1339" s="179">
        <f t="shared" si="644"/>
        <v>0</v>
      </c>
      <c r="AJ1339" s="179">
        <f t="shared" si="645"/>
        <v>0</v>
      </c>
      <c r="AK1339" s="179">
        <f t="shared" si="646"/>
        <v>0</v>
      </c>
      <c r="AL1339" s="179">
        <f t="shared" si="647"/>
        <v>0</v>
      </c>
      <c r="AM1339" s="180">
        <f>IF(L1339=1,Stundensätze!$D$13,IF(L1339=2,Stundensätze!$D$17,IF(L1339=4,Stundensätze!$D$21,"")))</f>
        <v>0</v>
      </c>
      <c r="AN1339" s="180">
        <f>IF(L1339=1,Stundensätze!$D$15,IF(L1339=2,Stundensätze!$D$19,IF(L1339=4,Stundensätze!$D$23,"")))</f>
        <v>0</v>
      </c>
      <c r="AO1339" s="180" t="e">
        <f t="shared" si="653"/>
        <v>#DIV/0!</v>
      </c>
      <c r="AP1339" s="180">
        <f t="shared" si="654"/>
        <v>0</v>
      </c>
      <c r="AQ1339" s="192" t="e">
        <f t="shared" si="655"/>
        <v>#DIV/0!</v>
      </c>
      <c r="AR1339" s="192" t="e">
        <f t="shared" si="656"/>
        <v>#DIV/0!</v>
      </c>
      <c r="AS1339" s="193" t="e">
        <f t="shared" si="657"/>
        <v>#DIV/0!</v>
      </c>
      <c r="AT1339" s="258" t="str">
        <f>IF(K1339=0,0,VLOOKUP(K1339,Kostenstellen!A:B,2,FALSE))</f>
        <v xml:space="preserve">Salinenklinik </v>
      </c>
      <c r="AU1339" s="68" t="str">
        <f t="shared" si="639"/>
        <v>B</v>
      </c>
      <c r="AV1339" s="68" t="str">
        <f t="shared" si="640"/>
        <v/>
      </c>
      <c r="AW1339" s="68">
        <f>IF(AF1339=0,0,VLOOKUP($H1339,Leistungszahlen!$A$11:$H$158,4,FALSE))</f>
        <v>0</v>
      </c>
      <c r="AX1339" s="68">
        <f>IF(AF1339=0,0,VLOOKUP($H1339,Leistungszahlen!$A$11:$H$158,5,FALSE))</f>
        <v>0</v>
      </c>
      <c r="AY1339" s="68">
        <f>IF(AG1339=0,0,VLOOKUP($H1339,Leistungszahlen!$A$11:$H$158,6,FALSE))</f>
        <v>0</v>
      </c>
      <c r="AZ1339" s="68">
        <f t="shared" si="641"/>
        <v>0</v>
      </c>
      <c r="BA1339" s="68">
        <f t="shared" si="642"/>
        <v>0</v>
      </c>
      <c r="BC1339" s="68">
        <f t="shared" si="658"/>
        <v>0</v>
      </c>
      <c r="BD1339" s="285"/>
    </row>
    <row r="1340" spans="1:56" s="68" customFormat="1">
      <c r="A1340" s="200"/>
      <c r="B1340" s="200"/>
      <c r="C1340" s="200" t="s">
        <v>420</v>
      </c>
      <c r="D1340" s="200" t="s">
        <v>199</v>
      </c>
      <c r="E1340" s="200" t="s">
        <v>352</v>
      </c>
      <c r="F1340" s="200" t="s">
        <v>1502</v>
      </c>
      <c r="G1340" s="200" t="s">
        <v>163</v>
      </c>
      <c r="H1340" s="201" t="s">
        <v>287</v>
      </c>
      <c r="I1340" s="202">
        <v>18.100000000000001</v>
      </c>
      <c r="J1340" s="200" t="s">
        <v>560</v>
      </c>
      <c r="K1340" s="176">
        <v>5</v>
      </c>
      <c r="L1340" s="176">
        <v>1</v>
      </c>
      <c r="M1340" s="176"/>
      <c r="N1340" s="286">
        <v>3</v>
      </c>
      <c r="O1340" s="286">
        <v>3</v>
      </c>
      <c r="P1340" s="176"/>
      <c r="Q1340" s="203">
        <f t="shared" si="634"/>
        <v>3</v>
      </c>
      <c r="R1340" s="203">
        <f t="shared" si="635"/>
        <v>3</v>
      </c>
      <c r="S1340" s="203">
        <f t="shared" si="636"/>
        <v>0</v>
      </c>
      <c r="T1340" s="203">
        <f t="shared" si="637"/>
        <v>0</v>
      </c>
      <c r="U1340" s="203">
        <f t="shared" si="638"/>
        <v>0</v>
      </c>
      <c r="V1340" s="175">
        <f>IF(Q1340&gt;0,VLOOKUP(Q1340,Jahresfaktoren!$A$11:$B$24,2,),0)</f>
        <v>152</v>
      </c>
      <c r="W1340" s="175">
        <f>IF(R1340&gt;0,VLOOKUP(R1340,Jahresfaktoren!$D$11:$E$24,2,),0)</f>
        <v>150</v>
      </c>
      <c r="X1340" s="175">
        <f>IF(S1340&gt;0,VLOOKUP(S1340,Jahresfaktoren!$A$28:$B$29,2,),0)</f>
        <v>0</v>
      </c>
      <c r="Y1340" s="175">
        <f>IF(T1340&gt;0,VLOOKUP(T1340,Jahresfaktoren!$A$28:$B$29,2,),0)</f>
        <v>0</v>
      </c>
      <c r="Z1340" s="175">
        <f>IF(U1340&gt;0,VLOOKUP(U1340,Jahresfaktoren!$A$32:$B$33,2,),)</f>
        <v>0</v>
      </c>
      <c r="AA1340" s="177">
        <f t="shared" si="648"/>
        <v>2751.2000000000003</v>
      </c>
      <c r="AB1340" s="177">
        <f t="shared" si="649"/>
        <v>2715</v>
      </c>
      <c r="AC1340" s="177" t="str">
        <f t="shared" si="650"/>
        <v/>
      </c>
      <c r="AD1340" s="177" t="str">
        <f t="shared" si="651"/>
        <v/>
      </c>
      <c r="AE1340" s="177" t="str">
        <f t="shared" si="652"/>
        <v/>
      </c>
      <c r="AF1340" s="178">
        <f>IF(Q1340&gt;0,VLOOKUP(H1340,Leistungszahlen!$A$11:$C$158,3,),0)</f>
        <v>0</v>
      </c>
      <c r="AG1340" s="178">
        <f>IF(R1340&gt;0,VLOOKUP(H1340,Leistungszahlen!$A$11:$F$158,6,),IF(T1340&gt;0,VLOOKUP(H1340,Leistungszahlen!$A$11:$F$158,6,),0))</f>
        <v>0</v>
      </c>
      <c r="AH1340" s="179" t="e">
        <f t="shared" si="643"/>
        <v>#DIV/0!</v>
      </c>
      <c r="AI1340" s="179" t="e">
        <f t="shared" si="644"/>
        <v>#DIV/0!</v>
      </c>
      <c r="AJ1340" s="179">
        <f t="shared" si="645"/>
        <v>0</v>
      </c>
      <c r="AK1340" s="179">
        <f t="shared" si="646"/>
        <v>0</v>
      </c>
      <c r="AL1340" s="179">
        <f t="shared" si="647"/>
        <v>0</v>
      </c>
      <c r="AM1340" s="180">
        <f>IF(L1340=1,Stundensätze!$D$13,IF(L1340=2,Stundensätze!$D$17,IF(L1340=4,Stundensätze!$D$21,"")))</f>
        <v>0</v>
      </c>
      <c r="AN1340" s="180">
        <f>IF(L1340=1,Stundensätze!$D$15,IF(L1340=2,Stundensätze!$D$19,IF(L1340=4,Stundensätze!$D$23,"")))</f>
        <v>0</v>
      </c>
      <c r="AO1340" s="180" t="e">
        <f t="shared" si="653"/>
        <v>#DIV/0!</v>
      </c>
      <c r="AP1340" s="180">
        <f t="shared" si="654"/>
        <v>0</v>
      </c>
      <c r="AQ1340" s="192" t="e">
        <f t="shared" si="655"/>
        <v>#DIV/0!</v>
      </c>
      <c r="AR1340" s="192" t="e">
        <f t="shared" si="656"/>
        <v>#DIV/0!</v>
      </c>
      <c r="AS1340" s="193" t="e">
        <f t="shared" si="657"/>
        <v>#DIV/0!</v>
      </c>
      <c r="AT1340" s="258" t="str">
        <f>IF(K1340=0,0,VLOOKUP(K1340,Kostenstellen!A:B,2,FALSE))</f>
        <v xml:space="preserve">Salinenklinik </v>
      </c>
      <c r="AU1340" s="68" t="str">
        <f t="shared" si="639"/>
        <v>A1</v>
      </c>
      <c r="AV1340" s="68" t="str">
        <f t="shared" si="640"/>
        <v>A1</v>
      </c>
      <c r="AW1340" s="68">
        <f>IF(AF1340=0,0,VLOOKUP($H1340,Leistungszahlen!$A$11:$H$158,4,FALSE))</f>
        <v>0</v>
      </c>
      <c r="AX1340" s="68">
        <f>IF(AF1340=0,0,VLOOKUP($H1340,Leistungszahlen!$A$11:$H$158,5,FALSE))</f>
        <v>0</v>
      </c>
      <c r="AY1340" s="68">
        <f>IF(AG1340=0,0,VLOOKUP($H1340,Leistungszahlen!$A$11:$H$158,6,FALSE))</f>
        <v>0</v>
      </c>
      <c r="AZ1340" s="68">
        <f t="shared" si="641"/>
        <v>0</v>
      </c>
      <c r="BA1340" s="68">
        <f t="shared" si="642"/>
        <v>0</v>
      </c>
      <c r="BC1340" s="68">
        <f t="shared" si="658"/>
        <v>0</v>
      </c>
      <c r="BD1340" s="285"/>
    </row>
    <row r="1341" spans="1:56" s="68" customFormat="1">
      <c r="A1341" s="200"/>
      <c r="B1341" s="200"/>
      <c r="C1341" s="200" t="s">
        <v>420</v>
      </c>
      <c r="D1341" s="200" t="s">
        <v>199</v>
      </c>
      <c r="E1341" s="200" t="s">
        <v>352</v>
      </c>
      <c r="F1341" s="200">
        <v>425</v>
      </c>
      <c r="G1341" s="200" t="s">
        <v>251</v>
      </c>
      <c r="H1341" s="201" t="s">
        <v>200</v>
      </c>
      <c r="I1341" s="202">
        <v>4.1500000000000004</v>
      </c>
      <c r="J1341" s="200" t="s">
        <v>778</v>
      </c>
      <c r="K1341" s="176">
        <v>5</v>
      </c>
      <c r="L1341" s="176">
        <v>1</v>
      </c>
      <c r="M1341" s="176"/>
      <c r="N1341" s="286">
        <v>6</v>
      </c>
      <c r="O1341" s="286"/>
      <c r="P1341" s="176"/>
      <c r="Q1341" s="203">
        <f t="shared" si="634"/>
        <v>6</v>
      </c>
      <c r="R1341" s="203">
        <f t="shared" si="635"/>
        <v>0</v>
      </c>
      <c r="S1341" s="203">
        <f t="shared" si="636"/>
        <v>0</v>
      </c>
      <c r="T1341" s="203">
        <f t="shared" si="637"/>
        <v>0</v>
      </c>
      <c r="U1341" s="203">
        <f t="shared" si="638"/>
        <v>0</v>
      </c>
      <c r="V1341" s="175">
        <f>IF(Q1341&gt;0,VLOOKUP(Q1341,Jahresfaktoren!$A$11:$B$24,2,),0)</f>
        <v>302</v>
      </c>
      <c r="W1341" s="175">
        <f>IF(R1341&gt;0,VLOOKUP(R1341,Jahresfaktoren!$D$11:$E$24,2,),0)</f>
        <v>0</v>
      </c>
      <c r="X1341" s="175">
        <f>IF(S1341&gt;0,VLOOKUP(S1341,Jahresfaktoren!$A$28:$B$29,2,),0)</f>
        <v>0</v>
      </c>
      <c r="Y1341" s="175">
        <f>IF(T1341&gt;0,VLOOKUP(T1341,Jahresfaktoren!$A$28:$B$29,2,),0)</f>
        <v>0</v>
      </c>
      <c r="Z1341" s="175">
        <f>IF(U1341&gt;0,VLOOKUP(U1341,Jahresfaktoren!$A$32:$B$33,2,),)</f>
        <v>0</v>
      </c>
      <c r="AA1341" s="177">
        <f t="shared" si="648"/>
        <v>1253.3000000000002</v>
      </c>
      <c r="AB1341" s="177" t="str">
        <f t="shared" si="649"/>
        <v/>
      </c>
      <c r="AC1341" s="177" t="str">
        <f t="shared" si="650"/>
        <v/>
      </c>
      <c r="AD1341" s="177" t="str">
        <f t="shared" si="651"/>
        <v/>
      </c>
      <c r="AE1341" s="177" t="str">
        <f t="shared" si="652"/>
        <v/>
      </c>
      <c r="AF1341" s="178">
        <f>IF(Q1341&gt;0,VLOOKUP(H1341,Leistungszahlen!$A$11:$C$158,3,),0)</f>
        <v>0</v>
      </c>
      <c r="AG1341" s="178">
        <f>IF(R1341&gt;0,VLOOKUP(H1341,Leistungszahlen!$A$11:$F$158,6,),IF(T1341&gt;0,VLOOKUP(H1341,Leistungszahlen!$A$11:$F$158,6,),0))</f>
        <v>0</v>
      </c>
      <c r="AH1341" s="179" t="e">
        <f t="shared" si="643"/>
        <v>#DIV/0!</v>
      </c>
      <c r="AI1341" s="179">
        <f t="shared" si="644"/>
        <v>0</v>
      </c>
      <c r="AJ1341" s="179">
        <f t="shared" si="645"/>
        <v>0</v>
      </c>
      <c r="AK1341" s="179">
        <f t="shared" si="646"/>
        <v>0</v>
      </c>
      <c r="AL1341" s="179">
        <f t="shared" si="647"/>
        <v>0</v>
      </c>
      <c r="AM1341" s="180">
        <f>IF(L1341=1,Stundensätze!$D$13,IF(L1341=2,Stundensätze!$D$17,IF(L1341=4,Stundensätze!$D$21,"")))</f>
        <v>0</v>
      </c>
      <c r="AN1341" s="180">
        <f>IF(L1341=1,Stundensätze!$D$15,IF(L1341=2,Stundensätze!$D$19,IF(L1341=4,Stundensätze!$D$23,"")))</f>
        <v>0</v>
      </c>
      <c r="AO1341" s="180" t="e">
        <f t="shared" si="653"/>
        <v>#DIV/0!</v>
      </c>
      <c r="AP1341" s="180">
        <f t="shared" si="654"/>
        <v>0</v>
      </c>
      <c r="AQ1341" s="192" t="e">
        <f t="shared" si="655"/>
        <v>#DIV/0!</v>
      </c>
      <c r="AR1341" s="192" t="e">
        <f t="shared" si="656"/>
        <v>#DIV/0!</v>
      </c>
      <c r="AS1341" s="193" t="e">
        <f t="shared" si="657"/>
        <v>#DIV/0!</v>
      </c>
      <c r="AT1341" s="258" t="str">
        <f>IF(K1341=0,0,VLOOKUP(K1341,Kostenstellen!A:B,2,FALSE))</f>
        <v xml:space="preserve">Salinenklinik </v>
      </c>
      <c r="AU1341" s="68" t="str">
        <f t="shared" si="639"/>
        <v>B</v>
      </c>
      <c r="AV1341" s="68" t="str">
        <f t="shared" si="640"/>
        <v/>
      </c>
      <c r="AW1341" s="68">
        <f>IF(AF1341=0,0,VLOOKUP($H1341,Leistungszahlen!$A$11:$H$158,4,FALSE))</f>
        <v>0</v>
      </c>
      <c r="AX1341" s="68">
        <f>IF(AF1341=0,0,VLOOKUP($H1341,Leistungszahlen!$A$11:$H$158,5,FALSE))</f>
        <v>0</v>
      </c>
      <c r="AY1341" s="68">
        <f>IF(AG1341=0,0,VLOOKUP($H1341,Leistungszahlen!$A$11:$H$158,6,FALSE))</f>
        <v>0</v>
      </c>
      <c r="AZ1341" s="68">
        <f t="shared" si="641"/>
        <v>0</v>
      </c>
      <c r="BA1341" s="68">
        <f t="shared" si="642"/>
        <v>0</v>
      </c>
      <c r="BC1341" s="68">
        <f t="shared" si="658"/>
        <v>0</v>
      </c>
      <c r="BD1341" s="285"/>
    </row>
    <row r="1342" spans="1:56" s="68" customFormat="1">
      <c r="A1342" s="200"/>
      <c r="B1342" s="200"/>
      <c r="C1342" s="200" t="s">
        <v>420</v>
      </c>
      <c r="D1342" s="200" t="s">
        <v>199</v>
      </c>
      <c r="E1342" s="200" t="s">
        <v>352</v>
      </c>
      <c r="F1342" s="200"/>
      <c r="G1342" s="200" t="s">
        <v>113</v>
      </c>
      <c r="H1342" s="201" t="s">
        <v>205</v>
      </c>
      <c r="I1342" s="202">
        <v>103.97</v>
      </c>
      <c r="J1342" s="200" t="s">
        <v>560</v>
      </c>
      <c r="K1342" s="176">
        <v>5</v>
      </c>
      <c r="L1342" s="176">
        <v>1</v>
      </c>
      <c r="M1342" s="176">
        <v>0</v>
      </c>
      <c r="N1342" s="286">
        <v>3</v>
      </c>
      <c r="O1342" s="286">
        <v>3</v>
      </c>
      <c r="P1342" s="176"/>
      <c r="Q1342" s="203">
        <f t="shared" si="634"/>
        <v>3</v>
      </c>
      <c r="R1342" s="203">
        <f t="shared" si="635"/>
        <v>3</v>
      </c>
      <c r="S1342" s="203">
        <f t="shared" si="636"/>
        <v>0</v>
      </c>
      <c r="T1342" s="203">
        <f t="shared" si="637"/>
        <v>0</v>
      </c>
      <c r="U1342" s="203">
        <f t="shared" si="638"/>
        <v>0</v>
      </c>
      <c r="V1342" s="175">
        <f>IF(Q1342&gt;0,VLOOKUP(Q1342,Jahresfaktoren!$A$11:$B$24,2,),0)</f>
        <v>152</v>
      </c>
      <c r="W1342" s="175">
        <f>IF(R1342&gt;0,VLOOKUP(R1342,Jahresfaktoren!$D$11:$E$24,2,),0)</f>
        <v>150</v>
      </c>
      <c r="X1342" s="175">
        <f>IF(S1342&gt;0,VLOOKUP(S1342,Jahresfaktoren!$A$28:$B$29,2,),0)</f>
        <v>0</v>
      </c>
      <c r="Y1342" s="175">
        <f>IF(T1342&gt;0,VLOOKUP(T1342,Jahresfaktoren!$A$28:$B$29,2,),0)</f>
        <v>0</v>
      </c>
      <c r="Z1342" s="175">
        <f>IF(U1342&gt;0,VLOOKUP(U1342,Jahresfaktoren!$A$32:$B$33,2,),)</f>
        <v>0</v>
      </c>
      <c r="AA1342" s="177">
        <f t="shared" si="648"/>
        <v>15803.44</v>
      </c>
      <c r="AB1342" s="177">
        <f t="shared" si="649"/>
        <v>15595.5</v>
      </c>
      <c r="AC1342" s="177" t="str">
        <f t="shared" si="650"/>
        <v/>
      </c>
      <c r="AD1342" s="177" t="str">
        <f t="shared" si="651"/>
        <v/>
      </c>
      <c r="AE1342" s="177" t="str">
        <f t="shared" si="652"/>
        <v/>
      </c>
      <c r="AF1342" s="178">
        <f>IF(Q1342&gt;0,VLOOKUP(H1342,Leistungszahlen!$A$11:$C$158,3,),0)</f>
        <v>0</v>
      </c>
      <c r="AG1342" s="178">
        <f>IF(R1342&gt;0,VLOOKUP(H1342,Leistungszahlen!$A$11:$F$158,6,),IF(T1342&gt;0,VLOOKUP(H1342,Leistungszahlen!$A$11:$F$158,6,),0))</f>
        <v>0</v>
      </c>
      <c r="AH1342" s="179" t="e">
        <f t="shared" si="643"/>
        <v>#DIV/0!</v>
      </c>
      <c r="AI1342" s="179" t="e">
        <f t="shared" si="644"/>
        <v>#DIV/0!</v>
      </c>
      <c r="AJ1342" s="179">
        <f t="shared" si="645"/>
        <v>0</v>
      </c>
      <c r="AK1342" s="179">
        <f t="shared" si="646"/>
        <v>0</v>
      </c>
      <c r="AL1342" s="179">
        <f t="shared" si="647"/>
        <v>0</v>
      </c>
      <c r="AM1342" s="180">
        <f>IF(L1342=1,Stundensätze!$D$13,IF(L1342=2,Stundensätze!$D$17,IF(L1342=4,Stundensätze!$D$21,"")))</f>
        <v>0</v>
      </c>
      <c r="AN1342" s="180">
        <f>IF(L1342=1,Stundensätze!$D$15,IF(L1342=2,Stundensätze!$D$19,IF(L1342=4,Stundensätze!$D$23,"")))</f>
        <v>0</v>
      </c>
      <c r="AO1342" s="180" t="e">
        <f t="shared" si="653"/>
        <v>#DIV/0!</v>
      </c>
      <c r="AP1342" s="180">
        <f t="shared" si="654"/>
        <v>0</v>
      </c>
      <c r="AQ1342" s="192" t="e">
        <f t="shared" si="655"/>
        <v>#DIV/0!</v>
      </c>
      <c r="AR1342" s="192" t="e">
        <f t="shared" si="656"/>
        <v>#DIV/0!</v>
      </c>
      <c r="AS1342" s="193" t="e">
        <f t="shared" si="657"/>
        <v>#DIV/0!</v>
      </c>
      <c r="AT1342" s="258" t="str">
        <f>IF(K1342=0,0,VLOOKUP(K1342,Kostenstellen!A:B,2,FALSE))</f>
        <v xml:space="preserve">Salinenklinik </v>
      </c>
      <c r="AU1342" s="68" t="str">
        <f t="shared" si="639"/>
        <v>G</v>
      </c>
      <c r="AV1342" s="68" t="str">
        <f t="shared" si="640"/>
        <v>G</v>
      </c>
      <c r="AW1342" s="68">
        <f>IF(AF1342=0,0,VLOOKUP($H1342,Leistungszahlen!$A$11:$H$158,4,FALSE))</f>
        <v>0</v>
      </c>
      <c r="AX1342" s="68">
        <f>IF(AF1342=0,0,VLOOKUP($H1342,Leistungszahlen!$A$11:$H$158,5,FALSE))</f>
        <v>0</v>
      </c>
      <c r="AY1342" s="68">
        <f>IF(AG1342=0,0,VLOOKUP($H1342,Leistungszahlen!$A$11:$H$158,6,FALSE))</f>
        <v>0</v>
      </c>
      <c r="AZ1342" s="68">
        <f t="shared" si="641"/>
        <v>0</v>
      </c>
      <c r="BA1342" s="68">
        <f t="shared" si="642"/>
        <v>0</v>
      </c>
      <c r="BC1342" s="68">
        <f t="shared" si="658"/>
        <v>0</v>
      </c>
      <c r="BD1342" s="285"/>
    </row>
    <row r="1343" spans="1:56" s="68" customFormat="1">
      <c r="A1343" s="200"/>
      <c r="B1343" s="200"/>
      <c r="C1343" s="200" t="s">
        <v>420</v>
      </c>
      <c r="D1343" s="200" t="s">
        <v>199</v>
      </c>
      <c r="E1343" s="200" t="s">
        <v>352</v>
      </c>
      <c r="F1343" s="200"/>
      <c r="G1343" s="200" t="s">
        <v>456</v>
      </c>
      <c r="H1343" s="201" t="s">
        <v>205</v>
      </c>
      <c r="I1343" s="202">
        <v>3.71</v>
      </c>
      <c r="J1343" s="200" t="s">
        <v>560</v>
      </c>
      <c r="K1343" s="176">
        <v>5</v>
      </c>
      <c r="L1343" s="176">
        <v>1</v>
      </c>
      <c r="M1343" s="176">
        <v>0</v>
      </c>
      <c r="N1343" s="286">
        <v>3</v>
      </c>
      <c r="O1343" s="286">
        <v>3</v>
      </c>
      <c r="P1343" s="176"/>
      <c r="Q1343" s="203">
        <f t="shared" si="634"/>
        <v>3</v>
      </c>
      <c r="R1343" s="203">
        <f t="shared" si="635"/>
        <v>3</v>
      </c>
      <c r="S1343" s="203">
        <f t="shared" si="636"/>
        <v>0</v>
      </c>
      <c r="T1343" s="203">
        <f t="shared" si="637"/>
        <v>0</v>
      </c>
      <c r="U1343" s="203">
        <f t="shared" si="638"/>
        <v>0</v>
      </c>
      <c r="V1343" s="175">
        <f>IF(Q1343&gt;0,VLOOKUP(Q1343,Jahresfaktoren!$A$11:$B$24,2,),0)</f>
        <v>152</v>
      </c>
      <c r="W1343" s="175">
        <f>IF(R1343&gt;0,VLOOKUP(R1343,Jahresfaktoren!$D$11:$E$24,2,),0)</f>
        <v>150</v>
      </c>
      <c r="X1343" s="175">
        <f>IF(S1343&gt;0,VLOOKUP(S1343,Jahresfaktoren!$A$28:$B$29,2,),0)</f>
        <v>0</v>
      </c>
      <c r="Y1343" s="175">
        <f>IF(T1343&gt;0,VLOOKUP(T1343,Jahresfaktoren!$A$28:$B$29,2,),0)</f>
        <v>0</v>
      </c>
      <c r="Z1343" s="175">
        <f>IF(U1343&gt;0,VLOOKUP(U1343,Jahresfaktoren!$A$32:$B$33,2,),)</f>
        <v>0</v>
      </c>
      <c r="AA1343" s="177">
        <f t="shared" si="648"/>
        <v>563.91999999999996</v>
      </c>
      <c r="AB1343" s="177">
        <f t="shared" si="649"/>
        <v>556.5</v>
      </c>
      <c r="AC1343" s="177" t="str">
        <f t="shared" si="650"/>
        <v/>
      </c>
      <c r="AD1343" s="177" t="str">
        <f t="shared" si="651"/>
        <v/>
      </c>
      <c r="AE1343" s="177" t="str">
        <f t="shared" si="652"/>
        <v/>
      </c>
      <c r="AF1343" s="178">
        <f>IF(Q1343&gt;0,VLOOKUP(H1343,Leistungszahlen!$A$11:$C$158,3,),0)</f>
        <v>0</v>
      </c>
      <c r="AG1343" s="178">
        <f>IF(R1343&gt;0,VLOOKUP(H1343,Leistungszahlen!$A$11:$F$158,6,),IF(T1343&gt;0,VLOOKUP(H1343,Leistungszahlen!$A$11:$F$158,6,),0))</f>
        <v>0</v>
      </c>
      <c r="AH1343" s="179" t="e">
        <f t="shared" si="643"/>
        <v>#DIV/0!</v>
      </c>
      <c r="AI1343" s="179" t="e">
        <f t="shared" si="644"/>
        <v>#DIV/0!</v>
      </c>
      <c r="AJ1343" s="179">
        <f t="shared" si="645"/>
        <v>0</v>
      </c>
      <c r="AK1343" s="179">
        <f t="shared" si="646"/>
        <v>0</v>
      </c>
      <c r="AL1343" s="179">
        <f t="shared" si="647"/>
        <v>0</v>
      </c>
      <c r="AM1343" s="180">
        <f>IF(L1343=1,Stundensätze!$D$13,IF(L1343=2,Stundensätze!$D$17,IF(L1343=4,Stundensätze!$D$21,"")))</f>
        <v>0</v>
      </c>
      <c r="AN1343" s="180">
        <f>IF(L1343=1,Stundensätze!$D$15,IF(L1343=2,Stundensätze!$D$19,IF(L1343=4,Stundensätze!$D$23,"")))</f>
        <v>0</v>
      </c>
      <c r="AO1343" s="180" t="e">
        <f t="shared" si="653"/>
        <v>#DIV/0!</v>
      </c>
      <c r="AP1343" s="180">
        <f t="shared" si="654"/>
        <v>0</v>
      </c>
      <c r="AQ1343" s="192" t="e">
        <f t="shared" si="655"/>
        <v>#DIV/0!</v>
      </c>
      <c r="AR1343" s="192" t="e">
        <f t="shared" si="656"/>
        <v>#DIV/0!</v>
      </c>
      <c r="AS1343" s="193" t="e">
        <f t="shared" si="657"/>
        <v>#DIV/0!</v>
      </c>
      <c r="AT1343" s="258" t="str">
        <f>IF(K1343=0,0,VLOOKUP(K1343,Kostenstellen!A:B,2,FALSE))</f>
        <v xml:space="preserve">Salinenklinik </v>
      </c>
      <c r="AU1343" s="68" t="str">
        <f t="shared" si="639"/>
        <v>G</v>
      </c>
      <c r="AV1343" s="68" t="str">
        <f t="shared" si="640"/>
        <v>G</v>
      </c>
      <c r="AW1343" s="68">
        <f>IF(AF1343=0,0,VLOOKUP($H1343,Leistungszahlen!$A$11:$H$158,4,FALSE))</f>
        <v>0</v>
      </c>
      <c r="AX1343" s="68">
        <f>IF(AF1343=0,0,VLOOKUP($H1343,Leistungszahlen!$A$11:$H$158,5,FALSE))</f>
        <v>0</v>
      </c>
      <c r="AY1343" s="68">
        <f>IF(AG1343=0,0,VLOOKUP($H1343,Leistungszahlen!$A$11:$H$158,6,FALSE))</f>
        <v>0</v>
      </c>
      <c r="AZ1343" s="68">
        <f t="shared" si="641"/>
        <v>0</v>
      </c>
      <c r="BA1343" s="68">
        <f t="shared" si="642"/>
        <v>0</v>
      </c>
      <c r="BC1343" s="68">
        <f t="shared" si="658"/>
        <v>0</v>
      </c>
      <c r="BD1343" s="285"/>
    </row>
    <row r="1344" spans="1:56" s="68" customFormat="1">
      <c r="A1344" s="200"/>
      <c r="B1344" s="200"/>
      <c r="C1344" s="200" t="s">
        <v>420</v>
      </c>
      <c r="D1344" s="200" t="s">
        <v>199</v>
      </c>
      <c r="E1344" s="200" t="s">
        <v>353</v>
      </c>
      <c r="F1344" s="200" t="s">
        <v>1503</v>
      </c>
      <c r="G1344" s="200" t="s">
        <v>163</v>
      </c>
      <c r="H1344" s="201" t="s">
        <v>288</v>
      </c>
      <c r="I1344" s="202">
        <v>25.52</v>
      </c>
      <c r="J1344" s="200" t="s">
        <v>560</v>
      </c>
      <c r="K1344" s="176">
        <v>5</v>
      </c>
      <c r="L1344" s="176">
        <v>1</v>
      </c>
      <c r="M1344" s="176"/>
      <c r="N1344" s="286">
        <v>3</v>
      </c>
      <c r="O1344" s="286">
        <v>3</v>
      </c>
      <c r="P1344" s="176"/>
      <c r="Q1344" s="203">
        <f t="shared" si="634"/>
        <v>3</v>
      </c>
      <c r="R1344" s="203">
        <f t="shared" si="635"/>
        <v>3</v>
      </c>
      <c r="S1344" s="203">
        <f t="shared" si="636"/>
        <v>0</v>
      </c>
      <c r="T1344" s="203">
        <f t="shared" si="637"/>
        <v>0</v>
      </c>
      <c r="U1344" s="203">
        <f t="shared" si="638"/>
        <v>0</v>
      </c>
      <c r="V1344" s="175">
        <f>IF(Q1344&gt;0,VLOOKUP(Q1344,Jahresfaktoren!$A$11:$B$24,2,),0)</f>
        <v>152</v>
      </c>
      <c r="W1344" s="175">
        <f>IF(R1344&gt;0,VLOOKUP(R1344,Jahresfaktoren!$D$11:$E$24,2,),0)</f>
        <v>150</v>
      </c>
      <c r="X1344" s="175">
        <f>IF(S1344&gt;0,VLOOKUP(S1344,Jahresfaktoren!$A$28:$B$29,2,),0)</f>
        <v>0</v>
      </c>
      <c r="Y1344" s="175">
        <f>IF(T1344&gt;0,VLOOKUP(T1344,Jahresfaktoren!$A$28:$B$29,2,),0)</f>
        <v>0</v>
      </c>
      <c r="Z1344" s="175">
        <f>IF(U1344&gt;0,VLOOKUP(U1344,Jahresfaktoren!$A$32:$B$33,2,),)</f>
        <v>0</v>
      </c>
      <c r="AA1344" s="177">
        <f t="shared" si="648"/>
        <v>3879.04</v>
      </c>
      <c r="AB1344" s="177">
        <f t="shared" si="649"/>
        <v>3828</v>
      </c>
      <c r="AC1344" s="177" t="str">
        <f t="shared" si="650"/>
        <v/>
      </c>
      <c r="AD1344" s="177" t="str">
        <f t="shared" si="651"/>
        <v/>
      </c>
      <c r="AE1344" s="177" t="str">
        <f t="shared" si="652"/>
        <v/>
      </c>
      <c r="AF1344" s="178">
        <f>IF(Q1344&gt;0,VLOOKUP(H1344,Leistungszahlen!$A$11:$C$158,3,),0)</f>
        <v>0</v>
      </c>
      <c r="AG1344" s="178">
        <f>IF(R1344&gt;0,VLOOKUP(H1344,Leistungszahlen!$A$11:$F$158,6,),IF(T1344&gt;0,VLOOKUP(H1344,Leistungszahlen!$A$11:$F$158,6,),0))</f>
        <v>0</v>
      </c>
      <c r="AH1344" s="179" t="e">
        <f t="shared" si="643"/>
        <v>#DIV/0!</v>
      </c>
      <c r="AI1344" s="179" t="e">
        <f t="shared" si="644"/>
        <v>#DIV/0!</v>
      </c>
      <c r="AJ1344" s="179">
        <f t="shared" si="645"/>
        <v>0</v>
      </c>
      <c r="AK1344" s="179">
        <f t="shared" si="646"/>
        <v>0</v>
      </c>
      <c r="AL1344" s="179">
        <f t="shared" si="647"/>
        <v>0</v>
      </c>
      <c r="AM1344" s="180">
        <f>IF(L1344=1,Stundensätze!$D$13,IF(L1344=2,Stundensätze!$D$17,IF(L1344=4,Stundensätze!$D$21,"")))</f>
        <v>0</v>
      </c>
      <c r="AN1344" s="180">
        <f>IF(L1344=1,Stundensätze!$D$15,IF(L1344=2,Stundensätze!$D$19,IF(L1344=4,Stundensätze!$D$23,"")))</f>
        <v>0</v>
      </c>
      <c r="AO1344" s="180" t="e">
        <f t="shared" si="653"/>
        <v>#DIV/0!</v>
      </c>
      <c r="AP1344" s="180">
        <f t="shared" si="654"/>
        <v>0</v>
      </c>
      <c r="AQ1344" s="192" t="e">
        <f t="shared" si="655"/>
        <v>#DIV/0!</v>
      </c>
      <c r="AR1344" s="192" t="e">
        <f t="shared" si="656"/>
        <v>#DIV/0!</v>
      </c>
      <c r="AS1344" s="193" t="e">
        <f t="shared" si="657"/>
        <v>#DIV/0!</v>
      </c>
      <c r="AT1344" s="258" t="str">
        <f>IF(K1344=0,0,VLOOKUP(K1344,Kostenstellen!A:B,2,FALSE))</f>
        <v xml:space="preserve">Salinenklinik </v>
      </c>
      <c r="AU1344" s="68" t="str">
        <f t="shared" si="639"/>
        <v>A2</v>
      </c>
      <c r="AV1344" s="68" t="str">
        <f t="shared" si="640"/>
        <v>A2</v>
      </c>
      <c r="AW1344" s="68">
        <f>IF(AF1344=0,0,VLOOKUP($H1344,Leistungszahlen!$A$11:$H$158,4,FALSE))</f>
        <v>0</v>
      </c>
      <c r="AX1344" s="68">
        <f>IF(AF1344=0,0,VLOOKUP($H1344,Leistungszahlen!$A$11:$H$158,5,FALSE))</f>
        <v>0</v>
      </c>
      <c r="AY1344" s="68">
        <f>IF(AG1344=0,0,VLOOKUP($H1344,Leistungszahlen!$A$11:$H$158,6,FALSE))</f>
        <v>0</v>
      </c>
      <c r="AZ1344" s="68">
        <f t="shared" si="641"/>
        <v>0</v>
      </c>
      <c r="BA1344" s="68">
        <f t="shared" si="642"/>
        <v>0</v>
      </c>
      <c r="BC1344" s="68">
        <f t="shared" si="658"/>
        <v>0</v>
      </c>
      <c r="BD1344" s="285"/>
    </row>
    <row r="1345" spans="1:56" s="68" customFormat="1">
      <c r="A1345" s="200"/>
      <c r="B1345" s="200"/>
      <c r="C1345" s="200" t="s">
        <v>420</v>
      </c>
      <c r="D1345" s="200" t="s">
        <v>199</v>
      </c>
      <c r="E1345" s="200" t="s">
        <v>353</v>
      </c>
      <c r="F1345" s="200" t="s">
        <v>1503</v>
      </c>
      <c r="G1345" s="200" t="s">
        <v>251</v>
      </c>
      <c r="H1345" s="201" t="s">
        <v>200</v>
      </c>
      <c r="I1345" s="202">
        <v>5.59</v>
      </c>
      <c r="J1345" s="200" t="s">
        <v>778</v>
      </c>
      <c r="K1345" s="176">
        <v>5</v>
      </c>
      <c r="L1345" s="176">
        <v>1</v>
      </c>
      <c r="M1345" s="176"/>
      <c r="N1345" s="286">
        <v>6</v>
      </c>
      <c r="O1345" s="286"/>
      <c r="P1345" s="176"/>
      <c r="Q1345" s="203">
        <f t="shared" si="634"/>
        <v>6</v>
      </c>
      <c r="R1345" s="203">
        <f t="shared" si="635"/>
        <v>0</v>
      </c>
      <c r="S1345" s="203">
        <f t="shared" si="636"/>
        <v>0</v>
      </c>
      <c r="T1345" s="203">
        <f t="shared" si="637"/>
        <v>0</v>
      </c>
      <c r="U1345" s="203">
        <f t="shared" si="638"/>
        <v>0</v>
      </c>
      <c r="V1345" s="175">
        <f>IF(Q1345&gt;0,VLOOKUP(Q1345,Jahresfaktoren!$A$11:$B$24,2,),0)</f>
        <v>302</v>
      </c>
      <c r="W1345" s="175">
        <f>IF(R1345&gt;0,VLOOKUP(R1345,Jahresfaktoren!$D$11:$E$24,2,),0)</f>
        <v>0</v>
      </c>
      <c r="X1345" s="175">
        <f>IF(S1345&gt;0,VLOOKUP(S1345,Jahresfaktoren!$A$28:$B$29,2,),0)</f>
        <v>0</v>
      </c>
      <c r="Y1345" s="175">
        <f>IF(T1345&gt;0,VLOOKUP(T1345,Jahresfaktoren!$A$28:$B$29,2,),0)</f>
        <v>0</v>
      </c>
      <c r="Z1345" s="175">
        <f>IF(U1345&gt;0,VLOOKUP(U1345,Jahresfaktoren!$A$32:$B$33,2,),)</f>
        <v>0</v>
      </c>
      <c r="AA1345" s="177">
        <f t="shared" si="648"/>
        <v>1688.18</v>
      </c>
      <c r="AB1345" s="177" t="str">
        <f t="shared" si="649"/>
        <v/>
      </c>
      <c r="AC1345" s="177" t="str">
        <f t="shared" si="650"/>
        <v/>
      </c>
      <c r="AD1345" s="177" t="str">
        <f t="shared" si="651"/>
        <v/>
      </c>
      <c r="AE1345" s="177" t="str">
        <f t="shared" si="652"/>
        <v/>
      </c>
      <c r="AF1345" s="178">
        <f>IF(Q1345&gt;0,VLOOKUP(H1345,Leistungszahlen!$A$11:$C$158,3,),0)</f>
        <v>0</v>
      </c>
      <c r="AG1345" s="178">
        <f>IF(R1345&gt;0,VLOOKUP(H1345,Leistungszahlen!$A$11:$F$158,6,),IF(T1345&gt;0,VLOOKUP(H1345,Leistungszahlen!$A$11:$F$158,6,),0))</f>
        <v>0</v>
      </c>
      <c r="AH1345" s="179" t="e">
        <f t="shared" si="643"/>
        <v>#DIV/0!</v>
      </c>
      <c r="AI1345" s="179">
        <f t="shared" si="644"/>
        <v>0</v>
      </c>
      <c r="AJ1345" s="179">
        <f t="shared" si="645"/>
        <v>0</v>
      </c>
      <c r="AK1345" s="179">
        <f t="shared" si="646"/>
        <v>0</v>
      </c>
      <c r="AL1345" s="179">
        <f t="shared" si="647"/>
        <v>0</v>
      </c>
      <c r="AM1345" s="180">
        <f>IF(L1345=1,Stundensätze!$D$13,IF(L1345=2,Stundensätze!$D$17,IF(L1345=4,Stundensätze!$D$21,"")))</f>
        <v>0</v>
      </c>
      <c r="AN1345" s="180">
        <f>IF(L1345=1,Stundensätze!$D$15,IF(L1345=2,Stundensätze!$D$19,IF(L1345=4,Stundensätze!$D$23,"")))</f>
        <v>0</v>
      </c>
      <c r="AO1345" s="180" t="e">
        <f t="shared" si="653"/>
        <v>#DIV/0!</v>
      </c>
      <c r="AP1345" s="180">
        <f t="shared" si="654"/>
        <v>0</v>
      </c>
      <c r="AQ1345" s="192" t="e">
        <f t="shared" si="655"/>
        <v>#DIV/0!</v>
      </c>
      <c r="AR1345" s="192" t="e">
        <f t="shared" si="656"/>
        <v>#DIV/0!</v>
      </c>
      <c r="AS1345" s="193" t="e">
        <f t="shared" si="657"/>
        <v>#DIV/0!</v>
      </c>
      <c r="AT1345" s="258" t="str">
        <f>IF(K1345=0,0,VLOOKUP(K1345,Kostenstellen!A:B,2,FALSE))</f>
        <v xml:space="preserve">Salinenklinik </v>
      </c>
      <c r="AU1345" s="68" t="str">
        <f t="shared" si="639"/>
        <v>B</v>
      </c>
      <c r="AV1345" s="68" t="str">
        <f t="shared" si="640"/>
        <v/>
      </c>
      <c r="AW1345" s="68">
        <f>IF(AF1345=0,0,VLOOKUP($H1345,Leistungszahlen!$A$11:$H$158,4,FALSE))</f>
        <v>0</v>
      </c>
      <c r="AX1345" s="68">
        <f>IF(AF1345=0,0,VLOOKUP($H1345,Leistungszahlen!$A$11:$H$158,5,FALSE))</f>
        <v>0</v>
      </c>
      <c r="AY1345" s="68">
        <f>IF(AG1345=0,0,VLOOKUP($H1345,Leistungszahlen!$A$11:$H$158,6,FALSE))</f>
        <v>0</v>
      </c>
      <c r="AZ1345" s="68">
        <f t="shared" si="641"/>
        <v>0</v>
      </c>
      <c r="BA1345" s="68">
        <f t="shared" si="642"/>
        <v>0</v>
      </c>
      <c r="BC1345" s="68">
        <f t="shared" si="658"/>
        <v>0</v>
      </c>
      <c r="BD1345" s="285"/>
    </row>
    <row r="1346" spans="1:56" s="68" customFormat="1">
      <c r="A1346" s="200"/>
      <c r="B1346" s="200"/>
      <c r="C1346" s="200" t="s">
        <v>420</v>
      </c>
      <c r="D1346" s="200" t="s">
        <v>199</v>
      </c>
      <c r="E1346" s="200" t="s">
        <v>353</v>
      </c>
      <c r="F1346" s="200" t="s">
        <v>1504</v>
      </c>
      <c r="G1346" s="200" t="s">
        <v>118</v>
      </c>
      <c r="H1346" s="201" t="s">
        <v>221</v>
      </c>
      <c r="I1346" s="202">
        <v>8.1</v>
      </c>
      <c r="J1346" s="200" t="s">
        <v>292</v>
      </c>
      <c r="K1346" s="176">
        <v>5</v>
      </c>
      <c r="L1346" s="176">
        <v>1</v>
      </c>
      <c r="M1346" s="176">
        <v>0</v>
      </c>
      <c r="N1346" s="286">
        <v>1</v>
      </c>
      <c r="O1346" s="286"/>
      <c r="P1346" s="176"/>
      <c r="Q1346" s="203">
        <f t="shared" si="634"/>
        <v>1</v>
      </c>
      <c r="R1346" s="203">
        <f t="shared" si="635"/>
        <v>0</v>
      </c>
      <c r="S1346" s="203">
        <f t="shared" si="636"/>
        <v>0</v>
      </c>
      <c r="T1346" s="203">
        <f t="shared" si="637"/>
        <v>0</v>
      </c>
      <c r="U1346" s="203">
        <f t="shared" si="638"/>
        <v>0</v>
      </c>
      <c r="V1346" s="175">
        <f>IF(Q1346&gt;0,VLOOKUP(Q1346,Jahresfaktoren!$A$11:$B$24,2,),0)</f>
        <v>52</v>
      </c>
      <c r="W1346" s="175">
        <f>IF(R1346&gt;0,VLOOKUP(R1346,Jahresfaktoren!$D$11:$E$24,2,),0)</f>
        <v>0</v>
      </c>
      <c r="X1346" s="175">
        <f>IF(S1346&gt;0,VLOOKUP(S1346,Jahresfaktoren!$A$28:$B$29,2,),0)</f>
        <v>0</v>
      </c>
      <c r="Y1346" s="175">
        <f>IF(T1346&gt;0,VLOOKUP(T1346,Jahresfaktoren!$A$28:$B$29,2,),0)</f>
        <v>0</v>
      </c>
      <c r="Z1346" s="175">
        <f>IF(U1346&gt;0,VLOOKUP(U1346,Jahresfaktoren!$A$32:$B$33,2,),)</f>
        <v>0</v>
      </c>
      <c r="AA1346" s="177">
        <f t="shared" si="648"/>
        <v>421.2</v>
      </c>
      <c r="AB1346" s="177" t="str">
        <f t="shared" si="649"/>
        <v/>
      </c>
      <c r="AC1346" s="177" t="str">
        <f t="shared" si="650"/>
        <v/>
      </c>
      <c r="AD1346" s="177" t="str">
        <f t="shared" si="651"/>
        <v/>
      </c>
      <c r="AE1346" s="177" t="str">
        <f t="shared" si="652"/>
        <v/>
      </c>
      <c r="AF1346" s="178">
        <f>IF(Q1346&gt;0,VLOOKUP(H1346,Leistungszahlen!$A$11:$C$158,3,),0)</f>
        <v>0</v>
      </c>
      <c r="AG1346" s="178">
        <f>IF(R1346&gt;0,VLOOKUP(H1346,Leistungszahlen!$A$11:$F$158,6,),IF(T1346&gt;0,VLOOKUP(H1346,Leistungszahlen!$A$11:$F$158,6,),0))</f>
        <v>0</v>
      </c>
      <c r="AH1346" s="179" t="e">
        <f t="shared" si="643"/>
        <v>#DIV/0!</v>
      </c>
      <c r="AI1346" s="179">
        <f t="shared" si="644"/>
        <v>0</v>
      </c>
      <c r="AJ1346" s="179">
        <f t="shared" si="645"/>
        <v>0</v>
      </c>
      <c r="AK1346" s="179">
        <f t="shared" si="646"/>
        <v>0</v>
      </c>
      <c r="AL1346" s="179">
        <f t="shared" si="647"/>
        <v>0</v>
      </c>
      <c r="AM1346" s="180">
        <f>IF(L1346=1,Stundensätze!$D$13,IF(L1346=2,Stundensätze!$D$17,IF(L1346=4,Stundensätze!$D$21,"")))</f>
        <v>0</v>
      </c>
      <c r="AN1346" s="180">
        <f>IF(L1346=1,Stundensätze!$D$15,IF(L1346=2,Stundensätze!$D$19,IF(L1346=4,Stundensätze!$D$23,"")))</f>
        <v>0</v>
      </c>
      <c r="AO1346" s="180" t="e">
        <f t="shared" si="653"/>
        <v>#DIV/0!</v>
      </c>
      <c r="AP1346" s="180">
        <f t="shared" si="654"/>
        <v>0</v>
      </c>
      <c r="AQ1346" s="192" t="e">
        <f t="shared" si="655"/>
        <v>#DIV/0!</v>
      </c>
      <c r="AR1346" s="192" t="e">
        <f t="shared" si="656"/>
        <v>#DIV/0!</v>
      </c>
      <c r="AS1346" s="193" t="e">
        <f t="shared" si="657"/>
        <v>#DIV/0!</v>
      </c>
      <c r="AT1346" s="258" t="str">
        <f>IF(K1346=0,0,VLOOKUP(K1346,Kostenstellen!A:B,2,FALSE))</f>
        <v xml:space="preserve">Salinenklinik </v>
      </c>
      <c r="AU1346" s="68" t="str">
        <f t="shared" si="639"/>
        <v>Z</v>
      </c>
      <c r="AV1346" s="68" t="str">
        <f t="shared" si="640"/>
        <v/>
      </c>
      <c r="AW1346" s="68">
        <f>IF(AF1346=0,0,VLOOKUP($H1346,Leistungszahlen!$A$11:$H$158,4,FALSE))</f>
        <v>0</v>
      </c>
      <c r="AX1346" s="68">
        <f>IF(AF1346=0,0,VLOOKUP($H1346,Leistungszahlen!$A$11:$H$158,5,FALSE))</f>
        <v>0</v>
      </c>
      <c r="AY1346" s="68">
        <f>IF(AG1346=0,0,VLOOKUP($H1346,Leistungszahlen!$A$11:$H$158,6,FALSE))</f>
        <v>0</v>
      </c>
      <c r="AZ1346" s="68">
        <f t="shared" si="641"/>
        <v>0</v>
      </c>
      <c r="BA1346" s="68">
        <f t="shared" si="642"/>
        <v>0</v>
      </c>
      <c r="BC1346" s="68">
        <f t="shared" si="658"/>
        <v>0</v>
      </c>
      <c r="BD1346" s="285"/>
    </row>
    <row r="1347" spans="1:56" s="68" customFormat="1">
      <c r="A1347" s="200"/>
      <c r="B1347" s="200"/>
      <c r="C1347" s="200" t="s">
        <v>420</v>
      </c>
      <c r="D1347" s="200" t="s">
        <v>199</v>
      </c>
      <c r="E1347" s="200" t="s">
        <v>353</v>
      </c>
      <c r="F1347" s="200" t="s">
        <v>1504</v>
      </c>
      <c r="G1347" s="200" t="s">
        <v>163</v>
      </c>
      <c r="H1347" s="201" t="s">
        <v>288</v>
      </c>
      <c r="I1347" s="202">
        <v>27.6</v>
      </c>
      <c r="J1347" s="200" t="s">
        <v>560</v>
      </c>
      <c r="K1347" s="176">
        <v>5</v>
      </c>
      <c r="L1347" s="176">
        <v>1</v>
      </c>
      <c r="M1347" s="176"/>
      <c r="N1347" s="286">
        <v>3</v>
      </c>
      <c r="O1347" s="286">
        <v>3</v>
      </c>
      <c r="P1347" s="176"/>
      <c r="Q1347" s="203">
        <f t="shared" ref="Q1347:Q1410" si="659">IF(M1347="x",0,IF(N1347=7,6,IF(N1347=14,12,IF(N1347="12+5",11,N1347))))</f>
        <v>3</v>
      </c>
      <c r="R1347" s="203">
        <f t="shared" ref="R1347:R1410" si="660">IF(M1347="x",0,IF(O1347=0,0,IF(N1347=7,0,IF(N1347+O1347=7,O1347-1,O1347))))</f>
        <v>3</v>
      </c>
      <c r="S1347" s="203">
        <f t="shared" ref="S1347:S1410" si="661">IF(M1347="x",0,IF(N1347=7,1,IF(N1347=14,2,IF(AND(N1347=12,O1347=5),1,IF(N1347="12+5",1,0)))))</f>
        <v>0</v>
      </c>
      <c r="T1347" s="203">
        <f t="shared" ref="T1347:T1410" si="662">IF(M1347="x",0,IF(O1347=0,0,IF(N1347=7,0,IF(N1347+O1347=7,1,0))))</f>
        <v>0</v>
      </c>
      <c r="U1347" s="203">
        <f t="shared" ref="U1347:U1410" si="663">T1347+S1347</f>
        <v>0</v>
      </c>
      <c r="V1347" s="175">
        <f>IF(Q1347&gt;0,VLOOKUP(Q1347,Jahresfaktoren!$A$11:$B$24,2,),0)</f>
        <v>152</v>
      </c>
      <c r="W1347" s="175">
        <f>IF(R1347&gt;0,VLOOKUP(R1347,Jahresfaktoren!$D$11:$E$24,2,),0)</f>
        <v>150</v>
      </c>
      <c r="X1347" s="175">
        <f>IF(S1347&gt;0,VLOOKUP(S1347,Jahresfaktoren!$A$28:$B$29,2,),0)</f>
        <v>0</v>
      </c>
      <c r="Y1347" s="175">
        <f>IF(T1347&gt;0,VLOOKUP(T1347,Jahresfaktoren!$A$28:$B$29,2,),0)</f>
        <v>0</v>
      </c>
      <c r="Z1347" s="175">
        <f>IF(U1347&gt;0,VLOOKUP(U1347,Jahresfaktoren!$A$32:$B$33,2,),)</f>
        <v>0</v>
      </c>
      <c r="AA1347" s="177">
        <f t="shared" si="648"/>
        <v>4195.2</v>
      </c>
      <c r="AB1347" s="177">
        <f t="shared" si="649"/>
        <v>4140</v>
      </c>
      <c r="AC1347" s="177" t="str">
        <f t="shared" si="650"/>
        <v/>
      </c>
      <c r="AD1347" s="177" t="str">
        <f t="shared" si="651"/>
        <v/>
      </c>
      <c r="AE1347" s="177" t="str">
        <f t="shared" si="652"/>
        <v/>
      </c>
      <c r="AF1347" s="178">
        <f>IF(Q1347&gt;0,VLOOKUP(H1347,Leistungszahlen!$A$11:$C$158,3,),0)</f>
        <v>0</v>
      </c>
      <c r="AG1347" s="178">
        <f>IF(R1347&gt;0,VLOOKUP(H1347,Leistungszahlen!$A$11:$F$158,6,),IF(T1347&gt;0,VLOOKUP(H1347,Leistungszahlen!$A$11:$F$158,6,),0))</f>
        <v>0</v>
      </c>
      <c r="AH1347" s="179" t="e">
        <f t="shared" si="643"/>
        <v>#DIV/0!</v>
      </c>
      <c r="AI1347" s="179" t="e">
        <f t="shared" si="644"/>
        <v>#DIV/0!</v>
      </c>
      <c r="AJ1347" s="179">
        <f t="shared" si="645"/>
        <v>0</v>
      </c>
      <c r="AK1347" s="179">
        <f t="shared" si="646"/>
        <v>0</v>
      </c>
      <c r="AL1347" s="179">
        <f t="shared" si="647"/>
        <v>0</v>
      </c>
      <c r="AM1347" s="180">
        <f>IF(L1347=1,Stundensätze!$D$13,IF(L1347=2,Stundensätze!$D$17,IF(L1347=4,Stundensätze!$D$21,"")))</f>
        <v>0</v>
      </c>
      <c r="AN1347" s="180">
        <f>IF(L1347=1,Stundensätze!$D$15,IF(L1347=2,Stundensätze!$D$19,IF(L1347=4,Stundensätze!$D$23,"")))</f>
        <v>0</v>
      </c>
      <c r="AO1347" s="180" t="e">
        <f t="shared" si="653"/>
        <v>#DIV/0!</v>
      </c>
      <c r="AP1347" s="180">
        <f t="shared" si="654"/>
        <v>0</v>
      </c>
      <c r="AQ1347" s="192" t="e">
        <f t="shared" si="655"/>
        <v>#DIV/0!</v>
      </c>
      <c r="AR1347" s="192" t="e">
        <f t="shared" si="656"/>
        <v>#DIV/0!</v>
      </c>
      <c r="AS1347" s="193" t="e">
        <f t="shared" si="657"/>
        <v>#DIV/0!</v>
      </c>
      <c r="AT1347" s="258" t="str">
        <f>IF(K1347=0,0,VLOOKUP(K1347,Kostenstellen!A:B,2,FALSE))</f>
        <v xml:space="preserve">Salinenklinik </v>
      </c>
      <c r="AU1347" s="68" t="str">
        <f t="shared" ref="AU1347:AU1410" si="664">IF(SUM(V1347:Z1347)&gt;0,H1347,"")</f>
        <v>A2</v>
      </c>
      <c r="AV1347" s="68" t="str">
        <f t="shared" ref="AV1347:AV1410" si="665">IF(SUM(R1347+T1347)&gt;0,H1347,"")</f>
        <v>A2</v>
      </c>
      <c r="AW1347" s="68">
        <f>IF(AF1347=0,0,VLOOKUP($H1347,Leistungszahlen!$A$11:$H$158,4,FALSE))</f>
        <v>0</v>
      </c>
      <c r="AX1347" s="68">
        <f>IF(AF1347=0,0,VLOOKUP($H1347,Leistungszahlen!$A$11:$H$158,5,FALSE))</f>
        <v>0</v>
      </c>
      <c r="AY1347" s="68">
        <f>IF(AG1347=0,0,VLOOKUP($H1347,Leistungszahlen!$A$11:$H$158,6,FALSE))</f>
        <v>0</v>
      </c>
      <c r="AZ1347" s="68">
        <f t="shared" ref="AZ1347:AZ1410" si="666">IF(AX1347&lt;AF1347,1,IF(AG1347&gt;AY1347,1,0))</f>
        <v>0</v>
      </c>
      <c r="BA1347" s="68">
        <f t="shared" ref="BA1347:BA1410" si="667">IF(AF1347&gt;AX1347,1,IF(AG1347&gt;AY1347,1,0))</f>
        <v>0</v>
      </c>
      <c r="BC1347" s="68">
        <f t="shared" si="658"/>
        <v>0</v>
      </c>
      <c r="BD1347" s="285"/>
    </row>
    <row r="1348" spans="1:56" s="68" customFormat="1">
      <c r="A1348" s="200"/>
      <c r="B1348" s="200"/>
      <c r="C1348" s="200" t="s">
        <v>420</v>
      </c>
      <c r="D1348" s="200" t="s">
        <v>199</v>
      </c>
      <c r="E1348" s="200" t="s">
        <v>353</v>
      </c>
      <c r="F1348" s="200" t="s">
        <v>1504</v>
      </c>
      <c r="G1348" s="200" t="s">
        <v>251</v>
      </c>
      <c r="H1348" s="201" t="s">
        <v>200</v>
      </c>
      <c r="I1348" s="202">
        <v>5.61</v>
      </c>
      <c r="J1348" s="200" t="s">
        <v>778</v>
      </c>
      <c r="K1348" s="176">
        <v>5</v>
      </c>
      <c r="L1348" s="176">
        <v>1</v>
      </c>
      <c r="M1348" s="176"/>
      <c r="N1348" s="286">
        <v>6</v>
      </c>
      <c r="O1348" s="286"/>
      <c r="P1348" s="176"/>
      <c r="Q1348" s="203">
        <f t="shared" si="659"/>
        <v>6</v>
      </c>
      <c r="R1348" s="203">
        <f t="shared" si="660"/>
        <v>0</v>
      </c>
      <c r="S1348" s="203">
        <f t="shared" si="661"/>
        <v>0</v>
      </c>
      <c r="T1348" s="203">
        <f t="shared" si="662"/>
        <v>0</v>
      </c>
      <c r="U1348" s="203">
        <f t="shared" si="663"/>
        <v>0</v>
      </c>
      <c r="V1348" s="175">
        <f>IF(Q1348&gt;0,VLOOKUP(Q1348,Jahresfaktoren!$A$11:$B$24,2,),0)</f>
        <v>302</v>
      </c>
      <c r="W1348" s="175">
        <f>IF(R1348&gt;0,VLOOKUP(R1348,Jahresfaktoren!$D$11:$E$24,2,),0)</f>
        <v>0</v>
      </c>
      <c r="X1348" s="175">
        <f>IF(S1348&gt;0,VLOOKUP(S1348,Jahresfaktoren!$A$28:$B$29,2,),0)</f>
        <v>0</v>
      </c>
      <c r="Y1348" s="175">
        <f>IF(T1348&gt;0,VLOOKUP(T1348,Jahresfaktoren!$A$28:$B$29,2,),0)</f>
        <v>0</v>
      </c>
      <c r="Z1348" s="175">
        <f>IF(U1348&gt;0,VLOOKUP(U1348,Jahresfaktoren!$A$32:$B$33,2,),)</f>
        <v>0</v>
      </c>
      <c r="AA1348" s="177">
        <f t="shared" si="648"/>
        <v>1694.22</v>
      </c>
      <c r="AB1348" s="177" t="str">
        <f t="shared" si="649"/>
        <v/>
      </c>
      <c r="AC1348" s="177" t="str">
        <f t="shared" si="650"/>
        <v/>
      </c>
      <c r="AD1348" s="177" t="str">
        <f t="shared" si="651"/>
        <v/>
      </c>
      <c r="AE1348" s="177" t="str">
        <f t="shared" si="652"/>
        <v/>
      </c>
      <c r="AF1348" s="178">
        <f>IF(Q1348&gt;0,VLOOKUP(H1348,Leistungszahlen!$A$11:$C$158,3,),0)</f>
        <v>0</v>
      </c>
      <c r="AG1348" s="178">
        <f>IF(R1348&gt;0,VLOOKUP(H1348,Leistungszahlen!$A$11:$F$158,6,),IF(T1348&gt;0,VLOOKUP(H1348,Leistungszahlen!$A$11:$F$158,6,),0))</f>
        <v>0</v>
      </c>
      <c r="AH1348" s="179" t="e">
        <f t="shared" si="643"/>
        <v>#DIV/0!</v>
      </c>
      <c r="AI1348" s="179">
        <f t="shared" si="644"/>
        <v>0</v>
      </c>
      <c r="AJ1348" s="179">
        <f t="shared" si="645"/>
        <v>0</v>
      </c>
      <c r="AK1348" s="179">
        <f t="shared" si="646"/>
        <v>0</v>
      </c>
      <c r="AL1348" s="179">
        <f t="shared" si="647"/>
        <v>0</v>
      </c>
      <c r="AM1348" s="180">
        <f>IF(L1348=1,Stundensätze!$D$13,IF(L1348=2,Stundensätze!$D$17,IF(L1348=4,Stundensätze!$D$21,"")))</f>
        <v>0</v>
      </c>
      <c r="AN1348" s="180">
        <f>IF(L1348=1,Stundensätze!$D$15,IF(L1348=2,Stundensätze!$D$19,IF(L1348=4,Stundensätze!$D$23,"")))</f>
        <v>0</v>
      </c>
      <c r="AO1348" s="180" t="e">
        <f t="shared" si="653"/>
        <v>#DIV/0!</v>
      </c>
      <c r="AP1348" s="180">
        <f t="shared" si="654"/>
        <v>0</v>
      </c>
      <c r="AQ1348" s="192" t="e">
        <f t="shared" si="655"/>
        <v>#DIV/0!</v>
      </c>
      <c r="AR1348" s="192" t="e">
        <f t="shared" si="656"/>
        <v>#DIV/0!</v>
      </c>
      <c r="AS1348" s="193" t="e">
        <f t="shared" si="657"/>
        <v>#DIV/0!</v>
      </c>
      <c r="AT1348" s="258" t="str">
        <f>IF(K1348=0,0,VLOOKUP(K1348,Kostenstellen!A:B,2,FALSE))</f>
        <v xml:space="preserve">Salinenklinik </v>
      </c>
      <c r="AU1348" s="68" t="str">
        <f t="shared" si="664"/>
        <v>B</v>
      </c>
      <c r="AV1348" s="68" t="str">
        <f t="shared" si="665"/>
        <v/>
      </c>
      <c r="AW1348" s="68">
        <f>IF(AF1348=0,0,VLOOKUP($H1348,Leistungszahlen!$A$11:$H$158,4,FALSE))</f>
        <v>0</v>
      </c>
      <c r="AX1348" s="68">
        <f>IF(AF1348=0,0,VLOOKUP($H1348,Leistungszahlen!$A$11:$H$158,5,FALSE))</f>
        <v>0</v>
      </c>
      <c r="AY1348" s="68">
        <f>IF(AG1348=0,0,VLOOKUP($H1348,Leistungszahlen!$A$11:$H$158,6,FALSE))</f>
        <v>0</v>
      </c>
      <c r="AZ1348" s="68">
        <f t="shared" si="666"/>
        <v>0</v>
      </c>
      <c r="BA1348" s="68">
        <f t="shared" si="667"/>
        <v>0</v>
      </c>
      <c r="BC1348" s="68">
        <f t="shared" si="658"/>
        <v>0</v>
      </c>
      <c r="BD1348" s="285"/>
    </row>
    <row r="1349" spans="1:56" s="68" customFormat="1">
      <c r="A1349" s="200"/>
      <c r="B1349" s="200"/>
      <c r="C1349" s="200" t="s">
        <v>420</v>
      </c>
      <c r="D1349" s="200" t="s">
        <v>199</v>
      </c>
      <c r="E1349" s="200" t="s">
        <v>353</v>
      </c>
      <c r="F1349" s="200" t="s">
        <v>1505</v>
      </c>
      <c r="G1349" s="200" t="s">
        <v>118</v>
      </c>
      <c r="H1349" s="201" t="s">
        <v>221</v>
      </c>
      <c r="I1349" s="202">
        <v>8.1</v>
      </c>
      <c r="J1349" s="200" t="s">
        <v>292</v>
      </c>
      <c r="K1349" s="176">
        <v>5</v>
      </c>
      <c r="L1349" s="176">
        <v>1</v>
      </c>
      <c r="M1349" s="176">
        <v>0</v>
      </c>
      <c r="N1349" s="286">
        <v>1</v>
      </c>
      <c r="O1349" s="286"/>
      <c r="P1349" s="176"/>
      <c r="Q1349" s="203">
        <f t="shared" si="659"/>
        <v>1</v>
      </c>
      <c r="R1349" s="203">
        <f t="shared" si="660"/>
        <v>0</v>
      </c>
      <c r="S1349" s="203">
        <f t="shared" si="661"/>
        <v>0</v>
      </c>
      <c r="T1349" s="203">
        <f t="shared" si="662"/>
        <v>0</v>
      </c>
      <c r="U1349" s="203">
        <f t="shared" si="663"/>
        <v>0</v>
      </c>
      <c r="V1349" s="175">
        <f>IF(Q1349&gt;0,VLOOKUP(Q1349,Jahresfaktoren!$A$11:$B$24,2,),0)</f>
        <v>52</v>
      </c>
      <c r="W1349" s="175">
        <f>IF(R1349&gt;0,VLOOKUP(R1349,Jahresfaktoren!$D$11:$E$24,2,),0)</f>
        <v>0</v>
      </c>
      <c r="X1349" s="175">
        <f>IF(S1349&gt;0,VLOOKUP(S1349,Jahresfaktoren!$A$28:$B$29,2,),0)</f>
        <v>0</v>
      </c>
      <c r="Y1349" s="175">
        <f>IF(T1349&gt;0,VLOOKUP(T1349,Jahresfaktoren!$A$28:$B$29,2,),0)</f>
        <v>0</v>
      </c>
      <c r="Z1349" s="175">
        <f>IF(U1349&gt;0,VLOOKUP(U1349,Jahresfaktoren!$A$32:$B$33,2,),)</f>
        <v>0</v>
      </c>
      <c r="AA1349" s="177">
        <f t="shared" si="648"/>
        <v>421.2</v>
      </c>
      <c r="AB1349" s="177" t="str">
        <f t="shared" si="649"/>
        <v/>
      </c>
      <c r="AC1349" s="177" t="str">
        <f t="shared" si="650"/>
        <v/>
      </c>
      <c r="AD1349" s="177" t="str">
        <f t="shared" si="651"/>
        <v/>
      </c>
      <c r="AE1349" s="177" t="str">
        <f t="shared" si="652"/>
        <v/>
      </c>
      <c r="AF1349" s="178">
        <f>IF(Q1349&gt;0,VLOOKUP(H1349,Leistungszahlen!$A$11:$C$158,3,),0)</f>
        <v>0</v>
      </c>
      <c r="AG1349" s="178">
        <f>IF(R1349&gt;0,VLOOKUP(H1349,Leistungszahlen!$A$11:$F$158,6,),IF(T1349&gt;0,VLOOKUP(H1349,Leistungszahlen!$A$11:$F$158,6,),0))</f>
        <v>0</v>
      </c>
      <c r="AH1349" s="179" t="e">
        <f t="shared" si="643"/>
        <v>#DIV/0!</v>
      </c>
      <c r="AI1349" s="179">
        <f t="shared" si="644"/>
        <v>0</v>
      </c>
      <c r="AJ1349" s="179">
        <f t="shared" si="645"/>
        <v>0</v>
      </c>
      <c r="AK1349" s="179">
        <f t="shared" si="646"/>
        <v>0</v>
      </c>
      <c r="AL1349" s="179">
        <f t="shared" si="647"/>
        <v>0</v>
      </c>
      <c r="AM1349" s="180">
        <f>IF(L1349=1,Stundensätze!$D$13,IF(L1349=2,Stundensätze!$D$17,IF(L1349=4,Stundensätze!$D$21,"")))</f>
        <v>0</v>
      </c>
      <c r="AN1349" s="180">
        <f>IF(L1349=1,Stundensätze!$D$15,IF(L1349=2,Stundensätze!$D$19,IF(L1349=4,Stundensätze!$D$23,"")))</f>
        <v>0</v>
      </c>
      <c r="AO1349" s="180" t="e">
        <f t="shared" si="653"/>
        <v>#DIV/0!</v>
      </c>
      <c r="AP1349" s="180">
        <f t="shared" si="654"/>
        <v>0</v>
      </c>
      <c r="AQ1349" s="192" t="e">
        <f t="shared" si="655"/>
        <v>#DIV/0!</v>
      </c>
      <c r="AR1349" s="192" t="e">
        <f t="shared" si="656"/>
        <v>#DIV/0!</v>
      </c>
      <c r="AS1349" s="193" t="e">
        <f t="shared" si="657"/>
        <v>#DIV/0!</v>
      </c>
      <c r="AT1349" s="258" t="str">
        <f>IF(K1349=0,0,VLOOKUP(K1349,Kostenstellen!A:B,2,FALSE))</f>
        <v xml:space="preserve">Salinenklinik </v>
      </c>
      <c r="AU1349" s="68" t="str">
        <f t="shared" si="664"/>
        <v>Z</v>
      </c>
      <c r="AV1349" s="68" t="str">
        <f t="shared" si="665"/>
        <v/>
      </c>
      <c r="AW1349" s="68">
        <f>IF(AF1349=0,0,VLOOKUP($H1349,Leistungszahlen!$A$11:$H$158,4,FALSE))</f>
        <v>0</v>
      </c>
      <c r="AX1349" s="68">
        <f>IF(AF1349=0,0,VLOOKUP($H1349,Leistungszahlen!$A$11:$H$158,5,FALSE))</f>
        <v>0</v>
      </c>
      <c r="AY1349" s="68">
        <f>IF(AG1349=0,0,VLOOKUP($H1349,Leistungszahlen!$A$11:$H$158,6,FALSE))</f>
        <v>0</v>
      </c>
      <c r="AZ1349" s="68">
        <f t="shared" si="666"/>
        <v>0</v>
      </c>
      <c r="BA1349" s="68">
        <f t="shared" si="667"/>
        <v>0</v>
      </c>
      <c r="BC1349" s="68">
        <f t="shared" si="658"/>
        <v>0</v>
      </c>
      <c r="BD1349" s="285"/>
    </row>
    <row r="1350" spans="1:56" s="68" customFormat="1">
      <c r="A1350" s="200"/>
      <c r="B1350" s="200"/>
      <c r="C1350" s="200" t="s">
        <v>420</v>
      </c>
      <c r="D1350" s="200" t="s">
        <v>199</v>
      </c>
      <c r="E1350" s="200" t="s">
        <v>353</v>
      </c>
      <c r="F1350" s="200" t="s">
        <v>1505</v>
      </c>
      <c r="G1350" s="200" t="s">
        <v>163</v>
      </c>
      <c r="H1350" s="201" t="s">
        <v>288</v>
      </c>
      <c r="I1350" s="202">
        <v>27.6</v>
      </c>
      <c r="J1350" s="200" t="s">
        <v>560</v>
      </c>
      <c r="K1350" s="176">
        <v>5</v>
      </c>
      <c r="L1350" s="176">
        <v>1</v>
      </c>
      <c r="M1350" s="176"/>
      <c r="N1350" s="286">
        <v>3</v>
      </c>
      <c r="O1350" s="286">
        <v>3</v>
      </c>
      <c r="P1350" s="176"/>
      <c r="Q1350" s="203">
        <f t="shared" si="659"/>
        <v>3</v>
      </c>
      <c r="R1350" s="203">
        <f t="shared" si="660"/>
        <v>3</v>
      </c>
      <c r="S1350" s="203">
        <f t="shared" si="661"/>
        <v>0</v>
      </c>
      <c r="T1350" s="203">
        <f t="shared" si="662"/>
        <v>0</v>
      </c>
      <c r="U1350" s="203">
        <f t="shared" si="663"/>
        <v>0</v>
      </c>
      <c r="V1350" s="175">
        <f>IF(Q1350&gt;0,VLOOKUP(Q1350,Jahresfaktoren!$A$11:$B$24,2,),0)</f>
        <v>152</v>
      </c>
      <c r="W1350" s="175">
        <f>IF(R1350&gt;0,VLOOKUP(R1350,Jahresfaktoren!$D$11:$E$24,2,),0)</f>
        <v>150</v>
      </c>
      <c r="X1350" s="175">
        <f>IF(S1350&gt;0,VLOOKUP(S1350,Jahresfaktoren!$A$28:$B$29,2,),0)</f>
        <v>0</v>
      </c>
      <c r="Y1350" s="175">
        <f>IF(T1350&gt;0,VLOOKUP(T1350,Jahresfaktoren!$A$28:$B$29,2,),0)</f>
        <v>0</v>
      </c>
      <c r="Z1350" s="175">
        <f>IF(U1350&gt;0,VLOOKUP(U1350,Jahresfaktoren!$A$32:$B$33,2,),)</f>
        <v>0</v>
      </c>
      <c r="AA1350" s="177">
        <f t="shared" si="648"/>
        <v>4195.2</v>
      </c>
      <c r="AB1350" s="177">
        <f t="shared" si="649"/>
        <v>4140</v>
      </c>
      <c r="AC1350" s="177" t="str">
        <f t="shared" si="650"/>
        <v/>
      </c>
      <c r="AD1350" s="177" t="str">
        <f t="shared" si="651"/>
        <v/>
      </c>
      <c r="AE1350" s="177" t="str">
        <f t="shared" si="652"/>
        <v/>
      </c>
      <c r="AF1350" s="178">
        <f>IF(Q1350&gt;0,VLOOKUP(H1350,Leistungszahlen!$A$11:$C$158,3,),0)</f>
        <v>0</v>
      </c>
      <c r="AG1350" s="178">
        <f>IF(R1350&gt;0,VLOOKUP(H1350,Leistungszahlen!$A$11:$F$158,6,),IF(T1350&gt;0,VLOOKUP(H1350,Leistungszahlen!$A$11:$F$158,6,),0))</f>
        <v>0</v>
      </c>
      <c r="AH1350" s="179" t="e">
        <f t="shared" si="643"/>
        <v>#DIV/0!</v>
      </c>
      <c r="AI1350" s="179" t="e">
        <f t="shared" si="644"/>
        <v>#DIV/0!</v>
      </c>
      <c r="AJ1350" s="179">
        <f t="shared" si="645"/>
        <v>0</v>
      </c>
      <c r="AK1350" s="179">
        <f t="shared" si="646"/>
        <v>0</v>
      </c>
      <c r="AL1350" s="179">
        <f t="shared" si="647"/>
        <v>0</v>
      </c>
      <c r="AM1350" s="180">
        <f>IF(L1350=1,Stundensätze!$D$13,IF(L1350=2,Stundensätze!$D$17,IF(L1350=4,Stundensätze!$D$21,"")))</f>
        <v>0</v>
      </c>
      <c r="AN1350" s="180">
        <f>IF(L1350=1,Stundensätze!$D$15,IF(L1350=2,Stundensätze!$D$19,IF(L1350=4,Stundensätze!$D$23,"")))</f>
        <v>0</v>
      </c>
      <c r="AO1350" s="180" t="e">
        <f t="shared" si="653"/>
        <v>#DIV/0!</v>
      </c>
      <c r="AP1350" s="180">
        <f t="shared" si="654"/>
        <v>0</v>
      </c>
      <c r="AQ1350" s="192" t="e">
        <f t="shared" si="655"/>
        <v>#DIV/0!</v>
      </c>
      <c r="AR1350" s="192" t="e">
        <f t="shared" si="656"/>
        <v>#DIV/0!</v>
      </c>
      <c r="AS1350" s="193" t="e">
        <f t="shared" si="657"/>
        <v>#DIV/0!</v>
      </c>
      <c r="AT1350" s="258" t="str">
        <f>IF(K1350=0,0,VLOOKUP(K1350,Kostenstellen!A:B,2,FALSE))</f>
        <v xml:space="preserve">Salinenklinik </v>
      </c>
      <c r="AU1350" s="68" t="str">
        <f t="shared" si="664"/>
        <v>A2</v>
      </c>
      <c r="AV1350" s="68" t="str">
        <f t="shared" si="665"/>
        <v>A2</v>
      </c>
      <c r="AW1350" s="68">
        <f>IF(AF1350=0,0,VLOOKUP($H1350,Leistungszahlen!$A$11:$H$158,4,FALSE))</f>
        <v>0</v>
      </c>
      <c r="AX1350" s="68">
        <f>IF(AF1350=0,0,VLOOKUP($H1350,Leistungszahlen!$A$11:$H$158,5,FALSE))</f>
        <v>0</v>
      </c>
      <c r="AY1350" s="68">
        <f>IF(AG1350=0,0,VLOOKUP($H1350,Leistungszahlen!$A$11:$H$158,6,FALSE))</f>
        <v>0</v>
      </c>
      <c r="AZ1350" s="68">
        <f t="shared" si="666"/>
        <v>0</v>
      </c>
      <c r="BA1350" s="68">
        <f t="shared" si="667"/>
        <v>0</v>
      </c>
      <c r="BC1350" s="68">
        <f t="shared" si="658"/>
        <v>0</v>
      </c>
      <c r="BD1350" s="285"/>
    </row>
    <row r="1351" spans="1:56" s="68" customFormat="1">
      <c r="A1351" s="200"/>
      <c r="B1351" s="200"/>
      <c r="C1351" s="200" t="s">
        <v>420</v>
      </c>
      <c r="D1351" s="200" t="s">
        <v>199</v>
      </c>
      <c r="E1351" s="200" t="s">
        <v>353</v>
      </c>
      <c r="F1351" s="200" t="s">
        <v>1505</v>
      </c>
      <c r="G1351" s="200" t="s">
        <v>251</v>
      </c>
      <c r="H1351" s="201" t="s">
        <v>200</v>
      </c>
      <c r="I1351" s="202">
        <v>5.61</v>
      </c>
      <c r="J1351" s="200" t="s">
        <v>778</v>
      </c>
      <c r="K1351" s="176">
        <v>5</v>
      </c>
      <c r="L1351" s="176">
        <v>1</v>
      </c>
      <c r="M1351" s="176"/>
      <c r="N1351" s="286">
        <v>6</v>
      </c>
      <c r="O1351" s="286"/>
      <c r="P1351" s="176"/>
      <c r="Q1351" s="203">
        <f t="shared" si="659"/>
        <v>6</v>
      </c>
      <c r="R1351" s="203">
        <f t="shared" si="660"/>
        <v>0</v>
      </c>
      <c r="S1351" s="203">
        <f t="shared" si="661"/>
        <v>0</v>
      </c>
      <c r="T1351" s="203">
        <f t="shared" si="662"/>
        <v>0</v>
      </c>
      <c r="U1351" s="203">
        <f t="shared" si="663"/>
        <v>0</v>
      </c>
      <c r="V1351" s="175">
        <f>IF(Q1351&gt;0,VLOOKUP(Q1351,Jahresfaktoren!$A$11:$B$24,2,),0)</f>
        <v>302</v>
      </c>
      <c r="W1351" s="175">
        <f>IF(R1351&gt;0,VLOOKUP(R1351,Jahresfaktoren!$D$11:$E$24,2,),0)</f>
        <v>0</v>
      </c>
      <c r="X1351" s="175">
        <f>IF(S1351&gt;0,VLOOKUP(S1351,Jahresfaktoren!$A$28:$B$29,2,),0)</f>
        <v>0</v>
      </c>
      <c r="Y1351" s="175">
        <f>IF(T1351&gt;0,VLOOKUP(T1351,Jahresfaktoren!$A$28:$B$29,2,),0)</f>
        <v>0</v>
      </c>
      <c r="Z1351" s="175">
        <f>IF(U1351&gt;0,VLOOKUP(U1351,Jahresfaktoren!$A$32:$B$33,2,),)</f>
        <v>0</v>
      </c>
      <c r="AA1351" s="177">
        <f t="shared" si="648"/>
        <v>1694.22</v>
      </c>
      <c r="AB1351" s="177" t="str">
        <f t="shared" si="649"/>
        <v/>
      </c>
      <c r="AC1351" s="177" t="str">
        <f t="shared" si="650"/>
        <v/>
      </c>
      <c r="AD1351" s="177" t="str">
        <f t="shared" si="651"/>
        <v/>
      </c>
      <c r="AE1351" s="177" t="str">
        <f t="shared" si="652"/>
        <v/>
      </c>
      <c r="AF1351" s="178">
        <f>IF(Q1351&gt;0,VLOOKUP(H1351,Leistungszahlen!$A$11:$C$158,3,),0)</f>
        <v>0</v>
      </c>
      <c r="AG1351" s="178">
        <f>IF(R1351&gt;0,VLOOKUP(H1351,Leistungszahlen!$A$11:$F$158,6,),IF(T1351&gt;0,VLOOKUP(H1351,Leistungszahlen!$A$11:$F$158,6,),0))</f>
        <v>0</v>
      </c>
      <c r="AH1351" s="179" t="e">
        <f t="shared" si="643"/>
        <v>#DIV/0!</v>
      </c>
      <c r="AI1351" s="179">
        <f t="shared" si="644"/>
        <v>0</v>
      </c>
      <c r="AJ1351" s="179">
        <f t="shared" si="645"/>
        <v>0</v>
      </c>
      <c r="AK1351" s="179">
        <f t="shared" si="646"/>
        <v>0</v>
      </c>
      <c r="AL1351" s="179">
        <f t="shared" si="647"/>
        <v>0</v>
      </c>
      <c r="AM1351" s="180">
        <f>IF(L1351=1,Stundensätze!$D$13,IF(L1351=2,Stundensätze!$D$17,IF(L1351=4,Stundensätze!$D$21,"")))</f>
        <v>0</v>
      </c>
      <c r="AN1351" s="180">
        <f>IF(L1351=1,Stundensätze!$D$15,IF(L1351=2,Stundensätze!$D$19,IF(L1351=4,Stundensätze!$D$23,"")))</f>
        <v>0</v>
      </c>
      <c r="AO1351" s="180" t="e">
        <f t="shared" si="653"/>
        <v>#DIV/0!</v>
      </c>
      <c r="AP1351" s="180">
        <f t="shared" si="654"/>
        <v>0</v>
      </c>
      <c r="AQ1351" s="192" t="e">
        <f t="shared" si="655"/>
        <v>#DIV/0!</v>
      </c>
      <c r="AR1351" s="192" t="e">
        <f t="shared" si="656"/>
        <v>#DIV/0!</v>
      </c>
      <c r="AS1351" s="193" t="e">
        <f t="shared" si="657"/>
        <v>#DIV/0!</v>
      </c>
      <c r="AT1351" s="258" t="str">
        <f>IF(K1351=0,0,VLOOKUP(K1351,Kostenstellen!A:B,2,FALSE))</f>
        <v xml:space="preserve">Salinenklinik </v>
      </c>
      <c r="AU1351" s="68" t="str">
        <f t="shared" si="664"/>
        <v>B</v>
      </c>
      <c r="AV1351" s="68" t="str">
        <f t="shared" si="665"/>
        <v/>
      </c>
      <c r="AW1351" s="68">
        <f>IF(AF1351=0,0,VLOOKUP($H1351,Leistungszahlen!$A$11:$H$158,4,FALSE))</f>
        <v>0</v>
      </c>
      <c r="AX1351" s="68">
        <f>IF(AF1351=0,0,VLOOKUP($H1351,Leistungszahlen!$A$11:$H$158,5,FALSE))</f>
        <v>0</v>
      </c>
      <c r="AY1351" s="68">
        <f>IF(AG1351=0,0,VLOOKUP($H1351,Leistungszahlen!$A$11:$H$158,6,FALSE))</f>
        <v>0</v>
      </c>
      <c r="AZ1351" s="68">
        <f t="shared" si="666"/>
        <v>0</v>
      </c>
      <c r="BA1351" s="68">
        <f t="shared" si="667"/>
        <v>0</v>
      </c>
      <c r="BC1351" s="68">
        <f t="shared" si="658"/>
        <v>0</v>
      </c>
      <c r="BD1351" s="285"/>
    </row>
    <row r="1352" spans="1:56" s="68" customFormat="1">
      <c r="A1352" s="200"/>
      <c r="B1352" s="200"/>
      <c r="C1352" s="200" t="s">
        <v>420</v>
      </c>
      <c r="D1352" s="200" t="s">
        <v>199</v>
      </c>
      <c r="E1352" s="200" t="s">
        <v>353</v>
      </c>
      <c r="F1352" s="200" t="s">
        <v>1506</v>
      </c>
      <c r="G1352" s="200" t="s">
        <v>118</v>
      </c>
      <c r="H1352" s="201" t="s">
        <v>221</v>
      </c>
      <c r="I1352" s="202">
        <v>8.1</v>
      </c>
      <c r="J1352" s="200" t="s">
        <v>292</v>
      </c>
      <c r="K1352" s="176">
        <v>5</v>
      </c>
      <c r="L1352" s="176">
        <v>1</v>
      </c>
      <c r="M1352" s="176">
        <v>0</v>
      </c>
      <c r="N1352" s="286">
        <v>1</v>
      </c>
      <c r="O1352" s="286"/>
      <c r="P1352" s="176"/>
      <c r="Q1352" s="203">
        <f t="shared" si="659"/>
        <v>1</v>
      </c>
      <c r="R1352" s="203">
        <f t="shared" si="660"/>
        <v>0</v>
      </c>
      <c r="S1352" s="203">
        <f t="shared" si="661"/>
        <v>0</v>
      </c>
      <c r="T1352" s="203">
        <f t="shared" si="662"/>
        <v>0</v>
      </c>
      <c r="U1352" s="203">
        <f t="shared" si="663"/>
        <v>0</v>
      </c>
      <c r="V1352" s="175">
        <f>IF(Q1352&gt;0,VLOOKUP(Q1352,Jahresfaktoren!$A$11:$B$24,2,),0)</f>
        <v>52</v>
      </c>
      <c r="W1352" s="175">
        <f>IF(R1352&gt;0,VLOOKUP(R1352,Jahresfaktoren!$D$11:$E$24,2,),0)</f>
        <v>0</v>
      </c>
      <c r="X1352" s="175">
        <f>IF(S1352&gt;0,VLOOKUP(S1352,Jahresfaktoren!$A$28:$B$29,2,),0)</f>
        <v>0</v>
      </c>
      <c r="Y1352" s="175">
        <f>IF(T1352&gt;0,VLOOKUP(T1352,Jahresfaktoren!$A$28:$B$29,2,),0)</f>
        <v>0</v>
      </c>
      <c r="Z1352" s="175">
        <f>IF(U1352&gt;0,VLOOKUP(U1352,Jahresfaktoren!$A$32:$B$33,2,),)</f>
        <v>0</v>
      </c>
      <c r="AA1352" s="177">
        <f t="shared" si="648"/>
        <v>421.2</v>
      </c>
      <c r="AB1352" s="177" t="str">
        <f t="shared" si="649"/>
        <v/>
      </c>
      <c r="AC1352" s="177" t="str">
        <f t="shared" si="650"/>
        <v/>
      </c>
      <c r="AD1352" s="177" t="str">
        <f t="shared" si="651"/>
        <v/>
      </c>
      <c r="AE1352" s="177" t="str">
        <f t="shared" si="652"/>
        <v/>
      </c>
      <c r="AF1352" s="178">
        <f>IF(Q1352&gt;0,VLOOKUP(H1352,Leistungszahlen!$A$11:$C$158,3,),0)</f>
        <v>0</v>
      </c>
      <c r="AG1352" s="178">
        <f>IF(R1352&gt;0,VLOOKUP(H1352,Leistungszahlen!$A$11:$F$158,6,),IF(T1352&gt;0,VLOOKUP(H1352,Leistungszahlen!$A$11:$F$158,6,),0))</f>
        <v>0</v>
      </c>
      <c r="AH1352" s="179" t="e">
        <f t="shared" si="643"/>
        <v>#DIV/0!</v>
      </c>
      <c r="AI1352" s="179">
        <f t="shared" si="644"/>
        <v>0</v>
      </c>
      <c r="AJ1352" s="179">
        <f t="shared" si="645"/>
        <v>0</v>
      </c>
      <c r="AK1352" s="179">
        <f t="shared" si="646"/>
        <v>0</v>
      </c>
      <c r="AL1352" s="179">
        <f t="shared" si="647"/>
        <v>0</v>
      </c>
      <c r="AM1352" s="180">
        <f>IF(L1352=1,Stundensätze!$D$13,IF(L1352=2,Stundensätze!$D$17,IF(L1352=4,Stundensätze!$D$21,"")))</f>
        <v>0</v>
      </c>
      <c r="AN1352" s="180">
        <f>IF(L1352=1,Stundensätze!$D$15,IF(L1352=2,Stundensätze!$D$19,IF(L1352=4,Stundensätze!$D$23,"")))</f>
        <v>0</v>
      </c>
      <c r="AO1352" s="180" t="e">
        <f t="shared" si="653"/>
        <v>#DIV/0!</v>
      </c>
      <c r="AP1352" s="180">
        <f t="shared" si="654"/>
        <v>0</v>
      </c>
      <c r="AQ1352" s="192" t="e">
        <f t="shared" si="655"/>
        <v>#DIV/0!</v>
      </c>
      <c r="AR1352" s="192" t="e">
        <f t="shared" si="656"/>
        <v>#DIV/0!</v>
      </c>
      <c r="AS1352" s="193" t="e">
        <f t="shared" si="657"/>
        <v>#DIV/0!</v>
      </c>
      <c r="AT1352" s="258" t="str">
        <f>IF(K1352=0,0,VLOOKUP(K1352,Kostenstellen!A:B,2,FALSE))</f>
        <v xml:space="preserve">Salinenklinik </v>
      </c>
      <c r="AU1352" s="68" t="str">
        <f t="shared" si="664"/>
        <v>Z</v>
      </c>
      <c r="AV1352" s="68" t="str">
        <f t="shared" si="665"/>
        <v/>
      </c>
      <c r="AW1352" s="68">
        <f>IF(AF1352=0,0,VLOOKUP($H1352,Leistungszahlen!$A$11:$H$158,4,FALSE))</f>
        <v>0</v>
      </c>
      <c r="AX1352" s="68">
        <f>IF(AF1352=0,0,VLOOKUP($H1352,Leistungszahlen!$A$11:$H$158,5,FALSE))</f>
        <v>0</v>
      </c>
      <c r="AY1352" s="68">
        <f>IF(AG1352=0,0,VLOOKUP($H1352,Leistungszahlen!$A$11:$H$158,6,FALSE))</f>
        <v>0</v>
      </c>
      <c r="AZ1352" s="68">
        <f t="shared" si="666"/>
        <v>0</v>
      </c>
      <c r="BA1352" s="68">
        <f t="shared" si="667"/>
        <v>0</v>
      </c>
      <c r="BC1352" s="68">
        <f t="shared" si="658"/>
        <v>0</v>
      </c>
      <c r="BD1352" s="285"/>
    </row>
    <row r="1353" spans="1:56" s="68" customFormat="1">
      <c r="A1353" s="200"/>
      <c r="B1353" s="200"/>
      <c r="C1353" s="200" t="s">
        <v>420</v>
      </c>
      <c r="D1353" s="200" t="s">
        <v>199</v>
      </c>
      <c r="E1353" s="200" t="s">
        <v>353</v>
      </c>
      <c r="F1353" s="200" t="s">
        <v>1506</v>
      </c>
      <c r="G1353" s="200" t="s">
        <v>163</v>
      </c>
      <c r="H1353" s="201" t="s">
        <v>288</v>
      </c>
      <c r="I1353" s="202">
        <v>27.6</v>
      </c>
      <c r="J1353" s="200" t="s">
        <v>560</v>
      </c>
      <c r="K1353" s="176">
        <v>5</v>
      </c>
      <c r="L1353" s="176">
        <v>1</v>
      </c>
      <c r="M1353" s="176"/>
      <c r="N1353" s="286">
        <v>3</v>
      </c>
      <c r="O1353" s="286">
        <v>3</v>
      </c>
      <c r="P1353" s="176"/>
      <c r="Q1353" s="203">
        <f t="shared" si="659"/>
        <v>3</v>
      </c>
      <c r="R1353" s="203">
        <f t="shared" si="660"/>
        <v>3</v>
      </c>
      <c r="S1353" s="203">
        <f t="shared" si="661"/>
        <v>0</v>
      </c>
      <c r="T1353" s="203">
        <f t="shared" si="662"/>
        <v>0</v>
      </c>
      <c r="U1353" s="203">
        <f t="shared" si="663"/>
        <v>0</v>
      </c>
      <c r="V1353" s="175">
        <f>IF(Q1353&gt;0,VLOOKUP(Q1353,Jahresfaktoren!$A$11:$B$24,2,),0)</f>
        <v>152</v>
      </c>
      <c r="W1353" s="175">
        <f>IF(R1353&gt;0,VLOOKUP(R1353,Jahresfaktoren!$D$11:$E$24,2,),0)</f>
        <v>150</v>
      </c>
      <c r="X1353" s="175">
        <f>IF(S1353&gt;0,VLOOKUP(S1353,Jahresfaktoren!$A$28:$B$29,2,),0)</f>
        <v>0</v>
      </c>
      <c r="Y1353" s="175">
        <f>IF(T1353&gt;0,VLOOKUP(T1353,Jahresfaktoren!$A$28:$B$29,2,),0)</f>
        <v>0</v>
      </c>
      <c r="Z1353" s="175">
        <f>IF(U1353&gt;0,VLOOKUP(U1353,Jahresfaktoren!$A$32:$B$33,2,),)</f>
        <v>0</v>
      </c>
      <c r="AA1353" s="177">
        <f t="shared" si="648"/>
        <v>4195.2</v>
      </c>
      <c r="AB1353" s="177">
        <f t="shared" si="649"/>
        <v>4140</v>
      </c>
      <c r="AC1353" s="177" t="str">
        <f t="shared" si="650"/>
        <v/>
      </c>
      <c r="AD1353" s="177" t="str">
        <f t="shared" si="651"/>
        <v/>
      </c>
      <c r="AE1353" s="177" t="str">
        <f t="shared" si="652"/>
        <v/>
      </c>
      <c r="AF1353" s="178">
        <f>IF(Q1353&gt;0,VLOOKUP(H1353,Leistungszahlen!$A$11:$C$158,3,),0)</f>
        <v>0</v>
      </c>
      <c r="AG1353" s="178">
        <f>IF(R1353&gt;0,VLOOKUP(H1353,Leistungszahlen!$A$11:$F$158,6,),IF(T1353&gt;0,VLOOKUP(H1353,Leistungszahlen!$A$11:$F$158,6,),0))</f>
        <v>0</v>
      </c>
      <c r="AH1353" s="179" t="e">
        <f t="shared" si="643"/>
        <v>#DIV/0!</v>
      </c>
      <c r="AI1353" s="179" t="e">
        <f t="shared" si="644"/>
        <v>#DIV/0!</v>
      </c>
      <c r="AJ1353" s="179">
        <f t="shared" si="645"/>
        <v>0</v>
      </c>
      <c r="AK1353" s="179">
        <f t="shared" si="646"/>
        <v>0</v>
      </c>
      <c r="AL1353" s="179">
        <f t="shared" si="647"/>
        <v>0</v>
      </c>
      <c r="AM1353" s="180">
        <f>IF(L1353=1,Stundensätze!$D$13,IF(L1353=2,Stundensätze!$D$17,IF(L1353=4,Stundensätze!$D$21,"")))</f>
        <v>0</v>
      </c>
      <c r="AN1353" s="180">
        <f>IF(L1353=1,Stundensätze!$D$15,IF(L1353=2,Stundensätze!$D$19,IF(L1353=4,Stundensätze!$D$23,"")))</f>
        <v>0</v>
      </c>
      <c r="AO1353" s="180" t="e">
        <f t="shared" si="653"/>
        <v>#DIV/0!</v>
      </c>
      <c r="AP1353" s="180">
        <f t="shared" si="654"/>
        <v>0</v>
      </c>
      <c r="AQ1353" s="192" t="e">
        <f t="shared" si="655"/>
        <v>#DIV/0!</v>
      </c>
      <c r="AR1353" s="192" t="e">
        <f t="shared" si="656"/>
        <v>#DIV/0!</v>
      </c>
      <c r="AS1353" s="193" t="e">
        <f t="shared" si="657"/>
        <v>#DIV/0!</v>
      </c>
      <c r="AT1353" s="258" t="str">
        <f>IF(K1353=0,0,VLOOKUP(K1353,Kostenstellen!A:B,2,FALSE))</f>
        <v xml:space="preserve">Salinenklinik </v>
      </c>
      <c r="AU1353" s="68" t="str">
        <f t="shared" si="664"/>
        <v>A2</v>
      </c>
      <c r="AV1353" s="68" t="str">
        <f t="shared" si="665"/>
        <v>A2</v>
      </c>
      <c r="AW1353" s="68">
        <f>IF(AF1353=0,0,VLOOKUP($H1353,Leistungszahlen!$A$11:$H$158,4,FALSE))</f>
        <v>0</v>
      </c>
      <c r="AX1353" s="68">
        <f>IF(AF1353=0,0,VLOOKUP($H1353,Leistungszahlen!$A$11:$H$158,5,FALSE))</f>
        <v>0</v>
      </c>
      <c r="AY1353" s="68">
        <f>IF(AG1353=0,0,VLOOKUP($H1353,Leistungszahlen!$A$11:$H$158,6,FALSE))</f>
        <v>0</v>
      </c>
      <c r="AZ1353" s="68">
        <f t="shared" si="666"/>
        <v>0</v>
      </c>
      <c r="BA1353" s="68">
        <f t="shared" si="667"/>
        <v>0</v>
      </c>
      <c r="BC1353" s="68">
        <f t="shared" si="658"/>
        <v>0</v>
      </c>
      <c r="BD1353" s="285"/>
    </row>
    <row r="1354" spans="1:56" s="68" customFormat="1">
      <c r="A1354" s="200"/>
      <c r="B1354" s="200"/>
      <c r="C1354" s="200" t="s">
        <v>420</v>
      </c>
      <c r="D1354" s="200" t="s">
        <v>199</v>
      </c>
      <c r="E1354" s="200" t="s">
        <v>353</v>
      </c>
      <c r="F1354" s="200" t="s">
        <v>1506</v>
      </c>
      <c r="G1354" s="200" t="s">
        <v>251</v>
      </c>
      <c r="H1354" s="201" t="s">
        <v>200</v>
      </c>
      <c r="I1354" s="202">
        <v>5.61</v>
      </c>
      <c r="J1354" s="200" t="s">
        <v>778</v>
      </c>
      <c r="K1354" s="176">
        <v>5</v>
      </c>
      <c r="L1354" s="176">
        <v>1</v>
      </c>
      <c r="M1354" s="176"/>
      <c r="N1354" s="286">
        <v>6</v>
      </c>
      <c r="O1354" s="286"/>
      <c r="P1354" s="176"/>
      <c r="Q1354" s="203">
        <f t="shared" si="659"/>
        <v>6</v>
      </c>
      <c r="R1354" s="203">
        <f t="shared" si="660"/>
        <v>0</v>
      </c>
      <c r="S1354" s="203">
        <f t="shared" si="661"/>
        <v>0</v>
      </c>
      <c r="T1354" s="203">
        <f t="shared" si="662"/>
        <v>0</v>
      </c>
      <c r="U1354" s="203">
        <f t="shared" si="663"/>
        <v>0</v>
      </c>
      <c r="V1354" s="175">
        <f>IF(Q1354&gt;0,VLOOKUP(Q1354,Jahresfaktoren!$A$11:$B$24,2,),0)</f>
        <v>302</v>
      </c>
      <c r="W1354" s="175">
        <f>IF(R1354&gt;0,VLOOKUP(R1354,Jahresfaktoren!$D$11:$E$24,2,),0)</f>
        <v>0</v>
      </c>
      <c r="X1354" s="175">
        <f>IF(S1354&gt;0,VLOOKUP(S1354,Jahresfaktoren!$A$28:$B$29,2,),0)</f>
        <v>0</v>
      </c>
      <c r="Y1354" s="175">
        <f>IF(T1354&gt;0,VLOOKUP(T1354,Jahresfaktoren!$A$28:$B$29,2,),0)</f>
        <v>0</v>
      </c>
      <c r="Z1354" s="175">
        <f>IF(U1354&gt;0,VLOOKUP(U1354,Jahresfaktoren!$A$32:$B$33,2,),)</f>
        <v>0</v>
      </c>
      <c r="AA1354" s="177">
        <f t="shared" si="648"/>
        <v>1694.22</v>
      </c>
      <c r="AB1354" s="177" t="str">
        <f t="shared" si="649"/>
        <v/>
      </c>
      <c r="AC1354" s="177" t="str">
        <f t="shared" si="650"/>
        <v/>
      </c>
      <c r="AD1354" s="177" t="str">
        <f t="shared" si="651"/>
        <v/>
      </c>
      <c r="AE1354" s="177" t="str">
        <f t="shared" si="652"/>
        <v/>
      </c>
      <c r="AF1354" s="178">
        <f>IF(Q1354&gt;0,VLOOKUP(H1354,Leistungszahlen!$A$11:$C$158,3,),0)</f>
        <v>0</v>
      </c>
      <c r="AG1354" s="178">
        <f>IF(R1354&gt;0,VLOOKUP(H1354,Leistungszahlen!$A$11:$F$158,6,),IF(T1354&gt;0,VLOOKUP(H1354,Leistungszahlen!$A$11:$F$158,6,),0))</f>
        <v>0</v>
      </c>
      <c r="AH1354" s="179" t="e">
        <f t="shared" si="643"/>
        <v>#DIV/0!</v>
      </c>
      <c r="AI1354" s="179">
        <f t="shared" si="644"/>
        <v>0</v>
      </c>
      <c r="AJ1354" s="179">
        <f t="shared" si="645"/>
        <v>0</v>
      </c>
      <c r="AK1354" s="179">
        <f t="shared" si="646"/>
        <v>0</v>
      </c>
      <c r="AL1354" s="179">
        <f t="shared" si="647"/>
        <v>0</v>
      </c>
      <c r="AM1354" s="180">
        <f>IF(L1354=1,Stundensätze!$D$13,IF(L1354=2,Stundensätze!$D$17,IF(L1354=4,Stundensätze!$D$21,"")))</f>
        <v>0</v>
      </c>
      <c r="AN1354" s="180">
        <f>IF(L1354=1,Stundensätze!$D$15,IF(L1354=2,Stundensätze!$D$19,IF(L1354=4,Stundensätze!$D$23,"")))</f>
        <v>0</v>
      </c>
      <c r="AO1354" s="180" t="e">
        <f t="shared" si="653"/>
        <v>#DIV/0!</v>
      </c>
      <c r="AP1354" s="180">
        <f t="shared" si="654"/>
        <v>0</v>
      </c>
      <c r="AQ1354" s="192" t="e">
        <f t="shared" si="655"/>
        <v>#DIV/0!</v>
      </c>
      <c r="AR1354" s="192" t="e">
        <f t="shared" si="656"/>
        <v>#DIV/0!</v>
      </c>
      <c r="AS1354" s="193" t="e">
        <f t="shared" si="657"/>
        <v>#DIV/0!</v>
      </c>
      <c r="AT1354" s="258" t="str">
        <f>IF(K1354=0,0,VLOOKUP(K1354,Kostenstellen!A:B,2,FALSE))</f>
        <v xml:space="preserve">Salinenklinik </v>
      </c>
      <c r="AU1354" s="68" t="str">
        <f t="shared" si="664"/>
        <v>B</v>
      </c>
      <c r="AV1354" s="68" t="str">
        <f t="shared" si="665"/>
        <v/>
      </c>
      <c r="AW1354" s="68">
        <f>IF(AF1354=0,0,VLOOKUP($H1354,Leistungszahlen!$A$11:$H$158,4,FALSE))</f>
        <v>0</v>
      </c>
      <c r="AX1354" s="68">
        <f>IF(AF1354=0,0,VLOOKUP($H1354,Leistungszahlen!$A$11:$H$158,5,FALSE))</f>
        <v>0</v>
      </c>
      <c r="AY1354" s="68">
        <f>IF(AG1354=0,0,VLOOKUP($H1354,Leistungszahlen!$A$11:$H$158,6,FALSE))</f>
        <v>0</v>
      </c>
      <c r="AZ1354" s="68">
        <f t="shared" si="666"/>
        <v>0</v>
      </c>
      <c r="BA1354" s="68">
        <f t="shared" si="667"/>
        <v>0</v>
      </c>
      <c r="BC1354" s="68">
        <f t="shared" si="658"/>
        <v>0</v>
      </c>
      <c r="BD1354" s="285"/>
    </row>
    <row r="1355" spans="1:56" s="68" customFormat="1">
      <c r="A1355" s="200"/>
      <c r="B1355" s="200"/>
      <c r="C1355" s="200" t="s">
        <v>420</v>
      </c>
      <c r="D1355" s="200" t="s">
        <v>199</v>
      </c>
      <c r="E1355" s="200" t="s">
        <v>353</v>
      </c>
      <c r="F1355" s="200" t="s">
        <v>1507</v>
      </c>
      <c r="G1355" s="200" t="s">
        <v>118</v>
      </c>
      <c r="H1355" s="201" t="s">
        <v>221</v>
      </c>
      <c r="I1355" s="202">
        <v>8.1</v>
      </c>
      <c r="J1355" s="200" t="s">
        <v>292</v>
      </c>
      <c r="K1355" s="176">
        <v>5</v>
      </c>
      <c r="L1355" s="176">
        <v>1</v>
      </c>
      <c r="M1355" s="176">
        <v>0</v>
      </c>
      <c r="N1355" s="286">
        <v>1</v>
      </c>
      <c r="O1355" s="286"/>
      <c r="P1355" s="176"/>
      <c r="Q1355" s="203">
        <f t="shared" si="659"/>
        <v>1</v>
      </c>
      <c r="R1355" s="203">
        <f t="shared" si="660"/>
        <v>0</v>
      </c>
      <c r="S1355" s="203">
        <f t="shared" si="661"/>
        <v>0</v>
      </c>
      <c r="T1355" s="203">
        <f t="shared" si="662"/>
        <v>0</v>
      </c>
      <c r="U1355" s="203">
        <f t="shared" si="663"/>
        <v>0</v>
      </c>
      <c r="V1355" s="175">
        <f>IF(Q1355&gt;0,VLOOKUP(Q1355,Jahresfaktoren!$A$11:$B$24,2,),0)</f>
        <v>52</v>
      </c>
      <c r="W1355" s="175">
        <f>IF(R1355&gt;0,VLOOKUP(R1355,Jahresfaktoren!$D$11:$E$24,2,),0)</f>
        <v>0</v>
      </c>
      <c r="X1355" s="175">
        <f>IF(S1355&gt;0,VLOOKUP(S1355,Jahresfaktoren!$A$28:$B$29,2,),0)</f>
        <v>0</v>
      </c>
      <c r="Y1355" s="175">
        <f>IF(T1355&gt;0,VLOOKUP(T1355,Jahresfaktoren!$A$28:$B$29,2,),0)</f>
        <v>0</v>
      </c>
      <c r="Z1355" s="175">
        <f>IF(U1355&gt;0,VLOOKUP(U1355,Jahresfaktoren!$A$32:$B$33,2,),)</f>
        <v>0</v>
      </c>
      <c r="AA1355" s="177">
        <f t="shared" si="648"/>
        <v>421.2</v>
      </c>
      <c r="AB1355" s="177" t="str">
        <f t="shared" si="649"/>
        <v/>
      </c>
      <c r="AC1355" s="177" t="str">
        <f t="shared" si="650"/>
        <v/>
      </c>
      <c r="AD1355" s="177" t="str">
        <f t="shared" si="651"/>
        <v/>
      </c>
      <c r="AE1355" s="177" t="str">
        <f t="shared" si="652"/>
        <v/>
      </c>
      <c r="AF1355" s="178">
        <f>IF(Q1355&gt;0,VLOOKUP(H1355,Leistungszahlen!$A$11:$C$158,3,),0)</f>
        <v>0</v>
      </c>
      <c r="AG1355" s="178">
        <f>IF(R1355&gt;0,VLOOKUP(H1355,Leistungszahlen!$A$11:$F$158,6,),IF(T1355&gt;0,VLOOKUP(H1355,Leistungszahlen!$A$11:$F$158,6,),0))</f>
        <v>0</v>
      </c>
      <c r="AH1355" s="179" t="e">
        <f t="shared" ref="AH1355:AH1418" si="668">IF(Q1355&gt;0,AA1355/AF1355,0)</f>
        <v>#DIV/0!</v>
      </c>
      <c r="AI1355" s="179">
        <f t="shared" ref="AI1355:AI1418" si="669">IF(R1355&gt;0,AB1355/AG1355,0)</f>
        <v>0</v>
      </c>
      <c r="AJ1355" s="179">
        <f t="shared" ref="AJ1355:AJ1418" si="670">IF(S1355&gt;0,AC1355/AF1355,0)</f>
        <v>0</v>
      </c>
      <c r="AK1355" s="179">
        <f t="shared" ref="AK1355:AK1418" si="671">IF(T1355&gt;0,AD1355/AG1355,0)</f>
        <v>0</v>
      </c>
      <c r="AL1355" s="179">
        <f t="shared" ref="AL1355:AL1418" si="672">IF(U1355&gt;0,AE1355/AF1355,0)</f>
        <v>0</v>
      </c>
      <c r="AM1355" s="180">
        <f>IF(L1355=1,Stundensätze!$D$13,IF(L1355=2,Stundensätze!$D$17,IF(L1355=4,Stundensätze!$D$21,"")))</f>
        <v>0</v>
      </c>
      <c r="AN1355" s="180">
        <f>IF(L1355=1,Stundensätze!$D$15,IF(L1355=2,Stundensätze!$D$19,IF(L1355=4,Stundensätze!$D$23,"")))</f>
        <v>0</v>
      </c>
      <c r="AO1355" s="180" t="e">
        <f t="shared" si="653"/>
        <v>#DIV/0!</v>
      </c>
      <c r="AP1355" s="180">
        <f t="shared" si="654"/>
        <v>0</v>
      </c>
      <c r="AQ1355" s="192" t="e">
        <f t="shared" si="655"/>
        <v>#DIV/0!</v>
      </c>
      <c r="AR1355" s="192" t="e">
        <f t="shared" si="656"/>
        <v>#DIV/0!</v>
      </c>
      <c r="AS1355" s="193" t="e">
        <f t="shared" si="657"/>
        <v>#DIV/0!</v>
      </c>
      <c r="AT1355" s="258" t="str">
        <f>IF(K1355=0,0,VLOOKUP(K1355,Kostenstellen!A:B,2,FALSE))</f>
        <v xml:space="preserve">Salinenklinik </v>
      </c>
      <c r="AU1355" s="68" t="str">
        <f t="shared" si="664"/>
        <v>Z</v>
      </c>
      <c r="AV1355" s="68" t="str">
        <f t="shared" si="665"/>
        <v/>
      </c>
      <c r="AW1355" s="68">
        <f>IF(AF1355=0,0,VLOOKUP($H1355,Leistungszahlen!$A$11:$H$158,4,FALSE))</f>
        <v>0</v>
      </c>
      <c r="AX1355" s="68">
        <f>IF(AF1355=0,0,VLOOKUP($H1355,Leistungszahlen!$A$11:$H$158,5,FALSE))</f>
        <v>0</v>
      </c>
      <c r="AY1355" s="68">
        <f>IF(AG1355=0,0,VLOOKUP($H1355,Leistungszahlen!$A$11:$H$158,6,FALSE))</f>
        <v>0</v>
      </c>
      <c r="AZ1355" s="68">
        <f t="shared" si="666"/>
        <v>0</v>
      </c>
      <c r="BA1355" s="68">
        <f t="shared" si="667"/>
        <v>0</v>
      </c>
      <c r="BC1355" s="68">
        <f t="shared" si="658"/>
        <v>0</v>
      </c>
      <c r="BD1355" s="285"/>
    </row>
    <row r="1356" spans="1:56" s="68" customFormat="1">
      <c r="A1356" s="200"/>
      <c r="B1356" s="200"/>
      <c r="C1356" s="200" t="s">
        <v>420</v>
      </c>
      <c r="D1356" s="200" t="s">
        <v>199</v>
      </c>
      <c r="E1356" s="200" t="s">
        <v>353</v>
      </c>
      <c r="F1356" s="200" t="s">
        <v>1507</v>
      </c>
      <c r="G1356" s="200" t="s">
        <v>163</v>
      </c>
      <c r="H1356" s="201" t="s">
        <v>288</v>
      </c>
      <c r="I1356" s="202">
        <v>27.6</v>
      </c>
      <c r="J1356" s="200" t="s">
        <v>560</v>
      </c>
      <c r="K1356" s="176">
        <v>5</v>
      </c>
      <c r="L1356" s="176">
        <v>1</v>
      </c>
      <c r="M1356" s="176"/>
      <c r="N1356" s="286">
        <v>3</v>
      </c>
      <c r="O1356" s="286">
        <v>3</v>
      </c>
      <c r="P1356" s="176"/>
      <c r="Q1356" s="203">
        <f t="shared" si="659"/>
        <v>3</v>
      </c>
      <c r="R1356" s="203">
        <f t="shared" si="660"/>
        <v>3</v>
      </c>
      <c r="S1356" s="203">
        <f t="shared" si="661"/>
        <v>0</v>
      </c>
      <c r="T1356" s="203">
        <f t="shared" si="662"/>
        <v>0</v>
      </c>
      <c r="U1356" s="203">
        <f t="shared" si="663"/>
        <v>0</v>
      </c>
      <c r="V1356" s="175">
        <f>IF(Q1356&gt;0,VLOOKUP(Q1356,Jahresfaktoren!$A$11:$B$24,2,),0)</f>
        <v>152</v>
      </c>
      <c r="W1356" s="175">
        <f>IF(R1356&gt;0,VLOOKUP(R1356,Jahresfaktoren!$D$11:$E$24,2,),0)</f>
        <v>150</v>
      </c>
      <c r="X1356" s="175">
        <f>IF(S1356&gt;0,VLOOKUP(S1356,Jahresfaktoren!$A$28:$B$29,2,),0)</f>
        <v>0</v>
      </c>
      <c r="Y1356" s="175">
        <f>IF(T1356&gt;0,VLOOKUP(T1356,Jahresfaktoren!$A$28:$B$29,2,),0)</f>
        <v>0</v>
      </c>
      <c r="Z1356" s="175">
        <f>IF(U1356&gt;0,VLOOKUP(U1356,Jahresfaktoren!$A$32:$B$33,2,),)</f>
        <v>0</v>
      </c>
      <c r="AA1356" s="177">
        <f t="shared" si="648"/>
        <v>4195.2</v>
      </c>
      <c r="AB1356" s="177">
        <f t="shared" si="649"/>
        <v>4140</v>
      </c>
      <c r="AC1356" s="177" t="str">
        <f t="shared" si="650"/>
        <v/>
      </c>
      <c r="AD1356" s="177" t="str">
        <f t="shared" si="651"/>
        <v/>
      </c>
      <c r="AE1356" s="177" t="str">
        <f t="shared" si="652"/>
        <v/>
      </c>
      <c r="AF1356" s="178">
        <f>IF(Q1356&gt;0,VLOOKUP(H1356,Leistungszahlen!$A$11:$C$158,3,),0)</f>
        <v>0</v>
      </c>
      <c r="AG1356" s="178">
        <f>IF(R1356&gt;0,VLOOKUP(H1356,Leistungszahlen!$A$11:$F$158,6,),IF(T1356&gt;0,VLOOKUP(H1356,Leistungszahlen!$A$11:$F$158,6,),0))</f>
        <v>0</v>
      </c>
      <c r="AH1356" s="179" t="e">
        <f t="shared" si="668"/>
        <v>#DIV/0!</v>
      </c>
      <c r="AI1356" s="179" t="e">
        <f t="shared" si="669"/>
        <v>#DIV/0!</v>
      </c>
      <c r="AJ1356" s="179">
        <f t="shared" si="670"/>
        <v>0</v>
      </c>
      <c r="AK1356" s="179">
        <f t="shared" si="671"/>
        <v>0</v>
      </c>
      <c r="AL1356" s="179">
        <f t="shared" si="672"/>
        <v>0</v>
      </c>
      <c r="AM1356" s="180">
        <f>IF(L1356=1,Stundensätze!$D$13,IF(L1356=2,Stundensätze!$D$17,IF(L1356=4,Stundensätze!$D$21,"")))</f>
        <v>0</v>
      </c>
      <c r="AN1356" s="180">
        <f>IF(L1356=1,Stundensätze!$D$15,IF(L1356=2,Stundensätze!$D$19,IF(L1356=4,Stundensätze!$D$23,"")))</f>
        <v>0</v>
      </c>
      <c r="AO1356" s="180" t="e">
        <f t="shared" si="653"/>
        <v>#DIV/0!</v>
      </c>
      <c r="AP1356" s="180">
        <f t="shared" si="654"/>
        <v>0</v>
      </c>
      <c r="AQ1356" s="192" t="e">
        <f t="shared" si="655"/>
        <v>#DIV/0!</v>
      </c>
      <c r="AR1356" s="192" t="e">
        <f t="shared" si="656"/>
        <v>#DIV/0!</v>
      </c>
      <c r="AS1356" s="193" t="e">
        <f t="shared" si="657"/>
        <v>#DIV/0!</v>
      </c>
      <c r="AT1356" s="258" t="str">
        <f>IF(K1356=0,0,VLOOKUP(K1356,Kostenstellen!A:B,2,FALSE))</f>
        <v xml:space="preserve">Salinenklinik </v>
      </c>
      <c r="AU1356" s="68" t="str">
        <f t="shared" si="664"/>
        <v>A2</v>
      </c>
      <c r="AV1356" s="68" t="str">
        <f t="shared" si="665"/>
        <v>A2</v>
      </c>
      <c r="AW1356" s="68">
        <f>IF(AF1356=0,0,VLOOKUP($H1356,Leistungszahlen!$A$11:$H$158,4,FALSE))</f>
        <v>0</v>
      </c>
      <c r="AX1356" s="68">
        <f>IF(AF1356=0,0,VLOOKUP($H1356,Leistungszahlen!$A$11:$H$158,5,FALSE))</f>
        <v>0</v>
      </c>
      <c r="AY1356" s="68">
        <f>IF(AG1356=0,0,VLOOKUP($H1356,Leistungszahlen!$A$11:$H$158,6,FALSE))</f>
        <v>0</v>
      </c>
      <c r="AZ1356" s="68">
        <f t="shared" si="666"/>
        <v>0</v>
      </c>
      <c r="BA1356" s="68">
        <f t="shared" si="667"/>
        <v>0</v>
      </c>
      <c r="BC1356" s="68">
        <f t="shared" si="658"/>
        <v>0</v>
      </c>
      <c r="BD1356" s="285"/>
    </row>
    <row r="1357" spans="1:56" s="68" customFormat="1">
      <c r="A1357" s="200"/>
      <c r="B1357" s="200"/>
      <c r="C1357" s="200" t="s">
        <v>420</v>
      </c>
      <c r="D1357" s="200" t="s">
        <v>199</v>
      </c>
      <c r="E1357" s="200" t="s">
        <v>353</v>
      </c>
      <c r="F1357" s="200" t="s">
        <v>1507</v>
      </c>
      <c r="G1357" s="200" t="s">
        <v>251</v>
      </c>
      <c r="H1357" s="201" t="s">
        <v>200</v>
      </c>
      <c r="I1357" s="202">
        <v>5.61</v>
      </c>
      <c r="J1357" s="200" t="s">
        <v>778</v>
      </c>
      <c r="K1357" s="176">
        <v>5</v>
      </c>
      <c r="L1357" s="176">
        <v>1</v>
      </c>
      <c r="M1357" s="176"/>
      <c r="N1357" s="286">
        <v>6</v>
      </c>
      <c r="O1357" s="286"/>
      <c r="P1357" s="176"/>
      <c r="Q1357" s="203">
        <f t="shared" si="659"/>
        <v>6</v>
      </c>
      <c r="R1357" s="203">
        <f t="shared" si="660"/>
        <v>0</v>
      </c>
      <c r="S1357" s="203">
        <f t="shared" si="661"/>
        <v>0</v>
      </c>
      <c r="T1357" s="203">
        <f t="shared" si="662"/>
        <v>0</v>
      </c>
      <c r="U1357" s="203">
        <f t="shared" si="663"/>
        <v>0</v>
      </c>
      <c r="V1357" s="175">
        <f>IF(Q1357&gt;0,VLOOKUP(Q1357,Jahresfaktoren!$A$11:$B$24,2,),0)</f>
        <v>302</v>
      </c>
      <c r="W1357" s="175">
        <f>IF(R1357&gt;0,VLOOKUP(R1357,Jahresfaktoren!$D$11:$E$24,2,),0)</f>
        <v>0</v>
      </c>
      <c r="X1357" s="175">
        <f>IF(S1357&gt;0,VLOOKUP(S1357,Jahresfaktoren!$A$28:$B$29,2,),0)</f>
        <v>0</v>
      </c>
      <c r="Y1357" s="175">
        <f>IF(T1357&gt;0,VLOOKUP(T1357,Jahresfaktoren!$A$28:$B$29,2,),0)</f>
        <v>0</v>
      </c>
      <c r="Z1357" s="175">
        <f>IF(U1357&gt;0,VLOOKUP(U1357,Jahresfaktoren!$A$32:$B$33,2,),)</f>
        <v>0</v>
      </c>
      <c r="AA1357" s="177">
        <f t="shared" si="648"/>
        <v>1694.22</v>
      </c>
      <c r="AB1357" s="177" t="str">
        <f t="shared" si="649"/>
        <v/>
      </c>
      <c r="AC1357" s="177" t="str">
        <f t="shared" si="650"/>
        <v/>
      </c>
      <c r="AD1357" s="177" t="str">
        <f t="shared" si="651"/>
        <v/>
      </c>
      <c r="AE1357" s="177" t="str">
        <f t="shared" si="652"/>
        <v/>
      </c>
      <c r="AF1357" s="178">
        <f>IF(Q1357&gt;0,VLOOKUP(H1357,Leistungszahlen!$A$11:$C$158,3,),0)</f>
        <v>0</v>
      </c>
      <c r="AG1357" s="178">
        <f>IF(R1357&gt;0,VLOOKUP(H1357,Leistungszahlen!$A$11:$F$158,6,),IF(T1357&gt;0,VLOOKUP(H1357,Leistungszahlen!$A$11:$F$158,6,),0))</f>
        <v>0</v>
      </c>
      <c r="AH1357" s="179" t="e">
        <f t="shared" si="668"/>
        <v>#DIV/0!</v>
      </c>
      <c r="AI1357" s="179">
        <f t="shared" si="669"/>
        <v>0</v>
      </c>
      <c r="AJ1357" s="179">
        <f t="shared" si="670"/>
        <v>0</v>
      </c>
      <c r="AK1357" s="179">
        <f t="shared" si="671"/>
        <v>0</v>
      </c>
      <c r="AL1357" s="179">
        <f t="shared" si="672"/>
        <v>0</v>
      </c>
      <c r="AM1357" s="180">
        <f>IF(L1357=1,Stundensätze!$D$13,IF(L1357=2,Stundensätze!$D$17,IF(L1357=4,Stundensätze!$D$21,"")))</f>
        <v>0</v>
      </c>
      <c r="AN1357" s="180">
        <f>IF(L1357=1,Stundensätze!$D$15,IF(L1357=2,Stundensätze!$D$19,IF(L1357=4,Stundensätze!$D$23,"")))</f>
        <v>0</v>
      </c>
      <c r="AO1357" s="180" t="e">
        <f t="shared" si="653"/>
        <v>#DIV/0!</v>
      </c>
      <c r="AP1357" s="180">
        <f t="shared" si="654"/>
        <v>0</v>
      </c>
      <c r="AQ1357" s="192" t="e">
        <f t="shared" si="655"/>
        <v>#DIV/0!</v>
      </c>
      <c r="AR1357" s="192" t="e">
        <f t="shared" si="656"/>
        <v>#DIV/0!</v>
      </c>
      <c r="AS1357" s="193" t="e">
        <f t="shared" si="657"/>
        <v>#DIV/0!</v>
      </c>
      <c r="AT1357" s="258" t="str">
        <f>IF(K1357=0,0,VLOOKUP(K1357,Kostenstellen!A:B,2,FALSE))</f>
        <v xml:space="preserve">Salinenklinik </v>
      </c>
      <c r="AU1357" s="68" t="str">
        <f t="shared" si="664"/>
        <v>B</v>
      </c>
      <c r="AV1357" s="68" t="str">
        <f t="shared" si="665"/>
        <v/>
      </c>
      <c r="AW1357" s="68">
        <f>IF(AF1357=0,0,VLOOKUP($H1357,Leistungszahlen!$A$11:$H$158,4,FALSE))</f>
        <v>0</v>
      </c>
      <c r="AX1357" s="68">
        <f>IF(AF1357=0,0,VLOOKUP($H1357,Leistungszahlen!$A$11:$H$158,5,FALSE))</f>
        <v>0</v>
      </c>
      <c r="AY1357" s="68">
        <f>IF(AG1357=0,0,VLOOKUP($H1357,Leistungszahlen!$A$11:$H$158,6,FALSE))</f>
        <v>0</v>
      </c>
      <c r="AZ1357" s="68">
        <f t="shared" si="666"/>
        <v>0</v>
      </c>
      <c r="BA1357" s="68">
        <f t="shared" si="667"/>
        <v>0</v>
      </c>
      <c r="BC1357" s="68">
        <f t="shared" si="658"/>
        <v>0</v>
      </c>
      <c r="BD1357" s="285"/>
    </row>
    <row r="1358" spans="1:56" s="68" customFormat="1">
      <c r="A1358" s="200"/>
      <c r="B1358" s="200"/>
      <c r="C1358" s="200" t="s">
        <v>420</v>
      </c>
      <c r="D1358" s="200" t="s">
        <v>199</v>
      </c>
      <c r="E1358" s="200" t="s">
        <v>353</v>
      </c>
      <c r="F1358" s="200" t="s">
        <v>1508</v>
      </c>
      <c r="G1358" s="200" t="s">
        <v>118</v>
      </c>
      <c r="H1358" s="201" t="s">
        <v>221</v>
      </c>
      <c r="I1358" s="202">
        <v>8.1</v>
      </c>
      <c r="J1358" s="200" t="s">
        <v>292</v>
      </c>
      <c r="K1358" s="176">
        <v>5</v>
      </c>
      <c r="L1358" s="176">
        <v>1</v>
      </c>
      <c r="M1358" s="176">
        <v>0</v>
      </c>
      <c r="N1358" s="286">
        <v>1</v>
      </c>
      <c r="O1358" s="286"/>
      <c r="P1358" s="176"/>
      <c r="Q1358" s="203">
        <f t="shared" si="659"/>
        <v>1</v>
      </c>
      <c r="R1358" s="203">
        <f t="shared" si="660"/>
        <v>0</v>
      </c>
      <c r="S1358" s="203">
        <f t="shared" si="661"/>
        <v>0</v>
      </c>
      <c r="T1358" s="203">
        <f t="shared" si="662"/>
        <v>0</v>
      </c>
      <c r="U1358" s="203">
        <f t="shared" si="663"/>
        <v>0</v>
      </c>
      <c r="V1358" s="175">
        <f>IF(Q1358&gt;0,VLOOKUP(Q1358,Jahresfaktoren!$A$11:$B$24,2,),0)</f>
        <v>52</v>
      </c>
      <c r="W1358" s="175">
        <f>IF(R1358&gt;0,VLOOKUP(R1358,Jahresfaktoren!$D$11:$E$24,2,),0)</f>
        <v>0</v>
      </c>
      <c r="X1358" s="175">
        <f>IF(S1358&gt;0,VLOOKUP(S1358,Jahresfaktoren!$A$28:$B$29,2,),0)</f>
        <v>0</v>
      </c>
      <c r="Y1358" s="175">
        <f>IF(T1358&gt;0,VLOOKUP(T1358,Jahresfaktoren!$A$28:$B$29,2,),0)</f>
        <v>0</v>
      </c>
      <c r="Z1358" s="175">
        <f>IF(U1358&gt;0,VLOOKUP(U1358,Jahresfaktoren!$A$32:$B$33,2,),)</f>
        <v>0</v>
      </c>
      <c r="AA1358" s="177">
        <f t="shared" si="648"/>
        <v>421.2</v>
      </c>
      <c r="AB1358" s="177" t="str">
        <f t="shared" si="649"/>
        <v/>
      </c>
      <c r="AC1358" s="177" t="str">
        <f t="shared" si="650"/>
        <v/>
      </c>
      <c r="AD1358" s="177" t="str">
        <f t="shared" si="651"/>
        <v/>
      </c>
      <c r="AE1358" s="177" t="str">
        <f t="shared" si="652"/>
        <v/>
      </c>
      <c r="AF1358" s="178">
        <f>IF(Q1358&gt;0,VLOOKUP(H1358,Leistungszahlen!$A$11:$C$158,3,),0)</f>
        <v>0</v>
      </c>
      <c r="AG1358" s="178">
        <f>IF(R1358&gt;0,VLOOKUP(H1358,Leistungszahlen!$A$11:$F$158,6,),IF(T1358&gt;0,VLOOKUP(H1358,Leistungszahlen!$A$11:$F$158,6,),0))</f>
        <v>0</v>
      </c>
      <c r="AH1358" s="179" t="e">
        <f t="shared" si="668"/>
        <v>#DIV/0!</v>
      </c>
      <c r="AI1358" s="179">
        <f t="shared" si="669"/>
        <v>0</v>
      </c>
      <c r="AJ1358" s="179">
        <f t="shared" si="670"/>
        <v>0</v>
      </c>
      <c r="AK1358" s="179">
        <f t="shared" si="671"/>
        <v>0</v>
      </c>
      <c r="AL1358" s="179">
        <f t="shared" si="672"/>
        <v>0</v>
      </c>
      <c r="AM1358" s="180">
        <f>IF(L1358=1,Stundensätze!$D$13,IF(L1358=2,Stundensätze!$D$17,IF(L1358=4,Stundensätze!$D$21,"")))</f>
        <v>0</v>
      </c>
      <c r="AN1358" s="180">
        <f>IF(L1358=1,Stundensätze!$D$15,IF(L1358=2,Stundensätze!$D$19,IF(L1358=4,Stundensätze!$D$23,"")))</f>
        <v>0</v>
      </c>
      <c r="AO1358" s="180" t="e">
        <f t="shared" si="653"/>
        <v>#DIV/0!</v>
      </c>
      <c r="AP1358" s="180">
        <f t="shared" si="654"/>
        <v>0</v>
      </c>
      <c r="AQ1358" s="192" t="e">
        <f t="shared" si="655"/>
        <v>#DIV/0!</v>
      </c>
      <c r="AR1358" s="192" t="e">
        <f t="shared" si="656"/>
        <v>#DIV/0!</v>
      </c>
      <c r="AS1358" s="193" t="e">
        <f t="shared" si="657"/>
        <v>#DIV/0!</v>
      </c>
      <c r="AT1358" s="258" t="str">
        <f>IF(K1358=0,0,VLOOKUP(K1358,Kostenstellen!A:B,2,FALSE))</f>
        <v xml:space="preserve">Salinenklinik </v>
      </c>
      <c r="AU1358" s="68" t="str">
        <f t="shared" si="664"/>
        <v>Z</v>
      </c>
      <c r="AV1358" s="68" t="str">
        <f t="shared" si="665"/>
        <v/>
      </c>
      <c r="AW1358" s="68">
        <f>IF(AF1358=0,0,VLOOKUP($H1358,Leistungszahlen!$A$11:$H$158,4,FALSE))</f>
        <v>0</v>
      </c>
      <c r="AX1358" s="68">
        <f>IF(AF1358=0,0,VLOOKUP($H1358,Leistungszahlen!$A$11:$H$158,5,FALSE))</f>
        <v>0</v>
      </c>
      <c r="AY1358" s="68">
        <f>IF(AG1358=0,0,VLOOKUP($H1358,Leistungszahlen!$A$11:$H$158,6,FALSE))</f>
        <v>0</v>
      </c>
      <c r="AZ1358" s="68">
        <f t="shared" si="666"/>
        <v>0</v>
      </c>
      <c r="BA1358" s="68">
        <f t="shared" si="667"/>
        <v>0</v>
      </c>
      <c r="BC1358" s="68">
        <f t="shared" si="658"/>
        <v>0</v>
      </c>
      <c r="BD1358" s="285"/>
    </row>
    <row r="1359" spans="1:56" s="68" customFormat="1">
      <c r="A1359" s="200"/>
      <c r="B1359" s="200"/>
      <c r="C1359" s="200" t="s">
        <v>420</v>
      </c>
      <c r="D1359" s="200" t="s">
        <v>199</v>
      </c>
      <c r="E1359" s="200" t="s">
        <v>353</v>
      </c>
      <c r="F1359" s="200" t="s">
        <v>1508</v>
      </c>
      <c r="G1359" s="200" t="s">
        <v>163</v>
      </c>
      <c r="H1359" s="201" t="s">
        <v>288</v>
      </c>
      <c r="I1359" s="202">
        <v>27.6</v>
      </c>
      <c r="J1359" s="200" t="s">
        <v>560</v>
      </c>
      <c r="K1359" s="176">
        <v>5</v>
      </c>
      <c r="L1359" s="176">
        <v>1</v>
      </c>
      <c r="M1359" s="176"/>
      <c r="N1359" s="286">
        <v>3</v>
      </c>
      <c r="O1359" s="286">
        <v>3</v>
      </c>
      <c r="P1359" s="176"/>
      <c r="Q1359" s="203">
        <f t="shared" si="659"/>
        <v>3</v>
      </c>
      <c r="R1359" s="203">
        <f t="shared" si="660"/>
        <v>3</v>
      </c>
      <c r="S1359" s="203">
        <f t="shared" si="661"/>
        <v>0</v>
      </c>
      <c r="T1359" s="203">
        <f t="shared" si="662"/>
        <v>0</v>
      </c>
      <c r="U1359" s="203">
        <f t="shared" si="663"/>
        <v>0</v>
      </c>
      <c r="V1359" s="175">
        <f>IF(Q1359&gt;0,VLOOKUP(Q1359,Jahresfaktoren!$A$11:$B$24,2,),0)</f>
        <v>152</v>
      </c>
      <c r="W1359" s="175">
        <f>IF(R1359&gt;0,VLOOKUP(R1359,Jahresfaktoren!$D$11:$E$24,2,),0)</f>
        <v>150</v>
      </c>
      <c r="X1359" s="175">
        <f>IF(S1359&gt;0,VLOOKUP(S1359,Jahresfaktoren!$A$28:$B$29,2,),0)</f>
        <v>0</v>
      </c>
      <c r="Y1359" s="175">
        <f>IF(T1359&gt;0,VLOOKUP(T1359,Jahresfaktoren!$A$28:$B$29,2,),0)</f>
        <v>0</v>
      </c>
      <c r="Z1359" s="175">
        <f>IF(U1359&gt;0,VLOOKUP(U1359,Jahresfaktoren!$A$32:$B$33,2,),)</f>
        <v>0</v>
      </c>
      <c r="AA1359" s="177">
        <f t="shared" si="648"/>
        <v>4195.2</v>
      </c>
      <c r="AB1359" s="177">
        <f t="shared" si="649"/>
        <v>4140</v>
      </c>
      <c r="AC1359" s="177" t="str">
        <f t="shared" si="650"/>
        <v/>
      </c>
      <c r="AD1359" s="177" t="str">
        <f t="shared" si="651"/>
        <v/>
      </c>
      <c r="AE1359" s="177" t="str">
        <f t="shared" si="652"/>
        <v/>
      </c>
      <c r="AF1359" s="178">
        <f>IF(Q1359&gt;0,VLOOKUP(H1359,Leistungszahlen!$A$11:$C$158,3,),0)</f>
        <v>0</v>
      </c>
      <c r="AG1359" s="178">
        <f>IF(R1359&gt;0,VLOOKUP(H1359,Leistungszahlen!$A$11:$F$158,6,),IF(T1359&gt;0,VLOOKUP(H1359,Leistungszahlen!$A$11:$F$158,6,),0))</f>
        <v>0</v>
      </c>
      <c r="AH1359" s="179" t="e">
        <f t="shared" si="668"/>
        <v>#DIV/0!</v>
      </c>
      <c r="AI1359" s="179" t="e">
        <f t="shared" si="669"/>
        <v>#DIV/0!</v>
      </c>
      <c r="AJ1359" s="179">
        <f t="shared" si="670"/>
        <v>0</v>
      </c>
      <c r="AK1359" s="179">
        <f t="shared" si="671"/>
        <v>0</v>
      </c>
      <c r="AL1359" s="179">
        <f t="shared" si="672"/>
        <v>0</v>
      </c>
      <c r="AM1359" s="180">
        <f>IF(L1359=1,Stundensätze!$D$13,IF(L1359=2,Stundensätze!$D$17,IF(L1359=4,Stundensätze!$D$21,"")))</f>
        <v>0</v>
      </c>
      <c r="AN1359" s="180">
        <f>IF(L1359=1,Stundensätze!$D$15,IF(L1359=2,Stundensätze!$D$19,IF(L1359=4,Stundensätze!$D$23,"")))</f>
        <v>0</v>
      </c>
      <c r="AO1359" s="180" t="e">
        <f t="shared" si="653"/>
        <v>#DIV/0!</v>
      </c>
      <c r="AP1359" s="180">
        <f t="shared" si="654"/>
        <v>0</v>
      </c>
      <c r="AQ1359" s="192" t="e">
        <f t="shared" si="655"/>
        <v>#DIV/0!</v>
      </c>
      <c r="AR1359" s="192" t="e">
        <f t="shared" si="656"/>
        <v>#DIV/0!</v>
      </c>
      <c r="AS1359" s="193" t="e">
        <f t="shared" si="657"/>
        <v>#DIV/0!</v>
      </c>
      <c r="AT1359" s="258" t="str">
        <f>IF(K1359=0,0,VLOOKUP(K1359,Kostenstellen!A:B,2,FALSE))</f>
        <v xml:space="preserve">Salinenklinik </v>
      </c>
      <c r="AU1359" s="68" t="str">
        <f t="shared" si="664"/>
        <v>A2</v>
      </c>
      <c r="AV1359" s="68" t="str">
        <f t="shared" si="665"/>
        <v>A2</v>
      </c>
      <c r="AW1359" s="68">
        <f>IF(AF1359=0,0,VLOOKUP($H1359,Leistungszahlen!$A$11:$H$158,4,FALSE))</f>
        <v>0</v>
      </c>
      <c r="AX1359" s="68">
        <f>IF(AF1359=0,0,VLOOKUP($H1359,Leistungszahlen!$A$11:$H$158,5,FALSE))</f>
        <v>0</v>
      </c>
      <c r="AY1359" s="68">
        <f>IF(AG1359=0,0,VLOOKUP($H1359,Leistungszahlen!$A$11:$H$158,6,FALSE))</f>
        <v>0</v>
      </c>
      <c r="AZ1359" s="68">
        <f t="shared" si="666"/>
        <v>0</v>
      </c>
      <c r="BA1359" s="68">
        <f t="shared" si="667"/>
        <v>0</v>
      </c>
      <c r="BC1359" s="68">
        <f t="shared" si="658"/>
        <v>0</v>
      </c>
      <c r="BD1359" s="285"/>
    </row>
    <row r="1360" spans="1:56" s="68" customFormat="1">
      <c r="A1360" s="200"/>
      <c r="B1360" s="200"/>
      <c r="C1360" s="200" t="s">
        <v>420</v>
      </c>
      <c r="D1360" s="200" t="s">
        <v>199</v>
      </c>
      <c r="E1360" s="200" t="s">
        <v>353</v>
      </c>
      <c r="F1360" s="200" t="s">
        <v>1508</v>
      </c>
      <c r="G1360" s="200" t="s">
        <v>251</v>
      </c>
      <c r="H1360" s="201" t="s">
        <v>200</v>
      </c>
      <c r="I1360" s="202">
        <v>5.61</v>
      </c>
      <c r="J1360" s="200" t="s">
        <v>778</v>
      </c>
      <c r="K1360" s="176">
        <v>5</v>
      </c>
      <c r="L1360" s="176">
        <v>1</v>
      </c>
      <c r="M1360" s="176"/>
      <c r="N1360" s="286">
        <v>6</v>
      </c>
      <c r="O1360" s="286"/>
      <c r="P1360" s="176"/>
      <c r="Q1360" s="203">
        <f t="shared" si="659"/>
        <v>6</v>
      </c>
      <c r="R1360" s="203">
        <f t="shared" si="660"/>
        <v>0</v>
      </c>
      <c r="S1360" s="203">
        <f t="shared" si="661"/>
        <v>0</v>
      </c>
      <c r="T1360" s="203">
        <f t="shared" si="662"/>
        <v>0</v>
      </c>
      <c r="U1360" s="203">
        <f t="shared" si="663"/>
        <v>0</v>
      </c>
      <c r="V1360" s="175">
        <f>IF(Q1360&gt;0,VLOOKUP(Q1360,Jahresfaktoren!$A$11:$B$24,2,),0)</f>
        <v>302</v>
      </c>
      <c r="W1360" s="175">
        <f>IF(R1360&gt;0,VLOOKUP(R1360,Jahresfaktoren!$D$11:$E$24,2,),0)</f>
        <v>0</v>
      </c>
      <c r="X1360" s="175">
        <f>IF(S1360&gt;0,VLOOKUP(S1360,Jahresfaktoren!$A$28:$B$29,2,),0)</f>
        <v>0</v>
      </c>
      <c r="Y1360" s="175">
        <f>IF(T1360&gt;0,VLOOKUP(T1360,Jahresfaktoren!$A$28:$B$29,2,),0)</f>
        <v>0</v>
      </c>
      <c r="Z1360" s="175">
        <f>IF(U1360&gt;0,VLOOKUP(U1360,Jahresfaktoren!$A$32:$B$33,2,),)</f>
        <v>0</v>
      </c>
      <c r="AA1360" s="177">
        <f t="shared" si="648"/>
        <v>1694.22</v>
      </c>
      <c r="AB1360" s="177" t="str">
        <f t="shared" si="649"/>
        <v/>
      </c>
      <c r="AC1360" s="177" t="str">
        <f t="shared" si="650"/>
        <v/>
      </c>
      <c r="AD1360" s="177" t="str">
        <f t="shared" si="651"/>
        <v/>
      </c>
      <c r="AE1360" s="177" t="str">
        <f t="shared" si="652"/>
        <v/>
      </c>
      <c r="AF1360" s="178">
        <f>IF(Q1360&gt;0,VLOOKUP(H1360,Leistungszahlen!$A$11:$C$158,3,),0)</f>
        <v>0</v>
      </c>
      <c r="AG1360" s="178">
        <f>IF(R1360&gt;0,VLOOKUP(H1360,Leistungszahlen!$A$11:$F$158,6,),IF(T1360&gt;0,VLOOKUP(H1360,Leistungszahlen!$A$11:$F$158,6,),0))</f>
        <v>0</v>
      </c>
      <c r="AH1360" s="179" t="e">
        <f t="shared" si="668"/>
        <v>#DIV/0!</v>
      </c>
      <c r="AI1360" s="179">
        <f t="shared" si="669"/>
        <v>0</v>
      </c>
      <c r="AJ1360" s="179">
        <f t="shared" si="670"/>
        <v>0</v>
      </c>
      <c r="AK1360" s="179">
        <f t="shared" si="671"/>
        <v>0</v>
      </c>
      <c r="AL1360" s="179">
        <f t="shared" si="672"/>
        <v>0</v>
      </c>
      <c r="AM1360" s="180">
        <f>IF(L1360=1,Stundensätze!$D$13,IF(L1360=2,Stundensätze!$D$17,IF(L1360=4,Stundensätze!$D$21,"")))</f>
        <v>0</v>
      </c>
      <c r="AN1360" s="180">
        <f>IF(L1360=1,Stundensätze!$D$15,IF(L1360=2,Stundensätze!$D$19,IF(L1360=4,Stundensätze!$D$23,"")))</f>
        <v>0</v>
      </c>
      <c r="AO1360" s="180" t="e">
        <f t="shared" si="653"/>
        <v>#DIV/0!</v>
      </c>
      <c r="AP1360" s="180">
        <f t="shared" si="654"/>
        <v>0</v>
      </c>
      <c r="AQ1360" s="192" t="e">
        <f t="shared" si="655"/>
        <v>#DIV/0!</v>
      </c>
      <c r="AR1360" s="192" t="e">
        <f t="shared" si="656"/>
        <v>#DIV/0!</v>
      </c>
      <c r="AS1360" s="193" t="e">
        <f t="shared" si="657"/>
        <v>#DIV/0!</v>
      </c>
      <c r="AT1360" s="258" t="str">
        <f>IF(K1360=0,0,VLOOKUP(K1360,Kostenstellen!A:B,2,FALSE))</f>
        <v xml:space="preserve">Salinenklinik </v>
      </c>
      <c r="AU1360" s="68" t="str">
        <f t="shared" si="664"/>
        <v>B</v>
      </c>
      <c r="AV1360" s="68" t="str">
        <f t="shared" si="665"/>
        <v/>
      </c>
      <c r="AW1360" s="68">
        <f>IF(AF1360=0,0,VLOOKUP($H1360,Leistungszahlen!$A$11:$H$158,4,FALSE))</f>
        <v>0</v>
      </c>
      <c r="AX1360" s="68">
        <f>IF(AF1360=0,0,VLOOKUP($H1360,Leistungszahlen!$A$11:$H$158,5,FALSE))</f>
        <v>0</v>
      </c>
      <c r="AY1360" s="68">
        <f>IF(AG1360=0,0,VLOOKUP($H1360,Leistungszahlen!$A$11:$H$158,6,FALSE))</f>
        <v>0</v>
      </c>
      <c r="AZ1360" s="68">
        <f t="shared" si="666"/>
        <v>0</v>
      </c>
      <c r="BA1360" s="68">
        <f t="shared" si="667"/>
        <v>0</v>
      </c>
      <c r="BC1360" s="68">
        <f t="shared" si="658"/>
        <v>0</v>
      </c>
      <c r="BD1360" s="285"/>
    </row>
    <row r="1361" spans="1:56" s="68" customFormat="1">
      <c r="A1361" s="200"/>
      <c r="B1361" s="200"/>
      <c r="C1361" s="200" t="s">
        <v>420</v>
      </c>
      <c r="D1361" s="200" t="s">
        <v>199</v>
      </c>
      <c r="E1361" s="200" t="s">
        <v>353</v>
      </c>
      <c r="F1361" s="200" t="s">
        <v>1509</v>
      </c>
      <c r="G1361" s="200" t="s">
        <v>118</v>
      </c>
      <c r="H1361" s="201" t="s">
        <v>221</v>
      </c>
      <c r="I1361" s="202">
        <v>8.1</v>
      </c>
      <c r="J1361" s="200" t="s">
        <v>292</v>
      </c>
      <c r="K1361" s="176">
        <v>5</v>
      </c>
      <c r="L1361" s="176">
        <v>1</v>
      </c>
      <c r="M1361" s="176">
        <v>0</v>
      </c>
      <c r="N1361" s="286">
        <v>1</v>
      </c>
      <c r="O1361" s="286"/>
      <c r="P1361" s="176"/>
      <c r="Q1361" s="203">
        <f t="shared" si="659"/>
        <v>1</v>
      </c>
      <c r="R1361" s="203">
        <f t="shared" si="660"/>
        <v>0</v>
      </c>
      <c r="S1361" s="203">
        <f t="shared" si="661"/>
        <v>0</v>
      </c>
      <c r="T1361" s="203">
        <f t="shared" si="662"/>
        <v>0</v>
      </c>
      <c r="U1361" s="203">
        <f t="shared" si="663"/>
        <v>0</v>
      </c>
      <c r="V1361" s="175">
        <f>IF(Q1361&gt;0,VLOOKUP(Q1361,Jahresfaktoren!$A$11:$B$24,2,),0)</f>
        <v>52</v>
      </c>
      <c r="W1361" s="175">
        <f>IF(R1361&gt;0,VLOOKUP(R1361,Jahresfaktoren!$D$11:$E$24,2,),0)</f>
        <v>0</v>
      </c>
      <c r="X1361" s="175">
        <f>IF(S1361&gt;0,VLOOKUP(S1361,Jahresfaktoren!$A$28:$B$29,2,),0)</f>
        <v>0</v>
      </c>
      <c r="Y1361" s="175">
        <f>IF(T1361&gt;0,VLOOKUP(T1361,Jahresfaktoren!$A$28:$B$29,2,),0)</f>
        <v>0</v>
      </c>
      <c r="Z1361" s="175">
        <f>IF(U1361&gt;0,VLOOKUP(U1361,Jahresfaktoren!$A$32:$B$33,2,),)</f>
        <v>0</v>
      </c>
      <c r="AA1361" s="177">
        <f t="shared" si="648"/>
        <v>421.2</v>
      </c>
      <c r="AB1361" s="177" t="str">
        <f t="shared" si="649"/>
        <v/>
      </c>
      <c r="AC1361" s="177" t="str">
        <f t="shared" si="650"/>
        <v/>
      </c>
      <c r="AD1361" s="177" t="str">
        <f t="shared" si="651"/>
        <v/>
      </c>
      <c r="AE1361" s="177" t="str">
        <f t="shared" si="652"/>
        <v/>
      </c>
      <c r="AF1361" s="178">
        <f>IF(Q1361&gt;0,VLOOKUP(H1361,Leistungszahlen!$A$11:$C$158,3,),0)</f>
        <v>0</v>
      </c>
      <c r="AG1361" s="178">
        <f>IF(R1361&gt;0,VLOOKUP(H1361,Leistungszahlen!$A$11:$F$158,6,),IF(T1361&gt;0,VLOOKUP(H1361,Leistungszahlen!$A$11:$F$158,6,),0))</f>
        <v>0</v>
      </c>
      <c r="AH1361" s="179" t="e">
        <f t="shared" si="668"/>
        <v>#DIV/0!</v>
      </c>
      <c r="AI1361" s="179">
        <f t="shared" si="669"/>
        <v>0</v>
      </c>
      <c r="AJ1361" s="179">
        <f t="shared" si="670"/>
        <v>0</v>
      </c>
      <c r="AK1361" s="179">
        <f t="shared" si="671"/>
        <v>0</v>
      </c>
      <c r="AL1361" s="179">
        <f t="shared" si="672"/>
        <v>0</v>
      </c>
      <c r="AM1361" s="180">
        <f>IF(L1361=1,Stundensätze!$D$13,IF(L1361=2,Stundensätze!$D$17,IF(L1361=4,Stundensätze!$D$21,"")))</f>
        <v>0</v>
      </c>
      <c r="AN1361" s="180">
        <f>IF(L1361=1,Stundensätze!$D$15,IF(L1361=2,Stundensätze!$D$19,IF(L1361=4,Stundensätze!$D$23,"")))</f>
        <v>0</v>
      </c>
      <c r="AO1361" s="180" t="e">
        <f t="shared" si="653"/>
        <v>#DIV/0!</v>
      </c>
      <c r="AP1361" s="180">
        <f t="shared" si="654"/>
        <v>0</v>
      </c>
      <c r="AQ1361" s="192" t="e">
        <f t="shared" si="655"/>
        <v>#DIV/0!</v>
      </c>
      <c r="AR1361" s="192" t="e">
        <f t="shared" si="656"/>
        <v>#DIV/0!</v>
      </c>
      <c r="AS1361" s="193" t="e">
        <f t="shared" si="657"/>
        <v>#DIV/0!</v>
      </c>
      <c r="AT1361" s="258" t="str">
        <f>IF(K1361=0,0,VLOOKUP(K1361,Kostenstellen!A:B,2,FALSE))</f>
        <v xml:space="preserve">Salinenklinik </v>
      </c>
      <c r="AU1361" s="68" t="str">
        <f t="shared" si="664"/>
        <v>Z</v>
      </c>
      <c r="AV1361" s="68" t="str">
        <f t="shared" si="665"/>
        <v/>
      </c>
      <c r="AW1361" s="68">
        <f>IF(AF1361=0,0,VLOOKUP($H1361,Leistungszahlen!$A$11:$H$158,4,FALSE))</f>
        <v>0</v>
      </c>
      <c r="AX1361" s="68">
        <f>IF(AF1361=0,0,VLOOKUP($H1361,Leistungszahlen!$A$11:$H$158,5,FALSE))</f>
        <v>0</v>
      </c>
      <c r="AY1361" s="68">
        <f>IF(AG1361=0,0,VLOOKUP($H1361,Leistungszahlen!$A$11:$H$158,6,FALSE))</f>
        <v>0</v>
      </c>
      <c r="AZ1361" s="68">
        <f t="shared" si="666"/>
        <v>0</v>
      </c>
      <c r="BA1361" s="68">
        <f t="shared" si="667"/>
        <v>0</v>
      </c>
      <c r="BC1361" s="68">
        <f t="shared" si="658"/>
        <v>0</v>
      </c>
      <c r="BD1361" s="285"/>
    </row>
    <row r="1362" spans="1:56" s="68" customFormat="1">
      <c r="A1362" s="200"/>
      <c r="B1362" s="200"/>
      <c r="C1362" s="200" t="s">
        <v>420</v>
      </c>
      <c r="D1362" s="200" t="s">
        <v>199</v>
      </c>
      <c r="E1362" s="200" t="s">
        <v>353</v>
      </c>
      <c r="F1362" s="200" t="s">
        <v>1509</v>
      </c>
      <c r="G1362" s="200" t="s">
        <v>163</v>
      </c>
      <c r="H1362" s="201" t="s">
        <v>288</v>
      </c>
      <c r="I1362" s="202">
        <v>27.6</v>
      </c>
      <c r="J1362" s="200" t="s">
        <v>560</v>
      </c>
      <c r="K1362" s="176">
        <v>5</v>
      </c>
      <c r="L1362" s="176">
        <v>1</v>
      </c>
      <c r="M1362" s="176"/>
      <c r="N1362" s="286">
        <v>3</v>
      </c>
      <c r="O1362" s="286">
        <v>3</v>
      </c>
      <c r="P1362" s="176"/>
      <c r="Q1362" s="203">
        <f t="shared" si="659"/>
        <v>3</v>
      </c>
      <c r="R1362" s="203">
        <f t="shared" si="660"/>
        <v>3</v>
      </c>
      <c r="S1362" s="203">
        <f t="shared" si="661"/>
        <v>0</v>
      </c>
      <c r="T1362" s="203">
        <f t="shared" si="662"/>
        <v>0</v>
      </c>
      <c r="U1362" s="203">
        <f t="shared" si="663"/>
        <v>0</v>
      </c>
      <c r="V1362" s="175">
        <f>IF(Q1362&gt;0,VLOOKUP(Q1362,Jahresfaktoren!$A$11:$B$24,2,),0)</f>
        <v>152</v>
      </c>
      <c r="W1362" s="175">
        <f>IF(R1362&gt;0,VLOOKUP(R1362,Jahresfaktoren!$D$11:$E$24,2,),0)</f>
        <v>150</v>
      </c>
      <c r="X1362" s="175">
        <f>IF(S1362&gt;0,VLOOKUP(S1362,Jahresfaktoren!$A$28:$B$29,2,),0)</f>
        <v>0</v>
      </c>
      <c r="Y1362" s="175">
        <f>IF(T1362&gt;0,VLOOKUP(T1362,Jahresfaktoren!$A$28:$B$29,2,),0)</f>
        <v>0</v>
      </c>
      <c r="Z1362" s="175">
        <f>IF(U1362&gt;0,VLOOKUP(U1362,Jahresfaktoren!$A$32:$B$33,2,),)</f>
        <v>0</v>
      </c>
      <c r="AA1362" s="177">
        <f t="shared" si="648"/>
        <v>4195.2</v>
      </c>
      <c r="AB1362" s="177">
        <f t="shared" si="649"/>
        <v>4140</v>
      </c>
      <c r="AC1362" s="177" t="str">
        <f t="shared" si="650"/>
        <v/>
      </c>
      <c r="AD1362" s="177" t="str">
        <f t="shared" si="651"/>
        <v/>
      </c>
      <c r="AE1362" s="177" t="str">
        <f t="shared" si="652"/>
        <v/>
      </c>
      <c r="AF1362" s="178">
        <f>IF(Q1362&gt;0,VLOOKUP(H1362,Leistungszahlen!$A$11:$C$158,3,),0)</f>
        <v>0</v>
      </c>
      <c r="AG1362" s="178">
        <f>IF(R1362&gt;0,VLOOKUP(H1362,Leistungszahlen!$A$11:$F$158,6,),IF(T1362&gt;0,VLOOKUP(H1362,Leistungszahlen!$A$11:$F$158,6,),0))</f>
        <v>0</v>
      </c>
      <c r="AH1362" s="179" t="e">
        <f t="shared" si="668"/>
        <v>#DIV/0!</v>
      </c>
      <c r="AI1362" s="179" t="e">
        <f t="shared" si="669"/>
        <v>#DIV/0!</v>
      </c>
      <c r="AJ1362" s="179">
        <f t="shared" si="670"/>
        <v>0</v>
      </c>
      <c r="AK1362" s="179">
        <f t="shared" si="671"/>
        <v>0</v>
      </c>
      <c r="AL1362" s="179">
        <f t="shared" si="672"/>
        <v>0</v>
      </c>
      <c r="AM1362" s="180">
        <f>IF(L1362=1,Stundensätze!$D$13,IF(L1362=2,Stundensätze!$D$17,IF(L1362=4,Stundensätze!$D$21,"")))</f>
        <v>0</v>
      </c>
      <c r="AN1362" s="180">
        <f>IF(L1362=1,Stundensätze!$D$15,IF(L1362=2,Stundensätze!$D$19,IF(L1362=4,Stundensätze!$D$23,"")))</f>
        <v>0</v>
      </c>
      <c r="AO1362" s="180" t="e">
        <f t="shared" si="653"/>
        <v>#DIV/0!</v>
      </c>
      <c r="AP1362" s="180">
        <f t="shared" si="654"/>
        <v>0</v>
      </c>
      <c r="AQ1362" s="192" t="e">
        <f t="shared" si="655"/>
        <v>#DIV/0!</v>
      </c>
      <c r="AR1362" s="192" t="e">
        <f t="shared" si="656"/>
        <v>#DIV/0!</v>
      </c>
      <c r="AS1362" s="193" t="e">
        <f t="shared" si="657"/>
        <v>#DIV/0!</v>
      </c>
      <c r="AT1362" s="258" t="str">
        <f>IF(K1362=0,0,VLOOKUP(K1362,Kostenstellen!A:B,2,FALSE))</f>
        <v xml:space="preserve">Salinenklinik </v>
      </c>
      <c r="AU1362" s="68" t="str">
        <f t="shared" si="664"/>
        <v>A2</v>
      </c>
      <c r="AV1362" s="68" t="str">
        <f t="shared" si="665"/>
        <v>A2</v>
      </c>
      <c r="AW1362" s="68">
        <f>IF(AF1362=0,0,VLOOKUP($H1362,Leistungszahlen!$A$11:$H$158,4,FALSE))</f>
        <v>0</v>
      </c>
      <c r="AX1362" s="68">
        <f>IF(AF1362=0,0,VLOOKUP($H1362,Leistungszahlen!$A$11:$H$158,5,FALSE))</f>
        <v>0</v>
      </c>
      <c r="AY1362" s="68">
        <f>IF(AG1362=0,0,VLOOKUP($H1362,Leistungszahlen!$A$11:$H$158,6,FALSE))</f>
        <v>0</v>
      </c>
      <c r="AZ1362" s="68">
        <f t="shared" si="666"/>
        <v>0</v>
      </c>
      <c r="BA1362" s="68">
        <f t="shared" si="667"/>
        <v>0</v>
      </c>
      <c r="BC1362" s="68">
        <f t="shared" si="658"/>
        <v>0</v>
      </c>
      <c r="BD1362" s="285"/>
    </row>
    <row r="1363" spans="1:56" s="68" customFormat="1">
      <c r="A1363" s="200"/>
      <c r="B1363" s="200"/>
      <c r="C1363" s="200" t="s">
        <v>420</v>
      </c>
      <c r="D1363" s="200" t="s">
        <v>199</v>
      </c>
      <c r="E1363" s="200" t="s">
        <v>353</v>
      </c>
      <c r="F1363" s="200" t="s">
        <v>1509</v>
      </c>
      <c r="G1363" s="200" t="s">
        <v>251</v>
      </c>
      <c r="H1363" s="201" t="s">
        <v>200</v>
      </c>
      <c r="I1363" s="202">
        <v>5.61</v>
      </c>
      <c r="J1363" s="200" t="s">
        <v>778</v>
      </c>
      <c r="K1363" s="176">
        <v>5</v>
      </c>
      <c r="L1363" s="176">
        <v>1</v>
      </c>
      <c r="M1363" s="176"/>
      <c r="N1363" s="286">
        <v>6</v>
      </c>
      <c r="O1363" s="286"/>
      <c r="P1363" s="176"/>
      <c r="Q1363" s="203">
        <f t="shared" si="659"/>
        <v>6</v>
      </c>
      <c r="R1363" s="203">
        <f t="shared" si="660"/>
        <v>0</v>
      </c>
      <c r="S1363" s="203">
        <f t="shared" si="661"/>
        <v>0</v>
      </c>
      <c r="T1363" s="203">
        <f t="shared" si="662"/>
        <v>0</v>
      </c>
      <c r="U1363" s="203">
        <f t="shared" si="663"/>
        <v>0</v>
      </c>
      <c r="V1363" s="175">
        <f>IF(Q1363&gt;0,VLOOKUP(Q1363,Jahresfaktoren!$A$11:$B$24,2,),0)</f>
        <v>302</v>
      </c>
      <c r="W1363" s="175">
        <f>IF(R1363&gt;0,VLOOKUP(R1363,Jahresfaktoren!$D$11:$E$24,2,),0)</f>
        <v>0</v>
      </c>
      <c r="X1363" s="175">
        <f>IF(S1363&gt;0,VLOOKUP(S1363,Jahresfaktoren!$A$28:$B$29,2,),0)</f>
        <v>0</v>
      </c>
      <c r="Y1363" s="175">
        <f>IF(T1363&gt;0,VLOOKUP(T1363,Jahresfaktoren!$A$28:$B$29,2,),0)</f>
        <v>0</v>
      </c>
      <c r="Z1363" s="175">
        <f>IF(U1363&gt;0,VLOOKUP(U1363,Jahresfaktoren!$A$32:$B$33,2,),)</f>
        <v>0</v>
      </c>
      <c r="AA1363" s="177">
        <f t="shared" si="648"/>
        <v>1694.22</v>
      </c>
      <c r="AB1363" s="177" t="str">
        <f t="shared" si="649"/>
        <v/>
      </c>
      <c r="AC1363" s="177" t="str">
        <f t="shared" si="650"/>
        <v/>
      </c>
      <c r="AD1363" s="177" t="str">
        <f t="shared" si="651"/>
        <v/>
      </c>
      <c r="AE1363" s="177" t="str">
        <f t="shared" si="652"/>
        <v/>
      </c>
      <c r="AF1363" s="178">
        <f>IF(Q1363&gt;0,VLOOKUP(H1363,Leistungszahlen!$A$11:$C$158,3,),0)</f>
        <v>0</v>
      </c>
      <c r="AG1363" s="178">
        <f>IF(R1363&gt;0,VLOOKUP(H1363,Leistungszahlen!$A$11:$F$158,6,),IF(T1363&gt;0,VLOOKUP(H1363,Leistungszahlen!$A$11:$F$158,6,),0))</f>
        <v>0</v>
      </c>
      <c r="AH1363" s="179" t="e">
        <f t="shared" si="668"/>
        <v>#DIV/0!</v>
      </c>
      <c r="AI1363" s="179">
        <f t="shared" si="669"/>
        <v>0</v>
      </c>
      <c r="AJ1363" s="179">
        <f t="shared" si="670"/>
        <v>0</v>
      </c>
      <c r="AK1363" s="179">
        <f t="shared" si="671"/>
        <v>0</v>
      </c>
      <c r="AL1363" s="179">
        <f t="shared" si="672"/>
        <v>0</v>
      </c>
      <c r="AM1363" s="180">
        <f>IF(L1363=1,Stundensätze!$D$13,IF(L1363=2,Stundensätze!$D$17,IF(L1363=4,Stundensätze!$D$21,"")))</f>
        <v>0</v>
      </c>
      <c r="AN1363" s="180">
        <f>IF(L1363=1,Stundensätze!$D$15,IF(L1363=2,Stundensätze!$D$19,IF(L1363=4,Stundensätze!$D$23,"")))</f>
        <v>0</v>
      </c>
      <c r="AO1363" s="180" t="e">
        <f t="shared" si="653"/>
        <v>#DIV/0!</v>
      </c>
      <c r="AP1363" s="180">
        <f t="shared" si="654"/>
        <v>0</v>
      </c>
      <c r="AQ1363" s="192" t="e">
        <f t="shared" si="655"/>
        <v>#DIV/0!</v>
      </c>
      <c r="AR1363" s="192" t="e">
        <f t="shared" si="656"/>
        <v>#DIV/0!</v>
      </c>
      <c r="AS1363" s="193" t="e">
        <f t="shared" si="657"/>
        <v>#DIV/0!</v>
      </c>
      <c r="AT1363" s="258" t="str">
        <f>IF(K1363=0,0,VLOOKUP(K1363,Kostenstellen!A:B,2,FALSE))</f>
        <v xml:space="preserve">Salinenklinik </v>
      </c>
      <c r="AU1363" s="68" t="str">
        <f t="shared" si="664"/>
        <v>B</v>
      </c>
      <c r="AV1363" s="68" t="str">
        <f t="shared" si="665"/>
        <v/>
      </c>
      <c r="AW1363" s="68">
        <f>IF(AF1363=0,0,VLOOKUP($H1363,Leistungszahlen!$A$11:$H$158,4,FALSE))</f>
        <v>0</v>
      </c>
      <c r="AX1363" s="68">
        <f>IF(AF1363=0,0,VLOOKUP($H1363,Leistungszahlen!$A$11:$H$158,5,FALSE))</f>
        <v>0</v>
      </c>
      <c r="AY1363" s="68">
        <f>IF(AG1363=0,0,VLOOKUP($H1363,Leistungszahlen!$A$11:$H$158,6,FALSE))</f>
        <v>0</v>
      </c>
      <c r="AZ1363" s="68">
        <f t="shared" si="666"/>
        <v>0</v>
      </c>
      <c r="BA1363" s="68">
        <f t="shared" si="667"/>
        <v>0</v>
      </c>
      <c r="BC1363" s="68">
        <f t="shared" si="658"/>
        <v>0</v>
      </c>
      <c r="BD1363" s="285"/>
    </row>
    <row r="1364" spans="1:56" s="68" customFormat="1">
      <c r="A1364" s="200"/>
      <c r="B1364" s="200"/>
      <c r="C1364" s="200" t="s">
        <v>420</v>
      </c>
      <c r="D1364" s="200" t="s">
        <v>199</v>
      </c>
      <c r="E1364" s="200" t="s">
        <v>353</v>
      </c>
      <c r="F1364" s="200" t="s">
        <v>1510</v>
      </c>
      <c r="G1364" s="200" t="s">
        <v>118</v>
      </c>
      <c r="H1364" s="201" t="s">
        <v>221</v>
      </c>
      <c r="I1364" s="202">
        <v>8.1</v>
      </c>
      <c r="J1364" s="200" t="s">
        <v>292</v>
      </c>
      <c r="K1364" s="176">
        <v>5</v>
      </c>
      <c r="L1364" s="176">
        <v>1</v>
      </c>
      <c r="M1364" s="176">
        <v>0</v>
      </c>
      <c r="N1364" s="286">
        <v>1</v>
      </c>
      <c r="O1364" s="286"/>
      <c r="P1364" s="176"/>
      <c r="Q1364" s="203">
        <f t="shared" si="659"/>
        <v>1</v>
      </c>
      <c r="R1364" s="203">
        <f t="shared" si="660"/>
        <v>0</v>
      </c>
      <c r="S1364" s="203">
        <f t="shared" si="661"/>
        <v>0</v>
      </c>
      <c r="T1364" s="203">
        <f t="shared" si="662"/>
        <v>0</v>
      </c>
      <c r="U1364" s="203">
        <f t="shared" si="663"/>
        <v>0</v>
      </c>
      <c r="V1364" s="175">
        <f>IF(Q1364&gt;0,VLOOKUP(Q1364,Jahresfaktoren!$A$11:$B$24,2,),0)</f>
        <v>52</v>
      </c>
      <c r="W1364" s="175">
        <f>IF(R1364&gt;0,VLOOKUP(R1364,Jahresfaktoren!$D$11:$E$24,2,),0)</f>
        <v>0</v>
      </c>
      <c r="X1364" s="175">
        <f>IF(S1364&gt;0,VLOOKUP(S1364,Jahresfaktoren!$A$28:$B$29,2,),0)</f>
        <v>0</v>
      </c>
      <c r="Y1364" s="175">
        <f>IF(T1364&gt;0,VLOOKUP(T1364,Jahresfaktoren!$A$28:$B$29,2,),0)</f>
        <v>0</v>
      </c>
      <c r="Z1364" s="175">
        <f>IF(U1364&gt;0,VLOOKUP(U1364,Jahresfaktoren!$A$32:$B$33,2,),)</f>
        <v>0</v>
      </c>
      <c r="AA1364" s="177">
        <f t="shared" si="648"/>
        <v>421.2</v>
      </c>
      <c r="AB1364" s="177" t="str">
        <f t="shared" si="649"/>
        <v/>
      </c>
      <c r="AC1364" s="177" t="str">
        <f t="shared" si="650"/>
        <v/>
      </c>
      <c r="AD1364" s="177" t="str">
        <f t="shared" si="651"/>
        <v/>
      </c>
      <c r="AE1364" s="177" t="str">
        <f t="shared" si="652"/>
        <v/>
      </c>
      <c r="AF1364" s="178">
        <f>IF(Q1364&gt;0,VLOOKUP(H1364,Leistungszahlen!$A$11:$C$158,3,),0)</f>
        <v>0</v>
      </c>
      <c r="AG1364" s="178">
        <f>IF(R1364&gt;0,VLOOKUP(H1364,Leistungszahlen!$A$11:$F$158,6,),IF(T1364&gt;0,VLOOKUP(H1364,Leistungszahlen!$A$11:$F$158,6,),0))</f>
        <v>0</v>
      </c>
      <c r="AH1364" s="179" t="e">
        <f t="shared" si="668"/>
        <v>#DIV/0!</v>
      </c>
      <c r="AI1364" s="179">
        <f t="shared" si="669"/>
        <v>0</v>
      </c>
      <c r="AJ1364" s="179">
        <f t="shared" si="670"/>
        <v>0</v>
      </c>
      <c r="AK1364" s="179">
        <f t="shared" si="671"/>
        <v>0</v>
      </c>
      <c r="AL1364" s="179">
        <f t="shared" si="672"/>
        <v>0</v>
      </c>
      <c r="AM1364" s="180">
        <f>IF(L1364=1,Stundensätze!$D$13,IF(L1364=2,Stundensätze!$D$17,IF(L1364=4,Stundensätze!$D$21,"")))</f>
        <v>0</v>
      </c>
      <c r="AN1364" s="180">
        <f>IF(L1364=1,Stundensätze!$D$15,IF(L1364=2,Stundensätze!$D$19,IF(L1364=4,Stundensätze!$D$23,"")))</f>
        <v>0</v>
      </c>
      <c r="AO1364" s="180" t="e">
        <f t="shared" si="653"/>
        <v>#DIV/0!</v>
      </c>
      <c r="AP1364" s="180">
        <f t="shared" si="654"/>
        <v>0</v>
      </c>
      <c r="AQ1364" s="192" t="e">
        <f t="shared" si="655"/>
        <v>#DIV/0!</v>
      </c>
      <c r="AR1364" s="192" t="e">
        <f t="shared" si="656"/>
        <v>#DIV/0!</v>
      </c>
      <c r="AS1364" s="193" t="e">
        <f t="shared" si="657"/>
        <v>#DIV/0!</v>
      </c>
      <c r="AT1364" s="258" t="str">
        <f>IF(K1364=0,0,VLOOKUP(K1364,Kostenstellen!A:B,2,FALSE))</f>
        <v xml:space="preserve">Salinenklinik </v>
      </c>
      <c r="AU1364" s="68" t="str">
        <f t="shared" si="664"/>
        <v>Z</v>
      </c>
      <c r="AV1364" s="68" t="str">
        <f t="shared" si="665"/>
        <v/>
      </c>
      <c r="AW1364" s="68">
        <f>IF(AF1364=0,0,VLOOKUP($H1364,Leistungszahlen!$A$11:$H$158,4,FALSE))</f>
        <v>0</v>
      </c>
      <c r="AX1364" s="68">
        <f>IF(AF1364=0,0,VLOOKUP($H1364,Leistungszahlen!$A$11:$H$158,5,FALSE))</f>
        <v>0</v>
      </c>
      <c r="AY1364" s="68">
        <f>IF(AG1364=0,0,VLOOKUP($H1364,Leistungszahlen!$A$11:$H$158,6,FALSE))</f>
        <v>0</v>
      </c>
      <c r="AZ1364" s="68">
        <f t="shared" si="666"/>
        <v>0</v>
      </c>
      <c r="BA1364" s="68">
        <f t="shared" si="667"/>
        <v>0</v>
      </c>
      <c r="BC1364" s="68">
        <f t="shared" si="658"/>
        <v>0</v>
      </c>
      <c r="BD1364" s="285"/>
    </row>
    <row r="1365" spans="1:56" s="68" customFormat="1">
      <c r="A1365" s="200"/>
      <c r="B1365" s="200"/>
      <c r="C1365" s="200" t="s">
        <v>420</v>
      </c>
      <c r="D1365" s="200" t="s">
        <v>199</v>
      </c>
      <c r="E1365" s="200" t="s">
        <v>353</v>
      </c>
      <c r="F1365" s="200" t="s">
        <v>1510</v>
      </c>
      <c r="G1365" s="200" t="s">
        <v>163</v>
      </c>
      <c r="H1365" s="201" t="s">
        <v>288</v>
      </c>
      <c r="I1365" s="202">
        <v>27.6</v>
      </c>
      <c r="J1365" s="200" t="s">
        <v>560</v>
      </c>
      <c r="K1365" s="176">
        <v>5</v>
      </c>
      <c r="L1365" s="176">
        <v>1</v>
      </c>
      <c r="M1365" s="176"/>
      <c r="N1365" s="286">
        <v>3</v>
      </c>
      <c r="O1365" s="286">
        <v>3</v>
      </c>
      <c r="P1365" s="176"/>
      <c r="Q1365" s="203">
        <f t="shared" si="659"/>
        <v>3</v>
      </c>
      <c r="R1365" s="203">
        <f t="shared" si="660"/>
        <v>3</v>
      </c>
      <c r="S1365" s="203">
        <f t="shared" si="661"/>
        <v>0</v>
      </c>
      <c r="T1365" s="203">
        <f t="shared" si="662"/>
        <v>0</v>
      </c>
      <c r="U1365" s="203">
        <f t="shared" si="663"/>
        <v>0</v>
      </c>
      <c r="V1365" s="175">
        <f>IF(Q1365&gt;0,VLOOKUP(Q1365,Jahresfaktoren!$A$11:$B$24,2,),0)</f>
        <v>152</v>
      </c>
      <c r="W1365" s="175">
        <f>IF(R1365&gt;0,VLOOKUP(R1365,Jahresfaktoren!$D$11:$E$24,2,),0)</f>
        <v>150</v>
      </c>
      <c r="X1365" s="175">
        <f>IF(S1365&gt;0,VLOOKUP(S1365,Jahresfaktoren!$A$28:$B$29,2,),0)</f>
        <v>0</v>
      </c>
      <c r="Y1365" s="175">
        <f>IF(T1365&gt;0,VLOOKUP(T1365,Jahresfaktoren!$A$28:$B$29,2,),0)</f>
        <v>0</v>
      </c>
      <c r="Z1365" s="175">
        <f>IF(U1365&gt;0,VLOOKUP(U1365,Jahresfaktoren!$A$32:$B$33,2,),)</f>
        <v>0</v>
      </c>
      <c r="AA1365" s="177">
        <f t="shared" si="648"/>
        <v>4195.2</v>
      </c>
      <c r="AB1365" s="177">
        <f t="shared" si="649"/>
        <v>4140</v>
      </c>
      <c r="AC1365" s="177" t="str">
        <f t="shared" si="650"/>
        <v/>
      </c>
      <c r="AD1365" s="177" t="str">
        <f t="shared" si="651"/>
        <v/>
      </c>
      <c r="AE1365" s="177" t="str">
        <f t="shared" si="652"/>
        <v/>
      </c>
      <c r="AF1365" s="178">
        <f>IF(Q1365&gt;0,VLOOKUP(H1365,Leistungszahlen!$A$11:$C$158,3,),0)</f>
        <v>0</v>
      </c>
      <c r="AG1365" s="178">
        <f>IF(R1365&gt;0,VLOOKUP(H1365,Leistungszahlen!$A$11:$F$158,6,),IF(T1365&gt;0,VLOOKUP(H1365,Leistungszahlen!$A$11:$F$158,6,),0))</f>
        <v>0</v>
      </c>
      <c r="AH1365" s="179" t="e">
        <f t="shared" si="668"/>
        <v>#DIV/0!</v>
      </c>
      <c r="AI1365" s="179" t="e">
        <f t="shared" si="669"/>
        <v>#DIV/0!</v>
      </c>
      <c r="AJ1365" s="179">
        <f t="shared" si="670"/>
        <v>0</v>
      </c>
      <c r="AK1365" s="179">
        <f t="shared" si="671"/>
        <v>0</v>
      </c>
      <c r="AL1365" s="179">
        <f t="shared" si="672"/>
        <v>0</v>
      </c>
      <c r="AM1365" s="180">
        <f>IF(L1365=1,Stundensätze!$D$13,IF(L1365=2,Stundensätze!$D$17,IF(L1365=4,Stundensätze!$D$21,"")))</f>
        <v>0</v>
      </c>
      <c r="AN1365" s="180">
        <f>IF(L1365=1,Stundensätze!$D$15,IF(L1365=2,Stundensätze!$D$19,IF(L1365=4,Stundensätze!$D$23,"")))</f>
        <v>0</v>
      </c>
      <c r="AO1365" s="180" t="e">
        <f t="shared" si="653"/>
        <v>#DIV/0!</v>
      </c>
      <c r="AP1365" s="180">
        <f t="shared" si="654"/>
        <v>0</v>
      </c>
      <c r="AQ1365" s="192" t="e">
        <f t="shared" si="655"/>
        <v>#DIV/0!</v>
      </c>
      <c r="AR1365" s="192" t="e">
        <f t="shared" si="656"/>
        <v>#DIV/0!</v>
      </c>
      <c r="AS1365" s="193" t="e">
        <f t="shared" si="657"/>
        <v>#DIV/0!</v>
      </c>
      <c r="AT1365" s="258" t="str">
        <f>IF(K1365=0,0,VLOOKUP(K1365,Kostenstellen!A:B,2,FALSE))</f>
        <v xml:space="preserve">Salinenklinik </v>
      </c>
      <c r="AU1365" s="68" t="str">
        <f t="shared" si="664"/>
        <v>A2</v>
      </c>
      <c r="AV1365" s="68" t="str">
        <f t="shared" si="665"/>
        <v>A2</v>
      </c>
      <c r="AW1365" s="68">
        <f>IF(AF1365=0,0,VLOOKUP($H1365,Leistungszahlen!$A$11:$H$158,4,FALSE))</f>
        <v>0</v>
      </c>
      <c r="AX1365" s="68">
        <f>IF(AF1365=0,0,VLOOKUP($H1365,Leistungszahlen!$A$11:$H$158,5,FALSE))</f>
        <v>0</v>
      </c>
      <c r="AY1365" s="68">
        <f>IF(AG1365=0,0,VLOOKUP($H1365,Leistungszahlen!$A$11:$H$158,6,FALSE))</f>
        <v>0</v>
      </c>
      <c r="AZ1365" s="68">
        <f t="shared" si="666"/>
        <v>0</v>
      </c>
      <c r="BA1365" s="68">
        <f t="shared" si="667"/>
        <v>0</v>
      </c>
      <c r="BC1365" s="68">
        <f t="shared" si="658"/>
        <v>0</v>
      </c>
      <c r="BD1365" s="285"/>
    </row>
    <row r="1366" spans="1:56" s="68" customFormat="1">
      <c r="A1366" s="200"/>
      <c r="B1366" s="200"/>
      <c r="C1366" s="200" t="s">
        <v>420</v>
      </c>
      <c r="D1366" s="200" t="s">
        <v>199</v>
      </c>
      <c r="E1366" s="200" t="s">
        <v>353</v>
      </c>
      <c r="F1366" s="200" t="s">
        <v>1510</v>
      </c>
      <c r="G1366" s="200" t="s">
        <v>251</v>
      </c>
      <c r="H1366" s="201" t="s">
        <v>200</v>
      </c>
      <c r="I1366" s="202">
        <v>5.61</v>
      </c>
      <c r="J1366" s="200" t="s">
        <v>778</v>
      </c>
      <c r="K1366" s="176">
        <v>5</v>
      </c>
      <c r="L1366" s="176">
        <v>1</v>
      </c>
      <c r="M1366" s="176"/>
      <c r="N1366" s="286">
        <v>6</v>
      </c>
      <c r="O1366" s="286"/>
      <c r="P1366" s="176"/>
      <c r="Q1366" s="203">
        <f t="shared" si="659"/>
        <v>6</v>
      </c>
      <c r="R1366" s="203">
        <f t="shared" si="660"/>
        <v>0</v>
      </c>
      <c r="S1366" s="203">
        <f t="shared" si="661"/>
        <v>0</v>
      </c>
      <c r="T1366" s="203">
        <f t="shared" si="662"/>
        <v>0</v>
      </c>
      <c r="U1366" s="203">
        <f t="shared" si="663"/>
        <v>0</v>
      </c>
      <c r="V1366" s="175">
        <f>IF(Q1366&gt;0,VLOOKUP(Q1366,Jahresfaktoren!$A$11:$B$24,2,),0)</f>
        <v>302</v>
      </c>
      <c r="W1366" s="175">
        <f>IF(R1366&gt;0,VLOOKUP(R1366,Jahresfaktoren!$D$11:$E$24,2,),0)</f>
        <v>0</v>
      </c>
      <c r="X1366" s="175">
        <f>IF(S1366&gt;0,VLOOKUP(S1366,Jahresfaktoren!$A$28:$B$29,2,),0)</f>
        <v>0</v>
      </c>
      <c r="Y1366" s="175">
        <f>IF(T1366&gt;0,VLOOKUP(T1366,Jahresfaktoren!$A$28:$B$29,2,),0)</f>
        <v>0</v>
      </c>
      <c r="Z1366" s="175">
        <f>IF(U1366&gt;0,VLOOKUP(U1366,Jahresfaktoren!$A$32:$B$33,2,),)</f>
        <v>0</v>
      </c>
      <c r="AA1366" s="177">
        <f t="shared" si="648"/>
        <v>1694.22</v>
      </c>
      <c r="AB1366" s="177" t="str">
        <f t="shared" si="649"/>
        <v/>
      </c>
      <c r="AC1366" s="177" t="str">
        <f t="shared" si="650"/>
        <v/>
      </c>
      <c r="AD1366" s="177" t="str">
        <f t="shared" si="651"/>
        <v/>
      </c>
      <c r="AE1366" s="177" t="str">
        <f t="shared" si="652"/>
        <v/>
      </c>
      <c r="AF1366" s="178">
        <f>IF(Q1366&gt;0,VLOOKUP(H1366,Leistungszahlen!$A$11:$C$158,3,),0)</f>
        <v>0</v>
      </c>
      <c r="AG1366" s="178">
        <f>IF(R1366&gt;0,VLOOKUP(H1366,Leistungszahlen!$A$11:$F$158,6,),IF(T1366&gt;0,VLOOKUP(H1366,Leistungszahlen!$A$11:$F$158,6,),0))</f>
        <v>0</v>
      </c>
      <c r="AH1366" s="179" t="e">
        <f t="shared" si="668"/>
        <v>#DIV/0!</v>
      </c>
      <c r="AI1366" s="179">
        <f t="shared" si="669"/>
        <v>0</v>
      </c>
      <c r="AJ1366" s="179">
        <f t="shared" si="670"/>
        <v>0</v>
      </c>
      <c r="AK1366" s="179">
        <f t="shared" si="671"/>
        <v>0</v>
      </c>
      <c r="AL1366" s="179">
        <f t="shared" si="672"/>
        <v>0</v>
      </c>
      <c r="AM1366" s="180">
        <f>IF(L1366=1,Stundensätze!$D$13,IF(L1366=2,Stundensätze!$D$17,IF(L1366=4,Stundensätze!$D$21,"")))</f>
        <v>0</v>
      </c>
      <c r="AN1366" s="180">
        <f>IF(L1366=1,Stundensätze!$D$15,IF(L1366=2,Stundensätze!$D$19,IF(L1366=4,Stundensätze!$D$23,"")))</f>
        <v>0</v>
      </c>
      <c r="AO1366" s="180" t="e">
        <f t="shared" si="653"/>
        <v>#DIV/0!</v>
      </c>
      <c r="AP1366" s="180">
        <f t="shared" si="654"/>
        <v>0</v>
      </c>
      <c r="AQ1366" s="192" t="e">
        <f t="shared" si="655"/>
        <v>#DIV/0!</v>
      </c>
      <c r="AR1366" s="192" t="e">
        <f t="shared" si="656"/>
        <v>#DIV/0!</v>
      </c>
      <c r="AS1366" s="193" t="e">
        <f t="shared" si="657"/>
        <v>#DIV/0!</v>
      </c>
      <c r="AT1366" s="258" t="str">
        <f>IF(K1366=0,0,VLOOKUP(K1366,Kostenstellen!A:B,2,FALSE))</f>
        <v xml:space="preserve">Salinenklinik </v>
      </c>
      <c r="AU1366" s="68" t="str">
        <f t="shared" si="664"/>
        <v>B</v>
      </c>
      <c r="AV1366" s="68" t="str">
        <f t="shared" si="665"/>
        <v/>
      </c>
      <c r="AW1366" s="68">
        <f>IF(AF1366=0,0,VLOOKUP($H1366,Leistungszahlen!$A$11:$H$158,4,FALSE))</f>
        <v>0</v>
      </c>
      <c r="AX1366" s="68">
        <f>IF(AF1366=0,0,VLOOKUP($H1366,Leistungszahlen!$A$11:$H$158,5,FALSE))</f>
        <v>0</v>
      </c>
      <c r="AY1366" s="68">
        <f>IF(AG1366=0,0,VLOOKUP($H1366,Leistungszahlen!$A$11:$H$158,6,FALSE))</f>
        <v>0</v>
      </c>
      <c r="AZ1366" s="68">
        <f t="shared" si="666"/>
        <v>0</v>
      </c>
      <c r="BA1366" s="68">
        <f t="shared" si="667"/>
        <v>0</v>
      </c>
      <c r="BC1366" s="68">
        <f t="shared" si="658"/>
        <v>0</v>
      </c>
      <c r="BD1366" s="285"/>
    </row>
    <row r="1367" spans="1:56" s="68" customFormat="1">
      <c r="A1367" s="200"/>
      <c r="B1367" s="200"/>
      <c r="C1367" s="200" t="s">
        <v>420</v>
      </c>
      <c r="D1367" s="200" t="s">
        <v>199</v>
      </c>
      <c r="E1367" s="200" t="s">
        <v>353</v>
      </c>
      <c r="F1367" s="200" t="s">
        <v>1511</v>
      </c>
      <c r="G1367" s="200" t="s">
        <v>118</v>
      </c>
      <c r="H1367" s="201" t="s">
        <v>221</v>
      </c>
      <c r="I1367" s="202">
        <v>8.1</v>
      </c>
      <c r="J1367" s="200" t="s">
        <v>292</v>
      </c>
      <c r="K1367" s="176">
        <v>5</v>
      </c>
      <c r="L1367" s="176">
        <v>1</v>
      </c>
      <c r="M1367" s="176">
        <v>0</v>
      </c>
      <c r="N1367" s="286">
        <v>1</v>
      </c>
      <c r="O1367" s="286"/>
      <c r="P1367" s="176"/>
      <c r="Q1367" s="203">
        <f t="shared" si="659"/>
        <v>1</v>
      </c>
      <c r="R1367" s="203">
        <f t="shared" si="660"/>
        <v>0</v>
      </c>
      <c r="S1367" s="203">
        <f t="shared" si="661"/>
        <v>0</v>
      </c>
      <c r="T1367" s="203">
        <f t="shared" si="662"/>
        <v>0</v>
      </c>
      <c r="U1367" s="203">
        <f t="shared" si="663"/>
        <v>0</v>
      </c>
      <c r="V1367" s="175">
        <f>IF(Q1367&gt;0,VLOOKUP(Q1367,Jahresfaktoren!$A$11:$B$24,2,),0)</f>
        <v>52</v>
      </c>
      <c r="W1367" s="175">
        <f>IF(R1367&gt;0,VLOOKUP(R1367,Jahresfaktoren!$D$11:$E$24,2,),0)</f>
        <v>0</v>
      </c>
      <c r="X1367" s="175">
        <f>IF(S1367&gt;0,VLOOKUP(S1367,Jahresfaktoren!$A$28:$B$29,2,),0)</f>
        <v>0</v>
      </c>
      <c r="Y1367" s="175">
        <f>IF(T1367&gt;0,VLOOKUP(T1367,Jahresfaktoren!$A$28:$B$29,2,),0)</f>
        <v>0</v>
      </c>
      <c r="Z1367" s="175">
        <f>IF(U1367&gt;0,VLOOKUP(U1367,Jahresfaktoren!$A$32:$B$33,2,),)</f>
        <v>0</v>
      </c>
      <c r="AA1367" s="177">
        <f t="shared" si="648"/>
        <v>421.2</v>
      </c>
      <c r="AB1367" s="177" t="str">
        <f t="shared" si="649"/>
        <v/>
      </c>
      <c r="AC1367" s="177" t="str">
        <f t="shared" si="650"/>
        <v/>
      </c>
      <c r="AD1367" s="177" t="str">
        <f t="shared" si="651"/>
        <v/>
      </c>
      <c r="AE1367" s="177" t="str">
        <f t="shared" si="652"/>
        <v/>
      </c>
      <c r="AF1367" s="178">
        <f>IF(Q1367&gt;0,VLOOKUP(H1367,Leistungszahlen!$A$11:$C$158,3,),0)</f>
        <v>0</v>
      </c>
      <c r="AG1367" s="178">
        <f>IF(R1367&gt;0,VLOOKUP(H1367,Leistungszahlen!$A$11:$F$158,6,),IF(T1367&gt;0,VLOOKUP(H1367,Leistungszahlen!$A$11:$F$158,6,),0))</f>
        <v>0</v>
      </c>
      <c r="AH1367" s="179" t="e">
        <f t="shared" si="668"/>
        <v>#DIV/0!</v>
      </c>
      <c r="AI1367" s="179">
        <f t="shared" si="669"/>
        <v>0</v>
      </c>
      <c r="AJ1367" s="179">
        <f t="shared" si="670"/>
        <v>0</v>
      </c>
      <c r="AK1367" s="179">
        <f t="shared" si="671"/>
        <v>0</v>
      </c>
      <c r="AL1367" s="179">
        <f t="shared" si="672"/>
        <v>0</v>
      </c>
      <c r="AM1367" s="180">
        <f>IF(L1367=1,Stundensätze!$D$13,IF(L1367=2,Stundensätze!$D$17,IF(L1367=4,Stundensätze!$D$21,"")))</f>
        <v>0</v>
      </c>
      <c r="AN1367" s="180">
        <f>IF(L1367=1,Stundensätze!$D$15,IF(L1367=2,Stundensätze!$D$19,IF(L1367=4,Stundensätze!$D$23,"")))</f>
        <v>0</v>
      </c>
      <c r="AO1367" s="180" t="e">
        <f t="shared" si="653"/>
        <v>#DIV/0!</v>
      </c>
      <c r="AP1367" s="180">
        <f t="shared" si="654"/>
        <v>0</v>
      </c>
      <c r="AQ1367" s="192" t="e">
        <f t="shared" si="655"/>
        <v>#DIV/0!</v>
      </c>
      <c r="AR1367" s="192" t="e">
        <f t="shared" si="656"/>
        <v>#DIV/0!</v>
      </c>
      <c r="AS1367" s="193" t="e">
        <f t="shared" si="657"/>
        <v>#DIV/0!</v>
      </c>
      <c r="AT1367" s="258" t="str">
        <f>IF(K1367=0,0,VLOOKUP(K1367,Kostenstellen!A:B,2,FALSE))</f>
        <v xml:space="preserve">Salinenklinik </v>
      </c>
      <c r="AU1367" s="68" t="str">
        <f t="shared" si="664"/>
        <v>Z</v>
      </c>
      <c r="AV1367" s="68" t="str">
        <f t="shared" si="665"/>
        <v/>
      </c>
      <c r="AW1367" s="68">
        <f>IF(AF1367=0,0,VLOOKUP($H1367,Leistungszahlen!$A$11:$H$158,4,FALSE))</f>
        <v>0</v>
      </c>
      <c r="AX1367" s="68">
        <f>IF(AF1367=0,0,VLOOKUP($H1367,Leistungszahlen!$A$11:$H$158,5,FALSE))</f>
        <v>0</v>
      </c>
      <c r="AY1367" s="68">
        <f>IF(AG1367=0,0,VLOOKUP($H1367,Leistungszahlen!$A$11:$H$158,6,FALSE))</f>
        <v>0</v>
      </c>
      <c r="AZ1367" s="68">
        <f t="shared" si="666"/>
        <v>0</v>
      </c>
      <c r="BA1367" s="68">
        <f t="shared" si="667"/>
        <v>0</v>
      </c>
      <c r="BC1367" s="68">
        <f t="shared" si="658"/>
        <v>0</v>
      </c>
      <c r="BD1367" s="285"/>
    </row>
    <row r="1368" spans="1:56" s="68" customFormat="1">
      <c r="A1368" s="200"/>
      <c r="B1368" s="200"/>
      <c r="C1368" s="200" t="s">
        <v>420</v>
      </c>
      <c r="D1368" s="200" t="s">
        <v>199</v>
      </c>
      <c r="E1368" s="200" t="s">
        <v>353</v>
      </c>
      <c r="F1368" s="200" t="s">
        <v>1511</v>
      </c>
      <c r="G1368" s="200" t="s">
        <v>163</v>
      </c>
      <c r="H1368" s="201" t="s">
        <v>288</v>
      </c>
      <c r="I1368" s="202">
        <v>23.2</v>
      </c>
      <c r="J1368" s="200" t="s">
        <v>560</v>
      </c>
      <c r="K1368" s="176">
        <v>5</v>
      </c>
      <c r="L1368" s="176">
        <v>1</v>
      </c>
      <c r="M1368" s="176"/>
      <c r="N1368" s="286">
        <v>3</v>
      </c>
      <c r="O1368" s="286">
        <v>3</v>
      </c>
      <c r="P1368" s="176"/>
      <c r="Q1368" s="203">
        <f t="shared" si="659"/>
        <v>3</v>
      </c>
      <c r="R1368" s="203">
        <f t="shared" si="660"/>
        <v>3</v>
      </c>
      <c r="S1368" s="203">
        <f t="shared" si="661"/>
        <v>0</v>
      </c>
      <c r="T1368" s="203">
        <f t="shared" si="662"/>
        <v>0</v>
      </c>
      <c r="U1368" s="203">
        <f t="shared" si="663"/>
        <v>0</v>
      </c>
      <c r="V1368" s="175">
        <f>IF(Q1368&gt;0,VLOOKUP(Q1368,Jahresfaktoren!$A$11:$B$24,2,),0)</f>
        <v>152</v>
      </c>
      <c r="W1368" s="175">
        <f>IF(R1368&gt;0,VLOOKUP(R1368,Jahresfaktoren!$D$11:$E$24,2,),0)</f>
        <v>150</v>
      </c>
      <c r="X1368" s="175">
        <f>IF(S1368&gt;0,VLOOKUP(S1368,Jahresfaktoren!$A$28:$B$29,2,),0)</f>
        <v>0</v>
      </c>
      <c r="Y1368" s="175">
        <f>IF(T1368&gt;0,VLOOKUP(T1368,Jahresfaktoren!$A$28:$B$29,2,),0)</f>
        <v>0</v>
      </c>
      <c r="Z1368" s="175">
        <f>IF(U1368&gt;0,VLOOKUP(U1368,Jahresfaktoren!$A$32:$B$33,2,),)</f>
        <v>0</v>
      </c>
      <c r="AA1368" s="177">
        <f t="shared" si="648"/>
        <v>3526.4</v>
      </c>
      <c r="AB1368" s="177">
        <f t="shared" si="649"/>
        <v>3480</v>
      </c>
      <c r="AC1368" s="177" t="str">
        <f t="shared" si="650"/>
        <v/>
      </c>
      <c r="AD1368" s="177" t="str">
        <f t="shared" si="651"/>
        <v/>
      </c>
      <c r="AE1368" s="177" t="str">
        <f t="shared" si="652"/>
        <v/>
      </c>
      <c r="AF1368" s="178">
        <f>IF(Q1368&gt;0,VLOOKUP(H1368,Leistungszahlen!$A$11:$C$158,3,),0)</f>
        <v>0</v>
      </c>
      <c r="AG1368" s="178">
        <f>IF(R1368&gt;0,VLOOKUP(H1368,Leistungszahlen!$A$11:$F$158,6,),IF(T1368&gt;0,VLOOKUP(H1368,Leistungszahlen!$A$11:$F$158,6,),0))</f>
        <v>0</v>
      </c>
      <c r="AH1368" s="179" t="e">
        <f t="shared" si="668"/>
        <v>#DIV/0!</v>
      </c>
      <c r="AI1368" s="179" t="e">
        <f t="shared" si="669"/>
        <v>#DIV/0!</v>
      </c>
      <c r="AJ1368" s="179">
        <f t="shared" si="670"/>
        <v>0</v>
      </c>
      <c r="AK1368" s="179">
        <f t="shared" si="671"/>
        <v>0</v>
      </c>
      <c r="AL1368" s="179">
        <f t="shared" si="672"/>
        <v>0</v>
      </c>
      <c r="AM1368" s="180">
        <f>IF(L1368=1,Stundensätze!$D$13,IF(L1368=2,Stundensätze!$D$17,IF(L1368=4,Stundensätze!$D$21,"")))</f>
        <v>0</v>
      </c>
      <c r="AN1368" s="180">
        <f>IF(L1368=1,Stundensätze!$D$15,IF(L1368=2,Stundensätze!$D$19,IF(L1368=4,Stundensätze!$D$23,"")))</f>
        <v>0</v>
      </c>
      <c r="AO1368" s="180" t="e">
        <f t="shared" si="653"/>
        <v>#DIV/0!</v>
      </c>
      <c r="AP1368" s="180">
        <f t="shared" si="654"/>
        <v>0</v>
      </c>
      <c r="AQ1368" s="192" t="e">
        <f t="shared" si="655"/>
        <v>#DIV/0!</v>
      </c>
      <c r="AR1368" s="192" t="e">
        <f t="shared" si="656"/>
        <v>#DIV/0!</v>
      </c>
      <c r="AS1368" s="193" t="e">
        <f t="shared" si="657"/>
        <v>#DIV/0!</v>
      </c>
      <c r="AT1368" s="258" t="str">
        <f>IF(K1368=0,0,VLOOKUP(K1368,Kostenstellen!A:B,2,FALSE))</f>
        <v xml:space="preserve">Salinenklinik </v>
      </c>
      <c r="AU1368" s="68" t="str">
        <f t="shared" si="664"/>
        <v>A2</v>
      </c>
      <c r="AV1368" s="68" t="str">
        <f t="shared" si="665"/>
        <v>A2</v>
      </c>
      <c r="AW1368" s="68">
        <f>IF(AF1368=0,0,VLOOKUP($H1368,Leistungszahlen!$A$11:$H$158,4,FALSE))</f>
        <v>0</v>
      </c>
      <c r="AX1368" s="68">
        <f>IF(AF1368=0,0,VLOOKUP($H1368,Leistungszahlen!$A$11:$H$158,5,FALSE))</f>
        <v>0</v>
      </c>
      <c r="AY1368" s="68">
        <f>IF(AG1368=0,0,VLOOKUP($H1368,Leistungszahlen!$A$11:$H$158,6,FALSE))</f>
        <v>0</v>
      </c>
      <c r="AZ1368" s="68">
        <f t="shared" si="666"/>
        <v>0</v>
      </c>
      <c r="BA1368" s="68">
        <f t="shared" si="667"/>
        <v>0</v>
      </c>
      <c r="BC1368" s="68">
        <f t="shared" si="658"/>
        <v>0</v>
      </c>
      <c r="BD1368" s="285"/>
    </row>
    <row r="1369" spans="1:56" s="68" customFormat="1">
      <c r="A1369" s="200"/>
      <c r="B1369" s="200"/>
      <c r="C1369" s="200" t="s">
        <v>420</v>
      </c>
      <c r="D1369" s="200" t="s">
        <v>199</v>
      </c>
      <c r="E1369" s="200" t="s">
        <v>353</v>
      </c>
      <c r="F1369" s="200" t="s">
        <v>1511</v>
      </c>
      <c r="G1369" s="200" t="s">
        <v>251</v>
      </c>
      <c r="H1369" s="201" t="s">
        <v>200</v>
      </c>
      <c r="I1369" s="202">
        <v>5.51</v>
      </c>
      <c r="J1369" s="200" t="s">
        <v>778</v>
      </c>
      <c r="K1369" s="176">
        <v>5</v>
      </c>
      <c r="L1369" s="176">
        <v>1</v>
      </c>
      <c r="M1369" s="176"/>
      <c r="N1369" s="286">
        <v>6</v>
      </c>
      <c r="O1369" s="286"/>
      <c r="P1369" s="176"/>
      <c r="Q1369" s="203">
        <f t="shared" si="659"/>
        <v>6</v>
      </c>
      <c r="R1369" s="203">
        <f t="shared" si="660"/>
        <v>0</v>
      </c>
      <c r="S1369" s="203">
        <f t="shared" si="661"/>
        <v>0</v>
      </c>
      <c r="T1369" s="203">
        <f t="shared" si="662"/>
        <v>0</v>
      </c>
      <c r="U1369" s="203">
        <f t="shared" si="663"/>
        <v>0</v>
      </c>
      <c r="V1369" s="175">
        <f>IF(Q1369&gt;0,VLOOKUP(Q1369,Jahresfaktoren!$A$11:$B$24,2,),0)</f>
        <v>302</v>
      </c>
      <c r="W1369" s="175">
        <f>IF(R1369&gt;0,VLOOKUP(R1369,Jahresfaktoren!$D$11:$E$24,2,),0)</f>
        <v>0</v>
      </c>
      <c r="X1369" s="175">
        <f>IF(S1369&gt;0,VLOOKUP(S1369,Jahresfaktoren!$A$28:$B$29,2,),0)</f>
        <v>0</v>
      </c>
      <c r="Y1369" s="175">
        <f>IF(T1369&gt;0,VLOOKUP(T1369,Jahresfaktoren!$A$28:$B$29,2,),0)</f>
        <v>0</v>
      </c>
      <c r="Z1369" s="175">
        <f>IF(U1369&gt;0,VLOOKUP(U1369,Jahresfaktoren!$A$32:$B$33,2,),)</f>
        <v>0</v>
      </c>
      <c r="AA1369" s="177">
        <f t="shared" si="648"/>
        <v>1664.02</v>
      </c>
      <c r="AB1369" s="177" t="str">
        <f t="shared" si="649"/>
        <v/>
      </c>
      <c r="AC1369" s="177" t="str">
        <f t="shared" si="650"/>
        <v/>
      </c>
      <c r="AD1369" s="177" t="str">
        <f t="shared" si="651"/>
        <v/>
      </c>
      <c r="AE1369" s="177" t="str">
        <f t="shared" si="652"/>
        <v/>
      </c>
      <c r="AF1369" s="178">
        <f>IF(Q1369&gt;0,VLOOKUP(H1369,Leistungszahlen!$A$11:$C$158,3,),0)</f>
        <v>0</v>
      </c>
      <c r="AG1369" s="178">
        <f>IF(R1369&gt;0,VLOOKUP(H1369,Leistungszahlen!$A$11:$F$158,6,),IF(T1369&gt;0,VLOOKUP(H1369,Leistungszahlen!$A$11:$F$158,6,),0))</f>
        <v>0</v>
      </c>
      <c r="AH1369" s="179" t="e">
        <f t="shared" si="668"/>
        <v>#DIV/0!</v>
      </c>
      <c r="AI1369" s="179">
        <f t="shared" si="669"/>
        <v>0</v>
      </c>
      <c r="AJ1369" s="179">
        <f t="shared" si="670"/>
        <v>0</v>
      </c>
      <c r="AK1369" s="179">
        <f t="shared" si="671"/>
        <v>0</v>
      </c>
      <c r="AL1369" s="179">
        <f t="shared" si="672"/>
        <v>0</v>
      </c>
      <c r="AM1369" s="180">
        <f>IF(L1369=1,Stundensätze!$D$13,IF(L1369=2,Stundensätze!$D$17,IF(L1369=4,Stundensätze!$D$21,"")))</f>
        <v>0</v>
      </c>
      <c r="AN1369" s="180">
        <f>IF(L1369=1,Stundensätze!$D$15,IF(L1369=2,Stundensätze!$D$19,IF(L1369=4,Stundensätze!$D$23,"")))</f>
        <v>0</v>
      </c>
      <c r="AO1369" s="180" t="e">
        <f t="shared" si="653"/>
        <v>#DIV/0!</v>
      </c>
      <c r="AP1369" s="180">
        <f t="shared" si="654"/>
        <v>0</v>
      </c>
      <c r="AQ1369" s="192" t="e">
        <f t="shared" si="655"/>
        <v>#DIV/0!</v>
      </c>
      <c r="AR1369" s="192" t="e">
        <f t="shared" si="656"/>
        <v>#DIV/0!</v>
      </c>
      <c r="AS1369" s="193" t="e">
        <f t="shared" si="657"/>
        <v>#DIV/0!</v>
      </c>
      <c r="AT1369" s="258" t="str">
        <f>IF(K1369=0,0,VLOOKUP(K1369,Kostenstellen!A:B,2,FALSE))</f>
        <v xml:space="preserve">Salinenklinik </v>
      </c>
      <c r="AU1369" s="68" t="str">
        <f t="shared" si="664"/>
        <v>B</v>
      </c>
      <c r="AV1369" s="68" t="str">
        <f t="shared" si="665"/>
        <v/>
      </c>
      <c r="AW1369" s="68">
        <f>IF(AF1369=0,0,VLOOKUP($H1369,Leistungszahlen!$A$11:$H$158,4,FALSE))</f>
        <v>0</v>
      </c>
      <c r="AX1369" s="68">
        <f>IF(AF1369=0,0,VLOOKUP($H1369,Leistungszahlen!$A$11:$H$158,5,FALSE))</f>
        <v>0</v>
      </c>
      <c r="AY1369" s="68">
        <f>IF(AG1369=0,0,VLOOKUP($H1369,Leistungszahlen!$A$11:$H$158,6,FALSE))</f>
        <v>0</v>
      </c>
      <c r="AZ1369" s="68">
        <f t="shared" si="666"/>
        <v>0</v>
      </c>
      <c r="BA1369" s="68">
        <f t="shared" si="667"/>
        <v>0</v>
      </c>
      <c r="BC1369" s="68">
        <f t="shared" si="658"/>
        <v>0</v>
      </c>
      <c r="BD1369" s="285"/>
    </row>
    <row r="1370" spans="1:56" s="68" customFormat="1">
      <c r="A1370" s="200"/>
      <c r="B1370" s="200"/>
      <c r="C1370" s="200" t="s">
        <v>420</v>
      </c>
      <c r="D1370" s="200" t="s">
        <v>199</v>
      </c>
      <c r="E1370" s="200" t="s">
        <v>353</v>
      </c>
      <c r="F1370" s="200" t="s">
        <v>1512</v>
      </c>
      <c r="G1370" s="200" t="s">
        <v>118</v>
      </c>
      <c r="H1370" s="201" t="s">
        <v>221</v>
      </c>
      <c r="I1370" s="202">
        <v>8.1</v>
      </c>
      <c r="J1370" s="200" t="s">
        <v>292</v>
      </c>
      <c r="K1370" s="176">
        <v>5</v>
      </c>
      <c r="L1370" s="176">
        <v>1</v>
      </c>
      <c r="M1370" s="176">
        <v>0</v>
      </c>
      <c r="N1370" s="286">
        <v>1</v>
      </c>
      <c r="O1370" s="286"/>
      <c r="P1370" s="176"/>
      <c r="Q1370" s="203">
        <f t="shared" si="659"/>
        <v>1</v>
      </c>
      <c r="R1370" s="203">
        <f t="shared" si="660"/>
        <v>0</v>
      </c>
      <c r="S1370" s="203">
        <f t="shared" si="661"/>
        <v>0</v>
      </c>
      <c r="T1370" s="203">
        <f t="shared" si="662"/>
        <v>0</v>
      </c>
      <c r="U1370" s="203">
        <f t="shared" si="663"/>
        <v>0</v>
      </c>
      <c r="V1370" s="175">
        <f>IF(Q1370&gt;0,VLOOKUP(Q1370,Jahresfaktoren!$A$11:$B$24,2,),0)</f>
        <v>52</v>
      </c>
      <c r="W1370" s="175">
        <f>IF(R1370&gt;0,VLOOKUP(R1370,Jahresfaktoren!$D$11:$E$24,2,),0)</f>
        <v>0</v>
      </c>
      <c r="X1370" s="175">
        <f>IF(S1370&gt;0,VLOOKUP(S1370,Jahresfaktoren!$A$28:$B$29,2,),0)</f>
        <v>0</v>
      </c>
      <c r="Y1370" s="175">
        <f>IF(T1370&gt;0,VLOOKUP(T1370,Jahresfaktoren!$A$28:$B$29,2,),0)</f>
        <v>0</v>
      </c>
      <c r="Z1370" s="175">
        <f>IF(U1370&gt;0,VLOOKUP(U1370,Jahresfaktoren!$A$32:$B$33,2,),)</f>
        <v>0</v>
      </c>
      <c r="AA1370" s="177">
        <f t="shared" si="648"/>
        <v>421.2</v>
      </c>
      <c r="AB1370" s="177" t="str">
        <f t="shared" si="649"/>
        <v/>
      </c>
      <c r="AC1370" s="177" t="str">
        <f t="shared" si="650"/>
        <v/>
      </c>
      <c r="AD1370" s="177" t="str">
        <f t="shared" si="651"/>
        <v/>
      </c>
      <c r="AE1370" s="177" t="str">
        <f t="shared" si="652"/>
        <v/>
      </c>
      <c r="AF1370" s="178">
        <f>IF(Q1370&gt;0,VLOOKUP(H1370,Leistungszahlen!$A$11:$C$158,3,),0)</f>
        <v>0</v>
      </c>
      <c r="AG1370" s="178">
        <f>IF(R1370&gt;0,VLOOKUP(H1370,Leistungszahlen!$A$11:$F$158,6,),IF(T1370&gt;0,VLOOKUP(H1370,Leistungszahlen!$A$11:$F$158,6,),0))</f>
        <v>0</v>
      </c>
      <c r="AH1370" s="179" t="e">
        <f t="shared" si="668"/>
        <v>#DIV/0!</v>
      </c>
      <c r="AI1370" s="179">
        <f t="shared" si="669"/>
        <v>0</v>
      </c>
      <c r="AJ1370" s="179">
        <f t="shared" si="670"/>
        <v>0</v>
      </c>
      <c r="AK1370" s="179">
        <f t="shared" si="671"/>
        <v>0</v>
      </c>
      <c r="AL1370" s="179">
        <f t="shared" si="672"/>
        <v>0</v>
      </c>
      <c r="AM1370" s="180">
        <f>IF(L1370=1,Stundensätze!$D$13,IF(L1370=2,Stundensätze!$D$17,IF(L1370=4,Stundensätze!$D$21,"")))</f>
        <v>0</v>
      </c>
      <c r="AN1370" s="180">
        <f>IF(L1370=1,Stundensätze!$D$15,IF(L1370=2,Stundensätze!$D$19,IF(L1370=4,Stundensätze!$D$23,"")))</f>
        <v>0</v>
      </c>
      <c r="AO1370" s="180" t="e">
        <f t="shared" si="653"/>
        <v>#DIV/0!</v>
      </c>
      <c r="AP1370" s="180">
        <f t="shared" si="654"/>
        <v>0</v>
      </c>
      <c r="AQ1370" s="192" t="e">
        <f t="shared" si="655"/>
        <v>#DIV/0!</v>
      </c>
      <c r="AR1370" s="192" t="e">
        <f t="shared" si="656"/>
        <v>#DIV/0!</v>
      </c>
      <c r="AS1370" s="193" t="e">
        <f t="shared" si="657"/>
        <v>#DIV/0!</v>
      </c>
      <c r="AT1370" s="258" t="str">
        <f>IF(K1370=0,0,VLOOKUP(K1370,Kostenstellen!A:B,2,FALSE))</f>
        <v xml:space="preserve">Salinenklinik </v>
      </c>
      <c r="AU1370" s="68" t="str">
        <f t="shared" si="664"/>
        <v>Z</v>
      </c>
      <c r="AV1370" s="68" t="str">
        <f t="shared" si="665"/>
        <v/>
      </c>
      <c r="AW1370" s="68">
        <f>IF(AF1370=0,0,VLOOKUP($H1370,Leistungszahlen!$A$11:$H$158,4,FALSE))</f>
        <v>0</v>
      </c>
      <c r="AX1370" s="68">
        <f>IF(AF1370=0,0,VLOOKUP($H1370,Leistungszahlen!$A$11:$H$158,5,FALSE))</f>
        <v>0</v>
      </c>
      <c r="AY1370" s="68">
        <f>IF(AG1370=0,0,VLOOKUP($H1370,Leistungszahlen!$A$11:$H$158,6,FALSE))</f>
        <v>0</v>
      </c>
      <c r="AZ1370" s="68">
        <f t="shared" si="666"/>
        <v>0</v>
      </c>
      <c r="BA1370" s="68">
        <f t="shared" si="667"/>
        <v>0</v>
      </c>
      <c r="BC1370" s="68">
        <f t="shared" si="658"/>
        <v>0</v>
      </c>
      <c r="BD1370" s="285"/>
    </row>
    <row r="1371" spans="1:56" s="68" customFormat="1">
      <c r="A1371" s="200"/>
      <c r="B1371" s="200"/>
      <c r="C1371" s="200" t="s">
        <v>420</v>
      </c>
      <c r="D1371" s="200" t="s">
        <v>199</v>
      </c>
      <c r="E1371" s="200" t="s">
        <v>353</v>
      </c>
      <c r="F1371" s="200" t="s">
        <v>1512</v>
      </c>
      <c r="G1371" s="200" t="s">
        <v>163</v>
      </c>
      <c r="H1371" s="201" t="s">
        <v>288</v>
      </c>
      <c r="I1371" s="202">
        <v>23.2</v>
      </c>
      <c r="J1371" s="200" t="s">
        <v>560</v>
      </c>
      <c r="K1371" s="176">
        <v>5</v>
      </c>
      <c r="L1371" s="176">
        <v>1</v>
      </c>
      <c r="M1371" s="176"/>
      <c r="N1371" s="286">
        <v>3</v>
      </c>
      <c r="O1371" s="286">
        <v>3</v>
      </c>
      <c r="P1371" s="176"/>
      <c r="Q1371" s="203">
        <f t="shared" si="659"/>
        <v>3</v>
      </c>
      <c r="R1371" s="203">
        <f t="shared" si="660"/>
        <v>3</v>
      </c>
      <c r="S1371" s="203">
        <f t="shared" si="661"/>
        <v>0</v>
      </c>
      <c r="T1371" s="203">
        <f t="shared" si="662"/>
        <v>0</v>
      </c>
      <c r="U1371" s="203">
        <f t="shared" si="663"/>
        <v>0</v>
      </c>
      <c r="V1371" s="175">
        <f>IF(Q1371&gt;0,VLOOKUP(Q1371,Jahresfaktoren!$A$11:$B$24,2,),0)</f>
        <v>152</v>
      </c>
      <c r="W1371" s="175">
        <f>IF(R1371&gt;0,VLOOKUP(R1371,Jahresfaktoren!$D$11:$E$24,2,),0)</f>
        <v>150</v>
      </c>
      <c r="X1371" s="175">
        <f>IF(S1371&gt;0,VLOOKUP(S1371,Jahresfaktoren!$A$28:$B$29,2,),0)</f>
        <v>0</v>
      </c>
      <c r="Y1371" s="175">
        <f>IF(T1371&gt;0,VLOOKUP(T1371,Jahresfaktoren!$A$28:$B$29,2,),0)</f>
        <v>0</v>
      </c>
      <c r="Z1371" s="175">
        <f>IF(U1371&gt;0,VLOOKUP(U1371,Jahresfaktoren!$A$32:$B$33,2,),)</f>
        <v>0</v>
      </c>
      <c r="AA1371" s="177">
        <f t="shared" si="648"/>
        <v>3526.4</v>
      </c>
      <c r="AB1371" s="177">
        <f t="shared" si="649"/>
        <v>3480</v>
      </c>
      <c r="AC1371" s="177" t="str">
        <f t="shared" si="650"/>
        <v/>
      </c>
      <c r="AD1371" s="177" t="str">
        <f t="shared" si="651"/>
        <v/>
      </c>
      <c r="AE1371" s="177" t="str">
        <f t="shared" si="652"/>
        <v/>
      </c>
      <c r="AF1371" s="178">
        <f>IF(Q1371&gt;0,VLOOKUP(H1371,Leistungszahlen!$A$11:$C$158,3,),0)</f>
        <v>0</v>
      </c>
      <c r="AG1371" s="178">
        <f>IF(R1371&gt;0,VLOOKUP(H1371,Leistungszahlen!$A$11:$F$158,6,),IF(T1371&gt;0,VLOOKUP(H1371,Leistungszahlen!$A$11:$F$158,6,),0))</f>
        <v>0</v>
      </c>
      <c r="AH1371" s="179" t="e">
        <f t="shared" si="668"/>
        <v>#DIV/0!</v>
      </c>
      <c r="AI1371" s="179" t="e">
        <f t="shared" si="669"/>
        <v>#DIV/0!</v>
      </c>
      <c r="AJ1371" s="179">
        <f t="shared" si="670"/>
        <v>0</v>
      </c>
      <c r="AK1371" s="179">
        <f t="shared" si="671"/>
        <v>0</v>
      </c>
      <c r="AL1371" s="179">
        <f t="shared" si="672"/>
        <v>0</v>
      </c>
      <c r="AM1371" s="180">
        <f>IF(L1371=1,Stundensätze!$D$13,IF(L1371=2,Stundensätze!$D$17,IF(L1371=4,Stundensätze!$D$21,"")))</f>
        <v>0</v>
      </c>
      <c r="AN1371" s="180">
        <f>IF(L1371=1,Stundensätze!$D$15,IF(L1371=2,Stundensätze!$D$19,IF(L1371=4,Stundensätze!$D$23,"")))</f>
        <v>0</v>
      </c>
      <c r="AO1371" s="180" t="e">
        <f t="shared" si="653"/>
        <v>#DIV/0!</v>
      </c>
      <c r="AP1371" s="180">
        <f t="shared" si="654"/>
        <v>0</v>
      </c>
      <c r="AQ1371" s="192" t="e">
        <f t="shared" si="655"/>
        <v>#DIV/0!</v>
      </c>
      <c r="AR1371" s="192" t="e">
        <f t="shared" si="656"/>
        <v>#DIV/0!</v>
      </c>
      <c r="AS1371" s="193" t="e">
        <f t="shared" si="657"/>
        <v>#DIV/0!</v>
      </c>
      <c r="AT1371" s="258" t="str">
        <f>IF(K1371=0,0,VLOOKUP(K1371,Kostenstellen!A:B,2,FALSE))</f>
        <v xml:space="preserve">Salinenklinik </v>
      </c>
      <c r="AU1371" s="68" t="str">
        <f t="shared" si="664"/>
        <v>A2</v>
      </c>
      <c r="AV1371" s="68" t="str">
        <f t="shared" si="665"/>
        <v>A2</v>
      </c>
      <c r="AW1371" s="68">
        <f>IF(AF1371=0,0,VLOOKUP($H1371,Leistungszahlen!$A$11:$H$158,4,FALSE))</f>
        <v>0</v>
      </c>
      <c r="AX1371" s="68">
        <f>IF(AF1371=0,0,VLOOKUP($H1371,Leistungszahlen!$A$11:$H$158,5,FALSE))</f>
        <v>0</v>
      </c>
      <c r="AY1371" s="68">
        <f>IF(AG1371=0,0,VLOOKUP($H1371,Leistungszahlen!$A$11:$H$158,6,FALSE))</f>
        <v>0</v>
      </c>
      <c r="AZ1371" s="68">
        <f t="shared" si="666"/>
        <v>0</v>
      </c>
      <c r="BA1371" s="68">
        <f t="shared" si="667"/>
        <v>0</v>
      </c>
      <c r="BC1371" s="68">
        <f t="shared" si="658"/>
        <v>0</v>
      </c>
      <c r="BD1371" s="285"/>
    </row>
    <row r="1372" spans="1:56" s="68" customFormat="1">
      <c r="A1372" s="200"/>
      <c r="B1372" s="200"/>
      <c r="C1372" s="200" t="s">
        <v>420</v>
      </c>
      <c r="D1372" s="200" t="s">
        <v>199</v>
      </c>
      <c r="E1372" s="200" t="s">
        <v>353</v>
      </c>
      <c r="F1372" s="200" t="s">
        <v>1512</v>
      </c>
      <c r="G1372" s="200" t="s">
        <v>251</v>
      </c>
      <c r="H1372" s="201" t="s">
        <v>200</v>
      </c>
      <c r="I1372" s="202">
        <v>5</v>
      </c>
      <c r="J1372" s="200" t="s">
        <v>778</v>
      </c>
      <c r="K1372" s="176">
        <v>5</v>
      </c>
      <c r="L1372" s="176">
        <v>1</v>
      </c>
      <c r="M1372" s="176"/>
      <c r="N1372" s="286">
        <v>6</v>
      </c>
      <c r="O1372" s="286"/>
      <c r="P1372" s="176"/>
      <c r="Q1372" s="203">
        <f t="shared" si="659"/>
        <v>6</v>
      </c>
      <c r="R1372" s="203">
        <f t="shared" si="660"/>
        <v>0</v>
      </c>
      <c r="S1372" s="203">
        <f t="shared" si="661"/>
        <v>0</v>
      </c>
      <c r="T1372" s="203">
        <f t="shared" si="662"/>
        <v>0</v>
      </c>
      <c r="U1372" s="203">
        <f t="shared" si="663"/>
        <v>0</v>
      </c>
      <c r="V1372" s="175">
        <f>IF(Q1372&gt;0,VLOOKUP(Q1372,Jahresfaktoren!$A$11:$B$24,2,),0)</f>
        <v>302</v>
      </c>
      <c r="W1372" s="175">
        <f>IF(R1372&gt;0,VLOOKUP(R1372,Jahresfaktoren!$D$11:$E$24,2,),0)</f>
        <v>0</v>
      </c>
      <c r="X1372" s="175">
        <f>IF(S1372&gt;0,VLOOKUP(S1372,Jahresfaktoren!$A$28:$B$29,2,),0)</f>
        <v>0</v>
      </c>
      <c r="Y1372" s="175">
        <f>IF(T1372&gt;0,VLOOKUP(T1372,Jahresfaktoren!$A$28:$B$29,2,),0)</f>
        <v>0</v>
      </c>
      <c r="Z1372" s="175">
        <f>IF(U1372&gt;0,VLOOKUP(U1372,Jahresfaktoren!$A$32:$B$33,2,),)</f>
        <v>0</v>
      </c>
      <c r="AA1372" s="177">
        <f t="shared" si="648"/>
        <v>1510</v>
      </c>
      <c r="AB1372" s="177" t="str">
        <f t="shared" si="649"/>
        <v/>
      </c>
      <c r="AC1372" s="177" t="str">
        <f t="shared" si="650"/>
        <v/>
      </c>
      <c r="AD1372" s="177" t="str">
        <f t="shared" si="651"/>
        <v/>
      </c>
      <c r="AE1372" s="177" t="str">
        <f t="shared" si="652"/>
        <v/>
      </c>
      <c r="AF1372" s="178">
        <f>IF(Q1372&gt;0,VLOOKUP(H1372,Leistungszahlen!$A$11:$C$158,3,),0)</f>
        <v>0</v>
      </c>
      <c r="AG1372" s="178">
        <f>IF(R1372&gt;0,VLOOKUP(H1372,Leistungszahlen!$A$11:$F$158,6,),IF(T1372&gt;0,VLOOKUP(H1372,Leistungszahlen!$A$11:$F$158,6,),0))</f>
        <v>0</v>
      </c>
      <c r="AH1372" s="179" t="e">
        <f t="shared" si="668"/>
        <v>#DIV/0!</v>
      </c>
      <c r="AI1372" s="179">
        <f t="shared" si="669"/>
        <v>0</v>
      </c>
      <c r="AJ1372" s="179">
        <f t="shared" si="670"/>
        <v>0</v>
      </c>
      <c r="AK1372" s="179">
        <f t="shared" si="671"/>
        <v>0</v>
      </c>
      <c r="AL1372" s="179">
        <f t="shared" si="672"/>
        <v>0</v>
      </c>
      <c r="AM1372" s="180">
        <f>IF(L1372=1,Stundensätze!$D$13,IF(L1372=2,Stundensätze!$D$17,IF(L1372=4,Stundensätze!$D$21,"")))</f>
        <v>0</v>
      </c>
      <c r="AN1372" s="180">
        <f>IF(L1372=1,Stundensätze!$D$15,IF(L1372=2,Stundensätze!$D$19,IF(L1372=4,Stundensätze!$D$23,"")))</f>
        <v>0</v>
      </c>
      <c r="AO1372" s="180" t="e">
        <f t="shared" si="653"/>
        <v>#DIV/0!</v>
      </c>
      <c r="AP1372" s="180">
        <f t="shared" si="654"/>
        <v>0</v>
      </c>
      <c r="AQ1372" s="192" t="e">
        <f t="shared" si="655"/>
        <v>#DIV/0!</v>
      </c>
      <c r="AR1372" s="192" t="e">
        <f t="shared" si="656"/>
        <v>#DIV/0!</v>
      </c>
      <c r="AS1372" s="193" t="e">
        <f t="shared" si="657"/>
        <v>#DIV/0!</v>
      </c>
      <c r="AT1372" s="258" t="str">
        <f>IF(K1372=0,0,VLOOKUP(K1372,Kostenstellen!A:B,2,FALSE))</f>
        <v xml:space="preserve">Salinenklinik </v>
      </c>
      <c r="AU1372" s="68" t="str">
        <f t="shared" si="664"/>
        <v>B</v>
      </c>
      <c r="AV1372" s="68" t="str">
        <f t="shared" si="665"/>
        <v/>
      </c>
      <c r="AW1372" s="68">
        <f>IF(AF1372=0,0,VLOOKUP($H1372,Leistungszahlen!$A$11:$H$158,4,FALSE))</f>
        <v>0</v>
      </c>
      <c r="AX1372" s="68">
        <f>IF(AF1372=0,0,VLOOKUP($H1372,Leistungszahlen!$A$11:$H$158,5,FALSE))</f>
        <v>0</v>
      </c>
      <c r="AY1372" s="68">
        <f>IF(AG1372=0,0,VLOOKUP($H1372,Leistungszahlen!$A$11:$H$158,6,FALSE))</f>
        <v>0</v>
      </c>
      <c r="AZ1372" s="68">
        <f t="shared" si="666"/>
        <v>0</v>
      </c>
      <c r="BA1372" s="68">
        <f t="shared" si="667"/>
        <v>0</v>
      </c>
      <c r="BC1372" s="68">
        <f t="shared" si="658"/>
        <v>0</v>
      </c>
      <c r="BD1372" s="285"/>
    </row>
    <row r="1373" spans="1:56" s="68" customFormat="1">
      <c r="A1373" s="200"/>
      <c r="B1373" s="200"/>
      <c r="C1373" s="200" t="s">
        <v>420</v>
      </c>
      <c r="D1373" s="200" t="s">
        <v>199</v>
      </c>
      <c r="E1373" s="200" t="s">
        <v>353</v>
      </c>
      <c r="F1373" s="200" t="s">
        <v>1513</v>
      </c>
      <c r="G1373" s="200" t="s">
        <v>118</v>
      </c>
      <c r="H1373" s="201" t="s">
        <v>221</v>
      </c>
      <c r="I1373" s="202">
        <v>8.1</v>
      </c>
      <c r="J1373" s="200" t="s">
        <v>292</v>
      </c>
      <c r="K1373" s="176">
        <v>5</v>
      </c>
      <c r="L1373" s="176">
        <v>1</v>
      </c>
      <c r="M1373" s="176">
        <v>0</v>
      </c>
      <c r="N1373" s="286">
        <v>1</v>
      </c>
      <c r="O1373" s="286"/>
      <c r="P1373" s="176"/>
      <c r="Q1373" s="203">
        <f t="shared" si="659"/>
        <v>1</v>
      </c>
      <c r="R1373" s="203">
        <f t="shared" si="660"/>
        <v>0</v>
      </c>
      <c r="S1373" s="203">
        <f t="shared" si="661"/>
        <v>0</v>
      </c>
      <c r="T1373" s="203">
        <f t="shared" si="662"/>
        <v>0</v>
      </c>
      <c r="U1373" s="203">
        <f t="shared" si="663"/>
        <v>0</v>
      </c>
      <c r="V1373" s="175">
        <f>IF(Q1373&gt;0,VLOOKUP(Q1373,Jahresfaktoren!$A$11:$B$24,2,),0)</f>
        <v>52</v>
      </c>
      <c r="W1373" s="175">
        <f>IF(R1373&gt;0,VLOOKUP(R1373,Jahresfaktoren!$D$11:$E$24,2,),0)</f>
        <v>0</v>
      </c>
      <c r="X1373" s="175">
        <f>IF(S1373&gt;0,VLOOKUP(S1373,Jahresfaktoren!$A$28:$B$29,2,),0)</f>
        <v>0</v>
      </c>
      <c r="Y1373" s="175">
        <f>IF(T1373&gt;0,VLOOKUP(T1373,Jahresfaktoren!$A$28:$B$29,2,),0)</f>
        <v>0</v>
      </c>
      <c r="Z1373" s="175">
        <f>IF(U1373&gt;0,VLOOKUP(U1373,Jahresfaktoren!$A$32:$B$33,2,),)</f>
        <v>0</v>
      </c>
      <c r="AA1373" s="177">
        <f t="shared" si="648"/>
        <v>421.2</v>
      </c>
      <c r="AB1373" s="177" t="str">
        <f t="shared" si="649"/>
        <v/>
      </c>
      <c r="AC1373" s="177" t="str">
        <f t="shared" si="650"/>
        <v/>
      </c>
      <c r="AD1373" s="177" t="str">
        <f t="shared" si="651"/>
        <v/>
      </c>
      <c r="AE1373" s="177" t="str">
        <f t="shared" si="652"/>
        <v/>
      </c>
      <c r="AF1373" s="178">
        <f>IF(Q1373&gt;0,VLOOKUP(H1373,Leistungszahlen!$A$11:$C$158,3,),0)</f>
        <v>0</v>
      </c>
      <c r="AG1373" s="178">
        <f>IF(R1373&gt;0,VLOOKUP(H1373,Leistungszahlen!$A$11:$F$158,6,),IF(T1373&gt;0,VLOOKUP(H1373,Leistungszahlen!$A$11:$F$158,6,),0))</f>
        <v>0</v>
      </c>
      <c r="AH1373" s="179" t="e">
        <f t="shared" si="668"/>
        <v>#DIV/0!</v>
      </c>
      <c r="AI1373" s="179">
        <f t="shared" si="669"/>
        <v>0</v>
      </c>
      <c r="AJ1373" s="179">
        <f t="shared" si="670"/>
        <v>0</v>
      </c>
      <c r="AK1373" s="179">
        <f t="shared" si="671"/>
        <v>0</v>
      </c>
      <c r="AL1373" s="179">
        <f t="shared" si="672"/>
        <v>0</v>
      </c>
      <c r="AM1373" s="180">
        <f>IF(L1373=1,Stundensätze!$D$13,IF(L1373=2,Stundensätze!$D$17,IF(L1373=4,Stundensätze!$D$21,"")))</f>
        <v>0</v>
      </c>
      <c r="AN1373" s="180">
        <f>IF(L1373=1,Stundensätze!$D$15,IF(L1373=2,Stundensätze!$D$19,IF(L1373=4,Stundensätze!$D$23,"")))</f>
        <v>0</v>
      </c>
      <c r="AO1373" s="180" t="e">
        <f t="shared" si="653"/>
        <v>#DIV/0!</v>
      </c>
      <c r="AP1373" s="180">
        <f t="shared" si="654"/>
        <v>0</v>
      </c>
      <c r="AQ1373" s="192" t="e">
        <f t="shared" si="655"/>
        <v>#DIV/0!</v>
      </c>
      <c r="AR1373" s="192" t="e">
        <f t="shared" si="656"/>
        <v>#DIV/0!</v>
      </c>
      <c r="AS1373" s="193" t="e">
        <f t="shared" si="657"/>
        <v>#DIV/0!</v>
      </c>
      <c r="AT1373" s="258" t="str">
        <f>IF(K1373=0,0,VLOOKUP(K1373,Kostenstellen!A:B,2,FALSE))</f>
        <v xml:space="preserve">Salinenklinik </v>
      </c>
      <c r="AU1373" s="68" t="str">
        <f t="shared" si="664"/>
        <v>Z</v>
      </c>
      <c r="AV1373" s="68" t="str">
        <f t="shared" si="665"/>
        <v/>
      </c>
      <c r="AW1373" s="68">
        <f>IF(AF1373=0,0,VLOOKUP($H1373,Leistungszahlen!$A$11:$H$158,4,FALSE))</f>
        <v>0</v>
      </c>
      <c r="AX1373" s="68">
        <f>IF(AF1373=0,0,VLOOKUP($H1373,Leistungszahlen!$A$11:$H$158,5,FALSE))</f>
        <v>0</v>
      </c>
      <c r="AY1373" s="68">
        <f>IF(AG1373=0,0,VLOOKUP($H1373,Leistungszahlen!$A$11:$H$158,6,FALSE))</f>
        <v>0</v>
      </c>
      <c r="AZ1373" s="68">
        <f t="shared" si="666"/>
        <v>0</v>
      </c>
      <c r="BA1373" s="68">
        <f t="shared" si="667"/>
        <v>0</v>
      </c>
      <c r="BC1373" s="68">
        <f t="shared" si="658"/>
        <v>0</v>
      </c>
      <c r="BD1373" s="285"/>
    </row>
    <row r="1374" spans="1:56" s="68" customFormat="1">
      <c r="A1374" s="200"/>
      <c r="B1374" s="200"/>
      <c r="C1374" s="200" t="s">
        <v>420</v>
      </c>
      <c r="D1374" s="200" t="s">
        <v>199</v>
      </c>
      <c r="E1374" s="200" t="s">
        <v>353</v>
      </c>
      <c r="F1374" s="200" t="s">
        <v>1513</v>
      </c>
      <c r="G1374" s="200" t="s">
        <v>163</v>
      </c>
      <c r="H1374" s="201" t="s">
        <v>288</v>
      </c>
      <c r="I1374" s="202">
        <v>27.6</v>
      </c>
      <c r="J1374" s="200" t="s">
        <v>560</v>
      </c>
      <c r="K1374" s="176">
        <v>5</v>
      </c>
      <c r="L1374" s="176">
        <v>1</v>
      </c>
      <c r="M1374" s="176"/>
      <c r="N1374" s="286">
        <v>3</v>
      </c>
      <c r="O1374" s="286">
        <v>3</v>
      </c>
      <c r="P1374" s="176"/>
      <c r="Q1374" s="203">
        <f t="shared" si="659"/>
        <v>3</v>
      </c>
      <c r="R1374" s="203">
        <f t="shared" si="660"/>
        <v>3</v>
      </c>
      <c r="S1374" s="203">
        <f t="shared" si="661"/>
        <v>0</v>
      </c>
      <c r="T1374" s="203">
        <f t="shared" si="662"/>
        <v>0</v>
      </c>
      <c r="U1374" s="203">
        <f t="shared" si="663"/>
        <v>0</v>
      </c>
      <c r="V1374" s="175">
        <f>IF(Q1374&gt;0,VLOOKUP(Q1374,Jahresfaktoren!$A$11:$B$24,2,),0)</f>
        <v>152</v>
      </c>
      <c r="W1374" s="175">
        <f>IF(R1374&gt;0,VLOOKUP(R1374,Jahresfaktoren!$D$11:$E$24,2,),0)</f>
        <v>150</v>
      </c>
      <c r="X1374" s="175">
        <f>IF(S1374&gt;0,VLOOKUP(S1374,Jahresfaktoren!$A$28:$B$29,2,),0)</f>
        <v>0</v>
      </c>
      <c r="Y1374" s="175">
        <f>IF(T1374&gt;0,VLOOKUP(T1374,Jahresfaktoren!$A$28:$B$29,2,),0)</f>
        <v>0</v>
      </c>
      <c r="Z1374" s="175">
        <f>IF(U1374&gt;0,VLOOKUP(U1374,Jahresfaktoren!$A$32:$B$33,2,),)</f>
        <v>0</v>
      </c>
      <c r="AA1374" s="177">
        <f t="shared" ref="AA1374:AA1437" si="673">IF(Q1374&gt;0,V1374*I1374,"")</f>
        <v>4195.2</v>
      </c>
      <c r="AB1374" s="177">
        <f t="shared" ref="AB1374:AB1437" si="674">IF(R1374&gt;0,W1374*I1374,"")</f>
        <v>4140</v>
      </c>
      <c r="AC1374" s="177" t="str">
        <f t="shared" ref="AC1374:AC1437" si="675">IF(S1374&gt;0,X1374*I1374,"")</f>
        <v/>
      </c>
      <c r="AD1374" s="177" t="str">
        <f t="shared" ref="AD1374:AD1437" si="676">IF(T1374&gt;0,Y1374*I1374,"")</f>
        <v/>
      </c>
      <c r="AE1374" s="177" t="str">
        <f t="shared" ref="AE1374:AE1437" si="677">IF(U1374&gt;0,Z1374*I1374,"")</f>
        <v/>
      </c>
      <c r="AF1374" s="178">
        <f>IF(Q1374&gt;0,VLOOKUP(H1374,Leistungszahlen!$A$11:$C$158,3,),0)</f>
        <v>0</v>
      </c>
      <c r="AG1374" s="178">
        <f>IF(R1374&gt;0,VLOOKUP(H1374,Leistungszahlen!$A$11:$F$158,6,),IF(T1374&gt;0,VLOOKUP(H1374,Leistungszahlen!$A$11:$F$158,6,),0))</f>
        <v>0</v>
      </c>
      <c r="AH1374" s="179" t="e">
        <f t="shared" si="668"/>
        <v>#DIV/0!</v>
      </c>
      <c r="AI1374" s="179" t="e">
        <f t="shared" si="669"/>
        <v>#DIV/0!</v>
      </c>
      <c r="AJ1374" s="179">
        <f t="shared" si="670"/>
        <v>0</v>
      </c>
      <c r="AK1374" s="179">
        <f t="shared" si="671"/>
        <v>0</v>
      </c>
      <c r="AL1374" s="179">
        <f t="shared" si="672"/>
        <v>0</v>
      </c>
      <c r="AM1374" s="180">
        <f>IF(L1374=1,Stundensätze!$D$13,IF(L1374=2,Stundensätze!$D$17,IF(L1374=4,Stundensätze!$D$21,"")))</f>
        <v>0</v>
      </c>
      <c r="AN1374" s="180">
        <f>IF(L1374=1,Stundensätze!$D$15,IF(L1374=2,Stundensätze!$D$19,IF(L1374=4,Stundensätze!$D$23,"")))</f>
        <v>0</v>
      </c>
      <c r="AO1374" s="180" t="e">
        <f t="shared" ref="AO1374:AO1437" si="678">IF(OR(Q1374&gt;0,R1374&gt;0),((AH1374+AI1374)*AM1374),0)</f>
        <v>#DIV/0!</v>
      </c>
      <c r="AP1374" s="180">
        <f t="shared" ref="AP1374:AP1437" si="679">IF(OR(S1374&gt;0,T1374&gt;0,U1374&gt;0),((AJ1374+AK1374+AL1374)*AN1374),0)</f>
        <v>0</v>
      </c>
      <c r="AQ1374" s="192" t="e">
        <f t="shared" ref="AQ1374:AQ1437" si="680">IF(I1374&gt;0,AP1374+AO1374,"")</f>
        <v>#DIV/0!</v>
      </c>
      <c r="AR1374" s="192" t="e">
        <f t="shared" ref="AR1374:AR1437" si="681">IF(I1374&gt;0,AQ1374/12,"")</f>
        <v>#DIV/0!</v>
      </c>
      <c r="AS1374" s="193" t="e">
        <f t="shared" ref="AS1374:AS1437" si="682">IF(OR(Q1374&gt;0,R1374&gt;0,S1374&gt;0,T1374&gt;0,U1374&gt;0),(SUM(AH1374:AL1374)),0)</f>
        <v>#DIV/0!</v>
      </c>
      <c r="AT1374" s="258" t="str">
        <f>IF(K1374=0,0,VLOOKUP(K1374,Kostenstellen!A:B,2,FALSE))</f>
        <v xml:space="preserve">Salinenklinik </v>
      </c>
      <c r="AU1374" s="68" t="str">
        <f t="shared" si="664"/>
        <v>A2</v>
      </c>
      <c r="AV1374" s="68" t="str">
        <f t="shared" si="665"/>
        <v>A2</v>
      </c>
      <c r="AW1374" s="68">
        <f>IF(AF1374=0,0,VLOOKUP($H1374,Leistungszahlen!$A$11:$H$158,4,FALSE))</f>
        <v>0</v>
      </c>
      <c r="AX1374" s="68">
        <f>IF(AF1374=0,0,VLOOKUP($H1374,Leistungszahlen!$A$11:$H$158,5,FALSE))</f>
        <v>0</v>
      </c>
      <c r="AY1374" s="68">
        <f>IF(AG1374=0,0,VLOOKUP($H1374,Leistungszahlen!$A$11:$H$158,6,FALSE))</f>
        <v>0</v>
      </c>
      <c r="AZ1374" s="68">
        <f t="shared" si="666"/>
        <v>0</v>
      </c>
      <c r="BA1374" s="68">
        <f t="shared" si="667"/>
        <v>0</v>
      </c>
      <c r="BC1374" s="68">
        <f t="shared" ref="BC1374:BC1437" si="683">IF(BA1374&gt;0,"Die Leistungswerte sind unter- oder überschritten",0)</f>
        <v>0</v>
      </c>
      <c r="BD1374" s="285"/>
    </row>
    <row r="1375" spans="1:56" s="68" customFormat="1">
      <c r="A1375" s="200"/>
      <c r="B1375" s="200"/>
      <c r="C1375" s="200" t="s">
        <v>420</v>
      </c>
      <c r="D1375" s="200" t="s">
        <v>199</v>
      </c>
      <c r="E1375" s="200" t="s">
        <v>353</v>
      </c>
      <c r="F1375" s="200" t="s">
        <v>1513</v>
      </c>
      <c r="G1375" s="200" t="s">
        <v>251</v>
      </c>
      <c r="H1375" s="201" t="s">
        <v>200</v>
      </c>
      <c r="I1375" s="202">
        <v>5</v>
      </c>
      <c r="J1375" s="200" t="s">
        <v>778</v>
      </c>
      <c r="K1375" s="176">
        <v>5</v>
      </c>
      <c r="L1375" s="176">
        <v>1</v>
      </c>
      <c r="M1375" s="176"/>
      <c r="N1375" s="286">
        <v>6</v>
      </c>
      <c r="O1375" s="286"/>
      <c r="P1375" s="176"/>
      <c r="Q1375" s="203">
        <f t="shared" si="659"/>
        <v>6</v>
      </c>
      <c r="R1375" s="203">
        <f t="shared" si="660"/>
        <v>0</v>
      </c>
      <c r="S1375" s="203">
        <f t="shared" si="661"/>
        <v>0</v>
      </c>
      <c r="T1375" s="203">
        <f t="shared" si="662"/>
        <v>0</v>
      </c>
      <c r="U1375" s="203">
        <f t="shared" si="663"/>
        <v>0</v>
      </c>
      <c r="V1375" s="175">
        <f>IF(Q1375&gt;0,VLOOKUP(Q1375,Jahresfaktoren!$A$11:$B$24,2,),0)</f>
        <v>302</v>
      </c>
      <c r="W1375" s="175">
        <f>IF(R1375&gt;0,VLOOKUP(R1375,Jahresfaktoren!$D$11:$E$24,2,),0)</f>
        <v>0</v>
      </c>
      <c r="X1375" s="175">
        <f>IF(S1375&gt;0,VLOOKUP(S1375,Jahresfaktoren!$A$28:$B$29,2,),0)</f>
        <v>0</v>
      </c>
      <c r="Y1375" s="175">
        <f>IF(T1375&gt;0,VLOOKUP(T1375,Jahresfaktoren!$A$28:$B$29,2,),0)</f>
        <v>0</v>
      </c>
      <c r="Z1375" s="175">
        <f>IF(U1375&gt;0,VLOOKUP(U1375,Jahresfaktoren!$A$32:$B$33,2,),)</f>
        <v>0</v>
      </c>
      <c r="AA1375" s="177">
        <f t="shared" si="673"/>
        <v>1510</v>
      </c>
      <c r="AB1375" s="177" t="str">
        <f t="shared" si="674"/>
        <v/>
      </c>
      <c r="AC1375" s="177" t="str">
        <f t="shared" si="675"/>
        <v/>
      </c>
      <c r="AD1375" s="177" t="str">
        <f t="shared" si="676"/>
        <v/>
      </c>
      <c r="AE1375" s="177" t="str">
        <f t="shared" si="677"/>
        <v/>
      </c>
      <c r="AF1375" s="178">
        <f>IF(Q1375&gt;0,VLOOKUP(H1375,Leistungszahlen!$A$11:$C$158,3,),0)</f>
        <v>0</v>
      </c>
      <c r="AG1375" s="178">
        <f>IF(R1375&gt;0,VLOOKUP(H1375,Leistungszahlen!$A$11:$F$158,6,),IF(T1375&gt;0,VLOOKUP(H1375,Leistungszahlen!$A$11:$F$158,6,),0))</f>
        <v>0</v>
      </c>
      <c r="AH1375" s="179" t="e">
        <f t="shared" si="668"/>
        <v>#DIV/0!</v>
      </c>
      <c r="AI1375" s="179">
        <f t="shared" si="669"/>
        <v>0</v>
      </c>
      <c r="AJ1375" s="179">
        <f t="shared" si="670"/>
        <v>0</v>
      </c>
      <c r="AK1375" s="179">
        <f t="shared" si="671"/>
        <v>0</v>
      </c>
      <c r="AL1375" s="179">
        <f t="shared" si="672"/>
        <v>0</v>
      </c>
      <c r="AM1375" s="180">
        <f>IF(L1375=1,Stundensätze!$D$13,IF(L1375=2,Stundensätze!$D$17,IF(L1375=4,Stundensätze!$D$21,"")))</f>
        <v>0</v>
      </c>
      <c r="AN1375" s="180">
        <f>IF(L1375=1,Stundensätze!$D$15,IF(L1375=2,Stundensätze!$D$19,IF(L1375=4,Stundensätze!$D$23,"")))</f>
        <v>0</v>
      </c>
      <c r="AO1375" s="180" t="e">
        <f t="shared" si="678"/>
        <v>#DIV/0!</v>
      </c>
      <c r="AP1375" s="180">
        <f t="shared" si="679"/>
        <v>0</v>
      </c>
      <c r="AQ1375" s="192" t="e">
        <f t="shared" si="680"/>
        <v>#DIV/0!</v>
      </c>
      <c r="AR1375" s="192" t="e">
        <f t="shared" si="681"/>
        <v>#DIV/0!</v>
      </c>
      <c r="AS1375" s="193" t="e">
        <f t="shared" si="682"/>
        <v>#DIV/0!</v>
      </c>
      <c r="AT1375" s="258" t="str">
        <f>IF(K1375=0,0,VLOOKUP(K1375,Kostenstellen!A:B,2,FALSE))</f>
        <v xml:space="preserve">Salinenklinik </v>
      </c>
      <c r="AU1375" s="68" t="str">
        <f t="shared" si="664"/>
        <v>B</v>
      </c>
      <c r="AV1375" s="68" t="str">
        <f t="shared" si="665"/>
        <v/>
      </c>
      <c r="AW1375" s="68">
        <f>IF(AF1375=0,0,VLOOKUP($H1375,Leistungszahlen!$A$11:$H$158,4,FALSE))</f>
        <v>0</v>
      </c>
      <c r="AX1375" s="68">
        <f>IF(AF1375=0,0,VLOOKUP($H1375,Leistungszahlen!$A$11:$H$158,5,FALSE))</f>
        <v>0</v>
      </c>
      <c r="AY1375" s="68">
        <f>IF(AG1375=0,0,VLOOKUP($H1375,Leistungszahlen!$A$11:$H$158,6,FALSE))</f>
        <v>0</v>
      </c>
      <c r="AZ1375" s="68">
        <f t="shared" si="666"/>
        <v>0</v>
      </c>
      <c r="BA1375" s="68">
        <f t="shared" si="667"/>
        <v>0</v>
      </c>
      <c r="BC1375" s="68">
        <f t="shared" si="683"/>
        <v>0</v>
      </c>
      <c r="BD1375" s="285"/>
    </row>
    <row r="1376" spans="1:56" s="68" customFormat="1">
      <c r="A1376" s="200"/>
      <c r="B1376" s="200"/>
      <c r="C1376" s="200" t="s">
        <v>420</v>
      </c>
      <c r="D1376" s="200" t="s">
        <v>199</v>
      </c>
      <c r="E1376" s="200" t="s">
        <v>353</v>
      </c>
      <c r="F1376" s="200" t="s">
        <v>1514</v>
      </c>
      <c r="G1376" s="200" t="s">
        <v>118</v>
      </c>
      <c r="H1376" s="201" t="s">
        <v>221</v>
      </c>
      <c r="I1376" s="202">
        <v>8.1</v>
      </c>
      <c r="J1376" s="200" t="s">
        <v>292</v>
      </c>
      <c r="K1376" s="176">
        <v>5</v>
      </c>
      <c r="L1376" s="176">
        <v>1</v>
      </c>
      <c r="M1376" s="176">
        <v>0</v>
      </c>
      <c r="N1376" s="286">
        <v>1</v>
      </c>
      <c r="O1376" s="286"/>
      <c r="P1376" s="176"/>
      <c r="Q1376" s="203">
        <f t="shared" si="659"/>
        <v>1</v>
      </c>
      <c r="R1376" s="203">
        <f t="shared" si="660"/>
        <v>0</v>
      </c>
      <c r="S1376" s="203">
        <f t="shared" si="661"/>
        <v>0</v>
      </c>
      <c r="T1376" s="203">
        <f t="shared" si="662"/>
        <v>0</v>
      </c>
      <c r="U1376" s="203">
        <f t="shared" si="663"/>
        <v>0</v>
      </c>
      <c r="V1376" s="175">
        <f>IF(Q1376&gt;0,VLOOKUP(Q1376,Jahresfaktoren!$A$11:$B$24,2,),0)</f>
        <v>52</v>
      </c>
      <c r="W1376" s="175">
        <f>IF(R1376&gt;0,VLOOKUP(R1376,Jahresfaktoren!$D$11:$E$24,2,),0)</f>
        <v>0</v>
      </c>
      <c r="X1376" s="175">
        <f>IF(S1376&gt;0,VLOOKUP(S1376,Jahresfaktoren!$A$28:$B$29,2,),0)</f>
        <v>0</v>
      </c>
      <c r="Y1376" s="175">
        <f>IF(T1376&gt;0,VLOOKUP(T1376,Jahresfaktoren!$A$28:$B$29,2,),0)</f>
        <v>0</v>
      </c>
      <c r="Z1376" s="175">
        <f>IF(U1376&gt;0,VLOOKUP(U1376,Jahresfaktoren!$A$32:$B$33,2,),)</f>
        <v>0</v>
      </c>
      <c r="AA1376" s="177">
        <f t="shared" si="673"/>
        <v>421.2</v>
      </c>
      <c r="AB1376" s="177" t="str">
        <f t="shared" si="674"/>
        <v/>
      </c>
      <c r="AC1376" s="177" t="str">
        <f t="shared" si="675"/>
        <v/>
      </c>
      <c r="AD1376" s="177" t="str">
        <f t="shared" si="676"/>
        <v/>
      </c>
      <c r="AE1376" s="177" t="str">
        <f t="shared" si="677"/>
        <v/>
      </c>
      <c r="AF1376" s="178">
        <f>IF(Q1376&gt;0,VLOOKUP(H1376,Leistungszahlen!$A$11:$C$158,3,),0)</f>
        <v>0</v>
      </c>
      <c r="AG1376" s="178">
        <f>IF(R1376&gt;0,VLOOKUP(H1376,Leistungszahlen!$A$11:$F$158,6,),IF(T1376&gt;0,VLOOKUP(H1376,Leistungszahlen!$A$11:$F$158,6,),0))</f>
        <v>0</v>
      </c>
      <c r="AH1376" s="179" t="e">
        <f t="shared" si="668"/>
        <v>#DIV/0!</v>
      </c>
      <c r="AI1376" s="179">
        <f t="shared" si="669"/>
        <v>0</v>
      </c>
      <c r="AJ1376" s="179">
        <f t="shared" si="670"/>
        <v>0</v>
      </c>
      <c r="AK1376" s="179">
        <f t="shared" si="671"/>
        <v>0</v>
      </c>
      <c r="AL1376" s="179">
        <f t="shared" si="672"/>
        <v>0</v>
      </c>
      <c r="AM1376" s="180">
        <f>IF(L1376=1,Stundensätze!$D$13,IF(L1376=2,Stundensätze!$D$17,IF(L1376=4,Stundensätze!$D$21,"")))</f>
        <v>0</v>
      </c>
      <c r="AN1376" s="180">
        <f>IF(L1376=1,Stundensätze!$D$15,IF(L1376=2,Stundensätze!$D$19,IF(L1376=4,Stundensätze!$D$23,"")))</f>
        <v>0</v>
      </c>
      <c r="AO1376" s="180" t="e">
        <f t="shared" si="678"/>
        <v>#DIV/0!</v>
      </c>
      <c r="AP1376" s="180">
        <f t="shared" si="679"/>
        <v>0</v>
      </c>
      <c r="AQ1376" s="192" t="e">
        <f t="shared" si="680"/>
        <v>#DIV/0!</v>
      </c>
      <c r="AR1376" s="192" t="e">
        <f t="shared" si="681"/>
        <v>#DIV/0!</v>
      </c>
      <c r="AS1376" s="193" t="e">
        <f t="shared" si="682"/>
        <v>#DIV/0!</v>
      </c>
      <c r="AT1376" s="258" t="str">
        <f>IF(K1376=0,0,VLOOKUP(K1376,Kostenstellen!A:B,2,FALSE))</f>
        <v xml:space="preserve">Salinenklinik </v>
      </c>
      <c r="AU1376" s="68" t="str">
        <f t="shared" si="664"/>
        <v>Z</v>
      </c>
      <c r="AV1376" s="68" t="str">
        <f t="shared" si="665"/>
        <v/>
      </c>
      <c r="AW1376" s="68">
        <f>IF(AF1376=0,0,VLOOKUP($H1376,Leistungszahlen!$A$11:$H$158,4,FALSE))</f>
        <v>0</v>
      </c>
      <c r="AX1376" s="68">
        <f>IF(AF1376=0,0,VLOOKUP($H1376,Leistungszahlen!$A$11:$H$158,5,FALSE))</f>
        <v>0</v>
      </c>
      <c r="AY1376" s="68">
        <f>IF(AG1376=0,0,VLOOKUP($H1376,Leistungszahlen!$A$11:$H$158,6,FALSE))</f>
        <v>0</v>
      </c>
      <c r="AZ1376" s="68">
        <f t="shared" si="666"/>
        <v>0</v>
      </c>
      <c r="BA1376" s="68">
        <f t="shared" si="667"/>
        <v>0</v>
      </c>
      <c r="BC1376" s="68">
        <f t="shared" si="683"/>
        <v>0</v>
      </c>
      <c r="BD1376" s="285"/>
    </row>
    <row r="1377" spans="1:56" s="68" customFormat="1">
      <c r="A1377" s="200"/>
      <c r="B1377" s="200"/>
      <c r="C1377" s="200" t="s">
        <v>420</v>
      </c>
      <c r="D1377" s="200" t="s">
        <v>199</v>
      </c>
      <c r="E1377" s="200" t="s">
        <v>353</v>
      </c>
      <c r="F1377" s="200" t="s">
        <v>1514</v>
      </c>
      <c r="G1377" s="200" t="s">
        <v>163</v>
      </c>
      <c r="H1377" s="201" t="s">
        <v>288</v>
      </c>
      <c r="I1377" s="202">
        <v>27.6</v>
      </c>
      <c r="J1377" s="200" t="s">
        <v>560</v>
      </c>
      <c r="K1377" s="176">
        <v>5</v>
      </c>
      <c r="L1377" s="176">
        <v>1</v>
      </c>
      <c r="M1377" s="176"/>
      <c r="N1377" s="286">
        <v>3</v>
      </c>
      <c r="O1377" s="286">
        <v>3</v>
      </c>
      <c r="P1377" s="176"/>
      <c r="Q1377" s="203">
        <f t="shared" si="659"/>
        <v>3</v>
      </c>
      <c r="R1377" s="203">
        <f t="shared" si="660"/>
        <v>3</v>
      </c>
      <c r="S1377" s="203">
        <f t="shared" si="661"/>
        <v>0</v>
      </c>
      <c r="T1377" s="203">
        <f t="shared" si="662"/>
        <v>0</v>
      </c>
      <c r="U1377" s="203">
        <f t="shared" si="663"/>
        <v>0</v>
      </c>
      <c r="V1377" s="175">
        <f>IF(Q1377&gt;0,VLOOKUP(Q1377,Jahresfaktoren!$A$11:$B$24,2,),0)</f>
        <v>152</v>
      </c>
      <c r="W1377" s="175">
        <f>IF(R1377&gt;0,VLOOKUP(R1377,Jahresfaktoren!$D$11:$E$24,2,),0)</f>
        <v>150</v>
      </c>
      <c r="X1377" s="175">
        <f>IF(S1377&gt;0,VLOOKUP(S1377,Jahresfaktoren!$A$28:$B$29,2,),0)</f>
        <v>0</v>
      </c>
      <c r="Y1377" s="175">
        <f>IF(T1377&gt;0,VLOOKUP(T1377,Jahresfaktoren!$A$28:$B$29,2,),0)</f>
        <v>0</v>
      </c>
      <c r="Z1377" s="175">
        <f>IF(U1377&gt;0,VLOOKUP(U1377,Jahresfaktoren!$A$32:$B$33,2,),)</f>
        <v>0</v>
      </c>
      <c r="AA1377" s="177">
        <f t="shared" si="673"/>
        <v>4195.2</v>
      </c>
      <c r="AB1377" s="177">
        <f t="shared" si="674"/>
        <v>4140</v>
      </c>
      <c r="AC1377" s="177" t="str">
        <f t="shared" si="675"/>
        <v/>
      </c>
      <c r="AD1377" s="177" t="str">
        <f t="shared" si="676"/>
        <v/>
      </c>
      <c r="AE1377" s="177" t="str">
        <f t="shared" si="677"/>
        <v/>
      </c>
      <c r="AF1377" s="178">
        <f>IF(Q1377&gt;0,VLOOKUP(H1377,Leistungszahlen!$A$11:$C$158,3,),0)</f>
        <v>0</v>
      </c>
      <c r="AG1377" s="178">
        <f>IF(R1377&gt;0,VLOOKUP(H1377,Leistungszahlen!$A$11:$F$158,6,),IF(T1377&gt;0,VLOOKUP(H1377,Leistungszahlen!$A$11:$F$158,6,),0))</f>
        <v>0</v>
      </c>
      <c r="AH1377" s="179" t="e">
        <f t="shared" si="668"/>
        <v>#DIV/0!</v>
      </c>
      <c r="AI1377" s="179" t="e">
        <f t="shared" si="669"/>
        <v>#DIV/0!</v>
      </c>
      <c r="AJ1377" s="179">
        <f t="shared" si="670"/>
        <v>0</v>
      </c>
      <c r="AK1377" s="179">
        <f t="shared" si="671"/>
        <v>0</v>
      </c>
      <c r="AL1377" s="179">
        <f t="shared" si="672"/>
        <v>0</v>
      </c>
      <c r="AM1377" s="180">
        <f>IF(L1377=1,Stundensätze!$D$13,IF(L1377=2,Stundensätze!$D$17,IF(L1377=4,Stundensätze!$D$21,"")))</f>
        <v>0</v>
      </c>
      <c r="AN1377" s="180">
        <f>IF(L1377=1,Stundensätze!$D$15,IF(L1377=2,Stundensätze!$D$19,IF(L1377=4,Stundensätze!$D$23,"")))</f>
        <v>0</v>
      </c>
      <c r="AO1377" s="180" t="e">
        <f t="shared" si="678"/>
        <v>#DIV/0!</v>
      </c>
      <c r="AP1377" s="180">
        <f t="shared" si="679"/>
        <v>0</v>
      </c>
      <c r="AQ1377" s="192" t="e">
        <f t="shared" si="680"/>
        <v>#DIV/0!</v>
      </c>
      <c r="AR1377" s="192" t="e">
        <f t="shared" si="681"/>
        <v>#DIV/0!</v>
      </c>
      <c r="AS1377" s="193" t="e">
        <f t="shared" si="682"/>
        <v>#DIV/0!</v>
      </c>
      <c r="AT1377" s="258" t="str">
        <f>IF(K1377=0,0,VLOOKUP(K1377,Kostenstellen!A:B,2,FALSE))</f>
        <v xml:space="preserve">Salinenklinik </v>
      </c>
      <c r="AU1377" s="68" t="str">
        <f t="shared" si="664"/>
        <v>A2</v>
      </c>
      <c r="AV1377" s="68" t="str">
        <f t="shared" si="665"/>
        <v>A2</v>
      </c>
      <c r="AW1377" s="68">
        <f>IF(AF1377=0,0,VLOOKUP($H1377,Leistungszahlen!$A$11:$H$158,4,FALSE))</f>
        <v>0</v>
      </c>
      <c r="AX1377" s="68">
        <f>IF(AF1377=0,0,VLOOKUP($H1377,Leistungszahlen!$A$11:$H$158,5,FALSE))</f>
        <v>0</v>
      </c>
      <c r="AY1377" s="68">
        <f>IF(AG1377=0,0,VLOOKUP($H1377,Leistungszahlen!$A$11:$H$158,6,FALSE))</f>
        <v>0</v>
      </c>
      <c r="AZ1377" s="68">
        <f t="shared" si="666"/>
        <v>0</v>
      </c>
      <c r="BA1377" s="68">
        <f t="shared" si="667"/>
        <v>0</v>
      </c>
      <c r="BC1377" s="68">
        <f t="shared" si="683"/>
        <v>0</v>
      </c>
      <c r="BD1377" s="285"/>
    </row>
    <row r="1378" spans="1:56" s="68" customFormat="1">
      <c r="A1378" s="200"/>
      <c r="B1378" s="200"/>
      <c r="C1378" s="200" t="s">
        <v>420</v>
      </c>
      <c r="D1378" s="200" t="s">
        <v>199</v>
      </c>
      <c r="E1378" s="200" t="s">
        <v>353</v>
      </c>
      <c r="F1378" s="200" t="s">
        <v>1514</v>
      </c>
      <c r="G1378" s="200" t="s">
        <v>251</v>
      </c>
      <c r="H1378" s="201" t="s">
        <v>200</v>
      </c>
      <c r="I1378" s="202">
        <v>5</v>
      </c>
      <c r="J1378" s="200" t="s">
        <v>778</v>
      </c>
      <c r="K1378" s="176">
        <v>5</v>
      </c>
      <c r="L1378" s="176">
        <v>1</v>
      </c>
      <c r="M1378" s="176"/>
      <c r="N1378" s="286">
        <v>6</v>
      </c>
      <c r="O1378" s="286"/>
      <c r="P1378" s="176"/>
      <c r="Q1378" s="203">
        <f t="shared" si="659"/>
        <v>6</v>
      </c>
      <c r="R1378" s="203">
        <f t="shared" si="660"/>
        <v>0</v>
      </c>
      <c r="S1378" s="203">
        <f t="shared" si="661"/>
        <v>0</v>
      </c>
      <c r="T1378" s="203">
        <f t="shared" si="662"/>
        <v>0</v>
      </c>
      <c r="U1378" s="203">
        <f t="shared" si="663"/>
        <v>0</v>
      </c>
      <c r="V1378" s="175">
        <f>IF(Q1378&gt;0,VLOOKUP(Q1378,Jahresfaktoren!$A$11:$B$24,2,),0)</f>
        <v>302</v>
      </c>
      <c r="W1378" s="175">
        <f>IF(R1378&gt;0,VLOOKUP(R1378,Jahresfaktoren!$D$11:$E$24,2,),0)</f>
        <v>0</v>
      </c>
      <c r="X1378" s="175">
        <f>IF(S1378&gt;0,VLOOKUP(S1378,Jahresfaktoren!$A$28:$B$29,2,),0)</f>
        <v>0</v>
      </c>
      <c r="Y1378" s="175">
        <f>IF(T1378&gt;0,VLOOKUP(T1378,Jahresfaktoren!$A$28:$B$29,2,),0)</f>
        <v>0</v>
      </c>
      <c r="Z1378" s="175">
        <f>IF(U1378&gt;0,VLOOKUP(U1378,Jahresfaktoren!$A$32:$B$33,2,),)</f>
        <v>0</v>
      </c>
      <c r="AA1378" s="177">
        <f t="shared" si="673"/>
        <v>1510</v>
      </c>
      <c r="AB1378" s="177" t="str">
        <f t="shared" si="674"/>
        <v/>
      </c>
      <c r="AC1378" s="177" t="str">
        <f t="shared" si="675"/>
        <v/>
      </c>
      <c r="AD1378" s="177" t="str">
        <f t="shared" si="676"/>
        <v/>
      </c>
      <c r="AE1378" s="177" t="str">
        <f t="shared" si="677"/>
        <v/>
      </c>
      <c r="AF1378" s="178">
        <f>IF(Q1378&gt;0,VLOOKUP(H1378,Leistungszahlen!$A$11:$C$158,3,),0)</f>
        <v>0</v>
      </c>
      <c r="AG1378" s="178">
        <f>IF(R1378&gt;0,VLOOKUP(H1378,Leistungszahlen!$A$11:$F$158,6,),IF(T1378&gt;0,VLOOKUP(H1378,Leistungszahlen!$A$11:$F$158,6,),0))</f>
        <v>0</v>
      </c>
      <c r="AH1378" s="179" t="e">
        <f t="shared" si="668"/>
        <v>#DIV/0!</v>
      </c>
      <c r="AI1378" s="179">
        <f t="shared" si="669"/>
        <v>0</v>
      </c>
      <c r="AJ1378" s="179">
        <f t="shared" si="670"/>
        <v>0</v>
      </c>
      <c r="AK1378" s="179">
        <f t="shared" si="671"/>
        <v>0</v>
      </c>
      <c r="AL1378" s="179">
        <f t="shared" si="672"/>
        <v>0</v>
      </c>
      <c r="AM1378" s="180">
        <f>IF(L1378=1,Stundensätze!$D$13,IF(L1378=2,Stundensätze!$D$17,IF(L1378=4,Stundensätze!$D$21,"")))</f>
        <v>0</v>
      </c>
      <c r="AN1378" s="180">
        <f>IF(L1378=1,Stundensätze!$D$15,IF(L1378=2,Stundensätze!$D$19,IF(L1378=4,Stundensätze!$D$23,"")))</f>
        <v>0</v>
      </c>
      <c r="AO1378" s="180" t="e">
        <f t="shared" si="678"/>
        <v>#DIV/0!</v>
      </c>
      <c r="AP1378" s="180">
        <f t="shared" si="679"/>
        <v>0</v>
      </c>
      <c r="AQ1378" s="192" t="e">
        <f t="shared" si="680"/>
        <v>#DIV/0!</v>
      </c>
      <c r="AR1378" s="192" t="e">
        <f t="shared" si="681"/>
        <v>#DIV/0!</v>
      </c>
      <c r="AS1378" s="193" t="e">
        <f t="shared" si="682"/>
        <v>#DIV/0!</v>
      </c>
      <c r="AT1378" s="258" t="str">
        <f>IF(K1378=0,0,VLOOKUP(K1378,Kostenstellen!A:B,2,FALSE))</f>
        <v xml:space="preserve">Salinenklinik </v>
      </c>
      <c r="AU1378" s="68" t="str">
        <f t="shared" si="664"/>
        <v>B</v>
      </c>
      <c r="AV1378" s="68" t="str">
        <f t="shared" si="665"/>
        <v/>
      </c>
      <c r="AW1378" s="68">
        <f>IF(AF1378=0,0,VLOOKUP($H1378,Leistungszahlen!$A$11:$H$158,4,FALSE))</f>
        <v>0</v>
      </c>
      <c r="AX1378" s="68">
        <f>IF(AF1378=0,0,VLOOKUP($H1378,Leistungszahlen!$A$11:$H$158,5,FALSE))</f>
        <v>0</v>
      </c>
      <c r="AY1378" s="68">
        <f>IF(AG1378=0,0,VLOOKUP($H1378,Leistungszahlen!$A$11:$H$158,6,FALSE))</f>
        <v>0</v>
      </c>
      <c r="AZ1378" s="68">
        <f t="shared" si="666"/>
        <v>0</v>
      </c>
      <c r="BA1378" s="68">
        <f t="shared" si="667"/>
        <v>0</v>
      </c>
      <c r="BC1378" s="68">
        <f t="shared" si="683"/>
        <v>0</v>
      </c>
      <c r="BD1378" s="285"/>
    </row>
    <row r="1379" spans="1:56" s="68" customFormat="1">
      <c r="A1379" s="200"/>
      <c r="B1379" s="200"/>
      <c r="C1379" s="200" t="s">
        <v>420</v>
      </c>
      <c r="D1379" s="200" t="s">
        <v>199</v>
      </c>
      <c r="E1379" s="200" t="s">
        <v>353</v>
      </c>
      <c r="F1379" s="200" t="s">
        <v>1515</v>
      </c>
      <c r="G1379" s="200" t="s">
        <v>118</v>
      </c>
      <c r="H1379" s="201" t="s">
        <v>221</v>
      </c>
      <c r="I1379" s="202">
        <v>8.1</v>
      </c>
      <c r="J1379" s="200" t="s">
        <v>292</v>
      </c>
      <c r="K1379" s="176">
        <v>5</v>
      </c>
      <c r="L1379" s="176">
        <v>1</v>
      </c>
      <c r="M1379" s="176">
        <v>0</v>
      </c>
      <c r="N1379" s="286">
        <v>1</v>
      </c>
      <c r="O1379" s="286"/>
      <c r="P1379" s="176"/>
      <c r="Q1379" s="203">
        <f t="shared" si="659"/>
        <v>1</v>
      </c>
      <c r="R1379" s="203">
        <f t="shared" si="660"/>
        <v>0</v>
      </c>
      <c r="S1379" s="203">
        <f t="shared" si="661"/>
        <v>0</v>
      </c>
      <c r="T1379" s="203">
        <f t="shared" si="662"/>
        <v>0</v>
      </c>
      <c r="U1379" s="203">
        <f t="shared" si="663"/>
        <v>0</v>
      </c>
      <c r="V1379" s="175">
        <f>IF(Q1379&gt;0,VLOOKUP(Q1379,Jahresfaktoren!$A$11:$B$24,2,),0)</f>
        <v>52</v>
      </c>
      <c r="W1379" s="175">
        <f>IF(R1379&gt;0,VLOOKUP(R1379,Jahresfaktoren!$D$11:$E$24,2,),0)</f>
        <v>0</v>
      </c>
      <c r="X1379" s="175">
        <f>IF(S1379&gt;0,VLOOKUP(S1379,Jahresfaktoren!$A$28:$B$29,2,),0)</f>
        <v>0</v>
      </c>
      <c r="Y1379" s="175">
        <f>IF(T1379&gt;0,VLOOKUP(T1379,Jahresfaktoren!$A$28:$B$29,2,),0)</f>
        <v>0</v>
      </c>
      <c r="Z1379" s="175">
        <f>IF(U1379&gt;0,VLOOKUP(U1379,Jahresfaktoren!$A$32:$B$33,2,),)</f>
        <v>0</v>
      </c>
      <c r="AA1379" s="177">
        <f t="shared" si="673"/>
        <v>421.2</v>
      </c>
      <c r="AB1379" s="177" t="str">
        <f t="shared" si="674"/>
        <v/>
      </c>
      <c r="AC1379" s="177" t="str">
        <f t="shared" si="675"/>
        <v/>
      </c>
      <c r="AD1379" s="177" t="str">
        <f t="shared" si="676"/>
        <v/>
      </c>
      <c r="AE1379" s="177" t="str">
        <f t="shared" si="677"/>
        <v/>
      </c>
      <c r="AF1379" s="178">
        <f>IF(Q1379&gt;0,VLOOKUP(H1379,Leistungszahlen!$A$11:$C$158,3,),0)</f>
        <v>0</v>
      </c>
      <c r="AG1379" s="178">
        <f>IF(R1379&gt;0,VLOOKUP(H1379,Leistungszahlen!$A$11:$F$158,6,),IF(T1379&gt;0,VLOOKUP(H1379,Leistungszahlen!$A$11:$F$158,6,),0))</f>
        <v>0</v>
      </c>
      <c r="AH1379" s="179" t="e">
        <f t="shared" si="668"/>
        <v>#DIV/0!</v>
      </c>
      <c r="AI1379" s="179">
        <f t="shared" si="669"/>
        <v>0</v>
      </c>
      <c r="AJ1379" s="179">
        <f t="shared" si="670"/>
        <v>0</v>
      </c>
      <c r="AK1379" s="179">
        <f t="shared" si="671"/>
        <v>0</v>
      </c>
      <c r="AL1379" s="179">
        <f t="shared" si="672"/>
        <v>0</v>
      </c>
      <c r="AM1379" s="180">
        <f>IF(L1379=1,Stundensätze!$D$13,IF(L1379=2,Stundensätze!$D$17,IF(L1379=4,Stundensätze!$D$21,"")))</f>
        <v>0</v>
      </c>
      <c r="AN1379" s="180">
        <f>IF(L1379=1,Stundensätze!$D$15,IF(L1379=2,Stundensätze!$D$19,IF(L1379=4,Stundensätze!$D$23,"")))</f>
        <v>0</v>
      </c>
      <c r="AO1379" s="180" t="e">
        <f t="shared" si="678"/>
        <v>#DIV/0!</v>
      </c>
      <c r="AP1379" s="180">
        <f t="shared" si="679"/>
        <v>0</v>
      </c>
      <c r="AQ1379" s="192" t="e">
        <f t="shared" si="680"/>
        <v>#DIV/0!</v>
      </c>
      <c r="AR1379" s="192" t="e">
        <f t="shared" si="681"/>
        <v>#DIV/0!</v>
      </c>
      <c r="AS1379" s="193" t="e">
        <f t="shared" si="682"/>
        <v>#DIV/0!</v>
      </c>
      <c r="AT1379" s="258" t="str">
        <f>IF(K1379=0,0,VLOOKUP(K1379,Kostenstellen!A:B,2,FALSE))</f>
        <v xml:space="preserve">Salinenklinik </v>
      </c>
      <c r="AU1379" s="68" t="str">
        <f t="shared" si="664"/>
        <v>Z</v>
      </c>
      <c r="AV1379" s="68" t="str">
        <f t="shared" si="665"/>
        <v/>
      </c>
      <c r="AW1379" s="68">
        <f>IF(AF1379=0,0,VLOOKUP($H1379,Leistungszahlen!$A$11:$H$158,4,FALSE))</f>
        <v>0</v>
      </c>
      <c r="AX1379" s="68">
        <f>IF(AF1379=0,0,VLOOKUP($H1379,Leistungszahlen!$A$11:$H$158,5,FALSE))</f>
        <v>0</v>
      </c>
      <c r="AY1379" s="68">
        <f>IF(AG1379=0,0,VLOOKUP($H1379,Leistungszahlen!$A$11:$H$158,6,FALSE))</f>
        <v>0</v>
      </c>
      <c r="AZ1379" s="68">
        <f t="shared" si="666"/>
        <v>0</v>
      </c>
      <c r="BA1379" s="68">
        <f t="shared" si="667"/>
        <v>0</v>
      </c>
      <c r="BC1379" s="68">
        <f t="shared" si="683"/>
        <v>0</v>
      </c>
      <c r="BD1379" s="285"/>
    </row>
    <row r="1380" spans="1:56" s="68" customFormat="1">
      <c r="A1380" s="200"/>
      <c r="B1380" s="200"/>
      <c r="C1380" s="200" t="s">
        <v>420</v>
      </c>
      <c r="D1380" s="200" t="s">
        <v>199</v>
      </c>
      <c r="E1380" s="200" t="s">
        <v>353</v>
      </c>
      <c r="F1380" s="200" t="s">
        <v>1515</v>
      </c>
      <c r="G1380" s="200" t="s">
        <v>163</v>
      </c>
      <c r="H1380" s="201" t="s">
        <v>288</v>
      </c>
      <c r="I1380" s="202">
        <v>27.6</v>
      </c>
      <c r="J1380" s="200" t="s">
        <v>560</v>
      </c>
      <c r="K1380" s="176">
        <v>5</v>
      </c>
      <c r="L1380" s="176">
        <v>1</v>
      </c>
      <c r="M1380" s="176"/>
      <c r="N1380" s="286">
        <v>3</v>
      </c>
      <c r="O1380" s="286">
        <v>3</v>
      </c>
      <c r="P1380" s="176"/>
      <c r="Q1380" s="203">
        <f t="shared" si="659"/>
        <v>3</v>
      </c>
      <c r="R1380" s="203">
        <f t="shared" si="660"/>
        <v>3</v>
      </c>
      <c r="S1380" s="203">
        <f t="shared" si="661"/>
        <v>0</v>
      </c>
      <c r="T1380" s="203">
        <f t="shared" si="662"/>
        <v>0</v>
      </c>
      <c r="U1380" s="203">
        <f t="shared" si="663"/>
        <v>0</v>
      </c>
      <c r="V1380" s="175">
        <f>IF(Q1380&gt;0,VLOOKUP(Q1380,Jahresfaktoren!$A$11:$B$24,2,),0)</f>
        <v>152</v>
      </c>
      <c r="W1380" s="175">
        <f>IF(R1380&gt;0,VLOOKUP(R1380,Jahresfaktoren!$D$11:$E$24,2,),0)</f>
        <v>150</v>
      </c>
      <c r="X1380" s="175">
        <f>IF(S1380&gt;0,VLOOKUP(S1380,Jahresfaktoren!$A$28:$B$29,2,),0)</f>
        <v>0</v>
      </c>
      <c r="Y1380" s="175">
        <f>IF(T1380&gt;0,VLOOKUP(T1380,Jahresfaktoren!$A$28:$B$29,2,),0)</f>
        <v>0</v>
      </c>
      <c r="Z1380" s="175">
        <f>IF(U1380&gt;0,VLOOKUP(U1380,Jahresfaktoren!$A$32:$B$33,2,),)</f>
        <v>0</v>
      </c>
      <c r="AA1380" s="177">
        <f t="shared" si="673"/>
        <v>4195.2</v>
      </c>
      <c r="AB1380" s="177">
        <f t="shared" si="674"/>
        <v>4140</v>
      </c>
      <c r="AC1380" s="177" t="str">
        <f t="shared" si="675"/>
        <v/>
      </c>
      <c r="AD1380" s="177" t="str">
        <f t="shared" si="676"/>
        <v/>
      </c>
      <c r="AE1380" s="177" t="str">
        <f t="shared" si="677"/>
        <v/>
      </c>
      <c r="AF1380" s="178">
        <f>IF(Q1380&gt;0,VLOOKUP(H1380,Leistungszahlen!$A$11:$C$158,3,),0)</f>
        <v>0</v>
      </c>
      <c r="AG1380" s="178">
        <f>IF(R1380&gt;0,VLOOKUP(H1380,Leistungszahlen!$A$11:$F$158,6,),IF(T1380&gt;0,VLOOKUP(H1380,Leistungszahlen!$A$11:$F$158,6,),0))</f>
        <v>0</v>
      </c>
      <c r="AH1380" s="179" t="e">
        <f t="shared" si="668"/>
        <v>#DIV/0!</v>
      </c>
      <c r="AI1380" s="179" t="e">
        <f t="shared" si="669"/>
        <v>#DIV/0!</v>
      </c>
      <c r="AJ1380" s="179">
        <f t="shared" si="670"/>
        <v>0</v>
      </c>
      <c r="AK1380" s="179">
        <f t="shared" si="671"/>
        <v>0</v>
      </c>
      <c r="AL1380" s="179">
        <f t="shared" si="672"/>
        <v>0</v>
      </c>
      <c r="AM1380" s="180">
        <f>IF(L1380=1,Stundensätze!$D$13,IF(L1380=2,Stundensätze!$D$17,IF(L1380=4,Stundensätze!$D$21,"")))</f>
        <v>0</v>
      </c>
      <c r="AN1380" s="180">
        <f>IF(L1380=1,Stundensätze!$D$15,IF(L1380=2,Stundensätze!$D$19,IF(L1380=4,Stundensätze!$D$23,"")))</f>
        <v>0</v>
      </c>
      <c r="AO1380" s="180" t="e">
        <f t="shared" si="678"/>
        <v>#DIV/0!</v>
      </c>
      <c r="AP1380" s="180">
        <f t="shared" si="679"/>
        <v>0</v>
      </c>
      <c r="AQ1380" s="192" t="e">
        <f t="shared" si="680"/>
        <v>#DIV/0!</v>
      </c>
      <c r="AR1380" s="192" t="e">
        <f t="shared" si="681"/>
        <v>#DIV/0!</v>
      </c>
      <c r="AS1380" s="193" t="e">
        <f t="shared" si="682"/>
        <v>#DIV/0!</v>
      </c>
      <c r="AT1380" s="258" t="str">
        <f>IF(K1380=0,0,VLOOKUP(K1380,Kostenstellen!A:B,2,FALSE))</f>
        <v xml:space="preserve">Salinenklinik </v>
      </c>
      <c r="AU1380" s="68" t="str">
        <f t="shared" si="664"/>
        <v>A2</v>
      </c>
      <c r="AV1380" s="68" t="str">
        <f t="shared" si="665"/>
        <v>A2</v>
      </c>
      <c r="AW1380" s="68">
        <f>IF(AF1380=0,0,VLOOKUP($H1380,Leistungszahlen!$A$11:$H$158,4,FALSE))</f>
        <v>0</v>
      </c>
      <c r="AX1380" s="68">
        <f>IF(AF1380=0,0,VLOOKUP($H1380,Leistungszahlen!$A$11:$H$158,5,FALSE))</f>
        <v>0</v>
      </c>
      <c r="AY1380" s="68">
        <f>IF(AG1380=0,0,VLOOKUP($H1380,Leistungszahlen!$A$11:$H$158,6,FALSE))</f>
        <v>0</v>
      </c>
      <c r="AZ1380" s="68">
        <f t="shared" si="666"/>
        <v>0</v>
      </c>
      <c r="BA1380" s="68">
        <f t="shared" si="667"/>
        <v>0</v>
      </c>
      <c r="BC1380" s="68">
        <f t="shared" si="683"/>
        <v>0</v>
      </c>
      <c r="BD1380" s="285"/>
    </row>
    <row r="1381" spans="1:56" s="68" customFormat="1">
      <c r="A1381" s="200"/>
      <c r="B1381" s="200"/>
      <c r="C1381" s="200" t="s">
        <v>420</v>
      </c>
      <c r="D1381" s="200" t="s">
        <v>199</v>
      </c>
      <c r="E1381" s="200" t="s">
        <v>353</v>
      </c>
      <c r="F1381" s="200" t="s">
        <v>1515</v>
      </c>
      <c r="G1381" s="200" t="s">
        <v>251</v>
      </c>
      <c r="H1381" s="201" t="s">
        <v>200</v>
      </c>
      <c r="I1381" s="202">
        <v>5</v>
      </c>
      <c r="J1381" s="200" t="s">
        <v>778</v>
      </c>
      <c r="K1381" s="176">
        <v>5</v>
      </c>
      <c r="L1381" s="176">
        <v>1</v>
      </c>
      <c r="M1381" s="176"/>
      <c r="N1381" s="286">
        <v>6</v>
      </c>
      <c r="O1381" s="286"/>
      <c r="P1381" s="176"/>
      <c r="Q1381" s="203">
        <f t="shared" si="659"/>
        <v>6</v>
      </c>
      <c r="R1381" s="203">
        <f t="shared" si="660"/>
        <v>0</v>
      </c>
      <c r="S1381" s="203">
        <f t="shared" si="661"/>
        <v>0</v>
      </c>
      <c r="T1381" s="203">
        <f t="shared" si="662"/>
        <v>0</v>
      </c>
      <c r="U1381" s="203">
        <f t="shared" si="663"/>
        <v>0</v>
      </c>
      <c r="V1381" s="175">
        <f>IF(Q1381&gt;0,VLOOKUP(Q1381,Jahresfaktoren!$A$11:$B$24,2,),0)</f>
        <v>302</v>
      </c>
      <c r="W1381" s="175">
        <f>IF(R1381&gt;0,VLOOKUP(R1381,Jahresfaktoren!$D$11:$E$24,2,),0)</f>
        <v>0</v>
      </c>
      <c r="X1381" s="175">
        <f>IF(S1381&gt;0,VLOOKUP(S1381,Jahresfaktoren!$A$28:$B$29,2,),0)</f>
        <v>0</v>
      </c>
      <c r="Y1381" s="175">
        <f>IF(T1381&gt;0,VLOOKUP(T1381,Jahresfaktoren!$A$28:$B$29,2,),0)</f>
        <v>0</v>
      </c>
      <c r="Z1381" s="175">
        <f>IF(U1381&gt;0,VLOOKUP(U1381,Jahresfaktoren!$A$32:$B$33,2,),)</f>
        <v>0</v>
      </c>
      <c r="AA1381" s="177">
        <f t="shared" si="673"/>
        <v>1510</v>
      </c>
      <c r="AB1381" s="177" t="str">
        <f t="shared" si="674"/>
        <v/>
      </c>
      <c r="AC1381" s="177" t="str">
        <f t="shared" si="675"/>
        <v/>
      </c>
      <c r="AD1381" s="177" t="str">
        <f t="shared" si="676"/>
        <v/>
      </c>
      <c r="AE1381" s="177" t="str">
        <f t="shared" si="677"/>
        <v/>
      </c>
      <c r="AF1381" s="178">
        <f>IF(Q1381&gt;0,VLOOKUP(H1381,Leistungszahlen!$A$11:$C$158,3,),0)</f>
        <v>0</v>
      </c>
      <c r="AG1381" s="178">
        <f>IF(R1381&gt;0,VLOOKUP(H1381,Leistungszahlen!$A$11:$F$158,6,),IF(T1381&gt;0,VLOOKUP(H1381,Leistungszahlen!$A$11:$F$158,6,),0))</f>
        <v>0</v>
      </c>
      <c r="AH1381" s="179" t="e">
        <f t="shared" si="668"/>
        <v>#DIV/0!</v>
      </c>
      <c r="AI1381" s="179">
        <f t="shared" si="669"/>
        <v>0</v>
      </c>
      <c r="AJ1381" s="179">
        <f t="shared" si="670"/>
        <v>0</v>
      </c>
      <c r="AK1381" s="179">
        <f t="shared" si="671"/>
        <v>0</v>
      </c>
      <c r="AL1381" s="179">
        <f t="shared" si="672"/>
        <v>0</v>
      </c>
      <c r="AM1381" s="180">
        <f>IF(L1381=1,Stundensätze!$D$13,IF(L1381=2,Stundensätze!$D$17,IF(L1381=4,Stundensätze!$D$21,"")))</f>
        <v>0</v>
      </c>
      <c r="AN1381" s="180">
        <f>IF(L1381=1,Stundensätze!$D$15,IF(L1381=2,Stundensätze!$D$19,IF(L1381=4,Stundensätze!$D$23,"")))</f>
        <v>0</v>
      </c>
      <c r="AO1381" s="180" t="e">
        <f t="shared" si="678"/>
        <v>#DIV/0!</v>
      </c>
      <c r="AP1381" s="180">
        <f t="shared" si="679"/>
        <v>0</v>
      </c>
      <c r="AQ1381" s="192" t="e">
        <f t="shared" si="680"/>
        <v>#DIV/0!</v>
      </c>
      <c r="AR1381" s="192" t="e">
        <f t="shared" si="681"/>
        <v>#DIV/0!</v>
      </c>
      <c r="AS1381" s="193" t="e">
        <f t="shared" si="682"/>
        <v>#DIV/0!</v>
      </c>
      <c r="AT1381" s="258" t="str">
        <f>IF(K1381=0,0,VLOOKUP(K1381,Kostenstellen!A:B,2,FALSE))</f>
        <v xml:space="preserve">Salinenklinik </v>
      </c>
      <c r="AU1381" s="68" t="str">
        <f t="shared" si="664"/>
        <v>B</v>
      </c>
      <c r="AV1381" s="68" t="str">
        <f t="shared" si="665"/>
        <v/>
      </c>
      <c r="AW1381" s="68">
        <f>IF(AF1381=0,0,VLOOKUP($H1381,Leistungszahlen!$A$11:$H$158,4,FALSE))</f>
        <v>0</v>
      </c>
      <c r="AX1381" s="68">
        <f>IF(AF1381=0,0,VLOOKUP($H1381,Leistungszahlen!$A$11:$H$158,5,FALSE))</f>
        <v>0</v>
      </c>
      <c r="AY1381" s="68">
        <f>IF(AG1381=0,0,VLOOKUP($H1381,Leistungszahlen!$A$11:$H$158,6,FALSE))</f>
        <v>0</v>
      </c>
      <c r="AZ1381" s="68">
        <f t="shared" si="666"/>
        <v>0</v>
      </c>
      <c r="BA1381" s="68">
        <f t="shared" si="667"/>
        <v>0</v>
      </c>
      <c r="BC1381" s="68">
        <f t="shared" si="683"/>
        <v>0</v>
      </c>
      <c r="BD1381" s="285"/>
    </row>
    <row r="1382" spans="1:56" s="68" customFormat="1">
      <c r="A1382" s="200"/>
      <c r="B1382" s="200"/>
      <c r="C1382" s="200" t="s">
        <v>420</v>
      </c>
      <c r="D1382" s="200" t="s">
        <v>199</v>
      </c>
      <c r="E1382" s="200" t="s">
        <v>353</v>
      </c>
      <c r="F1382" s="200" t="s">
        <v>1516</v>
      </c>
      <c r="G1382" s="200" t="s">
        <v>118</v>
      </c>
      <c r="H1382" s="201" t="s">
        <v>221</v>
      </c>
      <c r="I1382" s="202">
        <v>8.1</v>
      </c>
      <c r="J1382" s="200" t="s">
        <v>292</v>
      </c>
      <c r="K1382" s="176">
        <v>5</v>
      </c>
      <c r="L1382" s="176">
        <v>1</v>
      </c>
      <c r="M1382" s="176">
        <v>0</v>
      </c>
      <c r="N1382" s="286">
        <v>1</v>
      </c>
      <c r="O1382" s="286"/>
      <c r="P1382" s="176"/>
      <c r="Q1382" s="203">
        <f t="shared" si="659"/>
        <v>1</v>
      </c>
      <c r="R1382" s="203">
        <f t="shared" si="660"/>
        <v>0</v>
      </c>
      <c r="S1382" s="203">
        <f t="shared" si="661"/>
        <v>0</v>
      </c>
      <c r="T1382" s="203">
        <f t="shared" si="662"/>
        <v>0</v>
      </c>
      <c r="U1382" s="203">
        <f t="shared" si="663"/>
        <v>0</v>
      </c>
      <c r="V1382" s="175">
        <f>IF(Q1382&gt;0,VLOOKUP(Q1382,Jahresfaktoren!$A$11:$B$24,2,),0)</f>
        <v>52</v>
      </c>
      <c r="W1382" s="175">
        <f>IF(R1382&gt;0,VLOOKUP(R1382,Jahresfaktoren!$D$11:$E$24,2,),0)</f>
        <v>0</v>
      </c>
      <c r="X1382" s="175">
        <f>IF(S1382&gt;0,VLOOKUP(S1382,Jahresfaktoren!$A$28:$B$29,2,),0)</f>
        <v>0</v>
      </c>
      <c r="Y1382" s="175">
        <f>IF(T1382&gt;0,VLOOKUP(T1382,Jahresfaktoren!$A$28:$B$29,2,),0)</f>
        <v>0</v>
      </c>
      <c r="Z1382" s="175">
        <f>IF(U1382&gt;0,VLOOKUP(U1382,Jahresfaktoren!$A$32:$B$33,2,),)</f>
        <v>0</v>
      </c>
      <c r="AA1382" s="177">
        <f t="shared" si="673"/>
        <v>421.2</v>
      </c>
      <c r="AB1382" s="177" t="str">
        <f t="shared" si="674"/>
        <v/>
      </c>
      <c r="AC1382" s="177" t="str">
        <f t="shared" si="675"/>
        <v/>
      </c>
      <c r="AD1382" s="177" t="str">
        <f t="shared" si="676"/>
        <v/>
      </c>
      <c r="AE1382" s="177" t="str">
        <f t="shared" si="677"/>
        <v/>
      </c>
      <c r="AF1382" s="178">
        <f>IF(Q1382&gt;0,VLOOKUP(H1382,Leistungszahlen!$A$11:$C$158,3,),0)</f>
        <v>0</v>
      </c>
      <c r="AG1382" s="178">
        <f>IF(R1382&gt;0,VLOOKUP(H1382,Leistungszahlen!$A$11:$F$158,6,),IF(T1382&gt;0,VLOOKUP(H1382,Leistungszahlen!$A$11:$F$158,6,),0))</f>
        <v>0</v>
      </c>
      <c r="AH1382" s="179" t="e">
        <f t="shared" si="668"/>
        <v>#DIV/0!</v>
      </c>
      <c r="AI1382" s="179">
        <f t="shared" si="669"/>
        <v>0</v>
      </c>
      <c r="AJ1382" s="179">
        <f t="shared" si="670"/>
        <v>0</v>
      </c>
      <c r="AK1382" s="179">
        <f t="shared" si="671"/>
        <v>0</v>
      </c>
      <c r="AL1382" s="179">
        <f t="shared" si="672"/>
        <v>0</v>
      </c>
      <c r="AM1382" s="180">
        <f>IF(L1382=1,Stundensätze!$D$13,IF(L1382=2,Stundensätze!$D$17,IF(L1382=4,Stundensätze!$D$21,"")))</f>
        <v>0</v>
      </c>
      <c r="AN1382" s="180">
        <f>IF(L1382=1,Stundensätze!$D$15,IF(L1382=2,Stundensätze!$D$19,IF(L1382=4,Stundensätze!$D$23,"")))</f>
        <v>0</v>
      </c>
      <c r="AO1382" s="180" t="e">
        <f t="shared" si="678"/>
        <v>#DIV/0!</v>
      </c>
      <c r="AP1382" s="180">
        <f t="shared" si="679"/>
        <v>0</v>
      </c>
      <c r="AQ1382" s="192" t="e">
        <f t="shared" si="680"/>
        <v>#DIV/0!</v>
      </c>
      <c r="AR1382" s="192" t="e">
        <f t="shared" si="681"/>
        <v>#DIV/0!</v>
      </c>
      <c r="AS1382" s="193" t="e">
        <f t="shared" si="682"/>
        <v>#DIV/0!</v>
      </c>
      <c r="AT1382" s="258" t="str">
        <f>IF(K1382=0,0,VLOOKUP(K1382,Kostenstellen!A:B,2,FALSE))</f>
        <v xml:space="preserve">Salinenklinik </v>
      </c>
      <c r="AU1382" s="68" t="str">
        <f t="shared" si="664"/>
        <v>Z</v>
      </c>
      <c r="AV1382" s="68" t="str">
        <f t="shared" si="665"/>
        <v/>
      </c>
      <c r="AW1382" s="68">
        <f>IF(AF1382=0,0,VLOOKUP($H1382,Leistungszahlen!$A$11:$H$158,4,FALSE))</f>
        <v>0</v>
      </c>
      <c r="AX1382" s="68">
        <f>IF(AF1382=0,0,VLOOKUP($H1382,Leistungszahlen!$A$11:$H$158,5,FALSE))</f>
        <v>0</v>
      </c>
      <c r="AY1382" s="68">
        <f>IF(AG1382=0,0,VLOOKUP($H1382,Leistungszahlen!$A$11:$H$158,6,FALSE))</f>
        <v>0</v>
      </c>
      <c r="AZ1382" s="68">
        <f t="shared" si="666"/>
        <v>0</v>
      </c>
      <c r="BA1382" s="68">
        <f t="shared" si="667"/>
        <v>0</v>
      </c>
      <c r="BC1382" s="68">
        <f t="shared" si="683"/>
        <v>0</v>
      </c>
      <c r="BD1382" s="285"/>
    </row>
    <row r="1383" spans="1:56" s="68" customFormat="1">
      <c r="A1383" s="200"/>
      <c r="B1383" s="200"/>
      <c r="C1383" s="200" t="s">
        <v>420</v>
      </c>
      <c r="D1383" s="200" t="s">
        <v>199</v>
      </c>
      <c r="E1383" s="200" t="s">
        <v>353</v>
      </c>
      <c r="F1383" s="200" t="s">
        <v>1516</v>
      </c>
      <c r="G1383" s="200" t="s">
        <v>163</v>
      </c>
      <c r="H1383" s="201" t="s">
        <v>288</v>
      </c>
      <c r="I1383" s="202">
        <v>27.6</v>
      </c>
      <c r="J1383" s="200" t="s">
        <v>560</v>
      </c>
      <c r="K1383" s="176">
        <v>5</v>
      </c>
      <c r="L1383" s="176">
        <v>1</v>
      </c>
      <c r="M1383" s="176"/>
      <c r="N1383" s="286">
        <v>3</v>
      </c>
      <c r="O1383" s="286">
        <v>3</v>
      </c>
      <c r="P1383" s="176"/>
      <c r="Q1383" s="203">
        <f t="shared" si="659"/>
        <v>3</v>
      </c>
      <c r="R1383" s="203">
        <f t="shared" si="660"/>
        <v>3</v>
      </c>
      <c r="S1383" s="203">
        <f t="shared" si="661"/>
        <v>0</v>
      </c>
      <c r="T1383" s="203">
        <f t="shared" si="662"/>
        <v>0</v>
      </c>
      <c r="U1383" s="203">
        <f t="shared" si="663"/>
        <v>0</v>
      </c>
      <c r="V1383" s="175">
        <f>IF(Q1383&gt;0,VLOOKUP(Q1383,Jahresfaktoren!$A$11:$B$24,2,),0)</f>
        <v>152</v>
      </c>
      <c r="W1383" s="175">
        <f>IF(R1383&gt;0,VLOOKUP(R1383,Jahresfaktoren!$D$11:$E$24,2,),0)</f>
        <v>150</v>
      </c>
      <c r="X1383" s="175">
        <f>IF(S1383&gt;0,VLOOKUP(S1383,Jahresfaktoren!$A$28:$B$29,2,),0)</f>
        <v>0</v>
      </c>
      <c r="Y1383" s="175">
        <f>IF(T1383&gt;0,VLOOKUP(T1383,Jahresfaktoren!$A$28:$B$29,2,),0)</f>
        <v>0</v>
      </c>
      <c r="Z1383" s="175">
        <f>IF(U1383&gt;0,VLOOKUP(U1383,Jahresfaktoren!$A$32:$B$33,2,),)</f>
        <v>0</v>
      </c>
      <c r="AA1383" s="177">
        <f t="shared" si="673"/>
        <v>4195.2</v>
      </c>
      <c r="AB1383" s="177">
        <f t="shared" si="674"/>
        <v>4140</v>
      </c>
      <c r="AC1383" s="177" t="str">
        <f t="shared" si="675"/>
        <v/>
      </c>
      <c r="AD1383" s="177" t="str">
        <f t="shared" si="676"/>
        <v/>
      </c>
      <c r="AE1383" s="177" t="str">
        <f t="shared" si="677"/>
        <v/>
      </c>
      <c r="AF1383" s="178">
        <f>IF(Q1383&gt;0,VLOOKUP(H1383,Leistungszahlen!$A$11:$C$158,3,),0)</f>
        <v>0</v>
      </c>
      <c r="AG1383" s="178">
        <f>IF(R1383&gt;0,VLOOKUP(H1383,Leistungszahlen!$A$11:$F$158,6,),IF(T1383&gt;0,VLOOKUP(H1383,Leistungszahlen!$A$11:$F$158,6,),0))</f>
        <v>0</v>
      </c>
      <c r="AH1383" s="179" t="e">
        <f t="shared" si="668"/>
        <v>#DIV/0!</v>
      </c>
      <c r="AI1383" s="179" t="e">
        <f t="shared" si="669"/>
        <v>#DIV/0!</v>
      </c>
      <c r="AJ1383" s="179">
        <f t="shared" si="670"/>
        <v>0</v>
      </c>
      <c r="AK1383" s="179">
        <f t="shared" si="671"/>
        <v>0</v>
      </c>
      <c r="AL1383" s="179">
        <f t="shared" si="672"/>
        <v>0</v>
      </c>
      <c r="AM1383" s="180">
        <f>IF(L1383=1,Stundensätze!$D$13,IF(L1383=2,Stundensätze!$D$17,IF(L1383=4,Stundensätze!$D$21,"")))</f>
        <v>0</v>
      </c>
      <c r="AN1383" s="180">
        <f>IF(L1383=1,Stundensätze!$D$15,IF(L1383=2,Stundensätze!$D$19,IF(L1383=4,Stundensätze!$D$23,"")))</f>
        <v>0</v>
      </c>
      <c r="AO1383" s="180" t="e">
        <f t="shared" si="678"/>
        <v>#DIV/0!</v>
      </c>
      <c r="AP1383" s="180">
        <f t="shared" si="679"/>
        <v>0</v>
      </c>
      <c r="AQ1383" s="192" t="e">
        <f t="shared" si="680"/>
        <v>#DIV/0!</v>
      </c>
      <c r="AR1383" s="192" t="e">
        <f t="shared" si="681"/>
        <v>#DIV/0!</v>
      </c>
      <c r="AS1383" s="193" t="e">
        <f t="shared" si="682"/>
        <v>#DIV/0!</v>
      </c>
      <c r="AT1383" s="258" t="str">
        <f>IF(K1383=0,0,VLOOKUP(K1383,Kostenstellen!A:B,2,FALSE))</f>
        <v xml:space="preserve">Salinenklinik </v>
      </c>
      <c r="AU1383" s="68" t="str">
        <f t="shared" si="664"/>
        <v>A2</v>
      </c>
      <c r="AV1383" s="68" t="str">
        <f t="shared" si="665"/>
        <v>A2</v>
      </c>
      <c r="AW1383" s="68">
        <f>IF(AF1383=0,0,VLOOKUP($H1383,Leistungszahlen!$A$11:$H$158,4,FALSE))</f>
        <v>0</v>
      </c>
      <c r="AX1383" s="68">
        <f>IF(AF1383=0,0,VLOOKUP($H1383,Leistungszahlen!$A$11:$H$158,5,FALSE))</f>
        <v>0</v>
      </c>
      <c r="AY1383" s="68">
        <f>IF(AG1383=0,0,VLOOKUP($H1383,Leistungszahlen!$A$11:$H$158,6,FALSE))</f>
        <v>0</v>
      </c>
      <c r="AZ1383" s="68">
        <f t="shared" si="666"/>
        <v>0</v>
      </c>
      <c r="BA1383" s="68">
        <f t="shared" si="667"/>
        <v>0</v>
      </c>
      <c r="BC1383" s="68">
        <f t="shared" si="683"/>
        <v>0</v>
      </c>
      <c r="BD1383" s="285"/>
    </row>
    <row r="1384" spans="1:56" s="68" customFormat="1">
      <c r="A1384" s="200"/>
      <c r="B1384" s="200"/>
      <c r="C1384" s="200" t="s">
        <v>420</v>
      </c>
      <c r="D1384" s="200" t="s">
        <v>199</v>
      </c>
      <c r="E1384" s="200" t="s">
        <v>353</v>
      </c>
      <c r="F1384" s="200" t="s">
        <v>1516</v>
      </c>
      <c r="G1384" s="200" t="s">
        <v>251</v>
      </c>
      <c r="H1384" s="201" t="s">
        <v>200</v>
      </c>
      <c r="I1384" s="202">
        <v>5</v>
      </c>
      <c r="J1384" s="200" t="s">
        <v>778</v>
      </c>
      <c r="K1384" s="176">
        <v>5</v>
      </c>
      <c r="L1384" s="176">
        <v>1</v>
      </c>
      <c r="M1384" s="176"/>
      <c r="N1384" s="286">
        <v>6</v>
      </c>
      <c r="O1384" s="286"/>
      <c r="P1384" s="176"/>
      <c r="Q1384" s="203">
        <f t="shared" si="659"/>
        <v>6</v>
      </c>
      <c r="R1384" s="203">
        <f t="shared" si="660"/>
        <v>0</v>
      </c>
      <c r="S1384" s="203">
        <f t="shared" si="661"/>
        <v>0</v>
      </c>
      <c r="T1384" s="203">
        <f t="shared" si="662"/>
        <v>0</v>
      </c>
      <c r="U1384" s="203">
        <f t="shared" si="663"/>
        <v>0</v>
      </c>
      <c r="V1384" s="175">
        <f>IF(Q1384&gt;0,VLOOKUP(Q1384,Jahresfaktoren!$A$11:$B$24,2,),0)</f>
        <v>302</v>
      </c>
      <c r="W1384" s="175">
        <f>IF(R1384&gt;0,VLOOKUP(R1384,Jahresfaktoren!$D$11:$E$24,2,),0)</f>
        <v>0</v>
      </c>
      <c r="X1384" s="175">
        <f>IF(S1384&gt;0,VLOOKUP(S1384,Jahresfaktoren!$A$28:$B$29,2,),0)</f>
        <v>0</v>
      </c>
      <c r="Y1384" s="175">
        <f>IF(T1384&gt;0,VLOOKUP(T1384,Jahresfaktoren!$A$28:$B$29,2,),0)</f>
        <v>0</v>
      </c>
      <c r="Z1384" s="175">
        <f>IF(U1384&gt;0,VLOOKUP(U1384,Jahresfaktoren!$A$32:$B$33,2,),)</f>
        <v>0</v>
      </c>
      <c r="AA1384" s="177">
        <f t="shared" si="673"/>
        <v>1510</v>
      </c>
      <c r="AB1384" s="177" t="str">
        <f t="shared" si="674"/>
        <v/>
      </c>
      <c r="AC1384" s="177" t="str">
        <f t="shared" si="675"/>
        <v/>
      </c>
      <c r="AD1384" s="177" t="str">
        <f t="shared" si="676"/>
        <v/>
      </c>
      <c r="AE1384" s="177" t="str">
        <f t="shared" si="677"/>
        <v/>
      </c>
      <c r="AF1384" s="178">
        <f>IF(Q1384&gt;0,VLOOKUP(H1384,Leistungszahlen!$A$11:$C$158,3,),0)</f>
        <v>0</v>
      </c>
      <c r="AG1384" s="178">
        <f>IF(R1384&gt;0,VLOOKUP(H1384,Leistungszahlen!$A$11:$F$158,6,),IF(T1384&gt;0,VLOOKUP(H1384,Leistungszahlen!$A$11:$F$158,6,),0))</f>
        <v>0</v>
      </c>
      <c r="AH1384" s="179" t="e">
        <f t="shared" si="668"/>
        <v>#DIV/0!</v>
      </c>
      <c r="AI1384" s="179">
        <f t="shared" si="669"/>
        <v>0</v>
      </c>
      <c r="AJ1384" s="179">
        <f t="shared" si="670"/>
        <v>0</v>
      </c>
      <c r="AK1384" s="179">
        <f t="shared" si="671"/>
        <v>0</v>
      </c>
      <c r="AL1384" s="179">
        <f t="shared" si="672"/>
        <v>0</v>
      </c>
      <c r="AM1384" s="180">
        <f>IF(L1384=1,Stundensätze!$D$13,IF(L1384=2,Stundensätze!$D$17,IF(L1384=4,Stundensätze!$D$21,"")))</f>
        <v>0</v>
      </c>
      <c r="AN1384" s="180">
        <f>IF(L1384=1,Stundensätze!$D$15,IF(L1384=2,Stundensätze!$D$19,IF(L1384=4,Stundensätze!$D$23,"")))</f>
        <v>0</v>
      </c>
      <c r="AO1384" s="180" t="e">
        <f t="shared" si="678"/>
        <v>#DIV/0!</v>
      </c>
      <c r="AP1384" s="180">
        <f t="shared" si="679"/>
        <v>0</v>
      </c>
      <c r="AQ1384" s="192" t="e">
        <f t="shared" si="680"/>
        <v>#DIV/0!</v>
      </c>
      <c r="AR1384" s="192" t="e">
        <f t="shared" si="681"/>
        <v>#DIV/0!</v>
      </c>
      <c r="AS1384" s="193" t="e">
        <f t="shared" si="682"/>
        <v>#DIV/0!</v>
      </c>
      <c r="AT1384" s="258" t="str">
        <f>IF(K1384=0,0,VLOOKUP(K1384,Kostenstellen!A:B,2,FALSE))</f>
        <v xml:space="preserve">Salinenklinik </v>
      </c>
      <c r="AU1384" s="68" t="str">
        <f t="shared" si="664"/>
        <v>B</v>
      </c>
      <c r="AV1384" s="68" t="str">
        <f t="shared" si="665"/>
        <v/>
      </c>
      <c r="AW1384" s="68">
        <f>IF(AF1384=0,0,VLOOKUP($H1384,Leistungszahlen!$A$11:$H$158,4,FALSE))</f>
        <v>0</v>
      </c>
      <c r="AX1384" s="68">
        <f>IF(AF1384=0,0,VLOOKUP($H1384,Leistungszahlen!$A$11:$H$158,5,FALSE))</f>
        <v>0</v>
      </c>
      <c r="AY1384" s="68">
        <f>IF(AG1384=0,0,VLOOKUP($H1384,Leistungszahlen!$A$11:$H$158,6,FALSE))</f>
        <v>0</v>
      </c>
      <c r="AZ1384" s="68">
        <f t="shared" si="666"/>
        <v>0</v>
      </c>
      <c r="BA1384" s="68">
        <f t="shared" si="667"/>
        <v>0</v>
      </c>
      <c r="BC1384" s="68">
        <f t="shared" si="683"/>
        <v>0</v>
      </c>
      <c r="BD1384" s="285"/>
    </row>
    <row r="1385" spans="1:56" s="68" customFormat="1">
      <c r="A1385" s="200"/>
      <c r="B1385" s="200"/>
      <c r="C1385" s="200" t="s">
        <v>420</v>
      </c>
      <c r="D1385" s="200" t="s">
        <v>199</v>
      </c>
      <c r="E1385" s="200" t="s">
        <v>353</v>
      </c>
      <c r="F1385" s="200" t="s">
        <v>1517</v>
      </c>
      <c r="G1385" s="200" t="s">
        <v>118</v>
      </c>
      <c r="H1385" s="201" t="s">
        <v>221</v>
      </c>
      <c r="I1385" s="202">
        <v>8.1</v>
      </c>
      <c r="J1385" s="200" t="s">
        <v>292</v>
      </c>
      <c r="K1385" s="176">
        <v>5</v>
      </c>
      <c r="L1385" s="176">
        <v>1</v>
      </c>
      <c r="M1385" s="176">
        <v>0</v>
      </c>
      <c r="N1385" s="286">
        <v>1</v>
      </c>
      <c r="O1385" s="286"/>
      <c r="P1385" s="176"/>
      <c r="Q1385" s="203">
        <f t="shared" si="659"/>
        <v>1</v>
      </c>
      <c r="R1385" s="203">
        <f t="shared" si="660"/>
        <v>0</v>
      </c>
      <c r="S1385" s="203">
        <f t="shared" si="661"/>
        <v>0</v>
      </c>
      <c r="T1385" s="203">
        <f t="shared" si="662"/>
        <v>0</v>
      </c>
      <c r="U1385" s="203">
        <f t="shared" si="663"/>
        <v>0</v>
      </c>
      <c r="V1385" s="175">
        <f>IF(Q1385&gt;0,VLOOKUP(Q1385,Jahresfaktoren!$A$11:$B$24,2,),0)</f>
        <v>52</v>
      </c>
      <c r="W1385" s="175">
        <f>IF(R1385&gt;0,VLOOKUP(R1385,Jahresfaktoren!$D$11:$E$24,2,),0)</f>
        <v>0</v>
      </c>
      <c r="X1385" s="175">
        <f>IF(S1385&gt;0,VLOOKUP(S1385,Jahresfaktoren!$A$28:$B$29,2,),0)</f>
        <v>0</v>
      </c>
      <c r="Y1385" s="175">
        <f>IF(T1385&gt;0,VLOOKUP(T1385,Jahresfaktoren!$A$28:$B$29,2,),0)</f>
        <v>0</v>
      </c>
      <c r="Z1385" s="175">
        <f>IF(U1385&gt;0,VLOOKUP(U1385,Jahresfaktoren!$A$32:$B$33,2,),)</f>
        <v>0</v>
      </c>
      <c r="AA1385" s="177">
        <f t="shared" si="673"/>
        <v>421.2</v>
      </c>
      <c r="AB1385" s="177" t="str">
        <f t="shared" si="674"/>
        <v/>
      </c>
      <c r="AC1385" s="177" t="str">
        <f t="shared" si="675"/>
        <v/>
      </c>
      <c r="AD1385" s="177" t="str">
        <f t="shared" si="676"/>
        <v/>
      </c>
      <c r="AE1385" s="177" t="str">
        <f t="shared" si="677"/>
        <v/>
      </c>
      <c r="AF1385" s="178">
        <f>IF(Q1385&gt;0,VLOOKUP(H1385,Leistungszahlen!$A$11:$C$158,3,),0)</f>
        <v>0</v>
      </c>
      <c r="AG1385" s="178">
        <f>IF(R1385&gt;0,VLOOKUP(H1385,Leistungszahlen!$A$11:$F$158,6,),IF(T1385&gt;0,VLOOKUP(H1385,Leistungszahlen!$A$11:$F$158,6,),0))</f>
        <v>0</v>
      </c>
      <c r="AH1385" s="179" t="e">
        <f t="shared" si="668"/>
        <v>#DIV/0!</v>
      </c>
      <c r="AI1385" s="179">
        <f t="shared" si="669"/>
        <v>0</v>
      </c>
      <c r="AJ1385" s="179">
        <f t="shared" si="670"/>
        <v>0</v>
      </c>
      <c r="AK1385" s="179">
        <f t="shared" si="671"/>
        <v>0</v>
      </c>
      <c r="AL1385" s="179">
        <f t="shared" si="672"/>
        <v>0</v>
      </c>
      <c r="AM1385" s="180">
        <f>IF(L1385=1,Stundensätze!$D$13,IF(L1385=2,Stundensätze!$D$17,IF(L1385=4,Stundensätze!$D$21,"")))</f>
        <v>0</v>
      </c>
      <c r="AN1385" s="180">
        <f>IF(L1385=1,Stundensätze!$D$15,IF(L1385=2,Stundensätze!$D$19,IF(L1385=4,Stundensätze!$D$23,"")))</f>
        <v>0</v>
      </c>
      <c r="AO1385" s="180" t="e">
        <f t="shared" si="678"/>
        <v>#DIV/0!</v>
      </c>
      <c r="AP1385" s="180">
        <f t="shared" si="679"/>
        <v>0</v>
      </c>
      <c r="AQ1385" s="192" t="e">
        <f t="shared" si="680"/>
        <v>#DIV/0!</v>
      </c>
      <c r="AR1385" s="192" t="e">
        <f t="shared" si="681"/>
        <v>#DIV/0!</v>
      </c>
      <c r="AS1385" s="193" t="e">
        <f t="shared" si="682"/>
        <v>#DIV/0!</v>
      </c>
      <c r="AT1385" s="258" t="str">
        <f>IF(K1385=0,0,VLOOKUP(K1385,Kostenstellen!A:B,2,FALSE))</f>
        <v xml:space="preserve">Salinenklinik </v>
      </c>
      <c r="AU1385" s="68" t="str">
        <f t="shared" si="664"/>
        <v>Z</v>
      </c>
      <c r="AV1385" s="68" t="str">
        <f t="shared" si="665"/>
        <v/>
      </c>
      <c r="AW1385" s="68">
        <f>IF(AF1385=0,0,VLOOKUP($H1385,Leistungszahlen!$A$11:$H$158,4,FALSE))</f>
        <v>0</v>
      </c>
      <c r="AX1385" s="68">
        <f>IF(AF1385=0,0,VLOOKUP($H1385,Leistungszahlen!$A$11:$H$158,5,FALSE))</f>
        <v>0</v>
      </c>
      <c r="AY1385" s="68">
        <f>IF(AG1385=0,0,VLOOKUP($H1385,Leistungszahlen!$A$11:$H$158,6,FALSE))</f>
        <v>0</v>
      </c>
      <c r="AZ1385" s="68">
        <f t="shared" si="666"/>
        <v>0</v>
      </c>
      <c r="BA1385" s="68">
        <f t="shared" si="667"/>
        <v>0</v>
      </c>
      <c r="BC1385" s="68">
        <f t="shared" si="683"/>
        <v>0</v>
      </c>
      <c r="BD1385" s="285"/>
    </row>
    <row r="1386" spans="1:56" s="68" customFormat="1">
      <c r="A1386" s="200"/>
      <c r="B1386" s="200"/>
      <c r="C1386" s="200" t="s">
        <v>420</v>
      </c>
      <c r="D1386" s="200" t="s">
        <v>199</v>
      </c>
      <c r="E1386" s="200" t="s">
        <v>353</v>
      </c>
      <c r="F1386" s="200" t="s">
        <v>1517</v>
      </c>
      <c r="G1386" s="200" t="s">
        <v>163</v>
      </c>
      <c r="H1386" s="201" t="s">
        <v>288</v>
      </c>
      <c r="I1386" s="202">
        <v>27.6</v>
      </c>
      <c r="J1386" s="200" t="s">
        <v>560</v>
      </c>
      <c r="K1386" s="176">
        <v>5</v>
      </c>
      <c r="L1386" s="176">
        <v>1</v>
      </c>
      <c r="M1386" s="176"/>
      <c r="N1386" s="286">
        <v>3</v>
      </c>
      <c r="O1386" s="286">
        <v>3</v>
      </c>
      <c r="P1386" s="176"/>
      <c r="Q1386" s="203">
        <f t="shared" si="659"/>
        <v>3</v>
      </c>
      <c r="R1386" s="203">
        <f t="shared" si="660"/>
        <v>3</v>
      </c>
      <c r="S1386" s="203">
        <f t="shared" si="661"/>
        <v>0</v>
      </c>
      <c r="T1386" s="203">
        <f t="shared" si="662"/>
        <v>0</v>
      </c>
      <c r="U1386" s="203">
        <f t="shared" si="663"/>
        <v>0</v>
      </c>
      <c r="V1386" s="175">
        <f>IF(Q1386&gt;0,VLOOKUP(Q1386,Jahresfaktoren!$A$11:$B$24,2,),0)</f>
        <v>152</v>
      </c>
      <c r="W1386" s="175">
        <f>IF(R1386&gt;0,VLOOKUP(R1386,Jahresfaktoren!$D$11:$E$24,2,),0)</f>
        <v>150</v>
      </c>
      <c r="X1386" s="175">
        <f>IF(S1386&gt;0,VLOOKUP(S1386,Jahresfaktoren!$A$28:$B$29,2,),0)</f>
        <v>0</v>
      </c>
      <c r="Y1386" s="175">
        <f>IF(T1386&gt;0,VLOOKUP(T1386,Jahresfaktoren!$A$28:$B$29,2,),0)</f>
        <v>0</v>
      </c>
      <c r="Z1386" s="175">
        <f>IF(U1386&gt;0,VLOOKUP(U1386,Jahresfaktoren!$A$32:$B$33,2,),)</f>
        <v>0</v>
      </c>
      <c r="AA1386" s="177">
        <f t="shared" si="673"/>
        <v>4195.2</v>
      </c>
      <c r="AB1386" s="177">
        <f t="shared" si="674"/>
        <v>4140</v>
      </c>
      <c r="AC1386" s="177" t="str">
        <f t="shared" si="675"/>
        <v/>
      </c>
      <c r="AD1386" s="177" t="str">
        <f t="shared" si="676"/>
        <v/>
      </c>
      <c r="AE1386" s="177" t="str">
        <f t="shared" si="677"/>
        <v/>
      </c>
      <c r="AF1386" s="178">
        <f>IF(Q1386&gt;0,VLOOKUP(H1386,Leistungszahlen!$A$11:$C$158,3,),0)</f>
        <v>0</v>
      </c>
      <c r="AG1386" s="178">
        <f>IF(R1386&gt;0,VLOOKUP(H1386,Leistungszahlen!$A$11:$F$158,6,),IF(T1386&gt;0,VLOOKUP(H1386,Leistungszahlen!$A$11:$F$158,6,),0))</f>
        <v>0</v>
      </c>
      <c r="AH1386" s="179" t="e">
        <f t="shared" si="668"/>
        <v>#DIV/0!</v>
      </c>
      <c r="AI1386" s="179" t="e">
        <f t="shared" si="669"/>
        <v>#DIV/0!</v>
      </c>
      <c r="AJ1386" s="179">
        <f t="shared" si="670"/>
        <v>0</v>
      </c>
      <c r="AK1386" s="179">
        <f t="shared" si="671"/>
        <v>0</v>
      </c>
      <c r="AL1386" s="179">
        <f t="shared" si="672"/>
        <v>0</v>
      </c>
      <c r="AM1386" s="180">
        <f>IF(L1386=1,Stundensätze!$D$13,IF(L1386=2,Stundensätze!$D$17,IF(L1386=4,Stundensätze!$D$21,"")))</f>
        <v>0</v>
      </c>
      <c r="AN1386" s="180">
        <f>IF(L1386=1,Stundensätze!$D$15,IF(L1386=2,Stundensätze!$D$19,IF(L1386=4,Stundensätze!$D$23,"")))</f>
        <v>0</v>
      </c>
      <c r="AO1386" s="180" t="e">
        <f t="shared" si="678"/>
        <v>#DIV/0!</v>
      </c>
      <c r="AP1386" s="180">
        <f t="shared" si="679"/>
        <v>0</v>
      </c>
      <c r="AQ1386" s="192" t="e">
        <f t="shared" si="680"/>
        <v>#DIV/0!</v>
      </c>
      <c r="AR1386" s="192" t="e">
        <f t="shared" si="681"/>
        <v>#DIV/0!</v>
      </c>
      <c r="AS1386" s="193" t="e">
        <f t="shared" si="682"/>
        <v>#DIV/0!</v>
      </c>
      <c r="AT1386" s="258" t="str">
        <f>IF(K1386=0,0,VLOOKUP(K1386,Kostenstellen!A:B,2,FALSE))</f>
        <v xml:space="preserve">Salinenklinik </v>
      </c>
      <c r="AU1386" s="68" t="str">
        <f t="shared" si="664"/>
        <v>A2</v>
      </c>
      <c r="AV1386" s="68" t="str">
        <f t="shared" si="665"/>
        <v>A2</v>
      </c>
      <c r="AW1386" s="68">
        <f>IF(AF1386=0,0,VLOOKUP($H1386,Leistungszahlen!$A$11:$H$158,4,FALSE))</f>
        <v>0</v>
      </c>
      <c r="AX1386" s="68">
        <f>IF(AF1386=0,0,VLOOKUP($H1386,Leistungszahlen!$A$11:$H$158,5,FALSE))</f>
        <v>0</v>
      </c>
      <c r="AY1386" s="68">
        <f>IF(AG1386=0,0,VLOOKUP($H1386,Leistungszahlen!$A$11:$H$158,6,FALSE))</f>
        <v>0</v>
      </c>
      <c r="AZ1386" s="68">
        <f t="shared" si="666"/>
        <v>0</v>
      </c>
      <c r="BA1386" s="68">
        <f t="shared" si="667"/>
        <v>0</v>
      </c>
      <c r="BC1386" s="68">
        <f t="shared" si="683"/>
        <v>0</v>
      </c>
      <c r="BD1386" s="285"/>
    </row>
    <row r="1387" spans="1:56" s="68" customFormat="1">
      <c r="A1387" s="200"/>
      <c r="B1387" s="200"/>
      <c r="C1387" s="200" t="s">
        <v>420</v>
      </c>
      <c r="D1387" s="200" t="s">
        <v>199</v>
      </c>
      <c r="E1387" s="200" t="s">
        <v>353</v>
      </c>
      <c r="F1387" s="200" t="s">
        <v>1517</v>
      </c>
      <c r="G1387" s="200" t="s">
        <v>251</v>
      </c>
      <c r="H1387" s="201" t="s">
        <v>200</v>
      </c>
      <c r="I1387" s="202">
        <v>5</v>
      </c>
      <c r="J1387" s="200" t="s">
        <v>778</v>
      </c>
      <c r="K1387" s="176">
        <v>5</v>
      </c>
      <c r="L1387" s="176">
        <v>1</v>
      </c>
      <c r="M1387" s="176"/>
      <c r="N1387" s="286">
        <v>6</v>
      </c>
      <c r="O1387" s="286"/>
      <c r="P1387" s="176"/>
      <c r="Q1387" s="203">
        <f t="shared" si="659"/>
        <v>6</v>
      </c>
      <c r="R1387" s="203">
        <f t="shared" si="660"/>
        <v>0</v>
      </c>
      <c r="S1387" s="203">
        <f t="shared" si="661"/>
        <v>0</v>
      </c>
      <c r="T1387" s="203">
        <f t="shared" si="662"/>
        <v>0</v>
      </c>
      <c r="U1387" s="203">
        <f t="shared" si="663"/>
        <v>0</v>
      </c>
      <c r="V1387" s="175">
        <f>IF(Q1387&gt;0,VLOOKUP(Q1387,Jahresfaktoren!$A$11:$B$24,2,),0)</f>
        <v>302</v>
      </c>
      <c r="W1387" s="175">
        <f>IF(R1387&gt;0,VLOOKUP(R1387,Jahresfaktoren!$D$11:$E$24,2,),0)</f>
        <v>0</v>
      </c>
      <c r="X1387" s="175">
        <f>IF(S1387&gt;0,VLOOKUP(S1387,Jahresfaktoren!$A$28:$B$29,2,),0)</f>
        <v>0</v>
      </c>
      <c r="Y1387" s="175">
        <f>IF(T1387&gt;0,VLOOKUP(T1387,Jahresfaktoren!$A$28:$B$29,2,),0)</f>
        <v>0</v>
      </c>
      <c r="Z1387" s="175">
        <f>IF(U1387&gt;0,VLOOKUP(U1387,Jahresfaktoren!$A$32:$B$33,2,),)</f>
        <v>0</v>
      </c>
      <c r="AA1387" s="177">
        <f t="shared" si="673"/>
        <v>1510</v>
      </c>
      <c r="AB1387" s="177" t="str">
        <f t="shared" si="674"/>
        <v/>
      </c>
      <c r="AC1387" s="177" t="str">
        <f t="shared" si="675"/>
        <v/>
      </c>
      <c r="AD1387" s="177" t="str">
        <f t="shared" si="676"/>
        <v/>
      </c>
      <c r="AE1387" s="177" t="str">
        <f t="shared" si="677"/>
        <v/>
      </c>
      <c r="AF1387" s="178">
        <f>IF(Q1387&gt;0,VLOOKUP(H1387,Leistungszahlen!$A$11:$C$158,3,),0)</f>
        <v>0</v>
      </c>
      <c r="AG1387" s="178">
        <f>IF(R1387&gt;0,VLOOKUP(H1387,Leistungszahlen!$A$11:$F$158,6,),IF(T1387&gt;0,VLOOKUP(H1387,Leistungszahlen!$A$11:$F$158,6,),0))</f>
        <v>0</v>
      </c>
      <c r="AH1387" s="179" t="e">
        <f t="shared" si="668"/>
        <v>#DIV/0!</v>
      </c>
      <c r="AI1387" s="179">
        <f t="shared" si="669"/>
        <v>0</v>
      </c>
      <c r="AJ1387" s="179">
        <f t="shared" si="670"/>
        <v>0</v>
      </c>
      <c r="AK1387" s="179">
        <f t="shared" si="671"/>
        <v>0</v>
      </c>
      <c r="AL1387" s="179">
        <f t="shared" si="672"/>
        <v>0</v>
      </c>
      <c r="AM1387" s="180">
        <f>IF(L1387=1,Stundensätze!$D$13,IF(L1387=2,Stundensätze!$D$17,IF(L1387=4,Stundensätze!$D$21,"")))</f>
        <v>0</v>
      </c>
      <c r="AN1387" s="180">
        <f>IF(L1387=1,Stundensätze!$D$15,IF(L1387=2,Stundensätze!$D$19,IF(L1387=4,Stundensätze!$D$23,"")))</f>
        <v>0</v>
      </c>
      <c r="AO1387" s="180" t="e">
        <f t="shared" si="678"/>
        <v>#DIV/0!</v>
      </c>
      <c r="AP1387" s="180">
        <f t="shared" si="679"/>
        <v>0</v>
      </c>
      <c r="AQ1387" s="192" t="e">
        <f t="shared" si="680"/>
        <v>#DIV/0!</v>
      </c>
      <c r="AR1387" s="192" t="e">
        <f t="shared" si="681"/>
        <v>#DIV/0!</v>
      </c>
      <c r="AS1387" s="193" t="e">
        <f t="shared" si="682"/>
        <v>#DIV/0!</v>
      </c>
      <c r="AT1387" s="258" t="str">
        <f>IF(K1387=0,0,VLOOKUP(K1387,Kostenstellen!A:B,2,FALSE))</f>
        <v xml:space="preserve">Salinenklinik </v>
      </c>
      <c r="AU1387" s="68" t="str">
        <f t="shared" si="664"/>
        <v>B</v>
      </c>
      <c r="AV1387" s="68" t="str">
        <f t="shared" si="665"/>
        <v/>
      </c>
      <c r="AW1387" s="68">
        <f>IF(AF1387=0,0,VLOOKUP($H1387,Leistungszahlen!$A$11:$H$158,4,FALSE))</f>
        <v>0</v>
      </c>
      <c r="AX1387" s="68">
        <f>IF(AF1387=0,0,VLOOKUP($H1387,Leistungszahlen!$A$11:$H$158,5,FALSE))</f>
        <v>0</v>
      </c>
      <c r="AY1387" s="68">
        <f>IF(AG1387=0,0,VLOOKUP($H1387,Leistungszahlen!$A$11:$H$158,6,FALSE))</f>
        <v>0</v>
      </c>
      <c r="AZ1387" s="68">
        <f t="shared" si="666"/>
        <v>0</v>
      </c>
      <c r="BA1387" s="68">
        <f t="shared" si="667"/>
        <v>0</v>
      </c>
      <c r="BC1387" s="68">
        <f t="shared" si="683"/>
        <v>0</v>
      </c>
      <c r="BD1387" s="285"/>
    </row>
    <row r="1388" spans="1:56" s="68" customFormat="1">
      <c r="A1388" s="200"/>
      <c r="B1388" s="200"/>
      <c r="C1388" s="200" t="s">
        <v>420</v>
      </c>
      <c r="D1388" s="200" t="s">
        <v>199</v>
      </c>
      <c r="E1388" s="200" t="s">
        <v>353</v>
      </c>
      <c r="F1388" s="200" t="s">
        <v>1518</v>
      </c>
      <c r="G1388" s="200" t="s">
        <v>118</v>
      </c>
      <c r="H1388" s="201" t="s">
        <v>221</v>
      </c>
      <c r="I1388" s="202">
        <v>8.1</v>
      </c>
      <c r="J1388" s="200" t="s">
        <v>292</v>
      </c>
      <c r="K1388" s="176">
        <v>5</v>
      </c>
      <c r="L1388" s="176">
        <v>1</v>
      </c>
      <c r="M1388" s="176">
        <v>0</v>
      </c>
      <c r="N1388" s="286">
        <v>1</v>
      </c>
      <c r="O1388" s="286"/>
      <c r="P1388" s="176"/>
      <c r="Q1388" s="203">
        <f t="shared" si="659"/>
        <v>1</v>
      </c>
      <c r="R1388" s="203">
        <f t="shared" si="660"/>
        <v>0</v>
      </c>
      <c r="S1388" s="203">
        <f t="shared" si="661"/>
        <v>0</v>
      </c>
      <c r="T1388" s="203">
        <f t="shared" si="662"/>
        <v>0</v>
      </c>
      <c r="U1388" s="203">
        <f t="shared" si="663"/>
        <v>0</v>
      </c>
      <c r="V1388" s="175">
        <f>IF(Q1388&gt;0,VLOOKUP(Q1388,Jahresfaktoren!$A$11:$B$24,2,),0)</f>
        <v>52</v>
      </c>
      <c r="W1388" s="175">
        <f>IF(R1388&gt;0,VLOOKUP(R1388,Jahresfaktoren!$D$11:$E$24,2,),0)</f>
        <v>0</v>
      </c>
      <c r="X1388" s="175">
        <f>IF(S1388&gt;0,VLOOKUP(S1388,Jahresfaktoren!$A$28:$B$29,2,),0)</f>
        <v>0</v>
      </c>
      <c r="Y1388" s="175">
        <f>IF(T1388&gt;0,VLOOKUP(T1388,Jahresfaktoren!$A$28:$B$29,2,),0)</f>
        <v>0</v>
      </c>
      <c r="Z1388" s="175">
        <f>IF(U1388&gt;0,VLOOKUP(U1388,Jahresfaktoren!$A$32:$B$33,2,),)</f>
        <v>0</v>
      </c>
      <c r="AA1388" s="177">
        <f t="shared" si="673"/>
        <v>421.2</v>
      </c>
      <c r="AB1388" s="177" t="str">
        <f t="shared" si="674"/>
        <v/>
      </c>
      <c r="AC1388" s="177" t="str">
        <f t="shared" si="675"/>
        <v/>
      </c>
      <c r="AD1388" s="177" t="str">
        <f t="shared" si="676"/>
        <v/>
      </c>
      <c r="AE1388" s="177" t="str">
        <f t="shared" si="677"/>
        <v/>
      </c>
      <c r="AF1388" s="178">
        <f>IF(Q1388&gt;0,VLOOKUP(H1388,Leistungszahlen!$A$11:$C$158,3,),0)</f>
        <v>0</v>
      </c>
      <c r="AG1388" s="178">
        <f>IF(R1388&gt;0,VLOOKUP(H1388,Leistungszahlen!$A$11:$F$158,6,),IF(T1388&gt;0,VLOOKUP(H1388,Leistungszahlen!$A$11:$F$158,6,),0))</f>
        <v>0</v>
      </c>
      <c r="AH1388" s="179" t="e">
        <f t="shared" si="668"/>
        <v>#DIV/0!</v>
      </c>
      <c r="AI1388" s="179">
        <f t="shared" si="669"/>
        <v>0</v>
      </c>
      <c r="AJ1388" s="179">
        <f t="shared" si="670"/>
        <v>0</v>
      </c>
      <c r="AK1388" s="179">
        <f t="shared" si="671"/>
        <v>0</v>
      </c>
      <c r="AL1388" s="179">
        <f t="shared" si="672"/>
        <v>0</v>
      </c>
      <c r="AM1388" s="180">
        <f>IF(L1388=1,Stundensätze!$D$13,IF(L1388=2,Stundensätze!$D$17,IF(L1388=4,Stundensätze!$D$21,"")))</f>
        <v>0</v>
      </c>
      <c r="AN1388" s="180">
        <f>IF(L1388=1,Stundensätze!$D$15,IF(L1388=2,Stundensätze!$D$19,IF(L1388=4,Stundensätze!$D$23,"")))</f>
        <v>0</v>
      </c>
      <c r="AO1388" s="180" t="e">
        <f t="shared" si="678"/>
        <v>#DIV/0!</v>
      </c>
      <c r="AP1388" s="180">
        <f t="shared" si="679"/>
        <v>0</v>
      </c>
      <c r="AQ1388" s="192" t="e">
        <f t="shared" si="680"/>
        <v>#DIV/0!</v>
      </c>
      <c r="AR1388" s="192" t="e">
        <f t="shared" si="681"/>
        <v>#DIV/0!</v>
      </c>
      <c r="AS1388" s="193" t="e">
        <f t="shared" si="682"/>
        <v>#DIV/0!</v>
      </c>
      <c r="AT1388" s="258" t="str">
        <f>IF(K1388=0,0,VLOOKUP(K1388,Kostenstellen!A:B,2,FALSE))</f>
        <v xml:space="preserve">Salinenklinik </v>
      </c>
      <c r="AU1388" s="68" t="str">
        <f t="shared" si="664"/>
        <v>Z</v>
      </c>
      <c r="AV1388" s="68" t="str">
        <f t="shared" si="665"/>
        <v/>
      </c>
      <c r="AW1388" s="68">
        <f>IF(AF1388=0,0,VLOOKUP($H1388,Leistungszahlen!$A$11:$H$158,4,FALSE))</f>
        <v>0</v>
      </c>
      <c r="AX1388" s="68">
        <f>IF(AF1388=0,0,VLOOKUP($H1388,Leistungszahlen!$A$11:$H$158,5,FALSE))</f>
        <v>0</v>
      </c>
      <c r="AY1388" s="68">
        <f>IF(AG1388=0,0,VLOOKUP($H1388,Leistungszahlen!$A$11:$H$158,6,FALSE))</f>
        <v>0</v>
      </c>
      <c r="AZ1388" s="68">
        <f t="shared" si="666"/>
        <v>0</v>
      </c>
      <c r="BA1388" s="68">
        <f t="shared" si="667"/>
        <v>0</v>
      </c>
      <c r="BC1388" s="68">
        <f t="shared" si="683"/>
        <v>0</v>
      </c>
      <c r="BD1388" s="285"/>
    </row>
    <row r="1389" spans="1:56" s="68" customFormat="1">
      <c r="A1389" s="200"/>
      <c r="B1389" s="200"/>
      <c r="C1389" s="200" t="s">
        <v>420</v>
      </c>
      <c r="D1389" s="200" t="s">
        <v>199</v>
      </c>
      <c r="E1389" s="200" t="s">
        <v>353</v>
      </c>
      <c r="F1389" s="200" t="s">
        <v>1518</v>
      </c>
      <c r="G1389" s="200" t="s">
        <v>163</v>
      </c>
      <c r="H1389" s="201" t="s">
        <v>288</v>
      </c>
      <c r="I1389" s="202">
        <v>27.6</v>
      </c>
      <c r="J1389" s="200" t="s">
        <v>560</v>
      </c>
      <c r="K1389" s="176">
        <v>5</v>
      </c>
      <c r="L1389" s="176">
        <v>1</v>
      </c>
      <c r="M1389" s="176"/>
      <c r="N1389" s="286">
        <v>3</v>
      </c>
      <c r="O1389" s="286">
        <v>3</v>
      </c>
      <c r="P1389" s="176"/>
      <c r="Q1389" s="203">
        <f t="shared" si="659"/>
        <v>3</v>
      </c>
      <c r="R1389" s="203">
        <f t="shared" si="660"/>
        <v>3</v>
      </c>
      <c r="S1389" s="203">
        <f t="shared" si="661"/>
        <v>0</v>
      </c>
      <c r="T1389" s="203">
        <f t="shared" si="662"/>
        <v>0</v>
      </c>
      <c r="U1389" s="203">
        <f t="shared" si="663"/>
        <v>0</v>
      </c>
      <c r="V1389" s="175">
        <f>IF(Q1389&gt;0,VLOOKUP(Q1389,Jahresfaktoren!$A$11:$B$24,2,),0)</f>
        <v>152</v>
      </c>
      <c r="W1389" s="175">
        <f>IF(R1389&gt;0,VLOOKUP(R1389,Jahresfaktoren!$D$11:$E$24,2,),0)</f>
        <v>150</v>
      </c>
      <c r="X1389" s="175">
        <f>IF(S1389&gt;0,VLOOKUP(S1389,Jahresfaktoren!$A$28:$B$29,2,),0)</f>
        <v>0</v>
      </c>
      <c r="Y1389" s="175">
        <f>IF(T1389&gt;0,VLOOKUP(T1389,Jahresfaktoren!$A$28:$B$29,2,),0)</f>
        <v>0</v>
      </c>
      <c r="Z1389" s="175">
        <f>IF(U1389&gt;0,VLOOKUP(U1389,Jahresfaktoren!$A$32:$B$33,2,),)</f>
        <v>0</v>
      </c>
      <c r="AA1389" s="177">
        <f t="shared" si="673"/>
        <v>4195.2</v>
      </c>
      <c r="AB1389" s="177">
        <f t="shared" si="674"/>
        <v>4140</v>
      </c>
      <c r="AC1389" s="177" t="str">
        <f t="shared" si="675"/>
        <v/>
      </c>
      <c r="AD1389" s="177" t="str">
        <f t="shared" si="676"/>
        <v/>
      </c>
      <c r="AE1389" s="177" t="str">
        <f t="shared" si="677"/>
        <v/>
      </c>
      <c r="AF1389" s="178">
        <f>IF(Q1389&gt;0,VLOOKUP(H1389,Leistungszahlen!$A$11:$C$158,3,),0)</f>
        <v>0</v>
      </c>
      <c r="AG1389" s="178">
        <f>IF(R1389&gt;0,VLOOKUP(H1389,Leistungszahlen!$A$11:$F$158,6,),IF(T1389&gt;0,VLOOKUP(H1389,Leistungszahlen!$A$11:$F$158,6,),0))</f>
        <v>0</v>
      </c>
      <c r="AH1389" s="179" t="e">
        <f t="shared" si="668"/>
        <v>#DIV/0!</v>
      </c>
      <c r="AI1389" s="179" t="e">
        <f t="shared" si="669"/>
        <v>#DIV/0!</v>
      </c>
      <c r="AJ1389" s="179">
        <f t="shared" si="670"/>
        <v>0</v>
      </c>
      <c r="AK1389" s="179">
        <f t="shared" si="671"/>
        <v>0</v>
      </c>
      <c r="AL1389" s="179">
        <f t="shared" si="672"/>
        <v>0</v>
      </c>
      <c r="AM1389" s="180">
        <f>IF(L1389=1,Stundensätze!$D$13,IF(L1389=2,Stundensätze!$D$17,IF(L1389=4,Stundensätze!$D$21,"")))</f>
        <v>0</v>
      </c>
      <c r="AN1389" s="180">
        <f>IF(L1389=1,Stundensätze!$D$15,IF(L1389=2,Stundensätze!$D$19,IF(L1389=4,Stundensätze!$D$23,"")))</f>
        <v>0</v>
      </c>
      <c r="AO1389" s="180" t="e">
        <f t="shared" si="678"/>
        <v>#DIV/0!</v>
      </c>
      <c r="AP1389" s="180">
        <f t="shared" si="679"/>
        <v>0</v>
      </c>
      <c r="AQ1389" s="192" t="e">
        <f t="shared" si="680"/>
        <v>#DIV/0!</v>
      </c>
      <c r="AR1389" s="192" t="e">
        <f t="shared" si="681"/>
        <v>#DIV/0!</v>
      </c>
      <c r="AS1389" s="193" t="e">
        <f t="shared" si="682"/>
        <v>#DIV/0!</v>
      </c>
      <c r="AT1389" s="258" t="str">
        <f>IF(K1389=0,0,VLOOKUP(K1389,Kostenstellen!A:B,2,FALSE))</f>
        <v xml:space="preserve">Salinenklinik </v>
      </c>
      <c r="AU1389" s="68" t="str">
        <f t="shared" si="664"/>
        <v>A2</v>
      </c>
      <c r="AV1389" s="68" t="str">
        <f t="shared" si="665"/>
        <v>A2</v>
      </c>
      <c r="AW1389" s="68">
        <f>IF(AF1389=0,0,VLOOKUP($H1389,Leistungszahlen!$A$11:$H$158,4,FALSE))</f>
        <v>0</v>
      </c>
      <c r="AX1389" s="68">
        <f>IF(AF1389=0,0,VLOOKUP($H1389,Leistungszahlen!$A$11:$H$158,5,FALSE))</f>
        <v>0</v>
      </c>
      <c r="AY1389" s="68">
        <f>IF(AG1389=0,0,VLOOKUP($H1389,Leistungszahlen!$A$11:$H$158,6,FALSE))</f>
        <v>0</v>
      </c>
      <c r="AZ1389" s="68">
        <f t="shared" si="666"/>
        <v>0</v>
      </c>
      <c r="BA1389" s="68">
        <f t="shared" si="667"/>
        <v>0</v>
      </c>
      <c r="BC1389" s="68">
        <f t="shared" si="683"/>
        <v>0</v>
      </c>
      <c r="BD1389" s="285"/>
    </row>
    <row r="1390" spans="1:56" s="68" customFormat="1">
      <c r="A1390" s="200"/>
      <c r="B1390" s="200"/>
      <c r="C1390" s="200" t="s">
        <v>420</v>
      </c>
      <c r="D1390" s="200" t="s">
        <v>199</v>
      </c>
      <c r="E1390" s="200" t="s">
        <v>353</v>
      </c>
      <c r="F1390" s="200" t="s">
        <v>1518</v>
      </c>
      <c r="G1390" s="200" t="s">
        <v>251</v>
      </c>
      <c r="H1390" s="201" t="s">
        <v>200</v>
      </c>
      <c r="I1390" s="202">
        <v>5</v>
      </c>
      <c r="J1390" s="200" t="s">
        <v>778</v>
      </c>
      <c r="K1390" s="176">
        <v>5</v>
      </c>
      <c r="L1390" s="176">
        <v>1</v>
      </c>
      <c r="M1390" s="176"/>
      <c r="N1390" s="286">
        <v>6</v>
      </c>
      <c r="O1390" s="286"/>
      <c r="P1390" s="176"/>
      <c r="Q1390" s="203">
        <f t="shared" si="659"/>
        <v>6</v>
      </c>
      <c r="R1390" s="203">
        <f t="shared" si="660"/>
        <v>0</v>
      </c>
      <c r="S1390" s="203">
        <f t="shared" si="661"/>
        <v>0</v>
      </c>
      <c r="T1390" s="203">
        <f t="shared" si="662"/>
        <v>0</v>
      </c>
      <c r="U1390" s="203">
        <f t="shared" si="663"/>
        <v>0</v>
      </c>
      <c r="V1390" s="175">
        <f>IF(Q1390&gt;0,VLOOKUP(Q1390,Jahresfaktoren!$A$11:$B$24,2,),0)</f>
        <v>302</v>
      </c>
      <c r="W1390" s="175">
        <f>IF(R1390&gt;0,VLOOKUP(R1390,Jahresfaktoren!$D$11:$E$24,2,),0)</f>
        <v>0</v>
      </c>
      <c r="X1390" s="175">
        <f>IF(S1390&gt;0,VLOOKUP(S1390,Jahresfaktoren!$A$28:$B$29,2,),0)</f>
        <v>0</v>
      </c>
      <c r="Y1390" s="175">
        <f>IF(T1390&gt;0,VLOOKUP(T1390,Jahresfaktoren!$A$28:$B$29,2,),0)</f>
        <v>0</v>
      </c>
      <c r="Z1390" s="175">
        <f>IF(U1390&gt;0,VLOOKUP(U1390,Jahresfaktoren!$A$32:$B$33,2,),)</f>
        <v>0</v>
      </c>
      <c r="AA1390" s="177">
        <f t="shared" si="673"/>
        <v>1510</v>
      </c>
      <c r="AB1390" s="177" t="str">
        <f t="shared" si="674"/>
        <v/>
      </c>
      <c r="AC1390" s="177" t="str">
        <f t="shared" si="675"/>
        <v/>
      </c>
      <c r="AD1390" s="177" t="str">
        <f t="shared" si="676"/>
        <v/>
      </c>
      <c r="AE1390" s="177" t="str">
        <f t="shared" si="677"/>
        <v/>
      </c>
      <c r="AF1390" s="178">
        <f>IF(Q1390&gt;0,VLOOKUP(H1390,Leistungszahlen!$A$11:$C$158,3,),0)</f>
        <v>0</v>
      </c>
      <c r="AG1390" s="178">
        <f>IF(R1390&gt;0,VLOOKUP(H1390,Leistungszahlen!$A$11:$F$158,6,),IF(T1390&gt;0,VLOOKUP(H1390,Leistungszahlen!$A$11:$F$158,6,),0))</f>
        <v>0</v>
      </c>
      <c r="AH1390" s="179" t="e">
        <f t="shared" si="668"/>
        <v>#DIV/0!</v>
      </c>
      <c r="AI1390" s="179">
        <f t="shared" si="669"/>
        <v>0</v>
      </c>
      <c r="AJ1390" s="179">
        <f t="shared" si="670"/>
        <v>0</v>
      </c>
      <c r="AK1390" s="179">
        <f t="shared" si="671"/>
        <v>0</v>
      </c>
      <c r="AL1390" s="179">
        <f t="shared" si="672"/>
        <v>0</v>
      </c>
      <c r="AM1390" s="180">
        <f>IF(L1390=1,Stundensätze!$D$13,IF(L1390=2,Stundensätze!$D$17,IF(L1390=4,Stundensätze!$D$21,"")))</f>
        <v>0</v>
      </c>
      <c r="AN1390" s="180">
        <f>IF(L1390=1,Stundensätze!$D$15,IF(L1390=2,Stundensätze!$D$19,IF(L1390=4,Stundensätze!$D$23,"")))</f>
        <v>0</v>
      </c>
      <c r="AO1390" s="180" t="e">
        <f t="shared" si="678"/>
        <v>#DIV/0!</v>
      </c>
      <c r="AP1390" s="180">
        <f t="shared" si="679"/>
        <v>0</v>
      </c>
      <c r="AQ1390" s="192" t="e">
        <f t="shared" si="680"/>
        <v>#DIV/0!</v>
      </c>
      <c r="AR1390" s="192" t="e">
        <f t="shared" si="681"/>
        <v>#DIV/0!</v>
      </c>
      <c r="AS1390" s="193" t="e">
        <f t="shared" si="682"/>
        <v>#DIV/0!</v>
      </c>
      <c r="AT1390" s="258" t="str">
        <f>IF(K1390=0,0,VLOOKUP(K1390,Kostenstellen!A:B,2,FALSE))</f>
        <v xml:space="preserve">Salinenklinik </v>
      </c>
      <c r="AU1390" s="68" t="str">
        <f t="shared" si="664"/>
        <v>B</v>
      </c>
      <c r="AV1390" s="68" t="str">
        <f t="shared" si="665"/>
        <v/>
      </c>
      <c r="AW1390" s="68">
        <f>IF(AF1390=0,0,VLOOKUP($H1390,Leistungszahlen!$A$11:$H$158,4,FALSE))</f>
        <v>0</v>
      </c>
      <c r="AX1390" s="68">
        <f>IF(AF1390=0,0,VLOOKUP($H1390,Leistungszahlen!$A$11:$H$158,5,FALSE))</f>
        <v>0</v>
      </c>
      <c r="AY1390" s="68">
        <f>IF(AG1390=0,0,VLOOKUP($H1390,Leistungszahlen!$A$11:$H$158,6,FALSE))</f>
        <v>0</v>
      </c>
      <c r="AZ1390" s="68">
        <f t="shared" si="666"/>
        <v>0</v>
      </c>
      <c r="BA1390" s="68">
        <f t="shared" si="667"/>
        <v>0</v>
      </c>
      <c r="BC1390" s="68">
        <f t="shared" si="683"/>
        <v>0</v>
      </c>
      <c r="BD1390" s="285"/>
    </row>
    <row r="1391" spans="1:56" s="68" customFormat="1">
      <c r="A1391" s="200"/>
      <c r="B1391" s="200"/>
      <c r="C1391" s="200" t="s">
        <v>420</v>
      </c>
      <c r="D1391" s="200" t="s">
        <v>199</v>
      </c>
      <c r="E1391" s="200" t="s">
        <v>353</v>
      </c>
      <c r="F1391" s="200"/>
      <c r="G1391" s="200" t="s">
        <v>113</v>
      </c>
      <c r="H1391" s="201" t="s">
        <v>205</v>
      </c>
      <c r="I1391" s="202">
        <v>84.76</v>
      </c>
      <c r="J1391" s="200" t="s">
        <v>560</v>
      </c>
      <c r="K1391" s="176">
        <v>5</v>
      </c>
      <c r="L1391" s="176">
        <v>1</v>
      </c>
      <c r="M1391" s="176">
        <v>0</v>
      </c>
      <c r="N1391" s="286">
        <v>3</v>
      </c>
      <c r="O1391" s="286">
        <v>3</v>
      </c>
      <c r="P1391" s="176"/>
      <c r="Q1391" s="203">
        <f t="shared" si="659"/>
        <v>3</v>
      </c>
      <c r="R1391" s="203">
        <f t="shared" si="660"/>
        <v>3</v>
      </c>
      <c r="S1391" s="203">
        <f t="shared" si="661"/>
        <v>0</v>
      </c>
      <c r="T1391" s="203">
        <f t="shared" si="662"/>
        <v>0</v>
      </c>
      <c r="U1391" s="203">
        <f t="shared" si="663"/>
        <v>0</v>
      </c>
      <c r="V1391" s="175">
        <f>IF(Q1391&gt;0,VLOOKUP(Q1391,Jahresfaktoren!$A$11:$B$24,2,),0)</f>
        <v>152</v>
      </c>
      <c r="W1391" s="175">
        <f>IF(R1391&gt;0,VLOOKUP(R1391,Jahresfaktoren!$D$11:$E$24,2,),0)</f>
        <v>150</v>
      </c>
      <c r="X1391" s="175">
        <f>IF(S1391&gt;0,VLOOKUP(S1391,Jahresfaktoren!$A$28:$B$29,2,),0)</f>
        <v>0</v>
      </c>
      <c r="Y1391" s="175">
        <f>IF(T1391&gt;0,VLOOKUP(T1391,Jahresfaktoren!$A$28:$B$29,2,),0)</f>
        <v>0</v>
      </c>
      <c r="Z1391" s="175">
        <f>IF(U1391&gt;0,VLOOKUP(U1391,Jahresfaktoren!$A$32:$B$33,2,),)</f>
        <v>0</v>
      </c>
      <c r="AA1391" s="177">
        <f t="shared" si="673"/>
        <v>12883.52</v>
      </c>
      <c r="AB1391" s="177">
        <f t="shared" si="674"/>
        <v>12714</v>
      </c>
      <c r="AC1391" s="177" t="str">
        <f t="shared" si="675"/>
        <v/>
      </c>
      <c r="AD1391" s="177" t="str">
        <f t="shared" si="676"/>
        <v/>
      </c>
      <c r="AE1391" s="177" t="str">
        <f t="shared" si="677"/>
        <v/>
      </c>
      <c r="AF1391" s="178">
        <f>IF(Q1391&gt;0,VLOOKUP(H1391,Leistungszahlen!$A$11:$C$158,3,),0)</f>
        <v>0</v>
      </c>
      <c r="AG1391" s="178">
        <f>IF(R1391&gt;0,VLOOKUP(H1391,Leistungszahlen!$A$11:$F$158,6,),IF(T1391&gt;0,VLOOKUP(H1391,Leistungszahlen!$A$11:$F$158,6,),0))</f>
        <v>0</v>
      </c>
      <c r="AH1391" s="179" t="e">
        <f t="shared" si="668"/>
        <v>#DIV/0!</v>
      </c>
      <c r="AI1391" s="179" t="e">
        <f t="shared" si="669"/>
        <v>#DIV/0!</v>
      </c>
      <c r="AJ1391" s="179">
        <f t="shared" si="670"/>
        <v>0</v>
      </c>
      <c r="AK1391" s="179">
        <f t="shared" si="671"/>
        <v>0</v>
      </c>
      <c r="AL1391" s="179">
        <f t="shared" si="672"/>
        <v>0</v>
      </c>
      <c r="AM1391" s="180">
        <f>IF(L1391=1,Stundensätze!$D$13,IF(L1391=2,Stundensätze!$D$17,IF(L1391=4,Stundensätze!$D$21,"")))</f>
        <v>0</v>
      </c>
      <c r="AN1391" s="180">
        <f>IF(L1391=1,Stundensätze!$D$15,IF(L1391=2,Stundensätze!$D$19,IF(L1391=4,Stundensätze!$D$23,"")))</f>
        <v>0</v>
      </c>
      <c r="AO1391" s="180" t="e">
        <f t="shared" si="678"/>
        <v>#DIV/0!</v>
      </c>
      <c r="AP1391" s="180">
        <f t="shared" si="679"/>
        <v>0</v>
      </c>
      <c r="AQ1391" s="192" t="e">
        <f t="shared" si="680"/>
        <v>#DIV/0!</v>
      </c>
      <c r="AR1391" s="192" t="e">
        <f t="shared" si="681"/>
        <v>#DIV/0!</v>
      </c>
      <c r="AS1391" s="193" t="e">
        <f t="shared" si="682"/>
        <v>#DIV/0!</v>
      </c>
      <c r="AT1391" s="258" t="str">
        <f>IF(K1391=0,0,VLOOKUP(K1391,Kostenstellen!A:B,2,FALSE))</f>
        <v xml:space="preserve">Salinenklinik </v>
      </c>
      <c r="AU1391" s="68" t="str">
        <f t="shared" si="664"/>
        <v>G</v>
      </c>
      <c r="AV1391" s="68" t="str">
        <f t="shared" si="665"/>
        <v>G</v>
      </c>
      <c r="AW1391" s="68">
        <f>IF(AF1391=0,0,VLOOKUP($H1391,Leistungszahlen!$A$11:$H$158,4,FALSE))</f>
        <v>0</v>
      </c>
      <c r="AX1391" s="68">
        <f>IF(AF1391=0,0,VLOOKUP($H1391,Leistungszahlen!$A$11:$H$158,5,FALSE))</f>
        <v>0</v>
      </c>
      <c r="AY1391" s="68">
        <f>IF(AG1391=0,0,VLOOKUP($H1391,Leistungszahlen!$A$11:$H$158,6,FALSE))</f>
        <v>0</v>
      </c>
      <c r="AZ1391" s="68">
        <f t="shared" si="666"/>
        <v>0</v>
      </c>
      <c r="BA1391" s="68">
        <f t="shared" si="667"/>
        <v>0</v>
      </c>
      <c r="BC1391" s="68">
        <f t="shared" si="683"/>
        <v>0</v>
      </c>
      <c r="BD1391" s="285"/>
    </row>
    <row r="1392" spans="1:56" s="68" customFormat="1">
      <c r="A1392" s="200"/>
      <c r="B1392" s="200"/>
      <c r="C1392" s="200" t="s">
        <v>420</v>
      </c>
      <c r="D1392" s="200" t="s">
        <v>199</v>
      </c>
      <c r="E1392" s="200" t="s">
        <v>353</v>
      </c>
      <c r="F1392" s="200"/>
      <c r="G1392" s="200" t="s">
        <v>456</v>
      </c>
      <c r="H1392" s="201" t="s">
        <v>205</v>
      </c>
      <c r="I1392" s="202">
        <v>2.57</v>
      </c>
      <c r="J1392" s="200" t="s">
        <v>560</v>
      </c>
      <c r="K1392" s="176">
        <v>5</v>
      </c>
      <c r="L1392" s="176">
        <v>1</v>
      </c>
      <c r="M1392" s="176">
        <v>0</v>
      </c>
      <c r="N1392" s="286">
        <v>3</v>
      </c>
      <c r="O1392" s="286">
        <v>3</v>
      </c>
      <c r="P1392" s="176"/>
      <c r="Q1392" s="203">
        <f t="shared" si="659"/>
        <v>3</v>
      </c>
      <c r="R1392" s="203">
        <f t="shared" si="660"/>
        <v>3</v>
      </c>
      <c r="S1392" s="203">
        <f t="shared" si="661"/>
        <v>0</v>
      </c>
      <c r="T1392" s="203">
        <f t="shared" si="662"/>
        <v>0</v>
      </c>
      <c r="U1392" s="203">
        <f t="shared" si="663"/>
        <v>0</v>
      </c>
      <c r="V1392" s="175">
        <f>IF(Q1392&gt;0,VLOOKUP(Q1392,Jahresfaktoren!$A$11:$B$24,2,),0)</f>
        <v>152</v>
      </c>
      <c r="W1392" s="175">
        <f>IF(R1392&gt;0,VLOOKUP(R1392,Jahresfaktoren!$D$11:$E$24,2,),0)</f>
        <v>150</v>
      </c>
      <c r="X1392" s="175">
        <f>IF(S1392&gt;0,VLOOKUP(S1392,Jahresfaktoren!$A$28:$B$29,2,),0)</f>
        <v>0</v>
      </c>
      <c r="Y1392" s="175">
        <f>IF(T1392&gt;0,VLOOKUP(T1392,Jahresfaktoren!$A$28:$B$29,2,),0)</f>
        <v>0</v>
      </c>
      <c r="Z1392" s="175">
        <f>IF(U1392&gt;0,VLOOKUP(U1392,Jahresfaktoren!$A$32:$B$33,2,),)</f>
        <v>0</v>
      </c>
      <c r="AA1392" s="177">
        <f t="shared" si="673"/>
        <v>390.64</v>
      </c>
      <c r="AB1392" s="177">
        <f t="shared" si="674"/>
        <v>385.5</v>
      </c>
      <c r="AC1392" s="177" t="str">
        <f t="shared" si="675"/>
        <v/>
      </c>
      <c r="AD1392" s="177" t="str">
        <f t="shared" si="676"/>
        <v/>
      </c>
      <c r="AE1392" s="177" t="str">
        <f t="shared" si="677"/>
        <v/>
      </c>
      <c r="AF1392" s="178">
        <f>IF(Q1392&gt;0,VLOOKUP(H1392,Leistungszahlen!$A$11:$C$158,3,),0)</f>
        <v>0</v>
      </c>
      <c r="AG1392" s="178">
        <f>IF(R1392&gt;0,VLOOKUP(H1392,Leistungszahlen!$A$11:$F$158,6,),IF(T1392&gt;0,VLOOKUP(H1392,Leistungszahlen!$A$11:$F$158,6,),0))</f>
        <v>0</v>
      </c>
      <c r="AH1392" s="179" t="e">
        <f t="shared" si="668"/>
        <v>#DIV/0!</v>
      </c>
      <c r="AI1392" s="179" t="e">
        <f t="shared" si="669"/>
        <v>#DIV/0!</v>
      </c>
      <c r="AJ1392" s="179">
        <f t="shared" si="670"/>
        <v>0</v>
      </c>
      <c r="AK1392" s="179">
        <f t="shared" si="671"/>
        <v>0</v>
      </c>
      <c r="AL1392" s="179">
        <f t="shared" si="672"/>
        <v>0</v>
      </c>
      <c r="AM1392" s="180">
        <f>IF(L1392=1,Stundensätze!$D$13,IF(L1392=2,Stundensätze!$D$17,IF(L1392=4,Stundensätze!$D$21,"")))</f>
        <v>0</v>
      </c>
      <c r="AN1392" s="180">
        <f>IF(L1392=1,Stundensätze!$D$15,IF(L1392=2,Stundensätze!$D$19,IF(L1392=4,Stundensätze!$D$23,"")))</f>
        <v>0</v>
      </c>
      <c r="AO1392" s="180" t="e">
        <f t="shared" si="678"/>
        <v>#DIV/0!</v>
      </c>
      <c r="AP1392" s="180">
        <f t="shared" si="679"/>
        <v>0</v>
      </c>
      <c r="AQ1392" s="192" t="e">
        <f t="shared" si="680"/>
        <v>#DIV/0!</v>
      </c>
      <c r="AR1392" s="192" t="e">
        <f t="shared" si="681"/>
        <v>#DIV/0!</v>
      </c>
      <c r="AS1392" s="193" t="e">
        <f t="shared" si="682"/>
        <v>#DIV/0!</v>
      </c>
      <c r="AT1392" s="258" t="str">
        <f>IF(K1392=0,0,VLOOKUP(K1392,Kostenstellen!A:B,2,FALSE))</f>
        <v xml:space="preserve">Salinenklinik </v>
      </c>
      <c r="AU1392" s="68" t="str">
        <f t="shared" si="664"/>
        <v>G</v>
      </c>
      <c r="AV1392" s="68" t="str">
        <f t="shared" si="665"/>
        <v>G</v>
      </c>
      <c r="AW1392" s="68">
        <f>IF(AF1392=0,0,VLOOKUP($H1392,Leistungszahlen!$A$11:$H$158,4,FALSE))</f>
        <v>0</v>
      </c>
      <c r="AX1392" s="68">
        <f>IF(AF1392=0,0,VLOOKUP($H1392,Leistungszahlen!$A$11:$H$158,5,FALSE))</f>
        <v>0</v>
      </c>
      <c r="AY1392" s="68">
        <f>IF(AG1392=0,0,VLOOKUP($H1392,Leistungszahlen!$A$11:$H$158,6,FALSE))</f>
        <v>0</v>
      </c>
      <c r="AZ1392" s="68">
        <f t="shared" si="666"/>
        <v>0</v>
      </c>
      <c r="BA1392" s="68">
        <f t="shared" si="667"/>
        <v>0</v>
      </c>
      <c r="BC1392" s="68">
        <f t="shared" si="683"/>
        <v>0</v>
      </c>
      <c r="BD1392" s="285"/>
    </row>
    <row r="1393" spans="1:56" s="68" customFormat="1">
      <c r="A1393" s="200"/>
      <c r="B1393" s="200"/>
      <c r="C1393" s="200" t="s">
        <v>420</v>
      </c>
      <c r="D1393" s="200" t="s">
        <v>199</v>
      </c>
      <c r="E1393" s="200" t="s">
        <v>353</v>
      </c>
      <c r="F1393" s="200" t="s">
        <v>1519</v>
      </c>
      <c r="G1393" s="200" t="s">
        <v>163</v>
      </c>
      <c r="H1393" s="201" t="s">
        <v>287</v>
      </c>
      <c r="I1393" s="202">
        <v>18.100000000000001</v>
      </c>
      <c r="J1393" s="200" t="s">
        <v>560</v>
      </c>
      <c r="K1393" s="176">
        <v>5</v>
      </c>
      <c r="L1393" s="176">
        <v>1</v>
      </c>
      <c r="M1393" s="176"/>
      <c r="N1393" s="286">
        <v>3</v>
      </c>
      <c r="O1393" s="286">
        <v>3</v>
      </c>
      <c r="P1393" s="176"/>
      <c r="Q1393" s="203">
        <f t="shared" si="659"/>
        <v>3</v>
      </c>
      <c r="R1393" s="203">
        <f t="shared" si="660"/>
        <v>3</v>
      </c>
      <c r="S1393" s="203">
        <f t="shared" si="661"/>
        <v>0</v>
      </c>
      <c r="T1393" s="203">
        <f t="shared" si="662"/>
        <v>0</v>
      </c>
      <c r="U1393" s="203">
        <f t="shared" si="663"/>
        <v>0</v>
      </c>
      <c r="V1393" s="175">
        <f>IF(Q1393&gt;0,VLOOKUP(Q1393,Jahresfaktoren!$A$11:$B$24,2,),0)</f>
        <v>152</v>
      </c>
      <c r="W1393" s="175">
        <f>IF(R1393&gt;0,VLOOKUP(R1393,Jahresfaktoren!$D$11:$E$24,2,),0)</f>
        <v>150</v>
      </c>
      <c r="X1393" s="175">
        <f>IF(S1393&gt;0,VLOOKUP(S1393,Jahresfaktoren!$A$28:$B$29,2,),0)</f>
        <v>0</v>
      </c>
      <c r="Y1393" s="175">
        <f>IF(T1393&gt;0,VLOOKUP(T1393,Jahresfaktoren!$A$28:$B$29,2,),0)</f>
        <v>0</v>
      </c>
      <c r="Z1393" s="175">
        <f>IF(U1393&gt;0,VLOOKUP(U1393,Jahresfaktoren!$A$32:$B$33,2,),)</f>
        <v>0</v>
      </c>
      <c r="AA1393" s="177">
        <f t="shared" si="673"/>
        <v>2751.2000000000003</v>
      </c>
      <c r="AB1393" s="177">
        <f t="shared" si="674"/>
        <v>2715</v>
      </c>
      <c r="AC1393" s="177" t="str">
        <f t="shared" si="675"/>
        <v/>
      </c>
      <c r="AD1393" s="177" t="str">
        <f t="shared" si="676"/>
        <v/>
      </c>
      <c r="AE1393" s="177" t="str">
        <f t="shared" si="677"/>
        <v/>
      </c>
      <c r="AF1393" s="178">
        <f>IF(Q1393&gt;0,VLOOKUP(H1393,Leistungszahlen!$A$11:$C$158,3,),0)</f>
        <v>0</v>
      </c>
      <c r="AG1393" s="178">
        <f>IF(R1393&gt;0,VLOOKUP(H1393,Leistungszahlen!$A$11:$F$158,6,),IF(T1393&gt;0,VLOOKUP(H1393,Leistungszahlen!$A$11:$F$158,6,),0))</f>
        <v>0</v>
      </c>
      <c r="AH1393" s="179" t="e">
        <f t="shared" si="668"/>
        <v>#DIV/0!</v>
      </c>
      <c r="AI1393" s="179" t="e">
        <f t="shared" si="669"/>
        <v>#DIV/0!</v>
      </c>
      <c r="AJ1393" s="179">
        <f t="shared" si="670"/>
        <v>0</v>
      </c>
      <c r="AK1393" s="179">
        <f t="shared" si="671"/>
        <v>0</v>
      </c>
      <c r="AL1393" s="179">
        <f t="shared" si="672"/>
        <v>0</v>
      </c>
      <c r="AM1393" s="180">
        <f>IF(L1393=1,Stundensätze!$D$13,IF(L1393=2,Stundensätze!$D$17,IF(L1393=4,Stundensätze!$D$21,"")))</f>
        <v>0</v>
      </c>
      <c r="AN1393" s="180">
        <f>IF(L1393=1,Stundensätze!$D$15,IF(L1393=2,Stundensätze!$D$19,IF(L1393=4,Stundensätze!$D$23,"")))</f>
        <v>0</v>
      </c>
      <c r="AO1393" s="180" t="e">
        <f t="shared" si="678"/>
        <v>#DIV/0!</v>
      </c>
      <c r="AP1393" s="180">
        <f t="shared" si="679"/>
        <v>0</v>
      </c>
      <c r="AQ1393" s="192" t="e">
        <f t="shared" si="680"/>
        <v>#DIV/0!</v>
      </c>
      <c r="AR1393" s="192" t="e">
        <f t="shared" si="681"/>
        <v>#DIV/0!</v>
      </c>
      <c r="AS1393" s="193" t="e">
        <f t="shared" si="682"/>
        <v>#DIV/0!</v>
      </c>
      <c r="AT1393" s="258" t="str">
        <f>IF(K1393=0,0,VLOOKUP(K1393,Kostenstellen!A:B,2,FALSE))</f>
        <v xml:space="preserve">Salinenklinik </v>
      </c>
      <c r="AU1393" s="68" t="str">
        <f t="shared" si="664"/>
        <v>A1</v>
      </c>
      <c r="AV1393" s="68" t="str">
        <f t="shared" si="665"/>
        <v>A1</v>
      </c>
      <c r="AW1393" s="68">
        <f>IF(AF1393=0,0,VLOOKUP($H1393,Leistungszahlen!$A$11:$H$158,4,FALSE))</f>
        <v>0</v>
      </c>
      <c r="AX1393" s="68">
        <f>IF(AF1393=0,0,VLOOKUP($H1393,Leistungszahlen!$A$11:$H$158,5,FALSE))</f>
        <v>0</v>
      </c>
      <c r="AY1393" s="68">
        <f>IF(AG1393=0,0,VLOOKUP($H1393,Leistungszahlen!$A$11:$H$158,6,FALSE))</f>
        <v>0</v>
      </c>
      <c r="AZ1393" s="68">
        <f t="shared" si="666"/>
        <v>0</v>
      </c>
      <c r="BA1393" s="68">
        <f t="shared" si="667"/>
        <v>0</v>
      </c>
      <c r="BC1393" s="68">
        <f t="shared" si="683"/>
        <v>0</v>
      </c>
      <c r="BD1393" s="285"/>
    </row>
    <row r="1394" spans="1:56" s="68" customFormat="1">
      <c r="A1394" s="200"/>
      <c r="B1394" s="200"/>
      <c r="C1394" s="200" t="s">
        <v>420</v>
      </c>
      <c r="D1394" s="200" t="s">
        <v>199</v>
      </c>
      <c r="E1394" s="200" t="s">
        <v>353</v>
      </c>
      <c r="F1394" s="200" t="s">
        <v>1519</v>
      </c>
      <c r="G1394" s="200" t="s">
        <v>251</v>
      </c>
      <c r="H1394" s="201" t="s">
        <v>200</v>
      </c>
      <c r="I1394" s="202">
        <v>4.1500000000000004</v>
      </c>
      <c r="J1394" s="200" t="s">
        <v>778</v>
      </c>
      <c r="K1394" s="176">
        <v>5</v>
      </c>
      <c r="L1394" s="176">
        <v>1</v>
      </c>
      <c r="M1394" s="176"/>
      <c r="N1394" s="286">
        <v>6</v>
      </c>
      <c r="O1394" s="286"/>
      <c r="P1394" s="176"/>
      <c r="Q1394" s="203">
        <f t="shared" si="659"/>
        <v>6</v>
      </c>
      <c r="R1394" s="203">
        <f t="shared" si="660"/>
        <v>0</v>
      </c>
      <c r="S1394" s="203">
        <f t="shared" si="661"/>
        <v>0</v>
      </c>
      <c r="T1394" s="203">
        <f t="shared" si="662"/>
        <v>0</v>
      </c>
      <c r="U1394" s="203">
        <f t="shared" si="663"/>
        <v>0</v>
      </c>
      <c r="V1394" s="175">
        <f>IF(Q1394&gt;0,VLOOKUP(Q1394,Jahresfaktoren!$A$11:$B$24,2,),0)</f>
        <v>302</v>
      </c>
      <c r="W1394" s="175">
        <f>IF(R1394&gt;0,VLOOKUP(R1394,Jahresfaktoren!$D$11:$E$24,2,),0)</f>
        <v>0</v>
      </c>
      <c r="X1394" s="175">
        <f>IF(S1394&gt;0,VLOOKUP(S1394,Jahresfaktoren!$A$28:$B$29,2,),0)</f>
        <v>0</v>
      </c>
      <c r="Y1394" s="175">
        <f>IF(T1394&gt;0,VLOOKUP(T1394,Jahresfaktoren!$A$28:$B$29,2,),0)</f>
        <v>0</v>
      </c>
      <c r="Z1394" s="175">
        <f>IF(U1394&gt;0,VLOOKUP(U1394,Jahresfaktoren!$A$32:$B$33,2,),)</f>
        <v>0</v>
      </c>
      <c r="AA1394" s="177">
        <f t="shared" si="673"/>
        <v>1253.3000000000002</v>
      </c>
      <c r="AB1394" s="177" t="str">
        <f t="shared" si="674"/>
        <v/>
      </c>
      <c r="AC1394" s="177" t="str">
        <f t="shared" si="675"/>
        <v/>
      </c>
      <c r="AD1394" s="177" t="str">
        <f t="shared" si="676"/>
        <v/>
      </c>
      <c r="AE1394" s="177" t="str">
        <f t="shared" si="677"/>
        <v/>
      </c>
      <c r="AF1394" s="178">
        <f>IF(Q1394&gt;0,VLOOKUP(H1394,Leistungszahlen!$A$11:$C$158,3,),0)</f>
        <v>0</v>
      </c>
      <c r="AG1394" s="178">
        <f>IF(R1394&gt;0,VLOOKUP(H1394,Leistungszahlen!$A$11:$F$158,6,),IF(T1394&gt;0,VLOOKUP(H1394,Leistungszahlen!$A$11:$F$158,6,),0))</f>
        <v>0</v>
      </c>
      <c r="AH1394" s="179" t="e">
        <f t="shared" si="668"/>
        <v>#DIV/0!</v>
      </c>
      <c r="AI1394" s="179">
        <f t="shared" si="669"/>
        <v>0</v>
      </c>
      <c r="AJ1394" s="179">
        <f t="shared" si="670"/>
        <v>0</v>
      </c>
      <c r="AK1394" s="179">
        <f t="shared" si="671"/>
        <v>0</v>
      </c>
      <c r="AL1394" s="179">
        <f t="shared" si="672"/>
        <v>0</v>
      </c>
      <c r="AM1394" s="180">
        <f>IF(L1394=1,Stundensätze!$D$13,IF(L1394=2,Stundensätze!$D$17,IF(L1394=4,Stundensätze!$D$21,"")))</f>
        <v>0</v>
      </c>
      <c r="AN1394" s="180">
        <f>IF(L1394=1,Stundensätze!$D$15,IF(L1394=2,Stundensätze!$D$19,IF(L1394=4,Stundensätze!$D$23,"")))</f>
        <v>0</v>
      </c>
      <c r="AO1394" s="180" t="e">
        <f t="shared" si="678"/>
        <v>#DIV/0!</v>
      </c>
      <c r="AP1394" s="180">
        <f t="shared" si="679"/>
        <v>0</v>
      </c>
      <c r="AQ1394" s="192" t="e">
        <f t="shared" si="680"/>
        <v>#DIV/0!</v>
      </c>
      <c r="AR1394" s="192" t="e">
        <f t="shared" si="681"/>
        <v>#DIV/0!</v>
      </c>
      <c r="AS1394" s="193" t="e">
        <f t="shared" si="682"/>
        <v>#DIV/0!</v>
      </c>
      <c r="AT1394" s="258" t="str">
        <f>IF(K1394=0,0,VLOOKUP(K1394,Kostenstellen!A:B,2,FALSE))</f>
        <v xml:space="preserve">Salinenklinik </v>
      </c>
      <c r="AU1394" s="68" t="str">
        <f t="shared" si="664"/>
        <v>B</v>
      </c>
      <c r="AV1394" s="68" t="str">
        <f t="shared" si="665"/>
        <v/>
      </c>
      <c r="AW1394" s="68">
        <f>IF(AF1394=0,0,VLOOKUP($H1394,Leistungszahlen!$A$11:$H$158,4,FALSE))</f>
        <v>0</v>
      </c>
      <c r="AX1394" s="68">
        <f>IF(AF1394=0,0,VLOOKUP($H1394,Leistungszahlen!$A$11:$H$158,5,FALSE))</f>
        <v>0</v>
      </c>
      <c r="AY1394" s="68">
        <f>IF(AG1394=0,0,VLOOKUP($H1394,Leistungszahlen!$A$11:$H$158,6,FALSE))</f>
        <v>0</v>
      </c>
      <c r="AZ1394" s="68">
        <f t="shared" si="666"/>
        <v>0</v>
      </c>
      <c r="BA1394" s="68">
        <f t="shared" si="667"/>
        <v>0</v>
      </c>
      <c r="BC1394" s="68">
        <f t="shared" si="683"/>
        <v>0</v>
      </c>
      <c r="BD1394" s="285"/>
    </row>
    <row r="1395" spans="1:56" s="68" customFormat="1">
      <c r="A1395" s="200"/>
      <c r="B1395" s="200"/>
      <c r="C1395" s="200" t="s">
        <v>420</v>
      </c>
      <c r="D1395" s="200" t="s">
        <v>200</v>
      </c>
      <c r="E1395" s="200" t="s">
        <v>349</v>
      </c>
      <c r="F1395" s="200" t="s">
        <v>468</v>
      </c>
      <c r="G1395" s="200" t="s">
        <v>469</v>
      </c>
      <c r="H1395" s="201" t="s">
        <v>218</v>
      </c>
      <c r="I1395" s="202">
        <v>18.23</v>
      </c>
      <c r="J1395" s="200" t="s">
        <v>307</v>
      </c>
      <c r="K1395" s="176">
        <v>5</v>
      </c>
      <c r="L1395" s="176">
        <v>1</v>
      </c>
      <c r="M1395" s="176">
        <v>0</v>
      </c>
      <c r="N1395" s="286">
        <v>5</v>
      </c>
      <c r="O1395" s="286"/>
      <c r="P1395" s="176"/>
      <c r="Q1395" s="203">
        <f t="shared" si="659"/>
        <v>5</v>
      </c>
      <c r="R1395" s="203">
        <f t="shared" si="660"/>
        <v>0</v>
      </c>
      <c r="S1395" s="203">
        <f t="shared" si="661"/>
        <v>0</v>
      </c>
      <c r="T1395" s="203">
        <f t="shared" si="662"/>
        <v>0</v>
      </c>
      <c r="U1395" s="203">
        <f t="shared" si="663"/>
        <v>0</v>
      </c>
      <c r="V1395" s="175">
        <f>IF(Q1395&gt;0,VLOOKUP(Q1395,Jahresfaktoren!$A$11:$B$24,2,),0)</f>
        <v>250</v>
      </c>
      <c r="W1395" s="175">
        <f>IF(R1395&gt;0,VLOOKUP(R1395,Jahresfaktoren!$D$11:$E$24,2,),0)</f>
        <v>0</v>
      </c>
      <c r="X1395" s="175">
        <f>IF(S1395&gt;0,VLOOKUP(S1395,Jahresfaktoren!$A$28:$B$29,2,),0)</f>
        <v>0</v>
      </c>
      <c r="Y1395" s="175">
        <f>IF(T1395&gt;0,VLOOKUP(T1395,Jahresfaktoren!$A$28:$B$29,2,),0)</f>
        <v>0</v>
      </c>
      <c r="Z1395" s="175">
        <f>IF(U1395&gt;0,VLOOKUP(U1395,Jahresfaktoren!$A$32:$B$33,2,),)</f>
        <v>0</v>
      </c>
      <c r="AA1395" s="177">
        <f t="shared" si="673"/>
        <v>4557.5</v>
      </c>
      <c r="AB1395" s="177" t="str">
        <f t="shared" si="674"/>
        <v/>
      </c>
      <c r="AC1395" s="177" t="str">
        <f t="shared" si="675"/>
        <v/>
      </c>
      <c r="AD1395" s="177" t="str">
        <f t="shared" si="676"/>
        <v/>
      </c>
      <c r="AE1395" s="177" t="str">
        <f t="shared" si="677"/>
        <v/>
      </c>
      <c r="AF1395" s="178">
        <f>IF(Q1395&gt;0,VLOOKUP(H1395,Leistungszahlen!$A$11:$C$158,3,),0)</f>
        <v>0</v>
      </c>
      <c r="AG1395" s="178">
        <f>IF(R1395&gt;0,VLOOKUP(H1395,Leistungszahlen!$A$11:$F$158,6,),IF(T1395&gt;0,VLOOKUP(H1395,Leistungszahlen!$A$11:$F$158,6,),0))</f>
        <v>0</v>
      </c>
      <c r="AH1395" s="179" t="e">
        <f t="shared" si="668"/>
        <v>#DIV/0!</v>
      </c>
      <c r="AI1395" s="179">
        <f t="shared" si="669"/>
        <v>0</v>
      </c>
      <c r="AJ1395" s="179">
        <f t="shared" si="670"/>
        <v>0</v>
      </c>
      <c r="AK1395" s="179">
        <f t="shared" si="671"/>
        <v>0</v>
      </c>
      <c r="AL1395" s="179">
        <f t="shared" si="672"/>
        <v>0</v>
      </c>
      <c r="AM1395" s="180">
        <f>IF(L1395=1,Stundensätze!$D$13,IF(L1395=2,Stundensätze!$D$17,IF(L1395=4,Stundensätze!$D$21,"")))</f>
        <v>0</v>
      </c>
      <c r="AN1395" s="180">
        <f>IF(L1395=1,Stundensätze!$D$15,IF(L1395=2,Stundensätze!$D$19,IF(L1395=4,Stundensätze!$D$23,"")))</f>
        <v>0</v>
      </c>
      <c r="AO1395" s="180" t="e">
        <f t="shared" si="678"/>
        <v>#DIV/0!</v>
      </c>
      <c r="AP1395" s="180">
        <f t="shared" si="679"/>
        <v>0</v>
      </c>
      <c r="AQ1395" s="192" t="e">
        <f t="shared" si="680"/>
        <v>#DIV/0!</v>
      </c>
      <c r="AR1395" s="192" t="e">
        <f t="shared" si="681"/>
        <v>#DIV/0!</v>
      </c>
      <c r="AS1395" s="193" t="e">
        <f t="shared" si="682"/>
        <v>#DIV/0!</v>
      </c>
      <c r="AT1395" s="258" t="str">
        <f>IF(K1395=0,0,VLOOKUP(K1395,Kostenstellen!A:B,2,FALSE))</f>
        <v xml:space="preserve">Salinenklinik </v>
      </c>
      <c r="AU1395" s="68" t="str">
        <f t="shared" si="664"/>
        <v>U</v>
      </c>
      <c r="AV1395" s="68" t="str">
        <f t="shared" si="665"/>
        <v/>
      </c>
      <c r="AW1395" s="68">
        <f>IF(AF1395=0,0,VLOOKUP($H1395,Leistungszahlen!$A$11:$H$158,4,FALSE))</f>
        <v>0</v>
      </c>
      <c r="AX1395" s="68">
        <f>IF(AF1395=0,0,VLOOKUP($H1395,Leistungszahlen!$A$11:$H$158,5,FALSE))</f>
        <v>0</v>
      </c>
      <c r="AY1395" s="68">
        <f>IF(AG1395=0,0,VLOOKUP($H1395,Leistungszahlen!$A$11:$H$158,6,FALSE))</f>
        <v>0</v>
      </c>
      <c r="AZ1395" s="68">
        <f t="shared" si="666"/>
        <v>0</v>
      </c>
      <c r="BA1395" s="68">
        <f t="shared" si="667"/>
        <v>0</v>
      </c>
      <c r="BC1395" s="68">
        <f t="shared" si="683"/>
        <v>0</v>
      </c>
      <c r="BD1395" s="285"/>
    </row>
    <row r="1396" spans="1:56" s="68" customFormat="1">
      <c r="A1396" s="200"/>
      <c r="B1396" s="200"/>
      <c r="C1396" s="200" t="s">
        <v>420</v>
      </c>
      <c r="D1396" s="200" t="s">
        <v>200</v>
      </c>
      <c r="E1396" s="200" t="s">
        <v>349</v>
      </c>
      <c r="F1396" s="200" t="s">
        <v>468</v>
      </c>
      <c r="G1396" s="200" t="s">
        <v>470</v>
      </c>
      <c r="H1396" s="201" t="s">
        <v>205</v>
      </c>
      <c r="I1396" s="202">
        <v>29.6</v>
      </c>
      <c r="J1396" s="200" t="s">
        <v>560</v>
      </c>
      <c r="K1396" s="176">
        <v>5</v>
      </c>
      <c r="L1396" s="176">
        <v>1</v>
      </c>
      <c r="M1396" s="176">
        <v>0</v>
      </c>
      <c r="N1396" s="286">
        <v>5</v>
      </c>
      <c r="O1396" s="286"/>
      <c r="P1396" s="176"/>
      <c r="Q1396" s="203">
        <f t="shared" si="659"/>
        <v>5</v>
      </c>
      <c r="R1396" s="203">
        <f t="shared" si="660"/>
        <v>0</v>
      </c>
      <c r="S1396" s="203">
        <f t="shared" si="661"/>
        <v>0</v>
      </c>
      <c r="T1396" s="203">
        <f t="shared" si="662"/>
        <v>0</v>
      </c>
      <c r="U1396" s="203">
        <f t="shared" si="663"/>
        <v>0</v>
      </c>
      <c r="V1396" s="175">
        <f>IF(Q1396&gt;0,VLOOKUP(Q1396,Jahresfaktoren!$A$11:$B$24,2,),0)</f>
        <v>250</v>
      </c>
      <c r="W1396" s="175">
        <f>IF(R1396&gt;0,VLOOKUP(R1396,Jahresfaktoren!$D$11:$E$24,2,),0)</f>
        <v>0</v>
      </c>
      <c r="X1396" s="175">
        <f>IF(S1396&gt;0,VLOOKUP(S1396,Jahresfaktoren!$A$28:$B$29,2,),0)</f>
        <v>0</v>
      </c>
      <c r="Y1396" s="175">
        <f>IF(T1396&gt;0,VLOOKUP(T1396,Jahresfaktoren!$A$28:$B$29,2,),0)</f>
        <v>0</v>
      </c>
      <c r="Z1396" s="175">
        <f>IF(U1396&gt;0,VLOOKUP(U1396,Jahresfaktoren!$A$32:$B$33,2,),)</f>
        <v>0</v>
      </c>
      <c r="AA1396" s="177">
        <f t="shared" si="673"/>
        <v>7400</v>
      </c>
      <c r="AB1396" s="177" t="str">
        <f t="shared" si="674"/>
        <v/>
      </c>
      <c r="AC1396" s="177" t="str">
        <f t="shared" si="675"/>
        <v/>
      </c>
      <c r="AD1396" s="177" t="str">
        <f t="shared" si="676"/>
        <v/>
      </c>
      <c r="AE1396" s="177" t="str">
        <f t="shared" si="677"/>
        <v/>
      </c>
      <c r="AF1396" s="178">
        <f>IF(Q1396&gt;0,VLOOKUP(H1396,Leistungszahlen!$A$11:$C$158,3,),0)</f>
        <v>0</v>
      </c>
      <c r="AG1396" s="178">
        <f>IF(R1396&gt;0,VLOOKUP(H1396,Leistungszahlen!$A$11:$F$158,6,),IF(T1396&gt;0,VLOOKUP(H1396,Leistungszahlen!$A$11:$F$158,6,),0))</f>
        <v>0</v>
      </c>
      <c r="AH1396" s="179" t="e">
        <f t="shared" si="668"/>
        <v>#DIV/0!</v>
      </c>
      <c r="AI1396" s="179">
        <f t="shared" si="669"/>
        <v>0</v>
      </c>
      <c r="AJ1396" s="179">
        <f t="shared" si="670"/>
        <v>0</v>
      </c>
      <c r="AK1396" s="179">
        <f t="shared" si="671"/>
        <v>0</v>
      </c>
      <c r="AL1396" s="179">
        <f t="shared" si="672"/>
        <v>0</v>
      </c>
      <c r="AM1396" s="180">
        <f>IF(L1396=1,Stundensätze!$D$13,IF(L1396=2,Stundensätze!$D$17,IF(L1396=4,Stundensätze!$D$21,"")))</f>
        <v>0</v>
      </c>
      <c r="AN1396" s="180">
        <f>IF(L1396=1,Stundensätze!$D$15,IF(L1396=2,Stundensätze!$D$19,IF(L1396=4,Stundensätze!$D$23,"")))</f>
        <v>0</v>
      </c>
      <c r="AO1396" s="180" t="e">
        <f t="shared" si="678"/>
        <v>#DIV/0!</v>
      </c>
      <c r="AP1396" s="180">
        <f t="shared" si="679"/>
        <v>0</v>
      </c>
      <c r="AQ1396" s="192" t="e">
        <f t="shared" si="680"/>
        <v>#DIV/0!</v>
      </c>
      <c r="AR1396" s="192" t="e">
        <f t="shared" si="681"/>
        <v>#DIV/0!</v>
      </c>
      <c r="AS1396" s="193" t="e">
        <f t="shared" si="682"/>
        <v>#DIV/0!</v>
      </c>
      <c r="AT1396" s="258" t="str">
        <f>IF(K1396=0,0,VLOOKUP(K1396,Kostenstellen!A:B,2,FALSE))</f>
        <v xml:space="preserve">Salinenklinik </v>
      </c>
      <c r="AU1396" s="68" t="str">
        <f t="shared" si="664"/>
        <v>G</v>
      </c>
      <c r="AV1396" s="68" t="str">
        <f t="shared" si="665"/>
        <v/>
      </c>
      <c r="AW1396" s="68">
        <f>IF(AF1396=0,0,VLOOKUP($H1396,Leistungszahlen!$A$11:$H$158,4,FALSE))</f>
        <v>0</v>
      </c>
      <c r="AX1396" s="68">
        <f>IF(AF1396=0,0,VLOOKUP($H1396,Leistungszahlen!$A$11:$H$158,5,FALSE))</f>
        <v>0</v>
      </c>
      <c r="AY1396" s="68">
        <f>IF(AG1396=0,0,VLOOKUP($H1396,Leistungszahlen!$A$11:$H$158,6,FALSE))</f>
        <v>0</v>
      </c>
      <c r="AZ1396" s="68">
        <f t="shared" si="666"/>
        <v>0</v>
      </c>
      <c r="BA1396" s="68">
        <f t="shared" si="667"/>
        <v>0</v>
      </c>
      <c r="BC1396" s="68">
        <f t="shared" si="683"/>
        <v>0</v>
      </c>
      <c r="BD1396" s="285"/>
    </row>
    <row r="1397" spans="1:56" s="68" customFormat="1">
      <c r="A1397" s="200"/>
      <c r="B1397" s="200"/>
      <c r="C1397" s="200" t="s">
        <v>420</v>
      </c>
      <c r="D1397" s="200" t="s">
        <v>200</v>
      </c>
      <c r="E1397" s="200" t="s">
        <v>349</v>
      </c>
      <c r="F1397" s="200" t="s">
        <v>468</v>
      </c>
      <c r="G1397" s="200" t="s">
        <v>343</v>
      </c>
      <c r="H1397" s="201" t="s">
        <v>218</v>
      </c>
      <c r="I1397" s="202">
        <v>7.82</v>
      </c>
      <c r="J1397" s="200" t="s">
        <v>307</v>
      </c>
      <c r="K1397" s="176">
        <v>5</v>
      </c>
      <c r="L1397" s="176">
        <v>1</v>
      </c>
      <c r="M1397" s="176">
        <v>0</v>
      </c>
      <c r="N1397" s="286">
        <v>3</v>
      </c>
      <c r="O1397" s="286"/>
      <c r="P1397" s="176"/>
      <c r="Q1397" s="203">
        <f t="shared" si="659"/>
        <v>3</v>
      </c>
      <c r="R1397" s="203">
        <f t="shared" si="660"/>
        <v>0</v>
      </c>
      <c r="S1397" s="203">
        <f t="shared" si="661"/>
        <v>0</v>
      </c>
      <c r="T1397" s="203">
        <f t="shared" si="662"/>
        <v>0</v>
      </c>
      <c r="U1397" s="203">
        <f t="shared" si="663"/>
        <v>0</v>
      </c>
      <c r="V1397" s="175">
        <f>IF(Q1397&gt;0,VLOOKUP(Q1397,Jahresfaktoren!$A$11:$B$24,2,),0)</f>
        <v>152</v>
      </c>
      <c r="W1397" s="175">
        <f>IF(R1397&gt;0,VLOOKUP(R1397,Jahresfaktoren!$D$11:$E$24,2,),0)</f>
        <v>0</v>
      </c>
      <c r="X1397" s="175">
        <f>IF(S1397&gt;0,VLOOKUP(S1397,Jahresfaktoren!$A$28:$B$29,2,),0)</f>
        <v>0</v>
      </c>
      <c r="Y1397" s="175">
        <f>IF(T1397&gt;0,VLOOKUP(T1397,Jahresfaktoren!$A$28:$B$29,2,),0)</f>
        <v>0</v>
      </c>
      <c r="Z1397" s="175">
        <f>IF(U1397&gt;0,VLOOKUP(U1397,Jahresfaktoren!$A$32:$B$33,2,),)</f>
        <v>0</v>
      </c>
      <c r="AA1397" s="177">
        <f t="shared" si="673"/>
        <v>1188.6400000000001</v>
      </c>
      <c r="AB1397" s="177" t="str">
        <f t="shared" si="674"/>
        <v/>
      </c>
      <c r="AC1397" s="177" t="str">
        <f t="shared" si="675"/>
        <v/>
      </c>
      <c r="AD1397" s="177" t="str">
        <f t="shared" si="676"/>
        <v/>
      </c>
      <c r="AE1397" s="177" t="str">
        <f t="shared" si="677"/>
        <v/>
      </c>
      <c r="AF1397" s="178">
        <f>IF(Q1397&gt;0,VLOOKUP(H1397,Leistungszahlen!$A$11:$C$158,3,),0)</f>
        <v>0</v>
      </c>
      <c r="AG1397" s="178">
        <f>IF(R1397&gt;0,VLOOKUP(H1397,Leistungszahlen!$A$11:$F$158,6,),IF(T1397&gt;0,VLOOKUP(H1397,Leistungszahlen!$A$11:$F$158,6,),0))</f>
        <v>0</v>
      </c>
      <c r="AH1397" s="179" t="e">
        <f t="shared" si="668"/>
        <v>#DIV/0!</v>
      </c>
      <c r="AI1397" s="179">
        <f t="shared" si="669"/>
        <v>0</v>
      </c>
      <c r="AJ1397" s="179">
        <f t="shared" si="670"/>
        <v>0</v>
      </c>
      <c r="AK1397" s="179">
        <f t="shared" si="671"/>
        <v>0</v>
      </c>
      <c r="AL1397" s="179">
        <f t="shared" si="672"/>
        <v>0</v>
      </c>
      <c r="AM1397" s="180">
        <f>IF(L1397=1,Stundensätze!$D$13,IF(L1397=2,Stundensätze!$D$17,IF(L1397=4,Stundensätze!$D$21,"")))</f>
        <v>0</v>
      </c>
      <c r="AN1397" s="180">
        <f>IF(L1397=1,Stundensätze!$D$15,IF(L1397=2,Stundensätze!$D$19,IF(L1397=4,Stundensätze!$D$23,"")))</f>
        <v>0</v>
      </c>
      <c r="AO1397" s="180" t="e">
        <f t="shared" si="678"/>
        <v>#DIV/0!</v>
      </c>
      <c r="AP1397" s="180">
        <f t="shared" si="679"/>
        <v>0</v>
      </c>
      <c r="AQ1397" s="192" t="e">
        <f t="shared" si="680"/>
        <v>#DIV/0!</v>
      </c>
      <c r="AR1397" s="192" t="e">
        <f t="shared" si="681"/>
        <v>#DIV/0!</v>
      </c>
      <c r="AS1397" s="193" t="e">
        <f t="shared" si="682"/>
        <v>#DIV/0!</v>
      </c>
      <c r="AT1397" s="258" t="str">
        <f>IF(K1397=0,0,VLOOKUP(K1397,Kostenstellen!A:B,2,FALSE))</f>
        <v xml:space="preserve">Salinenklinik </v>
      </c>
      <c r="AU1397" s="68" t="str">
        <f t="shared" si="664"/>
        <v>U</v>
      </c>
      <c r="AV1397" s="68" t="str">
        <f t="shared" si="665"/>
        <v/>
      </c>
      <c r="AW1397" s="68">
        <f>IF(AF1397=0,0,VLOOKUP($H1397,Leistungszahlen!$A$11:$H$158,4,FALSE))</f>
        <v>0</v>
      </c>
      <c r="AX1397" s="68">
        <f>IF(AF1397=0,0,VLOOKUP($H1397,Leistungszahlen!$A$11:$H$158,5,FALSE))</f>
        <v>0</v>
      </c>
      <c r="AY1397" s="68">
        <f>IF(AG1397=0,0,VLOOKUP($H1397,Leistungszahlen!$A$11:$H$158,6,FALSE))</f>
        <v>0</v>
      </c>
      <c r="AZ1397" s="68">
        <f t="shared" si="666"/>
        <v>0</v>
      </c>
      <c r="BA1397" s="68">
        <f t="shared" si="667"/>
        <v>0</v>
      </c>
      <c r="BC1397" s="68">
        <f t="shared" si="683"/>
        <v>0</v>
      </c>
      <c r="BD1397" s="285"/>
    </row>
    <row r="1398" spans="1:56" s="68" customFormat="1">
      <c r="A1398" s="200"/>
      <c r="B1398" s="200"/>
      <c r="C1398" s="200" t="s">
        <v>420</v>
      </c>
      <c r="D1398" s="200" t="s">
        <v>200</v>
      </c>
      <c r="E1398" s="200" t="s">
        <v>349</v>
      </c>
      <c r="F1398" s="200" t="s">
        <v>468</v>
      </c>
      <c r="G1398" s="200" t="s">
        <v>442</v>
      </c>
      <c r="H1398" s="201" t="s">
        <v>218</v>
      </c>
      <c r="I1398" s="202">
        <v>5.4</v>
      </c>
      <c r="J1398" s="200" t="s">
        <v>307</v>
      </c>
      <c r="K1398" s="176">
        <v>5</v>
      </c>
      <c r="L1398" s="176">
        <v>1</v>
      </c>
      <c r="M1398" s="176">
        <v>0</v>
      </c>
      <c r="N1398" s="286">
        <v>3</v>
      </c>
      <c r="O1398" s="286"/>
      <c r="P1398" s="176"/>
      <c r="Q1398" s="203">
        <f t="shared" si="659"/>
        <v>3</v>
      </c>
      <c r="R1398" s="203">
        <f t="shared" si="660"/>
        <v>0</v>
      </c>
      <c r="S1398" s="203">
        <f t="shared" si="661"/>
        <v>0</v>
      </c>
      <c r="T1398" s="203">
        <f t="shared" si="662"/>
        <v>0</v>
      </c>
      <c r="U1398" s="203">
        <f t="shared" si="663"/>
        <v>0</v>
      </c>
      <c r="V1398" s="175">
        <f>IF(Q1398&gt;0,VLOOKUP(Q1398,Jahresfaktoren!$A$11:$B$24,2,),0)</f>
        <v>152</v>
      </c>
      <c r="W1398" s="175">
        <f>IF(R1398&gt;0,VLOOKUP(R1398,Jahresfaktoren!$D$11:$E$24,2,),0)</f>
        <v>0</v>
      </c>
      <c r="X1398" s="175">
        <f>IF(S1398&gt;0,VLOOKUP(S1398,Jahresfaktoren!$A$28:$B$29,2,),0)</f>
        <v>0</v>
      </c>
      <c r="Y1398" s="175">
        <f>IF(T1398&gt;0,VLOOKUP(T1398,Jahresfaktoren!$A$28:$B$29,2,),0)</f>
        <v>0</v>
      </c>
      <c r="Z1398" s="175">
        <f>IF(U1398&gt;0,VLOOKUP(U1398,Jahresfaktoren!$A$32:$B$33,2,),)</f>
        <v>0</v>
      </c>
      <c r="AA1398" s="177">
        <f t="shared" si="673"/>
        <v>820.80000000000007</v>
      </c>
      <c r="AB1398" s="177" t="str">
        <f t="shared" si="674"/>
        <v/>
      </c>
      <c r="AC1398" s="177" t="str">
        <f t="shared" si="675"/>
        <v/>
      </c>
      <c r="AD1398" s="177" t="str">
        <f t="shared" si="676"/>
        <v/>
      </c>
      <c r="AE1398" s="177" t="str">
        <f t="shared" si="677"/>
        <v/>
      </c>
      <c r="AF1398" s="178">
        <f>IF(Q1398&gt;0,VLOOKUP(H1398,Leistungszahlen!$A$11:$C$158,3,),0)</f>
        <v>0</v>
      </c>
      <c r="AG1398" s="178">
        <f>IF(R1398&gt;0,VLOOKUP(H1398,Leistungszahlen!$A$11:$F$158,6,),IF(T1398&gt;0,VLOOKUP(H1398,Leistungszahlen!$A$11:$F$158,6,),0))</f>
        <v>0</v>
      </c>
      <c r="AH1398" s="179" t="e">
        <f t="shared" si="668"/>
        <v>#DIV/0!</v>
      </c>
      <c r="AI1398" s="179">
        <f t="shared" si="669"/>
        <v>0</v>
      </c>
      <c r="AJ1398" s="179">
        <f t="shared" si="670"/>
        <v>0</v>
      </c>
      <c r="AK1398" s="179">
        <f t="shared" si="671"/>
        <v>0</v>
      </c>
      <c r="AL1398" s="179">
        <f t="shared" si="672"/>
        <v>0</v>
      </c>
      <c r="AM1398" s="180">
        <f>IF(L1398=1,Stundensätze!$D$13,IF(L1398=2,Stundensätze!$D$17,IF(L1398=4,Stundensätze!$D$21,"")))</f>
        <v>0</v>
      </c>
      <c r="AN1398" s="180">
        <f>IF(L1398=1,Stundensätze!$D$15,IF(L1398=2,Stundensätze!$D$19,IF(L1398=4,Stundensätze!$D$23,"")))</f>
        <v>0</v>
      </c>
      <c r="AO1398" s="180" t="e">
        <f t="shared" si="678"/>
        <v>#DIV/0!</v>
      </c>
      <c r="AP1398" s="180">
        <f t="shared" si="679"/>
        <v>0</v>
      </c>
      <c r="AQ1398" s="192" t="e">
        <f t="shared" si="680"/>
        <v>#DIV/0!</v>
      </c>
      <c r="AR1398" s="192" t="e">
        <f t="shared" si="681"/>
        <v>#DIV/0!</v>
      </c>
      <c r="AS1398" s="193" t="e">
        <f t="shared" si="682"/>
        <v>#DIV/0!</v>
      </c>
      <c r="AT1398" s="258" t="str">
        <f>IF(K1398=0,0,VLOOKUP(K1398,Kostenstellen!A:B,2,FALSE))</f>
        <v xml:space="preserve">Salinenklinik </v>
      </c>
      <c r="AU1398" s="68" t="str">
        <f t="shared" si="664"/>
        <v>U</v>
      </c>
      <c r="AV1398" s="68" t="str">
        <f t="shared" si="665"/>
        <v/>
      </c>
      <c r="AW1398" s="68">
        <f>IF(AF1398=0,0,VLOOKUP($H1398,Leistungszahlen!$A$11:$H$158,4,FALSE))</f>
        <v>0</v>
      </c>
      <c r="AX1398" s="68">
        <f>IF(AF1398=0,0,VLOOKUP($H1398,Leistungszahlen!$A$11:$H$158,5,FALSE))</f>
        <v>0</v>
      </c>
      <c r="AY1398" s="68">
        <f>IF(AG1398=0,0,VLOOKUP($H1398,Leistungszahlen!$A$11:$H$158,6,FALSE))</f>
        <v>0</v>
      </c>
      <c r="AZ1398" s="68">
        <f t="shared" si="666"/>
        <v>0</v>
      </c>
      <c r="BA1398" s="68">
        <f t="shared" si="667"/>
        <v>0</v>
      </c>
      <c r="BC1398" s="68">
        <f t="shared" si="683"/>
        <v>0</v>
      </c>
      <c r="BD1398" s="285"/>
    </row>
    <row r="1399" spans="1:56" s="68" customFormat="1">
      <c r="A1399" s="200"/>
      <c r="B1399" s="200"/>
      <c r="C1399" s="200" t="s">
        <v>420</v>
      </c>
      <c r="D1399" s="200" t="s">
        <v>200</v>
      </c>
      <c r="E1399" s="200" t="s">
        <v>349</v>
      </c>
      <c r="F1399" s="200" t="s">
        <v>468</v>
      </c>
      <c r="G1399" s="200" t="s">
        <v>343</v>
      </c>
      <c r="H1399" s="201" t="s">
        <v>218</v>
      </c>
      <c r="I1399" s="202">
        <v>7.82</v>
      </c>
      <c r="J1399" s="200" t="s">
        <v>307</v>
      </c>
      <c r="K1399" s="176">
        <v>5</v>
      </c>
      <c r="L1399" s="176">
        <v>1</v>
      </c>
      <c r="M1399" s="176">
        <v>0</v>
      </c>
      <c r="N1399" s="286">
        <v>3</v>
      </c>
      <c r="O1399" s="286"/>
      <c r="P1399" s="176"/>
      <c r="Q1399" s="203">
        <f t="shared" si="659"/>
        <v>3</v>
      </c>
      <c r="R1399" s="203">
        <f t="shared" si="660"/>
        <v>0</v>
      </c>
      <c r="S1399" s="203">
        <f t="shared" si="661"/>
        <v>0</v>
      </c>
      <c r="T1399" s="203">
        <f t="shared" si="662"/>
        <v>0</v>
      </c>
      <c r="U1399" s="203">
        <f t="shared" si="663"/>
        <v>0</v>
      </c>
      <c r="V1399" s="175">
        <f>IF(Q1399&gt;0,VLOOKUP(Q1399,Jahresfaktoren!$A$11:$B$24,2,),0)</f>
        <v>152</v>
      </c>
      <c r="W1399" s="175">
        <f>IF(R1399&gt;0,VLOOKUP(R1399,Jahresfaktoren!$D$11:$E$24,2,),0)</f>
        <v>0</v>
      </c>
      <c r="X1399" s="175">
        <f>IF(S1399&gt;0,VLOOKUP(S1399,Jahresfaktoren!$A$28:$B$29,2,),0)</f>
        <v>0</v>
      </c>
      <c r="Y1399" s="175">
        <f>IF(T1399&gt;0,VLOOKUP(T1399,Jahresfaktoren!$A$28:$B$29,2,),0)</f>
        <v>0</v>
      </c>
      <c r="Z1399" s="175">
        <f>IF(U1399&gt;0,VLOOKUP(U1399,Jahresfaktoren!$A$32:$B$33,2,),)</f>
        <v>0</v>
      </c>
      <c r="AA1399" s="177">
        <f t="shared" si="673"/>
        <v>1188.6400000000001</v>
      </c>
      <c r="AB1399" s="177" t="str">
        <f t="shared" si="674"/>
        <v/>
      </c>
      <c r="AC1399" s="177" t="str">
        <f t="shared" si="675"/>
        <v/>
      </c>
      <c r="AD1399" s="177" t="str">
        <f t="shared" si="676"/>
        <v/>
      </c>
      <c r="AE1399" s="177" t="str">
        <f t="shared" si="677"/>
        <v/>
      </c>
      <c r="AF1399" s="178">
        <f>IF(Q1399&gt;0,VLOOKUP(H1399,Leistungszahlen!$A$11:$C$158,3,),0)</f>
        <v>0</v>
      </c>
      <c r="AG1399" s="178">
        <f>IF(R1399&gt;0,VLOOKUP(H1399,Leistungszahlen!$A$11:$F$158,6,),IF(T1399&gt;0,VLOOKUP(H1399,Leistungszahlen!$A$11:$F$158,6,),0))</f>
        <v>0</v>
      </c>
      <c r="AH1399" s="179" t="e">
        <f t="shared" si="668"/>
        <v>#DIV/0!</v>
      </c>
      <c r="AI1399" s="179">
        <f t="shared" si="669"/>
        <v>0</v>
      </c>
      <c r="AJ1399" s="179">
        <f t="shared" si="670"/>
        <v>0</v>
      </c>
      <c r="AK1399" s="179">
        <f t="shared" si="671"/>
        <v>0</v>
      </c>
      <c r="AL1399" s="179">
        <f t="shared" si="672"/>
        <v>0</v>
      </c>
      <c r="AM1399" s="180">
        <f>IF(L1399=1,Stundensätze!$D$13,IF(L1399=2,Stundensätze!$D$17,IF(L1399=4,Stundensätze!$D$21,"")))</f>
        <v>0</v>
      </c>
      <c r="AN1399" s="180">
        <f>IF(L1399=1,Stundensätze!$D$15,IF(L1399=2,Stundensätze!$D$19,IF(L1399=4,Stundensätze!$D$23,"")))</f>
        <v>0</v>
      </c>
      <c r="AO1399" s="180" t="e">
        <f t="shared" si="678"/>
        <v>#DIV/0!</v>
      </c>
      <c r="AP1399" s="180">
        <f t="shared" si="679"/>
        <v>0</v>
      </c>
      <c r="AQ1399" s="192" t="e">
        <f t="shared" si="680"/>
        <v>#DIV/0!</v>
      </c>
      <c r="AR1399" s="192" t="e">
        <f t="shared" si="681"/>
        <v>#DIV/0!</v>
      </c>
      <c r="AS1399" s="193" t="e">
        <f t="shared" si="682"/>
        <v>#DIV/0!</v>
      </c>
      <c r="AT1399" s="258" t="str">
        <f>IF(K1399=0,0,VLOOKUP(K1399,Kostenstellen!A:B,2,FALSE))</f>
        <v xml:space="preserve">Salinenklinik </v>
      </c>
      <c r="AU1399" s="68" t="str">
        <f t="shared" si="664"/>
        <v>U</v>
      </c>
      <c r="AV1399" s="68" t="str">
        <f t="shared" si="665"/>
        <v/>
      </c>
      <c r="AW1399" s="68">
        <f>IF(AF1399=0,0,VLOOKUP($H1399,Leistungszahlen!$A$11:$H$158,4,FALSE))</f>
        <v>0</v>
      </c>
      <c r="AX1399" s="68">
        <f>IF(AF1399=0,0,VLOOKUP($H1399,Leistungszahlen!$A$11:$H$158,5,FALSE))</f>
        <v>0</v>
      </c>
      <c r="AY1399" s="68">
        <f>IF(AG1399=0,0,VLOOKUP($H1399,Leistungszahlen!$A$11:$H$158,6,FALSE))</f>
        <v>0</v>
      </c>
      <c r="AZ1399" s="68">
        <f t="shared" si="666"/>
        <v>0</v>
      </c>
      <c r="BA1399" s="68">
        <f t="shared" si="667"/>
        <v>0</v>
      </c>
      <c r="BC1399" s="68">
        <f t="shared" si="683"/>
        <v>0</v>
      </c>
      <c r="BD1399" s="285"/>
    </row>
    <row r="1400" spans="1:56" s="68" customFormat="1">
      <c r="A1400" s="200"/>
      <c r="B1400" s="200"/>
      <c r="C1400" s="200" t="s">
        <v>420</v>
      </c>
      <c r="D1400" s="200" t="s">
        <v>200</v>
      </c>
      <c r="E1400" s="200" t="s">
        <v>350</v>
      </c>
      <c r="F1400" s="200" t="s">
        <v>468</v>
      </c>
      <c r="G1400" s="200" t="s">
        <v>471</v>
      </c>
      <c r="H1400" s="201" t="s">
        <v>205</v>
      </c>
      <c r="I1400" s="202">
        <v>22.44</v>
      </c>
      <c r="J1400" s="200" t="s">
        <v>560</v>
      </c>
      <c r="K1400" s="176">
        <v>5</v>
      </c>
      <c r="L1400" s="176">
        <v>1</v>
      </c>
      <c r="M1400" s="176">
        <v>0</v>
      </c>
      <c r="N1400" s="286">
        <v>5</v>
      </c>
      <c r="O1400" s="286"/>
      <c r="P1400" s="176"/>
      <c r="Q1400" s="203">
        <f t="shared" si="659"/>
        <v>5</v>
      </c>
      <c r="R1400" s="203">
        <f t="shared" si="660"/>
        <v>0</v>
      </c>
      <c r="S1400" s="203">
        <f t="shared" si="661"/>
        <v>0</v>
      </c>
      <c r="T1400" s="203">
        <f t="shared" si="662"/>
        <v>0</v>
      </c>
      <c r="U1400" s="203">
        <f t="shared" si="663"/>
        <v>0</v>
      </c>
      <c r="V1400" s="175">
        <f>IF(Q1400&gt;0,VLOOKUP(Q1400,Jahresfaktoren!$A$11:$B$24,2,),0)</f>
        <v>250</v>
      </c>
      <c r="W1400" s="175">
        <f>IF(R1400&gt;0,VLOOKUP(R1400,Jahresfaktoren!$D$11:$E$24,2,),0)</f>
        <v>0</v>
      </c>
      <c r="X1400" s="175">
        <f>IF(S1400&gt;0,VLOOKUP(S1400,Jahresfaktoren!$A$28:$B$29,2,),0)</f>
        <v>0</v>
      </c>
      <c r="Y1400" s="175">
        <f>IF(T1400&gt;0,VLOOKUP(T1400,Jahresfaktoren!$A$28:$B$29,2,),0)</f>
        <v>0</v>
      </c>
      <c r="Z1400" s="175">
        <f>IF(U1400&gt;0,VLOOKUP(U1400,Jahresfaktoren!$A$32:$B$33,2,),)</f>
        <v>0</v>
      </c>
      <c r="AA1400" s="177">
        <f t="shared" si="673"/>
        <v>5610</v>
      </c>
      <c r="AB1400" s="177" t="str">
        <f t="shared" si="674"/>
        <v/>
      </c>
      <c r="AC1400" s="177" t="str">
        <f t="shared" si="675"/>
        <v/>
      </c>
      <c r="AD1400" s="177" t="str">
        <f t="shared" si="676"/>
        <v/>
      </c>
      <c r="AE1400" s="177" t="str">
        <f t="shared" si="677"/>
        <v/>
      </c>
      <c r="AF1400" s="178">
        <f>IF(Q1400&gt;0,VLOOKUP(H1400,Leistungszahlen!$A$11:$C$158,3,),0)</f>
        <v>0</v>
      </c>
      <c r="AG1400" s="178">
        <f>IF(R1400&gt;0,VLOOKUP(H1400,Leistungszahlen!$A$11:$F$158,6,),IF(T1400&gt;0,VLOOKUP(H1400,Leistungszahlen!$A$11:$F$158,6,),0))</f>
        <v>0</v>
      </c>
      <c r="AH1400" s="179" t="e">
        <f t="shared" si="668"/>
        <v>#DIV/0!</v>
      </c>
      <c r="AI1400" s="179">
        <f t="shared" si="669"/>
        <v>0</v>
      </c>
      <c r="AJ1400" s="179">
        <f t="shared" si="670"/>
        <v>0</v>
      </c>
      <c r="AK1400" s="179">
        <f t="shared" si="671"/>
        <v>0</v>
      </c>
      <c r="AL1400" s="179">
        <f t="shared" si="672"/>
        <v>0</v>
      </c>
      <c r="AM1400" s="180">
        <f>IF(L1400=1,Stundensätze!$D$13,IF(L1400=2,Stundensätze!$D$17,IF(L1400=4,Stundensätze!$D$21,"")))</f>
        <v>0</v>
      </c>
      <c r="AN1400" s="180">
        <f>IF(L1400=1,Stundensätze!$D$15,IF(L1400=2,Stundensätze!$D$19,IF(L1400=4,Stundensätze!$D$23,"")))</f>
        <v>0</v>
      </c>
      <c r="AO1400" s="180" t="e">
        <f t="shared" si="678"/>
        <v>#DIV/0!</v>
      </c>
      <c r="AP1400" s="180">
        <f t="shared" si="679"/>
        <v>0</v>
      </c>
      <c r="AQ1400" s="192" t="e">
        <f t="shared" si="680"/>
        <v>#DIV/0!</v>
      </c>
      <c r="AR1400" s="192" t="e">
        <f t="shared" si="681"/>
        <v>#DIV/0!</v>
      </c>
      <c r="AS1400" s="193" t="e">
        <f t="shared" si="682"/>
        <v>#DIV/0!</v>
      </c>
      <c r="AT1400" s="258" t="str">
        <f>IF(K1400=0,0,VLOOKUP(K1400,Kostenstellen!A:B,2,FALSE))</f>
        <v xml:space="preserve">Salinenklinik </v>
      </c>
      <c r="AU1400" s="68" t="str">
        <f t="shared" si="664"/>
        <v>G</v>
      </c>
      <c r="AV1400" s="68" t="str">
        <f t="shared" si="665"/>
        <v/>
      </c>
      <c r="AW1400" s="68">
        <f>IF(AF1400=0,0,VLOOKUP($H1400,Leistungszahlen!$A$11:$H$158,4,FALSE))</f>
        <v>0</v>
      </c>
      <c r="AX1400" s="68">
        <f>IF(AF1400=0,0,VLOOKUP($H1400,Leistungszahlen!$A$11:$H$158,5,FALSE))</f>
        <v>0</v>
      </c>
      <c r="AY1400" s="68">
        <f>IF(AG1400=0,0,VLOOKUP($H1400,Leistungszahlen!$A$11:$H$158,6,FALSE))</f>
        <v>0</v>
      </c>
      <c r="AZ1400" s="68">
        <f t="shared" si="666"/>
        <v>0</v>
      </c>
      <c r="BA1400" s="68">
        <f t="shared" si="667"/>
        <v>0</v>
      </c>
      <c r="BC1400" s="68">
        <f t="shared" si="683"/>
        <v>0</v>
      </c>
      <c r="BD1400" s="285"/>
    </row>
    <row r="1401" spans="1:56" s="68" customFormat="1">
      <c r="A1401" s="200"/>
      <c r="B1401" s="200"/>
      <c r="C1401" s="200" t="s">
        <v>420</v>
      </c>
      <c r="D1401" s="200" t="s">
        <v>200</v>
      </c>
      <c r="E1401" s="200" t="s">
        <v>350</v>
      </c>
      <c r="F1401" s="200" t="s">
        <v>468</v>
      </c>
      <c r="G1401" s="200" t="s">
        <v>343</v>
      </c>
      <c r="H1401" s="201" t="s">
        <v>218</v>
      </c>
      <c r="I1401" s="202">
        <v>7.82</v>
      </c>
      <c r="J1401" s="200" t="s">
        <v>307</v>
      </c>
      <c r="K1401" s="176">
        <v>5</v>
      </c>
      <c r="L1401" s="176">
        <v>1</v>
      </c>
      <c r="M1401" s="176">
        <v>0</v>
      </c>
      <c r="N1401" s="286">
        <v>3</v>
      </c>
      <c r="O1401" s="286">
        <v>3</v>
      </c>
      <c r="P1401" s="176"/>
      <c r="Q1401" s="203">
        <f t="shared" si="659"/>
        <v>3</v>
      </c>
      <c r="R1401" s="203">
        <f t="shared" si="660"/>
        <v>3</v>
      </c>
      <c r="S1401" s="203">
        <f t="shared" si="661"/>
        <v>0</v>
      </c>
      <c r="T1401" s="203">
        <f t="shared" si="662"/>
        <v>0</v>
      </c>
      <c r="U1401" s="203">
        <f t="shared" si="663"/>
        <v>0</v>
      </c>
      <c r="V1401" s="175">
        <f>IF(Q1401&gt;0,VLOOKUP(Q1401,Jahresfaktoren!$A$11:$B$24,2,),0)</f>
        <v>152</v>
      </c>
      <c r="W1401" s="175">
        <f>IF(R1401&gt;0,VLOOKUP(R1401,Jahresfaktoren!$D$11:$E$24,2,),0)</f>
        <v>150</v>
      </c>
      <c r="X1401" s="175">
        <f>IF(S1401&gt;0,VLOOKUP(S1401,Jahresfaktoren!$A$28:$B$29,2,),0)</f>
        <v>0</v>
      </c>
      <c r="Y1401" s="175">
        <f>IF(T1401&gt;0,VLOOKUP(T1401,Jahresfaktoren!$A$28:$B$29,2,),0)</f>
        <v>0</v>
      </c>
      <c r="Z1401" s="175">
        <f>IF(U1401&gt;0,VLOOKUP(U1401,Jahresfaktoren!$A$32:$B$33,2,),)</f>
        <v>0</v>
      </c>
      <c r="AA1401" s="177">
        <f t="shared" si="673"/>
        <v>1188.6400000000001</v>
      </c>
      <c r="AB1401" s="177">
        <f t="shared" si="674"/>
        <v>1173</v>
      </c>
      <c r="AC1401" s="177" t="str">
        <f t="shared" si="675"/>
        <v/>
      </c>
      <c r="AD1401" s="177" t="str">
        <f t="shared" si="676"/>
        <v/>
      </c>
      <c r="AE1401" s="177" t="str">
        <f t="shared" si="677"/>
        <v/>
      </c>
      <c r="AF1401" s="178">
        <f>IF(Q1401&gt;0,VLOOKUP(H1401,Leistungszahlen!$A$11:$C$158,3,),0)</f>
        <v>0</v>
      </c>
      <c r="AG1401" s="178">
        <f>IF(R1401&gt;0,VLOOKUP(H1401,Leistungszahlen!$A$11:$F$158,6,),IF(T1401&gt;0,VLOOKUP(H1401,Leistungszahlen!$A$11:$F$158,6,),0))</f>
        <v>0</v>
      </c>
      <c r="AH1401" s="179" t="e">
        <f t="shared" si="668"/>
        <v>#DIV/0!</v>
      </c>
      <c r="AI1401" s="179" t="e">
        <f t="shared" si="669"/>
        <v>#DIV/0!</v>
      </c>
      <c r="AJ1401" s="179">
        <f t="shared" si="670"/>
        <v>0</v>
      </c>
      <c r="AK1401" s="179">
        <f t="shared" si="671"/>
        <v>0</v>
      </c>
      <c r="AL1401" s="179">
        <f t="shared" si="672"/>
        <v>0</v>
      </c>
      <c r="AM1401" s="180">
        <f>IF(L1401=1,Stundensätze!$D$13,IF(L1401=2,Stundensätze!$D$17,IF(L1401=4,Stundensätze!$D$21,"")))</f>
        <v>0</v>
      </c>
      <c r="AN1401" s="180">
        <f>IF(L1401=1,Stundensätze!$D$15,IF(L1401=2,Stundensätze!$D$19,IF(L1401=4,Stundensätze!$D$23,"")))</f>
        <v>0</v>
      </c>
      <c r="AO1401" s="180" t="e">
        <f t="shared" si="678"/>
        <v>#DIV/0!</v>
      </c>
      <c r="AP1401" s="180">
        <f t="shared" si="679"/>
        <v>0</v>
      </c>
      <c r="AQ1401" s="192" t="e">
        <f t="shared" si="680"/>
        <v>#DIV/0!</v>
      </c>
      <c r="AR1401" s="192" t="e">
        <f t="shared" si="681"/>
        <v>#DIV/0!</v>
      </c>
      <c r="AS1401" s="193" t="e">
        <f t="shared" si="682"/>
        <v>#DIV/0!</v>
      </c>
      <c r="AT1401" s="258" t="str">
        <f>IF(K1401=0,0,VLOOKUP(K1401,Kostenstellen!A:B,2,FALSE))</f>
        <v xml:space="preserve">Salinenklinik </v>
      </c>
      <c r="AU1401" s="68" t="str">
        <f t="shared" si="664"/>
        <v>U</v>
      </c>
      <c r="AV1401" s="68" t="str">
        <f t="shared" si="665"/>
        <v>U</v>
      </c>
      <c r="AW1401" s="68">
        <f>IF(AF1401=0,0,VLOOKUP($H1401,Leistungszahlen!$A$11:$H$158,4,FALSE))</f>
        <v>0</v>
      </c>
      <c r="AX1401" s="68">
        <f>IF(AF1401=0,0,VLOOKUP($H1401,Leistungszahlen!$A$11:$H$158,5,FALSE))</f>
        <v>0</v>
      </c>
      <c r="AY1401" s="68">
        <f>IF(AG1401=0,0,VLOOKUP($H1401,Leistungszahlen!$A$11:$H$158,6,FALSE))</f>
        <v>0</v>
      </c>
      <c r="AZ1401" s="68">
        <f t="shared" si="666"/>
        <v>0</v>
      </c>
      <c r="BA1401" s="68">
        <f t="shared" si="667"/>
        <v>0</v>
      </c>
      <c r="BC1401" s="68">
        <f t="shared" si="683"/>
        <v>0</v>
      </c>
      <c r="BD1401" s="285"/>
    </row>
    <row r="1402" spans="1:56" s="68" customFormat="1">
      <c r="A1402" s="200"/>
      <c r="B1402" s="200"/>
      <c r="C1402" s="200" t="s">
        <v>420</v>
      </c>
      <c r="D1402" s="200" t="s">
        <v>200</v>
      </c>
      <c r="E1402" s="200" t="s">
        <v>350</v>
      </c>
      <c r="F1402" s="200" t="s">
        <v>468</v>
      </c>
      <c r="G1402" s="200" t="s">
        <v>442</v>
      </c>
      <c r="H1402" s="201" t="s">
        <v>218</v>
      </c>
      <c r="I1402" s="202">
        <v>5.4</v>
      </c>
      <c r="J1402" s="200" t="s">
        <v>307</v>
      </c>
      <c r="K1402" s="176">
        <v>5</v>
      </c>
      <c r="L1402" s="176">
        <v>1</v>
      </c>
      <c r="M1402" s="176">
        <v>0</v>
      </c>
      <c r="N1402" s="286">
        <v>3</v>
      </c>
      <c r="O1402" s="286">
        <v>3</v>
      </c>
      <c r="P1402" s="176"/>
      <c r="Q1402" s="203">
        <f t="shared" si="659"/>
        <v>3</v>
      </c>
      <c r="R1402" s="203">
        <f t="shared" si="660"/>
        <v>3</v>
      </c>
      <c r="S1402" s="203">
        <f t="shared" si="661"/>
        <v>0</v>
      </c>
      <c r="T1402" s="203">
        <f t="shared" si="662"/>
        <v>0</v>
      </c>
      <c r="U1402" s="203">
        <f t="shared" si="663"/>
        <v>0</v>
      </c>
      <c r="V1402" s="175">
        <f>IF(Q1402&gt;0,VLOOKUP(Q1402,Jahresfaktoren!$A$11:$B$24,2,),0)</f>
        <v>152</v>
      </c>
      <c r="W1402" s="175">
        <f>IF(R1402&gt;0,VLOOKUP(R1402,Jahresfaktoren!$D$11:$E$24,2,),0)</f>
        <v>150</v>
      </c>
      <c r="X1402" s="175">
        <f>IF(S1402&gt;0,VLOOKUP(S1402,Jahresfaktoren!$A$28:$B$29,2,),0)</f>
        <v>0</v>
      </c>
      <c r="Y1402" s="175">
        <f>IF(T1402&gt;0,VLOOKUP(T1402,Jahresfaktoren!$A$28:$B$29,2,),0)</f>
        <v>0</v>
      </c>
      <c r="Z1402" s="175">
        <f>IF(U1402&gt;0,VLOOKUP(U1402,Jahresfaktoren!$A$32:$B$33,2,),)</f>
        <v>0</v>
      </c>
      <c r="AA1402" s="177">
        <f t="shared" si="673"/>
        <v>820.80000000000007</v>
      </c>
      <c r="AB1402" s="177">
        <f t="shared" si="674"/>
        <v>810</v>
      </c>
      <c r="AC1402" s="177" t="str">
        <f t="shared" si="675"/>
        <v/>
      </c>
      <c r="AD1402" s="177" t="str">
        <f t="shared" si="676"/>
        <v/>
      </c>
      <c r="AE1402" s="177" t="str">
        <f t="shared" si="677"/>
        <v/>
      </c>
      <c r="AF1402" s="178">
        <f>IF(Q1402&gt;0,VLOOKUP(H1402,Leistungszahlen!$A$11:$C$158,3,),0)</f>
        <v>0</v>
      </c>
      <c r="AG1402" s="178">
        <f>IF(R1402&gt;0,VLOOKUP(H1402,Leistungszahlen!$A$11:$F$158,6,),IF(T1402&gt;0,VLOOKUP(H1402,Leistungszahlen!$A$11:$F$158,6,),0))</f>
        <v>0</v>
      </c>
      <c r="AH1402" s="179" t="e">
        <f t="shared" si="668"/>
        <v>#DIV/0!</v>
      </c>
      <c r="AI1402" s="179" t="e">
        <f t="shared" si="669"/>
        <v>#DIV/0!</v>
      </c>
      <c r="AJ1402" s="179">
        <f t="shared" si="670"/>
        <v>0</v>
      </c>
      <c r="AK1402" s="179">
        <f t="shared" si="671"/>
        <v>0</v>
      </c>
      <c r="AL1402" s="179">
        <f t="shared" si="672"/>
        <v>0</v>
      </c>
      <c r="AM1402" s="180">
        <f>IF(L1402=1,Stundensätze!$D$13,IF(L1402=2,Stundensätze!$D$17,IF(L1402=4,Stundensätze!$D$21,"")))</f>
        <v>0</v>
      </c>
      <c r="AN1402" s="180">
        <f>IF(L1402=1,Stundensätze!$D$15,IF(L1402=2,Stundensätze!$D$19,IF(L1402=4,Stundensätze!$D$23,"")))</f>
        <v>0</v>
      </c>
      <c r="AO1402" s="180" t="e">
        <f t="shared" si="678"/>
        <v>#DIV/0!</v>
      </c>
      <c r="AP1402" s="180">
        <f t="shared" si="679"/>
        <v>0</v>
      </c>
      <c r="AQ1402" s="192" t="e">
        <f t="shared" si="680"/>
        <v>#DIV/0!</v>
      </c>
      <c r="AR1402" s="192" t="e">
        <f t="shared" si="681"/>
        <v>#DIV/0!</v>
      </c>
      <c r="AS1402" s="193" t="e">
        <f t="shared" si="682"/>
        <v>#DIV/0!</v>
      </c>
      <c r="AT1402" s="258" t="str">
        <f>IF(K1402=0,0,VLOOKUP(K1402,Kostenstellen!A:B,2,FALSE))</f>
        <v xml:space="preserve">Salinenklinik </v>
      </c>
      <c r="AU1402" s="68" t="str">
        <f t="shared" si="664"/>
        <v>U</v>
      </c>
      <c r="AV1402" s="68" t="str">
        <f t="shared" si="665"/>
        <v>U</v>
      </c>
      <c r="AW1402" s="68">
        <f>IF(AF1402=0,0,VLOOKUP($H1402,Leistungszahlen!$A$11:$H$158,4,FALSE))</f>
        <v>0</v>
      </c>
      <c r="AX1402" s="68">
        <f>IF(AF1402=0,0,VLOOKUP($H1402,Leistungszahlen!$A$11:$H$158,5,FALSE))</f>
        <v>0</v>
      </c>
      <c r="AY1402" s="68">
        <f>IF(AG1402=0,0,VLOOKUP($H1402,Leistungszahlen!$A$11:$H$158,6,FALSE))</f>
        <v>0</v>
      </c>
      <c r="AZ1402" s="68">
        <f t="shared" si="666"/>
        <v>0</v>
      </c>
      <c r="BA1402" s="68">
        <f t="shared" si="667"/>
        <v>0</v>
      </c>
      <c r="BC1402" s="68">
        <f t="shared" si="683"/>
        <v>0</v>
      </c>
      <c r="BD1402" s="285"/>
    </row>
    <row r="1403" spans="1:56" s="68" customFormat="1">
      <c r="A1403" s="200"/>
      <c r="B1403" s="200"/>
      <c r="C1403" s="200" t="s">
        <v>420</v>
      </c>
      <c r="D1403" s="200" t="s">
        <v>200</v>
      </c>
      <c r="E1403" s="200" t="s">
        <v>350</v>
      </c>
      <c r="F1403" s="200" t="s">
        <v>468</v>
      </c>
      <c r="G1403" s="200" t="s">
        <v>343</v>
      </c>
      <c r="H1403" s="201" t="s">
        <v>218</v>
      </c>
      <c r="I1403" s="202">
        <v>7.82</v>
      </c>
      <c r="J1403" s="200" t="s">
        <v>307</v>
      </c>
      <c r="K1403" s="176">
        <v>5</v>
      </c>
      <c r="L1403" s="176">
        <v>1</v>
      </c>
      <c r="M1403" s="176">
        <v>0</v>
      </c>
      <c r="N1403" s="286">
        <v>3</v>
      </c>
      <c r="O1403" s="286">
        <v>3</v>
      </c>
      <c r="P1403" s="176"/>
      <c r="Q1403" s="203">
        <f t="shared" si="659"/>
        <v>3</v>
      </c>
      <c r="R1403" s="203">
        <f t="shared" si="660"/>
        <v>3</v>
      </c>
      <c r="S1403" s="203">
        <f t="shared" si="661"/>
        <v>0</v>
      </c>
      <c r="T1403" s="203">
        <f t="shared" si="662"/>
        <v>0</v>
      </c>
      <c r="U1403" s="203">
        <f t="shared" si="663"/>
        <v>0</v>
      </c>
      <c r="V1403" s="175">
        <f>IF(Q1403&gt;0,VLOOKUP(Q1403,Jahresfaktoren!$A$11:$B$24,2,),0)</f>
        <v>152</v>
      </c>
      <c r="W1403" s="175">
        <f>IF(R1403&gt;0,VLOOKUP(R1403,Jahresfaktoren!$D$11:$E$24,2,),0)</f>
        <v>150</v>
      </c>
      <c r="X1403" s="175">
        <f>IF(S1403&gt;0,VLOOKUP(S1403,Jahresfaktoren!$A$28:$B$29,2,),0)</f>
        <v>0</v>
      </c>
      <c r="Y1403" s="175">
        <f>IF(T1403&gt;0,VLOOKUP(T1403,Jahresfaktoren!$A$28:$B$29,2,),0)</f>
        <v>0</v>
      </c>
      <c r="Z1403" s="175">
        <f>IF(U1403&gt;0,VLOOKUP(U1403,Jahresfaktoren!$A$32:$B$33,2,),)</f>
        <v>0</v>
      </c>
      <c r="AA1403" s="177">
        <f t="shared" si="673"/>
        <v>1188.6400000000001</v>
      </c>
      <c r="AB1403" s="177">
        <f t="shared" si="674"/>
        <v>1173</v>
      </c>
      <c r="AC1403" s="177" t="str">
        <f t="shared" si="675"/>
        <v/>
      </c>
      <c r="AD1403" s="177" t="str">
        <f t="shared" si="676"/>
        <v/>
      </c>
      <c r="AE1403" s="177" t="str">
        <f t="shared" si="677"/>
        <v/>
      </c>
      <c r="AF1403" s="178">
        <f>IF(Q1403&gt;0,VLOOKUP(H1403,Leistungszahlen!$A$11:$C$158,3,),0)</f>
        <v>0</v>
      </c>
      <c r="AG1403" s="178">
        <f>IF(R1403&gt;0,VLOOKUP(H1403,Leistungszahlen!$A$11:$F$158,6,),IF(T1403&gt;0,VLOOKUP(H1403,Leistungszahlen!$A$11:$F$158,6,),0))</f>
        <v>0</v>
      </c>
      <c r="AH1403" s="179" t="e">
        <f t="shared" si="668"/>
        <v>#DIV/0!</v>
      </c>
      <c r="AI1403" s="179" t="e">
        <f t="shared" si="669"/>
        <v>#DIV/0!</v>
      </c>
      <c r="AJ1403" s="179">
        <f t="shared" si="670"/>
        <v>0</v>
      </c>
      <c r="AK1403" s="179">
        <f t="shared" si="671"/>
        <v>0</v>
      </c>
      <c r="AL1403" s="179">
        <f t="shared" si="672"/>
        <v>0</v>
      </c>
      <c r="AM1403" s="180">
        <f>IF(L1403=1,Stundensätze!$D$13,IF(L1403=2,Stundensätze!$D$17,IF(L1403=4,Stundensätze!$D$21,"")))</f>
        <v>0</v>
      </c>
      <c r="AN1403" s="180">
        <f>IF(L1403=1,Stundensätze!$D$15,IF(L1403=2,Stundensätze!$D$19,IF(L1403=4,Stundensätze!$D$23,"")))</f>
        <v>0</v>
      </c>
      <c r="AO1403" s="180" t="e">
        <f t="shared" si="678"/>
        <v>#DIV/0!</v>
      </c>
      <c r="AP1403" s="180">
        <f t="shared" si="679"/>
        <v>0</v>
      </c>
      <c r="AQ1403" s="192" t="e">
        <f t="shared" si="680"/>
        <v>#DIV/0!</v>
      </c>
      <c r="AR1403" s="192" t="e">
        <f t="shared" si="681"/>
        <v>#DIV/0!</v>
      </c>
      <c r="AS1403" s="193" t="e">
        <f t="shared" si="682"/>
        <v>#DIV/0!</v>
      </c>
      <c r="AT1403" s="258" t="str">
        <f>IF(K1403=0,0,VLOOKUP(K1403,Kostenstellen!A:B,2,FALSE))</f>
        <v xml:space="preserve">Salinenklinik </v>
      </c>
      <c r="AU1403" s="68" t="str">
        <f t="shared" si="664"/>
        <v>U</v>
      </c>
      <c r="AV1403" s="68" t="str">
        <f t="shared" si="665"/>
        <v>U</v>
      </c>
      <c r="AW1403" s="68">
        <f>IF(AF1403=0,0,VLOOKUP($H1403,Leistungszahlen!$A$11:$H$158,4,FALSE))</f>
        <v>0</v>
      </c>
      <c r="AX1403" s="68">
        <f>IF(AF1403=0,0,VLOOKUP($H1403,Leistungszahlen!$A$11:$H$158,5,FALSE))</f>
        <v>0</v>
      </c>
      <c r="AY1403" s="68">
        <f>IF(AG1403=0,0,VLOOKUP($H1403,Leistungszahlen!$A$11:$H$158,6,FALSE))</f>
        <v>0</v>
      </c>
      <c r="AZ1403" s="68">
        <f t="shared" si="666"/>
        <v>0</v>
      </c>
      <c r="BA1403" s="68">
        <f t="shared" si="667"/>
        <v>0</v>
      </c>
      <c r="BC1403" s="68">
        <f t="shared" si="683"/>
        <v>0</v>
      </c>
      <c r="BD1403" s="285"/>
    </row>
    <row r="1404" spans="1:56" s="68" customFormat="1">
      <c r="A1404" s="200"/>
      <c r="B1404" s="200"/>
      <c r="C1404" s="200" t="s">
        <v>420</v>
      </c>
      <c r="D1404" s="200" t="s">
        <v>200</v>
      </c>
      <c r="E1404" s="200" t="s">
        <v>351</v>
      </c>
      <c r="F1404" s="200" t="s">
        <v>468</v>
      </c>
      <c r="G1404" s="200" t="s">
        <v>472</v>
      </c>
      <c r="H1404" s="201" t="s">
        <v>205</v>
      </c>
      <c r="I1404" s="202">
        <v>19.07</v>
      </c>
      <c r="J1404" s="200" t="s">
        <v>307</v>
      </c>
      <c r="K1404" s="176">
        <v>5</v>
      </c>
      <c r="L1404" s="176">
        <v>1</v>
      </c>
      <c r="M1404" s="176">
        <v>0</v>
      </c>
      <c r="N1404" s="286">
        <v>3</v>
      </c>
      <c r="O1404" s="286">
        <v>3</v>
      </c>
      <c r="P1404" s="176"/>
      <c r="Q1404" s="203">
        <f t="shared" si="659"/>
        <v>3</v>
      </c>
      <c r="R1404" s="203">
        <f t="shared" si="660"/>
        <v>3</v>
      </c>
      <c r="S1404" s="203">
        <f t="shared" si="661"/>
        <v>0</v>
      </c>
      <c r="T1404" s="203">
        <f t="shared" si="662"/>
        <v>0</v>
      </c>
      <c r="U1404" s="203">
        <f t="shared" si="663"/>
        <v>0</v>
      </c>
      <c r="V1404" s="175">
        <f>IF(Q1404&gt;0,VLOOKUP(Q1404,Jahresfaktoren!$A$11:$B$24,2,),0)</f>
        <v>152</v>
      </c>
      <c r="W1404" s="175">
        <f>IF(R1404&gt;0,VLOOKUP(R1404,Jahresfaktoren!$D$11:$E$24,2,),0)</f>
        <v>150</v>
      </c>
      <c r="X1404" s="175">
        <f>IF(S1404&gt;0,VLOOKUP(S1404,Jahresfaktoren!$A$28:$B$29,2,),0)</f>
        <v>0</v>
      </c>
      <c r="Y1404" s="175">
        <f>IF(T1404&gt;0,VLOOKUP(T1404,Jahresfaktoren!$A$28:$B$29,2,),0)</f>
        <v>0</v>
      </c>
      <c r="Z1404" s="175">
        <f>IF(U1404&gt;0,VLOOKUP(U1404,Jahresfaktoren!$A$32:$B$33,2,),)</f>
        <v>0</v>
      </c>
      <c r="AA1404" s="177">
        <f t="shared" si="673"/>
        <v>2898.64</v>
      </c>
      <c r="AB1404" s="177">
        <f t="shared" si="674"/>
        <v>2860.5</v>
      </c>
      <c r="AC1404" s="177" t="str">
        <f t="shared" si="675"/>
        <v/>
      </c>
      <c r="AD1404" s="177" t="str">
        <f t="shared" si="676"/>
        <v/>
      </c>
      <c r="AE1404" s="177" t="str">
        <f t="shared" si="677"/>
        <v/>
      </c>
      <c r="AF1404" s="178">
        <f>IF(Q1404&gt;0,VLOOKUP(H1404,Leistungszahlen!$A$11:$C$158,3,),0)</f>
        <v>0</v>
      </c>
      <c r="AG1404" s="178">
        <f>IF(R1404&gt;0,VLOOKUP(H1404,Leistungszahlen!$A$11:$F$158,6,),IF(T1404&gt;0,VLOOKUP(H1404,Leistungszahlen!$A$11:$F$158,6,),0))</f>
        <v>0</v>
      </c>
      <c r="AH1404" s="179" t="e">
        <f t="shared" si="668"/>
        <v>#DIV/0!</v>
      </c>
      <c r="AI1404" s="179" t="e">
        <f t="shared" si="669"/>
        <v>#DIV/0!</v>
      </c>
      <c r="AJ1404" s="179">
        <f t="shared" si="670"/>
        <v>0</v>
      </c>
      <c r="AK1404" s="179">
        <f t="shared" si="671"/>
        <v>0</v>
      </c>
      <c r="AL1404" s="179">
        <f t="shared" si="672"/>
        <v>0</v>
      </c>
      <c r="AM1404" s="180">
        <f>IF(L1404=1,Stundensätze!$D$13,IF(L1404=2,Stundensätze!$D$17,IF(L1404=4,Stundensätze!$D$21,"")))</f>
        <v>0</v>
      </c>
      <c r="AN1404" s="180">
        <f>IF(L1404=1,Stundensätze!$D$15,IF(L1404=2,Stundensätze!$D$19,IF(L1404=4,Stundensätze!$D$23,"")))</f>
        <v>0</v>
      </c>
      <c r="AO1404" s="180" t="e">
        <f t="shared" si="678"/>
        <v>#DIV/0!</v>
      </c>
      <c r="AP1404" s="180">
        <f t="shared" si="679"/>
        <v>0</v>
      </c>
      <c r="AQ1404" s="192" t="e">
        <f t="shared" si="680"/>
        <v>#DIV/0!</v>
      </c>
      <c r="AR1404" s="192" t="e">
        <f t="shared" si="681"/>
        <v>#DIV/0!</v>
      </c>
      <c r="AS1404" s="193" t="e">
        <f t="shared" si="682"/>
        <v>#DIV/0!</v>
      </c>
      <c r="AT1404" s="258" t="str">
        <f>IF(K1404=0,0,VLOOKUP(K1404,Kostenstellen!A:B,2,FALSE))</f>
        <v xml:space="preserve">Salinenklinik </v>
      </c>
      <c r="AU1404" s="68" t="str">
        <f t="shared" si="664"/>
        <v>G</v>
      </c>
      <c r="AV1404" s="68" t="str">
        <f t="shared" si="665"/>
        <v>G</v>
      </c>
      <c r="AW1404" s="68">
        <f>IF(AF1404=0,0,VLOOKUP($H1404,Leistungszahlen!$A$11:$H$158,4,FALSE))</f>
        <v>0</v>
      </c>
      <c r="AX1404" s="68">
        <f>IF(AF1404=0,0,VLOOKUP($H1404,Leistungszahlen!$A$11:$H$158,5,FALSE))</f>
        <v>0</v>
      </c>
      <c r="AY1404" s="68">
        <f>IF(AG1404=0,0,VLOOKUP($H1404,Leistungszahlen!$A$11:$H$158,6,FALSE))</f>
        <v>0</v>
      </c>
      <c r="AZ1404" s="68">
        <f t="shared" si="666"/>
        <v>0</v>
      </c>
      <c r="BA1404" s="68">
        <f t="shared" si="667"/>
        <v>0</v>
      </c>
      <c r="BC1404" s="68">
        <f t="shared" si="683"/>
        <v>0</v>
      </c>
      <c r="BD1404" s="285"/>
    </row>
    <row r="1405" spans="1:56" s="68" customFormat="1">
      <c r="A1405" s="200"/>
      <c r="B1405" s="200"/>
      <c r="C1405" s="200" t="s">
        <v>420</v>
      </c>
      <c r="D1405" s="200" t="s">
        <v>200</v>
      </c>
      <c r="E1405" s="200" t="s">
        <v>351</v>
      </c>
      <c r="F1405" s="200" t="s">
        <v>468</v>
      </c>
      <c r="G1405" s="200" t="s">
        <v>343</v>
      </c>
      <c r="H1405" s="201" t="s">
        <v>218</v>
      </c>
      <c r="I1405" s="202">
        <v>7.82</v>
      </c>
      <c r="J1405" s="200" t="s">
        <v>307</v>
      </c>
      <c r="K1405" s="176">
        <v>5</v>
      </c>
      <c r="L1405" s="176">
        <v>1</v>
      </c>
      <c r="M1405" s="176">
        <v>0</v>
      </c>
      <c r="N1405" s="286">
        <v>3</v>
      </c>
      <c r="O1405" s="286"/>
      <c r="P1405" s="176"/>
      <c r="Q1405" s="203">
        <f t="shared" si="659"/>
        <v>3</v>
      </c>
      <c r="R1405" s="203">
        <f t="shared" si="660"/>
        <v>0</v>
      </c>
      <c r="S1405" s="203">
        <f t="shared" si="661"/>
        <v>0</v>
      </c>
      <c r="T1405" s="203">
        <f t="shared" si="662"/>
        <v>0</v>
      </c>
      <c r="U1405" s="203">
        <f t="shared" si="663"/>
        <v>0</v>
      </c>
      <c r="V1405" s="175">
        <f>IF(Q1405&gt;0,VLOOKUP(Q1405,Jahresfaktoren!$A$11:$B$24,2,),0)</f>
        <v>152</v>
      </c>
      <c r="W1405" s="175">
        <f>IF(R1405&gt;0,VLOOKUP(R1405,Jahresfaktoren!$D$11:$E$24,2,),0)</f>
        <v>0</v>
      </c>
      <c r="X1405" s="175">
        <f>IF(S1405&gt;0,VLOOKUP(S1405,Jahresfaktoren!$A$28:$B$29,2,),0)</f>
        <v>0</v>
      </c>
      <c r="Y1405" s="175">
        <f>IF(T1405&gt;0,VLOOKUP(T1405,Jahresfaktoren!$A$28:$B$29,2,),0)</f>
        <v>0</v>
      </c>
      <c r="Z1405" s="175">
        <f>IF(U1405&gt;0,VLOOKUP(U1405,Jahresfaktoren!$A$32:$B$33,2,),)</f>
        <v>0</v>
      </c>
      <c r="AA1405" s="177">
        <f t="shared" si="673"/>
        <v>1188.6400000000001</v>
      </c>
      <c r="AB1405" s="177" t="str">
        <f t="shared" si="674"/>
        <v/>
      </c>
      <c r="AC1405" s="177" t="str">
        <f t="shared" si="675"/>
        <v/>
      </c>
      <c r="AD1405" s="177" t="str">
        <f t="shared" si="676"/>
        <v/>
      </c>
      <c r="AE1405" s="177" t="str">
        <f t="shared" si="677"/>
        <v/>
      </c>
      <c r="AF1405" s="178">
        <f>IF(Q1405&gt;0,VLOOKUP(H1405,Leistungszahlen!$A$11:$C$158,3,),0)</f>
        <v>0</v>
      </c>
      <c r="AG1405" s="178">
        <f>IF(R1405&gt;0,VLOOKUP(H1405,Leistungszahlen!$A$11:$F$158,6,),IF(T1405&gt;0,VLOOKUP(H1405,Leistungszahlen!$A$11:$F$158,6,),0))</f>
        <v>0</v>
      </c>
      <c r="AH1405" s="179" t="e">
        <f t="shared" si="668"/>
        <v>#DIV/0!</v>
      </c>
      <c r="AI1405" s="179">
        <f t="shared" si="669"/>
        <v>0</v>
      </c>
      <c r="AJ1405" s="179">
        <f t="shared" si="670"/>
        <v>0</v>
      </c>
      <c r="AK1405" s="179">
        <f t="shared" si="671"/>
        <v>0</v>
      </c>
      <c r="AL1405" s="179">
        <f t="shared" si="672"/>
        <v>0</v>
      </c>
      <c r="AM1405" s="180">
        <f>IF(L1405=1,Stundensätze!$D$13,IF(L1405=2,Stundensätze!$D$17,IF(L1405=4,Stundensätze!$D$21,"")))</f>
        <v>0</v>
      </c>
      <c r="AN1405" s="180">
        <f>IF(L1405=1,Stundensätze!$D$15,IF(L1405=2,Stundensätze!$D$19,IF(L1405=4,Stundensätze!$D$23,"")))</f>
        <v>0</v>
      </c>
      <c r="AO1405" s="180" t="e">
        <f t="shared" si="678"/>
        <v>#DIV/0!</v>
      </c>
      <c r="AP1405" s="180">
        <f t="shared" si="679"/>
        <v>0</v>
      </c>
      <c r="AQ1405" s="192" t="e">
        <f t="shared" si="680"/>
        <v>#DIV/0!</v>
      </c>
      <c r="AR1405" s="192" t="e">
        <f t="shared" si="681"/>
        <v>#DIV/0!</v>
      </c>
      <c r="AS1405" s="193" t="e">
        <f t="shared" si="682"/>
        <v>#DIV/0!</v>
      </c>
      <c r="AT1405" s="258" t="str">
        <f>IF(K1405=0,0,VLOOKUP(K1405,Kostenstellen!A:B,2,FALSE))</f>
        <v xml:space="preserve">Salinenklinik </v>
      </c>
      <c r="AU1405" s="68" t="str">
        <f t="shared" si="664"/>
        <v>U</v>
      </c>
      <c r="AV1405" s="68" t="str">
        <f t="shared" si="665"/>
        <v/>
      </c>
      <c r="AW1405" s="68">
        <f>IF(AF1405=0,0,VLOOKUP($H1405,Leistungszahlen!$A$11:$H$158,4,FALSE))</f>
        <v>0</v>
      </c>
      <c r="AX1405" s="68">
        <f>IF(AF1405=0,0,VLOOKUP($H1405,Leistungszahlen!$A$11:$H$158,5,FALSE))</f>
        <v>0</v>
      </c>
      <c r="AY1405" s="68">
        <f>IF(AG1405=0,0,VLOOKUP($H1405,Leistungszahlen!$A$11:$H$158,6,FALSE))</f>
        <v>0</v>
      </c>
      <c r="AZ1405" s="68">
        <f t="shared" si="666"/>
        <v>0</v>
      </c>
      <c r="BA1405" s="68">
        <f t="shared" si="667"/>
        <v>0</v>
      </c>
      <c r="BC1405" s="68">
        <f t="shared" si="683"/>
        <v>0</v>
      </c>
      <c r="BD1405" s="285"/>
    </row>
    <row r="1406" spans="1:56" s="68" customFormat="1">
      <c r="A1406" s="200"/>
      <c r="B1406" s="200"/>
      <c r="C1406" s="200" t="s">
        <v>420</v>
      </c>
      <c r="D1406" s="200" t="s">
        <v>200</v>
      </c>
      <c r="E1406" s="200" t="s">
        <v>351</v>
      </c>
      <c r="F1406" s="200" t="s">
        <v>468</v>
      </c>
      <c r="G1406" s="200" t="s">
        <v>442</v>
      </c>
      <c r="H1406" s="201" t="s">
        <v>218</v>
      </c>
      <c r="I1406" s="202">
        <v>5.4</v>
      </c>
      <c r="J1406" s="200" t="s">
        <v>307</v>
      </c>
      <c r="K1406" s="176">
        <v>5</v>
      </c>
      <c r="L1406" s="176">
        <v>1</v>
      </c>
      <c r="M1406" s="176">
        <v>0</v>
      </c>
      <c r="N1406" s="286">
        <v>3</v>
      </c>
      <c r="O1406" s="286"/>
      <c r="P1406" s="176"/>
      <c r="Q1406" s="203">
        <f t="shared" si="659"/>
        <v>3</v>
      </c>
      <c r="R1406" s="203">
        <f t="shared" si="660"/>
        <v>0</v>
      </c>
      <c r="S1406" s="203">
        <f t="shared" si="661"/>
        <v>0</v>
      </c>
      <c r="T1406" s="203">
        <f t="shared" si="662"/>
        <v>0</v>
      </c>
      <c r="U1406" s="203">
        <f t="shared" si="663"/>
        <v>0</v>
      </c>
      <c r="V1406" s="175">
        <f>IF(Q1406&gt;0,VLOOKUP(Q1406,Jahresfaktoren!$A$11:$B$24,2,),0)</f>
        <v>152</v>
      </c>
      <c r="W1406" s="175">
        <f>IF(R1406&gt;0,VLOOKUP(R1406,Jahresfaktoren!$D$11:$E$24,2,),0)</f>
        <v>0</v>
      </c>
      <c r="X1406" s="175">
        <f>IF(S1406&gt;0,VLOOKUP(S1406,Jahresfaktoren!$A$28:$B$29,2,),0)</f>
        <v>0</v>
      </c>
      <c r="Y1406" s="175">
        <f>IF(T1406&gt;0,VLOOKUP(T1406,Jahresfaktoren!$A$28:$B$29,2,),0)</f>
        <v>0</v>
      </c>
      <c r="Z1406" s="175">
        <f>IF(U1406&gt;0,VLOOKUP(U1406,Jahresfaktoren!$A$32:$B$33,2,),)</f>
        <v>0</v>
      </c>
      <c r="AA1406" s="177">
        <f t="shared" si="673"/>
        <v>820.80000000000007</v>
      </c>
      <c r="AB1406" s="177" t="str">
        <f t="shared" si="674"/>
        <v/>
      </c>
      <c r="AC1406" s="177" t="str">
        <f t="shared" si="675"/>
        <v/>
      </c>
      <c r="AD1406" s="177" t="str">
        <f t="shared" si="676"/>
        <v/>
      </c>
      <c r="AE1406" s="177" t="str">
        <f t="shared" si="677"/>
        <v/>
      </c>
      <c r="AF1406" s="178">
        <f>IF(Q1406&gt;0,VLOOKUP(H1406,Leistungszahlen!$A$11:$C$158,3,),0)</f>
        <v>0</v>
      </c>
      <c r="AG1406" s="178">
        <f>IF(R1406&gt;0,VLOOKUP(H1406,Leistungszahlen!$A$11:$F$158,6,),IF(T1406&gt;0,VLOOKUP(H1406,Leistungszahlen!$A$11:$F$158,6,),0))</f>
        <v>0</v>
      </c>
      <c r="AH1406" s="179" t="e">
        <f t="shared" si="668"/>
        <v>#DIV/0!</v>
      </c>
      <c r="AI1406" s="179">
        <f t="shared" si="669"/>
        <v>0</v>
      </c>
      <c r="AJ1406" s="179">
        <f t="shared" si="670"/>
        <v>0</v>
      </c>
      <c r="AK1406" s="179">
        <f t="shared" si="671"/>
        <v>0</v>
      </c>
      <c r="AL1406" s="179">
        <f t="shared" si="672"/>
        <v>0</v>
      </c>
      <c r="AM1406" s="180">
        <f>IF(L1406=1,Stundensätze!$D$13,IF(L1406=2,Stundensätze!$D$17,IF(L1406=4,Stundensätze!$D$21,"")))</f>
        <v>0</v>
      </c>
      <c r="AN1406" s="180">
        <f>IF(L1406=1,Stundensätze!$D$15,IF(L1406=2,Stundensätze!$D$19,IF(L1406=4,Stundensätze!$D$23,"")))</f>
        <v>0</v>
      </c>
      <c r="AO1406" s="180" t="e">
        <f t="shared" si="678"/>
        <v>#DIV/0!</v>
      </c>
      <c r="AP1406" s="180">
        <f t="shared" si="679"/>
        <v>0</v>
      </c>
      <c r="AQ1406" s="192" t="e">
        <f t="shared" si="680"/>
        <v>#DIV/0!</v>
      </c>
      <c r="AR1406" s="192" t="e">
        <f t="shared" si="681"/>
        <v>#DIV/0!</v>
      </c>
      <c r="AS1406" s="193" t="e">
        <f t="shared" si="682"/>
        <v>#DIV/0!</v>
      </c>
      <c r="AT1406" s="258" t="str">
        <f>IF(K1406=0,0,VLOOKUP(K1406,Kostenstellen!A:B,2,FALSE))</f>
        <v xml:space="preserve">Salinenklinik </v>
      </c>
      <c r="AU1406" s="68" t="str">
        <f t="shared" si="664"/>
        <v>U</v>
      </c>
      <c r="AV1406" s="68" t="str">
        <f t="shared" si="665"/>
        <v/>
      </c>
      <c r="AW1406" s="68">
        <f>IF(AF1406=0,0,VLOOKUP($H1406,Leistungszahlen!$A$11:$H$158,4,FALSE))</f>
        <v>0</v>
      </c>
      <c r="AX1406" s="68">
        <f>IF(AF1406=0,0,VLOOKUP($H1406,Leistungszahlen!$A$11:$H$158,5,FALSE))</f>
        <v>0</v>
      </c>
      <c r="AY1406" s="68">
        <f>IF(AG1406=0,0,VLOOKUP($H1406,Leistungszahlen!$A$11:$H$158,6,FALSE))</f>
        <v>0</v>
      </c>
      <c r="AZ1406" s="68">
        <f t="shared" si="666"/>
        <v>0</v>
      </c>
      <c r="BA1406" s="68">
        <f t="shared" si="667"/>
        <v>0</v>
      </c>
      <c r="BC1406" s="68">
        <f t="shared" si="683"/>
        <v>0</v>
      </c>
      <c r="BD1406" s="285"/>
    </row>
    <row r="1407" spans="1:56" s="68" customFormat="1">
      <c r="A1407" s="200"/>
      <c r="B1407" s="200"/>
      <c r="C1407" s="200" t="s">
        <v>420</v>
      </c>
      <c r="D1407" s="200" t="s">
        <v>200</v>
      </c>
      <c r="E1407" s="200" t="s">
        <v>351</v>
      </c>
      <c r="F1407" s="200" t="s">
        <v>468</v>
      </c>
      <c r="G1407" s="200" t="s">
        <v>343</v>
      </c>
      <c r="H1407" s="201" t="s">
        <v>218</v>
      </c>
      <c r="I1407" s="202">
        <v>7.82</v>
      </c>
      <c r="J1407" s="200" t="s">
        <v>307</v>
      </c>
      <c r="K1407" s="176">
        <v>5</v>
      </c>
      <c r="L1407" s="176">
        <v>1</v>
      </c>
      <c r="M1407" s="176">
        <v>0</v>
      </c>
      <c r="N1407" s="286">
        <v>3</v>
      </c>
      <c r="O1407" s="286"/>
      <c r="P1407" s="176"/>
      <c r="Q1407" s="203">
        <f t="shared" si="659"/>
        <v>3</v>
      </c>
      <c r="R1407" s="203">
        <f t="shared" si="660"/>
        <v>0</v>
      </c>
      <c r="S1407" s="203">
        <f t="shared" si="661"/>
        <v>0</v>
      </c>
      <c r="T1407" s="203">
        <f t="shared" si="662"/>
        <v>0</v>
      </c>
      <c r="U1407" s="203">
        <f t="shared" si="663"/>
        <v>0</v>
      </c>
      <c r="V1407" s="175">
        <f>IF(Q1407&gt;0,VLOOKUP(Q1407,Jahresfaktoren!$A$11:$B$24,2,),0)</f>
        <v>152</v>
      </c>
      <c r="W1407" s="175">
        <f>IF(R1407&gt;0,VLOOKUP(R1407,Jahresfaktoren!$D$11:$E$24,2,),0)</f>
        <v>0</v>
      </c>
      <c r="X1407" s="175">
        <f>IF(S1407&gt;0,VLOOKUP(S1407,Jahresfaktoren!$A$28:$B$29,2,),0)</f>
        <v>0</v>
      </c>
      <c r="Y1407" s="175">
        <f>IF(T1407&gt;0,VLOOKUP(T1407,Jahresfaktoren!$A$28:$B$29,2,),0)</f>
        <v>0</v>
      </c>
      <c r="Z1407" s="175">
        <f>IF(U1407&gt;0,VLOOKUP(U1407,Jahresfaktoren!$A$32:$B$33,2,),)</f>
        <v>0</v>
      </c>
      <c r="AA1407" s="177">
        <f t="shared" si="673"/>
        <v>1188.6400000000001</v>
      </c>
      <c r="AB1407" s="177" t="str">
        <f t="shared" si="674"/>
        <v/>
      </c>
      <c r="AC1407" s="177" t="str">
        <f t="shared" si="675"/>
        <v/>
      </c>
      <c r="AD1407" s="177" t="str">
        <f t="shared" si="676"/>
        <v/>
      </c>
      <c r="AE1407" s="177" t="str">
        <f t="shared" si="677"/>
        <v/>
      </c>
      <c r="AF1407" s="178">
        <f>IF(Q1407&gt;0,VLOOKUP(H1407,Leistungszahlen!$A$11:$C$158,3,),0)</f>
        <v>0</v>
      </c>
      <c r="AG1407" s="178">
        <f>IF(R1407&gt;0,VLOOKUP(H1407,Leistungszahlen!$A$11:$F$158,6,),IF(T1407&gt;0,VLOOKUP(H1407,Leistungszahlen!$A$11:$F$158,6,),0))</f>
        <v>0</v>
      </c>
      <c r="AH1407" s="179" t="e">
        <f t="shared" si="668"/>
        <v>#DIV/0!</v>
      </c>
      <c r="AI1407" s="179">
        <f t="shared" si="669"/>
        <v>0</v>
      </c>
      <c r="AJ1407" s="179">
        <f t="shared" si="670"/>
        <v>0</v>
      </c>
      <c r="AK1407" s="179">
        <f t="shared" si="671"/>
        <v>0</v>
      </c>
      <c r="AL1407" s="179">
        <f t="shared" si="672"/>
        <v>0</v>
      </c>
      <c r="AM1407" s="180">
        <f>IF(L1407=1,Stundensätze!$D$13,IF(L1407=2,Stundensätze!$D$17,IF(L1407=4,Stundensätze!$D$21,"")))</f>
        <v>0</v>
      </c>
      <c r="AN1407" s="180">
        <f>IF(L1407=1,Stundensätze!$D$15,IF(L1407=2,Stundensätze!$D$19,IF(L1407=4,Stundensätze!$D$23,"")))</f>
        <v>0</v>
      </c>
      <c r="AO1407" s="180" t="e">
        <f t="shared" si="678"/>
        <v>#DIV/0!</v>
      </c>
      <c r="AP1407" s="180">
        <f t="shared" si="679"/>
        <v>0</v>
      </c>
      <c r="AQ1407" s="192" t="e">
        <f t="shared" si="680"/>
        <v>#DIV/0!</v>
      </c>
      <c r="AR1407" s="192" t="e">
        <f t="shared" si="681"/>
        <v>#DIV/0!</v>
      </c>
      <c r="AS1407" s="193" t="e">
        <f t="shared" si="682"/>
        <v>#DIV/0!</v>
      </c>
      <c r="AT1407" s="258" t="str">
        <f>IF(K1407=0,0,VLOOKUP(K1407,Kostenstellen!A:B,2,FALSE))</f>
        <v xml:space="preserve">Salinenklinik </v>
      </c>
      <c r="AU1407" s="68" t="str">
        <f t="shared" si="664"/>
        <v>U</v>
      </c>
      <c r="AV1407" s="68" t="str">
        <f t="shared" si="665"/>
        <v/>
      </c>
      <c r="AW1407" s="68">
        <f>IF(AF1407=0,0,VLOOKUP($H1407,Leistungszahlen!$A$11:$H$158,4,FALSE))</f>
        <v>0</v>
      </c>
      <c r="AX1407" s="68">
        <f>IF(AF1407=0,0,VLOOKUP($H1407,Leistungszahlen!$A$11:$H$158,5,FALSE))</f>
        <v>0</v>
      </c>
      <c r="AY1407" s="68">
        <f>IF(AG1407=0,0,VLOOKUP($H1407,Leistungszahlen!$A$11:$H$158,6,FALSE))</f>
        <v>0</v>
      </c>
      <c r="AZ1407" s="68">
        <f t="shared" si="666"/>
        <v>0</v>
      </c>
      <c r="BA1407" s="68">
        <f t="shared" si="667"/>
        <v>0</v>
      </c>
      <c r="BC1407" s="68">
        <f t="shared" si="683"/>
        <v>0</v>
      </c>
      <c r="BD1407" s="285"/>
    </row>
    <row r="1408" spans="1:56" s="68" customFormat="1">
      <c r="A1408" s="200"/>
      <c r="B1408" s="200"/>
      <c r="C1408" s="200" t="s">
        <v>420</v>
      </c>
      <c r="D1408" s="200" t="s">
        <v>200</v>
      </c>
      <c r="E1408" s="200" t="s">
        <v>352</v>
      </c>
      <c r="F1408" s="200" t="s">
        <v>468</v>
      </c>
      <c r="G1408" s="200" t="s">
        <v>473</v>
      </c>
      <c r="H1408" s="201" t="s">
        <v>205</v>
      </c>
      <c r="I1408" s="202">
        <v>20.100000000000001</v>
      </c>
      <c r="J1408" s="200" t="s">
        <v>307</v>
      </c>
      <c r="K1408" s="176">
        <v>5</v>
      </c>
      <c r="L1408" s="176">
        <v>1</v>
      </c>
      <c r="M1408" s="176">
        <v>0</v>
      </c>
      <c r="N1408" s="286">
        <v>3</v>
      </c>
      <c r="O1408" s="286">
        <v>3</v>
      </c>
      <c r="P1408" s="176"/>
      <c r="Q1408" s="203">
        <f t="shared" si="659"/>
        <v>3</v>
      </c>
      <c r="R1408" s="203">
        <f t="shared" si="660"/>
        <v>3</v>
      </c>
      <c r="S1408" s="203">
        <f t="shared" si="661"/>
        <v>0</v>
      </c>
      <c r="T1408" s="203">
        <f t="shared" si="662"/>
        <v>0</v>
      </c>
      <c r="U1408" s="203">
        <f t="shared" si="663"/>
        <v>0</v>
      </c>
      <c r="V1408" s="175">
        <f>IF(Q1408&gt;0,VLOOKUP(Q1408,Jahresfaktoren!$A$11:$B$24,2,),0)</f>
        <v>152</v>
      </c>
      <c r="W1408" s="175">
        <f>IF(R1408&gt;0,VLOOKUP(R1408,Jahresfaktoren!$D$11:$E$24,2,),0)</f>
        <v>150</v>
      </c>
      <c r="X1408" s="175">
        <f>IF(S1408&gt;0,VLOOKUP(S1408,Jahresfaktoren!$A$28:$B$29,2,),0)</f>
        <v>0</v>
      </c>
      <c r="Y1408" s="175">
        <f>IF(T1408&gt;0,VLOOKUP(T1408,Jahresfaktoren!$A$28:$B$29,2,),0)</f>
        <v>0</v>
      </c>
      <c r="Z1408" s="175">
        <f>IF(U1408&gt;0,VLOOKUP(U1408,Jahresfaktoren!$A$32:$B$33,2,),)</f>
        <v>0</v>
      </c>
      <c r="AA1408" s="177">
        <f t="shared" si="673"/>
        <v>3055.2000000000003</v>
      </c>
      <c r="AB1408" s="177">
        <f t="shared" si="674"/>
        <v>3015</v>
      </c>
      <c r="AC1408" s="177" t="str">
        <f t="shared" si="675"/>
        <v/>
      </c>
      <c r="AD1408" s="177" t="str">
        <f t="shared" si="676"/>
        <v/>
      </c>
      <c r="AE1408" s="177" t="str">
        <f t="shared" si="677"/>
        <v/>
      </c>
      <c r="AF1408" s="178">
        <f>IF(Q1408&gt;0,VLOOKUP(H1408,Leistungszahlen!$A$11:$C$158,3,),0)</f>
        <v>0</v>
      </c>
      <c r="AG1408" s="178">
        <f>IF(R1408&gt;0,VLOOKUP(H1408,Leistungszahlen!$A$11:$F$158,6,),IF(T1408&gt;0,VLOOKUP(H1408,Leistungszahlen!$A$11:$F$158,6,),0))</f>
        <v>0</v>
      </c>
      <c r="AH1408" s="179" t="e">
        <f t="shared" si="668"/>
        <v>#DIV/0!</v>
      </c>
      <c r="AI1408" s="179" t="e">
        <f t="shared" si="669"/>
        <v>#DIV/0!</v>
      </c>
      <c r="AJ1408" s="179">
        <f t="shared" si="670"/>
        <v>0</v>
      </c>
      <c r="AK1408" s="179">
        <f t="shared" si="671"/>
        <v>0</v>
      </c>
      <c r="AL1408" s="179">
        <f t="shared" si="672"/>
        <v>0</v>
      </c>
      <c r="AM1408" s="180">
        <f>IF(L1408=1,Stundensätze!$D$13,IF(L1408=2,Stundensätze!$D$17,IF(L1408=4,Stundensätze!$D$21,"")))</f>
        <v>0</v>
      </c>
      <c r="AN1408" s="180">
        <f>IF(L1408=1,Stundensätze!$D$15,IF(L1408=2,Stundensätze!$D$19,IF(L1408=4,Stundensätze!$D$23,"")))</f>
        <v>0</v>
      </c>
      <c r="AO1408" s="180" t="e">
        <f t="shared" si="678"/>
        <v>#DIV/0!</v>
      </c>
      <c r="AP1408" s="180">
        <f t="shared" si="679"/>
        <v>0</v>
      </c>
      <c r="AQ1408" s="192" t="e">
        <f t="shared" si="680"/>
        <v>#DIV/0!</v>
      </c>
      <c r="AR1408" s="192" t="e">
        <f t="shared" si="681"/>
        <v>#DIV/0!</v>
      </c>
      <c r="AS1408" s="193" t="e">
        <f t="shared" si="682"/>
        <v>#DIV/0!</v>
      </c>
      <c r="AT1408" s="258" t="str">
        <f>IF(K1408=0,0,VLOOKUP(K1408,Kostenstellen!A:B,2,FALSE))</f>
        <v xml:space="preserve">Salinenklinik </v>
      </c>
      <c r="AU1408" s="68" t="str">
        <f t="shared" si="664"/>
        <v>G</v>
      </c>
      <c r="AV1408" s="68" t="str">
        <f t="shared" si="665"/>
        <v>G</v>
      </c>
      <c r="AW1408" s="68">
        <f>IF(AF1408=0,0,VLOOKUP($H1408,Leistungszahlen!$A$11:$H$158,4,FALSE))</f>
        <v>0</v>
      </c>
      <c r="AX1408" s="68">
        <f>IF(AF1408=0,0,VLOOKUP($H1408,Leistungszahlen!$A$11:$H$158,5,FALSE))</f>
        <v>0</v>
      </c>
      <c r="AY1408" s="68">
        <f>IF(AG1408=0,0,VLOOKUP($H1408,Leistungszahlen!$A$11:$H$158,6,FALSE))</f>
        <v>0</v>
      </c>
      <c r="AZ1408" s="68">
        <f t="shared" si="666"/>
        <v>0</v>
      </c>
      <c r="BA1408" s="68">
        <f t="shared" si="667"/>
        <v>0</v>
      </c>
      <c r="BC1408" s="68">
        <f t="shared" si="683"/>
        <v>0</v>
      </c>
      <c r="BD1408" s="285"/>
    </row>
    <row r="1409" spans="1:56" s="68" customFormat="1">
      <c r="A1409" s="200"/>
      <c r="B1409" s="200"/>
      <c r="C1409" s="200" t="s">
        <v>420</v>
      </c>
      <c r="D1409" s="200" t="s">
        <v>200</v>
      </c>
      <c r="E1409" s="200" t="s">
        <v>352</v>
      </c>
      <c r="F1409" s="200" t="s">
        <v>468</v>
      </c>
      <c r="G1409" s="200" t="s">
        <v>343</v>
      </c>
      <c r="H1409" s="201" t="s">
        <v>218</v>
      </c>
      <c r="I1409" s="202">
        <v>7.82</v>
      </c>
      <c r="J1409" s="200" t="s">
        <v>307</v>
      </c>
      <c r="K1409" s="176">
        <v>5</v>
      </c>
      <c r="L1409" s="176">
        <v>1</v>
      </c>
      <c r="M1409" s="176">
        <v>0</v>
      </c>
      <c r="N1409" s="286">
        <v>3</v>
      </c>
      <c r="O1409" s="286"/>
      <c r="P1409" s="176"/>
      <c r="Q1409" s="203">
        <f t="shared" si="659"/>
        <v>3</v>
      </c>
      <c r="R1409" s="203">
        <f t="shared" si="660"/>
        <v>0</v>
      </c>
      <c r="S1409" s="203">
        <f t="shared" si="661"/>
        <v>0</v>
      </c>
      <c r="T1409" s="203">
        <f t="shared" si="662"/>
        <v>0</v>
      </c>
      <c r="U1409" s="203">
        <f t="shared" si="663"/>
        <v>0</v>
      </c>
      <c r="V1409" s="175">
        <f>IF(Q1409&gt;0,VLOOKUP(Q1409,Jahresfaktoren!$A$11:$B$24,2,),0)</f>
        <v>152</v>
      </c>
      <c r="W1409" s="175">
        <f>IF(R1409&gt;0,VLOOKUP(R1409,Jahresfaktoren!$D$11:$E$24,2,),0)</f>
        <v>0</v>
      </c>
      <c r="X1409" s="175">
        <f>IF(S1409&gt;0,VLOOKUP(S1409,Jahresfaktoren!$A$28:$B$29,2,),0)</f>
        <v>0</v>
      </c>
      <c r="Y1409" s="175">
        <f>IF(T1409&gt;0,VLOOKUP(T1409,Jahresfaktoren!$A$28:$B$29,2,),0)</f>
        <v>0</v>
      </c>
      <c r="Z1409" s="175">
        <f>IF(U1409&gt;0,VLOOKUP(U1409,Jahresfaktoren!$A$32:$B$33,2,),)</f>
        <v>0</v>
      </c>
      <c r="AA1409" s="177">
        <f t="shared" si="673"/>
        <v>1188.6400000000001</v>
      </c>
      <c r="AB1409" s="177" t="str">
        <f t="shared" si="674"/>
        <v/>
      </c>
      <c r="AC1409" s="177" t="str">
        <f t="shared" si="675"/>
        <v/>
      </c>
      <c r="AD1409" s="177" t="str">
        <f t="shared" si="676"/>
        <v/>
      </c>
      <c r="AE1409" s="177" t="str">
        <f t="shared" si="677"/>
        <v/>
      </c>
      <c r="AF1409" s="178">
        <f>IF(Q1409&gt;0,VLOOKUP(H1409,Leistungszahlen!$A$11:$C$158,3,),0)</f>
        <v>0</v>
      </c>
      <c r="AG1409" s="178">
        <f>IF(R1409&gt;0,VLOOKUP(H1409,Leistungszahlen!$A$11:$F$158,6,),IF(T1409&gt;0,VLOOKUP(H1409,Leistungszahlen!$A$11:$F$158,6,),0))</f>
        <v>0</v>
      </c>
      <c r="AH1409" s="179" t="e">
        <f t="shared" si="668"/>
        <v>#DIV/0!</v>
      </c>
      <c r="AI1409" s="179">
        <f t="shared" si="669"/>
        <v>0</v>
      </c>
      <c r="AJ1409" s="179">
        <f t="shared" si="670"/>
        <v>0</v>
      </c>
      <c r="AK1409" s="179">
        <f t="shared" si="671"/>
        <v>0</v>
      </c>
      <c r="AL1409" s="179">
        <f t="shared" si="672"/>
        <v>0</v>
      </c>
      <c r="AM1409" s="180">
        <f>IF(L1409=1,Stundensätze!$D$13,IF(L1409=2,Stundensätze!$D$17,IF(L1409=4,Stundensätze!$D$21,"")))</f>
        <v>0</v>
      </c>
      <c r="AN1409" s="180">
        <f>IF(L1409=1,Stundensätze!$D$15,IF(L1409=2,Stundensätze!$D$19,IF(L1409=4,Stundensätze!$D$23,"")))</f>
        <v>0</v>
      </c>
      <c r="AO1409" s="180" t="e">
        <f t="shared" si="678"/>
        <v>#DIV/0!</v>
      </c>
      <c r="AP1409" s="180">
        <f t="shared" si="679"/>
        <v>0</v>
      </c>
      <c r="AQ1409" s="192" t="e">
        <f t="shared" si="680"/>
        <v>#DIV/0!</v>
      </c>
      <c r="AR1409" s="192" t="e">
        <f t="shared" si="681"/>
        <v>#DIV/0!</v>
      </c>
      <c r="AS1409" s="193" t="e">
        <f t="shared" si="682"/>
        <v>#DIV/0!</v>
      </c>
      <c r="AT1409" s="258" t="str">
        <f>IF(K1409=0,0,VLOOKUP(K1409,Kostenstellen!A:B,2,FALSE))</f>
        <v xml:space="preserve">Salinenklinik </v>
      </c>
      <c r="AU1409" s="68" t="str">
        <f t="shared" si="664"/>
        <v>U</v>
      </c>
      <c r="AV1409" s="68" t="str">
        <f t="shared" si="665"/>
        <v/>
      </c>
      <c r="AW1409" s="68">
        <f>IF(AF1409=0,0,VLOOKUP($H1409,Leistungszahlen!$A$11:$H$158,4,FALSE))</f>
        <v>0</v>
      </c>
      <c r="AX1409" s="68">
        <f>IF(AF1409=0,0,VLOOKUP($H1409,Leistungszahlen!$A$11:$H$158,5,FALSE))</f>
        <v>0</v>
      </c>
      <c r="AY1409" s="68">
        <f>IF(AG1409=0,0,VLOOKUP($H1409,Leistungszahlen!$A$11:$H$158,6,FALSE))</f>
        <v>0</v>
      </c>
      <c r="AZ1409" s="68">
        <f t="shared" si="666"/>
        <v>0</v>
      </c>
      <c r="BA1409" s="68">
        <f t="shared" si="667"/>
        <v>0</v>
      </c>
      <c r="BC1409" s="68">
        <f t="shared" si="683"/>
        <v>0</v>
      </c>
      <c r="BD1409" s="285"/>
    </row>
    <row r="1410" spans="1:56" s="68" customFormat="1">
      <c r="A1410" s="200"/>
      <c r="B1410" s="200"/>
      <c r="C1410" s="200" t="s">
        <v>420</v>
      </c>
      <c r="D1410" s="200" t="s">
        <v>200</v>
      </c>
      <c r="E1410" s="200" t="s">
        <v>352</v>
      </c>
      <c r="F1410" s="200" t="s">
        <v>468</v>
      </c>
      <c r="G1410" s="200" t="s">
        <v>442</v>
      </c>
      <c r="H1410" s="201" t="s">
        <v>218</v>
      </c>
      <c r="I1410" s="202">
        <v>5.4</v>
      </c>
      <c r="J1410" s="200" t="s">
        <v>307</v>
      </c>
      <c r="K1410" s="176">
        <v>5</v>
      </c>
      <c r="L1410" s="176">
        <v>1</v>
      </c>
      <c r="M1410" s="176">
        <v>0</v>
      </c>
      <c r="N1410" s="286">
        <v>3</v>
      </c>
      <c r="O1410" s="286"/>
      <c r="P1410" s="176"/>
      <c r="Q1410" s="203">
        <f t="shared" si="659"/>
        <v>3</v>
      </c>
      <c r="R1410" s="203">
        <f t="shared" si="660"/>
        <v>0</v>
      </c>
      <c r="S1410" s="203">
        <f t="shared" si="661"/>
        <v>0</v>
      </c>
      <c r="T1410" s="203">
        <f t="shared" si="662"/>
        <v>0</v>
      </c>
      <c r="U1410" s="203">
        <f t="shared" si="663"/>
        <v>0</v>
      </c>
      <c r="V1410" s="175">
        <f>IF(Q1410&gt;0,VLOOKUP(Q1410,Jahresfaktoren!$A$11:$B$24,2,),0)</f>
        <v>152</v>
      </c>
      <c r="W1410" s="175">
        <f>IF(R1410&gt;0,VLOOKUP(R1410,Jahresfaktoren!$D$11:$E$24,2,),0)</f>
        <v>0</v>
      </c>
      <c r="X1410" s="175">
        <f>IF(S1410&gt;0,VLOOKUP(S1410,Jahresfaktoren!$A$28:$B$29,2,),0)</f>
        <v>0</v>
      </c>
      <c r="Y1410" s="175">
        <f>IF(T1410&gt;0,VLOOKUP(T1410,Jahresfaktoren!$A$28:$B$29,2,),0)</f>
        <v>0</v>
      </c>
      <c r="Z1410" s="175">
        <f>IF(U1410&gt;0,VLOOKUP(U1410,Jahresfaktoren!$A$32:$B$33,2,),)</f>
        <v>0</v>
      </c>
      <c r="AA1410" s="177">
        <f t="shared" si="673"/>
        <v>820.80000000000007</v>
      </c>
      <c r="AB1410" s="177" t="str">
        <f t="shared" si="674"/>
        <v/>
      </c>
      <c r="AC1410" s="177" t="str">
        <f t="shared" si="675"/>
        <v/>
      </c>
      <c r="AD1410" s="177" t="str">
        <f t="shared" si="676"/>
        <v/>
      </c>
      <c r="AE1410" s="177" t="str">
        <f t="shared" si="677"/>
        <v/>
      </c>
      <c r="AF1410" s="178">
        <f>IF(Q1410&gt;0,VLOOKUP(H1410,Leistungszahlen!$A$11:$C$158,3,),0)</f>
        <v>0</v>
      </c>
      <c r="AG1410" s="178">
        <f>IF(R1410&gt;0,VLOOKUP(H1410,Leistungszahlen!$A$11:$F$158,6,),IF(T1410&gt;0,VLOOKUP(H1410,Leistungszahlen!$A$11:$F$158,6,),0))</f>
        <v>0</v>
      </c>
      <c r="AH1410" s="179" t="e">
        <f t="shared" si="668"/>
        <v>#DIV/0!</v>
      </c>
      <c r="AI1410" s="179">
        <f t="shared" si="669"/>
        <v>0</v>
      </c>
      <c r="AJ1410" s="179">
        <f t="shared" si="670"/>
        <v>0</v>
      </c>
      <c r="AK1410" s="179">
        <f t="shared" si="671"/>
        <v>0</v>
      </c>
      <c r="AL1410" s="179">
        <f t="shared" si="672"/>
        <v>0</v>
      </c>
      <c r="AM1410" s="180">
        <f>IF(L1410=1,Stundensätze!$D$13,IF(L1410=2,Stundensätze!$D$17,IF(L1410=4,Stundensätze!$D$21,"")))</f>
        <v>0</v>
      </c>
      <c r="AN1410" s="180">
        <f>IF(L1410=1,Stundensätze!$D$15,IF(L1410=2,Stundensätze!$D$19,IF(L1410=4,Stundensätze!$D$23,"")))</f>
        <v>0</v>
      </c>
      <c r="AO1410" s="180" t="e">
        <f t="shared" si="678"/>
        <v>#DIV/0!</v>
      </c>
      <c r="AP1410" s="180">
        <f t="shared" si="679"/>
        <v>0</v>
      </c>
      <c r="AQ1410" s="192" t="e">
        <f t="shared" si="680"/>
        <v>#DIV/0!</v>
      </c>
      <c r="AR1410" s="192" t="e">
        <f t="shared" si="681"/>
        <v>#DIV/0!</v>
      </c>
      <c r="AS1410" s="193" t="e">
        <f t="shared" si="682"/>
        <v>#DIV/0!</v>
      </c>
      <c r="AT1410" s="258" t="str">
        <f>IF(K1410=0,0,VLOOKUP(K1410,Kostenstellen!A:B,2,FALSE))</f>
        <v xml:space="preserve">Salinenklinik </v>
      </c>
      <c r="AU1410" s="68" t="str">
        <f t="shared" si="664"/>
        <v>U</v>
      </c>
      <c r="AV1410" s="68" t="str">
        <f t="shared" si="665"/>
        <v/>
      </c>
      <c r="AW1410" s="68">
        <f>IF(AF1410=0,0,VLOOKUP($H1410,Leistungszahlen!$A$11:$H$158,4,FALSE))</f>
        <v>0</v>
      </c>
      <c r="AX1410" s="68">
        <f>IF(AF1410=0,0,VLOOKUP($H1410,Leistungszahlen!$A$11:$H$158,5,FALSE))</f>
        <v>0</v>
      </c>
      <c r="AY1410" s="68">
        <f>IF(AG1410=0,0,VLOOKUP($H1410,Leistungszahlen!$A$11:$H$158,6,FALSE))</f>
        <v>0</v>
      </c>
      <c r="AZ1410" s="68">
        <f t="shared" si="666"/>
        <v>0</v>
      </c>
      <c r="BA1410" s="68">
        <f t="shared" si="667"/>
        <v>0</v>
      </c>
      <c r="BC1410" s="68">
        <f t="shared" si="683"/>
        <v>0</v>
      </c>
      <c r="BD1410" s="285"/>
    </row>
    <row r="1411" spans="1:56" s="68" customFormat="1">
      <c r="A1411" s="200"/>
      <c r="B1411" s="200"/>
      <c r="C1411" s="200" t="s">
        <v>420</v>
      </c>
      <c r="D1411" s="200" t="s">
        <v>200</v>
      </c>
      <c r="E1411" s="200" t="s">
        <v>352</v>
      </c>
      <c r="F1411" s="200" t="s">
        <v>468</v>
      </c>
      <c r="G1411" s="200" t="s">
        <v>343</v>
      </c>
      <c r="H1411" s="201" t="s">
        <v>218</v>
      </c>
      <c r="I1411" s="202">
        <v>7.82</v>
      </c>
      <c r="J1411" s="200" t="s">
        <v>307</v>
      </c>
      <c r="K1411" s="176">
        <v>5</v>
      </c>
      <c r="L1411" s="176">
        <v>1</v>
      </c>
      <c r="M1411" s="176">
        <v>0</v>
      </c>
      <c r="N1411" s="286">
        <v>3</v>
      </c>
      <c r="O1411" s="286"/>
      <c r="P1411" s="176"/>
      <c r="Q1411" s="203">
        <f t="shared" ref="Q1411:Q1474" si="684">IF(M1411="x",0,IF(N1411=7,6,IF(N1411=14,12,IF(N1411="12+5",11,N1411))))</f>
        <v>3</v>
      </c>
      <c r="R1411" s="203">
        <f t="shared" ref="R1411:R1474" si="685">IF(M1411="x",0,IF(O1411=0,0,IF(N1411=7,0,IF(N1411+O1411=7,O1411-1,O1411))))</f>
        <v>0</v>
      </c>
      <c r="S1411" s="203">
        <f t="shared" ref="S1411:S1474" si="686">IF(M1411="x",0,IF(N1411=7,1,IF(N1411=14,2,IF(AND(N1411=12,O1411=5),1,IF(N1411="12+5",1,0)))))</f>
        <v>0</v>
      </c>
      <c r="T1411" s="203">
        <f t="shared" ref="T1411:T1474" si="687">IF(M1411="x",0,IF(O1411=0,0,IF(N1411=7,0,IF(N1411+O1411=7,1,0))))</f>
        <v>0</v>
      </c>
      <c r="U1411" s="203">
        <f t="shared" ref="U1411:U1474" si="688">T1411+S1411</f>
        <v>0</v>
      </c>
      <c r="V1411" s="175">
        <f>IF(Q1411&gt;0,VLOOKUP(Q1411,Jahresfaktoren!$A$11:$B$24,2,),0)</f>
        <v>152</v>
      </c>
      <c r="W1411" s="175">
        <f>IF(R1411&gt;0,VLOOKUP(R1411,Jahresfaktoren!$D$11:$E$24,2,),0)</f>
        <v>0</v>
      </c>
      <c r="X1411" s="175">
        <f>IF(S1411&gt;0,VLOOKUP(S1411,Jahresfaktoren!$A$28:$B$29,2,),0)</f>
        <v>0</v>
      </c>
      <c r="Y1411" s="175">
        <f>IF(T1411&gt;0,VLOOKUP(T1411,Jahresfaktoren!$A$28:$B$29,2,),0)</f>
        <v>0</v>
      </c>
      <c r="Z1411" s="175">
        <f>IF(U1411&gt;0,VLOOKUP(U1411,Jahresfaktoren!$A$32:$B$33,2,),)</f>
        <v>0</v>
      </c>
      <c r="AA1411" s="177">
        <f t="shared" si="673"/>
        <v>1188.6400000000001</v>
      </c>
      <c r="AB1411" s="177" t="str">
        <f t="shared" si="674"/>
        <v/>
      </c>
      <c r="AC1411" s="177" t="str">
        <f t="shared" si="675"/>
        <v/>
      </c>
      <c r="AD1411" s="177" t="str">
        <f t="shared" si="676"/>
        <v/>
      </c>
      <c r="AE1411" s="177" t="str">
        <f t="shared" si="677"/>
        <v/>
      </c>
      <c r="AF1411" s="178">
        <f>IF(Q1411&gt;0,VLOOKUP(H1411,Leistungszahlen!$A$11:$C$158,3,),0)</f>
        <v>0</v>
      </c>
      <c r="AG1411" s="178">
        <f>IF(R1411&gt;0,VLOOKUP(H1411,Leistungszahlen!$A$11:$F$158,6,),IF(T1411&gt;0,VLOOKUP(H1411,Leistungszahlen!$A$11:$F$158,6,),0))</f>
        <v>0</v>
      </c>
      <c r="AH1411" s="179" t="e">
        <f t="shared" si="668"/>
        <v>#DIV/0!</v>
      </c>
      <c r="AI1411" s="179">
        <f t="shared" si="669"/>
        <v>0</v>
      </c>
      <c r="AJ1411" s="179">
        <f t="shared" si="670"/>
        <v>0</v>
      </c>
      <c r="AK1411" s="179">
        <f t="shared" si="671"/>
        <v>0</v>
      </c>
      <c r="AL1411" s="179">
        <f t="shared" si="672"/>
        <v>0</v>
      </c>
      <c r="AM1411" s="180">
        <f>IF(L1411=1,Stundensätze!$D$13,IF(L1411=2,Stundensätze!$D$17,IF(L1411=4,Stundensätze!$D$21,"")))</f>
        <v>0</v>
      </c>
      <c r="AN1411" s="180">
        <f>IF(L1411=1,Stundensätze!$D$15,IF(L1411=2,Stundensätze!$D$19,IF(L1411=4,Stundensätze!$D$23,"")))</f>
        <v>0</v>
      </c>
      <c r="AO1411" s="180" t="e">
        <f t="shared" si="678"/>
        <v>#DIV/0!</v>
      </c>
      <c r="AP1411" s="180">
        <f t="shared" si="679"/>
        <v>0</v>
      </c>
      <c r="AQ1411" s="192" t="e">
        <f t="shared" si="680"/>
        <v>#DIV/0!</v>
      </c>
      <c r="AR1411" s="192" t="e">
        <f t="shared" si="681"/>
        <v>#DIV/0!</v>
      </c>
      <c r="AS1411" s="193" t="e">
        <f t="shared" si="682"/>
        <v>#DIV/0!</v>
      </c>
      <c r="AT1411" s="258" t="str">
        <f>IF(K1411=0,0,VLOOKUP(K1411,Kostenstellen!A:B,2,FALSE))</f>
        <v xml:space="preserve">Salinenklinik </v>
      </c>
      <c r="AU1411" s="68" t="str">
        <f t="shared" ref="AU1411:AU1474" si="689">IF(SUM(V1411:Z1411)&gt;0,H1411,"")</f>
        <v>U</v>
      </c>
      <c r="AV1411" s="68" t="str">
        <f t="shared" ref="AV1411:AV1474" si="690">IF(SUM(R1411+T1411)&gt;0,H1411,"")</f>
        <v/>
      </c>
      <c r="AW1411" s="68">
        <f>IF(AF1411=0,0,VLOOKUP($H1411,Leistungszahlen!$A$11:$H$158,4,FALSE))</f>
        <v>0</v>
      </c>
      <c r="AX1411" s="68">
        <f>IF(AF1411=0,0,VLOOKUP($H1411,Leistungszahlen!$A$11:$H$158,5,FALSE))</f>
        <v>0</v>
      </c>
      <c r="AY1411" s="68">
        <f>IF(AG1411=0,0,VLOOKUP($H1411,Leistungszahlen!$A$11:$H$158,6,FALSE))</f>
        <v>0</v>
      </c>
      <c r="AZ1411" s="68">
        <f t="shared" ref="AZ1411:AZ1474" si="691">IF(AX1411&lt;AF1411,1,IF(AG1411&gt;AY1411,1,0))</f>
        <v>0</v>
      </c>
      <c r="BA1411" s="68">
        <f t="shared" ref="BA1411:BA1474" si="692">IF(AF1411&gt;AX1411,1,IF(AG1411&gt;AY1411,1,0))</f>
        <v>0</v>
      </c>
      <c r="BC1411" s="68">
        <f t="shared" si="683"/>
        <v>0</v>
      </c>
      <c r="BD1411" s="285"/>
    </row>
    <row r="1412" spans="1:56" s="68" customFormat="1">
      <c r="A1412" s="200"/>
      <c r="B1412" s="200"/>
      <c r="C1412" s="200" t="s">
        <v>420</v>
      </c>
      <c r="D1412" s="200" t="s">
        <v>200</v>
      </c>
      <c r="E1412" s="200" t="s">
        <v>353</v>
      </c>
      <c r="F1412" s="200" t="s">
        <v>468</v>
      </c>
      <c r="G1412" s="200" t="s">
        <v>474</v>
      </c>
      <c r="H1412" s="201" t="s">
        <v>205</v>
      </c>
      <c r="I1412" s="202">
        <v>20.100000000000001</v>
      </c>
      <c r="J1412" s="200" t="s">
        <v>307</v>
      </c>
      <c r="K1412" s="176">
        <v>5</v>
      </c>
      <c r="L1412" s="176">
        <v>1</v>
      </c>
      <c r="M1412" s="176">
        <v>0</v>
      </c>
      <c r="N1412" s="286">
        <v>3</v>
      </c>
      <c r="O1412" s="286">
        <v>3</v>
      </c>
      <c r="P1412" s="176"/>
      <c r="Q1412" s="203">
        <f t="shared" si="684"/>
        <v>3</v>
      </c>
      <c r="R1412" s="203">
        <f t="shared" si="685"/>
        <v>3</v>
      </c>
      <c r="S1412" s="203">
        <f t="shared" si="686"/>
        <v>0</v>
      </c>
      <c r="T1412" s="203">
        <f t="shared" si="687"/>
        <v>0</v>
      </c>
      <c r="U1412" s="203">
        <f t="shared" si="688"/>
        <v>0</v>
      </c>
      <c r="V1412" s="175">
        <f>IF(Q1412&gt;0,VLOOKUP(Q1412,Jahresfaktoren!$A$11:$B$24,2,),0)</f>
        <v>152</v>
      </c>
      <c r="W1412" s="175">
        <f>IF(R1412&gt;0,VLOOKUP(R1412,Jahresfaktoren!$D$11:$E$24,2,),0)</f>
        <v>150</v>
      </c>
      <c r="X1412" s="175">
        <f>IF(S1412&gt;0,VLOOKUP(S1412,Jahresfaktoren!$A$28:$B$29,2,),0)</f>
        <v>0</v>
      </c>
      <c r="Y1412" s="175">
        <f>IF(T1412&gt;0,VLOOKUP(T1412,Jahresfaktoren!$A$28:$B$29,2,),0)</f>
        <v>0</v>
      </c>
      <c r="Z1412" s="175">
        <f>IF(U1412&gt;0,VLOOKUP(U1412,Jahresfaktoren!$A$32:$B$33,2,),)</f>
        <v>0</v>
      </c>
      <c r="AA1412" s="177">
        <f t="shared" si="673"/>
        <v>3055.2000000000003</v>
      </c>
      <c r="AB1412" s="177">
        <f t="shared" si="674"/>
        <v>3015</v>
      </c>
      <c r="AC1412" s="177" t="str">
        <f t="shared" si="675"/>
        <v/>
      </c>
      <c r="AD1412" s="177" t="str">
        <f t="shared" si="676"/>
        <v/>
      </c>
      <c r="AE1412" s="177" t="str">
        <f t="shared" si="677"/>
        <v/>
      </c>
      <c r="AF1412" s="178">
        <f>IF(Q1412&gt;0,VLOOKUP(H1412,Leistungszahlen!$A$11:$C$158,3,),0)</f>
        <v>0</v>
      </c>
      <c r="AG1412" s="178">
        <f>IF(R1412&gt;0,VLOOKUP(H1412,Leistungszahlen!$A$11:$F$158,6,),IF(T1412&gt;0,VLOOKUP(H1412,Leistungszahlen!$A$11:$F$158,6,),0))</f>
        <v>0</v>
      </c>
      <c r="AH1412" s="179" t="e">
        <f t="shared" si="668"/>
        <v>#DIV/0!</v>
      </c>
      <c r="AI1412" s="179" t="e">
        <f t="shared" si="669"/>
        <v>#DIV/0!</v>
      </c>
      <c r="AJ1412" s="179">
        <f t="shared" si="670"/>
        <v>0</v>
      </c>
      <c r="AK1412" s="179">
        <f t="shared" si="671"/>
        <v>0</v>
      </c>
      <c r="AL1412" s="179">
        <f t="shared" si="672"/>
        <v>0</v>
      </c>
      <c r="AM1412" s="180">
        <f>IF(L1412=1,Stundensätze!$D$13,IF(L1412=2,Stundensätze!$D$17,IF(L1412=4,Stundensätze!$D$21,"")))</f>
        <v>0</v>
      </c>
      <c r="AN1412" s="180">
        <f>IF(L1412=1,Stundensätze!$D$15,IF(L1412=2,Stundensätze!$D$19,IF(L1412=4,Stundensätze!$D$23,"")))</f>
        <v>0</v>
      </c>
      <c r="AO1412" s="180" t="e">
        <f t="shared" si="678"/>
        <v>#DIV/0!</v>
      </c>
      <c r="AP1412" s="180">
        <f t="shared" si="679"/>
        <v>0</v>
      </c>
      <c r="AQ1412" s="192" t="e">
        <f t="shared" si="680"/>
        <v>#DIV/0!</v>
      </c>
      <c r="AR1412" s="192" t="e">
        <f t="shared" si="681"/>
        <v>#DIV/0!</v>
      </c>
      <c r="AS1412" s="193" t="e">
        <f t="shared" si="682"/>
        <v>#DIV/0!</v>
      </c>
      <c r="AT1412" s="258" t="str">
        <f>IF(K1412=0,0,VLOOKUP(K1412,Kostenstellen!A:B,2,FALSE))</f>
        <v xml:space="preserve">Salinenklinik </v>
      </c>
      <c r="AU1412" s="68" t="str">
        <f t="shared" si="689"/>
        <v>G</v>
      </c>
      <c r="AV1412" s="68" t="str">
        <f t="shared" si="690"/>
        <v>G</v>
      </c>
      <c r="AW1412" s="68">
        <f>IF(AF1412=0,0,VLOOKUP($H1412,Leistungszahlen!$A$11:$H$158,4,FALSE))</f>
        <v>0</v>
      </c>
      <c r="AX1412" s="68">
        <f>IF(AF1412=0,0,VLOOKUP($H1412,Leistungszahlen!$A$11:$H$158,5,FALSE))</f>
        <v>0</v>
      </c>
      <c r="AY1412" s="68">
        <f>IF(AG1412=0,0,VLOOKUP($H1412,Leistungszahlen!$A$11:$H$158,6,FALSE))</f>
        <v>0</v>
      </c>
      <c r="AZ1412" s="68">
        <f t="shared" si="691"/>
        <v>0</v>
      </c>
      <c r="BA1412" s="68">
        <f t="shared" si="692"/>
        <v>0</v>
      </c>
      <c r="BC1412" s="68">
        <f t="shared" si="683"/>
        <v>0</v>
      </c>
      <c r="BD1412" s="285"/>
    </row>
    <row r="1413" spans="1:56" s="68" customFormat="1">
      <c r="A1413" s="200"/>
      <c r="B1413" s="200"/>
      <c r="C1413" s="200" t="s">
        <v>420</v>
      </c>
      <c r="D1413" s="200" t="s">
        <v>200</v>
      </c>
      <c r="E1413" s="200" t="s">
        <v>353</v>
      </c>
      <c r="F1413" s="200" t="s">
        <v>468</v>
      </c>
      <c r="G1413" s="200" t="s">
        <v>343</v>
      </c>
      <c r="H1413" s="201" t="s">
        <v>218</v>
      </c>
      <c r="I1413" s="202">
        <v>7.82</v>
      </c>
      <c r="J1413" s="200" t="s">
        <v>307</v>
      </c>
      <c r="K1413" s="176">
        <v>5</v>
      </c>
      <c r="L1413" s="176">
        <v>1</v>
      </c>
      <c r="M1413" s="176">
        <v>0</v>
      </c>
      <c r="N1413" s="286">
        <v>3</v>
      </c>
      <c r="O1413" s="286"/>
      <c r="P1413" s="176"/>
      <c r="Q1413" s="203">
        <f t="shared" si="684"/>
        <v>3</v>
      </c>
      <c r="R1413" s="203">
        <f t="shared" si="685"/>
        <v>0</v>
      </c>
      <c r="S1413" s="203">
        <f t="shared" si="686"/>
        <v>0</v>
      </c>
      <c r="T1413" s="203">
        <f t="shared" si="687"/>
        <v>0</v>
      </c>
      <c r="U1413" s="203">
        <f t="shared" si="688"/>
        <v>0</v>
      </c>
      <c r="V1413" s="175">
        <f>IF(Q1413&gt;0,VLOOKUP(Q1413,Jahresfaktoren!$A$11:$B$24,2,),0)</f>
        <v>152</v>
      </c>
      <c r="W1413" s="175">
        <f>IF(R1413&gt;0,VLOOKUP(R1413,Jahresfaktoren!$D$11:$E$24,2,),0)</f>
        <v>0</v>
      </c>
      <c r="X1413" s="175">
        <f>IF(S1413&gt;0,VLOOKUP(S1413,Jahresfaktoren!$A$28:$B$29,2,),0)</f>
        <v>0</v>
      </c>
      <c r="Y1413" s="175">
        <f>IF(T1413&gt;0,VLOOKUP(T1413,Jahresfaktoren!$A$28:$B$29,2,),0)</f>
        <v>0</v>
      </c>
      <c r="Z1413" s="175">
        <f>IF(U1413&gt;0,VLOOKUP(U1413,Jahresfaktoren!$A$32:$B$33,2,),)</f>
        <v>0</v>
      </c>
      <c r="AA1413" s="177">
        <f t="shared" si="673"/>
        <v>1188.6400000000001</v>
      </c>
      <c r="AB1413" s="177" t="str">
        <f t="shared" si="674"/>
        <v/>
      </c>
      <c r="AC1413" s="177" t="str">
        <f t="shared" si="675"/>
        <v/>
      </c>
      <c r="AD1413" s="177" t="str">
        <f t="shared" si="676"/>
        <v/>
      </c>
      <c r="AE1413" s="177" t="str">
        <f t="shared" si="677"/>
        <v/>
      </c>
      <c r="AF1413" s="178">
        <f>IF(Q1413&gt;0,VLOOKUP(H1413,Leistungszahlen!$A$11:$C$158,3,),0)</f>
        <v>0</v>
      </c>
      <c r="AG1413" s="178">
        <f>IF(R1413&gt;0,VLOOKUP(H1413,Leistungszahlen!$A$11:$F$158,6,),IF(T1413&gt;0,VLOOKUP(H1413,Leistungszahlen!$A$11:$F$158,6,),0))</f>
        <v>0</v>
      </c>
      <c r="AH1413" s="179" t="e">
        <f t="shared" si="668"/>
        <v>#DIV/0!</v>
      </c>
      <c r="AI1413" s="179">
        <f t="shared" si="669"/>
        <v>0</v>
      </c>
      <c r="AJ1413" s="179">
        <f t="shared" si="670"/>
        <v>0</v>
      </c>
      <c r="AK1413" s="179">
        <f t="shared" si="671"/>
        <v>0</v>
      </c>
      <c r="AL1413" s="179">
        <f t="shared" si="672"/>
        <v>0</v>
      </c>
      <c r="AM1413" s="180">
        <f>IF(L1413=1,Stundensätze!$D$13,IF(L1413=2,Stundensätze!$D$17,IF(L1413=4,Stundensätze!$D$21,"")))</f>
        <v>0</v>
      </c>
      <c r="AN1413" s="180">
        <f>IF(L1413=1,Stundensätze!$D$15,IF(L1413=2,Stundensätze!$D$19,IF(L1413=4,Stundensätze!$D$23,"")))</f>
        <v>0</v>
      </c>
      <c r="AO1413" s="180" t="e">
        <f t="shared" si="678"/>
        <v>#DIV/0!</v>
      </c>
      <c r="AP1413" s="180">
        <f t="shared" si="679"/>
        <v>0</v>
      </c>
      <c r="AQ1413" s="192" t="e">
        <f t="shared" si="680"/>
        <v>#DIV/0!</v>
      </c>
      <c r="AR1413" s="192" t="e">
        <f t="shared" si="681"/>
        <v>#DIV/0!</v>
      </c>
      <c r="AS1413" s="193" t="e">
        <f t="shared" si="682"/>
        <v>#DIV/0!</v>
      </c>
      <c r="AT1413" s="258" t="str">
        <f>IF(K1413=0,0,VLOOKUP(K1413,Kostenstellen!A:B,2,FALSE))</f>
        <v xml:space="preserve">Salinenklinik </v>
      </c>
      <c r="AU1413" s="68" t="str">
        <f t="shared" si="689"/>
        <v>U</v>
      </c>
      <c r="AV1413" s="68" t="str">
        <f t="shared" si="690"/>
        <v/>
      </c>
      <c r="AW1413" s="68">
        <f>IF(AF1413=0,0,VLOOKUP($H1413,Leistungszahlen!$A$11:$H$158,4,FALSE))</f>
        <v>0</v>
      </c>
      <c r="AX1413" s="68">
        <f>IF(AF1413=0,0,VLOOKUP($H1413,Leistungszahlen!$A$11:$H$158,5,FALSE))</f>
        <v>0</v>
      </c>
      <c r="AY1413" s="68">
        <f>IF(AG1413=0,0,VLOOKUP($H1413,Leistungszahlen!$A$11:$H$158,6,FALSE))</f>
        <v>0</v>
      </c>
      <c r="AZ1413" s="68">
        <f t="shared" si="691"/>
        <v>0</v>
      </c>
      <c r="BA1413" s="68">
        <f t="shared" si="692"/>
        <v>0</v>
      </c>
      <c r="BC1413" s="68">
        <f t="shared" si="683"/>
        <v>0</v>
      </c>
      <c r="BD1413" s="285"/>
    </row>
    <row r="1414" spans="1:56" s="68" customFormat="1">
      <c r="A1414" s="200"/>
      <c r="B1414" s="200"/>
      <c r="C1414" s="200" t="s">
        <v>420</v>
      </c>
      <c r="D1414" s="200" t="s">
        <v>200</v>
      </c>
      <c r="E1414" s="200" t="s">
        <v>353</v>
      </c>
      <c r="F1414" s="200" t="s">
        <v>468</v>
      </c>
      <c r="G1414" s="200" t="s">
        <v>442</v>
      </c>
      <c r="H1414" s="201" t="s">
        <v>218</v>
      </c>
      <c r="I1414" s="202">
        <v>5.4</v>
      </c>
      <c r="J1414" s="200" t="s">
        <v>307</v>
      </c>
      <c r="K1414" s="176">
        <v>5</v>
      </c>
      <c r="L1414" s="176">
        <v>1</v>
      </c>
      <c r="M1414" s="176">
        <v>0</v>
      </c>
      <c r="N1414" s="286">
        <v>3</v>
      </c>
      <c r="O1414" s="286"/>
      <c r="P1414" s="176"/>
      <c r="Q1414" s="203">
        <f t="shared" si="684"/>
        <v>3</v>
      </c>
      <c r="R1414" s="203">
        <f t="shared" si="685"/>
        <v>0</v>
      </c>
      <c r="S1414" s="203">
        <f t="shared" si="686"/>
        <v>0</v>
      </c>
      <c r="T1414" s="203">
        <f t="shared" si="687"/>
        <v>0</v>
      </c>
      <c r="U1414" s="203">
        <f t="shared" si="688"/>
        <v>0</v>
      </c>
      <c r="V1414" s="175">
        <f>IF(Q1414&gt;0,VLOOKUP(Q1414,Jahresfaktoren!$A$11:$B$24,2,),0)</f>
        <v>152</v>
      </c>
      <c r="W1414" s="175">
        <f>IF(R1414&gt;0,VLOOKUP(R1414,Jahresfaktoren!$D$11:$E$24,2,),0)</f>
        <v>0</v>
      </c>
      <c r="X1414" s="175">
        <f>IF(S1414&gt;0,VLOOKUP(S1414,Jahresfaktoren!$A$28:$B$29,2,),0)</f>
        <v>0</v>
      </c>
      <c r="Y1414" s="175">
        <f>IF(T1414&gt;0,VLOOKUP(T1414,Jahresfaktoren!$A$28:$B$29,2,),0)</f>
        <v>0</v>
      </c>
      <c r="Z1414" s="175">
        <f>IF(U1414&gt;0,VLOOKUP(U1414,Jahresfaktoren!$A$32:$B$33,2,),)</f>
        <v>0</v>
      </c>
      <c r="AA1414" s="177">
        <f t="shared" si="673"/>
        <v>820.80000000000007</v>
      </c>
      <c r="AB1414" s="177" t="str">
        <f t="shared" si="674"/>
        <v/>
      </c>
      <c r="AC1414" s="177" t="str">
        <f t="shared" si="675"/>
        <v/>
      </c>
      <c r="AD1414" s="177" t="str">
        <f t="shared" si="676"/>
        <v/>
      </c>
      <c r="AE1414" s="177" t="str">
        <f t="shared" si="677"/>
        <v/>
      </c>
      <c r="AF1414" s="178">
        <f>IF(Q1414&gt;0,VLOOKUP(H1414,Leistungszahlen!$A$11:$C$158,3,),0)</f>
        <v>0</v>
      </c>
      <c r="AG1414" s="178">
        <f>IF(R1414&gt;0,VLOOKUP(H1414,Leistungszahlen!$A$11:$F$158,6,),IF(T1414&gt;0,VLOOKUP(H1414,Leistungszahlen!$A$11:$F$158,6,),0))</f>
        <v>0</v>
      </c>
      <c r="AH1414" s="179" t="e">
        <f t="shared" si="668"/>
        <v>#DIV/0!</v>
      </c>
      <c r="AI1414" s="179">
        <f t="shared" si="669"/>
        <v>0</v>
      </c>
      <c r="AJ1414" s="179">
        <f t="shared" si="670"/>
        <v>0</v>
      </c>
      <c r="AK1414" s="179">
        <f t="shared" si="671"/>
        <v>0</v>
      </c>
      <c r="AL1414" s="179">
        <f t="shared" si="672"/>
        <v>0</v>
      </c>
      <c r="AM1414" s="180">
        <f>IF(L1414=1,Stundensätze!$D$13,IF(L1414=2,Stundensätze!$D$17,IF(L1414=4,Stundensätze!$D$21,"")))</f>
        <v>0</v>
      </c>
      <c r="AN1414" s="180">
        <f>IF(L1414=1,Stundensätze!$D$15,IF(L1414=2,Stundensätze!$D$19,IF(L1414=4,Stundensätze!$D$23,"")))</f>
        <v>0</v>
      </c>
      <c r="AO1414" s="180" t="e">
        <f t="shared" si="678"/>
        <v>#DIV/0!</v>
      </c>
      <c r="AP1414" s="180">
        <f t="shared" si="679"/>
        <v>0</v>
      </c>
      <c r="AQ1414" s="192" t="e">
        <f t="shared" si="680"/>
        <v>#DIV/0!</v>
      </c>
      <c r="AR1414" s="192" t="e">
        <f t="shared" si="681"/>
        <v>#DIV/0!</v>
      </c>
      <c r="AS1414" s="193" t="e">
        <f t="shared" si="682"/>
        <v>#DIV/0!</v>
      </c>
      <c r="AT1414" s="258" t="str">
        <f>IF(K1414=0,0,VLOOKUP(K1414,Kostenstellen!A:B,2,FALSE))</f>
        <v xml:space="preserve">Salinenklinik </v>
      </c>
      <c r="AU1414" s="68" t="str">
        <f t="shared" si="689"/>
        <v>U</v>
      </c>
      <c r="AV1414" s="68" t="str">
        <f t="shared" si="690"/>
        <v/>
      </c>
      <c r="AW1414" s="68">
        <f>IF(AF1414=0,0,VLOOKUP($H1414,Leistungszahlen!$A$11:$H$158,4,FALSE))</f>
        <v>0</v>
      </c>
      <c r="AX1414" s="68">
        <f>IF(AF1414=0,0,VLOOKUP($H1414,Leistungszahlen!$A$11:$H$158,5,FALSE))</f>
        <v>0</v>
      </c>
      <c r="AY1414" s="68">
        <f>IF(AG1414=0,0,VLOOKUP($H1414,Leistungszahlen!$A$11:$H$158,6,FALSE))</f>
        <v>0</v>
      </c>
      <c r="AZ1414" s="68">
        <f t="shared" si="691"/>
        <v>0</v>
      </c>
      <c r="BA1414" s="68">
        <f t="shared" si="692"/>
        <v>0</v>
      </c>
      <c r="BC1414" s="68">
        <f t="shared" si="683"/>
        <v>0</v>
      </c>
      <c r="BD1414" s="285"/>
    </row>
    <row r="1415" spans="1:56" s="68" customFormat="1">
      <c r="A1415" s="200"/>
      <c r="B1415" s="200"/>
      <c r="C1415" s="200" t="s">
        <v>420</v>
      </c>
      <c r="D1415" s="200" t="s">
        <v>200</v>
      </c>
      <c r="E1415" s="200" t="s">
        <v>353</v>
      </c>
      <c r="F1415" s="200" t="s">
        <v>468</v>
      </c>
      <c r="G1415" s="200" t="s">
        <v>343</v>
      </c>
      <c r="H1415" s="201" t="s">
        <v>218</v>
      </c>
      <c r="I1415" s="202">
        <v>7.82</v>
      </c>
      <c r="J1415" s="200" t="s">
        <v>307</v>
      </c>
      <c r="K1415" s="176">
        <v>5</v>
      </c>
      <c r="L1415" s="176">
        <v>1</v>
      </c>
      <c r="M1415" s="176">
        <v>0</v>
      </c>
      <c r="N1415" s="286">
        <v>3</v>
      </c>
      <c r="O1415" s="286"/>
      <c r="P1415" s="176"/>
      <c r="Q1415" s="203">
        <f t="shared" si="684"/>
        <v>3</v>
      </c>
      <c r="R1415" s="203">
        <f t="shared" si="685"/>
        <v>0</v>
      </c>
      <c r="S1415" s="203">
        <f t="shared" si="686"/>
        <v>0</v>
      </c>
      <c r="T1415" s="203">
        <f t="shared" si="687"/>
        <v>0</v>
      </c>
      <c r="U1415" s="203">
        <f t="shared" si="688"/>
        <v>0</v>
      </c>
      <c r="V1415" s="175">
        <f>IF(Q1415&gt;0,VLOOKUP(Q1415,Jahresfaktoren!$A$11:$B$24,2,),0)</f>
        <v>152</v>
      </c>
      <c r="W1415" s="175">
        <f>IF(R1415&gt;0,VLOOKUP(R1415,Jahresfaktoren!$D$11:$E$24,2,),0)</f>
        <v>0</v>
      </c>
      <c r="X1415" s="175">
        <f>IF(S1415&gt;0,VLOOKUP(S1415,Jahresfaktoren!$A$28:$B$29,2,),0)</f>
        <v>0</v>
      </c>
      <c r="Y1415" s="175">
        <f>IF(T1415&gt;0,VLOOKUP(T1415,Jahresfaktoren!$A$28:$B$29,2,),0)</f>
        <v>0</v>
      </c>
      <c r="Z1415" s="175">
        <f>IF(U1415&gt;0,VLOOKUP(U1415,Jahresfaktoren!$A$32:$B$33,2,),)</f>
        <v>0</v>
      </c>
      <c r="AA1415" s="177">
        <f t="shared" si="673"/>
        <v>1188.6400000000001</v>
      </c>
      <c r="AB1415" s="177" t="str">
        <f t="shared" si="674"/>
        <v/>
      </c>
      <c r="AC1415" s="177" t="str">
        <f t="shared" si="675"/>
        <v/>
      </c>
      <c r="AD1415" s="177" t="str">
        <f t="shared" si="676"/>
        <v/>
      </c>
      <c r="AE1415" s="177" t="str">
        <f t="shared" si="677"/>
        <v/>
      </c>
      <c r="AF1415" s="178">
        <f>IF(Q1415&gt;0,VLOOKUP(H1415,Leistungszahlen!$A$11:$C$158,3,),0)</f>
        <v>0</v>
      </c>
      <c r="AG1415" s="178">
        <f>IF(R1415&gt;0,VLOOKUP(H1415,Leistungszahlen!$A$11:$F$158,6,),IF(T1415&gt;0,VLOOKUP(H1415,Leistungszahlen!$A$11:$F$158,6,),0))</f>
        <v>0</v>
      </c>
      <c r="AH1415" s="179" t="e">
        <f t="shared" si="668"/>
        <v>#DIV/0!</v>
      </c>
      <c r="AI1415" s="179">
        <f t="shared" si="669"/>
        <v>0</v>
      </c>
      <c r="AJ1415" s="179">
        <f t="shared" si="670"/>
        <v>0</v>
      </c>
      <c r="AK1415" s="179">
        <f t="shared" si="671"/>
        <v>0</v>
      </c>
      <c r="AL1415" s="179">
        <f t="shared" si="672"/>
        <v>0</v>
      </c>
      <c r="AM1415" s="180">
        <f>IF(L1415=1,Stundensätze!$D$13,IF(L1415=2,Stundensätze!$D$17,IF(L1415=4,Stundensätze!$D$21,"")))</f>
        <v>0</v>
      </c>
      <c r="AN1415" s="180">
        <f>IF(L1415=1,Stundensätze!$D$15,IF(L1415=2,Stundensätze!$D$19,IF(L1415=4,Stundensätze!$D$23,"")))</f>
        <v>0</v>
      </c>
      <c r="AO1415" s="180" t="e">
        <f t="shared" si="678"/>
        <v>#DIV/0!</v>
      </c>
      <c r="AP1415" s="180">
        <f t="shared" si="679"/>
        <v>0</v>
      </c>
      <c r="AQ1415" s="192" t="e">
        <f t="shared" si="680"/>
        <v>#DIV/0!</v>
      </c>
      <c r="AR1415" s="192" t="e">
        <f t="shared" si="681"/>
        <v>#DIV/0!</v>
      </c>
      <c r="AS1415" s="193" t="e">
        <f t="shared" si="682"/>
        <v>#DIV/0!</v>
      </c>
      <c r="AT1415" s="258" t="str">
        <f>IF(K1415=0,0,VLOOKUP(K1415,Kostenstellen!A:B,2,FALSE))</f>
        <v xml:space="preserve">Salinenklinik </v>
      </c>
      <c r="AU1415" s="68" t="str">
        <f t="shared" si="689"/>
        <v>U</v>
      </c>
      <c r="AV1415" s="68" t="str">
        <f t="shared" si="690"/>
        <v/>
      </c>
      <c r="AW1415" s="68">
        <f>IF(AF1415=0,0,VLOOKUP($H1415,Leistungszahlen!$A$11:$H$158,4,FALSE))</f>
        <v>0</v>
      </c>
      <c r="AX1415" s="68">
        <f>IF(AF1415=0,0,VLOOKUP($H1415,Leistungszahlen!$A$11:$H$158,5,FALSE))</f>
        <v>0</v>
      </c>
      <c r="AY1415" s="68">
        <f>IF(AG1415=0,0,VLOOKUP($H1415,Leistungszahlen!$A$11:$H$158,6,FALSE))</f>
        <v>0</v>
      </c>
      <c r="AZ1415" s="68">
        <f t="shared" si="691"/>
        <v>0</v>
      </c>
      <c r="BA1415" s="68">
        <f t="shared" si="692"/>
        <v>0</v>
      </c>
      <c r="BC1415" s="68">
        <f t="shared" si="683"/>
        <v>0</v>
      </c>
      <c r="BD1415" s="285"/>
    </row>
    <row r="1416" spans="1:56" s="68" customFormat="1">
      <c r="A1416" s="200"/>
      <c r="B1416" s="200"/>
      <c r="C1416" s="200" t="s">
        <v>420</v>
      </c>
      <c r="D1416" s="200" t="s">
        <v>200</v>
      </c>
      <c r="E1416" s="200" t="s">
        <v>370</v>
      </c>
      <c r="F1416" s="200" t="s">
        <v>468</v>
      </c>
      <c r="G1416" s="200" t="s">
        <v>475</v>
      </c>
      <c r="H1416" s="201" t="s">
        <v>205</v>
      </c>
      <c r="I1416" s="202">
        <v>20.100000000000001</v>
      </c>
      <c r="J1416" s="200" t="s">
        <v>307</v>
      </c>
      <c r="K1416" s="176">
        <v>5</v>
      </c>
      <c r="L1416" s="176">
        <v>1</v>
      </c>
      <c r="M1416" s="176">
        <v>0</v>
      </c>
      <c r="N1416" s="286">
        <v>3</v>
      </c>
      <c r="O1416" s="286">
        <v>3</v>
      </c>
      <c r="P1416" s="176"/>
      <c r="Q1416" s="203">
        <f t="shared" si="684"/>
        <v>3</v>
      </c>
      <c r="R1416" s="203">
        <f t="shared" si="685"/>
        <v>3</v>
      </c>
      <c r="S1416" s="203">
        <f t="shared" si="686"/>
        <v>0</v>
      </c>
      <c r="T1416" s="203">
        <f t="shared" si="687"/>
        <v>0</v>
      </c>
      <c r="U1416" s="203">
        <f t="shared" si="688"/>
        <v>0</v>
      </c>
      <c r="V1416" s="175">
        <f>IF(Q1416&gt;0,VLOOKUP(Q1416,Jahresfaktoren!$A$11:$B$24,2,),0)</f>
        <v>152</v>
      </c>
      <c r="W1416" s="175">
        <f>IF(R1416&gt;0,VLOOKUP(R1416,Jahresfaktoren!$D$11:$E$24,2,),0)</f>
        <v>150</v>
      </c>
      <c r="X1416" s="175">
        <f>IF(S1416&gt;0,VLOOKUP(S1416,Jahresfaktoren!$A$28:$B$29,2,),0)</f>
        <v>0</v>
      </c>
      <c r="Y1416" s="175">
        <f>IF(T1416&gt;0,VLOOKUP(T1416,Jahresfaktoren!$A$28:$B$29,2,),0)</f>
        <v>0</v>
      </c>
      <c r="Z1416" s="175">
        <f>IF(U1416&gt;0,VLOOKUP(U1416,Jahresfaktoren!$A$32:$B$33,2,),)</f>
        <v>0</v>
      </c>
      <c r="AA1416" s="177">
        <f t="shared" si="673"/>
        <v>3055.2000000000003</v>
      </c>
      <c r="AB1416" s="177">
        <f t="shared" si="674"/>
        <v>3015</v>
      </c>
      <c r="AC1416" s="177" t="str">
        <f t="shared" si="675"/>
        <v/>
      </c>
      <c r="AD1416" s="177" t="str">
        <f t="shared" si="676"/>
        <v/>
      </c>
      <c r="AE1416" s="177" t="str">
        <f t="shared" si="677"/>
        <v/>
      </c>
      <c r="AF1416" s="178">
        <f>IF(Q1416&gt;0,VLOOKUP(H1416,Leistungszahlen!$A$11:$C$158,3,),0)</f>
        <v>0</v>
      </c>
      <c r="AG1416" s="178">
        <f>IF(R1416&gt;0,VLOOKUP(H1416,Leistungszahlen!$A$11:$F$158,6,),IF(T1416&gt;0,VLOOKUP(H1416,Leistungszahlen!$A$11:$F$158,6,),0))</f>
        <v>0</v>
      </c>
      <c r="AH1416" s="179" t="e">
        <f t="shared" si="668"/>
        <v>#DIV/0!</v>
      </c>
      <c r="AI1416" s="179" t="e">
        <f t="shared" si="669"/>
        <v>#DIV/0!</v>
      </c>
      <c r="AJ1416" s="179">
        <f t="shared" si="670"/>
        <v>0</v>
      </c>
      <c r="AK1416" s="179">
        <f t="shared" si="671"/>
        <v>0</v>
      </c>
      <c r="AL1416" s="179">
        <f t="shared" si="672"/>
        <v>0</v>
      </c>
      <c r="AM1416" s="180">
        <f>IF(L1416=1,Stundensätze!$D$13,IF(L1416=2,Stundensätze!$D$17,IF(L1416=4,Stundensätze!$D$21,"")))</f>
        <v>0</v>
      </c>
      <c r="AN1416" s="180">
        <f>IF(L1416=1,Stundensätze!$D$15,IF(L1416=2,Stundensätze!$D$19,IF(L1416=4,Stundensätze!$D$23,"")))</f>
        <v>0</v>
      </c>
      <c r="AO1416" s="180" t="e">
        <f t="shared" si="678"/>
        <v>#DIV/0!</v>
      </c>
      <c r="AP1416" s="180">
        <f t="shared" si="679"/>
        <v>0</v>
      </c>
      <c r="AQ1416" s="192" t="e">
        <f t="shared" si="680"/>
        <v>#DIV/0!</v>
      </c>
      <c r="AR1416" s="192" t="e">
        <f t="shared" si="681"/>
        <v>#DIV/0!</v>
      </c>
      <c r="AS1416" s="193" t="e">
        <f t="shared" si="682"/>
        <v>#DIV/0!</v>
      </c>
      <c r="AT1416" s="258" t="str">
        <f>IF(K1416=0,0,VLOOKUP(K1416,Kostenstellen!A:B,2,FALSE))</f>
        <v xml:space="preserve">Salinenklinik </v>
      </c>
      <c r="AU1416" s="68" t="str">
        <f t="shared" si="689"/>
        <v>G</v>
      </c>
      <c r="AV1416" s="68" t="str">
        <f t="shared" si="690"/>
        <v>G</v>
      </c>
      <c r="AW1416" s="68">
        <f>IF(AF1416=0,0,VLOOKUP($H1416,Leistungszahlen!$A$11:$H$158,4,FALSE))</f>
        <v>0</v>
      </c>
      <c r="AX1416" s="68">
        <f>IF(AF1416=0,0,VLOOKUP($H1416,Leistungszahlen!$A$11:$H$158,5,FALSE))</f>
        <v>0</v>
      </c>
      <c r="AY1416" s="68">
        <f>IF(AG1416=0,0,VLOOKUP($H1416,Leistungszahlen!$A$11:$H$158,6,FALSE))</f>
        <v>0</v>
      </c>
      <c r="AZ1416" s="68">
        <f t="shared" si="691"/>
        <v>0</v>
      </c>
      <c r="BA1416" s="68">
        <f t="shared" si="692"/>
        <v>0</v>
      </c>
      <c r="BC1416" s="68">
        <f t="shared" si="683"/>
        <v>0</v>
      </c>
      <c r="BD1416" s="285"/>
    </row>
    <row r="1417" spans="1:56" s="68" customFormat="1">
      <c r="A1417" s="200"/>
      <c r="B1417" s="200"/>
      <c r="C1417" s="200" t="s">
        <v>420</v>
      </c>
      <c r="D1417" s="200" t="s">
        <v>200</v>
      </c>
      <c r="E1417" s="200" t="s">
        <v>370</v>
      </c>
      <c r="F1417" s="200" t="s">
        <v>468</v>
      </c>
      <c r="G1417" s="200" t="s">
        <v>343</v>
      </c>
      <c r="H1417" s="201" t="s">
        <v>218</v>
      </c>
      <c r="I1417" s="202">
        <v>7.82</v>
      </c>
      <c r="J1417" s="200" t="s">
        <v>307</v>
      </c>
      <c r="K1417" s="176">
        <v>5</v>
      </c>
      <c r="L1417" s="176">
        <v>1</v>
      </c>
      <c r="M1417" s="176">
        <v>0</v>
      </c>
      <c r="N1417" s="286">
        <v>3</v>
      </c>
      <c r="O1417" s="286"/>
      <c r="P1417" s="176"/>
      <c r="Q1417" s="203">
        <f t="shared" si="684"/>
        <v>3</v>
      </c>
      <c r="R1417" s="203">
        <f t="shared" si="685"/>
        <v>0</v>
      </c>
      <c r="S1417" s="203">
        <f t="shared" si="686"/>
        <v>0</v>
      </c>
      <c r="T1417" s="203">
        <f t="shared" si="687"/>
        <v>0</v>
      </c>
      <c r="U1417" s="203">
        <f t="shared" si="688"/>
        <v>0</v>
      </c>
      <c r="V1417" s="175">
        <f>IF(Q1417&gt;0,VLOOKUP(Q1417,Jahresfaktoren!$A$11:$B$24,2,),0)</f>
        <v>152</v>
      </c>
      <c r="W1417" s="175">
        <f>IF(R1417&gt;0,VLOOKUP(R1417,Jahresfaktoren!$D$11:$E$24,2,),0)</f>
        <v>0</v>
      </c>
      <c r="X1417" s="175">
        <f>IF(S1417&gt;0,VLOOKUP(S1417,Jahresfaktoren!$A$28:$B$29,2,),0)</f>
        <v>0</v>
      </c>
      <c r="Y1417" s="175">
        <f>IF(T1417&gt;0,VLOOKUP(T1417,Jahresfaktoren!$A$28:$B$29,2,),0)</f>
        <v>0</v>
      </c>
      <c r="Z1417" s="175">
        <f>IF(U1417&gt;0,VLOOKUP(U1417,Jahresfaktoren!$A$32:$B$33,2,),)</f>
        <v>0</v>
      </c>
      <c r="AA1417" s="177">
        <f t="shared" si="673"/>
        <v>1188.6400000000001</v>
      </c>
      <c r="AB1417" s="177" t="str">
        <f t="shared" si="674"/>
        <v/>
      </c>
      <c r="AC1417" s="177" t="str">
        <f t="shared" si="675"/>
        <v/>
      </c>
      <c r="AD1417" s="177" t="str">
        <f t="shared" si="676"/>
        <v/>
      </c>
      <c r="AE1417" s="177" t="str">
        <f t="shared" si="677"/>
        <v/>
      </c>
      <c r="AF1417" s="178">
        <f>IF(Q1417&gt;0,VLOOKUP(H1417,Leistungszahlen!$A$11:$C$158,3,),0)</f>
        <v>0</v>
      </c>
      <c r="AG1417" s="178">
        <f>IF(R1417&gt;0,VLOOKUP(H1417,Leistungszahlen!$A$11:$F$158,6,),IF(T1417&gt;0,VLOOKUP(H1417,Leistungszahlen!$A$11:$F$158,6,),0))</f>
        <v>0</v>
      </c>
      <c r="AH1417" s="179" t="e">
        <f t="shared" si="668"/>
        <v>#DIV/0!</v>
      </c>
      <c r="AI1417" s="179">
        <f t="shared" si="669"/>
        <v>0</v>
      </c>
      <c r="AJ1417" s="179">
        <f t="shared" si="670"/>
        <v>0</v>
      </c>
      <c r="AK1417" s="179">
        <f t="shared" si="671"/>
        <v>0</v>
      </c>
      <c r="AL1417" s="179">
        <f t="shared" si="672"/>
        <v>0</v>
      </c>
      <c r="AM1417" s="180">
        <f>IF(L1417=1,Stundensätze!$D$13,IF(L1417=2,Stundensätze!$D$17,IF(L1417=4,Stundensätze!$D$21,"")))</f>
        <v>0</v>
      </c>
      <c r="AN1417" s="180">
        <f>IF(L1417=1,Stundensätze!$D$15,IF(L1417=2,Stundensätze!$D$19,IF(L1417=4,Stundensätze!$D$23,"")))</f>
        <v>0</v>
      </c>
      <c r="AO1417" s="180" t="e">
        <f t="shared" si="678"/>
        <v>#DIV/0!</v>
      </c>
      <c r="AP1417" s="180">
        <f t="shared" si="679"/>
        <v>0</v>
      </c>
      <c r="AQ1417" s="192" t="e">
        <f t="shared" si="680"/>
        <v>#DIV/0!</v>
      </c>
      <c r="AR1417" s="192" t="e">
        <f t="shared" si="681"/>
        <v>#DIV/0!</v>
      </c>
      <c r="AS1417" s="193" t="e">
        <f t="shared" si="682"/>
        <v>#DIV/0!</v>
      </c>
      <c r="AT1417" s="258" t="str">
        <f>IF(K1417=0,0,VLOOKUP(K1417,Kostenstellen!A:B,2,FALSE))</f>
        <v xml:space="preserve">Salinenklinik </v>
      </c>
      <c r="AU1417" s="68" t="str">
        <f t="shared" si="689"/>
        <v>U</v>
      </c>
      <c r="AV1417" s="68" t="str">
        <f t="shared" si="690"/>
        <v/>
      </c>
      <c r="AW1417" s="68">
        <f>IF(AF1417=0,0,VLOOKUP($H1417,Leistungszahlen!$A$11:$H$158,4,FALSE))</f>
        <v>0</v>
      </c>
      <c r="AX1417" s="68">
        <f>IF(AF1417=0,0,VLOOKUP($H1417,Leistungszahlen!$A$11:$H$158,5,FALSE))</f>
        <v>0</v>
      </c>
      <c r="AY1417" s="68">
        <f>IF(AG1417=0,0,VLOOKUP($H1417,Leistungszahlen!$A$11:$H$158,6,FALSE))</f>
        <v>0</v>
      </c>
      <c r="AZ1417" s="68">
        <f t="shared" si="691"/>
        <v>0</v>
      </c>
      <c r="BA1417" s="68">
        <f t="shared" si="692"/>
        <v>0</v>
      </c>
      <c r="BC1417" s="68">
        <f t="shared" si="683"/>
        <v>0</v>
      </c>
      <c r="BD1417" s="285"/>
    </row>
    <row r="1418" spans="1:56" s="68" customFormat="1">
      <c r="A1418" s="200"/>
      <c r="B1418" s="200"/>
      <c r="C1418" s="200" t="s">
        <v>420</v>
      </c>
      <c r="D1418" s="200" t="s">
        <v>200</v>
      </c>
      <c r="E1418" s="200" t="s">
        <v>370</v>
      </c>
      <c r="F1418" s="200" t="s">
        <v>468</v>
      </c>
      <c r="G1418" s="200" t="s">
        <v>442</v>
      </c>
      <c r="H1418" s="201" t="s">
        <v>218</v>
      </c>
      <c r="I1418" s="202">
        <v>5.4</v>
      </c>
      <c r="J1418" s="200" t="s">
        <v>307</v>
      </c>
      <c r="K1418" s="176">
        <v>5</v>
      </c>
      <c r="L1418" s="176">
        <v>1</v>
      </c>
      <c r="M1418" s="176">
        <v>0</v>
      </c>
      <c r="N1418" s="286">
        <v>3</v>
      </c>
      <c r="O1418" s="286"/>
      <c r="P1418" s="176"/>
      <c r="Q1418" s="203">
        <f t="shared" si="684"/>
        <v>3</v>
      </c>
      <c r="R1418" s="203">
        <f t="shared" si="685"/>
        <v>0</v>
      </c>
      <c r="S1418" s="203">
        <f t="shared" si="686"/>
        <v>0</v>
      </c>
      <c r="T1418" s="203">
        <f t="shared" si="687"/>
        <v>0</v>
      </c>
      <c r="U1418" s="203">
        <f t="shared" si="688"/>
        <v>0</v>
      </c>
      <c r="V1418" s="175">
        <f>IF(Q1418&gt;0,VLOOKUP(Q1418,Jahresfaktoren!$A$11:$B$24,2,),0)</f>
        <v>152</v>
      </c>
      <c r="W1418" s="175">
        <f>IF(R1418&gt;0,VLOOKUP(R1418,Jahresfaktoren!$D$11:$E$24,2,),0)</f>
        <v>0</v>
      </c>
      <c r="X1418" s="175">
        <f>IF(S1418&gt;0,VLOOKUP(S1418,Jahresfaktoren!$A$28:$B$29,2,),0)</f>
        <v>0</v>
      </c>
      <c r="Y1418" s="175">
        <f>IF(T1418&gt;0,VLOOKUP(T1418,Jahresfaktoren!$A$28:$B$29,2,),0)</f>
        <v>0</v>
      </c>
      <c r="Z1418" s="175">
        <f>IF(U1418&gt;0,VLOOKUP(U1418,Jahresfaktoren!$A$32:$B$33,2,),)</f>
        <v>0</v>
      </c>
      <c r="AA1418" s="177">
        <f t="shared" si="673"/>
        <v>820.80000000000007</v>
      </c>
      <c r="AB1418" s="177" t="str">
        <f t="shared" si="674"/>
        <v/>
      </c>
      <c r="AC1418" s="177" t="str">
        <f t="shared" si="675"/>
        <v/>
      </c>
      <c r="AD1418" s="177" t="str">
        <f t="shared" si="676"/>
        <v/>
      </c>
      <c r="AE1418" s="177" t="str">
        <f t="shared" si="677"/>
        <v/>
      </c>
      <c r="AF1418" s="178">
        <f>IF(Q1418&gt;0,VLOOKUP(H1418,Leistungszahlen!$A$11:$C$158,3,),0)</f>
        <v>0</v>
      </c>
      <c r="AG1418" s="178">
        <f>IF(R1418&gt;0,VLOOKUP(H1418,Leistungszahlen!$A$11:$F$158,6,),IF(T1418&gt;0,VLOOKUP(H1418,Leistungszahlen!$A$11:$F$158,6,),0))</f>
        <v>0</v>
      </c>
      <c r="AH1418" s="179" t="e">
        <f t="shared" si="668"/>
        <v>#DIV/0!</v>
      </c>
      <c r="AI1418" s="179">
        <f t="shared" si="669"/>
        <v>0</v>
      </c>
      <c r="AJ1418" s="179">
        <f t="shared" si="670"/>
        <v>0</v>
      </c>
      <c r="AK1418" s="179">
        <f t="shared" si="671"/>
        <v>0</v>
      </c>
      <c r="AL1418" s="179">
        <f t="shared" si="672"/>
        <v>0</v>
      </c>
      <c r="AM1418" s="180">
        <f>IF(L1418=1,Stundensätze!$D$13,IF(L1418=2,Stundensätze!$D$17,IF(L1418=4,Stundensätze!$D$21,"")))</f>
        <v>0</v>
      </c>
      <c r="AN1418" s="180">
        <f>IF(L1418=1,Stundensätze!$D$15,IF(L1418=2,Stundensätze!$D$19,IF(L1418=4,Stundensätze!$D$23,"")))</f>
        <v>0</v>
      </c>
      <c r="AO1418" s="180" t="e">
        <f t="shared" si="678"/>
        <v>#DIV/0!</v>
      </c>
      <c r="AP1418" s="180">
        <f t="shared" si="679"/>
        <v>0</v>
      </c>
      <c r="AQ1418" s="192" t="e">
        <f t="shared" si="680"/>
        <v>#DIV/0!</v>
      </c>
      <c r="AR1418" s="192" t="e">
        <f t="shared" si="681"/>
        <v>#DIV/0!</v>
      </c>
      <c r="AS1418" s="193" t="e">
        <f t="shared" si="682"/>
        <v>#DIV/0!</v>
      </c>
      <c r="AT1418" s="258" t="str">
        <f>IF(K1418=0,0,VLOOKUP(K1418,Kostenstellen!A:B,2,FALSE))</f>
        <v xml:space="preserve">Salinenklinik </v>
      </c>
      <c r="AU1418" s="68" t="str">
        <f t="shared" si="689"/>
        <v>U</v>
      </c>
      <c r="AV1418" s="68" t="str">
        <f t="shared" si="690"/>
        <v/>
      </c>
      <c r="AW1418" s="68">
        <f>IF(AF1418=0,0,VLOOKUP($H1418,Leistungszahlen!$A$11:$H$158,4,FALSE))</f>
        <v>0</v>
      </c>
      <c r="AX1418" s="68">
        <f>IF(AF1418=0,0,VLOOKUP($H1418,Leistungszahlen!$A$11:$H$158,5,FALSE))</f>
        <v>0</v>
      </c>
      <c r="AY1418" s="68">
        <f>IF(AG1418=0,0,VLOOKUP($H1418,Leistungszahlen!$A$11:$H$158,6,FALSE))</f>
        <v>0</v>
      </c>
      <c r="AZ1418" s="68">
        <f t="shared" si="691"/>
        <v>0</v>
      </c>
      <c r="BA1418" s="68">
        <f t="shared" si="692"/>
        <v>0</v>
      </c>
      <c r="BC1418" s="68">
        <f t="shared" si="683"/>
        <v>0</v>
      </c>
      <c r="BD1418" s="285"/>
    </row>
    <row r="1419" spans="1:56" s="68" customFormat="1">
      <c r="A1419" s="200"/>
      <c r="B1419" s="200"/>
      <c r="C1419" s="200" t="s">
        <v>420</v>
      </c>
      <c r="D1419" s="200" t="s">
        <v>200</v>
      </c>
      <c r="E1419" s="200" t="s">
        <v>370</v>
      </c>
      <c r="F1419" s="200" t="s">
        <v>468</v>
      </c>
      <c r="G1419" s="200" t="s">
        <v>343</v>
      </c>
      <c r="H1419" s="201" t="s">
        <v>218</v>
      </c>
      <c r="I1419" s="202">
        <v>7.82</v>
      </c>
      <c r="J1419" s="200" t="s">
        <v>307</v>
      </c>
      <c r="K1419" s="176">
        <v>5</v>
      </c>
      <c r="L1419" s="176">
        <v>1</v>
      </c>
      <c r="M1419" s="176">
        <v>0</v>
      </c>
      <c r="N1419" s="286">
        <v>3</v>
      </c>
      <c r="O1419" s="286"/>
      <c r="P1419" s="176"/>
      <c r="Q1419" s="203">
        <f t="shared" si="684"/>
        <v>3</v>
      </c>
      <c r="R1419" s="203">
        <f t="shared" si="685"/>
        <v>0</v>
      </c>
      <c r="S1419" s="203">
        <f t="shared" si="686"/>
        <v>0</v>
      </c>
      <c r="T1419" s="203">
        <f t="shared" si="687"/>
        <v>0</v>
      </c>
      <c r="U1419" s="203">
        <f t="shared" si="688"/>
        <v>0</v>
      </c>
      <c r="V1419" s="175">
        <f>IF(Q1419&gt;0,VLOOKUP(Q1419,Jahresfaktoren!$A$11:$B$24,2,),0)</f>
        <v>152</v>
      </c>
      <c r="W1419" s="175">
        <f>IF(R1419&gt;0,VLOOKUP(R1419,Jahresfaktoren!$D$11:$E$24,2,),0)</f>
        <v>0</v>
      </c>
      <c r="X1419" s="175">
        <f>IF(S1419&gt;0,VLOOKUP(S1419,Jahresfaktoren!$A$28:$B$29,2,),0)</f>
        <v>0</v>
      </c>
      <c r="Y1419" s="175">
        <f>IF(T1419&gt;0,VLOOKUP(T1419,Jahresfaktoren!$A$28:$B$29,2,),0)</f>
        <v>0</v>
      </c>
      <c r="Z1419" s="175">
        <f>IF(U1419&gt;0,VLOOKUP(U1419,Jahresfaktoren!$A$32:$B$33,2,),)</f>
        <v>0</v>
      </c>
      <c r="AA1419" s="177">
        <f t="shared" si="673"/>
        <v>1188.6400000000001</v>
      </c>
      <c r="AB1419" s="177" t="str">
        <f t="shared" si="674"/>
        <v/>
      </c>
      <c r="AC1419" s="177" t="str">
        <f t="shared" si="675"/>
        <v/>
      </c>
      <c r="AD1419" s="177" t="str">
        <f t="shared" si="676"/>
        <v/>
      </c>
      <c r="AE1419" s="177" t="str">
        <f t="shared" si="677"/>
        <v/>
      </c>
      <c r="AF1419" s="178">
        <f>IF(Q1419&gt;0,VLOOKUP(H1419,Leistungszahlen!$A$11:$C$158,3,),0)</f>
        <v>0</v>
      </c>
      <c r="AG1419" s="178">
        <f>IF(R1419&gt;0,VLOOKUP(H1419,Leistungszahlen!$A$11:$F$158,6,),IF(T1419&gt;0,VLOOKUP(H1419,Leistungszahlen!$A$11:$F$158,6,),0))</f>
        <v>0</v>
      </c>
      <c r="AH1419" s="179" t="e">
        <f t="shared" ref="AH1419:AH1482" si="693">IF(Q1419&gt;0,AA1419/AF1419,0)</f>
        <v>#DIV/0!</v>
      </c>
      <c r="AI1419" s="179">
        <f t="shared" ref="AI1419:AI1482" si="694">IF(R1419&gt;0,AB1419/AG1419,0)</f>
        <v>0</v>
      </c>
      <c r="AJ1419" s="179">
        <f t="shared" ref="AJ1419:AJ1482" si="695">IF(S1419&gt;0,AC1419/AF1419,0)</f>
        <v>0</v>
      </c>
      <c r="AK1419" s="179">
        <f t="shared" ref="AK1419:AK1482" si="696">IF(T1419&gt;0,AD1419/AG1419,0)</f>
        <v>0</v>
      </c>
      <c r="AL1419" s="179">
        <f t="shared" ref="AL1419:AL1482" si="697">IF(U1419&gt;0,AE1419/AF1419,0)</f>
        <v>0</v>
      </c>
      <c r="AM1419" s="180">
        <f>IF(L1419=1,Stundensätze!$D$13,IF(L1419=2,Stundensätze!$D$17,IF(L1419=4,Stundensätze!$D$21,"")))</f>
        <v>0</v>
      </c>
      <c r="AN1419" s="180">
        <f>IF(L1419=1,Stundensätze!$D$15,IF(L1419=2,Stundensätze!$D$19,IF(L1419=4,Stundensätze!$D$23,"")))</f>
        <v>0</v>
      </c>
      <c r="AO1419" s="180" t="e">
        <f t="shared" si="678"/>
        <v>#DIV/0!</v>
      </c>
      <c r="AP1419" s="180">
        <f t="shared" si="679"/>
        <v>0</v>
      </c>
      <c r="AQ1419" s="192" t="e">
        <f t="shared" si="680"/>
        <v>#DIV/0!</v>
      </c>
      <c r="AR1419" s="192" t="e">
        <f t="shared" si="681"/>
        <v>#DIV/0!</v>
      </c>
      <c r="AS1419" s="193" t="e">
        <f t="shared" si="682"/>
        <v>#DIV/0!</v>
      </c>
      <c r="AT1419" s="258" t="str">
        <f>IF(K1419=0,0,VLOOKUP(K1419,Kostenstellen!A:B,2,FALSE))</f>
        <v xml:space="preserve">Salinenklinik </v>
      </c>
      <c r="AU1419" s="68" t="str">
        <f t="shared" si="689"/>
        <v>U</v>
      </c>
      <c r="AV1419" s="68" t="str">
        <f t="shared" si="690"/>
        <v/>
      </c>
      <c r="AW1419" s="68">
        <f>IF(AF1419=0,0,VLOOKUP($H1419,Leistungszahlen!$A$11:$H$158,4,FALSE))</f>
        <v>0</v>
      </c>
      <c r="AX1419" s="68">
        <f>IF(AF1419=0,0,VLOOKUP($H1419,Leistungszahlen!$A$11:$H$158,5,FALSE))</f>
        <v>0</v>
      </c>
      <c r="AY1419" s="68">
        <f>IF(AG1419=0,0,VLOOKUP($H1419,Leistungszahlen!$A$11:$H$158,6,FALSE))</f>
        <v>0</v>
      </c>
      <c r="AZ1419" s="68">
        <f t="shared" si="691"/>
        <v>0</v>
      </c>
      <c r="BA1419" s="68">
        <f t="shared" si="692"/>
        <v>0</v>
      </c>
      <c r="BC1419" s="68">
        <f t="shared" si="683"/>
        <v>0</v>
      </c>
      <c r="BD1419" s="285"/>
    </row>
    <row r="1420" spans="1:56" s="68" customFormat="1">
      <c r="A1420" s="200"/>
      <c r="B1420" s="200"/>
      <c r="C1420" s="200" t="s">
        <v>420</v>
      </c>
      <c r="D1420" s="200" t="s">
        <v>200</v>
      </c>
      <c r="E1420" s="200" t="s">
        <v>369</v>
      </c>
      <c r="F1420" s="200" t="s">
        <v>468</v>
      </c>
      <c r="G1420" s="200" t="s">
        <v>476</v>
      </c>
      <c r="H1420" s="201" t="s">
        <v>205</v>
      </c>
      <c r="I1420" s="202">
        <v>20.100000000000001</v>
      </c>
      <c r="J1420" s="200" t="s">
        <v>307</v>
      </c>
      <c r="K1420" s="176">
        <v>5</v>
      </c>
      <c r="L1420" s="176">
        <v>1</v>
      </c>
      <c r="M1420" s="176">
        <v>0</v>
      </c>
      <c r="N1420" s="286">
        <v>3</v>
      </c>
      <c r="O1420" s="286">
        <v>3</v>
      </c>
      <c r="P1420" s="176"/>
      <c r="Q1420" s="203">
        <f t="shared" si="684"/>
        <v>3</v>
      </c>
      <c r="R1420" s="203">
        <f t="shared" si="685"/>
        <v>3</v>
      </c>
      <c r="S1420" s="203">
        <f t="shared" si="686"/>
        <v>0</v>
      </c>
      <c r="T1420" s="203">
        <f t="shared" si="687"/>
        <v>0</v>
      </c>
      <c r="U1420" s="203">
        <f t="shared" si="688"/>
        <v>0</v>
      </c>
      <c r="V1420" s="175">
        <f>IF(Q1420&gt;0,VLOOKUP(Q1420,Jahresfaktoren!$A$11:$B$24,2,),0)</f>
        <v>152</v>
      </c>
      <c r="W1420" s="175">
        <f>IF(R1420&gt;0,VLOOKUP(R1420,Jahresfaktoren!$D$11:$E$24,2,),0)</f>
        <v>150</v>
      </c>
      <c r="X1420" s="175">
        <f>IF(S1420&gt;0,VLOOKUP(S1420,Jahresfaktoren!$A$28:$B$29,2,),0)</f>
        <v>0</v>
      </c>
      <c r="Y1420" s="175">
        <f>IF(T1420&gt;0,VLOOKUP(T1420,Jahresfaktoren!$A$28:$B$29,2,),0)</f>
        <v>0</v>
      </c>
      <c r="Z1420" s="175">
        <f>IF(U1420&gt;0,VLOOKUP(U1420,Jahresfaktoren!$A$32:$B$33,2,),)</f>
        <v>0</v>
      </c>
      <c r="AA1420" s="177">
        <f t="shared" si="673"/>
        <v>3055.2000000000003</v>
      </c>
      <c r="AB1420" s="177">
        <f t="shared" si="674"/>
        <v>3015</v>
      </c>
      <c r="AC1420" s="177" t="str">
        <f t="shared" si="675"/>
        <v/>
      </c>
      <c r="AD1420" s="177" t="str">
        <f t="shared" si="676"/>
        <v/>
      </c>
      <c r="AE1420" s="177" t="str">
        <f t="shared" si="677"/>
        <v/>
      </c>
      <c r="AF1420" s="178">
        <f>IF(Q1420&gt;0,VLOOKUP(H1420,Leistungszahlen!$A$11:$C$158,3,),0)</f>
        <v>0</v>
      </c>
      <c r="AG1420" s="178">
        <f>IF(R1420&gt;0,VLOOKUP(H1420,Leistungszahlen!$A$11:$F$158,6,),IF(T1420&gt;0,VLOOKUP(H1420,Leistungszahlen!$A$11:$F$158,6,),0))</f>
        <v>0</v>
      </c>
      <c r="AH1420" s="179" t="e">
        <f t="shared" si="693"/>
        <v>#DIV/0!</v>
      </c>
      <c r="AI1420" s="179" t="e">
        <f t="shared" si="694"/>
        <v>#DIV/0!</v>
      </c>
      <c r="AJ1420" s="179">
        <f t="shared" si="695"/>
        <v>0</v>
      </c>
      <c r="AK1420" s="179">
        <f t="shared" si="696"/>
        <v>0</v>
      </c>
      <c r="AL1420" s="179">
        <f t="shared" si="697"/>
        <v>0</v>
      </c>
      <c r="AM1420" s="180">
        <f>IF(L1420=1,Stundensätze!$D$13,IF(L1420=2,Stundensätze!$D$17,IF(L1420=4,Stundensätze!$D$21,"")))</f>
        <v>0</v>
      </c>
      <c r="AN1420" s="180">
        <f>IF(L1420=1,Stundensätze!$D$15,IF(L1420=2,Stundensätze!$D$19,IF(L1420=4,Stundensätze!$D$23,"")))</f>
        <v>0</v>
      </c>
      <c r="AO1420" s="180" t="e">
        <f t="shared" si="678"/>
        <v>#DIV/0!</v>
      </c>
      <c r="AP1420" s="180">
        <f t="shared" si="679"/>
        <v>0</v>
      </c>
      <c r="AQ1420" s="192" t="e">
        <f t="shared" si="680"/>
        <v>#DIV/0!</v>
      </c>
      <c r="AR1420" s="192" t="e">
        <f t="shared" si="681"/>
        <v>#DIV/0!</v>
      </c>
      <c r="AS1420" s="193" t="e">
        <f t="shared" si="682"/>
        <v>#DIV/0!</v>
      </c>
      <c r="AT1420" s="258" t="str">
        <f>IF(K1420=0,0,VLOOKUP(K1420,Kostenstellen!A:B,2,FALSE))</f>
        <v xml:space="preserve">Salinenklinik </v>
      </c>
      <c r="AU1420" s="68" t="str">
        <f t="shared" si="689"/>
        <v>G</v>
      </c>
      <c r="AV1420" s="68" t="str">
        <f t="shared" si="690"/>
        <v>G</v>
      </c>
      <c r="AW1420" s="68">
        <f>IF(AF1420=0,0,VLOOKUP($H1420,Leistungszahlen!$A$11:$H$158,4,FALSE))</f>
        <v>0</v>
      </c>
      <c r="AX1420" s="68">
        <f>IF(AF1420=0,0,VLOOKUP($H1420,Leistungszahlen!$A$11:$H$158,5,FALSE))</f>
        <v>0</v>
      </c>
      <c r="AY1420" s="68">
        <f>IF(AG1420=0,0,VLOOKUP($H1420,Leistungszahlen!$A$11:$H$158,6,FALSE))</f>
        <v>0</v>
      </c>
      <c r="AZ1420" s="68">
        <f t="shared" si="691"/>
        <v>0</v>
      </c>
      <c r="BA1420" s="68">
        <f t="shared" si="692"/>
        <v>0</v>
      </c>
      <c r="BC1420" s="68">
        <f t="shared" si="683"/>
        <v>0</v>
      </c>
      <c r="BD1420" s="285"/>
    </row>
    <row r="1421" spans="1:56" s="68" customFormat="1">
      <c r="A1421" s="200"/>
      <c r="B1421" s="200"/>
      <c r="C1421" s="200" t="s">
        <v>420</v>
      </c>
      <c r="D1421" s="200" t="s">
        <v>200</v>
      </c>
      <c r="E1421" s="200" t="s">
        <v>835</v>
      </c>
      <c r="F1421" s="200"/>
      <c r="G1421" s="200" t="s">
        <v>113</v>
      </c>
      <c r="H1421" s="201" t="s">
        <v>205</v>
      </c>
      <c r="I1421" s="202">
        <v>50.76</v>
      </c>
      <c r="J1421" s="200" t="s">
        <v>778</v>
      </c>
      <c r="K1421" s="176">
        <v>5</v>
      </c>
      <c r="L1421" s="176">
        <v>1</v>
      </c>
      <c r="M1421" s="176">
        <v>0</v>
      </c>
      <c r="N1421" s="286">
        <v>2</v>
      </c>
      <c r="O1421" s="286"/>
      <c r="P1421" s="176"/>
      <c r="Q1421" s="203">
        <f t="shared" si="684"/>
        <v>2</v>
      </c>
      <c r="R1421" s="203">
        <f t="shared" si="685"/>
        <v>0</v>
      </c>
      <c r="S1421" s="203">
        <f t="shared" si="686"/>
        <v>0</v>
      </c>
      <c r="T1421" s="203">
        <f t="shared" si="687"/>
        <v>0</v>
      </c>
      <c r="U1421" s="203">
        <f t="shared" si="688"/>
        <v>0</v>
      </c>
      <c r="V1421" s="175">
        <f>IF(Q1421&gt;0,VLOOKUP(Q1421,Jahresfaktoren!$A$11:$B$24,2,),0)</f>
        <v>104</v>
      </c>
      <c r="W1421" s="175">
        <f>IF(R1421&gt;0,VLOOKUP(R1421,Jahresfaktoren!$D$11:$E$24,2,),0)</f>
        <v>0</v>
      </c>
      <c r="X1421" s="175">
        <f>IF(S1421&gt;0,VLOOKUP(S1421,Jahresfaktoren!$A$28:$B$29,2,),0)</f>
        <v>0</v>
      </c>
      <c r="Y1421" s="175">
        <f>IF(T1421&gt;0,VLOOKUP(T1421,Jahresfaktoren!$A$28:$B$29,2,),0)</f>
        <v>0</v>
      </c>
      <c r="Z1421" s="175">
        <f>IF(U1421&gt;0,VLOOKUP(U1421,Jahresfaktoren!$A$32:$B$33,2,),)</f>
        <v>0</v>
      </c>
      <c r="AA1421" s="177">
        <f t="shared" si="673"/>
        <v>5279.04</v>
      </c>
      <c r="AB1421" s="177" t="str">
        <f t="shared" si="674"/>
        <v/>
      </c>
      <c r="AC1421" s="177" t="str">
        <f t="shared" si="675"/>
        <v/>
      </c>
      <c r="AD1421" s="177" t="str">
        <f t="shared" si="676"/>
        <v/>
      </c>
      <c r="AE1421" s="177" t="str">
        <f t="shared" si="677"/>
        <v/>
      </c>
      <c r="AF1421" s="178">
        <f>IF(Q1421&gt;0,VLOOKUP(H1421,Leistungszahlen!$A$11:$C$158,3,),0)</f>
        <v>0</v>
      </c>
      <c r="AG1421" s="178">
        <f>IF(R1421&gt;0,VLOOKUP(H1421,Leistungszahlen!$A$11:$F$158,6,),IF(T1421&gt;0,VLOOKUP(H1421,Leistungszahlen!$A$11:$F$158,6,),0))</f>
        <v>0</v>
      </c>
      <c r="AH1421" s="179" t="e">
        <f t="shared" si="693"/>
        <v>#DIV/0!</v>
      </c>
      <c r="AI1421" s="179">
        <f t="shared" si="694"/>
        <v>0</v>
      </c>
      <c r="AJ1421" s="179">
        <f t="shared" si="695"/>
        <v>0</v>
      </c>
      <c r="AK1421" s="179">
        <f t="shared" si="696"/>
        <v>0</v>
      </c>
      <c r="AL1421" s="179">
        <f t="shared" si="697"/>
        <v>0</v>
      </c>
      <c r="AM1421" s="180">
        <f>IF(L1421=1,Stundensätze!$D$13,IF(L1421=2,Stundensätze!$D$17,IF(L1421=4,Stundensätze!$D$21,"")))</f>
        <v>0</v>
      </c>
      <c r="AN1421" s="180">
        <f>IF(L1421=1,Stundensätze!$D$15,IF(L1421=2,Stundensätze!$D$19,IF(L1421=4,Stundensätze!$D$23,"")))</f>
        <v>0</v>
      </c>
      <c r="AO1421" s="180" t="e">
        <f t="shared" si="678"/>
        <v>#DIV/0!</v>
      </c>
      <c r="AP1421" s="180">
        <f t="shared" si="679"/>
        <v>0</v>
      </c>
      <c r="AQ1421" s="192" t="e">
        <f t="shared" si="680"/>
        <v>#DIV/0!</v>
      </c>
      <c r="AR1421" s="192" t="e">
        <f t="shared" si="681"/>
        <v>#DIV/0!</v>
      </c>
      <c r="AS1421" s="193" t="e">
        <f t="shared" si="682"/>
        <v>#DIV/0!</v>
      </c>
      <c r="AT1421" s="258" t="str">
        <f>IF(K1421=0,0,VLOOKUP(K1421,Kostenstellen!A:B,2,FALSE))</f>
        <v xml:space="preserve">Salinenklinik </v>
      </c>
      <c r="AU1421" s="68" t="str">
        <f t="shared" si="689"/>
        <v>G</v>
      </c>
      <c r="AV1421" s="68" t="str">
        <f t="shared" si="690"/>
        <v/>
      </c>
      <c r="AW1421" s="68">
        <f>IF(AF1421=0,0,VLOOKUP($H1421,Leistungszahlen!$A$11:$H$158,4,FALSE))</f>
        <v>0</v>
      </c>
      <c r="AX1421" s="68">
        <f>IF(AF1421=0,0,VLOOKUP($H1421,Leistungszahlen!$A$11:$H$158,5,FALSE))</f>
        <v>0</v>
      </c>
      <c r="AY1421" s="68">
        <f>IF(AG1421=0,0,VLOOKUP($H1421,Leistungszahlen!$A$11:$H$158,6,FALSE))</f>
        <v>0</v>
      </c>
      <c r="AZ1421" s="68">
        <f t="shared" si="691"/>
        <v>0</v>
      </c>
      <c r="BA1421" s="68">
        <f t="shared" si="692"/>
        <v>0</v>
      </c>
      <c r="BC1421" s="68">
        <f t="shared" si="683"/>
        <v>0</v>
      </c>
      <c r="BD1421" s="285"/>
    </row>
    <row r="1422" spans="1:56" s="68" customFormat="1">
      <c r="A1422" s="200"/>
      <c r="B1422" s="200"/>
      <c r="C1422" s="200" t="s">
        <v>420</v>
      </c>
      <c r="D1422" s="200" t="s">
        <v>200</v>
      </c>
      <c r="E1422" s="200" t="s">
        <v>835</v>
      </c>
      <c r="F1422" s="200"/>
      <c r="G1422" s="200" t="s">
        <v>113</v>
      </c>
      <c r="H1422" s="201" t="s">
        <v>205</v>
      </c>
      <c r="I1422" s="202">
        <v>21.59</v>
      </c>
      <c r="J1422" s="200" t="s">
        <v>778</v>
      </c>
      <c r="K1422" s="176">
        <v>5</v>
      </c>
      <c r="L1422" s="176">
        <v>1</v>
      </c>
      <c r="M1422" s="176" t="s">
        <v>119</v>
      </c>
      <c r="N1422" s="286">
        <v>2</v>
      </c>
      <c r="O1422" s="286"/>
      <c r="P1422" s="176"/>
      <c r="Q1422" s="203">
        <f t="shared" si="684"/>
        <v>0</v>
      </c>
      <c r="R1422" s="203">
        <f t="shared" si="685"/>
        <v>0</v>
      </c>
      <c r="S1422" s="203">
        <f t="shared" si="686"/>
        <v>0</v>
      </c>
      <c r="T1422" s="203">
        <f t="shared" si="687"/>
        <v>0</v>
      </c>
      <c r="U1422" s="203">
        <f t="shared" si="688"/>
        <v>0</v>
      </c>
      <c r="V1422" s="175">
        <f>IF(Q1422&gt;0,VLOOKUP(Q1422,Jahresfaktoren!$A$11:$B$24,2,),0)</f>
        <v>0</v>
      </c>
      <c r="W1422" s="175">
        <f>IF(R1422&gt;0,VLOOKUP(R1422,Jahresfaktoren!$D$11:$E$24,2,),0)</f>
        <v>0</v>
      </c>
      <c r="X1422" s="175">
        <f>IF(S1422&gt;0,VLOOKUP(S1422,Jahresfaktoren!$A$28:$B$29,2,),0)</f>
        <v>0</v>
      </c>
      <c r="Y1422" s="175">
        <f>IF(T1422&gt;0,VLOOKUP(T1422,Jahresfaktoren!$A$28:$B$29,2,),0)</f>
        <v>0</v>
      </c>
      <c r="Z1422" s="175">
        <f>IF(U1422&gt;0,VLOOKUP(U1422,Jahresfaktoren!$A$32:$B$33,2,),)</f>
        <v>0</v>
      </c>
      <c r="AA1422" s="177" t="str">
        <f t="shared" si="673"/>
        <v/>
      </c>
      <c r="AB1422" s="177" t="str">
        <f t="shared" si="674"/>
        <v/>
      </c>
      <c r="AC1422" s="177" t="str">
        <f t="shared" si="675"/>
        <v/>
      </c>
      <c r="AD1422" s="177" t="str">
        <f t="shared" si="676"/>
        <v/>
      </c>
      <c r="AE1422" s="177" t="str">
        <f t="shared" si="677"/>
        <v/>
      </c>
      <c r="AF1422" s="178">
        <f>IF(Q1422&gt;0,VLOOKUP(H1422,Leistungszahlen!$A$11:$C$158,3,),0)</f>
        <v>0</v>
      </c>
      <c r="AG1422" s="178">
        <f>IF(R1422&gt;0,VLOOKUP(H1422,Leistungszahlen!$A$11:$F$158,6,),IF(T1422&gt;0,VLOOKUP(H1422,Leistungszahlen!$A$11:$F$158,6,),0))</f>
        <v>0</v>
      </c>
      <c r="AH1422" s="179">
        <f t="shared" si="693"/>
        <v>0</v>
      </c>
      <c r="AI1422" s="179">
        <f t="shared" si="694"/>
        <v>0</v>
      </c>
      <c r="AJ1422" s="179">
        <f t="shared" si="695"/>
        <v>0</v>
      </c>
      <c r="AK1422" s="179">
        <f t="shared" si="696"/>
        <v>0</v>
      </c>
      <c r="AL1422" s="179">
        <f t="shared" si="697"/>
        <v>0</v>
      </c>
      <c r="AM1422" s="180">
        <f>IF(L1422=1,Stundensätze!$D$13,IF(L1422=2,Stundensätze!$D$17,IF(L1422=4,Stundensätze!$D$21,"")))</f>
        <v>0</v>
      </c>
      <c r="AN1422" s="180">
        <f>IF(L1422=1,Stundensätze!$D$15,IF(L1422=2,Stundensätze!$D$19,IF(L1422=4,Stundensätze!$D$23,"")))</f>
        <v>0</v>
      </c>
      <c r="AO1422" s="180">
        <f t="shared" si="678"/>
        <v>0</v>
      </c>
      <c r="AP1422" s="180">
        <f t="shared" si="679"/>
        <v>0</v>
      </c>
      <c r="AQ1422" s="192">
        <f t="shared" si="680"/>
        <v>0</v>
      </c>
      <c r="AR1422" s="192">
        <f t="shared" si="681"/>
        <v>0</v>
      </c>
      <c r="AS1422" s="193">
        <f t="shared" si="682"/>
        <v>0</v>
      </c>
      <c r="AT1422" s="258" t="str">
        <f>IF(K1422=0,0,VLOOKUP(K1422,Kostenstellen!A:B,2,FALSE))</f>
        <v xml:space="preserve">Salinenklinik </v>
      </c>
      <c r="AU1422" s="68" t="str">
        <f t="shared" si="689"/>
        <v/>
      </c>
      <c r="AV1422" s="68" t="str">
        <f t="shared" si="690"/>
        <v/>
      </c>
      <c r="AW1422" s="68">
        <f>IF(AF1422=0,0,VLOOKUP($H1422,Leistungszahlen!$A$11:$H$158,4,FALSE))</f>
        <v>0</v>
      </c>
      <c r="AX1422" s="68">
        <f>IF(AF1422=0,0,VLOOKUP($H1422,Leistungszahlen!$A$11:$H$158,5,FALSE))</f>
        <v>0</v>
      </c>
      <c r="AY1422" s="68">
        <f>IF(AG1422=0,0,VLOOKUP($H1422,Leistungszahlen!$A$11:$H$158,6,FALSE))</f>
        <v>0</v>
      </c>
      <c r="AZ1422" s="68">
        <f t="shared" si="691"/>
        <v>0</v>
      </c>
      <c r="BA1422" s="68">
        <f t="shared" si="692"/>
        <v>0</v>
      </c>
      <c r="BC1422" s="68">
        <f t="shared" si="683"/>
        <v>0</v>
      </c>
      <c r="BD1422" s="285"/>
    </row>
    <row r="1423" spans="1:56" s="68" customFormat="1">
      <c r="A1423" s="200"/>
      <c r="B1423" s="200"/>
      <c r="C1423" s="200" t="s">
        <v>420</v>
      </c>
      <c r="D1423" s="200" t="s">
        <v>200</v>
      </c>
      <c r="E1423" s="200" t="s">
        <v>835</v>
      </c>
      <c r="F1423" s="200"/>
      <c r="G1423" s="200" t="s">
        <v>1520</v>
      </c>
      <c r="H1423" s="201" t="s">
        <v>206</v>
      </c>
      <c r="I1423" s="202"/>
      <c r="J1423" s="200"/>
      <c r="K1423" s="176">
        <v>5</v>
      </c>
      <c r="L1423" s="176"/>
      <c r="M1423" s="176"/>
      <c r="N1423" s="286"/>
      <c r="O1423" s="286"/>
      <c r="P1423" s="176"/>
      <c r="Q1423" s="203">
        <f t="shared" si="684"/>
        <v>0</v>
      </c>
      <c r="R1423" s="203">
        <f t="shared" si="685"/>
        <v>0</v>
      </c>
      <c r="S1423" s="203">
        <f t="shared" si="686"/>
        <v>0</v>
      </c>
      <c r="T1423" s="203">
        <f t="shared" si="687"/>
        <v>0</v>
      </c>
      <c r="U1423" s="203">
        <f t="shared" si="688"/>
        <v>0</v>
      </c>
      <c r="V1423" s="175">
        <f>IF(Q1423&gt;0,VLOOKUP(Q1423,Jahresfaktoren!$A$11:$B$24,2,),0)</f>
        <v>0</v>
      </c>
      <c r="W1423" s="175">
        <f>IF(R1423&gt;0,VLOOKUP(R1423,Jahresfaktoren!$D$11:$E$24,2,),0)</f>
        <v>0</v>
      </c>
      <c r="X1423" s="175">
        <f>IF(S1423&gt;0,VLOOKUP(S1423,Jahresfaktoren!$A$28:$B$29,2,),0)</f>
        <v>0</v>
      </c>
      <c r="Y1423" s="175">
        <f>IF(T1423&gt;0,VLOOKUP(T1423,Jahresfaktoren!$A$28:$B$29,2,),0)</f>
        <v>0</v>
      </c>
      <c r="Z1423" s="175">
        <f>IF(U1423&gt;0,VLOOKUP(U1423,Jahresfaktoren!$A$32:$B$33,2,),)</f>
        <v>0</v>
      </c>
      <c r="AA1423" s="177" t="str">
        <f t="shared" si="673"/>
        <v/>
      </c>
      <c r="AB1423" s="177" t="str">
        <f t="shared" si="674"/>
        <v/>
      </c>
      <c r="AC1423" s="177" t="str">
        <f t="shared" si="675"/>
        <v/>
      </c>
      <c r="AD1423" s="177" t="str">
        <f t="shared" si="676"/>
        <v/>
      </c>
      <c r="AE1423" s="177" t="str">
        <f t="shared" si="677"/>
        <v/>
      </c>
      <c r="AF1423" s="178">
        <f>IF(Q1423&gt;0,VLOOKUP(H1423,Leistungszahlen!$A$11:$C$158,3,),0)</f>
        <v>0</v>
      </c>
      <c r="AG1423" s="178">
        <f>IF(R1423&gt;0,VLOOKUP(H1423,Leistungszahlen!$A$11:$F$158,6,),IF(T1423&gt;0,VLOOKUP(H1423,Leistungszahlen!$A$11:$F$158,6,),0))</f>
        <v>0</v>
      </c>
      <c r="AH1423" s="179">
        <f t="shared" si="693"/>
        <v>0</v>
      </c>
      <c r="AI1423" s="179">
        <f t="shared" si="694"/>
        <v>0</v>
      </c>
      <c r="AJ1423" s="179">
        <f t="shared" si="695"/>
        <v>0</v>
      </c>
      <c r="AK1423" s="179">
        <f t="shared" si="696"/>
        <v>0</v>
      </c>
      <c r="AL1423" s="179">
        <f t="shared" si="697"/>
        <v>0</v>
      </c>
      <c r="AM1423" s="180" t="str">
        <f>IF(L1423=1,Stundensätze!$D$13,IF(L1423=2,Stundensätze!$D$17,IF(L1423=4,Stundensätze!$D$21,"")))</f>
        <v/>
      </c>
      <c r="AN1423" s="180" t="str">
        <f>IF(L1423=1,Stundensätze!$D$15,IF(L1423=2,Stundensätze!$D$19,IF(L1423=4,Stundensätze!$D$23,"")))</f>
        <v/>
      </c>
      <c r="AO1423" s="180">
        <f t="shared" si="678"/>
        <v>0</v>
      </c>
      <c r="AP1423" s="180">
        <f t="shared" si="679"/>
        <v>0</v>
      </c>
      <c r="AQ1423" s="192" t="str">
        <f t="shared" si="680"/>
        <v/>
      </c>
      <c r="AR1423" s="192" t="str">
        <f t="shared" si="681"/>
        <v/>
      </c>
      <c r="AS1423" s="193">
        <f t="shared" si="682"/>
        <v>0</v>
      </c>
      <c r="AT1423" s="258" t="str">
        <f>IF(K1423=0,0,VLOOKUP(K1423,Kostenstellen!A:B,2,FALSE))</f>
        <v xml:space="preserve">Salinenklinik </v>
      </c>
      <c r="AU1423" s="68" t="str">
        <f t="shared" si="689"/>
        <v/>
      </c>
      <c r="AV1423" s="68" t="str">
        <f t="shared" si="690"/>
        <v/>
      </c>
      <c r="AW1423" s="68">
        <f>IF(AF1423=0,0,VLOOKUP($H1423,Leistungszahlen!$A$11:$H$158,4,FALSE))</f>
        <v>0</v>
      </c>
      <c r="AX1423" s="68">
        <f>IF(AF1423=0,0,VLOOKUP($H1423,Leistungszahlen!$A$11:$H$158,5,FALSE))</f>
        <v>0</v>
      </c>
      <c r="AY1423" s="68">
        <f>IF(AG1423=0,0,VLOOKUP($H1423,Leistungszahlen!$A$11:$H$158,6,FALSE))</f>
        <v>0</v>
      </c>
      <c r="AZ1423" s="68">
        <f t="shared" si="691"/>
        <v>0</v>
      </c>
      <c r="BA1423" s="68">
        <f t="shared" si="692"/>
        <v>0</v>
      </c>
      <c r="BC1423" s="68">
        <f t="shared" si="683"/>
        <v>0</v>
      </c>
      <c r="BD1423" s="285"/>
    </row>
    <row r="1424" spans="1:56" s="68" customFormat="1">
      <c r="A1424" s="200"/>
      <c r="B1424" s="200"/>
      <c r="C1424" s="200" t="s">
        <v>420</v>
      </c>
      <c r="D1424" s="200" t="s">
        <v>200</v>
      </c>
      <c r="E1424" s="200" t="s">
        <v>835</v>
      </c>
      <c r="F1424" s="200"/>
      <c r="G1424" s="200" t="s">
        <v>1520</v>
      </c>
      <c r="H1424" s="201" t="s">
        <v>206</v>
      </c>
      <c r="I1424" s="202"/>
      <c r="J1424" s="200"/>
      <c r="K1424" s="176">
        <v>5</v>
      </c>
      <c r="L1424" s="176"/>
      <c r="M1424" s="176"/>
      <c r="N1424" s="286"/>
      <c r="O1424" s="286"/>
      <c r="P1424" s="176"/>
      <c r="Q1424" s="203">
        <f t="shared" si="684"/>
        <v>0</v>
      </c>
      <c r="R1424" s="203">
        <f t="shared" si="685"/>
        <v>0</v>
      </c>
      <c r="S1424" s="203">
        <f t="shared" si="686"/>
        <v>0</v>
      </c>
      <c r="T1424" s="203">
        <f t="shared" si="687"/>
        <v>0</v>
      </c>
      <c r="U1424" s="203">
        <f t="shared" si="688"/>
        <v>0</v>
      </c>
      <c r="V1424" s="175">
        <f>IF(Q1424&gt;0,VLOOKUP(Q1424,Jahresfaktoren!$A$11:$B$24,2,),0)</f>
        <v>0</v>
      </c>
      <c r="W1424" s="175">
        <f>IF(R1424&gt;0,VLOOKUP(R1424,Jahresfaktoren!$D$11:$E$24,2,),0)</f>
        <v>0</v>
      </c>
      <c r="X1424" s="175">
        <f>IF(S1424&gt;0,VLOOKUP(S1424,Jahresfaktoren!$A$28:$B$29,2,),0)</f>
        <v>0</v>
      </c>
      <c r="Y1424" s="175">
        <f>IF(T1424&gt;0,VLOOKUP(T1424,Jahresfaktoren!$A$28:$B$29,2,),0)</f>
        <v>0</v>
      </c>
      <c r="Z1424" s="175">
        <f>IF(U1424&gt;0,VLOOKUP(U1424,Jahresfaktoren!$A$32:$B$33,2,),)</f>
        <v>0</v>
      </c>
      <c r="AA1424" s="177" t="str">
        <f t="shared" si="673"/>
        <v/>
      </c>
      <c r="AB1424" s="177" t="str">
        <f t="shared" si="674"/>
        <v/>
      </c>
      <c r="AC1424" s="177" t="str">
        <f t="shared" si="675"/>
        <v/>
      </c>
      <c r="AD1424" s="177" t="str">
        <f t="shared" si="676"/>
        <v/>
      </c>
      <c r="AE1424" s="177" t="str">
        <f t="shared" si="677"/>
        <v/>
      </c>
      <c r="AF1424" s="178">
        <f>IF(Q1424&gt;0,VLOOKUP(H1424,Leistungszahlen!$A$11:$C$158,3,),0)</f>
        <v>0</v>
      </c>
      <c r="AG1424" s="178">
        <f>IF(R1424&gt;0,VLOOKUP(H1424,Leistungszahlen!$A$11:$F$158,6,),IF(T1424&gt;0,VLOOKUP(H1424,Leistungszahlen!$A$11:$F$158,6,),0))</f>
        <v>0</v>
      </c>
      <c r="AH1424" s="179">
        <f t="shared" si="693"/>
        <v>0</v>
      </c>
      <c r="AI1424" s="179">
        <f t="shared" si="694"/>
        <v>0</v>
      </c>
      <c r="AJ1424" s="179">
        <f t="shared" si="695"/>
        <v>0</v>
      </c>
      <c r="AK1424" s="179">
        <f t="shared" si="696"/>
        <v>0</v>
      </c>
      <c r="AL1424" s="179">
        <f t="shared" si="697"/>
        <v>0</v>
      </c>
      <c r="AM1424" s="180" t="str">
        <f>IF(L1424=1,Stundensätze!$D$13,IF(L1424=2,Stundensätze!$D$17,IF(L1424=4,Stundensätze!$D$21,"")))</f>
        <v/>
      </c>
      <c r="AN1424" s="180" t="str">
        <f>IF(L1424=1,Stundensätze!$D$15,IF(L1424=2,Stundensätze!$D$19,IF(L1424=4,Stundensätze!$D$23,"")))</f>
        <v/>
      </c>
      <c r="AO1424" s="180">
        <f t="shared" si="678"/>
        <v>0</v>
      </c>
      <c r="AP1424" s="180">
        <f t="shared" si="679"/>
        <v>0</v>
      </c>
      <c r="AQ1424" s="192" t="str">
        <f t="shared" si="680"/>
        <v/>
      </c>
      <c r="AR1424" s="192" t="str">
        <f t="shared" si="681"/>
        <v/>
      </c>
      <c r="AS1424" s="193">
        <f t="shared" si="682"/>
        <v>0</v>
      </c>
      <c r="AT1424" s="258" t="str">
        <f>IF(K1424=0,0,VLOOKUP(K1424,Kostenstellen!A:B,2,FALSE))</f>
        <v xml:space="preserve">Salinenklinik </v>
      </c>
      <c r="AU1424" s="68" t="str">
        <f t="shared" si="689"/>
        <v/>
      </c>
      <c r="AV1424" s="68" t="str">
        <f t="shared" si="690"/>
        <v/>
      </c>
      <c r="AW1424" s="68">
        <f>IF(AF1424=0,0,VLOOKUP($H1424,Leistungszahlen!$A$11:$H$158,4,FALSE))</f>
        <v>0</v>
      </c>
      <c r="AX1424" s="68">
        <f>IF(AF1424=0,0,VLOOKUP($H1424,Leistungszahlen!$A$11:$H$158,5,FALSE))</f>
        <v>0</v>
      </c>
      <c r="AY1424" s="68">
        <f>IF(AG1424=0,0,VLOOKUP($H1424,Leistungszahlen!$A$11:$H$158,6,FALSE))</f>
        <v>0</v>
      </c>
      <c r="AZ1424" s="68">
        <f t="shared" si="691"/>
        <v>0</v>
      </c>
      <c r="BA1424" s="68">
        <f t="shared" si="692"/>
        <v>0</v>
      </c>
      <c r="BC1424" s="68">
        <f t="shared" si="683"/>
        <v>0</v>
      </c>
      <c r="BD1424" s="285"/>
    </row>
    <row r="1425" spans="1:56" s="68" customFormat="1">
      <c r="A1425" s="200"/>
      <c r="B1425" s="200"/>
      <c r="C1425" s="200" t="s">
        <v>420</v>
      </c>
      <c r="D1425" s="200" t="s">
        <v>200</v>
      </c>
      <c r="E1425" s="200" t="s">
        <v>835</v>
      </c>
      <c r="F1425" s="200"/>
      <c r="G1425" s="200" t="s">
        <v>1521</v>
      </c>
      <c r="H1425" s="201" t="s">
        <v>208</v>
      </c>
      <c r="I1425" s="202">
        <v>12.87</v>
      </c>
      <c r="J1425" s="200" t="s">
        <v>778</v>
      </c>
      <c r="K1425" s="176">
        <v>5</v>
      </c>
      <c r="L1425" s="176">
        <v>1</v>
      </c>
      <c r="M1425" s="176" t="s">
        <v>119</v>
      </c>
      <c r="N1425" s="286">
        <v>2</v>
      </c>
      <c r="O1425" s="286"/>
      <c r="P1425" s="176"/>
      <c r="Q1425" s="203">
        <f t="shared" si="684"/>
        <v>0</v>
      </c>
      <c r="R1425" s="203">
        <f t="shared" si="685"/>
        <v>0</v>
      </c>
      <c r="S1425" s="203">
        <f t="shared" si="686"/>
        <v>0</v>
      </c>
      <c r="T1425" s="203">
        <f t="shared" si="687"/>
        <v>0</v>
      </c>
      <c r="U1425" s="203">
        <f t="shared" si="688"/>
        <v>0</v>
      </c>
      <c r="V1425" s="175">
        <f>IF(Q1425&gt;0,VLOOKUP(Q1425,Jahresfaktoren!$A$11:$B$24,2,),0)</f>
        <v>0</v>
      </c>
      <c r="W1425" s="175">
        <f>IF(R1425&gt;0,VLOOKUP(R1425,Jahresfaktoren!$D$11:$E$24,2,),0)</f>
        <v>0</v>
      </c>
      <c r="X1425" s="175">
        <f>IF(S1425&gt;0,VLOOKUP(S1425,Jahresfaktoren!$A$28:$B$29,2,),0)</f>
        <v>0</v>
      </c>
      <c r="Y1425" s="175">
        <f>IF(T1425&gt;0,VLOOKUP(T1425,Jahresfaktoren!$A$28:$B$29,2,),0)</f>
        <v>0</v>
      </c>
      <c r="Z1425" s="175">
        <f>IF(U1425&gt;0,VLOOKUP(U1425,Jahresfaktoren!$A$32:$B$33,2,),)</f>
        <v>0</v>
      </c>
      <c r="AA1425" s="177" t="str">
        <f t="shared" si="673"/>
        <v/>
      </c>
      <c r="AB1425" s="177" t="str">
        <f t="shared" si="674"/>
        <v/>
      </c>
      <c r="AC1425" s="177" t="str">
        <f t="shared" si="675"/>
        <v/>
      </c>
      <c r="AD1425" s="177" t="str">
        <f t="shared" si="676"/>
        <v/>
      </c>
      <c r="AE1425" s="177" t="str">
        <f t="shared" si="677"/>
        <v/>
      </c>
      <c r="AF1425" s="178">
        <f>IF(Q1425&gt;0,VLOOKUP(H1425,Leistungszahlen!$A$11:$C$158,3,),0)</f>
        <v>0</v>
      </c>
      <c r="AG1425" s="178">
        <f>IF(R1425&gt;0,VLOOKUP(H1425,Leistungszahlen!$A$11:$F$158,6,),IF(T1425&gt;0,VLOOKUP(H1425,Leistungszahlen!$A$11:$F$158,6,),0))</f>
        <v>0</v>
      </c>
      <c r="AH1425" s="179">
        <f t="shared" si="693"/>
        <v>0</v>
      </c>
      <c r="AI1425" s="179">
        <f t="shared" si="694"/>
        <v>0</v>
      </c>
      <c r="AJ1425" s="179">
        <f t="shared" si="695"/>
        <v>0</v>
      </c>
      <c r="AK1425" s="179">
        <f t="shared" si="696"/>
        <v>0</v>
      </c>
      <c r="AL1425" s="179">
        <f t="shared" si="697"/>
        <v>0</v>
      </c>
      <c r="AM1425" s="180">
        <f>IF(L1425=1,Stundensätze!$D$13,IF(L1425=2,Stundensätze!$D$17,IF(L1425=4,Stundensätze!$D$21,"")))</f>
        <v>0</v>
      </c>
      <c r="AN1425" s="180">
        <f>IF(L1425=1,Stundensätze!$D$15,IF(L1425=2,Stundensätze!$D$19,IF(L1425=4,Stundensätze!$D$23,"")))</f>
        <v>0</v>
      </c>
      <c r="AO1425" s="180">
        <f t="shared" si="678"/>
        <v>0</v>
      </c>
      <c r="AP1425" s="180">
        <f t="shared" si="679"/>
        <v>0</v>
      </c>
      <c r="AQ1425" s="192">
        <f t="shared" si="680"/>
        <v>0</v>
      </c>
      <c r="AR1425" s="192">
        <f t="shared" si="681"/>
        <v>0</v>
      </c>
      <c r="AS1425" s="193">
        <f t="shared" si="682"/>
        <v>0</v>
      </c>
      <c r="AT1425" s="258" t="str">
        <f>IF(K1425=0,0,VLOOKUP(K1425,Kostenstellen!A:B,2,FALSE))</f>
        <v xml:space="preserve">Salinenklinik </v>
      </c>
      <c r="AU1425" s="68" t="str">
        <f t="shared" si="689"/>
        <v/>
      </c>
      <c r="AV1425" s="68" t="str">
        <f t="shared" si="690"/>
        <v/>
      </c>
      <c r="AW1425" s="68">
        <f>IF(AF1425=0,0,VLOOKUP($H1425,Leistungszahlen!$A$11:$H$158,4,FALSE))</f>
        <v>0</v>
      </c>
      <c r="AX1425" s="68">
        <f>IF(AF1425=0,0,VLOOKUP($H1425,Leistungszahlen!$A$11:$H$158,5,FALSE))</f>
        <v>0</v>
      </c>
      <c r="AY1425" s="68">
        <f>IF(AG1425=0,0,VLOOKUP($H1425,Leistungszahlen!$A$11:$H$158,6,FALSE))</f>
        <v>0</v>
      </c>
      <c r="AZ1425" s="68">
        <f t="shared" si="691"/>
        <v>0</v>
      </c>
      <c r="BA1425" s="68">
        <f t="shared" si="692"/>
        <v>0</v>
      </c>
      <c r="BC1425" s="68">
        <f t="shared" si="683"/>
        <v>0</v>
      </c>
      <c r="BD1425" s="285"/>
    </row>
    <row r="1426" spans="1:56" s="68" customFormat="1">
      <c r="A1426" s="200"/>
      <c r="B1426" s="200"/>
      <c r="C1426" s="200" t="s">
        <v>420</v>
      </c>
      <c r="D1426" s="200" t="s">
        <v>200</v>
      </c>
      <c r="E1426" s="200" t="s">
        <v>835</v>
      </c>
      <c r="F1426" s="200"/>
      <c r="G1426" s="200" t="s">
        <v>1521</v>
      </c>
      <c r="H1426" s="201" t="s">
        <v>205</v>
      </c>
      <c r="I1426" s="202">
        <v>20.329999999999998</v>
      </c>
      <c r="J1426" s="200" t="s">
        <v>778</v>
      </c>
      <c r="K1426" s="176">
        <v>5</v>
      </c>
      <c r="L1426" s="176">
        <v>1</v>
      </c>
      <c r="M1426" s="176" t="s">
        <v>119</v>
      </c>
      <c r="N1426" s="286">
        <v>2</v>
      </c>
      <c r="O1426" s="286"/>
      <c r="P1426" s="176"/>
      <c r="Q1426" s="203">
        <f t="shared" si="684"/>
        <v>0</v>
      </c>
      <c r="R1426" s="203">
        <f t="shared" si="685"/>
        <v>0</v>
      </c>
      <c r="S1426" s="203">
        <f t="shared" si="686"/>
        <v>0</v>
      </c>
      <c r="T1426" s="203">
        <f t="shared" si="687"/>
        <v>0</v>
      </c>
      <c r="U1426" s="203">
        <f t="shared" si="688"/>
        <v>0</v>
      </c>
      <c r="V1426" s="175">
        <f>IF(Q1426&gt;0,VLOOKUP(Q1426,Jahresfaktoren!$A$11:$B$24,2,),0)</f>
        <v>0</v>
      </c>
      <c r="W1426" s="175">
        <f>IF(R1426&gt;0,VLOOKUP(R1426,Jahresfaktoren!$D$11:$E$24,2,),0)</f>
        <v>0</v>
      </c>
      <c r="X1426" s="175">
        <f>IF(S1426&gt;0,VLOOKUP(S1426,Jahresfaktoren!$A$28:$B$29,2,),0)</f>
        <v>0</v>
      </c>
      <c r="Y1426" s="175">
        <f>IF(T1426&gt;0,VLOOKUP(T1426,Jahresfaktoren!$A$28:$B$29,2,),0)</f>
        <v>0</v>
      </c>
      <c r="Z1426" s="175">
        <f>IF(U1426&gt;0,VLOOKUP(U1426,Jahresfaktoren!$A$32:$B$33,2,),)</f>
        <v>0</v>
      </c>
      <c r="AA1426" s="177" t="str">
        <f t="shared" si="673"/>
        <v/>
      </c>
      <c r="AB1426" s="177" t="str">
        <f t="shared" si="674"/>
        <v/>
      </c>
      <c r="AC1426" s="177" t="str">
        <f t="shared" si="675"/>
        <v/>
      </c>
      <c r="AD1426" s="177" t="str">
        <f t="shared" si="676"/>
        <v/>
      </c>
      <c r="AE1426" s="177" t="str">
        <f t="shared" si="677"/>
        <v/>
      </c>
      <c r="AF1426" s="178">
        <f>IF(Q1426&gt;0,VLOOKUP(H1426,Leistungszahlen!$A$11:$C$158,3,),0)</f>
        <v>0</v>
      </c>
      <c r="AG1426" s="178">
        <f>IF(R1426&gt;0,VLOOKUP(H1426,Leistungszahlen!$A$11:$F$158,6,),IF(T1426&gt;0,VLOOKUP(H1426,Leistungszahlen!$A$11:$F$158,6,),0))</f>
        <v>0</v>
      </c>
      <c r="AH1426" s="179">
        <f t="shared" si="693"/>
        <v>0</v>
      </c>
      <c r="AI1426" s="179">
        <f t="shared" si="694"/>
        <v>0</v>
      </c>
      <c r="AJ1426" s="179">
        <f t="shared" si="695"/>
        <v>0</v>
      </c>
      <c r="AK1426" s="179">
        <f t="shared" si="696"/>
        <v>0</v>
      </c>
      <c r="AL1426" s="179">
        <f t="shared" si="697"/>
        <v>0</v>
      </c>
      <c r="AM1426" s="180">
        <f>IF(L1426=1,Stundensätze!$D$13,IF(L1426=2,Stundensätze!$D$17,IF(L1426=4,Stundensätze!$D$21,"")))</f>
        <v>0</v>
      </c>
      <c r="AN1426" s="180">
        <f>IF(L1426=1,Stundensätze!$D$15,IF(L1426=2,Stundensätze!$D$19,IF(L1426=4,Stundensätze!$D$23,"")))</f>
        <v>0</v>
      </c>
      <c r="AO1426" s="180">
        <f t="shared" si="678"/>
        <v>0</v>
      </c>
      <c r="AP1426" s="180">
        <f t="shared" si="679"/>
        <v>0</v>
      </c>
      <c r="AQ1426" s="192">
        <f t="shared" si="680"/>
        <v>0</v>
      </c>
      <c r="AR1426" s="192">
        <f t="shared" si="681"/>
        <v>0</v>
      </c>
      <c r="AS1426" s="193">
        <f t="shared" si="682"/>
        <v>0</v>
      </c>
      <c r="AT1426" s="258" t="str">
        <f>IF(K1426=0,0,VLOOKUP(K1426,Kostenstellen!A:B,2,FALSE))</f>
        <v xml:space="preserve">Salinenklinik </v>
      </c>
      <c r="AU1426" s="68" t="str">
        <f t="shared" si="689"/>
        <v/>
      </c>
      <c r="AV1426" s="68" t="str">
        <f t="shared" si="690"/>
        <v/>
      </c>
      <c r="AW1426" s="68">
        <f>IF(AF1426=0,0,VLOOKUP($H1426,Leistungszahlen!$A$11:$H$158,4,FALSE))</f>
        <v>0</v>
      </c>
      <c r="AX1426" s="68">
        <f>IF(AF1426=0,0,VLOOKUP($H1426,Leistungszahlen!$A$11:$H$158,5,FALSE))</f>
        <v>0</v>
      </c>
      <c r="AY1426" s="68">
        <f>IF(AG1426=0,0,VLOOKUP($H1426,Leistungszahlen!$A$11:$H$158,6,FALSE))</f>
        <v>0</v>
      </c>
      <c r="AZ1426" s="68">
        <f t="shared" si="691"/>
        <v>0</v>
      </c>
      <c r="BA1426" s="68">
        <f t="shared" si="692"/>
        <v>0</v>
      </c>
      <c r="BC1426" s="68">
        <f t="shared" si="683"/>
        <v>0</v>
      </c>
      <c r="BD1426" s="285"/>
    </row>
    <row r="1427" spans="1:56" s="68" customFormat="1">
      <c r="A1427" s="200"/>
      <c r="B1427" s="200"/>
      <c r="C1427" s="200" t="s">
        <v>420</v>
      </c>
      <c r="D1427" s="200" t="s">
        <v>200</v>
      </c>
      <c r="E1427" s="200" t="s">
        <v>835</v>
      </c>
      <c r="F1427" s="200"/>
      <c r="G1427" s="200" t="s">
        <v>1521</v>
      </c>
      <c r="H1427" s="201" t="s">
        <v>208</v>
      </c>
      <c r="I1427" s="202">
        <v>6.34</v>
      </c>
      <c r="J1427" s="200" t="s">
        <v>778</v>
      </c>
      <c r="K1427" s="176">
        <v>5</v>
      </c>
      <c r="L1427" s="176">
        <v>1</v>
      </c>
      <c r="M1427" s="176" t="s">
        <v>119</v>
      </c>
      <c r="N1427" s="286">
        <v>2</v>
      </c>
      <c r="O1427" s="286"/>
      <c r="P1427" s="176"/>
      <c r="Q1427" s="203">
        <f t="shared" si="684"/>
        <v>0</v>
      </c>
      <c r="R1427" s="203">
        <f t="shared" si="685"/>
        <v>0</v>
      </c>
      <c r="S1427" s="203">
        <f t="shared" si="686"/>
        <v>0</v>
      </c>
      <c r="T1427" s="203">
        <f t="shared" si="687"/>
        <v>0</v>
      </c>
      <c r="U1427" s="203">
        <f t="shared" si="688"/>
        <v>0</v>
      </c>
      <c r="V1427" s="175">
        <f>IF(Q1427&gt;0,VLOOKUP(Q1427,Jahresfaktoren!$A$11:$B$24,2,),0)</f>
        <v>0</v>
      </c>
      <c r="W1427" s="175">
        <f>IF(R1427&gt;0,VLOOKUP(R1427,Jahresfaktoren!$D$11:$E$24,2,),0)</f>
        <v>0</v>
      </c>
      <c r="X1427" s="175">
        <f>IF(S1427&gt;0,VLOOKUP(S1427,Jahresfaktoren!$A$28:$B$29,2,),0)</f>
        <v>0</v>
      </c>
      <c r="Y1427" s="175">
        <f>IF(T1427&gt;0,VLOOKUP(T1427,Jahresfaktoren!$A$28:$B$29,2,),0)</f>
        <v>0</v>
      </c>
      <c r="Z1427" s="175">
        <f>IF(U1427&gt;0,VLOOKUP(U1427,Jahresfaktoren!$A$32:$B$33,2,),)</f>
        <v>0</v>
      </c>
      <c r="AA1427" s="177" t="str">
        <f t="shared" si="673"/>
        <v/>
      </c>
      <c r="AB1427" s="177" t="str">
        <f t="shared" si="674"/>
        <v/>
      </c>
      <c r="AC1427" s="177" t="str">
        <f t="shared" si="675"/>
        <v/>
      </c>
      <c r="AD1427" s="177" t="str">
        <f t="shared" si="676"/>
        <v/>
      </c>
      <c r="AE1427" s="177" t="str">
        <f t="shared" si="677"/>
        <v/>
      </c>
      <c r="AF1427" s="178">
        <f>IF(Q1427&gt;0,VLOOKUP(H1427,Leistungszahlen!$A$11:$C$158,3,),0)</f>
        <v>0</v>
      </c>
      <c r="AG1427" s="178">
        <f>IF(R1427&gt;0,VLOOKUP(H1427,Leistungszahlen!$A$11:$F$158,6,),IF(T1427&gt;0,VLOOKUP(H1427,Leistungszahlen!$A$11:$F$158,6,),0))</f>
        <v>0</v>
      </c>
      <c r="AH1427" s="179">
        <f t="shared" si="693"/>
        <v>0</v>
      </c>
      <c r="AI1427" s="179">
        <f t="shared" si="694"/>
        <v>0</v>
      </c>
      <c r="AJ1427" s="179">
        <f t="shared" si="695"/>
        <v>0</v>
      </c>
      <c r="AK1427" s="179">
        <f t="shared" si="696"/>
        <v>0</v>
      </c>
      <c r="AL1427" s="179">
        <f t="shared" si="697"/>
        <v>0</v>
      </c>
      <c r="AM1427" s="180">
        <f>IF(L1427=1,Stundensätze!$D$13,IF(L1427=2,Stundensätze!$D$17,IF(L1427=4,Stundensätze!$D$21,"")))</f>
        <v>0</v>
      </c>
      <c r="AN1427" s="180">
        <f>IF(L1427=1,Stundensätze!$D$15,IF(L1427=2,Stundensätze!$D$19,IF(L1427=4,Stundensätze!$D$23,"")))</f>
        <v>0</v>
      </c>
      <c r="AO1427" s="180">
        <f t="shared" si="678"/>
        <v>0</v>
      </c>
      <c r="AP1427" s="180">
        <f t="shared" si="679"/>
        <v>0</v>
      </c>
      <c r="AQ1427" s="192">
        <f t="shared" si="680"/>
        <v>0</v>
      </c>
      <c r="AR1427" s="192">
        <f t="shared" si="681"/>
        <v>0</v>
      </c>
      <c r="AS1427" s="193">
        <f t="shared" si="682"/>
        <v>0</v>
      </c>
      <c r="AT1427" s="258" t="str">
        <f>IF(K1427=0,0,VLOOKUP(K1427,Kostenstellen!A:B,2,FALSE))</f>
        <v xml:space="preserve">Salinenklinik </v>
      </c>
      <c r="AU1427" s="68" t="str">
        <f t="shared" si="689"/>
        <v/>
      </c>
      <c r="AV1427" s="68" t="str">
        <f t="shared" si="690"/>
        <v/>
      </c>
      <c r="AW1427" s="68">
        <f>IF(AF1427=0,0,VLOOKUP($H1427,Leistungszahlen!$A$11:$H$158,4,FALSE))</f>
        <v>0</v>
      </c>
      <c r="AX1427" s="68">
        <f>IF(AF1427=0,0,VLOOKUP($H1427,Leistungszahlen!$A$11:$H$158,5,FALSE))</f>
        <v>0</v>
      </c>
      <c r="AY1427" s="68">
        <f>IF(AG1427=0,0,VLOOKUP($H1427,Leistungszahlen!$A$11:$H$158,6,FALSE))</f>
        <v>0</v>
      </c>
      <c r="AZ1427" s="68">
        <f t="shared" si="691"/>
        <v>0</v>
      </c>
      <c r="BA1427" s="68">
        <f t="shared" si="692"/>
        <v>0</v>
      </c>
      <c r="BC1427" s="68">
        <f t="shared" si="683"/>
        <v>0</v>
      </c>
      <c r="BD1427" s="285"/>
    </row>
    <row r="1428" spans="1:56" s="68" customFormat="1">
      <c r="A1428" s="200"/>
      <c r="B1428" s="200"/>
      <c r="C1428" s="200" t="s">
        <v>420</v>
      </c>
      <c r="D1428" s="200" t="s">
        <v>200</v>
      </c>
      <c r="E1428" s="200" t="s">
        <v>835</v>
      </c>
      <c r="F1428" s="200"/>
      <c r="G1428" s="200" t="s">
        <v>1521</v>
      </c>
      <c r="H1428" s="201" t="s">
        <v>208</v>
      </c>
      <c r="I1428" s="202">
        <v>9.4600000000000009</v>
      </c>
      <c r="J1428" s="200" t="s">
        <v>778</v>
      </c>
      <c r="K1428" s="176">
        <v>5</v>
      </c>
      <c r="L1428" s="176">
        <v>1</v>
      </c>
      <c r="M1428" s="176" t="s">
        <v>119</v>
      </c>
      <c r="N1428" s="286">
        <v>2</v>
      </c>
      <c r="O1428" s="286"/>
      <c r="P1428" s="176"/>
      <c r="Q1428" s="203">
        <f t="shared" si="684"/>
        <v>0</v>
      </c>
      <c r="R1428" s="203">
        <f t="shared" si="685"/>
        <v>0</v>
      </c>
      <c r="S1428" s="203">
        <f t="shared" si="686"/>
        <v>0</v>
      </c>
      <c r="T1428" s="203">
        <f t="shared" si="687"/>
        <v>0</v>
      </c>
      <c r="U1428" s="203">
        <f t="shared" si="688"/>
        <v>0</v>
      </c>
      <c r="V1428" s="175">
        <f>IF(Q1428&gt;0,VLOOKUP(Q1428,Jahresfaktoren!$A$11:$B$24,2,),0)</f>
        <v>0</v>
      </c>
      <c r="W1428" s="175">
        <f>IF(R1428&gt;0,VLOOKUP(R1428,Jahresfaktoren!$D$11:$E$24,2,),0)</f>
        <v>0</v>
      </c>
      <c r="X1428" s="175">
        <f>IF(S1428&gt;0,VLOOKUP(S1428,Jahresfaktoren!$A$28:$B$29,2,),0)</f>
        <v>0</v>
      </c>
      <c r="Y1428" s="175">
        <f>IF(T1428&gt;0,VLOOKUP(T1428,Jahresfaktoren!$A$28:$B$29,2,),0)</f>
        <v>0</v>
      </c>
      <c r="Z1428" s="175">
        <f>IF(U1428&gt;0,VLOOKUP(U1428,Jahresfaktoren!$A$32:$B$33,2,),)</f>
        <v>0</v>
      </c>
      <c r="AA1428" s="177" t="str">
        <f t="shared" si="673"/>
        <v/>
      </c>
      <c r="AB1428" s="177" t="str">
        <f t="shared" si="674"/>
        <v/>
      </c>
      <c r="AC1428" s="177" t="str">
        <f t="shared" si="675"/>
        <v/>
      </c>
      <c r="AD1428" s="177" t="str">
        <f t="shared" si="676"/>
        <v/>
      </c>
      <c r="AE1428" s="177" t="str">
        <f t="shared" si="677"/>
        <v/>
      </c>
      <c r="AF1428" s="178">
        <f>IF(Q1428&gt;0,VLOOKUP(H1428,Leistungszahlen!$A$11:$C$158,3,),0)</f>
        <v>0</v>
      </c>
      <c r="AG1428" s="178">
        <f>IF(R1428&gt;0,VLOOKUP(H1428,Leistungszahlen!$A$11:$F$158,6,),IF(T1428&gt;0,VLOOKUP(H1428,Leistungszahlen!$A$11:$F$158,6,),0))</f>
        <v>0</v>
      </c>
      <c r="AH1428" s="179">
        <f t="shared" si="693"/>
        <v>0</v>
      </c>
      <c r="AI1428" s="179">
        <f t="shared" si="694"/>
        <v>0</v>
      </c>
      <c r="AJ1428" s="179">
        <f t="shared" si="695"/>
        <v>0</v>
      </c>
      <c r="AK1428" s="179">
        <f t="shared" si="696"/>
        <v>0</v>
      </c>
      <c r="AL1428" s="179">
        <f t="shared" si="697"/>
        <v>0</v>
      </c>
      <c r="AM1428" s="180">
        <f>IF(L1428=1,Stundensätze!$D$13,IF(L1428=2,Stundensätze!$D$17,IF(L1428=4,Stundensätze!$D$21,"")))</f>
        <v>0</v>
      </c>
      <c r="AN1428" s="180">
        <f>IF(L1428=1,Stundensätze!$D$15,IF(L1428=2,Stundensätze!$D$19,IF(L1428=4,Stundensätze!$D$23,"")))</f>
        <v>0</v>
      </c>
      <c r="AO1428" s="180">
        <f t="shared" si="678"/>
        <v>0</v>
      </c>
      <c r="AP1428" s="180">
        <f t="shared" si="679"/>
        <v>0</v>
      </c>
      <c r="AQ1428" s="192">
        <f t="shared" si="680"/>
        <v>0</v>
      </c>
      <c r="AR1428" s="192">
        <f t="shared" si="681"/>
        <v>0</v>
      </c>
      <c r="AS1428" s="193">
        <f t="shared" si="682"/>
        <v>0</v>
      </c>
      <c r="AT1428" s="258" t="str">
        <f>IF(K1428=0,0,VLOOKUP(K1428,Kostenstellen!A:B,2,FALSE))</f>
        <v xml:space="preserve">Salinenklinik </v>
      </c>
      <c r="AU1428" s="68" t="str">
        <f t="shared" si="689"/>
        <v/>
      </c>
      <c r="AV1428" s="68" t="str">
        <f t="shared" si="690"/>
        <v/>
      </c>
      <c r="AW1428" s="68">
        <f>IF(AF1428=0,0,VLOOKUP($H1428,Leistungszahlen!$A$11:$H$158,4,FALSE))</f>
        <v>0</v>
      </c>
      <c r="AX1428" s="68">
        <f>IF(AF1428=0,0,VLOOKUP($H1428,Leistungszahlen!$A$11:$H$158,5,FALSE))</f>
        <v>0</v>
      </c>
      <c r="AY1428" s="68">
        <f>IF(AG1428=0,0,VLOOKUP($H1428,Leistungszahlen!$A$11:$H$158,6,FALSE))</f>
        <v>0</v>
      </c>
      <c r="AZ1428" s="68">
        <f t="shared" si="691"/>
        <v>0</v>
      </c>
      <c r="BA1428" s="68">
        <f t="shared" si="692"/>
        <v>0</v>
      </c>
      <c r="BC1428" s="68">
        <f t="shared" si="683"/>
        <v>0</v>
      </c>
      <c r="BD1428" s="285"/>
    </row>
    <row r="1429" spans="1:56" s="68" customFormat="1">
      <c r="A1429" s="200"/>
      <c r="B1429" s="200"/>
      <c r="C1429" s="200" t="s">
        <v>420</v>
      </c>
      <c r="D1429" s="200" t="s">
        <v>200</v>
      </c>
      <c r="E1429" s="200" t="s">
        <v>349</v>
      </c>
      <c r="F1429" s="200"/>
      <c r="G1429" s="200" t="s">
        <v>1522</v>
      </c>
      <c r="H1429" s="201" t="s">
        <v>206</v>
      </c>
      <c r="I1429" s="202">
        <v>8.8000000000000007</v>
      </c>
      <c r="J1429" s="200" t="s">
        <v>560</v>
      </c>
      <c r="K1429" s="176">
        <v>5</v>
      </c>
      <c r="L1429" s="176">
        <v>1</v>
      </c>
      <c r="M1429" s="176"/>
      <c r="N1429" s="286">
        <v>5</v>
      </c>
      <c r="O1429" s="286">
        <v>0</v>
      </c>
      <c r="P1429" s="176"/>
      <c r="Q1429" s="203">
        <f t="shared" si="684"/>
        <v>5</v>
      </c>
      <c r="R1429" s="203">
        <f t="shared" si="685"/>
        <v>0</v>
      </c>
      <c r="S1429" s="203">
        <f t="shared" si="686"/>
        <v>0</v>
      </c>
      <c r="T1429" s="203">
        <f t="shared" si="687"/>
        <v>0</v>
      </c>
      <c r="U1429" s="203">
        <f t="shared" si="688"/>
        <v>0</v>
      </c>
      <c r="V1429" s="175">
        <f>IF(Q1429&gt;0,VLOOKUP(Q1429,Jahresfaktoren!$A$11:$B$24,2,),0)</f>
        <v>250</v>
      </c>
      <c r="W1429" s="175">
        <f>IF(R1429&gt;0,VLOOKUP(R1429,Jahresfaktoren!$D$11:$E$24,2,),0)</f>
        <v>0</v>
      </c>
      <c r="X1429" s="175">
        <f>IF(S1429&gt;0,VLOOKUP(S1429,Jahresfaktoren!$A$28:$B$29,2,),0)</f>
        <v>0</v>
      </c>
      <c r="Y1429" s="175">
        <f>IF(T1429&gt;0,VLOOKUP(T1429,Jahresfaktoren!$A$28:$B$29,2,),0)</f>
        <v>0</v>
      </c>
      <c r="Z1429" s="175">
        <f>IF(U1429&gt;0,VLOOKUP(U1429,Jahresfaktoren!$A$32:$B$33,2,),)</f>
        <v>0</v>
      </c>
      <c r="AA1429" s="177">
        <f t="shared" si="673"/>
        <v>2200</v>
      </c>
      <c r="AB1429" s="177" t="str">
        <f t="shared" si="674"/>
        <v/>
      </c>
      <c r="AC1429" s="177" t="str">
        <f t="shared" si="675"/>
        <v/>
      </c>
      <c r="AD1429" s="177" t="str">
        <f t="shared" si="676"/>
        <v/>
      </c>
      <c r="AE1429" s="177" t="str">
        <f t="shared" si="677"/>
        <v/>
      </c>
      <c r="AF1429" s="178">
        <f>IF(Q1429&gt;0,VLOOKUP(H1429,Leistungszahlen!$A$11:$C$158,3,),0)</f>
        <v>0</v>
      </c>
      <c r="AG1429" s="178">
        <f>IF(R1429&gt;0,VLOOKUP(H1429,Leistungszahlen!$A$11:$F$158,6,),IF(T1429&gt;0,VLOOKUP(H1429,Leistungszahlen!$A$11:$F$158,6,),0))</f>
        <v>0</v>
      </c>
      <c r="AH1429" s="179" t="e">
        <f t="shared" si="693"/>
        <v>#DIV/0!</v>
      </c>
      <c r="AI1429" s="179">
        <f t="shared" si="694"/>
        <v>0</v>
      </c>
      <c r="AJ1429" s="179">
        <f t="shared" si="695"/>
        <v>0</v>
      </c>
      <c r="AK1429" s="179">
        <f t="shared" si="696"/>
        <v>0</v>
      </c>
      <c r="AL1429" s="179">
        <f t="shared" si="697"/>
        <v>0</v>
      </c>
      <c r="AM1429" s="180">
        <f>IF(L1429=1,Stundensätze!$D$13,IF(L1429=2,Stundensätze!$D$17,IF(L1429=4,Stundensätze!$D$21,"")))</f>
        <v>0</v>
      </c>
      <c r="AN1429" s="180">
        <f>IF(L1429=1,Stundensätze!$D$15,IF(L1429=2,Stundensätze!$D$19,IF(L1429=4,Stundensätze!$D$23,"")))</f>
        <v>0</v>
      </c>
      <c r="AO1429" s="180" t="e">
        <f t="shared" si="678"/>
        <v>#DIV/0!</v>
      </c>
      <c r="AP1429" s="180">
        <f t="shared" si="679"/>
        <v>0</v>
      </c>
      <c r="AQ1429" s="192" t="e">
        <f t="shared" si="680"/>
        <v>#DIV/0!</v>
      </c>
      <c r="AR1429" s="192" t="e">
        <f t="shared" si="681"/>
        <v>#DIV/0!</v>
      </c>
      <c r="AS1429" s="193" t="e">
        <f t="shared" si="682"/>
        <v>#DIV/0!</v>
      </c>
      <c r="AT1429" s="258" t="str">
        <f>IF(K1429=0,0,VLOOKUP(K1429,Kostenstellen!A:B,2,FALSE))</f>
        <v xml:space="preserve">Salinenklinik </v>
      </c>
      <c r="AU1429" s="68" t="str">
        <f t="shared" si="689"/>
        <v>H</v>
      </c>
      <c r="AV1429" s="68" t="str">
        <f t="shared" si="690"/>
        <v/>
      </c>
      <c r="AW1429" s="68">
        <f>IF(AF1429=0,0,VLOOKUP($H1429,Leistungszahlen!$A$11:$H$158,4,FALSE))</f>
        <v>0</v>
      </c>
      <c r="AX1429" s="68">
        <f>IF(AF1429=0,0,VLOOKUP($H1429,Leistungszahlen!$A$11:$H$158,5,FALSE))</f>
        <v>0</v>
      </c>
      <c r="AY1429" s="68">
        <f>IF(AG1429=0,0,VLOOKUP($H1429,Leistungszahlen!$A$11:$H$158,6,FALSE))</f>
        <v>0</v>
      </c>
      <c r="AZ1429" s="68">
        <f t="shared" si="691"/>
        <v>0</v>
      </c>
      <c r="BA1429" s="68">
        <f t="shared" si="692"/>
        <v>0</v>
      </c>
      <c r="BC1429" s="68">
        <f t="shared" si="683"/>
        <v>0</v>
      </c>
      <c r="BD1429" s="285"/>
    </row>
    <row r="1430" spans="1:56" s="68" customFormat="1">
      <c r="A1430" s="200"/>
      <c r="B1430" s="200"/>
      <c r="C1430" s="200" t="s">
        <v>420</v>
      </c>
      <c r="D1430" s="200" t="s">
        <v>200</v>
      </c>
      <c r="E1430" s="200" t="s">
        <v>349</v>
      </c>
      <c r="F1430" s="200"/>
      <c r="G1430" s="200" t="s">
        <v>405</v>
      </c>
      <c r="H1430" s="201" t="s">
        <v>219</v>
      </c>
      <c r="I1430" s="202">
        <v>2.35</v>
      </c>
      <c r="J1430" s="200" t="s">
        <v>560</v>
      </c>
      <c r="K1430" s="176">
        <v>5</v>
      </c>
      <c r="L1430" s="176">
        <v>1</v>
      </c>
      <c r="M1430" s="176"/>
      <c r="N1430" s="286">
        <v>6</v>
      </c>
      <c r="O1430" s="286"/>
      <c r="P1430" s="176"/>
      <c r="Q1430" s="203">
        <f t="shared" si="684"/>
        <v>6</v>
      </c>
      <c r="R1430" s="203">
        <f t="shared" si="685"/>
        <v>0</v>
      </c>
      <c r="S1430" s="203">
        <f t="shared" si="686"/>
        <v>0</v>
      </c>
      <c r="T1430" s="203">
        <f t="shared" si="687"/>
        <v>0</v>
      </c>
      <c r="U1430" s="203">
        <f t="shared" si="688"/>
        <v>0</v>
      </c>
      <c r="V1430" s="175">
        <f>IF(Q1430&gt;0,VLOOKUP(Q1430,Jahresfaktoren!$A$11:$B$24,2,),0)</f>
        <v>302</v>
      </c>
      <c r="W1430" s="175">
        <f>IF(R1430&gt;0,VLOOKUP(R1430,Jahresfaktoren!$D$11:$E$24,2,),0)</f>
        <v>0</v>
      </c>
      <c r="X1430" s="175">
        <f>IF(S1430&gt;0,VLOOKUP(S1430,Jahresfaktoren!$A$28:$B$29,2,),0)</f>
        <v>0</v>
      </c>
      <c r="Y1430" s="175">
        <f>IF(T1430&gt;0,VLOOKUP(T1430,Jahresfaktoren!$A$28:$B$29,2,),0)</f>
        <v>0</v>
      </c>
      <c r="Z1430" s="175">
        <f>IF(U1430&gt;0,VLOOKUP(U1430,Jahresfaktoren!$A$32:$B$33,2,),)</f>
        <v>0</v>
      </c>
      <c r="AA1430" s="177">
        <f t="shared" si="673"/>
        <v>709.7</v>
      </c>
      <c r="AB1430" s="177" t="str">
        <f t="shared" si="674"/>
        <v/>
      </c>
      <c r="AC1430" s="177" t="str">
        <f t="shared" si="675"/>
        <v/>
      </c>
      <c r="AD1430" s="177" t="str">
        <f t="shared" si="676"/>
        <v/>
      </c>
      <c r="AE1430" s="177" t="str">
        <f t="shared" si="677"/>
        <v/>
      </c>
      <c r="AF1430" s="178">
        <f>IF(Q1430&gt;0,VLOOKUP(H1430,Leistungszahlen!$A$11:$C$158,3,),0)</f>
        <v>0</v>
      </c>
      <c r="AG1430" s="178">
        <f>IF(R1430&gt;0,VLOOKUP(H1430,Leistungszahlen!$A$11:$F$158,6,),IF(T1430&gt;0,VLOOKUP(H1430,Leistungszahlen!$A$11:$F$158,6,),0))</f>
        <v>0</v>
      </c>
      <c r="AH1430" s="179" t="e">
        <f t="shared" si="693"/>
        <v>#DIV/0!</v>
      </c>
      <c r="AI1430" s="179">
        <f t="shared" si="694"/>
        <v>0</v>
      </c>
      <c r="AJ1430" s="179">
        <f t="shared" si="695"/>
        <v>0</v>
      </c>
      <c r="AK1430" s="179">
        <f t="shared" si="696"/>
        <v>0</v>
      </c>
      <c r="AL1430" s="179">
        <f t="shared" si="697"/>
        <v>0</v>
      </c>
      <c r="AM1430" s="180">
        <f>IF(L1430=1,Stundensätze!$D$13,IF(L1430=2,Stundensätze!$D$17,IF(L1430=4,Stundensätze!$D$21,"")))</f>
        <v>0</v>
      </c>
      <c r="AN1430" s="180">
        <f>IF(L1430=1,Stundensätze!$D$15,IF(L1430=2,Stundensätze!$D$19,IF(L1430=4,Stundensätze!$D$23,"")))</f>
        <v>0</v>
      </c>
      <c r="AO1430" s="180" t="e">
        <f t="shared" si="678"/>
        <v>#DIV/0!</v>
      </c>
      <c r="AP1430" s="180">
        <f t="shared" si="679"/>
        <v>0</v>
      </c>
      <c r="AQ1430" s="192" t="e">
        <f t="shared" si="680"/>
        <v>#DIV/0!</v>
      </c>
      <c r="AR1430" s="192" t="e">
        <f t="shared" si="681"/>
        <v>#DIV/0!</v>
      </c>
      <c r="AS1430" s="193" t="e">
        <f t="shared" si="682"/>
        <v>#DIV/0!</v>
      </c>
      <c r="AT1430" s="258" t="str">
        <f>IF(K1430=0,0,VLOOKUP(K1430,Kostenstellen!A:B,2,FALSE))</f>
        <v xml:space="preserve">Salinenklinik </v>
      </c>
      <c r="AU1430" s="68" t="str">
        <f t="shared" si="689"/>
        <v>V</v>
      </c>
      <c r="AV1430" s="68" t="str">
        <f t="shared" si="690"/>
        <v/>
      </c>
      <c r="AW1430" s="68">
        <f>IF(AF1430=0,0,VLOOKUP($H1430,Leistungszahlen!$A$11:$H$158,4,FALSE))</f>
        <v>0</v>
      </c>
      <c r="AX1430" s="68">
        <f>IF(AF1430=0,0,VLOOKUP($H1430,Leistungszahlen!$A$11:$H$158,5,FALSE))</f>
        <v>0</v>
      </c>
      <c r="AY1430" s="68">
        <f>IF(AG1430=0,0,VLOOKUP($H1430,Leistungszahlen!$A$11:$H$158,6,FALSE))</f>
        <v>0</v>
      </c>
      <c r="AZ1430" s="68">
        <f t="shared" si="691"/>
        <v>0</v>
      </c>
      <c r="BA1430" s="68">
        <f t="shared" si="692"/>
        <v>0</v>
      </c>
      <c r="BC1430" s="68">
        <f t="shared" si="683"/>
        <v>0</v>
      </c>
      <c r="BD1430" s="285"/>
    </row>
    <row r="1431" spans="1:56" s="68" customFormat="1">
      <c r="A1431" s="200"/>
      <c r="B1431" s="200"/>
      <c r="C1431" s="200" t="s">
        <v>420</v>
      </c>
      <c r="D1431" s="200" t="s">
        <v>200</v>
      </c>
      <c r="E1431" s="200" t="s">
        <v>349</v>
      </c>
      <c r="F1431" s="200"/>
      <c r="G1431" s="200" t="s">
        <v>477</v>
      </c>
      <c r="H1431" s="201" t="s">
        <v>205</v>
      </c>
      <c r="I1431" s="202">
        <v>18.77</v>
      </c>
      <c r="J1431" s="200" t="s">
        <v>778</v>
      </c>
      <c r="K1431" s="176">
        <v>5</v>
      </c>
      <c r="L1431" s="176">
        <v>1</v>
      </c>
      <c r="M1431" s="176">
        <v>0</v>
      </c>
      <c r="N1431" s="286">
        <v>3</v>
      </c>
      <c r="O1431" s="286"/>
      <c r="P1431" s="176"/>
      <c r="Q1431" s="203">
        <f t="shared" si="684"/>
        <v>3</v>
      </c>
      <c r="R1431" s="203">
        <f t="shared" si="685"/>
        <v>0</v>
      </c>
      <c r="S1431" s="203">
        <f t="shared" si="686"/>
        <v>0</v>
      </c>
      <c r="T1431" s="203">
        <f t="shared" si="687"/>
        <v>0</v>
      </c>
      <c r="U1431" s="203">
        <f t="shared" si="688"/>
        <v>0</v>
      </c>
      <c r="V1431" s="175">
        <f>IF(Q1431&gt;0,VLOOKUP(Q1431,Jahresfaktoren!$A$11:$B$24,2,),0)</f>
        <v>152</v>
      </c>
      <c r="W1431" s="175">
        <f>IF(R1431&gt;0,VLOOKUP(R1431,Jahresfaktoren!$D$11:$E$24,2,),0)</f>
        <v>0</v>
      </c>
      <c r="X1431" s="175">
        <f>IF(S1431&gt;0,VLOOKUP(S1431,Jahresfaktoren!$A$28:$B$29,2,),0)</f>
        <v>0</v>
      </c>
      <c r="Y1431" s="175">
        <f>IF(T1431&gt;0,VLOOKUP(T1431,Jahresfaktoren!$A$28:$B$29,2,),0)</f>
        <v>0</v>
      </c>
      <c r="Z1431" s="175">
        <f>IF(U1431&gt;0,VLOOKUP(U1431,Jahresfaktoren!$A$32:$B$33,2,),)</f>
        <v>0</v>
      </c>
      <c r="AA1431" s="177">
        <f t="shared" si="673"/>
        <v>2853.04</v>
      </c>
      <c r="AB1431" s="177" t="str">
        <f t="shared" si="674"/>
        <v/>
      </c>
      <c r="AC1431" s="177" t="str">
        <f t="shared" si="675"/>
        <v/>
      </c>
      <c r="AD1431" s="177" t="str">
        <f t="shared" si="676"/>
        <v/>
      </c>
      <c r="AE1431" s="177" t="str">
        <f t="shared" si="677"/>
        <v/>
      </c>
      <c r="AF1431" s="178">
        <f>IF(Q1431&gt;0,VLOOKUP(H1431,Leistungszahlen!$A$11:$C$158,3,),0)</f>
        <v>0</v>
      </c>
      <c r="AG1431" s="178">
        <f>IF(R1431&gt;0,VLOOKUP(H1431,Leistungszahlen!$A$11:$F$158,6,),IF(T1431&gt;0,VLOOKUP(H1431,Leistungszahlen!$A$11:$F$158,6,),0))</f>
        <v>0</v>
      </c>
      <c r="AH1431" s="179" t="e">
        <f t="shared" si="693"/>
        <v>#DIV/0!</v>
      </c>
      <c r="AI1431" s="179">
        <f t="shared" si="694"/>
        <v>0</v>
      </c>
      <c r="AJ1431" s="179">
        <f t="shared" si="695"/>
        <v>0</v>
      </c>
      <c r="AK1431" s="179">
        <f t="shared" si="696"/>
        <v>0</v>
      </c>
      <c r="AL1431" s="179">
        <f t="shared" si="697"/>
        <v>0</v>
      </c>
      <c r="AM1431" s="180">
        <f>IF(L1431=1,Stundensätze!$D$13,IF(L1431=2,Stundensätze!$D$17,IF(L1431=4,Stundensätze!$D$21,"")))</f>
        <v>0</v>
      </c>
      <c r="AN1431" s="180">
        <f>IF(L1431=1,Stundensätze!$D$15,IF(L1431=2,Stundensätze!$D$19,IF(L1431=4,Stundensätze!$D$23,"")))</f>
        <v>0</v>
      </c>
      <c r="AO1431" s="180" t="e">
        <f t="shared" si="678"/>
        <v>#DIV/0!</v>
      </c>
      <c r="AP1431" s="180">
        <f t="shared" si="679"/>
        <v>0</v>
      </c>
      <c r="AQ1431" s="192" t="e">
        <f t="shared" si="680"/>
        <v>#DIV/0!</v>
      </c>
      <c r="AR1431" s="192" t="e">
        <f t="shared" si="681"/>
        <v>#DIV/0!</v>
      </c>
      <c r="AS1431" s="193" t="e">
        <f t="shared" si="682"/>
        <v>#DIV/0!</v>
      </c>
      <c r="AT1431" s="258" t="str">
        <f>IF(K1431=0,0,VLOOKUP(K1431,Kostenstellen!A:B,2,FALSE))</f>
        <v xml:space="preserve">Salinenklinik </v>
      </c>
      <c r="AU1431" s="68" t="str">
        <f t="shared" si="689"/>
        <v>G</v>
      </c>
      <c r="AV1431" s="68" t="str">
        <f t="shared" si="690"/>
        <v/>
      </c>
      <c r="AW1431" s="68">
        <f>IF(AF1431=0,0,VLOOKUP($H1431,Leistungszahlen!$A$11:$H$158,4,FALSE))</f>
        <v>0</v>
      </c>
      <c r="AX1431" s="68">
        <f>IF(AF1431=0,0,VLOOKUP($H1431,Leistungszahlen!$A$11:$H$158,5,FALSE))</f>
        <v>0</v>
      </c>
      <c r="AY1431" s="68">
        <f>IF(AG1431=0,0,VLOOKUP($H1431,Leistungszahlen!$A$11:$H$158,6,FALSE))</f>
        <v>0</v>
      </c>
      <c r="AZ1431" s="68">
        <f t="shared" si="691"/>
        <v>0</v>
      </c>
      <c r="BA1431" s="68">
        <f t="shared" si="692"/>
        <v>0</v>
      </c>
      <c r="BC1431" s="68">
        <f t="shared" si="683"/>
        <v>0</v>
      </c>
      <c r="BD1431" s="285"/>
    </row>
    <row r="1432" spans="1:56" s="68" customFormat="1">
      <c r="A1432" s="200"/>
      <c r="B1432" s="200"/>
      <c r="C1432" s="200" t="s">
        <v>420</v>
      </c>
      <c r="D1432" s="200" t="s">
        <v>200</v>
      </c>
      <c r="E1432" s="200" t="s">
        <v>349</v>
      </c>
      <c r="F1432" s="200"/>
      <c r="G1432" s="200" t="s">
        <v>478</v>
      </c>
      <c r="H1432" s="201" t="s">
        <v>200</v>
      </c>
      <c r="I1432" s="202">
        <v>3.78</v>
      </c>
      <c r="J1432" s="200" t="s">
        <v>778</v>
      </c>
      <c r="K1432" s="176">
        <v>5</v>
      </c>
      <c r="L1432" s="176">
        <v>1</v>
      </c>
      <c r="M1432" s="176"/>
      <c r="N1432" s="286">
        <v>5</v>
      </c>
      <c r="O1432" s="286"/>
      <c r="P1432" s="176"/>
      <c r="Q1432" s="203">
        <f t="shared" si="684"/>
        <v>5</v>
      </c>
      <c r="R1432" s="203">
        <f t="shared" si="685"/>
        <v>0</v>
      </c>
      <c r="S1432" s="203">
        <f t="shared" si="686"/>
        <v>0</v>
      </c>
      <c r="T1432" s="203">
        <f t="shared" si="687"/>
        <v>0</v>
      </c>
      <c r="U1432" s="203">
        <f t="shared" si="688"/>
        <v>0</v>
      </c>
      <c r="V1432" s="175">
        <f>IF(Q1432&gt;0,VLOOKUP(Q1432,Jahresfaktoren!$A$11:$B$24,2,),0)</f>
        <v>250</v>
      </c>
      <c r="W1432" s="175">
        <f>IF(R1432&gt;0,VLOOKUP(R1432,Jahresfaktoren!$D$11:$E$24,2,),0)</f>
        <v>0</v>
      </c>
      <c r="X1432" s="175">
        <f>IF(S1432&gt;0,VLOOKUP(S1432,Jahresfaktoren!$A$28:$B$29,2,),0)</f>
        <v>0</v>
      </c>
      <c r="Y1432" s="175">
        <f>IF(T1432&gt;0,VLOOKUP(T1432,Jahresfaktoren!$A$28:$B$29,2,),0)</f>
        <v>0</v>
      </c>
      <c r="Z1432" s="175">
        <f>IF(U1432&gt;0,VLOOKUP(U1432,Jahresfaktoren!$A$32:$B$33,2,),)</f>
        <v>0</v>
      </c>
      <c r="AA1432" s="177">
        <f t="shared" si="673"/>
        <v>945</v>
      </c>
      <c r="AB1432" s="177" t="str">
        <f t="shared" si="674"/>
        <v/>
      </c>
      <c r="AC1432" s="177" t="str">
        <f t="shared" si="675"/>
        <v/>
      </c>
      <c r="AD1432" s="177" t="str">
        <f t="shared" si="676"/>
        <v/>
      </c>
      <c r="AE1432" s="177" t="str">
        <f t="shared" si="677"/>
        <v/>
      </c>
      <c r="AF1432" s="178">
        <f>IF(Q1432&gt;0,VLOOKUP(H1432,Leistungszahlen!$A$11:$C$158,3,),0)</f>
        <v>0</v>
      </c>
      <c r="AG1432" s="178">
        <f>IF(R1432&gt;0,VLOOKUP(H1432,Leistungszahlen!$A$11:$F$158,6,),IF(T1432&gt;0,VLOOKUP(H1432,Leistungszahlen!$A$11:$F$158,6,),0))</f>
        <v>0</v>
      </c>
      <c r="AH1432" s="179" t="e">
        <f t="shared" si="693"/>
        <v>#DIV/0!</v>
      </c>
      <c r="AI1432" s="179">
        <f t="shared" si="694"/>
        <v>0</v>
      </c>
      <c r="AJ1432" s="179">
        <f t="shared" si="695"/>
        <v>0</v>
      </c>
      <c r="AK1432" s="179">
        <f t="shared" si="696"/>
        <v>0</v>
      </c>
      <c r="AL1432" s="179">
        <f t="shared" si="697"/>
        <v>0</v>
      </c>
      <c r="AM1432" s="180">
        <f>IF(L1432=1,Stundensätze!$D$13,IF(L1432=2,Stundensätze!$D$17,IF(L1432=4,Stundensätze!$D$21,"")))</f>
        <v>0</v>
      </c>
      <c r="AN1432" s="180">
        <f>IF(L1432=1,Stundensätze!$D$15,IF(L1432=2,Stundensätze!$D$19,IF(L1432=4,Stundensätze!$D$23,"")))</f>
        <v>0</v>
      </c>
      <c r="AO1432" s="180" t="e">
        <f t="shared" si="678"/>
        <v>#DIV/0!</v>
      </c>
      <c r="AP1432" s="180">
        <f t="shared" si="679"/>
        <v>0</v>
      </c>
      <c r="AQ1432" s="192" t="e">
        <f t="shared" si="680"/>
        <v>#DIV/0!</v>
      </c>
      <c r="AR1432" s="192" t="e">
        <f t="shared" si="681"/>
        <v>#DIV/0!</v>
      </c>
      <c r="AS1432" s="193" t="e">
        <f t="shared" si="682"/>
        <v>#DIV/0!</v>
      </c>
      <c r="AT1432" s="258" t="str">
        <f>IF(K1432=0,0,VLOOKUP(K1432,Kostenstellen!A:B,2,FALSE))</f>
        <v xml:space="preserve">Salinenklinik </v>
      </c>
      <c r="AU1432" s="68" t="str">
        <f t="shared" si="689"/>
        <v>B</v>
      </c>
      <c r="AV1432" s="68" t="str">
        <f t="shared" si="690"/>
        <v/>
      </c>
      <c r="AW1432" s="68">
        <f>IF(AF1432=0,0,VLOOKUP($H1432,Leistungszahlen!$A$11:$H$158,4,FALSE))</f>
        <v>0</v>
      </c>
      <c r="AX1432" s="68">
        <f>IF(AF1432=0,0,VLOOKUP($H1432,Leistungszahlen!$A$11:$H$158,5,FALSE))</f>
        <v>0</v>
      </c>
      <c r="AY1432" s="68">
        <f>IF(AG1432=0,0,VLOOKUP($H1432,Leistungszahlen!$A$11:$H$158,6,FALSE))</f>
        <v>0</v>
      </c>
      <c r="AZ1432" s="68">
        <f t="shared" si="691"/>
        <v>0</v>
      </c>
      <c r="BA1432" s="68">
        <f t="shared" si="692"/>
        <v>0</v>
      </c>
      <c r="BC1432" s="68">
        <f t="shared" si="683"/>
        <v>0</v>
      </c>
      <c r="BD1432" s="285"/>
    </row>
    <row r="1433" spans="1:56" s="68" customFormat="1">
      <c r="A1433" s="200"/>
      <c r="B1433" s="200"/>
      <c r="C1433" s="200" t="s">
        <v>420</v>
      </c>
      <c r="D1433" s="200" t="s">
        <v>200</v>
      </c>
      <c r="E1433" s="200" t="s">
        <v>349</v>
      </c>
      <c r="F1433" s="200"/>
      <c r="G1433" s="200" t="s">
        <v>479</v>
      </c>
      <c r="H1433" s="201" t="s">
        <v>200</v>
      </c>
      <c r="I1433" s="202">
        <v>3.6</v>
      </c>
      <c r="J1433" s="200" t="s">
        <v>778</v>
      </c>
      <c r="K1433" s="176">
        <v>5</v>
      </c>
      <c r="L1433" s="176">
        <v>1</v>
      </c>
      <c r="M1433" s="176"/>
      <c r="N1433" s="286">
        <v>5</v>
      </c>
      <c r="O1433" s="286"/>
      <c r="P1433" s="176"/>
      <c r="Q1433" s="203">
        <f t="shared" si="684"/>
        <v>5</v>
      </c>
      <c r="R1433" s="203">
        <f t="shared" si="685"/>
        <v>0</v>
      </c>
      <c r="S1433" s="203">
        <f t="shared" si="686"/>
        <v>0</v>
      </c>
      <c r="T1433" s="203">
        <f t="shared" si="687"/>
        <v>0</v>
      </c>
      <c r="U1433" s="203">
        <f t="shared" si="688"/>
        <v>0</v>
      </c>
      <c r="V1433" s="175">
        <f>IF(Q1433&gt;0,VLOOKUP(Q1433,Jahresfaktoren!$A$11:$B$24,2,),0)</f>
        <v>250</v>
      </c>
      <c r="W1433" s="175">
        <f>IF(R1433&gt;0,VLOOKUP(R1433,Jahresfaktoren!$D$11:$E$24,2,),0)</f>
        <v>0</v>
      </c>
      <c r="X1433" s="175">
        <f>IF(S1433&gt;0,VLOOKUP(S1433,Jahresfaktoren!$A$28:$B$29,2,),0)</f>
        <v>0</v>
      </c>
      <c r="Y1433" s="175">
        <f>IF(T1433&gt;0,VLOOKUP(T1433,Jahresfaktoren!$A$28:$B$29,2,),0)</f>
        <v>0</v>
      </c>
      <c r="Z1433" s="175">
        <f>IF(U1433&gt;0,VLOOKUP(U1433,Jahresfaktoren!$A$32:$B$33,2,),)</f>
        <v>0</v>
      </c>
      <c r="AA1433" s="177">
        <f t="shared" si="673"/>
        <v>900</v>
      </c>
      <c r="AB1433" s="177" t="str">
        <f t="shared" si="674"/>
        <v/>
      </c>
      <c r="AC1433" s="177" t="str">
        <f t="shared" si="675"/>
        <v/>
      </c>
      <c r="AD1433" s="177" t="str">
        <f t="shared" si="676"/>
        <v/>
      </c>
      <c r="AE1433" s="177" t="str">
        <f t="shared" si="677"/>
        <v/>
      </c>
      <c r="AF1433" s="178">
        <f>IF(Q1433&gt;0,VLOOKUP(H1433,Leistungszahlen!$A$11:$C$158,3,),0)</f>
        <v>0</v>
      </c>
      <c r="AG1433" s="178">
        <f>IF(R1433&gt;0,VLOOKUP(H1433,Leistungszahlen!$A$11:$F$158,6,),IF(T1433&gt;0,VLOOKUP(H1433,Leistungszahlen!$A$11:$F$158,6,),0))</f>
        <v>0</v>
      </c>
      <c r="AH1433" s="179" t="e">
        <f t="shared" si="693"/>
        <v>#DIV/0!</v>
      </c>
      <c r="AI1433" s="179">
        <f t="shared" si="694"/>
        <v>0</v>
      </c>
      <c r="AJ1433" s="179">
        <f t="shared" si="695"/>
        <v>0</v>
      </c>
      <c r="AK1433" s="179">
        <f t="shared" si="696"/>
        <v>0</v>
      </c>
      <c r="AL1433" s="179">
        <f t="shared" si="697"/>
        <v>0</v>
      </c>
      <c r="AM1433" s="180">
        <f>IF(L1433=1,Stundensätze!$D$13,IF(L1433=2,Stundensätze!$D$17,IF(L1433=4,Stundensätze!$D$21,"")))</f>
        <v>0</v>
      </c>
      <c r="AN1433" s="180">
        <f>IF(L1433=1,Stundensätze!$D$15,IF(L1433=2,Stundensätze!$D$19,IF(L1433=4,Stundensätze!$D$23,"")))</f>
        <v>0</v>
      </c>
      <c r="AO1433" s="180" t="e">
        <f t="shared" si="678"/>
        <v>#DIV/0!</v>
      </c>
      <c r="AP1433" s="180">
        <f t="shared" si="679"/>
        <v>0</v>
      </c>
      <c r="AQ1433" s="192" t="e">
        <f t="shared" si="680"/>
        <v>#DIV/0!</v>
      </c>
      <c r="AR1433" s="192" t="e">
        <f t="shared" si="681"/>
        <v>#DIV/0!</v>
      </c>
      <c r="AS1433" s="193" t="e">
        <f t="shared" si="682"/>
        <v>#DIV/0!</v>
      </c>
      <c r="AT1433" s="258" t="str">
        <f>IF(K1433=0,0,VLOOKUP(K1433,Kostenstellen!A:B,2,FALSE))</f>
        <v xml:space="preserve">Salinenklinik </v>
      </c>
      <c r="AU1433" s="68" t="str">
        <f t="shared" si="689"/>
        <v>B</v>
      </c>
      <c r="AV1433" s="68" t="str">
        <f t="shared" si="690"/>
        <v/>
      </c>
      <c r="AW1433" s="68">
        <f>IF(AF1433=0,0,VLOOKUP($H1433,Leistungszahlen!$A$11:$H$158,4,FALSE))</f>
        <v>0</v>
      </c>
      <c r="AX1433" s="68">
        <f>IF(AF1433=0,0,VLOOKUP($H1433,Leistungszahlen!$A$11:$H$158,5,FALSE))</f>
        <v>0</v>
      </c>
      <c r="AY1433" s="68">
        <f>IF(AG1433=0,0,VLOOKUP($H1433,Leistungszahlen!$A$11:$H$158,6,FALSE))</f>
        <v>0</v>
      </c>
      <c r="AZ1433" s="68">
        <f t="shared" si="691"/>
        <v>0</v>
      </c>
      <c r="BA1433" s="68">
        <f t="shared" si="692"/>
        <v>0</v>
      </c>
      <c r="BC1433" s="68">
        <f t="shared" si="683"/>
        <v>0</v>
      </c>
      <c r="BD1433" s="285"/>
    </row>
    <row r="1434" spans="1:56" s="68" customFormat="1">
      <c r="A1434" s="200"/>
      <c r="B1434" s="200"/>
      <c r="C1434" s="200" t="s">
        <v>420</v>
      </c>
      <c r="D1434" s="200" t="s">
        <v>200</v>
      </c>
      <c r="E1434" s="200" t="s">
        <v>349</v>
      </c>
      <c r="F1434" s="200" t="s">
        <v>1523</v>
      </c>
      <c r="G1434" s="200" t="s">
        <v>298</v>
      </c>
      <c r="H1434" s="201" t="s">
        <v>213</v>
      </c>
      <c r="I1434" s="202">
        <v>50.12</v>
      </c>
      <c r="J1434" s="200" t="s">
        <v>560</v>
      </c>
      <c r="K1434" s="176">
        <v>5</v>
      </c>
      <c r="L1434" s="176">
        <v>1</v>
      </c>
      <c r="M1434" s="176"/>
      <c r="N1434" s="286">
        <v>5</v>
      </c>
      <c r="O1434" s="286"/>
      <c r="P1434" s="176"/>
      <c r="Q1434" s="203">
        <f t="shared" si="684"/>
        <v>5</v>
      </c>
      <c r="R1434" s="203">
        <f t="shared" si="685"/>
        <v>0</v>
      </c>
      <c r="S1434" s="203">
        <f t="shared" si="686"/>
        <v>0</v>
      </c>
      <c r="T1434" s="203">
        <f t="shared" si="687"/>
        <v>0</v>
      </c>
      <c r="U1434" s="203">
        <f t="shared" si="688"/>
        <v>0</v>
      </c>
      <c r="V1434" s="175">
        <f>IF(Q1434&gt;0,VLOOKUP(Q1434,Jahresfaktoren!$A$11:$B$24,2,),0)</f>
        <v>250</v>
      </c>
      <c r="W1434" s="175">
        <f>IF(R1434&gt;0,VLOOKUP(R1434,Jahresfaktoren!$D$11:$E$24,2,),0)</f>
        <v>0</v>
      </c>
      <c r="X1434" s="175">
        <f>IF(S1434&gt;0,VLOOKUP(S1434,Jahresfaktoren!$A$28:$B$29,2,),0)</f>
        <v>0</v>
      </c>
      <c r="Y1434" s="175">
        <f>IF(T1434&gt;0,VLOOKUP(T1434,Jahresfaktoren!$A$28:$B$29,2,),0)</f>
        <v>0</v>
      </c>
      <c r="Z1434" s="175">
        <f>IF(U1434&gt;0,VLOOKUP(U1434,Jahresfaktoren!$A$32:$B$33,2,),)</f>
        <v>0</v>
      </c>
      <c r="AA1434" s="177">
        <f t="shared" si="673"/>
        <v>12530</v>
      </c>
      <c r="AB1434" s="177" t="str">
        <f t="shared" si="674"/>
        <v/>
      </c>
      <c r="AC1434" s="177" t="str">
        <f t="shared" si="675"/>
        <v/>
      </c>
      <c r="AD1434" s="177" t="str">
        <f t="shared" si="676"/>
        <v/>
      </c>
      <c r="AE1434" s="177" t="str">
        <f t="shared" si="677"/>
        <v/>
      </c>
      <c r="AF1434" s="178">
        <f>IF(Q1434&gt;0,VLOOKUP(H1434,Leistungszahlen!$A$11:$C$158,3,),0)</f>
        <v>0</v>
      </c>
      <c r="AG1434" s="178">
        <f>IF(R1434&gt;0,VLOOKUP(H1434,Leistungszahlen!$A$11:$F$158,6,),IF(T1434&gt;0,VLOOKUP(H1434,Leistungszahlen!$A$11:$F$158,6,),0))</f>
        <v>0</v>
      </c>
      <c r="AH1434" s="179" t="e">
        <f t="shared" si="693"/>
        <v>#DIV/0!</v>
      </c>
      <c r="AI1434" s="179">
        <f t="shared" si="694"/>
        <v>0</v>
      </c>
      <c r="AJ1434" s="179">
        <f t="shared" si="695"/>
        <v>0</v>
      </c>
      <c r="AK1434" s="179">
        <f t="shared" si="696"/>
        <v>0</v>
      </c>
      <c r="AL1434" s="179">
        <f t="shared" si="697"/>
        <v>0</v>
      </c>
      <c r="AM1434" s="180">
        <f>IF(L1434=1,Stundensätze!$D$13,IF(L1434=2,Stundensätze!$D$17,IF(L1434=4,Stundensätze!$D$21,"")))</f>
        <v>0</v>
      </c>
      <c r="AN1434" s="180">
        <f>IF(L1434=1,Stundensätze!$D$15,IF(L1434=2,Stundensätze!$D$19,IF(L1434=4,Stundensätze!$D$23,"")))</f>
        <v>0</v>
      </c>
      <c r="AO1434" s="180" t="e">
        <f t="shared" si="678"/>
        <v>#DIV/0!</v>
      </c>
      <c r="AP1434" s="180">
        <f t="shared" si="679"/>
        <v>0</v>
      </c>
      <c r="AQ1434" s="192" t="e">
        <f t="shared" si="680"/>
        <v>#DIV/0!</v>
      </c>
      <c r="AR1434" s="192" t="e">
        <f t="shared" si="681"/>
        <v>#DIV/0!</v>
      </c>
      <c r="AS1434" s="193" t="e">
        <f t="shared" si="682"/>
        <v>#DIV/0!</v>
      </c>
      <c r="AT1434" s="258" t="str">
        <f>IF(K1434=0,0,VLOOKUP(K1434,Kostenstellen!A:B,2,FALSE))</f>
        <v xml:space="preserve">Salinenklinik </v>
      </c>
      <c r="AU1434" s="68" t="str">
        <f t="shared" si="689"/>
        <v>O</v>
      </c>
      <c r="AV1434" s="68" t="str">
        <f t="shared" si="690"/>
        <v/>
      </c>
      <c r="AW1434" s="68">
        <f>IF(AF1434=0,0,VLOOKUP($H1434,Leistungszahlen!$A$11:$H$158,4,FALSE))</f>
        <v>0</v>
      </c>
      <c r="AX1434" s="68">
        <f>IF(AF1434=0,0,VLOOKUP($H1434,Leistungszahlen!$A$11:$H$158,5,FALSE))</f>
        <v>0</v>
      </c>
      <c r="AY1434" s="68">
        <f>IF(AG1434=0,0,VLOOKUP($H1434,Leistungszahlen!$A$11:$H$158,6,FALSE))</f>
        <v>0</v>
      </c>
      <c r="AZ1434" s="68">
        <f t="shared" si="691"/>
        <v>0</v>
      </c>
      <c r="BA1434" s="68">
        <f t="shared" si="692"/>
        <v>0</v>
      </c>
      <c r="BC1434" s="68">
        <f t="shared" si="683"/>
        <v>0</v>
      </c>
      <c r="BD1434" s="285"/>
    </row>
    <row r="1435" spans="1:56" s="68" customFormat="1">
      <c r="A1435" s="200"/>
      <c r="B1435" s="200"/>
      <c r="C1435" s="200" t="s">
        <v>420</v>
      </c>
      <c r="D1435" s="200" t="s">
        <v>200</v>
      </c>
      <c r="E1435" s="200" t="s">
        <v>349</v>
      </c>
      <c r="F1435" s="200"/>
      <c r="G1435" s="200" t="s">
        <v>1524</v>
      </c>
      <c r="H1435" s="201" t="s">
        <v>213</v>
      </c>
      <c r="I1435" s="202">
        <v>6.44</v>
      </c>
      <c r="J1435" s="200" t="s">
        <v>560</v>
      </c>
      <c r="K1435" s="176">
        <v>5</v>
      </c>
      <c r="L1435" s="176">
        <v>1</v>
      </c>
      <c r="M1435" s="176"/>
      <c r="N1435" s="286">
        <v>5</v>
      </c>
      <c r="O1435" s="286"/>
      <c r="P1435" s="176"/>
      <c r="Q1435" s="203">
        <f t="shared" si="684"/>
        <v>5</v>
      </c>
      <c r="R1435" s="203">
        <f t="shared" si="685"/>
        <v>0</v>
      </c>
      <c r="S1435" s="203">
        <f t="shared" si="686"/>
        <v>0</v>
      </c>
      <c r="T1435" s="203">
        <f t="shared" si="687"/>
        <v>0</v>
      </c>
      <c r="U1435" s="203">
        <f t="shared" si="688"/>
        <v>0</v>
      </c>
      <c r="V1435" s="175">
        <f>IF(Q1435&gt;0,VLOOKUP(Q1435,Jahresfaktoren!$A$11:$B$24,2,),0)</f>
        <v>250</v>
      </c>
      <c r="W1435" s="175">
        <f>IF(R1435&gt;0,VLOOKUP(R1435,Jahresfaktoren!$D$11:$E$24,2,),0)</f>
        <v>0</v>
      </c>
      <c r="X1435" s="175">
        <f>IF(S1435&gt;0,VLOOKUP(S1435,Jahresfaktoren!$A$28:$B$29,2,),0)</f>
        <v>0</v>
      </c>
      <c r="Y1435" s="175">
        <f>IF(T1435&gt;0,VLOOKUP(T1435,Jahresfaktoren!$A$28:$B$29,2,),0)</f>
        <v>0</v>
      </c>
      <c r="Z1435" s="175">
        <f>IF(U1435&gt;0,VLOOKUP(U1435,Jahresfaktoren!$A$32:$B$33,2,),)</f>
        <v>0</v>
      </c>
      <c r="AA1435" s="177">
        <f t="shared" si="673"/>
        <v>1610</v>
      </c>
      <c r="AB1435" s="177" t="str">
        <f t="shared" si="674"/>
        <v/>
      </c>
      <c r="AC1435" s="177" t="str">
        <f t="shared" si="675"/>
        <v/>
      </c>
      <c r="AD1435" s="177" t="str">
        <f t="shared" si="676"/>
        <v/>
      </c>
      <c r="AE1435" s="177" t="str">
        <f t="shared" si="677"/>
        <v/>
      </c>
      <c r="AF1435" s="178">
        <f>IF(Q1435&gt;0,VLOOKUP(H1435,Leistungszahlen!$A$11:$C$158,3,),0)</f>
        <v>0</v>
      </c>
      <c r="AG1435" s="178">
        <f>IF(R1435&gt;0,VLOOKUP(H1435,Leistungszahlen!$A$11:$F$158,6,),IF(T1435&gt;0,VLOOKUP(H1435,Leistungszahlen!$A$11:$F$158,6,),0))</f>
        <v>0</v>
      </c>
      <c r="AH1435" s="179" t="e">
        <f t="shared" si="693"/>
        <v>#DIV/0!</v>
      </c>
      <c r="AI1435" s="179">
        <f t="shared" si="694"/>
        <v>0</v>
      </c>
      <c r="AJ1435" s="179">
        <f t="shared" si="695"/>
        <v>0</v>
      </c>
      <c r="AK1435" s="179">
        <f t="shared" si="696"/>
        <v>0</v>
      </c>
      <c r="AL1435" s="179">
        <f t="shared" si="697"/>
        <v>0</v>
      </c>
      <c r="AM1435" s="180">
        <f>IF(L1435=1,Stundensätze!$D$13,IF(L1435=2,Stundensätze!$D$17,IF(L1435=4,Stundensätze!$D$21,"")))</f>
        <v>0</v>
      </c>
      <c r="AN1435" s="180">
        <f>IF(L1435=1,Stundensätze!$D$15,IF(L1435=2,Stundensätze!$D$19,IF(L1435=4,Stundensätze!$D$23,"")))</f>
        <v>0</v>
      </c>
      <c r="AO1435" s="180" t="e">
        <f t="shared" si="678"/>
        <v>#DIV/0!</v>
      </c>
      <c r="AP1435" s="180">
        <f t="shared" si="679"/>
        <v>0</v>
      </c>
      <c r="AQ1435" s="192" t="e">
        <f t="shared" si="680"/>
        <v>#DIV/0!</v>
      </c>
      <c r="AR1435" s="192" t="e">
        <f t="shared" si="681"/>
        <v>#DIV/0!</v>
      </c>
      <c r="AS1435" s="193" t="e">
        <f t="shared" si="682"/>
        <v>#DIV/0!</v>
      </c>
      <c r="AT1435" s="258" t="str">
        <f>IF(K1435=0,0,VLOOKUP(K1435,Kostenstellen!A:B,2,FALSE))</f>
        <v xml:space="preserve">Salinenklinik </v>
      </c>
      <c r="AU1435" s="68" t="str">
        <f t="shared" si="689"/>
        <v>O</v>
      </c>
      <c r="AV1435" s="68" t="str">
        <f t="shared" si="690"/>
        <v/>
      </c>
      <c r="AW1435" s="68">
        <f>IF(AF1435=0,0,VLOOKUP($H1435,Leistungszahlen!$A$11:$H$158,4,FALSE))</f>
        <v>0</v>
      </c>
      <c r="AX1435" s="68">
        <f>IF(AF1435=0,0,VLOOKUP($H1435,Leistungszahlen!$A$11:$H$158,5,FALSE))</f>
        <v>0</v>
      </c>
      <c r="AY1435" s="68">
        <f>IF(AG1435=0,0,VLOOKUP($H1435,Leistungszahlen!$A$11:$H$158,6,FALSE))</f>
        <v>0</v>
      </c>
      <c r="AZ1435" s="68">
        <f t="shared" si="691"/>
        <v>0</v>
      </c>
      <c r="BA1435" s="68">
        <f t="shared" si="692"/>
        <v>0</v>
      </c>
      <c r="BC1435" s="68">
        <f t="shared" si="683"/>
        <v>0</v>
      </c>
      <c r="BD1435" s="285"/>
    </row>
    <row r="1436" spans="1:56" s="68" customFormat="1">
      <c r="A1436" s="200"/>
      <c r="B1436" s="200"/>
      <c r="C1436" s="200" t="s">
        <v>420</v>
      </c>
      <c r="D1436" s="200" t="s">
        <v>200</v>
      </c>
      <c r="E1436" s="200" t="s">
        <v>349</v>
      </c>
      <c r="F1436" s="200"/>
      <c r="G1436" s="200" t="s">
        <v>113</v>
      </c>
      <c r="H1436" s="201" t="s">
        <v>205</v>
      </c>
      <c r="I1436" s="202">
        <v>41.71</v>
      </c>
      <c r="J1436" s="200" t="s">
        <v>560</v>
      </c>
      <c r="K1436" s="176">
        <v>5</v>
      </c>
      <c r="L1436" s="176">
        <v>1</v>
      </c>
      <c r="M1436" s="176"/>
      <c r="N1436" s="286">
        <v>5</v>
      </c>
      <c r="O1436" s="286"/>
      <c r="P1436" s="176"/>
      <c r="Q1436" s="203">
        <f t="shared" si="684"/>
        <v>5</v>
      </c>
      <c r="R1436" s="203">
        <f t="shared" si="685"/>
        <v>0</v>
      </c>
      <c r="S1436" s="203">
        <f t="shared" si="686"/>
        <v>0</v>
      </c>
      <c r="T1436" s="203">
        <f t="shared" si="687"/>
        <v>0</v>
      </c>
      <c r="U1436" s="203">
        <f t="shared" si="688"/>
        <v>0</v>
      </c>
      <c r="V1436" s="175">
        <f>IF(Q1436&gt;0,VLOOKUP(Q1436,Jahresfaktoren!$A$11:$B$24,2,),0)</f>
        <v>250</v>
      </c>
      <c r="W1436" s="175">
        <f>IF(R1436&gt;0,VLOOKUP(R1436,Jahresfaktoren!$D$11:$E$24,2,),0)</f>
        <v>0</v>
      </c>
      <c r="X1436" s="175">
        <f>IF(S1436&gt;0,VLOOKUP(S1436,Jahresfaktoren!$A$28:$B$29,2,),0)</f>
        <v>0</v>
      </c>
      <c r="Y1436" s="175">
        <f>IF(T1436&gt;0,VLOOKUP(T1436,Jahresfaktoren!$A$28:$B$29,2,),0)</f>
        <v>0</v>
      </c>
      <c r="Z1436" s="175">
        <f>IF(U1436&gt;0,VLOOKUP(U1436,Jahresfaktoren!$A$32:$B$33,2,),)</f>
        <v>0</v>
      </c>
      <c r="AA1436" s="177">
        <f t="shared" si="673"/>
        <v>10427.5</v>
      </c>
      <c r="AB1436" s="177" t="str">
        <f t="shared" si="674"/>
        <v/>
      </c>
      <c r="AC1436" s="177" t="str">
        <f t="shared" si="675"/>
        <v/>
      </c>
      <c r="AD1436" s="177" t="str">
        <f t="shared" si="676"/>
        <v/>
      </c>
      <c r="AE1436" s="177" t="str">
        <f t="shared" si="677"/>
        <v/>
      </c>
      <c r="AF1436" s="178">
        <f>IF(Q1436&gt;0,VLOOKUP(H1436,Leistungszahlen!$A$11:$C$158,3,),0)</f>
        <v>0</v>
      </c>
      <c r="AG1436" s="178">
        <f>IF(R1436&gt;0,VLOOKUP(H1436,Leistungszahlen!$A$11:$F$158,6,),IF(T1436&gt;0,VLOOKUP(H1436,Leistungszahlen!$A$11:$F$158,6,),0))</f>
        <v>0</v>
      </c>
      <c r="AH1436" s="179" t="e">
        <f t="shared" si="693"/>
        <v>#DIV/0!</v>
      </c>
      <c r="AI1436" s="179">
        <f t="shared" si="694"/>
        <v>0</v>
      </c>
      <c r="AJ1436" s="179">
        <f t="shared" si="695"/>
        <v>0</v>
      </c>
      <c r="AK1436" s="179">
        <f t="shared" si="696"/>
        <v>0</v>
      </c>
      <c r="AL1436" s="179">
        <f t="shared" si="697"/>
        <v>0</v>
      </c>
      <c r="AM1436" s="180">
        <f>IF(L1436=1,Stundensätze!$D$13,IF(L1436=2,Stundensätze!$D$17,IF(L1436=4,Stundensätze!$D$21,"")))</f>
        <v>0</v>
      </c>
      <c r="AN1436" s="180">
        <f>IF(L1436=1,Stundensätze!$D$15,IF(L1436=2,Stundensätze!$D$19,IF(L1436=4,Stundensätze!$D$23,"")))</f>
        <v>0</v>
      </c>
      <c r="AO1436" s="180" t="e">
        <f t="shared" si="678"/>
        <v>#DIV/0!</v>
      </c>
      <c r="AP1436" s="180">
        <f t="shared" si="679"/>
        <v>0</v>
      </c>
      <c r="AQ1436" s="192" t="e">
        <f t="shared" si="680"/>
        <v>#DIV/0!</v>
      </c>
      <c r="AR1436" s="192" t="e">
        <f t="shared" si="681"/>
        <v>#DIV/0!</v>
      </c>
      <c r="AS1436" s="193" t="e">
        <f t="shared" si="682"/>
        <v>#DIV/0!</v>
      </c>
      <c r="AT1436" s="258" t="str">
        <f>IF(K1436=0,0,VLOOKUP(K1436,Kostenstellen!A:B,2,FALSE))</f>
        <v xml:space="preserve">Salinenklinik </v>
      </c>
      <c r="AU1436" s="68" t="str">
        <f t="shared" si="689"/>
        <v>G</v>
      </c>
      <c r="AV1436" s="68" t="str">
        <f t="shared" si="690"/>
        <v/>
      </c>
      <c r="AW1436" s="68">
        <f>IF(AF1436=0,0,VLOOKUP($H1436,Leistungszahlen!$A$11:$H$158,4,FALSE))</f>
        <v>0</v>
      </c>
      <c r="AX1436" s="68">
        <f>IF(AF1436=0,0,VLOOKUP($H1436,Leistungszahlen!$A$11:$H$158,5,FALSE))</f>
        <v>0</v>
      </c>
      <c r="AY1436" s="68">
        <f>IF(AG1436=0,0,VLOOKUP($H1436,Leistungszahlen!$A$11:$H$158,6,FALSE))</f>
        <v>0</v>
      </c>
      <c r="AZ1436" s="68">
        <f t="shared" si="691"/>
        <v>0</v>
      </c>
      <c r="BA1436" s="68">
        <f t="shared" si="692"/>
        <v>0</v>
      </c>
      <c r="BC1436" s="68">
        <f t="shared" si="683"/>
        <v>0</v>
      </c>
      <c r="BD1436" s="285"/>
    </row>
    <row r="1437" spans="1:56" s="68" customFormat="1">
      <c r="A1437" s="200"/>
      <c r="B1437" s="200"/>
      <c r="C1437" s="200" t="s">
        <v>420</v>
      </c>
      <c r="D1437" s="200" t="s">
        <v>200</v>
      </c>
      <c r="E1437" s="200" t="s">
        <v>349</v>
      </c>
      <c r="F1437" s="200" t="s">
        <v>1525</v>
      </c>
      <c r="G1437" s="200" t="s">
        <v>1526</v>
      </c>
      <c r="H1437" s="201" t="s">
        <v>213</v>
      </c>
      <c r="I1437" s="202">
        <v>21.91</v>
      </c>
      <c r="J1437" s="200" t="s">
        <v>560</v>
      </c>
      <c r="K1437" s="176">
        <v>5</v>
      </c>
      <c r="L1437" s="176">
        <v>1</v>
      </c>
      <c r="M1437" s="176"/>
      <c r="N1437" s="286">
        <v>5</v>
      </c>
      <c r="O1437" s="286"/>
      <c r="P1437" s="176"/>
      <c r="Q1437" s="203">
        <f t="shared" si="684"/>
        <v>5</v>
      </c>
      <c r="R1437" s="203">
        <f t="shared" si="685"/>
        <v>0</v>
      </c>
      <c r="S1437" s="203">
        <f t="shared" si="686"/>
        <v>0</v>
      </c>
      <c r="T1437" s="203">
        <f t="shared" si="687"/>
        <v>0</v>
      </c>
      <c r="U1437" s="203">
        <f t="shared" si="688"/>
        <v>0</v>
      </c>
      <c r="V1437" s="175">
        <f>IF(Q1437&gt;0,VLOOKUP(Q1437,Jahresfaktoren!$A$11:$B$24,2,),0)</f>
        <v>250</v>
      </c>
      <c r="W1437" s="175">
        <f>IF(R1437&gt;0,VLOOKUP(R1437,Jahresfaktoren!$D$11:$E$24,2,),0)</f>
        <v>0</v>
      </c>
      <c r="X1437" s="175">
        <f>IF(S1437&gt;0,VLOOKUP(S1437,Jahresfaktoren!$A$28:$B$29,2,),0)</f>
        <v>0</v>
      </c>
      <c r="Y1437" s="175">
        <f>IF(T1437&gt;0,VLOOKUP(T1437,Jahresfaktoren!$A$28:$B$29,2,),0)</f>
        <v>0</v>
      </c>
      <c r="Z1437" s="175">
        <f>IF(U1437&gt;0,VLOOKUP(U1437,Jahresfaktoren!$A$32:$B$33,2,),)</f>
        <v>0</v>
      </c>
      <c r="AA1437" s="177">
        <f t="shared" si="673"/>
        <v>5477.5</v>
      </c>
      <c r="AB1437" s="177" t="str">
        <f t="shared" si="674"/>
        <v/>
      </c>
      <c r="AC1437" s="177" t="str">
        <f t="shared" si="675"/>
        <v/>
      </c>
      <c r="AD1437" s="177" t="str">
        <f t="shared" si="676"/>
        <v/>
      </c>
      <c r="AE1437" s="177" t="str">
        <f t="shared" si="677"/>
        <v/>
      </c>
      <c r="AF1437" s="178">
        <f>IF(Q1437&gt;0,VLOOKUP(H1437,Leistungszahlen!$A$11:$C$158,3,),0)</f>
        <v>0</v>
      </c>
      <c r="AG1437" s="178">
        <f>IF(R1437&gt;0,VLOOKUP(H1437,Leistungszahlen!$A$11:$F$158,6,),IF(T1437&gt;0,VLOOKUP(H1437,Leistungszahlen!$A$11:$F$158,6,),0))</f>
        <v>0</v>
      </c>
      <c r="AH1437" s="179" t="e">
        <f t="shared" si="693"/>
        <v>#DIV/0!</v>
      </c>
      <c r="AI1437" s="179">
        <f t="shared" si="694"/>
        <v>0</v>
      </c>
      <c r="AJ1437" s="179">
        <f t="shared" si="695"/>
        <v>0</v>
      </c>
      <c r="AK1437" s="179">
        <f t="shared" si="696"/>
        <v>0</v>
      </c>
      <c r="AL1437" s="179">
        <f t="shared" si="697"/>
        <v>0</v>
      </c>
      <c r="AM1437" s="180">
        <f>IF(L1437=1,Stundensätze!$D$13,IF(L1437=2,Stundensätze!$D$17,IF(L1437=4,Stundensätze!$D$21,"")))</f>
        <v>0</v>
      </c>
      <c r="AN1437" s="180">
        <f>IF(L1437=1,Stundensätze!$D$15,IF(L1437=2,Stundensätze!$D$19,IF(L1437=4,Stundensätze!$D$23,"")))</f>
        <v>0</v>
      </c>
      <c r="AO1437" s="180" t="e">
        <f t="shared" si="678"/>
        <v>#DIV/0!</v>
      </c>
      <c r="AP1437" s="180">
        <f t="shared" si="679"/>
        <v>0</v>
      </c>
      <c r="AQ1437" s="192" t="e">
        <f t="shared" si="680"/>
        <v>#DIV/0!</v>
      </c>
      <c r="AR1437" s="192" t="e">
        <f t="shared" si="681"/>
        <v>#DIV/0!</v>
      </c>
      <c r="AS1437" s="193" t="e">
        <f t="shared" si="682"/>
        <v>#DIV/0!</v>
      </c>
      <c r="AT1437" s="258" t="str">
        <f>IF(K1437=0,0,VLOOKUP(K1437,Kostenstellen!A:B,2,FALSE))</f>
        <v xml:space="preserve">Salinenklinik </v>
      </c>
      <c r="AU1437" s="68" t="str">
        <f t="shared" si="689"/>
        <v>O</v>
      </c>
      <c r="AV1437" s="68" t="str">
        <f t="shared" si="690"/>
        <v/>
      </c>
      <c r="AW1437" s="68">
        <f>IF(AF1437=0,0,VLOOKUP($H1437,Leistungszahlen!$A$11:$H$158,4,FALSE))</f>
        <v>0</v>
      </c>
      <c r="AX1437" s="68">
        <f>IF(AF1437=0,0,VLOOKUP($H1437,Leistungszahlen!$A$11:$H$158,5,FALSE))</f>
        <v>0</v>
      </c>
      <c r="AY1437" s="68">
        <f>IF(AG1437=0,0,VLOOKUP($H1437,Leistungszahlen!$A$11:$H$158,6,FALSE))</f>
        <v>0</v>
      </c>
      <c r="AZ1437" s="68">
        <f t="shared" si="691"/>
        <v>0</v>
      </c>
      <c r="BA1437" s="68">
        <f t="shared" si="692"/>
        <v>0</v>
      </c>
      <c r="BC1437" s="68">
        <f t="shared" si="683"/>
        <v>0</v>
      </c>
      <c r="BD1437" s="285"/>
    </row>
    <row r="1438" spans="1:56" s="68" customFormat="1">
      <c r="A1438" s="200"/>
      <c r="B1438" s="200"/>
      <c r="C1438" s="200" t="s">
        <v>420</v>
      </c>
      <c r="D1438" s="200" t="s">
        <v>200</v>
      </c>
      <c r="E1438" s="200" t="s">
        <v>349</v>
      </c>
      <c r="F1438" s="200" t="s">
        <v>1527</v>
      </c>
      <c r="G1438" s="200" t="s">
        <v>1528</v>
      </c>
      <c r="H1438" s="201" t="s">
        <v>213</v>
      </c>
      <c r="I1438" s="202">
        <v>14.79</v>
      </c>
      <c r="J1438" s="200" t="s">
        <v>560</v>
      </c>
      <c r="K1438" s="176">
        <v>5</v>
      </c>
      <c r="L1438" s="176">
        <v>1</v>
      </c>
      <c r="M1438" s="176"/>
      <c r="N1438" s="286">
        <v>5</v>
      </c>
      <c r="O1438" s="286"/>
      <c r="P1438" s="176"/>
      <c r="Q1438" s="203">
        <f t="shared" si="684"/>
        <v>5</v>
      </c>
      <c r="R1438" s="203">
        <f t="shared" si="685"/>
        <v>0</v>
      </c>
      <c r="S1438" s="203">
        <f t="shared" si="686"/>
        <v>0</v>
      </c>
      <c r="T1438" s="203">
        <f t="shared" si="687"/>
        <v>0</v>
      </c>
      <c r="U1438" s="203">
        <f t="shared" si="688"/>
        <v>0</v>
      </c>
      <c r="V1438" s="175">
        <f>IF(Q1438&gt;0,VLOOKUP(Q1438,Jahresfaktoren!$A$11:$B$24,2,),0)</f>
        <v>250</v>
      </c>
      <c r="W1438" s="175">
        <f>IF(R1438&gt;0,VLOOKUP(R1438,Jahresfaktoren!$D$11:$E$24,2,),0)</f>
        <v>0</v>
      </c>
      <c r="X1438" s="175">
        <f>IF(S1438&gt;0,VLOOKUP(S1438,Jahresfaktoren!$A$28:$B$29,2,),0)</f>
        <v>0</v>
      </c>
      <c r="Y1438" s="175">
        <f>IF(T1438&gt;0,VLOOKUP(T1438,Jahresfaktoren!$A$28:$B$29,2,),0)</f>
        <v>0</v>
      </c>
      <c r="Z1438" s="175">
        <f>IF(U1438&gt;0,VLOOKUP(U1438,Jahresfaktoren!$A$32:$B$33,2,),)</f>
        <v>0</v>
      </c>
      <c r="AA1438" s="177">
        <f t="shared" ref="AA1438:AA1500" si="698">IF(Q1438&gt;0,V1438*I1438,"")</f>
        <v>3697.5</v>
      </c>
      <c r="AB1438" s="177" t="str">
        <f t="shared" ref="AB1438:AB1500" si="699">IF(R1438&gt;0,W1438*I1438,"")</f>
        <v/>
      </c>
      <c r="AC1438" s="177" t="str">
        <f t="shared" ref="AC1438:AC1500" si="700">IF(S1438&gt;0,X1438*I1438,"")</f>
        <v/>
      </c>
      <c r="AD1438" s="177" t="str">
        <f t="shared" ref="AD1438:AD1500" si="701">IF(T1438&gt;0,Y1438*I1438,"")</f>
        <v/>
      </c>
      <c r="AE1438" s="177" t="str">
        <f t="shared" ref="AE1438:AE1500" si="702">IF(U1438&gt;0,Z1438*I1438,"")</f>
        <v/>
      </c>
      <c r="AF1438" s="178">
        <f>IF(Q1438&gt;0,VLOOKUP(H1438,Leistungszahlen!$A$11:$C$158,3,),0)</f>
        <v>0</v>
      </c>
      <c r="AG1438" s="178">
        <f>IF(R1438&gt;0,VLOOKUP(H1438,Leistungszahlen!$A$11:$F$158,6,),IF(T1438&gt;0,VLOOKUP(H1438,Leistungszahlen!$A$11:$F$158,6,),0))</f>
        <v>0</v>
      </c>
      <c r="AH1438" s="179" t="e">
        <f t="shared" si="693"/>
        <v>#DIV/0!</v>
      </c>
      <c r="AI1438" s="179">
        <f t="shared" si="694"/>
        <v>0</v>
      </c>
      <c r="AJ1438" s="179">
        <f t="shared" si="695"/>
        <v>0</v>
      </c>
      <c r="AK1438" s="179">
        <f t="shared" si="696"/>
        <v>0</v>
      </c>
      <c r="AL1438" s="179">
        <f t="shared" si="697"/>
        <v>0</v>
      </c>
      <c r="AM1438" s="180">
        <f>IF(L1438=1,Stundensätze!$D$13,IF(L1438=2,Stundensätze!$D$17,IF(L1438=4,Stundensätze!$D$21,"")))</f>
        <v>0</v>
      </c>
      <c r="AN1438" s="180">
        <f>IF(L1438=1,Stundensätze!$D$15,IF(L1438=2,Stundensätze!$D$19,IF(L1438=4,Stundensätze!$D$23,"")))</f>
        <v>0</v>
      </c>
      <c r="AO1438" s="180" t="e">
        <f t="shared" ref="AO1438:AO1500" si="703">IF(OR(Q1438&gt;0,R1438&gt;0),((AH1438+AI1438)*AM1438),0)</f>
        <v>#DIV/0!</v>
      </c>
      <c r="AP1438" s="180">
        <f t="shared" ref="AP1438:AP1500" si="704">IF(OR(S1438&gt;0,T1438&gt;0,U1438&gt;0),((AJ1438+AK1438+AL1438)*AN1438),0)</f>
        <v>0</v>
      </c>
      <c r="AQ1438" s="192" t="e">
        <f t="shared" ref="AQ1438:AQ1500" si="705">IF(I1438&gt;0,AP1438+AO1438,"")</f>
        <v>#DIV/0!</v>
      </c>
      <c r="AR1438" s="192" t="e">
        <f t="shared" ref="AR1438:AR1500" si="706">IF(I1438&gt;0,AQ1438/12,"")</f>
        <v>#DIV/0!</v>
      </c>
      <c r="AS1438" s="193" t="e">
        <f t="shared" ref="AS1438:AS1500" si="707">IF(OR(Q1438&gt;0,R1438&gt;0,S1438&gt;0,T1438&gt;0,U1438&gt;0),(SUM(AH1438:AL1438)),0)</f>
        <v>#DIV/0!</v>
      </c>
      <c r="AT1438" s="258" t="str">
        <f>IF(K1438=0,0,VLOOKUP(K1438,Kostenstellen!A:B,2,FALSE))</f>
        <v xml:space="preserve">Salinenklinik </v>
      </c>
      <c r="AU1438" s="68" t="str">
        <f t="shared" si="689"/>
        <v>O</v>
      </c>
      <c r="AV1438" s="68" t="str">
        <f t="shared" si="690"/>
        <v/>
      </c>
      <c r="AW1438" s="68">
        <f>IF(AF1438=0,0,VLOOKUP($H1438,Leistungszahlen!$A$11:$H$158,4,FALSE))</f>
        <v>0</v>
      </c>
      <c r="AX1438" s="68">
        <f>IF(AF1438=0,0,VLOOKUP($H1438,Leistungszahlen!$A$11:$H$158,5,FALSE))</f>
        <v>0</v>
      </c>
      <c r="AY1438" s="68">
        <f>IF(AG1438=0,0,VLOOKUP($H1438,Leistungszahlen!$A$11:$H$158,6,FALSE))</f>
        <v>0</v>
      </c>
      <c r="AZ1438" s="68">
        <f t="shared" si="691"/>
        <v>0</v>
      </c>
      <c r="BA1438" s="68">
        <f t="shared" si="692"/>
        <v>0</v>
      </c>
      <c r="BC1438" s="68">
        <f t="shared" ref="BC1438:BC1500" si="708">IF(BA1438&gt;0,"Die Leistungswerte sind unter- oder überschritten",0)</f>
        <v>0</v>
      </c>
      <c r="BD1438" s="285"/>
    </row>
    <row r="1439" spans="1:56" s="68" customFormat="1">
      <c r="A1439" s="200"/>
      <c r="B1439" s="200"/>
      <c r="C1439" s="200" t="s">
        <v>420</v>
      </c>
      <c r="D1439" s="200" t="s">
        <v>200</v>
      </c>
      <c r="E1439" s="200" t="s">
        <v>349</v>
      </c>
      <c r="F1439" s="200" t="s">
        <v>1529</v>
      </c>
      <c r="G1439" s="200" t="s">
        <v>1530</v>
      </c>
      <c r="H1439" s="201" t="s">
        <v>213</v>
      </c>
      <c r="I1439" s="202">
        <v>14.55</v>
      </c>
      <c r="J1439" s="200" t="s">
        <v>560</v>
      </c>
      <c r="K1439" s="176">
        <v>5</v>
      </c>
      <c r="L1439" s="176">
        <v>1</v>
      </c>
      <c r="M1439" s="176"/>
      <c r="N1439" s="286">
        <v>5</v>
      </c>
      <c r="O1439" s="286"/>
      <c r="P1439" s="176"/>
      <c r="Q1439" s="203">
        <f t="shared" si="684"/>
        <v>5</v>
      </c>
      <c r="R1439" s="203">
        <f t="shared" si="685"/>
        <v>0</v>
      </c>
      <c r="S1439" s="203">
        <f t="shared" si="686"/>
        <v>0</v>
      </c>
      <c r="T1439" s="203">
        <f t="shared" si="687"/>
        <v>0</v>
      </c>
      <c r="U1439" s="203">
        <f t="shared" si="688"/>
        <v>0</v>
      </c>
      <c r="V1439" s="175">
        <f>IF(Q1439&gt;0,VLOOKUP(Q1439,Jahresfaktoren!$A$11:$B$24,2,),0)</f>
        <v>250</v>
      </c>
      <c r="W1439" s="175">
        <f>IF(R1439&gt;0,VLOOKUP(R1439,Jahresfaktoren!$D$11:$E$24,2,),0)</f>
        <v>0</v>
      </c>
      <c r="X1439" s="175">
        <f>IF(S1439&gt;0,VLOOKUP(S1439,Jahresfaktoren!$A$28:$B$29,2,),0)</f>
        <v>0</v>
      </c>
      <c r="Y1439" s="175">
        <f>IF(T1439&gt;0,VLOOKUP(T1439,Jahresfaktoren!$A$28:$B$29,2,),0)</f>
        <v>0</v>
      </c>
      <c r="Z1439" s="175">
        <f>IF(U1439&gt;0,VLOOKUP(U1439,Jahresfaktoren!$A$32:$B$33,2,),)</f>
        <v>0</v>
      </c>
      <c r="AA1439" s="177">
        <f t="shared" si="698"/>
        <v>3637.5</v>
      </c>
      <c r="AB1439" s="177" t="str">
        <f t="shared" si="699"/>
        <v/>
      </c>
      <c r="AC1439" s="177" t="str">
        <f t="shared" si="700"/>
        <v/>
      </c>
      <c r="AD1439" s="177" t="str">
        <f t="shared" si="701"/>
        <v/>
      </c>
      <c r="AE1439" s="177" t="str">
        <f t="shared" si="702"/>
        <v/>
      </c>
      <c r="AF1439" s="178">
        <f>IF(Q1439&gt;0,VLOOKUP(H1439,Leistungszahlen!$A$11:$C$158,3,),0)</f>
        <v>0</v>
      </c>
      <c r="AG1439" s="178">
        <f>IF(R1439&gt;0,VLOOKUP(H1439,Leistungszahlen!$A$11:$F$158,6,),IF(T1439&gt;0,VLOOKUP(H1439,Leistungszahlen!$A$11:$F$158,6,),0))</f>
        <v>0</v>
      </c>
      <c r="AH1439" s="179" t="e">
        <f t="shared" si="693"/>
        <v>#DIV/0!</v>
      </c>
      <c r="AI1439" s="179">
        <f t="shared" si="694"/>
        <v>0</v>
      </c>
      <c r="AJ1439" s="179">
        <f t="shared" si="695"/>
        <v>0</v>
      </c>
      <c r="AK1439" s="179">
        <f t="shared" si="696"/>
        <v>0</v>
      </c>
      <c r="AL1439" s="179">
        <f t="shared" si="697"/>
        <v>0</v>
      </c>
      <c r="AM1439" s="180">
        <f>IF(L1439=1,Stundensätze!$D$13,IF(L1439=2,Stundensätze!$D$17,IF(L1439=4,Stundensätze!$D$21,"")))</f>
        <v>0</v>
      </c>
      <c r="AN1439" s="180">
        <f>IF(L1439=1,Stundensätze!$D$15,IF(L1439=2,Stundensätze!$D$19,IF(L1439=4,Stundensätze!$D$23,"")))</f>
        <v>0</v>
      </c>
      <c r="AO1439" s="180" t="e">
        <f t="shared" si="703"/>
        <v>#DIV/0!</v>
      </c>
      <c r="AP1439" s="180">
        <f t="shared" si="704"/>
        <v>0</v>
      </c>
      <c r="AQ1439" s="192" t="e">
        <f t="shared" si="705"/>
        <v>#DIV/0!</v>
      </c>
      <c r="AR1439" s="192" t="e">
        <f t="shared" si="706"/>
        <v>#DIV/0!</v>
      </c>
      <c r="AS1439" s="193" t="e">
        <f t="shared" si="707"/>
        <v>#DIV/0!</v>
      </c>
      <c r="AT1439" s="258" t="str">
        <f>IF(K1439=0,0,VLOOKUP(K1439,Kostenstellen!A:B,2,FALSE))</f>
        <v xml:space="preserve">Salinenklinik </v>
      </c>
      <c r="AU1439" s="68" t="str">
        <f t="shared" si="689"/>
        <v>O</v>
      </c>
      <c r="AV1439" s="68" t="str">
        <f t="shared" si="690"/>
        <v/>
      </c>
      <c r="AW1439" s="68">
        <f>IF(AF1439=0,0,VLOOKUP($H1439,Leistungszahlen!$A$11:$H$158,4,FALSE))</f>
        <v>0</v>
      </c>
      <c r="AX1439" s="68">
        <f>IF(AF1439=0,0,VLOOKUP($H1439,Leistungszahlen!$A$11:$H$158,5,FALSE))</f>
        <v>0</v>
      </c>
      <c r="AY1439" s="68">
        <f>IF(AG1439=0,0,VLOOKUP($H1439,Leistungszahlen!$A$11:$H$158,6,FALSE))</f>
        <v>0</v>
      </c>
      <c r="AZ1439" s="68">
        <f t="shared" si="691"/>
        <v>0</v>
      </c>
      <c r="BA1439" s="68">
        <f t="shared" si="692"/>
        <v>0</v>
      </c>
      <c r="BC1439" s="68">
        <f t="shared" si="708"/>
        <v>0</v>
      </c>
      <c r="BD1439" s="285"/>
    </row>
    <row r="1440" spans="1:56" s="68" customFormat="1">
      <c r="A1440" s="200"/>
      <c r="B1440" s="200"/>
      <c r="C1440" s="200" t="s">
        <v>420</v>
      </c>
      <c r="D1440" s="200" t="s">
        <v>200</v>
      </c>
      <c r="E1440" s="200" t="s">
        <v>349</v>
      </c>
      <c r="F1440" s="200" t="s">
        <v>1531</v>
      </c>
      <c r="G1440" s="200" t="s">
        <v>399</v>
      </c>
      <c r="H1440" s="201" t="s">
        <v>213</v>
      </c>
      <c r="I1440" s="202">
        <v>5.52</v>
      </c>
      <c r="J1440" s="200" t="s">
        <v>560</v>
      </c>
      <c r="K1440" s="176">
        <v>5</v>
      </c>
      <c r="L1440" s="176">
        <v>1</v>
      </c>
      <c r="M1440" s="176"/>
      <c r="N1440" s="286">
        <v>5</v>
      </c>
      <c r="O1440" s="286"/>
      <c r="P1440" s="176"/>
      <c r="Q1440" s="203">
        <f t="shared" si="684"/>
        <v>5</v>
      </c>
      <c r="R1440" s="203">
        <f t="shared" si="685"/>
        <v>0</v>
      </c>
      <c r="S1440" s="203">
        <f t="shared" si="686"/>
        <v>0</v>
      </c>
      <c r="T1440" s="203">
        <f t="shared" si="687"/>
        <v>0</v>
      </c>
      <c r="U1440" s="203">
        <f t="shared" si="688"/>
        <v>0</v>
      </c>
      <c r="V1440" s="175">
        <f>IF(Q1440&gt;0,VLOOKUP(Q1440,Jahresfaktoren!$A$11:$B$24,2,),0)</f>
        <v>250</v>
      </c>
      <c r="W1440" s="175">
        <f>IF(R1440&gt;0,VLOOKUP(R1440,Jahresfaktoren!$D$11:$E$24,2,),0)</f>
        <v>0</v>
      </c>
      <c r="X1440" s="175">
        <f>IF(S1440&gt;0,VLOOKUP(S1440,Jahresfaktoren!$A$28:$B$29,2,),0)</f>
        <v>0</v>
      </c>
      <c r="Y1440" s="175">
        <f>IF(T1440&gt;0,VLOOKUP(T1440,Jahresfaktoren!$A$28:$B$29,2,),0)</f>
        <v>0</v>
      </c>
      <c r="Z1440" s="175">
        <f>IF(U1440&gt;0,VLOOKUP(U1440,Jahresfaktoren!$A$32:$B$33,2,),)</f>
        <v>0</v>
      </c>
      <c r="AA1440" s="177">
        <f t="shared" si="698"/>
        <v>1380</v>
      </c>
      <c r="AB1440" s="177" t="str">
        <f t="shared" si="699"/>
        <v/>
      </c>
      <c r="AC1440" s="177" t="str">
        <f t="shared" si="700"/>
        <v/>
      </c>
      <c r="AD1440" s="177" t="str">
        <f t="shared" si="701"/>
        <v/>
      </c>
      <c r="AE1440" s="177" t="str">
        <f t="shared" si="702"/>
        <v/>
      </c>
      <c r="AF1440" s="178">
        <f>IF(Q1440&gt;0,VLOOKUP(H1440,Leistungszahlen!$A$11:$C$158,3,),0)</f>
        <v>0</v>
      </c>
      <c r="AG1440" s="178">
        <f>IF(R1440&gt;0,VLOOKUP(H1440,Leistungszahlen!$A$11:$F$158,6,),IF(T1440&gt;0,VLOOKUP(H1440,Leistungszahlen!$A$11:$F$158,6,),0))</f>
        <v>0</v>
      </c>
      <c r="AH1440" s="179" t="e">
        <f t="shared" si="693"/>
        <v>#DIV/0!</v>
      </c>
      <c r="AI1440" s="179">
        <f t="shared" si="694"/>
        <v>0</v>
      </c>
      <c r="AJ1440" s="179">
        <f t="shared" si="695"/>
        <v>0</v>
      </c>
      <c r="AK1440" s="179">
        <f t="shared" si="696"/>
        <v>0</v>
      </c>
      <c r="AL1440" s="179">
        <f t="shared" si="697"/>
        <v>0</v>
      </c>
      <c r="AM1440" s="180">
        <f>IF(L1440=1,Stundensätze!$D$13,IF(L1440=2,Stundensätze!$D$17,IF(L1440=4,Stundensätze!$D$21,"")))</f>
        <v>0</v>
      </c>
      <c r="AN1440" s="180">
        <f>IF(L1440=1,Stundensätze!$D$15,IF(L1440=2,Stundensätze!$D$19,IF(L1440=4,Stundensätze!$D$23,"")))</f>
        <v>0</v>
      </c>
      <c r="AO1440" s="180" t="e">
        <f t="shared" si="703"/>
        <v>#DIV/0!</v>
      </c>
      <c r="AP1440" s="180">
        <f t="shared" si="704"/>
        <v>0</v>
      </c>
      <c r="AQ1440" s="192" t="e">
        <f t="shared" si="705"/>
        <v>#DIV/0!</v>
      </c>
      <c r="AR1440" s="192" t="e">
        <f t="shared" si="706"/>
        <v>#DIV/0!</v>
      </c>
      <c r="AS1440" s="193" t="e">
        <f t="shared" si="707"/>
        <v>#DIV/0!</v>
      </c>
      <c r="AT1440" s="258" t="str">
        <f>IF(K1440=0,0,VLOOKUP(K1440,Kostenstellen!A:B,2,FALSE))</f>
        <v xml:space="preserve">Salinenklinik </v>
      </c>
      <c r="AU1440" s="68" t="str">
        <f t="shared" si="689"/>
        <v>O</v>
      </c>
      <c r="AV1440" s="68" t="str">
        <f t="shared" si="690"/>
        <v/>
      </c>
      <c r="AW1440" s="68">
        <f>IF(AF1440=0,0,VLOOKUP($H1440,Leistungszahlen!$A$11:$H$158,4,FALSE))</f>
        <v>0</v>
      </c>
      <c r="AX1440" s="68">
        <f>IF(AF1440=0,0,VLOOKUP($H1440,Leistungszahlen!$A$11:$H$158,5,FALSE))</f>
        <v>0</v>
      </c>
      <c r="AY1440" s="68">
        <f>IF(AG1440=0,0,VLOOKUP($H1440,Leistungszahlen!$A$11:$H$158,6,FALSE))</f>
        <v>0</v>
      </c>
      <c r="AZ1440" s="68">
        <f t="shared" si="691"/>
        <v>0</v>
      </c>
      <c r="BA1440" s="68">
        <f t="shared" si="692"/>
        <v>0</v>
      </c>
      <c r="BC1440" s="68">
        <f t="shared" si="708"/>
        <v>0</v>
      </c>
      <c r="BD1440" s="285"/>
    </row>
    <row r="1441" spans="1:56" s="68" customFormat="1">
      <c r="A1441" s="200"/>
      <c r="B1441" s="200"/>
      <c r="C1441" s="200" t="s">
        <v>420</v>
      </c>
      <c r="D1441" s="200" t="s">
        <v>200</v>
      </c>
      <c r="E1441" s="200" t="s">
        <v>349</v>
      </c>
      <c r="F1441" s="200" t="s">
        <v>1532</v>
      </c>
      <c r="G1441" s="200" t="s">
        <v>1533</v>
      </c>
      <c r="H1441" s="201" t="s">
        <v>213</v>
      </c>
      <c r="I1441" s="202">
        <v>4.1399999999999997</v>
      </c>
      <c r="J1441" s="200" t="s">
        <v>560</v>
      </c>
      <c r="K1441" s="176">
        <v>5</v>
      </c>
      <c r="L1441" s="176">
        <v>1</v>
      </c>
      <c r="M1441" s="176"/>
      <c r="N1441" s="286">
        <v>5</v>
      </c>
      <c r="O1441" s="286"/>
      <c r="P1441" s="176"/>
      <c r="Q1441" s="203">
        <f t="shared" si="684"/>
        <v>5</v>
      </c>
      <c r="R1441" s="203">
        <f t="shared" si="685"/>
        <v>0</v>
      </c>
      <c r="S1441" s="203">
        <f t="shared" si="686"/>
        <v>0</v>
      </c>
      <c r="T1441" s="203">
        <f t="shared" si="687"/>
        <v>0</v>
      </c>
      <c r="U1441" s="203">
        <f t="shared" si="688"/>
        <v>0</v>
      </c>
      <c r="V1441" s="175">
        <f>IF(Q1441&gt;0,VLOOKUP(Q1441,Jahresfaktoren!$A$11:$B$24,2,),0)</f>
        <v>250</v>
      </c>
      <c r="W1441" s="175">
        <f>IF(R1441&gt;0,VLOOKUP(R1441,Jahresfaktoren!$D$11:$E$24,2,),0)</f>
        <v>0</v>
      </c>
      <c r="X1441" s="175">
        <f>IF(S1441&gt;0,VLOOKUP(S1441,Jahresfaktoren!$A$28:$B$29,2,),0)</f>
        <v>0</v>
      </c>
      <c r="Y1441" s="175">
        <f>IF(T1441&gt;0,VLOOKUP(T1441,Jahresfaktoren!$A$28:$B$29,2,),0)</f>
        <v>0</v>
      </c>
      <c r="Z1441" s="175">
        <f>IF(U1441&gt;0,VLOOKUP(U1441,Jahresfaktoren!$A$32:$B$33,2,),)</f>
        <v>0</v>
      </c>
      <c r="AA1441" s="177">
        <f t="shared" si="698"/>
        <v>1035</v>
      </c>
      <c r="AB1441" s="177" t="str">
        <f t="shared" si="699"/>
        <v/>
      </c>
      <c r="AC1441" s="177" t="str">
        <f t="shared" si="700"/>
        <v/>
      </c>
      <c r="AD1441" s="177" t="str">
        <f t="shared" si="701"/>
        <v/>
      </c>
      <c r="AE1441" s="177" t="str">
        <f t="shared" si="702"/>
        <v/>
      </c>
      <c r="AF1441" s="178">
        <f>IF(Q1441&gt;0,VLOOKUP(H1441,Leistungszahlen!$A$11:$C$158,3,),0)</f>
        <v>0</v>
      </c>
      <c r="AG1441" s="178">
        <f>IF(R1441&gt;0,VLOOKUP(H1441,Leistungszahlen!$A$11:$F$158,6,),IF(T1441&gt;0,VLOOKUP(H1441,Leistungszahlen!$A$11:$F$158,6,),0))</f>
        <v>0</v>
      </c>
      <c r="AH1441" s="179" t="e">
        <f t="shared" si="693"/>
        <v>#DIV/0!</v>
      </c>
      <c r="AI1441" s="179">
        <f t="shared" si="694"/>
        <v>0</v>
      </c>
      <c r="AJ1441" s="179">
        <f t="shared" si="695"/>
        <v>0</v>
      </c>
      <c r="AK1441" s="179">
        <f t="shared" si="696"/>
        <v>0</v>
      </c>
      <c r="AL1441" s="179">
        <f t="shared" si="697"/>
        <v>0</v>
      </c>
      <c r="AM1441" s="180">
        <f>IF(L1441=1,Stundensätze!$D$13,IF(L1441=2,Stundensätze!$D$17,IF(L1441=4,Stundensätze!$D$21,"")))</f>
        <v>0</v>
      </c>
      <c r="AN1441" s="180">
        <f>IF(L1441=1,Stundensätze!$D$15,IF(L1441=2,Stundensätze!$D$19,IF(L1441=4,Stundensätze!$D$23,"")))</f>
        <v>0</v>
      </c>
      <c r="AO1441" s="180" t="e">
        <f t="shared" si="703"/>
        <v>#DIV/0!</v>
      </c>
      <c r="AP1441" s="180">
        <f t="shared" si="704"/>
        <v>0</v>
      </c>
      <c r="AQ1441" s="192" t="e">
        <f t="shared" si="705"/>
        <v>#DIV/0!</v>
      </c>
      <c r="AR1441" s="192" t="e">
        <f t="shared" si="706"/>
        <v>#DIV/0!</v>
      </c>
      <c r="AS1441" s="193" t="e">
        <f t="shared" si="707"/>
        <v>#DIV/0!</v>
      </c>
      <c r="AT1441" s="258" t="str">
        <f>IF(K1441=0,0,VLOOKUP(K1441,Kostenstellen!A:B,2,FALSE))</f>
        <v xml:space="preserve">Salinenklinik </v>
      </c>
      <c r="AU1441" s="68" t="str">
        <f t="shared" si="689"/>
        <v>O</v>
      </c>
      <c r="AV1441" s="68" t="str">
        <f t="shared" si="690"/>
        <v/>
      </c>
      <c r="AW1441" s="68">
        <f>IF(AF1441=0,0,VLOOKUP($H1441,Leistungszahlen!$A$11:$H$158,4,FALSE))</f>
        <v>0</v>
      </c>
      <c r="AX1441" s="68">
        <f>IF(AF1441=0,0,VLOOKUP($H1441,Leistungszahlen!$A$11:$H$158,5,FALSE))</f>
        <v>0</v>
      </c>
      <c r="AY1441" s="68">
        <f>IF(AG1441=0,0,VLOOKUP($H1441,Leistungszahlen!$A$11:$H$158,6,FALSE))</f>
        <v>0</v>
      </c>
      <c r="AZ1441" s="68">
        <f t="shared" si="691"/>
        <v>0</v>
      </c>
      <c r="BA1441" s="68">
        <f t="shared" si="692"/>
        <v>0</v>
      </c>
      <c r="BC1441" s="68">
        <f t="shared" si="708"/>
        <v>0</v>
      </c>
      <c r="BD1441" s="285"/>
    </row>
    <row r="1442" spans="1:56" s="68" customFormat="1">
      <c r="A1442" s="200"/>
      <c r="B1442" s="200"/>
      <c r="C1442" s="200" t="s">
        <v>420</v>
      </c>
      <c r="D1442" s="200" t="s">
        <v>200</v>
      </c>
      <c r="E1442" s="200" t="s">
        <v>349</v>
      </c>
      <c r="F1442" s="200" t="s">
        <v>1534</v>
      </c>
      <c r="G1442" s="200" t="s">
        <v>1535</v>
      </c>
      <c r="H1442" s="201" t="s">
        <v>213</v>
      </c>
      <c r="I1442" s="202">
        <v>12.46</v>
      </c>
      <c r="J1442" s="200" t="s">
        <v>560</v>
      </c>
      <c r="K1442" s="176">
        <v>5</v>
      </c>
      <c r="L1442" s="176">
        <v>1</v>
      </c>
      <c r="M1442" s="176"/>
      <c r="N1442" s="286">
        <v>5</v>
      </c>
      <c r="O1442" s="286"/>
      <c r="P1442" s="176"/>
      <c r="Q1442" s="203">
        <f t="shared" si="684"/>
        <v>5</v>
      </c>
      <c r="R1442" s="203">
        <f t="shared" si="685"/>
        <v>0</v>
      </c>
      <c r="S1442" s="203">
        <f t="shared" si="686"/>
        <v>0</v>
      </c>
      <c r="T1442" s="203">
        <f t="shared" si="687"/>
        <v>0</v>
      </c>
      <c r="U1442" s="203">
        <f t="shared" si="688"/>
        <v>0</v>
      </c>
      <c r="V1442" s="175">
        <f>IF(Q1442&gt;0,VLOOKUP(Q1442,Jahresfaktoren!$A$11:$B$24,2,),0)</f>
        <v>250</v>
      </c>
      <c r="W1442" s="175">
        <f>IF(R1442&gt;0,VLOOKUP(R1442,Jahresfaktoren!$D$11:$E$24,2,),0)</f>
        <v>0</v>
      </c>
      <c r="X1442" s="175">
        <f>IF(S1442&gt;0,VLOOKUP(S1442,Jahresfaktoren!$A$28:$B$29,2,),0)</f>
        <v>0</v>
      </c>
      <c r="Y1442" s="175">
        <f>IF(T1442&gt;0,VLOOKUP(T1442,Jahresfaktoren!$A$28:$B$29,2,),0)</f>
        <v>0</v>
      </c>
      <c r="Z1442" s="175">
        <f>IF(U1442&gt;0,VLOOKUP(U1442,Jahresfaktoren!$A$32:$B$33,2,),)</f>
        <v>0</v>
      </c>
      <c r="AA1442" s="177">
        <f t="shared" si="698"/>
        <v>3115</v>
      </c>
      <c r="AB1442" s="177" t="str">
        <f t="shared" si="699"/>
        <v/>
      </c>
      <c r="AC1442" s="177" t="str">
        <f t="shared" si="700"/>
        <v/>
      </c>
      <c r="AD1442" s="177" t="str">
        <f t="shared" si="701"/>
        <v/>
      </c>
      <c r="AE1442" s="177" t="str">
        <f t="shared" si="702"/>
        <v/>
      </c>
      <c r="AF1442" s="178">
        <f>IF(Q1442&gt;0,VLOOKUP(H1442,Leistungszahlen!$A$11:$C$158,3,),0)</f>
        <v>0</v>
      </c>
      <c r="AG1442" s="178">
        <f>IF(R1442&gt;0,VLOOKUP(H1442,Leistungszahlen!$A$11:$F$158,6,),IF(T1442&gt;0,VLOOKUP(H1442,Leistungszahlen!$A$11:$F$158,6,),0))</f>
        <v>0</v>
      </c>
      <c r="AH1442" s="179" t="e">
        <f t="shared" si="693"/>
        <v>#DIV/0!</v>
      </c>
      <c r="AI1442" s="179">
        <f t="shared" si="694"/>
        <v>0</v>
      </c>
      <c r="AJ1442" s="179">
        <f t="shared" si="695"/>
        <v>0</v>
      </c>
      <c r="AK1442" s="179">
        <f t="shared" si="696"/>
        <v>0</v>
      </c>
      <c r="AL1442" s="179">
        <f t="shared" si="697"/>
        <v>0</v>
      </c>
      <c r="AM1442" s="180">
        <f>IF(L1442=1,Stundensätze!$D$13,IF(L1442=2,Stundensätze!$D$17,IF(L1442=4,Stundensätze!$D$21,"")))</f>
        <v>0</v>
      </c>
      <c r="AN1442" s="180">
        <f>IF(L1442=1,Stundensätze!$D$15,IF(L1442=2,Stundensätze!$D$19,IF(L1442=4,Stundensätze!$D$23,"")))</f>
        <v>0</v>
      </c>
      <c r="AO1442" s="180" t="e">
        <f t="shared" si="703"/>
        <v>#DIV/0!</v>
      </c>
      <c r="AP1442" s="180">
        <f t="shared" si="704"/>
        <v>0</v>
      </c>
      <c r="AQ1442" s="192" t="e">
        <f t="shared" si="705"/>
        <v>#DIV/0!</v>
      </c>
      <c r="AR1442" s="192" t="e">
        <f t="shared" si="706"/>
        <v>#DIV/0!</v>
      </c>
      <c r="AS1442" s="193" t="e">
        <f t="shared" si="707"/>
        <v>#DIV/0!</v>
      </c>
      <c r="AT1442" s="258" t="str">
        <f>IF(K1442=0,0,VLOOKUP(K1442,Kostenstellen!A:B,2,FALSE))</f>
        <v xml:space="preserve">Salinenklinik </v>
      </c>
      <c r="AU1442" s="68" t="str">
        <f t="shared" si="689"/>
        <v>O</v>
      </c>
      <c r="AV1442" s="68" t="str">
        <f t="shared" si="690"/>
        <v/>
      </c>
      <c r="AW1442" s="68">
        <f>IF(AF1442=0,0,VLOOKUP($H1442,Leistungszahlen!$A$11:$H$158,4,FALSE))</f>
        <v>0</v>
      </c>
      <c r="AX1442" s="68">
        <f>IF(AF1442=0,0,VLOOKUP($H1442,Leistungszahlen!$A$11:$H$158,5,FALSE))</f>
        <v>0</v>
      </c>
      <c r="AY1442" s="68">
        <f>IF(AG1442=0,0,VLOOKUP($H1442,Leistungszahlen!$A$11:$H$158,6,FALSE))</f>
        <v>0</v>
      </c>
      <c r="AZ1442" s="68">
        <f t="shared" si="691"/>
        <v>0</v>
      </c>
      <c r="BA1442" s="68">
        <f t="shared" si="692"/>
        <v>0</v>
      </c>
      <c r="BC1442" s="68">
        <f t="shared" si="708"/>
        <v>0</v>
      </c>
      <c r="BD1442" s="285"/>
    </row>
    <row r="1443" spans="1:56" s="68" customFormat="1">
      <c r="A1443" s="200"/>
      <c r="B1443" s="200"/>
      <c r="C1443" s="200" t="s">
        <v>420</v>
      </c>
      <c r="D1443" s="200" t="s">
        <v>200</v>
      </c>
      <c r="E1443" s="200" t="s">
        <v>349</v>
      </c>
      <c r="F1443" s="200" t="s">
        <v>1536</v>
      </c>
      <c r="G1443" s="200" t="s">
        <v>1535</v>
      </c>
      <c r="H1443" s="201" t="s">
        <v>213</v>
      </c>
      <c r="I1443" s="202">
        <v>12.56</v>
      </c>
      <c r="J1443" s="200" t="s">
        <v>560</v>
      </c>
      <c r="K1443" s="176">
        <v>5</v>
      </c>
      <c r="L1443" s="176">
        <v>1</v>
      </c>
      <c r="M1443" s="176"/>
      <c r="N1443" s="286">
        <v>5</v>
      </c>
      <c r="O1443" s="286"/>
      <c r="P1443" s="176"/>
      <c r="Q1443" s="203">
        <f t="shared" si="684"/>
        <v>5</v>
      </c>
      <c r="R1443" s="203">
        <f t="shared" si="685"/>
        <v>0</v>
      </c>
      <c r="S1443" s="203">
        <f t="shared" si="686"/>
        <v>0</v>
      </c>
      <c r="T1443" s="203">
        <f t="shared" si="687"/>
        <v>0</v>
      </c>
      <c r="U1443" s="203">
        <f t="shared" si="688"/>
        <v>0</v>
      </c>
      <c r="V1443" s="175">
        <f>IF(Q1443&gt;0,VLOOKUP(Q1443,Jahresfaktoren!$A$11:$B$24,2,),0)</f>
        <v>250</v>
      </c>
      <c r="W1443" s="175">
        <f>IF(R1443&gt;0,VLOOKUP(R1443,Jahresfaktoren!$D$11:$E$24,2,),0)</f>
        <v>0</v>
      </c>
      <c r="X1443" s="175">
        <f>IF(S1443&gt;0,VLOOKUP(S1443,Jahresfaktoren!$A$28:$B$29,2,),0)</f>
        <v>0</v>
      </c>
      <c r="Y1443" s="175">
        <f>IF(T1443&gt;0,VLOOKUP(T1443,Jahresfaktoren!$A$28:$B$29,2,),0)</f>
        <v>0</v>
      </c>
      <c r="Z1443" s="175">
        <f>IF(U1443&gt;0,VLOOKUP(U1443,Jahresfaktoren!$A$32:$B$33,2,),)</f>
        <v>0</v>
      </c>
      <c r="AA1443" s="177">
        <f t="shared" si="698"/>
        <v>3140</v>
      </c>
      <c r="AB1443" s="177" t="str">
        <f t="shared" si="699"/>
        <v/>
      </c>
      <c r="AC1443" s="177" t="str">
        <f t="shared" si="700"/>
        <v/>
      </c>
      <c r="AD1443" s="177" t="str">
        <f t="shared" si="701"/>
        <v/>
      </c>
      <c r="AE1443" s="177" t="str">
        <f t="shared" si="702"/>
        <v/>
      </c>
      <c r="AF1443" s="178">
        <f>IF(Q1443&gt;0,VLOOKUP(H1443,Leistungszahlen!$A$11:$C$158,3,),0)</f>
        <v>0</v>
      </c>
      <c r="AG1443" s="178">
        <f>IF(R1443&gt;0,VLOOKUP(H1443,Leistungszahlen!$A$11:$F$158,6,),IF(T1443&gt;0,VLOOKUP(H1443,Leistungszahlen!$A$11:$F$158,6,),0))</f>
        <v>0</v>
      </c>
      <c r="AH1443" s="179" t="e">
        <f t="shared" si="693"/>
        <v>#DIV/0!</v>
      </c>
      <c r="AI1443" s="179">
        <f t="shared" si="694"/>
        <v>0</v>
      </c>
      <c r="AJ1443" s="179">
        <f t="shared" si="695"/>
        <v>0</v>
      </c>
      <c r="AK1443" s="179">
        <f t="shared" si="696"/>
        <v>0</v>
      </c>
      <c r="AL1443" s="179">
        <f t="shared" si="697"/>
        <v>0</v>
      </c>
      <c r="AM1443" s="180">
        <f>IF(L1443=1,Stundensätze!$D$13,IF(L1443=2,Stundensätze!$D$17,IF(L1443=4,Stundensätze!$D$21,"")))</f>
        <v>0</v>
      </c>
      <c r="AN1443" s="180">
        <f>IF(L1443=1,Stundensätze!$D$15,IF(L1443=2,Stundensätze!$D$19,IF(L1443=4,Stundensätze!$D$23,"")))</f>
        <v>0</v>
      </c>
      <c r="AO1443" s="180" t="e">
        <f t="shared" si="703"/>
        <v>#DIV/0!</v>
      </c>
      <c r="AP1443" s="180">
        <f t="shared" si="704"/>
        <v>0</v>
      </c>
      <c r="AQ1443" s="192" t="e">
        <f t="shared" si="705"/>
        <v>#DIV/0!</v>
      </c>
      <c r="AR1443" s="192" t="e">
        <f t="shared" si="706"/>
        <v>#DIV/0!</v>
      </c>
      <c r="AS1443" s="193" t="e">
        <f t="shared" si="707"/>
        <v>#DIV/0!</v>
      </c>
      <c r="AT1443" s="258" t="str">
        <f>IF(K1443=0,0,VLOOKUP(K1443,Kostenstellen!A:B,2,FALSE))</f>
        <v xml:space="preserve">Salinenklinik </v>
      </c>
      <c r="AU1443" s="68" t="str">
        <f t="shared" si="689"/>
        <v>O</v>
      </c>
      <c r="AV1443" s="68" t="str">
        <f t="shared" si="690"/>
        <v/>
      </c>
      <c r="AW1443" s="68">
        <f>IF(AF1443=0,0,VLOOKUP($H1443,Leistungszahlen!$A$11:$H$158,4,FALSE))</f>
        <v>0</v>
      </c>
      <c r="AX1443" s="68">
        <f>IF(AF1443=0,0,VLOOKUP($H1443,Leistungszahlen!$A$11:$H$158,5,FALSE))</f>
        <v>0</v>
      </c>
      <c r="AY1443" s="68">
        <f>IF(AG1443=0,0,VLOOKUP($H1443,Leistungszahlen!$A$11:$H$158,6,FALSE))</f>
        <v>0</v>
      </c>
      <c r="AZ1443" s="68">
        <f t="shared" si="691"/>
        <v>0</v>
      </c>
      <c r="BA1443" s="68">
        <f t="shared" si="692"/>
        <v>0</v>
      </c>
      <c r="BC1443" s="68">
        <f t="shared" si="708"/>
        <v>0</v>
      </c>
      <c r="BD1443" s="285"/>
    </row>
    <row r="1444" spans="1:56" s="68" customFormat="1">
      <c r="A1444" s="200"/>
      <c r="B1444" s="200"/>
      <c r="C1444" s="200" t="s">
        <v>420</v>
      </c>
      <c r="D1444" s="200" t="s">
        <v>200</v>
      </c>
      <c r="E1444" s="200" t="s">
        <v>349</v>
      </c>
      <c r="F1444" s="200" t="s">
        <v>1537</v>
      </c>
      <c r="G1444" s="200" t="s">
        <v>193</v>
      </c>
      <c r="H1444" s="201" t="s">
        <v>206</v>
      </c>
      <c r="I1444" s="202">
        <v>6.48</v>
      </c>
      <c r="J1444" s="200" t="s">
        <v>560</v>
      </c>
      <c r="K1444" s="176">
        <v>5</v>
      </c>
      <c r="L1444" s="176">
        <v>1</v>
      </c>
      <c r="M1444" s="176"/>
      <c r="N1444" s="286">
        <v>1</v>
      </c>
      <c r="O1444" s="286"/>
      <c r="P1444" s="176"/>
      <c r="Q1444" s="203">
        <f t="shared" si="684"/>
        <v>1</v>
      </c>
      <c r="R1444" s="203">
        <f t="shared" si="685"/>
        <v>0</v>
      </c>
      <c r="S1444" s="203">
        <f t="shared" si="686"/>
        <v>0</v>
      </c>
      <c r="T1444" s="203">
        <f t="shared" si="687"/>
        <v>0</v>
      </c>
      <c r="U1444" s="203">
        <f t="shared" si="688"/>
        <v>0</v>
      </c>
      <c r="V1444" s="175">
        <f>IF(Q1444&gt;0,VLOOKUP(Q1444,Jahresfaktoren!$A$11:$B$24,2,),0)</f>
        <v>52</v>
      </c>
      <c r="W1444" s="175">
        <f>IF(R1444&gt;0,VLOOKUP(R1444,Jahresfaktoren!$D$11:$E$24,2,),0)</f>
        <v>0</v>
      </c>
      <c r="X1444" s="175">
        <f>IF(S1444&gt;0,VLOOKUP(S1444,Jahresfaktoren!$A$28:$B$29,2,),0)</f>
        <v>0</v>
      </c>
      <c r="Y1444" s="175">
        <f>IF(T1444&gt;0,VLOOKUP(T1444,Jahresfaktoren!$A$28:$B$29,2,),0)</f>
        <v>0</v>
      </c>
      <c r="Z1444" s="175">
        <f>IF(U1444&gt;0,VLOOKUP(U1444,Jahresfaktoren!$A$32:$B$33,2,),)</f>
        <v>0</v>
      </c>
      <c r="AA1444" s="177">
        <f t="shared" si="698"/>
        <v>336.96000000000004</v>
      </c>
      <c r="AB1444" s="177" t="str">
        <f t="shared" si="699"/>
        <v/>
      </c>
      <c r="AC1444" s="177" t="str">
        <f t="shared" si="700"/>
        <v/>
      </c>
      <c r="AD1444" s="177" t="str">
        <f t="shared" si="701"/>
        <v/>
      </c>
      <c r="AE1444" s="177" t="str">
        <f t="shared" si="702"/>
        <v/>
      </c>
      <c r="AF1444" s="178">
        <f>IF(Q1444&gt;0,VLOOKUP(H1444,Leistungszahlen!$A$11:$C$158,3,),0)</f>
        <v>0</v>
      </c>
      <c r="AG1444" s="178">
        <f>IF(R1444&gt;0,VLOOKUP(H1444,Leistungszahlen!$A$11:$F$158,6,),IF(T1444&gt;0,VLOOKUP(H1444,Leistungszahlen!$A$11:$F$158,6,),0))</f>
        <v>0</v>
      </c>
      <c r="AH1444" s="179" t="e">
        <f t="shared" si="693"/>
        <v>#DIV/0!</v>
      </c>
      <c r="AI1444" s="179">
        <f t="shared" si="694"/>
        <v>0</v>
      </c>
      <c r="AJ1444" s="179">
        <f t="shared" si="695"/>
        <v>0</v>
      </c>
      <c r="AK1444" s="179">
        <f t="shared" si="696"/>
        <v>0</v>
      </c>
      <c r="AL1444" s="179">
        <f t="shared" si="697"/>
        <v>0</v>
      </c>
      <c r="AM1444" s="180">
        <f>IF(L1444=1,Stundensätze!$D$13,IF(L1444=2,Stundensätze!$D$17,IF(L1444=4,Stundensätze!$D$21,"")))</f>
        <v>0</v>
      </c>
      <c r="AN1444" s="180">
        <f>IF(L1444=1,Stundensätze!$D$15,IF(L1444=2,Stundensätze!$D$19,IF(L1444=4,Stundensätze!$D$23,"")))</f>
        <v>0</v>
      </c>
      <c r="AO1444" s="180" t="e">
        <f t="shared" si="703"/>
        <v>#DIV/0!</v>
      </c>
      <c r="AP1444" s="180">
        <f t="shared" si="704"/>
        <v>0</v>
      </c>
      <c r="AQ1444" s="192" t="e">
        <f t="shared" si="705"/>
        <v>#DIV/0!</v>
      </c>
      <c r="AR1444" s="192" t="e">
        <f t="shared" si="706"/>
        <v>#DIV/0!</v>
      </c>
      <c r="AS1444" s="193" t="e">
        <f t="shared" si="707"/>
        <v>#DIV/0!</v>
      </c>
      <c r="AT1444" s="258" t="str">
        <f>IF(K1444=0,0,VLOOKUP(K1444,Kostenstellen!A:B,2,FALSE))</f>
        <v xml:space="preserve">Salinenklinik </v>
      </c>
      <c r="AU1444" s="68" t="str">
        <f t="shared" si="689"/>
        <v>H</v>
      </c>
      <c r="AV1444" s="68" t="str">
        <f t="shared" si="690"/>
        <v/>
      </c>
      <c r="AW1444" s="68">
        <f>IF(AF1444=0,0,VLOOKUP($H1444,Leistungszahlen!$A$11:$H$158,4,FALSE))</f>
        <v>0</v>
      </c>
      <c r="AX1444" s="68">
        <f>IF(AF1444=0,0,VLOOKUP($H1444,Leistungszahlen!$A$11:$H$158,5,FALSE))</f>
        <v>0</v>
      </c>
      <c r="AY1444" s="68">
        <f>IF(AG1444=0,0,VLOOKUP($H1444,Leistungszahlen!$A$11:$H$158,6,FALSE))</f>
        <v>0</v>
      </c>
      <c r="AZ1444" s="68">
        <f t="shared" si="691"/>
        <v>0</v>
      </c>
      <c r="BA1444" s="68">
        <f t="shared" si="692"/>
        <v>0</v>
      </c>
      <c r="BC1444" s="68">
        <f t="shared" si="708"/>
        <v>0</v>
      </c>
      <c r="BD1444" s="285"/>
    </row>
    <row r="1445" spans="1:56" s="68" customFormat="1">
      <c r="A1445" s="200"/>
      <c r="B1445" s="200"/>
      <c r="C1445" s="200" t="s">
        <v>420</v>
      </c>
      <c r="D1445" s="200" t="s">
        <v>200</v>
      </c>
      <c r="E1445" s="200" t="s">
        <v>349</v>
      </c>
      <c r="F1445" s="200" t="s">
        <v>1538</v>
      </c>
      <c r="G1445" s="200" t="s">
        <v>1535</v>
      </c>
      <c r="H1445" s="201" t="s">
        <v>213</v>
      </c>
      <c r="I1445" s="202">
        <v>12.8</v>
      </c>
      <c r="J1445" s="200" t="s">
        <v>560</v>
      </c>
      <c r="K1445" s="176">
        <v>5</v>
      </c>
      <c r="L1445" s="176">
        <v>1</v>
      </c>
      <c r="M1445" s="176"/>
      <c r="N1445" s="286">
        <v>5</v>
      </c>
      <c r="O1445" s="286"/>
      <c r="P1445" s="176"/>
      <c r="Q1445" s="203">
        <f t="shared" si="684"/>
        <v>5</v>
      </c>
      <c r="R1445" s="203">
        <f t="shared" si="685"/>
        <v>0</v>
      </c>
      <c r="S1445" s="203">
        <f t="shared" si="686"/>
        <v>0</v>
      </c>
      <c r="T1445" s="203">
        <f t="shared" si="687"/>
        <v>0</v>
      </c>
      <c r="U1445" s="203">
        <f t="shared" si="688"/>
        <v>0</v>
      </c>
      <c r="V1445" s="175">
        <f>IF(Q1445&gt;0,VLOOKUP(Q1445,Jahresfaktoren!$A$11:$B$24,2,),0)</f>
        <v>250</v>
      </c>
      <c r="W1445" s="175">
        <f>IF(R1445&gt;0,VLOOKUP(R1445,Jahresfaktoren!$D$11:$E$24,2,),0)</f>
        <v>0</v>
      </c>
      <c r="X1445" s="175">
        <f>IF(S1445&gt;0,VLOOKUP(S1445,Jahresfaktoren!$A$28:$B$29,2,),0)</f>
        <v>0</v>
      </c>
      <c r="Y1445" s="175">
        <f>IF(T1445&gt;0,VLOOKUP(T1445,Jahresfaktoren!$A$28:$B$29,2,),0)</f>
        <v>0</v>
      </c>
      <c r="Z1445" s="175">
        <f>IF(U1445&gt;0,VLOOKUP(U1445,Jahresfaktoren!$A$32:$B$33,2,),)</f>
        <v>0</v>
      </c>
      <c r="AA1445" s="177">
        <f t="shared" si="698"/>
        <v>3200</v>
      </c>
      <c r="AB1445" s="177" t="str">
        <f t="shared" si="699"/>
        <v/>
      </c>
      <c r="AC1445" s="177" t="str">
        <f t="shared" si="700"/>
        <v/>
      </c>
      <c r="AD1445" s="177" t="str">
        <f t="shared" si="701"/>
        <v/>
      </c>
      <c r="AE1445" s="177" t="str">
        <f t="shared" si="702"/>
        <v/>
      </c>
      <c r="AF1445" s="178">
        <f>IF(Q1445&gt;0,VLOOKUP(H1445,Leistungszahlen!$A$11:$C$158,3,),0)</f>
        <v>0</v>
      </c>
      <c r="AG1445" s="178">
        <f>IF(R1445&gt;0,VLOOKUP(H1445,Leistungszahlen!$A$11:$F$158,6,),IF(T1445&gt;0,VLOOKUP(H1445,Leistungszahlen!$A$11:$F$158,6,),0))</f>
        <v>0</v>
      </c>
      <c r="AH1445" s="179" t="e">
        <f t="shared" si="693"/>
        <v>#DIV/0!</v>
      </c>
      <c r="AI1445" s="179">
        <f t="shared" si="694"/>
        <v>0</v>
      </c>
      <c r="AJ1445" s="179">
        <f t="shared" si="695"/>
        <v>0</v>
      </c>
      <c r="AK1445" s="179">
        <f t="shared" si="696"/>
        <v>0</v>
      </c>
      <c r="AL1445" s="179">
        <f t="shared" si="697"/>
        <v>0</v>
      </c>
      <c r="AM1445" s="180">
        <f>IF(L1445=1,Stundensätze!$D$13,IF(L1445=2,Stundensätze!$D$17,IF(L1445=4,Stundensätze!$D$21,"")))</f>
        <v>0</v>
      </c>
      <c r="AN1445" s="180">
        <f>IF(L1445=1,Stundensätze!$D$15,IF(L1445=2,Stundensätze!$D$19,IF(L1445=4,Stundensätze!$D$23,"")))</f>
        <v>0</v>
      </c>
      <c r="AO1445" s="180" t="e">
        <f t="shared" si="703"/>
        <v>#DIV/0!</v>
      </c>
      <c r="AP1445" s="180">
        <f t="shared" si="704"/>
        <v>0</v>
      </c>
      <c r="AQ1445" s="192" t="e">
        <f t="shared" si="705"/>
        <v>#DIV/0!</v>
      </c>
      <c r="AR1445" s="192" t="e">
        <f t="shared" si="706"/>
        <v>#DIV/0!</v>
      </c>
      <c r="AS1445" s="193" t="e">
        <f t="shared" si="707"/>
        <v>#DIV/0!</v>
      </c>
      <c r="AT1445" s="258" t="str">
        <f>IF(K1445=0,0,VLOOKUP(K1445,Kostenstellen!A:B,2,FALSE))</f>
        <v xml:space="preserve">Salinenklinik </v>
      </c>
      <c r="AU1445" s="68" t="str">
        <f t="shared" si="689"/>
        <v>O</v>
      </c>
      <c r="AV1445" s="68" t="str">
        <f t="shared" si="690"/>
        <v/>
      </c>
      <c r="AW1445" s="68">
        <f>IF(AF1445=0,0,VLOOKUP($H1445,Leistungszahlen!$A$11:$H$158,4,FALSE))</f>
        <v>0</v>
      </c>
      <c r="AX1445" s="68">
        <f>IF(AF1445=0,0,VLOOKUP($H1445,Leistungszahlen!$A$11:$H$158,5,FALSE))</f>
        <v>0</v>
      </c>
      <c r="AY1445" s="68">
        <f>IF(AG1445=0,0,VLOOKUP($H1445,Leistungszahlen!$A$11:$H$158,6,FALSE))</f>
        <v>0</v>
      </c>
      <c r="AZ1445" s="68">
        <f t="shared" si="691"/>
        <v>0</v>
      </c>
      <c r="BA1445" s="68">
        <f t="shared" si="692"/>
        <v>0</v>
      </c>
      <c r="BC1445" s="68">
        <f t="shared" si="708"/>
        <v>0</v>
      </c>
      <c r="BD1445" s="285"/>
    </row>
    <row r="1446" spans="1:56" s="68" customFormat="1">
      <c r="A1446" s="200"/>
      <c r="B1446" s="200"/>
      <c r="C1446" s="200" t="s">
        <v>420</v>
      </c>
      <c r="D1446" s="200" t="s">
        <v>200</v>
      </c>
      <c r="E1446" s="200" t="s">
        <v>349</v>
      </c>
      <c r="F1446" s="200" t="s">
        <v>1539</v>
      </c>
      <c r="G1446" s="200" t="s">
        <v>1535</v>
      </c>
      <c r="H1446" s="201" t="s">
        <v>213</v>
      </c>
      <c r="I1446" s="202">
        <v>19.13</v>
      </c>
      <c r="J1446" s="200" t="s">
        <v>560</v>
      </c>
      <c r="K1446" s="176">
        <v>5</v>
      </c>
      <c r="L1446" s="176">
        <v>1</v>
      </c>
      <c r="M1446" s="176"/>
      <c r="N1446" s="286">
        <v>5</v>
      </c>
      <c r="O1446" s="286"/>
      <c r="P1446" s="176"/>
      <c r="Q1446" s="203">
        <f t="shared" si="684"/>
        <v>5</v>
      </c>
      <c r="R1446" s="203">
        <f t="shared" si="685"/>
        <v>0</v>
      </c>
      <c r="S1446" s="203">
        <f t="shared" si="686"/>
        <v>0</v>
      </c>
      <c r="T1446" s="203">
        <f t="shared" si="687"/>
        <v>0</v>
      </c>
      <c r="U1446" s="203">
        <f t="shared" si="688"/>
        <v>0</v>
      </c>
      <c r="V1446" s="175">
        <f>IF(Q1446&gt;0,VLOOKUP(Q1446,Jahresfaktoren!$A$11:$B$24,2,),0)</f>
        <v>250</v>
      </c>
      <c r="W1446" s="175">
        <f>IF(R1446&gt;0,VLOOKUP(R1446,Jahresfaktoren!$D$11:$E$24,2,),0)</f>
        <v>0</v>
      </c>
      <c r="X1446" s="175">
        <f>IF(S1446&gt;0,VLOOKUP(S1446,Jahresfaktoren!$A$28:$B$29,2,),0)</f>
        <v>0</v>
      </c>
      <c r="Y1446" s="175">
        <f>IF(T1446&gt;0,VLOOKUP(T1446,Jahresfaktoren!$A$28:$B$29,2,),0)</f>
        <v>0</v>
      </c>
      <c r="Z1446" s="175">
        <f>IF(U1446&gt;0,VLOOKUP(U1446,Jahresfaktoren!$A$32:$B$33,2,),)</f>
        <v>0</v>
      </c>
      <c r="AA1446" s="177">
        <f t="shared" si="698"/>
        <v>4782.5</v>
      </c>
      <c r="AB1446" s="177" t="str">
        <f t="shared" si="699"/>
        <v/>
      </c>
      <c r="AC1446" s="177" t="str">
        <f t="shared" si="700"/>
        <v/>
      </c>
      <c r="AD1446" s="177" t="str">
        <f t="shared" si="701"/>
        <v/>
      </c>
      <c r="AE1446" s="177" t="str">
        <f t="shared" si="702"/>
        <v/>
      </c>
      <c r="AF1446" s="178">
        <f>IF(Q1446&gt;0,VLOOKUP(H1446,Leistungszahlen!$A$11:$C$158,3,),0)</f>
        <v>0</v>
      </c>
      <c r="AG1446" s="178">
        <f>IF(R1446&gt;0,VLOOKUP(H1446,Leistungszahlen!$A$11:$F$158,6,),IF(T1446&gt;0,VLOOKUP(H1446,Leistungszahlen!$A$11:$F$158,6,),0))</f>
        <v>0</v>
      </c>
      <c r="AH1446" s="179" t="e">
        <f t="shared" si="693"/>
        <v>#DIV/0!</v>
      </c>
      <c r="AI1446" s="179">
        <f t="shared" si="694"/>
        <v>0</v>
      </c>
      <c r="AJ1446" s="179">
        <f t="shared" si="695"/>
        <v>0</v>
      </c>
      <c r="AK1446" s="179">
        <f t="shared" si="696"/>
        <v>0</v>
      </c>
      <c r="AL1446" s="179">
        <f t="shared" si="697"/>
        <v>0</v>
      </c>
      <c r="AM1446" s="180">
        <f>IF(L1446=1,Stundensätze!$D$13,IF(L1446=2,Stundensätze!$D$17,IF(L1446=4,Stundensätze!$D$21,"")))</f>
        <v>0</v>
      </c>
      <c r="AN1446" s="180">
        <f>IF(L1446=1,Stundensätze!$D$15,IF(L1446=2,Stundensätze!$D$19,IF(L1446=4,Stundensätze!$D$23,"")))</f>
        <v>0</v>
      </c>
      <c r="AO1446" s="180" t="e">
        <f t="shared" si="703"/>
        <v>#DIV/0!</v>
      </c>
      <c r="AP1446" s="180">
        <f t="shared" si="704"/>
        <v>0</v>
      </c>
      <c r="AQ1446" s="192" t="e">
        <f t="shared" si="705"/>
        <v>#DIV/0!</v>
      </c>
      <c r="AR1446" s="192" t="e">
        <f t="shared" si="706"/>
        <v>#DIV/0!</v>
      </c>
      <c r="AS1446" s="193" t="e">
        <f t="shared" si="707"/>
        <v>#DIV/0!</v>
      </c>
      <c r="AT1446" s="258" t="str">
        <f>IF(K1446=0,0,VLOOKUP(K1446,Kostenstellen!A:B,2,FALSE))</f>
        <v xml:space="preserve">Salinenklinik </v>
      </c>
      <c r="AU1446" s="68" t="str">
        <f t="shared" si="689"/>
        <v>O</v>
      </c>
      <c r="AV1446" s="68" t="str">
        <f t="shared" si="690"/>
        <v/>
      </c>
      <c r="AW1446" s="68">
        <f>IF(AF1446=0,0,VLOOKUP($H1446,Leistungszahlen!$A$11:$H$158,4,FALSE))</f>
        <v>0</v>
      </c>
      <c r="AX1446" s="68">
        <f>IF(AF1446=0,0,VLOOKUP($H1446,Leistungszahlen!$A$11:$H$158,5,FALSE))</f>
        <v>0</v>
      </c>
      <c r="AY1446" s="68">
        <f>IF(AG1446=0,0,VLOOKUP($H1446,Leistungszahlen!$A$11:$H$158,6,FALSE))</f>
        <v>0</v>
      </c>
      <c r="AZ1446" s="68">
        <f t="shared" si="691"/>
        <v>0</v>
      </c>
      <c r="BA1446" s="68">
        <f t="shared" si="692"/>
        <v>0</v>
      </c>
      <c r="BC1446" s="68">
        <f t="shared" si="708"/>
        <v>0</v>
      </c>
      <c r="BD1446" s="285"/>
    </row>
    <row r="1447" spans="1:56" s="68" customFormat="1">
      <c r="A1447" s="200"/>
      <c r="B1447" s="200"/>
      <c r="C1447" s="200" t="s">
        <v>420</v>
      </c>
      <c r="D1447" s="200" t="s">
        <v>200</v>
      </c>
      <c r="E1447" s="200" t="s">
        <v>349</v>
      </c>
      <c r="F1447" s="200" t="s">
        <v>1540</v>
      </c>
      <c r="G1447" s="200" t="s">
        <v>1541</v>
      </c>
      <c r="H1447" s="201" t="s">
        <v>213</v>
      </c>
      <c r="I1447" s="202">
        <v>9.5399999999999991</v>
      </c>
      <c r="J1447" s="200" t="s">
        <v>560</v>
      </c>
      <c r="K1447" s="176">
        <v>5</v>
      </c>
      <c r="L1447" s="176">
        <v>1</v>
      </c>
      <c r="M1447" s="176"/>
      <c r="N1447" s="286">
        <v>5</v>
      </c>
      <c r="O1447" s="286"/>
      <c r="P1447" s="176"/>
      <c r="Q1447" s="203">
        <f t="shared" si="684"/>
        <v>5</v>
      </c>
      <c r="R1447" s="203">
        <f t="shared" si="685"/>
        <v>0</v>
      </c>
      <c r="S1447" s="203">
        <f t="shared" si="686"/>
        <v>0</v>
      </c>
      <c r="T1447" s="203">
        <f t="shared" si="687"/>
        <v>0</v>
      </c>
      <c r="U1447" s="203">
        <f t="shared" si="688"/>
        <v>0</v>
      </c>
      <c r="V1447" s="175">
        <f>IF(Q1447&gt;0,VLOOKUP(Q1447,Jahresfaktoren!$A$11:$B$24,2,),0)</f>
        <v>250</v>
      </c>
      <c r="W1447" s="175">
        <f>IF(R1447&gt;0,VLOOKUP(R1447,Jahresfaktoren!$D$11:$E$24,2,),0)</f>
        <v>0</v>
      </c>
      <c r="X1447" s="175">
        <f>IF(S1447&gt;0,VLOOKUP(S1447,Jahresfaktoren!$A$28:$B$29,2,),0)</f>
        <v>0</v>
      </c>
      <c r="Y1447" s="175">
        <f>IF(T1447&gt;0,VLOOKUP(T1447,Jahresfaktoren!$A$28:$B$29,2,),0)</f>
        <v>0</v>
      </c>
      <c r="Z1447" s="175">
        <f>IF(U1447&gt;0,VLOOKUP(U1447,Jahresfaktoren!$A$32:$B$33,2,),)</f>
        <v>0</v>
      </c>
      <c r="AA1447" s="177">
        <f t="shared" si="698"/>
        <v>2385</v>
      </c>
      <c r="AB1447" s="177" t="str">
        <f t="shared" si="699"/>
        <v/>
      </c>
      <c r="AC1447" s="177" t="str">
        <f t="shared" si="700"/>
        <v/>
      </c>
      <c r="AD1447" s="177" t="str">
        <f t="shared" si="701"/>
        <v/>
      </c>
      <c r="AE1447" s="177" t="str">
        <f t="shared" si="702"/>
        <v/>
      </c>
      <c r="AF1447" s="178">
        <f>IF(Q1447&gt;0,VLOOKUP(H1447,Leistungszahlen!$A$11:$C$158,3,),0)</f>
        <v>0</v>
      </c>
      <c r="AG1447" s="178">
        <f>IF(R1447&gt;0,VLOOKUP(H1447,Leistungszahlen!$A$11:$F$158,6,),IF(T1447&gt;0,VLOOKUP(H1447,Leistungszahlen!$A$11:$F$158,6,),0))</f>
        <v>0</v>
      </c>
      <c r="AH1447" s="179" t="e">
        <f t="shared" si="693"/>
        <v>#DIV/0!</v>
      </c>
      <c r="AI1447" s="179">
        <f t="shared" si="694"/>
        <v>0</v>
      </c>
      <c r="AJ1447" s="179">
        <f t="shared" si="695"/>
        <v>0</v>
      </c>
      <c r="AK1447" s="179">
        <f t="shared" si="696"/>
        <v>0</v>
      </c>
      <c r="AL1447" s="179">
        <f t="shared" si="697"/>
        <v>0</v>
      </c>
      <c r="AM1447" s="180">
        <f>IF(L1447=1,Stundensätze!$D$13,IF(L1447=2,Stundensätze!$D$17,IF(L1447=4,Stundensätze!$D$21,"")))</f>
        <v>0</v>
      </c>
      <c r="AN1447" s="180">
        <f>IF(L1447=1,Stundensätze!$D$15,IF(L1447=2,Stundensätze!$D$19,IF(L1447=4,Stundensätze!$D$23,"")))</f>
        <v>0</v>
      </c>
      <c r="AO1447" s="180" t="e">
        <f t="shared" si="703"/>
        <v>#DIV/0!</v>
      </c>
      <c r="AP1447" s="180">
        <f t="shared" si="704"/>
        <v>0</v>
      </c>
      <c r="AQ1447" s="192" t="e">
        <f t="shared" si="705"/>
        <v>#DIV/0!</v>
      </c>
      <c r="AR1447" s="192" t="e">
        <f t="shared" si="706"/>
        <v>#DIV/0!</v>
      </c>
      <c r="AS1447" s="193" t="e">
        <f t="shared" si="707"/>
        <v>#DIV/0!</v>
      </c>
      <c r="AT1447" s="258" t="str">
        <f>IF(K1447=0,0,VLOOKUP(K1447,Kostenstellen!A:B,2,FALSE))</f>
        <v xml:space="preserve">Salinenklinik </v>
      </c>
      <c r="AU1447" s="68" t="str">
        <f t="shared" si="689"/>
        <v>O</v>
      </c>
      <c r="AV1447" s="68" t="str">
        <f t="shared" si="690"/>
        <v/>
      </c>
      <c r="AW1447" s="68">
        <f>IF(AF1447=0,0,VLOOKUP($H1447,Leistungszahlen!$A$11:$H$158,4,FALSE))</f>
        <v>0</v>
      </c>
      <c r="AX1447" s="68">
        <f>IF(AF1447=0,0,VLOOKUP($H1447,Leistungszahlen!$A$11:$H$158,5,FALSE))</f>
        <v>0</v>
      </c>
      <c r="AY1447" s="68">
        <f>IF(AG1447=0,0,VLOOKUP($H1447,Leistungszahlen!$A$11:$H$158,6,FALSE))</f>
        <v>0</v>
      </c>
      <c r="AZ1447" s="68">
        <f t="shared" si="691"/>
        <v>0</v>
      </c>
      <c r="BA1447" s="68">
        <f t="shared" si="692"/>
        <v>0</v>
      </c>
      <c r="BC1447" s="68">
        <f t="shared" si="708"/>
        <v>0</v>
      </c>
      <c r="BD1447" s="285"/>
    </row>
    <row r="1448" spans="1:56" s="68" customFormat="1">
      <c r="A1448" s="200"/>
      <c r="B1448" s="200"/>
      <c r="C1448" s="200" t="s">
        <v>420</v>
      </c>
      <c r="D1448" s="200" t="s">
        <v>200</v>
      </c>
      <c r="E1448" s="200" t="s">
        <v>349</v>
      </c>
      <c r="F1448" s="200" t="s">
        <v>1542</v>
      </c>
      <c r="G1448" s="200" t="s">
        <v>399</v>
      </c>
      <c r="H1448" s="201" t="s">
        <v>213</v>
      </c>
      <c r="I1448" s="202">
        <v>9.58</v>
      </c>
      <c r="J1448" s="200" t="s">
        <v>560</v>
      </c>
      <c r="K1448" s="176">
        <v>5</v>
      </c>
      <c r="L1448" s="176">
        <v>1</v>
      </c>
      <c r="M1448" s="176"/>
      <c r="N1448" s="286">
        <v>5</v>
      </c>
      <c r="O1448" s="286"/>
      <c r="P1448" s="176"/>
      <c r="Q1448" s="203">
        <f t="shared" si="684"/>
        <v>5</v>
      </c>
      <c r="R1448" s="203">
        <f t="shared" si="685"/>
        <v>0</v>
      </c>
      <c r="S1448" s="203">
        <f t="shared" si="686"/>
        <v>0</v>
      </c>
      <c r="T1448" s="203">
        <f t="shared" si="687"/>
        <v>0</v>
      </c>
      <c r="U1448" s="203">
        <f t="shared" si="688"/>
        <v>0</v>
      </c>
      <c r="V1448" s="175">
        <f>IF(Q1448&gt;0,VLOOKUP(Q1448,Jahresfaktoren!$A$11:$B$24,2,),0)</f>
        <v>250</v>
      </c>
      <c r="W1448" s="175">
        <f>IF(R1448&gt;0,VLOOKUP(R1448,Jahresfaktoren!$D$11:$E$24,2,),0)</f>
        <v>0</v>
      </c>
      <c r="X1448" s="175">
        <f>IF(S1448&gt;0,VLOOKUP(S1448,Jahresfaktoren!$A$28:$B$29,2,),0)</f>
        <v>0</v>
      </c>
      <c r="Y1448" s="175">
        <f>IF(T1448&gt;0,VLOOKUP(T1448,Jahresfaktoren!$A$28:$B$29,2,),0)</f>
        <v>0</v>
      </c>
      <c r="Z1448" s="175">
        <f>IF(U1448&gt;0,VLOOKUP(U1448,Jahresfaktoren!$A$32:$B$33,2,),)</f>
        <v>0</v>
      </c>
      <c r="AA1448" s="177">
        <f t="shared" si="698"/>
        <v>2395</v>
      </c>
      <c r="AB1448" s="177" t="str">
        <f t="shared" si="699"/>
        <v/>
      </c>
      <c r="AC1448" s="177" t="str">
        <f t="shared" si="700"/>
        <v/>
      </c>
      <c r="AD1448" s="177" t="str">
        <f t="shared" si="701"/>
        <v/>
      </c>
      <c r="AE1448" s="177" t="str">
        <f t="shared" si="702"/>
        <v/>
      </c>
      <c r="AF1448" s="178">
        <f>IF(Q1448&gt;0,VLOOKUP(H1448,Leistungszahlen!$A$11:$C$158,3,),0)</f>
        <v>0</v>
      </c>
      <c r="AG1448" s="178">
        <f>IF(R1448&gt;0,VLOOKUP(H1448,Leistungszahlen!$A$11:$F$158,6,),IF(T1448&gt;0,VLOOKUP(H1448,Leistungszahlen!$A$11:$F$158,6,),0))</f>
        <v>0</v>
      </c>
      <c r="AH1448" s="179" t="e">
        <f t="shared" si="693"/>
        <v>#DIV/0!</v>
      </c>
      <c r="AI1448" s="179">
        <f t="shared" si="694"/>
        <v>0</v>
      </c>
      <c r="AJ1448" s="179">
        <f t="shared" si="695"/>
        <v>0</v>
      </c>
      <c r="AK1448" s="179">
        <f t="shared" si="696"/>
        <v>0</v>
      </c>
      <c r="AL1448" s="179">
        <f t="shared" si="697"/>
        <v>0</v>
      </c>
      <c r="AM1448" s="180">
        <f>IF(L1448=1,Stundensätze!$D$13,IF(L1448=2,Stundensätze!$D$17,IF(L1448=4,Stundensätze!$D$21,"")))</f>
        <v>0</v>
      </c>
      <c r="AN1448" s="180">
        <f>IF(L1448=1,Stundensätze!$D$15,IF(L1448=2,Stundensätze!$D$19,IF(L1448=4,Stundensätze!$D$23,"")))</f>
        <v>0</v>
      </c>
      <c r="AO1448" s="180" t="e">
        <f t="shared" si="703"/>
        <v>#DIV/0!</v>
      </c>
      <c r="AP1448" s="180">
        <f t="shared" si="704"/>
        <v>0</v>
      </c>
      <c r="AQ1448" s="192" t="e">
        <f t="shared" si="705"/>
        <v>#DIV/0!</v>
      </c>
      <c r="AR1448" s="192" t="e">
        <f t="shared" si="706"/>
        <v>#DIV/0!</v>
      </c>
      <c r="AS1448" s="193" t="e">
        <f t="shared" si="707"/>
        <v>#DIV/0!</v>
      </c>
      <c r="AT1448" s="258" t="str">
        <f>IF(K1448=0,0,VLOOKUP(K1448,Kostenstellen!A:B,2,FALSE))</f>
        <v xml:space="preserve">Salinenklinik </v>
      </c>
      <c r="AU1448" s="68" t="str">
        <f t="shared" si="689"/>
        <v>O</v>
      </c>
      <c r="AV1448" s="68" t="str">
        <f t="shared" si="690"/>
        <v/>
      </c>
      <c r="AW1448" s="68">
        <f>IF(AF1448=0,0,VLOOKUP($H1448,Leistungszahlen!$A$11:$H$158,4,FALSE))</f>
        <v>0</v>
      </c>
      <c r="AX1448" s="68">
        <f>IF(AF1448=0,0,VLOOKUP($H1448,Leistungszahlen!$A$11:$H$158,5,FALSE))</f>
        <v>0</v>
      </c>
      <c r="AY1448" s="68">
        <f>IF(AG1448=0,0,VLOOKUP($H1448,Leistungszahlen!$A$11:$H$158,6,FALSE))</f>
        <v>0</v>
      </c>
      <c r="AZ1448" s="68">
        <f t="shared" si="691"/>
        <v>0</v>
      </c>
      <c r="BA1448" s="68">
        <f t="shared" si="692"/>
        <v>0</v>
      </c>
      <c r="BC1448" s="68">
        <f t="shared" si="708"/>
        <v>0</v>
      </c>
      <c r="BD1448" s="285"/>
    </row>
    <row r="1449" spans="1:56" s="68" customFormat="1">
      <c r="A1449" s="200"/>
      <c r="B1449" s="200"/>
      <c r="C1449" s="200" t="s">
        <v>420</v>
      </c>
      <c r="D1449" s="200" t="s">
        <v>200</v>
      </c>
      <c r="E1449" s="200" t="s">
        <v>349</v>
      </c>
      <c r="F1449" s="200" t="s">
        <v>1543</v>
      </c>
      <c r="G1449" s="200" t="s">
        <v>399</v>
      </c>
      <c r="H1449" s="201" t="s">
        <v>213</v>
      </c>
      <c r="I1449" s="202">
        <v>6.85</v>
      </c>
      <c r="J1449" s="200" t="s">
        <v>560</v>
      </c>
      <c r="K1449" s="176">
        <v>5</v>
      </c>
      <c r="L1449" s="176">
        <v>1</v>
      </c>
      <c r="M1449" s="176"/>
      <c r="N1449" s="286">
        <v>5</v>
      </c>
      <c r="O1449" s="286"/>
      <c r="P1449" s="176"/>
      <c r="Q1449" s="203">
        <f t="shared" si="684"/>
        <v>5</v>
      </c>
      <c r="R1449" s="203">
        <f t="shared" si="685"/>
        <v>0</v>
      </c>
      <c r="S1449" s="203">
        <f t="shared" si="686"/>
        <v>0</v>
      </c>
      <c r="T1449" s="203">
        <f t="shared" si="687"/>
        <v>0</v>
      </c>
      <c r="U1449" s="203">
        <f t="shared" si="688"/>
        <v>0</v>
      </c>
      <c r="V1449" s="175">
        <f>IF(Q1449&gt;0,VLOOKUP(Q1449,Jahresfaktoren!$A$11:$B$24,2,),0)</f>
        <v>250</v>
      </c>
      <c r="W1449" s="175">
        <f>IF(R1449&gt;0,VLOOKUP(R1449,Jahresfaktoren!$D$11:$E$24,2,),0)</f>
        <v>0</v>
      </c>
      <c r="X1449" s="175">
        <f>IF(S1449&gt;0,VLOOKUP(S1449,Jahresfaktoren!$A$28:$B$29,2,),0)</f>
        <v>0</v>
      </c>
      <c r="Y1449" s="175">
        <f>IF(T1449&gt;0,VLOOKUP(T1449,Jahresfaktoren!$A$28:$B$29,2,),0)</f>
        <v>0</v>
      </c>
      <c r="Z1449" s="175">
        <f>IF(U1449&gt;0,VLOOKUP(U1449,Jahresfaktoren!$A$32:$B$33,2,),)</f>
        <v>0</v>
      </c>
      <c r="AA1449" s="177">
        <f t="shared" si="698"/>
        <v>1712.5</v>
      </c>
      <c r="AB1449" s="177" t="str">
        <f t="shared" si="699"/>
        <v/>
      </c>
      <c r="AC1449" s="177" t="str">
        <f t="shared" si="700"/>
        <v/>
      </c>
      <c r="AD1449" s="177" t="str">
        <f t="shared" si="701"/>
        <v/>
      </c>
      <c r="AE1449" s="177" t="str">
        <f t="shared" si="702"/>
        <v/>
      </c>
      <c r="AF1449" s="178">
        <f>IF(Q1449&gt;0,VLOOKUP(H1449,Leistungszahlen!$A$11:$C$158,3,),0)</f>
        <v>0</v>
      </c>
      <c r="AG1449" s="178">
        <f>IF(R1449&gt;0,VLOOKUP(H1449,Leistungszahlen!$A$11:$F$158,6,),IF(T1449&gt;0,VLOOKUP(H1449,Leistungszahlen!$A$11:$F$158,6,),0))</f>
        <v>0</v>
      </c>
      <c r="AH1449" s="179" t="e">
        <f t="shared" si="693"/>
        <v>#DIV/0!</v>
      </c>
      <c r="AI1449" s="179">
        <f t="shared" si="694"/>
        <v>0</v>
      </c>
      <c r="AJ1449" s="179">
        <f t="shared" si="695"/>
        <v>0</v>
      </c>
      <c r="AK1449" s="179">
        <f t="shared" si="696"/>
        <v>0</v>
      </c>
      <c r="AL1449" s="179">
        <f t="shared" si="697"/>
        <v>0</v>
      </c>
      <c r="AM1449" s="180">
        <f>IF(L1449=1,Stundensätze!$D$13,IF(L1449=2,Stundensätze!$D$17,IF(L1449=4,Stundensätze!$D$21,"")))</f>
        <v>0</v>
      </c>
      <c r="AN1449" s="180">
        <f>IF(L1449=1,Stundensätze!$D$15,IF(L1449=2,Stundensätze!$D$19,IF(L1449=4,Stundensätze!$D$23,"")))</f>
        <v>0</v>
      </c>
      <c r="AO1449" s="180" t="e">
        <f t="shared" si="703"/>
        <v>#DIV/0!</v>
      </c>
      <c r="AP1449" s="180">
        <f t="shared" si="704"/>
        <v>0</v>
      </c>
      <c r="AQ1449" s="192" t="e">
        <f t="shared" si="705"/>
        <v>#DIV/0!</v>
      </c>
      <c r="AR1449" s="192" t="e">
        <f t="shared" si="706"/>
        <v>#DIV/0!</v>
      </c>
      <c r="AS1449" s="193" t="e">
        <f t="shared" si="707"/>
        <v>#DIV/0!</v>
      </c>
      <c r="AT1449" s="258" t="str">
        <f>IF(K1449=0,0,VLOOKUP(K1449,Kostenstellen!A:B,2,FALSE))</f>
        <v xml:space="preserve">Salinenklinik </v>
      </c>
      <c r="AU1449" s="68" t="str">
        <f t="shared" si="689"/>
        <v>O</v>
      </c>
      <c r="AV1449" s="68" t="str">
        <f t="shared" si="690"/>
        <v/>
      </c>
      <c r="AW1449" s="68">
        <f>IF(AF1449=0,0,VLOOKUP($H1449,Leistungszahlen!$A$11:$H$158,4,FALSE))</f>
        <v>0</v>
      </c>
      <c r="AX1449" s="68">
        <f>IF(AF1449=0,0,VLOOKUP($H1449,Leistungszahlen!$A$11:$H$158,5,FALSE))</f>
        <v>0</v>
      </c>
      <c r="AY1449" s="68">
        <f>IF(AG1449=0,0,VLOOKUP($H1449,Leistungszahlen!$A$11:$H$158,6,FALSE))</f>
        <v>0</v>
      </c>
      <c r="AZ1449" s="68">
        <f t="shared" si="691"/>
        <v>0</v>
      </c>
      <c r="BA1449" s="68">
        <f t="shared" si="692"/>
        <v>0</v>
      </c>
      <c r="BC1449" s="68">
        <f t="shared" si="708"/>
        <v>0</v>
      </c>
      <c r="BD1449" s="285"/>
    </row>
    <row r="1450" spans="1:56" s="68" customFormat="1">
      <c r="A1450" s="200"/>
      <c r="B1450" s="200"/>
      <c r="C1450" s="200" t="s">
        <v>420</v>
      </c>
      <c r="D1450" s="200" t="s">
        <v>200</v>
      </c>
      <c r="E1450" s="200" t="s">
        <v>349</v>
      </c>
      <c r="F1450" s="200" t="s">
        <v>1544</v>
      </c>
      <c r="G1450" s="200" t="s">
        <v>1535</v>
      </c>
      <c r="H1450" s="201" t="s">
        <v>213</v>
      </c>
      <c r="I1450" s="202">
        <v>6.72</v>
      </c>
      <c r="J1450" s="200" t="s">
        <v>560</v>
      </c>
      <c r="K1450" s="176">
        <v>5</v>
      </c>
      <c r="L1450" s="176">
        <v>1</v>
      </c>
      <c r="M1450" s="176"/>
      <c r="N1450" s="286">
        <v>5</v>
      </c>
      <c r="O1450" s="286"/>
      <c r="P1450" s="176"/>
      <c r="Q1450" s="203">
        <f t="shared" si="684"/>
        <v>5</v>
      </c>
      <c r="R1450" s="203">
        <f t="shared" si="685"/>
        <v>0</v>
      </c>
      <c r="S1450" s="203">
        <f t="shared" si="686"/>
        <v>0</v>
      </c>
      <c r="T1450" s="203">
        <f t="shared" si="687"/>
        <v>0</v>
      </c>
      <c r="U1450" s="203">
        <f t="shared" si="688"/>
        <v>0</v>
      </c>
      <c r="V1450" s="175">
        <f>IF(Q1450&gt;0,VLOOKUP(Q1450,Jahresfaktoren!$A$11:$B$24,2,),0)</f>
        <v>250</v>
      </c>
      <c r="W1450" s="175">
        <f>IF(R1450&gt;0,VLOOKUP(R1450,Jahresfaktoren!$D$11:$E$24,2,),0)</f>
        <v>0</v>
      </c>
      <c r="X1450" s="175">
        <f>IF(S1450&gt;0,VLOOKUP(S1450,Jahresfaktoren!$A$28:$B$29,2,),0)</f>
        <v>0</v>
      </c>
      <c r="Y1450" s="175">
        <f>IF(T1450&gt;0,VLOOKUP(T1450,Jahresfaktoren!$A$28:$B$29,2,),0)</f>
        <v>0</v>
      </c>
      <c r="Z1450" s="175">
        <f>IF(U1450&gt;0,VLOOKUP(U1450,Jahresfaktoren!$A$32:$B$33,2,),)</f>
        <v>0</v>
      </c>
      <c r="AA1450" s="177">
        <f t="shared" si="698"/>
        <v>1680</v>
      </c>
      <c r="AB1450" s="177" t="str">
        <f t="shared" si="699"/>
        <v/>
      </c>
      <c r="AC1450" s="177" t="str">
        <f t="shared" si="700"/>
        <v/>
      </c>
      <c r="AD1450" s="177" t="str">
        <f t="shared" si="701"/>
        <v/>
      </c>
      <c r="AE1450" s="177" t="str">
        <f t="shared" si="702"/>
        <v/>
      </c>
      <c r="AF1450" s="178">
        <f>IF(Q1450&gt;0,VLOOKUP(H1450,Leistungszahlen!$A$11:$C$158,3,),0)</f>
        <v>0</v>
      </c>
      <c r="AG1450" s="178">
        <f>IF(R1450&gt;0,VLOOKUP(H1450,Leistungszahlen!$A$11:$F$158,6,),IF(T1450&gt;0,VLOOKUP(H1450,Leistungszahlen!$A$11:$F$158,6,),0))</f>
        <v>0</v>
      </c>
      <c r="AH1450" s="179" t="e">
        <f t="shared" si="693"/>
        <v>#DIV/0!</v>
      </c>
      <c r="AI1450" s="179">
        <f t="shared" si="694"/>
        <v>0</v>
      </c>
      <c r="AJ1450" s="179">
        <f t="shared" si="695"/>
        <v>0</v>
      </c>
      <c r="AK1450" s="179">
        <f t="shared" si="696"/>
        <v>0</v>
      </c>
      <c r="AL1450" s="179">
        <f t="shared" si="697"/>
        <v>0</v>
      </c>
      <c r="AM1450" s="180">
        <f>IF(L1450=1,Stundensätze!$D$13,IF(L1450=2,Stundensätze!$D$17,IF(L1450=4,Stundensätze!$D$21,"")))</f>
        <v>0</v>
      </c>
      <c r="AN1450" s="180">
        <f>IF(L1450=1,Stundensätze!$D$15,IF(L1450=2,Stundensätze!$D$19,IF(L1450=4,Stundensätze!$D$23,"")))</f>
        <v>0</v>
      </c>
      <c r="AO1450" s="180" t="e">
        <f t="shared" si="703"/>
        <v>#DIV/0!</v>
      </c>
      <c r="AP1450" s="180">
        <f t="shared" si="704"/>
        <v>0</v>
      </c>
      <c r="AQ1450" s="192" t="e">
        <f t="shared" si="705"/>
        <v>#DIV/0!</v>
      </c>
      <c r="AR1450" s="192" t="e">
        <f t="shared" si="706"/>
        <v>#DIV/0!</v>
      </c>
      <c r="AS1450" s="193" t="e">
        <f t="shared" si="707"/>
        <v>#DIV/0!</v>
      </c>
      <c r="AT1450" s="258" t="str">
        <f>IF(K1450=0,0,VLOOKUP(K1450,Kostenstellen!A:B,2,FALSE))</f>
        <v xml:space="preserve">Salinenklinik </v>
      </c>
      <c r="AU1450" s="68" t="str">
        <f t="shared" si="689"/>
        <v>O</v>
      </c>
      <c r="AV1450" s="68" t="str">
        <f t="shared" si="690"/>
        <v/>
      </c>
      <c r="AW1450" s="68">
        <f>IF(AF1450=0,0,VLOOKUP($H1450,Leistungszahlen!$A$11:$H$158,4,FALSE))</f>
        <v>0</v>
      </c>
      <c r="AX1450" s="68">
        <f>IF(AF1450=0,0,VLOOKUP($H1450,Leistungszahlen!$A$11:$H$158,5,FALSE))</f>
        <v>0</v>
      </c>
      <c r="AY1450" s="68">
        <f>IF(AG1450=0,0,VLOOKUP($H1450,Leistungszahlen!$A$11:$H$158,6,FALSE))</f>
        <v>0</v>
      </c>
      <c r="AZ1450" s="68">
        <f t="shared" si="691"/>
        <v>0</v>
      </c>
      <c r="BA1450" s="68">
        <f t="shared" si="692"/>
        <v>0</v>
      </c>
      <c r="BC1450" s="68">
        <f t="shared" si="708"/>
        <v>0</v>
      </c>
      <c r="BD1450" s="285"/>
    </row>
    <row r="1451" spans="1:56" s="68" customFormat="1">
      <c r="A1451" s="200"/>
      <c r="B1451" s="200"/>
      <c r="C1451" s="200" t="s">
        <v>420</v>
      </c>
      <c r="D1451" s="200" t="s">
        <v>200</v>
      </c>
      <c r="E1451" s="200" t="s">
        <v>349</v>
      </c>
      <c r="F1451" s="200" t="s">
        <v>1545</v>
      </c>
      <c r="G1451" s="200" t="s">
        <v>1546</v>
      </c>
      <c r="H1451" s="201" t="s">
        <v>213</v>
      </c>
      <c r="I1451" s="202">
        <v>0</v>
      </c>
      <c r="J1451" s="200" t="s">
        <v>560</v>
      </c>
      <c r="K1451" s="176">
        <v>5</v>
      </c>
      <c r="L1451" s="176">
        <v>1</v>
      </c>
      <c r="M1451" s="176"/>
      <c r="N1451" s="286">
        <v>5</v>
      </c>
      <c r="O1451" s="286"/>
      <c r="P1451" s="176"/>
      <c r="Q1451" s="203">
        <f t="shared" si="684"/>
        <v>5</v>
      </c>
      <c r="R1451" s="203">
        <f t="shared" si="685"/>
        <v>0</v>
      </c>
      <c r="S1451" s="203">
        <f t="shared" si="686"/>
        <v>0</v>
      </c>
      <c r="T1451" s="203">
        <f t="shared" si="687"/>
        <v>0</v>
      </c>
      <c r="U1451" s="203">
        <f t="shared" si="688"/>
        <v>0</v>
      </c>
      <c r="V1451" s="175">
        <f>IF(Q1451&gt;0,VLOOKUP(Q1451,Jahresfaktoren!$A$11:$B$24,2,),0)</f>
        <v>250</v>
      </c>
      <c r="W1451" s="175">
        <f>IF(R1451&gt;0,VLOOKUP(R1451,Jahresfaktoren!$D$11:$E$24,2,),0)</f>
        <v>0</v>
      </c>
      <c r="X1451" s="175">
        <f>IF(S1451&gt;0,VLOOKUP(S1451,Jahresfaktoren!$A$28:$B$29,2,),0)</f>
        <v>0</v>
      </c>
      <c r="Y1451" s="175">
        <f>IF(T1451&gt;0,VLOOKUP(T1451,Jahresfaktoren!$A$28:$B$29,2,),0)</f>
        <v>0</v>
      </c>
      <c r="Z1451" s="175">
        <f>IF(U1451&gt;0,VLOOKUP(U1451,Jahresfaktoren!$A$32:$B$33,2,),)</f>
        <v>0</v>
      </c>
      <c r="AA1451" s="177">
        <f t="shared" si="698"/>
        <v>0</v>
      </c>
      <c r="AB1451" s="177" t="str">
        <f t="shared" si="699"/>
        <v/>
      </c>
      <c r="AC1451" s="177" t="str">
        <f t="shared" si="700"/>
        <v/>
      </c>
      <c r="AD1451" s="177" t="str">
        <f t="shared" si="701"/>
        <v/>
      </c>
      <c r="AE1451" s="177" t="str">
        <f t="shared" si="702"/>
        <v/>
      </c>
      <c r="AF1451" s="178">
        <f>IF(Q1451&gt;0,VLOOKUP(H1451,Leistungszahlen!$A$11:$C$158,3,),0)</f>
        <v>0</v>
      </c>
      <c r="AG1451" s="178">
        <f>IF(R1451&gt;0,VLOOKUP(H1451,Leistungszahlen!$A$11:$F$158,6,),IF(T1451&gt;0,VLOOKUP(H1451,Leistungszahlen!$A$11:$F$158,6,),0))</f>
        <v>0</v>
      </c>
      <c r="AH1451" s="179" t="e">
        <f t="shared" si="693"/>
        <v>#DIV/0!</v>
      </c>
      <c r="AI1451" s="179">
        <f t="shared" si="694"/>
        <v>0</v>
      </c>
      <c r="AJ1451" s="179">
        <f t="shared" si="695"/>
        <v>0</v>
      </c>
      <c r="AK1451" s="179">
        <f t="shared" si="696"/>
        <v>0</v>
      </c>
      <c r="AL1451" s="179">
        <f t="shared" si="697"/>
        <v>0</v>
      </c>
      <c r="AM1451" s="180">
        <f>IF(L1451=1,Stundensätze!$D$13,IF(L1451=2,Stundensätze!$D$17,IF(L1451=4,Stundensätze!$D$21,"")))</f>
        <v>0</v>
      </c>
      <c r="AN1451" s="180">
        <f>IF(L1451=1,Stundensätze!$D$15,IF(L1451=2,Stundensätze!$D$19,IF(L1451=4,Stundensätze!$D$23,"")))</f>
        <v>0</v>
      </c>
      <c r="AO1451" s="180" t="e">
        <f t="shared" si="703"/>
        <v>#DIV/0!</v>
      </c>
      <c r="AP1451" s="180">
        <f t="shared" si="704"/>
        <v>0</v>
      </c>
      <c r="AQ1451" s="192" t="str">
        <f t="shared" si="705"/>
        <v/>
      </c>
      <c r="AR1451" s="192" t="str">
        <f t="shared" si="706"/>
        <v/>
      </c>
      <c r="AS1451" s="193" t="e">
        <f t="shared" si="707"/>
        <v>#DIV/0!</v>
      </c>
      <c r="AT1451" s="258" t="str">
        <f>IF(K1451=0,0,VLOOKUP(K1451,Kostenstellen!A:B,2,FALSE))</f>
        <v xml:space="preserve">Salinenklinik </v>
      </c>
      <c r="AU1451" s="68" t="str">
        <f t="shared" si="689"/>
        <v>O</v>
      </c>
      <c r="AV1451" s="68" t="str">
        <f t="shared" si="690"/>
        <v/>
      </c>
      <c r="AW1451" s="68">
        <f>IF(AF1451=0,0,VLOOKUP($H1451,Leistungszahlen!$A$11:$H$158,4,FALSE))</f>
        <v>0</v>
      </c>
      <c r="AX1451" s="68">
        <f>IF(AF1451=0,0,VLOOKUP($H1451,Leistungszahlen!$A$11:$H$158,5,FALSE))</f>
        <v>0</v>
      </c>
      <c r="AY1451" s="68">
        <f>IF(AG1451=0,0,VLOOKUP($H1451,Leistungszahlen!$A$11:$H$158,6,FALSE))</f>
        <v>0</v>
      </c>
      <c r="AZ1451" s="68">
        <f t="shared" si="691"/>
        <v>0</v>
      </c>
      <c r="BA1451" s="68">
        <f t="shared" si="692"/>
        <v>0</v>
      </c>
      <c r="BC1451" s="68">
        <f t="shared" si="708"/>
        <v>0</v>
      </c>
      <c r="BD1451" s="285"/>
    </row>
    <row r="1452" spans="1:56" s="68" customFormat="1">
      <c r="A1452" s="200"/>
      <c r="B1452" s="200"/>
      <c r="C1452" s="200" t="s">
        <v>420</v>
      </c>
      <c r="D1452" s="200" t="s">
        <v>200</v>
      </c>
      <c r="E1452" s="200" t="s">
        <v>349</v>
      </c>
      <c r="F1452" s="200"/>
      <c r="G1452" s="200" t="s">
        <v>113</v>
      </c>
      <c r="H1452" s="201" t="s">
        <v>205</v>
      </c>
      <c r="I1452" s="202">
        <v>3.22</v>
      </c>
      <c r="J1452" s="200" t="s">
        <v>560</v>
      </c>
      <c r="K1452" s="176">
        <v>5</v>
      </c>
      <c r="L1452" s="176">
        <v>1</v>
      </c>
      <c r="M1452" s="176"/>
      <c r="N1452" s="286">
        <v>5</v>
      </c>
      <c r="O1452" s="286"/>
      <c r="P1452" s="176"/>
      <c r="Q1452" s="203">
        <f t="shared" si="684"/>
        <v>5</v>
      </c>
      <c r="R1452" s="203">
        <f t="shared" si="685"/>
        <v>0</v>
      </c>
      <c r="S1452" s="203">
        <f t="shared" si="686"/>
        <v>0</v>
      </c>
      <c r="T1452" s="203">
        <f t="shared" si="687"/>
        <v>0</v>
      </c>
      <c r="U1452" s="203">
        <f t="shared" si="688"/>
        <v>0</v>
      </c>
      <c r="V1452" s="175">
        <f>IF(Q1452&gt;0,VLOOKUP(Q1452,Jahresfaktoren!$A$11:$B$24,2,),0)</f>
        <v>250</v>
      </c>
      <c r="W1452" s="175">
        <f>IF(R1452&gt;0,VLOOKUP(R1452,Jahresfaktoren!$D$11:$E$24,2,),0)</f>
        <v>0</v>
      </c>
      <c r="X1452" s="175">
        <f>IF(S1452&gt;0,VLOOKUP(S1452,Jahresfaktoren!$A$28:$B$29,2,),0)</f>
        <v>0</v>
      </c>
      <c r="Y1452" s="175">
        <f>IF(T1452&gt;0,VLOOKUP(T1452,Jahresfaktoren!$A$28:$B$29,2,),0)</f>
        <v>0</v>
      </c>
      <c r="Z1452" s="175">
        <f>IF(U1452&gt;0,VLOOKUP(U1452,Jahresfaktoren!$A$32:$B$33,2,),)</f>
        <v>0</v>
      </c>
      <c r="AA1452" s="177">
        <f t="shared" si="698"/>
        <v>805</v>
      </c>
      <c r="AB1452" s="177" t="str">
        <f t="shared" si="699"/>
        <v/>
      </c>
      <c r="AC1452" s="177" t="str">
        <f t="shared" si="700"/>
        <v/>
      </c>
      <c r="AD1452" s="177" t="str">
        <f t="shared" si="701"/>
        <v/>
      </c>
      <c r="AE1452" s="177" t="str">
        <f t="shared" si="702"/>
        <v/>
      </c>
      <c r="AF1452" s="178">
        <f>IF(Q1452&gt;0,VLOOKUP(H1452,Leistungszahlen!$A$11:$C$158,3,),0)</f>
        <v>0</v>
      </c>
      <c r="AG1452" s="178">
        <f>IF(R1452&gt;0,VLOOKUP(H1452,Leistungszahlen!$A$11:$F$158,6,),IF(T1452&gt;0,VLOOKUP(H1452,Leistungszahlen!$A$11:$F$158,6,),0))</f>
        <v>0</v>
      </c>
      <c r="AH1452" s="179" t="e">
        <f t="shared" si="693"/>
        <v>#DIV/0!</v>
      </c>
      <c r="AI1452" s="179">
        <f t="shared" si="694"/>
        <v>0</v>
      </c>
      <c r="AJ1452" s="179">
        <f t="shared" si="695"/>
        <v>0</v>
      </c>
      <c r="AK1452" s="179">
        <f t="shared" si="696"/>
        <v>0</v>
      </c>
      <c r="AL1452" s="179">
        <f t="shared" si="697"/>
        <v>0</v>
      </c>
      <c r="AM1452" s="180">
        <f>IF(L1452=1,Stundensätze!$D$13,IF(L1452=2,Stundensätze!$D$17,IF(L1452=4,Stundensätze!$D$21,"")))</f>
        <v>0</v>
      </c>
      <c r="AN1452" s="180">
        <f>IF(L1452=1,Stundensätze!$D$15,IF(L1452=2,Stundensätze!$D$19,IF(L1452=4,Stundensätze!$D$23,"")))</f>
        <v>0</v>
      </c>
      <c r="AO1452" s="180" t="e">
        <f t="shared" si="703"/>
        <v>#DIV/0!</v>
      </c>
      <c r="AP1452" s="180">
        <f t="shared" si="704"/>
        <v>0</v>
      </c>
      <c r="AQ1452" s="192" t="e">
        <f t="shared" si="705"/>
        <v>#DIV/0!</v>
      </c>
      <c r="AR1452" s="192" t="e">
        <f t="shared" si="706"/>
        <v>#DIV/0!</v>
      </c>
      <c r="AS1452" s="193" t="e">
        <f t="shared" si="707"/>
        <v>#DIV/0!</v>
      </c>
      <c r="AT1452" s="258" t="str">
        <f>IF(K1452=0,0,VLOOKUP(K1452,Kostenstellen!A:B,2,FALSE))</f>
        <v xml:space="preserve">Salinenklinik </v>
      </c>
      <c r="AU1452" s="68" t="str">
        <f t="shared" si="689"/>
        <v>G</v>
      </c>
      <c r="AV1452" s="68" t="str">
        <f t="shared" si="690"/>
        <v/>
      </c>
      <c r="AW1452" s="68">
        <f>IF(AF1452=0,0,VLOOKUP($H1452,Leistungszahlen!$A$11:$H$158,4,FALSE))</f>
        <v>0</v>
      </c>
      <c r="AX1452" s="68">
        <f>IF(AF1452=0,0,VLOOKUP($H1452,Leistungszahlen!$A$11:$H$158,5,FALSE))</f>
        <v>0</v>
      </c>
      <c r="AY1452" s="68">
        <f>IF(AG1452=0,0,VLOOKUP($H1452,Leistungszahlen!$A$11:$H$158,6,FALSE))</f>
        <v>0</v>
      </c>
      <c r="AZ1452" s="68">
        <f t="shared" si="691"/>
        <v>0</v>
      </c>
      <c r="BA1452" s="68">
        <f t="shared" si="692"/>
        <v>0</v>
      </c>
      <c r="BC1452" s="68">
        <f t="shared" si="708"/>
        <v>0</v>
      </c>
      <c r="BD1452" s="285"/>
    </row>
    <row r="1453" spans="1:56" s="68" customFormat="1">
      <c r="A1453" s="200"/>
      <c r="B1453" s="200"/>
      <c r="C1453" s="200" t="s">
        <v>420</v>
      </c>
      <c r="D1453" s="200" t="s">
        <v>200</v>
      </c>
      <c r="E1453" s="200" t="s">
        <v>349</v>
      </c>
      <c r="F1453" s="200"/>
      <c r="G1453" s="200" t="s">
        <v>113</v>
      </c>
      <c r="H1453" s="201" t="s">
        <v>205</v>
      </c>
      <c r="I1453" s="202">
        <v>20.22</v>
      </c>
      <c r="J1453" s="200" t="s">
        <v>560</v>
      </c>
      <c r="K1453" s="176">
        <v>5</v>
      </c>
      <c r="L1453" s="176">
        <v>1</v>
      </c>
      <c r="M1453" s="176"/>
      <c r="N1453" s="286">
        <v>5</v>
      </c>
      <c r="O1453" s="286"/>
      <c r="P1453" s="176"/>
      <c r="Q1453" s="203">
        <f t="shared" si="684"/>
        <v>5</v>
      </c>
      <c r="R1453" s="203">
        <f t="shared" si="685"/>
        <v>0</v>
      </c>
      <c r="S1453" s="203">
        <f t="shared" si="686"/>
        <v>0</v>
      </c>
      <c r="T1453" s="203">
        <f t="shared" si="687"/>
        <v>0</v>
      </c>
      <c r="U1453" s="203">
        <f t="shared" si="688"/>
        <v>0</v>
      </c>
      <c r="V1453" s="175">
        <f>IF(Q1453&gt;0,VLOOKUP(Q1453,Jahresfaktoren!$A$11:$B$24,2,),0)</f>
        <v>250</v>
      </c>
      <c r="W1453" s="175">
        <f>IF(R1453&gt;0,VLOOKUP(R1453,Jahresfaktoren!$D$11:$E$24,2,),0)</f>
        <v>0</v>
      </c>
      <c r="X1453" s="175">
        <f>IF(S1453&gt;0,VLOOKUP(S1453,Jahresfaktoren!$A$28:$B$29,2,),0)</f>
        <v>0</v>
      </c>
      <c r="Y1453" s="175">
        <f>IF(T1453&gt;0,VLOOKUP(T1453,Jahresfaktoren!$A$28:$B$29,2,),0)</f>
        <v>0</v>
      </c>
      <c r="Z1453" s="175">
        <f>IF(U1453&gt;0,VLOOKUP(U1453,Jahresfaktoren!$A$32:$B$33,2,),)</f>
        <v>0</v>
      </c>
      <c r="AA1453" s="177">
        <f t="shared" si="698"/>
        <v>5055</v>
      </c>
      <c r="AB1453" s="177" t="str">
        <f t="shared" si="699"/>
        <v/>
      </c>
      <c r="AC1453" s="177" t="str">
        <f t="shared" si="700"/>
        <v/>
      </c>
      <c r="AD1453" s="177" t="str">
        <f t="shared" si="701"/>
        <v/>
      </c>
      <c r="AE1453" s="177" t="str">
        <f t="shared" si="702"/>
        <v/>
      </c>
      <c r="AF1453" s="178">
        <f>IF(Q1453&gt;0,VLOOKUP(H1453,Leistungszahlen!$A$11:$C$158,3,),0)</f>
        <v>0</v>
      </c>
      <c r="AG1453" s="178">
        <f>IF(R1453&gt;0,VLOOKUP(H1453,Leistungszahlen!$A$11:$F$158,6,),IF(T1453&gt;0,VLOOKUP(H1453,Leistungszahlen!$A$11:$F$158,6,),0))</f>
        <v>0</v>
      </c>
      <c r="AH1453" s="179" t="e">
        <f t="shared" si="693"/>
        <v>#DIV/0!</v>
      </c>
      <c r="AI1453" s="179">
        <f t="shared" si="694"/>
        <v>0</v>
      </c>
      <c r="AJ1453" s="179">
        <f t="shared" si="695"/>
        <v>0</v>
      </c>
      <c r="AK1453" s="179">
        <f t="shared" si="696"/>
        <v>0</v>
      </c>
      <c r="AL1453" s="179">
        <f t="shared" si="697"/>
        <v>0</v>
      </c>
      <c r="AM1453" s="180">
        <f>IF(L1453=1,Stundensätze!$D$13,IF(L1453=2,Stundensätze!$D$17,IF(L1453=4,Stundensätze!$D$21,"")))</f>
        <v>0</v>
      </c>
      <c r="AN1453" s="180">
        <f>IF(L1453=1,Stundensätze!$D$15,IF(L1453=2,Stundensätze!$D$19,IF(L1453=4,Stundensätze!$D$23,"")))</f>
        <v>0</v>
      </c>
      <c r="AO1453" s="180" t="e">
        <f t="shared" si="703"/>
        <v>#DIV/0!</v>
      </c>
      <c r="AP1453" s="180">
        <f t="shared" si="704"/>
        <v>0</v>
      </c>
      <c r="AQ1453" s="192" t="e">
        <f t="shared" si="705"/>
        <v>#DIV/0!</v>
      </c>
      <c r="AR1453" s="192" t="e">
        <f t="shared" si="706"/>
        <v>#DIV/0!</v>
      </c>
      <c r="AS1453" s="193" t="e">
        <f t="shared" si="707"/>
        <v>#DIV/0!</v>
      </c>
      <c r="AT1453" s="258" t="str">
        <f>IF(K1453=0,0,VLOOKUP(K1453,Kostenstellen!A:B,2,FALSE))</f>
        <v xml:space="preserve">Salinenklinik </v>
      </c>
      <c r="AU1453" s="68" t="str">
        <f t="shared" si="689"/>
        <v>G</v>
      </c>
      <c r="AV1453" s="68" t="str">
        <f t="shared" si="690"/>
        <v/>
      </c>
      <c r="AW1453" s="68">
        <f>IF(AF1453=0,0,VLOOKUP($H1453,Leistungszahlen!$A$11:$H$158,4,FALSE))</f>
        <v>0</v>
      </c>
      <c r="AX1453" s="68">
        <f>IF(AF1453=0,0,VLOOKUP($H1453,Leistungszahlen!$A$11:$H$158,5,FALSE))</f>
        <v>0</v>
      </c>
      <c r="AY1453" s="68">
        <f>IF(AG1453=0,0,VLOOKUP($H1453,Leistungszahlen!$A$11:$H$158,6,FALSE))</f>
        <v>0</v>
      </c>
      <c r="AZ1453" s="68">
        <f t="shared" si="691"/>
        <v>0</v>
      </c>
      <c r="BA1453" s="68">
        <f t="shared" si="692"/>
        <v>0</v>
      </c>
      <c r="BC1453" s="68">
        <f t="shared" si="708"/>
        <v>0</v>
      </c>
      <c r="BD1453" s="285"/>
    </row>
    <row r="1454" spans="1:56" s="68" customFormat="1">
      <c r="A1454" s="200"/>
      <c r="B1454" s="200"/>
      <c r="C1454" s="200" t="s">
        <v>420</v>
      </c>
      <c r="D1454" s="200" t="s">
        <v>200</v>
      </c>
      <c r="E1454" s="200" t="s">
        <v>349</v>
      </c>
      <c r="F1454" s="200"/>
      <c r="G1454" s="200" t="s">
        <v>193</v>
      </c>
      <c r="H1454" s="201" t="s">
        <v>206</v>
      </c>
      <c r="I1454" s="202">
        <v>2.62</v>
      </c>
      <c r="J1454" s="200" t="s">
        <v>560</v>
      </c>
      <c r="K1454" s="176">
        <v>5</v>
      </c>
      <c r="L1454" s="176">
        <v>1</v>
      </c>
      <c r="M1454" s="176"/>
      <c r="N1454" s="286">
        <v>1</v>
      </c>
      <c r="O1454" s="286"/>
      <c r="P1454" s="176"/>
      <c r="Q1454" s="203">
        <f t="shared" si="684"/>
        <v>1</v>
      </c>
      <c r="R1454" s="203">
        <f t="shared" si="685"/>
        <v>0</v>
      </c>
      <c r="S1454" s="203">
        <f t="shared" si="686"/>
        <v>0</v>
      </c>
      <c r="T1454" s="203">
        <f t="shared" si="687"/>
        <v>0</v>
      </c>
      <c r="U1454" s="203">
        <f t="shared" si="688"/>
        <v>0</v>
      </c>
      <c r="V1454" s="175">
        <f>IF(Q1454&gt;0,VLOOKUP(Q1454,Jahresfaktoren!$A$11:$B$24,2,),0)</f>
        <v>52</v>
      </c>
      <c r="W1454" s="175">
        <f>IF(R1454&gt;0,VLOOKUP(R1454,Jahresfaktoren!$D$11:$E$24,2,),0)</f>
        <v>0</v>
      </c>
      <c r="X1454" s="175">
        <f>IF(S1454&gt;0,VLOOKUP(S1454,Jahresfaktoren!$A$28:$B$29,2,),0)</f>
        <v>0</v>
      </c>
      <c r="Y1454" s="175">
        <f>IF(T1454&gt;0,VLOOKUP(T1454,Jahresfaktoren!$A$28:$B$29,2,),0)</f>
        <v>0</v>
      </c>
      <c r="Z1454" s="175">
        <f>IF(U1454&gt;0,VLOOKUP(U1454,Jahresfaktoren!$A$32:$B$33,2,),)</f>
        <v>0</v>
      </c>
      <c r="AA1454" s="177">
        <f t="shared" si="698"/>
        <v>136.24</v>
      </c>
      <c r="AB1454" s="177" t="str">
        <f t="shared" si="699"/>
        <v/>
      </c>
      <c r="AC1454" s="177" t="str">
        <f t="shared" si="700"/>
        <v/>
      </c>
      <c r="AD1454" s="177" t="str">
        <f t="shared" si="701"/>
        <v/>
      </c>
      <c r="AE1454" s="177" t="str">
        <f t="shared" si="702"/>
        <v/>
      </c>
      <c r="AF1454" s="178">
        <f>IF(Q1454&gt;0,VLOOKUP(H1454,Leistungszahlen!$A$11:$C$158,3,),0)</f>
        <v>0</v>
      </c>
      <c r="AG1454" s="178">
        <f>IF(R1454&gt;0,VLOOKUP(H1454,Leistungszahlen!$A$11:$F$158,6,),IF(T1454&gt;0,VLOOKUP(H1454,Leistungszahlen!$A$11:$F$158,6,),0))</f>
        <v>0</v>
      </c>
      <c r="AH1454" s="179" t="e">
        <f t="shared" si="693"/>
        <v>#DIV/0!</v>
      </c>
      <c r="AI1454" s="179">
        <f t="shared" si="694"/>
        <v>0</v>
      </c>
      <c r="AJ1454" s="179">
        <f t="shared" si="695"/>
        <v>0</v>
      </c>
      <c r="AK1454" s="179">
        <f t="shared" si="696"/>
        <v>0</v>
      </c>
      <c r="AL1454" s="179">
        <f t="shared" si="697"/>
        <v>0</v>
      </c>
      <c r="AM1454" s="180">
        <f>IF(L1454=1,Stundensätze!$D$13,IF(L1454=2,Stundensätze!$D$17,IF(L1454=4,Stundensätze!$D$21,"")))</f>
        <v>0</v>
      </c>
      <c r="AN1454" s="180">
        <f>IF(L1454=1,Stundensätze!$D$15,IF(L1454=2,Stundensätze!$D$19,IF(L1454=4,Stundensätze!$D$23,"")))</f>
        <v>0</v>
      </c>
      <c r="AO1454" s="180" t="e">
        <f t="shared" si="703"/>
        <v>#DIV/0!</v>
      </c>
      <c r="AP1454" s="180">
        <f t="shared" si="704"/>
        <v>0</v>
      </c>
      <c r="AQ1454" s="192" t="e">
        <f t="shared" si="705"/>
        <v>#DIV/0!</v>
      </c>
      <c r="AR1454" s="192" t="e">
        <f t="shared" si="706"/>
        <v>#DIV/0!</v>
      </c>
      <c r="AS1454" s="193" t="e">
        <f t="shared" si="707"/>
        <v>#DIV/0!</v>
      </c>
      <c r="AT1454" s="258" t="str">
        <f>IF(K1454=0,0,VLOOKUP(K1454,Kostenstellen!A:B,2,FALSE))</f>
        <v xml:space="preserve">Salinenklinik </v>
      </c>
      <c r="AU1454" s="68" t="str">
        <f t="shared" si="689"/>
        <v>H</v>
      </c>
      <c r="AV1454" s="68" t="str">
        <f t="shared" si="690"/>
        <v/>
      </c>
      <c r="AW1454" s="68">
        <f>IF(AF1454=0,0,VLOOKUP($H1454,Leistungszahlen!$A$11:$H$158,4,FALSE))</f>
        <v>0</v>
      </c>
      <c r="AX1454" s="68">
        <f>IF(AF1454=0,0,VLOOKUP($H1454,Leistungszahlen!$A$11:$H$158,5,FALSE))</f>
        <v>0</v>
      </c>
      <c r="AY1454" s="68">
        <f>IF(AG1454=0,0,VLOOKUP($H1454,Leistungszahlen!$A$11:$H$158,6,FALSE))</f>
        <v>0</v>
      </c>
      <c r="AZ1454" s="68">
        <f t="shared" si="691"/>
        <v>0</v>
      </c>
      <c r="BA1454" s="68">
        <f t="shared" si="692"/>
        <v>0</v>
      </c>
      <c r="BC1454" s="68">
        <f t="shared" si="708"/>
        <v>0</v>
      </c>
      <c r="BD1454" s="285"/>
    </row>
    <row r="1455" spans="1:56" s="68" customFormat="1">
      <c r="A1455" s="200"/>
      <c r="B1455" s="200"/>
      <c r="C1455" s="200" t="s">
        <v>420</v>
      </c>
      <c r="D1455" s="200" t="s">
        <v>200</v>
      </c>
      <c r="E1455" s="200" t="s">
        <v>349</v>
      </c>
      <c r="F1455" s="200"/>
      <c r="G1455" s="200" t="s">
        <v>242</v>
      </c>
      <c r="H1455" s="201" t="s">
        <v>215</v>
      </c>
      <c r="I1455" s="202">
        <v>5.15</v>
      </c>
      <c r="J1455" s="200" t="s">
        <v>778</v>
      </c>
      <c r="K1455" s="176">
        <v>5</v>
      </c>
      <c r="L1455" s="176">
        <v>1</v>
      </c>
      <c r="M1455" s="176"/>
      <c r="N1455" s="286">
        <v>5</v>
      </c>
      <c r="O1455" s="286"/>
      <c r="P1455" s="176"/>
      <c r="Q1455" s="203">
        <f t="shared" si="684"/>
        <v>5</v>
      </c>
      <c r="R1455" s="203">
        <f t="shared" si="685"/>
        <v>0</v>
      </c>
      <c r="S1455" s="203">
        <f t="shared" si="686"/>
        <v>0</v>
      </c>
      <c r="T1455" s="203">
        <f t="shared" si="687"/>
        <v>0</v>
      </c>
      <c r="U1455" s="203">
        <f t="shared" si="688"/>
        <v>0</v>
      </c>
      <c r="V1455" s="175">
        <f>IF(Q1455&gt;0,VLOOKUP(Q1455,Jahresfaktoren!$A$11:$B$24,2,),0)</f>
        <v>250</v>
      </c>
      <c r="W1455" s="175">
        <f>IF(R1455&gt;0,VLOOKUP(R1455,Jahresfaktoren!$D$11:$E$24,2,),0)</f>
        <v>0</v>
      </c>
      <c r="X1455" s="175">
        <f>IF(S1455&gt;0,VLOOKUP(S1455,Jahresfaktoren!$A$28:$B$29,2,),0)</f>
        <v>0</v>
      </c>
      <c r="Y1455" s="175">
        <f>IF(T1455&gt;0,VLOOKUP(T1455,Jahresfaktoren!$A$28:$B$29,2,),0)</f>
        <v>0</v>
      </c>
      <c r="Z1455" s="175">
        <f>IF(U1455&gt;0,VLOOKUP(U1455,Jahresfaktoren!$A$32:$B$33,2,),)</f>
        <v>0</v>
      </c>
      <c r="AA1455" s="177">
        <f t="shared" si="698"/>
        <v>1287.5</v>
      </c>
      <c r="AB1455" s="177" t="str">
        <f t="shared" si="699"/>
        <v/>
      </c>
      <c r="AC1455" s="177" t="str">
        <f t="shared" si="700"/>
        <v/>
      </c>
      <c r="AD1455" s="177" t="str">
        <f t="shared" si="701"/>
        <v/>
      </c>
      <c r="AE1455" s="177" t="str">
        <f t="shared" si="702"/>
        <v/>
      </c>
      <c r="AF1455" s="178">
        <f>IF(Q1455&gt;0,VLOOKUP(H1455,Leistungszahlen!$A$11:$C$158,3,),0)</f>
        <v>0</v>
      </c>
      <c r="AG1455" s="178">
        <f>IF(R1455&gt;0,VLOOKUP(H1455,Leistungszahlen!$A$11:$F$158,6,),IF(T1455&gt;0,VLOOKUP(H1455,Leistungszahlen!$A$11:$F$158,6,),0))</f>
        <v>0</v>
      </c>
      <c r="AH1455" s="179" t="e">
        <f t="shared" si="693"/>
        <v>#DIV/0!</v>
      </c>
      <c r="AI1455" s="179">
        <f t="shared" si="694"/>
        <v>0</v>
      </c>
      <c r="AJ1455" s="179">
        <f t="shared" si="695"/>
        <v>0</v>
      </c>
      <c r="AK1455" s="179">
        <f t="shared" si="696"/>
        <v>0</v>
      </c>
      <c r="AL1455" s="179">
        <f t="shared" si="697"/>
        <v>0</v>
      </c>
      <c r="AM1455" s="180">
        <f>IF(L1455=1,Stundensätze!$D$13,IF(L1455=2,Stundensätze!$D$17,IF(L1455=4,Stundensätze!$D$21,"")))</f>
        <v>0</v>
      </c>
      <c r="AN1455" s="180">
        <f>IF(L1455=1,Stundensätze!$D$15,IF(L1455=2,Stundensätze!$D$19,IF(L1455=4,Stundensätze!$D$23,"")))</f>
        <v>0</v>
      </c>
      <c r="AO1455" s="180" t="e">
        <f t="shared" si="703"/>
        <v>#DIV/0!</v>
      </c>
      <c r="AP1455" s="180">
        <f t="shared" si="704"/>
        <v>0</v>
      </c>
      <c r="AQ1455" s="192" t="e">
        <f t="shared" si="705"/>
        <v>#DIV/0!</v>
      </c>
      <c r="AR1455" s="192" t="e">
        <f t="shared" si="706"/>
        <v>#DIV/0!</v>
      </c>
      <c r="AS1455" s="193" t="e">
        <f t="shared" si="707"/>
        <v>#DIV/0!</v>
      </c>
      <c r="AT1455" s="258" t="str">
        <f>IF(K1455=0,0,VLOOKUP(K1455,Kostenstellen!A:B,2,FALSE))</f>
        <v xml:space="preserve">Salinenklinik </v>
      </c>
      <c r="AU1455" s="68" t="str">
        <f t="shared" si="689"/>
        <v>R</v>
      </c>
      <c r="AV1455" s="68" t="str">
        <f t="shared" si="690"/>
        <v/>
      </c>
      <c r="AW1455" s="68">
        <f>IF(AF1455=0,0,VLOOKUP($H1455,Leistungszahlen!$A$11:$H$158,4,FALSE))</f>
        <v>0</v>
      </c>
      <c r="AX1455" s="68">
        <f>IF(AF1455=0,0,VLOOKUP($H1455,Leistungszahlen!$A$11:$H$158,5,FALSE))</f>
        <v>0</v>
      </c>
      <c r="AY1455" s="68">
        <f>IF(AG1455=0,0,VLOOKUP($H1455,Leistungszahlen!$A$11:$H$158,6,FALSE))</f>
        <v>0</v>
      </c>
      <c r="AZ1455" s="68">
        <f t="shared" si="691"/>
        <v>0</v>
      </c>
      <c r="BA1455" s="68">
        <f t="shared" si="692"/>
        <v>0</v>
      </c>
      <c r="BC1455" s="68">
        <f t="shared" si="708"/>
        <v>0</v>
      </c>
      <c r="BD1455" s="285"/>
    </row>
    <row r="1456" spans="1:56" s="68" customFormat="1">
      <c r="A1456" s="200"/>
      <c r="B1456" s="200"/>
      <c r="C1456" s="200" t="s">
        <v>420</v>
      </c>
      <c r="D1456" s="200" t="s">
        <v>200</v>
      </c>
      <c r="E1456" s="200" t="s">
        <v>349</v>
      </c>
      <c r="F1456" s="200"/>
      <c r="G1456" s="200" t="s">
        <v>113</v>
      </c>
      <c r="H1456" s="201" t="s">
        <v>205</v>
      </c>
      <c r="I1456" s="202">
        <v>10.91</v>
      </c>
      <c r="J1456" s="200" t="s">
        <v>560</v>
      </c>
      <c r="K1456" s="176">
        <v>5</v>
      </c>
      <c r="L1456" s="176">
        <v>1</v>
      </c>
      <c r="M1456" s="176"/>
      <c r="N1456" s="286">
        <v>5</v>
      </c>
      <c r="O1456" s="286"/>
      <c r="P1456" s="176"/>
      <c r="Q1456" s="203">
        <f t="shared" si="684"/>
        <v>5</v>
      </c>
      <c r="R1456" s="203">
        <f t="shared" si="685"/>
        <v>0</v>
      </c>
      <c r="S1456" s="203">
        <f t="shared" si="686"/>
        <v>0</v>
      </c>
      <c r="T1456" s="203">
        <f t="shared" si="687"/>
        <v>0</v>
      </c>
      <c r="U1456" s="203">
        <f t="shared" si="688"/>
        <v>0</v>
      </c>
      <c r="V1456" s="175">
        <f>IF(Q1456&gt;0,VLOOKUP(Q1456,Jahresfaktoren!$A$11:$B$24,2,),0)</f>
        <v>250</v>
      </c>
      <c r="W1456" s="175">
        <f>IF(R1456&gt;0,VLOOKUP(R1456,Jahresfaktoren!$D$11:$E$24,2,),0)</f>
        <v>0</v>
      </c>
      <c r="X1456" s="175">
        <f>IF(S1456&gt;0,VLOOKUP(S1456,Jahresfaktoren!$A$28:$B$29,2,),0)</f>
        <v>0</v>
      </c>
      <c r="Y1456" s="175">
        <f>IF(T1456&gt;0,VLOOKUP(T1456,Jahresfaktoren!$A$28:$B$29,2,),0)</f>
        <v>0</v>
      </c>
      <c r="Z1456" s="175">
        <f>IF(U1456&gt;0,VLOOKUP(U1456,Jahresfaktoren!$A$32:$B$33,2,),)</f>
        <v>0</v>
      </c>
      <c r="AA1456" s="177">
        <f t="shared" si="698"/>
        <v>2727.5</v>
      </c>
      <c r="AB1456" s="177" t="str">
        <f t="shared" si="699"/>
        <v/>
      </c>
      <c r="AC1456" s="177" t="str">
        <f t="shared" si="700"/>
        <v/>
      </c>
      <c r="AD1456" s="177" t="str">
        <f t="shared" si="701"/>
        <v/>
      </c>
      <c r="AE1456" s="177" t="str">
        <f t="shared" si="702"/>
        <v/>
      </c>
      <c r="AF1456" s="178">
        <f>IF(Q1456&gt;0,VLOOKUP(H1456,Leistungszahlen!$A$11:$C$158,3,),0)</f>
        <v>0</v>
      </c>
      <c r="AG1456" s="178">
        <f>IF(R1456&gt;0,VLOOKUP(H1456,Leistungszahlen!$A$11:$F$158,6,),IF(T1456&gt;0,VLOOKUP(H1456,Leistungszahlen!$A$11:$F$158,6,),0))</f>
        <v>0</v>
      </c>
      <c r="AH1456" s="179" t="e">
        <f t="shared" si="693"/>
        <v>#DIV/0!</v>
      </c>
      <c r="AI1456" s="179">
        <f t="shared" si="694"/>
        <v>0</v>
      </c>
      <c r="AJ1456" s="179">
        <f t="shared" si="695"/>
        <v>0</v>
      </c>
      <c r="AK1456" s="179">
        <f t="shared" si="696"/>
        <v>0</v>
      </c>
      <c r="AL1456" s="179">
        <f t="shared" si="697"/>
        <v>0</v>
      </c>
      <c r="AM1456" s="180">
        <f>IF(L1456=1,Stundensätze!$D$13,IF(L1456=2,Stundensätze!$D$17,IF(L1456=4,Stundensätze!$D$21,"")))</f>
        <v>0</v>
      </c>
      <c r="AN1456" s="180">
        <f>IF(L1456=1,Stundensätze!$D$15,IF(L1456=2,Stundensätze!$D$19,IF(L1456=4,Stundensätze!$D$23,"")))</f>
        <v>0</v>
      </c>
      <c r="AO1456" s="180" t="e">
        <f t="shared" si="703"/>
        <v>#DIV/0!</v>
      </c>
      <c r="AP1456" s="180">
        <f t="shared" si="704"/>
        <v>0</v>
      </c>
      <c r="AQ1456" s="192" t="e">
        <f t="shared" si="705"/>
        <v>#DIV/0!</v>
      </c>
      <c r="AR1456" s="192" t="e">
        <f t="shared" si="706"/>
        <v>#DIV/0!</v>
      </c>
      <c r="AS1456" s="193" t="e">
        <f t="shared" si="707"/>
        <v>#DIV/0!</v>
      </c>
      <c r="AT1456" s="258" t="str">
        <f>IF(K1456=0,0,VLOOKUP(K1456,Kostenstellen!A:B,2,FALSE))</f>
        <v xml:space="preserve">Salinenklinik </v>
      </c>
      <c r="AU1456" s="68" t="str">
        <f t="shared" si="689"/>
        <v>G</v>
      </c>
      <c r="AV1456" s="68" t="str">
        <f t="shared" si="690"/>
        <v/>
      </c>
      <c r="AW1456" s="68">
        <f>IF(AF1456=0,0,VLOOKUP($H1456,Leistungszahlen!$A$11:$H$158,4,FALSE))</f>
        <v>0</v>
      </c>
      <c r="AX1456" s="68">
        <f>IF(AF1456=0,0,VLOOKUP($H1456,Leistungszahlen!$A$11:$H$158,5,FALSE))</f>
        <v>0</v>
      </c>
      <c r="AY1456" s="68">
        <f>IF(AG1456=0,0,VLOOKUP($H1456,Leistungszahlen!$A$11:$H$158,6,FALSE))</f>
        <v>0</v>
      </c>
      <c r="AZ1456" s="68">
        <f t="shared" si="691"/>
        <v>0</v>
      </c>
      <c r="BA1456" s="68">
        <f t="shared" si="692"/>
        <v>0</v>
      </c>
      <c r="BC1456" s="68">
        <f t="shared" si="708"/>
        <v>0</v>
      </c>
      <c r="BD1456" s="285"/>
    </row>
    <row r="1457" spans="1:56" s="68" customFormat="1">
      <c r="A1457" s="200"/>
      <c r="B1457" s="200"/>
      <c r="C1457" s="200" t="s">
        <v>420</v>
      </c>
      <c r="D1457" s="200" t="s">
        <v>200</v>
      </c>
      <c r="E1457" s="200" t="s">
        <v>349</v>
      </c>
      <c r="F1457" s="200"/>
      <c r="G1457" s="200" t="s">
        <v>254</v>
      </c>
      <c r="H1457" s="201" t="s">
        <v>200</v>
      </c>
      <c r="I1457" s="202">
        <v>1.5</v>
      </c>
      <c r="J1457" s="200" t="s">
        <v>778</v>
      </c>
      <c r="K1457" s="176">
        <v>5</v>
      </c>
      <c r="L1457" s="176">
        <v>1</v>
      </c>
      <c r="M1457" s="176"/>
      <c r="N1457" s="286">
        <v>5</v>
      </c>
      <c r="O1457" s="286"/>
      <c r="P1457" s="176"/>
      <c r="Q1457" s="203">
        <f t="shared" si="684"/>
        <v>5</v>
      </c>
      <c r="R1457" s="203">
        <f t="shared" si="685"/>
        <v>0</v>
      </c>
      <c r="S1457" s="203">
        <f t="shared" si="686"/>
        <v>0</v>
      </c>
      <c r="T1457" s="203">
        <f t="shared" si="687"/>
        <v>0</v>
      </c>
      <c r="U1457" s="203">
        <f t="shared" si="688"/>
        <v>0</v>
      </c>
      <c r="V1457" s="175">
        <f>IF(Q1457&gt;0,VLOOKUP(Q1457,Jahresfaktoren!$A$11:$B$24,2,),0)</f>
        <v>250</v>
      </c>
      <c r="W1457" s="175">
        <f>IF(R1457&gt;0,VLOOKUP(R1457,Jahresfaktoren!$D$11:$E$24,2,),0)</f>
        <v>0</v>
      </c>
      <c r="X1457" s="175">
        <f>IF(S1457&gt;0,VLOOKUP(S1457,Jahresfaktoren!$A$28:$B$29,2,),0)</f>
        <v>0</v>
      </c>
      <c r="Y1457" s="175">
        <f>IF(T1457&gt;0,VLOOKUP(T1457,Jahresfaktoren!$A$28:$B$29,2,),0)</f>
        <v>0</v>
      </c>
      <c r="Z1457" s="175">
        <f>IF(U1457&gt;0,VLOOKUP(U1457,Jahresfaktoren!$A$32:$B$33,2,),)</f>
        <v>0</v>
      </c>
      <c r="AA1457" s="177">
        <f t="shared" si="698"/>
        <v>375</v>
      </c>
      <c r="AB1457" s="177" t="str">
        <f t="shared" si="699"/>
        <v/>
      </c>
      <c r="AC1457" s="177" t="str">
        <f t="shared" si="700"/>
        <v/>
      </c>
      <c r="AD1457" s="177" t="str">
        <f t="shared" si="701"/>
        <v/>
      </c>
      <c r="AE1457" s="177" t="str">
        <f t="shared" si="702"/>
        <v/>
      </c>
      <c r="AF1457" s="178">
        <f>IF(Q1457&gt;0,VLOOKUP(H1457,Leistungszahlen!$A$11:$C$158,3,),0)</f>
        <v>0</v>
      </c>
      <c r="AG1457" s="178">
        <f>IF(R1457&gt;0,VLOOKUP(H1457,Leistungszahlen!$A$11:$F$158,6,),IF(T1457&gt;0,VLOOKUP(H1457,Leistungszahlen!$A$11:$F$158,6,),0))</f>
        <v>0</v>
      </c>
      <c r="AH1457" s="179" t="e">
        <f t="shared" si="693"/>
        <v>#DIV/0!</v>
      </c>
      <c r="AI1457" s="179">
        <f t="shared" si="694"/>
        <v>0</v>
      </c>
      <c r="AJ1457" s="179">
        <f t="shared" si="695"/>
        <v>0</v>
      </c>
      <c r="AK1457" s="179">
        <f t="shared" si="696"/>
        <v>0</v>
      </c>
      <c r="AL1457" s="179">
        <f t="shared" si="697"/>
        <v>0</v>
      </c>
      <c r="AM1457" s="180">
        <f>IF(L1457=1,Stundensätze!$D$13,IF(L1457=2,Stundensätze!$D$17,IF(L1457=4,Stundensätze!$D$21,"")))</f>
        <v>0</v>
      </c>
      <c r="AN1457" s="180">
        <f>IF(L1457=1,Stundensätze!$D$15,IF(L1457=2,Stundensätze!$D$19,IF(L1457=4,Stundensätze!$D$23,"")))</f>
        <v>0</v>
      </c>
      <c r="AO1457" s="180" t="e">
        <f t="shared" si="703"/>
        <v>#DIV/0!</v>
      </c>
      <c r="AP1457" s="180">
        <f t="shared" si="704"/>
        <v>0</v>
      </c>
      <c r="AQ1457" s="192" t="e">
        <f t="shared" si="705"/>
        <v>#DIV/0!</v>
      </c>
      <c r="AR1457" s="192" t="e">
        <f t="shared" si="706"/>
        <v>#DIV/0!</v>
      </c>
      <c r="AS1457" s="193" t="e">
        <f t="shared" si="707"/>
        <v>#DIV/0!</v>
      </c>
      <c r="AT1457" s="258" t="str">
        <f>IF(K1457=0,0,VLOOKUP(K1457,Kostenstellen!A:B,2,FALSE))</f>
        <v xml:space="preserve">Salinenklinik </v>
      </c>
      <c r="AU1457" s="68" t="str">
        <f t="shared" si="689"/>
        <v>B</v>
      </c>
      <c r="AV1457" s="68" t="str">
        <f t="shared" si="690"/>
        <v/>
      </c>
      <c r="AW1457" s="68">
        <f>IF(AF1457=0,0,VLOOKUP($H1457,Leistungszahlen!$A$11:$H$158,4,FALSE))</f>
        <v>0</v>
      </c>
      <c r="AX1457" s="68">
        <f>IF(AF1457=0,0,VLOOKUP($H1457,Leistungszahlen!$A$11:$H$158,5,FALSE))</f>
        <v>0</v>
      </c>
      <c r="AY1457" s="68">
        <f>IF(AG1457=0,0,VLOOKUP($H1457,Leistungszahlen!$A$11:$H$158,6,FALSE))</f>
        <v>0</v>
      </c>
      <c r="AZ1457" s="68">
        <f t="shared" si="691"/>
        <v>0</v>
      </c>
      <c r="BA1457" s="68">
        <f t="shared" si="692"/>
        <v>0</v>
      </c>
      <c r="BC1457" s="68">
        <f t="shared" si="708"/>
        <v>0</v>
      </c>
      <c r="BD1457" s="285"/>
    </row>
    <row r="1458" spans="1:56" s="68" customFormat="1">
      <c r="A1458" s="200"/>
      <c r="B1458" s="200"/>
      <c r="C1458" s="200" t="s">
        <v>420</v>
      </c>
      <c r="D1458" s="200" t="s">
        <v>200</v>
      </c>
      <c r="E1458" s="200" t="s">
        <v>349</v>
      </c>
      <c r="F1458" s="200"/>
      <c r="G1458" s="200" t="s">
        <v>242</v>
      </c>
      <c r="H1458" s="201" t="s">
        <v>215</v>
      </c>
      <c r="I1458" s="202">
        <v>1.5</v>
      </c>
      <c r="J1458" s="200" t="s">
        <v>778</v>
      </c>
      <c r="K1458" s="176">
        <v>5</v>
      </c>
      <c r="L1458" s="176">
        <v>1</v>
      </c>
      <c r="M1458" s="176"/>
      <c r="N1458" s="286">
        <v>5</v>
      </c>
      <c r="O1458" s="286"/>
      <c r="P1458" s="176"/>
      <c r="Q1458" s="203">
        <f t="shared" si="684"/>
        <v>5</v>
      </c>
      <c r="R1458" s="203">
        <f t="shared" si="685"/>
        <v>0</v>
      </c>
      <c r="S1458" s="203">
        <f t="shared" si="686"/>
        <v>0</v>
      </c>
      <c r="T1458" s="203">
        <f t="shared" si="687"/>
        <v>0</v>
      </c>
      <c r="U1458" s="203">
        <f t="shared" si="688"/>
        <v>0</v>
      </c>
      <c r="V1458" s="175">
        <f>IF(Q1458&gt;0,VLOOKUP(Q1458,Jahresfaktoren!$A$11:$B$24,2,),0)</f>
        <v>250</v>
      </c>
      <c r="W1458" s="175">
        <f>IF(R1458&gt;0,VLOOKUP(R1458,Jahresfaktoren!$D$11:$E$24,2,),0)</f>
        <v>0</v>
      </c>
      <c r="X1458" s="175">
        <f>IF(S1458&gt;0,VLOOKUP(S1458,Jahresfaktoren!$A$28:$B$29,2,),0)</f>
        <v>0</v>
      </c>
      <c r="Y1458" s="175">
        <f>IF(T1458&gt;0,VLOOKUP(T1458,Jahresfaktoren!$A$28:$B$29,2,),0)</f>
        <v>0</v>
      </c>
      <c r="Z1458" s="175">
        <f>IF(U1458&gt;0,VLOOKUP(U1458,Jahresfaktoren!$A$32:$B$33,2,),)</f>
        <v>0</v>
      </c>
      <c r="AA1458" s="177">
        <f t="shared" si="698"/>
        <v>375</v>
      </c>
      <c r="AB1458" s="177" t="str">
        <f t="shared" si="699"/>
        <v/>
      </c>
      <c r="AC1458" s="177" t="str">
        <f t="shared" si="700"/>
        <v/>
      </c>
      <c r="AD1458" s="177" t="str">
        <f t="shared" si="701"/>
        <v/>
      </c>
      <c r="AE1458" s="177" t="str">
        <f t="shared" si="702"/>
        <v/>
      </c>
      <c r="AF1458" s="178">
        <f>IF(Q1458&gt;0,VLOOKUP(H1458,Leistungszahlen!$A$11:$C$158,3,),0)</f>
        <v>0</v>
      </c>
      <c r="AG1458" s="178">
        <f>IF(R1458&gt;0,VLOOKUP(H1458,Leistungszahlen!$A$11:$F$158,6,),IF(T1458&gt;0,VLOOKUP(H1458,Leistungszahlen!$A$11:$F$158,6,),0))</f>
        <v>0</v>
      </c>
      <c r="AH1458" s="179" t="e">
        <f t="shared" si="693"/>
        <v>#DIV/0!</v>
      </c>
      <c r="AI1458" s="179">
        <f t="shared" si="694"/>
        <v>0</v>
      </c>
      <c r="AJ1458" s="179">
        <f t="shared" si="695"/>
        <v>0</v>
      </c>
      <c r="AK1458" s="179">
        <f t="shared" si="696"/>
        <v>0</v>
      </c>
      <c r="AL1458" s="179">
        <f t="shared" si="697"/>
        <v>0</v>
      </c>
      <c r="AM1458" s="180">
        <f>IF(L1458=1,Stundensätze!$D$13,IF(L1458=2,Stundensätze!$D$17,IF(L1458=4,Stundensätze!$D$21,"")))</f>
        <v>0</v>
      </c>
      <c r="AN1458" s="180">
        <f>IF(L1458=1,Stundensätze!$D$15,IF(L1458=2,Stundensätze!$D$19,IF(L1458=4,Stundensätze!$D$23,"")))</f>
        <v>0</v>
      </c>
      <c r="AO1458" s="180" t="e">
        <f t="shared" si="703"/>
        <v>#DIV/0!</v>
      </c>
      <c r="AP1458" s="180">
        <f t="shared" si="704"/>
        <v>0</v>
      </c>
      <c r="AQ1458" s="192" t="e">
        <f t="shared" si="705"/>
        <v>#DIV/0!</v>
      </c>
      <c r="AR1458" s="192" t="e">
        <f t="shared" si="706"/>
        <v>#DIV/0!</v>
      </c>
      <c r="AS1458" s="193" t="e">
        <f t="shared" si="707"/>
        <v>#DIV/0!</v>
      </c>
      <c r="AT1458" s="258" t="str">
        <f>IF(K1458=0,0,VLOOKUP(K1458,Kostenstellen!A:B,2,FALSE))</f>
        <v xml:space="preserve">Salinenklinik </v>
      </c>
      <c r="AU1458" s="68" t="str">
        <f t="shared" si="689"/>
        <v>R</v>
      </c>
      <c r="AV1458" s="68" t="str">
        <f t="shared" si="690"/>
        <v/>
      </c>
      <c r="AW1458" s="68">
        <f>IF(AF1458=0,0,VLOOKUP($H1458,Leistungszahlen!$A$11:$H$158,4,FALSE))</f>
        <v>0</v>
      </c>
      <c r="AX1458" s="68">
        <f>IF(AF1458=0,0,VLOOKUP($H1458,Leistungszahlen!$A$11:$H$158,5,FALSE))</f>
        <v>0</v>
      </c>
      <c r="AY1458" s="68">
        <f>IF(AG1458=0,0,VLOOKUP($H1458,Leistungszahlen!$A$11:$H$158,6,FALSE))</f>
        <v>0</v>
      </c>
      <c r="AZ1458" s="68">
        <f t="shared" si="691"/>
        <v>0</v>
      </c>
      <c r="BA1458" s="68">
        <f t="shared" si="692"/>
        <v>0</v>
      </c>
      <c r="BC1458" s="68">
        <f t="shared" si="708"/>
        <v>0</v>
      </c>
      <c r="BD1458" s="285"/>
    </row>
    <row r="1459" spans="1:56" s="68" customFormat="1">
      <c r="A1459" s="200"/>
      <c r="B1459" s="200"/>
      <c r="C1459" s="200" t="s">
        <v>420</v>
      </c>
      <c r="D1459" s="200" t="s">
        <v>200</v>
      </c>
      <c r="E1459" s="200" t="s">
        <v>349</v>
      </c>
      <c r="F1459" s="200"/>
      <c r="G1459" s="200" t="s">
        <v>242</v>
      </c>
      <c r="H1459" s="201" t="s">
        <v>215</v>
      </c>
      <c r="I1459" s="202">
        <v>3.45</v>
      </c>
      <c r="J1459" s="200" t="s">
        <v>778</v>
      </c>
      <c r="K1459" s="176">
        <v>5</v>
      </c>
      <c r="L1459" s="176">
        <v>1</v>
      </c>
      <c r="M1459" s="176"/>
      <c r="N1459" s="286">
        <v>5</v>
      </c>
      <c r="O1459" s="286"/>
      <c r="P1459" s="176"/>
      <c r="Q1459" s="203">
        <f t="shared" si="684"/>
        <v>5</v>
      </c>
      <c r="R1459" s="203">
        <f t="shared" si="685"/>
        <v>0</v>
      </c>
      <c r="S1459" s="203">
        <f t="shared" si="686"/>
        <v>0</v>
      </c>
      <c r="T1459" s="203">
        <f t="shared" si="687"/>
        <v>0</v>
      </c>
      <c r="U1459" s="203">
        <f t="shared" si="688"/>
        <v>0</v>
      </c>
      <c r="V1459" s="175">
        <f>IF(Q1459&gt;0,VLOOKUP(Q1459,Jahresfaktoren!$A$11:$B$24,2,),0)</f>
        <v>250</v>
      </c>
      <c r="W1459" s="175">
        <f>IF(R1459&gt;0,VLOOKUP(R1459,Jahresfaktoren!$D$11:$E$24,2,),0)</f>
        <v>0</v>
      </c>
      <c r="X1459" s="175">
        <f>IF(S1459&gt;0,VLOOKUP(S1459,Jahresfaktoren!$A$28:$B$29,2,),0)</f>
        <v>0</v>
      </c>
      <c r="Y1459" s="175">
        <f>IF(T1459&gt;0,VLOOKUP(T1459,Jahresfaktoren!$A$28:$B$29,2,),0)</f>
        <v>0</v>
      </c>
      <c r="Z1459" s="175">
        <f>IF(U1459&gt;0,VLOOKUP(U1459,Jahresfaktoren!$A$32:$B$33,2,),)</f>
        <v>0</v>
      </c>
      <c r="AA1459" s="177">
        <f t="shared" si="698"/>
        <v>862.5</v>
      </c>
      <c r="AB1459" s="177" t="str">
        <f t="shared" si="699"/>
        <v/>
      </c>
      <c r="AC1459" s="177" t="str">
        <f t="shared" si="700"/>
        <v/>
      </c>
      <c r="AD1459" s="177" t="str">
        <f t="shared" si="701"/>
        <v/>
      </c>
      <c r="AE1459" s="177" t="str">
        <f t="shared" si="702"/>
        <v/>
      </c>
      <c r="AF1459" s="178">
        <f>IF(Q1459&gt;0,VLOOKUP(H1459,Leistungszahlen!$A$11:$C$158,3,),0)</f>
        <v>0</v>
      </c>
      <c r="AG1459" s="178">
        <f>IF(R1459&gt;0,VLOOKUP(H1459,Leistungszahlen!$A$11:$F$158,6,),IF(T1459&gt;0,VLOOKUP(H1459,Leistungszahlen!$A$11:$F$158,6,),0))</f>
        <v>0</v>
      </c>
      <c r="AH1459" s="179" t="e">
        <f t="shared" si="693"/>
        <v>#DIV/0!</v>
      </c>
      <c r="AI1459" s="179">
        <f t="shared" si="694"/>
        <v>0</v>
      </c>
      <c r="AJ1459" s="179">
        <f t="shared" si="695"/>
        <v>0</v>
      </c>
      <c r="AK1459" s="179">
        <f t="shared" si="696"/>
        <v>0</v>
      </c>
      <c r="AL1459" s="179">
        <f t="shared" si="697"/>
        <v>0</v>
      </c>
      <c r="AM1459" s="180">
        <f>IF(L1459=1,Stundensätze!$D$13,IF(L1459=2,Stundensätze!$D$17,IF(L1459=4,Stundensätze!$D$21,"")))</f>
        <v>0</v>
      </c>
      <c r="AN1459" s="180">
        <f>IF(L1459=1,Stundensätze!$D$15,IF(L1459=2,Stundensätze!$D$19,IF(L1459=4,Stundensätze!$D$23,"")))</f>
        <v>0</v>
      </c>
      <c r="AO1459" s="180" t="e">
        <f t="shared" si="703"/>
        <v>#DIV/0!</v>
      </c>
      <c r="AP1459" s="180">
        <f t="shared" si="704"/>
        <v>0</v>
      </c>
      <c r="AQ1459" s="192" t="e">
        <f t="shared" si="705"/>
        <v>#DIV/0!</v>
      </c>
      <c r="AR1459" s="192" t="e">
        <f t="shared" si="706"/>
        <v>#DIV/0!</v>
      </c>
      <c r="AS1459" s="193" t="e">
        <f t="shared" si="707"/>
        <v>#DIV/0!</v>
      </c>
      <c r="AT1459" s="258" t="str">
        <f>IF(K1459=0,0,VLOOKUP(K1459,Kostenstellen!A:B,2,FALSE))</f>
        <v xml:space="preserve">Salinenklinik </v>
      </c>
      <c r="AU1459" s="68" t="str">
        <f t="shared" si="689"/>
        <v>R</v>
      </c>
      <c r="AV1459" s="68" t="str">
        <f t="shared" si="690"/>
        <v/>
      </c>
      <c r="AW1459" s="68">
        <f>IF(AF1459=0,0,VLOOKUP($H1459,Leistungszahlen!$A$11:$H$158,4,FALSE))</f>
        <v>0</v>
      </c>
      <c r="AX1459" s="68">
        <f>IF(AF1459=0,0,VLOOKUP($H1459,Leistungszahlen!$A$11:$H$158,5,FALSE))</f>
        <v>0</v>
      </c>
      <c r="AY1459" s="68">
        <f>IF(AG1459=0,0,VLOOKUP($H1459,Leistungszahlen!$A$11:$H$158,6,FALSE))</f>
        <v>0</v>
      </c>
      <c r="AZ1459" s="68">
        <f t="shared" si="691"/>
        <v>0</v>
      </c>
      <c r="BA1459" s="68">
        <f t="shared" si="692"/>
        <v>0</v>
      </c>
      <c r="BC1459" s="68">
        <f t="shared" si="708"/>
        <v>0</v>
      </c>
      <c r="BD1459" s="285"/>
    </row>
    <row r="1460" spans="1:56" s="68" customFormat="1">
      <c r="A1460" s="200"/>
      <c r="B1460" s="200"/>
      <c r="C1460" s="200" t="s">
        <v>420</v>
      </c>
      <c r="D1460" s="200" t="s">
        <v>200</v>
      </c>
      <c r="E1460" s="200" t="s">
        <v>349</v>
      </c>
      <c r="F1460" s="200"/>
      <c r="G1460" s="200" t="s">
        <v>480</v>
      </c>
      <c r="H1460" s="201" t="s">
        <v>205</v>
      </c>
      <c r="I1460" s="202">
        <v>27.17</v>
      </c>
      <c r="J1460" s="200" t="s">
        <v>560</v>
      </c>
      <c r="K1460" s="176">
        <v>5</v>
      </c>
      <c r="L1460" s="176">
        <v>1</v>
      </c>
      <c r="M1460" s="176">
        <v>0</v>
      </c>
      <c r="N1460" s="286">
        <v>3</v>
      </c>
      <c r="O1460" s="286"/>
      <c r="P1460" s="176"/>
      <c r="Q1460" s="203">
        <f t="shared" si="684"/>
        <v>3</v>
      </c>
      <c r="R1460" s="203">
        <f t="shared" si="685"/>
        <v>0</v>
      </c>
      <c r="S1460" s="203">
        <f t="shared" si="686"/>
        <v>0</v>
      </c>
      <c r="T1460" s="203">
        <f t="shared" si="687"/>
        <v>0</v>
      </c>
      <c r="U1460" s="203">
        <f t="shared" si="688"/>
        <v>0</v>
      </c>
      <c r="V1460" s="175">
        <f>IF(Q1460&gt;0,VLOOKUP(Q1460,Jahresfaktoren!$A$11:$B$24,2,),0)</f>
        <v>152</v>
      </c>
      <c r="W1460" s="175">
        <f>IF(R1460&gt;0,VLOOKUP(R1460,Jahresfaktoren!$D$11:$E$24,2,),0)</f>
        <v>0</v>
      </c>
      <c r="X1460" s="175">
        <f>IF(S1460&gt;0,VLOOKUP(S1460,Jahresfaktoren!$A$28:$B$29,2,),0)</f>
        <v>0</v>
      </c>
      <c r="Y1460" s="175">
        <f>IF(T1460&gt;0,VLOOKUP(T1460,Jahresfaktoren!$A$28:$B$29,2,),0)</f>
        <v>0</v>
      </c>
      <c r="Z1460" s="175">
        <f>IF(U1460&gt;0,VLOOKUP(U1460,Jahresfaktoren!$A$32:$B$33,2,),)</f>
        <v>0</v>
      </c>
      <c r="AA1460" s="177">
        <f t="shared" si="698"/>
        <v>4129.84</v>
      </c>
      <c r="AB1460" s="177" t="str">
        <f t="shared" si="699"/>
        <v/>
      </c>
      <c r="AC1460" s="177" t="str">
        <f t="shared" si="700"/>
        <v/>
      </c>
      <c r="AD1460" s="177" t="str">
        <f t="shared" si="701"/>
        <v/>
      </c>
      <c r="AE1460" s="177" t="str">
        <f t="shared" si="702"/>
        <v/>
      </c>
      <c r="AF1460" s="178">
        <f>IF(Q1460&gt;0,VLOOKUP(H1460,Leistungszahlen!$A$11:$C$158,3,),0)</f>
        <v>0</v>
      </c>
      <c r="AG1460" s="178">
        <f>IF(R1460&gt;0,VLOOKUP(H1460,Leistungszahlen!$A$11:$F$158,6,),IF(T1460&gt;0,VLOOKUP(H1460,Leistungszahlen!$A$11:$F$158,6,),0))</f>
        <v>0</v>
      </c>
      <c r="AH1460" s="179" t="e">
        <f t="shared" si="693"/>
        <v>#DIV/0!</v>
      </c>
      <c r="AI1460" s="179">
        <f t="shared" si="694"/>
        <v>0</v>
      </c>
      <c r="AJ1460" s="179">
        <f t="shared" si="695"/>
        <v>0</v>
      </c>
      <c r="AK1460" s="179">
        <f t="shared" si="696"/>
        <v>0</v>
      </c>
      <c r="AL1460" s="179">
        <f t="shared" si="697"/>
        <v>0</v>
      </c>
      <c r="AM1460" s="180">
        <f>IF(L1460=1,Stundensätze!$D$13,IF(L1460=2,Stundensätze!$D$17,IF(L1460=4,Stundensätze!$D$21,"")))</f>
        <v>0</v>
      </c>
      <c r="AN1460" s="180">
        <f>IF(L1460=1,Stundensätze!$D$15,IF(L1460=2,Stundensätze!$D$19,IF(L1460=4,Stundensätze!$D$23,"")))</f>
        <v>0</v>
      </c>
      <c r="AO1460" s="180" t="e">
        <f t="shared" si="703"/>
        <v>#DIV/0!</v>
      </c>
      <c r="AP1460" s="180">
        <f t="shared" si="704"/>
        <v>0</v>
      </c>
      <c r="AQ1460" s="192" t="e">
        <f t="shared" si="705"/>
        <v>#DIV/0!</v>
      </c>
      <c r="AR1460" s="192" t="e">
        <f t="shared" si="706"/>
        <v>#DIV/0!</v>
      </c>
      <c r="AS1460" s="193" t="e">
        <f t="shared" si="707"/>
        <v>#DIV/0!</v>
      </c>
      <c r="AT1460" s="258" t="str">
        <f>IF(K1460=0,0,VLOOKUP(K1460,Kostenstellen!A:B,2,FALSE))</f>
        <v xml:space="preserve">Salinenklinik </v>
      </c>
      <c r="AU1460" s="68" t="str">
        <f t="shared" si="689"/>
        <v>G</v>
      </c>
      <c r="AV1460" s="68" t="str">
        <f t="shared" si="690"/>
        <v/>
      </c>
      <c r="AW1460" s="68">
        <f>IF(AF1460=0,0,VLOOKUP($H1460,Leistungszahlen!$A$11:$H$158,4,FALSE))</f>
        <v>0</v>
      </c>
      <c r="AX1460" s="68">
        <f>IF(AF1460=0,0,VLOOKUP($H1460,Leistungszahlen!$A$11:$H$158,5,FALSE))</f>
        <v>0</v>
      </c>
      <c r="AY1460" s="68">
        <f>IF(AG1460=0,0,VLOOKUP($H1460,Leistungszahlen!$A$11:$H$158,6,FALSE))</f>
        <v>0</v>
      </c>
      <c r="AZ1460" s="68">
        <f t="shared" si="691"/>
        <v>0</v>
      </c>
      <c r="BA1460" s="68">
        <f t="shared" si="692"/>
        <v>0</v>
      </c>
      <c r="BC1460" s="68">
        <f t="shared" si="708"/>
        <v>0</v>
      </c>
      <c r="BD1460" s="285"/>
    </row>
    <row r="1461" spans="1:56" s="68" customFormat="1">
      <c r="A1461" s="200"/>
      <c r="B1461" s="200"/>
      <c r="C1461" s="200" t="s">
        <v>420</v>
      </c>
      <c r="D1461" s="200" t="s">
        <v>200</v>
      </c>
      <c r="E1461" s="200" t="s">
        <v>349</v>
      </c>
      <c r="F1461" s="200"/>
      <c r="G1461" s="200" t="s">
        <v>113</v>
      </c>
      <c r="H1461" s="201" t="s">
        <v>205</v>
      </c>
      <c r="I1461" s="202">
        <v>4.3</v>
      </c>
      <c r="J1461" s="200" t="s">
        <v>560</v>
      </c>
      <c r="K1461" s="176">
        <v>5</v>
      </c>
      <c r="L1461" s="176">
        <v>1</v>
      </c>
      <c r="M1461" s="176">
        <v>0</v>
      </c>
      <c r="N1461" s="286">
        <v>1</v>
      </c>
      <c r="O1461" s="286"/>
      <c r="P1461" s="176"/>
      <c r="Q1461" s="203">
        <f t="shared" si="684"/>
        <v>1</v>
      </c>
      <c r="R1461" s="203">
        <f t="shared" si="685"/>
        <v>0</v>
      </c>
      <c r="S1461" s="203">
        <f t="shared" si="686"/>
        <v>0</v>
      </c>
      <c r="T1461" s="203">
        <f t="shared" si="687"/>
        <v>0</v>
      </c>
      <c r="U1461" s="203">
        <f t="shared" si="688"/>
        <v>0</v>
      </c>
      <c r="V1461" s="175">
        <f>IF(Q1461&gt;0,VLOOKUP(Q1461,Jahresfaktoren!$A$11:$B$24,2,),0)</f>
        <v>52</v>
      </c>
      <c r="W1461" s="175">
        <f>IF(R1461&gt;0,VLOOKUP(R1461,Jahresfaktoren!$D$11:$E$24,2,),0)</f>
        <v>0</v>
      </c>
      <c r="X1461" s="175">
        <f>IF(S1461&gt;0,VLOOKUP(S1461,Jahresfaktoren!$A$28:$B$29,2,),0)</f>
        <v>0</v>
      </c>
      <c r="Y1461" s="175">
        <f>IF(T1461&gt;0,VLOOKUP(T1461,Jahresfaktoren!$A$28:$B$29,2,),0)</f>
        <v>0</v>
      </c>
      <c r="Z1461" s="175">
        <f>IF(U1461&gt;0,VLOOKUP(U1461,Jahresfaktoren!$A$32:$B$33,2,),)</f>
        <v>0</v>
      </c>
      <c r="AA1461" s="177">
        <f t="shared" si="698"/>
        <v>223.6</v>
      </c>
      <c r="AB1461" s="177" t="str">
        <f t="shared" si="699"/>
        <v/>
      </c>
      <c r="AC1461" s="177" t="str">
        <f t="shared" si="700"/>
        <v/>
      </c>
      <c r="AD1461" s="177" t="str">
        <f t="shared" si="701"/>
        <v/>
      </c>
      <c r="AE1461" s="177" t="str">
        <f t="shared" si="702"/>
        <v/>
      </c>
      <c r="AF1461" s="178">
        <f>IF(Q1461&gt;0,VLOOKUP(H1461,Leistungszahlen!$A$11:$C$158,3,),0)</f>
        <v>0</v>
      </c>
      <c r="AG1461" s="178">
        <f>IF(R1461&gt;0,VLOOKUP(H1461,Leistungszahlen!$A$11:$F$158,6,),IF(T1461&gt;0,VLOOKUP(H1461,Leistungszahlen!$A$11:$F$158,6,),0))</f>
        <v>0</v>
      </c>
      <c r="AH1461" s="179" t="e">
        <f t="shared" si="693"/>
        <v>#DIV/0!</v>
      </c>
      <c r="AI1461" s="179">
        <f t="shared" si="694"/>
        <v>0</v>
      </c>
      <c r="AJ1461" s="179">
        <f t="shared" si="695"/>
        <v>0</v>
      </c>
      <c r="AK1461" s="179">
        <f t="shared" si="696"/>
        <v>0</v>
      </c>
      <c r="AL1461" s="179">
        <f t="shared" si="697"/>
        <v>0</v>
      </c>
      <c r="AM1461" s="180">
        <f>IF(L1461=1,Stundensätze!$D$13,IF(L1461=2,Stundensätze!$D$17,IF(L1461=4,Stundensätze!$D$21,"")))</f>
        <v>0</v>
      </c>
      <c r="AN1461" s="180">
        <f>IF(L1461=1,Stundensätze!$D$15,IF(L1461=2,Stundensätze!$D$19,IF(L1461=4,Stundensätze!$D$23,"")))</f>
        <v>0</v>
      </c>
      <c r="AO1461" s="180" t="e">
        <f t="shared" si="703"/>
        <v>#DIV/0!</v>
      </c>
      <c r="AP1461" s="180">
        <f t="shared" si="704"/>
        <v>0</v>
      </c>
      <c r="AQ1461" s="192" t="e">
        <f t="shared" si="705"/>
        <v>#DIV/0!</v>
      </c>
      <c r="AR1461" s="192" t="e">
        <f t="shared" si="706"/>
        <v>#DIV/0!</v>
      </c>
      <c r="AS1461" s="193" t="e">
        <f t="shared" si="707"/>
        <v>#DIV/0!</v>
      </c>
      <c r="AT1461" s="258" t="str">
        <f>IF(K1461=0,0,VLOOKUP(K1461,Kostenstellen!A:B,2,FALSE))</f>
        <v xml:space="preserve">Salinenklinik </v>
      </c>
      <c r="AU1461" s="68" t="str">
        <f t="shared" si="689"/>
        <v>G</v>
      </c>
      <c r="AV1461" s="68" t="str">
        <f t="shared" si="690"/>
        <v/>
      </c>
      <c r="AW1461" s="68">
        <f>IF(AF1461=0,0,VLOOKUP($H1461,Leistungszahlen!$A$11:$H$158,4,FALSE))</f>
        <v>0</v>
      </c>
      <c r="AX1461" s="68">
        <f>IF(AF1461=0,0,VLOOKUP($H1461,Leistungszahlen!$A$11:$H$158,5,FALSE))</f>
        <v>0</v>
      </c>
      <c r="AY1461" s="68">
        <f>IF(AG1461=0,0,VLOOKUP($H1461,Leistungszahlen!$A$11:$H$158,6,FALSE))</f>
        <v>0</v>
      </c>
      <c r="AZ1461" s="68">
        <f t="shared" si="691"/>
        <v>0</v>
      </c>
      <c r="BA1461" s="68">
        <f t="shared" si="692"/>
        <v>0</v>
      </c>
      <c r="BC1461" s="68">
        <f t="shared" si="708"/>
        <v>0</v>
      </c>
      <c r="BD1461" s="285"/>
    </row>
    <row r="1462" spans="1:56" s="68" customFormat="1" ht="18">
      <c r="A1462" s="200"/>
      <c r="B1462" s="200"/>
      <c r="C1462" s="200" t="s">
        <v>420</v>
      </c>
      <c r="D1462" s="200" t="s">
        <v>200</v>
      </c>
      <c r="E1462" s="200" t="s">
        <v>349</v>
      </c>
      <c r="F1462" s="200"/>
      <c r="G1462" s="200" t="s">
        <v>1547</v>
      </c>
      <c r="H1462" s="201" t="s">
        <v>686</v>
      </c>
      <c r="I1462" s="202">
        <v>21.15</v>
      </c>
      <c r="J1462" s="200" t="s">
        <v>560</v>
      </c>
      <c r="K1462" s="176">
        <v>5</v>
      </c>
      <c r="L1462" s="176">
        <v>1</v>
      </c>
      <c r="M1462" s="176"/>
      <c r="N1462" s="286">
        <v>5</v>
      </c>
      <c r="O1462" s="286"/>
      <c r="P1462" s="176"/>
      <c r="Q1462" s="203">
        <f t="shared" si="684"/>
        <v>5</v>
      </c>
      <c r="R1462" s="203">
        <f t="shared" si="685"/>
        <v>0</v>
      </c>
      <c r="S1462" s="203">
        <f t="shared" si="686"/>
        <v>0</v>
      </c>
      <c r="T1462" s="203">
        <f t="shared" si="687"/>
        <v>0</v>
      </c>
      <c r="U1462" s="203">
        <f t="shared" si="688"/>
        <v>0</v>
      </c>
      <c r="V1462" s="175">
        <f>IF(Q1462&gt;0,VLOOKUP(Q1462,Jahresfaktoren!$A$11:$B$24,2,),0)</f>
        <v>250</v>
      </c>
      <c r="W1462" s="175">
        <f>IF(R1462&gt;0,VLOOKUP(R1462,Jahresfaktoren!$D$11:$E$24,2,),0)</f>
        <v>0</v>
      </c>
      <c r="X1462" s="175">
        <f>IF(S1462&gt;0,VLOOKUP(S1462,Jahresfaktoren!$A$28:$B$29,2,),0)</f>
        <v>0</v>
      </c>
      <c r="Y1462" s="175">
        <f>IF(T1462&gt;0,VLOOKUP(T1462,Jahresfaktoren!$A$28:$B$29,2,),0)</f>
        <v>0</v>
      </c>
      <c r="Z1462" s="175">
        <f>IF(U1462&gt;0,VLOOKUP(U1462,Jahresfaktoren!$A$32:$B$33,2,),)</f>
        <v>0</v>
      </c>
      <c r="AA1462" s="177">
        <f t="shared" si="698"/>
        <v>5287.5</v>
      </c>
      <c r="AB1462" s="177" t="str">
        <f t="shared" si="699"/>
        <v/>
      </c>
      <c r="AC1462" s="177" t="str">
        <f t="shared" si="700"/>
        <v/>
      </c>
      <c r="AD1462" s="177" t="str">
        <f t="shared" si="701"/>
        <v/>
      </c>
      <c r="AE1462" s="177" t="str">
        <f t="shared" si="702"/>
        <v/>
      </c>
      <c r="AF1462" s="178">
        <f>IF(Q1462&gt;0,VLOOKUP(H1462,Leistungszahlen!$A$11:$C$158,3,),0)</f>
        <v>0</v>
      </c>
      <c r="AG1462" s="178">
        <f>IF(R1462&gt;0,VLOOKUP(H1462,Leistungszahlen!$A$11:$F$158,6,),IF(T1462&gt;0,VLOOKUP(H1462,Leistungszahlen!$A$11:$F$158,6,),0))</f>
        <v>0</v>
      </c>
      <c r="AH1462" s="179" t="e">
        <f t="shared" si="693"/>
        <v>#DIV/0!</v>
      </c>
      <c r="AI1462" s="179">
        <f t="shared" si="694"/>
        <v>0</v>
      </c>
      <c r="AJ1462" s="179">
        <f t="shared" si="695"/>
        <v>0</v>
      </c>
      <c r="AK1462" s="179">
        <f t="shared" si="696"/>
        <v>0</v>
      </c>
      <c r="AL1462" s="179">
        <f t="shared" si="697"/>
        <v>0</v>
      </c>
      <c r="AM1462" s="180">
        <f>IF(L1462=1,Stundensätze!$D$13,IF(L1462=2,Stundensätze!$D$17,IF(L1462=4,Stundensätze!$D$21,"")))</f>
        <v>0</v>
      </c>
      <c r="AN1462" s="180">
        <f>IF(L1462=1,Stundensätze!$D$15,IF(L1462=2,Stundensätze!$D$19,IF(L1462=4,Stundensätze!$D$23,"")))</f>
        <v>0</v>
      </c>
      <c r="AO1462" s="180" t="e">
        <f t="shared" si="703"/>
        <v>#DIV/0!</v>
      </c>
      <c r="AP1462" s="180">
        <f t="shared" si="704"/>
        <v>0</v>
      </c>
      <c r="AQ1462" s="192" t="e">
        <f t="shared" si="705"/>
        <v>#DIV/0!</v>
      </c>
      <c r="AR1462" s="192" t="e">
        <f t="shared" si="706"/>
        <v>#DIV/0!</v>
      </c>
      <c r="AS1462" s="193" t="e">
        <f t="shared" si="707"/>
        <v>#DIV/0!</v>
      </c>
      <c r="AT1462" s="258" t="str">
        <f>IF(K1462=0,0,VLOOKUP(K1462,Kostenstellen!A:B,2,FALSE))</f>
        <v xml:space="preserve">Salinenklinik </v>
      </c>
      <c r="AU1462" s="68" t="str">
        <f t="shared" si="689"/>
        <v>F1</v>
      </c>
      <c r="AV1462" s="68" t="str">
        <f t="shared" si="690"/>
        <v/>
      </c>
      <c r="AW1462" s="68">
        <f>IF(AF1462=0,0,VLOOKUP($H1462,Leistungszahlen!$A$11:$H$158,4,FALSE))</f>
        <v>0</v>
      </c>
      <c r="AX1462" s="68">
        <f>IF(AF1462=0,0,VLOOKUP($H1462,Leistungszahlen!$A$11:$H$158,5,FALSE))</f>
        <v>0</v>
      </c>
      <c r="AY1462" s="68">
        <f>IF(AG1462=0,0,VLOOKUP($H1462,Leistungszahlen!$A$11:$H$158,6,FALSE))</f>
        <v>0</v>
      </c>
      <c r="AZ1462" s="68">
        <f t="shared" si="691"/>
        <v>0</v>
      </c>
      <c r="BA1462" s="68">
        <f t="shared" si="692"/>
        <v>0</v>
      </c>
      <c r="BC1462" s="68">
        <f t="shared" si="708"/>
        <v>0</v>
      </c>
      <c r="BD1462" s="285"/>
    </row>
    <row r="1463" spans="1:56" s="68" customFormat="1" ht="18">
      <c r="A1463" s="200"/>
      <c r="B1463" s="200"/>
      <c r="C1463" s="200" t="s">
        <v>420</v>
      </c>
      <c r="D1463" s="200" t="s">
        <v>200</v>
      </c>
      <c r="E1463" s="200" t="s">
        <v>349</v>
      </c>
      <c r="F1463" s="200"/>
      <c r="G1463" s="200" t="s">
        <v>1548</v>
      </c>
      <c r="H1463" s="201" t="s">
        <v>208</v>
      </c>
      <c r="I1463" s="202">
        <v>8.6300000000000008</v>
      </c>
      <c r="J1463" s="200" t="s">
        <v>778</v>
      </c>
      <c r="K1463" s="176">
        <v>5</v>
      </c>
      <c r="L1463" s="176">
        <v>1</v>
      </c>
      <c r="M1463" s="176"/>
      <c r="N1463" s="286">
        <v>3</v>
      </c>
      <c r="O1463" s="286"/>
      <c r="P1463" s="176"/>
      <c r="Q1463" s="203">
        <f t="shared" si="684"/>
        <v>3</v>
      </c>
      <c r="R1463" s="203">
        <f t="shared" si="685"/>
        <v>0</v>
      </c>
      <c r="S1463" s="203">
        <f t="shared" si="686"/>
        <v>0</v>
      </c>
      <c r="T1463" s="203">
        <f t="shared" si="687"/>
        <v>0</v>
      </c>
      <c r="U1463" s="203">
        <f t="shared" si="688"/>
        <v>0</v>
      </c>
      <c r="V1463" s="175">
        <f>IF(Q1463&gt;0,VLOOKUP(Q1463,Jahresfaktoren!$A$11:$B$24,2,),0)</f>
        <v>152</v>
      </c>
      <c r="W1463" s="175">
        <f>IF(R1463&gt;0,VLOOKUP(R1463,Jahresfaktoren!$D$11:$E$24,2,),0)</f>
        <v>0</v>
      </c>
      <c r="X1463" s="175">
        <f>IF(S1463&gt;0,VLOOKUP(S1463,Jahresfaktoren!$A$28:$B$29,2,),0)</f>
        <v>0</v>
      </c>
      <c r="Y1463" s="175">
        <f>IF(T1463&gt;0,VLOOKUP(T1463,Jahresfaktoren!$A$28:$B$29,2,),0)</f>
        <v>0</v>
      </c>
      <c r="Z1463" s="175">
        <f>IF(U1463&gt;0,VLOOKUP(U1463,Jahresfaktoren!$A$32:$B$33,2,),)</f>
        <v>0</v>
      </c>
      <c r="AA1463" s="177">
        <f t="shared" si="698"/>
        <v>1311.7600000000002</v>
      </c>
      <c r="AB1463" s="177" t="str">
        <f t="shared" si="699"/>
        <v/>
      </c>
      <c r="AC1463" s="177" t="str">
        <f t="shared" si="700"/>
        <v/>
      </c>
      <c r="AD1463" s="177" t="str">
        <f t="shared" si="701"/>
        <v/>
      </c>
      <c r="AE1463" s="177" t="str">
        <f t="shared" si="702"/>
        <v/>
      </c>
      <c r="AF1463" s="178">
        <f>IF(Q1463&gt;0,VLOOKUP(H1463,Leistungszahlen!$A$11:$C$158,3,),0)</f>
        <v>0</v>
      </c>
      <c r="AG1463" s="178">
        <f>IF(R1463&gt;0,VLOOKUP(H1463,Leistungszahlen!$A$11:$F$158,6,),IF(T1463&gt;0,VLOOKUP(H1463,Leistungszahlen!$A$11:$F$158,6,),0))</f>
        <v>0</v>
      </c>
      <c r="AH1463" s="179" t="e">
        <f t="shared" si="693"/>
        <v>#DIV/0!</v>
      </c>
      <c r="AI1463" s="179">
        <f t="shared" si="694"/>
        <v>0</v>
      </c>
      <c r="AJ1463" s="179">
        <f t="shared" si="695"/>
        <v>0</v>
      </c>
      <c r="AK1463" s="179">
        <f t="shared" si="696"/>
        <v>0</v>
      </c>
      <c r="AL1463" s="179">
        <f t="shared" si="697"/>
        <v>0</v>
      </c>
      <c r="AM1463" s="180">
        <f>IF(L1463=1,Stundensätze!$D$13,IF(L1463=2,Stundensätze!$D$17,IF(L1463=4,Stundensätze!$D$21,"")))</f>
        <v>0</v>
      </c>
      <c r="AN1463" s="180">
        <f>IF(L1463=1,Stundensätze!$D$15,IF(L1463=2,Stundensätze!$D$19,IF(L1463=4,Stundensätze!$D$23,"")))</f>
        <v>0</v>
      </c>
      <c r="AO1463" s="180" t="e">
        <f t="shared" si="703"/>
        <v>#DIV/0!</v>
      </c>
      <c r="AP1463" s="180">
        <f t="shared" si="704"/>
        <v>0</v>
      </c>
      <c r="AQ1463" s="192" t="e">
        <f t="shared" si="705"/>
        <v>#DIV/0!</v>
      </c>
      <c r="AR1463" s="192" t="e">
        <f t="shared" si="706"/>
        <v>#DIV/0!</v>
      </c>
      <c r="AS1463" s="193" t="e">
        <f t="shared" si="707"/>
        <v>#DIV/0!</v>
      </c>
      <c r="AT1463" s="258" t="str">
        <f>IF(K1463=0,0,VLOOKUP(K1463,Kostenstellen!A:B,2,FALSE))</f>
        <v xml:space="preserve">Salinenklinik </v>
      </c>
      <c r="AU1463" s="68" t="str">
        <f t="shared" si="689"/>
        <v>J</v>
      </c>
      <c r="AV1463" s="68" t="str">
        <f t="shared" si="690"/>
        <v/>
      </c>
      <c r="AW1463" s="68">
        <f>IF(AF1463=0,0,VLOOKUP($H1463,Leistungszahlen!$A$11:$H$158,4,FALSE))</f>
        <v>0</v>
      </c>
      <c r="AX1463" s="68">
        <f>IF(AF1463=0,0,VLOOKUP($H1463,Leistungszahlen!$A$11:$H$158,5,FALSE))</f>
        <v>0</v>
      </c>
      <c r="AY1463" s="68">
        <f>IF(AG1463=0,0,VLOOKUP($H1463,Leistungszahlen!$A$11:$H$158,6,FALSE))</f>
        <v>0</v>
      </c>
      <c r="AZ1463" s="68">
        <f t="shared" si="691"/>
        <v>0</v>
      </c>
      <c r="BA1463" s="68">
        <f t="shared" si="692"/>
        <v>0</v>
      </c>
      <c r="BC1463" s="68">
        <f t="shared" si="708"/>
        <v>0</v>
      </c>
      <c r="BD1463" s="285"/>
    </row>
    <row r="1464" spans="1:56" s="68" customFormat="1">
      <c r="A1464" s="200"/>
      <c r="B1464" s="200"/>
      <c r="C1464" s="200" t="s">
        <v>420</v>
      </c>
      <c r="D1464" s="200" t="s">
        <v>200</v>
      </c>
      <c r="E1464" s="200" t="s">
        <v>349</v>
      </c>
      <c r="F1464" s="200"/>
      <c r="G1464" s="200" t="s">
        <v>1549</v>
      </c>
      <c r="H1464" s="201" t="s">
        <v>208</v>
      </c>
      <c r="I1464" s="202">
        <v>4.05</v>
      </c>
      <c r="J1464" s="200" t="s">
        <v>778</v>
      </c>
      <c r="K1464" s="176">
        <v>5</v>
      </c>
      <c r="L1464" s="176">
        <v>1</v>
      </c>
      <c r="M1464" s="176"/>
      <c r="N1464" s="286">
        <v>3</v>
      </c>
      <c r="O1464" s="286"/>
      <c r="P1464" s="176"/>
      <c r="Q1464" s="203">
        <f t="shared" si="684"/>
        <v>3</v>
      </c>
      <c r="R1464" s="203">
        <f t="shared" si="685"/>
        <v>0</v>
      </c>
      <c r="S1464" s="203">
        <f t="shared" si="686"/>
        <v>0</v>
      </c>
      <c r="T1464" s="203">
        <f t="shared" si="687"/>
        <v>0</v>
      </c>
      <c r="U1464" s="203">
        <f t="shared" si="688"/>
        <v>0</v>
      </c>
      <c r="V1464" s="175">
        <f>IF(Q1464&gt;0,VLOOKUP(Q1464,Jahresfaktoren!$A$11:$B$24,2,),0)</f>
        <v>152</v>
      </c>
      <c r="W1464" s="175">
        <f>IF(R1464&gt;0,VLOOKUP(R1464,Jahresfaktoren!$D$11:$E$24,2,),0)</f>
        <v>0</v>
      </c>
      <c r="X1464" s="175">
        <f>IF(S1464&gt;0,VLOOKUP(S1464,Jahresfaktoren!$A$28:$B$29,2,),0)</f>
        <v>0</v>
      </c>
      <c r="Y1464" s="175">
        <f>IF(T1464&gt;0,VLOOKUP(T1464,Jahresfaktoren!$A$28:$B$29,2,),0)</f>
        <v>0</v>
      </c>
      <c r="Z1464" s="175">
        <f>IF(U1464&gt;0,VLOOKUP(U1464,Jahresfaktoren!$A$32:$B$33,2,),)</f>
        <v>0</v>
      </c>
      <c r="AA1464" s="177">
        <f t="shared" si="698"/>
        <v>615.6</v>
      </c>
      <c r="AB1464" s="177" t="str">
        <f t="shared" si="699"/>
        <v/>
      </c>
      <c r="AC1464" s="177" t="str">
        <f t="shared" si="700"/>
        <v/>
      </c>
      <c r="AD1464" s="177" t="str">
        <f t="shared" si="701"/>
        <v/>
      </c>
      <c r="AE1464" s="177" t="str">
        <f t="shared" si="702"/>
        <v/>
      </c>
      <c r="AF1464" s="178">
        <f>IF(Q1464&gt;0,VLOOKUP(H1464,Leistungszahlen!$A$11:$C$158,3,),0)</f>
        <v>0</v>
      </c>
      <c r="AG1464" s="178">
        <f>IF(R1464&gt;0,VLOOKUP(H1464,Leistungszahlen!$A$11:$F$158,6,),IF(T1464&gt;0,VLOOKUP(H1464,Leistungszahlen!$A$11:$F$158,6,),0))</f>
        <v>0</v>
      </c>
      <c r="AH1464" s="179" t="e">
        <f t="shared" si="693"/>
        <v>#DIV/0!</v>
      </c>
      <c r="AI1464" s="179">
        <f t="shared" si="694"/>
        <v>0</v>
      </c>
      <c r="AJ1464" s="179">
        <f t="shared" si="695"/>
        <v>0</v>
      </c>
      <c r="AK1464" s="179">
        <f t="shared" si="696"/>
        <v>0</v>
      </c>
      <c r="AL1464" s="179">
        <f t="shared" si="697"/>
        <v>0</v>
      </c>
      <c r="AM1464" s="180">
        <f>IF(L1464=1,Stundensätze!$D$13,IF(L1464=2,Stundensätze!$D$17,IF(L1464=4,Stundensätze!$D$21,"")))</f>
        <v>0</v>
      </c>
      <c r="AN1464" s="180">
        <f>IF(L1464=1,Stundensätze!$D$15,IF(L1464=2,Stundensätze!$D$19,IF(L1464=4,Stundensätze!$D$23,"")))</f>
        <v>0</v>
      </c>
      <c r="AO1464" s="180" t="e">
        <f t="shared" si="703"/>
        <v>#DIV/0!</v>
      </c>
      <c r="AP1464" s="180">
        <f t="shared" si="704"/>
        <v>0</v>
      </c>
      <c r="AQ1464" s="192" t="e">
        <f t="shared" si="705"/>
        <v>#DIV/0!</v>
      </c>
      <c r="AR1464" s="192" t="e">
        <f t="shared" si="706"/>
        <v>#DIV/0!</v>
      </c>
      <c r="AS1464" s="193" t="e">
        <f t="shared" si="707"/>
        <v>#DIV/0!</v>
      </c>
      <c r="AT1464" s="258" t="str">
        <f>IF(K1464=0,0,VLOOKUP(K1464,Kostenstellen!A:B,2,FALSE))</f>
        <v xml:space="preserve">Salinenklinik </v>
      </c>
      <c r="AU1464" s="68" t="str">
        <f t="shared" si="689"/>
        <v>J</v>
      </c>
      <c r="AV1464" s="68" t="str">
        <f t="shared" si="690"/>
        <v/>
      </c>
      <c r="AW1464" s="68">
        <f>IF(AF1464=0,0,VLOOKUP($H1464,Leistungszahlen!$A$11:$H$158,4,FALSE))</f>
        <v>0</v>
      </c>
      <c r="AX1464" s="68">
        <f>IF(AF1464=0,0,VLOOKUP($H1464,Leistungszahlen!$A$11:$H$158,5,FALSE))</f>
        <v>0</v>
      </c>
      <c r="AY1464" s="68">
        <f>IF(AG1464=0,0,VLOOKUP($H1464,Leistungszahlen!$A$11:$H$158,6,FALSE))</f>
        <v>0</v>
      </c>
      <c r="AZ1464" s="68">
        <f t="shared" si="691"/>
        <v>0</v>
      </c>
      <c r="BA1464" s="68">
        <f t="shared" si="692"/>
        <v>0</v>
      </c>
      <c r="BC1464" s="68">
        <f t="shared" si="708"/>
        <v>0</v>
      </c>
      <c r="BD1464" s="285"/>
    </row>
    <row r="1465" spans="1:56" s="68" customFormat="1">
      <c r="A1465" s="200"/>
      <c r="B1465" s="200"/>
      <c r="C1465" s="200" t="s">
        <v>420</v>
      </c>
      <c r="D1465" s="200" t="s">
        <v>200</v>
      </c>
      <c r="E1465" s="200" t="s">
        <v>349</v>
      </c>
      <c r="F1465" s="200"/>
      <c r="G1465" s="200" t="s">
        <v>1550</v>
      </c>
      <c r="H1465" s="201" t="s">
        <v>206</v>
      </c>
      <c r="I1465" s="202">
        <v>3.86</v>
      </c>
      <c r="J1465" s="200" t="s">
        <v>560</v>
      </c>
      <c r="K1465" s="176">
        <v>5</v>
      </c>
      <c r="L1465" s="176">
        <v>1</v>
      </c>
      <c r="M1465" s="176" t="s">
        <v>119</v>
      </c>
      <c r="N1465" s="286"/>
      <c r="O1465" s="286"/>
      <c r="P1465" s="176"/>
      <c r="Q1465" s="203">
        <f t="shared" si="684"/>
        <v>0</v>
      </c>
      <c r="R1465" s="203">
        <f t="shared" si="685"/>
        <v>0</v>
      </c>
      <c r="S1465" s="203">
        <f t="shared" si="686"/>
        <v>0</v>
      </c>
      <c r="T1465" s="203">
        <f t="shared" si="687"/>
        <v>0</v>
      </c>
      <c r="U1465" s="203">
        <f t="shared" si="688"/>
        <v>0</v>
      </c>
      <c r="V1465" s="175">
        <f>IF(Q1465&gt;0,VLOOKUP(Q1465,Jahresfaktoren!$A$11:$B$24,2,),0)</f>
        <v>0</v>
      </c>
      <c r="W1465" s="175">
        <f>IF(R1465&gt;0,VLOOKUP(R1465,Jahresfaktoren!$D$11:$E$24,2,),0)</f>
        <v>0</v>
      </c>
      <c r="X1465" s="175">
        <f>IF(S1465&gt;0,VLOOKUP(S1465,Jahresfaktoren!$A$28:$B$29,2,),0)</f>
        <v>0</v>
      </c>
      <c r="Y1465" s="175">
        <f>IF(T1465&gt;0,VLOOKUP(T1465,Jahresfaktoren!$A$28:$B$29,2,),0)</f>
        <v>0</v>
      </c>
      <c r="Z1465" s="175">
        <f>IF(U1465&gt;0,VLOOKUP(U1465,Jahresfaktoren!$A$32:$B$33,2,),)</f>
        <v>0</v>
      </c>
      <c r="AA1465" s="177" t="str">
        <f t="shared" si="698"/>
        <v/>
      </c>
      <c r="AB1465" s="177" t="str">
        <f t="shared" si="699"/>
        <v/>
      </c>
      <c r="AC1465" s="177" t="str">
        <f t="shared" si="700"/>
        <v/>
      </c>
      <c r="AD1465" s="177" t="str">
        <f t="shared" si="701"/>
        <v/>
      </c>
      <c r="AE1465" s="177" t="str">
        <f t="shared" si="702"/>
        <v/>
      </c>
      <c r="AF1465" s="178">
        <f>IF(Q1465&gt;0,VLOOKUP(H1465,Leistungszahlen!$A$11:$C$158,3,),0)</f>
        <v>0</v>
      </c>
      <c r="AG1465" s="178">
        <f>IF(R1465&gt;0,VLOOKUP(H1465,Leistungszahlen!$A$11:$F$158,6,),IF(T1465&gt;0,VLOOKUP(H1465,Leistungszahlen!$A$11:$F$158,6,),0))</f>
        <v>0</v>
      </c>
      <c r="AH1465" s="179">
        <f t="shared" si="693"/>
        <v>0</v>
      </c>
      <c r="AI1465" s="179">
        <f t="shared" si="694"/>
        <v>0</v>
      </c>
      <c r="AJ1465" s="179">
        <f t="shared" si="695"/>
        <v>0</v>
      </c>
      <c r="AK1465" s="179">
        <f t="shared" si="696"/>
        <v>0</v>
      </c>
      <c r="AL1465" s="179">
        <f t="shared" si="697"/>
        <v>0</v>
      </c>
      <c r="AM1465" s="180">
        <f>IF(L1465=1,Stundensätze!$D$13,IF(L1465=2,Stundensätze!$D$17,IF(L1465=4,Stundensätze!$D$21,"")))</f>
        <v>0</v>
      </c>
      <c r="AN1465" s="180">
        <f>IF(L1465=1,Stundensätze!$D$15,IF(L1465=2,Stundensätze!$D$19,IF(L1465=4,Stundensätze!$D$23,"")))</f>
        <v>0</v>
      </c>
      <c r="AO1465" s="180">
        <f t="shared" si="703"/>
        <v>0</v>
      </c>
      <c r="AP1465" s="180">
        <f t="shared" si="704"/>
        <v>0</v>
      </c>
      <c r="AQ1465" s="192">
        <f t="shared" si="705"/>
        <v>0</v>
      </c>
      <c r="AR1465" s="192">
        <f t="shared" si="706"/>
        <v>0</v>
      </c>
      <c r="AS1465" s="193">
        <f t="shared" si="707"/>
        <v>0</v>
      </c>
      <c r="AT1465" s="258" t="str">
        <f>IF(K1465=0,0,VLOOKUP(K1465,Kostenstellen!A:B,2,FALSE))</f>
        <v xml:space="preserve">Salinenklinik </v>
      </c>
      <c r="AU1465" s="68" t="str">
        <f t="shared" si="689"/>
        <v/>
      </c>
      <c r="AV1465" s="68" t="str">
        <f t="shared" si="690"/>
        <v/>
      </c>
      <c r="AW1465" s="68">
        <f>IF(AF1465=0,0,VLOOKUP($H1465,Leistungszahlen!$A$11:$H$158,4,FALSE))</f>
        <v>0</v>
      </c>
      <c r="AX1465" s="68">
        <f>IF(AF1465=0,0,VLOOKUP($H1465,Leistungszahlen!$A$11:$H$158,5,FALSE))</f>
        <v>0</v>
      </c>
      <c r="AY1465" s="68">
        <f>IF(AG1465=0,0,VLOOKUP($H1465,Leistungszahlen!$A$11:$H$158,6,FALSE))</f>
        <v>0</v>
      </c>
      <c r="AZ1465" s="68">
        <f t="shared" si="691"/>
        <v>0</v>
      </c>
      <c r="BA1465" s="68">
        <f t="shared" si="692"/>
        <v>0</v>
      </c>
      <c r="BC1465" s="68">
        <f t="shared" si="708"/>
        <v>0</v>
      </c>
      <c r="BD1465" s="285"/>
    </row>
    <row r="1466" spans="1:56" s="68" customFormat="1">
      <c r="A1466" s="200"/>
      <c r="B1466" s="200"/>
      <c r="C1466" s="200" t="s">
        <v>420</v>
      </c>
      <c r="D1466" s="200" t="s">
        <v>200</v>
      </c>
      <c r="E1466" s="200" t="s">
        <v>349</v>
      </c>
      <c r="F1466" s="200"/>
      <c r="G1466" s="200" t="s">
        <v>1550</v>
      </c>
      <c r="H1466" s="201" t="s">
        <v>206</v>
      </c>
      <c r="I1466" s="202"/>
      <c r="J1466" s="200" t="s">
        <v>560</v>
      </c>
      <c r="K1466" s="176">
        <v>5</v>
      </c>
      <c r="L1466" s="176">
        <v>1</v>
      </c>
      <c r="M1466" s="176" t="s">
        <v>119</v>
      </c>
      <c r="N1466" s="286"/>
      <c r="O1466" s="286"/>
      <c r="P1466" s="176"/>
      <c r="Q1466" s="203">
        <f t="shared" si="684"/>
        <v>0</v>
      </c>
      <c r="R1466" s="203">
        <f t="shared" si="685"/>
        <v>0</v>
      </c>
      <c r="S1466" s="203">
        <f t="shared" si="686"/>
        <v>0</v>
      </c>
      <c r="T1466" s="203">
        <f t="shared" si="687"/>
        <v>0</v>
      </c>
      <c r="U1466" s="203">
        <f t="shared" si="688"/>
        <v>0</v>
      </c>
      <c r="V1466" s="175">
        <f>IF(Q1466&gt;0,VLOOKUP(Q1466,Jahresfaktoren!$A$11:$B$24,2,),0)</f>
        <v>0</v>
      </c>
      <c r="W1466" s="175">
        <f>IF(R1466&gt;0,VLOOKUP(R1466,Jahresfaktoren!$D$11:$E$24,2,),0)</f>
        <v>0</v>
      </c>
      <c r="X1466" s="175">
        <f>IF(S1466&gt;0,VLOOKUP(S1466,Jahresfaktoren!$A$28:$B$29,2,),0)</f>
        <v>0</v>
      </c>
      <c r="Y1466" s="175">
        <f>IF(T1466&gt;0,VLOOKUP(T1466,Jahresfaktoren!$A$28:$B$29,2,),0)</f>
        <v>0</v>
      </c>
      <c r="Z1466" s="175">
        <f>IF(U1466&gt;0,VLOOKUP(U1466,Jahresfaktoren!$A$32:$B$33,2,),)</f>
        <v>0</v>
      </c>
      <c r="AA1466" s="177" t="str">
        <f t="shared" si="698"/>
        <v/>
      </c>
      <c r="AB1466" s="177" t="str">
        <f t="shared" si="699"/>
        <v/>
      </c>
      <c r="AC1466" s="177" t="str">
        <f t="shared" si="700"/>
        <v/>
      </c>
      <c r="AD1466" s="177" t="str">
        <f t="shared" si="701"/>
        <v/>
      </c>
      <c r="AE1466" s="177" t="str">
        <f t="shared" si="702"/>
        <v/>
      </c>
      <c r="AF1466" s="178">
        <f>IF(Q1466&gt;0,VLOOKUP(H1466,Leistungszahlen!$A$11:$C$158,3,),0)</f>
        <v>0</v>
      </c>
      <c r="AG1466" s="178">
        <f>IF(R1466&gt;0,VLOOKUP(H1466,Leistungszahlen!$A$11:$F$158,6,),IF(T1466&gt;0,VLOOKUP(H1466,Leistungszahlen!$A$11:$F$158,6,),0))</f>
        <v>0</v>
      </c>
      <c r="AH1466" s="179">
        <f t="shared" si="693"/>
        <v>0</v>
      </c>
      <c r="AI1466" s="179">
        <f t="shared" si="694"/>
        <v>0</v>
      </c>
      <c r="AJ1466" s="179">
        <f t="shared" si="695"/>
        <v>0</v>
      </c>
      <c r="AK1466" s="179">
        <f t="shared" si="696"/>
        <v>0</v>
      </c>
      <c r="AL1466" s="179">
        <f t="shared" si="697"/>
        <v>0</v>
      </c>
      <c r="AM1466" s="180">
        <f>IF(L1466=1,Stundensätze!$D$13,IF(L1466=2,Stundensätze!$D$17,IF(L1466=4,Stundensätze!$D$21,"")))</f>
        <v>0</v>
      </c>
      <c r="AN1466" s="180">
        <f>IF(L1466=1,Stundensätze!$D$15,IF(L1466=2,Stundensätze!$D$19,IF(L1466=4,Stundensätze!$D$23,"")))</f>
        <v>0</v>
      </c>
      <c r="AO1466" s="180">
        <f t="shared" si="703"/>
        <v>0</v>
      </c>
      <c r="AP1466" s="180">
        <f t="shared" si="704"/>
        <v>0</v>
      </c>
      <c r="AQ1466" s="192" t="str">
        <f t="shared" si="705"/>
        <v/>
      </c>
      <c r="AR1466" s="192" t="str">
        <f t="shared" si="706"/>
        <v/>
      </c>
      <c r="AS1466" s="193">
        <f t="shared" si="707"/>
        <v>0</v>
      </c>
      <c r="AT1466" s="258" t="str">
        <f>IF(K1466=0,0,VLOOKUP(K1466,Kostenstellen!A:B,2,FALSE))</f>
        <v xml:space="preserve">Salinenklinik </v>
      </c>
      <c r="AU1466" s="68" t="str">
        <f t="shared" si="689"/>
        <v/>
      </c>
      <c r="AV1466" s="68" t="str">
        <f t="shared" si="690"/>
        <v/>
      </c>
      <c r="AW1466" s="68">
        <f>IF(AF1466=0,0,VLOOKUP($H1466,Leistungszahlen!$A$11:$H$158,4,FALSE))</f>
        <v>0</v>
      </c>
      <c r="AX1466" s="68">
        <f>IF(AF1466=0,0,VLOOKUP($H1466,Leistungszahlen!$A$11:$H$158,5,FALSE))</f>
        <v>0</v>
      </c>
      <c r="AY1466" s="68">
        <f>IF(AG1466=0,0,VLOOKUP($H1466,Leistungszahlen!$A$11:$H$158,6,FALSE))</f>
        <v>0</v>
      </c>
      <c r="AZ1466" s="68">
        <f t="shared" si="691"/>
        <v>0</v>
      </c>
      <c r="BA1466" s="68">
        <f t="shared" si="692"/>
        <v>0</v>
      </c>
      <c r="BC1466" s="68">
        <f t="shared" si="708"/>
        <v>0</v>
      </c>
      <c r="BD1466" s="285"/>
    </row>
    <row r="1467" spans="1:56" s="68" customFormat="1">
      <c r="A1467" s="200"/>
      <c r="B1467" s="200"/>
      <c r="C1467" s="200" t="s">
        <v>420</v>
      </c>
      <c r="D1467" s="200" t="s">
        <v>200</v>
      </c>
      <c r="E1467" s="200" t="s">
        <v>349</v>
      </c>
      <c r="F1467" s="200"/>
      <c r="G1467" s="200" t="s">
        <v>1550</v>
      </c>
      <c r="H1467" s="201" t="s">
        <v>206</v>
      </c>
      <c r="I1467" s="202"/>
      <c r="J1467" s="200" t="s">
        <v>560</v>
      </c>
      <c r="K1467" s="176">
        <v>5</v>
      </c>
      <c r="L1467" s="176">
        <v>1</v>
      </c>
      <c r="M1467" s="176" t="s">
        <v>119</v>
      </c>
      <c r="N1467" s="286"/>
      <c r="O1467" s="286"/>
      <c r="P1467" s="176"/>
      <c r="Q1467" s="203">
        <f t="shared" si="684"/>
        <v>0</v>
      </c>
      <c r="R1467" s="203">
        <f t="shared" si="685"/>
        <v>0</v>
      </c>
      <c r="S1467" s="203">
        <f t="shared" si="686"/>
        <v>0</v>
      </c>
      <c r="T1467" s="203">
        <f t="shared" si="687"/>
        <v>0</v>
      </c>
      <c r="U1467" s="203">
        <f t="shared" si="688"/>
        <v>0</v>
      </c>
      <c r="V1467" s="175">
        <f>IF(Q1467&gt;0,VLOOKUP(Q1467,Jahresfaktoren!$A$11:$B$24,2,),0)</f>
        <v>0</v>
      </c>
      <c r="W1467" s="175">
        <f>IF(R1467&gt;0,VLOOKUP(R1467,Jahresfaktoren!$D$11:$E$24,2,),0)</f>
        <v>0</v>
      </c>
      <c r="X1467" s="175">
        <f>IF(S1467&gt;0,VLOOKUP(S1467,Jahresfaktoren!$A$28:$B$29,2,),0)</f>
        <v>0</v>
      </c>
      <c r="Y1467" s="175">
        <f>IF(T1467&gt;0,VLOOKUP(T1467,Jahresfaktoren!$A$28:$B$29,2,),0)</f>
        <v>0</v>
      </c>
      <c r="Z1467" s="175">
        <f>IF(U1467&gt;0,VLOOKUP(U1467,Jahresfaktoren!$A$32:$B$33,2,),)</f>
        <v>0</v>
      </c>
      <c r="AA1467" s="177" t="str">
        <f t="shared" si="698"/>
        <v/>
      </c>
      <c r="AB1467" s="177" t="str">
        <f t="shared" si="699"/>
        <v/>
      </c>
      <c r="AC1467" s="177" t="str">
        <f t="shared" si="700"/>
        <v/>
      </c>
      <c r="AD1467" s="177" t="str">
        <f t="shared" si="701"/>
        <v/>
      </c>
      <c r="AE1467" s="177" t="str">
        <f t="shared" si="702"/>
        <v/>
      </c>
      <c r="AF1467" s="178">
        <f>IF(Q1467&gt;0,VLOOKUP(H1467,Leistungszahlen!$A$11:$C$158,3,),0)</f>
        <v>0</v>
      </c>
      <c r="AG1467" s="178">
        <f>IF(R1467&gt;0,VLOOKUP(H1467,Leistungszahlen!$A$11:$F$158,6,),IF(T1467&gt;0,VLOOKUP(H1467,Leistungszahlen!$A$11:$F$158,6,),0))</f>
        <v>0</v>
      </c>
      <c r="AH1467" s="179">
        <f t="shared" si="693"/>
        <v>0</v>
      </c>
      <c r="AI1467" s="179">
        <f t="shared" si="694"/>
        <v>0</v>
      </c>
      <c r="AJ1467" s="179">
        <f t="shared" si="695"/>
        <v>0</v>
      </c>
      <c r="AK1467" s="179">
        <f t="shared" si="696"/>
        <v>0</v>
      </c>
      <c r="AL1467" s="179">
        <f t="shared" si="697"/>
        <v>0</v>
      </c>
      <c r="AM1467" s="180">
        <f>IF(L1467=1,Stundensätze!$D$13,IF(L1467=2,Stundensätze!$D$17,IF(L1467=4,Stundensätze!$D$21,"")))</f>
        <v>0</v>
      </c>
      <c r="AN1467" s="180">
        <f>IF(L1467=1,Stundensätze!$D$15,IF(L1467=2,Stundensätze!$D$19,IF(L1467=4,Stundensätze!$D$23,"")))</f>
        <v>0</v>
      </c>
      <c r="AO1467" s="180">
        <f t="shared" si="703"/>
        <v>0</v>
      </c>
      <c r="AP1467" s="180">
        <f t="shared" si="704"/>
        <v>0</v>
      </c>
      <c r="AQ1467" s="192" t="str">
        <f t="shared" si="705"/>
        <v/>
      </c>
      <c r="AR1467" s="192" t="str">
        <f t="shared" si="706"/>
        <v/>
      </c>
      <c r="AS1467" s="193">
        <f t="shared" si="707"/>
        <v>0</v>
      </c>
      <c r="AT1467" s="258" t="str">
        <f>IF(K1467=0,0,VLOOKUP(K1467,Kostenstellen!A:B,2,FALSE))</f>
        <v xml:space="preserve">Salinenklinik </v>
      </c>
      <c r="AU1467" s="68" t="str">
        <f t="shared" si="689"/>
        <v/>
      </c>
      <c r="AV1467" s="68" t="str">
        <f t="shared" si="690"/>
        <v/>
      </c>
      <c r="AW1467" s="68">
        <f>IF(AF1467=0,0,VLOOKUP($H1467,Leistungszahlen!$A$11:$H$158,4,FALSE))</f>
        <v>0</v>
      </c>
      <c r="AX1467" s="68">
        <f>IF(AF1467=0,0,VLOOKUP($H1467,Leistungszahlen!$A$11:$H$158,5,FALSE))</f>
        <v>0</v>
      </c>
      <c r="AY1467" s="68">
        <f>IF(AG1467=0,0,VLOOKUP($H1467,Leistungszahlen!$A$11:$H$158,6,FALSE))</f>
        <v>0</v>
      </c>
      <c r="AZ1467" s="68">
        <f t="shared" si="691"/>
        <v>0</v>
      </c>
      <c r="BA1467" s="68">
        <f t="shared" si="692"/>
        <v>0</v>
      </c>
      <c r="BC1467" s="68">
        <f t="shared" si="708"/>
        <v>0</v>
      </c>
      <c r="BD1467" s="285"/>
    </row>
    <row r="1468" spans="1:56" s="68" customFormat="1">
      <c r="A1468" s="200"/>
      <c r="B1468" s="200"/>
      <c r="C1468" s="200" t="s">
        <v>420</v>
      </c>
      <c r="D1468" s="200" t="s">
        <v>200</v>
      </c>
      <c r="E1468" s="200" t="s">
        <v>349</v>
      </c>
      <c r="F1468" s="200" t="s">
        <v>486</v>
      </c>
      <c r="G1468" s="200" t="s">
        <v>487</v>
      </c>
      <c r="H1468" s="201" t="s">
        <v>216</v>
      </c>
      <c r="I1468" s="202">
        <v>14.06</v>
      </c>
      <c r="J1468" s="200" t="s">
        <v>560</v>
      </c>
      <c r="K1468" s="176">
        <v>5</v>
      </c>
      <c r="L1468" s="176">
        <v>1</v>
      </c>
      <c r="M1468" s="176"/>
      <c r="N1468" s="286">
        <v>5</v>
      </c>
      <c r="O1468" s="286"/>
      <c r="P1468" s="176"/>
      <c r="Q1468" s="203">
        <f t="shared" si="684"/>
        <v>5</v>
      </c>
      <c r="R1468" s="203">
        <f t="shared" si="685"/>
        <v>0</v>
      </c>
      <c r="S1468" s="203">
        <f t="shared" si="686"/>
        <v>0</v>
      </c>
      <c r="T1468" s="203">
        <f t="shared" si="687"/>
        <v>0</v>
      </c>
      <c r="U1468" s="203">
        <f t="shared" si="688"/>
        <v>0</v>
      </c>
      <c r="V1468" s="175">
        <f>IF(Q1468&gt;0,VLOOKUP(Q1468,Jahresfaktoren!$A$11:$B$24,2,),0)</f>
        <v>250</v>
      </c>
      <c r="W1468" s="175">
        <f>IF(R1468&gt;0,VLOOKUP(R1468,Jahresfaktoren!$D$11:$E$24,2,),0)</f>
        <v>0</v>
      </c>
      <c r="X1468" s="175">
        <f>IF(S1468&gt;0,VLOOKUP(S1468,Jahresfaktoren!$A$28:$B$29,2,),0)</f>
        <v>0</v>
      </c>
      <c r="Y1468" s="175">
        <f>IF(T1468&gt;0,VLOOKUP(T1468,Jahresfaktoren!$A$28:$B$29,2,),0)</f>
        <v>0</v>
      </c>
      <c r="Z1468" s="175">
        <f>IF(U1468&gt;0,VLOOKUP(U1468,Jahresfaktoren!$A$32:$B$33,2,),)</f>
        <v>0</v>
      </c>
      <c r="AA1468" s="177">
        <f t="shared" si="698"/>
        <v>3515</v>
      </c>
      <c r="AB1468" s="177" t="str">
        <f t="shared" si="699"/>
        <v/>
      </c>
      <c r="AC1468" s="177" t="str">
        <f t="shared" si="700"/>
        <v/>
      </c>
      <c r="AD1468" s="177" t="str">
        <f t="shared" si="701"/>
        <v/>
      </c>
      <c r="AE1468" s="177" t="str">
        <f t="shared" si="702"/>
        <v/>
      </c>
      <c r="AF1468" s="178">
        <f>IF(Q1468&gt;0,VLOOKUP(H1468,Leistungszahlen!$A$11:$C$158,3,),0)</f>
        <v>0</v>
      </c>
      <c r="AG1468" s="178">
        <f>IF(R1468&gt;0,VLOOKUP(H1468,Leistungszahlen!$A$11:$F$158,6,),IF(T1468&gt;0,VLOOKUP(H1468,Leistungszahlen!$A$11:$F$158,6,),0))</f>
        <v>0</v>
      </c>
      <c r="AH1468" s="179" t="e">
        <f t="shared" si="693"/>
        <v>#DIV/0!</v>
      </c>
      <c r="AI1468" s="179">
        <f t="shared" si="694"/>
        <v>0</v>
      </c>
      <c r="AJ1468" s="179">
        <f t="shared" si="695"/>
        <v>0</v>
      </c>
      <c r="AK1468" s="179">
        <f t="shared" si="696"/>
        <v>0</v>
      </c>
      <c r="AL1468" s="179">
        <f t="shared" si="697"/>
        <v>0</v>
      </c>
      <c r="AM1468" s="180">
        <f>IF(L1468=1,Stundensätze!$D$13,IF(L1468=2,Stundensätze!$D$17,IF(L1468=4,Stundensätze!$D$21,"")))</f>
        <v>0</v>
      </c>
      <c r="AN1468" s="180">
        <f>IF(L1468=1,Stundensätze!$D$15,IF(L1468=2,Stundensätze!$D$19,IF(L1468=4,Stundensätze!$D$23,"")))</f>
        <v>0</v>
      </c>
      <c r="AO1468" s="180" t="e">
        <f t="shared" si="703"/>
        <v>#DIV/0!</v>
      </c>
      <c r="AP1468" s="180">
        <f t="shared" si="704"/>
        <v>0</v>
      </c>
      <c r="AQ1468" s="192" t="e">
        <f t="shared" si="705"/>
        <v>#DIV/0!</v>
      </c>
      <c r="AR1468" s="192" t="e">
        <f t="shared" si="706"/>
        <v>#DIV/0!</v>
      </c>
      <c r="AS1468" s="193" t="e">
        <f t="shared" si="707"/>
        <v>#DIV/0!</v>
      </c>
      <c r="AT1468" s="258" t="str">
        <f>IF(K1468=0,0,VLOOKUP(K1468,Kostenstellen!A:B,2,FALSE))</f>
        <v xml:space="preserve">Salinenklinik </v>
      </c>
      <c r="AU1468" s="68" t="str">
        <f t="shared" si="689"/>
        <v>S</v>
      </c>
      <c r="AV1468" s="68" t="str">
        <f t="shared" si="690"/>
        <v/>
      </c>
      <c r="AW1468" s="68">
        <f>IF(AF1468=0,0,VLOOKUP($H1468,Leistungszahlen!$A$11:$H$158,4,FALSE))</f>
        <v>0</v>
      </c>
      <c r="AX1468" s="68">
        <f>IF(AF1468=0,0,VLOOKUP($H1468,Leistungszahlen!$A$11:$H$158,5,FALSE))</f>
        <v>0</v>
      </c>
      <c r="AY1468" s="68">
        <f>IF(AG1468=0,0,VLOOKUP($H1468,Leistungszahlen!$A$11:$H$158,6,FALSE))</f>
        <v>0</v>
      </c>
      <c r="AZ1468" s="68">
        <f t="shared" si="691"/>
        <v>0</v>
      </c>
      <c r="BA1468" s="68">
        <f t="shared" si="692"/>
        <v>0</v>
      </c>
      <c r="BC1468" s="68">
        <f t="shared" si="708"/>
        <v>0</v>
      </c>
      <c r="BD1468" s="285"/>
    </row>
    <row r="1469" spans="1:56" s="68" customFormat="1">
      <c r="A1469" s="200"/>
      <c r="B1469" s="200"/>
      <c r="C1469" s="200" t="s">
        <v>420</v>
      </c>
      <c r="D1469" s="200" t="s">
        <v>200</v>
      </c>
      <c r="E1469" s="200" t="s">
        <v>349</v>
      </c>
      <c r="F1469" s="200">
        <v>151</v>
      </c>
      <c r="G1469" s="200" t="s">
        <v>487</v>
      </c>
      <c r="H1469" s="201" t="s">
        <v>216</v>
      </c>
      <c r="I1469" s="202">
        <v>13.67</v>
      </c>
      <c r="J1469" s="200" t="s">
        <v>560</v>
      </c>
      <c r="K1469" s="176">
        <v>5</v>
      </c>
      <c r="L1469" s="176">
        <v>1</v>
      </c>
      <c r="M1469" s="176"/>
      <c r="N1469" s="286">
        <v>5</v>
      </c>
      <c r="O1469" s="286"/>
      <c r="P1469" s="176"/>
      <c r="Q1469" s="203">
        <f t="shared" si="684"/>
        <v>5</v>
      </c>
      <c r="R1469" s="203">
        <f t="shared" si="685"/>
        <v>0</v>
      </c>
      <c r="S1469" s="203">
        <f t="shared" si="686"/>
        <v>0</v>
      </c>
      <c r="T1469" s="203">
        <f t="shared" si="687"/>
        <v>0</v>
      </c>
      <c r="U1469" s="203">
        <f t="shared" si="688"/>
        <v>0</v>
      </c>
      <c r="V1469" s="175">
        <f>IF(Q1469&gt;0,VLOOKUP(Q1469,Jahresfaktoren!$A$11:$B$24,2,),0)</f>
        <v>250</v>
      </c>
      <c r="W1469" s="175">
        <f>IF(R1469&gt;0,VLOOKUP(R1469,Jahresfaktoren!$D$11:$E$24,2,),0)</f>
        <v>0</v>
      </c>
      <c r="X1469" s="175">
        <f>IF(S1469&gt;0,VLOOKUP(S1469,Jahresfaktoren!$A$28:$B$29,2,),0)</f>
        <v>0</v>
      </c>
      <c r="Y1469" s="175">
        <f>IF(T1469&gt;0,VLOOKUP(T1469,Jahresfaktoren!$A$28:$B$29,2,),0)</f>
        <v>0</v>
      </c>
      <c r="Z1469" s="175">
        <f>IF(U1469&gt;0,VLOOKUP(U1469,Jahresfaktoren!$A$32:$B$33,2,),)</f>
        <v>0</v>
      </c>
      <c r="AA1469" s="177">
        <f t="shared" si="698"/>
        <v>3417.5</v>
      </c>
      <c r="AB1469" s="177" t="str">
        <f t="shared" si="699"/>
        <v/>
      </c>
      <c r="AC1469" s="177" t="str">
        <f t="shared" si="700"/>
        <v/>
      </c>
      <c r="AD1469" s="177" t="str">
        <f t="shared" si="701"/>
        <v/>
      </c>
      <c r="AE1469" s="177" t="str">
        <f t="shared" si="702"/>
        <v/>
      </c>
      <c r="AF1469" s="178">
        <f>IF(Q1469&gt;0,VLOOKUP(H1469,Leistungszahlen!$A$11:$C$158,3,),0)</f>
        <v>0</v>
      </c>
      <c r="AG1469" s="178">
        <f>IF(R1469&gt;0,VLOOKUP(H1469,Leistungszahlen!$A$11:$F$158,6,),IF(T1469&gt;0,VLOOKUP(H1469,Leistungszahlen!$A$11:$F$158,6,),0))</f>
        <v>0</v>
      </c>
      <c r="AH1469" s="179" t="e">
        <f t="shared" si="693"/>
        <v>#DIV/0!</v>
      </c>
      <c r="AI1469" s="179">
        <f t="shared" si="694"/>
        <v>0</v>
      </c>
      <c r="AJ1469" s="179">
        <f t="shared" si="695"/>
        <v>0</v>
      </c>
      <c r="AK1469" s="179">
        <f t="shared" si="696"/>
        <v>0</v>
      </c>
      <c r="AL1469" s="179">
        <f t="shared" si="697"/>
        <v>0</v>
      </c>
      <c r="AM1469" s="180">
        <f>IF(L1469=1,Stundensätze!$D$13,IF(L1469=2,Stundensätze!$D$17,IF(L1469=4,Stundensätze!$D$21,"")))</f>
        <v>0</v>
      </c>
      <c r="AN1469" s="180">
        <f>IF(L1469=1,Stundensätze!$D$15,IF(L1469=2,Stundensätze!$D$19,IF(L1469=4,Stundensätze!$D$23,"")))</f>
        <v>0</v>
      </c>
      <c r="AO1469" s="180" t="e">
        <f t="shared" si="703"/>
        <v>#DIV/0!</v>
      </c>
      <c r="AP1469" s="180">
        <f t="shared" si="704"/>
        <v>0</v>
      </c>
      <c r="AQ1469" s="192" t="e">
        <f t="shared" si="705"/>
        <v>#DIV/0!</v>
      </c>
      <c r="AR1469" s="192" t="e">
        <f t="shared" si="706"/>
        <v>#DIV/0!</v>
      </c>
      <c r="AS1469" s="193" t="e">
        <f t="shared" si="707"/>
        <v>#DIV/0!</v>
      </c>
      <c r="AT1469" s="258" t="str">
        <f>IF(K1469=0,0,VLOOKUP(K1469,Kostenstellen!A:B,2,FALSE))</f>
        <v xml:space="preserve">Salinenklinik </v>
      </c>
      <c r="AU1469" s="68" t="str">
        <f t="shared" si="689"/>
        <v>S</v>
      </c>
      <c r="AV1469" s="68" t="str">
        <f t="shared" si="690"/>
        <v/>
      </c>
      <c r="AW1469" s="68">
        <f>IF(AF1469=0,0,VLOOKUP($H1469,Leistungszahlen!$A$11:$H$158,4,FALSE))</f>
        <v>0</v>
      </c>
      <c r="AX1469" s="68">
        <f>IF(AF1469=0,0,VLOOKUP($H1469,Leistungszahlen!$A$11:$H$158,5,FALSE))</f>
        <v>0</v>
      </c>
      <c r="AY1469" s="68">
        <f>IF(AG1469=0,0,VLOOKUP($H1469,Leistungszahlen!$A$11:$H$158,6,FALSE))</f>
        <v>0</v>
      </c>
      <c r="AZ1469" s="68">
        <f t="shared" si="691"/>
        <v>0</v>
      </c>
      <c r="BA1469" s="68">
        <f t="shared" si="692"/>
        <v>0</v>
      </c>
      <c r="BC1469" s="68">
        <f t="shared" si="708"/>
        <v>0</v>
      </c>
      <c r="BD1469" s="285"/>
    </row>
    <row r="1470" spans="1:56" s="68" customFormat="1">
      <c r="A1470" s="200"/>
      <c r="B1470" s="200"/>
      <c r="C1470" s="200" t="s">
        <v>420</v>
      </c>
      <c r="D1470" s="200" t="s">
        <v>200</v>
      </c>
      <c r="E1470" s="200" t="s">
        <v>349</v>
      </c>
      <c r="F1470" s="200">
        <v>152</v>
      </c>
      <c r="G1470" s="200" t="s">
        <v>487</v>
      </c>
      <c r="H1470" s="201" t="s">
        <v>216</v>
      </c>
      <c r="I1470" s="202">
        <v>14.79</v>
      </c>
      <c r="J1470" s="200" t="s">
        <v>560</v>
      </c>
      <c r="K1470" s="176">
        <v>5</v>
      </c>
      <c r="L1470" s="176">
        <v>1</v>
      </c>
      <c r="M1470" s="176"/>
      <c r="N1470" s="286">
        <v>5</v>
      </c>
      <c r="O1470" s="286"/>
      <c r="P1470" s="176"/>
      <c r="Q1470" s="203">
        <f t="shared" si="684"/>
        <v>5</v>
      </c>
      <c r="R1470" s="203">
        <f t="shared" si="685"/>
        <v>0</v>
      </c>
      <c r="S1470" s="203">
        <f t="shared" si="686"/>
        <v>0</v>
      </c>
      <c r="T1470" s="203">
        <f t="shared" si="687"/>
        <v>0</v>
      </c>
      <c r="U1470" s="203">
        <f t="shared" si="688"/>
        <v>0</v>
      </c>
      <c r="V1470" s="175">
        <f>IF(Q1470&gt;0,VLOOKUP(Q1470,Jahresfaktoren!$A$11:$B$24,2,),0)</f>
        <v>250</v>
      </c>
      <c r="W1470" s="175">
        <f>IF(R1470&gt;0,VLOOKUP(R1470,Jahresfaktoren!$D$11:$E$24,2,),0)</f>
        <v>0</v>
      </c>
      <c r="X1470" s="175">
        <f>IF(S1470&gt;0,VLOOKUP(S1470,Jahresfaktoren!$A$28:$B$29,2,),0)</f>
        <v>0</v>
      </c>
      <c r="Y1470" s="175">
        <f>IF(T1470&gt;0,VLOOKUP(T1470,Jahresfaktoren!$A$28:$B$29,2,),0)</f>
        <v>0</v>
      </c>
      <c r="Z1470" s="175">
        <f>IF(U1470&gt;0,VLOOKUP(U1470,Jahresfaktoren!$A$32:$B$33,2,),)</f>
        <v>0</v>
      </c>
      <c r="AA1470" s="177">
        <f t="shared" si="698"/>
        <v>3697.5</v>
      </c>
      <c r="AB1470" s="177" t="str">
        <f t="shared" si="699"/>
        <v/>
      </c>
      <c r="AC1470" s="177" t="str">
        <f t="shared" si="700"/>
        <v/>
      </c>
      <c r="AD1470" s="177" t="str">
        <f t="shared" si="701"/>
        <v/>
      </c>
      <c r="AE1470" s="177" t="str">
        <f t="shared" si="702"/>
        <v/>
      </c>
      <c r="AF1470" s="178">
        <f>IF(Q1470&gt;0,VLOOKUP(H1470,Leistungszahlen!$A$11:$C$158,3,),0)</f>
        <v>0</v>
      </c>
      <c r="AG1470" s="178">
        <f>IF(R1470&gt;0,VLOOKUP(H1470,Leistungszahlen!$A$11:$F$158,6,),IF(T1470&gt;0,VLOOKUP(H1470,Leistungszahlen!$A$11:$F$158,6,),0))</f>
        <v>0</v>
      </c>
      <c r="AH1470" s="179" t="e">
        <f t="shared" si="693"/>
        <v>#DIV/0!</v>
      </c>
      <c r="AI1470" s="179">
        <f t="shared" si="694"/>
        <v>0</v>
      </c>
      <c r="AJ1470" s="179">
        <f t="shared" si="695"/>
        <v>0</v>
      </c>
      <c r="AK1470" s="179">
        <f t="shared" si="696"/>
        <v>0</v>
      </c>
      <c r="AL1470" s="179">
        <f t="shared" si="697"/>
        <v>0</v>
      </c>
      <c r="AM1470" s="180">
        <f>IF(L1470=1,Stundensätze!$D$13,IF(L1470=2,Stundensätze!$D$17,IF(L1470=4,Stundensätze!$D$21,"")))</f>
        <v>0</v>
      </c>
      <c r="AN1470" s="180">
        <f>IF(L1470=1,Stundensätze!$D$15,IF(L1470=2,Stundensätze!$D$19,IF(L1470=4,Stundensätze!$D$23,"")))</f>
        <v>0</v>
      </c>
      <c r="AO1470" s="180" t="e">
        <f t="shared" si="703"/>
        <v>#DIV/0!</v>
      </c>
      <c r="AP1470" s="180">
        <f t="shared" si="704"/>
        <v>0</v>
      </c>
      <c r="AQ1470" s="192" t="e">
        <f t="shared" si="705"/>
        <v>#DIV/0!</v>
      </c>
      <c r="AR1470" s="192" t="e">
        <f t="shared" si="706"/>
        <v>#DIV/0!</v>
      </c>
      <c r="AS1470" s="193" t="e">
        <f t="shared" si="707"/>
        <v>#DIV/0!</v>
      </c>
      <c r="AT1470" s="258" t="str">
        <f>IF(K1470=0,0,VLOOKUP(K1470,Kostenstellen!A:B,2,FALSE))</f>
        <v xml:space="preserve">Salinenklinik </v>
      </c>
      <c r="AU1470" s="68" t="str">
        <f t="shared" si="689"/>
        <v>S</v>
      </c>
      <c r="AV1470" s="68" t="str">
        <f t="shared" si="690"/>
        <v/>
      </c>
      <c r="AW1470" s="68">
        <f>IF(AF1470=0,0,VLOOKUP($H1470,Leistungszahlen!$A$11:$H$158,4,FALSE))</f>
        <v>0</v>
      </c>
      <c r="AX1470" s="68">
        <f>IF(AF1470=0,0,VLOOKUP($H1470,Leistungszahlen!$A$11:$H$158,5,FALSE))</f>
        <v>0</v>
      </c>
      <c r="AY1470" s="68">
        <f>IF(AG1470=0,0,VLOOKUP($H1470,Leistungszahlen!$A$11:$H$158,6,FALSE))</f>
        <v>0</v>
      </c>
      <c r="AZ1470" s="68">
        <f t="shared" si="691"/>
        <v>0</v>
      </c>
      <c r="BA1470" s="68">
        <f t="shared" si="692"/>
        <v>0</v>
      </c>
      <c r="BC1470" s="68">
        <f t="shared" si="708"/>
        <v>0</v>
      </c>
      <c r="BD1470" s="285"/>
    </row>
    <row r="1471" spans="1:56" s="68" customFormat="1">
      <c r="A1471" s="200"/>
      <c r="B1471" s="200"/>
      <c r="C1471" s="200" t="s">
        <v>420</v>
      </c>
      <c r="D1471" s="200" t="s">
        <v>200</v>
      </c>
      <c r="E1471" s="200" t="s">
        <v>349</v>
      </c>
      <c r="F1471" s="200">
        <v>153</v>
      </c>
      <c r="G1471" s="200" t="s">
        <v>487</v>
      </c>
      <c r="H1471" s="201" t="s">
        <v>216</v>
      </c>
      <c r="I1471" s="202">
        <v>15.18</v>
      </c>
      <c r="J1471" s="200" t="s">
        <v>560</v>
      </c>
      <c r="K1471" s="176">
        <v>5</v>
      </c>
      <c r="L1471" s="176">
        <v>1</v>
      </c>
      <c r="M1471" s="176"/>
      <c r="N1471" s="286">
        <v>5</v>
      </c>
      <c r="O1471" s="286"/>
      <c r="P1471" s="176"/>
      <c r="Q1471" s="203">
        <f t="shared" si="684"/>
        <v>5</v>
      </c>
      <c r="R1471" s="203">
        <f t="shared" si="685"/>
        <v>0</v>
      </c>
      <c r="S1471" s="203">
        <f t="shared" si="686"/>
        <v>0</v>
      </c>
      <c r="T1471" s="203">
        <f t="shared" si="687"/>
        <v>0</v>
      </c>
      <c r="U1471" s="203">
        <f t="shared" si="688"/>
        <v>0</v>
      </c>
      <c r="V1471" s="175">
        <f>IF(Q1471&gt;0,VLOOKUP(Q1471,Jahresfaktoren!$A$11:$B$24,2,),0)</f>
        <v>250</v>
      </c>
      <c r="W1471" s="175">
        <f>IF(R1471&gt;0,VLOOKUP(R1471,Jahresfaktoren!$D$11:$E$24,2,),0)</f>
        <v>0</v>
      </c>
      <c r="X1471" s="175">
        <f>IF(S1471&gt;0,VLOOKUP(S1471,Jahresfaktoren!$A$28:$B$29,2,),0)</f>
        <v>0</v>
      </c>
      <c r="Y1471" s="175">
        <f>IF(T1471&gt;0,VLOOKUP(T1471,Jahresfaktoren!$A$28:$B$29,2,),0)</f>
        <v>0</v>
      </c>
      <c r="Z1471" s="175">
        <f>IF(U1471&gt;0,VLOOKUP(U1471,Jahresfaktoren!$A$32:$B$33,2,),)</f>
        <v>0</v>
      </c>
      <c r="AA1471" s="177">
        <f t="shared" si="698"/>
        <v>3795</v>
      </c>
      <c r="AB1471" s="177" t="str">
        <f t="shared" si="699"/>
        <v/>
      </c>
      <c r="AC1471" s="177" t="str">
        <f t="shared" si="700"/>
        <v/>
      </c>
      <c r="AD1471" s="177" t="str">
        <f t="shared" si="701"/>
        <v/>
      </c>
      <c r="AE1471" s="177" t="str">
        <f t="shared" si="702"/>
        <v/>
      </c>
      <c r="AF1471" s="178">
        <f>IF(Q1471&gt;0,VLOOKUP(H1471,Leistungszahlen!$A$11:$C$158,3,),0)</f>
        <v>0</v>
      </c>
      <c r="AG1471" s="178">
        <f>IF(R1471&gt;0,VLOOKUP(H1471,Leistungszahlen!$A$11:$F$158,6,),IF(T1471&gt;0,VLOOKUP(H1471,Leistungszahlen!$A$11:$F$158,6,),0))</f>
        <v>0</v>
      </c>
      <c r="AH1471" s="179" t="e">
        <f t="shared" si="693"/>
        <v>#DIV/0!</v>
      </c>
      <c r="AI1471" s="179">
        <f t="shared" si="694"/>
        <v>0</v>
      </c>
      <c r="AJ1471" s="179">
        <f t="shared" si="695"/>
        <v>0</v>
      </c>
      <c r="AK1471" s="179">
        <f t="shared" si="696"/>
        <v>0</v>
      </c>
      <c r="AL1471" s="179">
        <f t="shared" si="697"/>
        <v>0</v>
      </c>
      <c r="AM1471" s="180">
        <f>IF(L1471=1,Stundensätze!$D$13,IF(L1471=2,Stundensätze!$D$17,IF(L1471=4,Stundensätze!$D$21,"")))</f>
        <v>0</v>
      </c>
      <c r="AN1471" s="180">
        <f>IF(L1471=1,Stundensätze!$D$15,IF(L1471=2,Stundensätze!$D$19,IF(L1471=4,Stundensätze!$D$23,"")))</f>
        <v>0</v>
      </c>
      <c r="AO1471" s="180" t="e">
        <f t="shared" si="703"/>
        <v>#DIV/0!</v>
      </c>
      <c r="AP1471" s="180">
        <f t="shared" si="704"/>
        <v>0</v>
      </c>
      <c r="AQ1471" s="192" t="e">
        <f t="shared" si="705"/>
        <v>#DIV/0!</v>
      </c>
      <c r="AR1471" s="192" t="e">
        <f t="shared" si="706"/>
        <v>#DIV/0!</v>
      </c>
      <c r="AS1471" s="193" t="e">
        <f t="shared" si="707"/>
        <v>#DIV/0!</v>
      </c>
      <c r="AT1471" s="258" t="str">
        <f>IF(K1471=0,0,VLOOKUP(K1471,Kostenstellen!A:B,2,FALSE))</f>
        <v xml:space="preserve">Salinenklinik </v>
      </c>
      <c r="AU1471" s="68" t="str">
        <f t="shared" si="689"/>
        <v>S</v>
      </c>
      <c r="AV1471" s="68" t="str">
        <f t="shared" si="690"/>
        <v/>
      </c>
      <c r="AW1471" s="68">
        <f>IF(AF1471=0,0,VLOOKUP($H1471,Leistungszahlen!$A$11:$H$158,4,FALSE))</f>
        <v>0</v>
      </c>
      <c r="AX1471" s="68">
        <f>IF(AF1471=0,0,VLOOKUP($H1471,Leistungszahlen!$A$11:$H$158,5,FALSE))</f>
        <v>0</v>
      </c>
      <c r="AY1471" s="68">
        <f>IF(AG1471=0,0,VLOOKUP($H1471,Leistungszahlen!$A$11:$H$158,6,FALSE))</f>
        <v>0</v>
      </c>
      <c r="AZ1471" s="68">
        <f t="shared" si="691"/>
        <v>0</v>
      </c>
      <c r="BA1471" s="68">
        <f t="shared" si="692"/>
        <v>0</v>
      </c>
      <c r="BC1471" s="68">
        <f t="shared" si="708"/>
        <v>0</v>
      </c>
      <c r="BD1471" s="285"/>
    </row>
    <row r="1472" spans="1:56" s="68" customFormat="1">
      <c r="A1472" s="200"/>
      <c r="B1472" s="200"/>
      <c r="C1472" s="200" t="s">
        <v>420</v>
      </c>
      <c r="D1472" s="200" t="s">
        <v>200</v>
      </c>
      <c r="E1472" s="200" t="s">
        <v>349</v>
      </c>
      <c r="F1472" s="200">
        <v>154</v>
      </c>
      <c r="G1472" s="200" t="s">
        <v>487</v>
      </c>
      <c r="H1472" s="201" t="s">
        <v>216</v>
      </c>
      <c r="I1472" s="202">
        <v>14.18</v>
      </c>
      <c r="J1472" s="200" t="s">
        <v>560</v>
      </c>
      <c r="K1472" s="176">
        <v>5</v>
      </c>
      <c r="L1472" s="176">
        <v>1</v>
      </c>
      <c r="M1472" s="176"/>
      <c r="N1472" s="286">
        <v>5</v>
      </c>
      <c r="O1472" s="286"/>
      <c r="P1472" s="176"/>
      <c r="Q1472" s="203">
        <f t="shared" si="684"/>
        <v>5</v>
      </c>
      <c r="R1472" s="203">
        <f t="shared" si="685"/>
        <v>0</v>
      </c>
      <c r="S1472" s="203">
        <f t="shared" si="686"/>
        <v>0</v>
      </c>
      <c r="T1472" s="203">
        <f t="shared" si="687"/>
        <v>0</v>
      </c>
      <c r="U1472" s="203">
        <f t="shared" si="688"/>
        <v>0</v>
      </c>
      <c r="V1472" s="175">
        <f>IF(Q1472&gt;0,VLOOKUP(Q1472,Jahresfaktoren!$A$11:$B$24,2,),0)</f>
        <v>250</v>
      </c>
      <c r="W1472" s="175">
        <f>IF(R1472&gt;0,VLOOKUP(R1472,Jahresfaktoren!$D$11:$E$24,2,),0)</f>
        <v>0</v>
      </c>
      <c r="X1472" s="175">
        <f>IF(S1472&gt;0,VLOOKUP(S1472,Jahresfaktoren!$A$28:$B$29,2,),0)</f>
        <v>0</v>
      </c>
      <c r="Y1472" s="175">
        <f>IF(T1472&gt;0,VLOOKUP(T1472,Jahresfaktoren!$A$28:$B$29,2,),0)</f>
        <v>0</v>
      </c>
      <c r="Z1472" s="175">
        <f>IF(U1472&gt;0,VLOOKUP(U1472,Jahresfaktoren!$A$32:$B$33,2,),)</f>
        <v>0</v>
      </c>
      <c r="AA1472" s="177">
        <f t="shared" si="698"/>
        <v>3545</v>
      </c>
      <c r="AB1472" s="177" t="str">
        <f t="shared" si="699"/>
        <v/>
      </c>
      <c r="AC1472" s="177" t="str">
        <f t="shared" si="700"/>
        <v/>
      </c>
      <c r="AD1472" s="177" t="str">
        <f t="shared" si="701"/>
        <v/>
      </c>
      <c r="AE1472" s="177" t="str">
        <f t="shared" si="702"/>
        <v/>
      </c>
      <c r="AF1472" s="178">
        <f>IF(Q1472&gt;0,VLOOKUP(H1472,Leistungszahlen!$A$11:$C$158,3,),0)</f>
        <v>0</v>
      </c>
      <c r="AG1472" s="178">
        <f>IF(R1472&gt;0,VLOOKUP(H1472,Leistungszahlen!$A$11:$F$158,6,),IF(T1472&gt;0,VLOOKUP(H1472,Leistungszahlen!$A$11:$F$158,6,),0))</f>
        <v>0</v>
      </c>
      <c r="AH1472" s="179" t="e">
        <f t="shared" si="693"/>
        <v>#DIV/0!</v>
      </c>
      <c r="AI1472" s="179">
        <f t="shared" si="694"/>
        <v>0</v>
      </c>
      <c r="AJ1472" s="179">
        <f t="shared" si="695"/>
        <v>0</v>
      </c>
      <c r="AK1472" s="179">
        <f t="shared" si="696"/>
        <v>0</v>
      </c>
      <c r="AL1472" s="179">
        <f t="shared" si="697"/>
        <v>0</v>
      </c>
      <c r="AM1472" s="180">
        <f>IF(L1472=1,Stundensätze!$D$13,IF(L1472=2,Stundensätze!$D$17,IF(L1472=4,Stundensätze!$D$21,"")))</f>
        <v>0</v>
      </c>
      <c r="AN1472" s="180">
        <f>IF(L1472=1,Stundensätze!$D$15,IF(L1472=2,Stundensätze!$D$19,IF(L1472=4,Stundensätze!$D$23,"")))</f>
        <v>0</v>
      </c>
      <c r="AO1472" s="180" t="e">
        <f t="shared" si="703"/>
        <v>#DIV/0!</v>
      </c>
      <c r="AP1472" s="180">
        <f t="shared" si="704"/>
        <v>0</v>
      </c>
      <c r="AQ1472" s="192" t="e">
        <f t="shared" si="705"/>
        <v>#DIV/0!</v>
      </c>
      <c r="AR1472" s="192" t="e">
        <f t="shared" si="706"/>
        <v>#DIV/0!</v>
      </c>
      <c r="AS1472" s="193" t="e">
        <f t="shared" si="707"/>
        <v>#DIV/0!</v>
      </c>
      <c r="AT1472" s="258" t="str">
        <f>IF(K1472=0,0,VLOOKUP(K1472,Kostenstellen!A:B,2,FALSE))</f>
        <v xml:space="preserve">Salinenklinik </v>
      </c>
      <c r="AU1472" s="68" t="str">
        <f t="shared" si="689"/>
        <v>S</v>
      </c>
      <c r="AV1472" s="68" t="str">
        <f t="shared" si="690"/>
        <v/>
      </c>
      <c r="AW1472" s="68">
        <f>IF(AF1472=0,0,VLOOKUP($H1472,Leistungszahlen!$A$11:$H$158,4,FALSE))</f>
        <v>0</v>
      </c>
      <c r="AX1472" s="68">
        <f>IF(AF1472=0,0,VLOOKUP($H1472,Leistungszahlen!$A$11:$H$158,5,FALSE))</f>
        <v>0</v>
      </c>
      <c r="AY1472" s="68">
        <f>IF(AG1472=0,0,VLOOKUP($H1472,Leistungszahlen!$A$11:$H$158,6,FALSE))</f>
        <v>0</v>
      </c>
      <c r="AZ1472" s="68">
        <f t="shared" si="691"/>
        <v>0</v>
      </c>
      <c r="BA1472" s="68">
        <f t="shared" si="692"/>
        <v>0</v>
      </c>
      <c r="BC1472" s="68">
        <f t="shared" si="708"/>
        <v>0</v>
      </c>
      <c r="BD1472" s="285"/>
    </row>
    <row r="1473" spans="1:56" s="68" customFormat="1">
      <c r="A1473" s="200"/>
      <c r="B1473" s="200"/>
      <c r="C1473" s="200" t="s">
        <v>420</v>
      </c>
      <c r="D1473" s="200" t="s">
        <v>200</v>
      </c>
      <c r="E1473" s="200" t="s">
        <v>349</v>
      </c>
      <c r="F1473" s="200">
        <v>155</v>
      </c>
      <c r="G1473" s="200" t="s">
        <v>487</v>
      </c>
      <c r="H1473" s="201" t="s">
        <v>216</v>
      </c>
      <c r="I1473" s="202">
        <v>15.99</v>
      </c>
      <c r="J1473" s="200" t="s">
        <v>560</v>
      </c>
      <c r="K1473" s="176">
        <v>5</v>
      </c>
      <c r="L1473" s="176">
        <v>1</v>
      </c>
      <c r="M1473" s="176"/>
      <c r="N1473" s="286">
        <v>5</v>
      </c>
      <c r="O1473" s="286"/>
      <c r="P1473" s="176"/>
      <c r="Q1473" s="203">
        <f t="shared" si="684"/>
        <v>5</v>
      </c>
      <c r="R1473" s="203">
        <f t="shared" si="685"/>
        <v>0</v>
      </c>
      <c r="S1473" s="203">
        <f t="shared" si="686"/>
        <v>0</v>
      </c>
      <c r="T1473" s="203">
        <f t="shared" si="687"/>
        <v>0</v>
      </c>
      <c r="U1473" s="203">
        <f t="shared" si="688"/>
        <v>0</v>
      </c>
      <c r="V1473" s="175">
        <f>IF(Q1473&gt;0,VLOOKUP(Q1473,Jahresfaktoren!$A$11:$B$24,2,),0)</f>
        <v>250</v>
      </c>
      <c r="W1473" s="175">
        <f>IF(R1473&gt;0,VLOOKUP(R1473,Jahresfaktoren!$D$11:$E$24,2,),0)</f>
        <v>0</v>
      </c>
      <c r="X1473" s="175">
        <f>IF(S1473&gt;0,VLOOKUP(S1473,Jahresfaktoren!$A$28:$B$29,2,),0)</f>
        <v>0</v>
      </c>
      <c r="Y1473" s="175">
        <f>IF(T1473&gt;0,VLOOKUP(T1473,Jahresfaktoren!$A$28:$B$29,2,),0)</f>
        <v>0</v>
      </c>
      <c r="Z1473" s="175">
        <f>IF(U1473&gt;0,VLOOKUP(U1473,Jahresfaktoren!$A$32:$B$33,2,),)</f>
        <v>0</v>
      </c>
      <c r="AA1473" s="177">
        <f t="shared" si="698"/>
        <v>3997.5</v>
      </c>
      <c r="AB1473" s="177" t="str">
        <f t="shared" si="699"/>
        <v/>
      </c>
      <c r="AC1473" s="177" t="str">
        <f t="shared" si="700"/>
        <v/>
      </c>
      <c r="AD1473" s="177" t="str">
        <f t="shared" si="701"/>
        <v/>
      </c>
      <c r="AE1473" s="177" t="str">
        <f t="shared" si="702"/>
        <v/>
      </c>
      <c r="AF1473" s="178">
        <f>IF(Q1473&gt;0,VLOOKUP(H1473,Leistungszahlen!$A$11:$C$158,3,),0)</f>
        <v>0</v>
      </c>
      <c r="AG1473" s="178">
        <f>IF(R1473&gt;0,VLOOKUP(H1473,Leistungszahlen!$A$11:$F$158,6,),IF(T1473&gt;0,VLOOKUP(H1473,Leistungszahlen!$A$11:$F$158,6,),0))</f>
        <v>0</v>
      </c>
      <c r="AH1473" s="179" t="e">
        <f t="shared" si="693"/>
        <v>#DIV/0!</v>
      </c>
      <c r="AI1473" s="179">
        <f t="shared" si="694"/>
        <v>0</v>
      </c>
      <c r="AJ1473" s="179">
        <f t="shared" si="695"/>
        <v>0</v>
      </c>
      <c r="AK1473" s="179">
        <f t="shared" si="696"/>
        <v>0</v>
      </c>
      <c r="AL1473" s="179">
        <f t="shared" si="697"/>
        <v>0</v>
      </c>
      <c r="AM1473" s="180">
        <f>IF(L1473=1,Stundensätze!$D$13,IF(L1473=2,Stundensätze!$D$17,IF(L1473=4,Stundensätze!$D$21,"")))</f>
        <v>0</v>
      </c>
      <c r="AN1473" s="180">
        <f>IF(L1473=1,Stundensätze!$D$15,IF(L1473=2,Stundensätze!$D$19,IF(L1473=4,Stundensätze!$D$23,"")))</f>
        <v>0</v>
      </c>
      <c r="AO1473" s="180" t="e">
        <f t="shared" si="703"/>
        <v>#DIV/0!</v>
      </c>
      <c r="AP1473" s="180">
        <f t="shared" si="704"/>
        <v>0</v>
      </c>
      <c r="AQ1473" s="192" t="e">
        <f t="shared" si="705"/>
        <v>#DIV/0!</v>
      </c>
      <c r="AR1473" s="192" t="e">
        <f t="shared" si="706"/>
        <v>#DIV/0!</v>
      </c>
      <c r="AS1473" s="193" t="e">
        <f t="shared" si="707"/>
        <v>#DIV/0!</v>
      </c>
      <c r="AT1473" s="258" t="str">
        <f>IF(K1473=0,0,VLOOKUP(K1473,Kostenstellen!A:B,2,FALSE))</f>
        <v xml:space="preserve">Salinenklinik </v>
      </c>
      <c r="AU1473" s="68" t="str">
        <f t="shared" si="689"/>
        <v>S</v>
      </c>
      <c r="AV1473" s="68" t="str">
        <f t="shared" si="690"/>
        <v/>
      </c>
      <c r="AW1473" s="68">
        <f>IF(AF1473=0,0,VLOOKUP($H1473,Leistungszahlen!$A$11:$H$158,4,FALSE))</f>
        <v>0</v>
      </c>
      <c r="AX1473" s="68">
        <f>IF(AF1473=0,0,VLOOKUP($H1473,Leistungszahlen!$A$11:$H$158,5,FALSE))</f>
        <v>0</v>
      </c>
      <c r="AY1473" s="68">
        <f>IF(AG1473=0,0,VLOOKUP($H1473,Leistungszahlen!$A$11:$H$158,6,FALSE))</f>
        <v>0</v>
      </c>
      <c r="AZ1473" s="68">
        <f t="shared" si="691"/>
        <v>0</v>
      </c>
      <c r="BA1473" s="68">
        <f t="shared" si="692"/>
        <v>0</v>
      </c>
      <c r="BC1473" s="68">
        <f t="shared" si="708"/>
        <v>0</v>
      </c>
      <c r="BD1473" s="285"/>
    </row>
    <row r="1474" spans="1:56" s="68" customFormat="1">
      <c r="A1474" s="200"/>
      <c r="B1474" s="200"/>
      <c r="C1474" s="200" t="s">
        <v>420</v>
      </c>
      <c r="D1474" s="200" t="s">
        <v>200</v>
      </c>
      <c r="E1474" s="200" t="s">
        <v>349</v>
      </c>
      <c r="F1474" s="200">
        <v>156</v>
      </c>
      <c r="G1474" s="200" t="s">
        <v>84</v>
      </c>
      <c r="H1474" s="201" t="s">
        <v>202</v>
      </c>
      <c r="I1474" s="202">
        <v>14.29</v>
      </c>
      <c r="J1474" s="200" t="s">
        <v>560</v>
      </c>
      <c r="K1474" s="176">
        <v>5</v>
      </c>
      <c r="L1474" s="176">
        <v>1</v>
      </c>
      <c r="M1474" s="176"/>
      <c r="N1474" s="286">
        <v>5</v>
      </c>
      <c r="O1474" s="286"/>
      <c r="P1474" s="176"/>
      <c r="Q1474" s="203">
        <f t="shared" si="684"/>
        <v>5</v>
      </c>
      <c r="R1474" s="203">
        <f t="shared" si="685"/>
        <v>0</v>
      </c>
      <c r="S1474" s="203">
        <f t="shared" si="686"/>
        <v>0</v>
      </c>
      <c r="T1474" s="203">
        <f t="shared" si="687"/>
        <v>0</v>
      </c>
      <c r="U1474" s="203">
        <f t="shared" si="688"/>
        <v>0</v>
      </c>
      <c r="V1474" s="175">
        <f>IF(Q1474&gt;0,VLOOKUP(Q1474,Jahresfaktoren!$A$11:$B$24,2,),0)</f>
        <v>250</v>
      </c>
      <c r="W1474" s="175">
        <f>IF(R1474&gt;0,VLOOKUP(R1474,Jahresfaktoren!$D$11:$E$24,2,),0)</f>
        <v>0</v>
      </c>
      <c r="X1474" s="175">
        <f>IF(S1474&gt;0,VLOOKUP(S1474,Jahresfaktoren!$A$28:$B$29,2,),0)</f>
        <v>0</v>
      </c>
      <c r="Y1474" s="175">
        <f>IF(T1474&gt;0,VLOOKUP(T1474,Jahresfaktoren!$A$28:$B$29,2,),0)</f>
        <v>0</v>
      </c>
      <c r="Z1474" s="175">
        <f>IF(U1474&gt;0,VLOOKUP(U1474,Jahresfaktoren!$A$32:$B$33,2,),)</f>
        <v>0</v>
      </c>
      <c r="AA1474" s="177">
        <f t="shared" si="698"/>
        <v>3572.5</v>
      </c>
      <c r="AB1474" s="177" t="str">
        <f t="shared" si="699"/>
        <v/>
      </c>
      <c r="AC1474" s="177" t="str">
        <f t="shared" si="700"/>
        <v/>
      </c>
      <c r="AD1474" s="177" t="str">
        <f t="shared" si="701"/>
        <v/>
      </c>
      <c r="AE1474" s="177" t="str">
        <f t="shared" si="702"/>
        <v/>
      </c>
      <c r="AF1474" s="178">
        <f>IF(Q1474&gt;0,VLOOKUP(H1474,Leistungszahlen!$A$11:$C$158,3,),0)</f>
        <v>0</v>
      </c>
      <c r="AG1474" s="178">
        <f>IF(R1474&gt;0,VLOOKUP(H1474,Leistungszahlen!$A$11:$F$158,6,),IF(T1474&gt;0,VLOOKUP(H1474,Leistungszahlen!$A$11:$F$158,6,),0))</f>
        <v>0</v>
      </c>
      <c r="AH1474" s="179" t="e">
        <f t="shared" si="693"/>
        <v>#DIV/0!</v>
      </c>
      <c r="AI1474" s="179">
        <f t="shared" si="694"/>
        <v>0</v>
      </c>
      <c r="AJ1474" s="179">
        <f t="shared" si="695"/>
        <v>0</v>
      </c>
      <c r="AK1474" s="179">
        <f t="shared" si="696"/>
        <v>0</v>
      </c>
      <c r="AL1474" s="179">
        <f t="shared" si="697"/>
        <v>0</v>
      </c>
      <c r="AM1474" s="180">
        <f>IF(L1474=1,Stundensätze!$D$13,IF(L1474=2,Stundensätze!$D$17,IF(L1474=4,Stundensätze!$D$21,"")))</f>
        <v>0</v>
      </c>
      <c r="AN1474" s="180">
        <f>IF(L1474=1,Stundensätze!$D$15,IF(L1474=2,Stundensätze!$D$19,IF(L1474=4,Stundensätze!$D$23,"")))</f>
        <v>0</v>
      </c>
      <c r="AO1474" s="180" t="e">
        <f t="shared" si="703"/>
        <v>#DIV/0!</v>
      </c>
      <c r="AP1474" s="180">
        <f t="shared" si="704"/>
        <v>0</v>
      </c>
      <c r="AQ1474" s="192" t="e">
        <f t="shared" si="705"/>
        <v>#DIV/0!</v>
      </c>
      <c r="AR1474" s="192" t="e">
        <f t="shared" si="706"/>
        <v>#DIV/0!</v>
      </c>
      <c r="AS1474" s="193" t="e">
        <f t="shared" si="707"/>
        <v>#DIV/0!</v>
      </c>
      <c r="AT1474" s="258" t="str">
        <f>IF(K1474=0,0,VLOOKUP(K1474,Kostenstellen!A:B,2,FALSE))</f>
        <v xml:space="preserve">Salinenklinik </v>
      </c>
      <c r="AU1474" s="68" t="str">
        <f t="shared" si="689"/>
        <v>D</v>
      </c>
      <c r="AV1474" s="68" t="str">
        <f t="shared" si="690"/>
        <v/>
      </c>
      <c r="AW1474" s="68">
        <f>IF(AF1474=0,0,VLOOKUP($H1474,Leistungszahlen!$A$11:$H$158,4,FALSE))</f>
        <v>0</v>
      </c>
      <c r="AX1474" s="68">
        <f>IF(AF1474=0,0,VLOOKUP($H1474,Leistungszahlen!$A$11:$H$158,5,FALSE))</f>
        <v>0</v>
      </c>
      <c r="AY1474" s="68">
        <f>IF(AG1474=0,0,VLOOKUP($H1474,Leistungszahlen!$A$11:$H$158,6,FALSE))</f>
        <v>0</v>
      </c>
      <c r="AZ1474" s="68">
        <f t="shared" si="691"/>
        <v>0</v>
      </c>
      <c r="BA1474" s="68">
        <f t="shared" si="692"/>
        <v>0</v>
      </c>
      <c r="BC1474" s="68">
        <f t="shared" si="708"/>
        <v>0</v>
      </c>
      <c r="BD1474" s="285"/>
    </row>
    <row r="1475" spans="1:56" s="68" customFormat="1">
      <c r="A1475" s="200"/>
      <c r="B1475" s="200"/>
      <c r="C1475" s="200" t="s">
        <v>420</v>
      </c>
      <c r="D1475" s="200" t="s">
        <v>200</v>
      </c>
      <c r="E1475" s="200" t="s">
        <v>349</v>
      </c>
      <c r="F1475" s="200">
        <v>157</v>
      </c>
      <c r="G1475" s="200" t="s">
        <v>487</v>
      </c>
      <c r="H1475" s="201" t="s">
        <v>216</v>
      </c>
      <c r="I1475" s="202">
        <v>17.34</v>
      </c>
      <c r="J1475" s="200" t="s">
        <v>560</v>
      </c>
      <c r="K1475" s="176">
        <v>5</v>
      </c>
      <c r="L1475" s="176">
        <v>1</v>
      </c>
      <c r="M1475" s="176"/>
      <c r="N1475" s="286">
        <v>5</v>
      </c>
      <c r="O1475" s="286"/>
      <c r="P1475" s="176"/>
      <c r="Q1475" s="203">
        <f t="shared" ref="Q1475:Q1538" si="709">IF(M1475="x",0,IF(N1475=7,6,IF(N1475=14,12,IF(N1475="12+5",11,N1475))))</f>
        <v>5</v>
      </c>
      <c r="R1475" s="203">
        <f t="shared" ref="R1475:R1538" si="710">IF(M1475="x",0,IF(O1475=0,0,IF(N1475=7,0,IF(N1475+O1475=7,O1475-1,O1475))))</f>
        <v>0</v>
      </c>
      <c r="S1475" s="203">
        <f t="shared" ref="S1475:S1538" si="711">IF(M1475="x",0,IF(N1475=7,1,IF(N1475=14,2,IF(AND(N1475=12,O1475=5),1,IF(N1475="12+5",1,0)))))</f>
        <v>0</v>
      </c>
      <c r="T1475" s="203">
        <f t="shared" ref="T1475:T1538" si="712">IF(M1475="x",0,IF(O1475=0,0,IF(N1475=7,0,IF(N1475+O1475=7,1,0))))</f>
        <v>0</v>
      </c>
      <c r="U1475" s="203">
        <f t="shared" ref="U1475:U1538" si="713">T1475+S1475</f>
        <v>0</v>
      </c>
      <c r="V1475" s="175">
        <f>IF(Q1475&gt;0,VLOOKUP(Q1475,Jahresfaktoren!$A$11:$B$24,2,),0)</f>
        <v>250</v>
      </c>
      <c r="W1475" s="175">
        <f>IF(R1475&gt;0,VLOOKUP(R1475,Jahresfaktoren!$D$11:$E$24,2,),0)</f>
        <v>0</v>
      </c>
      <c r="X1475" s="175">
        <f>IF(S1475&gt;0,VLOOKUP(S1475,Jahresfaktoren!$A$28:$B$29,2,),0)</f>
        <v>0</v>
      </c>
      <c r="Y1475" s="175">
        <f>IF(T1475&gt;0,VLOOKUP(T1475,Jahresfaktoren!$A$28:$B$29,2,),0)</f>
        <v>0</v>
      </c>
      <c r="Z1475" s="175">
        <f>IF(U1475&gt;0,VLOOKUP(U1475,Jahresfaktoren!$A$32:$B$33,2,),)</f>
        <v>0</v>
      </c>
      <c r="AA1475" s="177">
        <f t="shared" si="698"/>
        <v>4335</v>
      </c>
      <c r="AB1475" s="177" t="str">
        <f t="shared" si="699"/>
        <v/>
      </c>
      <c r="AC1475" s="177" t="str">
        <f t="shared" si="700"/>
        <v/>
      </c>
      <c r="AD1475" s="177" t="str">
        <f t="shared" si="701"/>
        <v/>
      </c>
      <c r="AE1475" s="177" t="str">
        <f t="shared" si="702"/>
        <v/>
      </c>
      <c r="AF1475" s="178">
        <f>IF(Q1475&gt;0,VLOOKUP(H1475,Leistungszahlen!$A$11:$C$158,3,),0)</f>
        <v>0</v>
      </c>
      <c r="AG1475" s="178">
        <f>IF(R1475&gt;0,VLOOKUP(H1475,Leistungszahlen!$A$11:$F$158,6,),IF(T1475&gt;0,VLOOKUP(H1475,Leistungszahlen!$A$11:$F$158,6,),0))</f>
        <v>0</v>
      </c>
      <c r="AH1475" s="179" t="e">
        <f t="shared" si="693"/>
        <v>#DIV/0!</v>
      </c>
      <c r="AI1475" s="179">
        <f t="shared" si="694"/>
        <v>0</v>
      </c>
      <c r="AJ1475" s="179">
        <f t="shared" si="695"/>
        <v>0</v>
      </c>
      <c r="AK1475" s="179">
        <f t="shared" si="696"/>
        <v>0</v>
      </c>
      <c r="AL1475" s="179">
        <f t="shared" si="697"/>
        <v>0</v>
      </c>
      <c r="AM1475" s="180">
        <f>IF(L1475=1,Stundensätze!$D$13,IF(L1475=2,Stundensätze!$D$17,IF(L1475=4,Stundensätze!$D$21,"")))</f>
        <v>0</v>
      </c>
      <c r="AN1475" s="180">
        <f>IF(L1475=1,Stundensätze!$D$15,IF(L1475=2,Stundensätze!$D$19,IF(L1475=4,Stundensätze!$D$23,"")))</f>
        <v>0</v>
      </c>
      <c r="AO1475" s="180" t="e">
        <f t="shared" si="703"/>
        <v>#DIV/0!</v>
      </c>
      <c r="AP1475" s="180">
        <f t="shared" si="704"/>
        <v>0</v>
      </c>
      <c r="AQ1475" s="192" t="e">
        <f t="shared" si="705"/>
        <v>#DIV/0!</v>
      </c>
      <c r="AR1475" s="192" t="e">
        <f t="shared" si="706"/>
        <v>#DIV/0!</v>
      </c>
      <c r="AS1475" s="193" t="e">
        <f t="shared" si="707"/>
        <v>#DIV/0!</v>
      </c>
      <c r="AT1475" s="258" t="str">
        <f>IF(K1475=0,0,VLOOKUP(K1475,Kostenstellen!A:B,2,FALSE))</f>
        <v xml:space="preserve">Salinenklinik </v>
      </c>
      <c r="AU1475" s="68" t="str">
        <f t="shared" ref="AU1475:AU1538" si="714">IF(SUM(V1475:Z1475)&gt;0,H1475,"")</f>
        <v>S</v>
      </c>
      <c r="AV1475" s="68" t="str">
        <f t="shared" ref="AV1475:AV1538" si="715">IF(SUM(R1475+T1475)&gt;0,H1475,"")</f>
        <v/>
      </c>
      <c r="AW1475" s="68">
        <f>IF(AF1475=0,0,VLOOKUP($H1475,Leistungszahlen!$A$11:$H$158,4,FALSE))</f>
        <v>0</v>
      </c>
      <c r="AX1475" s="68">
        <f>IF(AF1475=0,0,VLOOKUP($H1475,Leistungszahlen!$A$11:$H$158,5,FALSE))</f>
        <v>0</v>
      </c>
      <c r="AY1475" s="68">
        <f>IF(AG1475=0,0,VLOOKUP($H1475,Leistungszahlen!$A$11:$H$158,6,FALSE))</f>
        <v>0</v>
      </c>
      <c r="AZ1475" s="68">
        <f t="shared" ref="AZ1475:AZ1538" si="716">IF(AX1475&lt;AF1475,1,IF(AG1475&gt;AY1475,1,0))</f>
        <v>0</v>
      </c>
      <c r="BA1475" s="68">
        <f t="shared" ref="BA1475:BA1538" si="717">IF(AF1475&gt;AX1475,1,IF(AG1475&gt;AY1475,1,0))</f>
        <v>0</v>
      </c>
      <c r="BC1475" s="68">
        <f t="shared" si="708"/>
        <v>0</v>
      </c>
      <c r="BD1475" s="285"/>
    </row>
    <row r="1476" spans="1:56" s="68" customFormat="1">
      <c r="A1476" s="200"/>
      <c r="B1476" s="200"/>
      <c r="C1476" s="200" t="s">
        <v>420</v>
      </c>
      <c r="D1476" s="200" t="s">
        <v>200</v>
      </c>
      <c r="E1476" s="200" t="s">
        <v>349</v>
      </c>
      <c r="F1476" s="200">
        <v>158</v>
      </c>
      <c r="G1476" s="200" t="s">
        <v>487</v>
      </c>
      <c r="H1476" s="201" t="s">
        <v>216</v>
      </c>
      <c r="I1476" s="202">
        <v>13.62</v>
      </c>
      <c r="J1476" s="200" t="s">
        <v>560</v>
      </c>
      <c r="K1476" s="176">
        <v>5</v>
      </c>
      <c r="L1476" s="176">
        <v>1</v>
      </c>
      <c r="M1476" s="176"/>
      <c r="N1476" s="286">
        <v>5</v>
      </c>
      <c r="O1476" s="286"/>
      <c r="P1476" s="176"/>
      <c r="Q1476" s="203">
        <f t="shared" si="709"/>
        <v>5</v>
      </c>
      <c r="R1476" s="203">
        <f t="shared" si="710"/>
        <v>0</v>
      </c>
      <c r="S1476" s="203">
        <f t="shared" si="711"/>
        <v>0</v>
      </c>
      <c r="T1476" s="203">
        <f t="shared" si="712"/>
        <v>0</v>
      </c>
      <c r="U1476" s="203">
        <f t="shared" si="713"/>
        <v>0</v>
      </c>
      <c r="V1476" s="175">
        <f>IF(Q1476&gt;0,VLOOKUP(Q1476,Jahresfaktoren!$A$11:$B$24,2,),0)</f>
        <v>250</v>
      </c>
      <c r="W1476" s="175">
        <f>IF(R1476&gt;0,VLOOKUP(R1476,Jahresfaktoren!$D$11:$E$24,2,),0)</f>
        <v>0</v>
      </c>
      <c r="X1476" s="175">
        <f>IF(S1476&gt;0,VLOOKUP(S1476,Jahresfaktoren!$A$28:$B$29,2,),0)</f>
        <v>0</v>
      </c>
      <c r="Y1476" s="175">
        <f>IF(T1476&gt;0,VLOOKUP(T1476,Jahresfaktoren!$A$28:$B$29,2,),0)</f>
        <v>0</v>
      </c>
      <c r="Z1476" s="175">
        <f>IF(U1476&gt;0,VLOOKUP(U1476,Jahresfaktoren!$A$32:$B$33,2,),)</f>
        <v>0</v>
      </c>
      <c r="AA1476" s="177">
        <f t="shared" si="698"/>
        <v>3405</v>
      </c>
      <c r="AB1476" s="177" t="str">
        <f t="shared" si="699"/>
        <v/>
      </c>
      <c r="AC1476" s="177" t="str">
        <f t="shared" si="700"/>
        <v/>
      </c>
      <c r="AD1476" s="177" t="str">
        <f t="shared" si="701"/>
        <v/>
      </c>
      <c r="AE1476" s="177" t="str">
        <f t="shared" si="702"/>
        <v/>
      </c>
      <c r="AF1476" s="178">
        <f>IF(Q1476&gt;0,VLOOKUP(H1476,Leistungszahlen!$A$11:$C$158,3,),0)</f>
        <v>0</v>
      </c>
      <c r="AG1476" s="178">
        <f>IF(R1476&gt;0,VLOOKUP(H1476,Leistungszahlen!$A$11:$F$158,6,),IF(T1476&gt;0,VLOOKUP(H1476,Leistungszahlen!$A$11:$F$158,6,),0))</f>
        <v>0</v>
      </c>
      <c r="AH1476" s="179" t="e">
        <f t="shared" si="693"/>
        <v>#DIV/0!</v>
      </c>
      <c r="AI1476" s="179">
        <f t="shared" si="694"/>
        <v>0</v>
      </c>
      <c r="AJ1476" s="179">
        <f t="shared" si="695"/>
        <v>0</v>
      </c>
      <c r="AK1476" s="179">
        <f t="shared" si="696"/>
        <v>0</v>
      </c>
      <c r="AL1476" s="179">
        <f t="shared" si="697"/>
        <v>0</v>
      </c>
      <c r="AM1476" s="180">
        <f>IF(L1476=1,Stundensätze!$D$13,IF(L1476=2,Stundensätze!$D$17,IF(L1476=4,Stundensätze!$D$21,"")))</f>
        <v>0</v>
      </c>
      <c r="AN1476" s="180">
        <f>IF(L1476=1,Stundensätze!$D$15,IF(L1476=2,Stundensätze!$D$19,IF(L1476=4,Stundensätze!$D$23,"")))</f>
        <v>0</v>
      </c>
      <c r="AO1476" s="180" t="e">
        <f t="shared" si="703"/>
        <v>#DIV/0!</v>
      </c>
      <c r="AP1476" s="180">
        <f t="shared" si="704"/>
        <v>0</v>
      </c>
      <c r="AQ1476" s="192" t="e">
        <f t="shared" si="705"/>
        <v>#DIV/0!</v>
      </c>
      <c r="AR1476" s="192" t="e">
        <f t="shared" si="706"/>
        <v>#DIV/0!</v>
      </c>
      <c r="AS1476" s="193" t="e">
        <f t="shared" si="707"/>
        <v>#DIV/0!</v>
      </c>
      <c r="AT1476" s="258" t="str">
        <f>IF(K1476=0,0,VLOOKUP(K1476,Kostenstellen!A:B,2,FALSE))</f>
        <v xml:space="preserve">Salinenklinik </v>
      </c>
      <c r="AU1476" s="68" t="str">
        <f t="shared" si="714"/>
        <v>S</v>
      </c>
      <c r="AV1476" s="68" t="str">
        <f t="shared" si="715"/>
        <v/>
      </c>
      <c r="AW1476" s="68">
        <f>IF(AF1476=0,0,VLOOKUP($H1476,Leistungszahlen!$A$11:$H$158,4,FALSE))</f>
        <v>0</v>
      </c>
      <c r="AX1476" s="68">
        <f>IF(AF1476=0,0,VLOOKUP($H1476,Leistungszahlen!$A$11:$H$158,5,FALSE))</f>
        <v>0</v>
      </c>
      <c r="AY1476" s="68">
        <f>IF(AG1476=0,0,VLOOKUP($H1476,Leistungszahlen!$A$11:$H$158,6,FALSE))</f>
        <v>0</v>
      </c>
      <c r="AZ1476" s="68">
        <f t="shared" si="716"/>
        <v>0</v>
      </c>
      <c r="BA1476" s="68">
        <f t="shared" si="717"/>
        <v>0</v>
      </c>
      <c r="BC1476" s="68">
        <f t="shared" si="708"/>
        <v>0</v>
      </c>
      <c r="BD1476" s="285"/>
    </row>
    <row r="1477" spans="1:56" s="68" customFormat="1">
      <c r="A1477" s="200"/>
      <c r="B1477" s="200"/>
      <c r="C1477" s="200" t="s">
        <v>420</v>
      </c>
      <c r="D1477" s="200" t="s">
        <v>200</v>
      </c>
      <c r="E1477" s="200" t="s">
        <v>349</v>
      </c>
      <c r="F1477" s="200"/>
      <c r="G1477" s="200" t="s">
        <v>488</v>
      </c>
      <c r="H1477" s="201" t="s">
        <v>686</v>
      </c>
      <c r="I1477" s="202">
        <v>16.84</v>
      </c>
      <c r="J1477" s="200" t="s">
        <v>560</v>
      </c>
      <c r="K1477" s="176">
        <v>5</v>
      </c>
      <c r="L1477" s="176">
        <v>1</v>
      </c>
      <c r="M1477" s="176"/>
      <c r="N1477" s="286">
        <v>5</v>
      </c>
      <c r="O1477" s="286"/>
      <c r="P1477" s="176"/>
      <c r="Q1477" s="203">
        <f t="shared" si="709"/>
        <v>5</v>
      </c>
      <c r="R1477" s="203">
        <f t="shared" si="710"/>
        <v>0</v>
      </c>
      <c r="S1477" s="203">
        <f t="shared" si="711"/>
        <v>0</v>
      </c>
      <c r="T1477" s="203">
        <f t="shared" si="712"/>
        <v>0</v>
      </c>
      <c r="U1477" s="203">
        <f t="shared" si="713"/>
        <v>0</v>
      </c>
      <c r="V1477" s="175">
        <f>IF(Q1477&gt;0,VLOOKUP(Q1477,Jahresfaktoren!$A$11:$B$24,2,),0)</f>
        <v>250</v>
      </c>
      <c r="W1477" s="175">
        <f>IF(R1477&gt;0,VLOOKUP(R1477,Jahresfaktoren!$D$11:$E$24,2,),0)</f>
        <v>0</v>
      </c>
      <c r="X1477" s="175">
        <f>IF(S1477&gt;0,VLOOKUP(S1477,Jahresfaktoren!$A$28:$B$29,2,),0)</f>
        <v>0</v>
      </c>
      <c r="Y1477" s="175">
        <f>IF(T1477&gt;0,VLOOKUP(T1477,Jahresfaktoren!$A$28:$B$29,2,),0)</f>
        <v>0</v>
      </c>
      <c r="Z1477" s="175">
        <f>IF(U1477&gt;0,VLOOKUP(U1477,Jahresfaktoren!$A$32:$B$33,2,),)</f>
        <v>0</v>
      </c>
      <c r="AA1477" s="177">
        <f t="shared" si="698"/>
        <v>4210</v>
      </c>
      <c r="AB1477" s="177" t="str">
        <f t="shared" si="699"/>
        <v/>
      </c>
      <c r="AC1477" s="177" t="str">
        <f t="shared" si="700"/>
        <v/>
      </c>
      <c r="AD1477" s="177" t="str">
        <f t="shared" si="701"/>
        <v/>
      </c>
      <c r="AE1477" s="177" t="str">
        <f t="shared" si="702"/>
        <v/>
      </c>
      <c r="AF1477" s="178">
        <f>IF(Q1477&gt;0,VLOOKUP(H1477,Leistungszahlen!$A$11:$C$158,3,),0)</f>
        <v>0</v>
      </c>
      <c r="AG1477" s="178">
        <f>IF(R1477&gt;0,VLOOKUP(H1477,Leistungszahlen!$A$11:$F$158,6,),IF(T1477&gt;0,VLOOKUP(H1477,Leistungszahlen!$A$11:$F$158,6,),0))</f>
        <v>0</v>
      </c>
      <c r="AH1477" s="179" t="e">
        <f t="shared" si="693"/>
        <v>#DIV/0!</v>
      </c>
      <c r="AI1477" s="179">
        <f t="shared" si="694"/>
        <v>0</v>
      </c>
      <c r="AJ1477" s="179">
        <f t="shared" si="695"/>
        <v>0</v>
      </c>
      <c r="AK1477" s="179">
        <f t="shared" si="696"/>
        <v>0</v>
      </c>
      <c r="AL1477" s="179">
        <f t="shared" si="697"/>
        <v>0</v>
      </c>
      <c r="AM1477" s="180">
        <f>IF(L1477=1,Stundensätze!$D$13,IF(L1477=2,Stundensätze!$D$17,IF(L1477=4,Stundensätze!$D$21,"")))</f>
        <v>0</v>
      </c>
      <c r="AN1477" s="180">
        <f>IF(L1477=1,Stundensätze!$D$15,IF(L1477=2,Stundensätze!$D$19,IF(L1477=4,Stundensätze!$D$23,"")))</f>
        <v>0</v>
      </c>
      <c r="AO1477" s="180" t="e">
        <f t="shared" si="703"/>
        <v>#DIV/0!</v>
      </c>
      <c r="AP1477" s="180">
        <f t="shared" si="704"/>
        <v>0</v>
      </c>
      <c r="AQ1477" s="192" t="e">
        <f t="shared" si="705"/>
        <v>#DIV/0!</v>
      </c>
      <c r="AR1477" s="192" t="e">
        <f t="shared" si="706"/>
        <v>#DIV/0!</v>
      </c>
      <c r="AS1477" s="193" t="e">
        <f t="shared" si="707"/>
        <v>#DIV/0!</v>
      </c>
      <c r="AT1477" s="258" t="str">
        <f>IF(K1477=0,0,VLOOKUP(K1477,Kostenstellen!A:B,2,FALSE))</f>
        <v xml:space="preserve">Salinenklinik </v>
      </c>
      <c r="AU1477" s="68" t="str">
        <f t="shared" si="714"/>
        <v>F1</v>
      </c>
      <c r="AV1477" s="68" t="str">
        <f t="shared" si="715"/>
        <v/>
      </c>
      <c r="AW1477" s="68">
        <f>IF(AF1477=0,0,VLOOKUP($H1477,Leistungszahlen!$A$11:$H$158,4,FALSE))</f>
        <v>0</v>
      </c>
      <c r="AX1477" s="68">
        <f>IF(AF1477=0,0,VLOOKUP($H1477,Leistungszahlen!$A$11:$H$158,5,FALSE))</f>
        <v>0</v>
      </c>
      <c r="AY1477" s="68">
        <f>IF(AG1477=0,0,VLOOKUP($H1477,Leistungszahlen!$A$11:$H$158,6,FALSE))</f>
        <v>0</v>
      </c>
      <c r="AZ1477" s="68">
        <f t="shared" si="716"/>
        <v>0</v>
      </c>
      <c r="BA1477" s="68">
        <f t="shared" si="717"/>
        <v>0</v>
      </c>
      <c r="BC1477" s="68">
        <f t="shared" si="708"/>
        <v>0</v>
      </c>
      <c r="BD1477" s="285"/>
    </row>
    <row r="1478" spans="1:56" s="68" customFormat="1">
      <c r="A1478" s="200"/>
      <c r="B1478" s="200"/>
      <c r="C1478" s="200" t="s">
        <v>420</v>
      </c>
      <c r="D1478" s="200" t="s">
        <v>200</v>
      </c>
      <c r="E1478" s="200" t="s">
        <v>349</v>
      </c>
      <c r="F1478" s="200"/>
      <c r="G1478" s="200" t="s">
        <v>489</v>
      </c>
      <c r="H1478" s="201" t="s">
        <v>204</v>
      </c>
      <c r="I1478" s="202">
        <v>90.47</v>
      </c>
      <c r="J1478" s="200" t="s">
        <v>307</v>
      </c>
      <c r="K1478" s="176">
        <v>5</v>
      </c>
      <c r="L1478" s="176">
        <v>1</v>
      </c>
      <c r="M1478" s="176"/>
      <c r="N1478" s="286">
        <v>5</v>
      </c>
      <c r="O1478" s="286"/>
      <c r="P1478" s="176"/>
      <c r="Q1478" s="203">
        <f t="shared" si="709"/>
        <v>5</v>
      </c>
      <c r="R1478" s="203">
        <f t="shared" si="710"/>
        <v>0</v>
      </c>
      <c r="S1478" s="203">
        <f t="shared" si="711"/>
        <v>0</v>
      </c>
      <c r="T1478" s="203">
        <f t="shared" si="712"/>
        <v>0</v>
      </c>
      <c r="U1478" s="203">
        <f t="shared" si="713"/>
        <v>0</v>
      </c>
      <c r="V1478" s="175">
        <f>IF(Q1478&gt;0,VLOOKUP(Q1478,Jahresfaktoren!$A$11:$B$24,2,),0)</f>
        <v>250</v>
      </c>
      <c r="W1478" s="175">
        <f>IF(R1478&gt;0,VLOOKUP(R1478,Jahresfaktoren!$D$11:$E$24,2,),0)</f>
        <v>0</v>
      </c>
      <c r="X1478" s="175">
        <f>IF(S1478&gt;0,VLOOKUP(S1478,Jahresfaktoren!$A$28:$B$29,2,),0)</f>
        <v>0</v>
      </c>
      <c r="Y1478" s="175">
        <f>IF(T1478&gt;0,VLOOKUP(T1478,Jahresfaktoren!$A$28:$B$29,2,),0)</f>
        <v>0</v>
      </c>
      <c r="Z1478" s="175">
        <f>IF(U1478&gt;0,VLOOKUP(U1478,Jahresfaktoren!$A$32:$B$33,2,),)</f>
        <v>0</v>
      </c>
      <c r="AA1478" s="177">
        <f t="shared" si="698"/>
        <v>22617.5</v>
      </c>
      <c r="AB1478" s="177" t="str">
        <f t="shared" si="699"/>
        <v/>
      </c>
      <c r="AC1478" s="177" t="str">
        <f t="shared" si="700"/>
        <v/>
      </c>
      <c r="AD1478" s="177" t="str">
        <f t="shared" si="701"/>
        <v/>
      </c>
      <c r="AE1478" s="177" t="str">
        <f t="shared" si="702"/>
        <v/>
      </c>
      <c r="AF1478" s="178">
        <f>IF(Q1478&gt;0,VLOOKUP(H1478,Leistungszahlen!$A$11:$C$158,3,),0)</f>
        <v>0</v>
      </c>
      <c r="AG1478" s="178">
        <f>IF(R1478&gt;0,VLOOKUP(H1478,Leistungszahlen!$A$11:$F$158,6,),IF(T1478&gt;0,VLOOKUP(H1478,Leistungszahlen!$A$11:$F$158,6,),0))</f>
        <v>0</v>
      </c>
      <c r="AH1478" s="179" t="e">
        <f t="shared" si="693"/>
        <v>#DIV/0!</v>
      </c>
      <c r="AI1478" s="179">
        <f t="shared" si="694"/>
        <v>0</v>
      </c>
      <c r="AJ1478" s="179">
        <f t="shared" si="695"/>
        <v>0</v>
      </c>
      <c r="AK1478" s="179">
        <f t="shared" si="696"/>
        <v>0</v>
      </c>
      <c r="AL1478" s="179">
        <f t="shared" si="697"/>
        <v>0</v>
      </c>
      <c r="AM1478" s="180">
        <f>IF(L1478=1,Stundensätze!$D$13,IF(L1478=2,Stundensätze!$D$17,IF(L1478=4,Stundensätze!$D$21,"")))</f>
        <v>0</v>
      </c>
      <c r="AN1478" s="180">
        <f>IF(L1478=1,Stundensätze!$D$15,IF(L1478=2,Stundensätze!$D$19,IF(L1478=4,Stundensätze!$D$23,"")))</f>
        <v>0</v>
      </c>
      <c r="AO1478" s="180" t="e">
        <f t="shared" si="703"/>
        <v>#DIV/0!</v>
      </c>
      <c r="AP1478" s="180">
        <f t="shared" si="704"/>
        <v>0</v>
      </c>
      <c r="AQ1478" s="192" t="e">
        <f t="shared" si="705"/>
        <v>#DIV/0!</v>
      </c>
      <c r="AR1478" s="192" t="e">
        <f t="shared" si="706"/>
        <v>#DIV/0!</v>
      </c>
      <c r="AS1478" s="193" t="e">
        <f t="shared" si="707"/>
        <v>#DIV/0!</v>
      </c>
      <c r="AT1478" s="258" t="str">
        <f>IF(K1478=0,0,VLOOKUP(K1478,Kostenstellen!A:B,2,FALSE))</f>
        <v xml:space="preserve">Salinenklinik </v>
      </c>
      <c r="AU1478" s="68" t="str">
        <f t="shared" si="714"/>
        <v>F</v>
      </c>
      <c r="AV1478" s="68" t="str">
        <f t="shared" si="715"/>
        <v/>
      </c>
      <c r="AW1478" s="68">
        <f>IF(AF1478=0,0,VLOOKUP($H1478,Leistungszahlen!$A$11:$H$158,4,FALSE))</f>
        <v>0</v>
      </c>
      <c r="AX1478" s="68">
        <f>IF(AF1478=0,0,VLOOKUP($H1478,Leistungszahlen!$A$11:$H$158,5,FALSE))</f>
        <v>0</v>
      </c>
      <c r="AY1478" s="68">
        <f>IF(AG1478=0,0,VLOOKUP($H1478,Leistungszahlen!$A$11:$H$158,6,FALSE))</f>
        <v>0</v>
      </c>
      <c r="AZ1478" s="68">
        <f t="shared" si="716"/>
        <v>0</v>
      </c>
      <c r="BA1478" s="68">
        <f t="shared" si="717"/>
        <v>0</v>
      </c>
      <c r="BC1478" s="68">
        <f t="shared" si="708"/>
        <v>0</v>
      </c>
      <c r="BD1478" s="285"/>
    </row>
    <row r="1479" spans="1:56" s="68" customFormat="1">
      <c r="A1479" s="200"/>
      <c r="B1479" s="200"/>
      <c r="C1479" s="200" t="s">
        <v>420</v>
      </c>
      <c r="D1479" s="200" t="s">
        <v>200</v>
      </c>
      <c r="E1479" s="200" t="s">
        <v>349</v>
      </c>
      <c r="F1479" s="200"/>
      <c r="G1479" s="200" t="s">
        <v>242</v>
      </c>
      <c r="H1479" s="201" t="s">
        <v>215</v>
      </c>
      <c r="I1479" s="202">
        <v>9.34</v>
      </c>
      <c r="J1479" s="200" t="s">
        <v>778</v>
      </c>
      <c r="K1479" s="176">
        <v>5</v>
      </c>
      <c r="L1479" s="176">
        <v>1</v>
      </c>
      <c r="M1479" s="176"/>
      <c r="N1479" s="286">
        <v>5</v>
      </c>
      <c r="O1479" s="286"/>
      <c r="P1479" s="176"/>
      <c r="Q1479" s="203">
        <f t="shared" si="709"/>
        <v>5</v>
      </c>
      <c r="R1479" s="203">
        <f t="shared" si="710"/>
        <v>0</v>
      </c>
      <c r="S1479" s="203">
        <f t="shared" si="711"/>
        <v>0</v>
      </c>
      <c r="T1479" s="203">
        <f t="shared" si="712"/>
        <v>0</v>
      </c>
      <c r="U1479" s="203">
        <f t="shared" si="713"/>
        <v>0</v>
      </c>
      <c r="V1479" s="175">
        <f>IF(Q1479&gt;0,VLOOKUP(Q1479,Jahresfaktoren!$A$11:$B$24,2,),0)</f>
        <v>250</v>
      </c>
      <c r="W1479" s="175">
        <f>IF(R1479&gt;0,VLOOKUP(R1479,Jahresfaktoren!$D$11:$E$24,2,),0)</f>
        <v>0</v>
      </c>
      <c r="X1479" s="175">
        <f>IF(S1479&gt;0,VLOOKUP(S1479,Jahresfaktoren!$A$28:$B$29,2,),0)</f>
        <v>0</v>
      </c>
      <c r="Y1479" s="175">
        <f>IF(T1479&gt;0,VLOOKUP(T1479,Jahresfaktoren!$A$28:$B$29,2,),0)</f>
        <v>0</v>
      </c>
      <c r="Z1479" s="175">
        <f>IF(U1479&gt;0,VLOOKUP(U1479,Jahresfaktoren!$A$32:$B$33,2,),)</f>
        <v>0</v>
      </c>
      <c r="AA1479" s="177">
        <f t="shared" si="698"/>
        <v>2335</v>
      </c>
      <c r="AB1479" s="177" t="str">
        <f t="shared" si="699"/>
        <v/>
      </c>
      <c r="AC1479" s="177" t="str">
        <f t="shared" si="700"/>
        <v/>
      </c>
      <c r="AD1479" s="177" t="str">
        <f t="shared" si="701"/>
        <v/>
      </c>
      <c r="AE1479" s="177" t="str">
        <f t="shared" si="702"/>
        <v/>
      </c>
      <c r="AF1479" s="178">
        <f>IF(Q1479&gt;0,VLOOKUP(H1479,Leistungszahlen!$A$11:$C$158,3,),0)</f>
        <v>0</v>
      </c>
      <c r="AG1479" s="178">
        <f>IF(R1479&gt;0,VLOOKUP(H1479,Leistungszahlen!$A$11:$F$158,6,),IF(T1479&gt;0,VLOOKUP(H1479,Leistungszahlen!$A$11:$F$158,6,),0))</f>
        <v>0</v>
      </c>
      <c r="AH1479" s="179" t="e">
        <f t="shared" si="693"/>
        <v>#DIV/0!</v>
      </c>
      <c r="AI1479" s="179">
        <f t="shared" si="694"/>
        <v>0</v>
      </c>
      <c r="AJ1479" s="179">
        <f t="shared" si="695"/>
        <v>0</v>
      </c>
      <c r="AK1479" s="179">
        <f t="shared" si="696"/>
        <v>0</v>
      </c>
      <c r="AL1479" s="179">
        <f t="shared" si="697"/>
        <v>0</v>
      </c>
      <c r="AM1479" s="180">
        <f>IF(L1479=1,Stundensätze!$D$13,IF(L1479=2,Stundensätze!$D$17,IF(L1479=4,Stundensätze!$D$21,"")))</f>
        <v>0</v>
      </c>
      <c r="AN1479" s="180">
        <f>IF(L1479=1,Stundensätze!$D$15,IF(L1479=2,Stundensätze!$D$19,IF(L1479=4,Stundensätze!$D$23,"")))</f>
        <v>0</v>
      </c>
      <c r="AO1479" s="180" t="e">
        <f t="shared" si="703"/>
        <v>#DIV/0!</v>
      </c>
      <c r="AP1479" s="180">
        <f t="shared" si="704"/>
        <v>0</v>
      </c>
      <c r="AQ1479" s="192" t="e">
        <f t="shared" si="705"/>
        <v>#DIV/0!</v>
      </c>
      <c r="AR1479" s="192" t="e">
        <f t="shared" si="706"/>
        <v>#DIV/0!</v>
      </c>
      <c r="AS1479" s="193" t="e">
        <f t="shared" si="707"/>
        <v>#DIV/0!</v>
      </c>
      <c r="AT1479" s="258" t="str">
        <f>IF(K1479=0,0,VLOOKUP(K1479,Kostenstellen!A:B,2,FALSE))</f>
        <v xml:space="preserve">Salinenklinik </v>
      </c>
      <c r="AU1479" s="68" t="str">
        <f t="shared" si="714"/>
        <v>R</v>
      </c>
      <c r="AV1479" s="68" t="str">
        <f t="shared" si="715"/>
        <v/>
      </c>
      <c r="AW1479" s="68">
        <f>IF(AF1479=0,0,VLOOKUP($H1479,Leistungszahlen!$A$11:$H$158,4,FALSE))</f>
        <v>0</v>
      </c>
      <c r="AX1479" s="68">
        <f>IF(AF1479=0,0,VLOOKUP($H1479,Leistungszahlen!$A$11:$H$158,5,FALSE))</f>
        <v>0</v>
      </c>
      <c r="AY1479" s="68">
        <f>IF(AG1479=0,0,VLOOKUP($H1479,Leistungszahlen!$A$11:$H$158,6,FALSE))</f>
        <v>0</v>
      </c>
      <c r="AZ1479" s="68">
        <f t="shared" si="716"/>
        <v>0</v>
      </c>
      <c r="BA1479" s="68">
        <f t="shared" si="717"/>
        <v>0</v>
      </c>
      <c r="BC1479" s="68">
        <f t="shared" si="708"/>
        <v>0</v>
      </c>
      <c r="BD1479" s="285"/>
    </row>
    <row r="1480" spans="1:56" s="68" customFormat="1">
      <c r="A1480" s="200"/>
      <c r="B1480" s="200"/>
      <c r="C1480" s="200" t="s">
        <v>420</v>
      </c>
      <c r="D1480" s="200" t="s">
        <v>200</v>
      </c>
      <c r="E1480" s="200" t="s">
        <v>349</v>
      </c>
      <c r="F1480" s="200" t="s">
        <v>490</v>
      </c>
      <c r="G1480" s="200" t="s">
        <v>487</v>
      </c>
      <c r="H1480" s="201" t="s">
        <v>216</v>
      </c>
      <c r="I1480" s="202">
        <v>13.67</v>
      </c>
      <c r="J1480" s="200" t="s">
        <v>560</v>
      </c>
      <c r="K1480" s="176">
        <v>5</v>
      </c>
      <c r="L1480" s="176">
        <v>1</v>
      </c>
      <c r="M1480" s="176"/>
      <c r="N1480" s="286">
        <v>5</v>
      </c>
      <c r="O1480" s="286"/>
      <c r="P1480" s="176"/>
      <c r="Q1480" s="203">
        <f t="shared" si="709"/>
        <v>5</v>
      </c>
      <c r="R1480" s="203">
        <f t="shared" si="710"/>
        <v>0</v>
      </c>
      <c r="S1480" s="203">
        <f t="shared" si="711"/>
        <v>0</v>
      </c>
      <c r="T1480" s="203">
        <f t="shared" si="712"/>
        <v>0</v>
      </c>
      <c r="U1480" s="203">
        <f t="shared" si="713"/>
        <v>0</v>
      </c>
      <c r="V1480" s="175">
        <f>IF(Q1480&gt;0,VLOOKUP(Q1480,Jahresfaktoren!$A$11:$B$24,2,),0)</f>
        <v>250</v>
      </c>
      <c r="W1480" s="175">
        <f>IF(R1480&gt;0,VLOOKUP(R1480,Jahresfaktoren!$D$11:$E$24,2,),0)</f>
        <v>0</v>
      </c>
      <c r="X1480" s="175">
        <f>IF(S1480&gt;0,VLOOKUP(S1480,Jahresfaktoren!$A$28:$B$29,2,),0)</f>
        <v>0</v>
      </c>
      <c r="Y1480" s="175">
        <f>IF(T1480&gt;0,VLOOKUP(T1480,Jahresfaktoren!$A$28:$B$29,2,),0)</f>
        <v>0</v>
      </c>
      <c r="Z1480" s="175">
        <f>IF(U1480&gt;0,VLOOKUP(U1480,Jahresfaktoren!$A$32:$B$33,2,),)</f>
        <v>0</v>
      </c>
      <c r="AA1480" s="177">
        <f t="shared" si="698"/>
        <v>3417.5</v>
      </c>
      <c r="AB1480" s="177" t="str">
        <f t="shared" si="699"/>
        <v/>
      </c>
      <c r="AC1480" s="177" t="str">
        <f t="shared" si="700"/>
        <v/>
      </c>
      <c r="AD1480" s="177" t="str">
        <f t="shared" si="701"/>
        <v/>
      </c>
      <c r="AE1480" s="177" t="str">
        <f t="shared" si="702"/>
        <v/>
      </c>
      <c r="AF1480" s="178">
        <f>IF(Q1480&gt;0,VLOOKUP(H1480,Leistungszahlen!$A$11:$C$158,3,),0)</f>
        <v>0</v>
      </c>
      <c r="AG1480" s="178">
        <f>IF(R1480&gt;0,VLOOKUP(H1480,Leistungszahlen!$A$11:$F$158,6,),IF(T1480&gt;0,VLOOKUP(H1480,Leistungszahlen!$A$11:$F$158,6,),0))</f>
        <v>0</v>
      </c>
      <c r="AH1480" s="179" t="e">
        <f t="shared" si="693"/>
        <v>#DIV/0!</v>
      </c>
      <c r="AI1480" s="179">
        <f t="shared" si="694"/>
        <v>0</v>
      </c>
      <c r="AJ1480" s="179">
        <f t="shared" si="695"/>
        <v>0</v>
      </c>
      <c r="AK1480" s="179">
        <f t="shared" si="696"/>
        <v>0</v>
      </c>
      <c r="AL1480" s="179">
        <f t="shared" si="697"/>
        <v>0</v>
      </c>
      <c r="AM1480" s="180">
        <f>IF(L1480=1,Stundensätze!$D$13,IF(L1480=2,Stundensätze!$D$17,IF(L1480=4,Stundensätze!$D$21,"")))</f>
        <v>0</v>
      </c>
      <c r="AN1480" s="180">
        <f>IF(L1480=1,Stundensätze!$D$15,IF(L1480=2,Stundensätze!$D$19,IF(L1480=4,Stundensätze!$D$23,"")))</f>
        <v>0</v>
      </c>
      <c r="AO1480" s="180" t="e">
        <f t="shared" si="703"/>
        <v>#DIV/0!</v>
      </c>
      <c r="AP1480" s="180">
        <f t="shared" si="704"/>
        <v>0</v>
      </c>
      <c r="AQ1480" s="192" t="e">
        <f t="shared" si="705"/>
        <v>#DIV/0!</v>
      </c>
      <c r="AR1480" s="192" t="e">
        <f t="shared" si="706"/>
        <v>#DIV/0!</v>
      </c>
      <c r="AS1480" s="193" t="e">
        <f t="shared" si="707"/>
        <v>#DIV/0!</v>
      </c>
      <c r="AT1480" s="258" t="str">
        <f>IF(K1480=0,0,VLOOKUP(K1480,Kostenstellen!A:B,2,FALSE))</f>
        <v xml:space="preserve">Salinenklinik </v>
      </c>
      <c r="AU1480" s="68" t="str">
        <f t="shared" si="714"/>
        <v>S</v>
      </c>
      <c r="AV1480" s="68" t="str">
        <f t="shared" si="715"/>
        <v/>
      </c>
      <c r="AW1480" s="68">
        <f>IF(AF1480=0,0,VLOOKUP($H1480,Leistungszahlen!$A$11:$H$158,4,FALSE))</f>
        <v>0</v>
      </c>
      <c r="AX1480" s="68">
        <f>IF(AF1480=0,0,VLOOKUP($H1480,Leistungszahlen!$A$11:$H$158,5,FALSE))</f>
        <v>0</v>
      </c>
      <c r="AY1480" s="68">
        <f>IF(AG1480=0,0,VLOOKUP($H1480,Leistungszahlen!$A$11:$H$158,6,FALSE))</f>
        <v>0</v>
      </c>
      <c r="AZ1480" s="68">
        <f t="shared" si="716"/>
        <v>0</v>
      </c>
      <c r="BA1480" s="68">
        <f t="shared" si="717"/>
        <v>0</v>
      </c>
      <c r="BC1480" s="68">
        <f t="shared" si="708"/>
        <v>0</v>
      </c>
      <c r="BD1480" s="285"/>
    </row>
    <row r="1481" spans="1:56" s="68" customFormat="1">
      <c r="A1481" s="200"/>
      <c r="B1481" s="200"/>
      <c r="C1481" s="200" t="s">
        <v>420</v>
      </c>
      <c r="D1481" s="200" t="s">
        <v>200</v>
      </c>
      <c r="E1481" s="200" t="s">
        <v>349</v>
      </c>
      <c r="F1481" s="200" t="s">
        <v>491</v>
      </c>
      <c r="G1481" s="200" t="s">
        <v>487</v>
      </c>
      <c r="H1481" s="201" t="s">
        <v>216</v>
      </c>
      <c r="I1481" s="202">
        <v>13.67</v>
      </c>
      <c r="J1481" s="200" t="s">
        <v>560</v>
      </c>
      <c r="K1481" s="176">
        <v>5</v>
      </c>
      <c r="L1481" s="176">
        <v>1</v>
      </c>
      <c r="M1481" s="176"/>
      <c r="N1481" s="286">
        <v>5</v>
      </c>
      <c r="O1481" s="286"/>
      <c r="P1481" s="176"/>
      <c r="Q1481" s="203">
        <f t="shared" si="709"/>
        <v>5</v>
      </c>
      <c r="R1481" s="203">
        <f t="shared" si="710"/>
        <v>0</v>
      </c>
      <c r="S1481" s="203">
        <f t="shared" si="711"/>
        <v>0</v>
      </c>
      <c r="T1481" s="203">
        <f t="shared" si="712"/>
        <v>0</v>
      </c>
      <c r="U1481" s="203">
        <f t="shared" si="713"/>
        <v>0</v>
      </c>
      <c r="V1481" s="175">
        <f>IF(Q1481&gt;0,VLOOKUP(Q1481,Jahresfaktoren!$A$11:$B$24,2,),0)</f>
        <v>250</v>
      </c>
      <c r="W1481" s="175">
        <f>IF(R1481&gt;0,VLOOKUP(R1481,Jahresfaktoren!$D$11:$E$24,2,),0)</f>
        <v>0</v>
      </c>
      <c r="X1481" s="175">
        <f>IF(S1481&gt;0,VLOOKUP(S1481,Jahresfaktoren!$A$28:$B$29,2,),0)</f>
        <v>0</v>
      </c>
      <c r="Y1481" s="175">
        <f>IF(T1481&gt;0,VLOOKUP(T1481,Jahresfaktoren!$A$28:$B$29,2,),0)</f>
        <v>0</v>
      </c>
      <c r="Z1481" s="175">
        <f>IF(U1481&gt;0,VLOOKUP(U1481,Jahresfaktoren!$A$32:$B$33,2,),)</f>
        <v>0</v>
      </c>
      <c r="AA1481" s="177">
        <f t="shared" si="698"/>
        <v>3417.5</v>
      </c>
      <c r="AB1481" s="177" t="str">
        <f t="shared" si="699"/>
        <v/>
      </c>
      <c r="AC1481" s="177" t="str">
        <f t="shared" si="700"/>
        <v/>
      </c>
      <c r="AD1481" s="177" t="str">
        <f t="shared" si="701"/>
        <v/>
      </c>
      <c r="AE1481" s="177" t="str">
        <f t="shared" si="702"/>
        <v/>
      </c>
      <c r="AF1481" s="178">
        <f>IF(Q1481&gt;0,VLOOKUP(H1481,Leistungszahlen!$A$11:$C$158,3,),0)</f>
        <v>0</v>
      </c>
      <c r="AG1481" s="178">
        <f>IF(R1481&gt;0,VLOOKUP(H1481,Leistungszahlen!$A$11:$F$158,6,),IF(T1481&gt;0,VLOOKUP(H1481,Leistungszahlen!$A$11:$F$158,6,),0))</f>
        <v>0</v>
      </c>
      <c r="AH1481" s="179" t="e">
        <f t="shared" si="693"/>
        <v>#DIV/0!</v>
      </c>
      <c r="AI1481" s="179">
        <f t="shared" si="694"/>
        <v>0</v>
      </c>
      <c r="AJ1481" s="179">
        <f t="shared" si="695"/>
        <v>0</v>
      </c>
      <c r="AK1481" s="179">
        <f t="shared" si="696"/>
        <v>0</v>
      </c>
      <c r="AL1481" s="179">
        <f t="shared" si="697"/>
        <v>0</v>
      </c>
      <c r="AM1481" s="180">
        <f>IF(L1481=1,Stundensätze!$D$13,IF(L1481=2,Stundensätze!$D$17,IF(L1481=4,Stundensätze!$D$21,"")))</f>
        <v>0</v>
      </c>
      <c r="AN1481" s="180">
        <f>IF(L1481=1,Stundensätze!$D$15,IF(L1481=2,Stundensätze!$D$19,IF(L1481=4,Stundensätze!$D$23,"")))</f>
        <v>0</v>
      </c>
      <c r="AO1481" s="180" t="e">
        <f t="shared" si="703"/>
        <v>#DIV/0!</v>
      </c>
      <c r="AP1481" s="180">
        <f t="shared" si="704"/>
        <v>0</v>
      </c>
      <c r="AQ1481" s="192" t="e">
        <f t="shared" si="705"/>
        <v>#DIV/0!</v>
      </c>
      <c r="AR1481" s="192" t="e">
        <f t="shared" si="706"/>
        <v>#DIV/0!</v>
      </c>
      <c r="AS1481" s="193" t="e">
        <f t="shared" si="707"/>
        <v>#DIV/0!</v>
      </c>
      <c r="AT1481" s="258" t="str">
        <f>IF(K1481=0,0,VLOOKUP(K1481,Kostenstellen!A:B,2,FALSE))</f>
        <v xml:space="preserve">Salinenklinik </v>
      </c>
      <c r="AU1481" s="68" t="str">
        <f t="shared" si="714"/>
        <v>S</v>
      </c>
      <c r="AV1481" s="68" t="str">
        <f t="shared" si="715"/>
        <v/>
      </c>
      <c r="AW1481" s="68">
        <f>IF(AF1481=0,0,VLOOKUP($H1481,Leistungszahlen!$A$11:$H$158,4,FALSE))</f>
        <v>0</v>
      </c>
      <c r="AX1481" s="68">
        <f>IF(AF1481=0,0,VLOOKUP($H1481,Leistungszahlen!$A$11:$H$158,5,FALSE))</f>
        <v>0</v>
      </c>
      <c r="AY1481" s="68">
        <f>IF(AG1481=0,0,VLOOKUP($H1481,Leistungszahlen!$A$11:$H$158,6,FALSE))</f>
        <v>0</v>
      </c>
      <c r="AZ1481" s="68">
        <f t="shared" si="716"/>
        <v>0</v>
      </c>
      <c r="BA1481" s="68">
        <f t="shared" si="717"/>
        <v>0</v>
      </c>
      <c r="BC1481" s="68">
        <f t="shared" si="708"/>
        <v>0</v>
      </c>
      <c r="BD1481" s="285"/>
    </row>
    <row r="1482" spans="1:56" s="68" customFormat="1" ht="18">
      <c r="A1482" s="200"/>
      <c r="B1482" s="200"/>
      <c r="C1482" s="200" t="s">
        <v>420</v>
      </c>
      <c r="D1482" s="200" t="s">
        <v>200</v>
      </c>
      <c r="E1482" s="200" t="s">
        <v>349</v>
      </c>
      <c r="F1482" s="200"/>
      <c r="G1482" s="200" t="s">
        <v>492</v>
      </c>
      <c r="H1482" s="201" t="s">
        <v>205</v>
      </c>
      <c r="I1482" s="202">
        <v>116.36</v>
      </c>
      <c r="J1482" s="200" t="s">
        <v>560</v>
      </c>
      <c r="K1482" s="176">
        <v>5</v>
      </c>
      <c r="L1482" s="176">
        <v>1</v>
      </c>
      <c r="M1482" s="176"/>
      <c r="N1482" s="286">
        <v>6</v>
      </c>
      <c r="O1482" s="286"/>
      <c r="P1482" s="176"/>
      <c r="Q1482" s="203">
        <f t="shared" si="709"/>
        <v>6</v>
      </c>
      <c r="R1482" s="203">
        <f t="shared" si="710"/>
        <v>0</v>
      </c>
      <c r="S1482" s="203">
        <f t="shared" si="711"/>
        <v>0</v>
      </c>
      <c r="T1482" s="203">
        <f t="shared" si="712"/>
        <v>0</v>
      </c>
      <c r="U1482" s="203">
        <f t="shared" si="713"/>
        <v>0</v>
      </c>
      <c r="V1482" s="175">
        <f>IF(Q1482&gt;0,VLOOKUP(Q1482,Jahresfaktoren!$A$11:$B$24,2,),0)</f>
        <v>302</v>
      </c>
      <c r="W1482" s="175">
        <f>IF(R1482&gt;0,VLOOKUP(R1482,Jahresfaktoren!$D$11:$E$24,2,),0)</f>
        <v>0</v>
      </c>
      <c r="X1482" s="175">
        <f>IF(S1482&gt;0,VLOOKUP(S1482,Jahresfaktoren!$A$28:$B$29,2,),0)</f>
        <v>0</v>
      </c>
      <c r="Y1482" s="175">
        <f>IF(T1482&gt;0,VLOOKUP(T1482,Jahresfaktoren!$A$28:$B$29,2,),0)</f>
        <v>0</v>
      </c>
      <c r="Z1482" s="175">
        <f>IF(U1482&gt;0,VLOOKUP(U1482,Jahresfaktoren!$A$32:$B$33,2,),)</f>
        <v>0</v>
      </c>
      <c r="AA1482" s="177">
        <f t="shared" si="698"/>
        <v>35140.720000000001</v>
      </c>
      <c r="AB1482" s="177" t="str">
        <f t="shared" si="699"/>
        <v/>
      </c>
      <c r="AC1482" s="177" t="str">
        <f t="shared" si="700"/>
        <v/>
      </c>
      <c r="AD1482" s="177" t="str">
        <f t="shared" si="701"/>
        <v/>
      </c>
      <c r="AE1482" s="177" t="str">
        <f t="shared" si="702"/>
        <v/>
      </c>
      <c r="AF1482" s="178">
        <f>IF(Q1482&gt;0,VLOOKUP(H1482,Leistungszahlen!$A$11:$C$158,3,),0)</f>
        <v>0</v>
      </c>
      <c r="AG1482" s="178">
        <f>IF(R1482&gt;0,VLOOKUP(H1482,Leistungszahlen!$A$11:$F$158,6,),IF(T1482&gt;0,VLOOKUP(H1482,Leistungszahlen!$A$11:$F$158,6,),0))</f>
        <v>0</v>
      </c>
      <c r="AH1482" s="179" t="e">
        <f t="shared" si="693"/>
        <v>#DIV/0!</v>
      </c>
      <c r="AI1482" s="179">
        <f t="shared" si="694"/>
        <v>0</v>
      </c>
      <c r="AJ1482" s="179">
        <f t="shared" si="695"/>
        <v>0</v>
      </c>
      <c r="AK1482" s="179">
        <f t="shared" si="696"/>
        <v>0</v>
      </c>
      <c r="AL1482" s="179">
        <f t="shared" si="697"/>
        <v>0</v>
      </c>
      <c r="AM1482" s="180">
        <f>IF(L1482=1,Stundensätze!$D$13,IF(L1482=2,Stundensätze!$D$17,IF(L1482=4,Stundensätze!$D$21,"")))</f>
        <v>0</v>
      </c>
      <c r="AN1482" s="180">
        <f>IF(L1482=1,Stundensätze!$D$15,IF(L1482=2,Stundensätze!$D$19,IF(L1482=4,Stundensätze!$D$23,"")))</f>
        <v>0</v>
      </c>
      <c r="AO1482" s="180" t="e">
        <f t="shared" si="703"/>
        <v>#DIV/0!</v>
      </c>
      <c r="AP1482" s="180">
        <f t="shared" si="704"/>
        <v>0</v>
      </c>
      <c r="AQ1482" s="192" t="e">
        <f t="shared" si="705"/>
        <v>#DIV/0!</v>
      </c>
      <c r="AR1482" s="192" t="e">
        <f t="shared" si="706"/>
        <v>#DIV/0!</v>
      </c>
      <c r="AS1482" s="193" t="e">
        <f t="shared" si="707"/>
        <v>#DIV/0!</v>
      </c>
      <c r="AT1482" s="258" t="str">
        <f>IF(K1482=0,0,VLOOKUP(K1482,Kostenstellen!A:B,2,FALSE))</f>
        <v xml:space="preserve">Salinenklinik </v>
      </c>
      <c r="AU1482" s="68" t="str">
        <f t="shared" si="714"/>
        <v>G</v>
      </c>
      <c r="AV1482" s="68" t="str">
        <f t="shared" si="715"/>
        <v/>
      </c>
      <c r="AW1482" s="68">
        <f>IF(AF1482=0,0,VLOOKUP($H1482,Leistungszahlen!$A$11:$H$158,4,FALSE))</f>
        <v>0</v>
      </c>
      <c r="AX1482" s="68">
        <f>IF(AF1482=0,0,VLOOKUP($H1482,Leistungszahlen!$A$11:$H$158,5,FALSE))</f>
        <v>0</v>
      </c>
      <c r="AY1482" s="68">
        <f>IF(AG1482=0,0,VLOOKUP($H1482,Leistungszahlen!$A$11:$H$158,6,FALSE))</f>
        <v>0</v>
      </c>
      <c r="AZ1482" s="68">
        <f t="shared" si="716"/>
        <v>0</v>
      </c>
      <c r="BA1482" s="68">
        <f t="shared" si="717"/>
        <v>0</v>
      </c>
      <c r="BC1482" s="68">
        <f t="shared" si="708"/>
        <v>0</v>
      </c>
      <c r="BD1482" s="285"/>
    </row>
    <row r="1483" spans="1:56" s="68" customFormat="1">
      <c r="A1483" s="200"/>
      <c r="B1483" s="200"/>
      <c r="C1483" s="200" t="s">
        <v>420</v>
      </c>
      <c r="D1483" s="200" t="s">
        <v>200</v>
      </c>
      <c r="E1483" s="200" t="s">
        <v>350</v>
      </c>
      <c r="F1483" s="200">
        <v>250</v>
      </c>
      <c r="G1483" s="200" t="s">
        <v>457</v>
      </c>
      <c r="H1483" s="201" t="s">
        <v>202</v>
      </c>
      <c r="I1483" s="202">
        <v>11.02</v>
      </c>
      <c r="J1483" s="200" t="s">
        <v>560</v>
      </c>
      <c r="K1483" s="176">
        <v>5</v>
      </c>
      <c r="L1483" s="176">
        <v>1</v>
      </c>
      <c r="M1483" s="176"/>
      <c r="N1483" s="286">
        <v>1</v>
      </c>
      <c r="O1483" s="286">
        <v>4</v>
      </c>
      <c r="P1483" s="176"/>
      <c r="Q1483" s="203">
        <f t="shared" si="709"/>
        <v>1</v>
      </c>
      <c r="R1483" s="203">
        <f t="shared" si="710"/>
        <v>4</v>
      </c>
      <c r="S1483" s="203">
        <f t="shared" si="711"/>
        <v>0</v>
      </c>
      <c r="T1483" s="203">
        <f t="shared" si="712"/>
        <v>0</v>
      </c>
      <c r="U1483" s="203">
        <f t="shared" si="713"/>
        <v>0</v>
      </c>
      <c r="V1483" s="175">
        <f>IF(Q1483&gt;0,VLOOKUP(Q1483,Jahresfaktoren!$A$11:$B$24,2,),0)</f>
        <v>52</v>
      </c>
      <c r="W1483" s="175">
        <f>IF(R1483&gt;0,VLOOKUP(R1483,Jahresfaktoren!$D$11:$E$24,2,),0)</f>
        <v>198</v>
      </c>
      <c r="X1483" s="175">
        <f>IF(S1483&gt;0,VLOOKUP(S1483,Jahresfaktoren!$A$28:$B$29,2,),0)</f>
        <v>0</v>
      </c>
      <c r="Y1483" s="175">
        <f>IF(T1483&gt;0,VLOOKUP(T1483,Jahresfaktoren!$A$28:$B$29,2,),0)</f>
        <v>0</v>
      </c>
      <c r="Z1483" s="175">
        <f>IF(U1483&gt;0,VLOOKUP(U1483,Jahresfaktoren!$A$32:$B$33,2,),)</f>
        <v>0</v>
      </c>
      <c r="AA1483" s="177">
        <f t="shared" si="698"/>
        <v>573.04</v>
      </c>
      <c r="AB1483" s="177">
        <f t="shared" si="699"/>
        <v>2181.96</v>
      </c>
      <c r="AC1483" s="177" t="str">
        <f t="shared" si="700"/>
        <v/>
      </c>
      <c r="AD1483" s="177" t="str">
        <f t="shared" si="701"/>
        <v/>
      </c>
      <c r="AE1483" s="177" t="str">
        <f t="shared" si="702"/>
        <v/>
      </c>
      <c r="AF1483" s="178">
        <f>IF(Q1483&gt;0,VLOOKUP(H1483,Leistungszahlen!$A$11:$C$158,3,),0)</f>
        <v>0</v>
      </c>
      <c r="AG1483" s="178">
        <f>IF(R1483&gt;0,VLOOKUP(H1483,Leistungszahlen!$A$11:$F$158,6,),IF(T1483&gt;0,VLOOKUP(H1483,Leistungszahlen!$A$11:$F$158,6,),0))</f>
        <v>0</v>
      </c>
      <c r="AH1483" s="179" t="e">
        <f t="shared" ref="AH1483:AH1546" si="718">IF(Q1483&gt;0,AA1483/AF1483,0)</f>
        <v>#DIV/0!</v>
      </c>
      <c r="AI1483" s="179" t="e">
        <f t="shared" ref="AI1483:AI1546" si="719">IF(R1483&gt;0,AB1483/AG1483,0)</f>
        <v>#DIV/0!</v>
      </c>
      <c r="AJ1483" s="179">
        <f t="shared" ref="AJ1483:AJ1546" si="720">IF(S1483&gt;0,AC1483/AF1483,0)</f>
        <v>0</v>
      </c>
      <c r="AK1483" s="179">
        <f t="shared" ref="AK1483:AK1546" si="721">IF(T1483&gt;0,AD1483/AG1483,0)</f>
        <v>0</v>
      </c>
      <c r="AL1483" s="179">
        <f t="shared" ref="AL1483:AL1546" si="722">IF(U1483&gt;0,AE1483/AF1483,0)</f>
        <v>0</v>
      </c>
      <c r="AM1483" s="180">
        <f>IF(L1483=1,Stundensätze!$D$13,IF(L1483=2,Stundensätze!$D$17,IF(L1483=4,Stundensätze!$D$21,"")))</f>
        <v>0</v>
      </c>
      <c r="AN1483" s="180">
        <f>IF(L1483=1,Stundensätze!$D$15,IF(L1483=2,Stundensätze!$D$19,IF(L1483=4,Stundensätze!$D$23,"")))</f>
        <v>0</v>
      </c>
      <c r="AO1483" s="180" t="e">
        <f t="shared" si="703"/>
        <v>#DIV/0!</v>
      </c>
      <c r="AP1483" s="180">
        <f t="shared" si="704"/>
        <v>0</v>
      </c>
      <c r="AQ1483" s="192" t="e">
        <f t="shared" si="705"/>
        <v>#DIV/0!</v>
      </c>
      <c r="AR1483" s="192" t="e">
        <f t="shared" si="706"/>
        <v>#DIV/0!</v>
      </c>
      <c r="AS1483" s="193" t="e">
        <f t="shared" si="707"/>
        <v>#DIV/0!</v>
      </c>
      <c r="AT1483" s="258" t="str">
        <f>IF(K1483=0,0,VLOOKUP(K1483,Kostenstellen!A:B,2,FALSE))</f>
        <v xml:space="preserve">Salinenklinik </v>
      </c>
      <c r="AU1483" s="68" t="str">
        <f t="shared" si="714"/>
        <v>D</v>
      </c>
      <c r="AV1483" s="68" t="str">
        <f t="shared" si="715"/>
        <v>D</v>
      </c>
      <c r="AW1483" s="68">
        <f>IF(AF1483=0,0,VLOOKUP($H1483,Leistungszahlen!$A$11:$H$158,4,FALSE))</f>
        <v>0</v>
      </c>
      <c r="AX1483" s="68">
        <f>IF(AF1483=0,0,VLOOKUP($H1483,Leistungszahlen!$A$11:$H$158,5,FALSE))</f>
        <v>0</v>
      </c>
      <c r="AY1483" s="68">
        <f>IF(AG1483=0,0,VLOOKUP($H1483,Leistungszahlen!$A$11:$H$158,6,FALSE))</f>
        <v>0</v>
      </c>
      <c r="AZ1483" s="68">
        <f t="shared" si="716"/>
        <v>0</v>
      </c>
      <c r="BA1483" s="68">
        <f t="shared" si="717"/>
        <v>0</v>
      </c>
      <c r="BC1483" s="68">
        <f t="shared" si="708"/>
        <v>0</v>
      </c>
      <c r="BD1483" s="285"/>
    </row>
    <row r="1484" spans="1:56" s="68" customFormat="1">
      <c r="A1484" s="200"/>
      <c r="B1484" s="200"/>
      <c r="C1484" s="200" t="s">
        <v>420</v>
      </c>
      <c r="D1484" s="200" t="s">
        <v>200</v>
      </c>
      <c r="E1484" s="200" t="s">
        <v>350</v>
      </c>
      <c r="F1484" s="200">
        <v>251</v>
      </c>
      <c r="G1484" s="200" t="s">
        <v>302</v>
      </c>
      <c r="H1484" s="201" t="s">
        <v>211</v>
      </c>
      <c r="I1484" s="202">
        <v>5.0599999999999996</v>
      </c>
      <c r="J1484" s="200" t="s">
        <v>560</v>
      </c>
      <c r="K1484" s="176">
        <v>5</v>
      </c>
      <c r="L1484" s="176">
        <v>1</v>
      </c>
      <c r="M1484" s="176"/>
      <c r="N1484" s="286">
        <v>6</v>
      </c>
      <c r="O1484" s="286">
        <v>0</v>
      </c>
      <c r="P1484" s="176"/>
      <c r="Q1484" s="203">
        <f t="shared" si="709"/>
        <v>6</v>
      </c>
      <c r="R1484" s="203">
        <f t="shared" si="710"/>
        <v>0</v>
      </c>
      <c r="S1484" s="203">
        <f t="shared" si="711"/>
        <v>0</v>
      </c>
      <c r="T1484" s="203">
        <f t="shared" si="712"/>
        <v>0</v>
      </c>
      <c r="U1484" s="203">
        <f t="shared" si="713"/>
        <v>0</v>
      </c>
      <c r="V1484" s="175">
        <f>IF(Q1484&gt;0,VLOOKUP(Q1484,Jahresfaktoren!$A$11:$B$24,2,),0)</f>
        <v>302</v>
      </c>
      <c r="W1484" s="175">
        <f>IF(R1484&gt;0,VLOOKUP(R1484,Jahresfaktoren!$D$11:$E$24,2,),0)</f>
        <v>0</v>
      </c>
      <c r="X1484" s="175">
        <f>IF(S1484&gt;0,VLOOKUP(S1484,Jahresfaktoren!$A$28:$B$29,2,),0)</f>
        <v>0</v>
      </c>
      <c r="Y1484" s="175">
        <f>IF(T1484&gt;0,VLOOKUP(T1484,Jahresfaktoren!$A$28:$B$29,2,),0)</f>
        <v>0</v>
      </c>
      <c r="Z1484" s="175">
        <f>IF(U1484&gt;0,VLOOKUP(U1484,Jahresfaktoren!$A$32:$B$33,2,),)</f>
        <v>0</v>
      </c>
      <c r="AA1484" s="177">
        <f t="shared" si="698"/>
        <v>1528.12</v>
      </c>
      <c r="AB1484" s="177" t="str">
        <f t="shared" si="699"/>
        <v/>
      </c>
      <c r="AC1484" s="177" t="str">
        <f t="shared" si="700"/>
        <v/>
      </c>
      <c r="AD1484" s="177" t="str">
        <f t="shared" si="701"/>
        <v/>
      </c>
      <c r="AE1484" s="177" t="str">
        <f t="shared" si="702"/>
        <v/>
      </c>
      <c r="AF1484" s="178">
        <f>IF(Q1484&gt;0,VLOOKUP(H1484,Leistungszahlen!$A$11:$C$158,3,),0)</f>
        <v>0</v>
      </c>
      <c r="AG1484" s="178">
        <f>IF(R1484&gt;0,VLOOKUP(H1484,Leistungszahlen!$A$11:$F$158,6,),IF(T1484&gt;0,VLOOKUP(H1484,Leistungszahlen!$A$11:$F$158,6,),0))</f>
        <v>0</v>
      </c>
      <c r="AH1484" s="179" t="e">
        <f t="shared" si="718"/>
        <v>#DIV/0!</v>
      </c>
      <c r="AI1484" s="179">
        <f t="shared" si="719"/>
        <v>0</v>
      </c>
      <c r="AJ1484" s="179">
        <f t="shared" si="720"/>
        <v>0</v>
      </c>
      <c r="AK1484" s="179">
        <f t="shared" si="721"/>
        <v>0</v>
      </c>
      <c r="AL1484" s="179">
        <f t="shared" si="722"/>
        <v>0</v>
      </c>
      <c r="AM1484" s="180">
        <f>IF(L1484=1,Stundensätze!$D$13,IF(L1484=2,Stundensätze!$D$17,IF(L1484=4,Stundensätze!$D$21,"")))</f>
        <v>0</v>
      </c>
      <c r="AN1484" s="180">
        <f>IF(L1484=1,Stundensätze!$D$15,IF(L1484=2,Stundensätze!$D$19,IF(L1484=4,Stundensätze!$D$23,"")))</f>
        <v>0</v>
      </c>
      <c r="AO1484" s="180" t="e">
        <f t="shared" si="703"/>
        <v>#DIV/0!</v>
      </c>
      <c r="AP1484" s="180">
        <f t="shared" si="704"/>
        <v>0</v>
      </c>
      <c r="AQ1484" s="192" t="e">
        <f t="shared" si="705"/>
        <v>#DIV/0!</v>
      </c>
      <c r="AR1484" s="192" t="e">
        <f t="shared" si="706"/>
        <v>#DIV/0!</v>
      </c>
      <c r="AS1484" s="193" t="e">
        <f t="shared" si="707"/>
        <v>#DIV/0!</v>
      </c>
      <c r="AT1484" s="258" t="str">
        <f>IF(K1484=0,0,VLOOKUP(K1484,Kostenstellen!A:B,2,FALSE))</f>
        <v xml:space="preserve">Salinenklinik </v>
      </c>
      <c r="AU1484" s="68" t="str">
        <f t="shared" si="714"/>
        <v>M</v>
      </c>
      <c r="AV1484" s="68" t="str">
        <f t="shared" si="715"/>
        <v/>
      </c>
      <c r="AW1484" s="68">
        <f>IF(AF1484=0,0,VLOOKUP($H1484,Leistungszahlen!$A$11:$H$158,4,FALSE))</f>
        <v>0</v>
      </c>
      <c r="AX1484" s="68">
        <f>IF(AF1484=0,0,VLOOKUP($H1484,Leistungszahlen!$A$11:$H$158,5,FALSE))</f>
        <v>0</v>
      </c>
      <c r="AY1484" s="68">
        <f>IF(AG1484=0,0,VLOOKUP($H1484,Leistungszahlen!$A$11:$H$158,6,FALSE))</f>
        <v>0</v>
      </c>
      <c r="AZ1484" s="68">
        <f t="shared" si="716"/>
        <v>0</v>
      </c>
      <c r="BA1484" s="68">
        <f t="shared" si="717"/>
        <v>0</v>
      </c>
      <c r="BC1484" s="68">
        <f t="shared" si="708"/>
        <v>0</v>
      </c>
      <c r="BD1484" s="285"/>
    </row>
    <row r="1485" spans="1:56" s="68" customFormat="1">
      <c r="A1485" s="200"/>
      <c r="B1485" s="200"/>
      <c r="C1485" s="200" t="s">
        <v>420</v>
      </c>
      <c r="D1485" s="200" t="s">
        <v>200</v>
      </c>
      <c r="E1485" s="200" t="s">
        <v>350</v>
      </c>
      <c r="F1485" s="200">
        <v>252</v>
      </c>
      <c r="G1485" s="200" t="s">
        <v>223</v>
      </c>
      <c r="H1485" s="201" t="s">
        <v>201</v>
      </c>
      <c r="I1485" s="202">
        <v>6.9</v>
      </c>
      <c r="J1485" s="200" t="s">
        <v>560</v>
      </c>
      <c r="K1485" s="176">
        <v>5</v>
      </c>
      <c r="L1485" s="176">
        <v>1</v>
      </c>
      <c r="M1485" s="176"/>
      <c r="N1485" s="286">
        <v>6</v>
      </c>
      <c r="O1485" s="286">
        <v>0</v>
      </c>
      <c r="P1485" s="176"/>
      <c r="Q1485" s="203">
        <f t="shared" si="709"/>
        <v>6</v>
      </c>
      <c r="R1485" s="203">
        <f t="shared" si="710"/>
        <v>0</v>
      </c>
      <c r="S1485" s="203">
        <f t="shared" si="711"/>
        <v>0</v>
      </c>
      <c r="T1485" s="203">
        <f t="shared" si="712"/>
        <v>0</v>
      </c>
      <c r="U1485" s="203">
        <f t="shared" si="713"/>
        <v>0</v>
      </c>
      <c r="V1485" s="175">
        <f>IF(Q1485&gt;0,VLOOKUP(Q1485,Jahresfaktoren!$A$11:$B$24,2,),0)</f>
        <v>302</v>
      </c>
      <c r="W1485" s="175">
        <f>IF(R1485&gt;0,VLOOKUP(R1485,Jahresfaktoren!$D$11:$E$24,2,),0)</f>
        <v>0</v>
      </c>
      <c r="X1485" s="175">
        <f>IF(S1485&gt;0,VLOOKUP(S1485,Jahresfaktoren!$A$28:$B$29,2,),0)</f>
        <v>0</v>
      </c>
      <c r="Y1485" s="175">
        <f>IF(T1485&gt;0,VLOOKUP(T1485,Jahresfaktoren!$A$28:$B$29,2,),0)</f>
        <v>0</v>
      </c>
      <c r="Z1485" s="175">
        <f>IF(U1485&gt;0,VLOOKUP(U1485,Jahresfaktoren!$A$32:$B$33,2,),)</f>
        <v>0</v>
      </c>
      <c r="AA1485" s="177">
        <f t="shared" si="698"/>
        <v>2083.8000000000002</v>
      </c>
      <c r="AB1485" s="177" t="str">
        <f t="shared" si="699"/>
        <v/>
      </c>
      <c r="AC1485" s="177" t="str">
        <f t="shared" si="700"/>
        <v/>
      </c>
      <c r="AD1485" s="177" t="str">
        <f t="shared" si="701"/>
        <v/>
      </c>
      <c r="AE1485" s="177" t="str">
        <f t="shared" si="702"/>
        <v/>
      </c>
      <c r="AF1485" s="178">
        <f>IF(Q1485&gt;0,VLOOKUP(H1485,Leistungszahlen!$A$11:$C$158,3,),0)</f>
        <v>0</v>
      </c>
      <c r="AG1485" s="178">
        <f>IF(R1485&gt;0,VLOOKUP(H1485,Leistungszahlen!$A$11:$F$158,6,),IF(T1485&gt;0,VLOOKUP(H1485,Leistungszahlen!$A$11:$F$158,6,),0))</f>
        <v>0</v>
      </c>
      <c r="AH1485" s="179" t="e">
        <f t="shared" si="718"/>
        <v>#DIV/0!</v>
      </c>
      <c r="AI1485" s="179">
        <f t="shared" si="719"/>
        <v>0</v>
      </c>
      <c r="AJ1485" s="179">
        <f t="shared" si="720"/>
        <v>0</v>
      </c>
      <c r="AK1485" s="179">
        <f t="shared" si="721"/>
        <v>0</v>
      </c>
      <c r="AL1485" s="179">
        <f t="shared" si="722"/>
        <v>0</v>
      </c>
      <c r="AM1485" s="180">
        <f>IF(L1485=1,Stundensätze!$D$13,IF(L1485=2,Stundensätze!$D$17,IF(L1485=4,Stundensätze!$D$21,"")))</f>
        <v>0</v>
      </c>
      <c r="AN1485" s="180">
        <f>IF(L1485=1,Stundensätze!$D$15,IF(L1485=2,Stundensätze!$D$19,IF(L1485=4,Stundensätze!$D$23,"")))</f>
        <v>0</v>
      </c>
      <c r="AO1485" s="180" t="e">
        <f t="shared" si="703"/>
        <v>#DIV/0!</v>
      </c>
      <c r="AP1485" s="180">
        <f t="shared" si="704"/>
        <v>0</v>
      </c>
      <c r="AQ1485" s="192" t="e">
        <f t="shared" si="705"/>
        <v>#DIV/0!</v>
      </c>
      <c r="AR1485" s="192" t="e">
        <f t="shared" si="706"/>
        <v>#DIV/0!</v>
      </c>
      <c r="AS1485" s="193" t="e">
        <f t="shared" si="707"/>
        <v>#DIV/0!</v>
      </c>
      <c r="AT1485" s="258" t="str">
        <f>IF(K1485=0,0,VLOOKUP(K1485,Kostenstellen!A:B,2,FALSE))</f>
        <v xml:space="preserve">Salinenklinik </v>
      </c>
      <c r="AU1485" s="68" t="str">
        <f t="shared" si="714"/>
        <v>C</v>
      </c>
      <c r="AV1485" s="68" t="str">
        <f t="shared" si="715"/>
        <v/>
      </c>
      <c r="AW1485" s="68">
        <f>IF(AF1485=0,0,VLOOKUP($H1485,Leistungszahlen!$A$11:$H$158,4,FALSE))</f>
        <v>0</v>
      </c>
      <c r="AX1485" s="68">
        <f>IF(AF1485=0,0,VLOOKUP($H1485,Leistungszahlen!$A$11:$H$158,5,FALSE))</f>
        <v>0</v>
      </c>
      <c r="AY1485" s="68">
        <f>IF(AG1485=0,0,VLOOKUP($H1485,Leistungszahlen!$A$11:$H$158,6,FALSE))</f>
        <v>0</v>
      </c>
      <c r="AZ1485" s="68">
        <f t="shared" si="716"/>
        <v>0</v>
      </c>
      <c r="BA1485" s="68">
        <f t="shared" si="717"/>
        <v>0</v>
      </c>
      <c r="BC1485" s="68">
        <f t="shared" si="708"/>
        <v>0</v>
      </c>
      <c r="BD1485" s="285"/>
    </row>
    <row r="1486" spans="1:56" s="68" customFormat="1">
      <c r="A1486" s="200"/>
      <c r="B1486" s="200"/>
      <c r="C1486" s="200" t="s">
        <v>420</v>
      </c>
      <c r="D1486" s="200" t="s">
        <v>200</v>
      </c>
      <c r="E1486" s="200" t="s">
        <v>350</v>
      </c>
      <c r="F1486" s="200">
        <v>253</v>
      </c>
      <c r="G1486" s="200" t="s">
        <v>458</v>
      </c>
      <c r="H1486" s="201" t="s">
        <v>207</v>
      </c>
      <c r="I1486" s="202">
        <v>45.23</v>
      </c>
      <c r="J1486" s="200" t="s">
        <v>560</v>
      </c>
      <c r="K1486" s="176">
        <v>5</v>
      </c>
      <c r="L1486" s="176">
        <v>1</v>
      </c>
      <c r="M1486" s="176"/>
      <c r="N1486" s="286">
        <v>7</v>
      </c>
      <c r="O1486" s="286"/>
      <c r="P1486" s="176"/>
      <c r="Q1486" s="203">
        <f t="shared" si="709"/>
        <v>6</v>
      </c>
      <c r="R1486" s="203">
        <f t="shared" si="710"/>
        <v>0</v>
      </c>
      <c r="S1486" s="203">
        <f t="shared" si="711"/>
        <v>1</v>
      </c>
      <c r="T1486" s="203">
        <f t="shared" si="712"/>
        <v>0</v>
      </c>
      <c r="U1486" s="203">
        <f t="shared" si="713"/>
        <v>1</v>
      </c>
      <c r="V1486" s="175">
        <f>IF(Q1486&gt;0,VLOOKUP(Q1486,Jahresfaktoren!$A$11:$B$24,2,),0)</f>
        <v>302</v>
      </c>
      <c r="W1486" s="175">
        <f>IF(R1486&gt;0,VLOOKUP(R1486,Jahresfaktoren!$D$11:$E$24,2,),0)</f>
        <v>0</v>
      </c>
      <c r="X1486" s="175">
        <f>IF(S1486&gt;0,VLOOKUP(S1486,Jahresfaktoren!$A$28:$B$29,2,),0)</f>
        <v>60</v>
      </c>
      <c r="Y1486" s="175">
        <f>IF(T1486&gt;0,VLOOKUP(T1486,Jahresfaktoren!$A$28:$B$29,2,),0)</f>
        <v>0</v>
      </c>
      <c r="Z1486" s="175">
        <f>IF(U1486&gt;0,VLOOKUP(U1486,Jahresfaktoren!$A$32:$B$33,2,),)</f>
        <v>3</v>
      </c>
      <c r="AA1486" s="177">
        <f t="shared" si="698"/>
        <v>13659.46</v>
      </c>
      <c r="AB1486" s="177" t="str">
        <f t="shared" si="699"/>
        <v/>
      </c>
      <c r="AC1486" s="177">
        <f t="shared" si="700"/>
        <v>2713.7999999999997</v>
      </c>
      <c r="AD1486" s="177" t="str">
        <f t="shared" si="701"/>
        <v/>
      </c>
      <c r="AE1486" s="177">
        <f t="shared" si="702"/>
        <v>135.69</v>
      </c>
      <c r="AF1486" s="178">
        <f>IF(Q1486&gt;0,VLOOKUP(H1486,Leistungszahlen!$A$11:$C$158,3,),0)</f>
        <v>0</v>
      </c>
      <c r="AG1486" s="178">
        <f>IF(R1486&gt;0,VLOOKUP(H1486,Leistungszahlen!$A$11:$F$158,6,),IF(T1486&gt;0,VLOOKUP(H1486,Leistungszahlen!$A$11:$F$158,6,),0))</f>
        <v>0</v>
      </c>
      <c r="AH1486" s="179" t="e">
        <f t="shared" si="718"/>
        <v>#DIV/0!</v>
      </c>
      <c r="AI1486" s="179">
        <f t="shared" si="719"/>
        <v>0</v>
      </c>
      <c r="AJ1486" s="179" t="e">
        <f t="shared" si="720"/>
        <v>#DIV/0!</v>
      </c>
      <c r="AK1486" s="179">
        <f t="shared" si="721"/>
        <v>0</v>
      </c>
      <c r="AL1486" s="179" t="e">
        <f t="shared" si="722"/>
        <v>#DIV/0!</v>
      </c>
      <c r="AM1486" s="180">
        <f>IF(L1486=1,Stundensätze!$D$13,IF(L1486=2,Stundensätze!$D$17,IF(L1486=4,Stundensätze!$D$21,"")))</f>
        <v>0</v>
      </c>
      <c r="AN1486" s="180">
        <f>IF(L1486=1,Stundensätze!$D$15,IF(L1486=2,Stundensätze!$D$19,IF(L1486=4,Stundensätze!$D$23,"")))</f>
        <v>0</v>
      </c>
      <c r="AO1486" s="180" t="e">
        <f t="shared" si="703"/>
        <v>#DIV/0!</v>
      </c>
      <c r="AP1486" s="180" t="e">
        <f t="shared" si="704"/>
        <v>#DIV/0!</v>
      </c>
      <c r="AQ1486" s="192" t="e">
        <f t="shared" si="705"/>
        <v>#DIV/0!</v>
      </c>
      <c r="AR1486" s="192" t="e">
        <f t="shared" si="706"/>
        <v>#DIV/0!</v>
      </c>
      <c r="AS1486" s="193" t="e">
        <f t="shared" si="707"/>
        <v>#DIV/0!</v>
      </c>
      <c r="AT1486" s="258" t="str">
        <f>IF(K1486=0,0,VLOOKUP(K1486,Kostenstellen!A:B,2,FALSE))</f>
        <v xml:space="preserve">Salinenklinik </v>
      </c>
      <c r="AU1486" s="68" t="str">
        <f t="shared" si="714"/>
        <v>I</v>
      </c>
      <c r="AV1486" s="68" t="str">
        <f t="shared" si="715"/>
        <v/>
      </c>
      <c r="AW1486" s="68">
        <f>IF(AF1486=0,0,VLOOKUP($H1486,Leistungszahlen!$A$11:$H$158,4,FALSE))</f>
        <v>0</v>
      </c>
      <c r="AX1486" s="68">
        <f>IF(AF1486=0,0,VLOOKUP($H1486,Leistungszahlen!$A$11:$H$158,5,FALSE))</f>
        <v>0</v>
      </c>
      <c r="AY1486" s="68">
        <f>IF(AG1486=0,0,VLOOKUP($H1486,Leistungszahlen!$A$11:$H$158,6,FALSE))</f>
        <v>0</v>
      </c>
      <c r="AZ1486" s="68">
        <f t="shared" si="716"/>
        <v>0</v>
      </c>
      <c r="BA1486" s="68">
        <f t="shared" si="717"/>
        <v>0</v>
      </c>
      <c r="BC1486" s="68">
        <f t="shared" si="708"/>
        <v>0</v>
      </c>
      <c r="BD1486" s="285"/>
    </row>
    <row r="1487" spans="1:56" s="68" customFormat="1">
      <c r="A1487" s="200"/>
      <c r="B1487" s="200"/>
      <c r="C1487" s="200" t="s">
        <v>420</v>
      </c>
      <c r="D1487" s="200" t="s">
        <v>200</v>
      </c>
      <c r="E1487" s="200" t="s">
        <v>350</v>
      </c>
      <c r="F1487" s="200" t="s">
        <v>459</v>
      </c>
      <c r="G1487" s="200" t="s">
        <v>460</v>
      </c>
      <c r="H1487" s="201" t="s">
        <v>202</v>
      </c>
      <c r="I1487" s="202">
        <v>17.690000000000001</v>
      </c>
      <c r="J1487" s="200" t="s">
        <v>560</v>
      </c>
      <c r="K1487" s="176">
        <v>5</v>
      </c>
      <c r="L1487" s="176">
        <v>1</v>
      </c>
      <c r="M1487" s="176"/>
      <c r="N1487" s="286">
        <v>1</v>
      </c>
      <c r="O1487" s="286">
        <v>4</v>
      </c>
      <c r="P1487" s="176"/>
      <c r="Q1487" s="203">
        <f t="shared" si="709"/>
        <v>1</v>
      </c>
      <c r="R1487" s="203">
        <f t="shared" si="710"/>
        <v>4</v>
      </c>
      <c r="S1487" s="203">
        <f t="shared" si="711"/>
        <v>0</v>
      </c>
      <c r="T1487" s="203">
        <f t="shared" si="712"/>
        <v>0</v>
      </c>
      <c r="U1487" s="203">
        <f t="shared" si="713"/>
        <v>0</v>
      </c>
      <c r="V1487" s="175">
        <f>IF(Q1487&gt;0,VLOOKUP(Q1487,Jahresfaktoren!$A$11:$B$24,2,),0)</f>
        <v>52</v>
      </c>
      <c r="W1487" s="175">
        <f>IF(R1487&gt;0,VLOOKUP(R1487,Jahresfaktoren!$D$11:$E$24,2,),0)</f>
        <v>198</v>
      </c>
      <c r="X1487" s="175">
        <f>IF(S1487&gt;0,VLOOKUP(S1487,Jahresfaktoren!$A$28:$B$29,2,),0)</f>
        <v>0</v>
      </c>
      <c r="Y1487" s="175">
        <f>IF(T1487&gt;0,VLOOKUP(T1487,Jahresfaktoren!$A$28:$B$29,2,),0)</f>
        <v>0</v>
      </c>
      <c r="Z1487" s="175">
        <f>IF(U1487&gt;0,VLOOKUP(U1487,Jahresfaktoren!$A$32:$B$33,2,),)</f>
        <v>0</v>
      </c>
      <c r="AA1487" s="177">
        <f t="shared" si="698"/>
        <v>919.88000000000011</v>
      </c>
      <c r="AB1487" s="177">
        <f t="shared" si="699"/>
        <v>3502.6200000000003</v>
      </c>
      <c r="AC1487" s="177" t="str">
        <f t="shared" si="700"/>
        <v/>
      </c>
      <c r="AD1487" s="177" t="str">
        <f t="shared" si="701"/>
        <v/>
      </c>
      <c r="AE1487" s="177" t="str">
        <f t="shared" si="702"/>
        <v/>
      </c>
      <c r="AF1487" s="178">
        <f>IF(Q1487&gt;0,VLOOKUP(H1487,Leistungszahlen!$A$11:$C$158,3,),0)</f>
        <v>0</v>
      </c>
      <c r="AG1487" s="178">
        <f>IF(R1487&gt;0,VLOOKUP(H1487,Leistungszahlen!$A$11:$F$158,6,),IF(T1487&gt;0,VLOOKUP(H1487,Leistungszahlen!$A$11:$F$158,6,),0))</f>
        <v>0</v>
      </c>
      <c r="AH1487" s="179" t="e">
        <f t="shared" si="718"/>
        <v>#DIV/0!</v>
      </c>
      <c r="AI1487" s="179" t="e">
        <f t="shared" si="719"/>
        <v>#DIV/0!</v>
      </c>
      <c r="AJ1487" s="179">
        <f t="shared" si="720"/>
        <v>0</v>
      </c>
      <c r="AK1487" s="179">
        <f t="shared" si="721"/>
        <v>0</v>
      </c>
      <c r="AL1487" s="179">
        <f t="shared" si="722"/>
        <v>0</v>
      </c>
      <c r="AM1487" s="180">
        <f>IF(L1487=1,Stundensätze!$D$13,IF(L1487=2,Stundensätze!$D$17,IF(L1487=4,Stundensätze!$D$21,"")))</f>
        <v>0</v>
      </c>
      <c r="AN1487" s="180">
        <f>IF(L1487=1,Stundensätze!$D$15,IF(L1487=2,Stundensätze!$D$19,IF(L1487=4,Stundensätze!$D$23,"")))</f>
        <v>0</v>
      </c>
      <c r="AO1487" s="180" t="e">
        <f t="shared" si="703"/>
        <v>#DIV/0!</v>
      </c>
      <c r="AP1487" s="180">
        <f t="shared" si="704"/>
        <v>0</v>
      </c>
      <c r="AQ1487" s="192" t="e">
        <f t="shared" si="705"/>
        <v>#DIV/0!</v>
      </c>
      <c r="AR1487" s="192" t="e">
        <f t="shared" si="706"/>
        <v>#DIV/0!</v>
      </c>
      <c r="AS1487" s="193" t="e">
        <f t="shared" si="707"/>
        <v>#DIV/0!</v>
      </c>
      <c r="AT1487" s="258" t="str">
        <f>IF(K1487=0,0,VLOOKUP(K1487,Kostenstellen!A:B,2,FALSE))</f>
        <v xml:space="preserve">Salinenklinik </v>
      </c>
      <c r="AU1487" s="68" t="str">
        <f t="shared" si="714"/>
        <v>D</v>
      </c>
      <c r="AV1487" s="68" t="str">
        <f t="shared" si="715"/>
        <v>D</v>
      </c>
      <c r="AW1487" s="68">
        <f>IF(AF1487=0,0,VLOOKUP($H1487,Leistungszahlen!$A$11:$H$158,4,FALSE))</f>
        <v>0</v>
      </c>
      <c r="AX1487" s="68">
        <f>IF(AF1487=0,0,VLOOKUP($H1487,Leistungszahlen!$A$11:$H$158,5,FALSE))</f>
        <v>0</v>
      </c>
      <c r="AY1487" s="68">
        <f>IF(AG1487=0,0,VLOOKUP($H1487,Leistungszahlen!$A$11:$H$158,6,FALSE))</f>
        <v>0</v>
      </c>
      <c r="AZ1487" s="68">
        <f t="shared" si="716"/>
        <v>0</v>
      </c>
      <c r="BA1487" s="68">
        <f t="shared" si="717"/>
        <v>0</v>
      </c>
      <c r="BC1487" s="68">
        <f t="shared" si="708"/>
        <v>0</v>
      </c>
      <c r="BD1487" s="285"/>
    </row>
    <row r="1488" spans="1:56" s="68" customFormat="1">
      <c r="A1488" s="200"/>
      <c r="B1488" s="200"/>
      <c r="C1488" s="200" t="s">
        <v>420</v>
      </c>
      <c r="D1488" s="200" t="s">
        <v>200</v>
      </c>
      <c r="E1488" s="200" t="s">
        <v>350</v>
      </c>
      <c r="F1488" s="200" t="s">
        <v>461</v>
      </c>
      <c r="G1488" s="200" t="s">
        <v>326</v>
      </c>
      <c r="H1488" s="201" t="s">
        <v>201</v>
      </c>
      <c r="I1488" s="202">
        <v>13.54</v>
      </c>
      <c r="J1488" s="200" t="s">
        <v>560</v>
      </c>
      <c r="K1488" s="176">
        <v>5</v>
      </c>
      <c r="L1488" s="176">
        <v>1</v>
      </c>
      <c r="M1488" s="176"/>
      <c r="N1488" s="286">
        <v>6</v>
      </c>
      <c r="O1488" s="286"/>
      <c r="P1488" s="176"/>
      <c r="Q1488" s="203">
        <f t="shared" si="709"/>
        <v>6</v>
      </c>
      <c r="R1488" s="203">
        <f t="shared" si="710"/>
        <v>0</v>
      </c>
      <c r="S1488" s="203">
        <f t="shared" si="711"/>
        <v>0</v>
      </c>
      <c r="T1488" s="203">
        <f t="shared" si="712"/>
        <v>0</v>
      </c>
      <c r="U1488" s="203">
        <f t="shared" si="713"/>
        <v>0</v>
      </c>
      <c r="V1488" s="175">
        <f>IF(Q1488&gt;0,VLOOKUP(Q1488,Jahresfaktoren!$A$11:$B$24,2,),0)</f>
        <v>302</v>
      </c>
      <c r="W1488" s="175">
        <f>IF(R1488&gt;0,VLOOKUP(R1488,Jahresfaktoren!$D$11:$E$24,2,),0)</f>
        <v>0</v>
      </c>
      <c r="X1488" s="175">
        <f>IF(S1488&gt;0,VLOOKUP(S1488,Jahresfaktoren!$A$28:$B$29,2,),0)</f>
        <v>0</v>
      </c>
      <c r="Y1488" s="175">
        <f>IF(T1488&gt;0,VLOOKUP(T1488,Jahresfaktoren!$A$28:$B$29,2,),0)</f>
        <v>0</v>
      </c>
      <c r="Z1488" s="175">
        <f>IF(U1488&gt;0,VLOOKUP(U1488,Jahresfaktoren!$A$32:$B$33,2,),)</f>
        <v>0</v>
      </c>
      <c r="AA1488" s="177">
        <f t="shared" si="698"/>
        <v>4089.08</v>
      </c>
      <c r="AB1488" s="177" t="str">
        <f t="shared" si="699"/>
        <v/>
      </c>
      <c r="AC1488" s="177" t="str">
        <f t="shared" si="700"/>
        <v/>
      </c>
      <c r="AD1488" s="177" t="str">
        <f t="shared" si="701"/>
        <v/>
      </c>
      <c r="AE1488" s="177" t="str">
        <f t="shared" si="702"/>
        <v/>
      </c>
      <c r="AF1488" s="178">
        <f>IF(Q1488&gt;0,VLOOKUP(H1488,Leistungszahlen!$A$11:$C$158,3,),0)</f>
        <v>0</v>
      </c>
      <c r="AG1488" s="178">
        <f>IF(R1488&gt;0,VLOOKUP(H1488,Leistungszahlen!$A$11:$F$158,6,),IF(T1488&gt;0,VLOOKUP(H1488,Leistungszahlen!$A$11:$F$158,6,),0))</f>
        <v>0</v>
      </c>
      <c r="AH1488" s="179" t="e">
        <f t="shared" si="718"/>
        <v>#DIV/0!</v>
      </c>
      <c r="AI1488" s="179">
        <f t="shared" si="719"/>
        <v>0</v>
      </c>
      <c r="AJ1488" s="179">
        <f t="shared" si="720"/>
        <v>0</v>
      </c>
      <c r="AK1488" s="179">
        <f t="shared" si="721"/>
        <v>0</v>
      </c>
      <c r="AL1488" s="179">
        <f t="shared" si="722"/>
        <v>0</v>
      </c>
      <c r="AM1488" s="180">
        <f>IF(L1488=1,Stundensätze!$D$13,IF(L1488=2,Stundensätze!$D$17,IF(L1488=4,Stundensätze!$D$21,"")))</f>
        <v>0</v>
      </c>
      <c r="AN1488" s="180">
        <f>IF(L1488=1,Stundensätze!$D$15,IF(L1488=2,Stundensätze!$D$19,IF(L1488=4,Stundensätze!$D$23,"")))</f>
        <v>0</v>
      </c>
      <c r="AO1488" s="180" t="e">
        <f t="shared" si="703"/>
        <v>#DIV/0!</v>
      </c>
      <c r="AP1488" s="180">
        <f t="shared" si="704"/>
        <v>0</v>
      </c>
      <c r="AQ1488" s="192" t="e">
        <f t="shared" si="705"/>
        <v>#DIV/0!</v>
      </c>
      <c r="AR1488" s="192" t="e">
        <f t="shared" si="706"/>
        <v>#DIV/0!</v>
      </c>
      <c r="AS1488" s="193" t="e">
        <f t="shared" si="707"/>
        <v>#DIV/0!</v>
      </c>
      <c r="AT1488" s="258" t="str">
        <f>IF(K1488=0,0,VLOOKUP(K1488,Kostenstellen!A:B,2,FALSE))</f>
        <v xml:space="preserve">Salinenklinik </v>
      </c>
      <c r="AU1488" s="68" t="str">
        <f t="shared" si="714"/>
        <v>C</v>
      </c>
      <c r="AV1488" s="68" t="str">
        <f t="shared" si="715"/>
        <v/>
      </c>
      <c r="AW1488" s="68">
        <f>IF(AF1488=0,0,VLOOKUP($H1488,Leistungszahlen!$A$11:$H$158,4,FALSE))</f>
        <v>0</v>
      </c>
      <c r="AX1488" s="68">
        <f>IF(AF1488=0,0,VLOOKUP($H1488,Leistungszahlen!$A$11:$H$158,5,FALSE))</f>
        <v>0</v>
      </c>
      <c r="AY1488" s="68">
        <f>IF(AG1488=0,0,VLOOKUP($H1488,Leistungszahlen!$A$11:$H$158,6,FALSE))</f>
        <v>0</v>
      </c>
      <c r="AZ1488" s="68">
        <f t="shared" si="716"/>
        <v>0</v>
      </c>
      <c r="BA1488" s="68">
        <f t="shared" si="717"/>
        <v>0</v>
      </c>
      <c r="BC1488" s="68">
        <f t="shared" si="708"/>
        <v>0</v>
      </c>
      <c r="BD1488" s="285"/>
    </row>
    <row r="1489" spans="1:56" s="68" customFormat="1">
      <c r="A1489" s="200"/>
      <c r="B1489" s="200"/>
      <c r="C1489" s="200" t="s">
        <v>420</v>
      </c>
      <c r="D1489" s="200" t="s">
        <v>200</v>
      </c>
      <c r="E1489" s="200" t="s">
        <v>350</v>
      </c>
      <c r="F1489" s="200" t="s">
        <v>462</v>
      </c>
      <c r="G1489" s="200" t="s">
        <v>463</v>
      </c>
      <c r="H1489" s="201" t="s">
        <v>201</v>
      </c>
      <c r="I1489" s="202">
        <v>10.41</v>
      </c>
      <c r="J1489" s="200" t="s">
        <v>560</v>
      </c>
      <c r="K1489" s="176">
        <v>5</v>
      </c>
      <c r="L1489" s="176">
        <v>1</v>
      </c>
      <c r="M1489" s="176"/>
      <c r="N1489" s="286">
        <v>7</v>
      </c>
      <c r="O1489" s="286"/>
      <c r="P1489" s="176"/>
      <c r="Q1489" s="203">
        <f t="shared" si="709"/>
        <v>6</v>
      </c>
      <c r="R1489" s="203">
        <f t="shared" si="710"/>
        <v>0</v>
      </c>
      <c r="S1489" s="203">
        <f t="shared" si="711"/>
        <v>1</v>
      </c>
      <c r="T1489" s="203">
        <f t="shared" si="712"/>
        <v>0</v>
      </c>
      <c r="U1489" s="203">
        <f t="shared" si="713"/>
        <v>1</v>
      </c>
      <c r="V1489" s="175">
        <f>IF(Q1489&gt;0,VLOOKUP(Q1489,Jahresfaktoren!$A$11:$B$24,2,),0)</f>
        <v>302</v>
      </c>
      <c r="W1489" s="175">
        <f>IF(R1489&gt;0,VLOOKUP(R1489,Jahresfaktoren!$D$11:$E$24,2,),0)</f>
        <v>0</v>
      </c>
      <c r="X1489" s="175">
        <f>IF(S1489&gt;0,VLOOKUP(S1489,Jahresfaktoren!$A$28:$B$29,2,),0)</f>
        <v>60</v>
      </c>
      <c r="Y1489" s="175">
        <f>IF(T1489&gt;0,VLOOKUP(T1489,Jahresfaktoren!$A$28:$B$29,2,),0)</f>
        <v>0</v>
      </c>
      <c r="Z1489" s="175">
        <f>IF(U1489&gt;0,VLOOKUP(U1489,Jahresfaktoren!$A$32:$B$33,2,),)</f>
        <v>3</v>
      </c>
      <c r="AA1489" s="177">
        <f t="shared" si="698"/>
        <v>3143.82</v>
      </c>
      <c r="AB1489" s="177" t="str">
        <f t="shared" si="699"/>
        <v/>
      </c>
      <c r="AC1489" s="177">
        <f t="shared" si="700"/>
        <v>624.6</v>
      </c>
      <c r="AD1489" s="177" t="str">
        <f t="shared" si="701"/>
        <v/>
      </c>
      <c r="AE1489" s="177">
        <f t="shared" si="702"/>
        <v>31.23</v>
      </c>
      <c r="AF1489" s="178">
        <f>IF(Q1489&gt;0,VLOOKUP(H1489,Leistungszahlen!$A$11:$C$158,3,),0)</f>
        <v>0</v>
      </c>
      <c r="AG1489" s="178">
        <f>IF(R1489&gt;0,VLOOKUP(H1489,Leistungszahlen!$A$11:$F$158,6,),IF(T1489&gt;0,VLOOKUP(H1489,Leistungszahlen!$A$11:$F$158,6,),0))</f>
        <v>0</v>
      </c>
      <c r="AH1489" s="179" t="e">
        <f t="shared" si="718"/>
        <v>#DIV/0!</v>
      </c>
      <c r="AI1489" s="179">
        <f t="shared" si="719"/>
        <v>0</v>
      </c>
      <c r="AJ1489" s="179" t="e">
        <f t="shared" si="720"/>
        <v>#DIV/0!</v>
      </c>
      <c r="AK1489" s="179">
        <f t="shared" si="721"/>
        <v>0</v>
      </c>
      <c r="AL1489" s="179" t="e">
        <f t="shared" si="722"/>
        <v>#DIV/0!</v>
      </c>
      <c r="AM1489" s="180">
        <f>IF(L1489=1,Stundensätze!$D$13,IF(L1489=2,Stundensätze!$D$17,IF(L1489=4,Stundensätze!$D$21,"")))</f>
        <v>0</v>
      </c>
      <c r="AN1489" s="180">
        <f>IF(L1489=1,Stundensätze!$D$15,IF(L1489=2,Stundensätze!$D$19,IF(L1489=4,Stundensätze!$D$23,"")))</f>
        <v>0</v>
      </c>
      <c r="AO1489" s="180" t="e">
        <f t="shared" si="703"/>
        <v>#DIV/0!</v>
      </c>
      <c r="AP1489" s="180" t="e">
        <f t="shared" si="704"/>
        <v>#DIV/0!</v>
      </c>
      <c r="AQ1489" s="192" t="e">
        <f t="shared" si="705"/>
        <v>#DIV/0!</v>
      </c>
      <c r="AR1489" s="192" t="e">
        <f t="shared" si="706"/>
        <v>#DIV/0!</v>
      </c>
      <c r="AS1489" s="193" t="e">
        <f t="shared" si="707"/>
        <v>#DIV/0!</v>
      </c>
      <c r="AT1489" s="258" t="str">
        <f>IF(K1489=0,0,VLOOKUP(K1489,Kostenstellen!A:B,2,FALSE))</f>
        <v xml:space="preserve">Salinenklinik </v>
      </c>
      <c r="AU1489" s="68" t="str">
        <f t="shared" si="714"/>
        <v>C</v>
      </c>
      <c r="AV1489" s="68" t="str">
        <f t="shared" si="715"/>
        <v/>
      </c>
      <c r="AW1489" s="68">
        <f>IF(AF1489=0,0,VLOOKUP($H1489,Leistungszahlen!$A$11:$H$158,4,FALSE))</f>
        <v>0</v>
      </c>
      <c r="AX1489" s="68">
        <f>IF(AF1489=0,0,VLOOKUP($H1489,Leistungszahlen!$A$11:$H$158,5,FALSE))</f>
        <v>0</v>
      </c>
      <c r="AY1489" s="68">
        <f>IF(AG1489=0,0,VLOOKUP($H1489,Leistungszahlen!$A$11:$H$158,6,FALSE))</f>
        <v>0</v>
      </c>
      <c r="AZ1489" s="68">
        <f t="shared" si="716"/>
        <v>0</v>
      </c>
      <c r="BA1489" s="68">
        <f t="shared" si="717"/>
        <v>0</v>
      </c>
      <c r="BC1489" s="68">
        <f t="shared" si="708"/>
        <v>0</v>
      </c>
      <c r="BD1489" s="285"/>
    </row>
    <row r="1490" spans="1:56" s="68" customFormat="1">
      <c r="A1490" s="200"/>
      <c r="B1490" s="200"/>
      <c r="C1490" s="200" t="s">
        <v>420</v>
      </c>
      <c r="D1490" s="200" t="s">
        <v>200</v>
      </c>
      <c r="E1490" s="200" t="s">
        <v>350</v>
      </c>
      <c r="F1490" s="200" t="s">
        <v>464</v>
      </c>
      <c r="G1490" s="200" t="s">
        <v>465</v>
      </c>
      <c r="H1490" s="201" t="s">
        <v>201</v>
      </c>
      <c r="I1490" s="202">
        <v>10.33</v>
      </c>
      <c r="J1490" s="200" t="s">
        <v>560</v>
      </c>
      <c r="K1490" s="176">
        <v>5</v>
      </c>
      <c r="L1490" s="176">
        <v>1</v>
      </c>
      <c r="M1490" s="176"/>
      <c r="N1490" s="286">
        <v>7</v>
      </c>
      <c r="O1490" s="286"/>
      <c r="P1490" s="176"/>
      <c r="Q1490" s="203">
        <f t="shared" si="709"/>
        <v>6</v>
      </c>
      <c r="R1490" s="203">
        <f t="shared" si="710"/>
        <v>0</v>
      </c>
      <c r="S1490" s="203">
        <f t="shared" si="711"/>
        <v>1</v>
      </c>
      <c r="T1490" s="203">
        <f t="shared" si="712"/>
        <v>0</v>
      </c>
      <c r="U1490" s="203">
        <f t="shared" si="713"/>
        <v>1</v>
      </c>
      <c r="V1490" s="175">
        <f>IF(Q1490&gt;0,VLOOKUP(Q1490,Jahresfaktoren!$A$11:$B$24,2,),0)</f>
        <v>302</v>
      </c>
      <c r="W1490" s="175">
        <f>IF(R1490&gt;0,VLOOKUP(R1490,Jahresfaktoren!$D$11:$E$24,2,),0)</f>
        <v>0</v>
      </c>
      <c r="X1490" s="175">
        <f>IF(S1490&gt;0,VLOOKUP(S1490,Jahresfaktoren!$A$28:$B$29,2,),0)</f>
        <v>60</v>
      </c>
      <c r="Y1490" s="175">
        <f>IF(T1490&gt;0,VLOOKUP(T1490,Jahresfaktoren!$A$28:$B$29,2,),0)</f>
        <v>0</v>
      </c>
      <c r="Z1490" s="175">
        <f>IF(U1490&gt;0,VLOOKUP(U1490,Jahresfaktoren!$A$32:$B$33,2,),)</f>
        <v>3</v>
      </c>
      <c r="AA1490" s="177">
        <f t="shared" si="698"/>
        <v>3119.66</v>
      </c>
      <c r="AB1490" s="177" t="str">
        <f t="shared" si="699"/>
        <v/>
      </c>
      <c r="AC1490" s="177">
        <f t="shared" si="700"/>
        <v>619.79999999999995</v>
      </c>
      <c r="AD1490" s="177" t="str">
        <f t="shared" si="701"/>
        <v/>
      </c>
      <c r="AE1490" s="177">
        <f t="shared" si="702"/>
        <v>30.990000000000002</v>
      </c>
      <c r="AF1490" s="178">
        <f>IF(Q1490&gt;0,VLOOKUP(H1490,Leistungszahlen!$A$11:$C$158,3,),0)</f>
        <v>0</v>
      </c>
      <c r="AG1490" s="178">
        <f>IF(R1490&gt;0,VLOOKUP(H1490,Leistungszahlen!$A$11:$F$158,6,),IF(T1490&gt;0,VLOOKUP(H1490,Leistungszahlen!$A$11:$F$158,6,),0))</f>
        <v>0</v>
      </c>
      <c r="AH1490" s="179" t="e">
        <f t="shared" si="718"/>
        <v>#DIV/0!</v>
      </c>
      <c r="AI1490" s="179">
        <f t="shared" si="719"/>
        <v>0</v>
      </c>
      <c r="AJ1490" s="179" t="e">
        <f t="shared" si="720"/>
        <v>#DIV/0!</v>
      </c>
      <c r="AK1490" s="179">
        <f t="shared" si="721"/>
        <v>0</v>
      </c>
      <c r="AL1490" s="179" t="e">
        <f t="shared" si="722"/>
        <v>#DIV/0!</v>
      </c>
      <c r="AM1490" s="180">
        <f>IF(L1490=1,Stundensätze!$D$13,IF(L1490=2,Stundensätze!$D$17,IF(L1490=4,Stundensätze!$D$21,"")))</f>
        <v>0</v>
      </c>
      <c r="AN1490" s="180">
        <f>IF(L1490=1,Stundensätze!$D$15,IF(L1490=2,Stundensätze!$D$19,IF(L1490=4,Stundensätze!$D$23,"")))</f>
        <v>0</v>
      </c>
      <c r="AO1490" s="180" t="e">
        <f t="shared" si="703"/>
        <v>#DIV/0!</v>
      </c>
      <c r="AP1490" s="180" t="e">
        <f t="shared" si="704"/>
        <v>#DIV/0!</v>
      </c>
      <c r="AQ1490" s="192" t="e">
        <f t="shared" si="705"/>
        <v>#DIV/0!</v>
      </c>
      <c r="AR1490" s="192" t="e">
        <f t="shared" si="706"/>
        <v>#DIV/0!</v>
      </c>
      <c r="AS1490" s="193" t="e">
        <f t="shared" si="707"/>
        <v>#DIV/0!</v>
      </c>
      <c r="AT1490" s="258" t="str">
        <f>IF(K1490=0,0,VLOOKUP(K1490,Kostenstellen!A:B,2,FALSE))</f>
        <v xml:space="preserve">Salinenklinik </v>
      </c>
      <c r="AU1490" s="68" t="str">
        <f t="shared" si="714"/>
        <v>C</v>
      </c>
      <c r="AV1490" s="68" t="str">
        <f t="shared" si="715"/>
        <v/>
      </c>
      <c r="AW1490" s="68">
        <f>IF(AF1490=0,0,VLOOKUP($H1490,Leistungszahlen!$A$11:$H$158,4,FALSE))</f>
        <v>0</v>
      </c>
      <c r="AX1490" s="68">
        <f>IF(AF1490=0,0,VLOOKUP($H1490,Leistungszahlen!$A$11:$H$158,5,FALSE))</f>
        <v>0</v>
      </c>
      <c r="AY1490" s="68">
        <f>IF(AG1490=0,0,VLOOKUP($H1490,Leistungszahlen!$A$11:$H$158,6,FALSE))</f>
        <v>0</v>
      </c>
      <c r="AZ1490" s="68">
        <f t="shared" si="716"/>
        <v>0</v>
      </c>
      <c r="BA1490" s="68">
        <f t="shared" si="717"/>
        <v>0</v>
      </c>
      <c r="BC1490" s="68">
        <f t="shared" si="708"/>
        <v>0</v>
      </c>
      <c r="BD1490" s="285"/>
    </row>
    <row r="1491" spans="1:56" s="68" customFormat="1">
      <c r="A1491" s="200"/>
      <c r="B1491" s="200"/>
      <c r="C1491" s="200" t="s">
        <v>420</v>
      </c>
      <c r="D1491" s="200" t="s">
        <v>200</v>
      </c>
      <c r="E1491" s="200" t="s">
        <v>350</v>
      </c>
      <c r="F1491" s="200" t="s">
        <v>466</v>
      </c>
      <c r="G1491" s="200" t="s">
        <v>243</v>
      </c>
      <c r="H1491" s="201" t="s">
        <v>204</v>
      </c>
      <c r="I1491" s="202">
        <v>9.49</v>
      </c>
      <c r="J1491" s="200" t="s">
        <v>560</v>
      </c>
      <c r="K1491" s="176">
        <v>5</v>
      </c>
      <c r="L1491" s="176">
        <v>1</v>
      </c>
      <c r="M1491" s="176"/>
      <c r="N1491" s="286">
        <v>6</v>
      </c>
      <c r="O1491" s="286"/>
      <c r="P1491" s="176"/>
      <c r="Q1491" s="203">
        <f t="shared" si="709"/>
        <v>6</v>
      </c>
      <c r="R1491" s="203">
        <f t="shared" si="710"/>
        <v>0</v>
      </c>
      <c r="S1491" s="203">
        <f t="shared" si="711"/>
        <v>0</v>
      </c>
      <c r="T1491" s="203">
        <f t="shared" si="712"/>
        <v>0</v>
      </c>
      <c r="U1491" s="203">
        <f t="shared" si="713"/>
        <v>0</v>
      </c>
      <c r="V1491" s="175">
        <f>IF(Q1491&gt;0,VLOOKUP(Q1491,Jahresfaktoren!$A$11:$B$24,2,),0)</f>
        <v>302</v>
      </c>
      <c r="W1491" s="175">
        <f>IF(R1491&gt;0,VLOOKUP(R1491,Jahresfaktoren!$D$11:$E$24,2,),0)</f>
        <v>0</v>
      </c>
      <c r="X1491" s="175">
        <f>IF(S1491&gt;0,VLOOKUP(S1491,Jahresfaktoren!$A$28:$B$29,2,),0)</f>
        <v>0</v>
      </c>
      <c r="Y1491" s="175">
        <f>IF(T1491&gt;0,VLOOKUP(T1491,Jahresfaktoren!$A$28:$B$29,2,),0)</f>
        <v>0</v>
      </c>
      <c r="Z1491" s="175">
        <f>IF(U1491&gt;0,VLOOKUP(U1491,Jahresfaktoren!$A$32:$B$33,2,),)</f>
        <v>0</v>
      </c>
      <c r="AA1491" s="177">
        <f t="shared" si="698"/>
        <v>2865.98</v>
      </c>
      <c r="AB1491" s="177" t="str">
        <f t="shared" si="699"/>
        <v/>
      </c>
      <c r="AC1491" s="177" t="str">
        <f t="shared" si="700"/>
        <v/>
      </c>
      <c r="AD1491" s="177" t="str">
        <f t="shared" si="701"/>
        <v/>
      </c>
      <c r="AE1491" s="177" t="str">
        <f t="shared" si="702"/>
        <v/>
      </c>
      <c r="AF1491" s="178">
        <f>IF(Q1491&gt;0,VLOOKUP(H1491,Leistungszahlen!$A$11:$C$158,3,),0)</f>
        <v>0</v>
      </c>
      <c r="AG1491" s="178">
        <f>IF(R1491&gt;0,VLOOKUP(H1491,Leistungszahlen!$A$11:$F$158,6,),IF(T1491&gt;0,VLOOKUP(H1491,Leistungszahlen!$A$11:$F$158,6,),0))</f>
        <v>0</v>
      </c>
      <c r="AH1491" s="179" t="e">
        <f t="shared" si="718"/>
        <v>#DIV/0!</v>
      </c>
      <c r="AI1491" s="179">
        <f t="shared" si="719"/>
        <v>0</v>
      </c>
      <c r="AJ1491" s="179">
        <f t="shared" si="720"/>
        <v>0</v>
      </c>
      <c r="AK1491" s="179">
        <f t="shared" si="721"/>
        <v>0</v>
      </c>
      <c r="AL1491" s="179">
        <f t="shared" si="722"/>
        <v>0</v>
      </c>
      <c r="AM1491" s="180">
        <f>IF(L1491=1,Stundensätze!$D$13,IF(L1491=2,Stundensätze!$D$17,IF(L1491=4,Stundensätze!$D$21,"")))</f>
        <v>0</v>
      </c>
      <c r="AN1491" s="180">
        <f>IF(L1491=1,Stundensätze!$D$15,IF(L1491=2,Stundensätze!$D$19,IF(L1491=4,Stundensätze!$D$23,"")))</f>
        <v>0</v>
      </c>
      <c r="AO1491" s="180" t="e">
        <f t="shared" si="703"/>
        <v>#DIV/0!</v>
      </c>
      <c r="AP1491" s="180">
        <f t="shared" si="704"/>
        <v>0</v>
      </c>
      <c r="AQ1491" s="192" t="e">
        <f t="shared" si="705"/>
        <v>#DIV/0!</v>
      </c>
      <c r="AR1491" s="192" t="e">
        <f t="shared" si="706"/>
        <v>#DIV/0!</v>
      </c>
      <c r="AS1491" s="193" t="e">
        <f t="shared" si="707"/>
        <v>#DIV/0!</v>
      </c>
      <c r="AT1491" s="258" t="str">
        <f>IF(K1491=0,0,VLOOKUP(K1491,Kostenstellen!A:B,2,FALSE))</f>
        <v xml:space="preserve">Salinenklinik </v>
      </c>
      <c r="AU1491" s="68" t="str">
        <f t="shared" si="714"/>
        <v>F</v>
      </c>
      <c r="AV1491" s="68" t="str">
        <f t="shared" si="715"/>
        <v/>
      </c>
      <c r="AW1491" s="68">
        <f>IF(AF1491=0,0,VLOOKUP($H1491,Leistungszahlen!$A$11:$H$158,4,FALSE))</f>
        <v>0</v>
      </c>
      <c r="AX1491" s="68">
        <f>IF(AF1491=0,0,VLOOKUP($H1491,Leistungszahlen!$A$11:$H$158,5,FALSE))</f>
        <v>0</v>
      </c>
      <c r="AY1491" s="68">
        <f>IF(AG1491=0,0,VLOOKUP($H1491,Leistungszahlen!$A$11:$H$158,6,FALSE))</f>
        <v>0</v>
      </c>
      <c r="AZ1491" s="68">
        <f t="shared" si="716"/>
        <v>0</v>
      </c>
      <c r="BA1491" s="68">
        <f t="shared" si="717"/>
        <v>0</v>
      </c>
      <c r="BC1491" s="68">
        <f t="shared" si="708"/>
        <v>0</v>
      </c>
      <c r="BD1491" s="285"/>
    </row>
    <row r="1492" spans="1:56" s="68" customFormat="1">
      <c r="A1492" s="200"/>
      <c r="B1492" s="200"/>
      <c r="C1492" s="200" t="s">
        <v>420</v>
      </c>
      <c r="D1492" s="200" t="s">
        <v>200</v>
      </c>
      <c r="E1492" s="200" t="s">
        <v>350</v>
      </c>
      <c r="F1492" s="200" t="s">
        <v>467</v>
      </c>
      <c r="G1492" s="200" t="s">
        <v>249</v>
      </c>
      <c r="H1492" s="201" t="s">
        <v>208</v>
      </c>
      <c r="I1492" s="202">
        <v>19.07</v>
      </c>
      <c r="J1492" s="200" t="s">
        <v>560</v>
      </c>
      <c r="K1492" s="176">
        <v>5</v>
      </c>
      <c r="L1492" s="176">
        <v>1</v>
      </c>
      <c r="M1492" s="176"/>
      <c r="N1492" s="286">
        <v>5</v>
      </c>
      <c r="O1492" s="286"/>
      <c r="P1492" s="176"/>
      <c r="Q1492" s="203">
        <f t="shared" si="709"/>
        <v>5</v>
      </c>
      <c r="R1492" s="203">
        <f t="shared" si="710"/>
        <v>0</v>
      </c>
      <c r="S1492" s="203">
        <f t="shared" si="711"/>
        <v>0</v>
      </c>
      <c r="T1492" s="203">
        <f t="shared" si="712"/>
        <v>0</v>
      </c>
      <c r="U1492" s="203">
        <f t="shared" si="713"/>
        <v>0</v>
      </c>
      <c r="V1492" s="175">
        <f>IF(Q1492&gt;0,VLOOKUP(Q1492,Jahresfaktoren!$A$11:$B$24,2,),0)</f>
        <v>250</v>
      </c>
      <c r="W1492" s="175">
        <f>IF(R1492&gt;0,VLOOKUP(R1492,Jahresfaktoren!$D$11:$E$24,2,),0)</f>
        <v>0</v>
      </c>
      <c r="X1492" s="175">
        <f>IF(S1492&gt;0,VLOOKUP(S1492,Jahresfaktoren!$A$28:$B$29,2,),0)</f>
        <v>0</v>
      </c>
      <c r="Y1492" s="175">
        <f>IF(T1492&gt;0,VLOOKUP(T1492,Jahresfaktoren!$A$28:$B$29,2,),0)</f>
        <v>0</v>
      </c>
      <c r="Z1492" s="175">
        <f>IF(U1492&gt;0,VLOOKUP(U1492,Jahresfaktoren!$A$32:$B$33,2,),)</f>
        <v>0</v>
      </c>
      <c r="AA1492" s="177">
        <f t="shared" si="698"/>
        <v>4767.5</v>
      </c>
      <c r="AB1492" s="177" t="str">
        <f t="shared" si="699"/>
        <v/>
      </c>
      <c r="AC1492" s="177" t="str">
        <f t="shared" si="700"/>
        <v/>
      </c>
      <c r="AD1492" s="177" t="str">
        <f t="shared" si="701"/>
        <v/>
      </c>
      <c r="AE1492" s="177" t="str">
        <f t="shared" si="702"/>
        <v/>
      </c>
      <c r="AF1492" s="178">
        <f>IF(Q1492&gt;0,VLOOKUP(H1492,Leistungszahlen!$A$11:$C$158,3,),0)</f>
        <v>0</v>
      </c>
      <c r="AG1492" s="178">
        <f>IF(R1492&gt;0,VLOOKUP(H1492,Leistungszahlen!$A$11:$F$158,6,),IF(T1492&gt;0,VLOOKUP(H1492,Leistungszahlen!$A$11:$F$158,6,),0))</f>
        <v>0</v>
      </c>
      <c r="AH1492" s="179" t="e">
        <f t="shared" si="718"/>
        <v>#DIV/0!</v>
      </c>
      <c r="AI1492" s="179">
        <f t="shared" si="719"/>
        <v>0</v>
      </c>
      <c r="AJ1492" s="179">
        <f t="shared" si="720"/>
        <v>0</v>
      </c>
      <c r="AK1492" s="179">
        <f t="shared" si="721"/>
        <v>0</v>
      </c>
      <c r="AL1492" s="179">
        <f t="shared" si="722"/>
        <v>0</v>
      </c>
      <c r="AM1492" s="180">
        <f>IF(L1492=1,Stundensätze!$D$13,IF(L1492=2,Stundensätze!$D$17,IF(L1492=4,Stundensätze!$D$21,"")))</f>
        <v>0</v>
      </c>
      <c r="AN1492" s="180">
        <f>IF(L1492=1,Stundensätze!$D$15,IF(L1492=2,Stundensätze!$D$19,IF(L1492=4,Stundensätze!$D$23,"")))</f>
        <v>0</v>
      </c>
      <c r="AO1492" s="180" t="e">
        <f t="shared" si="703"/>
        <v>#DIV/0!</v>
      </c>
      <c r="AP1492" s="180">
        <f t="shared" si="704"/>
        <v>0</v>
      </c>
      <c r="AQ1492" s="192" t="e">
        <f t="shared" si="705"/>
        <v>#DIV/0!</v>
      </c>
      <c r="AR1492" s="192" t="e">
        <f t="shared" si="706"/>
        <v>#DIV/0!</v>
      </c>
      <c r="AS1492" s="193" t="e">
        <f t="shared" si="707"/>
        <v>#DIV/0!</v>
      </c>
      <c r="AT1492" s="258" t="str">
        <f>IF(K1492=0,0,VLOOKUP(K1492,Kostenstellen!A:B,2,FALSE))</f>
        <v xml:space="preserve">Salinenklinik </v>
      </c>
      <c r="AU1492" s="68" t="str">
        <f t="shared" si="714"/>
        <v>J</v>
      </c>
      <c r="AV1492" s="68" t="str">
        <f t="shared" si="715"/>
        <v/>
      </c>
      <c r="AW1492" s="68">
        <f>IF(AF1492=0,0,VLOOKUP($H1492,Leistungszahlen!$A$11:$H$158,4,FALSE))</f>
        <v>0</v>
      </c>
      <c r="AX1492" s="68">
        <f>IF(AF1492=0,0,VLOOKUP($H1492,Leistungszahlen!$A$11:$H$158,5,FALSE))</f>
        <v>0</v>
      </c>
      <c r="AY1492" s="68">
        <f>IF(AG1492=0,0,VLOOKUP($H1492,Leistungszahlen!$A$11:$H$158,6,FALSE))</f>
        <v>0</v>
      </c>
      <c r="AZ1492" s="68">
        <f t="shared" si="716"/>
        <v>0</v>
      </c>
      <c r="BA1492" s="68">
        <f t="shared" si="717"/>
        <v>0</v>
      </c>
      <c r="BC1492" s="68">
        <f t="shared" si="708"/>
        <v>0</v>
      </c>
      <c r="BD1492" s="285"/>
    </row>
    <row r="1493" spans="1:56" s="68" customFormat="1">
      <c r="A1493" s="200"/>
      <c r="B1493" s="200"/>
      <c r="C1493" s="200" t="s">
        <v>420</v>
      </c>
      <c r="D1493" s="200" t="s">
        <v>200</v>
      </c>
      <c r="E1493" s="200" t="s">
        <v>350</v>
      </c>
      <c r="F1493" s="200" t="s">
        <v>1551</v>
      </c>
      <c r="G1493" s="200" t="s">
        <v>516</v>
      </c>
      <c r="H1493" s="201" t="s">
        <v>201</v>
      </c>
      <c r="I1493" s="202">
        <v>6.92</v>
      </c>
      <c r="J1493" s="200" t="s">
        <v>778</v>
      </c>
      <c r="K1493" s="176">
        <v>5</v>
      </c>
      <c r="L1493" s="176">
        <v>1</v>
      </c>
      <c r="M1493" s="176"/>
      <c r="N1493" s="286">
        <v>6</v>
      </c>
      <c r="O1493" s="286"/>
      <c r="P1493" s="176"/>
      <c r="Q1493" s="203">
        <f t="shared" si="709"/>
        <v>6</v>
      </c>
      <c r="R1493" s="203">
        <f t="shared" si="710"/>
        <v>0</v>
      </c>
      <c r="S1493" s="203">
        <f t="shared" si="711"/>
        <v>0</v>
      </c>
      <c r="T1493" s="203">
        <f t="shared" si="712"/>
        <v>0</v>
      </c>
      <c r="U1493" s="203">
        <f t="shared" si="713"/>
        <v>0</v>
      </c>
      <c r="V1493" s="175">
        <f>IF(Q1493&gt;0,VLOOKUP(Q1493,Jahresfaktoren!$A$11:$B$24,2,),0)</f>
        <v>302</v>
      </c>
      <c r="W1493" s="175">
        <f>IF(R1493&gt;0,VLOOKUP(R1493,Jahresfaktoren!$D$11:$E$24,2,),0)</f>
        <v>0</v>
      </c>
      <c r="X1493" s="175">
        <f>IF(S1493&gt;0,VLOOKUP(S1493,Jahresfaktoren!$A$28:$B$29,2,),0)</f>
        <v>0</v>
      </c>
      <c r="Y1493" s="175">
        <f>IF(T1493&gt;0,VLOOKUP(T1493,Jahresfaktoren!$A$28:$B$29,2,),0)</f>
        <v>0</v>
      </c>
      <c r="Z1493" s="175">
        <f>IF(U1493&gt;0,VLOOKUP(U1493,Jahresfaktoren!$A$32:$B$33,2,),)</f>
        <v>0</v>
      </c>
      <c r="AA1493" s="177">
        <f t="shared" si="698"/>
        <v>2089.84</v>
      </c>
      <c r="AB1493" s="177" t="str">
        <f t="shared" si="699"/>
        <v/>
      </c>
      <c r="AC1493" s="177" t="str">
        <f t="shared" si="700"/>
        <v/>
      </c>
      <c r="AD1493" s="177" t="str">
        <f t="shared" si="701"/>
        <v/>
      </c>
      <c r="AE1493" s="177" t="str">
        <f t="shared" si="702"/>
        <v/>
      </c>
      <c r="AF1493" s="178">
        <f>IF(Q1493&gt;0,VLOOKUP(H1493,Leistungszahlen!$A$11:$C$158,3,),0)</f>
        <v>0</v>
      </c>
      <c r="AG1493" s="178">
        <f>IF(R1493&gt;0,VLOOKUP(H1493,Leistungszahlen!$A$11:$F$158,6,),IF(T1493&gt;0,VLOOKUP(H1493,Leistungszahlen!$A$11:$F$158,6,),0))</f>
        <v>0</v>
      </c>
      <c r="AH1493" s="179" t="e">
        <f t="shared" si="718"/>
        <v>#DIV/0!</v>
      </c>
      <c r="AI1493" s="179">
        <f t="shared" si="719"/>
        <v>0</v>
      </c>
      <c r="AJ1493" s="179">
        <f t="shared" si="720"/>
        <v>0</v>
      </c>
      <c r="AK1493" s="179">
        <f t="shared" si="721"/>
        <v>0</v>
      </c>
      <c r="AL1493" s="179">
        <f t="shared" si="722"/>
        <v>0</v>
      </c>
      <c r="AM1493" s="180">
        <f>IF(L1493=1,Stundensätze!$D$13,IF(L1493=2,Stundensätze!$D$17,IF(L1493=4,Stundensätze!$D$21,"")))</f>
        <v>0</v>
      </c>
      <c r="AN1493" s="180">
        <f>IF(L1493=1,Stundensätze!$D$15,IF(L1493=2,Stundensätze!$D$19,IF(L1493=4,Stundensätze!$D$23,"")))</f>
        <v>0</v>
      </c>
      <c r="AO1493" s="180" t="e">
        <f t="shared" si="703"/>
        <v>#DIV/0!</v>
      </c>
      <c r="AP1493" s="180">
        <f t="shared" si="704"/>
        <v>0</v>
      </c>
      <c r="AQ1493" s="192" t="e">
        <f t="shared" si="705"/>
        <v>#DIV/0!</v>
      </c>
      <c r="AR1493" s="192" t="e">
        <f t="shared" si="706"/>
        <v>#DIV/0!</v>
      </c>
      <c r="AS1493" s="193" t="e">
        <f t="shared" si="707"/>
        <v>#DIV/0!</v>
      </c>
      <c r="AT1493" s="258" t="str">
        <f>IF(K1493=0,0,VLOOKUP(K1493,Kostenstellen!A:B,2,FALSE))</f>
        <v xml:space="preserve">Salinenklinik </v>
      </c>
      <c r="AU1493" s="68" t="str">
        <f t="shared" si="714"/>
        <v>C</v>
      </c>
      <c r="AV1493" s="68" t="str">
        <f t="shared" si="715"/>
        <v/>
      </c>
      <c r="AW1493" s="68">
        <f>IF(AF1493=0,0,VLOOKUP($H1493,Leistungszahlen!$A$11:$H$158,4,FALSE))</f>
        <v>0</v>
      </c>
      <c r="AX1493" s="68">
        <f>IF(AF1493=0,0,VLOOKUP($H1493,Leistungszahlen!$A$11:$H$158,5,FALSE))</f>
        <v>0</v>
      </c>
      <c r="AY1493" s="68">
        <f>IF(AG1493=0,0,VLOOKUP($H1493,Leistungszahlen!$A$11:$H$158,6,FALSE))</f>
        <v>0</v>
      </c>
      <c r="AZ1493" s="68">
        <f t="shared" si="716"/>
        <v>0</v>
      </c>
      <c r="BA1493" s="68">
        <f t="shared" si="717"/>
        <v>0</v>
      </c>
      <c r="BC1493" s="68">
        <f t="shared" si="708"/>
        <v>0</v>
      </c>
      <c r="BD1493" s="285"/>
    </row>
    <row r="1494" spans="1:56" s="68" customFormat="1">
      <c r="A1494" s="200"/>
      <c r="B1494" s="200"/>
      <c r="C1494" s="200" t="s">
        <v>420</v>
      </c>
      <c r="D1494" s="200" t="s">
        <v>200</v>
      </c>
      <c r="E1494" s="200" t="s">
        <v>350</v>
      </c>
      <c r="F1494" s="200"/>
      <c r="G1494" s="200" t="s">
        <v>481</v>
      </c>
      <c r="H1494" s="201" t="s">
        <v>221</v>
      </c>
      <c r="I1494" s="202">
        <v>32.5</v>
      </c>
      <c r="J1494" s="200" t="s">
        <v>778</v>
      </c>
      <c r="K1494" s="176">
        <v>5</v>
      </c>
      <c r="L1494" s="176">
        <v>1</v>
      </c>
      <c r="M1494" s="176">
        <v>0</v>
      </c>
      <c r="N1494" s="286" t="s">
        <v>29</v>
      </c>
      <c r="O1494" s="286"/>
      <c r="P1494" s="176"/>
      <c r="Q1494" s="203" t="str">
        <f t="shared" si="709"/>
        <v>1M</v>
      </c>
      <c r="R1494" s="203">
        <f t="shared" si="710"/>
        <v>0</v>
      </c>
      <c r="S1494" s="203">
        <f t="shared" si="711"/>
        <v>0</v>
      </c>
      <c r="T1494" s="203">
        <f t="shared" si="712"/>
        <v>0</v>
      </c>
      <c r="U1494" s="203">
        <f t="shared" si="713"/>
        <v>0</v>
      </c>
      <c r="V1494" s="175">
        <f>IF(Q1494&gt;0,VLOOKUP(Q1494,Jahresfaktoren!$A$11:$B$24,2,),0)</f>
        <v>12</v>
      </c>
      <c r="W1494" s="175">
        <f>IF(R1494&gt;0,VLOOKUP(R1494,Jahresfaktoren!$D$11:$E$24,2,),0)</f>
        <v>0</v>
      </c>
      <c r="X1494" s="175">
        <f>IF(S1494&gt;0,VLOOKUP(S1494,Jahresfaktoren!$A$28:$B$29,2,),0)</f>
        <v>0</v>
      </c>
      <c r="Y1494" s="175">
        <f>IF(T1494&gt;0,VLOOKUP(T1494,Jahresfaktoren!$A$28:$B$29,2,),0)</f>
        <v>0</v>
      </c>
      <c r="Z1494" s="175">
        <f>IF(U1494&gt;0,VLOOKUP(U1494,Jahresfaktoren!$A$32:$B$33,2,),)</f>
        <v>0</v>
      </c>
      <c r="AA1494" s="177">
        <f t="shared" si="698"/>
        <v>390</v>
      </c>
      <c r="AB1494" s="177" t="str">
        <f t="shared" si="699"/>
        <v/>
      </c>
      <c r="AC1494" s="177" t="str">
        <f t="shared" si="700"/>
        <v/>
      </c>
      <c r="AD1494" s="177" t="str">
        <f t="shared" si="701"/>
        <v/>
      </c>
      <c r="AE1494" s="177" t="str">
        <f t="shared" si="702"/>
        <v/>
      </c>
      <c r="AF1494" s="178">
        <f>IF(Q1494&gt;0,VLOOKUP(H1494,Leistungszahlen!$A$11:$C$158,3,),0)</f>
        <v>0</v>
      </c>
      <c r="AG1494" s="178">
        <f>IF(R1494&gt;0,VLOOKUP(H1494,Leistungszahlen!$A$11:$F$158,6,),IF(T1494&gt;0,VLOOKUP(H1494,Leistungszahlen!$A$11:$F$158,6,),0))</f>
        <v>0</v>
      </c>
      <c r="AH1494" s="179" t="e">
        <f t="shared" si="718"/>
        <v>#DIV/0!</v>
      </c>
      <c r="AI1494" s="179">
        <f t="shared" si="719"/>
        <v>0</v>
      </c>
      <c r="AJ1494" s="179">
        <f t="shared" si="720"/>
        <v>0</v>
      </c>
      <c r="AK1494" s="179">
        <f t="shared" si="721"/>
        <v>0</v>
      </c>
      <c r="AL1494" s="179">
        <f t="shared" si="722"/>
        <v>0</v>
      </c>
      <c r="AM1494" s="180">
        <f>IF(L1494=1,Stundensätze!$D$13,IF(L1494=2,Stundensätze!$D$17,IF(L1494=4,Stundensätze!$D$21,"")))</f>
        <v>0</v>
      </c>
      <c r="AN1494" s="180">
        <f>IF(L1494=1,Stundensätze!$D$15,IF(L1494=2,Stundensätze!$D$19,IF(L1494=4,Stundensätze!$D$23,"")))</f>
        <v>0</v>
      </c>
      <c r="AO1494" s="180" t="e">
        <f t="shared" si="703"/>
        <v>#DIV/0!</v>
      </c>
      <c r="AP1494" s="180">
        <f t="shared" si="704"/>
        <v>0</v>
      </c>
      <c r="AQ1494" s="192" t="e">
        <f t="shared" si="705"/>
        <v>#DIV/0!</v>
      </c>
      <c r="AR1494" s="192" t="e">
        <f t="shared" si="706"/>
        <v>#DIV/0!</v>
      </c>
      <c r="AS1494" s="193" t="e">
        <f t="shared" si="707"/>
        <v>#DIV/0!</v>
      </c>
      <c r="AT1494" s="258" t="str">
        <f>IF(K1494=0,0,VLOOKUP(K1494,Kostenstellen!A:B,2,FALSE))</f>
        <v xml:space="preserve">Salinenklinik </v>
      </c>
      <c r="AU1494" s="68" t="str">
        <f t="shared" si="714"/>
        <v>Z</v>
      </c>
      <c r="AV1494" s="68" t="str">
        <f t="shared" si="715"/>
        <v/>
      </c>
      <c r="AW1494" s="68">
        <f>IF(AF1494=0,0,VLOOKUP($H1494,Leistungszahlen!$A$11:$H$158,4,FALSE))</f>
        <v>0</v>
      </c>
      <c r="AX1494" s="68">
        <f>IF(AF1494=0,0,VLOOKUP($H1494,Leistungszahlen!$A$11:$H$158,5,FALSE))</f>
        <v>0</v>
      </c>
      <c r="AY1494" s="68">
        <f>IF(AG1494=0,0,VLOOKUP($H1494,Leistungszahlen!$A$11:$H$158,6,FALSE))</f>
        <v>0</v>
      </c>
      <c r="AZ1494" s="68">
        <f t="shared" si="716"/>
        <v>0</v>
      </c>
      <c r="BA1494" s="68">
        <f t="shared" si="717"/>
        <v>0</v>
      </c>
      <c r="BC1494" s="68">
        <f t="shared" si="708"/>
        <v>0</v>
      </c>
      <c r="BD1494" s="285"/>
    </row>
    <row r="1495" spans="1:56" s="68" customFormat="1">
      <c r="A1495" s="200"/>
      <c r="B1495" s="200"/>
      <c r="C1495" s="200" t="s">
        <v>420</v>
      </c>
      <c r="D1495" s="200" t="s">
        <v>200</v>
      </c>
      <c r="E1495" s="200" t="s">
        <v>350</v>
      </c>
      <c r="F1495" s="200" t="s">
        <v>1552</v>
      </c>
      <c r="G1495" s="200" t="s">
        <v>482</v>
      </c>
      <c r="H1495" s="201" t="s">
        <v>202</v>
      </c>
      <c r="I1495" s="202">
        <v>11.36</v>
      </c>
      <c r="J1495" s="200" t="s">
        <v>560</v>
      </c>
      <c r="K1495" s="176">
        <v>5</v>
      </c>
      <c r="L1495" s="176">
        <v>1</v>
      </c>
      <c r="M1495" s="176"/>
      <c r="N1495" s="286">
        <v>1</v>
      </c>
      <c r="O1495" s="286">
        <v>4</v>
      </c>
      <c r="P1495" s="176"/>
      <c r="Q1495" s="203">
        <f t="shared" si="709"/>
        <v>1</v>
      </c>
      <c r="R1495" s="203">
        <f t="shared" si="710"/>
        <v>4</v>
      </c>
      <c r="S1495" s="203">
        <f t="shared" si="711"/>
        <v>0</v>
      </c>
      <c r="T1495" s="203">
        <f t="shared" si="712"/>
        <v>0</v>
      </c>
      <c r="U1495" s="203">
        <f t="shared" si="713"/>
        <v>0</v>
      </c>
      <c r="V1495" s="175">
        <f>IF(Q1495&gt;0,VLOOKUP(Q1495,Jahresfaktoren!$A$11:$B$24,2,),0)</f>
        <v>52</v>
      </c>
      <c r="W1495" s="175">
        <f>IF(R1495&gt;0,VLOOKUP(R1495,Jahresfaktoren!$D$11:$E$24,2,),0)</f>
        <v>198</v>
      </c>
      <c r="X1495" s="175">
        <f>IF(S1495&gt;0,VLOOKUP(S1495,Jahresfaktoren!$A$28:$B$29,2,),0)</f>
        <v>0</v>
      </c>
      <c r="Y1495" s="175">
        <f>IF(T1495&gt;0,VLOOKUP(T1495,Jahresfaktoren!$A$28:$B$29,2,),0)</f>
        <v>0</v>
      </c>
      <c r="Z1495" s="175">
        <f>IF(U1495&gt;0,VLOOKUP(U1495,Jahresfaktoren!$A$32:$B$33,2,),)</f>
        <v>0</v>
      </c>
      <c r="AA1495" s="177">
        <f t="shared" si="698"/>
        <v>590.72</v>
      </c>
      <c r="AB1495" s="177">
        <f t="shared" si="699"/>
        <v>2249.2799999999997</v>
      </c>
      <c r="AC1495" s="177" t="str">
        <f t="shared" si="700"/>
        <v/>
      </c>
      <c r="AD1495" s="177" t="str">
        <f t="shared" si="701"/>
        <v/>
      </c>
      <c r="AE1495" s="177" t="str">
        <f t="shared" si="702"/>
        <v/>
      </c>
      <c r="AF1495" s="178">
        <f>IF(Q1495&gt;0,VLOOKUP(H1495,Leistungszahlen!$A$11:$C$158,3,),0)</f>
        <v>0</v>
      </c>
      <c r="AG1495" s="178">
        <f>IF(R1495&gt;0,VLOOKUP(H1495,Leistungszahlen!$A$11:$F$158,6,),IF(T1495&gt;0,VLOOKUP(H1495,Leistungszahlen!$A$11:$F$158,6,),0))</f>
        <v>0</v>
      </c>
      <c r="AH1495" s="179" t="e">
        <f t="shared" si="718"/>
        <v>#DIV/0!</v>
      </c>
      <c r="AI1495" s="179" t="e">
        <f t="shared" si="719"/>
        <v>#DIV/0!</v>
      </c>
      <c r="AJ1495" s="179">
        <f t="shared" si="720"/>
        <v>0</v>
      </c>
      <c r="AK1495" s="179">
        <f t="shared" si="721"/>
        <v>0</v>
      </c>
      <c r="AL1495" s="179">
        <f t="shared" si="722"/>
        <v>0</v>
      </c>
      <c r="AM1495" s="180">
        <f>IF(L1495=1,Stundensätze!$D$13,IF(L1495=2,Stundensätze!$D$17,IF(L1495=4,Stundensätze!$D$21,"")))</f>
        <v>0</v>
      </c>
      <c r="AN1495" s="180">
        <f>IF(L1495=1,Stundensätze!$D$15,IF(L1495=2,Stundensätze!$D$19,IF(L1495=4,Stundensätze!$D$23,"")))</f>
        <v>0</v>
      </c>
      <c r="AO1495" s="180" t="e">
        <f t="shared" si="703"/>
        <v>#DIV/0!</v>
      </c>
      <c r="AP1495" s="180">
        <f t="shared" si="704"/>
        <v>0</v>
      </c>
      <c r="AQ1495" s="192" t="e">
        <f t="shared" si="705"/>
        <v>#DIV/0!</v>
      </c>
      <c r="AR1495" s="192" t="e">
        <f t="shared" si="706"/>
        <v>#DIV/0!</v>
      </c>
      <c r="AS1495" s="193" t="e">
        <f t="shared" si="707"/>
        <v>#DIV/0!</v>
      </c>
      <c r="AT1495" s="258" t="str">
        <f>IF(K1495=0,0,VLOOKUP(K1495,Kostenstellen!A:B,2,FALSE))</f>
        <v xml:space="preserve">Salinenklinik </v>
      </c>
      <c r="AU1495" s="68" t="str">
        <f t="shared" si="714"/>
        <v>D</v>
      </c>
      <c r="AV1495" s="68" t="str">
        <f t="shared" si="715"/>
        <v>D</v>
      </c>
      <c r="AW1495" s="68">
        <f>IF(AF1495=0,0,VLOOKUP($H1495,Leistungszahlen!$A$11:$H$158,4,FALSE))</f>
        <v>0</v>
      </c>
      <c r="AX1495" s="68">
        <f>IF(AF1495=0,0,VLOOKUP($H1495,Leistungszahlen!$A$11:$H$158,5,FALSE))</f>
        <v>0</v>
      </c>
      <c r="AY1495" s="68">
        <f>IF(AG1495=0,0,VLOOKUP($H1495,Leistungszahlen!$A$11:$H$158,6,FALSE))</f>
        <v>0</v>
      </c>
      <c r="AZ1495" s="68">
        <f t="shared" si="716"/>
        <v>0</v>
      </c>
      <c r="BA1495" s="68">
        <f t="shared" si="717"/>
        <v>0</v>
      </c>
      <c r="BC1495" s="68">
        <f t="shared" si="708"/>
        <v>0</v>
      </c>
      <c r="BD1495" s="285"/>
    </row>
    <row r="1496" spans="1:56" s="68" customFormat="1">
      <c r="A1496" s="200"/>
      <c r="B1496" s="200"/>
      <c r="C1496" s="200" t="s">
        <v>420</v>
      </c>
      <c r="D1496" s="200" t="s">
        <v>200</v>
      </c>
      <c r="E1496" s="200" t="s">
        <v>350</v>
      </c>
      <c r="F1496" s="200" t="s">
        <v>1553</v>
      </c>
      <c r="G1496" s="200" t="s">
        <v>438</v>
      </c>
      <c r="H1496" s="201" t="s">
        <v>202</v>
      </c>
      <c r="I1496" s="202">
        <v>13.44</v>
      </c>
      <c r="J1496" s="200" t="s">
        <v>560</v>
      </c>
      <c r="K1496" s="176">
        <v>5</v>
      </c>
      <c r="L1496" s="176">
        <v>1</v>
      </c>
      <c r="M1496" s="176"/>
      <c r="N1496" s="286">
        <v>1</v>
      </c>
      <c r="O1496" s="286">
        <v>4</v>
      </c>
      <c r="P1496" s="176"/>
      <c r="Q1496" s="203">
        <f t="shared" si="709"/>
        <v>1</v>
      </c>
      <c r="R1496" s="203">
        <f t="shared" si="710"/>
        <v>4</v>
      </c>
      <c r="S1496" s="203">
        <f t="shared" si="711"/>
        <v>0</v>
      </c>
      <c r="T1496" s="203">
        <f t="shared" si="712"/>
        <v>0</v>
      </c>
      <c r="U1496" s="203">
        <f t="shared" si="713"/>
        <v>0</v>
      </c>
      <c r="V1496" s="175">
        <f>IF(Q1496&gt;0,VLOOKUP(Q1496,Jahresfaktoren!$A$11:$B$24,2,),0)</f>
        <v>52</v>
      </c>
      <c r="W1496" s="175">
        <f>IF(R1496&gt;0,VLOOKUP(R1496,Jahresfaktoren!$D$11:$E$24,2,),0)</f>
        <v>198</v>
      </c>
      <c r="X1496" s="175">
        <f>IF(S1496&gt;0,VLOOKUP(S1496,Jahresfaktoren!$A$28:$B$29,2,),0)</f>
        <v>0</v>
      </c>
      <c r="Y1496" s="175">
        <f>IF(T1496&gt;0,VLOOKUP(T1496,Jahresfaktoren!$A$28:$B$29,2,),0)</f>
        <v>0</v>
      </c>
      <c r="Z1496" s="175">
        <f>IF(U1496&gt;0,VLOOKUP(U1496,Jahresfaktoren!$A$32:$B$33,2,),)</f>
        <v>0</v>
      </c>
      <c r="AA1496" s="177">
        <f t="shared" si="698"/>
        <v>698.88</v>
      </c>
      <c r="AB1496" s="177">
        <f t="shared" si="699"/>
        <v>2661.12</v>
      </c>
      <c r="AC1496" s="177" t="str">
        <f t="shared" si="700"/>
        <v/>
      </c>
      <c r="AD1496" s="177" t="str">
        <f t="shared" si="701"/>
        <v/>
      </c>
      <c r="AE1496" s="177" t="str">
        <f t="shared" si="702"/>
        <v/>
      </c>
      <c r="AF1496" s="178">
        <f>IF(Q1496&gt;0,VLOOKUP(H1496,Leistungszahlen!$A$11:$C$158,3,),0)</f>
        <v>0</v>
      </c>
      <c r="AG1496" s="178">
        <f>IF(R1496&gt;0,VLOOKUP(H1496,Leistungszahlen!$A$11:$F$158,6,),IF(T1496&gt;0,VLOOKUP(H1496,Leistungszahlen!$A$11:$F$158,6,),0))</f>
        <v>0</v>
      </c>
      <c r="AH1496" s="179" t="e">
        <f t="shared" si="718"/>
        <v>#DIV/0!</v>
      </c>
      <c r="AI1496" s="179" t="e">
        <f t="shared" si="719"/>
        <v>#DIV/0!</v>
      </c>
      <c r="AJ1496" s="179">
        <f t="shared" si="720"/>
        <v>0</v>
      </c>
      <c r="AK1496" s="179">
        <f t="shared" si="721"/>
        <v>0</v>
      </c>
      <c r="AL1496" s="179">
        <f t="shared" si="722"/>
        <v>0</v>
      </c>
      <c r="AM1496" s="180">
        <f>IF(L1496=1,Stundensätze!$D$13,IF(L1496=2,Stundensätze!$D$17,IF(L1496=4,Stundensätze!$D$21,"")))</f>
        <v>0</v>
      </c>
      <c r="AN1496" s="180">
        <f>IF(L1496=1,Stundensätze!$D$15,IF(L1496=2,Stundensätze!$D$19,IF(L1496=4,Stundensätze!$D$23,"")))</f>
        <v>0</v>
      </c>
      <c r="AO1496" s="180" t="e">
        <f t="shared" si="703"/>
        <v>#DIV/0!</v>
      </c>
      <c r="AP1496" s="180">
        <f t="shared" si="704"/>
        <v>0</v>
      </c>
      <c r="AQ1496" s="192" t="e">
        <f t="shared" si="705"/>
        <v>#DIV/0!</v>
      </c>
      <c r="AR1496" s="192" t="e">
        <f t="shared" si="706"/>
        <v>#DIV/0!</v>
      </c>
      <c r="AS1496" s="193" t="e">
        <f t="shared" si="707"/>
        <v>#DIV/0!</v>
      </c>
      <c r="AT1496" s="258" t="str">
        <f>IF(K1496=0,0,VLOOKUP(K1496,Kostenstellen!A:B,2,FALSE))</f>
        <v xml:space="preserve">Salinenklinik </v>
      </c>
      <c r="AU1496" s="68" t="str">
        <f t="shared" si="714"/>
        <v>D</v>
      </c>
      <c r="AV1496" s="68" t="str">
        <f t="shared" si="715"/>
        <v>D</v>
      </c>
      <c r="AW1496" s="68">
        <f>IF(AF1496=0,0,VLOOKUP($H1496,Leistungszahlen!$A$11:$H$158,4,FALSE))</f>
        <v>0</v>
      </c>
      <c r="AX1496" s="68">
        <f>IF(AF1496=0,0,VLOOKUP($H1496,Leistungszahlen!$A$11:$H$158,5,FALSE))</f>
        <v>0</v>
      </c>
      <c r="AY1496" s="68">
        <f>IF(AG1496=0,0,VLOOKUP($H1496,Leistungszahlen!$A$11:$H$158,6,FALSE))</f>
        <v>0</v>
      </c>
      <c r="AZ1496" s="68">
        <f t="shared" si="716"/>
        <v>0</v>
      </c>
      <c r="BA1496" s="68">
        <f t="shared" si="717"/>
        <v>0</v>
      </c>
      <c r="BC1496" s="68">
        <f t="shared" si="708"/>
        <v>0</v>
      </c>
      <c r="BD1496" s="285"/>
    </row>
    <row r="1497" spans="1:56" s="68" customFormat="1">
      <c r="A1497" s="200"/>
      <c r="B1497" s="200"/>
      <c r="C1497" s="200" t="s">
        <v>420</v>
      </c>
      <c r="D1497" s="200" t="s">
        <v>200</v>
      </c>
      <c r="E1497" s="200" t="s">
        <v>350</v>
      </c>
      <c r="F1497" s="200" t="s">
        <v>1554</v>
      </c>
      <c r="G1497" s="200" t="s">
        <v>482</v>
      </c>
      <c r="H1497" s="201" t="s">
        <v>202</v>
      </c>
      <c r="I1497" s="202">
        <v>16.420000000000002</v>
      </c>
      <c r="J1497" s="200" t="s">
        <v>560</v>
      </c>
      <c r="K1497" s="176">
        <v>5</v>
      </c>
      <c r="L1497" s="176">
        <v>1</v>
      </c>
      <c r="M1497" s="176"/>
      <c r="N1497" s="286">
        <v>1</v>
      </c>
      <c r="O1497" s="286">
        <v>4</v>
      </c>
      <c r="P1497" s="176"/>
      <c r="Q1497" s="203">
        <f t="shared" si="709"/>
        <v>1</v>
      </c>
      <c r="R1497" s="203">
        <f t="shared" si="710"/>
        <v>4</v>
      </c>
      <c r="S1497" s="203">
        <f t="shared" si="711"/>
        <v>0</v>
      </c>
      <c r="T1497" s="203">
        <f t="shared" si="712"/>
        <v>0</v>
      </c>
      <c r="U1497" s="203">
        <f t="shared" si="713"/>
        <v>0</v>
      </c>
      <c r="V1497" s="175">
        <f>IF(Q1497&gt;0,VLOOKUP(Q1497,Jahresfaktoren!$A$11:$B$24,2,),0)</f>
        <v>52</v>
      </c>
      <c r="W1497" s="175">
        <f>IF(R1497&gt;0,VLOOKUP(R1497,Jahresfaktoren!$D$11:$E$24,2,),0)</f>
        <v>198</v>
      </c>
      <c r="X1497" s="175">
        <f>IF(S1497&gt;0,VLOOKUP(S1497,Jahresfaktoren!$A$28:$B$29,2,),0)</f>
        <v>0</v>
      </c>
      <c r="Y1497" s="175">
        <f>IF(T1497&gt;0,VLOOKUP(T1497,Jahresfaktoren!$A$28:$B$29,2,),0)</f>
        <v>0</v>
      </c>
      <c r="Z1497" s="175">
        <f>IF(U1497&gt;0,VLOOKUP(U1497,Jahresfaktoren!$A$32:$B$33,2,),)</f>
        <v>0</v>
      </c>
      <c r="AA1497" s="177">
        <f t="shared" si="698"/>
        <v>853.84000000000015</v>
      </c>
      <c r="AB1497" s="177">
        <f t="shared" si="699"/>
        <v>3251.1600000000003</v>
      </c>
      <c r="AC1497" s="177" t="str">
        <f t="shared" si="700"/>
        <v/>
      </c>
      <c r="AD1497" s="177" t="str">
        <f t="shared" si="701"/>
        <v/>
      </c>
      <c r="AE1497" s="177" t="str">
        <f t="shared" si="702"/>
        <v/>
      </c>
      <c r="AF1497" s="178">
        <f>IF(Q1497&gt;0,VLOOKUP(H1497,Leistungszahlen!$A$11:$C$158,3,),0)</f>
        <v>0</v>
      </c>
      <c r="AG1497" s="178">
        <f>IF(R1497&gt;0,VLOOKUP(H1497,Leistungszahlen!$A$11:$F$158,6,),IF(T1497&gt;0,VLOOKUP(H1497,Leistungszahlen!$A$11:$F$158,6,),0))</f>
        <v>0</v>
      </c>
      <c r="AH1497" s="179" t="e">
        <f t="shared" si="718"/>
        <v>#DIV/0!</v>
      </c>
      <c r="AI1497" s="179" t="e">
        <f t="shared" si="719"/>
        <v>#DIV/0!</v>
      </c>
      <c r="AJ1497" s="179">
        <f t="shared" si="720"/>
        <v>0</v>
      </c>
      <c r="AK1497" s="179">
        <f t="shared" si="721"/>
        <v>0</v>
      </c>
      <c r="AL1497" s="179">
        <f t="shared" si="722"/>
        <v>0</v>
      </c>
      <c r="AM1497" s="180">
        <f>IF(L1497=1,Stundensätze!$D$13,IF(L1497=2,Stundensätze!$D$17,IF(L1497=4,Stundensätze!$D$21,"")))</f>
        <v>0</v>
      </c>
      <c r="AN1497" s="180">
        <f>IF(L1497=1,Stundensätze!$D$15,IF(L1497=2,Stundensätze!$D$19,IF(L1497=4,Stundensätze!$D$23,"")))</f>
        <v>0</v>
      </c>
      <c r="AO1497" s="180" t="e">
        <f t="shared" si="703"/>
        <v>#DIV/0!</v>
      </c>
      <c r="AP1497" s="180">
        <f t="shared" si="704"/>
        <v>0</v>
      </c>
      <c r="AQ1497" s="192" t="e">
        <f t="shared" si="705"/>
        <v>#DIV/0!</v>
      </c>
      <c r="AR1497" s="192" t="e">
        <f t="shared" si="706"/>
        <v>#DIV/0!</v>
      </c>
      <c r="AS1497" s="193" t="e">
        <f t="shared" si="707"/>
        <v>#DIV/0!</v>
      </c>
      <c r="AT1497" s="258" t="str">
        <f>IF(K1497=0,0,VLOOKUP(K1497,Kostenstellen!A:B,2,FALSE))</f>
        <v xml:space="preserve">Salinenklinik </v>
      </c>
      <c r="AU1497" s="68" t="str">
        <f t="shared" si="714"/>
        <v>D</v>
      </c>
      <c r="AV1497" s="68" t="str">
        <f t="shared" si="715"/>
        <v>D</v>
      </c>
      <c r="AW1497" s="68">
        <f>IF(AF1497=0,0,VLOOKUP($H1497,Leistungszahlen!$A$11:$H$158,4,FALSE))</f>
        <v>0</v>
      </c>
      <c r="AX1497" s="68">
        <f>IF(AF1497=0,0,VLOOKUP($H1497,Leistungszahlen!$A$11:$H$158,5,FALSE))</f>
        <v>0</v>
      </c>
      <c r="AY1497" s="68">
        <f>IF(AG1497=0,0,VLOOKUP($H1497,Leistungszahlen!$A$11:$H$158,6,FALSE))</f>
        <v>0</v>
      </c>
      <c r="AZ1497" s="68">
        <f t="shared" si="716"/>
        <v>0</v>
      </c>
      <c r="BA1497" s="68">
        <f t="shared" si="717"/>
        <v>0</v>
      </c>
      <c r="BC1497" s="68">
        <f t="shared" si="708"/>
        <v>0</v>
      </c>
      <c r="BD1497" s="285"/>
    </row>
    <row r="1498" spans="1:56" s="68" customFormat="1">
      <c r="A1498" s="200"/>
      <c r="B1498" s="200"/>
      <c r="C1498" s="200" t="s">
        <v>420</v>
      </c>
      <c r="D1498" s="200" t="s">
        <v>200</v>
      </c>
      <c r="E1498" s="200" t="s">
        <v>350</v>
      </c>
      <c r="F1498" s="200"/>
      <c r="G1498" s="200" t="s">
        <v>113</v>
      </c>
      <c r="H1498" s="201" t="s">
        <v>205</v>
      </c>
      <c r="I1498" s="202">
        <v>16.170000000000002</v>
      </c>
      <c r="J1498" s="200" t="s">
        <v>560</v>
      </c>
      <c r="K1498" s="176">
        <v>5</v>
      </c>
      <c r="L1498" s="176">
        <v>1</v>
      </c>
      <c r="M1498" s="176"/>
      <c r="N1498" s="286">
        <v>3</v>
      </c>
      <c r="O1498" s="286">
        <v>2</v>
      </c>
      <c r="P1498" s="176"/>
      <c r="Q1498" s="203">
        <f t="shared" si="709"/>
        <v>3</v>
      </c>
      <c r="R1498" s="203">
        <f t="shared" si="710"/>
        <v>2</v>
      </c>
      <c r="S1498" s="203">
        <f t="shared" si="711"/>
        <v>0</v>
      </c>
      <c r="T1498" s="203">
        <f t="shared" si="712"/>
        <v>0</v>
      </c>
      <c r="U1498" s="203">
        <f t="shared" si="713"/>
        <v>0</v>
      </c>
      <c r="V1498" s="175">
        <f>IF(Q1498&gt;0,VLOOKUP(Q1498,Jahresfaktoren!$A$11:$B$24,2,),0)</f>
        <v>152</v>
      </c>
      <c r="W1498" s="175">
        <f>IF(R1498&gt;0,VLOOKUP(R1498,Jahresfaktoren!$D$11:$E$24,2,),0)</f>
        <v>94</v>
      </c>
      <c r="X1498" s="175">
        <f>IF(S1498&gt;0,VLOOKUP(S1498,Jahresfaktoren!$A$28:$B$29,2,),0)</f>
        <v>0</v>
      </c>
      <c r="Y1498" s="175">
        <f>IF(T1498&gt;0,VLOOKUP(T1498,Jahresfaktoren!$A$28:$B$29,2,),0)</f>
        <v>0</v>
      </c>
      <c r="Z1498" s="175">
        <f>IF(U1498&gt;0,VLOOKUP(U1498,Jahresfaktoren!$A$32:$B$33,2,),)</f>
        <v>0</v>
      </c>
      <c r="AA1498" s="177">
        <f t="shared" si="698"/>
        <v>2457.84</v>
      </c>
      <c r="AB1498" s="177">
        <f t="shared" si="699"/>
        <v>1519.9800000000002</v>
      </c>
      <c r="AC1498" s="177" t="str">
        <f t="shared" si="700"/>
        <v/>
      </c>
      <c r="AD1498" s="177" t="str">
        <f t="shared" si="701"/>
        <v/>
      </c>
      <c r="AE1498" s="177" t="str">
        <f t="shared" si="702"/>
        <v/>
      </c>
      <c r="AF1498" s="178">
        <f>IF(Q1498&gt;0,VLOOKUP(H1498,Leistungszahlen!$A$11:$C$158,3,),0)</f>
        <v>0</v>
      </c>
      <c r="AG1498" s="178">
        <f>IF(R1498&gt;0,VLOOKUP(H1498,Leistungszahlen!$A$11:$F$158,6,),IF(T1498&gt;0,VLOOKUP(H1498,Leistungszahlen!$A$11:$F$158,6,),0))</f>
        <v>0</v>
      </c>
      <c r="AH1498" s="179" t="e">
        <f t="shared" si="718"/>
        <v>#DIV/0!</v>
      </c>
      <c r="AI1498" s="179" t="e">
        <f t="shared" si="719"/>
        <v>#DIV/0!</v>
      </c>
      <c r="AJ1498" s="179">
        <f t="shared" si="720"/>
        <v>0</v>
      </c>
      <c r="AK1498" s="179">
        <f t="shared" si="721"/>
        <v>0</v>
      </c>
      <c r="AL1498" s="179">
        <f t="shared" si="722"/>
        <v>0</v>
      </c>
      <c r="AM1498" s="180">
        <f>IF(L1498=1,Stundensätze!$D$13,IF(L1498=2,Stundensätze!$D$17,IF(L1498=4,Stundensätze!$D$21,"")))</f>
        <v>0</v>
      </c>
      <c r="AN1498" s="180">
        <f>IF(L1498=1,Stundensätze!$D$15,IF(L1498=2,Stundensätze!$D$19,IF(L1498=4,Stundensätze!$D$23,"")))</f>
        <v>0</v>
      </c>
      <c r="AO1498" s="180" t="e">
        <f t="shared" si="703"/>
        <v>#DIV/0!</v>
      </c>
      <c r="AP1498" s="180">
        <f t="shared" si="704"/>
        <v>0</v>
      </c>
      <c r="AQ1498" s="192" t="e">
        <f t="shared" si="705"/>
        <v>#DIV/0!</v>
      </c>
      <c r="AR1498" s="192" t="e">
        <f t="shared" si="706"/>
        <v>#DIV/0!</v>
      </c>
      <c r="AS1498" s="193" t="e">
        <f t="shared" si="707"/>
        <v>#DIV/0!</v>
      </c>
      <c r="AT1498" s="258" t="str">
        <f>IF(K1498=0,0,VLOOKUP(K1498,Kostenstellen!A:B,2,FALSE))</f>
        <v xml:space="preserve">Salinenklinik </v>
      </c>
      <c r="AU1498" s="68" t="str">
        <f t="shared" si="714"/>
        <v>G</v>
      </c>
      <c r="AV1498" s="68" t="str">
        <f t="shared" si="715"/>
        <v>G</v>
      </c>
      <c r="AW1498" s="68">
        <f>IF(AF1498=0,0,VLOOKUP($H1498,Leistungszahlen!$A$11:$H$158,4,FALSE))</f>
        <v>0</v>
      </c>
      <c r="AX1498" s="68">
        <f>IF(AF1498=0,0,VLOOKUP($H1498,Leistungszahlen!$A$11:$H$158,5,FALSE))</f>
        <v>0</v>
      </c>
      <c r="AY1498" s="68">
        <f>IF(AG1498=0,0,VLOOKUP($H1498,Leistungszahlen!$A$11:$H$158,6,FALSE))</f>
        <v>0</v>
      </c>
      <c r="AZ1498" s="68">
        <f t="shared" si="716"/>
        <v>0</v>
      </c>
      <c r="BA1498" s="68">
        <f t="shared" si="717"/>
        <v>0</v>
      </c>
      <c r="BC1498" s="68">
        <f t="shared" si="708"/>
        <v>0</v>
      </c>
      <c r="BD1498" s="285"/>
    </row>
    <row r="1499" spans="1:56" s="68" customFormat="1">
      <c r="A1499" s="200"/>
      <c r="B1499" s="200"/>
      <c r="C1499" s="200" t="s">
        <v>420</v>
      </c>
      <c r="D1499" s="200" t="s">
        <v>200</v>
      </c>
      <c r="E1499" s="200" t="s">
        <v>350</v>
      </c>
      <c r="F1499" s="200" t="s">
        <v>1555</v>
      </c>
      <c r="G1499" s="200" t="s">
        <v>482</v>
      </c>
      <c r="H1499" s="201" t="s">
        <v>202</v>
      </c>
      <c r="I1499" s="202">
        <v>16.37</v>
      </c>
      <c r="J1499" s="200" t="s">
        <v>560</v>
      </c>
      <c r="K1499" s="176">
        <v>5</v>
      </c>
      <c r="L1499" s="176">
        <v>1</v>
      </c>
      <c r="M1499" s="176"/>
      <c r="N1499" s="286">
        <v>1</v>
      </c>
      <c r="O1499" s="286">
        <v>4</v>
      </c>
      <c r="P1499" s="176"/>
      <c r="Q1499" s="203">
        <f t="shared" si="709"/>
        <v>1</v>
      </c>
      <c r="R1499" s="203">
        <f t="shared" si="710"/>
        <v>4</v>
      </c>
      <c r="S1499" s="203">
        <f t="shared" si="711"/>
        <v>0</v>
      </c>
      <c r="T1499" s="203">
        <f t="shared" si="712"/>
        <v>0</v>
      </c>
      <c r="U1499" s="203">
        <f t="shared" si="713"/>
        <v>0</v>
      </c>
      <c r="V1499" s="175">
        <f>IF(Q1499&gt;0,VLOOKUP(Q1499,Jahresfaktoren!$A$11:$B$24,2,),0)</f>
        <v>52</v>
      </c>
      <c r="W1499" s="175">
        <f>IF(R1499&gt;0,VLOOKUP(R1499,Jahresfaktoren!$D$11:$E$24,2,),0)</f>
        <v>198</v>
      </c>
      <c r="X1499" s="175">
        <f>IF(S1499&gt;0,VLOOKUP(S1499,Jahresfaktoren!$A$28:$B$29,2,),0)</f>
        <v>0</v>
      </c>
      <c r="Y1499" s="175">
        <f>IF(T1499&gt;0,VLOOKUP(T1499,Jahresfaktoren!$A$28:$B$29,2,),0)</f>
        <v>0</v>
      </c>
      <c r="Z1499" s="175">
        <f>IF(U1499&gt;0,VLOOKUP(U1499,Jahresfaktoren!$A$32:$B$33,2,),)</f>
        <v>0</v>
      </c>
      <c r="AA1499" s="177">
        <f t="shared" si="698"/>
        <v>851.24</v>
      </c>
      <c r="AB1499" s="177">
        <f t="shared" si="699"/>
        <v>3241.26</v>
      </c>
      <c r="AC1499" s="177" t="str">
        <f t="shared" si="700"/>
        <v/>
      </c>
      <c r="AD1499" s="177" t="str">
        <f t="shared" si="701"/>
        <v/>
      </c>
      <c r="AE1499" s="177" t="str">
        <f t="shared" si="702"/>
        <v/>
      </c>
      <c r="AF1499" s="178">
        <f>IF(Q1499&gt;0,VLOOKUP(H1499,Leistungszahlen!$A$11:$C$158,3,),0)</f>
        <v>0</v>
      </c>
      <c r="AG1499" s="178">
        <f>IF(R1499&gt;0,VLOOKUP(H1499,Leistungszahlen!$A$11:$F$158,6,),IF(T1499&gt;0,VLOOKUP(H1499,Leistungszahlen!$A$11:$F$158,6,),0))</f>
        <v>0</v>
      </c>
      <c r="AH1499" s="179" t="e">
        <f t="shared" si="718"/>
        <v>#DIV/0!</v>
      </c>
      <c r="AI1499" s="179" t="e">
        <f t="shared" si="719"/>
        <v>#DIV/0!</v>
      </c>
      <c r="AJ1499" s="179">
        <f t="shared" si="720"/>
        <v>0</v>
      </c>
      <c r="AK1499" s="179">
        <f t="shared" si="721"/>
        <v>0</v>
      </c>
      <c r="AL1499" s="179">
        <f t="shared" si="722"/>
        <v>0</v>
      </c>
      <c r="AM1499" s="180">
        <f>IF(L1499=1,Stundensätze!$D$13,IF(L1499=2,Stundensätze!$D$17,IF(L1499=4,Stundensätze!$D$21,"")))</f>
        <v>0</v>
      </c>
      <c r="AN1499" s="180">
        <f>IF(L1499=1,Stundensätze!$D$15,IF(L1499=2,Stundensätze!$D$19,IF(L1499=4,Stundensätze!$D$23,"")))</f>
        <v>0</v>
      </c>
      <c r="AO1499" s="180" t="e">
        <f t="shared" si="703"/>
        <v>#DIV/0!</v>
      </c>
      <c r="AP1499" s="180">
        <f t="shared" si="704"/>
        <v>0</v>
      </c>
      <c r="AQ1499" s="192" t="e">
        <f t="shared" si="705"/>
        <v>#DIV/0!</v>
      </c>
      <c r="AR1499" s="192" t="e">
        <f t="shared" si="706"/>
        <v>#DIV/0!</v>
      </c>
      <c r="AS1499" s="193" t="e">
        <f t="shared" si="707"/>
        <v>#DIV/0!</v>
      </c>
      <c r="AT1499" s="258" t="str">
        <f>IF(K1499=0,0,VLOOKUP(K1499,Kostenstellen!A:B,2,FALSE))</f>
        <v xml:space="preserve">Salinenklinik </v>
      </c>
      <c r="AU1499" s="68" t="str">
        <f t="shared" si="714"/>
        <v>D</v>
      </c>
      <c r="AV1499" s="68" t="str">
        <f t="shared" si="715"/>
        <v>D</v>
      </c>
      <c r="AW1499" s="68">
        <f>IF(AF1499=0,0,VLOOKUP($H1499,Leistungszahlen!$A$11:$H$158,4,FALSE))</f>
        <v>0</v>
      </c>
      <c r="AX1499" s="68">
        <f>IF(AF1499=0,0,VLOOKUP($H1499,Leistungszahlen!$A$11:$H$158,5,FALSE))</f>
        <v>0</v>
      </c>
      <c r="AY1499" s="68">
        <f>IF(AG1499=0,0,VLOOKUP($H1499,Leistungszahlen!$A$11:$H$158,6,FALSE))</f>
        <v>0</v>
      </c>
      <c r="AZ1499" s="68">
        <f t="shared" si="716"/>
        <v>0</v>
      </c>
      <c r="BA1499" s="68">
        <f t="shared" si="717"/>
        <v>0</v>
      </c>
      <c r="BC1499" s="68">
        <f t="shared" si="708"/>
        <v>0</v>
      </c>
      <c r="BD1499" s="285"/>
    </row>
    <row r="1500" spans="1:56" s="68" customFormat="1">
      <c r="A1500" s="200"/>
      <c r="B1500" s="200"/>
      <c r="C1500" s="200" t="s">
        <v>420</v>
      </c>
      <c r="D1500" s="200" t="s">
        <v>200</v>
      </c>
      <c r="E1500" s="200" t="s">
        <v>350</v>
      </c>
      <c r="F1500" s="200" t="s">
        <v>1556</v>
      </c>
      <c r="G1500" s="200" t="s">
        <v>193</v>
      </c>
      <c r="H1500" s="201" t="s">
        <v>206</v>
      </c>
      <c r="I1500" s="202">
        <v>8.5</v>
      </c>
      <c r="J1500" s="200" t="s">
        <v>560</v>
      </c>
      <c r="K1500" s="176">
        <v>5</v>
      </c>
      <c r="L1500" s="176">
        <v>1</v>
      </c>
      <c r="M1500" s="176"/>
      <c r="N1500" s="286">
        <v>1</v>
      </c>
      <c r="O1500" s="286"/>
      <c r="P1500" s="176"/>
      <c r="Q1500" s="203">
        <f t="shared" si="709"/>
        <v>1</v>
      </c>
      <c r="R1500" s="203">
        <f t="shared" si="710"/>
        <v>0</v>
      </c>
      <c r="S1500" s="203">
        <f t="shared" si="711"/>
        <v>0</v>
      </c>
      <c r="T1500" s="203">
        <f t="shared" si="712"/>
        <v>0</v>
      </c>
      <c r="U1500" s="203">
        <f t="shared" si="713"/>
        <v>0</v>
      </c>
      <c r="V1500" s="175">
        <f>IF(Q1500&gt;0,VLOOKUP(Q1500,Jahresfaktoren!$A$11:$B$24,2,),0)</f>
        <v>52</v>
      </c>
      <c r="W1500" s="175">
        <f>IF(R1500&gt;0,VLOOKUP(R1500,Jahresfaktoren!$D$11:$E$24,2,),0)</f>
        <v>0</v>
      </c>
      <c r="X1500" s="175">
        <f>IF(S1500&gt;0,VLOOKUP(S1500,Jahresfaktoren!$A$28:$B$29,2,),0)</f>
        <v>0</v>
      </c>
      <c r="Y1500" s="175">
        <f>IF(T1500&gt;0,VLOOKUP(T1500,Jahresfaktoren!$A$28:$B$29,2,),0)</f>
        <v>0</v>
      </c>
      <c r="Z1500" s="175">
        <f>IF(U1500&gt;0,VLOOKUP(U1500,Jahresfaktoren!$A$32:$B$33,2,),)</f>
        <v>0</v>
      </c>
      <c r="AA1500" s="177">
        <f t="shared" si="698"/>
        <v>442</v>
      </c>
      <c r="AB1500" s="177" t="str">
        <f t="shared" si="699"/>
        <v/>
      </c>
      <c r="AC1500" s="177" t="str">
        <f t="shared" si="700"/>
        <v/>
      </c>
      <c r="AD1500" s="177" t="str">
        <f t="shared" si="701"/>
        <v/>
      </c>
      <c r="AE1500" s="177" t="str">
        <f t="shared" si="702"/>
        <v/>
      </c>
      <c r="AF1500" s="178">
        <f>IF(Q1500&gt;0,VLOOKUP(H1500,Leistungszahlen!$A$11:$C$158,3,),0)</f>
        <v>0</v>
      </c>
      <c r="AG1500" s="178">
        <f>IF(R1500&gt;0,VLOOKUP(H1500,Leistungszahlen!$A$11:$F$158,6,),IF(T1500&gt;0,VLOOKUP(H1500,Leistungszahlen!$A$11:$F$158,6,),0))</f>
        <v>0</v>
      </c>
      <c r="AH1500" s="179" t="e">
        <f t="shared" si="718"/>
        <v>#DIV/0!</v>
      </c>
      <c r="AI1500" s="179">
        <f t="shared" si="719"/>
        <v>0</v>
      </c>
      <c r="AJ1500" s="179">
        <f t="shared" si="720"/>
        <v>0</v>
      </c>
      <c r="AK1500" s="179">
        <f t="shared" si="721"/>
        <v>0</v>
      </c>
      <c r="AL1500" s="179">
        <f t="shared" si="722"/>
        <v>0</v>
      </c>
      <c r="AM1500" s="180">
        <f>IF(L1500=1,Stundensätze!$D$13,IF(L1500=2,Stundensätze!$D$17,IF(L1500=4,Stundensätze!$D$21,"")))</f>
        <v>0</v>
      </c>
      <c r="AN1500" s="180">
        <f>IF(L1500=1,Stundensätze!$D$15,IF(L1500=2,Stundensätze!$D$19,IF(L1500=4,Stundensätze!$D$23,"")))</f>
        <v>0</v>
      </c>
      <c r="AO1500" s="180" t="e">
        <f t="shared" si="703"/>
        <v>#DIV/0!</v>
      </c>
      <c r="AP1500" s="180">
        <f t="shared" si="704"/>
        <v>0</v>
      </c>
      <c r="AQ1500" s="192" t="e">
        <f t="shared" si="705"/>
        <v>#DIV/0!</v>
      </c>
      <c r="AR1500" s="192" t="e">
        <f t="shared" si="706"/>
        <v>#DIV/0!</v>
      </c>
      <c r="AS1500" s="193" t="e">
        <f t="shared" si="707"/>
        <v>#DIV/0!</v>
      </c>
      <c r="AT1500" s="258" t="str">
        <f>IF(K1500=0,0,VLOOKUP(K1500,Kostenstellen!A:B,2,FALSE))</f>
        <v xml:space="preserve">Salinenklinik </v>
      </c>
      <c r="AU1500" s="68" t="str">
        <f t="shared" si="714"/>
        <v>H</v>
      </c>
      <c r="AV1500" s="68" t="str">
        <f t="shared" si="715"/>
        <v/>
      </c>
      <c r="AW1500" s="68">
        <f>IF(AF1500=0,0,VLOOKUP($H1500,Leistungszahlen!$A$11:$H$158,4,FALSE))</f>
        <v>0</v>
      </c>
      <c r="AX1500" s="68">
        <f>IF(AF1500=0,0,VLOOKUP($H1500,Leistungszahlen!$A$11:$H$158,5,FALSE))</f>
        <v>0</v>
      </c>
      <c r="AY1500" s="68">
        <f>IF(AG1500=0,0,VLOOKUP($H1500,Leistungszahlen!$A$11:$H$158,6,FALSE))</f>
        <v>0</v>
      </c>
      <c r="AZ1500" s="68">
        <f t="shared" si="716"/>
        <v>0</v>
      </c>
      <c r="BA1500" s="68">
        <f t="shared" si="717"/>
        <v>0</v>
      </c>
      <c r="BC1500" s="68">
        <f t="shared" si="708"/>
        <v>0</v>
      </c>
      <c r="BD1500" s="285"/>
    </row>
    <row r="1501" spans="1:56" s="68" customFormat="1">
      <c r="A1501" s="200"/>
      <c r="B1501" s="200"/>
      <c r="C1501" s="200" t="s">
        <v>420</v>
      </c>
      <c r="D1501" s="200" t="s">
        <v>200</v>
      </c>
      <c r="E1501" s="200" t="s">
        <v>350</v>
      </c>
      <c r="F1501" s="200"/>
      <c r="G1501" s="200" t="s">
        <v>1557</v>
      </c>
      <c r="H1501" s="201" t="s">
        <v>214</v>
      </c>
      <c r="I1501" s="202">
        <v>225.86</v>
      </c>
      <c r="J1501" s="200" t="s">
        <v>560</v>
      </c>
      <c r="K1501" s="176">
        <v>5</v>
      </c>
      <c r="L1501" s="176">
        <v>1</v>
      </c>
      <c r="M1501" s="176"/>
      <c r="N1501" s="286">
        <v>6</v>
      </c>
      <c r="O1501" s="286"/>
      <c r="P1501" s="176"/>
      <c r="Q1501" s="203">
        <f t="shared" si="709"/>
        <v>6</v>
      </c>
      <c r="R1501" s="203">
        <f t="shared" si="710"/>
        <v>0</v>
      </c>
      <c r="S1501" s="203">
        <f t="shared" si="711"/>
        <v>0</v>
      </c>
      <c r="T1501" s="203">
        <f t="shared" si="712"/>
        <v>0</v>
      </c>
      <c r="U1501" s="203">
        <f t="shared" si="713"/>
        <v>0</v>
      </c>
      <c r="V1501" s="175">
        <f>IF(Q1501&gt;0,VLOOKUP(Q1501,Jahresfaktoren!$A$11:$B$24,2,),0)</f>
        <v>302</v>
      </c>
      <c r="W1501" s="175">
        <f>IF(R1501&gt;0,VLOOKUP(R1501,Jahresfaktoren!$D$11:$E$24,2,),0)</f>
        <v>0</v>
      </c>
      <c r="X1501" s="175">
        <f>IF(S1501&gt;0,VLOOKUP(S1501,Jahresfaktoren!$A$28:$B$29,2,),0)</f>
        <v>0</v>
      </c>
      <c r="Y1501" s="175">
        <f>IF(T1501&gt;0,VLOOKUP(T1501,Jahresfaktoren!$A$28:$B$29,2,),0)</f>
        <v>0</v>
      </c>
      <c r="Z1501" s="175">
        <f>IF(U1501&gt;0,VLOOKUP(U1501,Jahresfaktoren!$A$32:$B$33,2,),)</f>
        <v>0</v>
      </c>
      <c r="AA1501" s="177">
        <f t="shared" ref="AA1501:AA1559" si="723">IF(Q1501&gt;0,V1501*I1501,"")</f>
        <v>68209.72</v>
      </c>
      <c r="AB1501" s="177" t="str">
        <f t="shared" ref="AB1501:AB1559" si="724">IF(R1501&gt;0,W1501*I1501,"")</f>
        <v/>
      </c>
      <c r="AC1501" s="177" t="str">
        <f t="shared" ref="AC1501:AC1559" si="725">IF(S1501&gt;0,X1501*I1501,"")</f>
        <v/>
      </c>
      <c r="AD1501" s="177" t="str">
        <f t="shared" ref="AD1501:AD1559" si="726">IF(T1501&gt;0,Y1501*I1501,"")</f>
        <v/>
      </c>
      <c r="AE1501" s="177" t="str">
        <f t="shared" ref="AE1501:AE1559" si="727">IF(U1501&gt;0,Z1501*I1501,"")</f>
        <v/>
      </c>
      <c r="AF1501" s="178">
        <f>IF(Q1501&gt;0,VLOOKUP(H1501,Leistungszahlen!$A$11:$C$158,3,),0)</f>
        <v>0</v>
      </c>
      <c r="AG1501" s="178">
        <f>IF(R1501&gt;0,VLOOKUP(H1501,Leistungszahlen!$A$11:$F$158,6,),IF(T1501&gt;0,VLOOKUP(H1501,Leistungszahlen!$A$11:$F$158,6,),0))</f>
        <v>0</v>
      </c>
      <c r="AH1501" s="179" t="e">
        <f t="shared" si="718"/>
        <v>#DIV/0!</v>
      </c>
      <c r="AI1501" s="179">
        <f t="shared" si="719"/>
        <v>0</v>
      </c>
      <c r="AJ1501" s="179">
        <f t="shared" si="720"/>
        <v>0</v>
      </c>
      <c r="AK1501" s="179">
        <f t="shared" si="721"/>
        <v>0</v>
      </c>
      <c r="AL1501" s="179">
        <f t="shared" si="722"/>
        <v>0</v>
      </c>
      <c r="AM1501" s="180">
        <f>IF(L1501=1,Stundensätze!$D$13,IF(L1501=2,Stundensätze!$D$17,IF(L1501=4,Stundensätze!$D$21,"")))</f>
        <v>0</v>
      </c>
      <c r="AN1501" s="180">
        <f>IF(L1501=1,Stundensätze!$D$15,IF(L1501=2,Stundensätze!$D$19,IF(L1501=4,Stundensätze!$D$23,"")))</f>
        <v>0</v>
      </c>
      <c r="AO1501" s="180" t="e">
        <f t="shared" ref="AO1501:AO1559" si="728">IF(OR(Q1501&gt;0,R1501&gt;0),((AH1501+AI1501)*AM1501),0)</f>
        <v>#DIV/0!</v>
      </c>
      <c r="AP1501" s="180">
        <f t="shared" ref="AP1501:AP1559" si="729">IF(OR(S1501&gt;0,T1501&gt;0,U1501&gt;0),((AJ1501+AK1501+AL1501)*AN1501),0)</f>
        <v>0</v>
      </c>
      <c r="AQ1501" s="192" t="e">
        <f t="shared" ref="AQ1501:AQ1559" si="730">IF(I1501&gt;0,AP1501+AO1501,"")</f>
        <v>#DIV/0!</v>
      </c>
      <c r="AR1501" s="192" t="e">
        <f t="shared" ref="AR1501:AR1559" si="731">IF(I1501&gt;0,AQ1501/12,"")</f>
        <v>#DIV/0!</v>
      </c>
      <c r="AS1501" s="193" t="e">
        <f t="shared" ref="AS1501:AS1559" si="732">IF(OR(Q1501&gt;0,R1501&gt;0,S1501&gt;0,T1501&gt;0,U1501&gt;0),(SUM(AH1501:AL1501)),0)</f>
        <v>#DIV/0!</v>
      </c>
      <c r="AT1501" s="258" t="str">
        <f>IF(K1501=0,0,VLOOKUP(K1501,Kostenstellen!A:B,2,FALSE))</f>
        <v xml:space="preserve">Salinenklinik </v>
      </c>
      <c r="AU1501" s="68" t="str">
        <f t="shared" si="714"/>
        <v>Q</v>
      </c>
      <c r="AV1501" s="68" t="str">
        <f t="shared" si="715"/>
        <v/>
      </c>
      <c r="AW1501" s="68">
        <f>IF(AF1501=0,0,VLOOKUP($H1501,Leistungszahlen!$A$11:$H$158,4,FALSE))</f>
        <v>0</v>
      </c>
      <c r="AX1501" s="68">
        <f>IF(AF1501=0,0,VLOOKUP($H1501,Leistungszahlen!$A$11:$H$158,5,FALSE))</f>
        <v>0</v>
      </c>
      <c r="AY1501" s="68">
        <f>IF(AG1501=0,0,VLOOKUP($H1501,Leistungszahlen!$A$11:$H$158,6,FALSE))</f>
        <v>0</v>
      </c>
      <c r="AZ1501" s="68">
        <f t="shared" si="716"/>
        <v>0</v>
      </c>
      <c r="BA1501" s="68">
        <f t="shared" si="717"/>
        <v>0</v>
      </c>
      <c r="BC1501" s="68">
        <f t="shared" ref="BC1501:BC1559" si="733">IF(BA1501&gt;0,"Die Leistungswerte sind unter- oder überschritten",0)</f>
        <v>0</v>
      </c>
      <c r="BD1501" s="285"/>
    </row>
    <row r="1502" spans="1:56" s="68" customFormat="1">
      <c r="A1502" s="200"/>
      <c r="B1502" s="200"/>
      <c r="C1502" s="200" t="s">
        <v>420</v>
      </c>
      <c r="D1502" s="200" t="s">
        <v>200</v>
      </c>
      <c r="E1502" s="200" t="s">
        <v>350</v>
      </c>
      <c r="F1502" s="200"/>
      <c r="G1502" s="200" t="s">
        <v>1557</v>
      </c>
      <c r="H1502" s="201" t="s">
        <v>214</v>
      </c>
      <c r="I1502" s="202">
        <v>52.01</v>
      </c>
      <c r="J1502" s="200" t="s">
        <v>560</v>
      </c>
      <c r="K1502" s="176">
        <v>5</v>
      </c>
      <c r="L1502" s="176">
        <v>1</v>
      </c>
      <c r="M1502" s="176"/>
      <c r="N1502" s="286">
        <v>6</v>
      </c>
      <c r="O1502" s="286"/>
      <c r="P1502" s="176"/>
      <c r="Q1502" s="203">
        <f t="shared" si="709"/>
        <v>6</v>
      </c>
      <c r="R1502" s="203">
        <f t="shared" si="710"/>
        <v>0</v>
      </c>
      <c r="S1502" s="203">
        <f t="shared" si="711"/>
        <v>0</v>
      </c>
      <c r="T1502" s="203">
        <f t="shared" si="712"/>
        <v>0</v>
      </c>
      <c r="U1502" s="203">
        <f t="shared" si="713"/>
        <v>0</v>
      </c>
      <c r="V1502" s="175">
        <f>IF(Q1502&gt;0,VLOOKUP(Q1502,Jahresfaktoren!$A$11:$B$24,2,),0)</f>
        <v>302</v>
      </c>
      <c r="W1502" s="175">
        <f>IF(R1502&gt;0,VLOOKUP(R1502,Jahresfaktoren!$D$11:$E$24,2,),0)</f>
        <v>0</v>
      </c>
      <c r="X1502" s="175">
        <f>IF(S1502&gt;0,VLOOKUP(S1502,Jahresfaktoren!$A$28:$B$29,2,),0)</f>
        <v>0</v>
      </c>
      <c r="Y1502" s="175">
        <f>IF(T1502&gt;0,VLOOKUP(T1502,Jahresfaktoren!$A$28:$B$29,2,),0)</f>
        <v>0</v>
      </c>
      <c r="Z1502" s="175">
        <f>IF(U1502&gt;0,VLOOKUP(U1502,Jahresfaktoren!$A$32:$B$33,2,),)</f>
        <v>0</v>
      </c>
      <c r="AA1502" s="177">
        <f t="shared" si="723"/>
        <v>15707.019999999999</v>
      </c>
      <c r="AB1502" s="177" t="str">
        <f t="shared" si="724"/>
        <v/>
      </c>
      <c r="AC1502" s="177" t="str">
        <f t="shared" si="725"/>
        <v/>
      </c>
      <c r="AD1502" s="177" t="str">
        <f t="shared" si="726"/>
        <v/>
      </c>
      <c r="AE1502" s="177" t="str">
        <f t="shared" si="727"/>
        <v/>
      </c>
      <c r="AF1502" s="178">
        <f>IF(Q1502&gt;0,VLOOKUP(H1502,Leistungszahlen!$A$11:$C$158,3,),0)</f>
        <v>0</v>
      </c>
      <c r="AG1502" s="178">
        <f>IF(R1502&gt;0,VLOOKUP(H1502,Leistungszahlen!$A$11:$F$158,6,),IF(T1502&gt;0,VLOOKUP(H1502,Leistungszahlen!$A$11:$F$158,6,),0))</f>
        <v>0</v>
      </c>
      <c r="AH1502" s="179" t="e">
        <f t="shared" si="718"/>
        <v>#DIV/0!</v>
      </c>
      <c r="AI1502" s="179">
        <f t="shared" si="719"/>
        <v>0</v>
      </c>
      <c r="AJ1502" s="179">
        <f t="shared" si="720"/>
        <v>0</v>
      </c>
      <c r="AK1502" s="179">
        <f t="shared" si="721"/>
        <v>0</v>
      </c>
      <c r="AL1502" s="179">
        <f t="shared" si="722"/>
        <v>0</v>
      </c>
      <c r="AM1502" s="180">
        <f>IF(L1502=1,Stundensätze!$D$13,IF(L1502=2,Stundensätze!$D$17,IF(L1502=4,Stundensätze!$D$21,"")))</f>
        <v>0</v>
      </c>
      <c r="AN1502" s="180">
        <f>IF(L1502=1,Stundensätze!$D$15,IF(L1502=2,Stundensätze!$D$19,IF(L1502=4,Stundensätze!$D$23,"")))</f>
        <v>0</v>
      </c>
      <c r="AO1502" s="180" t="e">
        <f t="shared" si="728"/>
        <v>#DIV/0!</v>
      </c>
      <c r="AP1502" s="180">
        <f t="shared" si="729"/>
        <v>0</v>
      </c>
      <c r="AQ1502" s="192" t="e">
        <f t="shared" si="730"/>
        <v>#DIV/0!</v>
      </c>
      <c r="AR1502" s="192" t="e">
        <f t="shared" si="731"/>
        <v>#DIV/0!</v>
      </c>
      <c r="AS1502" s="193" t="e">
        <f t="shared" si="732"/>
        <v>#DIV/0!</v>
      </c>
      <c r="AT1502" s="258" t="str">
        <f>IF(K1502=0,0,VLOOKUP(K1502,Kostenstellen!A:B,2,FALSE))</f>
        <v xml:space="preserve">Salinenklinik </v>
      </c>
      <c r="AU1502" s="68" t="str">
        <f t="shared" si="714"/>
        <v>Q</v>
      </c>
      <c r="AV1502" s="68" t="str">
        <f t="shared" si="715"/>
        <v/>
      </c>
      <c r="AW1502" s="68">
        <f>IF(AF1502=0,0,VLOOKUP($H1502,Leistungszahlen!$A$11:$H$158,4,FALSE))</f>
        <v>0</v>
      </c>
      <c r="AX1502" s="68">
        <f>IF(AF1502=0,0,VLOOKUP($H1502,Leistungszahlen!$A$11:$H$158,5,FALSE))</f>
        <v>0</v>
      </c>
      <c r="AY1502" s="68">
        <f>IF(AG1502=0,0,VLOOKUP($H1502,Leistungszahlen!$A$11:$H$158,6,FALSE))</f>
        <v>0</v>
      </c>
      <c r="AZ1502" s="68">
        <f t="shared" si="716"/>
        <v>0</v>
      </c>
      <c r="BA1502" s="68">
        <f t="shared" si="717"/>
        <v>0</v>
      </c>
      <c r="BC1502" s="68">
        <f t="shared" si="733"/>
        <v>0</v>
      </c>
      <c r="BD1502" s="285"/>
    </row>
    <row r="1503" spans="1:56" s="68" customFormat="1" ht="22.5">
      <c r="A1503" s="200"/>
      <c r="B1503" s="200"/>
      <c r="C1503" s="200" t="s">
        <v>420</v>
      </c>
      <c r="D1503" s="200" t="s">
        <v>200</v>
      </c>
      <c r="E1503" s="200" t="s">
        <v>350</v>
      </c>
      <c r="F1503" s="200"/>
      <c r="G1503" s="200" t="s">
        <v>1557</v>
      </c>
      <c r="H1503" s="201" t="s">
        <v>214</v>
      </c>
      <c r="I1503" s="202">
        <v>56.51</v>
      </c>
      <c r="J1503" s="200" t="s">
        <v>560</v>
      </c>
      <c r="K1503" s="176">
        <v>4</v>
      </c>
      <c r="L1503" s="176">
        <v>1</v>
      </c>
      <c r="M1503" s="176"/>
      <c r="N1503" s="286">
        <v>6</v>
      </c>
      <c r="O1503" s="286"/>
      <c r="P1503" s="176"/>
      <c r="Q1503" s="203">
        <f t="shared" si="709"/>
        <v>6</v>
      </c>
      <c r="R1503" s="203">
        <f t="shared" si="710"/>
        <v>0</v>
      </c>
      <c r="S1503" s="203">
        <f t="shared" si="711"/>
        <v>0</v>
      </c>
      <c r="T1503" s="203">
        <f t="shared" si="712"/>
        <v>0</v>
      </c>
      <c r="U1503" s="203">
        <f t="shared" si="713"/>
        <v>0</v>
      </c>
      <c r="V1503" s="175">
        <f>IF(Q1503&gt;0,VLOOKUP(Q1503,Jahresfaktoren!$A$11:$B$24,2,),0)</f>
        <v>302</v>
      </c>
      <c r="W1503" s="175">
        <f>IF(R1503&gt;0,VLOOKUP(R1503,Jahresfaktoren!$D$11:$E$24,2,),0)</f>
        <v>0</v>
      </c>
      <c r="X1503" s="175">
        <f>IF(S1503&gt;0,VLOOKUP(S1503,Jahresfaktoren!$A$28:$B$29,2,),0)</f>
        <v>0</v>
      </c>
      <c r="Y1503" s="175">
        <f>IF(T1503&gt;0,VLOOKUP(T1503,Jahresfaktoren!$A$28:$B$29,2,),0)</f>
        <v>0</v>
      </c>
      <c r="Z1503" s="175">
        <f>IF(U1503&gt;0,VLOOKUP(U1503,Jahresfaktoren!$A$32:$B$33,2,),)</f>
        <v>0</v>
      </c>
      <c r="AA1503" s="177">
        <f t="shared" si="723"/>
        <v>17066.02</v>
      </c>
      <c r="AB1503" s="177" t="str">
        <f t="shared" si="724"/>
        <v/>
      </c>
      <c r="AC1503" s="177" t="str">
        <f t="shared" si="725"/>
        <v/>
      </c>
      <c r="AD1503" s="177" t="str">
        <f t="shared" si="726"/>
        <v/>
      </c>
      <c r="AE1503" s="177" t="str">
        <f t="shared" si="727"/>
        <v/>
      </c>
      <c r="AF1503" s="178">
        <f>IF(Q1503&gt;0,VLOOKUP(H1503,Leistungszahlen!$A$11:$C$158,3,),0)</f>
        <v>0</v>
      </c>
      <c r="AG1503" s="178">
        <f>IF(R1503&gt;0,VLOOKUP(H1503,Leistungszahlen!$A$11:$F$158,6,),IF(T1503&gt;0,VLOOKUP(H1503,Leistungszahlen!$A$11:$F$158,6,),0))</f>
        <v>0</v>
      </c>
      <c r="AH1503" s="179" t="e">
        <f t="shared" si="718"/>
        <v>#DIV/0!</v>
      </c>
      <c r="AI1503" s="179">
        <f t="shared" si="719"/>
        <v>0</v>
      </c>
      <c r="AJ1503" s="179">
        <f t="shared" si="720"/>
        <v>0</v>
      </c>
      <c r="AK1503" s="179">
        <f t="shared" si="721"/>
        <v>0</v>
      </c>
      <c r="AL1503" s="179">
        <f t="shared" si="722"/>
        <v>0</v>
      </c>
      <c r="AM1503" s="180">
        <f>IF(L1503=1,Stundensätze!$D$13,IF(L1503=2,Stundensätze!$D$17,IF(L1503=4,Stundensätze!$D$21,"")))</f>
        <v>0</v>
      </c>
      <c r="AN1503" s="180">
        <f>IF(L1503=1,Stundensätze!$D$15,IF(L1503=2,Stundensätze!$D$19,IF(L1503=4,Stundensätze!$D$23,"")))</f>
        <v>0</v>
      </c>
      <c r="AO1503" s="180" t="e">
        <f t="shared" si="728"/>
        <v>#DIV/0!</v>
      </c>
      <c r="AP1503" s="180">
        <f t="shared" si="729"/>
        <v>0</v>
      </c>
      <c r="AQ1503" s="192" t="e">
        <f t="shared" si="730"/>
        <v>#DIV/0!</v>
      </c>
      <c r="AR1503" s="192" t="e">
        <f t="shared" si="731"/>
        <v>#DIV/0!</v>
      </c>
      <c r="AS1503" s="193" t="e">
        <f t="shared" si="732"/>
        <v>#DIV/0!</v>
      </c>
      <c r="AT1503" s="258" t="str">
        <f>IF(K1503=0,0,VLOOKUP(K1503,Kostenstellen!A:B,2,FALSE))</f>
        <v xml:space="preserve">Stimmheilzentrum    </v>
      </c>
      <c r="AU1503" s="68" t="str">
        <f t="shared" si="714"/>
        <v>Q</v>
      </c>
      <c r="AV1503" s="68" t="str">
        <f t="shared" si="715"/>
        <v/>
      </c>
      <c r="AW1503" s="68">
        <f>IF(AF1503=0,0,VLOOKUP($H1503,Leistungszahlen!$A$11:$H$158,4,FALSE))</f>
        <v>0</v>
      </c>
      <c r="AX1503" s="68">
        <f>IF(AF1503=0,0,VLOOKUP($H1503,Leistungszahlen!$A$11:$H$158,5,FALSE))</f>
        <v>0</v>
      </c>
      <c r="AY1503" s="68">
        <f>IF(AG1503=0,0,VLOOKUP($H1503,Leistungszahlen!$A$11:$H$158,6,FALSE))</f>
        <v>0</v>
      </c>
      <c r="AZ1503" s="68">
        <f t="shared" si="716"/>
        <v>0</v>
      </c>
      <c r="BA1503" s="68">
        <f t="shared" si="717"/>
        <v>0</v>
      </c>
      <c r="BC1503" s="68">
        <f t="shared" si="733"/>
        <v>0</v>
      </c>
      <c r="BD1503" s="285"/>
    </row>
    <row r="1504" spans="1:56" s="68" customFormat="1" ht="22.5">
      <c r="A1504" s="200"/>
      <c r="B1504" s="200"/>
      <c r="C1504" s="200" t="s">
        <v>420</v>
      </c>
      <c r="D1504" s="200" t="s">
        <v>200</v>
      </c>
      <c r="E1504" s="200" t="s">
        <v>350</v>
      </c>
      <c r="F1504" s="200"/>
      <c r="G1504" s="200" t="s">
        <v>1557</v>
      </c>
      <c r="H1504" s="201" t="s">
        <v>214</v>
      </c>
      <c r="I1504" s="202">
        <v>21.73</v>
      </c>
      <c r="J1504" s="200" t="s">
        <v>560</v>
      </c>
      <c r="K1504" s="176">
        <v>4</v>
      </c>
      <c r="L1504" s="176">
        <v>1</v>
      </c>
      <c r="M1504" s="176"/>
      <c r="N1504" s="286">
        <v>6</v>
      </c>
      <c r="O1504" s="286"/>
      <c r="P1504" s="176"/>
      <c r="Q1504" s="203">
        <f t="shared" si="709"/>
        <v>6</v>
      </c>
      <c r="R1504" s="203">
        <f t="shared" si="710"/>
        <v>0</v>
      </c>
      <c r="S1504" s="203">
        <f t="shared" si="711"/>
        <v>0</v>
      </c>
      <c r="T1504" s="203">
        <f t="shared" si="712"/>
        <v>0</v>
      </c>
      <c r="U1504" s="203">
        <f t="shared" si="713"/>
        <v>0</v>
      </c>
      <c r="V1504" s="175">
        <f>IF(Q1504&gt;0,VLOOKUP(Q1504,Jahresfaktoren!$A$11:$B$24,2,),0)</f>
        <v>302</v>
      </c>
      <c r="W1504" s="175">
        <f>IF(R1504&gt;0,VLOOKUP(R1504,Jahresfaktoren!$D$11:$E$24,2,),0)</f>
        <v>0</v>
      </c>
      <c r="X1504" s="175">
        <f>IF(S1504&gt;0,VLOOKUP(S1504,Jahresfaktoren!$A$28:$B$29,2,),0)</f>
        <v>0</v>
      </c>
      <c r="Y1504" s="175">
        <f>IF(T1504&gt;0,VLOOKUP(T1504,Jahresfaktoren!$A$28:$B$29,2,),0)</f>
        <v>0</v>
      </c>
      <c r="Z1504" s="175">
        <f>IF(U1504&gt;0,VLOOKUP(U1504,Jahresfaktoren!$A$32:$B$33,2,),)</f>
        <v>0</v>
      </c>
      <c r="AA1504" s="177">
        <f t="shared" si="723"/>
        <v>6562.46</v>
      </c>
      <c r="AB1504" s="177" t="str">
        <f t="shared" si="724"/>
        <v/>
      </c>
      <c r="AC1504" s="177" t="str">
        <f t="shared" si="725"/>
        <v/>
      </c>
      <c r="AD1504" s="177" t="str">
        <f t="shared" si="726"/>
        <v/>
      </c>
      <c r="AE1504" s="177" t="str">
        <f t="shared" si="727"/>
        <v/>
      </c>
      <c r="AF1504" s="178">
        <f>IF(Q1504&gt;0,VLOOKUP(H1504,Leistungszahlen!$A$11:$C$158,3,),0)</f>
        <v>0</v>
      </c>
      <c r="AG1504" s="178">
        <f>IF(R1504&gt;0,VLOOKUP(H1504,Leistungszahlen!$A$11:$F$158,6,),IF(T1504&gt;0,VLOOKUP(H1504,Leistungszahlen!$A$11:$F$158,6,),0))</f>
        <v>0</v>
      </c>
      <c r="AH1504" s="179" t="e">
        <f t="shared" si="718"/>
        <v>#DIV/0!</v>
      </c>
      <c r="AI1504" s="179">
        <f t="shared" si="719"/>
        <v>0</v>
      </c>
      <c r="AJ1504" s="179">
        <f t="shared" si="720"/>
        <v>0</v>
      </c>
      <c r="AK1504" s="179">
        <f t="shared" si="721"/>
        <v>0</v>
      </c>
      <c r="AL1504" s="179">
        <f t="shared" si="722"/>
        <v>0</v>
      </c>
      <c r="AM1504" s="180">
        <f>IF(L1504=1,Stundensätze!$D$13,IF(L1504=2,Stundensätze!$D$17,IF(L1504=4,Stundensätze!$D$21,"")))</f>
        <v>0</v>
      </c>
      <c r="AN1504" s="180">
        <f>IF(L1504=1,Stundensätze!$D$15,IF(L1504=2,Stundensätze!$D$19,IF(L1504=4,Stundensätze!$D$23,"")))</f>
        <v>0</v>
      </c>
      <c r="AO1504" s="180" t="e">
        <f t="shared" si="728"/>
        <v>#DIV/0!</v>
      </c>
      <c r="AP1504" s="180">
        <f t="shared" si="729"/>
        <v>0</v>
      </c>
      <c r="AQ1504" s="192" t="e">
        <f t="shared" si="730"/>
        <v>#DIV/0!</v>
      </c>
      <c r="AR1504" s="192" t="e">
        <f t="shared" si="731"/>
        <v>#DIV/0!</v>
      </c>
      <c r="AS1504" s="193" t="e">
        <f t="shared" si="732"/>
        <v>#DIV/0!</v>
      </c>
      <c r="AT1504" s="258" t="str">
        <f>IF(K1504=0,0,VLOOKUP(K1504,Kostenstellen!A:B,2,FALSE))</f>
        <v xml:space="preserve">Stimmheilzentrum    </v>
      </c>
      <c r="AU1504" s="68" t="str">
        <f t="shared" si="714"/>
        <v>Q</v>
      </c>
      <c r="AV1504" s="68" t="str">
        <f t="shared" si="715"/>
        <v/>
      </c>
      <c r="AW1504" s="68">
        <f>IF(AF1504=0,0,VLOOKUP($H1504,Leistungszahlen!$A$11:$H$158,4,FALSE))</f>
        <v>0</v>
      </c>
      <c r="AX1504" s="68">
        <f>IF(AF1504=0,0,VLOOKUP($H1504,Leistungszahlen!$A$11:$H$158,5,FALSE))</f>
        <v>0</v>
      </c>
      <c r="AY1504" s="68">
        <f>IF(AG1504=0,0,VLOOKUP($H1504,Leistungszahlen!$A$11:$H$158,6,FALSE))</f>
        <v>0</v>
      </c>
      <c r="AZ1504" s="68">
        <f t="shared" si="716"/>
        <v>0</v>
      </c>
      <c r="BA1504" s="68">
        <f t="shared" si="717"/>
        <v>0</v>
      </c>
      <c r="BC1504" s="68">
        <f t="shared" si="733"/>
        <v>0</v>
      </c>
      <c r="BD1504" s="285"/>
    </row>
    <row r="1505" spans="1:56" s="68" customFormat="1">
      <c r="A1505" s="200"/>
      <c r="B1505" s="200"/>
      <c r="C1505" s="200" t="s">
        <v>420</v>
      </c>
      <c r="D1505" s="200" t="s">
        <v>200</v>
      </c>
      <c r="E1505" s="200" t="s">
        <v>350</v>
      </c>
      <c r="F1505" s="200"/>
      <c r="G1505" s="200" t="s">
        <v>818</v>
      </c>
      <c r="H1505" s="201" t="s">
        <v>215</v>
      </c>
      <c r="I1505" s="202">
        <v>2.52</v>
      </c>
      <c r="J1505" s="200" t="s">
        <v>778</v>
      </c>
      <c r="K1505" s="176">
        <v>5</v>
      </c>
      <c r="L1505" s="176">
        <v>1</v>
      </c>
      <c r="M1505" s="176"/>
      <c r="N1505" s="286">
        <v>6</v>
      </c>
      <c r="O1505" s="286"/>
      <c r="P1505" s="176"/>
      <c r="Q1505" s="203">
        <f t="shared" si="709"/>
        <v>6</v>
      </c>
      <c r="R1505" s="203">
        <f t="shared" si="710"/>
        <v>0</v>
      </c>
      <c r="S1505" s="203">
        <f t="shared" si="711"/>
        <v>0</v>
      </c>
      <c r="T1505" s="203">
        <f t="shared" si="712"/>
        <v>0</v>
      </c>
      <c r="U1505" s="203">
        <f t="shared" si="713"/>
        <v>0</v>
      </c>
      <c r="V1505" s="175">
        <f>IF(Q1505&gt;0,VLOOKUP(Q1505,Jahresfaktoren!$A$11:$B$24,2,),0)</f>
        <v>302</v>
      </c>
      <c r="W1505" s="175">
        <f>IF(R1505&gt;0,VLOOKUP(R1505,Jahresfaktoren!$D$11:$E$24,2,),0)</f>
        <v>0</v>
      </c>
      <c r="X1505" s="175">
        <f>IF(S1505&gt;0,VLOOKUP(S1505,Jahresfaktoren!$A$28:$B$29,2,),0)</f>
        <v>0</v>
      </c>
      <c r="Y1505" s="175">
        <f>IF(T1505&gt;0,VLOOKUP(T1505,Jahresfaktoren!$A$28:$B$29,2,),0)</f>
        <v>0</v>
      </c>
      <c r="Z1505" s="175">
        <f>IF(U1505&gt;0,VLOOKUP(U1505,Jahresfaktoren!$A$32:$B$33,2,),)</f>
        <v>0</v>
      </c>
      <c r="AA1505" s="177">
        <f t="shared" si="723"/>
        <v>761.04</v>
      </c>
      <c r="AB1505" s="177" t="str">
        <f t="shared" si="724"/>
        <v/>
      </c>
      <c r="AC1505" s="177" t="str">
        <f t="shared" si="725"/>
        <v/>
      </c>
      <c r="AD1505" s="177" t="str">
        <f t="shared" si="726"/>
        <v/>
      </c>
      <c r="AE1505" s="177" t="str">
        <f t="shared" si="727"/>
        <v/>
      </c>
      <c r="AF1505" s="178">
        <f>IF(Q1505&gt;0,VLOOKUP(H1505,Leistungszahlen!$A$11:$C$158,3,),0)</f>
        <v>0</v>
      </c>
      <c r="AG1505" s="178">
        <f>IF(R1505&gt;0,VLOOKUP(H1505,Leistungszahlen!$A$11:$F$158,6,),IF(T1505&gt;0,VLOOKUP(H1505,Leistungszahlen!$A$11:$F$158,6,),0))</f>
        <v>0</v>
      </c>
      <c r="AH1505" s="179" t="e">
        <f t="shared" si="718"/>
        <v>#DIV/0!</v>
      </c>
      <c r="AI1505" s="179">
        <f t="shared" si="719"/>
        <v>0</v>
      </c>
      <c r="AJ1505" s="179">
        <f t="shared" si="720"/>
        <v>0</v>
      </c>
      <c r="AK1505" s="179">
        <f t="shared" si="721"/>
        <v>0</v>
      </c>
      <c r="AL1505" s="179">
        <f t="shared" si="722"/>
        <v>0</v>
      </c>
      <c r="AM1505" s="180">
        <f>IF(L1505=1,Stundensätze!$D$13,IF(L1505=2,Stundensätze!$D$17,IF(L1505=4,Stundensätze!$D$21,"")))</f>
        <v>0</v>
      </c>
      <c r="AN1505" s="180">
        <f>IF(L1505=1,Stundensätze!$D$15,IF(L1505=2,Stundensätze!$D$19,IF(L1505=4,Stundensätze!$D$23,"")))</f>
        <v>0</v>
      </c>
      <c r="AO1505" s="180" t="e">
        <f t="shared" si="728"/>
        <v>#DIV/0!</v>
      </c>
      <c r="AP1505" s="180">
        <f t="shared" si="729"/>
        <v>0</v>
      </c>
      <c r="AQ1505" s="192" t="e">
        <f t="shared" si="730"/>
        <v>#DIV/0!</v>
      </c>
      <c r="AR1505" s="192" t="e">
        <f t="shared" si="731"/>
        <v>#DIV/0!</v>
      </c>
      <c r="AS1505" s="193" t="e">
        <f t="shared" si="732"/>
        <v>#DIV/0!</v>
      </c>
      <c r="AT1505" s="258" t="str">
        <f>IF(K1505=0,0,VLOOKUP(K1505,Kostenstellen!A:B,2,FALSE))</f>
        <v xml:space="preserve">Salinenklinik </v>
      </c>
      <c r="AU1505" s="68" t="str">
        <f t="shared" si="714"/>
        <v>R</v>
      </c>
      <c r="AV1505" s="68" t="str">
        <f t="shared" si="715"/>
        <v/>
      </c>
      <c r="AW1505" s="68">
        <f>IF(AF1505=0,0,VLOOKUP($H1505,Leistungszahlen!$A$11:$H$158,4,FALSE))</f>
        <v>0</v>
      </c>
      <c r="AX1505" s="68">
        <f>IF(AF1505=0,0,VLOOKUP($H1505,Leistungszahlen!$A$11:$H$158,5,FALSE))</f>
        <v>0</v>
      </c>
      <c r="AY1505" s="68">
        <f>IF(AG1505=0,0,VLOOKUP($H1505,Leistungszahlen!$A$11:$H$158,6,FALSE))</f>
        <v>0</v>
      </c>
      <c r="AZ1505" s="68">
        <f t="shared" si="716"/>
        <v>0</v>
      </c>
      <c r="BA1505" s="68">
        <f t="shared" si="717"/>
        <v>0</v>
      </c>
      <c r="BC1505" s="68">
        <f t="shared" si="733"/>
        <v>0</v>
      </c>
      <c r="BD1505" s="285"/>
    </row>
    <row r="1506" spans="1:56" s="68" customFormat="1">
      <c r="A1506" s="200"/>
      <c r="B1506" s="200"/>
      <c r="C1506" s="200" t="s">
        <v>420</v>
      </c>
      <c r="D1506" s="200" t="s">
        <v>200</v>
      </c>
      <c r="E1506" s="200" t="s">
        <v>350</v>
      </c>
      <c r="F1506" s="200"/>
      <c r="G1506" s="200" t="s">
        <v>1558</v>
      </c>
      <c r="H1506" s="201" t="s">
        <v>215</v>
      </c>
      <c r="I1506" s="202">
        <v>2.5</v>
      </c>
      <c r="J1506" s="200" t="s">
        <v>778</v>
      </c>
      <c r="K1506" s="176">
        <v>5</v>
      </c>
      <c r="L1506" s="176">
        <v>1</v>
      </c>
      <c r="M1506" s="176"/>
      <c r="N1506" s="286">
        <v>6</v>
      </c>
      <c r="O1506" s="286"/>
      <c r="P1506" s="176"/>
      <c r="Q1506" s="203">
        <f t="shared" si="709"/>
        <v>6</v>
      </c>
      <c r="R1506" s="203">
        <f t="shared" si="710"/>
        <v>0</v>
      </c>
      <c r="S1506" s="203">
        <f t="shared" si="711"/>
        <v>0</v>
      </c>
      <c r="T1506" s="203">
        <f t="shared" si="712"/>
        <v>0</v>
      </c>
      <c r="U1506" s="203">
        <f t="shared" si="713"/>
        <v>0</v>
      </c>
      <c r="V1506" s="175">
        <f>IF(Q1506&gt;0,VLOOKUP(Q1506,Jahresfaktoren!$A$11:$B$24,2,),0)</f>
        <v>302</v>
      </c>
      <c r="W1506" s="175">
        <f>IF(R1506&gt;0,VLOOKUP(R1506,Jahresfaktoren!$D$11:$E$24,2,),0)</f>
        <v>0</v>
      </c>
      <c r="X1506" s="175">
        <f>IF(S1506&gt;0,VLOOKUP(S1506,Jahresfaktoren!$A$28:$B$29,2,),0)</f>
        <v>0</v>
      </c>
      <c r="Y1506" s="175">
        <f>IF(T1506&gt;0,VLOOKUP(T1506,Jahresfaktoren!$A$28:$B$29,2,),0)</f>
        <v>0</v>
      </c>
      <c r="Z1506" s="175">
        <f>IF(U1506&gt;0,VLOOKUP(U1506,Jahresfaktoren!$A$32:$B$33,2,),)</f>
        <v>0</v>
      </c>
      <c r="AA1506" s="177">
        <f t="shared" si="723"/>
        <v>755</v>
      </c>
      <c r="AB1506" s="177" t="str">
        <f t="shared" si="724"/>
        <v/>
      </c>
      <c r="AC1506" s="177" t="str">
        <f t="shared" si="725"/>
        <v/>
      </c>
      <c r="AD1506" s="177" t="str">
        <f t="shared" si="726"/>
        <v/>
      </c>
      <c r="AE1506" s="177" t="str">
        <f t="shared" si="727"/>
        <v/>
      </c>
      <c r="AF1506" s="178">
        <f>IF(Q1506&gt;0,VLOOKUP(H1506,Leistungszahlen!$A$11:$C$158,3,),0)</f>
        <v>0</v>
      </c>
      <c r="AG1506" s="178">
        <f>IF(R1506&gt;0,VLOOKUP(H1506,Leistungszahlen!$A$11:$F$158,6,),IF(T1506&gt;0,VLOOKUP(H1506,Leistungszahlen!$A$11:$F$158,6,),0))</f>
        <v>0</v>
      </c>
      <c r="AH1506" s="179" t="e">
        <f t="shared" si="718"/>
        <v>#DIV/0!</v>
      </c>
      <c r="AI1506" s="179">
        <f t="shared" si="719"/>
        <v>0</v>
      </c>
      <c r="AJ1506" s="179">
        <f t="shared" si="720"/>
        <v>0</v>
      </c>
      <c r="AK1506" s="179">
        <f t="shared" si="721"/>
        <v>0</v>
      </c>
      <c r="AL1506" s="179">
        <f t="shared" si="722"/>
        <v>0</v>
      </c>
      <c r="AM1506" s="180">
        <f>IF(L1506=1,Stundensätze!$D$13,IF(L1506=2,Stundensätze!$D$17,IF(L1506=4,Stundensätze!$D$21,"")))</f>
        <v>0</v>
      </c>
      <c r="AN1506" s="180">
        <f>IF(L1506=1,Stundensätze!$D$15,IF(L1506=2,Stundensätze!$D$19,IF(L1506=4,Stundensätze!$D$23,"")))</f>
        <v>0</v>
      </c>
      <c r="AO1506" s="180" t="e">
        <f t="shared" si="728"/>
        <v>#DIV/0!</v>
      </c>
      <c r="AP1506" s="180">
        <f t="shared" si="729"/>
        <v>0</v>
      </c>
      <c r="AQ1506" s="192" t="e">
        <f t="shared" si="730"/>
        <v>#DIV/0!</v>
      </c>
      <c r="AR1506" s="192" t="e">
        <f t="shared" si="731"/>
        <v>#DIV/0!</v>
      </c>
      <c r="AS1506" s="193" t="e">
        <f t="shared" si="732"/>
        <v>#DIV/0!</v>
      </c>
      <c r="AT1506" s="258" t="str">
        <f>IF(K1506=0,0,VLOOKUP(K1506,Kostenstellen!A:B,2,FALSE))</f>
        <v xml:space="preserve">Salinenklinik </v>
      </c>
      <c r="AU1506" s="68" t="str">
        <f t="shared" si="714"/>
        <v>R</v>
      </c>
      <c r="AV1506" s="68" t="str">
        <f t="shared" si="715"/>
        <v/>
      </c>
      <c r="AW1506" s="68">
        <f>IF(AF1506=0,0,VLOOKUP($H1506,Leistungszahlen!$A$11:$H$158,4,FALSE))</f>
        <v>0</v>
      </c>
      <c r="AX1506" s="68">
        <f>IF(AF1506=0,0,VLOOKUP($H1506,Leistungszahlen!$A$11:$H$158,5,FALSE))</f>
        <v>0</v>
      </c>
      <c r="AY1506" s="68">
        <f>IF(AG1506=0,0,VLOOKUP($H1506,Leistungszahlen!$A$11:$H$158,6,FALSE))</f>
        <v>0</v>
      </c>
      <c r="AZ1506" s="68">
        <f t="shared" si="716"/>
        <v>0</v>
      </c>
      <c r="BA1506" s="68">
        <f t="shared" si="717"/>
        <v>0</v>
      </c>
      <c r="BC1506" s="68">
        <f t="shared" si="733"/>
        <v>0</v>
      </c>
      <c r="BD1506" s="285"/>
    </row>
    <row r="1507" spans="1:56" s="68" customFormat="1">
      <c r="A1507" s="200"/>
      <c r="B1507" s="200"/>
      <c r="C1507" s="200" t="s">
        <v>420</v>
      </c>
      <c r="D1507" s="200" t="s">
        <v>200</v>
      </c>
      <c r="E1507" s="200" t="s">
        <v>350</v>
      </c>
      <c r="F1507" s="200"/>
      <c r="G1507" s="200" t="s">
        <v>820</v>
      </c>
      <c r="H1507" s="201" t="s">
        <v>215</v>
      </c>
      <c r="I1507" s="202">
        <v>2.52</v>
      </c>
      <c r="J1507" s="200" t="s">
        <v>778</v>
      </c>
      <c r="K1507" s="176">
        <v>5</v>
      </c>
      <c r="L1507" s="176">
        <v>1</v>
      </c>
      <c r="M1507" s="176"/>
      <c r="N1507" s="286">
        <v>6</v>
      </c>
      <c r="O1507" s="286"/>
      <c r="P1507" s="176"/>
      <c r="Q1507" s="203">
        <f t="shared" si="709"/>
        <v>6</v>
      </c>
      <c r="R1507" s="203">
        <f t="shared" si="710"/>
        <v>0</v>
      </c>
      <c r="S1507" s="203">
        <f t="shared" si="711"/>
        <v>0</v>
      </c>
      <c r="T1507" s="203">
        <f t="shared" si="712"/>
        <v>0</v>
      </c>
      <c r="U1507" s="203">
        <f t="shared" si="713"/>
        <v>0</v>
      </c>
      <c r="V1507" s="175">
        <f>IF(Q1507&gt;0,VLOOKUP(Q1507,Jahresfaktoren!$A$11:$B$24,2,),0)</f>
        <v>302</v>
      </c>
      <c r="W1507" s="175">
        <f>IF(R1507&gt;0,VLOOKUP(R1507,Jahresfaktoren!$D$11:$E$24,2,),0)</f>
        <v>0</v>
      </c>
      <c r="X1507" s="175">
        <f>IF(S1507&gt;0,VLOOKUP(S1507,Jahresfaktoren!$A$28:$B$29,2,),0)</f>
        <v>0</v>
      </c>
      <c r="Y1507" s="175">
        <f>IF(T1507&gt;0,VLOOKUP(T1507,Jahresfaktoren!$A$28:$B$29,2,),0)</f>
        <v>0</v>
      </c>
      <c r="Z1507" s="175">
        <f>IF(U1507&gt;0,VLOOKUP(U1507,Jahresfaktoren!$A$32:$B$33,2,),)</f>
        <v>0</v>
      </c>
      <c r="AA1507" s="177">
        <f t="shared" si="723"/>
        <v>761.04</v>
      </c>
      <c r="AB1507" s="177" t="str">
        <f t="shared" si="724"/>
        <v/>
      </c>
      <c r="AC1507" s="177" t="str">
        <f t="shared" si="725"/>
        <v/>
      </c>
      <c r="AD1507" s="177" t="str">
        <f t="shared" si="726"/>
        <v/>
      </c>
      <c r="AE1507" s="177" t="str">
        <f t="shared" si="727"/>
        <v/>
      </c>
      <c r="AF1507" s="178">
        <f>IF(Q1507&gt;0,VLOOKUP(H1507,Leistungszahlen!$A$11:$C$158,3,),0)</f>
        <v>0</v>
      </c>
      <c r="AG1507" s="178">
        <f>IF(R1507&gt;0,VLOOKUP(H1507,Leistungszahlen!$A$11:$F$158,6,),IF(T1507&gt;0,VLOOKUP(H1507,Leistungszahlen!$A$11:$F$158,6,),0))</f>
        <v>0</v>
      </c>
      <c r="AH1507" s="179" t="e">
        <f t="shared" si="718"/>
        <v>#DIV/0!</v>
      </c>
      <c r="AI1507" s="179">
        <f t="shared" si="719"/>
        <v>0</v>
      </c>
      <c r="AJ1507" s="179">
        <f t="shared" si="720"/>
        <v>0</v>
      </c>
      <c r="AK1507" s="179">
        <f t="shared" si="721"/>
        <v>0</v>
      </c>
      <c r="AL1507" s="179">
        <f t="shared" si="722"/>
        <v>0</v>
      </c>
      <c r="AM1507" s="180">
        <f>IF(L1507=1,Stundensätze!$D$13,IF(L1507=2,Stundensätze!$D$17,IF(L1507=4,Stundensätze!$D$21,"")))</f>
        <v>0</v>
      </c>
      <c r="AN1507" s="180">
        <f>IF(L1507=1,Stundensätze!$D$15,IF(L1507=2,Stundensätze!$D$19,IF(L1507=4,Stundensätze!$D$23,"")))</f>
        <v>0</v>
      </c>
      <c r="AO1507" s="180" t="e">
        <f t="shared" si="728"/>
        <v>#DIV/0!</v>
      </c>
      <c r="AP1507" s="180">
        <f t="shared" si="729"/>
        <v>0</v>
      </c>
      <c r="AQ1507" s="192" t="e">
        <f t="shared" si="730"/>
        <v>#DIV/0!</v>
      </c>
      <c r="AR1507" s="192" t="e">
        <f t="shared" si="731"/>
        <v>#DIV/0!</v>
      </c>
      <c r="AS1507" s="193" t="e">
        <f t="shared" si="732"/>
        <v>#DIV/0!</v>
      </c>
      <c r="AT1507" s="258" t="str">
        <f>IF(K1507=0,0,VLOOKUP(K1507,Kostenstellen!A:B,2,FALSE))</f>
        <v xml:space="preserve">Salinenklinik </v>
      </c>
      <c r="AU1507" s="68" t="str">
        <f t="shared" si="714"/>
        <v>R</v>
      </c>
      <c r="AV1507" s="68" t="str">
        <f t="shared" si="715"/>
        <v/>
      </c>
      <c r="AW1507" s="68">
        <f>IF(AF1507=0,0,VLOOKUP($H1507,Leistungszahlen!$A$11:$H$158,4,FALSE))</f>
        <v>0</v>
      </c>
      <c r="AX1507" s="68">
        <f>IF(AF1507=0,0,VLOOKUP($H1507,Leistungszahlen!$A$11:$H$158,5,FALSE))</f>
        <v>0</v>
      </c>
      <c r="AY1507" s="68">
        <f>IF(AG1507=0,0,VLOOKUP($H1507,Leistungszahlen!$A$11:$H$158,6,FALSE))</f>
        <v>0</v>
      </c>
      <c r="AZ1507" s="68">
        <f t="shared" si="716"/>
        <v>0</v>
      </c>
      <c r="BA1507" s="68">
        <f t="shared" si="717"/>
        <v>0</v>
      </c>
      <c r="BC1507" s="68">
        <f t="shared" si="733"/>
        <v>0</v>
      </c>
      <c r="BD1507" s="285"/>
    </row>
    <row r="1508" spans="1:56" s="68" customFormat="1">
      <c r="A1508" s="200"/>
      <c r="B1508" s="200"/>
      <c r="C1508" s="200" t="s">
        <v>420</v>
      </c>
      <c r="D1508" s="200" t="s">
        <v>200</v>
      </c>
      <c r="E1508" s="200" t="s">
        <v>350</v>
      </c>
      <c r="F1508" s="200"/>
      <c r="G1508" s="200" t="s">
        <v>1559</v>
      </c>
      <c r="H1508" s="201" t="s">
        <v>215</v>
      </c>
      <c r="I1508" s="202">
        <v>2.5</v>
      </c>
      <c r="J1508" s="200" t="s">
        <v>778</v>
      </c>
      <c r="K1508" s="176">
        <v>5</v>
      </c>
      <c r="L1508" s="176">
        <v>1</v>
      </c>
      <c r="M1508" s="176"/>
      <c r="N1508" s="286">
        <v>6</v>
      </c>
      <c r="O1508" s="286"/>
      <c r="P1508" s="176"/>
      <c r="Q1508" s="203">
        <f t="shared" si="709"/>
        <v>6</v>
      </c>
      <c r="R1508" s="203">
        <f t="shared" si="710"/>
        <v>0</v>
      </c>
      <c r="S1508" s="203">
        <f t="shared" si="711"/>
        <v>0</v>
      </c>
      <c r="T1508" s="203">
        <f t="shared" si="712"/>
        <v>0</v>
      </c>
      <c r="U1508" s="203">
        <f t="shared" si="713"/>
        <v>0</v>
      </c>
      <c r="V1508" s="175">
        <f>IF(Q1508&gt;0,VLOOKUP(Q1508,Jahresfaktoren!$A$11:$B$24,2,),0)</f>
        <v>302</v>
      </c>
      <c r="W1508" s="175">
        <f>IF(R1508&gt;0,VLOOKUP(R1508,Jahresfaktoren!$D$11:$E$24,2,),0)</f>
        <v>0</v>
      </c>
      <c r="X1508" s="175">
        <f>IF(S1508&gt;0,VLOOKUP(S1508,Jahresfaktoren!$A$28:$B$29,2,),0)</f>
        <v>0</v>
      </c>
      <c r="Y1508" s="175">
        <f>IF(T1508&gt;0,VLOOKUP(T1508,Jahresfaktoren!$A$28:$B$29,2,),0)</f>
        <v>0</v>
      </c>
      <c r="Z1508" s="175">
        <f>IF(U1508&gt;0,VLOOKUP(U1508,Jahresfaktoren!$A$32:$B$33,2,),)</f>
        <v>0</v>
      </c>
      <c r="AA1508" s="177">
        <f t="shared" si="723"/>
        <v>755</v>
      </c>
      <c r="AB1508" s="177" t="str">
        <f t="shared" si="724"/>
        <v/>
      </c>
      <c r="AC1508" s="177" t="str">
        <f t="shared" si="725"/>
        <v/>
      </c>
      <c r="AD1508" s="177" t="str">
        <f t="shared" si="726"/>
        <v/>
      </c>
      <c r="AE1508" s="177" t="str">
        <f t="shared" si="727"/>
        <v/>
      </c>
      <c r="AF1508" s="178">
        <f>IF(Q1508&gt;0,VLOOKUP(H1508,Leistungszahlen!$A$11:$C$158,3,),0)</f>
        <v>0</v>
      </c>
      <c r="AG1508" s="178">
        <f>IF(R1508&gt;0,VLOOKUP(H1508,Leistungszahlen!$A$11:$F$158,6,),IF(T1508&gt;0,VLOOKUP(H1508,Leistungszahlen!$A$11:$F$158,6,),0))</f>
        <v>0</v>
      </c>
      <c r="AH1508" s="179" t="e">
        <f t="shared" si="718"/>
        <v>#DIV/0!</v>
      </c>
      <c r="AI1508" s="179">
        <f t="shared" si="719"/>
        <v>0</v>
      </c>
      <c r="AJ1508" s="179">
        <f t="shared" si="720"/>
        <v>0</v>
      </c>
      <c r="AK1508" s="179">
        <f t="shared" si="721"/>
        <v>0</v>
      </c>
      <c r="AL1508" s="179">
        <f t="shared" si="722"/>
        <v>0</v>
      </c>
      <c r="AM1508" s="180">
        <f>IF(L1508=1,Stundensätze!$D$13,IF(L1508=2,Stundensätze!$D$17,IF(L1508=4,Stundensätze!$D$21,"")))</f>
        <v>0</v>
      </c>
      <c r="AN1508" s="180">
        <f>IF(L1508=1,Stundensätze!$D$15,IF(L1508=2,Stundensätze!$D$19,IF(L1508=4,Stundensätze!$D$23,"")))</f>
        <v>0</v>
      </c>
      <c r="AO1508" s="180" t="e">
        <f t="shared" si="728"/>
        <v>#DIV/0!</v>
      </c>
      <c r="AP1508" s="180">
        <f t="shared" si="729"/>
        <v>0</v>
      </c>
      <c r="AQ1508" s="192" t="e">
        <f t="shared" si="730"/>
        <v>#DIV/0!</v>
      </c>
      <c r="AR1508" s="192" t="e">
        <f t="shared" si="731"/>
        <v>#DIV/0!</v>
      </c>
      <c r="AS1508" s="193" t="e">
        <f t="shared" si="732"/>
        <v>#DIV/0!</v>
      </c>
      <c r="AT1508" s="258" t="str">
        <f>IF(K1508=0,0,VLOOKUP(K1508,Kostenstellen!A:B,2,FALSE))</f>
        <v xml:space="preserve">Salinenklinik </v>
      </c>
      <c r="AU1508" s="68" t="str">
        <f t="shared" si="714"/>
        <v>R</v>
      </c>
      <c r="AV1508" s="68" t="str">
        <f t="shared" si="715"/>
        <v/>
      </c>
      <c r="AW1508" s="68">
        <f>IF(AF1508=0,0,VLOOKUP($H1508,Leistungszahlen!$A$11:$H$158,4,FALSE))</f>
        <v>0</v>
      </c>
      <c r="AX1508" s="68">
        <f>IF(AF1508=0,0,VLOOKUP($H1508,Leistungszahlen!$A$11:$H$158,5,FALSE))</f>
        <v>0</v>
      </c>
      <c r="AY1508" s="68">
        <f>IF(AG1508=0,0,VLOOKUP($H1508,Leistungszahlen!$A$11:$H$158,6,FALSE))</f>
        <v>0</v>
      </c>
      <c r="AZ1508" s="68">
        <f t="shared" si="716"/>
        <v>0</v>
      </c>
      <c r="BA1508" s="68">
        <f t="shared" si="717"/>
        <v>0</v>
      </c>
      <c r="BC1508" s="68">
        <f t="shared" si="733"/>
        <v>0</v>
      </c>
      <c r="BD1508" s="285"/>
    </row>
    <row r="1509" spans="1:56" s="68" customFormat="1">
      <c r="A1509" s="200"/>
      <c r="B1509" s="200"/>
      <c r="C1509" s="200" t="s">
        <v>420</v>
      </c>
      <c r="D1509" s="200" t="s">
        <v>200</v>
      </c>
      <c r="E1509" s="200" t="s">
        <v>350</v>
      </c>
      <c r="F1509" s="200"/>
      <c r="G1509" s="200" t="s">
        <v>113</v>
      </c>
      <c r="H1509" s="201" t="s">
        <v>205</v>
      </c>
      <c r="I1509" s="202">
        <v>7.32</v>
      </c>
      <c r="J1509" s="200" t="s">
        <v>560</v>
      </c>
      <c r="K1509" s="176">
        <v>5</v>
      </c>
      <c r="L1509" s="176">
        <v>1</v>
      </c>
      <c r="M1509" s="176">
        <v>0</v>
      </c>
      <c r="N1509" s="286">
        <v>7</v>
      </c>
      <c r="O1509" s="286"/>
      <c r="P1509" s="176"/>
      <c r="Q1509" s="203">
        <f t="shared" si="709"/>
        <v>6</v>
      </c>
      <c r="R1509" s="203">
        <f t="shared" si="710"/>
        <v>0</v>
      </c>
      <c r="S1509" s="203">
        <f t="shared" si="711"/>
        <v>1</v>
      </c>
      <c r="T1509" s="203">
        <f t="shared" si="712"/>
        <v>0</v>
      </c>
      <c r="U1509" s="203">
        <f t="shared" si="713"/>
        <v>1</v>
      </c>
      <c r="V1509" s="175">
        <f>IF(Q1509&gt;0,VLOOKUP(Q1509,Jahresfaktoren!$A$11:$B$24,2,),0)</f>
        <v>302</v>
      </c>
      <c r="W1509" s="175">
        <f>IF(R1509&gt;0,VLOOKUP(R1509,Jahresfaktoren!$D$11:$E$24,2,),0)</f>
        <v>0</v>
      </c>
      <c r="X1509" s="175">
        <f>IF(S1509&gt;0,VLOOKUP(S1509,Jahresfaktoren!$A$28:$B$29,2,),0)</f>
        <v>60</v>
      </c>
      <c r="Y1509" s="175">
        <f>IF(T1509&gt;0,VLOOKUP(T1509,Jahresfaktoren!$A$28:$B$29,2,),0)</f>
        <v>0</v>
      </c>
      <c r="Z1509" s="175">
        <f>IF(U1509&gt;0,VLOOKUP(U1509,Jahresfaktoren!$A$32:$B$33,2,),)</f>
        <v>3</v>
      </c>
      <c r="AA1509" s="177">
        <f t="shared" si="723"/>
        <v>2210.64</v>
      </c>
      <c r="AB1509" s="177" t="str">
        <f t="shared" si="724"/>
        <v/>
      </c>
      <c r="AC1509" s="177">
        <f t="shared" si="725"/>
        <v>439.20000000000005</v>
      </c>
      <c r="AD1509" s="177" t="str">
        <f t="shared" si="726"/>
        <v/>
      </c>
      <c r="AE1509" s="177">
        <f t="shared" si="727"/>
        <v>21.96</v>
      </c>
      <c r="AF1509" s="178">
        <f>IF(Q1509&gt;0,VLOOKUP(H1509,Leistungszahlen!$A$11:$C$158,3,),0)</f>
        <v>0</v>
      </c>
      <c r="AG1509" s="178">
        <f>IF(R1509&gt;0,VLOOKUP(H1509,Leistungszahlen!$A$11:$F$158,6,),IF(T1509&gt;0,VLOOKUP(H1509,Leistungszahlen!$A$11:$F$158,6,),0))</f>
        <v>0</v>
      </c>
      <c r="AH1509" s="179" t="e">
        <f t="shared" si="718"/>
        <v>#DIV/0!</v>
      </c>
      <c r="AI1509" s="179">
        <f t="shared" si="719"/>
        <v>0</v>
      </c>
      <c r="AJ1509" s="179" t="e">
        <f t="shared" si="720"/>
        <v>#DIV/0!</v>
      </c>
      <c r="AK1509" s="179">
        <f t="shared" si="721"/>
        <v>0</v>
      </c>
      <c r="AL1509" s="179" t="e">
        <f t="shared" si="722"/>
        <v>#DIV/0!</v>
      </c>
      <c r="AM1509" s="180">
        <f>IF(L1509=1,Stundensätze!$D$13,IF(L1509=2,Stundensätze!$D$17,IF(L1509=4,Stundensätze!$D$21,"")))</f>
        <v>0</v>
      </c>
      <c r="AN1509" s="180">
        <f>IF(L1509=1,Stundensätze!$D$15,IF(L1509=2,Stundensätze!$D$19,IF(L1509=4,Stundensätze!$D$23,"")))</f>
        <v>0</v>
      </c>
      <c r="AO1509" s="180" t="e">
        <f t="shared" si="728"/>
        <v>#DIV/0!</v>
      </c>
      <c r="AP1509" s="180" t="e">
        <f t="shared" si="729"/>
        <v>#DIV/0!</v>
      </c>
      <c r="AQ1509" s="192" t="e">
        <f t="shared" si="730"/>
        <v>#DIV/0!</v>
      </c>
      <c r="AR1509" s="192" t="e">
        <f t="shared" si="731"/>
        <v>#DIV/0!</v>
      </c>
      <c r="AS1509" s="193" t="e">
        <f t="shared" si="732"/>
        <v>#DIV/0!</v>
      </c>
      <c r="AT1509" s="258" t="str">
        <f>IF(K1509=0,0,VLOOKUP(K1509,Kostenstellen!A:B,2,FALSE))</f>
        <v xml:space="preserve">Salinenklinik </v>
      </c>
      <c r="AU1509" s="68" t="str">
        <f t="shared" si="714"/>
        <v>G</v>
      </c>
      <c r="AV1509" s="68" t="str">
        <f t="shared" si="715"/>
        <v/>
      </c>
      <c r="AW1509" s="68">
        <f>IF(AF1509=0,0,VLOOKUP($H1509,Leistungszahlen!$A$11:$H$158,4,FALSE))</f>
        <v>0</v>
      </c>
      <c r="AX1509" s="68">
        <f>IF(AF1509=0,0,VLOOKUP($H1509,Leistungszahlen!$A$11:$H$158,5,FALSE))</f>
        <v>0</v>
      </c>
      <c r="AY1509" s="68">
        <f>IF(AG1509=0,0,VLOOKUP($H1509,Leistungszahlen!$A$11:$H$158,6,FALSE))</f>
        <v>0</v>
      </c>
      <c r="AZ1509" s="68">
        <f t="shared" si="716"/>
        <v>0</v>
      </c>
      <c r="BA1509" s="68">
        <f t="shared" si="717"/>
        <v>0</v>
      </c>
      <c r="BC1509" s="68">
        <f t="shared" si="733"/>
        <v>0</v>
      </c>
      <c r="BD1509" s="285"/>
    </row>
    <row r="1510" spans="1:56" s="68" customFormat="1">
      <c r="A1510" s="200"/>
      <c r="B1510" s="200"/>
      <c r="C1510" s="200" t="s">
        <v>420</v>
      </c>
      <c r="D1510" s="200" t="s">
        <v>200</v>
      </c>
      <c r="E1510" s="200" t="s">
        <v>350</v>
      </c>
      <c r="F1510" s="200"/>
      <c r="G1510" s="200" t="s">
        <v>448</v>
      </c>
      <c r="H1510" s="201" t="s">
        <v>205</v>
      </c>
      <c r="I1510" s="202">
        <v>12.25</v>
      </c>
      <c r="J1510" s="200" t="s">
        <v>560</v>
      </c>
      <c r="K1510" s="176">
        <v>5</v>
      </c>
      <c r="L1510" s="176">
        <v>1</v>
      </c>
      <c r="M1510" s="176">
        <v>0</v>
      </c>
      <c r="N1510" s="286">
        <v>7</v>
      </c>
      <c r="O1510" s="286"/>
      <c r="P1510" s="176"/>
      <c r="Q1510" s="203">
        <f t="shared" si="709"/>
        <v>6</v>
      </c>
      <c r="R1510" s="203">
        <f t="shared" si="710"/>
        <v>0</v>
      </c>
      <c r="S1510" s="203">
        <f t="shared" si="711"/>
        <v>1</v>
      </c>
      <c r="T1510" s="203">
        <f t="shared" si="712"/>
        <v>0</v>
      </c>
      <c r="U1510" s="203">
        <f t="shared" si="713"/>
        <v>1</v>
      </c>
      <c r="V1510" s="175">
        <f>IF(Q1510&gt;0,VLOOKUP(Q1510,Jahresfaktoren!$A$11:$B$24,2,),0)</f>
        <v>302</v>
      </c>
      <c r="W1510" s="175">
        <f>IF(R1510&gt;0,VLOOKUP(R1510,Jahresfaktoren!$D$11:$E$24,2,),0)</f>
        <v>0</v>
      </c>
      <c r="X1510" s="175">
        <f>IF(S1510&gt;0,VLOOKUP(S1510,Jahresfaktoren!$A$28:$B$29,2,),0)</f>
        <v>60</v>
      </c>
      <c r="Y1510" s="175">
        <f>IF(T1510&gt;0,VLOOKUP(T1510,Jahresfaktoren!$A$28:$B$29,2,),0)</f>
        <v>0</v>
      </c>
      <c r="Z1510" s="175">
        <f>IF(U1510&gt;0,VLOOKUP(U1510,Jahresfaktoren!$A$32:$B$33,2,),)</f>
        <v>3</v>
      </c>
      <c r="AA1510" s="177">
        <f t="shared" si="723"/>
        <v>3699.5</v>
      </c>
      <c r="AB1510" s="177" t="str">
        <f t="shared" si="724"/>
        <v/>
      </c>
      <c r="AC1510" s="177">
        <f t="shared" si="725"/>
        <v>735</v>
      </c>
      <c r="AD1510" s="177" t="str">
        <f t="shared" si="726"/>
        <v/>
      </c>
      <c r="AE1510" s="177">
        <f t="shared" si="727"/>
        <v>36.75</v>
      </c>
      <c r="AF1510" s="178">
        <f>IF(Q1510&gt;0,VLOOKUP(H1510,Leistungszahlen!$A$11:$C$158,3,),0)</f>
        <v>0</v>
      </c>
      <c r="AG1510" s="178">
        <f>IF(R1510&gt;0,VLOOKUP(H1510,Leistungszahlen!$A$11:$F$158,6,),IF(T1510&gt;0,VLOOKUP(H1510,Leistungszahlen!$A$11:$F$158,6,),0))</f>
        <v>0</v>
      </c>
      <c r="AH1510" s="179" t="e">
        <f t="shared" si="718"/>
        <v>#DIV/0!</v>
      </c>
      <c r="AI1510" s="179">
        <f t="shared" si="719"/>
        <v>0</v>
      </c>
      <c r="AJ1510" s="179" t="e">
        <f t="shared" si="720"/>
        <v>#DIV/0!</v>
      </c>
      <c r="AK1510" s="179">
        <f t="shared" si="721"/>
        <v>0</v>
      </c>
      <c r="AL1510" s="179" t="e">
        <f t="shared" si="722"/>
        <v>#DIV/0!</v>
      </c>
      <c r="AM1510" s="180">
        <f>IF(L1510=1,Stundensätze!$D$13,IF(L1510=2,Stundensätze!$D$17,IF(L1510=4,Stundensätze!$D$21,"")))</f>
        <v>0</v>
      </c>
      <c r="AN1510" s="180">
        <f>IF(L1510=1,Stundensätze!$D$15,IF(L1510=2,Stundensätze!$D$19,IF(L1510=4,Stundensätze!$D$23,"")))</f>
        <v>0</v>
      </c>
      <c r="AO1510" s="180" t="e">
        <f t="shared" si="728"/>
        <v>#DIV/0!</v>
      </c>
      <c r="AP1510" s="180" t="e">
        <f t="shared" si="729"/>
        <v>#DIV/0!</v>
      </c>
      <c r="AQ1510" s="192" t="e">
        <f t="shared" si="730"/>
        <v>#DIV/0!</v>
      </c>
      <c r="AR1510" s="192" t="e">
        <f t="shared" si="731"/>
        <v>#DIV/0!</v>
      </c>
      <c r="AS1510" s="193" t="e">
        <f t="shared" si="732"/>
        <v>#DIV/0!</v>
      </c>
      <c r="AT1510" s="258" t="str">
        <f>IF(K1510=0,0,VLOOKUP(K1510,Kostenstellen!A:B,2,FALSE))</f>
        <v xml:space="preserve">Salinenklinik </v>
      </c>
      <c r="AU1510" s="68" t="str">
        <f t="shared" si="714"/>
        <v>G</v>
      </c>
      <c r="AV1510" s="68" t="str">
        <f t="shared" si="715"/>
        <v/>
      </c>
      <c r="AW1510" s="68">
        <f>IF(AF1510=0,0,VLOOKUP($H1510,Leistungszahlen!$A$11:$H$158,4,FALSE))</f>
        <v>0</v>
      </c>
      <c r="AX1510" s="68">
        <f>IF(AF1510=0,0,VLOOKUP($H1510,Leistungszahlen!$A$11:$H$158,5,FALSE))</f>
        <v>0</v>
      </c>
      <c r="AY1510" s="68">
        <f>IF(AG1510=0,0,VLOOKUP($H1510,Leistungszahlen!$A$11:$H$158,6,FALSE))</f>
        <v>0</v>
      </c>
      <c r="AZ1510" s="68">
        <f t="shared" si="716"/>
        <v>0</v>
      </c>
      <c r="BA1510" s="68">
        <f t="shared" si="717"/>
        <v>0</v>
      </c>
      <c r="BC1510" s="68">
        <f t="shared" si="733"/>
        <v>0</v>
      </c>
      <c r="BD1510" s="285"/>
    </row>
    <row r="1511" spans="1:56" s="68" customFormat="1" ht="18">
      <c r="A1511" s="200"/>
      <c r="B1511" s="200"/>
      <c r="C1511" s="200" t="s">
        <v>420</v>
      </c>
      <c r="D1511" s="200" t="s">
        <v>260</v>
      </c>
      <c r="E1511" s="200" t="s">
        <v>350</v>
      </c>
      <c r="F1511" s="200" t="s">
        <v>1560</v>
      </c>
      <c r="G1511" s="200" t="s">
        <v>1561</v>
      </c>
      <c r="H1511" s="201" t="s">
        <v>202</v>
      </c>
      <c r="I1511" s="202">
        <v>11.18</v>
      </c>
      <c r="J1511" s="200" t="s">
        <v>292</v>
      </c>
      <c r="K1511" s="176">
        <v>5</v>
      </c>
      <c r="L1511" s="176">
        <v>1</v>
      </c>
      <c r="M1511" s="176">
        <v>0</v>
      </c>
      <c r="N1511" s="286">
        <v>1</v>
      </c>
      <c r="O1511" s="286">
        <v>4</v>
      </c>
      <c r="P1511" s="176"/>
      <c r="Q1511" s="203">
        <f t="shared" si="709"/>
        <v>1</v>
      </c>
      <c r="R1511" s="203">
        <f t="shared" si="710"/>
        <v>4</v>
      </c>
      <c r="S1511" s="203">
        <f t="shared" si="711"/>
        <v>0</v>
      </c>
      <c r="T1511" s="203">
        <f t="shared" si="712"/>
        <v>0</v>
      </c>
      <c r="U1511" s="203">
        <f t="shared" si="713"/>
        <v>0</v>
      </c>
      <c r="V1511" s="175">
        <f>IF(Q1511&gt;0,VLOOKUP(Q1511,Jahresfaktoren!$A$11:$B$24,2,),0)</f>
        <v>52</v>
      </c>
      <c r="W1511" s="175">
        <f>IF(R1511&gt;0,VLOOKUP(R1511,Jahresfaktoren!$D$11:$E$24,2,),0)</f>
        <v>198</v>
      </c>
      <c r="X1511" s="175">
        <f>IF(S1511&gt;0,VLOOKUP(S1511,Jahresfaktoren!$A$28:$B$29,2,),0)</f>
        <v>0</v>
      </c>
      <c r="Y1511" s="175">
        <f>IF(T1511&gt;0,VLOOKUP(T1511,Jahresfaktoren!$A$28:$B$29,2,),0)</f>
        <v>0</v>
      </c>
      <c r="Z1511" s="175">
        <f>IF(U1511&gt;0,VLOOKUP(U1511,Jahresfaktoren!$A$32:$B$33,2,),)</f>
        <v>0</v>
      </c>
      <c r="AA1511" s="177">
        <f t="shared" si="723"/>
        <v>581.36</v>
      </c>
      <c r="AB1511" s="177">
        <f t="shared" si="724"/>
        <v>2213.64</v>
      </c>
      <c r="AC1511" s="177" t="str">
        <f t="shared" si="725"/>
        <v/>
      </c>
      <c r="AD1511" s="177" t="str">
        <f t="shared" si="726"/>
        <v/>
      </c>
      <c r="AE1511" s="177" t="str">
        <f t="shared" si="727"/>
        <v/>
      </c>
      <c r="AF1511" s="178">
        <f>IF(Q1511&gt;0,VLOOKUP(H1511,Leistungszahlen!$A$11:$C$158,3,),0)</f>
        <v>0</v>
      </c>
      <c r="AG1511" s="178">
        <f>IF(R1511&gt;0,VLOOKUP(H1511,Leistungszahlen!$A$11:$F$158,6,),IF(T1511&gt;0,VLOOKUP(H1511,Leistungszahlen!$A$11:$F$158,6,),0))</f>
        <v>0</v>
      </c>
      <c r="AH1511" s="179" t="e">
        <f t="shared" si="718"/>
        <v>#DIV/0!</v>
      </c>
      <c r="AI1511" s="179" t="e">
        <f t="shared" si="719"/>
        <v>#DIV/0!</v>
      </c>
      <c r="AJ1511" s="179">
        <f t="shared" si="720"/>
        <v>0</v>
      </c>
      <c r="AK1511" s="179">
        <f t="shared" si="721"/>
        <v>0</v>
      </c>
      <c r="AL1511" s="179">
        <f t="shared" si="722"/>
        <v>0</v>
      </c>
      <c r="AM1511" s="180">
        <f>IF(L1511=1,Stundensätze!$D$13,IF(L1511=2,Stundensätze!$D$17,IF(L1511=4,Stundensätze!$D$21,"")))</f>
        <v>0</v>
      </c>
      <c r="AN1511" s="180">
        <f>IF(L1511=1,Stundensätze!$D$15,IF(L1511=2,Stundensätze!$D$19,IF(L1511=4,Stundensätze!$D$23,"")))</f>
        <v>0</v>
      </c>
      <c r="AO1511" s="180" t="e">
        <f t="shared" si="728"/>
        <v>#DIV/0!</v>
      </c>
      <c r="AP1511" s="180">
        <f t="shared" si="729"/>
        <v>0</v>
      </c>
      <c r="AQ1511" s="192" t="e">
        <f t="shared" si="730"/>
        <v>#DIV/0!</v>
      </c>
      <c r="AR1511" s="192" t="e">
        <f t="shared" si="731"/>
        <v>#DIV/0!</v>
      </c>
      <c r="AS1511" s="193" t="e">
        <f t="shared" si="732"/>
        <v>#DIV/0!</v>
      </c>
      <c r="AT1511" s="258" t="str">
        <f>IF(K1511=0,0,VLOOKUP(K1511,Kostenstellen!A:B,2,FALSE))</f>
        <v xml:space="preserve">Salinenklinik </v>
      </c>
      <c r="AU1511" s="68" t="str">
        <f t="shared" si="714"/>
        <v>D</v>
      </c>
      <c r="AV1511" s="68" t="str">
        <f t="shared" si="715"/>
        <v>D</v>
      </c>
      <c r="AW1511" s="68">
        <f>IF(AF1511=0,0,VLOOKUP($H1511,Leistungszahlen!$A$11:$H$158,4,FALSE))</f>
        <v>0</v>
      </c>
      <c r="AX1511" s="68">
        <f>IF(AF1511=0,0,VLOOKUP($H1511,Leistungszahlen!$A$11:$H$158,5,FALSE))</f>
        <v>0</v>
      </c>
      <c r="AY1511" s="68">
        <f>IF(AG1511=0,0,VLOOKUP($H1511,Leistungszahlen!$A$11:$H$158,6,FALSE))</f>
        <v>0</v>
      </c>
      <c r="AZ1511" s="68">
        <f t="shared" si="716"/>
        <v>0</v>
      </c>
      <c r="BA1511" s="68">
        <f t="shared" si="717"/>
        <v>0</v>
      </c>
      <c r="BC1511" s="68">
        <f t="shared" si="733"/>
        <v>0</v>
      </c>
      <c r="BD1511" s="285"/>
    </row>
    <row r="1512" spans="1:56" s="68" customFormat="1" ht="18">
      <c r="A1512" s="200"/>
      <c r="B1512" s="200"/>
      <c r="C1512" s="200" t="s">
        <v>420</v>
      </c>
      <c r="D1512" s="200" t="s">
        <v>260</v>
      </c>
      <c r="E1512" s="200" t="s">
        <v>350</v>
      </c>
      <c r="F1512" s="200" t="s">
        <v>1562</v>
      </c>
      <c r="G1512" s="200" t="s">
        <v>1561</v>
      </c>
      <c r="H1512" s="201" t="s">
        <v>202</v>
      </c>
      <c r="I1512" s="202">
        <v>14.21</v>
      </c>
      <c r="J1512" s="200" t="s">
        <v>292</v>
      </c>
      <c r="K1512" s="176">
        <v>5</v>
      </c>
      <c r="L1512" s="176">
        <v>1</v>
      </c>
      <c r="M1512" s="176">
        <v>0</v>
      </c>
      <c r="N1512" s="286">
        <v>1</v>
      </c>
      <c r="O1512" s="286">
        <v>4</v>
      </c>
      <c r="P1512" s="176"/>
      <c r="Q1512" s="203">
        <f t="shared" si="709"/>
        <v>1</v>
      </c>
      <c r="R1512" s="203">
        <f t="shared" si="710"/>
        <v>4</v>
      </c>
      <c r="S1512" s="203">
        <f t="shared" si="711"/>
        <v>0</v>
      </c>
      <c r="T1512" s="203">
        <f t="shared" si="712"/>
        <v>0</v>
      </c>
      <c r="U1512" s="203">
        <f t="shared" si="713"/>
        <v>0</v>
      </c>
      <c r="V1512" s="175">
        <f>IF(Q1512&gt;0,VLOOKUP(Q1512,Jahresfaktoren!$A$11:$B$24,2,),0)</f>
        <v>52</v>
      </c>
      <c r="W1512" s="175">
        <f>IF(R1512&gt;0,VLOOKUP(R1512,Jahresfaktoren!$D$11:$E$24,2,),0)</f>
        <v>198</v>
      </c>
      <c r="X1512" s="175">
        <f>IF(S1512&gt;0,VLOOKUP(S1512,Jahresfaktoren!$A$28:$B$29,2,),0)</f>
        <v>0</v>
      </c>
      <c r="Y1512" s="175">
        <f>IF(T1512&gt;0,VLOOKUP(T1512,Jahresfaktoren!$A$28:$B$29,2,),0)</f>
        <v>0</v>
      </c>
      <c r="Z1512" s="175">
        <f>IF(U1512&gt;0,VLOOKUP(U1512,Jahresfaktoren!$A$32:$B$33,2,),)</f>
        <v>0</v>
      </c>
      <c r="AA1512" s="177">
        <f t="shared" si="723"/>
        <v>738.92000000000007</v>
      </c>
      <c r="AB1512" s="177">
        <f t="shared" si="724"/>
        <v>2813.5800000000004</v>
      </c>
      <c r="AC1512" s="177" t="str">
        <f t="shared" si="725"/>
        <v/>
      </c>
      <c r="AD1512" s="177" t="str">
        <f t="shared" si="726"/>
        <v/>
      </c>
      <c r="AE1512" s="177" t="str">
        <f t="shared" si="727"/>
        <v/>
      </c>
      <c r="AF1512" s="178">
        <f>IF(Q1512&gt;0,VLOOKUP(H1512,Leistungszahlen!$A$11:$C$158,3,),0)</f>
        <v>0</v>
      </c>
      <c r="AG1512" s="178">
        <f>IF(R1512&gt;0,VLOOKUP(H1512,Leistungszahlen!$A$11:$F$158,6,),IF(T1512&gt;0,VLOOKUP(H1512,Leistungszahlen!$A$11:$F$158,6,),0))</f>
        <v>0</v>
      </c>
      <c r="AH1512" s="179" t="e">
        <f t="shared" si="718"/>
        <v>#DIV/0!</v>
      </c>
      <c r="AI1512" s="179" t="e">
        <f t="shared" si="719"/>
        <v>#DIV/0!</v>
      </c>
      <c r="AJ1512" s="179">
        <f t="shared" si="720"/>
        <v>0</v>
      </c>
      <c r="AK1512" s="179">
        <f t="shared" si="721"/>
        <v>0</v>
      </c>
      <c r="AL1512" s="179">
        <f t="shared" si="722"/>
        <v>0</v>
      </c>
      <c r="AM1512" s="180">
        <f>IF(L1512=1,Stundensätze!$D$13,IF(L1512=2,Stundensätze!$D$17,IF(L1512=4,Stundensätze!$D$21,"")))</f>
        <v>0</v>
      </c>
      <c r="AN1512" s="180">
        <f>IF(L1512=1,Stundensätze!$D$15,IF(L1512=2,Stundensätze!$D$19,IF(L1512=4,Stundensätze!$D$23,"")))</f>
        <v>0</v>
      </c>
      <c r="AO1512" s="180" t="e">
        <f t="shared" si="728"/>
        <v>#DIV/0!</v>
      </c>
      <c r="AP1512" s="180">
        <f t="shared" si="729"/>
        <v>0</v>
      </c>
      <c r="AQ1512" s="192" t="e">
        <f t="shared" si="730"/>
        <v>#DIV/0!</v>
      </c>
      <c r="AR1512" s="192" t="e">
        <f t="shared" si="731"/>
        <v>#DIV/0!</v>
      </c>
      <c r="AS1512" s="193" t="e">
        <f t="shared" si="732"/>
        <v>#DIV/0!</v>
      </c>
      <c r="AT1512" s="258" t="str">
        <f>IF(K1512=0,0,VLOOKUP(K1512,Kostenstellen!A:B,2,FALSE))</f>
        <v xml:space="preserve">Salinenklinik </v>
      </c>
      <c r="AU1512" s="68" t="str">
        <f t="shared" si="714"/>
        <v>D</v>
      </c>
      <c r="AV1512" s="68" t="str">
        <f t="shared" si="715"/>
        <v>D</v>
      </c>
      <c r="AW1512" s="68">
        <f>IF(AF1512=0,0,VLOOKUP($H1512,Leistungszahlen!$A$11:$H$158,4,FALSE))</f>
        <v>0</v>
      </c>
      <c r="AX1512" s="68">
        <f>IF(AF1512=0,0,VLOOKUP($H1512,Leistungszahlen!$A$11:$H$158,5,FALSE))</f>
        <v>0</v>
      </c>
      <c r="AY1512" s="68">
        <f>IF(AG1512=0,0,VLOOKUP($H1512,Leistungszahlen!$A$11:$H$158,6,FALSE))</f>
        <v>0</v>
      </c>
      <c r="AZ1512" s="68">
        <f t="shared" si="716"/>
        <v>0</v>
      </c>
      <c r="BA1512" s="68">
        <f t="shared" si="717"/>
        <v>0</v>
      </c>
      <c r="BC1512" s="68">
        <f t="shared" si="733"/>
        <v>0</v>
      </c>
      <c r="BD1512" s="285"/>
    </row>
    <row r="1513" spans="1:56" s="68" customFormat="1" ht="18">
      <c r="A1513" s="200"/>
      <c r="B1513" s="200"/>
      <c r="C1513" s="200" t="s">
        <v>420</v>
      </c>
      <c r="D1513" s="200" t="s">
        <v>260</v>
      </c>
      <c r="E1513" s="200" t="s">
        <v>350</v>
      </c>
      <c r="F1513" s="200" t="s">
        <v>1563</v>
      </c>
      <c r="G1513" s="200" t="s">
        <v>1564</v>
      </c>
      <c r="H1513" s="201" t="s">
        <v>201</v>
      </c>
      <c r="I1513" s="202">
        <v>11.33</v>
      </c>
      <c r="J1513" s="200" t="s">
        <v>292</v>
      </c>
      <c r="K1513" s="176">
        <v>5</v>
      </c>
      <c r="L1513" s="176">
        <v>1</v>
      </c>
      <c r="M1513" s="176">
        <v>0</v>
      </c>
      <c r="N1513" s="286">
        <v>7</v>
      </c>
      <c r="O1513" s="286"/>
      <c r="P1513" s="176"/>
      <c r="Q1513" s="203">
        <f t="shared" si="709"/>
        <v>6</v>
      </c>
      <c r="R1513" s="203">
        <f t="shared" si="710"/>
        <v>0</v>
      </c>
      <c r="S1513" s="203">
        <f t="shared" si="711"/>
        <v>1</v>
      </c>
      <c r="T1513" s="203">
        <f t="shared" si="712"/>
        <v>0</v>
      </c>
      <c r="U1513" s="203">
        <f t="shared" si="713"/>
        <v>1</v>
      </c>
      <c r="V1513" s="175">
        <f>IF(Q1513&gt;0,VLOOKUP(Q1513,Jahresfaktoren!$A$11:$B$24,2,),0)</f>
        <v>302</v>
      </c>
      <c r="W1513" s="175">
        <f>IF(R1513&gt;0,VLOOKUP(R1513,Jahresfaktoren!$D$11:$E$24,2,),0)</f>
        <v>0</v>
      </c>
      <c r="X1513" s="175">
        <f>IF(S1513&gt;0,VLOOKUP(S1513,Jahresfaktoren!$A$28:$B$29,2,),0)</f>
        <v>60</v>
      </c>
      <c r="Y1513" s="175">
        <f>IF(T1513&gt;0,VLOOKUP(T1513,Jahresfaktoren!$A$28:$B$29,2,),0)</f>
        <v>0</v>
      </c>
      <c r="Z1513" s="175">
        <f>IF(U1513&gt;0,VLOOKUP(U1513,Jahresfaktoren!$A$32:$B$33,2,),)</f>
        <v>3</v>
      </c>
      <c r="AA1513" s="177">
        <f t="shared" si="723"/>
        <v>3421.66</v>
      </c>
      <c r="AB1513" s="177" t="str">
        <f t="shared" si="724"/>
        <v/>
      </c>
      <c r="AC1513" s="177">
        <f t="shared" si="725"/>
        <v>679.8</v>
      </c>
      <c r="AD1513" s="177" t="str">
        <f t="shared" si="726"/>
        <v/>
      </c>
      <c r="AE1513" s="177">
        <f t="shared" si="727"/>
        <v>33.99</v>
      </c>
      <c r="AF1513" s="178">
        <f>IF(Q1513&gt;0,VLOOKUP(H1513,Leistungszahlen!$A$11:$C$158,3,),0)</f>
        <v>0</v>
      </c>
      <c r="AG1513" s="178">
        <f>IF(R1513&gt;0,VLOOKUP(H1513,Leistungszahlen!$A$11:$F$158,6,),IF(T1513&gt;0,VLOOKUP(H1513,Leistungszahlen!$A$11:$F$158,6,),0))</f>
        <v>0</v>
      </c>
      <c r="AH1513" s="179" t="e">
        <f t="shared" si="718"/>
        <v>#DIV/0!</v>
      </c>
      <c r="AI1513" s="179">
        <f t="shared" si="719"/>
        <v>0</v>
      </c>
      <c r="AJ1513" s="179" t="e">
        <f t="shared" si="720"/>
        <v>#DIV/0!</v>
      </c>
      <c r="AK1513" s="179">
        <f t="shared" si="721"/>
        <v>0</v>
      </c>
      <c r="AL1513" s="179" t="e">
        <f t="shared" si="722"/>
        <v>#DIV/0!</v>
      </c>
      <c r="AM1513" s="180">
        <f>IF(L1513=1,Stundensätze!$D$13,IF(L1513=2,Stundensätze!$D$17,IF(L1513=4,Stundensätze!$D$21,"")))</f>
        <v>0</v>
      </c>
      <c r="AN1513" s="180">
        <f>IF(L1513=1,Stundensätze!$D$15,IF(L1513=2,Stundensätze!$D$19,IF(L1513=4,Stundensätze!$D$23,"")))</f>
        <v>0</v>
      </c>
      <c r="AO1513" s="180" t="e">
        <f t="shared" si="728"/>
        <v>#DIV/0!</v>
      </c>
      <c r="AP1513" s="180" t="e">
        <f t="shared" si="729"/>
        <v>#DIV/0!</v>
      </c>
      <c r="AQ1513" s="192" t="e">
        <f t="shared" si="730"/>
        <v>#DIV/0!</v>
      </c>
      <c r="AR1513" s="192" t="e">
        <f t="shared" si="731"/>
        <v>#DIV/0!</v>
      </c>
      <c r="AS1513" s="193" t="e">
        <f t="shared" si="732"/>
        <v>#DIV/0!</v>
      </c>
      <c r="AT1513" s="258" t="str">
        <f>IF(K1513=0,0,VLOOKUP(K1513,Kostenstellen!A:B,2,FALSE))</f>
        <v xml:space="preserve">Salinenklinik </v>
      </c>
      <c r="AU1513" s="68" t="str">
        <f t="shared" si="714"/>
        <v>C</v>
      </c>
      <c r="AV1513" s="68" t="str">
        <f t="shared" si="715"/>
        <v/>
      </c>
      <c r="AW1513" s="68">
        <f>IF(AF1513=0,0,VLOOKUP($H1513,Leistungszahlen!$A$11:$H$158,4,FALSE))</f>
        <v>0</v>
      </c>
      <c r="AX1513" s="68">
        <f>IF(AF1513=0,0,VLOOKUP($H1513,Leistungszahlen!$A$11:$H$158,5,FALSE))</f>
        <v>0</v>
      </c>
      <c r="AY1513" s="68">
        <f>IF(AG1513=0,0,VLOOKUP($H1513,Leistungszahlen!$A$11:$H$158,6,FALSE))</f>
        <v>0</v>
      </c>
      <c r="AZ1513" s="68">
        <f t="shared" si="716"/>
        <v>0</v>
      </c>
      <c r="BA1513" s="68">
        <f t="shared" si="717"/>
        <v>0</v>
      </c>
      <c r="BC1513" s="68">
        <f t="shared" si="733"/>
        <v>0</v>
      </c>
      <c r="BD1513" s="285"/>
    </row>
    <row r="1514" spans="1:56" s="68" customFormat="1" ht="18">
      <c r="A1514" s="200"/>
      <c r="B1514" s="200"/>
      <c r="C1514" s="200" t="s">
        <v>420</v>
      </c>
      <c r="D1514" s="200" t="s">
        <v>260</v>
      </c>
      <c r="E1514" s="200" t="s">
        <v>350</v>
      </c>
      <c r="F1514" s="200" t="s">
        <v>515</v>
      </c>
      <c r="G1514" s="200" t="s">
        <v>1565</v>
      </c>
      <c r="H1514" s="201" t="s">
        <v>205</v>
      </c>
      <c r="I1514" s="202">
        <v>217.63</v>
      </c>
      <c r="J1514" s="200" t="s">
        <v>292</v>
      </c>
      <c r="K1514" s="176">
        <v>5</v>
      </c>
      <c r="L1514" s="176">
        <v>1</v>
      </c>
      <c r="M1514" s="176">
        <v>0</v>
      </c>
      <c r="N1514" s="286">
        <v>7</v>
      </c>
      <c r="O1514" s="286"/>
      <c r="P1514" s="176"/>
      <c r="Q1514" s="203">
        <f t="shared" si="709"/>
        <v>6</v>
      </c>
      <c r="R1514" s="203">
        <f t="shared" si="710"/>
        <v>0</v>
      </c>
      <c r="S1514" s="203">
        <f t="shared" si="711"/>
        <v>1</v>
      </c>
      <c r="T1514" s="203">
        <f t="shared" si="712"/>
        <v>0</v>
      </c>
      <c r="U1514" s="203">
        <f t="shared" si="713"/>
        <v>1</v>
      </c>
      <c r="V1514" s="175">
        <f>IF(Q1514&gt;0,VLOOKUP(Q1514,Jahresfaktoren!$A$11:$B$24,2,),0)</f>
        <v>302</v>
      </c>
      <c r="W1514" s="175">
        <f>IF(R1514&gt;0,VLOOKUP(R1514,Jahresfaktoren!$D$11:$E$24,2,),0)</f>
        <v>0</v>
      </c>
      <c r="X1514" s="175">
        <f>IF(S1514&gt;0,VLOOKUP(S1514,Jahresfaktoren!$A$28:$B$29,2,),0)</f>
        <v>60</v>
      </c>
      <c r="Y1514" s="175">
        <f>IF(T1514&gt;0,VLOOKUP(T1514,Jahresfaktoren!$A$28:$B$29,2,),0)</f>
        <v>0</v>
      </c>
      <c r="Z1514" s="175">
        <f>IF(U1514&gt;0,VLOOKUP(U1514,Jahresfaktoren!$A$32:$B$33,2,),)</f>
        <v>3</v>
      </c>
      <c r="AA1514" s="177">
        <f t="shared" si="723"/>
        <v>65724.259999999995</v>
      </c>
      <c r="AB1514" s="177" t="str">
        <f t="shared" si="724"/>
        <v/>
      </c>
      <c r="AC1514" s="177">
        <f t="shared" si="725"/>
        <v>13057.8</v>
      </c>
      <c r="AD1514" s="177" t="str">
        <f t="shared" si="726"/>
        <v/>
      </c>
      <c r="AE1514" s="177">
        <f t="shared" si="727"/>
        <v>652.89</v>
      </c>
      <c r="AF1514" s="178">
        <f>IF(Q1514&gt;0,VLOOKUP(H1514,Leistungszahlen!$A$11:$C$158,3,),0)</f>
        <v>0</v>
      </c>
      <c r="AG1514" s="178">
        <f>IF(R1514&gt;0,VLOOKUP(H1514,Leistungszahlen!$A$11:$F$158,6,),IF(T1514&gt;0,VLOOKUP(H1514,Leistungszahlen!$A$11:$F$158,6,),0))</f>
        <v>0</v>
      </c>
      <c r="AH1514" s="179" t="e">
        <f t="shared" si="718"/>
        <v>#DIV/0!</v>
      </c>
      <c r="AI1514" s="179">
        <f t="shared" si="719"/>
        <v>0</v>
      </c>
      <c r="AJ1514" s="179" t="e">
        <f t="shared" si="720"/>
        <v>#DIV/0!</v>
      </c>
      <c r="AK1514" s="179">
        <f t="shared" si="721"/>
        <v>0</v>
      </c>
      <c r="AL1514" s="179" t="e">
        <f t="shared" si="722"/>
        <v>#DIV/0!</v>
      </c>
      <c r="AM1514" s="180">
        <f>IF(L1514=1,Stundensätze!$D$13,IF(L1514=2,Stundensätze!$D$17,IF(L1514=4,Stundensätze!$D$21,"")))</f>
        <v>0</v>
      </c>
      <c r="AN1514" s="180">
        <f>IF(L1514=1,Stundensätze!$D$15,IF(L1514=2,Stundensätze!$D$19,IF(L1514=4,Stundensätze!$D$23,"")))</f>
        <v>0</v>
      </c>
      <c r="AO1514" s="180" t="e">
        <f t="shared" si="728"/>
        <v>#DIV/0!</v>
      </c>
      <c r="AP1514" s="180" t="e">
        <f t="shared" si="729"/>
        <v>#DIV/0!</v>
      </c>
      <c r="AQ1514" s="192" t="e">
        <f t="shared" si="730"/>
        <v>#DIV/0!</v>
      </c>
      <c r="AR1514" s="192" t="e">
        <f t="shared" si="731"/>
        <v>#DIV/0!</v>
      </c>
      <c r="AS1514" s="193" t="e">
        <f t="shared" si="732"/>
        <v>#DIV/0!</v>
      </c>
      <c r="AT1514" s="258" t="str">
        <f>IF(K1514=0,0,VLOOKUP(K1514,Kostenstellen!A:B,2,FALSE))</f>
        <v xml:space="preserve">Salinenklinik </v>
      </c>
      <c r="AU1514" s="68" t="str">
        <f t="shared" si="714"/>
        <v>G</v>
      </c>
      <c r="AV1514" s="68" t="str">
        <f t="shared" si="715"/>
        <v/>
      </c>
      <c r="AW1514" s="68">
        <f>IF(AF1514=0,0,VLOOKUP($H1514,Leistungszahlen!$A$11:$H$158,4,FALSE))</f>
        <v>0</v>
      </c>
      <c r="AX1514" s="68">
        <f>IF(AF1514=0,0,VLOOKUP($H1514,Leistungszahlen!$A$11:$H$158,5,FALSE))</f>
        <v>0</v>
      </c>
      <c r="AY1514" s="68">
        <f>IF(AG1514=0,0,VLOOKUP($H1514,Leistungszahlen!$A$11:$H$158,6,FALSE))</f>
        <v>0</v>
      </c>
      <c r="AZ1514" s="68">
        <f t="shared" si="716"/>
        <v>0</v>
      </c>
      <c r="BA1514" s="68">
        <f t="shared" si="717"/>
        <v>0</v>
      </c>
      <c r="BC1514" s="68">
        <f t="shared" si="733"/>
        <v>0</v>
      </c>
      <c r="BD1514" s="285"/>
    </row>
    <row r="1515" spans="1:56" s="68" customFormat="1" ht="18">
      <c r="A1515" s="200"/>
      <c r="B1515" s="200"/>
      <c r="C1515" s="200" t="s">
        <v>420</v>
      </c>
      <c r="D1515" s="200" t="s">
        <v>260</v>
      </c>
      <c r="E1515" s="200" t="s">
        <v>350</v>
      </c>
      <c r="F1515" s="200" t="s">
        <v>515</v>
      </c>
      <c r="G1515" s="200" t="s">
        <v>550</v>
      </c>
      <c r="H1515" s="201" t="s">
        <v>202</v>
      </c>
      <c r="I1515" s="202">
        <v>11.99</v>
      </c>
      <c r="J1515" s="200" t="s">
        <v>778</v>
      </c>
      <c r="K1515" s="176">
        <v>5</v>
      </c>
      <c r="L1515" s="176">
        <v>1</v>
      </c>
      <c r="M1515" s="176">
        <v>0</v>
      </c>
      <c r="N1515" s="286">
        <v>6</v>
      </c>
      <c r="O1515" s="286"/>
      <c r="P1515" s="176"/>
      <c r="Q1515" s="203">
        <f t="shared" si="709"/>
        <v>6</v>
      </c>
      <c r="R1515" s="203">
        <f t="shared" si="710"/>
        <v>0</v>
      </c>
      <c r="S1515" s="203">
        <f t="shared" si="711"/>
        <v>0</v>
      </c>
      <c r="T1515" s="203">
        <f t="shared" si="712"/>
        <v>0</v>
      </c>
      <c r="U1515" s="203">
        <f t="shared" si="713"/>
        <v>0</v>
      </c>
      <c r="V1515" s="175">
        <f>IF(Q1515&gt;0,VLOOKUP(Q1515,Jahresfaktoren!$A$11:$B$24,2,),0)</f>
        <v>302</v>
      </c>
      <c r="W1515" s="175">
        <f>IF(R1515&gt;0,VLOOKUP(R1515,Jahresfaktoren!$D$11:$E$24,2,),0)</f>
        <v>0</v>
      </c>
      <c r="X1515" s="175">
        <f>IF(S1515&gt;0,VLOOKUP(S1515,Jahresfaktoren!$A$28:$B$29,2,),0)</f>
        <v>0</v>
      </c>
      <c r="Y1515" s="175">
        <f>IF(T1515&gt;0,VLOOKUP(T1515,Jahresfaktoren!$A$28:$B$29,2,),0)</f>
        <v>0</v>
      </c>
      <c r="Z1515" s="175">
        <f>IF(U1515&gt;0,VLOOKUP(U1515,Jahresfaktoren!$A$32:$B$33,2,),)</f>
        <v>0</v>
      </c>
      <c r="AA1515" s="177">
        <f t="shared" si="723"/>
        <v>3620.98</v>
      </c>
      <c r="AB1515" s="177" t="str">
        <f t="shared" si="724"/>
        <v/>
      </c>
      <c r="AC1515" s="177" t="str">
        <f t="shared" si="725"/>
        <v/>
      </c>
      <c r="AD1515" s="177" t="str">
        <f t="shared" si="726"/>
        <v/>
      </c>
      <c r="AE1515" s="177" t="str">
        <f t="shared" si="727"/>
        <v/>
      </c>
      <c r="AF1515" s="178">
        <f>IF(Q1515&gt;0,VLOOKUP(H1515,Leistungszahlen!$A$11:$C$158,3,),0)</f>
        <v>0</v>
      </c>
      <c r="AG1515" s="178">
        <f>IF(R1515&gt;0,VLOOKUP(H1515,Leistungszahlen!$A$11:$F$158,6,),IF(T1515&gt;0,VLOOKUP(H1515,Leistungszahlen!$A$11:$F$158,6,),0))</f>
        <v>0</v>
      </c>
      <c r="AH1515" s="179" t="e">
        <f t="shared" si="718"/>
        <v>#DIV/0!</v>
      </c>
      <c r="AI1515" s="179">
        <f t="shared" si="719"/>
        <v>0</v>
      </c>
      <c r="AJ1515" s="179">
        <f t="shared" si="720"/>
        <v>0</v>
      </c>
      <c r="AK1515" s="179">
        <f t="shared" si="721"/>
        <v>0</v>
      </c>
      <c r="AL1515" s="179">
        <f t="shared" si="722"/>
        <v>0</v>
      </c>
      <c r="AM1515" s="180">
        <f>IF(L1515=1,Stundensätze!$D$13,IF(L1515=2,Stundensätze!$D$17,IF(L1515=4,Stundensätze!$D$21,"")))</f>
        <v>0</v>
      </c>
      <c r="AN1515" s="180">
        <f>IF(L1515=1,Stundensätze!$D$15,IF(L1515=2,Stundensätze!$D$19,IF(L1515=4,Stundensätze!$D$23,"")))</f>
        <v>0</v>
      </c>
      <c r="AO1515" s="180" t="e">
        <f t="shared" si="728"/>
        <v>#DIV/0!</v>
      </c>
      <c r="AP1515" s="180">
        <f t="shared" si="729"/>
        <v>0</v>
      </c>
      <c r="AQ1515" s="192" t="e">
        <f t="shared" si="730"/>
        <v>#DIV/0!</v>
      </c>
      <c r="AR1515" s="192" t="e">
        <f t="shared" si="731"/>
        <v>#DIV/0!</v>
      </c>
      <c r="AS1515" s="193" t="e">
        <f t="shared" si="732"/>
        <v>#DIV/0!</v>
      </c>
      <c r="AT1515" s="258" t="str">
        <f>IF(K1515=0,0,VLOOKUP(K1515,Kostenstellen!A:B,2,FALSE))</f>
        <v xml:space="preserve">Salinenklinik </v>
      </c>
      <c r="AU1515" s="68" t="str">
        <f t="shared" si="714"/>
        <v>D</v>
      </c>
      <c r="AV1515" s="68" t="str">
        <f t="shared" si="715"/>
        <v/>
      </c>
      <c r="AW1515" s="68">
        <f>IF(AF1515=0,0,VLOOKUP($H1515,Leistungszahlen!$A$11:$H$158,4,FALSE))</f>
        <v>0</v>
      </c>
      <c r="AX1515" s="68">
        <f>IF(AF1515=0,0,VLOOKUP($H1515,Leistungszahlen!$A$11:$H$158,5,FALSE))</f>
        <v>0</v>
      </c>
      <c r="AY1515" s="68">
        <f>IF(AG1515=0,0,VLOOKUP($H1515,Leistungszahlen!$A$11:$H$158,6,FALSE))</f>
        <v>0</v>
      </c>
      <c r="AZ1515" s="68">
        <f t="shared" si="716"/>
        <v>0</v>
      </c>
      <c r="BA1515" s="68">
        <f t="shared" si="717"/>
        <v>0</v>
      </c>
      <c r="BC1515" s="68">
        <f t="shared" si="733"/>
        <v>0</v>
      </c>
      <c r="BD1515" s="285"/>
    </row>
    <row r="1516" spans="1:56" s="68" customFormat="1" ht="18">
      <c r="A1516" s="200"/>
      <c r="B1516" s="200"/>
      <c r="C1516" s="200" t="s">
        <v>420</v>
      </c>
      <c r="D1516" s="200" t="s">
        <v>260</v>
      </c>
      <c r="E1516" s="200" t="s">
        <v>350</v>
      </c>
      <c r="F1516" s="200" t="s">
        <v>515</v>
      </c>
      <c r="G1516" s="200" t="s">
        <v>1566</v>
      </c>
      <c r="H1516" s="201" t="s">
        <v>206</v>
      </c>
      <c r="I1516" s="202">
        <v>3</v>
      </c>
      <c r="J1516" s="200" t="s">
        <v>778</v>
      </c>
      <c r="K1516" s="176">
        <v>5</v>
      </c>
      <c r="L1516" s="176">
        <v>1</v>
      </c>
      <c r="M1516" s="176"/>
      <c r="N1516" s="286">
        <v>3</v>
      </c>
      <c r="O1516" s="286"/>
      <c r="P1516" s="176"/>
      <c r="Q1516" s="203">
        <f t="shared" si="709"/>
        <v>3</v>
      </c>
      <c r="R1516" s="203">
        <f t="shared" si="710"/>
        <v>0</v>
      </c>
      <c r="S1516" s="203">
        <f t="shared" si="711"/>
        <v>0</v>
      </c>
      <c r="T1516" s="203">
        <f t="shared" si="712"/>
        <v>0</v>
      </c>
      <c r="U1516" s="203">
        <f t="shared" si="713"/>
        <v>0</v>
      </c>
      <c r="V1516" s="175">
        <f>IF(Q1516&gt;0,VLOOKUP(Q1516,Jahresfaktoren!$A$11:$B$24,2,),0)</f>
        <v>152</v>
      </c>
      <c r="W1516" s="175">
        <f>IF(R1516&gt;0,VLOOKUP(R1516,Jahresfaktoren!$D$11:$E$24,2,),0)</f>
        <v>0</v>
      </c>
      <c r="X1516" s="175">
        <f>IF(S1516&gt;0,VLOOKUP(S1516,Jahresfaktoren!$A$28:$B$29,2,),0)</f>
        <v>0</v>
      </c>
      <c r="Y1516" s="175">
        <f>IF(T1516&gt;0,VLOOKUP(T1516,Jahresfaktoren!$A$28:$B$29,2,),0)</f>
        <v>0</v>
      </c>
      <c r="Z1516" s="175">
        <f>IF(U1516&gt;0,VLOOKUP(U1516,Jahresfaktoren!$A$32:$B$33,2,),)</f>
        <v>0</v>
      </c>
      <c r="AA1516" s="177">
        <f t="shared" si="723"/>
        <v>456</v>
      </c>
      <c r="AB1516" s="177" t="str">
        <f t="shared" si="724"/>
        <v/>
      </c>
      <c r="AC1516" s="177" t="str">
        <f t="shared" si="725"/>
        <v/>
      </c>
      <c r="AD1516" s="177" t="str">
        <f t="shared" si="726"/>
        <v/>
      </c>
      <c r="AE1516" s="177" t="str">
        <f t="shared" si="727"/>
        <v/>
      </c>
      <c r="AF1516" s="178">
        <f>IF(Q1516&gt;0,VLOOKUP(H1516,Leistungszahlen!$A$11:$C$158,3,),0)</f>
        <v>0</v>
      </c>
      <c r="AG1516" s="178">
        <f>IF(R1516&gt;0,VLOOKUP(H1516,Leistungszahlen!$A$11:$F$158,6,),IF(T1516&gt;0,VLOOKUP(H1516,Leistungszahlen!$A$11:$F$158,6,),0))</f>
        <v>0</v>
      </c>
      <c r="AH1516" s="179" t="e">
        <f t="shared" si="718"/>
        <v>#DIV/0!</v>
      </c>
      <c r="AI1516" s="179">
        <f t="shared" si="719"/>
        <v>0</v>
      </c>
      <c r="AJ1516" s="179">
        <f t="shared" si="720"/>
        <v>0</v>
      </c>
      <c r="AK1516" s="179">
        <f t="shared" si="721"/>
        <v>0</v>
      </c>
      <c r="AL1516" s="179">
        <f t="shared" si="722"/>
        <v>0</v>
      </c>
      <c r="AM1516" s="180">
        <f>IF(L1516=1,Stundensätze!$D$13,IF(L1516=2,Stundensätze!$D$17,IF(L1516=4,Stundensätze!$D$21,"")))</f>
        <v>0</v>
      </c>
      <c r="AN1516" s="180">
        <f>IF(L1516=1,Stundensätze!$D$15,IF(L1516=2,Stundensätze!$D$19,IF(L1516=4,Stundensätze!$D$23,"")))</f>
        <v>0</v>
      </c>
      <c r="AO1516" s="180" t="e">
        <f t="shared" si="728"/>
        <v>#DIV/0!</v>
      </c>
      <c r="AP1516" s="180">
        <f t="shared" si="729"/>
        <v>0</v>
      </c>
      <c r="AQ1516" s="192" t="e">
        <f t="shared" si="730"/>
        <v>#DIV/0!</v>
      </c>
      <c r="AR1516" s="192" t="e">
        <f t="shared" si="731"/>
        <v>#DIV/0!</v>
      </c>
      <c r="AS1516" s="193" t="e">
        <f t="shared" si="732"/>
        <v>#DIV/0!</v>
      </c>
      <c r="AT1516" s="258" t="str">
        <f>IF(K1516=0,0,VLOOKUP(K1516,Kostenstellen!A:B,2,FALSE))</f>
        <v xml:space="preserve">Salinenklinik </v>
      </c>
      <c r="AU1516" s="68" t="str">
        <f t="shared" si="714"/>
        <v>H</v>
      </c>
      <c r="AV1516" s="68" t="str">
        <f t="shared" si="715"/>
        <v/>
      </c>
      <c r="AW1516" s="68">
        <f>IF(AF1516=0,0,VLOOKUP($H1516,Leistungszahlen!$A$11:$H$158,4,FALSE))</f>
        <v>0</v>
      </c>
      <c r="AX1516" s="68">
        <f>IF(AF1516=0,0,VLOOKUP($H1516,Leistungszahlen!$A$11:$H$158,5,FALSE))</f>
        <v>0</v>
      </c>
      <c r="AY1516" s="68">
        <f>IF(AG1516=0,0,VLOOKUP($H1516,Leistungszahlen!$A$11:$H$158,6,FALSE))</f>
        <v>0</v>
      </c>
      <c r="AZ1516" s="68">
        <f t="shared" si="716"/>
        <v>0</v>
      </c>
      <c r="BA1516" s="68">
        <f t="shared" si="717"/>
        <v>0</v>
      </c>
      <c r="BC1516" s="68">
        <f t="shared" si="733"/>
        <v>0</v>
      </c>
      <c r="BD1516" s="285"/>
    </row>
    <row r="1517" spans="1:56" s="68" customFormat="1" ht="18">
      <c r="A1517" s="200"/>
      <c r="B1517" s="200"/>
      <c r="C1517" s="200" t="s">
        <v>420</v>
      </c>
      <c r="D1517" s="200" t="s">
        <v>260</v>
      </c>
      <c r="E1517" s="200" t="s">
        <v>350</v>
      </c>
      <c r="F1517" s="200" t="s">
        <v>515</v>
      </c>
      <c r="G1517" s="200" t="s">
        <v>1567</v>
      </c>
      <c r="H1517" s="201" t="s">
        <v>202</v>
      </c>
      <c r="I1517" s="202">
        <v>4.34</v>
      </c>
      <c r="J1517" s="200" t="s">
        <v>778</v>
      </c>
      <c r="K1517" s="176">
        <v>5</v>
      </c>
      <c r="L1517" s="176">
        <v>1</v>
      </c>
      <c r="M1517" s="176"/>
      <c r="N1517" s="286">
        <v>4</v>
      </c>
      <c r="O1517" s="286">
        <v>1</v>
      </c>
      <c r="P1517" s="176"/>
      <c r="Q1517" s="203">
        <f t="shared" si="709"/>
        <v>4</v>
      </c>
      <c r="R1517" s="203">
        <f t="shared" si="710"/>
        <v>1</v>
      </c>
      <c r="S1517" s="203">
        <f t="shared" si="711"/>
        <v>0</v>
      </c>
      <c r="T1517" s="203">
        <f t="shared" si="712"/>
        <v>0</v>
      </c>
      <c r="U1517" s="203">
        <f t="shared" si="713"/>
        <v>0</v>
      </c>
      <c r="V1517" s="175">
        <f>IF(Q1517&gt;0,VLOOKUP(Q1517,Jahresfaktoren!$A$11:$B$24,2,),0)</f>
        <v>208</v>
      </c>
      <c r="W1517" s="175">
        <f>IF(R1517&gt;0,VLOOKUP(R1517,Jahresfaktoren!$D$11:$E$24,2,),0)</f>
        <v>52</v>
      </c>
      <c r="X1517" s="175">
        <f>IF(S1517&gt;0,VLOOKUP(S1517,Jahresfaktoren!$A$28:$B$29,2,),0)</f>
        <v>0</v>
      </c>
      <c r="Y1517" s="175">
        <f>IF(T1517&gt;0,VLOOKUP(T1517,Jahresfaktoren!$A$28:$B$29,2,),0)</f>
        <v>0</v>
      </c>
      <c r="Z1517" s="175">
        <f>IF(U1517&gt;0,VLOOKUP(U1517,Jahresfaktoren!$A$32:$B$33,2,),)</f>
        <v>0</v>
      </c>
      <c r="AA1517" s="177">
        <f t="shared" si="723"/>
        <v>902.72</v>
      </c>
      <c r="AB1517" s="177">
        <f t="shared" si="724"/>
        <v>225.68</v>
      </c>
      <c r="AC1517" s="177" t="str">
        <f t="shared" si="725"/>
        <v/>
      </c>
      <c r="AD1517" s="177" t="str">
        <f t="shared" si="726"/>
        <v/>
      </c>
      <c r="AE1517" s="177" t="str">
        <f t="shared" si="727"/>
        <v/>
      </c>
      <c r="AF1517" s="178">
        <f>IF(Q1517&gt;0,VLOOKUP(H1517,Leistungszahlen!$A$11:$C$158,3,),0)</f>
        <v>0</v>
      </c>
      <c r="AG1517" s="178">
        <f>IF(R1517&gt;0,VLOOKUP(H1517,Leistungszahlen!$A$11:$F$158,6,),IF(T1517&gt;0,VLOOKUP(H1517,Leistungszahlen!$A$11:$F$158,6,),0))</f>
        <v>0</v>
      </c>
      <c r="AH1517" s="179" t="e">
        <f t="shared" si="718"/>
        <v>#DIV/0!</v>
      </c>
      <c r="AI1517" s="179" t="e">
        <f t="shared" si="719"/>
        <v>#DIV/0!</v>
      </c>
      <c r="AJ1517" s="179">
        <f t="shared" si="720"/>
        <v>0</v>
      </c>
      <c r="AK1517" s="179">
        <f t="shared" si="721"/>
        <v>0</v>
      </c>
      <c r="AL1517" s="179">
        <f t="shared" si="722"/>
        <v>0</v>
      </c>
      <c r="AM1517" s="180">
        <f>IF(L1517=1,Stundensätze!$D$13,IF(L1517=2,Stundensätze!$D$17,IF(L1517=4,Stundensätze!$D$21,"")))</f>
        <v>0</v>
      </c>
      <c r="AN1517" s="180">
        <f>IF(L1517=1,Stundensätze!$D$15,IF(L1517=2,Stundensätze!$D$19,IF(L1517=4,Stundensätze!$D$23,"")))</f>
        <v>0</v>
      </c>
      <c r="AO1517" s="180" t="e">
        <f t="shared" si="728"/>
        <v>#DIV/0!</v>
      </c>
      <c r="AP1517" s="180">
        <f t="shared" si="729"/>
        <v>0</v>
      </c>
      <c r="AQ1517" s="192" t="e">
        <f t="shared" si="730"/>
        <v>#DIV/0!</v>
      </c>
      <c r="AR1517" s="192" t="e">
        <f t="shared" si="731"/>
        <v>#DIV/0!</v>
      </c>
      <c r="AS1517" s="193" t="e">
        <f t="shared" si="732"/>
        <v>#DIV/0!</v>
      </c>
      <c r="AT1517" s="258" t="str">
        <f>IF(K1517=0,0,VLOOKUP(K1517,Kostenstellen!A:B,2,FALSE))</f>
        <v xml:space="preserve">Salinenklinik </v>
      </c>
      <c r="AU1517" s="68" t="str">
        <f t="shared" si="714"/>
        <v>D</v>
      </c>
      <c r="AV1517" s="68" t="str">
        <f t="shared" si="715"/>
        <v>D</v>
      </c>
      <c r="AW1517" s="68">
        <f>IF(AF1517=0,0,VLOOKUP($H1517,Leistungszahlen!$A$11:$H$158,4,FALSE))</f>
        <v>0</v>
      </c>
      <c r="AX1517" s="68">
        <f>IF(AF1517=0,0,VLOOKUP($H1517,Leistungszahlen!$A$11:$H$158,5,FALSE))</f>
        <v>0</v>
      </c>
      <c r="AY1517" s="68">
        <f>IF(AG1517=0,0,VLOOKUP($H1517,Leistungszahlen!$A$11:$H$158,6,FALSE))</f>
        <v>0</v>
      </c>
      <c r="AZ1517" s="68">
        <f t="shared" si="716"/>
        <v>0</v>
      </c>
      <c r="BA1517" s="68">
        <f t="shared" si="717"/>
        <v>0</v>
      </c>
      <c r="BC1517" s="68">
        <f t="shared" si="733"/>
        <v>0</v>
      </c>
      <c r="BD1517" s="285"/>
    </row>
    <row r="1518" spans="1:56" s="68" customFormat="1" ht="18">
      <c r="A1518" s="200"/>
      <c r="B1518" s="200"/>
      <c r="C1518" s="200" t="s">
        <v>420</v>
      </c>
      <c r="D1518" s="200" t="s">
        <v>260</v>
      </c>
      <c r="E1518" s="200" t="s">
        <v>350</v>
      </c>
      <c r="F1518" s="200" t="s">
        <v>515</v>
      </c>
      <c r="G1518" s="200" t="s">
        <v>1568</v>
      </c>
      <c r="H1518" s="201" t="s">
        <v>215</v>
      </c>
      <c r="I1518" s="202">
        <v>3.08</v>
      </c>
      <c r="J1518" s="200" t="s">
        <v>778</v>
      </c>
      <c r="K1518" s="176">
        <v>5</v>
      </c>
      <c r="L1518" s="176">
        <v>1</v>
      </c>
      <c r="M1518" s="176"/>
      <c r="N1518" s="286">
        <v>7</v>
      </c>
      <c r="O1518" s="286"/>
      <c r="P1518" s="176"/>
      <c r="Q1518" s="203">
        <f t="shared" si="709"/>
        <v>6</v>
      </c>
      <c r="R1518" s="203">
        <f t="shared" si="710"/>
        <v>0</v>
      </c>
      <c r="S1518" s="203">
        <f t="shared" si="711"/>
        <v>1</v>
      </c>
      <c r="T1518" s="203">
        <f t="shared" si="712"/>
        <v>0</v>
      </c>
      <c r="U1518" s="203">
        <f t="shared" si="713"/>
        <v>1</v>
      </c>
      <c r="V1518" s="175">
        <f>IF(Q1518&gt;0,VLOOKUP(Q1518,Jahresfaktoren!$A$11:$B$24,2,),0)</f>
        <v>302</v>
      </c>
      <c r="W1518" s="175">
        <f>IF(R1518&gt;0,VLOOKUP(R1518,Jahresfaktoren!$D$11:$E$24,2,),0)</f>
        <v>0</v>
      </c>
      <c r="X1518" s="175">
        <f>IF(S1518&gt;0,VLOOKUP(S1518,Jahresfaktoren!$A$28:$B$29,2,),0)</f>
        <v>60</v>
      </c>
      <c r="Y1518" s="175">
        <f>IF(T1518&gt;0,VLOOKUP(T1518,Jahresfaktoren!$A$28:$B$29,2,),0)</f>
        <v>0</v>
      </c>
      <c r="Z1518" s="175">
        <f>IF(U1518&gt;0,VLOOKUP(U1518,Jahresfaktoren!$A$32:$B$33,2,),)</f>
        <v>3</v>
      </c>
      <c r="AA1518" s="177">
        <f t="shared" si="723"/>
        <v>930.16</v>
      </c>
      <c r="AB1518" s="177" t="str">
        <f t="shared" si="724"/>
        <v/>
      </c>
      <c r="AC1518" s="177">
        <f t="shared" si="725"/>
        <v>184.8</v>
      </c>
      <c r="AD1518" s="177" t="str">
        <f t="shared" si="726"/>
        <v/>
      </c>
      <c r="AE1518" s="177">
        <f t="shared" si="727"/>
        <v>9.24</v>
      </c>
      <c r="AF1518" s="178">
        <f>IF(Q1518&gt;0,VLOOKUP(H1518,Leistungszahlen!$A$11:$C$158,3,),0)</f>
        <v>0</v>
      </c>
      <c r="AG1518" s="178">
        <f>IF(R1518&gt;0,VLOOKUP(H1518,Leistungszahlen!$A$11:$F$158,6,),IF(T1518&gt;0,VLOOKUP(H1518,Leistungszahlen!$A$11:$F$158,6,),0))</f>
        <v>0</v>
      </c>
      <c r="AH1518" s="179" t="e">
        <f t="shared" si="718"/>
        <v>#DIV/0!</v>
      </c>
      <c r="AI1518" s="179">
        <f t="shared" si="719"/>
        <v>0</v>
      </c>
      <c r="AJ1518" s="179" t="e">
        <f t="shared" si="720"/>
        <v>#DIV/0!</v>
      </c>
      <c r="AK1518" s="179">
        <f t="shared" si="721"/>
        <v>0</v>
      </c>
      <c r="AL1518" s="179" t="e">
        <f t="shared" si="722"/>
        <v>#DIV/0!</v>
      </c>
      <c r="AM1518" s="180">
        <f>IF(L1518=1,Stundensätze!$D$13,IF(L1518=2,Stundensätze!$D$17,IF(L1518=4,Stundensätze!$D$21,"")))</f>
        <v>0</v>
      </c>
      <c r="AN1518" s="180">
        <f>IF(L1518=1,Stundensätze!$D$15,IF(L1518=2,Stundensätze!$D$19,IF(L1518=4,Stundensätze!$D$23,"")))</f>
        <v>0</v>
      </c>
      <c r="AO1518" s="180" t="e">
        <f t="shared" si="728"/>
        <v>#DIV/0!</v>
      </c>
      <c r="AP1518" s="180" t="e">
        <f t="shared" si="729"/>
        <v>#DIV/0!</v>
      </c>
      <c r="AQ1518" s="192" t="e">
        <f t="shared" si="730"/>
        <v>#DIV/0!</v>
      </c>
      <c r="AR1518" s="192" t="e">
        <f t="shared" si="731"/>
        <v>#DIV/0!</v>
      </c>
      <c r="AS1518" s="193" t="e">
        <f t="shared" si="732"/>
        <v>#DIV/0!</v>
      </c>
      <c r="AT1518" s="258" t="str">
        <f>IF(K1518=0,0,VLOOKUP(K1518,Kostenstellen!A:B,2,FALSE))</f>
        <v xml:space="preserve">Salinenklinik </v>
      </c>
      <c r="AU1518" s="68" t="str">
        <f t="shared" si="714"/>
        <v>R</v>
      </c>
      <c r="AV1518" s="68" t="str">
        <f t="shared" si="715"/>
        <v/>
      </c>
      <c r="AW1518" s="68">
        <f>IF(AF1518=0,0,VLOOKUP($H1518,Leistungszahlen!$A$11:$H$158,4,FALSE))</f>
        <v>0</v>
      </c>
      <c r="AX1518" s="68">
        <f>IF(AF1518=0,0,VLOOKUP($H1518,Leistungszahlen!$A$11:$H$158,5,FALSE))</f>
        <v>0</v>
      </c>
      <c r="AY1518" s="68">
        <f>IF(AG1518=0,0,VLOOKUP($H1518,Leistungszahlen!$A$11:$H$158,6,FALSE))</f>
        <v>0</v>
      </c>
      <c r="AZ1518" s="68">
        <f t="shared" si="716"/>
        <v>0</v>
      </c>
      <c r="BA1518" s="68">
        <f t="shared" si="717"/>
        <v>0</v>
      </c>
      <c r="BC1518" s="68">
        <f t="shared" si="733"/>
        <v>0</v>
      </c>
      <c r="BD1518" s="285"/>
    </row>
    <row r="1519" spans="1:56" s="68" customFormat="1" ht="18">
      <c r="A1519" s="200"/>
      <c r="B1519" s="200"/>
      <c r="C1519" s="200" t="s">
        <v>420</v>
      </c>
      <c r="D1519" s="200" t="s">
        <v>260</v>
      </c>
      <c r="E1519" s="200" t="s">
        <v>350</v>
      </c>
      <c r="F1519" s="200" t="s">
        <v>515</v>
      </c>
      <c r="G1519" s="200" t="s">
        <v>1569</v>
      </c>
      <c r="H1519" s="201" t="s">
        <v>215</v>
      </c>
      <c r="I1519" s="202">
        <v>4.83</v>
      </c>
      <c r="J1519" s="200" t="s">
        <v>778</v>
      </c>
      <c r="K1519" s="176">
        <v>5</v>
      </c>
      <c r="L1519" s="176">
        <v>1</v>
      </c>
      <c r="M1519" s="176"/>
      <c r="N1519" s="286">
        <v>7</v>
      </c>
      <c r="O1519" s="286"/>
      <c r="P1519" s="176"/>
      <c r="Q1519" s="203">
        <f t="shared" si="709"/>
        <v>6</v>
      </c>
      <c r="R1519" s="203">
        <f t="shared" si="710"/>
        <v>0</v>
      </c>
      <c r="S1519" s="203">
        <f t="shared" si="711"/>
        <v>1</v>
      </c>
      <c r="T1519" s="203">
        <f t="shared" si="712"/>
        <v>0</v>
      </c>
      <c r="U1519" s="203">
        <f t="shared" si="713"/>
        <v>1</v>
      </c>
      <c r="V1519" s="175">
        <f>IF(Q1519&gt;0,VLOOKUP(Q1519,Jahresfaktoren!$A$11:$B$24,2,),0)</f>
        <v>302</v>
      </c>
      <c r="W1519" s="175">
        <f>IF(R1519&gt;0,VLOOKUP(R1519,Jahresfaktoren!$D$11:$E$24,2,),0)</f>
        <v>0</v>
      </c>
      <c r="X1519" s="175">
        <f>IF(S1519&gt;0,VLOOKUP(S1519,Jahresfaktoren!$A$28:$B$29,2,),0)</f>
        <v>60</v>
      </c>
      <c r="Y1519" s="175">
        <f>IF(T1519&gt;0,VLOOKUP(T1519,Jahresfaktoren!$A$28:$B$29,2,),0)</f>
        <v>0</v>
      </c>
      <c r="Z1519" s="175">
        <f>IF(U1519&gt;0,VLOOKUP(U1519,Jahresfaktoren!$A$32:$B$33,2,),)</f>
        <v>3</v>
      </c>
      <c r="AA1519" s="177">
        <f t="shared" si="723"/>
        <v>1458.66</v>
      </c>
      <c r="AB1519" s="177" t="str">
        <f t="shared" si="724"/>
        <v/>
      </c>
      <c r="AC1519" s="177">
        <f t="shared" si="725"/>
        <v>289.8</v>
      </c>
      <c r="AD1519" s="177" t="str">
        <f t="shared" si="726"/>
        <v/>
      </c>
      <c r="AE1519" s="177">
        <f t="shared" si="727"/>
        <v>14.49</v>
      </c>
      <c r="AF1519" s="178">
        <f>IF(Q1519&gt;0,VLOOKUP(H1519,Leistungszahlen!$A$11:$C$158,3,),0)</f>
        <v>0</v>
      </c>
      <c r="AG1519" s="178">
        <f>IF(R1519&gt;0,VLOOKUP(H1519,Leistungszahlen!$A$11:$F$158,6,),IF(T1519&gt;0,VLOOKUP(H1519,Leistungszahlen!$A$11:$F$158,6,),0))</f>
        <v>0</v>
      </c>
      <c r="AH1519" s="179" t="e">
        <f t="shared" si="718"/>
        <v>#DIV/0!</v>
      </c>
      <c r="AI1519" s="179">
        <f t="shared" si="719"/>
        <v>0</v>
      </c>
      <c r="AJ1519" s="179" t="e">
        <f t="shared" si="720"/>
        <v>#DIV/0!</v>
      </c>
      <c r="AK1519" s="179">
        <f t="shared" si="721"/>
        <v>0</v>
      </c>
      <c r="AL1519" s="179" t="e">
        <f t="shared" si="722"/>
        <v>#DIV/0!</v>
      </c>
      <c r="AM1519" s="180">
        <f>IF(L1519=1,Stundensätze!$D$13,IF(L1519=2,Stundensätze!$D$17,IF(L1519=4,Stundensätze!$D$21,"")))</f>
        <v>0</v>
      </c>
      <c r="AN1519" s="180">
        <f>IF(L1519=1,Stundensätze!$D$15,IF(L1519=2,Stundensätze!$D$19,IF(L1519=4,Stundensätze!$D$23,"")))</f>
        <v>0</v>
      </c>
      <c r="AO1519" s="180" t="e">
        <f t="shared" si="728"/>
        <v>#DIV/0!</v>
      </c>
      <c r="AP1519" s="180" t="e">
        <f t="shared" si="729"/>
        <v>#DIV/0!</v>
      </c>
      <c r="AQ1519" s="192" t="e">
        <f t="shared" si="730"/>
        <v>#DIV/0!</v>
      </c>
      <c r="AR1519" s="192" t="e">
        <f t="shared" si="731"/>
        <v>#DIV/0!</v>
      </c>
      <c r="AS1519" s="193" t="e">
        <f t="shared" si="732"/>
        <v>#DIV/0!</v>
      </c>
      <c r="AT1519" s="258" t="str">
        <f>IF(K1519=0,0,VLOOKUP(K1519,Kostenstellen!A:B,2,FALSE))</f>
        <v xml:space="preserve">Salinenklinik </v>
      </c>
      <c r="AU1519" s="68" t="str">
        <f t="shared" si="714"/>
        <v>R</v>
      </c>
      <c r="AV1519" s="68" t="str">
        <f t="shared" si="715"/>
        <v/>
      </c>
      <c r="AW1519" s="68">
        <f>IF(AF1519=0,0,VLOOKUP($H1519,Leistungszahlen!$A$11:$H$158,4,FALSE))</f>
        <v>0</v>
      </c>
      <c r="AX1519" s="68">
        <f>IF(AF1519=0,0,VLOOKUP($H1519,Leistungszahlen!$A$11:$H$158,5,FALSE))</f>
        <v>0</v>
      </c>
      <c r="AY1519" s="68">
        <f>IF(AG1519=0,0,VLOOKUP($H1519,Leistungszahlen!$A$11:$H$158,6,FALSE))</f>
        <v>0</v>
      </c>
      <c r="AZ1519" s="68">
        <f t="shared" si="716"/>
        <v>0</v>
      </c>
      <c r="BA1519" s="68">
        <f t="shared" si="717"/>
        <v>0</v>
      </c>
      <c r="BC1519" s="68">
        <f t="shared" si="733"/>
        <v>0</v>
      </c>
      <c r="BD1519" s="285"/>
    </row>
    <row r="1520" spans="1:56" s="68" customFormat="1" ht="18">
      <c r="A1520" s="200"/>
      <c r="B1520" s="200"/>
      <c r="C1520" s="200" t="s">
        <v>420</v>
      </c>
      <c r="D1520" s="200" t="s">
        <v>260</v>
      </c>
      <c r="E1520" s="200" t="s">
        <v>350</v>
      </c>
      <c r="F1520" s="200" t="s">
        <v>515</v>
      </c>
      <c r="G1520" s="200" t="s">
        <v>1570</v>
      </c>
      <c r="H1520" s="201" t="s">
        <v>215</v>
      </c>
      <c r="I1520" s="202">
        <v>4.32</v>
      </c>
      <c r="J1520" s="200" t="s">
        <v>778</v>
      </c>
      <c r="K1520" s="176">
        <v>5</v>
      </c>
      <c r="L1520" s="176">
        <v>1</v>
      </c>
      <c r="M1520" s="176"/>
      <c r="N1520" s="286">
        <v>7</v>
      </c>
      <c r="O1520" s="286"/>
      <c r="P1520" s="176"/>
      <c r="Q1520" s="203">
        <f t="shared" si="709"/>
        <v>6</v>
      </c>
      <c r="R1520" s="203">
        <f t="shared" si="710"/>
        <v>0</v>
      </c>
      <c r="S1520" s="203">
        <f t="shared" si="711"/>
        <v>1</v>
      </c>
      <c r="T1520" s="203">
        <f t="shared" si="712"/>
        <v>0</v>
      </c>
      <c r="U1520" s="203">
        <f t="shared" si="713"/>
        <v>1</v>
      </c>
      <c r="V1520" s="175">
        <f>IF(Q1520&gt;0,VLOOKUP(Q1520,Jahresfaktoren!$A$11:$B$24,2,),0)</f>
        <v>302</v>
      </c>
      <c r="W1520" s="175">
        <f>IF(R1520&gt;0,VLOOKUP(R1520,Jahresfaktoren!$D$11:$E$24,2,),0)</f>
        <v>0</v>
      </c>
      <c r="X1520" s="175">
        <f>IF(S1520&gt;0,VLOOKUP(S1520,Jahresfaktoren!$A$28:$B$29,2,),0)</f>
        <v>60</v>
      </c>
      <c r="Y1520" s="175">
        <f>IF(T1520&gt;0,VLOOKUP(T1520,Jahresfaktoren!$A$28:$B$29,2,),0)</f>
        <v>0</v>
      </c>
      <c r="Z1520" s="175">
        <f>IF(U1520&gt;0,VLOOKUP(U1520,Jahresfaktoren!$A$32:$B$33,2,),)</f>
        <v>3</v>
      </c>
      <c r="AA1520" s="177">
        <f t="shared" si="723"/>
        <v>1304.6400000000001</v>
      </c>
      <c r="AB1520" s="177" t="str">
        <f t="shared" si="724"/>
        <v/>
      </c>
      <c r="AC1520" s="177">
        <f t="shared" si="725"/>
        <v>259.20000000000005</v>
      </c>
      <c r="AD1520" s="177" t="str">
        <f t="shared" si="726"/>
        <v/>
      </c>
      <c r="AE1520" s="177">
        <f t="shared" si="727"/>
        <v>12.96</v>
      </c>
      <c r="AF1520" s="178">
        <f>IF(Q1520&gt;0,VLOOKUP(H1520,Leistungszahlen!$A$11:$C$158,3,),0)</f>
        <v>0</v>
      </c>
      <c r="AG1520" s="178">
        <f>IF(R1520&gt;0,VLOOKUP(H1520,Leistungszahlen!$A$11:$F$158,6,),IF(T1520&gt;0,VLOOKUP(H1520,Leistungszahlen!$A$11:$F$158,6,),0))</f>
        <v>0</v>
      </c>
      <c r="AH1520" s="179" t="e">
        <f t="shared" si="718"/>
        <v>#DIV/0!</v>
      </c>
      <c r="AI1520" s="179">
        <f t="shared" si="719"/>
        <v>0</v>
      </c>
      <c r="AJ1520" s="179" t="e">
        <f t="shared" si="720"/>
        <v>#DIV/0!</v>
      </c>
      <c r="AK1520" s="179">
        <f t="shared" si="721"/>
        <v>0</v>
      </c>
      <c r="AL1520" s="179" t="e">
        <f t="shared" si="722"/>
        <v>#DIV/0!</v>
      </c>
      <c r="AM1520" s="180">
        <f>IF(L1520=1,Stundensätze!$D$13,IF(L1520=2,Stundensätze!$D$17,IF(L1520=4,Stundensätze!$D$21,"")))</f>
        <v>0</v>
      </c>
      <c r="AN1520" s="180">
        <f>IF(L1520=1,Stundensätze!$D$15,IF(L1520=2,Stundensätze!$D$19,IF(L1520=4,Stundensätze!$D$23,"")))</f>
        <v>0</v>
      </c>
      <c r="AO1520" s="180" t="e">
        <f t="shared" si="728"/>
        <v>#DIV/0!</v>
      </c>
      <c r="AP1520" s="180" t="e">
        <f t="shared" si="729"/>
        <v>#DIV/0!</v>
      </c>
      <c r="AQ1520" s="192" t="e">
        <f t="shared" si="730"/>
        <v>#DIV/0!</v>
      </c>
      <c r="AR1520" s="192" t="e">
        <f t="shared" si="731"/>
        <v>#DIV/0!</v>
      </c>
      <c r="AS1520" s="193" t="e">
        <f t="shared" si="732"/>
        <v>#DIV/0!</v>
      </c>
      <c r="AT1520" s="258" t="str">
        <f>IF(K1520=0,0,VLOOKUP(K1520,Kostenstellen!A:B,2,FALSE))</f>
        <v xml:space="preserve">Salinenklinik </v>
      </c>
      <c r="AU1520" s="68" t="str">
        <f t="shared" si="714"/>
        <v>R</v>
      </c>
      <c r="AV1520" s="68" t="str">
        <f t="shared" si="715"/>
        <v/>
      </c>
      <c r="AW1520" s="68">
        <f>IF(AF1520=0,0,VLOOKUP($H1520,Leistungszahlen!$A$11:$H$158,4,FALSE))</f>
        <v>0</v>
      </c>
      <c r="AX1520" s="68">
        <f>IF(AF1520=0,0,VLOOKUP($H1520,Leistungszahlen!$A$11:$H$158,5,FALSE))</f>
        <v>0</v>
      </c>
      <c r="AY1520" s="68">
        <f>IF(AG1520=0,0,VLOOKUP($H1520,Leistungszahlen!$A$11:$H$158,6,FALSE))</f>
        <v>0</v>
      </c>
      <c r="AZ1520" s="68">
        <f t="shared" si="716"/>
        <v>0</v>
      </c>
      <c r="BA1520" s="68">
        <f t="shared" si="717"/>
        <v>0</v>
      </c>
      <c r="BC1520" s="68">
        <f t="shared" si="733"/>
        <v>0</v>
      </c>
      <c r="BD1520" s="285"/>
    </row>
    <row r="1521" spans="1:56" s="68" customFormat="1" ht="18">
      <c r="A1521" s="200"/>
      <c r="B1521" s="200"/>
      <c r="C1521" s="200" t="s">
        <v>420</v>
      </c>
      <c r="D1521" s="200" t="s">
        <v>260</v>
      </c>
      <c r="E1521" s="200" t="s">
        <v>350</v>
      </c>
      <c r="F1521" s="200" t="s">
        <v>515</v>
      </c>
      <c r="G1521" s="200" t="s">
        <v>518</v>
      </c>
      <c r="H1521" s="201" t="s">
        <v>215</v>
      </c>
      <c r="I1521" s="202">
        <v>3.08</v>
      </c>
      <c r="J1521" s="200" t="s">
        <v>778</v>
      </c>
      <c r="K1521" s="176">
        <v>5</v>
      </c>
      <c r="L1521" s="176">
        <v>1</v>
      </c>
      <c r="M1521" s="176"/>
      <c r="N1521" s="286">
        <v>7</v>
      </c>
      <c r="O1521" s="286"/>
      <c r="P1521" s="176"/>
      <c r="Q1521" s="203">
        <f t="shared" si="709"/>
        <v>6</v>
      </c>
      <c r="R1521" s="203">
        <f t="shared" si="710"/>
        <v>0</v>
      </c>
      <c r="S1521" s="203">
        <f t="shared" si="711"/>
        <v>1</v>
      </c>
      <c r="T1521" s="203">
        <f t="shared" si="712"/>
        <v>0</v>
      </c>
      <c r="U1521" s="203">
        <f t="shared" si="713"/>
        <v>1</v>
      </c>
      <c r="V1521" s="175">
        <f>IF(Q1521&gt;0,VLOOKUP(Q1521,Jahresfaktoren!$A$11:$B$24,2,),0)</f>
        <v>302</v>
      </c>
      <c r="W1521" s="175">
        <f>IF(R1521&gt;0,VLOOKUP(R1521,Jahresfaktoren!$D$11:$E$24,2,),0)</f>
        <v>0</v>
      </c>
      <c r="X1521" s="175">
        <f>IF(S1521&gt;0,VLOOKUP(S1521,Jahresfaktoren!$A$28:$B$29,2,),0)</f>
        <v>60</v>
      </c>
      <c r="Y1521" s="175">
        <f>IF(T1521&gt;0,VLOOKUP(T1521,Jahresfaktoren!$A$28:$B$29,2,),0)</f>
        <v>0</v>
      </c>
      <c r="Z1521" s="175">
        <f>IF(U1521&gt;0,VLOOKUP(U1521,Jahresfaktoren!$A$32:$B$33,2,),)</f>
        <v>3</v>
      </c>
      <c r="AA1521" s="177">
        <f t="shared" si="723"/>
        <v>930.16</v>
      </c>
      <c r="AB1521" s="177" t="str">
        <f t="shared" si="724"/>
        <v/>
      </c>
      <c r="AC1521" s="177">
        <f t="shared" si="725"/>
        <v>184.8</v>
      </c>
      <c r="AD1521" s="177" t="str">
        <f t="shared" si="726"/>
        <v/>
      </c>
      <c r="AE1521" s="177">
        <f t="shared" si="727"/>
        <v>9.24</v>
      </c>
      <c r="AF1521" s="178">
        <f>IF(Q1521&gt;0,VLOOKUP(H1521,Leistungszahlen!$A$11:$C$158,3,),0)</f>
        <v>0</v>
      </c>
      <c r="AG1521" s="178">
        <f>IF(R1521&gt;0,VLOOKUP(H1521,Leistungszahlen!$A$11:$F$158,6,),IF(T1521&gt;0,VLOOKUP(H1521,Leistungszahlen!$A$11:$F$158,6,),0))</f>
        <v>0</v>
      </c>
      <c r="AH1521" s="179" t="e">
        <f t="shared" si="718"/>
        <v>#DIV/0!</v>
      </c>
      <c r="AI1521" s="179">
        <f t="shared" si="719"/>
        <v>0</v>
      </c>
      <c r="AJ1521" s="179" t="e">
        <f t="shared" si="720"/>
        <v>#DIV/0!</v>
      </c>
      <c r="AK1521" s="179">
        <f t="shared" si="721"/>
        <v>0</v>
      </c>
      <c r="AL1521" s="179" t="e">
        <f t="shared" si="722"/>
        <v>#DIV/0!</v>
      </c>
      <c r="AM1521" s="180">
        <f>IF(L1521=1,Stundensätze!$D$13,IF(L1521=2,Stundensätze!$D$17,IF(L1521=4,Stundensätze!$D$21,"")))</f>
        <v>0</v>
      </c>
      <c r="AN1521" s="180">
        <f>IF(L1521=1,Stundensätze!$D$15,IF(L1521=2,Stundensätze!$D$19,IF(L1521=4,Stundensätze!$D$23,"")))</f>
        <v>0</v>
      </c>
      <c r="AO1521" s="180" t="e">
        <f t="shared" si="728"/>
        <v>#DIV/0!</v>
      </c>
      <c r="AP1521" s="180" t="e">
        <f t="shared" si="729"/>
        <v>#DIV/0!</v>
      </c>
      <c r="AQ1521" s="192" t="e">
        <f t="shared" si="730"/>
        <v>#DIV/0!</v>
      </c>
      <c r="AR1521" s="192" t="e">
        <f t="shared" si="731"/>
        <v>#DIV/0!</v>
      </c>
      <c r="AS1521" s="193" t="e">
        <f t="shared" si="732"/>
        <v>#DIV/0!</v>
      </c>
      <c r="AT1521" s="258" t="str">
        <f>IF(K1521=0,0,VLOOKUP(K1521,Kostenstellen!A:B,2,FALSE))</f>
        <v xml:space="preserve">Salinenklinik </v>
      </c>
      <c r="AU1521" s="68" t="str">
        <f t="shared" si="714"/>
        <v>R</v>
      </c>
      <c r="AV1521" s="68" t="str">
        <f t="shared" si="715"/>
        <v/>
      </c>
      <c r="AW1521" s="68">
        <f>IF(AF1521=0,0,VLOOKUP($H1521,Leistungszahlen!$A$11:$H$158,4,FALSE))</f>
        <v>0</v>
      </c>
      <c r="AX1521" s="68">
        <f>IF(AF1521=0,0,VLOOKUP($H1521,Leistungszahlen!$A$11:$H$158,5,FALSE))</f>
        <v>0</v>
      </c>
      <c r="AY1521" s="68">
        <f>IF(AG1521=0,0,VLOOKUP($H1521,Leistungszahlen!$A$11:$H$158,6,FALSE))</f>
        <v>0</v>
      </c>
      <c r="AZ1521" s="68">
        <f t="shared" si="716"/>
        <v>0</v>
      </c>
      <c r="BA1521" s="68">
        <f t="shared" si="717"/>
        <v>0</v>
      </c>
      <c r="BC1521" s="68">
        <f t="shared" si="733"/>
        <v>0</v>
      </c>
      <c r="BD1521" s="285"/>
    </row>
    <row r="1522" spans="1:56" s="68" customFormat="1" ht="18">
      <c r="A1522" s="200"/>
      <c r="B1522" s="200"/>
      <c r="C1522" s="200" t="s">
        <v>420</v>
      </c>
      <c r="D1522" s="200" t="s">
        <v>260</v>
      </c>
      <c r="E1522" s="200" t="s">
        <v>350</v>
      </c>
      <c r="F1522" s="200" t="s">
        <v>515</v>
      </c>
      <c r="G1522" s="200" t="s">
        <v>519</v>
      </c>
      <c r="H1522" s="201" t="s">
        <v>215</v>
      </c>
      <c r="I1522" s="202">
        <v>4.83</v>
      </c>
      <c r="J1522" s="200" t="s">
        <v>778</v>
      </c>
      <c r="K1522" s="176">
        <v>5</v>
      </c>
      <c r="L1522" s="176">
        <v>1</v>
      </c>
      <c r="M1522" s="176"/>
      <c r="N1522" s="286">
        <v>7</v>
      </c>
      <c r="O1522" s="286"/>
      <c r="P1522" s="176"/>
      <c r="Q1522" s="203">
        <f t="shared" si="709"/>
        <v>6</v>
      </c>
      <c r="R1522" s="203">
        <f t="shared" si="710"/>
        <v>0</v>
      </c>
      <c r="S1522" s="203">
        <f t="shared" si="711"/>
        <v>1</v>
      </c>
      <c r="T1522" s="203">
        <f t="shared" si="712"/>
        <v>0</v>
      </c>
      <c r="U1522" s="203">
        <f t="shared" si="713"/>
        <v>1</v>
      </c>
      <c r="V1522" s="175">
        <f>IF(Q1522&gt;0,VLOOKUP(Q1522,Jahresfaktoren!$A$11:$B$24,2,),0)</f>
        <v>302</v>
      </c>
      <c r="W1522" s="175">
        <f>IF(R1522&gt;0,VLOOKUP(R1522,Jahresfaktoren!$D$11:$E$24,2,),0)</f>
        <v>0</v>
      </c>
      <c r="X1522" s="175">
        <f>IF(S1522&gt;0,VLOOKUP(S1522,Jahresfaktoren!$A$28:$B$29,2,),0)</f>
        <v>60</v>
      </c>
      <c r="Y1522" s="175">
        <f>IF(T1522&gt;0,VLOOKUP(T1522,Jahresfaktoren!$A$28:$B$29,2,),0)</f>
        <v>0</v>
      </c>
      <c r="Z1522" s="175">
        <f>IF(U1522&gt;0,VLOOKUP(U1522,Jahresfaktoren!$A$32:$B$33,2,),)</f>
        <v>3</v>
      </c>
      <c r="AA1522" s="177">
        <f t="shared" si="723"/>
        <v>1458.66</v>
      </c>
      <c r="AB1522" s="177" t="str">
        <f t="shared" si="724"/>
        <v/>
      </c>
      <c r="AC1522" s="177">
        <f t="shared" si="725"/>
        <v>289.8</v>
      </c>
      <c r="AD1522" s="177" t="str">
        <f t="shared" si="726"/>
        <v/>
      </c>
      <c r="AE1522" s="177">
        <f t="shared" si="727"/>
        <v>14.49</v>
      </c>
      <c r="AF1522" s="178">
        <f>IF(Q1522&gt;0,VLOOKUP(H1522,Leistungszahlen!$A$11:$C$158,3,),0)</f>
        <v>0</v>
      </c>
      <c r="AG1522" s="178">
        <f>IF(R1522&gt;0,VLOOKUP(H1522,Leistungszahlen!$A$11:$F$158,6,),IF(T1522&gt;0,VLOOKUP(H1522,Leistungszahlen!$A$11:$F$158,6,),0))</f>
        <v>0</v>
      </c>
      <c r="AH1522" s="179" t="e">
        <f t="shared" si="718"/>
        <v>#DIV/0!</v>
      </c>
      <c r="AI1522" s="179">
        <f t="shared" si="719"/>
        <v>0</v>
      </c>
      <c r="AJ1522" s="179" t="e">
        <f t="shared" si="720"/>
        <v>#DIV/0!</v>
      </c>
      <c r="AK1522" s="179">
        <f t="shared" si="721"/>
        <v>0</v>
      </c>
      <c r="AL1522" s="179" t="e">
        <f t="shared" si="722"/>
        <v>#DIV/0!</v>
      </c>
      <c r="AM1522" s="180">
        <f>IF(L1522=1,Stundensätze!$D$13,IF(L1522=2,Stundensätze!$D$17,IF(L1522=4,Stundensätze!$D$21,"")))</f>
        <v>0</v>
      </c>
      <c r="AN1522" s="180">
        <f>IF(L1522=1,Stundensätze!$D$15,IF(L1522=2,Stundensätze!$D$19,IF(L1522=4,Stundensätze!$D$23,"")))</f>
        <v>0</v>
      </c>
      <c r="AO1522" s="180" t="e">
        <f t="shared" si="728"/>
        <v>#DIV/0!</v>
      </c>
      <c r="AP1522" s="180" t="e">
        <f t="shared" si="729"/>
        <v>#DIV/0!</v>
      </c>
      <c r="AQ1522" s="192" t="e">
        <f t="shared" si="730"/>
        <v>#DIV/0!</v>
      </c>
      <c r="AR1522" s="192" t="e">
        <f t="shared" si="731"/>
        <v>#DIV/0!</v>
      </c>
      <c r="AS1522" s="193" t="e">
        <f t="shared" si="732"/>
        <v>#DIV/0!</v>
      </c>
      <c r="AT1522" s="258" t="str">
        <f>IF(K1522=0,0,VLOOKUP(K1522,Kostenstellen!A:B,2,FALSE))</f>
        <v xml:space="preserve">Salinenklinik </v>
      </c>
      <c r="AU1522" s="68" t="str">
        <f t="shared" si="714"/>
        <v>R</v>
      </c>
      <c r="AV1522" s="68" t="str">
        <f t="shared" si="715"/>
        <v/>
      </c>
      <c r="AW1522" s="68">
        <f>IF(AF1522=0,0,VLOOKUP($H1522,Leistungszahlen!$A$11:$H$158,4,FALSE))</f>
        <v>0</v>
      </c>
      <c r="AX1522" s="68">
        <f>IF(AF1522=0,0,VLOOKUP($H1522,Leistungszahlen!$A$11:$H$158,5,FALSE))</f>
        <v>0</v>
      </c>
      <c r="AY1522" s="68">
        <f>IF(AG1522=0,0,VLOOKUP($H1522,Leistungszahlen!$A$11:$H$158,6,FALSE))</f>
        <v>0</v>
      </c>
      <c r="AZ1522" s="68">
        <f t="shared" si="716"/>
        <v>0</v>
      </c>
      <c r="BA1522" s="68">
        <f t="shared" si="717"/>
        <v>0</v>
      </c>
      <c r="BC1522" s="68">
        <f t="shared" si="733"/>
        <v>0</v>
      </c>
      <c r="BD1522" s="285"/>
    </row>
    <row r="1523" spans="1:56" s="68" customFormat="1" ht="18">
      <c r="A1523" s="200"/>
      <c r="B1523" s="200"/>
      <c r="C1523" s="200" t="s">
        <v>420</v>
      </c>
      <c r="D1523" s="200" t="s">
        <v>260</v>
      </c>
      <c r="E1523" s="200" t="s">
        <v>350</v>
      </c>
      <c r="F1523" s="200" t="s">
        <v>515</v>
      </c>
      <c r="G1523" s="200" t="s">
        <v>520</v>
      </c>
      <c r="H1523" s="201" t="s">
        <v>215</v>
      </c>
      <c r="I1523" s="202">
        <v>4.32</v>
      </c>
      <c r="J1523" s="200" t="s">
        <v>778</v>
      </c>
      <c r="K1523" s="176">
        <v>5</v>
      </c>
      <c r="L1523" s="176">
        <v>1</v>
      </c>
      <c r="M1523" s="176"/>
      <c r="N1523" s="286">
        <v>7</v>
      </c>
      <c r="O1523" s="286"/>
      <c r="P1523" s="176"/>
      <c r="Q1523" s="203">
        <f t="shared" si="709"/>
        <v>6</v>
      </c>
      <c r="R1523" s="203">
        <f t="shared" si="710"/>
        <v>0</v>
      </c>
      <c r="S1523" s="203">
        <f t="shared" si="711"/>
        <v>1</v>
      </c>
      <c r="T1523" s="203">
        <f t="shared" si="712"/>
        <v>0</v>
      </c>
      <c r="U1523" s="203">
        <f t="shared" si="713"/>
        <v>1</v>
      </c>
      <c r="V1523" s="175">
        <f>IF(Q1523&gt;0,VLOOKUP(Q1523,Jahresfaktoren!$A$11:$B$24,2,),0)</f>
        <v>302</v>
      </c>
      <c r="W1523" s="175">
        <f>IF(R1523&gt;0,VLOOKUP(R1523,Jahresfaktoren!$D$11:$E$24,2,),0)</f>
        <v>0</v>
      </c>
      <c r="X1523" s="175">
        <f>IF(S1523&gt;0,VLOOKUP(S1523,Jahresfaktoren!$A$28:$B$29,2,),0)</f>
        <v>60</v>
      </c>
      <c r="Y1523" s="175">
        <f>IF(T1523&gt;0,VLOOKUP(T1523,Jahresfaktoren!$A$28:$B$29,2,),0)</f>
        <v>0</v>
      </c>
      <c r="Z1523" s="175">
        <f>IF(U1523&gt;0,VLOOKUP(U1523,Jahresfaktoren!$A$32:$B$33,2,),)</f>
        <v>3</v>
      </c>
      <c r="AA1523" s="177">
        <f t="shared" si="723"/>
        <v>1304.6400000000001</v>
      </c>
      <c r="AB1523" s="177" t="str">
        <f t="shared" si="724"/>
        <v/>
      </c>
      <c r="AC1523" s="177">
        <f t="shared" si="725"/>
        <v>259.20000000000005</v>
      </c>
      <c r="AD1523" s="177" t="str">
        <f t="shared" si="726"/>
        <v/>
      </c>
      <c r="AE1523" s="177">
        <f t="shared" si="727"/>
        <v>12.96</v>
      </c>
      <c r="AF1523" s="178">
        <f>IF(Q1523&gt;0,VLOOKUP(H1523,Leistungszahlen!$A$11:$C$158,3,),0)</f>
        <v>0</v>
      </c>
      <c r="AG1523" s="178">
        <f>IF(R1523&gt;0,VLOOKUP(H1523,Leistungszahlen!$A$11:$F$158,6,),IF(T1523&gt;0,VLOOKUP(H1523,Leistungszahlen!$A$11:$F$158,6,),0))</f>
        <v>0</v>
      </c>
      <c r="AH1523" s="179" t="e">
        <f t="shared" si="718"/>
        <v>#DIV/0!</v>
      </c>
      <c r="AI1523" s="179">
        <f t="shared" si="719"/>
        <v>0</v>
      </c>
      <c r="AJ1523" s="179" t="e">
        <f t="shared" si="720"/>
        <v>#DIV/0!</v>
      </c>
      <c r="AK1523" s="179">
        <f t="shared" si="721"/>
        <v>0</v>
      </c>
      <c r="AL1523" s="179" t="e">
        <f t="shared" si="722"/>
        <v>#DIV/0!</v>
      </c>
      <c r="AM1523" s="180">
        <f>IF(L1523=1,Stundensätze!$D$13,IF(L1523=2,Stundensätze!$D$17,IF(L1523=4,Stundensätze!$D$21,"")))</f>
        <v>0</v>
      </c>
      <c r="AN1523" s="180">
        <f>IF(L1523=1,Stundensätze!$D$15,IF(L1523=2,Stundensätze!$D$19,IF(L1523=4,Stundensätze!$D$23,"")))</f>
        <v>0</v>
      </c>
      <c r="AO1523" s="180" t="e">
        <f t="shared" si="728"/>
        <v>#DIV/0!</v>
      </c>
      <c r="AP1523" s="180" t="e">
        <f t="shared" si="729"/>
        <v>#DIV/0!</v>
      </c>
      <c r="AQ1523" s="192" t="e">
        <f t="shared" si="730"/>
        <v>#DIV/0!</v>
      </c>
      <c r="AR1523" s="192" t="e">
        <f t="shared" si="731"/>
        <v>#DIV/0!</v>
      </c>
      <c r="AS1523" s="193" t="e">
        <f t="shared" si="732"/>
        <v>#DIV/0!</v>
      </c>
      <c r="AT1523" s="258" t="str">
        <f>IF(K1523=0,0,VLOOKUP(K1523,Kostenstellen!A:B,2,FALSE))</f>
        <v xml:space="preserve">Salinenklinik </v>
      </c>
      <c r="AU1523" s="68" t="str">
        <f t="shared" si="714"/>
        <v>R</v>
      </c>
      <c r="AV1523" s="68" t="str">
        <f t="shared" si="715"/>
        <v/>
      </c>
      <c r="AW1523" s="68">
        <f>IF(AF1523=0,0,VLOOKUP($H1523,Leistungszahlen!$A$11:$H$158,4,FALSE))</f>
        <v>0</v>
      </c>
      <c r="AX1523" s="68">
        <f>IF(AF1523=0,0,VLOOKUP($H1523,Leistungszahlen!$A$11:$H$158,5,FALSE))</f>
        <v>0</v>
      </c>
      <c r="AY1523" s="68">
        <f>IF(AG1523=0,0,VLOOKUP($H1523,Leistungszahlen!$A$11:$H$158,6,FALSE))</f>
        <v>0</v>
      </c>
      <c r="AZ1523" s="68">
        <f t="shared" si="716"/>
        <v>0</v>
      </c>
      <c r="BA1523" s="68">
        <f t="shared" si="717"/>
        <v>0</v>
      </c>
      <c r="BC1523" s="68">
        <f t="shared" si="733"/>
        <v>0</v>
      </c>
      <c r="BD1523" s="285"/>
    </row>
    <row r="1524" spans="1:56" s="68" customFormat="1" ht="18">
      <c r="A1524" s="200"/>
      <c r="B1524" s="200"/>
      <c r="C1524" s="200" t="s">
        <v>420</v>
      </c>
      <c r="D1524" s="200" t="s">
        <v>260</v>
      </c>
      <c r="E1524" s="200" t="s">
        <v>350</v>
      </c>
      <c r="F1524" s="200" t="s">
        <v>515</v>
      </c>
      <c r="G1524" s="200" t="s">
        <v>521</v>
      </c>
      <c r="H1524" s="201" t="s">
        <v>215</v>
      </c>
      <c r="I1524" s="202">
        <v>3.08</v>
      </c>
      <c r="J1524" s="200" t="s">
        <v>778</v>
      </c>
      <c r="K1524" s="176">
        <v>5</v>
      </c>
      <c r="L1524" s="176">
        <v>1</v>
      </c>
      <c r="M1524" s="176"/>
      <c r="N1524" s="286">
        <v>7</v>
      </c>
      <c r="O1524" s="286"/>
      <c r="P1524" s="176"/>
      <c r="Q1524" s="203">
        <f t="shared" si="709"/>
        <v>6</v>
      </c>
      <c r="R1524" s="203">
        <f t="shared" si="710"/>
        <v>0</v>
      </c>
      <c r="S1524" s="203">
        <f t="shared" si="711"/>
        <v>1</v>
      </c>
      <c r="T1524" s="203">
        <f t="shared" si="712"/>
        <v>0</v>
      </c>
      <c r="U1524" s="203">
        <f t="shared" si="713"/>
        <v>1</v>
      </c>
      <c r="V1524" s="175">
        <f>IF(Q1524&gt;0,VLOOKUP(Q1524,Jahresfaktoren!$A$11:$B$24,2,),0)</f>
        <v>302</v>
      </c>
      <c r="W1524" s="175">
        <f>IF(R1524&gt;0,VLOOKUP(R1524,Jahresfaktoren!$D$11:$E$24,2,),0)</f>
        <v>0</v>
      </c>
      <c r="X1524" s="175">
        <f>IF(S1524&gt;0,VLOOKUP(S1524,Jahresfaktoren!$A$28:$B$29,2,),0)</f>
        <v>60</v>
      </c>
      <c r="Y1524" s="175">
        <f>IF(T1524&gt;0,VLOOKUP(T1524,Jahresfaktoren!$A$28:$B$29,2,),0)</f>
        <v>0</v>
      </c>
      <c r="Z1524" s="175">
        <f>IF(U1524&gt;0,VLOOKUP(U1524,Jahresfaktoren!$A$32:$B$33,2,),)</f>
        <v>3</v>
      </c>
      <c r="AA1524" s="177">
        <f t="shared" si="723"/>
        <v>930.16</v>
      </c>
      <c r="AB1524" s="177" t="str">
        <f t="shared" si="724"/>
        <v/>
      </c>
      <c r="AC1524" s="177">
        <f t="shared" si="725"/>
        <v>184.8</v>
      </c>
      <c r="AD1524" s="177" t="str">
        <f t="shared" si="726"/>
        <v/>
      </c>
      <c r="AE1524" s="177">
        <f t="shared" si="727"/>
        <v>9.24</v>
      </c>
      <c r="AF1524" s="178">
        <f>IF(Q1524&gt;0,VLOOKUP(H1524,Leistungszahlen!$A$11:$C$158,3,),0)</f>
        <v>0</v>
      </c>
      <c r="AG1524" s="178">
        <f>IF(R1524&gt;0,VLOOKUP(H1524,Leistungszahlen!$A$11:$F$158,6,),IF(T1524&gt;0,VLOOKUP(H1524,Leistungszahlen!$A$11:$F$158,6,),0))</f>
        <v>0</v>
      </c>
      <c r="AH1524" s="179" t="e">
        <f t="shared" si="718"/>
        <v>#DIV/0!</v>
      </c>
      <c r="AI1524" s="179">
        <f t="shared" si="719"/>
        <v>0</v>
      </c>
      <c r="AJ1524" s="179" t="e">
        <f t="shared" si="720"/>
        <v>#DIV/0!</v>
      </c>
      <c r="AK1524" s="179">
        <f t="shared" si="721"/>
        <v>0</v>
      </c>
      <c r="AL1524" s="179" t="e">
        <f t="shared" si="722"/>
        <v>#DIV/0!</v>
      </c>
      <c r="AM1524" s="180">
        <f>IF(L1524=1,Stundensätze!$D$13,IF(L1524=2,Stundensätze!$D$17,IF(L1524=4,Stundensätze!$D$21,"")))</f>
        <v>0</v>
      </c>
      <c r="AN1524" s="180">
        <f>IF(L1524=1,Stundensätze!$D$15,IF(L1524=2,Stundensätze!$D$19,IF(L1524=4,Stundensätze!$D$23,"")))</f>
        <v>0</v>
      </c>
      <c r="AO1524" s="180" t="e">
        <f t="shared" si="728"/>
        <v>#DIV/0!</v>
      </c>
      <c r="AP1524" s="180" t="e">
        <f t="shared" si="729"/>
        <v>#DIV/0!</v>
      </c>
      <c r="AQ1524" s="192" t="e">
        <f t="shared" si="730"/>
        <v>#DIV/0!</v>
      </c>
      <c r="AR1524" s="192" t="e">
        <f t="shared" si="731"/>
        <v>#DIV/0!</v>
      </c>
      <c r="AS1524" s="193" t="e">
        <f t="shared" si="732"/>
        <v>#DIV/0!</v>
      </c>
      <c r="AT1524" s="258" t="str">
        <f>IF(K1524=0,0,VLOOKUP(K1524,Kostenstellen!A:B,2,FALSE))</f>
        <v xml:space="preserve">Salinenklinik </v>
      </c>
      <c r="AU1524" s="68" t="str">
        <f t="shared" si="714"/>
        <v>R</v>
      </c>
      <c r="AV1524" s="68" t="str">
        <f t="shared" si="715"/>
        <v/>
      </c>
      <c r="AW1524" s="68">
        <f>IF(AF1524=0,0,VLOOKUP($H1524,Leistungszahlen!$A$11:$H$158,4,FALSE))</f>
        <v>0</v>
      </c>
      <c r="AX1524" s="68">
        <f>IF(AF1524=0,0,VLOOKUP($H1524,Leistungszahlen!$A$11:$H$158,5,FALSE))</f>
        <v>0</v>
      </c>
      <c r="AY1524" s="68">
        <f>IF(AG1524=0,0,VLOOKUP($H1524,Leistungszahlen!$A$11:$H$158,6,FALSE))</f>
        <v>0</v>
      </c>
      <c r="AZ1524" s="68">
        <f t="shared" si="716"/>
        <v>0</v>
      </c>
      <c r="BA1524" s="68">
        <f t="shared" si="717"/>
        <v>0</v>
      </c>
      <c r="BC1524" s="68">
        <f t="shared" si="733"/>
        <v>0</v>
      </c>
      <c r="BD1524" s="285"/>
    </row>
    <row r="1525" spans="1:56" s="68" customFormat="1" ht="18">
      <c r="A1525" s="200"/>
      <c r="B1525" s="200"/>
      <c r="C1525" s="200" t="s">
        <v>420</v>
      </c>
      <c r="D1525" s="200" t="s">
        <v>260</v>
      </c>
      <c r="E1525" s="200" t="s">
        <v>350</v>
      </c>
      <c r="F1525" s="200" t="s">
        <v>515</v>
      </c>
      <c r="G1525" s="200" t="s">
        <v>522</v>
      </c>
      <c r="H1525" s="201" t="s">
        <v>215</v>
      </c>
      <c r="I1525" s="202">
        <v>4.83</v>
      </c>
      <c r="J1525" s="200" t="s">
        <v>778</v>
      </c>
      <c r="K1525" s="176">
        <v>5</v>
      </c>
      <c r="L1525" s="176">
        <v>1</v>
      </c>
      <c r="M1525" s="176"/>
      <c r="N1525" s="286">
        <v>7</v>
      </c>
      <c r="O1525" s="286"/>
      <c r="P1525" s="176"/>
      <c r="Q1525" s="203">
        <f t="shared" si="709"/>
        <v>6</v>
      </c>
      <c r="R1525" s="203">
        <f t="shared" si="710"/>
        <v>0</v>
      </c>
      <c r="S1525" s="203">
        <f t="shared" si="711"/>
        <v>1</v>
      </c>
      <c r="T1525" s="203">
        <f t="shared" si="712"/>
        <v>0</v>
      </c>
      <c r="U1525" s="203">
        <f t="shared" si="713"/>
        <v>1</v>
      </c>
      <c r="V1525" s="175">
        <f>IF(Q1525&gt;0,VLOOKUP(Q1525,Jahresfaktoren!$A$11:$B$24,2,),0)</f>
        <v>302</v>
      </c>
      <c r="W1525" s="175">
        <f>IF(R1525&gt;0,VLOOKUP(R1525,Jahresfaktoren!$D$11:$E$24,2,),0)</f>
        <v>0</v>
      </c>
      <c r="X1525" s="175">
        <f>IF(S1525&gt;0,VLOOKUP(S1525,Jahresfaktoren!$A$28:$B$29,2,),0)</f>
        <v>60</v>
      </c>
      <c r="Y1525" s="175">
        <f>IF(T1525&gt;0,VLOOKUP(T1525,Jahresfaktoren!$A$28:$B$29,2,),0)</f>
        <v>0</v>
      </c>
      <c r="Z1525" s="175">
        <f>IF(U1525&gt;0,VLOOKUP(U1525,Jahresfaktoren!$A$32:$B$33,2,),)</f>
        <v>3</v>
      </c>
      <c r="AA1525" s="177">
        <f t="shared" si="723"/>
        <v>1458.66</v>
      </c>
      <c r="AB1525" s="177" t="str">
        <f t="shared" si="724"/>
        <v/>
      </c>
      <c r="AC1525" s="177">
        <f t="shared" si="725"/>
        <v>289.8</v>
      </c>
      <c r="AD1525" s="177" t="str">
        <f t="shared" si="726"/>
        <v/>
      </c>
      <c r="AE1525" s="177">
        <f t="shared" si="727"/>
        <v>14.49</v>
      </c>
      <c r="AF1525" s="178">
        <f>IF(Q1525&gt;0,VLOOKUP(H1525,Leistungszahlen!$A$11:$C$158,3,),0)</f>
        <v>0</v>
      </c>
      <c r="AG1525" s="178">
        <f>IF(R1525&gt;0,VLOOKUP(H1525,Leistungszahlen!$A$11:$F$158,6,),IF(T1525&gt;0,VLOOKUP(H1525,Leistungszahlen!$A$11:$F$158,6,),0))</f>
        <v>0</v>
      </c>
      <c r="AH1525" s="179" t="e">
        <f t="shared" si="718"/>
        <v>#DIV/0!</v>
      </c>
      <c r="AI1525" s="179">
        <f t="shared" si="719"/>
        <v>0</v>
      </c>
      <c r="AJ1525" s="179" t="e">
        <f t="shared" si="720"/>
        <v>#DIV/0!</v>
      </c>
      <c r="AK1525" s="179">
        <f t="shared" si="721"/>
        <v>0</v>
      </c>
      <c r="AL1525" s="179" t="e">
        <f t="shared" si="722"/>
        <v>#DIV/0!</v>
      </c>
      <c r="AM1525" s="180">
        <f>IF(L1525=1,Stundensätze!$D$13,IF(L1525=2,Stundensätze!$D$17,IF(L1525=4,Stundensätze!$D$21,"")))</f>
        <v>0</v>
      </c>
      <c r="AN1525" s="180">
        <f>IF(L1525=1,Stundensätze!$D$15,IF(L1525=2,Stundensätze!$D$19,IF(L1525=4,Stundensätze!$D$23,"")))</f>
        <v>0</v>
      </c>
      <c r="AO1525" s="180" t="e">
        <f t="shared" si="728"/>
        <v>#DIV/0!</v>
      </c>
      <c r="AP1525" s="180" t="e">
        <f t="shared" si="729"/>
        <v>#DIV/0!</v>
      </c>
      <c r="AQ1525" s="192" t="e">
        <f t="shared" si="730"/>
        <v>#DIV/0!</v>
      </c>
      <c r="AR1525" s="192" t="e">
        <f t="shared" si="731"/>
        <v>#DIV/0!</v>
      </c>
      <c r="AS1525" s="193" t="e">
        <f t="shared" si="732"/>
        <v>#DIV/0!</v>
      </c>
      <c r="AT1525" s="258" t="str">
        <f>IF(K1525=0,0,VLOOKUP(K1525,Kostenstellen!A:B,2,FALSE))</f>
        <v xml:space="preserve">Salinenklinik </v>
      </c>
      <c r="AU1525" s="68" t="str">
        <f t="shared" si="714"/>
        <v>R</v>
      </c>
      <c r="AV1525" s="68" t="str">
        <f t="shared" si="715"/>
        <v/>
      </c>
      <c r="AW1525" s="68">
        <f>IF(AF1525=0,0,VLOOKUP($H1525,Leistungszahlen!$A$11:$H$158,4,FALSE))</f>
        <v>0</v>
      </c>
      <c r="AX1525" s="68">
        <f>IF(AF1525=0,0,VLOOKUP($H1525,Leistungszahlen!$A$11:$H$158,5,FALSE))</f>
        <v>0</v>
      </c>
      <c r="AY1525" s="68">
        <f>IF(AG1525=0,0,VLOOKUP($H1525,Leistungszahlen!$A$11:$H$158,6,FALSE))</f>
        <v>0</v>
      </c>
      <c r="AZ1525" s="68">
        <f t="shared" si="716"/>
        <v>0</v>
      </c>
      <c r="BA1525" s="68">
        <f t="shared" si="717"/>
        <v>0</v>
      </c>
      <c r="BC1525" s="68">
        <f t="shared" si="733"/>
        <v>0</v>
      </c>
      <c r="BD1525" s="285"/>
    </row>
    <row r="1526" spans="1:56" s="68" customFormat="1" ht="18">
      <c r="A1526" s="200"/>
      <c r="B1526" s="200"/>
      <c r="C1526" s="200" t="s">
        <v>420</v>
      </c>
      <c r="D1526" s="200" t="s">
        <v>260</v>
      </c>
      <c r="E1526" s="200" t="s">
        <v>350</v>
      </c>
      <c r="F1526" s="200" t="s">
        <v>515</v>
      </c>
      <c r="G1526" s="200" t="s">
        <v>523</v>
      </c>
      <c r="H1526" s="201" t="s">
        <v>215</v>
      </c>
      <c r="I1526" s="202">
        <v>4.32</v>
      </c>
      <c r="J1526" s="200" t="s">
        <v>778</v>
      </c>
      <c r="K1526" s="176">
        <v>5</v>
      </c>
      <c r="L1526" s="176">
        <v>1</v>
      </c>
      <c r="M1526" s="176"/>
      <c r="N1526" s="286">
        <v>7</v>
      </c>
      <c r="O1526" s="286"/>
      <c r="P1526" s="176"/>
      <c r="Q1526" s="203">
        <f t="shared" si="709"/>
        <v>6</v>
      </c>
      <c r="R1526" s="203">
        <f t="shared" si="710"/>
        <v>0</v>
      </c>
      <c r="S1526" s="203">
        <f t="shared" si="711"/>
        <v>1</v>
      </c>
      <c r="T1526" s="203">
        <f t="shared" si="712"/>
        <v>0</v>
      </c>
      <c r="U1526" s="203">
        <f t="shared" si="713"/>
        <v>1</v>
      </c>
      <c r="V1526" s="175">
        <f>IF(Q1526&gt;0,VLOOKUP(Q1526,Jahresfaktoren!$A$11:$B$24,2,),0)</f>
        <v>302</v>
      </c>
      <c r="W1526" s="175">
        <f>IF(R1526&gt;0,VLOOKUP(R1526,Jahresfaktoren!$D$11:$E$24,2,),0)</f>
        <v>0</v>
      </c>
      <c r="X1526" s="175">
        <f>IF(S1526&gt;0,VLOOKUP(S1526,Jahresfaktoren!$A$28:$B$29,2,),0)</f>
        <v>60</v>
      </c>
      <c r="Y1526" s="175">
        <f>IF(T1526&gt;0,VLOOKUP(T1526,Jahresfaktoren!$A$28:$B$29,2,),0)</f>
        <v>0</v>
      </c>
      <c r="Z1526" s="175">
        <f>IF(U1526&gt;0,VLOOKUP(U1526,Jahresfaktoren!$A$32:$B$33,2,),)</f>
        <v>3</v>
      </c>
      <c r="AA1526" s="177">
        <f t="shared" si="723"/>
        <v>1304.6400000000001</v>
      </c>
      <c r="AB1526" s="177" t="str">
        <f t="shared" si="724"/>
        <v/>
      </c>
      <c r="AC1526" s="177">
        <f t="shared" si="725"/>
        <v>259.20000000000005</v>
      </c>
      <c r="AD1526" s="177" t="str">
        <f t="shared" si="726"/>
        <v/>
      </c>
      <c r="AE1526" s="177">
        <f t="shared" si="727"/>
        <v>12.96</v>
      </c>
      <c r="AF1526" s="178">
        <f>IF(Q1526&gt;0,VLOOKUP(H1526,Leistungszahlen!$A$11:$C$158,3,),0)</f>
        <v>0</v>
      </c>
      <c r="AG1526" s="178">
        <f>IF(R1526&gt;0,VLOOKUP(H1526,Leistungszahlen!$A$11:$F$158,6,),IF(T1526&gt;0,VLOOKUP(H1526,Leistungszahlen!$A$11:$F$158,6,),0))</f>
        <v>0</v>
      </c>
      <c r="AH1526" s="179" t="e">
        <f t="shared" si="718"/>
        <v>#DIV/0!</v>
      </c>
      <c r="AI1526" s="179">
        <f t="shared" si="719"/>
        <v>0</v>
      </c>
      <c r="AJ1526" s="179" t="e">
        <f t="shared" si="720"/>
        <v>#DIV/0!</v>
      </c>
      <c r="AK1526" s="179">
        <f t="shared" si="721"/>
        <v>0</v>
      </c>
      <c r="AL1526" s="179" t="e">
        <f t="shared" si="722"/>
        <v>#DIV/0!</v>
      </c>
      <c r="AM1526" s="180">
        <f>IF(L1526=1,Stundensätze!$D$13,IF(L1526=2,Stundensätze!$D$17,IF(L1526=4,Stundensätze!$D$21,"")))</f>
        <v>0</v>
      </c>
      <c r="AN1526" s="180">
        <f>IF(L1526=1,Stundensätze!$D$15,IF(L1526=2,Stundensätze!$D$19,IF(L1526=4,Stundensätze!$D$23,"")))</f>
        <v>0</v>
      </c>
      <c r="AO1526" s="180" t="e">
        <f t="shared" si="728"/>
        <v>#DIV/0!</v>
      </c>
      <c r="AP1526" s="180" t="e">
        <f t="shared" si="729"/>
        <v>#DIV/0!</v>
      </c>
      <c r="AQ1526" s="192" t="e">
        <f t="shared" si="730"/>
        <v>#DIV/0!</v>
      </c>
      <c r="AR1526" s="192" t="e">
        <f t="shared" si="731"/>
        <v>#DIV/0!</v>
      </c>
      <c r="AS1526" s="193" t="e">
        <f t="shared" si="732"/>
        <v>#DIV/0!</v>
      </c>
      <c r="AT1526" s="258" t="str">
        <f>IF(K1526=0,0,VLOOKUP(K1526,Kostenstellen!A:B,2,FALSE))</f>
        <v xml:space="preserve">Salinenklinik </v>
      </c>
      <c r="AU1526" s="68" t="str">
        <f t="shared" si="714"/>
        <v>R</v>
      </c>
      <c r="AV1526" s="68" t="str">
        <f t="shared" si="715"/>
        <v/>
      </c>
      <c r="AW1526" s="68">
        <f>IF(AF1526=0,0,VLOOKUP($H1526,Leistungszahlen!$A$11:$H$158,4,FALSE))</f>
        <v>0</v>
      </c>
      <c r="AX1526" s="68">
        <f>IF(AF1526=0,0,VLOOKUP($H1526,Leistungszahlen!$A$11:$H$158,5,FALSE))</f>
        <v>0</v>
      </c>
      <c r="AY1526" s="68">
        <f>IF(AG1526=0,0,VLOOKUP($H1526,Leistungszahlen!$A$11:$H$158,6,FALSE))</f>
        <v>0</v>
      </c>
      <c r="AZ1526" s="68">
        <f t="shared" si="716"/>
        <v>0</v>
      </c>
      <c r="BA1526" s="68">
        <f t="shared" si="717"/>
        <v>0</v>
      </c>
      <c r="BC1526" s="68">
        <f t="shared" si="733"/>
        <v>0</v>
      </c>
      <c r="BD1526" s="285"/>
    </row>
    <row r="1527" spans="1:56" s="68" customFormat="1" ht="18">
      <c r="A1527" s="200"/>
      <c r="B1527" s="200"/>
      <c r="C1527" s="200" t="s">
        <v>420</v>
      </c>
      <c r="D1527" s="200" t="s">
        <v>260</v>
      </c>
      <c r="E1527" s="200" t="s">
        <v>350</v>
      </c>
      <c r="F1527" s="200" t="s">
        <v>515</v>
      </c>
      <c r="G1527" s="200" t="s">
        <v>1571</v>
      </c>
      <c r="H1527" s="201" t="s">
        <v>215</v>
      </c>
      <c r="I1527" s="202">
        <v>3.08</v>
      </c>
      <c r="J1527" s="200" t="s">
        <v>778</v>
      </c>
      <c r="K1527" s="176">
        <v>5</v>
      </c>
      <c r="L1527" s="176">
        <v>1</v>
      </c>
      <c r="M1527" s="176"/>
      <c r="N1527" s="286">
        <v>7</v>
      </c>
      <c r="O1527" s="286"/>
      <c r="P1527" s="176"/>
      <c r="Q1527" s="203">
        <f t="shared" si="709"/>
        <v>6</v>
      </c>
      <c r="R1527" s="203">
        <f t="shared" si="710"/>
        <v>0</v>
      </c>
      <c r="S1527" s="203">
        <f t="shared" si="711"/>
        <v>1</v>
      </c>
      <c r="T1527" s="203">
        <f t="shared" si="712"/>
        <v>0</v>
      </c>
      <c r="U1527" s="203">
        <f t="shared" si="713"/>
        <v>1</v>
      </c>
      <c r="V1527" s="175">
        <f>IF(Q1527&gt;0,VLOOKUP(Q1527,Jahresfaktoren!$A$11:$B$24,2,),0)</f>
        <v>302</v>
      </c>
      <c r="W1527" s="175">
        <f>IF(R1527&gt;0,VLOOKUP(R1527,Jahresfaktoren!$D$11:$E$24,2,),0)</f>
        <v>0</v>
      </c>
      <c r="X1527" s="175">
        <f>IF(S1527&gt;0,VLOOKUP(S1527,Jahresfaktoren!$A$28:$B$29,2,),0)</f>
        <v>60</v>
      </c>
      <c r="Y1527" s="175">
        <f>IF(T1527&gt;0,VLOOKUP(T1527,Jahresfaktoren!$A$28:$B$29,2,),0)</f>
        <v>0</v>
      </c>
      <c r="Z1527" s="175">
        <f>IF(U1527&gt;0,VLOOKUP(U1527,Jahresfaktoren!$A$32:$B$33,2,),)</f>
        <v>3</v>
      </c>
      <c r="AA1527" s="177">
        <f t="shared" si="723"/>
        <v>930.16</v>
      </c>
      <c r="AB1527" s="177" t="str">
        <f t="shared" si="724"/>
        <v/>
      </c>
      <c r="AC1527" s="177">
        <f t="shared" si="725"/>
        <v>184.8</v>
      </c>
      <c r="AD1527" s="177" t="str">
        <f t="shared" si="726"/>
        <v/>
      </c>
      <c r="AE1527" s="177">
        <f t="shared" si="727"/>
        <v>9.24</v>
      </c>
      <c r="AF1527" s="178">
        <f>IF(Q1527&gt;0,VLOOKUP(H1527,Leistungszahlen!$A$11:$C$158,3,),0)</f>
        <v>0</v>
      </c>
      <c r="AG1527" s="178">
        <f>IF(R1527&gt;0,VLOOKUP(H1527,Leistungszahlen!$A$11:$F$158,6,),IF(T1527&gt;0,VLOOKUP(H1527,Leistungszahlen!$A$11:$F$158,6,),0))</f>
        <v>0</v>
      </c>
      <c r="AH1527" s="179" t="e">
        <f t="shared" si="718"/>
        <v>#DIV/0!</v>
      </c>
      <c r="AI1527" s="179">
        <f t="shared" si="719"/>
        <v>0</v>
      </c>
      <c r="AJ1527" s="179" t="e">
        <f t="shared" si="720"/>
        <v>#DIV/0!</v>
      </c>
      <c r="AK1527" s="179">
        <f t="shared" si="721"/>
        <v>0</v>
      </c>
      <c r="AL1527" s="179" t="e">
        <f t="shared" si="722"/>
        <v>#DIV/0!</v>
      </c>
      <c r="AM1527" s="180">
        <f>IF(L1527=1,Stundensätze!$D$13,IF(L1527=2,Stundensätze!$D$17,IF(L1527=4,Stundensätze!$D$21,"")))</f>
        <v>0</v>
      </c>
      <c r="AN1527" s="180">
        <f>IF(L1527=1,Stundensätze!$D$15,IF(L1527=2,Stundensätze!$D$19,IF(L1527=4,Stundensätze!$D$23,"")))</f>
        <v>0</v>
      </c>
      <c r="AO1527" s="180" t="e">
        <f t="shared" si="728"/>
        <v>#DIV/0!</v>
      </c>
      <c r="AP1527" s="180" t="e">
        <f t="shared" si="729"/>
        <v>#DIV/0!</v>
      </c>
      <c r="AQ1527" s="192" t="e">
        <f t="shared" si="730"/>
        <v>#DIV/0!</v>
      </c>
      <c r="AR1527" s="192" t="e">
        <f t="shared" si="731"/>
        <v>#DIV/0!</v>
      </c>
      <c r="AS1527" s="193" t="e">
        <f t="shared" si="732"/>
        <v>#DIV/0!</v>
      </c>
      <c r="AT1527" s="258" t="str">
        <f>IF(K1527=0,0,VLOOKUP(K1527,Kostenstellen!A:B,2,FALSE))</f>
        <v xml:space="preserve">Salinenklinik </v>
      </c>
      <c r="AU1527" s="68" t="str">
        <f t="shared" si="714"/>
        <v>R</v>
      </c>
      <c r="AV1527" s="68" t="str">
        <f t="shared" si="715"/>
        <v/>
      </c>
      <c r="AW1527" s="68">
        <f>IF(AF1527=0,0,VLOOKUP($H1527,Leistungszahlen!$A$11:$H$158,4,FALSE))</f>
        <v>0</v>
      </c>
      <c r="AX1527" s="68">
        <f>IF(AF1527=0,0,VLOOKUP($H1527,Leistungszahlen!$A$11:$H$158,5,FALSE))</f>
        <v>0</v>
      </c>
      <c r="AY1527" s="68">
        <f>IF(AG1527=0,0,VLOOKUP($H1527,Leistungszahlen!$A$11:$H$158,6,FALSE))</f>
        <v>0</v>
      </c>
      <c r="AZ1527" s="68">
        <f t="shared" si="716"/>
        <v>0</v>
      </c>
      <c r="BA1527" s="68">
        <f t="shared" si="717"/>
        <v>0</v>
      </c>
      <c r="BC1527" s="68">
        <f t="shared" si="733"/>
        <v>0</v>
      </c>
      <c r="BD1527" s="285"/>
    </row>
    <row r="1528" spans="1:56" s="68" customFormat="1" ht="18">
      <c r="A1528" s="200"/>
      <c r="B1528" s="200"/>
      <c r="C1528" s="200" t="s">
        <v>420</v>
      </c>
      <c r="D1528" s="200" t="s">
        <v>260</v>
      </c>
      <c r="E1528" s="200" t="s">
        <v>350</v>
      </c>
      <c r="F1528" s="200" t="s">
        <v>515</v>
      </c>
      <c r="G1528" s="200" t="s">
        <v>1101</v>
      </c>
      <c r="H1528" s="201" t="s">
        <v>215</v>
      </c>
      <c r="I1528" s="202">
        <v>4.83</v>
      </c>
      <c r="J1528" s="200" t="s">
        <v>778</v>
      </c>
      <c r="K1528" s="176">
        <v>5</v>
      </c>
      <c r="L1528" s="176">
        <v>1</v>
      </c>
      <c r="M1528" s="176"/>
      <c r="N1528" s="286">
        <v>7</v>
      </c>
      <c r="O1528" s="286"/>
      <c r="P1528" s="176"/>
      <c r="Q1528" s="203">
        <f t="shared" si="709"/>
        <v>6</v>
      </c>
      <c r="R1528" s="203">
        <f t="shared" si="710"/>
        <v>0</v>
      </c>
      <c r="S1528" s="203">
        <f t="shared" si="711"/>
        <v>1</v>
      </c>
      <c r="T1528" s="203">
        <f t="shared" si="712"/>
        <v>0</v>
      </c>
      <c r="U1528" s="203">
        <f t="shared" si="713"/>
        <v>1</v>
      </c>
      <c r="V1528" s="175">
        <f>IF(Q1528&gt;0,VLOOKUP(Q1528,Jahresfaktoren!$A$11:$B$24,2,),0)</f>
        <v>302</v>
      </c>
      <c r="W1528" s="175">
        <f>IF(R1528&gt;0,VLOOKUP(R1528,Jahresfaktoren!$D$11:$E$24,2,),0)</f>
        <v>0</v>
      </c>
      <c r="X1528" s="175">
        <f>IF(S1528&gt;0,VLOOKUP(S1528,Jahresfaktoren!$A$28:$B$29,2,),0)</f>
        <v>60</v>
      </c>
      <c r="Y1528" s="175">
        <f>IF(T1528&gt;0,VLOOKUP(T1528,Jahresfaktoren!$A$28:$B$29,2,),0)</f>
        <v>0</v>
      </c>
      <c r="Z1528" s="175">
        <f>IF(U1528&gt;0,VLOOKUP(U1528,Jahresfaktoren!$A$32:$B$33,2,),)</f>
        <v>3</v>
      </c>
      <c r="AA1528" s="177">
        <f t="shared" si="723"/>
        <v>1458.66</v>
      </c>
      <c r="AB1528" s="177" t="str">
        <f t="shared" si="724"/>
        <v/>
      </c>
      <c r="AC1528" s="177">
        <f t="shared" si="725"/>
        <v>289.8</v>
      </c>
      <c r="AD1528" s="177" t="str">
        <f t="shared" si="726"/>
        <v/>
      </c>
      <c r="AE1528" s="177">
        <f t="shared" si="727"/>
        <v>14.49</v>
      </c>
      <c r="AF1528" s="178">
        <f>IF(Q1528&gt;0,VLOOKUP(H1528,Leistungszahlen!$A$11:$C$158,3,),0)</f>
        <v>0</v>
      </c>
      <c r="AG1528" s="178">
        <f>IF(R1528&gt;0,VLOOKUP(H1528,Leistungszahlen!$A$11:$F$158,6,),IF(T1528&gt;0,VLOOKUP(H1528,Leistungszahlen!$A$11:$F$158,6,),0))</f>
        <v>0</v>
      </c>
      <c r="AH1528" s="179" t="e">
        <f t="shared" si="718"/>
        <v>#DIV/0!</v>
      </c>
      <c r="AI1528" s="179">
        <f t="shared" si="719"/>
        <v>0</v>
      </c>
      <c r="AJ1528" s="179" t="e">
        <f t="shared" si="720"/>
        <v>#DIV/0!</v>
      </c>
      <c r="AK1528" s="179">
        <f t="shared" si="721"/>
        <v>0</v>
      </c>
      <c r="AL1528" s="179" t="e">
        <f t="shared" si="722"/>
        <v>#DIV/0!</v>
      </c>
      <c r="AM1528" s="180">
        <f>IF(L1528=1,Stundensätze!$D$13,IF(L1528=2,Stundensätze!$D$17,IF(L1528=4,Stundensätze!$D$21,"")))</f>
        <v>0</v>
      </c>
      <c r="AN1528" s="180">
        <f>IF(L1528=1,Stundensätze!$D$15,IF(L1528=2,Stundensätze!$D$19,IF(L1528=4,Stundensätze!$D$23,"")))</f>
        <v>0</v>
      </c>
      <c r="AO1528" s="180" t="e">
        <f t="shared" si="728"/>
        <v>#DIV/0!</v>
      </c>
      <c r="AP1528" s="180" t="e">
        <f t="shared" si="729"/>
        <v>#DIV/0!</v>
      </c>
      <c r="AQ1528" s="192" t="e">
        <f t="shared" si="730"/>
        <v>#DIV/0!</v>
      </c>
      <c r="AR1528" s="192" t="e">
        <f t="shared" si="731"/>
        <v>#DIV/0!</v>
      </c>
      <c r="AS1528" s="193" t="e">
        <f t="shared" si="732"/>
        <v>#DIV/0!</v>
      </c>
      <c r="AT1528" s="258" t="str">
        <f>IF(K1528=0,0,VLOOKUP(K1528,Kostenstellen!A:B,2,FALSE))</f>
        <v xml:space="preserve">Salinenklinik </v>
      </c>
      <c r="AU1528" s="68" t="str">
        <f t="shared" si="714"/>
        <v>R</v>
      </c>
      <c r="AV1528" s="68" t="str">
        <f t="shared" si="715"/>
        <v/>
      </c>
      <c r="AW1528" s="68">
        <f>IF(AF1528=0,0,VLOOKUP($H1528,Leistungszahlen!$A$11:$H$158,4,FALSE))</f>
        <v>0</v>
      </c>
      <c r="AX1528" s="68">
        <f>IF(AF1528=0,0,VLOOKUP($H1528,Leistungszahlen!$A$11:$H$158,5,FALSE))</f>
        <v>0</v>
      </c>
      <c r="AY1528" s="68">
        <f>IF(AG1528=0,0,VLOOKUP($H1528,Leistungszahlen!$A$11:$H$158,6,FALSE))</f>
        <v>0</v>
      </c>
      <c r="AZ1528" s="68">
        <f t="shared" si="716"/>
        <v>0</v>
      </c>
      <c r="BA1528" s="68">
        <f t="shared" si="717"/>
        <v>0</v>
      </c>
      <c r="BC1528" s="68">
        <f t="shared" si="733"/>
        <v>0</v>
      </c>
      <c r="BD1528" s="285"/>
    </row>
    <row r="1529" spans="1:56" s="68" customFormat="1" ht="18">
      <c r="A1529" s="200"/>
      <c r="B1529" s="200"/>
      <c r="C1529" s="200" t="s">
        <v>420</v>
      </c>
      <c r="D1529" s="200" t="s">
        <v>260</v>
      </c>
      <c r="E1529" s="200" t="s">
        <v>350</v>
      </c>
      <c r="F1529" s="200" t="s">
        <v>515</v>
      </c>
      <c r="G1529" s="200" t="s">
        <v>1572</v>
      </c>
      <c r="H1529" s="201" t="s">
        <v>215</v>
      </c>
      <c r="I1529" s="202">
        <v>4.32</v>
      </c>
      <c r="J1529" s="200" t="s">
        <v>778</v>
      </c>
      <c r="K1529" s="176">
        <v>5</v>
      </c>
      <c r="L1529" s="176">
        <v>1</v>
      </c>
      <c r="M1529" s="176"/>
      <c r="N1529" s="286">
        <v>7</v>
      </c>
      <c r="O1529" s="286"/>
      <c r="P1529" s="176"/>
      <c r="Q1529" s="203">
        <f t="shared" si="709"/>
        <v>6</v>
      </c>
      <c r="R1529" s="203">
        <f t="shared" si="710"/>
        <v>0</v>
      </c>
      <c r="S1529" s="203">
        <f t="shared" si="711"/>
        <v>1</v>
      </c>
      <c r="T1529" s="203">
        <f t="shared" si="712"/>
        <v>0</v>
      </c>
      <c r="U1529" s="203">
        <f t="shared" si="713"/>
        <v>1</v>
      </c>
      <c r="V1529" s="175">
        <f>IF(Q1529&gt;0,VLOOKUP(Q1529,Jahresfaktoren!$A$11:$B$24,2,),0)</f>
        <v>302</v>
      </c>
      <c r="W1529" s="175">
        <f>IF(R1529&gt;0,VLOOKUP(R1529,Jahresfaktoren!$D$11:$E$24,2,),0)</f>
        <v>0</v>
      </c>
      <c r="X1529" s="175">
        <f>IF(S1529&gt;0,VLOOKUP(S1529,Jahresfaktoren!$A$28:$B$29,2,),0)</f>
        <v>60</v>
      </c>
      <c r="Y1529" s="175">
        <f>IF(T1529&gt;0,VLOOKUP(T1529,Jahresfaktoren!$A$28:$B$29,2,),0)</f>
        <v>0</v>
      </c>
      <c r="Z1529" s="175">
        <f>IF(U1529&gt;0,VLOOKUP(U1529,Jahresfaktoren!$A$32:$B$33,2,),)</f>
        <v>3</v>
      </c>
      <c r="AA1529" s="177">
        <f t="shared" si="723"/>
        <v>1304.6400000000001</v>
      </c>
      <c r="AB1529" s="177" t="str">
        <f t="shared" si="724"/>
        <v/>
      </c>
      <c r="AC1529" s="177">
        <f t="shared" si="725"/>
        <v>259.20000000000005</v>
      </c>
      <c r="AD1529" s="177" t="str">
        <f t="shared" si="726"/>
        <v/>
      </c>
      <c r="AE1529" s="177">
        <f t="shared" si="727"/>
        <v>12.96</v>
      </c>
      <c r="AF1529" s="178">
        <f>IF(Q1529&gt;0,VLOOKUP(H1529,Leistungszahlen!$A$11:$C$158,3,),0)</f>
        <v>0</v>
      </c>
      <c r="AG1529" s="178">
        <f>IF(R1529&gt;0,VLOOKUP(H1529,Leistungszahlen!$A$11:$F$158,6,),IF(T1529&gt;0,VLOOKUP(H1529,Leistungszahlen!$A$11:$F$158,6,),0))</f>
        <v>0</v>
      </c>
      <c r="AH1529" s="179" t="e">
        <f t="shared" si="718"/>
        <v>#DIV/0!</v>
      </c>
      <c r="AI1529" s="179">
        <f t="shared" si="719"/>
        <v>0</v>
      </c>
      <c r="AJ1529" s="179" t="e">
        <f t="shared" si="720"/>
        <v>#DIV/0!</v>
      </c>
      <c r="AK1529" s="179">
        <f t="shared" si="721"/>
        <v>0</v>
      </c>
      <c r="AL1529" s="179" t="e">
        <f t="shared" si="722"/>
        <v>#DIV/0!</v>
      </c>
      <c r="AM1529" s="180">
        <f>IF(L1529=1,Stundensätze!$D$13,IF(L1529=2,Stundensätze!$D$17,IF(L1529=4,Stundensätze!$D$21,"")))</f>
        <v>0</v>
      </c>
      <c r="AN1529" s="180">
        <f>IF(L1529=1,Stundensätze!$D$15,IF(L1529=2,Stundensätze!$D$19,IF(L1529=4,Stundensätze!$D$23,"")))</f>
        <v>0</v>
      </c>
      <c r="AO1529" s="180" t="e">
        <f t="shared" si="728"/>
        <v>#DIV/0!</v>
      </c>
      <c r="AP1529" s="180" t="e">
        <f t="shared" si="729"/>
        <v>#DIV/0!</v>
      </c>
      <c r="AQ1529" s="192" t="e">
        <f t="shared" si="730"/>
        <v>#DIV/0!</v>
      </c>
      <c r="AR1529" s="192" t="e">
        <f t="shared" si="731"/>
        <v>#DIV/0!</v>
      </c>
      <c r="AS1529" s="193" t="e">
        <f t="shared" si="732"/>
        <v>#DIV/0!</v>
      </c>
      <c r="AT1529" s="258" t="str">
        <f>IF(K1529=0,0,VLOOKUP(K1529,Kostenstellen!A:B,2,FALSE))</f>
        <v xml:space="preserve">Salinenklinik </v>
      </c>
      <c r="AU1529" s="68" t="str">
        <f t="shared" si="714"/>
        <v>R</v>
      </c>
      <c r="AV1529" s="68" t="str">
        <f t="shared" si="715"/>
        <v/>
      </c>
      <c r="AW1529" s="68">
        <f>IF(AF1529=0,0,VLOOKUP($H1529,Leistungszahlen!$A$11:$H$158,4,FALSE))</f>
        <v>0</v>
      </c>
      <c r="AX1529" s="68">
        <f>IF(AF1529=0,0,VLOOKUP($H1529,Leistungszahlen!$A$11:$H$158,5,FALSE))</f>
        <v>0</v>
      </c>
      <c r="AY1529" s="68">
        <f>IF(AG1529=0,0,VLOOKUP($H1529,Leistungszahlen!$A$11:$H$158,6,FALSE))</f>
        <v>0</v>
      </c>
      <c r="AZ1529" s="68">
        <f t="shared" si="716"/>
        <v>0</v>
      </c>
      <c r="BA1529" s="68">
        <f t="shared" si="717"/>
        <v>0</v>
      </c>
      <c r="BC1529" s="68">
        <f t="shared" si="733"/>
        <v>0</v>
      </c>
      <c r="BD1529" s="285"/>
    </row>
    <row r="1530" spans="1:56" s="68" customFormat="1">
      <c r="A1530" s="200"/>
      <c r="B1530" s="200"/>
      <c r="C1530" s="200" t="s">
        <v>420</v>
      </c>
      <c r="D1530" s="200" t="s">
        <v>200</v>
      </c>
      <c r="E1530" s="200" t="s">
        <v>350</v>
      </c>
      <c r="F1530" s="200"/>
      <c r="G1530" s="200" t="s">
        <v>1573</v>
      </c>
      <c r="H1530" s="201" t="s">
        <v>205</v>
      </c>
      <c r="I1530" s="202">
        <v>72.989999999999995</v>
      </c>
      <c r="J1530" s="200" t="s">
        <v>560</v>
      </c>
      <c r="K1530" s="176">
        <v>5</v>
      </c>
      <c r="L1530" s="176">
        <v>1</v>
      </c>
      <c r="M1530" s="176"/>
      <c r="N1530" s="286">
        <v>3</v>
      </c>
      <c r="O1530" s="286">
        <v>2</v>
      </c>
      <c r="P1530" s="176"/>
      <c r="Q1530" s="203">
        <f t="shared" si="709"/>
        <v>3</v>
      </c>
      <c r="R1530" s="203">
        <f t="shared" si="710"/>
        <v>2</v>
      </c>
      <c r="S1530" s="203">
        <f t="shared" si="711"/>
        <v>0</v>
      </c>
      <c r="T1530" s="203">
        <f t="shared" si="712"/>
        <v>0</v>
      </c>
      <c r="U1530" s="203">
        <f t="shared" si="713"/>
        <v>0</v>
      </c>
      <c r="V1530" s="175">
        <f>IF(Q1530&gt;0,VLOOKUP(Q1530,Jahresfaktoren!$A$11:$B$24,2,),0)</f>
        <v>152</v>
      </c>
      <c r="W1530" s="175">
        <f>IF(R1530&gt;0,VLOOKUP(R1530,Jahresfaktoren!$D$11:$E$24,2,),0)</f>
        <v>94</v>
      </c>
      <c r="X1530" s="175">
        <f>IF(S1530&gt;0,VLOOKUP(S1530,Jahresfaktoren!$A$28:$B$29,2,),0)</f>
        <v>0</v>
      </c>
      <c r="Y1530" s="175">
        <f>IF(T1530&gt;0,VLOOKUP(T1530,Jahresfaktoren!$A$28:$B$29,2,),0)</f>
        <v>0</v>
      </c>
      <c r="Z1530" s="175">
        <f>IF(U1530&gt;0,VLOOKUP(U1530,Jahresfaktoren!$A$32:$B$33,2,),)</f>
        <v>0</v>
      </c>
      <c r="AA1530" s="177">
        <f t="shared" si="723"/>
        <v>11094.48</v>
      </c>
      <c r="AB1530" s="177">
        <f t="shared" si="724"/>
        <v>6861.0599999999995</v>
      </c>
      <c r="AC1530" s="177" t="str">
        <f t="shared" si="725"/>
        <v/>
      </c>
      <c r="AD1530" s="177" t="str">
        <f t="shared" si="726"/>
        <v/>
      </c>
      <c r="AE1530" s="177" t="str">
        <f t="shared" si="727"/>
        <v/>
      </c>
      <c r="AF1530" s="178">
        <f>IF(Q1530&gt;0,VLOOKUP(H1530,Leistungszahlen!$A$11:$C$158,3,),0)</f>
        <v>0</v>
      </c>
      <c r="AG1530" s="178">
        <f>IF(R1530&gt;0,VLOOKUP(H1530,Leistungszahlen!$A$11:$F$158,6,),IF(T1530&gt;0,VLOOKUP(H1530,Leistungszahlen!$A$11:$F$158,6,),0))</f>
        <v>0</v>
      </c>
      <c r="AH1530" s="179" t="e">
        <f t="shared" si="718"/>
        <v>#DIV/0!</v>
      </c>
      <c r="AI1530" s="179" t="e">
        <f t="shared" si="719"/>
        <v>#DIV/0!</v>
      </c>
      <c r="AJ1530" s="179">
        <f t="shared" si="720"/>
        <v>0</v>
      </c>
      <c r="AK1530" s="179">
        <f t="shared" si="721"/>
        <v>0</v>
      </c>
      <c r="AL1530" s="179">
        <f t="shared" si="722"/>
        <v>0</v>
      </c>
      <c r="AM1530" s="180">
        <f>IF(L1530=1,Stundensätze!$D$13,IF(L1530=2,Stundensätze!$D$17,IF(L1530=4,Stundensätze!$D$21,"")))</f>
        <v>0</v>
      </c>
      <c r="AN1530" s="180">
        <f>IF(L1530=1,Stundensätze!$D$15,IF(L1530=2,Stundensätze!$D$19,IF(L1530=4,Stundensätze!$D$23,"")))</f>
        <v>0</v>
      </c>
      <c r="AO1530" s="180" t="e">
        <f t="shared" si="728"/>
        <v>#DIV/0!</v>
      </c>
      <c r="AP1530" s="180">
        <f t="shared" si="729"/>
        <v>0</v>
      </c>
      <c r="AQ1530" s="192" t="e">
        <f t="shared" si="730"/>
        <v>#DIV/0!</v>
      </c>
      <c r="AR1530" s="192" t="e">
        <f t="shared" si="731"/>
        <v>#DIV/0!</v>
      </c>
      <c r="AS1530" s="193" t="e">
        <f t="shared" si="732"/>
        <v>#DIV/0!</v>
      </c>
      <c r="AT1530" s="258" t="str">
        <f>IF(K1530=0,0,VLOOKUP(K1530,Kostenstellen!A:B,2,FALSE))</f>
        <v xml:space="preserve">Salinenklinik </v>
      </c>
      <c r="AU1530" s="68" t="str">
        <f t="shared" si="714"/>
        <v>G</v>
      </c>
      <c r="AV1530" s="68" t="str">
        <f t="shared" si="715"/>
        <v>G</v>
      </c>
      <c r="AW1530" s="68">
        <f>IF(AF1530=0,0,VLOOKUP($H1530,Leistungszahlen!$A$11:$H$158,4,FALSE))</f>
        <v>0</v>
      </c>
      <c r="AX1530" s="68">
        <f>IF(AF1530=0,0,VLOOKUP($H1530,Leistungszahlen!$A$11:$H$158,5,FALSE))</f>
        <v>0</v>
      </c>
      <c r="AY1530" s="68">
        <f>IF(AG1530=0,0,VLOOKUP($H1530,Leistungszahlen!$A$11:$H$158,6,FALSE))</f>
        <v>0</v>
      </c>
      <c r="AZ1530" s="68">
        <f t="shared" si="716"/>
        <v>0</v>
      </c>
      <c r="BA1530" s="68">
        <f t="shared" si="717"/>
        <v>0</v>
      </c>
      <c r="BC1530" s="68">
        <f t="shared" si="733"/>
        <v>0</v>
      </c>
      <c r="BD1530" s="285"/>
    </row>
    <row r="1531" spans="1:56" s="68" customFormat="1">
      <c r="A1531" s="200"/>
      <c r="B1531" s="200"/>
      <c r="C1531" s="200" t="s">
        <v>420</v>
      </c>
      <c r="D1531" s="200" t="s">
        <v>200</v>
      </c>
      <c r="E1531" s="200" t="s">
        <v>350</v>
      </c>
      <c r="F1531" s="200"/>
      <c r="G1531" s="200" t="s">
        <v>255</v>
      </c>
      <c r="H1531" s="201" t="s">
        <v>205</v>
      </c>
      <c r="I1531" s="202">
        <v>20.66</v>
      </c>
      <c r="J1531" s="200" t="s">
        <v>560</v>
      </c>
      <c r="K1531" s="176">
        <v>5</v>
      </c>
      <c r="L1531" s="176">
        <v>1</v>
      </c>
      <c r="M1531" s="176"/>
      <c r="N1531" s="286">
        <v>3</v>
      </c>
      <c r="O1531" s="286">
        <v>2</v>
      </c>
      <c r="P1531" s="176"/>
      <c r="Q1531" s="203">
        <f t="shared" si="709"/>
        <v>3</v>
      </c>
      <c r="R1531" s="203">
        <f t="shared" si="710"/>
        <v>2</v>
      </c>
      <c r="S1531" s="203">
        <f t="shared" si="711"/>
        <v>0</v>
      </c>
      <c r="T1531" s="203">
        <f t="shared" si="712"/>
        <v>0</v>
      </c>
      <c r="U1531" s="203">
        <f t="shared" si="713"/>
        <v>0</v>
      </c>
      <c r="V1531" s="175">
        <f>IF(Q1531&gt;0,VLOOKUP(Q1531,Jahresfaktoren!$A$11:$B$24,2,),0)</f>
        <v>152</v>
      </c>
      <c r="W1531" s="175">
        <f>IF(R1531&gt;0,VLOOKUP(R1531,Jahresfaktoren!$D$11:$E$24,2,),0)</f>
        <v>94</v>
      </c>
      <c r="X1531" s="175">
        <f>IF(S1531&gt;0,VLOOKUP(S1531,Jahresfaktoren!$A$28:$B$29,2,),0)</f>
        <v>0</v>
      </c>
      <c r="Y1531" s="175">
        <f>IF(T1531&gt;0,VLOOKUP(T1531,Jahresfaktoren!$A$28:$B$29,2,),0)</f>
        <v>0</v>
      </c>
      <c r="Z1531" s="175">
        <f>IF(U1531&gt;0,VLOOKUP(U1531,Jahresfaktoren!$A$32:$B$33,2,),)</f>
        <v>0</v>
      </c>
      <c r="AA1531" s="177">
        <f t="shared" si="723"/>
        <v>3140.32</v>
      </c>
      <c r="AB1531" s="177">
        <f t="shared" si="724"/>
        <v>1942.04</v>
      </c>
      <c r="AC1531" s="177" t="str">
        <f t="shared" si="725"/>
        <v/>
      </c>
      <c r="AD1531" s="177" t="str">
        <f t="shared" si="726"/>
        <v/>
      </c>
      <c r="AE1531" s="177" t="str">
        <f t="shared" si="727"/>
        <v/>
      </c>
      <c r="AF1531" s="178">
        <f>IF(Q1531&gt;0,VLOOKUP(H1531,Leistungszahlen!$A$11:$C$158,3,),0)</f>
        <v>0</v>
      </c>
      <c r="AG1531" s="178">
        <f>IF(R1531&gt;0,VLOOKUP(H1531,Leistungszahlen!$A$11:$F$158,6,),IF(T1531&gt;0,VLOOKUP(H1531,Leistungszahlen!$A$11:$F$158,6,),0))</f>
        <v>0</v>
      </c>
      <c r="AH1531" s="179" t="e">
        <f t="shared" si="718"/>
        <v>#DIV/0!</v>
      </c>
      <c r="AI1531" s="179" t="e">
        <f t="shared" si="719"/>
        <v>#DIV/0!</v>
      </c>
      <c r="AJ1531" s="179">
        <f t="shared" si="720"/>
        <v>0</v>
      </c>
      <c r="AK1531" s="179">
        <f t="shared" si="721"/>
        <v>0</v>
      </c>
      <c r="AL1531" s="179">
        <f t="shared" si="722"/>
        <v>0</v>
      </c>
      <c r="AM1531" s="180">
        <f>IF(L1531=1,Stundensätze!$D$13,IF(L1531=2,Stundensätze!$D$17,IF(L1531=4,Stundensätze!$D$21,"")))</f>
        <v>0</v>
      </c>
      <c r="AN1531" s="180">
        <f>IF(L1531=1,Stundensätze!$D$15,IF(L1531=2,Stundensätze!$D$19,IF(L1531=4,Stundensätze!$D$23,"")))</f>
        <v>0</v>
      </c>
      <c r="AO1531" s="180" t="e">
        <f t="shared" si="728"/>
        <v>#DIV/0!</v>
      </c>
      <c r="AP1531" s="180">
        <f t="shared" si="729"/>
        <v>0</v>
      </c>
      <c r="AQ1531" s="192" t="e">
        <f t="shared" si="730"/>
        <v>#DIV/0!</v>
      </c>
      <c r="AR1531" s="192" t="e">
        <f t="shared" si="731"/>
        <v>#DIV/0!</v>
      </c>
      <c r="AS1531" s="193" t="e">
        <f t="shared" si="732"/>
        <v>#DIV/0!</v>
      </c>
      <c r="AT1531" s="258" t="str">
        <f>IF(K1531=0,0,VLOOKUP(K1531,Kostenstellen!A:B,2,FALSE))</f>
        <v xml:space="preserve">Salinenklinik </v>
      </c>
      <c r="AU1531" s="68" t="str">
        <f t="shared" si="714"/>
        <v>G</v>
      </c>
      <c r="AV1531" s="68" t="str">
        <f t="shared" si="715"/>
        <v>G</v>
      </c>
      <c r="AW1531" s="68">
        <f>IF(AF1531=0,0,VLOOKUP($H1531,Leistungszahlen!$A$11:$H$158,4,FALSE))</f>
        <v>0</v>
      </c>
      <c r="AX1531" s="68">
        <f>IF(AF1531=0,0,VLOOKUP($H1531,Leistungszahlen!$A$11:$H$158,5,FALSE))</f>
        <v>0</v>
      </c>
      <c r="AY1531" s="68">
        <f>IF(AG1531=0,0,VLOOKUP($H1531,Leistungszahlen!$A$11:$H$158,6,FALSE))</f>
        <v>0</v>
      </c>
      <c r="AZ1531" s="68">
        <f t="shared" si="716"/>
        <v>0</v>
      </c>
      <c r="BA1531" s="68">
        <f t="shared" si="717"/>
        <v>0</v>
      </c>
      <c r="BC1531" s="68">
        <f t="shared" si="733"/>
        <v>0</v>
      </c>
      <c r="BD1531" s="285"/>
    </row>
    <row r="1532" spans="1:56" s="68" customFormat="1">
      <c r="A1532" s="200"/>
      <c r="B1532" s="200"/>
      <c r="C1532" s="200" t="s">
        <v>420</v>
      </c>
      <c r="D1532" s="200" t="s">
        <v>200</v>
      </c>
      <c r="E1532" s="200" t="s">
        <v>350</v>
      </c>
      <c r="F1532" s="200"/>
      <c r="G1532" s="200" t="s">
        <v>1574</v>
      </c>
      <c r="H1532" s="201" t="s">
        <v>203</v>
      </c>
      <c r="I1532" s="202">
        <v>14.67</v>
      </c>
      <c r="J1532" s="200" t="s">
        <v>560</v>
      </c>
      <c r="K1532" s="176">
        <v>5</v>
      </c>
      <c r="L1532" s="176">
        <v>1</v>
      </c>
      <c r="M1532" s="176"/>
      <c r="N1532" s="286">
        <v>2</v>
      </c>
      <c r="O1532" s="286"/>
      <c r="P1532" s="176"/>
      <c r="Q1532" s="203">
        <f t="shared" si="709"/>
        <v>2</v>
      </c>
      <c r="R1532" s="203">
        <f t="shared" si="710"/>
        <v>0</v>
      </c>
      <c r="S1532" s="203">
        <f t="shared" si="711"/>
        <v>0</v>
      </c>
      <c r="T1532" s="203">
        <f t="shared" si="712"/>
        <v>0</v>
      </c>
      <c r="U1532" s="203">
        <f t="shared" si="713"/>
        <v>0</v>
      </c>
      <c r="V1532" s="175">
        <f>IF(Q1532&gt;0,VLOOKUP(Q1532,Jahresfaktoren!$A$11:$B$24,2,),0)</f>
        <v>104</v>
      </c>
      <c r="W1532" s="175">
        <f>IF(R1532&gt;0,VLOOKUP(R1532,Jahresfaktoren!$D$11:$E$24,2,),0)</f>
        <v>0</v>
      </c>
      <c r="X1532" s="175">
        <f>IF(S1532&gt;0,VLOOKUP(S1532,Jahresfaktoren!$A$28:$B$29,2,),0)</f>
        <v>0</v>
      </c>
      <c r="Y1532" s="175">
        <f>IF(T1532&gt;0,VLOOKUP(T1532,Jahresfaktoren!$A$28:$B$29,2,),0)</f>
        <v>0</v>
      </c>
      <c r="Z1532" s="175">
        <f>IF(U1532&gt;0,VLOOKUP(U1532,Jahresfaktoren!$A$32:$B$33,2,),)</f>
        <v>0</v>
      </c>
      <c r="AA1532" s="177">
        <f t="shared" si="723"/>
        <v>1525.68</v>
      </c>
      <c r="AB1532" s="177" t="str">
        <f t="shared" si="724"/>
        <v/>
      </c>
      <c r="AC1532" s="177" t="str">
        <f t="shared" si="725"/>
        <v/>
      </c>
      <c r="AD1532" s="177" t="str">
        <f t="shared" si="726"/>
        <v/>
      </c>
      <c r="AE1532" s="177" t="str">
        <f t="shared" si="727"/>
        <v/>
      </c>
      <c r="AF1532" s="178">
        <f>IF(Q1532&gt;0,VLOOKUP(H1532,Leistungszahlen!$A$11:$C$158,3,),0)</f>
        <v>0</v>
      </c>
      <c r="AG1532" s="178">
        <f>IF(R1532&gt;0,VLOOKUP(H1532,Leistungszahlen!$A$11:$F$158,6,),IF(T1532&gt;0,VLOOKUP(H1532,Leistungszahlen!$A$11:$F$158,6,),0))</f>
        <v>0</v>
      </c>
      <c r="AH1532" s="179" t="e">
        <f t="shared" si="718"/>
        <v>#DIV/0!</v>
      </c>
      <c r="AI1532" s="179">
        <f t="shared" si="719"/>
        <v>0</v>
      </c>
      <c r="AJ1532" s="179">
        <f t="shared" si="720"/>
        <v>0</v>
      </c>
      <c r="AK1532" s="179">
        <f t="shared" si="721"/>
        <v>0</v>
      </c>
      <c r="AL1532" s="179">
        <f t="shared" si="722"/>
        <v>0</v>
      </c>
      <c r="AM1532" s="180">
        <f>IF(L1532=1,Stundensätze!$D$13,IF(L1532=2,Stundensätze!$D$17,IF(L1532=4,Stundensätze!$D$21,"")))</f>
        <v>0</v>
      </c>
      <c r="AN1532" s="180">
        <f>IF(L1532=1,Stundensätze!$D$15,IF(L1532=2,Stundensätze!$D$19,IF(L1532=4,Stundensätze!$D$23,"")))</f>
        <v>0</v>
      </c>
      <c r="AO1532" s="180" t="e">
        <f t="shared" si="728"/>
        <v>#DIV/0!</v>
      </c>
      <c r="AP1532" s="180">
        <f t="shared" si="729"/>
        <v>0</v>
      </c>
      <c r="AQ1532" s="192" t="e">
        <f t="shared" si="730"/>
        <v>#DIV/0!</v>
      </c>
      <c r="AR1532" s="192" t="e">
        <f t="shared" si="731"/>
        <v>#DIV/0!</v>
      </c>
      <c r="AS1532" s="193" t="e">
        <f t="shared" si="732"/>
        <v>#DIV/0!</v>
      </c>
      <c r="AT1532" s="258" t="str">
        <f>IF(K1532=0,0,VLOOKUP(K1532,Kostenstellen!A:B,2,FALSE))</f>
        <v xml:space="preserve">Salinenklinik </v>
      </c>
      <c r="AU1532" s="68" t="str">
        <f t="shared" si="714"/>
        <v>E</v>
      </c>
      <c r="AV1532" s="68" t="str">
        <f t="shared" si="715"/>
        <v/>
      </c>
      <c r="AW1532" s="68">
        <f>IF(AF1532=0,0,VLOOKUP($H1532,Leistungszahlen!$A$11:$H$158,4,FALSE))</f>
        <v>0</v>
      </c>
      <c r="AX1532" s="68">
        <f>IF(AF1532=0,0,VLOOKUP($H1532,Leistungszahlen!$A$11:$H$158,5,FALSE))</f>
        <v>0</v>
      </c>
      <c r="AY1532" s="68">
        <f>IF(AG1532=0,0,VLOOKUP($H1532,Leistungszahlen!$A$11:$H$158,6,FALSE))</f>
        <v>0</v>
      </c>
      <c r="AZ1532" s="68">
        <f t="shared" si="716"/>
        <v>0</v>
      </c>
      <c r="BA1532" s="68">
        <f t="shared" si="717"/>
        <v>0</v>
      </c>
      <c r="BC1532" s="68">
        <f t="shared" si="733"/>
        <v>0</v>
      </c>
      <c r="BD1532" s="285"/>
    </row>
    <row r="1533" spans="1:56" s="68" customFormat="1">
      <c r="A1533" s="200"/>
      <c r="B1533" s="200"/>
      <c r="C1533" s="200" t="s">
        <v>420</v>
      </c>
      <c r="D1533" s="200" t="s">
        <v>200</v>
      </c>
      <c r="E1533" s="200" t="s">
        <v>350</v>
      </c>
      <c r="F1533" s="200"/>
      <c r="G1533" s="200" t="s">
        <v>1575</v>
      </c>
      <c r="H1533" s="201" t="s">
        <v>202</v>
      </c>
      <c r="I1533" s="202">
        <v>13.95</v>
      </c>
      <c r="J1533" s="200" t="s">
        <v>560</v>
      </c>
      <c r="K1533" s="176">
        <v>5</v>
      </c>
      <c r="L1533" s="176">
        <v>1</v>
      </c>
      <c r="M1533" s="176"/>
      <c r="N1533" s="286">
        <v>2</v>
      </c>
      <c r="O1533" s="286"/>
      <c r="P1533" s="176"/>
      <c r="Q1533" s="203">
        <f t="shared" si="709"/>
        <v>2</v>
      </c>
      <c r="R1533" s="203">
        <f t="shared" si="710"/>
        <v>0</v>
      </c>
      <c r="S1533" s="203">
        <f t="shared" si="711"/>
        <v>0</v>
      </c>
      <c r="T1533" s="203">
        <f t="shared" si="712"/>
        <v>0</v>
      </c>
      <c r="U1533" s="203">
        <f t="shared" si="713"/>
        <v>0</v>
      </c>
      <c r="V1533" s="175">
        <f>IF(Q1533&gt;0,VLOOKUP(Q1533,Jahresfaktoren!$A$11:$B$24,2,),0)</f>
        <v>104</v>
      </c>
      <c r="W1533" s="175">
        <f>IF(R1533&gt;0,VLOOKUP(R1533,Jahresfaktoren!$D$11:$E$24,2,),0)</f>
        <v>0</v>
      </c>
      <c r="X1533" s="175">
        <f>IF(S1533&gt;0,VLOOKUP(S1533,Jahresfaktoren!$A$28:$B$29,2,),0)</f>
        <v>0</v>
      </c>
      <c r="Y1533" s="175">
        <f>IF(T1533&gt;0,VLOOKUP(T1533,Jahresfaktoren!$A$28:$B$29,2,),0)</f>
        <v>0</v>
      </c>
      <c r="Z1533" s="175">
        <f>IF(U1533&gt;0,VLOOKUP(U1533,Jahresfaktoren!$A$32:$B$33,2,),)</f>
        <v>0</v>
      </c>
      <c r="AA1533" s="177">
        <f t="shared" si="723"/>
        <v>1450.8</v>
      </c>
      <c r="AB1533" s="177" t="str">
        <f t="shared" si="724"/>
        <v/>
      </c>
      <c r="AC1533" s="177" t="str">
        <f t="shared" si="725"/>
        <v/>
      </c>
      <c r="AD1533" s="177" t="str">
        <f t="shared" si="726"/>
        <v/>
      </c>
      <c r="AE1533" s="177" t="str">
        <f t="shared" si="727"/>
        <v/>
      </c>
      <c r="AF1533" s="178">
        <f>IF(Q1533&gt;0,VLOOKUP(H1533,Leistungszahlen!$A$11:$C$158,3,),0)</f>
        <v>0</v>
      </c>
      <c r="AG1533" s="178">
        <f>IF(R1533&gt;0,VLOOKUP(H1533,Leistungszahlen!$A$11:$F$158,6,),IF(T1533&gt;0,VLOOKUP(H1533,Leistungszahlen!$A$11:$F$158,6,),0))</f>
        <v>0</v>
      </c>
      <c r="AH1533" s="179" t="e">
        <f t="shared" si="718"/>
        <v>#DIV/0!</v>
      </c>
      <c r="AI1533" s="179">
        <f t="shared" si="719"/>
        <v>0</v>
      </c>
      <c r="AJ1533" s="179">
        <f t="shared" si="720"/>
        <v>0</v>
      </c>
      <c r="AK1533" s="179">
        <f t="shared" si="721"/>
        <v>0</v>
      </c>
      <c r="AL1533" s="179">
        <f t="shared" si="722"/>
        <v>0</v>
      </c>
      <c r="AM1533" s="180">
        <f>IF(L1533=1,Stundensätze!$D$13,IF(L1533=2,Stundensätze!$D$17,IF(L1533=4,Stundensätze!$D$21,"")))</f>
        <v>0</v>
      </c>
      <c r="AN1533" s="180">
        <f>IF(L1533=1,Stundensätze!$D$15,IF(L1533=2,Stundensätze!$D$19,IF(L1533=4,Stundensätze!$D$23,"")))</f>
        <v>0</v>
      </c>
      <c r="AO1533" s="180" t="e">
        <f t="shared" si="728"/>
        <v>#DIV/0!</v>
      </c>
      <c r="AP1533" s="180">
        <f t="shared" si="729"/>
        <v>0</v>
      </c>
      <c r="AQ1533" s="192" t="e">
        <f t="shared" si="730"/>
        <v>#DIV/0!</v>
      </c>
      <c r="AR1533" s="192" t="e">
        <f t="shared" si="731"/>
        <v>#DIV/0!</v>
      </c>
      <c r="AS1533" s="193" t="e">
        <f t="shared" si="732"/>
        <v>#DIV/0!</v>
      </c>
      <c r="AT1533" s="258" t="str">
        <f>IF(K1533=0,0,VLOOKUP(K1533,Kostenstellen!A:B,2,FALSE))</f>
        <v xml:space="preserve">Salinenklinik </v>
      </c>
      <c r="AU1533" s="68" t="str">
        <f t="shared" si="714"/>
        <v>D</v>
      </c>
      <c r="AV1533" s="68" t="str">
        <f t="shared" si="715"/>
        <v/>
      </c>
      <c r="AW1533" s="68">
        <f>IF(AF1533=0,0,VLOOKUP($H1533,Leistungszahlen!$A$11:$H$158,4,FALSE))</f>
        <v>0</v>
      </c>
      <c r="AX1533" s="68">
        <f>IF(AF1533=0,0,VLOOKUP($H1533,Leistungszahlen!$A$11:$H$158,5,FALSE))</f>
        <v>0</v>
      </c>
      <c r="AY1533" s="68">
        <f>IF(AG1533=0,0,VLOOKUP($H1533,Leistungszahlen!$A$11:$H$158,6,FALSE))</f>
        <v>0</v>
      </c>
      <c r="AZ1533" s="68">
        <f t="shared" si="716"/>
        <v>0</v>
      </c>
      <c r="BA1533" s="68">
        <f t="shared" si="717"/>
        <v>0</v>
      </c>
      <c r="BC1533" s="68">
        <f t="shared" si="733"/>
        <v>0</v>
      </c>
      <c r="BD1533" s="285"/>
    </row>
    <row r="1534" spans="1:56" s="68" customFormat="1">
      <c r="A1534" s="200"/>
      <c r="B1534" s="200"/>
      <c r="C1534" s="200" t="s">
        <v>420</v>
      </c>
      <c r="D1534" s="200" t="s">
        <v>200</v>
      </c>
      <c r="E1534" s="200" t="s">
        <v>350</v>
      </c>
      <c r="F1534" s="200"/>
      <c r="G1534" s="200" t="s">
        <v>537</v>
      </c>
      <c r="H1534" s="201" t="s">
        <v>203</v>
      </c>
      <c r="I1534" s="202">
        <v>32.65</v>
      </c>
      <c r="J1534" s="200" t="s">
        <v>778</v>
      </c>
      <c r="K1534" s="176">
        <v>5</v>
      </c>
      <c r="L1534" s="176">
        <v>1</v>
      </c>
      <c r="M1534" s="176" t="s">
        <v>119</v>
      </c>
      <c r="N1534" s="286"/>
      <c r="O1534" s="286"/>
      <c r="P1534" s="176"/>
      <c r="Q1534" s="203">
        <f t="shared" si="709"/>
        <v>0</v>
      </c>
      <c r="R1534" s="203">
        <f t="shared" si="710"/>
        <v>0</v>
      </c>
      <c r="S1534" s="203">
        <f t="shared" si="711"/>
        <v>0</v>
      </c>
      <c r="T1534" s="203">
        <f t="shared" si="712"/>
        <v>0</v>
      </c>
      <c r="U1534" s="203">
        <f t="shared" si="713"/>
        <v>0</v>
      </c>
      <c r="V1534" s="175">
        <f>IF(Q1534&gt;0,VLOOKUP(Q1534,Jahresfaktoren!$A$11:$B$24,2,),0)</f>
        <v>0</v>
      </c>
      <c r="W1534" s="175">
        <f>IF(R1534&gt;0,VLOOKUP(R1534,Jahresfaktoren!$D$11:$E$24,2,),0)</f>
        <v>0</v>
      </c>
      <c r="X1534" s="175">
        <f>IF(S1534&gt;0,VLOOKUP(S1534,Jahresfaktoren!$A$28:$B$29,2,),0)</f>
        <v>0</v>
      </c>
      <c r="Y1534" s="175">
        <f>IF(T1534&gt;0,VLOOKUP(T1534,Jahresfaktoren!$A$28:$B$29,2,),0)</f>
        <v>0</v>
      </c>
      <c r="Z1534" s="175">
        <f>IF(U1534&gt;0,VLOOKUP(U1534,Jahresfaktoren!$A$32:$B$33,2,),)</f>
        <v>0</v>
      </c>
      <c r="AA1534" s="177" t="str">
        <f t="shared" si="723"/>
        <v/>
      </c>
      <c r="AB1534" s="177" t="str">
        <f t="shared" si="724"/>
        <v/>
      </c>
      <c r="AC1534" s="177" t="str">
        <f t="shared" si="725"/>
        <v/>
      </c>
      <c r="AD1534" s="177" t="str">
        <f t="shared" si="726"/>
        <v/>
      </c>
      <c r="AE1534" s="177" t="str">
        <f t="shared" si="727"/>
        <v/>
      </c>
      <c r="AF1534" s="178">
        <f>IF(Q1534&gt;0,VLOOKUP(H1534,Leistungszahlen!$A$11:$C$158,3,),0)</f>
        <v>0</v>
      </c>
      <c r="AG1534" s="178">
        <f>IF(R1534&gt;0,VLOOKUP(H1534,Leistungszahlen!$A$11:$F$158,6,),IF(T1534&gt;0,VLOOKUP(H1534,Leistungszahlen!$A$11:$F$158,6,),0))</f>
        <v>0</v>
      </c>
      <c r="AH1534" s="179">
        <f t="shared" si="718"/>
        <v>0</v>
      </c>
      <c r="AI1534" s="179">
        <f t="shared" si="719"/>
        <v>0</v>
      </c>
      <c r="AJ1534" s="179">
        <f t="shared" si="720"/>
        <v>0</v>
      </c>
      <c r="AK1534" s="179">
        <f t="shared" si="721"/>
        <v>0</v>
      </c>
      <c r="AL1534" s="179">
        <f t="shared" si="722"/>
        <v>0</v>
      </c>
      <c r="AM1534" s="180">
        <f>IF(L1534=1,Stundensätze!$D$13,IF(L1534=2,Stundensätze!$D$17,IF(L1534=4,Stundensätze!$D$21,"")))</f>
        <v>0</v>
      </c>
      <c r="AN1534" s="180">
        <f>IF(L1534=1,Stundensätze!$D$15,IF(L1534=2,Stundensätze!$D$19,IF(L1534=4,Stundensätze!$D$23,"")))</f>
        <v>0</v>
      </c>
      <c r="AO1534" s="180">
        <f t="shared" si="728"/>
        <v>0</v>
      </c>
      <c r="AP1534" s="180">
        <f t="shared" si="729"/>
        <v>0</v>
      </c>
      <c r="AQ1534" s="192">
        <f t="shared" si="730"/>
        <v>0</v>
      </c>
      <c r="AR1534" s="192">
        <f t="shared" si="731"/>
        <v>0</v>
      </c>
      <c r="AS1534" s="193">
        <f t="shared" si="732"/>
        <v>0</v>
      </c>
      <c r="AT1534" s="258" t="str">
        <f>IF(K1534=0,0,VLOOKUP(K1534,Kostenstellen!A:B,2,FALSE))</f>
        <v xml:space="preserve">Salinenklinik </v>
      </c>
      <c r="AU1534" s="68" t="str">
        <f t="shared" si="714"/>
        <v/>
      </c>
      <c r="AV1534" s="68" t="str">
        <f t="shared" si="715"/>
        <v/>
      </c>
      <c r="AW1534" s="68">
        <f>IF(AF1534=0,0,VLOOKUP($H1534,Leistungszahlen!$A$11:$H$158,4,FALSE))</f>
        <v>0</v>
      </c>
      <c r="AX1534" s="68">
        <f>IF(AF1534=0,0,VLOOKUP($H1534,Leistungszahlen!$A$11:$H$158,5,FALSE))</f>
        <v>0</v>
      </c>
      <c r="AY1534" s="68">
        <f>IF(AG1534=0,0,VLOOKUP($H1534,Leistungszahlen!$A$11:$H$158,6,FALSE))</f>
        <v>0</v>
      </c>
      <c r="AZ1534" s="68">
        <f t="shared" si="716"/>
        <v>0</v>
      </c>
      <c r="BA1534" s="68">
        <f t="shared" si="717"/>
        <v>0</v>
      </c>
      <c r="BC1534" s="68">
        <f t="shared" si="733"/>
        <v>0</v>
      </c>
      <c r="BD1534" s="285"/>
    </row>
    <row r="1535" spans="1:56" s="68" customFormat="1">
      <c r="A1535" s="200"/>
      <c r="B1535" s="200"/>
      <c r="C1535" s="200" t="s">
        <v>420</v>
      </c>
      <c r="D1535" s="200" t="s">
        <v>200</v>
      </c>
      <c r="E1535" s="200" t="s">
        <v>350</v>
      </c>
      <c r="F1535" s="200"/>
      <c r="G1535" s="200" t="s">
        <v>1576</v>
      </c>
      <c r="H1535" s="201" t="s">
        <v>203</v>
      </c>
      <c r="I1535" s="202">
        <v>19.25</v>
      </c>
      <c r="J1535" s="200" t="s">
        <v>778</v>
      </c>
      <c r="K1535" s="176">
        <v>5</v>
      </c>
      <c r="L1535" s="176">
        <v>1</v>
      </c>
      <c r="M1535" s="176" t="s">
        <v>119</v>
      </c>
      <c r="N1535" s="286"/>
      <c r="O1535" s="286"/>
      <c r="P1535" s="176"/>
      <c r="Q1535" s="203">
        <f t="shared" si="709"/>
        <v>0</v>
      </c>
      <c r="R1535" s="203">
        <f t="shared" si="710"/>
        <v>0</v>
      </c>
      <c r="S1535" s="203">
        <f t="shared" si="711"/>
        <v>0</v>
      </c>
      <c r="T1535" s="203">
        <f t="shared" si="712"/>
        <v>0</v>
      </c>
      <c r="U1535" s="203">
        <f t="shared" si="713"/>
        <v>0</v>
      </c>
      <c r="V1535" s="175">
        <f>IF(Q1535&gt;0,VLOOKUP(Q1535,Jahresfaktoren!$A$11:$B$24,2,),0)</f>
        <v>0</v>
      </c>
      <c r="W1535" s="175">
        <f>IF(R1535&gt;0,VLOOKUP(R1535,Jahresfaktoren!$D$11:$E$24,2,),0)</f>
        <v>0</v>
      </c>
      <c r="X1535" s="175">
        <f>IF(S1535&gt;0,VLOOKUP(S1535,Jahresfaktoren!$A$28:$B$29,2,),0)</f>
        <v>0</v>
      </c>
      <c r="Y1535" s="175">
        <f>IF(T1535&gt;0,VLOOKUP(T1535,Jahresfaktoren!$A$28:$B$29,2,),0)</f>
        <v>0</v>
      </c>
      <c r="Z1535" s="175">
        <f>IF(U1535&gt;0,VLOOKUP(U1535,Jahresfaktoren!$A$32:$B$33,2,),)</f>
        <v>0</v>
      </c>
      <c r="AA1535" s="177" t="str">
        <f t="shared" si="723"/>
        <v/>
      </c>
      <c r="AB1535" s="177" t="str">
        <f t="shared" si="724"/>
        <v/>
      </c>
      <c r="AC1535" s="177" t="str">
        <f t="shared" si="725"/>
        <v/>
      </c>
      <c r="AD1535" s="177" t="str">
        <f t="shared" si="726"/>
        <v/>
      </c>
      <c r="AE1535" s="177" t="str">
        <f t="shared" si="727"/>
        <v/>
      </c>
      <c r="AF1535" s="178">
        <f>IF(Q1535&gt;0,VLOOKUP(H1535,Leistungszahlen!$A$11:$C$158,3,),0)</f>
        <v>0</v>
      </c>
      <c r="AG1535" s="178">
        <f>IF(R1535&gt;0,VLOOKUP(H1535,Leistungszahlen!$A$11:$F$158,6,),IF(T1535&gt;0,VLOOKUP(H1535,Leistungszahlen!$A$11:$F$158,6,),0))</f>
        <v>0</v>
      </c>
      <c r="AH1535" s="179">
        <f t="shared" si="718"/>
        <v>0</v>
      </c>
      <c r="AI1535" s="179">
        <f t="shared" si="719"/>
        <v>0</v>
      </c>
      <c r="AJ1535" s="179">
        <f t="shared" si="720"/>
        <v>0</v>
      </c>
      <c r="AK1535" s="179">
        <f t="shared" si="721"/>
        <v>0</v>
      </c>
      <c r="AL1535" s="179">
        <f t="shared" si="722"/>
        <v>0</v>
      </c>
      <c r="AM1535" s="180">
        <f>IF(L1535=1,Stundensätze!$D$13,IF(L1535=2,Stundensätze!$D$17,IF(L1535=4,Stundensätze!$D$21,"")))</f>
        <v>0</v>
      </c>
      <c r="AN1535" s="180">
        <f>IF(L1535=1,Stundensätze!$D$15,IF(L1535=2,Stundensätze!$D$19,IF(L1535=4,Stundensätze!$D$23,"")))</f>
        <v>0</v>
      </c>
      <c r="AO1535" s="180">
        <f t="shared" si="728"/>
        <v>0</v>
      </c>
      <c r="AP1535" s="180">
        <f t="shared" si="729"/>
        <v>0</v>
      </c>
      <c r="AQ1535" s="192">
        <f t="shared" si="730"/>
        <v>0</v>
      </c>
      <c r="AR1535" s="192">
        <f t="shared" si="731"/>
        <v>0</v>
      </c>
      <c r="AS1535" s="193">
        <f t="shared" si="732"/>
        <v>0</v>
      </c>
      <c r="AT1535" s="258" t="str">
        <f>IF(K1535=0,0,VLOOKUP(K1535,Kostenstellen!A:B,2,FALSE))</f>
        <v xml:space="preserve">Salinenklinik </v>
      </c>
      <c r="AU1535" s="68" t="str">
        <f t="shared" si="714"/>
        <v/>
      </c>
      <c r="AV1535" s="68" t="str">
        <f t="shared" si="715"/>
        <v/>
      </c>
      <c r="AW1535" s="68">
        <f>IF(AF1535=0,0,VLOOKUP($H1535,Leistungszahlen!$A$11:$H$158,4,FALSE))</f>
        <v>0</v>
      </c>
      <c r="AX1535" s="68">
        <f>IF(AF1535=0,0,VLOOKUP($H1535,Leistungszahlen!$A$11:$H$158,5,FALSE))</f>
        <v>0</v>
      </c>
      <c r="AY1535" s="68">
        <f>IF(AG1535=0,0,VLOOKUP($H1535,Leistungszahlen!$A$11:$H$158,6,FALSE))</f>
        <v>0</v>
      </c>
      <c r="AZ1535" s="68">
        <f t="shared" si="716"/>
        <v>0</v>
      </c>
      <c r="BA1535" s="68">
        <f t="shared" si="717"/>
        <v>0</v>
      </c>
      <c r="BC1535" s="68">
        <f t="shared" si="733"/>
        <v>0</v>
      </c>
      <c r="BD1535" s="285"/>
    </row>
    <row r="1536" spans="1:56" s="68" customFormat="1">
      <c r="A1536" s="200"/>
      <c r="B1536" s="200"/>
      <c r="C1536" s="200" t="s">
        <v>420</v>
      </c>
      <c r="D1536" s="200" t="s">
        <v>200</v>
      </c>
      <c r="E1536" s="200" t="s">
        <v>350</v>
      </c>
      <c r="F1536" s="200"/>
      <c r="G1536" s="200" t="s">
        <v>193</v>
      </c>
      <c r="H1536" s="201" t="s">
        <v>206</v>
      </c>
      <c r="I1536" s="202">
        <v>13.72</v>
      </c>
      <c r="J1536" s="200" t="s">
        <v>778</v>
      </c>
      <c r="K1536" s="176">
        <v>5</v>
      </c>
      <c r="L1536" s="176">
        <v>1</v>
      </c>
      <c r="M1536" s="176" t="s">
        <v>119</v>
      </c>
      <c r="N1536" s="286"/>
      <c r="O1536" s="286"/>
      <c r="P1536" s="176"/>
      <c r="Q1536" s="203">
        <f t="shared" si="709"/>
        <v>0</v>
      </c>
      <c r="R1536" s="203">
        <f t="shared" si="710"/>
        <v>0</v>
      </c>
      <c r="S1536" s="203">
        <f t="shared" si="711"/>
        <v>0</v>
      </c>
      <c r="T1536" s="203">
        <f t="shared" si="712"/>
        <v>0</v>
      </c>
      <c r="U1536" s="203">
        <f t="shared" si="713"/>
        <v>0</v>
      </c>
      <c r="V1536" s="175">
        <f>IF(Q1536&gt;0,VLOOKUP(Q1536,Jahresfaktoren!$A$11:$B$24,2,),0)</f>
        <v>0</v>
      </c>
      <c r="W1536" s="175">
        <f>IF(R1536&gt;0,VLOOKUP(R1536,Jahresfaktoren!$D$11:$E$24,2,),0)</f>
        <v>0</v>
      </c>
      <c r="X1536" s="175">
        <f>IF(S1536&gt;0,VLOOKUP(S1536,Jahresfaktoren!$A$28:$B$29,2,),0)</f>
        <v>0</v>
      </c>
      <c r="Y1536" s="175">
        <f>IF(T1536&gt;0,VLOOKUP(T1536,Jahresfaktoren!$A$28:$B$29,2,),0)</f>
        <v>0</v>
      </c>
      <c r="Z1536" s="175">
        <f>IF(U1536&gt;0,VLOOKUP(U1536,Jahresfaktoren!$A$32:$B$33,2,),)</f>
        <v>0</v>
      </c>
      <c r="AA1536" s="177" t="str">
        <f t="shared" si="723"/>
        <v/>
      </c>
      <c r="AB1536" s="177" t="str">
        <f t="shared" si="724"/>
        <v/>
      </c>
      <c r="AC1536" s="177" t="str">
        <f t="shared" si="725"/>
        <v/>
      </c>
      <c r="AD1536" s="177" t="str">
        <f t="shared" si="726"/>
        <v/>
      </c>
      <c r="AE1536" s="177" t="str">
        <f t="shared" si="727"/>
        <v/>
      </c>
      <c r="AF1536" s="178">
        <f>IF(Q1536&gt;0,VLOOKUP(H1536,Leistungszahlen!$A$11:$C$158,3,),0)</f>
        <v>0</v>
      </c>
      <c r="AG1536" s="178">
        <f>IF(R1536&gt;0,VLOOKUP(H1536,Leistungszahlen!$A$11:$F$158,6,),IF(T1536&gt;0,VLOOKUP(H1536,Leistungszahlen!$A$11:$F$158,6,),0))</f>
        <v>0</v>
      </c>
      <c r="AH1536" s="179">
        <f t="shared" si="718"/>
        <v>0</v>
      </c>
      <c r="AI1536" s="179">
        <f t="shared" si="719"/>
        <v>0</v>
      </c>
      <c r="AJ1536" s="179">
        <f t="shared" si="720"/>
        <v>0</v>
      </c>
      <c r="AK1536" s="179">
        <f t="shared" si="721"/>
        <v>0</v>
      </c>
      <c r="AL1536" s="179">
        <f t="shared" si="722"/>
        <v>0</v>
      </c>
      <c r="AM1536" s="180">
        <f>IF(L1536=1,Stundensätze!$D$13,IF(L1536=2,Stundensätze!$D$17,IF(L1536=4,Stundensätze!$D$21,"")))</f>
        <v>0</v>
      </c>
      <c r="AN1536" s="180">
        <f>IF(L1536=1,Stundensätze!$D$15,IF(L1536=2,Stundensätze!$D$19,IF(L1536=4,Stundensätze!$D$23,"")))</f>
        <v>0</v>
      </c>
      <c r="AO1536" s="180">
        <f t="shared" si="728"/>
        <v>0</v>
      </c>
      <c r="AP1536" s="180">
        <f t="shared" si="729"/>
        <v>0</v>
      </c>
      <c r="AQ1536" s="192">
        <f t="shared" si="730"/>
        <v>0</v>
      </c>
      <c r="AR1536" s="192">
        <f t="shared" si="731"/>
        <v>0</v>
      </c>
      <c r="AS1536" s="193">
        <f t="shared" si="732"/>
        <v>0</v>
      </c>
      <c r="AT1536" s="258" t="str">
        <f>IF(K1536=0,0,VLOOKUP(K1536,Kostenstellen!A:B,2,FALSE))</f>
        <v xml:space="preserve">Salinenklinik </v>
      </c>
      <c r="AU1536" s="68" t="str">
        <f t="shared" si="714"/>
        <v/>
      </c>
      <c r="AV1536" s="68" t="str">
        <f t="shared" si="715"/>
        <v/>
      </c>
      <c r="AW1536" s="68">
        <f>IF(AF1536=0,0,VLOOKUP($H1536,Leistungszahlen!$A$11:$H$158,4,FALSE))</f>
        <v>0</v>
      </c>
      <c r="AX1536" s="68">
        <f>IF(AF1536=0,0,VLOOKUP($H1536,Leistungszahlen!$A$11:$H$158,5,FALSE))</f>
        <v>0</v>
      </c>
      <c r="AY1536" s="68">
        <f>IF(AG1536=0,0,VLOOKUP($H1536,Leistungszahlen!$A$11:$H$158,6,FALSE))</f>
        <v>0</v>
      </c>
      <c r="AZ1536" s="68">
        <f t="shared" si="716"/>
        <v>0</v>
      </c>
      <c r="BA1536" s="68">
        <f t="shared" si="717"/>
        <v>0</v>
      </c>
      <c r="BC1536" s="68">
        <f t="shared" si="733"/>
        <v>0</v>
      </c>
      <c r="BD1536" s="285"/>
    </row>
    <row r="1537" spans="1:56" s="68" customFormat="1">
      <c r="A1537" s="200"/>
      <c r="B1537" s="200"/>
      <c r="C1537" s="200" t="s">
        <v>420</v>
      </c>
      <c r="D1537" s="200" t="s">
        <v>200</v>
      </c>
      <c r="E1537" s="200" t="s">
        <v>350</v>
      </c>
      <c r="F1537" s="200"/>
      <c r="G1537" s="200" t="s">
        <v>1577</v>
      </c>
      <c r="H1537" s="201" t="s">
        <v>203</v>
      </c>
      <c r="I1537" s="202">
        <v>12.22</v>
      </c>
      <c r="J1537" s="200" t="s">
        <v>778</v>
      </c>
      <c r="K1537" s="176">
        <v>5</v>
      </c>
      <c r="L1537" s="176">
        <v>1</v>
      </c>
      <c r="M1537" s="176" t="s">
        <v>119</v>
      </c>
      <c r="N1537" s="286"/>
      <c r="O1537" s="286"/>
      <c r="P1537" s="176"/>
      <c r="Q1537" s="203">
        <f t="shared" si="709"/>
        <v>0</v>
      </c>
      <c r="R1537" s="203">
        <f t="shared" si="710"/>
        <v>0</v>
      </c>
      <c r="S1537" s="203">
        <f t="shared" si="711"/>
        <v>0</v>
      </c>
      <c r="T1537" s="203">
        <f t="shared" si="712"/>
        <v>0</v>
      </c>
      <c r="U1537" s="203">
        <f t="shared" si="713"/>
        <v>0</v>
      </c>
      <c r="V1537" s="175">
        <f>IF(Q1537&gt;0,VLOOKUP(Q1537,Jahresfaktoren!$A$11:$B$24,2,),0)</f>
        <v>0</v>
      </c>
      <c r="W1537" s="175">
        <f>IF(R1537&gt;0,VLOOKUP(R1537,Jahresfaktoren!$D$11:$E$24,2,),0)</f>
        <v>0</v>
      </c>
      <c r="X1537" s="175">
        <f>IF(S1537&gt;0,VLOOKUP(S1537,Jahresfaktoren!$A$28:$B$29,2,),0)</f>
        <v>0</v>
      </c>
      <c r="Y1537" s="175">
        <f>IF(T1537&gt;0,VLOOKUP(T1537,Jahresfaktoren!$A$28:$B$29,2,),0)</f>
        <v>0</v>
      </c>
      <c r="Z1537" s="175">
        <f>IF(U1537&gt;0,VLOOKUP(U1537,Jahresfaktoren!$A$32:$B$33,2,),)</f>
        <v>0</v>
      </c>
      <c r="AA1537" s="177" t="str">
        <f t="shared" si="723"/>
        <v/>
      </c>
      <c r="AB1537" s="177" t="str">
        <f t="shared" si="724"/>
        <v/>
      </c>
      <c r="AC1537" s="177" t="str">
        <f t="shared" si="725"/>
        <v/>
      </c>
      <c r="AD1537" s="177" t="str">
        <f t="shared" si="726"/>
        <v/>
      </c>
      <c r="AE1537" s="177" t="str">
        <f t="shared" si="727"/>
        <v/>
      </c>
      <c r="AF1537" s="178">
        <f>IF(Q1537&gt;0,VLOOKUP(H1537,Leistungszahlen!$A$11:$C$158,3,),0)</f>
        <v>0</v>
      </c>
      <c r="AG1537" s="178">
        <f>IF(R1537&gt;0,VLOOKUP(H1537,Leistungszahlen!$A$11:$F$158,6,),IF(T1537&gt;0,VLOOKUP(H1537,Leistungszahlen!$A$11:$F$158,6,),0))</f>
        <v>0</v>
      </c>
      <c r="AH1537" s="179">
        <f t="shared" si="718"/>
        <v>0</v>
      </c>
      <c r="AI1537" s="179">
        <f t="shared" si="719"/>
        <v>0</v>
      </c>
      <c r="AJ1537" s="179">
        <f t="shared" si="720"/>
        <v>0</v>
      </c>
      <c r="AK1537" s="179">
        <f t="shared" si="721"/>
        <v>0</v>
      </c>
      <c r="AL1537" s="179">
        <f t="shared" si="722"/>
        <v>0</v>
      </c>
      <c r="AM1537" s="180">
        <f>IF(L1537=1,Stundensätze!$D$13,IF(L1537=2,Stundensätze!$D$17,IF(L1537=4,Stundensätze!$D$21,"")))</f>
        <v>0</v>
      </c>
      <c r="AN1537" s="180">
        <f>IF(L1537=1,Stundensätze!$D$15,IF(L1537=2,Stundensätze!$D$19,IF(L1537=4,Stundensätze!$D$23,"")))</f>
        <v>0</v>
      </c>
      <c r="AO1537" s="180">
        <f t="shared" si="728"/>
        <v>0</v>
      </c>
      <c r="AP1537" s="180">
        <f t="shared" si="729"/>
        <v>0</v>
      </c>
      <c r="AQ1537" s="192">
        <f t="shared" si="730"/>
        <v>0</v>
      </c>
      <c r="AR1537" s="192">
        <f t="shared" si="731"/>
        <v>0</v>
      </c>
      <c r="AS1537" s="193">
        <f t="shared" si="732"/>
        <v>0</v>
      </c>
      <c r="AT1537" s="258" t="str">
        <f>IF(K1537=0,0,VLOOKUP(K1537,Kostenstellen!A:B,2,FALSE))</f>
        <v xml:space="preserve">Salinenklinik </v>
      </c>
      <c r="AU1537" s="68" t="str">
        <f t="shared" si="714"/>
        <v/>
      </c>
      <c r="AV1537" s="68" t="str">
        <f t="shared" si="715"/>
        <v/>
      </c>
      <c r="AW1537" s="68">
        <f>IF(AF1537=0,0,VLOOKUP($H1537,Leistungszahlen!$A$11:$H$158,4,FALSE))</f>
        <v>0</v>
      </c>
      <c r="AX1537" s="68">
        <f>IF(AF1537=0,0,VLOOKUP($H1537,Leistungszahlen!$A$11:$H$158,5,FALSE))</f>
        <v>0</v>
      </c>
      <c r="AY1537" s="68">
        <f>IF(AG1537=0,0,VLOOKUP($H1537,Leistungszahlen!$A$11:$H$158,6,FALSE))</f>
        <v>0</v>
      </c>
      <c r="AZ1537" s="68">
        <f t="shared" si="716"/>
        <v>0</v>
      </c>
      <c r="BA1537" s="68">
        <f t="shared" si="717"/>
        <v>0</v>
      </c>
      <c r="BC1537" s="68">
        <f t="shared" si="733"/>
        <v>0</v>
      </c>
      <c r="BD1537" s="285"/>
    </row>
    <row r="1538" spans="1:56" s="68" customFormat="1">
      <c r="A1538" s="200"/>
      <c r="B1538" s="200"/>
      <c r="C1538" s="200" t="s">
        <v>420</v>
      </c>
      <c r="D1538" s="200" t="s">
        <v>200</v>
      </c>
      <c r="E1538" s="200" t="s">
        <v>350</v>
      </c>
      <c r="F1538" s="200"/>
      <c r="G1538" s="200" t="s">
        <v>1578</v>
      </c>
      <c r="H1538" s="201" t="s">
        <v>214</v>
      </c>
      <c r="I1538" s="202">
        <v>32.81</v>
      </c>
      <c r="J1538" s="200" t="s">
        <v>560</v>
      </c>
      <c r="K1538" s="176">
        <v>5</v>
      </c>
      <c r="L1538" s="176">
        <v>1</v>
      </c>
      <c r="M1538" s="176"/>
      <c r="N1538" s="286">
        <v>6</v>
      </c>
      <c r="O1538" s="286"/>
      <c r="P1538" s="176"/>
      <c r="Q1538" s="203">
        <f t="shared" si="709"/>
        <v>6</v>
      </c>
      <c r="R1538" s="203">
        <f t="shared" si="710"/>
        <v>0</v>
      </c>
      <c r="S1538" s="203">
        <f t="shared" si="711"/>
        <v>0</v>
      </c>
      <c r="T1538" s="203">
        <f t="shared" si="712"/>
        <v>0</v>
      </c>
      <c r="U1538" s="203">
        <f t="shared" si="713"/>
        <v>0</v>
      </c>
      <c r="V1538" s="175">
        <f>IF(Q1538&gt;0,VLOOKUP(Q1538,Jahresfaktoren!$A$11:$B$24,2,),0)</f>
        <v>302</v>
      </c>
      <c r="W1538" s="175">
        <f>IF(R1538&gt;0,VLOOKUP(R1538,Jahresfaktoren!$D$11:$E$24,2,),0)</f>
        <v>0</v>
      </c>
      <c r="X1538" s="175">
        <f>IF(S1538&gt;0,VLOOKUP(S1538,Jahresfaktoren!$A$28:$B$29,2,),0)</f>
        <v>0</v>
      </c>
      <c r="Y1538" s="175">
        <f>IF(T1538&gt;0,VLOOKUP(T1538,Jahresfaktoren!$A$28:$B$29,2,),0)</f>
        <v>0</v>
      </c>
      <c r="Z1538" s="175">
        <f>IF(U1538&gt;0,VLOOKUP(U1538,Jahresfaktoren!$A$32:$B$33,2,),)</f>
        <v>0</v>
      </c>
      <c r="AA1538" s="177">
        <f t="shared" si="723"/>
        <v>9908.6200000000008</v>
      </c>
      <c r="AB1538" s="177" t="str">
        <f t="shared" si="724"/>
        <v/>
      </c>
      <c r="AC1538" s="177" t="str">
        <f t="shared" si="725"/>
        <v/>
      </c>
      <c r="AD1538" s="177" t="str">
        <f t="shared" si="726"/>
        <v/>
      </c>
      <c r="AE1538" s="177" t="str">
        <f t="shared" si="727"/>
        <v/>
      </c>
      <c r="AF1538" s="178">
        <f>IF(Q1538&gt;0,VLOOKUP(H1538,Leistungszahlen!$A$11:$C$158,3,),0)</f>
        <v>0</v>
      </c>
      <c r="AG1538" s="178">
        <f>IF(R1538&gt;0,VLOOKUP(H1538,Leistungszahlen!$A$11:$F$158,6,),IF(T1538&gt;0,VLOOKUP(H1538,Leistungszahlen!$A$11:$F$158,6,),0))</f>
        <v>0</v>
      </c>
      <c r="AH1538" s="179" t="e">
        <f t="shared" si="718"/>
        <v>#DIV/0!</v>
      </c>
      <c r="AI1538" s="179">
        <f t="shared" si="719"/>
        <v>0</v>
      </c>
      <c r="AJ1538" s="179">
        <f t="shared" si="720"/>
        <v>0</v>
      </c>
      <c r="AK1538" s="179">
        <f t="shared" si="721"/>
        <v>0</v>
      </c>
      <c r="AL1538" s="179">
        <f t="shared" si="722"/>
        <v>0</v>
      </c>
      <c r="AM1538" s="180">
        <f>IF(L1538=1,Stundensätze!$D$13,IF(L1538=2,Stundensätze!$D$17,IF(L1538=4,Stundensätze!$D$21,"")))</f>
        <v>0</v>
      </c>
      <c r="AN1538" s="180">
        <f>IF(L1538=1,Stundensätze!$D$15,IF(L1538=2,Stundensätze!$D$19,IF(L1538=4,Stundensätze!$D$23,"")))</f>
        <v>0</v>
      </c>
      <c r="AO1538" s="180" t="e">
        <f t="shared" si="728"/>
        <v>#DIV/0!</v>
      </c>
      <c r="AP1538" s="180">
        <f t="shared" si="729"/>
        <v>0</v>
      </c>
      <c r="AQ1538" s="192" t="e">
        <f t="shared" si="730"/>
        <v>#DIV/0!</v>
      </c>
      <c r="AR1538" s="192" t="e">
        <f t="shared" si="731"/>
        <v>#DIV/0!</v>
      </c>
      <c r="AS1538" s="193" t="e">
        <f t="shared" si="732"/>
        <v>#DIV/0!</v>
      </c>
      <c r="AT1538" s="258" t="str">
        <f>IF(K1538=0,0,VLOOKUP(K1538,Kostenstellen!A:B,2,FALSE))</f>
        <v xml:space="preserve">Salinenklinik </v>
      </c>
      <c r="AU1538" s="68" t="str">
        <f t="shared" si="714"/>
        <v>Q</v>
      </c>
      <c r="AV1538" s="68" t="str">
        <f t="shared" si="715"/>
        <v/>
      </c>
      <c r="AW1538" s="68">
        <f>IF(AF1538=0,0,VLOOKUP($H1538,Leistungszahlen!$A$11:$H$158,4,FALSE))</f>
        <v>0</v>
      </c>
      <c r="AX1538" s="68">
        <f>IF(AF1538=0,0,VLOOKUP($H1538,Leistungszahlen!$A$11:$H$158,5,FALSE))</f>
        <v>0</v>
      </c>
      <c r="AY1538" s="68">
        <f>IF(AG1538=0,0,VLOOKUP($H1538,Leistungszahlen!$A$11:$H$158,6,FALSE))</f>
        <v>0</v>
      </c>
      <c r="AZ1538" s="68">
        <f t="shared" si="716"/>
        <v>0</v>
      </c>
      <c r="BA1538" s="68">
        <f t="shared" si="717"/>
        <v>0</v>
      </c>
      <c r="BC1538" s="68">
        <f t="shared" si="733"/>
        <v>0</v>
      </c>
      <c r="BD1538" s="285"/>
    </row>
    <row r="1539" spans="1:56" s="68" customFormat="1">
      <c r="A1539" s="200"/>
      <c r="B1539" s="200"/>
      <c r="C1539" s="200" t="s">
        <v>420</v>
      </c>
      <c r="D1539" s="200" t="s">
        <v>200</v>
      </c>
      <c r="E1539" s="200" t="s">
        <v>350</v>
      </c>
      <c r="F1539" s="200"/>
      <c r="G1539" s="200" t="s">
        <v>113</v>
      </c>
      <c r="H1539" s="201" t="s">
        <v>205</v>
      </c>
      <c r="I1539" s="202">
        <v>7.06</v>
      </c>
      <c r="J1539" s="200" t="s">
        <v>778</v>
      </c>
      <c r="K1539" s="176">
        <v>5</v>
      </c>
      <c r="L1539" s="176">
        <v>1</v>
      </c>
      <c r="M1539" s="176"/>
      <c r="N1539" s="286">
        <v>5</v>
      </c>
      <c r="O1539" s="286"/>
      <c r="P1539" s="176"/>
      <c r="Q1539" s="203">
        <f t="shared" ref="Q1539:Q1600" si="734">IF(M1539="x",0,IF(N1539=7,6,IF(N1539=14,12,IF(N1539="12+5",11,N1539))))</f>
        <v>5</v>
      </c>
      <c r="R1539" s="203">
        <f t="shared" ref="R1539:R1600" si="735">IF(M1539="x",0,IF(O1539=0,0,IF(N1539=7,0,IF(N1539+O1539=7,O1539-1,O1539))))</f>
        <v>0</v>
      </c>
      <c r="S1539" s="203">
        <f t="shared" ref="S1539:S1600" si="736">IF(M1539="x",0,IF(N1539=7,1,IF(N1539=14,2,IF(AND(N1539=12,O1539=5),1,IF(N1539="12+5",1,0)))))</f>
        <v>0</v>
      </c>
      <c r="T1539" s="203">
        <f t="shared" ref="T1539:T1600" si="737">IF(M1539="x",0,IF(O1539=0,0,IF(N1539=7,0,IF(N1539+O1539=7,1,0))))</f>
        <v>0</v>
      </c>
      <c r="U1539" s="203">
        <f t="shared" ref="U1539:U1600" si="738">T1539+S1539</f>
        <v>0</v>
      </c>
      <c r="V1539" s="175">
        <f>IF(Q1539&gt;0,VLOOKUP(Q1539,Jahresfaktoren!$A$11:$B$24,2,),0)</f>
        <v>250</v>
      </c>
      <c r="W1539" s="175">
        <f>IF(R1539&gt;0,VLOOKUP(R1539,Jahresfaktoren!$D$11:$E$24,2,),0)</f>
        <v>0</v>
      </c>
      <c r="X1539" s="175">
        <f>IF(S1539&gt;0,VLOOKUP(S1539,Jahresfaktoren!$A$28:$B$29,2,),0)</f>
        <v>0</v>
      </c>
      <c r="Y1539" s="175">
        <f>IF(T1539&gt;0,VLOOKUP(T1539,Jahresfaktoren!$A$28:$B$29,2,),0)</f>
        <v>0</v>
      </c>
      <c r="Z1539" s="175">
        <f>IF(U1539&gt;0,VLOOKUP(U1539,Jahresfaktoren!$A$32:$B$33,2,),)</f>
        <v>0</v>
      </c>
      <c r="AA1539" s="177">
        <f t="shared" si="723"/>
        <v>1765</v>
      </c>
      <c r="AB1539" s="177" t="str">
        <f t="shared" si="724"/>
        <v/>
      </c>
      <c r="AC1539" s="177" t="str">
        <f t="shared" si="725"/>
        <v/>
      </c>
      <c r="AD1539" s="177" t="str">
        <f t="shared" si="726"/>
        <v/>
      </c>
      <c r="AE1539" s="177" t="str">
        <f t="shared" si="727"/>
        <v/>
      </c>
      <c r="AF1539" s="178">
        <f>IF(Q1539&gt;0,VLOOKUP(H1539,Leistungszahlen!$A$11:$C$158,3,),0)</f>
        <v>0</v>
      </c>
      <c r="AG1539" s="178">
        <f>IF(R1539&gt;0,VLOOKUP(H1539,Leistungszahlen!$A$11:$F$158,6,),IF(T1539&gt;0,VLOOKUP(H1539,Leistungszahlen!$A$11:$F$158,6,),0))</f>
        <v>0</v>
      </c>
      <c r="AH1539" s="179" t="e">
        <f t="shared" si="718"/>
        <v>#DIV/0!</v>
      </c>
      <c r="AI1539" s="179">
        <f t="shared" si="719"/>
        <v>0</v>
      </c>
      <c r="AJ1539" s="179">
        <f t="shared" si="720"/>
        <v>0</v>
      </c>
      <c r="AK1539" s="179">
        <f t="shared" si="721"/>
        <v>0</v>
      </c>
      <c r="AL1539" s="179">
        <f t="shared" si="722"/>
        <v>0</v>
      </c>
      <c r="AM1539" s="180">
        <f>IF(L1539=1,Stundensätze!$D$13,IF(L1539=2,Stundensätze!$D$17,IF(L1539=4,Stundensätze!$D$21,"")))</f>
        <v>0</v>
      </c>
      <c r="AN1539" s="180">
        <f>IF(L1539=1,Stundensätze!$D$15,IF(L1539=2,Stundensätze!$D$19,IF(L1539=4,Stundensätze!$D$23,"")))</f>
        <v>0</v>
      </c>
      <c r="AO1539" s="180" t="e">
        <f t="shared" si="728"/>
        <v>#DIV/0!</v>
      </c>
      <c r="AP1539" s="180">
        <f t="shared" si="729"/>
        <v>0</v>
      </c>
      <c r="AQ1539" s="192" t="e">
        <f t="shared" si="730"/>
        <v>#DIV/0!</v>
      </c>
      <c r="AR1539" s="192" t="e">
        <f t="shared" si="731"/>
        <v>#DIV/0!</v>
      </c>
      <c r="AS1539" s="193" t="e">
        <f t="shared" si="732"/>
        <v>#DIV/0!</v>
      </c>
      <c r="AT1539" s="258" t="str">
        <f>IF(K1539=0,0,VLOOKUP(K1539,Kostenstellen!A:B,2,FALSE))</f>
        <v xml:space="preserve">Salinenklinik </v>
      </c>
      <c r="AU1539" s="68" t="str">
        <f t="shared" ref="AU1539:AU1600" si="739">IF(SUM(V1539:Z1539)&gt;0,H1539,"")</f>
        <v>G</v>
      </c>
      <c r="AV1539" s="68" t="str">
        <f t="shared" ref="AV1539:AV1600" si="740">IF(SUM(R1539+T1539)&gt;0,H1539,"")</f>
        <v/>
      </c>
      <c r="AW1539" s="68">
        <f>IF(AF1539=0,0,VLOOKUP($H1539,Leistungszahlen!$A$11:$H$158,4,FALSE))</f>
        <v>0</v>
      </c>
      <c r="AX1539" s="68">
        <f>IF(AF1539=0,0,VLOOKUP($H1539,Leistungszahlen!$A$11:$H$158,5,FALSE))</f>
        <v>0</v>
      </c>
      <c r="AY1539" s="68">
        <f>IF(AG1539=0,0,VLOOKUP($H1539,Leistungszahlen!$A$11:$H$158,6,FALSE))</f>
        <v>0</v>
      </c>
      <c r="AZ1539" s="68">
        <f t="shared" ref="AZ1539:AZ1600" si="741">IF(AX1539&lt;AF1539,1,IF(AG1539&gt;AY1539,1,0))</f>
        <v>0</v>
      </c>
      <c r="BA1539" s="68">
        <f t="shared" ref="BA1539:BA1600" si="742">IF(AF1539&gt;AX1539,1,IF(AG1539&gt;AY1539,1,0))</f>
        <v>0</v>
      </c>
      <c r="BC1539" s="68">
        <f t="shared" si="733"/>
        <v>0</v>
      </c>
      <c r="BD1539" s="285"/>
    </row>
    <row r="1540" spans="1:56" s="68" customFormat="1">
      <c r="A1540" s="200"/>
      <c r="B1540" s="200"/>
      <c r="C1540" s="200" t="s">
        <v>420</v>
      </c>
      <c r="D1540" s="200" t="s">
        <v>200</v>
      </c>
      <c r="E1540" s="200" t="s">
        <v>350</v>
      </c>
      <c r="F1540" s="200"/>
      <c r="G1540" s="200" t="s">
        <v>113</v>
      </c>
      <c r="H1540" s="201" t="s">
        <v>205</v>
      </c>
      <c r="I1540" s="202">
        <v>5.59</v>
      </c>
      <c r="J1540" s="200" t="s">
        <v>778</v>
      </c>
      <c r="K1540" s="176">
        <v>5</v>
      </c>
      <c r="L1540" s="176">
        <v>1</v>
      </c>
      <c r="M1540" s="176"/>
      <c r="N1540" s="286">
        <v>5</v>
      </c>
      <c r="O1540" s="286"/>
      <c r="P1540" s="176"/>
      <c r="Q1540" s="203">
        <f t="shared" si="734"/>
        <v>5</v>
      </c>
      <c r="R1540" s="203">
        <f t="shared" si="735"/>
        <v>0</v>
      </c>
      <c r="S1540" s="203">
        <f t="shared" si="736"/>
        <v>0</v>
      </c>
      <c r="T1540" s="203">
        <f t="shared" si="737"/>
        <v>0</v>
      </c>
      <c r="U1540" s="203">
        <f t="shared" si="738"/>
        <v>0</v>
      </c>
      <c r="V1540" s="175">
        <f>IF(Q1540&gt;0,VLOOKUP(Q1540,Jahresfaktoren!$A$11:$B$24,2,),0)</f>
        <v>250</v>
      </c>
      <c r="W1540" s="175">
        <f>IF(R1540&gt;0,VLOOKUP(R1540,Jahresfaktoren!$D$11:$E$24,2,),0)</f>
        <v>0</v>
      </c>
      <c r="X1540" s="175">
        <f>IF(S1540&gt;0,VLOOKUP(S1540,Jahresfaktoren!$A$28:$B$29,2,),0)</f>
        <v>0</v>
      </c>
      <c r="Y1540" s="175">
        <f>IF(T1540&gt;0,VLOOKUP(T1540,Jahresfaktoren!$A$28:$B$29,2,),0)</f>
        <v>0</v>
      </c>
      <c r="Z1540" s="175">
        <f>IF(U1540&gt;0,VLOOKUP(U1540,Jahresfaktoren!$A$32:$B$33,2,),)</f>
        <v>0</v>
      </c>
      <c r="AA1540" s="177">
        <f t="shared" si="723"/>
        <v>1397.5</v>
      </c>
      <c r="AB1540" s="177" t="str">
        <f t="shared" si="724"/>
        <v/>
      </c>
      <c r="AC1540" s="177" t="str">
        <f t="shared" si="725"/>
        <v/>
      </c>
      <c r="AD1540" s="177" t="str">
        <f t="shared" si="726"/>
        <v/>
      </c>
      <c r="AE1540" s="177" t="str">
        <f t="shared" si="727"/>
        <v/>
      </c>
      <c r="AF1540" s="178">
        <f>IF(Q1540&gt;0,VLOOKUP(H1540,Leistungszahlen!$A$11:$C$158,3,),0)</f>
        <v>0</v>
      </c>
      <c r="AG1540" s="178">
        <f>IF(R1540&gt;0,VLOOKUP(H1540,Leistungszahlen!$A$11:$F$158,6,),IF(T1540&gt;0,VLOOKUP(H1540,Leistungszahlen!$A$11:$F$158,6,),0))</f>
        <v>0</v>
      </c>
      <c r="AH1540" s="179" t="e">
        <f t="shared" si="718"/>
        <v>#DIV/0!</v>
      </c>
      <c r="AI1540" s="179">
        <f t="shared" si="719"/>
        <v>0</v>
      </c>
      <c r="AJ1540" s="179">
        <f t="shared" si="720"/>
        <v>0</v>
      </c>
      <c r="AK1540" s="179">
        <f t="shared" si="721"/>
        <v>0</v>
      </c>
      <c r="AL1540" s="179">
        <f t="shared" si="722"/>
        <v>0</v>
      </c>
      <c r="AM1540" s="180">
        <f>IF(L1540=1,Stundensätze!$D$13,IF(L1540=2,Stundensätze!$D$17,IF(L1540=4,Stundensätze!$D$21,"")))</f>
        <v>0</v>
      </c>
      <c r="AN1540" s="180">
        <f>IF(L1540=1,Stundensätze!$D$15,IF(L1540=2,Stundensätze!$D$19,IF(L1540=4,Stundensätze!$D$23,"")))</f>
        <v>0</v>
      </c>
      <c r="AO1540" s="180" t="e">
        <f t="shared" si="728"/>
        <v>#DIV/0!</v>
      </c>
      <c r="AP1540" s="180">
        <f t="shared" si="729"/>
        <v>0</v>
      </c>
      <c r="AQ1540" s="192" t="e">
        <f t="shared" si="730"/>
        <v>#DIV/0!</v>
      </c>
      <c r="AR1540" s="192" t="e">
        <f t="shared" si="731"/>
        <v>#DIV/0!</v>
      </c>
      <c r="AS1540" s="193" t="e">
        <f t="shared" si="732"/>
        <v>#DIV/0!</v>
      </c>
      <c r="AT1540" s="258" t="str">
        <f>IF(K1540=0,0,VLOOKUP(K1540,Kostenstellen!A:B,2,FALSE))</f>
        <v xml:space="preserve">Salinenklinik </v>
      </c>
      <c r="AU1540" s="68" t="str">
        <f t="shared" si="739"/>
        <v>G</v>
      </c>
      <c r="AV1540" s="68" t="str">
        <f t="shared" si="740"/>
        <v/>
      </c>
      <c r="AW1540" s="68">
        <f>IF(AF1540=0,0,VLOOKUP($H1540,Leistungszahlen!$A$11:$H$158,4,FALSE))</f>
        <v>0</v>
      </c>
      <c r="AX1540" s="68">
        <f>IF(AF1540=0,0,VLOOKUP($H1540,Leistungszahlen!$A$11:$H$158,5,FALSE))</f>
        <v>0</v>
      </c>
      <c r="AY1540" s="68">
        <f>IF(AG1540=0,0,VLOOKUP($H1540,Leistungszahlen!$A$11:$H$158,6,FALSE))</f>
        <v>0</v>
      </c>
      <c r="AZ1540" s="68">
        <f t="shared" si="741"/>
        <v>0</v>
      </c>
      <c r="BA1540" s="68">
        <f t="shared" si="742"/>
        <v>0</v>
      </c>
      <c r="BC1540" s="68">
        <f t="shared" si="733"/>
        <v>0</v>
      </c>
      <c r="BD1540" s="285"/>
    </row>
    <row r="1541" spans="1:56" s="68" customFormat="1">
      <c r="A1541" s="200"/>
      <c r="B1541" s="200"/>
      <c r="C1541" s="200" t="s">
        <v>420</v>
      </c>
      <c r="D1541" s="200" t="s">
        <v>200</v>
      </c>
      <c r="E1541" s="200" t="s">
        <v>350</v>
      </c>
      <c r="F1541" s="200"/>
      <c r="G1541" s="200" t="s">
        <v>1579</v>
      </c>
      <c r="H1541" s="201" t="s">
        <v>220</v>
      </c>
      <c r="I1541" s="202">
        <v>11.03</v>
      </c>
      <c r="J1541" s="200" t="s">
        <v>778</v>
      </c>
      <c r="K1541" s="176">
        <v>5</v>
      </c>
      <c r="L1541" s="176">
        <v>1</v>
      </c>
      <c r="M1541" s="176" t="s">
        <v>119</v>
      </c>
      <c r="N1541" s="286"/>
      <c r="O1541" s="286"/>
      <c r="P1541" s="176"/>
      <c r="Q1541" s="203">
        <f t="shared" si="734"/>
        <v>0</v>
      </c>
      <c r="R1541" s="203">
        <f t="shared" si="735"/>
        <v>0</v>
      </c>
      <c r="S1541" s="203">
        <f t="shared" si="736"/>
        <v>0</v>
      </c>
      <c r="T1541" s="203">
        <f t="shared" si="737"/>
        <v>0</v>
      </c>
      <c r="U1541" s="203">
        <f t="shared" si="738"/>
        <v>0</v>
      </c>
      <c r="V1541" s="175">
        <f>IF(Q1541&gt;0,VLOOKUP(Q1541,Jahresfaktoren!$A$11:$B$24,2,),0)</f>
        <v>0</v>
      </c>
      <c r="W1541" s="175">
        <f>IF(R1541&gt;0,VLOOKUP(R1541,Jahresfaktoren!$D$11:$E$24,2,),0)</f>
        <v>0</v>
      </c>
      <c r="X1541" s="175">
        <f>IF(S1541&gt;0,VLOOKUP(S1541,Jahresfaktoren!$A$28:$B$29,2,),0)</f>
        <v>0</v>
      </c>
      <c r="Y1541" s="175">
        <f>IF(T1541&gt;0,VLOOKUP(T1541,Jahresfaktoren!$A$28:$B$29,2,),0)</f>
        <v>0</v>
      </c>
      <c r="Z1541" s="175">
        <f>IF(U1541&gt;0,VLOOKUP(U1541,Jahresfaktoren!$A$32:$B$33,2,),)</f>
        <v>0</v>
      </c>
      <c r="AA1541" s="177" t="str">
        <f t="shared" si="723"/>
        <v/>
      </c>
      <c r="AB1541" s="177" t="str">
        <f t="shared" si="724"/>
        <v/>
      </c>
      <c r="AC1541" s="177" t="str">
        <f t="shared" si="725"/>
        <v/>
      </c>
      <c r="AD1541" s="177" t="str">
        <f t="shared" si="726"/>
        <v/>
      </c>
      <c r="AE1541" s="177" t="str">
        <f t="shared" si="727"/>
        <v/>
      </c>
      <c r="AF1541" s="178">
        <f>IF(Q1541&gt;0,VLOOKUP(H1541,Leistungszahlen!$A$11:$C$158,3,),0)</f>
        <v>0</v>
      </c>
      <c r="AG1541" s="178">
        <f>IF(R1541&gt;0,VLOOKUP(H1541,Leistungszahlen!$A$11:$F$158,6,),IF(T1541&gt;0,VLOOKUP(H1541,Leistungszahlen!$A$11:$F$158,6,),0))</f>
        <v>0</v>
      </c>
      <c r="AH1541" s="179">
        <f t="shared" si="718"/>
        <v>0</v>
      </c>
      <c r="AI1541" s="179">
        <f t="shared" si="719"/>
        <v>0</v>
      </c>
      <c r="AJ1541" s="179">
        <f t="shared" si="720"/>
        <v>0</v>
      </c>
      <c r="AK1541" s="179">
        <f t="shared" si="721"/>
        <v>0</v>
      </c>
      <c r="AL1541" s="179">
        <f t="shared" si="722"/>
        <v>0</v>
      </c>
      <c r="AM1541" s="180">
        <f>IF(L1541=1,Stundensätze!$D$13,IF(L1541=2,Stundensätze!$D$17,IF(L1541=4,Stundensätze!$D$21,"")))</f>
        <v>0</v>
      </c>
      <c r="AN1541" s="180">
        <f>IF(L1541=1,Stundensätze!$D$15,IF(L1541=2,Stundensätze!$D$19,IF(L1541=4,Stundensätze!$D$23,"")))</f>
        <v>0</v>
      </c>
      <c r="AO1541" s="180">
        <f t="shared" si="728"/>
        <v>0</v>
      </c>
      <c r="AP1541" s="180">
        <f t="shared" si="729"/>
        <v>0</v>
      </c>
      <c r="AQ1541" s="192">
        <f t="shared" si="730"/>
        <v>0</v>
      </c>
      <c r="AR1541" s="192">
        <f t="shared" si="731"/>
        <v>0</v>
      </c>
      <c r="AS1541" s="193">
        <f t="shared" si="732"/>
        <v>0</v>
      </c>
      <c r="AT1541" s="258" t="str">
        <f>IF(K1541=0,0,VLOOKUP(K1541,Kostenstellen!A:B,2,FALSE))</f>
        <v xml:space="preserve">Salinenklinik </v>
      </c>
      <c r="AU1541" s="68" t="str">
        <f t="shared" si="739"/>
        <v/>
      </c>
      <c r="AV1541" s="68" t="str">
        <f t="shared" si="740"/>
        <v/>
      </c>
      <c r="AW1541" s="68">
        <f>IF(AF1541=0,0,VLOOKUP($H1541,Leistungszahlen!$A$11:$H$158,4,FALSE))</f>
        <v>0</v>
      </c>
      <c r="AX1541" s="68">
        <f>IF(AF1541=0,0,VLOOKUP($H1541,Leistungszahlen!$A$11:$H$158,5,FALSE))</f>
        <v>0</v>
      </c>
      <c r="AY1541" s="68">
        <f>IF(AG1541=0,0,VLOOKUP($H1541,Leistungszahlen!$A$11:$H$158,6,FALSE))</f>
        <v>0</v>
      </c>
      <c r="AZ1541" s="68">
        <f t="shared" si="741"/>
        <v>0</v>
      </c>
      <c r="BA1541" s="68">
        <f t="shared" si="742"/>
        <v>0</v>
      </c>
      <c r="BC1541" s="68">
        <f t="shared" si="733"/>
        <v>0</v>
      </c>
      <c r="BD1541" s="285"/>
    </row>
    <row r="1542" spans="1:56" s="68" customFormat="1">
      <c r="A1542" s="200"/>
      <c r="B1542" s="200"/>
      <c r="C1542" s="200" t="s">
        <v>420</v>
      </c>
      <c r="D1542" s="200" t="s">
        <v>200</v>
      </c>
      <c r="E1542" s="200" t="s">
        <v>350</v>
      </c>
      <c r="F1542" s="200"/>
      <c r="G1542" s="200" t="s">
        <v>1580</v>
      </c>
      <c r="H1542" s="201" t="s">
        <v>206</v>
      </c>
      <c r="I1542" s="202">
        <v>6.11</v>
      </c>
      <c r="J1542" s="200" t="s">
        <v>560</v>
      </c>
      <c r="K1542" s="176">
        <v>5</v>
      </c>
      <c r="L1542" s="176">
        <v>1</v>
      </c>
      <c r="M1542" s="176" t="s">
        <v>119</v>
      </c>
      <c r="N1542" s="286"/>
      <c r="O1542" s="286"/>
      <c r="P1542" s="176"/>
      <c r="Q1542" s="203">
        <f t="shared" si="734"/>
        <v>0</v>
      </c>
      <c r="R1542" s="203">
        <f t="shared" si="735"/>
        <v>0</v>
      </c>
      <c r="S1542" s="203">
        <f t="shared" si="736"/>
        <v>0</v>
      </c>
      <c r="T1542" s="203">
        <f t="shared" si="737"/>
        <v>0</v>
      </c>
      <c r="U1542" s="203">
        <f t="shared" si="738"/>
        <v>0</v>
      </c>
      <c r="V1542" s="175">
        <f>IF(Q1542&gt;0,VLOOKUP(Q1542,Jahresfaktoren!$A$11:$B$24,2,),0)</f>
        <v>0</v>
      </c>
      <c r="W1542" s="175">
        <f>IF(R1542&gt;0,VLOOKUP(R1542,Jahresfaktoren!$D$11:$E$24,2,),0)</f>
        <v>0</v>
      </c>
      <c r="X1542" s="175">
        <f>IF(S1542&gt;0,VLOOKUP(S1542,Jahresfaktoren!$A$28:$B$29,2,),0)</f>
        <v>0</v>
      </c>
      <c r="Y1542" s="175">
        <f>IF(T1542&gt;0,VLOOKUP(T1542,Jahresfaktoren!$A$28:$B$29,2,),0)</f>
        <v>0</v>
      </c>
      <c r="Z1542" s="175">
        <f>IF(U1542&gt;0,VLOOKUP(U1542,Jahresfaktoren!$A$32:$B$33,2,),)</f>
        <v>0</v>
      </c>
      <c r="AA1542" s="177" t="str">
        <f t="shared" si="723"/>
        <v/>
      </c>
      <c r="AB1542" s="177" t="str">
        <f t="shared" si="724"/>
        <v/>
      </c>
      <c r="AC1542" s="177" t="str">
        <f t="shared" si="725"/>
        <v/>
      </c>
      <c r="AD1542" s="177" t="str">
        <f t="shared" si="726"/>
        <v/>
      </c>
      <c r="AE1542" s="177" t="str">
        <f t="shared" si="727"/>
        <v/>
      </c>
      <c r="AF1542" s="178">
        <f>IF(Q1542&gt;0,VLOOKUP(H1542,Leistungszahlen!$A$11:$C$158,3,),0)</f>
        <v>0</v>
      </c>
      <c r="AG1542" s="178">
        <f>IF(R1542&gt;0,VLOOKUP(H1542,Leistungszahlen!$A$11:$F$158,6,),IF(T1542&gt;0,VLOOKUP(H1542,Leistungszahlen!$A$11:$F$158,6,),0))</f>
        <v>0</v>
      </c>
      <c r="AH1542" s="179">
        <f t="shared" si="718"/>
        <v>0</v>
      </c>
      <c r="AI1542" s="179">
        <f t="shared" si="719"/>
        <v>0</v>
      </c>
      <c r="AJ1542" s="179">
        <f t="shared" si="720"/>
        <v>0</v>
      </c>
      <c r="AK1542" s="179">
        <f t="shared" si="721"/>
        <v>0</v>
      </c>
      <c r="AL1542" s="179">
        <f t="shared" si="722"/>
        <v>0</v>
      </c>
      <c r="AM1542" s="180">
        <f>IF(L1542=1,Stundensätze!$D$13,IF(L1542=2,Stundensätze!$D$17,IF(L1542=4,Stundensätze!$D$21,"")))</f>
        <v>0</v>
      </c>
      <c r="AN1542" s="180">
        <f>IF(L1542=1,Stundensätze!$D$15,IF(L1542=2,Stundensätze!$D$19,IF(L1542=4,Stundensätze!$D$23,"")))</f>
        <v>0</v>
      </c>
      <c r="AO1542" s="180">
        <f t="shared" si="728"/>
        <v>0</v>
      </c>
      <c r="AP1542" s="180">
        <f t="shared" si="729"/>
        <v>0</v>
      </c>
      <c r="AQ1542" s="192">
        <f t="shared" si="730"/>
        <v>0</v>
      </c>
      <c r="AR1542" s="192">
        <f t="shared" si="731"/>
        <v>0</v>
      </c>
      <c r="AS1542" s="193">
        <f t="shared" si="732"/>
        <v>0</v>
      </c>
      <c r="AT1542" s="258" t="str">
        <f>IF(K1542=0,0,VLOOKUP(K1542,Kostenstellen!A:B,2,FALSE))</f>
        <v xml:space="preserve">Salinenklinik </v>
      </c>
      <c r="AU1542" s="68" t="str">
        <f t="shared" si="739"/>
        <v/>
      </c>
      <c r="AV1542" s="68" t="str">
        <f t="shared" si="740"/>
        <v/>
      </c>
      <c r="AW1542" s="68">
        <f>IF(AF1542=0,0,VLOOKUP($H1542,Leistungszahlen!$A$11:$H$158,4,FALSE))</f>
        <v>0</v>
      </c>
      <c r="AX1542" s="68">
        <f>IF(AF1542=0,0,VLOOKUP($H1542,Leistungszahlen!$A$11:$H$158,5,FALSE))</f>
        <v>0</v>
      </c>
      <c r="AY1542" s="68">
        <f>IF(AG1542=0,0,VLOOKUP($H1542,Leistungszahlen!$A$11:$H$158,6,FALSE))</f>
        <v>0</v>
      </c>
      <c r="AZ1542" s="68">
        <f t="shared" si="741"/>
        <v>0</v>
      </c>
      <c r="BA1542" s="68">
        <f t="shared" si="742"/>
        <v>0</v>
      </c>
      <c r="BC1542" s="68">
        <f t="shared" si="733"/>
        <v>0</v>
      </c>
      <c r="BD1542" s="285"/>
    </row>
    <row r="1543" spans="1:56" s="68" customFormat="1">
      <c r="A1543" s="200"/>
      <c r="B1543" s="200"/>
      <c r="C1543" s="200" t="s">
        <v>420</v>
      </c>
      <c r="D1543" s="200" t="s">
        <v>200</v>
      </c>
      <c r="E1543" s="200" t="s">
        <v>350</v>
      </c>
      <c r="F1543" s="200"/>
      <c r="G1543" s="200" t="s">
        <v>1577</v>
      </c>
      <c r="H1543" s="201" t="s">
        <v>203</v>
      </c>
      <c r="I1543" s="202">
        <v>13.33</v>
      </c>
      <c r="J1543" s="200"/>
      <c r="K1543" s="176">
        <v>5</v>
      </c>
      <c r="L1543" s="176">
        <v>1</v>
      </c>
      <c r="M1543" s="176" t="s">
        <v>119</v>
      </c>
      <c r="N1543" s="286"/>
      <c r="O1543" s="286"/>
      <c r="P1543" s="176"/>
      <c r="Q1543" s="203">
        <f t="shared" si="734"/>
        <v>0</v>
      </c>
      <c r="R1543" s="203">
        <f t="shared" si="735"/>
        <v>0</v>
      </c>
      <c r="S1543" s="203">
        <f t="shared" si="736"/>
        <v>0</v>
      </c>
      <c r="T1543" s="203">
        <f t="shared" si="737"/>
        <v>0</v>
      </c>
      <c r="U1543" s="203">
        <f t="shared" si="738"/>
        <v>0</v>
      </c>
      <c r="V1543" s="175">
        <f>IF(Q1543&gt;0,VLOOKUP(Q1543,Jahresfaktoren!$A$11:$B$24,2,),0)</f>
        <v>0</v>
      </c>
      <c r="W1543" s="175">
        <f>IF(R1543&gt;0,VLOOKUP(R1543,Jahresfaktoren!$D$11:$E$24,2,),0)</f>
        <v>0</v>
      </c>
      <c r="X1543" s="175">
        <f>IF(S1543&gt;0,VLOOKUP(S1543,Jahresfaktoren!$A$28:$B$29,2,),0)</f>
        <v>0</v>
      </c>
      <c r="Y1543" s="175">
        <f>IF(T1543&gt;0,VLOOKUP(T1543,Jahresfaktoren!$A$28:$B$29,2,),0)</f>
        <v>0</v>
      </c>
      <c r="Z1543" s="175">
        <f>IF(U1543&gt;0,VLOOKUP(U1543,Jahresfaktoren!$A$32:$B$33,2,),)</f>
        <v>0</v>
      </c>
      <c r="AA1543" s="177" t="str">
        <f t="shared" si="723"/>
        <v/>
      </c>
      <c r="AB1543" s="177" t="str">
        <f t="shared" si="724"/>
        <v/>
      </c>
      <c r="AC1543" s="177" t="str">
        <f t="shared" si="725"/>
        <v/>
      </c>
      <c r="AD1543" s="177" t="str">
        <f t="shared" si="726"/>
        <v/>
      </c>
      <c r="AE1543" s="177" t="str">
        <f t="shared" si="727"/>
        <v/>
      </c>
      <c r="AF1543" s="178">
        <f>IF(Q1543&gt;0,VLOOKUP(H1543,Leistungszahlen!$A$11:$C$158,3,),0)</f>
        <v>0</v>
      </c>
      <c r="AG1543" s="178">
        <f>IF(R1543&gt;0,VLOOKUP(H1543,Leistungszahlen!$A$11:$F$158,6,),IF(T1543&gt;0,VLOOKUP(H1543,Leistungszahlen!$A$11:$F$158,6,),0))</f>
        <v>0</v>
      </c>
      <c r="AH1543" s="179">
        <f t="shared" si="718"/>
        <v>0</v>
      </c>
      <c r="AI1543" s="179">
        <f t="shared" si="719"/>
        <v>0</v>
      </c>
      <c r="AJ1543" s="179">
        <f t="shared" si="720"/>
        <v>0</v>
      </c>
      <c r="AK1543" s="179">
        <f t="shared" si="721"/>
        <v>0</v>
      </c>
      <c r="AL1543" s="179">
        <f t="shared" si="722"/>
        <v>0</v>
      </c>
      <c r="AM1543" s="180">
        <f>IF(L1543=1,Stundensätze!$D$13,IF(L1543=2,Stundensätze!$D$17,IF(L1543=4,Stundensätze!$D$21,"")))</f>
        <v>0</v>
      </c>
      <c r="AN1543" s="180">
        <f>IF(L1543=1,Stundensätze!$D$15,IF(L1543=2,Stundensätze!$D$19,IF(L1543=4,Stundensätze!$D$23,"")))</f>
        <v>0</v>
      </c>
      <c r="AO1543" s="180">
        <f t="shared" si="728"/>
        <v>0</v>
      </c>
      <c r="AP1543" s="180">
        <f t="shared" si="729"/>
        <v>0</v>
      </c>
      <c r="AQ1543" s="192">
        <f t="shared" si="730"/>
        <v>0</v>
      </c>
      <c r="AR1543" s="192">
        <f t="shared" si="731"/>
        <v>0</v>
      </c>
      <c r="AS1543" s="193">
        <f t="shared" si="732"/>
        <v>0</v>
      </c>
      <c r="AT1543" s="258" t="str">
        <f>IF(K1543=0,0,VLOOKUP(K1543,Kostenstellen!A:B,2,FALSE))</f>
        <v xml:space="preserve">Salinenklinik </v>
      </c>
      <c r="AU1543" s="68" t="str">
        <f t="shared" si="739"/>
        <v/>
      </c>
      <c r="AV1543" s="68" t="str">
        <f t="shared" si="740"/>
        <v/>
      </c>
      <c r="AW1543" s="68">
        <f>IF(AF1543=0,0,VLOOKUP($H1543,Leistungszahlen!$A$11:$H$158,4,FALSE))</f>
        <v>0</v>
      </c>
      <c r="AX1543" s="68">
        <f>IF(AF1543=0,0,VLOOKUP($H1543,Leistungszahlen!$A$11:$H$158,5,FALSE))</f>
        <v>0</v>
      </c>
      <c r="AY1543" s="68">
        <f>IF(AG1543=0,0,VLOOKUP($H1543,Leistungszahlen!$A$11:$H$158,6,FALSE))</f>
        <v>0</v>
      </c>
      <c r="AZ1543" s="68">
        <f t="shared" si="741"/>
        <v>0</v>
      </c>
      <c r="BA1543" s="68">
        <f t="shared" si="742"/>
        <v>0</v>
      </c>
      <c r="BC1543" s="68">
        <f t="shared" si="733"/>
        <v>0</v>
      </c>
      <c r="BD1543" s="285"/>
    </row>
    <row r="1544" spans="1:56" s="68" customFormat="1">
      <c r="A1544" s="200"/>
      <c r="B1544" s="200"/>
      <c r="C1544" s="200" t="s">
        <v>420</v>
      </c>
      <c r="D1544" s="200" t="s">
        <v>200</v>
      </c>
      <c r="E1544" s="200" t="s">
        <v>350</v>
      </c>
      <c r="F1544" s="200"/>
      <c r="G1544" s="200" t="s">
        <v>1581</v>
      </c>
      <c r="H1544" s="201" t="s">
        <v>203</v>
      </c>
      <c r="I1544" s="202">
        <v>6.06</v>
      </c>
      <c r="J1544" s="200"/>
      <c r="K1544" s="176">
        <v>5</v>
      </c>
      <c r="L1544" s="176">
        <v>1</v>
      </c>
      <c r="M1544" s="176" t="s">
        <v>119</v>
      </c>
      <c r="N1544" s="286"/>
      <c r="O1544" s="286"/>
      <c r="P1544" s="176"/>
      <c r="Q1544" s="203">
        <f t="shared" si="734"/>
        <v>0</v>
      </c>
      <c r="R1544" s="203">
        <f t="shared" si="735"/>
        <v>0</v>
      </c>
      <c r="S1544" s="203">
        <f t="shared" si="736"/>
        <v>0</v>
      </c>
      <c r="T1544" s="203">
        <f t="shared" si="737"/>
        <v>0</v>
      </c>
      <c r="U1544" s="203">
        <f t="shared" si="738"/>
        <v>0</v>
      </c>
      <c r="V1544" s="175">
        <f>IF(Q1544&gt;0,VLOOKUP(Q1544,Jahresfaktoren!$A$11:$B$24,2,),0)</f>
        <v>0</v>
      </c>
      <c r="W1544" s="175">
        <f>IF(R1544&gt;0,VLOOKUP(R1544,Jahresfaktoren!$D$11:$E$24,2,),0)</f>
        <v>0</v>
      </c>
      <c r="X1544" s="175">
        <f>IF(S1544&gt;0,VLOOKUP(S1544,Jahresfaktoren!$A$28:$B$29,2,),0)</f>
        <v>0</v>
      </c>
      <c r="Y1544" s="175">
        <f>IF(T1544&gt;0,VLOOKUP(T1544,Jahresfaktoren!$A$28:$B$29,2,),0)</f>
        <v>0</v>
      </c>
      <c r="Z1544" s="175">
        <f>IF(U1544&gt;0,VLOOKUP(U1544,Jahresfaktoren!$A$32:$B$33,2,),)</f>
        <v>0</v>
      </c>
      <c r="AA1544" s="177" t="str">
        <f t="shared" si="723"/>
        <v/>
      </c>
      <c r="AB1544" s="177" t="str">
        <f t="shared" si="724"/>
        <v/>
      </c>
      <c r="AC1544" s="177" t="str">
        <f t="shared" si="725"/>
        <v/>
      </c>
      <c r="AD1544" s="177" t="str">
        <f t="shared" si="726"/>
        <v/>
      </c>
      <c r="AE1544" s="177" t="str">
        <f t="shared" si="727"/>
        <v/>
      </c>
      <c r="AF1544" s="178">
        <f>IF(Q1544&gt;0,VLOOKUP(H1544,Leistungszahlen!$A$11:$C$158,3,),0)</f>
        <v>0</v>
      </c>
      <c r="AG1544" s="178">
        <f>IF(R1544&gt;0,VLOOKUP(H1544,Leistungszahlen!$A$11:$F$158,6,),IF(T1544&gt;0,VLOOKUP(H1544,Leistungszahlen!$A$11:$F$158,6,),0))</f>
        <v>0</v>
      </c>
      <c r="AH1544" s="179">
        <f t="shared" si="718"/>
        <v>0</v>
      </c>
      <c r="AI1544" s="179">
        <f t="shared" si="719"/>
        <v>0</v>
      </c>
      <c r="AJ1544" s="179">
        <f t="shared" si="720"/>
        <v>0</v>
      </c>
      <c r="AK1544" s="179">
        <f t="shared" si="721"/>
        <v>0</v>
      </c>
      <c r="AL1544" s="179">
        <f t="shared" si="722"/>
        <v>0</v>
      </c>
      <c r="AM1544" s="180">
        <f>IF(L1544=1,Stundensätze!$D$13,IF(L1544=2,Stundensätze!$D$17,IF(L1544=4,Stundensätze!$D$21,"")))</f>
        <v>0</v>
      </c>
      <c r="AN1544" s="180">
        <f>IF(L1544=1,Stundensätze!$D$15,IF(L1544=2,Stundensätze!$D$19,IF(L1544=4,Stundensätze!$D$23,"")))</f>
        <v>0</v>
      </c>
      <c r="AO1544" s="180">
        <f t="shared" si="728"/>
        <v>0</v>
      </c>
      <c r="AP1544" s="180">
        <f t="shared" si="729"/>
        <v>0</v>
      </c>
      <c r="AQ1544" s="192">
        <f t="shared" si="730"/>
        <v>0</v>
      </c>
      <c r="AR1544" s="192">
        <f t="shared" si="731"/>
        <v>0</v>
      </c>
      <c r="AS1544" s="193">
        <f t="shared" si="732"/>
        <v>0</v>
      </c>
      <c r="AT1544" s="258" t="str">
        <f>IF(K1544=0,0,VLOOKUP(K1544,Kostenstellen!A:B,2,FALSE))</f>
        <v xml:space="preserve">Salinenklinik </v>
      </c>
      <c r="AU1544" s="68" t="str">
        <f t="shared" si="739"/>
        <v/>
      </c>
      <c r="AV1544" s="68" t="str">
        <f t="shared" si="740"/>
        <v/>
      </c>
      <c r="AW1544" s="68">
        <f>IF(AF1544=0,0,VLOOKUP($H1544,Leistungszahlen!$A$11:$H$158,4,FALSE))</f>
        <v>0</v>
      </c>
      <c r="AX1544" s="68">
        <f>IF(AF1544=0,0,VLOOKUP($H1544,Leistungszahlen!$A$11:$H$158,5,FALSE))</f>
        <v>0</v>
      </c>
      <c r="AY1544" s="68">
        <f>IF(AG1544=0,0,VLOOKUP($H1544,Leistungszahlen!$A$11:$H$158,6,FALSE))</f>
        <v>0</v>
      </c>
      <c r="AZ1544" s="68">
        <f t="shared" si="741"/>
        <v>0</v>
      </c>
      <c r="BA1544" s="68">
        <f t="shared" si="742"/>
        <v>0</v>
      </c>
      <c r="BC1544" s="68">
        <f t="shared" si="733"/>
        <v>0</v>
      </c>
      <c r="BD1544" s="285"/>
    </row>
    <row r="1545" spans="1:56" s="68" customFormat="1">
      <c r="A1545" s="200"/>
      <c r="B1545" s="200"/>
      <c r="C1545" s="200" t="s">
        <v>420</v>
      </c>
      <c r="D1545" s="200" t="s">
        <v>200</v>
      </c>
      <c r="E1545" s="200" t="s">
        <v>350</v>
      </c>
      <c r="F1545" s="200"/>
      <c r="G1545" s="200" t="s">
        <v>1582</v>
      </c>
      <c r="H1545" s="201" t="s">
        <v>214</v>
      </c>
      <c r="I1545" s="202">
        <v>24.41</v>
      </c>
      <c r="J1545" s="200" t="s">
        <v>560</v>
      </c>
      <c r="K1545" s="176">
        <v>5</v>
      </c>
      <c r="L1545" s="176">
        <v>1</v>
      </c>
      <c r="M1545" s="176" t="s">
        <v>119</v>
      </c>
      <c r="N1545" s="286"/>
      <c r="O1545" s="286"/>
      <c r="P1545" s="176"/>
      <c r="Q1545" s="203">
        <f t="shared" si="734"/>
        <v>0</v>
      </c>
      <c r="R1545" s="203">
        <f t="shared" si="735"/>
        <v>0</v>
      </c>
      <c r="S1545" s="203">
        <f t="shared" si="736"/>
        <v>0</v>
      </c>
      <c r="T1545" s="203">
        <f t="shared" si="737"/>
        <v>0</v>
      </c>
      <c r="U1545" s="203">
        <f t="shared" si="738"/>
        <v>0</v>
      </c>
      <c r="V1545" s="175">
        <f>IF(Q1545&gt;0,VLOOKUP(Q1545,Jahresfaktoren!$A$11:$B$24,2,),0)</f>
        <v>0</v>
      </c>
      <c r="W1545" s="175">
        <f>IF(R1545&gt;0,VLOOKUP(R1545,Jahresfaktoren!$D$11:$E$24,2,),0)</f>
        <v>0</v>
      </c>
      <c r="X1545" s="175">
        <f>IF(S1545&gt;0,VLOOKUP(S1545,Jahresfaktoren!$A$28:$B$29,2,),0)</f>
        <v>0</v>
      </c>
      <c r="Y1545" s="175">
        <f>IF(T1545&gt;0,VLOOKUP(T1545,Jahresfaktoren!$A$28:$B$29,2,),0)</f>
        <v>0</v>
      </c>
      <c r="Z1545" s="175">
        <f>IF(U1545&gt;0,VLOOKUP(U1545,Jahresfaktoren!$A$32:$B$33,2,),)</f>
        <v>0</v>
      </c>
      <c r="AA1545" s="177" t="str">
        <f t="shared" si="723"/>
        <v/>
      </c>
      <c r="AB1545" s="177" t="str">
        <f t="shared" si="724"/>
        <v/>
      </c>
      <c r="AC1545" s="177" t="str">
        <f t="shared" si="725"/>
        <v/>
      </c>
      <c r="AD1545" s="177" t="str">
        <f t="shared" si="726"/>
        <v/>
      </c>
      <c r="AE1545" s="177" t="str">
        <f t="shared" si="727"/>
        <v/>
      </c>
      <c r="AF1545" s="178">
        <f>IF(Q1545&gt;0,VLOOKUP(H1545,Leistungszahlen!$A$11:$C$158,3,),0)</f>
        <v>0</v>
      </c>
      <c r="AG1545" s="178">
        <f>IF(R1545&gt;0,VLOOKUP(H1545,Leistungszahlen!$A$11:$F$158,6,),IF(T1545&gt;0,VLOOKUP(H1545,Leistungszahlen!$A$11:$F$158,6,),0))</f>
        <v>0</v>
      </c>
      <c r="AH1545" s="179">
        <f t="shared" si="718"/>
        <v>0</v>
      </c>
      <c r="AI1545" s="179">
        <f t="shared" si="719"/>
        <v>0</v>
      </c>
      <c r="AJ1545" s="179">
        <f t="shared" si="720"/>
        <v>0</v>
      </c>
      <c r="AK1545" s="179">
        <f t="shared" si="721"/>
        <v>0</v>
      </c>
      <c r="AL1545" s="179">
        <f t="shared" si="722"/>
        <v>0</v>
      </c>
      <c r="AM1545" s="180">
        <f>IF(L1545=1,Stundensätze!$D$13,IF(L1545=2,Stundensätze!$D$17,IF(L1545=4,Stundensätze!$D$21,"")))</f>
        <v>0</v>
      </c>
      <c r="AN1545" s="180">
        <f>IF(L1545=1,Stundensätze!$D$15,IF(L1545=2,Stundensätze!$D$19,IF(L1545=4,Stundensätze!$D$23,"")))</f>
        <v>0</v>
      </c>
      <c r="AO1545" s="180">
        <f t="shared" si="728"/>
        <v>0</v>
      </c>
      <c r="AP1545" s="180">
        <f t="shared" si="729"/>
        <v>0</v>
      </c>
      <c r="AQ1545" s="192">
        <f t="shared" si="730"/>
        <v>0</v>
      </c>
      <c r="AR1545" s="192">
        <f t="shared" si="731"/>
        <v>0</v>
      </c>
      <c r="AS1545" s="193">
        <f t="shared" si="732"/>
        <v>0</v>
      </c>
      <c r="AT1545" s="258" t="str">
        <f>IF(K1545=0,0,VLOOKUP(K1545,Kostenstellen!A:B,2,FALSE))</f>
        <v xml:space="preserve">Salinenklinik </v>
      </c>
      <c r="AU1545" s="68" t="str">
        <f t="shared" si="739"/>
        <v/>
      </c>
      <c r="AV1545" s="68" t="str">
        <f t="shared" si="740"/>
        <v/>
      </c>
      <c r="AW1545" s="68">
        <f>IF(AF1545=0,0,VLOOKUP($H1545,Leistungszahlen!$A$11:$H$158,4,FALSE))</f>
        <v>0</v>
      </c>
      <c r="AX1545" s="68">
        <f>IF(AF1545=0,0,VLOOKUP($H1545,Leistungszahlen!$A$11:$H$158,5,FALSE))</f>
        <v>0</v>
      </c>
      <c r="AY1545" s="68">
        <f>IF(AG1545=0,0,VLOOKUP($H1545,Leistungszahlen!$A$11:$H$158,6,FALSE))</f>
        <v>0</v>
      </c>
      <c r="AZ1545" s="68">
        <f t="shared" si="741"/>
        <v>0</v>
      </c>
      <c r="BA1545" s="68">
        <f t="shared" si="742"/>
        <v>0</v>
      </c>
      <c r="BC1545" s="68">
        <f t="shared" si="733"/>
        <v>0</v>
      </c>
      <c r="BD1545" s="285"/>
    </row>
    <row r="1546" spans="1:56" s="68" customFormat="1">
      <c r="A1546" s="200"/>
      <c r="B1546" s="200"/>
      <c r="C1546" s="200" t="s">
        <v>420</v>
      </c>
      <c r="D1546" s="200" t="s">
        <v>200</v>
      </c>
      <c r="E1546" s="200" t="s">
        <v>350</v>
      </c>
      <c r="F1546" s="200"/>
      <c r="G1546" s="200" t="s">
        <v>547</v>
      </c>
      <c r="H1546" s="201" t="s">
        <v>203</v>
      </c>
      <c r="I1546" s="202">
        <v>11.42</v>
      </c>
      <c r="J1546" s="200" t="s">
        <v>560</v>
      </c>
      <c r="K1546" s="176"/>
      <c r="L1546" s="176">
        <v>1</v>
      </c>
      <c r="M1546" s="176" t="s">
        <v>119</v>
      </c>
      <c r="N1546" s="286"/>
      <c r="O1546" s="286"/>
      <c r="P1546" s="176"/>
      <c r="Q1546" s="203">
        <f t="shared" si="734"/>
        <v>0</v>
      </c>
      <c r="R1546" s="203">
        <f t="shared" si="735"/>
        <v>0</v>
      </c>
      <c r="S1546" s="203">
        <f t="shared" si="736"/>
        <v>0</v>
      </c>
      <c r="T1546" s="203">
        <f t="shared" si="737"/>
        <v>0</v>
      </c>
      <c r="U1546" s="203">
        <f t="shared" si="738"/>
        <v>0</v>
      </c>
      <c r="V1546" s="175">
        <f>IF(Q1546&gt;0,VLOOKUP(Q1546,Jahresfaktoren!$A$11:$B$24,2,),0)</f>
        <v>0</v>
      </c>
      <c r="W1546" s="175">
        <f>IF(R1546&gt;0,VLOOKUP(R1546,Jahresfaktoren!$D$11:$E$24,2,),0)</f>
        <v>0</v>
      </c>
      <c r="X1546" s="175">
        <f>IF(S1546&gt;0,VLOOKUP(S1546,Jahresfaktoren!$A$28:$B$29,2,),0)</f>
        <v>0</v>
      </c>
      <c r="Y1546" s="175">
        <f>IF(T1546&gt;0,VLOOKUP(T1546,Jahresfaktoren!$A$28:$B$29,2,),0)</f>
        <v>0</v>
      </c>
      <c r="Z1546" s="175">
        <f>IF(U1546&gt;0,VLOOKUP(U1546,Jahresfaktoren!$A$32:$B$33,2,),)</f>
        <v>0</v>
      </c>
      <c r="AA1546" s="177" t="str">
        <f t="shared" si="723"/>
        <v/>
      </c>
      <c r="AB1546" s="177" t="str">
        <f t="shared" si="724"/>
        <v/>
      </c>
      <c r="AC1546" s="177" t="str">
        <f t="shared" si="725"/>
        <v/>
      </c>
      <c r="AD1546" s="177" t="str">
        <f t="shared" si="726"/>
        <v/>
      </c>
      <c r="AE1546" s="177" t="str">
        <f t="shared" si="727"/>
        <v/>
      </c>
      <c r="AF1546" s="178">
        <f>IF(Q1546&gt;0,VLOOKUP(H1546,Leistungszahlen!$A$11:$C$158,3,),0)</f>
        <v>0</v>
      </c>
      <c r="AG1546" s="178">
        <f>IF(R1546&gt;0,VLOOKUP(H1546,Leistungszahlen!$A$11:$F$158,6,),IF(T1546&gt;0,VLOOKUP(H1546,Leistungszahlen!$A$11:$F$158,6,),0))</f>
        <v>0</v>
      </c>
      <c r="AH1546" s="179">
        <f t="shared" si="718"/>
        <v>0</v>
      </c>
      <c r="AI1546" s="179">
        <f t="shared" si="719"/>
        <v>0</v>
      </c>
      <c r="AJ1546" s="179">
        <f t="shared" si="720"/>
        <v>0</v>
      </c>
      <c r="AK1546" s="179">
        <f t="shared" si="721"/>
        <v>0</v>
      </c>
      <c r="AL1546" s="179">
        <f t="shared" si="722"/>
        <v>0</v>
      </c>
      <c r="AM1546" s="180">
        <f>IF(L1546=1,Stundensätze!$D$13,IF(L1546=2,Stundensätze!$D$17,IF(L1546=4,Stundensätze!$D$21,"")))</f>
        <v>0</v>
      </c>
      <c r="AN1546" s="180">
        <f>IF(L1546=1,Stundensätze!$D$15,IF(L1546=2,Stundensätze!$D$19,IF(L1546=4,Stundensätze!$D$23,"")))</f>
        <v>0</v>
      </c>
      <c r="AO1546" s="180">
        <f t="shared" si="728"/>
        <v>0</v>
      </c>
      <c r="AP1546" s="180">
        <f t="shared" si="729"/>
        <v>0</v>
      </c>
      <c r="AQ1546" s="192">
        <f t="shared" si="730"/>
        <v>0</v>
      </c>
      <c r="AR1546" s="192">
        <f t="shared" si="731"/>
        <v>0</v>
      </c>
      <c r="AS1546" s="193">
        <f t="shared" si="732"/>
        <v>0</v>
      </c>
      <c r="AT1546" s="258">
        <f>IF(K1546=0,0,VLOOKUP(K1546,Kostenstellen!A:B,2,FALSE))</f>
        <v>0</v>
      </c>
      <c r="AU1546" s="68" t="str">
        <f t="shared" si="739"/>
        <v/>
      </c>
      <c r="AV1546" s="68" t="str">
        <f t="shared" si="740"/>
        <v/>
      </c>
      <c r="AW1546" s="68">
        <f>IF(AF1546=0,0,VLOOKUP($H1546,Leistungszahlen!$A$11:$H$158,4,FALSE))</f>
        <v>0</v>
      </c>
      <c r="AX1546" s="68">
        <f>IF(AF1546=0,0,VLOOKUP($H1546,Leistungszahlen!$A$11:$H$158,5,FALSE))</f>
        <v>0</v>
      </c>
      <c r="AY1546" s="68">
        <f>IF(AG1546=0,0,VLOOKUP($H1546,Leistungszahlen!$A$11:$H$158,6,FALSE))</f>
        <v>0</v>
      </c>
      <c r="AZ1546" s="68">
        <f t="shared" si="741"/>
        <v>0</v>
      </c>
      <c r="BA1546" s="68">
        <f t="shared" si="742"/>
        <v>0</v>
      </c>
      <c r="BC1546" s="68">
        <f t="shared" si="733"/>
        <v>0</v>
      </c>
      <c r="BD1546" s="285"/>
    </row>
    <row r="1547" spans="1:56" s="68" customFormat="1" ht="22.5">
      <c r="A1547" s="200"/>
      <c r="B1547" s="200"/>
      <c r="C1547" s="200" t="s">
        <v>420</v>
      </c>
      <c r="D1547" s="200" t="s">
        <v>200</v>
      </c>
      <c r="E1547" s="200">
        <v>2</v>
      </c>
      <c r="F1547" s="200">
        <v>247</v>
      </c>
      <c r="G1547" s="200" t="s">
        <v>1583</v>
      </c>
      <c r="H1547" s="201" t="s">
        <v>222</v>
      </c>
      <c r="I1547" s="202">
        <v>33.630000000000003</v>
      </c>
      <c r="J1547" s="200" t="s">
        <v>560</v>
      </c>
      <c r="K1547" s="176">
        <v>4</v>
      </c>
      <c r="L1547" s="176">
        <v>1</v>
      </c>
      <c r="M1547" s="176"/>
      <c r="N1547" s="286">
        <v>5</v>
      </c>
      <c r="O1547" s="286"/>
      <c r="P1547" s="176"/>
      <c r="Q1547" s="203">
        <f t="shared" si="734"/>
        <v>5</v>
      </c>
      <c r="R1547" s="203">
        <f t="shared" si="735"/>
        <v>0</v>
      </c>
      <c r="S1547" s="203">
        <f t="shared" si="736"/>
        <v>0</v>
      </c>
      <c r="T1547" s="203">
        <f t="shared" si="737"/>
        <v>0</v>
      </c>
      <c r="U1547" s="203">
        <f t="shared" si="738"/>
        <v>0</v>
      </c>
      <c r="V1547" s="175">
        <f>IF(Q1547&gt;0,VLOOKUP(Q1547,Jahresfaktoren!$A$11:$B$24,2,),0)</f>
        <v>250</v>
      </c>
      <c r="W1547" s="175">
        <f>IF(R1547&gt;0,VLOOKUP(R1547,Jahresfaktoren!$D$11:$E$24,2,),0)</f>
        <v>0</v>
      </c>
      <c r="X1547" s="175">
        <f>IF(S1547&gt;0,VLOOKUP(S1547,Jahresfaktoren!$A$28:$B$29,2,),0)</f>
        <v>0</v>
      </c>
      <c r="Y1547" s="175">
        <f>IF(T1547&gt;0,VLOOKUP(T1547,Jahresfaktoren!$A$28:$B$29,2,),0)</f>
        <v>0</v>
      </c>
      <c r="Z1547" s="175">
        <f>IF(U1547&gt;0,VLOOKUP(U1547,Jahresfaktoren!$A$32:$B$33,2,),)</f>
        <v>0</v>
      </c>
      <c r="AA1547" s="177">
        <f t="shared" si="723"/>
        <v>8407.5</v>
      </c>
      <c r="AB1547" s="177" t="str">
        <f t="shared" si="724"/>
        <v/>
      </c>
      <c r="AC1547" s="177" t="str">
        <f t="shared" si="725"/>
        <v/>
      </c>
      <c r="AD1547" s="177" t="str">
        <f t="shared" si="726"/>
        <v/>
      </c>
      <c r="AE1547" s="177" t="str">
        <f t="shared" si="727"/>
        <v/>
      </c>
      <c r="AF1547" s="178">
        <f>IF(Q1547&gt;0,VLOOKUP(H1547,Leistungszahlen!$A$11:$C$158,3,),0)</f>
        <v>0</v>
      </c>
      <c r="AG1547" s="178">
        <f>IF(R1547&gt;0,VLOOKUP(H1547,Leistungszahlen!$A$11:$F$158,6,),IF(T1547&gt;0,VLOOKUP(H1547,Leistungszahlen!$A$11:$F$158,6,),0))</f>
        <v>0</v>
      </c>
      <c r="AH1547" s="179" t="e">
        <f t="shared" ref="AH1547:AH1610" si="743">IF(Q1547&gt;0,AA1547/AF1547,0)</f>
        <v>#DIV/0!</v>
      </c>
      <c r="AI1547" s="179">
        <f t="shared" ref="AI1547:AI1610" si="744">IF(R1547&gt;0,AB1547/AG1547,0)</f>
        <v>0</v>
      </c>
      <c r="AJ1547" s="179">
        <f t="shared" ref="AJ1547:AJ1610" si="745">IF(S1547&gt;0,AC1547/AF1547,0)</f>
        <v>0</v>
      </c>
      <c r="AK1547" s="179">
        <f t="shared" ref="AK1547:AK1610" si="746">IF(T1547&gt;0,AD1547/AG1547,0)</f>
        <v>0</v>
      </c>
      <c r="AL1547" s="179">
        <f t="shared" ref="AL1547:AL1610" si="747">IF(U1547&gt;0,AE1547/AF1547,0)</f>
        <v>0</v>
      </c>
      <c r="AM1547" s="180">
        <f>IF(L1547=1,Stundensätze!$D$13,IF(L1547=2,Stundensätze!$D$17,IF(L1547=4,Stundensätze!$D$21,"")))</f>
        <v>0</v>
      </c>
      <c r="AN1547" s="180">
        <f>IF(L1547=1,Stundensätze!$D$15,IF(L1547=2,Stundensätze!$D$19,IF(L1547=4,Stundensätze!$D$23,"")))</f>
        <v>0</v>
      </c>
      <c r="AO1547" s="180" t="e">
        <f t="shared" si="728"/>
        <v>#DIV/0!</v>
      </c>
      <c r="AP1547" s="180">
        <f t="shared" si="729"/>
        <v>0</v>
      </c>
      <c r="AQ1547" s="192" t="e">
        <f t="shared" si="730"/>
        <v>#DIV/0!</v>
      </c>
      <c r="AR1547" s="192" t="e">
        <f t="shared" si="731"/>
        <v>#DIV/0!</v>
      </c>
      <c r="AS1547" s="193" t="e">
        <f t="shared" si="732"/>
        <v>#DIV/0!</v>
      </c>
      <c r="AT1547" s="258" t="str">
        <f>IF(K1547=0,0,VLOOKUP(K1547,Kostenstellen!A:B,2,FALSE))</f>
        <v xml:space="preserve">Stimmheilzentrum    </v>
      </c>
      <c r="AU1547" s="68" t="str">
        <f t="shared" si="739"/>
        <v>G1</v>
      </c>
      <c r="AV1547" s="68" t="str">
        <f t="shared" si="740"/>
        <v/>
      </c>
      <c r="AW1547" s="68">
        <f>IF(AF1547=0,0,VLOOKUP($H1547,Leistungszahlen!$A$11:$H$158,4,FALSE))</f>
        <v>0</v>
      </c>
      <c r="AX1547" s="68">
        <f>IF(AF1547=0,0,VLOOKUP($H1547,Leistungszahlen!$A$11:$H$158,5,FALSE))</f>
        <v>0</v>
      </c>
      <c r="AY1547" s="68">
        <f>IF(AG1547=0,0,VLOOKUP($H1547,Leistungszahlen!$A$11:$H$158,6,FALSE))</f>
        <v>0</v>
      </c>
      <c r="AZ1547" s="68">
        <f t="shared" si="741"/>
        <v>0</v>
      </c>
      <c r="BA1547" s="68">
        <f t="shared" si="742"/>
        <v>0</v>
      </c>
      <c r="BC1547" s="68">
        <f t="shared" si="733"/>
        <v>0</v>
      </c>
      <c r="BD1547" s="285"/>
    </row>
    <row r="1548" spans="1:56" s="68" customFormat="1" ht="22.5">
      <c r="A1548" s="200"/>
      <c r="B1548" s="200"/>
      <c r="C1548" s="200" t="s">
        <v>420</v>
      </c>
      <c r="D1548" s="200" t="s">
        <v>200</v>
      </c>
      <c r="E1548" s="200">
        <v>2</v>
      </c>
      <c r="F1548" s="200">
        <v>248</v>
      </c>
      <c r="G1548" s="200" t="s">
        <v>1584</v>
      </c>
      <c r="H1548" s="201" t="s">
        <v>202</v>
      </c>
      <c r="I1548" s="202">
        <v>11.25</v>
      </c>
      <c r="J1548" s="200" t="s">
        <v>560</v>
      </c>
      <c r="K1548" s="176">
        <v>4</v>
      </c>
      <c r="L1548" s="176">
        <v>1</v>
      </c>
      <c r="M1548" s="176"/>
      <c r="N1548" s="286">
        <v>1</v>
      </c>
      <c r="O1548" s="286">
        <v>4</v>
      </c>
      <c r="P1548" s="176"/>
      <c r="Q1548" s="203">
        <f t="shared" si="734"/>
        <v>1</v>
      </c>
      <c r="R1548" s="203">
        <f t="shared" si="735"/>
        <v>4</v>
      </c>
      <c r="S1548" s="203">
        <f t="shared" si="736"/>
        <v>0</v>
      </c>
      <c r="T1548" s="203">
        <f t="shared" si="737"/>
        <v>0</v>
      </c>
      <c r="U1548" s="203">
        <f t="shared" si="738"/>
        <v>0</v>
      </c>
      <c r="V1548" s="175">
        <f>IF(Q1548&gt;0,VLOOKUP(Q1548,Jahresfaktoren!$A$11:$B$24,2,),0)</f>
        <v>52</v>
      </c>
      <c r="W1548" s="175">
        <f>IF(R1548&gt;0,VLOOKUP(R1548,Jahresfaktoren!$D$11:$E$24,2,),0)</f>
        <v>198</v>
      </c>
      <c r="X1548" s="175">
        <f>IF(S1548&gt;0,VLOOKUP(S1548,Jahresfaktoren!$A$28:$B$29,2,),0)</f>
        <v>0</v>
      </c>
      <c r="Y1548" s="175">
        <f>IF(T1548&gt;0,VLOOKUP(T1548,Jahresfaktoren!$A$28:$B$29,2,),0)</f>
        <v>0</v>
      </c>
      <c r="Z1548" s="175">
        <f>IF(U1548&gt;0,VLOOKUP(U1548,Jahresfaktoren!$A$32:$B$33,2,),)</f>
        <v>0</v>
      </c>
      <c r="AA1548" s="177">
        <f t="shared" si="723"/>
        <v>585</v>
      </c>
      <c r="AB1548" s="177">
        <f t="shared" si="724"/>
        <v>2227.5</v>
      </c>
      <c r="AC1548" s="177" t="str">
        <f t="shared" si="725"/>
        <v/>
      </c>
      <c r="AD1548" s="177" t="str">
        <f t="shared" si="726"/>
        <v/>
      </c>
      <c r="AE1548" s="177" t="str">
        <f t="shared" si="727"/>
        <v/>
      </c>
      <c r="AF1548" s="178">
        <f>IF(Q1548&gt;0,VLOOKUP(H1548,Leistungszahlen!$A$11:$C$158,3,),0)</f>
        <v>0</v>
      </c>
      <c r="AG1548" s="178">
        <f>IF(R1548&gt;0,VLOOKUP(H1548,Leistungszahlen!$A$11:$F$158,6,),IF(T1548&gt;0,VLOOKUP(H1548,Leistungszahlen!$A$11:$F$158,6,),0))</f>
        <v>0</v>
      </c>
      <c r="AH1548" s="179" t="e">
        <f t="shared" si="743"/>
        <v>#DIV/0!</v>
      </c>
      <c r="AI1548" s="179" t="e">
        <f t="shared" si="744"/>
        <v>#DIV/0!</v>
      </c>
      <c r="AJ1548" s="179">
        <f t="shared" si="745"/>
        <v>0</v>
      </c>
      <c r="AK1548" s="179">
        <f t="shared" si="746"/>
        <v>0</v>
      </c>
      <c r="AL1548" s="179">
        <f t="shared" si="747"/>
        <v>0</v>
      </c>
      <c r="AM1548" s="180">
        <f>IF(L1548=1,Stundensätze!$D$13,IF(L1548=2,Stundensätze!$D$17,IF(L1548=4,Stundensätze!$D$21,"")))</f>
        <v>0</v>
      </c>
      <c r="AN1548" s="180">
        <f>IF(L1548=1,Stundensätze!$D$15,IF(L1548=2,Stundensätze!$D$19,IF(L1548=4,Stundensätze!$D$23,"")))</f>
        <v>0</v>
      </c>
      <c r="AO1548" s="180" t="e">
        <f t="shared" si="728"/>
        <v>#DIV/0!</v>
      </c>
      <c r="AP1548" s="180">
        <f t="shared" si="729"/>
        <v>0</v>
      </c>
      <c r="AQ1548" s="192" t="e">
        <f t="shared" si="730"/>
        <v>#DIV/0!</v>
      </c>
      <c r="AR1548" s="192" t="e">
        <f t="shared" si="731"/>
        <v>#DIV/0!</v>
      </c>
      <c r="AS1548" s="193" t="e">
        <f t="shared" si="732"/>
        <v>#DIV/0!</v>
      </c>
      <c r="AT1548" s="258" t="str">
        <f>IF(K1548=0,0,VLOOKUP(K1548,Kostenstellen!A:B,2,FALSE))</f>
        <v xml:space="preserve">Stimmheilzentrum    </v>
      </c>
      <c r="AU1548" s="68" t="str">
        <f t="shared" si="739"/>
        <v>D</v>
      </c>
      <c r="AV1548" s="68" t="str">
        <f t="shared" si="740"/>
        <v>D</v>
      </c>
      <c r="AW1548" s="68">
        <f>IF(AF1548=0,0,VLOOKUP($H1548,Leistungszahlen!$A$11:$H$158,4,FALSE))</f>
        <v>0</v>
      </c>
      <c r="AX1548" s="68">
        <f>IF(AF1548=0,0,VLOOKUP($H1548,Leistungszahlen!$A$11:$H$158,5,FALSE))</f>
        <v>0</v>
      </c>
      <c r="AY1548" s="68">
        <f>IF(AG1548=0,0,VLOOKUP($H1548,Leistungszahlen!$A$11:$H$158,6,FALSE))</f>
        <v>0</v>
      </c>
      <c r="AZ1548" s="68">
        <f t="shared" si="741"/>
        <v>0</v>
      </c>
      <c r="BA1548" s="68">
        <f t="shared" si="742"/>
        <v>0</v>
      </c>
      <c r="BC1548" s="68">
        <f t="shared" si="733"/>
        <v>0</v>
      </c>
      <c r="BD1548" s="285"/>
    </row>
    <row r="1549" spans="1:56" s="68" customFormat="1" ht="22.5">
      <c r="A1549" s="200"/>
      <c r="B1549" s="200"/>
      <c r="C1549" s="200" t="s">
        <v>420</v>
      </c>
      <c r="D1549" s="200" t="s">
        <v>200</v>
      </c>
      <c r="E1549" s="200">
        <v>2</v>
      </c>
      <c r="F1549" s="200">
        <v>249</v>
      </c>
      <c r="G1549" s="200" t="s">
        <v>1585</v>
      </c>
      <c r="H1549" s="201" t="s">
        <v>202</v>
      </c>
      <c r="I1549" s="202">
        <v>13.87</v>
      </c>
      <c r="J1549" s="200" t="s">
        <v>560</v>
      </c>
      <c r="K1549" s="176">
        <v>4</v>
      </c>
      <c r="L1549" s="176">
        <v>1</v>
      </c>
      <c r="M1549" s="176"/>
      <c r="N1549" s="286">
        <v>1</v>
      </c>
      <c r="O1549" s="286">
        <v>4</v>
      </c>
      <c r="P1549" s="176"/>
      <c r="Q1549" s="203">
        <f t="shared" si="734"/>
        <v>1</v>
      </c>
      <c r="R1549" s="203">
        <f t="shared" si="735"/>
        <v>4</v>
      </c>
      <c r="S1549" s="203">
        <f t="shared" si="736"/>
        <v>0</v>
      </c>
      <c r="T1549" s="203">
        <f t="shared" si="737"/>
        <v>0</v>
      </c>
      <c r="U1549" s="203">
        <f t="shared" si="738"/>
        <v>0</v>
      </c>
      <c r="V1549" s="175">
        <f>IF(Q1549&gt;0,VLOOKUP(Q1549,Jahresfaktoren!$A$11:$B$24,2,),0)</f>
        <v>52</v>
      </c>
      <c r="W1549" s="175">
        <f>IF(R1549&gt;0,VLOOKUP(R1549,Jahresfaktoren!$D$11:$E$24,2,),0)</f>
        <v>198</v>
      </c>
      <c r="X1549" s="175">
        <f>IF(S1549&gt;0,VLOOKUP(S1549,Jahresfaktoren!$A$28:$B$29,2,),0)</f>
        <v>0</v>
      </c>
      <c r="Y1549" s="175">
        <f>IF(T1549&gt;0,VLOOKUP(T1549,Jahresfaktoren!$A$28:$B$29,2,),0)</f>
        <v>0</v>
      </c>
      <c r="Z1549" s="175">
        <f>IF(U1549&gt;0,VLOOKUP(U1549,Jahresfaktoren!$A$32:$B$33,2,),)</f>
        <v>0</v>
      </c>
      <c r="AA1549" s="177">
        <f t="shared" si="723"/>
        <v>721.24</v>
      </c>
      <c r="AB1549" s="177">
        <f t="shared" si="724"/>
        <v>2746.2599999999998</v>
      </c>
      <c r="AC1549" s="177" t="str">
        <f t="shared" si="725"/>
        <v/>
      </c>
      <c r="AD1549" s="177" t="str">
        <f t="shared" si="726"/>
        <v/>
      </c>
      <c r="AE1549" s="177" t="str">
        <f t="shared" si="727"/>
        <v/>
      </c>
      <c r="AF1549" s="178">
        <f>IF(Q1549&gt;0,VLOOKUP(H1549,Leistungszahlen!$A$11:$C$158,3,),0)</f>
        <v>0</v>
      </c>
      <c r="AG1549" s="178">
        <f>IF(R1549&gt;0,VLOOKUP(H1549,Leistungszahlen!$A$11:$F$158,6,),IF(T1549&gt;0,VLOOKUP(H1549,Leistungszahlen!$A$11:$F$158,6,),0))</f>
        <v>0</v>
      </c>
      <c r="AH1549" s="179" t="e">
        <f t="shared" si="743"/>
        <v>#DIV/0!</v>
      </c>
      <c r="AI1549" s="179" t="e">
        <f t="shared" si="744"/>
        <v>#DIV/0!</v>
      </c>
      <c r="AJ1549" s="179">
        <f t="shared" si="745"/>
        <v>0</v>
      </c>
      <c r="AK1549" s="179">
        <f t="shared" si="746"/>
        <v>0</v>
      </c>
      <c r="AL1549" s="179">
        <f t="shared" si="747"/>
        <v>0</v>
      </c>
      <c r="AM1549" s="180">
        <f>IF(L1549=1,Stundensätze!$D$13,IF(L1549=2,Stundensätze!$D$17,IF(L1549=4,Stundensätze!$D$21,"")))</f>
        <v>0</v>
      </c>
      <c r="AN1549" s="180">
        <f>IF(L1549=1,Stundensätze!$D$15,IF(L1549=2,Stundensätze!$D$19,IF(L1549=4,Stundensätze!$D$23,"")))</f>
        <v>0</v>
      </c>
      <c r="AO1549" s="180" t="e">
        <f t="shared" si="728"/>
        <v>#DIV/0!</v>
      </c>
      <c r="AP1549" s="180">
        <f t="shared" si="729"/>
        <v>0</v>
      </c>
      <c r="AQ1549" s="192" t="e">
        <f t="shared" si="730"/>
        <v>#DIV/0!</v>
      </c>
      <c r="AR1549" s="192" t="e">
        <f t="shared" si="731"/>
        <v>#DIV/0!</v>
      </c>
      <c r="AS1549" s="193" t="e">
        <f t="shared" si="732"/>
        <v>#DIV/0!</v>
      </c>
      <c r="AT1549" s="258" t="str">
        <f>IF(K1549=0,0,VLOOKUP(K1549,Kostenstellen!A:B,2,FALSE))</f>
        <v xml:space="preserve">Stimmheilzentrum    </v>
      </c>
      <c r="AU1549" s="68" t="str">
        <f t="shared" si="739"/>
        <v>D</v>
      </c>
      <c r="AV1549" s="68" t="str">
        <f t="shared" si="740"/>
        <v>D</v>
      </c>
      <c r="AW1549" s="68">
        <f>IF(AF1549=0,0,VLOOKUP($H1549,Leistungszahlen!$A$11:$H$158,4,FALSE))</f>
        <v>0</v>
      </c>
      <c r="AX1549" s="68">
        <f>IF(AF1549=0,0,VLOOKUP($H1549,Leistungszahlen!$A$11:$H$158,5,FALSE))</f>
        <v>0</v>
      </c>
      <c r="AY1549" s="68">
        <f>IF(AG1549=0,0,VLOOKUP($H1549,Leistungszahlen!$A$11:$H$158,6,FALSE))</f>
        <v>0</v>
      </c>
      <c r="AZ1549" s="68">
        <f t="shared" si="741"/>
        <v>0</v>
      </c>
      <c r="BA1549" s="68">
        <f t="shared" si="742"/>
        <v>0</v>
      </c>
      <c r="BC1549" s="68">
        <f t="shared" si="733"/>
        <v>0</v>
      </c>
      <c r="BD1549" s="285"/>
    </row>
    <row r="1550" spans="1:56" s="68" customFormat="1" ht="22.5">
      <c r="A1550" s="200"/>
      <c r="B1550" s="200"/>
      <c r="C1550" s="200" t="s">
        <v>420</v>
      </c>
      <c r="D1550" s="200" t="s">
        <v>200</v>
      </c>
      <c r="E1550" s="200">
        <v>2</v>
      </c>
      <c r="F1550" s="200">
        <v>250</v>
      </c>
      <c r="G1550" s="200" t="s">
        <v>1586</v>
      </c>
      <c r="H1550" s="201" t="s">
        <v>202</v>
      </c>
      <c r="I1550" s="202">
        <v>9.92</v>
      </c>
      <c r="J1550" s="200" t="s">
        <v>560</v>
      </c>
      <c r="K1550" s="176">
        <v>4</v>
      </c>
      <c r="L1550" s="176">
        <v>1</v>
      </c>
      <c r="M1550" s="176"/>
      <c r="N1550" s="286">
        <v>1</v>
      </c>
      <c r="O1550" s="286">
        <v>4</v>
      </c>
      <c r="P1550" s="176"/>
      <c r="Q1550" s="203">
        <f t="shared" si="734"/>
        <v>1</v>
      </c>
      <c r="R1550" s="203">
        <f t="shared" si="735"/>
        <v>4</v>
      </c>
      <c r="S1550" s="203">
        <f t="shared" si="736"/>
        <v>0</v>
      </c>
      <c r="T1550" s="203">
        <f t="shared" si="737"/>
        <v>0</v>
      </c>
      <c r="U1550" s="203">
        <f t="shared" si="738"/>
        <v>0</v>
      </c>
      <c r="V1550" s="175">
        <f>IF(Q1550&gt;0,VLOOKUP(Q1550,Jahresfaktoren!$A$11:$B$24,2,),0)</f>
        <v>52</v>
      </c>
      <c r="W1550" s="175">
        <f>IF(R1550&gt;0,VLOOKUP(R1550,Jahresfaktoren!$D$11:$E$24,2,),0)</f>
        <v>198</v>
      </c>
      <c r="X1550" s="175">
        <f>IF(S1550&gt;0,VLOOKUP(S1550,Jahresfaktoren!$A$28:$B$29,2,),0)</f>
        <v>0</v>
      </c>
      <c r="Y1550" s="175">
        <f>IF(T1550&gt;0,VLOOKUP(T1550,Jahresfaktoren!$A$28:$B$29,2,),0)</f>
        <v>0</v>
      </c>
      <c r="Z1550" s="175">
        <f>IF(U1550&gt;0,VLOOKUP(U1550,Jahresfaktoren!$A$32:$B$33,2,),)</f>
        <v>0</v>
      </c>
      <c r="AA1550" s="177">
        <f t="shared" si="723"/>
        <v>515.84</v>
      </c>
      <c r="AB1550" s="177">
        <f t="shared" si="724"/>
        <v>1964.16</v>
      </c>
      <c r="AC1550" s="177" t="str">
        <f t="shared" si="725"/>
        <v/>
      </c>
      <c r="AD1550" s="177" t="str">
        <f t="shared" si="726"/>
        <v/>
      </c>
      <c r="AE1550" s="177" t="str">
        <f t="shared" si="727"/>
        <v/>
      </c>
      <c r="AF1550" s="178">
        <f>IF(Q1550&gt;0,VLOOKUP(H1550,Leistungszahlen!$A$11:$C$158,3,),0)</f>
        <v>0</v>
      </c>
      <c r="AG1550" s="178">
        <f>IF(R1550&gt;0,VLOOKUP(H1550,Leistungszahlen!$A$11:$F$158,6,),IF(T1550&gt;0,VLOOKUP(H1550,Leistungszahlen!$A$11:$F$158,6,),0))</f>
        <v>0</v>
      </c>
      <c r="AH1550" s="179" t="e">
        <f t="shared" si="743"/>
        <v>#DIV/0!</v>
      </c>
      <c r="AI1550" s="179" t="e">
        <f t="shared" si="744"/>
        <v>#DIV/0!</v>
      </c>
      <c r="AJ1550" s="179">
        <f t="shared" si="745"/>
        <v>0</v>
      </c>
      <c r="AK1550" s="179">
        <f t="shared" si="746"/>
        <v>0</v>
      </c>
      <c r="AL1550" s="179">
        <f t="shared" si="747"/>
        <v>0</v>
      </c>
      <c r="AM1550" s="180">
        <f>IF(L1550=1,Stundensätze!$D$13,IF(L1550=2,Stundensätze!$D$17,IF(L1550=4,Stundensätze!$D$21,"")))</f>
        <v>0</v>
      </c>
      <c r="AN1550" s="180">
        <f>IF(L1550=1,Stundensätze!$D$15,IF(L1550=2,Stundensätze!$D$19,IF(L1550=4,Stundensätze!$D$23,"")))</f>
        <v>0</v>
      </c>
      <c r="AO1550" s="180" t="e">
        <f t="shared" si="728"/>
        <v>#DIV/0!</v>
      </c>
      <c r="AP1550" s="180">
        <f t="shared" si="729"/>
        <v>0</v>
      </c>
      <c r="AQ1550" s="192" t="e">
        <f t="shared" si="730"/>
        <v>#DIV/0!</v>
      </c>
      <c r="AR1550" s="192" t="e">
        <f t="shared" si="731"/>
        <v>#DIV/0!</v>
      </c>
      <c r="AS1550" s="193" t="e">
        <f t="shared" si="732"/>
        <v>#DIV/0!</v>
      </c>
      <c r="AT1550" s="258" t="str">
        <f>IF(K1550=0,0,VLOOKUP(K1550,Kostenstellen!A:B,2,FALSE))</f>
        <v xml:space="preserve">Stimmheilzentrum    </v>
      </c>
      <c r="AU1550" s="68" t="str">
        <f t="shared" si="739"/>
        <v>D</v>
      </c>
      <c r="AV1550" s="68" t="str">
        <f t="shared" si="740"/>
        <v>D</v>
      </c>
      <c r="AW1550" s="68">
        <f>IF(AF1550=0,0,VLOOKUP($H1550,Leistungszahlen!$A$11:$H$158,4,FALSE))</f>
        <v>0</v>
      </c>
      <c r="AX1550" s="68">
        <f>IF(AF1550=0,0,VLOOKUP($H1550,Leistungszahlen!$A$11:$H$158,5,FALSE))</f>
        <v>0</v>
      </c>
      <c r="AY1550" s="68">
        <f>IF(AG1550=0,0,VLOOKUP($H1550,Leistungszahlen!$A$11:$H$158,6,FALSE))</f>
        <v>0</v>
      </c>
      <c r="AZ1550" s="68">
        <f t="shared" si="741"/>
        <v>0</v>
      </c>
      <c r="BA1550" s="68">
        <f t="shared" si="742"/>
        <v>0</v>
      </c>
      <c r="BC1550" s="68">
        <f t="shared" si="733"/>
        <v>0</v>
      </c>
      <c r="BD1550" s="285"/>
    </row>
    <row r="1551" spans="1:56" s="68" customFormat="1" ht="22.5">
      <c r="A1551" s="200"/>
      <c r="B1551" s="200"/>
      <c r="C1551" s="200" t="s">
        <v>420</v>
      </c>
      <c r="D1551" s="200" t="s">
        <v>200</v>
      </c>
      <c r="E1551" s="200">
        <v>2</v>
      </c>
      <c r="F1551" s="200" t="s">
        <v>1587</v>
      </c>
      <c r="G1551" s="200" t="s">
        <v>113</v>
      </c>
      <c r="H1551" s="201" t="s">
        <v>205</v>
      </c>
      <c r="I1551" s="202">
        <v>43.76</v>
      </c>
      <c r="J1551" s="200" t="s">
        <v>560</v>
      </c>
      <c r="K1551" s="176">
        <v>4</v>
      </c>
      <c r="L1551" s="176">
        <v>1</v>
      </c>
      <c r="M1551" s="176"/>
      <c r="N1551" s="286">
        <v>3</v>
      </c>
      <c r="O1551" s="286">
        <v>3</v>
      </c>
      <c r="P1551" s="176"/>
      <c r="Q1551" s="203">
        <f t="shared" si="734"/>
        <v>3</v>
      </c>
      <c r="R1551" s="203">
        <f t="shared" si="735"/>
        <v>3</v>
      </c>
      <c r="S1551" s="203">
        <f t="shared" si="736"/>
        <v>0</v>
      </c>
      <c r="T1551" s="203">
        <f t="shared" si="737"/>
        <v>0</v>
      </c>
      <c r="U1551" s="203">
        <f t="shared" si="738"/>
        <v>0</v>
      </c>
      <c r="V1551" s="175">
        <f>IF(Q1551&gt;0,VLOOKUP(Q1551,Jahresfaktoren!$A$11:$B$24,2,),0)</f>
        <v>152</v>
      </c>
      <c r="W1551" s="175">
        <f>IF(R1551&gt;0,VLOOKUP(R1551,Jahresfaktoren!$D$11:$E$24,2,),0)</f>
        <v>150</v>
      </c>
      <c r="X1551" s="175">
        <f>IF(S1551&gt;0,VLOOKUP(S1551,Jahresfaktoren!$A$28:$B$29,2,),0)</f>
        <v>0</v>
      </c>
      <c r="Y1551" s="175">
        <f>IF(T1551&gt;0,VLOOKUP(T1551,Jahresfaktoren!$A$28:$B$29,2,),0)</f>
        <v>0</v>
      </c>
      <c r="Z1551" s="175">
        <f>IF(U1551&gt;0,VLOOKUP(U1551,Jahresfaktoren!$A$32:$B$33,2,),)</f>
        <v>0</v>
      </c>
      <c r="AA1551" s="177">
        <f t="shared" si="723"/>
        <v>6651.5199999999995</v>
      </c>
      <c r="AB1551" s="177">
        <f t="shared" si="724"/>
        <v>6564</v>
      </c>
      <c r="AC1551" s="177" t="str">
        <f t="shared" si="725"/>
        <v/>
      </c>
      <c r="AD1551" s="177" t="str">
        <f t="shared" si="726"/>
        <v/>
      </c>
      <c r="AE1551" s="177" t="str">
        <f t="shared" si="727"/>
        <v/>
      </c>
      <c r="AF1551" s="178">
        <f>IF(Q1551&gt;0,VLOOKUP(H1551,Leistungszahlen!$A$11:$C$158,3,),0)</f>
        <v>0</v>
      </c>
      <c r="AG1551" s="178">
        <f>IF(R1551&gt;0,VLOOKUP(H1551,Leistungszahlen!$A$11:$F$158,6,),IF(T1551&gt;0,VLOOKUP(H1551,Leistungszahlen!$A$11:$F$158,6,),0))</f>
        <v>0</v>
      </c>
      <c r="AH1551" s="179" t="e">
        <f t="shared" si="743"/>
        <v>#DIV/0!</v>
      </c>
      <c r="AI1551" s="179" t="e">
        <f t="shared" si="744"/>
        <v>#DIV/0!</v>
      </c>
      <c r="AJ1551" s="179">
        <f t="shared" si="745"/>
        <v>0</v>
      </c>
      <c r="AK1551" s="179">
        <f t="shared" si="746"/>
        <v>0</v>
      </c>
      <c r="AL1551" s="179">
        <f t="shared" si="747"/>
        <v>0</v>
      </c>
      <c r="AM1551" s="180">
        <f>IF(L1551=1,Stundensätze!$D$13,IF(L1551=2,Stundensätze!$D$17,IF(L1551=4,Stundensätze!$D$21,"")))</f>
        <v>0</v>
      </c>
      <c r="AN1551" s="180">
        <f>IF(L1551=1,Stundensätze!$D$15,IF(L1551=2,Stundensätze!$D$19,IF(L1551=4,Stundensätze!$D$23,"")))</f>
        <v>0</v>
      </c>
      <c r="AO1551" s="180" t="e">
        <f t="shared" si="728"/>
        <v>#DIV/0!</v>
      </c>
      <c r="AP1551" s="180">
        <f t="shared" si="729"/>
        <v>0</v>
      </c>
      <c r="AQ1551" s="192" t="e">
        <f t="shared" si="730"/>
        <v>#DIV/0!</v>
      </c>
      <c r="AR1551" s="192" t="e">
        <f t="shared" si="731"/>
        <v>#DIV/0!</v>
      </c>
      <c r="AS1551" s="193" t="e">
        <f t="shared" si="732"/>
        <v>#DIV/0!</v>
      </c>
      <c r="AT1551" s="258" t="str">
        <f>IF(K1551=0,0,VLOOKUP(K1551,Kostenstellen!A:B,2,FALSE))</f>
        <v xml:space="preserve">Stimmheilzentrum    </v>
      </c>
      <c r="AU1551" s="68" t="str">
        <f t="shared" si="739"/>
        <v>G</v>
      </c>
      <c r="AV1551" s="68" t="str">
        <f t="shared" si="740"/>
        <v>G</v>
      </c>
      <c r="AW1551" s="68">
        <f>IF(AF1551=0,0,VLOOKUP($H1551,Leistungszahlen!$A$11:$H$158,4,FALSE))</f>
        <v>0</v>
      </c>
      <c r="AX1551" s="68">
        <f>IF(AF1551=0,0,VLOOKUP($H1551,Leistungszahlen!$A$11:$H$158,5,FALSE))</f>
        <v>0</v>
      </c>
      <c r="AY1551" s="68">
        <f>IF(AG1551=0,0,VLOOKUP($H1551,Leistungszahlen!$A$11:$H$158,6,FALSE))</f>
        <v>0</v>
      </c>
      <c r="AZ1551" s="68">
        <f t="shared" si="741"/>
        <v>0</v>
      </c>
      <c r="BA1551" s="68">
        <f t="shared" si="742"/>
        <v>0</v>
      </c>
      <c r="BC1551" s="68">
        <f t="shared" si="733"/>
        <v>0</v>
      </c>
      <c r="BD1551" s="285"/>
    </row>
    <row r="1552" spans="1:56" s="68" customFormat="1" ht="22.5">
      <c r="A1552" s="200"/>
      <c r="B1552" s="200"/>
      <c r="C1552" s="200" t="s">
        <v>420</v>
      </c>
      <c r="D1552" s="200" t="s">
        <v>200</v>
      </c>
      <c r="E1552" s="200">
        <v>2</v>
      </c>
      <c r="F1552" s="200" t="s">
        <v>1587</v>
      </c>
      <c r="G1552" s="200" t="s">
        <v>113</v>
      </c>
      <c r="H1552" s="201" t="s">
        <v>205</v>
      </c>
      <c r="I1552" s="202">
        <v>5.32</v>
      </c>
      <c r="J1552" s="200" t="s">
        <v>560</v>
      </c>
      <c r="K1552" s="176">
        <v>4</v>
      </c>
      <c r="L1552" s="176">
        <v>1</v>
      </c>
      <c r="M1552" s="176"/>
      <c r="N1552" s="286">
        <v>3</v>
      </c>
      <c r="O1552" s="286">
        <v>3</v>
      </c>
      <c r="P1552" s="176"/>
      <c r="Q1552" s="203">
        <f t="shared" si="734"/>
        <v>3</v>
      </c>
      <c r="R1552" s="203">
        <f t="shared" si="735"/>
        <v>3</v>
      </c>
      <c r="S1552" s="203">
        <f t="shared" si="736"/>
        <v>0</v>
      </c>
      <c r="T1552" s="203">
        <f t="shared" si="737"/>
        <v>0</v>
      </c>
      <c r="U1552" s="203">
        <f t="shared" si="738"/>
        <v>0</v>
      </c>
      <c r="V1552" s="175">
        <f>IF(Q1552&gt;0,VLOOKUP(Q1552,Jahresfaktoren!$A$11:$B$24,2,),0)</f>
        <v>152</v>
      </c>
      <c r="W1552" s="175">
        <f>IF(R1552&gt;0,VLOOKUP(R1552,Jahresfaktoren!$D$11:$E$24,2,),0)</f>
        <v>150</v>
      </c>
      <c r="X1552" s="175">
        <f>IF(S1552&gt;0,VLOOKUP(S1552,Jahresfaktoren!$A$28:$B$29,2,),0)</f>
        <v>0</v>
      </c>
      <c r="Y1552" s="175">
        <f>IF(T1552&gt;0,VLOOKUP(T1552,Jahresfaktoren!$A$28:$B$29,2,),0)</f>
        <v>0</v>
      </c>
      <c r="Z1552" s="175">
        <f>IF(U1552&gt;0,VLOOKUP(U1552,Jahresfaktoren!$A$32:$B$33,2,),)</f>
        <v>0</v>
      </c>
      <c r="AA1552" s="177">
        <f t="shared" si="723"/>
        <v>808.6400000000001</v>
      </c>
      <c r="AB1552" s="177">
        <f t="shared" si="724"/>
        <v>798</v>
      </c>
      <c r="AC1552" s="177" t="str">
        <f t="shared" si="725"/>
        <v/>
      </c>
      <c r="AD1552" s="177" t="str">
        <f t="shared" si="726"/>
        <v/>
      </c>
      <c r="AE1552" s="177" t="str">
        <f t="shared" si="727"/>
        <v/>
      </c>
      <c r="AF1552" s="178">
        <f>IF(Q1552&gt;0,VLOOKUP(H1552,Leistungszahlen!$A$11:$C$158,3,),0)</f>
        <v>0</v>
      </c>
      <c r="AG1552" s="178">
        <f>IF(R1552&gt;0,VLOOKUP(H1552,Leistungszahlen!$A$11:$F$158,6,),IF(T1552&gt;0,VLOOKUP(H1552,Leistungszahlen!$A$11:$F$158,6,),0))</f>
        <v>0</v>
      </c>
      <c r="AH1552" s="179" t="e">
        <f t="shared" si="743"/>
        <v>#DIV/0!</v>
      </c>
      <c r="AI1552" s="179" t="e">
        <f t="shared" si="744"/>
        <v>#DIV/0!</v>
      </c>
      <c r="AJ1552" s="179">
        <f t="shared" si="745"/>
        <v>0</v>
      </c>
      <c r="AK1552" s="179">
        <f t="shared" si="746"/>
        <v>0</v>
      </c>
      <c r="AL1552" s="179">
        <f t="shared" si="747"/>
        <v>0</v>
      </c>
      <c r="AM1552" s="180">
        <f>IF(L1552=1,Stundensätze!$D$13,IF(L1552=2,Stundensätze!$D$17,IF(L1552=4,Stundensätze!$D$21,"")))</f>
        <v>0</v>
      </c>
      <c r="AN1552" s="180">
        <f>IF(L1552=1,Stundensätze!$D$15,IF(L1552=2,Stundensätze!$D$19,IF(L1552=4,Stundensätze!$D$23,"")))</f>
        <v>0</v>
      </c>
      <c r="AO1552" s="180" t="e">
        <f t="shared" si="728"/>
        <v>#DIV/0!</v>
      </c>
      <c r="AP1552" s="180">
        <f t="shared" si="729"/>
        <v>0</v>
      </c>
      <c r="AQ1552" s="192" t="e">
        <f t="shared" si="730"/>
        <v>#DIV/0!</v>
      </c>
      <c r="AR1552" s="192" t="e">
        <f t="shared" si="731"/>
        <v>#DIV/0!</v>
      </c>
      <c r="AS1552" s="193" t="e">
        <f t="shared" si="732"/>
        <v>#DIV/0!</v>
      </c>
      <c r="AT1552" s="258" t="str">
        <f>IF(K1552=0,0,VLOOKUP(K1552,Kostenstellen!A:B,2,FALSE))</f>
        <v xml:space="preserve">Stimmheilzentrum    </v>
      </c>
      <c r="AU1552" s="68" t="str">
        <f t="shared" si="739"/>
        <v>G</v>
      </c>
      <c r="AV1552" s="68" t="str">
        <f t="shared" si="740"/>
        <v>G</v>
      </c>
      <c r="AW1552" s="68">
        <f>IF(AF1552=0,0,VLOOKUP($H1552,Leistungszahlen!$A$11:$H$158,4,FALSE))</f>
        <v>0</v>
      </c>
      <c r="AX1552" s="68">
        <f>IF(AF1552=0,0,VLOOKUP($H1552,Leistungszahlen!$A$11:$H$158,5,FALSE))</f>
        <v>0</v>
      </c>
      <c r="AY1552" s="68">
        <f>IF(AG1552=0,0,VLOOKUP($H1552,Leistungszahlen!$A$11:$H$158,6,FALSE))</f>
        <v>0</v>
      </c>
      <c r="AZ1552" s="68">
        <f t="shared" si="741"/>
        <v>0</v>
      </c>
      <c r="BA1552" s="68">
        <f t="shared" si="742"/>
        <v>0</v>
      </c>
      <c r="BC1552" s="68">
        <f t="shared" si="733"/>
        <v>0</v>
      </c>
      <c r="BD1552" s="285"/>
    </row>
    <row r="1553" spans="1:56" s="68" customFormat="1">
      <c r="A1553" s="200"/>
      <c r="B1553" s="200"/>
      <c r="C1553" s="200" t="s">
        <v>420</v>
      </c>
      <c r="D1553" s="200" t="s">
        <v>200</v>
      </c>
      <c r="E1553" s="200" t="s">
        <v>351</v>
      </c>
      <c r="F1553" s="200" t="s">
        <v>1588</v>
      </c>
      <c r="G1553" s="200" t="s">
        <v>118</v>
      </c>
      <c r="H1553" s="201" t="s">
        <v>221</v>
      </c>
      <c r="I1553" s="202">
        <v>4.17</v>
      </c>
      <c r="J1553" s="200" t="s">
        <v>292</v>
      </c>
      <c r="K1553" s="176">
        <v>5</v>
      </c>
      <c r="L1553" s="176">
        <v>1</v>
      </c>
      <c r="M1553" s="176">
        <v>0</v>
      </c>
      <c r="N1553" s="286">
        <v>1</v>
      </c>
      <c r="O1553" s="286"/>
      <c r="P1553" s="176"/>
      <c r="Q1553" s="203">
        <f t="shared" si="734"/>
        <v>1</v>
      </c>
      <c r="R1553" s="203">
        <f t="shared" si="735"/>
        <v>0</v>
      </c>
      <c r="S1553" s="203">
        <f t="shared" si="736"/>
        <v>0</v>
      </c>
      <c r="T1553" s="203">
        <f t="shared" si="737"/>
        <v>0</v>
      </c>
      <c r="U1553" s="203">
        <f t="shared" si="738"/>
        <v>0</v>
      </c>
      <c r="V1553" s="175">
        <f>IF(Q1553&gt;0,VLOOKUP(Q1553,Jahresfaktoren!$A$11:$B$24,2,),0)</f>
        <v>52</v>
      </c>
      <c r="W1553" s="175">
        <f>IF(R1553&gt;0,VLOOKUP(R1553,Jahresfaktoren!$D$11:$E$24,2,),0)</f>
        <v>0</v>
      </c>
      <c r="X1553" s="175">
        <f>IF(S1553&gt;0,VLOOKUP(S1553,Jahresfaktoren!$A$28:$B$29,2,),0)</f>
        <v>0</v>
      </c>
      <c r="Y1553" s="175">
        <f>IF(T1553&gt;0,VLOOKUP(T1553,Jahresfaktoren!$A$28:$B$29,2,),0)</f>
        <v>0</v>
      </c>
      <c r="Z1553" s="175">
        <f>IF(U1553&gt;0,VLOOKUP(U1553,Jahresfaktoren!$A$32:$B$33,2,),)</f>
        <v>0</v>
      </c>
      <c r="AA1553" s="177">
        <f t="shared" si="723"/>
        <v>216.84</v>
      </c>
      <c r="AB1553" s="177" t="str">
        <f t="shared" si="724"/>
        <v/>
      </c>
      <c r="AC1553" s="177" t="str">
        <f t="shared" si="725"/>
        <v/>
      </c>
      <c r="AD1553" s="177" t="str">
        <f t="shared" si="726"/>
        <v/>
      </c>
      <c r="AE1553" s="177" t="str">
        <f t="shared" si="727"/>
        <v/>
      </c>
      <c r="AF1553" s="178">
        <f>IF(Q1553&gt;0,VLOOKUP(H1553,Leistungszahlen!$A$11:$C$158,3,),0)</f>
        <v>0</v>
      </c>
      <c r="AG1553" s="178">
        <f>IF(R1553&gt;0,VLOOKUP(H1553,Leistungszahlen!$A$11:$F$158,6,),IF(T1553&gt;0,VLOOKUP(H1553,Leistungszahlen!$A$11:$F$158,6,),0))</f>
        <v>0</v>
      </c>
      <c r="AH1553" s="179" t="e">
        <f t="shared" si="743"/>
        <v>#DIV/0!</v>
      </c>
      <c r="AI1553" s="179">
        <f t="shared" si="744"/>
        <v>0</v>
      </c>
      <c r="AJ1553" s="179">
        <f t="shared" si="745"/>
        <v>0</v>
      </c>
      <c r="AK1553" s="179">
        <f t="shared" si="746"/>
        <v>0</v>
      </c>
      <c r="AL1553" s="179">
        <f t="shared" si="747"/>
        <v>0</v>
      </c>
      <c r="AM1553" s="180">
        <f>IF(L1553=1,Stundensätze!$D$13,IF(L1553=2,Stundensätze!$D$17,IF(L1553=4,Stundensätze!$D$21,"")))</f>
        <v>0</v>
      </c>
      <c r="AN1553" s="180">
        <f>IF(L1553=1,Stundensätze!$D$15,IF(L1553=2,Stundensätze!$D$19,IF(L1553=4,Stundensätze!$D$23,"")))</f>
        <v>0</v>
      </c>
      <c r="AO1553" s="180" t="e">
        <f t="shared" si="728"/>
        <v>#DIV/0!</v>
      </c>
      <c r="AP1553" s="180">
        <f t="shared" si="729"/>
        <v>0</v>
      </c>
      <c r="AQ1553" s="192" t="e">
        <f t="shared" si="730"/>
        <v>#DIV/0!</v>
      </c>
      <c r="AR1553" s="192" t="e">
        <f t="shared" si="731"/>
        <v>#DIV/0!</v>
      </c>
      <c r="AS1553" s="193" t="e">
        <f t="shared" si="732"/>
        <v>#DIV/0!</v>
      </c>
      <c r="AT1553" s="258" t="str">
        <f>IF(K1553=0,0,VLOOKUP(K1553,Kostenstellen!A:B,2,FALSE))</f>
        <v xml:space="preserve">Salinenklinik </v>
      </c>
      <c r="AU1553" s="68" t="str">
        <f t="shared" si="739"/>
        <v>Z</v>
      </c>
      <c r="AV1553" s="68" t="str">
        <f t="shared" si="740"/>
        <v/>
      </c>
      <c r="AW1553" s="68">
        <f>IF(AF1553=0,0,VLOOKUP($H1553,Leistungszahlen!$A$11:$H$158,4,FALSE))</f>
        <v>0</v>
      </c>
      <c r="AX1553" s="68">
        <f>IF(AF1553=0,0,VLOOKUP($H1553,Leistungszahlen!$A$11:$H$158,5,FALSE))</f>
        <v>0</v>
      </c>
      <c r="AY1553" s="68">
        <f>IF(AG1553=0,0,VLOOKUP($H1553,Leistungszahlen!$A$11:$H$158,6,FALSE))</f>
        <v>0</v>
      </c>
      <c r="AZ1553" s="68">
        <f t="shared" si="741"/>
        <v>0</v>
      </c>
      <c r="BA1553" s="68">
        <f t="shared" si="742"/>
        <v>0</v>
      </c>
      <c r="BC1553" s="68">
        <f t="shared" si="733"/>
        <v>0</v>
      </c>
      <c r="BD1553" s="285"/>
    </row>
    <row r="1554" spans="1:56" s="68" customFormat="1">
      <c r="A1554" s="200"/>
      <c r="B1554" s="200"/>
      <c r="C1554" s="200" t="s">
        <v>420</v>
      </c>
      <c r="D1554" s="200" t="s">
        <v>200</v>
      </c>
      <c r="E1554" s="200" t="s">
        <v>351</v>
      </c>
      <c r="F1554" s="200" t="s">
        <v>1588</v>
      </c>
      <c r="G1554" s="200" t="s">
        <v>251</v>
      </c>
      <c r="H1554" s="201" t="s">
        <v>200</v>
      </c>
      <c r="I1554" s="202">
        <v>4.13</v>
      </c>
      <c r="J1554" s="200" t="s">
        <v>778</v>
      </c>
      <c r="K1554" s="176">
        <v>5</v>
      </c>
      <c r="L1554" s="176">
        <v>1</v>
      </c>
      <c r="M1554" s="176"/>
      <c r="N1554" s="286">
        <v>6</v>
      </c>
      <c r="O1554" s="286"/>
      <c r="P1554" s="176"/>
      <c r="Q1554" s="203">
        <f t="shared" si="734"/>
        <v>6</v>
      </c>
      <c r="R1554" s="203">
        <f t="shared" si="735"/>
        <v>0</v>
      </c>
      <c r="S1554" s="203">
        <f t="shared" si="736"/>
        <v>0</v>
      </c>
      <c r="T1554" s="203">
        <f t="shared" si="737"/>
        <v>0</v>
      </c>
      <c r="U1554" s="203">
        <f t="shared" si="738"/>
        <v>0</v>
      </c>
      <c r="V1554" s="175">
        <f>IF(Q1554&gt;0,VLOOKUP(Q1554,Jahresfaktoren!$A$11:$B$24,2,),0)</f>
        <v>302</v>
      </c>
      <c r="W1554" s="175">
        <f>IF(R1554&gt;0,VLOOKUP(R1554,Jahresfaktoren!$D$11:$E$24,2,),0)</f>
        <v>0</v>
      </c>
      <c r="X1554" s="175">
        <f>IF(S1554&gt;0,VLOOKUP(S1554,Jahresfaktoren!$A$28:$B$29,2,),0)</f>
        <v>0</v>
      </c>
      <c r="Y1554" s="175">
        <f>IF(T1554&gt;0,VLOOKUP(T1554,Jahresfaktoren!$A$28:$B$29,2,),0)</f>
        <v>0</v>
      </c>
      <c r="Z1554" s="175">
        <f>IF(U1554&gt;0,VLOOKUP(U1554,Jahresfaktoren!$A$32:$B$33,2,),)</f>
        <v>0</v>
      </c>
      <c r="AA1554" s="177">
        <f t="shared" si="723"/>
        <v>1247.26</v>
      </c>
      <c r="AB1554" s="177" t="str">
        <f t="shared" si="724"/>
        <v/>
      </c>
      <c r="AC1554" s="177" t="str">
        <f t="shared" si="725"/>
        <v/>
      </c>
      <c r="AD1554" s="177" t="str">
        <f t="shared" si="726"/>
        <v/>
      </c>
      <c r="AE1554" s="177" t="str">
        <f t="shared" si="727"/>
        <v/>
      </c>
      <c r="AF1554" s="178">
        <f>IF(Q1554&gt;0,VLOOKUP(H1554,Leistungszahlen!$A$11:$C$158,3,),0)</f>
        <v>0</v>
      </c>
      <c r="AG1554" s="178">
        <f>IF(R1554&gt;0,VLOOKUP(H1554,Leistungszahlen!$A$11:$F$158,6,),IF(T1554&gt;0,VLOOKUP(H1554,Leistungszahlen!$A$11:$F$158,6,),0))</f>
        <v>0</v>
      </c>
      <c r="AH1554" s="179" t="e">
        <f t="shared" si="743"/>
        <v>#DIV/0!</v>
      </c>
      <c r="AI1554" s="179">
        <f t="shared" si="744"/>
        <v>0</v>
      </c>
      <c r="AJ1554" s="179">
        <f t="shared" si="745"/>
        <v>0</v>
      </c>
      <c r="AK1554" s="179">
        <f t="shared" si="746"/>
        <v>0</v>
      </c>
      <c r="AL1554" s="179">
        <f t="shared" si="747"/>
        <v>0</v>
      </c>
      <c r="AM1554" s="180">
        <f>IF(L1554=1,Stundensätze!$D$13,IF(L1554=2,Stundensätze!$D$17,IF(L1554=4,Stundensätze!$D$21,"")))</f>
        <v>0</v>
      </c>
      <c r="AN1554" s="180">
        <f>IF(L1554=1,Stundensätze!$D$15,IF(L1554=2,Stundensätze!$D$19,IF(L1554=4,Stundensätze!$D$23,"")))</f>
        <v>0</v>
      </c>
      <c r="AO1554" s="180" t="e">
        <f t="shared" si="728"/>
        <v>#DIV/0!</v>
      </c>
      <c r="AP1554" s="180">
        <f t="shared" si="729"/>
        <v>0</v>
      </c>
      <c r="AQ1554" s="192" t="e">
        <f t="shared" si="730"/>
        <v>#DIV/0!</v>
      </c>
      <c r="AR1554" s="192" t="e">
        <f t="shared" si="731"/>
        <v>#DIV/0!</v>
      </c>
      <c r="AS1554" s="193" t="e">
        <f t="shared" si="732"/>
        <v>#DIV/0!</v>
      </c>
      <c r="AT1554" s="258" t="str">
        <f>IF(K1554=0,0,VLOOKUP(K1554,Kostenstellen!A:B,2,FALSE))</f>
        <v xml:space="preserve">Salinenklinik </v>
      </c>
      <c r="AU1554" s="68" t="str">
        <f t="shared" si="739"/>
        <v>B</v>
      </c>
      <c r="AV1554" s="68" t="str">
        <f t="shared" si="740"/>
        <v/>
      </c>
      <c r="AW1554" s="68">
        <f>IF(AF1554=0,0,VLOOKUP($H1554,Leistungszahlen!$A$11:$H$158,4,FALSE))</f>
        <v>0</v>
      </c>
      <c r="AX1554" s="68">
        <f>IF(AF1554=0,0,VLOOKUP($H1554,Leistungszahlen!$A$11:$H$158,5,FALSE))</f>
        <v>0</v>
      </c>
      <c r="AY1554" s="68">
        <f>IF(AG1554=0,0,VLOOKUP($H1554,Leistungszahlen!$A$11:$H$158,6,FALSE))</f>
        <v>0</v>
      </c>
      <c r="AZ1554" s="68">
        <f t="shared" si="741"/>
        <v>0</v>
      </c>
      <c r="BA1554" s="68">
        <f t="shared" si="742"/>
        <v>0</v>
      </c>
      <c r="BC1554" s="68">
        <f t="shared" si="733"/>
        <v>0</v>
      </c>
      <c r="BD1554" s="285"/>
    </row>
    <row r="1555" spans="1:56" s="68" customFormat="1">
      <c r="A1555" s="200"/>
      <c r="B1555" s="200"/>
      <c r="C1555" s="200" t="s">
        <v>420</v>
      </c>
      <c r="D1555" s="200" t="s">
        <v>200</v>
      </c>
      <c r="E1555" s="200" t="s">
        <v>351</v>
      </c>
      <c r="F1555" s="200" t="s">
        <v>1588</v>
      </c>
      <c r="G1555" s="200" t="s">
        <v>163</v>
      </c>
      <c r="H1555" s="201" t="s">
        <v>287</v>
      </c>
      <c r="I1555" s="202">
        <v>16.48</v>
      </c>
      <c r="J1555" s="200" t="s">
        <v>560</v>
      </c>
      <c r="K1555" s="176">
        <v>5</v>
      </c>
      <c r="L1555" s="176">
        <v>1</v>
      </c>
      <c r="M1555" s="176"/>
      <c r="N1555" s="286">
        <v>3</v>
      </c>
      <c r="O1555" s="286">
        <v>3</v>
      </c>
      <c r="P1555" s="176"/>
      <c r="Q1555" s="203">
        <f t="shared" si="734"/>
        <v>3</v>
      </c>
      <c r="R1555" s="203">
        <f t="shared" si="735"/>
        <v>3</v>
      </c>
      <c r="S1555" s="203">
        <f t="shared" si="736"/>
        <v>0</v>
      </c>
      <c r="T1555" s="203">
        <f t="shared" si="737"/>
        <v>0</v>
      </c>
      <c r="U1555" s="203">
        <f t="shared" si="738"/>
        <v>0</v>
      </c>
      <c r="V1555" s="175">
        <f>IF(Q1555&gt;0,VLOOKUP(Q1555,Jahresfaktoren!$A$11:$B$24,2,),0)</f>
        <v>152</v>
      </c>
      <c r="W1555" s="175">
        <f>IF(R1555&gt;0,VLOOKUP(R1555,Jahresfaktoren!$D$11:$E$24,2,),0)</f>
        <v>150</v>
      </c>
      <c r="X1555" s="175">
        <f>IF(S1555&gt;0,VLOOKUP(S1555,Jahresfaktoren!$A$28:$B$29,2,),0)</f>
        <v>0</v>
      </c>
      <c r="Y1555" s="175">
        <f>IF(T1555&gt;0,VLOOKUP(T1555,Jahresfaktoren!$A$28:$B$29,2,),0)</f>
        <v>0</v>
      </c>
      <c r="Z1555" s="175">
        <f>IF(U1555&gt;0,VLOOKUP(U1555,Jahresfaktoren!$A$32:$B$33,2,),)</f>
        <v>0</v>
      </c>
      <c r="AA1555" s="177">
        <f t="shared" si="723"/>
        <v>2504.96</v>
      </c>
      <c r="AB1555" s="177">
        <f t="shared" si="724"/>
        <v>2472</v>
      </c>
      <c r="AC1555" s="177" t="str">
        <f t="shared" si="725"/>
        <v/>
      </c>
      <c r="AD1555" s="177" t="str">
        <f t="shared" si="726"/>
        <v/>
      </c>
      <c r="AE1555" s="177" t="str">
        <f t="shared" si="727"/>
        <v/>
      </c>
      <c r="AF1555" s="178">
        <f>IF(Q1555&gt;0,VLOOKUP(H1555,Leistungszahlen!$A$11:$C$158,3,),0)</f>
        <v>0</v>
      </c>
      <c r="AG1555" s="178">
        <f>IF(R1555&gt;0,VLOOKUP(H1555,Leistungszahlen!$A$11:$F$158,6,),IF(T1555&gt;0,VLOOKUP(H1555,Leistungszahlen!$A$11:$F$158,6,),0))</f>
        <v>0</v>
      </c>
      <c r="AH1555" s="179" t="e">
        <f t="shared" si="743"/>
        <v>#DIV/0!</v>
      </c>
      <c r="AI1555" s="179" t="e">
        <f t="shared" si="744"/>
        <v>#DIV/0!</v>
      </c>
      <c r="AJ1555" s="179">
        <f t="shared" si="745"/>
        <v>0</v>
      </c>
      <c r="AK1555" s="179">
        <f t="shared" si="746"/>
        <v>0</v>
      </c>
      <c r="AL1555" s="179">
        <f t="shared" si="747"/>
        <v>0</v>
      </c>
      <c r="AM1555" s="180">
        <f>IF(L1555=1,Stundensätze!$D$13,IF(L1555=2,Stundensätze!$D$17,IF(L1555=4,Stundensätze!$D$21,"")))</f>
        <v>0</v>
      </c>
      <c r="AN1555" s="180">
        <f>IF(L1555=1,Stundensätze!$D$15,IF(L1555=2,Stundensätze!$D$19,IF(L1555=4,Stundensätze!$D$23,"")))</f>
        <v>0</v>
      </c>
      <c r="AO1555" s="180" t="e">
        <f t="shared" si="728"/>
        <v>#DIV/0!</v>
      </c>
      <c r="AP1555" s="180">
        <f t="shared" si="729"/>
        <v>0</v>
      </c>
      <c r="AQ1555" s="192" t="e">
        <f t="shared" si="730"/>
        <v>#DIV/0!</v>
      </c>
      <c r="AR1555" s="192" t="e">
        <f t="shared" si="731"/>
        <v>#DIV/0!</v>
      </c>
      <c r="AS1555" s="193" t="e">
        <f t="shared" si="732"/>
        <v>#DIV/0!</v>
      </c>
      <c r="AT1555" s="258" t="str">
        <f>IF(K1555=0,0,VLOOKUP(K1555,Kostenstellen!A:B,2,FALSE))</f>
        <v xml:space="preserve">Salinenklinik </v>
      </c>
      <c r="AU1555" s="68" t="str">
        <f t="shared" si="739"/>
        <v>A1</v>
      </c>
      <c r="AV1555" s="68" t="str">
        <f t="shared" si="740"/>
        <v>A1</v>
      </c>
      <c r="AW1555" s="68">
        <f>IF(AF1555=0,0,VLOOKUP($H1555,Leistungszahlen!$A$11:$H$158,4,FALSE))</f>
        <v>0</v>
      </c>
      <c r="AX1555" s="68">
        <f>IF(AF1555=0,0,VLOOKUP($H1555,Leistungszahlen!$A$11:$H$158,5,FALSE))</f>
        <v>0</v>
      </c>
      <c r="AY1555" s="68">
        <f>IF(AG1555=0,0,VLOOKUP($H1555,Leistungszahlen!$A$11:$H$158,6,FALSE))</f>
        <v>0</v>
      </c>
      <c r="AZ1555" s="68">
        <f t="shared" si="741"/>
        <v>0</v>
      </c>
      <c r="BA1555" s="68">
        <f t="shared" si="742"/>
        <v>0</v>
      </c>
      <c r="BC1555" s="68">
        <f t="shared" si="733"/>
        <v>0</v>
      </c>
      <c r="BD1555" s="285"/>
    </row>
    <row r="1556" spans="1:56" s="68" customFormat="1">
      <c r="A1556" s="200"/>
      <c r="B1556" s="200"/>
      <c r="C1556" s="200" t="s">
        <v>420</v>
      </c>
      <c r="D1556" s="200" t="s">
        <v>200</v>
      </c>
      <c r="E1556" s="200" t="s">
        <v>351</v>
      </c>
      <c r="F1556" s="200" t="s">
        <v>1589</v>
      </c>
      <c r="G1556" s="200" t="s">
        <v>118</v>
      </c>
      <c r="H1556" s="201" t="s">
        <v>221</v>
      </c>
      <c r="I1556" s="202">
        <v>4.17</v>
      </c>
      <c r="J1556" s="200" t="s">
        <v>292</v>
      </c>
      <c r="K1556" s="176">
        <v>5</v>
      </c>
      <c r="L1556" s="176">
        <v>1</v>
      </c>
      <c r="M1556" s="176">
        <v>0</v>
      </c>
      <c r="N1556" s="286">
        <v>1</v>
      </c>
      <c r="O1556" s="286"/>
      <c r="P1556" s="176"/>
      <c r="Q1556" s="203">
        <f t="shared" si="734"/>
        <v>1</v>
      </c>
      <c r="R1556" s="203">
        <f t="shared" si="735"/>
        <v>0</v>
      </c>
      <c r="S1556" s="203">
        <f t="shared" si="736"/>
        <v>0</v>
      </c>
      <c r="T1556" s="203">
        <f t="shared" si="737"/>
        <v>0</v>
      </c>
      <c r="U1556" s="203">
        <f t="shared" si="738"/>
        <v>0</v>
      </c>
      <c r="V1556" s="175">
        <f>IF(Q1556&gt;0,VLOOKUP(Q1556,Jahresfaktoren!$A$11:$B$24,2,),0)</f>
        <v>52</v>
      </c>
      <c r="W1556" s="175">
        <f>IF(R1556&gt;0,VLOOKUP(R1556,Jahresfaktoren!$D$11:$E$24,2,),0)</f>
        <v>0</v>
      </c>
      <c r="X1556" s="175">
        <f>IF(S1556&gt;0,VLOOKUP(S1556,Jahresfaktoren!$A$28:$B$29,2,),0)</f>
        <v>0</v>
      </c>
      <c r="Y1556" s="175">
        <f>IF(T1556&gt;0,VLOOKUP(T1556,Jahresfaktoren!$A$28:$B$29,2,),0)</f>
        <v>0</v>
      </c>
      <c r="Z1556" s="175">
        <f>IF(U1556&gt;0,VLOOKUP(U1556,Jahresfaktoren!$A$32:$B$33,2,),)</f>
        <v>0</v>
      </c>
      <c r="AA1556" s="177">
        <f t="shared" si="723"/>
        <v>216.84</v>
      </c>
      <c r="AB1556" s="177" t="str">
        <f t="shared" si="724"/>
        <v/>
      </c>
      <c r="AC1556" s="177" t="str">
        <f t="shared" si="725"/>
        <v/>
      </c>
      <c r="AD1556" s="177" t="str">
        <f t="shared" si="726"/>
        <v/>
      </c>
      <c r="AE1556" s="177" t="str">
        <f t="shared" si="727"/>
        <v/>
      </c>
      <c r="AF1556" s="178">
        <f>IF(Q1556&gt;0,VLOOKUP(H1556,Leistungszahlen!$A$11:$C$158,3,),0)</f>
        <v>0</v>
      </c>
      <c r="AG1556" s="178">
        <f>IF(R1556&gt;0,VLOOKUP(H1556,Leistungszahlen!$A$11:$F$158,6,),IF(T1556&gt;0,VLOOKUP(H1556,Leistungszahlen!$A$11:$F$158,6,),0))</f>
        <v>0</v>
      </c>
      <c r="AH1556" s="179" t="e">
        <f t="shared" si="743"/>
        <v>#DIV/0!</v>
      </c>
      <c r="AI1556" s="179">
        <f t="shared" si="744"/>
        <v>0</v>
      </c>
      <c r="AJ1556" s="179">
        <f t="shared" si="745"/>
        <v>0</v>
      </c>
      <c r="AK1556" s="179">
        <f t="shared" si="746"/>
        <v>0</v>
      </c>
      <c r="AL1556" s="179">
        <f t="shared" si="747"/>
        <v>0</v>
      </c>
      <c r="AM1556" s="180">
        <f>IF(L1556=1,Stundensätze!$D$13,IF(L1556=2,Stundensätze!$D$17,IF(L1556=4,Stundensätze!$D$21,"")))</f>
        <v>0</v>
      </c>
      <c r="AN1556" s="180">
        <f>IF(L1556=1,Stundensätze!$D$15,IF(L1556=2,Stundensätze!$D$19,IF(L1556=4,Stundensätze!$D$23,"")))</f>
        <v>0</v>
      </c>
      <c r="AO1556" s="180" t="e">
        <f t="shared" si="728"/>
        <v>#DIV/0!</v>
      </c>
      <c r="AP1556" s="180">
        <f t="shared" si="729"/>
        <v>0</v>
      </c>
      <c r="AQ1556" s="192" t="e">
        <f t="shared" si="730"/>
        <v>#DIV/0!</v>
      </c>
      <c r="AR1556" s="192" t="e">
        <f t="shared" si="731"/>
        <v>#DIV/0!</v>
      </c>
      <c r="AS1556" s="193" t="e">
        <f t="shared" si="732"/>
        <v>#DIV/0!</v>
      </c>
      <c r="AT1556" s="258" t="str">
        <f>IF(K1556=0,0,VLOOKUP(K1556,Kostenstellen!A:B,2,FALSE))</f>
        <v xml:space="preserve">Salinenklinik </v>
      </c>
      <c r="AU1556" s="68" t="str">
        <f t="shared" si="739"/>
        <v>Z</v>
      </c>
      <c r="AV1556" s="68" t="str">
        <f t="shared" si="740"/>
        <v/>
      </c>
      <c r="AW1556" s="68">
        <f>IF(AF1556=0,0,VLOOKUP($H1556,Leistungszahlen!$A$11:$H$158,4,FALSE))</f>
        <v>0</v>
      </c>
      <c r="AX1556" s="68">
        <f>IF(AF1556=0,0,VLOOKUP($H1556,Leistungszahlen!$A$11:$H$158,5,FALSE))</f>
        <v>0</v>
      </c>
      <c r="AY1556" s="68">
        <f>IF(AG1556=0,0,VLOOKUP($H1556,Leistungszahlen!$A$11:$H$158,6,FALSE))</f>
        <v>0</v>
      </c>
      <c r="AZ1556" s="68">
        <f t="shared" si="741"/>
        <v>0</v>
      </c>
      <c r="BA1556" s="68">
        <f t="shared" si="742"/>
        <v>0</v>
      </c>
      <c r="BC1556" s="68">
        <f t="shared" si="733"/>
        <v>0</v>
      </c>
      <c r="BD1556" s="285"/>
    </row>
    <row r="1557" spans="1:56" s="68" customFormat="1">
      <c r="A1557" s="200"/>
      <c r="B1557" s="200"/>
      <c r="C1557" s="200" t="s">
        <v>420</v>
      </c>
      <c r="D1557" s="200" t="s">
        <v>200</v>
      </c>
      <c r="E1557" s="200" t="s">
        <v>351</v>
      </c>
      <c r="F1557" s="200" t="s">
        <v>1589</v>
      </c>
      <c r="G1557" s="200" t="s">
        <v>251</v>
      </c>
      <c r="H1557" s="201" t="s">
        <v>200</v>
      </c>
      <c r="I1557" s="202">
        <v>4.13</v>
      </c>
      <c r="J1557" s="200" t="s">
        <v>778</v>
      </c>
      <c r="K1557" s="176">
        <v>5</v>
      </c>
      <c r="L1557" s="176">
        <v>1</v>
      </c>
      <c r="M1557" s="176"/>
      <c r="N1557" s="286">
        <v>6</v>
      </c>
      <c r="O1557" s="286"/>
      <c r="P1557" s="176"/>
      <c r="Q1557" s="203">
        <f t="shared" si="734"/>
        <v>6</v>
      </c>
      <c r="R1557" s="203">
        <f t="shared" si="735"/>
        <v>0</v>
      </c>
      <c r="S1557" s="203">
        <f t="shared" si="736"/>
        <v>0</v>
      </c>
      <c r="T1557" s="203">
        <f t="shared" si="737"/>
        <v>0</v>
      </c>
      <c r="U1557" s="203">
        <f t="shared" si="738"/>
        <v>0</v>
      </c>
      <c r="V1557" s="175">
        <f>IF(Q1557&gt;0,VLOOKUP(Q1557,Jahresfaktoren!$A$11:$B$24,2,),0)</f>
        <v>302</v>
      </c>
      <c r="W1557" s="175">
        <f>IF(R1557&gt;0,VLOOKUP(R1557,Jahresfaktoren!$D$11:$E$24,2,),0)</f>
        <v>0</v>
      </c>
      <c r="X1557" s="175">
        <f>IF(S1557&gt;0,VLOOKUP(S1557,Jahresfaktoren!$A$28:$B$29,2,),0)</f>
        <v>0</v>
      </c>
      <c r="Y1557" s="175">
        <f>IF(T1557&gt;0,VLOOKUP(T1557,Jahresfaktoren!$A$28:$B$29,2,),0)</f>
        <v>0</v>
      </c>
      <c r="Z1557" s="175">
        <f>IF(U1557&gt;0,VLOOKUP(U1557,Jahresfaktoren!$A$32:$B$33,2,),)</f>
        <v>0</v>
      </c>
      <c r="AA1557" s="177">
        <f t="shared" si="723"/>
        <v>1247.26</v>
      </c>
      <c r="AB1557" s="177" t="str">
        <f t="shared" si="724"/>
        <v/>
      </c>
      <c r="AC1557" s="177" t="str">
        <f t="shared" si="725"/>
        <v/>
      </c>
      <c r="AD1557" s="177" t="str">
        <f t="shared" si="726"/>
        <v/>
      </c>
      <c r="AE1557" s="177" t="str">
        <f t="shared" si="727"/>
        <v/>
      </c>
      <c r="AF1557" s="178">
        <f>IF(Q1557&gt;0,VLOOKUP(H1557,Leistungszahlen!$A$11:$C$158,3,),0)</f>
        <v>0</v>
      </c>
      <c r="AG1557" s="178">
        <f>IF(R1557&gt;0,VLOOKUP(H1557,Leistungszahlen!$A$11:$F$158,6,),IF(T1557&gt;0,VLOOKUP(H1557,Leistungszahlen!$A$11:$F$158,6,),0))</f>
        <v>0</v>
      </c>
      <c r="AH1557" s="179" t="e">
        <f t="shared" si="743"/>
        <v>#DIV/0!</v>
      </c>
      <c r="AI1557" s="179">
        <f t="shared" si="744"/>
        <v>0</v>
      </c>
      <c r="AJ1557" s="179">
        <f t="shared" si="745"/>
        <v>0</v>
      </c>
      <c r="AK1557" s="179">
        <f t="shared" si="746"/>
        <v>0</v>
      </c>
      <c r="AL1557" s="179">
        <f t="shared" si="747"/>
        <v>0</v>
      </c>
      <c r="AM1557" s="180">
        <f>IF(L1557=1,Stundensätze!$D$13,IF(L1557=2,Stundensätze!$D$17,IF(L1557=4,Stundensätze!$D$21,"")))</f>
        <v>0</v>
      </c>
      <c r="AN1557" s="180">
        <f>IF(L1557=1,Stundensätze!$D$15,IF(L1557=2,Stundensätze!$D$19,IF(L1557=4,Stundensätze!$D$23,"")))</f>
        <v>0</v>
      </c>
      <c r="AO1557" s="180" t="e">
        <f t="shared" si="728"/>
        <v>#DIV/0!</v>
      </c>
      <c r="AP1557" s="180">
        <f t="shared" si="729"/>
        <v>0</v>
      </c>
      <c r="AQ1557" s="192" t="e">
        <f t="shared" si="730"/>
        <v>#DIV/0!</v>
      </c>
      <c r="AR1557" s="192" t="e">
        <f t="shared" si="731"/>
        <v>#DIV/0!</v>
      </c>
      <c r="AS1557" s="193" t="e">
        <f t="shared" si="732"/>
        <v>#DIV/0!</v>
      </c>
      <c r="AT1557" s="258" t="str">
        <f>IF(K1557=0,0,VLOOKUP(K1557,Kostenstellen!A:B,2,FALSE))</f>
        <v xml:space="preserve">Salinenklinik </v>
      </c>
      <c r="AU1557" s="68" t="str">
        <f t="shared" si="739"/>
        <v>B</v>
      </c>
      <c r="AV1557" s="68" t="str">
        <f t="shared" si="740"/>
        <v/>
      </c>
      <c r="AW1557" s="68">
        <f>IF(AF1557=0,0,VLOOKUP($H1557,Leistungszahlen!$A$11:$H$158,4,FALSE))</f>
        <v>0</v>
      </c>
      <c r="AX1557" s="68">
        <f>IF(AF1557=0,0,VLOOKUP($H1557,Leistungszahlen!$A$11:$H$158,5,FALSE))</f>
        <v>0</v>
      </c>
      <c r="AY1557" s="68">
        <f>IF(AG1557=0,0,VLOOKUP($H1557,Leistungszahlen!$A$11:$H$158,6,FALSE))</f>
        <v>0</v>
      </c>
      <c r="AZ1557" s="68">
        <f t="shared" si="741"/>
        <v>0</v>
      </c>
      <c r="BA1557" s="68">
        <f t="shared" si="742"/>
        <v>0</v>
      </c>
      <c r="BC1557" s="68">
        <f t="shared" si="733"/>
        <v>0</v>
      </c>
      <c r="BD1557" s="285"/>
    </row>
    <row r="1558" spans="1:56" s="68" customFormat="1">
      <c r="A1558" s="200"/>
      <c r="B1558" s="200"/>
      <c r="C1558" s="200" t="s">
        <v>420</v>
      </c>
      <c r="D1558" s="200" t="s">
        <v>200</v>
      </c>
      <c r="E1558" s="200" t="s">
        <v>351</v>
      </c>
      <c r="F1558" s="200" t="s">
        <v>1589</v>
      </c>
      <c r="G1558" s="200" t="s">
        <v>163</v>
      </c>
      <c r="H1558" s="201" t="s">
        <v>287</v>
      </c>
      <c r="I1558" s="202">
        <v>16.48</v>
      </c>
      <c r="J1558" s="200" t="s">
        <v>560</v>
      </c>
      <c r="K1558" s="176">
        <v>5</v>
      </c>
      <c r="L1558" s="176">
        <v>1</v>
      </c>
      <c r="M1558" s="176"/>
      <c r="N1558" s="286">
        <v>3</v>
      </c>
      <c r="O1558" s="286">
        <v>3</v>
      </c>
      <c r="P1558" s="176"/>
      <c r="Q1558" s="203">
        <f t="shared" si="734"/>
        <v>3</v>
      </c>
      <c r="R1558" s="203">
        <f t="shared" si="735"/>
        <v>3</v>
      </c>
      <c r="S1558" s="203">
        <f t="shared" si="736"/>
        <v>0</v>
      </c>
      <c r="T1558" s="203">
        <f t="shared" si="737"/>
        <v>0</v>
      </c>
      <c r="U1558" s="203">
        <f t="shared" si="738"/>
        <v>0</v>
      </c>
      <c r="V1558" s="175">
        <f>IF(Q1558&gt;0,VLOOKUP(Q1558,Jahresfaktoren!$A$11:$B$24,2,),0)</f>
        <v>152</v>
      </c>
      <c r="W1558" s="175">
        <f>IF(R1558&gt;0,VLOOKUP(R1558,Jahresfaktoren!$D$11:$E$24,2,),0)</f>
        <v>150</v>
      </c>
      <c r="X1558" s="175">
        <f>IF(S1558&gt;0,VLOOKUP(S1558,Jahresfaktoren!$A$28:$B$29,2,),0)</f>
        <v>0</v>
      </c>
      <c r="Y1558" s="175">
        <f>IF(T1558&gt;0,VLOOKUP(T1558,Jahresfaktoren!$A$28:$B$29,2,),0)</f>
        <v>0</v>
      </c>
      <c r="Z1558" s="175">
        <f>IF(U1558&gt;0,VLOOKUP(U1558,Jahresfaktoren!$A$32:$B$33,2,),)</f>
        <v>0</v>
      </c>
      <c r="AA1558" s="177">
        <f t="shared" si="723"/>
        <v>2504.96</v>
      </c>
      <c r="AB1558" s="177">
        <f t="shared" si="724"/>
        <v>2472</v>
      </c>
      <c r="AC1558" s="177" t="str">
        <f t="shared" si="725"/>
        <v/>
      </c>
      <c r="AD1558" s="177" t="str">
        <f t="shared" si="726"/>
        <v/>
      </c>
      <c r="AE1558" s="177" t="str">
        <f t="shared" si="727"/>
        <v/>
      </c>
      <c r="AF1558" s="178">
        <f>IF(Q1558&gt;0,VLOOKUP(H1558,Leistungszahlen!$A$11:$C$158,3,),0)</f>
        <v>0</v>
      </c>
      <c r="AG1558" s="178">
        <f>IF(R1558&gt;0,VLOOKUP(H1558,Leistungszahlen!$A$11:$F$158,6,),IF(T1558&gt;0,VLOOKUP(H1558,Leistungszahlen!$A$11:$F$158,6,),0))</f>
        <v>0</v>
      </c>
      <c r="AH1558" s="179" t="e">
        <f t="shared" si="743"/>
        <v>#DIV/0!</v>
      </c>
      <c r="AI1558" s="179" t="e">
        <f t="shared" si="744"/>
        <v>#DIV/0!</v>
      </c>
      <c r="AJ1558" s="179">
        <f t="shared" si="745"/>
        <v>0</v>
      </c>
      <c r="AK1558" s="179">
        <f t="shared" si="746"/>
        <v>0</v>
      </c>
      <c r="AL1558" s="179">
        <f t="shared" si="747"/>
        <v>0</v>
      </c>
      <c r="AM1558" s="180">
        <f>IF(L1558=1,Stundensätze!$D$13,IF(L1558=2,Stundensätze!$D$17,IF(L1558=4,Stundensätze!$D$21,"")))</f>
        <v>0</v>
      </c>
      <c r="AN1558" s="180">
        <f>IF(L1558=1,Stundensätze!$D$15,IF(L1558=2,Stundensätze!$D$19,IF(L1558=4,Stundensätze!$D$23,"")))</f>
        <v>0</v>
      </c>
      <c r="AO1558" s="180" t="e">
        <f t="shared" si="728"/>
        <v>#DIV/0!</v>
      </c>
      <c r="AP1558" s="180">
        <f t="shared" si="729"/>
        <v>0</v>
      </c>
      <c r="AQ1558" s="192" t="e">
        <f t="shared" si="730"/>
        <v>#DIV/0!</v>
      </c>
      <c r="AR1558" s="192" t="e">
        <f t="shared" si="731"/>
        <v>#DIV/0!</v>
      </c>
      <c r="AS1558" s="193" t="e">
        <f t="shared" si="732"/>
        <v>#DIV/0!</v>
      </c>
      <c r="AT1558" s="258" t="str">
        <f>IF(K1558=0,0,VLOOKUP(K1558,Kostenstellen!A:B,2,FALSE))</f>
        <v xml:space="preserve">Salinenklinik </v>
      </c>
      <c r="AU1558" s="68" t="str">
        <f t="shared" si="739"/>
        <v>A1</v>
      </c>
      <c r="AV1558" s="68" t="str">
        <f t="shared" si="740"/>
        <v>A1</v>
      </c>
      <c r="AW1558" s="68">
        <f>IF(AF1558=0,0,VLOOKUP($H1558,Leistungszahlen!$A$11:$H$158,4,FALSE))</f>
        <v>0</v>
      </c>
      <c r="AX1558" s="68">
        <f>IF(AF1558=0,0,VLOOKUP($H1558,Leistungszahlen!$A$11:$H$158,5,FALSE))</f>
        <v>0</v>
      </c>
      <c r="AY1558" s="68">
        <f>IF(AG1558=0,0,VLOOKUP($H1558,Leistungszahlen!$A$11:$H$158,6,FALSE))</f>
        <v>0</v>
      </c>
      <c r="AZ1558" s="68">
        <f t="shared" si="741"/>
        <v>0</v>
      </c>
      <c r="BA1558" s="68">
        <f t="shared" si="742"/>
        <v>0</v>
      </c>
      <c r="BC1558" s="68">
        <f t="shared" si="733"/>
        <v>0</v>
      </c>
      <c r="BD1558" s="285"/>
    </row>
    <row r="1559" spans="1:56" s="68" customFormat="1">
      <c r="A1559" s="200"/>
      <c r="B1559" s="200"/>
      <c r="C1559" s="200" t="s">
        <v>420</v>
      </c>
      <c r="D1559" s="200" t="s">
        <v>200</v>
      </c>
      <c r="E1559" s="200" t="s">
        <v>351</v>
      </c>
      <c r="F1559" s="200" t="s">
        <v>407</v>
      </c>
      <c r="G1559" s="200" t="s">
        <v>118</v>
      </c>
      <c r="H1559" s="201" t="s">
        <v>221</v>
      </c>
      <c r="I1559" s="202">
        <v>4.17</v>
      </c>
      <c r="J1559" s="200" t="s">
        <v>292</v>
      </c>
      <c r="K1559" s="176">
        <v>5</v>
      </c>
      <c r="L1559" s="176">
        <v>1</v>
      </c>
      <c r="M1559" s="176">
        <v>0</v>
      </c>
      <c r="N1559" s="286">
        <v>1</v>
      </c>
      <c r="O1559" s="286"/>
      <c r="P1559" s="176"/>
      <c r="Q1559" s="203">
        <f t="shared" si="734"/>
        <v>1</v>
      </c>
      <c r="R1559" s="203">
        <f t="shared" si="735"/>
        <v>0</v>
      </c>
      <c r="S1559" s="203">
        <f t="shared" si="736"/>
        <v>0</v>
      </c>
      <c r="T1559" s="203">
        <f t="shared" si="737"/>
        <v>0</v>
      </c>
      <c r="U1559" s="203">
        <f t="shared" si="738"/>
        <v>0</v>
      </c>
      <c r="V1559" s="175">
        <f>IF(Q1559&gt;0,VLOOKUP(Q1559,Jahresfaktoren!$A$11:$B$24,2,),0)</f>
        <v>52</v>
      </c>
      <c r="W1559" s="175">
        <f>IF(R1559&gt;0,VLOOKUP(R1559,Jahresfaktoren!$D$11:$E$24,2,),0)</f>
        <v>0</v>
      </c>
      <c r="X1559" s="175">
        <f>IF(S1559&gt;0,VLOOKUP(S1559,Jahresfaktoren!$A$28:$B$29,2,),0)</f>
        <v>0</v>
      </c>
      <c r="Y1559" s="175">
        <f>IF(T1559&gt;0,VLOOKUP(T1559,Jahresfaktoren!$A$28:$B$29,2,),0)</f>
        <v>0</v>
      </c>
      <c r="Z1559" s="175">
        <f>IF(U1559&gt;0,VLOOKUP(U1559,Jahresfaktoren!$A$32:$B$33,2,),)</f>
        <v>0</v>
      </c>
      <c r="AA1559" s="177">
        <f t="shared" si="723"/>
        <v>216.84</v>
      </c>
      <c r="AB1559" s="177" t="str">
        <f t="shared" si="724"/>
        <v/>
      </c>
      <c r="AC1559" s="177" t="str">
        <f t="shared" si="725"/>
        <v/>
      </c>
      <c r="AD1559" s="177" t="str">
        <f t="shared" si="726"/>
        <v/>
      </c>
      <c r="AE1559" s="177" t="str">
        <f t="shared" si="727"/>
        <v/>
      </c>
      <c r="AF1559" s="178">
        <f>IF(Q1559&gt;0,VLOOKUP(H1559,Leistungszahlen!$A$11:$C$158,3,),0)</f>
        <v>0</v>
      </c>
      <c r="AG1559" s="178">
        <f>IF(R1559&gt;0,VLOOKUP(H1559,Leistungszahlen!$A$11:$F$158,6,),IF(T1559&gt;0,VLOOKUP(H1559,Leistungszahlen!$A$11:$F$158,6,),0))</f>
        <v>0</v>
      </c>
      <c r="AH1559" s="179" t="e">
        <f t="shared" si="743"/>
        <v>#DIV/0!</v>
      </c>
      <c r="AI1559" s="179">
        <f t="shared" si="744"/>
        <v>0</v>
      </c>
      <c r="AJ1559" s="179">
        <f t="shared" si="745"/>
        <v>0</v>
      </c>
      <c r="AK1559" s="179">
        <f t="shared" si="746"/>
        <v>0</v>
      </c>
      <c r="AL1559" s="179">
        <f t="shared" si="747"/>
        <v>0</v>
      </c>
      <c r="AM1559" s="180">
        <f>IF(L1559=1,Stundensätze!$D$13,IF(L1559=2,Stundensätze!$D$17,IF(L1559=4,Stundensätze!$D$21,"")))</f>
        <v>0</v>
      </c>
      <c r="AN1559" s="180">
        <f>IF(L1559=1,Stundensätze!$D$15,IF(L1559=2,Stundensätze!$D$19,IF(L1559=4,Stundensätze!$D$23,"")))</f>
        <v>0</v>
      </c>
      <c r="AO1559" s="180" t="e">
        <f t="shared" si="728"/>
        <v>#DIV/0!</v>
      </c>
      <c r="AP1559" s="180">
        <f t="shared" si="729"/>
        <v>0</v>
      </c>
      <c r="AQ1559" s="192" t="e">
        <f t="shared" si="730"/>
        <v>#DIV/0!</v>
      </c>
      <c r="AR1559" s="192" t="e">
        <f t="shared" si="731"/>
        <v>#DIV/0!</v>
      </c>
      <c r="AS1559" s="193" t="e">
        <f t="shared" si="732"/>
        <v>#DIV/0!</v>
      </c>
      <c r="AT1559" s="258" t="str">
        <f>IF(K1559=0,0,VLOOKUP(K1559,Kostenstellen!A:B,2,FALSE))</f>
        <v xml:space="preserve">Salinenklinik </v>
      </c>
      <c r="AU1559" s="68" t="str">
        <f t="shared" si="739"/>
        <v>Z</v>
      </c>
      <c r="AV1559" s="68" t="str">
        <f t="shared" si="740"/>
        <v/>
      </c>
      <c r="AW1559" s="68">
        <f>IF(AF1559=0,0,VLOOKUP($H1559,Leistungszahlen!$A$11:$H$158,4,FALSE))</f>
        <v>0</v>
      </c>
      <c r="AX1559" s="68">
        <f>IF(AF1559=0,0,VLOOKUP($H1559,Leistungszahlen!$A$11:$H$158,5,FALSE))</f>
        <v>0</v>
      </c>
      <c r="AY1559" s="68">
        <f>IF(AG1559=0,0,VLOOKUP($H1559,Leistungszahlen!$A$11:$H$158,6,FALSE))</f>
        <v>0</v>
      </c>
      <c r="AZ1559" s="68">
        <f t="shared" si="741"/>
        <v>0</v>
      </c>
      <c r="BA1559" s="68">
        <f t="shared" si="742"/>
        <v>0</v>
      </c>
      <c r="BC1559" s="68">
        <f t="shared" si="733"/>
        <v>0</v>
      </c>
      <c r="BD1559" s="285"/>
    </row>
    <row r="1560" spans="1:56" s="68" customFormat="1">
      <c r="A1560" s="200"/>
      <c r="B1560" s="200"/>
      <c r="C1560" s="200" t="s">
        <v>420</v>
      </c>
      <c r="D1560" s="200" t="s">
        <v>200</v>
      </c>
      <c r="E1560" s="200" t="s">
        <v>351</v>
      </c>
      <c r="F1560" s="200" t="s">
        <v>407</v>
      </c>
      <c r="G1560" s="200" t="s">
        <v>163</v>
      </c>
      <c r="H1560" s="201" t="s">
        <v>287</v>
      </c>
      <c r="I1560" s="202">
        <v>16.48</v>
      </c>
      <c r="J1560" s="200" t="s">
        <v>560</v>
      </c>
      <c r="K1560" s="176">
        <v>5</v>
      </c>
      <c r="L1560" s="176">
        <v>1</v>
      </c>
      <c r="M1560" s="176"/>
      <c r="N1560" s="286">
        <v>3</v>
      </c>
      <c r="O1560" s="286">
        <v>3</v>
      </c>
      <c r="P1560" s="176"/>
      <c r="Q1560" s="203">
        <f t="shared" si="734"/>
        <v>3</v>
      </c>
      <c r="R1560" s="203">
        <f t="shared" si="735"/>
        <v>3</v>
      </c>
      <c r="S1560" s="203">
        <f t="shared" si="736"/>
        <v>0</v>
      </c>
      <c r="T1560" s="203">
        <f t="shared" si="737"/>
        <v>0</v>
      </c>
      <c r="U1560" s="203">
        <f t="shared" si="738"/>
        <v>0</v>
      </c>
      <c r="V1560" s="175">
        <f>IF(Q1560&gt;0,VLOOKUP(Q1560,Jahresfaktoren!$A$11:$B$24,2,),0)</f>
        <v>152</v>
      </c>
      <c r="W1560" s="175">
        <f>IF(R1560&gt;0,VLOOKUP(R1560,Jahresfaktoren!$D$11:$E$24,2,),0)</f>
        <v>150</v>
      </c>
      <c r="X1560" s="175">
        <f>IF(S1560&gt;0,VLOOKUP(S1560,Jahresfaktoren!$A$28:$B$29,2,),0)</f>
        <v>0</v>
      </c>
      <c r="Y1560" s="175">
        <f>IF(T1560&gt;0,VLOOKUP(T1560,Jahresfaktoren!$A$28:$B$29,2,),0)</f>
        <v>0</v>
      </c>
      <c r="Z1560" s="175">
        <f>IF(U1560&gt;0,VLOOKUP(U1560,Jahresfaktoren!$A$32:$B$33,2,),)</f>
        <v>0</v>
      </c>
      <c r="AA1560" s="177">
        <f t="shared" ref="AA1560:AA1617" si="748">IF(Q1560&gt;0,V1560*I1560,"")</f>
        <v>2504.96</v>
      </c>
      <c r="AB1560" s="177">
        <f t="shared" ref="AB1560:AB1617" si="749">IF(R1560&gt;0,W1560*I1560,"")</f>
        <v>2472</v>
      </c>
      <c r="AC1560" s="177" t="str">
        <f t="shared" ref="AC1560:AC1617" si="750">IF(S1560&gt;0,X1560*I1560,"")</f>
        <v/>
      </c>
      <c r="AD1560" s="177" t="str">
        <f t="shared" ref="AD1560:AD1617" si="751">IF(T1560&gt;0,Y1560*I1560,"")</f>
        <v/>
      </c>
      <c r="AE1560" s="177" t="str">
        <f t="shared" ref="AE1560:AE1617" si="752">IF(U1560&gt;0,Z1560*I1560,"")</f>
        <v/>
      </c>
      <c r="AF1560" s="178">
        <f>IF(Q1560&gt;0,VLOOKUP(H1560,Leistungszahlen!$A$11:$C$158,3,),0)</f>
        <v>0</v>
      </c>
      <c r="AG1560" s="178">
        <f>IF(R1560&gt;0,VLOOKUP(H1560,Leistungszahlen!$A$11:$F$158,6,),IF(T1560&gt;0,VLOOKUP(H1560,Leistungszahlen!$A$11:$F$158,6,),0))</f>
        <v>0</v>
      </c>
      <c r="AH1560" s="179" t="e">
        <f t="shared" si="743"/>
        <v>#DIV/0!</v>
      </c>
      <c r="AI1560" s="179" t="e">
        <f t="shared" si="744"/>
        <v>#DIV/0!</v>
      </c>
      <c r="AJ1560" s="179">
        <f t="shared" si="745"/>
        <v>0</v>
      </c>
      <c r="AK1560" s="179">
        <f t="shared" si="746"/>
        <v>0</v>
      </c>
      <c r="AL1560" s="179">
        <f t="shared" si="747"/>
        <v>0</v>
      </c>
      <c r="AM1560" s="180">
        <f>IF(L1560=1,Stundensätze!$D$13,IF(L1560=2,Stundensätze!$D$17,IF(L1560=4,Stundensätze!$D$21,"")))</f>
        <v>0</v>
      </c>
      <c r="AN1560" s="180">
        <f>IF(L1560=1,Stundensätze!$D$15,IF(L1560=2,Stundensätze!$D$19,IF(L1560=4,Stundensätze!$D$23,"")))</f>
        <v>0</v>
      </c>
      <c r="AO1560" s="180" t="e">
        <f t="shared" ref="AO1560:AO1617" si="753">IF(OR(Q1560&gt;0,R1560&gt;0),((AH1560+AI1560)*AM1560),0)</f>
        <v>#DIV/0!</v>
      </c>
      <c r="AP1560" s="180">
        <f t="shared" ref="AP1560:AP1617" si="754">IF(OR(S1560&gt;0,T1560&gt;0,U1560&gt;0),((AJ1560+AK1560+AL1560)*AN1560),0)</f>
        <v>0</v>
      </c>
      <c r="AQ1560" s="192" t="e">
        <f t="shared" ref="AQ1560:AQ1617" si="755">IF(I1560&gt;0,AP1560+AO1560,"")</f>
        <v>#DIV/0!</v>
      </c>
      <c r="AR1560" s="192" t="e">
        <f t="shared" ref="AR1560:AR1617" si="756">IF(I1560&gt;0,AQ1560/12,"")</f>
        <v>#DIV/0!</v>
      </c>
      <c r="AS1560" s="193" t="e">
        <f t="shared" ref="AS1560:AS1617" si="757">IF(OR(Q1560&gt;0,R1560&gt;0,S1560&gt;0,T1560&gt;0,U1560&gt;0),(SUM(AH1560:AL1560)),0)</f>
        <v>#DIV/0!</v>
      </c>
      <c r="AT1560" s="258" t="str">
        <f>IF(K1560=0,0,VLOOKUP(K1560,Kostenstellen!A:B,2,FALSE))</f>
        <v xml:space="preserve">Salinenklinik </v>
      </c>
      <c r="AU1560" s="68" t="str">
        <f t="shared" si="739"/>
        <v>A1</v>
      </c>
      <c r="AV1560" s="68" t="str">
        <f t="shared" si="740"/>
        <v>A1</v>
      </c>
      <c r="AW1560" s="68">
        <f>IF(AF1560=0,0,VLOOKUP($H1560,Leistungszahlen!$A$11:$H$158,4,FALSE))</f>
        <v>0</v>
      </c>
      <c r="AX1560" s="68">
        <f>IF(AF1560=0,0,VLOOKUP($H1560,Leistungszahlen!$A$11:$H$158,5,FALSE))</f>
        <v>0</v>
      </c>
      <c r="AY1560" s="68">
        <f>IF(AG1560=0,0,VLOOKUP($H1560,Leistungszahlen!$A$11:$H$158,6,FALSE))</f>
        <v>0</v>
      </c>
      <c r="AZ1560" s="68">
        <f t="shared" si="741"/>
        <v>0</v>
      </c>
      <c r="BA1560" s="68">
        <f t="shared" si="742"/>
        <v>0</v>
      </c>
      <c r="BC1560" s="68">
        <f t="shared" ref="BC1560:BC1617" si="758">IF(BA1560&gt;0,"Die Leistungswerte sind unter- oder überschritten",0)</f>
        <v>0</v>
      </c>
      <c r="BD1560" s="285"/>
    </row>
    <row r="1561" spans="1:56" s="68" customFormat="1">
      <c r="A1561" s="200"/>
      <c r="B1561" s="200"/>
      <c r="C1561" s="200" t="s">
        <v>420</v>
      </c>
      <c r="D1561" s="200" t="s">
        <v>200</v>
      </c>
      <c r="E1561" s="200" t="s">
        <v>351</v>
      </c>
      <c r="F1561" s="200" t="s">
        <v>407</v>
      </c>
      <c r="G1561" s="200" t="s">
        <v>251</v>
      </c>
      <c r="H1561" s="201" t="s">
        <v>200</v>
      </c>
      <c r="I1561" s="202">
        <v>4.13</v>
      </c>
      <c r="J1561" s="200" t="s">
        <v>778</v>
      </c>
      <c r="K1561" s="176">
        <v>5</v>
      </c>
      <c r="L1561" s="176">
        <v>1</v>
      </c>
      <c r="M1561" s="176"/>
      <c r="N1561" s="286">
        <v>6</v>
      </c>
      <c r="O1561" s="286"/>
      <c r="P1561" s="176"/>
      <c r="Q1561" s="203">
        <f t="shared" si="734"/>
        <v>6</v>
      </c>
      <c r="R1561" s="203">
        <f t="shared" si="735"/>
        <v>0</v>
      </c>
      <c r="S1561" s="203">
        <f t="shared" si="736"/>
        <v>0</v>
      </c>
      <c r="T1561" s="203">
        <f t="shared" si="737"/>
        <v>0</v>
      </c>
      <c r="U1561" s="203">
        <f t="shared" si="738"/>
        <v>0</v>
      </c>
      <c r="V1561" s="175">
        <f>IF(Q1561&gt;0,VLOOKUP(Q1561,Jahresfaktoren!$A$11:$B$24,2,),0)</f>
        <v>302</v>
      </c>
      <c r="W1561" s="175">
        <f>IF(R1561&gt;0,VLOOKUP(R1561,Jahresfaktoren!$D$11:$E$24,2,),0)</f>
        <v>0</v>
      </c>
      <c r="X1561" s="175">
        <f>IF(S1561&gt;0,VLOOKUP(S1561,Jahresfaktoren!$A$28:$B$29,2,),0)</f>
        <v>0</v>
      </c>
      <c r="Y1561" s="175">
        <f>IF(T1561&gt;0,VLOOKUP(T1561,Jahresfaktoren!$A$28:$B$29,2,),0)</f>
        <v>0</v>
      </c>
      <c r="Z1561" s="175">
        <f>IF(U1561&gt;0,VLOOKUP(U1561,Jahresfaktoren!$A$32:$B$33,2,),)</f>
        <v>0</v>
      </c>
      <c r="AA1561" s="177">
        <f t="shared" si="748"/>
        <v>1247.26</v>
      </c>
      <c r="AB1561" s="177" t="str">
        <f t="shared" si="749"/>
        <v/>
      </c>
      <c r="AC1561" s="177" t="str">
        <f t="shared" si="750"/>
        <v/>
      </c>
      <c r="AD1561" s="177" t="str">
        <f t="shared" si="751"/>
        <v/>
      </c>
      <c r="AE1561" s="177" t="str">
        <f t="shared" si="752"/>
        <v/>
      </c>
      <c r="AF1561" s="178">
        <f>IF(Q1561&gt;0,VLOOKUP(H1561,Leistungszahlen!$A$11:$C$158,3,),0)</f>
        <v>0</v>
      </c>
      <c r="AG1561" s="178">
        <f>IF(R1561&gt;0,VLOOKUP(H1561,Leistungszahlen!$A$11:$F$158,6,),IF(T1561&gt;0,VLOOKUP(H1561,Leistungszahlen!$A$11:$F$158,6,),0))</f>
        <v>0</v>
      </c>
      <c r="AH1561" s="179" t="e">
        <f t="shared" si="743"/>
        <v>#DIV/0!</v>
      </c>
      <c r="AI1561" s="179">
        <f t="shared" si="744"/>
        <v>0</v>
      </c>
      <c r="AJ1561" s="179">
        <f t="shared" si="745"/>
        <v>0</v>
      </c>
      <c r="AK1561" s="179">
        <f t="shared" si="746"/>
        <v>0</v>
      </c>
      <c r="AL1561" s="179">
        <f t="shared" si="747"/>
        <v>0</v>
      </c>
      <c r="AM1561" s="180">
        <f>IF(L1561=1,Stundensätze!$D$13,IF(L1561=2,Stundensätze!$D$17,IF(L1561=4,Stundensätze!$D$21,"")))</f>
        <v>0</v>
      </c>
      <c r="AN1561" s="180">
        <f>IF(L1561=1,Stundensätze!$D$15,IF(L1561=2,Stundensätze!$D$19,IF(L1561=4,Stundensätze!$D$23,"")))</f>
        <v>0</v>
      </c>
      <c r="AO1561" s="180" t="e">
        <f t="shared" si="753"/>
        <v>#DIV/0!</v>
      </c>
      <c r="AP1561" s="180">
        <f t="shared" si="754"/>
        <v>0</v>
      </c>
      <c r="AQ1561" s="192" t="e">
        <f t="shared" si="755"/>
        <v>#DIV/0!</v>
      </c>
      <c r="AR1561" s="192" t="e">
        <f t="shared" si="756"/>
        <v>#DIV/0!</v>
      </c>
      <c r="AS1561" s="193" t="e">
        <f t="shared" si="757"/>
        <v>#DIV/0!</v>
      </c>
      <c r="AT1561" s="258" t="str">
        <f>IF(K1561=0,0,VLOOKUP(K1561,Kostenstellen!A:B,2,FALSE))</f>
        <v xml:space="preserve">Salinenklinik </v>
      </c>
      <c r="AU1561" s="68" t="str">
        <f t="shared" si="739"/>
        <v>B</v>
      </c>
      <c r="AV1561" s="68" t="str">
        <f t="shared" si="740"/>
        <v/>
      </c>
      <c r="AW1561" s="68">
        <f>IF(AF1561=0,0,VLOOKUP($H1561,Leistungszahlen!$A$11:$H$158,4,FALSE))</f>
        <v>0</v>
      </c>
      <c r="AX1561" s="68">
        <f>IF(AF1561=0,0,VLOOKUP($H1561,Leistungszahlen!$A$11:$H$158,5,FALSE))</f>
        <v>0</v>
      </c>
      <c r="AY1561" s="68">
        <f>IF(AG1561=0,0,VLOOKUP($H1561,Leistungszahlen!$A$11:$H$158,6,FALSE))</f>
        <v>0</v>
      </c>
      <c r="AZ1561" s="68">
        <f t="shared" si="741"/>
        <v>0</v>
      </c>
      <c r="BA1561" s="68">
        <f t="shared" si="742"/>
        <v>0</v>
      </c>
      <c r="BC1561" s="68">
        <f t="shared" si="758"/>
        <v>0</v>
      </c>
      <c r="BD1561" s="285"/>
    </row>
    <row r="1562" spans="1:56" s="68" customFormat="1">
      <c r="A1562" s="200"/>
      <c r="B1562" s="200"/>
      <c r="C1562" s="200" t="s">
        <v>420</v>
      </c>
      <c r="D1562" s="200" t="s">
        <v>200</v>
      </c>
      <c r="E1562" s="200" t="s">
        <v>351</v>
      </c>
      <c r="F1562" s="200" t="s">
        <v>1590</v>
      </c>
      <c r="G1562" s="200" t="s">
        <v>118</v>
      </c>
      <c r="H1562" s="201" t="s">
        <v>221</v>
      </c>
      <c r="I1562" s="202">
        <v>4.17</v>
      </c>
      <c r="J1562" s="200" t="s">
        <v>292</v>
      </c>
      <c r="K1562" s="176">
        <v>5</v>
      </c>
      <c r="L1562" s="176">
        <v>1</v>
      </c>
      <c r="M1562" s="176">
        <v>0</v>
      </c>
      <c r="N1562" s="286">
        <v>1</v>
      </c>
      <c r="O1562" s="286"/>
      <c r="P1562" s="176"/>
      <c r="Q1562" s="203">
        <f t="shared" si="734"/>
        <v>1</v>
      </c>
      <c r="R1562" s="203">
        <f t="shared" si="735"/>
        <v>0</v>
      </c>
      <c r="S1562" s="203">
        <f t="shared" si="736"/>
        <v>0</v>
      </c>
      <c r="T1562" s="203">
        <f t="shared" si="737"/>
        <v>0</v>
      </c>
      <c r="U1562" s="203">
        <f t="shared" si="738"/>
        <v>0</v>
      </c>
      <c r="V1562" s="175">
        <f>IF(Q1562&gt;0,VLOOKUP(Q1562,Jahresfaktoren!$A$11:$B$24,2,),0)</f>
        <v>52</v>
      </c>
      <c r="W1562" s="175">
        <f>IF(R1562&gt;0,VLOOKUP(R1562,Jahresfaktoren!$D$11:$E$24,2,),0)</f>
        <v>0</v>
      </c>
      <c r="X1562" s="175">
        <f>IF(S1562&gt;0,VLOOKUP(S1562,Jahresfaktoren!$A$28:$B$29,2,),0)</f>
        <v>0</v>
      </c>
      <c r="Y1562" s="175">
        <f>IF(T1562&gt;0,VLOOKUP(T1562,Jahresfaktoren!$A$28:$B$29,2,),0)</f>
        <v>0</v>
      </c>
      <c r="Z1562" s="175">
        <f>IF(U1562&gt;0,VLOOKUP(U1562,Jahresfaktoren!$A$32:$B$33,2,),)</f>
        <v>0</v>
      </c>
      <c r="AA1562" s="177">
        <f t="shared" si="748"/>
        <v>216.84</v>
      </c>
      <c r="AB1562" s="177" t="str">
        <f t="shared" si="749"/>
        <v/>
      </c>
      <c r="AC1562" s="177" t="str">
        <f t="shared" si="750"/>
        <v/>
      </c>
      <c r="AD1562" s="177" t="str">
        <f t="shared" si="751"/>
        <v/>
      </c>
      <c r="AE1562" s="177" t="str">
        <f t="shared" si="752"/>
        <v/>
      </c>
      <c r="AF1562" s="178">
        <f>IF(Q1562&gt;0,VLOOKUP(H1562,Leistungszahlen!$A$11:$C$158,3,),0)</f>
        <v>0</v>
      </c>
      <c r="AG1562" s="178">
        <f>IF(R1562&gt;0,VLOOKUP(H1562,Leistungszahlen!$A$11:$F$158,6,),IF(T1562&gt;0,VLOOKUP(H1562,Leistungszahlen!$A$11:$F$158,6,),0))</f>
        <v>0</v>
      </c>
      <c r="AH1562" s="179" t="e">
        <f t="shared" si="743"/>
        <v>#DIV/0!</v>
      </c>
      <c r="AI1562" s="179">
        <f t="shared" si="744"/>
        <v>0</v>
      </c>
      <c r="AJ1562" s="179">
        <f t="shared" si="745"/>
        <v>0</v>
      </c>
      <c r="AK1562" s="179">
        <f t="shared" si="746"/>
        <v>0</v>
      </c>
      <c r="AL1562" s="179">
        <f t="shared" si="747"/>
        <v>0</v>
      </c>
      <c r="AM1562" s="180">
        <f>IF(L1562=1,Stundensätze!$D$13,IF(L1562=2,Stundensätze!$D$17,IF(L1562=4,Stundensätze!$D$21,"")))</f>
        <v>0</v>
      </c>
      <c r="AN1562" s="180">
        <f>IF(L1562=1,Stundensätze!$D$15,IF(L1562=2,Stundensätze!$D$19,IF(L1562=4,Stundensätze!$D$23,"")))</f>
        <v>0</v>
      </c>
      <c r="AO1562" s="180" t="e">
        <f t="shared" si="753"/>
        <v>#DIV/0!</v>
      </c>
      <c r="AP1562" s="180">
        <f t="shared" si="754"/>
        <v>0</v>
      </c>
      <c r="AQ1562" s="192" t="e">
        <f t="shared" si="755"/>
        <v>#DIV/0!</v>
      </c>
      <c r="AR1562" s="192" t="e">
        <f t="shared" si="756"/>
        <v>#DIV/0!</v>
      </c>
      <c r="AS1562" s="193" t="e">
        <f t="shared" si="757"/>
        <v>#DIV/0!</v>
      </c>
      <c r="AT1562" s="258" t="str">
        <f>IF(K1562=0,0,VLOOKUP(K1562,Kostenstellen!A:B,2,FALSE))</f>
        <v xml:space="preserve">Salinenklinik </v>
      </c>
      <c r="AU1562" s="68" t="str">
        <f t="shared" si="739"/>
        <v>Z</v>
      </c>
      <c r="AV1562" s="68" t="str">
        <f t="shared" si="740"/>
        <v/>
      </c>
      <c r="AW1562" s="68">
        <f>IF(AF1562=0,0,VLOOKUP($H1562,Leistungszahlen!$A$11:$H$158,4,FALSE))</f>
        <v>0</v>
      </c>
      <c r="AX1562" s="68">
        <f>IF(AF1562=0,0,VLOOKUP($H1562,Leistungszahlen!$A$11:$H$158,5,FALSE))</f>
        <v>0</v>
      </c>
      <c r="AY1562" s="68">
        <f>IF(AG1562=0,0,VLOOKUP($H1562,Leistungszahlen!$A$11:$H$158,6,FALSE))</f>
        <v>0</v>
      </c>
      <c r="AZ1562" s="68">
        <f t="shared" si="741"/>
        <v>0</v>
      </c>
      <c r="BA1562" s="68">
        <f t="shared" si="742"/>
        <v>0</v>
      </c>
      <c r="BC1562" s="68">
        <f t="shared" si="758"/>
        <v>0</v>
      </c>
      <c r="BD1562" s="285"/>
    </row>
    <row r="1563" spans="1:56" s="68" customFormat="1">
      <c r="A1563" s="200"/>
      <c r="B1563" s="200"/>
      <c r="C1563" s="200" t="s">
        <v>420</v>
      </c>
      <c r="D1563" s="200" t="s">
        <v>200</v>
      </c>
      <c r="E1563" s="200" t="s">
        <v>351</v>
      </c>
      <c r="F1563" s="200" t="s">
        <v>1590</v>
      </c>
      <c r="G1563" s="200" t="s">
        <v>163</v>
      </c>
      <c r="H1563" s="201" t="s">
        <v>287</v>
      </c>
      <c r="I1563" s="202">
        <v>16.48</v>
      </c>
      <c r="J1563" s="200" t="s">
        <v>307</v>
      </c>
      <c r="K1563" s="176">
        <v>5</v>
      </c>
      <c r="L1563" s="176">
        <v>1</v>
      </c>
      <c r="M1563" s="176"/>
      <c r="N1563" s="286">
        <v>3</v>
      </c>
      <c r="O1563" s="286">
        <v>3</v>
      </c>
      <c r="P1563" s="176"/>
      <c r="Q1563" s="203">
        <f t="shared" si="734"/>
        <v>3</v>
      </c>
      <c r="R1563" s="203">
        <f t="shared" si="735"/>
        <v>3</v>
      </c>
      <c r="S1563" s="203">
        <f t="shared" si="736"/>
        <v>0</v>
      </c>
      <c r="T1563" s="203">
        <f t="shared" si="737"/>
        <v>0</v>
      </c>
      <c r="U1563" s="203">
        <f t="shared" si="738"/>
        <v>0</v>
      </c>
      <c r="V1563" s="175">
        <f>IF(Q1563&gt;0,VLOOKUP(Q1563,Jahresfaktoren!$A$11:$B$24,2,),0)</f>
        <v>152</v>
      </c>
      <c r="W1563" s="175">
        <f>IF(R1563&gt;0,VLOOKUP(R1563,Jahresfaktoren!$D$11:$E$24,2,),0)</f>
        <v>150</v>
      </c>
      <c r="X1563" s="175">
        <f>IF(S1563&gt;0,VLOOKUP(S1563,Jahresfaktoren!$A$28:$B$29,2,),0)</f>
        <v>0</v>
      </c>
      <c r="Y1563" s="175">
        <f>IF(T1563&gt;0,VLOOKUP(T1563,Jahresfaktoren!$A$28:$B$29,2,),0)</f>
        <v>0</v>
      </c>
      <c r="Z1563" s="175">
        <f>IF(U1563&gt;0,VLOOKUP(U1563,Jahresfaktoren!$A$32:$B$33,2,),)</f>
        <v>0</v>
      </c>
      <c r="AA1563" s="177">
        <f t="shared" si="748"/>
        <v>2504.96</v>
      </c>
      <c r="AB1563" s="177">
        <f t="shared" si="749"/>
        <v>2472</v>
      </c>
      <c r="AC1563" s="177" t="str">
        <f t="shared" si="750"/>
        <v/>
      </c>
      <c r="AD1563" s="177" t="str">
        <f t="shared" si="751"/>
        <v/>
      </c>
      <c r="AE1563" s="177" t="str">
        <f t="shared" si="752"/>
        <v/>
      </c>
      <c r="AF1563" s="178">
        <f>IF(Q1563&gt;0,VLOOKUP(H1563,Leistungszahlen!$A$11:$C$158,3,),0)</f>
        <v>0</v>
      </c>
      <c r="AG1563" s="178">
        <f>IF(R1563&gt;0,VLOOKUP(H1563,Leistungszahlen!$A$11:$F$158,6,),IF(T1563&gt;0,VLOOKUP(H1563,Leistungszahlen!$A$11:$F$158,6,),0))</f>
        <v>0</v>
      </c>
      <c r="AH1563" s="179" t="e">
        <f t="shared" si="743"/>
        <v>#DIV/0!</v>
      </c>
      <c r="AI1563" s="179" t="e">
        <f t="shared" si="744"/>
        <v>#DIV/0!</v>
      </c>
      <c r="AJ1563" s="179">
        <f t="shared" si="745"/>
        <v>0</v>
      </c>
      <c r="AK1563" s="179">
        <f t="shared" si="746"/>
        <v>0</v>
      </c>
      <c r="AL1563" s="179">
        <f t="shared" si="747"/>
        <v>0</v>
      </c>
      <c r="AM1563" s="180">
        <f>IF(L1563=1,Stundensätze!$D$13,IF(L1563=2,Stundensätze!$D$17,IF(L1563=4,Stundensätze!$D$21,"")))</f>
        <v>0</v>
      </c>
      <c r="AN1563" s="180">
        <f>IF(L1563=1,Stundensätze!$D$15,IF(L1563=2,Stundensätze!$D$19,IF(L1563=4,Stundensätze!$D$23,"")))</f>
        <v>0</v>
      </c>
      <c r="AO1563" s="180" t="e">
        <f t="shared" si="753"/>
        <v>#DIV/0!</v>
      </c>
      <c r="AP1563" s="180">
        <f t="shared" si="754"/>
        <v>0</v>
      </c>
      <c r="AQ1563" s="192" t="e">
        <f t="shared" si="755"/>
        <v>#DIV/0!</v>
      </c>
      <c r="AR1563" s="192" t="e">
        <f t="shared" si="756"/>
        <v>#DIV/0!</v>
      </c>
      <c r="AS1563" s="193" t="e">
        <f t="shared" si="757"/>
        <v>#DIV/0!</v>
      </c>
      <c r="AT1563" s="258" t="str">
        <f>IF(K1563=0,0,VLOOKUP(K1563,Kostenstellen!A:B,2,FALSE))</f>
        <v xml:space="preserve">Salinenklinik </v>
      </c>
      <c r="AU1563" s="68" t="str">
        <f t="shared" si="739"/>
        <v>A1</v>
      </c>
      <c r="AV1563" s="68" t="str">
        <f t="shared" si="740"/>
        <v>A1</v>
      </c>
      <c r="AW1563" s="68">
        <f>IF(AF1563=0,0,VLOOKUP($H1563,Leistungszahlen!$A$11:$H$158,4,FALSE))</f>
        <v>0</v>
      </c>
      <c r="AX1563" s="68">
        <f>IF(AF1563=0,0,VLOOKUP($H1563,Leistungszahlen!$A$11:$H$158,5,FALSE))</f>
        <v>0</v>
      </c>
      <c r="AY1563" s="68">
        <f>IF(AG1563=0,0,VLOOKUP($H1563,Leistungszahlen!$A$11:$H$158,6,FALSE))</f>
        <v>0</v>
      </c>
      <c r="AZ1563" s="68">
        <f t="shared" si="741"/>
        <v>0</v>
      </c>
      <c r="BA1563" s="68">
        <f t="shared" si="742"/>
        <v>0</v>
      </c>
      <c r="BC1563" s="68">
        <f t="shared" si="758"/>
        <v>0</v>
      </c>
      <c r="BD1563" s="285"/>
    </row>
    <row r="1564" spans="1:56" s="68" customFormat="1">
      <c r="A1564" s="200"/>
      <c r="B1564" s="200"/>
      <c r="C1564" s="200" t="s">
        <v>420</v>
      </c>
      <c r="D1564" s="200" t="s">
        <v>200</v>
      </c>
      <c r="E1564" s="200" t="s">
        <v>351</v>
      </c>
      <c r="F1564" s="200" t="s">
        <v>1590</v>
      </c>
      <c r="G1564" s="200" t="s">
        <v>251</v>
      </c>
      <c r="H1564" s="201" t="s">
        <v>200</v>
      </c>
      <c r="I1564" s="202">
        <v>4.13</v>
      </c>
      <c r="J1564" s="200" t="s">
        <v>778</v>
      </c>
      <c r="K1564" s="176">
        <v>5</v>
      </c>
      <c r="L1564" s="176">
        <v>1</v>
      </c>
      <c r="M1564" s="176"/>
      <c r="N1564" s="286">
        <v>6</v>
      </c>
      <c r="O1564" s="286"/>
      <c r="P1564" s="176"/>
      <c r="Q1564" s="203">
        <f t="shared" si="734"/>
        <v>6</v>
      </c>
      <c r="R1564" s="203">
        <f t="shared" si="735"/>
        <v>0</v>
      </c>
      <c r="S1564" s="203">
        <f t="shared" si="736"/>
        <v>0</v>
      </c>
      <c r="T1564" s="203">
        <f t="shared" si="737"/>
        <v>0</v>
      </c>
      <c r="U1564" s="203">
        <f t="shared" si="738"/>
        <v>0</v>
      </c>
      <c r="V1564" s="175">
        <f>IF(Q1564&gt;0,VLOOKUP(Q1564,Jahresfaktoren!$A$11:$B$24,2,),0)</f>
        <v>302</v>
      </c>
      <c r="W1564" s="175">
        <f>IF(R1564&gt;0,VLOOKUP(R1564,Jahresfaktoren!$D$11:$E$24,2,),0)</f>
        <v>0</v>
      </c>
      <c r="X1564" s="175">
        <f>IF(S1564&gt;0,VLOOKUP(S1564,Jahresfaktoren!$A$28:$B$29,2,),0)</f>
        <v>0</v>
      </c>
      <c r="Y1564" s="175">
        <f>IF(T1564&gt;0,VLOOKUP(T1564,Jahresfaktoren!$A$28:$B$29,2,),0)</f>
        <v>0</v>
      </c>
      <c r="Z1564" s="175">
        <f>IF(U1564&gt;0,VLOOKUP(U1564,Jahresfaktoren!$A$32:$B$33,2,),)</f>
        <v>0</v>
      </c>
      <c r="AA1564" s="177">
        <f t="shared" si="748"/>
        <v>1247.26</v>
      </c>
      <c r="AB1564" s="177" t="str">
        <f t="shared" si="749"/>
        <v/>
      </c>
      <c r="AC1564" s="177" t="str">
        <f t="shared" si="750"/>
        <v/>
      </c>
      <c r="AD1564" s="177" t="str">
        <f t="shared" si="751"/>
        <v/>
      </c>
      <c r="AE1564" s="177" t="str">
        <f t="shared" si="752"/>
        <v/>
      </c>
      <c r="AF1564" s="178">
        <f>IF(Q1564&gt;0,VLOOKUP(H1564,Leistungszahlen!$A$11:$C$158,3,),0)</f>
        <v>0</v>
      </c>
      <c r="AG1564" s="178">
        <f>IF(R1564&gt;0,VLOOKUP(H1564,Leistungszahlen!$A$11:$F$158,6,),IF(T1564&gt;0,VLOOKUP(H1564,Leistungszahlen!$A$11:$F$158,6,),0))</f>
        <v>0</v>
      </c>
      <c r="AH1564" s="179" t="e">
        <f t="shared" si="743"/>
        <v>#DIV/0!</v>
      </c>
      <c r="AI1564" s="179">
        <f t="shared" si="744"/>
        <v>0</v>
      </c>
      <c r="AJ1564" s="179">
        <f t="shared" si="745"/>
        <v>0</v>
      </c>
      <c r="AK1564" s="179">
        <f t="shared" si="746"/>
        <v>0</v>
      </c>
      <c r="AL1564" s="179">
        <f t="shared" si="747"/>
        <v>0</v>
      </c>
      <c r="AM1564" s="180">
        <f>IF(L1564=1,Stundensätze!$D$13,IF(L1564=2,Stundensätze!$D$17,IF(L1564=4,Stundensätze!$D$21,"")))</f>
        <v>0</v>
      </c>
      <c r="AN1564" s="180">
        <f>IF(L1564=1,Stundensätze!$D$15,IF(L1564=2,Stundensätze!$D$19,IF(L1564=4,Stundensätze!$D$23,"")))</f>
        <v>0</v>
      </c>
      <c r="AO1564" s="180" t="e">
        <f t="shared" si="753"/>
        <v>#DIV/0!</v>
      </c>
      <c r="AP1564" s="180">
        <f t="shared" si="754"/>
        <v>0</v>
      </c>
      <c r="AQ1564" s="192" t="e">
        <f t="shared" si="755"/>
        <v>#DIV/0!</v>
      </c>
      <c r="AR1564" s="192" t="e">
        <f t="shared" si="756"/>
        <v>#DIV/0!</v>
      </c>
      <c r="AS1564" s="193" t="e">
        <f t="shared" si="757"/>
        <v>#DIV/0!</v>
      </c>
      <c r="AT1564" s="258" t="str">
        <f>IF(K1564=0,0,VLOOKUP(K1564,Kostenstellen!A:B,2,FALSE))</f>
        <v xml:space="preserve">Salinenklinik </v>
      </c>
      <c r="AU1564" s="68" t="str">
        <f t="shared" si="739"/>
        <v>B</v>
      </c>
      <c r="AV1564" s="68" t="str">
        <f t="shared" si="740"/>
        <v/>
      </c>
      <c r="AW1564" s="68">
        <f>IF(AF1564=0,0,VLOOKUP($H1564,Leistungszahlen!$A$11:$H$158,4,FALSE))</f>
        <v>0</v>
      </c>
      <c r="AX1564" s="68">
        <f>IF(AF1564=0,0,VLOOKUP($H1564,Leistungszahlen!$A$11:$H$158,5,FALSE))</f>
        <v>0</v>
      </c>
      <c r="AY1564" s="68">
        <f>IF(AG1564=0,0,VLOOKUP($H1564,Leistungszahlen!$A$11:$H$158,6,FALSE))</f>
        <v>0</v>
      </c>
      <c r="AZ1564" s="68">
        <f t="shared" si="741"/>
        <v>0</v>
      </c>
      <c r="BA1564" s="68">
        <f t="shared" si="742"/>
        <v>0</v>
      </c>
      <c r="BC1564" s="68">
        <f t="shared" si="758"/>
        <v>0</v>
      </c>
      <c r="BD1564" s="285"/>
    </row>
    <row r="1565" spans="1:56" s="68" customFormat="1">
      <c r="A1565" s="200"/>
      <c r="B1565" s="200"/>
      <c r="C1565" s="200" t="s">
        <v>420</v>
      </c>
      <c r="D1565" s="200" t="s">
        <v>200</v>
      </c>
      <c r="E1565" s="200" t="s">
        <v>351</v>
      </c>
      <c r="F1565" s="200" t="s">
        <v>1591</v>
      </c>
      <c r="G1565" s="200" t="s">
        <v>118</v>
      </c>
      <c r="H1565" s="201" t="s">
        <v>221</v>
      </c>
      <c r="I1565" s="202">
        <v>4.17</v>
      </c>
      <c r="J1565" s="200" t="s">
        <v>292</v>
      </c>
      <c r="K1565" s="176">
        <v>5</v>
      </c>
      <c r="L1565" s="176">
        <v>1</v>
      </c>
      <c r="M1565" s="176">
        <v>0</v>
      </c>
      <c r="N1565" s="286">
        <v>1</v>
      </c>
      <c r="O1565" s="286"/>
      <c r="P1565" s="176"/>
      <c r="Q1565" s="203">
        <f t="shared" si="734"/>
        <v>1</v>
      </c>
      <c r="R1565" s="203">
        <f t="shared" si="735"/>
        <v>0</v>
      </c>
      <c r="S1565" s="203">
        <f t="shared" si="736"/>
        <v>0</v>
      </c>
      <c r="T1565" s="203">
        <f t="shared" si="737"/>
        <v>0</v>
      </c>
      <c r="U1565" s="203">
        <f t="shared" si="738"/>
        <v>0</v>
      </c>
      <c r="V1565" s="175">
        <f>IF(Q1565&gt;0,VLOOKUP(Q1565,Jahresfaktoren!$A$11:$B$24,2,),0)</f>
        <v>52</v>
      </c>
      <c r="W1565" s="175">
        <f>IF(R1565&gt;0,VLOOKUP(R1565,Jahresfaktoren!$D$11:$E$24,2,),0)</f>
        <v>0</v>
      </c>
      <c r="X1565" s="175">
        <f>IF(S1565&gt;0,VLOOKUP(S1565,Jahresfaktoren!$A$28:$B$29,2,),0)</f>
        <v>0</v>
      </c>
      <c r="Y1565" s="175">
        <f>IF(T1565&gt;0,VLOOKUP(T1565,Jahresfaktoren!$A$28:$B$29,2,),0)</f>
        <v>0</v>
      </c>
      <c r="Z1565" s="175">
        <f>IF(U1565&gt;0,VLOOKUP(U1565,Jahresfaktoren!$A$32:$B$33,2,),)</f>
        <v>0</v>
      </c>
      <c r="AA1565" s="177">
        <f t="shared" si="748"/>
        <v>216.84</v>
      </c>
      <c r="AB1565" s="177" t="str">
        <f t="shared" si="749"/>
        <v/>
      </c>
      <c r="AC1565" s="177" t="str">
        <f t="shared" si="750"/>
        <v/>
      </c>
      <c r="AD1565" s="177" t="str">
        <f t="shared" si="751"/>
        <v/>
      </c>
      <c r="AE1565" s="177" t="str">
        <f t="shared" si="752"/>
        <v/>
      </c>
      <c r="AF1565" s="178">
        <f>IF(Q1565&gt;0,VLOOKUP(H1565,Leistungszahlen!$A$11:$C$158,3,),0)</f>
        <v>0</v>
      </c>
      <c r="AG1565" s="178">
        <f>IF(R1565&gt;0,VLOOKUP(H1565,Leistungszahlen!$A$11:$F$158,6,),IF(T1565&gt;0,VLOOKUP(H1565,Leistungszahlen!$A$11:$F$158,6,),0))</f>
        <v>0</v>
      </c>
      <c r="AH1565" s="179" t="e">
        <f t="shared" si="743"/>
        <v>#DIV/0!</v>
      </c>
      <c r="AI1565" s="179">
        <f t="shared" si="744"/>
        <v>0</v>
      </c>
      <c r="AJ1565" s="179">
        <f t="shared" si="745"/>
        <v>0</v>
      </c>
      <c r="AK1565" s="179">
        <f t="shared" si="746"/>
        <v>0</v>
      </c>
      <c r="AL1565" s="179">
        <f t="shared" si="747"/>
        <v>0</v>
      </c>
      <c r="AM1565" s="180">
        <f>IF(L1565=1,Stundensätze!$D$13,IF(L1565=2,Stundensätze!$D$17,IF(L1565=4,Stundensätze!$D$21,"")))</f>
        <v>0</v>
      </c>
      <c r="AN1565" s="180">
        <f>IF(L1565=1,Stundensätze!$D$15,IF(L1565=2,Stundensätze!$D$19,IF(L1565=4,Stundensätze!$D$23,"")))</f>
        <v>0</v>
      </c>
      <c r="AO1565" s="180" t="e">
        <f t="shared" si="753"/>
        <v>#DIV/0!</v>
      </c>
      <c r="AP1565" s="180">
        <f t="shared" si="754"/>
        <v>0</v>
      </c>
      <c r="AQ1565" s="192" t="e">
        <f t="shared" si="755"/>
        <v>#DIV/0!</v>
      </c>
      <c r="AR1565" s="192" t="e">
        <f t="shared" si="756"/>
        <v>#DIV/0!</v>
      </c>
      <c r="AS1565" s="193" t="e">
        <f t="shared" si="757"/>
        <v>#DIV/0!</v>
      </c>
      <c r="AT1565" s="258" t="str">
        <f>IF(K1565=0,0,VLOOKUP(K1565,Kostenstellen!A:B,2,FALSE))</f>
        <v xml:space="preserve">Salinenklinik </v>
      </c>
      <c r="AU1565" s="68" t="str">
        <f t="shared" si="739"/>
        <v>Z</v>
      </c>
      <c r="AV1565" s="68" t="str">
        <f t="shared" si="740"/>
        <v/>
      </c>
      <c r="AW1565" s="68">
        <f>IF(AF1565=0,0,VLOOKUP($H1565,Leistungszahlen!$A$11:$H$158,4,FALSE))</f>
        <v>0</v>
      </c>
      <c r="AX1565" s="68">
        <f>IF(AF1565=0,0,VLOOKUP($H1565,Leistungszahlen!$A$11:$H$158,5,FALSE))</f>
        <v>0</v>
      </c>
      <c r="AY1565" s="68">
        <f>IF(AG1565=0,0,VLOOKUP($H1565,Leistungszahlen!$A$11:$H$158,6,FALSE))</f>
        <v>0</v>
      </c>
      <c r="AZ1565" s="68">
        <f t="shared" si="741"/>
        <v>0</v>
      </c>
      <c r="BA1565" s="68">
        <f t="shared" si="742"/>
        <v>0</v>
      </c>
      <c r="BC1565" s="68">
        <f t="shared" si="758"/>
        <v>0</v>
      </c>
      <c r="BD1565" s="285"/>
    </row>
    <row r="1566" spans="1:56" s="68" customFormat="1">
      <c r="A1566" s="200"/>
      <c r="B1566" s="200"/>
      <c r="C1566" s="200" t="s">
        <v>420</v>
      </c>
      <c r="D1566" s="200" t="s">
        <v>200</v>
      </c>
      <c r="E1566" s="200" t="s">
        <v>351</v>
      </c>
      <c r="F1566" s="200" t="s">
        <v>1591</v>
      </c>
      <c r="G1566" s="200" t="s">
        <v>163</v>
      </c>
      <c r="H1566" s="201" t="s">
        <v>287</v>
      </c>
      <c r="I1566" s="202">
        <v>16.48</v>
      </c>
      <c r="J1566" s="200" t="s">
        <v>307</v>
      </c>
      <c r="K1566" s="176">
        <v>5</v>
      </c>
      <c r="L1566" s="176">
        <v>1</v>
      </c>
      <c r="M1566" s="176"/>
      <c r="N1566" s="286">
        <v>3</v>
      </c>
      <c r="O1566" s="286">
        <v>3</v>
      </c>
      <c r="P1566" s="176"/>
      <c r="Q1566" s="203">
        <f t="shared" si="734"/>
        <v>3</v>
      </c>
      <c r="R1566" s="203">
        <f t="shared" si="735"/>
        <v>3</v>
      </c>
      <c r="S1566" s="203">
        <f t="shared" si="736"/>
        <v>0</v>
      </c>
      <c r="T1566" s="203">
        <f t="shared" si="737"/>
        <v>0</v>
      </c>
      <c r="U1566" s="203">
        <f t="shared" si="738"/>
        <v>0</v>
      </c>
      <c r="V1566" s="175">
        <f>IF(Q1566&gt;0,VLOOKUP(Q1566,Jahresfaktoren!$A$11:$B$24,2,),0)</f>
        <v>152</v>
      </c>
      <c r="W1566" s="175">
        <f>IF(R1566&gt;0,VLOOKUP(R1566,Jahresfaktoren!$D$11:$E$24,2,),0)</f>
        <v>150</v>
      </c>
      <c r="X1566" s="175">
        <f>IF(S1566&gt;0,VLOOKUP(S1566,Jahresfaktoren!$A$28:$B$29,2,),0)</f>
        <v>0</v>
      </c>
      <c r="Y1566" s="175">
        <f>IF(T1566&gt;0,VLOOKUP(T1566,Jahresfaktoren!$A$28:$B$29,2,),0)</f>
        <v>0</v>
      </c>
      <c r="Z1566" s="175">
        <f>IF(U1566&gt;0,VLOOKUP(U1566,Jahresfaktoren!$A$32:$B$33,2,),)</f>
        <v>0</v>
      </c>
      <c r="AA1566" s="177">
        <f t="shared" si="748"/>
        <v>2504.96</v>
      </c>
      <c r="AB1566" s="177">
        <f t="shared" si="749"/>
        <v>2472</v>
      </c>
      <c r="AC1566" s="177" t="str">
        <f t="shared" si="750"/>
        <v/>
      </c>
      <c r="AD1566" s="177" t="str">
        <f t="shared" si="751"/>
        <v/>
      </c>
      <c r="AE1566" s="177" t="str">
        <f t="shared" si="752"/>
        <v/>
      </c>
      <c r="AF1566" s="178">
        <f>IF(Q1566&gt;0,VLOOKUP(H1566,Leistungszahlen!$A$11:$C$158,3,),0)</f>
        <v>0</v>
      </c>
      <c r="AG1566" s="178">
        <f>IF(R1566&gt;0,VLOOKUP(H1566,Leistungszahlen!$A$11:$F$158,6,),IF(T1566&gt;0,VLOOKUP(H1566,Leistungszahlen!$A$11:$F$158,6,),0))</f>
        <v>0</v>
      </c>
      <c r="AH1566" s="179" t="e">
        <f t="shared" si="743"/>
        <v>#DIV/0!</v>
      </c>
      <c r="AI1566" s="179" t="e">
        <f t="shared" si="744"/>
        <v>#DIV/0!</v>
      </c>
      <c r="AJ1566" s="179">
        <f t="shared" si="745"/>
        <v>0</v>
      </c>
      <c r="AK1566" s="179">
        <f t="shared" si="746"/>
        <v>0</v>
      </c>
      <c r="AL1566" s="179">
        <f t="shared" si="747"/>
        <v>0</v>
      </c>
      <c r="AM1566" s="180">
        <f>IF(L1566=1,Stundensätze!$D$13,IF(L1566=2,Stundensätze!$D$17,IF(L1566=4,Stundensätze!$D$21,"")))</f>
        <v>0</v>
      </c>
      <c r="AN1566" s="180">
        <f>IF(L1566=1,Stundensätze!$D$15,IF(L1566=2,Stundensätze!$D$19,IF(L1566=4,Stundensätze!$D$23,"")))</f>
        <v>0</v>
      </c>
      <c r="AO1566" s="180" t="e">
        <f t="shared" si="753"/>
        <v>#DIV/0!</v>
      </c>
      <c r="AP1566" s="180">
        <f t="shared" si="754"/>
        <v>0</v>
      </c>
      <c r="AQ1566" s="192" t="e">
        <f t="shared" si="755"/>
        <v>#DIV/0!</v>
      </c>
      <c r="AR1566" s="192" t="e">
        <f t="shared" si="756"/>
        <v>#DIV/0!</v>
      </c>
      <c r="AS1566" s="193" t="e">
        <f t="shared" si="757"/>
        <v>#DIV/0!</v>
      </c>
      <c r="AT1566" s="258" t="str">
        <f>IF(K1566=0,0,VLOOKUP(K1566,Kostenstellen!A:B,2,FALSE))</f>
        <v xml:space="preserve">Salinenklinik </v>
      </c>
      <c r="AU1566" s="68" t="str">
        <f t="shared" si="739"/>
        <v>A1</v>
      </c>
      <c r="AV1566" s="68" t="str">
        <f t="shared" si="740"/>
        <v>A1</v>
      </c>
      <c r="AW1566" s="68">
        <f>IF(AF1566=0,0,VLOOKUP($H1566,Leistungszahlen!$A$11:$H$158,4,FALSE))</f>
        <v>0</v>
      </c>
      <c r="AX1566" s="68">
        <f>IF(AF1566=0,0,VLOOKUP($H1566,Leistungszahlen!$A$11:$H$158,5,FALSE))</f>
        <v>0</v>
      </c>
      <c r="AY1566" s="68">
        <f>IF(AG1566=0,0,VLOOKUP($H1566,Leistungszahlen!$A$11:$H$158,6,FALSE))</f>
        <v>0</v>
      </c>
      <c r="AZ1566" s="68">
        <f t="shared" si="741"/>
        <v>0</v>
      </c>
      <c r="BA1566" s="68">
        <f t="shared" si="742"/>
        <v>0</v>
      </c>
      <c r="BC1566" s="68">
        <f t="shared" si="758"/>
        <v>0</v>
      </c>
      <c r="BD1566" s="285"/>
    </row>
    <row r="1567" spans="1:56" s="68" customFormat="1">
      <c r="A1567" s="200"/>
      <c r="B1567" s="200"/>
      <c r="C1567" s="200" t="s">
        <v>420</v>
      </c>
      <c r="D1567" s="200" t="s">
        <v>200</v>
      </c>
      <c r="E1567" s="200" t="s">
        <v>351</v>
      </c>
      <c r="F1567" s="200" t="s">
        <v>1591</v>
      </c>
      <c r="G1567" s="200" t="s">
        <v>251</v>
      </c>
      <c r="H1567" s="201" t="s">
        <v>200</v>
      </c>
      <c r="I1567" s="202">
        <v>4.13</v>
      </c>
      <c r="J1567" s="200" t="s">
        <v>778</v>
      </c>
      <c r="K1567" s="176">
        <v>5</v>
      </c>
      <c r="L1567" s="176">
        <v>1</v>
      </c>
      <c r="M1567" s="176"/>
      <c r="N1567" s="286">
        <v>6</v>
      </c>
      <c r="O1567" s="286"/>
      <c r="P1567" s="176"/>
      <c r="Q1567" s="203">
        <f t="shared" si="734"/>
        <v>6</v>
      </c>
      <c r="R1567" s="203">
        <f t="shared" si="735"/>
        <v>0</v>
      </c>
      <c r="S1567" s="203">
        <f t="shared" si="736"/>
        <v>0</v>
      </c>
      <c r="T1567" s="203">
        <f t="shared" si="737"/>
        <v>0</v>
      </c>
      <c r="U1567" s="203">
        <f t="shared" si="738"/>
        <v>0</v>
      </c>
      <c r="V1567" s="175">
        <f>IF(Q1567&gt;0,VLOOKUP(Q1567,Jahresfaktoren!$A$11:$B$24,2,),0)</f>
        <v>302</v>
      </c>
      <c r="W1567" s="175">
        <f>IF(R1567&gt;0,VLOOKUP(R1567,Jahresfaktoren!$D$11:$E$24,2,),0)</f>
        <v>0</v>
      </c>
      <c r="X1567" s="175">
        <f>IF(S1567&gt;0,VLOOKUP(S1567,Jahresfaktoren!$A$28:$B$29,2,),0)</f>
        <v>0</v>
      </c>
      <c r="Y1567" s="175">
        <f>IF(T1567&gt;0,VLOOKUP(T1567,Jahresfaktoren!$A$28:$B$29,2,),0)</f>
        <v>0</v>
      </c>
      <c r="Z1567" s="175">
        <f>IF(U1567&gt;0,VLOOKUP(U1567,Jahresfaktoren!$A$32:$B$33,2,),)</f>
        <v>0</v>
      </c>
      <c r="AA1567" s="177">
        <f t="shared" si="748"/>
        <v>1247.26</v>
      </c>
      <c r="AB1567" s="177" t="str">
        <f t="shared" si="749"/>
        <v/>
      </c>
      <c r="AC1567" s="177" t="str">
        <f t="shared" si="750"/>
        <v/>
      </c>
      <c r="AD1567" s="177" t="str">
        <f t="shared" si="751"/>
        <v/>
      </c>
      <c r="AE1567" s="177" t="str">
        <f t="shared" si="752"/>
        <v/>
      </c>
      <c r="AF1567" s="178">
        <f>IF(Q1567&gt;0,VLOOKUP(H1567,Leistungszahlen!$A$11:$C$158,3,),0)</f>
        <v>0</v>
      </c>
      <c r="AG1567" s="178">
        <f>IF(R1567&gt;0,VLOOKUP(H1567,Leistungszahlen!$A$11:$F$158,6,),IF(T1567&gt;0,VLOOKUP(H1567,Leistungszahlen!$A$11:$F$158,6,),0))</f>
        <v>0</v>
      </c>
      <c r="AH1567" s="179" t="e">
        <f t="shared" si="743"/>
        <v>#DIV/0!</v>
      </c>
      <c r="AI1567" s="179">
        <f t="shared" si="744"/>
        <v>0</v>
      </c>
      <c r="AJ1567" s="179">
        <f t="shared" si="745"/>
        <v>0</v>
      </c>
      <c r="AK1567" s="179">
        <f t="shared" si="746"/>
        <v>0</v>
      </c>
      <c r="AL1567" s="179">
        <f t="shared" si="747"/>
        <v>0</v>
      </c>
      <c r="AM1567" s="180">
        <f>IF(L1567=1,Stundensätze!$D$13,IF(L1567=2,Stundensätze!$D$17,IF(L1567=4,Stundensätze!$D$21,"")))</f>
        <v>0</v>
      </c>
      <c r="AN1567" s="180">
        <f>IF(L1567=1,Stundensätze!$D$15,IF(L1567=2,Stundensätze!$D$19,IF(L1567=4,Stundensätze!$D$23,"")))</f>
        <v>0</v>
      </c>
      <c r="AO1567" s="180" t="e">
        <f t="shared" si="753"/>
        <v>#DIV/0!</v>
      </c>
      <c r="AP1567" s="180">
        <f t="shared" si="754"/>
        <v>0</v>
      </c>
      <c r="AQ1567" s="192" t="e">
        <f t="shared" si="755"/>
        <v>#DIV/0!</v>
      </c>
      <c r="AR1567" s="192" t="e">
        <f t="shared" si="756"/>
        <v>#DIV/0!</v>
      </c>
      <c r="AS1567" s="193" t="e">
        <f t="shared" si="757"/>
        <v>#DIV/0!</v>
      </c>
      <c r="AT1567" s="258" t="str">
        <f>IF(K1567=0,0,VLOOKUP(K1567,Kostenstellen!A:B,2,FALSE))</f>
        <v xml:space="preserve">Salinenklinik </v>
      </c>
      <c r="AU1567" s="68" t="str">
        <f t="shared" si="739"/>
        <v>B</v>
      </c>
      <c r="AV1567" s="68" t="str">
        <f t="shared" si="740"/>
        <v/>
      </c>
      <c r="AW1567" s="68">
        <f>IF(AF1567=0,0,VLOOKUP($H1567,Leistungszahlen!$A$11:$H$158,4,FALSE))</f>
        <v>0</v>
      </c>
      <c r="AX1567" s="68">
        <f>IF(AF1567=0,0,VLOOKUP($H1567,Leistungszahlen!$A$11:$H$158,5,FALSE))</f>
        <v>0</v>
      </c>
      <c r="AY1567" s="68">
        <f>IF(AG1567=0,0,VLOOKUP($H1567,Leistungszahlen!$A$11:$H$158,6,FALSE))</f>
        <v>0</v>
      </c>
      <c r="AZ1567" s="68">
        <f t="shared" si="741"/>
        <v>0</v>
      </c>
      <c r="BA1567" s="68">
        <f t="shared" si="742"/>
        <v>0</v>
      </c>
      <c r="BC1567" s="68">
        <f t="shared" si="758"/>
        <v>0</v>
      </c>
      <c r="BD1567" s="285"/>
    </row>
    <row r="1568" spans="1:56" s="68" customFormat="1">
      <c r="A1568" s="200"/>
      <c r="B1568" s="200"/>
      <c r="C1568" s="200" t="s">
        <v>420</v>
      </c>
      <c r="D1568" s="200" t="s">
        <v>200</v>
      </c>
      <c r="E1568" s="200" t="s">
        <v>351</v>
      </c>
      <c r="F1568" s="200" t="s">
        <v>1592</v>
      </c>
      <c r="G1568" s="200" t="s">
        <v>118</v>
      </c>
      <c r="H1568" s="201" t="s">
        <v>221</v>
      </c>
      <c r="I1568" s="202">
        <v>4.17</v>
      </c>
      <c r="J1568" s="200" t="s">
        <v>292</v>
      </c>
      <c r="K1568" s="176">
        <v>5</v>
      </c>
      <c r="L1568" s="176">
        <v>1</v>
      </c>
      <c r="M1568" s="176">
        <v>0</v>
      </c>
      <c r="N1568" s="286">
        <v>1</v>
      </c>
      <c r="O1568" s="286"/>
      <c r="P1568" s="176"/>
      <c r="Q1568" s="203">
        <f t="shared" si="734"/>
        <v>1</v>
      </c>
      <c r="R1568" s="203">
        <f t="shared" si="735"/>
        <v>0</v>
      </c>
      <c r="S1568" s="203">
        <f t="shared" si="736"/>
        <v>0</v>
      </c>
      <c r="T1568" s="203">
        <f t="shared" si="737"/>
        <v>0</v>
      </c>
      <c r="U1568" s="203">
        <f t="shared" si="738"/>
        <v>0</v>
      </c>
      <c r="V1568" s="175">
        <f>IF(Q1568&gt;0,VLOOKUP(Q1568,Jahresfaktoren!$A$11:$B$24,2,),0)</f>
        <v>52</v>
      </c>
      <c r="W1568" s="175">
        <f>IF(R1568&gt;0,VLOOKUP(R1568,Jahresfaktoren!$D$11:$E$24,2,),0)</f>
        <v>0</v>
      </c>
      <c r="X1568" s="175">
        <f>IF(S1568&gt;0,VLOOKUP(S1568,Jahresfaktoren!$A$28:$B$29,2,),0)</f>
        <v>0</v>
      </c>
      <c r="Y1568" s="175">
        <f>IF(T1568&gt;0,VLOOKUP(T1568,Jahresfaktoren!$A$28:$B$29,2,),0)</f>
        <v>0</v>
      </c>
      <c r="Z1568" s="175">
        <f>IF(U1568&gt;0,VLOOKUP(U1568,Jahresfaktoren!$A$32:$B$33,2,),)</f>
        <v>0</v>
      </c>
      <c r="AA1568" s="177">
        <f t="shared" si="748"/>
        <v>216.84</v>
      </c>
      <c r="AB1568" s="177" t="str">
        <f t="shared" si="749"/>
        <v/>
      </c>
      <c r="AC1568" s="177" t="str">
        <f t="shared" si="750"/>
        <v/>
      </c>
      <c r="AD1568" s="177" t="str">
        <f t="shared" si="751"/>
        <v/>
      </c>
      <c r="AE1568" s="177" t="str">
        <f t="shared" si="752"/>
        <v/>
      </c>
      <c r="AF1568" s="178">
        <f>IF(Q1568&gt;0,VLOOKUP(H1568,Leistungszahlen!$A$11:$C$158,3,),0)</f>
        <v>0</v>
      </c>
      <c r="AG1568" s="178">
        <f>IF(R1568&gt;0,VLOOKUP(H1568,Leistungszahlen!$A$11:$F$158,6,),IF(T1568&gt;0,VLOOKUP(H1568,Leistungszahlen!$A$11:$F$158,6,),0))</f>
        <v>0</v>
      </c>
      <c r="AH1568" s="179" t="e">
        <f t="shared" si="743"/>
        <v>#DIV/0!</v>
      </c>
      <c r="AI1568" s="179">
        <f t="shared" si="744"/>
        <v>0</v>
      </c>
      <c r="AJ1568" s="179">
        <f t="shared" si="745"/>
        <v>0</v>
      </c>
      <c r="AK1568" s="179">
        <f t="shared" si="746"/>
        <v>0</v>
      </c>
      <c r="AL1568" s="179">
        <f t="shared" si="747"/>
        <v>0</v>
      </c>
      <c r="AM1568" s="180">
        <f>IF(L1568=1,Stundensätze!$D$13,IF(L1568=2,Stundensätze!$D$17,IF(L1568=4,Stundensätze!$D$21,"")))</f>
        <v>0</v>
      </c>
      <c r="AN1568" s="180">
        <f>IF(L1568=1,Stundensätze!$D$15,IF(L1568=2,Stundensätze!$D$19,IF(L1568=4,Stundensätze!$D$23,"")))</f>
        <v>0</v>
      </c>
      <c r="AO1568" s="180" t="e">
        <f t="shared" si="753"/>
        <v>#DIV/0!</v>
      </c>
      <c r="AP1568" s="180">
        <f t="shared" si="754"/>
        <v>0</v>
      </c>
      <c r="AQ1568" s="192" t="e">
        <f t="shared" si="755"/>
        <v>#DIV/0!</v>
      </c>
      <c r="AR1568" s="192" t="e">
        <f t="shared" si="756"/>
        <v>#DIV/0!</v>
      </c>
      <c r="AS1568" s="193" t="e">
        <f t="shared" si="757"/>
        <v>#DIV/0!</v>
      </c>
      <c r="AT1568" s="258" t="str">
        <f>IF(K1568=0,0,VLOOKUP(K1568,Kostenstellen!A:B,2,FALSE))</f>
        <v xml:space="preserve">Salinenklinik </v>
      </c>
      <c r="AU1568" s="68" t="str">
        <f t="shared" si="739"/>
        <v>Z</v>
      </c>
      <c r="AV1568" s="68" t="str">
        <f t="shared" si="740"/>
        <v/>
      </c>
      <c r="AW1568" s="68">
        <f>IF(AF1568=0,0,VLOOKUP($H1568,Leistungszahlen!$A$11:$H$158,4,FALSE))</f>
        <v>0</v>
      </c>
      <c r="AX1568" s="68">
        <f>IF(AF1568=0,0,VLOOKUP($H1568,Leistungszahlen!$A$11:$H$158,5,FALSE))</f>
        <v>0</v>
      </c>
      <c r="AY1568" s="68">
        <f>IF(AG1568=0,0,VLOOKUP($H1568,Leistungszahlen!$A$11:$H$158,6,FALSE))</f>
        <v>0</v>
      </c>
      <c r="AZ1568" s="68">
        <f t="shared" si="741"/>
        <v>0</v>
      </c>
      <c r="BA1568" s="68">
        <f t="shared" si="742"/>
        <v>0</v>
      </c>
      <c r="BC1568" s="68">
        <f t="shared" si="758"/>
        <v>0</v>
      </c>
      <c r="BD1568" s="285"/>
    </row>
    <row r="1569" spans="1:56" s="68" customFormat="1">
      <c r="A1569" s="200"/>
      <c r="B1569" s="200"/>
      <c r="C1569" s="200" t="s">
        <v>420</v>
      </c>
      <c r="D1569" s="200" t="s">
        <v>200</v>
      </c>
      <c r="E1569" s="200" t="s">
        <v>351</v>
      </c>
      <c r="F1569" s="200" t="s">
        <v>1592</v>
      </c>
      <c r="G1569" s="200" t="s">
        <v>163</v>
      </c>
      <c r="H1569" s="201" t="s">
        <v>287</v>
      </c>
      <c r="I1569" s="202">
        <v>16.48</v>
      </c>
      <c r="J1569" s="200" t="s">
        <v>307</v>
      </c>
      <c r="K1569" s="176">
        <v>5</v>
      </c>
      <c r="L1569" s="176">
        <v>1</v>
      </c>
      <c r="M1569" s="176"/>
      <c r="N1569" s="286">
        <v>3</v>
      </c>
      <c r="O1569" s="286">
        <v>3</v>
      </c>
      <c r="P1569" s="176"/>
      <c r="Q1569" s="203">
        <f t="shared" si="734"/>
        <v>3</v>
      </c>
      <c r="R1569" s="203">
        <f t="shared" si="735"/>
        <v>3</v>
      </c>
      <c r="S1569" s="203">
        <f t="shared" si="736"/>
        <v>0</v>
      </c>
      <c r="T1569" s="203">
        <f t="shared" si="737"/>
        <v>0</v>
      </c>
      <c r="U1569" s="203">
        <f t="shared" si="738"/>
        <v>0</v>
      </c>
      <c r="V1569" s="175">
        <f>IF(Q1569&gt;0,VLOOKUP(Q1569,Jahresfaktoren!$A$11:$B$24,2,),0)</f>
        <v>152</v>
      </c>
      <c r="W1569" s="175">
        <f>IF(R1569&gt;0,VLOOKUP(R1569,Jahresfaktoren!$D$11:$E$24,2,),0)</f>
        <v>150</v>
      </c>
      <c r="X1569" s="175">
        <f>IF(S1569&gt;0,VLOOKUP(S1569,Jahresfaktoren!$A$28:$B$29,2,),0)</f>
        <v>0</v>
      </c>
      <c r="Y1569" s="175">
        <f>IF(T1569&gt;0,VLOOKUP(T1569,Jahresfaktoren!$A$28:$B$29,2,),0)</f>
        <v>0</v>
      </c>
      <c r="Z1569" s="175">
        <f>IF(U1569&gt;0,VLOOKUP(U1569,Jahresfaktoren!$A$32:$B$33,2,),)</f>
        <v>0</v>
      </c>
      <c r="AA1569" s="177">
        <f t="shared" si="748"/>
        <v>2504.96</v>
      </c>
      <c r="AB1569" s="177">
        <f t="shared" si="749"/>
        <v>2472</v>
      </c>
      <c r="AC1569" s="177" t="str">
        <f t="shared" si="750"/>
        <v/>
      </c>
      <c r="AD1569" s="177" t="str">
        <f t="shared" si="751"/>
        <v/>
      </c>
      <c r="AE1569" s="177" t="str">
        <f t="shared" si="752"/>
        <v/>
      </c>
      <c r="AF1569" s="178">
        <f>IF(Q1569&gt;0,VLOOKUP(H1569,Leistungszahlen!$A$11:$C$158,3,),0)</f>
        <v>0</v>
      </c>
      <c r="AG1569" s="178">
        <f>IF(R1569&gt;0,VLOOKUP(H1569,Leistungszahlen!$A$11:$F$158,6,),IF(T1569&gt;0,VLOOKUP(H1569,Leistungszahlen!$A$11:$F$158,6,),0))</f>
        <v>0</v>
      </c>
      <c r="AH1569" s="179" t="e">
        <f t="shared" si="743"/>
        <v>#DIV/0!</v>
      </c>
      <c r="AI1569" s="179" t="e">
        <f t="shared" si="744"/>
        <v>#DIV/0!</v>
      </c>
      <c r="AJ1569" s="179">
        <f t="shared" si="745"/>
        <v>0</v>
      </c>
      <c r="AK1569" s="179">
        <f t="shared" si="746"/>
        <v>0</v>
      </c>
      <c r="AL1569" s="179">
        <f t="shared" si="747"/>
        <v>0</v>
      </c>
      <c r="AM1569" s="180">
        <f>IF(L1569=1,Stundensätze!$D$13,IF(L1569=2,Stundensätze!$D$17,IF(L1569=4,Stundensätze!$D$21,"")))</f>
        <v>0</v>
      </c>
      <c r="AN1569" s="180">
        <f>IF(L1569=1,Stundensätze!$D$15,IF(L1569=2,Stundensätze!$D$19,IF(L1569=4,Stundensätze!$D$23,"")))</f>
        <v>0</v>
      </c>
      <c r="AO1569" s="180" t="e">
        <f t="shared" si="753"/>
        <v>#DIV/0!</v>
      </c>
      <c r="AP1569" s="180">
        <f t="shared" si="754"/>
        <v>0</v>
      </c>
      <c r="AQ1569" s="192" t="e">
        <f t="shared" si="755"/>
        <v>#DIV/0!</v>
      </c>
      <c r="AR1569" s="192" t="e">
        <f t="shared" si="756"/>
        <v>#DIV/0!</v>
      </c>
      <c r="AS1569" s="193" t="e">
        <f t="shared" si="757"/>
        <v>#DIV/0!</v>
      </c>
      <c r="AT1569" s="258" t="str">
        <f>IF(K1569=0,0,VLOOKUP(K1569,Kostenstellen!A:B,2,FALSE))</f>
        <v xml:space="preserve">Salinenklinik </v>
      </c>
      <c r="AU1569" s="68" t="str">
        <f t="shared" si="739"/>
        <v>A1</v>
      </c>
      <c r="AV1569" s="68" t="str">
        <f t="shared" si="740"/>
        <v>A1</v>
      </c>
      <c r="AW1569" s="68">
        <f>IF(AF1569=0,0,VLOOKUP($H1569,Leistungszahlen!$A$11:$H$158,4,FALSE))</f>
        <v>0</v>
      </c>
      <c r="AX1569" s="68">
        <f>IF(AF1569=0,0,VLOOKUP($H1569,Leistungszahlen!$A$11:$H$158,5,FALSE))</f>
        <v>0</v>
      </c>
      <c r="AY1569" s="68">
        <f>IF(AG1569=0,0,VLOOKUP($H1569,Leistungszahlen!$A$11:$H$158,6,FALSE))</f>
        <v>0</v>
      </c>
      <c r="AZ1569" s="68">
        <f t="shared" si="741"/>
        <v>0</v>
      </c>
      <c r="BA1569" s="68">
        <f t="shared" si="742"/>
        <v>0</v>
      </c>
      <c r="BC1569" s="68">
        <f t="shared" si="758"/>
        <v>0</v>
      </c>
      <c r="BD1569" s="285"/>
    </row>
    <row r="1570" spans="1:56" s="68" customFormat="1">
      <c r="A1570" s="200"/>
      <c r="B1570" s="200"/>
      <c r="C1570" s="200" t="s">
        <v>420</v>
      </c>
      <c r="D1570" s="200" t="s">
        <v>200</v>
      </c>
      <c r="E1570" s="200" t="s">
        <v>351</v>
      </c>
      <c r="F1570" s="200" t="s">
        <v>1592</v>
      </c>
      <c r="G1570" s="200" t="s">
        <v>251</v>
      </c>
      <c r="H1570" s="201" t="s">
        <v>200</v>
      </c>
      <c r="I1570" s="202">
        <v>4.13</v>
      </c>
      <c r="J1570" s="200" t="s">
        <v>778</v>
      </c>
      <c r="K1570" s="176">
        <v>5</v>
      </c>
      <c r="L1570" s="176">
        <v>1</v>
      </c>
      <c r="M1570" s="176"/>
      <c r="N1570" s="286">
        <v>6</v>
      </c>
      <c r="O1570" s="286"/>
      <c r="P1570" s="176"/>
      <c r="Q1570" s="203">
        <f t="shared" si="734"/>
        <v>6</v>
      </c>
      <c r="R1570" s="203">
        <f t="shared" si="735"/>
        <v>0</v>
      </c>
      <c r="S1570" s="203">
        <f t="shared" si="736"/>
        <v>0</v>
      </c>
      <c r="T1570" s="203">
        <f t="shared" si="737"/>
        <v>0</v>
      </c>
      <c r="U1570" s="203">
        <f t="shared" si="738"/>
        <v>0</v>
      </c>
      <c r="V1570" s="175">
        <f>IF(Q1570&gt;0,VLOOKUP(Q1570,Jahresfaktoren!$A$11:$B$24,2,),0)</f>
        <v>302</v>
      </c>
      <c r="W1570" s="175">
        <f>IF(R1570&gt;0,VLOOKUP(R1570,Jahresfaktoren!$D$11:$E$24,2,),0)</f>
        <v>0</v>
      </c>
      <c r="X1570" s="175">
        <f>IF(S1570&gt;0,VLOOKUP(S1570,Jahresfaktoren!$A$28:$B$29,2,),0)</f>
        <v>0</v>
      </c>
      <c r="Y1570" s="175">
        <f>IF(T1570&gt;0,VLOOKUP(T1570,Jahresfaktoren!$A$28:$B$29,2,),0)</f>
        <v>0</v>
      </c>
      <c r="Z1570" s="175">
        <f>IF(U1570&gt;0,VLOOKUP(U1570,Jahresfaktoren!$A$32:$B$33,2,),)</f>
        <v>0</v>
      </c>
      <c r="AA1570" s="177">
        <f t="shared" si="748"/>
        <v>1247.26</v>
      </c>
      <c r="AB1570" s="177" t="str">
        <f t="shared" si="749"/>
        <v/>
      </c>
      <c r="AC1570" s="177" t="str">
        <f t="shared" si="750"/>
        <v/>
      </c>
      <c r="AD1570" s="177" t="str">
        <f t="shared" si="751"/>
        <v/>
      </c>
      <c r="AE1570" s="177" t="str">
        <f t="shared" si="752"/>
        <v/>
      </c>
      <c r="AF1570" s="178">
        <f>IF(Q1570&gt;0,VLOOKUP(H1570,Leistungszahlen!$A$11:$C$158,3,),0)</f>
        <v>0</v>
      </c>
      <c r="AG1570" s="178">
        <f>IF(R1570&gt;0,VLOOKUP(H1570,Leistungszahlen!$A$11:$F$158,6,),IF(T1570&gt;0,VLOOKUP(H1570,Leistungszahlen!$A$11:$F$158,6,),0))</f>
        <v>0</v>
      </c>
      <c r="AH1570" s="179" t="e">
        <f t="shared" si="743"/>
        <v>#DIV/0!</v>
      </c>
      <c r="AI1570" s="179">
        <f t="shared" si="744"/>
        <v>0</v>
      </c>
      <c r="AJ1570" s="179">
        <f t="shared" si="745"/>
        <v>0</v>
      </c>
      <c r="AK1570" s="179">
        <f t="shared" si="746"/>
        <v>0</v>
      </c>
      <c r="AL1570" s="179">
        <f t="shared" si="747"/>
        <v>0</v>
      </c>
      <c r="AM1570" s="180">
        <f>IF(L1570=1,Stundensätze!$D$13,IF(L1570=2,Stundensätze!$D$17,IF(L1570=4,Stundensätze!$D$21,"")))</f>
        <v>0</v>
      </c>
      <c r="AN1570" s="180">
        <f>IF(L1570=1,Stundensätze!$D$15,IF(L1570=2,Stundensätze!$D$19,IF(L1570=4,Stundensätze!$D$23,"")))</f>
        <v>0</v>
      </c>
      <c r="AO1570" s="180" t="e">
        <f t="shared" si="753"/>
        <v>#DIV/0!</v>
      </c>
      <c r="AP1570" s="180">
        <f t="shared" si="754"/>
        <v>0</v>
      </c>
      <c r="AQ1570" s="192" t="e">
        <f t="shared" si="755"/>
        <v>#DIV/0!</v>
      </c>
      <c r="AR1570" s="192" t="e">
        <f t="shared" si="756"/>
        <v>#DIV/0!</v>
      </c>
      <c r="AS1570" s="193" t="e">
        <f t="shared" si="757"/>
        <v>#DIV/0!</v>
      </c>
      <c r="AT1570" s="258" t="str">
        <f>IF(K1570=0,0,VLOOKUP(K1570,Kostenstellen!A:B,2,FALSE))</f>
        <v xml:space="preserve">Salinenklinik </v>
      </c>
      <c r="AU1570" s="68" t="str">
        <f t="shared" si="739"/>
        <v>B</v>
      </c>
      <c r="AV1570" s="68" t="str">
        <f t="shared" si="740"/>
        <v/>
      </c>
      <c r="AW1570" s="68">
        <f>IF(AF1570=0,0,VLOOKUP($H1570,Leistungszahlen!$A$11:$H$158,4,FALSE))</f>
        <v>0</v>
      </c>
      <c r="AX1570" s="68">
        <f>IF(AF1570=0,0,VLOOKUP($H1570,Leistungszahlen!$A$11:$H$158,5,FALSE))</f>
        <v>0</v>
      </c>
      <c r="AY1570" s="68">
        <f>IF(AG1570=0,0,VLOOKUP($H1570,Leistungszahlen!$A$11:$H$158,6,FALSE))</f>
        <v>0</v>
      </c>
      <c r="AZ1570" s="68">
        <f t="shared" si="741"/>
        <v>0</v>
      </c>
      <c r="BA1570" s="68">
        <f t="shared" si="742"/>
        <v>0</v>
      </c>
      <c r="BC1570" s="68">
        <f t="shared" si="758"/>
        <v>0</v>
      </c>
      <c r="BD1570" s="285"/>
    </row>
    <row r="1571" spans="1:56" s="68" customFormat="1">
      <c r="A1571" s="200"/>
      <c r="B1571" s="200"/>
      <c r="C1571" s="200" t="s">
        <v>420</v>
      </c>
      <c r="D1571" s="200" t="s">
        <v>200</v>
      </c>
      <c r="E1571" s="200" t="s">
        <v>351</v>
      </c>
      <c r="F1571" s="200" t="s">
        <v>1593</v>
      </c>
      <c r="G1571" s="200" t="s">
        <v>118</v>
      </c>
      <c r="H1571" s="201" t="s">
        <v>221</v>
      </c>
      <c r="I1571" s="202">
        <v>4.17</v>
      </c>
      <c r="J1571" s="200" t="s">
        <v>292</v>
      </c>
      <c r="K1571" s="176">
        <v>5</v>
      </c>
      <c r="L1571" s="176">
        <v>1</v>
      </c>
      <c r="M1571" s="176">
        <v>0</v>
      </c>
      <c r="N1571" s="286">
        <v>1</v>
      </c>
      <c r="O1571" s="286"/>
      <c r="P1571" s="176"/>
      <c r="Q1571" s="203">
        <f t="shared" si="734"/>
        <v>1</v>
      </c>
      <c r="R1571" s="203">
        <f t="shared" si="735"/>
        <v>0</v>
      </c>
      <c r="S1571" s="203">
        <f t="shared" si="736"/>
        <v>0</v>
      </c>
      <c r="T1571" s="203">
        <f t="shared" si="737"/>
        <v>0</v>
      </c>
      <c r="U1571" s="203">
        <f t="shared" si="738"/>
        <v>0</v>
      </c>
      <c r="V1571" s="175">
        <f>IF(Q1571&gt;0,VLOOKUP(Q1571,Jahresfaktoren!$A$11:$B$24,2,),0)</f>
        <v>52</v>
      </c>
      <c r="W1571" s="175">
        <f>IF(R1571&gt;0,VLOOKUP(R1571,Jahresfaktoren!$D$11:$E$24,2,),0)</f>
        <v>0</v>
      </c>
      <c r="X1571" s="175">
        <f>IF(S1571&gt;0,VLOOKUP(S1571,Jahresfaktoren!$A$28:$B$29,2,),0)</f>
        <v>0</v>
      </c>
      <c r="Y1571" s="175">
        <f>IF(T1571&gt;0,VLOOKUP(T1571,Jahresfaktoren!$A$28:$B$29,2,),0)</f>
        <v>0</v>
      </c>
      <c r="Z1571" s="175">
        <f>IF(U1571&gt;0,VLOOKUP(U1571,Jahresfaktoren!$A$32:$B$33,2,),)</f>
        <v>0</v>
      </c>
      <c r="AA1571" s="177">
        <f t="shared" si="748"/>
        <v>216.84</v>
      </c>
      <c r="AB1571" s="177" t="str">
        <f t="shared" si="749"/>
        <v/>
      </c>
      <c r="AC1571" s="177" t="str">
        <f t="shared" si="750"/>
        <v/>
      </c>
      <c r="AD1571" s="177" t="str">
        <f t="shared" si="751"/>
        <v/>
      </c>
      <c r="AE1571" s="177" t="str">
        <f t="shared" si="752"/>
        <v/>
      </c>
      <c r="AF1571" s="178">
        <f>IF(Q1571&gt;0,VLOOKUP(H1571,Leistungszahlen!$A$11:$C$158,3,),0)</f>
        <v>0</v>
      </c>
      <c r="AG1571" s="178">
        <f>IF(R1571&gt;0,VLOOKUP(H1571,Leistungszahlen!$A$11:$F$158,6,),IF(T1571&gt;0,VLOOKUP(H1571,Leistungszahlen!$A$11:$F$158,6,),0))</f>
        <v>0</v>
      </c>
      <c r="AH1571" s="179" t="e">
        <f t="shared" si="743"/>
        <v>#DIV/0!</v>
      </c>
      <c r="AI1571" s="179">
        <f t="shared" si="744"/>
        <v>0</v>
      </c>
      <c r="AJ1571" s="179">
        <f t="shared" si="745"/>
        <v>0</v>
      </c>
      <c r="AK1571" s="179">
        <f t="shared" si="746"/>
        <v>0</v>
      </c>
      <c r="AL1571" s="179">
        <f t="shared" si="747"/>
        <v>0</v>
      </c>
      <c r="AM1571" s="180">
        <f>IF(L1571=1,Stundensätze!$D$13,IF(L1571=2,Stundensätze!$D$17,IF(L1571=4,Stundensätze!$D$21,"")))</f>
        <v>0</v>
      </c>
      <c r="AN1571" s="180">
        <f>IF(L1571=1,Stundensätze!$D$15,IF(L1571=2,Stundensätze!$D$19,IF(L1571=4,Stundensätze!$D$23,"")))</f>
        <v>0</v>
      </c>
      <c r="AO1571" s="180" t="e">
        <f t="shared" si="753"/>
        <v>#DIV/0!</v>
      </c>
      <c r="AP1571" s="180">
        <f t="shared" si="754"/>
        <v>0</v>
      </c>
      <c r="AQ1571" s="192" t="e">
        <f t="shared" si="755"/>
        <v>#DIV/0!</v>
      </c>
      <c r="AR1571" s="192" t="e">
        <f t="shared" si="756"/>
        <v>#DIV/0!</v>
      </c>
      <c r="AS1571" s="193" t="e">
        <f t="shared" si="757"/>
        <v>#DIV/0!</v>
      </c>
      <c r="AT1571" s="258" t="str">
        <f>IF(K1571=0,0,VLOOKUP(K1571,Kostenstellen!A:B,2,FALSE))</f>
        <v xml:space="preserve">Salinenklinik </v>
      </c>
      <c r="AU1571" s="68" t="str">
        <f t="shared" si="739"/>
        <v>Z</v>
      </c>
      <c r="AV1571" s="68" t="str">
        <f t="shared" si="740"/>
        <v/>
      </c>
      <c r="AW1571" s="68">
        <f>IF(AF1571=0,0,VLOOKUP($H1571,Leistungszahlen!$A$11:$H$158,4,FALSE))</f>
        <v>0</v>
      </c>
      <c r="AX1571" s="68">
        <f>IF(AF1571=0,0,VLOOKUP($H1571,Leistungszahlen!$A$11:$H$158,5,FALSE))</f>
        <v>0</v>
      </c>
      <c r="AY1571" s="68">
        <f>IF(AG1571=0,0,VLOOKUP($H1571,Leistungszahlen!$A$11:$H$158,6,FALSE))</f>
        <v>0</v>
      </c>
      <c r="AZ1571" s="68">
        <f t="shared" si="741"/>
        <v>0</v>
      </c>
      <c r="BA1571" s="68">
        <f t="shared" si="742"/>
        <v>0</v>
      </c>
      <c r="BC1571" s="68">
        <f t="shared" si="758"/>
        <v>0</v>
      </c>
      <c r="BD1571" s="285"/>
    </row>
    <row r="1572" spans="1:56" s="68" customFormat="1">
      <c r="A1572" s="200"/>
      <c r="B1572" s="200"/>
      <c r="C1572" s="200" t="s">
        <v>420</v>
      </c>
      <c r="D1572" s="200" t="s">
        <v>200</v>
      </c>
      <c r="E1572" s="200" t="s">
        <v>351</v>
      </c>
      <c r="F1572" s="200" t="s">
        <v>1593</v>
      </c>
      <c r="G1572" s="200" t="s">
        <v>163</v>
      </c>
      <c r="H1572" s="201" t="s">
        <v>287</v>
      </c>
      <c r="I1572" s="202">
        <v>16.48</v>
      </c>
      <c r="J1572" s="200" t="s">
        <v>307</v>
      </c>
      <c r="K1572" s="176">
        <v>5</v>
      </c>
      <c r="L1572" s="176">
        <v>1</v>
      </c>
      <c r="M1572" s="176"/>
      <c r="N1572" s="286">
        <v>3</v>
      </c>
      <c r="O1572" s="286">
        <v>3</v>
      </c>
      <c r="P1572" s="176"/>
      <c r="Q1572" s="203">
        <f t="shared" si="734"/>
        <v>3</v>
      </c>
      <c r="R1572" s="203">
        <f t="shared" si="735"/>
        <v>3</v>
      </c>
      <c r="S1572" s="203">
        <f t="shared" si="736"/>
        <v>0</v>
      </c>
      <c r="T1572" s="203">
        <f t="shared" si="737"/>
        <v>0</v>
      </c>
      <c r="U1572" s="203">
        <f t="shared" si="738"/>
        <v>0</v>
      </c>
      <c r="V1572" s="175">
        <f>IF(Q1572&gt;0,VLOOKUP(Q1572,Jahresfaktoren!$A$11:$B$24,2,),0)</f>
        <v>152</v>
      </c>
      <c r="W1572" s="175">
        <f>IF(R1572&gt;0,VLOOKUP(R1572,Jahresfaktoren!$D$11:$E$24,2,),0)</f>
        <v>150</v>
      </c>
      <c r="X1572" s="175">
        <f>IF(S1572&gt;0,VLOOKUP(S1572,Jahresfaktoren!$A$28:$B$29,2,),0)</f>
        <v>0</v>
      </c>
      <c r="Y1572" s="175">
        <f>IF(T1572&gt;0,VLOOKUP(T1572,Jahresfaktoren!$A$28:$B$29,2,),0)</f>
        <v>0</v>
      </c>
      <c r="Z1572" s="175">
        <f>IF(U1572&gt;0,VLOOKUP(U1572,Jahresfaktoren!$A$32:$B$33,2,),)</f>
        <v>0</v>
      </c>
      <c r="AA1572" s="177">
        <f t="shared" si="748"/>
        <v>2504.96</v>
      </c>
      <c r="AB1572" s="177">
        <f t="shared" si="749"/>
        <v>2472</v>
      </c>
      <c r="AC1572" s="177" t="str">
        <f t="shared" si="750"/>
        <v/>
      </c>
      <c r="AD1572" s="177" t="str">
        <f t="shared" si="751"/>
        <v/>
      </c>
      <c r="AE1572" s="177" t="str">
        <f t="shared" si="752"/>
        <v/>
      </c>
      <c r="AF1572" s="178">
        <f>IF(Q1572&gt;0,VLOOKUP(H1572,Leistungszahlen!$A$11:$C$158,3,),0)</f>
        <v>0</v>
      </c>
      <c r="AG1572" s="178">
        <f>IF(R1572&gt;0,VLOOKUP(H1572,Leistungszahlen!$A$11:$F$158,6,),IF(T1572&gt;0,VLOOKUP(H1572,Leistungszahlen!$A$11:$F$158,6,),0))</f>
        <v>0</v>
      </c>
      <c r="AH1572" s="179" t="e">
        <f t="shared" si="743"/>
        <v>#DIV/0!</v>
      </c>
      <c r="AI1572" s="179" t="e">
        <f t="shared" si="744"/>
        <v>#DIV/0!</v>
      </c>
      <c r="AJ1572" s="179">
        <f t="shared" si="745"/>
        <v>0</v>
      </c>
      <c r="AK1572" s="179">
        <f t="shared" si="746"/>
        <v>0</v>
      </c>
      <c r="AL1572" s="179">
        <f t="shared" si="747"/>
        <v>0</v>
      </c>
      <c r="AM1572" s="180">
        <f>IF(L1572=1,Stundensätze!$D$13,IF(L1572=2,Stundensätze!$D$17,IF(L1572=4,Stundensätze!$D$21,"")))</f>
        <v>0</v>
      </c>
      <c r="AN1572" s="180">
        <f>IF(L1572=1,Stundensätze!$D$15,IF(L1572=2,Stundensätze!$D$19,IF(L1572=4,Stundensätze!$D$23,"")))</f>
        <v>0</v>
      </c>
      <c r="AO1572" s="180" t="e">
        <f t="shared" si="753"/>
        <v>#DIV/0!</v>
      </c>
      <c r="AP1572" s="180">
        <f t="shared" si="754"/>
        <v>0</v>
      </c>
      <c r="AQ1572" s="192" t="e">
        <f t="shared" si="755"/>
        <v>#DIV/0!</v>
      </c>
      <c r="AR1572" s="192" t="e">
        <f t="shared" si="756"/>
        <v>#DIV/0!</v>
      </c>
      <c r="AS1572" s="193" t="e">
        <f t="shared" si="757"/>
        <v>#DIV/0!</v>
      </c>
      <c r="AT1572" s="258" t="str">
        <f>IF(K1572=0,0,VLOOKUP(K1572,Kostenstellen!A:B,2,FALSE))</f>
        <v xml:space="preserve">Salinenklinik </v>
      </c>
      <c r="AU1572" s="68" t="str">
        <f t="shared" si="739"/>
        <v>A1</v>
      </c>
      <c r="AV1572" s="68" t="str">
        <f t="shared" si="740"/>
        <v>A1</v>
      </c>
      <c r="AW1572" s="68">
        <f>IF(AF1572=0,0,VLOOKUP($H1572,Leistungszahlen!$A$11:$H$158,4,FALSE))</f>
        <v>0</v>
      </c>
      <c r="AX1572" s="68">
        <f>IF(AF1572=0,0,VLOOKUP($H1572,Leistungszahlen!$A$11:$H$158,5,FALSE))</f>
        <v>0</v>
      </c>
      <c r="AY1572" s="68">
        <f>IF(AG1572=0,0,VLOOKUP($H1572,Leistungszahlen!$A$11:$H$158,6,FALSE))</f>
        <v>0</v>
      </c>
      <c r="AZ1572" s="68">
        <f t="shared" si="741"/>
        <v>0</v>
      </c>
      <c r="BA1572" s="68">
        <f t="shared" si="742"/>
        <v>0</v>
      </c>
      <c r="BC1572" s="68">
        <f t="shared" si="758"/>
        <v>0</v>
      </c>
      <c r="BD1572" s="285"/>
    </row>
    <row r="1573" spans="1:56" s="68" customFormat="1">
      <c r="A1573" s="200"/>
      <c r="B1573" s="200"/>
      <c r="C1573" s="200" t="s">
        <v>420</v>
      </c>
      <c r="D1573" s="200" t="s">
        <v>200</v>
      </c>
      <c r="E1573" s="200" t="s">
        <v>351</v>
      </c>
      <c r="F1573" s="200" t="s">
        <v>1593</v>
      </c>
      <c r="G1573" s="200" t="s">
        <v>251</v>
      </c>
      <c r="H1573" s="201" t="s">
        <v>200</v>
      </c>
      <c r="I1573" s="202">
        <v>4.13</v>
      </c>
      <c r="J1573" s="200" t="s">
        <v>778</v>
      </c>
      <c r="K1573" s="176">
        <v>5</v>
      </c>
      <c r="L1573" s="176">
        <v>1</v>
      </c>
      <c r="M1573" s="176"/>
      <c r="N1573" s="286">
        <v>6</v>
      </c>
      <c r="O1573" s="286"/>
      <c r="P1573" s="176"/>
      <c r="Q1573" s="203">
        <f t="shared" si="734"/>
        <v>6</v>
      </c>
      <c r="R1573" s="203">
        <f t="shared" si="735"/>
        <v>0</v>
      </c>
      <c r="S1573" s="203">
        <f t="shared" si="736"/>
        <v>0</v>
      </c>
      <c r="T1573" s="203">
        <f t="shared" si="737"/>
        <v>0</v>
      </c>
      <c r="U1573" s="203">
        <f t="shared" si="738"/>
        <v>0</v>
      </c>
      <c r="V1573" s="175">
        <f>IF(Q1573&gt;0,VLOOKUP(Q1573,Jahresfaktoren!$A$11:$B$24,2,),0)</f>
        <v>302</v>
      </c>
      <c r="W1573" s="175">
        <f>IF(R1573&gt;0,VLOOKUP(R1573,Jahresfaktoren!$D$11:$E$24,2,),0)</f>
        <v>0</v>
      </c>
      <c r="X1573" s="175">
        <f>IF(S1573&gt;0,VLOOKUP(S1573,Jahresfaktoren!$A$28:$B$29,2,),0)</f>
        <v>0</v>
      </c>
      <c r="Y1573" s="175">
        <f>IF(T1573&gt;0,VLOOKUP(T1573,Jahresfaktoren!$A$28:$B$29,2,),0)</f>
        <v>0</v>
      </c>
      <c r="Z1573" s="175">
        <f>IF(U1573&gt;0,VLOOKUP(U1573,Jahresfaktoren!$A$32:$B$33,2,),)</f>
        <v>0</v>
      </c>
      <c r="AA1573" s="177">
        <f t="shared" si="748"/>
        <v>1247.26</v>
      </c>
      <c r="AB1573" s="177" t="str">
        <f t="shared" si="749"/>
        <v/>
      </c>
      <c r="AC1573" s="177" t="str">
        <f t="shared" si="750"/>
        <v/>
      </c>
      <c r="AD1573" s="177" t="str">
        <f t="shared" si="751"/>
        <v/>
      </c>
      <c r="AE1573" s="177" t="str">
        <f t="shared" si="752"/>
        <v/>
      </c>
      <c r="AF1573" s="178">
        <f>IF(Q1573&gt;0,VLOOKUP(H1573,Leistungszahlen!$A$11:$C$158,3,),0)</f>
        <v>0</v>
      </c>
      <c r="AG1573" s="178">
        <f>IF(R1573&gt;0,VLOOKUP(H1573,Leistungszahlen!$A$11:$F$158,6,),IF(T1573&gt;0,VLOOKUP(H1573,Leistungszahlen!$A$11:$F$158,6,),0))</f>
        <v>0</v>
      </c>
      <c r="AH1573" s="179" t="e">
        <f t="shared" si="743"/>
        <v>#DIV/0!</v>
      </c>
      <c r="AI1573" s="179">
        <f t="shared" si="744"/>
        <v>0</v>
      </c>
      <c r="AJ1573" s="179">
        <f t="shared" si="745"/>
        <v>0</v>
      </c>
      <c r="AK1573" s="179">
        <f t="shared" si="746"/>
        <v>0</v>
      </c>
      <c r="AL1573" s="179">
        <f t="shared" si="747"/>
        <v>0</v>
      </c>
      <c r="AM1573" s="180">
        <f>IF(L1573=1,Stundensätze!$D$13,IF(L1573=2,Stundensätze!$D$17,IF(L1573=4,Stundensätze!$D$21,"")))</f>
        <v>0</v>
      </c>
      <c r="AN1573" s="180">
        <f>IF(L1573=1,Stundensätze!$D$15,IF(L1573=2,Stundensätze!$D$19,IF(L1573=4,Stundensätze!$D$23,"")))</f>
        <v>0</v>
      </c>
      <c r="AO1573" s="180" t="e">
        <f t="shared" si="753"/>
        <v>#DIV/0!</v>
      </c>
      <c r="AP1573" s="180">
        <f t="shared" si="754"/>
        <v>0</v>
      </c>
      <c r="AQ1573" s="192" t="e">
        <f t="shared" si="755"/>
        <v>#DIV/0!</v>
      </c>
      <c r="AR1573" s="192" t="e">
        <f t="shared" si="756"/>
        <v>#DIV/0!</v>
      </c>
      <c r="AS1573" s="193" t="e">
        <f t="shared" si="757"/>
        <v>#DIV/0!</v>
      </c>
      <c r="AT1573" s="258" t="str">
        <f>IF(K1573=0,0,VLOOKUP(K1573,Kostenstellen!A:B,2,FALSE))</f>
        <v xml:space="preserve">Salinenklinik </v>
      </c>
      <c r="AU1573" s="68" t="str">
        <f t="shared" si="739"/>
        <v>B</v>
      </c>
      <c r="AV1573" s="68" t="str">
        <f t="shared" si="740"/>
        <v/>
      </c>
      <c r="AW1573" s="68">
        <f>IF(AF1573=0,0,VLOOKUP($H1573,Leistungszahlen!$A$11:$H$158,4,FALSE))</f>
        <v>0</v>
      </c>
      <c r="AX1573" s="68">
        <f>IF(AF1573=0,0,VLOOKUP($H1573,Leistungszahlen!$A$11:$H$158,5,FALSE))</f>
        <v>0</v>
      </c>
      <c r="AY1573" s="68">
        <f>IF(AG1573=0,0,VLOOKUP($H1573,Leistungszahlen!$A$11:$H$158,6,FALSE))</f>
        <v>0</v>
      </c>
      <c r="AZ1573" s="68">
        <f t="shared" si="741"/>
        <v>0</v>
      </c>
      <c r="BA1573" s="68">
        <f t="shared" si="742"/>
        <v>0</v>
      </c>
      <c r="BC1573" s="68">
        <f t="shared" si="758"/>
        <v>0</v>
      </c>
      <c r="BD1573" s="285"/>
    </row>
    <row r="1574" spans="1:56" s="68" customFormat="1">
      <c r="A1574" s="200"/>
      <c r="B1574" s="200"/>
      <c r="C1574" s="200" t="s">
        <v>420</v>
      </c>
      <c r="D1574" s="200" t="s">
        <v>200</v>
      </c>
      <c r="E1574" s="200" t="s">
        <v>351</v>
      </c>
      <c r="F1574" s="200" t="s">
        <v>1594</v>
      </c>
      <c r="G1574" s="200" t="s">
        <v>118</v>
      </c>
      <c r="H1574" s="201" t="s">
        <v>221</v>
      </c>
      <c r="I1574" s="202">
        <v>4.17</v>
      </c>
      <c r="J1574" s="200" t="s">
        <v>292</v>
      </c>
      <c r="K1574" s="176">
        <v>5</v>
      </c>
      <c r="L1574" s="176">
        <v>1</v>
      </c>
      <c r="M1574" s="176">
        <v>0</v>
      </c>
      <c r="N1574" s="286">
        <v>1</v>
      </c>
      <c r="O1574" s="286"/>
      <c r="P1574" s="176"/>
      <c r="Q1574" s="203">
        <f t="shared" si="734"/>
        <v>1</v>
      </c>
      <c r="R1574" s="203">
        <f t="shared" si="735"/>
        <v>0</v>
      </c>
      <c r="S1574" s="203">
        <f t="shared" si="736"/>
        <v>0</v>
      </c>
      <c r="T1574" s="203">
        <f t="shared" si="737"/>
        <v>0</v>
      </c>
      <c r="U1574" s="203">
        <f t="shared" si="738"/>
        <v>0</v>
      </c>
      <c r="V1574" s="175">
        <f>IF(Q1574&gt;0,VLOOKUP(Q1574,Jahresfaktoren!$A$11:$B$24,2,),0)</f>
        <v>52</v>
      </c>
      <c r="W1574" s="175">
        <f>IF(R1574&gt;0,VLOOKUP(R1574,Jahresfaktoren!$D$11:$E$24,2,),0)</f>
        <v>0</v>
      </c>
      <c r="X1574" s="175">
        <f>IF(S1574&gt;0,VLOOKUP(S1574,Jahresfaktoren!$A$28:$B$29,2,),0)</f>
        <v>0</v>
      </c>
      <c r="Y1574" s="175">
        <f>IF(T1574&gt;0,VLOOKUP(T1574,Jahresfaktoren!$A$28:$B$29,2,),0)</f>
        <v>0</v>
      </c>
      <c r="Z1574" s="175">
        <f>IF(U1574&gt;0,VLOOKUP(U1574,Jahresfaktoren!$A$32:$B$33,2,),)</f>
        <v>0</v>
      </c>
      <c r="AA1574" s="177">
        <f t="shared" si="748"/>
        <v>216.84</v>
      </c>
      <c r="AB1574" s="177" t="str">
        <f t="shared" si="749"/>
        <v/>
      </c>
      <c r="AC1574" s="177" t="str">
        <f t="shared" si="750"/>
        <v/>
      </c>
      <c r="AD1574" s="177" t="str">
        <f t="shared" si="751"/>
        <v/>
      </c>
      <c r="AE1574" s="177" t="str">
        <f t="shared" si="752"/>
        <v/>
      </c>
      <c r="AF1574" s="178">
        <f>IF(Q1574&gt;0,VLOOKUP(H1574,Leistungszahlen!$A$11:$C$158,3,),0)</f>
        <v>0</v>
      </c>
      <c r="AG1574" s="178">
        <f>IF(R1574&gt;0,VLOOKUP(H1574,Leistungszahlen!$A$11:$F$158,6,),IF(T1574&gt;0,VLOOKUP(H1574,Leistungszahlen!$A$11:$F$158,6,),0))</f>
        <v>0</v>
      </c>
      <c r="AH1574" s="179" t="e">
        <f t="shared" si="743"/>
        <v>#DIV/0!</v>
      </c>
      <c r="AI1574" s="179">
        <f t="shared" si="744"/>
        <v>0</v>
      </c>
      <c r="AJ1574" s="179">
        <f t="shared" si="745"/>
        <v>0</v>
      </c>
      <c r="AK1574" s="179">
        <f t="shared" si="746"/>
        <v>0</v>
      </c>
      <c r="AL1574" s="179">
        <f t="shared" si="747"/>
        <v>0</v>
      </c>
      <c r="AM1574" s="180">
        <f>IF(L1574=1,Stundensätze!$D$13,IF(L1574=2,Stundensätze!$D$17,IF(L1574=4,Stundensätze!$D$21,"")))</f>
        <v>0</v>
      </c>
      <c r="AN1574" s="180">
        <f>IF(L1574=1,Stundensätze!$D$15,IF(L1574=2,Stundensätze!$D$19,IF(L1574=4,Stundensätze!$D$23,"")))</f>
        <v>0</v>
      </c>
      <c r="AO1574" s="180" t="e">
        <f t="shared" si="753"/>
        <v>#DIV/0!</v>
      </c>
      <c r="AP1574" s="180">
        <f t="shared" si="754"/>
        <v>0</v>
      </c>
      <c r="AQ1574" s="192" t="e">
        <f t="shared" si="755"/>
        <v>#DIV/0!</v>
      </c>
      <c r="AR1574" s="192" t="e">
        <f t="shared" si="756"/>
        <v>#DIV/0!</v>
      </c>
      <c r="AS1574" s="193" t="e">
        <f t="shared" si="757"/>
        <v>#DIV/0!</v>
      </c>
      <c r="AT1574" s="258" t="str">
        <f>IF(K1574=0,0,VLOOKUP(K1574,Kostenstellen!A:B,2,FALSE))</f>
        <v xml:space="preserve">Salinenklinik </v>
      </c>
      <c r="AU1574" s="68" t="str">
        <f t="shared" si="739"/>
        <v>Z</v>
      </c>
      <c r="AV1574" s="68" t="str">
        <f t="shared" si="740"/>
        <v/>
      </c>
      <c r="AW1574" s="68">
        <f>IF(AF1574=0,0,VLOOKUP($H1574,Leistungszahlen!$A$11:$H$158,4,FALSE))</f>
        <v>0</v>
      </c>
      <c r="AX1574" s="68">
        <f>IF(AF1574=0,0,VLOOKUP($H1574,Leistungszahlen!$A$11:$H$158,5,FALSE))</f>
        <v>0</v>
      </c>
      <c r="AY1574" s="68">
        <f>IF(AG1574=0,0,VLOOKUP($H1574,Leistungszahlen!$A$11:$H$158,6,FALSE))</f>
        <v>0</v>
      </c>
      <c r="AZ1574" s="68">
        <f t="shared" si="741"/>
        <v>0</v>
      </c>
      <c r="BA1574" s="68">
        <f t="shared" si="742"/>
        <v>0</v>
      </c>
      <c r="BC1574" s="68">
        <f t="shared" si="758"/>
        <v>0</v>
      </c>
      <c r="BD1574" s="285"/>
    </row>
    <row r="1575" spans="1:56" s="68" customFormat="1">
      <c r="A1575" s="200"/>
      <c r="B1575" s="200"/>
      <c r="C1575" s="200" t="s">
        <v>420</v>
      </c>
      <c r="D1575" s="200" t="s">
        <v>200</v>
      </c>
      <c r="E1575" s="200" t="s">
        <v>351</v>
      </c>
      <c r="F1575" s="200" t="s">
        <v>1594</v>
      </c>
      <c r="G1575" s="200" t="s">
        <v>163</v>
      </c>
      <c r="H1575" s="201" t="s">
        <v>287</v>
      </c>
      <c r="I1575" s="202">
        <v>16.48</v>
      </c>
      <c r="J1575" s="200" t="s">
        <v>307</v>
      </c>
      <c r="K1575" s="176">
        <v>5</v>
      </c>
      <c r="L1575" s="176">
        <v>1</v>
      </c>
      <c r="M1575" s="176"/>
      <c r="N1575" s="286">
        <v>3</v>
      </c>
      <c r="O1575" s="286">
        <v>3</v>
      </c>
      <c r="P1575" s="176"/>
      <c r="Q1575" s="203">
        <f t="shared" si="734"/>
        <v>3</v>
      </c>
      <c r="R1575" s="203">
        <f t="shared" si="735"/>
        <v>3</v>
      </c>
      <c r="S1575" s="203">
        <f t="shared" si="736"/>
        <v>0</v>
      </c>
      <c r="T1575" s="203">
        <f t="shared" si="737"/>
        <v>0</v>
      </c>
      <c r="U1575" s="203">
        <f t="shared" si="738"/>
        <v>0</v>
      </c>
      <c r="V1575" s="175">
        <f>IF(Q1575&gt;0,VLOOKUP(Q1575,Jahresfaktoren!$A$11:$B$24,2,),0)</f>
        <v>152</v>
      </c>
      <c r="W1575" s="175">
        <f>IF(R1575&gt;0,VLOOKUP(R1575,Jahresfaktoren!$D$11:$E$24,2,),0)</f>
        <v>150</v>
      </c>
      <c r="X1575" s="175">
        <f>IF(S1575&gt;0,VLOOKUP(S1575,Jahresfaktoren!$A$28:$B$29,2,),0)</f>
        <v>0</v>
      </c>
      <c r="Y1575" s="175">
        <f>IF(T1575&gt;0,VLOOKUP(T1575,Jahresfaktoren!$A$28:$B$29,2,),0)</f>
        <v>0</v>
      </c>
      <c r="Z1575" s="175">
        <f>IF(U1575&gt;0,VLOOKUP(U1575,Jahresfaktoren!$A$32:$B$33,2,),)</f>
        <v>0</v>
      </c>
      <c r="AA1575" s="177">
        <f t="shared" si="748"/>
        <v>2504.96</v>
      </c>
      <c r="AB1575" s="177">
        <f t="shared" si="749"/>
        <v>2472</v>
      </c>
      <c r="AC1575" s="177" t="str">
        <f t="shared" si="750"/>
        <v/>
      </c>
      <c r="AD1575" s="177" t="str">
        <f t="shared" si="751"/>
        <v/>
      </c>
      <c r="AE1575" s="177" t="str">
        <f t="shared" si="752"/>
        <v/>
      </c>
      <c r="AF1575" s="178">
        <f>IF(Q1575&gt;0,VLOOKUP(H1575,Leistungszahlen!$A$11:$C$158,3,),0)</f>
        <v>0</v>
      </c>
      <c r="AG1575" s="178">
        <f>IF(R1575&gt;0,VLOOKUP(H1575,Leistungszahlen!$A$11:$F$158,6,),IF(T1575&gt;0,VLOOKUP(H1575,Leistungszahlen!$A$11:$F$158,6,),0))</f>
        <v>0</v>
      </c>
      <c r="AH1575" s="179" t="e">
        <f t="shared" si="743"/>
        <v>#DIV/0!</v>
      </c>
      <c r="AI1575" s="179" t="e">
        <f t="shared" si="744"/>
        <v>#DIV/0!</v>
      </c>
      <c r="AJ1575" s="179">
        <f t="shared" si="745"/>
        <v>0</v>
      </c>
      <c r="AK1575" s="179">
        <f t="shared" si="746"/>
        <v>0</v>
      </c>
      <c r="AL1575" s="179">
        <f t="shared" si="747"/>
        <v>0</v>
      </c>
      <c r="AM1575" s="180">
        <f>IF(L1575=1,Stundensätze!$D$13,IF(L1575=2,Stundensätze!$D$17,IF(L1575=4,Stundensätze!$D$21,"")))</f>
        <v>0</v>
      </c>
      <c r="AN1575" s="180">
        <f>IF(L1575=1,Stundensätze!$D$15,IF(L1575=2,Stundensätze!$D$19,IF(L1575=4,Stundensätze!$D$23,"")))</f>
        <v>0</v>
      </c>
      <c r="AO1575" s="180" t="e">
        <f t="shared" si="753"/>
        <v>#DIV/0!</v>
      </c>
      <c r="AP1575" s="180">
        <f t="shared" si="754"/>
        <v>0</v>
      </c>
      <c r="AQ1575" s="192" t="e">
        <f t="shared" si="755"/>
        <v>#DIV/0!</v>
      </c>
      <c r="AR1575" s="192" t="e">
        <f t="shared" si="756"/>
        <v>#DIV/0!</v>
      </c>
      <c r="AS1575" s="193" t="e">
        <f t="shared" si="757"/>
        <v>#DIV/0!</v>
      </c>
      <c r="AT1575" s="258" t="str">
        <f>IF(K1575=0,0,VLOOKUP(K1575,Kostenstellen!A:B,2,FALSE))</f>
        <v xml:space="preserve">Salinenklinik </v>
      </c>
      <c r="AU1575" s="68" t="str">
        <f t="shared" si="739"/>
        <v>A1</v>
      </c>
      <c r="AV1575" s="68" t="str">
        <f t="shared" si="740"/>
        <v>A1</v>
      </c>
      <c r="AW1575" s="68">
        <f>IF(AF1575=0,0,VLOOKUP($H1575,Leistungszahlen!$A$11:$H$158,4,FALSE))</f>
        <v>0</v>
      </c>
      <c r="AX1575" s="68">
        <f>IF(AF1575=0,0,VLOOKUP($H1575,Leistungszahlen!$A$11:$H$158,5,FALSE))</f>
        <v>0</v>
      </c>
      <c r="AY1575" s="68">
        <f>IF(AG1575=0,0,VLOOKUP($H1575,Leistungszahlen!$A$11:$H$158,6,FALSE))</f>
        <v>0</v>
      </c>
      <c r="AZ1575" s="68">
        <f t="shared" si="741"/>
        <v>0</v>
      </c>
      <c r="BA1575" s="68">
        <f t="shared" si="742"/>
        <v>0</v>
      </c>
      <c r="BC1575" s="68">
        <f t="shared" si="758"/>
        <v>0</v>
      </c>
      <c r="BD1575" s="285"/>
    </row>
    <row r="1576" spans="1:56" s="68" customFormat="1">
      <c r="A1576" s="200"/>
      <c r="B1576" s="200"/>
      <c r="C1576" s="200" t="s">
        <v>420</v>
      </c>
      <c r="D1576" s="200" t="s">
        <v>200</v>
      </c>
      <c r="E1576" s="200" t="s">
        <v>351</v>
      </c>
      <c r="F1576" s="200" t="s">
        <v>1594</v>
      </c>
      <c r="G1576" s="200" t="s">
        <v>251</v>
      </c>
      <c r="H1576" s="201" t="s">
        <v>200</v>
      </c>
      <c r="I1576" s="202">
        <v>4.13</v>
      </c>
      <c r="J1576" s="200" t="s">
        <v>778</v>
      </c>
      <c r="K1576" s="176">
        <v>5</v>
      </c>
      <c r="L1576" s="176">
        <v>1</v>
      </c>
      <c r="M1576" s="176"/>
      <c r="N1576" s="286">
        <v>6</v>
      </c>
      <c r="O1576" s="286"/>
      <c r="P1576" s="176"/>
      <c r="Q1576" s="203">
        <f t="shared" si="734"/>
        <v>6</v>
      </c>
      <c r="R1576" s="203">
        <f t="shared" si="735"/>
        <v>0</v>
      </c>
      <c r="S1576" s="203">
        <f t="shared" si="736"/>
        <v>0</v>
      </c>
      <c r="T1576" s="203">
        <f t="shared" si="737"/>
        <v>0</v>
      </c>
      <c r="U1576" s="203">
        <f t="shared" si="738"/>
        <v>0</v>
      </c>
      <c r="V1576" s="175">
        <f>IF(Q1576&gt;0,VLOOKUP(Q1576,Jahresfaktoren!$A$11:$B$24,2,),0)</f>
        <v>302</v>
      </c>
      <c r="W1576" s="175">
        <f>IF(R1576&gt;0,VLOOKUP(R1576,Jahresfaktoren!$D$11:$E$24,2,),0)</f>
        <v>0</v>
      </c>
      <c r="X1576" s="175">
        <f>IF(S1576&gt;0,VLOOKUP(S1576,Jahresfaktoren!$A$28:$B$29,2,),0)</f>
        <v>0</v>
      </c>
      <c r="Y1576" s="175">
        <f>IF(T1576&gt;0,VLOOKUP(T1576,Jahresfaktoren!$A$28:$B$29,2,),0)</f>
        <v>0</v>
      </c>
      <c r="Z1576" s="175">
        <f>IF(U1576&gt;0,VLOOKUP(U1576,Jahresfaktoren!$A$32:$B$33,2,),)</f>
        <v>0</v>
      </c>
      <c r="AA1576" s="177">
        <f t="shared" si="748"/>
        <v>1247.26</v>
      </c>
      <c r="AB1576" s="177" t="str">
        <f t="shared" si="749"/>
        <v/>
      </c>
      <c r="AC1576" s="177" t="str">
        <f t="shared" si="750"/>
        <v/>
      </c>
      <c r="AD1576" s="177" t="str">
        <f t="shared" si="751"/>
        <v/>
      </c>
      <c r="AE1576" s="177" t="str">
        <f t="shared" si="752"/>
        <v/>
      </c>
      <c r="AF1576" s="178">
        <f>IF(Q1576&gt;0,VLOOKUP(H1576,Leistungszahlen!$A$11:$C$158,3,),0)</f>
        <v>0</v>
      </c>
      <c r="AG1576" s="178">
        <f>IF(R1576&gt;0,VLOOKUP(H1576,Leistungszahlen!$A$11:$F$158,6,),IF(T1576&gt;0,VLOOKUP(H1576,Leistungszahlen!$A$11:$F$158,6,),0))</f>
        <v>0</v>
      </c>
      <c r="AH1576" s="179" t="e">
        <f t="shared" si="743"/>
        <v>#DIV/0!</v>
      </c>
      <c r="AI1576" s="179">
        <f t="shared" si="744"/>
        <v>0</v>
      </c>
      <c r="AJ1576" s="179">
        <f t="shared" si="745"/>
        <v>0</v>
      </c>
      <c r="AK1576" s="179">
        <f t="shared" si="746"/>
        <v>0</v>
      </c>
      <c r="AL1576" s="179">
        <f t="shared" si="747"/>
        <v>0</v>
      </c>
      <c r="AM1576" s="180">
        <f>IF(L1576=1,Stundensätze!$D$13,IF(L1576=2,Stundensätze!$D$17,IF(L1576=4,Stundensätze!$D$21,"")))</f>
        <v>0</v>
      </c>
      <c r="AN1576" s="180">
        <f>IF(L1576=1,Stundensätze!$D$15,IF(L1576=2,Stundensätze!$D$19,IF(L1576=4,Stundensätze!$D$23,"")))</f>
        <v>0</v>
      </c>
      <c r="AO1576" s="180" t="e">
        <f t="shared" si="753"/>
        <v>#DIV/0!</v>
      </c>
      <c r="AP1576" s="180">
        <f t="shared" si="754"/>
        <v>0</v>
      </c>
      <c r="AQ1576" s="192" t="e">
        <f t="shared" si="755"/>
        <v>#DIV/0!</v>
      </c>
      <c r="AR1576" s="192" t="e">
        <f t="shared" si="756"/>
        <v>#DIV/0!</v>
      </c>
      <c r="AS1576" s="193" t="e">
        <f t="shared" si="757"/>
        <v>#DIV/0!</v>
      </c>
      <c r="AT1576" s="258" t="str">
        <f>IF(K1576=0,0,VLOOKUP(K1576,Kostenstellen!A:B,2,FALSE))</f>
        <v xml:space="preserve">Salinenklinik </v>
      </c>
      <c r="AU1576" s="68" t="str">
        <f t="shared" si="739"/>
        <v>B</v>
      </c>
      <c r="AV1576" s="68" t="str">
        <f t="shared" si="740"/>
        <v/>
      </c>
      <c r="AW1576" s="68">
        <f>IF(AF1576=0,0,VLOOKUP($H1576,Leistungszahlen!$A$11:$H$158,4,FALSE))</f>
        <v>0</v>
      </c>
      <c r="AX1576" s="68">
        <f>IF(AF1576=0,0,VLOOKUP($H1576,Leistungszahlen!$A$11:$H$158,5,FALSE))</f>
        <v>0</v>
      </c>
      <c r="AY1576" s="68">
        <f>IF(AG1576=0,0,VLOOKUP($H1576,Leistungszahlen!$A$11:$H$158,6,FALSE))</f>
        <v>0</v>
      </c>
      <c r="AZ1576" s="68">
        <f t="shared" si="741"/>
        <v>0</v>
      </c>
      <c r="BA1576" s="68">
        <f t="shared" si="742"/>
        <v>0</v>
      </c>
      <c r="BC1576" s="68">
        <f t="shared" si="758"/>
        <v>0</v>
      </c>
      <c r="BD1576" s="285"/>
    </row>
    <row r="1577" spans="1:56" s="68" customFormat="1">
      <c r="A1577" s="200"/>
      <c r="B1577" s="200"/>
      <c r="C1577" s="200" t="s">
        <v>420</v>
      </c>
      <c r="D1577" s="200" t="s">
        <v>200</v>
      </c>
      <c r="E1577" s="200" t="s">
        <v>351</v>
      </c>
      <c r="F1577" s="200" t="s">
        <v>1595</v>
      </c>
      <c r="G1577" s="200" t="s">
        <v>118</v>
      </c>
      <c r="H1577" s="201" t="s">
        <v>221</v>
      </c>
      <c r="I1577" s="202">
        <v>4.17</v>
      </c>
      <c r="J1577" s="200" t="s">
        <v>292</v>
      </c>
      <c r="K1577" s="176">
        <v>5</v>
      </c>
      <c r="L1577" s="176">
        <v>1</v>
      </c>
      <c r="M1577" s="176">
        <v>0</v>
      </c>
      <c r="N1577" s="286">
        <v>1</v>
      </c>
      <c r="O1577" s="286"/>
      <c r="P1577" s="176"/>
      <c r="Q1577" s="203">
        <f t="shared" si="734"/>
        <v>1</v>
      </c>
      <c r="R1577" s="203">
        <f t="shared" si="735"/>
        <v>0</v>
      </c>
      <c r="S1577" s="203">
        <f t="shared" si="736"/>
        <v>0</v>
      </c>
      <c r="T1577" s="203">
        <f t="shared" si="737"/>
        <v>0</v>
      </c>
      <c r="U1577" s="203">
        <f t="shared" si="738"/>
        <v>0</v>
      </c>
      <c r="V1577" s="175">
        <f>IF(Q1577&gt;0,VLOOKUP(Q1577,Jahresfaktoren!$A$11:$B$24,2,),0)</f>
        <v>52</v>
      </c>
      <c r="W1577" s="175">
        <f>IF(R1577&gt;0,VLOOKUP(R1577,Jahresfaktoren!$D$11:$E$24,2,),0)</f>
        <v>0</v>
      </c>
      <c r="X1577" s="175">
        <f>IF(S1577&gt;0,VLOOKUP(S1577,Jahresfaktoren!$A$28:$B$29,2,),0)</f>
        <v>0</v>
      </c>
      <c r="Y1577" s="175">
        <f>IF(T1577&gt;0,VLOOKUP(T1577,Jahresfaktoren!$A$28:$B$29,2,),0)</f>
        <v>0</v>
      </c>
      <c r="Z1577" s="175">
        <f>IF(U1577&gt;0,VLOOKUP(U1577,Jahresfaktoren!$A$32:$B$33,2,),)</f>
        <v>0</v>
      </c>
      <c r="AA1577" s="177">
        <f t="shared" si="748"/>
        <v>216.84</v>
      </c>
      <c r="AB1577" s="177" t="str">
        <f t="shared" si="749"/>
        <v/>
      </c>
      <c r="AC1577" s="177" t="str">
        <f t="shared" si="750"/>
        <v/>
      </c>
      <c r="AD1577" s="177" t="str">
        <f t="shared" si="751"/>
        <v/>
      </c>
      <c r="AE1577" s="177" t="str">
        <f t="shared" si="752"/>
        <v/>
      </c>
      <c r="AF1577" s="178">
        <f>IF(Q1577&gt;0,VLOOKUP(H1577,Leistungszahlen!$A$11:$C$158,3,),0)</f>
        <v>0</v>
      </c>
      <c r="AG1577" s="178">
        <f>IF(R1577&gt;0,VLOOKUP(H1577,Leistungszahlen!$A$11:$F$158,6,),IF(T1577&gt;0,VLOOKUP(H1577,Leistungszahlen!$A$11:$F$158,6,),0))</f>
        <v>0</v>
      </c>
      <c r="AH1577" s="179" t="e">
        <f t="shared" si="743"/>
        <v>#DIV/0!</v>
      </c>
      <c r="AI1577" s="179">
        <f t="shared" si="744"/>
        <v>0</v>
      </c>
      <c r="AJ1577" s="179">
        <f t="shared" si="745"/>
        <v>0</v>
      </c>
      <c r="AK1577" s="179">
        <f t="shared" si="746"/>
        <v>0</v>
      </c>
      <c r="AL1577" s="179">
        <f t="shared" si="747"/>
        <v>0</v>
      </c>
      <c r="AM1577" s="180">
        <f>IF(L1577=1,Stundensätze!$D$13,IF(L1577=2,Stundensätze!$D$17,IF(L1577=4,Stundensätze!$D$21,"")))</f>
        <v>0</v>
      </c>
      <c r="AN1577" s="180">
        <f>IF(L1577=1,Stundensätze!$D$15,IF(L1577=2,Stundensätze!$D$19,IF(L1577=4,Stundensätze!$D$23,"")))</f>
        <v>0</v>
      </c>
      <c r="AO1577" s="180" t="e">
        <f t="shared" si="753"/>
        <v>#DIV/0!</v>
      </c>
      <c r="AP1577" s="180">
        <f t="shared" si="754"/>
        <v>0</v>
      </c>
      <c r="AQ1577" s="192" t="e">
        <f t="shared" si="755"/>
        <v>#DIV/0!</v>
      </c>
      <c r="AR1577" s="192" t="e">
        <f t="shared" si="756"/>
        <v>#DIV/0!</v>
      </c>
      <c r="AS1577" s="193" t="e">
        <f t="shared" si="757"/>
        <v>#DIV/0!</v>
      </c>
      <c r="AT1577" s="258" t="str">
        <f>IF(K1577=0,0,VLOOKUP(K1577,Kostenstellen!A:B,2,FALSE))</f>
        <v xml:space="preserve">Salinenklinik </v>
      </c>
      <c r="AU1577" s="68" t="str">
        <f t="shared" si="739"/>
        <v>Z</v>
      </c>
      <c r="AV1577" s="68" t="str">
        <f t="shared" si="740"/>
        <v/>
      </c>
      <c r="AW1577" s="68">
        <f>IF(AF1577=0,0,VLOOKUP($H1577,Leistungszahlen!$A$11:$H$158,4,FALSE))</f>
        <v>0</v>
      </c>
      <c r="AX1577" s="68">
        <f>IF(AF1577=0,0,VLOOKUP($H1577,Leistungszahlen!$A$11:$H$158,5,FALSE))</f>
        <v>0</v>
      </c>
      <c r="AY1577" s="68">
        <f>IF(AG1577=0,0,VLOOKUP($H1577,Leistungszahlen!$A$11:$H$158,6,FALSE))</f>
        <v>0</v>
      </c>
      <c r="AZ1577" s="68">
        <f t="shared" si="741"/>
        <v>0</v>
      </c>
      <c r="BA1577" s="68">
        <f t="shared" si="742"/>
        <v>0</v>
      </c>
      <c r="BC1577" s="68">
        <f t="shared" si="758"/>
        <v>0</v>
      </c>
      <c r="BD1577" s="285"/>
    </row>
    <row r="1578" spans="1:56" s="68" customFormat="1">
      <c r="A1578" s="200"/>
      <c r="B1578" s="200"/>
      <c r="C1578" s="200" t="s">
        <v>420</v>
      </c>
      <c r="D1578" s="200" t="s">
        <v>200</v>
      </c>
      <c r="E1578" s="200" t="s">
        <v>351</v>
      </c>
      <c r="F1578" s="200" t="s">
        <v>1595</v>
      </c>
      <c r="G1578" s="200" t="s">
        <v>163</v>
      </c>
      <c r="H1578" s="201" t="s">
        <v>287</v>
      </c>
      <c r="I1578" s="202">
        <v>16.48</v>
      </c>
      <c r="J1578" s="200" t="s">
        <v>307</v>
      </c>
      <c r="K1578" s="176">
        <v>5</v>
      </c>
      <c r="L1578" s="176">
        <v>1</v>
      </c>
      <c r="M1578" s="176"/>
      <c r="N1578" s="286">
        <v>3</v>
      </c>
      <c r="O1578" s="286">
        <v>3</v>
      </c>
      <c r="P1578" s="176"/>
      <c r="Q1578" s="203">
        <f t="shared" si="734"/>
        <v>3</v>
      </c>
      <c r="R1578" s="203">
        <f t="shared" si="735"/>
        <v>3</v>
      </c>
      <c r="S1578" s="203">
        <f t="shared" si="736"/>
        <v>0</v>
      </c>
      <c r="T1578" s="203">
        <f t="shared" si="737"/>
        <v>0</v>
      </c>
      <c r="U1578" s="203">
        <f t="shared" si="738"/>
        <v>0</v>
      </c>
      <c r="V1578" s="175">
        <f>IF(Q1578&gt;0,VLOOKUP(Q1578,Jahresfaktoren!$A$11:$B$24,2,),0)</f>
        <v>152</v>
      </c>
      <c r="W1578" s="175">
        <f>IF(R1578&gt;0,VLOOKUP(R1578,Jahresfaktoren!$D$11:$E$24,2,),0)</f>
        <v>150</v>
      </c>
      <c r="X1578" s="175">
        <f>IF(S1578&gt;0,VLOOKUP(S1578,Jahresfaktoren!$A$28:$B$29,2,),0)</f>
        <v>0</v>
      </c>
      <c r="Y1578" s="175">
        <f>IF(T1578&gt;0,VLOOKUP(T1578,Jahresfaktoren!$A$28:$B$29,2,),0)</f>
        <v>0</v>
      </c>
      <c r="Z1578" s="175">
        <f>IF(U1578&gt;0,VLOOKUP(U1578,Jahresfaktoren!$A$32:$B$33,2,),)</f>
        <v>0</v>
      </c>
      <c r="AA1578" s="177">
        <f t="shared" si="748"/>
        <v>2504.96</v>
      </c>
      <c r="AB1578" s="177">
        <f t="shared" si="749"/>
        <v>2472</v>
      </c>
      <c r="AC1578" s="177" t="str">
        <f t="shared" si="750"/>
        <v/>
      </c>
      <c r="AD1578" s="177" t="str">
        <f t="shared" si="751"/>
        <v/>
      </c>
      <c r="AE1578" s="177" t="str">
        <f t="shared" si="752"/>
        <v/>
      </c>
      <c r="AF1578" s="178">
        <f>IF(Q1578&gt;0,VLOOKUP(H1578,Leistungszahlen!$A$11:$C$158,3,),0)</f>
        <v>0</v>
      </c>
      <c r="AG1578" s="178">
        <f>IF(R1578&gt;0,VLOOKUP(H1578,Leistungszahlen!$A$11:$F$158,6,),IF(T1578&gt;0,VLOOKUP(H1578,Leistungszahlen!$A$11:$F$158,6,),0))</f>
        <v>0</v>
      </c>
      <c r="AH1578" s="179" t="e">
        <f t="shared" si="743"/>
        <v>#DIV/0!</v>
      </c>
      <c r="AI1578" s="179" t="e">
        <f t="shared" si="744"/>
        <v>#DIV/0!</v>
      </c>
      <c r="AJ1578" s="179">
        <f t="shared" si="745"/>
        <v>0</v>
      </c>
      <c r="AK1578" s="179">
        <f t="shared" si="746"/>
        <v>0</v>
      </c>
      <c r="AL1578" s="179">
        <f t="shared" si="747"/>
        <v>0</v>
      </c>
      <c r="AM1578" s="180">
        <f>IF(L1578=1,Stundensätze!$D$13,IF(L1578=2,Stundensätze!$D$17,IF(L1578=4,Stundensätze!$D$21,"")))</f>
        <v>0</v>
      </c>
      <c r="AN1578" s="180">
        <f>IF(L1578=1,Stundensätze!$D$15,IF(L1578=2,Stundensätze!$D$19,IF(L1578=4,Stundensätze!$D$23,"")))</f>
        <v>0</v>
      </c>
      <c r="AO1578" s="180" t="e">
        <f t="shared" si="753"/>
        <v>#DIV/0!</v>
      </c>
      <c r="AP1578" s="180">
        <f t="shared" si="754"/>
        <v>0</v>
      </c>
      <c r="AQ1578" s="192" t="e">
        <f t="shared" si="755"/>
        <v>#DIV/0!</v>
      </c>
      <c r="AR1578" s="192" t="e">
        <f t="shared" si="756"/>
        <v>#DIV/0!</v>
      </c>
      <c r="AS1578" s="193" t="e">
        <f t="shared" si="757"/>
        <v>#DIV/0!</v>
      </c>
      <c r="AT1578" s="258" t="str">
        <f>IF(K1578=0,0,VLOOKUP(K1578,Kostenstellen!A:B,2,FALSE))</f>
        <v xml:space="preserve">Salinenklinik </v>
      </c>
      <c r="AU1578" s="68" t="str">
        <f t="shared" si="739"/>
        <v>A1</v>
      </c>
      <c r="AV1578" s="68" t="str">
        <f t="shared" si="740"/>
        <v>A1</v>
      </c>
      <c r="AW1578" s="68">
        <f>IF(AF1578=0,0,VLOOKUP($H1578,Leistungszahlen!$A$11:$H$158,4,FALSE))</f>
        <v>0</v>
      </c>
      <c r="AX1578" s="68">
        <f>IF(AF1578=0,0,VLOOKUP($H1578,Leistungszahlen!$A$11:$H$158,5,FALSE))</f>
        <v>0</v>
      </c>
      <c r="AY1578" s="68">
        <f>IF(AG1578=0,0,VLOOKUP($H1578,Leistungszahlen!$A$11:$H$158,6,FALSE))</f>
        <v>0</v>
      </c>
      <c r="AZ1578" s="68">
        <f t="shared" si="741"/>
        <v>0</v>
      </c>
      <c r="BA1578" s="68">
        <f t="shared" si="742"/>
        <v>0</v>
      </c>
      <c r="BC1578" s="68">
        <f t="shared" si="758"/>
        <v>0</v>
      </c>
      <c r="BD1578" s="285"/>
    </row>
    <row r="1579" spans="1:56" s="68" customFormat="1">
      <c r="A1579" s="200"/>
      <c r="B1579" s="200"/>
      <c r="C1579" s="200" t="s">
        <v>420</v>
      </c>
      <c r="D1579" s="200" t="s">
        <v>200</v>
      </c>
      <c r="E1579" s="200" t="s">
        <v>351</v>
      </c>
      <c r="F1579" s="200" t="s">
        <v>1595</v>
      </c>
      <c r="G1579" s="200" t="s">
        <v>251</v>
      </c>
      <c r="H1579" s="201" t="s">
        <v>200</v>
      </c>
      <c r="I1579" s="202">
        <v>4.13</v>
      </c>
      <c r="J1579" s="200" t="s">
        <v>778</v>
      </c>
      <c r="K1579" s="176">
        <v>5</v>
      </c>
      <c r="L1579" s="176">
        <v>1</v>
      </c>
      <c r="M1579" s="176"/>
      <c r="N1579" s="286">
        <v>6</v>
      </c>
      <c r="O1579" s="286"/>
      <c r="P1579" s="176"/>
      <c r="Q1579" s="203">
        <f t="shared" si="734"/>
        <v>6</v>
      </c>
      <c r="R1579" s="203">
        <f t="shared" si="735"/>
        <v>0</v>
      </c>
      <c r="S1579" s="203">
        <f t="shared" si="736"/>
        <v>0</v>
      </c>
      <c r="T1579" s="203">
        <f t="shared" si="737"/>
        <v>0</v>
      </c>
      <c r="U1579" s="203">
        <f t="shared" si="738"/>
        <v>0</v>
      </c>
      <c r="V1579" s="175">
        <f>IF(Q1579&gt;0,VLOOKUP(Q1579,Jahresfaktoren!$A$11:$B$24,2,),0)</f>
        <v>302</v>
      </c>
      <c r="W1579" s="175">
        <f>IF(R1579&gt;0,VLOOKUP(R1579,Jahresfaktoren!$D$11:$E$24,2,),0)</f>
        <v>0</v>
      </c>
      <c r="X1579" s="175">
        <f>IF(S1579&gt;0,VLOOKUP(S1579,Jahresfaktoren!$A$28:$B$29,2,),0)</f>
        <v>0</v>
      </c>
      <c r="Y1579" s="175">
        <f>IF(T1579&gt;0,VLOOKUP(T1579,Jahresfaktoren!$A$28:$B$29,2,),0)</f>
        <v>0</v>
      </c>
      <c r="Z1579" s="175">
        <f>IF(U1579&gt;0,VLOOKUP(U1579,Jahresfaktoren!$A$32:$B$33,2,),)</f>
        <v>0</v>
      </c>
      <c r="AA1579" s="177">
        <f t="shared" si="748"/>
        <v>1247.26</v>
      </c>
      <c r="AB1579" s="177" t="str">
        <f t="shared" si="749"/>
        <v/>
      </c>
      <c r="AC1579" s="177" t="str">
        <f t="shared" si="750"/>
        <v/>
      </c>
      <c r="AD1579" s="177" t="str">
        <f t="shared" si="751"/>
        <v/>
      </c>
      <c r="AE1579" s="177" t="str">
        <f t="shared" si="752"/>
        <v/>
      </c>
      <c r="AF1579" s="178">
        <f>IF(Q1579&gt;0,VLOOKUP(H1579,Leistungszahlen!$A$11:$C$158,3,),0)</f>
        <v>0</v>
      </c>
      <c r="AG1579" s="178">
        <f>IF(R1579&gt;0,VLOOKUP(H1579,Leistungszahlen!$A$11:$F$158,6,),IF(T1579&gt;0,VLOOKUP(H1579,Leistungszahlen!$A$11:$F$158,6,),0))</f>
        <v>0</v>
      </c>
      <c r="AH1579" s="179" t="e">
        <f t="shared" si="743"/>
        <v>#DIV/0!</v>
      </c>
      <c r="AI1579" s="179">
        <f t="shared" si="744"/>
        <v>0</v>
      </c>
      <c r="AJ1579" s="179">
        <f t="shared" si="745"/>
        <v>0</v>
      </c>
      <c r="AK1579" s="179">
        <f t="shared" si="746"/>
        <v>0</v>
      </c>
      <c r="AL1579" s="179">
        <f t="shared" si="747"/>
        <v>0</v>
      </c>
      <c r="AM1579" s="180">
        <f>IF(L1579=1,Stundensätze!$D$13,IF(L1579=2,Stundensätze!$D$17,IF(L1579=4,Stundensätze!$D$21,"")))</f>
        <v>0</v>
      </c>
      <c r="AN1579" s="180">
        <f>IF(L1579=1,Stundensätze!$D$15,IF(L1579=2,Stundensätze!$D$19,IF(L1579=4,Stundensätze!$D$23,"")))</f>
        <v>0</v>
      </c>
      <c r="AO1579" s="180" t="e">
        <f t="shared" si="753"/>
        <v>#DIV/0!</v>
      </c>
      <c r="AP1579" s="180">
        <f t="shared" si="754"/>
        <v>0</v>
      </c>
      <c r="AQ1579" s="192" t="e">
        <f t="shared" si="755"/>
        <v>#DIV/0!</v>
      </c>
      <c r="AR1579" s="192" t="e">
        <f t="shared" si="756"/>
        <v>#DIV/0!</v>
      </c>
      <c r="AS1579" s="193" t="e">
        <f t="shared" si="757"/>
        <v>#DIV/0!</v>
      </c>
      <c r="AT1579" s="258" t="str">
        <f>IF(K1579=0,0,VLOOKUP(K1579,Kostenstellen!A:B,2,FALSE))</f>
        <v xml:space="preserve">Salinenklinik </v>
      </c>
      <c r="AU1579" s="68" t="str">
        <f t="shared" si="739"/>
        <v>B</v>
      </c>
      <c r="AV1579" s="68" t="str">
        <f t="shared" si="740"/>
        <v/>
      </c>
      <c r="AW1579" s="68">
        <f>IF(AF1579=0,0,VLOOKUP($H1579,Leistungszahlen!$A$11:$H$158,4,FALSE))</f>
        <v>0</v>
      </c>
      <c r="AX1579" s="68">
        <f>IF(AF1579=0,0,VLOOKUP($H1579,Leistungszahlen!$A$11:$H$158,5,FALSE))</f>
        <v>0</v>
      </c>
      <c r="AY1579" s="68">
        <f>IF(AG1579=0,0,VLOOKUP($H1579,Leistungszahlen!$A$11:$H$158,6,FALSE))</f>
        <v>0</v>
      </c>
      <c r="AZ1579" s="68">
        <f t="shared" si="741"/>
        <v>0</v>
      </c>
      <c r="BA1579" s="68">
        <f t="shared" si="742"/>
        <v>0</v>
      </c>
      <c r="BC1579" s="68">
        <f t="shared" si="758"/>
        <v>0</v>
      </c>
      <c r="BD1579" s="285"/>
    </row>
    <row r="1580" spans="1:56" s="68" customFormat="1">
      <c r="A1580" s="200"/>
      <c r="B1580" s="200"/>
      <c r="C1580" s="200" t="s">
        <v>420</v>
      </c>
      <c r="D1580" s="200" t="s">
        <v>200</v>
      </c>
      <c r="E1580" s="200" t="s">
        <v>351</v>
      </c>
      <c r="F1580" s="200" t="s">
        <v>1596</v>
      </c>
      <c r="G1580" s="200" t="s">
        <v>118</v>
      </c>
      <c r="H1580" s="201" t="s">
        <v>221</v>
      </c>
      <c r="I1580" s="202">
        <v>4.17</v>
      </c>
      <c r="J1580" s="200" t="s">
        <v>292</v>
      </c>
      <c r="K1580" s="176">
        <v>5</v>
      </c>
      <c r="L1580" s="176">
        <v>1</v>
      </c>
      <c r="M1580" s="176">
        <v>0</v>
      </c>
      <c r="N1580" s="286">
        <v>1</v>
      </c>
      <c r="O1580" s="286"/>
      <c r="P1580" s="176"/>
      <c r="Q1580" s="203">
        <f t="shared" si="734"/>
        <v>1</v>
      </c>
      <c r="R1580" s="203">
        <f t="shared" si="735"/>
        <v>0</v>
      </c>
      <c r="S1580" s="203">
        <f t="shared" si="736"/>
        <v>0</v>
      </c>
      <c r="T1580" s="203">
        <f t="shared" si="737"/>
        <v>0</v>
      </c>
      <c r="U1580" s="203">
        <f t="shared" si="738"/>
        <v>0</v>
      </c>
      <c r="V1580" s="175">
        <f>IF(Q1580&gt;0,VLOOKUP(Q1580,Jahresfaktoren!$A$11:$B$24,2,),0)</f>
        <v>52</v>
      </c>
      <c r="W1580" s="175">
        <f>IF(R1580&gt;0,VLOOKUP(R1580,Jahresfaktoren!$D$11:$E$24,2,),0)</f>
        <v>0</v>
      </c>
      <c r="X1580" s="175">
        <f>IF(S1580&gt;0,VLOOKUP(S1580,Jahresfaktoren!$A$28:$B$29,2,),0)</f>
        <v>0</v>
      </c>
      <c r="Y1580" s="175">
        <f>IF(T1580&gt;0,VLOOKUP(T1580,Jahresfaktoren!$A$28:$B$29,2,),0)</f>
        <v>0</v>
      </c>
      <c r="Z1580" s="175">
        <f>IF(U1580&gt;0,VLOOKUP(U1580,Jahresfaktoren!$A$32:$B$33,2,),)</f>
        <v>0</v>
      </c>
      <c r="AA1580" s="177">
        <f t="shared" si="748"/>
        <v>216.84</v>
      </c>
      <c r="AB1580" s="177" t="str">
        <f t="shared" si="749"/>
        <v/>
      </c>
      <c r="AC1580" s="177" t="str">
        <f t="shared" si="750"/>
        <v/>
      </c>
      <c r="AD1580" s="177" t="str">
        <f t="shared" si="751"/>
        <v/>
      </c>
      <c r="AE1580" s="177" t="str">
        <f t="shared" si="752"/>
        <v/>
      </c>
      <c r="AF1580" s="178">
        <f>IF(Q1580&gt;0,VLOOKUP(H1580,Leistungszahlen!$A$11:$C$158,3,),0)</f>
        <v>0</v>
      </c>
      <c r="AG1580" s="178">
        <f>IF(R1580&gt;0,VLOOKUP(H1580,Leistungszahlen!$A$11:$F$158,6,),IF(T1580&gt;0,VLOOKUP(H1580,Leistungszahlen!$A$11:$F$158,6,),0))</f>
        <v>0</v>
      </c>
      <c r="AH1580" s="179" t="e">
        <f t="shared" si="743"/>
        <v>#DIV/0!</v>
      </c>
      <c r="AI1580" s="179">
        <f t="shared" si="744"/>
        <v>0</v>
      </c>
      <c r="AJ1580" s="179">
        <f t="shared" si="745"/>
        <v>0</v>
      </c>
      <c r="AK1580" s="179">
        <f t="shared" si="746"/>
        <v>0</v>
      </c>
      <c r="AL1580" s="179">
        <f t="shared" si="747"/>
        <v>0</v>
      </c>
      <c r="AM1580" s="180">
        <f>IF(L1580=1,Stundensätze!$D$13,IF(L1580=2,Stundensätze!$D$17,IF(L1580=4,Stundensätze!$D$21,"")))</f>
        <v>0</v>
      </c>
      <c r="AN1580" s="180">
        <f>IF(L1580=1,Stundensätze!$D$15,IF(L1580=2,Stundensätze!$D$19,IF(L1580=4,Stundensätze!$D$23,"")))</f>
        <v>0</v>
      </c>
      <c r="AO1580" s="180" t="e">
        <f t="shared" si="753"/>
        <v>#DIV/0!</v>
      </c>
      <c r="AP1580" s="180">
        <f t="shared" si="754"/>
        <v>0</v>
      </c>
      <c r="AQ1580" s="192" t="e">
        <f t="shared" si="755"/>
        <v>#DIV/0!</v>
      </c>
      <c r="AR1580" s="192" t="e">
        <f t="shared" si="756"/>
        <v>#DIV/0!</v>
      </c>
      <c r="AS1580" s="193" t="e">
        <f t="shared" si="757"/>
        <v>#DIV/0!</v>
      </c>
      <c r="AT1580" s="258" t="str">
        <f>IF(K1580=0,0,VLOOKUP(K1580,Kostenstellen!A:B,2,FALSE))</f>
        <v xml:space="preserve">Salinenklinik </v>
      </c>
      <c r="AU1580" s="68" t="str">
        <f t="shared" si="739"/>
        <v>Z</v>
      </c>
      <c r="AV1580" s="68" t="str">
        <f t="shared" si="740"/>
        <v/>
      </c>
      <c r="AW1580" s="68">
        <f>IF(AF1580=0,0,VLOOKUP($H1580,Leistungszahlen!$A$11:$H$158,4,FALSE))</f>
        <v>0</v>
      </c>
      <c r="AX1580" s="68">
        <f>IF(AF1580=0,0,VLOOKUP($H1580,Leistungszahlen!$A$11:$H$158,5,FALSE))</f>
        <v>0</v>
      </c>
      <c r="AY1580" s="68">
        <f>IF(AG1580=0,0,VLOOKUP($H1580,Leistungszahlen!$A$11:$H$158,6,FALSE))</f>
        <v>0</v>
      </c>
      <c r="AZ1580" s="68">
        <f t="shared" si="741"/>
        <v>0</v>
      </c>
      <c r="BA1580" s="68">
        <f t="shared" si="742"/>
        <v>0</v>
      </c>
      <c r="BC1580" s="68">
        <f t="shared" si="758"/>
        <v>0</v>
      </c>
      <c r="BD1580" s="285"/>
    </row>
    <row r="1581" spans="1:56" s="68" customFormat="1">
      <c r="A1581" s="200"/>
      <c r="B1581" s="200"/>
      <c r="C1581" s="200" t="s">
        <v>420</v>
      </c>
      <c r="D1581" s="200" t="s">
        <v>200</v>
      </c>
      <c r="E1581" s="200" t="s">
        <v>351</v>
      </c>
      <c r="F1581" s="200" t="s">
        <v>1596</v>
      </c>
      <c r="G1581" s="200" t="s">
        <v>163</v>
      </c>
      <c r="H1581" s="201" t="s">
        <v>287</v>
      </c>
      <c r="I1581" s="202">
        <v>16.48</v>
      </c>
      <c r="J1581" s="200" t="s">
        <v>307</v>
      </c>
      <c r="K1581" s="176">
        <v>5</v>
      </c>
      <c r="L1581" s="176">
        <v>1</v>
      </c>
      <c r="M1581" s="176"/>
      <c r="N1581" s="286">
        <v>3</v>
      </c>
      <c r="O1581" s="286">
        <v>3</v>
      </c>
      <c r="P1581" s="176"/>
      <c r="Q1581" s="203">
        <f t="shared" si="734"/>
        <v>3</v>
      </c>
      <c r="R1581" s="203">
        <f t="shared" si="735"/>
        <v>3</v>
      </c>
      <c r="S1581" s="203">
        <f t="shared" si="736"/>
        <v>0</v>
      </c>
      <c r="T1581" s="203">
        <f t="shared" si="737"/>
        <v>0</v>
      </c>
      <c r="U1581" s="203">
        <f t="shared" si="738"/>
        <v>0</v>
      </c>
      <c r="V1581" s="175">
        <f>IF(Q1581&gt;0,VLOOKUP(Q1581,Jahresfaktoren!$A$11:$B$24,2,),0)</f>
        <v>152</v>
      </c>
      <c r="W1581" s="175">
        <f>IF(R1581&gt;0,VLOOKUP(R1581,Jahresfaktoren!$D$11:$E$24,2,),0)</f>
        <v>150</v>
      </c>
      <c r="X1581" s="175">
        <f>IF(S1581&gt;0,VLOOKUP(S1581,Jahresfaktoren!$A$28:$B$29,2,),0)</f>
        <v>0</v>
      </c>
      <c r="Y1581" s="175">
        <f>IF(T1581&gt;0,VLOOKUP(T1581,Jahresfaktoren!$A$28:$B$29,2,),0)</f>
        <v>0</v>
      </c>
      <c r="Z1581" s="175">
        <f>IF(U1581&gt;0,VLOOKUP(U1581,Jahresfaktoren!$A$32:$B$33,2,),)</f>
        <v>0</v>
      </c>
      <c r="AA1581" s="177">
        <f t="shared" si="748"/>
        <v>2504.96</v>
      </c>
      <c r="AB1581" s="177">
        <f t="shared" si="749"/>
        <v>2472</v>
      </c>
      <c r="AC1581" s="177" t="str">
        <f t="shared" si="750"/>
        <v/>
      </c>
      <c r="AD1581" s="177" t="str">
        <f t="shared" si="751"/>
        <v/>
      </c>
      <c r="AE1581" s="177" t="str">
        <f t="shared" si="752"/>
        <v/>
      </c>
      <c r="AF1581" s="178">
        <f>IF(Q1581&gt;0,VLOOKUP(H1581,Leistungszahlen!$A$11:$C$158,3,),0)</f>
        <v>0</v>
      </c>
      <c r="AG1581" s="178">
        <f>IF(R1581&gt;0,VLOOKUP(H1581,Leistungszahlen!$A$11:$F$158,6,),IF(T1581&gt;0,VLOOKUP(H1581,Leistungszahlen!$A$11:$F$158,6,),0))</f>
        <v>0</v>
      </c>
      <c r="AH1581" s="179" t="e">
        <f t="shared" si="743"/>
        <v>#DIV/0!</v>
      </c>
      <c r="AI1581" s="179" t="e">
        <f t="shared" si="744"/>
        <v>#DIV/0!</v>
      </c>
      <c r="AJ1581" s="179">
        <f t="shared" si="745"/>
        <v>0</v>
      </c>
      <c r="AK1581" s="179">
        <f t="shared" si="746"/>
        <v>0</v>
      </c>
      <c r="AL1581" s="179">
        <f t="shared" si="747"/>
        <v>0</v>
      </c>
      <c r="AM1581" s="180">
        <f>IF(L1581=1,Stundensätze!$D$13,IF(L1581=2,Stundensätze!$D$17,IF(L1581=4,Stundensätze!$D$21,"")))</f>
        <v>0</v>
      </c>
      <c r="AN1581" s="180">
        <f>IF(L1581=1,Stundensätze!$D$15,IF(L1581=2,Stundensätze!$D$19,IF(L1581=4,Stundensätze!$D$23,"")))</f>
        <v>0</v>
      </c>
      <c r="AO1581" s="180" t="e">
        <f t="shared" si="753"/>
        <v>#DIV/0!</v>
      </c>
      <c r="AP1581" s="180">
        <f t="shared" si="754"/>
        <v>0</v>
      </c>
      <c r="AQ1581" s="192" t="e">
        <f t="shared" si="755"/>
        <v>#DIV/0!</v>
      </c>
      <c r="AR1581" s="192" t="e">
        <f t="shared" si="756"/>
        <v>#DIV/0!</v>
      </c>
      <c r="AS1581" s="193" t="e">
        <f t="shared" si="757"/>
        <v>#DIV/0!</v>
      </c>
      <c r="AT1581" s="258" t="str">
        <f>IF(K1581=0,0,VLOOKUP(K1581,Kostenstellen!A:B,2,FALSE))</f>
        <v xml:space="preserve">Salinenklinik </v>
      </c>
      <c r="AU1581" s="68" t="str">
        <f t="shared" si="739"/>
        <v>A1</v>
      </c>
      <c r="AV1581" s="68" t="str">
        <f t="shared" si="740"/>
        <v>A1</v>
      </c>
      <c r="AW1581" s="68">
        <f>IF(AF1581=0,0,VLOOKUP($H1581,Leistungszahlen!$A$11:$H$158,4,FALSE))</f>
        <v>0</v>
      </c>
      <c r="AX1581" s="68">
        <f>IF(AF1581=0,0,VLOOKUP($H1581,Leistungszahlen!$A$11:$H$158,5,FALSE))</f>
        <v>0</v>
      </c>
      <c r="AY1581" s="68">
        <f>IF(AG1581=0,0,VLOOKUP($H1581,Leistungszahlen!$A$11:$H$158,6,FALSE))</f>
        <v>0</v>
      </c>
      <c r="AZ1581" s="68">
        <f t="shared" si="741"/>
        <v>0</v>
      </c>
      <c r="BA1581" s="68">
        <f t="shared" si="742"/>
        <v>0</v>
      </c>
      <c r="BC1581" s="68">
        <f t="shared" si="758"/>
        <v>0</v>
      </c>
      <c r="BD1581" s="285"/>
    </row>
    <row r="1582" spans="1:56" s="68" customFormat="1">
      <c r="A1582" s="200"/>
      <c r="B1582" s="200"/>
      <c r="C1582" s="200" t="s">
        <v>420</v>
      </c>
      <c r="D1582" s="200" t="s">
        <v>200</v>
      </c>
      <c r="E1582" s="200" t="s">
        <v>351</v>
      </c>
      <c r="F1582" s="200" t="s">
        <v>1596</v>
      </c>
      <c r="G1582" s="200" t="s">
        <v>251</v>
      </c>
      <c r="H1582" s="201" t="s">
        <v>200</v>
      </c>
      <c r="I1582" s="202">
        <v>4.13</v>
      </c>
      <c r="J1582" s="200" t="s">
        <v>778</v>
      </c>
      <c r="K1582" s="176">
        <v>5</v>
      </c>
      <c r="L1582" s="176">
        <v>1</v>
      </c>
      <c r="M1582" s="176"/>
      <c r="N1582" s="286">
        <v>6</v>
      </c>
      <c r="O1582" s="286"/>
      <c r="P1582" s="176"/>
      <c r="Q1582" s="203">
        <f t="shared" si="734"/>
        <v>6</v>
      </c>
      <c r="R1582" s="203">
        <f t="shared" si="735"/>
        <v>0</v>
      </c>
      <c r="S1582" s="203">
        <f t="shared" si="736"/>
        <v>0</v>
      </c>
      <c r="T1582" s="203">
        <f t="shared" si="737"/>
        <v>0</v>
      </c>
      <c r="U1582" s="203">
        <f t="shared" si="738"/>
        <v>0</v>
      </c>
      <c r="V1582" s="175">
        <f>IF(Q1582&gt;0,VLOOKUP(Q1582,Jahresfaktoren!$A$11:$B$24,2,),0)</f>
        <v>302</v>
      </c>
      <c r="W1582" s="175">
        <f>IF(R1582&gt;0,VLOOKUP(R1582,Jahresfaktoren!$D$11:$E$24,2,),0)</f>
        <v>0</v>
      </c>
      <c r="X1582" s="175">
        <f>IF(S1582&gt;0,VLOOKUP(S1582,Jahresfaktoren!$A$28:$B$29,2,),0)</f>
        <v>0</v>
      </c>
      <c r="Y1582" s="175">
        <f>IF(T1582&gt;0,VLOOKUP(T1582,Jahresfaktoren!$A$28:$B$29,2,),0)</f>
        <v>0</v>
      </c>
      <c r="Z1582" s="175">
        <f>IF(U1582&gt;0,VLOOKUP(U1582,Jahresfaktoren!$A$32:$B$33,2,),)</f>
        <v>0</v>
      </c>
      <c r="AA1582" s="177">
        <f t="shared" si="748"/>
        <v>1247.26</v>
      </c>
      <c r="AB1582" s="177" t="str">
        <f t="shared" si="749"/>
        <v/>
      </c>
      <c r="AC1582" s="177" t="str">
        <f t="shared" si="750"/>
        <v/>
      </c>
      <c r="AD1582" s="177" t="str">
        <f t="shared" si="751"/>
        <v/>
      </c>
      <c r="AE1582" s="177" t="str">
        <f t="shared" si="752"/>
        <v/>
      </c>
      <c r="AF1582" s="178">
        <f>IF(Q1582&gt;0,VLOOKUP(H1582,Leistungszahlen!$A$11:$C$158,3,),0)</f>
        <v>0</v>
      </c>
      <c r="AG1582" s="178">
        <f>IF(R1582&gt;0,VLOOKUP(H1582,Leistungszahlen!$A$11:$F$158,6,),IF(T1582&gt;0,VLOOKUP(H1582,Leistungszahlen!$A$11:$F$158,6,),0))</f>
        <v>0</v>
      </c>
      <c r="AH1582" s="179" t="e">
        <f t="shared" si="743"/>
        <v>#DIV/0!</v>
      </c>
      <c r="AI1582" s="179">
        <f t="shared" si="744"/>
        <v>0</v>
      </c>
      <c r="AJ1582" s="179">
        <f t="shared" si="745"/>
        <v>0</v>
      </c>
      <c r="AK1582" s="179">
        <f t="shared" si="746"/>
        <v>0</v>
      </c>
      <c r="AL1582" s="179">
        <f t="shared" si="747"/>
        <v>0</v>
      </c>
      <c r="AM1582" s="180">
        <f>IF(L1582=1,Stundensätze!$D$13,IF(L1582=2,Stundensätze!$D$17,IF(L1582=4,Stundensätze!$D$21,"")))</f>
        <v>0</v>
      </c>
      <c r="AN1582" s="180">
        <f>IF(L1582=1,Stundensätze!$D$15,IF(L1582=2,Stundensätze!$D$19,IF(L1582=4,Stundensätze!$D$23,"")))</f>
        <v>0</v>
      </c>
      <c r="AO1582" s="180" t="e">
        <f t="shared" si="753"/>
        <v>#DIV/0!</v>
      </c>
      <c r="AP1582" s="180">
        <f t="shared" si="754"/>
        <v>0</v>
      </c>
      <c r="AQ1582" s="192" t="e">
        <f t="shared" si="755"/>
        <v>#DIV/0!</v>
      </c>
      <c r="AR1582" s="192" t="e">
        <f t="shared" si="756"/>
        <v>#DIV/0!</v>
      </c>
      <c r="AS1582" s="193" t="e">
        <f t="shared" si="757"/>
        <v>#DIV/0!</v>
      </c>
      <c r="AT1582" s="258" t="str">
        <f>IF(K1582=0,0,VLOOKUP(K1582,Kostenstellen!A:B,2,FALSE))</f>
        <v xml:space="preserve">Salinenklinik </v>
      </c>
      <c r="AU1582" s="68" t="str">
        <f t="shared" si="739"/>
        <v>B</v>
      </c>
      <c r="AV1582" s="68" t="str">
        <f t="shared" si="740"/>
        <v/>
      </c>
      <c r="AW1582" s="68">
        <f>IF(AF1582=0,0,VLOOKUP($H1582,Leistungszahlen!$A$11:$H$158,4,FALSE))</f>
        <v>0</v>
      </c>
      <c r="AX1582" s="68">
        <f>IF(AF1582=0,0,VLOOKUP($H1582,Leistungszahlen!$A$11:$H$158,5,FALSE))</f>
        <v>0</v>
      </c>
      <c r="AY1582" s="68">
        <f>IF(AG1582=0,0,VLOOKUP($H1582,Leistungszahlen!$A$11:$H$158,6,FALSE))</f>
        <v>0</v>
      </c>
      <c r="AZ1582" s="68">
        <f t="shared" si="741"/>
        <v>0</v>
      </c>
      <c r="BA1582" s="68">
        <f t="shared" si="742"/>
        <v>0</v>
      </c>
      <c r="BC1582" s="68">
        <f t="shared" si="758"/>
        <v>0</v>
      </c>
      <c r="BD1582" s="285"/>
    </row>
    <row r="1583" spans="1:56" s="68" customFormat="1">
      <c r="A1583" s="200"/>
      <c r="B1583" s="200"/>
      <c r="C1583" s="200" t="s">
        <v>420</v>
      </c>
      <c r="D1583" s="200" t="s">
        <v>200</v>
      </c>
      <c r="E1583" s="200" t="s">
        <v>351</v>
      </c>
      <c r="F1583" s="200" t="s">
        <v>1597</v>
      </c>
      <c r="G1583" s="200" t="s">
        <v>118</v>
      </c>
      <c r="H1583" s="201" t="s">
        <v>221</v>
      </c>
      <c r="I1583" s="202">
        <v>4.17</v>
      </c>
      <c r="J1583" s="200" t="s">
        <v>292</v>
      </c>
      <c r="K1583" s="176">
        <v>5</v>
      </c>
      <c r="L1583" s="176">
        <v>1</v>
      </c>
      <c r="M1583" s="176">
        <v>0</v>
      </c>
      <c r="N1583" s="286">
        <v>1</v>
      </c>
      <c r="O1583" s="286"/>
      <c r="P1583" s="176"/>
      <c r="Q1583" s="203">
        <f t="shared" si="734"/>
        <v>1</v>
      </c>
      <c r="R1583" s="203">
        <f t="shared" si="735"/>
        <v>0</v>
      </c>
      <c r="S1583" s="203">
        <f t="shared" si="736"/>
        <v>0</v>
      </c>
      <c r="T1583" s="203">
        <f t="shared" si="737"/>
        <v>0</v>
      </c>
      <c r="U1583" s="203">
        <f t="shared" si="738"/>
        <v>0</v>
      </c>
      <c r="V1583" s="175">
        <f>IF(Q1583&gt;0,VLOOKUP(Q1583,Jahresfaktoren!$A$11:$B$24,2,),0)</f>
        <v>52</v>
      </c>
      <c r="W1583" s="175">
        <f>IF(R1583&gt;0,VLOOKUP(R1583,Jahresfaktoren!$D$11:$E$24,2,),0)</f>
        <v>0</v>
      </c>
      <c r="X1583" s="175">
        <f>IF(S1583&gt;0,VLOOKUP(S1583,Jahresfaktoren!$A$28:$B$29,2,),0)</f>
        <v>0</v>
      </c>
      <c r="Y1583" s="175">
        <f>IF(T1583&gt;0,VLOOKUP(T1583,Jahresfaktoren!$A$28:$B$29,2,),0)</f>
        <v>0</v>
      </c>
      <c r="Z1583" s="175">
        <f>IF(U1583&gt;0,VLOOKUP(U1583,Jahresfaktoren!$A$32:$B$33,2,),)</f>
        <v>0</v>
      </c>
      <c r="AA1583" s="177">
        <f t="shared" si="748"/>
        <v>216.84</v>
      </c>
      <c r="AB1583" s="177" t="str">
        <f t="shared" si="749"/>
        <v/>
      </c>
      <c r="AC1583" s="177" t="str">
        <f t="shared" si="750"/>
        <v/>
      </c>
      <c r="AD1583" s="177" t="str">
        <f t="shared" si="751"/>
        <v/>
      </c>
      <c r="AE1583" s="177" t="str">
        <f t="shared" si="752"/>
        <v/>
      </c>
      <c r="AF1583" s="178">
        <f>IF(Q1583&gt;0,VLOOKUP(H1583,Leistungszahlen!$A$11:$C$158,3,),0)</f>
        <v>0</v>
      </c>
      <c r="AG1583" s="178">
        <f>IF(R1583&gt;0,VLOOKUP(H1583,Leistungszahlen!$A$11:$F$158,6,),IF(T1583&gt;0,VLOOKUP(H1583,Leistungszahlen!$A$11:$F$158,6,),0))</f>
        <v>0</v>
      </c>
      <c r="AH1583" s="179" t="e">
        <f t="shared" si="743"/>
        <v>#DIV/0!</v>
      </c>
      <c r="AI1583" s="179">
        <f t="shared" si="744"/>
        <v>0</v>
      </c>
      <c r="AJ1583" s="179">
        <f t="shared" si="745"/>
        <v>0</v>
      </c>
      <c r="AK1583" s="179">
        <f t="shared" si="746"/>
        <v>0</v>
      </c>
      <c r="AL1583" s="179">
        <f t="shared" si="747"/>
        <v>0</v>
      </c>
      <c r="AM1583" s="180">
        <f>IF(L1583=1,Stundensätze!$D$13,IF(L1583=2,Stundensätze!$D$17,IF(L1583=4,Stundensätze!$D$21,"")))</f>
        <v>0</v>
      </c>
      <c r="AN1583" s="180">
        <f>IF(L1583=1,Stundensätze!$D$15,IF(L1583=2,Stundensätze!$D$19,IF(L1583=4,Stundensätze!$D$23,"")))</f>
        <v>0</v>
      </c>
      <c r="AO1583" s="180" t="e">
        <f t="shared" si="753"/>
        <v>#DIV/0!</v>
      </c>
      <c r="AP1583" s="180">
        <f t="shared" si="754"/>
        <v>0</v>
      </c>
      <c r="AQ1583" s="192" t="e">
        <f t="shared" si="755"/>
        <v>#DIV/0!</v>
      </c>
      <c r="AR1583" s="192" t="e">
        <f t="shared" si="756"/>
        <v>#DIV/0!</v>
      </c>
      <c r="AS1583" s="193" t="e">
        <f t="shared" si="757"/>
        <v>#DIV/0!</v>
      </c>
      <c r="AT1583" s="258" t="str">
        <f>IF(K1583=0,0,VLOOKUP(K1583,Kostenstellen!A:B,2,FALSE))</f>
        <v xml:space="preserve">Salinenklinik </v>
      </c>
      <c r="AU1583" s="68" t="str">
        <f t="shared" si="739"/>
        <v>Z</v>
      </c>
      <c r="AV1583" s="68" t="str">
        <f t="shared" si="740"/>
        <v/>
      </c>
      <c r="AW1583" s="68">
        <f>IF(AF1583=0,0,VLOOKUP($H1583,Leistungszahlen!$A$11:$H$158,4,FALSE))</f>
        <v>0</v>
      </c>
      <c r="AX1583" s="68">
        <f>IF(AF1583=0,0,VLOOKUP($H1583,Leistungszahlen!$A$11:$H$158,5,FALSE))</f>
        <v>0</v>
      </c>
      <c r="AY1583" s="68">
        <f>IF(AG1583=0,0,VLOOKUP($H1583,Leistungszahlen!$A$11:$H$158,6,FALSE))</f>
        <v>0</v>
      </c>
      <c r="AZ1583" s="68">
        <f t="shared" si="741"/>
        <v>0</v>
      </c>
      <c r="BA1583" s="68">
        <f t="shared" si="742"/>
        <v>0</v>
      </c>
      <c r="BC1583" s="68">
        <f t="shared" si="758"/>
        <v>0</v>
      </c>
      <c r="BD1583" s="285"/>
    </row>
    <row r="1584" spans="1:56" s="68" customFormat="1">
      <c r="A1584" s="200"/>
      <c r="B1584" s="200"/>
      <c r="C1584" s="200" t="s">
        <v>420</v>
      </c>
      <c r="D1584" s="200" t="s">
        <v>200</v>
      </c>
      <c r="E1584" s="200" t="s">
        <v>351</v>
      </c>
      <c r="F1584" s="200" t="s">
        <v>1597</v>
      </c>
      <c r="G1584" s="200" t="s">
        <v>163</v>
      </c>
      <c r="H1584" s="201" t="s">
        <v>287</v>
      </c>
      <c r="I1584" s="202">
        <v>16.48</v>
      </c>
      <c r="J1584" s="200" t="s">
        <v>307</v>
      </c>
      <c r="K1584" s="176">
        <v>5</v>
      </c>
      <c r="L1584" s="176">
        <v>1</v>
      </c>
      <c r="M1584" s="176"/>
      <c r="N1584" s="286">
        <v>3</v>
      </c>
      <c r="O1584" s="286">
        <v>3</v>
      </c>
      <c r="P1584" s="176"/>
      <c r="Q1584" s="203">
        <f t="shared" si="734"/>
        <v>3</v>
      </c>
      <c r="R1584" s="203">
        <f t="shared" si="735"/>
        <v>3</v>
      </c>
      <c r="S1584" s="203">
        <f t="shared" si="736"/>
        <v>0</v>
      </c>
      <c r="T1584" s="203">
        <f t="shared" si="737"/>
        <v>0</v>
      </c>
      <c r="U1584" s="203">
        <f t="shared" si="738"/>
        <v>0</v>
      </c>
      <c r="V1584" s="175">
        <f>IF(Q1584&gt;0,VLOOKUP(Q1584,Jahresfaktoren!$A$11:$B$24,2,),0)</f>
        <v>152</v>
      </c>
      <c r="W1584" s="175">
        <f>IF(R1584&gt;0,VLOOKUP(R1584,Jahresfaktoren!$D$11:$E$24,2,),0)</f>
        <v>150</v>
      </c>
      <c r="X1584" s="175">
        <f>IF(S1584&gt;0,VLOOKUP(S1584,Jahresfaktoren!$A$28:$B$29,2,),0)</f>
        <v>0</v>
      </c>
      <c r="Y1584" s="175">
        <f>IF(T1584&gt;0,VLOOKUP(T1584,Jahresfaktoren!$A$28:$B$29,2,),0)</f>
        <v>0</v>
      </c>
      <c r="Z1584" s="175">
        <f>IF(U1584&gt;0,VLOOKUP(U1584,Jahresfaktoren!$A$32:$B$33,2,),)</f>
        <v>0</v>
      </c>
      <c r="AA1584" s="177">
        <f t="shared" si="748"/>
        <v>2504.96</v>
      </c>
      <c r="AB1584" s="177">
        <f t="shared" si="749"/>
        <v>2472</v>
      </c>
      <c r="AC1584" s="177" t="str">
        <f t="shared" si="750"/>
        <v/>
      </c>
      <c r="AD1584" s="177" t="str">
        <f t="shared" si="751"/>
        <v/>
      </c>
      <c r="AE1584" s="177" t="str">
        <f t="shared" si="752"/>
        <v/>
      </c>
      <c r="AF1584" s="178">
        <f>IF(Q1584&gt;0,VLOOKUP(H1584,Leistungszahlen!$A$11:$C$158,3,),0)</f>
        <v>0</v>
      </c>
      <c r="AG1584" s="178">
        <f>IF(R1584&gt;0,VLOOKUP(H1584,Leistungszahlen!$A$11:$F$158,6,),IF(T1584&gt;0,VLOOKUP(H1584,Leistungszahlen!$A$11:$F$158,6,),0))</f>
        <v>0</v>
      </c>
      <c r="AH1584" s="179" t="e">
        <f t="shared" si="743"/>
        <v>#DIV/0!</v>
      </c>
      <c r="AI1584" s="179" t="e">
        <f t="shared" si="744"/>
        <v>#DIV/0!</v>
      </c>
      <c r="AJ1584" s="179">
        <f t="shared" si="745"/>
        <v>0</v>
      </c>
      <c r="AK1584" s="179">
        <f t="shared" si="746"/>
        <v>0</v>
      </c>
      <c r="AL1584" s="179">
        <f t="shared" si="747"/>
        <v>0</v>
      </c>
      <c r="AM1584" s="180">
        <f>IF(L1584=1,Stundensätze!$D$13,IF(L1584=2,Stundensätze!$D$17,IF(L1584=4,Stundensätze!$D$21,"")))</f>
        <v>0</v>
      </c>
      <c r="AN1584" s="180">
        <f>IF(L1584=1,Stundensätze!$D$15,IF(L1584=2,Stundensätze!$D$19,IF(L1584=4,Stundensätze!$D$23,"")))</f>
        <v>0</v>
      </c>
      <c r="AO1584" s="180" t="e">
        <f t="shared" si="753"/>
        <v>#DIV/0!</v>
      </c>
      <c r="AP1584" s="180">
        <f t="shared" si="754"/>
        <v>0</v>
      </c>
      <c r="AQ1584" s="192" t="e">
        <f t="shared" si="755"/>
        <v>#DIV/0!</v>
      </c>
      <c r="AR1584" s="192" t="e">
        <f t="shared" si="756"/>
        <v>#DIV/0!</v>
      </c>
      <c r="AS1584" s="193" t="e">
        <f t="shared" si="757"/>
        <v>#DIV/0!</v>
      </c>
      <c r="AT1584" s="258" t="str">
        <f>IF(K1584=0,0,VLOOKUP(K1584,Kostenstellen!A:B,2,FALSE))</f>
        <v xml:space="preserve">Salinenklinik </v>
      </c>
      <c r="AU1584" s="68" t="str">
        <f t="shared" si="739"/>
        <v>A1</v>
      </c>
      <c r="AV1584" s="68" t="str">
        <f t="shared" si="740"/>
        <v>A1</v>
      </c>
      <c r="AW1584" s="68">
        <f>IF(AF1584=0,0,VLOOKUP($H1584,Leistungszahlen!$A$11:$H$158,4,FALSE))</f>
        <v>0</v>
      </c>
      <c r="AX1584" s="68">
        <f>IF(AF1584=0,0,VLOOKUP($H1584,Leistungszahlen!$A$11:$H$158,5,FALSE))</f>
        <v>0</v>
      </c>
      <c r="AY1584" s="68">
        <f>IF(AG1584=0,0,VLOOKUP($H1584,Leistungszahlen!$A$11:$H$158,6,FALSE))</f>
        <v>0</v>
      </c>
      <c r="AZ1584" s="68">
        <f t="shared" si="741"/>
        <v>0</v>
      </c>
      <c r="BA1584" s="68">
        <f t="shared" si="742"/>
        <v>0</v>
      </c>
      <c r="BC1584" s="68">
        <f t="shared" si="758"/>
        <v>0</v>
      </c>
      <c r="BD1584" s="285"/>
    </row>
    <row r="1585" spans="1:56" s="68" customFormat="1">
      <c r="A1585" s="200"/>
      <c r="B1585" s="200"/>
      <c r="C1585" s="200" t="s">
        <v>420</v>
      </c>
      <c r="D1585" s="200" t="s">
        <v>200</v>
      </c>
      <c r="E1585" s="200" t="s">
        <v>351</v>
      </c>
      <c r="F1585" s="200" t="s">
        <v>1597</v>
      </c>
      <c r="G1585" s="200" t="s">
        <v>251</v>
      </c>
      <c r="H1585" s="201" t="s">
        <v>200</v>
      </c>
      <c r="I1585" s="202">
        <v>4.13</v>
      </c>
      <c r="J1585" s="200" t="s">
        <v>778</v>
      </c>
      <c r="K1585" s="176">
        <v>5</v>
      </c>
      <c r="L1585" s="176">
        <v>1</v>
      </c>
      <c r="M1585" s="176"/>
      <c r="N1585" s="286">
        <v>6</v>
      </c>
      <c r="O1585" s="286"/>
      <c r="P1585" s="176"/>
      <c r="Q1585" s="203">
        <f t="shared" si="734"/>
        <v>6</v>
      </c>
      <c r="R1585" s="203">
        <f t="shared" si="735"/>
        <v>0</v>
      </c>
      <c r="S1585" s="203">
        <f t="shared" si="736"/>
        <v>0</v>
      </c>
      <c r="T1585" s="203">
        <f t="shared" si="737"/>
        <v>0</v>
      </c>
      <c r="U1585" s="203">
        <f t="shared" si="738"/>
        <v>0</v>
      </c>
      <c r="V1585" s="175">
        <f>IF(Q1585&gt;0,VLOOKUP(Q1585,Jahresfaktoren!$A$11:$B$24,2,),0)</f>
        <v>302</v>
      </c>
      <c r="W1585" s="175">
        <f>IF(R1585&gt;0,VLOOKUP(R1585,Jahresfaktoren!$D$11:$E$24,2,),0)</f>
        <v>0</v>
      </c>
      <c r="X1585" s="175">
        <f>IF(S1585&gt;0,VLOOKUP(S1585,Jahresfaktoren!$A$28:$B$29,2,),0)</f>
        <v>0</v>
      </c>
      <c r="Y1585" s="175">
        <f>IF(T1585&gt;0,VLOOKUP(T1585,Jahresfaktoren!$A$28:$B$29,2,),0)</f>
        <v>0</v>
      </c>
      <c r="Z1585" s="175">
        <f>IF(U1585&gt;0,VLOOKUP(U1585,Jahresfaktoren!$A$32:$B$33,2,),)</f>
        <v>0</v>
      </c>
      <c r="AA1585" s="177">
        <f t="shared" si="748"/>
        <v>1247.26</v>
      </c>
      <c r="AB1585" s="177" t="str">
        <f t="shared" si="749"/>
        <v/>
      </c>
      <c r="AC1585" s="177" t="str">
        <f t="shared" si="750"/>
        <v/>
      </c>
      <c r="AD1585" s="177" t="str">
        <f t="shared" si="751"/>
        <v/>
      </c>
      <c r="AE1585" s="177" t="str">
        <f t="shared" si="752"/>
        <v/>
      </c>
      <c r="AF1585" s="178">
        <f>IF(Q1585&gt;0,VLOOKUP(H1585,Leistungszahlen!$A$11:$C$158,3,),0)</f>
        <v>0</v>
      </c>
      <c r="AG1585" s="178">
        <f>IF(R1585&gt;0,VLOOKUP(H1585,Leistungszahlen!$A$11:$F$158,6,),IF(T1585&gt;0,VLOOKUP(H1585,Leistungszahlen!$A$11:$F$158,6,),0))</f>
        <v>0</v>
      </c>
      <c r="AH1585" s="179" t="e">
        <f t="shared" si="743"/>
        <v>#DIV/0!</v>
      </c>
      <c r="AI1585" s="179">
        <f t="shared" si="744"/>
        <v>0</v>
      </c>
      <c r="AJ1585" s="179">
        <f t="shared" si="745"/>
        <v>0</v>
      </c>
      <c r="AK1585" s="179">
        <f t="shared" si="746"/>
        <v>0</v>
      </c>
      <c r="AL1585" s="179">
        <f t="shared" si="747"/>
        <v>0</v>
      </c>
      <c r="AM1585" s="180">
        <f>IF(L1585=1,Stundensätze!$D$13,IF(L1585=2,Stundensätze!$D$17,IF(L1585=4,Stundensätze!$D$21,"")))</f>
        <v>0</v>
      </c>
      <c r="AN1585" s="180">
        <f>IF(L1585=1,Stundensätze!$D$15,IF(L1585=2,Stundensätze!$D$19,IF(L1585=4,Stundensätze!$D$23,"")))</f>
        <v>0</v>
      </c>
      <c r="AO1585" s="180" t="e">
        <f t="shared" si="753"/>
        <v>#DIV/0!</v>
      </c>
      <c r="AP1585" s="180">
        <f t="shared" si="754"/>
        <v>0</v>
      </c>
      <c r="AQ1585" s="192" t="e">
        <f t="shared" si="755"/>
        <v>#DIV/0!</v>
      </c>
      <c r="AR1585" s="192" t="e">
        <f t="shared" si="756"/>
        <v>#DIV/0!</v>
      </c>
      <c r="AS1585" s="193" t="e">
        <f t="shared" si="757"/>
        <v>#DIV/0!</v>
      </c>
      <c r="AT1585" s="258" t="str">
        <f>IF(K1585=0,0,VLOOKUP(K1585,Kostenstellen!A:B,2,FALSE))</f>
        <v xml:space="preserve">Salinenklinik </v>
      </c>
      <c r="AU1585" s="68" t="str">
        <f t="shared" si="739"/>
        <v>B</v>
      </c>
      <c r="AV1585" s="68" t="str">
        <f t="shared" si="740"/>
        <v/>
      </c>
      <c r="AW1585" s="68">
        <f>IF(AF1585=0,0,VLOOKUP($H1585,Leistungszahlen!$A$11:$H$158,4,FALSE))</f>
        <v>0</v>
      </c>
      <c r="AX1585" s="68">
        <f>IF(AF1585=0,0,VLOOKUP($H1585,Leistungszahlen!$A$11:$H$158,5,FALSE))</f>
        <v>0</v>
      </c>
      <c r="AY1585" s="68">
        <f>IF(AG1585=0,0,VLOOKUP($H1585,Leistungszahlen!$A$11:$H$158,6,FALSE))</f>
        <v>0</v>
      </c>
      <c r="AZ1585" s="68">
        <f t="shared" si="741"/>
        <v>0</v>
      </c>
      <c r="BA1585" s="68">
        <f t="shared" si="742"/>
        <v>0</v>
      </c>
      <c r="BC1585" s="68">
        <f t="shared" si="758"/>
        <v>0</v>
      </c>
      <c r="BD1585" s="285"/>
    </row>
    <row r="1586" spans="1:56" s="68" customFormat="1">
      <c r="A1586" s="200"/>
      <c r="B1586" s="200"/>
      <c r="C1586" s="200" t="s">
        <v>420</v>
      </c>
      <c r="D1586" s="200" t="s">
        <v>200</v>
      </c>
      <c r="E1586" s="200" t="s">
        <v>351</v>
      </c>
      <c r="F1586" s="200" t="s">
        <v>1598</v>
      </c>
      <c r="G1586" s="200" t="s">
        <v>118</v>
      </c>
      <c r="H1586" s="201" t="s">
        <v>221</v>
      </c>
      <c r="I1586" s="202">
        <v>4.17</v>
      </c>
      <c r="J1586" s="200" t="s">
        <v>292</v>
      </c>
      <c r="K1586" s="176">
        <v>5</v>
      </c>
      <c r="L1586" s="176">
        <v>1</v>
      </c>
      <c r="M1586" s="176">
        <v>0</v>
      </c>
      <c r="N1586" s="286">
        <v>1</v>
      </c>
      <c r="O1586" s="286"/>
      <c r="P1586" s="176"/>
      <c r="Q1586" s="203">
        <f t="shared" si="734"/>
        <v>1</v>
      </c>
      <c r="R1586" s="203">
        <f t="shared" si="735"/>
        <v>0</v>
      </c>
      <c r="S1586" s="203">
        <f t="shared" si="736"/>
        <v>0</v>
      </c>
      <c r="T1586" s="203">
        <f t="shared" si="737"/>
        <v>0</v>
      </c>
      <c r="U1586" s="203">
        <f t="shared" si="738"/>
        <v>0</v>
      </c>
      <c r="V1586" s="175">
        <f>IF(Q1586&gt;0,VLOOKUP(Q1586,Jahresfaktoren!$A$11:$B$24,2,),0)</f>
        <v>52</v>
      </c>
      <c r="W1586" s="175">
        <f>IF(R1586&gt;0,VLOOKUP(R1586,Jahresfaktoren!$D$11:$E$24,2,),0)</f>
        <v>0</v>
      </c>
      <c r="X1586" s="175">
        <f>IF(S1586&gt;0,VLOOKUP(S1586,Jahresfaktoren!$A$28:$B$29,2,),0)</f>
        <v>0</v>
      </c>
      <c r="Y1586" s="175">
        <f>IF(T1586&gt;0,VLOOKUP(T1586,Jahresfaktoren!$A$28:$B$29,2,),0)</f>
        <v>0</v>
      </c>
      <c r="Z1586" s="175">
        <f>IF(U1586&gt;0,VLOOKUP(U1586,Jahresfaktoren!$A$32:$B$33,2,),)</f>
        <v>0</v>
      </c>
      <c r="AA1586" s="177">
        <f t="shared" si="748"/>
        <v>216.84</v>
      </c>
      <c r="AB1586" s="177" t="str">
        <f t="shared" si="749"/>
        <v/>
      </c>
      <c r="AC1586" s="177" t="str">
        <f t="shared" si="750"/>
        <v/>
      </c>
      <c r="AD1586" s="177" t="str">
        <f t="shared" si="751"/>
        <v/>
      </c>
      <c r="AE1586" s="177" t="str">
        <f t="shared" si="752"/>
        <v/>
      </c>
      <c r="AF1586" s="178">
        <f>IF(Q1586&gt;0,VLOOKUP(H1586,Leistungszahlen!$A$11:$C$158,3,),0)</f>
        <v>0</v>
      </c>
      <c r="AG1586" s="178">
        <f>IF(R1586&gt;0,VLOOKUP(H1586,Leistungszahlen!$A$11:$F$158,6,),IF(T1586&gt;0,VLOOKUP(H1586,Leistungszahlen!$A$11:$F$158,6,),0))</f>
        <v>0</v>
      </c>
      <c r="AH1586" s="179" t="e">
        <f t="shared" si="743"/>
        <v>#DIV/0!</v>
      </c>
      <c r="AI1586" s="179">
        <f t="shared" si="744"/>
        <v>0</v>
      </c>
      <c r="AJ1586" s="179">
        <f t="shared" si="745"/>
        <v>0</v>
      </c>
      <c r="AK1586" s="179">
        <f t="shared" si="746"/>
        <v>0</v>
      </c>
      <c r="AL1586" s="179">
        <f t="shared" si="747"/>
        <v>0</v>
      </c>
      <c r="AM1586" s="180">
        <f>IF(L1586=1,Stundensätze!$D$13,IF(L1586=2,Stundensätze!$D$17,IF(L1586=4,Stundensätze!$D$21,"")))</f>
        <v>0</v>
      </c>
      <c r="AN1586" s="180">
        <f>IF(L1586=1,Stundensätze!$D$15,IF(L1586=2,Stundensätze!$D$19,IF(L1586=4,Stundensätze!$D$23,"")))</f>
        <v>0</v>
      </c>
      <c r="AO1586" s="180" t="e">
        <f t="shared" si="753"/>
        <v>#DIV/0!</v>
      </c>
      <c r="AP1586" s="180">
        <f t="shared" si="754"/>
        <v>0</v>
      </c>
      <c r="AQ1586" s="192" t="e">
        <f t="shared" si="755"/>
        <v>#DIV/0!</v>
      </c>
      <c r="AR1586" s="192" t="e">
        <f t="shared" si="756"/>
        <v>#DIV/0!</v>
      </c>
      <c r="AS1586" s="193" t="e">
        <f t="shared" si="757"/>
        <v>#DIV/0!</v>
      </c>
      <c r="AT1586" s="258" t="str">
        <f>IF(K1586=0,0,VLOOKUP(K1586,Kostenstellen!A:B,2,FALSE))</f>
        <v xml:space="preserve">Salinenklinik </v>
      </c>
      <c r="AU1586" s="68" t="str">
        <f t="shared" si="739"/>
        <v>Z</v>
      </c>
      <c r="AV1586" s="68" t="str">
        <f t="shared" si="740"/>
        <v/>
      </c>
      <c r="AW1586" s="68">
        <f>IF(AF1586=0,0,VLOOKUP($H1586,Leistungszahlen!$A$11:$H$158,4,FALSE))</f>
        <v>0</v>
      </c>
      <c r="AX1586" s="68">
        <f>IF(AF1586=0,0,VLOOKUP($H1586,Leistungszahlen!$A$11:$H$158,5,FALSE))</f>
        <v>0</v>
      </c>
      <c r="AY1586" s="68">
        <f>IF(AG1586=0,0,VLOOKUP($H1586,Leistungszahlen!$A$11:$H$158,6,FALSE))</f>
        <v>0</v>
      </c>
      <c r="AZ1586" s="68">
        <f t="shared" si="741"/>
        <v>0</v>
      </c>
      <c r="BA1586" s="68">
        <f t="shared" si="742"/>
        <v>0</v>
      </c>
      <c r="BC1586" s="68">
        <f t="shared" si="758"/>
        <v>0</v>
      </c>
      <c r="BD1586" s="285"/>
    </row>
    <row r="1587" spans="1:56" s="68" customFormat="1">
      <c r="A1587" s="200"/>
      <c r="B1587" s="200"/>
      <c r="C1587" s="200" t="s">
        <v>420</v>
      </c>
      <c r="D1587" s="200" t="s">
        <v>200</v>
      </c>
      <c r="E1587" s="200" t="s">
        <v>351</v>
      </c>
      <c r="F1587" s="200" t="s">
        <v>1598</v>
      </c>
      <c r="G1587" s="200" t="s">
        <v>163</v>
      </c>
      <c r="H1587" s="201" t="s">
        <v>287</v>
      </c>
      <c r="I1587" s="202">
        <v>16.48</v>
      </c>
      <c r="J1587" s="200" t="s">
        <v>307</v>
      </c>
      <c r="K1587" s="176">
        <v>5</v>
      </c>
      <c r="L1587" s="176">
        <v>1</v>
      </c>
      <c r="M1587" s="176"/>
      <c r="N1587" s="286">
        <v>3</v>
      </c>
      <c r="O1587" s="286">
        <v>3</v>
      </c>
      <c r="P1587" s="176"/>
      <c r="Q1587" s="203">
        <f t="shared" si="734"/>
        <v>3</v>
      </c>
      <c r="R1587" s="203">
        <f t="shared" si="735"/>
        <v>3</v>
      </c>
      <c r="S1587" s="203">
        <f t="shared" si="736"/>
        <v>0</v>
      </c>
      <c r="T1587" s="203">
        <f t="shared" si="737"/>
        <v>0</v>
      </c>
      <c r="U1587" s="203">
        <f t="shared" si="738"/>
        <v>0</v>
      </c>
      <c r="V1587" s="175">
        <f>IF(Q1587&gt;0,VLOOKUP(Q1587,Jahresfaktoren!$A$11:$B$24,2,),0)</f>
        <v>152</v>
      </c>
      <c r="W1587" s="175">
        <f>IF(R1587&gt;0,VLOOKUP(R1587,Jahresfaktoren!$D$11:$E$24,2,),0)</f>
        <v>150</v>
      </c>
      <c r="X1587" s="175">
        <f>IF(S1587&gt;0,VLOOKUP(S1587,Jahresfaktoren!$A$28:$B$29,2,),0)</f>
        <v>0</v>
      </c>
      <c r="Y1587" s="175">
        <f>IF(T1587&gt;0,VLOOKUP(T1587,Jahresfaktoren!$A$28:$B$29,2,),0)</f>
        <v>0</v>
      </c>
      <c r="Z1587" s="175">
        <f>IF(U1587&gt;0,VLOOKUP(U1587,Jahresfaktoren!$A$32:$B$33,2,),)</f>
        <v>0</v>
      </c>
      <c r="AA1587" s="177">
        <f t="shared" si="748"/>
        <v>2504.96</v>
      </c>
      <c r="AB1587" s="177">
        <f t="shared" si="749"/>
        <v>2472</v>
      </c>
      <c r="AC1587" s="177" t="str">
        <f t="shared" si="750"/>
        <v/>
      </c>
      <c r="AD1587" s="177" t="str">
        <f t="shared" si="751"/>
        <v/>
      </c>
      <c r="AE1587" s="177" t="str">
        <f t="shared" si="752"/>
        <v/>
      </c>
      <c r="AF1587" s="178">
        <f>IF(Q1587&gt;0,VLOOKUP(H1587,Leistungszahlen!$A$11:$C$158,3,),0)</f>
        <v>0</v>
      </c>
      <c r="AG1587" s="178">
        <f>IF(R1587&gt;0,VLOOKUP(H1587,Leistungszahlen!$A$11:$F$158,6,),IF(T1587&gt;0,VLOOKUP(H1587,Leistungszahlen!$A$11:$F$158,6,),0))</f>
        <v>0</v>
      </c>
      <c r="AH1587" s="179" t="e">
        <f t="shared" si="743"/>
        <v>#DIV/0!</v>
      </c>
      <c r="AI1587" s="179" t="e">
        <f t="shared" si="744"/>
        <v>#DIV/0!</v>
      </c>
      <c r="AJ1587" s="179">
        <f t="shared" si="745"/>
        <v>0</v>
      </c>
      <c r="AK1587" s="179">
        <f t="shared" si="746"/>
        <v>0</v>
      </c>
      <c r="AL1587" s="179">
        <f t="shared" si="747"/>
        <v>0</v>
      </c>
      <c r="AM1587" s="180">
        <f>IF(L1587=1,Stundensätze!$D$13,IF(L1587=2,Stundensätze!$D$17,IF(L1587=4,Stundensätze!$D$21,"")))</f>
        <v>0</v>
      </c>
      <c r="AN1587" s="180">
        <f>IF(L1587=1,Stundensätze!$D$15,IF(L1587=2,Stundensätze!$D$19,IF(L1587=4,Stundensätze!$D$23,"")))</f>
        <v>0</v>
      </c>
      <c r="AO1587" s="180" t="e">
        <f t="shared" si="753"/>
        <v>#DIV/0!</v>
      </c>
      <c r="AP1587" s="180">
        <f t="shared" si="754"/>
        <v>0</v>
      </c>
      <c r="AQ1587" s="192" t="e">
        <f t="shared" si="755"/>
        <v>#DIV/0!</v>
      </c>
      <c r="AR1587" s="192" t="e">
        <f t="shared" si="756"/>
        <v>#DIV/0!</v>
      </c>
      <c r="AS1587" s="193" t="e">
        <f t="shared" si="757"/>
        <v>#DIV/0!</v>
      </c>
      <c r="AT1587" s="258" t="str">
        <f>IF(K1587=0,0,VLOOKUP(K1587,Kostenstellen!A:B,2,FALSE))</f>
        <v xml:space="preserve">Salinenklinik </v>
      </c>
      <c r="AU1587" s="68" t="str">
        <f t="shared" si="739"/>
        <v>A1</v>
      </c>
      <c r="AV1587" s="68" t="str">
        <f t="shared" si="740"/>
        <v>A1</v>
      </c>
      <c r="AW1587" s="68">
        <f>IF(AF1587=0,0,VLOOKUP($H1587,Leistungszahlen!$A$11:$H$158,4,FALSE))</f>
        <v>0</v>
      </c>
      <c r="AX1587" s="68">
        <f>IF(AF1587=0,0,VLOOKUP($H1587,Leistungszahlen!$A$11:$H$158,5,FALSE))</f>
        <v>0</v>
      </c>
      <c r="AY1587" s="68">
        <f>IF(AG1587=0,0,VLOOKUP($H1587,Leistungszahlen!$A$11:$H$158,6,FALSE))</f>
        <v>0</v>
      </c>
      <c r="AZ1587" s="68">
        <f t="shared" si="741"/>
        <v>0</v>
      </c>
      <c r="BA1587" s="68">
        <f t="shared" si="742"/>
        <v>0</v>
      </c>
      <c r="BC1587" s="68">
        <f t="shared" si="758"/>
        <v>0</v>
      </c>
      <c r="BD1587" s="285"/>
    </row>
    <row r="1588" spans="1:56" s="68" customFormat="1">
      <c r="A1588" s="200"/>
      <c r="B1588" s="200"/>
      <c r="C1588" s="200" t="s">
        <v>420</v>
      </c>
      <c r="D1588" s="200" t="s">
        <v>200</v>
      </c>
      <c r="E1588" s="200" t="s">
        <v>351</v>
      </c>
      <c r="F1588" s="200" t="s">
        <v>1598</v>
      </c>
      <c r="G1588" s="200" t="s">
        <v>251</v>
      </c>
      <c r="H1588" s="201" t="s">
        <v>200</v>
      </c>
      <c r="I1588" s="202">
        <v>4.13</v>
      </c>
      <c r="J1588" s="200" t="s">
        <v>778</v>
      </c>
      <c r="K1588" s="176">
        <v>5</v>
      </c>
      <c r="L1588" s="176">
        <v>1</v>
      </c>
      <c r="M1588" s="176"/>
      <c r="N1588" s="286">
        <v>6</v>
      </c>
      <c r="O1588" s="286"/>
      <c r="P1588" s="176"/>
      <c r="Q1588" s="203">
        <f t="shared" si="734"/>
        <v>6</v>
      </c>
      <c r="R1588" s="203">
        <f t="shared" si="735"/>
        <v>0</v>
      </c>
      <c r="S1588" s="203">
        <f t="shared" si="736"/>
        <v>0</v>
      </c>
      <c r="T1588" s="203">
        <f t="shared" si="737"/>
        <v>0</v>
      </c>
      <c r="U1588" s="203">
        <f t="shared" si="738"/>
        <v>0</v>
      </c>
      <c r="V1588" s="175">
        <f>IF(Q1588&gt;0,VLOOKUP(Q1588,Jahresfaktoren!$A$11:$B$24,2,),0)</f>
        <v>302</v>
      </c>
      <c r="W1588" s="175">
        <f>IF(R1588&gt;0,VLOOKUP(R1588,Jahresfaktoren!$D$11:$E$24,2,),0)</f>
        <v>0</v>
      </c>
      <c r="X1588" s="175">
        <f>IF(S1588&gt;0,VLOOKUP(S1588,Jahresfaktoren!$A$28:$B$29,2,),0)</f>
        <v>0</v>
      </c>
      <c r="Y1588" s="175">
        <f>IF(T1588&gt;0,VLOOKUP(T1588,Jahresfaktoren!$A$28:$B$29,2,),0)</f>
        <v>0</v>
      </c>
      <c r="Z1588" s="175">
        <f>IF(U1588&gt;0,VLOOKUP(U1588,Jahresfaktoren!$A$32:$B$33,2,),)</f>
        <v>0</v>
      </c>
      <c r="AA1588" s="177">
        <f t="shared" si="748"/>
        <v>1247.26</v>
      </c>
      <c r="AB1588" s="177" t="str">
        <f t="shared" si="749"/>
        <v/>
      </c>
      <c r="AC1588" s="177" t="str">
        <f t="shared" si="750"/>
        <v/>
      </c>
      <c r="AD1588" s="177" t="str">
        <f t="shared" si="751"/>
        <v/>
      </c>
      <c r="AE1588" s="177" t="str">
        <f t="shared" si="752"/>
        <v/>
      </c>
      <c r="AF1588" s="178">
        <f>IF(Q1588&gt;0,VLOOKUP(H1588,Leistungszahlen!$A$11:$C$158,3,),0)</f>
        <v>0</v>
      </c>
      <c r="AG1588" s="178">
        <f>IF(R1588&gt;0,VLOOKUP(H1588,Leistungszahlen!$A$11:$F$158,6,),IF(T1588&gt;0,VLOOKUP(H1588,Leistungszahlen!$A$11:$F$158,6,),0))</f>
        <v>0</v>
      </c>
      <c r="AH1588" s="179" t="e">
        <f t="shared" si="743"/>
        <v>#DIV/0!</v>
      </c>
      <c r="AI1588" s="179">
        <f t="shared" si="744"/>
        <v>0</v>
      </c>
      <c r="AJ1588" s="179">
        <f t="shared" si="745"/>
        <v>0</v>
      </c>
      <c r="AK1588" s="179">
        <f t="shared" si="746"/>
        <v>0</v>
      </c>
      <c r="AL1588" s="179">
        <f t="shared" si="747"/>
        <v>0</v>
      </c>
      <c r="AM1588" s="180">
        <f>IF(L1588=1,Stundensätze!$D$13,IF(L1588=2,Stundensätze!$D$17,IF(L1588=4,Stundensätze!$D$21,"")))</f>
        <v>0</v>
      </c>
      <c r="AN1588" s="180">
        <f>IF(L1588=1,Stundensätze!$D$15,IF(L1588=2,Stundensätze!$D$19,IF(L1588=4,Stundensätze!$D$23,"")))</f>
        <v>0</v>
      </c>
      <c r="AO1588" s="180" t="e">
        <f t="shared" si="753"/>
        <v>#DIV/0!</v>
      </c>
      <c r="AP1588" s="180">
        <f t="shared" si="754"/>
        <v>0</v>
      </c>
      <c r="AQ1588" s="192" t="e">
        <f t="shared" si="755"/>
        <v>#DIV/0!</v>
      </c>
      <c r="AR1588" s="192" t="e">
        <f t="shared" si="756"/>
        <v>#DIV/0!</v>
      </c>
      <c r="AS1588" s="193" t="e">
        <f t="shared" si="757"/>
        <v>#DIV/0!</v>
      </c>
      <c r="AT1588" s="258" t="str">
        <f>IF(K1588=0,0,VLOOKUP(K1588,Kostenstellen!A:B,2,FALSE))</f>
        <v xml:space="preserve">Salinenklinik </v>
      </c>
      <c r="AU1588" s="68" t="str">
        <f t="shared" si="739"/>
        <v>B</v>
      </c>
      <c r="AV1588" s="68" t="str">
        <f t="shared" si="740"/>
        <v/>
      </c>
      <c r="AW1588" s="68">
        <f>IF(AF1588=0,0,VLOOKUP($H1588,Leistungszahlen!$A$11:$H$158,4,FALSE))</f>
        <v>0</v>
      </c>
      <c r="AX1588" s="68">
        <f>IF(AF1588=0,0,VLOOKUP($H1588,Leistungszahlen!$A$11:$H$158,5,FALSE))</f>
        <v>0</v>
      </c>
      <c r="AY1588" s="68">
        <f>IF(AG1588=0,0,VLOOKUP($H1588,Leistungszahlen!$A$11:$H$158,6,FALSE))</f>
        <v>0</v>
      </c>
      <c r="AZ1588" s="68">
        <f t="shared" si="741"/>
        <v>0</v>
      </c>
      <c r="BA1588" s="68">
        <f t="shared" si="742"/>
        <v>0</v>
      </c>
      <c r="BC1588" s="68">
        <f t="shared" si="758"/>
        <v>0</v>
      </c>
      <c r="BD1588" s="285"/>
    </row>
    <row r="1589" spans="1:56" s="68" customFormat="1">
      <c r="A1589" s="200"/>
      <c r="B1589" s="200"/>
      <c r="C1589" s="200" t="s">
        <v>420</v>
      </c>
      <c r="D1589" s="200" t="s">
        <v>200</v>
      </c>
      <c r="E1589" s="200" t="s">
        <v>351</v>
      </c>
      <c r="F1589" s="200" t="s">
        <v>1599</v>
      </c>
      <c r="G1589" s="200" t="s">
        <v>118</v>
      </c>
      <c r="H1589" s="201" t="s">
        <v>221</v>
      </c>
      <c r="I1589" s="202">
        <v>4.17</v>
      </c>
      <c r="J1589" s="200" t="s">
        <v>292</v>
      </c>
      <c r="K1589" s="176">
        <v>5</v>
      </c>
      <c r="L1589" s="176">
        <v>1</v>
      </c>
      <c r="M1589" s="176">
        <v>0</v>
      </c>
      <c r="N1589" s="286">
        <v>1</v>
      </c>
      <c r="O1589" s="286"/>
      <c r="P1589" s="176"/>
      <c r="Q1589" s="203">
        <f t="shared" si="734"/>
        <v>1</v>
      </c>
      <c r="R1589" s="203">
        <f t="shared" si="735"/>
        <v>0</v>
      </c>
      <c r="S1589" s="203">
        <f t="shared" si="736"/>
        <v>0</v>
      </c>
      <c r="T1589" s="203">
        <f t="shared" si="737"/>
        <v>0</v>
      </c>
      <c r="U1589" s="203">
        <f t="shared" si="738"/>
        <v>0</v>
      </c>
      <c r="V1589" s="175">
        <f>IF(Q1589&gt;0,VLOOKUP(Q1589,Jahresfaktoren!$A$11:$B$24,2,),0)</f>
        <v>52</v>
      </c>
      <c r="W1589" s="175">
        <f>IF(R1589&gt;0,VLOOKUP(R1589,Jahresfaktoren!$D$11:$E$24,2,),0)</f>
        <v>0</v>
      </c>
      <c r="X1589" s="175">
        <f>IF(S1589&gt;0,VLOOKUP(S1589,Jahresfaktoren!$A$28:$B$29,2,),0)</f>
        <v>0</v>
      </c>
      <c r="Y1589" s="175">
        <f>IF(T1589&gt;0,VLOOKUP(T1589,Jahresfaktoren!$A$28:$B$29,2,),0)</f>
        <v>0</v>
      </c>
      <c r="Z1589" s="175">
        <f>IF(U1589&gt;0,VLOOKUP(U1589,Jahresfaktoren!$A$32:$B$33,2,),)</f>
        <v>0</v>
      </c>
      <c r="AA1589" s="177">
        <f t="shared" si="748"/>
        <v>216.84</v>
      </c>
      <c r="AB1589" s="177" t="str">
        <f t="shared" si="749"/>
        <v/>
      </c>
      <c r="AC1589" s="177" t="str">
        <f t="shared" si="750"/>
        <v/>
      </c>
      <c r="AD1589" s="177" t="str">
        <f t="shared" si="751"/>
        <v/>
      </c>
      <c r="AE1589" s="177" t="str">
        <f t="shared" si="752"/>
        <v/>
      </c>
      <c r="AF1589" s="178">
        <f>IF(Q1589&gt;0,VLOOKUP(H1589,Leistungszahlen!$A$11:$C$158,3,),0)</f>
        <v>0</v>
      </c>
      <c r="AG1589" s="178">
        <f>IF(R1589&gt;0,VLOOKUP(H1589,Leistungszahlen!$A$11:$F$158,6,),IF(T1589&gt;0,VLOOKUP(H1589,Leistungszahlen!$A$11:$F$158,6,),0))</f>
        <v>0</v>
      </c>
      <c r="AH1589" s="179" t="e">
        <f t="shared" si="743"/>
        <v>#DIV/0!</v>
      </c>
      <c r="AI1589" s="179">
        <f t="shared" si="744"/>
        <v>0</v>
      </c>
      <c r="AJ1589" s="179">
        <f t="shared" si="745"/>
        <v>0</v>
      </c>
      <c r="AK1589" s="179">
        <f t="shared" si="746"/>
        <v>0</v>
      </c>
      <c r="AL1589" s="179">
        <f t="shared" si="747"/>
        <v>0</v>
      </c>
      <c r="AM1589" s="180">
        <f>IF(L1589=1,Stundensätze!$D$13,IF(L1589=2,Stundensätze!$D$17,IF(L1589=4,Stundensätze!$D$21,"")))</f>
        <v>0</v>
      </c>
      <c r="AN1589" s="180">
        <f>IF(L1589=1,Stundensätze!$D$15,IF(L1589=2,Stundensätze!$D$19,IF(L1589=4,Stundensätze!$D$23,"")))</f>
        <v>0</v>
      </c>
      <c r="AO1589" s="180" t="e">
        <f t="shared" si="753"/>
        <v>#DIV/0!</v>
      </c>
      <c r="AP1589" s="180">
        <f t="shared" si="754"/>
        <v>0</v>
      </c>
      <c r="AQ1589" s="192" t="e">
        <f t="shared" si="755"/>
        <v>#DIV/0!</v>
      </c>
      <c r="AR1589" s="192" t="e">
        <f t="shared" si="756"/>
        <v>#DIV/0!</v>
      </c>
      <c r="AS1589" s="193" t="e">
        <f t="shared" si="757"/>
        <v>#DIV/0!</v>
      </c>
      <c r="AT1589" s="258" t="str">
        <f>IF(K1589=0,0,VLOOKUP(K1589,Kostenstellen!A:B,2,FALSE))</f>
        <v xml:space="preserve">Salinenklinik </v>
      </c>
      <c r="AU1589" s="68" t="str">
        <f t="shared" si="739"/>
        <v>Z</v>
      </c>
      <c r="AV1589" s="68" t="str">
        <f t="shared" si="740"/>
        <v/>
      </c>
      <c r="AW1589" s="68">
        <f>IF(AF1589=0,0,VLOOKUP($H1589,Leistungszahlen!$A$11:$H$158,4,FALSE))</f>
        <v>0</v>
      </c>
      <c r="AX1589" s="68">
        <f>IF(AF1589=0,0,VLOOKUP($H1589,Leistungszahlen!$A$11:$H$158,5,FALSE))</f>
        <v>0</v>
      </c>
      <c r="AY1589" s="68">
        <f>IF(AG1589=0,0,VLOOKUP($H1589,Leistungszahlen!$A$11:$H$158,6,FALSE))</f>
        <v>0</v>
      </c>
      <c r="AZ1589" s="68">
        <f t="shared" si="741"/>
        <v>0</v>
      </c>
      <c r="BA1589" s="68">
        <f t="shared" si="742"/>
        <v>0</v>
      </c>
      <c r="BC1589" s="68">
        <f t="shared" si="758"/>
        <v>0</v>
      </c>
      <c r="BD1589" s="285"/>
    </row>
    <row r="1590" spans="1:56" s="68" customFormat="1">
      <c r="A1590" s="200"/>
      <c r="B1590" s="200"/>
      <c r="C1590" s="200" t="s">
        <v>420</v>
      </c>
      <c r="D1590" s="200" t="s">
        <v>200</v>
      </c>
      <c r="E1590" s="200" t="s">
        <v>351</v>
      </c>
      <c r="F1590" s="200" t="s">
        <v>1599</v>
      </c>
      <c r="G1590" s="200" t="s">
        <v>163</v>
      </c>
      <c r="H1590" s="201" t="s">
        <v>287</v>
      </c>
      <c r="I1590" s="202">
        <v>16.48</v>
      </c>
      <c r="J1590" s="200" t="s">
        <v>307</v>
      </c>
      <c r="K1590" s="176">
        <v>5</v>
      </c>
      <c r="L1590" s="176">
        <v>1</v>
      </c>
      <c r="M1590" s="176"/>
      <c r="N1590" s="286">
        <v>3</v>
      </c>
      <c r="O1590" s="286">
        <v>3</v>
      </c>
      <c r="P1590" s="176"/>
      <c r="Q1590" s="203">
        <f t="shared" si="734"/>
        <v>3</v>
      </c>
      <c r="R1590" s="203">
        <f t="shared" si="735"/>
        <v>3</v>
      </c>
      <c r="S1590" s="203">
        <f t="shared" si="736"/>
        <v>0</v>
      </c>
      <c r="T1590" s="203">
        <f t="shared" si="737"/>
        <v>0</v>
      </c>
      <c r="U1590" s="203">
        <f t="shared" si="738"/>
        <v>0</v>
      </c>
      <c r="V1590" s="175">
        <f>IF(Q1590&gt;0,VLOOKUP(Q1590,Jahresfaktoren!$A$11:$B$24,2,),0)</f>
        <v>152</v>
      </c>
      <c r="W1590" s="175">
        <f>IF(R1590&gt;0,VLOOKUP(R1590,Jahresfaktoren!$D$11:$E$24,2,),0)</f>
        <v>150</v>
      </c>
      <c r="X1590" s="175">
        <f>IF(S1590&gt;0,VLOOKUP(S1590,Jahresfaktoren!$A$28:$B$29,2,),0)</f>
        <v>0</v>
      </c>
      <c r="Y1590" s="175">
        <f>IF(T1590&gt;0,VLOOKUP(T1590,Jahresfaktoren!$A$28:$B$29,2,),0)</f>
        <v>0</v>
      </c>
      <c r="Z1590" s="175">
        <f>IF(U1590&gt;0,VLOOKUP(U1590,Jahresfaktoren!$A$32:$B$33,2,),)</f>
        <v>0</v>
      </c>
      <c r="AA1590" s="177">
        <f t="shared" si="748"/>
        <v>2504.96</v>
      </c>
      <c r="AB1590" s="177">
        <f t="shared" si="749"/>
        <v>2472</v>
      </c>
      <c r="AC1590" s="177" t="str">
        <f t="shared" si="750"/>
        <v/>
      </c>
      <c r="AD1590" s="177" t="str">
        <f t="shared" si="751"/>
        <v/>
      </c>
      <c r="AE1590" s="177" t="str">
        <f t="shared" si="752"/>
        <v/>
      </c>
      <c r="AF1590" s="178">
        <f>IF(Q1590&gt;0,VLOOKUP(H1590,Leistungszahlen!$A$11:$C$158,3,),0)</f>
        <v>0</v>
      </c>
      <c r="AG1590" s="178">
        <f>IF(R1590&gt;0,VLOOKUP(H1590,Leistungszahlen!$A$11:$F$158,6,),IF(T1590&gt;0,VLOOKUP(H1590,Leistungszahlen!$A$11:$F$158,6,),0))</f>
        <v>0</v>
      </c>
      <c r="AH1590" s="179" t="e">
        <f t="shared" si="743"/>
        <v>#DIV/0!</v>
      </c>
      <c r="AI1590" s="179" t="e">
        <f t="shared" si="744"/>
        <v>#DIV/0!</v>
      </c>
      <c r="AJ1590" s="179">
        <f t="shared" si="745"/>
        <v>0</v>
      </c>
      <c r="AK1590" s="179">
        <f t="shared" si="746"/>
        <v>0</v>
      </c>
      <c r="AL1590" s="179">
        <f t="shared" si="747"/>
        <v>0</v>
      </c>
      <c r="AM1590" s="180">
        <f>IF(L1590=1,Stundensätze!$D$13,IF(L1590=2,Stundensätze!$D$17,IF(L1590=4,Stundensätze!$D$21,"")))</f>
        <v>0</v>
      </c>
      <c r="AN1590" s="180">
        <f>IF(L1590=1,Stundensätze!$D$15,IF(L1590=2,Stundensätze!$D$19,IF(L1590=4,Stundensätze!$D$23,"")))</f>
        <v>0</v>
      </c>
      <c r="AO1590" s="180" t="e">
        <f t="shared" si="753"/>
        <v>#DIV/0!</v>
      </c>
      <c r="AP1590" s="180">
        <f t="shared" si="754"/>
        <v>0</v>
      </c>
      <c r="AQ1590" s="192" t="e">
        <f t="shared" si="755"/>
        <v>#DIV/0!</v>
      </c>
      <c r="AR1590" s="192" t="e">
        <f t="shared" si="756"/>
        <v>#DIV/0!</v>
      </c>
      <c r="AS1590" s="193" t="e">
        <f t="shared" si="757"/>
        <v>#DIV/0!</v>
      </c>
      <c r="AT1590" s="258" t="str">
        <f>IF(K1590=0,0,VLOOKUP(K1590,Kostenstellen!A:B,2,FALSE))</f>
        <v xml:space="preserve">Salinenklinik </v>
      </c>
      <c r="AU1590" s="68" t="str">
        <f t="shared" si="739"/>
        <v>A1</v>
      </c>
      <c r="AV1590" s="68" t="str">
        <f t="shared" si="740"/>
        <v>A1</v>
      </c>
      <c r="AW1590" s="68">
        <f>IF(AF1590=0,0,VLOOKUP($H1590,Leistungszahlen!$A$11:$H$158,4,FALSE))</f>
        <v>0</v>
      </c>
      <c r="AX1590" s="68">
        <f>IF(AF1590=0,0,VLOOKUP($H1590,Leistungszahlen!$A$11:$H$158,5,FALSE))</f>
        <v>0</v>
      </c>
      <c r="AY1590" s="68">
        <f>IF(AG1590=0,0,VLOOKUP($H1590,Leistungszahlen!$A$11:$H$158,6,FALSE))</f>
        <v>0</v>
      </c>
      <c r="AZ1590" s="68">
        <f t="shared" si="741"/>
        <v>0</v>
      </c>
      <c r="BA1590" s="68">
        <f t="shared" si="742"/>
        <v>0</v>
      </c>
      <c r="BC1590" s="68">
        <f t="shared" si="758"/>
        <v>0</v>
      </c>
      <c r="BD1590" s="285"/>
    </row>
    <row r="1591" spans="1:56" s="68" customFormat="1">
      <c r="A1591" s="200"/>
      <c r="B1591" s="200"/>
      <c r="C1591" s="200" t="s">
        <v>420</v>
      </c>
      <c r="D1591" s="200" t="s">
        <v>200</v>
      </c>
      <c r="E1591" s="200" t="s">
        <v>351</v>
      </c>
      <c r="F1591" s="200" t="s">
        <v>1599</v>
      </c>
      <c r="G1591" s="200" t="s">
        <v>251</v>
      </c>
      <c r="H1591" s="201" t="s">
        <v>200</v>
      </c>
      <c r="I1591" s="202">
        <v>4.13</v>
      </c>
      <c r="J1591" s="200" t="s">
        <v>778</v>
      </c>
      <c r="K1591" s="176">
        <v>5</v>
      </c>
      <c r="L1591" s="176">
        <v>1</v>
      </c>
      <c r="M1591" s="176"/>
      <c r="N1591" s="286">
        <v>6</v>
      </c>
      <c r="O1591" s="286"/>
      <c r="P1591" s="176"/>
      <c r="Q1591" s="203">
        <f t="shared" si="734"/>
        <v>6</v>
      </c>
      <c r="R1591" s="203">
        <f t="shared" si="735"/>
        <v>0</v>
      </c>
      <c r="S1591" s="203">
        <f t="shared" si="736"/>
        <v>0</v>
      </c>
      <c r="T1591" s="203">
        <f t="shared" si="737"/>
        <v>0</v>
      </c>
      <c r="U1591" s="203">
        <f t="shared" si="738"/>
        <v>0</v>
      </c>
      <c r="V1591" s="175">
        <f>IF(Q1591&gt;0,VLOOKUP(Q1591,Jahresfaktoren!$A$11:$B$24,2,),0)</f>
        <v>302</v>
      </c>
      <c r="W1591" s="175">
        <f>IF(R1591&gt;0,VLOOKUP(R1591,Jahresfaktoren!$D$11:$E$24,2,),0)</f>
        <v>0</v>
      </c>
      <c r="X1591" s="175">
        <f>IF(S1591&gt;0,VLOOKUP(S1591,Jahresfaktoren!$A$28:$B$29,2,),0)</f>
        <v>0</v>
      </c>
      <c r="Y1591" s="175">
        <f>IF(T1591&gt;0,VLOOKUP(T1591,Jahresfaktoren!$A$28:$B$29,2,),0)</f>
        <v>0</v>
      </c>
      <c r="Z1591" s="175">
        <f>IF(U1591&gt;0,VLOOKUP(U1591,Jahresfaktoren!$A$32:$B$33,2,),)</f>
        <v>0</v>
      </c>
      <c r="AA1591" s="177">
        <f t="shared" si="748"/>
        <v>1247.26</v>
      </c>
      <c r="AB1591" s="177" t="str">
        <f t="shared" si="749"/>
        <v/>
      </c>
      <c r="AC1591" s="177" t="str">
        <f t="shared" si="750"/>
        <v/>
      </c>
      <c r="AD1591" s="177" t="str">
        <f t="shared" si="751"/>
        <v/>
      </c>
      <c r="AE1591" s="177" t="str">
        <f t="shared" si="752"/>
        <v/>
      </c>
      <c r="AF1591" s="178">
        <f>IF(Q1591&gt;0,VLOOKUP(H1591,Leistungszahlen!$A$11:$C$158,3,),0)</f>
        <v>0</v>
      </c>
      <c r="AG1591" s="178">
        <f>IF(R1591&gt;0,VLOOKUP(H1591,Leistungszahlen!$A$11:$F$158,6,),IF(T1591&gt;0,VLOOKUP(H1591,Leistungszahlen!$A$11:$F$158,6,),0))</f>
        <v>0</v>
      </c>
      <c r="AH1591" s="179" t="e">
        <f t="shared" si="743"/>
        <v>#DIV/0!</v>
      </c>
      <c r="AI1591" s="179">
        <f t="shared" si="744"/>
        <v>0</v>
      </c>
      <c r="AJ1591" s="179">
        <f t="shared" si="745"/>
        <v>0</v>
      </c>
      <c r="AK1591" s="179">
        <f t="shared" si="746"/>
        <v>0</v>
      </c>
      <c r="AL1591" s="179">
        <f t="shared" si="747"/>
        <v>0</v>
      </c>
      <c r="AM1591" s="180">
        <f>IF(L1591=1,Stundensätze!$D$13,IF(L1591=2,Stundensätze!$D$17,IF(L1591=4,Stundensätze!$D$21,"")))</f>
        <v>0</v>
      </c>
      <c r="AN1591" s="180">
        <f>IF(L1591=1,Stundensätze!$D$15,IF(L1591=2,Stundensätze!$D$19,IF(L1591=4,Stundensätze!$D$23,"")))</f>
        <v>0</v>
      </c>
      <c r="AO1591" s="180" t="e">
        <f t="shared" si="753"/>
        <v>#DIV/0!</v>
      </c>
      <c r="AP1591" s="180">
        <f t="shared" si="754"/>
        <v>0</v>
      </c>
      <c r="AQ1591" s="192" t="e">
        <f t="shared" si="755"/>
        <v>#DIV/0!</v>
      </c>
      <c r="AR1591" s="192" t="e">
        <f t="shared" si="756"/>
        <v>#DIV/0!</v>
      </c>
      <c r="AS1591" s="193" t="e">
        <f t="shared" si="757"/>
        <v>#DIV/0!</v>
      </c>
      <c r="AT1591" s="258" t="str">
        <f>IF(K1591=0,0,VLOOKUP(K1591,Kostenstellen!A:B,2,FALSE))</f>
        <v xml:space="preserve">Salinenklinik </v>
      </c>
      <c r="AU1591" s="68" t="str">
        <f t="shared" si="739"/>
        <v>B</v>
      </c>
      <c r="AV1591" s="68" t="str">
        <f t="shared" si="740"/>
        <v/>
      </c>
      <c r="AW1591" s="68">
        <f>IF(AF1591=0,0,VLOOKUP($H1591,Leistungszahlen!$A$11:$H$158,4,FALSE))</f>
        <v>0</v>
      </c>
      <c r="AX1591" s="68">
        <f>IF(AF1591=0,0,VLOOKUP($H1591,Leistungszahlen!$A$11:$H$158,5,FALSE))</f>
        <v>0</v>
      </c>
      <c r="AY1591" s="68">
        <f>IF(AG1591=0,0,VLOOKUP($H1591,Leistungszahlen!$A$11:$H$158,6,FALSE))</f>
        <v>0</v>
      </c>
      <c r="AZ1591" s="68">
        <f t="shared" si="741"/>
        <v>0</v>
      </c>
      <c r="BA1591" s="68">
        <f t="shared" si="742"/>
        <v>0</v>
      </c>
      <c r="BC1591" s="68">
        <f t="shared" si="758"/>
        <v>0</v>
      </c>
      <c r="BD1591" s="285"/>
    </row>
    <row r="1592" spans="1:56" s="68" customFormat="1">
      <c r="A1592" s="200"/>
      <c r="B1592" s="200"/>
      <c r="C1592" s="200" t="s">
        <v>420</v>
      </c>
      <c r="D1592" s="200" t="s">
        <v>200</v>
      </c>
      <c r="E1592" s="200" t="s">
        <v>351</v>
      </c>
      <c r="F1592" s="200" t="s">
        <v>1600</v>
      </c>
      <c r="G1592" s="200" t="s">
        <v>118</v>
      </c>
      <c r="H1592" s="201" t="s">
        <v>221</v>
      </c>
      <c r="I1592" s="202">
        <v>4.17</v>
      </c>
      <c r="J1592" s="200" t="s">
        <v>292</v>
      </c>
      <c r="K1592" s="176">
        <v>5</v>
      </c>
      <c r="L1592" s="176">
        <v>1</v>
      </c>
      <c r="M1592" s="176">
        <v>0</v>
      </c>
      <c r="N1592" s="286">
        <v>1</v>
      </c>
      <c r="O1592" s="286"/>
      <c r="P1592" s="176"/>
      <c r="Q1592" s="203">
        <f t="shared" si="734"/>
        <v>1</v>
      </c>
      <c r="R1592" s="203">
        <f t="shared" si="735"/>
        <v>0</v>
      </c>
      <c r="S1592" s="203">
        <f t="shared" si="736"/>
        <v>0</v>
      </c>
      <c r="T1592" s="203">
        <f t="shared" si="737"/>
        <v>0</v>
      </c>
      <c r="U1592" s="203">
        <f t="shared" si="738"/>
        <v>0</v>
      </c>
      <c r="V1592" s="175">
        <f>IF(Q1592&gt;0,VLOOKUP(Q1592,Jahresfaktoren!$A$11:$B$24,2,),0)</f>
        <v>52</v>
      </c>
      <c r="W1592" s="175">
        <f>IF(R1592&gt;0,VLOOKUP(R1592,Jahresfaktoren!$D$11:$E$24,2,),0)</f>
        <v>0</v>
      </c>
      <c r="X1592" s="175">
        <f>IF(S1592&gt;0,VLOOKUP(S1592,Jahresfaktoren!$A$28:$B$29,2,),0)</f>
        <v>0</v>
      </c>
      <c r="Y1592" s="175">
        <f>IF(T1592&gt;0,VLOOKUP(T1592,Jahresfaktoren!$A$28:$B$29,2,),0)</f>
        <v>0</v>
      </c>
      <c r="Z1592" s="175">
        <f>IF(U1592&gt;0,VLOOKUP(U1592,Jahresfaktoren!$A$32:$B$33,2,),)</f>
        <v>0</v>
      </c>
      <c r="AA1592" s="177">
        <f t="shared" si="748"/>
        <v>216.84</v>
      </c>
      <c r="AB1592" s="177" t="str">
        <f t="shared" si="749"/>
        <v/>
      </c>
      <c r="AC1592" s="177" t="str">
        <f t="shared" si="750"/>
        <v/>
      </c>
      <c r="AD1592" s="177" t="str">
        <f t="shared" si="751"/>
        <v/>
      </c>
      <c r="AE1592" s="177" t="str">
        <f t="shared" si="752"/>
        <v/>
      </c>
      <c r="AF1592" s="178">
        <f>IF(Q1592&gt;0,VLOOKUP(H1592,Leistungszahlen!$A$11:$C$158,3,),0)</f>
        <v>0</v>
      </c>
      <c r="AG1592" s="178">
        <f>IF(R1592&gt;0,VLOOKUP(H1592,Leistungszahlen!$A$11:$F$158,6,),IF(T1592&gt;0,VLOOKUP(H1592,Leistungszahlen!$A$11:$F$158,6,),0))</f>
        <v>0</v>
      </c>
      <c r="AH1592" s="179" t="e">
        <f t="shared" si="743"/>
        <v>#DIV/0!</v>
      </c>
      <c r="AI1592" s="179">
        <f t="shared" si="744"/>
        <v>0</v>
      </c>
      <c r="AJ1592" s="179">
        <f t="shared" si="745"/>
        <v>0</v>
      </c>
      <c r="AK1592" s="179">
        <f t="shared" si="746"/>
        <v>0</v>
      </c>
      <c r="AL1592" s="179">
        <f t="shared" si="747"/>
        <v>0</v>
      </c>
      <c r="AM1592" s="180">
        <f>IF(L1592=1,Stundensätze!$D$13,IF(L1592=2,Stundensätze!$D$17,IF(L1592=4,Stundensätze!$D$21,"")))</f>
        <v>0</v>
      </c>
      <c r="AN1592" s="180">
        <f>IF(L1592=1,Stundensätze!$D$15,IF(L1592=2,Stundensätze!$D$19,IF(L1592=4,Stundensätze!$D$23,"")))</f>
        <v>0</v>
      </c>
      <c r="AO1592" s="180" t="e">
        <f t="shared" si="753"/>
        <v>#DIV/0!</v>
      </c>
      <c r="AP1592" s="180">
        <f t="shared" si="754"/>
        <v>0</v>
      </c>
      <c r="AQ1592" s="192" t="e">
        <f t="shared" si="755"/>
        <v>#DIV/0!</v>
      </c>
      <c r="AR1592" s="192" t="e">
        <f t="shared" si="756"/>
        <v>#DIV/0!</v>
      </c>
      <c r="AS1592" s="193" t="e">
        <f t="shared" si="757"/>
        <v>#DIV/0!</v>
      </c>
      <c r="AT1592" s="258" t="str">
        <f>IF(K1592=0,0,VLOOKUP(K1592,Kostenstellen!A:B,2,FALSE))</f>
        <v xml:space="preserve">Salinenklinik </v>
      </c>
      <c r="AU1592" s="68" t="str">
        <f t="shared" si="739"/>
        <v>Z</v>
      </c>
      <c r="AV1592" s="68" t="str">
        <f t="shared" si="740"/>
        <v/>
      </c>
      <c r="AW1592" s="68">
        <f>IF(AF1592=0,0,VLOOKUP($H1592,Leistungszahlen!$A$11:$H$158,4,FALSE))</f>
        <v>0</v>
      </c>
      <c r="AX1592" s="68">
        <f>IF(AF1592=0,0,VLOOKUP($H1592,Leistungszahlen!$A$11:$H$158,5,FALSE))</f>
        <v>0</v>
      </c>
      <c r="AY1592" s="68">
        <f>IF(AG1592=0,0,VLOOKUP($H1592,Leistungszahlen!$A$11:$H$158,6,FALSE))</f>
        <v>0</v>
      </c>
      <c r="AZ1592" s="68">
        <f t="shared" si="741"/>
        <v>0</v>
      </c>
      <c r="BA1592" s="68">
        <f t="shared" si="742"/>
        <v>0</v>
      </c>
      <c r="BC1592" s="68">
        <f t="shared" si="758"/>
        <v>0</v>
      </c>
      <c r="BD1592" s="285"/>
    </row>
    <row r="1593" spans="1:56" s="68" customFormat="1" ht="18">
      <c r="A1593" s="200"/>
      <c r="B1593" s="200"/>
      <c r="C1593" s="200" t="s">
        <v>420</v>
      </c>
      <c r="D1593" s="200" t="s">
        <v>200</v>
      </c>
      <c r="E1593" s="200" t="s">
        <v>351</v>
      </c>
      <c r="F1593" s="200" t="s">
        <v>1600</v>
      </c>
      <c r="G1593" s="200" t="s">
        <v>1601</v>
      </c>
      <c r="H1593" s="201" t="s">
        <v>287</v>
      </c>
      <c r="I1593" s="202">
        <v>16.48</v>
      </c>
      <c r="J1593" s="200" t="s">
        <v>307</v>
      </c>
      <c r="K1593" s="176">
        <v>5</v>
      </c>
      <c r="L1593" s="176">
        <v>1</v>
      </c>
      <c r="M1593" s="176"/>
      <c r="N1593" s="286">
        <v>7</v>
      </c>
      <c r="O1593" s="286"/>
      <c r="P1593" s="176"/>
      <c r="Q1593" s="203">
        <f t="shared" si="734"/>
        <v>6</v>
      </c>
      <c r="R1593" s="203">
        <f t="shared" si="735"/>
        <v>0</v>
      </c>
      <c r="S1593" s="203">
        <f t="shared" si="736"/>
        <v>1</v>
      </c>
      <c r="T1593" s="203">
        <f t="shared" si="737"/>
        <v>0</v>
      </c>
      <c r="U1593" s="203">
        <f t="shared" si="738"/>
        <v>1</v>
      </c>
      <c r="V1593" s="175">
        <f>IF(Q1593&gt;0,VLOOKUP(Q1593,Jahresfaktoren!$A$11:$B$24,2,),0)</f>
        <v>302</v>
      </c>
      <c r="W1593" s="175">
        <f>IF(R1593&gt;0,VLOOKUP(R1593,Jahresfaktoren!$D$11:$E$24,2,),0)</f>
        <v>0</v>
      </c>
      <c r="X1593" s="175">
        <f>IF(S1593&gt;0,VLOOKUP(S1593,Jahresfaktoren!$A$28:$B$29,2,),0)</f>
        <v>60</v>
      </c>
      <c r="Y1593" s="175">
        <f>IF(T1593&gt;0,VLOOKUP(T1593,Jahresfaktoren!$A$28:$B$29,2,),0)</f>
        <v>0</v>
      </c>
      <c r="Z1593" s="175">
        <f>IF(U1593&gt;0,VLOOKUP(U1593,Jahresfaktoren!$A$32:$B$33,2,),)</f>
        <v>3</v>
      </c>
      <c r="AA1593" s="177">
        <f t="shared" si="748"/>
        <v>4976.96</v>
      </c>
      <c r="AB1593" s="177" t="str">
        <f t="shared" si="749"/>
        <v/>
      </c>
      <c r="AC1593" s="177">
        <f t="shared" si="750"/>
        <v>988.80000000000007</v>
      </c>
      <c r="AD1593" s="177" t="str">
        <f t="shared" si="751"/>
        <v/>
      </c>
      <c r="AE1593" s="177">
        <f t="shared" si="752"/>
        <v>49.44</v>
      </c>
      <c r="AF1593" s="178">
        <f>IF(Q1593&gt;0,VLOOKUP(H1593,Leistungszahlen!$A$11:$C$158,3,),0)</f>
        <v>0</v>
      </c>
      <c r="AG1593" s="178">
        <f>IF(R1593&gt;0,VLOOKUP(H1593,Leistungszahlen!$A$11:$F$158,6,),IF(T1593&gt;0,VLOOKUP(H1593,Leistungszahlen!$A$11:$F$158,6,),0))</f>
        <v>0</v>
      </c>
      <c r="AH1593" s="179" t="e">
        <f t="shared" si="743"/>
        <v>#DIV/0!</v>
      </c>
      <c r="AI1593" s="179">
        <f t="shared" si="744"/>
        <v>0</v>
      </c>
      <c r="AJ1593" s="179" t="e">
        <f t="shared" si="745"/>
        <v>#DIV/0!</v>
      </c>
      <c r="AK1593" s="179">
        <f t="shared" si="746"/>
        <v>0</v>
      </c>
      <c r="AL1593" s="179" t="e">
        <f t="shared" si="747"/>
        <v>#DIV/0!</v>
      </c>
      <c r="AM1593" s="180">
        <f>IF(L1593=1,Stundensätze!$D$13,IF(L1593=2,Stundensätze!$D$17,IF(L1593=4,Stundensätze!$D$21,"")))</f>
        <v>0</v>
      </c>
      <c r="AN1593" s="180">
        <f>IF(L1593=1,Stundensätze!$D$15,IF(L1593=2,Stundensätze!$D$19,IF(L1593=4,Stundensätze!$D$23,"")))</f>
        <v>0</v>
      </c>
      <c r="AO1593" s="180" t="e">
        <f t="shared" si="753"/>
        <v>#DIV/0!</v>
      </c>
      <c r="AP1593" s="180" t="e">
        <f t="shared" si="754"/>
        <v>#DIV/0!</v>
      </c>
      <c r="AQ1593" s="192" t="e">
        <f t="shared" si="755"/>
        <v>#DIV/0!</v>
      </c>
      <c r="AR1593" s="192" t="e">
        <f t="shared" si="756"/>
        <v>#DIV/0!</v>
      </c>
      <c r="AS1593" s="193" t="e">
        <f t="shared" si="757"/>
        <v>#DIV/0!</v>
      </c>
      <c r="AT1593" s="258" t="str">
        <f>IF(K1593=0,0,VLOOKUP(K1593,Kostenstellen!A:B,2,FALSE))</f>
        <v xml:space="preserve">Salinenklinik </v>
      </c>
      <c r="AU1593" s="68" t="str">
        <f t="shared" si="739"/>
        <v>A1</v>
      </c>
      <c r="AV1593" s="68" t="str">
        <f t="shared" si="740"/>
        <v/>
      </c>
      <c r="AW1593" s="68">
        <f>IF(AF1593=0,0,VLOOKUP($H1593,Leistungszahlen!$A$11:$H$158,4,FALSE))</f>
        <v>0</v>
      </c>
      <c r="AX1593" s="68">
        <f>IF(AF1593=0,0,VLOOKUP($H1593,Leistungszahlen!$A$11:$H$158,5,FALSE))</f>
        <v>0</v>
      </c>
      <c r="AY1593" s="68">
        <f>IF(AG1593=0,0,VLOOKUP($H1593,Leistungszahlen!$A$11:$H$158,6,FALSE))</f>
        <v>0</v>
      </c>
      <c r="AZ1593" s="68">
        <f t="shared" si="741"/>
        <v>0</v>
      </c>
      <c r="BA1593" s="68">
        <f t="shared" si="742"/>
        <v>0</v>
      </c>
      <c r="BC1593" s="68">
        <f t="shared" si="758"/>
        <v>0</v>
      </c>
      <c r="BD1593" s="285"/>
    </row>
    <row r="1594" spans="1:56" s="68" customFormat="1" ht="18">
      <c r="A1594" s="200"/>
      <c r="B1594" s="200"/>
      <c r="C1594" s="200" t="s">
        <v>420</v>
      </c>
      <c r="D1594" s="200" t="s">
        <v>200</v>
      </c>
      <c r="E1594" s="200" t="s">
        <v>351</v>
      </c>
      <c r="F1594" s="200" t="s">
        <v>1600</v>
      </c>
      <c r="G1594" s="200" t="s">
        <v>1602</v>
      </c>
      <c r="H1594" s="201" t="s">
        <v>200</v>
      </c>
      <c r="I1594" s="202">
        <v>4.13</v>
      </c>
      <c r="J1594" s="200" t="s">
        <v>778</v>
      </c>
      <c r="K1594" s="176">
        <v>5</v>
      </c>
      <c r="L1594" s="176">
        <v>1</v>
      </c>
      <c r="M1594" s="176"/>
      <c r="N1594" s="286">
        <v>7</v>
      </c>
      <c r="O1594" s="286"/>
      <c r="P1594" s="176"/>
      <c r="Q1594" s="203">
        <f t="shared" si="734"/>
        <v>6</v>
      </c>
      <c r="R1594" s="203">
        <f t="shared" si="735"/>
        <v>0</v>
      </c>
      <c r="S1594" s="203">
        <f t="shared" si="736"/>
        <v>1</v>
      </c>
      <c r="T1594" s="203">
        <f t="shared" si="737"/>
        <v>0</v>
      </c>
      <c r="U1594" s="203">
        <f t="shared" si="738"/>
        <v>1</v>
      </c>
      <c r="V1594" s="175">
        <f>IF(Q1594&gt;0,VLOOKUP(Q1594,Jahresfaktoren!$A$11:$B$24,2,),0)</f>
        <v>302</v>
      </c>
      <c r="W1594" s="175">
        <f>IF(R1594&gt;0,VLOOKUP(R1594,Jahresfaktoren!$D$11:$E$24,2,),0)</f>
        <v>0</v>
      </c>
      <c r="X1594" s="175">
        <f>IF(S1594&gt;0,VLOOKUP(S1594,Jahresfaktoren!$A$28:$B$29,2,),0)</f>
        <v>60</v>
      </c>
      <c r="Y1594" s="175">
        <f>IF(T1594&gt;0,VLOOKUP(T1594,Jahresfaktoren!$A$28:$B$29,2,),0)</f>
        <v>0</v>
      </c>
      <c r="Z1594" s="175">
        <f>IF(U1594&gt;0,VLOOKUP(U1594,Jahresfaktoren!$A$32:$B$33,2,),)</f>
        <v>3</v>
      </c>
      <c r="AA1594" s="177">
        <f t="shared" si="748"/>
        <v>1247.26</v>
      </c>
      <c r="AB1594" s="177" t="str">
        <f t="shared" si="749"/>
        <v/>
      </c>
      <c r="AC1594" s="177">
        <f t="shared" si="750"/>
        <v>247.79999999999998</v>
      </c>
      <c r="AD1594" s="177" t="str">
        <f t="shared" si="751"/>
        <v/>
      </c>
      <c r="AE1594" s="177">
        <f t="shared" si="752"/>
        <v>12.39</v>
      </c>
      <c r="AF1594" s="178">
        <f>IF(Q1594&gt;0,VLOOKUP(H1594,Leistungszahlen!$A$11:$C$158,3,),0)</f>
        <v>0</v>
      </c>
      <c r="AG1594" s="178">
        <f>IF(R1594&gt;0,VLOOKUP(H1594,Leistungszahlen!$A$11:$F$158,6,),IF(T1594&gt;0,VLOOKUP(H1594,Leistungszahlen!$A$11:$F$158,6,),0))</f>
        <v>0</v>
      </c>
      <c r="AH1594" s="179" t="e">
        <f t="shared" si="743"/>
        <v>#DIV/0!</v>
      </c>
      <c r="AI1594" s="179">
        <f t="shared" si="744"/>
        <v>0</v>
      </c>
      <c r="AJ1594" s="179" t="e">
        <f t="shared" si="745"/>
        <v>#DIV/0!</v>
      </c>
      <c r="AK1594" s="179">
        <f t="shared" si="746"/>
        <v>0</v>
      </c>
      <c r="AL1594" s="179" t="e">
        <f t="shared" si="747"/>
        <v>#DIV/0!</v>
      </c>
      <c r="AM1594" s="180">
        <f>IF(L1594=1,Stundensätze!$D$13,IF(L1594=2,Stundensätze!$D$17,IF(L1594=4,Stundensätze!$D$21,"")))</f>
        <v>0</v>
      </c>
      <c r="AN1594" s="180">
        <f>IF(L1594=1,Stundensätze!$D$15,IF(L1594=2,Stundensätze!$D$19,IF(L1594=4,Stundensätze!$D$23,"")))</f>
        <v>0</v>
      </c>
      <c r="AO1594" s="180" t="e">
        <f t="shared" si="753"/>
        <v>#DIV/0!</v>
      </c>
      <c r="AP1594" s="180" t="e">
        <f t="shared" si="754"/>
        <v>#DIV/0!</v>
      </c>
      <c r="AQ1594" s="192" t="e">
        <f t="shared" si="755"/>
        <v>#DIV/0!</v>
      </c>
      <c r="AR1594" s="192" t="e">
        <f t="shared" si="756"/>
        <v>#DIV/0!</v>
      </c>
      <c r="AS1594" s="193" t="e">
        <f t="shared" si="757"/>
        <v>#DIV/0!</v>
      </c>
      <c r="AT1594" s="258" t="str">
        <f>IF(K1594=0,0,VLOOKUP(K1594,Kostenstellen!A:B,2,FALSE))</f>
        <v xml:space="preserve">Salinenklinik </v>
      </c>
      <c r="AU1594" s="68" t="str">
        <f t="shared" si="739"/>
        <v>B</v>
      </c>
      <c r="AV1594" s="68" t="str">
        <f t="shared" si="740"/>
        <v/>
      </c>
      <c r="AW1594" s="68">
        <f>IF(AF1594=0,0,VLOOKUP($H1594,Leistungszahlen!$A$11:$H$158,4,FALSE))</f>
        <v>0</v>
      </c>
      <c r="AX1594" s="68">
        <f>IF(AF1594=0,0,VLOOKUP($H1594,Leistungszahlen!$A$11:$H$158,5,FALSE))</f>
        <v>0</v>
      </c>
      <c r="AY1594" s="68">
        <f>IF(AG1594=0,0,VLOOKUP($H1594,Leistungszahlen!$A$11:$H$158,6,FALSE))</f>
        <v>0</v>
      </c>
      <c r="AZ1594" s="68">
        <f t="shared" si="741"/>
        <v>0</v>
      </c>
      <c r="BA1594" s="68">
        <f t="shared" si="742"/>
        <v>0</v>
      </c>
      <c r="BC1594" s="68">
        <f t="shared" si="758"/>
        <v>0</v>
      </c>
      <c r="BD1594" s="285"/>
    </row>
    <row r="1595" spans="1:56" s="68" customFormat="1">
      <c r="A1595" s="200"/>
      <c r="B1595" s="200"/>
      <c r="C1595" s="200" t="s">
        <v>420</v>
      </c>
      <c r="D1595" s="200" t="s">
        <v>200</v>
      </c>
      <c r="E1595" s="200" t="s">
        <v>351</v>
      </c>
      <c r="F1595" s="200" t="s">
        <v>1603</v>
      </c>
      <c r="G1595" s="200" t="s">
        <v>163</v>
      </c>
      <c r="H1595" s="201" t="s">
        <v>287</v>
      </c>
      <c r="I1595" s="202">
        <v>15.84</v>
      </c>
      <c r="J1595" s="200" t="s">
        <v>307</v>
      </c>
      <c r="K1595" s="176">
        <v>5</v>
      </c>
      <c r="L1595" s="176">
        <v>1</v>
      </c>
      <c r="M1595" s="176"/>
      <c r="N1595" s="286">
        <v>3</v>
      </c>
      <c r="O1595" s="286">
        <v>3</v>
      </c>
      <c r="P1595" s="176"/>
      <c r="Q1595" s="203">
        <f t="shared" si="734"/>
        <v>3</v>
      </c>
      <c r="R1595" s="203">
        <f t="shared" si="735"/>
        <v>3</v>
      </c>
      <c r="S1595" s="203">
        <f t="shared" si="736"/>
        <v>0</v>
      </c>
      <c r="T1595" s="203">
        <f t="shared" si="737"/>
        <v>0</v>
      </c>
      <c r="U1595" s="203">
        <f t="shared" si="738"/>
        <v>0</v>
      </c>
      <c r="V1595" s="175">
        <f>IF(Q1595&gt;0,VLOOKUP(Q1595,Jahresfaktoren!$A$11:$B$24,2,),0)</f>
        <v>152</v>
      </c>
      <c r="W1595" s="175">
        <f>IF(R1595&gt;0,VLOOKUP(R1595,Jahresfaktoren!$D$11:$E$24,2,),0)</f>
        <v>150</v>
      </c>
      <c r="X1595" s="175">
        <f>IF(S1595&gt;0,VLOOKUP(S1595,Jahresfaktoren!$A$28:$B$29,2,),0)</f>
        <v>0</v>
      </c>
      <c r="Y1595" s="175">
        <f>IF(T1595&gt;0,VLOOKUP(T1595,Jahresfaktoren!$A$28:$B$29,2,),0)</f>
        <v>0</v>
      </c>
      <c r="Z1595" s="175">
        <f>IF(U1595&gt;0,VLOOKUP(U1595,Jahresfaktoren!$A$32:$B$33,2,),)</f>
        <v>0</v>
      </c>
      <c r="AA1595" s="177">
        <f t="shared" si="748"/>
        <v>2407.6799999999998</v>
      </c>
      <c r="AB1595" s="177">
        <f t="shared" si="749"/>
        <v>2376</v>
      </c>
      <c r="AC1595" s="177" t="str">
        <f t="shared" si="750"/>
        <v/>
      </c>
      <c r="AD1595" s="177" t="str">
        <f t="shared" si="751"/>
        <v/>
      </c>
      <c r="AE1595" s="177" t="str">
        <f t="shared" si="752"/>
        <v/>
      </c>
      <c r="AF1595" s="178">
        <f>IF(Q1595&gt;0,VLOOKUP(H1595,Leistungszahlen!$A$11:$C$158,3,),0)</f>
        <v>0</v>
      </c>
      <c r="AG1595" s="178">
        <f>IF(R1595&gt;0,VLOOKUP(H1595,Leistungszahlen!$A$11:$F$158,6,),IF(T1595&gt;0,VLOOKUP(H1595,Leistungszahlen!$A$11:$F$158,6,),0))</f>
        <v>0</v>
      </c>
      <c r="AH1595" s="179" t="e">
        <f t="shared" si="743"/>
        <v>#DIV/0!</v>
      </c>
      <c r="AI1595" s="179" t="e">
        <f t="shared" si="744"/>
        <v>#DIV/0!</v>
      </c>
      <c r="AJ1595" s="179">
        <f t="shared" si="745"/>
        <v>0</v>
      </c>
      <c r="AK1595" s="179">
        <f t="shared" si="746"/>
        <v>0</v>
      </c>
      <c r="AL1595" s="179">
        <f t="shared" si="747"/>
        <v>0</v>
      </c>
      <c r="AM1595" s="180">
        <f>IF(L1595=1,Stundensätze!$D$13,IF(L1595=2,Stundensätze!$D$17,IF(L1595=4,Stundensätze!$D$21,"")))</f>
        <v>0</v>
      </c>
      <c r="AN1595" s="180">
        <f>IF(L1595=1,Stundensätze!$D$15,IF(L1595=2,Stundensätze!$D$19,IF(L1595=4,Stundensätze!$D$23,"")))</f>
        <v>0</v>
      </c>
      <c r="AO1595" s="180" t="e">
        <f t="shared" si="753"/>
        <v>#DIV/0!</v>
      </c>
      <c r="AP1595" s="180">
        <f t="shared" si="754"/>
        <v>0</v>
      </c>
      <c r="AQ1595" s="192" t="e">
        <f t="shared" si="755"/>
        <v>#DIV/0!</v>
      </c>
      <c r="AR1595" s="192" t="e">
        <f t="shared" si="756"/>
        <v>#DIV/0!</v>
      </c>
      <c r="AS1595" s="193" t="e">
        <f t="shared" si="757"/>
        <v>#DIV/0!</v>
      </c>
      <c r="AT1595" s="258" t="str">
        <f>IF(K1595=0,0,VLOOKUP(K1595,Kostenstellen!A:B,2,FALSE))</f>
        <v xml:space="preserve">Salinenklinik </v>
      </c>
      <c r="AU1595" s="68" t="str">
        <f t="shared" si="739"/>
        <v>A1</v>
      </c>
      <c r="AV1595" s="68" t="str">
        <f t="shared" si="740"/>
        <v>A1</v>
      </c>
      <c r="AW1595" s="68">
        <f>IF(AF1595=0,0,VLOOKUP($H1595,Leistungszahlen!$A$11:$H$158,4,FALSE))</f>
        <v>0</v>
      </c>
      <c r="AX1595" s="68">
        <f>IF(AF1595=0,0,VLOOKUP($H1595,Leistungszahlen!$A$11:$H$158,5,FALSE))</f>
        <v>0</v>
      </c>
      <c r="AY1595" s="68">
        <f>IF(AG1595=0,0,VLOOKUP($H1595,Leistungszahlen!$A$11:$H$158,6,FALSE))</f>
        <v>0</v>
      </c>
      <c r="AZ1595" s="68">
        <f t="shared" si="741"/>
        <v>0</v>
      </c>
      <c r="BA1595" s="68">
        <f t="shared" si="742"/>
        <v>0</v>
      </c>
      <c r="BC1595" s="68">
        <f t="shared" si="758"/>
        <v>0</v>
      </c>
      <c r="BD1595" s="285"/>
    </row>
    <row r="1596" spans="1:56" s="68" customFormat="1">
      <c r="A1596" s="200"/>
      <c r="B1596" s="200"/>
      <c r="C1596" s="200" t="s">
        <v>420</v>
      </c>
      <c r="D1596" s="200" t="s">
        <v>200</v>
      </c>
      <c r="E1596" s="200" t="s">
        <v>351</v>
      </c>
      <c r="F1596" s="200" t="s">
        <v>1603</v>
      </c>
      <c r="G1596" s="200" t="s">
        <v>251</v>
      </c>
      <c r="H1596" s="201" t="s">
        <v>200</v>
      </c>
      <c r="I1596" s="202">
        <v>4.88</v>
      </c>
      <c r="J1596" s="200" t="s">
        <v>778</v>
      </c>
      <c r="K1596" s="176">
        <v>5</v>
      </c>
      <c r="L1596" s="176">
        <v>1</v>
      </c>
      <c r="M1596" s="176"/>
      <c r="N1596" s="286">
        <v>6</v>
      </c>
      <c r="O1596" s="286"/>
      <c r="P1596" s="176"/>
      <c r="Q1596" s="203">
        <f t="shared" si="734"/>
        <v>6</v>
      </c>
      <c r="R1596" s="203">
        <f t="shared" si="735"/>
        <v>0</v>
      </c>
      <c r="S1596" s="203">
        <f t="shared" si="736"/>
        <v>0</v>
      </c>
      <c r="T1596" s="203">
        <f t="shared" si="737"/>
        <v>0</v>
      </c>
      <c r="U1596" s="203">
        <f t="shared" si="738"/>
        <v>0</v>
      </c>
      <c r="V1596" s="175">
        <f>IF(Q1596&gt;0,VLOOKUP(Q1596,Jahresfaktoren!$A$11:$B$24,2,),0)</f>
        <v>302</v>
      </c>
      <c r="W1596" s="175">
        <f>IF(R1596&gt;0,VLOOKUP(R1596,Jahresfaktoren!$D$11:$E$24,2,),0)</f>
        <v>0</v>
      </c>
      <c r="X1596" s="175">
        <f>IF(S1596&gt;0,VLOOKUP(S1596,Jahresfaktoren!$A$28:$B$29,2,),0)</f>
        <v>0</v>
      </c>
      <c r="Y1596" s="175">
        <f>IF(T1596&gt;0,VLOOKUP(T1596,Jahresfaktoren!$A$28:$B$29,2,),0)</f>
        <v>0</v>
      </c>
      <c r="Z1596" s="175">
        <f>IF(U1596&gt;0,VLOOKUP(U1596,Jahresfaktoren!$A$32:$B$33,2,),)</f>
        <v>0</v>
      </c>
      <c r="AA1596" s="177">
        <f t="shared" si="748"/>
        <v>1473.76</v>
      </c>
      <c r="AB1596" s="177" t="str">
        <f t="shared" si="749"/>
        <v/>
      </c>
      <c r="AC1596" s="177" t="str">
        <f t="shared" si="750"/>
        <v/>
      </c>
      <c r="AD1596" s="177" t="str">
        <f t="shared" si="751"/>
        <v/>
      </c>
      <c r="AE1596" s="177" t="str">
        <f t="shared" si="752"/>
        <v/>
      </c>
      <c r="AF1596" s="178">
        <f>IF(Q1596&gt;0,VLOOKUP(H1596,Leistungszahlen!$A$11:$C$158,3,),0)</f>
        <v>0</v>
      </c>
      <c r="AG1596" s="178">
        <f>IF(R1596&gt;0,VLOOKUP(H1596,Leistungszahlen!$A$11:$F$158,6,),IF(T1596&gt;0,VLOOKUP(H1596,Leistungszahlen!$A$11:$F$158,6,),0))</f>
        <v>0</v>
      </c>
      <c r="AH1596" s="179" t="e">
        <f t="shared" si="743"/>
        <v>#DIV/0!</v>
      </c>
      <c r="AI1596" s="179">
        <f t="shared" si="744"/>
        <v>0</v>
      </c>
      <c r="AJ1596" s="179">
        <f t="shared" si="745"/>
        <v>0</v>
      </c>
      <c r="AK1596" s="179">
        <f t="shared" si="746"/>
        <v>0</v>
      </c>
      <c r="AL1596" s="179">
        <f t="shared" si="747"/>
        <v>0</v>
      </c>
      <c r="AM1596" s="180">
        <f>IF(L1596=1,Stundensätze!$D$13,IF(L1596=2,Stundensätze!$D$17,IF(L1596=4,Stundensätze!$D$21,"")))</f>
        <v>0</v>
      </c>
      <c r="AN1596" s="180">
        <f>IF(L1596=1,Stundensätze!$D$15,IF(L1596=2,Stundensätze!$D$19,IF(L1596=4,Stundensätze!$D$23,"")))</f>
        <v>0</v>
      </c>
      <c r="AO1596" s="180" t="e">
        <f t="shared" si="753"/>
        <v>#DIV/0!</v>
      </c>
      <c r="AP1596" s="180">
        <f t="shared" si="754"/>
        <v>0</v>
      </c>
      <c r="AQ1596" s="192" t="e">
        <f t="shared" si="755"/>
        <v>#DIV/0!</v>
      </c>
      <c r="AR1596" s="192" t="e">
        <f t="shared" si="756"/>
        <v>#DIV/0!</v>
      </c>
      <c r="AS1596" s="193" t="e">
        <f t="shared" si="757"/>
        <v>#DIV/0!</v>
      </c>
      <c r="AT1596" s="258" t="str">
        <f>IF(K1596=0,0,VLOOKUP(K1596,Kostenstellen!A:B,2,FALSE))</f>
        <v xml:space="preserve">Salinenklinik </v>
      </c>
      <c r="AU1596" s="68" t="str">
        <f t="shared" si="739"/>
        <v>B</v>
      </c>
      <c r="AV1596" s="68" t="str">
        <f t="shared" si="740"/>
        <v/>
      </c>
      <c r="AW1596" s="68">
        <f>IF(AF1596=0,0,VLOOKUP($H1596,Leistungszahlen!$A$11:$H$158,4,FALSE))</f>
        <v>0</v>
      </c>
      <c r="AX1596" s="68">
        <f>IF(AF1596=0,0,VLOOKUP($H1596,Leistungszahlen!$A$11:$H$158,5,FALSE))</f>
        <v>0</v>
      </c>
      <c r="AY1596" s="68">
        <f>IF(AG1596=0,0,VLOOKUP($H1596,Leistungszahlen!$A$11:$H$158,6,FALSE))</f>
        <v>0</v>
      </c>
      <c r="AZ1596" s="68">
        <f t="shared" si="741"/>
        <v>0</v>
      </c>
      <c r="BA1596" s="68">
        <f t="shared" si="742"/>
        <v>0</v>
      </c>
      <c r="BC1596" s="68">
        <f t="shared" si="758"/>
        <v>0</v>
      </c>
      <c r="BD1596" s="285"/>
    </row>
    <row r="1597" spans="1:56" s="68" customFormat="1">
      <c r="A1597" s="200"/>
      <c r="B1597" s="200"/>
      <c r="C1597" s="200" t="s">
        <v>420</v>
      </c>
      <c r="D1597" s="200" t="s">
        <v>200</v>
      </c>
      <c r="E1597" s="200" t="s">
        <v>351</v>
      </c>
      <c r="F1597" s="200" t="s">
        <v>1603</v>
      </c>
      <c r="G1597" s="200" t="s">
        <v>163</v>
      </c>
      <c r="H1597" s="201" t="s">
        <v>287</v>
      </c>
      <c r="I1597" s="202">
        <v>16.03</v>
      </c>
      <c r="J1597" s="200" t="s">
        <v>307</v>
      </c>
      <c r="K1597" s="176">
        <v>5</v>
      </c>
      <c r="L1597" s="176">
        <v>1</v>
      </c>
      <c r="M1597" s="176"/>
      <c r="N1597" s="286">
        <v>3</v>
      </c>
      <c r="O1597" s="286">
        <v>3</v>
      </c>
      <c r="P1597" s="176"/>
      <c r="Q1597" s="203">
        <f t="shared" si="734"/>
        <v>3</v>
      </c>
      <c r="R1597" s="203">
        <f t="shared" si="735"/>
        <v>3</v>
      </c>
      <c r="S1597" s="203">
        <f t="shared" si="736"/>
        <v>0</v>
      </c>
      <c r="T1597" s="203">
        <f t="shared" si="737"/>
        <v>0</v>
      </c>
      <c r="U1597" s="203">
        <f t="shared" si="738"/>
        <v>0</v>
      </c>
      <c r="V1597" s="175">
        <f>IF(Q1597&gt;0,VLOOKUP(Q1597,Jahresfaktoren!$A$11:$B$24,2,),0)</f>
        <v>152</v>
      </c>
      <c r="W1597" s="175">
        <f>IF(R1597&gt;0,VLOOKUP(R1597,Jahresfaktoren!$D$11:$E$24,2,),0)</f>
        <v>150</v>
      </c>
      <c r="X1597" s="175">
        <f>IF(S1597&gt;0,VLOOKUP(S1597,Jahresfaktoren!$A$28:$B$29,2,),0)</f>
        <v>0</v>
      </c>
      <c r="Y1597" s="175">
        <f>IF(T1597&gt;0,VLOOKUP(T1597,Jahresfaktoren!$A$28:$B$29,2,),0)</f>
        <v>0</v>
      </c>
      <c r="Z1597" s="175">
        <f>IF(U1597&gt;0,VLOOKUP(U1597,Jahresfaktoren!$A$32:$B$33,2,),)</f>
        <v>0</v>
      </c>
      <c r="AA1597" s="177">
        <f t="shared" si="748"/>
        <v>2436.5600000000004</v>
      </c>
      <c r="AB1597" s="177">
        <f t="shared" si="749"/>
        <v>2404.5</v>
      </c>
      <c r="AC1597" s="177" t="str">
        <f t="shared" si="750"/>
        <v/>
      </c>
      <c r="AD1597" s="177" t="str">
        <f t="shared" si="751"/>
        <v/>
      </c>
      <c r="AE1597" s="177" t="str">
        <f t="shared" si="752"/>
        <v/>
      </c>
      <c r="AF1597" s="178">
        <f>IF(Q1597&gt;0,VLOOKUP(H1597,Leistungszahlen!$A$11:$C$158,3,),0)</f>
        <v>0</v>
      </c>
      <c r="AG1597" s="178">
        <f>IF(R1597&gt;0,VLOOKUP(H1597,Leistungszahlen!$A$11:$F$158,6,),IF(T1597&gt;0,VLOOKUP(H1597,Leistungszahlen!$A$11:$F$158,6,),0))</f>
        <v>0</v>
      </c>
      <c r="AH1597" s="179" t="e">
        <f t="shared" si="743"/>
        <v>#DIV/0!</v>
      </c>
      <c r="AI1597" s="179" t="e">
        <f t="shared" si="744"/>
        <v>#DIV/0!</v>
      </c>
      <c r="AJ1597" s="179">
        <f t="shared" si="745"/>
        <v>0</v>
      </c>
      <c r="AK1597" s="179">
        <f t="shared" si="746"/>
        <v>0</v>
      </c>
      <c r="AL1597" s="179">
        <f t="shared" si="747"/>
        <v>0</v>
      </c>
      <c r="AM1597" s="180">
        <f>IF(L1597=1,Stundensätze!$D$13,IF(L1597=2,Stundensätze!$D$17,IF(L1597=4,Stundensätze!$D$21,"")))</f>
        <v>0</v>
      </c>
      <c r="AN1597" s="180">
        <f>IF(L1597=1,Stundensätze!$D$15,IF(L1597=2,Stundensätze!$D$19,IF(L1597=4,Stundensätze!$D$23,"")))</f>
        <v>0</v>
      </c>
      <c r="AO1597" s="180" t="e">
        <f t="shared" si="753"/>
        <v>#DIV/0!</v>
      </c>
      <c r="AP1597" s="180">
        <f t="shared" si="754"/>
        <v>0</v>
      </c>
      <c r="AQ1597" s="192" t="e">
        <f t="shared" si="755"/>
        <v>#DIV/0!</v>
      </c>
      <c r="AR1597" s="192" t="e">
        <f t="shared" si="756"/>
        <v>#DIV/0!</v>
      </c>
      <c r="AS1597" s="193" t="e">
        <f t="shared" si="757"/>
        <v>#DIV/0!</v>
      </c>
      <c r="AT1597" s="258" t="str">
        <f>IF(K1597=0,0,VLOOKUP(K1597,Kostenstellen!A:B,2,FALSE))</f>
        <v xml:space="preserve">Salinenklinik </v>
      </c>
      <c r="AU1597" s="68" t="str">
        <f t="shared" si="739"/>
        <v>A1</v>
      </c>
      <c r="AV1597" s="68" t="str">
        <f t="shared" si="740"/>
        <v>A1</v>
      </c>
      <c r="AW1597" s="68">
        <f>IF(AF1597=0,0,VLOOKUP($H1597,Leistungszahlen!$A$11:$H$158,4,FALSE))</f>
        <v>0</v>
      </c>
      <c r="AX1597" s="68">
        <f>IF(AF1597=0,0,VLOOKUP($H1597,Leistungszahlen!$A$11:$H$158,5,FALSE))</f>
        <v>0</v>
      </c>
      <c r="AY1597" s="68">
        <f>IF(AG1597=0,0,VLOOKUP($H1597,Leistungszahlen!$A$11:$H$158,6,FALSE))</f>
        <v>0</v>
      </c>
      <c r="AZ1597" s="68">
        <f t="shared" si="741"/>
        <v>0</v>
      </c>
      <c r="BA1597" s="68">
        <f t="shared" si="742"/>
        <v>0</v>
      </c>
      <c r="BC1597" s="68">
        <f t="shared" si="758"/>
        <v>0</v>
      </c>
      <c r="BD1597" s="285"/>
    </row>
    <row r="1598" spans="1:56" s="68" customFormat="1">
      <c r="A1598" s="200"/>
      <c r="B1598" s="200"/>
      <c r="C1598" s="200" t="s">
        <v>420</v>
      </c>
      <c r="D1598" s="200" t="s">
        <v>200</v>
      </c>
      <c r="E1598" s="200" t="s">
        <v>351</v>
      </c>
      <c r="F1598" s="200" t="s">
        <v>1604</v>
      </c>
      <c r="G1598" s="200" t="s">
        <v>251</v>
      </c>
      <c r="H1598" s="201" t="s">
        <v>200</v>
      </c>
      <c r="I1598" s="202">
        <v>5.0199999999999996</v>
      </c>
      <c r="J1598" s="200" t="s">
        <v>778</v>
      </c>
      <c r="K1598" s="176">
        <v>5</v>
      </c>
      <c r="L1598" s="176">
        <v>1</v>
      </c>
      <c r="M1598" s="176"/>
      <c r="N1598" s="286">
        <v>6</v>
      </c>
      <c r="O1598" s="286"/>
      <c r="P1598" s="176"/>
      <c r="Q1598" s="203">
        <f t="shared" si="734"/>
        <v>6</v>
      </c>
      <c r="R1598" s="203">
        <f t="shared" si="735"/>
        <v>0</v>
      </c>
      <c r="S1598" s="203">
        <f t="shared" si="736"/>
        <v>0</v>
      </c>
      <c r="T1598" s="203">
        <f t="shared" si="737"/>
        <v>0</v>
      </c>
      <c r="U1598" s="203">
        <f t="shared" si="738"/>
        <v>0</v>
      </c>
      <c r="V1598" s="175">
        <f>IF(Q1598&gt;0,VLOOKUP(Q1598,Jahresfaktoren!$A$11:$B$24,2,),0)</f>
        <v>302</v>
      </c>
      <c r="W1598" s="175">
        <f>IF(R1598&gt;0,VLOOKUP(R1598,Jahresfaktoren!$D$11:$E$24,2,),0)</f>
        <v>0</v>
      </c>
      <c r="X1598" s="175">
        <f>IF(S1598&gt;0,VLOOKUP(S1598,Jahresfaktoren!$A$28:$B$29,2,),0)</f>
        <v>0</v>
      </c>
      <c r="Y1598" s="175">
        <f>IF(T1598&gt;0,VLOOKUP(T1598,Jahresfaktoren!$A$28:$B$29,2,),0)</f>
        <v>0</v>
      </c>
      <c r="Z1598" s="175">
        <f>IF(U1598&gt;0,VLOOKUP(U1598,Jahresfaktoren!$A$32:$B$33,2,),)</f>
        <v>0</v>
      </c>
      <c r="AA1598" s="177">
        <f t="shared" si="748"/>
        <v>1516.04</v>
      </c>
      <c r="AB1598" s="177" t="str">
        <f t="shared" si="749"/>
        <v/>
      </c>
      <c r="AC1598" s="177" t="str">
        <f t="shared" si="750"/>
        <v/>
      </c>
      <c r="AD1598" s="177" t="str">
        <f t="shared" si="751"/>
        <v/>
      </c>
      <c r="AE1598" s="177" t="str">
        <f t="shared" si="752"/>
        <v/>
      </c>
      <c r="AF1598" s="178">
        <f>IF(Q1598&gt;0,VLOOKUP(H1598,Leistungszahlen!$A$11:$C$158,3,),0)</f>
        <v>0</v>
      </c>
      <c r="AG1598" s="178">
        <f>IF(R1598&gt;0,VLOOKUP(H1598,Leistungszahlen!$A$11:$F$158,6,),IF(T1598&gt;0,VLOOKUP(H1598,Leistungszahlen!$A$11:$F$158,6,),0))</f>
        <v>0</v>
      </c>
      <c r="AH1598" s="179" t="e">
        <f t="shared" si="743"/>
        <v>#DIV/0!</v>
      </c>
      <c r="AI1598" s="179">
        <f t="shared" si="744"/>
        <v>0</v>
      </c>
      <c r="AJ1598" s="179">
        <f t="shared" si="745"/>
        <v>0</v>
      </c>
      <c r="AK1598" s="179">
        <f t="shared" si="746"/>
        <v>0</v>
      </c>
      <c r="AL1598" s="179">
        <f t="shared" si="747"/>
        <v>0</v>
      </c>
      <c r="AM1598" s="180">
        <f>IF(L1598=1,Stundensätze!$D$13,IF(L1598=2,Stundensätze!$D$17,IF(L1598=4,Stundensätze!$D$21,"")))</f>
        <v>0</v>
      </c>
      <c r="AN1598" s="180">
        <f>IF(L1598=1,Stundensätze!$D$15,IF(L1598=2,Stundensätze!$D$19,IF(L1598=4,Stundensätze!$D$23,"")))</f>
        <v>0</v>
      </c>
      <c r="AO1598" s="180" t="e">
        <f t="shared" si="753"/>
        <v>#DIV/0!</v>
      </c>
      <c r="AP1598" s="180">
        <f t="shared" si="754"/>
        <v>0</v>
      </c>
      <c r="AQ1598" s="192" t="e">
        <f t="shared" si="755"/>
        <v>#DIV/0!</v>
      </c>
      <c r="AR1598" s="192" t="e">
        <f t="shared" si="756"/>
        <v>#DIV/0!</v>
      </c>
      <c r="AS1598" s="193" t="e">
        <f t="shared" si="757"/>
        <v>#DIV/0!</v>
      </c>
      <c r="AT1598" s="258" t="str">
        <f>IF(K1598=0,0,VLOOKUP(K1598,Kostenstellen!A:B,2,FALSE))</f>
        <v xml:space="preserve">Salinenklinik </v>
      </c>
      <c r="AU1598" s="68" t="str">
        <f t="shared" si="739"/>
        <v>B</v>
      </c>
      <c r="AV1598" s="68" t="str">
        <f t="shared" si="740"/>
        <v/>
      </c>
      <c r="AW1598" s="68">
        <f>IF(AF1598=0,0,VLOOKUP($H1598,Leistungszahlen!$A$11:$H$158,4,FALSE))</f>
        <v>0</v>
      </c>
      <c r="AX1598" s="68">
        <f>IF(AF1598=0,0,VLOOKUP($H1598,Leistungszahlen!$A$11:$H$158,5,FALSE))</f>
        <v>0</v>
      </c>
      <c r="AY1598" s="68">
        <f>IF(AG1598=0,0,VLOOKUP($H1598,Leistungszahlen!$A$11:$H$158,6,FALSE))</f>
        <v>0</v>
      </c>
      <c r="AZ1598" s="68">
        <f t="shared" si="741"/>
        <v>0</v>
      </c>
      <c r="BA1598" s="68">
        <f t="shared" si="742"/>
        <v>0</v>
      </c>
      <c r="BC1598" s="68">
        <f t="shared" si="758"/>
        <v>0</v>
      </c>
      <c r="BD1598" s="285"/>
    </row>
    <row r="1599" spans="1:56" s="68" customFormat="1">
      <c r="A1599" s="200"/>
      <c r="B1599" s="200"/>
      <c r="C1599" s="200" t="s">
        <v>420</v>
      </c>
      <c r="D1599" s="200" t="s">
        <v>200</v>
      </c>
      <c r="E1599" s="200" t="s">
        <v>351</v>
      </c>
      <c r="F1599" s="200" t="s">
        <v>1604</v>
      </c>
      <c r="G1599" s="200" t="s">
        <v>163</v>
      </c>
      <c r="H1599" s="201" t="s">
        <v>287</v>
      </c>
      <c r="I1599" s="202">
        <v>15.41</v>
      </c>
      <c r="J1599" s="200" t="s">
        <v>307</v>
      </c>
      <c r="K1599" s="176">
        <v>5</v>
      </c>
      <c r="L1599" s="176">
        <v>1</v>
      </c>
      <c r="M1599" s="176"/>
      <c r="N1599" s="286">
        <v>3</v>
      </c>
      <c r="O1599" s="286">
        <v>3</v>
      </c>
      <c r="P1599" s="176"/>
      <c r="Q1599" s="203">
        <f t="shared" si="734"/>
        <v>3</v>
      </c>
      <c r="R1599" s="203">
        <f t="shared" si="735"/>
        <v>3</v>
      </c>
      <c r="S1599" s="203">
        <f t="shared" si="736"/>
        <v>0</v>
      </c>
      <c r="T1599" s="203">
        <f t="shared" si="737"/>
        <v>0</v>
      </c>
      <c r="U1599" s="203">
        <f t="shared" si="738"/>
        <v>0</v>
      </c>
      <c r="V1599" s="175">
        <f>IF(Q1599&gt;0,VLOOKUP(Q1599,Jahresfaktoren!$A$11:$B$24,2,),0)</f>
        <v>152</v>
      </c>
      <c r="W1599" s="175">
        <f>IF(R1599&gt;0,VLOOKUP(R1599,Jahresfaktoren!$D$11:$E$24,2,),0)</f>
        <v>150</v>
      </c>
      <c r="X1599" s="175">
        <f>IF(S1599&gt;0,VLOOKUP(S1599,Jahresfaktoren!$A$28:$B$29,2,),0)</f>
        <v>0</v>
      </c>
      <c r="Y1599" s="175">
        <f>IF(T1599&gt;0,VLOOKUP(T1599,Jahresfaktoren!$A$28:$B$29,2,),0)</f>
        <v>0</v>
      </c>
      <c r="Z1599" s="175">
        <f>IF(U1599&gt;0,VLOOKUP(U1599,Jahresfaktoren!$A$32:$B$33,2,),)</f>
        <v>0</v>
      </c>
      <c r="AA1599" s="177">
        <f t="shared" si="748"/>
        <v>2342.3200000000002</v>
      </c>
      <c r="AB1599" s="177">
        <f t="shared" si="749"/>
        <v>2311.5</v>
      </c>
      <c r="AC1599" s="177" t="str">
        <f t="shared" si="750"/>
        <v/>
      </c>
      <c r="AD1599" s="177" t="str">
        <f t="shared" si="751"/>
        <v/>
      </c>
      <c r="AE1599" s="177" t="str">
        <f t="shared" si="752"/>
        <v/>
      </c>
      <c r="AF1599" s="178">
        <f>IF(Q1599&gt;0,VLOOKUP(H1599,Leistungszahlen!$A$11:$C$158,3,),0)</f>
        <v>0</v>
      </c>
      <c r="AG1599" s="178">
        <f>IF(R1599&gt;0,VLOOKUP(H1599,Leistungszahlen!$A$11:$F$158,6,),IF(T1599&gt;0,VLOOKUP(H1599,Leistungszahlen!$A$11:$F$158,6,),0))</f>
        <v>0</v>
      </c>
      <c r="AH1599" s="179" t="e">
        <f t="shared" si="743"/>
        <v>#DIV/0!</v>
      </c>
      <c r="AI1599" s="179" t="e">
        <f t="shared" si="744"/>
        <v>#DIV/0!</v>
      </c>
      <c r="AJ1599" s="179">
        <f t="shared" si="745"/>
        <v>0</v>
      </c>
      <c r="AK1599" s="179">
        <f t="shared" si="746"/>
        <v>0</v>
      </c>
      <c r="AL1599" s="179">
        <f t="shared" si="747"/>
        <v>0</v>
      </c>
      <c r="AM1599" s="180">
        <f>IF(L1599=1,Stundensätze!$D$13,IF(L1599=2,Stundensätze!$D$17,IF(L1599=4,Stundensätze!$D$21,"")))</f>
        <v>0</v>
      </c>
      <c r="AN1599" s="180">
        <f>IF(L1599=1,Stundensätze!$D$15,IF(L1599=2,Stundensätze!$D$19,IF(L1599=4,Stundensätze!$D$23,"")))</f>
        <v>0</v>
      </c>
      <c r="AO1599" s="180" t="e">
        <f t="shared" si="753"/>
        <v>#DIV/0!</v>
      </c>
      <c r="AP1599" s="180">
        <f t="shared" si="754"/>
        <v>0</v>
      </c>
      <c r="AQ1599" s="192" t="e">
        <f t="shared" si="755"/>
        <v>#DIV/0!</v>
      </c>
      <c r="AR1599" s="192" t="e">
        <f t="shared" si="756"/>
        <v>#DIV/0!</v>
      </c>
      <c r="AS1599" s="193" t="e">
        <f t="shared" si="757"/>
        <v>#DIV/0!</v>
      </c>
      <c r="AT1599" s="258" t="str">
        <f>IF(K1599=0,0,VLOOKUP(K1599,Kostenstellen!A:B,2,FALSE))</f>
        <v xml:space="preserve">Salinenklinik </v>
      </c>
      <c r="AU1599" s="68" t="str">
        <f t="shared" si="739"/>
        <v>A1</v>
      </c>
      <c r="AV1599" s="68" t="str">
        <f t="shared" si="740"/>
        <v>A1</v>
      </c>
      <c r="AW1599" s="68">
        <f>IF(AF1599=0,0,VLOOKUP($H1599,Leistungszahlen!$A$11:$H$158,4,FALSE))</f>
        <v>0</v>
      </c>
      <c r="AX1599" s="68">
        <f>IF(AF1599=0,0,VLOOKUP($H1599,Leistungszahlen!$A$11:$H$158,5,FALSE))</f>
        <v>0</v>
      </c>
      <c r="AY1599" s="68">
        <f>IF(AG1599=0,0,VLOOKUP($H1599,Leistungszahlen!$A$11:$H$158,6,FALSE))</f>
        <v>0</v>
      </c>
      <c r="AZ1599" s="68">
        <f t="shared" si="741"/>
        <v>0</v>
      </c>
      <c r="BA1599" s="68">
        <f t="shared" si="742"/>
        <v>0</v>
      </c>
      <c r="BC1599" s="68">
        <f t="shared" si="758"/>
        <v>0</v>
      </c>
      <c r="BD1599" s="285"/>
    </row>
    <row r="1600" spans="1:56" s="68" customFormat="1">
      <c r="A1600" s="200"/>
      <c r="B1600" s="200"/>
      <c r="C1600" s="200" t="s">
        <v>420</v>
      </c>
      <c r="D1600" s="200" t="s">
        <v>200</v>
      </c>
      <c r="E1600" s="200" t="s">
        <v>351</v>
      </c>
      <c r="F1600" s="200" t="s">
        <v>1604</v>
      </c>
      <c r="G1600" s="200" t="s">
        <v>251</v>
      </c>
      <c r="H1600" s="201" t="s">
        <v>200</v>
      </c>
      <c r="I1600" s="202">
        <v>4.2300000000000004</v>
      </c>
      <c r="J1600" s="200" t="s">
        <v>778</v>
      </c>
      <c r="K1600" s="176">
        <v>5</v>
      </c>
      <c r="L1600" s="176">
        <v>1</v>
      </c>
      <c r="M1600" s="176"/>
      <c r="N1600" s="286">
        <v>6</v>
      </c>
      <c r="O1600" s="286"/>
      <c r="P1600" s="176"/>
      <c r="Q1600" s="203">
        <f t="shared" si="734"/>
        <v>6</v>
      </c>
      <c r="R1600" s="203">
        <f t="shared" si="735"/>
        <v>0</v>
      </c>
      <c r="S1600" s="203">
        <f t="shared" si="736"/>
        <v>0</v>
      </c>
      <c r="T1600" s="203">
        <f t="shared" si="737"/>
        <v>0</v>
      </c>
      <c r="U1600" s="203">
        <f t="shared" si="738"/>
        <v>0</v>
      </c>
      <c r="V1600" s="175">
        <f>IF(Q1600&gt;0,VLOOKUP(Q1600,Jahresfaktoren!$A$11:$B$24,2,),0)</f>
        <v>302</v>
      </c>
      <c r="W1600" s="175">
        <f>IF(R1600&gt;0,VLOOKUP(R1600,Jahresfaktoren!$D$11:$E$24,2,),0)</f>
        <v>0</v>
      </c>
      <c r="X1600" s="175">
        <f>IF(S1600&gt;0,VLOOKUP(S1600,Jahresfaktoren!$A$28:$B$29,2,),0)</f>
        <v>0</v>
      </c>
      <c r="Y1600" s="175">
        <f>IF(T1600&gt;0,VLOOKUP(T1600,Jahresfaktoren!$A$28:$B$29,2,),0)</f>
        <v>0</v>
      </c>
      <c r="Z1600" s="175">
        <f>IF(U1600&gt;0,VLOOKUP(U1600,Jahresfaktoren!$A$32:$B$33,2,),)</f>
        <v>0</v>
      </c>
      <c r="AA1600" s="177">
        <f t="shared" si="748"/>
        <v>1277.46</v>
      </c>
      <c r="AB1600" s="177" t="str">
        <f t="shared" si="749"/>
        <v/>
      </c>
      <c r="AC1600" s="177" t="str">
        <f t="shared" si="750"/>
        <v/>
      </c>
      <c r="AD1600" s="177" t="str">
        <f t="shared" si="751"/>
        <v/>
      </c>
      <c r="AE1600" s="177" t="str">
        <f t="shared" si="752"/>
        <v/>
      </c>
      <c r="AF1600" s="178">
        <f>IF(Q1600&gt;0,VLOOKUP(H1600,Leistungszahlen!$A$11:$C$158,3,),0)</f>
        <v>0</v>
      </c>
      <c r="AG1600" s="178">
        <f>IF(R1600&gt;0,VLOOKUP(H1600,Leistungszahlen!$A$11:$F$158,6,),IF(T1600&gt;0,VLOOKUP(H1600,Leistungszahlen!$A$11:$F$158,6,),0))</f>
        <v>0</v>
      </c>
      <c r="AH1600" s="179" t="e">
        <f t="shared" si="743"/>
        <v>#DIV/0!</v>
      </c>
      <c r="AI1600" s="179">
        <f t="shared" si="744"/>
        <v>0</v>
      </c>
      <c r="AJ1600" s="179">
        <f t="shared" si="745"/>
        <v>0</v>
      </c>
      <c r="AK1600" s="179">
        <f t="shared" si="746"/>
        <v>0</v>
      </c>
      <c r="AL1600" s="179">
        <f t="shared" si="747"/>
        <v>0</v>
      </c>
      <c r="AM1600" s="180">
        <f>IF(L1600=1,Stundensätze!$D$13,IF(L1600=2,Stundensätze!$D$17,IF(L1600=4,Stundensätze!$D$21,"")))</f>
        <v>0</v>
      </c>
      <c r="AN1600" s="180">
        <f>IF(L1600=1,Stundensätze!$D$15,IF(L1600=2,Stundensätze!$D$19,IF(L1600=4,Stundensätze!$D$23,"")))</f>
        <v>0</v>
      </c>
      <c r="AO1600" s="180" t="e">
        <f t="shared" si="753"/>
        <v>#DIV/0!</v>
      </c>
      <c r="AP1600" s="180">
        <f t="shared" si="754"/>
        <v>0</v>
      </c>
      <c r="AQ1600" s="192" t="e">
        <f t="shared" si="755"/>
        <v>#DIV/0!</v>
      </c>
      <c r="AR1600" s="192" t="e">
        <f t="shared" si="756"/>
        <v>#DIV/0!</v>
      </c>
      <c r="AS1600" s="193" t="e">
        <f t="shared" si="757"/>
        <v>#DIV/0!</v>
      </c>
      <c r="AT1600" s="258" t="str">
        <f>IF(K1600=0,0,VLOOKUP(K1600,Kostenstellen!A:B,2,FALSE))</f>
        <v xml:space="preserve">Salinenklinik </v>
      </c>
      <c r="AU1600" s="68" t="str">
        <f t="shared" si="739"/>
        <v>B</v>
      </c>
      <c r="AV1600" s="68" t="str">
        <f t="shared" si="740"/>
        <v/>
      </c>
      <c r="AW1600" s="68">
        <f>IF(AF1600=0,0,VLOOKUP($H1600,Leistungszahlen!$A$11:$H$158,4,FALSE))</f>
        <v>0</v>
      </c>
      <c r="AX1600" s="68">
        <f>IF(AF1600=0,0,VLOOKUP($H1600,Leistungszahlen!$A$11:$H$158,5,FALSE))</f>
        <v>0</v>
      </c>
      <c r="AY1600" s="68">
        <f>IF(AG1600=0,0,VLOOKUP($H1600,Leistungszahlen!$A$11:$H$158,6,FALSE))</f>
        <v>0</v>
      </c>
      <c r="AZ1600" s="68">
        <f t="shared" si="741"/>
        <v>0</v>
      </c>
      <c r="BA1600" s="68">
        <f t="shared" si="742"/>
        <v>0</v>
      </c>
      <c r="BC1600" s="68">
        <f t="shared" si="758"/>
        <v>0</v>
      </c>
      <c r="BD1600" s="285"/>
    </row>
    <row r="1601" spans="1:56" s="68" customFormat="1">
      <c r="A1601" s="200"/>
      <c r="B1601" s="200"/>
      <c r="C1601" s="200" t="s">
        <v>420</v>
      </c>
      <c r="D1601" s="200" t="s">
        <v>200</v>
      </c>
      <c r="E1601" s="200" t="s">
        <v>351</v>
      </c>
      <c r="F1601" s="200" t="s">
        <v>1605</v>
      </c>
      <c r="G1601" s="200" t="s">
        <v>163</v>
      </c>
      <c r="H1601" s="201" t="s">
        <v>287</v>
      </c>
      <c r="I1601" s="202">
        <v>15.71</v>
      </c>
      <c r="J1601" s="200" t="s">
        <v>307</v>
      </c>
      <c r="K1601" s="176">
        <v>5</v>
      </c>
      <c r="L1601" s="176">
        <v>1</v>
      </c>
      <c r="M1601" s="176"/>
      <c r="N1601" s="286">
        <v>3</v>
      </c>
      <c r="O1601" s="286">
        <v>3</v>
      </c>
      <c r="P1601" s="176"/>
      <c r="Q1601" s="203">
        <f t="shared" ref="Q1601:Q1664" si="759">IF(M1601="x",0,IF(N1601=7,6,IF(N1601=14,12,IF(N1601="12+5",11,N1601))))</f>
        <v>3</v>
      </c>
      <c r="R1601" s="203">
        <f t="shared" ref="R1601:R1664" si="760">IF(M1601="x",0,IF(O1601=0,0,IF(N1601=7,0,IF(N1601+O1601=7,O1601-1,O1601))))</f>
        <v>3</v>
      </c>
      <c r="S1601" s="203">
        <f t="shared" ref="S1601:S1664" si="761">IF(M1601="x",0,IF(N1601=7,1,IF(N1601=14,2,IF(AND(N1601=12,O1601=5),1,IF(N1601="12+5",1,0)))))</f>
        <v>0</v>
      </c>
      <c r="T1601" s="203">
        <f t="shared" ref="T1601:T1664" si="762">IF(M1601="x",0,IF(O1601=0,0,IF(N1601=7,0,IF(N1601+O1601=7,1,0))))</f>
        <v>0</v>
      </c>
      <c r="U1601" s="203">
        <f t="shared" ref="U1601:U1664" si="763">T1601+S1601</f>
        <v>0</v>
      </c>
      <c r="V1601" s="175">
        <f>IF(Q1601&gt;0,VLOOKUP(Q1601,Jahresfaktoren!$A$11:$B$24,2,),0)</f>
        <v>152</v>
      </c>
      <c r="W1601" s="175">
        <f>IF(R1601&gt;0,VLOOKUP(R1601,Jahresfaktoren!$D$11:$E$24,2,),0)</f>
        <v>150</v>
      </c>
      <c r="X1601" s="175">
        <f>IF(S1601&gt;0,VLOOKUP(S1601,Jahresfaktoren!$A$28:$B$29,2,),0)</f>
        <v>0</v>
      </c>
      <c r="Y1601" s="175">
        <f>IF(T1601&gt;0,VLOOKUP(T1601,Jahresfaktoren!$A$28:$B$29,2,),0)</f>
        <v>0</v>
      </c>
      <c r="Z1601" s="175">
        <f>IF(U1601&gt;0,VLOOKUP(U1601,Jahresfaktoren!$A$32:$B$33,2,),)</f>
        <v>0</v>
      </c>
      <c r="AA1601" s="177">
        <f t="shared" si="748"/>
        <v>2387.92</v>
      </c>
      <c r="AB1601" s="177">
        <f t="shared" si="749"/>
        <v>2356.5</v>
      </c>
      <c r="AC1601" s="177" t="str">
        <f t="shared" si="750"/>
        <v/>
      </c>
      <c r="AD1601" s="177" t="str">
        <f t="shared" si="751"/>
        <v/>
      </c>
      <c r="AE1601" s="177" t="str">
        <f t="shared" si="752"/>
        <v/>
      </c>
      <c r="AF1601" s="178">
        <f>IF(Q1601&gt;0,VLOOKUP(H1601,Leistungszahlen!$A$11:$C$158,3,),0)</f>
        <v>0</v>
      </c>
      <c r="AG1601" s="178">
        <f>IF(R1601&gt;0,VLOOKUP(H1601,Leistungszahlen!$A$11:$F$158,6,),IF(T1601&gt;0,VLOOKUP(H1601,Leistungszahlen!$A$11:$F$158,6,),0))</f>
        <v>0</v>
      </c>
      <c r="AH1601" s="179" t="e">
        <f t="shared" si="743"/>
        <v>#DIV/0!</v>
      </c>
      <c r="AI1601" s="179" t="e">
        <f t="shared" si="744"/>
        <v>#DIV/0!</v>
      </c>
      <c r="AJ1601" s="179">
        <f t="shared" si="745"/>
        <v>0</v>
      </c>
      <c r="AK1601" s="179">
        <f t="shared" si="746"/>
        <v>0</v>
      </c>
      <c r="AL1601" s="179">
        <f t="shared" si="747"/>
        <v>0</v>
      </c>
      <c r="AM1601" s="180">
        <f>IF(L1601=1,Stundensätze!$D$13,IF(L1601=2,Stundensätze!$D$17,IF(L1601=4,Stundensätze!$D$21,"")))</f>
        <v>0</v>
      </c>
      <c r="AN1601" s="180">
        <f>IF(L1601=1,Stundensätze!$D$15,IF(L1601=2,Stundensätze!$D$19,IF(L1601=4,Stundensätze!$D$23,"")))</f>
        <v>0</v>
      </c>
      <c r="AO1601" s="180" t="e">
        <f t="shared" si="753"/>
        <v>#DIV/0!</v>
      </c>
      <c r="AP1601" s="180">
        <f t="shared" si="754"/>
        <v>0</v>
      </c>
      <c r="AQ1601" s="192" t="e">
        <f t="shared" si="755"/>
        <v>#DIV/0!</v>
      </c>
      <c r="AR1601" s="192" t="e">
        <f t="shared" si="756"/>
        <v>#DIV/0!</v>
      </c>
      <c r="AS1601" s="193" t="e">
        <f t="shared" si="757"/>
        <v>#DIV/0!</v>
      </c>
      <c r="AT1601" s="258" t="str">
        <f>IF(K1601=0,0,VLOOKUP(K1601,Kostenstellen!A:B,2,FALSE))</f>
        <v xml:space="preserve">Salinenklinik </v>
      </c>
      <c r="AU1601" s="68" t="str">
        <f t="shared" ref="AU1601:AU1664" si="764">IF(SUM(V1601:Z1601)&gt;0,H1601,"")</f>
        <v>A1</v>
      </c>
      <c r="AV1601" s="68" t="str">
        <f t="shared" ref="AV1601:AV1664" si="765">IF(SUM(R1601+T1601)&gt;0,H1601,"")</f>
        <v>A1</v>
      </c>
      <c r="AW1601" s="68">
        <f>IF(AF1601=0,0,VLOOKUP($H1601,Leistungszahlen!$A$11:$H$158,4,FALSE))</f>
        <v>0</v>
      </c>
      <c r="AX1601" s="68">
        <f>IF(AF1601=0,0,VLOOKUP($H1601,Leistungszahlen!$A$11:$H$158,5,FALSE))</f>
        <v>0</v>
      </c>
      <c r="AY1601" s="68">
        <f>IF(AG1601=0,0,VLOOKUP($H1601,Leistungszahlen!$A$11:$H$158,6,FALSE))</f>
        <v>0</v>
      </c>
      <c r="AZ1601" s="68">
        <f t="shared" ref="AZ1601:AZ1664" si="766">IF(AX1601&lt;AF1601,1,IF(AG1601&gt;AY1601,1,0))</f>
        <v>0</v>
      </c>
      <c r="BA1601" s="68">
        <f t="shared" ref="BA1601:BA1664" si="767">IF(AF1601&gt;AX1601,1,IF(AG1601&gt;AY1601,1,0))</f>
        <v>0</v>
      </c>
      <c r="BC1601" s="68">
        <f t="shared" si="758"/>
        <v>0</v>
      </c>
      <c r="BD1601" s="285"/>
    </row>
    <row r="1602" spans="1:56" s="68" customFormat="1">
      <c r="A1602" s="200"/>
      <c r="B1602" s="200"/>
      <c r="C1602" s="200" t="s">
        <v>420</v>
      </c>
      <c r="D1602" s="200" t="s">
        <v>200</v>
      </c>
      <c r="E1602" s="200" t="s">
        <v>351</v>
      </c>
      <c r="F1602" s="200" t="s">
        <v>1605</v>
      </c>
      <c r="G1602" s="200" t="s">
        <v>251</v>
      </c>
      <c r="H1602" s="201" t="s">
        <v>200</v>
      </c>
      <c r="I1602" s="202">
        <v>4.63</v>
      </c>
      <c r="J1602" s="200" t="s">
        <v>778</v>
      </c>
      <c r="K1602" s="176">
        <v>5</v>
      </c>
      <c r="L1602" s="176">
        <v>1</v>
      </c>
      <c r="M1602" s="176"/>
      <c r="N1602" s="286">
        <v>6</v>
      </c>
      <c r="O1602" s="286"/>
      <c r="P1602" s="176"/>
      <c r="Q1602" s="203">
        <f t="shared" si="759"/>
        <v>6</v>
      </c>
      <c r="R1602" s="203">
        <f t="shared" si="760"/>
        <v>0</v>
      </c>
      <c r="S1602" s="203">
        <f t="shared" si="761"/>
        <v>0</v>
      </c>
      <c r="T1602" s="203">
        <f t="shared" si="762"/>
        <v>0</v>
      </c>
      <c r="U1602" s="203">
        <f t="shared" si="763"/>
        <v>0</v>
      </c>
      <c r="V1602" s="175">
        <f>IF(Q1602&gt;0,VLOOKUP(Q1602,Jahresfaktoren!$A$11:$B$24,2,),0)</f>
        <v>302</v>
      </c>
      <c r="W1602" s="175">
        <f>IF(R1602&gt;0,VLOOKUP(R1602,Jahresfaktoren!$D$11:$E$24,2,),0)</f>
        <v>0</v>
      </c>
      <c r="X1602" s="175">
        <f>IF(S1602&gt;0,VLOOKUP(S1602,Jahresfaktoren!$A$28:$B$29,2,),0)</f>
        <v>0</v>
      </c>
      <c r="Y1602" s="175">
        <f>IF(T1602&gt;0,VLOOKUP(T1602,Jahresfaktoren!$A$28:$B$29,2,),0)</f>
        <v>0</v>
      </c>
      <c r="Z1602" s="175">
        <f>IF(U1602&gt;0,VLOOKUP(U1602,Jahresfaktoren!$A$32:$B$33,2,),)</f>
        <v>0</v>
      </c>
      <c r="AA1602" s="177">
        <f t="shared" si="748"/>
        <v>1398.26</v>
      </c>
      <c r="AB1602" s="177" t="str">
        <f t="shared" si="749"/>
        <v/>
      </c>
      <c r="AC1602" s="177" t="str">
        <f t="shared" si="750"/>
        <v/>
      </c>
      <c r="AD1602" s="177" t="str">
        <f t="shared" si="751"/>
        <v/>
      </c>
      <c r="AE1602" s="177" t="str">
        <f t="shared" si="752"/>
        <v/>
      </c>
      <c r="AF1602" s="178">
        <f>IF(Q1602&gt;0,VLOOKUP(H1602,Leistungszahlen!$A$11:$C$158,3,),0)</f>
        <v>0</v>
      </c>
      <c r="AG1602" s="178">
        <f>IF(R1602&gt;0,VLOOKUP(H1602,Leistungszahlen!$A$11:$F$158,6,),IF(T1602&gt;0,VLOOKUP(H1602,Leistungszahlen!$A$11:$F$158,6,),0))</f>
        <v>0</v>
      </c>
      <c r="AH1602" s="179" t="e">
        <f t="shared" si="743"/>
        <v>#DIV/0!</v>
      </c>
      <c r="AI1602" s="179">
        <f t="shared" si="744"/>
        <v>0</v>
      </c>
      <c r="AJ1602" s="179">
        <f t="shared" si="745"/>
        <v>0</v>
      </c>
      <c r="AK1602" s="179">
        <f t="shared" si="746"/>
        <v>0</v>
      </c>
      <c r="AL1602" s="179">
        <f t="shared" si="747"/>
        <v>0</v>
      </c>
      <c r="AM1602" s="180">
        <f>IF(L1602=1,Stundensätze!$D$13,IF(L1602=2,Stundensätze!$D$17,IF(L1602=4,Stundensätze!$D$21,"")))</f>
        <v>0</v>
      </c>
      <c r="AN1602" s="180">
        <f>IF(L1602=1,Stundensätze!$D$15,IF(L1602=2,Stundensätze!$D$19,IF(L1602=4,Stundensätze!$D$23,"")))</f>
        <v>0</v>
      </c>
      <c r="AO1602" s="180" t="e">
        <f t="shared" si="753"/>
        <v>#DIV/0!</v>
      </c>
      <c r="AP1602" s="180">
        <f t="shared" si="754"/>
        <v>0</v>
      </c>
      <c r="AQ1602" s="192" t="e">
        <f t="shared" si="755"/>
        <v>#DIV/0!</v>
      </c>
      <c r="AR1602" s="192" t="e">
        <f t="shared" si="756"/>
        <v>#DIV/0!</v>
      </c>
      <c r="AS1602" s="193" t="e">
        <f t="shared" si="757"/>
        <v>#DIV/0!</v>
      </c>
      <c r="AT1602" s="258" t="str">
        <f>IF(K1602=0,0,VLOOKUP(K1602,Kostenstellen!A:B,2,FALSE))</f>
        <v xml:space="preserve">Salinenklinik </v>
      </c>
      <c r="AU1602" s="68" t="str">
        <f t="shared" si="764"/>
        <v>B</v>
      </c>
      <c r="AV1602" s="68" t="str">
        <f t="shared" si="765"/>
        <v/>
      </c>
      <c r="AW1602" s="68">
        <f>IF(AF1602=0,0,VLOOKUP($H1602,Leistungszahlen!$A$11:$H$158,4,FALSE))</f>
        <v>0</v>
      </c>
      <c r="AX1602" s="68">
        <f>IF(AF1602=0,0,VLOOKUP($H1602,Leistungszahlen!$A$11:$H$158,5,FALSE))</f>
        <v>0</v>
      </c>
      <c r="AY1602" s="68">
        <f>IF(AG1602=0,0,VLOOKUP($H1602,Leistungszahlen!$A$11:$H$158,6,FALSE))</f>
        <v>0</v>
      </c>
      <c r="AZ1602" s="68">
        <f t="shared" si="766"/>
        <v>0</v>
      </c>
      <c r="BA1602" s="68">
        <f t="shared" si="767"/>
        <v>0</v>
      </c>
      <c r="BC1602" s="68">
        <f t="shared" si="758"/>
        <v>0</v>
      </c>
      <c r="BD1602" s="285"/>
    </row>
    <row r="1603" spans="1:56" s="68" customFormat="1">
      <c r="A1603" s="200"/>
      <c r="B1603" s="200"/>
      <c r="C1603" s="200" t="s">
        <v>420</v>
      </c>
      <c r="D1603" s="200" t="s">
        <v>200</v>
      </c>
      <c r="E1603" s="200" t="s">
        <v>351</v>
      </c>
      <c r="F1603" s="200" t="s">
        <v>1606</v>
      </c>
      <c r="G1603" s="200" t="s">
        <v>163</v>
      </c>
      <c r="H1603" s="201" t="s">
        <v>287</v>
      </c>
      <c r="I1603" s="202">
        <v>16.45</v>
      </c>
      <c r="J1603" s="200" t="s">
        <v>307</v>
      </c>
      <c r="K1603" s="176">
        <v>5</v>
      </c>
      <c r="L1603" s="176">
        <v>1</v>
      </c>
      <c r="M1603" s="176"/>
      <c r="N1603" s="286">
        <v>3</v>
      </c>
      <c r="O1603" s="286">
        <v>3</v>
      </c>
      <c r="P1603" s="176"/>
      <c r="Q1603" s="203">
        <f t="shared" si="759"/>
        <v>3</v>
      </c>
      <c r="R1603" s="203">
        <f t="shared" si="760"/>
        <v>3</v>
      </c>
      <c r="S1603" s="203">
        <f t="shared" si="761"/>
        <v>0</v>
      </c>
      <c r="T1603" s="203">
        <f t="shared" si="762"/>
        <v>0</v>
      </c>
      <c r="U1603" s="203">
        <f t="shared" si="763"/>
        <v>0</v>
      </c>
      <c r="V1603" s="175">
        <f>IF(Q1603&gt;0,VLOOKUP(Q1603,Jahresfaktoren!$A$11:$B$24,2,),0)</f>
        <v>152</v>
      </c>
      <c r="W1603" s="175">
        <f>IF(R1603&gt;0,VLOOKUP(R1603,Jahresfaktoren!$D$11:$E$24,2,),0)</f>
        <v>150</v>
      </c>
      <c r="X1603" s="175">
        <f>IF(S1603&gt;0,VLOOKUP(S1603,Jahresfaktoren!$A$28:$B$29,2,),0)</f>
        <v>0</v>
      </c>
      <c r="Y1603" s="175">
        <f>IF(T1603&gt;0,VLOOKUP(T1603,Jahresfaktoren!$A$28:$B$29,2,),0)</f>
        <v>0</v>
      </c>
      <c r="Z1603" s="175">
        <f>IF(U1603&gt;0,VLOOKUP(U1603,Jahresfaktoren!$A$32:$B$33,2,),)</f>
        <v>0</v>
      </c>
      <c r="AA1603" s="177">
        <f t="shared" si="748"/>
        <v>2500.4</v>
      </c>
      <c r="AB1603" s="177">
        <f t="shared" si="749"/>
        <v>2467.5</v>
      </c>
      <c r="AC1603" s="177" t="str">
        <f t="shared" si="750"/>
        <v/>
      </c>
      <c r="AD1603" s="177" t="str">
        <f t="shared" si="751"/>
        <v/>
      </c>
      <c r="AE1603" s="177" t="str">
        <f t="shared" si="752"/>
        <v/>
      </c>
      <c r="AF1603" s="178">
        <f>IF(Q1603&gt;0,VLOOKUP(H1603,Leistungszahlen!$A$11:$C$158,3,),0)</f>
        <v>0</v>
      </c>
      <c r="AG1603" s="178">
        <f>IF(R1603&gt;0,VLOOKUP(H1603,Leistungszahlen!$A$11:$F$158,6,),IF(T1603&gt;0,VLOOKUP(H1603,Leistungszahlen!$A$11:$F$158,6,),0))</f>
        <v>0</v>
      </c>
      <c r="AH1603" s="179" t="e">
        <f t="shared" si="743"/>
        <v>#DIV/0!</v>
      </c>
      <c r="AI1603" s="179" t="e">
        <f t="shared" si="744"/>
        <v>#DIV/0!</v>
      </c>
      <c r="AJ1603" s="179">
        <f t="shared" si="745"/>
        <v>0</v>
      </c>
      <c r="AK1603" s="179">
        <f t="shared" si="746"/>
        <v>0</v>
      </c>
      <c r="AL1603" s="179">
        <f t="shared" si="747"/>
        <v>0</v>
      </c>
      <c r="AM1603" s="180">
        <f>IF(L1603=1,Stundensätze!$D$13,IF(L1603=2,Stundensätze!$D$17,IF(L1603=4,Stundensätze!$D$21,"")))</f>
        <v>0</v>
      </c>
      <c r="AN1603" s="180">
        <f>IF(L1603=1,Stundensätze!$D$15,IF(L1603=2,Stundensätze!$D$19,IF(L1603=4,Stundensätze!$D$23,"")))</f>
        <v>0</v>
      </c>
      <c r="AO1603" s="180" t="e">
        <f t="shared" si="753"/>
        <v>#DIV/0!</v>
      </c>
      <c r="AP1603" s="180">
        <f t="shared" si="754"/>
        <v>0</v>
      </c>
      <c r="AQ1603" s="192" t="e">
        <f t="shared" si="755"/>
        <v>#DIV/0!</v>
      </c>
      <c r="AR1603" s="192" t="e">
        <f t="shared" si="756"/>
        <v>#DIV/0!</v>
      </c>
      <c r="AS1603" s="193" t="e">
        <f t="shared" si="757"/>
        <v>#DIV/0!</v>
      </c>
      <c r="AT1603" s="258" t="str">
        <f>IF(K1603=0,0,VLOOKUP(K1603,Kostenstellen!A:B,2,FALSE))</f>
        <v xml:space="preserve">Salinenklinik </v>
      </c>
      <c r="AU1603" s="68" t="str">
        <f t="shared" si="764"/>
        <v>A1</v>
      </c>
      <c r="AV1603" s="68" t="str">
        <f t="shared" si="765"/>
        <v>A1</v>
      </c>
      <c r="AW1603" s="68">
        <f>IF(AF1603=0,0,VLOOKUP($H1603,Leistungszahlen!$A$11:$H$158,4,FALSE))</f>
        <v>0</v>
      </c>
      <c r="AX1603" s="68">
        <f>IF(AF1603=0,0,VLOOKUP($H1603,Leistungszahlen!$A$11:$H$158,5,FALSE))</f>
        <v>0</v>
      </c>
      <c r="AY1603" s="68">
        <f>IF(AG1603=0,0,VLOOKUP($H1603,Leistungszahlen!$A$11:$H$158,6,FALSE))</f>
        <v>0</v>
      </c>
      <c r="AZ1603" s="68">
        <f t="shared" si="766"/>
        <v>0</v>
      </c>
      <c r="BA1603" s="68">
        <f t="shared" si="767"/>
        <v>0</v>
      </c>
      <c r="BC1603" s="68">
        <f t="shared" si="758"/>
        <v>0</v>
      </c>
      <c r="BD1603" s="285"/>
    </row>
    <row r="1604" spans="1:56" s="68" customFormat="1">
      <c r="A1604" s="200"/>
      <c r="B1604" s="200"/>
      <c r="C1604" s="200" t="s">
        <v>420</v>
      </c>
      <c r="D1604" s="200" t="s">
        <v>200</v>
      </c>
      <c r="E1604" s="200" t="s">
        <v>351</v>
      </c>
      <c r="F1604" s="200" t="s">
        <v>1606</v>
      </c>
      <c r="G1604" s="200" t="s">
        <v>251</v>
      </c>
      <c r="H1604" s="201" t="s">
        <v>200</v>
      </c>
      <c r="I1604" s="202">
        <v>4.3099999999999996</v>
      </c>
      <c r="J1604" s="200" t="s">
        <v>778</v>
      </c>
      <c r="K1604" s="176">
        <v>5</v>
      </c>
      <c r="L1604" s="176">
        <v>1</v>
      </c>
      <c r="M1604" s="176"/>
      <c r="N1604" s="286">
        <v>6</v>
      </c>
      <c r="O1604" s="286"/>
      <c r="P1604" s="176"/>
      <c r="Q1604" s="203">
        <f t="shared" si="759"/>
        <v>6</v>
      </c>
      <c r="R1604" s="203">
        <f t="shared" si="760"/>
        <v>0</v>
      </c>
      <c r="S1604" s="203">
        <f t="shared" si="761"/>
        <v>0</v>
      </c>
      <c r="T1604" s="203">
        <f t="shared" si="762"/>
        <v>0</v>
      </c>
      <c r="U1604" s="203">
        <f t="shared" si="763"/>
        <v>0</v>
      </c>
      <c r="V1604" s="175">
        <f>IF(Q1604&gt;0,VLOOKUP(Q1604,Jahresfaktoren!$A$11:$B$24,2,),0)</f>
        <v>302</v>
      </c>
      <c r="W1604" s="175">
        <f>IF(R1604&gt;0,VLOOKUP(R1604,Jahresfaktoren!$D$11:$E$24,2,),0)</f>
        <v>0</v>
      </c>
      <c r="X1604" s="175">
        <f>IF(S1604&gt;0,VLOOKUP(S1604,Jahresfaktoren!$A$28:$B$29,2,),0)</f>
        <v>0</v>
      </c>
      <c r="Y1604" s="175">
        <f>IF(T1604&gt;0,VLOOKUP(T1604,Jahresfaktoren!$A$28:$B$29,2,),0)</f>
        <v>0</v>
      </c>
      <c r="Z1604" s="175">
        <f>IF(U1604&gt;0,VLOOKUP(U1604,Jahresfaktoren!$A$32:$B$33,2,),)</f>
        <v>0</v>
      </c>
      <c r="AA1604" s="177">
        <f t="shared" si="748"/>
        <v>1301.6199999999999</v>
      </c>
      <c r="AB1604" s="177" t="str">
        <f t="shared" si="749"/>
        <v/>
      </c>
      <c r="AC1604" s="177" t="str">
        <f t="shared" si="750"/>
        <v/>
      </c>
      <c r="AD1604" s="177" t="str">
        <f t="shared" si="751"/>
        <v/>
      </c>
      <c r="AE1604" s="177" t="str">
        <f t="shared" si="752"/>
        <v/>
      </c>
      <c r="AF1604" s="178">
        <f>IF(Q1604&gt;0,VLOOKUP(H1604,Leistungszahlen!$A$11:$C$158,3,),0)</f>
        <v>0</v>
      </c>
      <c r="AG1604" s="178">
        <f>IF(R1604&gt;0,VLOOKUP(H1604,Leistungszahlen!$A$11:$F$158,6,),IF(T1604&gt;0,VLOOKUP(H1604,Leistungszahlen!$A$11:$F$158,6,),0))</f>
        <v>0</v>
      </c>
      <c r="AH1604" s="179" t="e">
        <f t="shared" si="743"/>
        <v>#DIV/0!</v>
      </c>
      <c r="AI1604" s="179">
        <f t="shared" si="744"/>
        <v>0</v>
      </c>
      <c r="AJ1604" s="179">
        <f t="shared" si="745"/>
        <v>0</v>
      </c>
      <c r="AK1604" s="179">
        <f t="shared" si="746"/>
        <v>0</v>
      </c>
      <c r="AL1604" s="179">
        <f t="shared" si="747"/>
        <v>0</v>
      </c>
      <c r="AM1604" s="180">
        <f>IF(L1604=1,Stundensätze!$D$13,IF(L1604=2,Stundensätze!$D$17,IF(L1604=4,Stundensätze!$D$21,"")))</f>
        <v>0</v>
      </c>
      <c r="AN1604" s="180">
        <f>IF(L1604=1,Stundensätze!$D$15,IF(L1604=2,Stundensätze!$D$19,IF(L1604=4,Stundensätze!$D$23,"")))</f>
        <v>0</v>
      </c>
      <c r="AO1604" s="180" t="e">
        <f t="shared" si="753"/>
        <v>#DIV/0!</v>
      </c>
      <c r="AP1604" s="180">
        <f t="shared" si="754"/>
        <v>0</v>
      </c>
      <c r="AQ1604" s="192" t="e">
        <f t="shared" si="755"/>
        <v>#DIV/0!</v>
      </c>
      <c r="AR1604" s="192" t="e">
        <f t="shared" si="756"/>
        <v>#DIV/0!</v>
      </c>
      <c r="AS1604" s="193" t="e">
        <f t="shared" si="757"/>
        <v>#DIV/0!</v>
      </c>
      <c r="AT1604" s="258" t="str">
        <f>IF(K1604=0,0,VLOOKUP(K1604,Kostenstellen!A:B,2,FALSE))</f>
        <v xml:space="preserve">Salinenklinik </v>
      </c>
      <c r="AU1604" s="68" t="str">
        <f t="shared" si="764"/>
        <v>B</v>
      </c>
      <c r="AV1604" s="68" t="str">
        <f t="shared" si="765"/>
        <v/>
      </c>
      <c r="AW1604" s="68">
        <f>IF(AF1604=0,0,VLOOKUP($H1604,Leistungszahlen!$A$11:$H$158,4,FALSE))</f>
        <v>0</v>
      </c>
      <c r="AX1604" s="68">
        <f>IF(AF1604=0,0,VLOOKUP($H1604,Leistungszahlen!$A$11:$H$158,5,FALSE))</f>
        <v>0</v>
      </c>
      <c r="AY1604" s="68">
        <f>IF(AG1604=0,0,VLOOKUP($H1604,Leistungszahlen!$A$11:$H$158,6,FALSE))</f>
        <v>0</v>
      </c>
      <c r="AZ1604" s="68">
        <f t="shared" si="766"/>
        <v>0</v>
      </c>
      <c r="BA1604" s="68">
        <f t="shared" si="767"/>
        <v>0</v>
      </c>
      <c r="BC1604" s="68">
        <f t="shared" si="758"/>
        <v>0</v>
      </c>
      <c r="BD1604" s="285"/>
    </row>
    <row r="1605" spans="1:56" s="68" customFormat="1">
      <c r="A1605" s="200"/>
      <c r="B1605" s="200"/>
      <c r="C1605" s="200" t="s">
        <v>420</v>
      </c>
      <c r="D1605" s="200" t="s">
        <v>200</v>
      </c>
      <c r="E1605" s="200" t="s">
        <v>351</v>
      </c>
      <c r="F1605" s="200" t="s">
        <v>1607</v>
      </c>
      <c r="G1605" s="200" t="s">
        <v>163</v>
      </c>
      <c r="H1605" s="201" t="s">
        <v>287</v>
      </c>
      <c r="I1605" s="202">
        <v>16.809999999999999</v>
      </c>
      <c r="J1605" s="200" t="s">
        <v>307</v>
      </c>
      <c r="K1605" s="176">
        <v>5</v>
      </c>
      <c r="L1605" s="176">
        <v>1</v>
      </c>
      <c r="M1605" s="176"/>
      <c r="N1605" s="286">
        <v>3</v>
      </c>
      <c r="O1605" s="286">
        <v>3</v>
      </c>
      <c r="P1605" s="176"/>
      <c r="Q1605" s="203">
        <f t="shared" si="759"/>
        <v>3</v>
      </c>
      <c r="R1605" s="203">
        <f t="shared" si="760"/>
        <v>3</v>
      </c>
      <c r="S1605" s="203">
        <f t="shared" si="761"/>
        <v>0</v>
      </c>
      <c r="T1605" s="203">
        <f t="shared" si="762"/>
        <v>0</v>
      </c>
      <c r="U1605" s="203">
        <f t="shared" si="763"/>
        <v>0</v>
      </c>
      <c r="V1605" s="175">
        <f>IF(Q1605&gt;0,VLOOKUP(Q1605,Jahresfaktoren!$A$11:$B$24,2,),0)</f>
        <v>152</v>
      </c>
      <c r="W1605" s="175">
        <f>IF(R1605&gt;0,VLOOKUP(R1605,Jahresfaktoren!$D$11:$E$24,2,),0)</f>
        <v>150</v>
      </c>
      <c r="X1605" s="175">
        <f>IF(S1605&gt;0,VLOOKUP(S1605,Jahresfaktoren!$A$28:$B$29,2,),0)</f>
        <v>0</v>
      </c>
      <c r="Y1605" s="175">
        <f>IF(T1605&gt;0,VLOOKUP(T1605,Jahresfaktoren!$A$28:$B$29,2,),0)</f>
        <v>0</v>
      </c>
      <c r="Z1605" s="175">
        <f>IF(U1605&gt;0,VLOOKUP(U1605,Jahresfaktoren!$A$32:$B$33,2,),)</f>
        <v>0</v>
      </c>
      <c r="AA1605" s="177">
        <f t="shared" si="748"/>
        <v>2555.12</v>
      </c>
      <c r="AB1605" s="177">
        <f t="shared" si="749"/>
        <v>2521.5</v>
      </c>
      <c r="AC1605" s="177" t="str">
        <f t="shared" si="750"/>
        <v/>
      </c>
      <c r="AD1605" s="177" t="str">
        <f t="shared" si="751"/>
        <v/>
      </c>
      <c r="AE1605" s="177" t="str">
        <f t="shared" si="752"/>
        <v/>
      </c>
      <c r="AF1605" s="178">
        <f>IF(Q1605&gt;0,VLOOKUP(H1605,Leistungszahlen!$A$11:$C$158,3,),0)</f>
        <v>0</v>
      </c>
      <c r="AG1605" s="178">
        <f>IF(R1605&gt;0,VLOOKUP(H1605,Leistungszahlen!$A$11:$F$158,6,),IF(T1605&gt;0,VLOOKUP(H1605,Leistungszahlen!$A$11:$F$158,6,),0))</f>
        <v>0</v>
      </c>
      <c r="AH1605" s="179" t="e">
        <f t="shared" si="743"/>
        <v>#DIV/0!</v>
      </c>
      <c r="AI1605" s="179" t="e">
        <f t="shared" si="744"/>
        <v>#DIV/0!</v>
      </c>
      <c r="AJ1605" s="179">
        <f t="shared" si="745"/>
        <v>0</v>
      </c>
      <c r="AK1605" s="179">
        <f t="shared" si="746"/>
        <v>0</v>
      </c>
      <c r="AL1605" s="179">
        <f t="shared" si="747"/>
        <v>0</v>
      </c>
      <c r="AM1605" s="180">
        <f>IF(L1605=1,Stundensätze!$D$13,IF(L1605=2,Stundensätze!$D$17,IF(L1605=4,Stundensätze!$D$21,"")))</f>
        <v>0</v>
      </c>
      <c r="AN1605" s="180">
        <f>IF(L1605=1,Stundensätze!$D$15,IF(L1605=2,Stundensätze!$D$19,IF(L1605=4,Stundensätze!$D$23,"")))</f>
        <v>0</v>
      </c>
      <c r="AO1605" s="180" t="e">
        <f t="shared" si="753"/>
        <v>#DIV/0!</v>
      </c>
      <c r="AP1605" s="180">
        <f t="shared" si="754"/>
        <v>0</v>
      </c>
      <c r="AQ1605" s="192" t="e">
        <f t="shared" si="755"/>
        <v>#DIV/0!</v>
      </c>
      <c r="AR1605" s="192" t="e">
        <f t="shared" si="756"/>
        <v>#DIV/0!</v>
      </c>
      <c r="AS1605" s="193" t="e">
        <f t="shared" si="757"/>
        <v>#DIV/0!</v>
      </c>
      <c r="AT1605" s="258" t="str">
        <f>IF(K1605=0,0,VLOOKUP(K1605,Kostenstellen!A:B,2,FALSE))</f>
        <v xml:space="preserve">Salinenklinik </v>
      </c>
      <c r="AU1605" s="68" t="str">
        <f t="shared" si="764"/>
        <v>A1</v>
      </c>
      <c r="AV1605" s="68" t="str">
        <f t="shared" si="765"/>
        <v>A1</v>
      </c>
      <c r="AW1605" s="68">
        <f>IF(AF1605=0,0,VLOOKUP($H1605,Leistungszahlen!$A$11:$H$158,4,FALSE))</f>
        <v>0</v>
      </c>
      <c r="AX1605" s="68">
        <f>IF(AF1605=0,0,VLOOKUP($H1605,Leistungszahlen!$A$11:$H$158,5,FALSE))</f>
        <v>0</v>
      </c>
      <c r="AY1605" s="68">
        <f>IF(AG1605=0,0,VLOOKUP($H1605,Leistungszahlen!$A$11:$H$158,6,FALSE))</f>
        <v>0</v>
      </c>
      <c r="AZ1605" s="68">
        <f t="shared" si="766"/>
        <v>0</v>
      </c>
      <c r="BA1605" s="68">
        <f t="shared" si="767"/>
        <v>0</v>
      </c>
      <c r="BC1605" s="68">
        <f t="shared" si="758"/>
        <v>0</v>
      </c>
      <c r="BD1605" s="285"/>
    </row>
    <row r="1606" spans="1:56" s="68" customFormat="1">
      <c r="A1606" s="200"/>
      <c r="B1606" s="200"/>
      <c r="C1606" s="200" t="s">
        <v>420</v>
      </c>
      <c r="D1606" s="200" t="s">
        <v>200</v>
      </c>
      <c r="E1606" s="200" t="s">
        <v>351</v>
      </c>
      <c r="F1606" s="200" t="s">
        <v>1607</v>
      </c>
      <c r="G1606" s="200" t="s">
        <v>251</v>
      </c>
      <c r="H1606" s="201" t="s">
        <v>200</v>
      </c>
      <c r="I1606" s="202">
        <v>4.3099999999999996</v>
      </c>
      <c r="J1606" s="200" t="s">
        <v>778</v>
      </c>
      <c r="K1606" s="176">
        <v>5</v>
      </c>
      <c r="L1606" s="176">
        <v>1</v>
      </c>
      <c r="M1606" s="176"/>
      <c r="N1606" s="286">
        <v>6</v>
      </c>
      <c r="O1606" s="286"/>
      <c r="P1606" s="176"/>
      <c r="Q1606" s="203">
        <f t="shared" si="759"/>
        <v>6</v>
      </c>
      <c r="R1606" s="203">
        <f t="shared" si="760"/>
        <v>0</v>
      </c>
      <c r="S1606" s="203">
        <f t="shared" si="761"/>
        <v>0</v>
      </c>
      <c r="T1606" s="203">
        <f t="shared" si="762"/>
        <v>0</v>
      </c>
      <c r="U1606" s="203">
        <f t="shared" si="763"/>
        <v>0</v>
      </c>
      <c r="V1606" s="175">
        <f>IF(Q1606&gt;0,VLOOKUP(Q1606,Jahresfaktoren!$A$11:$B$24,2,),0)</f>
        <v>302</v>
      </c>
      <c r="W1606" s="175">
        <f>IF(R1606&gt;0,VLOOKUP(R1606,Jahresfaktoren!$D$11:$E$24,2,),0)</f>
        <v>0</v>
      </c>
      <c r="X1606" s="175">
        <f>IF(S1606&gt;0,VLOOKUP(S1606,Jahresfaktoren!$A$28:$B$29,2,),0)</f>
        <v>0</v>
      </c>
      <c r="Y1606" s="175">
        <f>IF(T1606&gt;0,VLOOKUP(T1606,Jahresfaktoren!$A$28:$B$29,2,),0)</f>
        <v>0</v>
      </c>
      <c r="Z1606" s="175">
        <f>IF(U1606&gt;0,VLOOKUP(U1606,Jahresfaktoren!$A$32:$B$33,2,),)</f>
        <v>0</v>
      </c>
      <c r="AA1606" s="177">
        <f t="shared" si="748"/>
        <v>1301.6199999999999</v>
      </c>
      <c r="AB1606" s="177" t="str">
        <f t="shared" si="749"/>
        <v/>
      </c>
      <c r="AC1606" s="177" t="str">
        <f t="shared" si="750"/>
        <v/>
      </c>
      <c r="AD1606" s="177" t="str">
        <f t="shared" si="751"/>
        <v/>
      </c>
      <c r="AE1606" s="177" t="str">
        <f t="shared" si="752"/>
        <v/>
      </c>
      <c r="AF1606" s="178">
        <f>IF(Q1606&gt;0,VLOOKUP(H1606,Leistungszahlen!$A$11:$C$158,3,),0)</f>
        <v>0</v>
      </c>
      <c r="AG1606" s="178">
        <f>IF(R1606&gt;0,VLOOKUP(H1606,Leistungszahlen!$A$11:$F$158,6,),IF(T1606&gt;0,VLOOKUP(H1606,Leistungszahlen!$A$11:$F$158,6,),0))</f>
        <v>0</v>
      </c>
      <c r="AH1606" s="179" t="e">
        <f t="shared" si="743"/>
        <v>#DIV/0!</v>
      </c>
      <c r="AI1606" s="179">
        <f t="shared" si="744"/>
        <v>0</v>
      </c>
      <c r="AJ1606" s="179">
        <f t="shared" si="745"/>
        <v>0</v>
      </c>
      <c r="AK1606" s="179">
        <f t="shared" si="746"/>
        <v>0</v>
      </c>
      <c r="AL1606" s="179">
        <f t="shared" si="747"/>
        <v>0</v>
      </c>
      <c r="AM1606" s="180">
        <f>IF(L1606=1,Stundensätze!$D$13,IF(L1606=2,Stundensätze!$D$17,IF(L1606=4,Stundensätze!$D$21,"")))</f>
        <v>0</v>
      </c>
      <c r="AN1606" s="180">
        <f>IF(L1606=1,Stundensätze!$D$15,IF(L1606=2,Stundensätze!$D$19,IF(L1606=4,Stundensätze!$D$23,"")))</f>
        <v>0</v>
      </c>
      <c r="AO1606" s="180" t="e">
        <f t="shared" si="753"/>
        <v>#DIV/0!</v>
      </c>
      <c r="AP1606" s="180">
        <f t="shared" si="754"/>
        <v>0</v>
      </c>
      <c r="AQ1606" s="192" t="e">
        <f t="shared" si="755"/>
        <v>#DIV/0!</v>
      </c>
      <c r="AR1606" s="192" t="e">
        <f t="shared" si="756"/>
        <v>#DIV/0!</v>
      </c>
      <c r="AS1606" s="193" t="e">
        <f t="shared" si="757"/>
        <v>#DIV/0!</v>
      </c>
      <c r="AT1606" s="258" t="str">
        <f>IF(K1606=0,0,VLOOKUP(K1606,Kostenstellen!A:B,2,FALSE))</f>
        <v xml:space="preserve">Salinenklinik </v>
      </c>
      <c r="AU1606" s="68" t="str">
        <f t="shared" si="764"/>
        <v>B</v>
      </c>
      <c r="AV1606" s="68" t="str">
        <f t="shared" si="765"/>
        <v/>
      </c>
      <c r="AW1606" s="68">
        <f>IF(AF1606=0,0,VLOOKUP($H1606,Leistungszahlen!$A$11:$H$158,4,FALSE))</f>
        <v>0</v>
      </c>
      <c r="AX1606" s="68">
        <f>IF(AF1606=0,0,VLOOKUP($H1606,Leistungszahlen!$A$11:$H$158,5,FALSE))</f>
        <v>0</v>
      </c>
      <c r="AY1606" s="68">
        <f>IF(AG1606=0,0,VLOOKUP($H1606,Leistungszahlen!$A$11:$H$158,6,FALSE))</f>
        <v>0</v>
      </c>
      <c r="AZ1606" s="68">
        <f t="shared" si="766"/>
        <v>0</v>
      </c>
      <c r="BA1606" s="68">
        <f t="shared" si="767"/>
        <v>0</v>
      </c>
      <c r="BC1606" s="68">
        <f t="shared" si="758"/>
        <v>0</v>
      </c>
      <c r="BD1606" s="285"/>
    </row>
    <row r="1607" spans="1:56" s="68" customFormat="1">
      <c r="A1607" s="200"/>
      <c r="B1607" s="200"/>
      <c r="C1607" s="200" t="s">
        <v>420</v>
      </c>
      <c r="D1607" s="200" t="s">
        <v>200</v>
      </c>
      <c r="E1607" s="200" t="s">
        <v>351</v>
      </c>
      <c r="F1607" s="200" t="s">
        <v>1608</v>
      </c>
      <c r="G1607" s="200" t="s">
        <v>163</v>
      </c>
      <c r="H1607" s="201" t="s">
        <v>287</v>
      </c>
      <c r="I1607" s="202">
        <v>17.28</v>
      </c>
      <c r="J1607" s="200" t="s">
        <v>307</v>
      </c>
      <c r="K1607" s="176">
        <v>5</v>
      </c>
      <c r="L1607" s="176">
        <v>1</v>
      </c>
      <c r="M1607" s="176"/>
      <c r="N1607" s="286">
        <v>3</v>
      </c>
      <c r="O1607" s="286">
        <v>3</v>
      </c>
      <c r="P1607" s="176"/>
      <c r="Q1607" s="203">
        <f t="shared" si="759"/>
        <v>3</v>
      </c>
      <c r="R1607" s="203">
        <f t="shared" si="760"/>
        <v>3</v>
      </c>
      <c r="S1607" s="203">
        <f t="shared" si="761"/>
        <v>0</v>
      </c>
      <c r="T1607" s="203">
        <f t="shared" si="762"/>
        <v>0</v>
      </c>
      <c r="U1607" s="203">
        <f t="shared" si="763"/>
        <v>0</v>
      </c>
      <c r="V1607" s="175">
        <f>IF(Q1607&gt;0,VLOOKUP(Q1607,Jahresfaktoren!$A$11:$B$24,2,),0)</f>
        <v>152</v>
      </c>
      <c r="W1607" s="175">
        <f>IF(R1607&gt;0,VLOOKUP(R1607,Jahresfaktoren!$D$11:$E$24,2,),0)</f>
        <v>150</v>
      </c>
      <c r="X1607" s="175">
        <f>IF(S1607&gt;0,VLOOKUP(S1607,Jahresfaktoren!$A$28:$B$29,2,),0)</f>
        <v>0</v>
      </c>
      <c r="Y1607" s="175">
        <f>IF(T1607&gt;0,VLOOKUP(T1607,Jahresfaktoren!$A$28:$B$29,2,),0)</f>
        <v>0</v>
      </c>
      <c r="Z1607" s="175">
        <f>IF(U1607&gt;0,VLOOKUP(U1607,Jahresfaktoren!$A$32:$B$33,2,),)</f>
        <v>0</v>
      </c>
      <c r="AA1607" s="177">
        <f t="shared" si="748"/>
        <v>2626.5600000000004</v>
      </c>
      <c r="AB1607" s="177">
        <f t="shared" si="749"/>
        <v>2592</v>
      </c>
      <c r="AC1607" s="177" t="str">
        <f t="shared" si="750"/>
        <v/>
      </c>
      <c r="AD1607" s="177" t="str">
        <f t="shared" si="751"/>
        <v/>
      </c>
      <c r="AE1607" s="177" t="str">
        <f t="shared" si="752"/>
        <v/>
      </c>
      <c r="AF1607" s="178">
        <f>IF(Q1607&gt;0,VLOOKUP(H1607,Leistungszahlen!$A$11:$C$158,3,),0)</f>
        <v>0</v>
      </c>
      <c r="AG1607" s="178">
        <f>IF(R1607&gt;0,VLOOKUP(H1607,Leistungszahlen!$A$11:$F$158,6,),IF(T1607&gt;0,VLOOKUP(H1607,Leistungszahlen!$A$11:$F$158,6,),0))</f>
        <v>0</v>
      </c>
      <c r="AH1607" s="179" t="e">
        <f t="shared" si="743"/>
        <v>#DIV/0!</v>
      </c>
      <c r="AI1607" s="179" t="e">
        <f t="shared" si="744"/>
        <v>#DIV/0!</v>
      </c>
      <c r="AJ1607" s="179">
        <f t="shared" si="745"/>
        <v>0</v>
      </c>
      <c r="AK1607" s="179">
        <f t="shared" si="746"/>
        <v>0</v>
      </c>
      <c r="AL1607" s="179">
        <f t="shared" si="747"/>
        <v>0</v>
      </c>
      <c r="AM1607" s="180">
        <f>IF(L1607=1,Stundensätze!$D$13,IF(L1607=2,Stundensätze!$D$17,IF(L1607=4,Stundensätze!$D$21,"")))</f>
        <v>0</v>
      </c>
      <c r="AN1607" s="180">
        <f>IF(L1607=1,Stundensätze!$D$15,IF(L1607=2,Stundensätze!$D$19,IF(L1607=4,Stundensätze!$D$23,"")))</f>
        <v>0</v>
      </c>
      <c r="AO1607" s="180" t="e">
        <f t="shared" si="753"/>
        <v>#DIV/0!</v>
      </c>
      <c r="AP1607" s="180">
        <f t="shared" si="754"/>
        <v>0</v>
      </c>
      <c r="AQ1607" s="192" t="e">
        <f t="shared" si="755"/>
        <v>#DIV/0!</v>
      </c>
      <c r="AR1607" s="192" t="e">
        <f t="shared" si="756"/>
        <v>#DIV/0!</v>
      </c>
      <c r="AS1607" s="193" t="e">
        <f t="shared" si="757"/>
        <v>#DIV/0!</v>
      </c>
      <c r="AT1607" s="258" t="str">
        <f>IF(K1607=0,0,VLOOKUP(K1607,Kostenstellen!A:B,2,FALSE))</f>
        <v xml:space="preserve">Salinenklinik </v>
      </c>
      <c r="AU1607" s="68" t="str">
        <f t="shared" si="764"/>
        <v>A1</v>
      </c>
      <c r="AV1607" s="68" t="str">
        <f t="shared" si="765"/>
        <v>A1</v>
      </c>
      <c r="AW1607" s="68">
        <f>IF(AF1607=0,0,VLOOKUP($H1607,Leistungszahlen!$A$11:$H$158,4,FALSE))</f>
        <v>0</v>
      </c>
      <c r="AX1607" s="68">
        <f>IF(AF1607=0,0,VLOOKUP($H1607,Leistungszahlen!$A$11:$H$158,5,FALSE))</f>
        <v>0</v>
      </c>
      <c r="AY1607" s="68">
        <f>IF(AG1607=0,0,VLOOKUP($H1607,Leistungszahlen!$A$11:$H$158,6,FALSE))</f>
        <v>0</v>
      </c>
      <c r="AZ1607" s="68">
        <f t="shared" si="766"/>
        <v>0</v>
      </c>
      <c r="BA1607" s="68">
        <f t="shared" si="767"/>
        <v>0</v>
      </c>
      <c r="BC1607" s="68">
        <f t="shared" si="758"/>
        <v>0</v>
      </c>
      <c r="BD1607" s="285"/>
    </row>
    <row r="1608" spans="1:56" s="68" customFormat="1">
      <c r="A1608" s="200"/>
      <c r="B1608" s="200"/>
      <c r="C1608" s="200" t="s">
        <v>420</v>
      </c>
      <c r="D1608" s="200" t="s">
        <v>200</v>
      </c>
      <c r="E1608" s="200" t="s">
        <v>351</v>
      </c>
      <c r="F1608" s="200" t="s">
        <v>1608</v>
      </c>
      <c r="G1608" s="200" t="s">
        <v>251</v>
      </c>
      <c r="H1608" s="201" t="s">
        <v>200</v>
      </c>
      <c r="I1608" s="202">
        <v>4.3499999999999996</v>
      </c>
      <c r="J1608" s="200" t="s">
        <v>778</v>
      </c>
      <c r="K1608" s="176">
        <v>5</v>
      </c>
      <c r="L1608" s="176">
        <v>1</v>
      </c>
      <c r="M1608" s="176"/>
      <c r="N1608" s="286">
        <v>6</v>
      </c>
      <c r="O1608" s="286"/>
      <c r="P1608" s="176"/>
      <c r="Q1608" s="203">
        <f t="shared" si="759"/>
        <v>6</v>
      </c>
      <c r="R1608" s="203">
        <f t="shared" si="760"/>
        <v>0</v>
      </c>
      <c r="S1608" s="203">
        <f t="shared" si="761"/>
        <v>0</v>
      </c>
      <c r="T1608" s="203">
        <f t="shared" si="762"/>
        <v>0</v>
      </c>
      <c r="U1608" s="203">
        <f t="shared" si="763"/>
        <v>0</v>
      </c>
      <c r="V1608" s="175">
        <f>IF(Q1608&gt;0,VLOOKUP(Q1608,Jahresfaktoren!$A$11:$B$24,2,),0)</f>
        <v>302</v>
      </c>
      <c r="W1608" s="175">
        <f>IF(R1608&gt;0,VLOOKUP(R1608,Jahresfaktoren!$D$11:$E$24,2,),0)</f>
        <v>0</v>
      </c>
      <c r="X1608" s="175">
        <f>IF(S1608&gt;0,VLOOKUP(S1608,Jahresfaktoren!$A$28:$B$29,2,),0)</f>
        <v>0</v>
      </c>
      <c r="Y1608" s="175">
        <f>IF(T1608&gt;0,VLOOKUP(T1608,Jahresfaktoren!$A$28:$B$29,2,),0)</f>
        <v>0</v>
      </c>
      <c r="Z1608" s="175">
        <f>IF(U1608&gt;0,VLOOKUP(U1608,Jahresfaktoren!$A$32:$B$33,2,),)</f>
        <v>0</v>
      </c>
      <c r="AA1608" s="177">
        <f t="shared" si="748"/>
        <v>1313.6999999999998</v>
      </c>
      <c r="AB1608" s="177" t="str">
        <f t="shared" si="749"/>
        <v/>
      </c>
      <c r="AC1608" s="177" t="str">
        <f t="shared" si="750"/>
        <v/>
      </c>
      <c r="AD1608" s="177" t="str">
        <f t="shared" si="751"/>
        <v/>
      </c>
      <c r="AE1608" s="177" t="str">
        <f t="shared" si="752"/>
        <v/>
      </c>
      <c r="AF1608" s="178">
        <f>IF(Q1608&gt;0,VLOOKUP(H1608,Leistungszahlen!$A$11:$C$158,3,),0)</f>
        <v>0</v>
      </c>
      <c r="AG1608" s="178">
        <f>IF(R1608&gt;0,VLOOKUP(H1608,Leistungszahlen!$A$11:$F$158,6,),IF(T1608&gt;0,VLOOKUP(H1608,Leistungszahlen!$A$11:$F$158,6,),0))</f>
        <v>0</v>
      </c>
      <c r="AH1608" s="179" t="e">
        <f t="shared" si="743"/>
        <v>#DIV/0!</v>
      </c>
      <c r="AI1608" s="179">
        <f t="shared" si="744"/>
        <v>0</v>
      </c>
      <c r="AJ1608" s="179">
        <f t="shared" si="745"/>
        <v>0</v>
      </c>
      <c r="AK1608" s="179">
        <f t="shared" si="746"/>
        <v>0</v>
      </c>
      <c r="AL1608" s="179">
        <f t="shared" si="747"/>
        <v>0</v>
      </c>
      <c r="AM1608" s="180">
        <f>IF(L1608=1,Stundensätze!$D$13,IF(L1608=2,Stundensätze!$D$17,IF(L1608=4,Stundensätze!$D$21,"")))</f>
        <v>0</v>
      </c>
      <c r="AN1608" s="180">
        <f>IF(L1608=1,Stundensätze!$D$15,IF(L1608=2,Stundensätze!$D$19,IF(L1608=4,Stundensätze!$D$23,"")))</f>
        <v>0</v>
      </c>
      <c r="AO1608" s="180" t="e">
        <f t="shared" si="753"/>
        <v>#DIV/0!</v>
      </c>
      <c r="AP1608" s="180">
        <f t="shared" si="754"/>
        <v>0</v>
      </c>
      <c r="AQ1608" s="192" t="e">
        <f t="shared" si="755"/>
        <v>#DIV/0!</v>
      </c>
      <c r="AR1608" s="192" t="e">
        <f t="shared" si="756"/>
        <v>#DIV/0!</v>
      </c>
      <c r="AS1608" s="193" t="e">
        <f t="shared" si="757"/>
        <v>#DIV/0!</v>
      </c>
      <c r="AT1608" s="258" t="str">
        <f>IF(K1608=0,0,VLOOKUP(K1608,Kostenstellen!A:B,2,FALSE))</f>
        <v xml:space="preserve">Salinenklinik </v>
      </c>
      <c r="AU1608" s="68" t="str">
        <f t="shared" si="764"/>
        <v>B</v>
      </c>
      <c r="AV1608" s="68" t="str">
        <f t="shared" si="765"/>
        <v/>
      </c>
      <c r="AW1608" s="68">
        <f>IF(AF1608=0,0,VLOOKUP($H1608,Leistungszahlen!$A$11:$H$158,4,FALSE))</f>
        <v>0</v>
      </c>
      <c r="AX1608" s="68">
        <f>IF(AF1608=0,0,VLOOKUP($H1608,Leistungszahlen!$A$11:$H$158,5,FALSE))</f>
        <v>0</v>
      </c>
      <c r="AY1608" s="68">
        <f>IF(AG1608=0,0,VLOOKUP($H1608,Leistungszahlen!$A$11:$H$158,6,FALSE))</f>
        <v>0</v>
      </c>
      <c r="AZ1608" s="68">
        <f t="shared" si="766"/>
        <v>0</v>
      </c>
      <c r="BA1608" s="68">
        <f t="shared" si="767"/>
        <v>0</v>
      </c>
      <c r="BC1608" s="68">
        <f t="shared" si="758"/>
        <v>0</v>
      </c>
      <c r="BD1608" s="285"/>
    </row>
    <row r="1609" spans="1:56" s="68" customFormat="1">
      <c r="A1609" s="200"/>
      <c r="B1609" s="200"/>
      <c r="C1609" s="200" t="s">
        <v>420</v>
      </c>
      <c r="D1609" s="200" t="s">
        <v>200</v>
      </c>
      <c r="E1609" s="200" t="s">
        <v>351</v>
      </c>
      <c r="F1609" s="200" t="s">
        <v>1609</v>
      </c>
      <c r="G1609" s="200" t="s">
        <v>163</v>
      </c>
      <c r="H1609" s="201" t="s">
        <v>287</v>
      </c>
      <c r="I1609" s="202">
        <v>17.600000000000001</v>
      </c>
      <c r="J1609" s="200" t="s">
        <v>307</v>
      </c>
      <c r="K1609" s="176">
        <v>5</v>
      </c>
      <c r="L1609" s="176">
        <v>1</v>
      </c>
      <c r="M1609" s="176"/>
      <c r="N1609" s="286">
        <v>3</v>
      </c>
      <c r="O1609" s="286">
        <v>3</v>
      </c>
      <c r="P1609" s="176"/>
      <c r="Q1609" s="203">
        <f t="shared" si="759"/>
        <v>3</v>
      </c>
      <c r="R1609" s="203">
        <f t="shared" si="760"/>
        <v>3</v>
      </c>
      <c r="S1609" s="203">
        <f t="shared" si="761"/>
        <v>0</v>
      </c>
      <c r="T1609" s="203">
        <f t="shared" si="762"/>
        <v>0</v>
      </c>
      <c r="U1609" s="203">
        <f t="shared" si="763"/>
        <v>0</v>
      </c>
      <c r="V1609" s="175">
        <f>IF(Q1609&gt;0,VLOOKUP(Q1609,Jahresfaktoren!$A$11:$B$24,2,),0)</f>
        <v>152</v>
      </c>
      <c r="W1609" s="175">
        <f>IF(R1609&gt;0,VLOOKUP(R1609,Jahresfaktoren!$D$11:$E$24,2,),0)</f>
        <v>150</v>
      </c>
      <c r="X1609" s="175">
        <f>IF(S1609&gt;0,VLOOKUP(S1609,Jahresfaktoren!$A$28:$B$29,2,),0)</f>
        <v>0</v>
      </c>
      <c r="Y1609" s="175">
        <f>IF(T1609&gt;0,VLOOKUP(T1609,Jahresfaktoren!$A$28:$B$29,2,),0)</f>
        <v>0</v>
      </c>
      <c r="Z1609" s="175">
        <f>IF(U1609&gt;0,VLOOKUP(U1609,Jahresfaktoren!$A$32:$B$33,2,),)</f>
        <v>0</v>
      </c>
      <c r="AA1609" s="177">
        <f t="shared" si="748"/>
        <v>2675.2000000000003</v>
      </c>
      <c r="AB1609" s="177">
        <f t="shared" si="749"/>
        <v>2640</v>
      </c>
      <c r="AC1609" s="177" t="str">
        <f t="shared" si="750"/>
        <v/>
      </c>
      <c r="AD1609" s="177" t="str">
        <f t="shared" si="751"/>
        <v/>
      </c>
      <c r="AE1609" s="177" t="str">
        <f t="shared" si="752"/>
        <v/>
      </c>
      <c r="AF1609" s="178">
        <f>IF(Q1609&gt;0,VLOOKUP(H1609,Leistungszahlen!$A$11:$C$158,3,),0)</f>
        <v>0</v>
      </c>
      <c r="AG1609" s="178">
        <f>IF(R1609&gt;0,VLOOKUP(H1609,Leistungszahlen!$A$11:$F$158,6,),IF(T1609&gt;0,VLOOKUP(H1609,Leistungszahlen!$A$11:$F$158,6,),0))</f>
        <v>0</v>
      </c>
      <c r="AH1609" s="179" t="e">
        <f t="shared" si="743"/>
        <v>#DIV/0!</v>
      </c>
      <c r="AI1609" s="179" t="e">
        <f t="shared" si="744"/>
        <v>#DIV/0!</v>
      </c>
      <c r="AJ1609" s="179">
        <f t="shared" si="745"/>
        <v>0</v>
      </c>
      <c r="AK1609" s="179">
        <f t="shared" si="746"/>
        <v>0</v>
      </c>
      <c r="AL1609" s="179">
        <f t="shared" si="747"/>
        <v>0</v>
      </c>
      <c r="AM1609" s="180">
        <f>IF(L1609=1,Stundensätze!$D$13,IF(L1609=2,Stundensätze!$D$17,IF(L1609=4,Stundensätze!$D$21,"")))</f>
        <v>0</v>
      </c>
      <c r="AN1609" s="180">
        <f>IF(L1609=1,Stundensätze!$D$15,IF(L1609=2,Stundensätze!$D$19,IF(L1609=4,Stundensätze!$D$23,"")))</f>
        <v>0</v>
      </c>
      <c r="AO1609" s="180" t="e">
        <f t="shared" si="753"/>
        <v>#DIV/0!</v>
      </c>
      <c r="AP1609" s="180">
        <f t="shared" si="754"/>
        <v>0</v>
      </c>
      <c r="AQ1609" s="192" t="e">
        <f t="shared" si="755"/>
        <v>#DIV/0!</v>
      </c>
      <c r="AR1609" s="192" t="e">
        <f t="shared" si="756"/>
        <v>#DIV/0!</v>
      </c>
      <c r="AS1609" s="193" t="e">
        <f t="shared" si="757"/>
        <v>#DIV/0!</v>
      </c>
      <c r="AT1609" s="258" t="str">
        <f>IF(K1609=0,0,VLOOKUP(K1609,Kostenstellen!A:B,2,FALSE))</f>
        <v xml:space="preserve">Salinenklinik </v>
      </c>
      <c r="AU1609" s="68" t="str">
        <f t="shared" si="764"/>
        <v>A1</v>
      </c>
      <c r="AV1609" s="68" t="str">
        <f t="shared" si="765"/>
        <v>A1</v>
      </c>
      <c r="AW1609" s="68">
        <f>IF(AF1609=0,0,VLOOKUP($H1609,Leistungszahlen!$A$11:$H$158,4,FALSE))</f>
        <v>0</v>
      </c>
      <c r="AX1609" s="68">
        <f>IF(AF1609=0,0,VLOOKUP($H1609,Leistungszahlen!$A$11:$H$158,5,FALSE))</f>
        <v>0</v>
      </c>
      <c r="AY1609" s="68">
        <f>IF(AG1609=0,0,VLOOKUP($H1609,Leistungszahlen!$A$11:$H$158,6,FALSE))</f>
        <v>0</v>
      </c>
      <c r="AZ1609" s="68">
        <f t="shared" si="766"/>
        <v>0</v>
      </c>
      <c r="BA1609" s="68">
        <f t="shared" si="767"/>
        <v>0</v>
      </c>
      <c r="BC1609" s="68">
        <f t="shared" si="758"/>
        <v>0</v>
      </c>
      <c r="BD1609" s="285"/>
    </row>
    <row r="1610" spans="1:56" s="68" customFormat="1">
      <c r="A1610" s="200"/>
      <c r="B1610" s="200"/>
      <c r="C1610" s="200" t="s">
        <v>420</v>
      </c>
      <c r="D1610" s="200" t="s">
        <v>200</v>
      </c>
      <c r="E1610" s="200" t="s">
        <v>351</v>
      </c>
      <c r="F1610" s="200" t="s">
        <v>1609</v>
      </c>
      <c r="G1610" s="200" t="s">
        <v>251</v>
      </c>
      <c r="H1610" s="201" t="s">
        <v>200</v>
      </c>
      <c r="I1610" s="202">
        <v>4.32</v>
      </c>
      <c r="J1610" s="200" t="s">
        <v>778</v>
      </c>
      <c r="K1610" s="176">
        <v>5</v>
      </c>
      <c r="L1610" s="176">
        <v>1</v>
      </c>
      <c r="M1610" s="176"/>
      <c r="N1610" s="286">
        <v>6</v>
      </c>
      <c r="O1610" s="286"/>
      <c r="P1610" s="176"/>
      <c r="Q1610" s="203">
        <f t="shared" si="759"/>
        <v>6</v>
      </c>
      <c r="R1610" s="203">
        <f t="shared" si="760"/>
        <v>0</v>
      </c>
      <c r="S1610" s="203">
        <f t="shared" si="761"/>
        <v>0</v>
      </c>
      <c r="T1610" s="203">
        <f t="shared" si="762"/>
        <v>0</v>
      </c>
      <c r="U1610" s="203">
        <f t="shared" si="763"/>
        <v>0</v>
      </c>
      <c r="V1610" s="175">
        <f>IF(Q1610&gt;0,VLOOKUP(Q1610,Jahresfaktoren!$A$11:$B$24,2,),0)</f>
        <v>302</v>
      </c>
      <c r="W1610" s="175">
        <f>IF(R1610&gt;0,VLOOKUP(R1610,Jahresfaktoren!$D$11:$E$24,2,),0)</f>
        <v>0</v>
      </c>
      <c r="X1610" s="175">
        <f>IF(S1610&gt;0,VLOOKUP(S1610,Jahresfaktoren!$A$28:$B$29,2,),0)</f>
        <v>0</v>
      </c>
      <c r="Y1610" s="175">
        <f>IF(T1610&gt;0,VLOOKUP(T1610,Jahresfaktoren!$A$28:$B$29,2,),0)</f>
        <v>0</v>
      </c>
      <c r="Z1610" s="175">
        <f>IF(U1610&gt;0,VLOOKUP(U1610,Jahresfaktoren!$A$32:$B$33,2,),)</f>
        <v>0</v>
      </c>
      <c r="AA1610" s="177">
        <f t="shared" si="748"/>
        <v>1304.6400000000001</v>
      </c>
      <c r="AB1610" s="177" t="str">
        <f t="shared" si="749"/>
        <v/>
      </c>
      <c r="AC1610" s="177" t="str">
        <f t="shared" si="750"/>
        <v/>
      </c>
      <c r="AD1610" s="177" t="str">
        <f t="shared" si="751"/>
        <v/>
      </c>
      <c r="AE1610" s="177" t="str">
        <f t="shared" si="752"/>
        <v/>
      </c>
      <c r="AF1610" s="178">
        <f>IF(Q1610&gt;0,VLOOKUP(H1610,Leistungszahlen!$A$11:$C$158,3,),0)</f>
        <v>0</v>
      </c>
      <c r="AG1610" s="178">
        <f>IF(R1610&gt;0,VLOOKUP(H1610,Leistungszahlen!$A$11:$F$158,6,),IF(T1610&gt;0,VLOOKUP(H1610,Leistungszahlen!$A$11:$F$158,6,),0))</f>
        <v>0</v>
      </c>
      <c r="AH1610" s="179" t="e">
        <f t="shared" si="743"/>
        <v>#DIV/0!</v>
      </c>
      <c r="AI1610" s="179">
        <f t="shared" si="744"/>
        <v>0</v>
      </c>
      <c r="AJ1610" s="179">
        <f t="shared" si="745"/>
        <v>0</v>
      </c>
      <c r="AK1610" s="179">
        <f t="shared" si="746"/>
        <v>0</v>
      </c>
      <c r="AL1610" s="179">
        <f t="shared" si="747"/>
        <v>0</v>
      </c>
      <c r="AM1610" s="180">
        <f>IF(L1610=1,Stundensätze!$D$13,IF(L1610=2,Stundensätze!$D$17,IF(L1610=4,Stundensätze!$D$21,"")))</f>
        <v>0</v>
      </c>
      <c r="AN1610" s="180">
        <f>IF(L1610=1,Stundensätze!$D$15,IF(L1610=2,Stundensätze!$D$19,IF(L1610=4,Stundensätze!$D$23,"")))</f>
        <v>0</v>
      </c>
      <c r="AO1610" s="180" t="e">
        <f t="shared" si="753"/>
        <v>#DIV/0!</v>
      </c>
      <c r="AP1610" s="180">
        <f t="shared" si="754"/>
        <v>0</v>
      </c>
      <c r="AQ1610" s="192" t="e">
        <f t="shared" si="755"/>
        <v>#DIV/0!</v>
      </c>
      <c r="AR1610" s="192" t="e">
        <f t="shared" si="756"/>
        <v>#DIV/0!</v>
      </c>
      <c r="AS1610" s="193" t="e">
        <f t="shared" si="757"/>
        <v>#DIV/0!</v>
      </c>
      <c r="AT1610" s="258" t="str">
        <f>IF(K1610=0,0,VLOOKUP(K1610,Kostenstellen!A:B,2,FALSE))</f>
        <v xml:space="preserve">Salinenklinik </v>
      </c>
      <c r="AU1610" s="68" t="str">
        <f t="shared" si="764"/>
        <v>B</v>
      </c>
      <c r="AV1610" s="68" t="str">
        <f t="shared" si="765"/>
        <v/>
      </c>
      <c r="AW1610" s="68">
        <f>IF(AF1610=0,0,VLOOKUP($H1610,Leistungszahlen!$A$11:$H$158,4,FALSE))</f>
        <v>0</v>
      </c>
      <c r="AX1610" s="68">
        <f>IF(AF1610=0,0,VLOOKUP($H1610,Leistungszahlen!$A$11:$H$158,5,FALSE))</f>
        <v>0</v>
      </c>
      <c r="AY1610" s="68">
        <f>IF(AG1610=0,0,VLOOKUP($H1610,Leistungszahlen!$A$11:$H$158,6,FALSE))</f>
        <v>0</v>
      </c>
      <c r="AZ1610" s="68">
        <f t="shared" si="766"/>
        <v>0</v>
      </c>
      <c r="BA1610" s="68">
        <f t="shared" si="767"/>
        <v>0</v>
      </c>
      <c r="BC1610" s="68">
        <f t="shared" si="758"/>
        <v>0</v>
      </c>
      <c r="BD1610" s="285"/>
    </row>
    <row r="1611" spans="1:56" s="68" customFormat="1">
      <c r="A1611" s="200"/>
      <c r="B1611" s="200"/>
      <c r="C1611" s="200" t="s">
        <v>420</v>
      </c>
      <c r="D1611" s="200" t="s">
        <v>200</v>
      </c>
      <c r="E1611" s="200" t="s">
        <v>351</v>
      </c>
      <c r="F1611" s="200"/>
      <c r="G1611" s="200" t="s">
        <v>234</v>
      </c>
      <c r="H1611" s="201" t="s">
        <v>206</v>
      </c>
      <c r="I1611" s="202">
        <v>6.56</v>
      </c>
      <c r="J1611" s="200" t="s">
        <v>778</v>
      </c>
      <c r="K1611" s="176">
        <v>5</v>
      </c>
      <c r="L1611" s="176">
        <v>1</v>
      </c>
      <c r="M1611" s="176" t="s">
        <v>119</v>
      </c>
      <c r="N1611" s="286">
        <v>1</v>
      </c>
      <c r="O1611" s="286"/>
      <c r="P1611" s="176"/>
      <c r="Q1611" s="203">
        <f t="shared" si="759"/>
        <v>0</v>
      </c>
      <c r="R1611" s="203">
        <f t="shared" si="760"/>
        <v>0</v>
      </c>
      <c r="S1611" s="203">
        <f t="shared" si="761"/>
        <v>0</v>
      </c>
      <c r="T1611" s="203">
        <f t="shared" si="762"/>
        <v>0</v>
      </c>
      <c r="U1611" s="203">
        <f t="shared" si="763"/>
        <v>0</v>
      </c>
      <c r="V1611" s="175">
        <f>IF(Q1611&gt;0,VLOOKUP(Q1611,Jahresfaktoren!$A$11:$B$24,2,),0)</f>
        <v>0</v>
      </c>
      <c r="W1611" s="175">
        <f>IF(R1611&gt;0,VLOOKUP(R1611,Jahresfaktoren!$D$11:$E$24,2,),0)</f>
        <v>0</v>
      </c>
      <c r="X1611" s="175">
        <f>IF(S1611&gt;0,VLOOKUP(S1611,Jahresfaktoren!$A$28:$B$29,2,),0)</f>
        <v>0</v>
      </c>
      <c r="Y1611" s="175">
        <f>IF(T1611&gt;0,VLOOKUP(T1611,Jahresfaktoren!$A$28:$B$29,2,),0)</f>
        <v>0</v>
      </c>
      <c r="Z1611" s="175">
        <f>IF(U1611&gt;0,VLOOKUP(U1611,Jahresfaktoren!$A$32:$B$33,2,),)</f>
        <v>0</v>
      </c>
      <c r="AA1611" s="177" t="str">
        <f t="shared" si="748"/>
        <v/>
      </c>
      <c r="AB1611" s="177" t="str">
        <f t="shared" si="749"/>
        <v/>
      </c>
      <c r="AC1611" s="177" t="str">
        <f t="shared" si="750"/>
        <v/>
      </c>
      <c r="AD1611" s="177" t="str">
        <f t="shared" si="751"/>
        <v/>
      </c>
      <c r="AE1611" s="177" t="str">
        <f t="shared" si="752"/>
        <v/>
      </c>
      <c r="AF1611" s="178">
        <f>IF(Q1611&gt;0,VLOOKUP(H1611,Leistungszahlen!$A$11:$C$158,3,),0)</f>
        <v>0</v>
      </c>
      <c r="AG1611" s="178">
        <f>IF(R1611&gt;0,VLOOKUP(H1611,Leistungszahlen!$A$11:$F$158,6,),IF(T1611&gt;0,VLOOKUP(H1611,Leistungszahlen!$A$11:$F$158,6,),0))</f>
        <v>0</v>
      </c>
      <c r="AH1611" s="179">
        <f t="shared" ref="AH1611:AH1674" si="768">IF(Q1611&gt;0,AA1611/AF1611,0)</f>
        <v>0</v>
      </c>
      <c r="AI1611" s="179">
        <f t="shared" ref="AI1611:AI1674" si="769">IF(R1611&gt;0,AB1611/AG1611,0)</f>
        <v>0</v>
      </c>
      <c r="AJ1611" s="179">
        <f t="shared" ref="AJ1611:AJ1674" si="770">IF(S1611&gt;0,AC1611/AF1611,0)</f>
        <v>0</v>
      </c>
      <c r="AK1611" s="179">
        <f t="shared" ref="AK1611:AK1674" si="771">IF(T1611&gt;0,AD1611/AG1611,0)</f>
        <v>0</v>
      </c>
      <c r="AL1611" s="179">
        <f t="shared" ref="AL1611:AL1674" si="772">IF(U1611&gt;0,AE1611/AF1611,0)</f>
        <v>0</v>
      </c>
      <c r="AM1611" s="180">
        <f>IF(L1611=1,Stundensätze!$D$13,IF(L1611=2,Stundensätze!$D$17,IF(L1611=4,Stundensätze!$D$21,"")))</f>
        <v>0</v>
      </c>
      <c r="AN1611" s="180">
        <f>IF(L1611=1,Stundensätze!$D$15,IF(L1611=2,Stundensätze!$D$19,IF(L1611=4,Stundensätze!$D$23,"")))</f>
        <v>0</v>
      </c>
      <c r="AO1611" s="180">
        <f t="shared" si="753"/>
        <v>0</v>
      </c>
      <c r="AP1611" s="180">
        <f t="shared" si="754"/>
        <v>0</v>
      </c>
      <c r="AQ1611" s="192">
        <f t="shared" si="755"/>
        <v>0</v>
      </c>
      <c r="AR1611" s="192">
        <f t="shared" si="756"/>
        <v>0</v>
      </c>
      <c r="AS1611" s="193">
        <f t="shared" si="757"/>
        <v>0</v>
      </c>
      <c r="AT1611" s="258" t="str">
        <f>IF(K1611=0,0,VLOOKUP(K1611,Kostenstellen!A:B,2,FALSE))</f>
        <v xml:space="preserve">Salinenklinik </v>
      </c>
      <c r="AU1611" s="68" t="str">
        <f t="shared" si="764"/>
        <v/>
      </c>
      <c r="AV1611" s="68" t="str">
        <f t="shared" si="765"/>
        <v/>
      </c>
      <c r="AW1611" s="68">
        <f>IF(AF1611=0,0,VLOOKUP($H1611,Leistungszahlen!$A$11:$H$158,4,FALSE))</f>
        <v>0</v>
      </c>
      <c r="AX1611" s="68">
        <f>IF(AF1611=0,0,VLOOKUP($H1611,Leistungszahlen!$A$11:$H$158,5,FALSE))</f>
        <v>0</v>
      </c>
      <c r="AY1611" s="68">
        <f>IF(AG1611=0,0,VLOOKUP($H1611,Leistungszahlen!$A$11:$H$158,6,FALSE))</f>
        <v>0</v>
      </c>
      <c r="AZ1611" s="68">
        <f t="shared" si="766"/>
        <v>0</v>
      </c>
      <c r="BA1611" s="68">
        <f t="shared" si="767"/>
        <v>0</v>
      </c>
      <c r="BC1611" s="68">
        <f t="shared" si="758"/>
        <v>0</v>
      </c>
      <c r="BD1611" s="285"/>
    </row>
    <row r="1612" spans="1:56" s="68" customFormat="1">
      <c r="A1612" s="200"/>
      <c r="B1612" s="200"/>
      <c r="C1612" s="200" t="s">
        <v>420</v>
      </c>
      <c r="D1612" s="200" t="s">
        <v>200</v>
      </c>
      <c r="E1612" s="200" t="s">
        <v>351</v>
      </c>
      <c r="F1612" s="200"/>
      <c r="G1612" s="200" t="s">
        <v>113</v>
      </c>
      <c r="H1612" s="201" t="s">
        <v>205</v>
      </c>
      <c r="I1612" s="202">
        <v>45.66</v>
      </c>
      <c r="J1612" s="200" t="s">
        <v>560</v>
      </c>
      <c r="K1612" s="176">
        <v>5</v>
      </c>
      <c r="L1612" s="176">
        <v>1</v>
      </c>
      <c r="M1612" s="176">
        <v>0</v>
      </c>
      <c r="N1612" s="286">
        <v>3</v>
      </c>
      <c r="O1612" s="286">
        <v>3</v>
      </c>
      <c r="P1612" s="176"/>
      <c r="Q1612" s="203">
        <f t="shared" si="759"/>
        <v>3</v>
      </c>
      <c r="R1612" s="203">
        <f t="shared" si="760"/>
        <v>3</v>
      </c>
      <c r="S1612" s="203">
        <f t="shared" si="761"/>
        <v>0</v>
      </c>
      <c r="T1612" s="203">
        <f t="shared" si="762"/>
        <v>0</v>
      </c>
      <c r="U1612" s="203">
        <f t="shared" si="763"/>
        <v>0</v>
      </c>
      <c r="V1612" s="175">
        <f>IF(Q1612&gt;0,VLOOKUP(Q1612,Jahresfaktoren!$A$11:$B$24,2,),0)</f>
        <v>152</v>
      </c>
      <c r="W1612" s="175">
        <f>IF(R1612&gt;0,VLOOKUP(R1612,Jahresfaktoren!$D$11:$E$24,2,),0)</f>
        <v>150</v>
      </c>
      <c r="X1612" s="175">
        <f>IF(S1612&gt;0,VLOOKUP(S1612,Jahresfaktoren!$A$28:$B$29,2,),0)</f>
        <v>0</v>
      </c>
      <c r="Y1612" s="175">
        <f>IF(T1612&gt;0,VLOOKUP(T1612,Jahresfaktoren!$A$28:$B$29,2,),0)</f>
        <v>0</v>
      </c>
      <c r="Z1612" s="175">
        <f>IF(U1612&gt;0,VLOOKUP(U1612,Jahresfaktoren!$A$32:$B$33,2,),)</f>
        <v>0</v>
      </c>
      <c r="AA1612" s="177">
        <f t="shared" si="748"/>
        <v>6940.32</v>
      </c>
      <c r="AB1612" s="177">
        <f t="shared" si="749"/>
        <v>6848.9999999999991</v>
      </c>
      <c r="AC1612" s="177" t="str">
        <f t="shared" si="750"/>
        <v/>
      </c>
      <c r="AD1612" s="177" t="str">
        <f t="shared" si="751"/>
        <v/>
      </c>
      <c r="AE1612" s="177" t="str">
        <f t="shared" si="752"/>
        <v/>
      </c>
      <c r="AF1612" s="178">
        <f>IF(Q1612&gt;0,VLOOKUP(H1612,Leistungszahlen!$A$11:$C$158,3,),0)</f>
        <v>0</v>
      </c>
      <c r="AG1612" s="178">
        <f>IF(R1612&gt;0,VLOOKUP(H1612,Leistungszahlen!$A$11:$F$158,6,),IF(T1612&gt;0,VLOOKUP(H1612,Leistungszahlen!$A$11:$F$158,6,),0))</f>
        <v>0</v>
      </c>
      <c r="AH1612" s="179" t="e">
        <f t="shared" si="768"/>
        <v>#DIV/0!</v>
      </c>
      <c r="AI1612" s="179" t="e">
        <f t="shared" si="769"/>
        <v>#DIV/0!</v>
      </c>
      <c r="AJ1612" s="179">
        <f t="shared" si="770"/>
        <v>0</v>
      </c>
      <c r="AK1612" s="179">
        <f t="shared" si="771"/>
        <v>0</v>
      </c>
      <c r="AL1612" s="179">
        <f t="shared" si="772"/>
        <v>0</v>
      </c>
      <c r="AM1612" s="180">
        <f>IF(L1612=1,Stundensätze!$D$13,IF(L1612=2,Stundensätze!$D$17,IF(L1612=4,Stundensätze!$D$21,"")))</f>
        <v>0</v>
      </c>
      <c r="AN1612" s="180">
        <f>IF(L1612=1,Stundensätze!$D$15,IF(L1612=2,Stundensätze!$D$19,IF(L1612=4,Stundensätze!$D$23,"")))</f>
        <v>0</v>
      </c>
      <c r="AO1612" s="180" t="e">
        <f t="shared" si="753"/>
        <v>#DIV/0!</v>
      </c>
      <c r="AP1612" s="180">
        <f t="shared" si="754"/>
        <v>0</v>
      </c>
      <c r="AQ1612" s="192" t="e">
        <f t="shared" si="755"/>
        <v>#DIV/0!</v>
      </c>
      <c r="AR1612" s="192" t="e">
        <f t="shared" si="756"/>
        <v>#DIV/0!</v>
      </c>
      <c r="AS1612" s="193" t="e">
        <f t="shared" si="757"/>
        <v>#DIV/0!</v>
      </c>
      <c r="AT1612" s="258" t="str">
        <f>IF(K1612=0,0,VLOOKUP(K1612,Kostenstellen!A:B,2,FALSE))</f>
        <v xml:space="preserve">Salinenklinik </v>
      </c>
      <c r="AU1612" s="68" t="str">
        <f t="shared" si="764"/>
        <v>G</v>
      </c>
      <c r="AV1612" s="68" t="str">
        <f t="shared" si="765"/>
        <v>G</v>
      </c>
      <c r="AW1612" s="68">
        <f>IF(AF1612=0,0,VLOOKUP($H1612,Leistungszahlen!$A$11:$H$158,4,FALSE))</f>
        <v>0</v>
      </c>
      <c r="AX1612" s="68">
        <f>IF(AF1612=0,0,VLOOKUP($H1612,Leistungszahlen!$A$11:$H$158,5,FALSE))</f>
        <v>0</v>
      </c>
      <c r="AY1612" s="68">
        <f>IF(AG1612=0,0,VLOOKUP($H1612,Leistungszahlen!$A$11:$H$158,6,FALSE))</f>
        <v>0</v>
      </c>
      <c r="AZ1612" s="68">
        <f t="shared" si="766"/>
        <v>0</v>
      </c>
      <c r="BA1612" s="68">
        <f t="shared" si="767"/>
        <v>0</v>
      </c>
      <c r="BC1612" s="68">
        <f t="shared" si="758"/>
        <v>0</v>
      </c>
      <c r="BD1612" s="285"/>
    </row>
    <row r="1613" spans="1:56" s="68" customFormat="1">
      <c r="A1613" s="200"/>
      <c r="B1613" s="200"/>
      <c r="C1613" s="200" t="s">
        <v>420</v>
      </c>
      <c r="D1613" s="200" t="s">
        <v>200</v>
      </c>
      <c r="E1613" s="200" t="s">
        <v>351</v>
      </c>
      <c r="F1613" s="200"/>
      <c r="G1613" s="200" t="s">
        <v>241</v>
      </c>
      <c r="H1613" s="201" t="s">
        <v>218</v>
      </c>
      <c r="I1613" s="202">
        <v>7.84</v>
      </c>
      <c r="J1613" s="200" t="s">
        <v>778</v>
      </c>
      <c r="K1613" s="176">
        <v>5</v>
      </c>
      <c r="L1613" s="176">
        <v>1</v>
      </c>
      <c r="M1613" s="176">
        <v>0</v>
      </c>
      <c r="N1613" s="286">
        <v>3</v>
      </c>
      <c r="O1613" s="286"/>
      <c r="P1613" s="176"/>
      <c r="Q1613" s="203">
        <f t="shared" si="759"/>
        <v>3</v>
      </c>
      <c r="R1613" s="203">
        <f t="shared" si="760"/>
        <v>0</v>
      </c>
      <c r="S1613" s="203">
        <f t="shared" si="761"/>
        <v>0</v>
      </c>
      <c r="T1613" s="203">
        <f t="shared" si="762"/>
        <v>0</v>
      </c>
      <c r="U1613" s="203">
        <f t="shared" si="763"/>
        <v>0</v>
      </c>
      <c r="V1613" s="175">
        <f>IF(Q1613&gt;0,VLOOKUP(Q1613,Jahresfaktoren!$A$11:$B$24,2,),0)</f>
        <v>152</v>
      </c>
      <c r="W1613" s="175">
        <f>IF(R1613&gt;0,VLOOKUP(R1613,Jahresfaktoren!$D$11:$E$24,2,),0)</f>
        <v>0</v>
      </c>
      <c r="X1613" s="175">
        <f>IF(S1613&gt;0,VLOOKUP(S1613,Jahresfaktoren!$A$28:$B$29,2,),0)</f>
        <v>0</v>
      </c>
      <c r="Y1613" s="175">
        <f>IF(T1613&gt;0,VLOOKUP(T1613,Jahresfaktoren!$A$28:$B$29,2,),0)</f>
        <v>0</v>
      </c>
      <c r="Z1613" s="175">
        <f>IF(U1613&gt;0,VLOOKUP(U1613,Jahresfaktoren!$A$32:$B$33,2,),)</f>
        <v>0</v>
      </c>
      <c r="AA1613" s="177">
        <f t="shared" si="748"/>
        <v>1191.68</v>
      </c>
      <c r="AB1613" s="177" t="str">
        <f t="shared" si="749"/>
        <v/>
      </c>
      <c r="AC1613" s="177" t="str">
        <f t="shared" si="750"/>
        <v/>
      </c>
      <c r="AD1613" s="177" t="str">
        <f t="shared" si="751"/>
        <v/>
      </c>
      <c r="AE1613" s="177" t="str">
        <f t="shared" si="752"/>
        <v/>
      </c>
      <c r="AF1613" s="178">
        <f>IF(Q1613&gt;0,VLOOKUP(H1613,Leistungszahlen!$A$11:$C$158,3,),0)</f>
        <v>0</v>
      </c>
      <c r="AG1613" s="178">
        <f>IF(R1613&gt;0,VLOOKUP(H1613,Leistungszahlen!$A$11:$F$158,6,),IF(T1613&gt;0,VLOOKUP(H1613,Leistungszahlen!$A$11:$F$158,6,),0))</f>
        <v>0</v>
      </c>
      <c r="AH1613" s="179" t="e">
        <f t="shared" si="768"/>
        <v>#DIV/0!</v>
      </c>
      <c r="AI1613" s="179">
        <f t="shared" si="769"/>
        <v>0</v>
      </c>
      <c r="AJ1613" s="179">
        <f t="shared" si="770"/>
        <v>0</v>
      </c>
      <c r="AK1613" s="179">
        <f t="shared" si="771"/>
        <v>0</v>
      </c>
      <c r="AL1613" s="179">
        <f t="shared" si="772"/>
        <v>0</v>
      </c>
      <c r="AM1613" s="180">
        <f>IF(L1613=1,Stundensätze!$D$13,IF(L1613=2,Stundensätze!$D$17,IF(L1613=4,Stundensätze!$D$21,"")))</f>
        <v>0</v>
      </c>
      <c r="AN1613" s="180">
        <f>IF(L1613=1,Stundensätze!$D$15,IF(L1613=2,Stundensätze!$D$19,IF(L1613=4,Stundensätze!$D$23,"")))</f>
        <v>0</v>
      </c>
      <c r="AO1613" s="180" t="e">
        <f t="shared" si="753"/>
        <v>#DIV/0!</v>
      </c>
      <c r="AP1613" s="180">
        <f t="shared" si="754"/>
        <v>0</v>
      </c>
      <c r="AQ1613" s="192" t="e">
        <f t="shared" si="755"/>
        <v>#DIV/0!</v>
      </c>
      <c r="AR1613" s="192" t="e">
        <f t="shared" si="756"/>
        <v>#DIV/0!</v>
      </c>
      <c r="AS1613" s="193" t="e">
        <f t="shared" si="757"/>
        <v>#DIV/0!</v>
      </c>
      <c r="AT1613" s="258" t="str">
        <f>IF(K1613=0,0,VLOOKUP(K1613,Kostenstellen!A:B,2,FALSE))</f>
        <v xml:space="preserve">Salinenklinik </v>
      </c>
      <c r="AU1613" s="68" t="str">
        <f t="shared" si="764"/>
        <v>U</v>
      </c>
      <c r="AV1613" s="68" t="str">
        <f t="shared" si="765"/>
        <v/>
      </c>
      <c r="AW1613" s="68">
        <f>IF(AF1613=0,0,VLOOKUP($H1613,Leistungszahlen!$A$11:$H$158,4,FALSE))</f>
        <v>0</v>
      </c>
      <c r="AX1613" s="68">
        <f>IF(AF1613=0,0,VLOOKUP($H1613,Leistungszahlen!$A$11:$H$158,5,FALSE))</f>
        <v>0</v>
      </c>
      <c r="AY1613" s="68">
        <f>IF(AG1613=0,0,VLOOKUP($H1613,Leistungszahlen!$A$11:$H$158,6,FALSE))</f>
        <v>0</v>
      </c>
      <c r="AZ1613" s="68">
        <f t="shared" si="766"/>
        <v>0</v>
      </c>
      <c r="BA1613" s="68">
        <f t="shared" si="767"/>
        <v>0</v>
      </c>
      <c r="BC1613" s="68">
        <f t="shared" si="758"/>
        <v>0</v>
      </c>
      <c r="BD1613" s="285"/>
    </row>
    <row r="1614" spans="1:56" s="68" customFormat="1">
      <c r="A1614" s="200"/>
      <c r="B1614" s="200"/>
      <c r="C1614" s="200" t="s">
        <v>420</v>
      </c>
      <c r="D1614" s="200" t="s">
        <v>200</v>
      </c>
      <c r="E1614" s="200" t="s">
        <v>351</v>
      </c>
      <c r="F1614" s="200"/>
      <c r="G1614" s="200" t="s">
        <v>232</v>
      </c>
      <c r="H1614" s="201" t="s">
        <v>206</v>
      </c>
      <c r="I1614" s="202">
        <v>7.51</v>
      </c>
      <c r="J1614" s="200" t="s">
        <v>560</v>
      </c>
      <c r="K1614" s="176">
        <v>5</v>
      </c>
      <c r="L1614" s="176">
        <v>1</v>
      </c>
      <c r="M1614" s="176" t="s">
        <v>119</v>
      </c>
      <c r="N1614" s="286">
        <v>1</v>
      </c>
      <c r="O1614" s="286"/>
      <c r="P1614" s="176"/>
      <c r="Q1614" s="203">
        <f t="shared" si="759"/>
        <v>0</v>
      </c>
      <c r="R1614" s="203">
        <f t="shared" si="760"/>
        <v>0</v>
      </c>
      <c r="S1614" s="203">
        <f t="shared" si="761"/>
        <v>0</v>
      </c>
      <c r="T1614" s="203">
        <f t="shared" si="762"/>
        <v>0</v>
      </c>
      <c r="U1614" s="203">
        <f t="shared" si="763"/>
        <v>0</v>
      </c>
      <c r="V1614" s="175">
        <f>IF(Q1614&gt;0,VLOOKUP(Q1614,Jahresfaktoren!$A$11:$B$24,2,),0)</f>
        <v>0</v>
      </c>
      <c r="W1614" s="175">
        <f>IF(R1614&gt;0,VLOOKUP(R1614,Jahresfaktoren!$D$11:$E$24,2,),0)</f>
        <v>0</v>
      </c>
      <c r="X1614" s="175">
        <f>IF(S1614&gt;0,VLOOKUP(S1614,Jahresfaktoren!$A$28:$B$29,2,),0)</f>
        <v>0</v>
      </c>
      <c r="Y1614" s="175">
        <f>IF(T1614&gt;0,VLOOKUP(T1614,Jahresfaktoren!$A$28:$B$29,2,),0)</f>
        <v>0</v>
      </c>
      <c r="Z1614" s="175">
        <f>IF(U1614&gt;0,VLOOKUP(U1614,Jahresfaktoren!$A$32:$B$33,2,),)</f>
        <v>0</v>
      </c>
      <c r="AA1614" s="177" t="str">
        <f t="shared" si="748"/>
        <v/>
      </c>
      <c r="AB1614" s="177" t="str">
        <f t="shared" si="749"/>
        <v/>
      </c>
      <c r="AC1614" s="177" t="str">
        <f t="shared" si="750"/>
        <v/>
      </c>
      <c r="AD1614" s="177" t="str">
        <f t="shared" si="751"/>
        <v/>
      </c>
      <c r="AE1614" s="177" t="str">
        <f t="shared" si="752"/>
        <v/>
      </c>
      <c r="AF1614" s="178">
        <f>IF(Q1614&gt;0,VLOOKUP(H1614,Leistungszahlen!$A$11:$C$158,3,),0)</f>
        <v>0</v>
      </c>
      <c r="AG1614" s="178">
        <f>IF(R1614&gt;0,VLOOKUP(H1614,Leistungszahlen!$A$11:$F$158,6,),IF(T1614&gt;0,VLOOKUP(H1614,Leistungszahlen!$A$11:$F$158,6,),0))</f>
        <v>0</v>
      </c>
      <c r="AH1614" s="179">
        <f t="shared" si="768"/>
        <v>0</v>
      </c>
      <c r="AI1614" s="179">
        <f t="shared" si="769"/>
        <v>0</v>
      </c>
      <c r="AJ1614" s="179">
        <f t="shared" si="770"/>
        <v>0</v>
      </c>
      <c r="AK1614" s="179">
        <f t="shared" si="771"/>
        <v>0</v>
      </c>
      <c r="AL1614" s="179">
        <f t="shared" si="772"/>
        <v>0</v>
      </c>
      <c r="AM1614" s="180">
        <f>IF(L1614=1,Stundensätze!$D$13,IF(L1614=2,Stundensätze!$D$17,IF(L1614=4,Stundensätze!$D$21,"")))</f>
        <v>0</v>
      </c>
      <c r="AN1614" s="180">
        <f>IF(L1614=1,Stundensätze!$D$15,IF(L1614=2,Stundensätze!$D$19,IF(L1614=4,Stundensätze!$D$23,"")))</f>
        <v>0</v>
      </c>
      <c r="AO1614" s="180">
        <f t="shared" si="753"/>
        <v>0</v>
      </c>
      <c r="AP1614" s="180">
        <f t="shared" si="754"/>
        <v>0</v>
      </c>
      <c r="AQ1614" s="192">
        <f t="shared" si="755"/>
        <v>0</v>
      </c>
      <c r="AR1614" s="192">
        <f t="shared" si="756"/>
        <v>0</v>
      </c>
      <c r="AS1614" s="193">
        <f t="shared" si="757"/>
        <v>0</v>
      </c>
      <c r="AT1614" s="258" t="str">
        <f>IF(K1614=0,0,VLOOKUP(K1614,Kostenstellen!A:B,2,FALSE))</f>
        <v xml:space="preserve">Salinenklinik </v>
      </c>
      <c r="AU1614" s="68" t="str">
        <f t="shared" si="764"/>
        <v/>
      </c>
      <c r="AV1614" s="68" t="str">
        <f t="shared" si="765"/>
        <v/>
      </c>
      <c r="AW1614" s="68">
        <f>IF(AF1614=0,0,VLOOKUP($H1614,Leistungszahlen!$A$11:$H$158,4,FALSE))</f>
        <v>0</v>
      </c>
      <c r="AX1614" s="68">
        <f>IF(AF1614=0,0,VLOOKUP($H1614,Leistungszahlen!$A$11:$H$158,5,FALSE))</f>
        <v>0</v>
      </c>
      <c r="AY1614" s="68">
        <f>IF(AG1614=0,0,VLOOKUP($H1614,Leistungszahlen!$A$11:$H$158,6,FALSE))</f>
        <v>0</v>
      </c>
      <c r="AZ1614" s="68">
        <f t="shared" si="766"/>
        <v>0</v>
      </c>
      <c r="BA1614" s="68">
        <f t="shared" si="767"/>
        <v>0</v>
      </c>
      <c r="BC1614" s="68">
        <f t="shared" si="758"/>
        <v>0</v>
      </c>
      <c r="BD1614" s="285"/>
    </row>
    <row r="1615" spans="1:56" s="68" customFormat="1">
      <c r="A1615" s="200"/>
      <c r="B1615" s="200"/>
      <c r="C1615" s="200" t="s">
        <v>420</v>
      </c>
      <c r="D1615" s="200" t="s">
        <v>200</v>
      </c>
      <c r="E1615" s="200" t="s">
        <v>351</v>
      </c>
      <c r="F1615" s="200"/>
      <c r="G1615" s="200" t="s">
        <v>193</v>
      </c>
      <c r="H1615" s="201" t="s">
        <v>206</v>
      </c>
      <c r="I1615" s="202">
        <v>7.19</v>
      </c>
      <c r="J1615" s="200" t="s">
        <v>560</v>
      </c>
      <c r="K1615" s="176">
        <v>5</v>
      </c>
      <c r="L1615" s="176">
        <v>1</v>
      </c>
      <c r="M1615" s="176" t="s">
        <v>119</v>
      </c>
      <c r="N1615" s="286">
        <v>1</v>
      </c>
      <c r="O1615" s="286"/>
      <c r="P1615" s="176"/>
      <c r="Q1615" s="203">
        <f t="shared" si="759"/>
        <v>0</v>
      </c>
      <c r="R1615" s="203">
        <f t="shared" si="760"/>
        <v>0</v>
      </c>
      <c r="S1615" s="203">
        <f t="shared" si="761"/>
        <v>0</v>
      </c>
      <c r="T1615" s="203">
        <f t="shared" si="762"/>
        <v>0</v>
      </c>
      <c r="U1615" s="203">
        <f t="shared" si="763"/>
        <v>0</v>
      </c>
      <c r="V1615" s="175">
        <f>IF(Q1615&gt;0,VLOOKUP(Q1615,Jahresfaktoren!$A$11:$B$24,2,),0)</f>
        <v>0</v>
      </c>
      <c r="W1615" s="175">
        <f>IF(R1615&gt;0,VLOOKUP(R1615,Jahresfaktoren!$D$11:$E$24,2,),0)</f>
        <v>0</v>
      </c>
      <c r="X1615" s="175">
        <f>IF(S1615&gt;0,VLOOKUP(S1615,Jahresfaktoren!$A$28:$B$29,2,),0)</f>
        <v>0</v>
      </c>
      <c r="Y1615" s="175">
        <f>IF(T1615&gt;0,VLOOKUP(T1615,Jahresfaktoren!$A$28:$B$29,2,),0)</f>
        <v>0</v>
      </c>
      <c r="Z1615" s="175">
        <f>IF(U1615&gt;0,VLOOKUP(U1615,Jahresfaktoren!$A$32:$B$33,2,),)</f>
        <v>0</v>
      </c>
      <c r="AA1615" s="177" t="str">
        <f t="shared" si="748"/>
        <v/>
      </c>
      <c r="AB1615" s="177" t="str">
        <f t="shared" si="749"/>
        <v/>
      </c>
      <c r="AC1615" s="177" t="str">
        <f t="shared" si="750"/>
        <v/>
      </c>
      <c r="AD1615" s="177" t="str">
        <f t="shared" si="751"/>
        <v/>
      </c>
      <c r="AE1615" s="177" t="str">
        <f t="shared" si="752"/>
        <v/>
      </c>
      <c r="AF1615" s="178">
        <f>IF(Q1615&gt;0,VLOOKUP(H1615,Leistungszahlen!$A$11:$C$158,3,),0)</f>
        <v>0</v>
      </c>
      <c r="AG1615" s="178">
        <f>IF(R1615&gt;0,VLOOKUP(H1615,Leistungszahlen!$A$11:$F$158,6,),IF(T1615&gt;0,VLOOKUP(H1615,Leistungszahlen!$A$11:$F$158,6,),0))</f>
        <v>0</v>
      </c>
      <c r="AH1615" s="179">
        <f t="shared" si="768"/>
        <v>0</v>
      </c>
      <c r="AI1615" s="179">
        <f t="shared" si="769"/>
        <v>0</v>
      </c>
      <c r="AJ1615" s="179">
        <f t="shared" si="770"/>
        <v>0</v>
      </c>
      <c r="AK1615" s="179">
        <f t="shared" si="771"/>
        <v>0</v>
      </c>
      <c r="AL1615" s="179">
        <f t="shared" si="772"/>
        <v>0</v>
      </c>
      <c r="AM1615" s="180">
        <f>IF(L1615=1,Stundensätze!$D$13,IF(L1615=2,Stundensätze!$D$17,IF(L1615=4,Stundensätze!$D$21,"")))</f>
        <v>0</v>
      </c>
      <c r="AN1615" s="180">
        <f>IF(L1615=1,Stundensätze!$D$15,IF(L1615=2,Stundensätze!$D$19,IF(L1615=4,Stundensätze!$D$23,"")))</f>
        <v>0</v>
      </c>
      <c r="AO1615" s="180">
        <f t="shared" si="753"/>
        <v>0</v>
      </c>
      <c r="AP1615" s="180">
        <f t="shared" si="754"/>
        <v>0</v>
      </c>
      <c r="AQ1615" s="192">
        <f t="shared" si="755"/>
        <v>0</v>
      </c>
      <c r="AR1615" s="192">
        <f t="shared" si="756"/>
        <v>0</v>
      </c>
      <c r="AS1615" s="193">
        <f t="shared" si="757"/>
        <v>0</v>
      </c>
      <c r="AT1615" s="258" t="str">
        <f>IF(K1615=0,0,VLOOKUP(K1615,Kostenstellen!A:B,2,FALSE))</f>
        <v xml:space="preserve">Salinenklinik </v>
      </c>
      <c r="AU1615" s="68" t="str">
        <f t="shared" si="764"/>
        <v/>
      </c>
      <c r="AV1615" s="68" t="str">
        <f t="shared" si="765"/>
        <v/>
      </c>
      <c r="AW1615" s="68">
        <f>IF(AF1615=0,0,VLOOKUP($H1615,Leistungszahlen!$A$11:$H$158,4,FALSE))</f>
        <v>0</v>
      </c>
      <c r="AX1615" s="68">
        <f>IF(AF1615=0,0,VLOOKUP($H1615,Leistungszahlen!$A$11:$H$158,5,FALSE))</f>
        <v>0</v>
      </c>
      <c r="AY1615" s="68">
        <f>IF(AG1615=0,0,VLOOKUP($H1615,Leistungszahlen!$A$11:$H$158,6,FALSE))</f>
        <v>0</v>
      </c>
      <c r="AZ1615" s="68">
        <f t="shared" si="766"/>
        <v>0</v>
      </c>
      <c r="BA1615" s="68">
        <f t="shared" si="767"/>
        <v>0</v>
      </c>
      <c r="BC1615" s="68">
        <f t="shared" si="758"/>
        <v>0</v>
      </c>
      <c r="BD1615" s="285"/>
    </row>
    <row r="1616" spans="1:56" s="68" customFormat="1">
      <c r="A1616" s="200"/>
      <c r="B1616" s="200"/>
      <c r="C1616" s="200" t="s">
        <v>420</v>
      </c>
      <c r="D1616" s="200" t="s">
        <v>200</v>
      </c>
      <c r="E1616" s="200" t="s">
        <v>351</v>
      </c>
      <c r="F1616" s="200"/>
      <c r="G1616" s="200" t="s">
        <v>113</v>
      </c>
      <c r="H1616" s="201" t="s">
        <v>205</v>
      </c>
      <c r="I1616" s="202">
        <v>43.25</v>
      </c>
      <c r="J1616" s="200" t="s">
        <v>307</v>
      </c>
      <c r="K1616" s="176">
        <v>5</v>
      </c>
      <c r="L1616" s="176">
        <v>1</v>
      </c>
      <c r="M1616" s="176">
        <v>0</v>
      </c>
      <c r="N1616" s="286">
        <v>3</v>
      </c>
      <c r="O1616" s="286">
        <v>3</v>
      </c>
      <c r="P1616" s="176"/>
      <c r="Q1616" s="203">
        <f t="shared" si="759"/>
        <v>3</v>
      </c>
      <c r="R1616" s="203">
        <f t="shared" si="760"/>
        <v>3</v>
      </c>
      <c r="S1616" s="203">
        <f t="shared" si="761"/>
        <v>0</v>
      </c>
      <c r="T1616" s="203">
        <f t="shared" si="762"/>
        <v>0</v>
      </c>
      <c r="U1616" s="203">
        <f t="shared" si="763"/>
        <v>0</v>
      </c>
      <c r="V1616" s="175">
        <f>IF(Q1616&gt;0,VLOOKUP(Q1616,Jahresfaktoren!$A$11:$B$24,2,),0)</f>
        <v>152</v>
      </c>
      <c r="W1616" s="175">
        <f>IF(R1616&gt;0,VLOOKUP(R1616,Jahresfaktoren!$D$11:$E$24,2,),0)</f>
        <v>150</v>
      </c>
      <c r="X1616" s="175">
        <f>IF(S1616&gt;0,VLOOKUP(S1616,Jahresfaktoren!$A$28:$B$29,2,),0)</f>
        <v>0</v>
      </c>
      <c r="Y1616" s="175">
        <f>IF(T1616&gt;0,VLOOKUP(T1616,Jahresfaktoren!$A$28:$B$29,2,),0)</f>
        <v>0</v>
      </c>
      <c r="Z1616" s="175">
        <f>IF(U1616&gt;0,VLOOKUP(U1616,Jahresfaktoren!$A$32:$B$33,2,),)</f>
        <v>0</v>
      </c>
      <c r="AA1616" s="177">
        <f t="shared" si="748"/>
        <v>6574</v>
      </c>
      <c r="AB1616" s="177">
        <f t="shared" si="749"/>
        <v>6487.5</v>
      </c>
      <c r="AC1616" s="177" t="str">
        <f t="shared" si="750"/>
        <v/>
      </c>
      <c r="AD1616" s="177" t="str">
        <f t="shared" si="751"/>
        <v/>
      </c>
      <c r="AE1616" s="177" t="str">
        <f t="shared" si="752"/>
        <v/>
      </c>
      <c r="AF1616" s="178">
        <f>IF(Q1616&gt;0,VLOOKUP(H1616,Leistungszahlen!$A$11:$C$158,3,),0)</f>
        <v>0</v>
      </c>
      <c r="AG1616" s="178">
        <f>IF(R1616&gt;0,VLOOKUP(H1616,Leistungszahlen!$A$11:$F$158,6,),IF(T1616&gt;0,VLOOKUP(H1616,Leistungszahlen!$A$11:$F$158,6,),0))</f>
        <v>0</v>
      </c>
      <c r="AH1616" s="179" t="e">
        <f t="shared" si="768"/>
        <v>#DIV/0!</v>
      </c>
      <c r="AI1616" s="179" t="e">
        <f t="shared" si="769"/>
        <v>#DIV/0!</v>
      </c>
      <c r="AJ1616" s="179">
        <f t="shared" si="770"/>
        <v>0</v>
      </c>
      <c r="AK1616" s="179">
        <f t="shared" si="771"/>
        <v>0</v>
      </c>
      <c r="AL1616" s="179">
        <f t="shared" si="772"/>
        <v>0</v>
      </c>
      <c r="AM1616" s="180">
        <f>IF(L1616=1,Stundensätze!$D$13,IF(L1616=2,Stundensätze!$D$17,IF(L1616=4,Stundensätze!$D$21,"")))</f>
        <v>0</v>
      </c>
      <c r="AN1616" s="180">
        <f>IF(L1616=1,Stundensätze!$D$15,IF(L1616=2,Stundensätze!$D$19,IF(L1616=4,Stundensätze!$D$23,"")))</f>
        <v>0</v>
      </c>
      <c r="AO1616" s="180" t="e">
        <f t="shared" si="753"/>
        <v>#DIV/0!</v>
      </c>
      <c r="AP1616" s="180">
        <f t="shared" si="754"/>
        <v>0</v>
      </c>
      <c r="AQ1616" s="192" t="e">
        <f t="shared" si="755"/>
        <v>#DIV/0!</v>
      </c>
      <c r="AR1616" s="192" t="e">
        <f t="shared" si="756"/>
        <v>#DIV/0!</v>
      </c>
      <c r="AS1616" s="193" t="e">
        <f t="shared" si="757"/>
        <v>#DIV/0!</v>
      </c>
      <c r="AT1616" s="258" t="str">
        <f>IF(K1616=0,0,VLOOKUP(K1616,Kostenstellen!A:B,2,FALSE))</f>
        <v xml:space="preserve">Salinenklinik </v>
      </c>
      <c r="AU1616" s="68" t="str">
        <f t="shared" si="764"/>
        <v>G</v>
      </c>
      <c r="AV1616" s="68" t="str">
        <f t="shared" si="765"/>
        <v>G</v>
      </c>
      <c r="AW1616" s="68">
        <f>IF(AF1616=0,0,VLOOKUP($H1616,Leistungszahlen!$A$11:$H$158,4,FALSE))</f>
        <v>0</v>
      </c>
      <c r="AX1616" s="68">
        <f>IF(AF1616=0,0,VLOOKUP($H1616,Leistungszahlen!$A$11:$H$158,5,FALSE))</f>
        <v>0</v>
      </c>
      <c r="AY1616" s="68">
        <f>IF(AG1616=0,0,VLOOKUP($H1616,Leistungszahlen!$A$11:$H$158,6,FALSE))</f>
        <v>0</v>
      </c>
      <c r="AZ1616" s="68">
        <f t="shared" si="766"/>
        <v>0</v>
      </c>
      <c r="BA1616" s="68">
        <f t="shared" si="767"/>
        <v>0</v>
      </c>
      <c r="BC1616" s="68">
        <f t="shared" si="758"/>
        <v>0</v>
      </c>
      <c r="BD1616" s="285"/>
    </row>
    <row r="1617" spans="1:56" s="68" customFormat="1">
      <c r="A1617" s="200"/>
      <c r="B1617" s="200"/>
      <c r="C1617" s="200" t="s">
        <v>420</v>
      </c>
      <c r="D1617" s="200" t="s">
        <v>200</v>
      </c>
      <c r="E1617" s="200" t="s">
        <v>351</v>
      </c>
      <c r="F1617" s="200"/>
      <c r="G1617" s="200" t="s">
        <v>113</v>
      </c>
      <c r="H1617" s="201" t="s">
        <v>205</v>
      </c>
      <c r="I1617" s="202">
        <v>7.47</v>
      </c>
      <c r="J1617" s="200" t="s">
        <v>307</v>
      </c>
      <c r="K1617" s="176">
        <v>5</v>
      </c>
      <c r="L1617" s="176">
        <v>1</v>
      </c>
      <c r="M1617" s="176">
        <v>0</v>
      </c>
      <c r="N1617" s="286">
        <v>3</v>
      </c>
      <c r="O1617" s="286">
        <v>3</v>
      </c>
      <c r="P1617" s="176"/>
      <c r="Q1617" s="203">
        <f t="shared" si="759"/>
        <v>3</v>
      </c>
      <c r="R1617" s="203">
        <f t="shared" si="760"/>
        <v>3</v>
      </c>
      <c r="S1617" s="203">
        <f t="shared" si="761"/>
        <v>0</v>
      </c>
      <c r="T1617" s="203">
        <f t="shared" si="762"/>
        <v>0</v>
      </c>
      <c r="U1617" s="203">
        <f t="shared" si="763"/>
        <v>0</v>
      </c>
      <c r="V1617" s="175">
        <f>IF(Q1617&gt;0,VLOOKUP(Q1617,Jahresfaktoren!$A$11:$B$24,2,),0)</f>
        <v>152</v>
      </c>
      <c r="W1617" s="175">
        <f>IF(R1617&gt;0,VLOOKUP(R1617,Jahresfaktoren!$D$11:$E$24,2,),0)</f>
        <v>150</v>
      </c>
      <c r="X1617" s="175">
        <f>IF(S1617&gt;0,VLOOKUP(S1617,Jahresfaktoren!$A$28:$B$29,2,),0)</f>
        <v>0</v>
      </c>
      <c r="Y1617" s="175">
        <f>IF(T1617&gt;0,VLOOKUP(T1617,Jahresfaktoren!$A$28:$B$29,2,),0)</f>
        <v>0</v>
      </c>
      <c r="Z1617" s="175">
        <f>IF(U1617&gt;0,VLOOKUP(U1617,Jahresfaktoren!$A$32:$B$33,2,),)</f>
        <v>0</v>
      </c>
      <c r="AA1617" s="177">
        <f t="shared" si="748"/>
        <v>1135.44</v>
      </c>
      <c r="AB1617" s="177">
        <f t="shared" si="749"/>
        <v>1120.5</v>
      </c>
      <c r="AC1617" s="177" t="str">
        <f t="shared" si="750"/>
        <v/>
      </c>
      <c r="AD1617" s="177" t="str">
        <f t="shared" si="751"/>
        <v/>
      </c>
      <c r="AE1617" s="177" t="str">
        <f t="shared" si="752"/>
        <v/>
      </c>
      <c r="AF1617" s="178">
        <f>IF(Q1617&gt;0,VLOOKUP(H1617,Leistungszahlen!$A$11:$C$158,3,),0)</f>
        <v>0</v>
      </c>
      <c r="AG1617" s="178">
        <f>IF(R1617&gt;0,VLOOKUP(H1617,Leistungszahlen!$A$11:$F$158,6,),IF(T1617&gt;0,VLOOKUP(H1617,Leistungszahlen!$A$11:$F$158,6,),0))</f>
        <v>0</v>
      </c>
      <c r="AH1617" s="179" t="e">
        <f t="shared" si="768"/>
        <v>#DIV/0!</v>
      </c>
      <c r="AI1617" s="179" t="e">
        <f t="shared" si="769"/>
        <v>#DIV/0!</v>
      </c>
      <c r="AJ1617" s="179">
        <f t="shared" si="770"/>
        <v>0</v>
      </c>
      <c r="AK1617" s="179">
        <f t="shared" si="771"/>
        <v>0</v>
      </c>
      <c r="AL1617" s="179">
        <f t="shared" si="772"/>
        <v>0</v>
      </c>
      <c r="AM1617" s="180">
        <f>IF(L1617=1,Stundensätze!$D$13,IF(L1617=2,Stundensätze!$D$17,IF(L1617=4,Stundensätze!$D$21,"")))</f>
        <v>0</v>
      </c>
      <c r="AN1617" s="180">
        <f>IF(L1617=1,Stundensätze!$D$15,IF(L1617=2,Stundensätze!$D$19,IF(L1617=4,Stundensätze!$D$23,"")))</f>
        <v>0</v>
      </c>
      <c r="AO1617" s="180" t="e">
        <f t="shared" si="753"/>
        <v>#DIV/0!</v>
      </c>
      <c r="AP1617" s="180">
        <f t="shared" si="754"/>
        <v>0</v>
      </c>
      <c r="AQ1617" s="192" t="e">
        <f t="shared" si="755"/>
        <v>#DIV/0!</v>
      </c>
      <c r="AR1617" s="192" t="e">
        <f t="shared" si="756"/>
        <v>#DIV/0!</v>
      </c>
      <c r="AS1617" s="193" t="e">
        <f t="shared" si="757"/>
        <v>#DIV/0!</v>
      </c>
      <c r="AT1617" s="258" t="str">
        <f>IF(K1617=0,0,VLOOKUP(K1617,Kostenstellen!A:B,2,FALSE))</f>
        <v xml:space="preserve">Salinenklinik </v>
      </c>
      <c r="AU1617" s="68" t="str">
        <f t="shared" si="764"/>
        <v>G</v>
      </c>
      <c r="AV1617" s="68" t="str">
        <f t="shared" si="765"/>
        <v>G</v>
      </c>
      <c r="AW1617" s="68">
        <f>IF(AF1617=0,0,VLOOKUP($H1617,Leistungszahlen!$A$11:$H$158,4,FALSE))</f>
        <v>0</v>
      </c>
      <c r="AX1617" s="68">
        <f>IF(AF1617=0,0,VLOOKUP($H1617,Leistungszahlen!$A$11:$H$158,5,FALSE))</f>
        <v>0</v>
      </c>
      <c r="AY1617" s="68">
        <f>IF(AG1617=0,0,VLOOKUP($H1617,Leistungszahlen!$A$11:$H$158,6,FALSE))</f>
        <v>0</v>
      </c>
      <c r="AZ1617" s="68">
        <f t="shared" si="766"/>
        <v>0</v>
      </c>
      <c r="BA1617" s="68">
        <f t="shared" si="767"/>
        <v>0</v>
      </c>
      <c r="BC1617" s="68">
        <f t="shared" si="758"/>
        <v>0</v>
      </c>
      <c r="BD1617" s="285"/>
    </row>
    <row r="1618" spans="1:56" s="68" customFormat="1">
      <c r="A1618" s="200"/>
      <c r="B1618" s="200"/>
      <c r="C1618" s="200" t="s">
        <v>420</v>
      </c>
      <c r="D1618" s="200" t="s">
        <v>200</v>
      </c>
      <c r="E1618" s="200" t="s">
        <v>351</v>
      </c>
      <c r="F1618" s="200"/>
      <c r="G1618" s="200" t="s">
        <v>113</v>
      </c>
      <c r="H1618" s="201" t="s">
        <v>205</v>
      </c>
      <c r="I1618" s="202">
        <v>17.079999999999998</v>
      </c>
      <c r="J1618" s="200" t="s">
        <v>307</v>
      </c>
      <c r="K1618" s="176">
        <v>5</v>
      </c>
      <c r="L1618" s="176">
        <v>1</v>
      </c>
      <c r="M1618" s="176">
        <v>0</v>
      </c>
      <c r="N1618" s="286">
        <v>3</v>
      </c>
      <c r="O1618" s="286">
        <v>3</v>
      </c>
      <c r="P1618" s="176"/>
      <c r="Q1618" s="203">
        <f t="shared" si="759"/>
        <v>3</v>
      </c>
      <c r="R1618" s="203">
        <f t="shared" si="760"/>
        <v>3</v>
      </c>
      <c r="S1618" s="203">
        <f t="shared" si="761"/>
        <v>0</v>
      </c>
      <c r="T1618" s="203">
        <f t="shared" si="762"/>
        <v>0</v>
      </c>
      <c r="U1618" s="203">
        <f t="shared" si="763"/>
        <v>0</v>
      </c>
      <c r="V1618" s="175">
        <f>IF(Q1618&gt;0,VLOOKUP(Q1618,Jahresfaktoren!$A$11:$B$24,2,),0)</f>
        <v>152</v>
      </c>
      <c r="W1618" s="175">
        <f>IF(R1618&gt;0,VLOOKUP(R1618,Jahresfaktoren!$D$11:$E$24,2,),0)</f>
        <v>150</v>
      </c>
      <c r="X1618" s="175">
        <f>IF(S1618&gt;0,VLOOKUP(S1618,Jahresfaktoren!$A$28:$B$29,2,),0)</f>
        <v>0</v>
      </c>
      <c r="Y1618" s="175">
        <f>IF(T1618&gt;0,VLOOKUP(T1618,Jahresfaktoren!$A$28:$B$29,2,),0)</f>
        <v>0</v>
      </c>
      <c r="Z1618" s="175">
        <f>IF(U1618&gt;0,VLOOKUP(U1618,Jahresfaktoren!$A$32:$B$33,2,),)</f>
        <v>0</v>
      </c>
      <c r="AA1618" s="177">
        <f t="shared" ref="AA1618:AA1669" si="773">IF(Q1618&gt;0,V1618*I1618,"")</f>
        <v>2596.16</v>
      </c>
      <c r="AB1618" s="177">
        <f t="shared" ref="AB1618:AB1669" si="774">IF(R1618&gt;0,W1618*I1618,"")</f>
        <v>2561.9999999999995</v>
      </c>
      <c r="AC1618" s="177" t="str">
        <f t="shared" ref="AC1618:AC1669" si="775">IF(S1618&gt;0,X1618*I1618,"")</f>
        <v/>
      </c>
      <c r="AD1618" s="177" t="str">
        <f t="shared" ref="AD1618:AD1669" si="776">IF(T1618&gt;0,Y1618*I1618,"")</f>
        <v/>
      </c>
      <c r="AE1618" s="177" t="str">
        <f t="shared" ref="AE1618:AE1669" si="777">IF(U1618&gt;0,Z1618*I1618,"")</f>
        <v/>
      </c>
      <c r="AF1618" s="178">
        <f>IF(Q1618&gt;0,VLOOKUP(H1618,Leistungszahlen!$A$11:$C$158,3,),0)</f>
        <v>0</v>
      </c>
      <c r="AG1618" s="178">
        <f>IF(R1618&gt;0,VLOOKUP(H1618,Leistungszahlen!$A$11:$F$158,6,),IF(T1618&gt;0,VLOOKUP(H1618,Leistungszahlen!$A$11:$F$158,6,),0))</f>
        <v>0</v>
      </c>
      <c r="AH1618" s="179" t="e">
        <f t="shared" si="768"/>
        <v>#DIV/0!</v>
      </c>
      <c r="AI1618" s="179" t="e">
        <f t="shared" si="769"/>
        <v>#DIV/0!</v>
      </c>
      <c r="AJ1618" s="179">
        <f t="shared" si="770"/>
        <v>0</v>
      </c>
      <c r="AK1618" s="179">
        <f t="shared" si="771"/>
        <v>0</v>
      </c>
      <c r="AL1618" s="179">
        <f t="shared" si="772"/>
        <v>0</v>
      </c>
      <c r="AM1618" s="180">
        <f>IF(L1618=1,Stundensätze!$D$13,IF(L1618=2,Stundensätze!$D$17,IF(L1618=4,Stundensätze!$D$21,"")))</f>
        <v>0</v>
      </c>
      <c r="AN1618" s="180">
        <f>IF(L1618=1,Stundensätze!$D$15,IF(L1618=2,Stundensätze!$D$19,IF(L1618=4,Stundensätze!$D$23,"")))</f>
        <v>0</v>
      </c>
      <c r="AO1618" s="180" t="e">
        <f t="shared" ref="AO1618:AO1669" si="778">IF(OR(Q1618&gt;0,R1618&gt;0),((AH1618+AI1618)*AM1618),0)</f>
        <v>#DIV/0!</v>
      </c>
      <c r="AP1618" s="180">
        <f t="shared" ref="AP1618:AP1669" si="779">IF(OR(S1618&gt;0,T1618&gt;0,U1618&gt;0),((AJ1618+AK1618+AL1618)*AN1618),0)</f>
        <v>0</v>
      </c>
      <c r="AQ1618" s="192" t="e">
        <f t="shared" ref="AQ1618:AQ1669" si="780">IF(I1618&gt;0,AP1618+AO1618,"")</f>
        <v>#DIV/0!</v>
      </c>
      <c r="AR1618" s="192" t="e">
        <f t="shared" ref="AR1618:AR1669" si="781">IF(I1618&gt;0,AQ1618/12,"")</f>
        <v>#DIV/0!</v>
      </c>
      <c r="AS1618" s="193" t="e">
        <f t="shared" ref="AS1618:AS1669" si="782">IF(OR(Q1618&gt;0,R1618&gt;0,S1618&gt;0,T1618&gt;0,U1618&gt;0),(SUM(AH1618:AL1618)),0)</f>
        <v>#DIV/0!</v>
      </c>
      <c r="AT1618" s="258" t="str">
        <f>IF(K1618=0,0,VLOOKUP(K1618,Kostenstellen!A:B,2,FALSE))</f>
        <v xml:space="preserve">Salinenklinik </v>
      </c>
      <c r="AU1618" s="68" t="str">
        <f t="shared" si="764"/>
        <v>G</v>
      </c>
      <c r="AV1618" s="68" t="str">
        <f t="shared" si="765"/>
        <v>G</v>
      </c>
      <c r="AW1618" s="68">
        <f>IF(AF1618=0,0,VLOOKUP($H1618,Leistungszahlen!$A$11:$H$158,4,FALSE))</f>
        <v>0</v>
      </c>
      <c r="AX1618" s="68">
        <f>IF(AF1618=0,0,VLOOKUP($H1618,Leistungszahlen!$A$11:$H$158,5,FALSE))</f>
        <v>0</v>
      </c>
      <c r="AY1618" s="68">
        <f>IF(AG1618=0,0,VLOOKUP($H1618,Leistungszahlen!$A$11:$H$158,6,FALSE))</f>
        <v>0</v>
      </c>
      <c r="AZ1618" s="68">
        <f t="shared" si="766"/>
        <v>0</v>
      </c>
      <c r="BA1618" s="68">
        <f t="shared" si="767"/>
        <v>0</v>
      </c>
      <c r="BC1618" s="68">
        <f t="shared" ref="BC1618:BC1669" si="783">IF(BA1618&gt;0,"Die Leistungswerte sind unter- oder überschritten",0)</f>
        <v>0</v>
      </c>
      <c r="BD1618" s="285"/>
    </row>
    <row r="1619" spans="1:56" s="68" customFormat="1">
      <c r="A1619" s="200"/>
      <c r="B1619" s="200"/>
      <c r="C1619" s="200" t="s">
        <v>420</v>
      </c>
      <c r="D1619" s="200" t="s">
        <v>200</v>
      </c>
      <c r="E1619" s="200" t="s">
        <v>352</v>
      </c>
      <c r="F1619" s="200" t="s">
        <v>1610</v>
      </c>
      <c r="G1619" s="200" t="s">
        <v>118</v>
      </c>
      <c r="H1619" s="201" t="s">
        <v>221</v>
      </c>
      <c r="I1619" s="202">
        <v>4.17</v>
      </c>
      <c r="J1619" s="200" t="s">
        <v>292</v>
      </c>
      <c r="K1619" s="176">
        <v>5</v>
      </c>
      <c r="L1619" s="176">
        <v>1</v>
      </c>
      <c r="M1619" s="176">
        <v>0</v>
      </c>
      <c r="N1619" s="286">
        <v>1</v>
      </c>
      <c r="O1619" s="286"/>
      <c r="P1619" s="176"/>
      <c r="Q1619" s="203">
        <f t="shared" si="759"/>
        <v>1</v>
      </c>
      <c r="R1619" s="203">
        <f t="shared" si="760"/>
        <v>0</v>
      </c>
      <c r="S1619" s="203">
        <f t="shared" si="761"/>
        <v>0</v>
      </c>
      <c r="T1619" s="203">
        <f t="shared" si="762"/>
        <v>0</v>
      </c>
      <c r="U1619" s="203">
        <f t="shared" si="763"/>
        <v>0</v>
      </c>
      <c r="V1619" s="175">
        <f>IF(Q1619&gt;0,VLOOKUP(Q1619,Jahresfaktoren!$A$11:$B$24,2,),0)</f>
        <v>52</v>
      </c>
      <c r="W1619" s="175">
        <f>IF(R1619&gt;0,VLOOKUP(R1619,Jahresfaktoren!$D$11:$E$24,2,),0)</f>
        <v>0</v>
      </c>
      <c r="X1619" s="175">
        <f>IF(S1619&gt;0,VLOOKUP(S1619,Jahresfaktoren!$A$28:$B$29,2,),0)</f>
        <v>0</v>
      </c>
      <c r="Y1619" s="175">
        <f>IF(T1619&gt;0,VLOOKUP(T1619,Jahresfaktoren!$A$28:$B$29,2,),0)</f>
        <v>0</v>
      </c>
      <c r="Z1619" s="175">
        <f>IF(U1619&gt;0,VLOOKUP(U1619,Jahresfaktoren!$A$32:$B$33,2,),)</f>
        <v>0</v>
      </c>
      <c r="AA1619" s="177">
        <f t="shared" si="773"/>
        <v>216.84</v>
      </c>
      <c r="AB1619" s="177" t="str">
        <f t="shared" si="774"/>
        <v/>
      </c>
      <c r="AC1619" s="177" t="str">
        <f t="shared" si="775"/>
        <v/>
      </c>
      <c r="AD1619" s="177" t="str">
        <f t="shared" si="776"/>
        <v/>
      </c>
      <c r="AE1619" s="177" t="str">
        <f t="shared" si="777"/>
        <v/>
      </c>
      <c r="AF1619" s="178">
        <f>IF(Q1619&gt;0,VLOOKUP(H1619,Leistungszahlen!$A$11:$C$158,3,),0)</f>
        <v>0</v>
      </c>
      <c r="AG1619" s="178">
        <f>IF(R1619&gt;0,VLOOKUP(H1619,Leistungszahlen!$A$11:$F$158,6,),IF(T1619&gt;0,VLOOKUP(H1619,Leistungszahlen!$A$11:$F$158,6,),0))</f>
        <v>0</v>
      </c>
      <c r="AH1619" s="179" t="e">
        <f t="shared" si="768"/>
        <v>#DIV/0!</v>
      </c>
      <c r="AI1619" s="179">
        <f t="shared" si="769"/>
        <v>0</v>
      </c>
      <c r="AJ1619" s="179">
        <f t="shared" si="770"/>
        <v>0</v>
      </c>
      <c r="AK1619" s="179">
        <f t="shared" si="771"/>
        <v>0</v>
      </c>
      <c r="AL1619" s="179">
        <f t="shared" si="772"/>
        <v>0</v>
      </c>
      <c r="AM1619" s="180">
        <f>IF(L1619=1,Stundensätze!$D$13,IF(L1619=2,Stundensätze!$D$17,IF(L1619=4,Stundensätze!$D$21,"")))</f>
        <v>0</v>
      </c>
      <c r="AN1619" s="180">
        <f>IF(L1619=1,Stundensätze!$D$15,IF(L1619=2,Stundensätze!$D$19,IF(L1619=4,Stundensätze!$D$23,"")))</f>
        <v>0</v>
      </c>
      <c r="AO1619" s="180" t="e">
        <f t="shared" si="778"/>
        <v>#DIV/0!</v>
      </c>
      <c r="AP1619" s="180">
        <f t="shared" si="779"/>
        <v>0</v>
      </c>
      <c r="AQ1619" s="192" t="e">
        <f t="shared" si="780"/>
        <v>#DIV/0!</v>
      </c>
      <c r="AR1619" s="192" t="e">
        <f t="shared" si="781"/>
        <v>#DIV/0!</v>
      </c>
      <c r="AS1619" s="193" t="e">
        <f t="shared" si="782"/>
        <v>#DIV/0!</v>
      </c>
      <c r="AT1619" s="258" t="str">
        <f>IF(K1619=0,0,VLOOKUP(K1619,Kostenstellen!A:B,2,FALSE))</f>
        <v xml:space="preserve">Salinenklinik </v>
      </c>
      <c r="AU1619" s="68" t="str">
        <f t="shared" si="764"/>
        <v>Z</v>
      </c>
      <c r="AV1619" s="68" t="str">
        <f t="shared" si="765"/>
        <v/>
      </c>
      <c r="AW1619" s="68">
        <f>IF(AF1619=0,0,VLOOKUP($H1619,Leistungszahlen!$A$11:$H$158,4,FALSE))</f>
        <v>0</v>
      </c>
      <c r="AX1619" s="68">
        <f>IF(AF1619=0,0,VLOOKUP($H1619,Leistungszahlen!$A$11:$H$158,5,FALSE))</f>
        <v>0</v>
      </c>
      <c r="AY1619" s="68">
        <f>IF(AG1619=0,0,VLOOKUP($H1619,Leistungszahlen!$A$11:$H$158,6,FALSE))</f>
        <v>0</v>
      </c>
      <c r="AZ1619" s="68">
        <f t="shared" si="766"/>
        <v>0</v>
      </c>
      <c r="BA1619" s="68">
        <f t="shared" si="767"/>
        <v>0</v>
      </c>
      <c r="BC1619" s="68">
        <f t="shared" si="783"/>
        <v>0</v>
      </c>
      <c r="BD1619" s="285"/>
    </row>
    <row r="1620" spans="1:56" s="68" customFormat="1">
      <c r="A1620" s="200"/>
      <c r="B1620" s="200"/>
      <c r="C1620" s="200" t="s">
        <v>420</v>
      </c>
      <c r="D1620" s="200" t="s">
        <v>200</v>
      </c>
      <c r="E1620" s="200" t="s">
        <v>352</v>
      </c>
      <c r="F1620" s="200" t="s">
        <v>1610</v>
      </c>
      <c r="G1620" s="200" t="s">
        <v>163</v>
      </c>
      <c r="H1620" s="201" t="s">
        <v>287</v>
      </c>
      <c r="I1620" s="202">
        <v>16.48</v>
      </c>
      <c r="J1620" s="200" t="s">
        <v>560</v>
      </c>
      <c r="K1620" s="176">
        <v>5</v>
      </c>
      <c r="L1620" s="176">
        <v>1</v>
      </c>
      <c r="M1620" s="176"/>
      <c r="N1620" s="286">
        <v>3</v>
      </c>
      <c r="O1620" s="286">
        <v>3</v>
      </c>
      <c r="P1620" s="176"/>
      <c r="Q1620" s="203">
        <f t="shared" si="759"/>
        <v>3</v>
      </c>
      <c r="R1620" s="203">
        <f t="shared" si="760"/>
        <v>3</v>
      </c>
      <c r="S1620" s="203">
        <f t="shared" si="761"/>
        <v>0</v>
      </c>
      <c r="T1620" s="203">
        <f t="shared" si="762"/>
        <v>0</v>
      </c>
      <c r="U1620" s="203">
        <f t="shared" si="763"/>
        <v>0</v>
      </c>
      <c r="V1620" s="175">
        <f>IF(Q1620&gt;0,VLOOKUP(Q1620,Jahresfaktoren!$A$11:$B$24,2,),0)</f>
        <v>152</v>
      </c>
      <c r="W1620" s="175">
        <f>IF(R1620&gt;0,VLOOKUP(R1620,Jahresfaktoren!$D$11:$E$24,2,),0)</f>
        <v>150</v>
      </c>
      <c r="X1620" s="175">
        <f>IF(S1620&gt;0,VLOOKUP(S1620,Jahresfaktoren!$A$28:$B$29,2,),0)</f>
        <v>0</v>
      </c>
      <c r="Y1620" s="175">
        <f>IF(T1620&gt;0,VLOOKUP(T1620,Jahresfaktoren!$A$28:$B$29,2,),0)</f>
        <v>0</v>
      </c>
      <c r="Z1620" s="175">
        <f>IF(U1620&gt;0,VLOOKUP(U1620,Jahresfaktoren!$A$32:$B$33,2,),)</f>
        <v>0</v>
      </c>
      <c r="AA1620" s="177">
        <f t="shared" si="773"/>
        <v>2504.96</v>
      </c>
      <c r="AB1620" s="177">
        <f t="shared" si="774"/>
        <v>2472</v>
      </c>
      <c r="AC1620" s="177" t="str">
        <f t="shared" si="775"/>
        <v/>
      </c>
      <c r="AD1620" s="177" t="str">
        <f t="shared" si="776"/>
        <v/>
      </c>
      <c r="AE1620" s="177" t="str">
        <f t="shared" si="777"/>
        <v/>
      </c>
      <c r="AF1620" s="178">
        <f>IF(Q1620&gt;0,VLOOKUP(H1620,Leistungszahlen!$A$11:$C$158,3,),0)</f>
        <v>0</v>
      </c>
      <c r="AG1620" s="178">
        <f>IF(R1620&gt;0,VLOOKUP(H1620,Leistungszahlen!$A$11:$F$158,6,),IF(T1620&gt;0,VLOOKUP(H1620,Leistungszahlen!$A$11:$F$158,6,),0))</f>
        <v>0</v>
      </c>
      <c r="AH1620" s="179" t="e">
        <f t="shared" si="768"/>
        <v>#DIV/0!</v>
      </c>
      <c r="AI1620" s="179" t="e">
        <f t="shared" si="769"/>
        <v>#DIV/0!</v>
      </c>
      <c r="AJ1620" s="179">
        <f t="shared" si="770"/>
        <v>0</v>
      </c>
      <c r="AK1620" s="179">
        <f t="shared" si="771"/>
        <v>0</v>
      </c>
      <c r="AL1620" s="179">
        <f t="shared" si="772"/>
        <v>0</v>
      </c>
      <c r="AM1620" s="180">
        <f>IF(L1620=1,Stundensätze!$D$13,IF(L1620=2,Stundensätze!$D$17,IF(L1620=4,Stundensätze!$D$21,"")))</f>
        <v>0</v>
      </c>
      <c r="AN1620" s="180">
        <f>IF(L1620=1,Stundensätze!$D$15,IF(L1620=2,Stundensätze!$D$19,IF(L1620=4,Stundensätze!$D$23,"")))</f>
        <v>0</v>
      </c>
      <c r="AO1620" s="180" t="e">
        <f t="shared" si="778"/>
        <v>#DIV/0!</v>
      </c>
      <c r="AP1620" s="180">
        <f t="shared" si="779"/>
        <v>0</v>
      </c>
      <c r="AQ1620" s="192" t="e">
        <f t="shared" si="780"/>
        <v>#DIV/0!</v>
      </c>
      <c r="AR1620" s="192" t="e">
        <f t="shared" si="781"/>
        <v>#DIV/0!</v>
      </c>
      <c r="AS1620" s="193" t="e">
        <f t="shared" si="782"/>
        <v>#DIV/0!</v>
      </c>
      <c r="AT1620" s="258" t="str">
        <f>IF(K1620=0,0,VLOOKUP(K1620,Kostenstellen!A:B,2,FALSE))</f>
        <v xml:space="preserve">Salinenklinik </v>
      </c>
      <c r="AU1620" s="68" t="str">
        <f t="shared" si="764"/>
        <v>A1</v>
      </c>
      <c r="AV1620" s="68" t="str">
        <f t="shared" si="765"/>
        <v>A1</v>
      </c>
      <c r="AW1620" s="68">
        <f>IF(AF1620=0,0,VLOOKUP($H1620,Leistungszahlen!$A$11:$H$158,4,FALSE))</f>
        <v>0</v>
      </c>
      <c r="AX1620" s="68">
        <f>IF(AF1620=0,0,VLOOKUP($H1620,Leistungszahlen!$A$11:$H$158,5,FALSE))</f>
        <v>0</v>
      </c>
      <c r="AY1620" s="68">
        <f>IF(AG1620=0,0,VLOOKUP($H1620,Leistungszahlen!$A$11:$H$158,6,FALSE))</f>
        <v>0</v>
      </c>
      <c r="AZ1620" s="68">
        <f t="shared" si="766"/>
        <v>0</v>
      </c>
      <c r="BA1620" s="68">
        <f t="shared" si="767"/>
        <v>0</v>
      </c>
      <c r="BC1620" s="68">
        <f t="shared" si="783"/>
        <v>0</v>
      </c>
      <c r="BD1620" s="285"/>
    </row>
    <row r="1621" spans="1:56" s="68" customFormat="1">
      <c r="A1621" s="200"/>
      <c r="B1621" s="200"/>
      <c r="C1621" s="200" t="s">
        <v>420</v>
      </c>
      <c r="D1621" s="200" t="s">
        <v>200</v>
      </c>
      <c r="E1621" s="200" t="s">
        <v>352</v>
      </c>
      <c r="F1621" s="200" t="s">
        <v>1610</v>
      </c>
      <c r="G1621" s="200" t="s">
        <v>251</v>
      </c>
      <c r="H1621" s="201" t="s">
        <v>200</v>
      </c>
      <c r="I1621" s="202">
        <v>4.13</v>
      </c>
      <c r="J1621" s="200" t="s">
        <v>778</v>
      </c>
      <c r="K1621" s="176">
        <v>5</v>
      </c>
      <c r="L1621" s="176">
        <v>1</v>
      </c>
      <c r="M1621" s="176"/>
      <c r="N1621" s="286">
        <v>6</v>
      </c>
      <c r="O1621" s="286"/>
      <c r="P1621" s="176"/>
      <c r="Q1621" s="203">
        <f t="shared" si="759"/>
        <v>6</v>
      </c>
      <c r="R1621" s="203">
        <f t="shared" si="760"/>
        <v>0</v>
      </c>
      <c r="S1621" s="203">
        <f t="shared" si="761"/>
        <v>0</v>
      </c>
      <c r="T1621" s="203">
        <f t="shared" si="762"/>
        <v>0</v>
      </c>
      <c r="U1621" s="203">
        <f t="shared" si="763"/>
        <v>0</v>
      </c>
      <c r="V1621" s="175">
        <f>IF(Q1621&gt;0,VLOOKUP(Q1621,Jahresfaktoren!$A$11:$B$24,2,),0)</f>
        <v>302</v>
      </c>
      <c r="W1621" s="175">
        <f>IF(R1621&gt;0,VLOOKUP(R1621,Jahresfaktoren!$D$11:$E$24,2,),0)</f>
        <v>0</v>
      </c>
      <c r="X1621" s="175">
        <f>IF(S1621&gt;0,VLOOKUP(S1621,Jahresfaktoren!$A$28:$B$29,2,),0)</f>
        <v>0</v>
      </c>
      <c r="Y1621" s="175">
        <f>IF(T1621&gt;0,VLOOKUP(T1621,Jahresfaktoren!$A$28:$B$29,2,),0)</f>
        <v>0</v>
      </c>
      <c r="Z1621" s="175">
        <f>IF(U1621&gt;0,VLOOKUP(U1621,Jahresfaktoren!$A$32:$B$33,2,),)</f>
        <v>0</v>
      </c>
      <c r="AA1621" s="177">
        <f t="shared" si="773"/>
        <v>1247.26</v>
      </c>
      <c r="AB1621" s="177" t="str">
        <f t="shared" si="774"/>
        <v/>
      </c>
      <c r="AC1621" s="177" t="str">
        <f t="shared" si="775"/>
        <v/>
      </c>
      <c r="AD1621" s="177" t="str">
        <f t="shared" si="776"/>
        <v/>
      </c>
      <c r="AE1621" s="177" t="str">
        <f t="shared" si="777"/>
        <v/>
      </c>
      <c r="AF1621" s="178">
        <f>IF(Q1621&gt;0,VLOOKUP(H1621,Leistungszahlen!$A$11:$C$158,3,),0)</f>
        <v>0</v>
      </c>
      <c r="AG1621" s="178">
        <f>IF(R1621&gt;0,VLOOKUP(H1621,Leistungszahlen!$A$11:$F$158,6,),IF(T1621&gt;0,VLOOKUP(H1621,Leistungszahlen!$A$11:$F$158,6,),0))</f>
        <v>0</v>
      </c>
      <c r="AH1621" s="179" t="e">
        <f t="shared" si="768"/>
        <v>#DIV/0!</v>
      </c>
      <c r="AI1621" s="179">
        <f t="shared" si="769"/>
        <v>0</v>
      </c>
      <c r="AJ1621" s="179">
        <f t="shared" si="770"/>
        <v>0</v>
      </c>
      <c r="AK1621" s="179">
        <f t="shared" si="771"/>
        <v>0</v>
      </c>
      <c r="AL1621" s="179">
        <f t="shared" si="772"/>
        <v>0</v>
      </c>
      <c r="AM1621" s="180">
        <f>IF(L1621=1,Stundensätze!$D$13,IF(L1621=2,Stundensätze!$D$17,IF(L1621=4,Stundensätze!$D$21,"")))</f>
        <v>0</v>
      </c>
      <c r="AN1621" s="180">
        <f>IF(L1621=1,Stundensätze!$D$15,IF(L1621=2,Stundensätze!$D$19,IF(L1621=4,Stundensätze!$D$23,"")))</f>
        <v>0</v>
      </c>
      <c r="AO1621" s="180" t="e">
        <f t="shared" si="778"/>
        <v>#DIV/0!</v>
      </c>
      <c r="AP1621" s="180">
        <f t="shared" si="779"/>
        <v>0</v>
      </c>
      <c r="AQ1621" s="192" t="e">
        <f t="shared" si="780"/>
        <v>#DIV/0!</v>
      </c>
      <c r="AR1621" s="192" t="e">
        <f t="shared" si="781"/>
        <v>#DIV/0!</v>
      </c>
      <c r="AS1621" s="193" t="e">
        <f t="shared" si="782"/>
        <v>#DIV/0!</v>
      </c>
      <c r="AT1621" s="258" t="str">
        <f>IF(K1621=0,0,VLOOKUP(K1621,Kostenstellen!A:B,2,FALSE))</f>
        <v xml:space="preserve">Salinenklinik </v>
      </c>
      <c r="AU1621" s="68" t="str">
        <f t="shared" si="764"/>
        <v>B</v>
      </c>
      <c r="AV1621" s="68" t="str">
        <f t="shared" si="765"/>
        <v/>
      </c>
      <c r="AW1621" s="68">
        <f>IF(AF1621=0,0,VLOOKUP($H1621,Leistungszahlen!$A$11:$H$158,4,FALSE))</f>
        <v>0</v>
      </c>
      <c r="AX1621" s="68">
        <f>IF(AF1621=0,0,VLOOKUP($H1621,Leistungszahlen!$A$11:$H$158,5,FALSE))</f>
        <v>0</v>
      </c>
      <c r="AY1621" s="68">
        <f>IF(AG1621=0,0,VLOOKUP($H1621,Leistungszahlen!$A$11:$H$158,6,FALSE))</f>
        <v>0</v>
      </c>
      <c r="AZ1621" s="68">
        <f t="shared" si="766"/>
        <v>0</v>
      </c>
      <c r="BA1621" s="68">
        <f t="shared" si="767"/>
        <v>0</v>
      </c>
      <c r="BC1621" s="68">
        <f t="shared" si="783"/>
        <v>0</v>
      </c>
      <c r="BD1621" s="285"/>
    </row>
    <row r="1622" spans="1:56" s="68" customFormat="1">
      <c r="A1622" s="200"/>
      <c r="B1622" s="200"/>
      <c r="C1622" s="200" t="s">
        <v>420</v>
      </c>
      <c r="D1622" s="200" t="s">
        <v>200</v>
      </c>
      <c r="E1622" s="200" t="s">
        <v>352</v>
      </c>
      <c r="F1622" s="200" t="s">
        <v>1611</v>
      </c>
      <c r="G1622" s="200" t="s">
        <v>118</v>
      </c>
      <c r="H1622" s="201" t="s">
        <v>221</v>
      </c>
      <c r="I1622" s="202">
        <v>4.17</v>
      </c>
      <c r="J1622" s="200" t="s">
        <v>292</v>
      </c>
      <c r="K1622" s="176">
        <v>5</v>
      </c>
      <c r="L1622" s="176">
        <v>1</v>
      </c>
      <c r="M1622" s="176">
        <v>0</v>
      </c>
      <c r="N1622" s="286">
        <v>1</v>
      </c>
      <c r="O1622" s="286"/>
      <c r="P1622" s="176"/>
      <c r="Q1622" s="203">
        <f t="shared" si="759"/>
        <v>1</v>
      </c>
      <c r="R1622" s="203">
        <f t="shared" si="760"/>
        <v>0</v>
      </c>
      <c r="S1622" s="203">
        <f t="shared" si="761"/>
        <v>0</v>
      </c>
      <c r="T1622" s="203">
        <f t="shared" si="762"/>
        <v>0</v>
      </c>
      <c r="U1622" s="203">
        <f t="shared" si="763"/>
        <v>0</v>
      </c>
      <c r="V1622" s="175">
        <f>IF(Q1622&gt;0,VLOOKUP(Q1622,Jahresfaktoren!$A$11:$B$24,2,),0)</f>
        <v>52</v>
      </c>
      <c r="W1622" s="175">
        <f>IF(R1622&gt;0,VLOOKUP(R1622,Jahresfaktoren!$D$11:$E$24,2,),0)</f>
        <v>0</v>
      </c>
      <c r="X1622" s="175">
        <f>IF(S1622&gt;0,VLOOKUP(S1622,Jahresfaktoren!$A$28:$B$29,2,),0)</f>
        <v>0</v>
      </c>
      <c r="Y1622" s="175">
        <f>IF(T1622&gt;0,VLOOKUP(T1622,Jahresfaktoren!$A$28:$B$29,2,),0)</f>
        <v>0</v>
      </c>
      <c r="Z1622" s="175">
        <f>IF(U1622&gt;0,VLOOKUP(U1622,Jahresfaktoren!$A$32:$B$33,2,),)</f>
        <v>0</v>
      </c>
      <c r="AA1622" s="177">
        <f t="shared" si="773"/>
        <v>216.84</v>
      </c>
      <c r="AB1622" s="177" t="str">
        <f t="shared" si="774"/>
        <v/>
      </c>
      <c r="AC1622" s="177" t="str">
        <f t="shared" si="775"/>
        <v/>
      </c>
      <c r="AD1622" s="177" t="str">
        <f t="shared" si="776"/>
        <v/>
      </c>
      <c r="AE1622" s="177" t="str">
        <f t="shared" si="777"/>
        <v/>
      </c>
      <c r="AF1622" s="178">
        <f>IF(Q1622&gt;0,VLOOKUP(H1622,Leistungszahlen!$A$11:$C$158,3,),0)</f>
        <v>0</v>
      </c>
      <c r="AG1622" s="178">
        <f>IF(R1622&gt;0,VLOOKUP(H1622,Leistungszahlen!$A$11:$F$158,6,),IF(T1622&gt;0,VLOOKUP(H1622,Leistungszahlen!$A$11:$F$158,6,),0))</f>
        <v>0</v>
      </c>
      <c r="AH1622" s="179" t="e">
        <f t="shared" si="768"/>
        <v>#DIV/0!</v>
      </c>
      <c r="AI1622" s="179">
        <f t="shared" si="769"/>
        <v>0</v>
      </c>
      <c r="AJ1622" s="179">
        <f t="shared" si="770"/>
        <v>0</v>
      </c>
      <c r="AK1622" s="179">
        <f t="shared" si="771"/>
        <v>0</v>
      </c>
      <c r="AL1622" s="179">
        <f t="shared" si="772"/>
        <v>0</v>
      </c>
      <c r="AM1622" s="180">
        <f>IF(L1622=1,Stundensätze!$D$13,IF(L1622=2,Stundensätze!$D$17,IF(L1622=4,Stundensätze!$D$21,"")))</f>
        <v>0</v>
      </c>
      <c r="AN1622" s="180">
        <f>IF(L1622=1,Stundensätze!$D$15,IF(L1622=2,Stundensätze!$D$19,IF(L1622=4,Stundensätze!$D$23,"")))</f>
        <v>0</v>
      </c>
      <c r="AO1622" s="180" t="e">
        <f t="shared" si="778"/>
        <v>#DIV/0!</v>
      </c>
      <c r="AP1622" s="180">
        <f t="shared" si="779"/>
        <v>0</v>
      </c>
      <c r="AQ1622" s="192" t="e">
        <f t="shared" si="780"/>
        <v>#DIV/0!</v>
      </c>
      <c r="AR1622" s="192" t="e">
        <f t="shared" si="781"/>
        <v>#DIV/0!</v>
      </c>
      <c r="AS1622" s="193" t="e">
        <f t="shared" si="782"/>
        <v>#DIV/0!</v>
      </c>
      <c r="AT1622" s="258" t="str">
        <f>IF(K1622=0,0,VLOOKUP(K1622,Kostenstellen!A:B,2,FALSE))</f>
        <v xml:space="preserve">Salinenklinik </v>
      </c>
      <c r="AU1622" s="68" t="str">
        <f t="shared" si="764"/>
        <v>Z</v>
      </c>
      <c r="AV1622" s="68" t="str">
        <f t="shared" si="765"/>
        <v/>
      </c>
      <c r="AW1622" s="68">
        <f>IF(AF1622=0,0,VLOOKUP($H1622,Leistungszahlen!$A$11:$H$158,4,FALSE))</f>
        <v>0</v>
      </c>
      <c r="AX1622" s="68">
        <f>IF(AF1622=0,0,VLOOKUP($H1622,Leistungszahlen!$A$11:$H$158,5,FALSE))</f>
        <v>0</v>
      </c>
      <c r="AY1622" s="68">
        <f>IF(AG1622=0,0,VLOOKUP($H1622,Leistungszahlen!$A$11:$H$158,6,FALSE))</f>
        <v>0</v>
      </c>
      <c r="AZ1622" s="68">
        <f t="shared" si="766"/>
        <v>0</v>
      </c>
      <c r="BA1622" s="68">
        <f t="shared" si="767"/>
        <v>0</v>
      </c>
      <c r="BC1622" s="68">
        <f t="shared" si="783"/>
        <v>0</v>
      </c>
      <c r="BD1622" s="285"/>
    </row>
    <row r="1623" spans="1:56" s="68" customFormat="1">
      <c r="A1623" s="200"/>
      <c r="B1623" s="200"/>
      <c r="C1623" s="200" t="s">
        <v>420</v>
      </c>
      <c r="D1623" s="200" t="s">
        <v>200</v>
      </c>
      <c r="E1623" s="200" t="s">
        <v>352</v>
      </c>
      <c r="F1623" s="200" t="s">
        <v>1611</v>
      </c>
      <c r="G1623" s="200" t="s">
        <v>163</v>
      </c>
      <c r="H1623" s="201" t="s">
        <v>287</v>
      </c>
      <c r="I1623" s="202">
        <v>16.48</v>
      </c>
      <c r="J1623" s="200" t="s">
        <v>560</v>
      </c>
      <c r="K1623" s="176">
        <v>5</v>
      </c>
      <c r="L1623" s="176">
        <v>1</v>
      </c>
      <c r="M1623" s="176"/>
      <c r="N1623" s="286">
        <v>3</v>
      </c>
      <c r="O1623" s="286">
        <v>3</v>
      </c>
      <c r="P1623" s="176"/>
      <c r="Q1623" s="203">
        <f t="shared" si="759"/>
        <v>3</v>
      </c>
      <c r="R1623" s="203">
        <f t="shared" si="760"/>
        <v>3</v>
      </c>
      <c r="S1623" s="203">
        <f t="shared" si="761"/>
        <v>0</v>
      </c>
      <c r="T1623" s="203">
        <f t="shared" si="762"/>
        <v>0</v>
      </c>
      <c r="U1623" s="203">
        <f t="shared" si="763"/>
        <v>0</v>
      </c>
      <c r="V1623" s="175">
        <f>IF(Q1623&gt;0,VLOOKUP(Q1623,Jahresfaktoren!$A$11:$B$24,2,),0)</f>
        <v>152</v>
      </c>
      <c r="W1623" s="175">
        <f>IF(R1623&gt;0,VLOOKUP(R1623,Jahresfaktoren!$D$11:$E$24,2,),0)</f>
        <v>150</v>
      </c>
      <c r="X1623" s="175">
        <f>IF(S1623&gt;0,VLOOKUP(S1623,Jahresfaktoren!$A$28:$B$29,2,),0)</f>
        <v>0</v>
      </c>
      <c r="Y1623" s="175">
        <f>IF(T1623&gt;0,VLOOKUP(T1623,Jahresfaktoren!$A$28:$B$29,2,),0)</f>
        <v>0</v>
      </c>
      <c r="Z1623" s="175">
        <f>IF(U1623&gt;0,VLOOKUP(U1623,Jahresfaktoren!$A$32:$B$33,2,),)</f>
        <v>0</v>
      </c>
      <c r="AA1623" s="177">
        <f t="shared" si="773"/>
        <v>2504.96</v>
      </c>
      <c r="AB1623" s="177">
        <f t="shared" si="774"/>
        <v>2472</v>
      </c>
      <c r="AC1623" s="177" t="str">
        <f t="shared" si="775"/>
        <v/>
      </c>
      <c r="AD1623" s="177" t="str">
        <f t="shared" si="776"/>
        <v/>
      </c>
      <c r="AE1623" s="177" t="str">
        <f t="shared" si="777"/>
        <v/>
      </c>
      <c r="AF1623" s="178">
        <f>IF(Q1623&gt;0,VLOOKUP(H1623,Leistungszahlen!$A$11:$C$158,3,),0)</f>
        <v>0</v>
      </c>
      <c r="AG1623" s="178">
        <f>IF(R1623&gt;0,VLOOKUP(H1623,Leistungszahlen!$A$11:$F$158,6,),IF(T1623&gt;0,VLOOKUP(H1623,Leistungszahlen!$A$11:$F$158,6,),0))</f>
        <v>0</v>
      </c>
      <c r="AH1623" s="179" t="e">
        <f t="shared" si="768"/>
        <v>#DIV/0!</v>
      </c>
      <c r="AI1623" s="179" t="e">
        <f t="shared" si="769"/>
        <v>#DIV/0!</v>
      </c>
      <c r="AJ1623" s="179">
        <f t="shared" si="770"/>
        <v>0</v>
      </c>
      <c r="AK1623" s="179">
        <f t="shared" si="771"/>
        <v>0</v>
      </c>
      <c r="AL1623" s="179">
        <f t="shared" si="772"/>
        <v>0</v>
      </c>
      <c r="AM1623" s="180">
        <f>IF(L1623=1,Stundensätze!$D$13,IF(L1623=2,Stundensätze!$D$17,IF(L1623=4,Stundensätze!$D$21,"")))</f>
        <v>0</v>
      </c>
      <c r="AN1623" s="180">
        <f>IF(L1623=1,Stundensätze!$D$15,IF(L1623=2,Stundensätze!$D$19,IF(L1623=4,Stundensätze!$D$23,"")))</f>
        <v>0</v>
      </c>
      <c r="AO1623" s="180" t="e">
        <f t="shared" si="778"/>
        <v>#DIV/0!</v>
      </c>
      <c r="AP1623" s="180">
        <f t="shared" si="779"/>
        <v>0</v>
      </c>
      <c r="AQ1623" s="192" t="e">
        <f t="shared" si="780"/>
        <v>#DIV/0!</v>
      </c>
      <c r="AR1623" s="192" t="e">
        <f t="shared" si="781"/>
        <v>#DIV/0!</v>
      </c>
      <c r="AS1623" s="193" t="e">
        <f t="shared" si="782"/>
        <v>#DIV/0!</v>
      </c>
      <c r="AT1623" s="258" t="str">
        <f>IF(K1623=0,0,VLOOKUP(K1623,Kostenstellen!A:B,2,FALSE))</f>
        <v xml:space="preserve">Salinenklinik </v>
      </c>
      <c r="AU1623" s="68" t="str">
        <f t="shared" si="764"/>
        <v>A1</v>
      </c>
      <c r="AV1623" s="68" t="str">
        <f t="shared" si="765"/>
        <v>A1</v>
      </c>
      <c r="AW1623" s="68">
        <f>IF(AF1623=0,0,VLOOKUP($H1623,Leistungszahlen!$A$11:$H$158,4,FALSE))</f>
        <v>0</v>
      </c>
      <c r="AX1623" s="68">
        <f>IF(AF1623=0,0,VLOOKUP($H1623,Leistungszahlen!$A$11:$H$158,5,FALSE))</f>
        <v>0</v>
      </c>
      <c r="AY1623" s="68">
        <f>IF(AG1623=0,0,VLOOKUP($H1623,Leistungszahlen!$A$11:$H$158,6,FALSE))</f>
        <v>0</v>
      </c>
      <c r="AZ1623" s="68">
        <f t="shared" si="766"/>
        <v>0</v>
      </c>
      <c r="BA1623" s="68">
        <f t="shared" si="767"/>
        <v>0</v>
      </c>
      <c r="BC1623" s="68">
        <f t="shared" si="783"/>
        <v>0</v>
      </c>
      <c r="BD1623" s="285"/>
    </row>
    <row r="1624" spans="1:56" s="68" customFormat="1">
      <c r="A1624" s="200"/>
      <c r="B1624" s="200"/>
      <c r="C1624" s="200" t="s">
        <v>420</v>
      </c>
      <c r="D1624" s="200" t="s">
        <v>200</v>
      </c>
      <c r="E1624" s="200" t="s">
        <v>352</v>
      </c>
      <c r="F1624" s="200" t="s">
        <v>1611</v>
      </c>
      <c r="G1624" s="200" t="s">
        <v>251</v>
      </c>
      <c r="H1624" s="201" t="s">
        <v>200</v>
      </c>
      <c r="I1624" s="202">
        <v>4.13</v>
      </c>
      <c r="J1624" s="200" t="s">
        <v>778</v>
      </c>
      <c r="K1624" s="176">
        <v>5</v>
      </c>
      <c r="L1624" s="176">
        <v>1</v>
      </c>
      <c r="M1624" s="176"/>
      <c r="N1624" s="286">
        <v>6</v>
      </c>
      <c r="O1624" s="286"/>
      <c r="P1624" s="176"/>
      <c r="Q1624" s="203">
        <f t="shared" si="759"/>
        <v>6</v>
      </c>
      <c r="R1624" s="203">
        <f t="shared" si="760"/>
        <v>0</v>
      </c>
      <c r="S1624" s="203">
        <f t="shared" si="761"/>
        <v>0</v>
      </c>
      <c r="T1624" s="203">
        <f t="shared" si="762"/>
        <v>0</v>
      </c>
      <c r="U1624" s="203">
        <f t="shared" si="763"/>
        <v>0</v>
      </c>
      <c r="V1624" s="175">
        <f>IF(Q1624&gt;0,VLOOKUP(Q1624,Jahresfaktoren!$A$11:$B$24,2,),0)</f>
        <v>302</v>
      </c>
      <c r="W1624" s="175">
        <f>IF(R1624&gt;0,VLOOKUP(R1624,Jahresfaktoren!$D$11:$E$24,2,),0)</f>
        <v>0</v>
      </c>
      <c r="X1624" s="175">
        <f>IF(S1624&gt;0,VLOOKUP(S1624,Jahresfaktoren!$A$28:$B$29,2,),0)</f>
        <v>0</v>
      </c>
      <c r="Y1624" s="175">
        <f>IF(T1624&gt;0,VLOOKUP(T1624,Jahresfaktoren!$A$28:$B$29,2,),0)</f>
        <v>0</v>
      </c>
      <c r="Z1624" s="175">
        <f>IF(U1624&gt;0,VLOOKUP(U1624,Jahresfaktoren!$A$32:$B$33,2,),)</f>
        <v>0</v>
      </c>
      <c r="AA1624" s="177">
        <f t="shared" si="773"/>
        <v>1247.26</v>
      </c>
      <c r="AB1624" s="177" t="str">
        <f t="shared" si="774"/>
        <v/>
      </c>
      <c r="AC1624" s="177" t="str">
        <f t="shared" si="775"/>
        <v/>
      </c>
      <c r="AD1624" s="177" t="str">
        <f t="shared" si="776"/>
        <v/>
      </c>
      <c r="AE1624" s="177" t="str">
        <f t="shared" si="777"/>
        <v/>
      </c>
      <c r="AF1624" s="178">
        <f>IF(Q1624&gt;0,VLOOKUP(H1624,Leistungszahlen!$A$11:$C$158,3,),0)</f>
        <v>0</v>
      </c>
      <c r="AG1624" s="178">
        <f>IF(R1624&gt;0,VLOOKUP(H1624,Leistungszahlen!$A$11:$F$158,6,),IF(T1624&gt;0,VLOOKUP(H1624,Leistungszahlen!$A$11:$F$158,6,),0))</f>
        <v>0</v>
      </c>
      <c r="AH1624" s="179" t="e">
        <f t="shared" si="768"/>
        <v>#DIV/0!</v>
      </c>
      <c r="AI1624" s="179">
        <f t="shared" si="769"/>
        <v>0</v>
      </c>
      <c r="AJ1624" s="179">
        <f t="shared" si="770"/>
        <v>0</v>
      </c>
      <c r="AK1624" s="179">
        <f t="shared" si="771"/>
        <v>0</v>
      </c>
      <c r="AL1624" s="179">
        <f t="shared" si="772"/>
        <v>0</v>
      </c>
      <c r="AM1624" s="180">
        <f>IF(L1624=1,Stundensätze!$D$13,IF(L1624=2,Stundensätze!$D$17,IF(L1624=4,Stundensätze!$D$21,"")))</f>
        <v>0</v>
      </c>
      <c r="AN1624" s="180">
        <f>IF(L1624=1,Stundensätze!$D$15,IF(L1624=2,Stundensätze!$D$19,IF(L1624=4,Stundensätze!$D$23,"")))</f>
        <v>0</v>
      </c>
      <c r="AO1624" s="180" t="e">
        <f t="shared" si="778"/>
        <v>#DIV/0!</v>
      </c>
      <c r="AP1624" s="180">
        <f t="shared" si="779"/>
        <v>0</v>
      </c>
      <c r="AQ1624" s="192" t="e">
        <f t="shared" si="780"/>
        <v>#DIV/0!</v>
      </c>
      <c r="AR1624" s="192" t="e">
        <f t="shared" si="781"/>
        <v>#DIV/0!</v>
      </c>
      <c r="AS1624" s="193" t="e">
        <f t="shared" si="782"/>
        <v>#DIV/0!</v>
      </c>
      <c r="AT1624" s="258" t="str">
        <f>IF(K1624=0,0,VLOOKUP(K1624,Kostenstellen!A:B,2,FALSE))</f>
        <v xml:space="preserve">Salinenklinik </v>
      </c>
      <c r="AU1624" s="68" t="str">
        <f t="shared" si="764"/>
        <v>B</v>
      </c>
      <c r="AV1624" s="68" t="str">
        <f t="shared" si="765"/>
        <v/>
      </c>
      <c r="AW1624" s="68">
        <f>IF(AF1624=0,0,VLOOKUP($H1624,Leistungszahlen!$A$11:$H$158,4,FALSE))</f>
        <v>0</v>
      </c>
      <c r="AX1624" s="68">
        <f>IF(AF1624=0,0,VLOOKUP($H1624,Leistungszahlen!$A$11:$H$158,5,FALSE))</f>
        <v>0</v>
      </c>
      <c r="AY1624" s="68">
        <f>IF(AG1624=0,0,VLOOKUP($H1624,Leistungszahlen!$A$11:$H$158,6,FALSE))</f>
        <v>0</v>
      </c>
      <c r="AZ1624" s="68">
        <f t="shared" si="766"/>
        <v>0</v>
      </c>
      <c r="BA1624" s="68">
        <f t="shared" si="767"/>
        <v>0</v>
      </c>
      <c r="BC1624" s="68">
        <f t="shared" si="783"/>
        <v>0</v>
      </c>
      <c r="BD1624" s="285"/>
    </row>
    <row r="1625" spans="1:56" s="68" customFormat="1">
      <c r="A1625" s="200"/>
      <c r="B1625" s="200"/>
      <c r="C1625" s="200" t="s">
        <v>420</v>
      </c>
      <c r="D1625" s="200" t="s">
        <v>200</v>
      </c>
      <c r="E1625" s="200" t="s">
        <v>352</v>
      </c>
      <c r="F1625" s="200" t="s">
        <v>1612</v>
      </c>
      <c r="G1625" s="200" t="s">
        <v>118</v>
      </c>
      <c r="H1625" s="201" t="s">
        <v>221</v>
      </c>
      <c r="I1625" s="202">
        <v>4.17</v>
      </c>
      <c r="J1625" s="200" t="s">
        <v>292</v>
      </c>
      <c r="K1625" s="176">
        <v>5</v>
      </c>
      <c r="L1625" s="176">
        <v>1</v>
      </c>
      <c r="M1625" s="176">
        <v>0</v>
      </c>
      <c r="N1625" s="286">
        <v>1</v>
      </c>
      <c r="O1625" s="286"/>
      <c r="P1625" s="176"/>
      <c r="Q1625" s="203">
        <f t="shared" si="759"/>
        <v>1</v>
      </c>
      <c r="R1625" s="203">
        <f t="shared" si="760"/>
        <v>0</v>
      </c>
      <c r="S1625" s="203">
        <f t="shared" si="761"/>
        <v>0</v>
      </c>
      <c r="T1625" s="203">
        <f t="shared" si="762"/>
        <v>0</v>
      </c>
      <c r="U1625" s="203">
        <f t="shared" si="763"/>
        <v>0</v>
      </c>
      <c r="V1625" s="175">
        <f>IF(Q1625&gt;0,VLOOKUP(Q1625,Jahresfaktoren!$A$11:$B$24,2,),0)</f>
        <v>52</v>
      </c>
      <c r="W1625" s="175">
        <f>IF(R1625&gt;0,VLOOKUP(R1625,Jahresfaktoren!$D$11:$E$24,2,),0)</f>
        <v>0</v>
      </c>
      <c r="X1625" s="175">
        <f>IF(S1625&gt;0,VLOOKUP(S1625,Jahresfaktoren!$A$28:$B$29,2,),0)</f>
        <v>0</v>
      </c>
      <c r="Y1625" s="175">
        <f>IF(T1625&gt;0,VLOOKUP(T1625,Jahresfaktoren!$A$28:$B$29,2,),0)</f>
        <v>0</v>
      </c>
      <c r="Z1625" s="175">
        <f>IF(U1625&gt;0,VLOOKUP(U1625,Jahresfaktoren!$A$32:$B$33,2,),)</f>
        <v>0</v>
      </c>
      <c r="AA1625" s="177">
        <f t="shared" si="773"/>
        <v>216.84</v>
      </c>
      <c r="AB1625" s="177" t="str">
        <f t="shared" si="774"/>
        <v/>
      </c>
      <c r="AC1625" s="177" t="str">
        <f t="shared" si="775"/>
        <v/>
      </c>
      <c r="AD1625" s="177" t="str">
        <f t="shared" si="776"/>
        <v/>
      </c>
      <c r="AE1625" s="177" t="str">
        <f t="shared" si="777"/>
        <v/>
      </c>
      <c r="AF1625" s="178">
        <f>IF(Q1625&gt;0,VLOOKUP(H1625,Leistungszahlen!$A$11:$C$158,3,),0)</f>
        <v>0</v>
      </c>
      <c r="AG1625" s="178">
        <f>IF(R1625&gt;0,VLOOKUP(H1625,Leistungszahlen!$A$11:$F$158,6,),IF(T1625&gt;0,VLOOKUP(H1625,Leistungszahlen!$A$11:$F$158,6,),0))</f>
        <v>0</v>
      </c>
      <c r="AH1625" s="179" t="e">
        <f t="shared" si="768"/>
        <v>#DIV/0!</v>
      </c>
      <c r="AI1625" s="179">
        <f t="shared" si="769"/>
        <v>0</v>
      </c>
      <c r="AJ1625" s="179">
        <f t="shared" si="770"/>
        <v>0</v>
      </c>
      <c r="AK1625" s="179">
        <f t="shared" si="771"/>
        <v>0</v>
      </c>
      <c r="AL1625" s="179">
        <f t="shared" si="772"/>
        <v>0</v>
      </c>
      <c r="AM1625" s="180">
        <f>IF(L1625=1,Stundensätze!$D$13,IF(L1625=2,Stundensätze!$D$17,IF(L1625=4,Stundensätze!$D$21,"")))</f>
        <v>0</v>
      </c>
      <c r="AN1625" s="180">
        <f>IF(L1625=1,Stundensätze!$D$15,IF(L1625=2,Stundensätze!$D$19,IF(L1625=4,Stundensätze!$D$23,"")))</f>
        <v>0</v>
      </c>
      <c r="AO1625" s="180" t="e">
        <f t="shared" si="778"/>
        <v>#DIV/0!</v>
      </c>
      <c r="AP1625" s="180">
        <f t="shared" si="779"/>
        <v>0</v>
      </c>
      <c r="AQ1625" s="192" t="e">
        <f t="shared" si="780"/>
        <v>#DIV/0!</v>
      </c>
      <c r="AR1625" s="192" t="e">
        <f t="shared" si="781"/>
        <v>#DIV/0!</v>
      </c>
      <c r="AS1625" s="193" t="e">
        <f t="shared" si="782"/>
        <v>#DIV/0!</v>
      </c>
      <c r="AT1625" s="258" t="str">
        <f>IF(K1625=0,0,VLOOKUP(K1625,Kostenstellen!A:B,2,FALSE))</f>
        <v xml:space="preserve">Salinenklinik </v>
      </c>
      <c r="AU1625" s="68" t="str">
        <f t="shared" si="764"/>
        <v>Z</v>
      </c>
      <c r="AV1625" s="68" t="str">
        <f t="shared" si="765"/>
        <v/>
      </c>
      <c r="AW1625" s="68">
        <f>IF(AF1625=0,0,VLOOKUP($H1625,Leistungszahlen!$A$11:$H$158,4,FALSE))</f>
        <v>0</v>
      </c>
      <c r="AX1625" s="68">
        <f>IF(AF1625=0,0,VLOOKUP($H1625,Leistungszahlen!$A$11:$H$158,5,FALSE))</f>
        <v>0</v>
      </c>
      <c r="AY1625" s="68">
        <f>IF(AG1625=0,0,VLOOKUP($H1625,Leistungszahlen!$A$11:$H$158,6,FALSE))</f>
        <v>0</v>
      </c>
      <c r="AZ1625" s="68">
        <f t="shared" si="766"/>
        <v>0</v>
      </c>
      <c r="BA1625" s="68">
        <f t="shared" si="767"/>
        <v>0</v>
      </c>
      <c r="BC1625" s="68">
        <f t="shared" si="783"/>
        <v>0</v>
      </c>
      <c r="BD1625" s="285"/>
    </row>
    <row r="1626" spans="1:56" s="68" customFormat="1">
      <c r="A1626" s="200"/>
      <c r="B1626" s="200"/>
      <c r="C1626" s="200" t="s">
        <v>420</v>
      </c>
      <c r="D1626" s="200" t="s">
        <v>200</v>
      </c>
      <c r="E1626" s="200" t="s">
        <v>352</v>
      </c>
      <c r="F1626" s="200" t="s">
        <v>1612</v>
      </c>
      <c r="G1626" s="200" t="s">
        <v>163</v>
      </c>
      <c r="H1626" s="201" t="s">
        <v>287</v>
      </c>
      <c r="I1626" s="202">
        <v>16.48</v>
      </c>
      <c r="J1626" s="200" t="s">
        <v>560</v>
      </c>
      <c r="K1626" s="176">
        <v>5</v>
      </c>
      <c r="L1626" s="176">
        <v>1</v>
      </c>
      <c r="M1626" s="176"/>
      <c r="N1626" s="286">
        <v>3</v>
      </c>
      <c r="O1626" s="286">
        <v>3</v>
      </c>
      <c r="P1626" s="176"/>
      <c r="Q1626" s="203">
        <f t="shared" si="759"/>
        <v>3</v>
      </c>
      <c r="R1626" s="203">
        <f t="shared" si="760"/>
        <v>3</v>
      </c>
      <c r="S1626" s="203">
        <f t="shared" si="761"/>
        <v>0</v>
      </c>
      <c r="T1626" s="203">
        <f t="shared" si="762"/>
        <v>0</v>
      </c>
      <c r="U1626" s="203">
        <f t="shared" si="763"/>
        <v>0</v>
      </c>
      <c r="V1626" s="175">
        <f>IF(Q1626&gt;0,VLOOKUP(Q1626,Jahresfaktoren!$A$11:$B$24,2,),0)</f>
        <v>152</v>
      </c>
      <c r="W1626" s="175">
        <f>IF(R1626&gt;0,VLOOKUP(R1626,Jahresfaktoren!$D$11:$E$24,2,),0)</f>
        <v>150</v>
      </c>
      <c r="X1626" s="175">
        <f>IF(S1626&gt;0,VLOOKUP(S1626,Jahresfaktoren!$A$28:$B$29,2,),0)</f>
        <v>0</v>
      </c>
      <c r="Y1626" s="175">
        <f>IF(T1626&gt;0,VLOOKUP(T1626,Jahresfaktoren!$A$28:$B$29,2,),0)</f>
        <v>0</v>
      </c>
      <c r="Z1626" s="175">
        <f>IF(U1626&gt;0,VLOOKUP(U1626,Jahresfaktoren!$A$32:$B$33,2,),)</f>
        <v>0</v>
      </c>
      <c r="AA1626" s="177">
        <f t="shared" si="773"/>
        <v>2504.96</v>
      </c>
      <c r="AB1626" s="177">
        <f t="shared" si="774"/>
        <v>2472</v>
      </c>
      <c r="AC1626" s="177" t="str">
        <f t="shared" si="775"/>
        <v/>
      </c>
      <c r="AD1626" s="177" t="str">
        <f t="shared" si="776"/>
        <v/>
      </c>
      <c r="AE1626" s="177" t="str">
        <f t="shared" si="777"/>
        <v/>
      </c>
      <c r="AF1626" s="178">
        <f>IF(Q1626&gt;0,VLOOKUP(H1626,Leistungszahlen!$A$11:$C$158,3,),0)</f>
        <v>0</v>
      </c>
      <c r="AG1626" s="178">
        <f>IF(R1626&gt;0,VLOOKUP(H1626,Leistungszahlen!$A$11:$F$158,6,),IF(T1626&gt;0,VLOOKUP(H1626,Leistungszahlen!$A$11:$F$158,6,),0))</f>
        <v>0</v>
      </c>
      <c r="AH1626" s="179" t="e">
        <f t="shared" si="768"/>
        <v>#DIV/0!</v>
      </c>
      <c r="AI1626" s="179" t="e">
        <f t="shared" si="769"/>
        <v>#DIV/0!</v>
      </c>
      <c r="AJ1626" s="179">
        <f t="shared" si="770"/>
        <v>0</v>
      </c>
      <c r="AK1626" s="179">
        <f t="shared" si="771"/>
        <v>0</v>
      </c>
      <c r="AL1626" s="179">
        <f t="shared" si="772"/>
        <v>0</v>
      </c>
      <c r="AM1626" s="180">
        <f>IF(L1626=1,Stundensätze!$D$13,IF(L1626=2,Stundensätze!$D$17,IF(L1626=4,Stundensätze!$D$21,"")))</f>
        <v>0</v>
      </c>
      <c r="AN1626" s="180">
        <f>IF(L1626=1,Stundensätze!$D$15,IF(L1626=2,Stundensätze!$D$19,IF(L1626=4,Stundensätze!$D$23,"")))</f>
        <v>0</v>
      </c>
      <c r="AO1626" s="180" t="e">
        <f t="shared" si="778"/>
        <v>#DIV/0!</v>
      </c>
      <c r="AP1626" s="180">
        <f t="shared" si="779"/>
        <v>0</v>
      </c>
      <c r="AQ1626" s="192" t="e">
        <f t="shared" si="780"/>
        <v>#DIV/0!</v>
      </c>
      <c r="AR1626" s="192" t="e">
        <f t="shared" si="781"/>
        <v>#DIV/0!</v>
      </c>
      <c r="AS1626" s="193" t="e">
        <f t="shared" si="782"/>
        <v>#DIV/0!</v>
      </c>
      <c r="AT1626" s="258" t="str">
        <f>IF(K1626=0,0,VLOOKUP(K1626,Kostenstellen!A:B,2,FALSE))</f>
        <v xml:space="preserve">Salinenklinik </v>
      </c>
      <c r="AU1626" s="68" t="str">
        <f t="shared" si="764"/>
        <v>A1</v>
      </c>
      <c r="AV1626" s="68" t="str">
        <f t="shared" si="765"/>
        <v>A1</v>
      </c>
      <c r="AW1626" s="68">
        <f>IF(AF1626=0,0,VLOOKUP($H1626,Leistungszahlen!$A$11:$H$158,4,FALSE))</f>
        <v>0</v>
      </c>
      <c r="AX1626" s="68">
        <f>IF(AF1626=0,0,VLOOKUP($H1626,Leistungszahlen!$A$11:$H$158,5,FALSE))</f>
        <v>0</v>
      </c>
      <c r="AY1626" s="68">
        <f>IF(AG1626=0,0,VLOOKUP($H1626,Leistungszahlen!$A$11:$H$158,6,FALSE))</f>
        <v>0</v>
      </c>
      <c r="AZ1626" s="68">
        <f t="shared" si="766"/>
        <v>0</v>
      </c>
      <c r="BA1626" s="68">
        <f t="shared" si="767"/>
        <v>0</v>
      </c>
      <c r="BC1626" s="68">
        <f t="shared" si="783"/>
        <v>0</v>
      </c>
      <c r="BD1626" s="285"/>
    </row>
    <row r="1627" spans="1:56" s="68" customFormat="1">
      <c r="A1627" s="200"/>
      <c r="B1627" s="200"/>
      <c r="C1627" s="200" t="s">
        <v>420</v>
      </c>
      <c r="D1627" s="200" t="s">
        <v>200</v>
      </c>
      <c r="E1627" s="200" t="s">
        <v>352</v>
      </c>
      <c r="F1627" s="200" t="s">
        <v>1612</v>
      </c>
      <c r="G1627" s="200" t="s">
        <v>251</v>
      </c>
      <c r="H1627" s="201" t="s">
        <v>200</v>
      </c>
      <c r="I1627" s="202">
        <v>4.13</v>
      </c>
      <c r="J1627" s="200" t="s">
        <v>778</v>
      </c>
      <c r="K1627" s="176">
        <v>5</v>
      </c>
      <c r="L1627" s="176">
        <v>1</v>
      </c>
      <c r="M1627" s="176"/>
      <c r="N1627" s="286">
        <v>6</v>
      </c>
      <c r="O1627" s="286"/>
      <c r="P1627" s="176"/>
      <c r="Q1627" s="203">
        <f t="shared" si="759"/>
        <v>6</v>
      </c>
      <c r="R1627" s="203">
        <f t="shared" si="760"/>
        <v>0</v>
      </c>
      <c r="S1627" s="203">
        <f t="shared" si="761"/>
        <v>0</v>
      </c>
      <c r="T1627" s="203">
        <f t="shared" si="762"/>
        <v>0</v>
      </c>
      <c r="U1627" s="203">
        <f t="shared" si="763"/>
        <v>0</v>
      </c>
      <c r="V1627" s="175">
        <f>IF(Q1627&gt;0,VLOOKUP(Q1627,Jahresfaktoren!$A$11:$B$24,2,),0)</f>
        <v>302</v>
      </c>
      <c r="W1627" s="175">
        <f>IF(R1627&gt;0,VLOOKUP(R1627,Jahresfaktoren!$D$11:$E$24,2,),0)</f>
        <v>0</v>
      </c>
      <c r="X1627" s="175">
        <f>IF(S1627&gt;0,VLOOKUP(S1627,Jahresfaktoren!$A$28:$B$29,2,),0)</f>
        <v>0</v>
      </c>
      <c r="Y1627" s="175">
        <f>IF(T1627&gt;0,VLOOKUP(T1627,Jahresfaktoren!$A$28:$B$29,2,),0)</f>
        <v>0</v>
      </c>
      <c r="Z1627" s="175">
        <f>IF(U1627&gt;0,VLOOKUP(U1627,Jahresfaktoren!$A$32:$B$33,2,),)</f>
        <v>0</v>
      </c>
      <c r="AA1627" s="177">
        <f t="shared" si="773"/>
        <v>1247.26</v>
      </c>
      <c r="AB1627" s="177" t="str">
        <f t="shared" si="774"/>
        <v/>
      </c>
      <c r="AC1627" s="177" t="str">
        <f t="shared" si="775"/>
        <v/>
      </c>
      <c r="AD1627" s="177" t="str">
        <f t="shared" si="776"/>
        <v/>
      </c>
      <c r="AE1627" s="177" t="str">
        <f t="shared" si="777"/>
        <v/>
      </c>
      <c r="AF1627" s="178">
        <f>IF(Q1627&gt;0,VLOOKUP(H1627,Leistungszahlen!$A$11:$C$158,3,),0)</f>
        <v>0</v>
      </c>
      <c r="AG1627" s="178">
        <f>IF(R1627&gt;0,VLOOKUP(H1627,Leistungszahlen!$A$11:$F$158,6,),IF(T1627&gt;0,VLOOKUP(H1627,Leistungszahlen!$A$11:$F$158,6,),0))</f>
        <v>0</v>
      </c>
      <c r="AH1627" s="179" t="e">
        <f t="shared" si="768"/>
        <v>#DIV/0!</v>
      </c>
      <c r="AI1627" s="179">
        <f t="shared" si="769"/>
        <v>0</v>
      </c>
      <c r="AJ1627" s="179">
        <f t="shared" si="770"/>
        <v>0</v>
      </c>
      <c r="AK1627" s="179">
        <f t="shared" si="771"/>
        <v>0</v>
      </c>
      <c r="AL1627" s="179">
        <f t="shared" si="772"/>
        <v>0</v>
      </c>
      <c r="AM1627" s="180">
        <f>IF(L1627=1,Stundensätze!$D$13,IF(L1627=2,Stundensätze!$D$17,IF(L1627=4,Stundensätze!$D$21,"")))</f>
        <v>0</v>
      </c>
      <c r="AN1627" s="180">
        <f>IF(L1627=1,Stundensätze!$D$15,IF(L1627=2,Stundensätze!$D$19,IF(L1627=4,Stundensätze!$D$23,"")))</f>
        <v>0</v>
      </c>
      <c r="AO1627" s="180" t="e">
        <f t="shared" si="778"/>
        <v>#DIV/0!</v>
      </c>
      <c r="AP1627" s="180">
        <f t="shared" si="779"/>
        <v>0</v>
      </c>
      <c r="AQ1627" s="192" t="e">
        <f t="shared" si="780"/>
        <v>#DIV/0!</v>
      </c>
      <c r="AR1627" s="192" t="e">
        <f t="shared" si="781"/>
        <v>#DIV/0!</v>
      </c>
      <c r="AS1627" s="193" t="e">
        <f t="shared" si="782"/>
        <v>#DIV/0!</v>
      </c>
      <c r="AT1627" s="258" t="str">
        <f>IF(K1627=0,0,VLOOKUP(K1627,Kostenstellen!A:B,2,FALSE))</f>
        <v xml:space="preserve">Salinenklinik </v>
      </c>
      <c r="AU1627" s="68" t="str">
        <f t="shared" si="764"/>
        <v>B</v>
      </c>
      <c r="AV1627" s="68" t="str">
        <f t="shared" si="765"/>
        <v/>
      </c>
      <c r="AW1627" s="68">
        <f>IF(AF1627=0,0,VLOOKUP($H1627,Leistungszahlen!$A$11:$H$158,4,FALSE))</f>
        <v>0</v>
      </c>
      <c r="AX1627" s="68">
        <f>IF(AF1627=0,0,VLOOKUP($H1627,Leistungszahlen!$A$11:$H$158,5,FALSE))</f>
        <v>0</v>
      </c>
      <c r="AY1627" s="68">
        <f>IF(AG1627=0,0,VLOOKUP($H1627,Leistungszahlen!$A$11:$H$158,6,FALSE))</f>
        <v>0</v>
      </c>
      <c r="AZ1627" s="68">
        <f t="shared" si="766"/>
        <v>0</v>
      </c>
      <c r="BA1627" s="68">
        <f t="shared" si="767"/>
        <v>0</v>
      </c>
      <c r="BC1627" s="68">
        <f t="shared" si="783"/>
        <v>0</v>
      </c>
      <c r="BD1627" s="285"/>
    </row>
    <row r="1628" spans="1:56" s="68" customFormat="1">
      <c r="A1628" s="200"/>
      <c r="B1628" s="200"/>
      <c r="C1628" s="200" t="s">
        <v>420</v>
      </c>
      <c r="D1628" s="200" t="s">
        <v>200</v>
      </c>
      <c r="E1628" s="200" t="s">
        <v>352</v>
      </c>
      <c r="F1628" s="200" t="s">
        <v>1613</v>
      </c>
      <c r="G1628" s="200" t="s">
        <v>118</v>
      </c>
      <c r="H1628" s="201" t="s">
        <v>221</v>
      </c>
      <c r="I1628" s="202">
        <v>4.17</v>
      </c>
      <c r="J1628" s="200" t="s">
        <v>292</v>
      </c>
      <c r="K1628" s="176">
        <v>5</v>
      </c>
      <c r="L1628" s="176">
        <v>1</v>
      </c>
      <c r="M1628" s="176">
        <v>0</v>
      </c>
      <c r="N1628" s="286">
        <v>1</v>
      </c>
      <c r="O1628" s="286"/>
      <c r="P1628" s="176"/>
      <c r="Q1628" s="203">
        <f t="shared" si="759"/>
        <v>1</v>
      </c>
      <c r="R1628" s="203">
        <f t="shared" si="760"/>
        <v>0</v>
      </c>
      <c r="S1628" s="203">
        <f t="shared" si="761"/>
        <v>0</v>
      </c>
      <c r="T1628" s="203">
        <f t="shared" si="762"/>
        <v>0</v>
      </c>
      <c r="U1628" s="203">
        <f t="shared" si="763"/>
        <v>0</v>
      </c>
      <c r="V1628" s="175">
        <f>IF(Q1628&gt;0,VLOOKUP(Q1628,Jahresfaktoren!$A$11:$B$24,2,),0)</f>
        <v>52</v>
      </c>
      <c r="W1628" s="175">
        <f>IF(R1628&gt;0,VLOOKUP(R1628,Jahresfaktoren!$D$11:$E$24,2,),0)</f>
        <v>0</v>
      </c>
      <c r="X1628" s="175">
        <f>IF(S1628&gt;0,VLOOKUP(S1628,Jahresfaktoren!$A$28:$B$29,2,),0)</f>
        <v>0</v>
      </c>
      <c r="Y1628" s="175">
        <f>IF(T1628&gt;0,VLOOKUP(T1628,Jahresfaktoren!$A$28:$B$29,2,),0)</f>
        <v>0</v>
      </c>
      <c r="Z1628" s="175">
        <f>IF(U1628&gt;0,VLOOKUP(U1628,Jahresfaktoren!$A$32:$B$33,2,),)</f>
        <v>0</v>
      </c>
      <c r="AA1628" s="177">
        <f t="shared" si="773"/>
        <v>216.84</v>
      </c>
      <c r="AB1628" s="177" t="str">
        <f t="shared" si="774"/>
        <v/>
      </c>
      <c r="AC1628" s="177" t="str">
        <f t="shared" si="775"/>
        <v/>
      </c>
      <c r="AD1628" s="177" t="str">
        <f t="shared" si="776"/>
        <v/>
      </c>
      <c r="AE1628" s="177" t="str">
        <f t="shared" si="777"/>
        <v/>
      </c>
      <c r="AF1628" s="178">
        <f>IF(Q1628&gt;0,VLOOKUP(H1628,Leistungszahlen!$A$11:$C$158,3,),0)</f>
        <v>0</v>
      </c>
      <c r="AG1628" s="178">
        <f>IF(R1628&gt;0,VLOOKUP(H1628,Leistungszahlen!$A$11:$F$158,6,),IF(T1628&gt;0,VLOOKUP(H1628,Leistungszahlen!$A$11:$F$158,6,),0))</f>
        <v>0</v>
      </c>
      <c r="AH1628" s="179" t="e">
        <f t="shared" si="768"/>
        <v>#DIV/0!</v>
      </c>
      <c r="AI1628" s="179">
        <f t="shared" si="769"/>
        <v>0</v>
      </c>
      <c r="AJ1628" s="179">
        <f t="shared" si="770"/>
        <v>0</v>
      </c>
      <c r="AK1628" s="179">
        <f t="shared" si="771"/>
        <v>0</v>
      </c>
      <c r="AL1628" s="179">
        <f t="shared" si="772"/>
        <v>0</v>
      </c>
      <c r="AM1628" s="180">
        <f>IF(L1628=1,Stundensätze!$D$13,IF(L1628=2,Stundensätze!$D$17,IF(L1628=4,Stundensätze!$D$21,"")))</f>
        <v>0</v>
      </c>
      <c r="AN1628" s="180">
        <f>IF(L1628=1,Stundensätze!$D$15,IF(L1628=2,Stundensätze!$D$19,IF(L1628=4,Stundensätze!$D$23,"")))</f>
        <v>0</v>
      </c>
      <c r="AO1628" s="180" t="e">
        <f t="shared" si="778"/>
        <v>#DIV/0!</v>
      </c>
      <c r="AP1628" s="180">
        <f t="shared" si="779"/>
        <v>0</v>
      </c>
      <c r="AQ1628" s="192" t="e">
        <f t="shared" si="780"/>
        <v>#DIV/0!</v>
      </c>
      <c r="AR1628" s="192" t="e">
        <f t="shared" si="781"/>
        <v>#DIV/0!</v>
      </c>
      <c r="AS1628" s="193" t="e">
        <f t="shared" si="782"/>
        <v>#DIV/0!</v>
      </c>
      <c r="AT1628" s="258" t="str">
        <f>IF(K1628=0,0,VLOOKUP(K1628,Kostenstellen!A:B,2,FALSE))</f>
        <v xml:space="preserve">Salinenklinik </v>
      </c>
      <c r="AU1628" s="68" t="str">
        <f t="shared" si="764"/>
        <v>Z</v>
      </c>
      <c r="AV1628" s="68" t="str">
        <f t="shared" si="765"/>
        <v/>
      </c>
      <c r="AW1628" s="68">
        <f>IF(AF1628=0,0,VLOOKUP($H1628,Leistungszahlen!$A$11:$H$158,4,FALSE))</f>
        <v>0</v>
      </c>
      <c r="AX1628" s="68">
        <f>IF(AF1628=0,0,VLOOKUP($H1628,Leistungszahlen!$A$11:$H$158,5,FALSE))</f>
        <v>0</v>
      </c>
      <c r="AY1628" s="68">
        <f>IF(AG1628=0,0,VLOOKUP($H1628,Leistungszahlen!$A$11:$H$158,6,FALSE))</f>
        <v>0</v>
      </c>
      <c r="AZ1628" s="68">
        <f t="shared" si="766"/>
        <v>0</v>
      </c>
      <c r="BA1628" s="68">
        <f t="shared" si="767"/>
        <v>0</v>
      </c>
      <c r="BC1628" s="68">
        <f t="shared" si="783"/>
        <v>0</v>
      </c>
      <c r="BD1628" s="285"/>
    </row>
    <row r="1629" spans="1:56" s="68" customFormat="1">
      <c r="A1629" s="200"/>
      <c r="B1629" s="200"/>
      <c r="C1629" s="200" t="s">
        <v>420</v>
      </c>
      <c r="D1629" s="200" t="s">
        <v>200</v>
      </c>
      <c r="E1629" s="200" t="s">
        <v>352</v>
      </c>
      <c r="F1629" s="200" t="s">
        <v>1613</v>
      </c>
      <c r="G1629" s="200" t="s">
        <v>163</v>
      </c>
      <c r="H1629" s="201" t="s">
        <v>287</v>
      </c>
      <c r="I1629" s="202">
        <v>16.48</v>
      </c>
      <c r="J1629" s="200" t="s">
        <v>307</v>
      </c>
      <c r="K1629" s="176">
        <v>5</v>
      </c>
      <c r="L1629" s="176">
        <v>1</v>
      </c>
      <c r="M1629" s="176"/>
      <c r="N1629" s="286">
        <v>3</v>
      </c>
      <c r="O1629" s="286">
        <v>3</v>
      </c>
      <c r="P1629" s="176"/>
      <c r="Q1629" s="203">
        <f t="shared" si="759"/>
        <v>3</v>
      </c>
      <c r="R1629" s="203">
        <f t="shared" si="760"/>
        <v>3</v>
      </c>
      <c r="S1629" s="203">
        <f t="shared" si="761"/>
        <v>0</v>
      </c>
      <c r="T1629" s="203">
        <f t="shared" si="762"/>
        <v>0</v>
      </c>
      <c r="U1629" s="203">
        <f t="shared" si="763"/>
        <v>0</v>
      </c>
      <c r="V1629" s="175">
        <f>IF(Q1629&gt;0,VLOOKUP(Q1629,Jahresfaktoren!$A$11:$B$24,2,),0)</f>
        <v>152</v>
      </c>
      <c r="W1629" s="175">
        <f>IF(R1629&gt;0,VLOOKUP(R1629,Jahresfaktoren!$D$11:$E$24,2,),0)</f>
        <v>150</v>
      </c>
      <c r="X1629" s="175">
        <f>IF(S1629&gt;0,VLOOKUP(S1629,Jahresfaktoren!$A$28:$B$29,2,),0)</f>
        <v>0</v>
      </c>
      <c r="Y1629" s="175">
        <f>IF(T1629&gt;0,VLOOKUP(T1629,Jahresfaktoren!$A$28:$B$29,2,),0)</f>
        <v>0</v>
      </c>
      <c r="Z1629" s="175">
        <f>IF(U1629&gt;0,VLOOKUP(U1629,Jahresfaktoren!$A$32:$B$33,2,),)</f>
        <v>0</v>
      </c>
      <c r="AA1629" s="177">
        <f t="shared" si="773"/>
        <v>2504.96</v>
      </c>
      <c r="AB1629" s="177">
        <f t="shared" si="774"/>
        <v>2472</v>
      </c>
      <c r="AC1629" s="177" t="str">
        <f t="shared" si="775"/>
        <v/>
      </c>
      <c r="AD1629" s="177" t="str">
        <f t="shared" si="776"/>
        <v/>
      </c>
      <c r="AE1629" s="177" t="str">
        <f t="shared" si="777"/>
        <v/>
      </c>
      <c r="AF1629" s="178">
        <f>IF(Q1629&gt;0,VLOOKUP(H1629,Leistungszahlen!$A$11:$C$158,3,),0)</f>
        <v>0</v>
      </c>
      <c r="AG1629" s="178">
        <f>IF(R1629&gt;0,VLOOKUP(H1629,Leistungszahlen!$A$11:$F$158,6,),IF(T1629&gt;0,VLOOKUP(H1629,Leistungszahlen!$A$11:$F$158,6,),0))</f>
        <v>0</v>
      </c>
      <c r="AH1629" s="179" t="e">
        <f t="shared" si="768"/>
        <v>#DIV/0!</v>
      </c>
      <c r="AI1629" s="179" t="e">
        <f t="shared" si="769"/>
        <v>#DIV/0!</v>
      </c>
      <c r="AJ1629" s="179">
        <f t="shared" si="770"/>
        <v>0</v>
      </c>
      <c r="AK1629" s="179">
        <f t="shared" si="771"/>
        <v>0</v>
      </c>
      <c r="AL1629" s="179">
        <f t="shared" si="772"/>
        <v>0</v>
      </c>
      <c r="AM1629" s="180">
        <f>IF(L1629=1,Stundensätze!$D$13,IF(L1629=2,Stundensätze!$D$17,IF(L1629=4,Stundensätze!$D$21,"")))</f>
        <v>0</v>
      </c>
      <c r="AN1629" s="180">
        <f>IF(L1629=1,Stundensätze!$D$15,IF(L1629=2,Stundensätze!$D$19,IF(L1629=4,Stundensätze!$D$23,"")))</f>
        <v>0</v>
      </c>
      <c r="AO1629" s="180" t="e">
        <f t="shared" si="778"/>
        <v>#DIV/0!</v>
      </c>
      <c r="AP1629" s="180">
        <f t="shared" si="779"/>
        <v>0</v>
      </c>
      <c r="AQ1629" s="192" t="e">
        <f t="shared" si="780"/>
        <v>#DIV/0!</v>
      </c>
      <c r="AR1629" s="192" t="e">
        <f t="shared" si="781"/>
        <v>#DIV/0!</v>
      </c>
      <c r="AS1629" s="193" t="e">
        <f t="shared" si="782"/>
        <v>#DIV/0!</v>
      </c>
      <c r="AT1629" s="258" t="str">
        <f>IF(K1629=0,0,VLOOKUP(K1629,Kostenstellen!A:B,2,FALSE))</f>
        <v xml:space="preserve">Salinenklinik </v>
      </c>
      <c r="AU1629" s="68" t="str">
        <f t="shared" si="764"/>
        <v>A1</v>
      </c>
      <c r="AV1629" s="68" t="str">
        <f t="shared" si="765"/>
        <v>A1</v>
      </c>
      <c r="AW1629" s="68">
        <f>IF(AF1629=0,0,VLOOKUP($H1629,Leistungszahlen!$A$11:$H$158,4,FALSE))</f>
        <v>0</v>
      </c>
      <c r="AX1629" s="68">
        <f>IF(AF1629=0,0,VLOOKUP($H1629,Leistungszahlen!$A$11:$H$158,5,FALSE))</f>
        <v>0</v>
      </c>
      <c r="AY1629" s="68">
        <f>IF(AG1629=0,0,VLOOKUP($H1629,Leistungszahlen!$A$11:$H$158,6,FALSE))</f>
        <v>0</v>
      </c>
      <c r="AZ1629" s="68">
        <f t="shared" si="766"/>
        <v>0</v>
      </c>
      <c r="BA1629" s="68">
        <f t="shared" si="767"/>
        <v>0</v>
      </c>
      <c r="BC1629" s="68">
        <f t="shared" si="783"/>
        <v>0</v>
      </c>
      <c r="BD1629" s="285"/>
    </row>
    <row r="1630" spans="1:56" s="68" customFormat="1">
      <c r="A1630" s="200"/>
      <c r="B1630" s="200"/>
      <c r="C1630" s="200" t="s">
        <v>420</v>
      </c>
      <c r="D1630" s="200" t="s">
        <v>200</v>
      </c>
      <c r="E1630" s="200" t="s">
        <v>352</v>
      </c>
      <c r="F1630" s="200" t="s">
        <v>1613</v>
      </c>
      <c r="G1630" s="200" t="s">
        <v>251</v>
      </c>
      <c r="H1630" s="201" t="s">
        <v>200</v>
      </c>
      <c r="I1630" s="202">
        <v>4.13</v>
      </c>
      <c r="J1630" s="200" t="s">
        <v>778</v>
      </c>
      <c r="K1630" s="176">
        <v>5</v>
      </c>
      <c r="L1630" s="176">
        <v>1</v>
      </c>
      <c r="M1630" s="176"/>
      <c r="N1630" s="286">
        <v>6</v>
      </c>
      <c r="O1630" s="286"/>
      <c r="P1630" s="176"/>
      <c r="Q1630" s="203">
        <f t="shared" si="759"/>
        <v>6</v>
      </c>
      <c r="R1630" s="203">
        <f t="shared" si="760"/>
        <v>0</v>
      </c>
      <c r="S1630" s="203">
        <f t="shared" si="761"/>
        <v>0</v>
      </c>
      <c r="T1630" s="203">
        <f t="shared" si="762"/>
        <v>0</v>
      </c>
      <c r="U1630" s="203">
        <f t="shared" si="763"/>
        <v>0</v>
      </c>
      <c r="V1630" s="175">
        <f>IF(Q1630&gt;0,VLOOKUP(Q1630,Jahresfaktoren!$A$11:$B$24,2,),0)</f>
        <v>302</v>
      </c>
      <c r="W1630" s="175">
        <f>IF(R1630&gt;0,VLOOKUP(R1630,Jahresfaktoren!$D$11:$E$24,2,),0)</f>
        <v>0</v>
      </c>
      <c r="X1630" s="175">
        <f>IF(S1630&gt;0,VLOOKUP(S1630,Jahresfaktoren!$A$28:$B$29,2,),0)</f>
        <v>0</v>
      </c>
      <c r="Y1630" s="175">
        <f>IF(T1630&gt;0,VLOOKUP(T1630,Jahresfaktoren!$A$28:$B$29,2,),0)</f>
        <v>0</v>
      </c>
      <c r="Z1630" s="175">
        <f>IF(U1630&gt;0,VLOOKUP(U1630,Jahresfaktoren!$A$32:$B$33,2,),)</f>
        <v>0</v>
      </c>
      <c r="AA1630" s="177">
        <f t="shared" si="773"/>
        <v>1247.26</v>
      </c>
      <c r="AB1630" s="177" t="str">
        <f t="shared" si="774"/>
        <v/>
      </c>
      <c r="AC1630" s="177" t="str">
        <f t="shared" si="775"/>
        <v/>
      </c>
      <c r="AD1630" s="177" t="str">
        <f t="shared" si="776"/>
        <v/>
      </c>
      <c r="AE1630" s="177" t="str">
        <f t="shared" si="777"/>
        <v/>
      </c>
      <c r="AF1630" s="178">
        <f>IF(Q1630&gt;0,VLOOKUP(H1630,Leistungszahlen!$A$11:$C$158,3,),0)</f>
        <v>0</v>
      </c>
      <c r="AG1630" s="178">
        <f>IF(R1630&gt;0,VLOOKUP(H1630,Leistungszahlen!$A$11:$F$158,6,),IF(T1630&gt;0,VLOOKUP(H1630,Leistungszahlen!$A$11:$F$158,6,),0))</f>
        <v>0</v>
      </c>
      <c r="AH1630" s="179" t="e">
        <f t="shared" si="768"/>
        <v>#DIV/0!</v>
      </c>
      <c r="AI1630" s="179">
        <f t="shared" si="769"/>
        <v>0</v>
      </c>
      <c r="AJ1630" s="179">
        <f t="shared" si="770"/>
        <v>0</v>
      </c>
      <c r="AK1630" s="179">
        <f t="shared" si="771"/>
        <v>0</v>
      </c>
      <c r="AL1630" s="179">
        <f t="shared" si="772"/>
        <v>0</v>
      </c>
      <c r="AM1630" s="180">
        <f>IF(L1630=1,Stundensätze!$D$13,IF(L1630=2,Stundensätze!$D$17,IF(L1630=4,Stundensätze!$D$21,"")))</f>
        <v>0</v>
      </c>
      <c r="AN1630" s="180">
        <f>IF(L1630=1,Stundensätze!$D$15,IF(L1630=2,Stundensätze!$D$19,IF(L1630=4,Stundensätze!$D$23,"")))</f>
        <v>0</v>
      </c>
      <c r="AO1630" s="180" t="e">
        <f t="shared" si="778"/>
        <v>#DIV/0!</v>
      </c>
      <c r="AP1630" s="180">
        <f t="shared" si="779"/>
        <v>0</v>
      </c>
      <c r="AQ1630" s="192" t="e">
        <f t="shared" si="780"/>
        <v>#DIV/0!</v>
      </c>
      <c r="AR1630" s="192" t="e">
        <f t="shared" si="781"/>
        <v>#DIV/0!</v>
      </c>
      <c r="AS1630" s="193" t="e">
        <f t="shared" si="782"/>
        <v>#DIV/0!</v>
      </c>
      <c r="AT1630" s="258" t="str">
        <f>IF(K1630=0,0,VLOOKUP(K1630,Kostenstellen!A:B,2,FALSE))</f>
        <v xml:space="preserve">Salinenklinik </v>
      </c>
      <c r="AU1630" s="68" t="str">
        <f t="shared" si="764"/>
        <v>B</v>
      </c>
      <c r="AV1630" s="68" t="str">
        <f t="shared" si="765"/>
        <v/>
      </c>
      <c r="AW1630" s="68">
        <f>IF(AF1630=0,0,VLOOKUP($H1630,Leistungszahlen!$A$11:$H$158,4,FALSE))</f>
        <v>0</v>
      </c>
      <c r="AX1630" s="68">
        <f>IF(AF1630=0,0,VLOOKUP($H1630,Leistungszahlen!$A$11:$H$158,5,FALSE))</f>
        <v>0</v>
      </c>
      <c r="AY1630" s="68">
        <f>IF(AG1630=0,0,VLOOKUP($H1630,Leistungszahlen!$A$11:$H$158,6,FALSE))</f>
        <v>0</v>
      </c>
      <c r="AZ1630" s="68">
        <f t="shared" si="766"/>
        <v>0</v>
      </c>
      <c r="BA1630" s="68">
        <f t="shared" si="767"/>
        <v>0</v>
      </c>
      <c r="BC1630" s="68">
        <f t="shared" si="783"/>
        <v>0</v>
      </c>
      <c r="BD1630" s="285"/>
    </row>
    <row r="1631" spans="1:56" s="68" customFormat="1">
      <c r="A1631" s="200"/>
      <c r="B1631" s="200"/>
      <c r="C1631" s="200" t="s">
        <v>420</v>
      </c>
      <c r="D1631" s="200" t="s">
        <v>200</v>
      </c>
      <c r="E1631" s="200" t="s">
        <v>352</v>
      </c>
      <c r="F1631" s="200" t="s">
        <v>1614</v>
      </c>
      <c r="G1631" s="200" t="s">
        <v>118</v>
      </c>
      <c r="H1631" s="201" t="s">
        <v>221</v>
      </c>
      <c r="I1631" s="202">
        <v>4.17</v>
      </c>
      <c r="J1631" s="200" t="s">
        <v>292</v>
      </c>
      <c r="K1631" s="176">
        <v>5</v>
      </c>
      <c r="L1631" s="176">
        <v>1</v>
      </c>
      <c r="M1631" s="176">
        <v>0</v>
      </c>
      <c r="N1631" s="286">
        <v>1</v>
      </c>
      <c r="O1631" s="286"/>
      <c r="P1631" s="176"/>
      <c r="Q1631" s="203">
        <f t="shared" si="759"/>
        <v>1</v>
      </c>
      <c r="R1631" s="203">
        <f t="shared" si="760"/>
        <v>0</v>
      </c>
      <c r="S1631" s="203">
        <f t="shared" si="761"/>
        <v>0</v>
      </c>
      <c r="T1631" s="203">
        <f t="shared" si="762"/>
        <v>0</v>
      </c>
      <c r="U1631" s="203">
        <f t="shared" si="763"/>
        <v>0</v>
      </c>
      <c r="V1631" s="175">
        <f>IF(Q1631&gt;0,VLOOKUP(Q1631,Jahresfaktoren!$A$11:$B$24,2,),0)</f>
        <v>52</v>
      </c>
      <c r="W1631" s="175">
        <f>IF(R1631&gt;0,VLOOKUP(R1631,Jahresfaktoren!$D$11:$E$24,2,),0)</f>
        <v>0</v>
      </c>
      <c r="X1631" s="175">
        <f>IF(S1631&gt;0,VLOOKUP(S1631,Jahresfaktoren!$A$28:$B$29,2,),0)</f>
        <v>0</v>
      </c>
      <c r="Y1631" s="175">
        <f>IF(T1631&gt;0,VLOOKUP(T1631,Jahresfaktoren!$A$28:$B$29,2,),0)</f>
        <v>0</v>
      </c>
      <c r="Z1631" s="175">
        <f>IF(U1631&gt;0,VLOOKUP(U1631,Jahresfaktoren!$A$32:$B$33,2,),)</f>
        <v>0</v>
      </c>
      <c r="AA1631" s="177">
        <f t="shared" si="773"/>
        <v>216.84</v>
      </c>
      <c r="AB1631" s="177" t="str">
        <f t="shared" si="774"/>
        <v/>
      </c>
      <c r="AC1631" s="177" t="str">
        <f t="shared" si="775"/>
        <v/>
      </c>
      <c r="AD1631" s="177" t="str">
        <f t="shared" si="776"/>
        <v/>
      </c>
      <c r="AE1631" s="177" t="str">
        <f t="shared" si="777"/>
        <v/>
      </c>
      <c r="AF1631" s="178">
        <f>IF(Q1631&gt;0,VLOOKUP(H1631,Leistungszahlen!$A$11:$C$158,3,),0)</f>
        <v>0</v>
      </c>
      <c r="AG1631" s="178">
        <f>IF(R1631&gt;0,VLOOKUP(H1631,Leistungszahlen!$A$11:$F$158,6,),IF(T1631&gt;0,VLOOKUP(H1631,Leistungszahlen!$A$11:$F$158,6,),0))</f>
        <v>0</v>
      </c>
      <c r="AH1631" s="179" t="e">
        <f t="shared" si="768"/>
        <v>#DIV/0!</v>
      </c>
      <c r="AI1631" s="179">
        <f t="shared" si="769"/>
        <v>0</v>
      </c>
      <c r="AJ1631" s="179">
        <f t="shared" si="770"/>
        <v>0</v>
      </c>
      <c r="AK1631" s="179">
        <f t="shared" si="771"/>
        <v>0</v>
      </c>
      <c r="AL1631" s="179">
        <f t="shared" si="772"/>
        <v>0</v>
      </c>
      <c r="AM1631" s="180">
        <f>IF(L1631=1,Stundensätze!$D$13,IF(L1631=2,Stundensätze!$D$17,IF(L1631=4,Stundensätze!$D$21,"")))</f>
        <v>0</v>
      </c>
      <c r="AN1631" s="180">
        <f>IF(L1631=1,Stundensätze!$D$15,IF(L1631=2,Stundensätze!$D$19,IF(L1631=4,Stundensätze!$D$23,"")))</f>
        <v>0</v>
      </c>
      <c r="AO1631" s="180" t="e">
        <f t="shared" si="778"/>
        <v>#DIV/0!</v>
      </c>
      <c r="AP1631" s="180">
        <f t="shared" si="779"/>
        <v>0</v>
      </c>
      <c r="AQ1631" s="192" t="e">
        <f t="shared" si="780"/>
        <v>#DIV/0!</v>
      </c>
      <c r="AR1631" s="192" t="e">
        <f t="shared" si="781"/>
        <v>#DIV/0!</v>
      </c>
      <c r="AS1631" s="193" t="e">
        <f t="shared" si="782"/>
        <v>#DIV/0!</v>
      </c>
      <c r="AT1631" s="258" t="str">
        <f>IF(K1631=0,0,VLOOKUP(K1631,Kostenstellen!A:B,2,FALSE))</f>
        <v xml:space="preserve">Salinenklinik </v>
      </c>
      <c r="AU1631" s="68" t="str">
        <f t="shared" si="764"/>
        <v>Z</v>
      </c>
      <c r="AV1631" s="68" t="str">
        <f t="shared" si="765"/>
        <v/>
      </c>
      <c r="AW1631" s="68">
        <f>IF(AF1631=0,0,VLOOKUP($H1631,Leistungszahlen!$A$11:$H$158,4,FALSE))</f>
        <v>0</v>
      </c>
      <c r="AX1631" s="68">
        <f>IF(AF1631=0,0,VLOOKUP($H1631,Leistungszahlen!$A$11:$H$158,5,FALSE))</f>
        <v>0</v>
      </c>
      <c r="AY1631" s="68">
        <f>IF(AG1631=0,0,VLOOKUP($H1631,Leistungszahlen!$A$11:$H$158,6,FALSE))</f>
        <v>0</v>
      </c>
      <c r="AZ1631" s="68">
        <f t="shared" si="766"/>
        <v>0</v>
      </c>
      <c r="BA1631" s="68">
        <f t="shared" si="767"/>
        <v>0</v>
      </c>
      <c r="BC1631" s="68">
        <f t="shared" si="783"/>
        <v>0</v>
      </c>
      <c r="BD1631" s="285"/>
    </row>
    <row r="1632" spans="1:56" s="68" customFormat="1">
      <c r="A1632" s="200"/>
      <c r="B1632" s="200"/>
      <c r="C1632" s="200" t="s">
        <v>420</v>
      </c>
      <c r="D1632" s="200" t="s">
        <v>200</v>
      </c>
      <c r="E1632" s="200" t="s">
        <v>352</v>
      </c>
      <c r="F1632" s="200" t="s">
        <v>1614</v>
      </c>
      <c r="G1632" s="200" t="s">
        <v>163</v>
      </c>
      <c r="H1632" s="201" t="s">
        <v>287</v>
      </c>
      <c r="I1632" s="202">
        <v>16.48</v>
      </c>
      <c r="J1632" s="200" t="s">
        <v>307</v>
      </c>
      <c r="K1632" s="176">
        <v>5</v>
      </c>
      <c r="L1632" s="176">
        <v>1</v>
      </c>
      <c r="M1632" s="176"/>
      <c r="N1632" s="286">
        <v>3</v>
      </c>
      <c r="O1632" s="286">
        <v>3</v>
      </c>
      <c r="P1632" s="176"/>
      <c r="Q1632" s="203">
        <f t="shared" si="759"/>
        <v>3</v>
      </c>
      <c r="R1632" s="203">
        <f t="shared" si="760"/>
        <v>3</v>
      </c>
      <c r="S1632" s="203">
        <f t="shared" si="761"/>
        <v>0</v>
      </c>
      <c r="T1632" s="203">
        <f t="shared" si="762"/>
        <v>0</v>
      </c>
      <c r="U1632" s="203">
        <f t="shared" si="763"/>
        <v>0</v>
      </c>
      <c r="V1632" s="175">
        <f>IF(Q1632&gt;0,VLOOKUP(Q1632,Jahresfaktoren!$A$11:$B$24,2,),0)</f>
        <v>152</v>
      </c>
      <c r="W1632" s="175">
        <f>IF(R1632&gt;0,VLOOKUP(R1632,Jahresfaktoren!$D$11:$E$24,2,),0)</f>
        <v>150</v>
      </c>
      <c r="X1632" s="175">
        <f>IF(S1632&gt;0,VLOOKUP(S1632,Jahresfaktoren!$A$28:$B$29,2,),0)</f>
        <v>0</v>
      </c>
      <c r="Y1632" s="175">
        <f>IF(T1632&gt;0,VLOOKUP(T1632,Jahresfaktoren!$A$28:$B$29,2,),0)</f>
        <v>0</v>
      </c>
      <c r="Z1632" s="175">
        <f>IF(U1632&gt;0,VLOOKUP(U1632,Jahresfaktoren!$A$32:$B$33,2,),)</f>
        <v>0</v>
      </c>
      <c r="AA1632" s="177">
        <f t="shared" si="773"/>
        <v>2504.96</v>
      </c>
      <c r="AB1632" s="177">
        <f t="shared" si="774"/>
        <v>2472</v>
      </c>
      <c r="AC1632" s="177" t="str">
        <f t="shared" si="775"/>
        <v/>
      </c>
      <c r="AD1632" s="177" t="str">
        <f t="shared" si="776"/>
        <v/>
      </c>
      <c r="AE1632" s="177" t="str">
        <f t="shared" si="777"/>
        <v/>
      </c>
      <c r="AF1632" s="178">
        <f>IF(Q1632&gt;0,VLOOKUP(H1632,Leistungszahlen!$A$11:$C$158,3,),0)</f>
        <v>0</v>
      </c>
      <c r="AG1632" s="178">
        <f>IF(R1632&gt;0,VLOOKUP(H1632,Leistungszahlen!$A$11:$F$158,6,),IF(T1632&gt;0,VLOOKUP(H1632,Leistungszahlen!$A$11:$F$158,6,),0))</f>
        <v>0</v>
      </c>
      <c r="AH1632" s="179" t="e">
        <f t="shared" si="768"/>
        <v>#DIV/0!</v>
      </c>
      <c r="AI1632" s="179" t="e">
        <f t="shared" si="769"/>
        <v>#DIV/0!</v>
      </c>
      <c r="AJ1632" s="179">
        <f t="shared" si="770"/>
        <v>0</v>
      </c>
      <c r="AK1632" s="179">
        <f t="shared" si="771"/>
        <v>0</v>
      </c>
      <c r="AL1632" s="179">
        <f t="shared" si="772"/>
        <v>0</v>
      </c>
      <c r="AM1632" s="180">
        <f>IF(L1632=1,Stundensätze!$D$13,IF(L1632=2,Stundensätze!$D$17,IF(L1632=4,Stundensätze!$D$21,"")))</f>
        <v>0</v>
      </c>
      <c r="AN1632" s="180">
        <f>IF(L1632=1,Stundensätze!$D$15,IF(L1632=2,Stundensätze!$D$19,IF(L1632=4,Stundensätze!$D$23,"")))</f>
        <v>0</v>
      </c>
      <c r="AO1632" s="180" t="e">
        <f t="shared" si="778"/>
        <v>#DIV/0!</v>
      </c>
      <c r="AP1632" s="180">
        <f t="shared" si="779"/>
        <v>0</v>
      </c>
      <c r="AQ1632" s="192" t="e">
        <f t="shared" si="780"/>
        <v>#DIV/0!</v>
      </c>
      <c r="AR1632" s="192" t="e">
        <f t="shared" si="781"/>
        <v>#DIV/0!</v>
      </c>
      <c r="AS1632" s="193" t="e">
        <f t="shared" si="782"/>
        <v>#DIV/0!</v>
      </c>
      <c r="AT1632" s="258" t="str">
        <f>IF(K1632=0,0,VLOOKUP(K1632,Kostenstellen!A:B,2,FALSE))</f>
        <v xml:space="preserve">Salinenklinik </v>
      </c>
      <c r="AU1632" s="68" t="str">
        <f t="shared" si="764"/>
        <v>A1</v>
      </c>
      <c r="AV1632" s="68" t="str">
        <f t="shared" si="765"/>
        <v>A1</v>
      </c>
      <c r="AW1632" s="68">
        <f>IF(AF1632=0,0,VLOOKUP($H1632,Leistungszahlen!$A$11:$H$158,4,FALSE))</f>
        <v>0</v>
      </c>
      <c r="AX1632" s="68">
        <f>IF(AF1632=0,0,VLOOKUP($H1632,Leistungszahlen!$A$11:$H$158,5,FALSE))</f>
        <v>0</v>
      </c>
      <c r="AY1632" s="68">
        <f>IF(AG1632=0,0,VLOOKUP($H1632,Leistungszahlen!$A$11:$H$158,6,FALSE))</f>
        <v>0</v>
      </c>
      <c r="AZ1632" s="68">
        <f t="shared" si="766"/>
        <v>0</v>
      </c>
      <c r="BA1632" s="68">
        <f t="shared" si="767"/>
        <v>0</v>
      </c>
      <c r="BC1632" s="68">
        <f t="shared" si="783"/>
        <v>0</v>
      </c>
      <c r="BD1632" s="285"/>
    </row>
    <row r="1633" spans="1:56" s="68" customFormat="1">
      <c r="A1633" s="200"/>
      <c r="B1633" s="200"/>
      <c r="C1633" s="200" t="s">
        <v>420</v>
      </c>
      <c r="D1633" s="200" t="s">
        <v>200</v>
      </c>
      <c r="E1633" s="200" t="s">
        <v>352</v>
      </c>
      <c r="F1633" s="200" t="s">
        <v>1614</v>
      </c>
      <c r="G1633" s="200" t="s">
        <v>251</v>
      </c>
      <c r="H1633" s="201" t="s">
        <v>200</v>
      </c>
      <c r="I1633" s="202">
        <v>4.13</v>
      </c>
      <c r="J1633" s="200" t="s">
        <v>778</v>
      </c>
      <c r="K1633" s="176">
        <v>5</v>
      </c>
      <c r="L1633" s="176">
        <v>1</v>
      </c>
      <c r="M1633" s="176"/>
      <c r="N1633" s="286">
        <v>6</v>
      </c>
      <c r="O1633" s="286"/>
      <c r="P1633" s="176"/>
      <c r="Q1633" s="203">
        <f t="shared" si="759"/>
        <v>6</v>
      </c>
      <c r="R1633" s="203">
        <f t="shared" si="760"/>
        <v>0</v>
      </c>
      <c r="S1633" s="203">
        <f t="shared" si="761"/>
        <v>0</v>
      </c>
      <c r="T1633" s="203">
        <f t="shared" si="762"/>
        <v>0</v>
      </c>
      <c r="U1633" s="203">
        <f t="shared" si="763"/>
        <v>0</v>
      </c>
      <c r="V1633" s="175">
        <f>IF(Q1633&gt;0,VLOOKUP(Q1633,Jahresfaktoren!$A$11:$B$24,2,),0)</f>
        <v>302</v>
      </c>
      <c r="W1633" s="175">
        <f>IF(R1633&gt;0,VLOOKUP(R1633,Jahresfaktoren!$D$11:$E$24,2,),0)</f>
        <v>0</v>
      </c>
      <c r="X1633" s="175">
        <f>IF(S1633&gt;0,VLOOKUP(S1633,Jahresfaktoren!$A$28:$B$29,2,),0)</f>
        <v>0</v>
      </c>
      <c r="Y1633" s="175">
        <f>IF(T1633&gt;0,VLOOKUP(T1633,Jahresfaktoren!$A$28:$B$29,2,),0)</f>
        <v>0</v>
      </c>
      <c r="Z1633" s="175">
        <f>IF(U1633&gt;0,VLOOKUP(U1633,Jahresfaktoren!$A$32:$B$33,2,),)</f>
        <v>0</v>
      </c>
      <c r="AA1633" s="177">
        <f t="shared" si="773"/>
        <v>1247.26</v>
      </c>
      <c r="AB1633" s="177" t="str">
        <f t="shared" si="774"/>
        <v/>
      </c>
      <c r="AC1633" s="177" t="str">
        <f t="shared" si="775"/>
        <v/>
      </c>
      <c r="AD1633" s="177" t="str">
        <f t="shared" si="776"/>
        <v/>
      </c>
      <c r="AE1633" s="177" t="str">
        <f t="shared" si="777"/>
        <v/>
      </c>
      <c r="AF1633" s="178">
        <f>IF(Q1633&gt;0,VLOOKUP(H1633,Leistungszahlen!$A$11:$C$158,3,),0)</f>
        <v>0</v>
      </c>
      <c r="AG1633" s="178">
        <f>IF(R1633&gt;0,VLOOKUP(H1633,Leistungszahlen!$A$11:$F$158,6,),IF(T1633&gt;0,VLOOKUP(H1633,Leistungszahlen!$A$11:$F$158,6,),0))</f>
        <v>0</v>
      </c>
      <c r="AH1633" s="179" t="e">
        <f t="shared" si="768"/>
        <v>#DIV/0!</v>
      </c>
      <c r="AI1633" s="179">
        <f t="shared" si="769"/>
        <v>0</v>
      </c>
      <c r="AJ1633" s="179">
        <f t="shared" si="770"/>
        <v>0</v>
      </c>
      <c r="AK1633" s="179">
        <f t="shared" si="771"/>
        <v>0</v>
      </c>
      <c r="AL1633" s="179">
        <f t="shared" si="772"/>
        <v>0</v>
      </c>
      <c r="AM1633" s="180">
        <f>IF(L1633=1,Stundensätze!$D$13,IF(L1633=2,Stundensätze!$D$17,IF(L1633=4,Stundensätze!$D$21,"")))</f>
        <v>0</v>
      </c>
      <c r="AN1633" s="180">
        <f>IF(L1633=1,Stundensätze!$D$15,IF(L1633=2,Stundensätze!$D$19,IF(L1633=4,Stundensätze!$D$23,"")))</f>
        <v>0</v>
      </c>
      <c r="AO1633" s="180" t="e">
        <f t="shared" si="778"/>
        <v>#DIV/0!</v>
      </c>
      <c r="AP1633" s="180">
        <f t="shared" si="779"/>
        <v>0</v>
      </c>
      <c r="AQ1633" s="192" t="e">
        <f t="shared" si="780"/>
        <v>#DIV/0!</v>
      </c>
      <c r="AR1633" s="192" t="e">
        <f t="shared" si="781"/>
        <v>#DIV/0!</v>
      </c>
      <c r="AS1633" s="193" t="e">
        <f t="shared" si="782"/>
        <v>#DIV/0!</v>
      </c>
      <c r="AT1633" s="258" t="str">
        <f>IF(K1633=0,0,VLOOKUP(K1633,Kostenstellen!A:B,2,FALSE))</f>
        <v xml:space="preserve">Salinenklinik </v>
      </c>
      <c r="AU1633" s="68" t="str">
        <f t="shared" si="764"/>
        <v>B</v>
      </c>
      <c r="AV1633" s="68" t="str">
        <f t="shared" si="765"/>
        <v/>
      </c>
      <c r="AW1633" s="68">
        <f>IF(AF1633=0,0,VLOOKUP($H1633,Leistungszahlen!$A$11:$H$158,4,FALSE))</f>
        <v>0</v>
      </c>
      <c r="AX1633" s="68">
        <f>IF(AF1633=0,0,VLOOKUP($H1633,Leistungszahlen!$A$11:$H$158,5,FALSE))</f>
        <v>0</v>
      </c>
      <c r="AY1633" s="68">
        <f>IF(AG1633=0,0,VLOOKUP($H1633,Leistungszahlen!$A$11:$H$158,6,FALSE))</f>
        <v>0</v>
      </c>
      <c r="AZ1633" s="68">
        <f t="shared" si="766"/>
        <v>0</v>
      </c>
      <c r="BA1633" s="68">
        <f t="shared" si="767"/>
        <v>0</v>
      </c>
      <c r="BC1633" s="68">
        <f t="shared" si="783"/>
        <v>0</v>
      </c>
      <c r="BD1633" s="285"/>
    </row>
    <row r="1634" spans="1:56" s="68" customFormat="1">
      <c r="A1634" s="200"/>
      <c r="B1634" s="200"/>
      <c r="C1634" s="200" t="s">
        <v>420</v>
      </c>
      <c r="D1634" s="200" t="s">
        <v>200</v>
      </c>
      <c r="E1634" s="200" t="s">
        <v>352</v>
      </c>
      <c r="F1634" s="200" t="s">
        <v>1615</v>
      </c>
      <c r="G1634" s="200" t="s">
        <v>118</v>
      </c>
      <c r="H1634" s="201" t="s">
        <v>221</v>
      </c>
      <c r="I1634" s="202">
        <v>4.17</v>
      </c>
      <c r="J1634" s="200" t="s">
        <v>292</v>
      </c>
      <c r="K1634" s="176">
        <v>5</v>
      </c>
      <c r="L1634" s="176">
        <v>1</v>
      </c>
      <c r="M1634" s="176">
        <v>0</v>
      </c>
      <c r="N1634" s="286">
        <v>1</v>
      </c>
      <c r="O1634" s="286"/>
      <c r="P1634" s="176"/>
      <c r="Q1634" s="203">
        <f t="shared" si="759"/>
        <v>1</v>
      </c>
      <c r="R1634" s="203">
        <f t="shared" si="760"/>
        <v>0</v>
      </c>
      <c r="S1634" s="203">
        <f t="shared" si="761"/>
        <v>0</v>
      </c>
      <c r="T1634" s="203">
        <f t="shared" si="762"/>
        <v>0</v>
      </c>
      <c r="U1634" s="203">
        <f t="shared" si="763"/>
        <v>0</v>
      </c>
      <c r="V1634" s="175">
        <f>IF(Q1634&gt;0,VLOOKUP(Q1634,Jahresfaktoren!$A$11:$B$24,2,),0)</f>
        <v>52</v>
      </c>
      <c r="W1634" s="175">
        <f>IF(R1634&gt;0,VLOOKUP(R1634,Jahresfaktoren!$D$11:$E$24,2,),0)</f>
        <v>0</v>
      </c>
      <c r="X1634" s="175">
        <f>IF(S1634&gt;0,VLOOKUP(S1634,Jahresfaktoren!$A$28:$B$29,2,),0)</f>
        <v>0</v>
      </c>
      <c r="Y1634" s="175">
        <f>IF(T1634&gt;0,VLOOKUP(T1634,Jahresfaktoren!$A$28:$B$29,2,),0)</f>
        <v>0</v>
      </c>
      <c r="Z1634" s="175">
        <f>IF(U1634&gt;0,VLOOKUP(U1634,Jahresfaktoren!$A$32:$B$33,2,),)</f>
        <v>0</v>
      </c>
      <c r="AA1634" s="177">
        <f t="shared" si="773"/>
        <v>216.84</v>
      </c>
      <c r="AB1634" s="177" t="str">
        <f t="shared" si="774"/>
        <v/>
      </c>
      <c r="AC1634" s="177" t="str">
        <f t="shared" si="775"/>
        <v/>
      </c>
      <c r="AD1634" s="177" t="str">
        <f t="shared" si="776"/>
        <v/>
      </c>
      <c r="AE1634" s="177" t="str">
        <f t="shared" si="777"/>
        <v/>
      </c>
      <c r="AF1634" s="178">
        <f>IF(Q1634&gt;0,VLOOKUP(H1634,Leistungszahlen!$A$11:$C$158,3,),0)</f>
        <v>0</v>
      </c>
      <c r="AG1634" s="178">
        <f>IF(R1634&gt;0,VLOOKUP(H1634,Leistungszahlen!$A$11:$F$158,6,),IF(T1634&gt;0,VLOOKUP(H1634,Leistungszahlen!$A$11:$F$158,6,),0))</f>
        <v>0</v>
      </c>
      <c r="AH1634" s="179" t="e">
        <f t="shared" si="768"/>
        <v>#DIV/0!</v>
      </c>
      <c r="AI1634" s="179">
        <f t="shared" si="769"/>
        <v>0</v>
      </c>
      <c r="AJ1634" s="179">
        <f t="shared" si="770"/>
        <v>0</v>
      </c>
      <c r="AK1634" s="179">
        <f t="shared" si="771"/>
        <v>0</v>
      </c>
      <c r="AL1634" s="179">
        <f t="shared" si="772"/>
        <v>0</v>
      </c>
      <c r="AM1634" s="180">
        <f>IF(L1634=1,Stundensätze!$D$13,IF(L1634=2,Stundensätze!$D$17,IF(L1634=4,Stundensätze!$D$21,"")))</f>
        <v>0</v>
      </c>
      <c r="AN1634" s="180">
        <f>IF(L1634=1,Stundensätze!$D$15,IF(L1634=2,Stundensätze!$D$19,IF(L1634=4,Stundensätze!$D$23,"")))</f>
        <v>0</v>
      </c>
      <c r="AO1634" s="180" t="e">
        <f t="shared" si="778"/>
        <v>#DIV/0!</v>
      </c>
      <c r="AP1634" s="180">
        <f t="shared" si="779"/>
        <v>0</v>
      </c>
      <c r="AQ1634" s="192" t="e">
        <f t="shared" si="780"/>
        <v>#DIV/0!</v>
      </c>
      <c r="AR1634" s="192" t="e">
        <f t="shared" si="781"/>
        <v>#DIV/0!</v>
      </c>
      <c r="AS1634" s="193" t="e">
        <f t="shared" si="782"/>
        <v>#DIV/0!</v>
      </c>
      <c r="AT1634" s="258" t="str">
        <f>IF(K1634=0,0,VLOOKUP(K1634,Kostenstellen!A:B,2,FALSE))</f>
        <v xml:space="preserve">Salinenklinik </v>
      </c>
      <c r="AU1634" s="68" t="str">
        <f t="shared" si="764"/>
        <v>Z</v>
      </c>
      <c r="AV1634" s="68" t="str">
        <f t="shared" si="765"/>
        <v/>
      </c>
      <c r="AW1634" s="68">
        <f>IF(AF1634=0,0,VLOOKUP($H1634,Leistungszahlen!$A$11:$H$158,4,FALSE))</f>
        <v>0</v>
      </c>
      <c r="AX1634" s="68">
        <f>IF(AF1634=0,0,VLOOKUP($H1634,Leistungszahlen!$A$11:$H$158,5,FALSE))</f>
        <v>0</v>
      </c>
      <c r="AY1634" s="68">
        <f>IF(AG1634=0,0,VLOOKUP($H1634,Leistungszahlen!$A$11:$H$158,6,FALSE))</f>
        <v>0</v>
      </c>
      <c r="AZ1634" s="68">
        <f t="shared" si="766"/>
        <v>0</v>
      </c>
      <c r="BA1634" s="68">
        <f t="shared" si="767"/>
        <v>0</v>
      </c>
      <c r="BC1634" s="68">
        <f t="shared" si="783"/>
        <v>0</v>
      </c>
      <c r="BD1634" s="285"/>
    </row>
    <row r="1635" spans="1:56" s="68" customFormat="1">
      <c r="A1635" s="200"/>
      <c r="B1635" s="200"/>
      <c r="C1635" s="200" t="s">
        <v>420</v>
      </c>
      <c r="D1635" s="200" t="s">
        <v>200</v>
      </c>
      <c r="E1635" s="200" t="s">
        <v>352</v>
      </c>
      <c r="F1635" s="200" t="s">
        <v>1615</v>
      </c>
      <c r="G1635" s="200" t="s">
        <v>163</v>
      </c>
      <c r="H1635" s="201" t="s">
        <v>287</v>
      </c>
      <c r="I1635" s="202">
        <v>16.48</v>
      </c>
      <c r="J1635" s="200" t="s">
        <v>307</v>
      </c>
      <c r="K1635" s="176">
        <v>5</v>
      </c>
      <c r="L1635" s="176">
        <v>1</v>
      </c>
      <c r="M1635" s="176"/>
      <c r="N1635" s="286">
        <v>3</v>
      </c>
      <c r="O1635" s="286">
        <v>3</v>
      </c>
      <c r="P1635" s="176"/>
      <c r="Q1635" s="203">
        <f t="shared" si="759"/>
        <v>3</v>
      </c>
      <c r="R1635" s="203">
        <f t="shared" si="760"/>
        <v>3</v>
      </c>
      <c r="S1635" s="203">
        <f t="shared" si="761"/>
        <v>0</v>
      </c>
      <c r="T1635" s="203">
        <f t="shared" si="762"/>
        <v>0</v>
      </c>
      <c r="U1635" s="203">
        <f t="shared" si="763"/>
        <v>0</v>
      </c>
      <c r="V1635" s="175">
        <f>IF(Q1635&gt;0,VLOOKUP(Q1635,Jahresfaktoren!$A$11:$B$24,2,),0)</f>
        <v>152</v>
      </c>
      <c r="W1635" s="175">
        <f>IF(R1635&gt;0,VLOOKUP(R1635,Jahresfaktoren!$D$11:$E$24,2,),0)</f>
        <v>150</v>
      </c>
      <c r="X1635" s="175">
        <f>IF(S1635&gt;0,VLOOKUP(S1635,Jahresfaktoren!$A$28:$B$29,2,),0)</f>
        <v>0</v>
      </c>
      <c r="Y1635" s="175">
        <f>IF(T1635&gt;0,VLOOKUP(T1635,Jahresfaktoren!$A$28:$B$29,2,),0)</f>
        <v>0</v>
      </c>
      <c r="Z1635" s="175">
        <f>IF(U1635&gt;0,VLOOKUP(U1635,Jahresfaktoren!$A$32:$B$33,2,),)</f>
        <v>0</v>
      </c>
      <c r="AA1635" s="177">
        <f t="shared" si="773"/>
        <v>2504.96</v>
      </c>
      <c r="AB1635" s="177">
        <f t="shared" si="774"/>
        <v>2472</v>
      </c>
      <c r="AC1635" s="177" t="str">
        <f t="shared" si="775"/>
        <v/>
      </c>
      <c r="AD1635" s="177" t="str">
        <f t="shared" si="776"/>
        <v/>
      </c>
      <c r="AE1635" s="177" t="str">
        <f t="shared" si="777"/>
        <v/>
      </c>
      <c r="AF1635" s="178">
        <f>IF(Q1635&gt;0,VLOOKUP(H1635,Leistungszahlen!$A$11:$C$158,3,),0)</f>
        <v>0</v>
      </c>
      <c r="AG1635" s="178">
        <f>IF(R1635&gt;0,VLOOKUP(H1635,Leistungszahlen!$A$11:$F$158,6,),IF(T1635&gt;0,VLOOKUP(H1635,Leistungszahlen!$A$11:$F$158,6,),0))</f>
        <v>0</v>
      </c>
      <c r="AH1635" s="179" t="e">
        <f t="shared" si="768"/>
        <v>#DIV/0!</v>
      </c>
      <c r="AI1635" s="179" t="e">
        <f t="shared" si="769"/>
        <v>#DIV/0!</v>
      </c>
      <c r="AJ1635" s="179">
        <f t="shared" si="770"/>
        <v>0</v>
      </c>
      <c r="AK1635" s="179">
        <f t="shared" si="771"/>
        <v>0</v>
      </c>
      <c r="AL1635" s="179">
        <f t="shared" si="772"/>
        <v>0</v>
      </c>
      <c r="AM1635" s="180">
        <f>IF(L1635=1,Stundensätze!$D$13,IF(L1635=2,Stundensätze!$D$17,IF(L1635=4,Stundensätze!$D$21,"")))</f>
        <v>0</v>
      </c>
      <c r="AN1635" s="180">
        <f>IF(L1635=1,Stundensätze!$D$15,IF(L1635=2,Stundensätze!$D$19,IF(L1635=4,Stundensätze!$D$23,"")))</f>
        <v>0</v>
      </c>
      <c r="AO1635" s="180" t="e">
        <f t="shared" si="778"/>
        <v>#DIV/0!</v>
      </c>
      <c r="AP1635" s="180">
        <f t="shared" si="779"/>
        <v>0</v>
      </c>
      <c r="AQ1635" s="192" t="e">
        <f t="shared" si="780"/>
        <v>#DIV/0!</v>
      </c>
      <c r="AR1635" s="192" t="e">
        <f t="shared" si="781"/>
        <v>#DIV/0!</v>
      </c>
      <c r="AS1635" s="193" t="e">
        <f t="shared" si="782"/>
        <v>#DIV/0!</v>
      </c>
      <c r="AT1635" s="258" t="str">
        <f>IF(K1635=0,0,VLOOKUP(K1635,Kostenstellen!A:B,2,FALSE))</f>
        <v xml:space="preserve">Salinenklinik </v>
      </c>
      <c r="AU1635" s="68" t="str">
        <f t="shared" si="764"/>
        <v>A1</v>
      </c>
      <c r="AV1635" s="68" t="str">
        <f t="shared" si="765"/>
        <v>A1</v>
      </c>
      <c r="AW1635" s="68">
        <f>IF(AF1635=0,0,VLOOKUP($H1635,Leistungszahlen!$A$11:$H$158,4,FALSE))</f>
        <v>0</v>
      </c>
      <c r="AX1635" s="68">
        <f>IF(AF1635=0,0,VLOOKUP($H1635,Leistungszahlen!$A$11:$H$158,5,FALSE))</f>
        <v>0</v>
      </c>
      <c r="AY1635" s="68">
        <f>IF(AG1635=0,0,VLOOKUP($H1635,Leistungszahlen!$A$11:$H$158,6,FALSE))</f>
        <v>0</v>
      </c>
      <c r="AZ1635" s="68">
        <f t="shared" si="766"/>
        <v>0</v>
      </c>
      <c r="BA1635" s="68">
        <f t="shared" si="767"/>
        <v>0</v>
      </c>
      <c r="BC1635" s="68">
        <f t="shared" si="783"/>
        <v>0</v>
      </c>
      <c r="BD1635" s="285"/>
    </row>
    <row r="1636" spans="1:56" s="68" customFormat="1">
      <c r="A1636" s="200"/>
      <c r="B1636" s="200"/>
      <c r="C1636" s="200" t="s">
        <v>420</v>
      </c>
      <c r="D1636" s="200" t="s">
        <v>200</v>
      </c>
      <c r="E1636" s="200" t="s">
        <v>352</v>
      </c>
      <c r="F1636" s="200" t="s">
        <v>1615</v>
      </c>
      <c r="G1636" s="200" t="s">
        <v>251</v>
      </c>
      <c r="H1636" s="201" t="s">
        <v>200</v>
      </c>
      <c r="I1636" s="202">
        <v>4.13</v>
      </c>
      <c r="J1636" s="200" t="s">
        <v>778</v>
      </c>
      <c r="K1636" s="176">
        <v>5</v>
      </c>
      <c r="L1636" s="176">
        <v>1</v>
      </c>
      <c r="M1636" s="176"/>
      <c r="N1636" s="286">
        <v>6</v>
      </c>
      <c r="O1636" s="286"/>
      <c r="P1636" s="176"/>
      <c r="Q1636" s="203">
        <f t="shared" si="759"/>
        <v>6</v>
      </c>
      <c r="R1636" s="203">
        <f t="shared" si="760"/>
        <v>0</v>
      </c>
      <c r="S1636" s="203">
        <f t="shared" si="761"/>
        <v>0</v>
      </c>
      <c r="T1636" s="203">
        <f t="shared" si="762"/>
        <v>0</v>
      </c>
      <c r="U1636" s="203">
        <f t="shared" si="763"/>
        <v>0</v>
      </c>
      <c r="V1636" s="175">
        <f>IF(Q1636&gt;0,VLOOKUP(Q1636,Jahresfaktoren!$A$11:$B$24,2,),0)</f>
        <v>302</v>
      </c>
      <c r="W1636" s="175">
        <f>IF(R1636&gt;0,VLOOKUP(R1636,Jahresfaktoren!$D$11:$E$24,2,),0)</f>
        <v>0</v>
      </c>
      <c r="X1636" s="175">
        <f>IF(S1636&gt;0,VLOOKUP(S1636,Jahresfaktoren!$A$28:$B$29,2,),0)</f>
        <v>0</v>
      </c>
      <c r="Y1636" s="175">
        <f>IF(T1636&gt;0,VLOOKUP(T1636,Jahresfaktoren!$A$28:$B$29,2,),0)</f>
        <v>0</v>
      </c>
      <c r="Z1636" s="175">
        <f>IF(U1636&gt;0,VLOOKUP(U1636,Jahresfaktoren!$A$32:$B$33,2,),)</f>
        <v>0</v>
      </c>
      <c r="AA1636" s="177">
        <f t="shared" si="773"/>
        <v>1247.26</v>
      </c>
      <c r="AB1636" s="177" t="str">
        <f t="shared" si="774"/>
        <v/>
      </c>
      <c r="AC1636" s="177" t="str">
        <f t="shared" si="775"/>
        <v/>
      </c>
      <c r="AD1636" s="177" t="str">
        <f t="shared" si="776"/>
        <v/>
      </c>
      <c r="AE1636" s="177" t="str">
        <f t="shared" si="777"/>
        <v/>
      </c>
      <c r="AF1636" s="178">
        <f>IF(Q1636&gt;0,VLOOKUP(H1636,Leistungszahlen!$A$11:$C$158,3,),0)</f>
        <v>0</v>
      </c>
      <c r="AG1636" s="178">
        <f>IF(R1636&gt;0,VLOOKUP(H1636,Leistungszahlen!$A$11:$F$158,6,),IF(T1636&gt;0,VLOOKUP(H1636,Leistungszahlen!$A$11:$F$158,6,),0))</f>
        <v>0</v>
      </c>
      <c r="AH1636" s="179" t="e">
        <f t="shared" si="768"/>
        <v>#DIV/0!</v>
      </c>
      <c r="AI1636" s="179">
        <f t="shared" si="769"/>
        <v>0</v>
      </c>
      <c r="AJ1636" s="179">
        <f t="shared" si="770"/>
        <v>0</v>
      </c>
      <c r="AK1636" s="179">
        <f t="shared" si="771"/>
        <v>0</v>
      </c>
      <c r="AL1636" s="179">
        <f t="shared" si="772"/>
        <v>0</v>
      </c>
      <c r="AM1636" s="180">
        <f>IF(L1636=1,Stundensätze!$D$13,IF(L1636=2,Stundensätze!$D$17,IF(L1636=4,Stundensätze!$D$21,"")))</f>
        <v>0</v>
      </c>
      <c r="AN1636" s="180">
        <f>IF(L1636=1,Stundensätze!$D$15,IF(L1636=2,Stundensätze!$D$19,IF(L1636=4,Stundensätze!$D$23,"")))</f>
        <v>0</v>
      </c>
      <c r="AO1636" s="180" t="e">
        <f t="shared" si="778"/>
        <v>#DIV/0!</v>
      </c>
      <c r="AP1636" s="180">
        <f t="shared" si="779"/>
        <v>0</v>
      </c>
      <c r="AQ1636" s="192" t="e">
        <f t="shared" si="780"/>
        <v>#DIV/0!</v>
      </c>
      <c r="AR1636" s="192" t="e">
        <f t="shared" si="781"/>
        <v>#DIV/0!</v>
      </c>
      <c r="AS1636" s="193" t="e">
        <f t="shared" si="782"/>
        <v>#DIV/0!</v>
      </c>
      <c r="AT1636" s="258" t="str">
        <f>IF(K1636=0,0,VLOOKUP(K1636,Kostenstellen!A:B,2,FALSE))</f>
        <v xml:space="preserve">Salinenklinik </v>
      </c>
      <c r="AU1636" s="68" t="str">
        <f t="shared" si="764"/>
        <v>B</v>
      </c>
      <c r="AV1636" s="68" t="str">
        <f t="shared" si="765"/>
        <v/>
      </c>
      <c r="AW1636" s="68">
        <f>IF(AF1636=0,0,VLOOKUP($H1636,Leistungszahlen!$A$11:$H$158,4,FALSE))</f>
        <v>0</v>
      </c>
      <c r="AX1636" s="68">
        <f>IF(AF1636=0,0,VLOOKUP($H1636,Leistungszahlen!$A$11:$H$158,5,FALSE))</f>
        <v>0</v>
      </c>
      <c r="AY1636" s="68">
        <f>IF(AG1636=0,0,VLOOKUP($H1636,Leistungszahlen!$A$11:$H$158,6,FALSE))</f>
        <v>0</v>
      </c>
      <c r="AZ1636" s="68">
        <f t="shared" si="766"/>
        <v>0</v>
      </c>
      <c r="BA1636" s="68">
        <f t="shared" si="767"/>
        <v>0</v>
      </c>
      <c r="BC1636" s="68">
        <f t="shared" si="783"/>
        <v>0</v>
      </c>
      <c r="BD1636" s="285"/>
    </row>
    <row r="1637" spans="1:56" s="68" customFormat="1">
      <c r="A1637" s="200"/>
      <c r="B1637" s="200"/>
      <c r="C1637" s="200" t="s">
        <v>420</v>
      </c>
      <c r="D1637" s="200" t="s">
        <v>200</v>
      </c>
      <c r="E1637" s="200" t="s">
        <v>352</v>
      </c>
      <c r="F1637" s="200" t="s">
        <v>1616</v>
      </c>
      <c r="G1637" s="200" t="s">
        <v>118</v>
      </c>
      <c r="H1637" s="201" t="s">
        <v>221</v>
      </c>
      <c r="I1637" s="202">
        <v>4.17</v>
      </c>
      <c r="J1637" s="200" t="s">
        <v>292</v>
      </c>
      <c r="K1637" s="176">
        <v>5</v>
      </c>
      <c r="L1637" s="176">
        <v>1</v>
      </c>
      <c r="M1637" s="176">
        <v>0</v>
      </c>
      <c r="N1637" s="286">
        <v>1</v>
      </c>
      <c r="O1637" s="286"/>
      <c r="P1637" s="176"/>
      <c r="Q1637" s="203">
        <f t="shared" si="759"/>
        <v>1</v>
      </c>
      <c r="R1637" s="203">
        <f t="shared" si="760"/>
        <v>0</v>
      </c>
      <c r="S1637" s="203">
        <f t="shared" si="761"/>
        <v>0</v>
      </c>
      <c r="T1637" s="203">
        <f t="shared" si="762"/>
        <v>0</v>
      </c>
      <c r="U1637" s="203">
        <f t="shared" si="763"/>
        <v>0</v>
      </c>
      <c r="V1637" s="175">
        <f>IF(Q1637&gt;0,VLOOKUP(Q1637,Jahresfaktoren!$A$11:$B$24,2,),0)</f>
        <v>52</v>
      </c>
      <c r="W1637" s="175">
        <f>IF(R1637&gt;0,VLOOKUP(R1637,Jahresfaktoren!$D$11:$E$24,2,),0)</f>
        <v>0</v>
      </c>
      <c r="X1637" s="175">
        <f>IF(S1637&gt;0,VLOOKUP(S1637,Jahresfaktoren!$A$28:$B$29,2,),0)</f>
        <v>0</v>
      </c>
      <c r="Y1637" s="175">
        <f>IF(T1637&gt;0,VLOOKUP(T1637,Jahresfaktoren!$A$28:$B$29,2,),0)</f>
        <v>0</v>
      </c>
      <c r="Z1637" s="175">
        <f>IF(U1637&gt;0,VLOOKUP(U1637,Jahresfaktoren!$A$32:$B$33,2,),)</f>
        <v>0</v>
      </c>
      <c r="AA1637" s="177">
        <f t="shared" si="773"/>
        <v>216.84</v>
      </c>
      <c r="AB1637" s="177" t="str">
        <f t="shared" si="774"/>
        <v/>
      </c>
      <c r="AC1637" s="177" t="str">
        <f t="shared" si="775"/>
        <v/>
      </c>
      <c r="AD1637" s="177" t="str">
        <f t="shared" si="776"/>
        <v/>
      </c>
      <c r="AE1637" s="177" t="str">
        <f t="shared" si="777"/>
        <v/>
      </c>
      <c r="AF1637" s="178">
        <f>IF(Q1637&gt;0,VLOOKUP(H1637,Leistungszahlen!$A$11:$C$158,3,),0)</f>
        <v>0</v>
      </c>
      <c r="AG1637" s="178">
        <f>IF(R1637&gt;0,VLOOKUP(H1637,Leistungszahlen!$A$11:$F$158,6,),IF(T1637&gt;0,VLOOKUP(H1637,Leistungszahlen!$A$11:$F$158,6,),0))</f>
        <v>0</v>
      </c>
      <c r="AH1637" s="179" t="e">
        <f t="shared" si="768"/>
        <v>#DIV/0!</v>
      </c>
      <c r="AI1637" s="179">
        <f t="shared" si="769"/>
        <v>0</v>
      </c>
      <c r="AJ1637" s="179">
        <f t="shared" si="770"/>
        <v>0</v>
      </c>
      <c r="AK1637" s="179">
        <f t="shared" si="771"/>
        <v>0</v>
      </c>
      <c r="AL1637" s="179">
        <f t="shared" si="772"/>
        <v>0</v>
      </c>
      <c r="AM1637" s="180">
        <f>IF(L1637=1,Stundensätze!$D$13,IF(L1637=2,Stundensätze!$D$17,IF(L1637=4,Stundensätze!$D$21,"")))</f>
        <v>0</v>
      </c>
      <c r="AN1637" s="180">
        <f>IF(L1637=1,Stundensätze!$D$15,IF(L1637=2,Stundensätze!$D$19,IF(L1637=4,Stundensätze!$D$23,"")))</f>
        <v>0</v>
      </c>
      <c r="AO1637" s="180" t="e">
        <f t="shared" si="778"/>
        <v>#DIV/0!</v>
      </c>
      <c r="AP1637" s="180">
        <f t="shared" si="779"/>
        <v>0</v>
      </c>
      <c r="AQ1637" s="192" t="e">
        <f t="shared" si="780"/>
        <v>#DIV/0!</v>
      </c>
      <c r="AR1637" s="192" t="e">
        <f t="shared" si="781"/>
        <v>#DIV/0!</v>
      </c>
      <c r="AS1637" s="193" t="e">
        <f t="shared" si="782"/>
        <v>#DIV/0!</v>
      </c>
      <c r="AT1637" s="258" t="str">
        <f>IF(K1637=0,0,VLOOKUP(K1637,Kostenstellen!A:B,2,FALSE))</f>
        <v xml:space="preserve">Salinenklinik </v>
      </c>
      <c r="AU1637" s="68" t="str">
        <f t="shared" si="764"/>
        <v>Z</v>
      </c>
      <c r="AV1637" s="68" t="str">
        <f t="shared" si="765"/>
        <v/>
      </c>
      <c r="AW1637" s="68">
        <f>IF(AF1637=0,0,VLOOKUP($H1637,Leistungszahlen!$A$11:$H$158,4,FALSE))</f>
        <v>0</v>
      </c>
      <c r="AX1637" s="68">
        <f>IF(AF1637=0,0,VLOOKUP($H1637,Leistungszahlen!$A$11:$H$158,5,FALSE))</f>
        <v>0</v>
      </c>
      <c r="AY1637" s="68">
        <f>IF(AG1637=0,0,VLOOKUP($H1637,Leistungszahlen!$A$11:$H$158,6,FALSE))</f>
        <v>0</v>
      </c>
      <c r="AZ1637" s="68">
        <f t="shared" si="766"/>
        <v>0</v>
      </c>
      <c r="BA1637" s="68">
        <f t="shared" si="767"/>
        <v>0</v>
      </c>
      <c r="BC1637" s="68">
        <f t="shared" si="783"/>
        <v>0</v>
      </c>
      <c r="BD1637" s="285"/>
    </row>
    <row r="1638" spans="1:56" s="68" customFormat="1">
      <c r="A1638" s="200"/>
      <c r="B1638" s="200"/>
      <c r="C1638" s="200" t="s">
        <v>420</v>
      </c>
      <c r="D1638" s="200" t="s">
        <v>200</v>
      </c>
      <c r="E1638" s="200" t="s">
        <v>352</v>
      </c>
      <c r="F1638" s="200" t="s">
        <v>1616</v>
      </c>
      <c r="G1638" s="200" t="s">
        <v>163</v>
      </c>
      <c r="H1638" s="201" t="s">
        <v>287</v>
      </c>
      <c r="I1638" s="202">
        <v>16.48</v>
      </c>
      <c r="J1638" s="200" t="s">
        <v>307</v>
      </c>
      <c r="K1638" s="176">
        <v>5</v>
      </c>
      <c r="L1638" s="176">
        <v>1</v>
      </c>
      <c r="M1638" s="176"/>
      <c r="N1638" s="286">
        <v>3</v>
      </c>
      <c r="O1638" s="286">
        <v>3</v>
      </c>
      <c r="P1638" s="176"/>
      <c r="Q1638" s="203">
        <f t="shared" si="759"/>
        <v>3</v>
      </c>
      <c r="R1638" s="203">
        <f t="shared" si="760"/>
        <v>3</v>
      </c>
      <c r="S1638" s="203">
        <f t="shared" si="761"/>
        <v>0</v>
      </c>
      <c r="T1638" s="203">
        <f t="shared" si="762"/>
        <v>0</v>
      </c>
      <c r="U1638" s="203">
        <f t="shared" si="763"/>
        <v>0</v>
      </c>
      <c r="V1638" s="175">
        <f>IF(Q1638&gt;0,VLOOKUP(Q1638,Jahresfaktoren!$A$11:$B$24,2,),0)</f>
        <v>152</v>
      </c>
      <c r="W1638" s="175">
        <f>IF(R1638&gt;0,VLOOKUP(R1638,Jahresfaktoren!$D$11:$E$24,2,),0)</f>
        <v>150</v>
      </c>
      <c r="X1638" s="175">
        <f>IF(S1638&gt;0,VLOOKUP(S1638,Jahresfaktoren!$A$28:$B$29,2,),0)</f>
        <v>0</v>
      </c>
      <c r="Y1638" s="175">
        <f>IF(T1638&gt;0,VLOOKUP(T1638,Jahresfaktoren!$A$28:$B$29,2,),0)</f>
        <v>0</v>
      </c>
      <c r="Z1638" s="175">
        <f>IF(U1638&gt;0,VLOOKUP(U1638,Jahresfaktoren!$A$32:$B$33,2,),)</f>
        <v>0</v>
      </c>
      <c r="AA1638" s="177">
        <f t="shared" si="773"/>
        <v>2504.96</v>
      </c>
      <c r="AB1638" s="177">
        <f t="shared" si="774"/>
        <v>2472</v>
      </c>
      <c r="AC1638" s="177" t="str">
        <f t="shared" si="775"/>
        <v/>
      </c>
      <c r="AD1638" s="177" t="str">
        <f t="shared" si="776"/>
        <v/>
      </c>
      <c r="AE1638" s="177" t="str">
        <f t="shared" si="777"/>
        <v/>
      </c>
      <c r="AF1638" s="178">
        <f>IF(Q1638&gt;0,VLOOKUP(H1638,Leistungszahlen!$A$11:$C$158,3,),0)</f>
        <v>0</v>
      </c>
      <c r="AG1638" s="178">
        <f>IF(R1638&gt;0,VLOOKUP(H1638,Leistungszahlen!$A$11:$F$158,6,),IF(T1638&gt;0,VLOOKUP(H1638,Leistungszahlen!$A$11:$F$158,6,),0))</f>
        <v>0</v>
      </c>
      <c r="AH1638" s="179" t="e">
        <f t="shared" si="768"/>
        <v>#DIV/0!</v>
      </c>
      <c r="AI1638" s="179" t="e">
        <f t="shared" si="769"/>
        <v>#DIV/0!</v>
      </c>
      <c r="AJ1638" s="179">
        <f t="shared" si="770"/>
        <v>0</v>
      </c>
      <c r="AK1638" s="179">
        <f t="shared" si="771"/>
        <v>0</v>
      </c>
      <c r="AL1638" s="179">
        <f t="shared" si="772"/>
        <v>0</v>
      </c>
      <c r="AM1638" s="180">
        <f>IF(L1638=1,Stundensätze!$D$13,IF(L1638=2,Stundensätze!$D$17,IF(L1638=4,Stundensätze!$D$21,"")))</f>
        <v>0</v>
      </c>
      <c r="AN1638" s="180">
        <f>IF(L1638=1,Stundensätze!$D$15,IF(L1638=2,Stundensätze!$D$19,IF(L1638=4,Stundensätze!$D$23,"")))</f>
        <v>0</v>
      </c>
      <c r="AO1638" s="180" t="e">
        <f t="shared" si="778"/>
        <v>#DIV/0!</v>
      </c>
      <c r="AP1638" s="180">
        <f t="shared" si="779"/>
        <v>0</v>
      </c>
      <c r="AQ1638" s="192" t="e">
        <f t="shared" si="780"/>
        <v>#DIV/0!</v>
      </c>
      <c r="AR1638" s="192" t="e">
        <f t="shared" si="781"/>
        <v>#DIV/0!</v>
      </c>
      <c r="AS1638" s="193" t="e">
        <f t="shared" si="782"/>
        <v>#DIV/0!</v>
      </c>
      <c r="AT1638" s="258" t="str">
        <f>IF(K1638=0,0,VLOOKUP(K1638,Kostenstellen!A:B,2,FALSE))</f>
        <v xml:space="preserve">Salinenklinik </v>
      </c>
      <c r="AU1638" s="68" t="str">
        <f t="shared" si="764"/>
        <v>A1</v>
      </c>
      <c r="AV1638" s="68" t="str">
        <f t="shared" si="765"/>
        <v>A1</v>
      </c>
      <c r="AW1638" s="68">
        <f>IF(AF1638=0,0,VLOOKUP($H1638,Leistungszahlen!$A$11:$H$158,4,FALSE))</f>
        <v>0</v>
      </c>
      <c r="AX1638" s="68">
        <f>IF(AF1638=0,0,VLOOKUP($H1638,Leistungszahlen!$A$11:$H$158,5,FALSE))</f>
        <v>0</v>
      </c>
      <c r="AY1638" s="68">
        <f>IF(AG1638=0,0,VLOOKUP($H1638,Leistungszahlen!$A$11:$H$158,6,FALSE))</f>
        <v>0</v>
      </c>
      <c r="AZ1638" s="68">
        <f t="shared" si="766"/>
        <v>0</v>
      </c>
      <c r="BA1638" s="68">
        <f t="shared" si="767"/>
        <v>0</v>
      </c>
      <c r="BC1638" s="68">
        <f t="shared" si="783"/>
        <v>0</v>
      </c>
      <c r="BD1638" s="285"/>
    </row>
    <row r="1639" spans="1:56" s="68" customFormat="1">
      <c r="A1639" s="200"/>
      <c r="B1639" s="200"/>
      <c r="C1639" s="200" t="s">
        <v>420</v>
      </c>
      <c r="D1639" s="200" t="s">
        <v>200</v>
      </c>
      <c r="E1639" s="200" t="s">
        <v>352</v>
      </c>
      <c r="F1639" s="200" t="s">
        <v>1616</v>
      </c>
      <c r="G1639" s="200" t="s">
        <v>251</v>
      </c>
      <c r="H1639" s="201" t="s">
        <v>200</v>
      </c>
      <c r="I1639" s="202">
        <v>4.13</v>
      </c>
      <c r="J1639" s="200" t="s">
        <v>778</v>
      </c>
      <c r="K1639" s="176">
        <v>5</v>
      </c>
      <c r="L1639" s="176">
        <v>1</v>
      </c>
      <c r="M1639" s="176"/>
      <c r="N1639" s="286">
        <v>6</v>
      </c>
      <c r="O1639" s="286"/>
      <c r="P1639" s="176"/>
      <c r="Q1639" s="203">
        <f t="shared" si="759"/>
        <v>6</v>
      </c>
      <c r="R1639" s="203">
        <f t="shared" si="760"/>
        <v>0</v>
      </c>
      <c r="S1639" s="203">
        <f t="shared" si="761"/>
        <v>0</v>
      </c>
      <c r="T1639" s="203">
        <f t="shared" si="762"/>
        <v>0</v>
      </c>
      <c r="U1639" s="203">
        <f t="shared" si="763"/>
        <v>0</v>
      </c>
      <c r="V1639" s="175">
        <f>IF(Q1639&gt;0,VLOOKUP(Q1639,Jahresfaktoren!$A$11:$B$24,2,),0)</f>
        <v>302</v>
      </c>
      <c r="W1639" s="175">
        <f>IF(R1639&gt;0,VLOOKUP(R1639,Jahresfaktoren!$D$11:$E$24,2,),0)</f>
        <v>0</v>
      </c>
      <c r="X1639" s="175">
        <f>IF(S1639&gt;0,VLOOKUP(S1639,Jahresfaktoren!$A$28:$B$29,2,),0)</f>
        <v>0</v>
      </c>
      <c r="Y1639" s="175">
        <f>IF(T1639&gt;0,VLOOKUP(T1639,Jahresfaktoren!$A$28:$B$29,2,),0)</f>
        <v>0</v>
      </c>
      <c r="Z1639" s="175">
        <f>IF(U1639&gt;0,VLOOKUP(U1639,Jahresfaktoren!$A$32:$B$33,2,),)</f>
        <v>0</v>
      </c>
      <c r="AA1639" s="177">
        <f t="shared" si="773"/>
        <v>1247.26</v>
      </c>
      <c r="AB1639" s="177" t="str">
        <f t="shared" si="774"/>
        <v/>
      </c>
      <c r="AC1639" s="177" t="str">
        <f t="shared" si="775"/>
        <v/>
      </c>
      <c r="AD1639" s="177" t="str">
        <f t="shared" si="776"/>
        <v/>
      </c>
      <c r="AE1639" s="177" t="str">
        <f t="shared" si="777"/>
        <v/>
      </c>
      <c r="AF1639" s="178">
        <f>IF(Q1639&gt;0,VLOOKUP(H1639,Leistungszahlen!$A$11:$C$158,3,),0)</f>
        <v>0</v>
      </c>
      <c r="AG1639" s="178">
        <f>IF(R1639&gt;0,VLOOKUP(H1639,Leistungszahlen!$A$11:$F$158,6,),IF(T1639&gt;0,VLOOKUP(H1639,Leistungszahlen!$A$11:$F$158,6,),0))</f>
        <v>0</v>
      </c>
      <c r="AH1639" s="179" t="e">
        <f t="shared" si="768"/>
        <v>#DIV/0!</v>
      </c>
      <c r="AI1639" s="179">
        <f t="shared" si="769"/>
        <v>0</v>
      </c>
      <c r="AJ1639" s="179">
        <f t="shared" si="770"/>
        <v>0</v>
      </c>
      <c r="AK1639" s="179">
        <f t="shared" si="771"/>
        <v>0</v>
      </c>
      <c r="AL1639" s="179">
        <f t="shared" si="772"/>
        <v>0</v>
      </c>
      <c r="AM1639" s="180">
        <f>IF(L1639=1,Stundensätze!$D$13,IF(L1639=2,Stundensätze!$D$17,IF(L1639=4,Stundensätze!$D$21,"")))</f>
        <v>0</v>
      </c>
      <c r="AN1639" s="180">
        <f>IF(L1639=1,Stundensätze!$D$15,IF(L1639=2,Stundensätze!$D$19,IF(L1639=4,Stundensätze!$D$23,"")))</f>
        <v>0</v>
      </c>
      <c r="AO1639" s="180" t="e">
        <f t="shared" si="778"/>
        <v>#DIV/0!</v>
      </c>
      <c r="AP1639" s="180">
        <f t="shared" si="779"/>
        <v>0</v>
      </c>
      <c r="AQ1639" s="192" t="e">
        <f t="shared" si="780"/>
        <v>#DIV/0!</v>
      </c>
      <c r="AR1639" s="192" t="e">
        <f t="shared" si="781"/>
        <v>#DIV/0!</v>
      </c>
      <c r="AS1639" s="193" t="e">
        <f t="shared" si="782"/>
        <v>#DIV/0!</v>
      </c>
      <c r="AT1639" s="258" t="str">
        <f>IF(K1639=0,0,VLOOKUP(K1639,Kostenstellen!A:B,2,FALSE))</f>
        <v xml:space="preserve">Salinenklinik </v>
      </c>
      <c r="AU1639" s="68" t="str">
        <f t="shared" si="764"/>
        <v>B</v>
      </c>
      <c r="AV1639" s="68" t="str">
        <f t="shared" si="765"/>
        <v/>
      </c>
      <c r="AW1639" s="68">
        <f>IF(AF1639=0,0,VLOOKUP($H1639,Leistungszahlen!$A$11:$H$158,4,FALSE))</f>
        <v>0</v>
      </c>
      <c r="AX1639" s="68">
        <f>IF(AF1639=0,0,VLOOKUP($H1639,Leistungszahlen!$A$11:$H$158,5,FALSE))</f>
        <v>0</v>
      </c>
      <c r="AY1639" s="68">
        <f>IF(AG1639=0,0,VLOOKUP($H1639,Leistungszahlen!$A$11:$H$158,6,FALSE))</f>
        <v>0</v>
      </c>
      <c r="AZ1639" s="68">
        <f t="shared" si="766"/>
        <v>0</v>
      </c>
      <c r="BA1639" s="68">
        <f t="shared" si="767"/>
        <v>0</v>
      </c>
      <c r="BC1639" s="68">
        <f t="shared" si="783"/>
        <v>0</v>
      </c>
      <c r="BD1639" s="285"/>
    </row>
    <row r="1640" spans="1:56" s="68" customFormat="1">
      <c r="A1640" s="200"/>
      <c r="B1640" s="200"/>
      <c r="C1640" s="200" t="s">
        <v>420</v>
      </c>
      <c r="D1640" s="200" t="s">
        <v>200</v>
      </c>
      <c r="E1640" s="200" t="s">
        <v>352</v>
      </c>
      <c r="F1640" s="200" t="s">
        <v>1617</v>
      </c>
      <c r="G1640" s="200" t="s">
        <v>118</v>
      </c>
      <c r="H1640" s="201" t="s">
        <v>221</v>
      </c>
      <c r="I1640" s="202">
        <v>4.17</v>
      </c>
      <c r="J1640" s="200" t="s">
        <v>292</v>
      </c>
      <c r="K1640" s="176">
        <v>5</v>
      </c>
      <c r="L1640" s="176">
        <v>1</v>
      </c>
      <c r="M1640" s="176">
        <v>0</v>
      </c>
      <c r="N1640" s="286">
        <v>1</v>
      </c>
      <c r="O1640" s="286"/>
      <c r="P1640" s="176"/>
      <c r="Q1640" s="203">
        <f t="shared" si="759"/>
        <v>1</v>
      </c>
      <c r="R1640" s="203">
        <f t="shared" si="760"/>
        <v>0</v>
      </c>
      <c r="S1640" s="203">
        <f t="shared" si="761"/>
        <v>0</v>
      </c>
      <c r="T1640" s="203">
        <f t="shared" si="762"/>
        <v>0</v>
      </c>
      <c r="U1640" s="203">
        <f t="shared" si="763"/>
        <v>0</v>
      </c>
      <c r="V1640" s="175">
        <f>IF(Q1640&gt;0,VLOOKUP(Q1640,Jahresfaktoren!$A$11:$B$24,2,),0)</f>
        <v>52</v>
      </c>
      <c r="W1640" s="175">
        <f>IF(R1640&gt;0,VLOOKUP(R1640,Jahresfaktoren!$D$11:$E$24,2,),0)</f>
        <v>0</v>
      </c>
      <c r="X1640" s="175">
        <f>IF(S1640&gt;0,VLOOKUP(S1640,Jahresfaktoren!$A$28:$B$29,2,),0)</f>
        <v>0</v>
      </c>
      <c r="Y1640" s="175">
        <f>IF(T1640&gt;0,VLOOKUP(T1640,Jahresfaktoren!$A$28:$B$29,2,),0)</f>
        <v>0</v>
      </c>
      <c r="Z1640" s="175">
        <f>IF(U1640&gt;0,VLOOKUP(U1640,Jahresfaktoren!$A$32:$B$33,2,),)</f>
        <v>0</v>
      </c>
      <c r="AA1640" s="177">
        <f t="shared" si="773"/>
        <v>216.84</v>
      </c>
      <c r="AB1640" s="177" t="str">
        <f t="shared" si="774"/>
        <v/>
      </c>
      <c r="AC1640" s="177" t="str">
        <f t="shared" si="775"/>
        <v/>
      </c>
      <c r="AD1640" s="177" t="str">
        <f t="shared" si="776"/>
        <v/>
      </c>
      <c r="AE1640" s="177" t="str">
        <f t="shared" si="777"/>
        <v/>
      </c>
      <c r="AF1640" s="178">
        <f>IF(Q1640&gt;0,VLOOKUP(H1640,Leistungszahlen!$A$11:$C$158,3,),0)</f>
        <v>0</v>
      </c>
      <c r="AG1640" s="178">
        <f>IF(R1640&gt;0,VLOOKUP(H1640,Leistungszahlen!$A$11:$F$158,6,),IF(T1640&gt;0,VLOOKUP(H1640,Leistungszahlen!$A$11:$F$158,6,),0))</f>
        <v>0</v>
      </c>
      <c r="AH1640" s="179" t="e">
        <f t="shared" si="768"/>
        <v>#DIV/0!</v>
      </c>
      <c r="AI1640" s="179">
        <f t="shared" si="769"/>
        <v>0</v>
      </c>
      <c r="AJ1640" s="179">
        <f t="shared" si="770"/>
        <v>0</v>
      </c>
      <c r="AK1640" s="179">
        <f t="shared" si="771"/>
        <v>0</v>
      </c>
      <c r="AL1640" s="179">
        <f t="shared" si="772"/>
        <v>0</v>
      </c>
      <c r="AM1640" s="180">
        <f>IF(L1640=1,Stundensätze!$D$13,IF(L1640=2,Stundensätze!$D$17,IF(L1640=4,Stundensätze!$D$21,"")))</f>
        <v>0</v>
      </c>
      <c r="AN1640" s="180">
        <f>IF(L1640=1,Stundensätze!$D$15,IF(L1640=2,Stundensätze!$D$19,IF(L1640=4,Stundensätze!$D$23,"")))</f>
        <v>0</v>
      </c>
      <c r="AO1640" s="180" t="e">
        <f t="shared" si="778"/>
        <v>#DIV/0!</v>
      </c>
      <c r="AP1640" s="180">
        <f t="shared" si="779"/>
        <v>0</v>
      </c>
      <c r="AQ1640" s="192" t="e">
        <f t="shared" si="780"/>
        <v>#DIV/0!</v>
      </c>
      <c r="AR1640" s="192" t="e">
        <f t="shared" si="781"/>
        <v>#DIV/0!</v>
      </c>
      <c r="AS1640" s="193" t="e">
        <f t="shared" si="782"/>
        <v>#DIV/0!</v>
      </c>
      <c r="AT1640" s="258" t="str">
        <f>IF(K1640=0,0,VLOOKUP(K1640,Kostenstellen!A:B,2,FALSE))</f>
        <v xml:space="preserve">Salinenklinik </v>
      </c>
      <c r="AU1640" s="68" t="str">
        <f t="shared" si="764"/>
        <v>Z</v>
      </c>
      <c r="AV1640" s="68" t="str">
        <f t="shared" si="765"/>
        <v/>
      </c>
      <c r="AW1640" s="68">
        <f>IF(AF1640=0,0,VLOOKUP($H1640,Leistungszahlen!$A$11:$H$158,4,FALSE))</f>
        <v>0</v>
      </c>
      <c r="AX1640" s="68">
        <f>IF(AF1640=0,0,VLOOKUP($H1640,Leistungszahlen!$A$11:$H$158,5,FALSE))</f>
        <v>0</v>
      </c>
      <c r="AY1640" s="68">
        <f>IF(AG1640=0,0,VLOOKUP($H1640,Leistungszahlen!$A$11:$H$158,6,FALSE))</f>
        <v>0</v>
      </c>
      <c r="AZ1640" s="68">
        <f t="shared" si="766"/>
        <v>0</v>
      </c>
      <c r="BA1640" s="68">
        <f t="shared" si="767"/>
        <v>0</v>
      </c>
      <c r="BC1640" s="68">
        <f t="shared" si="783"/>
        <v>0</v>
      </c>
      <c r="BD1640" s="285"/>
    </row>
    <row r="1641" spans="1:56" s="68" customFormat="1">
      <c r="A1641" s="200"/>
      <c r="B1641" s="200"/>
      <c r="C1641" s="200" t="s">
        <v>420</v>
      </c>
      <c r="D1641" s="200" t="s">
        <v>200</v>
      </c>
      <c r="E1641" s="200" t="s">
        <v>352</v>
      </c>
      <c r="F1641" s="200" t="s">
        <v>1617</v>
      </c>
      <c r="G1641" s="200" t="s">
        <v>163</v>
      </c>
      <c r="H1641" s="201" t="s">
        <v>287</v>
      </c>
      <c r="I1641" s="202">
        <v>16.48</v>
      </c>
      <c r="J1641" s="200" t="s">
        <v>307</v>
      </c>
      <c r="K1641" s="176">
        <v>5</v>
      </c>
      <c r="L1641" s="176">
        <v>1</v>
      </c>
      <c r="M1641" s="176"/>
      <c r="N1641" s="286">
        <v>3</v>
      </c>
      <c r="O1641" s="286">
        <v>3</v>
      </c>
      <c r="P1641" s="176"/>
      <c r="Q1641" s="203">
        <f t="shared" si="759"/>
        <v>3</v>
      </c>
      <c r="R1641" s="203">
        <f t="shared" si="760"/>
        <v>3</v>
      </c>
      <c r="S1641" s="203">
        <f t="shared" si="761"/>
        <v>0</v>
      </c>
      <c r="T1641" s="203">
        <f t="shared" si="762"/>
        <v>0</v>
      </c>
      <c r="U1641" s="203">
        <f t="shared" si="763"/>
        <v>0</v>
      </c>
      <c r="V1641" s="175">
        <f>IF(Q1641&gt;0,VLOOKUP(Q1641,Jahresfaktoren!$A$11:$B$24,2,),0)</f>
        <v>152</v>
      </c>
      <c r="W1641" s="175">
        <f>IF(R1641&gt;0,VLOOKUP(R1641,Jahresfaktoren!$D$11:$E$24,2,),0)</f>
        <v>150</v>
      </c>
      <c r="X1641" s="175">
        <f>IF(S1641&gt;0,VLOOKUP(S1641,Jahresfaktoren!$A$28:$B$29,2,),0)</f>
        <v>0</v>
      </c>
      <c r="Y1641" s="175">
        <f>IF(T1641&gt;0,VLOOKUP(T1641,Jahresfaktoren!$A$28:$B$29,2,),0)</f>
        <v>0</v>
      </c>
      <c r="Z1641" s="175">
        <f>IF(U1641&gt;0,VLOOKUP(U1641,Jahresfaktoren!$A$32:$B$33,2,),)</f>
        <v>0</v>
      </c>
      <c r="AA1641" s="177">
        <f t="shared" si="773"/>
        <v>2504.96</v>
      </c>
      <c r="AB1641" s="177">
        <f t="shared" si="774"/>
        <v>2472</v>
      </c>
      <c r="AC1641" s="177" t="str">
        <f t="shared" si="775"/>
        <v/>
      </c>
      <c r="AD1641" s="177" t="str">
        <f t="shared" si="776"/>
        <v/>
      </c>
      <c r="AE1641" s="177" t="str">
        <f t="shared" si="777"/>
        <v/>
      </c>
      <c r="AF1641" s="178">
        <f>IF(Q1641&gt;0,VLOOKUP(H1641,Leistungszahlen!$A$11:$C$158,3,),0)</f>
        <v>0</v>
      </c>
      <c r="AG1641" s="178">
        <f>IF(R1641&gt;0,VLOOKUP(H1641,Leistungszahlen!$A$11:$F$158,6,),IF(T1641&gt;0,VLOOKUP(H1641,Leistungszahlen!$A$11:$F$158,6,),0))</f>
        <v>0</v>
      </c>
      <c r="AH1641" s="179" t="e">
        <f t="shared" si="768"/>
        <v>#DIV/0!</v>
      </c>
      <c r="AI1641" s="179" t="e">
        <f t="shared" si="769"/>
        <v>#DIV/0!</v>
      </c>
      <c r="AJ1641" s="179">
        <f t="shared" si="770"/>
        <v>0</v>
      </c>
      <c r="AK1641" s="179">
        <f t="shared" si="771"/>
        <v>0</v>
      </c>
      <c r="AL1641" s="179">
        <f t="shared" si="772"/>
        <v>0</v>
      </c>
      <c r="AM1641" s="180">
        <f>IF(L1641=1,Stundensätze!$D$13,IF(L1641=2,Stundensätze!$D$17,IF(L1641=4,Stundensätze!$D$21,"")))</f>
        <v>0</v>
      </c>
      <c r="AN1641" s="180">
        <f>IF(L1641=1,Stundensätze!$D$15,IF(L1641=2,Stundensätze!$D$19,IF(L1641=4,Stundensätze!$D$23,"")))</f>
        <v>0</v>
      </c>
      <c r="AO1641" s="180" t="e">
        <f t="shared" si="778"/>
        <v>#DIV/0!</v>
      </c>
      <c r="AP1641" s="180">
        <f t="shared" si="779"/>
        <v>0</v>
      </c>
      <c r="AQ1641" s="192" t="e">
        <f t="shared" si="780"/>
        <v>#DIV/0!</v>
      </c>
      <c r="AR1641" s="192" t="e">
        <f t="shared" si="781"/>
        <v>#DIV/0!</v>
      </c>
      <c r="AS1641" s="193" t="e">
        <f t="shared" si="782"/>
        <v>#DIV/0!</v>
      </c>
      <c r="AT1641" s="258" t="str">
        <f>IF(K1641=0,0,VLOOKUP(K1641,Kostenstellen!A:B,2,FALSE))</f>
        <v xml:space="preserve">Salinenklinik </v>
      </c>
      <c r="AU1641" s="68" t="str">
        <f t="shared" si="764"/>
        <v>A1</v>
      </c>
      <c r="AV1641" s="68" t="str">
        <f t="shared" si="765"/>
        <v>A1</v>
      </c>
      <c r="AW1641" s="68">
        <f>IF(AF1641=0,0,VLOOKUP($H1641,Leistungszahlen!$A$11:$H$158,4,FALSE))</f>
        <v>0</v>
      </c>
      <c r="AX1641" s="68">
        <f>IF(AF1641=0,0,VLOOKUP($H1641,Leistungszahlen!$A$11:$H$158,5,FALSE))</f>
        <v>0</v>
      </c>
      <c r="AY1641" s="68">
        <f>IF(AG1641=0,0,VLOOKUP($H1641,Leistungszahlen!$A$11:$H$158,6,FALSE))</f>
        <v>0</v>
      </c>
      <c r="AZ1641" s="68">
        <f t="shared" si="766"/>
        <v>0</v>
      </c>
      <c r="BA1641" s="68">
        <f t="shared" si="767"/>
        <v>0</v>
      </c>
      <c r="BC1641" s="68">
        <f t="shared" si="783"/>
        <v>0</v>
      </c>
      <c r="BD1641" s="285"/>
    </row>
    <row r="1642" spans="1:56" s="68" customFormat="1">
      <c r="A1642" s="200"/>
      <c r="B1642" s="200"/>
      <c r="C1642" s="200" t="s">
        <v>420</v>
      </c>
      <c r="D1642" s="200" t="s">
        <v>200</v>
      </c>
      <c r="E1642" s="200" t="s">
        <v>352</v>
      </c>
      <c r="F1642" s="200" t="s">
        <v>1617</v>
      </c>
      <c r="G1642" s="200" t="s">
        <v>251</v>
      </c>
      <c r="H1642" s="201" t="s">
        <v>200</v>
      </c>
      <c r="I1642" s="202">
        <v>4.13</v>
      </c>
      <c r="J1642" s="200" t="s">
        <v>778</v>
      </c>
      <c r="K1642" s="176">
        <v>5</v>
      </c>
      <c r="L1642" s="176">
        <v>1</v>
      </c>
      <c r="M1642" s="176"/>
      <c r="N1642" s="286">
        <v>6</v>
      </c>
      <c r="O1642" s="286"/>
      <c r="P1642" s="176"/>
      <c r="Q1642" s="203">
        <f t="shared" si="759"/>
        <v>6</v>
      </c>
      <c r="R1642" s="203">
        <f t="shared" si="760"/>
        <v>0</v>
      </c>
      <c r="S1642" s="203">
        <f t="shared" si="761"/>
        <v>0</v>
      </c>
      <c r="T1642" s="203">
        <f t="shared" si="762"/>
        <v>0</v>
      </c>
      <c r="U1642" s="203">
        <f t="shared" si="763"/>
        <v>0</v>
      </c>
      <c r="V1642" s="175">
        <f>IF(Q1642&gt;0,VLOOKUP(Q1642,Jahresfaktoren!$A$11:$B$24,2,),0)</f>
        <v>302</v>
      </c>
      <c r="W1642" s="175">
        <f>IF(R1642&gt;0,VLOOKUP(R1642,Jahresfaktoren!$D$11:$E$24,2,),0)</f>
        <v>0</v>
      </c>
      <c r="X1642" s="175">
        <f>IF(S1642&gt;0,VLOOKUP(S1642,Jahresfaktoren!$A$28:$B$29,2,),0)</f>
        <v>0</v>
      </c>
      <c r="Y1642" s="175">
        <f>IF(T1642&gt;0,VLOOKUP(T1642,Jahresfaktoren!$A$28:$B$29,2,),0)</f>
        <v>0</v>
      </c>
      <c r="Z1642" s="175">
        <f>IF(U1642&gt;0,VLOOKUP(U1642,Jahresfaktoren!$A$32:$B$33,2,),)</f>
        <v>0</v>
      </c>
      <c r="AA1642" s="177">
        <f t="shared" si="773"/>
        <v>1247.26</v>
      </c>
      <c r="AB1642" s="177" t="str">
        <f t="shared" si="774"/>
        <v/>
      </c>
      <c r="AC1642" s="177" t="str">
        <f t="shared" si="775"/>
        <v/>
      </c>
      <c r="AD1642" s="177" t="str">
        <f t="shared" si="776"/>
        <v/>
      </c>
      <c r="AE1642" s="177" t="str">
        <f t="shared" si="777"/>
        <v/>
      </c>
      <c r="AF1642" s="178">
        <f>IF(Q1642&gt;0,VLOOKUP(H1642,Leistungszahlen!$A$11:$C$158,3,),0)</f>
        <v>0</v>
      </c>
      <c r="AG1642" s="178">
        <f>IF(R1642&gt;0,VLOOKUP(H1642,Leistungszahlen!$A$11:$F$158,6,),IF(T1642&gt;0,VLOOKUP(H1642,Leistungszahlen!$A$11:$F$158,6,),0))</f>
        <v>0</v>
      </c>
      <c r="AH1642" s="179" t="e">
        <f t="shared" si="768"/>
        <v>#DIV/0!</v>
      </c>
      <c r="AI1642" s="179">
        <f t="shared" si="769"/>
        <v>0</v>
      </c>
      <c r="AJ1642" s="179">
        <f t="shared" si="770"/>
        <v>0</v>
      </c>
      <c r="AK1642" s="179">
        <f t="shared" si="771"/>
        <v>0</v>
      </c>
      <c r="AL1642" s="179">
        <f t="shared" si="772"/>
        <v>0</v>
      </c>
      <c r="AM1642" s="180">
        <f>IF(L1642=1,Stundensätze!$D$13,IF(L1642=2,Stundensätze!$D$17,IF(L1642=4,Stundensätze!$D$21,"")))</f>
        <v>0</v>
      </c>
      <c r="AN1642" s="180">
        <f>IF(L1642=1,Stundensätze!$D$15,IF(L1642=2,Stundensätze!$D$19,IF(L1642=4,Stundensätze!$D$23,"")))</f>
        <v>0</v>
      </c>
      <c r="AO1642" s="180" t="e">
        <f t="shared" si="778"/>
        <v>#DIV/0!</v>
      </c>
      <c r="AP1642" s="180">
        <f t="shared" si="779"/>
        <v>0</v>
      </c>
      <c r="AQ1642" s="192" t="e">
        <f t="shared" si="780"/>
        <v>#DIV/0!</v>
      </c>
      <c r="AR1642" s="192" t="e">
        <f t="shared" si="781"/>
        <v>#DIV/0!</v>
      </c>
      <c r="AS1642" s="193" t="e">
        <f t="shared" si="782"/>
        <v>#DIV/0!</v>
      </c>
      <c r="AT1642" s="258" t="str">
        <f>IF(K1642=0,0,VLOOKUP(K1642,Kostenstellen!A:B,2,FALSE))</f>
        <v xml:space="preserve">Salinenklinik </v>
      </c>
      <c r="AU1642" s="68" t="str">
        <f t="shared" si="764"/>
        <v>B</v>
      </c>
      <c r="AV1642" s="68" t="str">
        <f t="shared" si="765"/>
        <v/>
      </c>
      <c r="AW1642" s="68">
        <f>IF(AF1642=0,0,VLOOKUP($H1642,Leistungszahlen!$A$11:$H$158,4,FALSE))</f>
        <v>0</v>
      </c>
      <c r="AX1642" s="68">
        <f>IF(AF1642=0,0,VLOOKUP($H1642,Leistungszahlen!$A$11:$H$158,5,FALSE))</f>
        <v>0</v>
      </c>
      <c r="AY1642" s="68">
        <f>IF(AG1642=0,0,VLOOKUP($H1642,Leistungszahlen!$A$11:$H$158,6,FALSE))</f>
        <v>0</v>
      </c>
      <c r="AZ1642" s="68">
        <f t="shared" si="766"/>
        <v>0</v>
      </c>
      <c r="BA1642" s="68">
        <f t="shared" si="767"/>
        <v>0</v>
      </c>
      <c r="BC1642" s="68">
        <f t="shared" si="783"/>
        <v>0</v>
      </c>
      <c r="BD1642" s="285"/>
    </row>
    <row r="1643" spans="1:56" s="68" customFormat="1">
      <c r="A1643" s="200"/>
      <c r="B1643" s="200"/>
      <c r="C1643" s="200" t="s">
        <v>420</v>
      </c>
      <c r="D1643" s="200" t="s">
        <v>200</v>
      </c>
      <c r="E1643" s="200" t="s">
        <v>352</v>
      </c>
      <c r="F1643" s="200" t="s">
        <v>1618</v>
      </c>
      <c r="G1643" s="200" t="s">
        <v>118</v>
      </c>
      <c r="H1643" s="201" t="s">
        <v>221</v>
      </c>
      <c r="I1643" s="202">
        <v>4.17</v>
      </c>
      <c r="J1643" s="200" t="s">
        <v>292</v>
      </c>
      <c r="K1643" s="176">
        <v>5</v>
      </c>
      <c r="L1643" s="176">
        <v>1</v>
      </c>
      <c r="M1643" s="176">
        <v>0</v>
      </c>
      <c r="N1643" s="286">
        <v>1</v>
      </c>
      <c r="O1643" s="286"/>
      <c r="P1643" s="176"/>
      <c r="Q1643" s="203">
        <f t="shared" si="759"/>
        <v>1</v>
      </c>
      <c r="R1643" s="203">
        <f t="shared" si="760"/>
        <v>0</v>
      </c>
      <c r="S1643" s="203">
        <f t="shared" si="761"/>
        <v>0</v>
      </c>
      <c r="T1643" s="203">
        <f t="shared" si="762"/>
        <v>0</v>
      </c>
      <c r="U1643" s="203">
        <f t="shared" si="763"/>
        <v>0</v>
      </c>
      <c r="V1643" s="175">
        <f>IF(Q1643&gt;0,VLOOKUP(Q1643,Jahresfaktoren!$A$11:$B$24,2,),0)</f>
        <v>52</v>
      </c>
      <c r="W1643" s="175">
        <f>IF(R1643&gt;0,VLOOKUP(R1643,Jahresfaktoren!$D$11:$E$24,2,),0)</f>
        <v>0</v>
      </c>
      <c r="X1643" s="175">
        <f>IF(S1643&gt;0,VLOOKUP(S1643,Jahresfaktoren!$A$28:$B$29,2,),0)</f>
        <v>0</v>
      </c>
      <c r="Y1643" s="175">
        <f>IF(T1643&gt;0,VLOOKUP(T1643,Jahresfaktoren!$A$28:$B$29,2,),0)</f>
        <v>0</v>
      </c>
      <c r="Z1643" s="175">
        <f>IF(U1643&gt;0,VLOOKUP(U1643,Jahresfaktoren!$A$32:$B$33,2,),)</f>
        <v>0</v>
      </c>
      <c r="AA1643" s="177">
        <f t="shared" si="773"/>
        <v>216.84</v>
      </c>
      <c r="AB1643" s="177" t="str">
        <f t="shared" si="774"/>
        <v/>
      </c>
      <c r="AC1643" s="177" t="str">
        <f t="shared" si="775"/>
        <v/>
      </c>
      <c r="AD1643" s="177" t="str">
        <f t="shared" si="776"/>
        <v/>
      </c>
      <c r="AE1643" s="177" t="str">
        <f t="shared" si="777"/>
        <v/>
      </c>
      <c r="AF1643" s="178">
        <f>IF(Q1643&gt;0,VLOOKUP(H1643,Leistungszahlen!$A$11:$C$158,3,),0)</f>
        <v>0</v>
      </c>
      <c r="AG1643" s="178">
        <f>IF(R1643&gt;0,VLOOKUP(H1643,Leistungszahlen!$A$11:$F$158,6,),IF(T1643&gt;0,VLOOKUP(H1643,Leistungszahlen!$A$11:$F$158,6,),0))</f>
        <v>0</v>
      </c>
      <c r="AH1643" s="179" t="e">
        <f t="shared" si="768"/>
        <v>#DIV/0!</v>
      </c>
      <c r="AI1643" s="179">
        <f t="shared" si="769"/>
        <v>0</v>
      </c>
      <c r="AJ1643" s="179">
        <f t="shared" si="770"/>
        <v>0</v>
      </c>
      <c r="AK1643" s="179">
        <f t="shared" si="771"/>
        <v>0</v>
      </c>
      <c r="AL1643" s="179">
        <f t="shared" si="772"/>
        <v>0</v>
      </c>
      <c r="AM1643" s="180">
        <f>IF(L1643=1,Stundensätze!$D$13,IF(L1643=2,Stundensätze!$D$17,IF(L1643=4,Stundensätze!$D$21,"")))</f>
        <v>0</v>
      </c>
      <c r="AN1643" s="180">
        <f>IF(L1643=1,Stundensätze!$D$15,IF(L1643=2,Stundensätze!$D$19,IF(L1643=4,Stundensätze!$D$23,"")))</f>
        <v>0</v>
      </c>
      <c r="AO1643" s="180" t="e">
        <f t="shared" si="778"/>
        <v>#DIV/0!</v>
      </c>
      <c r="AP1643" s="180">
        <f t="shared" si="779"/>
        <v>0</v>
      </c>
      <c r="AQ1643" s="192" t="e">
        <f t="shared" si="780"/>
        <v>#DIV/0!</v>
      </c>
      <c r="AR1643" s="192" t="e">
        <f t="shared" si="781"/>
        <v>#DIV/0!</v>
      </c>
      <c r="AS1643" s="193" t="e">
        <f t="shared" si="782"/>
        <v>#DIV/0!</v>
      </c>
      <c r="AT1643" s="258" t="str">
        <f>IF(K1643=0,0,VLOOKUP(K1643,Kostenstellen!A:B,2,FALSE))</f>
        <v xml:space="preserve">Salinenklinik </v>
      </c>
      <c r="AU1643" s="68" t="str">
        <f t="shared" si="764"/>
        <v>Z</v>
      </c>
      <c r="AV1643" s="68" t="str">
        <f t="shared" si="765"/>
        <v/>
      </c>
      <c r="AW1643" s="68">
        <f>IF(AF1643=0,0,VLOOKUP($H1643,Leistungszahlen!$A$11:$H$158,4,FALSE))</f>
        <v>0</v>
      </c>
      <c r="AX1643" s="68">
        <f>IF(AF1643=0,0,VLOOKUP($H1643,Leistungszahlen!$A$11:$H$158,5,FALSE))</f>
        <v>0</v>
      </c>
      <c r="AY1643" s="68">
        <f>IF(AG1643=0,0,VLOOKUP($H1643,Leistungszahlen!$A$11:$H$158,6,FALSE))</f>
        <v>0</v>
      </c>
      <c r="AZ1643" s="68">
        <f t="shared" si="766"/>
        <v>0</v>
      </c>
      <c r="BA1643" s="68">
        <f t="shared" si="767"/>
        <v>0</v>
      </c>
      <c r="BC1643" s="68">
        <f t="shared" si="783"/>
        <v>0</v>
      </c>
      <c r="BD1643" s="285"/>
    </row>
    <row r="1644" spans="1:56" s="68" customFormat="1">
      <c r="A1644" s="200"/>
      <c r="B1644" s="200"/>
      <c r="C1644" s="200" t="s">
        <v>420</v>
      </c>
      <c r="D1644" s="200" t="s">
        <v>200</v>
      </c>
      <c r="E1644" s="200" t="s">
        <v>352</v>
      </c>
      <c r="F1644" s="200" t="s">
        <v>1618</v>
      </c>
      <c r="G1644" s="200" t="s">
        <v>163</v>
      </c>
      <c r="H1644" s="201" t="s">
        <v>287</v>
      </c>
      <c r="I1644" s="202">
        <v>16.48</v>
      </c>
      <c r="J1644" s="200" t="s">
        <v>307</v>
      </c>
      <c r="K1644" s="176">
        <v>5</v>
      </c>
      <c r="L1644" s="176">
        <v>1</v>
      </c>
      <c r="M1644" s="176"/>
      <c r="N1644" s="286">
        <v>3</v>
      </c>
      <c r="O1644" s="286">
        <v>3</v>
      </c>
      <c r="P1644" s="176"/>
      <c r="Q1644" s="203">
        <f t="shared" si="759"/>
        <v>3</v>
      </c>
      <c r="R1644" s="203">
        <f t="shared" si="760"/>
        <v>3</v>
      </c>
      <c r="S1644" s="203">
        <f t="shared" si="761"/>
        <v>0</v>
      </c>
      <c r="T1644" s="203">
        <f t="shared" si="762"/>
        <v>0</v>
      </c>
      <c r="U1644" s="203">
        <f t="shared" si="763"/>
        <v>0</v>
      </c>
      <c r="V1644" s="175">
        <f>IF(Q1644&gt;0,VLOOKUP(Q1644,Jahresfaktoren!$A$11:$B$24,2,),0)</f>
        <v>152</v>
      </c>
      <c r="W1644" s="175">
        <f>IF(R1644&gt;0,VLOOKUP(R1644,Jahresfaktoren!$D$11:$E$24,2,),0)</f>
        <v>150</v>
      </c>
      <c r="X1644" s="175">
        <f>IF(S1644&gt;0,VLOOKUP(S1644,Jahresfaktoren!$A$28:$B$29,2,),0)</f>
        <v>0</v>
      </c>
      <c r="Y1644" s="175">
        <f>IF(T1644&gt;0,VLOOKUP(T1644,Jahresfaktoren!$A$28:$B$29,2,),0)</f>
        <v>0</v>
      </c>
      <c r="Z1644" s="175">
        <f>IF(U1644&gt;0,VLOOKUP(U1644,Jahresfaktoren!$A$32:$B$33,2,),)</f>
        <v>0</v>
      </c>
      <c r="AA1644" s="177">
        <f t="shared" si="773"/>
        <v>2504.96</v>
      </c>
      <c r="AB1644" s="177">
        <f t="shared" si="774"/>
        <v>2472</v>
      </c>
      <c r="AC1644" s="177" t="str">
        <f t="shared" si="775"/>
        <v/>
      </c>
      <c r="AD1644" s="177" t="str">
        <f t="shared" si="776"/>
        <v/>
      </c>
      <c r="AE1644" s="177" t="str">
        <f t="shared" si="777"/>
        <v/>
      </c>
      <c r="AF1644" s="178">
        <f>IF(Q1644&gt;0,VLOOKUP(H1644,Leistungszahlen!$A$11:$C$158,3,),0)</f>
        <v>0</v>
      </c>
      <c r="AG1644" s="178">
        <f>IF(R1644&gt;0,VLOOKUP(H1644,Leistungszahlen!$A$11:$F$158,6,),IF(T1644&gt;0,VLOOKUP(H1644,Leistungszahlen!$A$11:$F$158,6,),0))</f>
        <v>0</v>
      </c>
      <c r="AH1644" s="179" t="e">
        <f t="shared" si="768"/>
        <v>#DIV/0!</v>
      </c>
      <c r="AI1644" s="179" t="e">
        <f t="shared" si="769"/>
        <v>#DIV/0!</v>
      </c>
      <c r="AJ1644" s="179">
        <f t="shared" si="770"/>
        <v>0</v>
      </c>
      <c r="AK1644" s="179">
        <f t="shared" si="771"/>
        <v>0</v>
      </c>
      <c r="AL1644" s="179">
        <f t="shared" si="772"/>
        <v>0</v>
      </c>
      <c r="AM1644" s="180">
        <f>IF(L1644=1,Stundensätze!$D$13,IF(L1644=2,Stundensätze!$D$17,IF(L1644=4,Stundensätze!$D$21,"")))</f>
        <v>0</v>
      </c>
      <c r="AN1644" s="180">
        <f>IF(L1644=1,Stundensätze!$D$15,IF(L1644=2,Stundensätze!$D$19,IF(L1644=4,Stundensätze!$D$23,"")))</f>
        <v>0</v>
      </c>
      <c r="AO1644" s="180" t="e">
        <f t="shared" si="778"/>
        <v>#DIV/0!</v>
      </c>
      <c r="AP1644" s="180">
        <f t="shared" si="779"/>
        <v>0</v>
      </c>
      <c r="AQ1644" s="192" t="e">
        <f t="shared" si="780"/>
        <v>#DIV/0!</v>
      </c>
      <c r="AR1644" s="192" t="e">
        <f t="shared" si="781"/>
        <v>#DIV/0!</v>
      </c>
      <c r="AS1644" s="193" t="e">
        <f t="shared" si="782"/>
        <v>#DIV/0!</v>
      </c>
      <c r="AT1644" s="258" t="str">
        <f>IF(K1644=0,0,VLOOKUP(K1644,Kostenstellen!A:B,2,FALSE))</f>
        <v xml:space="preserve">Salinenklinik </v>
      </c>
      <c r="AU1644" s="68" t="str">
        <f t="shared" si="764"/>
        <v>A1</v>
      </c>
      <c r="AV1644" s="68" t="str">
        <f t="shared" si="765"/>
        <v>A1</v>
      </c>
      <c r="AW1644" s="68">
        <f>IF(AF1644=0,0,VLOOKUP($H1644,Leistungszahlen!$A$11:$H$158,4,FALSE))</f>
        <v>0</v>
      </c>
      <c r="AX1644" s="68">
        <f>IF(AF1644=0,0,VLOOKUP($H1644,Leistungszahlen!$A$11:$H$158,5,FALSE))</f>
        <v>0</v>
      </c>
      <c r="AY1644" s="68">
        <f>IF(AG1644=0,0,VLOOKUP($H1644,Leistungszahlen!$A$11:$H$158,6,FALSE))</f>
        <v>0</v>
      </c>
      <c r="AZ1644" s="68">
        <f t="shared" si="766"/>
        <v>0</v>
      </c>
      <c r="BA1644" s="68">
        <f t="shared" si="767"/>
        <v>0</v>
      </c>
      <c r="BC1644" s="68">
        <f t="shared" si="783"/>
        <v>0</v>
      </c>
      <c r="BD1644" s="285"/>
    </row>
    <row r="1645" spans="1:56" s="68" customFormat="1">
      <c r="A1645" s="200"/>
      <c r="B1645" s="200"/>
      <c r="C1645" s="200" t="s">
        <v>420</v>
      </c>
      <c r="D1645" s="200" t="s">
        <v>200</v>
      </c>
      <c r="E1645" s="200" t="s">
        <v>352</v>
      </c>
      <c r="F1645" s="200" t="s">
        <v>1618</v>
      </c>
      <c r="G1645" s="200" t="s">
        <v>251</v>
      </c>
      <c r="H1645" s="201" t="s">
        <v>200</v>
      </c>
      <c r="I1645" s="202">
        <v>4.13</v>
      </c>
      <c r="J1645" s="200" t="s">
        <v>778</v>
      </c>
      <c r="K1645" s="176">
        <v>5</v>
      </c>
      <c r="L1645" s="176">
        <v>1</v>
      </c>
      <c r="M1645" s="176"/>
      <c r="N1645" s="286">
        <v>6</v>
      </c>
      <c r="O1645" s="286"/>
      <c r="P1645" s="176"/>
      <c r="Q1645" s="203">
        <f t="shared" si="759"/>
        <v>6</v>
      </c>
      <c r="R1645" s="203">
        <f t="shared" si="760"/>
        <v>0</v>
      </c>
      <c r="S1645" s="203">
        <f t="shared" si="761"/>
        <v>0</v>
      </c>
      <c r="T1645" s="203">
        <f t="shared" si="762"/>
        <v>0</v>
      </c>
      <c r="U1645" s="203">
        <f t="shared" si="763"/>
        <v>0</v>
      </c>
      <c r="V1645" s="175">
        <f>IF(Q1645&gt;0,VLOOKUP(Q1645,Jahresfaktoren!$A$11:$B$24,2,),0)</f>
        <v>302</v>
      </c>
      <c r="W1645" s="175">
        <f>IF(R1645&gt;0,VLOOKUP(R1645,Jahresfaktoren!$D$11:$E$24,2,),0)</f>
        <v>0</v>
      </c>
      <c r="X1645" s="175">
        <f>IF(S1645&gt;0,VLOOKUP(S1645,Jahresfaktoren!$A$28:$B$29,2,),0)</f>
        <v>0</v>
      </c>
      <c r="Y1645" s="175">
        <f>IF(T1645&gt;0,VLOOKUP(T1645,Jahresfaktoren!$A$28:$B$29,2,),0)</f>
        <v>0</v>
      </c>
      <c r="Z1645" s="175">
        <f>IF(U1645&gt;0,VLOOKUP(U1645,Jahresfaktoren!$A$32:$B$33,2,),)</f>
        <v>0</v>
      </c>
      <c r="AA1645" s="177">
        <f t="shared" si="773"/>
        <v>1247.26</v>
      </c>
      <c r="AB1645" s="177" t="str">
        <f t="shared" si="774"/>
        <v/>
      </c>
      <c r="AC1645" s="177" t="str">
        <f t="shared" si="775"/>
        <v/>
      </c>
      <c r="AD1645" s="177" t="str">
        <f t="shared" si="776"/>
        <v/>
      </c>
      <c r="AE1645" s="177" t="str">
        <f t="shared" si="777"/>
        <v/>
      </c>
      <c r="AF1645" s="178">
        <f>IF(Q1645&gt;0,VLOOKUP(H1645,Leistungszahlen!$A$11:$C$158,3,),0)</f>
        <v>0</v>
      </c>
      <c r="AG1645" s="178">
        <f>IF(R1645&gt;0,VLOOKUP(H1645,Leistungszahlen!$A$11:$F$158,6,),IF(T1645&gt;0,VLOOKUP(H1645,Leistungszahlen!$A$11:$F$158,6,),0))</f>
        <v>0</v>
      </c>
      <c r="AH1645" s="179" t="e">
        <f t="shared" si="768"/>
        <v>#DIV/0!</v>
      </c>
      <c r="AI1645" s="179">
        <f t="shared" si="769"/>
        <v>0</v>
      </c>
      <c r="AJ1645" s="179">
        <f t="shared" si="770"/>
        <v>0</v>
      </c>
      <c r="AK1645" s="179">
        <f t="shared" si="771"/>
        <v>0</v>
      </c>
      <c r="AL1645" s="179">
        <f t="shared" si="772"/>
        <v>0</v>
      </c>
      <c r="AM1645" s="180">
        <f>IF(L1645=1,Stundensätze!$D$13,IF(L1645=2,Stundensätze!$D$17,IF(L1645=4,Stundensätze!$D$21,"")))</f>
        <v>0</v>
      </c>
      <c r="AN1645" s="180">
        <f>IF(L1645=1,Stundensätze!$D$15,IF(L1645=2,Stundensätze!$D$19,IF(L1645=4,Stundensätze!$D$23,"")))</f>
        <v>0</v>
      </c>
      <c r="AO1645" s="180" t="e">
        <f t="shared" si="778"/>
        <v>#DIV/0!</v>
      </c>
      <c r="AP1645" s="180">
        <f t="shared" si="779"/>
        <v>0</v>
      </c>
      <c r="AQ1645" s="192" t="e">
        <f t="shared" si="780"/>
        <v>#DIV/0!</v>
      </c>
      <c r="AR1645" s="192" t="e">
        <f t="shared" si="781"/>
        <v>#DIV/0!</v>
      </c>
      <c r="AS1645" s="193" t="e">
        <f t="shared" si="782"/>
        <v>#DIV/0!</v>
      </c>
      <c r="AT1645" s="258" t="str">
        <f>IF(K1645=0,0,VLOOKUP(K1645,Kostenstellen!A:B,2,FALSE))</f>
        <v xml:space="preserve">Salinenklinik </v>
      </c>
      <c r="AU1645" s="68" t="str">
        <f t="shared" si="764"/>
        <v>B</v>
      </c>
      <c r="AV1645" s="68" t="str">
        <f t="shared" si="765"/>
        <v/>
      </c>
      <c r="AW1645" s="68">
        <f>IF(AF1645=0,0,VLOOKUP($H1645,Leistungszahlen!$A$11:$H$158,4,FALSE))</f>
        <v>0</v>
      </c>
      <c r="AX1645" s="68">
        <f>IF(AF1645=0,0,VLOOKUP($H1645,Leistungszahlen!$A$11:$H$158,5,FALSE))</f>
        <v>0</v>
      </c>
      <c r="AY1645" s="68">
        <f>IF(AG1645=0,0,VLOOKUP($H1645,Leistungszahlen!$A$11:$H$158,6,FALSE))</f>
        <v>0</v>
      </c>
      <c r="AZ1645" s="68">
        <f t="shared" si="766"/>
        <v>0</v>
      </c>
      <c r="BA1645" s="68">
        <f t="shared" si="767"/>
        <v>0</v>
      </c>
      <c r="BC1645" s="68">
        <f t="shared" si="783"/>
        <v>0</v>
      </c>
      <c r="BD1645" s="285"/>
    </row>
    <row r="1646" spans="1:56" s="68" customFormat="1">
      <c r="A1646" s="200"/>
      <c r="B1646" s="200"/>
      <c r="C1646" s="200" t="s">
        <v>420</v>
      </c>
      <c r="D1646" s="200" t="s">
        <v>200</v>
      </c>
      <c r="E1646" s="200" t="s">
        <v>352</v>
      </c>
      <c r="F1646" s="200" t="s">
        <v>1619</v>
      </c>
      <c r="G1646" s="200" t="s">
        <v>118</v>
      </c>
      <c r="H1646" s="201" t="s">
        <v>221</v>
      </c>
      <c r="I1646" s="202">
        <v>4.17</v>
      </c>
      <c r="J1646" s="200" t="s">
        <v>292</v>
      </c>
      <c r="K1646" s="176">
        <v>5</v>
      </c>
      <c r="L1646" s="176">
        <v>1</v>
      </c>
      <c r="M1646" s="176">
        <v>0</v>
      </c>
      <c r="N1646" s="286">
        <v>1</v>
      </c>
      <c r="O1646" s="286"/>
      <c r="P1646" s="176"/>
      <c r="Q1646" s="203">
        <f t="shared" si="759"/>
        <v>1</v>
      </c>
      <c r="R1646" s="203">
        <f t="shared" si="760"/>
        <v>0</v>
      </c>
      <c r="S1646" s="203">
        <f t="shared" si="761"/>
        <v>0</v>
      </c>
      <c r="T1646" s="203">
        <f t="shared" si="762"/>
        <v>0</v>
      </c>
      <c r="U1646" s="203">
        <f t="shared" si="763"/>
        <v>0</v>
      </c>
      <c r="V1646" s="175">
        <f>IF(Q1646&gt;0,VLOOKUP(Q1646,Jahresfaktoren!$A$11:$B$24,2,),0)</f>
        <v>52</v>
      </c>
      <c r="W1646" s="175">
        <f>IF(R1646&gt;0,VLOOKUP(R1646,Jahresfaktoren!$D$11:$E$24,2,),0)</f>
        <v>0</v>
      </c>
      <c r="X1646" s="175">
        <f>IF(S1646&gt;0,VLOOKUP(S1646,Jahresfaktoren!$A$28:$B$29,2,),0)</f>
        <v>0</v>
      </c>
      <c r="Y1646" s="175">
        <f>IF(T1646&gt;0,VLOOKUP(T1646,Jahresfaktoren!$A$28:$B$29,2,),0)</f>
        <v>0</v>
      </c>
      <c r="Z1646" s="175">
        <f>IF(U1646&gt;0,VLOOKUP(U1646,Jahresfaktoren!$A$32:$B$33,2,),)</f>
        <v>0</v>
      </c>
      <c r="AA1646" s="177">
        <f t="shared" si="773"/>
        <v>216.84</v>
      </c>
      <c r="AB1646" s="177" t="str">
        <f t="shared" si="774"/>
        <v/>
      </c>
      <c r="AC1646" s="177" t="str">
        <f t="shared" si="775"/>
        <v/>
      </c>
      <c r="AD1646" s="177" t="str">
        <f t="shared" si="776"/>
        <v/>
      </c>
      <c r="AE1646" s="177" t="str">
        <f t="shared" si="777"/>
        <v/>
      </c>
      <c r="AF1646" s="178">
        <f>IF(Q1646&gt;0,VLOOKUP(H1646,Leistungszahlen!$A$11:$C$158,3,),0)</f>
        <v>0</v>
      </c>
      <c r="AG1646" s="178">
        <f>IF(R1646&gt;0,VLOOKUP(H1646,Leistungszahlen!$A$11:$F$158,6,),IF(T1646&gt;0,VLOOKUP(H1646,Leistungszahlen!$A$11:$F$158,6,),0))</f>
        <v>0</v>
      </c>
      <c r="AH1646" s="179" t="e">
        <f t="shared" si="768"/>
        <v>#DIV/0!</v>
      </c>
      <c r="AI1646" s="179">
        <f t="shared" si="769"/>
        <v>0</v>
      </c>
      <c r="AJ1646" s="179">
        <f t="shared" si="770"/>
        <v>0</v>
      </c>
      <c r="AK1646" s="179">
        <f t="shared" si="771"/>
        <v>0</v>
      </c>
      <c r="AL1646" s="179">
        <f t="shared" si="772"/>
        <v>0</v>
      </c>
      <c r="AM1646" s="180">
        <f>IF(L1646=1,Stundensätze!$D$13,IF(L1646=2,Stundensätze!$D$17,IF(L1646=4,Stundensätze!$D$21,"")))</f>
        <v>0</v>
      </c>
      <c r="AN1646" s="180">
        <f>IF(L1646=1,Stundensätze!$D$15,IF(L1646=2,Stundensätze!$D$19,IF(L1646=4,Stundensätze!$D$23,"")))</f>
        <v>0</v>
      </c>
      <c r="AO1646" s="180" t="e">
        <f t="shared" si="778"/>
        <v>#DIV/0!</v>
      </c>
      <c r="AP1646" s="180">
        <f t="shared" si="779"/>
        <v>0</v>
      </c>
      <c r="AQ1646" s="192" t="e">
        <f t="shared" si="780"/>
        <v>#DIV/0!</v>
      </c>
      <c r="AR1646" s="192" t="e">
        <f t="shared" si="781"/>
        <v>#DIV/0!</v>
      </c>
      <c r="AS1646" s="193" t="e">
        <f t="shared" si="782"/>
        <v>#DIV/0!</v>
      </c>
      <c r="AT1646" s="258" t="str">
        <f>IF(K1646=0,0,VLOOKUP(K1646,Kostenstellen!A:B,2,FALSE))</f>
        <v xml:space="preserve">Salinenklinik </v>
      </c>
      <c r="AU1646" s="68" t="str">
        <f t="shared" si="764"/>
        <v>Z</v>
      </c>
      <c r="AV1646" s="68" t="str">
        <f t="shared" si="765"/>
        <v/>
      </c>
      <c r="AW1646" s="68">
        <f>IF(AF1646=0,0,VLOOKUP($H1646,Leistungszahlen!$A$11:$H$158,4,FALSE))</f>
        <v>0</v>
      </c>
      <c r="AX1646" s="68">
        <f>IF(AF1646=0,0,VLOOKUP($H1646,Leistungszahlen!$A$11:$H$158,5,FALSE))</f>
        <v>0</v>
      </c>
      <c r="AY1646" s="68">
        <f>IF(AG1646=0,0,VLOOKUP($H1646,Leistungszahlen!$A$11:$H$158,6,FALSE))</f>
        <v>0</v>
      </c>
      <c r="AZ1646" s="68">
        <f t="shared" si="766"/>
        <v>0</v>
      </c>
      <c r="BA1646" s="68">
        <f t="shared" si="767"/>
        <v>0</v>
      </c>
      <c r="BC1646" s="68">
        <f t="shared" si="783"/>
        <v>0</v>
      </c>
      <c r="BD1646" s="285"/>
    </row>
    <row r="1647" spans="1:56" s="68" customFormat="1">
      <c r="A1647" s="200"/>
      <c r="B1647" s="200"/>
      <c r="C1647" s="200" t="s">
        <v>420</v>
      </c>
      <c r="D1647" s="200" t="s">
        <v>200</v>
      </c>
      <c r="E1647" s="200" t="s">
        <v>352</v>
      </c>
      <c r="F1647" s="200" t="s">
        <v>1619</v>
      </c>
      <c r="G1647" s="200" t="s">
        <v>163</v>
      </c>
      <c r="H1647" s="201" t="s">
        <v>287</v>
      </c>
      <c r="I1647" s="202">
        <v>16.48</v>
      </c>
      <c r="J1647" s="200" t="s">
        <v>307</v>
      </c>
      <c r="K1647" s="176">
        <v>5</v>
      </c>
      <c r="L1647" s="176">
        <v>1</v>
      </c>
      <c r="M1647" s="176"/>
      <c r="N1647" s="286">
        <v>3</v>
      </c>
      <c r="O1647" s="286">
        <v>3</v>
      </c>
      <c r="P1647" s="176"/>
      <c r="Q1647" s="203">
        <f t="shared" si="759"/>
        <v>3</v>
      </c>
      <c r="R1647" s="203">
        <f t="shared" si="760"/>
        <v>3</v>
      </c>
      <c r="S1647" s="203">
        <f t="shared" si="761"/>
        <v>0</v>
      </c>
      <c r="T1647" s="203">
        <f t="shared" si="762"/>
        <v>0</v>
      </c>
      <c r="U1647" s="203">
        <f t="shared" si="763"/>
        <v>0</v>
      </c>
      <c r="V1647" s="175">
        <f>IF(Q1647&gt;0,VLOOKUP(Q1647,Jahresfaktoren!$A$11:$B$24,2,),0)</f>
        <v>152</v>
      </c>
      <c r="W1647" s="175">
        <f>IF(R1647&gt;0,VLOOKUP(R1647,Jahresfaktoren!$D$11:$E$24,2,),0)</f>
        <v>150</v>
      </c>
      <c r="X1647" s="175">
        <f>IF(S1647&gt;0,VLOOKUP(S1647,Jahresfaktoren!$A$28:$B$29,2,),0)</f>
        <v>0</v>
      </c>
      <c r="Y1647" s="175">
        <f>IF(T1647&gt;0,VLOOKUP(T1647,Jahresfaktoren!$A$28:$B$29,2,),0)</f>
        <v>0</v>
      </c>
      <c r="Z1647" s="175">
        <f>IF(U1647&gt;0,VLOOKUP(U1647,Jahresfaktoren!$A$32:$B$33,2,),)</f>
        <v>0</v>
      </c>
      <c r="AA1647" s="177">
        <f t="shared" si="773"/>
        <v>2504.96</v>
      </c>
      <c r="AB1647" s="177">
        <f t="shared" si="774"/>
        <v>2472</v>
      </c>
      <c r="AC1647" s="177" t="str">
        <f t="shared" si="775"/>
        <v/>
      </c>
      <c r="AD1647" s="177" t="str">
        <f t="shared" si="776"/>
        <v/>
      </c>
      <c r="AE1647" s="177" t="str">
        <f t="shared" si="777"/>
        <v/>
      </c>
      <c r="AF1647" s="178">
        <f>IF(Q1647&gt;0,VLOOKUP(H1647,Leistungszahlen!$A$11:$C$158,3,),0)</f>
        <v>0</v>
      </c>
      <c r="AG1647" s="178">
        <f>IF(R1647&gt;0,VLOOKUP(H1647,Leistungszahlen!$A$11:$F$158,6,),IF(T1647&gt;0,VLOOKUP(H1647,Leistungszahlen!$A$11:$F$158,6,),0))</f>
        <v>0</v>
      </c>
      <c r="AH1647" s="179" t="e">
        <f t="shared" si="768"/>
        <v>#DIV/0!</v>
      </c>
      <c r="AI1647" s="179" t="e">
        <f t="shared" si="769"/>
        <v>#DIV/0!</v>
      </c>
      <c r="AJ1647" s="179">
        <f t="shared" si="770"/>
        <v>0</v>
      </c>
      <c r="AK1647" s="179">
        <f t="shared" si="771"/>
        <v>0</v>
      </c>
      <c r="AL1647" s="179">
        <f t="shared" si="772"/>
        <v>0</v>
      </c>
      <c r="AM1647" s="180">
        <f>IF(L1647=1,Stundensätze!$D$13,IF(L1647=2,Stundensätze!$D$17,IF(L1647=4,Stundensätze!$D$21,"")))</f>
        <v>0</v>
      </c>
      <c r="AN1647" s="180">
        <f>IF(L1647=1,Stundensätze!$D$15,IF(L1647=2,Stundensätze!$D$19,IF(L1647=4,Stundensätze!$D$23,"")))</f>
        <v>0</v>
      </c>
      <c r="AO1647" s="180" t="e">
        <f t="shared" si="778"/>
        <v>#DIV/0!</v>
      </c>
      <c r="AP1647" s="180">
        <f t="shared" si="779"/>
        <v>0</v>
      </c>
      <c r="AQ1647" s="192" t="e">
        <f t="shared" si="780"/>
        <v>#DIV/0!</v>
      </c>
      <c r="AR1647" s="192" t="e">
        <f t="shared" si="781"/>
        <v>#DIV/0!</v>
      </c>
      <c r="AS1647" s="193" t="e">
        <f t="shared" si="782"/>
        <v>#DIV/0!</v>
      </c>
      <c r="AT1647" s="258" t="str">
        <f>IF(K1647=0,0,VLOOKUP(K1647,Kostenstellen!A:B,2,FALSE))</f>
        <v xml:space="preserve">Salinenklinik </v>
      </c>
      <c r="AU1647" s="68" t="str">
        <f t="shared" si="764"/>
        <v>A1</v>
      </c>
      <c r="AV1647" s="68" t="str">
        <f t="shared" si="765"/>
        <v>A1</v>
      </c>
      <c r="AW1647" s="68">
        <f>IF(AF1647=0,0,VLOOKUP($H1647,Leistungszahlen!$A$11:$H$158,4,FALSE))</f>
        <v>0</v>
      </c>
      <c r="AX1647" s="68">
        <f>IF(AF1647=0,0,VLOOKUP($H1647,Leistungszahlen!$A$11:$H$158,5,FALSE))</f>
        <v>0</v>
      </c>
      <c r="AY1647" s="68">
        <f>IF(AG1647=0,0,VLOOKUP($H1647,Leistungszahlen!$A$11:$H$158,6,FALSE))</f>
        <v>0</v>
      </c>
      <c r="AZ1647" s="68">
        <f t="shared" si="766"/>
        <v>0</v>
      </c>
      <c r="BA1647" s="68">
        <f t="shared" si="767"/>
        <v>0</v>
      </c>
      <c r="BC1647" s="68">
        <f t="shared" si="783"/>
        <v>0</v>
      </c>
      <c r="BD1647" s="285"/>
    </row>
    <row r="1648" spans="1:56" s="68" customFormat="1">
      <c r="A1648" s="200"/>
      <c r="B1648" s="200"/>
      <c r="C1648" s="200" t="s">
        <v>420</v>
      </c>
      <c r="D1648" s="200" t="s">
        <v>200</v>
      </c>
      <c r="E1648" s="200" t="s">
        <v>352</v>
      </c>
      <c r="F1648" s="200" t="s">
        <v>1619</v>
      </c>
      <c r="G1648" s="200" t="s">
        <v>251</v>
      </c>
      <c r="H1648" s="201" t="s">
        <v>200</v>
      </c>
      <c r="I1648" s="202">
        <v>4.13</v>
      </c>
      <c r="J1648" s="200" t="s">
        <v>778</v>
      </c>
      <c r="K1648" s="176">
        <v>5</v>
      </c>
      <c r="L1648" s="176">
        <v>1</v>
      </c>
      <c r="M1648" s="176"/>
      <c r="N1648" s="286">
        <v>6</v>
      </c>
      <c r="O1648" s="286"/>
      <c r="P1648" s="176"/>
      <c r="Q1648" s="203">
        <f t="shared" si="759"/>
        <v>6</v>
      </c>
      <c r="R1648" s="203">
        <f t="shared" si="760"/>
        <v>0</v>
      </c>
      <c r="S1648" s="203">
        <f t="shared" si="761"/>
        <v>0</v>
      </c>
      <c r="T1648" s="203">
        <f t="shared" si="762"/>
        <v>0</v>
      </c>
      <c r="U1648" s="203">
        <f t="shared" si="763"/>
        <v>0</v>
      </c>
      <c r="V1648" s="175">
        <f>IF(Q1648&gt;0,VLOOKUP(Q1648,Jahresfaktoren!$A$11:$B$24,2,),0)</f>
        <v>302</v>
      </c>
      <c r="W1648" s="175">
        <f>IF(R1648&gt;0,VLOOKUP(R1648,Jahresfaktoren!$D$11:$E$24,2,),0)</f>
        <v>0</v>
      </c>
      <c r="X1648" s="175">
        <f>IF(S1648&gt;0,VLOOKUP(S1648,Jahresfaktoren!$A$28:$B$29,2,),0)</f>
        <v>0</v>
      </c>
      <c r="Y1648" s="175">
        <f>IF(T1648&gt;0,VLOOKUP(T1648,Jahresfaktoren!$A$28:$B$29,2,),0)</f>
        <v>0</v>
      </c>
      <c r="Z1648" s="175">
        <f>IF(U1648&gt;0,VLOOKUP(U1648,Jahresfaktoren!$A$32:$B$33,2,),)</f>
        <v>0</v>
      </c>
      <c r="AA1648" s="177">
        <f t="shared" si="773"/>
        <v>1247.26</v>
      </c>
      <c r="AB1648" s="177" t="str">
        <f t="shared" si="774"/>
        <v/>
      </c>
      <c r="AC1648" s="177" t="str">
        <f t="shared" si="775"/>
        <v/>
      </c>
      <c r="AD1648" s="177" t="str">
        <f t="shared" si="776"/>
        <v/>
      </c>
      <c r="AE1648" s="177" t="str">
        <f t="shared" si="777"/>
        <v/>
      </c>
      <c r="AF1648" s="178">
        <f>IF(Q1648&gt;0,VLOOKUP(H1648,Leistungszahlen!$A$11:$C$158,3,),0)</f>
        <v>0</v>
      </c>
      <c r="AG1648" s="178">
        <f>IF(R1648&gt;0,VLOOKUP(H1648,Leistungszahlen!$A$11:$F$158,6,),IF(T1648&gt;0,VLOOKUP(H1648,Leistungszahlen!$A$11:$F$158,6,),0))</f>
        <v>0</v>
      </c>
      <c r="AH1648" s="179" t="e">
        <f t="shared" si="768"/>
        <v>#DIV/0!</v>
      </c>
      <c r="AI1648" s="179">
        <f t="shared" si="769"/>
        <v>0</v>
      </c>
      <c r="AJ1648" s="179">
        <f t="shared" si="770"/>
        <v>0</v>
      </c>
      <c r="AK1648" s="179">
        <f t="shared" si="771"/>
        <v>0</v>
      </c>
      <c r="AL1648" s="179">
        <f t="shared" si="772"/>
        <v>0</v>
      </c>
      <c r="AM1648" s="180">
        <f>IF(L1648=1,Stundensätze!$D$13,IF(L1648=2,Stundensätze!$D$17,IF(L1648=4,Stundensätze!$D$21,"")))</f>
        <v>0</v>
      </c>
      <c r="AN1648" s="180">
        <f>IF(L1648=1,Stundensätze!$D$15,IF(L1648=2,Stundensätze!$D$19,IF(L1648=4,Stundensätze!$D$23,"")))</f>
        <v>0</v>
      </c>
      <c r="AO1648" s="180" t="e">
        <f t="shared" si="778"/>
        <v>#DIV/0!</v>
      </c>
      <c r="AP1648" s="180">
        <f t="shared" si="779"/>
        <v>0</v>
      </c>
      <c r="AQ1648" s="192" t="e">
        <f t="shared" si="780"/>
        <v>#DIV/0!</v>
      </c>
      <c r="AR1648" s="192" t="e">
        <f t="shared" si="781"/>
        <v>#DIV/0!</v>
      </c>
      <c r="AS1648" s="193" t="e">
        <f t="shared" si="782"/>
        <v>#DIV/0!</v>
      </c>
      <c r="AT1648" s="258" t="str">
        <f>IF(K1648=0,0,VLOOKUP(K1648,Kostenstellen!A:B,2,FALSE))</f>
        <v xml:space="preserve">Salinenklinik </v>
      </c>
      <c r="AU1648" s="68" t="str">
        <f t="shared" si="764"/>
        <v>B</v>
      </c>
      <c r="AV1648" s="68" t="str">
        <f t="shared" si="765"/>
        <v/>
      </c>
      <c r="AW1648" s="68">
        <f>IF(AF1648=0,0,VLOOKUP($H1648,Leistungszahlen!$A$11:$H$158,4,FALSE))</f>
        <v>0</v>
      </c>
      <c r="AX1648" s="68">
        <f>IF(AF1648=0,0,VLOOKUP($H1648,Leistungszahlen!$A$11:$H$158,5,FALSE))</f>
        <v>0</v>
      </c>
      <c r="AY1648" s="68">
        <f>IF(AG1648=0,0,VLOOKUP($H1648,Leistungszahlen!$A$11:$H$158,6,FALSE))</f>
        <v>0</v>
      </c>
      <c r="AZ1648" s="68">
        <f t="shared" si="766"/>
        <v>0</v>
      </c>
      <c r="BA1648" s="68">
        <f t="shared" si="767"/>
        <v>0</v>
      </c>
      <c r="BC1648" s="68">
        <f t="shared" si="783"/>
        <v>0</v>
      </c>
      <c r="BD1648" s="285"/>
    </row>
    <row r="1649" spans="1:56" s="68" customFormat="1">
      <c r="A1649" s="200"/>
      <c r="B1649" s="200"/>
      <c r="C1649" s="200" t="s">
        <v>420</v>
      </c>
      <c r="D1649" s="200" t="s">
        <v>200</v>
      </c>
      <c r="E1649" s="200" t="s">
        <v>352</v>
      </c>
      <c r="F1649" s="200" t="s">
        <v>1620</v>
      </c>
      <c r="G1649" s="200" t="s">
        <v>118</v>
      </c>
      <c r="H1649" s="201" t="s">
        <v>221</v>
      </c>
      <c r="I1649" s="202">
        <v>4.17</v>
      </c>
      <c r="J1649" s="200" t="s">
        <v>292</v>
      </c>
      <c r="K1649" s="176">
        <v>5</v>
      </c>
      <c r="L1649" s="176">
        <v>1</v>
      </c>
      <c r="M1649" s="176">
        <v>0</v>
      </c>
      <c r="N1649" s="286">
        <v>1</v>
      </c>
      <c r="O1649" s="286"/>
      <c r="P1649" s="176"/>
      <c r="Q1649" s="203">
        <f t="shared" si="759"/>
        <v>1</v>
      </c>
      <c r="R1649" s="203">
        <f t="shared" si="760"/>
        <v>0</v>
      </c>
      <c r="S1649" s="203">
        <f t="shared" si="761"/>
        <v>0</v>
      </c>
      <c r="T1649" s="203">
        <f t="shared" si="762"/>
        <v>0</v>
      </c>
      <c r="U1649" s="203">
        <f t="shared" si="763"/>
        <v>0</v>
      </c>
      <c r="V1649" s="175">
        <f>IF(Q1649&gt;0,VLOOKUP(Q1649,Jahresfaktoren!$A$11:$B$24,2,),0)</f>
        <v>52</v>
      </c>
      <c r="W1649" s="175">
        <f>IF(R1649&gt;0,VLOOKUP(R1649,Jahresfaktoren!$D$11:$E$24,2,),0)</f>
        <v>0</v>
      </c>
      <c r="X1649" s="175">
        <f>IF(S1649&gt;0,VLOOKUP(S1649,Jahresfaktoren!$A$28:$B$29,2,),0)</f>
        <v>0</v>
      </c>
      <c r="Y1649" s="175">
        <f>IF(T1649&gt;0,VLOOKUP(T1649,Jahresfaktoren!$A$28:$B$29,2,),0)</f>
        <v>0</v>
      </c>
      <c r="Z1649" s="175">
        <f>IF(U1649&gt;0,VLOOKUP(U1649,Jahresfaktoren!$A$32:$B$33,2,),)</f>
        <v>0</v>
      </c>
      <c r="AA1649" s="177">
        <f t="shared" si="773"/>
        <v>216.84</v>
      </c>
      <c r="AB1649" s="177" t="str">
        <f t="shared" si="774"/>
        <v/>
      </c>
      <c r="AC1649" s="177" t="str">
        <f t="shared" si="775"/>
        <v/>
      </c>
      <c r="AD1649" s="177" t="str">
        <f t="shared" si="776"/>
        <v/>
      </c>
      <c r="AE1649" s="177" t="str">
        <f t="shared" si="777"/>
        <v/>
      </c>
      <c r="AF1649" s="178">
        <f>IF(Q1649&gt;0,VLOOKUP(H1649,Leistungszahlen!$A$11:$C$158,3,),0)</f>
        <v>0</v>
      </c>
      <c r="AG1649" s="178">
        <f>IF(R1649&gt;0,VLOOKUP(H1649,Leistungszahlen!$A$11:$F$158,6,),IF(T1649&gt;0,VLOOKUP(H1649,Leistungszahlen!$A$11:$F$158,6,),0))</f>
        <v>0</v>
      </c>
      <c r="AH1649" s="179" t="e">
        <f t="shared" si="768"/>
        <v>#DIV/0!</v>
      </c>
      <c r="AI1649" s="179">
        <f t="shared" si="769"/>
        <v>0</v>
      </c>
      <c r="AJ1649" s="179">
        <f t="shared" si="770"/>
        <v>0</v>
      </c>
      <c r="AK1649" s="179">
        <f t="shared" si="771"/>
        <v>0</v>
      </c>
      <c r="AL1649" s="179">
        <f t="shared" si="772"/>
        <v>0</v>
      </c>
      <c r="AM1649" s="180">
        <f>IF(L1649=1,Stundensätze!$D$13,IF(L1649=2,Stundensätze!$D$17,IF(L1649=4,Stundensätze!$D$21,"")))</f>
        <v>0</v>
      </c>
      <c r="AN1649" s="180">
        <f>IF(L1649=1,Stundensätze!$D$15,IF(L1649=2,Stundensätze!$D$19,IF(L1649=4,Stundensätze!$D$23,"")))</f>
        <v>0</v>
      </c>
      <c r="AO1649" s="180" t="e">
        <f t="shared" si="778"/>
        <v>#DIV/0!</v>
      </c>
      <c r="AP1649" s="180">
        <f t="shared" si="779"/>
        <v>0</v>
      </c>
      <c r="AQ1649" s="192" t="e">
        <f t="shared" si="780"/>
        <v>#DIV/0!</v>
      </c>
      <c r="AR1649" s="192" t="e">
        <f t="shared" si="781"/>
        <v>#DIV/0!</v>
      </c>
      <c r="AS1649" s="193" t="e">
        <f t="shared" si="782"/>
        <v>#DIV/0!</v>
      </c>
      <c r="AT1649" s="258" t="str">
        <f>IF(K1649=0,0,VLOOKUP(K1649,Kostenstellen!A:B,2,FALSE))</f>
        <v xml:space="preserve">Salinenklinik </v>
      </c>
      <c r="AU1649" s="68" t="str">
        <f t="shared" si="764"/>
        <v>Z</v>
      </c>
      <c r="AV1649" s="68" t="str">
        <f t="shared" si="765"/>
        <v/>
      </c>
      <c r="AW1649" s="68">
        <f>IF(AF1649=0,0,VLOOKUP($H1649,Leistungszahlen!$A$11:$H$158,4,FALSE))</f>
        <v>0</v>
      </c>
      <c r="AX1649" s="68">
        <f>IF(AF1649=0,0,VLOOKUP($H1649,Leistungszahlen!$A$11:$H$158,5,FALSE))</f>
        <v>0</v>
      </c>
      <c r="AY1649" s="68">
        <f>IF(AG1649=0,0,VLOOKUP($H1649,Leistungszahlen!$A$11:$H$158,6,FALSE))</f>
        <v>0</v>
      </c>
      <c r="AZ1649" s="68">
        <f t="shared" si="766"/>
        <v>0</v>
      </c>
      <c r="BA1649" s="68">
        <f t="shared" si="767"/>
        <v>0</v>
      </c>
      <c r="BC1649" s="68">
        <f t="shared" si="783"/>
        <v>0</v>
      </c>
      <c r="BD1649" s="285"/>
    </row>
    <row r="1650" spans="1:56" s="68" customFormat="1">
      <c r="A1650" s="200"/>
      <c r="B1650" s="200"/>
      <c r="C1650" s="200" t="s">
        <v>420</v>
      </c>
      <c r="D1650" s="200" t="s">
        <v>200</v>
      </c>
      <c r="E1650" s="200" t="s">
        <v>352</v>
      </c>
      <c r="F1650" s="200" t="s">
        <v>1620</v>
      </c>
      <c r="G1650" s="200" t="s">
        <v>163</v>
      </c>
      <c r="H1650" s="201" t="s">
        <v>287</v>
      </c>
      <c r="I1650" s="202">
        <v>16.48</v>
      </c>
      <c r="J1650" s="200" t="s">
        <v>307</v>
      </c>
      <c r="K1650" s="176">
        <v>5</v>
      </c>
      <c r="L1650" s="176">
        <v>1</v>
      </c>
      <c r="M1650" s="176"/>
      <c r="N1650" s="286">
        <v>3</v>
      </c>
      <c r="O1650" s="286">
        <v>3</v>
      </c>
      <c r="P1650" s="176"/>
      <c r="Q1650" s="203">
        <f t="shared" si="759"/>
        <v>3</v>
      </c>
      <c r="R1650" s="203">
        <f t="shared" si="760"/>
        <v>3</v>
      </c>
      <c r="S1650" s="203">
        <f t="shared" si="761"/>
        <v>0</v>
      </c>
      <c r="T1650" s="203">
        <f t="shared" si="762"/>
        <v>0</v>
      </c>
      <c r="U1650" s="203">
        <f t="shared" si="763"/>
        <v>0</v>
      </c>
      <c r="V1650" s="175">
        <f>IF(Q1650&gt;0,VLOOKUP(Q1650,Jahresfaktoren!$A$11:$B$24,2,),0)</f>
        <v>152</v>
      </c>
      <c r="W1650" s="175">
        <f>IF(R1650&gt;0,VLOOKUP(R1650,Jahresfaktoren!$D$11:$E$24,2,),0)</f>
        <v>150</v>
      </c>
      <c r="X1650" s="175">
        <f>IF(S1650&gt;0,VLOOKUP(S1650,Jahresfaktoren!$A$28:$B$29,2,),0)</f>
        <v>0</v>
      </c>
      <c r="Y1650" s="175">
        <f>IF(T1650&gt;0,VLOOKUP(T1650,Jahresfaktoren!$A$28:$B$29,2,),0)</f>
        <v>0</v>
      </c>
      <c r="Z1650" s="175">
        <f>IF(U1650&gt;0,VLOOKUP(U1650,Jahresfaktoren!$A$32:$B$33,2,),)</f>
        <v>0</v>
      </c>
      <c r="AA1650" s="177">
        <f t="shared" si="773"/>
        <v>2504.96</v>
      </c>
      <c r="AB1650" s="177">
        <f t="shared" si="774"/>
        <v>2472</v>
      </c>
      <c r="AC1650" s="177" t="str">
        <f t="shared" si="775"/>
        <v/>
      </c>
      <c r="AD1650" s="177" t="str">
        <f t="shared" si="776"/>
        <v/>
      </c>
      <c r="AE1650" s="177" t="str">
        <f t="shared" si="777"/>
        <v/>
      </c>
      <c r="AF1650" s="178">
        <f>IF(Q1650&gt;0,VLOOKUP(H1650,Leistungszahlen!$A$11:$C$158,3,),0)</f>
        <v>0</v>
      </c>
      <c r="AG1650" s="178">
        <f>IF(R1650&gt;0,VLOOKUP(H1650,Leistungszahlen!$A$11:$F$158,6,),IF(T1650&gt;0,VLOOKUP(H1650,Leistungszahlen!$A$11:$F$158,6,),0))</f>
        <v>0</v>
      </c>
      <c r="AH1650" s="179" t="e">
        <f t="shared" si="768"/>
        <v>#DIV/0!</v>
      </c>
      <c r="AI1650" s="179" t="e">
        <f t="shared" si="769"/>
        <v>#DIV/0!</v>
      </c>
      <c r="AJ1650" s="179">
        <f t="shared" si="770"/>
        <v>0</v>
      </c>
      <c r="AK1650" s="179">
        <f t="shared" si="771"/>
        <v>0</v>
      </c>
      <c r="AL1650" s="179">
        <f t="shared" si="772"/>
        <v>0</v>
      </c>
      <c r="AM1650" s="180">
        <f>IF(L1650=1,Stundensätze!$D$13,IF(L1650=2,Stundensätze!$D$17,IF(L1650=4,Stundensätze!$D$21,"")))</f>
        <v>0</v>
      </c>
      <c r="AN1650" s="180">
        <f>IF(L1650=1,Stundensätze!$D$15,IF(L1650=2,Stundensätze!$D$19,IF(L1650=4,Stundensätze!$D$23,"")))</f>
        <v>0</v>
      </c>
      <c r="AO1650" s="180" t="e">
        <f t="shared" si="778"/>
        <v>#DIV/0!</v>
      </c>
      <c r="AP1650" s="180">
        <f t="shared" si="779"/>
        <v>0</v>
      </c>
      <c r="AQ1650" s="192" t="e">
        <f t="shared" si="780"/>
        <v>#DIV/0!</v>
      </c>
      <c r="AR1650" s="192" t="e">
        <f t="shared" si="781"/>
        <v>#DIV/0!</v>
      </c>
      <c r="AS1650" s="193" t="e">
        <f t="shared" si="782"/>
        <v>#DIV/0!</v>
      </c>
      <c r="AT1650" s="258" t="str">
        <f>IF(K1650=0,0,VLOOKUP(K1650,Kostenstellen!A:B,2,FALSE))</f>
        <v xml:space="preserve">Salinenklinik </v>
      </c>
      <c r="AU1650" s="68" t="str">
        <f t="shared" si="764"/>
        <v>A1</v>
      </c>
      <c r="AV1650" s="68" t="str">
        <f t="shared" si="765"/>
        <v>A1</v>
      </c>
      <c r="AW1650" s="68">
        <f>IF(AF1650=0,0,VLOOKUP($H1650,Leistungszahlen!$A$11:$H$158,4,FALSE))</f>
        <v>0</v>
      </c>
      <c r="AX1650" s="68">
        <f>IF(AF1650=0,0,VLOOKUP($H1650,Leistungszahlen!$A$11:$H$158,5,FALSE))</f>
        <v>0</v>
      </c>
      <c r="AY1650" s="68">
        <f>IF(AG1650=0,0,VLOOKUP($H1650,Leistungszahlen!$A$11:$H$158,6,FALSE))</f>
        <v>0</v>
      </c>
      <c r="AZ1650" s="68">
        <f t="shared" si="766"/>
        <v>0</v>
      </c>
      <c r="BA1650" s="68">
        <f t="shared" si="767"/>
        <v>0</v>
      </c>
      <c r="BC1650" s="68">
        <f t="shared" si="783"/>
        <v>0</v>
      </c>
      <c r="BD1650" s="285"/>
    </row>
    <row r="1651" spans="1:56" s="68" customFormat="1">
      <c r="A1651" s="200"/>
      <c r="B1651" s="200"/>
      <c r="C1651" s="200" t="s">
        <v>420</v>
      </c>
      <c r="D1651" s="200" t="s">
        <v>200</v>
      </c>
      <c r="E1651" s="200" t="s">
        <v>352</v>
      </c>
      <c r="F1651" s="200" t="s">
        <v>1620</v>
      </c>
      <c r="G1651" s="200" t="s">
        <v>251</v>
      </c>
      <c r="H1651" s="201" t="s">
        <v>200</v>
      </c>
      <c r="I1651" s="202">
        <v>4.13</v>
      </c>
      <c r="J1651" s="200" t="s">
        <v>778</v>
      </c>
      <c r="K1651" s="176">
        <v>5</v>
      </c>
      <c r="L1651" s="176">
        <v>1</v>
      </c>
      <c r="M1651" s="176"/>
      <c r="N1651" s="286">
        <v>6</v>
      </c>
      <c r="O1651" s="286"/>
      <c r="P1651" s="176"/>
      <c r="Q1651" s="203">
        <f t="shared" si="759"/>
        <v>6</v>
      </c>
      <c r="R1651" s="203">
        <f t="shared" si="760"/>
        <v>0</v>
      </c>
      <c r="S1651" s="203">
        <f t="shared" si="761"/>
        <v>0</v>
      </c>
      <c r="T1651" s="203">
        <f t="shared" si="762"/>
        <v>0</v>
      </c>
      <c r="U1651" s="203">
        <f t="shared" si="763"/>
        <v>0</v>
      </c>
      <c r="V1651" s="175">
        <f>IF(Q1651&gt;0,VLOOKUP(Q1651,Jahresfaktoren!$A$11:$B$24,2,),0)</f>
        <v>302</v>
      </c>
      <c r="W1651" s="175">
        <f>IF(R1651&gt;0,VLOOKUP(R1651,Jahresfaktoren!$D$11:$E$24,2,),0)</f>
        <v>0</v>
      </c>
      <c r="X1651" s="175">
        <f>IF(S1651&gt;0,VLOOKUP(S1651,Jahresfaktoren!$A$28:$B$29,2,),0)</f>
        <v>0</v>
      </c>
      <c r="Y1651" s="175">
        <f>IF(T1651&gt;0,VLOOKUP(T1651,Jahresfaktoren!$A$28:$B$29,2,),0)</f>
        <v>0</v>
      </c>
      <c r="Z1651" s="175">
        <f>IF(U1651&gt;0,VLOOKUP(U1651,Jahresfaktoren!$A$32:$B$33,2,),)</f>
        <v>0</v>
      </c>
      <c r="AA1651" s="177">
        <f t="shared" si="773"/>
        <v>1247.26</v>
      </c>
      <c r="AB1651" s="177" t="str">
        <f t="shared" si="774"/>
        <v/>
      </c>
      <c r="AC1651" s="177" t="str">
        <f t="shared" si="775"/>
        <v/>
      </c>
      <c r="AD1651" s="177" t="str">
        <f t="shared" si="776"/>
        <v/>
      </c>
      <c r="AE1651" s="177" t="str">
        <f t="shared" si="777"/>
        <v/>
      </c>
      <c r="AF1651" s="178">
        <f>IF(Q1651&gt;0,VLOOKUP(H1651,Leistungszahlen!$A$11:$C$158,3,),0)</f>
        <v>0</v>
      </c>
      <c r="AG1651" s="178">
        <f>IF(R1651&gt;0,VLOOKUP(H1651,Leistungszahlen!$A$11:$F$158,6,),IF(T1651&gt;0,VLOOKUP(H1651,Leistungszahlen!$A$11:$F$158,6,),0))</f>
        <v>0</v>
      </c>
      <c r="AH1651" s="179" t="e">
        <f t="shared" si="768"/>
        <v>#DIV/0!</v>
      </c>
      <c r="AI1651" s="179">
        <f t="shared" si="769"/>
        <v>0</v>
      </c>
      <c r="AJ1651" s="179">
        <f t="shared" si="770"/>
        <v>0</v>
      </c>
      <c r="AK1651" s="179">
        <f t="shared" si="771"/>
        <v>0</v>
      </c>
      <c r="AL1651" s="179">
        <f t="shared" si="772"/>
        <v>0</v>
      </c>
      <c r="AM1651" s="180">
        <f>IF(L1651=1,Stundensätze!$D$13,IF(L1651=2,Stundensätze!$D$17,IF(L1651=4,Stundensätze!$D$21,"")))</f>
        <v>0</v>
      </c>
      <c r="AN1651" s="180">
        <f>IF(L1651=1,Stundensätze!$D$15,IF(L1651=2,Stundensätze!$D$19,IF(L1651=4,Stundensätze!$D$23,"")))</f>
        <v>0</v>
      </c>
      <c r="AO1651" s="180" t="e">
        <f t="shared" si="778"/>
        <v>#DIV/0!</v>
      </c>
      <c r="AP1651" s="180">
        <f t="shared" si="779"/>
        <v>0</v>
      </c>
      <c r="AQ1651" s="192" t="e">
        <f t="shared" si="780"/>
        <v>#DIV/0!</v>
      </c>
      <c r="AR1651" s="192" t="e">
        <f t="shared" si="781"/>
        <v>#DIV/0!</v>
      </c>
      <c r="AS1651" s="193" t="e">
        <f t="shared" si="782"/>
        <v>#DIV/0!</v>
      </c>
      <c r="AT1651" s="258" t="str">
        <f>IF(K1651=0,0,VLOOKUP(K1651,Kostenstellen!A:B,2,FALSE))</f>
        <v xml:space="preserve">Salinenklinik </v>
      </c>
      <c r="AU1651" s="68" t="str">
        <f t="shared" si="764"/>
        <v>B</v>
      </c>
      <c r="AV1651" s="68" t="str">
        <f t="shared" si="765"/>
        <v/>
      </c>
      <c r="AW1651" s="68">
        <f>IF(AF1651=0,0,VLOOKUP($H1651,Leistungszahlen!$A$11:$H$158,4,FALSE))</f>
        <v>0</v>
      </c>
      <c r="AX1651" s="68">
        <f>IF(AF1651=0,0,VLOOKUP($H1651,Leistungszahlen!$A$11:$H$158,5,FALSE))</f>
        <v>0</v>
      </c>
      <c r="AY1651" s="68">
        <f>IF(AG1651=0,0,VLOOKUP($H1651,Leistungszahlen!$A$11:$H$158,6,FALSE))</f>
        <v>0</v>
      </c>
      <c r="AZ1651" s="68">
        <f t="shared" si="766"/>
        <v>0</v>
      </c>
      <c r="BA1651" s="68">
        <f t="shared" si="767"/>
        <v>0</v>
      </c>
      <c r="BC1651" s="68">
        <f t="shared" si="783"/>
        <v>0</v>
      </c>
      <c r="BD1651" s="285"/>
    </row>
    <row r="1652" spans="1:56" s="68" customFormat="1">
      <c r="A1652" s="200"/>
      <c r="B1652" s="200"/>
      <c r="C1652" s="200" t="s">
        <v>420</v>
      </c>
      <c r="D1652" s="200" t="s">
        <v>200</v>
      </c>
      <c r="E1652" s="200" t="s">
        <v>352</v>
      </c>
      <c r="F1652" s="200" t="s">
        <v>1621</v>
      </c>
      <c r="G1652" s="200" t="s">
        <v>118</v>
      </c>
      <c r="H1652" s="201" t="s">
        <v>221</v>
      </c>
      <c r="I1652" s="202">
        <v>4.17</v>
      </c>
      <c r="J1652" s="200" t="s">
        <v>292</v>
      </c>
      <c r="K1652" s="176">
        <v>5</v>
      </c>
      <c r="L1652" s="176">
        <v>1</v>
      </c>
      <c r="M1652" s="176">
        <v>0</v>
      </c>
      <c r="N1652" s="286">
        <v>1</v>
      </c>
      <c r="O1652" s="286"/>
      <c r="P1652" s="176"/>
      <c r="Q1652" s="203">
        <f t="shared" si="759"/>
        <v>1</v>
      </c>
      <c r="R1652" s="203">
        <f t="shared" si="760"/>
        <v>0</v>
      </c>
      <c r="S1652" s="203">
        <f t="shared" si="761"/>
        <v>0</v>
      </c>
      <c r="T1652" s="203">
        <f t="shared" si="762"/>
        <v>0</v>
      </c>
      <c r="U1652" s="203">
        <f t="shared" si="763"/>
        <v>0</v>
      </c>
      <c r="V1652" s="175">
        <f>IF(Q1652&gt;0,VLOOKUP(Q1652,Jahresfaktoren!$A$11:$B$24,2,),0)</f>
        <v>52</v>
      </c>
      <c r="W1652" s="175">
        <f>IF(R1652&gt;0,VLOOKUP(R1652,Jahresfaktoren!$D$11:$E$24,2,),0)</f>
        <v>0</v>
      </c>
      <c r="X1652" s="175">
        <f>IF(S1652&gt;0,VLOOKUP(S1652,Jahresfaktoren!$A$28:$B$29,2,),0)</f>
        <v>0</v>
      </c>
      <c r="Y1652" s="175">
        <f>IF(T1652&gt;0,VLOOKUP(T1652,Jahresfaktoren!$A$28:$B$29,2,),0)</f>
        <v>0</v>
      </c>
      <c r="Z1652" s="175">
        <f>IF(U1652&gt;0,VLOOKUP(U1652,Jahresfaktoren!$A$32:$B$33,2,),)</f>
        <v>0</v>
      </c>
      <c r="AA1652" s="177">
        <f t="shared" si="773"/>
        <v>216.84</v>
      </c>
      <c r="AB1652" s="177" t="str">
        <f t="shared" si="774"/>
        <v/>
      </c>
      <c r="AC1652" s="177" t="str">
        <f t="shared" si="775"/>
        <v/>
      </c>
      <c r="AD1652" s="177" t="str">
        <f t="shared" si="776"/>
        <v/>
      </c>
      <c r="AE1652" s="177" t="str">
        <f t="shared" si="777"/>
        <v/>
      </c>
      <c r="AF1652" s="178">
        <f>IF(Q1652&gt;0,VLOOKUP(H1652,Leistungszahlen!$A$11:$C$158,3,),0)</f>
        <v>0</v>
      </c>
      <c r="AG1652" s="178">
        <f>IF(R1652&gt;0,VLOOKUP(H1652,Leistungszahlen!$A$11:$F$158,6,),IF(T1652&gt;0,VLOOKUP(H1652,Leistungszahlen!$A$11:$F$158,6,),0))</f>
        <v>0</v>
      </c>
      <c r="AH1652" s="179" t="e">
        <f t="shared" si="768"/>
        <v>#DIV/0!</v>
      </c>
      <c r="AI1652" s="179">
        <f t="shared" si="769"/>
        <v>0</v>
      </c>
      <c r="AJ1652" s="179">
        <f t="shared" si="770"/>
        <v>0</v>
      </c>
      <c r="AK1652" s="179">
        <f t="shared" si="771"/>
        <v>0</v>
      </c>
      <c r="AL1652" s="179">
        <f t="shared" si="772"/>
        <v>0</v>
      </c>
      <c r="AM1652" s="180">
        <f>IF(L1652=1,Stundensätze!$D$13,IF(L1652=2,Stundensätze!$D$17,IF(L1652=4,Stundensätze!$D$21,"")))</f>
        <v>0</v>
      </c>
      <c r="AN1652" s="180">
        <f>IF(L1652=1,Stundensätze!$D$15,IF(L1652=2,Stundensätze!$D$19,IF(L1652=4,Stundensätze!$D$23,"")))</f>
        <v>0</v>
      </c>
      <c r="AO1652" s="180" t="e">
        <f t="shared" si="778"/>
        <v>#DIV/0!</v>
      </c>
      <c r="AP1652" s="180">
        <f t="shared" si="779"/>
        <v>0</v>
      </c>
      <c r="AQ1652" s="192" t="e">
        <f t="shared" si="780"/>
        <v>#DIV/0!</v>
      </c>
      <c r="AR1652" s="192" t="e">
        <f t="shared" si="781"/>
        <v>#DIV/0!</v>
      </c>
      <c r="AS1652" s="193" t="e">
        <f t="shared" si="782"/>
        <v>#DIV/0!</v>
      </c>
      <c r="AT1652" s="258" t="str">
        <f>IF(K1652=0,0,VLOOKUP(K1652,Kostenstellen!A:B,2,FALSE))</f>
        <v xml:space="preserve">Salinenklinik </v>
      </c>
      <c r="AU1652" s="68" t="str">
        <f t="shared" si="764"/>
        <v>Z</v>
      </c>
      <c r="AV1652" s="68" t="str">
        <f t="shared" si="765"/>
        <v/>
      </c>
      <c r="AW1652" s="68">
        <f>IF(AF1652=0,0,VLOOKUP($H1652,Leistungszahlen!$A$11:$H$158,4,FALSE))</f>
        <v>0</v>
      </c>
      <c r="AX1652" s="68">
        <f>IF(AF1652=0,0,VLOOKUP($H1652,Leistungszahlen!$A$11:$H$158,5,FALSE))</f>
        <v>0</v>
      </c>
      <c r="AY1652" s="68">
        <f>IF(AG1652=0,0,VLOOKUP($H1652,Leistungszahlen!$A$11:$H$158,6,FALSE))</f>
        <v>0</v>
      </c>
      <c r="AZ1652" s="68">
        <f t="shared" si="766"/>
        <v>0</v>
      </c>
      <c r="BA1652" s="68">
        <f t="shared" si="767"/>
        <v>0</v>
      </c>
      <c r="BC1652" s="68">
        <f t="shared" si="783"/>
        <v>0</v>
      </c>
      <c r="BD1652" s="285"/>
    </row>
    <row r="1653" spans="1:56" s="68" customFormat="1">
      <c r="A1653" s="200"/>
      <c r="B1653" s="200"/>
      <c r="C1653" s="200" t="s">
        <v>420</v>
      </c>
      <c r="D1653" s="200" t="s">
        <v>200</v>
      </c>
      <c r="E1653" s="200" t="s">
        <v>352</v>
      </c>
      <c r="F1653" s="200" t="s">
        <v>1621</v>
      </c>
      <c r="G1653" s="200" t="s">
        <v>163</v>
      </c>
      <c r="H1653" s="201" t="s">
        <v>287</v>
      </c>
      <c r="I1653" s="202">
        <v>16.48</v>
      </c>
      <c r="J1653" s="200" t="s">
        <v>307</v>
      </c>
      <c r="K1653" s="176">
        <v>5</v>
      </c>
      <c r="L1653" s="176">
        <v>1</v>
      </c>
      <c r="M1653" s="176"/>
      <c r="N1653" s="286">
        <v>3</v>
      </c>
      <c r="O1653" s="286">
        <v>3</v>
      </c>
      <c r="P1653" s="176"/>
      <c r="Q1653" s="203">
        <f t="shared" si="759"/>
        <v>3</v>
      </c>
      <c r="R1653" s="203">
        <f t="shared" si="760"/>
        <v>3</v>
      </c>
      <c r="S1653" s="203">
        <f t="shared" si="761"/>
        <v>0</v>
      </c>
      <c r="T1653" s="203">
        <f t="shared" si="762"/>
        <v>0</v>
      </c>
      <c r="U1653" s="203">
        <f t="shared" si="763"/>
        <v>0</v>
      </c>
      <c r="V1653" s="175">
        <f>IF(Q1653&gt;0,VLOOKUP(Q1653,Jahresfaktoren!$A$11:$B$24,2,),0)</f>
        <v>152</v>
      </c>
      <c r="W1653" s="175">
        <f>IF(R1653&gt;0,VLOOKUP(R1653,Jahresfaktoren!$D$11:$E$24,2,),0)</f>
        <v>150</v>
      </c>
      <c r="X1653" s="175">
        <f>IF(S1653&gt;0,VLOOKUP(S1653,Jahresfaktoren!$A$28:$B$29,2,),0)</f>
        <v>0</v>
      </c>
      <c r="Y1653" s="175">
        <f>IF(T1653&gt;0,VLOOKUP(T1653,Jahresfaktoren!$A$28:$B$29,2,),0)</f>
        <v>0</v>
      </c>
      <c r="Z1653" s="175">
        <f>IF(U1653&gt;0,VLOOKUP(U1653,Jahresfaktoren!$A$32:$B$33,2,),)</f>
        <v>0</v>
      </c>
      <c r="AA1653" s="177">
        <f t="shared" si="773"/>
        <v>2504.96</v>
      </c>
      <c r="AB1653" s="177">
        <f t="shared" si="774"/>
        <v>2472</v>
      </c>
      <c r="AC1653" s="177" t="str">
        <f t="shared" si="775"/>
        <v/>
      </c>
      <c r="AD1653" s="177" t="str">
        <f t="shared" si="776"/>
        <v/>
      </c>
      <c r="AE1653" s="177" t="str">
        <f t="shared" si="777"/>
        <v/>
      </c>
      <c r="AF1653" s="178">
        <f>IF(Q1653&gt;0,VLOOKUP(H1653,Leistungszahlen!$A$11:$C$158,3,),0)</f>
        <v>0</v>
      </c>
      <c r="AG1653" s="178">
        <f>IF(R1653&gt;0,VLOOKUP(H1653,Leistungszahlen!$A$11:$F$158,6,),IF(T1653&gt;0,VLOOKUP(H1653,Leistungszahlen!$A$11:$F$158,6,),0))</f>
        <v>0</v>
      </c>
      <c r="AH1653" s="179" t="e">
        <f t="shared" si="768"/>
        <v>#DIV/0!</v>
      </c>
      <c r="AI1653" s="179" t="e">
        <f t="shared" si="769"/>
        <v>#DIV/0!</v>
      </c>
      <c r="AJ1653" s="179">
        <f t="shared" si="770"/>
        <v>0</v>
      </c>
      <c r="AK1653" s="179">
        <f t="shared" si="771"/>
        <v>0</v>
      </c>
      <c r="AL1653" s="179">
        <f t="shared" si="772"/>
        <v>0</v>
      </c>
      <c r="AM1653" s="180">
        <f>IF(L1653=1,Stundensätze!$D$13,IF(L1653=2,Stundensätze!$D$17,IF(L1653=4,Stundensätze!$D$21,"")))</f>
        <v>0</v>
      </c>
      <c r="AN1653" s="180">
        <f>IF(L1653=1,Stundensätze!$D$15,IF(L1653=2,Stundensätze!$D$19,IF(L1653=4,Stundensätze!$D$23,"")))</f>
        <v>0</v>
      </c>
      <c r="AO1653" s="180" t="e">
        <f t="shared" si="778"/>
        <v>#DIV/0!</v>
      </c>
      <c r="AP1653" s="180">
        <f t="shared" si="779"/>
        <v>0</v>
      </c>
      <c r="AQ1653" s="192" t="e">
        <f t="shared" si="780"/>
        <v>#DIV/0!</v>
      </c>
      <c r="AR1653" s="192" t="e">
        <f t="shared" si="781"/>
        <v>#DIV/0!</v>
      </c>
      <c r="AS1653" s="193" t="e">
        <f t="shared" si="782"/>
        <v>#DIV/0!</v>
      </c>
      <c r="AT1653" s="258" t="str">
        <f>IF(K1653=0,0,VLOOKUP(K1653,Kostenstellen!A:B,2,FALSE))</f>
        <v xml:space="preserve">Salinenklinik </v>
      </c>
      <c r="AU1653" s="68" t="str">
        <f t="shared" si="764"/>
        <v>A1</v>
      </c>
      <c r="AV1653" s="68" t="str">
        <f t="shared" si="765"/>
        <v>A1</v>
      </c>
      <c r="AW1653" s="68">
        <f>IF(AF1653=0,0,VLOOKUP($H1653,Leistungszahlen!$A$11:$H$158,4,FALSE))</f>
        <v>0</v>
      </c>
      <c r="AX1653" s="68">
        <f>IF(AF1653=0,0,VLOOKUP($H1653,Leistungszahlen!$A$11:$H$158,5,FALSE))</f>
        <v>0</v>
      </c>
      <c r="AY1653" s="68">
        <f>IF(AG1653=0,0,VLOOKUP($H1653,Leistungszahlen!$A$11:$H$158,6,FALSE))</f>
        <v>0</v>
      </c>
      <c r="AZ1653" s="68">
        <f t="shared" si="766"/>
        <v>0</v>
      </c>
      <c r="BA1653" s="68">
        <f t="shared" si="767"/>
        <v>0</v>
      </c>
      <c r="BC1653" s="68">
        <f t="shared" si="783"/>
        <v>0</v>
      </c>
      <c r="BD1653" s="285"/>
    </row>
    <row r="1654" spans="1:56" s="68" customFormat="1">
      <c r="A1654" s="200"/>
      <c r="B1654" s="200"/>
      <c r="C1654" s="200" t="s">
        <v>420</v>
      </c>
      <c r="D1654" s="200" t="s">
        <v>200</v>
      </c>
      <c r="E1654" s="200" t="s">
        <v>352</v>
      </c>
      <c r="F1654" s="200" t="s">
        <v>1621</v>
      </c>
      <c r="G1654" s="200" t="s">
        <v>251</v>
      </c>
      <c r="H1654" s="201" t="s">
        <v>200</v>
      </c>
      <c r="I1654" s="202">
        <v>4.13</v>
      </c>
      <c r="J1654" s="200" t="s">
        <v>778</v>
      </c>
      <c r="K1654" s="176">
        <v>5</v>
      </c>
      <c r="L1654" s="176">
        <v>1</v>
      </c>
      <c r="M1654" s="176"/>
      <c r="N1654" s="286">
        <v>6</v>
      </c>
      <c r="O1654" s="286"/>
      <c r="P1654" s="176"/>
      <c r="Q1654" s="203">
        <f t="shared" si="759"/>
        <v>6</v>
      </c>
      <c r="R1654" s="203">
        <f t="shared" si="760"/>
        <v>0</v>
      </c>
      <c r="S1654" s="203">
        <f t="shared" si="761"/>
        <v>0</v>
      </c>
      <c r="T1654" s="203">
        <f t="shared" si="762"/>
        <v>0</v>
      </c>
      <c r="U1654" s="203">
        <f t="shared" si="763"/>
        <v>0</v>
      </c>
      <c r="V1654" s="175">
        <f>IF(Q1654&gt;0,VLOOKUP(Q1654,Jahresfaktoren!$A$11:$B$24,2,),0)</f>
        <v>302</v>
      </c>
      <c r="W1654" s="175">
        <f>IF(R1654&gt;0,VLOOKUP(R1654,Jahresfaktoren!$D$11:$E$24,2,),0)</f>
        <v>0</v>
      </c>
      <c r="X1654" s="175">
        <f>IF(S1654&gt;0,VLOOKUP(S1654,Jahresfaktoren!$A$28:$B$29,2,),0)</f>
        <v>0</v>
      </c>
      <c r="Y1654" s="175">
        <f>IF(T1654&gt;0,VLOOKUP(T1654,Jahresfaktoren!$A$28:$B$29,2,),0)</f>
        <v>0</v>
      </c>
      <c r="Z1654" s="175">
        <f>IF(U1654&gt;0,VLOOKUP(U1654,Jahresfaktoren!$A$32:$B$33,2,),)</f>
        <v>0</v>
      </c>
      <c r="AA1654" s="177">
        <f t="shared" si="773"/>
        <v>1247.26</v>
      </c>
      <c r="AB1654" s="177" t="str">
        <f t="shared" si="774"/>
        <v/>
      </c>
      <c r="AC1654" s="177" t="str">
        <f t="shared" si="775"/>
        <v/>
      </c>
      <c r="AD1654" s="177" t="str">
        <f t="shared" si="776"/>
        <v/>
      </c>
      <c r="AE1654" s="177" t="str">
        <f t="shared" si="777"/>
        <v/>
      </c>
      <c r="AF1654" s="178">
        <f>IF(Q1654&gt;0,VLOOKUP(H1654,Leistungszahlen!$A$11:$C$158,3,),0)</f>
        <v>0</v>
      </c>
      <c r="AG1654" s="178">
        <f>IF(R1654&gt;0,VLOOKUP(H1654,Leistungszahlen!$A$11:$F$158,6,),IF(T1654&gt;0,VLOOKUP(H1654,Leistungszahlen!$A$11:$F$158,6,),0))</f>
        <v>0</v>
      </c>
      <c r="AH1654" s="179" t="e">
        <f t="shared" si="768"/>
        <v>#DIV/0!</v>
      </c>
      <c r="AI1654" s="179">
        <f t="shared" si="769"/>
        <v>0</v>
      </c>
      <c r="AJ1654" s="179">
        <f t="shared" si="770"/>
        <v>0</v>
      </c>
      <c r="AK1654" s="179">
        <f t="shared" si="771"/>
        <v>0</v>
      </c>
      <c r="AL1654" s="179">
        <f t="shared" si="772"/>
        <v>0</v>
      </c>
      <c r="AM1654" s="180">
        <f>IF(L1654=1,Stundensätze!$D$13,IF(L1654=2,Stundensätze!$D$17,IF(L1654=4,Stundensätze!$D$21,"")))</f>
        <v>0</v>
      </c>
      <c r="AN1654" s="180">
        <f>IF(L1654=1,Stundensätze!$D$15,IF(L1654=2,Stundensätze!$D$19,IF(L1654=4,Stundensätze!$D$23,"")))</f>
        <v>0</v>
      </c>
      <c r="AO1654" s="180" t="e">
        <f t="shared" si="778"/>
        <v>#DIV/0!</v>
      </c>
      <c r="AP1654" s="180">
        <f t="shared" si="779"/>
        <v>0</v>
      </c>
      <c r="AQ1654" s="192" t="e">
        <f t="shared" si="780"/>
        <v>#DIV/0!</v>
      </c>
      <c r="AR1654" s="192" t="e">
        <f t="shared" si="781"/>
        <v>#DIV/0!</v>
      </c>
      <c r="AS1654" s="193" t="e">
        <f t="shared" si="782"/>
        <v>#DIV/0!</v>
      </c>
      <c r="AT1654" s="258" t="str">
        <f>IF(K1654=0,0,VLOOKUP(K1654,Kostenstellen!A:B,2,FALSE))</f>
        <v xml:space="preserve">Salinenklinik </v>
      </c>
      <c r="AU1654" s="68" t="str">
        <f t="shared" si="764"/>
        <v>B</v>
      </c>
      <c r="AV1654" s="68" t="str">
        <f t="shared" si="765"/>
        <v/>
      </c>
      <c r="AW1654" s="68">
        <f>IF(AF1654=0,0,VLOOKUP($H1654,Leistungszahlen!$A$11:$H$158,4,FALSE))</f>
        <v>0</v>
      </c>
      <c r="AX1654" s="68">
        <f>IF(AF1654=0,0,VLOOKUP($H1654,Leistungszahlen!$A$11:$H$158,5,FALSE))</f>
        <v>0</v>
      </c>
      <c r="AY1654" s="68">
        <f>IF(AG1654=0,0,VLOOKUP($H1654,Leistungszahlen!$A$11:$H$158,6,FALSE))</f>
        <v>0</v>
      </c>
      <c r="AZ1654" s="68">
        <f t="shared" si="766"/>
        <v>0</v>
      </c>
      <c r="BA1654" s="68">
        <f t="shared" si="767"/>
        <v>0</v>
      </c>
      <c r="BC1654" s="68">
        <f t="shared" si="783"/>
        <v>0</v>
      </c>
      <c r="BD1654" s="285"/>
    </row>
    <row r="1655" spans="1:56" s="68" customFormat="1">
      <c r="A1655" s="200"/>
      <c r="B1655" s="200"/>
      <c r="C1655" s="200" t="s">
        <v>420</v>
      </c>
      <c r="D1655" s="200" t="s">
        <v>200</v>
      </c>
      <c r="E1655" s="200" t="s">
        <v>352</v>
      </c>
      <c r="F1655" s="200" t="s">
        <v>1622</v>
      </c>
      <c r="G1655" s="200" t="s">
        <v>118</v>
      </c>
      <c r="H1655" s="201" t="s">
        <v>221</v>
      </c>
      <c r="I1655" s="202">
        <v>4.17</v>
      </c>
      <c r="J1655" s="200" t="s">
        <v>292</v>
      </c>
      <c r="K1655" s="176">
        <v>5</v>
      </c>
      <c r="L1655" s="176">
        <v>1</v>
      </c>
      <c r="M1655" s="176">
        <v>0</v>
      </c>
      <c r="N1655" s="286">
        <v>1</v>
      </c>
      <c r="O1655" s="286"/>
      <c r="P1655" s="176"/>
      <c r="Q1655" s="203">
        <f t="shared" si="759"/>
        <v>1</v>
      </c>
      <c r="R1655" s="203">
        <f t="shared" si="760"/>
        <v>0</v>
      </c>
      <c r="S1655" s="203">
        <f t="shared" si="761"/>
        <v>0</v>
      </c>
      <c r="T1655" s="203">
        <f t="shared" si="762"/>
        <v>0</v>
      </c>
      <c r="U1655" s="203">
        <f t="shared" si="763"/>
        <v>0</v>
      </c>
      <c r="V1655" s="175">
        <f>IF(Q1655&gt;0,VLOOKUP(Q1655,Jahresfaktoren!$A$11:$B$24,2,),0)</f>
        <v>52</v>
      </c>
      <c r="W1655" s="175">
        <f>IF(R1655&gt;0,VLOOKUP(R1655,Jahresfaktoren!$D$11:$E$24,2,),0)</f>
        <v>0</v>
      </c>
      <c r="X1655" s="175">
        <f>IF(S1655&gt;0,VLOOKUP(S1655,Jahresfaktoren!$A$28:$B$29,2,),0)</f>
        <v>0</v>
      </c>
      <c r="Y1655" s="175">
        <f>IF(T1655&gt;0,VLOOKUP(T1655,Jahresfaktoren!$A$28:$B$29,2,),0)</f>
        <v>0</v>
      </c>
      <c r="Z1655" s="175">
        <f>IF(U1655&gt;0,VLOOKUP(U1655,Jahresfaktoren!$A$32:$B$33,2,),)</f>
        <v>0</v>
      </c>
      <c r="AA1655" s="177">
        <f t="shared" si="773"/>
        <v>216.84</v>
      </c>
      <c r="AB1655" s="177" t="str">
        <f t="shared" si="774"/>
        <v/>
      </c>
      <c r="AC1655" s="177" t="str">
        <f t="shared" si="775"/>
        <v/>
      </c>
      <c r="AD1655" s="177" t="str">
        <f t="shared" si="776"/>
        <v/>
      </c>
      <c r="AE1655" s="177" t="str">
        <f t="shared" si="777"/>
        <v/>
      </c>
      <c r="AF1655" s="178">
        <f>IF(Q1655&gt;0,VLOOKUP(H1655,Leistungszahlen!$A$11:$C$158,3,),0)</f>
        <v>0</v>
      </c>
      <c r="AG1655" s="178">
        <f>IF(R1655&gt;0,VLOOKUP(H1655,Leistungszahlen!$A$11:$F$158,6,),IF(T1655&gt;0,VLOOKUP(H1655,Leistungszahlen!$A$11:$F$158,6,),0))</f>
        <v>0</v>
      </c>
      <c r="AH1655" s="179" t="e">
        <f t="shared" si="768"/>
        <v>#DIV/0!</v>
      </c>
      <c r="AI1655" s="179">
        <f t="shared" si="769"/>
        <v>0</v>
      </c>
      <c r="AJ1655" s="179">
        <f t="shared" si="770"/>
        <v>0</v>
      </c>
      <c r="AK1655" s="179">
        <f t="shared" si="771"/>
        <v>0</v>
      </c>
      <c r="AL1655" s="179">
        <f t="shared" si="772"/>
        <v>0</v>
      </c>
      <c r="AM1655" s="180">
        <f>IF(L1655=1,Stundensätze!$D$13,IF(L1655=2,Stundensätze!$D$17,IF(L1655=4,Stundensätze!$D$21,"")))</f>
        <v>0</v>
      </c>
      <c r="AN1655" s="180">
        <f>IF(L1655=1,Stundensätze!$D$15,IF(L1655=2,Stundensätze!$D$19,IF(L1655=4,Stundensätze!$D$23,"")))</f>
        <v>0</v>
      </c>
      <c r="AO1655" s="180" t="e">
        <f t="shared" si="778"/>
        <v>#DIV/0!</v>
      </c>
      <c r="AP1655" s="180">
        <f t="shared" si="779"/>
        <v>0</v>
      </c>
      <c r="AQ1655" s="192" t="e">
        <f t="shared" si="780"/>
        <v>#DIV/0!</v>
      </c>
      <c r="AR1655" s="192" t="e">
        <f t="shared" si="781"/>
        <v>#DIV/0!</v>
      </c>
      <c r="AS1655" s="193" t="e">
        <f t="shared" si="782"/>
        <v>#DIV/0!</v>
      </c>
      <c r="AT1655" s="258" t="str">
        <f>IF(K1655=0,0,VLOOKUP(K1655,Kostenstellen!A:B,2,FALSE))</f>
        <v xml:space="preserve">Salinenklinik </v>
      </c>
      <c r="AU1655" s="68" t="str">
        <f t="shared" si="764"/>
        <v>Z</v>
      </c>
      <c r="AV1655" s="68" t="str">
        <f t="shared" si="765"/>
        <v/>
      </c>
      <c r="AW1655" s="68">
        <f>IF(AF1655=0,0,VLOOKUP($H1655,Leistungszahlen!$A$11:$H$158,4,FALSE))</f>
        <v>0</v>
      </c>
      <c r="AX1655" s="68">
        <f>IF(AF1655=0,0,VLOOKUP($H1655,Leistungszahlen!$A$11:$H$158,5,FALSE))</f>
        <v>0</v>
      </c>
      <c r="AY1655" s="68">
        <f>IF(AG1655=0,0,VLOOKUP($H1655,Leistungszahlen!$A$11:$H$158,6,FALSE))</f>
        <v>0</v>
      </c>
      <c r="AZ1655" s="68">
        <f t="shared" si="766"/>
        <v>0</v>
      </c>
      <c r="BA1655" s="68">
        <f t="shared" si="767"/>
        <v>0</v>
      </c>
      <c r="BC1655" s="68">
        <f t="shared" si="783"/>
        <v>0</v>
      </c>
      <c r="BD1655" s="285"/>
    </row>
    <row r="1656" spans="1:56" s="68" customFormat="1">
      <c r="A1656" s="200"/>
      <c r="B1656" s="200"/>
      <c r="C1656" s="200" t="s">
        <v>420</v>
      </c>
      <c r="D1656" s="200" t="s">
        <v>200</v>
      </c>
      <c r="E1656" s="200" t="s">
        <v>352</v>
      </c>
      <c r="F1656" s="200" t="s">
        <v>1622</v>
      </c>
      <c r="G1656" s="200" t="s">
        <v>163</v>
      </c>
      <c r="H1656" s="201" t="s">
        <v>287</v>
      </c>
      <c r="I1656" s="202">
        <v>16.48</v>
      </c>
      <c r="J1656" s="200" t="s">
        <v>307</v>
      </c>
      <c r="K1656" s="176">
        <v>5</v>
      </c>
      <c r="L1656" s="176">
        <v>1</v>
      </c>
      <c r="M1656" s="176"/>
      <c r="N1656" s="286">
        <v>3</v>
      </c>
      <c r="O1656" s="286">
        <v>3</v>
      </c>
      <c r="P1656" s="176"/>
      <c r="Q1656" s="203">
        <f t="shared" si="759"/>
        <v>3</v>
      </c>
      <c r="R1656" s="203">
        <f t="shared" si="760"/>
        <v>3</v>
      </c>
      <c r="S1656" s="203">
        <f t="shared" si="761"/>
        <v>0</v>
      </c>
      <c r="T1656" s="203">
        <f t="shared" si="762"/>
        <v>0</v>
      </c>
      <c r="U1656" s="203">
        <f t="shared" si="763"/>
        <v>0</v>
      </c>
      <c r="V1656" s="175">
        <f>IF(Q1656&gt;0,VLOOKUP(Q1656,Jahresfaktoren!$A$11:$B$24,2,),0)</f>
        <v>152</v>
      </c>
      <c r="W1656" s="175">
        <f>IF(R1656&gt;0,VLOOKUP(R1656,Jahresfaktoren!$D$11:$E$24,2,),0)</f>
        <v>150</v>
      </c>
      <c r="X1656" s="175">
        <f>IF(S1656&gt;0,VLOOKUP(S1656,Jahresfaktoren!$A$28:$B$29,2,),0)</f>
        <v>0</v>
      </c>
      <c r="Y1656" s="175">
        <f>IF(T1656&gt;0,VLOOKUP(T1656,Jahresfaktoren!$A$28:$B$29,2,),0)</f>
        <v>0</v>
      </c>
      <c r="Z1656" s="175">
        <f>IF(U1656&gt;0,VLOOKUP(U1656,Jahresfaktoren!$A$32:$B$33,2,),)</f>
        <v>0</v>
      </c>
      <c r="AA1656" s="177">
        <f t="shared" si="773"/>
        <v>2504.96</v>
      </c>
      <c r="AB1656" s="177">
        <f t="shared" si="774"/>
        <v>2472</v>
      </c>
      <c r="AC1656" s="177" t="str">
        <f t="shared" si="775"/>
        <v/>
      </c>
      <c r="AD1656" s="177" t="str">
        <f t="shared" si="776"/>
        <v/>
      </c>
      <c r="AE1656" s="177" t="str">
        <f t="shared" si="777"/>
        <v/>
      </c>
      <c r="AF1656" s="178">
        <f>IF(Q1656&gt;0,VLOOKUP(H1656,Leistungszahlen!$A$11:$C$158,3,),0)</f>
        <v>0</v>
      </c>
      <c r="AG1656" s="178">
        <f>IF(R1656&gt;0,VLOOKUP(H1656,Leistungszahlen!$A$11:$F$158,6,),IF(T1656&gt;0,VLOOKUP(H1656,Leistungszahlen!$A$11:$F$158,6,),0))</f>
        <v>0</v>
      </c>
      <c r="AH1656" s="179" t="e">
        <f t="shared" si="768"/>
        <v>#DIV/0!</v>
      </c>
      <c r="AI1656" s="179" t="e">
        <f t="shared" si="769"/>
        <v>#DIV/0!</v>
      </c>
      <c r="AJ1656" s="179">
        <f t="shared" si="770"/>
        <v>0</v>
      </c>
      <c r="AK1656" s="179">
        <f t="shared" si="771"/>
        <v>0</v>
      </c>
      <c r="AL1656" s="179">
        <f t="shared" si="772"/>
        <v>0</v>
      </c>
      <c r="AM1656" s="180">
        <f>IF(L1656=1,Stundensätze!$D$13,IF(L1656=2,Stundensätze!$D$17,IF(L1656=4,Stundensätze!$D$21,"")))</f>
        <v>0</v>
      </c>
      <c r="AN1656" s="180">
        <f>IF(L1656=1,Stundensätze!$D$15,IF(L1656=2,Stundensätze!$D$19,IF(L1656=4,Stundensätze!$D$23,"")))</f>
        <v>0</v>
      </c>
      <c r="AO1656" s="180" t="e">
        <f t="shared" si="778"/>
        <v>#DIV/0!</v>
      </c>
      <c r="AP1656" s="180">
        <f t="shared" si="779"/>
        <v>0</v>
      </c>
      <c r="AQ1656" s="192" t="e">
        <f t="shared" si="780"/>
        <v>#DIV/0!</v>
      </c>
      <c r="AR1656" s="192" t="e">
        <f t="shared" si="781"/>
        <v>#DIV/0!</v>
      </c>
      <c r="AS1656" s="193" t="e">
        <f t="shared" si="782"/>
        <v>#DIV/0!</v>
      </c>
      <c r="AT1656" s="258" t="str">
        <f>IF(K1656=0,0,VLOOKUP(K1656,Kostenstellen!A:B,2,FALSE))</f>
        <v xml:space="preserve">Salinenklinik </v>
      </c>
      <c r="AU1656" s="68" t="str">
        <f t="shared" si="764"/>
        <v>A1</v>
      </c>
      <c r="AV1656" s="68" t="str">
        <f t="shared" si="765"/>
        <v>A1</v>
      </c>
      <c r="AW1656" s="68">
        <f>IF(AF1656=0,0,VLOOKUP($H1656,Leistungszahlen!$A$11:$H$158,4,FALSE))</f>
        <v>0</v>
      </c>
      <c r="AX1656" s="68">
        <f>IF(AF1656=0,0,VLOOKUP($H1656,Leistungszahlen!$A$11:$H$158,5,FALSE))</f>
        <v>0</v>
      </c>
      <c r="AY1656" s="68">
        <f>IF(AG1656=0,0,VLOOKUP($H1656,Leistungszahlen!$A$11:$H$158,6,FALSE))</f>
        <v>0</v>
      </c>
      <c r="AZ1656" s="68">
        <f t="shared" si="766"/>
        <v>0</v>
      </c>
      <c r="BA1656" s="68">
        <f t="shared" si="767"/>
        <v>0</v>
      </c>
      <c r="BC1656" s="68">
        <f t="shared" si="783"/>
        <v>0</v>
      </c>
      <c r="BD1656" s="285"/>
    </row>
    <row r="1657" spans="1:56" s="68" customFormat="1">
      <c r="A1657" s="200"/>
      <c r="B1657" s="200"/>
      <c r="C1657" s="200" t="s">
        <v>420</v>
      </c>
      <c r="D1657" s="200" t="s">
        <v>200</v>
      </c>
      <c r="E1657" s="200" t="s">
        <v>352</v>
      </c>
      <c r="F1657" s="200" t="s">
        <v>1622</v>
      </c>
      <c r="G1657" s="200" t="s">
        <v>251</v>
      </c>
      <c r="H1657" s="201" t="s">
        <v>200</v>
      </c>
      <c r="I1657" s="202">
        <v>4.13</v>
      </c>
      <c r="J1657" s="200" t="s">
        <v>778</v>
      </c>
      <c r="K1657" s="176">
        <v>5</v>
      </c>
      <c r="L1657" s="176">
        <v>1</v>
      </c>
      <c r="M1657" s="176"/>
      <c r="N1657" s="286">
        <v>6</v>
      </c>
      <c r="O1657" s="286"/>
      <c r="P1657" s="176"/>
      <c r="Q1657" s="203">
        <f t="shared" si="759"/>
        <v>6</v>
      </c>
      <c r="R1657" s="203">
        <f t="shared" si="760"/>
        <v>0</v>
      </c>
      <c r="S1657" s="203">
        <f t="shared" si="761"/>
        <v>0</v>
      </c>
      <c r="T1657" s="203">
        <f t="shared" si="762"/>
        <v>0</v>
      </c>
      <c r="U1657" s="203">
        <f t="shared" si="763"/>
        <v>0</v>
      </c>
      <c r="V1657" s="175">
        <f>IF(Q1657&gt;0,VLOOKUP(Q1657,Jahresfaktoren!$A$11:$B$24,2,),0)</f>
        <v>302</v>
      </c>
      <c r="W1657" s="175">
        <f>IF(R1657&gt;0,VLOOKUP(R1657,Jahresfaktoren!$D$11:$E$24,2,),0)</f>
        <v>0</v>
      </c>
      <c r="X1657" s="175">
        <f>IF(S1657&gt;0,VLOOKUP(S1657,Jahresfaktoren!$A$28:$B$29,2,),0)</f>
        <v>0</v>
      </c>
      <c r="Y1657" s="175">
        <f>IF(T1657&gt;0,VLOOKUP(T1657,Jahresfaktoren!$A$28:$B$29,2,),0)</f>
        <v>0</v>
      </c>
      <c r="Z1657" s="175">
        <f>IF(U1657&gt;0,VLOOKUP(U1657,Jahresfaktoren!$A$32:$B$33,2,),)</f>
        <v>0</v>
      </c>
      <c r="AA1657" s="177">
        <f t="shared" si="773"/>
        <v>1247.26</v>
      </c>
      <c r="AB1657" s="177" t="str">
        <f t="shared" si="774"/>
        <v/>
      </c>
      <c r="AC1657" s="177" t="str">
        <f t="shared" si="775"/>
        <v/>
      </c>
      <c r="AD1657" s="177" t="str">
        <f t="shared" si="776"/>
        <v/>
      </c>
      <c r="AE1657" s="177" t="str">
        <f t="shared" si="777"/>
        <v/>
      </c>
      <c r="AF1657" s="178">
        <f>IF(Q1657&gt;0,VLOOKUP(H1657,Leistungszahlen!$A$11:$C$158,3,),0)</f>
        <v>0</v>
      </c>
      <c r="AG1657" s="178">
        <f>IF(R1657&gt;0,VLOOKUP(H1657,Leistungszahlen!$A$11:$F$158,6,),IF(T1657&gt;0,VLOOKUP(H1657,Leistungszahlen!$A$11:$F$158,6,),0))</f>
        <v>0</v>
      </c>
      <c r="AH1657" s="179" t="e">
        <f t="shared" si="768"/>
        <v>#DIV/0!</v>
      </c>
      <c r="AI1657" s="179">
        <f t="shared" si="769"/>
        <v>0</v>
      </c>
      <c r="AJ1657" s="179">
        <f t="shared" si="770"/>
        <v>0</v>
      </c>
      <c r="AK1657" s="179">
        <f t="shared" si="771"/>
        <v>0</v>
      </c>
      <c r="AL1657" s="179">
        <f t="shared" si="772"/>
        <v>0</v>
      </c>
      <c r="AM1657" s="180">
        <f>IF(L1657=1,Stundensätze!$D$13,IF(L1657=2,Stundensätze!$D$17,IF(L1657=4,Stundensätze!$D$21,"")))</f>
        <v>0</v>
      </c>
      <c r="AN1657" s="180">
        <f>IF(L1657=1,Stundensätze!$D$15,IF(L1657=2,Stundensätze!$D$19,IF(L1657=4,Stundensätze!$D$23,"")))</f>
        <v>0</v>
      </c>
      <c r="AO1657" s="180" t="e">
        <f t="shared" si="778"/>
        <v>#DIV/0!</v>
      </c>
      <c r="AP1657" s="180">
        <f t="shared" si="779"/>
        <v>0</v>
      </c>
      <c r="AQ1657" s="192" t="e">
        <f t="shared" si="780"/>
        <v>#DIV/0!</v>
      </c>
      <c r="AR1657" s="192" t="e">
        <f t="shared" si="781"/>
        <v>#DIV/0!</v>
      </c>
      <c r="AS1657" s="193" t="e">
        <f t="shared" si="782"/>
        <v>#DIV/0!</v>
      </c>
      <c r="AT1657" s="258" t="str">
        <f>IF(K1657=0,0,VLOOKUP(K1657,Kostenstellen!A:B,2,FALSE))</f>
        <v xml:space="preserve">Salinenklinik </v>
      </c>
      <c r="AU1657" s="68" t="str">
        <f t="shared" si="764"/>
        <v>B</v>
      </c>
      <c r="AV1657" s="68" t="str">
        <f t="shared" si="765"/>
        <v/>
      </c>
      <c r="AW1657" s="68">
        <f>IF(AF1657=0,0,VLOOKUP($H1657,Leistungszahlen!$A$11:$H$158,4,FALSE))</f>
        <v>0</v>
      </c>
      <c r="AX1657" s="68">
        <f>IF(AF1657=0,0,VLOOKUP($H1657,Leistungszahlen!$A$11:$H$158,5,FALSE))</f>
        <v>0</v>
      </c>
      <c r="AY1657" s="68">
        <f>IF(AG1657=0,0,VLOOKUP($H1657,Leistungszahlen!$A$11:$H$158,6,FALSE))</f>
        <v>0</v>
      </c>
      <c r="AZ1657" s="68">
        <f t="shared" si="766"/>
        <v>0</v>
      </c>
      <c r="BA1657" s="68">
        <f t="shared" si="767"/>
        <v>0</v>
      </c>
      <c r="BC1657" s="68">
        <f t="shared" si="783"/>
        <v>0</v>
      </c>
      <c r="BD1657" s="285"/>
    </row>
    <row r="1658" spans="1:56" s="68" customFormat="1">
      <c r="A1658" s="200"/>
      <c r="B1658" s="200"/>
      <c r="C1658" s="200" t="s">
        <v>420</v>
      </c>
      <c r="D1658" s="200" t="s">
        <v>200</v>
      </c>
      <c r="E1658" s="200" t="s">
        <v>352</v>
      </c>
      <c r="F1658" s="200" t="s">
        <v>1623</v>
      </c>
      <c r="G1658" s="200" t="s">
        <v>118</v>
      </c>
      <c r="H1658" s="201" t="s">
        <v>221</v>
      </c>
      <c r="I1658" s="202">
        <v>4.17</v>
      </c>
      <c r="J1658" s="200" t="s">
        <v>292</v>
      </c>
      <c r="K1658" s="176">
        <v>5</v>
      </c>
      <c r="L1658" s="176">
        <v>1</v>
      </c>
      <c r="M1658" s="176">
        <v>0</v>
      </c>
      <c r="N1658" s="286">
        <v>1</v>
      </c>
      <c r="O1658" s="286"/>
      <c r="P1658" s="176"/>
      <c r="Q1658" s="203">
        <f t="shared" si="759"/>
        <v>1</v>
      </c>
      <c r="R1658" s="203">
        <f t="shared" si="760"/>
        <v>0</v>
      </c>
      <c r="S1658" s="203">
        <f t="shared" si="761"/>
        <v>0</v>
      </c>
      <c r="T1658" s="203">
        <f t="shared" si="762"/>
        <v>0</v>
      </c>
      <c r="U1658" s="203">
        <f t="shared" si="763"/>
        <v>0</v>
      </c>
      <c r="V1658" s="175">
        <f>IF(Q1658&gt;0,VLOOKUP(Q1658,Jahresfaktoren!$A$11:$B$24,2,),0)</f>
        <v>52</v>
      </c>
      <c r="W1658" s="175">
        <f>IF(R1658&gt;0,VLOOKUP(R1658,Jahresfaktoren!$D$11:$E$24,2,),0)</f>
        <v>0</v>
      </c>
      <c r="X1658" s="175">
        <f>IF(S1658&gt;0,VLOOKUP(S1658,Jahresfaktoren!$A$28:$B$29,2,),0)</f>
        <v>0</v>
      </c>
      <c r="Y1658" s="175">
        <f>IF(T1658&gt;0,VLOOKUP(T1658,Jahresfaktoren!$A$28:$B$29,2,),0)</f>
        <v>0</v>
      </c>
      <c r="Z1658" s="175">
        <f>IF(U1658&gt;0,VLOOKUP(U1658,Jahresfaktoren!$A$32:$B$33,2,),)</f>
        <v>0</v>
      </c>
      <c r="AA1658" s="177">
        <f t="shared" si="773"/>
        <v>216.84</v>
      </c>
      <c r="AB1658" s="177" t="str">
        <f t="shared" si="774"/>
        <v/>
      </c>
      <c r="AC1658" s="177" t="str">
        <f t="shared" si="775"/>
        <v/>
      </c>
      <c r="AD1658" s="177" t="str">
        <f t="shared" si="776"/>
        <v/>
      </c>
      <c r="AE1658" s="177" t="str">
        <f t="shared" si="777"/>
        <v/>
      </c>
      <c r="AF1658" s="178">
        <f>IF(Q1658&gt;0,VLOOKUP(H1658,Leistungszahlen!$A$11:$C$158,3,),0)</f>
        <v>0</v>
      </c>
      <c r="AG1658" s="178">
        <f>IF(R1658&gt;0,VLOOKUP(H1658,Leistungszahlen!$A$11:$F$158,6,),IF(T1658&gt;0,VLOOKUP(H1658,Leistungszahlen!$A$11:$F$158,6,),0))</f>
        <v>0</v>
      </c>
      <c r="AH1658" s="179" t="e">
        <f t="shared" si="768"/>
        <v>#DIV/0!</v>
      </c>
      <c r="AI1658" s="179">
        <f t="shared" si="769"/>
        <v>0</v>
      </c>
      <c r="AJ1658" s="179">
        <f t="shared" si="770"/>
        <v>0</v>
      </c>
      <c r="AK1658" s="179">
        <f t="shared" si="771"/>
        <v>0</v>
      </c>
      <c r="AL1658" s="179">
        <f t="shared" si="772"/>
        <v>0</v>
      </c>
      <c r="AM1658" s="180">
        <f>IF(L1658=1,Stundensätze!$D$13,IF(L1658=2,Stundensätze!$D$17,IF(L1658=4,Stundensätze!$D$21,"")))</f>
        <v>0</v>
      </c>
      <c r="AN1658" s="180">
        <f>IF(L1658=1,Stundensätze!$D$15,IF(L1658=2,Stundensätze!$D$19,IF(L1658=4,Stundensätze!$D$23,"")))</f>
        <v>0</v>
      </c>
      <c r="AO1658" s="180" t="e">
        <f t="shared" si="778"/>
        <v>#DIV/0!</v>
      </c>
      <c r="AP1658" s="180">
        <f t="shared" si="779"/>
        <v>0</v>
      </c>
      <c r="AQ1658" s="192" t="e">
        <f t="shared" si="780"/>
        <v>#DIV/0!</v>
      </c>
      <c r="AR1658" s="192" t="e">
        <f t="shared" si="781"/>
        <v>#DIV/0!</v>
      </c>
      <c r="AS1658" s="193" t="e">
        <f t="shared" si="782"/>
        <v>#DIV/0!</v>
      </c>
      <c r="AT1658" s="258" t="str">
        <f>IF(K1658=0,0,VLOOKUP(K1658,Kostenstellen!A:B,2,FALSE))</f>
        <v xml:space="preserve">Salinenklinik </v>
      </c>
      <c r="AU1658" s="68" t="str">
        <f t="shared" si="764"/>
        <v>Z</v>
      </c>
      <c r="AV1658" s="68" t="str">
        <f t="shared" si="765"/>
        <v/>
      </c>
      <c r="AW1658" s="68">
        <f>IF(AF1658=0,0,VLOOKUP($H1658,Leistungszahlen!$A$11:$H$158,4,FALSE))</f>
        <v>0</v>
      </c>
      <c r="AX1658" s="68">
        <f>IF(AF1658=0,0,VLOOKUP($H1658,Leistungszahlen!$A$11:$H$158,5,FALSE))</f>
        <v>0</v>
      </c>
      <c r="AY1658" s="68">
        <f>IF(AG1658=0,0,VLOOKUP($H1658,Leistungszahlen!$A$11:$H$158,6,FALSE))</f>
        <v>0</v>
      </c>
      <c r="AZ1658" s="68">
        <f t="shared" si="766"/>
        <v>0</v>
      </c>
      <c r="BA1658" s="68">
        <f t="shared" si="767"/>
        <v>0</v>
      </c>
      <c r="BC1658" s="68">
        <f t="shared" si="783"/>
        <v>0</v>
      </c>
      <c r="BD1658" s="285"/>
    </row>
    <row r="1659" spans="1:56" s="68" customFormat="1">
      <c r="A1659" s="200"/>
      <c r="B1659" s="200"/>
      <c r="C1659" s="200" t="s">
        <v>420</v>
      </c>
      <c r="D1659" s="200" t="s">
        <v>200</v>
      </c>
      <c r="E1659" s="200" t="s">
        <v>352</v>
      </c>
      <c r="F1659" s="200" t="s">
        <v>1623</v>
      </c>
      <c r="G1659" s="200" t="s">
        <v>163</v>
      </c>
      <c r="H1659" s="201" t="s">
        <v>287</v>
      </c>
      <c r="I1659" s="202">
        <v>16.48</v>
      </c>
      <c r="J1659" s="200" t="s">
        <v>307</v>
      </c>
      <c r="K1659" s="176">
        <v>5</v>
      </c>
      <c r="L1659" s="176">
        <v>1</v>
      </c>
      <c r="M1659" s="176"/>
      <c r="N1659" s="286">
        <v>3</v>
      </c>
      <c r="O1659" s="286">
        <v>3</v>
      </c>
      <c r="P1659" s="176"/>
      <c r="Q1659" s="203">
        <f t="shared" si="759"/>
        <v>3</v>
      </c>
      <c r="R1659" s="203">
        <f t="shared" si="760"/>
        <v>3</v>
      </c>
      <c r="S1659" s="203">
        <f t="shared" si="761"/>
        <v>0</v>
      </c>
      <c r="T1659" s="203">
        <f t="shared" si="762"/>
        <v>0</v>
      </c>
      <c r="U1659" s="203">
        <f t="shared" si="763"/>
        <v>0</v>
      </c>
      <c r="V1659" s="175">
        <f>IF(Q1659&gt;0,VLOOKUP(Q1659,Jahresfaktoren!$A$11:$B$24,2,),0)</f>
        <v>152</v>
      </c>
      <c r="W1659" s="175">
        <f>IF(R1659&gt;0,VLOOKUP(R1659,Jahresfaktoren!$D$11:$E$24,2,),0)</f>
        <v>150</v>
      </c>
      <c r="X1659" s="175">
        <f>IF(S1659&gt;0,VLOOKUP(S1659,Jahresfaktoren!$A$28:$B$29,2,),0)</f>
        <v>0</v>
      </c>
      <c r="Y1659" s="175">
        <f>IF(T1659&gt;0,VLOOKUP(T1659,Jahresfaktoren!$A$28:$B$29,2,),0)</f>
        <v>0</v>
      </c>
      <c r="Z1659" s="175">
        <f>IF(U1659&gt;0,VLOOKUP(U1659,Jahresfaktoren!$A$32:$B$33,2,),)</f>
        <v>0</v>
      </c>
      <c r="AA1659" s="177">
        <f t="shared" si="773"/>
        <v>2504.96</v>
      </c>
      <c r="AB1659" s="177">
        <f t="shared" si="774"/>
        <v>2472</v>
      </c>
      <c r="AC1659" s="177" t="str">
        <f t="shared" si="775"/>
        <v/>
      </c>
      <c r="AD1659" s="177" t="str">
        <f t="shared" si="776"/>
        <v/>
      </c>
      <c r="AE1659" s="177" t="str">
        <f t="shared" si="777"/>
        <v/>
      </c>
      <c r="AF1659" s="178">
        <f>IF(Q1659&gt;0,VLOOKUP(H1659,Leistungszahlen!$A$11:$C$158,3,),0)</f>
        <v>0</v>
      </c>
      <c r="AG1659" s="178">
        <f>IF(R1659&gt;0,VLOOKUP(H1659,Leistungszahlen!$A$11:$F$158,6,),IF(T1659&gt;0,VLOOKUP(H1659,Leistungszahlen!$A$11:$F$158,6,),0))</f>
        <v>0</v>
      </c>
      <c r="AH1659" s="179" t="e">
        <f t="shared" si="768"/>
        <v>#DIV/0!</v>
      </c>
      <c r="AI1659" s="179" t="e">
        <f t="shared" si="769"/>
        <v>#DIV/0!</v>
      </c>
      <c r="AJ1659" s="179">
        <f t="shared" si="770"/>
        <v>0</v>
      </c>
      <c r="AK1659" s="179">
        <f t="shared" si="771"/>
        <v>0</v>
      </c>
      <c r="AL1659" s="179">
        <f t="shared" si="772"/>
        <v>0</v>
      </c>
      <c r="AM1659" s="180">
        <f>IF(L1659=1,Stundensätze!$D$13,IF(L1659=2,Stundensätze!$D$17,IF(L1659=4,Stundensätze!$D$21,"")))</f>
        <v>0</v>
      </c>
      <c r="AN1659" s="180">
        <f>IF(L1659=1,Stundensätze!$D$15,IF(L1659=2,Stundensätze!$D$19,IF(L1659=4,Stundensätze!$D$23,"")))</f>
        <v>0</v>
      </c>
      <c r="AO1659" s="180" t="e">
        <f t="shared" si="778"/>
        <v>#DIV/0!</v>
      </c>
      <c r="AP1659" s="180">
        <f t="shared" si="779"/>
        <v>0</v>
      </c>
      <c r="AQ1659" s="192" t="e">
        <f t="shared" si="780"/>
        <v>#DIV/0!</v>
      </c>
      <c r="AR1659" s="192" t="e">
        <f t="shared" si="781"/>
        <v>#DIV/0!</v>
      </c>
      <c r="AS1659" s="193" t="e">
        <f t="shared" si="782"/>
        <v>#DIV/0!</v>
      </c>
      <c r="AT1659" s="258" t="str">
        <f>IF(K1659=0,0,VLOOKUP(K1659,Kostenstellen!A:B,2,FALSE))</f>
        <v xml:space="preserve">Salinenklinik </v>
      </c>
      <c r="AU1659" s="68" t="str">
        <f t="shared" si="764"/>
        <v>A1</v>
      </c>
      <c r="AV1659" s="68" t="str">
        <f t="shared" si="765"/>
        <v>A1</v>
      </c>
      <c r="AW1659" s="68">
        <f>IF(AF1659=0,0,VLOOKUP($H1659,Leistungszahlen!$A$11:$H$158,4,FALSE))</f>
        <v>0</v>
      </c>
      <c r="AX1659" s="68">
        <f>IF(AF1659=0,0,VLOOKUP($H1659,Leistungszahlen!$A$11:$H$158,5,FALSE))</f>
        <v>0</v>
      </c>
      <c r="AY1659" s="68">
        <f>IF(AG1659=0,0,VLOOKUP($H1659,Leistungszahlen!$A$11:$H$158,6,FALSE))</f>
        <v>0</v>
      </c>
      <c r="AZ1659" s="68">
        <f t="shared" si="766"/>
        <v>0</v>
      </c>
      <c r="BA1659" s="68">
        <f t="shared" si="767"/>
        <v>0</v>
      </c>
      <c r="BC1659" s="68">
        <f t="shared" si="783"/>
        <v>0</v>
      </c>
      <c r="BD1659" s="285"/>
    </row>
    <row r="1660" spans="1:56" s="68" customFormat="1">
      <c r="A1660" s="200"/>
      <c r="B1660" s="200"/>
      <c r="C1660" s="200" t="s">
        <v>420</v>
      </c>
      <c r="D1660" s="200" t="s">
        <v>200</v>
      </c>
      <c r="E1660" s="200" t="s">
        <v>352</v>
      </c>
      <c r="F1660" s="200" t="s">
        <v>1623</v>
      </c>
      <c r="G1660" s="200" t="s">
        <v>251</v>
      </c>
      <c r="H1660" s="201" t="s">
        <v>200</v>
      </c>
      <c r="I1660" s="202">
        <v>4.13</v>
      </c>
      <c r="J1660" s="200" t="s">
        <v>778</v>
      </c>
      <c r="K1660" s="176">
        <v>5</v>
      </c>
      <c r="L1660" s="176">
        <v>1</v>
      </c>
      <c r="M1660" s="176"/>
      <c r="N1660" s="286">
        <v>6</v>
      </c>
      <c r="O1660" s="286"/>
      <c r="P1660" s="176"/>
      <c r="Q1660" s="203">
        <f t="shared" si="759"/>
        <v>6</v>
      </c>
      <c r="R1660" s="203">
        <f t="shared" si="760"/>
        <v>0</v>
      </c>
      <c r="S1660" s="203">
        <f t="shared" si="761"/>
        <v>0</v>
      </c>
      <c r="T1660" s="203">
        <f t="shared" si="762"/>
        <v>0</v>
      </c>
      <c r="U1660" s="203">
        <f t="shared" si="763"/>
        <v>0</v>
      </c>
      <c r="V1660" s="175">
        <f>IF(Q1660&gt;0,VLOOKUP(Q1660,Jahresfaktoren!$A$11:$B$24,2,),0)</f>
        <v>302</v>
      </c>
      <c r="W1660" s="175">
        <f>IF(R1660&gt;0,VLOOKUP(R1660,Jahresfaktoren!$D$11:$E$24,2,),0)</f>
        <v>0</v>
      </c>
      <c r="X1660" s="175">
        <f>IF(S1660&gt;0,VLOOKUP(S1660,Jahresfaktoren!$A$28:$B$29,2,),0)</f>
        <v>0</v>
      </c>
      <c r="Y1660" s="175">
        <f>IF(T1660&gt;0,VLOOKUP(T1660,Jahresfaktoren!$A$28:$B$29,2,),0)</f>
        <v>0</v>
      </c>
      <c r="Z1660" s="175">
        <f>IF(U1660&gt;0,VLOOKUP(U1660,Jahresfaktoren!$A$32:$B$33,2,),)</f>
        <v>0</v>
      </c>
      <c r="AA1660" s="177">
        <f t="shared" si="773"/>
        <v>1247.26</v>
      </c>
      <c r="AB1660" s="177" t="str">
        <f t="shared" si="774"/>
        <v/>
      </c>
      <c r="AC1660" s="177" t="str">
        <f t="shared" si="775"/>
        <v/>
      </c>
      <c r="AD1660" s="177" t="str">
        <f t="shared" si="776"/>
        <v/>
      </c>
      <c r="AE1660" s="177" t="str">
        <f t="shared" si="777"/>
        <v/>
      </c>
      <c r="AF1660" s="178">
        <f>IF(Q1660&gt;0,VLOOKUP(H1660,Leistungszahlen!$A$11:$C$158,3,),0)</f>
        <v>0</v>
      </c>
      <c r="AG1660" s="178">
        <f>IF(R1660&gt;0,VLOOKUP(H1660,Leistungszahlen!$A$11:$F$158,6,),IF(T1660&gt;0,VLOOKUP(H1660,Leistungszahlen!$A$11:$F$158,6,),0))</f>
        <v>0</v>
      </c>
      <c r="AH1660" s="179" t="e">
        <f t="shared" si="768"/>
        <v>#DIV/0!</v>
      </c>
      <c r="AI1660" s="179">
        <f t="shared" si="769"/>
        <v>0</v>
      </c>
      <c r="AJ1660" s="179">
        <f t="shared" si="770"/>
        <v>0</v>
      </c>
      <c r="AK1660" s="179">
        <f t="shared" si="771"/>
        <v>0</v>
      </c>
      <c r="AL1660" s="179">
        <f t="shared" si="772"/>
        <v>0</v>
      </c>
      <c r="AM1660" s="180">
        <f>IF(L1660=1,Stundensätze!$D$13,IF(L1660=2,Stundensätze!$D$17,IF(L1660=4,Stundensätze!$D$21,"")))</f>
        <v>0</v>
      </c>
      <c r="AN1660" s="180">
        <f>IF(L1660=1,Stundensätze!$D$15,IF(L1660=2,Stundensätze!$D$19,IF(L1660=4,Stundensätze!$D$23,"")))</f>
        <v>0</v>
      </c>
      <c r="AO1660" s="180" t="e">
        <f t="shared" si="778"/>
        <v>#DIV/0!</v>
      </c>
      <c r="AP1660" s="180">
        <f t="shared" si="779"/>
        <v>0</v>
      </c>
      <c r="AQ1660" s="192" t="e">
        <f t="shared" si="780"/>
        <v>#DIV/0!</v>
      </c>
      <c r="AR1660" s="192" t="e">
        <f t="shared" si="781"/>
        <v>#DIV/0!</v>
      </c>
      <c r="AS1660" s="193" t="e">
        <f t="shared" si="782"/>
        <v>#DIV/0!</v>
      </c>
      <c r="AT1660" s="258" t="str">
        <f>IF(K1660=0,0,VLOOKUP(K1660,Kostenstellen!A:B,2,FALSE))</f>
        <v xml:space="preserve">Salinenklinik </v>
      </c>
      <c r="AU1660" s="68" t="str">
        <f t="shared" si="764"/>
        <v>B</v>
      </c>
      <c r="AV1660" s="68" t="str">
        <f t="shared" si="765"/>
        <v/>
      </c>
      <c r="AW1660" s="68">
        <f>IF(AF1660=0,0,VLOOKUP($H1660,Leistungszahlen!$A$11:$H$158,4,FALSE))</f>
        <v>0</v>
      </c>
      <c r="AX1660" s="68">
        <f>IF(AF1660=0,0,VLOOKUP($H1660,Leistungszahlen!$A$11:$H$158,5,FALSE))</f>
        <v>0</v>
      </c>
      <c r="AY1660" s="68">
        <f>IF(AG1660=0,0,VLOOKUP($H1660,Leistungszahlen!$A$11:$H$158,6,FALSE))</f>
        <v>0</v>
      </c>
      <c r="AZ1660" s="68">
        <f t="shared" si="766"/>
        <v>0</v>
      </c>
      <c r="BA1660" s="68">
        <f t="shared" si="767"/>
        <v>0</v>
      </c>
      <c r="BC1660" s="68">
        <f t="shared" si="783"/>
        <v>0</v>
      </c>
      <c r="BD1660" s="285"/>
    </row>
    <row r="1661" spans="1:56" s="68" customFormat="1">
      <c r="A1661" s="200"/>
      <c r="B1661" s="200"/>
      <c r="C1661" s="200" t="s">
        <v>420</v>
      </c>
      <c r="D1661" s="200" t="s">
        <v>200</v>
      </c>
      <c r="E1661" s="200" t="s">
        <v>352</v>
      </c>
      <c r="F1661" s="200"/>
      <c r="G1661" s="200" t="s">
        <v>232</v>
      </c>
      <c r="H1661" s="201" t="s">
        <v>206</v>
      </c>
      <c r="I1661" s="202">
        <v>7.51</v>
      </c>
      <c r="J1661" s="200" t="s">
        <v>560</v>
      </c>
      <c r="K1661" s="176">
        <v>5</v>
      </c>
      <c r="L1661" s="176">
        <v>1</v>
      </c>
      <c r="M1661" s="176" t="s">
        <v>119</v>
      </c>
      <c r="N1661" s="286">
        <v>1</v>
      </c>
      <c r="O1661" s="286"/>
      <c r="P1661" s="176"/>
      <c r="Q1661" s="203">
        <f t="shared" si="759"/>
        <v>0</v>
      </c>
      <c r="R1661" s="203">
        <f t="shared" si="760"/>
        <v>0</v>
      </c>
      <c r="S1661" s="203">
        <f t="shared" si="761"/>
        <v>0</v>
      </c>
      <c r="T1661" s="203">
        <f t="shared" si="762"/>
        <v>0</v>
      </c>
      <c r="U1661" s="203">
        <f t="shared" si="763"/>
        <v>0</v>
      </c>
      <c r="V1661" s="175">
        <f>IF(Q1661&gt;0,VLOOKUP(Q1661,Jahresfaktoren!$A$11:$B$24,2,),0)</f>
        <v>0</v>
      </c>
      <c r="W1661" s="175">
        <f>IF(R1661&gt;0,VLOOKUP(R1661,Jahresfaktoren!$D$11:$E$24,2,),0)</f>
        <v>0</v>
      </c>
      <c r="X1661" s="175">
        <f>IF(S1661&gt;0,VLOOKUP(S1661,Jahresfaktoren!$A$28:$B$29,2,),0)</f>
        <v>0</v>
      </c>
      <c r="Y1661" s="175">
        <f>IF(T1661&gt;0,VLOOKUP(T1661,Jahresfaktoren!$A$28:$B$29,2,),0)</f>
        <v>0</v>
      </c>
      <c r="Z1661" s="175">
        <f>IF(U1661&gt;0,VLOOKUP(U1661,Jahresfaktoren!$A$32:$B$33,2,),)</f>
        <v>0</v>
      </c>
      <c r="AA1661" s="177" t="str">
        <f t="shared" si="773"/>
        <v/>
      </c>
      <c r="AB1661" s="177" t="str">
        <f t="shared" si="774"/>
        <v/>
      </c>
      <c r="AC1661" s="177" t="str">
        <f t="shared" si="775"/>
        <v/>
      </c>
      <c r="AD1661" s="177" t="str">
        <f t="shared" si="776"/>
        <v/>
      </c>
      <c r="AE1661" s="177" t="str">
        <f t="shared" si="777"/>
        <v/>
      </c>
      <c r="AF1661" s="178">
        <f>IF(Q1661&gt;0,VLOOKUP(H1661,Leistungszahlen!$A$11:$C$158,3,),0)</f>
        <v>0</v>
      </c>
      <c r="AG1661" s="178">
        <f>IF(R1661&gt;0,VLOOKUP(H1661,Leistungszahlen!$A$11:$F$158,6,),IF(T1661&gt;0,VLOOKUP(H1661,Leistungszahlen!$A$11:$F$158,6,),0))</f>
        <v>0</v>
      </c>
      <c r="AH1661" s="179">
        <f t="shared" si="768"/>
        <v>0</v>
      </c>
      <c r="AI1661" s="179">
        <f t="shared" si="769"/>
        <v>0</v>
      </c>
      <c r="AJ1661" s="179">
        <f t="shared" si="770"/>
        <v>0</v>
      </c>
      <c r="AK1661" s="179">
        <f t="shared" si="771"/>
        <v>0</v>
      </c>
      <c r="AL1661" s="179">
        <f t="shared" si="772"/>
        <v>0</v>
      </c>
      <c r="AM1661" s="180">
        <f>IF(L1661=1,Stundensätze!$D$13,IF(L1661=2,Stundensätze!$D$17,IF(L1661=4,Stundensätze!$D$21,"")))</f>
        <v>0</v>
      </c>
      <c r="AN1661" s="180">
        <f>IF(L1661=1,Stundensätze!$D$15,IF(L1661=2,Stundensätze!$D$19,IF(L1661=4,Stundensätze!$D$23,"")))</f>
        <v>0</v>
      </c>
      <c r="AO1661" s="180">
        <f t="shared" si="778"/>
        <v>0</v>
      </c>
      <c r="AP1661" s="180">
        <f t="shared" si="779"/>
        <v>0</v>
      </c>
      <c r="AQ1661" s="192">
        <f t="shared" si="780"/>
        <v>0</v>
      </c>
      <c r="AR1661" s="192">
        <f t="shared" si="781"/>
        <v>0</v>
      </c>
      <c r="AS1661" s="193">
        <f t="shared" si="782"/>
        <v>0</v>
      </c>
      <c r="AT1661" s="258" t="str">
        <f>IF(K1661=0,0,VLOOKUP(K1661,Kostenstellen!A:B,2,FALSE))</f>
        <v xml:space="preserve">Salinenklinik </v>
      </c>
      <c r="AU1661" s="68" t="str">
        <f t="shared" si="764"/>
        <v/>
      </c>
      <c r="AV1661" s="68" t="str">
        <f t="shared" si="765"/>
        <v/>
      </c>
      <c r="AW1661" s="68">
        <f>IF(AF1661=0,0,VLOOKUP($H1661,Leistungszahlen!$A$11:$H$158,4,FALSE))</f>
        <v>0</v>
      </c>
      <c r="AX1661" s="68">
        <f>IF(AF1661=0,0,VLOOKUP($H1661,Leistungszahlen!$A$11:$H$158,5,FALSE))</f>
        <v>0</v>
      </c>
      <c r="AY1661" s="68">
        <f>IF(AG1661=0,0,VLOOKUP($H1661,Leistungszahlen!$A$11:$H$158,6,FALSE))</f>
        <v>0</v>
      </c>
      <c r="AZ1661" s="68">
        <f t="shared" si="766"/>
        <v>0</v>
      </c>
      <c r="BA1661" s="68">
        <f t="shared" si="767"/>
        <v>0</v>
      </c>
      <c r="BC1661" s="68">
        <f t="shared" si="783"/>
        <v>0</v>
      </c>
      <c r="BD1661" s="285"/>
    </row>
    <row r="1662" spans="1:56" s="68" customFormat="1">
      <c r="A1662" s="200"/>
      <c r="B1662" s="200"/>
      <c r="C1662" s="200" t="s">
        <v>420</v>
      </c>
      <c r="D1662" s="200" t="s">
        <v>200</v>
      </c>
      <c r="E1662" s="200" t="s">
        <v>352</v>
      </c>
      <c r="F1662" s="200"/>
      <c r="G1662" s="200" t="s">
        <v>193</v>
      </c>
      <c r="H1662" s="201" t="s">
        <v>206</v>
      </c>
      <c r="I1662" s="202">
        <v>7.19</v>
      </c>
      <c r="J1662" s="200" t="s">
        <v>560</v>
      </c>
      <c r="K1662" s="176">
        <v>5</v>
      </c>
      <c r="L1662" s="176">
        <v>1</v>
      </c>
      <c r="M1662" s="176" t="s">
        <v>119</v>
      </c>
      <c r="N1662" s="286">
        <v>1</v>
      </c>
      <c r="O1662" s="286"/>
      <c r="P1662" s="176"/>
      <c r="Q1662" s="203">
        <f t="shared" si="759"/>
        <v>0</v>
      </c>
      <c r="R1662" s="203">
        <f t="shared" si="760"/>
        <v>0</v>
      </c>
      <c r="S1662" s="203">
        <f t="shared" si="761"/>
        <v>0</v>
      </c>
      <c r="T1662" s="203">
        <f t="shared" si="762"/>
        <v>0</v>
      </c>
      <c r="U1662" s="203">
        <f t="shared" si="763"/>
        <v>0</v>
      </c>
      <c r="V1662" s="175">
        <f>IF(Q1662&gt;0,VLOOKUP(Q1662,Jahresfaktoren!$A$11:$B$24,2,),0)</f>
        <v>0</v>
      </c>
      <c r="W1662" s="175">
        <f>IF(R1662&gt;0,VLOOKUP(R1662,Jahresfaktoren!$D$11:$E$24,2,),0)</f>
        <v>0</v>
      </c>
      <c r="X1662" s="175">
        <f>IF(S1662&gt;0,VLOOKUP(S1662,Jahresfaktoren!$A$28:$B$29,2,),0)</f>
        <v>0</v>
      </c>
      <c r="Y1662" s="175">
        <f>IF(T1662&gt;0,VLOOKUP(T1662,Jahresfaktoren!$A$28:$B$29,2,),0)</f>
        <v>0</v>
      </c>
      <c r="Z1662" s="175">
        <f>IF(U1662&gt;0,VLOOKUP(U1662,Jahresfaktoren!$A$32:$B$33,2,),)</f>
        <v>0</v>
      </c>
      <c r="AA1662" s="177" t="str">
        <f t="shared" si="773"/>
        <v/>
      </c>
      <c r="AB1662" s="177" t="str">
        <f t="shared" si="774"/>
        <v/>
      </c>
      <c r="AC1662" s="177" t="str">
        <f t="shared" si="775"/>
        <v/>
      </c>
      <c r="AD1662" s="177" t="str">
        <f t="shared" si="776"/>
        <v/>
      </c>
      <c r="AE1662" s="177" t="str">
        <f t="shared" si="777"/>
        <v/>
      </c>
      <c r="AF1662" s="178">
        <f>IF(Q1662&gt;0,VLOOKUP(H1662,Leistungszahlen!$A$11:$C$158,3,),0)</f>
        <v>0</v>
      </c>
      <c r="AG1662" s="178">
        <f>IF(R1662&gt;0,VLOOKUP(H1662,Leistungszahlen!$A$11:$F$158,6,),IF(T1662&gt;0,VLOOKUP(H1662,Leistungszahlen!$A$11:$F$158,6,),0))</f>
        <v>0</v>
      </c>
      <c r="AH1662" s="179">
        <f t="shared" si="768"/>
        <v>0</v>
      </c>
      <c r="AI1662" s="179">
        <f t="shared" si="769"/>
        <v>0</v>
      </c>
      <c r="AJ1662" s="179">
        <f t="shared" si="770"/>
        <v>0</v>
      </c>
      <c r="AK1662" s="179">
        <f t="shared" si="771"/>
        <v>0</v>
      </c>
      <c r="AL1662" s="179">
        <f t="shared" si="772"/>
        <v>0</v>
      </c>
      <c r="AM1662" s="180">
        <f>IF(L1662=1,Stundensätze!$D$13,IF(L1662=2,Stundensätze!$D$17,IF(L1662=4,Stundensätze!$D$21,"")))</f>
        <v>0</v>
      </c>
      <c r="AN1662" s="180">
        <f>IF(L1662=1,Stundensätze!$D$15,IF(L1662=2,Stundensätze!$D$19,IF(L1662=4,Stundensätze!$D$23,"")))</f>
        <v>0</v>
      </c>
      <c r="AO1662" s="180">
        <f t="shared" si="778"/>
        <v>0</v>
      </c>
      <c r="AP1662" s="180">
        <f t="shared" si="779"/>
        <v>0</v>
      </c>
      <c r="AQ1662" s="192">
        <f t="shared" si="780"/>
        <v>0</v>
      </c>
      <c r="AR1662" s="192">
        <f t="shared" si="781"/>
        <v>0</v>
      </c>
      <c r="AS1662" s="193">
        <f t="shared" si="782"/>
        <v>0</v>
      </c>
      <c r="AT1662" s="258" t="str">
        <f>IF(K1662=0,0,VLOOKUP(K1662,Kostenstellen!A:B,2,FALSE))</f>
        <v xml:space="preserve">Salinenklinik </v>
      </c>
      <c r="AU1662" s="68" t="str">
        <f t="shared" si="764"/>
        <v/>
      </c>
      <c r="AV1662" s="68" t="str">
        <f t="shared" si="765"/>
        <v/>
      </c>
      <c r="AW1662" s="68">
        <f>IF(AF1662=0,0,VLOOKUP($H1662,Leistungszahlen!$A$11:$H$158,4,FALSE))</f>
        <v>0</v>
      </c>
      <c r="AX1662" s="68">
        <f>IF(AF1662=0,0,VLOOKUP($H1662,Leistungszahlen!$A$11:$H$158,5,FALSE))</f>
        <v>0</v>
      </c>
      <c r="AY1662" s="68">
        <f>IF(AG1662=0,0,VLOOKUP($H1662,Leistungszahlen!$A$11:$H$158,6,FALSE))</f>
        <v>0</v>
      </c>
      <c r="AZ1662" s="68">
        <f t="shared" si="766"/>
        <v>0</v>
      </c>
      <c r="BA1662" s="68">
        <f t="shared" si="767"/>
        <v>0</v>
      </c>
      <c r="BC1662" s="68">
        <f t="shared" si="783"/>
        <v>0</v>
      </c>
      <c r="BD1662" s="285"/>
    </row>
    <row r="1663" spans="1:56" s="68" customFormat="1">
      <c r="A1663" s="200"/>
      <c r="B1663" s="200"/>
      <c r="C1663" s="200" t="s">
        <v>420</v>
      </c>
      <c r="D1663" s="200" t="s">
        <v>200</v>
      </c>
      <c r="E1663" s="200" t="s">
        <v>352</v>
      </c>
      <c r="F1663" s="200"/>
      <c r="G1663" s="200" t="s">
        <v>113</v>
      </c>
      <c r="H1663" s="201" t="s">
        <v>205</v>
      </c>
      <c r="I1663" s="202">
        <v>43.25</v>
      </c>
      <c r="J1663" s="200" t="s">
        <v>307</v>
      </c>
      <c r="K1663" s="176">
        <v>5</v>
      </c>
      <c r="L1663" s="176">
        <v>1</v>
      </c>
      <c r="M1663" s="176">
        <v>0</v>
      </c>
      <c r="N1663" s="286">
        <v>3</v>
      </c>
      <c r="O1663" s="286">
        <v>3</v>
      </c>
      <c r="P1663" s="176"/>
      <c r="Q1663" s="203">
        <f t="shared" si="759"/>
        <v>3</v>
      </c>
      <c r="R1663" s="203">
        <f t="shared" si="760"/>
        <v>3</v>
      </c>
      <c r="S1663" s="203">
        <f t="shared" si="761"/>
        <v>0</v>
      </c>
      <c r="T1663" s="203">
        <f t="shared" si="762"/>
        <v>0</v>
      </c>
      <c r="U1663" s="203">
        <f t="shared" si="763"/>
        <v>0</v>
      </c>
      <c r="V1663" s="175">
        <f>IF(Q1663&gt;0,VLOOKUP(Q1663,Jahresfaktoren!$A$11:$B$24,2,),0)</f>
        <v>152</v>
      </c>
      <c r="W1663" s="175">
        <f>IF(R1663&gt;0,VLOOKUP(R1663,Jahresfaktoren!$D$11:$E$24,2,),0)</f>
        <v>150</v>
      </c>
      <c r="X1663" s="175">
        <f>IF(S1663&gt;0,VLOOKUP(S1663,Jahresfaktoren!$A$28:$B$29,2,),0)</f>
        <v>0</v>
      </c>
      <c r="Y1663" s="175">
        <f>IF(T1663&gt;0,VLOOKUP(T1663,Jahresfaktoren!$A$28:$B$29,2,),0)</f>
        <v>0</v>
      </c>
      <c r="Z1663" s="175">
        <f>IF(U1663&gt;0,VLOOKUP(U1663,Jahresfaktoren!$A$32:$B$33,2,),)</f>
        <v>0</v>
      </c>
      <c r="AA1663" s="177">
        <f t="shared" si="773"/>
        <v>6574</v>
      </c>
      <c r="AB1663" s="177">
        <f t="shared" si="774"/>
        <v>6487.5</v>
      </c>
      <c r="AC1663" s="177" t="str">
        <f t="shared" si="775"/>
        <v/>
      </c>
      <c r="AD1663" s="177" t="str">
        <f t="shared" si="776"/>
        <v/>
      </c>
      <c r="AE1663" s="177" t="str">
        <f t="shared" si="777"/>
        <v/>
      </c>
      <c r="AF1663" s="178">
        <f>IF(Q1663&gt;0,VLOOKUP(H1663,Leistungszahlen!$A$11:$C$158,3,),0)</f>
        <v>0</v>
      </c>
      <c r="AG1663" s="178">
        <f>IF(R1663&gt;0,VLOOKUP(H1663,Leistungszahlen!$A$11:$F$158,6,),IF(T1663&gt;0,VLOOKUP(H1663,Leistungszahlen!$A$11:$F$158,6,),0))</f>
        <v>0</v>
      </c>
      <c r="AH1663" s="179" t="e">
        <f t="shared" si="768"/>
        <v>#DIV/0!</v>
      </c>
      <c r="AI1663" s="179" t="e">
        <f t="shared" si="769"/>
        <v>#DIV/0!</v>
      </c>
      <c r="AJ1663" s="179">
        <f t="shared" si="770"/>
        <v>0</v>
      </c>
      <c r="AK1663" s="179">
        <f t="shared" si="771"/>
        <v>0</v>
      </c>
      <c r="AL1663" s="179">
        <f t="shared" si="772"/>
        <v>0</v>
      </c>
      <c r="AM1663" s="180">
        <f>IF(L1663=1,Stundensätze!$D$13,IF(L1663=2,Stundensätze!$D$17,IF(L1663=4,Stundensätze!$D$21,"")))</f>
        <v>0</v>
      </c>
      <c r="AN1663" s="180">
        <f>IF(L1663=1,Stundensätze!$D$15,IF(L1663=2,Stundensätze!$D$19,IF(L1663=4,Stundensätze!$D$23,"")))</f>
        <v>0</v>
      </c>
      <c r="AO1663" s="180" t="e">
        <f t="shared" si="778"/>
        <v>#DIV/0!</v>
      </c>
      <c r="AP1663" s="180">
        <f t="shared" si="779"/>
        <v>0</v>
      </c>
      <c r="AQ1663" s="192" t="e">
        <f t="shared" si="780"/>
        <v>#DIV/0!</v>
      </c>
      <c r="AR1663" s="192" t="e">
        <f t="shared" si="781"/>
        <v>#DIV/0!</v>
      </c>
      <c r="AS1663" s="193" t="e">
        <f t="shared" si="782"/>
        <v>#DIV/0!</v>
      </c>
      <c r="AT1663" s="258" t="str">
        <f>IF(K1663=0,0,VLOOKUP(K1663,Kostenstellen!A:B,2,FALSE))</f>
        <v xml:space="preserve">Salinenklinik </v>
      </c>
      <c r="AU1663" s="68" t="str">
        <f t="shared" si="764"/>
        <v>G</v>
      </c>
      <c r="AV1663" s="68" t="str">
        <f t="shared" si="765"/>
        <v>G</v>
      </c>
      <c r="AW1663" s="68">
        <f>IF(AF1663=0,0,VLOOKUP($H1663,Leistungszahlen!$A$11:$H$158,4,FALSE))</f>
        <v>0</v>
      </c>
      <c r="AX1663" s="68">
        <f>IF(AF1663=0,0,VLOOKUP($H1663,Leistungszahlen!$A$11:$H$158,5,FALSE))</f>
        <v>0</v>
      </c>
      <c r="AY1663" s="68">
        <f>IF(AG1663=0,0,VLOOKUP($H1663,Leistungszahlen!$A$11:$H$158,6,FALSE))</f>
        <v>0</v>
      </c>
      <c r="AZ1663" s="68">
        <f t="shared" si="766"/>
        <v>0</v>
      </c>
      <c r="BA1663" s="68">
        <f t="shared" si="767"/>
        <v>0</v>
      </c>
      <c r="BC1663" s="68">
        <f t="shared" si="783"/>
        <v>0</v>
      </c>
      <c r="BD1663" s="285"/>
    </row>
    <row r="1664" spans="1:56" s="68" customFormat="1">
      <c r="A1664" s="200"/>
      <c r="B1664" s="200"/>
      <c r="C1664" s="200" t="s">
        <v>420</v>
      </c>
      <c r="D1664" s="200" t="s">
        <v>200</v>
      </c>
      <c r="E1664" s="200" t="s">
        <v>352</v>
      </c>
      <c r="F1664" s="200"/>
      <c r="G1664" s="200" t="s">
        <v>113</v>
      </c>
      <c r="H1664" s="201" t="s">
        <v>205</v>
      </c>
      <c r="I1664" s="202">
        <v>7.47</v>
      </c>
      <c r="J1664" s="200" t="s">
        <v>307</v>
      </c>
      <c r="K1664" s="176">
        <v>5</v>
      </c>
      <c r="L1664" s="176">
        <v>1</v>
      </c>
      <c r="M1664" s="176">
        <v>0</v>
      </c>
      <c r="N1664" s="286">
        <v>3</v>
      </c>
      <c r="O1664" s="286">
        <v>3</v>
      </c>
      <c r="P1664" s="176"/>
      <c r="Q1664" s="203">
        <f t="shared" si="759"/>
        <v>3</v>
      </c>
      <c r="R1664" s="203">
        <f t="shared" si="760"/>
        <v>3</v>
      </c>
      <c r="S1664" s="203">
        <f t="shared" si="761"/>
        <v>0</v>
      </c>
      <c r="T1664" s="203">
        <f t="shared" si="762"/>
        <v>0</v>
      </c>
      <c r="U1664" s="203">
        <f t="shared" si="763"/>
        <v>0</v>
      </c>
      <c r="V1664" s="175">
        <f>IF(Q1664&gt;0,VLOOKUP(Q1664,Jahresfaktoren!$A$11:$B$24,2,),0)</f>
        <v>152</v>
      </c>
      <c r="W1664" s="175">
        <f>IF(R1664&gt;0,VLOOKUP(R1664,Jahresfaktoren!$D$11:$E$24,2,),0)</f>
        <v>150</v>
      </c>
      <c r="X1664" s="175">
        <f>IF(S1664&gt;0,VLOOKUP(S1664,Jahresfaktoren!$A$28:$B$29,2,),0)</f>
        <v>0</v>
      </c>
      <c r="Y1664" s="175">
        <f>IF(T1664&gt;0,VLOOKUP(T1664,Jahresfaktoren!$A$28:$B$29,2,),0)</f>
        <v>0</v>
      </c>
      <c r="Z1664" s="175">
        <f>IF(U1664&gt;0,VLOOKUP(U1664,Jahresfaktoren!$A$32:$B$33,2,),)</f>
        <v>0</v>
      </c>
      <c r="AA1664" s="177">
        <f t="shared" si="773"/>
        <v>1135.44</v>
      </c>
      <c r="AB1664" s="177">
        <f t="shared" si="774"/>
        <v>1120.5</v>
      </c>
      <c r="AC1664" s="177" t="str">
        <f t="shared" si="775"/>
        <v/>
      </c>
      <c r="AD1664" s="177" t="str">
        <f t="shared" si="776"/>
        <v/>
      </c>
      <c r="AE1664" s="177" t="str">
        <f t="shared" si="777"/>
        <v/>
      </c>
      <c r="AF1664" s="178">
        <f>IF(Q1664&gt;0,VLOOKUP(H1664,Leistungszahlen!$A$11:$C$158,3,),0)</f>
        <v>0</v>
      </c>
      <c r="AG1664" s="178">
        <f>IF(R1664&gt;0,VLOOKUP(H1664,Leistungszahlen!$A$11:$F$158,6,),IF(T1664&gt;0,VLOOKUP(H1664,Leistungszahlen!$A$11:$F$158,6,),0))</f>
        <v>0</v>
      </c>
      <c r="AH1664" s="179" t="e">
        <f t="shared" si="768"/>
        <v>#DIV/0!</v>
      </c>
      <c r="AI1664" s="179" t="e">
        <f t="shared" si="769"/>
        <v>#DIV/0!</v>
      </c>
      <c r="AJ1664" s="179">
        <f t="shared" si="770"/>
        <v>0</v>
      </c>
      <c r="AK1664" s="179">
        <f t="shared" si="771"/>
        <v>0</v>
      </c>
      <c r="AL1664" s="179">
        <f t="shared" si="772"/>
        <v>0</v>
      </c>
      <c r="AM1664" s="180">
        <f>IF(L1664=1,Stundensätze!$D$13,IF(L1664=2,Stundensätze!$D$17,IF(L1664=4,Stundensätze!$D$21,"")))</f>
        <v>0</v>
      </c>
      <c r="AN1664" s="180">
        <f>IF(L1664=1,Stundensätze!$D$15,IF(L1664=2,Stundensätze!$D$19,IF(L1664=4,Stundensätze!$D$23,"")))</f>
        <v>0</v>
      </c>
      <c r="AO1664" s="180" t="e">
        <f t="shared" si="778"/>
        <v>#DIV/0!</v>
      </c>
      <c r="AP1664" s="180">
        <f t="shared" si="779"/>
        <v>0</v>
      </c>
      <c r="AQ1664" s="192" t="e">
        <f t="shared" si="780"/>
        <v>#DIV/0!</v>
      </c>
      <c r="AR1664" s="192" t="e">
        <f t="shared" si="781"/>
        <v>#DIV/0!</v>
      </c>
      <c r="AS1664" s="193" t="e">
        <f t="shared" si="782"/>
        <v>#DIV/0!</v>
      </c>
      <c r="AT1664" s="258" t="str">
        <f>IF(K1664=0,0,VLOOKUP(K1664,Kostenstellen!A:B,2,FALSE))</f>
        <v xml:space="preserve">Salinenklinik </v>
      </c>
      <c r="AU1664" s="68" t="str">
        <f t="shared" si="764"/>
        <v>G</v>
      </c>
      <c r="AV1664" s="68" t="str">
        <f t="shared" si="765"/>
        <v>G</v>
      </c>
      <c r="AW1664" s="68">
        <f>IF(AF1664=0,0,VLOOKUP($H1664,Leistungszahlen!$A$11:$H$158,4,FALSE))</f>
        <v>0</v>
      </c>
      <c r="AX1664" s="68">
        <f>IF(AF1664=0,0,VLOOKUP($H1664,Leistungszahlen!$A$11:$H$158,5,FALSE))</f>
        <v>0</v>
      </c>
      <c r="AY1664" s="68">
        <f>IF(AG1664=0,0,VLOOKUP($H1664,Leistungszahlen!$A$11:$H$158,6,FALSE))</f>
        <v>0</v>
      </c>
      <c r="AZ1664" s="68">
        <f t="shared" si="766"/>
        <v>0</v>
      </c>
      <c r="BA1664" s="68">
        <f t="shared" si="767"/>
        <v>0</v>
      </c>
      <c r="BC1664" s="68">
        <f t="shared" si="783"/>
        <v>0</v>
      </c>
      <c r="BD1664" s="285"/>
    </row>
    <row r="1665" spans="1:56" s="68" customFormat="1">
      <c r="A1665" s="200"/>
      <c r="B1665" s="200"/>
      <c r="C1665" s="200" t="s">
        <v>420</v>
      </c>
      <c r="D1665" s="200" t="s">
        <v>200</v>
      </c>
      <c r="E1665" s="200" t="s">
        <v>352</v>
      </c>
      <c r="F1665" s="200"/>
      <c r="G1665" s="200" t="s">
        <v>113</v>
      </c>
      <c r="H1665" s="201" t="s">
        <v>205</v>
      </c>
      <c r="I1665" s="202">
        <v>17.079999999999998</v>
      </c>
      <c r="J1665" s="200" t="s">
        <v>307</v>
      </c>
      <c r="K1665" s="176">
        <v>5</v>
      </c>
      <c r="L1665" s="176">
        <v>1</v>
      </c>
      <c r="M1665" s="176">
        <v>0</v>
      </c>
      <c r="N1665" s="286">
        <v>3</v>
      </c>
      <c r="O1665" s="286">
        <v>3</v>
      </c>
      <c r="P1665" s="176"/>
      <c r="Q1665" s="203">
        <f t="shared" ref="Q1665:Q1728" si="784">IF(M1665="x",0,IF(N1665=7,6,IF(N1665=14,12,IF(N1665="12+5",11,N1665))))</f>
        <v>3</v>
      </c>
      <c r="R1665" s="203">
        <f t="shared" ref="R1665:R1728" si="785">IF(M1665="x",0,IF(O1665=0,0,IF(N1665=7,0,IF(N1665+O1665=7,O1665-1,O1665))))</f>
        <v>3</v>
      </c>
      <c r="S1665" s="203">
        <f t="shared" ref="S1665:S1728" si="786">IF(M1665="x",0,IF(N1665=7,1,IF(N1665=14,2,IF(AND(N1665=12,O1665=5),1,IF(N1665="12+5",1,0)))))</f>
        <v>0</v>
      </c>
      <c r="T1665" s="203">
        <f t="shared" ref="T1665:T1728" si="787">IF(M1665="x",0,IF(O1665=0,0,IF(N1665=7,0,IF(N1665+O1665=7,1,0))))</f>
        <v>0</v>
      </c>
      <c r="U1665" s="203">
        <f t="shared" ref="U1665:U1728" si="788">T1665+S1665</f>
        <v>0</v>
      </c>
      <c r="V1665" s="175">
        <f>IF(Q1665&gt;0,VLOOKUP(Q1665,Jahresfaktoren!$A$11:$B$24,2,),0)</f>
        <v>152</v>
      </c>
      <c r="W1665" s="175">
        <f>IF(R1665&gt;0,VLOOKUP(R1665,Jahresfaktoren!$D$11:$E$24,2,),0)</f>
        <v>150</v>
      </c>
      <c r="X1665" s="175">
        <f>IF(S1665&gt;0,VLOOKUP(S1665,Jahresfaktoren!$A$28:$B$29,2,),0)</f>
        <v>0</v>
      </c>
      <c r="Y1665" s="175">
        <f>IF(T1665&gt;0,VLOOKUP(T1665,Jahresfaktoren!$A$28:$B$29,2,),0)</f>
        <v>0</v>
      </c>
      <c r="Z1665" s="175">
        <f>IF(U1665&gt;0,VLOOKUP(U1665,Jahresfaktoren!$A$32:$B$33,2,),)</f>
        <v>0</v>
      </c>
      <c r="AA1665" s="177">
        <f t="shared" si="773"/>
        <v>2596.16</v>
      </c>
      <c r="AB1665" s="177">
        <f t="shared" si="774"/>
        <v>2561.9999999999995</v>
      </c>
      <c r="AC1665" s="177" t="str">
        <f t="shared" si="775"/>
        <v/>
      </c>
      <c r="AD1665" s="177" t="str">
        <f t="shared" si="776"/>
        <v/>
      </c>
      <c r="AE1665" s="177" t="str">
        <f t="shared" si="777"/>
        <v/>
      </c>
      <c r="AF1665" s="178">
        <f>IF(Q1665&gt;0,VLOOKUP(H1665,Leistungszahlen!$A$11:$C$158,3,),0)</f>
        <v>0</v>
      </c>
      <c r="AG1665" s="178">
        <f>IF(R1665&gt;0,VLOOKUP(H1665,Leistungszahlen!$A$11:$F$158,6,),IF(T1665&gt;0,VLOOKUP(H1665,Leistungszahlen!$A$11:$F$158,6,),0))</f>
        <v>0</v>
      </c>
      <c r="AH1665" s="179" t="e">
        <f t="shared" si="768"/>
        <v>#DIV/0!</v>
      </c>
      <c r="AI1665" s="179" t="e">
        <f t="shared" si="769"/>
        <v>#DIV/0!</v>
      </c>
      <c r="AJ1665" s="179">
        <f t="shared" si="770"/>
        <v>0</v>
      </c>
      <c r="AK1665" s="179">
        <f t="shared" si="771"/>
        <v>0</v>
      </c>
      <c r="AL1665" s="179">
        <f t="shared" si="772"/>
        <v>0</v>
      </c>
      <c r="AM1665" s="180">
        <f>IF(L1665=1,Stundensätze!$D$13,IF(L1665=2,Stundensätze!$D$17,IF(L1665=4,Stundensätze!$D$21,"")))</f>
        <v>0</v>
      </c>
      <c r="AN1665" s="180">
        <f>IF(L1665=1,Stundensätze!$D$15,IF(L1665=2,Stundensätze!$D$19,IF(L1665=4,Stundensätze!$D$23,"")))</f>
        <v>0</v>
      </c>
      <c r="AO1665" s="180" t="e">
        <f t="shared" si="778"/>
        <v>#DIV/0!</v>
      </c>
      <c r="AP1665" s="180">
        <f t="shared" si="779"/>
        <v>0</v>
      </c>
      <c r="AQ1665" s="192" t="e">
        <f t="shared" si="780"/>
        <v>#DIV/0!</v>
      </c>
      <c r="AR1665" s="192" t="e">
        <f t="shared" si="781"/>
        <v>#DIV/0!</v>
      </c>
      <c r="AS1665" s="193" t="e">
        <f t="shared" si="782"/>
        <v>#DIV/0!</v>
      </c>
      <c r="AT1665" s="258" t="str">
        <f>IF(K1665=0,0,VLOOKUP(K1665,Kostenstellen!A:B,2,FALSE))</f>
        <v xml:space="preserve">Salinenklinik </v>
      </c>
      <c r="AU1665" s="68" t="str">
        <f t="shared" ref="AU1665:AU1728" si="789">IF(SUM(V1665:Z1665)&gt;0,H1665,"")</f>
        <v>G</v>
      </c>
      <c r="AV1665" s="68" t="str">
        <f t="shared" ref="AV1665:AV1728" si="790">IF(SUM(R1665+T1665)&gt;0,H1665,"")</f>
        <v>G</v>
      </c>
      <c r="AW1665" s="68">
        <f>IF(AF1665=0,0,VLOOKUP($H1665,Leistungszahlen!$A$11:$H$158,4,FALSE))</f>
        <v>0</v>
      </c>
      <c r="AX1665" s="68">
        <f>IF(AF1665=0,0,VLOOKUP($H1665,Leistungszahlen!$A$11:$H$158,5,FALSE))</f>
        <v>0</v>
      </c>
      <c r="AY1665" s="68">
        <f>IF(AG1665=0,0,VLOOKUP($H1665,Leistungszahlen!$A$11:$H$158,6,FALSE))</f>
        <v>0</v>
      </c>
      <c r="AZ1665" s="68">
        <f t="shared" ref="AZ1665:AZ1728" si="791">IF(AX1665&lt;AF1665,1,IF(AG1665&gt;AY1665,1,0))</f>
        <v>0</v>
      </c>
      <c r="BA1665" s="68">
        <f t="shared" ref="BA1665:BA1728" si="792">IF(AF1665&gt;AX1665,1,IF(AG1665&gt;AY1665,1,0))</f>
        <v>0</v>
      </c>
      <c r="BC1665" s="68">
        <f t="shared" si="783"/>
        <v>0</v>
      </c>
      <c r="BD1665" s="285"/>
    </row>
    <row r="1666" spans="1:56" s="68" customFormat="1">
      <c r="A1666" s="200"/>
      <c r="B1666" s="200"/>
      <c r="C1666" s="200" t="s">
        <v>420</v>
      </c>
      <c r="D1666" s="200" t="s">
        <v>200</v>
      </c>
      <c r="E1666" s="200" t="s">
        <v>353</v>
      </c>
      <c r="F1666" s="200" t="s">
        <v>1624</v>
      </c>
      <c r="G1666" s="200" t="s">
        <v>118</v>
      </c>
      <c r="H1666" s="201" t="s">
        <v>221</v>
      </c>
      <c r="I1666" s="202">
        <v>4.17</v>
      </c>
      <c r="J1666" s="200" t="s">
        <v>292</v>
      </c>
      <c r="K1666" s="176">
        <v>5</v>
      </c>
      <c r="L1666" s="176">
        <v>1</v>
      </c>
      <c r="M1666" s="176">
        <v>0</v>
      </c>
      <c r="N1666" s="286">
        <v>1</v>
      </c>
      <c r="O1666" s="286"/>
      <c r="P1666" s="176"/>
      <c r="Q1666" s="203">
        <f t="shared" si="784"/>
        <v>1</v>
      </c>
      <c r="R1666" s="203">
        <f t="shared" si="785"/>
        <v>0</v>
      </c>
      <c r="S1666" s="203">
        <f t="shared" si="786"/>
        <v>0</v>
      </c>
      <c r="T1666" s="203">
        <f t="shared" si="787"/>
        <v>0</v>
      </c>
      <c r="U1666" s="203">
        <f t="shared" si="788"/>
        <v>0</v>
      </c>
      <c r="V1666" s="175">
        <f>IF(Q1666&gt;0,VLOOKUP(Q1666,Jahresfaktoren!$A$11:$B$24,2,),0)</f>
        <v>52</v>
      </c>
      <c r="W1666" s="175">
        <f>IF(R1666&gt;0,VLOOKUP(R1666,Jahresfaktoren!$D$11:$E$24,2,),0)</f>
        <v>0</v>
      </c>
      <c r="X1666" s="175">
        <f>IF(S1666&gt;0,VLOOKUP(S1666,Jahresfaktoren!$A$28:$B$29,2,),0)</f>
        <v>0</v>
      </c>
      <c r="Y1666" s="175">
        <f>IF(T1666&gt;0,VLOOKUP(T1666,Jahresfaktoren!$A$28:$B$29,2,),0)</f>
        <v>0</v>
      </c>
      <c r="Z1666" s="175">
        <f>IF(U1666&gt;0,VLOOKUP(U1666,Jahresfaktoren!$A$32:$B$33,2,),)</f>
        <v>0</v>
      </c>
      <c r="AA1666" s="177">
        <f t="shared" si="773"/>
        <v>216.84</v>
      </c>
      <c r="AB1666" s="177" t="str">
        <f t="shared" si="774"/>
        <v/>
      </c>
      <c r="AC1666" s="177" t="str">
        <f t="shared" si="775"/>
        <v/>
      </c>
      <c r="AD1666" s="177" t="str">
        <f t="shared" si="776"/>
        <v/>
      </c>
      <c r="AE1666" s="177" t="str">
        <f t="shared" si="777"/>
        <v/>
      </c>
      <c r="AF1666" s="178">
        <f>IF(Q1666&gt;0,VLOOKUP(H1666,Leistungszahlen!$A$11:$C$158,3,),0)</f>
        <v>0</v>
      </c>
      <c r="AG1666" s="178">
        <f>IF(R1666&gt;0,VLOOKUP(H1666,Leistungszahlen!$A$11:$F$158,6,),IF(T1666&gt;0,VLOOKUP(H1666,Leistungszahlen!$A$11:$F$158,6,),0))</f>
        <v>0</v>
      </c>
      <c r="AH1666" s="179" t="e">
        <f t="shared" si="768"/>
        <v>#DIV/0!</v>
      </c>
      <c r="AI1666" s="179">
        <f t="shared" si="769"/>
        <v>0</v>
      </c>
      <c r="AJ1666" s="179">
        <f t="shared" si="770"/>
        <v>0</v>
      </c>
      <c r="AK1666" s="179">
        <f t="shared" si="771"/>
        <v>0</v>
      </c>
      <c r="AL1666" s="179">
        <f t="shared" si="772"/>
        <v>0</v>
      </c>
      <c r="AM1666" s="180">
        <f>IF(L1666=1,Stundensätze!$D$13,IF(L1666=2,Stundensätze!$D$17,IF(L1666=4,Stundensätze!$D$21,"")))</f>
        <v>0</v>
      </c>
      <c r="AN1666" s="180">
        <f>IF(L1666=1,Stundensätze!$D$15,IF(L1666=2,Stundensätze!$D$19,IF(L1666=4,Stundensätze!$D$23,"")))</f>
        <v>0</v>
      </c>
      <c r="AO1666" s="180" t="e">
        <f t="shared" si="778"/>
        <v>#DIV/0!</v>
      </c>
      <c r="AP1666" s="180">
        <f t="shared" si="779"/>
        <v>0</v>
      </c>
      <c r="AQ1666" s="192" t="e">
        <f t="shared" si="780"/>
        <v>#DIV/0!</v>
      </c>
      <c r="AR1666" s="192" t="e">
        <f t="shared" si="781"/>
        <v>#DIV/0!</v>
      </c>
      <c r="AS1666" s="193" t="e">
        <f t="shared" si="782"/>
        <v>#DIV/0!</v>
      </c>
      <c r="AT1666" s="258" t="str">
        <f>IF(K1666=0,0,VLOOKUP(K1666,Kostenstellen!A:B,2,FALSE))</f>
        <v xml:space="preserve">Salinenklinik </v>
      </c>
      <c r="AU1666" s="68" t="str">
        <f t="shared" si="789"/>
        <v>Z</v>
      </c>
      <c r="AV1666" s="68" t="str">
        <f t="shared" si="790"/>
        <v/>
      </c>
      <c r="AW1666" s="68">
        <f>IF(AF1666=0,0,VLOOKUP($H1666,Leistungszahlen!$A$11:$H$158,4,FALSE))</f>
        <v>0</v>
      </c>
      <c r="AX1666" s="68">
        <f>IF(AF1666=0,0,VLOOKUP($H1666,Leistungszahlen!$A$11:$H$158,5,FALSE))</f>
        <v>0</v>
      </c>
      <c r="AY1666" s="68">
        <f>IF(AG1666=0,0,VLOOKUP($H1666,Leistungszahlen!$A$11:$H$158,6,FALSE))</f>
        <v>0</v>
      </c>
      <c r="AZ1666" s="68">
        <f t="shared" si="791"/>
        <v>0</v>
      </c>
      <c r="BA1666" s="68">
        <f t="shared" si="792"/>
        <v>0</v>
      </c>
      <c r="BC1666" s="68">
        <f t="shared" si="783"/>
        <v>0</v>
      </c>
      <c r="BD1666" s="285"/>
    </row>
    <row r="1667" spans="1:56" s="68" customFormat="1">
      <c r="A1667" s="200"/>
      <c r="B1667" s="200"/>
      <c r="C1667" s="200" t="s">
        <v>420</v>
      </c>
      <c r="D1667" s="200" t="s">
        <v>200</v>
      </c>
      <c r="E1667" s="200" t="s">
        <v>353</v>
      </c>
      <c r="F1667" s="200" t="s">
        <v>1624</v>
      </c>
      <c r="G1667" s="200" t="s">
        <v>163</v>
      </c>
      <c r="H1667" s="201" t="s">
        <v>287</v>
      </c>
      <c r="I1667" s="202">
        <v>16.48</v>
      </c>
      <c r="J1667" s="200" t="s">
        <v>560</v>
      </c>
      <c r="K1667" s="176">
        <v>5</v>
      </c>
      <c r="L1667" s="176">
        <v>1</v>
      </c>
      <c r="M1667" s="176"/>
      <c r="N1667" s="286">
        <v>3</v>
      </c>
      <c r="O1667" s="286">
        <v>3</v>
      </c>
      <c r="P1667" s="176"/>
      <c r="Q1667" s="203">
        <f t="shared" si="784"/>
        <v>3</v>
      </c>
      <c r="R1667" s="203">
        <f t="shared" si="785"/>
        <v>3</v>
      </c>
      <c r="S1667" s="203">
        <f t="shared" si="786"/>
        <v>0</v>
      </c>
      <c r="T1667" s="203">
        <f t="shared" si="787"/>
        <v>0</v>
      </c>
      <c r="U1667" s="203">
        <f t="shared" si="788"/>
        <v>0</v>
      </c>
      <c r="V1667" s="175">
        <f>IF(Q1667&gt;0,VLOOKUP(Q1667,Jahresfaktoren!$A$11:$B$24,2,),0)</f>
        <v>152</v>
      </c>
      <c r="W1667" s="175">
        <f>IF(R1667&gt;0,VLOOKUP(R1667,Jahresfaktoren!$D$11:$E$24,2,),0)</f>
        <v>150</v>
      </c>
      <c r="X1667" s="175">
        <f>IF(S1667&gt;0,VLOOKUP(S1667,Jahresfaktoren!$A$28:$B$29,2,),0)</f>
        <v>0</v>
      </c>
      <c r="Y1667" s="175">
        <f>IF(T1667&gt;0,VLOOKUP(T1667,Jahresfaktoren!$A$28:$B$29,2,),0)</f>
        <v>0</v>
      </c>
      <c r="Z1667" s="175">
        <f>IF(U1667&gt;0,VLOOKUP(U1667,Jahresfaktoren!$A$32:$B$33,2,),)</f>
        <v>0</v>
      </c>
      <c r="AA1667" s="177">
        <f t="shared" si="773"/>
        <v>2504.96</v>
      </c>
      <c r="AB1667" s="177">
        <f t="shared" si="774"/>
        <v>2472</v>
      </c>
      <c r="AC1667" s="177" t="str">
        <f t="shared" si="775"/>
        <v/>
      </c>
      <c r="AD1667" s="177" t="str">
        <f t="shared" si="776"/>
        <v/>
      </c>
      <c r="AE1667" s="177" t="str">
        <f t="shared" si="777"/>
        <v/>
      </c>
      <c r="AF1667" s="178">
        <f>IF(Q1667&gt;0,VLOOKUP(H1667,Leistungszahlen!$A$11:$C$158,3,),0)</f>
        <v>0</v>
      </c>
      <c r="AG1667" s="178">
        <f>IF(R1667&gt;0,VLOOKUP(H1667,Leistungszahlen!$A$11:$F$158,6,),IF(T1667&gt;0,VLOOKUP(H1667,Leistungszahlen!$A$11:$F$158,6,),0))</f>
        <v>0</v>
      </c>
      <c r="AH1667" s="179" t="e">
        <f t="shared" si="768"/>
        <v>#DIV/0!</v>
      </c>
      <c r="AI1667" s="179" t="e">
        <f t="shared" si="769"/>
        <v>#DIV/0!</v>
      </c>
      <c r="AJ1667" s="179">
        <f t="shared" si="770"/>
        <v>0</v>
      </c>
      <c r="AK1667" s="179">
        <f t="shared" si="771"/>
        <v>0</v>
      </c>
      <c r="AL1667" s="179">
        <f t="shared" si="772"/>
        <v>0</v>
      </c>
      <c r="AM1667" s="180">
        <f>IF(L1667=1,Stundensätze!$D$13,IF(L1667=2,Stundensätze!$D$17,IF(L1667=4,Stundensätze!$D$21,"")))</f>
        <v>0</v>
      </c>
      <c r="AN1667" s="180">
        <f>IF(L1667=1,Stundensätze!$D$15,IF(L1667=2,Stundensätze!$D$19,IF(L1667=4,Stundensätze!$D$23,"")))</f>
        <v>0</v>
      </c>
      <c r="AO1667" s="180" t="e">
        <f t="shared" si="778"/>
        <v>#DIV/0!</v>
      </c>
      <c r="AP1667" s="180">
        <f t="shared" si="779"/>
        <v>0</v>
      </c>
      <c r="AQ1667" s="192" t="e">
        <f t="shared" si="780"/>
        <v>#DIV/0!</v>
      </c>
      <c r="AR1667" s="192" t="e">
        <f t="shared" si="781"/>
        <v>#DIV/0!</v>
      </c>
      <c r="AS1667" s="193" t="e">
        <f t="shared" si="782"/>
        <v>#DIV/0!</v>
      </c>
      <c r="AT1667" s="258" t="str">
        <f>IF(K1667=0,0,VLOOKUP(K1667,Kostenstellen!A:B,2,FALSE))</f>
        <v xml:space="preserve">Salinenklinik </v>
      </c>
      <c r="AU1667" s="68" t="str">
        <f t="shared" si="789"/>
        <v>A1</v>
      </c>
      <c r="AV1667" s="68" t="str">
        <f t="shared" si="790"/>
        <v>A1</v>
      </c>
      <c r="AW1667" s="68">
        <f>IF(AF1667=0,0,VLOOKUP($H1667,Leistungszahlen!$A$11:$H$158,4,FALSE))</f>
        <v>0</v>
      </c>
      <c r="AX1667" s="68">
        <f>IF(AF1667=0,0,VLOOKUP($H1667,Leistungszahlen!$A$11:$H$158,5,FALSE))</f>
        <v>0</v>
      </c>
      <c r="AY1667" s="68">
        <f>IF(AG1667=0,0,VLOOKUP($H1667,Leistungszahlen!$A$11:$H$158,6,FALSE))</f>
        <v>0</v>
      </c>
      <c r="AZ1667" s="68">
        <f t="shared" si="791"/>
        <v>0</v>
      </c>
      <c r="BA1667" s="68">
        <f t="shared" si="792"/>
        <v>0</v>
      </c>
      <c r="BC1667" s="68">
        <f t="shared" si="783"/>
        <v>0</v>
      </c>
      <c r="BD1667" s="285"/>
    </row>
    <row r="1668" spans="1:56" s="68" customFormat="1">
      <c r="A1668" s="200"/>
      <c r="B1668" s="200"/>
      <c r="C1668" s="200" t="s">
        <v>420</v>
      </c>
      <c r="D1668" s="200" t="s">
        <v>200</v>
      </c>
      <c r="E1668" s="200" t="s">
        <v>353</v>
      </c>
      <c r="F1668" s="200" t="s">
        <v>1624</v>
      </c>
      <c r="G1668" s="200" t="s">
        <v>251</v>
      </c>
      <c r="H1668" s="201" t="s">
        <v>200</v>
      </c>
      <c r="I1668" s="202">
        <v>4.13</v>
      </c>
      <c r="J1668" s="200" t="s">
        <v>778</v>
      </c>
      <c r="K1668" s="176">
        <v>5</v>
      </c>
      <c r="L1668" s="176">
        <v>1</v>
      </c>
      <c r="M1668" s="176"/>
      <c r="N1668" s="286">
        <v>6</v>
      </c>
      <c r="O1668" s="286"/>
      <c r="P1668" s="176"/>
      <c r="Q1668" s="203">
        <f t="shared" si="784"/>
        <v>6</v>
      </c>
      <c r="R1668" s="203">
        <f t="shared" si="785"/>
        <v>0</v>
      </c>
      <c r="S1668" s="203">
        <f t="shared" si="786"/>
        <v>0</v>
      </c>
      <c r="T1668" s="203">
        <f t="shared" si="787"/>
        <v>0</v>
      </c>
      <c r="U1668" s="203">
        <f t="shared" si="788"/>
        <v>0</v>
      </c>
      <c r="V1668" s="175">
        <f>IF(Q1668&gt;0,VLOOKUP(Q1668,Jahresfaktoren!$A$11:$B$24,2,),0)</f>
        <v>302</v>
      </c>
      <c r="W1668" s="175">
        <f>IF(R1668&gt;0,VLOOKUP(R1668,Jahresfaktoren!$D$11:$E$24,2,),0)</f>
        <v>0</v>
      </c>
      <c r="X1668" s="175">
        <f>IF(S1668&gt;0,VLOOKUP(S1668,Jahresfaktoren!$A$28:$B$29,2,),0)</f>
        <v>0</v>
      </c>
      <c r="Y1668" s="175">
        <f>IF(T1668&gt;0,VLOOKUP(T1668,Jahresfaktoren!$A$28:$B$29,2,),0)</f>
        <v>0</v>
      </c>
      <c r="Z1668" s="175">
        <f>IF(U1668&gt;0,VLOOKUP(U1668,Jahresfaktoren!$A$32:$B$33,2,),)</f>
        <v>0</v>
      </c>
      <c r="AA1668" s="177">
        <f t="shared" si="773"/>
        <v>1247.26</v>
      </c>
      <c r="AB1668" s="177" t="str">
        <f t="shared" si="774"/>
        <v/>
      </c>
      <c r="AC1668" s="177" t="str">
        <f t="shared" si="775"/>
        <v/>
      </c>
      <c r="AD1668" s="177" t="str">
        <f t="shared" si="776"/>
        <v/>
      </c>
      <c r="AE1668" s="177" t="str">
        <f t="shared" si="777"/>
        <v/>
      </c>
      <c r="AF1668" s="178">
        <f>IF(Q1668&gt;0,VLOOKUP(H1668,Leistungszahlen!$A$11:$C$158,3,),0)</f>
        <v>0</v>
      </c>
      <c r="AG1668" s="178">
        <f>IF(R1668&gt;0,VLOOKUP(H1668,Leistungszahlen!$A$11:$F$158,6,),IF(T1668&gt;0,VLOOKUP(H1668,Leistungszahlen!$A$11:$F$158,6,),0))</f>
        <v>0</v>
      </c>
      <c r="AH1668" s="179" t="e">
        <f t="shared" si="768"/>
        <v>#DIV/0!</v>
      </c>
      <c r="AI1668" s="179">
        <f t="shared" si="769"/>
        <v>0</v>
      </c>
      <c r="AJ1668" s="179">
        <f t="shared" si="770"/>
        <v>0</v>
      </c>
      <c r="AK1668" s="179">
        <f t="shared" si="771"/>
        <v>0</v>
      </c>
      <c r="AL1668" s="179">
        <f t="shared" si="772"/>
        <v>0</v>
      </c>
      <c r="AM1668" s="180">
        <f>IF(L1668=1,Stundensätze!$D$13,IF(L1668=2,Stundensätze!$D$17,IF(L1668=4,Stundensätze!$D$21,"")))</f>
        <v>0</v>
      </c>
      <c r="AN1668" s="180">
        <f>IF(L1668=1,Stundensätze!$D$15,IF(L1668=2,Stundensätze!$D$19,IF(L1668=4,Stundensätze!$D$23,"")))</f>
        <v>0</v>
      </c>
      <c r="AO1668" s="180" t="e">
        <f t="shared" si="778"/>
        <v>#DIV/0!</v>
      </c>
      <c r="AP1668" s="180">
        <f t="shared" si="779"/>
        <v>0</v>
      </c>
      <c r="AQ1668" s="192" t="e">
        <f t="shared" si="780"/>
        <v>#DIV/0!</v>
      </c>
      <c r="AR1668" s="192" t="e">
        <f t="shared" si="781"/>
        <v>#DIV/0!</v>
      </c>
      <c r="AS1668" s="193" t="e">
        <f t="shared" si="782"/>
        <v>#DIV/0!</v>
      </c>
      <c r="AT1668" s="258" t="str">
        <f>IF(K1668=0,0,VLOOKUP(K1668,Kostenstellen!A:B,2,FALSE))</f>
        <v xml:space="preserve">Salinenklinik </v>
      </c>
      <c r="AU1668" s="68" t="str">
        <f t="shared" si="789"/>
        <v>B</v>
      </c>
      <c r="AV1668" s="68" t="str">
        <f t="shared" si="790"/>
        <v/>
      </c>
      <c r="AW1668" s="68">
        <f>IF(AF1668=0,0,VLOOKUP($H1668,Leistungszahlen!$A$11:$H$158,4,FALSE))</f>
        <v>0</v>
      </c>
      <c r="AX1668" s="68">
        <f>IF(AF1668=0,0,VLOOKUP($H1668,Leistungszahlen!$A$11:$H$158,5,FALSE))</f>
        <v>0</v>
      </c>
      <c r="AY1668" s="68">
        <f>IF(AG1668=0,0,VLOOKUP($H1668,Leistungszahlen!$A$11:$H$158,6,FALSE))</f>
        <v>0</v>
      </c>
      <c r="AZ1668" s="68">
        <f t="shared" si="791"/>
        <v>0</v>
      </c>
      <c r="BA1668" s="68">
        <f t="shared" si="792"/>
        <v>0</v>
      </c>
      <c r="BC1668" s="68">
        <f t="shared" si="783"/>
        <v>0</v>
      </c>
      <c r="BD1668" s="285"/>
    </row>
    <row r="1669" spans="1:56" s="68" customFormat="1">
      <c r="A1669" s="200"/>
      <c r="B1669" s="200"/>
      <c r="C1669" s="200" t="s">
        <v>420</v>
      </c>
      <c r="D1669" s="200" t="s">
        <v>200</v>
      </c>
      <c r="E1669" s="200" t="s">
        <v>353</v>
      </c>
      <c r="F1669" s="200" t="s">
        <v>1625</v>
      </c>
      <c r="G1669" s="200" t="s">
        <v>118</v>
      </c>
      <c r="H1669" s="201" t="s">
        <v>221</v>
      </c>
      <c r="I1669" s="202">
        <v>4.17</v>
      </c>
      <c r="J1669" s="200" t="s">
        <v>292</v>
      </c>
      <c r="K1669" s="176">
        <v>5</v>
      </c>
      <c r="L1669" s="176">
        <v>1</v>
      </c>
      <c r="M1669" s="176">
        <v>0</v>
      </c>
      <c r="N1669" s="286">
        <v>1</v>
      </c>
      <c r="O1669" s="286"/>
      <c r="P1669" s="176"/>
      <c r="Q1669" s="203">
        <f t="shared" si="784"/>
        <v>1</v>
      </c>
      <c r="R1669" s="203">
        <f t="shared" si="785"/>
        <v>0</v>
      </c>
      <c r="S1669" s="203">
        <f t="shared" si="786"/>
        <v>0</v>
      </c>
      <c r="T1669" s="203">
        <f t="shared" si="787"/>
        <v>0</v>
      </c>
      <c r="U1669" s="203">
        <f t="shared" si="788"/>
        <v>0</v>
      </c>
      <c r="V1669" s="175">
        <f>IF(Q1669&gt;0,VLOOKUP(Q1669,Jahresfaktoren!$A$11:$B$24,2,),0)</f>
        <v>52</v>
      </c>
      <c r="W1669" s="175">
        <f>IF(R1669&gt;0,VLOOKUP(R1669,Jahresfaktoren!$D$11:$E$24,2,),0)</f>
        <v>0</v>
      </c>
      <c r="X1669" s="175">
        <f>IF(S1669&gt;0,VLOOKUP(S1669,Jahresfaktoren!$A$28:$B$29,2,),0)</f>
        <v>0</v>
      </c>
      <c r="Y1669" s="175">
        <f>IF(T1669&gt;0,VLOOKUP(T1669,Jahresfaktoren!$A$28:$B$29,2,),0)</f>
        <v>0</v>
      </c>
      <c r="Z1669" s="175">
        <f>IF(U1669&gt;0,VLOOKUP(U1669,Jahresfaktoren!$A$32:$B$33,2,),)</f>
        <v>0</v>
      </c>
      <c r="AA1669" s="177">
        <f t="shared" si="773"/>
        <v>216.84</v>
      </c>
      <c r="AB1669" s="177" t="str">
        <f t="shared" si="774"/>
        <v/>
      </c>
      <c r="AC1669" s="177" t="str">
        <f t="shared" si="775"/>
        <v/>
      </c>
      <c r="AD1669" s="177" t="str">
        <f t="shared" si="776"/>
        <v/>
      </c>
      <c r="AE1669" s="177" t="str">
        <f t="shared" si="777"/>
        <v/>
      </c>
      <c r="AF1669" s="178">
        <f>IF(Q1669&gt;0,VLOOKUP(H1669,Leistungszahlen!$A$11:$C$158,3,),0)</f>
        <v>0</v>
      </c>
      <c r="AG1669" s="178">
        <f>IF(R1669&gt;0,VLOOKUP(H1669,Leistungszahlen!$A$11:$F$158,6,),IF(T1669&gt;0,VLOOKUP(H1669,Leistungszahlen!$A$11:$F$158,6,),0))</f>
        <v>0</v>
      </c>
      <c r="AH1669" s="179" t="e">
        <f t="shared" si="768"/>
        <v>#DIV/0!</v>
      </c>
      <c r="AI1669" s="179">
        <f t="shared" si="769"/>
        <v>0</v>
      </c>
      <c r="AJ1669" s="179">
        <f t="shared" si="770"/>
        <v>0</v>
      </c>
      <c r="AK1669" s="179">
        <f t="shared" si="771"/>
        <v>0</v>
      </c>
      <c r="AL1669" s="179">
        <f t="shared" si="772"/>
        <v>0</v>
      </c>
      <c r="AM1669" s="180">
        <f>IF(L1669=1,Stundensätze!$D$13,IF(L1669=2,Stundensätze!$D$17,IF(L1669=4,Stundensätze!$D$21,"")))</f>
        <v>0</v>
      </c>
      <c r="AN1669" s="180">
        <f>IF(L1669=1,Stundensätze!$D$15,IF(L1669=2,Stundensätze!$D$19,IF(L1669=4,Stundensätze!$D$23,"")))</f>
        <v>0</v>
      </c>
      <c r="AO1669" s="180" t="e">
        <f t="shared" si="778"/>
        <v>#DIV/0!</v>
      </c>
      <c r="AP1669" s="180">
        <f t="shared" si="779"/>
        <v>0</v>
      </c>
      <c r="AQ1669" s="192" t="e">
        <f t="shared" si="780"/>
        <v>#DIV/0!</v>
      </c>
      <c r="AR1669" s="192" t="e">
        <f t="shared" si="781"/>
        <v>#DIV/0!</v>
      </c>
      <c r="AS1669" s="193" t="e">
        <f t="shared" si="782"/>
        <v>#DIV/0!</v>
      </c>
      <c r="AT1669" s="258" t="str">
        <f>IF(K1669=0,0,VLOOKUP(K1669,Kostenstellen!A:B,2,FALSE))</f>
        <v xml:space="preserve">Salinenklinik </v>
      </c>
      <c r="AU1669" s="68" t="str">
        <f t="shared" si="789"/>
        <v>Z</v>
      </c>
      <c r="AV1669" s="68" t="str">
        <f t="shared" si="790"/>
        <v/>
      </c>
      <c r="AW1669" s="68">
        <f>IF(AF1669=0,0,VLOOKUP($H1669,Leistungszahlen!$A$11:$H$158,4,FALSE))</f>
        <v>0</v>
      </c>
      <c r="AX1669" s="68">
        <f>IF(AF1669=0,0,VLOOKUP($H1669,Leistungszahlen!$A$11:$H$158,5,FALSE))</f>
        <v>0</v>
      </c>
      <c r="AY1669" s="68">
        <f>IF(AG1669=0,0,VLOOKUP($H1669,Leistungszahlen!$A$11:$H$158,6,FALSE))</f>
        <v>0</v>
      </c>
      <c r="AZ1669" s="68">
        <f t="shared" si="791"/>
        <v>0</v>
      </c>
      <c r="BA1669" s="68">
        <f t="shared" si="792"/>
        <v>0</v>
      </c>
      <c r="BC1669" s="68">
        <f t="shared" si="783"/>
        <v>0</v>
      </c>
      <c r="BD1669" s="285"/>
    </row>
    <row r="1670" spans="1:56" s="68" customFormat="1">
      <c r="A1670" s="200"/>
      <c r="B1670" s="200"/>
      <c r="C1670" s="200" t="s">
        <v>420</v>
      </c>
      <c r="D1670" s="200" t="s">
        <v>200</v>
      </c>
      <c r="E1670" s="200" t="s">
        <v>353</v>
      </c>
      <c r="F1670" s="200" t="s">
        <v>1625</v>
      </c>
      <c r="G1670" s="200" t="s">
        <v>163</v>
      </c>
      <c r="H1670" s="201" t="s">
        <v>287</v>
      </c>
      <c r="I1670" s="202">
        <v>16.48</v>
      </c>
      <c r="J1670" s="200" t="s">
        <v>560</v>
      </c>
      <c r="K1670" s="176">
        <v>5</v>
      </c>
      <c r="L1670" s="176">
        <v>1</v>
      </c>
      <c r="M1670" s="176"/>
      <c r="N1670" s="286">
        <v>3</v>
      </c>
      <c r="O1670" s="286">
        <v>3</v>
      </c>
      <c r="P1670" s="176"/>
      <c r="Q1670" s="203">
        <f t="shared" si="784"/>
        <v>3</v>
      </c>
      <c r="R1670" s="203">
        <f t="shared" si="785"/>
        <v>3</v>
      </c>
      <c r="S1670" s="203">
        <f t="shared" si="786"/>
        <v>0</v>
      </c>
      <c r="T1670" s="203">
        <f t="shared" si="787"/>
        <v>0</v>
      </c>
      <c r="U1670" s="203">
        <f t="shared" si="788"/>
        <v>0</v>
      </c>
      <c r="V1670" s="175">
        <f>IF(Q1670&gt;0,VLOOKUP(Q1670,Jahresfaktoren!$A$11:$B$24,2,),0)</f>
        <v>152</v>
      </c>
      <c r="W1670" s="175">
        <f>IF(R1670&gt;0,VLOOKUP(R1670,Jahresfaktoren!$D$11:$E$24,2,),0)</f>
        <v>150</v>
      </c>
      <c r="X1670" s="175">
        <f>IF(S1670&gt;0,VLOOKUP(S1670,Jahresfaktoren!$A$28:$B$29,2,),0)</f>
        <v>0</v>
      </c>
      <c r="Y1670" s="175">
        <f>IF(T1670&gt;0,VLOOKUP(T1670,Jahresfaktoren!$A$28:$B$29,2,),0)</f>
        <v>0</v>
      </c>
      <c r="Z1670" s="175">
        <f>IF(U1670&gt;0,VLOOKUP(U1670,Jahresfaktoren!$A$32:$B$33,2,),)</f>
        <v>0</v>
      </c>
      <c r="AA1670" s="177">
        <f t="shared" ref="AA1670:AA1726" si="793">IF(Q1670&gt;0,V1670*I1670,"")</f>
        <v>2504.96</v>
      </c>
      <c r="AB1670" s="177">
        <f t="shared" ref="AB1670:AB1726" si="794">IF(R1670&gt;0,W1670*I1670,"")</f>
        <v>2472</v>
      </c>
      <c r="AC1670" s="177" t="str">
        <f t="shared" ref="AC1670:AC1726" si="795">IF(S1670&gt;0,X1670*I1670,"")</f>
        <v/>
      </c>
      <c r="AD1670" s="177" t="str">
        <f t="shared" ref="AD1670:AD1726" si="796">IF(T1670&gt;0,Y1670*I1670,"")</f>
        <v/>
      </c>
      <c r="AE1670" s="177" t="str">
        <f t="shared" ref="AE1670:AE1726" si="797">IF(U1670&gt;0,Z1670*I1670,"")</f>
        <v/>
      </c>
      <c r="AF1670" s="178">
        <f>IF(Q1670&gt;0,VLOOKUP(H1670,Leistungszahlen!$A$11:$C$158,3,),0)</f>
        <v>0</v>
      </c>
      <c r="AG1670" s="178">
        <f>IF(R1670&gt;0,VLOOKUP(H1670,Leistungszahlen!$A$11:$F$158,6,),IF(T1670&gt;0,VLOOKUP(H1670,Leistungszahlen!$A$11:$F$158,6,),0))</f>
        <v>0</v>
      </c>
      <c r="AH1670" s="179" t="e">
        <f t="shared" si="768"/>
        <v>#DIV/0!</v>
      </c>
      <c r="AI1670" s="179" t="e">
        <f t="shared" si="769"/>
        <v>#DIV/0!</v>
      </c>
      <c r="AJ1670" s="179">
        <f t="shared" si="770"/>
        <v>0</v>
      </c>
      <c r="AK1670" s="179">
        <f t="shared" si="771"/>
        <v>0</v>
      </c>
      <c r="AL1670" s="179">
        <f t="shared" si="772"/>
        <v>0</v>
      </c>
      <c r="AM1670" s="180">
        <f>IF(L1670=1,Stundensätze!$D$13,IF(L1670=2,Stundensätze!$D$17,IF(L1670=4,Stundensätze!$D$21,"")))</f>
        <v>0</v>
      </c>
      <c r="AN1670" s="180">
        <f>IF(L1670=1,Stundensätze!$D$15,IF(L1670=2,Stundensätze!$D$19,IF(L1670=4,Stundensätze!$D$23,"")))</f>
        <v>0</v>
      </c>
      <c r="AO1670" s="180" t="e">
        <f t="shared" ref="AO1670:AO1726" si="798">IF(OR(Q1670&gt;0,R1670&gt;0),((AH1670+AI1670)*AM1670),0)</f>
        <v>#DIV/0!</v>
      </c>
      <c r="AP1670" s="180">
        <f t="shared" ref="AP1670:AP1726" si="799">IF(OR(S1670&gt;0,T1670&gt;0,U1670&gt;0),((AJ1670+AK1670+AL1670)*AN1670),0)</f>
        <v>0</v>
      </c>
      <c r="AQ1670" s="192" t="e">
        <f t="shared" ref="AQ1670:AQ1726" si="800">IF(I1670&gt;0,AP1670+AO1670,"")</f>
        <v>#DIV/0!</v>
      </c>
      <c r="AR1670" s="192" t="e">
        <f t="shared" ref="AR1670:AR1726" si="801">IF(I1670&gt;0,AQ1670/12,"")</f>
        <v>#DIV/0!</v>
      </c>
      <c r="AS1670" s="193" t="e">
        <f t="shared" ref="AS1670:AS1726" si="802">IF(OR(Q1670&gt;0,R1670&gt;0,S1670&gt;0,T1670&gt;0,U1670&gt;0),(SUM(AH1670:AL1670)),0)</f>
        <v>#DIV/0!</v>
      </c>
      <c r="AT1670" s="258" t="str">
        <f>IF(K1670=0,0,VLOOKUP(K1670,Kostenstellen!A:B,2,FALSE))</f>
        <v xml:space="preserve">Salinenklinik </v>
      </c>
      <c r="AU1670" s="68" t="str">
        <f t="shared" si="789"/>
        <v>A1</v>
      </c>
      <c r="AV1670" s="68" t="str">
        <f t="shared" si="790"/>
        <v>A1</v>
      </c>
      <c r="AW1670" s="68">
        <f>IF(AF1670=0,0,VLOOKUP($H1670,Leistungszahlen!$A$11:$H$158,4,FALSE))</f>
        <v>0</v>
      </c>
      <c r="AX1670" s="68">
        <f>IF(AF1670=0,0,VLOOKUP($H1670,Leistungszahlen!$A$11:$H$158,5,FALSE))</f>
        <v>0</v>
      </c>
      <c r="AY1670" s="68">
        <f>IF(AG1670=0,0,VLOOKUP($H1670,Leistungszahlen!$A$11:$H$158,6,FALSE))</f>
        <v>0</v>
      </c>
      <c r="AZ1670" s="68">
        <f t="shared" si="791"/>
        <v>0</v>
      </c>
      <c r="BA1670" s="68">
        <f t="shared" si="792"/>
        <v>0</v>
      </c>
      <c r="BC1670" s="68">
        <f t="shared" ref="BC1670:BC1726" si="803">IF(BA1670&gt;0,"Die Leistungswerte sind unter- oder überschritten",0)</f>
        <v>0</v>
      </c>
      <c r="BD1670" s="285"/>
    </row>
    <row r="1671" spans="1:56" s="68" customFormat="1">
      <c r="A1671" s="200"/>
      <c r="B1671" s="200"/>
      <c r="C1671" s="200" t="s">
        <v>420</v>
      </c>
      <c r="D1671" s="200" t="s">
        <v>200</v>
      </c>
      <c r="E1671" s="200" t="s">
        <v>353</v>
      </c>
      <c r="F1671" s="200" t="s">
        <v>1625</v>
      </c>
      <c r="G1671" s="200" t="s">
        <v>251</v>
      </c>
      <c r="H1671" s="201" t="s">
        <v>200</v>
      </c>
      <c r="I1671" s="202">
        <v>4.13</v>
      </c>
      <c r="J1671" s="200" t="s">
        <v>778</v>
      </c>
      <c r="K1671" s="176">
        <v>5</v>
      </c>
      <c r="L1671" s="176">
        <v>1</v>
      </c>
      <c r="M1671" s="176"/>
      <c r="N1671" s="286">
        <v>6</v>
      </c>
      <c r="O1671" s="286"/>
      <c r="P1671" s="176"/>
      <c r="Q1671" s="203">
        <f t="shared" si="784"/>
        <v>6</v>
      </c>
      <c r="R1671" s="203">
        <f t="shared" si="785"/>
        <v>0</v>
      </c>
      <c r="S1671" s="203">
        <f t="shared" si="786"/>
        <v>0</v>
      </c>
      <c r="T1671" s="203">
        <f t="shared" si="787"/>
        <v>0</v>
      </c>
      <c r="U1671" s="203">
        <f t="shared" si="788"/>
        <v>0</v>
      </c>
      <c r="V1671" s="175">
        <f>IF(Q1671&gt;0,VLOOKUP(Q1671,Jahresfaktoren!$A$11:$B$24,2,),0)</f>
        <v>302</v>
      </c>
      <c r="W1671" s="175">
        <f>IF(R1671&gt;0,VLOOKUP(R1671,Jahresfaktoren!$D$11:$E$24,2,),0)</f>
        <v>0</v>
      </c>
      <c r="X1671" s="175">
        <f>IF(S1671&gt;0,VLOOKUP(S1671,Jahresfaktoren!$A$28:$B$29,2,),0)</f>
        <v>0</v>
      </c>
      <c r="Y1671" s="175">
        <f>IF(T1671&gt;0,VLOOKUP(T1671,Jahresfaktoren!$A$28:$B$29,2,),0)</f>
        <v>0</v>
      </c>
      <c r="Z1671" s="175">
        <f>IF(U1671&gt;0,VLOOKUP(U1671,Jahresfaktoren!$A$32:$B$33,2,),)</f>
        <v>0</v>
      </c>
      <c r="AA1671" s="177">
        <f t="shared" si="793"/>
        <v>1247.26</v>
      </c>
      <c r="AB1671" s="177" t="str">
        <f t="shared" si="794"/>
        <v/>
      </c>
      <c r="AC1671" s="177" t="str">
        <f t="shared" si="795"/>
        <v/>
      </c>
      <c r="AD1671" s="177" t="str">
        <f t="shared" si="796"/>
        <v/>
      </c>
      <c r="AE1671" s="177" t="str">
        <f t="shared" si="797"/>
        <v/>
      </c>
      <c r="AF1671" s="178">
        <f>IF(Q1671&gt;0,VLOOKUP(H1671,Leistungszahlen!$A$11:$C$158,3,),0)</f>
        <v>0</v>
      </c>
      <c r="AG1671" s="178">
        <f>IF(R1671&gt;0,VLOOKUP(H1671,Leistungszahlen!$A$11:$F$158,6,),IF(T1671&gt;0,VLOOKUP(H1671,Leistungszahlen!$A$11:$F$158,6,),0))</f>
        <v>0</v>
      </c>
      <c r="AH1671" s="179" t="e">
        <f t="shared" si="768"/>
        <v>#DIV/0!</v>
      </c>
      <c r="AI1671" s="179">
        <f t="shared" si="769"/>
        <v>0</v>
      </c>
      <c r="AJ1671" s="179">
        <f t="shared" si="770"/>
        <v>0</v>
      </c>
      <c r="AK1671" s="179">
        <f t="shared" si="771"/>
        <v>0</v>
      </c>
      <c r="AL1671" s="179">
        <f t="shared" si="772"/>
        <v>0</v>
      </c>
      <c r="AM1671" s="180">
        <f>IF(L1671=1,Stundensätze!$D$13,IF(L1671=2,Stundensätze!$D$17,IF(L1671=4,Stundensätze!$D$21,"")))</f>
        <v>0</v>
      </c>
      <c r="AN1671" s="180">
        <f>IF(L1671=1,Stundensätze!$D$15,IF(L1671=2,Stundensätze!$D$19,IF(L1671=4,Stundensätze!$D$23,"")))</f>
        <v>0</v>
      </c>
      <c r="AO1671" s="180" t="e">
        <f t="shared" si="798"/>
        <v>#DIV/0!</v>
      </c>
      <c r="AP1671" s="180">
        <f t="shared" si="799"/>
        <v>0</v>
      </c>
      <c r="AQ1671" s="192" t="e">
        <f t="shared" si="800"/>
        <v>#DIV/0!</v>
      </c>
      <c r="AR1671" s="192" t="e">
        <f t="shared" si="801"/>
        <v>#DIV/0!</v>
      </c>
      <c r="AS1671" s="193" t="e">
        <f t="shared" si="802"/>
        <v>#DIV/0!</v>
      </c>
      <c r="AT1671" s="258" t="str">
        <f>IF(K1671=0,0,VLOOKUP(K1671,Kostenstellen!A:B,2,FALSE))</f>
        <v xml:space="preserve">Salinenklinik </v>
      </c>
      <c r="AU1671" s="68" t="str">
        <f t="shared" si="789"/>
        <v>B</v>
      </c>
      <c r="AV1671" s="68" t="str">
        <f t="shared" si="790"/>
        <v/>
      </c>
      <c r="AW1671" s="68">
        <f>IF(AF1671=0,0,VLOOKUP($H1671,Leistungszahlen!$A$11:$H$158,4,FALSE))</f>
        <v>0</v>
      </c>
      <c r="AX1671" s="68">
        <f>IF(AF1671=0,0,VLOOKUP($H1671,Leistungszahlen!$A$11:$H$158,5,FALSE))</f>
        <v>0</v>
      </c>
      <c r="AY1671" s="68">
        <f>IF(AG1671=0,0,VLOOKUP($H1671,Leistungszahlen!$A$11:$H$158,6,FALSE))</f>
        <v>0</v>
      </c>
      <c r="AZ1671" s="68">
        <f t="shared" si="791"/>
        <v>0</v>
      </c>
      <c r="BA1671" s="68">
        <f t="shared" si="792"/>
        <v>0</v>
      </c>
      <c r="BC1671" s="68">
        <f t="shared" si="803"/>
        <v>0</v>
      </c>
      <c r="BD1671" s="285"/>
    </row>
    <row r="1672" spans="1:56" s="68" customFormat="1">
      <c r="A1672" s="200"/>
      <c r="B1672" s="200"/>
      <c r="C1672" s="200" t="s">
        <v>420</v>
      </c>
      <c r="D1672" s="200" t="s">
        <v>200</v>
      </c>
      <c r="E1672" s="200" t="s">
        <v>353</v>
      </c>
      <c r="F1672" s="200" t="s">
        <v>1626</v>
      </c>
      <c r="G1672" s="200" t="s">
        <v>118</v>
      </c>
      <c r="H1672" s="201" t="s">
        <v>221</v>
      </c>
      <c r="I1672" s="202">
        <v>4.17</v>
      </c>
      <c r="J1672" s="200" t="s">
        <v>292</v>
      </c>
      <c r="K1672" s="176">
        <v>5</v>
      </c>
      <c r="L1672" s="176">
        <v>1</v>
      </c>
      <c r="M1672" s="176">
        <v>0</v>
      </c>
      <c r="N1672" s="286">
        <v>1</v>
      </c>
      <c r="O1672" s="286"/>
      <c r="P1672" s="176"/>
      <c r="Q1672" s="203">
        <f t="shared" si="784"/>
        <v>1</v>
      </c>
      <c r="R1672" s="203">
        <f t="shared" si="785"/>
        <v>0</v>
      </c>
      <c r="S1672" s="203">
        <f t="shared" si="786"/>
        <v>0</v>
      </c>
      <c r="T1672" s="203">
        <f t="shared" si="787"/>
        <v>0</v>
      </c>
      <c r="U1672" s="203">
        <f t="shared" si="788"/>
        <v>0</v>
      </c>
      <c r="V1672" s="175">
        <f>IF(Q1672&gt;0,VLOOKUP(Q1672,Jahresfaktoren!$A$11:$B$24,2,),0)</f>
        <v>52</v>
      </c>
      <c r="W1672" s="175">
        <f>IF(R1672&gt;0,VLOOKUP(R1672,Jahresfaktoren!$D$11:$E$24,2,),0)</f>
        <v>0</v>
      </c>
      <c r="X1672" s="175">
        <f>IF(S1672&gt;0,VLOOKUP(S1672,Jahresfaktoren!$A$28:$B$29,2,),0)</f>
        <v>0</v>
      </c>
      <c r="Y1672" s="175">
        <f>IF(T1672&gt;0,VLOOKUP(T1672,Jahresfaktoren!$A$28:$B$29,2,),0)</f>
        <v>0</v>
      </c>
      <c r="Z1672" s="175">
        <f>IF(U1672&gt;0,VLOOKUP(U1672,Jahresfaktoren!$A$32:$B$33,2,),)</f>
        <v>0</v>
      </c>
      <c r="AA1672" s="177">
        <f t="shared" si="793"/>
        <v>216.84</v>
      </c>
      <c r="AB1672" s="177" t="str">
        <f t="shared" si="794"/>
        <v/>
      </c>
      <c r="AC1672" s="177" t="str">
        <f t="shared" si="795"/>
        <v/>
      </c>
      <c r="AD1672" s="177" t="str">
        <f t="shared" si="796"/>
        <v/>
      </c>
      <c r="AE1672" s="177" t="str">
        <f t="shared" si="797"/>
        <v/>
      </c>
      <c r="AF1672" s="178">
        <f>IF(Q1672&gt;0,VLOOKUP(H1672,Leistungszahlen!$A$11:$C$158,3,),0)</f>
        <v>0</v>
      </c>
      <c r="AG1672" s="178">
        <f>IF(R1672&gt;0,VLOOKUP(H1672,Leistungszahlen!$A$11:$F$158,6,),IF(T1672&gt;0,VLOOKUP(H1672,Leistungszahlen!$A$11:$F$158,6,),0))</f>
        <v>0</v>
      </c>
      <c r="AH1672" s="179" t="e">
        <f t="shared" si="768"/>
        <v>#DIV/0!</v>
      </c>
      <c r="AI1672" s="179">
        <f t="shared" si="769"/>
        <v>0</v>
      </c>
      <c r="AJ1672" s="179">
        <f t="shared" si="770"/>
        <v>0</v>
      </c>
      <c r="AK1672" s="179">
        <f t="shared" si="771"/>
        <v>0</v>
      </c>
      <c r="AL1672" s="179">
        <f t="shared" si="772"/>
        <v>0</v>
      </c>
      <c r="AM1672" s="180">
        <f>IF(L1672=1,Stundensätze!$D$13,IF(L1672=2,Stundensätze!$D$17,IF(L1672=4,Stundensätze!$D$21,"")))</f>
        <v>0</v>
      </c>
      <c r="AN1672" s="180">
        <f>IF(L1672=1,Stundensätze!$D$15,IF(L1672=2,Stundensätze!$D$19,IF(L1672=4,Stundensätze!$D$23,"")))</f>
        <v>0</v>
      </c>
      <c r="AO1672" s="180" t="e">
        <f t="shared" si="798"/>
        <v>#DIV/0!</v>
      </c>
      <c r="AP1672" s="180">
        <f t="shared" si="799"/>
        <v>0</v>
      </c>
      <c r="AQ1672" s="192" t="e">
        <f t="shared" si="800"/>
        <v>#DIV/0!</v>
      </c>
      <c r="AR1672" s="192" t="e">
        <f t="shared" si="801"/>
        <v>#DIV/0!</v>
      </c>
      <c r="AS1672" s="193" t="e">
        <f t="shared" si="802"/>
        <v>#DIV/0!</v>
      </c>
      <c r="AT1672" s="258" t="str">
        <f>IF(K1672=0,0,VLOOKUP(K1672,Kostenstellen!A:B,2,FALSE))</f>
        <v xml:space="preserve">Salinenklinik </v>
      </c>
      <c r="AU1672" s="68" t="str">
        <f t="shared" si="789"/>
        <v>Z</v>
      </c>
      <c r="AV1672" s="68" t="str">
        <f t="shared" si="790"/>
        <v/>
      </c>
      <c r="AW1672" s="68">
        <f>IF(AF1672=0,0,VLOOKUP($H1672,Leistungszahlen!$A$11:$H$158,4,FALSE))</f>
        <v>0</v>
      </c>
      <c r="AX1672" s="68">
        <f>IF(AF1672=0,0,VLOOKUP($H1672,Leistungszahlen!$A$11:$H$158,5,FALSE))</f>
        <v>0</v>
      </c>
      <c r="AY1672" s="68">
        <f>IF(AG1672=0,0,VLOOKUP($H1672,Leistungszahlen!$A$11:$H$158,6,FALSE))</f>
        <v>0</v>
      </c>
      <c r="AZ1672" s="68">
        <f t="shared" si="791"/>
        <v>0</v>
      </c>
      <c r="BA1672" s="68">
        <f t="shared" si="792"/>
        <v>0</v>
      </c>
      <c r="BC1672" s="68">
        <f t="shared" si="803"/>
        <v>0</v>
      </c>
      <c r="BD1672" s="285"/>
    </row>
    <row r="1673" spans="1:56" s="68" customFormat="1">
      <c r="A1673" s="200"/>
      <c r="B1673" s="200"/>
      <c r="C1673" s="200" t="s">
        <v>420</v>
      </c>
      <c r="D1673" s="200" t="s">
        <v>200</v>
      </c>
      <c r="E1673" s="200" t="s">
        <v>353</v>
      </c>
      <c r="F1673" s="200" t="s">
        <v>1626</v>
      </c>
      <c r="G1673" s="200" t="s">
        <v>163</v>
      </c>
      <c r="H1673" s="201" t="s">
        <v>287</v>
      </c>
      <c r="I1673" s="202">
        <v>16.48</v>
      </c>
      <c r="J1673" s="200" t="s">
        <v>560</v>
      </c>
      <c r="K1673" s="176">
        <v>5</v>
      </c>
      <c r="L1673" s="176">
        <v>1</v>
      </c>
      <c r="M1673" s="176"/>
      <c r="N1673" s="286">
        <v>3</v>
      </c>
      <c r="O1673" s="286">
        <v>3</v>
      </c>
      <c r="P1673" s="176"/>
      <c r="Q1673" s="203">
        <f t="shared" si="784"/>
        <v>3</v>
      </c>
      <c r="R1673" s="203">
        <f t="shared" si="785"/>
        <v>3</v>
      </c>
      <c r="S1673" s="203">
        <f t="shared" si="786"/>
        <v>0</v>
      </c>
      <c r="T1673" s="203">
        <f t="shared" si="787"/>
        <v>0</v>
      </c>
      <c r="U1673" s="203">
        <f t="shared" si="788"/>
        <v>0</v>
      </c>
      <c r="V1673" s="175">
        <f>IF(Q1673&gt;0,VLOOKUP(Q1673,Jahresfaktoren!$A$11:$B$24,2,),0)</f>
        <v>152</v>
      </c>
      <c r="W1673" s="175">
        <f>IF(R1673&gt;0,VLOOKUP(R1673,Jahresfaktoren!$D$11:$E$24,2,),0)</f>
        <v>150</v>
      </c>
      <c r="X1673" s="175">
        <f>IF(S1673&gt;0,VLOOKUP(S1673,Jahresfaktoren!$A$28:$B$29,2,),0)</f>
        <v>0</v>
      </c>
      <c r="Y1673" s="175">
        <f>IF(T1673&gt;0,VLOOKUP(T1673,Jahresfaktoren!$A$28:$B$29,2,),0)</f>
        <v>0</v>
      </c>
      <c r="Z1673" s="175">
        <f>IF(U1673&gt;0,VLOOKUP(U1673,Jahresfaktoren!$A$32:$B$33,2,),)</f>
        <v>0</v>
      </c>
      <c r="AA1673" s="177">
        <f t="shared" si="793"/>
        <v>2504.96</v>
      </c>
      <c r="AB1673" s="177">
        <f t="shared" si="794"/>
        <v>2472</v>
      </c>
      <c r="AC1673" s="177" t="str">
        <f t="shared" si="795"/>
        <v/>
      </c>
      <c r="AD1673" s="177" t="str">
        <f t="shared" si="796"/>
        <v/>
      </c>
      <c r="AE1673" s="177" t="str">
        <f t="shared" si="797"/>
        <v/>
      </c>
      <c r="AF1673" s="178">
        <f>IF(Q1673&gt;0,VLOOKUP(H1673,Leistungszahlen!$A$11:$C$158,3,),0)</f>
        <v>0</v>
      </c>
      <c r="AG1673" s="178">
        <f>IF(R1673&gt;0,VLOOKUP(H1673,Leistungszahlen!$A$11:$F$158,6,),IF(T1673&gt;0,VLOOKUP(H1673,Leistungszahlen!$A$11:$F$158,6,),0))</f>
        <v>0</v>
      </c>
      <c r="AH1673" s="179" t="e">
        <f t="shared" si="768"/>
        <v>#DIV/0!</v>
      </c>
      <c r="AI1673" s="179" t="e">
        <f t="shared" si="769"/>
        <v>#DIV/0!</v>
      </c>
      <c r="AJ1673" s="179">
        <f t="shared" si="770"/>
        <v>0</v>
      </c>
      <c r="AK1673" s="179">
        <f t="shared" si="771"/>
        <v>0</v>
      </c>
      <c r="AL1673" s="179">
        <f t="shared" si="772"/>
        <v>0</v>
      </c>
      <c r="AM1673" s="180">
        <f>IF(L1673=1,Stundensätze!$D$13,IF(L1673=2,Stundensätze!$D$17,IF(L1673=4,Stundensätze!$D$21,"")))</f>
        <v>0</v>
      </c>
      <c r="AN1673" s="180">
        <f>IF(L1673=1,Stundensätze!$D$15,IF(L1673=2,Stundensätze!$D$19,IF(L1673=4,Stundensätze!$D$23,"")))</f>
        <v>0</v>
      </c>
      <c r="AO1673" s="180" t="e">
        <f t="shared" si="798"/>
        <v>#DIV/0!</v>
      </c>
      <c r="AP1673" s="180">
        <f t="shared" si="799"/>
        <v>0</v>
      </c>
      <c r="AQ1673" s="192" t="e">
        <f t="shared" si="800"/>
        <v>#DIV/0!</v>
      </c>
      <c r="AR1673" s="192" t="e">
        <f t="shared" si="801"/>
        <v>#DIV/0!</v>
      </c>
      <c r="AS1673" s="193" t="e">
        <f t="shared" si="802"/>
        <v>#DIV/0!</v>
      </c>
      <c r="AT1673" s="258" t="str">
        <f>IF(K1673=0,0,VLOOKUP(K1673,Kostenstellen!A:B,2,FALSE))</f>
        <v xml:space="preserve">Salinenklinik </v>
      </c>
      <c r="AU1673" s="68" t="str">
        <f t="shared" si="789"/>
        <v>A1</v>
      </c>
      <c r="AV1673" s="68" t="str">
        <f t="shared" si="790"/>
        <v>A1</v>
      </c>
      <c r="AW1673" s="68">
        <f>IF(AF1673=0,0,VLOOKUP($H1673,Leistungszahlen!$A$11:$H$158,4,FALSE))</f>
        <v>0</v>
      </c>
      <c r="AX1673" s="68">
        <f>IF(AF1673=0,0,VLOOKUP($H1673,Leistungszahlen!$A$11:$H$158,5,FALSE))</f>
        <v>0</v>
      </c>
      <c r="AY1673" s="68">
        <f>IF(AG1673=0,0,VLOOKUP($H1673,Leistungszahlen!$A$11:$H$158,6,FALSE))</f>
        <v>0</v>
      </c>
      <c r="AZ1673" s="68">
        <f t="shared" si="791"/>
        <v>0</v>
      </c>
      <c r="BA1673" s="68">
        <f t="shared" si="792"/>
        <v>0</v>
      </c>
      <c r="BC1673" s="68">
        <f t="shared" si="803"/>
        <v>0</v>
      </c>
      <c r="BD1673" s="285"/>
    </row>
    <row r="1674" spans="1:56" s="68" customFormat="1">
      <c r="A1674" s="200"/>
      <c r="B1674" s="200"/>
      <c r="C1674" s="200" t="s">
        <v>420</v>
      </c>
      <c r="D1674" s="200" t="s">
        <v>200</v>
      </c>
      <c r="E1674" s="200" t="s">
        <v>353</v>
      </c>
      <c r="F1674" s="200" t="s">
        <v>1626</v>
      </c>
      <c r="G1674" s="200" t="s">
        <v>251</v>
      </c>
      <c r="H1674" s="201" t="s">
        <v>200</v>
      </c>
      <c r="I1674" s="202">
        <v>4.13</v>
      </c>
      <c r="J1674" s="200" t="s">
        <v>778</v>
      </c>
      <c r="K1674" s="176">
        <v>5</v>
      </c>
      <c r="L1674" s="176">
        <v>1</v>
      </c>
      <c r="M1674" s="176"/>
      <c r="N1674" s="286">
        <v>6</v>
      </c>
      <c r="O1674" s="286"/>
      <c r="P1674" s="176"/>
      <c r="Q1674" s="203">
        <f t="shared" si="784"/>
        <v>6</v>
      </c>
      <c r="R1674" s="203">
        <f t="shared" si="785"/>
        <v>0</v>
      </c>
      <c r="S1674" s="203">
        <f t="shared" si="786"/>
        <v>0</v>
      </c>
      <c r="T1674" s="203">
        <f t="shared" si="787"/>
        <v>0</v>
      </c>
      <c r="U1674" s="203">
        <f t="shared" si="788"/>
        <v>0</v>
      </c>
      <c r="V1674" s="175">
        <f>IF(Q1674&gt;0,VLOOKUP(Q1674,Jahresfaktoren!$A$11:$B$24,2,),0)</f>
        <v>302</v>
      </c>
      <c r="W1674" s="175">
        <f>IF(R1674&gt;0,VLOOKUP(R1674,Jahresfaktoren!$D$11:$E$24,2,),0)</f>
        <v>0</v>
      </c>
      <c r="X1674" s="175">
        <f>IF(S1674&gt;0,VLOOKUP(S1674,Jahresfaktoren!$A$28:$B$29,2,),0)</f>
        <v>0</v>
      </c>
      <c r="Y1674" s="175">
        <f>IF(T1674&gt;0,VLOOKUP(T1674,Jahresfaktoren!$A$28:$B$29,2,),0)</f>
        <v>0</v>
      </c>
      <c r="Z1674" s="175">
        <f>IF(U1674&gt;0,VLOOKUP(U1674,Jahresfaktoren!$A$32:$B$33,2,),)</f>
        <v>0</v>
      </c>
      <c r="AA1674" s="177">
        <f t="shared" si="793"/>
        <v>1247.26</v>
      </c>
      <c r="AB1674" s="177" t="str">
        <f t="shared" si="794"/>
        <v/>
      </c>
      <c r="AC1674" s="177" t="str">
        <f t="shared" si="795"/>
        <v/>
      </c>
      <c r="AD1674" s="177" t="str">
        <f t="shared" si="796"/>
        <v/>
      </c>
      <c r="AE1674" s="177" t="str">
        <f t="shared" si="797"/>
        <v/>
      </c>
      <c r="AF1674" s="178">
        <f>IF(Q1674&gt;0,VLOOKUP(H1674,Leistungszahlen!$A$11:$C$158,3,),0)</f>
        <v>0</v>
      </c>
      <c r="AG1674" s="178">
        <f>IF(R1674&gt;0,VLOOKUP(H1674,Leistungszahlen!$A$11:$F$158,6,),IF(T1674&gt;0,VLOOKUP(H1674,Leistungszahlen!$A$11:$F$158,6,),0))</f>
        <v>0</v>
      </c>
      <c r="AH1674" s="179" t="e">
        <f t="shared" si="768"/>
        <v>#DIV/0!</v>
      </c>
      <c r="AI1674" s="179">
        <f t="shared" si="769"/>
        <v>0</v>
      </c>
      <c r="AJ1674" s="179">
        <f t="shared" si="770"/>
        <v>0</v>
      </c>
      <c r="AK1674" s="179">
        <f t="shared" si="771"/>
        <v>0</v>
      </c>
      <c r="AL1674" s="179">
        <f t="shared" si="772"/>
        <v>0</v>
      </c>
      <c r="AM1674" s="180">
        <f>IF(L1674=1,Stundensätze!$D$13,IF(L1674=2,Stundensätze!$D$17,IF(L1674=4,Stundensätze!$D$21,"")))</f>
        <v>0</v>
      </c>
      <c r="AN1674" s="180">
        <f>IF(L1674=1,Stundensätze!$D$15,IF(L1674=2,Stundensätze!$D$19,IF(L1674=4,Stundensätze!$D$23,"")))</f>
        <v>0</v>
      </c>
      <c r="AO1674" s="180" t="e">
        <f t="shared" si="798"/>
        <v>#DIV/0!</v>
      </c>
      <c r="AP1674" s="180">
        <f t="shared" si="799"/>
        <v>0</v>
      </c>
      <c r="AQ1674" s="192" t="e">
        <f t="shared" si="800"/>
        <v>#DIV/0!</v>
      </c>
      <c r="AR1674" s="192" t="e">
        <f t="shared" si="801"/>
        <v>#DIV/0!</v>
      </c>
      <c r="AS1674" s="193" t="e">
        <f t="shared" si="802"/>
        <v>#DIV/0!</v>
      </c>
      <c r="AT1674" s="258" t="str">
        <f>IF(K1674=0,0,VLOOKUP(K1674,Kostenstellen!A:B,2,FALSE))</f>
        <v xml:space="preserve">Salinenklinik </v>
      </c>
      <c r="AU1674" s="68" t="str">
        <f t="shared" si="789"/>
        <v>B</v>
      </c>
      <c r="AV1674" s="68" t="str">
        <f t="shared" si="790"/>
        <v/>
      </c>
      <c r="AW1674" s="68">
        <f>IF(AF1674=0,0,VLOOKUP($H1674,Leistungszahlen!$A$11:$H$158,4,FALSE))</f>
        <v>0</v>
      </c>
      <c r="AX1674" s="68">
        <f>IF(AF1674=0,0,VLOOKUP($H1674,Leistungszahlen!$A$11:$H$158,5,FALSE))</f>
        <v>0</v>
      </c>
      <c r="AY1674" s="68">
        <f>IF(AG1674=0,0,VLOOKUP($H1674,Leistungszahlen!$A$11:$H$158,6,FALSE))</f>
        <v>0</v>
      </c>
      <c r="AZ1674" s="68">
        <f t="shared" si="791"/>
        <v>0</v>
      </c>
      <c r="BA1674" s="68">
        <f t="shared" si="792"/>
        <v>0</v>
      </c>
      <c r="BC1674" s="68">
        <f t="shared" si="803"/>
        <v>0</v>
      </c>
      <c r="BD1674" s="285"/>
    </row>
    <row r="1675" spans="1:56" s="68" customFormat="1">
      <c r="A1675" s="200"/>
      <c r="B1675" s="200"/>
      <c r="C1675" s="200" t="s">
        <v>420</v>
      </c>
      <c r="D1675" s="200" t="s">
        <v>200</v>
      </c>
      <c r="E1675" s="200" t="s">
        <v>353</v>
      </c>
      <c r="F1675" s="200" t="s">
        <v>1627</v>
      </c>
      <c r="G1675" s="200" t="s">
        <v>118</v>
      </c>
      <c r="H1675" s="201" t="s">
        <v>221</v>
      </c>
      <c r="I1675" s="202">
        <v>4.17</v>
      </c>
      <c r="J1675" s="200" t="s">
        <v>292</v>
      </c>
      <c r="K1675" s="176">
        <v>5</v>
      </c>
      <c r="L1675" s="176">
        <v>1</v>
      </c>
      <c r="M1675" s="176">
        <v>0</v>
      </c>
      <c r="N1675" s="286">
        <v>1</v>
      </c>
      <c r="O1675" s="286"/>
      <c r="P1675" s="176"/>
      <c r="Q1675" s="203">
        <f t="shared" si="784"/>
        <v>1</v>
      </c>
      <c r="R1675" s="203">
        <f t="shared" si="785"/>
        <v>0</v>
      </c>
      <c r="S1675" s="203">
        <f t="shared" si="786"/>
        <v>0</v>
      </c>
      <c r="T1675" s="203">
        <f t="shared" si="787"/>
        <v>0</v>
      </c>
      <c r="U1675" s="203">
        <f t="shared" si="788"/>
        <v>0</v>
      </c>
      <c r="V1675" s="175">
        <f>IF(Q1675&gt;0,VLOOKUP(Q1675,Jahresfaktoren!$A$11:$B$24,2,),0)</f>
        <v>52</v>
      </c>
      <c r="W1675" s="175">
        <f>IF(R1675&gt;0,VLOOKUP(R1675,Jahresfaktoren!$D$11:$E$24,2,),0)</f>
        <v>0</v>
      </c>
      <c r="X1675" s="175">
        <f>IF(S1675&gt;0,VLOOKUP(S1675,Jahresfaktoren!$A$28:$B$29,2,),0)</f>
        <v>0</v>
      </c>
      <c r="Y1675" s="175">
        <f>IF(T1675&gt;0,VLOOKUP(T1675,Jahresfaktoren!$A$28:$B$29,2,),0)</f>
        <v>0</v>
      </c>
      <c r="Z1675" s="175">
        <f>IF(U1675&gt;0,VLOOKUP(U1675,Jahresfaktoren!$A$32:$B$33,2,),)</f>
        <v>0</v>
      </c>
      <c r="AA1675" s="177">
        <f t="shared" si="793"/>
        <v>216.84</v>
      </c>
      <c r="AB1675" s="177" t="str">
        <f t="shared" si="794"/>
        <v/>
      </c>
      <c r="AC1675" s="177" t="str">
        <f t="shared" si="795"/>
        <v/>
      </c>
      <c r="AD1675" s="177" t="str">
        <f t="shared" si="796"/>
        <v/>
      </c>
      <c r="AE1675" s="177" t="str">
        <f t="shared" si="797"/>
        <v/>
      </c>
      <c r="AF1675" s="178">
        <f>IF(Q1675&gt;0,VLOOKUP(H1675,Leistungszahlen!$A$11:$C$158,3,),0)</f>
        <v>0</v>
      </c>
      <c r="AG1675" s="178">
        <f>IF(R1675&gt;0,VLOOKUP(H1675,Leistungszahlen!$A$11:$F$158,6,),IF(T1675&gt;0,VLOOKUP(H1675,Leistungszahlen!$A$11:$F$158,6,),0))</f>
        <v>0</v>
      </c>
      <c r="AH1675" s="179" t="e">
        <f t="shared" ref="AH1675:AH1738" si="804">IF(Q1675&gt;0,AA1675/AF1675,0)</f>
        <v>#DIV/0!</v>
      </c>
      <c r="AI1675" s="179">
        <f t="shared" ref="AI1675:AI1738" si="805">IF(R1675&gt;0,AB1675/AG1675,0)</f>
        <v>0</v>
      </c>
      <c r="AJ1675" s="179">
        <f t="shared" ref="AJ1675:AJ1738" si="806">IF(S1675&gt;0,AC1675/AF1675,0)</f>
        <v>0</v>
      </c>
      <c r="AK1675" s="179">
        <f t="shared" ref="AK1675:AK1738" si="807">IF(T1675&gt;0,AD1675/AG1675,0)</f>
        <v>0</v>
      </c>
      <c r="AL1675" s="179">
        <f t="shared" ref="AL1675:AL1738" si="808">IF(U1675&gt;0,AE1675/AF1675,0)</f>
        <v>0</v>
      </c>
      <c r="AM1675" s="180">
        <f>IF(L1675=1,Stundensätze!$D$13,IF(L1675=2,Stundensätze!$D$17,IF(L1675=4,Stundensätze!$D$21,"")))</f>
        <v>0</v>
      </c>
      <c r="AN1675" s="180">
        <f>IF(L1675=1,Stundensätze!$D$15,IF(L1675=2,Stundensätze!$D$19,IF(L1675=4,Stundensätze!$D$23,"")))</f>
        <v>0</v>
      </c>
      <c r="AO1675" s="180" t="e">
        <f t="shared" si="798"/>
        <v>#DIV/0!</v>
      </c>
      <c r="AP1675" s="180">
        <f t="shared" si="799"/>
        <v>0</v>
      </c>
      <c r="AQ1675" s="192" t="e">
        <f t="shared" si="800"/>
        <v>#DIV/0!</v>
      </c>
      <c r="AR1675" s="192" t="e">
        <f t="shared" si="801"/>
        <v>#DIV/0!</v>
      </c>
      <c r="AS1675" s="193" t="e">
        <f t="shared" si="802"/>
        <v>#DIV/0!</v>
      </c>
      <c r="AT1675" s="258" t="str">
        <f>IF(K1675=0,0,VLOOKUP(K1675,Kostenstellen!A:B,2,FALSE))</f>
        <v xml:space="preserve">Salinenklinik </v>
      </c>
      <c r="AU1675" s="68" t="str">
        <f t="shared" si="789"/>
        <v>Z</v>
      </c>
      <c r="AV1675" s="68" t="str">
        <f t="shared" si="790"/>
        <v/>
      </c>
      <c r="AW1675" s="68">
        <f>IF(AF1675=0,0,VLOOKUP($H1675,Leistungszahlen!$A$11:$H$158,4,FALSE))</f>
        <v>0</v>
      </c>
      <c r="AX1675" s="68">
        <f>IF(AF1675=0,0,VLOOKUP($H1675,Leistungszahlen!$A$11:$H$158,5,FALSE))</f>
        <v>0</v>
      </c>
      <c r="AY1675" s="68">
        <f>IF(AG1675=0,0,VLOOKUP($H1675,Leistungszahlen!$A$11:$H$158,6,FALSE))</f>
        <v>0</v>
      </c>
      <c r="AZ1675" s="68">
        <f t="shared" si="791"/>
        <v>0</v>
      </c>
      <c r="BA1675" s="68">
        <f t="shared" si="792"/>
        <v>0</v>
      </c>
      <c r="BC1675" s="68">
        <f t="shared" si="803"/>
        <v>0</v>
      </c>
      <c r="BD1675" s="285"/>
    </row>
    <row r="1676" spans="1:56" s="68" customFormat="1">
      <c r="A1676" s="200"/>
      <c r="B1676" s="200"/>
      <c r="C1676" s="200" t="s">
        <v>420</v>
      </c>
      <c r="D1676" s="200" t="s">
        <v>200</v>
      </c>
      <c r="E1676" s="200" t="s">
        <v>353</v>
      </c>
      <c r="F1676" s="200" t="s">
        <v>1627</v>
      </c>
      <c r="G1676" s="200" t="s">
        <v>163</v>
      </c>
      <c r="H1676" s="201" t="s">
        <v>287</v>
      </c>
      <c r="I1676" s="202">
        <v>16.48</v>
      </c>
      <c r="J1676" s="200" t="s">
        <v>307</v>
      </c>
      <c r="K1676" s="176">
        <v>5</v>
      </c>
      <c r="L1676" s="176">
        <v>1</v>
      </c>
      <c r="M1676" s="176"/>
      <c r="N1676" s="286">
        <v>3</v>
      </c>
      <c r="O1676" s="286">
        <v>3</v>
      </c>
      <c r="P1676" s="176"/>
      <c r="Q1676" s="203">
        <f t="shared" si="784"/>
        <v>3</v>
      </c>
      <c r="R1676" s="203">
        <f t="shared" si="785"/>
        <v>3</v>
      </c>
      <c r="S1676" s="203">
        <f t="shared" si="786"/>
        <v>0</v>
      </c>
      <c r="T1676" s="203">
        <f t="shared" si="787"/>
        <v>0</v>
      </c>
      <c r="U1676" s="203">
        <f t="shared" si="788"/>
        <v>0</v>
      </c>
      <c r="V1676" s="175">
        <f>IF(Q1676&gt;0,VLOOKUP(Q1676,Jahresfaktoren!$A$11:$B$24,2,),0)</f>
        <v>152</v>
      </c>
      <c r="W1676" s="175">
        <f>IF(R1676&gt;0,VLOOKUP(R1676,Jahresfaktoren!$D$11:$E$24,2,),0)</f>
        <v>150</v>
      </c>
      <c r="X1676" s="175">
        <f>IF(S1676&gt;0,VLOOKUP(S1676,Jahresfaktoren!$A$28:$B$29,2,),0)</f>
        <v>0</v>
      </c>
      <c r="Y1676" s="175">
        <f>IF(T1676&gt;0,VLOOKUP(T1676,Jahresfaktoren!$A$28:$B$29,2,),0)</f>
        <v>0</v>
      </c>
      <c r="Z1676" s="175">
        <f>IF(U1676&gt;0,VLOOKUP(U1676,Jahresfaktoren!$A$32:$B$33,2,),)</f>
        <v>0</v>
      </c>
      <c r="AA1676" s="177">
        <f t="shared" si="793"/>
        <v>2504.96</v>
      </c>
      <c r="AB1676" s="177">
        <f t="shared" si="794"/>
        <v>2472</v>
      </c>
      <c r="AC1676" s="177" t="str">
        <f t="shared" si="795"/>
        <v/>
      </c>
      <c r="AD1676" s="177" t="str">
        <f t="shared" si="796"/>
        <v/>
      </c>
      <c r="AE1676" s="177" t="str">
        <f t="shared" si="797"/>
        <v/>
      </c>
      <c r="AF1676" s="178">
        <f>IF(Q1676&gt;0,VLOOKUP(H1676,Leistungszahlen!$A$11:$C$158,3,),0)</f>
        <v>0</v>
      </c>
      <c r="AG1676" s="178">
        <f>IF(R1676&gt;0,VLOOKUP(H1676,Leistungszahlen!$A$11:$F$158,6,),IF(T1676&gt;0,VLOOKUP(H1676,Leistungszahlen!$A$11:$F$158,6,),0))</f>
        <v>0</v>
      </c>
      <c r="AH1676" s="179" t="e">
        <f t="shared" si="804"/>
        <v>#DIV/0!</v>
      </c>
      <c r="AI1676" s="179" t="e">
        <f t="shared" si="805"/>
        <v>#DIV/0!</v>
      </c>
      <c r="AJ1676" s="179">
        <f t="shared" si="806"/>
        <v>0</v>
      </c>
      <c r="AK1676" s="179">
        <f t="shared" si="807"/>
        <v>0</v>
      </c>
      <c r="AL1676" s="179">
        <f t="shared" si="808"/>
        <v>0</v>
      </c>
      <c r="AM1676" s="180">
        <f>IF(L1676=1,Stundensätze!$D$13,IF(L1676=2,Stundensätze!$D$17,IF(L1676=4,Stundensätze!$D$21,"")))</f>
        <v>0</v>
      </c>
      <c r="AN1676" s="180">
        <f>IF(L1676=1,Stundensätze!$D$15,IF(L1676=2,Stundensätze!$D$19,IF(L1676=4,Stundensätze!$D$23,"")))</f>
        <v>0</v>
      </c>
      <c r="AO1676" s="180" t="e">
        <f t="shared" si="798"/>
        <v>#DIV/0!</v>
      </c>
      <c r="AP1676" s="180">
        <f t="shared" si="799"/>
        <v>0</v>
      </c>
      <c r="AQ1676" s="192" t="e">
        <f t="shared" si="800"/>
        <v>#DIV/0!</v>
      </c>
      <c r="AR1676" s="192" t="e">
        <f t="shared" si="801"/>
        <v>#DIV/0!</v>
      </c>
      <c r="AS1676" s="193" t="e">
        <f t="shared" si="802"/>
        <v>#DIV/0!</v>
      </c>
      <c r="AT1676" s="258" t="str">
        <f>IF(K1676=0,0,VLOOKUP(K1676,Kostenstellen!A:B,2,FALSE))</f>
        <v xml:space="preserve">Salinenklinik </v>
      </c>
      <c r="AU1676" s="68" t="str">
        <f t="shared" si="789"/>
        <v>A1</v>
      </c>
      <c r="AV1676" s="68" t="str">
        <f t="shared" si="790"/>
        <v>A1</v>
      </c>
      <c r="AW1676" s="68">
        <f>IF(AF1676=0,0,VLOOKUP($H1676,Leistungszahlen!$A$11:$H$158,4,FALSE))</f>
        <v>0</v>
      </c>
      <c r="AX1676" s="68">
        <f>IF(AF1676=0,0,VLOOKUP($H1676,Leistungszahlen!$A$11:$H$158,5,FALSE))</f>
        <v>0</v>
      </c>
      <c r="AY1676" s="68">
        <f>IF(AG1676=0,0,VLOOKUP($H1676,Leistungszahlen!$A$11:$H$158,6,FALSE))</f>
        <v>0</v>
      </c>
      <c r="AZ1676" s="68">
        <f t="shared" si="791"/>
        <v>0</v>
      </c>
      <c r="BA1676" s="68">
        <f t="shared" si="792"/>
        <v>0</v>
      </c>
      <c r="BC1676" s="68">
        <f t="shared" si="803"/>
        <v>0</v>
      </c>
      <c r="BD1676" s="285"/>
    </row>
    <row r="1677" spans="1:56" s="68" customFormat="1">
      <c r="A1677" s="200"/>
      <c r="B1677" s="200"/>
      <c r="C1677" s="200" t="s">
        <v>420</v>
      </c>
      <c r="D1677" s="200" t="s">
        <v>200</v>
      </c>
      <c r="E1677" s="200" t="s">
        <v>353</v>
      </c>
      <c r="F1677" s="200" t="s">
        <v>1627</v>
      </c>
      <c r="G1677" s="200" t="s">
        <v>251</v>
      </c>
      <c r="H1677" s="201" t="s">
        <v>200</v>
      </c>
      <c r="I1677" s="202">
        <v>4.13</v>
      </c>
      <c r="J1677" s="200" t="s">
        <v>778</v>
      </c>
      <c r="K1677" s="176">
        <v>5</v>
      </c>
      <c r="L1677" s="176">
        <v>1</v>
      </c>
      <c r="M1677" s="176"/>
      <c r="N1677" s="286">
        <v>6</v>
      </c>
      <c r="O1677" s="286"/>
      <c r="P1677" s="176"/>
      <c r="Q1677" s="203">
        <f t="shared" si="784"/>
        <v>6</v>
      </c>
      <c r="R1677" s="203">
        <f t="shared" si="785"/>
        <v>0</v>
      </c>
      <c r="S1677" s="203">
        <f t="shared" si="786"/>
        <v>0</v>
      </c>
      <c r="T1677" s="203">
        <f t="shared" si="787"/>
        <v>0</v>
      </c>
      <c r="U1677" s="203">
        <f t="shared" si="788"/>
        <v>0</v>
      </c>
      <c r="V1677" s="175">
        <f>IF(Q1677&gt;0,VLOOKUP(Q1677,Jahresfaktoren!$A$11:$B$24,2,),0)</f>
        <v>302</v>
      </c>
      <c r="W1677" s="175">
        <f>IF(R1677&gt;0,VLOOKUP(R1677,Jahresfaktoren!$D$11:$E$24,2,),0)</f>
        <v>0</v>
      </c>
      <c r="X1677" s="175">
        <f>IF(S1677&gt;0,VLOOKUP(S1677,Jahresfaktoren!$A$28:$B$29,2,),0)</f>
        <v>0</v>
      </c>
      <c r="Y1677" s="175">
        <f>IF(T1677&gt;0,VLOOKUP(T1677,Jahresfaktoren!$A$28:$B$29,2,),0)</f>
        <v>0</v>
      </c>
      <c r="Z1677" s="175">
        <f>IF(U1677&gt;0,VLOOKUP(U1677,Jahresfaktoren!$A$32:$B$33,2,),)</f>
        <v>0</v>
      </c>
      <c r="AA1677" s="177">
        <f t="shared" si="793"/>
        <v>1247.26</v>
      </c>
      <c r="AB1677" s="177" t="str">
        <f t="shared" si="794"/>
        <v/>
      </c>
      <c r="AC1677" s="177" t="str">
        <f t="shared" si="795"/>
        <v/>
      </c>
      <c r="AD1677" s="177" t="str">
        <f t="shared" si="796"/>
        <v/>
      </c>
      <c r="AE1677" s="177" t="str">
        <f t="shared" si="797"/>
        <v/>
      </c>
      <c r="AF1677" s="178">
        <f>IF(Q1677&gt;0,VLOOKUP(H1677,Leistungszahlen!$A$11:$C$158,3,),0)</f>
        <v>0</v>
      </c>
      <c r="AG1677" s="178">
        <f>IF(R1677&gt;0,VLOOKUP(H1677,Leistungszahlen!$A$11:$F$158,6,),IF(T1677&gt;0,VLOOKUP(H1677,Leistungszahlen!$A$11:$F$158,6,),0))</f>
        <v>0</v>
      </c>
      <c r="AH1677" s="179" t="e">
        <f t="shared" si="804"/>
        <v>#DIV/0!</v>
      </c>
      <c r="AI1677" s="179">
        <f t="shared" si="805"/>
        <v>0</v>
      </c>
      <c r="AJ1677" s="179">
        <f t="shared" si="806"/>
        <v>0</v>
      </c>
      <c r="AK1677" s="179">
        <f t="shared" si="807"/>
        <v>0</v>
      </c>
      <c r="AL1677" s="179">
        <f t="shared" si="808"/>
        <v>0</v>
      </c>
      <c r="AM1677" s="180">
        <f>IF(L1677=1,Stundensätze!$D$13,IF(L1677=2,Stundensätze!$D$17,IF(L1677=4,Stundensätze!$D$21,"")))</f>
        <v>0</v>
      </c>
      <c r="AN1677" s="180">
        <f>IF(L1677=1,Stundensätze!$D$15,IF(L1677=2,Stundensätze!$D$19,IF(L1677=4,Stundensätze!$D$23,"")))</f>
        <v>0</v>
      </c>
      <c r="AO1677" s="180" t="e">
        <f t="shared" si="798"/>
        <v>#DIV/0!</v>
      </c>
      <c r="AP1677" s="180">
        <f t="shared" si="799"/>
        <v>0</v>
      </c>
      <c r="AQ1677" s="192" t="e">
        <f t="shared" si="800"/>
        <v>#DIV/0!</v>
      </c>
      <c r="AR1677" s="192" t="e">
        <f t="shared" si="801"/>
        <v>#DIV/0!</v>
      </c>
      <c r="AS1677" s="193" t="e">
        <f t="shared" si="802"/>
        <v>#DIV/0!</v>
      </c>
      <c r="AT1677" s="258" t="str">
        <f>IF(K1677=0,0,VLOOKUP(K1677,Kostenstellen!A:B,2,FALSE))</f>
        <v xml:space="preserve">Salinenklinik </v>
      </c>
      <c r="AU1677" s="68" t="str">
        <f t="shared" si="789"/>
        <v>B</v>
      </c>
      <c r="AV1677" s="68" t="str">
        <f t="shared" si="790"/>
        <v/>
      </c>
      <c r="AW1677" s="68">
        <f>IF(AF1677=0,0,VLOOKUP($H1677,Leistungszahlen!$A$11:$H$158,4,FALSE))</f>
        <v>0</v>
      </c>
      <c r="AX1677" s="68">
        <f>IF(AF1677=0,0,VLOOKUP($H1677,Leistungszahlen!$A$11:$H$158,5,FALSE))</f>
        <v>0</v>
      </c>
      <c r="AY1677" s="68">
        <f>IF(AG1677=0,0,VLOOKUP($H1677,Leistungszahlen!$A$11:$H$158,6,FALSE))</f>
        <v>0</v>
      </c>
      <c r="AZ1677" s="68">
        <f t="shared" si="791"/>
        <v>0</v>
      </c>
      <c r="BA1677" s="68">
        <f t="shared" si="792"/>
        <v>0</v>
      </c>
      <c r="BC1677" s="68">
        <f t="shared" si="803"/>
        <v>0</v>
      </c>
      <c r="BD1677" s="285"/>
    </row>
    <row r="1678" spans="1:56" s="68" customFormat="1">
      <c r="A1678" s="200"/>
      <c r="B1678" s="200"/>
      <c r="C1678" s="200" t="s">
        <v>420</v>
      </c>
      <c r="D1678" s="200" t="s">
        <v>200</v>
      </c>
      <c r="E1678" s="200" t="s">
        <v>353</v>
      </c>
      <c r="F1678" s="200" t="s">
        <v>1628</v>
      </c>
      <c r="G1678" s="200" t="s">
        <v>118</v>
      </c>
      <c r="H1678" s="201" t="s">
        <v>221</v>
      </c>
      <c r="I1678" s="202">
        <v>4.17</v>
      </c>
      <c r="J1678" s="200" t="s">
        <v>292</v>
      </c>
      <c r="K1678" s="176">
        <v>5</v>
      </c>
      <c r="L1678" s="176">
        <v>1</v>
      </c>
      <c r="M1678" s="176">
        <v>0</v>
      </c>
      <c r="N1678" s="286">
        <v>1</v>
      </c>
      <c r="O1678" s="286"/>
      <c r="P1678" s="176"/>
      <c r="Q1678" s="203">
        <f t="shared" si="784"/>
        <v>1</v>
      </c>
      <c r="R1678" s="203">
        <f t="shared" si="785"/>
        <v>0</v>
      </c>
      <c r="S1678" s="203">
        <f t="shared" si="786"/>
        <v>0</v>
      </c>
      <c r="T1678" s="203">
        <f t="shared" si="787"/>
        <v>0</v>
      </c>
      <c r="U1678" s="203">
        <f t="shared" si="788"/>
        <v>0</v>
      </c>
      <c r="V1678" s="175">
        <f>IF(Q1678&gt;0,VLOOKUP(Q1678,Jahresfaktoren!$A$11:$B$24,2,),0)</f>
        <v>52</v>
      </c>
      <c r="W1678" s="175">
        <f>IF(R1678&gt;0,VLOOKUP(R1678,Jahresfaktoren!$D$11:$E$24,2,),0)</f>
        <v>0</v>
      </c>
      <c r="X1678" s="175">
        <f>IF(S1678&gt;0,VLOOKUP(S1678,Jahresfaktoren!$A$28:$B$29,2,),0)</f>
        <v>0</v>
      </c>
      <c r="Y1678" s="175">
        <f>IF(T1678&gt;0,VLOOKUP(T1678,Jahresfaktoren!$A$28:$B$29,2,),0)</f>
        <v>0</v>
      </c>
      <c r="Z1678" s="175">
        <f>IF(U1678&gt;0,VLOOKUP(U1678,Jahresfaktoren!$A$32:$B$33,2,),)</f>
        <v>0</v>
      </c>
      <c r="AA1678" s="177">
        <f t="shared" si="793"/>
        <v>216.84</v>
      </c>
      <c r="AB1678" s="177" t="str">
        <f t="shared" si="794"/>
        <v/>
      </c>
      <c r="AC1678" s="177" t="str">
        <f t="shared" si="795"/>
        <v/>
      </c>
      <c r="AD1678" s="177" t="str">
        <f t="shared" si="796"/>
        <v/>
      </c>
      <c r="AE1678" s="177" t="str">
        <f t="shared" si="797"/>
        <v/>
      </c>
      <c r="AF1678" s="178">
        <f>IF(Q1678&gt;0,VLOOKUP(H1678,Leistungszahlen!$A$11:$C$158,3,),0)</f>
        <v>0</v>
      </c>
      <c r="AG1678" s="178">
        <f>IF(R1678&gt;0,VLOOKUP(H1678,Leistungszahlen!$A$11:$F$158,6,),IF(T1678&gt;0,VLOOKUP(H1678,Leistungszahlen!$A$11:$F$158,6,),0))</f>
        <v>0</v>
      </c>
      <c r="AH1678" s="179" t="e">
        <f t="shared" si="804"/>
        <v>#DIV/0!</v>
      </c>
      <c r="AI1678" s="179">
        <f t="shared" si="805"/>
        <v>0</v>
      </c>
      <c r="AJ1678" s="179">
        <f t="shared" si="806"/>
        <v>0</v>
      </c>
      <c r="AK1678" s="179">
        <f t="shared" si="807"/>
        <v>0</v>
      </c>
      <c r="AL1678" s="179">
        <f t="shared" si="808"/>
        <v>0</v>
      </c>
      <c r="AM1678" s="180">
        <f>IF(L1678=1,Stundensätze!$D$13,IF(L1678=2,Stundensätze!$D$17,IF(L1678=4,Stundensätze!$D$21,"")))</f>
        <v>0</v>
      </c>
      <c r="AN1678" s="180">
        <f>IF(L1678=1,Stundensätze!$D$15,IF(L1678=2,Stundensätze!$D$19,IF(L1678=4,Stundensätze!$D$23,"")))</f>
        <v>0</v>
      </c>
      <c r="AO1678" s="180" t="e">
        <f t="shared" si="798"/>
        <v>#DIV/0!</v>
      </c>
      <c r="AP1678" s="180">
        <f t="shared" si="799"/>
        <v>0</v>
      </c>
      <c r="AQ1678" s="192" t="e">
        <f t="shared" si="800"/>
        <v>#DIV/0!</v>
      </c>
      <c r="AR1678" s="192" t="e">
        <f t="shared" si="801"/>
        <v>#DIV/0!</v>
      </c>
      <c r="AS1678" s="193" t="e">
        <f t="shared" si="802"/>
        <v>#DIV/0!</v>
      </c>
      <c r="AT1678" s="258" t="str">
        <f>IF(K1678=0,0,VLOOKUP(K1678,Kostenstellen!A:B,2,FALSE))</f>
        <v xml:space="preserve">Salinenklinik </v>
      </c>
      <c r="AU1678" s="68" t="str">
        <f t="shared" si="789"/>
        <v>Z</v>
      </c>
      <c r="AV1678" s="68" t="str">
        <f t="shared" si="790"/>
        <v/>
      </c>
      <c r="AW1678" s="68">
        <f>IF(AF1678=0,0,VLOOKUP($H1678,Leistungszahlen!$A$11:$H$158,4,FALSE))</f>
        <v>0</v>
      </c>
      <c r="AX1678" s="68">
        <f>IF(AF1678=0,0,VLOOKUP($H1678,Leistungszahlen!$A$11:$H$158,5,FALSE))</f>
        <v>0</v>
      </c>
      <c r="AY1678" s="68">
        <f>IF(AG1678=0,0,VLOOKUP($H1678,Leistungszahlen!$A$11:$H$158,6,FALSE))</f>
        <v>0</v>
      </c>
      <c r="AZ1678" s="68">
        <f t="shared" si="791"/>
        <v>0</v>
      </c>
      <c r="BA1678" s="68">
        <f t="shared" si="792"/>
        <v>0</v>
      </c>
      <c r="BC1678" s="68">
        <f t="shared" si="803"/>
        <v>0</v>
      </c>
      <c r="BD1678" s="285"/>
    </row>
    <row r="1679" spans="1:56" s="68" customFormat="1">
      <c r="A1679" s="200"/>
      <c r="B1679" s="200"/>
      <c r="C1679" s="200" t="s">
        <v>420</v>
      </c>
      <c r="D1679" s="200" t="s">
        <v>200</v>
      </c>
      <c r="E1679" s="200" t="s">
        <v>353</v>
      </c>
      <c r="F1679" s="200" t="s">
        <v>1628</v>
      </c>
      <c r="G1679" s="200" t="s">
        <v>163</v>
      </c>
      <c r="H1679" s="201" t="s">
        <v>287</v>
      </c>
      <c r="I1679" s="202">
        <v>16.48</v>
      </c>
      <c r="J1679" s="200" t="s">
        <v>307</v>
      </c>
      <c r="K1679" s="176">
        <v>5</v>
      </c>
      <c r="L1679" s="176">
        <v>1</v>
      </c>
      <c r="M1679" s="176"/>
      <c r="N1679" s="286">
        <v>3</v>
      </c>
      <c r="O1679" s="286">
        <v>3</v>
      </c>
      <c r="P1679" s="176"/>
      <c r="Q1679" s="203">
        <f t="shared" si="784"/>
        <v>3</v>
      </c>
      <c r="R1679" s="203">
        <f t="shared" si="785"/>
        <v>3</v>
      </c>
      <c r="S1679" s="203">
        <f t="shared" si="786"/>
        <v>0</v>
      </c>
      <c r="T1679" s="203">
        <f t="shared" si="787"/>
        <v>0</v>
      </c>
      <c r="U1679" s="203">
        <f t="shared" si="788"/>
        <v>0</v>
      </c>
      <c r="V1679" s="175">
        <f>IF(Q1679&gt;0,VLOOKUP(Q1679,Jahresfaktoren!$A$11:$B$24,2,),0)</f>
        <v>152</v>
      </c>
      <c r="W1679" s="175">
        <f>IF(R1679&gt;0,VLOOKUP(R1679,Jahresfaktoren!$D$11:$E$24,2,),0)</f>
        <v>150</v>
      </c>
      <c r="X1679" s="175">
        <f>IF(S1679&gt;0,VLOOKUP(S1679,Jahresfaktoren!$A$28:$B$29,2,),0)</f>
        <v>0</v>
      </c>
      <c r="Y1679" s="175">
        <f>IF(T1679&gt;0,VLOOKUP(T1679,Jahresfaktoren!$A$28:$B$29,2,),0)</f>
        <v>0</v>
      </c>
      <c r="Z1679" s="175">
        <f>IF(U1679&gt;0,VLOOKUP(U1679,Jahresfaktoren!$A$32:$B$33,2,),)</f>
        <v>0</v>
      </c>
      <c r="AA1679" s="177">
        <f t="shared" si="793"/>
        <v>2504.96</v>
      </c>
      <c r="AB1679" s="177">
        <f t="shared" si="794"/>
        <v>2472</v>
      </c>
      <c r="AC1679" s="177" t="str">
        <f t="shared" si="795"/>
        <v/>
      </c>
      <c r="AD1679" s="177" t="str">
        <f t="shared" si="796"/>
        <v/>
      </c>
      <c r="AE1679" s="177" t="str">
        <f t="shared" si="797"/>
        <v/>
      </c>
      <c r="AF1679" s="178">
        <f>IF(Q1679&gt;0,VLOOKUP(H1679,Leistungszahlen!$A$11:$C$158,3,),0)</f>
        <v>0</v>
      </c>
      <c r="AG1679" s="178">
        <f>IF(R1679&gt;0,VLOOKUP(H1679,Leistungszahlen!$A$11:$F$158,6,),IF(T1679&gt;0,VLOOKUP(H1679,Leistungszahlen!$A$11:$F$158,6,),0))</f>
        <v>0</v>
      </c>
      <c r="AH1679" s="179" t="e">
        <f t="shared" si="804"/>
        <v>#DIV/0!</v>
      </c>
      <c r="AI1679" s="179" t="e">
        <f t="shared" si="805"/>
        <v>#DIV/0!</v>
      </c>
      <c r="AJ1679" s="179">
        <f t="shared" si="806"/>
        <v>0</v>
      </c>
      <c r="AK1679" s="179">
        <f t="shared" si="807"/>
        <v>0</v>
      </c>
      <c r="AL1679" s="179">
        <f t="shared" si="808"/>
        <v>0</v>
      </c>
      <c r="AM1679" s="180">
        <f>IF(L1679=1,Stundensätze!$D$13,IF(L1679=2,Stundensätze!$D$17,IF(L1679=4,Stundensätze!$D$21,"")))</f>
        <v>0</v>
      </c>
      <c r="AN1679" s="180">
        <f>IF(L1679=1,Stundensätze!$D$15,IF(L1679=2,Stundensätze!$D$19,IF(L1679=4,Stundensätze!$D$23,"")))</f>
        <v>0</v>
      </c>
      <c r="AO1679" s="180" t="e">
        <f t="shared" si="798"/>
        <v>#DIV/0!</v>
      </c>
      <c r="AP1679" s="180">
        <f t="shared" si="799"/>
        <v>0</v>
      </c>
      <c r="AQ1679" s="192" t="e">
        <f t="shared" si="800"/>
        <v>#DIV/0!</v>
      </c>
      <c r="AR1679" s="192" t="e">
        <f t="shared" si="801"/>
        <v>#DIV/0!</v>
      </c>
      <c r="AS1679" s="193" t="e">
        <f t="shared" si="802"/>
        <v>#DIV/0!</v>
      </c>
      <c r="AT1679" s="258" t="str">
        <f>IF(K1679=0,0,VLOOKUP(K1679,Kostenstellen!A:B,2,FALSE))</f>
        <v xml:space="preserve">Salinenklinik </v>
      </c>
      <c r="AU1679" s="68" t="str">
        <f t="shared" si="789"/>
        <v>A1</v>
      </c>
      <c r="AV1679" s="68" t="str">
        <f t="shared" si="790"/>
        <v>A1</v>
      </c>
      <c r="AW1679" s="68">
        <f>IF(AF1679=0,0,VLOOKUP($H1679,Leistungszahlen!$A$11:$H$158,4,FALSE))</f>
        <v>0</v>
      </c>
      <c r="AX1679" s="68">
        <f>IF(AF1679=0,0,VLOOKUP($H1679,Leistungszahlen!$A$11:$H$158,5,FALSE))</f>
        <v>0</v>
      </c>
      <c r="AY1679" s="68">
        <f>IF(AG1679=0,0,VLOOKUP($H1679,Leistungszahlen!$A$11:$H$158,6,FALSE))</f>
        <v>0</v>
      </c>
      <c r="AZ1679" s="68">
        <f t="shared" si="791"/>
        <v>0</v>
      </c>
      <c r="BA1679" s="68">
        <f t="shared" si="792"/>
        <v>0</v>
      </c>
      <c r="BC1679" s="68">
        <f t="shared" si="803"/>
        <v>0</v>
      </c>
      <c r="BD1679" s="285"/>
    </row>
    <row r="1680" spans="1:56" s="68" customFormat="1">
      <c r="A1680" s="200"/>
      <c r="B1680" s="200"/>
      <c r="C1680" s="200" t="s">
        <v>420</v>
      </c>
      <c r="D1680" s="200" t="s">
        <v>200</v>
      </c>
      <c r="E1680" s="200" t="s">
        <v>353</v>
      </c>
      <c r="F1680" s="200" t="s">
        <v>1628</v>
      </c>
      <c r="G1680" s="200" t="s">
        <v>251</v>
      </c>
      <c r="H1680" s="201" t="s">
        <v>200</v>
      </c>
      <c r="I1680" s="202">
        <v>4.13</v>
      </c>
      <c r="J1680" s="200" t="s">
        <v>778</v>
      </c>
      <c r="K1680" s="176">
        <v>5</v>
      </c>
      <c r="L1680" s="176">
        <v>1</v>
      </c>
      <c r="M1680" s="176"/>
      <c r="N1680" s="286">
        <v>6</v>
      </c>
      <c r="O1680" s="286"/>
      <c r="P1680" s="176"/>
      <c r="Q1680" s="203">
        <f t="shared" si="784"/>
        <v>6</v>
      </c>
      <c r="R1680" s="203">
        <f t="shared" si="785"/>
        <v>0</v>
      </c>
      <c r="S1680" s="203">
        <f t="shared" si="786"/>
        <v>0</v>
      </c>
      <c r="T1680" s="203">
        <f t="shared" si="787"/>
        <v>0</v>
      </c>
      <c r="U1680" s="203">
        <f t="shared" si="788"/>
        <v>0</v>
      </c>
      <c r="V1680" s="175">
        <f>IF(Q1680&gt;0,VLOOKUP(Q1680,Jahresfaktoren!$A$11:$B$24,2,),0)</f>
        <v>302</v>
      </c>
      <c r="W1680" s="175">
        <f>IF(R1680&gt;0,VLOOKUP(R1680,Jahresfaktoren!$D$11:$E$24,2,),0)</f>
        <v>0</v>
      </c>
      <c r="X1680" s="175">
        <f>IF(S1680&gt;0,VLOOKUP(S1680,Jahresfaktoren!$A$28:$B$29,2,),0)</f>
        <v>0</v>
      </c>
      <c r="Y1680" s="175">
        <f>IF(T1680&gt;0,VLOOKUP(T1680,Jahresfaktoren!$A$28:$B$29,2,),0)</f>
        <v>0</v>
      </c>
      <c r="Z1680" s="175">
        <f>IF(U1680&gt;0,VLOOKUP(U1680,Jahresfaktoren!$A$32:$B$33,2,),)</f>
        <v>0</v>
      </c>
      <c r="AA1680" s="177">
        <f t="shared" si="793"/>
        <v>1247.26</v>
      </c>
      <c r="AB1680" s="177" t="str">
        <f t="shared" si="794"/>
        <v/>
      </c>
      <c r="AC1680" s="177" t="str">
        <f t="shared" si="795"/>
        <v/>
      </c>
      <c r="AD1680" s="177" t="str">
        <f t="shared" si="796"/>
        <v/>
      </c>
      <c r="AE1680" s="177" t="str">
        <f t="shared" si="797"/>
        <v/>
      </c>
      <c r="AF1680" s="178">
        <f>IF(Q1680&gt;0,VLOOKUP(H1680,Leistungszahlen!$A$11:$C$158,3,),0)</f>
        <v>0</v>
      </c>
      <c r="AG1680" s="178">
        <f>IF(R1680&gt;0,VLOOKUP(H1680,Leistungszahlen!$A$11:$F$158,6,),IF(T1680&gt;0,VLOOKUP(H1680,Leistungszahlen!$A$11:$F$158,6,),0))</f>
        <v>0</v>
      </c>
      <c r="AH1680" s="179" t="e">
        <f t="shared" si="804"/>
        <v>#DIV/0!</v>
      </c>
      <c r="AI1680" s="179">
        <f t="shared" si="805"/>
        <v>0</v>
      </c>
      <c r="AJ1680" s="179">
        <f t="shared" si="806"/>
        <v>0</v>
      </c>
      <c r="AK1680" s="179">
        <f t="shared" si="807"/>
        <v>0</v>
      </c>
      <c r="AL1680" s="179">
        <f t="shared" si="808"/>
        <v>0</v>
      </c>
      <c r="AM1680" s="180">
        <f>IF(L1680=1,Stundensätze!$D$13,IF(L1680=2,Stundensätze!$D$17,IF(L1680=4,Stundensätze!$D$21,"")))</f>
        <v>0</v>
      </c>
      <c r="AN1680" s="180">
        <f>IF(L1680=1,Stundensätze!$D$15,IF(L1680=2,Stundensätze!$D$19,IF(L1680=4,Stundensätze!$D$23,"")))</f>
        <v>0</v>
      </c>
      <c r="AO1680" s="180" t="e">
        <f t="shared" si="798"/>
        <v>#DIV/0!</v>
      </c>
      <c r="AP1680" s="180">
        <f t="shared" si="799"/>
        <v>0</v>
      </c>
      <c r="AQ1680" s="192" t="e">
        <f t="shared" si="800"/>
        <v>#DIV/0!</v>
      </c>
      <c r="AR1680" s="192" t="e">
        <f t="shared" si="801"/>
        <v>#DIV/0!</v>
      </c>
      <c r="AS1680" s="193" t="e">
        <f t="shared" si="802"/>
        <v>#DIV/0!</v>
      </c>
      <c r="AT1680" s="258" t="str">
        <f>IF(K1680=0,0,VLOOKUP(K1680,Kostenstellen!A:B,2,FALSE))</f>
        <v xml:space="preserve">Salinenklinik </v>
      </c>
      <c r="AU1680" s="68" t="str">
        <f t="shared" si="789"/>
        <v>B</v>
      </c>
      <c r="AV1680" s="68" t="str">
        <f t="shared" si="790"/>
        <v/>
      </c>
      <c r="AW1680" s="68">
        <f>IF(AF1680=0,0,VLOOKUP($H1680,Leistungszahlen!$A$11:$H$158,4,FALSE))</f>
        <v>0</v>
      </c>
      <c r="AX1680" s="68">
        <f>IF(AF1680=0,0,VLOOKUP($H1680,Leistungszahlen!$A$11:$H$158,5,FALSE))</f>
        <v>0</v>
      </c>
      <c r="AY1680" s="68">
        <f>IF(AG1680=0,0,VLOOKUP($H1680,Leistungszahlen!$A$11:$H$158,6,FALSE))</f>
        <v>0</v>
      </c>
      <c r="AZ1680" s="68">
        <f t="shared" si="791"/>
        <v>0</v>
      </c>
      <c r="BA1680" s="68">
        <f t="shared" si="792"/>
        <v>0</v>
      </c>
      <c r="BC1680" s="68">
        <f t="shared" si="803"/>
        <v>0</v>
      </c>
      <c r="BD1680" s="285"/>
    </row>
    <row r="1681" spans="1:56" s="68" customFormat="1">
      <c r="A1681" s="200"/>
      <c r="B1681" s="200"/>
      <c r="C1681" s="200" t="s">
        <v>420</v>
      </c>
      <c r="D1681" s="200" t="s">
        <v>200</v>
      </c>
      <c r="E1681" s="200" t="s">
        <v>353</v>
      </c>
      <c r="F1681" s="200" t="s">
        <v>1629</v>
      </c>
      <c r="G1681" s="200" t="s">
        <v>118</v>
      </c>
      <c r="H1681" s="201" t="s">
        <v>221</v>
      </c>
      <c r="I1681" s="202">
        <v>4.17</v>
      </c>
      <c r="J1681" s="200" t="s">
        <v>292</v>
      </c>
      <c r="K1681" s="176">
        <v>5</v>
      </c>
      <c r="L1681" s="176">
        <v>1</v>
      </c>
      <c r="M1681" s="176">
        <v>0</v>
      </c>
      <c r="N1681" s="286">
        <v>1</v>
      </c>
      <c r="O1681" s="286"/>
      <c r="P1681" s="176"/>
      <c r="Q1681" s="203">
        <f t="shared" si="784"/>
        <v>1</v>
      </c>
      <c r="R1681" s="203">
        <f t="shared" si="785"/>
        <v>0</v>
      </c>
      <c r="S1681" s="203">
        <f t="shared" si="786"/>
        <v>0</v>
      </c>
      <c r="T1681" s="203">
        <f t="shared" si="787"/>
        <v>0</v>
      </c>
      <c r="U1681" s="203">
        <f t="shared" si="788"/>
        <v>0</v>
      </c>
      <c r="V1681" s="175">
        <f>IF(Q1681&gt;0,VLOOKUP(Q1681,Jahresfaktoren!$A$11:$B$24,2,),0)</f>
        <v>52</v>
      </c>
      <c r="W1681" s="175">
        <f>IF(R1681&gt;0,VLOOKUP(R1681,Jahresfaktoren!$D$11:$E$24,2,),0)</f>
        <v>0</v>
      </c>
      <c r="X1681" s="175">
        <f>IF(S1681&gt;0,VLOOKUP(S1681,Jahresfaktoren!$A$28:$B$29,2,),0)</f>
        <v>0</v>
      </c>
      <c r="Y1681" s="175">
        <f>IF(T1681&gt;0,VLOOKUP(T1681,Jahresfaktoren!$A$28:$B$29,2,),0)</f>
        <v>0</v>
      </c>
      <c r="Z1681" s="175">
        <f>IF(U1681&gt;0,VLOOKUP(U1681,Jahresfaktoren!$A$32:$B$33,2,),)</f>
        <v>0</v>
      </c>
      <c r="AA1681" s="177">
        <f t="shared" si="793"/>
        <v>216.84</v>
      </c>
      <c r="AB1681" s="177" t="str">
        <f t="shared" si="794"/>
        <v/>
      </c>
      <c r="AC1681" s="177" t="str">
        <f t="shared" si="795"/>
        <v/>
      </c>
      <c r="AD1681" s="177" t="str">
        <f t="shared" si="796"/>
        <v/>
      </c>
      <c r="AE1681" s="177" t="str">
        <f t="shared" si="797"/>
        <v/>
      </c>
      <c r="AF1681" s="178">
        <f>IF(Q1681&gt;0,VLOOKUP(H1681,Leistungszahlen!$A$11:$C$158,3,),0)</f>
        <v>0</v>
      </c>
      <c r="AG1681" s="178">
        <f>IF(R1681&gt;0,VLOOKUP(H1681,Leistungszahlen!$A$11:$F$158,6,),IF(T1681&gt;0,VLOOKUP(H1681,Leistungszahlen!$A$11:$F$158,6,),0))</f>
        <v>0</v>
      </c>
      <c r="AH1681" s="179" t="e">
        <f t="shared" si="804"/>
        <v>#DIV/0!</v>
      </c>
      <c r="AI1681" s="179">
        <f t="shared" si="805"/>
        <v>0</v>
      </c>
      <c r="AJ1681" s="179">
        <f t="shared" si="806"/>
        <v>0</v>
      </c>
      <c r="AK1681" s="179">
        <f t="shared" si="807"/>
        <v>0</v>
      </c>
      <c r="AL1681" s="179">
        <f t="shared" si="808"/>
        <v>0</v>
      </c>
      <c r="AM1681" s="180">
        <f>IF(L1681=1,Stundensätze!$D$13,IF(L1681=2,Stundensätze!$D$17,IF(L1681=4,Stundensätze!$D$21,"")))</f>
        <v>0</v>
      </c>
      <c r="AN1681" s="180">
        <f>IF(L1681=1,Stundensätze!$D$15,IF(L1681=2,Stundensätze!$D$19,IF(L1681=4,Stundensätze!$D$23,"")))</f>
        <v>0</v>
      </c>
      <c r="AO1681" s="180" t="e">
        <f t="shared" si="798"/>
        <v>#DIV/0!</v>
      </c>
      <c r="AP1681" s="180">
        <f t="shared" si="799"/>
        <v>0</v>
      </c>
      <c r="AQ1681" s="192" t="e">
        <f t="shared" si="800"/>
        <v>#DIV/0!</v>
      </c>
      <c r="AR1681" s="192" t="e">
        <f t="shared" si="801"/>
        <v>#DIV/0!</v>
      </c>
      <c r="AS1681" s="193" t="e">
        <f t="shared" si="802"/>
        <v>#DIV/0!</v>
      </c>
      <c r="AT1681" s="258" t="str">
        <f>IF(K1681=0,0,VLOOKUP(K1681,Kostenstellen!A:B,2,FALSE))</f>
        <v xml:space="preserve">Salinenklinik </v>
      </c>
      <c r="AU1681" s="68" t="str">
        <f t="shared" si="789"/>
        <v>Z</v>
      </c>
      <c r="AV1681" s="68" t="str">
        <f t="shared" si="790"/>
        <v/>
      </c>
      <c r="AW1681" s="68">
        <f>IF(AF1681=0,0,VLOOKUP($H1681,Leistungszahlen!$A$11:$H$158,4,FALSE))</f>
        <v>0</v>
      </c>
      <c r="AX1681" s="68">
        <f>IF(AF1681=0,0,VLOOKUP($H1681,Leistungszahlen!$A$11:$H$158,5,FALSE))</f>
        <v>0</v>
      </c>
      <c r="AY1681" s="68">
        <f>IF(AG1681=0,0,VLOOKUP($H1681,Leistungszahlen!$A$11:$H$158,6,FALSE))</f>
        <v>0</v>
      </c>
      <c r="AZ1681" s="68">
        <f t="shared" si="791"/>
        <v>0</v>
      </c>
      <c r="BA1681" s="68">
        <f t="shared" si="792"/>
        <v>0</v>
      </c>
      <c r="BC1681" s="68">
        <f t="shared" si="803"/>
        <v>0</v>
      </c>
      <c r="BD1681" s="285"/>
    </row>
    <row r="1682" spans="1:56" s="68" customFormat="1">
      <c r="A1682" s="200"/>
      <c r="B1682" s="200"/>
      <c r="C1682" s="200" t="s">
        <v>420</v>
      </c>
      <c r="D1682" s="200" t="s">
        <v>200</v>
      </c>
      <c r="E1682" s="200" t="s">
        <v>353</v>
      </c>
      <c r="F1682" s="200" t="s">
        <v>1629</v>
      </c>
      <c r="G1682" s="200" t="s">
        <v>163</v>
      </c>
      <c r="H1682" s="201" t="s">
        <v>287</v>
      </c>
      <c r="I1682" s="202">
        <v>16.48</v>
      </c>
      <c r="J1682" s="200" t="s">
        <v>307</v>
      </c>
      <c r="K1682" s="176">
        <v>5</v>
      </c>
      <c r="L1682" s="176">
        <v>1</v>
      </c>
      <c r="M1682" s="176"/>
      <c r="N1682" s="286">
        <v>3</v>
      </c>
      <c r="O1682" s="286">
        <v>3</v>
      </c>
      <c r="P1682" s="176"/>
      <c r="Q1682" s="203">
        <f t="shared" si="784"/>
        <v>3</v>
      </c>
      <c r="R1682" s="203">
        <f t="shared" si="785"/>
        <v>3</v>
      </c>
      <c r="S1682" s="203">
        <f t="shared" si="786"/>
        <v>0</v>
      </c>
      <c r="T1682" s="203">
        <f t="shared" si="787"/>
        <v>0</v>
      </c>
      <c r="U1682" s="203">
        <f t="shared" si="788"/>
        <v>0</v>
      </c>
      <c r="V1682" s="175">
        <f>IF(Q1682&gt;0,VLOOKUP(Q1682,Jahresfaktoren!$A$11:$B$24,2,),0)</f>
        <v>152</v>
      </c>
      <c r="W1682" s="175">
        <f>IF(R1682&gt;0,VLOOKUP(R1682,Jahresfaktoren!$D$11:$E$24,2,),0)</f>
        <v>150</v>
      </c>
      <c r="X1682" s="175">
        <f>IF(S1682&gt;0,VLOOKUP(S1682,Jahresfaktoren!$A$28:$B$29,2,),0)</f>
        <v>0</v>
      </c>
      <c r="Y1682" s="175">
        <f>IF(T1682&gt;0,VLOOKUP(T1682,Jahresfaktoren!$A$28:$B$29,2,),0)</f>
        <v>0</v>
      </c>
      <c r="Z1682" s="175">
        <f>IF(U1682&gt;0,VLOOKUP(U1682,Jahresfaktoren!$A$32:$B$33,2,),)</f>
        <v>0</v>
      </c>
      <c r="AA1682" s="177">
        <f t="shared" si="793"/>
        <v>2504.96</v>
      </c>
      <c r="AB1682" s="177">
        <f t="shared" si="794"/>
        <v>2472</v>
      </c>
      <c r="AC1682" s="177" t="str">
        <f t="shared" si="795"/>
        <v/>
      </c>
      <c r="AD1682" s="177" t="str">
        <f t="shared" si="796"/>
        <v/>
      </c>
      <c r="AE1682" s="177" t="str">
        <f t="shared" si="797"/>
        <v/>
      </c>
      <c r="AF1682" s="178">
        <f>IF(Q1682&gt;0,VLOOKUP(H1682,Leistungszahlen!$A$11:$C$158,3,),0)</f>
        <v>0</v>
      </c>
      <c r="AG1682" s="178">
        <f>IF(R1682&gt;0,VLOOKUP(H1682,Leistungszahlen!$A$11:$F$158,6,),IF(T1682&gt;0,VLOOKUP(H1682,Leistungszahlen!$A$11:$F$158,6,),0))</f>
        <v>0</v>
      </c>
      <c r="AH1682" s="179" t="e">
        <f t="shared" si="804"/>
        <v>#DIV/0!</v>
      </c>
      <c r="AI1682" s="179" t="e">
        <f t="shared" si="805"/>
        <v>#DIV/0!</v>
      </c>
      <c r="AJ1682" s="179">
        <f t="shared" si="806"/>
        <v>0</v>
      </c>
      <c r="AK1682" s="179">
        <f t="shared" si="807"/>
        <v>0</v>
      </c>
      <c r="AL1682" s="179">
        <f t="shared" si="808"/>
        <v>0</v>
      </c>
      <c r="AM1682" s="180">
        <f>IF(L1682=1,Stundensätze!$D$13,IF(L1682=2,Stundensätze!$D$17,IF(L1682=4,Stundensätze!$D$21,"")))</f>
        <v>0</v>
      </c>
      <c r="AN1682" s="180">
        <f>IF(L1682=1,Stundensätze!$D$15,IF(L1682=2,Stundensätze!$D$19,IF(L1682=4,Stundensätze!$D$23,"")))</f>
        <v>0</v>
      </c>
      <c r="AO1682" s="180" t="e">
        <f t="shared" si="798"/>
        <v>#DIV/0!</v>
      </c>
      <c r="AP1682" s="180">
        <f t="shared" si="799"/>
        <v>0</v>
      </c>
      <c r="AQ1682" s="192" t="e">
        <f t="shared" si="800"/>
        <v>#DIV/0!</v>
      </c>
      <c r="AR1682" s="192" t="e">
        <f t="shared" si="801"/>
        <v>#DIV/0!</v>
      </c>
      <c r="AS1682" s="193" t="e">
        <f t="shared" si="802"/>
        <v>#DIV/0!</v>
      </c>
      <c r="AT1682" s="258" t="str">
        <f>IF(K1682=0,0,VLOOKUP(K1682,Kostenstellen!A:B,2,FALSE))</f>
        <v xml:space="preserve">Salinenklinik </v>
      </c>
      <c r="AU1682" s="68" t="str">
        <f t="shared" si="789"/>
        <v>A1</v>
      </c>
      <c r="AV1682" s="68" t="str">
        <f t="shared" si="790"/>
        <v>A1</v>
      </c>
      <c r="AW1682" s="68">
        <f>IF(AF1682=0,0,VLOOKUP($H1682,Leistungszahlen!$A$11:$H$158,4,FALSE))</f>
        <v>0</v>
      </c>
      <c r="AX1682" s="68">
        <f>IF(AF1682=0,0,VLOOKUP($H1682,Leistungszahlen!$A$11:$H$158,5,FALSE))</f>
        <v>0</v>
      </c>
      <c r="AY1682" s="68">
        <f>IF(AG1682=0,0,VLOOKUP($H1682,Leistungszahlen!$A$11:$H$158,6,FALSE))</f>
        <v>0</v>
      </c>
      <c r="AZ1682" s="68">
        <f t="shared" si="791"/>
        <v>0</v>
      </c>
      <c r="BA1682" s="68">
        <f t="shared" si="792"/>
        <v>0</v>
      </c>
      <c r="BC1682" s="68">
        <f t="shared" si="803"/>
        <v>0</v>
      </c>
      <c r="BD1682" s="285"/>
    </row>
    <row r="1683" spans="1:56" s="68" customFormat="1">
      <c r="A1683" s="200"/>
      <c r="B1683" s="200"/>
      <c r="C1683" s="200" t="s">
        <v>420</v>
      </c>
      <c r="D1683" s="200" t="s">
        <v>200</v>
      </c>
      <c r="E1683" s="200" t="s">
        <v>353</v>
      </c>
      <c r="F1683" s="200" t="s">
        <v>1629</v>
      </c>
      <c r="G1683" s="200" t="s">
        <v>251</v>
      </c>
      <c r="H1683" s="201" t="s">
        <v>200</v>
      </c>
      <c r="I1683" s="202">
        <v>4.13</v>
      </c>
      <c r="J1683" s="200" t="s">
        <v>778</v>
      </c>
      <c r="K1683" s="176">
        <v>5</v>
      </c>
      <c r="L1683" s="176">
        <v>1</v>
      </c>
      <c r="M1683" s="176"/>
      <c r="N1683" s="286">
        <v>6</v>
      </c>
      <c r="O1683" s="286"/>
      <c r="P1683" s="176"/>
      <c r="Q1683" s="203">
        <f t="shared" si="784"/>
        <v>6</v>
      </c>
      <c r="R1683" s="203">
        <f t="shared" si="785"/>
        <v>0</v>
      </c>
      <c r="S1683" s="203">
        <f t="shared" si="786"/>
        <v>0</v>
      </c>
      <c r="T1683" s="203">
        <f t="shared" si="787"/>
        <v>0</v>
      </c>
      <c r="U1683" s="203">
        <f t="shared" si="788"/>
        <v>0</v>
      </c>
      <c r="V1683" s="175">
        <f>IF(Q1683&gt;0,VLOOKUP(Q1683,Jahresfaktoren!$A$11:$B$24,2,),0)</f>
        <v>302</v>
      </c>
      <c r="W1683" s="175">
        <f>IF(R1683&gt;0,VLOOKUP(R1683,Jahresfaktoren!$D$11:$E$24,2,),0)</f>
        <v>0</v>
      </c>
      <c r="X1683" s="175">
        <f>IF(S1683&gt;0,VLOOKUP(S1683,Jahresfaktoren!$A$28:$B$29,2,),0)</f>
        <v>0</v>
      </c>
      <c r="Y1683" s="175">
        <f>IF(T1683&gt;0,VLOOKUP(T1683,Jahresfaktoren!$A$28:$B$29,2,),0)</f>
        <v>0</v>
      </c>
      <c r="Z1683" s="175">
        <f>IF(U1683&gt;0,VLOOKUP(U1683,Jahresfaktoren!$A$32:$B$33,2,),)</f>
        <v>0</v>
      </c>
      <c r="AA1683" s="177">
        <f t="shared" si="793"/>
        <v>1247.26</v>
      </c>
      <c r="AB1683" s="177" t="str">
        <f t="shared" si="794"/>
        <v/>
      </c>
      <c r="AC1683" s="177" t="str">
        <f t="shared" si="795"/>
        <v/>
      </c>
      <c r="AD1683" s="177" t="str">
        <f t="shared" si="796"/>
        <v/>
      </c>
      <c r="AE1683" s="177" t="str">
        <f t="shared" si="797"/>
        <v/>
      </c>
      <c r="AF1683" s="178">
        <f>IF(Q1683&gt;0,VLOOKUP(H1683,Leistungszahlen!$A$11:$C$158,3,),0)</f>
        <v>0</v>
      </c>
      <c r="AG1683" s="178">
        <f>IF(R1683&gt;0,VLOOKUP(H1683,Leistungszahlen!$A$11:$F$158,6,),IF(T1683&gt;0,VLOOKUP(H1683,Leistungszahlen!$A$11:$F$158,6,),0))</f>
        <v>0</v>
      </c>
      <c r="AH1683" s="179" t="e">
        <f t="shared" si="804"/>
        <v>#DIV/0!</v>
      </c>
      <c r="AI1683" s="179">
        <f t="shared" si="805"/>
        <v>0</v>
      </c>
      <c r="AJ1683" s="179">
        <f t="shared" si="806"/>
        <v>0</v>
      </c>
      <c r="AK1683" s="179">
        <f t="shared" si="807"/>
        <v>0</v>
      </c>
      <c r="AL1683" s="179">
        <f t="shared" si="808"/>
        <v>0</v>
      </c>
      <c r="AM1683" s="180">
        <f>IF(L1683=1,Stundensätze!$D$13,IF(L1683=2,Stundensätze!$D$17,IF(L1683=4,Stundensätze!$D$21,"")))</f>
        <v>0</v>
      </c>
      <c r="AN1683" s="180">
        <f>IF(L1683=1,Stundensätze!$D$15,IF(L1683=2,Stundensätze!$D$19,IF(L1683=4,Stundensätze!$D$23,"")))</f>
        <v>0</v>
      </c>
      <c r="AO1683" s="180" t="e">
        <f t="shared" si="798"/>
        <v>#DIV/0!</v>
      </c>
      <c r="AP1683" s="180">
        <f t="shared" si="799"/>
        <v>0</v>
      </c>
      <c r="AQ1683" s="192" t="e">
        <f t="shared" si="800"/>
        <v>#DIV/0!</v>
      </c>
      <c r="AR1683" s="192" t="e">
        <f t="shared" si="801"/>
        <v>#DIV/0!</v>
      </c>
      <c r="AS1683" s="193" t="e">
        <f t="shared" si="802"/>
        <v>#DIV/0!</v>
      </c>
      <c r="AT1683" s="258" t="str">
        <f>IF(K1683=0,0,VLOOKUP(K1683,Kostenstellen!A:B,2,FALSE))</f>
        <v xml:space="preserve">Salinenklinik </v>
      </c>
      <c r="AU1683" s="68" t="str">
        <f t="shared" si="789"/>
        <v>B</v>
      </c>
      <c r="AV1683" s="68" t="str">
        <f t="shared" si="790"/>
        <v/>
      </c>
      <c r="AW1683" s="68">
        <f>IF(AF1683=0,0,VLOOKUP($H1683,Leistungszahlen!$A$11:$H$158,4,FALSE))</f>
        <v>0</v>
      </c>
      <c r="AX1683" s="68">
        <f>IF(AF1683=0,0,VLOOKUP($H1683,Leistungszahlen!$A$11:$H$158,5,FALSE))</f>
        <v>0</v>
      </c>
      <c r="AY1683" s="68">
        <f>IF(AG1683=0,0,VLOOKUP($H1683,Leistungszahlen!$A$11:$H$158,6,FALSE))</f>
        <v>0</v>
      </c>
      <c r="AZ1683" s="68">
        <f t="shared" si="791"/>
        <v>0</v>
      </c>
      <c r="BA1683" s="68">
        <f t="shared" si="792"/>
        <v>0</v>
      </c>
      <c r="BC1683" s="68">
        <f t="shared" si="803"/>
        <v>0</v>
      </c>
      <c r="BD1683" s="285"/>
    </row>
    <row r="1684" spans="1:56" s="68" customFormat="1">
      <c r="A1684" s="200"/>
      <c r="B1684" s="200"/>
      <c r="C1684" s="200" t="s">
        <v>420</v>
      </c>
      <c r="D1684" s="200" t="s">
        <v>200</v>
      </c>
      <c r="E1684" s="200" t="s">
        <v>353</v>
      </c>
      <c r="F1684" s="200" t="s">
        <v>1630</v>
      </c>
      <c r="G1684" s="200" t="s">
        <v>118</v>
      </c>
      <c r="H1684" s="201" t="s">
        <v>221</v>
      </c>
      <c r="I1684" s="202">
        <v>4.17</v>
      </c>
      <c r="J1684" s="200" t="s">
        <v>292</v>
      </c>
      <c r="K1684" s="176">
        <v>5</v>
      </c>
      <c r="L1684" s="176">
        <v>1</v>
      </c>
      <c r="M1684" s="176">
        <v>0</v>
      </c>
      <c r="N1684" s="286">
        <v>1</v>
      </c>
      <c r="O1684" s="286"/>
      <c r="P1684" s="176"/>
      <c r="Q1684" s="203">
        <f t="shared" si="784"/>
        <v>1</v>
      </c>
      <c r="R1684" s="203">
        <f t="shared" si="785"/>
        <v>0</v>
      </c>
      <c r="S1684" s="203">
        <f t="shared" si="786"/>
        <v>0</v>
      </c>
      <c r="T1684" s="203">
        <f t="shared" si="787"/>
        <v>0</v>
      </c>
      <c r="U1684" s="203">
        <f t="shared" si="788"/>
        <v>0</v>
      </c>
      <c r="V1684" s="175">
        <f>IF(Q1684&gt;0,VLOOKUP(Q1684,Jahresfaktoren!$A$11:$B$24,2,),0)</f>
        <v>52</v>
      </c>
      <c r="W1684" s="175">
        <f>IF(R1684&gt;0,VLOOKUP(R1684,Jahresfaktoren!$D$11:$E$24,2,),0)</f>
        <v>0</v>
      </c>
      <c r="X1684" s="175">
        <f>IF(S1684&gt;0,VLOOKUP(S1684,Jahresfaktoren!$A$28:$B$29,2,),0)</f>
        <v>0</v>
      </c>
      <c r="Y1684" s="175">
        <f>IF(T1684&gt;0,VLOOKUP(T1684,Jahresfaktoren!$A$28:$B$29,2,),0)</f>
        <v>0</v>
      </c>
      <c r="Z1684" s="175">
        <f>IF(U1684&gt;0,VLOOKUP(U1684,Jahresfaktoren!$A$32:$B$33,2,),)</f>
        <v>0</v>
      </c>
      <c r="AA1684" s="177">
        <f t="shared" si="793"/>
        <v>216.84</v>
      </c>
      <c r="AB1684" s="177" t="str">
        <f t="shared" si="794"/>
        <v/>
      </c>
      <c r="AC1684" s="177" t="str">
        <f t="shared" si="795"/>
        <v/>
      </c>
      <c r="AD1684" s="177" t="str">
        <f t="shared" si="796"/>
        <v/>
      </c>
      <c r="AE1684" s="177" t="str">
        <f t="shared" si="797"/>
        <v/>
      </c>
      <c r="AF1684" s="178">
        <f>IF(Q1684&gt;0,VLOOKUP(H1684,Leistungszahlen!$A$11:$C$158,3,),0)</f>
        <v>0</v>
      </c>
      <c r="AG1684" s="178">
        <f>IF(R1684&gt;0,VLOOKUP(H1684,Leistungszahlen!$A$11:$F$158,6,),IF(T1684&gt;0,VLOOKUP(H1684,Leistungszahlen!$A$11:$F$158,6,),0))</f>
        <v>0</v>
      </c>
      <c r="AH1684" s="179" t="e">
        <f t="shared" si="804"/>
        <v>#DIV/0!</v>
      </c>
      <c r="AI1684" s="179">
        <f t="shared" si="805"/>
        <v>0</v>
      </c>
      <c r="AJ1684" s="179">
        <f t="shared" si="806"/>
        <v>0</v>
      </c>
      <c r="AK1684" s="179">
        <f t="shared" si="807"/>
        <v>0</v>
      </c>
      <c r="AL1684" s="179">
        <f t="shared" si="808"/>
        <v>0</v>
      </c>
      <c r="AM1684" s="180">
        <f>IF(L1684=1,Stundensätze!$D$13,IF(L1684=2,Stundensätze!$D$17,IF(L1684=4,Stundensätze!$D$21,"")))</f>
        <v>0</v>
      </c>
      <c r="AN1684" s="180">
        <f>IF(L1684=1,Stundensätze!$D$15,IF(L1684=2,Stundensätze!$D$19,IF(L1684=4,Stundensätze!$D$23,"")))</f>
        <v>0</v>
      </c>
      <c r="AO1684" s="180" t="e">
        <f t="shared" si="798"/>
        <v>#DIV/0!</v>
      </c>
      <c r="AP1684" s="180">
        <f t="shared" si="799"/>
        <v>0</v>
      </c>
      <c r="AQ1684" s="192" t="e">
        <f t="shared" si="800"/>
        <v>#DIV/0!</v>
      </c>
      <c r="AR1684" s="192" t="e">
        <f t="shared" si="801"/>
        <v>#DIV/0!</v>
      </c>
      <c r="AS1684" s="193" t="e">
        <f t="shared" si="802"/>
        <v>#DIV/0!</v>
      </c>
      <c r="AT1684" s="258" t="str">
        <f>IF(K1684=0,0,VLOOKUP(K1684,Kostenstellen!A:B,2,FALSE))</f>
        <v xml:space="preserve">Salinenklinik </v>
      </c>
      <c r="AU1684" s="68" t="str">
        <f t="shared" si="789"/>
        <v>Z</v>
      </c>
      <c r="AV1684" s="68" t="str">
        <f t="shared" si="790"/>
        <v/>
      </c>
      <c r="AW1684" s="68">
        <f>IF(AF1684=0,0,VLOOKUP($H1684,Leistungszahlen!$A$11:$H$158,4,FALSE))</f>
        <v>0</v>
      </c>
      <c r="AX1684" s="68">
        <f>IF(AF1684=0,0,VLOOKUP($H1684,Leistungszahlen!$A$11:$H$158,5,FALSE))</f>
        <v>0</v>
      </c>
      <c r="AY1684" s="68">
        <f>IF(AG1684=0,0,VLOOKUP($H1684,Leistungszahlen!$A$11:$H$158,6,FALSE))</f>
        <v>0</v>
      </c>
      <c r="AZ1684" s="68">
        <f t="shared" si="791"/>
        <v>0</v>
      </c>
      <c r="BA1684" s="68">
        <f t="shared" si="792"/>
        <v>0</v>
      </c>
      <c r="BC1684" s="68">
        <f t="shared" si="803"/>
        <v>0</v>
      </c>
      <c r="BD1684" s="285"/>
    </row>
    <row r="1685" spans="1:56" s="68" customFormat="1">
      <c r="A1685" s="200"/>
      <c r="B1685" s="200"/>
      <c r="C1685" s="200" t="s">
        <v>420</v>
      </c>
      <c r="D1685" s="200" t="s">
        <v>200</v>
      </c>
      <c r="E1685" s="200" t="s">
        <v>353</v>
      </c>
      <c r="F1685" s="200" t="s">
        <v>1630</v>
      </c>
      <c r="G1685" s="200" t="s">
        <v>163</v>
      </c>
      <c r="H1685" s="201" t="s">
        <v>287</v>
      </c>
      <c r="I1685" s="202">
        <v>16.48</v>
      </c>
      <c r="J1685" s="200" t="s">
        <v>307</v>
      </c>
      <c r="K1685" s="176">
        <v>5</v>
      </c>
      <c r="L1685" s="176">
        <v>1</v>
      </c>
      <c r="M1685" s="176"/>
      <c r="N1685" s="286">
        <v>3</v>
      </c>
      <c r="O1685" s="286">
        <v>3</v>
      </c>
      <c r="P1685" s="176"/>
      <c r="Q1685" s="203">
        <f t="shared" si="784"/>
        <v>3</v>
      </c>
      <c r="R1685" s="203">
        <f t="shared" si="785"/>
        <v>3</v>
      </c>
      <c r="S1685" s="203">
        <f t="shared" si="786"/>
        <v>0</v>
      </c>
      <c r="T1685" s="203">
        <f t="shared" si="787"/>
        <v>0</v>
      </c>
      <c r="U1685" s="203">
        <f t="shared" si="788"/>
        <v>0</v>
      </c>
      <c r="V1685" s="175">
        <f>IF(Q1685&gt;0,VLOOKUP(Q1685,Jahresfaktoren!$A$11:$B$24,2,),0)</f>
        <v>152</v>
      </c>
      <c r="W1685" s="175">
        <f>IF(R1685&gt;0,VLOOKUP(R1685,Jahresfaktoren!$D$11:$E$24,2,),0)</f>
        <v>150</v>
      </c>
      <c r="X1685" s="175">
        <f>IF(S1685&gt;0,VLOOKUP(S1685,Jahresfaktoren!$A$28:$B$29,2,),0)</f>
        <v>0</v>
      </c>
      <c r="Y1685" s="175">
        <f>IF(T1685&gt;0,VLOOKUP(T1685,Jahresfaktoren!$A$28:$B$29,2,),0)</f>
        <v>0</v>
      </c>
      <c r="Z1685" s="175">
        <f>IF(U1685&gt;0,VLOOKUP(U1685,Jahresfaktoren!$A$32:$B$33,2,),)</f>
        <v>0</v>
      </c>
      <c r="AA1685" s="177">
        <f t="shared" si="793"/>
        <v>2504.96</v>
      </c>
      <c r="AB1685" s="177">
        <f t="shared" si="794"/>
        <v>2472</v>
      </c>
      <c r="AC1685" s="177" t="str">
        <f t="shared" si="795"/>
        <v/>
      </c>
      <c r="AD1685" s="177" t="str">
        <f t="shared" si="796"/>
        <v/>
      </c>
      <c r="AE1685" s="177" t="str">
        <f t="shared" si="797"/>
        <v/>
      </c>
      <c r="AF1685" s="178">
        <f>IF(Q1685&gt;0,VLOOKUP(H1685,Leistungszahlen!$A$11:$C$158,3,),0)</f>
        <v>0</v>
      </c>
      <c r="AG1685" s="178">
        <f>IF(R1685&gt;0,VLOOKUP(H1685,Leistungszahlen!$A$11:$F$158,6,),IF(T1685&gt;0,VLOOKUP(H1685,Leistungszahlen!$A$11:$F$158,6,),0))</f>
        <v>0</v>
      </c>
      <c r="AH1685" s="179" t="e">
        <f t="shared" si="804"/>
        <v>#DIV/0!</v>
      </c>
      <c r="AI1685" s="179" t="e">
        <f t="shared" si="805"/>
        <v>#DIV/0!</v>
      </c>
      <c r="AJ1685" s="179">
        <f t="shared" si="806"/>
        <v>0</v>
      </c>
      <c r="AK1685" s="179">
        <f t="shared" si="807"/>
        <v>0</v>
      </c>
      <c r="AL1685" s="179">
        <f t="shared" si="808"/>
        <v>0</v>
      </c>
      <c r="AM1685" s="180">
        <f>IF(L1685=1,Stundensätze!$D$13,IF(L1685=2,Stundensätze!$D$17,IF(L1685=4,Stundensätze!$D$21,"")))</f>
        <v>0</v>
      </c>
      <c r="AN1685" s="180">
        <f>IF(L1685=1,Stundensätze!$D$15,IF(L1685=2,Stundensätze!$D$19,IF(L1685=4,Stundensätze!$D$23,"")))</f>
        <v>0</v>
      </c>
      <c r="AO1685" s="180" t="e">
        <f t="shared" si="798"/>
        <v>#DIV/0!</v>
      </c>
      <c r="AP1685" s="180">
        <f t="shared" si="799"/>
        <v>0</v>
      </c>
      <c r="AQ1685" s="192" t="e">
        <f t="shared" si="800"/>
        <v>#DIV/0!</v>
      </c>
      <c r="AR1685" s="192" t="e">
        <f t="shared" si="801"/>
        <v>#DIV/0!</v>
      </c>
      <c r="AS1685" s="193" t="e">
        <f t="shared" si="802"/>
        <v>#DIV/0!</v>
      </c>
      <c r="AT1685" s="258" t="str">
        <f>IF(K1685=0,0,VLOOKUP(K1685,Kostenstellen!A:B,2,FALSE))</f>
        <v xml:space="preserve">Salinenklinik </v>
      </c>
      <c r="AU1685" s="68" t="str">
        <f t="shared" si="789"/>
        <v>A1</v>
      </c>
      <c r="AV1685" s="68" t="str">
        <f t="shared" si="790"/>
        <v>A1</v>
      </c>
      <c r="AW1685" s="68">
        <f>IF(AF1685=0,0,VLOOKUP($H1685,Leistungszahlen!$A$11:$H$158,4,FALSE))</f>
        <v>0</v>
      </c>
      <c r="AX1685" s="68">
        <f>IF(AF1685=0,0,VLOOKUP($H1685,Leistungszahlen!$A$11:$H$158,5,FALSE))</f>
        <v>0</v>
      </c>
      <c r="AY1685" s="68">
        <f>IF(AG1685=0,0,VLOOKUP($H1685,Leistungszahlen!$A$11:$H$158,6,FALSE))</f>
        <v>0</v>
      </c>
      <c r="AZ1685" s="68">
        <f t="shared" si="791"/>
        <v>0</v>
      </c>
      <c r="BA1685" s="68">
        <f t="shared" si="792"/>
        <v>0</v>
      </c>
      <c r="BC1685" s="68">
        <f t="shared" si="803"/>
        <v>0</v>
      </c>
      <c r="BD1685" s="285"/>
    </row>
    <row r="1686" spans="1:56" s="68" customFormat="1">
      <c r="A1686" s="200"/>
      <c r="B1686" s="200"/>
      <c r="C1686" s="200" t="s">
        <v>420</v>
      </c>
      <c r="D1686" s="200" t="s">
        <v>200</v>
      </c>
      <c r="E1686" s="200" t="s">
        <v>353</v>
      </c>
      <c r="F1686" s="200" t="s">
        <v>1630</v>
      </c>
      <c r="G1686" s="200" t="s">
        <v>251</v>
      </c>
      <c r="H1686" s="201" t="s">
        <v>200</v>
      </c>
      <c r="I1686" s="202">
        <v>4.13</v>
      </c>
      <c r="J1686" s="200" t="s">
        <v>778</v>
      </c>
      <c r="K1686" s="176">
        <v>5</v>
      </c>
      <c r="L1686" s="176">
        <v>1</v>
      </c>
      <c r="M1686" s="176"/>
      <c r="N1686" s="286">
        <v>6</v>
      </c>
      <c r="O1686" s="286"/>
      <c r="P1686" s="176"/>
      <c r="Q1686" s="203">
        <f t="shared" si="784"/>
        <v>6</v>
      </c>
      <c r="R1686" s="203">
        <f t="shared" si="785"/>
        <v>0</v>
      </c>
      <c r="S1686" s="203">
        <f t="shared" si="786"/>
        <v>0</v>
      </c>
      <c r="T1686" s="203">
        <f t="shared" si="787"/>
        <v>0</v>
      </c>
      <c r="U1686" s="203">
        <f t="shared" si="788"/>
        <v>0</v>
      </c>
      <c r="V1686" s="175">
        <f>IF(Q1686&gt;0,VLOOKUP(Q1686,Jahresfaktoren!$A$11:$B$24,2,),0)</f>
        <v>302</v>
      </c>
      <c r="W1686" s="175">
        <f>IF(R1686&gt;0,VLOOKUP(R1686,Jahresfaktoren!$D$11:$E$24,2,),0)</f>
        <v>0</v>
      </c>
      <c r="X1686" s="175">
        <f>IF(S1686&gt;0,VLOOKUP(S1686,Jahresfaktoren!$A$28:$B$29,2,),0)</f>
        <v>0</v>
      </c>
      <c r="Y1686" s="175">
        <f>IF(T1686&gt;0,VLOOKUP(T1686,Jahresfaktoren!$A$28:$B$29,2,),0)</f>
        <v>0</v>
      </c>
      <c r="Z1686" s="175">
        <f>IF(U1686&gt;0,VLOOKUP(U1686,Jahresfaktoren!$A$32:$B$33,2,),)</f>
        <v>0</v>
      </c>
      <c r="AA1686" s="177">
        <f t="shared" si="793"/>
        <v>1247.26</v>
      </c>
      <c r="AB1686" s="177" t="str">
        <f t="shared" si="794"/>
        <v/>
      </c>
      <c r="AC1686" s="177" t="str">
        <f t="shared" si="795"/>
        <v/>
      </c>
      <c r="AD1686" s="177" t="str">
        <f t="shared" si="796"/>
        <v/>
      </c>
      <c r="AE1686" s="177" t="str">
        <f t="shared" si="797"/>
        <v/>
      </c>
      <c r="AF1686" s="178">
        <f>IF(Q1686&gt;0,VLOOKUP(H1686,Leistungszahlen!$A$11:$C$158,3,),0)</f>
        <v>0</v>
      </c>
      <c r="AG1686" s="178">
        <f>IF(R1686&gt;0,VLOOKUP(H1686,Leistungszahlen!$A$11:$F$158,6,),IF(T1686&gt;0,VLOOKUP(H1686,Leistungszahlen!$A$11:$F$158,6,),0))</f>
        <v>0</v>
      </c>
      <c r="AH1686" s="179" t="e">
        <f t="shared" si="804"/>
        <v>#DIV/0!</v>
      </c>
      <c r="AI1686" s="179">
        <f t="shared" si="805"/>
        <v>0</v>
      </c>
      <c r="AJ1686" s="179">
        <f t="shared" si="806"/>
        <v>0</v>
      </c>
      <c r="AK1686" s="179">
        <f t="shared" si="807"/>
        <v>0</v>
      </c>
      <c r="AL1686" s="179">
        <f t="shared" si="808"/>
        <v>0</v>
      </c>
      <c r="AM1686" s="180">
        <f>IF(L1686=1,Stundensätze!$D$13,IF(L1686=2,Stundensätze!$D$17,IF(L1686=4,Stundensätze!$D$21,"")))</f>
        <v>0</v>
      </c>
      <c r="AN1686" s="180">
        <f>IF(L1686=1,Stundensätze!$D$15,IF(L1686=2,Stundensätze!$D$19,IF(L1686=4,Stundensätze!$D$23,"")))</f>
        <v>0</v>
      </c>
      <c r="AO1686" s="180" t="e">
        <f t="shared" si="798"/>
        <v>#DIV/0!</v>
      </c>
      <c r="AP1686" s="180">
        <f t="shared" si="799"/>
        <v>0</v>
      </c>
      <c r="AQ1686" s="192" t="e">
        <f t="shared" si="800"/>
        <v>#DIV/0!</v>
      </c>
      <c r="AR1686" s="192" t="e">
        <f t="shared" si="801"/>
        <v>#DIV/0!</v>
      </c>
      <c r="AS1686" s="193" t="e">
        <f t="shared" si="802"/>
        <v>#DIV/0!</v>
      </c>
      <c r="AT1686" s="258" t="str">
        <f>IF(K1686=0,0,VLOOKUP(K1686,Kostenstellen!A:B,2,FALSE))</f>
        <v xml:space="preserve">Salinenklinik </v>
      </c>
      <c r="AU1686" s="68" t="str">
        <f t="shared" si="789"/>
        <v>B</v>
      </c>
      <c r="AV1686" s="68" t="str">
        <f t="shared" si="790"/>
        <v/>
      </c>
      <c r="AW1686" s="68">
        <f>IF(AF1686=0,0,VLOOKUP($H1686,Leistungszahlen!$A$11:$H$158,4,FALSE))</f>
        <v>0</v>
      </c>
      <c r="AX1686" s="68">
        <f>IF(AF1686=0,0,VLOOKUP($H1686,Leistungszahlen!$A$11:$H$158,5,FALSE))</f>
        <v>0</v>
      </c>
      <c r="AY1686" s="68">
        <f>IF(AG1686=0,0,VLOOKUP($H1686,Leistungszahlen!$A$11:$H$158,6,FALSE))</f>
        <v>0</v>
      </c>
      <c r="AZ1686" s="68">
        <f t="shared" si="791"/>
        <v>0</v>
      </c>
      <c r="BA1686" s="68">
        <f t="shared" si="792"/>
        <v>0</v>
      </c>
      <c r="BC1686" s="68">
        <f t="shared" si="803"/>
        <v>0</v>
      </c>
      <c r="BD1686" s="285"/>
    </row>
    <row r="1687" spans="1:56" s="68" customFormat="1">
      <c r="A1687" s="200"/>
      <c r="B1687" s="200"/>
      <c r="C1687" s="200" t="s">
        <v>420</v>
      </c>
      <c r="D1687" s="200" t="s">
        <v>200</v>
      </c>
      <c r="E1687" s="200" t="s">
        <v>353</v>
      </c>
      <c r="F1687" s="200" t="s">
        <v>1631</v>
      </c>
      <c r="G1687" s="200" t="s">
        <v>118</v>
      </c>
      <c r="H1687" s="201" t="s">
        <v>221</v>
      </c>
      <c r="I1687" s="202">
        <v>4.17</v>
      </c>
      <c r="J1687" s="200" t="s">
        <v>292</v>
      </c>
      <c r="K1687" s="176">
        <v>5</v>
      </c>
      <c r="L1687" s="176">
        <v>1</v>
      </c>
      <c r="M1687" s="176">
        <v>0</v>
      </c>
      <c r="N1687" s="286">
        <v>1</v>
      </c>
      <c r="O1687" s="286"/>
      <c r="P1687" s="176"/>
      <c r="Q1687" s="203">
        <f t="shared" si="784"/>
        <v>1</v>
      </c>
      <c r="R1687" s="203">
        <f t="shared" si="785"/>
        <v>0</v>
      </c>
      <c r="S1687" s="203">
        <f t="shared" si="786"/>
        <v>0</v>
      </c>
      <c r="T1687" s="203">
        <f t="shared" si="787"/>
        <v>0</v>
      </c>
      <c r="U1687" s="203">
        <f t="shared" si="788"/>
        <v>0</v>
      </c>
      <c r="V1687" s="175">
        <f>IF(Q1687&gt;0,VLOOKUP(Q1687,Jahresfaktoren!$A$11:$B$24,2,),0)</f>
        <v>52</v>
      </c>
      <c r="W1687" s="175">
        <f>IF(R1687&gt;0,VLOOKUP(R1687,Jahresfaktoren!$D$11:$E$24,2,),0)</f>
        <v>0</v>
      </c>
      <c r="X1687" s="175">
        <f>IF(S1687&gt;0,VLOOKUP(S1687,Jahresfaktoren!$A$28:$B$29,2,),0)</f>
        <v>0</v>
      </c>
      <c r="Y1687" s="175">
        <f>IF(T1687&gt;0,VLOOKUP(T1687,Jahresfaktoren!$A$28:$B$29,2,),0)</f>
        <v>0</v>
      </c>
      <c r="Z1687" s="175">
        <f>IF(U1687&gt;0,VLOOKUP(U1687,Jahresfaktoren!$A$32:$B$33,2,),)</f>
        <v>0</v>
      </c>
      <c r="AA1687" s="177">
        <f t="shared" si="793"/>
        <v>216.84</v>
      </c>
      <c r="AB1687" s="177" t="str">
        <f t="shared" si="794"/>
        <v/>
      </c>
      <c r="AC1687" s="177" t="str">
        <f t="shared" si="795"/>
        <v/>
      </c>
      <c r="AD1687" s="177" t="str">
        <f t="shared" si="796"/>
        <v/>
      </c>
      <c r="AE1687" s="177" t="str">
        <f t="shared" si="797"/>
        <v/>
      </c>
      <c r="AF1687" s="178">
        <f>IF(Q1687&gt;0,VLOOKUP(H1687,Leistungszahlen!$A$11:$C$158,3,),0)</f>
        <v>0</v>
      </c>
      <c r="AG1687" s="178">
        <f>IF(R1687&gt;0,VLOOKUP(H1687,Leistungszahlen!$A$11:$F$158,6,),IF(T1687&gt;0,VLOOKUP(H1687,Leistungszahlen!$A$11:$F$158,6,),0))</f>
        <v>0</v>
      </c>
      <c r="AH1687" s="179" t="e">
        <f t="shared" si="804"/>
        <v>#DIV/0!</v>
      </c>
      <c r="AI1687" s="179">
        <f t="shared" si="805"/>
        <v>0</v>
      </c>
      <c r="AJ1687" s="179">
        <f t="shared" si="806"/>
        <v>0</v>
      </c>
      <c r="AK1687" s="179">
        <f t="shared" si="807"/>
        <v>0</v>
      </c>
      <c r="AL1687" s="179">
        <f t="shared" si="808"/>
        <v>0</v>
      </c>
      <c r="AM1687" s="180">
        <f>IF(L1687=1,Stundensätze!$D$13,IF(L1687=2,Stundensätze!$D$17,IF(L1687=4,Stundensätze!$D$21,"")))</f>
        <v>0</v>
      </c>
      <c r="AN1687" s="180">
        <f>IF(L1687=1,Stundensätze!$D$15,IF(L1687=2,Stundensätze!$D$19,IF(L1687=4,Stundensätze!$D$23,"")))</f>
        <v>0</v>
      </c>
      <c r="AO1687" s="180" t="e">
        <f t="shared" si="798"/>
        <v>#DIV/0!</v>
      </c>
      <c r="AP1687" s="180">
        <f t="shared" si="799"/>
        <v>0</v>
      </c>
      <c r="AQ1687" s="192" t="e">
        <f t="shared" si="800"/>
        <v>#DIV/0!</v>
      </c>
      <c r="AR1687" s="192" t="e">
        <f t="shared" si="801"/>
        <v>#DIV/0!</v>
      </c>
      <c r="AS1687" s="193" t="e">
        <f t="shared" si="802"/>
        <v>#DIV/0!</v>
      </c>
      <c r="AT1687" s="258" t="str">
        <f>IF(K1687=0,0,VLOOKUP(K1687,Kostenstellen!A:B,2,FALSE))</f>
        <v xml:space="preserve">Salinenklinik </v>
      </c>
      <c r="AU1687" s="68" t="str">
        <f t="shared" si="789"/>
        <v>Z</v>
      </c>
      <c r="AV1687" s="68" t="str">
        <f t="shared" si="790"/>
        <v/>
      </c>
      <c r="AW1687" s="68">
        <f>IF(AF1687=0,0,VLOOKUP($H1687,Leistungszahlen!$A$11:$H$158,4,FALSE))</f>
        <v>0</v>
      </c>
      <c r="AX1687" s="68">
        <f>IF(AF1687=0,0,VLOOKUP($H1687,Leistungszahlen!$A$11:$H$158,5,FALSE))</f>
        <v>0</v>
      </c>
      <c r="AY1687" s="68">
        <f>IF(AG1687=0,0,VLOOKUP($H1687,Leistungszahlen!$A$11:$H$158,6,FALSE))</f>
        <v>0</v>
      </c>
      <c r="AZ1687" s="68">
        <f t="shared" si="791"/>
        <v>0</v>
      </c>
      <c r="BA1687" s="68">
        <f t="shared" si="792"/>
        <v>0</v>
      </c>
      <c r="BC1687" s="68">
        <f t="shared" si="803"/>
        <v>0</v>
      </c>
      <c r="BD1687" s="285"/>
    </row>
    <row r="1688" spans="1:56" s="68" customFormat="1">
      <c r="A1688" s="200"/>
      <c r="B1688" s="200"/>
      <c r="C1688" s="200" t="s">
        <v>420</v>
      </c>
      <c r="D1688" s="200" t="s">
        <v>200</v>
      </c>
      <c r="E1688" s="200" t="s">
        <v>353</v>
      </c>
      <c r="F1688" s="200" t="s">
        <v>1631</v>
      </c>
      <c r="G1688" s="200" t="s">
        <v>163</v>
      </c>
      <c r="H1688" s="201" t="s">
        <v>287</v>
      </c>
      <c r="I1688" s="202">
        <v>16.48</v>
      </c>
      <c r="J1688" s="200" t="s">
        <v>307</v>
      </c>
      <c r="K1688" s="176">
        <v>5</v>
      </c>
      <c r="L1688" s="176">
        <v>1</v>
      </c>
      <c r="M1688" s="176"/>
      <c r="N1688" s="286">
        <v>3</v>
      </c>
      <c r="O1688" s="286">
        <v>3</v>
      </c>
      <c r="P1688" s="176"/>
      <c r="Q1688" s="203">
        <f t="shared" si="784"/>
        <v>3</v>
      </c>
      <c r="R1688" s="203">
        <f t="shared" si="785"/>
        <v>3</v>
      </c>
      <c r="S1688" s="203">
        <f t="shared" si="786"/>
        <v>0</v>
      </c>
      <c r="T1688" s="203">
        <f t="shared" si="787"/>
        <v>0</v>
      </c>
      <c r="U1688" s="203">
        <f t="shared" si="788"/>
        <v>0</v>
      </c>
      <c r="V1688" s="175">
        <f>IF(Q1688&gt;0,VLOOKUP(Q1688,Jahresfaktoren!$A$11:$B$24,2,),0)</f>
        <v>152</v>
      </c>
      <c r="W1688" s="175">
        <f>IF(R1688&gt;0,VLOOKUP(R1688,Jahresfaktoren!$D$11:$E$24,2,),0)</f>
        <v>150</v>
      </c>
      <c r="X1688" s="175">
        <f>IF(S1688&gt;0,VLOOKUP(S1688,Jahresfaktoren!$A$28:$B$29,2,),0)</f>
        <v>0</v>
      </c>
      <c r="Y1688" s="175">
        <f>IF(T1688&gt;0,VLOOKUP(T1688,Jahresfaktoren!$A$28:$B$29,2,),0)</f>
        <v>0</v>
      </c>
      <c r="Z1688" s="175">
        <f>IF(U1688&gt;0,VLOOKUP(U1688,Jahresfaktoren!$A$32:$B$33,2,),)</f>
        <v>0</v>
      </c>
      <c r="AA1688" s="177">
        <f t="shared" si="793"/>
        <v>2504.96</v>
      </c>
      <c r="AB1688" s="177">
        <f t="shared" si="794"/>
        <v>2472</v>
      </c>
      <c r="AC1688" s="177" t="str">
        <f t="shared" si="795"/>
        <v/>
      </c>
      <c r="AD1688" s="177" t="str">
        <f t="shared" si="796"/>
        <v/>
      </c>
      <c r="AE1688" s="177" t="str">
        <f t="shared" si="797"/>
        <v/>
      </c>
      <c r="AF1688" s="178">
        <f>IF(Q1688&gt;0,VLOOKUP(H1688,Leistungszahlen!$A$11:$C$158,3,),0)</f>
        <v>0</v>
      </c>
      <c r="AG1688" s="178">
        <f>IF(R1688&gt;0,VLOOKUP(H1688,Leistungszahlen!$A$11:$F$158,6,),IF(T1688&gt;0,VLOOKUP(H1688,Leistungszahlen!$A$11:$F$158,6,),0))</f>
        <v>0</v>
      </c>
      <c r="AH1688" s="179" t="e">
        <f t="shared" si="804"/>
        <v>#DIV/0!</v>
      </c>
      <c r="AI1688" s="179" t="e">
        <f t="shared" si="805"/>
        <v>#DIV/0!</v>
      </c>
      <c r="AJ1688" s="179">
        <f t="shared" si="806"/>
        <v>0</v>
      </c>
      <c r="AK1688" s="179">
        <f t="shared" si="807"/>
        <v>0</v>
      </c>
      <c r="AL1688" s="179">
        <f t="shared" si="808"/>
        <v>0</v>
      </c>
      <c r="AM1688" s="180">
        <f>IF(L1688=1,Stundensätze!$D$13,IF(L1688=2,Stundensätze!$D$17,IF(L1688=4,Stundensätze!$D$21,"")))</f>
        <v>0</v>
      </c>
      <c r="AN1688" s="180">
        <f>IF(L1688=1,Stundensätze!$D$15,IF(L1688=2,Stundensätze!$D$19,IF(L1688=4,Stundensätze!$D$23,"")))</f>
        <v>0</v>
      </c>
      <c r="AO1688" s="180" t="e">
        <f t="shared" si="798"/>
        <v>#DIV/0!</v>
      </c>
      <c r="AP1688" s="180">
        <f t="shared" si="799"/>
        <v>0</v>
      </c>
      <c r="AQ1688" s="192" t="e">
        <f t="shared" si="800"/>
        <v>#DIV/0!</v>
      </c>
      <c r="AR1688" s="192" t="e">
        <f t="shared" si="801"/>
        <v>#DIV/0!</v>
      </c>
      <c r="AS1688" s="193" t="e">
        <f t="shared" si="802"/>
        <v>#DIV/0!</v>
      </c>
      <c r="AT1688" s="258" t="str">
        <f>IF(K1688=0,0,VLOOKUP(K1688,Kostenstellen!A:B,2,FALSE))</f>
        <v xml:space="preserve">Salinenklinik </v>
      </c>
      <c r="AU1688" s="68" t="str">
        <f t="shared" si="789"/>
        <v>A1</v>
      </c>
      <c r="AV1688" s="68" t="str">
        <f t="shared" si="790"/>
        <v>A1</v>
      </c>
      <c r="AW1688" s="68">
        <f>IF(AF1688=0,0,VLOOKUP($H1688,Leistungszahlen!$A$11:$H$158,4,FALSE))</f>
        <v>0</v>
      </c>
      <c r="AX1688" s="68">
        <f>IF(AF1688=0,0,VLOOKUP($H1688,Leistungszahlen!$A$11:$H$158,5,FALSE))</f>
        <v>0</v>
      </c>
      <c r="AY1688" s="68">
        <f>IF(AG1688=0,0,VLOOKUP($H1688,Leistungszahlen!$A$11:$H$158,6,FALSE))</f>
        <v>0</v>
      </c>
      <c r="AZ1688" s="68">
        <f t="shared" si="791"/>
        <v>0</v>
      </c>
      <c r="BA1688" s="68">
        <f t="shared" si="792"/>
        <v>0</v>
      </c>
      <c r="BC1688" s="68">
        <f t="shared" si="803"/>
        <v>0</v>
      </c>
      <c r="BD1688" s="285"/>
    </row>
    <row r="1689" spans="1:56" s="68" customFormat="1">
      <c r="A1689" s="200"/>
      <c r="B1689" s="200"/>
      <c r="C1689" s="200" t="s">
        <v>420</v>
      </c>
      <c r="D1689" s="200" t="s">
        <v>200</v>
      </c>
      <c r="E1689" s="200" t="s">
        <v>353</v>
      </c>
      <c r="F1689" s="200" t="s">
        <v>1631</v>
      </c>
      <c r="G1689" s="200" t="s">
        <v>251</v>
      </c>
      <c r="H1689" s="201" t="s">
        <v>200</v>
      </c>
      <c r="I1689" s="202">
        <v>4.13</v>
      </c>
      <c r="J1689" s="200" t="s">
        <v>778</v>
      </c>
      <c r="K1689" s="176">
        <v>5</v>
      </c>
      <c r="L1689" s="176">
        <v>1</v>
      </c>
      <c r="M1689" s="176"/>
      <c r="N1689" s="286">
        <v>6</v>
      </c>
      <c r="O1689" s="286"/>
      <c r="P1689" s="176"/>
      <c r="Q1689" s="203">
        <f t="shared" si="784"/>
        <v>6</v>
      </c>
      <c r="R1689" s="203">
        <f t="shared" si="785"/>
        <v>0</v>
      </c>
      <c r="S1689" s="203">
        <f t="shared" si="786"/>
        <v>0</v>
      </c>
      <c r="T1689" s="203">
        <f t="shared" si="787"/>
        <v>0</v>
      </c>
      <c r="U1689" s="203">
        <f t="shared" si="788"/>
        <v>0</v>
      </c>
      <c r="V1689" s="175">
        <f>IF(Q1689&gt;0,VLOOKUP(Q1689,Jahresfaktoren!$A$11:$B$24,2,),0)</f>
        <v>302</v>
      </c>
      <c r="W1689" s="175">
        <f>IF(R1689&gt;0,VLOOKUP(R1689,Jahresfaktoren!$D$11:$E$24,2,),0)</f>
        <v>0</v>
      </c>
      <c r="X1689" s="175">
        <f>IF(S1689&gt;0,VLOOKUP(S1689,Jahresfaktoren!$A$28:$B$29,2,),0)</f>
        <v>0</v>
      </c>
      <c r="Y1689" s="175">
        <f>IF(T1689&gt;0,VLOOKUP(T1689,Jahresfaktoren!$A$28:$B$29,2,),0)</f>
        <v>0</v>
      </c>
      <c r="Z1689" s="175">
        <f>IF(U1689&gt;0,VLOOKUP(U1689,Jahresfaktoren!$A$32:$B$33,2,),)</f>
        <v>0</v>
      </c>
      <c r="AA1689" s="177">
        <f t="shared" si="793"/>
        <v>1247.26</v>
      </c>
      <c r="AB1689" s="177" t="str">
        <f t="shared" si="794"/>
        <v/>
      </c>
      <c r="AC1689" s="177" t="str">
        <f t="shared" si="795"/>
        <v/>
      </c>
      <c r="AD1689" s="177" t="str">
        <f t="shared" si="796"/>
        <v/>
      </c>
      <c r="AE1689" s="177" t="str">
        <f t="shared" si="797"/>
        <v/>
      </c>
      <c r="AF1689" s="178">
        <f>IF(Q1689&gt;0,VLOOKUP(H1689,Leistungszahlen!$A$11:$C$158,3,),0)</f>
        <v>0</v>
      </c>
      <c r="AG1689" s="178">
        <f>IF(R1689&gt;0,VLOOKUP(H1689,Leistungszahlen!$A$11:$F$158,6,),IF(T1689&gt;0,VLOOKUP(H1689,Leistungszahlen!$A$11:$F$158,6,),0))</f>
        <v>0</v>
      </c>
      <c r="AH1689" s="179" t="e">
        <f t="shared" si="804"/>
        <v>#DIV/0!</v>
      </c>
      <c r="AI1689" s="179">
        <f t="shared" si="805"/>
        <v>0</v>
      </c>
      <c r="AJ1689" s="179">
        <f t="shared" si="806"/>
        <v>0</v>
      </c>
      <c r="AK1689" s="179">
        <f t="shared" si="807"/>
        <v>0</v>
      </c>
      <c r="AL1689" s="179">
        <f t="shared" si="808"/>
        <v>0</v>
      </c>
      <c r="AM1689" s="180">
        <f>IF(L1689=1,Stundensätze!$D$13,IF(L1689=2,Stundensätze!$D$17,IF(L1689=4,Stundensätze!$D$21,"")))</f>
        <v>0</v>
      </c>
      <c r="AN1689" s="180">
        <f>IF(L1689=1,Stundensätze!$D$15,IF(L1689=2,Stundensätze!$D$19,IF(L1689=4,Stundensätze!$D$23,"")))</f>
        <v>0</v>
      </c>
      <c r="AO1689" s="180" t="e">
        <f t="shared" si="798"/>
        <v>#DIV/0!</v>
      </c>
      <c r="AP1689" s="180">
        <f t="shared" si="799"/>
        <v>0</v>
      </c>
      <c r="AQ1689" s="192" t="e">
        <f t="shared" si="800"/>
        <v>#DIV/0!</v>
      </c>
      <c r="AR1689" s="192" t="e">
        <f t="shared" si="801"/>
        <v>#DIV/0!</v>
      </c>
      <c r="AS1689" s="193" t="e">
        <f t="shared" si="802"/>
        <v>#DIV/0!</v>
      </c>
      <c r="AT1689" s="258" t="str">
        <f>IF(K1689=0,0,VLOOKUP(K1689,Kostenstellen!A:B,2,FALSE))</f>
        <v xml:space="preserve">Salinenklinik </v>
      </c>
      <c r="AU1689" s="68" t="str">
        <f t="shared" si="789"/>
        <v>B</v>
      </c>
      <c r="AV1689" s="68" t="str">
        <f t="shared" si="790"/>
        <v/>
      </c>
      <c r="AW1689" s="68">
        <f>IF(AF1689=0,0,VLOOKUP($H1689,Leistungszahlen!$A$11:$H$158,4,FALSE))</f>
        <v>0</v>
      </c>
      <c r="AX1689" s="68">
        <f>IF(AF1689=0,0,VLOOKUP($H1689,Leistungszahlen!$A$11:$H$158,5,FALSE))</f>
        <v>0</v>
      </c>
      <c r="AY1689" s="68">
        <f>IF(AG1689=0,0,VLOOKUP($H1689,Leistungszahlen!$A$11:$H$158,6,FALSE))</f>
        <v>0</v>
      </c>
      <c r="AZ1689" s="68">
        <f t="shared" si="791"/>
        <v>0</v>
      </c>
      <c r="BA1689" s="68">
        <f t="shared" si="792"/>
        <v>0</v>
      </c>
      <c r="BC1689" s="68">
        <f t="shared" si="803"/>
        <v>0</v>
      </c>
      <c r="BD1689" s="285"/>
    </row>
    <row r="1690" spans="1:56" s="68" customFormat="1">
      <c r="A1690" s="200"/>
      <c r="B1690" s="200"/>
      <c r="C1690" s="200" t="s">
        <v>420</v>
      </c>
      <c r="D1690" s="200" t="s">
        <v>200</v>
      </c>
      <c r="E1690" s="200" t="s">
        <v>353</v>
      </c>
      <c r="F1690" s="200" t="s">
        <v>1632</v>
      </c>
      <c r="G1690" s="200" t="s">
        <v>118</v>
      </c>
      <c r="H1690" s="201" t="s">
        <v>221</v>
      </c>
      <c r="I1690" s="202">
        <v>4.17</v>
      </c>
      <c r="J1690" s="200" t="s">
        <v>292</v>
      </c>
      <c r="K1690" s="176">
        <v>5</v>
      </c>
      <c r="L1690" s="176">
        <v>1</v>
      </c>
      <c r="M1690" s="176">
        <v>0</v>
      </c>
      <c r="N1690" s="286">
        <v>1</v>
      </c>
      <c r="O1690" s="286"/>
      <c r="P1690" s="176"/>
      <c r="Q1690" s="203">
        <f t="shared" si="784"/>
        <v>1</v>
      </c>
      <c r="R1690" s="203">
        <f t="shared" si="785"/>
        <v>0</v>
      </c>
      <c r="S1690" s="203">
        <f t="shared" si="786"/>
        <v>0</v>
      </c>
      <c r="T1690" s="203">
        <f t="shared" si="787"/>
        <v>0</v>
      </c>
      <c r="U1690" s="203">
        <f t="shared" si="788"/>
        <v>0</v>
      </c>
      <c r="V1690" s="175">
        <f>IF(Q1690&gt;0,VLOOKUP(Q1690,Jahresfaktoren!$A$11:$B$24,2,),0)</f>
        <v>52</v>
      </c>
      <c r="W1690" s="175">
        <f>IF(R1690&gt;0,VLOOKUP(R1690,Jahresfaktoren!$D$11:$E$24,2,),0)</f>
        <v>0</v>
      </c>
      <c r="X1690" s="175">
        <f>IF(S1690&gt;0,VLOOKUP(S1690,Jahresfaktoren!$A$28:$B$29,2,),0)</f>
        <v>0</v>
      </c>
      <c r="Y1690" s="175">
        <f>IF(T1690&gt;0,VLOOKUP(T1690,Jahresfaktoren!$A$28:$B$29,2,),0)</f>
        <v>0</v>
      </c>
      <c r="Z1690" s="175">
        <f>IF(U1690&gt;0,VLOOKUP(U1690,Jahresfaktoren!$A$32:$B$33,2,),)</f>
        <v>0</v>
      </c>
      <c r="AA1690" s="177">
        <f t="shared" si="793"/>
        <v>216.84</v>
      </c>
      <c r="AB1690" s="177" t="str">
        <f t="shared" si="794"/>
        <v/>
      </c>
      <c r="AC1690" s="177" t="str">
        <f t="shared" si="795"/>
        <v/>
      </c>
      <c r="AD1690" s="177" t="str">
        <f t="shared" si="796"/>
        <v/>
      </c>
      <c r="AE1690" s="177" t="str">
        <f t="shared" si="797"/>
        <v/>
      </c>
      <c r="AF1690" s="178">
        <f>IF(Q1690&gt;0,VLOOKUP(H1690,Leistungszahlen!$A$11:$C$158,3,),0)</f>
        <v>0</v>
      </c>
      <c r="AG1690" s="178">
        <f>IF(R1690&gt;0,VLOOKUP(H1690,Leistungszahlen!$A$11:$F$158,6,),IF(T1690&gt;0,VLOOKUP(H1690,Leistungszahlen!$A$11:$F$158,6,),0))</f>
        <v>0</v>
      </c>
      <c r="AH1690" s="179" t="e">
        <f t="shared" si="804"/>
        <v>#DIV/0!</v>
      </c>
      <c r="AI1690" s="179">
        <f t="shared" si="805"/>
        <v>0</v>
      </c>
      <c r="AJ1690" s="179">
        <f t="shared" si="806"/>
        <v>0</v>
      </c>
      <c r="AK1690" s="179">
        <f t="shared" si="807"/>
        <v>0</v>
      </c>
      <c r="AL1690" s="179">
        <f t="shared" si="808"/>
        <v>0</v>
      </c>
      <c r="AM1690" s="180">
        <f>IF(L1690=1,Stundensätze!$D$13,IF(L1690=2,Stundensätze!$D$17,IF(L1690=4,Stundensätze!$D$21,"")))</f>
        <v>0</v>
      </c>
      <c r="AN1690" s="180">
        <f>IF(L1690=1,Stundensätze!$D$15,IF(L1690=2,Stundensätze!$D$19,IF(L1690=4,Stundensätze!$D$23,"")))</f>
        <v>0</v>
      </c>
      <c r="AO1690" s="180" t="e">
        <f t="shared" si="798"/>
        <v>#DIV/0!</v>
      </c>
      <c r="AP1690" s="180">
        <f t="shared" si="799"/>
        <v>0</v>
      </c>
      <c r="AQ1690" s="192" t="e">
        <f t="shared" si="800"/>
        <v>#DIV/0!</v>
      </c>
      <c r="AR1690" s="192" t="e">
        <f t="shared" si="801"/>
        <v>#DIV/0!</v>
      </c>
      <c r="AS1690" s="193" t="e">
        <f t="shared" si="802"/>
        <v>#DIV/0!</v>
      </c>
      <c r="AT1690" s="258" t="str">
        <f>IF(K1690=0,0,VLOOKUP(K1690,Kostenstellen!A:B,2,FALSE))</f>
        <v xml:space="preserve">Salinenklinik </v>
      </c>
      <c r="AU1690" s="68" t="str">
        <f t="shared" si="789"/>
        <v>Z</v>
      </c>
      <c r="AV1690" s="68" t="str">
        <f t="shared" si="790"/>
        <v/>
      </c>
      <c r="AW1690" s="68">
        <f>IF(AF1690=0,0,VLOOKUP($H1690,Leistungszahlen!$A$11:$H$158,4,FALSE))</f>
        <v>0</v>
      </c>
      <c r="AX1690" s="68">
        <f>IF(AF1690=0,0,VLOOKUP($H1690,Leistungszahlen!$A$11:$H$158,5,FALSE))</f>
        <v>0</v>
      </c>
      <c r="AY1690" s="68">
        <f>IF(AG1690=0,0,VLOOKUP($H1690,Leistungszahlen!$A$11:$H$158,6,FALSE))</f>
        <v>0</v>
      </c>
      <c r="AZ1690" s="68">
        <f t="shared" si="791"/>
        <v>0</v>
      </c>
      <c r="BA1690" s="68">
        <f t="shared" si="792"/>
        <v>0</v>
      </c>
      <c r="BC1690" s="68">
        <f t="shared" si="803"/>
        <v>0</v>
      </c>
      <c r="BD1690" s="285"/>
    </row>
    <row r="1691" spans="1:56" s="68" customFormat="1">
      <c r="A1691" s="200"/>
      <c r="B1691" s="200"/>
      <c r="C1691" s="200" t="s">
        <v>420</v>
      </c>
      <c r="D1691" s="200" t="s">
        <v>200</v>
      </c>
      <c r="E1691" s="200" t="s">
        <v>353</v>
      </c>
      <c r="F1691" s="200" t="s">
        <v>1632</v>
      </c>
      <c r="G1691" s="200" t="s">
        <v>163</v>
      </c>
      <c r="H1691" s="201" t="s">
        <v>287</v>
      </c>
      <c r="I1691" s="202">
        <v>16.48</v>
      </c>
      <c r="J1691" s="200" t="s">
        <v>307</v>
      </c>
      <c r="K1691" s="176">
        <v>5</v>
      </c>
      <c r="L1691" s="176">
        <v>1</v>
      </c>
      <c r="M1691" s="176"/>
      <c r="N1691" s="286">
        <v>3</v>
      </c>
      <c r="O1691" s="286">
        <v>3</v>
      </c>
      <c r="P1691" s="176"/>
      <c r="Q1691" s="203">
        <f t="shared" si="784"/>
        <v>3</v>
      </c>
      <c r="R1691" s="203">
        <f t="shared" si="785"/>
        <v>3</v>
      </c>
      <c r="S1691" s="203">
        <f t="shared" si="786"/>
        <v>0</v>
      </c>
      <c r="T1691" s="203">
        <f t="shared" si="787"/>
        <v>0</v>
      </c>
      <c r="U1691" s="203">
        <f t="shared" si="788"/>
        <v>0</v>
      </c>
      <c r="V1691" s="175">
        <f>IF(Q1691&gt;0,VLOOKUP(Q1691,Jahresfaktoren!$A$11:$B$24,2,),0)</f>
        <v>152</v>
      </c>
      <c r="W1691" s="175">
        <f>IF(R1691&gt;0,VLOOKUP(R1691,Jahresfaktoren!$D$11:$E$24,2,),0)</f>
        <v>150</v>
      </c>
      <c r="X1691" s="175">
        <f>IF(S1691&gt;0,VLOOKUP(S1691,Jahresfaktoren!$A$28:$B$29,2,),0)</f>
        <v>0</v>
      </c>
      <c r="Y1691" s="175">
        <f>IF(T1691&gt;0,VLOOKUP(T1691,Jahresfaktoren!$A$28:$B$29,2,),0)</f>
        <v>0</v>
      </c>
      <c r="Z1691" s="175">
        <f>IF(U1691&gt;0,VLOOKUP(U1691,Jahresfaktoren!$A$32:$B$33,2,),)</f>
        <v>0</v>
      </c>
      <c r="AA1691" s="177">
        <f t="shared" si="793"/>
        <v>2504.96</v>
      </c>
      <c r="AB1691" s="177">
        <f t="shared" si="794"/>
        <v>2472</v>
      </c>
      <c r="AC1691" s="177" t="str">
        <f t="shared" si="795"/>
        <v/>
      </c>
      <c r="AD1691" s="177" t="str">
        <f t="shared" si="796"/>
        <v/>
      </c>
      <c r="AE1691" s="177" t="str">
        <f t="shared" si="797"/>
        <v/>
      </c>
      <c r="AF1691" s="178">
        <f>IF(Q1691&gt;0,VLOOKUP(H1691,Leistungszahlen!$A$11:$C$158,3,),0)</f>
        <v>0</v>
      </c>
      <c r="AG1691" s="178">
        <f>IF(R1691&gt;0,VLOOKUP(H1691,Leistungszahlen!$A$11:$F$158,6,),IF(T1691&gt;0,VLOOKUP(H1691,Leistungszahlen!$A$11:$F$158,6,),0))</f>
        <v>0</v>
      </c>
      <c r="AH1691" s="179" t="e">
        <f t="shared" si="804"/>
        <v>#DIV/0!</v>
      </c>
      <c r="AI1691" s="179" t="e">
        <f t="shared" si="805"/>
        <v>#DIV/0!</v>
      </c>
      <c r="AJ1691" s="179">
        <f t="shared" si="806"/>
        <v>0</v>
      </c>
      <c r="AK1691" s="179">
        <f t="shared" si="807"/>
        <v>0</v>
      </c>
      <c r="AL1691" s="179">
        <f t="shared" si="808"/>
        <v>0</v>
      </c>
      <c r="AM1691" s="180">
        <f>IF(L1691=1,Stundensätze!$D$13,IF(L1691=2,Stundensätze!$D$17,IF(L1691=4,Stundensätze!$D$21,"")))</f>
        <v>0</v>
      </c>
      <c r="AN1691" s="180">
        <f>IF(L1691=1,Stundensätze!$D$15,IF(L1691=2,Stundensätze!$D$19,IF(L1691=4,Stundensätze!$D$23,"")))</f>
        <v>0</v>
      </c>
      <c r="AO1691" s="180" t="e">
        <f t="shared" si="798"/>
        <v>#DIV/0!</v>
      </c>
      <c r="AP1691" s="180">
        <f t="shared" si="799"/>
        <v>0</v>
      </c>
      <c r="AQ1691" s="192" t="e">
        <f t="shared" si="800"/>
        <v>#DIV/0!</v>
      </c>
      <c r="AR1691" s="192" t="e">
        <f t="shared" si="801"/>
        <v>#DIV/0!</v>
      </c>
      <c r="AS1691" s="193" t="e">
        <f t="shared" si="802"/>
        <v>#DIV/0!</v>
      </c>
      <c r="AT1691" s="258" t="str">
        <f>IF(K1691=0,0,VLOOKUP(K1691,Kostenstellen!A:B,2,FALSE))</f>
        <v xml:space="preserve">Salinenklinik </v>
      </c>
      <c r="AU1691" s="68" t="str">
        <f t="shared" si="789"/>
        <v>A1</v>
      </c>
      <c r="AV1691" s="68" t="str">
        <f t="shared" si="790"/>
        <v>A1</v>
      </c>
      <c r="AW1691" s="68">
        <f>IF(AF1691=0,0,VLOOKUP($H1691,Leistungszahlen!$A$11:$H$158,4,FALSE))</f>
        <v>0</v>
      </c>
      <c r="AX1691" s="68">
        <f>IF(AF1691=0,0,VLOOKUP($H1691,Leistungszahlen!$A$11:$H$158,5,FALSE))</f>
        <v>0</v>
      </c>
      <c r="AY1691" s="68">
        <f>IF(AG1691=0,0,VLOOKUP($H1691,Leistungszahlen!$A$11:$H$158,6,FALSE))</f>
        <v>0</v>
      </c>
      <c r="AZ1691" s="68">
        <f t="shared" si="791"/>
        <v>0</v>
      </c>
      <c r="BA1691" s="68">
        <f t="shared" si="792"/>
        <v>0</v>
      </c>
      <c r="BC1691" s="68">
        <f t="shared" si="803"/>
        <v>0</v>
      </c>
      <c r="BD1691" s="285"/>
    </row>
    <row r="1692" spans="1:56" s="68" customFormat="1">
      <c r="A1692" s="200"/>
      <c r="B1692" s="200"/>
      <c r="C1692" s="200" t="s">
        <v>420</v>
      </c>
      <c r="D1692" s="200" t="s">
        <v>200</v>
      </c>
      <c r="E1692" s="200" t="s">
        <v>353</v>
      </c>
      <c r="F1692" s="200" t="s">
        <v>1632</v>
      </c>
      <c r="G1692" s="200" t="s">
        <v>251</v>
      </c>
      <c r="H1692" s="201" t="s">
        <v>200</v>
      </c>
      <c r="I1692" s="202">
        <v>4.13</v>
      </c>
      <c r="J1692" s="200" t="s">
        <v>778</v>
      </c>
      <c r="K1692" s="176">
        <v>5</v>
      </c>
      <c r="L1692" s="176">
        <v>1</v>
      </c>
      <c r="M1692" s="176"/>
      <c r="N1692" s="286">
        <v>6</v>
      </c>
      <c r="O1692" s="286"/>
      <c r="P1692" s="176"/>
      <c r="Q1692" s="203">
        <f t="shared" si="784"/>
        <v>6</v>
      </c>
      <c r="R1692" s="203">
        <f t="shared" si="785"/>
        <v>0</v>
      </c>
      <c r="S1692" s="203">
        <f t="shared" si="786"/>
        <v>0</v>
      </c>
      <c r="T1692" s="203">
        <f t="shared" si="787"/>
        <v>0</v>
      </c>
      <c r="U1692" s="203">
        <f t="shared" si="788"/>
        <v>0</v>
      </c>
      <c r="V1692" s="175">
        <f>IF(Q1692&gt;0,VLOOKUP(Q1692,Jahresfaktoren!$A$11:$B$24,2,),0)</f>
        <v>302</v>
      </c>
      <c r="W1692" s="175">
        <f>IF(R1692&gt;0,VLOOKUP(R1692,Jahresfaktoren!$D$11:$E$24,2,),0)</f>
        <v>0</v>
      </c>
      <c r="X1692" s="175">
        <f>IF(S1692&gt;0,VLOOKUP(S1692,Jahresfaktoren!$A$28:$B$29,2,),0)</f>
        <v>0</v>
      </c>
      <c r="Y1692" s="175">
        <f>IF(T1692&gt;0,VLOOKUP(T1692,Jahresfaktoren!$A$28:$B$29,2,),0)</f>
        <v>0</v>
      </c>
      <c r="Z1692" s="175">
        <f>IF(U1692&gt;0,VLOOKUP(U1692,Jahresfaktoren!$A$32:$B$33,2,),)</f>
        <v>0</v>
      </c>
      <c r="AA1692" s="177">
        <f t="shared" si="793"/>
        <v>1247.26</v>
      </c>
      <c r="AB1692" s="177" t="str">
        <f t="shared" si="794"/>
        <v/>
      </c>
      <c r="AC1692" s="177" t="str">
        <f t="shared" si="795"/>
        <v/>
      </c>
      <c r="AD1692" s="177" t="str">
        <f t="shared" si="796"/>
        <v/>
      </c>
      <c r="AE1692" s="177" t="str">
        <f t="shared" si="797"/>
        <v/>
      </c>
      <c r="AF1692" s="178">
        <f>IF(Q1692&gt;0,VLOOKUP(H1692,Leistungszahlen!$A$11:$C$158,3,),0)</f>
        <v>0</v>
      </c>
      <c r="AG1692" s="178">
        <f>IF(R1692&gt;0,VLOOKUP(H1692,Leistungszahlen!$A$11:$F$158,6,),IF(T1692&gt;0,VLOOKUP(H1692,Leistungszahlen!$A$11:$F$158,6,),0))</f>
        <v>0</v>
      </c>
      <c r="AH1692" s="179" t="e">
        <f t="shared" si="804"/>
        <v>#DIV/0!</v>
      </c>
      <c r="AI1692" s="179">
        <f t="shared" si="805"/>
        <v>0</v>
      </c>
      <c r="AJ1692" s="179">
        <f t="shared" si="806"/>
        <v>0</v>
      </c>
      <c r="AK1692" s="179">
        <f t="shared" si="807"/>
        <v>0</v>
      </c>
      <c r="AL1692" s="179">
        <f t="shared" si="808"/>
        <v>0</v>
      </c>
      <c r="AM1692" s="180">
        <f>IF(L1692=1,Stundensätze!$D$13,IF(L1692=2,Stundensätze!$D$17,IF(L1692=4,Stundensätze!$D$21,"")))</f>
        <v>0</v>
      </c>
      <c r="AN1692" s="180">
        <f>IF(L1692=1,Stundensätze!$D$15,IF(L1692=2,Stundensätze!$D$19,IF(L1692=4,Stundensätze!$D$23,"")))</f>
        <v>0</v>
      </c>
      <c r="AO1692" s="180" t="e">
        <f t="shared" si="798"/>
        <v>#DIV/0!</v>
      </c>
      <c r="AP1692" s="180">
        <f t="shared" si="799"/>
        <v>0</v>
      </c>
      <c r="AQ1692" s="192" t="e">
        <f t="shared" si="800"/>
        <v>#DIV/0!</v>
      </c>
      <c r="AR1692" s="192" t="e">
        <f t="shared" si="801"/>
        <v>#DIV/0!</v>
      </c>
      <c r="AS1692" s="193" t="e">
        <f t="shared" si="802"/>
        <v>#DIV/0!</v>
      </c>
      <c r="AT1692" s="258" t="str">
        <f>IF(K1692=0,0,VLOOKUP(K1692,Kostenstellen!A:B,2,FALSE))</f>
        <v xml:space="preserve">Salinenklinik </v>
      </c>
      <c r="AU1692" s="68" t="str">
        <f t="shared" si="789"/>
        <v>B</v>
      </c>
      <c r="AV1692" s="68" t="str">
        <f t="shared" si="790"/>
        <v/>
      </c>
      <c r="AW1692" s="68">
        <f>IF(AF1692=0,0,VLOOKUP($H1692,Leistungszahlen!$A$11:$H$158,4,FALSE))</f>
        <v>0</v>
      </c>
      <c r="AX1692" s="68">
        <f>IF(AF1692=0,0,VLOOKUP($H1692,Leistungszahlen!$A$11:$H$158,5,FALSE))</f>
        <v>0</v>
      </c>
      <c r="AY1692" s="68">
        <f>IF(AG1692=0,0,VLOOKUP($H1692,Leistungszahlen!$A$11:$H$158,6,FALSE))</f>
        <v>0</v>
      </c>
      <c r="AZ1692" s="68">
        <f t="shared" si="791"/>
        <v>0</v>
      </c>
      <c r="BA1692" s="68">
        <f t="shared" si="792"/>
        <v>0</v>
      </c>
      <c r="BC1692" s="68">
        <f t="shared" si="803"/>
        <v>0</v>
      </c>
      <c r="BD1692" s="285"/>
    </row>
    <row r="1693" spans="1:56" s="68" customFormat="1">
      <c r="A1693" s="200"/>
      <c r="B1693" s="200"/>
      <c r="C1693" s="200" t="s">
        <v>420</v>
      </c>
      <c r="D1693" s="200" t="s">
        <v>200</v>
      </c>
      <c r="E1693" s="200" t="s">
        <v>353</v>
      </c>
      <c r="F1693" s="200" t="s">
        <v>1633</v>
      </c>
      <c r="G1693" s="200" t="s">
        <v>118</v>
      </c>
      <c r="H1693" s="201" t="s">
        <v>221</v>
      </c>
      <c r="I1693" s="202">
        <v>4.17</v>
      </c>
      <c r="J1693" s="200" t="s">
        <v>292</v>
      </c>
      <c r="K1693" s="176">
        <v>5</v>
      </c>
      <c r="L1693" s="176">
        <v>1</v>
      </c>
      <c r="M1693" s="176">
        <v>0</v>
      </c>
      <c r="N1693" s="286">
        <v>1</v>
      </c>
      <c r="O1693" s="286"/>
      <c r="P1693" s="176"/>
      <c r="Q1693" s="203">
        <f t="shared" si="784"/>
        <v>1</v>
      </c>
      <c r="R1693" s="203">
        <f t="shared" si="785"/>
        <v>0</v>
      </c>
      <c r="S1693" s="203">
        <f t="shared" si="786"/>
        <v>0</v>
      </c>
      <c r="T1693" s="203">
        <f t="shared" si="787"/>
        <v>0</v>
      </c>
      <c r="U1693" s="203">
        <f t="shared" si="788"/>
        <v>0</v>
      </c>
      <c r="V1693" s="175">
        <f>IF(Q1693&gt;0,VLOOKUP(Q1693,Jahresfaktoren!$A$11:$B$24,2,),0)</f>
        <v>52</v>
      </c>
      <c r="W1693" s="175">
        <f>IF(R1693&gt;0,VLOOKUP(R1693,Jahresfaktoren!$D$11:$E$24,2,),0)</f>
        <v>0</v>
      </c>
      <c r="X1693" s="175">
        <f>IF(S1693&gt;0,VLOOKUP(S1693,Jahresfaktoren!$A$28:$B$29,2,),0)</f>
        <v>0</v>
      </c>
      <c r="Y1693" s="175">
        <f>IF(T1693&gt;0,VLOOKUP(T1693,Jahresfaktoren!$A$28:$B$29,2,),0)</f>
        <v>0</v>
      </c>
      <c r="Z1693" s="175">
        <f>IF(U1693&gt;0,VLOOKUP(U1693,Jahresfaktoren!$A$32:$B$33,2,),)</f>
        <v>0</v>
      </c>
      <c r="AA1693" s="177">
        <f t="shared" si="793"/>
        <v>216.84</v>
      </c>
      <c r="AB1693" s="177" t="str">
        <f t="shared" si="794"/>
        <v/>
      </c>
      <c r="AC1693" s="177" t="str">
        <f t="shared" si="795"/>
        <v/>
      </c>
      <c r="AD1693" s="177" t="str">
        <f t="shared" si="796"/>
        <v/>
      </c>
      <c r="AE1693" s="177" t="str">
        <f t="shared" si="797"/>
        <v/>
      </c>
      <c r="AF1693" s="178">
        <f>IF(Q1693&gt;0,VLOOKUP(H1693,Leistungszahlen!$A$11:$C$158,3,),0)</f>
        <v>0</v>
      </c>
      <c r="AG1693" s="178">
        <f>IF(R1693&gt;0,VLOOKUP(H1693,Leistungszahlen!$A$11:$F$158,6,),IF(T1693&gt;0,VLOOKUP(H1693,Leistungszahlen!$A$11:$F$158,6,),0))</f>
        <v>0</v>
      </c>
      <c r="AH1693" s="179" t="e">
        <f t="shared" si="804"/>
        <v>#DIV/0!</v>
      </c>
      <c r="AI1693" s="179">
        <f t="shared" si="805"/>
        <v>0</v>
      </c>
      <c r="AJ1693" s="179">
        <f t="shared" si="806"/>
        <v>0</v>
      </c>
      <c r="AK1693" s="179">
        <f t="shared" si="807"/>
        <v>0</v>
      </c>
      <c r="AL1693" s="179">
        <f t="shared" si="808"/>
        <v>0</v>
      </c>
      <c r="AM1693" s="180">
        <f>IF(L1693=1,Stundensätze!$D$13,IF(L1693=2,Stundensätze!$D$17,IF(L1693=4,Stundensätze!$D$21,"")))</f>
        <v>0</v>
      </c>
      <c r="AN1693" s="180">
        <f>IF(L1693=1,Stundensätze!$D$15,IF(L1693=2,Stundensätze!$D$19,IF(L1693=4,Stundensätze!$D$23,"")))</f>
        <v>0</v>
      </c>
      <c r="AO1693" s="180" t="e">
        <f t="shared" si="798"/>
        <v>#DIV/0!</v>
      </c>
      <c r="AP1693" s="180">
        <f t="shared" si="799"/>
        <v>0</v>
      </c>
      <c r="AQ1693" s="192" t="e">
        <f t="shared" si="800"/>
        <v>#DIV/0!</v>
      </c>
      <c r="AR1693" s="192" t="e">
        <f t="shared" si="801"/>
        <v>#DIV/0!</v>
      </c>
      <c r="AS1693" s="193" t="e">
        <f t="shared" si="802"/>
        <v>#DIV/0!</v>
      </c>
      <c r="AT1693" s="258" t="str">
        <f>IF(K1693=0,0,VLOOKUP(K1693,Kostenstellen!A:B,2,FALSE))</f>
        <v xml:space="preserve">Salinenklinik </v>
      </c>
      <c r="AU1693" s="68" t="str">
        <f t="shared" si="789"/>
        <v>Z</v>
      </c>
      <c r="AV1693" s="68" t="str">
        <f t="shared" si="790"/>
        <v/>
      </c>
      <c r="AW1693" s="68">
        <f>IF(AF1693=0,0,VLOOKUP($H1693,Leistungszahlen!$A$11:$H$158,4,FALSE))</f>
        <v>0</v>
      </c>
      <c r="AX1693" s="68">
        <f>IF(AF1693=0,0,VLOOKUP($H1693,Leistungszahlen!$A$11:$H$158,5,FALSE))</f>
        <v>0</v>
      </c>
      <c r="AY1693" s="68">
        <f>IF(AG1693=0,0,VLOOKUP($H1693,Leistungszahlen!$A$11:$H$158,6,FALSE))</f>
        <v>0</v>
      </c>
      <c r="AZ1693" s="68">
        <f t="shared" si="791"/>
        <v>0</v>
      </c>
      <c r="BA1693" s="68">
        <f t="shared" si="792"/>
        <v>0</v>
      </c>
      <c r="BC1693" s="68">
        <f t="shared" si="803"/>
        <v>0</v>
      </c>
      <c r="BD1693" s="285"/>
    </row>
    <row r="1694" spans="1:56" s="68" customFormat="1">
      <c r="A1694" s="200"/>
      <c r="B1694" s="200"/>
      <c r="C1694" s="200" t="s">
        <v>420</v>
      </c>
      <c r="D1694" s="200" t="s">
        <v>200</v>
      </c>
      <c r="E1694" s="200" t="s">
        <v>353</v>
      </c>
      <c r="F1694" s="200" t="s">
        <v>1633</v>
      </c>
      <c r="G1694" s="200" t="s">
        <v>163</v>
      </c>
      <c r="H1694" s="201" t="s">
        <v>287</v>
      </c>
      <c r="I1694" s="202">
        <v>16.48</v>
      </c>
      <c r="J1694" s="200" t="s">
        <v>307</v>
      </c>
      <c r="K1694" s="176">
        <v>5</v>
      </c>
      <c r="L1694" s="176">
        <v>1</v>
      </c>
      <c r="M1694" s="176"/>
      <c r="N1694" s="286">
        <v>3</v>
      </c>
      <c r="O1694" s="286">
        <v>3</v>
      </c>
      <c r="P1694" s="176"/>
      <c r="Q1694" s="203">
        <f t="shared" si="784"/>
        <v>3</v>
      </c>
      <c r="R1694" s="203">
        <f t="shared" si="785"/>
        <v>3</v>
      </c>
      <c r="S1694" s="203">
        <f t="shared" si="786"/>
        <v>0</v>
      </c>
      <c r="T1694" s="203">
        <f t="shared" si="787"/>
        <v>0</v>
      </c>
      <c r="U1694" s="203">
        <f t="shared" si="788"/>
        <v>0</v>
      </c>
      <c r="V1694" s="175">
        <f>IF(Q1694&gt;0,VLOOKUP(Q1694,Jahresfaktoren!$A$11:$B$24,2,),0)</f>
        <v>152</v>
      </c>
      <c r="W1694" s="175">
        <f>IF(R1694&gt;0,VLOOKUP(R1694,Jahresfaktoren!$D$11:$E$24,2,),0)</f>
        <v>150</v>
      </c>
      <c r="X1694" s="175">
        <f>IF(S1694&gt;0,VLOOKUP(S1694,Jahresfaktoren!$A$28:$B$29,2,),0)</f>
        <v>0</v>
      </c>
      <c r="Y1694" s="175">
        <f>IF(T1694&gt;0,VLOOKUP(T1694,Jahresfaktoren!$A$28:$B$29,2,),0)</f>
        <v>0</v>
      </c>
      <c r="Z1694" s="175">
        <f>IF(U1694&gt;0,VLOOKUP(U1694,Jahresfaktoren!$A$32:$B$33,2,),)</f>
        <v>0</v>
      </c>
      <c r="AA1694" s="177">
        <f t="shared" si="793"/>
        <v>2504.96</v>
      </c>
      <c r="AB1694" s="177">
        <f t="shared" si="794"/>
        <v>2472</v>
      </c>
      <c r="AC1694" s="177" t="str">
        <f t="shared" si="795"/>
        <v/>
      </c>
      <c r="AD1694" s="177" t="str">
        <f t="shared" si="796"/>
        <v/>
      </c>
      <c r="AE1694" s="177" t="str">
        <f t="shared" si="797"/>
        <v/>
      </c>
      <c r="AF1694" s="178">
        <f>IF(Q1694&gt;0,VLOOKUP(H1694,Leistungszahlen!$A$11:$C$158,3,),0)</f>
        <v>0</v>
      </c>
      <c r="AG1694" s="178">
        <f>IF(R1694&gt;0,VLOOKUP(H1694,Leistungszahlen!$A$11:$F$158,6,),IF(T1694&gt;0,VLOOKUP(H1694,Leistungszahlen!$A$11:$F$158,6,),0))</f>
        <v>0</v>
      </c>
      <c r="AH1694" s="179" t="e">
        <f t="shared" si="804"/>
        <v>#DIV/0!</v>
      </c>
      <c r="AI1694" s="179" t="e">
        <f t="shared" si="805"/>
        <v>#DIV/0!</v>
      </c>
      <c r="AJ1694" s="179">
        <f t="shared" si="806"/>
        <v>0</v>
      </c>
      <c r="AK1694" s="179">
        <f t="shared" si="807"/>
        <v>0</v>
      </c>
      <c r="AL1694" s="179">
        <f t="shared" si="808"/>
        <v>0</v>
      </c>
      <c r="AM1694" s="180">
        <f>IF(L1694=1,Stundensätze!$D$13,IF(L1694=2,Stundensätze!$D$17,IF(L1694=4,Stundensätze!$D$21,"")))</f>
        <v>0</v>
      </c>
      <c r="AN1694" s="180">
        <f>IF(L1694=1,Stundensätze!$D$15,IF(L1694=2,Stundensätze!$D$19,IF(L1694=4,Stundensätze!$D$23,"")))</f>
        <v>0</v>
      </c>
      <c r="AO1694" s="180" t="e">
        <f t="shared" si="798"/>
        <v>#DIV/0!</v>
      </c>
      <c r="AP1694" s="180">
        <f t="shared" si="799"/>
        <v>0</v>
      </c>
      <c r="AQ1694" s="192" t="e">
        <f t="shared" si="800"/>
        <v>#DIV/0!</v>
      </c>
      <c r="AR1694" s="192" t="e">
        <f t="shared" si="801"/>
        <v>#DIV/0!</v>
      </c>
      <c r="AS1694" s="193" t="e">
        <f t="shared" si="802"/>
        <v>#DIV/0!</v>
      </c>
      <c r="AT1694" s="258" t="str">
        <f>IF(K1694=0,0,VLOOKUP(K1694,Kostenstellen!A:B,2,FALSE))</f>
        <v xml:space="preserve">Salinenklinik </v>
      </c>
      <c r="AU1694" s="68" t="str">
        <f t="shared" si="789"/>
        <v>A1</v>
      </c>
      <c r="AV1694" s="68" t="str">
        <f t="shared" si="790"/>
        <v>A1</v>
      </c>
      <c r="AW1694" s="68">
        <f>IF(AF1694=0,0,VLOOKUP($H1694,Leistungszahlen!$A$11:$H$158,4,FALSE))</f>
        <v>0</v>
      </c>
      <c r="AX1694" s="68">
        <f>IF(AF1694=0,0,VLOOKUP($H1694,Leistungszahlen!$A$11:$H$158,5,FALSE))</f>
        <v>0</v>
      </c>
      <c r="AY1694" s="68">
        <f>IF(AG1694=0,0,VLOOKUP($H1694,Leistungszahlen!$A$11:$H$158,6,FALSE))</f>
        <v>0</v>
      </c>
      <c r="AZ1694" s="68">
        <f t="shared" si="791"/>
        <v>0</v>
      </c>
      <c r="BA1694" s="68">
        <f t="shared" si="792"/>
        <v>0</v>
      </c>
      <c r="BC1694" s="68">
        <f t="shared" si="803"/>
        <v>0</v>
      </c>
      <c r="BD1694" s="285"/>
    </row>
    <row r="1695" spans="1:56" s="68" customFormat="1">
      <c r="A1695" s="200"/>
      <c r="B1695" s="200"/>
      <c r="C1695" s="200" t="s">
        <v>420</v>
      </c>
      <c r="D1695" s="200" t="s">
        <v>200</v>
      </c>
      <c r="E1695" s="200" t="s">
        <v>353</v>
      </c>
      <c r="F1695" s="200" t="s">
        <v>1633</v>
      </c>
      <c r="G1695" s="200" t="s">
        <v>251</v>
      </c>
      <c r="H1695" s="201" t="s">
        <v>200</v>
      </c>
      <c r="I1695" s="202">
        <v>4.13</v>
      </c>
      <c r="J1695" s="200" t="s">
        <v>778</v>
      </c>
      <c r="K1695" s="176">
        <v>5</v>
      </c>
      <c r="L1695" s="176">
        <v>1</v>
      </c>
      <c r="M1695" s="176"/>
      <c r="N1695" s="286">
        <v>6</v>
      </c>
      <c r="O1695" s="286"/>
      <c r="P1695" s="176"/>
      <c r="Q1695" s="203">
        <f t="shared" si="784"/>
        <v>6</v>
      </c>
      <c r="R1695" s="203">
        <f t="shared" si="785"/>
        <v>0</v>
      </c>
      <c r="S1695" s="203">
        <f t="shared" si="786"/>
        <v>0</v>
      </c>
      <c r="T1695" s="203">
        <f t="shared" si="787"/>
        <v>0</v>
      </c>
      <c r="U1695" s="203">
        <f t="shared" si="788"/>
        <v>0</v>
      </c>
      <c r="V1695" s="175">
        <f>IF(Q1695&gt;0,VLOOKUP(Q1695,Jahresfaktoren!$A$11:$B$24,2,),0)</f>
        <v>302</v>
      </c>
      <c r="W1695" s="175">
        <f>IF(R1695&gt;0,VLOOKUP(R1695,Jahresfaktoren!$D$11:$E$24,2,),0)</f>
        <v>0</v>
      </c>
      <c r="X1695" s="175">
        <f>IF(S1695&gt;0,VLOOKUP(S1695,Jahresfaktoren!$A$28:$B$29,2,),0)</f>
        <v>0</v>
      </c>
      <c r="Y1695" s="175">
        <f>IF(T1695&gt;0,VLOOKUP(T1695,Jahresfaktoren!$A$28:$B$29,2,),0)</f>
        <v>0</v>
      </c>
      <c r="Z1695" s="175">
        <f>IF(U1695&gt;0,VLOOKUP(U1695,Jahresfaktoren!$A$32:$B$33,2,),)</f>
        <v>0</v>
      </c>
      <c r="AA1695" s="177">
        <f t="shared" si="793"/>
        <v>1247.26</v>
      </c>
      <c r="AB1695" s="177" t="str">
        <f t="shared" si="794"/>
        <v/>
      </c>
      <c r="AC1695" s="177" t="str">
        <f t="shared" si="795"/>
        <v/>
      </c>
      <c r="AD1695" s="177" t="str">
        <f t="shared" si="796"/>
        <v/>
      </c>
      <c r="AE1695" s="177" t="str">
        <f t="shared" si="797"/>
        <v/>
      </c>
      <c r="AF1695" s="178">
        <f>IF(Q1695&gt;0,VLOOKUP(H1695,Leistungszahlen!$A$11:$C$158,3,),0)</f>
        <v>0</v>
      </c>
      <c r="AG1695" s="178">
        <f>IF(R1695&gt;0,VLOOKUP(H1695,Leistungszahlen!$A$11:$F$158,6,),IF(T1695&gt;0,VLOOKUP(H1695,Leistungszahlen!$A$11:$F$158,6,),0))</f>
        <v>0</v>
      </c>
      <c r="AH1695" s="179" t="e">
        <f t="shared" si="804"/>
        <v>#DIV/0!</v>
      </c>
      <c r="AI1695" s="179">
        <f t="shared" si="805"/>
        <v>0</v>
      </c>
      <c r="AJ1695" s="179">
        <f t="shared" si="806"/>
        <v>0</v>
      </c>
      <c r="AK1695" s="179">
        <f t="shared" si="807"/>
        <v>0</v>
      </c>
      <c r="AL1695" s="179">
        <f t="shared" si="808"/>
        <v>0</v>
      </c>
      <c r="AM1695" s="180">
        <f>IF(L1695=1,Stundensätze!$D$13,IF(L1695=2,Stundensätze!$D$17,IF(L1695=4,Stundensätze!$D$21,"")))</f>
        <v>0</v>
      </c>
      <c r="AN1695" s="180">
        <f>IF(L1695=1,Stundensätze!$D$15,IF(L1695=2,Stundensätze!$D$19,IF(L1695=4,Stundensätze!$D$23,"")))</f>
        <v>0</v>
      </c>
      <c r="AO1695" s="180" t="e">
        <f t="shared" si="798"/>
        <v>#DIV/0!</v>
      </c>
      <c r="AP1695" s="180">
        <f t="shared" si="799"/>
        <v>0</v>
      </c>
      <c r="AQ1695" s="192" t="e">
        <f t="shared" si="800"/>
        <v>#DIV/0!</v>
      </c>
      <c r="AR1695" s="192" t="e">
        <f t="shared" si="801"/>
        <v>#DIV/0!</v>
      </c>
      <c r="AS1695" s="193" t="e">
        <f t="shared" si="802"/>
        <v>#DIV/0!</v>
      </c>
      <c r="AT1695" s="258" t="str">
        <f>IF(K1695=0,0,VLOOKUP(K1695,Kostenstellen!A:B,2,FALSE))</f>
        <v xml:space="preserve">Salinenklinik </v>
      </c>
      <c r="AU1695" s="68" t="str">
        <f t="shared" si="789"/>
        <v>B</v>
      </c>
      <c r="AV1695" s="68" t="str">
        <f t="shared" si="790"/>
        <v/>
      </c>
      <c r="AW1695" s="68">
        <f>IF(AF1695=0,0,VLOOKUP($H1695,Leistungszahlen!$A$11:$H$158,4,FALSE))</f>
        <v>0</v>
      </c>
      <c r="AX1695" s="68">
        <f>IF(AF1695=0,0,VLOOKUP($H1695,Leistungszahlen!$A$11:$H$158,5,FALSE))</f>
        <v>0</v>
      </c>
      <c r="AY1695" s="68">
        <f>IF(AG1695=0,0,VLOOKUP($H1695,Leistungszahlen!$A$11:$H$158,6,FALSE))</f>
        <v>0</v>
      </c>
      <c r="AZ1695" s="68">
        <f t="shared" si="791"/>
        <v>0</v>
      </c>
      <c r="BA1695" s="68">
        <f t="shared" si="792"/>
        <v>0</v>
      </c>
      <c r="BC1695" s="68">
        <f t="shared" si="803"/>
        <v>0</v>
      </c>
      <c r="BD1695" s="285"/>
    </row>
    <row r="1696" spans="1:56" s="68" customFormat="1">
      <c r="A1696" s="200"/>
      <c r="B1696" s="200"/>
      <c r="C1696" s="200" t="s">
        <v>420</v>
      </c>
      <c r="D1696" s="200" t="s">
        <v>200</v>
      </c>
      <c r="E1696" s="200" t="s">
        <v>353</v>
      </c>
      <c r="F1696" s="200" t="s">
        <v>1634</v>
      </c>
      <c r="G1696" s="200" t="s">
        <v>118</v>
      </c>
      <c r="H1696" s="201" t="s">
        <v>221</v>
      </c>
      <c r="I1696" s="202">
        <v>4.17</v>
      </c>
      <c r="J1696" s="200" t="s">
        <v>292</v>
      </c>
      <c r="K1696" s="176">
        <v>5</v>
      </c>
      <c r="L1696" s="176">
        <v>1</v>
      </c>
      <c r="M1696" s="176">
        <v>0</v>
      </c>
      <c r="N1696" s="286">
        <v>1</v>
      </c>
      <c r="O1696" s="286"/>
      <c r="P1696" s="176"/>
      <c r="Q1696" s="203">
        <f t="shared" si="784"/>
        <v>1</v>
      </c>
      <c r="R1696" s="203">
        <f t="shared" si="785"/>
        <v>0</v>
      </c>
      <c r="S1696" s="203">
        <f t="shared" si="786"/>
        <v>0</v>
      </c>
      <c r="T1696" s="203">
        <f t="shared" si="787"/>
        <v>0</v>
      </c>
      <c r="U1696" s="203">
        <f t="shared" si="788"/>
        <v>0</v>
      </c>
      <c r="V1696" s="175">
        <f>IF(Q1696&gt;0,VLOOKUP(Q1696,Jahresfaktoren!$A$11:$B$24,2,),0)</f>
        <v>52</v>
      </c>
      <c r="W1696" s="175">
        <f>IF(R1696&gt;0,VLOOKUP(R1696,Jahresfaktoren!$D$11:$E$24,2,),0)</f>
        <v>0</v>
      </c>
      <c r="X1696" s="175">
        <f>IF(S1696&gt;0,VLOOKUP(S1696,Jahresfaktoren!$A$28:$B$29,2,),0)</f>
        <v>0</v>
      </c>
      <c r="Y1696" s="175">
        <f>IF(T1696&gt;0,VLOOKUP(T1696,Jahresfaktoren!$A$28:$B$29,2,),0)</f>
        <v>0</v>
      </c>
      <c r="Z1696" s="175">
        <f>IF(U1696&gt;0,VLOOKUP(U1696,Jahresfaktoren!$A$32:$B$33,2,),)</f>
        <v>0</v>
      </c>
      <c r="AA1696" s="177">
        <f t="shared" si="793"/>
        <v>216.84</v>
      </c>
      <c r="AB1696" s="177" t="str">
        <f t="shared" si="794"/>
        <v/>
      </c>
      <c r="AC1696" s="177" t="str">
        <f t="shared" si="795"/>
        <v/>
      </c>
      <c r="AD1696" s="177" t="str">
        <f t="shared" si="796"/>
        <v/>
      </c>
      <c r="AE1696" s="177" t="str">
        <f t="shared" si="797"/>
        <v/>
      </c>
      <c r="AF1696" s="178">
        <f>IF(Q1696&gt;0,VLOOKUP(H1696,Leistungszahlen!$A$11:$C$158,3,),0)</f>
        <v>0</v>
      </c>
      <c r="AG1696" s="178">
        <f>IF(R1696&gt;0,VLOOKUP(H1696,Leistungszahlen!$A$11:$F$158,6,),IF(T1696&gt;0,VLOOKUP(H1696,Leistungszahlen!$A$11:$F$158,6,),0))</f>
        <v>0</v>
      </c>
      <c r="AH1696" s="179" t="e">
        <f t="shared" si="804"/>
        <v>#DIV/0!</v>
      </c>
      <c r="AI1696" s="179">
        <f t="shared" si="805"/>
        <v>0</v>
      </c>
      <c r="AJ1696" s="179">
        <f t="shared" si="806"/>
        <v>0</v>
      </c>
      <c r="AK1696" s="179">
        <f t="shared" si="807"/>
        <v>0</v>
      </c>
      <c r="AL1696" s="179">
        <f t="shared" si="808"/>
        <v>0</v>
      </c>
      <c r="AM1696" s="180">
        <f>IF(L1696=1,Stundensätze!$D$13,IF(L1696=2,Stundensätze!$D$17,IF(L1696=4,Stundensätze!$D$21,"")))</f>
        <v>0</v>
      </c>
      <c r="AN1696" s="180">
        <f>IF(L1696=1,Stundensätze!$D$15,IF(L1696=2,Stundensätze!$D$19,IF(L1696=4,Stundensätze!$D$23,"")))</f>
        <v>0</v>
      </c>
      <c r="AO1696" s="180" t="e">
        <f t="shared" si="798"/>
        <v>#DIV/0!</v>
      </c>
      <c r="AP1696" s="180">
        <f t="shared" si="799"/>
        <v>0</v>
      </c>
      <c r="AQ1696" s="192" t="e">
        <f t="shared" si="800"/>
        <v>#DIV/0!</v>
      </c>
      <c r="AR1696" s="192" t="e">
        <f t="shared" si="801"/>
        <v>#DIV/0!</v>
      </c>
      <c r="AS1696" s="193" t="e">
        <f t="shared" si="802"/>
        <v>#DIV/0!</v>
      </c>
      <c r="AT1696" s="258" t="str">
        <f>IF(K1696=0,0,VLOOKUP(K1696,Kostenstellen!A:B,2,FALSE))</f>
        <v xml:space="preserve">Salinenklinik </v>
      </c>
      <c r="AU1696" s="68" t="str">
        <f t="shared" si="789"/>
        <v>Z</v>
      </c>
      <c r="AV1696" s="68" t="str">
        <f t="shared" si="790"/>
        <v/>
      </c>
      <c r="AW1696" s="68">
        <f>IF(AF1696=0,0,VLOOKUP($H1696,Leistungszahlen!$A$11:$H$158,4,FALSE))</f>
        <v>0</v>
      </c>
      <c r="AX1696" s="68">
        <f>IF(AF1696=0,0,VLOOKUP($H1696,Leistungszahlen!$A$11:$H$158,5,FALSE))</f>
        <v>0</v>
      </c>
      <c r="AY1696" s="68">
        <f>IF(AG1696=0,0,VLOOKUP($H1696,Leistungszahlen!$A$11:$H$158,6,FALSE))</f>
        <v>0</v>
      </c>
      <c r="AZ1696" s="68">
        <f t="shared" si="791"/>
        <v>0</v>
      </c>
      <c r="BA1696" s="68">
        <f t="shared" si="792"/>
        <v>0</v>
      </c>
      <c r="BC1696" s="68">
        <f t="shared" si="803"/>
        <v>0</v>
      </c>
      <c r="BD1696" s="285"/>
    </row>
    <row r="1697" spans="1:56" s="68" customFormat="1">
      <c r="A1697" s="200"/>
      <c r="B1697" s="200"/>
      <c r="C1697" s="200" t="s">
        <v>420</v>
      </c>
      <c r="D1697" s="200" t="s">
        <v>200</v>
      </c>
      <c r="E1697" s="200" t="s">
        <v>353</v>
      </c>
      <c r="F1697" s="200" t="s">
        <v>1634</v>
      </c>
      <c r="G1697" s="200" t="s">
        <v>163</v>
      </c>
      <c r="H1697" s="201" t="s">
        <v>287</v>
      </c>
      <c r="I1697" s="202">
        <v>16.48</v>
      </c>
      <c r="J1697" s="200" t="s">
        <v>307</v>
      </c>
      <c r="K1697" s="176">
        <v>5</v>
      </c>
      <c r="L1697" s="176">
        <v>1</v>
      </c>
      <c r="M1697" s="176"/>
      <c r="N1697" s="286">
        <v>3</v>
      </c>
      <c r="O1697" s="286">
        <v>3</v>
      </c>
      <c r="P1697" s="176"/>
      <c r="Q1697" s="203">
        <f t="shared" si="784"/>
        <v>3</v>
      </c>
      <c r="R1697" s="203">
        <f t="shared" si="785"/>
        <v>3</v>
      </c>
      <c r="S1697" s="203">
        <f t="shared" si="786"/>
        <v>0</v>
      </c>
      <c r="T1697" s="203">
        <f t="shared" si="787"/>
        <v>0</v>
      </c>
      <c r="U1697" s="203">
        <f t="shared" si="788"/>
        <v>0</v>
      </c>
      <c r="V1697" s="175">
        <f>IF(Q1697&gt;0,VLOOKUP(Q1697,Jahresfaktoren!$A$11:$B$24,2,),0)</f>
        <v>152</v>
      </c>
      <c r="W1697" s="175">
        <f>IF(R1697&gt;0,VLOOKUP(R1697,Jahresfaktoren!$D$11:$E$24,2,),0)</f>
        <v>150</v>
      </c>
      <c r="X1697" s="175">
        <f>IF(S1697&gt;0,VLOOKUP(S1697,Jahresfaktoren!$A$28:$B$29,2,),0)</f>
        <v>0</v>
      </c>
      <c r="Y1697" s="175">
        <f>IF(T1697&gt;0,VLOOKUP(T1697,Jahresfaktoren!$A$28:$B$29,2,),0)</f>
        <v>0</v>
      </c>
      <c r="Z1697" s="175">
        <f>IF(U1697&gt;0,VLOOKUP(U1697,Jahresfaktoren!$A$32:$B$33,2,),)</f>
        <v>0</v>
      </c>
      <c r="AA1697" s="177">
        <f t="shared" si="793"/>
        <v>2504.96</v>
      </c>
      <c r="AB1697" s="177">
        <f t="shared" si="794"/>
        <v>2472</v>
      </c>
      <c r="AC1697" s="177" t="str">
        <f t="shared" si="795"/>
        <v/>
      </c>
      <c r="AD1697" s="177" t="str">
        <f t="shared" si="796"/>
        <v/>
      </c>
      <c r="AE1697" s="177" t="str">
        <f t="shared" si="797"/>
        <v/>
      </c>
      <c r="AF1697" s="178">
        <f>IF(Q1697&gt;0,VLOOKUP(H1697,Leistungszahlen!$A$11:$C$158,3,),0)</f>
        <v>0</v>
      </c>
      <c r="AG1697" s="178">
        <f>IF(R1697&gt;0,VLOOKUP(H1697,Leistungszahlen!$A$11:$F$158,6,),IF(T1697&gt;0,VLOOKUP(H1697,Leistungszahlen!$A$11:$F$158,6,),0))</f>
        <v>0</v>
      </c>
      <c r="AH1697" s="179" t="e">
        <f t="shared" si="804"/>
        <v>#DIV/0!</v>
      </c>
      <c r="AI1697" s="179" t="e">
        <f t="shared" si="805"/>
        <v>#DIV/0!</v>
      </c>
      <c r="AJ1697" s="179">
        <f t="shared" si="806"/>
        <v>0</v>
      </c>
      <c r="AK1697" s="179">
        <f t="shared" si="807"/>
        <v>0</v>
      </c>
      <c r="AL1697" s="179">
        <f t="shared" si="808"/>
        <v>0</v>
      </c>
      <c r="AM1697" s="180">
        <f>IF(L1697=1,Stundensätze!$D$13,IF(L1697=2,Stundensätze!$D$17,IF(L1697=4,Stundensätze!$D$21,"")))</f>
        <v>0</v>
      </c>
      <c r="AN1697" s="180">
        <f>IF(L1697=1,Stundensätze!$D$15,IF(L1697=2,Stundensätze!$D$19,IF(L1697=4,Stundensätze!$D$23,"")))</f>
        <v>0</v>
      </c>
      <c r="AO1697" s="180" t="e">
        <f t="shared" si="798"/>
        <v>#DIV/0!</v>
      </c>
      <c r="AP1697" s="180">
        <f t="shared" si="799"/>
        <v>0</v>
      </c>
      <c r="AQ1697" s="192" t="e">
        <f t="shared" si="800"/>
        <v>#DIV/0!</v>
      </c>
      <c r="AR1697" s="192" t="e">
        <f t="shared" si="801"/>
        <v>#DIV/0!</v>
      </c>
      <c r="AS1697" s="193" t="e">
        <f t="shared" si="802"/>
        <v>#DIV/0!</v>
      </c>
      <c r="AT1697" s="258" t="str">
        <f>IF(K1697=0,0,VLOOKUP(K1697,Kostenstellen!A:B,2,FALSE))</f>
        <v xml:space="preserve">Salinenklinik </v>
      </c>
      <c r="AU1697" s="68" t="str">
        <f t="shared" si="789"/>
        <v>A1</v>
      </c>
      <c r="AV1697" s="68" t="str">
        <f t="shared" si="790"/>
        <v>A1</v>
      </c>
      <c r="AW1697" s="68">
        <f>IF(AF1697=0,0,VLOOKUP($H1697,Leistungszahlen!$A$11:$H$158,4,FALSE))</f>
        <v>0</v>
      </c>
      <c r="AX1697" s="68">
        <f>IF(AF1697=0,0,VLOOKUP($H1697,Leistungszahlen!$A$11:$H$158,5,FALSE))</f>
        <v>0</v>
      </c>
      <c r="AY1697" s="68">
        <f>IF(AG1697=0,0,VLOOKUP($H1697,Leistungszahlen!$A$11:$H$158,6,FALSE))</f>
        <v>0</v>
      </c>
      <c r="AZ1697" s="68">
        <f t="shared" si="791"/>
        <v>0</v>
      </c>
      <c r="BA1697" s="68">
        <f t="shared" si="792"/>
        <v>0</v>
      </c>
      <c r="BC1697" s="68">
        <f t="shared" si="803"/>
        <v>0</v>
      </c>
      <c r="BD1697" s="285"/>
    </row>
    <row r="1698" spans="1:56" s="68" customFormat="1">
      <c r="A1698" s="200"/>
      <c r="B1698" s="200"/>
      <c r="C1698" s="200" t="s">
        <v>420</v>
      </c>
      <c r="D1698" s="200" t="s">
        <v>200</v>
      </c>
      <c r="E1698" s="200" t="s">
        <v>353</v>
      </c>
      <c r="F1698" s="200" t="s">
        <v>1634</v>
      </c>
      <c r="G1698" s="200" t="s">
        <v>251</v>
      </c>
      <c r="H1698" s="201" t="s">
        <v>200</v>
      </c>
      <c r="I1698" s="202">
        <v>4.13</v>
      </c>
      <c r="J1698" s="200" t="s">
        <v>778</v>
      </c>
      <c r="K1698" s="176">
        <v>5</v>
      </c>
      <c r="L1698" s="176">
        <v>1</v>
      </c>
      <c r="M1698" s="176"/>
      <c r="N1698" s="286">
        <v>6</v>
      </c>
      <c r="O1698" s="286"/>
      <c r="P1698" s="176"/>
      <c r="Q1698" s="203">
        <f t="shared" si="784"/>
        <v>6</v>
      </c>
      <c r="R1698" s="203">
        <f t="shared" si="785"/>
        <v>0</v>
      </c>
      <c r="S1698" s="203">
        <f t="shared" si="786"/>
        <v>0</v>
      </c>
      <c r="T1698" s="203">
        <f t="shared" si="787"/>
        <v>0</v>
      </c>
      <c r="U1698" s="203">
        <f t="shared" si="788"/>
        <v>0</v>
      </c>
      <c r="V1698" s="175">
        <f>IF(Q1698&gt;0,VLOOKUP(Q1698,Jahresfaktoren!$A$11:$B$24,2,),0)</f>
        <v>302</v>
      </c>
      <c r="W1698" s="175">
        <f>IF(R1698&gt;0,VLOOKUP(R1698,Jahresfaktoren!$D$11:$E$24,2,),0)</f>
        <v>0</v>
      </c>
      <c r="X1698" s="175">
        <f>IF(S1698&gt;0,VLOOKUP(S1698,Jahresfaktoren!$A$28:$B$29,2,),0)</f>
        <v>0</v>
      </c>
      <c r="Y1698" s="175">
        <f>IF(T1698&gt;0,VLOOKUP(T1698,Jahresfaktoren!$A$28:$B$29,2,),0)</f>
        <v>0</v>
      </c>
      <c r="Z1698" s="175">
        <f>IF(U1698&gt;0,VLOOKUP(U1698,Jahresfaktoren!$A$32:$B$33,2,),)</f>
        <v>0</v>
      </c>
      <c r="AA1698" s="177">
        <f t="shared" si="793"/>
        <v>1247.26</v>
      </c>
      <c r="AB1698" s="177" t="str">
        <f t="shared" si="794"/>
        <v/>
      </c>
      <c r="AC1698" s="177" t="str">
        <f t="shared" si="795"/>
        <v/>
      </c>
      <c r="AD1698" s="177" t="str">
        <f t="shared" si="796"/>
        <v/>
      </c>
      <c r="AE1698" s="177" t="str">
        <f t="shared" si="797"/>
        <v/>
      </c>
      <c r="AF1698" s="178">
        <f>IF(Q1698&gt;0,VLOOKUP(H1698,Leistungszahlen!$A$11:$C$158,3,),0)</f>
        <v>0</v>
      </c>
      <c r="AG1698" s="178">
        <f>IF(R1698&gt;0,VLOOKUP(H1698,Leistungszahlen!$A$11:$F$158,6,),IF(T1698&gt;0,VLOOKUP(H1698,Leistungszahlen!$A$11:$F$158,6,),0))</f>
        <v>0</v>
      </c>
      <c r="AH1698" s="179" t="e">
        <f t="shared" si="804"/>
        <v>#DIV/0!</v>
      </c>
      <c r="AI1698" s="179">
        <f t="shared" si="805"/>
        <v>0</v>
      </c>
      <c r="AJ1698" s="179">
        <f t="shared" si="806"/>
        <v>0</v>
      </c>
      <c r="AK1698" s="179">
        <f t="shared" si="807"/>
        <v>0</v>
      </c>
      <c r="AL1698" s="179">
        <f t="shared" si="808"/>
        <v>0</v>
      </c>
      <c r="AM1698" s="180">
        <f>IF(L1698=1,Stundensätze!$D$13,IF(L1698=2,Stundensätze!$D$17,IF(L1698=4,Stundensätze!$D$21,"")))</f>
        <v>0</v>
      </c>
      <c r="AN1698" s="180">
        <f>IF(L1698=1,Stundensätze!$D$15,IF(L1698=2,Stundensätze!$D$19,IF(L1698=4,Stundensätze!$D$23,"")))</f>
        <v>0</v>
      </c>
      <c r="AO1698" s="180" t="e">
        <f t="shared" si="798"/>
        <v>#DIV/0!</v>
      </c>
      <c r="AP1698" s="180">
        <f t="shared" si="799"/>
        <v>0</v>
      </c>
      <c r="AQ1698" s="192" t="e">
        <f t="shared" si="800"/>
        <v>#DIV/0!</v>
      </c>
      <c r="AR1698" s="192" t="e">
        <f t="shared" si="801"/>
        <v>#DIV/0!</v>
      </c>
      <c r="AS1698" s="193" t="e">
        <f t="shared" si="802"/>
        <v>#DIV/0!</v>
      </c>
      <c r="AT1698" s="258" t="str">
        <f>IF(K1698=0,0,VLOOKUP(K1698,Kostenstellen!A:B,2,FALSE))</f>
        <v xml:space="preserve">Salinenklinik </v>
      </c>
      <c r="AU1698" s="68" t="str">
        <f t="shared" si="789"/>
        <v>B</v>
      </c>
      <c r="AV1698" s="68" t="str">
        <f t="shared" si="790"/>
        <v/>
      </c>
      <c r="AW1698" s="68">
        <f>IF(AF1698=0,0,VLOOKUP($H1698,Leistungszahlen!$A$11:$H$158,4,FALSE))</f>
        <v>0</v>
      </c>
      <c r="AX1698" s="68">
        <f>IF(AF1698=0,0,VLOOKUP($H1698,Leistungszahlen!$A$11:$H$158,5,FALSE))</f>
        <v>0</v>
      </c>
      <c r="AY1698" s="68">
        <f>IF(AG1698=0,0,VLOOKUP($H1698,Leistungszahlen!$A$11:$H$158,6,FALSE))</f>
        <v>0</v>
      </c>
      <c r="AZ1698" s="68">
        <f t="shared" si="791"/>
        <v>0</v>
      </c>
      <c r="BA1698" s="68">
        <f t="shared" si="792"/>
        <v>0</v>
      </c>
      <c r="BC1698" s="68">
        <f t="shared" si="803"/>
        <v>0</v>
      </c>
      <c r="BD1698" s="285"/>
    </row>
    <row r="1699" spans="1:56" s="68" customFormat="1">
      <c r="A1699" s="200"/>
      <c r="B1699" s="200"/>
      <c r="C1699" s="200" t="s">
        <v>420</v>
      </c>
      <c r="D1699" s="200" t="s">
        <v>200</v>
      </c>
      <c r="E1699" s="200" t="s">
        <v>353</v>
      </c>
      <c r="F1699" s="200" t="s">
        <v>1635</v>
      </c>
      <c r="G1699" s="200" t="s">
        <v>118</v>
      </c>
      <c r="H1699" s="201" t="s">
        <v>221</v>
      </c>
      <c r="I1699" s="202">
        <v>4.17</v>
      </c>
      <c r="J1699" s="200" t="s">
        <v>292</v>
      </c>
      <c r="K1699" s="176">
        <v>5</v>
      </c>
      <c r="L1699" s="176">
        <v>1</v>
      </c>
      <c r="M1699" s="176">
        <v>0</v>
      </c>
      <c r="N1699" s="286">
        <v>1</v>
      </c>
      <c r="O1699" s="286"/>
      <c r="P1699" s="176"/>
      <c r="Q1699" s="203">
        <f t="shared" si="784"/>
        <v>1</v>
      </c>
      <c r="R1699" s="203">
        <f t="shared" si="785"/>
        <v>0</v>
      </c>
      <c r="S1699" s="203">
        <f t="shared" si="786"/>
        <v>0</v>
      </c>
      <c r="T1699" s="203">
        <f t="shared" si="787"/>
        <v>0</v>
      </c>
      <c r="U1699" s="203">
        <f t="shared" si="788"/>
        <v>0</v>
      </c>
      <c r="V1699" s="175">
        <f>IF(Q1699&gt;0,VLOOKUP(Q1699,Jahresfaktoren!$A$11:$B$24,2,),0)</f>
        <v>52</v>
      </c>
      <c r="W1699" s="175">
        <f>IF(R1699&gt;0,VLOOKUP(R1699,Jahresfaktoren!$D$11:$E$24,2,),0)</f>
        <v>0</v>
      </c>
      <c r="X1699" s="175">
        <f>IF(S1699&gt;0,VLOOKUP(S1699,Jahresfaktoren!$A$28:$B$29,2,),0)</f>
        <v>0</v>
      </c>
      <c r="Y1699" s="175">
        <f>IF(T1699&gt;0,VLOOKUP(T1699,Jahresfaktoren!$A$28:$B$29,2,),0)</f>
        <v>0</v>
      </c>
      <c r="Z1699" s="175">
        <f>IF(U1699&gt;0,VLOOKUP(U1699,Jahresfaktoren!$A$32:$B$33,2,),)</f>
        <v>0</v>
      </c>
      <c r="AA1699" s="177">
        <f t="shared" si="793"/>
        <v>216.84</v>
      </c>
      <c r="AB1699" s="177" t="str">
        <f t="shared" si="794"/>
        <v/>
      </c>
      <c r="AC1699" s="177" t="str">
        <f t="shared" si="795"/>
        <v/>
      </c>
      <c r="AD1699" s="177" t="str">
        <f t="shared" si="796"/>
        <v/>
      </c>
      <c r="AE1699" s="177" t="str">
        <f t="shared" si="797"/>
        <v/>
      </c>
      <c r="AF1699" s="178">
        <f>IF(Q1699&gt;0,VLOOKUP(H1699,Leistungszahlen!$A$11:$C$158,3,),0)</f>
        <v>0</v>
      </c>
      <c r="AG1699" s="178">
        <f>IF(R1699&gt;0,VLOOKUP(H1699,Leistungszahlen!$A$11:$F$158,6,),IF(T1699&gt;0,VLOOKUP(H1699,Leistungszahlen!$A$11:$F$158,6,),0))</f>
        <v>0</v>
      </c>
      <c r="AH1699" s="179" t="e">
        <f t="shared" si="804"/>
        <v>#DIV/0!</v>
      </c>
      <c r="AI1699" s="179">
        <f t="shared" si="805"/>
        <v>0</v>
      </c>
      <c r="AJ1699" s="179">
        <f t="shared" si="806"/>
        <v>0</v>
      </c>
      <c r="AK1699" s="179">
        <f t="shared" si="807"/>
        <v>0</v>
      </c>
      <c r="AL1699" s="179">
        <f t="shared" si="808"/>
        <v>0</v>
      </c>
      <c r="AM1699" s="180">
        <f>IF(L1699=1,Stundensätze!$D$13,IF(L1699=2,Stundensätze!$D$17,IF(L1699=4,Stundensätze!$D$21,"")))</f>
        <v>0</v>
      </c>
      <c r="AN1699" s="180">
        <f>IF(L1699=1,Stundensätze!$D$15,IF(L1699=2,Stundensätze!$D$19,IF(L1699=4,Stundensätze!$D$23,"")))</f>
        <v>0</v>
      </c>
      <c r="AO1699" s="180" t="e">
        <f t="shared" si="798"/>
        <v>#DIV/0!</v>
      </c>
      <c r="AP1699" s="180">
        <f t="shared" si="799"/>
        <v>0</v>
      </c>
      <c r="AQ1699" s="192" t="e">
        <f t="shared" si="800"/>
        <v>#DIV/0!</v>
      </c>
      <c r="AR1699" s="192" t="e">
        <f t="shared" si="801"/>
        <v>#DIV/0!</v>
      </c>
      <c r="AS1699" s="193" t="e">
        <f t="shared" si="802"/>
        <v>#DIV/0!</v>
      </c>
      <c r="AT1699" s="258" t="str">
        <f>IF(K1699=0,0,VLOOKUP(K1699,Kostenstellen!A:B,2,FALSE))</f>
        <v xml:space="preserve">Salinenklinik </v>
      </c>
      <c r="AU1699" s="68" t="str">
        <f t="shared" si="789"/>
        <v>Z</v>
      </c>
      <c r="AV1699" s="68" t="str">
        <f t="shared" si="790"/>
        <v/>
      </c>
      <c r="AW1699" s="68">
        <f>IF(AF1699=0,0,VLOOKUP($H1699,Leistungszahlen!$A$11:$H$158,4,FALSE))</f>
        <v>0</v>
      </c>
      <c r="AX1699" s="68">
        <f>IF(AF1699=0,0,VLOOKUP($H1699,Leistungszahlen!$A$11:$H$158,5,FALSE))</f>
        <v>0</v>
      </c>
      <c r="AY1699" s="68">
        <f>IF(AG1699=0,0,VLOOKUP($H1699,Leistungszahlen!$A$11:$H$158,6,FALSE))</f>
        <v>0</v>
      </c>
      <c r="AZ1699" s="68">
        <f t="shared" si="791"/>
        <v>0</v>
      </c>
      <c r="BA1699" s="68">
        <f t="shared" si="792"/>
        <v>0</v>
      </c>
      <c r="BC1699" s="68">
        <f t="shared" si="803"/>
        <v>0</v>
      </c>
      <c r="BD1699" s="285"/>
    </row>
    <row r="1700" spans="1:56" s="68" customFormat="1">
      <c r="A1700" s="200"/>
      <c r="B1700" s="200"/>
      <c r="C1700" s="200" t="s">
        <v>420</v>
      </c>
      <c r="D1700" s="200" t="s">
        <v>200</v>
      </c>
      <c r="E1700" s="200" t="s">
        <v>353</v>
      </c>
      <c r="F1700" s="200" t="s">
        <v>1635</v>
      </c>
      <c r="G1700" s="200" t="s">
        <v>163</v>
      </c>
      <c r="H1700" s="201" t="s">
        <v>287</v>
      </c>
      <c r="I1700" s="202">
        <v>16.48</v>
      </c>
      <c r="J1700" s="200" t="s">
        <v>307</v>
      </c>
      <c r="K1700" s="176">
        <v>5</v>
      </c>
      <c r="L1700" s="176">
        <v>1</v>
      </c>
      <c r="M1700" s="176"/>
      <c r="N1700" s="286">
        <v>3</v>
      </c>
      <c r="O1700" s="286">
        <v>3</v>
      </c>
      <c r="P1700" s="176"/>
      <c r="Q1700" s="203">
        <f t="shared" si="784"/>
        <v>3</v>
      </c>
      <c r="R1700" s="203">
        <f t="shared" si="785"/>
        <v>3</v>
      </c>
      <c r="S1700" s="203">
        <f t="shared" si="786"/>
        <v>0</v>
      </c>
      <c r="T1700" s="203">
        <f t="shared" si="787"/>
        <v>0</v>
      </c>
      <c r="U1700" s="203">
        <f t="shared" si="788"/>
        <v>0</v>
      </c>
      <c r="V1700" s="175">
        <f>IF(Q1700&gt;0,VLOOKUP(Q1700,Jahresfaktoren!$A$11:$B$24,2,),0)</f>
        <v>152</v>
      </c>
      <c r="W1700" s="175">
        <f>IF(R1700&gt;0,VLOOKUP(R1700,Jahresfaktoren!$D$11:$E$24,2,),0)</f>
        <v>150</v>
      </c>
      <c r="X1700" s="175">
        <f>IF(S1700&gt;0,VLOOKUP(S1700,Jahresfaktoren!$A$28:$B$29,2,),0)</f>
        <v>0</v>
      </c>
      <c r="Y1700" s="175">
        <f>IF(T1700&gt;0,VLOOKUP(T1700,Jahresfaktoren!$A$28:$B$29,2,),0)</f>
        <v>0</v>
      </c>
      <c r="Z1700" s="175">
        <f>IF(U1700&gt;0,VLOOKUP(U1700,Jahresfaktoren!$A$32:$B$33,2,),)</f>
        <v>0</v>
      </c>
      <c r="AA1700" s="177">
        <f t="shared" si="793"/>
        <v>2504.96</v>
      </c>
      <c r="AB1700" s="177">
        <f t="shared" si="794"/>
        <v>2472</v>
      </c>
      <c r="AC1700" s="177" t="str">
        <f t="shared" si="795"/>
        <v/>
      </c>
      <c r="AD1700" s="177" t="str">
        <f t="shared" si="796"/>
        <v/>
      </c>
      <c r="AE1700" s="177" t="str">
        <f t="shared" si="797"/>
        <v/>
      </c>
      <c r="AF1700" s="178">
        <f>IF(Q1700&gt;0,VLOOKUP(H1700,Leistungszahlen!$A$11:$C$158,3,),0)</f>
        <v>0</v>
      </c>
      <c r="AG1700" s="178">
        <f>IF(R1700&gt;0,VLOOKUP(H1700,Leistungszahlen!$A$11:$F$158,6,),IF(T1700&gt;0,VLOOKUP(H1700,Leistungszahlen!$A$11:$F$158,6,),0))</f>
        <v>0</v>
      </c>
      <c r="AH1700" s="179" t="e">
        <f t="shared" si="804"/>
        <v>#DIV/0!</v>
      </c>
      <c r="AI1700" s="179" t="e">
        <f t="shared" si="805"/>
        <v>#DIV/0!</v>
      </c>
      <c r="AJ1700" s="179">
        <f t="shared" si="806"/>
        <v>0</v>
      </c>
      <c r="AK1700" s="179">
        <f t="shared" si="807"/>
        <v>0</v>
      </c>
      <c r="AL1700" s="179">
        <f t="shared" si="808"/>
        <v>0</v>
      </c>
      <c r="AM1700" s="180">
        <f>IF(L1700=1,Stundensätze!$D$13,IF(L1700=2,Stundensätze!$D$17,IF(L1700=4,Stundensätze!$D$21,"")))</f>
        <v>0</v>
      </c>
      <c r="AN1700" s="180">
        <f>IF(L1700=1,Stundensätze!$D$15,IF(L1700=2,Stundensätze!$D$19,IF(L1700=4,Stundensätze!$D$23,"")))</f>
        <v>0</v>
      </c>
      <c r="AO1700" s="180" t="e">
        <f t="shared" si="798"/>
        <v>#DIV/0!</v>
      </c>
      <c r="AP1700" s="180">
        <f t="shared" si="799"/>
        <v>0</v>
      </c>
      <c r="AQ1700" s="192" t="e">
        <f t="shared" si="800"/>
        <v>#DIV/0!</v>
      </c>
      <c r="AR1700" s="192" t="e">
        <f t="shared" si="801"/>
        <v>#DIV/0!</v>
      </c>
      <c r="AS1700" s="193" t="e">
        <f t="shared" si="802"/>
        <v>#DIV/0!</v>
      </c>
      <c r="AT1700" s="258" t="str">
        <f>IF(K1700=0,0,VLOOKUP(K1700,Kostenstellen!A:B,2,FALSE))</f>
        <v xml:space="preserve">Salinenklinik </v>
      </c>
      <c r="AU1700" s="68" t="str">
        <f t="shared" si="789"/>
        <v>A1</v>
      </c>
      <c r="AV1700" s="68" t="str">
        <f t="shared" si="790"/>
        <v>A1</v>
      </c>
      <c r="AW1700" s="68">
        <f>IF(AF1700=0,0,VLOOKUP($H1700,Leistungszahlen!$A$11:$H$158,4,FALSE))</f>
        <v>0</v>
      </c>
      <c r="AX1700" s="68">
        <f>IF(AF1700=0,0,VLOOKUP($H1700,Leistungszahlen!$A$11:$H$158,5,FALSE))</f>
        <v>0</v>
      </c>
      <c r="AY1700" s="68">
        <f>IF(AG1700=0,0,VLOOKUP($H1700,Leistungszahlen!$A$11:$H$158,6,FALSE))</f>
        <v>0</v>
      </c>
      <c r="AZ1700" s="68">
        <f t="shared" si="791"/>
        <v>0</v>
      </c>
      <c r="BA1700" s="68">
        <f t="shared" si="792"/>
        <v>0</v>
      </c>
      <c r="BC1700" s="68">
        <f t="shared" si="803"/>
        <v>0</v>
      </c>
      <c r="BD1700" s="285"/>
    </row>
    <row r="1701" spans="1:56" s="68" customFormat="1">
      <c r="A1701" s="200"/>
      <c r="B1701" s="200"/>
      <c r="C1701" s="200" t="s">
        <v>420</v>
      </c>
      <c r="D1701" s="200" t="s">
        <v>200</v>
      </c>
      <c r="E1701" s="200" t="s">
        <v>353</v>
      </c>
      <c r="F1701" s="200" t="s">
        <v>1635</v>
      </c>
      <c r="G1701" s="200" t="s">
        <v>251</v>
      </c>
      <c r="H1701" s="201" t="s">
        <v>200</v>
      </c>
      <c r="I1701" s="202">
        <v>4.13</v>
      </c>
      <c r="J1701" s="200" t="s">
        <v>778</v>
      </c>
      <c r="K1701" s="176">
        <v>5</v>
      </c>
      <c r="L1701" s="176">
        <v>1</v>
      </c>
      <c r="M1701" s="176"/>
      <c r="N1701" s="286">
        <v>6</v>
      </c>
      <c r="O1701" s="286"/>
      <c r="P1701" s="176"/>
      <c r="Q1701" s="203">
        <f t="shared" si="784"/>
        <v>6</v>
      </c>
      <c r="R1701" s="203">
        <f t="shared" si="785"/>
        <v>0</v>
      </c>
      <c r="S1701" s="203">
        <f t="shared" si="786"/>
        <v>0</v>
      </c>
      <c r="T1701" s="203">
        <f t="shared" si="787"/>
        <v>0</v>
      </c>
      <c r="U1701" s="203">
        <f t="shared" si="788"/>
        <v>0</v>
      </c>
      <c r="V1701" s="175">
        <f>IF(Q1701&gt;0,VLOOKUP(Q1701,Jahresfaktoren!$A$11:$B$24,2,),0)</f>
        <v>302</v>
      </c>
      <c r="W1701" s="175">
        <f>IF(R1701&gt;0,VLOOKUP(R1701,Jahresfaktoren!$D$11:$E$24,2,),0)</f>
        <v>0</v>
      </c>
      <c r="X1701" s="175">
        <f>IF(S1701&gt;0,VLOOKUP(S1701,Jahresfaktoren!$A$28:$B$29,2,),0)</f>
        <v>0</v>
      </c>
      <c r="Y1701" s="175">
        <f>IF(T1701&gt;0,VLOOKUP(T1701,Jahresfaktoren!$A$28:$B$29,2,),0)</f>
        <v>0</v>
      </c>
      <c r="Z1701" s="175">
        <f>IF(U1701&gt;0,VLOOKUP(U1701,Jahresfaktoren!$A$32:$B$33,2,),)</f>
        <v>0</v>
      </c>
      <c r="AA1701" s="177">
        <f t="shared" si="793"/>
        <v>1247.26</v>
      </c>
      <c r="AB1701" s="177" t="str">
        <f t="shared" si="794"/>
        <v/>
      </c>
      <c r="AC1701" s="177" t="str">
        <f t="shared" si="795"/>
        <v/>
      </c>
      <c r="AD1701" s="177" t="str">
        <f t="shared" si="796"/>
        <v/>
      </c>
      <c r="AE1701" s="177" t="str">
        <f t="shared" si="797"/>
        <v/>
      </c>
      <c r="AF1701" s="178">
        <f>IF(Q1701&gt;0,VLOOKUP(H1701,Leistungszahlen!$A$11:$C$158,3,),0)</f>
        <v>0</v>
      </c>
      <c r="AG1701" s="178">
        <f>IF(R1701&gt;0,VLOOKUP(H1701,Leistungszahlen!$A$11:$F$158,6,),IF(T1701&gt;0,VLOOKUP(H1701,Leistungszahlen!$A$11:$F$158,6,),0))</f>
        <v>0</v>
      </c>
      <c r="AH1701" s="179" t="e">
        <f t="shared" si="804"/>
        <v>#DIV/0!</v>
      </c>
      <c r="AI1701" s="179">
        <f t="shared" si="805"/>
        <v>0</v>
      </c>
      <c r="AJ1701" s="179">
        <f t="shared" si="806"/>
        <v>0</v>
      </c>
      <c r="AK1701" s="179">
        <f t="shared" si="807"/>
        <v>0</v>
      </c>
      <c r="AL1701" s="179">
        <f t="shared" si="808"/>
        <v>0</v>
      </c>
      <c r="AM1701" s="180">
        <f>IF(L1701=1,Stundensätze!$D$13,IF(L1701=2,Stundensätze!$D$17,IF(L1701=4,Stundensätze!$D$21,"")))</f>
        <v>0</v>
      </c>
      <c r="AN1701" s="180">
        <f>IF(L1701=1,Stundensätze!$D$15,IF(L1701=2,Stundensätze!$D$19,IF(L1701=4,Stundensätze!$D$23,"")))</f>
        <v>0</v>
      </c>
      <c r="AO1701" s="180" t="e">
        <f t="shared" si="798"/>
        <v>#DIV/0!</v>
      </c>
      <c r="AP1701" s="180">
        <f t="shared" si="799"/>
        <v>0</v>
      </c>
      <c r="AQ1701" s="192" t="e">
        <f t="shared" si="800"/>
        <v>#DIV/0!</v>
      </c>
      <c r="AR1701" s="192" t="e">
        <f t="shared" si="801"/>
        <v>#DIV/0!</v>
      </c>
      <c r="AS1701" s="193" t="e">
        <f t="shared" si="802"/>
        <v>#DIV/0!</v>
      </c>
      <c r="AT1701" s="258" t="str">
        <f>IF(K1701=0,0,VLOOKUP(K1701,Kostenstellen!A:B,2,FALSE))</f>
        <v xml:space="preserve">Salinenklinik </v>
      </c>
      <c r="AU1701" s="68" t="str">
        <f t="shared" si="789"/>
        <v>B</v>
      </c>
      <c r="AV1701" s="68" t="str">
        <f t="shared" si="790"/>
        <v/>
      </c>
      <c r="AW1701" s="68">
        <f>IF(AF1701=0,0,VLOOKUP($H1701,Leistungszahlen!$A$11:$H$158,4,FALSE))</f>
        <v>0</v>
      </c>
      <c r="AX1701" s="68">
        <f>IF(AF1701=0,0,VLOOKUP($H1701,Leistungszahlen!$A$11:$H$158,5,FALSE))</f>
        <v>0</v>
      </c>
      <c r="AY1701" s="68">
        <f>IF(AG1701=0,0,VLOOKUP($H1701,Leistungszahlen!$A$11:$H$158,6,FALSE))</f>
        <v>0</v>
      </c>
      <c r="AZ1701" s="68">
        <f t="shared" si="791"/>
        <v>0</v>
      </c>
      <c r="BA1701" s="68">
        <f t="shared" si="792"/>
        <v>0</v>
      </c>
      <c r="BC1701" s="68">
        <f t="shared" si="803"/>
        <v>0</v>
      </c>
      <c r="BD1701" s="285"/>
    </row>
    <row r="1702" spans="1:56" s="68" customFormat="1">
      <c r="A1702" s="200"/>
      <c r="B1702" s="200"/>
      <c r="C1702" s="200" t="s">
        <v>420</v>
      </c>
      <c r="D1702" s="200" t="s">
        <v>200</v>
      </c>
      <c r="E1702" s="200" t="s">
        <v>353</v>
      </c>
      <c r="F1702" s="200" t="s">
        <v>1636</v>
      </c>
      <c r="G1702" s="200" t="s">
        <v>118</v>
      </c>
      <c r="H1702" s="201" t="s">
        <v>221</v>
      </c>
      <c r="I1702" s="202">
        <v>4.17</v>
      </c>
      <c r="J1702" s="200" t="s">
        <v>292</v>
      </c>
      <c r="K1702" s="176">
        <v>5</v>
      </c>
      <c r="L1702" s="176">
        <v>1</v>
      </c>
      <c r="M1702" s="176">
        <v>0</v>
      </c>
      <c r="N1702" s="286">
        <v>1</v>
      </c>
      <c r="O1702" s="286"/>
      <c r="P1702" s="176"/>
      <c r="Q1702" s="203">
        <f t="shared" si="784"/>
        <v>1</v>
      </c>
      <c r="R1702" s="203">
        <f t="shared" si="785"/>
        <v>0</v>
      </c>
      <c r="S1702" s="203">
        <f t="shared" si="786"/>
        <v>0</v>
      </c>
      <c r="T1702" s="203">
        <f t="shared" si="787"/>
        <v>0</v>
      </c>
      <c r="U1702" s="203">
        <f t="shared" si="788"/>
        <v>0</v>
      </c>
      <c r="V1702" s="175">
        <f>IF(Q1702&gt;0,VLOOKUP(Q1702,Jahresfaktoren!$A$11:$B$24,2,),0)</f>
        <v>52</v>
      </c>
      <c r="W1702" s="175">
        <f>IF(R1702&gt;0,VLOOKUP(R1702,Jahresfaktoren!$D$11:$E$24,2,),0)</f>
        <v>0</v>
      </c>
      <c r="X1702" s="175">
        <f>IF(S1702&gt;0,VLOOKUP(S1702,Jahresfaktoren!$A$28:$B$29,2,),0)</f>
        <v>0</v>
      </c>
      <c r="Y1702" s="175">
        <f>IF(T1702&gt;0,VLOOKUP(T1702,Jahresfaktoren!$A$28:$B$29,2,),0)</f>
        <v>0</v>
      </c>
      <c r="Z1702" s="175">
        <f>IF(U1702&gt;0,VLOOKUP(U1702,Jahresfaktoren!$A$32:$B$33,2,),)</f>
        <v>0</v>
      </c>
      <c r="AA1702" s="177">
        <f t="shared" si="793"/>
        <v>216.84</v>
      </c>
      <c r="AB1702" s="177" t="str">
        <f t="shared" si="794"/>
        <v/>
      </c>
      <c r="AC1702" s="177" t="str">
        <f t="shared" si="795"/>
        <v/>
      </c>
      <c r="AD1702" s="177" t="str">
        <f t="shared" si="796"/>
        <v/>
      </c>
      <c r="AE1702" s="177" t="str">
        <f t="shared" si="797"/>
        <v/>
      </c>
      <c r="AF1702" s="178">
        <f>IF(Q1702&gt;0,VLOOKUP(H1702,Leistungszahlen!$A$11:$C$158,3,),0)</f>
        <v>0</v>
      </c>
      <c r="AG1702" s="178">
        <f>IF(R1702&gt;0,VLOOKUP(H1702,Leistungszahlen!$A$11:$F$158,6,),IF(T1702&gt;0,VLOOKUP(H1702,Leistungszahlen!$A$11:$F$158,6,),0))</f>
        <v>0</v>
      </c>
      <c r="AH1702" s="179" t="e">
        <f t="shared" si="804"/>
        <v>#DIV/0!</v>
      </c>
      <c r="AI1702" s="179">
        <f t="shared" si="805"/>
        <v>0</v>
      </c>
      <c r="AJ1702" s="179">
        <f t="shared" si="806"/>
        <v>0</v>
      </c>
      <c r="AK1702" s="179">
        <f t="shared" si="807"/>
        <v>0</v>
      </c>
      <c r="AL1702" s="179">
        <f t="shared" si="808"/>
        <v>0</v>
      </c>
      <c r="AM1702" s="180">
        <f>IF(L1702=1,Stundensätze!$D$13,IF(L1702=2,Stundensätze!$D$17,IF(L1702=4,Stundensätze!$D$21,"")))</f>
        <v>0</v>
      </c>
      <c r="AN1702" s="180">
        <f>IF(L1702=1,Stundensätze!$D$15,IF(L1702=2,Stundensätze!$D$19,IF(L1702=4,Stundensätze!$D$23,"")))</f>
        <v>0</v>
      </c>
      <c r="AO1702" s="180" t="e">
        <f t="shared" si="798"/>
        <v>#DIV/0!</v>
      </c>
      <c r="AP1702" s="180">
        <f t="shared" si="799"/>
        <v>0</v>
      </c>
      <c r="AQ1702" s="192" t="e">
        <f t="shared" si="800"/>
        <v>#DIV/0!</v>
      </c>
      <c r="AR1702" s="192" t="e">
        <f t="shared" si="801"/>
        <v>#DIV/0!</v>
      </c>
      <c r="AS1702" s="193" t="e">
        <f t="shared" si="802"/>
        <v>#DIV/0!</v>
      </c>
      <c r="AT1702" s="258" t="str">
        <f>IF(K1702=0,0,VLOOKUP(K1702,Kostenstellen!A:B,2,FALSE))</f>
        <v xml:space="preserve">Salinenklinik </v>
      </c>
      <c r="AU1702" s="68" t="str">
        <f t="shared" si="789"/>
        <v>Z</v>
      </c>
      <c r="AV1702" s="68" t="str">
        <f t="shared" si="790"/>
        <v/>
      </c>
      <c r="AW1702" s="68">
        <f>IF(AF1702=0,0,VLOOKUP($H1702,Leistungszahlen!$A$11:$H$158,4,FALSE))</f>
        <v>0</v>
      </c>
      <c r="AX1702" s="68">
        <f>IF(AF1702=0,0,VLOOKUP($H1702,Leistungszahlen!$A$11:$H$158,5,FALSE))</f>
        <v>0</v>
      </c>
      <c r="AY1702" s="68">
        <f>IF(AG1702=0,0,VLOOKUP($H1702,Leistungszahlen!$A$11:$H$158,6,FALSE))</f>
        <v>0</v>
      </c>
      <c r="AZ1702" s="68">
        <f t="shared" si="791"/>
        <v>0</v>
      </c>
      <c r="BA1702" s="68">
        <f t="shared" si="792"/>
        <v>0</v>
      </c>
      <c r="BC1702" s="68">
        <f t="shared" si="803"/>
        <v>0</v>
      </c>
      <c r="BD1702" s="285"/>
    </row>
    <row r="1703" spans="1:56" s="68" customFormat="1">
      <c r="A1703" s="200"/>
      <c r="B1703" s="200"/>
      <c r="C1703" s="200" t="s">
        <v>420</v>
      </c>
      <c r="D1703" s="200" t="s">
        <v>200</v>
      </c>
      <c r="E1703" s="200" t="s">
        <v>353</v>
      </c>
      <c r="F1703" s="200" t="s">
        <v>1636</v>
      </c>
      <c r="G1703" s="200" t="s">
        <v>163</v>
      </c>
      <c r="H1703" s="201" t="s">
        <v>287</v>
      </c>
      <c r="I1703" s="202">
        <v>16.48</v>
      </c>
      <c r="J1703" s="200" t="s">
        <v>307</v>
      </c>
      <c r="K1703" s="176">
        <v>5</v>
      </c>
      <c r="L1703" s="176">
        <v>1</v>
      </c>
      <c r="M1703" s="176"/>
      <c r="N1703" s="286">
        <v>3</v>
      </c>
      <c r="O1703" s="286">
        <v>3</v>
      </c>
      <c r="P1703" s="176"/>
      <c r="Q1703" s="203">
        <f t="shared" si="784"/>
        <v>3</v>
      </c>
      <c r="R1703" s="203">
        <f t="shared" si="785"/>
        <v>3</v>
      </c>
      <c r="S1703" s="203">
        <f t="shared" si="786"/>
        <v>0</v>
      </c>
      <c r="T1703" s="203">
        <f t="shared" si="787"/>
        <v>0</v>
      </c>
      <c r="U1703" s="203">
        <f t="shared" si="788"/>
        <v>0</v>
      </c>
      <c r="V1703" s="175">
        <f>IF(Q1703&gt;0,VLOOKUP(Q1703,Jahresfaktoren!$A$11:$B$24,2,),0)</f>
        <v>152</v>
      </c>
      <c r="W1703" s="175">
        <f>IF(R1703&gt;0,VLOOKUP(R1703,Jahresfaktoren!$D$11:$E$24,2,),0)</f>
        <v>150</v>
      </c>
      <c r="X1703" s="175">
        <f>IF(S1703&gt;0,VLOOKUP(S1703,Jahresfaktoren!$A$28:$B$29,2,),0)</f>
        <v>0</v>
      </c>
      <c r="Y1703" s="175">
        <f>IF(T1703&gt;0,VLOOKUP(T1703,Jahresfaktoren!$A$28:$B$29,2,),0)</f>
        <v>0</v>
      </c>
      <c r="Z1703" s="175">
        <f>IF(U1703&gt;0,VLOOKUP(U1703,Jahresfaktoren!$A$32:$B$33,2,),)</f>
        <v>0</v>
      </c>
      <c r="AA1703" s="177">
        <f t="shared" si="793"/>
        <v>2504.96</v>
      </c>
      <c r="AB1703" s="177">
        <f t="shared" si="794"/>
        <v>2472</v>
      </c>
      <c r="AC1703" s="177" t="str">
        <f t="shared" si="795"/>
        <v/>
      </c>
      <c r="AD1703" s="177" t="str">
        <f t="shared" si="796"/>
        <v/>
      </c>
      <c r="AE1703" s="177" t="str">
        <f t="shared" si="797"/>
        <v/>
      </c>
      <c r="AF1703" s="178">
        <f>IF(Q1703&gt;0,VLOOKUP(H1703,Leistungszahlen!$A$11:$C$158,3,),0)</f>
        <v>0</v>
      </c>
      <c r="AG1703" s="178">
        <f>IF(R1703&gt;0,VLOOKUP(H1703,Leistungszahlen!$A$11:$F$158,6,),IF(T1703&gt;0,VLOOKUP(H1703,Leistungszahlen!$A$11:$F$158,6,),0))</f>
        <v>0</v>
      </c>
      <c r="AH1703" s="179" t="e">
        <f t="shared" si="804"/>
        <v>#DIV/0!</v>
      </c>
      <c r="AI1703" s="179" t="e">
        <f t="shared" si="805"/>
        <v>#DIV/0!</v>
      </c>
      <c r="AJ1703" s="179">
        <f t="shared" si="806"/>
        <v>0</v>
      </c>
      <c r="AK1703" s="179">
        <f t="shared" si="807"/>
        <v>0</v>
      </c>
      <c r="AL1703" s="179">
        <f t="shared" si="808"/>
        <v>0</v>
      </c>
      <c r="AM1703" s="180">
        <f>IF(L1703=1,Stundensätze!$D$13,IF(L1703=2,Stundensätze!$D$17,IF(L1703=4,Stundensätze!$D$21,"")))</f>
        <v>0</v>
      </c>
      <c r="AN1703" s="180">
        <f>IF(L1703=1,Stundensätze!$D$15,IF(L1703=2,Stundensätze!$D$19,IF(L1703=4,Stundensätze!$D$23,"")))</f>
        <v>0</v>
      </c>
      <c r="AO1703" s="180" t="e">
        <f t="shared" si="798"/>
        <v>#DIV/0!</v>
      </c>
      <c r="AP1703" s="180">
        <f t="shared" si="799"/>
        <v>0</v>
      </c>
      <c r="AQ1703" s="192" t="e">
        <f t="shared" si="800"/>
        <v>#DIV/0!</v>
      </c>
      <c r="AR1703" s="192" t="e">
        <f t="shared" si="801"/>
        <v>#DIV/0!</v>
      </c>
      <c r="AS1703" s="193" t="e">
        <f t="shared" si="802"/>
        <v>#DIV/0!</v>
      </c>
      <c r="AT1703" s="258" t="str">
        <f>IF(K1703=0,0,VLOOKUP(K1703,Kostenstellen!A:B,2,FALSE))</f>
        <v xml:space="preserve">Salinenklinik </v>
      </c>
      <c r="AU1703" s="68" t="str">
        <f t="shared" si="789"/>
        <v>A1</v>
      </c>
      <c r="AV1703" s="68" t="str">
        <f t="shared" si="790"/>
        <v>A1</v>
      </c>
      <c r="AW1703" s="68">
        <f>IF(AF1703=0,0,VLOOKUP($H1703,Leistungszahlen!$A$11:$H$158,4,FALSE))</f>
        <v>0</v>
      </c>
      <c r="AX1703" s="68">
        <f>IF(AF1703=0,0,VLOOKUP($H1703,Leistungszahlen!$A$11:$H$158,5,FALSE))</f>
        <v>0</v>
      </c>
      <c r="AY1703" s="68">
        <f>IF(AG1703=0,0,VLOOKUP($H1703,Leistungszahlen!$A$11:$H$158,6,FALSE))</f>
        <v>0</v>
      </c>
      <c r="AZ1703" s="68">
        <f t="shared" si="791"/>
        <v>0</v>
      </c>
      <c r="BA1703" s="68">
        <f t="shared" si="792"/>
        <v>0</v>
      </c>
      <c r="BC1703" s="68">
        <f t="shared" si="803"/>
        <v>0</v>
      </c>
      <c r="BD1703" s="285"/>
    </row>
    <row r="1704" spans="1:56" s="68" customFormat="1">
      <c r="A1704" s="200"/>
      <c r="B1704" s="200"/>
      <c r="C1704" s="200" t="s">
        <v>420</v>
      </c>
      <c r="D1704" s="200" t="s">
        <v>200</v>
      </c>
      <c r="E1704" s="200" t="s">
        <v>353</v>
      </c>
      <c r="F1704" s="200" t="s">
        <v>1636</v>
      </c>
      <c r="G1704" s="200" t="s">
        <v>251</v>
      </c>
      <c r="H1704" s="201" t="s">
        <v>200</v>
      </c>
      <c r="I1704" s="202">
        <v>4.13</v>
      </c>
      <c r="J1704" s="200" t="s">
        <v>778</v>
      </c>
      <c r="K1704" s="176">
        <v>5</v>
      </c>
      <c r="L1704" s="176">
        <v>1</v>
      </c>
      <c r="M1704" s="176"/>
      <c r="N1704" s="286">
        <v>6</v>
      </c>
      <c r="O1704" s="286"/>
      <c r="P1704" s="176"/>
      <c r="Q1704" s="203">
        <f t="shared" si="784"/>
        <v>6</v>
      </c>
      <c r="R1704" s="203">
        <f t="shared" si="785"/>
        <v>0</v>
      </c>
      <c r="S1704" s="203">
        <f t="shared" si="786"/>
        <v>0</v>
      </c>
      <c r="T1704" s="203">
        <f t="shared" si="787"/>
        <v>0</v>
      </c>
      <c r="U1704" s="203">
        <f t="shared" si="788"/>
        <v>0</v>
      </c>
      <c r="V1704" s="175">
        <f>IF(Q1704&gt;0,VLOOKUP(Q1704,Jahresfaktoren!$A$11:$B$24,2,),0)</f>
        <v>302</v>
      </c>
      <c r="W1704" s="175">
        <f>IF(R1704&gt;0,VLOOKUP(R1704,Jahresfaktoren!$D$11:$E$24,2,),0)</f>
        <v>0</v>
      </c>
      <c r="X1704" s="175">
        <f>IF(S1704&gt;0,VLOOKUP(S1704,Jahresfaktoren!$A$28:$B$29,2,),0)</f>
        <v>0</v>
      </c>
      <c r="Y1704" s="175">
        <f>IF(T1704&gt;0,VLOOKUP(T1704,Jahresfaktoren!$A$28:$B$29,2,),0)</f>
        <v>0</v>
      </c>
      <c r="Z1704" s="175">
        <f>IF(U1704&gt;0,VLOOKUP(U1704,Jahresfaktoren!$A$32:$B$33,2,),)</f>
        <v>0</v>
      </c>
      <c r="AA1704" s="177">
        <f t="shared" si="793"/>
        <v>1247.26</v>
      </c>
      <c r="AB1704" s="177" t="str">
        <f t="shared" si="794"/>
        <v/>
      </c>
      <c r="AC1704" s="177" t="str">
        <f t="shared" si="795"/>
        <v/>
      </c>
      <c r="AD1704" s="177" t="str">
        <f t="shared" si="796"/>
        <v/>
      </c>
      <c r="AE1704" s="177" t="str">
        <f t="shared" si="797"/>
        <v/>
      </c>
      <c r="AF1704" s="178">
        <f>IF(Q1704&gt;0,VLOOKUP(H1704,Leistungszahlen!$A$11:$C$158,3,),0)</f>
        <v>0</v>
      </c>
      <c r="AG1704" s="178">
        <f>IF(R1704&gt;0,VLOOKUP(H1704,Leistungszahlen!$A$11:$F$158,6,),IF(T1704&gt;0,VLOOKUP(H1704,Leistungszahlen!$A$11:$F$158,6,),0))</f>
        <v>0</v>
      </c>
      <c r="AH1704" s="179" t="e">
        <f t="shared" si="804"/>
        <v>#DIV/0!</v>
      </c>
      <c r="AI1704" s="179">
        <f t="shared" si="805"/>
        <v>0</v>
      </c>
      <c r="AJ1704" s="179">
        <f t="shared" si="806"/>
        <v>0</v>
      </c>
      <c r="AK1704" s="179">
        <f t="shared" si="807"/>
        <v>0</v>
      </c>
      <c r="AL1704" s="179">
        <f t="shared" si="808"/>
        <v>0</v>
      </c>
      <c r="AM1704" s="180">
        <f>IF(L1704=1,Stundensätze!$D$13,IF(L1704=2,Stundensätze!$D$17,IF(L1704=4,Stundensätze!$D$21,"")))</f>
        <v>0</v>
      </c>
      <c r="AN1704" s="180">
        <f>IF(L1704=1,Stundensätze!$D$15,IF(L1704=2,Stundensätze!$D$19,IF(L1704=4,Stundensätze!$D$23,"")))</f>
        <v>0</v>
      </c>
      <c r="AO1704" s="180" t="e">
        <f t="shared" si="798"/>
        <v>#DIV/0!</v>
      </c>
      <c r="AP1704" s="180">
        <f t="shared" si="799"/>
        <v>0</v>
      </c>
      <c r="AQ1704" s="192" t="e">
        <f t="shared" si="800"/>
        <v>#DIV/0!</v>
      </c>
      <c r="AR1704" s="192" t="e">
        <f t="shared" si="801"/>
        <v>#DIV/0!</v>
      </c>
      <c r="AS1704" s="193" t="e">
        <f t="shared" si="802"/>
        <v>#DIV/0!</v>
      </c>
      <c r="AT1704" s="258" t="str">
        <f>IF(K1704=0,0,VLOOKUP(K1704,Kostenstellen!A:B,2,FALSE))</f>
        <v xml:space="preserve">Salinenklinik </v>
      </c>
      <c r="AU1704" s="68" t="str">
        <f t="shared" si="789"/>
        <v>B</v>
      </c>
      <c r="AV1704" s="68" t="str">
        <f t="shared" si="790"/>
        <v/>
      </c>
      <c r="AW1704" s="68">
        <f>IF(AF1704=0,0,VLOOKUP($H1704,Leistungszahlen!$A$11:$H$158,4,FALSE))</f>
        <v>0</v>
      </c>
      <c r="AX1704" s="68">
        <f>IF(AF1704=0,0,VLOOKUP($H1704,Leistungszahlen!$A$11:$H$158,5,FALSE))</f>
        <v>0</v>
      </c>
      <c r="AY1704" s="68">
        <f>IF(AG1704=0,0,VLOOKUP($H1704,Leistungszahlen!$A$11:$H$158,6,FALSE))</f>
        <v>0</v>
      </c>
      <c r="AZ1704" s="68">
        <f t="shared" si="791"/>
        <v>0</v>
      </c>
      <c r="BA1704" s="68">
        <f t="shared" si="792"/>
        <v>0</v>
      </c>
      <c r="BC1704" s="68">
        <f t="shared" si="803"/>
        <v>0</v>
      </c>
      <c r="BD1704" s="285"/>
    </row>
    <row r="1705" spans="1:56" s="68" customFormat="1">
      <c r="A1705" s="200"/>
      <c r="B1705" s="200"/>
      <c r="C1705" s="200" t="s">
        <v>420</v>
      </c>
      <c r="D1705" s="200" t="s">
        <v>200</v>
      </c>
      <c r="E1705" s="200" t="s">
        <v>353</v>
      </c>
      <c r="F1705" s="200" t="s">
        <v>1637</v>
      </c>
      <c r="G1705" s="200" t="s">
        <v>118</v>
      </c>
      <c r="H1705" s="201" t="s">
        <v>221</v>
      </c>
      <c r="I1705" s="202">
        <v>4.17</v>
      </c>
      <c r="J1705" s="200" t="s">
        <v>292</v>
      </c>
      <c r="K1705" s="176">
        <v>5</v>
      </c>
      <c r="L1705" s="176">
        <v>1</v>
      </c>
      <c r="M1705" s="176">
        <v>0</v>
      </c>
      <c r="N1705" s="286">
        <v>1</v>
      </c>
      <c r="O1705" s="286"/>
      <c r="P1705" s="176"/>
      <c r="Q1705" s="203">
        <f t="shared" si="784"/>
        <v>1</v>
      </c>
      <c r="R1705" s="203">
        <f t="shared" si="785"/>
        <v>0</v>
      </c>
      <c r="S1705" s="203">
        <f t="shared" si="786"/>
        <v>0</v>
      </c>
      <c r="T1705" s="203">
        <f t="shared" si="787"/>
        <v>0</v>
      </c>
      <c r="U1705" s="203">
        <f t="shared" si="788"/>
        <v>0</v>
      </c>
      <c r="V1705" s="175">
        <f>IF(Q1705&gt;0,VLOOKUP(Q1705,Jahresfaktoren!$A$11:$B$24,2,),0)</f>
        <v>52</v>
      </c>
      <c r="W1705" s="175">
        <f>IF(R1705&gt;0,VLOOKUP(R1705,Jahresfaktoren!$D$11:$E$24,2,),0)</f>
        <v>0</v>
      </c>
      <c r="X1705" s="175">
        <f>IF(S1705&gt;0,VLOOKUP(S1705,Jahresfaktoren!$A$28:$B$29,2,),0)</f>
        <v>0</v>
      </c>
      <c r="Y1705" s="175">
        <f>IF(T1705&gt;0,VLOOKUP(T1705,Jahresfaktoren!$A$28:$B$29,2,),0)</f>
        <v>0</v>
      </c>
      <c r="Z1705" s="175">
        <f>IF(U1705&gt;0,VLOOKUP(U1705,Jahresfaktoren!$A$32:$B$33,2,),)</f>
        <v>0</v>
      </c>
      <c r="AA1705" s="177">
        <f t="shared" si="793"/>
        <v>216.84</v>
      </c>
      <c r="AB1705" s="177" t="str">
        <f t="shared" si="794"/>
        <v/>
      </c>
      <c r="AC1705" s="177" t="str">
        <f t="shared" si="795"/>
        <v/>
      </c>
      <c r="AD1705" s="177" t="str">
        <f t="shared" si="796"/>
        <v/>
      </c>
      <c r="AE1705" s="177" t="str">
        <f t="shared" si="797"/>
        <v/>
      </c>
      <c r="AF1705" s="178">
        <f>IF(Q1705&gt;0,VLOOKUP(H1705,Leistungszahlen!$A$11:$C$158,3,),0)</f>
        <v>0</v>
      </c>
      <c r="AG1705" s="178">
        <f>IF(R1705&gt;0,VLOOKUP(H1705,Leistungszahlen!$A$11:$F$158,6,),IF(T1705&gt;0,VLOOKUP(H1705,Leistungszahlen!$A$11:$F$158,6,),0))</f>
        <v>0</v>
      </c>
      <c r="AH1705" s="179" t="e">
        <f t="shared" si="804"/>
        <v>#DIV/0!</v>
      </c>
      <c r="AI1705" s="179">
        <f t="shared" si="805"/>
        <v>0</v>
      </c>
      <c r="AJ1705" s="179">
        <f t="shared" si="806"/>
        <v>0</v>
      </c>
      <c r="AK1705" s="179">
        <f t="shared" si="807"/>
        <v>0</v>
      </c>
      <c r="AL1705" s="179">
        <f t="shared" si="808"/>
        <v>0</v>
      </c>
      <c r="AM1705" s="180">
        <f>IF(L1705=1,Stundensätze!$D$13,IF(L1705=2,Stundensätze!$D$17,IF(L1705=4,Stundensätze!$D$21,"")))</f>
        <v>0</v>
      </c>
      <c r="AN1705" s="180">
        <f>IF(L1705=1,Stundensätze!$D$15,IF(L1705=2,Stundensätze!$D$19,IF(L1705=4,Stundensätze!$D$23,"")))</f>
        <v>0</v>
      </c>
      <c r="AO1705" s="180" t="e">
        <f t="shared" si="798"/>
        <v>#DIV/0!</v>
      </c>
      <c r="AP1705" s="180">
        <f t="shared" si="799"/>
        <v>0</v>
      </c>
      <c r="AQ1705" s="192" t="e">
        <f t="shared" si="800"/>
        <v>#DIV/0!</v>
      </c>
      <c r="AR1705" s="192" t="e">
        <f t="shared" si="801"/>
        <v>#DIV/0!</v>
      </c>
      <c r="AS1705" s="193" t="e">
        <f t="shared" si="802"/>
        <v>#DIV/0!</v>
      </c>
      <c r="AT1705" s="258" t="str">
        <f>IF(K1705=0,0,VLOOKUP(K1705,Kostenstellen!A:B,2,FALSE))</f>
        <v xml:space="preserve">Salinenklinik </v>
      </c>
      <c r="AU1705" s="68" t="str">
        <f t="shared" si="789"/>
        <v>Z</v>
      </c>
      <c r="AV1705" s="68" t="str">
        <f t="shared" si="790"/>
        <v/>
      </c>
      <c r="AW1705" s="68">
        <f>IF(AF1705=0,0,VLOOKUP($H1705,Leistungszahlen!$A$11:$H$158,4,FALSE))</f>
        <v>0</v>
      </c>
      <c r="AX1705" s="68">
        <f>IF(AF1705=0,0,VLOOKUP($H1705,Leistungszahlen!$A$11:$H$158,5,FALSE))</f>
        <v>0</v>
      </c>
      <c r="AY1705" s="68">
        <f>IF(AG1705=0,0,VLOOKUP($H1705,Leistungszahlen!$A$11:$H$158,6,FALSE))</f>
        <v>0</v>
      </c>
      <c r="AZ1705" s="68">
        <f t="shared" si="791"/>
        <v>0</v>
      </c>
      <c r="BA1705" s="68">
        <f t="shared" si="792"/>
        <v>0</v>
      </c>
      <c r="BC1705" s="68">
        <f t="shared" si="803"/>
        <v>0</v>
      </c>
      <c r="BD1705" s="285"/>
    </row>
    <row r="1706" spans="1:56" s="68" customFormat="1">
      <c r="A1706" s="200"/>
      <c r="B1706" s="200"/>
      <c r="C1706" s="200" t="s">
        <v>420</v>
      </c>
      <c r="D1706" s="200" t="s">
        <v>200</v>
      </c>
      <c r="E1706" s="200" t="s">
        <v>353</v>
      </c>
      <c r="F1706" s="200" t="s">
        <v>1637</v>
      </c>
      <c r="G1706" s="200" t="s">
        <v>163</v>
      </c>
      <c r="H1706" s="201" t="s">
        <v>287</v>
      </c>
      <c r="I1706" s="202">
        <v>16.48</v>
      </c>
      <c r="J1706" s="200" t="s">
        <v>307</v>
      </c>
      <c r="K1706" s="176">
        <v>5</v>
      </c>
      <c r="L1706" s="176">
        <v>1</v>
      </c>
      <c r="M1706" s="176"/>
      <c r="N1706" s="286">
        <v>3</v>
      </c>
      <c r="O1706" s="286">
        <v>3</v>
      </c>
      <c r="P1706" s="176"/>
      <c r="Q1706" s="203">
        <f t="shared" si="784"/>
        <v>3</v>
      </c>
      <c r="R1706" s="203">
        <f t="shared" si="785"/>
        <v>3</v>
      </c>
      <c r="S1706" s="203">
        <f t="shared" si="786"/>
        <v>0</v>
      </c>
      <c r="T1706" s="203">
        <f t="shared" si="787"/>
        <v>0</v>
      </c>
      <c r="U1706" s="203">
        <f t="shared" si="788"/>
        <v>0</v>
      </c>
      <c r="V1706" s="175">
        <f>IF(Q1706&gt;0,VLOOKUP(Q1706,Jahresfaktoren!$A$11:$B$24,2,),0)</f>
        <v>152</v>
      </c>
      <c r="W1706" s="175">
        <f>IF(R1706&gt;0,VLOOKUP(R1706,Jahresfaktoren!$D$11:$E$24,2,),0)</f>
        <v>150</v>
      </c>
      <c r="X1706" s="175">
        <f>IF(S1706&gt;0,VLOOKUP(S1706,Jahresfaktoren!$A$28:$B$29,2,),0)</f>
        <v>0</v>
      </c>
      <c r="Y1706" s="175">
        <f>IF(T1706&gt;0,VLOOKUP(T1706,Jahresfaktoren!$A$28:$B$29,2,),0)</f>
        <v>0</v>
      </c>
      <c r="Z1706" s="175">
        <f>IF(U1706&gt;0,VLOOKUP(U1706,Jahresfaktoren!$A$32:$B$33,2,),)</f>
        <v>0</v>
      </c>
      <c r="AA1706" s="177">
        <f t="shared" si="793"/>
        <v>2504.96</v>
      </c>
      <c r="AB1706" s="177">
        <f t="shared" si="794"/>
        <v>2472</v>
      </c>
      <c r="AC1706" s="177" t="str">
        <f t="shared" si="795"/>
        <v/>
      </c>
      <c r="AD1706" s="177" t="str">
        <f t="shared" si="796"/>
        <v/>
      </c>
      <c r="AE1706" s="177" t="str">
        <f t="shared" si="797"/>
        <v/>
      </c>
      <c r="AF1706" s="178">
        <f>IF(Q1706&gt;0,VLOOKUP(H1706,Leistungszahlen!$A$11:$C$158,3,),0)</f>
        <v>0</v>
      </c>
      <c r="AG1706" s="178">
        <f>IF(R1706&gt;0,VLOOKUP(H1706,Leistungszahlen!$A$11:$F$158,6,),IF(T1706&gt;0,VLOOKUP(H1706,Leistungszahlen!$A$11:$F$158,6,),0))</f>
        <v>0</v>
      </c>
      <c r="AH1706" s="179" t="e">
        <f t="shared" si="804"/>
        <v>#DIV/0!</v>
      </c>
      <c r="AI1706" s="179" t="e">
        <f t="shared" si="805"/>
        <v>#DIV/0!</v>
      </c>
      <c r="AJ1706" s="179">
        <f t="shared" si="806"/>
        <v>0</v>
      </c>
      <c r="AK1706" s="179">
        <f t="shared" si="807"/>
        <v>0</v>
      </c>
      <c r="AL1706" s="179">
        <f t="shared" si="808"/>
        <v>0</v>
      </c>
      <c r="AM1706" s="180">
        <f>IF(L1706=1,Stundensätze!$D$13,IF(L1706=2,Stundensätze!$D$17,IF(L1706=4,Stundensätze!$D$21,"")))</f>
        <v>0</v>
      </c>
      <c r="AN1706" s="180">
        <f>IF(L1706=1,Stundensätze!$D$15,IF(L1706=2,Stundensätze!$D$19,IF(L1706=4,Stundensätze!$D$23,"")))</f>
        <v>0</v>
      </c>
      <c r="AO1706" s="180" t="e">
        <f t="shared" si="798"/>
        <v>#DIV/0!</v>
      </c>
      <c r="AP1706" s="180">
        <f t="shared" si="799"/>
        <v>0</v>
      </c>
      <c r="AQ1706" s="192" t="e">
        <f t="shared" si="800"/>
        <v>#DIV/0!</v>
      </c>
      <c r="AR1706" s="192" t="e">
        <f t="shared" si="801"/>
        <v>#DIV/0!</v>
      </c>
      <c r="AS1706" s="193" t="e">
        <f t="shared" si="802"/>
        <v>#DIV/0!</v>
      </c>
      <c r="AT1706" s="258" t="str">
        <f>IF(K1706=0,0,VLOOKUP(K1706,Kostenstellen!A:B,2,FALSE))</f>
        <v xml:space="preserve">Salinenklinik </v>
      </c>
      <c r="AU1706" s="68" t="str">
        <f t="shared" si="789"/>
        <v>A1</v>
      </c>
      <c r="AV1706" s="68" t="str">
        <f t="shared" si="790"/>
        <v>A1</v>
      </c>
      <c r="AW1706" s="68">
        <f>IF(AF1706=0,0,VLOOKUP($H1706,Leistungszahlen!$A$11:$H$158,4,FALSE))</f>
        <v>0</v>
      </c>
      <c r="AX1706" s="68">
        <f>IF(AF1706=0,0,VLOOKUP($H1706,Leistungszahlen!$A$11:$H$158,5,FALSE))</f>
        <v>0</v>
      </c>
      <c r="AY1706" s="68">
        <f>IF(AG1706=0,0,VLOOKUP($H1706,Leistungszahlen!$A$11:$H$158,6,FALSE))</f>
        <v>0</v>
      </c>
      <c r="AZ1706" s="68">
        <f t="shared" si="791"/>
        <v>0</v>
      </c>
      <c r="BA1706" s="68">
        <f t="shared" si="792"/>
        <v>0</v>
      </c>
      <c r="BC1706" s="68">
        <f t="shared" si="803"/>
        <v>0</v>
      </c>
      <c r="BD1706" s="285"/>
    </row>
    <row r="1707" spans="1:56" s="68" customFormat="1">
      <c r="A1707" s="200"/>
      <c r="B1707" s="200"/>
      <c r="C1707" s="200" t="s">
        <v>420</v>
      </c>
      <c r="D1707" s="200" t="s">
        <v>200</v>
      </c>
      <c r="E1707" s="200" t="s">
        <v>353</v>
      </c>
      <c r="F1707" s="200" t="s">
        <v>1637</v>
      </c>
      <c r="G1707" s="200" t="s">
        <v>251</v>
      </c>
      <c r="H1707" s="201" t="s">
        <v>200</v>
      </c>
      <c r="I1707" s="202">
        <v>4.13</v>
      </c>
      <c r="J1707" s="200" t="s">
        <v>778</v>
      </c>
      <c r="K1707" s="176">
        <v>5</v>
      </c>
      <c r="L1707" s="176">
        <v>1</v>
      </c>
      <c r="M1707" s="176"/>
      <c r="N1707" s="286">
        <v>6</v>
      </c>
      <c r="O1707" s="286"/>
      <c r="P1707" s="176"/>
      <c r="Q1707" s="203">
        <f t="shared" si="784"/>
        <v>6</v>
      </c>
      <c r="R1707" s="203">
        <f t="shared" si="785"/>
        <v>0</v>
      </c>
      <c r="S1707" s="203">
        <f t="shared" si="786"/>
        <v>0</v>
      </c>
      <c r="T1707" s="203">
        <f t="shared" si="787"/>
        <v>0</v>
      </c>
      <c r="U1707" s="203">
        <f t="shared" si="788"/>
        <v>0</v>
      </c>
      <c r="V1707" s="175">
        <f>IF(Q1707&gt;0,VLOOKUP(Q1707,Jahresfaktoren!$A$11:$B$24,2,),0)</f>
        <v>302</v>
      </c>
      <c r="W1707" s="175">
        <f>IF(R1707&gt;0,VLOOKUP(R1707,Jahresfaktoren!$D$11:$E$24,2,),0)</f>
        <v>0</v>
      </c>
      <c r="X1707" s="175">
        <f>IF(S1707&gt;0,VLOOKUP(S1707,Jahresfaktoren!$A$28:$B$29,2,),0)</f>
        <v>0</v>
      </c>
      <c r="Y1707" s="175">
        <f>IF(T1707&gt;0,VLOOKUP(T1707,Jahresfaktoren!$A$28:$B$29,2,),0)</f>
        <v>0</v>
      </c>
      <c r="Z1707" s="175">
        <f>IF(U1707&gt;0,VLOOKUP(U1707,Jahresfaktoren!$A$32:$B$33,2,),)</f>
        <v>0</v>
      </c>
      <c r="AA1707" s="177">
        <f t="shared" si="793"/>
        <v>1247.26</v>
      </c>
      <c r="AB1707" s="177" t="str">
        <f t="shared" si="794"/>
        <v/>
      </c>
      <c r="AC1707" s="177" t="str">
        <f t="shared" si="795"/>
        <v/>
      </c>
      <c r="AD1707" s="177" t="str">
        <f t="shared" si="796"/>
        <v/>
      </c>
      <c r="AE1707" s="177" t="str">
        <f t="shared" si="797"/>
        <v/>
      </c>
      <c r="AF1707" s="178">
        <f>IF(Q1707&gt;0,VLOOKUP(H1707,Leistungszahlen!$A$11:$C$158,3,),0)</f>
        <v>0</v>
      </c>
      <c r="AG1707" s="178">
        <f>IF(R1707&gt;0,VLOOKUP(H1707,Leistungszahlen!$A$11:$F$158,6,),IF(T1707&gt;0,VLOOKUP(H1707,Leistungszahlen!$A$11:$F$158,6,),0))</f>
        <v>0</v>
      </c>
      <c r="AH1707" s="179" t="e">
        <f t="shared" si="804"/>
        <v>#DIV/0!</v>
      </c>
      <c r="AI1707" s="179">
        <f t="shared" si="805"/>
        <v>0</v>
      </c>
      <c r="AJ1707" s="179">
        <f t="shared" si="806"/>
        <v>0</v>
      </c>
      <c r="AK1707" s="179">
        <f t="shared" si="807"/>
        <v>0</v>
      </c>
      <c r="AL1707" s="179">
        <f t="shared" si="808"/>
        <v>0</v>
      </c>
      <c r="AM1707" s="180">
        <f>IF(L1707=1,Stundensätze!$D$13,IF(L1707=2,Stundensätze!$D$17,IF(L1707=4,Stundensätze!$D$21,"")))</f>
        <v>0</v>
      </c>
      <c r="AN1707" s="180">
        <f>IF(L1707=1,Stundensätze!$D$15,IF(L1707=2,Stundensätze!$D$19,IF(L1707=4,Stundensätze!$D$23,"")))</f>
        <v>0</v>
      </c>
      <c r="AO1707" s="180" t="e">
        <f t="shared" si="798"/>
        <v>#DIV/0!</v>
      </c>
      <c r="AP1707" s="180">
        <f t="shared" si="799"/>
        <v>0</v>
      </c>
      <c r="AQ1707" s="192" t="e">
        <f t="shared" si="800"/>
        <v>#DIV/0!</v>
      </c>
      <c r="AR1707" s="192" t="e">
        <f t="shared" si="801"/>
        <v>#DIV/0!</v>
      </c>
      <c r="AS1707" s="193" t="e">
        <f t="shared" si="802"/>
        <v>#DIV/0!</v>
      </c>
      <c r="AT1707" s="258" t="str">
        <f>IF(K1707=0,0,VLOOKUP(K1707,Kostenstellen!A:B,2,FALSE))</f>
        <v xml:space="preserve">Salinenklinik </v>
      </c>
      <c r="AU1707" s="68" t="str">
        <f t="shared" si="789"/>
        <v>B</v>
      </c>
      <c r="AV1707" s="68" t="str">
        <f t="shared" si="790"/>
        <v/>
      </c>
      <c r="AW1707" s="68">
        <f>IF(AF1707=0,0,VLOOKUP($H1707,Leistungszahlen!$A$11:$H$158,4,FALSE))</f>
        <v>0</v>
      </c>
      <c r="AX1707" s="68">
        <f>IF(AF1707=0,0,VLOOKUP($H1707,Leistungszahlen!$A$11:$H$158,5,FALSE))</f>
        <v>0</v>
      </c>
      <c r="AY1707" s="68">
        <f>IF(AG1707=0,0,VLOOKUP($H1707,Leistungszahlen!$A$11:$H$158,6,FALSE))</f>
        <v>0</v>
      </c>
      <c r="AZ1707" s="68">
        <f t="shared" si="791"/>
        <v>0</v>
      </c>
      <c r="BA1707" s="68">
        <f t="shared" si="792"/>
        <v>0</v>
      </c>
      <c r="BC1707" s="68">
        <f t="shared" si="803"/>
        <v>0</v>
      </c>
      <c r="BD1707" s="285"/>
    </row>
    <row r="1708" spans="1:56" s="68" customFormat="1">
      <c r="A1708" s="200"/>
      <c r="B1708" s="200"/>
      <c r="C1708" s="200" t="s">
        <v>420</v>
      </c>
      <c r="D1708" s="200" t="s">
        <v>200</v>
      </c>
      <c r="E1708" s="200" t="s">
        <v>353</v>
      </c>
      <c r="F1708" s="200"/>
      <c r="G1708" s="200" t="s">
        <v>232</v>
      </c>
      <c r="H1708" s="201" t="s">
        <v>206</v>
      </c>
      <c r="I1708" s="202">
        <v>7.51</v>
      </c>
      <c r="J1708" s="200" t="s">
        <v>560</v>
      </c>
      <c r="K1708" s="176">
        <v>5</v>
      </c>
      <c r="L1708" s="176">
        <v>1</v>
      </c>
      <c r="M1708" s="176" t="s">
        <v>119</v>
      </c>
      <c r="N1708" s="286">
        <v>1</v>
      </c>
      <c r="O1708" s="286"/>
      <c r="P1708" s="176"/>
      <c r="Q1708" s="203">
        <f t="shared" si="784"/>
        <v>0</v>
      </c>
      <c r="R1708" s="203">
        <f t="shared" si="785"/>
        <v>0</v>
      </c>
      <c r="S1708" s="203">
        <f t="shared" si="786"/>
        <v>0</v>
      </c>
      <c r="T1708" s="203">
        <f t="shared" si="787"/>
        <v>0</v>
      </c>
      <c r="U1708" s="203">
        <f t="shared" si="788"/>
        <v>0</v>
      </c>
      <c r="V1708" s="175">
        <f>IF(Q1708&gt;0,VLOOKUP(Q1708,Jahresfaktoren!$A$11:$B$24,2,),0)</f>
        <v>0</v>
      </c>
      <c r="W1708" s="175">
        <f>IF(R1708&gt;0,VLOOKUP(R1708,Jahresfaktoren!$D$11:$E$24,2,),0)</f>
        <v>0</v>
      </c>
      <c r="X1708" s="175">
        <f>IF(S1708&gt;0,VLOOKUP(S1708,Jahresfaktoren!$A$28:$B$29,2,),0)</f>
        <v>0</v>
      </c>
      <c r="Y1708" s="175">
        <f>IF(T1708&gt;0,VLOOKUP(T1708,Jahresfaktoren!$A$28:$B$29,2,),0)</f>
        <v>0</v>
      </c>
      <c r="Z1708" s="175">
        <f>IF(U1708&gt;0,VLOOKUP(U1708,Jahresfaktoren!$A$32:$B$33,2,),)</f>
        <v>0</v>
      </c>
      <c r="AA1708" s="177" t="str">
        <f t="shared" si="793"/>
        <v/>
      </c>
      <c r="AB1708" s="177" t="str">
        <f t="shared" si="794"/>
        <v/>
      </c>
      <c r="AC1708" s="177" t="str">
        <f t="shared" si="795"/>
        <v/>
      </c>
      <c r="AD1708" s="177" t="str">
        <f t="shared" si="796"/>
        <v/>
      </c>
      <c r="AE1708" s="177" t="str">
        <f t="shared" si="797"/>
        <v/>
      </c>
      <c r="AF1708" s="178">
        <f>IF(Q1708&gt;0,VLOOKUP(H1708,Leistungszahlen!$A$11:$C$158,3,),0)</f>
        <v>0</v>
      </c>
      <c r="AG1708" s="178">
        <f>IF(R1708&gt;0,VLOOKUP(H1708,Leistungszahlen!$A$11:$F$158,6,),IF(T1708&gt;0,VLOOKUP(H1708,Leistungszahlen!$A$11:$F$158,6,),0))</f>
        <v>0</v>
      </c>
      <c r="AH1708" s="179">
        <f t="shared" si="804"/>
        <v>0</v>
      </c>
      <c r="AI1708" s="179">
        <f t="shared" si="805"/>
        <v>0</v>
      </c>
      <c r="AJ1708" s="179">
        <f t="shared" si="806"/>
        <v>0</v>
      </c>
      <c r="AK1708" s="179">
        <f t="shared" si="807"/>
        <v>0</v>
      </c>
      <c r="AL1708" s="179">
        <f t="shared" si="808"/>
        <v>0</v>
      </c>
      <c r="AM1708" s="180">
        <f>IF(L1708=1,Stundensätze!$D$13,IF(L1708=2,Stundensätze!$D$17,IF(L1708=4,Stundensätze!$D$21,"")))</f>
        <v>0</v>
      </c>
      <c r="AN1708" s="180">
        <f>IF(L1708=1,Stundensätze!$D$15,IF(L1708=2,Stundensätze!$D$19,IF(L1708=4,Stundensätze!$D$23,"")))</f>
        <v>0</v>
      </c>
      <c r="AO1708" s="180">
        <f t="shared" si="798"/>
        <v>0</v>
      </c>
      <c r="AP1708" s="180">
        <f t="shared" si="799"/>
        <v>0</v>
      </c>
      <c r="AQ1708" s="192">
        <f t="shared" si="800"/>
        <v>0</v>
      </c>
      <c r="AR1708" s="192">
        <f t="shared" si="801"/>
        <v>0</v>
      </c>
      <c r="AS1708" s="193">
        <f t="shared" si="802"/>
        <v>0</v>
      </c>
      <c r="AT1708" s="258" t="str">
        <f>IF(K1708=0,0,VLOOKUP(K1708,Kostenstellen!A:B,2,FALSE))</f>
        <v xml:space="preserve">Salinenklinik </v>
      </c>
      <c r="AU1708" s="68" t="str">
        <f t="shared" si="789"/>
        <v/>
      </c>
      <c r="AV1708" s="68" t="str">
        <f t="shared" si="790"/>
        <v/>
      </c>
      <c r="AW1708" s="68">
        <f>IF(AF1708=0,0,VLOOKUP($H1708,Leistungszahlen!$A$11:$H$158,4,FALSE))</f>
        <v>0</v>
      </c>
      <c r="AX1708" s="68">
        <f>IF(AF1708=0,0,VLOOKUP($H1708,Leistungszahlen!$A$11:$H$158,5,FALSE))</f>
        <v>0</v>
      </c>
      <c r="AY1708" s="68">
        <f>IF(AG1708=0,0,VLOOKUP($H1708,Leistungszahlen!$A$11:$H$158,6,FALSE))</f>
        <v>0</v>
      </c>
      <c r="AZ1708" s="68">
        <f t="shared" si="791"/>
        <v>0</v>
      </c>
      <c r="BA1708" s="68">
        <f t="shared" si="792"/>
        <v>0</v>
      </c>
      <c r="BC1708" s="68">
        <f t="shared" si="803"/>
        <v>0</v>
      </c>
      <c r="BD1708" s="285"/>
    </row>
    <row r="1709" spans="1:56" s="68" customFormat="1">
      <c r="A1709" s="200"/>
      <c r="B1709" s="200"/>
      <c r="C1709" s="200" t="s">
        <v>420</v>
      </c>
      <c r="D1709" s="200" t="s">
        <v>200</v>
      </c>
      <c r="E1709" s="200" t="s">
        <v>353</v>
      </c>
      <c r="F1709" s="200"/>
      <c r="G1709" s="200" t="s">
        <v>193</v>
      </c>
      <c r="H1709" s="201" t="s">
        <v>206</v>
      </c>
      <c r="I1709" s="202">
        <v>7.19</v>
      </c>
      <c r="J1709" s="200" t="s">
        <v>560</v>
      </c>
      <c r="K1709" s="176">
        <v>5</v>
      </c>
      <c r="L1709" s="176">
        <v>1</v>
      </c>
      <c r="M1709" s="176" t="s">
        <v>119</v>
      </c>
      <c r="N1709" s="286">
        <v>1</v>
      </c>
      <c r="O1709" s="286"/>
      <c r="P1709" s="176"/>
      <c r="Q1709" s="203">
        <f t="shared" si="784"/>
        <v>0</v>
      </c>
      <c r="R1709" s="203">
        <f t="shared" si="785"/>
        <v>0</v>
      </c>
      <c r="S1709" s="203">
        <f t="shared" si="786"/>
        <v>0</v>
      </c>
      <c r="T1709" s="203">
        <f t="shared" si="787"/>
        <v>0</v>
      </c>
      <c r="U1709" s="203">
        <f t="shared" si="788"/>
        <v>0</v>
      </c>
      <c r="V1709" s="175">
        <f>IF(Q1709&gt;0,VLOOKUP(Q1709,Jahresfaktoren!$A$11:$B$24,2,),0)</f>
        <v>0</v>
      </c>
      <c r="W1709" s="175">
        <f>IF(R1709&gt;0,VLOOKUP(R1709,Jahresfaktoren!$D$11:$E$24,2,),0)</f>
        <v>0</v>
      </c>
      <c r="X1709" s="175">
        <f>IF(S1709&gt;0,VLOOKUP(S1709,Jahresfaktoren!$A$28:$B$29,2,),0)</f>
        <v>0</v>
      </c>
      <c r="Y1709" s="175">
        <f>IF(T1709&gt;0,VLOOKUP(T1709,Jahresfaktoren!$A$28:$B$29,2,),0)</f>
        <v>0</v>
      </c>
      <c r="Z1709" s="175">
        <f>IF(U1709&gt;0,VLOOKUP(U1709,Jahresfaktoren!$A$32:$B$33,2,),)</f>
        <v>0</v>
      </c>
      <c r="AA1709" s="177" t="str">
        <f t="shared" si="793"/>
        <v/>
      </c>
      <c r="AB1709" s="177" t="str">
        <f t="shared" si="794"/>
        <v/>
      </c>
      <c r="AC1709" s="177" t="str">
        <f t="shared" si="795"/>
        <v/>
      </c>
      <c r="AD1709" s="177" t="str">
        <f t="shared" si="796"/>
        <v/>
      </c>
      <c r="AE1709" s="177" t="str">
        <f t="shared" si="797"/>
        <v/>
      </c>
      <c r="AF1709" s="178">
        <f>IF(Q1709&gt;0,VLOOKUP(H1709,Leistungszahlen!$A$11:$C$158,3,),0)</f>
        <v>0</v>
      </c>
      <c r="AG1709" s="178">
        <f>IF(R1709&gt;0,VLOOKUP(H1709,Leistungszahlen!$A$11:$F$158,6,),IF(T1709&gt;0,VLOOKUP(H1709,Leistungszahlen!$A$11:$F$158,6,),0))</f>
        <v>0</v>
      </c>
      <c r="AH1709" s="179">
        <f t="shared" si="804"/>
        <v>0</v>
      </c>
      <c r="AI1709" s="179">
        <f t="shared" si="805"/>
        <v>0</v>
      </c>
      <c r="AJ1709" s="179">
        <f t="shared" si="806"/>
        <v>0</v>
      </c>
      <c r="AK1709" s="179">
        <f t="shared" si="807"/>
        <v>0</v>
      </c>
      <c r="AL1709" s="179">
        <f t="shared" si="808"/>
        <v>0</v>
      </c>
      <c r="AM1709" s="180">
        <f>IF(L1709=1,Stundensätze!$D$13,IF(L1709=2,Stundensätze!$D$17,IF(L1709=4,Stundensätze!$D$21,"")))</f>
        <v>0</v>
      </c>
      <c r="AN1709" s="180">
        <f>IF(L1709=1,Stundensätze!$D$15,IF(L1709=2,Stundensätze!$D$19,IF(L1709=4,Stundensätze!$D$23,"")))</f>
        <v>0</v>
      </c>
      <c r="AO1709" s="180">
        <f t="shared" si="798"/>
        <v>0</v>
      </c>
      <c r="AP1709" s="180">
        <f t="shared" si="799"/>
        <v>0</v>
      </c>
      <c r="AQ1709" s="192">
        <f t="shared" si="800"/>
        <v>0</v>
      </c>
      <c r="AR1709" s="192">
        <f t="shared" si="801"/>
        <v>0</v>
      </c>
      <c r="AS1709" s="193">
        <f t="shared" si="802"/>
        <v>0</v>
      </c>
      <c r="AT1709" s="258" t="str">
        <f>IF(K1709=0,0,VLOOKUP(K1709,Kostenstellen!A:B,2,FALSE))</f>
        <v xml:space="preserve">Salinenklinik </v>
      </c>
      <c r="AU1709" s="68" t="str">
        <f t="shared" si="789"/>
        <v/>
      </c>
      <c r="AV1709" s="68" t="str">
        <f t="shared" si="790"/>
        <v/>
      </c>
      <c r="AW1709" s="68">
        <f>IF(AF1709=0,0,VLOOKUP($H1709,Leistungszahlen!$A$11:$H$158,4,FALSE))</f>
        <v>0</v>
      </c>
      <c r="AX1709" s="68">
        <f>IF(AF1709=0,0,VLOOKUP($H1709,Leistungszahlen!$A$11:$H$158,5,FALSE))</f>
        <v>0</v>
      </c>
      <c r="AY1709" s="68">
        <f>IF(AG1709=0,0,VLOOKUP($H1709,Leistungszahlen!$A$11:$H$158,6,FALSE))</f>
        <v>0</v>
      </c>
      <c r="AZ1709" s="68">
        <f t="shared" si="791"/>
        <v>0</v>
      </c>
      <c r="BA1709" s="68">
        <f t="shared" si="792"/>
        <v>0</v>
      </c>
      <c r="BC1709" s="68">
        <f t="shared" si="803"/>
        <v>0</v>
      </c>
      <c r="BD1709" s="285"/>
    </row>
    <row r="1710" spans="1:56" s="68" customFormat="1">
      <c r="A1710" s="200"/>
      <c r="B1710" s="200"/>
      <c r="C1710" s="200" t="s">
        <v>420</v>
      </c>
      <c r="D1710" s="200" t="s">
        <v>200</v>
      </c>
      <c r="E1710" s="200" t="s">
        <v>353</v>
      </c>
      <c r="F1710" s="200"/>
      <c r="G1710" s="200" t="s">
        <v>113</v>
      </c>
      <c r="H1710" s="201" t="s">
        <v>205</v>
      </c>
      <c r="I1710" s="202">
        <v>43.25</v>
      </c>
      <c r="J1710" s="200" t="s">
        <v>307</v>
      </c>
      <c r="K1710" s="176">
        <v>5</v>
      </c>
      <c r="L1710" s="176">
        <v>1</v>
      </c>
      <c r="M1710" s="176">
        <v>0</v>
      </c>
      <c r="N1710" s="286">
        <v>3</v>
      </c>
      <c r="O1710" s="286">
        <v>3</v>
      </c>
      <c r="P1710" s="176"/>
      <c r="Q1710" s="203">
        <f t="shared" si="784"/>
        <v>3</v>
      </c>
      <c r="R1710" s="203">
        <f t="shared" si="785"/>
        <v>3</v>
      </c>
      <c r="S1710" s="203">
        <f t="shared" si="786"/>
        <v>0</v>
      </c>
      <c r="T1710" s="203">
        <f t="shared" si="787"/>
        <v>0</v>
      </c>
      <c r="U1710" s="203">
        <f t="shared" si="788"/>
        <v>0</v>
      </c>
      <c r="V1710" s="175">
        <f>IF(Q1710&gt;0,VLOOKUP(Q1710,Jahresfaktoren!$A$11:$B$24,2,),0)</f>
        <v>152</v>
      </c>
      <c r="W1710" s="175">
        <f>IF(R1710&gt;0,VLOOKUP(R1710,Jahresfaktoren!$D$11:$E$24,2,),0)</f>
        <v>150</v>
      </c>
      <c r="X1710" s="175">
        <f>IF(S1710&gt;0,VLOOKUP(S1710,Jahresfaktoren!$A$28:$B$29,2,),0)</f>
        <v>0</v>
      </c>
      <c r="Y1710" s="175">
        <f>IF(T1710&gt;0,VLOOKUP(T1710,Jahresfaktoren!$A$28:$B$29,2,),0)</f>
        <v>0</v>
      </c>
      <c r="Z1710" s="175">
        <f>IF(U1710&gt;0,VLOOKUP(U1710,Jahresfaktoren!$A$32:$B$33,2,),)</f>
        <v>0</v>
      </c>
      <c r="AA1710" s="177">
        <f t="shared" si="793"/>
        <v>6574</v>
      </c>
      <c r="AB1710" s="177">
        <f t="shared" si="794"/>
        <v>6487.5</v>
      </c>
      <c r="AC1710" s="177" t="str">
        <f t="shared" si="795"/>
        <v/>
      </c>
      <c r="AD1710" s="177" t="str">
        <f t="shared" si="796"/>
        <v/>
      </c>
      <c r="AE1710" s="177" t="str">
        <f t="shared" si="797"/>
        <v/>
      </c>
      <c r="AF1710" s="178">
        <f>IF(Q1710&gt;0,VLOOKUP(H1710,Leistungszahlen!$A$11:$C$158,3,),0)</f>
        <v>0</v>
      </c>
      <c r="AG1710" s="178">
        <f>IF(R1710&gt;0,VLOOKUP(H1710,Leistungszahlen!$A$11:$F$158,6,),IF(T1710&gt;0,VLOOKUP(H1710,Leistungszahlen!$A$11:$F$158,6,),0))</f>
        <v>0</v>
      </c>
      <c r="AH1710" s="179" t="e">
        <f t="shared" si="804"/>
        <v>#DIV/0!</v>
      </c>
      <c r="AI1710" s="179" t="e">
        <f t="shared" si="805"/>
        <v>#DIV/0!</v>
      </c>
      <c r="AJ1710" s="179">
        <f t="shared" si="806"/>
        <v>0</v>
      </c>
      <c r="AK1710" s="179">
        <f t="shared" si="807"/>
        <v>0</v>
      </c>
      <c r="AL1710" s="179">
        <f t="shared" si="808"/>
        <v>0</v>
      </c>
      <c r="AM1710" s="180">
        <f>IF(L1710=1,Stundensätze!$D$13,IF(L1710=2,Stundensätze!$D$17,IF(L1710=4,Stundensätze!$D$21,"")))</f>
        <v>0</v>
      </c>
      <c r="AN1710" s="180">
        <f>IF(L1710=1,Stundensätze!$D$15,IF(L1710=2,Stundensätze!$D$19,IF(L1710=4,Stundensätze!$D$23,"")))</f>
        <v>0</v>
      </c>
      <c r="AO1710" s="180" t="e">
        <f t="shared" si="798"/>
        <v>#DIV/0!</v>
      </c>
      <c r="AP1710" s="180">
        <f t="shared" si="799"/>
        <v>0</v>
      </c>
      <c r="AQ1710" s="192" t="e">
        <f t="shared" si="800"/>
        <v>#DIV/0!</v>
      </c>
      <c r="AR1710" s="192" t="e">
        <f t="shared" si="801"/>
        <v>#DIV/0!</v>
      </c>
      <c r="AS1710" s="193" t="e">
        <f t="shared" si="802"/>
        <v>#DIV/0!</v>
      </c>
      <c r="AT1710" s="258" t="str">
        <f>IF(K1710=0,0,VLOOKUP(K1710,Kostenstellen!A:B,2,FALSE))</f>
        <v xml:space="preserve">Salinenklinik </v>
      </c>
      <c r="AU1710" s="68" t="str">
        <f t="shared" si="789"/>
        <v>G</v>
      </c>
      <c r="AV1710" s="68" t="str">
        <f t="shared" si="790"/>
        <v>G</v>
      </c>
      <c r="AW1710" s="68">
        <f>IF(AF1710=0,0,VLOOKUP($H1710,Leistungszahlen!$A$11:$H$158,4,FALSE))</f>
        <v>0</v>
      </c>
      <c r="AX1710" s="68">
        <f>IF(AF1710=0,0,VLOOKUP($H1710,Leistungszahlen!$A$11:$H$158,5,FALSE))</f>
        <v>0</v>
      </c>
      <c r="AY1710" s="68">
        <f>IF(AG1710=0,0,VLOOKUP($H1710,Leistungszahlen!$A$11:$H$158,6,FALSE))</f>
        <v>0</v>
      </c>
      <c r="AZ1710" s="68">
        <f t="shared" si="791"/>
        <v>0</v>
      </c>
      <c r="BA1710" s="68">
        <f t="shared" si="792"/>
        <v>0</v>
      </c>
      <c r="BC1710" s="68">
        <f t="shared" si="803"/>
        <v>0</v>
      </c>
      <c r="BD1710" s="285"/>
    </row>
    <row r="1711" spans="1:56" s="68" customFormat="1">
      <c r="A1711" s="200"/>
      <c r="B1711" s="200"/>
      <c r="C1711" s="200" t="s">
        <v>420</v>
      </c>
      <c r="D1711" s="200" t="s">
        <v>200</v>
      </c>
      <c r="E1711" s="200" t="s">
        <v>353</v>
      </c>
      <c r="F1711" s="200"/>
      <c r="G1711" s="200" t="s">
        <v>113</v>
      </c>
      <c r="H1711" s="201" t="s">
        <v>205</v>
      </c>
      <c r="I1711" s="202">
        <v>7.47</v>
      </c>
      <c r="J1711" s="200" t="s">
        <v>307</v>
      </c>
      <c r="K1711" s="176">
        <v>5</v>
      </c>
      <c r="L1711" s="176">
        <v>1</v>
      </c>
      <c r="M1711" s="176">
        <v>0</v>
      </c>
      <c r="N1711" s="286">
        <v>3</v>
      </c>
      <c r="O1711" s="286">
        <v>3</v>
      </c>
      <c r="P1711" s="176"/>
      <c r="Q1711" s="203">
        <f t="shared" si="784"/>
        <v>3</v>
      </c>
      <c r="R1711" s="203">
        <f t="shared" si="785"/>
        <v>3</v>
      </c>
      <c r="S1711" s="203">
        <f t="shared" si="786"/>
        <v>0</v>
      </c>
      <c r="T1711" s="203">
        <f t="shared" si="787"/>
        <v>0</v>
      </c>
      <c r="U1711" s="203">
        <f t="shared" si="788"/>
        <v>0</v>
      </c>
      <c r="V1711" s="175">
        <f>IF(Q1711&gt;0,VLOOKUP(Q1711,Jahresfaktoren!$A$11:$B$24,2,),0)</f>
        <v>152</v>
      </c>
      <c r="W1711" s="175">
        <f>IF(R1711&gt;0,VLOOKUP(R1711,Jahresfaktoren!$D$11:$E$24,2,),0)</f>
        <v>150</v>
      </c>
      <c r="X1711" s="175">
        <f>IF(S1711&gt;0,VLOOKUP(S1711,Jahresfaktoren!$A$28:$B$29,2,),0)</f>
        <v>0</v>
      </c>
      <c r="Y1711" s="175">
        <f>IF(T1711&gt;0,VLOOKUP(T1711,Jahresfaktoren!$A$28:$B$29,2,),0)</f>
        <v>0</v>
      </c>
      <c r="Z1711" s="175">
        <f>IF(U1711&gt;0,VLOOKUP(U1711,Jahresfaktoren!$A$32:$B$33,2,),)</f>
        <v>0</v>
      </c>
      <c r="AA1711" s="177">
        <f t="shared" si="793"/>
        <v>1135.44</v>
      </c>
      <c r="AB1711" s="177">
        <f t="shared" si="794"/>
        <v>1120.5</v>
      </c>
      <c r="AC1711" s="177" t="str">
        <f t="shared" si="795"/>
        <v/>
      </c>
      <c r="AD1711" s="177" t="str">
        <f t="shared" si="796"/>
        <v/>
      </c>
      <c r="AE1711" s="177" t="str">
        <f t="shared" si="797"/>
        <v/>
      </c>
      <c r="AF1711" s="178">
        <f>IF(Q1711&gt;0,VLOOKUP(H1711,Leistungszahlen!$A$11:$C$158,3,),0)</f>
        <v>0</v>
      </c>
      <c r="AG1711" s="178">
        <f>IF(R1711&gt;0,VLOOKUP(H1711,Leistungszahlen!$A$11:$F$158,6,),IF(T1711&gt;0,VLOOKUP(H1711,Leistungszahlen!$A$11:$F$158,6,),0))</f>
        <v>0</v>
      </c>
      <c r="AH1711" s="179" t="e">
        <f t="shared" si="804"/>
        <v>#DIV/0!</v>
      </c>
      <c r="AI1711" s="179" t="e">
        <f t="shared" si="805"/>
        <v>#DIV/0!</v>
      </c>
      <c r="AJ1711" s="179">
        <f t="shared" si="806"/>
        <v>0</v>
      </c>
      <c r="AK1711" s="179">
        <f t="shared" si="807"/>
        <v>0</v>
      </c>
      <c r="AL1711" s="179">
        <f t="shared" si="808"/>
        <v>0</v>
      </c>
      <c r="AM1711" s="180">
        <f>IF(L1711=1,Stundensätze!$D$13,IF(L1711=2,Stundensätze!$D$17,IF(L1711=4,Stundensätze!$D$21,"")))</f>
        <v>0</v>
      </c>
      <c r="AN1711" s="180">
        <f>IF(L1711=1,Stundensätze!$D$15,IF(L1711=2,Stundensätze!$D$19,IF(L1711=4,Stundensätze!$D$23,"")))</f>
        <v>0</v>
      </c>
      <c r="AO1711" s="180" t="e">
        <f t="shared" si="798"/>
        <v>#DIV/0!</v>
      </c>
      <c r="AP1711" s="180">
        <f t="shared" si="799"/>
        <v>0</v>
      </c>
      <c r="AQ1711" s="192" t="e">
        <f t="shared" si="800"/>
        <v>#DIV/0!</v>
      </c>
      <c r="AR1711" s="192" t="e">
        <f t="shared" si="801"/>
        <v>#DIV/0!</v>
      </c>
      <c r="AS1711" s="193" t="e">
        <f t="shared" si="802"/>
        <v>#DIV/0!</v>
      </c>
      <c r="AT1711" s="258" t="str">
        <f>IF(K1711=0,0,VLOOKUP(K1711,Kostenstellen!A:B,2,FALSE))</f>
        <v xml:space="preserve">Salinenklinik </v>
      </c>
      <c r="AU1711" s="68" t="str">
        <f t="shared" si="789"/>
        <v>G</v>
      </c>
      <c r="AV1711" s="68" t="str">
        <f t="shared" si="790"/>
        <v>G</v>
      </c>
      <c r="AW1711" s="68">
        <f>IF(AF1711=0,0,VLOOKUP($H1711,Leistungszahlen!$A$11:$H$158,4,FALSE))</f>
        <v>0</v>
      </c>
      <c r="AX1711" s="68">
        <f>IF(AF1711=0,0,VLOOKUP($H1711,Leistungszahlen!$A$11:$H$158,5,FALSE))</f>
        <v>0</v>
      </c>
      <c r="AY1711" s="68">
        <f>IF(AG1711=0,0,VLOOKUP($H1711,Leistungszahlen!$A$11:$H$158,6,FALSE))</f>
        <v>0</v>
      </c>
      <c r="AZ1711" s="68">
        <f t="shared" si="791"/>
        <v>0</v>
      </c>
      <c r="BA1711" s="68">
        <f t="shared" si="792"/>
        <v>0</v>
      </c>
      <c r="BC1711" s="68">
        <f t="shared" si="803"/>
        <v>0</v>
      </c>
      <c r="BD1711" s="285"/>
    </row>
    <row r="1712" spans="1:56" s="68" customFormat="1">
      <c r="A1712" s="200"/>
      <c r="B1712" s="200"/>
      <c r="C1712" s="200" t="s">
        <v>420</v>
      </c>
      <c r="D1712" s="200" t="s">
        <v>200</v>
      </c>
      <c r="E1712" s="200" t="s">
        <v>353</v>
      </c>
      <c r="F1712" s="200"/>
      <c r="G1712" s="200" t="s">
        <v>113</v>
      </c>
      <c r="H1712" s="201" t="s">
        <v>205</v>
      </c>
      <c r="I1712" s="202">
        <v>17.079999999999998</v>
      </c>
      <c r="J1712" s="200" t="s">
        <v>307</v>
      </c>
      <c r="K1712" s="176">
        <v>5</v>
      </c>
      <c r="L1712" s="176">
        <v>1</v>
      </c>
      <c r="M1712" s="176">
        <v>0</v>
      </c>
      <c r="N1712" s="286">
        <v>3</v>
      </c>
      <c r="O1712" s="286">
        <v>3</v>
      </c>
      <c r="P1712" s="176"/>
      <c r="Q1712" s="203">
        <f t="shared" si="784"/>
        <v>3</v>
      </c>
      <c r="R1712" s="203">
        <f t="shared" si="785"/>
        <v>3</v>
      </c>
      <c r="S1712" s="203">
        <f t="shared" si="786"/>
        <v>0</v>
      </c>
      <c r="T1712" s="203">
        <f t="shared" si="787"/>
        <v>0</v>
      </c>
      <c r="U1712" s="203">
        <f t="shared" si="788"/>
        <v>0</v>
      </c>
      <c r="V1712" s="175">
        <f>IF(Q1712&gt;0,VLOOKUP(Q1712,Jahresfaktoren!$A$11:$B$24,2,),0)</f>
        <v>152</v>
      </c>
      <c r="W1712" s="175">
        <f>IF(R1712&gt;0,VLOOKUP(R1712,Jahresfaktoren!$D$11:$E$24,2,),0)</f>
        <v>150</v>
      </c>
      <c r="X1712" s="175">
        <f>IF(S1712&gt;0,VLOOKUP(S1712,Jahresfaktoren!$A$28:$B$29,2,),0)</f>
        <v>0</v>
      </c>
      <c r="Y1712" s="175">
        <f>IF(T1712&gt;0,VLOOKUP(T1712,Jahresfaktoren!$A$28:$B$29,2,),0)</f>
        <v>0</v>
      </c>
      <c r="Z1712" s="175">
        <f>IF(U1712&gt;0,VLOOKUP(U1712,Jahresfaktoren!$A$32:$B$33,2,),)</f>
        <v>0</v>
      </c>
      <c r="AA1712" s="177">
        <f t="shared" si="793"/>
        <v>2596.16</v>
      </c>
      <c r="AB1712" s="177">
        <f t="shared" si="794"/>
        <v>2561.9999999999995</v>
      </c>
      <c r="AC1712" s="177" t="str">
        <f t="shared" si="795"/>
        <v/>
      </c>
      <c r="AD1712" s="177" t="str">
        <f t="shared" si="796"/>
        <v/>
      </c>
      <c r="AE1712" s="177" t="str">
        <f t="shared" si="797"/>
        <v/>
      </c>
      <c r="AF1712" s="178">
        <f>IF(Q1712&gt;0,VLOOKUP(H1712,Leistungszahlen!$A$11:$C$158,3,),0)</f>
        <v>0</v>
      </c>
      <c r="AG1712" s="178">
        <f>IF(R1712&gt;0,VLOOKUP(H1712,Leistungszahlen!$A$11:$F$158,6,),IF(T1712&gt;0,VLOOKUP(H1712,Leistungszahlen!$A$11:$F$158,6,),0))</f>
        <v>0</v>
      </c>
      <c r="AH1712" s="179" t="e">
        <f t="shared" si="804"/>
        <v>#DIV/0!</v>
      </c>
      <c r="AI1712" s="179" t="e">
        <f t="shared" si="805"/>
        <v>#DIV/0!</v>
      </c>
      <c r="AJ1712" s="179">
        <f t="shared" si="806"/>
        <v>0</v>
      </c>
      <c r="AK1712" s="179">
        <f t="shared" si="807"/>
        <v>0</v>
      </c>
      <c r="AL1712" s="179">
        <f t="shared" si="808"/>
        <v>0</v>
      </c>
      <c r="AM1712" s="180">
        <f>IF(L1712=1,Stundensätze!$D$13,IF(L1712=2,Stundensätze!$D$17,IF(L1712=4,Stundensätze!$D$21,"")))</f>
        <v>0</v>
      </c>
      <c r="AN1712" s="180">
        <f>IF(L1712=1,Stundensätze!$D$15,IF(L1712=2,Stundensätze!$D$19,IF(L1712=4,Stundensätze!$D$23,"")))</f>
        <v>0</v>
      </c>
      <c r="AO1712" s="180" t="e">
        <f t="shared" si="798"/>
        <v>#DIV/0!</v>
      </c>
      <c r="AP1712" s="180">
        <f t="shared" si="799"/>
        <v>0</v>
      </c>
      <c r="AQ1712" s="192" t="e">
        <f t="shared" si="800"/>
        <v>#DIV/0!</v>
      </c>
      <c r="AR1712" s="192" t="e">
        <f t="shared" si="801"/>
        <v>#DIV/0!</v>
      </c>
      <c r="AS1712" s="193" t="e">
        <f t="shared" si="802"/>
        <v>#DIV/0!</v>
      </c>
      <c r="AT1712" s="258" t="str">
        <f>IF(K1712=0,0,VLOOKUP(K1712,Kostenstellen!A:B,2,FALSE))</f>
        <v xml:space="preserve">Salinenklinik </v>
      </c>
      <c r="AU1712" s="68" t="str">
        <f t="shared" si="789"/>
        <v>G</v>
      </c>
      <c r="AV1712" s="68" t="str">
        <f t="shared" si="790"/>
        <v>G</v>
      </c>
      <c r="AW1712" s="68">
        <f>IF(AF1712=0,0,VLOOKUP($H1712,Leistungszahlen!$A$11:$H$158,4,FALSE))</f>
        <v>0</v>
      </c>
      <c r="AX1712" s="68">
        <f>IF(AF1712=0,0,VLOOKUP($H1712,Leistungszahlen!$A$11:$H$158,5,FALSE))</f>
        <v>0</v>
      </c>
      <c r="AY1712" s="68">
        <f>IF(AG1712=0,0,VLOOKUP($H1712,Leistungszahlen!$A$11:$H$158,6,FALSE))</f>
        <v>0</v>
      </c>
      <c r="AZ1712" s="68">
        <f t="shared" si="791"/>
        <v>0</v>
      </c>
      <c r="BA1712" s="68">
        <f t="shared" si="792"/>
        <v>0</v>
      </c>
      <c r="BC1712" s="68">
        <f t="shared" si="803"/>
        <v>0</v>
      </c>
      <c r="BD1712" s="285"/>
    </row>
    <row r="1713" spans="1:56" s="68" customFormat="1">
      <c r="A1713" s="200"/>
      <c r="B1713" s="200"/>
      <c r="C1713" s="200" t="s">
        <v>420</v>
      </c>
      <c r="D1713" s="200" t="s">
        <v>200</v>
      </c>
      <c r="E1713" s="200" t="s">
        <v>370</v>
      </c>
      <c r="F1713" s="200" t="s">
        <v>1638</v>
      </c>
      <c r="G1713" s="200" t="s">
        <v>118</v>
      </c>
      <c r="H1713" s="201" t="s">
        <v>221</v>
      </c>
      <c r="I1713" s="202">
        <v>4.17</v>
      </c>
      <c r="J1713" s="200" t="s">
        <v>292</v>
      </c>
      <c r="K1713" s="176">
        <v>5</v>
      </c>
      <c r="L1713" s="176">
        <v>1</v>
      </c>
      <c r="M1713" s="176">
        <v>0</v>
      </c>
      <c r="N1713" s="286">
        <v>1</v>
      </c>
      <c r="O1713" s="286"/>
      <c r="P1713" s="176"/>
      <c r="Q1713" s="203">
        <f t="shared" si="784"/>
        <v>1</v>
      </c>
      <c r="R1713" s="203">
        <f t="shared" si="785"/>
        <v>0</v>
      </c>
      <c r="S1713" s="203">
        <f t="shared" si="786"/>
        <v>0</v>
      </c>
      <c r="T1713" s="203">
        <f t="shared" si="787"/>
        <v>0</v>
      </c>
      <c r="U1713" s="203">
        <f t="shared" si="788"/>
        <v>0</v>
      </c>
      <c r="V1713" s="175">
        <f>IF(Q1713&gt;0,VLOOKUP(Q1713,Jahresfaktoren!$A$11:$B$24,2,),0)</f>
        <v>52</v>
      </c>
      <c r="W1713" s="175">
        <f>IF(R1713&gt;0,VLOOKUP(R1713,Jahresfaktoren!$D$11:$E$24,2,),0)</f>
        <v>0</v>
      </c>
      <c r="X1713" s="175">
        <f>IF(S1713&gt;0,VLOOKUP(S1713,Jahresfaktoren!$A$28:$B$29,2,),0)</f>
        <v>0</v>
      </c>
      <c r="Y1713" s="175">
        <f>IF(T1713&gt;0,VLOOKUP(T1713,Jahresfaktoren!$A$28:$B$29,2,),0)</f>
        <v>0</v>
      </c>
      <c r="Z1713" s="175">
        <f>IF(U1713&gt;0,VLOOKUP(U1713,Jahresfaktoren!$A$32:$B$33,2,),)</f>
        <v>0</v>
      </c>
      <c r="AA1713" s="177">
        <f t="shared" si="793"/>
        <v>216.84</v>
      </c>
      <c r="AB1713" s="177" t="str">
        <f t="shared" si="794"/>
        <v/>
      </c>
      <c r="AC1713" s="177" t="str">
        <f t="shared" si="795"/>
        <v/>
      </c>
      <c r="AD1713" s="177" t="str">
        <f t="shared" si="796"/>
        <v/>
      </c>
      <c r="AE1713" s="177" t="str">
        <f t="shared" si="797"/>
        <v/>
      </c>
      <c r="AF1713" s="178">
        <f>IF(Q1713&gt;0,VLOOKUP(H1713,Leistungszahlen!$A$11:$C$158,3,),0)</f>
        <v>0</v>
      </c>
      <c r="AG1713" s="178">
        <f>IF(R1713&gt;0,VLOOKUP(H1713,Leistungszahlen!$A$11:$F$158,6,),IF(T1713&gt;0,VLOOKUP(H1713,Leistungszahlen!$A$11:$F$158,6,),0))</f>
        <v>0</v>
      </c>
      <c r="AH1713" s="179" t="e">
        <f t="shared" si="804"/>
        <v>#DIV/0!</v>
      </c>
      <c r="AI1713" s="179">
        <f t="shared" si="805"/>
        <v>0</v>
      </c>
      <c r="AJ1713" s="179">
        <f t="shared" si="806"/>
        <v>0</v>
      </c>
      <c r="AK1713" s="179">
        <f t="shared" si="807"/>
        <v>0</v>
      </c>
      <c r="AL1713" s="179">
        <f t="shared" si="808"/>
        <v>0</v>
      </c>
      <c r="AM1713" s="180">
        <f>IF(L1713=1,Stundensätze!$D$13,IF(L1713=2,Stundensätze!$D$17,IF(L1713=4,Stundensätze!$D$21,"")))</f>
        <v>0</v>
      </c>
      <c r="AN1713" s="180">
        <f>IF(L1713=1,Stundensätze!$D$15,IF(L1713=2,Stundensätze!$D$19,IF(L1713=4,Stundensätze!$D$23,"")))</f>
        <v>0</v>
      </c>
      <c r="AO1713" s="180" t="e">
        <f t="shared" si="798"/>
        <v>#DIV/0!</v>
      </c>
      <c r="AP1713" s="180">
        <f t="shared" si="799"/>
        <v>0</v>
      </c>
      <c r="AQ1713" s="192" t="e">
        <f t="shared" si="800"/>
        <v>#DIV/0!</v>
      </c>
      <c r="AR1713" s="192" t="e">
        <f t="shared" si="801"/>
        <v>#DIV/0!</v>
      </c>
      <c r="AS1713" s="193" t="e">
        <f t="shared" si="802"/>
        <v>#DIV/0!</v>
      </c>
      <c r="AT1713" s="258" t="str">
        <f>IF(K1713=0,0,VLOOKUP(K1713,Kostenstellen!A:B,2,FALSE))</f>
        <v xml:space="preserve">Salinenklinik </v>
      </c>
      <c r="AU1713" s="68" t="str">
        <f t="shared" si="789"/>
        <v>Z</v>
      </c>
      <c r="AV1713" s="68" t="str">
        <f t="shared" si="790"/>
        <v/>
      </c>
      <c r="AW1713" s="68">
        <f>IF(AF1713=0,0,VLOOKUP($H1713,Leistungszahlen!$A$11:$H$158,4,FALSE))</f>
        <v>0</v>
      </c>
      <c r="AX1713" s="68">
        <f>IF(AF1713=0,0,VLOOKUP($H1713,Leistungszahlen!$A$11:$H$158,5,FALSE))</f>
        <v>0</v>
      </c>
      <c r="AY1713" s="68">
        <f>IF(AG1713=0,0,VLOOKUP($H1713,Leistungszahlen!$A$11:$H$158,6,FALSE))</f>
        <v>0</v>
      </c>
      <c r="AZ1713" s="68">
        <f t="shared" si="791"/>
        <v>0</v>
      </c>
      <c r="BA1713" s="68">
        <f t="shared" si="792"/>
        <v>0</v>
      </c>
      <c r="BC1713" s="68">
        <f t="shared" si="803"/>
        <v>0</v>
      </c>
      <c r="BD1713" s="285"/>
    </row>
    <row r="1714" spans="1:56" s="68" customFormat="1">
      <c r="A1714" s="200"/>
      <c r="B1714" s="200"/>
      <c r="C1714" s="200" t="s">
        <v>420</v>
      </c>
      <c r="D1714" s="200" t="s">
        <v>200</v>
      </c>
      <c r="E1714" s="200" t="s">
        <v>370</v>
      </c>
      <c r="F1714" s="200" t="s">
        <v>1638</v>
      </c>
      <c r="G1714" s="200" t="s">
        <v>163</v>
      </c>
      <c r="H1714" s="201" t="s">
        <v>287</v>
      </c>
      <c r="I1714" s="202">
        <v>16.48</v>
      </c>
      <c r="J1714" s="200" t="s">
        <v>560</v>
      </c>
      <c r="K1714" s="176">
        <v>5</v>
      </c>
      <c r="L1714" s="176">
        <v>1</v>
      </c>
      <c r="M1714" s="176"/>
      <c r="N1714" s="286">
        <v>3</v>
      </c>
      <c r="O1714" s="286">
        <v>3</v>
      </c>
      <c r="P1714" s="176"/>
      <c r="Q1714" s="203">
        <f t="shared" si="784"/>
        <v>3</v>
      </c>
      <c r="R1714" s="203">
        <f t="shared" si="785"/>
        <v>3</v>
      </c>
      <c r="S1714" s="203">
        <f t="shared" si="786"/>
        <v>0</v>
      </c>
      <c r="T1714" s="203">
        <f t="shared" si="787"/>
        <v>0</v>
      </c>
      <c r="U1714" s="203">
        <f t="shared" si="788"/>
        <v>0</v>
      </c>
      <c r="V1714" s="175">
        <f>IF(Q1714&gt;0,VLOOKUP(Q1714,Jahresfaktoren!$A$11:$B$24,2,),0)</f>
        <v>152</v>
      </c>
      <c r="W1714" s="175">
        <f>IF(R1714&gt;0,VLOOKUP(R1714,Jahresfaktoren!$D$11:$E$24,2,),0)</f>
        <v>150</v>
      </c>
      <c r="X1714" s="175">
        <f>IF(S1714&gt;0,VLOOKUP(S1714,Jahresfaktoren!$A$28:$B$29,2,),0)</f>
        <v>0</v>
      </c>
      <c r="Y1714" s="175">
        <f>IF(T1714&gt;0,VLOOKUP(T1714,Jahresfaktoren!$A$28:$B$29,2,),0)</f>
        <v>0</v>
      </c>
      <c r="Z1714" s="175">
        <f>IF(U1714&gt;0,VLOOKUP(U1714,Jahresfaktoren!$A$32:$B$33,2,),)</f>
        <v>0</v>
      </c>
      <c r="AA1714" s="177">
        <f t="shared" si="793"/>
        <v>2504.96</v>
      </c>
      <c r="AB1714" s="177">
        <f t="shared" si="794"/>
        <v>2472</v>
      </c>
      <c r="AC1714" s="177" t="str">
        <f t="shared" si="795"/>
        <v/>
      </c>
      <c r="AD1714" s="177" t="str">
        <f t="shared" si="796"/>
        <v/>
      </c>
      <c r="AE1714" s="177" t="str">
        <f t="shared" si="797"/>
        <v/>
      </c>
      <c r="AF1714" s="178">
        <f>IF(Q1714&gt;0,VLOOKUP(H1714,Leistungszahlen!$A$11:$C$158,3,),0)</f>
        <v>0</v>
      </c>
      <c r="AG1714" s="178">
        <f>IF(R1714&gt;0,VLOOKUP(H1714,Leistungszahlen!$A$11:$F$158,6,),IF(T1714&gt;0,VLOOKUP(H1714,Leistungszahlen!$A$11:$F$158,6,),0))</f>
        <v>0</v>
      </c>
      <c r="AH1714" s="179" t="e">
        <f t="shared" si="804"/>
        <v>#DIV/0!</v>
      </c>
      <c r="AI1714" s="179" t="e">
        <f t="shared" si="805"/>
        <v>#DIV/0!</v>
      </c>
      <c r="AJ1714" s="179">
        <f t="shared" si="806"/>
        <v>0</v>
      </c>
      <c r="AK1714" s="179">
        <f t="shared" si="807"/>
        <v>0</v>
      </c>
      <c r="AL1714" s="179">
        <f t="shared" si="808"/>
        <v>0</v>
      </c>
      <c r="AM1714" s="180">
        <f>IF(L1714=1,Stundensätze!$D$13,IF(L1714=2,Stundensätze!$D$17,IF(L1714=4,Stundensätze!$D$21,"")))</f>
        <v>0</v>
      </c>
      <c r="AN1714" s="180">
        <f>IF(L1714=1,Stundensätze!$D$15,IF(L1714=2,Stundensätze!$D$19,IF(L1714=4,Stundensätze!$D$23,"")))</f>
        <v>0</v>
      </c>
      <c r="AO1714" s="180" t="e">
        <f t="shared" si="798"/>
        <v>#DIV/0!</v>
      </c>
      <c r="AP1714" s="180">
        <f t="shared" si="799"/>
        <v>0</v>
      </c>
      <c r="AQ1714" s="192" t="e">
        <f t="shared" si="800"/>
        <v>#DIV/0!</v>
      </c>
      <c r="AR1714" s="192" t="e">
        <f t="shared" si="801"/>
        <v>#DIV/0!</v>
      </c>
      <c r="AS1714" s="193" t="e">
        <f t="shared" si="802"/>
        <v>#DIV/0!</v>
      </c>
      <c r="AT1714" s="258" t="str">
        <f>IF(K1714=0,0,VLOOKUP(K1714,Kostenstellen!A:B,2,FALSE))</f>
        <v xml:space="preserve">Salinenklinik </v>
      </c>
      <c r="AU1714" s="68" t="str">
        <f t="shared" si="789"/>
        <v>A1</v>
      </c>
      <c r="AV1714" s="68" t="str">
        <f t="shared" si="790"/>
        <v>A1</v>
      </c>
      <c r="AW1714" s="68">
        <f>IF(AF1714=0,0,VLOOKUP($H1714,Leistungszahlen!$A$11:$H$158,4,FALSE))</f>
        <v>0</v>
      </c>
      <c r="AX1714" s="68">
        <f>IF(AF1714=0,0,VLOOKUP($H1714,Leistungszahlen!$A$11:$H$158,5,FALSE))</f>
        <v>0</v>
      </c>
      <c r="AY1714" s="68">
        <f>IF(AG1714=0,0,VLOOKUP($H1714,Leistungszahlen!$A$11:$H$158,6,FALSE))</f>
        <v>0</v>
      </c>
      <c r="AZ1714" s="68">
        <f t="shared" si="791"/>
        <v>0</v>
      </c>
      <c r="BA1714" s="68">
        <f t="shared" si="792"/>
        <v>0</v>
      </c>
      <c r="BC1714" s="68">
        <f t="shared" si="803"/>
        <v>0</v>
      </c>
      <c r="BD1714" s="285"/>
    </row>
    <row r="1715" spans="1:56" s="68" customFormat="1">
      <c r="A1715" s="200"/>
      <c r="B1715" s="200"/>
      <c r="C1715" s="200" t="s">
        <v>420</v>
      </c>
      <c r="D1715" s="200" t="s">
        <v>200</v>
      </c>
      <c r="E1715" s="200" t="s">
        <v>370</v>
      </c>
      <c r="F1715" s="200" t="s">
        <v>1638</v>
      </c>
      <c r="G1715" s="200" t="s">
        <v>251</v>
      </c>
      <c r="H1715" s="201" t="s">
        <v>200</v>
      </c>
      <c r="I1715" s="202">
        <v>4.13</v>
      </c>
      <c r="J1715" s="200" t="s">
        <v>778</v>
      </c>
      <c r="K1715" s="176">
        <v>5</v>
      </c>
      <c r="L1715" s="176">
        <v>1</v>
      </c>
      <c r="M1715" s="176"/>
      <c r="N1715" s="286">
        <v>6</v>
      </c>
      <c r="O1715" s="286"/>
      <c r="P1715" s="176"/>
      <c r="Q1715" s="203">
        <f t="shared" si="784"/>
        <v>6</v>
      </c>
      <c r="R1715" s="203">
        <f t="shared" si="785"/>
        <v>0</v>
      </c>
      <c r="S1715" s="203">
        <f t="shared" si="786"/>
        <v>0</v>
      </c>
      <c r="T1715" s="203">
        <f t="shared" si="787"/>
        <v>0</v>
      </c>
      <c r="U1715" s="203">
        <f t="shared" si="788"/>
        <v>0</v>
      </c>
      <c r="V1715" s="175">
        <f>IF(Q1715&gt;0,VLOOKUP(Q1715,Jahresfaktoren!$A$11:$B$24,2,),0)</f>
        <v>302</v>
      </c>
      <c r="W1715" s="175">
        <f>IF(R1715&gt;0,VLOOKUP(R1715,Jahresfaktoren!$D$11:$E$24,2,),0)</f>
        <v>0</v>
      </c>
      <c r="X1715" s="175">
        <f>IF(S1715&gt;0,VLOOKUP(S1715,Jahresfaktoren!$A$28:$B$29,2,),0)</f>
        <v>0</v>
      </c>
      <c r="Y1715" s="175">
        <f>IF(T1715&gt;0,VLOOKUP(T1715,Jahresfaktoren!$A$28:$B$29,2,),0)</f>
        <v>0</v>
      </c>
      <c r="Z1715" s="175">
        <f>IF(U1715&gt;0,VLOOKUP(U1715,Jahresfaktoren!$A$32:$B$33,2,),)</f>
        <v>0</v>
      </c>
      <c r="AA1715" s="177">
        <f t="shared" si="793"/>
        <v>1247.26</v>
      </c>
      <c r="AB1715" s="177" t="str">
        <f t="shared" si="794"/>
        <v/>
      </c>
      <c r="AC1715" s="177" t="str">
        <f t="shared" si="795"/>
        <v/>
      </c>
      <c r="AD1715" s="177" t="str">
        <f t="shared" si="796"/>
        <v/>
      </c>
      <c r="AE1715" s="177" t="str">
        <f t="shared" si="797"/>
        <v/>
      </c>
      <c r="AF1715" s="178">
        <f>IF(Q1715&gt;0,VLOOKUP(H1715,Leistungszahlen!$A$11:$C$158,3,),0)</f>
        <v>0</v>
      </c>
      <c r="AG1715" s="178">
        <f>IF(R1715&gt;0,VLOOKUP(H1715,Leistungszahlen!$A$11:$F$158,6,),IF(T1715&gt;0,VLOOKUP(H1715,Leistungszahlen!$A$11:$F$158,6,),0))</f>
        <v>0</v>
      </c>
      <c r="AH1715" s="179" t="e">
        <f t="shared" si="804"/>
        <v>#DIV/0!</v>
      </c>
      <c r="AI1715" s="179">
        <f t="shared" si="805"/>
        <v>0</v>
      </c>
      <c r="AJ1715" s="179">
        <f t="shared" si="806"/>
        <v>0</v>
      </c>
      <c r="AK1715" s="179">
        <f t="shared" si="807"/>
        <v>0</v>
      </c>
      <c r="AL1715" s="179">
        <f t="shared" si="808"/>
        <v>0</v>
      </c>
      <c r="AM1715" s="180">
        <f>IF(L1715=1,Stundensätze!$D$13,IF(L1715=2,Stundensätze!$D$17,IF(L1715=4,Stundensätze!$D$21,"")))</f>
        <v>0</v>
      </c>
      <c r="AN1715" s="180">
        <f>IF(L1715=1,Stundensätze!$D$15,IF(L1715=2,Stundensätze!$D$19,IF(L1715=4,Stundensätze!$D$23,"")))</f>
        <v>0</v>
      </c>
      <c r="AO1715" s="180" t="e">
        <f t="shared" si="798"/>
        <v>#DIV/0!</v>
      </c>
      <c r="AP1715" s="180">
        <f t="shared" si="799"/>
        <v>0</v>
      </c>
      <c r="AQ1715" s="192" t="e">
        <f t="shared" si="800"/>
        <v>#DIV/0!</v>
      </c>
      <c r="AR1715" s="192" t="e">
        <f t="shared" si="801"/>
        <v>#DIV/0!</v>
      </c>
      <c r="AS1715" s="193" t="e">
        <f t="shared" si="802"/>
        <v>#DIV/0!</v>
      </c>
      <c r="AT1715" s="258" t="str">
        <f>IF(K1715=0,0,VLOOKUP(K1715,Kostenstellen!A:B,2,FALSE))</f>
        <v xml:space="preserve">Salinenklinik </v>
      </c>
      <c r="AU1715" s="68" t="str">
        <f t="shared" si="789"/>
        <v>B</v>
      </c>
      <c r="AV1715" s="68" t="str">
        <f t="shared" si="790"/>
        <v/>
      </c>
      <c r="AW1715" s="68">
        <f>IF(AF1715=0,0,VLOOKUP($H1715,Leistungszahlen!$A$11:$H$158,4,FALSE))</f>
        <v>0</v>
      </c>
      <c r="AX1715" s="68">
        <f>IF(AF1715=0,0,VLOOKUP($H1715,Leistungszahlen!$A$11:$H$158,5,FALSE))</f>
        <v>0</v>
      </c>
      <c r="AY1715" s="68">
        <f>IF(AG1715=0,0,VLOOKUP($H1715,Leistungszahlen!$A$11:$H$158,6,FALSE))</f>
        <v>0</v>
      </c>
      <c r="AZ1715" s="68">
        <f t="shared" si="791"/>
        <v>0</v>
      </c>
      <c r="BA1715" s="68">
        <f t="shared" si="792"/>
        <v>0</v>
      </c>
      <c r="BC1715" s="68">
        <f t="shared" si="803"/>
        <v>0</v>
      </c>
      <c r="BD1715" s="285"/>
    </row>
    <row r="1716" spans="1:56" s="68" customFormat="1">
      <c r="A1716" s="200"/>
      <c r="B1716" s="200"/>
      <c r="C1716" s="200" t="s">
        <v>420</v>
      </c>
      <c r="D1716" s="200" t="s">
        <v>200</v>
      </c>
      <c r="E1716" s="200" t="s">
        <v>370</v>
      </c>
      <c r="F1716" s="200" t="s">
        <v>1639</v>
      </c>
      <c r="G1716" s="200" t="s">
        <v>118</v>
      </c>
      <c r="H1716" s="201" t="s">
        <v>221</v>
      </c>
      <c r="I1716" s="202">
        <v>4.17</v>
      </c>
      <c r="J1716" s="200" t="s">
        <v>292</v>
      </c>
      <c r="K1716" s="176">
        <v>5</v>
      </c>
      <c r="L1716" s="176">
        <v>1</v>
      </c>
      <c r="M1716" s="176">
        <v>0</v>
      </c>
      <c r="N1716" s="286">
        <v>1</v>
      </c>
      <c r="O1716" s="286"/>
      <c r="P1716" s="176"/>
      <c r="Q1716" s="203">
        <f t="shared" si="784"/>
        <v>1</v>
      </c>
      <c r="R1716" s="203">
        <f t="shared" si="785"/>
        <v>0</v>
      </c>
      <c r="S1716" s="203">
        <f t="shared" si="786"/>
        <v>0</v>
      </c>
      <c r="T1716" s="203">
        <f t="shared" si="787"/>
        <v>0</v>
      </c>
      <c r="U1716" s="203">
        <f t="shared" si="788"/>
        <v>0</v>
      </c>
      <c r="V1716" s="175">
        <f>IF(Q1716&gt;0,VLOOKUP(Q1716,Jahresfaktoren!$A$11:$B$24,2,),0)</f>
        <v>52</v>
      </c>
      <c r="W1716" s="175">
        <f>IF(R1716&gt;0,VLOOKUP(R1716,Jahresfaktoren!$D$11:$E$24,2,),0)</f>
        <v>0</v>
      </c>
      <c r="X1716" s="175">
        <f>IF(S1716&gt;0,VLOOKUP(S1716,Jahresfaktoren!$A$28:$B$29,2,),0)</f>
        <v>0</v>
      </c>
      <c r="Y1716" s="175">
        <f>IF(T1716&gt;0,VLOOKUP(T1716,Jahresfaktoren!$A$28:$B$29,2,),0)</f>
        <v>0</v>
      </c>
      <c r="Z1716" s="175">
        <f>IF(U1716&gt;0,VLOOKUP(U1716,Jahresfaktoren!$A$32:$B$33,2,),)</f>
        <v>0</v>
      </c>
      <c r="AA1716" s="177">
        <f t="shared" si="793"/>
        <v>216.84</v>
      </c>
      <c r="AB1716" s="177" t="str">
        <f t="shared" si="794"/>
        <v/>
      </c>
      <c r="AC1716" s="177" t="str">
        <f t="shared" si="795"/>
        <v/>
      </c>
      <c r="AD1716" s="177" t="str">
        <f t="shared" si="796"/>
        <v/>
      </c>
      <c r="AE1716" s="177" t="str">
        <f t="shared" si="797"/>
        <v/>
      </c>
      <c r="AF1716" s="178">
        <f>IF(Q1716&gt;0,VLOOKUP(H1716,Leistungszahlen!$A$11:$C$158,3,),0)</f>
        <v>0</v>
      </c>
      <c r="AG1716" s="178">
        <f>IF(R1716&gt;0,VLOOKUP(H1716,Leistungszahlen!$A$11:$F$158,6,),IF(T1716&gt;0,VLOOKUP(H1716,Leistungszahlen!$A$11:$F$158,6,),0))</f>
        <v>0</v>
      </c>
      <c r="AH1716" s="179" t="e">
        <f t="shared" si="804"/>
        <v>#DIV/0!</v>
      </c>
      <c r="AI1716" s="179">
        <f t="shared" si="805"/>
        <v>0</v>
      </c>
      <c r="AJ1716" s="179">
        <f t="shared" si="806"/>
        <v>0</v>
      </c>
      <c r="AK1716" s="179">
        <f t="shared" si="807"/>
        <v>0</v>
      </c>
      <c r="AL1716" s="179">
        <f t="shared" si="808"/>
        <v>0</v>
      </c>
      <c r="AM1716" s="180">
        <f>IF(L1716=1,Stundensätze!$D$13,IF(L1716=2,Stundensätze!$D$17,IF(L1716=4,Stundensätze!$D$21,"")))</f>
        <v>0</v>
      </c>
      <c r="AN1716" s="180">
        <f>IF(L1716=1,Stundensätze!$D$15,IF(L1716=2,Stundensätze!$D$19,IF(L1716=4,Stundensätze!$D$23,"")))</f>
        <v>0</v>
      </c>
      <c r="AO1716" s="180" t="e">
        <f t="shared" si="798"/>
        <v>#DIV/0!</v>
      </c>
      <c r="AP1716" s="180">
        <f t="shared" si="799"/>
        <v>0</v>
      </c>
      <c r="AQ1716" s="192" t="e">
        <f t="shared" si="800"/>
        <v>#DIV/0!</v>
      </c>
      <c r="AR1716" s="192" t="e">
        <f t="shared" si="801"/>
        <v>#DIV/0!</v>
      </c>
      <c r="AS1716" s="193" t="e">
        <f t="shared" si="802"/>
        <v>#DIV/0!</v>
      </c>
      <c r="AT1716" s="258" t="str">
        <f>IF(K1716=0,0,VLOOKUP(K1716,Kostenstellen!A:B,2,FALSE))</f>
        <v xml:space="preserve">Salinenklinik </v>
      </c>
      <c r="AU1716" s="68" t="str">
        <f t="shared" si="789"/>
        <v>Z</v>
      </c>
      <c r="AV1716" s="68" t="str">
        <f t="shared" si="790"/>
        <v/>
      </c>
      <c r="AW1716" s="68">
        <f>IF(AF1716=0,0,VLOOKUP($H1716,Leistungszahlen!$A$11:$H$158,4,FALSE))</f>
        <v>0</v>
      </c>
      <c r="AX1716" s="68">
        <f>IF(AF1716=0,0,VLOOKUP($H1716,Leistungszahlen!$A$11:$H$158,5,FALSE))</f>
        <v>0</v>
      </c>
      <c r="AY1716" s="68">
        <f>IF(AG1716=0,0,VLOOKUP($H1716,Leistungszahlen!$A$11:$H$158,6,FALSE))</f>
        <v>0</v>
      </c>
      <c r="AZ1716" s="68">
        <f t="shared" si="791"/>
        <v>0</v>
      </c>
      <c r="BA1716" s="68">
        <f t="shared" si="792"/>
        <v>0</v>
      </c>
      <c r="BC1716" s="68">
        <f t="shared" si="803"/>
        <v>0</v>
      </c>
      <c r="BD1716" s="285"/>
    </row>
    <row r="1717" spans="1:56" s="68" customFormat="1">
      <c r="A1717" s="200"/>
      <c r="B1717" s="200"/>
      <c r="C1717" s="200" t="s">
        <v>420</v>
      </c>
      <c r="D1717" s="200" t="s">
        <v>200</v>
      </c>
      <c r="E1717" s="200" t="s">
        <v>370</v>
      </c>
      <c r="F1717" s="200" t="s">
        <v>1639</v>
      </c>
      <c r="G1717" s="200" t="s">
        <v>163</v>
      </c>
      <c r="H1717" s="201" t="s">
        <v>287</v>
      </c>
      <c r="I1717" s="202">
        <v>16.48</v>
      </c>
      <c r="J1717" s="200" t="s">
        <v>560</v>
      </c>
      <c r="K1717" s="176">
        <v>5</v>
      </c>
      <c r="L1717" s="176">
        <v>1</v>
      </c>
      <c r="M1717" s="176"/>
      <c r="N1717" s="286">
        <v>3</v>
      </c>
      <c r="O1717" s="286">
        <v>3</v>
      </c>
      <c r="P1717" s="176"/>
      <c r="Q1717" s="203">
        <f t="shared" si="784"/>
        <v>3</v>
      </c>
      <c r="R1717" s="203">
        <f t="shared" si="785"/>
        <v>3</v>
      </c>
      <c r="S1717" s="203">
        <f t="shared" si="786"/>
        <v>0</v>
      </c>
      <c r="T1717" s="203">
        <f t="shared" si="787"/>
        <v>0</v>
      </c>
      <c r="U1717" s="203">
        <f t="shared" si="788"/>
        <v>0</v>
      </c>
      <c r="V1717" s="175">
        <f>IF(Q1717&gt;0,VLOOKUP(Q1717,Jahresfaktoren!$A$11:$B$24,2,),0)</f>
        <v>152</v>
      </c>
      <c r="W1717" s="175">
        <f>IF(R1717&gt;0,VLOOKUP(R1717,Jahresfaktoren!$D$11:$E$24,2,),0)</f>
        <v>150</v>
      </c>
      <c r="X1717" s="175">
        <f>IF(S1717&gt;0,VLOOKUP(S1717,Jahresfaktoren!$A$28:$B$29,2,),0)</f>
        <v>0</v>
      </c>
      <c r="Y1717" s="175">
        <f>IF(T1717&gt;0,VLOOKUP(T1717,Jahresfaktoren!$A$28:$B$29,2,),0)</f>
        <v>0</v>
      </c>
      <c r="Z1717" s="175">
        <f>IF(U1717&gt;0,VLOOKUP(U1717,Jahresfaktoren!$A$32:$B$33,2,),)</f>
        <v>0</v>
      </c>
      <c r="AA1717" s="177">
        <f t="shared" si="793"/>
        <v>2504.96</v>
      </c>
      <c r="AB1717" s="177">
        <f t="shared" si="794"/>
        <v>2472</v>
      </c>
      <c r="AC1717" s="177" t="str">
        <f t="shared" si="795"/>
        <v/>
      </c>
      <c r="AD1717" s="177" t="str">
        <f t="shared" si="796"/>
        <v/>
      </c>
      <c r="AE1717" s="177" t="str">
        <f t="shared" si="797"/>
        <v/>
      </c>
      <c r="AF1717" s="178">
        <f>IF(Q1717&gt;0,VLOOKUP(H1717,Leistungszahlen!$A$11:$C$158,3,),0)</f>
        <v>0</v>
      </c>
      <c r="AG1717" s="178">
        <f>IF(R1717&gt;0,VLOOKUP(H1717,Leistungszahlen!$A$11:$F$158,6,),IF(T1717&gt;0,VLOOKUP(H1717,Leistungszahlen!$A$11:$F$158,6,),0))</f>
        <v>0</v>
      </c>
      <c r="AH1717" s="179" t="e">
        <f t="shared" si="804"/>
        <v>#DIV/0!</v>
      </c>
      <c r="AI1717" s="179" t="e">
        <f t="shared" si="805"/>
        <v>#DIV/0!</v>
      </c>
      <c r="AJ1717" s="179">
        <f t="shared" si="806"/>
        <v>0</v>
      </c>
      <c r="AK1717" s="179">
        <f t="shared" si="807"/>
        <v>0</v>
      </c>
      <c r="AL1717" s="179">
        <f t="shared" si="808"/>
        <v>0</v>
      </c>
      <c r="AM1717" s="180">
        <f>IF(L1717=1,Stundensätze!$D$13,IF(L1717=2,Stundensätze!$D$17,IF(L1717=4,Stundensätze!$D$21,"")))</f>
        <v>0</v>
      </c>
      <c r="AN1717" s="180">
        <f>IF(L1717=1,Stundensätze!$D$15,IF(L1717=2,Stundensätze!$D$19,IF(L1717=4,Stundensätze!$D$23,"")))</f>
        <v>0</v>
      </c>
      <c r="AO1717" s="180" t="e">
        <f t="shared" si="798"/>
        <v>#DIV/0!</v>
      </c>
      <c r="AP1717" s="180">
        <f t="shared" si="799"/>
        <v>0</v>
      </c>
      <c r="AQ1717" s="192" t="e">
        <f t="shared" si="800"/>
        <v>#DIV/0!</v>
      </c>
      <c r="AR1717" s="192" t="e">
        <f t="shared" si="801"/>
        <v>#DIV/0!</v>
      </c>
      <c r="AS1717" s="193" t="e">
        <f t="shared" si="802"/>
        <v>#DIV/0!</v>
      </c>
      <c r="AT1717" s="258" t="str">
        <f>IF(K1717=0,0,VLOOKUP(K1717,Kostenstellen!A:B,2,FALSE))</f>
        <v xml:space="preserve">Salinenklinik </v>
      </c>
      <c r="AU1717" s="68" t="str">
        <f t="shared" si="789"/>
        <v>A1</v>
      </c>
      <c r="AV1717" s="68" t="str">
        <f t="shared" si="790"/>
        <v>A1</v>
      </c>
      <c r="AW1717" s="68">
        <f>IF(AF1717=0,0,VLOOKUP($H1717,Leistungszahlen!$A$11:$H$158,4,FALSE))</f>
        <v>0</v>
      </c>
      <c r="AX1717" s="68">
        <f>IF(AF1717=0,0,VLOOKUP($H1717,Leistungszahlen!$A$11:$H$158,5,FALSE))</f>
        <v>0</v>
      </c>
      <c r="AY1717" s="68">
        <f>IF(AG1717=0,0,VLOOKUP($H1717,Leistungszahlen!$A$11:$H$158,6,FALSE))</f>
        <v>0</v>
      </c>
      <c r="AZ1717" s="68">
        <f t="shared" si="791"/>
        <v>0</v>
      </c>
      <c r="BA1717" s="68">
        <f t="shared" si="792"/>
        <v>0</v>
      </c>
      <c r="BC1717" s="68">
        <f t="shared" si="803"/>
        <v>0</v>
      </c>
      <c r="BD1717" s="285"/>
    </row>
    <row r="1718" spans="1:56" s="68" customFormat="1">
      <c r="A1718" s="200"/>
      <c r="B1718" s="200"/>
      <c r="C1718" s="200" t="s">
        <v>420</v>
      </c>
      <c r="D1718" s="200" t="s">
        <v>200</v>
      </c>
      <c r="E1718" s="200" t="s">
        <v>370</v>
      </c>
      <c r="F1718" s="200" t="s">
        <v>1639</v>
      </c>
      <c r="G1718" s="200" t="s">
        <v>251</v>
      </c>
      <c r="H1718" s="201" t="s">
        <v>200</v>
      </c>
      <c r="I1718" s="202">
        <v>4.13</v>
      </c>
      <c r="J1718" s="200" t="s">
        <v>778</v>
      </c>
      <c r="K1718" s="176">
        <v>5</v>
      </c>
      <c r="L1718" s="176">
        <v>1</v>
      </c>
      <c r="M1718" s="176"/>
      <c r="N1718" s="286">
        <v>6</v>
      </c>
      <c r="O1718" s="286"/>
      <c r="P1718" s="176"/>
      <c r="Q1718" s="203">
        <f t="shared" si="784"/>
        <v>6</v>
      </c>
      <c r="R1718" s="203">
        <f t="shared" si="785"/>
        <v>0</v>
      </c>
      <c r="S1718" s="203">
        <f t="shared" si="786"/>
        <v>0</v>
      </c>
      <c r="T1718" s="203">
        <f t="shared" si="787"/>
        <v>0</v>
      </c>
      <c r="U1718" s="203">
        <f t="shared" si="788"/>
        <v>0</v>
      </c>
      <c r="V1718" s="175">
        <f>IF(Q1718&gt;0,VLOOKUP(Q1718,Jahresfaktoren!$A$11:$B$24,2,),0)</f>
        <v>302</v>
      </c>
      <c r="W1718" s="175">
        <f>IF(R1718&gt;0,VLOOKUP(R1718,Jahresfaktoren!$D$11:$E$24,2,),0)</f>
        <v>0</v>
      </c>
      <c r="X1718" s="175">
        <f>IF(S1718&gt;0,VLOOKUP(S1718,Jahresfaktoren!$A$28:$B$29,2,),0)</f>
        <v>0</v>
      </c>
      <c r="Y1718" s="175">
        <f>IF(T1718&gt;0,VLOOKUP(T1718,Jahresfaktoren!$A$28:$B$29,2,),0)</f>
        <v>0</v>
      </c>
      <c r="Z1718" s="175">
        <f>IF(U1718&gt;0,VLOOKUP(U1718,Jahresfaktoren!$A$32:$B$33,2,),)</f>
        <v>0</v>
      </c>
      <c r="AA1718" s="177">
        <f t="shared" si="793"/>
        <v>1247.26</v>
      </c>
      <c r="AB1718" s="177" t="str">
        <f t="shared" si="794"/>
        <v/>
      </c>
      <c r="AC1718" s="177" t="str">
        <f t="shared" si="795"/>
        <v/>
      </c>
      <c r="AD1718" s="177" t="str">
        <f t="shared" si="796"/>
        <v/>
      </c>
      <c r="AE1718" s="177" t="str">
        <f t="shared" si="797"/>
        <v/>
      </c>
      <c r="AF1718" s="178">
        <f>IF(Q1718&gt;0,VLOOKUP(H1718,Leistungszahlen!$A$11:$C$158,3,),0)</f>
        <v>0</v>
      </c>
      <c r="AG1718" s="178">
        <f>IF(R1718&gt;0,VLOOKUP(H1718,Leistungszahlen!$A$11:$F$158,6,),IF(T1718&gt;0,VLOOKUP(H1718,Leistungszahlen!$A$11:$F$158,6,),0))</f>
        <v>0</v>
      </c>
      <c r="AH1718" s="179" t="e">
        <f t="shared" si="804"/>
        <v>#DIV/0!</v>
      </c>
      <c r="AI1718" s="179">
        <f t="shared" si="805"/>
        <v>0</v>
      </c>
      <c r="AJ1718" s="179">
        <f t="shared" si="806"/>
        <v>0</v>
      </c>
      <c r="AK1718" s="179">
        <f t="shared" si="807"/>
        <v>0</v>
      </c>
      <c r="AL1718" s="179">
        <f t="shared" si="808"/>
        <v>0</v>
      </c>
      <c r="AM1718" s="180">
        <f>IF(L1718=1,Stundensätze!$D$13,IF(L1718=2,Stundensätze!$D$17,IF(L1718=4,Stundensätze!$D$21,"")))</f>
        <v>0</v>
      </c>
      <c r="AN1718" s="180">
        <f>IF(L1718=1,Stundensätze!$D$15,IF(L1718=2,Stundensätze!$D$19,IF(L1718=4,Stundensätze!$D$23,"")))</f>
        <v>0</v>
      </c>
      <c r="AO1718" s="180" t="e">
        <f t="shared" si="798"/>
        <v>#DIV/0!</v>
      </c>
      <c r="AP1718" s="180">
        <f t="shared" si="799"/>
        <v>0</v>
      </c>
      <c r="AQ1718" s="192" t="e">
        <f t="shared" si="800"/>
        <v>#DIV/0!</v>
      </c>
      <c r="AR1718" s="192" t="e">
        <f t="shared" si="801"/>
        <v>#DIV/0!</v>
      </c>
      <c r="AS1718" s="193" t="e">
        <f t="shared" si="802"/>
        <v>#DIV/0!</v>
      </c>
      <c r="AT1718" s="258" t="str">
        <f>IF(K1718=0,0,VLOOKUP(K1718,Kostenstellen!A:B,2,FALSE))</f>
        <v xml:space="preserve">Salinenklinik </v>
      </c>
      <c r="AU1718" s="68" t="str">
        <f t="shared" si="789"/>
        <v>B</v>
      </c>
      <c r="AV1718" s="68" t="str">
        <f t="shared" si="790"/>
        <v/>
      </c>
      <c r="AW1718" s="68">
        <f>IF(AF1718=0,0,VLOOKUP($H1718,Leistungszahlen!$A$11:$H$158,4,FALSE))</f>
        <v>0</v>
      </c>
      <c r="AX1718" s="68">
        <f>IF(AF1718=0,0,VLOOKUP($H1718,Leistungszahlen!$A$11:$H$158,5,FALSE))</f>
        <v>0</v>
      </c>
      <c r="AY1718" s="68">
        <f>IF(AG1718=0,0,VLOOKUP($H1718,Leistungszahlen!$A$11:$H$158,6,FALSE))</f>
        <v>0</v>
      </c>
      <c r="AZ1718" s="68">
        <f t="shared" si="791"/>
        <v>0</v>
      </c>
      <c r="BA1718" s="68">
        <f t="shared" si="792"/>
        <v>0</v>
      </c>
      <c r="BC1718" s="68">
        <f t="shared" si="803"/>
        <v>0</v>
      </c>
      <c r="BD1718" s="285"/>
    </row>
    <row r="1719" spans="1:56" s="68" customFormat="1">
      <c r="A1719" s="200"/>
      <c r="B1719" s="200"/>
      <c r="C1719" s="200" t="s">
        <v>420</v>
      </c>
      <c r="D1719" s="200" t="s">
        <v>200</v>
      </c>
      <c r="E1719" s="200" t="s">
        <v>370</v>
      </c>
      <c r="F1719" s="200" t="s">
        <v>1640</v>
      </c>
      <c r="G1719" s="200" t="s">
        <v>118</v>
      </c>
      <c r="H1719" s="201" t="s">
        <v>221</v>
      </c>
      <c r="I1719" s="202">
        <v>4.17</v>
      </c>
      <c r="J1719" s="200" t="s">
        <v>292</v>
      </c>
      <c r="K1719" s="176">
        <v>5</v>
      </c>
      <c r="L1719" s="176">
        <v>1</v>
      </c>
      <c r="M1719" s="176">
        <v>0</v>
      </c>
      <c r="N1719" s="286">
        <v>1</v>
      </c>
      <c r="O1719" s="286"/>
      <c r="P1719" s="176"/>
      <c r="Q1719" s="203">
        <f t="shared" si="784"/>
        <v>1</v>
      </c>
      <c r="R1719" s="203">
        <f t="shared" si="785"/>
        <v>0</v>
      </c>
      <c r="S1719" s="203">
        <f t="shared" si="786"/>
        <v>0</v>
      </c>
      <c r="T1719" s="203">
        <f t="shared" si="787"/>
        <v>0</v>
      </c>
      <c r="U1719" s="203">
        <f t="shared" si="788"/>
        <v>0</v>
      </c>
      <c r="V1719" s="175">
        <f>IF(Q1719&gt;0,VLOOKUP(Q1719,Jahresfaktoren!$A$11:$B$24,2,),0)</f>
        <v>52</v>
      </c>
      <c r="W1719" s="175">
        <f>IF(R1719&gt;0,VLOOKUP(R1719,Jahresfaktoren!$D$11:$E$24,2,),0)</f>
        <v>0</v>
      </c>
      <c r="X1719" s="175">
        <f>IF(S1719&gt;0,VLOOKUP(S1719,Jahresfaktoren!$A$28:$B$29,2,),0)</f>
        <v>0</v>
      </c>
      <c r="Y1719" s="175">
        <f>IF(T1719&gt;0,VLOOKUP(T1719,Jahresfaktoren!$A$28:$B$29,2,),0)</f>
        <v>0</v>
      </c>
      <c r="Z1719" s="175">
        <f>IF(U1719&gt;0,VLOOKUP(U1719,Jahresfaktoren!$A$32:$B$33,2,),)</f>
        <v>0</v>
      </c>
      <c r="AA1719" s="177">
        <f t="shared" si="793"/>
        <v>216.84</v>
      </c>
      <c r="AB1719" s="177" t="str">
        <f t="shared" si="794"/>
        <v/>
      </c>
      <c r="AC1719" s="177" t="str">
        <f t="shared" si="795"/>
        <v/>
      </c>
      <c r="AD1719" s="177" t="str">
        <f t="shared" si="796"/>
        <v/>
      </c>
      <c r="AE1719" s="177" t="str">
        <f t="shared" si="797"/>
        <v/>
      </c>
      <c r="AF1719" s="178">
        <f>IF(Q1719&gt;0,VLOOKUP(H1719,Leistungszahlen!$A$11:$C$158,3,),0)</f>
        <v>0</v>
      </c>
      <c r="AG1719" s="178">
        <f>IF(R1719&gt;0,VLOOKUP(H1719,Leistungszahlen!$A$11:$F$158,6,),IF(T1719&gt;0,VLOOKUP(H1719,Leistungszahlen!$A$11:$F$158,6,),0))</f>
        <v>0</v>
      </c>
      <c r="AH1719" s="179" t="e">
        <f t="shared" si="804"/>
        <v>#DIV/0!</v>
      </c>
      <c r="AI1719" s="179">
        <f t="shared" si="805"/>
        <v>0</v>
      </c>
      <c r="AJ1719" s="179">
        <f t="shared" si="806"/>
        <v>0</v>
      </c>
      <c r="AK1719" s="179">
        <f t="shared" si="807"/>
        <v>0</v>
      </c>
      <c r="AL1719" s="179">
        <f t="shared" si="808"/>
        <v>0</v>
      </c>
      <c r="AM1719" s="180">
        <f>IF(L1719=1,Stundensätze!$D$13,IF(L1719=2,Stundensätze!$D$17,IF(L1719=4,Stundensätze!$D$21,"")))</f>
        <v>0</v>
      </c>
      <c r="AN1719" s="180">
        <f>IF(L1719=1,Stundensätze!$D$15,IF(L1719=2,Stundensätze!$D$19,IF(L1719=4,Stundensätze!$D$23,"")))</f>
        <v>0</v>
      </c>
      <c r="AO1719" s="180" t="e">
        <f t="shared" si="798"/>
        <v>#DIV/0!</v>
      </c>
      <c r="AP1719" s="180">
        <f t="shared" si="799"/>
        <v>0</v>
      </c>
      <c r="AQ1719" s="192" t="e">
        <f t="shared" si="800"/>
        <v>#DIV/0!</v>
      </c>
      <c r="AR1719" s="192" t="e">
        <f t="shared" si="801"/>
        <v>#DIV/0!</v>
      </c>
      <c r="AS1719" s="193" t="e">
        <f t="shared" si="802"/>
        <v>#DIV/0!</v>
      </c>
      <c r="AT1719" s="258" t="str">
        <f>IF(K1719=0,0,VLOOKUP(K1719,Kostenstellen!A:B,2,FALSE))</f>
        <v xml:space="preserve">Salinenklinik </v>
      </c>
      <c r="AU1719" s="68" t="str">
        <f t="shared" si="789"/>
        <v>Z</v>
      </c>
      <c r="AV1719" s="68" t="str">
        <f t="shared" si="790"/>
        <v/>
      </c>
      <c r="AW1719" s="68">
        <f>IF(AF1719=0,0,VLOOKUP($H1719,Leistungszahlen!$A$11:$H$158,4,FALSE))</f>
        <v>0</v>
      </c>
      <c r="AX1719" s="68">
        <f>IF(AF1719=0,0,VLOOKUP($H1719,Leistungszahlen!$A$11:$H$158,5,FALSE))</f>
        <v>0</v>
      </c>
      <c r="AY1719" s="68">
        <f>IF(AG1719=0,0,VLOOKUP($H1719,Leistungszahlen!$A$11:$H$158,6,FALSE))</f>
        <v>0</v>
      </c>
      <c r="AZ1719" s="68">
        <f t="shared" si="791"/>
        <v>0</v>
      </c>
      <c r="BA1719" s="68">
        <f t="shared" si="792"/>
        <v>0</v>
      </c>
      <c r="BC1719" s="68">
        <f t="shared" si="803"/>
        <v>0</v>
      </c>
      <c r="BD1719" s="285"/>
    </row>
    <row r="1720" spans="1:56" s="68" customFormat="1">
      <c r="A1720" s="200"/>
      <c r="B1720" s="200"/>
      <c r="C1720" s="200" t="s">
        <v>420</v>
      </c>
      <c r="D1720" s="200" t="s">
        <v>200</v>
      </c>
      <c r="E1720" s="200" t="s">
        <v>370</v>
      </c>
      <c r="F1720" s="200" t="s">
        <v>1640</v>
      </c>
      <c r="G1720" s="200" t="s">
        <v>163</v>
      </c>
      <c r="H1720" s="201" t="s">
        <v>287</v>
      </c>
      <c r="I1720" s="202">
        <v>16.48</v>
      </c>
      <c r="J1720" s="200" t="s">
        <v>560</v>
      </c>
      <c r="K1720" s="176">
        <v>5</v>
      </c>
      <c r="L1720" s="176">
        <v>1</v>
      </c>
      <c r="M1720" s="176"/>
      <c r="N1720" s="286">
        <v>3</v>
      </c>
      <c r="O1720" s="286">
        <v>3</v>
      </c>
      <c r="P1720" s="176"/>
      <c r="Q1720" s="203">
        <f t="shared" si="784"/>
        <v>3</v>
      </c>
      <c r="R1720" s="203">
        <f t="shared" si="785"/>
        <v>3</v>
      </c>
      <c r="S1720" s="203">
        <f t="shared" si="786"/>
        <v>0</v>
      </c>
      <c r="T1720" s="203">
        <f t="shared" si="787"/>
        <v>0</v>
      </c>
      <c r="U1720" s="203">
        <f t="shared" si="788"/>
        <v>0</v>
      </c>
      <c r="V1720" s="175">
        <f>IF(Q1720&gt;0,VLOOKUP(Q1720,Jahresfaktoren!$A$11:$B$24,2,),0)</f>
        <v>152</v>
      </c>
      <c r="W1720" s="175">
        <f>IF(R1720&gt;0,VLOOKUP(R1720,Jahresfaktoren!$D$11:$E$24,2,),0)</f>
        <v>150</v>
      </c>
      <c r="X1720" s="175">
        <f>IF(S1720&gt;0,VLOOKUP(S1720,Jahresfaktoren!$A$28:$B$29,2,),0)</f>
        <v>0</v>
      </c>
      <c r="Y1720" s="175">
        <f>IF(T1720&gt;0,VLOOKUP(T1720,Jahresfaktoren!$A$28:$B$29,2,),0)</f>
        <v>0</v>
      </c>
      <c r="Z1720" s="175">
        <f>IF(U1720&gt;0,VLOOKUP(U1720,Jahresfaktoren!$A$32:$B$33,2,),)</f>
        <v>0</v>
      </c>
      <c r="AA1720" s="177">
        <f t="shared" si="793"/>
        <v>2504.96</v>
      </c>
      <c r="AB1720" s="177">
        <f t="shared" si="794"/>
        <v>2472</v>
      </c>
      <c r="AC1720" s="177" t="str">
        <f t="shared" si="795"/>
        <v/>
      </c>
      <c r="AD1720" s="177" t="str">
        <f t="shared" si="796"/>
        <v/>
      </c>
      <c r="AE1720" s="177" t="str">
        <f t="shared" si="797"/>
        <v/>
      </c>
      <c r="AF1720" s="178">
        <f>IF(Q1720&gt;0,VLOOKUP(H1720,Leistungszahlen!$A$11:$C$158,3,),0)</f>
        <v>0</v>
      </c>
      <c r="AG1720" s="178">
        <f>IF(R1720&gt;0,VLOOKUP(H1720,Leistungszahlen!$A$11:$F$158,6,),IF(T1720&gt;0,VLOOKUP(H1720,Leistungszahlen!$A$11:$F$158,6,),0))</f>
        <v>0</v>
      </c>
      <c r="AH1720" s="179" t="e">
        <f t="shared" si="804"/>
        <v>#DIV/0!</v>
      </c>
      <c r="AI1720" s="179" t="e">
        <f t="shared" si="805"/>
        <v>#DIV/0!</v>
      </c>
      <c r="AJ1720" s="179">
        <f t="shared" si="806"/>
        <v>0</v>
      </c>
      <c r="AK1720" s="179">
        <f t="shared" si="807"/>
        <v>0</v>
      </c>
      <c r="AL1720" s="179">
        <f t="shared" si="808"/>
        <v>0</v>
      </c>
      <c r="AM1720" s="180">
        <f>IF(L1720=1,Stundensätze!$D$13,IF(L1720=2,Stundensätze!$D$17,IF(L1720=4,Stundensätze!$D$21,"")))</f>
        <v>0</v>
      </c>
      <c r="AN1720" s="180">
        <f>IF(L1720=1,Stundensätze!$D$15,IF(L1720=2,Stundensätze!$D$19,IF(L1720=4,Stundensätze!$D$23,"")))</f>
        <v>0</v>
      </c>
      <c r="AO1720" s="180" t="e">
        <f t="shared" si="798"/>
        <v>#DIV/0!</v>
      </c>
      <c r="AP1720" s="180">
        <f t="shared" si="799"/>
        <v>0</v>
      </c>
      <c r="AQ1720" s="192" t="e">
        <f t="shared" si="800"/>
        <v>#DIV/0!</v>
      </c>
      <c r="AR1720" s="192" t="e">
        <f t="shared" si="801"/>
        <v>#DIV/0!</v>
      </c>
      <c r="AS1720" s="193" t="e">
        <f t="shared" si="802"/>
        <v>#DIV/0!</v>
      </c>
      <c r="AT1720" s="258" t="str">
        <f>IF(K1720=0,0,VLOOKUP(K1720,Kostenstellen!A:B,2,FALSE))</f>
        <v xml:space="preserve">Salinenklinik </v>
      </c>
      <c r="AU1720" s="68" t="str">
        <f t="shared" si="789"/>
        <v>A1</v>
      </c>
      <c r="AV1720" s="68" t="str">
        <f t="shared" si="790"/>
        <v>A1</v>
      </c>
      <c r="AW1720" s="68">
        <f>IF(AF1720=0,0,VLOOKUP($H1720,Leistungszahlen!$A$11:$H$158,4,FALSE))</f>
        <v>0</v>
      </c>
      <c r="AX1720" s="68">
        <f>IF(AF1720=0,0,VLOOKUP($H1720,Leistungszahlen!$A$11:$H$158,5,FALSE))</f>
        <v>0</v>
      </c>
      <c r="AY1720" s="68">
        <f>IF(AG1720=0,0,VLOOKUP($H1720,Leistungszahlen!$A$11:$H$158,6,FALSE))</f>
        <v>0</v>
      </c>
      <c r="AZ1720" s="68">
        <f t="shared" si="791"/>
        <v>0</v>
      </c>
      <c r="BA1720" s="68">
        <f t="shared" si="792"/>
        <v>0</v>
      </c>
      <c r="BC1720" s="68">
        <f t="shared" si="803"/>
        <v>0</v>
      </c>
      <c r="BD1720" s="285"/>
    </row>
    <row r="1721" spans="1:56" s="68" customFormat="1">
      <c r="A1721" s="200"/>
      <c r="B1721" s="200"/>
      <c r="C1721" s="200" t="s">
        <v>420</v>
      </c>
      <c r="D1721" s="200" t="s">
        <v>200</v>
      </c>
      <c r="E1721" s="200" t="s">
        <v>370</v>
      </c>
      <c r="F1721" s="200" t="s">
        <v>1640</v>
      </c>
      <c r="G1721" s="200" t="s">
        <v>251</v>
      </c>
      <c r="H1721" s="201" t="s">
        <v>200</v>
      </c>
      <c r="I1721" s="202">
        <v>4.13</v>
      </c>
      <c r="J1721" s="200" t="s">
        <v>778</v>
      </c>
      <c r="K1721" s="176">
        <v>5</v>
      </c>
      <c r="L1721" s="176">
        <v>1</v>
      </c>
      <c r="M1721" s="176"/>
      <c r="N1721" s="286">
        <v>6</v>
      </c>
      <c r="O1721" s="286"/>
      <c r="P1721" s="176"/>
      <c r="Q1721" s="203">
        <f t="shared" si="784"/>
        <v>6</v>
      </c>
      <c r="R1721" s="203">
        <f t="shared" si="785"/>
        <v>0</v>
      </c>
      <c r="S1721" s="203">
        <f t="shared" si="786"/>
        <v>0</v>
      </c>
      <c r="T1721" s="203">
        <f t="shared" si="787"/>
        <v>0</v>
      </c>
      <c r="U1721" s="203">
        <f t="shared" si="788"/>
        <v>0</v>
      </c>
      <c r="V1721" s="175">
        <f>IF(Q1721&gt;0,VLOOKUP(Q1721,Jahresfaktoren!$A$11:$B$24,2,),0)</f>
        <v>302</v>
      </c>
      <c r="W1721" s="175">
        <f>IF(R1721&gt;0,VLOOKUP(R1721,Jahresfaktoren!$D$11:$E$24,2,),0)</f>
        <v>0</v>
      </c>
      <c r="X1721" s="175">
        <f>IF(S1721&gt;0,VLOOKUP(S1721,Jahresfaktoren!$A$28:$B$29,2,),0)</f>
        <v>0</v>
      </c>
      <c r="Y1721" s="175">
        <f>IF(T1721&gt;0,VLOOKUP(T1721,Jahresfaktoren!$A$28:$B$29,2,),0)</f>
        <v>0</v>
      </c>
      <c r="Z1721" s="175">
        <f>IF(U1721&gt;0,VLOOKUP(U1721,Jahresfaktoren!$A$32:$B$33,2,),)</f>
        <v>0</v>
      </c>
      <c r="AA1721" s="177">
        <f t="shared" si="793"/>
        <v>1247.26</v>
      </c>
      <c r="AB1721" s="177" t="str">
        <f t="shared" si="794"/>
        <v/>
      </c>
      <c r="AC1721" s="177" t="str">
        <f t="shared" si="795"/>
        <v/>
      </c>
      <c r="AD1721" s="177" t="str">
        <f t="shared" si="796"/>
        <v/>
      </c>
      <c r="AE1721" s="177" t="str">
        <f t="shared" si="797"/>
        <v/>
      </c>
      <c r="AF1721" s="178">
        <f>IF(Q1721&gt;0,VLOOKUP(H1721,Leistungszahlen!$A$11:$C$158,3,),0)</f>
        <v>0</v>
      </c>
      <c r="AG1721" s="178">
        <f>IF(R1721&gt;0,VLOOKUP(H1721,Leistungszahlen!$A$11:$F$158,6,),IF(T1721&gt;0,VLOOKUP(H1721,Leistungszahlen!$A$11:$F$158,6,),0))</f>
        <v>0</v>
      </c>
      <c r="AH1721" s="179" t="e">
        <f t="shared" si="804"/>
        <v>#DIV/0!</v>
      </c>
      <c r="AI1721" s="179">
        <f t="shared" si="805"/>
        <v>0</v>
      </c>
      <c r="AJ1721" s="179">
        <f t="shared" si="806"/>
        <v>0</v>
      </c>
      <c r="AK1721" s="179">
        <f t="shared" si="807"/>
        <v>0</v>
      </c>
      <c r="AL1721" s="179">
        <f t="shared" si="808"/>
        <v>0</v>
      </c>
      <c r="AM1721" s="180">
        <f>IF(L1721=1,Stundensätze!$D$13,IF(L1721=2,Stundensätze!$D$17,IF(L1721=4,Stundensätze!$D$21,"")))</f>
        <v>0</v>
      </c>
      <c r="AN1721" s="180">
        <f>IF(L1721=1,Stundensätze!$D$15,IF(L1721=2,Stundensätze!$D$19,IF(L1721=4,Stundensätze!$D$23,"")))</f>
        <v>0</v>
      </c>
      <c r="AO1721" s="180" t="e">
        <f t="shared" si="798"/>
        <v>#DIV/0!</v>
      </c>
      <c r="AP1721" s="180">
        <f t="shared" si="799"/>
        <v>0</v>
      </c>
      <c r="AQ1721" s="192" t="e">
        <f t="shared" si="800"/>
        <v>#DIV/0!</v>
      </c>
      <c r="AR1721" s="192" t="e">
        <f t="shared" si="801"/>
        <v>#DIV/0!</v>
      </c>
      <c r="AS1721" s="193" t="e">
        <f t="shared" si="802"/>
        <v>#DIV/0!</v>
      </c>
      <c r="AT1721" s="258" t="str">
        <f>IF(K1721=0,0,VLOOKUP(K1721,Kostenstellen!A:B,2,FALSE))</f>
        <v xml:space="preserve">Salinenklinik </v>
      </c>
      <c r="AU1721" s="68" t="str">
        <f t="shared" si="789"/>
        <v>B</v>
      </c>
      <c r="AV1721" s="68" t="str">
        <f t="shared" si="790"/>
        <v/>
      </c>
      <c r="AW1721" s="68">
        <f>IF(AF1721=0,0,VLOOKUP($H1721,Leistungszahlen!$A$11:$H$158,4,FALSE))</f>
        <v>0</v>
      </c>
      <c r="AX1721" s="68">
        <f>IF(AF1721=0,0,VLOOKUP($H1721,Leistungszahlen!$A$11:$H$158,5,FALSE))</f>
        <v>0</v>
      </c>
      <c r="AY1721" s="68">
        <f>IF(AG1721=0,0,VLOOKUP($H1721,Leistungszahlen!$A$11:$H$158,6,FALSE))</f>
        <v>0</v>
      </c>
      <c r="AZ1721" s="68">
        <f t="shared" si="791"/>
        <v>0</v>
      </c>
      <c r="BA1721" s="68">
        <f t="shared" si="792"/>
        <v>0</v>
      </c>
      <c r="BC1721" s="68">
        <f t="shared" si="803"/>
        <v>0</v>
      </c>
      <c r="BD1721" s="285"/>
    </row>
    <row r="1722" spans="1:56" s="68" customFormat="1">
      <c r="A1722" s="200"/>
      <c r="B1722" s="200"/>
      <c r="C1722" s="200" t="s">
        <v>420</v>
      </c>
      <c r="D1722" s="200" t="s">
        <v>200</v>
      </c>
      <c r="E1722" s="200" t="s">
        <v>370</v>
      </c>
      <c r="F1722" s="200" t="s">
        <v>1641</v>
      </c>
      <c r="G1722" s="200" t="s">
        <v>118</v>
      </c>
      <c r="H1722" s="201" t="s">
        <v>221</v>
      </c>
      <c r="I1722" s="202">
        <v>4.17</v>
      </c>
      <c r="J1722" s="200" t="s">
        <v>292</v>
      </c>
      <c r="K1722" s="176">
        <v>5</v>
      </c>
      <c r="L1722" s="176">
        <v>1</v>
      </c>
      <c r="M1722" s="176">
        <v>0</v>
      </c>
      <c r="N1722" s="286">
        <v>1</v>
      </c>
      <c r="O1722" s="286"/>
      <c r="P1722" s="176"/>
      <c r="Q1722" s="203">
        <f t="shared" si="784"/>
        <v>1</v>
      </c>
      <c r="R1722" s="203">
        <f t="shared" si="785"/>
        <v>0</v>
      </c>
      <c r="S1722" s="203">
        <f t="shared" si="786"/>
        <v>0</v>
      </c>
      <c r="T1722" s="203">
        <f t="shared" si="787"/>
        <v>0</v>
      </c>
      <c r="U1722" s="203">
        <f t="shared" si="788"/>
        <v>0</v>
      </c>
      <c r="V1722" s="175">
        <f>IF(Q1722&gt;0,VLOOKUP(Q1722,Jahresfaktoren!$A$11:$B$24,2,),0)</f>
        <v>52</v>
      </c>
      <c r="W1722" s="175">
        <f>IF(R1722&gt;0,VLOOKUP(R1722,Jahresfaktoren!$D$11:$E$24,2,),0)</f>
        <v>0</v>
      </c>
      <c r="X1722" s="175">
        <f>IF(S1722&gt;0,VLOOKUP(S1722,Jahresfaktoren!$A$28:$B$29,2,),0)</f>
        <v>0</v>
      </c>
      <c r="Y1722" s="175">
        <f>IF(T1722&gt;0,VLOOKUP(T1722,Jahresfaktoren!$A$28:$B$29,2,),0)</f>
        <v>0</v>
      </c>
      <c r="Z1722" s="175">
        <f>IF(U1722&gt;0,VLOOKUP(U1722,Jahresfaktoren!$A$32:$B$33,2,),)</f>
        <v>0</v>
      </c>
      <c r="AA1722" s="177">
        <f t="shared" si="793"/>
        <v>216.84</v>
      </c>
      <c r="AB1722" s="177" t="str">
        <f t="shared" si="794"/>
        <v/>
      </c>
      <c r="AC1722" s="177" t="str">
        <f t="shared" si="795"/>
        <v/>
      </c>
      <c r="AD1722" s="177" t="str">
        <f t="shared" si="796"/>
        <v/>
      </c>
      <c r="AE1722" s="177" t="str">
        <f t="shared" si="797"/>
        <v/>
      </c>
      <c r="AF1722" s="178">
        <f>IF(Q1722&gt;0,VLOOKUP(H1722,Leistungszahlen!$A$11:$C$158,3,),0)</f>
        <v>0</v>
      </c>
      <c r="AG1722" s="178">
        <f>IF(R1722&gt;0,VLOOKUP(H1722,Leistungszahlen!$A$11:$F$158,6,),IF(T1722&gt;0,VLOOKUP(H1722,Leistungszahlen!$A$11:$F$158,6,),0))</f>
        <v>0</v>
      </c>
      <c r="AH1722" s="179" t="e">
        <f t="shared" si="804"/>
        <v>#DIV/0!</v>
      </c>
      <c r="AI1722" s="179">
        <f t="shared" si="805"/>
        <v>0</v>
      </c>
      <c r="AJ1722" s="179">
        <f t="shared" si="806"/>
        <v>0</v>
      </c>
      <c r="AK1722" s="179">
        <f t="shared" si="807"/>
        <v>0</v>
      </c>
      <c r="AL1722" s="179">
        <f t="shared" si="808"/>
        <v>0</v>
      </c>
      <c r="AM1722" s="180">
        <f>IF(L1722=1,Stundensätze!$D$13,IF(L1722=2,Stundensätze!$D$17,IF(L1722=4,Stundensätze!$D$21,"")))</f>
        <v>0</v>
      </c>
      <c r="AN1722" s="180">
        <f>IF(L1722=1,Stundensätze!$D$15,IF(L1722=2,Stundensätze!$D$19,IF(L1722=4,Stundensätze!$D$23,"")))</f>
        <v>0</v>
      </c>
      <c r="AO1722" s="180" t="e">
        <f t="shared" si="798"/>
        <v>#DIV/0!</v>
      </c>
      <c r="AP1722" s="180">
        <f t="shared" si="799"/>
        <v>0</v>
      </c>
      <c r="AQ1722" s="192" t="e">
        <f t="shared" si="800"/>
        <v>#DIV/0!</v>
      </c>
      <c r="AR1722" s="192" t="e">
        <f t="shared" si="801"/>
        <v>#DIV/0!</v>
      </c>
      <c r="AS1722" s="193" t="e">
        <f t="shared" si="802"/>
        <v>#DIV/0!</v>
      </c>
      <c r="AT1722" s="258" t="str">
        <f>IF(K1722=0,0,VLOOKUP(K1722,Kostenstellen!A:B,2,FALSE))</f>
        <v xml:space="preserve">Salinenklinik </v>
      </c>
      <c r="AU1722" s="68" t="str">
        <f t="shared" si="789"/>
        <v>Z</v>
      </c>
      <c r="AV1722" s="68" t="str">
        <f t="shared" si="790"/>
        <v/>
      </c>
      <c r="AW1722" s="68">
        <f>IF(AF1722=0,0,VLOOKUP($H1722,Leistungszahlen!$A$11:$H$158,4,FALSE))</f>
        <v>0</v>
      </c>
      <c r="AX1722" s="68">
        <f>IF(AF1722=0,0,VLOOKUP($H1722,Leistungszahlen!$A$11:$H$158,5,FALSE))</f>
        <v>0</v>
      </c>
      <c r="AY1722" s="68">
        <f>IF(AG1722=0,0,VLOOKUP($H1722,Leistungszahlen!$A$11:$H$158,6,FALSE))</f>
        <v>0</v>
      </c>
      <c r="AZ1722" s="68">
        <f t="shared" si="791"/>
        <v>0</v>
      </c>
      <c r="BA1722" s="68">
        <f t="shared" si="792"/>
        <v>0</v>
      </c>
      <c r="BC1722" s="68">
        <f t="shared" si="803"/>
        <v>0</v>
      </c>
      <c r="BD1722" s="285"/>
    </row>
    <row r="1723" spans="1:56" s="68" customFormat="1">
      <c r="A1723" s="200"/>
      <c r="B1723" s="200"/>
      <c r="C1723" s="200" t="s">
        <v>420</v>
      </c>
      <c r="D1723" s="200" t="s">
        <v>200</v>
      </c>
      <c r="E1723" s="200" t="s">
        <v>370</v>
      </c>
      <c r="F1723" s="200" t="s">
        <v>1641</v>
      </c>
      <c r="G1723" s="200" t="s">
        <v>163</v>
      </c>
      <c r="H1723" s="201" t="s">
        <v>287</v>
      </c>
      <c r="I1723" s="202">
        <v>16.48</v>
      </c>
      <c r="J1723" s="200" t="s">
        <v>307</v>
      </c>
      <c r="K1723" s="176">
        <v>5</v>
      </c>
      <c r="L1723" s="176">
        <v>1</v>
      </c>
      <c r="M1723" s="176"/>
      <c r="N1723" s="286">
        <v>3</v>
      </c>
      <c r="O1723" s="286">
        <v>3</v>
      </c>
      <c r="P1723" s="176"/>
      <c r="Q1723" s="203">
        <f t="shared" si="784"/>
        <v>3</v>
      </c>
      <c r="R1723" s="203">
        <f t="shared" si="785"/>
        <v>3</v>
      </c>
      <c r="S1723" s="203">
        <f t="shared" si="786"/>
        <v>0</v>
      </c>
      <c r="T1723" s="203">
        <f t="shared" si="787"/>
        <v>0</v>
      </c>
      <c r="U1723" s="203">
        <f t="shared" si="788"/>
        <v>0</v>
      </c>
      <c r="V1723" s="175">
        <f>IF(Q1723&gt;0,VLOOKUP(Q1723,Jahresfaktoren!$A$11:$B$24,2,),0)</f>
        <v>152</v>
      </c>
      <c r="W1723" s="175">
        <f>IF(R1723&gt;0,VLOOKUP(R1723,Jahresfaktoren!$D$11:$E$24,2,),0)</f>
        <v>150</v>
      </c>
      <c r="X1723" s="175">
        <f>IF(S1723&gt;0,VLOOKUP(S1723,Jahresfaktoren!$A$28:$B$29,2,),0)</f>
        <v>0</v>
      </c>
      <c r="Y1723" s="175">
        <f>IF(T1723&gt;0,VLOOKUP(T1723,Jahresfaktoren!$A$28:$B$29,2,),0)</f>
        <v>0</v>
      </c>
      <c r="Z1723" s="175">
        <f>IF(U1723&gt;0,VLOOKUP(U1723,Jahresfaktoren!$A$32:$B$33,2,),)</f>
        <v>0</v>
      </c>
      <c r="AA1723" s="177">
        <f t="shared" si="793"/>
        <v>2504.96</v>
      </c>
      <c r="AB1723" s="177">
        <f t="shared" si="794"/>
        <v>2472</v>
      </c>
      <c r="AC1723" s="177" t="str">
        <f t="shared" si="795"/>
        <v/>
      </c>
      <c r="AD1723" s="177" t="str">
        <f t="shared" si="796"/>
        <v/>
      </c>
      <c r="AE1723" s="177" t="str">
        <f t="shared" si="797"/>
        <v/>
      </c>
      <c r="AF1723" s="178">
        <f>IF(Q1723&gt;0,VLOOKUP(H1723,Leistungszahlen!$A$11:$C$158,3,),0)</f>
        <v>0</v>
      </c>
      <c r="AG1723" s="178">
        <f>IF(R1723&gt;0,VLOOKUP(H1723,Leistungszahlen!$A$11:$F$158,6,),IF(T1723&gt;0,VLOOKUP(H1723,Leistungszahlen!$A$11:$F$158,6,),0))</f>
        <v>0</v>
      </c>
      <c r="AH1723" s="179" t="e">
        <f t="shared" si="804"/>
        <v>#DIV/0!</v>
      </c>
      <c r="AI1723" s="179" t="e">
        <f t="shared" si="805"/>
        <v>#DIV/0!</v>
      </c>
      <c r="AJ1723" s="179">
        <f t="shared" si="806"/>
        <v>0</v>
      </c>
      <c r="AK1723" s="179">
        <f t="shared" si="807"/>
        <v>0</v>
      </c>
      <c r="AL1723" s="179">
        <f t="shared" si="808"/>
        <v>0</v>
      </c>
      <c r="AM1723" s="180">
        <f>IF(L1723=1,Stundensätze!$D$13,IF(L1723=2,Stundensätze!$D$17,IF(L1723=4,Stundensätze!$D$21,"")))</f>
        <v>0</v>
      </c>
      <c r="AN1723" s="180">
        <f>IF(L1723=1,Stundensätze!$D$15,IF(L1723=2,Stundensätze!$D$19,IF(L1723=4,Stundensätze!$D$23,"")))</f>
        <v>0</v>
      </c>
      <c r="AO1723" s="180" t="e">
        <f t="shared" si="798"/>
        <v>#DIV/0!</v>
      </c>
      <c r="AP1723" s="180">
        <f t="shared" si="799"/>
        <v>0</v>
      </c>
      <c r="AQ1723" s="192" t="e">
        <f t="shared" si="800"/>
        <v>#DIV/0!</v>
      </c>
      <c r="AR1723" s="192" t="e">
        <f t="shared" si="801"/>
        <v>#DIV/0!</v>
      </c>
      <c r="AS1723" s="193" t="e">
        <f t="shared" si="802"/>
        <v>#DIV/0!</v>
      </c>
      <c r="AT1723" s="258" t="str">
        <f>IF(K1723=0,0,VLOOKUP(K1723,Kostenstellen!A:B,2,FALSE))</f>
        <v xml:space="preserve">Salinenklinik </v>
      </c>
      <c r="AU1723" s="68" t="str">
        <f t="shared" si="789"/>
        <v>A1</v>
      </c>
      <c r="AV1723" s="68" t="str">
        <f t="shared" si="790"/>
        <v>A1</v>
      </c>
      <c r="AW1723" s="68">
        <f>IF(AF1723=0,0,VLOOKUP($H1723,Leistungszahlen!$A$11:$H$158,4,FALSE))</f>
        <v>0</v>
      </c>
      <c r="AX1723" s="68">
        <f>IF(AF1723=0,0,VLOOKUP($H1723,Leistungszahlen!$A$11:$H$158,5,FALSE))</f>
        <v>0</v>
      </c>
      <c r="AY1723" s="68">
        <f>IF(AG1723=0,0,VLOOKUP($H1723,Leistungszahlen!$A$11:$H$158,6,FALSE))</f>
        <v>0</v>
      </c>
      <c r="AZ1723" s="68">
        <f t="shared" si="791"/>
        <v>0</v>
      </c>
      <c r="BA1723" s="68">
        <f t="shared" si="792"/>
        <v>0</v>
      </c>
      <c r="BC1723" s="68">
        <f t="shared" si="803"/>
        <v>0</v>
      </c>
      <c r="BD1723" s="285"/>
    </row>
    <row r="1724" spans="1:56" s="68" customFormat="1">
      <c r="A1724" s="200"/>
      <c r="B1724" s="200"/>
      <c r="C1724" s="200" t="s">
        <v>420</v>
      </c>
      <c r="D1724" s="200" t="s">
        <v>200</v>
      </c>
      <c r="E1724" s="200" t="s">
        <v>370</v>
      </c>
      <c r="F1724" s="200" t="s">
        <v>1641</v>
      </c>
      <c r="G1724" s="200" t="s">
        <v>251</v>
      </c>
      <c r="H1724" s="201" t="s">
        <v>200</v>
      </c>
      <c r="I1724" s="202">
        <v>4.13</v>
      </c>
      <c r="J1724" s="200" t="s">
        <v>778</v>
      </c>
      <c r="K1724" s="176">
        <v>5</v>
      </c>
      <c r="L1724" s="176">
        <v>1</v>
      </c>
      <c r="M1724" s="176"/>
      <c r="N1724" s="286">
        <v>6</v>
      </c>
      <c r="O1724" s="286"/>
      <c r="P1724" s="176"/>
      <c r="Q1724" s="203">
        <f t="shared" si="784"/>
        <v>6</v>
      </c>
      <c r="R1724" s="203">
        <f t="shared" si="785"/>
        <v>0</v>
      </c>
      <c r="S1724" s="203">
        <f t="shared" si="786"/>
        <v>0</v>
      </c>
      <c r="T1724" s="203">
        <f t="shared" si="787"/>
        <v>0</v>
      </c>
      <c r="U1724" s="203">
        <f t="shared" si="788"/>
        <v>0</v>
      </c>
      <c r="V1724" s="175">
        <f>IF(Q1724&gt;0,VLOOKUP(Q1724,Jahresfaktoren!$A$11:$B$24,2,),0)</f>
        <v>302</v>
      </c>
      <c r="W1724" s="175">
        <f>IF(R1724&gt;0,VLOOKUP(R1724,Jahresfaktoren!$D$11:$E$24,2,),0)</f>
        <v>0</v>
      </c>
      <c r="X1724" s="175">
        <f>IF(S1724&gt;0,VLOOKUP(S1724,Jahresfaktoren!$A$28:$B$29,2,),0)</f>
        <v>0</v>
      </c>
      <c r="Y1724" s="175">
        <f>IF(T1724&gt;0,VLOOKUP(T1724,Jahresfaktoren!$A$28:$B$29,2,),0)</f>
        <v>0</v>
      </c>
      <c r="Z1724" s="175">
        <f>IF(U1724&gt;0,VLOOKUP(U1724,Jahresfaktoren!$A$32:$B$33,2,),)</f>
        <v>0</v>
      </c>
      <c r="AA1724" s="177">
        <f t="shared" si="793"/>
        <v>1247.26</v>
      </c>
      <c r="AB1724" s="177" t="str">
        <f t="shared" si="794"/>
        <v/>
      </c>
      <c r="AC1724" s="177" t="str">
        <f t="shared" si="795"/>
        <v/>
      </c>
      <c r="AD1724" s="177" t="str">
        <f t="shared" si="796"/>
        <v/>
      </c>
      <c r="AE1724" s="177" t="str">
        <f t="shared" si="797"/>
        <v/>
      </c>
      <c r="AF1724" s="178">
        <f>IF(Q1724&gt;0,VLOOKUP(H1724,Leistungszahlen!$A$11:$C$158,3,),0)</f>
        <v>0</v>
      </c>
      <c r="AG1724" s="178">
        <f>IF(R1724&gt;0,VLOOKUP(H1724,Leistungszahlen!$A$11:$F$158,6,),IF(T1724&gt;0,VLOOKUP(H1724,Leistungszahlen!$A$11:$F$158,6,),0))</f>
        <v>0</v>
      </c>
      <c r="AH1724" s="179" t="e">
        <f t="shared" si="804"/>
        <v>#DIV/0!</v>
      </c>
      <c r="AI1724" s="179">
        <f t="shared" si="805"/>
        <v>0</v>
      </c>
      <c r="AJ1724" s="179">
        <f t="shared" si="806"/>
        <v>0</v>
      </c>
      <c r="AK1724" s="179">
        <f t="shared" si="807"/>
        <v>0</v>
      </c>
      <c r="AL1724" s="179">
        <f t="shared" si="808"/>
        <v>0</v>
      </c>
      <c r="AM1724" s="180">
        <f>IF(L1724=1,Stundensätze!$D$13,IF(L1724=2,Stundensätze!$D$17,IF(L1724=4,Stundensätze!$D$21,"")))</f>
        <v>0</v>
      </c>
      <c r="AN1724" s="180">
        <f>IF(L1724=1,Stundensätze!$D$15,IF(L1724=2,Stundensätze!$D$19,IF(L1724=4,Stundensätze!$D$23,"")))</f>
        <v>0</v>
      </c>
      <c r="AO1724" s="180" t="e">
        <f t="shared" si="798"/>
        <v>#DIV/0!</v>
      </c>
      <c r="AP1724" s="180">
        <f t="shared" si="799"/>
        <v>0</v>
      </c>
      <c r="AQ1724" s="192" t="e">
        <f t="shared" si="800"/>
        <v>#DIV/0!</v>
      </c>
      <c r="AR1724" s="192" t="e">
        <f t="shared" si="801"/>
        <v>#DIV/0!</v>
      </c>
      <c r="AS1724" s="193" t="e">
        <f t="shared" si="802"/>
        <v>#DIV/0!</v>
      </c>
      <c r="AT1724" s="258" t="str">
        <f>IF(K1724=0,0,VLOOKUP(K1724,Kostenstellen!A:B,2,FALSE))</f>
        <v xml:space="preserve">Salinenklinik </v>
      </c>
      <c r="AU1724" s="68" t="str">
        <f t="shared" si="789"/>
        <v>B</v>
      </c>
      <c r="AV1724" s="68" t="str">
        <f t="shared" si="790"/>
        <v/>
      </c>
      <c r="AW1724" s="68">
        <f>IF(AF1724=0,0,VLOOKUP($H1724,Leistungszahlen!$A$11:$H$158,4,FALSE))</f>
        <v>0</v>
      </c>
      <c r="AX1724" s="68">
        <f>IF(AF1724=0,0,VLOOKUP($H1724,Leistungszahlen!$A$11:$H$158,5,FALSE))</f>
        <v>0</v>
      </c>
      <c r="AY1724" s="68">
        <f>IF(AG1724=0,0,VLOOKUP($H1724,Leistungszahlen!$A$11:$H$158,6,FALSE))</f>
        <v>0</v>
      </c>
      <c r="AZ1724" s="68">
        <f t="shared" si="791"/>
        <v>0</v>
      </c>
      <c r="BA1724" s="68">
        <f t="shared" si="792"/>
        <v>0</v>
      </c>
      <c r="BC1724" s="68">
        <f t="shared" si="803"/>
        <v>0</v>
      </c>
      <c r="BD1724" s="285"/>
    </row>
    <row r="1725" spans="1:56" s="68" customFormat="1">
      <c r="A1725" s="200"/>
      <c r="B1725" s="200"/>
      <c r="C1725" s="200" t="s">
        <v>420</v>
      </c>
      <c r="D1725" s="200" t="s">
        <v>200</v>
      </c>
      <c r="E1725" s="200" t="s">
        <v>370</v>
      </c>
      <c r="F1725" s="200" t="s">
        <v>1642</v>
      </c>
      <c r="G1725" s="200" t="s">
        <v>118</v>
      </c>
      <c r="H1725" s="201" t="s">
        <v>221</v>
      </c>
      <c r="I1725" s="202">
        <v>4.17</v>
      </c>
      <c r="J1725" s="200" t="s">
        <v>292</v>
      </c>
      <c r="K1725" s="176">
        <v>5</v>
      </c>
      <c r="L1725" s="176">
        <v>1</v>
      </c>
      <c r="M1725" s="176">
        <v>0</v>
      </c>
      <c r="N1725" s="286">
        <v>1</v>
      </c>
      <c r="O1725" s="286"/>
      <c r="P1725" s="176"/>
      <c r="Q1725" s="203">
        <f t="shared" si="784"/>
        <v>1</v>
      </c>
      <c r="R1725" s="203">
        <f t="shared" si="785"/>
        <v>0</v>
      </c>
      <c r="S1725" s="203">
        <f t="shared" si="786"/>
        <v>0</v>
      </c>
      <c r="T1725" s="203">
        <f t="shared" si="787"/>
        <v>0</v>
      </c>
      <c r="U1725" s="203">
        <f t="shared" si="788"/>
        <v>0</v>
      </c>
      <c r="V1725" s="175">
        <f>IF(Q1725&gt;0,VLOOKUP(Q1725,Jahresfaktoren!$A$11:$B$24,2,),0)</f>
        <v>52</v>
      </c>
      <c r="W1725" s="175">
        <f>IF(R1725&gt;0,VLOOKUP(R1725,Jahresfaktoren!$D$11:$E$24,2,),0)</f>
        <v>0</v>
      </c>
      <c r="X1725" s="175">
        <f>IF(S1725&gt;0,VLOOKUP(S1725,Jahresfaktoren!$A$28:$B$29,2,),0)</f>
        <v>0</v>
      </c>
      <c r="Y1725" s="175">
        <f>IF(T1725&gt;0,VLOOKUP(T1725,Jahresfaktoren!$A$28:$B$29,2,),0)</f>
        <v>0</v>
      </c>
      <c r="Z1725" s="175">
        <f>IF(U1725&gt;0,VLOOKUP(U1725,Jahresfaktoren!$A$32:$B$33,2,),)</f>
        <v>0</v>
      </c>
      <c r="AA1725" s="177">
        <f t="shared" si="793"/>
        <v>216.84</v>
      </c>
      <c r="AB1725" s="177" t="str">
        <f t="shared" si="794"/>
        <v/>
      </c>
      <c r="AC1725" s="177" t="str">
        <f t="shared" si="795"/>
        <v/>
      </c>
      <c r="AD1725" s="177" t="str">
        <f t="shared" si="796"/>
        <v/>
      </c>
      <c r="AE1725" s="177" t="str">
        <f t="shared" si="797"/>
        <v/>
      </c>
      <c r="AF1725" s="178">
        <f>IF(Q1725&gt;0,VLOOKUP(H1725,Leistungszahlen!$A$11:$C$158,3,),0)</f>
        <v>0</v>
      </c>
      <c r="AG1725" s="178">
        <f>IF(R1725&gt;0,VLOOKUP(H1725,Leistungszahlen!$A$11:$F$158,6,),IF(T1725&gt;0,VLOOKUP(H1725,Leistungszahlen!$A$11:$F$158,6,),0))</f>
        <v>0</v>
      </c>
      <c r="AH1725" s="179" t="e">
        <f t="shared" si="804"/>
        <v>#DIV/0!</v>
      </c>
      <c r="AI1725" s="179">
        <f t="shared" si="805"/>
        <v>0</v>
      </c>
      <c r="AJ1725" s="179">
        <f t="shared" si="806"/>
        <v>0</v>
      </c>
      <c r="AK1725" s="179">
        <f t="shared" si="807"/>
        <v>0</v>
      </c>
      <c r="AL1725" s="179">
        <f t="shared" si="808"/>
        <v>0</v>
      </c>
      <c r="AM1725" s="180">
        <f>IF(L1725=1,Stundensätze!$D$13,IF(L1725=2,Stundensätze!$D$17,IF(L1725=4,Stundensätze!$D$21,"")))</f>
        <v>0</v>
      </c>
      <c r="AN1725" s="180">
        <f>IF(L1725=1,Stundensätze!$D$15,IF(L1725=2,Stundensätze!$D$19,IF(L1725=4,Stundensätze!$D$23,"")))</f>
        <v>0</v>
      </c>
      <c r="AO1725" s="180" t="e">
        <f t="shared" si="798"/>
        <v>#DIV/0!</v>
      </c>
      <c r="AP1725" s="180">
        <f t="shared" si="799"/>
        <v>0</v>
      </c>
      <c r="AQ1725" s="192" t="e">
        <f t="shared" si="800"/>
        <v>#DIV/0!</v>
      </c>
      <c r="AR1725" s="192" t="e">
        <f t="shared" si="801"/>
        <v>#DIV/0!</v>
      </c>
      <c r="AS1725" s="193" t="e">
        <f t="shared" si="802"/>
        <v>#DIV/0!</v>
      </c>
      <c r="AT1725" s="258" t="str">
        <f>IF(K1725=0,0,VLOOKUP(K1725,Kostenstellen!A:B,2,FALSE))</f>
        <v xml:space="preserve">Salinenklinik </v>
      </c>
      <c r="AU1725" s="68" t="str">
        <f t="shared" si="789"/>
        <v>Z</v>
      </c>
      <c r="AV1725" s="68" t="str">
        <f t="shared" si="790"/>
        <v/>
      </c>
      <c r="AW1725" s="68">
        <f>IF(AF1725=0,0,VLOOKUP($H1725,Leistungszahlen!$A$11:$H$158,4,FALSE))</f>
        <v>0</v>
      </c>
      <c r="AX1725" s="68">
        <f>IF(AF1725=0,0,VLOOKUP($H1725,Leistungszahlen!$A$11:$H$158,5,FALSE))</f>
        <v>0</v>
      </c>
      <c r="AY1725" s="68">
        <f>IF(AG1725=0,0,VLOOKUP($H1725,Leistungszahlen!$A$11:$H$158,6,FALSE))</f>
        <v>0</v>
      </c>
      <c r="AZ1725" s="68">
        <f t="shared" si="791"/>
        <v>0</v>
      </c>
      <c r="BA1725" s="68">
        <f t="shared" si="792"/>
        <v>0</v>
      </c>
      <c r="BC1725" s="68">
        <f t="shared" si="803"/>
        <v>0</v>
      </c>
      <c r="BD1725" s="285"/>
    </row>
    <row r="1726" spans="1:56" s="68" customFormat="1">
      <c r="A1726" s="200"/>
      <c r="B1726" s="200"/>
      <c r="C1726" s="200" t="s">
        <v>420</v>
      </c>
      <c r="D1726" s="200" t="s">
        <v>200</v>
      </c>
      <c r="E1726" s="200" t="s">
        <v>370</v>
      </c>
      <c r="F1726" s="200" t="s">
        <v>1642</v>
      </c>
      <c r="G1726" s="200" t="s">
        <v>163</v>
      </c>
      <c r="H1726" s="201" t="s">
        <v>287</v>
      </c>
      <c r="I1726" s="202">
        <v>16.48</v>
      </c>
      <c r="J1726" s="200" t="s">
        <v>307</v>
      </c>
      <c r="K1726" s="176">
        <v>5</v>
      </c>
      <c r="L1726" s="176">
        <v>1</v>
      </c>
      <c r="M1726" s="176"/>
      <c r="N1726" s="286">
        <v>3</v>
      </c>
      <c r="O1726" s="286">
        <v>3</v>
      </c>
      <c r="P1726" s="176"/>
      <c r="Q1726" s="203">
        <f t="shared" si="784"/>
        <v>3</v>
      </c>
      <c r="R1726" s="203">
        <f t="shared" si="785"/>
        <v>3</v>
      </c>
      <c r="S1726" s="203">
        <f t="shared" si="786"/>
        <v>0</v>
      </c>
      <c r="T1726" s="203">
        <f t="shared" si="787"/>
        <v>0</v>
      </c>
      <c r="U1726" s="203">
        <f t="shared" si="788"/>
        <v>0</v>
      </c>
      <c r="V1726" s="175">
        <f>IF(Q1726&gt;0,VLOOKUP(Q1726,Jahresfaktoren!$A$11:$B$24,2,),0)</f>
        <v>152</v>
      </c>
      <c r="W1726" s="175">
        <f>IF(R1726&gt;0,VLOOKUP(R1726,Jahresfaktoren!$D$11:$E$24,2,),0)</f>
        <v>150</v>
      </c>
      <c r="X1726" s="175">
        <f>IF(S1726&gt;0,VLOOKUP(S1726,Jahresfaktoren!$A$28:$B$29,2,),0)</f>
        <v>0</v>
      </c>
      <c r="Y1726" s="175">
        <f>IF(T1726&gt;0,VLOOKUP(T1726,Jahresfaktoren!$A$28:$B$29,2,),0)</f>
        <v>0</v>
      </c>
      <c r="Z1726" s="175">
        <f>IF(U1726&gt;0,VLOOKUP(U1726,Jahresfaktoren!$A$32:$B$33,2,),)</f>
        <v>0</v>
      </c>
      <c r="AA1726" s="177">
        <f t="shared" si="793"/>
        <v>2504.96</v>
      </c>
      <c r="AB1726" s="177">
        <f t="shared" si="794"/>
        <v>2472</v>
      </c>
      <c r="AC1726" s="177" t="str">
        <f t="shared" si="795"/>
        <v/>
      </c>
      <c r="AD1726" s="177" t="str">
        <f t="shared" si="796"/>
        <v/>
      </c>
      <c r="AE1726" s="177" t="str">
        <f t="shared" si="797"/>
        <v/>
      </c>
      <c r="AF1726" s="178">
        <f>IF(Q1726&gt;0,VLOOKUP(H1726,Leistungszahlen!$A$11:$C$158,3,),0)</f>
        <v>0</v>
      </c>
      <c r="AG1726" s="178">
        <f>IF(R1726&gt;0,VLOOKUP(H1726,Leistungszahlen!$A$11:$F$158,6,),IF(T1726&gt;0,VLOOKUP(H1726,Leistungszahlen!$A$11:$F$158,6,),0))</f>
        <v>0</v>
      </c>
      <c r="AH1726" s="179" t="e">
        <f t="shared" si="804"/>
        <v>#DIV/0!</v>
      </c>
      <c r="AI1726" s="179" t="e">
        <f t="shared" si="805"/>
        <v>#DIV/0!</v>
      </c>
      <c r="AJ1726" s="179">
        <f t="shared" si="806"/>
        <v>0</v>
      </c>
      <c r="AK1726" s="179">
        <f t="shared" si="807"/>
        <v>0</v>
      </c>
      <c r="AL1726" s="179">
        <f t="shared" si="808"/>
        <v>0</v>
      </c>
      <c r="AM1726" s="180">
        <f>IF(L1726=1,Stundensätze!$D$13,IF(L1726=2,Stundensätze!$D$17,IF(L1726=4,Stundensätze!$D$21,"")))</f>
        <v>0</v>
      </c>
      <c r="AN1726" s="180">
        <f>IF(L1726=1,Stundensätze!$D$15,IF(L1726=2,Stundensätze!$D$19,IF(L1726=4,Stundensätze!$D$23,"")))</f>
        <v>0</v>
      </c>
      <c r="AO1726" s="180" t="e">
        <f t="shared" si="798"/>
        <v>#DIV/0!</v>
      </c>
      <c r="AP1726" s="180">
        <f t="shared" si="799"/>
        <v>0</v>
      </c>
      <c r="AQ1726" s="192" t="e">
        <f t="shared" si="800"/>
        <v>#DIV/0!</v>
      </c>
      <c r="AR1726" s="192" t="e">
        <f t="shared" si="801"/>
        <v>#DIV/0!</v>
      </c>
      <c r="AS1726" s="193" t="e">
        <f t="shared" si="802"/>
        <v>#DIV/0!</v>
      </c>
      <c r="AT1726" s="258" t="str">
        <f>IF(K1726=0,0,VLOOKUP(K1726,Kostenstellen!A:B,2,FALSE))</f>
        <v xml:space="preserve">Salinenklinik </v>
      </c>
      <c r="AU1726" s="68" t="str">
        <f t="shared" si="789"/>
        <v>A1</v>
      </c>
      <c r="AV1726" s="68" t="str">
        <f t="shared" si="790"/>
        <v>A1</v>
      </c>
      <c r="AW1726" s="68">
        <f>IF(AF1726=0,0,VLOOKUP($H1726,Leistungszahlen!$A$11:$H$158,4,FALSE))</f>
        <v>0</v>
      </c>
      <c r="AX1726" s="68">
        <f>IF(AF1726=0,0,VLOOKUP($H1726,Leistungszahlen!$A$11:$H$158,5,FALSE))</f>
        <v>0</v>
      </c>
      <c r="AY1726" s="68">
        <f>IF(AG1726=0,0,VLOOKUP($H1726,Leistungszahlen!$A$11:$H$158,6,FALSE))</f>
        <v>0</v>
      </c>
      <c r="AZ1726" s="68">
        <f t="shared" si="791"/>
        <v>0</v>
      </c>
      <c r="BA1726" s="68">
        <f t="shared" si="792"/>
        <v>0</v>
      </c>
      <c r="BC1726" s="68">
        <f t="shared" si="803"/>
        <v>0</v>
      </c>
      <c r="BD1726" s="285"/>
    </row>
    <row r="1727" spans="1:56" s="68" customFormat="1">
      <c r="A1727" s="200"/>
      <c r="B1727" s="200"/>
      <c r="C1727" s="200" t="s">
        <v>420</v>
      </c>
      <c r="D1727" s="200" t="s">
        <v>200</v>
      </c>
      <c r="E1727" s="200" t="s">
        <v>370</v>
      </c>
      <c r="F1727" s="200" t="s">
        <v>1642</v>
      </c>
      <c r="G1727" s="200" t="s">
        <v>251</v>
      </c>
      <c r="H1727" s="201" t="s">
        <v>200</v>
      </c>
      <c r="I1727" s="202">
        <v>4.13</v>
      </c>
      <c r="J1727" s="200" t="s">
        <v>778</v>
      </c>
      <c r="K1727" s="176">
        <v>5</v>
      </c>
      <c r="L1727" s="176">
        <v>1</v>
      </c>
      <c r="M1727" s="176"/>
      <c r="N1727" s="286">
        <v>6</v>
      </c>
      <c r="O1727" s="286"/>
      <c r="P1727" s="176"/>
      <c r="Q1727" s="203">
        <f t="shared" si="784"/>
        <v>6</v>
      </c>
      <c r="R1727" s="203">
        <f t="shared" si="785"/>
        <v>0</v>
      </c>
      <c r="S1727" s="203">
        <f t="shared" si="786"/>
        <v>0</v>
      </c>
      <c r="T1727" s="203">
        <f t="shared" si="787"/>
        <v>0</v>
      </c>
      <c r="U1727" s="203">
        <f t="shared" si="788"/>
        <v>0</v>
      </c>
      <c r="V1727" s="175">
        <f>IF(Q1727&gt;0,VLOOKUP(Q1727,Jahresfaktoren!$A$11:$B$24,2,),0)</f>
        <v>302</v>
      </c>
      <c r="W1727" s="175">
        <f>IF(R1727&gt;0,VLOOKUP(R1727,Jahresfaktoren!$D$11:$E$24,2,),0)</f>
        <v>0</v>
      </c>
      <c r="X1727" s="175">
        <f>IF(S1727&gt;0,VLOOKUP(S1727,Jahresfaktoren!$A$28:$B$29,2,),0)</f>
        <v>0</v>
      </c>
      <c r="Y1727" s="175">
        <f>IF(T1727&gt;0,VLOOKUP(T1727,Jahresfaktoren!$A$28:$B$29,2,),0)</f>
        <v>0</v>
      </c>
      <c r="Z1727" s="175">
        <f>IF(U1727&gt;0,VLOOKUP(U1727,Jahresfaktoren!$A$32:$B$33,2,),)</f>
        <v>0</v>
      </c>
      <c r="AA1727" s="177">
        <f t="shared" ref="AA1727:AA1785" si="809">IF(Q1727&gt;0,V1727*I1727,"")</f>
        <v>1247.26</v>
      </c>
      <c r="AB1727" s="177" t="str">
        <f t="shared" ref="AB1727:AB1785" si="810">IF(R1727&gt;0,W1727*I1727,"")</f>
        <v/>
      </c>
      <c r="AC1727" s="177" t="str">
        <f t="shared" ref="AC1727:AC1785" si="811">IF(S1727&gt;0,X1727*I1727,"")</f>
        <v/>
      </c>
      <c r="AD1727" s="177" t="str">
        <f t="shared" ref="AD1727:AD1785" si="812">IF(T1727&gt;0,Y1727*I1727,"")</f>
        <v/>
      </c>
      <c r="AE1727" s="177" t="str">
        <f t="shared" ref="AE1727:AE1785" si="813">IF(U1727&gt;0,Z1727*I1727,"")</f>
        <v/>
      </c>
      <c r="AF1727" s="178">
        <f>IF(Q1727&gt;0,VLOOKUP(H1727,Leistungszahlen!$A$11:$C$158,3,),0)</f>
        <v>0</v>
      </c>
      <c r="AG1727" s="178">
        <f>IF(R1727&gt;0,VLOOKUP(H1727,Leistungszahlen!$A$11:$F$158,6,),IF(T1727&gt;0,VLOOKUP(H1727,Leistungszahlen!$A$11:$F$158,6,),0))</f>
        <v>0</v>
      </c>
      <c r="AH1727" s="179" t="e">
        <f t="shared" si="804"/>
        <v>#DIV/0!</v>
      </c>
      <c r="AI1727" s="179">
        <f t="shared" si="805"/>
        <v>0</v>
      </c>
      <c r="AJ1727" s="179">
        <f t="shared" si="806"/>
        <v>0</v>
      </c>
      <c r="AK1727" s="179">
        <f t="shared" si="807"/>
        <v>0</v>
      </c>
      <c r="AL1727" s="179">
        <f t="shared" si="808"/>
        <v>0</v>
      </c>
      <c r="AM1727" s="180">
        <f>IF(L1727=1,Stundensätze!$D$13,IF(L1727=2,Stundensätze!$D$17,IF(L1727=4,Stundensätze!$D$21,"")))</f>
        <v>0</v>
      </c>
      <c r="AN1727" s="180">
        <f>IF(L1727=1,Stundensätze!$D$15,IF(L1727=2,Stundensätze!$D$19,IF(L1727=4,Stundensätze!$D$23,"")))</f>
        <v>0</v>
      </c>
      <c r="AO1727" s="180" t="e">
        <f t="shared" ref="AO1727:AO1785" si="814">IF(OR(Q1727&gt;0,R1727&gt;0),((AH1727+AI1727)*AM1727),0)</f>
        <v>#DIV/0!</v>
      </c>
      <c r="AP1727" s="180">
        <f t="shared" ref="AP1727:AP1785" si="815">IF(OR(S1727&gt;0,T1727&gt;0,U1727&gt;0),((AJ1727+AK1727+AL1727)*AN1727),0)</f>
        <v>0</v>
      </c>
      <c r="AQ1727" s="192" t="e">
        <f t="shared" ref="AQ1727:AQ1785" si="816">IF(I1727&gt;0,AP1727+AO1727,"")</f>
        <v>#DIV/0!</v>
      </c>
      <c r="AR1727" s="192" t="e">
        <f t="shared" ref="AR1727:AR1785" si="817">IF(I1727&gt;0,AQ1727/12,"")</f>
        <v>#DIV/0!</v>
      </c>
      <c r="AS1727" s="193" t="e">
        <f t="shared" ref="AS1727:AS1785" si="818">IF(OR(Q1727&gt;0,R1727&gt;0,S1727&gt;0,T1727&gt;0,U1727&gt;0),(SUM(AH1727:AL1727)),0)</f>
        <v>#DIV/0!</v>
      </c>
      <c r="AT1727" s="258" t="str">
        <f>IF(K1727=0,0,VLOOKUP(K1727,Kostenstellen!A:B,2,FALSE))</f>
        <v xml:space="preserve">Salinenklinik </v>
      </c>
      <c r="AU1727" s="68" t="str">
        <f t="shared" si="789"/>
        <v>B</v>
      </c>
      <c r="AV1727" s="68" t="str">
        <f t="shared" si="790"/>
        <v/>
      </c>
      <c r="AW1727" s="68">
        <f>IF(AF1727=0,0,VLOOKUP($H1727,Leistungszahlen!$A$11:$H$158,4,FALSE))</f>
        <v>0</v>
      </c>
      <c r="AX1727" s="68">
        <f>IF(AF1727=0,0,VLOOKUP($H1727,Leistungszahlen!$A$11:$H$158,5,FALSE))</f>
        <v>0</v>
      </c>
      <c r="AY1727" s="68">
        <f>IF(AG1727=0,0,VLOOKUP($H1727,Leistungszahlen!$A$11:$H$158,6,FALSE))</f>
        <v>0</v>
      </c>
      <c r="AZ1727" s="68">
        <f t="shared" si="791"/>
        <v>0</v>
      </c>
      <c r="BA1727" s="68">
        <f t="shared" si="792"/>
        <v>0</v>
      </c>
      <c r="BC1727" s="68">
        <f t="shared" ref="BC1727:BC1785" si="819">IF(BA1727&gt;0,"Die Leistungswerte sind unter- oder überschritten",0)</f>
        <v>0</v>
      </c>
      <c r="BD1727" s="285"/>
    </row>
    <row r="1728" spans="1:56" s="68" customFormat="1">
      <c r="A1728" s="200"/>
      <c r="B1728" s="200"/>
      <c r="C1728" s="200" t="s">
        <v>420</v>
      </c>
      <c r="D1728" s="200" t="s">
        <v>200</v>
      </c>
      <c r="E1728" s="200" t="s">
        <v>370</v>
      </c>
      <c r="F1728" s="200" t="s">
        <v>1643</v>
      </c>
      <c r="G1728" s="200" t="s">
        <v>118</v>
      </c>
      <c r="H1728" s="201" t="s">
        <v>221</v>
      </c>
      <c r="I1728" s="202">
        <v>4.17</v>
      </c>
      <c r="J1728" s="200" t="s">
        <v>292</v>
      </c>
      <c r="K1728" s="176">
        <v>5</v>
      </c>
      <c r="L1728" s="176">
        <v>1</v>
      </c>
      <c r="M1728" s="176">
        <v>0</v>
      </c>
      <c r="N1728" s="286">
        <v>1</v>
      </c>
      <c r="O1728" s="286"/>
      <c r="P1728" s="176"/>
      <c r="Q1728" s="203">
        <f t="shared" si="784"/>
        <v>1</v>
      </c>
      <c r="R1728" s="203">
        <f t="shared" si="785"/>
        <v>0</v>
      </c>
      <c r="S1728" s="203">
        <f t="shared" si="786"/>
        <v>0</v>
      </c>
      <c r="T1728" s="203">
        <f t="shared" si="787"/>
        <v>0</v>
      </c>
      <c r="U1728" s="203">
        <f t="shared" si="788"/>
        <v>0</v>
      </c>
      <c r="V1728" s="175">
        <f>IF(Q1728&gt;0,VLOOKUP(Q1728,Jahresfaktoren!$A$11:$B$24,2,),0)</f>
        <v>52</v>
      </c>
      <c r="W1728" s="175">
        <f>IF(R1728&gt;0,VLOOKUP(R1728,Jahresfaktoren!$D$11:$E$24,2,),0)</f>
        <v>0</v>
      </c>
      <c r="X1728" s="175">
        <f>IF(S1728&gt;0,VLOOKUP(S1728,Jahresfaktoren!$A$28:$B$29,2,),0)</f>
        <v>0</v>
      </c>
      <c r="Y1728" s="175">
        <f>IF(T1728&gt;0,VLOOKUP(T1728,Jahresfaktoren!$A$28:$B$29,2,),0)</f>
        <v>0</v>
      </c>
      <c r="Z1728" s="175">
        <f>IF(U1728&gt;0,VLOOKUP(U1728,Jahresfaktoren!$A$32:$B$33,2,),)</f>
        <v>0</v>
      </c>
      <c r="AA1728" s="177">
        <f t="shared" si="809"/>
        <v>216.84</v>
      </c>
      <c r="AB1728" s="177" t="str">
        <f t="shared" si="810"/>
        <v/>
      </c>
      <c r="AC1728" s="177" t="str">
        <f t="shared" si="811"/>
        <v/>
      </c>
      <c r="AD1728" s="177" t="str">
        <f t="shared" si="812"/>
        <v/>
      </c>
      <c r="AE1728" s="177" t="str">
        <f t="shared" si="813"/>
        <v/>
      </c>
      <c r="AF1728" s="178">
        <f>IF(Q1728&gt;0,VLOOKUP(H1728,Leistungszahlen!$A$11:$C$158,3,),0)</f>
        <v>0</v>
      </c>
      <c r="AG1728" s="178">
        <f>IF(R1728&gt;0,VLOOKUP(H1728,Leistungszahlen!$A$11:$F$158,6,),IF(T1728&gt;0,VLOOKUP(H1728,Leistungszahlen!$A$11:$F$158,6,),0))</f>
        <v>0</v>
      </c>
      <c r="AH1728" s="179" t="e">
        <f t="shared" si="804"/>
        <v>#DIV/0!</v>
      </c>
      <c r="AI1728" s="179">
        <f t="shared" si="805"/>
        <v>0</v>
      </c>
      <c r="AJ1728" s="179">
        <f t="shared" si="806"/>
        <v>0</v>
      </c>
      <c r="AK1728" s="179">
        <f t="shared" si="807"/>
        <v>0</v>
      </c>
      <c r="AL1728" s="179">
        <f t="shared" si="808"/>
        <v>0</v>
      </c>
      <c r="AM1728" s="180">
        <f>IF(L1728=1,Stundensätze!$D$13,IF(L1728=2,Stundensätze!$D$17,IF(L1728=4,Stundensätze!$D$21,"")))</f>
        <v>0</v>
      </c>
      <c r="AN1728" s="180">
        <f>IF(L1728=1,Stundensätze!$D$15,IF(L1728=2,Stundensätze!$D$19,IF(L1728=4,Stundensätze!$D$23,"")))</f>
        <v>0</v>
      </c>
      <c r="AO1728" s="180" t="e">
        <f t="shared" si="814"/>
        <v>#DIV/0!</v>
      </c>
      <c r="AP1728" s="180">
        <f t="shared" si="815"/>
        <v>0</v>
      </c>
      <c r="AQ1728" s="192" t="e">
        <f t="shared" si="816"/>
        <v>#DIV/0!</v>
      </c>
      <c r="AR1728" s="192" t="e">
        <f t="shared" si="817"/>
        <v>#DIV/0!</v>
      </c>
      <c r="AS1728" s="193" t="e">
        <f t="shared" si="818"/>
        <v>#DIV/0!</v>
      </c>
      <c r="AT1728" s="258" t="str">
        <f>IF(K1728=0,0,VLOOKUP(K1728,Kostenstellen!A:B,2,FALSE))</f>
        <v xml:space="preserve">Salinenklinik </v>
      </c>
      <c r="AU1728" s="68" t="str">
        <f t="shared" si="789"/>
        <v>Z</v>
      </c>
      <c r="AV1728" s="68" t="str">
        <f t="shared" si="790"/>
        <v/>
      </c>
      <c r="AW1728" s="68">
        <f>IF(AF1728=0,0,VLOOKUP($H1728,Leistungszahlen!$A$11:$H$158,4,FALSE))</f>
        <v>0</v>
      </c>
      <c r="AX1728" s="68">
        <f>IF(AF1728=0,0,VLOOKUP($H1728,Leistungszahlen!$A$11:$H$158,5,FALSE))</f>
        <v>0</v>
      </c>
      <c r="AY1728" s="68">
        <f>IF(AG1728=0,0,VLOOKUP($H1728,Leistungszahlen!$A$11:$H$158,6,FALSE))</f>
        <v>0</v>
      </c>
      <c r="AZ1728" s="68">
        <f t="shared" si="791"/>
        <v>0</v>
      </c>
      <c r="BA1728" s="68">
        <f t="shared" si="792"/>
        <v>0</v>
      </c>
      <c r="BC1728" s="68">
        <f t="shared" si="819"/>
        <v>0</v>
      </c>
      <c r="BD1728" s="285"/>
    </row>
    <row r="1729" spans="1:56" s="68" customFormat="1">
      <c r="A1729" s="200"/>
      <c r="B1729" s="200"/>
      <c r="C1729" s="200" t="s">
        <v>420</v>
      </c>
      <c r="D1729" s="200" t="s">
        <v>200</v>
      </c>
      <c r="E1729" s="200" t="s">
        <v>370</v>
      </c>
      <c r="F1729" s="200" t="s">
        <v>1643</v>
      </c>
      <c r="G1729" s="200" t="s">
        <v>163</v>
      </c>
      <c r="H1729" s="201" t="s">
        <v>287</v>
      </c>
      <c r="I1729" s="202">
        <v>16.48</v>
      </c>
      <c r="J1729" s="200" t="s">
        <v>307</v>
      </c>
      <c r="K1729" s="176">
        <v>5</v>
      </c>
      <c r="L1729" s="176">
        <v>1</v>
      </c>
      <c r="M1729" s="176"/>
      <c r="N1729" s="286">
        <v>3</v>
      </c>
      <c r="O1729" s="286">
        <v>3</v>
      </c>
      <c r="P1729" s="176"/>
      <c r="Q1729" s="203">
        <f t="shared" ref="Q1729:Q1792" si="820">IF(M1729="x",0,IF(N1729=7,6,IF(N1729=14,12,IF(N1729="12+5",11,N1729))))</f>
        <v>3</v>
      </c>
      <c r="R1729" s="203">
        <f t="shared" ref="R1729:R1792" si="821">IF(M1729="x",0,IF(O1729=0,0,IF(N1729=7,0,IF(N1729+O1729=7,O1729-1,O1729))))</f>
        <v>3</v>
      </c>
      <c r="S1729" s="203">
        <f t="shared" ref="S1729:S1792" si="822">IF(M1729="x",0,IF(N1729=7,1,IF(N1729=14,2,IF(AND(N1729=12,O1729=5),1,IF(N1729="12+5",1,0)))))</f>
        <v>0</v>
      </c>
      <c r="T1729" s="203">
        <f t="shared" ref="T1729:T1792" si="823">IF(M1729="x",0,IF(O1729=0,0,IF(N1729=7,0,IF(N1729+O1729=7,1,0))))</f>
        <v>0</v>
      </c>
      <c r="U1729" s="203">
        <f t="shared" ref="U1729:U1792" si="824">T1729+S1729</f>
        <v>0</v>
      </c>
      <c r="V1729" s="175">
        <f>IF(Q1729&gt;0,VLOOKUP(Q1729,Jahresfaktoren!$A$11:$B$24,2,),0)</f>
        <v>152</v>
      </c>
      <c r="W1729" s="175">
        <f>IF(R1729&gt;0,VLOOKUP(R1729,Jahresfaktoren!$D$11:$E$24,2,),0)</f>
        <v>150</v>
      </c>
      <c r="X1729" s="175">
        <f>IF(S1729&gt;0,VLOOKUP(S1729,Jahresfaktoren!$A$28:$B$29,2,),0)</f>
        <v>0</v>
      </c>
      <c r="Y1729" s="175">
        <f>IF(T1729&gt;0,VLOOKUP(T1729,Jahresfaktoren!$A$28:$B$29,2,),0)</f>
        <v>0</v>
      </c>
      <c r="Z1729" s="175">
        <f>IF(U1729&gt;0,VLOOKUP(U1729,Jahresfaktoren!$A$32:$B$33,2,),)</f>
        <v>0</v>
      </c>
      <c r="AA1729" s="177">
        <f t="shared" si="809"/>
        <v>2504.96</v>
      </c>
      <c r="AB1729" s="177">
        <f t="shared" si="810"/>
        <v>2472</v>
      </c>
      <c r="AC1729" s="177" t="str">
        <f t="shared" si="811"/>
        <v/>
      </c>
      <c r="AD1729" s="177" t="str">
        <f t="shared" si="812"/>
        <v/>
      </c>
      <c r="AE1729" s="177" t="str">
        <f t="shared" si="813"/>
        <v/>
      </c>
      <c r="AF1729" s="178">
        <f>IF(Q1729&gt;0,VLOOKUP(H1729,Leistungszahlen!$A$11:$C$158,3,),0)</f>
        <v>0</v>
      </c>
      <c r="AG1729" s="178">
        <f>IF(R1729&gt;0,VLOOKUP(H1729,Leistungszahlen!$A$11:$F$158,6,),IF(T1729&gt;0,VLOOKUP(H1729,Leistungszahlen!$A$11:$F$158,6,),0))</f>
        <v>0</v>
      </c>
      <c r="AH1729" s="179" t="e">
        <f t="shared" si="804"/>
        <v>#DIV/0!</v>
      </c>
      <c r="AI1729" s="179" t="e">
        <f t="shared" si="805"/>
        <v>#DIV/0!</v>
      </c>
      <c r="AJ1729" s="179">
        <f t="shared" si="806"/>
        <v>0</v>
      </c>
      <c r="AK1729" s="179">
        <f t="shared" si="807"/>
        <v>0</v>
      </c>
      <c r="AL1729" s="179">
        <f t="shared" si="808"/>
        <v>0</v>
      </c>
      <c r="AM1729" s="180">
        <f>IF(L1729=1,Stundensätze!$D$13,IF(L1729=2,Stundensätze!$D$17,IF(L1729=4,Stundensätze!$D$21,"")))</f>
        <v>0</v>
      </c>
      <c r="AN1729" s="180">
        <f>IF(L1729=1,Stundensätze!$D$15,IF(L1729=2,Stundensätze!$D$19,IF(L1729=4,Stundensätze!$D$23,"")))</f>
        <v>0</v>
      </c>
      <c r="AO1729" s="180" t="e">
        <f t="shared" si="814"/>
        <v>#DIV/0!</v>
      </c>
      <c r="AP1729" s="180">
        <f t="shared" si="815"/>
        <v>0</v>
      </c>
      <c r="AQ1729" s="192" t="e">
        <f t="shared" si="816"/>
        <v>#DIV/0!</v>
      </c>
      <c r="AR1729" s="192" t="e">
        <f t="shared" si="817"/>
        <v>#DIV/0!</v>
      </c>
      <c r="AS1729" s="193" t="e">
        <f t="shared" si="818"/>
        <v>#DIV/0!</v>
      </c>
      <c r="AT1729" s="258" t="str">
        <f>IF(K1729=0,0,VLOOKUP(K1729,Kostenstellen!A:B,2,FALSE))</f>
        <v xml:space="preserve">Salinenklinik </v>
      </c>
      <c r="AU1729" s="68" t="str">
        <f t="shared" ref="AU1729:AU1792" si="825">IF(SUM(V1729:Z1729)&gt;0,H1729,"")</f>
        <v>A1</v>
      </c>
      <c r="AV1729" s="68" t="str">
        <f t="shared" ref="AV1729:AV1792" si="826">IF(SUM(R1729+T1729)&gt;0,H1729,"")</f>
        <v>A1</v>
      </c>
      <c r="AW1729" s="68">
        <f>IF(AF1729=0,0,VLOOKUP($H1729,Leistungszahlen!$A$11:$H$158,4,FALSE))</f>
        <v>0</v>
      </c>
      <c r="AX1729" s="68">
        <f>IF(AF1729=0,0,VLOOKUP($H1729,Leistungszahlen!$A$11:$H$158,5,FALSE))</f>
        <v>0</v>
      </c>
      <c r="AY1729" s="68">
        <f>IF(AG1729=0,0,VLOOKUP($H1729,Leistungszahlen!$A$11:$H$158,6,FALSE))</f>
        <v>0</v>
      </c>
      <c r="AZ1729" s="68">
        <f t="shared" ref="AZ1729:AZ1792" si="827">IF(AX1729&lt;AF1729,1,IF(AG1729&gt;AY1729,1,0))</f>
        <v>0</v>
      </c>
      <c r="BA1729" s="68">
        <f t="shared" ref="BA1729:BA1792" si="828">IF(AF1729&gt;AX1729,1,IF(AG1729&gt;AY1729,1,0))</f>
        <v>0</v>
      </c>
      <c r="BC1729" s="68">
        <f t="shared" si="819"/>
        <v>0</v>
      </c>
      <c r="BD1729" s="285"/>
    </row>
    <row r="1730" spans="1:56" s="68" customFormat="1">
      <c r="A1730" s="200"/>
      <c r="B1730" s="200"/>
      <c r="C1730" s="200" t="s">
        <v>420</v>
      </c>
      <c r="D1730" s="200" t="s">
        <v>200</v>
      </c>
      <c r="E1730" s="200" t="s">
        <v>370</v>
      </c>
      <c r="F1730" s="200" t="s">
        <v>1643</v>
      </c>
      <c r="G1730" s="200" t="s">
        <v>251</v>
      </c>
      <c r="H1730" s="201" t="s">
        <v>200</v>
      </c>
      <c r="I1730" s="202">
        <v>4.13</v>
      </c>
      <c r="J1730" s="200" t="s">
        <v>778</v>
      </c>
      <c r="K1730" s="176">
        <v>5</v>
      </c>
      <c r="L1730" s="176">
        <v>1</v>
      </c>
      <c r="M1730" s="176"/>
      <c r="N1730" s="286">
        <v>6</v>
      </c>
      <c r="O1730" s="286"/>
      <c r="P1730" s="176"/>
      <c r="Q1730" s="203">
        <f t="shared" si="820"/>
        <v>6</v>
      </c>
      <c r="R1730" s="203">
        <f t="shared" si="821"/>
        <v>0</v>
      </c>
      <c r="S1730" s="203">
        <f t="shared" si="822"/>
        <v>0</v>
      </c>
      <c r="T1730" s="203">
        <f t="shared" si="823"/>
        <v>0</v>
      </c>
      <c r="U1730" s="203">
        <f t="shared" si="824"/>
        <v>0</v>
      </c>
      <c r="V1730" s="175">
        <f>IF(Q1730&gt;0,VLOOKUP(Q1730,Jahresfaktoren!$A$11:$B$24,2,),0)</f>
        <v>302</v>
      </c>
      <c r="W1730" s="175">
        <f>IF(R1730&gt;0,VLOOKUP(R1730,Jahresfaktoren!$D$11:$E$24,2,),0)</f>
        <v>0</v>
      </c>
      <c r="X1730" s="175">
        <f>IF(S1730&gt;0,VLOOKUP(S1730,Jahresfaktoren!$A$28:$B$29,2,),0)</f>
        <v>0</v>
      </c>
      <c r="Y1730" s="175">
        <f>IF(T1730&gt;0,VLOOKUP(T1730,Jahresfaktoren!$A$28:$B$29,2,),0)</f>
        <v>0</v>
      </c>
      <c r="Z1730" s="175">
        <f>IF(U1730&gt;0,VLOOKUP(U1730,Jahresfaktoren!$A$32:$B$33,2,),)</f>
        <v>0</v>
      </c>
      <c r="AA1730" s="177">
        <f t="shared" si="809"/>
        <v>1247.26</v>
      </c>
      <c r="AB1730" s="177" t="str">
        <f t="shared" si="810"/>
        <v/>
      </c>
      <c r="AC1730" s="177" t="str">
        <f t="shared" si="811"/>
        <v/>
      </c>
      <c r="AD1730" s="177" t="str">
        <f t="shared" si="812"/>
        <v/>
      </c>
      <c r="AE1730" s="177" t="str">
        <f t="shared" si="813"/>
        <v/>
      </c>
      <c r="AF1730" s="178">
        <f>IF(Q1730&gt;0,VLOOKUP(H1730,Leistungszahlen!$A$11:$C$158,3,),0)</f>
        <v>0</v>
      </c>
      <c r="AG1730" s="178">
        <f>IF(R1730&gt;0,VLOOKUP(H1730,Leistungszahlen!$A$11:$F$158,6,),IF(T1730&gt;0,VLOOKUP(H1730,Leistungszahlen!$A$11:$F$158,6,),0))</f>
        <v>0</v>
      </c>
      <c r="AH1730" s="179" t="e">
        <f t="shared" si="804"/>
        <v>#DIV/0!</v>
      </c>
      <c r="AI1730" s="179">
        <f t="shared" si="805"/>
        <v>0</v>
      </c>
      <c r="AJ1730" s="179">
        <f t="shared" si="806"/>
        <v>0</v>
      </c>
      <c r="AK1730" s="179">
        <f t="shared" si="807"/>
        <v>0</v>
      </c>
      <c r="AL1730" s="179">
        <f t="shared" si="808"/>
        <v>0</v>
      </c>
      <c r="AM1730" s="180">
        <f>IF(L1730=1,Stundensätze!$D$13,IF(L1730=2,Stundensätze!$D$17,IF(L1730=4,Stundensätze!$D$21,"")))</f>
        <v>0</v>
      </c>
      <c r="AN1730" s="180">
        <f>IF(L1730=1,Stundensätze!$D$15,IF(L1730=2,Stundensätze!$D$19,IF(L1730=4,Stundensätze!$D$23,"")))</f>
        <v>0</v>
      </c>
      <c r="AO1730" s="180" t="e">
        <f t="shared" si="814"/>
        <v>#DIV/0!</v>
      </c>
      <c r="AP1730" s="180">
        <f t="shared" si="815"/>
        <v>0</v>
      </c>
      <c r="AQ1730" s="192" t="e">
        <f t="shared" si="816"/>
        <v>#DIV/0!</v>
      </c>
      <c r="AR1730" s="192" t="e">
        <f t="shared" si="817"/>
        <v>#DIV/0!</v>
      </c>
      <c r="AS1730" s="193" t="e">
        <f t="shared" si="818"/>
        <v>#DIV/0!</v>
      </c>
      <c r="AT1730" s="258" t="str">
        <f>IF(K1730=0,0,VLOOKUP(K1730,Kostenstellen!A:B,2,FALSE))</f>
        <v xml:space="preserve">Salinenklinik </v>
      </c>
      <c r="AU1730" s="68" t="str">
        <f t="shared" si="825"/>
        <v>B</v>
      </c>
      <c r="AV1730" s="68" t="str">
        <f t="shared" si="826"/>
        <v/>
      </c>
      <c r="AW1730" s="68">
        <f>IF(AF1730=0,0,VLOOKUP($H1730,Leistungszahlen!$A$11:$H$158,4,FALSE))</f>
        <v>0</v>
      </c>
      <c r="AX1730" s="68">
        <f>IF(AF1730=0,0,VLOOKUP($H1730,Leistungszahlen!$A$11:$H$158,5,FALSE))</f>
        <v>0</v>
      </c>
      <c r="AY1730" s="68">
        <f>IF(AG1730=0,0,VLOOKUP($H1730,Leistungszahlen!$A$11:$H$158,6,FALSE))</f>
        <v>0</v>
      </c>
      <c r="AZ1730" s="68">
        <f t="shared" si="827"/>
        <v>0</v>
      </c>
      <c r="BA1730" s="68">
        <f t="shared" si="828"/>
        <v>0</v>
      </c>
      <c r="BC1730" s="68">
        <f t="shared" si="819"/>
        <v>0</v>
      </c>
      <c r="BD1730" s="285"/>
    </row>
    <row r="1731" spans="1:56" s="68" customFormat="1">
      <c r="A1731" s="200"/>
      <c r="B1731" s="200"/>
      <c r="C1731" s="200" t="s">
        <v>420</v>
      </c>
      <c r="D1731" s="200" t="s">
        <v>200</v>
      </c>
      <c r="E1731" s="200" t="s">
        <v>370</v>
      </c>
      <c r="F1731" s="200" t="s">
        <v>1644</v>
      </c>
      <c r="G1731" s="200" t="s">
        <v>118</v>
      </c>
      <c r="H1731" s="201" t="s">
        <v>221</v>
      </c>
      <c r="I1731" s="202">
        <v>4.17</v>
      </c>
      <c r="J1731" s="200" t="s">
        <v>292</v>
      </c>
      <c r="K1731" s="176">
        <v>5</v>
      </c>
      <c r="L1731" s="176">
        <v>1</v>
      </c>
      <c r="M1731" s="176">
        <v>0</v>
      </c>
      <c r="N1731" s="286">
        <v>1</v>
      </c>
      <c r="O1731" s="286"/>
      <c r="P1731" s="176"/>
      <c r="Q1731" s="203">
        <f t="shared" si="820"/>
        <v>1</v>
      </c>
      <c r="R1731" s="203">
        <f t="shared" si="821"/>
        <v>0</v>
      </c>
      <c r="S1731" s="203">
        <f t="shared" si="822"/>
        <v>0</v>
      </c>
      <c r="T1731" s="203">
        <f t="shared" si="823"/>
        <v>0</v>
      </c>
      <c r="U1731" s="203">
        <f t="shared" si="824"/>
        <v>0</v>
      </c>
      <c r="V1731" s="175">
        <f>IF(Q1731&gt;0,VLOOKUP(Q1731,Jahresfaktoren!$A$11:$B$24,2,),0)</f>
        <v>52</v>
      </c>
      <c r="W1731" s="175">
        <f>IF(R1731&gt;0,VLOOKUP(R1731,Jahresfaktoren!$D$11:$E$24,2,),0)</f>
        <v>0</v>
      </c>
      <c r="X1731" s="175">
        <f>IF(S1731&gt;0,VLOOKUP(S1731,Jahresfaktoren!$A$28:$B$29,2,),0)</f>
        <v>0</v>
      </c>
      <c r="Y1731" s="175">
        <f>IF(T1731&gt;0,VLOOKUP(T1731,Jahresfaktoren!$A$28:$B$29,2,),0)</f>
        <v>0</v>
      </c>
      <c r="Z1731" s="175">
        <f>IF(U1731&gt;0,VLOOKUP(U1731,Jahresfaktoren!$A$32:$B$33,2,),)</f>
        <v>0</v>
      </c>
      <c r="AA1731" s="177">
        <f t="shared" si="809"/>
        <v>216.84</v>
      </c>
      <c r="AB1731" s="177" t="str">
        <f t="shared" si="810"/>
        <v/>
      </c>
      <c r="AC1731" s="177" t="str">
        <f t="shared" si="811"/>
        <v/>
      </c>
      <c r="AD1731" s="177" t="str">
        <f t="shared" si="812"/>
        <v/>
      </c>
      <c r="AE1731" s="177" t="str">
        <f t="shared" si="813"/>
        <v/>
      </c>
      <c r="AF1731" s="178">
        <f>IF(Q1731&gt;0,VLOOKUP(H1731,Leistungszahlen!$A$11:$C$158,3,),0)</f>
        <v>0</v>
      </c>
      <c r="AG1731" s="178">
        <f>IF(R1731&gt;0,VLOOKUP(H1731,Leistungszahlen!$A$11:$F$158,6,),IF(T1731&gt;0,VLOOKUP(H1731,Leistungszahlen!$A$11:$F$158,6,),0))</f>
        <v>0</v>
      </c>
      <c r="AH1731" s="179" t="e">
        <f t="shared" si="804"/>
        <v>#DIV/0!</v>
      </c>
      <c r="AI1731" s="179">
        <f t="shared" si="805"/>
        <v>0</v>
      </c>
      <c r="AJ1731" s="179">
        <f t="shared" si="806"/>
        <v>0</v>
      </c>
      <c r="AK1731" s="179">
        <f t="shared" si="807"/>
        <v>0</v>
      </c>
      <c r="AL1731" s="179">
        <f t="shared" si="808"/>
        <v>0</v>
      </c>
      <c r="AM1731" s="180">
        <f>IF(L1731=1,Stundensätze!$D$13,IF(L1731=2,Stundensätze!$D$17,IF(L1731=4,Stundensätze!$D$21,"")))</f>
        <v>0</v>
      </c>
      <c r="AN1731" s="180">
        <f>IF(L1731=1,Stundensätze!$D$15,IF(L1731=2,Stundensätze!$D$19,IF(L1731=4,Stundensätze!$D$23,"")))</f>
        <v>0</v>
      </c>
      <c r="AO1731" s="180" t="e">
        <f t="shared" si="814"/>
        <v>#DIV/0!</v>
      </c>
      <c r="AP1731" s="180">
        <f t="shared" si="815"/>
        <v>0</v>
      </c>
      <c r="AQ1731" s="192" t="e">
        <f t="shared" si="816"/>
        <v>#DIV/0!</v>
      </c>
      <c r="AR1731" s="192" t="e">
        <f t="shared" si="817"/>
        <v>#DIV/0!</v>
      </c>
      <c r="AS1731" s="193" t="e">
        <f t="shared" si="818"/>
        <v>#DIV/0!</v>
      </c>
      <c r="AT1731" s="258" t="str">
        <f>IF(K1731=0,0,VLOOKUP(K1731,Kostenstellen!A:B,2,FALSE))</f>
        <v xml:space="preserve">Salinenklinik </v>
      </c>
      <c r="AU1731" s="68" t="str">
        <f t="shared" si="825"/>
        <v>Z</v>
      </c>
      <c r="AV1731" s="68" t="str">
        <f t="shared" si="826"/>
        <v/>
      </c>
      <c r="AW1731" s="68">
        <f>IF(AF1731=0,0,VLOOKUP($H1731,Leistungszahlen!$A$11:$H$158,4,FALSE))</f>
        <v>0</v>
      </c>
      <c r="AX1731" s="68">
        <f>IF(AF1731=0,0,VLOOKUP($H1731,Leistungszahlen!$A$11:$H$158,5,FALSE))</f>
        <v>0</v>
      </c>
      <c r="AY1731" s="68">
        <f>IF(AG1731=0,0,VLOOKUP($H1731,Leistungszahlen!$A$11:$H$158,6,FALSE))</f>
        <v>0</v>
      </c>
      <c r="AZ1731" s="68">
        <f t="shared" si="827"/>
        <v>0</v>
      </c>
      <c r="BA1731" s="68">
        <f t="shared" si="828"/>
        <v>0</v>
      </c>
      <c r="BC1731" s="68">
        <f t="shared" si="819"/>
        <v>0</v>
      </c>
      <c r="BD1731" s="285"/>
    </row>
    <row r="1732" spans="1:56" s="68" customFormat="1">
      <c r="A1732" s="200"/>
      <c r="B1732" s="200"/>
      <c r="C1732" s="200" t="s">
        <v>420</v>
      </c>
      <c r="D1732" s="200" t="s">
        <v>200</v>
      </c>
      <c r="E1732" s="200" t="s">
        <v>370</v>
      </c>
      <c r="F1732" s="200" t="s">
        <v>1644</v>
      </c>
      <c r="G1732" s="200" t="s">
        <v>163</v>
      </c>
      <c r="H1732" s="201" t="s">
        <v>287</v>
      </c>
      <c r="I1732" s="202">
        <v>16.48</v>
      </c>
      <c r="J1732" s="200" t="s">
        <v>307</v>
      </c>
      <c r="K1732" s="176">
        <v>5</v>
      </c>
      <c r="L1732" s="176">
        <v>1</v>
      </c>
      <c r="M1732" s="176"/>
      <c r="N1732" s="286">
        <v>3</v>
      </c>
      <c r="O1732" s="286">
        <v>3</v>
      </c>
      <c r="P1732" s="176"/>
      <c r="Q1732" s="203">
        <f t="shared" si="820"/>
        <v>3</v>
      </c>
      <c r="R1732" s="203">
        <f t="shared" si="821"/>
        <v>3</v>
      </c>
      <c r="S1732" s="203">
        <f t="shared" si="822"/>
        <v>0</v>
      </c>
      <c r="T1732" s="203">
        <f t="shared" si="823"/>
        <v>0</v>
      </c>
      <c r="U1732" s="203">
        <f t="shared" si="824"/>
        <v>0</v>
      </c>
      <c r="V1732" s="175">
        <f>IF(Q1732&gt;0,VLOOKUP(Q1732,Jahresfaktoren!$A$11:$B$24,2,),0)</f>
        <v>152</v>
      </c>
      <c r="W1732" s="175">
        <f>IF(R1732&gt;0,VLOOKUP(R1732,Jahresfaktoren!$D$11:$E$24,2,),0)</f>
        <v>150</v>
      </c>
      <c r="X1732" s="175">
        <f>IF(S1732&gt;0,VLOOKUP(S1732,Jahresfaktoren!$A$28:$B$29,2,),0)</f>
        <v>0</v>
      </c>
      <c r="Y1732" s="175">
        <f>IF(T1732&gt;0,VLOOKUP(T1732,Jahresfaktoren!$A$28:$B$29,2,),0)</f>
        <v>0</v>
      </c>
      <c r="Z1732" s="175">
        <f>IF(U1732&gt;0,VLOOKUP(U1732,Jahresfaktoren!$A$32:$B$33,2,),)</f>
        <v>0</v>
      </c>
      <c r="AA1732" s="177">
        <f t="shared" si="809"/>
        <v>2504.96</v>
      </c>
      <c r="AB1732" s="177">
        <f t="shared" si="810"/>
        <v>2472</v>
      </c>
      <c r="AC1732" s="177" t="str">
        <f t="shared" si="811"/>
        <v/>
      </c>
      <c r="AD1732" s="177" t="str">
        <f t="shared" si="812"/>
        <v/>
      </c>
      <c r="AE1732" s="177" t="str">
        <f t="shared" si="813"/>
        <v/>
      </c>
      <c r="AF1732" s="178">
        <f>IF(Q1732&gt;0,VLOOKUP(H1732,Leistungszahlen!$A$11:$C$158,3,),0)</f>
        <v>0</v>
      </c>
      <c r="AG1732" s="178">
        <f>IF(R1732&gt;0,VLOOKUP(H1732,Leistungszahlen!$A$11:$F$158,6,),IF(T1732&gt;0,VLOOKUP(H1732,Leistungszahlen!$A$11:$F$158,6,),0))</f>
        <v>0</v>
      </c>
      <c r="AH1732" s="179" t="e">
        <f t="shared" si="804"/>
        <v>#DIV/0!</v>
      </c>
      <c r="AI1732" s="179" t="e">
        <f t="shared" si="805"/>
        <v>#DIV/0!</v>
      </c>
      <c r="AJ1732" s="179">
        <f t="shared" si="806"/>
        <v>0</v>
      </c>
      <c r="AK1732" s="179">
        <f t="shared" si="807"/>
        <v>0</v>
      </c>
      <c r="AL1732" s="179">
        <f t="shared" si="808"/>
        <v>0</v>
      </c>
      <c r="AM1732" s="180">
        <f>IF(L1732=1,Stundensätze!$D$13,IF(L1732=2,Stundensätze!$D$17,IF(L1732=4,Stundensätze!$D$21,"")))</f>
        <v>0</v>
      </c>
      <c r="AN1732" s="180">
        <f>IF(L1732=1,Stundensätze!$D$15,IF(L1732=2,Stundensätze!$D$19,IF(L1732=4,Stundensätze!$D$23,"")))</f>
        <v>0</v>
      </c>
      <c r="AO1732" s="180" t="e">
        <f t="shared" si="814"/>
        <v>#DIV/0!</v>
      </c>
      <c r="AP1732" s="180">
        <f t="shared" si="815"/>
        <v>0</v>
      </c>
      <c r="AQ1732" s="192" t="e">
        <f t="shared" si="816"/>
        <v>#DIV/0!</v>
      </c>
      <c r="AR1732" s="192" t="e">
        <f t="shared" si="817"/>
        <v>#DIV/0!</v>
      </c>
      <c r="AS1732" s="193" t="e">
        <f t="shared" si="818"/>
        <v>#DIV/0!</v>
      </c>
      <c r="AT1732" s="258" t="str">
        <f>IF(K1732=0,0,VLOOKUP(K1732,Kostenstellen!A:B,2,FALSE))</f>
        <v xml:space="preserve">Salinenklinik </v>
      </c>
      <c r="AU1732" s="68" t="str">
        <f t="shared" si="825"/>
        <v>A1</v>
      </c>
      <c r="AV1732" s="68" t="str">
        <f t="shared" si="826"/>
        <v>A1</v>
      </c>
      <c r="AW1732" s="68">
        <f>IF(AF1732=0,0,VLOOKUP($H1732,Leistungszahlen!$A$11:$H$158,4,FALSE))</f>
        <v>0</v>
      </c>
      <c r="AX1732" s="68">
        <f>IF(AF1732=0,0,VLOOKUP($H1732,Leistungszahlen!$A$11:$H$158,5,FALSE))</f>
        <v>0</v>
      </c>
      <c r="AY1732" s="68">
        <f>IF(AG1732=0,0,VLOOKUP($H1732,Leistungszahlen!$A$11:$H$158,6,FALSE))</f>
        <v>0</v>
      </c>
      <c r="AZ1732" s="68">
        <f t="shared" si="827"/>
        <v>0</v>
      </c>
      <c r="BA1732" s="68">
        <f t="shared" si="828"/>
        <v>0</v>
      </c>
      <c r="BC1732" s="68">
        <f t="shared" si="819"/>
        <v>0</v>
      </c>
      <c r="BD1732" s="285"/>
    </row>
    <row r="1733" spans="1:56" s="68" customFormat="1">
      <c r="A1733" s="200"/>
      <c r="B1733" s="200"/>
      <c r="C1733" s="200" t="s">
        <v>420</v>
      </c>
      <c r="D1733" s="200" t="s">
        <v>200</v>
      </c>
      <c r="E1733" s="200" t="s">
        <v>370</v>
      </c>
      <c r="F1733" s="200" t="s">
        <v>1644</v>
      </c>
      <c r="G1733" s="200" t="s">
        <v>251</v>
      </c>
      <c r="H1733" s="201" t="s">
        <v>200</v>
      </c>
      <c r="I1733" s="202">
        <v>4.13</v>
      </c>
      <c r="J1733" s="200" t="s">
        <v>778</v>
      </c>
      <c r="K1733" s="176">
        <v>5</v>
      </c>
      <c r="L1733" s="176">
        <v>1</v>
      </c>
      <c r="M1733" s="176"/>
      <c r="N1733" s="286">
        <v>6</v>
      </c>
      <c r="O1733" s="286"/>
      <c r="P1733" s="176"/>
      <c r="Q1733" s="203">
        <f t="shared" si="820"/>
        <v>6</v>
      </c>
      <c r="R1733" s="203">
        <f t="shared" si="821"/>
        <v>0</v>
      </c>
      <c r="S1733" s="203">
        <f t="shared" si="822"/>
        <v>0</v>
      </c>
      <c r="T1733" s="203">
        <f t="shared" si="823"/>
        <v>0</v>
      </c>
      <c r="U1733" s="203">
        <f t="shared" si="824"/>
        <v>0</v>
      </c>
      <c r="V1733" s="175">
        <f>IF(Q1733&gt;0,VLOOKUP(Q1733,Jahresfaktoren!$A$11:$B$24,2,),0)</f>
        <v>302</v>
      </c>
      <c r="W1733" s="175">
        <f>IF(R1733&gt;0,VLOOKUP(R1733,Jahresfaktoren!$D$11:$E$24,2,),0)</f>
        <v>0</v>
      </c>
      <c r="X1733" s="175">
        <f>IF(S1733&gt;0,VLOOKUP(S1733,Jahresfaktoren!$A$28:$B$29,2,),0)</f>
        <v>0</v>
      </c>
      <c r="Y1733" s="175">
        <f>IF(T1733&gt;0,VLOOKUP(T1733,Jahresfaktoren!$A$28:$B$29,2,),0)</f>
        <v>0</v>
      </c>
      <c r="Z1733" s="175">
        <f>IF(U1733&gt;0,VLOOKUP(U1733,Jahresfaktoren!$A$32:$B$33,2,),)</f>
        <v>0</v>
      </c>
      <c r="AA1733" s="177">
        <f t="shared" si="809"/>
        <v>1247.26</v>
      </c>
      <c r="AB1733" s="177" t="str">
        <f t="shared" si="810"/>
        <v/>
      </c>
      <c r="AC1733" s="177" t="str">
        <f t="shared" si="811"/>
        <v/>
      </c>
      <c r="AD1733" s="177" t="str">
        <f t="shared" si="812"/>
        <v/>
      </c>
      <c r="AE1733" s="177" t="str">
        <f t="shared" si="813"/>
        <v/>
      </c>
      <c r="AF1733" s="178">
        <f>IF(Q1733&gt;0,VLOOKUP(H1733,Leistungszahlen!$A$11:$C$158,3,),0)</f>
        <v>0</v>
      </c>
      <c r="AG1733" s="178">
        <f>IF(R1733&gt;0,VLOOKUP(H1733,Leistungszahlen!$A$11:$F$158,6,),IF(T1733&gt;0,VLOOKUP(H1733,Leistungszahlen!$A$11:$F$158,6,),0))</f>
        <v>0</v>
      </c>
      <c r="AH1733" s="179" t="e">
        <f t="shared" si="804"/>
        <v>#DIV/0!</v>
      </c>
      <c r="AI1733" s="179">
        <f t="shared" si="805"/>
        <v>0</v>
      </c>
      <c r="AJ1733" s="179">
        <f t="shared" si="806"/>
        <v>0</v>
      </c>
      <c r="AK1733" s="179">
        <f t="shared" si="807"/>
        <v>0</v>
      </c>
      <c r="AL1733" s="179">
        <f t="shared" si="808"/>
        <v>0</v>
      </c>
      <c r="AM1733" s="180">
        <f>IF(L1733=1,Stundensätze!$D$13,IF(L1733=2,Stundensätze!$D$17,IF(L1733=4,Stundensätze!$D$21,"")))</f>
        <v>0</v>
      </c>
      <c r="AN1733" s="180">
        <f>IF(L1733=1,Stundensätze!$D$15,IF(L1733=2,Stundensätze!$D$19,IF(L1733=4,Stundensätze!$D$23,"")))</f>
        <v>0</v>
      </c>
      <c r="AO1733" s="180" t="e">
        <f t="shared" si="814"/>
        <v>#DIV/0!</v>
      </c>
      <c r="AP1733" s="180">
        <f t="shared" si="815"/>
        <v>0</v>
      </c>
      <c r="AQ1733" s="192" t="e">
        <f t="shared" si="816"/>
        <v>#DIV/0!</v>
      </c>
      <c r="AR1733" s="192" t="e">
        <f t="shared" si="817"/>
        <v>#DIV/0!</v>
      </c>
      <c r="AS1733" s="193" t="e">
        <f t="shared" si="818"/>
        <v>#DIV/0!</v>
      </c>
      <c r="AT1733" s="258" t="str">
        <f>IF(K1733=0,0,VLOOKUP(K1733,Kostenstellen!A:B,2,FALSE))</f>
        <v xml:space="preserve">Salinenklinik </v>
      </c>
      <c r="AU1733" s="68" t="str">
        <f t="shared" si="825"/>
        <v>B</v>
      </c>
      <c r="AV1733" s="68" t="str">
        <f t="shared" si="826"/>
        <v/>
      </c>
      <c r="AW1733" s="68">
        <f>IF(AF1733=0,0,VLOOKUP($H1733,Leistungszahlen!$A$11:$H$158,4,FALSE))</f>
        <v>0</v>
      </c>
      <c r="AX1733" s="68">
        <f>IF(AF1733=0,0,VLOOKUP($H1733,Leistungszahlen!$A$11:$H$158,5,FALSE))</f>
        <v>0</v>
      </c>
      <c r="AY1733" s="68">
        <f>IF(AG1733=0,0,VLOOKUP($H1733,Leistungszahlen!$A$11:$H$158,6,FALSE))</f>
        <v>0</v>
      </c>
      <c r="AZ1733" s="68">
        <f t="shared" si="827"/>
        <v>0</v>
      </c>
      <c r="BA1733" s="68">
        <f t="shared" si="828"/>
        <v>0</v>
      </c>
      <c r="BC1733" s="68">
        <f t="shared" si="819"/>
        <v>0</v>
      </c>
      <c r="BD1733" s="285"/>
    </row>
    <row r="1734" spans="1:56" s="68" customFormat="1">
      <c r="A1734" s="200"/>
      <c r="B1734" s="200"/>
      <c r="C1734" s="200" t="s">
        <v>420</v>
      </c>
      <c r="D1734" s="200" t="s">
        <v>200</v>
      </c>
      <c r="E1734" s="200" t="s">
        <v>370</v>
      </c>
      <c r="F1734" s="200" t="s">
        <v>1645</v>
      </c>
      <c r="G1734" s="200" t="s">
        <v>118</v>
      </c>
      <c r="H1734" s="201" t="s">
        <v>221</v>
      </c>
      <c r="I1734" s="202">
        <v>4.17</v>
      </c>
      <c r="J1734" s="200" t="s">
        <v>292</v>
      </c>
      <c r="K1734" s="176">
        <v>5</v>
      </c>
      <c r="L1734" s="176">
        <v>1</v>
      </c>
      <c r="M1734" s="176">
        <v>0</v>
      </c>
      <c r="N1734" s="286">
        <v>1</v>
      </c>
      <c r="O1734" s="286"/>
      <c r="P1734" s="176"/>
      <c r="Q1734" s="203">
        <f t="shared" si="820"/>
        <v>1</v>
      </c>
      <c r="R1734" s="203">
        <f t="shared" si="821"/>
        <v>0</v>
      </c>
      <c r="S1734" s="203">
        <f t="shared" si="822"/>
        <v>0</v>
      </c>
      <c r="T1734" s="203">
        <f t="shared" si="823"/>
        <v>0</v>
      </c>
      <c r="U1734" s="203">
        <f t="shared" si="824"/>
        <v>0</v>
      </c>
      <c r="V1734" s="175">
        <f>IF(Q1734&gt;0,VLOOKUP(Q1734,Jahresfaktoren!$A$11:$B$24,2,),0)</f>
        <v>52</v>
      </c>
      <c r="W1734" s="175">
        <f>IF(R1734&gt;0,VLOOKUP(R1734,Jahresfaktoren!$D$11:$E$24,2,),0)</f>
        <v>0</v>
      </c>
      <c r="X1734" s="175">
        <f>IF(S1734&gt;0,VLOOKUP(S1734,Jahresfaktoren!$A$28:$B$29,2,),0)</f>
        <v>0</v>
      </c>
      <c r="Y1734" s="175">
        <f>IF(T1734&gt;0,VLOOKUP(T1734,Jahresfaktoren!$A$28:$B$29,2,),0)</f>
        <v>0</v>
      </c>
      <c r="Z1734" s="175">
        <f>IF(U1734&gt;0,VLOOKUP(U1734,Jahresfaktoren!$A$32:$B$33,2,),)</f>
        <v>0</v>
      </c>
      <c r="AA1734" s="177">
        <f t="shared" si="809"/>
        <v>216.84</v>
      </c>
      <c r="AB1734" s="177" t="str">
        <f t="shared" si="810"/>
        <v/>
      </c>
      <c r="AC1734" s="177" t="str">
        <f t="shared" si="811"/>
        <v/>
      </c>
      <c r="AD1734" s="177" t="str">
        <f t="shared" si="812"/>
        <v/>
      </c>
      <c r="AE1734" s="177" t="str">
        <f t="shared" si="813"/>
        <v/>
      </c>
      <c r="AF1734" s="178">
        <f>IF(Q1734&gt;0,VLOOKUP(H1734,Leistungszahlen!$A$11:$C$158,3,),0)</f>
        <v>0</v>
      </c>
      <c r="AG1734" s="178">
        <f>IF(R1734&gt;0,VLOOKUP(H1734,Leistungszahlen!$A$11:$F$158,6,),IF(T1734&gt;0,VLOOKUP(H1734,Leistungszahlen!$A$11:$F$158,6,),0))</f>
        <v>0</v>
      </c>
      <c r="AH1734" s="179" t="e">
        <f t="shared" si="804"/>
        <v>#DIV/0!</v>
      </c>
      <c r="AI1734" s="179">
        <f t="shared" si="805"/>
        <v>0</v>
      </c>
      <c r="AJ1734" s="179">
        <f t="shared" si="806"/>
        <v>0</v>
      </c>
      <c r="AK1734" s="179">
        <f t="shared" si="807"/>
        <v>0</v>
      </c>
      <c r="AL1734" s="179">
        <f t="shared" si="808"/>
        <v>0</v>
      </c>
      <c r="AM1734" s="180">
        <f>IF(L1734=1,Stundensätze!$D$13,IF(L1734=2,Stundensätze!$D$17,IF(L1734=4,Stundensätze!$D$21,"")))</f>
        <v>0</v>
      </c>
      <c r="AN1734" s="180">
        <f>IF(L1734=1,Stundensätze!$D$15,IF(L1734=2,Stundensätze!$D$19,IF(L1734=4,Stundensätze!$D$23,"")))</f>
        <v>0</v>
      </c>
      <c r="AO1734" s="180" t="e">
        <f t="shared" si="814"/>
        <v>#DIV/0!</v>
      </c>
      <c r="AP1734" s="180">
        <f t="shared" si="815"/>
        <v>0</v>
      </c>
      <c r="AQ1734" s="192" t="e">
        <f t="shared" si="816"/>
        <v>#DIV/0!</v>
      </c>
      <c r="AR1734" s="192" t="e">
        <f t="shared" si="817"/>
        <v>#DIV/0!</v>
      </c>
      <c r="AS1734" s="193" t="e">
        <f t="shared" si="818"/>
        <v>#DIV/0!</v>
      </c>
      <c r="AT1734" s="258" t="str">
        <f>IF(K1734=0,0,VLOOKUP(K1734,Kostenstellen!A:B,2,FALSE))</f>
        <v xml:space="preserve">Salinenklinik </v>
      </c>
      <c r="AU1734" s="68" t="str">
        <f t="shared" si="825"/>
        <v>Z</v>
      </c>
      <c r="AV1734" s="68" t="str">
        <f t="shared" si="826"/>
        <v/>
      </c>
      <c r="AW1734" s="68">
        <f>IF(AF1734=0,0,VLOOKUP($H1734,Leistungszahlen!$A$11:$H$158,4,FALSE))</f>
        <v>0</v>
      </c>
      <c r="AX1734" s="68">
        <f>IF(AF1734=0,0,VLOOKUP($H1734,Leistungszahlen!$A$11:$H$158,5,FALSE))</f>
        <v>0</v>
      </c>
      <c r="AY1734" s="68">
        <f>IF(AG1734=0,0,VLOOKUP($H1734,Leistungszahlen!$A$11:$H$158,6,FALSE))</f>
        <v>0</v>
      </c>
      <c r="AZ1734" s="68">
        <f t="shared" si="827"/>
        <v>0</v>
      </c>
      <c r="BA1734" s="68">
        <f t="shared" si="828"/>
        <v>0</v>
      </c>
      <c r="BC1734" s="68">
        <f t="shared" si="819"/>
        <v>0</v>
      </c>
      <c r="BD1734" s="285"/>
    </row>
    <row r="1735" spans="1:56" s="68" customFormat="1">
      <c r="A1735" s="200"/>
      <c r="B1735" s="200"/>
      <c r="C1735" s="200" t="s">
        <v>420</v>
      </c>
      <c r="D1735" s="200" t="s">
        <v>200</v>
      </c>
      <c r="E1735" s="200" t="s">
        <v>370</v>
      </c>
      <c r="F1735" s="200" t="s">
        <v>1645</v>
      </c>
      <c r="G1735" s="200" t="s">
        <v>163</v>
      </c>
      <c r="H1735" s="201" t="s">
        <v>287</v>
      </c>
      <c r="I1735" s="202">
        <v>16.48</v>
      </c>
      <c r="J1735" s="200" t="s">
        <v>307</v>
      </c>
      <c r="K1735" s="176">
        <v>5</v>
      </c>
      <c r="L1735" s="176">
        <v>1</v>
      </c>
      <c r="M1735" s="176"/>
      <c r="N1735" s="286">
        <v>3</v>
      </c>
      <c r="O1735" s="286">
        <v>3</v>
      </c>
      <c r="P1735" s="176"/>
      <c r="Q1735" s="203">
        <f t="shared" si="820"/>
        <v>3</v>
      </c>
      <c r="R1735" s="203">
        <f t="shared" si="821"/>
        <v>3</v>
      </c>
      <c r="S1735" s="203">
        <f t="shared" si="822"/>
        <v>0</v>
      </c>
      <c r="T1735" s="203">
        <f t="shared" si="823"/>
        <v>0</v>
      </c>
      <c r="U1735" s="203">
        <f t="shared" si="824"/>
        <v>0</v>
      </c>
      <c r="V1735" s="175">
        <f>IF(Q1735&gt;0,VLOOKUP(Q1735,Jahresfaktoren!$A$11:$B$24,2,),0)</f>
        <v>152</v>
      </c>
      <c r="W1735" s="175">
        <f>IF(R1735&gt;0,VLOOKUP(R1735,Jahresfaktoren!$D$11:$E$24,2,),0)</f>
        <v>150</v>
      </c>
      <c r="X1735" s="175">
        <f>IF(S1735&gt;0,VLOOKUP(S1735,Jahresfaktoren!$A$28:$B$29,2,),0)</f>
        <v>0</v>
      </c>
      <c r="Y1735" s="175">
        <f>IF(T1735&gt;0,VLOOKUP(T1735,Jahresfaktoren!$A$28:$B$29,2,),0)</f>
        <v>0</v>
      </c>
      <c r="Z1735" s="175">
        <f>IF(U1735&gt;0,VLOOKUP(U1735,Jahresfaktoren!$A$32:$B$33,2,),)</f>
        <v>0</v>
      </c>
      <c r="AA1735" s="177">
        <f t="shared" si="809"/>
        <v>2504.96</v>
      </c>
      <c r="AB1735" s="177">
        <f t="shared" si="810"/>
        <v>2472</v>
      </c>
      <c r="AC1735" s="177" t="str">
        <f t="shared" si="811"/>
        <v/>
      </c>
      <c r="AD1735" s="177" t="str">
        <f t="shared" si="812"/>
        <v/>
      </c>
      <c r="AE1735" s="177" t="str">
        <f t="shared" si="813"/>
        <v/>
      </c>
      <c r="AF1735" s="178">
        <f>IF(Q1735&gt;0,VLOOKUP(H1735,Leistungszahlen!$A$11:$C$158,3,),0)</f>
        <v>0</v>
      </c>
      <c r="AG1735" s="178">
        <f>IF(R1735&gt;0,VLOOKUP(H1735,Leistungszahlen!$A$11:$F$158,6,),IF(T1735&gt;0,VLOOKUP(H1735,Leistungszahlen!$A$11:$F$158,6,),0))</f>
        <v>0</v>
      </c>
      <c r="AH1735" s="179" t="e">
        <f t="shared" si="804"/>
        <v>#DIV/0!</v>
      </c>
      <c r="AI1735" s="179" t="e">
        <f t="shared" si="805"/>
        <v>#DIV/0!</v>
      </c>
      <c r="AJ1735" s="179">
        <f t="shared" si="806"/>
        <v>0</v>
      </c>
      <c r="AK1735" s="179">
        <f t="shared" si="807"/>
        <v>0</v>
      </c>
      <c r="AL1735" s="179">
        <f t="shared" si="808"/>
        <v>0</v>
      </c>
      <c r="AM1735" s="180">
        <f>IF(L1735=1,Stundensätze!$D$13,IF(L1735=2,Stundensätze!$D$17,IF(L1735=4,Stundensätze!$D$21,"")))</f>
        <v>0</v>
      </c>
      <c r="AN1735" s="180">
        <f>IF(L1735=1,Stundensätze!$D$15,IF(L1735=2,Stundensätze!$D$19,IF(L1735=4,Stundensätze!$D$23,"")))</f>
        <v>0</v>
      </c>
      <c r="AO1735" s="180" t="e">
        <f t="shared" si="814"/>
        <v>#DIV/0!</v>
      </c>
      <c r="AP1735" s="180">
        <f t="shared" si="815"/>
        <v>0</v>
      </c>
      <c r="AQ1735" s="192" t="e">
        <f t="shared" si="816"/>
        <v>#DIV/0!</v>
      </c>
      <c r="AR1735" s="192" t="e">
        <f t="shared" si="817"/>
        <v>#DIV/0!</v>
      </c>
      <c r="AS1735" s="193" t="e">
        <f t="shared" si="818"/>
        <v>#DIV/0!</v>
      </c>
      <c r="AT1735" s="258" t="str">
        <f>IF(K1735=0,0,VLOOKUP(K1735,Kostenstellen!A:B,2,FALSE))</f>
        <v xml:space="preserve">Salinenklinik </v>
      </c>
      <c r="AU1735" s="68" t="str">
        <f t="shared" si="825"/>
        <v>A1</v>
      </c>
      <c r="AV1735" s="68" t="str">
        <f t="shared" si="826"/>
        <v>A1</v>
      </c>
      <c r="AW1735" s="68">
        <f>IF(AF1735=0,0,VLOOKUP($H1735,Leistungszahlen!$A$11:$H$158,4,FALSE))</f>
        <v>0</v>
      </c>
      <c r="AX1735" s="68">
        <f>IF(AF1735=0,0,VLOOKUP($H1735,Leistungszahlen!$A$11:$H$158,5,FALSE))</f>
        <v>0</v>
      </c>
      <c r="AY1735" s="68">
        <f>IF(AG1735=0,0,VLOOKUP($H1735,Leistungszahlen!$A$11:$H$158,6,FALSE))</f>
        <v>0</v>
      </c>
      <c r="AZ1735" s="68">
        <f t="shared" si="827"/>
        <v>0</v>
      </c>
      <c r="BA1735" s="68">
        <f t="shared" si="828"/>
        <v>0</v>
      </c>
      <c r="BC1735" s="68">
        <f t="shared" si="819"/>
        <v>0</v>
      </c>
      <c r="BD1735" s="285"/>
    </row>
    <row r="1736" spans="1:56" s="68" customFormat="1">
      <c r="A1736" s="200"/>
      <c r="B1736" s="200"/>
      <c r="C1736" s="200" t="s">
        <v>420</v>
      </c>
      <c r="D1736" s="200" t="s">
        <v>200</v>
      </c>
      <c r="E1736" s="200" t="s">
        <v>370</v>
      </c>
      <c r="F1736" s="200" t="s">
        <v>1645</v>
      </c>
      <c r="G1736" s="200" t="s">
        <v>251</v>
      </c>
      <c r="H1736" s="201" t="s">
        <v>200</v>
      </c>
      <c r="I1736" s="202">
        <v>4.13</v>
      </c>
      <c r="J1736" s="200" t="s">
        <v>778</v>
      </c>
      <c r="K1736" s="176">
        <v>5</v>
      </c>
      <c r="L1736" s="176">
        <v>1</v>
      </c>
      <c r="M1736" s="176"/>
      <c r="N1736" s="286">
        <v>6</v>
      </c>
      <c r="O1736" s="286"/>
      <c r="P1736" s="176"/>
      <c r="Q1736" s="203">
        <f t="shared" si="820"/>
        <v>6</v>
      </c>
      <c r="R1736" s="203">
        <f t="shared" si="821"/>
        <v>0</v>
      </c>
      <c r="S1736" s="203">
        <f t="shared" si="822"/>
        <v>0</v>
      </c>
      <c r="T1736" s="203">
        <f t="shared" si="823"/>
        <v>0</v>
      </c>
      <c r="U1736" s="203">
        <f t="shared" si="824"/>
        <v>0</v>
      </c>
      <c r="V1736" s="175">
        <f>IF(Q1736&gt;0,VLOOKUP(Q1736,Jahresfaktoren!$A$11:$B$24,2,),0)</f>
        <v>302</v>
      </c>
      <c r="W1736" s="175">
        <f>IF(R1736&gt;0,VLOOKUP(R1736,Jahresfaktoren!$D$11:$E$24,2,),0)</f>
        <v>0</v>
      </c>
      <c r="X1736" s="175">
        <f>IF(S1736&gt;0,VLOOKUP(S1736,Jahresfaktoren!$A$28:$B$29,2,),0)</f>
        <v>0</v>
      </c>
      <c r="Y1736" s="175">
        <f>IF(T1736&gt;0,VLOOKUP(T1736,Jahresfaktoren!$A$28:$B$29,2,),0)</f>
        <v>0</v>
      </c>
      <c r="Z1736" s="175">
        <f>IF(U1736&gt;0,VLOOKUP(U1736,Jahresfaktoren!$A$32:$B$33,2,),)</f>
        <v>0</v>
      </c>
      <c r="AA1736" s="177">
        <f t="shared" si="809"/>
        <v>1247.26</v>
      </c>
      <c r="AB1736" s="177" t="str">
        <f t="shared" si="810"/>
        <v/>
      </c>
      <c r="AC1736" s="177" t="str">
        <f t="shared" si="811"/>
        <v/>
      </c>
      <c r="AD1736" s="177" t="str">
        <f t="shared" si="812"/>
        <v/>
      </c>
      <c r="AE1736" s="177" t="str">
        <f t="shared" si="813"/>
        <v/>
      </c>
      <c r="AF1736" s="178">
        <f>IF(Q1736&gt;0,VLOOKUP(H1736,Leistungszahlen!$A$11:$C$158,3,),0)</f>
        <v>0</v>
      </c>
      <c r="AG1736" s="178">
        <f>IF(R1736&gt;0,VLOOKUP(H1736,Leistungszahlen!$A$11:$F$158,6,),IF(T1736&gt;0,VLOOKUP(H1736,Leistungszahlen!$A$11:$F$158,6,),0))</f>
        <v>0</v>
      </c>
      <c r="AH1736" s="179" t="e">
        <f t="shared" si="804"/>
        <v>#DIV/0!</v>
      </c>
      <c r="AI1736" s="179">
        <f t="shared" si="805"/>
        <v>0</v>
      </c>
      <c r="AJ1736" s="179">
        <f t="shared" si="806"/>
        <v>0</v>
      </c>
      <c r="AK1736" s="179">
        <f t="shared" si="807"/>
        <v>0</v>
      </c>
      <c r="AL1736" s="179">
        <f t="shared" si="808"/>
        <v>0</v>
      </c>
      <c r="AM1736" s="180">
        <f>IF(L1736=1,Stundensätze!$D$13,IF(L1736=2,Stundensätze!$D$17,IF(L1736=4,Stundensätze!$D$21,"")))</f>
        <v>0</v>
      </c>
      <c r="AN1736" s="180">
        <f>IF(L1736=1,Stundensätze!$D$15,IF(L1736=2,Stundensätze!$D$19,IF(L1736=4,Stundensätze!$D$23,"")))</f>
        <v>0</v>
      </c>
      <c r="AO1736" s="180" t="e">
        <f t="shared" si="814"/>
        <v>#DIV/0!</v>
      </c>
      <c r="AP1736" s="180">
        <f t="shared" si="815"/>
        <v>0</v>
      </c>
      <c r="AQ1736" s="192" t="e">
        <f t="shared" si="816"/>
        <v>#DIV/0!</v>
      </c>
      <c r="AR1736" s="192" t="e">
        <f t="shared" si="817"/>
        <v>#DIV/0!</v>
      </c>
      <c r="AS1736" s="193" t="e">
        <f t="shared" si="818"/>
        <v>#DIV/0!</v>
      </c>
      <c r="AT1736" s="258" t="str">
        <f>IF(K1736=0,0,VLOOKUP(K1736,Kostenstellen!A:B,2,FALSE))</f>
        <v xml:space="preserve">Salinenklinik </v>
      </c>
      <c r="AU1736" s="68" t="str">
        <f t="shared" si="825"/>
        <v>B</v>
      </c>
      <c r="AV1736" s="68" t="str">
        <f t="shared" si="826"/>
        <v/>
      </c>
      <c r="AW1736" s="68">
        <f>IF(AF1736=0,0,VLOOKUP($H1736,Leistungszahlen!$A$11:$H$158,4,FALSE))</f>
        <v>0</v>
      </c>
      <c r="AX1736" s="68">
        <f>IF(AF1736=0,0,VLOOKUP($H1736,Leistungszahlen!$A$11:$H$158,5,FALSE))</f>
        <v>0</v>
      </c>
      <c r="AY1736" s="68">
        <f>IF(AG1736=0,0,VLOOKUP($H1736,Leistungszahlen!$A$11:$H$158,6,FALSE))</f>
        <v>0</v>
      </c>
      <c r="AZ1736" s="68">
        <f t="shared" si="827"/>
        <v>0</v>
      </c>
      <c r="BA1736" s="68">
        <f t="shared" si="828"/>
        <v>0</v>
      </c>
      <c r="BC1736" s="68">
        <f t="shared" si="819"/>
        <v>0</v>
      </c>
      <c r="BD1736" s="285"/>
    </row>
    <row r="1737" spans="1:56" s="68" customFormat="1">
      <c r="A1737" s="200"/>
      <c r="B1737" s="200"/>
      <c r="C1737" s="200" t="s">
        <v>420</v>
      </c>
      <c r="D1737" s="200" t="s">
        <v>200</v>
      </c>
      <c r="E1737" s="200" t="s">
        <v>370</v>
      </c>
      <c r="F1737" s="200" t="s">
        <v>1646</v>
      </c>
      <c r="G1737" s="200" t="s">
        <v>118</v>
      </c>
      <c r="H1737" s="201" t="s">
        <v>221</v>
      </c>
      <c r="I1737" s="202">
        <v>4.17</v>
      </c>
      <c r="J1737" s="200" t="s">
        <v>292</v>
      </c>
      <c r="K1737" s="176">
        <v>5</v>
      </c>
      <c r="L1737" s="176">
        <v>1</v>
      </c>
      <c r="M1737" s="176">
        <v>0</v>
      </c>
      <c r="N1737" s="286">
        <v>1</v>
      </c>
      <c r="O1737" s="286"/>
      <c r="P1737" s="176"/>
      <c r="Q1737" s="203">
        <f t="shared" si="820"/>
        <v>1</v>
      </c>
      <c r="R1737" s="203">
        <f t="shared" si="821"/>
        <v>0</v>
      </c>
      <c r="S1737" s="203">
        <f t="shared" si="822"/>
        <v>0</v>
      </c>
      <c r="T1737" s="203">
        <f t="shared" si="823"/>
        <v>0</v>
      </c>
      <c r="U1737" s="203">
        <f t="shared" si="824"/>
        <v>0</v>
      </c>
      <c r="V1737" s="175">
        <f>IF(Q1737&gt;0,VLOOKUP(Q1737,Jahresfaktoren!$A$11:$B$24,2,),0)</f>
        <v>52</v>
      </c>
      <c r="W1737" s="175">
        <f>IF(R1737&gt;0,VLOOKUP(R1737,Jahresfaktoren!$D$11:$E$24,2,),0)</f>
        <v>0</v>
      </c>
      <c r="X1737" s="175">
        <f>IF(S1737&gt;0,VLOOKUP(S1737,Jahresfaktoren!$A$28:$B$29,2,),0)</f>
        <v>0</v>
      </c>
      <c r="Y1737" s="175">
        <f>IF(T1737&gt;0,VLOOKUP(T1737,Jahresfaktoren!$A$28:$B$29,2,),0)</f>
        <v>0</v>
      </c>
      <c r="Z1737" s="175">
        <f>IF(U1737&gt;0,VLOOKUP(U1737,Jahresfaktoren!$A$32:$B$33,2,),)</f>
        <v>0</v>
      </c>
      <c r="AA1737" s="177">
        <f t="shared" si="809"/>
        <v>216.84</v>
      </c>
      <c r="AB1737" s="177" t="str">
        <f t="shared" si="810"/>
        <v/>
      </c>
      <c r="AC1737" s="177" t="str">
        <f t="shared" si="811"/>
        <v/>
      </c>
      <c r="AD1737" s="177" t="str">
        <f t="shared" si="812"/>
        <v/>
      </c>
      <c r="AE1737" s="177" t="str">
        <f t="shared" si="813"/>
        <v/>
      </c>
      <c r="AF1737" s="178">
        <f>IF(Q1737&gt;0,VLOOKUP(H1737,Leistungszahlen!$A$11:$C$158,3,),0)</f>
        <v>0</v>
      </c>
      <c r="AG1737" s="178">
        <f>IF(R1737&gt;0,VLOOKUP(H1737,Leistungszahlen!$A$11:$F$158,6,),IF(T1737&gt;0,VLOOKUP(H1737,Leistungszahlen!$A$11:$F$158,6,),0))</f>
        <v>0</v>
      </c>
      <c r="AH1737" s="179" t="e">
        <f t="shared" si="804"/>
        <v>#DIV/0!</v>
      </c>
      <c r="AI1737" s="179">
        <f t="shared" si="805"/>
        <v>0</v>
      </c>
      <c r="AJ1737" s="179">
        <f t="shared" si="806"/>
        <v>0</v>
      </c>
      <c r="AK1737" s="179">
        <f t="shared" si="807"/>
        <v>0</v>
      </c>
      <c r="AL1737" s="179">
        <f t="shared" si="808"/>
        <v>0</v>
      </c>
      <c r="AM1737" s="180">
        <f>IF(L1737=1,Stundensätze!$D$13,IF(L1737=2,Stundensätze!$D$17,IF(L1737=4,Stundensätze!$D$21,"")))</f>
        <v>0</v>
      </c>
      <c r="AN1737" s="180">
        <f>IF(L1737=1,Stundensätze!$D$15,IF(L1737=2,Stundensätze!$D$19,IF(L1737=4,Stundensätze!$D$23,"")))</f>
        <v>0</v>
      </c>
      <c r="AO1737" s="180" t="e">
        <f t="shared" si="814"/>
        <v>#DIV/0!</v>
      </c>
      <c r="AP1737" s="180">
        <f t="shared" si="815"/>
        <v>0</v>
      </c>
      <c r="AQ1737" s="192" t="e">
        <f t="shared" si="816"/>
        <v>#DIV/0!</v>
      </c>
      <c r="AR1737" s="192" t="e">
        <f t="shared" si="817"/>
        <v>#DIV/0!</v>
      </c>
      <c r="AS1737" s="193" t="e">
        <f t="shared" si="818"/>
        <v>#DIV/0!</v>
      </c>
      <c r="AT1737" s="258" t="str">
        <f>IF(K1737=0,0,VLOOKUP(K1737,Kostenstellen!A:B,2,FALSE))</f>
        <v xml:space="preserve">Salinenklinik </v>
      </c>
      <c r="AU1737" s="68" t="str">
        <f t="shared" si="825"/>
        <v>Z</v>
      </c>
      <c r="AV1737" s="68" t="str">
        <f t="shared" si="826"/>
        <v/>
      </c>
      <c r="AW1737" s="68">
        <f>IF(AF1737=0,0,VLOOKUP($H1737,Leistungszahlen!$A$11:$H$158,4,FALSE))</f>
        <v>0</v>
      </c>
      <c r="AX1737" s="68">
        <f>IF(AF1737=0,0,VLOOKUP($H1737,Leistungszahlen!$A$11:$H$158,5,FALSE))</f>
        <v>0</v>
      </c>
      <c r="AY1737" s="68">
        <f>IF(AG1737=0,0,VLOOKUP($H1737,Leistungszahlen!$A$11:$H$158,6,FALSE))</f>
        <v>0</v>
      </c>
      <c r="AZ1737" s="68">
        <f t="shared" si="827"/>
        <v>0</v>
      </c>
      <c r="BA1737" s="68">
        <f t="shared" si="828"/>
        <v>0</v>
      </c>
      <c r="BC1737" s="68">
        <f t="shared" si="819"/>
        <v>0</v>
      </c>
      <c r="BD1737" s="285"/>
    </row>
    <row r="1738" spans="1:56" s="68" customFormat="1">
      <c r="A1738" s="200"/>
      <c r="B1738" s="200"/>
      <c r="C1738" s="200" t="s">
        <v>420</v>
      </c>
      <c r="D1738" s="200" t="s">
        <v>200</v>
      </c>
      <c r="E1738" s="200" t="s">
        <v>370</v>
      </c>
      <c r="F1738" s="200" t="s">
        <v>1646</v>
      </c>
      <c r="G1738" s="200" t="s">
        <v>163</v>
      </c>
      <c r="H1738" s="201" t="s">
        <v>287</v>
      </c>
      <c r="I1738" s="202">
        <v>16.48</v>
      </c>
      <c r="J1738" s="200" t="s">
        <v>307</v>
      </c>
      <c r="K1738" s="176">
        <v>5</v>
      </c>
      <c r="L1738" s="176">
        <v>1</v>
      </c>
      <c r="M1738" s="176"/>
      <c r="N1738" s="286">
        <v>3</v>
      </c>
      <c r="O1738" s="286">
        <v>3</v>
      </c>
      <c r="P1738" s="176"/>
      <c r="Q1738" s="203">
        <f t="shared" si="820"/>
        <v>3</v>
      </c>
      <c r="R1738" s="203">
        <f t="shared" si="821"/>
        <v>3</v>
      </c>
      <c r="S1738" s="203">
        <f t="shared" si="822"/>
        <v>0</v>
      </c>
      <c r="T1738" s="203">
        <f t="shared" si="823"/>
        <v>0</v>
      </c>
      <c r="U1738" s="203">
        <f t="shared" si="824"/>
        <v>0</v>
      </c>
      <c r="V1738" s="175">
        <f>IF(Q1738&gt;0,VLOOKUP(Q1738,Jahresfaktoren!$A$11:$B$24,2,),0)</f>
        <v>152</v>
      </c>
      <c r="W1738" s="175">
        <f>IF(R1738&gt;0,VLOOKUP(R1738,Jahresfaktoren!$D$11:$E$24,2,),0)</f>
        <v>150</v>
      </c>
      <c r="X1738" s="175">
        <f>IF(S1738&gt;0,VLOOKUP(S1738,Jahresfaktoren!$A$28:$B$29,2,),0)</f>
        <v>0</v>
      </c>
      <c r="Y1738" s="175">
        <f>IF(T1738&gt;0,VLOOKUP(T1738,Jahresfaktoren!$A$28:$B$29,2,),0)</f>
        <v>0</v>
      </c>
      <c r="Z1738" s="175">
        <f>IF(U1738&gt;0,VLOOKUP(U1738,Jahresfaktoren!$A$32:$B$33,2,),)</f>
        <v>0</v>
      </c>
      <c r="AA1738" s="177">
        <f t="shared" si="809"/>
        <v>2504.96</v>
      </c>
      <c r="AB1738" s="177">
        <f t="shared" si="810"/>
        <v>2472</v>
      </c>
      <c r="AC1738" s="177" t="str">
        <f t="shared" si="811"/>
        <v/>
      </c>
      <c r="AD1738" s="177" t="str">
        <f t="shared" si="812"/>
        <v/>
      </c>
      <c r="AE1738" s="177" t="str">
        <f t="shared" si="813"/>
        <v/>
      </c>
      <c r="AF1738" s="178">
        <f>IF(Q1738&gt;0,VLOOKUP(H1738,Leistungszahlen!$A$11:$C$158,3,),0)</f>
        <v>0</v>
      </c>
      <c r="AG1738" s="178">
        <f>IF(R1738&gt;0,VLOOKUP(H1738,Leistungszahlen!$A$11:$F$158,6,),IF(T1738&gt;0,VLOOKUP(H1738,Leistungszahlen!$A$11:$F$158,6,),0))</f>
        <v>0</v>
      </c>
      <c r="AH1738" s="179" t="e">
        <f t="shared" si="804"/>
        <v>#DIV/0!</v>
      </c>
      <c r="AI1738" s="179" t="e">
        <f t="shared" si="805"/>
        <v>#DIV/0!</v>
      </c>
      <c r="AJ1738" s="179">
        <f t="shared" si="806"/>
        <v>0</v>
      </c>
      <c r="AK1738" s="179">
        <f t="shared" si="807"/>
        <v>0</v>
      </c>
      <c r="AL1738" s="179">
        <f t="shared" si="808"/>
        <v>0</v>
      </c>
      <c r="AM1738" s="180">
        <f>IF(L1738=1,Stundensätze!$D$13,IF(L1738=2,Stundensätze!$D$17,IF(L1738=4,Stundensätze!$D$21,"")))</f>
        <v>0</v>
      </c>
      <c r="AN1738" s="180">
        <f>IF(L1738=1,Stundensätze!$D$15,IF(L1738=2,Stundensätze!$D$19,IF(L1738=4,Stundensätze!$D$23,"")))</f>
        <v>0</v>
      </c>
      <c r="AO1738" s="180" t="e">
        <f t="shared" si="814"/>
        <v>#DIV/0!</v>
      </c>
      <c r="AP1738" s="180">
        <f t="shared" si="815"/>
        <v>0</v>
      </c>
      <c r="AQ1738" s="192" t="e">
        <f t="shared" si="816"/>
        <v>#DIV/0!</v>
      </c>
      <c r="AR1738" s="192" t="e">
        <f t="shared" si="817"/>
        <v>#DIV/0!</v>
      </c>
      <c r="AS1738" s="193" t="e">
        <f t="shared" si="818"/>
        <v>#DIV/0!</v>
      </c>
      <c r="AT1738" s="258" t="str">
        <f>IF(K1738=0,0,VLOOKUP(K1738,Kostenstellen!A:B,2,FALSE))</f>
        <v xml:space="preserve">Salinenklinik </v>
      </c>
      <c r="AU1738" s="68" t="str">
        <f t="shared" si="825"/>
        <v>A1</v>
      </c>
      <c r="AV1738" s="68" t="str">
        <f t="shared" si="826"/>
        <v>A1</v>
      </c>
      <c r="AW1738" s="68">
        <f>IF(AF1738=0,0,VLOOKUP($H1738,Leistungszahlen!$A$11:$H$158,4,FALSE))</f>
        <v>0</v>
      </c>
      <c r="AX1738" s="68">
        <f>IF(AF1738=0,0,VLOOKUP($H1738,Leistungszahlen!$A$11:$H$158,5,FALSE))</f>
        <v>0</v>
      </c>
      <c r="AY1738" s="68">
        <f>IF(AG1738=0,0,VLOOKUP($H1738,Leistungszahlen!$A$11:$H$158,6,FALSE))</f>
        <v>0</v>
      </c>
      <c r="AZ1738" s="68">
        <f t="shared" si="827"/>
        <v>0</v>
      </c>
      <c r="BA1738" s="68">
        <f t="shared" si="828"/>
        <v>0</v>
      </c>
      <c r="BC1738" s="68">
        <f t="shared" si="819"/>
        <v>0</v>
      </c>
      <c r="BD1738" s="285"/>
    </row>
    <row r="1739" spans="1:56" s="68" customFormat="1">
      <c r="A1739" s="200"/>
      <c r="B1739" s="200"/>
      <c r="C1739" s="200" t="s">
        <v>420</v>
      </c>
      <c r="D1739" s="200" t="s">
        <v>200</v>
      </c>
      <c r="E1739" s="200" t="s">
        <v>370</v>
      </c>
      <c r="F1739" s="200" t="s">
        <v>1646</v>
      </c>
      <c r="G1739" s="200" t="s">
        <v>251</v>
      </c>
      <c r="H1739" s="201" t="s">
        <v>200</v>
      </c>
      <c r="I1739" s="202">
        <v>4.13</v>
      </c>
      <c r="J1739" s="200" t="s">
        <v>778</v>
      </c>
      <c r="K1739" s="176">
        <v>5</v>
      </c>
      <c r="L1739" s="176">
        <v>1</v>
      </c>
      <c r="M1739" s="176"/>
      <c r="N1739" s="286">
        <v>6</v>
      </c>
      <c r="O1739" s="286"/>
      <c r="P1739" s="176"/>
      <c r="Q1739" s="203">
        <f t="shared" si="820"/>
        <v>6</v>
      </c>
      <c r="R1739" s="203">
        <f t="shared" si="821"/>
        <v>0</v>
      </c>
      <c r="S1739" s="203">
        <f t="shared" si="822"/>
        <v>0</v>
      </c>
      <c r="T1739" s="203">
        <f t="shared" si="823"/>
        <v>0</v>
      </c>
      <c r="U1739" s="203">
        <f t="shared" si="824"/>
        <v>0</v>
      </c>
      <c r="V1739" s="175">
        <f>IF(Q1739&gt;0,VLOOKUP(Q1739,Jahresfaktoren!$A$11:$B$24,2,),0)</f>
        <v>302</v>
      </c>
      <c r="W1739" s="175">
        <f>IF(R1739&gt;0,VLOOKUP(R1739,Jahresfaktoren!$D$11:$E$24,2,),0)</f>
        <v>0</v>
      </c>
      <c r="X1739" s="175">
        <f>IF(S1739&gt;0,VLOOKUP(S1739,Jahresfaktoren!$A$28:$B$29,2,),0)</f>
        <v>0</v>
      </c>
      <c r="Y1739" s="175">
        <f>IF(T1739&gt;0,VLOOKUP(T1739,Jahresfaktoren!$A$28:$B$29,2,),0)</f>
        <v>0</v>
      </c>
      <c r="Z1739" s="175">
        <f>IF(U1739&gt;0,VLOOKUP(U1739,Jahresfaktoren!$A$32:$B$33,2,),)</f>
        <v>0</v>
      </c>
      <c r="AA1739" s="177">
        <f t="shared" si="809"/>
        <v>1247.26</v>
      </c>
      <c r="AB1739" s="177" t="str">
        <f t="shared" si="810"/>
        <v/>
      </c>
      <c r="AC1739" s="177" t="str">
        <f t="shared" si="811"/>
        <v/>
      </c>
      <c r="AD1739" s="177" t="str">
        <f t="shared" si="812"/>
        <v/>
      </c>
      <c r="AE1739" s="177" t="str">
        <f t="shared" si="813"/>
        <v/>
      </c>
      <c r="AF1739" s="178">
        <f>IF(Q1739&gt;0,VLOOKUP(H1739,Leistungszahlen!$A$11:$C$158,3,),0)</f>
        <v>0</v>
      </c>
      <c r="AG1739" s="178">
        <f>IF(R1739&gt;0,VLOOKUP(H1739,Leistungszahlen!$A$11:$F$158,6,),IF(T1739&gt;0,VLOOKUP(H1739,Leistungszahlen!$A$11:$F$158,6,),0))</f>
        <v>0</v>
      </c>
      <c r="AH1739" s="179" t="e">
        <f t="shared" ref="AH1739:AH1802" si="829">IF(Q1739&gt;0,AA1739/AF1739,0)</f>
        <v>#DIV/0!</v>
      </c>
      <c r="AI1739" s="179">
        <f t="shared" ref="AI1739:AI1802" si="830">IF(R1739&gt;0,AB1739/AG1739,0)</f>
        <v>0</v>
      </c>
      <c r="AJ1739" s="179">
        <f t="shared" ref="AJ1739:AJ1802" si="831">IF(S1739&gt;0,AC1739/AF1739,0)</f>
        <v>0</v>
      </c>
      <c r="AK1739" s="179">
        <f t="shared" ref="AK1739:AK1802" si="832">IF(T1739&gt;0,AD1739/AG1739,0)</f>
        <v>0</v>
      </c>
      <c r="AL1739" s="179">
        <f t="shared" ref="AL1739:AL1802" si="833">IF(U1739&gt;0,AE1739/AF1739,0)</f>
        <v>0</v>
      </c>
      <c r="AM1739" s="180">
        <f>IF(L1739=1,Stundensätze!$D$13,IF(L1739=2,Stundensätze!$D$17,IF(L1739=4,Stundensätze!$D$21,"")))</f>
        <v>0</v>
      </c>
      <c r="AN1739" s="180">
        <f>IF(L1739=1,Stundensätze!$D$15,IF(L1739=2,Stundensätze!$D$19,IF(L1739=4,Stundensätze!$D$23,"")))</f>
        <v>0</v>
      </c>
      <c r="AO1739" s="180" t="e">
        <f t="shared" si="814"/>
        <v>#DIV/0!</v>
      </c>
      <c r="AP1739" s="180">
        <f t="shared" si="815"/>
        <v>0</v>
      </c>
      <c r="AQ1739" s="192" t="e">
        <f t="shared" si="816"/>
        <v>#DIV/0!</v>
      </c>
      <c r="AR1739" s="192" t="e">
        <f t="shared" si="817"/>
        <v>#DIV/0!</v>
      </c>
      <c r="AS1739" s="193" t="e">
        <f t="shared" si="818"/>
        <v>#DIV/0!</v>
      </c>
      <c r="AT1739" s="258" t="str">
        <f>IF(K1739=0,0,VLOOKUP(K1739,Kostenstellen!A:B,2,FALSE))</f>
        <v xml:space="preserve">Salinenklinik </v>
      </c>
      <c r="AU1739" s="68" t="str">
        <f t="shared" si="825"/>
        <v>B</v>
      </c>
      <c r="AV1739" s="68" t="str">
        <f t="shared" si="826"/>
        <v/>
      </c>
      <c r="AW1739" s="68">
        <f>IF(AF1739=0,0,VLOOKUP($H1739,Leistungszahlen!$A$11:$H$158,4,FALSE))</f>
        <v>0</v>
      </c>
      <c r="AX1739" s="68">
        <f>IF(AF1739=0,0,VLOOKUP($H1739,Leistungszahlen!$A$11:$H$158,5,FALSE))</f>
        <v>0</v>
      </c>
      <c r="AY1739" s="68">
        <f>IF(AG1739=0,0,VLOOKUP($H1739,Leistungszahlen!$A$11:$H$158,6,FALSE))</f>
        <v>0</v>
      </c>
      <c r="AZ1739" s="68">
        <f t="shared" si="827"/>
        <v>0</v>
      </c>
      <c r="BA1739" s="68">
        <f t="shared" si="828"/>
        <v>0</v>
      </c>
      <c r="BC1739" s="68">
        <f t="shared" si="819"/>
        <v>0</v>
      </c>
      <c r="BD1739" s="285"/>
    </row>
    <row r="1740" spans="1:56" s="68" customFormat="1">
      <c r="A1740" s="200"/>
      <c r="B1740" s="200"/>
      <c r="C1740" s="200" t="s">
        <v>420</v>
      </c>
      <c r="D1740" s="200" t="s">
        <v>200</v>
      </c>
      <c r="E1740" s="200" t="s">
        <v>370</v>
      </c>
      <c r="F1740" s="200" t="s">
        <v>1647</v>
      </c>
      <c r="G1740" s="200" t="s">
        <v>118</v>
      </c>
      <c r="H1740" s="201" t="s">
        <v>221</v>
      </c>
      <c r="I1740" s="202">
        <v>4.17</v>
      </c>
      <c r="J1740" s="200" t="s">
        <v>292</v>
      </c>
      <c r="K1740" s="176">
        <v>5</v>
      </c>
      <c r="L1740" s="176">
        <v>1</v>
      </c>
      <c r="M1740" s="176">
        <v>0</v>
      </c>
      <c r="N1740" s="286">
        <v>1</v>
      </c>
      <c r="O1740" s="286"/>
      <c r="P1740" s="176"/>
      <c r="Q1740" s="203">
        <f t="shared" si="820"/>
        <v>1</v>
      </c>
      <c r="R1740" s="203">
        <f t="shared" si="821"/>
        <v>0</v>
      </c>
      <c r="S1740" s="203">
        <f t="shared" si="822"/>
        <v>0</v>
      </c>
      <c r="T1740" s="203">
        <f t="shared" si="823"/>
        <v>0</v>
      </c>
      <c r="U1740" s="203">
        <f t="shared" si="824"/>
        <v>0</v>
      </c>
      <c r="V1740" s="175">
        <f>IF(Q1740&gt;0,VLOOKUP(Q1740,Jahresfaktoren!$A$11:$B$24,2,),0)</f>
        <v>52</v>
      </c>
      <c r="W1740" s="175">
        <f>IF(R1740&gt;0,VLOOKUP(R1740,Jahresfaktoren!$D$11:$E$24,2,),0)</f>
        <v>0</v>
      </c>
      <c r="X1740" s="175">
        <f>IF(S1740&gt;0,VLOOKUP(S1740,Jahresfaktoren!$A$28:$B$29,2,),0)</f>
        <v>0</v>
      </c>
      <c r="Y1740" s="175">
        <f>IF(T1740&gt;0,VLOOKUP(T1740,Jahresfaktoren!$A$28:$B$29,2,),0)</f>
        <v>0</v>
      </c>
      <c r="Z1740" s="175">
        <f>IF(U1740&gt;0,VLOOKUP(U1740,Jahresfaktoren!$A$32:$B$33,2,),)</f>
        <v>0</v>
      </c>
      <c r="AA1740" s="177">
        <f t="shared" si="809"/>
        <v>216.84</v>
      </c>
      <c r="AB1740" s="177" t="str">
        <f t="shared" si="810"/>
        <v/>
      </c>
      <c r="AC1740" s="177" t="str">
        <f t="shared" si="811"/>
        <v/>
      </c>
      <c r="AD1740" s="177" t="str">
        <f t="shared" si="812"/>
        <v/>
      </c>
      <c r="AE1740" s="177" t="str">
        <f t="shared" si="813"/>
        <v/>
      </c>
      <c r="AF1740" s="178">
        <f>IF(Q1740&gt;0,VLOOKUP(H1740,Leistungszahlen!$A$11:$C$158,3,),0)</f>
        <v>0</v>
      </c>
      <c r="AG1740" s="178">
        <f>IF(R1740&gt;0,VLOOKUP(H1740,Leistungszahlen!$A$11:$F$158,6,),IF(T1740&gt;0,VLOOKUP(H1740,Leistungszahlen!$A$11:$F$158,6,),0))</f>
        <v>0</v>
      </c>
      <c r="AH1740" s="179" t="e">
        <f t="shared" si="829"/>
        <v>#DIV/0!</v>
      </c>
      <c r="AI1740" s="179">
        <f t="shared" si="830"/>
        <v>0</v>
      </c>
      <c r="AJ1740" s="179">
        <f t="shared" si="831"/>
        <v>0</v>
      </c>
      <c r="AK1740" s="179">
        <f t="shared" si="832"/>
        <v>0</v>
      </c>
      <c r="AL1740" s="179">
        <f t="shared" si="833"/>
        <v>0</v>
      </c>
      <c r="AM1740" s="180">
        <f>IF(L1740=1,Stundensätze!$D$13,IF(L1740=2,Stundensätze!$D$17,IF(L1740=4,Stundensätze!$D$21,"")))</f>
        <v>0</v>
      </c>
      <c r="AN1740" s="180">
        <f>IF(L1740=1,Stundensätze!$D$15,IF(L1740=2,Stundensätze!$D$19,IF(L1740=4,Stundensätze!$D$23,"")))</f>
        <v>0</v>
      </c>
      <c r="AO1740" s="180" t="e">
        <f t="shared" si="814"/>
        <v>#DIV/0!</v>
      </c>
      <c r="AP1740" s="180">
        <f t="shared" si="815"/>
        <v>0</v>
      </c>
      <c r="AQ1740" s="192" t="e">
        <f t="shared" si="816"/>
        <v>#DIV/0!</v>
      </c>
      <c r="AR1740" s="192" t="e">
        <f t="shared" si="817"/>
        <v>#DIV/0!</v>
      </c>
      <c r="AS1740" s="193" t="e">
        <f t="shared" si="818"/>
        <v>#DIV/0!</v>
      </c>
      <c r="AT1740" s="258" t="str">
        <f>IF(K1740=0,0,VLOOKUP(K1740,Kostenstellen!A:B,2,FALSE))</f>
        <v xml:space="preserve">Salinenklinik </v>
      </c>
      <c r="AU1740" s="68" t="str">
        <f t="shared" si="825"/>
        <v>Z</v>
      </c>
      <c r="AV1740" s="68" t="str">
        <f t="shared" si="826"/>
        <v/>
      </c>
      <c r="AW1740" s="68">
        <f>IF(AF1740=0,0,VLOOKUP($H1740,Leistungszahlen!$A$11:$H$158,4,FALSE))</f>
        <v>0</v>
      </c>
      <c r="AX1740" s="68">
        <f>IF(AF1740=0,0,VLOOKUP($H1740,Leistungszahlen!$A$11:$H$158,5,FALSE))</f>
        <v>0</v>
      </c>
      <c r="AY1740" s="68">
        <f>IF(AG1740=0,0,VLOOKUP($H1740,Leistungszahlen!$A$11:$H$158,6,FALSE))</f>
        <v>0</v>
      </c>
      <c r="AZ1740" s="68">
        <f t="shared" si="827"/>
        <v>0</v>
      </c>
      <c r="BA1740" s="68">
        <f t="shared" si="828"/>
        <v>0</v>
      </c>
      <c r="BC1740" s="68">
        <f t="shared" si="819"/>
        <v>0</v>
      </c>
      <c r="BD1740" s="285"/>
    </row>
    <row r="1741" spans="1:56" s="68" customFormat="1">
      <c r="A1741" s="200"/>
      <c r="B1741" s="200"/>
      <c r="C1741" s="200" t="s">
        <v>420</v>
      </c>
      <c r="D1741" s="200" t="s">
        <v>200</v>
      </c>
      <c r="E1741" s="200" t="s">
        <v>370</v>
      </c>
      <c r="F1741" s="200" t="s">
        <v>1647</v>
      </c>
      <c r="G1741" s="200" t="s">
        <v>163</v>
      </c>
      <c r="H1741" s="201" t="s">
        <v>287</v>
      </c>
      <c r="I1741" s="202">
        <v>16.48</v>
      </c>
      <c r="J1741" s="200" t="s">
        <v>307</v>
      </c>
      <c r="K1741" s="176">
        <v>5</v>
      </c>
      <c r="L1741" s="176">
        <v>1</v>
      </c>
      <c r="M1741" s="176"/>
      <c r="N1741" s="286">
        <v>3</v>
      </c>
      <c r="O1741" s="286">
        <v>3</v>
      </c>
      <c r="P1741" s="176"/>
      <c r="Q1741" s="203">
        <f t="shared" si="820"/>
        <v>3</v>
      </c>
      <c r="R1741" s="203">
        <f t="shared" si="821"/>
        <v>3</v>
      </c>
      <c r="S1741" s="203">
        <f t="shared" si="822"/>
        <v>0</v>
      </c>
      <c r="T1741" s="203">
        <f t="shared" si="823"/>
        <v>0</v>
      </c>
      <c r="U1741" s="203">
        <f t="shared" si="824"/>
        <v>0</v>
      </c>
      <c r="V1741" s="175">
        <f>IF(Q1741&gt;0,VLOOKUP(Q1741,Jahresfaktoren!$A$11:$B$24,2,),0)</f>
        <v>152</v>
      </c>
      <c r="W1741" s="175">
        <f>IF(R1741&gt;0,VLOOKUP(R1741,Jahresfaktoren!$D$11:$E$24,2,),0)</f>
        <v>150</v>
      </c>
      <c r="X1741" s="175">
        <f>IF(S1741&gt;0,VLOOKUP(S1741,Jahresfaktoren!$A$28:$B$29,2,),0)</f>
        <v>0</v>
      </c>
      <c r="Y1741" s="175">
        <f>IF(T1741&gt;0,VLOOKUP(T1741,Jahresfaktoren!$A$28:$B$29,2,),0)</f>
        <v>0</v>
      </c>
      <c r="Z1741" s="175">
        <f>IF(U1741&gt;0,VLOOKUP(U1741,Jahresfaktoren!$A$32:$B$33,2,),)</f>
        <v>0</v>
      </c>
      <c r="AA1741" s="177">
        <f t="shared" si="809"/>
        <v>2504.96</v>
      </c>
      <c r="AB1741" s="177">
        <f t="shared" si="810"/>
        <v>2472</v>
      </c>
      <c r="AC1741" s="177" t="str">
        <f t="shared" si="811"/>
        <v/>
      </c>
      <c r="AD1741" s="177" t="str">
        <f t="shared" si="812"/>
        <v/>
      </c>
      <c r="AE1741" s="177" t="str">
        <f t="shared" si="813"/>
        <v/>
      </c>
      <c r="AF1741" s="178">
        <f>IF(Q1741&gt;0,VLOOKUP(H1741,Leistungszahlen!$A$11:$C$158,3,),0)</f>
        <v>0</v>
      </c>
      <c r="AG1741" s="178">
        <f>IF(R1741&gt;0,VLOOKUP(H1741,Leistungszahlen!$A$11:$F$158,6,),IF(T1741&gt;0,VLOOKUP(H1741,Leistungszahlen!$A$11:$F$158,6,),0))</f>
        <v>0</v>
      </c>
      <c r="AH1741" s="179" t="e">
        <f t="shared" si="829"/>
        <v>#DIV/0!</v>
      </c>
      <c r="AI1741" s="179" t="e">
        <f t="shared" si="830"/>
        <v>#DIV/0!</v>
      </c>
      <c r="AJ1741" s="179">
        <f t="shared" si="831"/>
        <v>0</v>
      </c>
      <c r="AK1741" s="179">
        <f t="shared" si="832"/>
        <v>0</v>
      </c>
      <c r="AL1741" s="179">
        <f t="shared" si="833"/>
        <v>0</v>
      </c>
      <c r="AM1741" s="180">
        <f>IF(L1741=1,Stundensätze!$D$13,IF(L1741=2,Stundensätze!$D$17,IF(L1741=4,Stundensätze!$D$21,"")))</f>
        <v>0</v>
      </c>
      <c r="AN1741" s="180">
        <f>IF(L1741=1,Stundensätze!$D$15,IF(L1741=2,Stundensätze!$D$19,IF(L1741=4,Stundensätze!$D$23,"")))</f>
        <v>0</v>
      </c>
      <c r="AO1741" s="180" t="e">
        <f t="shared" si="814"/>
        <v>#DIV/0!</v>
      </c>
      <c r="AP1741" s="180">
        <f t="shared" si="815"/>
        <v>0</v>
      </c>
      <c r="AQ1741" s="192" t="e">
        <f t="shared" si="816"/>
        <v>#DIV/0!</v>
      </c>
      <c r="AR1741" s="192" t="e">
        <f t="shared" si="817"/>
        <v>#DIV/0!</v>
      </c>
      <c r="AS1741" s="193" t="e">
        <f t="shared" si="818"/>
        <v>#DIV/0!</v>
      </c>
      <c r="AT1741" s="258" t="str">
        <f>IF(K1741=0,0,VLOOKUP(K1741,Kostenstellen!A:B,2,FALSE))</f>
        <v xml:space="preserve">Salinenklinik </v>
      </c>
      <c r="AU1741" s="68" t="str">
        <f t="shared" si="825"/>
        <v>A1</v>
      </c>
      <c r="AV1741" s="68" t="str">
        <f t="shared" si="826"/>
        <v>A1</v>
      </c>
      <c r="AW1741" s="68">
        <f>IF(AF1741=0,0,VLOOKUP($H1741,Leistungszahlen!$A$11:$H$158,4,FALSE))</f>
        <v>0</v>
      </c>
      <c r="AX1741" s="68">
        <f>IF(AF1741=0,0,VLOOKUP($H1741,Leistungszahlen!$A$11:$H$158,5,FALSE))</f>
        <v>0</v>
      </c>
      <c r="AY1741" s="68">
        <f>IF(AG1741=0,0,VLOOKUP($H1741,Leistungszahlen!$A$11:$H$158,6,FALSE))</f>
        <v>0</v>
      </c>
      <c r="AZ1741" s="68">
        <f t="shared" si="827"/>
        <v>0</v>
      </c>
      <c r="BA1741" s="68">
        <f t="shared" si="828"/>
        <v>0</v>
      </c>
      <c r="BC1741" s="68">
        <f t="shared" si="819"/>
        <v>0</v>
      </c>
      <c r="BD1741" s="285"/>
    </row>
    <row r="1742" spans="1:56" s="68" customFormat="1">
      <c r="A1742" s="200"/>
      <c r="B1742" s="200"/>
      <c r="C1742" s="200" t="s">
        <v>420</v>
      </c>
      <c r="D1742" s="200" t="s">
        <v>200</v>
      </c>
      <c r="E1742" s="200" t="s">
        <v>370</v>
      </c>
      <c r="F1742" s="200" t="s">
        <v>1647</v>
      </c>
      <c r="G1742" s="200" t="s">
        <v>251</v>
      </c>
      <c r="H1742" s="201" t="s">
        <v>200</v>
      </c>
      <c r="I1742" s="202">
        <v>4.13</v>
      </c>
      <c r="J1742" s="200" t="s">
        <v>778</v>
      </c>
      <c r="K1742" s="176">
        <v>5</v>
      </c>
      <c r="L1742" s="176">
        <v>1</v>
      </c>
      <c r="M1742" s="176"/>
      <c r="N1742" s="286">
        <v>6</v>
      </c>
      <c r="O1742" s="286"/>
      <c r="P1742" s="176"/>
      <c r="Q1742" s="203">
        <f t="shared" si="820"/>
        <v>6</v>
      </c>
      <c r="R1742" s="203">
        <f t="shared" si="821"/>
        <v>0</v>
      </c>
      <c r="S1742" s="203">
        <f t="shared" si="822"/>
        <v>0</v>
      </c>
      <c r="T1742" s="203">
        <f t="shared" si="823"/>
        <v>0</v>
      </c>
      <c r="U1742" s="203">
        <f t="shared" si="824"/>
        <v>0</v>
      </c>
      <c r="V1742" s="175">
        <f>IF(Q1742&gt;0,VLOOKUP(Q1742,Jahresfaktoren!$A$11:$B$24,2,),0)</f>
        <v>302</v>
      </c>
      <c r="W1742" s="175">
        <f>IF(R1742&gt;0,VLOOKUP(R1742,Jahresfaktoren!$D$11:$E$24,2,),0)</f>
        <v>0</v>
      </c>
      <c r="X1742" s="175">
        <f>IF(S1742&gt;0,VLOOKUP(S1742,Jahresfaktoren!$A$28:$B$29,2,),0)</f>
        <v>0</v>
      </c>
      <c r="Y1742" s="175">
        <f>IF(T1742&gt;0,VLOOKUP(T1742,Jahresfaktoren!$A$28:$B$29,2,),0)</f>
        <v>0</v>
      </c>
      <c r="Z1742" s="175">
        <f>IF(U1742&gt;0,VLOOKUP(U1742,Jahresfaktoren!$A$32:$B$33,2,),)</f>
        <v>0</v>
      </c>
      <c r="AA1742" s="177">
        <f t="shared" si="809"/>
        <v>1247.26</v>
      </c>
      <c r="AB1742" s="177" t="str">
        <f t="shared" si="810"/>
        <v/>
      </c>
      <c r="AC1742" s="177" t="str">
        <f t="shared" si="811"/>
        <v/>
      </c>
      <c r="AD1742" s="177" t="str">
        <f t="shared" si="812"/>
        <v/>
      </c>
      <c r="AE1742" s="177" t="str">
        <f t="shared" si="813"/>
        <v/>
      </c>
      <c r="AF1742" s="178">
        <f>IF(Q1742&gt;0,VLOOKUP(H1742,Leistungszahlen!$A$11:$C$158,3,),0)</f>
        <v>0</v>
      </c>
      <c r="AG1742" s="178">
        <f>IF(R1742&gt;0,VLOOKUP(H1742,Leistungszahlen!$A$11:$F$158,6,),IF(T1742&gt;0,VLOOKUP(H1742,Leistungszahlen!$A$11:$F$158,6,),0))</f>
        <v>0</v>
      </c>
      <c r="AH1742" s="179" t="e">
        <f t="shared" si="829"/>
        <v>#DIV/0!</v>
      </c>
      <c r="AI1742" s="179">
        <f t="shared" si="830"/>
        <v>0</v>
      </c>
      <c r="AJ1742" s="179">
        <f t="shared" si="831"/>
        <v>0</v>
      </c>
      <c r="AK1742" s="179">
        <f t="shared" si="832"/>
        <v>0</v>
      </c>
      <c r="AL1742" s="179">
        <f t="shared" si="833"/>
        <v>0</v>
      </c>
      <c r="AM1742" s="180">
        <f>IF(L1742=1,Stundensätze!$D$13,IF(L1742=2,Stundensätze!$D$17,IF(L1742=4,Stundensätze!$D$21,"")))</f>
        <v>0</v>
      </c>
      <c r="AN1742" s="180">
        <f>IF(L1742=1,Stundensätze!$D$15,IF(L1742=2,Stundensätze!$D$19,IF(L1742=4,Stundensätze!$D$23,"")))</f>
        <v>0</v>
      </c>
      <c r="AO1742" s="180" t="e">
        <f t="shared" si="814"/>
        <v>#DIV/0!</v>
      </c>
      <c r="AP1742" s="180">
        <f t="shared" si="815"/>
        <v>0</v>
      </c>
      <c r="AQ1742" s="192" t="e">
        <f t="shared" si="816"/>
        <v>#DIV/0!</v>
      </c>
      <c r="AR1742" s="192" t="e">
        <f t="shared" si="817"/>
        <v>#DIV/0!</v>
      </c>
      <c r="AS1742" s="193" t="e">
        <f t="shared" si="818"/>
        <v>#DIV/0!</v>
      </c>
      <c r="AT1742" s="258" t="str">
        <f>IF(K1742=0,0,VLOOKUP(K1742,Kostenstellen!A:B,2,FALSE))</f>
        <v xml:space="preserve">Salinenklinik </v>
      </c>
      <c r="AU1742" s="68" t="str">
        <f t="shared" si="825"/>
        <v>B</v>
      </c>
      <c r="AV1742" s="68" t="str">
        <f t="shared" si="826"/>
        <v/>
      </c>
      <c r="AW1742" s="68">
        <f>IF(AF1742=0,0,VLOOKUP($H1742,Leistungszahlen!$A$11:$H$158,4,FALSE))</f>
        <v>0</v>
      </c>
      <c r="AX1742" s="68">
        <f>IF(AF1742=0,0,VLOOKUP($H1742,Leistungszahlen!$A$11:$H$158,5,FALSE))</f>
        <v>0</v>
      </c>
      <c r="AY1742" s="68">
        <f>IF(AG1742=0,0,VLOOKUP($H1742,Leistungszahlen!$A$11:$H$158,6,FALSE))</f>
        <v>0</v>
      </c>
      <c r="AZ1742" s="68">
        <f t="shared" si="827"/>
        <v>0</v>
      </c>
      <c r="BA1742" s="68">
        <f t="shared" si="828"/>
        <v>0</v>
      </c>
      <c r="BC1742" s="68">
        <f t="shared" si="819"/>
        <v>0</v>
      </c>
      <c r="BD1742" s="285"/>
    </row>
    <row r="1743" spans="1:56" s="68" customFormat="1">
      <c r="A1743" s="200"/>
      <c r="B1743" s="200"/>
      <c r="C1743" s="200" t="s">
        <v>420</v>
      </c>
      <c r="D1743" s="200" t="s">
        <v>200</v>
      </c>
      <c r="E1743" s="200" t="s">
        <v>370</v>
      </c>
      <c r="F1743" s="200" t="s">
        <v>1648</v>
      </c>
      <c r="G1743" s="200" t="s">
        <v>118</v>
      </c>
      <c r="H1743" s="201" t="s">
        <v>221</v>
      </c>
      <c r="I1743" s="202">
        <v>4.17</v>
      </c>
      <c r="J1743" s="200" t="s">
        <v>292</v>
      </c>
      <c r="K1743" s="176">
        <v>5</v>
      </c>
      <c r="L1743" s="176">
        <v>1</v>
      </c>
      <c r="M1743" s="176">
        <v>0</v>
      </c>
      <c r="N1743" s="286">
        <v>1</v>
      </c>
      <c r="O1743" s="286"/>
      <c r="P1743" s="176"/>
      <c r="Q1743" s="203">
        <f t="shared" si="820"/>
        <v>1</v>
      </c>
      <c r="R1743" s="203">
        <f t="shared" si="821"/>
        <v>0</v>
      </c>
      <c r="S1743" s="203">
        <f t="shared" si="822"/>
        <v>0</v>
      </c>
      <c r="T1743" s="203">
        <f t="shared" si="823"/>
        <v>0</v>
      </c>
      <c r="U1743" s="203">
        <f t="shared" si="824"/>
        <v>0</v>
      </c>
      <c r="V1743" s="175">
        <f>IF(Q1743&gt;0,VLOOKUP(Q1743,Jahresfaktoren!$A$11:$B$24,2,),0)</f>
        <v>52</v>
      </c>
      <c r="W1743" s="175">
        <f>IF(R1743&gt;0,VLOOKUP(R1743,Jahresfaktoren!$D$11:$E$24,2,),0)</f>
        <v>0</v>
      </c>
      <c r="X1743" s="175">
        <f>IF(S1743&gt;0,VLOOKUP(S1743,Jahresfaktoren!$A$28:$B$29,2,),0)</f>
        <v>0</v>
      </c>
      <c r="Y1743" s="175">
        <f>IF(T1743&gt;0,VLOOKUP(T1743,Jahresfaktoren!$A$28:$B$29,2,),0)</f>
        <v>0</v>
      </c>
      <c r="Z1743" s="175">
        <f>IF(U1743&gt;0,VLOOKUP(U1743,Jahresfaktoren!$A$32:$B$33,2,),)</f>
        <v>0</v>
      </c>
      <c r="AA1743" s="177">
        <f t="shared" si="809"/>
        <v>216.84</v>
      </c>
      <c r="AB1743" s="177" t="str">
        <f t="shared" si="810"/>
        <v/>
      </c>
      <c r="AC1743" s="177" t="str">
        <f t="shared" si="811"/>
        <v/>
      </c>
      <c r="AD1743" s="177" t="str">
        <f t="shared" si="812"/>
        <v/>
      </c>
      <c r="AE1743" s="177" t="str">
        <f t="shared" si="813"/>
        <v/>
      </c>
      <c r="AF1743" s="178">
        <f>IF(Q1743&gt;0,VLOOKUP(H1743,Leistungszahlen!$A$11:$C$158,3,),0)</f>
        <v>0</v>
      </c>
      <c r="AG1743" s="178">
        <f>IF(R1743&gt;0,VLOOKUP(H1743,Leistungszahlen!$A$11:$F$158,6,),IF(T1743&gt;0,VLOOKUP(H1743,Leistungszahlen!$A$11:$F$158,6,),0))</f>
        <v>0</v>
      </c>
      <c r="AH1743" s="179" t="e">
        <f t="shared" si="829"/>
        <v>#DIV/0!</v>
      </c>
      <c r="AI1743" s="179">
        <f t="shared" si="830"/>
        <v>0</v>
      </c>
      <c r="AJ1743" s="179">
        <f t="shared" si="831"/>
        <v>0</v>
      </c>
      <c r="AK1743" s="179">
        <f t="shared" si="832"/>
        <v>0</v>
      </c>
      <c r="AL1743" s="179">
        <f t="shared" si="833"/>
        <v>0</v>
      </c>
      <c r="AM1743" s="180">
        <f>IF(L1743=1,Stundensätze!$D$13,IF(L1743=2,Stundensätze!$D$17,IF(L1743=4,Stundensätze!$D$21,"")))</f>
        <v>0</v>
      </c>
      <c r="AN1743" s="180">
        <f>IF(L1743=1,Stundensätze!$D$15,IF(L1743=2,Stundensätze!$D$19,IF(L1743=4,Stundensätze!$D$23,"")))</f>
        <v>0</v>
      </c>
      <c r="AO1743" s="180" t="e">
        <f t="shared" si="814"/>
        <v>#DIV/0!</v>
      </c>
      <c r="AP1743" s="180">
        <f t="shared" si="815"/>
        <v>0</v>
      </c>
      <c r="AQ1743" s="192" t="e">
        <f t="shared" si="816"/>
        <v>#DIV/0!</v>
      </c>
      <c r="AR1743" s="192" t="e">
        <f t="shared" si="817"/>
        <v>#DIV/0!</v>
      </c>
      <c r="AS1743" s="193" t="e">
        <f t="shared" si="818"/>
        <v>#DIV/0!</v>
      </c>
      <c r="AT1743" s="258" t="str">
        <f>IF(K1743=0,0,VLOOKUP(K1743,Kostenstellen!A:B,2,FALSE))</f>
        <v xml:space="preserve">Salinenklinik </v>
      </c>
      <c r="AU1743" s="68" t="str">
        <f t="shared" si="825"/>
        <v>Z</v>
      </c>
      <c r="AV1743" s="68" t="str">
        <f t="shared" si="826"/>
        <v/>
      </c>
      <c r="AW1743" s="68">
        <f>IF(AF1743=0,0,VLOOKUP($H1743,Leistungszahlen!$A$11:$H$158,4,FALSE))</f>
        <v>0</v>
      </c>
      <c r="AX1743" s="68">
        <f>IF(AF1743=0,0,VLOOKUP($H1743,Leistungszahlen!$A$11:$H$158,5,FALSE))</f>
        <v>0</v>
      </c>
      <c r="AY1743" s="68">
        <f>IF(AG1743=0,0,VLOOKUP($H1743,Leistungszahlen!$A$11:$H$158,6,FALSE))</f>
        <v>0</v>
      </c>
      <c r="AZ1743" s="68">
        <f t="shared" si="827"/>
        <v>0</v>
      </c>
      <c r="BA1743" s="68">
        <f t="shared" si="828"/>
        <v>0</v>
      </c>
      <c r="BC1743" s="68">
        <f t="shared" si="819"/>
        <v>0</v>
      </c>
      <c r="BD1743" s="285"/>
    </row>
    <row r="1744" spans="1:56" s="68" customFormat="1">
      <c r="A1744" s="200"/>
      <c r="B1744" s="200"/>
      <c r="C1744" s="200" t="s">
        <v>420</v>
      </c>
      <c r="D1744" s="200" t="s">
        <v>200</v>
      </c>
      <c r="E1744" s="200" t="s">
        <v>370</v>
      </c>
      <c r="F1744" s="200" t="s">
        <v>1648</v>
      </c>
      <c r="G1744" s="200" t="s">
        <v>163</v>
      </c>
      <c r="H1744" s="201" t="s">
        <v>287</v>
      </c>
      <c r="I1744" s="202">
        <v>16.48</v>
      </c>
      <c r="J1744" s="200" t="s">
        <v>307</v>
      </c>
      <c r="K1744" s="176">
        <v>5</v>
      </c>
      <c r="L1744" s="176">
        <v>1</v>
      </c>
      <c r="M1744" s="176"/>
      <c r="N1744" s="286">
        <v>3</v>
      </c>
      <c r="O1744" s="286">
        <v>3</v>
      </c>
      <c r="P1744" s="176"/>
      <c r="Q1744" s="203">
        <f t="shared" si="820"/>
        <v>3</v>
      </c>
      <c r="R1744" s="203">
        <f t="shared" si="821"/>
        <v>3</v>
      </c>
      <c r="S1744" s="203">
        <f t="shared" si="822"/>
        <v>0</v>
      </c>
      <c r="T1744" s="203">
        <f t="shared" si="823"/>
        <v>0</v>
      </c>
      <c r="U1744" s="203">
        <f t="shared" si="824"/>
        <v>0</v>
      </c>
      <c r="V1744" s="175">
        <f>IF(Q1744&gt;0,VLOOKUP(Q1744,Jahresfaktoren!$A$11:$B$24,2,),0)</f>
        <v>152</v>
      </c>
      <c r="W1744" s="175">
        <f>IF(R1744&gt;0,VLOOKUP(R1744,Jahresfaktoren!$D$11:$E$24,2,),0)</f>
        <v>150</v>
      </c>
      <c r="X1744" s="175">
        <f>IF(S1744&gt;0,VLOOKUP(S1744,Jahresfaktoren!$A$28:$B$29,2,),0)</f>
        <v>0</v>
      </c>
      <c r="Y1744" s="175">
        <f>IF(T1744&gt;0,VLOOKUP(T1744,Jahresfaktoren!$A$28:$B$29,2,),0)</f>
        <v>0</v>
      </c>
      <c r="Z1744" s="175">
        <f>IF(U1744&gt;0,VLOOKUP(U1744,Jahresfaktoren!$A$32:$B$33,2,),)</f>
        <v>0</v>
      </c>
      <c r="AA1744" s="177">
        <f t="shared" si="809"/>
        <v>2504.96</v>
      </c>
      <c r="AB1744" s="177">
        <f t="shared" si="810"/>
        <v>2472</v>
      </c>
      <c r="AC1744" s="177" t="str">
        <f t="shared" si="811"/>
        <v/>
      </c>
      <c r="AD1744" s="177" t="str">
        <f t="shared" si="812"/>
        <v/>
      </c>
      <c r="AE1744" s="177" t="str">
        <f t="shared" si="813"/>
        <v/>
      </c>
      <c r="AF1744" s="178">
        <f>IF(Q1744&gt;0,VLOOKUP(H1744,Leistungszahlen!$A$11:$C$158,3,),0)</f>
        <v>0</v>
      </c>
      <c r="AG1744" s="178">
        <f>IF(R1744&gt;0,VLOOKUP(H1744,Leistungszahlen!$A$11:$F$158,6,),IF(T1744&gt;0,VLOOKUP(H1744,Leistungszahlen!$A$11:$F$158,6,),0))</f>
        <v>0</v>
      </c>
      <c r="AH1744" s="179" t="e">
        <f t="shared" si="829"/>
        <v>#DIV/0!</v>
      </c>
      <c r="AI1744" s="179" t="e">
        <f t="shared" si="830"/>
        <v>#DIV/0!</v>
      </c>
      <c r="AJ1744" s="179">
        <f t="shared" si="831"/>
        <v>0</v>
      </c>
      <c r="AK1744" s="179">
        <f t="shared" si="832"/>
        <v>0</v>
      </c>
      <c r="AL1744" s="179">
        <f t="shared" si="833"/>
        <v>0</v>
      </c>
      <c r="AM1744" s="180">
        <f>IF(L1744=1,Stundensätze!$D$13,IF(L1744=2,Stundensätze!$D$17,IF(L1744=4,Stundensätze!$D$21,"")))</f>
        <v>0</v>
      </c>
      <c r="AN1744" s="180">
        <f>IF(L1744=1,Stundensätze!$D$15,IF(L1744=2,Stundensätze!$D$19,IF(L1744=4,Stundensätze!$D$23,"")))</f>
        <v>0</v>
      </c>
      <c r="AO1744" s="180" t="e">
        <f t="shared" si="814"/>
        <v>#DIV/0!</v>
      </c>
      <c r="AP1744" s="180">
        <f t="shared" si="815"/>
        <v>0</v>
      </c>
      <c r="AQ1744" s="192" t="e">
        <f t="shared" si="816"/>
        <v>#DIV/0!</v>
      </c>
      <c r="AR1744" s="192" t="e">
        <f t="shared" si="817"/>
        <v>#DIV/0!</v>
      </c>
      <c r="AS1744" s="193" t="e">
        <f t="shared" si="818"/>
        <v>#DIV/0!</v>
      </c>
      <c r="AT1744" s="258" t="str">
        <f>IF(K1744=0,0,VLOOKUP(K1744,Kostenstellen!A:B,2,FALSE))</f>
        <v xml:space="preserve">Salinenklinik </v>
      </c>
      <c r="AU1744" s="68" t="str">
        <f t="shared" si="825"/>
        <v>A1</v>
      </c>
      <c r="AV1744" s="68" t="str">
        <f t="shared" si="826"/>
        <v>A1</v>
      </c>
      <c r="AW1744" s="68">
        <f>IF(AF1744=0,0,VLOOKUP($H1744,Leistungszahlen!$A$11:$H$158,4,FALSE))</f>
        <v>0</v>
      </c>
      <c r="AX1744" s="68">
        <f>IF(AF1744=0,0,VLOOKUP($H1744,Leistungszahlen!$A$11:$H$158,5,FALSE))</f>
        <v>0</v>
      </c>
      <c r="AY1744" s="68">
        <f>IF(AG1744=0,0,VLOOKUP($H1744,Leistungszahlen!$A$11:$H$158,6,FALSE))</f>
        <v>0</v>
      </c>
      <c r="AZ1744" s="68">
        <f t="shared" si="827"/>
        <v>0</v>
      </c>
      <c r="BA1744" s="68">
        <f t="shared" si="828"/>
        <v>0</v>
      </c>
      <c r="BC1744" s="68">
        <f t="shared" si="819"/>
        <v>0</v>
      </c>
      <c r="BD1744" s="285"/>
    </row>
    <row r="1745" spans="1:56" s="68" customFormat="1">
      <c r="A1745" s="200"/>
      <c r="B1745" s="200"/>
      <c r="C1745" s="200" t="s">
        <v>420</v>
      </c>
      <c r="D1745" s="200" t="s">
        <v>200</v>
      </c>
      <c r="E1745" s="200" t="s">
        <v>370</v>
      </c>
      <c r="F1745" s="200" t="s">
        <v>1648</v>
      </c>
      <c r="G1745" s="200" t="s">
        <v>251</v>
      </c>
      <c r="H1745" s="201" t="s">
        <v>200</v>
      </c>
      <c r="I1745" s="202">
        <v>4.13</v>
      </c>
      <c r="J1745" s="200" t="s">
        <v>778</v>
      </c>
      <c r="K1745" s="176">
        <v>5</v>
      </c>
      <c r="L1745" s="176">
        <v>1</v>
      </c>
      <c r="M1745" s="176"/>
      <c r="N1745" s="286">
        <v>6</v>
      </c>
      <c r="O1745" s="286"/>
      <c r="P1745" s="176"/>
      <c r="Q1745" s="203">
        <f t="shared" si="820"/>
        <v>6</v>
      </c>
      <c r="R1745" s="203">
        <f t="shared" si="821"/>
        <v>0</v>
      </c>
      <c r="S1745" s="203">
        <f t="shared" si="822"/>
        <v>0</v>
      </c>
      <c r="T1745" s="203">
        <f t="shared" si="823"/>
        <v>0</v>
      </c>
      <c r="U1745" s="203">
        <f t="shared" si="824"/>
        <v>0</v>
      </c>
      <c r="V1745" s="175">
        <f>IF(Q1745&gt;0,VLOOKUP(Q1745,Jahresfaktoren!$A$11:$B$24,2,),0)</f>
        <v>302</v>
      </c>
      <c r="W1745" s="175">
        <f>IF(R1745&gt;0,VLOOKUP(R1745,Jahresfaktoren!$D$11:$E$24,2,),0)</f>
        <v>0</v>
      </c>
      <c r="X1745" s="175">
        <f>IF(S1745&gt;0,VLOOKUP(S1745,Jahresfaktoren!$A$28:$B$29,2,),0)</f>
        <v>0</v>
      </c>
      <c r="Y1745" s="175">
        <f>IF(T1745&gt;0,VLOOKUP(T1745,Jahresfaktoren!$A$28:$B$29,2,),0)</f>
        <v>0</v>
      </c>
      <c r="Z1745" s="175">
        <f>IF(U1745&gt;0,VLOOKUP(U1745,Jahresfaktoren!$A$32:$B$33,2,),)</f>
        <v>0</v>
      </c>
      <c r="AA1745" s="177">
        <f t="shared" si="809"/>
        <v>1247.26</v>
      </c>
      <c r="AB1745" s="177" t="str">
        <f t="shared" si="810"/>
        <v/>
      </c>
      <c r="AC1745" s="177" t="str">
        <f t="shared" si="811"/>
        <v/>
      </c>
      <c r="AD1745" s="177" t="str">
        <f t="shared" si="812"/>
        <v/>
      </c>
      <c r="AE1745" s="177" t="str">
        <f t="shared" si="813"/>
        <v/>
      </c>
      <c r="AF1745" s="178">
        <f>IF(Q1745&gt;0,VLOOKUP(H1745,Leistungszahlen!$A$11:$C$158,3,),0)</f>
        <v>0</v>
      </c>
      <c r="AG1745" s="178">
        <f>IF(R1745&gt;0,VLOOKUP(H1745,Leistungszahlen!$A$11:$F$158,6,),IF(T1745&gt;0,VLOOKUP(H1745,Leistungszahlen!$A$11:$F$158,6,),0))</f>
        <v>0</v>
      </c>
      <c r="AH1745" s="179" t="e">
        <f t="shared" si="829"/>
        <v>#DIV/0!</v>
      </c>
      <c r="AI1745" s="179">
        <f t="shared" si="830"/>
        <v>0</v>
      </c>
      <c r="AJ1745" s="179">
        <f t="shared" si="831"/>
        <v>0</v>
      </c>
      <c r="AK1745" s="179">
        <f t="shared" si="832"/>
        <v>0</v>
      </c>
      <c r="AL1745" s="179">
        <f t="shared" si="833"/>
        <v>0</v>
      </c>
      <c r="AM1745" s="180">
        <f>IF(L1745=1,Stundensätze!$D$13,IF(L1745=2,Stundensätze!$D$17,IF(L1745=4,Stundensätze!$D$21,"")))</f>
        <v>0</v>
      </c>
      <c r="AN1745" s="180">
        <f>IF(L1745=1,Stundensätze!$D$15,IF(L1745=2,Stundensätze!$D$19,IF(L1745=4,Stundensätze!$D$23,"")))</f>
        <v>0</v>
      </c>
      <c r="AO1745" s="180" t="e">
        <f t="shared" si="814"/>
        <v>#DIV/0!</v>
      </c>
      <c r="AP1745" s="180">
        <f t="shared" si="815"/>
        <v>0</v>
      </c>
      <c r="AQ1745" s="192" t="e">
        <f t="shared" si="816"/>
        <v>#DIV/0!</v>
      </c>
      <c r="AR1745" s="192" t="e">
        <f t="shared" si="817"/>
        <v>#DIV/0!</v>
      </c>
      <c r="AS1745" s="193" t="e">
        <f t="shared" si="818"/>
        <v>#DIV/0!</v>
      </c>
      <c r="AT1745" s="258" t="str">
        <f>IF(K1745=0,0,VLOOKUP(K1745,Kostenstellen!A:B,2,FALSE))</f>
        <v xml:space="preserve">Salinenklinik </v>
      </c>
      <c r="AU1745" s="68" t="str">
        <f t="shared" si="825"/>
        <v>B</v>
      </c>
      <c r="AV1745" s="68" t="str">
        <f t="shared" si="826"/>
        <v/>
      </c>
      <c r="AW1745" s="68">
        <f>IF(AF1745=0,0,VLOOKUP($H1745,Leistungszahlen!$A$11:$H$158,4,FALSE))</f>
        <v>0</v>
      </c>
      <c r="AX1745" s="68">
        <f>IF(AF1745=0,0,VLOOKUP($H1745,Leistungszahlen!$A$11:$H$158,5,FALSE))</f>
        <v>0</v>
      </c>
      <c r="AY1745" s="68">
        <f>IF(AG1745=0,0,VLOOKUP($H1745,Leistungszahlen!$A$11:$H$158,6,FALSE))</f>
        <v>0</v>
      </c>
      <c r="AZ1745" s="68">
        <f t="shared" si="827"/>
        <v>0</v>
      </c>
      <c r="BA1745" s="68">
        <f t="shared" si="828"/>
        <v>0</v>
      </c>
      <c r="BC1745" s="68">
        <f t="shared" si="819"/>
        <v>0</v>
      </c>
      <c r="BD1745" s="285"/>
    </row>
    <row r="1746" spans="1:56" s="68" customFormat="1">
      <c r="A1746" s="200"/>
      <c r="B1746" s="200"/>
      <c r="C1746" s="200" t="s">
        <v>420</v>
      </c>
      <c r="D1746" s="200" t="s">
        <v>200</v>
      </c>
      <c r="E1746" s="200" t="s">
        <v>370</v>
      </c>
      <c r="F1746" s="200" t="s">
        <v>1649</v>
      </c>
      <c r="G1746" s="200" t="s">
        <v>118</v>
      </c>
      <c r="H1746" s="201" t="s">
        <v>221</v>
      </c>
      <c r="I1746" s="202">
        <v>4.17</v>
      </c>
      <c r="J1746" s="200" t="s">
        <v>292</v>
      </c>
      <c r="K1746" s="176">
        <v>5</v>
      </c>
      <c r="L1746" s="176">
        <v>1</v>
      </c>
      <c r="M1746" s="176">
        <v>0</v>
      </c>
      <c r="N1746" s="286">
        <v>1</v>
      </c>
      <c r="O1746" s="286"/>
      <c r="P1746" s="176"/>
      <c r="Q1746" s="203">
        <f t="shared" si="820"/>
        <v>1</v>
      </c>
      <c r="R1746" s="203">
        <f t="shared" si="821"/>
        <v>0</v>
      </c>
      <c r="S1746" s="203">
        <f t="shared" si="822"/>
        <v>0</v>
      </c>
      <c r="T1746" s="203">
        <f t="shared" si="823"/>
        <v>0</v>
      </c>
      <c r="U1746" s="203">
        <f t="shared" si="824"/>
        <v>0</v>
      </c>
      <c r="V1746" s="175">
        <f>IF(Q1746&gt;0,VLOOKUP(Q1746,Jahresfaktoren!$A$11:$B$24,2,),0)</f>
        <v>52</v>
      </c>
      <c r="W1746" s="175">
        <f>IF(R1746&gt;0,VLOOKUP(R1746,Jahresfaktoren!$D$11:$E$24,2,),0)</f>
        <v>0</v>
      </c>
      <c r="X1746" s="175">
        <f>IF(S1746&gt;0,VLOOKUP(S1746,Jahresfaktoren!$A$28:$B$29,2,),0)</f>
        <v>0</v>
      </c>
      <c r="Y1746" s="175">
        <f>IF(T1746&gt;0,VLOOKUP(T1746,Jahresfaktoren!$A$28:$B$29,2,),0)</f>
        <v>0</v>
      </c>
      <c r="Z1746" s="175">
        <f>IF(U1746&gt;0,VLOOKUP(U1746,Jahresfaktoren!$A$32:$B$33,2,),)</f>
        <v>0</v>
      </c>
      <c r="AA1746" s="177">
        <f t="shared" si="809"/>
        <v>216.84</v>
      </c>
      <c r="AB1746" s="177" t="str">
        <f t="shared" si="810"/>
        <v/>
      </c>
      <c r="AC1746" s="177" t="str">
        <f t="shared" si="811"/>
        <v/>
      </c>
      <c r="AD1746" s="177" t="str">
        <f t="shared" si="812"/>
        <v/>
      </c>
      <c r="AE1746" s="177" t="str">
        <f t="shared" si="813"/>
        <v/>
      </c>
      <c r="AF1746" s="178">
        <f>IF(Q1746&gt;0,VLOOKUP(H1746,Leistungszahlen!$A$11:$C$158,3,),0)</f>
        <v>0</v>
      </c>
      <c r="AG1746" s="178">
        <f>IF(R1746&gt;0,VLOOKUP(H1746,Leistungszahlen!$A$11:$F$158,6,),IF(T1746&gt;0,VLOOKUP(H1746,Leistungszahlen!$A$11:$F$158,6,),0))</f>
        <v>0</v>
      </c>
      <c r="AH1746" s="179" t="e">
        <f t="shared" si="829"/>
        <v>#DIV/0!</v>
      </c>
      <c r="AI1746" s="179">
        <f t="shared" si="830"/>
        <v>0</v>
      </c>
      <c r="AJ1746" s="179">
        <f t="shared" si="831"/>
        <v>0</v>
      </c>
      <c r="AK1746" s="179">
        <f t="shared" si="832"/>
        <v>0</v>
      </c>
      <c r="AL1746" s="179">
        <f t="shared" si="833"/>
        <v>0</v>
      </c>
      <c r="AM1746" s="180">
        <f>IF(L1746=1,Stundensätze!$D$13,IF(L1746=2,Stundensätze!$D$17,IF(L1746=4,Stundensätze!$D$21,"")))</f>
        <v>0</v>
      </c>
      <c r="AN1746" s="180">
        <f>IF(L1746=1,Stundensätze!$D$15,IF(L1746=2,Stundensätze!$D$19,IF(L1746=4,Stundensätze!$D$23,"")))</f>
        <v>0</v>
      </c>
      <c r="AO1746" s="180" t="e">
        <f t="shared" si="814"/>
        <v>#DIV/0!</v>
      </c>
      <c r="AP1746" s="180">
        <f t="shared" si="815"/>
        <v>0</v>
      </c>
      <c r="AQ1746" s="192" t="e">
        <f t="shared" si="816"/>
        <v>#DIV/0!</v>
      </c>
      <c r="AR1746" s="192" t="e">
        <f t="shared" si="817"/>
        <v>#DIV/0!</v>
      </c>
      <c r="AS1746" s="193" t="e">
        <f t="shared" si="818"/>
        <v>#DIV/0!</v>
      </c>
      <c r="AT1746" s="258" t="str">
        <f>IF(K1746=0,0,VLOOKUP(K1746,Kostenstellen!A:B,2,FALSE))</f>
        <v xml:space="preserve">Salinenklinik </v>
      </c>
      <c r="AU1746" s="68" t="str">
        <f t="shared" si="825"/>
        <v>Z</v>
      </c>
      <c r="AV1746" s="68" t="str">
        <f t="shared" si="826"/>
        <v/>
      </c>
      <c r="AW1746" s="68">
        <f>IF(AF1746=0,0,VLOOKUP($H1746,Leistungszahlen!$A$11:$H$158,4,FALSE))</f>
        <v>0</v>
      </c>
      <c r="AX1746" s="68">
        <f>IF(AF1746=0,0,VLOOKUP($H1746,Leistungszahlen!$A$11:$H$158,5,FALSE))</f>
        <v>0</v>
      </c>
      <c r="AY1746" s="68">
        <f>IF(AG1746=0,0,VLOOKUP($H1746,Leistungszahlen!$A$11:$H$158,6,FALSE))</f>
        <v>0</v>
      </c>
      <c r="AZ1746" s="68">
        <f t="shared" si="827"/>
        <v>0</v>
      </c>
      <c r="BA1746" s="68">
        <f t="shared" si="828"/>
        <v>0</v>
      </c>
      <c r="BC1746" s="68">
        <f t="shared" si="819"/>
        <v>0</v>
      </c>
      <c r="BD1746" s="285"/>
    </row>
    <row r="1747" spans="1:56" s="68" customFormat="1">
      <c r="A1747" s="200"/>
      <c r="B1747" s="200"/>
      <c r="C1747" s="200" t="s">
        <v>420</v>
      </c>
      <c r="D1747" s="200" t="s">
        <v>200</v>
      </c>
      <c r="E1747" s="200" t="s">
        <v>370</v>
      </c>
      <c r="F1747" s="200" t="s">
        <v>1649</v>
      </c>
      <c r="G1747" s="200" t="s">
        <v>163</v>
      </c>
      <c r="H1747" s="201" t="s">
        <v>287</v>
      </c>
      <c r="I1747" s="202">
        <v>16.48</v>
      </c>
      <c r="J1747" s="200" t="s">
        <v>307</v>
      </c>
      <c r="K1747" s="176">
        <v>5</v>
      </c>
      <c r="L1747" s="176">
        <v>1</v>
      </c>
      <c r="M1747" s="176"/>
      <c r="N1747" s="286">
        <v>3</v>
      </c>
      <c r="O1747" s="286">
        <v>3</v>
      </c>
      <c r="P1747" s="176"/>
      <c r="Q1747" s="203">
        <f t="shared" si="820"/>
        <v>3</v>
      </c>
      <c r="R1747" s="203">
        <f t="shared" si="821"/>
        <v>3</v>
      </c>
      <c r="S1747" s="203">
        <f t="shared" si="822"/>
        <v>0</v>
      </c>
      <c r="T1747" s="203">
        <f t="shared" si="823"/>
        <v>0</v>
      </c>
      <c r="U1747" s="203">
        <f t="shared" si="824"/>
        <v>0</v>
      </c>
      <c r="V1747" s="175">
        <f>IF(Q1747&gt;0,VLOOKUP(Q1747,Jahresfaktoren!$A$11:$B$24,2,),0)</f>
        <v>152</v>
      </c>
      <c r="W1747" s="175">
        <f>IF(R1747&gt;0,VLOOKUP(R1747,Jahresfaktoren!$D$11:$E$24,2,),0)</f>
        <v>150</v>
      </c>
      <c r="X1747" s="175">
        <f>IF(S1747&gt;0,VLOOKUP(S1747,Jahresfaktoren!$A$28:$B$29,2,),0)</f>
        <v>0</v>
      </c>
      <c r="Y1747" s="175">
        <f>IF(T1747&gt;0,VLOOKUP(T1747,Jahresfaktoren!$A$28:$B$29,2,),0)</f>
        <v>0</v>
      </c>
      <c r="Z1747" s="175">
        <f>IF(U1747&gt;0,VLOOKUP(U1747,Jahresfaktoren!$A$32:$B$33,2,),)</f>
        <v>0</v>
      </c>
      <c r="AA1747" s="177">
        <f t="shared" si="809"/>
        <v>2504.96</v>
      </c>
      <c r="AB1747" s="177">
        <f t="shared" si="810"/>
        <v>2472</v>
      </c>
      <c r="AC1747" s="177" t="str">
        <f t="shared" si="811"/>
        <v/>
      </c>
      <c r="AD1747" s="177" t="str">
        <f t="shared" si="812"/>
        <v/>
      </c>
      <c r="AE1747" s="177" t="str">
        <f t="shared" si="813"/>
        <v/>
      </c>
      <c r="AF1747" s="178">
        <f>IF(Q1747&gt;0,VLOOKUP(H1747,Leistungszahlen!$A$11:$C$158,3,),0)</f>
        <v>0</v>
      </c>
      <c r="AG1747" s="178">
        <f>IF(R1747&gt;0,VLOOKUP(H1747,Leistungszahlen!$A$11:$F$158,6,),IF(T1747&gt;0,VLOOKUP(H1747,Leistungszahlen!$A$11:$F$158,6,),0))</f>
        <v>0</v>
      </c>
      <c r="AH1747" s="179" t="e">
        <f t="shared" si="829"/>
        <v>#DIV/0!</v>
      </c>
      <c r="AI1747" s="179" t="e">
        <f t="shared" si="830"/>
        <v>#DIV/0!</v>
      </c>
      <c r="AJ1747" s="179">
        <f t="shared" si="831"/>
        <v>0</v>
      </c>
      <c r="AK1747" s="179">
        <f t="shared" si="832"/>
        <v>0</v>
      </c>
      <c r="AL1747" s="179">
        <f t="shared" si="833"/>
        <v>0</v>
      </c>
      <c r="AM1747" s="180">
        <f>IF(L1747=1,Stundensätze!$D$13,IF(L1747=2,Stundensätze!$D$17,IF(L1747=4,Stundensätze!$D$21,"")))</f>
        <v>0</v>
      </c>
      <c r="AN1747" s="180">
        <f>IF(L1747=1,Stundensätze!$D$15,IF(L1747=2,Stundensätze!$D$19,IF(L1747=4,Stundensätze!$D$23,"")))</f>
        <v>0</v>
      </c>
      <c r="AO1747" s="180" t="e">
        <f t="shared" si="814"/>
        <v>#DIV/0!</v>
      </c>
      <c r="AP1747" s="180">
        <f t="shared" si="815"/>
        <v>0</v>
      </c>
      <c r="AQ1747" s="192" t="e">
        <f t="shared" si="816"/>
        <v>#DIV/0!</v>
      </c>
      <c r="AR1747" s="192" t="e">
        <f t="shared" si="817"/>
        <v>#DIV/0!</v>
      </c>
      <c r="AS1747" s="193" t="e">
        <f t="shared" si="818"/>
        <v>#DIV/0!</v>
      </c>
      <c r="AT1747" s="258" t="str">
        <f>IF(K1747=0,0,VLOOKUP(K1747,Kostenstellen!A:B,2,FALSE))</f>
        <v xml:space="preserve">Salinenklinik </v>
      </c>
      <c r="AU1747" s="68" t="str">
        <f t="shared" si="825"/>
        <v>A1</v>
      </c>
      <c r="AV1747" s="68" t="str">
        <f t="shared" si="826"/>
        <v>A1</v>
      </c>
      <c r="AW1747" s="68">
        <f>IF(AF1747=0,0,VLOOKUP($H1747,Leistungszahlen!$A$11:$H$158,4,FALSE))</f>
        <v>0</v>
      </c>
      <c r="AX1747" s="68">
        <f>IF(AF1747=0,0,VLOOKUP($H1747,Leistungszahlen!$A$11:$H$158,5,FALSE))</f>
        <v>0</v>
      </c>
      <c r="AY1747" s="68">
        <f>IF(AG1747=0,0,VLOOKUP($H1747,Leistungszahlen!$A$11:$H$158,6,FALSE))</f>
        <v>0</v>
      </c>
      <c r="AZ1747" s="68">
        <f t="shared" si="827"/>
        <v>0</v>
      </c>
      <c r="BA1747" s="68">
        <f t="shared" si="828"/>
        <v>0</v>
      </c>
      <c r="BC1747" s="68">
        <f t="shared" si="819"/>
        <v>0</v>
      </c>
      <c r="BD1747" s="285"/>
    </row>
    <row r="1748" spans="1:56" s="68" customFormat="1">
      <c r="A1748" s="200"/>
      <c r="B1748" s="200"/>
      <c r="C1748" s="200" t="s">
        <v>420</v>
      </c>
      <c r="D1748" s="200" t="s">
        <v>200</v>
      </c>
      <c r="E1748" s="200" t="s">
        <v>370</v>
      </c>
      <c r="F1748" s="200" t="s">
        <v>1649</v>
      </c>
      <c r="G1748" s="200" t="s">
        <v>251</v>
      </c>
      <c r="H1748" s="201" t="s">
        <v>200</v>
      </c>
      <c r="I1748" s="202">
        <v>4.13</v>
      </c>
      <c r="J1748" s="200" t="s">
        <v>778</v>
      </c>
      <c r="K1748" s="176">
        <v>5</v>
      </c>
      <c r="L1748" s="176">
        <v>1</v>
      </c>
      <c r="M1748" s="176"/>
      <c r="N1748" s="286">
        <v>6</v>
      </c>
      <c r="O1748" s="286"/>
      <c r="P1748" s="176"/>
      <c r="Q1748" s="203">
        <f t="shared" si="820"/>
        <v>6</v>
      </c>
      <c r="R1748" s="203">
        <f t="shared" si="821"/>
        <v>0</v>
      </c>
      <c r="S1748" s="203">
        <f t="shared" si="822"/>
        <v>0</v>
      </c>
      <c r="T1748" s="203">
        <f t="shared" si="823"/>
        <v>0</v>
      </c>
      <c r="U1748" s="203">
        <f t="shared" si="824"/>
        <v>0</v>
      </c>
      <c r="V1748" s="175">
        <f>IF(Q1748&gt;0,VLOOKUP(Q1748,Jahresfaktoren!$A$11:$B$24,2,),0)</f>
        <v>302</v>
      </c>
      <c r="W1748" s="175">
        <f>IF(R1748&gt;0,VLOOKUP(R1748,Jahresfaktoren!$D$11:$E$24,2,),0)</f>
        <v>0</v>
      </c>
      <c r="X1748" s="175">
        <f>IF(S1748&gt;0,VLOOKUP(S1748,Jahresfaktoren!$A$28:$B$29,2,),0)</f>
        <v>0</v>
      </c>
      <c r="Y1748" s="175">
        <f>IF(T1748&gt;0,VLOOKUP(T1748,Jahresfaktoren!$A$28:$B$29,2,),0)</f>
        <v>0</v>
      </c>
      <c r="Z1748" s="175">
        <f>IF(U1748&gt;0,VLOOKUP(U1748,Jahresfaktoren!$A$32:$B$33,2,),)</f>
        <v>0</v>
      </c>
      <c r="AA1748" s="177">
        <f t="shared" si="809"/>
        <v>1247.26</v>
      </c>
      <c r="AB1748" s="177" t="str">
        <f t="shared" si="810"/>
        <v/>
      </c>
      <c r="AC1748" s="177" t="str">
        <f t="shared" si="811"/>
        <v/>
      </c>
      <c r="AD1748" s="177" t="str">
        <f t="shared" si="812"/>
        <v/>
      </c>
      <c r="AE1748" s="177" t="str">
        <f t="shared" si="813"/>
        <v/>
      </c>
      <c r="AF1748" s="178">
        <f>IF(Q1748&gt;0,VLOOKUP(H1748,Leistungszahlen!$A$11:$C$158,3,),0)</f>
        <v>0</v>
      </c>
      <c r="AG1748" s="178">
        <f>IF(R1748&gt;0,VLOOKUP(H1748,Leistungszahlen!$A$11:$F$158,6,),IF(T1748&gt;0,VLOOKUP(H1748,Leistungszahlen!$A$11:$F$158,6,),0))</f>
        <v>0</v>
      </c>
      <c r="AH1748" s="179" t="e">
        <f t="shared" si="829"/>
        <v>#DIV/0!</v>
      </c>
      <c r="AI1748" s="179">
        <f t="shared" si="830"/>
        <v>0</v>
      </c>
      <c r="AJ1748" s="179">
        <f t="shared" si="831"/>
        <v>0</v>
      </c>
      <c r="AK1748" s="179">
        <f t="shared" si="832"/>
        <v>0</v>
      </c>
      <c r="AL1748" s="179">
        <f t="shared" si="833"/>
        <v>0</v>
      </c>
      <c r="AM1748" s="180">
        <f>IF(L1748=1,Stundensätze!$D$13,IF(L1748=2,Stundensätze!$D$17,IF(L1748=4,Stundensätze!$D$21,"")))</f>
        <v>0</v>
      </c>
      <c r="AN1748" s="180">
        <f>IF(L1748=1,Stundensätze!$D$15,IF(L1748=2,Stundensätze!$D$19,IF(L1748=4,Stundensätze!$D$23,"")))</f>
        <v>0</v>
      </c>
      <c r="AO1748" s="180" t="e">
        <f t="shared" si="814"/>
        <v>#DIV/0!</v>
      </c>
      <c r="AP1748" s="180">
        <f t="shared" si="815"/>
        <v>0</v>
      </c>
      <c r="AQ1748" s="192" t="e">
        <f t="shared" si="816"/>
        <v>#DIV/0!</v>
      </c>
      <c r="AR1748" s="192" t="e">
        <f t="shared" si="817"/>
        <v>#DIV/0!</v>
      </c>
      <c r="AS1748" s="193" t="e">
        <f t="shared" si="818"/>
        <v>#DIV/0!</v>
      </c>
      <c r="AT1748" s="258" t="str">
        <f>IF(K1748=0,0,VLOOKUP(K1748,Kostenstellen!A:B,2,FALSE))</f>
        <v xml:space="preserve">Salinenklinik </v>
      </c>
      <c r="AU1748" s="68" t="str">
        <f t="shared" si="825"/>
        <v>B</v>
      </c>
      <c r="AV1748" s="68" t="str">
        <f t="shared" si="826"/>
        <v/>
      </c>
      <c r="AW1748" s="68">
        <f>IF(AF1748=0,0,VLOOKUP($H1748,Leistungszahlen!$A$11:$H$158,4,FALSE))</f>
        <v>0</v>
      </c>
      <c r="AX1748" s="68">
        <f>IF(AF1748=0,0,VLOOKUP($H1748,Leistungszahlen!$A$11:$H$158,5,FALSE))</f>
        <v>0</v>
      </c>
      <c r="AY1748" s="68">
        <f>IF(AG1748=0,0,VLOOKUP($H1748,Leistungszahlen!$A$11:$H$158,6,FALSE))</f>
        <v>0</v>
      </c>
      <c r="AZ1748" s="68">
        <f t="shared" si="827"/>
        <v>0</v>
      </c>
      <c r="BA1748" s="68">
        <f t="shared" si="828"/>
        <v>0</v>
      </c>
      <c r="BC1748" s="68">
        <f t="shared" si="819"/>
        <v>0</v>
      </c>
      <c r="BD1748" s="285"/>
    </row>
    <row r="1749" spans="1:56" s="68" customFormat="1">
      <c r="A1749" s="200"/>
      <c r="B1749" s="200"/>
      <c r="C1749" s="200" t="s">
        <v>420</v>
      </c>
      <c r="D1749" s="200" t="s">
        <v>200</v>
      </c>
      <c r="E1749" s="200" t="s">
        <v>370</v>
      </c>
      <c r="F1749" s="200" t="s">
        <v>1650</v>
      </c>
      <c r="G1749" s="200" t="s">
        <v>118</v>
      </c>
      <c r="H1749" s="201" t="s">
        <v>221</v>
      </c>
      <c r="I1749" s="202">
        <v>4.17</v>
      </c>
      <c r="J1749" s="200" t="s">
        <v>292</v>
      </c>
      <c r="K1749" s="176">
        <v>5</v>
      </c>
      <c r="L1749" s="176">
        <v>1</v>
      </c>
      <c r="M1749" s="176">
        <v>0</v>
      </c>
      <c r="N1749" s="286">
        <v>1</v>
      </c>
      <c r="O1749" s="286"/>
      <c r="P1749" s="176"/>
      <c r="Q1749" s="203">
        <f t="shared" si="820"/>
        <v>1</v>
      </c>
      <c r="R1749" s="203">
        <f t="shared" si="821"/>
        <v>0</v>
      </c>
      <c r="S1749" s="203">
        <f t="shared" si="822"/>
        <v>0</v>
      </c>
      <c r="T1749" s="203">
        <f t="shared" si="823"/>
        <v>0</v>
      </c>
      <c r="U1749" s="203">
        <f t="shared" si="824"/>
        <v>0</v>
      </c>
      <c r="V1749" s="175">
        <f>IF(Q1749&gt;0,VLOOKUP(Q1749,Jahresfaktoren!$A$11:$B$24,2,),0)</f>
        <v>52</v>
      </c>
      <c r="W1749" s="175">
        <f>IF(R1749&gt;0,VLOOKUP(R1749,Jahresfaktoren!$D$11:$E$24,2,),0)</f>
        <v>0</v>
      </c>
      <c r="X1749" s="175">
        <f>IF(S1749&gt;0,VLOOKUP(S1749,Jahresfaktoren!$A$28:$B$29,2,),0)</f>
        <v>0</v>
      </c>
      <c r="Y1749" s="175">
        <f>IF(T1749&gt;0,VLOOKUP(T1749,Jahresfaktoren!$A$28:$B$29,2,),0)</f>
        <v>0</v>
      </c>
      <c r="Z1749" s="175">
        <f>IF(U1749&gt;0,VLOOKUP(U1749,Jahresfaktoren!$A$32:$B$33,2,),)</f>
        <v>0</v>
      </c>
      <c r="AA1749" s="177">
        <f t="shared" si="809"/>
        <v>216.84</v>
      </c>
      <c r="AB1749" s="177" t="str">
        <f t="shared" si="810"/>
        <v/>
      </c>
      <c r="AC1749" s="177" t="str">
        <f t="shared" si="811"/>
        <v/>
      </c>
      <c r="AD1749" s="177" t="str">
        <f t="shared" si="812"/>
        <v/>
      </c>
      <c r="AE1749" s="177" t="str">
        <f t="shared" si="813"/>
        <v/>
      </c>
      <c r="AF1749" s="178">
        <f>IF(Q1749&gt;0,VLOOKUP(H1749,Leistungszahlen!$A$11:$C$158,3,),0)</f>
        <v>0</v>
      </c>
      <c r="AG1749" s="178">
        <f>IF(R1749&gt;0,VLOOKUP(H1749,Leistungszahlen!$A$11:$F$158,6,),IF(T1749&gt;0,VLOOKUP(H1749,Leistungszahlen!$A$11:$F$158,6,),0))</f>
        <v>0</v>
      </c>
      <c r="AH1749" s="179" t="e">
        <f t="shared" si="829"/>
        <v>#DIV/0!</v>
      </c>
      <c r="AI1749" s="179">
        <f t="shared" si="830"/>
        <v>0</v>
      </c>
      <c r="AJ1749" s="179">
        <f t="shared" si="831"/>
        <v>0</v>
      </c>
      <c r="AK1749" s="179">
        <f t="shared" si="832"/>
        <v>0</v>
      </c>
      <c r="AL1749" s="179">
        <f t="shared" si="833"/>
        <v>0</v>
      </c>
      <c r="AM1749" s="180">
        <f>IF(L1749=1,Stundensätze!$D$13,IF(L1749=2,Stundensätze!$D$17,IF(L1749=4,Stundensätze!$D$21,"")))</f>
        <v>0</v>
      </c>
      <c r="AN1749" s="180">
        <f>IF(L1749=1,Stundensätze!$D$15,IF(L1749=2,Stundensätze!$D$19,IF(L1749=4,Stundensätze!$D$23,"")))</f>
        <v>0</v>
      </c>
      <c r="AO1749" s="180" t="e">
        <f t="shared" si="814"/>
        <v>#DIV/0!</v>
      </c>
      <c r="AP1749" s="180">
        <f t="shared" si="815"/>
        <v>0</v>
      </c>
      <c r="AQ1749" s="192" t="e">
        <f t="shared" si="816"/>
        <v>#DIV/0!</v>
      </c>
      <c r="AR1749" s="192" t="e">
        <f t="shared" si="817"/>
        <v>#DIV/0!</v>
      </c>
      <c r="AS1749" s="193" t="e">
        <f t="shared" si="818"/>
        <v>#DIV/0!</v>
      </c>
      <c r="AT1749" s="258" t="str">
        <f>IF(K1749=0,0,VLOOKUP(K1749,Kostenstellen!A:B,2,FALSE))</f>
        <v xml:space="preserve">Salinenklinik </v>
      </c>
      <c r="AU1749" s="68" t="str">
        <f t="shared" si="825"/>
        <v>Z</v>
      </c>
      <c r="AV1749" s="68" t="str">
        <f t="shared" si="826"/>
        <v/>
      </c>
      <c r="AW1749" s="68">
        <f>IF(AF1749=0,0,VLOOKUP($H1749,Leistungszahlen!$A$11:$H$158,4,FALSE))</f>
        <v>0</v>
      </c>
      <c r="AX1749" s="68">
        <f>IF(AF1749=0,0,VLOOKUP($H1749,Leistungszahlen!$A$11:$H$158,5,FALSE))</f>
        <v>0</v>
      </c>
      <c r="AY1749" s="68">
        <f>IF(AG1749=0,0,VLOOKUP($H1749,Leistungszahlen!$A$11:$H$158,6,FALSE))</f>
        <v>0</v>
      </c>
      <c r="AZ1749" s="68">
        <f t="shared" si="827"/>
        <v>0</v>
      </c>
      <c r="BA1749" s="68">
        <f t="shared" si="828"/>
        <v>0</v>
      </c>
      <c r="BC1749" s="68">
        <f t="shared" si="819"/>
        <v>0</v>
      </c>
      <c r="BD1749" s="285"/>
    </row>
    <row r="1750" spans="1:56" s="68" customFormat="1">
      <c r="A1750" s="200"/>
      <c r="B1750" s="200"/>
      <c r="C1750" s="200" t="s">
        <v>420</v>
      </c>
      <c r="D1750" s="200" t="s">
        <v>200</v>
      </c>
      <c r="E1750" s="200" t="s">
        <v>370</v>
      </c>
      <c r="F1750" s="200" t="s">
        <v>1650</v>
      </c>
      <c r="G1750" s="200" t="s">
        <v>163</v>
      </c>
      <c r="H1750" s="201" t="s">
        <v>287</v>
      </c>
      <c r="I1750" s="202">
        <v>16.48</v>
      </c>
      <c r="J1750" s="200" t="s">
        <v>307</v>
      </c>
      <c r="K1750" s="176">
        <v>5</v>
      </c>
      <c r="L1750" s="176">
        <v>1</v>
      </c>
      <c r="M1750" s="176"/>
      <c r="N1750" s="286">
        <v>3</v>
      </c>
      <c r="O1750" s="286">
        <v>3</v>
      </c>
      <c r="P1750" s="176"/>
      <c r="Q1750" s="203">
        <f t="shared" si="820"/>
        <v>3</v>
      </c>
      <c r="R1750" s="203">
        <f t="shared" si="821"/>
        <v>3</v>
      </c>
      <c r="S1750" s="203">
        <f t="shared" si="822"/>
        <v>0</v>
      </c>
      <c r="T1750" s="203">
        <f t="shared" si="823"/>
        <v>0</v>
      </c>
      <c r="U1750" s="203">
        <f t="shared" si="824"/>
        <v>0</v>
      </c>
      <c r="V1750" s="175">
        <f>IF(Q1750&gt;0,VLOOKUP(Q1750,Jahresfaktoren!$A$11:$B$24,2,),0)</f>
        <v>152</v>
      </c>
      <c r="W1750" s="175">
        <f>IF(R1750&gt;0,VLOOKUP(R1750,Jahresfaktoren!$D$11:$E$24,2,),0)</f>
        <v>150</v>
      </c>
      <c r="X1750" s="175">
        <f>IF(S1750&gt;0,VLOOKUP(S1750,Jahresfaktoren!$A$28:$B$29,2,),0)</f>
        <v>0</v>
      </c>
      <c r="Y1750" s="175">
        <f>IF(T1750&gt;0,VLOOKUP(T1750,Jahresfaktoren!$A$28:$B$29,2,),0)</f>
        <v>0</v>
      </c>
      <c r="Z1750" s="175">
        <f>IF(U1750&gt;0,VLOOKUP(U1750,Jahresfaktoren!$A$32:$B$33,2,),)</f>
        <v>0</v>
      </c>
      <c r="AA1750" s="177">
        <f t="shared" si="809"/>
        <v>2504.96</v>
      </c>
      <c r="AB1750" s="177">
        <f t="shared" si="810"/>
        <v>2472</v>
      </c>
      <c r="AC1750" s="177" t="str">
        <f t="shared" si="811"/>
        <v/>
      </c>
      <c r="AD1750" s="177" t="str">
        <f t="shared" si="812"/>
        <v/>
      </c>
      <c r="AE1750" s="177" t="str">
        <f t="shared" si="813"/>
        <v/>
      </c>
      <c r="AF1750" s="178">
        <f>IF(Q1750&gt;0,VLOOKUP(H1750,Leistungszahlen!$A$11:$C$158,3,),0)</f>
        <v>0</v>
      </c>
      <c r="AG1750" s="178">
        <f>IF(R1750&gt;0,VLOOKUP(H1750,Leistungszahlen!$A$11:$F$158,6,),IF(T1750&gt;0,VLOOKUP(H1750,Leistungszahlen!$A$11:$F$158,6,),0))</f>
        <v>0</v>
      </c>
      <c r="AH1750" s="179" t="e">
        <f t="shared" si="829"/>
        <v>#DIV/0!</v>
      </c>
      <c r="AI1750" s="179" t="e">
        <f t="shared" si="830"/>
        <v>#DIV/0!</v>
      </c>
      <c r="AJ1750" s="179">
        <f t="shared" si="831"/>
        <v>0</v>
      </c>
      <c r="AK1750" s="179">
        <f t="shared" si="832"/>
        <v>0</v>
      </c>
      <c r="AL1750" s="179">
        <f t="shared" si="833"/>
        <v>0</v>
      </c>
      <c r="AM1750" s="180">
        <f>IF(L1750=1,Stundensätze!$D$13,IF(L1750=2,Stundensätze!$D$17,IF(L1750=4,Stundensätze!$D$21,"")))</f>
        <v>0</v>
      </c>
      <c r="AN1750" s="180">
        <f>IF(L1750=1,Stundensätze!$D$15,IF(L1750=2,Stundensätze!$D$19,IF(L1750=4,Stundensätze!$D$23,"")))</f>
        <v>0</v>
      </c>
      <c r="AO1750" s="180" t="e">
        <f t="shared" si="814"/>
        <v>#DIV/0!</v>
      </c>
      <c r="AP1750" s="180">
        <f t="shared" si="815"/>
        <v>0</v>
      </c>
      <c r="AQ1750" s="192" t="e">
        <f t="shared" si="816"/>
        <v>#DIV/0!</v>
      </c>
      <c r="AR1750" s="192" t="e">
        <f t="shared" si="817"/>
        <v>#DIV/0!</v>
      </c>
      <c r="AS1750" s="193" t="e">
        <f t="shared" si="818"/>
        <v>#DIV/0!</v>
      </c>
      <c r="AT1750" s="258" t="str">
        <f>IF(K1750=0,0,VLOOKUP(K1750,Kostenstellen!A:B,2,FALSE))</f>
        <v xml:space="preserve">Salinenklinik </v>
      </c>
      <c r="AU1750" s="68" t="str">
        <f t="shared" si="825"/>
        <v>A1</v>
      </c>
      <c r="AV1750" s="68" t="str">
        <f t="shared" si="826"/>
        <v>A1</v>
      </c>
      <c r="AW1750" s="68">
        <f>IF(AF1750=0,0,VLOOKUP($H1750,Leistungszahlen!$A$11:$H$158,4,FALSE))</f>
        <v>0</v>
      </c>
      <c r="AX1750" s="68">
        <f>IF(AF1750=0,0,VLOOKUP($H1750,Leistungszahlen!$A$11:$H$158,5,FALSE))</f>
        <v>0</v>
      </c>
      <c r="AY1750" s="68">
        <f>IF(AG1750=0,0,VLOOKUP($H1750,Leistungszahlen!$A$11:$H$158,6,FALSE))</f>
        <v>0</v>
      </c>
      <c r="AZ1750" s="68">
        <f t="shared" si="827"/>
        <v>0</v>
      </c>
      <c r="BA1750" s="68">
        <f t="shared" si="828"/>
        <v>0</v>
      </c>
      <c r="BC1750" s="68">
        <f t="shared" si="819"/>
        <v>0</v>
      </c>
      <c r="BD1750" s="285"/>
    </row>
    <row r="1751" spans="1:56" s="68" customFormat="1">
      <c r="A1751" s="200"/>
      <c r="B1751" s="200"/>
      <c r="C1751" s="200" t="s">
        <v>420</v>
      </c>
      <c r="D1751" s="200" t="s">
        <v>200</v>
      </c>
      <c r="E1751" s="200" t="s">
        <v>370</v>
      </c>
      <c r="F1751" s="200" t="s">
        <v>1650</v>
      </c>
      <c r="G1751" s="200" t="s">
        <v>251</v>
      </c>
      <c r="H1751" s="201" t="s">
        <v>200</v>
      </c>
      <c r="I1751" s="202">
        <v>4.13</v>
      </c>
      <c r="J1751" s="200" t="s">
        <v>778</v>
      </c>
      <c r="K1751" s="176">
        <v>5</v>
      </c>
      <c r="L1751" s="176">
        <v>1</v>
      </c>
      <c r="M1751" s="176"/>
      <c r="N1751" s="286">
        <v>6</v>
      </c>
      <c r="O1751" s="286"/>
      <c r="P1751" s="176"/>
      <c r="Q1751" s="203">
        <f t="shared" si="820"/>
        <v>6</v>
      </c>
      <c r="R1751" s="203">
        <f t="shared" si="821"/>
        <v>0</v>
      </c>
      <c r="S1751" s="203">
        <f t="shared" si="822"/>
        <v>0</v>
      </c>
      <c r="T1751" s="203">
        <f t="shared" si="823"/>
        <v>0</v>
      </c>
      <c r="U1751" s="203">
        <f t="shared" si="824"/>
        <v>0</v>
      </c>
      <c r="V1751" s="175">
        <f>IF(Q1751&gt;0,VLOOKUP(Q1751,Jahresfaktoren!$A$11:$B$24,2,),0)</f>
        <v>302</v>
      </c>
      <c r="W1751" s="175">
        <f>IF(R1751&gt;0,VLOOKUP(R1751,Jahresfaktoren!$D$11:$E$24,2,),0)</f>
        <v>0</v>
      </c>
      <c r="X1751" s="175">
        <f>IF(S1751&gt;0,VLOOKUP(S1751,Jahresfaktoren!$A$28:$B$29,2,),0)</f>
        <v>0</v>
      </c>
      <c r="Y1751" s="175">
        <f>IF(T1751&gt;0,VLOOKUP(T1751,Jahresfaktoren!$A$28:$B$29,2,),0)</f>
        <v>0</v>
      </c>
      <c r="Z1751" s="175">
        <f>IF(U1751&gt;0,VLOOKUP(U1751,Jahresfaktoren!$A$32:$B$33,2,),)</f>
        <v>0</v>
      </c>
      <c r="AA1751" s="177">
        <f t="shared" si="809"/>
        <v>1247.26</v>
      </c>
      <c r="AB1751" s="177" t="str">
        <f t="shared" si="810"/>
        <v/>
      </c>
      <c r="AC1751" s="177" t="str">
        <f t="shared" si="811"/>
        <v/>
      </c>
      <c r="AD1751" s="177" t="str">
        <f t="shared" si="812"/>
        <v/>
      </c>
      <c r="AE1751" s="177" t="str">
        <f t="shared" si="813"/>
        <v/>
      </c>
      <c r="AF1751" s="178">
        <f>IF(Q1751&gt;0,VLOOKUP(H1751,Leistungszahlen!$A$11:$C$158,3,),0)</f>
        <v>0</v>
      </c>
      <c r="AG1751" s="178">
        <f>IF(R1751&gt;0,VLOOKUP(H1751,Leistungszahlen!$A$11:$F$158,6,),IF(T1751&gt;0,VLOOKUP(H1751,Leistungszahlen!$A$11:$F$158,6,),0))</f>
        <v>0</v>
      </c>
      <c r="AH1751" s="179" t="e">
        <f t="shared" si="829"/>
        <v>#DIV/0!</v>
      </c>
      <c r="AI1751" s="179">
        <f t="shared" si="830"/>
        <v>0</v>
      </c>
      <c r="AJ1751" s="179">
        <f t="shared" si="831"/>
        <v>0</v>
      </c>
      <c r="AK1751" s="179">
        <f t="shared" si="832"/>
        <v>0</v>
      </c>
      <c r="AL1751" s="179">
        <f t="shared" si="833"/>
        <v>0</v>
      </c>
      <c r="AM1751" s="180">
        <f>IF(L1751=1,Stundensätze!$D$13,IF(L1751=2,Stundensätze!$D$17,IF(L1751=4,Stundensätze!$D$21,"")))</f>
        <v>0</v>
      </c>
      <c r="AN1751" s="180">
        <f>IF(L1751=1,Stundensätze!$D$15,IF(L1751=2,Stundensätze!$D$19,IF(L1751=4,Stundensätze!$D$23,"")))</f>
        <v>0</v>
      </c>
      <c r="AO1751" s="180" t="e">
        <f t="shared" si="814"/>
        <v>#DIV/0!</v>
      </c>
      <c r="AP1751" s="180">
        <f t="shared" si="815"/>
        <v>0</v>
      </c>
      <c r="AQ1751" s="192" t="e">
        <f t="shared" si="816"/>
        <v>#DIV/0!</v>
      </c>
      <c r="AR1751" s="192" t="e">
        <f t="shared" si="817"/>
        <v>#DIV/0!</v>
      </c>
      <c r="AS1751" s="193" t="e">
        <f t="shared" si="818"/>
        <v>#DIV/0!</v>
      </c>
      <c r="AT1751" s="258" t="str">
        <f>IF(K1751=0,0,VLOOKUP(K1751,Kostenstellen!A:B,2,FALSE))</f>
        <v xml:space="preserve">Salinenklinik </v>
      </c>
      <c r="AU1751" s="68" t="str">
        <f t="shared" si="825"/>
        <v>B</v>
      </c>
      <c r="AV1751" s="68" t="str">
        <f t="shared" si="826"/>
        <v/>
      </c>
      <c r="AW1751" s="68">
        <f>IF(AF1751=0,0,VLOOKUP($H1751,Leistungszahlen!$A$11:$H$158,4,FALSE))</f>
        <v>0</v>
      </c>
      <c r="AX1751" s="68">
        <f>IF(AF1751=0,0,VLOOKUP($H1751,Leistungszahlen!$A$11:$H$158,5,FALSE))</f>
        <v>0</v>
      </c>
      <c r="AY1751" s="68">
        <f>IF(AG1751=0,0,VLOOKUP($H1751,Leistungszahlen!$A$11:$H$158,6,FALSE))</f>
        <v>0</v>
      </c>
      <c r="AZ1751" s="68">
        <f t="shared" si="827"/>
        <v>0</v>
      </c>
      <c r="BA1751" s="68">
        <f t="shared" si="828"/>
        <v>0</v>
      </c>
      <c r="BC1751" s="68">
        <f t="shared" si="819"/>
        <v>0</v>
      </c>
      <c r="BD1751" s="285"/>
    </row>
    <row r="1752" spans="1:56" s="68" customFormat="1">
      <c r="A1752" s="200"/>
      <c r="B1752" s="200"/>
      <c r="C1752" s="200" t="s">
        <v>420</v>
      </c>
      <c r="D1752" s="200" t="s">
        <v>200</v>
      </c>
      <c r="E1752" s="200" t="s">
        <v>370</v>
      </c>
      <c r="F1752" s="200" t="s">
        <v>1651</v>
      </c>
      <c r="G1752" s="200" t="s">
        <v>118</v>
      </c>
      <c r="H1752" s="201" t="s">
        <v>221</v>
      </c>
      <c r="I1752" s="202">
        <v>4.17</v>
      </c>
      <c r="J1752" s="200" t="s">
        <v>292</v>
      </c>
      <c r="K1752" s="176">
        <v>5</v>
      </c>
      <c r="L1752" s="176">
        <v>1</v>
      </c>
      <c r="M1752" s="176">
        <v>0</v>
      </c>
      <c r="N1752" s="286">
        <v>1</v>
      </c>
      <c r="O1752" s="286"/>
      <c r="P1752" s="176"/>
      <c r="Q1752" s="203">
        <f t="shared" si="820"/>
        <v>1</v>
      </c>
      <c r="R1752" s="203">
        <f t="shared" si="821"/>
        <v>0</v>
      </c>
      <c r="S1752" s="203">
        <f t="shared" si="822"/>
        <v>0</v>
      </c>
      <c r="T1752" s="203">
        <f t="shared" si="823"/>
        <v>0</v>
      </c>
      <c r="U1752" s="203">
        <f t="shared" si="824"/>
        <v>0</v>
      </c>
      <c r="V1752" s="175">
        <f>IF(Q1752&gt;0,VLOOKUP(Q1752,Jahresfaktoren!$A$11:$B$24,2,),0)</f>
        <v>52</v>
      </c>
      <c r="W1752" s="175">
        <f>IF(R1752&gt;0,VLOOKUP(R1752,Jahresfaktoren!$D$11:$E$24,2,),0)</f>
        <v>0</v>
      </c>
      <c r="X1752" s="175">
        <f>IF(S1752&gt;0,VLOOKUP(S1752,Jahresfaktoren!$A$28:$B$29,2,),0)</f>
        <v>0</v>
      </c>
      <c r="Y1752" s="175">
        <f>IF(T1752&gt;0,VLOOKUP(T1752,Jahresfaktoren!$A$28:$B$29,2,),0)</f>
        <v>0</v>
      </c>
      <c r="Z1752" s="175">
        <f>IF(U1752&gt;0,VLOOKUP(U1752,Jahresfaktoren!$A$32:$B$33,2,),)</f>
        <v>0</v>
      </c>
      <c r="AA1752" s="177">
        <f t="shared" si="809"/>
        <v>216.84</v>
      </c>
      <c r="AB1752" s="177" t="str">
        <f t="shared" si="810"/>
        <v/>
      </c>
      <c r="AC1752" s="177" t="str">
        <f t="shared" si="811"/>
        <v/>
      </c>
      <c r="AD1752" s="177" t="str">
        <f t="shared" si="812"/>
        <v/>
      </c>
      <c r="AE1752" s="177" t="str">
        <f t="shared" si="813"/>
        <v/>
      </c>
      <c r="AF1752" s="178">
        <f>IF(Q1752&gt;0,VLOOKUP(H1752,Leistungszahlen!$A$11:$C$158,3,),0)</f>
        <v>0</v>
      </c>
      <c r="AG1752" s="178">
        <f>IF(R1752&gt;0,VLOOKUP(H1752,Leistungszahlen!$A$11:$F$158,6,),IF(T1752&gt;0,VLOOKUP(H1752,Leistungszahlen!$A$11:$F$158,6,),0))</f>
        <v>0</v>
      </c>
      <c r="AH1752" s="179" t="e">
        <f t="shared" si="829"/>
        <v>#DIV/0!</v>
      </c>
      <c r="AI1752" s="179">
        <f t="shared" si="830"/>
        <v>0</v>
      </c>
      <c r="AJ1752" s="179">
        <f t="shared" si="831"/>
        <v>0</v>
      </c>
      <c r="AK1752" s="179">
        <f t="shared" si="832"/>
        <v>0</v>
      </c>
      <c r="AL1752" s="179">
        <f t="shared" si="833"/>
        <v>0</v>
      </c>
      <c r="AM1752" s="180">
        <f>IF(L1752=1,Stundensätze!$D$13,IF(L1752=2,Stundensätze!$D$17,IF(L1752=4,Stundensätze!$D$21,"")))</f>
        <v>0</v>
      </c>
      <c r="AN1752" s="180">
        <f>IF(L1752=1,Stundensätze!$D$15,IF(L1752=2,Stundensätze!$D$19,IF(L1752=4,Stundensätze!$D$23,"")))</f>
        <v>0</v>
      </c>
      <c r="AO1752" s="180" t="e">
        <f t="shared" si="814"/>
        <v>#DIV/0!</v>
      </c>
      <c r="AP1752" s="180">
        <f t="shared" si="815"/>
        <v>0</v>
      </c>
      <c r="AQ1752" s="192" t="e">
        <f t="shared" si="816"/>
        <v>#DIV/0!</v>
      </c>
      <c r="AR1752" s="192" t="e">
        <f t="shared" si="817"/>
        <v>#DIV/0!</v>
      </c>
      <c r="AS1752" s="193" t="e">
        <f t="shared" si="818"/>
        <v>#DIV/0!</v>
      </c>
      <c r="AT1752" s="258" t="str">
        <f>IF(K1752=0,0,VLOOKUP(K1752,Kostenstellen!A:B,2,FALSE))</f>
        <v xml:space="preserve">Salinenklinik </v>
      </c>
      <c r="AU1752" s="68" t="str">
        <f t="shared" si="825"/>
        <v>Z</v>
      </c>
      <c r="AV1752" s="68" t="str">
        <f t="shared" si="826"/>
        <v/>
      </c>
      <c r="AW1752" s="68">
        <f>IF(AF1752=0,0,VLOOKUP($H1752,Leistungszahlen!$A$11:$H$158,4,FALSE))</f>
        <v>0</v>
      </c>
      <c r="AX1752" s="68">
        <f>IF(AF1752=0,0,VLOOKUP($H1752,Leistungszahlen!$A$11:$H$158,5,FALSE))</f>
        <v>0</v>
      </c>
      <c r="AY1752" s="68">
        <f>IF(AG1752=0,0,VLOOKUP($H1752,Leistungszahlen!$A$11:$H$158,6,FALSE))</f>
        <v>0</v>
      </c>
      <c r="AZ1752" s="68">
        <f t="shared" si="827"/>
        <v>0</v>
      </c>
      <c r="BA1752" s="68">
        <f t="shared" si="828"/>
        <v>0</v>
      </c>
      <c r="BC1752" s="68">
        <f t="shared" si="819"/>
        <v>0</v>
      </c>
      <c r="BD1752" s="285"/>
    </row>
    <row r="1753" spans="1:56" s="68" customFormat="1">
      <c r="A1753" s="200"/>
      <c r="B1753" s="200"/>
      <c r="C1753" s="200" t="s">
        <v>420</v>
      </c>
      <c r="D1753" s="200" t="s">
        <v>200</v>
      </c>
      <c r="E1753" s="200" t="s">
        <v>370</v>
      </c>
      <c r="F1753" s="200" t="s">
        <v>1651</v>
      </c>
      <c r="G1753" s="200" t="s">
        <v>163</v>
      </c>
      <c r="H1753" s="201" t="s">
        <v>287</v>
      </c>
      <c r="I1753" s="202">
        <v>16.48</v>
      </c>
      <c r="J1753" s="200" t="s">
        <v>307</v>
      </c>
      <c r="K1753" s="176">
        <v>5</v>
      </c>
      <c r="L1753" s="176">
        <v>1</v>
      </c>
      <c r="M1753" s="176"/>
      <c r="N1753" s="286">
        <v>3</v>
      </c>
      <c r="O1753" s="286">
        <v>3</v>
      </c>
      <c r="P1753" s="176"/>
      <c r="Q1753" s="203">
        <f t="shared" si="820"/>
        <v>3</v>
      </c>
      <c r="R1753" s="203">
        <f t="shared" si="821"/>
        <v>3</v>
      </c>
      <c r="S1753" s="203">
        <f t="shared" si="822"/>
        <v>0</v>
      </c>
      <c r="T1753" s="203">
        <f t="shared" si="823"/>
        <v>0</v>
      </c>
      <c r="U1753" s="203">
        <f t="shared" si="824"/>
        <v>0</v>
      </c>
      <c r="V1753" s="175">
        <f>IF(Q1753&gt;0,VLOOKUP(Q1753,Jahresfaktoren!$A$11:$B$24,2,),0)</f>
        <v>152</v>
      </c>
      <c r="W1753" s="175">
        <f>IF(R1753&gt;0,VLOOKUP(R1753,Jahresfaktoren!$D$11:$E$24,2,),0)</f>
        <v>150</v>
      </c>
      <c r="X1753" s="175">
        <f>IF(S1753&gt;0,VLOOKUP(S1753,Jahresfaktoren!$A$28:$B$29,2,),0)</f>
        <v>0</v>
      </c>
      <c r="Y1753" s="175">
        <f>IF(T1753&gt;0,VLOOKUP(T1753,Jahresfaktoren!$A$28:$B$29,2,),0)</f>
        <v>0</v>
      </c>
      <c r="Z1753" s="175">
        <f>IF(U1753&gt;0,VLOOKUP(U1753,Jahresfaktoren!$A$32:$B$33,2,),)</f>
        <v>0</v>
      </c>
      <c r="AA1753" s="177">
        <f t="shared" si="809"/>
        <v>2504.96</v>
      </c>
      <c r="AB1753" s="177">
        <f t="shared" si="810"/>
        <v>2472</v>
      </c>
      <c r="AC1753" s="177" t="str">
        <f t="shared" si="811"/>
        <v/>
      </c>
      <c r="AD1753" s="177" t="str">
        <f t="shared" si="812"/>
        <v/>
      </c>
      <c r="AE1753" s="177" t="str">
        <f t="shared" si="813"/>
        <v/>
      </c>
      <c r="AF1753" s="178">
        <f>IF(Q1753&gt;0,VLOOKUP(H1753,Leistungszahlen!$A$11:$C$158,3,),0)</f>
        <v>0</v>
      </c>
      <c r="AG1753" s="178">
        <f>IF(R1753&gt;0,VLOOKUP(H1753,Leistungszahlen!$A$11:$F$158,6,),IF(T1753&gt;0,VLOOKUP(H1753,Leistungszahlen!$A$11:$F$158,6,),0))</f>
        <v>0</v>
      </c>
      <c r="AH1753" s="179" t="e">
        <f t="shared" si="829"/>
        <v>#DIV/0!</v>
      </c>
      <c r="AI1753" s="179" t="e">
        <f t="shared" si="830"/>
        <v>#DIV/0!</v>
      </c>
      <c r="AJ1753" s="179">
        <f t="shared" si="831"/>
        <v>0</v>
      </c>
      <c r="AK1753" s="179">
        <f t="shared" si="832"/>
        <v>0</v>
      </c>
      <c r="AL1753" s="179">
        <f t="shared" si="833"/>
        <v>0</v>
      </c>
      <c r="AM1753" s="180">
        <f>IF(L1753=1,Stundensätze!$D$13,IF(L1753=2,Stundensätze!$D$17,IF(L1753=4,Stundensätze!$D$21,"")))</f>
        <v>0</v>
      </c>
      <c r="AN1753" s="180">
        <f>IF(L1753=1,Stundensätze!$D$15,IF(L1753=2,Stundensätze!$D$19,IF(L1753=4,Stundensätze!$D$23,"")))</f>
        <v>0</v>
      </c>
      <c r="AO1753" s="180" t="e">
        <f t="shared" si="814"/>
        <v>#DIV/0!</v>
      </c>
      <c r="AP1753" s="180">
        <f t="shared" si="815"/>
        <v>0</v>
      </c>
      <c r="AQ1753" s="192" t="e">
        <f t="shared" si="816"/>
        <v>#DIV/0!</v>
      </c>
      <c r="AR1753" s="192" t="e">
        <f t="shared" si="817"/>
        <v>#DIV/0!</v>
      </c>
      <c r="AS1753" s="193" t="e">
        <f t="shared" si="818"/>
        <v>#DIV/0!</v>
      </c>
      <c r="AT1753" s="258" t="str">
        <f>IF(K1753=0,0,VLOOKUP(K1753,Kostenstellen!A:B,2,FALSE))</f>
        <v xml:space="preserve">Salinenklinik </v>
      </c>
      <c r="AU1753" s="68" t="str">
        <f t="shared" si="825"/>
        <v>A1</v>
      </c>
      <c r="AV1753" s="68" t="str">
        <f t="shared" si="826"/>
        <v>A1</v>
      </c>
      <c r="AW1753" s="68">
        <f>IF(AF1753=0,0,VLOOKUP($H1753,Leistungszahlen!$A$11:$H$158,4,FALSE))</f>
        <v>0</v>
      </c>
      <c r="AX1753" s="68">
        <f>IF(AF1753=0,0,VLOOKUP($H1753,Leistungszahlen!$A$11:$H$158,5,FALSE))</f>
        <v>0</v>
      </c>
      <c r="AY1753" s="68">
        <f>IF(AG1753=0,0,VLOOKUP($H1753,Leistungszahlen!$A$11:$H$158,6,FALSE))</f>
        <v>0</v>
      </c>
      <c r="AZ1753" s="68">
        <f t="shared" si="827"/>
        <v>0</v>
      </c>
      <c r="BA1753" s="68">
        <f t="shared" si="828"/>
        <v>0</v>
      </c>
      <c r="BC1753" s="68">
        <f t="shared" si="819"/>
        <v>0</v>
      </c>
      <c r="BD1753" s="285"/>
    </row>
    <row r="1754" spans="1:56" s="68" customFormat="1">
      <c r="A1754" s="200"/>
      <c r="B1754" s="200"/>
      <c r="C1754" s="200" t="s">
        <v>420</v>
      </c>
      <c r="D1754" s="200" t="s">
        <v>200</v>
      </c>
      <c r="E1754" s="200" t="s">
        <v>370</v>
      </c>
      <c r="F1754" s="200" t="s">
        <v>1651</v>
      </c>
      <c r="G1754" s="200" t="s">
        <v>251</v>
      </c>
      <c r="H1754" s="201" t="s">
        <v>200</v>
      </c>
      <c r="I1754" s="202">
        <v>4.13</v>
      </c>
      <c r="J1754" s="200" t="s">
        <v>778</v>
      </c>
      <c r="K1754" s="176">
        <v>5</v>
      </c>
      <c r="L1754" s="176">
        <v>1</v>
      </c>
      <c r="M1754" s="176"/>
      <c r="N1754" s="286">
        <v>6</v>
      </c>
      <c r="O1754" s="286"/>
      <c r="P1754" s="176"/>
      <c r="Q1754" s="203">
        <f t="shared" si="820"/>
        <v>6</v>
      </c>
      <c r="R1754" s="203">
        <f t="shared" si="821"/>
        <v>0</v>
      </c>
      <c r="S1754" s="203">
        <f t="shared" si="822"/>
        <v>0</v>
      </c>
      <c r="T1754" s="203">
        <f t="shared" si="823"/>
        <v>0</v>
      </c>
      <c r="U1754" s="203">
        <f t="shared" si="824"/>
        <v>0</v>
      </c>
      <c r="V1754" s="175">
        <f>IF(Q1754&gt;0,VLOOKUP(Q1754,Jahresfaktoren!$A$11:$B$24,2,),0)</f>
        <v>302</v>
      </c>
      <c r="W1754" s="175">
        <f>IF(R1754&gt;0,VLOOKUP(R1754,Jahresfaktoren!$D$11:$E$24,2,),0)</f>
        <v>0</v>
      </c>
      <c r="X1754" s="175">
        <f>IF(S1754&gt;0,VLOOKUP(S1754,Jahresfaktoren!$A$28:$B$29,2,),0)</f>
        <v>0</v>
      </c>
      <c r="Y1754" s="175">
        <f>IF(T1754&gt;0,VLOOKUP(T1754,Jahresfaktoren!$A$28:$B$29,2,),0)</f>
        <v>0</v>
      </c>
      <c r="Z1754" s="175">
        <f>IF(U1754&gt;0,VLOOKUP(U1754,Jahresfaktoren!$A$32:$B$33,2,),)</f>
        <v>0</v>
      </c>
      <c r="AA1754" s="177">
        <f t="shared" si="809"/>
        <v>1247.26</v>
      </c>
      <c r="AB1754" s="177" t="str">
        <f t="shared" si="810"/>
        <v/>
      </c>
      <c r="AC1754" s="177" t="str">
        <f t="shared" si="811"/>
        <v/>
      </c>
      <c r="AD1754" s="177" t="str">
        <f t="shared" si="812"/>
        <v/>
      </c>
      <c r="AE1754" s="177" t="str">
        <f t="shared" si="813"/>
        <v/>
      </c>
      <c r="AF1754" s="178">
        <f>IF(Q1754&gt;0,VLOOKUP(H1754,Leistungszahlen!$A$11:$C$158,3,),0)</f>
        <v>0</v>
      </c>
      <c r="AG1754" s="178">
        <f>IF(R1754&gt;0,VLOOKUP(H1754,Leistungszahlen!$A$11:$F$158,6,),IF(T1754&gt;0,VLOOKUP(H1754,Leistungszahlen!$A$11:$F$158,6,),0))</f>
        <v>0</v>
      </c>
      <c r="AH1754" s="179" t="e">
        <f t="shared" si="829"/>
        <v>#DIV/0!</v>
      </c>
      <c r="AI1754" s="179">
        <f t="shared" si="830"/>
        <v>0</v>
      </c>
      <c r="AJ1754" s="179">
        <f t="shared" si="831"/>
        <v>0</v>
      </c>
      <c r="AK1754" s="179">
        <f t="shared" si="832"/>
        <v>0</v>
      </c>
      <c r="AL1754" s="179">
        <f t="shared" si="833"/>
        <v>0</v>
      </c>
      <c r="AM1754" s="180">
        <f>IF(L1754=1,Stundensätze!$D$13,IF(L1754=2,Stundensätze!$D$17,IF(L1754=4,Stundensätze!$D$21,"")))</f>
        <v>0</v>
      </c>
      <c r="AN1754" s="180">
        <f>IF(L1754=1,Stundensätze!$D$15,IF(L1754=2,Stundensätze!$D$19,IF(L1754=4,Stundensätze!$D$23,"")))</f>
        <v>0</v>
      </c>
      <c r="AO1754" s="180" t="e">
        <f t="shared" si="814"/>
        <v>#DIV/0!</v>
      </c>
      <c r="AP1754" s="180">
        <f t="shared" si="815"/>
        <v>0</v>
      </c>
      <c r="AQ1754" s="192" t="e">
        <f t="shared" si="816"/>
        <v>#DIV/0!</v>
      </c>
      <c r="AR1754" s="192" t="e">
        <f t="shared" si="817"/>
        <v>#DIV/0!</v>
      </c>
      <c r="AS1754" s="193" t="e">
        <f t="shared" si="818"/>
        <v>#DIV/0!</v>
      </c>
      <c r="AT1754" s="258" t="str">
        <f>IF(K1754=0,0,VLOOKUP(K1754,Kostenstellen!A:B,2,FALSE))</f>
        <v xml:space="preserve">Salinenklinik </v>
      </c>
      <c r="AU1754" s="68" t="str">
        <f t="shared" si="825"/>
        <v>B</v>
      </c>
      <c r="AV1754" s="68" t="str">
        <f t="shared" si="826"/>
        <v/>
      </c>
      <c r="AW1754" s="68">
        <f>IF(AF1754=0,0,VLOOKUP($H1754,Leistungszahlen!$A$11:$H$158,4,FALSE))</f>
        <v>0</v>
      </c>
      <c r="AX1754" s="68">
        <f>IF(AF1754=0,0,VLOOKUP($H1754,Leistungszahlen!$A$11:$H$158,5,FALSE))</f>
        <v>0</v>
      </c>
      <c r="AY1754" s="68">
        <f>IF(AG1754=0,0,VLOOKUP($H1754,Leistungszahlen!$A$11:$H$158,6,FALSE))</f>
        <v>0</v>
      </c>
      <c r="AZ1754" s="68">
        <f t="shared" si="827"/>
        <v>0</v>
      </c>
      <c r="BA1754" s="68">
        <f t="shared" si="828"/>
        <v>0</v>
      </c>
      <c r="BC1754" s="68">
        <f t="shared" si="819"/>
        <v>0</v>
      </c>
      <c r="BD1754" s="285"/>
    </row>
    <row r="1755" spans="1:56" s="68" customFormat="1">
      <c r="A1755" s="200"/>
      <c r="B1755" s="200"/>
      <c r="C1755" s="200" t="s">
        <v>420</v>
      </c>
      <c r="D1755" s="200" t="s">
        <v>200</v>
      </c>
      <c r="E1755" s="200" t="s">
        <v>370</v>
      </c>
      <c r="F1755" s="200"/>
      <c r="G1755" s="200" t="s">
        <v>232</v>
      </c>
      <c r="H1755" s="201" t="s">
        <v>206</v>
      </c>
      <c r="I1755" s="202">
        <v>7.51</v>
      </c>
      <c r="J1755" s="200" t="s">
        <v>560</v>
      </c>
      <c r="K1755" s="176">
        <v>5</v>
      </c>
      <c r="L1755" s="176">
        <v>1</v>
      </c>
      <c r="M1755" s="176" t="s">
        <v>119</v>
      </c>
      <c r="N1755" s="286">
        <v>1</v>
      </c>
      <c r="O1755" s="286"/>
      <c r="P1755" s="176"/>
      <c r="Q1755" s="203">
        <f t="shared" si="820"/>
        <v>0</v>
      </c>
      <c r="R1755" s="203">
        <f t="shared" si="821"/>
        <v>0</v>
      </c>
      <c r="S1755" s="203">
        <f t="shared" si="822"/>
        <v>0</v>
      </c>
      <c r="T1755" s="203">
        <f t="shared" si="823"/>
        <v>0</v>
      </c>
      <c r="U1755" s="203">
        <f t="shared" si="824"/>
        <v>0</v>
      </c>
      <c r="V1755" s="175">
        <f>IF(Q1755&gt;0,VLOOKUP(Q1755,Jahresfaktoren!$A$11:$B$24,2,),0)</f>
        <v>0</v>
      </c>
      <c r="W1755" s="175">
        <f>IF(R1755&gt;0,VLOOKUP(R1755,Jahresfaktoren!$D$11:$E$24,2,),0)</f>
        <v>0</v>
      </c>
      <c r="X1755" s="175">
        <f>IF(S1755&gt;0,VLOOKUP(S1755,Jahresfaktoren!$A$28:$B$29,2,),0)</f>
        <v>0</v>
      </c>
      <c r="Y1755" s="175">
        <f>IF(T1755&gt;0,VLOOKUP(T1755,Jahresfaktoren!$A$28:$B$29,2,),0)</f>
        <v>0</v>
      </c>
      <c r="Z1755" s="175">
        <f>IF(U1755&gt;0,VLOOKUP(U1755,Jahresfaktoren!$A$32:$B$33,2,),)</f>
        <v>0</v>
      </c>
      <c r="AA1755" s="177" t="str">
        <f t="shared" si="809"/>
        <v/>
      </c>
      <c r="AB1755" s="177" t="str">
        <f t="shared" si="810"/>
        <v/>
      </c>
      <c r="AC1755" s="177" t="str">
        <f t="shared" si="811"/>
        <v/>
      </c>
      <c r="AD1755" s="177" t="str">
        <f t="shared" si="812"/>
        <v/>
      </c>
      <c r="AE1755" s="177" t="str">
        <f t="shared" si="813"/>
        <v/>
      </c>
      <c r="AF1755" s="178">
        <f>IF(Q1755&gt;0,VLOOKUP(H1755,Leistungszahlen!$A$11:$C$158,3,),0)</f>
        <v>0</v>
      </c>
      <c r="AG1755" s="178">
        <f>IF(R1755&gt;0,VLOOKUP(H1755,Leistungszahlen!$A$11:$F$158,6,),IF(T1755&gt;0,VLOOKUP(H1755,Leistungszahlen!$A$11:$F$158,6,),0))</f>
        <v>0</v>
      </c>
      <c r="AH1755" s="179">
        <f t="shared" si="829"/>
        <v>0</v>
      </c>
      <c r="AI1755" s="179">
        <f t="shared" si="830"/>
        <v>0</v>
      </c>
      <c r="AJ1755" s="179">
        <f t="shared" si="831"/>
        <v>0</v>
      </c>
      <c r="AK1755" s="179">
        <f t="shared" si="832"/>
        <v>0</v>
      </c>
      <c r="AL1755" s="179">
        <f t="shared" si="833"/>
        <v>0</v>
      </c>
      <c r="AM1755" s="180">
        <f>IF(L1755=1,Stundensätze!$D$13,IF(L1755=2,Stundensätze!$D$17,IF(L1755=4,Stundensätze!$D$21,"")))</f>
        <v>0</v>
      </c>
      <c r="AN1755" s="180">
        <f>IF(L1755=1,Stundensätze!$D$15,IF(L1755=2,Stundensätze!$D$19,IF(L1755=4,Stundensätze!$D$23,"")))</f>
        <v>0</v>
      </c>
      <c r="AO1755" s="180">
        <f t="shared" si="814"/>
        <v>0</v>
      </c>
      <c r="AP1755" s="180">
        <f t="shared" si="815"/>
        <v>0</v>
      </c>
      <c r="AQ1755" s="192">
        <f t="shared" si="816"/>
        <v>0</v>
      </c>
      <c r="AR1755" s="192">
        <f t="shared" si="817"/>
        <v>0</v>
      </c>
      <c r="AS1755" s="193">
        <f t="shared" si="818"/>
        <v>0</v>
      </c>
      <c r="AT1755" s="258" t="str">
        <f>IF(K1755=0,0,VLOOKUP(K1755,Kostenstellen!A:B,2,FALSE))</f>
        <v xml:space="preserve">Salinenklinik </v>
      </c>
      <c r="AU1755" s="68" t="str">
        <f t="shared" si="825"/>
        <v/>
      </c>
      <c r="AV1755" s="68" t="str">
        <f t="shared" si="826"/>
        <v/>
      </c>
      <c r="AW1755" s="68">
        <f>IF(AF1755=0,0,VLOOKUP($H1755,Leistungszahlen!$A$11:$H$158,4,FALSE))</f>
        <v>0</v>
      </c>
      <c r="AX1755" s="68">
        <f>IF(AF1755=0,0,VLOOKUP($H1755,Leistungszahlen!$A$11:$H$158,5,FALSE))</f>
        <v>0</v>
      </c>
      <c r="AY1755" s="68">
        <f>IF(AG1755=0,0,VLOOKUP($H1755,Leistungszahlen!$A$11:$H$158,6,FALSE))</f>
        <v>0</v>
      </c>
      <c r="AZ1755" s="68">
        <f t="shared" si="827"/>
        <v>0</v>
      </c>
      <c r="BA1755" s="68">
        <f t="shared" si="828"/>
        <v>0</v>
      </c>
      <c r="BC1755" s="68">
        <f t="shared" si="819"/>
        <v>0</v>
      </c>
      <c r="BD1755" s="285"/>
    </row>
    <row r="1756" spans="1:56" s="68" customFormat="1">
      <c r="A1756" s="200"/>
      <c r="B1756" s="200"/>
      <c r="C1756" s="200" t="s">
        <v>420</v>
      </c>
      <c r="D1756" s="200" t="s">
        <v>200</v>
      </c>
      <c r="E1756" s="200" t="s">
        <v>370</v>
      </c>
      <c r="F1756" s="200"/>
      <c r="G1756" s="200" t="s">
        <v>193</v>
      </c>
      <c r="H1756" s="201" t="s">
        <v>206</v>
      </c>
      <c r="I1756" s="202">
        <v>7.19</v>
      </c>
      <c r="J1756" s="200" t="s">
        <v>560</v>
      </c>
      <c r="K1756" s="176">
        <v>5</v>
      </c>
      <c r="L1756" s="176">
        <v>1</v>
      </c>
      <c r="M1756" s="176" t="s">
        <v>119</v>
      </c>
      <c r="N1756" s="286">
        <v>1</v>
      </c>
      <c r="O1756" s="286"/>
      <c r="P1756" s="176"/>
      <c r="Q1756" s="203">
        <f t="shared" si="820"/>
        <v>0</v>
      </c>
      <c r="R1756" s="203">
        <f t="shared" si="821"/>
        <v>0</v>
      </c>
      <c r="S1756" s="203">
        <f t="shared" si="822"/>
        <v>0</v>
      </c>
      <c r="T1756" s="203">
        <f t="shared" si="823"/>
        <v>0</v>
      </c>
      <c r="U1756" s="203">
        <f t="shared" si="824"/>
        <v>0</v>
      </c>
      <c r="V1756" s="175">
        <f>IF(Q1756&gt;0,VLOOKUP(Q1756,Jahresfaktoren!$A$11:$B$24,2,),0)</f>
        <v>0</v>
      </c>
      <c r="W1756" s="175">
        <f>IF(R1756&gt;0,VLOOKUP(R1756,Jahresfaktoren!$D$11:$E$24,2,),0)</f>
        <v>0</v>
      </c>
      <c r="X1756" s="175">
        <f>IF(S1756&gt;0,VLOOKUP(S1756,Jahresfaktoren!$A$28:$B$29,2,),0)</f>
        <v>0</v>
      </c>
      <c r="Y1756" s="175">
        <f>IF(T1756&gt;0,VLOOKUP(T1756,Jahresfaktoren!$A$28:$B$29,2,),0)</f>
        <v>0</v>
      </c>
      <c r="Z1756" s="175">
        <f>IF(U1756&gt;0,VLOOKUP(U1756,Jahresfaktoren!$A$32:$B$33,2,),)</f>
        <v>0</v>
      </c>
      <c r="AA1756" s="177" t="str">
        <f t="shared" si="809"/>
        <v/>
      </c>
      <c r="AB1756" s="177" t="str">
        <f t="shared" si="810"/>
        <v/>
      </c>
      <c r="AC1756" s="177" t="str">
        <f t="shared" si="811"/>
        <v/>
      </c>
      <c r="AD1756" s="177" t="str">
        <f t="shared" si="812"/>
        <v/>
      </c>
      <c r="AE1756" s="177" t="str">
        <f t="shared" si="813"/>
        <v/>
      </c>
      <c r="AF1756" s="178">
        <f>IF(Q1756&gt;0,VLOOKUP(H1756,Leistungszahlen!$A$11:$C$158,3,),0)</f>
        <v>0</v>
      </c>
      <c r="AG1756" s="178">
        <f>IF(R1756&gt;0,VLOOKUP(H1756,Leistungszahlen!$A$11:$F$158,6,),IF(T1756&gt;0,VLOOKUP(H1756,Leistungszahlen!$A$11:$F$158,6,),0))</f>
        <v>0</v>
      </c>
      <c r="AH1756" s="179">
        <f t="shared" si="829"/>
        <v>0</v>
      </c>
      <c r="AI1756" s="179">
        <f t="shared" si="830"/>
        <v>0</v>
      </c>
      <c r="AJ1756" s="179">
        <f t="shared" si="831"/>
        <v>0</v>
      </c>
      <c r="AK1756" s="179">
        <f t="shared" si="832"/>
        <v>0</v>
      </c>
      <c r="AL1756" s="179">
        <f t="shared" si="833"/>
        <v>0</v>
      </c>
      <c r="AM1756" s="180">
        <f>IF(L1756=1,Stundensätze!$D$13,IF(L1756=2,Stundensätze!$D$17,IF(L1756=4,Stundensätze!$D$21,"")))</f>
        <v>0</v>
      </c>
      <c r="AN1756" s="180">
        <f>IF(L1756=1,Stundensätze!$D$15,IF(L1756=2,Stundensätze!$D$19,IF(L1756=4,Stundensätze!$D$23,"")))</f>
        <v>0</v>
      </c>
      <c r="AO1756" s="180">
        <f t="shared" si="814"/>
        <v>0</v>
      </c>
      <c r="AP1756" s="180">
        <f t="shared" si="815"/>
        <v>0</v>
      </c>
      <c r="AQ1756" s="192">
        <f t="shared" si="816"/>
        <v>0</v>
      </c>
      <c r="AR1756" s="192">
        <f t="shared" si="817"/>
        <v>0</v>
      </c>
      <c r="AS1756" s="193">
        <f t="shared" si="818"/>
        <v>0</v>
      </c>
      <c r="AT1756" s="258" t="str">
        <f>IF(K1756=0,0,VLOOKUP(K1756,Kostenstellen!A:B,2,FALSE))</f>
        <v xml:space="preserve">Salinenklinik </v>
      </c>
      <c r="AU1756" s="68" t="str">
        <f t="shared" si="825"/>
        <v/>
      </c>
      <c r="AV1756" s="68" t="str">
        <f t="shared" si="826"/>
        <v/>
      </c>
      <c r="AW1756" s="68">
        <f>IF(AF1756=0,0,VLOOKUP($H1756,Leistungszahlen!$A$11:$H$158,4,FALSE))</f>
        <v>0</v>
      </c>
      <c r="AX1756" s="68">
        <f>IF(AF1756=0,0,VLOOKUP($H1756,Leistungszahlen!$A$11:$H$158,5,FALSE))</f>
        <v>0</v>
      </c>
      <c r="AY1756" s="68">
        <f>IF(AG1756=0,0,VLOOKUP($H1756,Leistungszahlen!$A$11:$H$158,6,FALSE))</f>
        <v>0</v>
      </c>
      <c r="AZ1756" s="68">
        <f t="shared" si="827"/>
        <v>0</v>
      </c>
      <c r="BA1756" s="68">
        <f t="shared" si="828"/>
        <v>0</v>
      </c>
      <c r="BC1756" s="68">
        <f t="shared" si="819"/>
        <v>0</v>
      </c>
      <c r="BD1756" s="285"/>
    </row>
    <row r="1757" spans="1:56" s="68" customFormat="1">
      <c r="A1757" s="200"/>
      <c r="B1757" s="200"/>
      <c r="C1757" s="200" t="s">
        <v>420</v>
      </c>
      <c r="D1757" s="200" t="s">
        <v>200</v>
      </c>
      <c r="E1757" s="200" t="s">
        <v>370</v>
      </c>
      <c r="F1757" s="200"/>
      <c r="G1757" s="200" t="s">
        <v>113</v>
      </c>
      <c r="H1757" s="201" t="s">
        <v>205</v>
      </c>
      <c r="I1757" s="202">
        <v>43.25</v>
      </c>
      <c r="J1757" s="200" t="s">
        <v>307</v>
      </c>
      <c r="K1757" s="176">
        <v>5</v>
      </c>
      <c r="L1757" s="176">
        <v>1</v>
      </c>
      <c r="M1757" s="176">
        <v>0</v>
      </c>
      <c r="N1757" s="286">
        <v>3</v>
      </c>
      <c r="O1757" s="286">
        <v>3</v>
      </c>
      <c r="P1757" s="176"/>
      <c r="Q1757" s="203">
        <f t="shared" si="820"/>
        <v>3</v>
      </c>
      <c r="R1757" s="203">
        <f t="shared" si="821"/>
        <v>3</v>
      </c>
      <c r="S1757" s="203">
        <f t="shared" si="822"/>
        <v>0</v>
      </c>
      <c r="T1757" s="203">
        <f t="shared" si="823"/>
        <v>0</v>
      </c>
      <c r="U1757" s="203">
        <f t="shared" si="824"/>
        <v>0</v>
      </c>
      <c r="V1757" s="175">
        <f>IF(Q1757&gt;0,VLOOKUP(Q1757,Jahresfaktoren!$A$11:$B$24,2,),0)</f>
        <v>152</v>
      </c>
      <c r="W1757" s="175">
        <f>IF(R1757&gt;0,VLOOKUP(R1757,Jahresfaktoren!$D$11:$E$24,2,),0)</f>
        <v>150</v>
      </c>
      <c r="X1757" s="175">
        <f>IF(S1757&gt;0,VLOOKUP(S1757,Jahresfaktoren!$A$28:$B$29,2,),0)</f>
        <v>0</v>
      </c>
      <c r="Y1757" s="175">
        <f>IF(T1757&gt;0,VLOOKUP(T1757,Jahresfaktoren!$A$28:$B$29,2,),0)</f>
        <v>0</v>
      </c>
      <c r="Z1757" s="175">
        <f>IF(U1757&gt;0,VLOOKUP(U1757,Jahresfaktoren!$A$32:$B$33,2,),)</f>
        <v>0</v>
      </c>
      <c r="AA1757" s="177">
        <f t="shared" si="809"/>
        <v>6574</v>
      </c>
      <c r="AB1757" s="177">
        <f t="shared" si="810"/>
        <v>6487.5</v>
      </c>
      <c r="AC1757" s="177" t="str">
        <f t="shared" si="811"/>
        <v/>
      </c>
      <c r="AD1757" s="177" t="str">
        <f t="shared" si="812"/>
        <v/>
      </c>
      <c r="AE1757" s="177" t="str">
        <f t="shared" si="813"/>
        <v/>
      </c>
      <c r="AF1757" s="178">
        <f>IF(Q1757&gt;0,VLOOKUP(H1757,Leistungszahlen!$A$11:$C$158,3,),0)</f>
        <v>0</v>
      </c>
      <c r="AG1757" s="178">
        <f>IF(R1757&gt;0,VLOOKUP(H1757,Leistungszahlen!$A$11:$F$158,6,),IF(T1757&gt;0,VLOOKUP(H1757,Leistungszahlen!$A$11:$F$158,6,),0))</f>
        <v>0</v>
      </c>
      <c r="AH1757" s="179" t="e">
        <f t="shared" si="829"/>
        <v>#DIV/0!</v>
      </c>
      <c r="AI1757" s="179" t="e">
        <f t="shared" si="830"/>
        <v>#DIV/0!</v>
      </c>
      <c r="AJ1757" s="179">
        <f t="shared" si="831"/>
        <v>0</v>
      </c>
      <c r="AK1757" s="179">
        <f t="shared" si="832"/>
        <v>0</v>
      </c>
      <c r="AL1757" s="179">
        <f t="shared" si="833"/>
        <v>0</v>
      </c>
      <c r="AM1757" s="180">
        <f>IF(L1757=1,Stundensätze!$D$13,IF(L1757=2,Stundensätze!$D$17,IF(L1757=4,Stundensätze!$D$21,"")))</f>
        <v>0</v>
      </c>
      <c r="AN1757" s="180">
        <f>IF(L1757=1,Stundensätze!$D$15,IF(L1757=2,Stundensätze!$D$19,IF(L1757=4,Stundensätze!$D$23,"")))</f>
        <v>0</v>
      </c>
      <c r="AO1757" s="180" t="e">
        <f t="shared" si="814"/>
        <v>#DIV/0!</v>
      </c>
      <c r="AP1757" s="180">
        <f t="shared" si="815"/>
        <v>0</v>
      </c>
      <c r="AQ1757" s="192" t="e">
        <f t="shared" si="816"/>
        <v>#DIV/0!</v>
      </c>
      <c r="AR1757" s="192" t="e">
        <f t="shared" si="817"/>
        <v>#DIV/0!</v>
      </c>
      <c r="AS1757" s="193" t="e">
        <f t="shared" si="818"/>
        <v>#DIV/0!</v>
      </c>
      <c r="AT1757" s="258" t="str">
        <f>IF(K1757=0,0,VLOOKUP(K1757,Kostenstellen!A:B,2,FALSE))</f>
        <v xml:space="preserve">Salinenklinik </v>
      </c>
      <c r="AU1757" s="68" t="str">
        <f t="shared" si="825"/>
        <v>G</v>
      </c>
      <c r="AV1757" s="68" t="str">
        <f t="shared" si="826"/>
        <v>G</v>
      </c>
      <c r="AW1757" s="68">
        <f>IF(AF1757=0,0,VLOOKUP($H1757,Leistungszahlen!$A$11:$H$158,4,FALSE))</f>
        <v>0</v>
      </c>
      <c r="AX1757" s="68">
        <f>IF(AF1757=0,0,VLOOKUP($H1757,Leistungszahlen!$A$11:$H$158,5,FALSE))</f>
        <v>0</v>
      </c>
      <c r="AY1757" s="68">
        <f>IF(AG1757=0,0,VLOOKUP($H1757,Leistungszahlen!$A$11:$H$158,6,FALSE))</f>
        <v>0</v>
      </c>
      <c r="AZ1757" s="68">
        <f t="shared" si="827"/>
        <v>0</v>
      </c>
      <c r="BA1757" s="68">
        <f t="shared" si="828"/>
        <v>0</v>
      </c>
      <c r="BC1757" s="68">
        <f t="shared" si="819"/>
        <v>0</v>
      </c>
      <c r="BD1757" s="285"/>
    </row>
    <row r="1758" spans="1:56" s="68" customFormat="1">
      <c r="A1758" s="200"/>
      <c r="B1758" s="200"/>
      <c r="C1758" s="200" t="s">
        <v>420</v>
      </c>
      <c r="D1758" s="200" t="s">
        <v>200</v>
      </c>
      <c r="E1758" s="200" t="s">
        <v>370</v>
      </c>
      <c r="F1758" s="200"/>
      <c r="G1758" s="200" t="s">
        <v>113</v>
      </c>
      <c r="H1758" s="201" t="s">
        <v>205</v>
      </c>
      <c r="I1758" s="202">
        <v>7.47</v>
      </c>
      <c r="J1758" s="200" t="s">
        <v>307</v>
      </c>
      <c r="K1758" s="176">
        <v>5</v>
      </c>
      <c r="L1758" s="176">
        <v>1</v>
      </c>
      <c r="M1758" s="176">
        <v>0</v>
      </c>
      <c r="N1758" s="286">
        <v>3</v>
      </c>
      <c r="O1758" s="286">
        <v>3</v>
      </c>
      <c r="P1758" s="176"/>
      <c r="Q1758" s="203">
        <f t="shared" si="820"/>
        <v>3</v>
      </c>
      <c r="R1758" s="203">
        <f t="shared" si="821"/>
        <v>3</v>
      </c>
      <c r="S1758" s="203">
        <f t="shared" si="822"/>
        <v>0</v>
      </c>
      <c r="T1758" s="203">
        <f t="shared" si="823"/>
        <v>0</v>
      </c>
      <c r="U1758" s="203">
        <f t="shared" si="824"/>
        <v>0</v>
      </c>
      <c r="V1758" s="175">
        <f>IF(Q1758&gt;0,VLOOKUP(Q1758,Jahresfaktoren!$A$11:$B$24,2,),0)</f>
        <v>152</v>
      </c>
      <c r="W1758" s="175">
        <f>IF(R1758&gt;0,VLOOKUP(R1758,Jahresfaktoren!$D$11:$E$24,2,),0)</f>
        <v>150</v>
      </c>
      <c r="X1758" s="175">
        <f>IF(S1758&gt;0,VLOOKUP(S1758,Jahresfaktoren!$A$28:$B$29,2,),0)</f>
        <v>0</v>
      </c>
      <c r="Y1758" s="175">
        <f>IF(T1758&gt;0,VLOOKUP(T1758,Jahresfaktoren!$A$28:$B$29,2,),0)</f>
        <v>0</v>
      </c>
      <c r="Z1758" s="175">
        <f>IF(U1758&gt;0,VLOOKUP(U1758,Jahresfaktoren!$A$32:$B$33,2,),)</f>
        <v>0</v>
      </c>
      <c r="AA1758" s="177">
        <f t="shared" si="809"/>
        <v>1135.44</v>
      </c>
      <c r="AB1758" s="177">
        <f t="shared" si="810"/>
        <v>1120.5</v>
      </c>
      <c r="AC1758" s="177" t="str">
        <f t="shared" si="811"/>
        <v/>
      </c>
      <c r="AD1758" s="177" t="str">
        <f t="shared" si="812"/>
        <v/>
      </c>
      <c r="AE1758" s="177" t="str">
        <f t="shared" si="813"/>
        <v/>
      </c>
      <c r="AF1758" s="178">
        <f>IF(Q1758&gt;0,VLOOKUP(H1758,Leistungszahlen!$A$11:$C$158,3,),0)</f>
        <v>0</v>
      </c>
      <c r="AG1758" s="178">
        <f>IF(R1758&gt;0,VLOOKUP(H1758,Leistungszahlen!$A$11:$F$158,6,),IF(T1758&gt;0,VLOOKUP(H1758,Leistungszahlen!$A$11:$F$158,6,),0))</f>
        <v>0</v>
      </c>
      <c r="AH1758" s="179" t="e">
        <f t="shared" si="829"/>
        <v>#DIV/0!</v>
      </c>
      <c r="AI1758" s="179" t="e">
        <f t="shared" si="830"/>
        <v>#DIV/0!</v>
      </c>
      <c r="AJ1758" s="179">
        <f t="shared" si="831"/>
        <v>0</v>
      </c>
      <c r="AK1758" s="179">
        <f t="shared" si="832"/>
        <v>0</v>
      </c>
      <c r="AL1758" s="179">
        <f t="shared" si="833"/>
        <v>0</v>
      </c>
      <c r="AM1758" s="180">
        <f>IF(L1758=1,Stundensätze!$D$13,IF(L1758=2,Stundensätze!$D$17,IF(L1758=4,Stundensätze!$D$21,"")))</f>
        <v>0</v>
      </c>
      <c r="AN1758" s="180">
        <f>IF(L1758=1,Stundensätze!$D$15,IF(L1758=2,Stundensätze!$D$19,IF(L1758=4,Stundensätze!$D$23,"")))</f>
        <v>0</v>
      </c>
      <c r="AO1758" s="180" t="e">
        <f t="shared" si="814"/>
        <v>#DIV/0!</v>
      </c>
      <c r="AP1758" s="180">
        <f t="shared" si="815"/>
        <v>0</v>
      </c>
      <c r="AQ1758" s="192" t="e">
        <f t="shared" si="816"/>
        <v>#DIV/0!</v>
      </c>
      <c r="AR1758" s="192" t="e">
        <f t="shared" si="817"/>
        <v>#DIV/0!</v>
      </c>
      <c r="AS1758" s="193" t="e">
        <f t="shared" si="818"/>
        <v>#DIV/0!</v>
      </c>
      <c r="AT1758" s="258" t="str">
        <f>IF(K1758=0,0,VLOOKUP(K1758,Kostenstellen!A:B,2,FALSE))</f>
        <v xml:space="preserve">Salinenklinik </v>
      </c>
      <c r="AU1758" s="68" t="str">
        <f t="shared" si="825"/>
        <v>G</v>
      </c>
      <c r="AV1758" s="68" t="str">
        <f t="shared" si="826"/>
        <v>G</v>
      </c>
      <c r="AW1758" s="68">
        <f>IF(AF1758=0,0,VLOOKUP($H1758,Leistungszahlen!$A$11:$H$158,4,FALSE))</f>
        <v>0</v>
      </c>
      <c r="AX1758" s="68">
        <f>IF(AF1758=0,0,VLOOKUP($H1758,Leistungszahlen!$A$11:$H$158,5,FALSE))</f>
        <v>0</v>
      </c>
      <c r="AY1758" s="68">
        <f>IF(AG1758=0,0,VLOOKUP($H1758,Leistungszahlen!$A$11:$H$158,6,FALSE))</f>
        <v>0</v>
      </c>
      <c r="AZ1758" s="68">
        <f t="shared" si="827"/>
        <v>0</v>
      </c>
      <c r="BA1758" s="68">
        <f t="shared" si="828"/>
        <v>0</v>
      </c>
      <c r="BC1758" s="68">
        <f t="shared" si="819"/>
        <v>0</v>
      </c>
      <c r="BD1758" s="285"/>
    </row>
    <row r="1759" spans="1:56" s="68" customFormat="1">
      <c r="A1759" s="200"/>
      <c r="B1759" s="200"/>
      <c r="C1759" s="200" t="s">
        <v>420</v>
      </c>
      <c r="D1759" s="200" t="s">
        <v>200</v>
      </c>
      <c r="E1759" s="200" t="s">
        <v>370</v>
      </c>
      <c r="F1759" s="200"/>
      <c r="G1759" s="200" t="s">
        <v>113</v>
      </c>
      <c r="H1759" s="201" t="s">
        <v>205</v>
      </c>
      <c r="I1759" s="202">
        <v>17.079999999999998</v>
      </c>
      <c r="J1759" s="200" t="s">
        <v>307</v>
      </c>
      <c r="K1759" s="176">
        <v>5</v>
      </c>
      <c r="L1759" s="176">
        <v>1</v>
      </c>
      <c r="M1759" s="176">
        <v>0</v>
      </c>
      <c r="N1759" s="286">
        <v>3</v>
      </c>
      <c r="O1759" s="286">
        <v>3</v>
      </c>
      <c r="P1759" s="176"/>
      <c r="Q1759" s="203">
        <f t="shared" si="820"/>
        <v>3</v>
      </c>
      <c r="R1759" s="203">
        <f t="shared" si="821"/>
        <v>3</v>
      </c>
      <c r="S1759" s="203">
        <f t="shared" si="822"/>
        <v>0</v>
      </c>
      <c r="T1759" s="203">
        <f t="shared" si="823"/>
        <v>0</v>
      </c>
      <c r="U1759" s="203">
        <f t="shared" si="824"/>
        <v>0</v>
      </c>
      <c r="V1759" s="175">
        <f>IF(Q1759&gt;0,VLOOKUP(Q1759,Jahresfaktoren!$A$11:$B$24,2,),0)</f>
        <v>152</v>
      </c>
      <c r="W1759" s="175">
        <f>IF(R1759&gt;0,VLOOKUP(R1759,Jahresfaktoren!$D$11:$E$24,2,),0)</f>
        <v>150</v>
      </c>
      <c r="X1759" s="175">
        <f>IF(S1759&gt;0,VLOOKUP(S1759,Jahresfaktoren!$A$28:$B$29,2,),0)</f>
        <v>0</v>
      </c>
      <c r="Y1759" s="175">
        <f>IF(T1759&gt;0,VLOOKUP(T1759,Jahresfaktoren!$A$28:$B$29,2,),0)</f>
        <v>0</v>
      </c>
      <c r="Z1759" s="175">
        <f>IF(U1759&gt;0,VLOOKUP(U1759,Jahresfaktoren!$A$32:$B$33,2,),)</f>
        <v>0</v>
      </c>
      <c r="AA1759" s="177">
        <f t="shared" si="809"/>
        <v>2596.16</v>
      </c>
      <c r="AB1759" s="177">
        <f t="shared" si="810"/>
        <v>2561.9999999999995</v>
      </c>
      <c r="AC1759" s="177" t="str">
        <f t="shared" si="811"/>
        <v/>
      </c>
      <c r="AD1759" s="177" t="str">
        <f t="shared" si="812"/>
        <v/>
      </c>
      <c r="AE1759" s="177" t="str">
        <f t="shared" si="813"/>
        <v/>
      </c>
      <c r="AF1759" s="178">
        <f>IF(Q1759&gt;0,VLOOKUP(H1759,Leistungszahlen!$A$11:$C$158,3,),0)</f>
        <v>0</v>
      </c>
      <c r="AG1759" s="178">
        <f>IF(R1759&gt;0,VLOOKUP(H1759,Leistungszahlen!$A$11:$F$158,6,),IF(T1759&gt;0,VLOOKUP(H1759,Leistungszahlen!$A$11:$F$158,6,),0))</f>
        <v>0</v>
      </c>
      <c r="AH1759" s="179" t="e">
        <f t="shared" si="829"/>
        <v>#DIV/0!</v>
      </c>
      <c r="AI1759" s="179" t="e">
        <f t="shared" si="830"/>
        <v>#DIV/0!</v>
      </c>
      <c r="AJ1759" s="179">
        <f t="shared" si="831"/>
        <v>0</v>
      </c>
      <c r="AK1759" s="179">
        <f t="shared" si="832"/>
        <v>0</v>
      </c>
      <c r="AL1759" s="179">
        <f t="shared" si="833"/>
        <v>0</v>
      </c>
      <c r="AM1759" s="180">
        <f>IF(L1759=1,Stundensätze!$D$13,IF(L1759=2,Stundensätze!$D$17,IF(L1759=4,Stundensätze!$D$21,"")))</f>
        <v>0</v>
      </c>
      <c r="AN1759" s="180">
        <f>IF(L1759=1,Stundensätze!$D$15,IF(L1759=2,Stundensätze!$D$19,IF(L1759=4,Stundensätze!$D$23,"")))</f>
        <v>0</v>
      </c>
      <c r="AO1759" s="180" t="e">
        <f t="shared" si="814"/>
        <v>#DIV/0!</v>
      </c>
      <c r="AP1759" s="180">
        <f t="shared" si="815"/>
        <v>0</v>
      </c>
      <c r="AQ1759" s="192" t="e">
        <f t="shared" si="816"/>
        <v>#DIV/0!</v>
      </c>
      <c r="AR1759" s="192" t="e">
        <f t="shared" si="817"/>
        <v>#DIV/0!</v>
      </c>
      <c r="AS1759" s="193" t="e">
        <f t="shared" si="818"/>
        <v>#DIV/0!</v>
      </c>
      <c r="AT1759" s="258" t="str">
        <f>IF(K1759=0,0,VLOOKUP(K1759,Kostenstellen!A:B,2,FALSE))</f>
        <v xml:space="preserve">Salinenklinik </v>
      </c>
      <c r="AU1759" s="68" t="str">
        <f t="shared" si="825"/>
        <v>G</v>
      </c>
      <c r="AV1759" s="68" t="str">
        <f t="shared" si="826"/>
        <v>G</v>
      </c>
      <c r="AW1759" s="68">
        <f>IF(AF1759=0,0,VLOOKUP($H1759,Leistungszahlen!$A$11:$H$158,4,FALSE))</f>
        <v>0</v>
      </c>
      <c r="AX1759" s="68">
        <f>IF(AF1759=0,0,VLOOKUP($H1759,Leistungszahlen!$A$11:$H$158,5,FALSE))</f>
        <v>0</v>
      </c>
      <c r="AY1759" s="68">
        <f>IF(AG1759=0,0,VLOOKUP($H1759,Leistungszahlen!$A$11:$H$158,6,FALSE))</f>
        <v>0</v>
      </c>
      <c r="AZ1759" s="68">
        <f t="shared" si="827"/>
        <v>0</v>
      </c>
      <c r="BA1759" s="68">
        <f t="shared" si="828"/>
        <v>0</v>
      </c>
      <c r="BC1759" s="68">
        <f t="shared" si="819"/>
        <v>0</v>
      </c>
      <c r="BD1759" s="285"/>
    </row>
    <row r="1760" spans="1:56" s="68" customFormat="1">
      <c r="A1760" s="200"/>
      <c r="B1760" s="200"/>
      <c r="C1760" s="200" t="s">
        <v>420</v>
      </c>
      <c r="D1760" s="200" t="s">
        <v>200</v>
      </c>
      <c r="E1760" s="200" t="s">
        <v>369</v>
      </c>
      <c r="F1760" s="200"/>
      <c r="G1760" s="200" t="s">
        <v>113</v>
      </c>
      <c r="H1760" s="201" t="s">
        <v>205</v>
      </c>
      <c r="I1760" s="202">
        <v>1.75</v>
      </c>
      <c r="J1760" s="200" t="s">
        <v>307</v>
      </c>
      <c r="K1760" s="176">
        <v>5</v>
      </c>
      <c r="L1760" s="176">
        <v>1</v>
      </c>
      <c r="M1760" s="176">
        <v>0</v>
      </c>
      <c r="N1760" s="286">
        <v>3</v>
      </c>
      <c r="O1760" s="286">
        <v>3</v>
      </c>
      <c r="P1760" s="176"/>
      <c r="Q1760" s="203">
        <f t="shared" si="820"/>
        <v>3</v>
      </c>
      <c r="R1760" s="203">
        <f t="shared" si="821"/>
        <v>3</v>
      </c>
      <c r="S1760" s="203">
        <f t="shared" si="822"/>
        <v>0</v>
      </c>
      <c r="T1760" s="203">
        <f t="shared" si="823"/>
        <v>0</v>
      </c>
      <c r="U1760" s="203">
        <f t="shared" si="824"/>
        <v>0</v>
      </c>
      <c r="V1760" s="175">
        <f>IF(Q1760&gt;0,VLOOKUP(Q1760,Jahresfaktoren!$A$11:$B$24,2,),0)</f>
        <v>152</v>
      </c>
      <c r="W1760" s="175">
        <f>IF(R1760&gt;0,VLOOKUP(R1760,Jahresfaktoren!$D$11:$E$24,2,),0)</f>
        <v>150</v>
      </c>
      <c r="X1760" s="175">
        <f>IF(S1760&gt;0,VLOOKUP(S1760,Jahresfaktoren!$A$28:$B$29,2,),0)</f>
        <v>0</v>
      </c>
      <c r="Y1760" s="175">
        <f>IF(T1760&gt;0,VLOOKUP(T1760,Jahresfaktoren!$A$28:$B$29,2,),0)</f>
        <v>0</v>
      </c>
      <c r="Z1760" s="175">
        <f>IF(U1760&gt;0,VLOOKUP(U1760,Jahresfaktoren!$A$32:$B$33,2,),)</f>
        <v>0</v>
      </c>
      <c r="AA1760" s="177">
        <f t="shared" si="809"/>
        <v>266</v>
      </c>
      <c r="AB1760" s="177">
        <f t="shared" si="810"/>
        <v>262.5</v>
      </c>
      <c r="AC1760" s="177" t="str">
        <f t="shared" si="811"/>
        <v/>
      </c>
      <c r="AD1760" s="177" t="str">
        <f t="shared" si="812"/>
        <v/>
      </c>
      <c r="AE1760" s="177" t="str">
        <f t="shared" si="813"/>
        <v/>
      </c>
      <c r="AF1760" s="178">
        <f>IF(Q1760&gt;0,VLOOKUP(H1760,Leistungszahlen!$A$11:$C$158,3,),0)</f>
        <v>0</v>
      </c>
      <c r="AG1760" s="178">
        <f>IF(R1760&gt;0,VLOOKUP(H1760,Leistungszahlen!$A$11:$F$158,6,),IF(T1760&gt;0,VLOOKUP(H1760,Leistungszahlen!$A$11:$F$158,6,),0))</f>
        <v>0</v>
      </c>
      <c r="AH1760" s="179" t="e">
        <f t="shared" si="829"/>
        <v>#DIV/0!</v>
      </c>
      <c r="AI1760" s="179" t="e">
        <f t="shared" si="830"/>
        <v>#DIV/0!</v>
      </c>
      <c r="AJ1760" s="179">
        <f t="shared" si="831"/>
        <v>0</v>
      </c>
      <c r="AK1760" s="179">
        <f t="shared" si="832"/>
        <v>0</v>
      </c>
      <c r="AL1760" s="179">
        <f t="shared" si="833"/>
        <v>0</v>
      </c>
      <c r="AM1760" s="180">
        <f>IF(L1760=1,Stundensätze!$D$13,IF(L1760=2,Stundensätze!$D$17,IF(L1760=4,Stundensätze!$D$21,"")))</f>
        <v>0</v>
      </c>
      <c r="AN1760" s="180">
        <f>IF(L1760=1,Stundensätze!$D$15,IF(L1760=2,Stundensätze!$D$19,IF(L1760=4,Stundensätze!$D$23,"")))</f>
        <v>0</v>
      </c>
      <c r="AO1760" s="180" t="e">
        <f t="shared" si="814"/>
        <v>#DIV/0!</v>
      </c>
      <c r="AP1760" s="180">
        <f t="shared" si="815"/>
        <v>0</v>
      </c>
      <c r="AQ1760" s="192" t="e">
        <f t="shared" si="816"/>
        <v>#DIV/0!</v>
      </c>
      <c r="AR1760" s="192" t="e">
        <f t="shared" si="817"/>
        <v>#DIV/0!</v>
      </c>
      <c r="AS1760" s="193" t="e">
        <f t="shared" si="818"/>
        <v>#DIV/0!</v>
      </c>
      <c r="AT1760" s="258" t="str">
        <f>IF(K1760=0,0,VLOOKUP(K1760,Kostenstellen!A:B,2,FALSE))</f>
        <v xml:space="preserve">Salinenklinik </v>
      </c>
      <c r="AU1760" s="68" t="str">
        <f t="shared" si="825"/>
        <v>G</v>
      </c>
      <c r="AV1760" s="68" t="str">
        <f t="shared" si="826"/>
        <v>G</v>
      </c>
      <c r="AW1760" s="68">
        <f>IF(AF1760=0,0,VLOOKUP($H1760,Leistungszahlen!$A$11:$H$158,4,FALSE))</f>
        <v>0</v>
      </c>
      <c r="AX1760" s="68">
        <f>IF(AF1760=0,0,VLOOKUP($H1760,Leistungszahlen!$A$11:$H$158,5,FALSE))</f>
        <v>0</v>
      </c>
      <c r="AY1760" s="68">
        <f>IF(AG1760=0,0,VLOOKUP($H1760,Leistungszahlen!$A$11:$H$158,6,FALSE))</f>
        <v>0</v>
      </c>
      <c r="AZ1760" s="68">
        <f t="shared" si="827"/>
        <v>0</v>
      </c>
      <c r="BA1760" s="68">
        <f t="shared" si="828"/>
        <v>0</v>
      </c>
      <c r="BC1760" s="68">
        <f t="shared" si="819"/>
        <v>0</v>
      </c>
      <c r="BD1760" s="285"/>
    </row>
    <row r="1761" spans="1:56" s="68" customFormat="1">
      <c r="A1761" s="200"/>
      <c r="B1761" s="200"/>
      <c r="C1761" s="200" t="s">
        <v>420</v>
      </c>
      <c r="D1761" s="200" t="s">
        <v>200</v>
      </c>
      <c r="E1761" s="200" t="s">
        <v>369</v>
      </c>
      <c r="F1761" s="200"/>
      <c r="G1761" s="200" t="s">
        <v>483</v>
      </c>
      <c r="H1761" s="201" t="s">
        <v>777</v>
      </c>
      <c r="I1761" s="202">
        <v>65.67</v>
      </c>
      <c r="J1761" s="200" t="s">
        <v>307</v>
      </c>
      <c r="K1761" s="176">
        <v>5</v>
      </c>
      <c r="L1761" s="176">
        <v>1</v>
      </c>
      <c r="M1761" s="176"/>
      <c r="N1761" s="286">
        <v>5</v>
      </c>
      <c r="O1761" s="286"/>
      <c r="P1761" s="176"/>
      <c r="Q1761" s="203">
        <f t="shared" si="820"/>
        <v>5</v>
      </c>
      <c r="R1761" s="203">
        <f t="shared" si="821"/>
        <v>0</v>
      </c>
      <c r="S1761" s="203">
        <f t="shared" si="822"/>
        <v>0</v>
      </c>
      <c r="T1761" s="203">
        <f t="shared" si="823"/>
        <v>0</v>
      </c>
      <c r="U1761" s="203">
        <f t="shared" si="824"/>
        <v>0</v>
      </c>
      <c r="V1761" s="175">
        <f>IF(Q1761&gt;0,VLOOKUP(Q1761,Jahresfaktoren!$A$11:$B$24,2,),0)</f>
        <v>250</v>
      </c>
      <c r="W1761" s="175">
        <f>IF(R1761&gt;0,VLOOKUP(R1761,Jahresfaktoren!$D$11:$E$24,2,),0)</f>
        <v>0</v>
      </c>
      <c r="X1761" s="175">
        <f>IF(S1761&gt;0,VLOOKUP(S1761,Jahresfaktoren!$A$28:$B$29,2,),0)</f>
        <v>0</v>
      </c>
      <c r="Y1761" s="175">
        <f>IF(T1761&gt;0,VLOOKUP(T1761,Jahresfaktoren!$A$28:$B$29,2,),0)</f>
        <v>0</v>
      </c>
      <c r="Z1761" s="175">
        <f>IF(U1761&gt;0,VLOOKUP(U1761,Jahresfaktoren!$A$32:$B$33,2,),)</f>
        <v>0</v>
      </c>
      <c r="AA1761" s="177">
        <f t="shared" si="809"/>
        <v>16417.5</v>
      </c>
      <c r="AB1761" s="177" t="str">
        <f t="shared" si="810"/>
        <v/>
      </c>
      <c r="AC1761" s="177" t="str">
        <f t="shared" si="811"/>
        <v/>
      </c>
      <c r="AD1761" s="177" t="str">
        <f t="shared" si="812"/>
        <v/>
      </c>
      <c r="AE1761" s="177" t="str">
        <f t="shared" si="813"/>
        <v/>
      </c>
      <c r="AF1761" s="178">
        <f>IF(Q1761&gt;0,VLOOKUP(H1761,Leistungszahlen!$A$11:$C$158,3,),0)</f>
        <v>0</v>
      </c>
      <c r="AG1761" s="178">
        <f>IF(R1761&gt;0,VLOOKUP(H1761,Leistungszahlen!$A$11:$F$158,6,),IF(T1761&gt;0,VLOOKUP(H1761,Leistungszahlen!$A$11:$F$158,6,),0))</f>
        <v>0</v>
      </c>
      <c r="AH1761" s="179" t="e">
        <f t="shared" si="829"/>
        <v>#DIV/0!</v>
      </c>
      <c r="AI1761" s="179">
        <f t="shared" si="830"/>
        <v>0</v>
      </c>
      <c r="AJ1761" s="179">
        <f t="shared" si="831"/>
        <v>0</v>
      </c>
      <c r="AK1761" s="179">
        <f t="shared" si="832"/>
        <v>0</v>
      </c>
      <c r="AL1761" s="179">
        <f t="shared" si="833"/>
        <v>0</v>
      </c>
      <c r="AM1761" s="180">
        <f>IF(L1761=1,Stundensätze!$D$13,IF(L1761=2,Stundensätze!$D$17,IF(L1761=4,Stundensätze!$D$21,"")))</f>
        <v>0</v>
      </c>
      <c r="AN1761" s="180">
        <f>IF(L1761=1,Stundensätze!$D$15,IF(L1761=2,Stundensätze!$D$19,IF(L1761=4,Stundensätze!$D$23,"")))</f>
        <v>0</v>
      </c>
      <c r="AO1761" s="180" t="e">
        <f t="shared" si="814"/>
        <v>#DIV/0!</v>
      </c>
      <c r="AP1761" s="180">
        <f t="shared" si="815"/>
        <v>0</v>
      </c>
      <c r="AQ1761" s="192" t="e">
        <f t="shared" si="816"/>
        <v>#DIV/0!</v>
      </c>
      <c r="AR1761" s="192" t="e">
        <f t="shared" si="817"/>
        <v>#DIV/0!</v>
      </c>
      <c r="AS1761" s="193" t="e">
        <f t="shared" si="818"/>
        <v>#DIV/0!</v>
      </c>
      <c r="AT1761" s="258" t="str">
        <f>IF(K1761=0,0,VLOOKUP(K1761,Kostenstellen!A:B,2,FALSE))</f>
        <v xml:space="preserve">Salinenklinik </v>
      </c>
      <c r="AU1761" s="68" t="str">
        <f t="shared" si="825"/>
        <v>AM</v>
      </c>
      <c r="AV1761" s="68" t="str">
        <f t="shared" si="826"/>
        <v/>
      </c>
      <c r="AW1761" s="68">
        <f>IF(AF1761=0,0,VLOOKUP($H1761,Leistungszahlen!$A$11:$H$158,4,FALSE))</f>
        <v>0</v>
      </c>
      <c r="AX1761" s="68">
        <f>IF(AF1761=0,0,VLOOKUP($H1761,Leistungszahlen!$A$11:$H$158,5,FALSE))</f>
        <v>0</v>
      </c>
      <c r="AY1761" s="68">
        <f>IF(AG1761=0,0,VLOOKUP($H1761,Leistungszahlen!$A$11:$H$158,6,FALSE))</f>
        <v>0</v>
      </c>
      <c r="AZ1761" s="68">
        <f t="shared" si="827"/>
        <v>0</v>
      </c>
      <c r="BA1761" s="68">
        <f t="shared" si="828"/>
        <v>0</v>
      </c>
      <c r="BC1761" s="68">
        <f t="shared" si="819"/>
        <v>0</v>
      </c>
      <c r="BD1761" s="285"/>
    </row>
    <row r="1762" spans="1:56" s="68" customFormat="1">
      <c r="A1762" s="200"/>
      <c r="B1762" s="200"/>
      <c r="C1762" s="200" t="s">
        <v>420</v>
      </c>
      <c r="D1762" s="200" t="s">
        <v>200</v>
      </c>
      <c r="E1762" s="200" t="s">
        <v>369</v>
      </c>
      <c r="F1762" s="200"/>
      <c r="G1762" s="200" t="s">
        <v>242</v>
      </c>
      <c r="H1762" s="201" t="s">
        <v>215</v>
      </c>
      <c r="I1762" s="202">
        <v>1.94</v>
      </c>
      <c r="J1762" s="200" t="s">
        <v>778</v>
      </c>
      <c r="K1762" s="176">
        <v>5</v>
      </c>
      <c r="L1762" s="176">
        <v>1</v>
      </c>
      <c r="M1762" s="176"/>
      <c r="N1762" s="286">
        <v>6</v>
      </c>
      <c r="O1762" s="286"/>
      <c r="P1762" s="176"/>
      <c r="Q1762" s="203">
        <f t="shared" si="820"/>
        <v>6</v>
      </c>
      <c r="R1762" s="203">
        <f t="shared" si="821"/>
        <v>0</v>
      </c>
      <c r="S1762" s="203">
        <f t="shared" si="822"/>
        <v>0</v>
      </c>
      <c r="T1762" s="203">
        <f t="shared" si="823"/>
        <v>0</v>
      </c>
      <c r="U1762" s="203">
        <f t="shared" si="824"/>
        <v>0</v>
      </c>
      <c r="V1762" s="175">
        <f>IF(Q1762&gt;0,VLOOKUP(Q1762,Jahresfaktoren!$A$11:$B$24,2,),0)</f>
        <v>302</v>
      </c>
      <c r="W1762" s="175">
        <f>IF(R1762&gt;0,VLOOKUP(R1762,Jahresfaktoren!$D$11:$E$24,2,),0)</f>
        <v>0</v>
      </c>
      <c r="X1762" s="175">
        <f>IF(S1762&gt;0,VLOOKUP(S1762,Jahresfaktoren!$A$28:$B$29,2,),0)</f>
        <v>0</v>
      </c>
      <c r="Y1762" s="175">
        <f>IF(T1762&gt;0,VLOOKUP(T1762,Jahresfaktoren!$A$28:$B$29,2,),0)</f>
        <v>0</v>
      </c>
      <c r="Z1762" s="175">
        <f>IF(U1762&gt;0,VLOOKUP(U1762,Jahresfaktoren!$A$32:$B$33,2,),)</f>
        <v>0</v>
      </c>
      <c r="AA1762" s="177">
        <f t="shared" si="809"/>
        <v>585.88</v>
      </c>
      <c r="AB1762" s="177" t="str">
        <f t="shared" si="810"/>
        <v/>
      </c>
      <c r="AC1762" s="177" t="str">
        <f t="shared" si="811"/>
        <v/>
      </c>
      <c r="AD1762" s="177" t="str">
        <f t="shared" si="812"/>
        <v/>
      </c>
      <c r="AE1762" s="177" t="str">
        <f t="shared" si="813"/>
        <v/>
      </c>
      <c r="AF1762" s="178">
        <f>IF(Q1762&gt;0,VLOOKUP(H1762,Leistungszahlen!$A$11:$C$158,3,),0)</f>
        <v>0</v>
      </c>
      <c r="AG1762" s="178">
        <f>IF(R1762&gt;0,VLOOKUP(H1762,Leistungszahlen!$A$11:$F$158,6,),IF(T1762&gt;0,VLOOKUP(H1762,Leistungszahlen!$A$11:$F$158,6,),0))</f>
        <v>0</v>
      </c>
      <c r="AH1762" s="179" t="e">
        <f t="shared" si="829"/>
        <v>#DIV/0!</v>
      </c>
      <c r="AI1762" s="179">
        <f t="shared" si="830"/>
        <v>0</v>
      </c>
      <c r="AJ1762" s="179">
        <f t="shared" si="831"/>
        <v>0</v>
      </c>
      <c r="AK1762" s="179">
        <f t="shared" si="832"/>
        <v>0</v>
      </c>
      <c r="AL1762" s="179">
        <f t="shared" si="833"/>
        <v>0</v>
      </c>
      <c r="AM1762" s="180">
        <f>IF(L1762=1,Stundensätze!$D$13,IF(L1762=2,Stundensätze!$D$17,IF(L1762=4,Stundensätze!$D$21,"")))</f>
        <v>0</v>
      </c>
      <c r="AN1762" s="180">
        <f>IF(L1762=1,Stundensätze!$D$15,IF(L1762=2,Stundensätze!$D$19,IF(L1762=4,Stundensätze!$D$23,"")))</f>
        <v>0</v>
      </c>
      <c r="AO1762" s="180" t="e">
        <f t="shared" si="814"/>
        <v>#DIV/0!</v>
      </c>
      <c r="AP1762" s="180">
        <f t="shared" si="815"/>
        <v>0</v>
      </c>
      <c r="AQ1762" s="192" t="e">
        <f t="shared" si="816"/>
        <v>#DIV/0!</v>
      </c>
      <c r="AR1762" s="192" t="e">
        <f t="shared" si="817"/>
        <v>#DIV/0!</v>
      </c>
      <c r="AS1762" s="193" t="e">
        <f t="shared" si="818"/>
        <v>#DIV/0!</v>
      </c>
      <c r="AT1762" s="258" t="str">
        <f>IF(K1762=0,0,VLOOKUP(K1762,Kostenstellen!A:B,2,FALSE))</f>
        <v xml:space="preserve">Salinenklinik </v>
      </c>
      <c r="AU1762" s="68" t="str">
        <f t="shared" si="825"/>
        <v>R</v>
      </c>
      <c r="AV1762" s="68" t="str">
        <f t="shared" si="826"/>
        <v/>
      </c>
      <c r="AW1762" s="68">
        <f>IF(AF1762=0,0,VLOOKUP($H1762,Leistungszahlen!$A$11:$H$158,4,FALSE))</f>
        <v>0</v>
      </c>
      <c r="AX1762" s="68">
        <f>IF(AF1762=0,0,VLOOKUP($H1762,Leistungszahlen!$A$11:$H$158,5,FALSE))</f>
        <v>0</v>
      </c>
      <c r="AY1762" s="68">
        <f>IF(AG1762=0,0,VLOOKUP($H1762,Leistungszahlen!$A$11:$H$158,6,FALSE))</f>
        <v>0</v>
      </c>
      <c r="AZ1762" s="68">
        <f t="shared" si="827"/>
        <v>0</v>
      </c>
      <c r="BA1762" s="68">
        <f t="shared" si="828"/>
        <v>0</v>
      </c>
      <c r="BC1762" s="68">
        <f t="shared" si="819"/>
        <v>0</v>
      </c>
      <c r="BD1762" s="285"/>
    </row>
    <row r="1763" spans="1:56" s="68" customFormat="1" ht="18">
      <c r="A1763" s="200"/>
      <c r="B1763" s="200"/>
      <c r="C1763" s="200" t="s">
        <v>420</v>
      </c>
      <c r="D1763" s="200" t="s">
        <v>200</v>
      </c>
      <c r="E1763" s="200" t="s">
        <v>369</v>
      </c>
      <c r="F1763" s="200" t="s">
        <v>484</v>
      </c>
      <c r="G1763" s="200" t="s">
        <v>485</v>
      </c>
      <c r="H1763" s="201" t="s">
        <v>202</v>
      </c>
      <c r="I1763" s="202">
        <v>8.68</v>
      </c>
      <c r="J1763" s="200" t="s">
        <v>778</v>
      </c>
      <c r="K1763" s="176">
        <v>5</v>
      </c>
      <c r="L1763" s="176">
        <v>1</v>
      </c>
      <c r="M1763" s="176"/>
      <c r="N1763" s="286">
        <v>1</v>
      </c>
      <c r="O1763" s="286">
        <v>4</v>
      </c>
      <c r="P1763" s="176"/>
      <c r="Q1763" s="203">
        <f t="shared" si="820"/>
        <v>1</v>
      </c>
      <c r="R1763" s="203">
        <f t="shared" si="821"/>
        <v>4</v>
      </c>
      <c r="S1763" s="203">
        <f t="shared" si="822"/>
        <v>0</v>
      </c>
      <c r="T1763" s="203">
        <f t="shared" si="823"/>
        <v>0</v>
      </c>
      <c r="U1763" s="203">
        <f t="shared" si="824"/>
        <v>0</v>
      </c>
      <c r="V1763" s="175">
        <f>IF(Q1763&gt;0,VLOOKUP(Q1763,Jahresfaktoren!$A$11:$B$24,2,),0)</f>
        <v>52</v>
      </c>
      <c r="W1763" s="175">
        <f>IF(R1763&gt;0,VLOOKUP(R1763,Jahresfaktoren!$D$11:$E$24,2,),0)</f>
        <v>198</v>
      </c>
      <c r="X1763" s="175">
        <f>IF(S1763&gt;0,VLOOKUP(S1763,Jahresfaktoren!$A$28:$B$29,2,),0)</f>
        <v>0</v>
      </c>
      <c r="Y1763" s="175">
        <f>IF(T1763&gt;0,VLOOKUP(T1763,Jahresfaktoren!$A$28:$B$29,2,),0)</f>
        <v>0</v>
      </c>
      <c r="Z1763" s="175">
        <f>IF(U1763&gt;0,VLOOKUP(U1763,Jahresfaktoren!$A$32:$B$33,2,),)</f>
        <v>0</v>
      </c>
      <c r="AA1763" s="177">
        <f t="shared" si="809"/>
        <v>451.36</v>
      </c>
      <c r="AB1763" s="177">
        <f t="shared" si="810"/>
        <v>1718.6399999999999</v>
      </c>
      <c r="AC1763" s="177" t="str">
        <f t="shared" si="811"/>
        <v/>
      </c>
      <c r="AD1763" s="177" t="str">
        <f t="shared" si="812"/>
        <v/>
      </c>
      <c r="AE1763" s="177" t="str">
        <f t="shared" si="813"/>
        <v/>
      </c>
      <c r="AF1763" s="178">
        <f>IF(Q1763&gt;0,VLOOKUP(H1763,Leistungszahlen!$A$11:$C$158,3,),0)</f>
        <v>0</v>
      </c>
      <c r="AG1763" s="178">
        <f>IF(R1763&gt;0,VLOOKUP(H1763,Leistungszahlen!$A$11:$F$158,6,),IF(T1763&gt;0,VLOOKUP(H1763,Leistungszahlen!$A$11:$F$158,6,),0))</f>
        <v>0</v>
      </c>
      <c r="AH1763" s="179" t="e">
        <f t="shared" si="829"/>
        <v>#DIV/0!</v>
      </c>
      <c r="AI1763" s="179" t="e">
        <f t="shared" si="830"/>
        <v>#DIV/0!</v>
      </c>
      <c r="AJ1763" s="179">
        <f t="shared" si="831"/>
        <v>0</v>
      </c>
      <c r="AK1763" s="179">
        <f t="shared" si="832"/>
        <v>0</v>
      </c>
      <c r="AL1763" s="179">
        <f t="shared" si="833"/>
        <v>0</v>
      </c>
      <c r="AM1763" s="180">
        <f>IF(L1763=1,Stundensätze!$D$13,IF(L1763=2,Stundensätze!$D$17,IF(L1763=4,Stundensätze!$D$21,"")))</f>
        <v>0</v>
      </c>
      <c r="AN1763" s="180">
        <f>IF(L1763=1,Stundensätze!$D$15,IF(L1763=2,Stundensätze!$D$19,IF(L1763=4,Stundensätze!$D$23,"")))</f>
        <v>0</v>
      </c>
      <c r="AO1763" s="180" t="e">
        <f t="shared" si="814"/>
        <v>#DIV/0!</v>
      </c>
      <c r="AP1763" s="180">
        <f t="shared" si="815"/>
        <v>0</v>
      </c>
      <c r="AQ1763" s="192" t="e">
        <f t="shared" si="816"/>
        <v>#DIV/0!</v>
      </c>
      <c r="AR1763" s="192" t="e">
        <f t="shared" si="817"/>
        <v>#DIV/0!</v>
      </c>
      <c r="AS1763" s="193" t="e">
        <f t="shared" si="818"/>
        <v>#DIV/0!</v>
      </c>
      <c r="AT1763" s="258" t="str">
        <f>IF(K1763=0,0,VLOOKUP(K1763,Kostenstellen!A:B,2,FALSE))</f>
        <v xml:space="preserve">Salinenklinik </v>
      </c>
      <c r="AU1763" s="68" t="str">
        <f t="shared" si="825"/>
        <v>D</v>
      </c>
      <c r="AV1763" s="68" t="str">
        <f t="shared" si="826"/>
        <v>D</v>
      </c>
      <c r="AW1763" s="68">
        <f>IF(AF1763=0,0,VLOOKUP($H1763,Leistungszahlen!$A$11:$H$158,4,FALSE))</f>
        <v>0</v>
      </c>
      <c r="AX1763" s="68">
        <f>IF(AF1763=0,0,VLOOKUP($H1763,Leistungszahlen!$A$11:$H$158,5,FALSE))</f>
        <v>0</v>
      </c>
      <c r="AY1763" s="68">
        <f>IF(AG1763=0,0,VLOOKUP($H1763,Leistungszahlen!$A$11:$H$158,6,FALSE))</f>
        <v>0</v>
      </c>
      <c r="AZ1763" s="68">
        <f t="shared" si="827"/>
        <v>0</v>
      </c>
      <c r="BA1763" s="68">
        <f t="shared" si="828"/>
        <v>0</v>
      </c>
      <c r="BC1763" s="68">
        <f t="shared" si="819"/>
        <v>0</v>
      </c>
      <c r="BD1763" s="285"/>
    </row>
    <row r="1764" spans="1:56" s="68" customFormat="1">
      <c r="A1764" s="200"/>
      <c r="B1764" s="200"/>
      <c r="C1764" s="200" t="s">
        <v>420</v>
      </c>
      <c r="D1764" s="200" t="s">
        <v>200</v>
      </c>
      <c r="E1764" s="200" t="s">
        <v>369</v>
      </c>
      <c r="F1764" s="200"/>
      <c r="G1764" s="200" t="s">
        <v>117</v>
      </c>
      <c r="H1764" s="201"/>
      <c r="I1764" s="202"/>
      <c r="J1764" s="200"/>
      <c r="K1764" s="176">
        <v>5</v>
      </c>
      <c r="L1764" s="176"/>
      <c r="M1764" s="176"/>
      <c r="N1764" s="286"/>
      <c r="O1764" s="286"/>
      <c r="P1764" s="176"/>
      <c r="Q1764" s="203">
        <f t="shared" si="820"/>
        <v>0</v>
      </c>
      <c r="R1764" s="203">
        <f t="shared" si="821"/>
        <v>0</v>
      </c>
      <c r="S1764" s="203">
        <f t="shared" si="822"/>
        <v>0</v>
      </c>
      <c r="T1764" s="203">
        <f t="shared" si="823"/>
        <v>0</v>
      </c>
      <c r="U1764" s="203">
        <f t="shared" si="824"/>
        <v>0</v>
      </c>
      <c r="V1764" s="175">
        <f>IF(Q1764&gt;0,VLOOKUP(Q1764,Jahresfaktoren!$A$11:$B$24,2,),0)</f>
        <v>0</v>
      </c>
      <c r="W1764" s="175">
        <f>IF(R1764&gt;0,VLOOKUP(R1764,Jahresfaktoren!$D$11:$E$24,2,),0)</f>
        <v>0</v>
      </c>
      <c r="X1764" s="175">
        <f>IF(S1764&gt;0,VLOOKUP(S1764,Jahresfaktoren!$A$28:$B$29,2,),0)</f>
        <v>0</v>
      </c>
      <c r="Y1764" s="175">
        <f>IF(T1764&gt;0,VLOOKUP(T1764,Jahresfaktoren!$A$28:$B$29,2,),0)</f>
        <v>0</v>
      </c>
      <c r="Z1764" s="175">
        <f>IF(U1764&gt;0,VLOOKUP(U1764,Jahresfaktoren!$A$32:$B$33,2,),)</f>
        <v>0</v>
      </c>
      <c r="AA1764" s="177" t="str">
        <f t="shared" si="809"/>
        <v/>
      </c>
      <c r="AB1764" s="177" t="str">
        <f t="shared" si="810"/>
        <v/>
      </c>
      <c r="AC1764" s="177" t="str">
        <f t="shared" si="811"/>
        <v/>
      </c>
      <c r="AD1764" s="177" t="str">
        <f t="shared" si="812"/>
        <v/>
      </c>
      <c r="AE1764" s="177" t="str">
        <f t="shared" si="813"/>
        <v/>
      </c>
      <c r="AF1764" s="178">
        <f>IF(Q1764&gt;0,VLOOKUP(H1764,Leistungszahlen!$A$11:$C$158,3,),0)</f>
        <v>0</v>
      </c>
      <c r="AG1764" s="178">
        <f>IF(R1764&gt;0,VLOOKUP(H1764,Leistungszahlen!$A$11:$F$158,6,),IF(T1764&gt;0,VLOOKUP(H1764,Leistungszahlen!$A$11:$F$158,6,),0))</f>
        <v>0</v>
      </c>
      <c r="AH1764" s="179">
        <f t="shared" si="829"/>
        <v>0</v>
      </c>
      <c r="AI1764" s="179">
        <f t="shared" si="830"/>
        <v>0</v>
      </c>
      <c r="AJ1764" s="179">
        <f t="shared" si="831"/>
        <v>0</v>
      </c>
      <c r="AK1764" s="179">
        <f t="shared" si="832"/>
        <v>0</v>
      </c>
      <c r="AL1764" s="179">
        <f t="shared" si="833"/>
        <v>0</v>
      </c>
      <c r="AM1764" s="180" t="str">
        <f>IF(L1764=1,Stundensätze!$D$13,IF(L1764=2,Stundensätze!$D$17,IF(L1764=4,Stundensätze!$D$21,"")))</f>
        <v/>
      </c>
      <c r="AN1764" s="180" t="str">
        <f>IF(L1764=1,Stundensätze!$D$15,IF(L1764=2,Stundensätze!$D$19,IF(L1764=4,Stundensätze!$D$23,"")))</f>
        <v/>
      </c>
      <c r="AO1764" s="180">
        <f t="shared" si="814"/>
        <v>0</v>
      </c>
      <c r="AP1764" s="180">
        <f t="shared" si="815"/>
        <v>0</v>
      </c>
      <c r="AQ1764" s="192" t="str">
        <f t="shared" si="816"/>
        <v/>
      </c>
      <c r="AR1764" s="192" t="str">
        <f t="shared" si="817"/>
        <v/>
      </c>
      <c r="AS1764" s="193">
        <f t="shared" si="818"/>
        <v>0</v>
      </c>
      <c r="AT1764" s="258" t="str">
        <f>IF(K1764=0,0,VLOOKUP(K1764,Kostenstellen!A:B,2,FALSE))</f>
        <v xml:space="preserve">Salinenklinik </v>
      </c>
      <c r="AU1764" s="68" t="str">
        <f t="shared" si="825"/>
        <v/>
      </c>
      <c r="AV1764" s="68" t="str">
        <f t="shared" si="826"/>
        <v/>
      </c>
      <c r="AW1764" s="68">
        <f>IF(AF1764=0,0,VLOOKUP($H1764,Leistungszahlen!$A$11:$H$158,4,FALSE))</f>
        <v>0</v>
      </c>
      <c r="AX1764" s="68">
        <f>IF(AF1764=0,0,VLOOKUP($H1764,Leistungszahlen!$A$11:$H$158,5,FALSE))</f>
        <v>0</v>
      </c>
      <c r="AY1764" s="68">
        <f>IF(AG1764=0,0,VLOOKUP($H1764,Leistungszahlen!$A$11:$H$158,6,FALSE))</f>
        <v>0</v>
      </c>
      <c r="AZ1764" s="68">
        <f t="shared" si="827"/>
        <v>0</v>
      </c>
      <c r="BA1764" s="68">
        <f t="shared" si="828"/>
        <v>0</v>
      </c>
      <c r="BC1764" s="68">
        <f t="shared" si="819"/>
        <v>0</v>
      </c>
      <c r="BD1764" s="285"/>
    </row>
    <row r="1765" spans="1:56" s="68" customFormat="1">
      <c r="A1765" s="200"/>
      <c r="B1765" s="200"/>
      <c r="C1765" s="200" t="s">
        <v>420</v>
      </c>
      <c r="D1765" s="200" t="s">
        <v>201</v>
      </c>
      <c r="E1765" s="200" t="s">
        <v>353</v>
      </c>
      <c r="F1765" s="200" t="s">
        <v>421</v>
      </c>
      <c r="G1765" s="200" t="s">
        <v>493</v>
      </c>
      <c r="H1765" s="201" t="s">
        <v>218</v>
      </c>
      <c r="I1765" s="202">
        <v>6.59</v>
      </c>
      <c r="J1765" s="200" t="s">
        <v>560</v>
      </c>
      <c r="K1765" s="176">
        <v>5</v>
      </c>
      <c r="L1765" s="176">
        <v>1</v>
      </c>
      <c r="M1765" s="176">
        <v>0</v>
      </c>
      <c r="N1765" s="286">
        <v>3</v>
      </c>
      <c r="O1765" s="286"/>
      <c r="P1765" s="176"/>
      <c r="Q1765" s="203">
        <f t="shared" si="820"/>
        <v>3</v>
      </c>
      <c r="R1765" s="203">
        <f t="shared" si="821"/>
        <v>0</v>
      </c>
      <c r="S1765" s="203">
        <f t="shared" si="822"/>
        <v>0</v>
      </c>
      <c r="T1765" s="203">
        <f t="shared" si="823"/>
        <v>0</v>
      </c>
      <c r="U1765" s="203">
        <f t="shared" si="824"/>
        <v>0</v>
      </c>
      <c r="V1765" s="175">
        <f>IF(Q1765&gt;0,VLOOKUP(Q1765,Jahresfaktoren!$A$11:$B$24,2,),0)</f>
        <v>152</v>
      </c>
      <c r="W1765" s="175">
        <f>IF(R1765&gt;0,VLOOKUP(R1765,Jahresfaktoren!$D$11:$E$24,2,),0)</f>
        <v>0</v>
      </c>
      <c r="X1765" s="175">
        <f>IF(S1765&gt;0,VLOOKUP(S1765,Jahresfaktoren!$A$28:$B$29,2,),0)</f>
        <v>0</v>
      </c>
      <c r="Y1765" s="175">
        <f>IF(T1765&gt;0,VLOOKUP(T1765,Jahresfaktoren!$A$28:$B$29,2,),0)</f>
        <v>0</v>
      </c>
      <c r="Z1765" s="175">
        <f>IF(U1765&gt;0,VLOOKUP(U1765,Jahresfaktoren!$A$32:$B$33,2,),)</f>
        <v>0</v>
      </c>
      <c r="AA1765" s="177">
        <f t="shared" si="809"/>
        <v>1001.68</v>
      </c>
      <c r="AB1765" s="177" t="str">
        <f t="shared" si="810"/>
        <v/>
      </c>
      <c r="AC1765" s="177" t="str">
        <f t="shared" si="811"/>
        <v/>
      </c>
      <c r="AD1765" s="177" t="str">
        <f t="shared" si="812"/>
        <v/>
      </c>
      <c r="AE1765" s="177" t="str">
        <f t="shared" si="813"/>
        <v/>
      </c>
      <c r="AF1765" s="178">
        <f>IF(Q1765&gt;0,VLOOKUP(H1765,Leistungszahlen!$A$11:$C$158,3,),0)</f>
        <v>0</v>
      </c>
      <c r="AG1765" s="178">
        <f>IF(R1765&gt;0,VLOOKUP(H1765,Leistungszahlen!$A$11:$F$158,6,),IF(T1765&gt;0,VLOOKUP(H1765,Leistungszahlen!$A$11:$F$158,6,),0))</f>
        <v>0</v>
      </c>
      <c r="AH1765" s="179" t="e">
        <f t="shared" si="829"/>
        <v>#DIV/0!</v>
      </c>
      <c r="AI1765" s="179">
        <f t="shared" si="830"/>
        <v>0</v>
      </c>
      <c r="AJ1765" s="179">
        <f t="shared" si="831"/>
        <v>0</v>
      </c>
      <c r="AK1765" s="179">
        <f t="shared" si="832"/>
        <v>0</v>
      </c>
      <c r="AL1765" s="179">
        <f t="shared" si="833"/>
        <v>0</v>
      </c>
      <c r="AM1765" s="180">
        <f>IF(L1765=1,Stundensätze!$D$13,IF(L1765=2,Stundensätze!$D$17,IF(L1765=4,Stundensätze!$D$21,"")))</f>
        <v>0</v>
      </c>
      <c r="AN1765" s="180">
        <f>IF(L1765=1,Stundensätze!$D$15,IF(L1765=2,Stundensätze!$D$19,IF(L1765=4,Stundensätze!$D$23,"")))</f>
        <v>0</v>
      </c>
      <c r="AO1765" s="180" t="e">
        <f t="shared" si="814"/>
        <v>#DIV/0!</v>
      </c>
      <c r="AP1765" s="180">
        <f t="shared" si="815"/>
        <v>0</v>
      </c>
      <c r="AQ1765" s="192" t="e">
        <f t="shared" si="816"/>
        <v>#DIV/0!</v>
      </c>
      <c r="AR1765" s="192" t="e">
        <f t="shared" si="817"/>
        <v>#DIV/0!</v>
      </c>
      <c r="AS1765" s="193" t="e">
        <f t="shared" si="818"/>
        <v>#DIV/0!</v>
      </c>
      <c r="AT1765" s="258" t="str">
        <f>IF(K1765=0,0,VLOOKUP(K1765,Kostenstellen!A:B,2,FALSE))</f>
        <v xml:space="preserve">Salinenklinik </v>
      </c>
      <c r="AU1765" s="68" t="str">
        <f t="shared" si="825"/>
        <v>U</v>
      </c>
      <c r="AV1765" s="68" t="str">
        <f t="shared" si="826"/>
        <v/>
      </c>
      <c r="AW1765" s="68">
        <f>IF(AF1765=0,0,VLOOKUP($H1765,Leistungszahlen!$A$11:$H$158,4,FALSE))</f>
        <v>0</v>
      </c>
      <c r="AX1765" s="68">
        <f>IF(AF1765=0,0,VLOOKUP($H1765,Leistungszahlen!$A$11:$H$158,5,FALSE))</f>
        <v>0</v>
      </c>
      <c r="AY1765" s="68">
        <f>IF(AG1765=0,0,VLOOKUP($H1765,Leistungszahlen!$A$11:$H$158,6,FALSE))</f>
        <v>0</v>
      </c>
      <c r="AZ1765" s="68">
        <f t="shared" si="827"/>
        <v>0</v>
      </c>
      <c r="BA1765" s="68">
        <f t="shared" si="828"/>
        <v>0</v>
      </c>
      <c r="BC1765" s="68">
        <f t="shared" si="819"/>
        <v>0</v>
      </c>
      <c r="BD1765" s="285"/>
    </row>
    <row r="1766" spans="1:56" s="68" customFormat="1">
      <c r="A1766" s="200"/>
      <c r="B1766" s="200"/>
      <c r="C1766" s="200" t="s">
        <v>420</v>
      </c>
      <c r="D1766" s="200" t="s">
        <v>201</v>
      </c>
      <c r="E1766" s="200" t="s">
        <v>353</v>
      </c>
      <c r="F1766" s="200" t="s">
        <v>421</v>
      </c>
      <c r="G1766" s="200" t="s">
        <v>494</v>
      </c>
      <c r="H1766" s="201" t="s">
        <v>218</v>
      </c>
      <c r="I1766" s="202">
        <v>4.79</v>
      </c>
      <c r="J1766" s="200" t="s">
        <v>560</v>
      </c>
      <c r="K1766" s="176">
        <v>5</v>
      </c>
      <c r="L1766" s="176">
        <v>1</v>
      </c>
      <c r="M1766" s="176">
        <v>0</v>
      </c>
      <c r="N1766" s="286">
        <v>3</v>
      </c>
      <c r="O1766" s="286"/>
      <c r="P1766" s="176"/>
      <c r="Q1766" s="203">
        <f t="shared" si="820"/>
        <v>3</v>
      </c>
      <c r="R1766" s="203">
        <f t="shared" si="821"/>
        <v>0</v>
      </c>
      <c r="S1766" s="203">
        <f t="shared" si="822"/>
        <v>0</v>
      </c>
      <c r="T1766" s="203">
        <f t="shared" si="823"/>
        <v>0</v>
      </c>
      <c r="U1766" s="203">
        <f t="shared" si="824"/>
        <v>0</v>
      </c>
      <c r="V1766" s="175">
        <f>IF(Q1766&gt;0,VLOOKUP(Q1766,Jahresfaktoren!$A$11:$B$24,2,),0)</f>
        <v>152</v>
      </c>
      <c r="W1766" s="175">
        <f>IF(R1766&gt;0,VLOOKUP(R1766,Jahresfaktoren!$D$11:$E$24,2,),0)</f>
        <v>0</v>
      </c>
      <c r="X1766" s="175">
        <f>IF(S1766&gt;0,VLOOKUP(S1766,Jahresfaktoren!$A$28:$B$29,2,),0)</f>
        <v>0</v>
      </c>
      <c r="Y1766" s="175">
        <f>IF(T1766&gt;0,VLOOKUP(T1766,Jahresfaktoren!$A$28:$B$29,2,),0)</f>
        <v>0</v>
      </c>
      <c r="Z1766" s="175">
        <f>IF(U1766&gt;0,VLOOKUP(U1766,Jahresfaktoren!$A$32:$B$33,2,),)</f>
        <v>0</v>
      </c>
      <c r="AA1766" s="177">
        <f t="shared" si="809"/>
        <v>728.08</v>
      </c>
      <c r="AB1766" s="177" t="str">
        <f t="shared" si="810"/>
        <v/>
      </c>
      <c r="AC1766" s="177" t="str">
        <f t="shared" si="811"/>
        <v/>
      </c>
      <c r="AD1766" s="177" t="str">
        <f t="shared" si="812"/>
        <v/>
      </c>
      <c r="AE1766" s="177" t="str">
        <f t="shared" si="813"/>
        <v/>
      </c>
      <c r="AF1766" s="178">
        <f>IF(Q1766&gt;0,VLOOKUP(H1766,Leistungszahlen!$A$11:$C$158,3,),0)</f>
        <v>0</v>
      </c>
      <c r="AG1766" s="178">
        <f>IF(R1766&gt;0,VLOOKUP(H1766,Leistungszahlen!$A$11:$F$158,6,),IF(T1766&gt;0,VLOOKUP(H1766,Leistungszahlen!$A$11:$F$158,6,),0))</f>
        <v>0</v>
      </c>
      <c r="AH1766" s="179" t="e">
        <f t="shared" si="829"/>
        <v>#DIV/0!</v>
      </c>
      <c r="AI1766" s="179">
        <f t="shared" si="830"/>
        <v>0</v>
      </c>
      <c r="AJ1766" s="179">
        <f t="shared" si="831"/>
        <v>0</v>
      </c>
      <c r="AK1766" s="179">
        <f t="shared" si="832"/>
        <v>0</v>
      </c>
      <c r="AL1766" s="179">
        <f t="shared" si="833"/>
        <v>0</v>
      </c>
      <c r="AM1766" s="180">
        <f>IF(L1766=1,Stundensätze!$D$13,IF(L1766=2,Stundensätze!$D$17,IF(L1766=4,Stundensätze!$D$21,"")))</f>
        <v>0</v>
      </c>
      <c r="AN1766" s="180">
        <f>IF(L1766=1,Stundensätze!$D$15,IF(L1766=2,Stundensätze!$D$19,IF(L1766=4,Stundensätze!$D$23,"")))</f>
        <v>0</v>
      </c>
      <c r="AO1766" s="180" t="e">
        <f t="shared" si="814"/>
        <v>#DIV/0!</v>
      </c>
      <c r="AP1766" s="180">
        <f t="shared" si="815"/>
        <v>0</v>
      </c>
      <c r="AQ1766" s="192" t="e">
        <f t="shared" si="816"/>
        <v>#DIV/0!</v>
      </c>
      <c r="AR1766" s="192" t="e">
        <f t="shared" si="817"/>
        <v>#DIV/0!</v>
      </c>
      <c r="AS1766" s="193" t="e">
        <f t="shared" si="818"/>
        <v>#DIV/0!</v>
      </c>
      <c r="AT1766" s="258" t="str">
        <f>IF(K1766=0,0,VLOOKUP(K1766,Kostenstellen!A:B,2,FALSE))</f>
        <v xml:space="preserve">Salinenklinik </v>
      </c>
      <c r="AU1766" s="68" t="str">
        <f t="shared" si="825"/>
        <v>U</v>
      </c>
      <c r="AV1766" s="68" t="str">
        <f t="shared" si="826"/>
        <v/>
      </c>
      <c r="AW1766" s="68">
        <f>IF(AF1766=0,0,VLOOKUP($H1766,Leistungszahlen!$A$11:$H$158,4,FALSE))</f>
        <v>0</v>
      </c>
      <c r="AX1766" s="68">
        <f>IF(AF1766=0,0,VLOOKUP($H1766,Leistungszahlen!$A$11:$H$158,5,FALSE))</f>
        <v>0</v>
      </c>
      <c r="AY1766" s="68">
        <f>IF(AG1766=0,0,VLOOKUP($H1766,Leistungszahlen!$A$11:$H$158,6,FALSE))</f>
        <v>0</v>
      </c>
      <c r="AZ1766" s="68">
        <f t="shared" si="827"/>
        <v>0</v>
      </c>
      <c r="BA1766" s="68">
        <f t="shared" si="828"/>
        <v>0</v>
      </c>
      <c r="BC1766" s="68">
        <f t="shared" si="819"/>
        <v>0</v>
      </c>
      <c r="BD1766" s="285"/>
    </row>
    <row r="1767" spans="1:56" s="68" customFormat="1">
      <c r="A1767" s="200"/>
      <c r="B1767" s="200"/>
      <c r="C1767" s="200" t="s">
        <v>420</v>
      </c>
      <c r="D1767" s="200" t="s">
        <v>201</v>
      </c>
      <c r="E1767" s="200" t="s">
        <v>353</v>
      </c>
      <c r="F1767" s="200" t="s">
        <v>1652</v>
      </c>
      <c r="G1767" s="200" t="s">
        <v>163</v>
      </c>
      <c r="H1767" s="201" t="s">
        <v>287</v>
      </c>
      <c r="I1767" s="202">
        <v>22.9</v>
      </c>
      <c r="J1767" s="200" t="s">
        <v>560</v>
      </c>
      <c r="K1767" s="176">
        <v>5</v>
      </c>
      <c r="L1767" s="176">
        <v>1</v>
      </c>
      <c r="M1767" s="176"/>
      <c r="N1767" s="286">
        <v>3</v>
      </c>
      <c r="O1767" s="286"/>
      <c r="P1767" s="176"/>
      <c r="Q1767" s="203">
        <f t="shared" si="820"/>
        <v>3</v>
      </c>
      <c r="R1767" s="203">
        <f t="shared" si="821"/>
        <v>0</v>
      </c>
      <c r="S1767" s="203">
        <f t="shared" si="822"/>
        <v>0</v>
      </c>
      <c r="T1767" s="203">
        <f t="shared" si="823"/>
        <v>0</v>
      </c>
      <c r="U1767" s="203">
        <f t="shared" si="824"/>
        <v>0</v>
      </c>
      <c r="V1767" s="175">
        <f>IF(Q1767&gt;0,VLOOKUP(Q1767,Jahresfaktoren!$A$11:$B$24,2,),0)</f>
        <v>152</v>
      </c>
      <c r="W1767" s="175">
        <f>IF(R1767&gt;0,VLOOKUP(R1767,Jahresfaktoren!$D$11:$E$24,2,),0)</f>
        <v>0</v>
      </c>
      <c r="X1767" s="175">
        <f>IF(S1767&gt;0,VLOOKUP(S1767,Jahresfaktoren!$A$28:$B$29,2,),0)</f>
        <v>0</v>
      </c>
      <c r="Y1767" s="175">
        <f>IF(T1767&gt;0,VLOOKUP(T1767,Jahresfaktoren!$A$28:$B$29,2,),0)</f>
        <v>0</v>
      </c>
      <c r="Z1767" s="175">
        <f>IF(U1767&gt;0,VLOOKUP(U1767,Jahresfaktoren!$A$32:$B$33,2,),)</f>
        <v>0</v>
      </c>
      <c r="AA1767" s="177">
        <f t="shared" si="809"/>
        <v>3480.7999999999997</v>
      </c>
      <c r="AB1767" s="177" t="str">
        <f t="shared" si="810"/>
        <v/>
      </c>
      <c r="AC1767" s="177" t="str">
        <f t="shared" si="811"/>
        <v/>
      </c>
      <c r="AD1767" s="177" t="str">
        <f t="shared" si="812"/>
        <v/>
      </c>
      <c r="AE1767" s="177" t="str">
        <f t="shared" si="813"/>
        <v/>
      </c>
      <c r="AF1767" s="178">
        <f>IF(Q1767&gt;0,VLOOKUP(H1767,Leistungszahlen!$A$11:$C$158,3,),0)</f>
        <v>0</v>
      </c>
      <c r="AG1767" s="178">
        <f>IF(R1767&gt;0,VLOOKUP(H1767,Leistungszahlen!$A$11:$F$158,6,),IF(T1767&gt;0,VLOOKUP(H1767,Leistungszahlen!$A$11:$F$158,6,),0))</f>
        <v>0</v>
      </c>
      <c r="AH1767" s="179" t="e">
        <f t="shared" si="829"/>
        <v>#DIV/0!</v>
      </c>
      <c r="AI1767" s="179">
        <f t="shared" si="830"/>
        <v>0</v>
      </c>
      <c r="AJ1767" s="179">
        <f t="shared" si="831"/>
        <v>0</v>
      </c>
      <c r="AK1767" s="179">
        <f t="shared" si="832"/>
        <v>0</v>
      </c>
      <c r="AL1767" s="179">
        <f t="shared" si="833"/>
        <v>0</v>
      </c>
      <c r="AM1767" s="180">
        <f>IF(L1767=1,Stundensätze!$D$13,IF(L1767=2,Stundensätze!$D$17,IF(L1767=4,Stundensätze!$D$21,"")))</f>
        <v>0</v>
      </c>
      <c r="AN1767" s="180">
        <f>IF(L1767=1,Stundensätze!$D$15,IF(L1767=2,Stundensätze!$D$19,IF(L1767=4,Stundensätze!$D$23,"")))</f>
        <v>0</v>
      </c>
      <c r="AO1767" s="180" t="e">
        <f t="shared" si="814"/>
        <v>#DIV/0!</v>
      </c>
      <c r="AP1767" s="180">
        <f t="shared" si="815"/>
        <v>0</v>
      </c>
      <c r="AQ1767" s="192" t="e">
        <f t="shared" si="816"/>
        <v>#DIV/0!</v>
      </c>
      <c r="AR1767" s="192" t="e">
        <f t="shared" si="817"/>
        <v>#DIV/0!</v>
      </c>
      <c r="AS1767" s="193" t="e">
        <f t="shared" si="818"/>
        <v>#DIV/0!</v>
      </c>
      <c r="AT1767" s="258" t="str">
        <f>IF(K1767=0,0,VLOOKUP(K1767,Kostenstellen!A:B,2,FALSE))</f>
        <v xml:space="preserve">Salinenklinik </v>
      </c>
      <c r="AU1767" s="68" t="str">
        <f t="shared" si="825"/>
        <v>A1</v>
      </c>
      <c r="AV1767" s="68" t="str">
        <f t="shared" si="826"/>
        <v/>
      </c>
      <c r="AW1767" s="68">
        <f>IF(AF1767=0,0,VLOOKUP($H1767,Leistungszahlen!$A$11:$H$158,4,FALSE))</f>
        <v>0</v>
      </c>
      <c r="AX1767" s="68">
        <f>IF(AF1767=0,0,VLOOKUP($H1767,Leistungszahlen!$A$11:$H$158,5,FALSE))</f>
        <v>0</v>
      </c>
      <c r="AY1767" s="68">
        <f>IF(AG1767=0,0,VLOOKUP($H1767,Leistungszahlen!$A$11:$H$158,6,FALSE))</f>
        <v>0</v>
      </c>
      <c r="AZ1767" s="68">
        <f t="shared" si="827"/>
        <v>0</v>
      </c>
      <c r="BA1767" s="68">
        <f t="shared" si="828"/>
        <v>0</v>
      </c>
      <c r="BC1767" s="68">
        <f t="shared" si="819"/>
        <v>0</v>
      </c>
      <c r="BD1767" s="285"/>
    </row>
    <row r="1768" spans="1:56" s="68" customFormat="1">
      <c r="A1768" s="200"/>
      <c r="B1768" s="200"/>
      <c r="C1768" s="200" t="s">
        <v>420</v>
      </c>
      <c r="D1768" s="200" t="s">
        <v>201</v>
      </c>
      <c r="E1768" s="200" t="s">
        <v>353</v>
      </c>
      <c r="F1768" s="200" t="s">
        <v>1652</v>
      </c>
      <c r="G1768" s="200" t="s">
        <v>251</v>
      </c>
      <c r="H1768" s="201" t="s">
        <v>215</v>
      </c>
      <c r="I1768" s="202">
        <v>6.76</v>
      </c>
      <c r="J1768" s="200" t="s">
        <v>778</v>
      </c>
      <c r="K1768" s="176">
        <v>5</v>
      </c>
      <c r="L1768" s="176">
        <v>1</v>
      </c>
      <c r="M1768" s="176"/>
      <c r="N1768" s="286">
        <v>6</v>
      </c>
      <c r="O1768" s="286"/>
      <c r="P1768" s="176"/>
      <c r="Q1768" s="203">
        <f t="shared" si="820"/>
        <v>6</v>
      </c>
      <c r="R1768" s="203">
        <f t="shared" si="821"/>
        <v>0</v>
      </c>
      <c r="S1768" s="203">
        <f t="shared" si="822"/>
        <v>0</v>
      </c>
      <c r="T1768" s="203">
        <f t="shared" si="823"/>
        <v>0</v>
      </c>
      <c r="U1768" s="203">
        <f t="shared" si="824"/>
        <v>0</v>
      </c>
      <c r="V1768" s="175">
        <f>IF(Q1768&gt;0,VLOOKUP(Q1768,Jahresfaktoren!$A$11:$B$24,2,),0)</f>
        <v>302</v>
      </c>
      <c r="W1768" s="175">
        <f>IF(R1768&gt;0,VLOOKUP(R1768,Jahresfaktoren!$D$11:$E$24,2,),0)</f>
        <v>0</v>
      </c>
      <c r="X1768" s="175">
        <f>IF(S1768&gt;0,VLOOKUP(S1768,Jahresfaktoren!$A$28:$B$29,2,),0)</f>
        <v>0</v>
      </c>
      <c r="Y1768" s="175">
        <f>IF(T1768&gt;0,VLOOKUP(T1768,Jahresfaktoren!$A$28:$B$29,2,),0)</f>
        <v>0</v>
      </c>
      <c r="Z1768" s="175">
        <f>IF(U1768&gt;0,VLOOKUP(U1768,Jahresfaktoren!$A$32:$B$33,2,),)</f>
        <v>0</v>
      </c>
      <c r="AA1768" s="177">
        <f t="shared" si="809"/>
        <v>2041.52</v>
      </c>
      <c r="AB1768" s="177" t="str">
        <f t="shared" si="810"/>
        <v/>
      </c>
      <c r="AC1768" s="177" t="str">
        <f t="shared" si="811"/>
        <v/>
      </c>
      <c r="AD1768" s="177" t="str">
        <f t="shared" si="812"/>
        <v/>
      </c>
      <c r="AE1768" s="177" t="str">
        <f t="shared" si="813"/>
        <v/>
      </c>
      <c r="AF1768" s="178">
        <f>IF(Q1768&gt;0,VLOOKUP(H1768,Leistungszahlen!$A$11:$C$158,3,),0)</f>
        <v>0</v>
      </c>
      <c r="AG1768" s="178">
        <f>IF(R1768&gt;0,VLOOKUP(H1768,Leistungszahlen!$A$11:$F$158,6,),IF(T1768&gt;0,VLOOKUP(H1768,Leistungszahlen!$A$11:$F$158,6,),0))</f>
        <v>0</v>
      </c>
      <c r="AH1768" s="179" t="e">
        <f t="shared" si="829"/>
        <v>#DIV/0!</v>
      </c>
      <c r="AI1768" s="179">
        <f t="shared" si="830"/>
        <v>0</v>
      </c>
      <c r="AJ1768" s="179">
        <f t="shared" si="831"/>
        <v>0</v>
      </c>
      <c r="AK1768" s="179">
        <f t="shared" si="832"/>
        <v>0</v>
      </c>
      <c r="AL1768" s="179">
        <f t="shared" si="833"/>
        <v>0</v>
      </c>
      <c r="AM1768" s="180">
        <f>IF(L1768=1,Stundensätze!$D$13,IF(L1768=2,Stundensätze!$D$17,IF(L1768=4,Stundensätze!$D$21,"")))</f>
        <v>0</v>
      </c>
      <c r="AN1768" s="180">
        <f>IF(L1768=1,Stundensätze!$D$15,IF(L1768=2,Stundensätze!$D$19,IF(L1768=4,Stundensätze!$D$23,"")))</f>
        <v>0</v>
      </c>
      <c r="AO1768" s="180" t="e">
        <f t="shared" si="814"/>
        <v>#DIV/0!</v>
      </c>
      <c r="AP1768" s="180">
        <f t="shared" si="815"/>
        <v>0</v>
      </c>
      <c r="AQ1768" s="192" t="e">
        <f t="shared" si="816"/>
        <v>#DIV/0!</v>
      </c>
      <c r="AR1768" s="192" t="e">
        <f t="shared" si="817"/>
        <v>#DIV/0!</v>
      </c>
      <c r="AS1768" s="193" t="e">
        <f t="shared" si="818"/>
        <v>#DIV/0!</v>
      </c>
      <c r="AT1768" s="258" t="str">
        <f>IF(K1768=0,0,VLOOKUP(K1768,Kostenstellen!A:B,2,FALSE))</f>
        <v xml:space="preserve">Salinenklinik </v>
      </c>
      <c r="AU1768" s="68" t="str">
        <f t="shared" si="825"/>
        <v>R</v>
      </c>
      <c r="AV1768" s="68" t="str">
        <f t="shared" si="826"/>
        <v/>
      </c>
      <c r="AW1768" s="68">
        <f>IF(AF1768=0,0,VLOOKUP($H1768,Leistungszahlen!$A$11:$H$158,4,FALSE))</f>
        <v>0</v>
      </c>
      <c r="AX1768" s="68">
        <f>IF(AF1768=0,0,VLOOKUP($H1768,Leistungszahlen!$A$11:$H$158,5,FALSE))</f>
        <v>0</v>
      </c>
      <c r="AY1768" s="68">
        <f>IF(AG1768=0,0,VLOOKUP($H1768,Leistungszahlen!$A$11:$H$158,6,FALSE))</f>
        <v>0</v>
      </c>
      <c r="AZ1768" s="68">
        <f t="shared" si="827"/>
        <v>0</v>
      </c>
      <c r="BA1768" s="68">
        <f t="shared" si="828"/>
        <v>0</v>
      </c>
      <c r="BC1768" s="68">
        <f t="shared" si="819"/>
        <v>0</v>
      </c>
      <c r="BD1768" s="285"/>
    </row>
    <row r="1769" spans="1:56" s="68" customFormat="1">
      <c r="A1769" s="200"/>
      <c r="B1769" s="200"/>
      <c r="C1769" s="200" t="s">
        <v>420</v>
      </c>
      <c r="D1769" s="200" t="s">
        <v>201</v>
      </c>
      <c r="E1769" s="200" t="s">
        <v>353</v>
      </c>
      <c r="F1769" s="200" t="s">
        <v>1509</v>
      </c>
      <c r="G1769" s="200" t="s">
        <v>118</v>
      </c>
      <c r="H1769" s="201" t="s">
        <v>221</v>
      </c>
      <c r="I1769" s="202">
        <v>5.75</v>
      </c>
      <c r="J1769" s="200" t="s">
        <v>292</v>
      </c>
      <c r="K1769" s="176">
        <v>5</v>
      </c>
      <c r="L1769" s="176">
        <v>1</v>
      </c>
      <c r="M1769" s="176">
        <v>0</v>
      </c>
      <c r="N1769" s="286">
        <v>1</v>
      </c>
      <c r="O1769" s="286"/>
      <c r="P1769" s="176"/>
      <c r="Q1769" s="203">
        <f t="shared" si="820"/>
        <v>1</v>
      </c>
      <c r="R1769" s="203">
        <f t="shared" si="821"/>
        <v>0</v>
      </c>
      <c r="S1769" s="203">
        <f t="shared" si="822"/>
        <v>0</v>
      </c>
      <c r="T1769" s="203">
        <f t="shared" si="823"/>
        <v>0</v>
      </c>
      <c r="U1769" s="203">
        <f t="shared" si="824"/>
        <v>0</v>
      </c>
      <c r="V1769" s="175">
        <f>IF(Q1769&gt;0,VLOOKUP(Q1769,Jahresfaktoren!$A$11:$B$24,2,),0)</f>
        <v>52</v>
      </c>
      <c r="W1769" s="175">
        <f>IF(R1769&gt;0,VLOOKUP(R1769,Jahresfaktoren!$D$11:$E$24,2,),0)</f>
        <v>0</v>
      </c>
      <c r="X1769" s="175">
        <f>IF(S1769&gt;0,VLOOKUP(S1769,Jahresfaktoren!$A$28:$B$29,2,),0)</f>
        <v>0</v>
      </c>
      <c r="Y1769" s="175">
        <f>IF(T1769&gt;0,VLOOKUP(T1769,Jahresfaktoren!$A$28:$B$29,2,),0)</f>
        <v>0</v>
      </c>
      <c r="Z1769" s="175">
        <f>IF(U1769&gt;0,VLOOKUP(U1769,Jahresfaktoren!$A$32:$B$33,2,),)</f>
        <v>0</v>
      </c>
      <c r="AA1769" s="177">
        <f t="shared" si="809"/>
        <v>299</v>
      </c>
      <c r="AB1769" s="177" t="str">
        <f t="shared" si="810"/>
        <v/>
      </c>
      <c r="AC1769" s="177" t="str">
        <f t="shared" si="811"/>
        <v/>
      </c>
      <c r="AD1769" s="177" t="str">
        <f t="shared" si="812"/>
        <v/>
      </c>
      <c r="AE1769" s="177" t="str">
        <f t="shared" si="813"/>
        <v/>
      </c>
      <c r="AF1769" s="178">
        <f>IF(Q1769&gt;0,VLOOKUP(H1769,Leistungszahlen!$A$11:$C$158,3,),0)</f>
        <v>0</v>
      </c>
      <c r="AG1769" s="178">
        <f>IF(R1769&gt;0,VLOOKUP(H1769,Leistungszahlen!$A$11:$F$158,6,),IF(T1769&gt;0,VLOOKUP(H1769,Leistungszahlen!$A$11:$F$158,6,),0))</f>
        <v>0</v>
      </c>
      <c r="AH1769" s="179" t="e">
        <f t="shared" si="829"/>
        <v>#DIV/0!</v>
      </c>
      <c r="AI1769" s="179">
        <f t="shared" si="830"/>
        <v>0</v>
      </c>
      <c r="AJ1769" s="179">
        <f t="shared" si="831"/>
        <v>0</v>
      </c>
      <c r="AK1769" s="179">
        <f t="shared" si="832"/>
        <v>0</v>
      </c>
      <c r="AL1769" s="179">
        <f t="shared" si="833"/>
        <v>0</v>
      </c>
      <c r="AM1769" s="180">
        <f>IF(L1769=1,Stundensätze!$D$13,IF(L1769=2,Stundensätze!$D$17,IF(L1769=4,Stundensätze!$D$21,"")))</f>
        <v>0</v>
      </c>
      <c r="AN1769" s="180">
        <f>IF(L1769=1,Stundensätze!$D$15,IF(L1769=2,Stundensätze!$D$19,IF(L1769=4,Stundensätze!$D$23,"")))</f>
        <v>0</v>
      </c>
      <c r="AO1769" s="180" t="e">
        <f t="shared" si="814"/>
        <v>#DIV/0!</v>
      </c>
      <c r="AP1769" s="180">
        <f t="shared" si="815"/>
        <v>0</v>
      </c>
      <c r="AQ1769" s="192" t="e">
        <f t="shared" si="816"/>
        <v>#DIV/0!</v>
      </c>
      <c r="AR1769" s="192" t="e">
        <f t="shared" si="817"/>
        <v>#DIV/0!</v>
      </c>
      <c r="AS1769" s="193" t="e">
        <f t="shared" si="818"/>
        <v>#DIV/0!</v>
      </c>
      <c r="AT1769" s="258" t="str">
        <f>IF(K1769=0,0,VLOOKUP(K1769,Kostenstellen!A:B,2,FALSE))</f>
        <v xml:space="preserve">Salinenklinik </v>
      </c>
      <c r="AU1769" s="68" t="str">
        <f t="shared" si="825"/>
        <v>Z</v>
      </c>
      <c r="AV1769" s="68" t="str">
        <f t="shared" si="826"/>
        <v/>
      </c>
      <c r="AW1769" s="68">
        <f>IF(AF1769=0,0,VLOOKUP($H1769,Leistungszahlen!$A$11:$H$158,4,FALSE))</f>
        <v>0</v>
      </c>
      <c r="AX1769" s="68">
        <f>IF(AF1769=0,0,VLOOKUP($H1769,Leistungszahlen!$A$11:$H$158,5,FALSE))</f>
        <v>0</v>
      </c>
      <c r="AY1769" s="68">
        <f>IF(AG1769=0,0,VLOOKUP($H1769,Leistungszahlen!$A$11:$H$158,6,FALSE))</f>
        <v>0</v>
      </c>
      <c r="AZ1769" s="68">
        <f t="shared" si="827"/>
        <v>0</v>
      </c>
      <c r="BA1769" s="68">
        <f t="shared" si="828"/>
        <v>0</v>
      </c>
      <c r="BC1769" s="68">
        <f t="shared" si="819"/>
        <v>0</v>
      </c>
      <c r="BD1769" s="285"/>
    </row>
    <row r="1770" spans="1:56" s="68" customFormat="1">
      <c r="A1770" s="200"/>
      <c r="B1770" s="200"/>
      <c r="C1770" s="200" t="s">
        <v>420</v>
      </c>
      <c r="D1770" s="200" t="s">
        <v>201</v>
      </c>
      <c r="E1770" s="200" t="s">
        <v>353</v>
      </c>
      <c r="F1770" s="200" t="s">
        <v>1653</v>
      </c>
      <c r="G1770" s="200" t="s">
        <v>163</v>
      </c>
      <c r="H1770" s="201" t="s">
        <v>287</v>
      </c>
      <c r="I1770" s="202">
        <v>15.99</v>
      </c>
      <c r="J1770" s="200" t="s">
        <v>560</v>
      </c>
      <c r="K1770" s="176">
        <v>5</v>
      </c>
      <c r="L1770" s="176">
        <v>1</v>
      </c>
      <c r="M1770" s="176"/>
      <c r="N1770" s="286">
        <v>3</v>
      </c>
      <c r="O1770" s="286">
        <v>3</v>
      </c>
      <c r="P1770" s="176"/>
      <c r="Q1770" s="203">
        <f t="shared" si="820"/>
        <v>3</v>
      </c>
      <c r="R1770" s="203">
        <f t="shared" si="821"/>
        <v>3</v>
      </c>
      <c r="S1770" s="203">
        <f t="shared" si="822"/>
        <v>0</v>
      </c>
      <c r="T1770" s="203">
        <f t="shared" si="823"/>
        <v>0</v>
      </c>
      <c r="U1770" s="203">
        <f t="shared" si="824"/>
        <v>0</v>
      </c>
      <c r="V1770" s="175">
        <f>IF(Q1770&gt;0,VLOOKUP(Q1770,Jahresfaktoren!$A$11:$B$24,2,),0)</f>
        <v>152</v>
      </c>
      <c r="W1770" s="175">
        <f>IF(R1770&gt;0,VLOOKUP(R1770,Jahresfaktoren!$D$11:$E$24,2,),0)</f>
        <v>150</v>
      </c>
      <c r="X1770" s="175">
        <f>IF(S1770&gt;0,VLOOKUP(S1770,Jahresfaktoren!$A$28:$B$29,2,),0)</f>
        <v>0</v>
      </c>
      <c r="Y1770" s="175">
        <f>IF(T1770&gt;0,VLOOKUP(T1770,Jahresfaktoren!$A$28:$B$29,2,),0)</f>
        <v>0</v>
      </c>
      <c r="Z1770" s="175">
        <f>IF(U1770&gt;0,VLOOKUP(U1770,Jahresfaktoren!$A$32:$B$33,2,),)</f>
        <v>0</v>
      </c>
      <c r="AA1770" s="177">
        <f t="shared" si="809"/>
        <v>2430.48</v>
      </c>
      <c r="AB1770" s="177">
        <f t="shared" si="810"/>
        <v>2398.5</v>
      </c>
      <c r="AC1770" s="177" t="str">
        <f t="shared" si="811"/>
        <v/>
      </c>
      <c r="AD1770" s="177" t="str">
        <f t="shared" si="812"/>
        <v/>
      </c>
      <c r="AE1770" s="177" t="str">
        <f t="shared" si="813"/>
        <v/>
      </c>
      <c r="AF1770" s="178">
        <f>IF(Q1770&gt;0,VLOOKUP(H1770,Leistungszahlen!$A$11:$C$158,3,),0)</f>
        <v>0</v>
      </c>
      <c r="AG1770" s="178">
        <f>IF(R1770&gt;0,VLOOKUP(H1770,Leistungszahlen!$A$11:$F$158,6,),IF(T1770&gt;0,VLOOKUP(H1770,Leistungszahlen!$A$11:$F$158,6,),0))</f>
        <v>0</v>
      </c>
      <c r="AH1770" s="179" t="e">
        <f t="shared" si="829"/>
        <v>#DIV/0!</v>
      </c>
      <c r="AI1770" s="179" t="e">
        <f t="shared" si="830"/>
        <v>#DIV/0!</v>
      </c>
      <c r="AJ1770" s="179">
        <f t="shared" si="831"/>
        <v>0</v>
      </c>
      <c r="AK1770" s="179">
        <f t="shared" si="832"/>
        <v>0</v>
      </c>
      <c r="AL1770" s="179">
        <f t="shared" si="833"/>
        <v>0</v>
      </c>
      <c r="AM1770" s="180">
        <f>IF(L1770=1,Stundensätze!$D$13,IF(L1770=2,Stundensätze!$D$17,IF(L1770=4,Stundensätze!$D$21,"")))</f>
        <v>0</v>
      </c>
      <c r="AN1770" s="180">
        <f>IF(L1770=1,Stundensätze!$D$15,IF(L1770=2,Stundensätze!$D$19,IF(L1770=4,Stundensätze!$D$23,"")))</f>
        <v>0</v>
      </c>
      <c r="AO1770" s="180" t="e">
        <f t="shared" si="814"/>
        <v>#DIV/0!</v>
      </c>
      <c r="AP1770" s="180">
        <f t="shared" si="815"/>
        <v>0</v>
      </c>
      <c r="AQ1770" s="192" t="e">
        <f t="shared" si="816"/>
        <v>#DIV/0!</v>
      </c>
      <c r="AR1770" s="192" t="e">
        <f t="shared" si="817"/>
        <v>#DIV/0!</v>
      </c>
      <c r="AS1770" s="193" t="e">
        <f t="shared" si="818"/>
        <v>#DIV/0!</v>
      </c>
      <c r="AT1770" s="258" t="str">
        <f>IF(K1770=0,0,VLOOKUP(K1770,Kostenstellen!A:B,2,FALSE))</f>
        <v xml:space="preserve">Salinenklinik </v>
      </c>
      <c r="AU1770" s="68" t="str">
        <f t="shared" si="825"/>
        <v>A1</v>
      </c>
      <c r="AV1770" s="68" t="str">
        <f t="shared" si="826"/>
        <v>A1</v>
      </c>
      <c r="AW1770" s="68">
        <f>IF(AF1770=0,0,VLOOKUP($H1770,Leistungszahlen!$A$11:$H$158,4,FALSE))</f>
        <v>0</v>
      </c>
      <c r="AX1770" s="68">
        <f>IF(AF1770=0,0,VLOOKUP($H1770,Leistungszahlen!$A$11:$H$158,5,FALSE))</f>
        <v>0</v>
      </c>
      <c r="AY1770" s="68">
        <f>IF(AG1770=0,0,VLOOKUP($H1770,Leistungszahlen!$A$11:$H$158,6,FALSE))</f>
        <v>0</v>
      </c>
      <c r="AZ1770" s="68">
        <f t="shared" si="827"/>
        <v>0</v>
      </c>
      <c r="BA1770" s="68">
        <f t="shared" si="828"/>
        <v>0</v>
      </c>
      <c r="BC1770" s="68">
        <f t="shared" si="819"/>
        <v>0</v>
      </c>
      <c r="BD1770" s="285"/>
    </row>
    <row r="1771" spans="1:56" s="68" customFormat="1">
      <c r="A1771" s="200"/>
      <c r="B1771" s="200"/>
      <c r="C1771" s="200" t="s">
        <v>420</v>
      </c>
      <c r="D1771" s="200" t="s">
        <v>201</v>
      </c>
      <c r="E1771" s="200" t="s">
        <v>353</v>
      </c>
      <c r="F1771" s="200" t="s">
        <v>1653</v>
      </c>
      <c r="G1771" s="200" t="s">
        <v>251</v>
      </c>
      <c r="H1771" s="201" t="s">
        <v>200</v>
      </c>
      <c r="I1771" s="202">
        <v>4.17</v>
      </c>
      <c r="J1771" s="200" t="s">
        <v>778</v>
      </c>
      <c r="K1771" s="176">
        <v>5</v>
      </c>
      <c r="L1771" s="176">
        <v>1</v>
      </c>
      <c r="M1771" s="176"/>
      <c r="N1771" s="286">
        <v>6</v>
      </c>
      <c r="O1771" s="286"/>
      <c r="P1771" s="176"/>
      <c r="Q1771" s="203">
        <f t="shared" si="820"/>
        <v>6</v>
      </c>
      <c r="R1771" s="203">
        <f t="shared" si="821"/>
        <v>0</v>
      </c>
      <c r="S1771" s="203">
        <f t="shared" si="822"/>
        <v>0</v>
      </c>
      <c r="T1771" s="203">
        <f t="shared" si="823"/>
        <v>0</v>
      </c>
      <c r="U1771" s="203">
        <f t="shared" si="824"/>
        <v>0</v>
      </c>
      <c r="V1771" s="175">
        <f>IF(Q1771&gt;0,VLOOKUP(Q1771,Jahresfaktoren!$A$11:$B$24,2,),0)</f>
        <v>302</v>
      </c>
      <c r="W1771" s="175">
        <f>IF(R1771&gt;0,VLOOKUP(R1771,Jahresfaktoren!$D$11:$E$24,2,),0)</f>
        <v>0</v>
      </c>
      <c r="X1771" s="175">
        <f>IF(S1771&gt;0,VLOOKUP(S1771,Jahresfaktoren!$A$28:$B$29,2,),0)</f>
        <v>0</v>
      </c>
      <c r="Y1771" s="175">
        <f>IF(T1771&gt;0,VLOOKUP(T1771,Jahresfaktoren!$A$28:$B$29,2,),0)</f>
        <v>0</v>
      </c>
      <c r="Z1771" s="175">
        <f>IF(U1771&gt;0,VLOOKUP(U1771,Jahresfaktoren!$A$32:$B$33,2,),)</f>
        <v>0</v>
      </c>
      <c r="AA1771" s="177">
        <f t="shared" si="809"/>
        <v>1259.3399999999999</v>
      </c>
      <c r="AB1771" s="177" t="str">
        <f t="shared" si="810"/>
        <v/>
      </c>
      <c r="AC1771" s="177" t="str">
        <f t="shared" si="811"/>
        <v/>
      </c>
      <c r="AD1771" s="177" t="str">
        <f t="shared" si="812"/>
        <v/>
      </c>
      <c r="AE1771" s="177" t="str">
        <f t="shared" si="813"/>
        <v/>
      </c>
      <c r="AF1771" s="178">
        <f>IF(Q1771&gt;0,VLOOKUP(H1771,Leistungszahlen!$A$11:$C$158,3,),0)</f>
        <v>0</v>
      </c>
      <c r="AG1771" s="178">
        <f>IF(R1771&gt;0,VLOOKUP(H1771,Leistungszahlen!$A$11:$F$158,6,),IF(T1771&gt;0,VLOOKUP(H1771,Leistungszahlen!$A$11:$F$158,6,),0))</f>
        <v>0</v>
      </c>
      <c r="AH1771" s="179" t="e">
        <f t="shared" si="829"/>
        <v>#DIV/0!</v>
      </c>
      <c r="AI1771" s="179">
        <f t="shared" si="830"/>
        <v>0</v>
      </c>
      <c r="AJ1771" s="179">
        <f t="shared" si="831"/>
        <v>0</v>
      </c>
      <c r="AK1771" s="179">
        <f t="shared" si="832"/>
        <v>0</v>
      </c>
      <c r="AL1771" s="179">
        <f t="shared" si="833"/>
        <v>0</v>
      </c>
      <c r="AM1771" s="180">
        <f>IF(L1771=1,Stundensätze!$D$13,IF(L1771=2,Stundensätze!$D$17,IF(L1771=4,Stundensätze!$D$21,"")))</f>
        <v>0</v>
      </c>
      <c r="AN1771" s="180">
        <f>IF(L1771=1,Stundensätze!$D$15,IF(L1771=2,Stundensätze!$D$19,IF(L1771=4,Stundensätze!$D$23,"")))</f>
        <v>0</v>
      </c>
      <c r="AO1771" s="180" t="e">
        <f t="shared" si="814"/>
        <v>#DIV/0!</v>
      </c>
      <c r="AP1771" s="180">
        <f t="shared" si="815"/>
        <v>0</v>
      </c>
      <c r="AQ1771" s="192" t="e">
        <f t="shared" si="816"/>
        <v>#DIV/0!</v>
      </c>
      <c r="AR1771" s="192" t="e">
        <f t="shared" si="817"/>
        <v>#DIV/0!</v>
      </c>
      <c r="AS1771" s="193" t="e">
        <f t="shared" si="818"/>
        <v>#DIV/0!</v>
      </c>
      <c r="AT1771" s="258" t="str">
        <f>IF(K1771=0,0,VLOOKUP(K1771,Kostenstellen!A:B,2,FALSE))</f>
        <v xml:space="preserve">Salinenklinik </v>
      </c>
      <c r="AU1771" s="68" t="str">
        <f t="shared" si="825"/>
        <v>B</v>
      </c>
      <c r="AV1771" s="68" t="str">
        <f t="shared" si="826"/>
        <v/>
      </c>
      <c r="AW1771" s="68">
        <f>IF(AF1771=0,0,VLOOKUP($H1771,Leistungszahlen!$A$11:$H$158,4,FALSE))</f>
        <v>0</v>
      </c>
      <c r="AX1771" s="68">
        <f>IF(AF1771=0,0,VLOOKUP($H1771,Leistungszahlen!$A$11:$H$158,5,FALSE))</f>
        <v>0</v>
      </c>
      <c r="AY1771" s="68">
        <f>IF(AG1771=0,0,VLOOKUP($H1771,Leistungszahlen!$A$11:$H$158,6,FALSE))</f>
        <v>0</v>
      </c>
      <c r="AZ1771" s="68">
        <f t="shared" si="827"/>
        <v>0</v>
      </c>
      <c r="BA1771" s="68">
        <f t="shared" si="828"/>
        <v>0</v>
      </c>
      <c r="BC1771" s="68">
        <f t="shared" si="819"/>
        <v>0</v>
      </c>
      <c r="BD1771" s="285"/>
    </row>
    <row r="1772" spans="1:56" s="68" customFormat="1">
      <c r="A1772" s="200"/>
      <c r="B1772" s="200"/>
      <c r="C1772" s="200" t="s">
        <v>420</v>
      </c>
      <c r="D1772" s="200" t="s">
        <v>201</v>
      </c>
      <c r="E1772" s="200" t="s">
        <v>353</v>
      </c>
      <c r="F1772" s="200" t="s">
        <v>1653</v>
      </c>
      <c r="G1772" s="200" t="s">
        <v>118</v>
      </c>
      <c r="H1772" s="201" t="s">
        <v>221</v>
      </c>
      <c r="I1772" s="202">
        <v>5.75</v>
      </c>
      <c r="J1772" s="200" t="s">
        <v>292</v>
      </c>
      <c r="K1772" s="176">
        <v>5</v>
      </c>
      <c r="L1772" s="176">
        <v>1</v>
      </c>
      <c r="M1772" s="176">
        <v>0</v>
      </c>
      <c r="N1772" s="286">
        <v>1</v>
      </c>
      <c r="O1772" s="286"/>
      <c r="P1772" s="176"/>
      <c r="Q1772" s="203">
        <f t="shared" si="820"/>
        <v>1</v>
      </c>
      <c r="R1772" s="203">
        <f t="shared" si="821"/>
        <v>0</v>
      </c>
      <c r="S1772" s="203">
        <f t="shared" si="822"/>
        <v>0</v>
      </c>
      <c r="T1772" s="203">
        <f t="shared" si="823"/>
        <v>0</v>
      </c>
      <c r="U1772" s="203">
        <f t="shared" si="824"/>
        <v>0</v>
      </c>
      <c r="V1772" s="175">
        <f>IF(Q1772&gt;0,VLOOKUP(Q1772,Jahresfaktoren!$A$11:$B$24,2,),0)</f>
        <v>52</v>
      </c>
      <c r="W1772" s="175">
        <f>IF(R1772&gt;0,VLOOKUP(R1772,Jahresfaktoren!$D$11:$E$24,2,),0)</f>
        <v>0</v>
      </c>
      <c r="X1772" s="175">
        <f>IF(S1772&gt;0,VLOOKUP(S1772,Jahresfaktoren!$A$28:$B$29,2,),0)</f>
        <v>0</v>
      </c>
      <c r="Y1772" s="175">
        <f>IF(T1772&gt;0,VLOOKUP(T1772,Jahresfaktoren!$A$28:$B$29,2,),0)</f>
        <v>0</v>
      </c>
      <c r="Z1772" s="175">
        <f>IF(U1772&gt;0,VLOOKUP(U1772,Jahresfaktoren!$A$32:$B$33,2,),)</f>
        <v>0</v>
      </c>
      <c r="AA1772" s="177">
        <f t="shared" si="809"/>
        <v>299</v>
      </c>
      <c r="AB1772" s="177" t="str">
        <f t="shared" si="810"/>
        <v/>
      </c>
      <c r="AC1772" s="177" t="str">
        <f t="shared" si="811"/>
        <v/>
      </c>
      <c r="AD1772" s="177" t="str">
        <f t="shared" si="812"/>
        <v/>
      </c>
      <c r="AE1772" s="177" t="str">
        <f t="shared" si="813"/>
        <v/>
      </c>
      <c r="AF1772" s="178">
        <f>IF(Q1772&gt;0,VLOOKUP(H1772,Leistungszahlen!$A$11:$C$158,3,),0)</f>
        <v>0</v>
      </c>
      <c r="AG1772" s="178">
        <f>IF(R1772&gt;0,VLOOKUP(H1772,Leistungszahlen!$A$11:$F$158,6,),IF(T1772&gt;0,VLOOKUP(H1772,Leistungszahlen!$A$11:$F$158,6,),0))</f>
        <v>0</v>
      </c>
      <c r="AH1772" s="179" t="e">
        <f t="shared" si="829"/>
        <v>#DIV/0!</v>
      </c>
      <c r="AI1772" s="179">
        <f t="shared" si="830"/>
        <v>0</v>
      </c>
      <c r="AJ1772" s="179">
        <f t="shared" si="831"/>
        <v>0</v>
      </c>
      <c r="AK1772" s="179">
        <f t="shared" si="832"/>
        <v>0</v>
      </c>
      <c r="AL1772" s="179">
        <f t="shared" si="833"/>
        <v>0</v>
      </c>
      <c r="AM1772" s="180">
        <f>IF(L1772=1,Stundensätze!$D$13,IF(L1772=2,Stundensätze!$D$17,IF(L1772=4,Stundensätze!$D$21,"")))</f>
        <v>0</v>
      </c>
      <c r="AN1772" s="180">
        <f>IF(L1772=1,Stundensätze!$D$15,IF(L1772=2,Stundensätze!$D$19,IF(L1772=4,Stundensätze!$D$23,"")))</f>
        <v>0</v>
      </c>
      <c r="AO1772" s="180" t="e">
        <f t="shared" si="814"/>
        <v>#DIV/0!</v>
      </c>
      <c r="AP1772" s="180">
        <f t="shared" si="815"/>
        <v>0</v>
      </c>
      <c r="AQ1772" s="192" t="e">
        <f t="shared" si="816"/>
        <v>#DIV/0!</v>
      </c>
      <c r="AR1772" s="192" t="e">
        <f t="shared" si="817"/>
        <v>#DIV/0!</v>
      </c>
      <c r="AS1772" s="193" t="e">
        <f t="shared" si="818"/>
        <v>#DIV/0!</v>
      </c>
      <c r="AT1772" s="258" t="str">
        <f>IF(K1772=0,0,VLOOKUP(K1772,Kostenstellen!A:B,2,FALSE))</f>
        <v xml:space="preserve">Salinenklinik </v>
      </c>
      <c r="AU1772" s="68" t="str">
        <f t="shared" si="825"/>
        <v>Z</v>
      </c>
      <c r="AV1772" s="68" t="str">
        <f t="shared" si="826"/>
        <v/>
      </c>
      <c r="AW1772" s="68">
        <f>IF(AF1772=0,0,VLOOKUP($H1772,Leistungszahlen!$A$11:$H$158,4,FALSE))</f>
        <v>0</v>
      </c>
      <c r="AX1772" s="68">
        <f>IF(AF1772=0,0,VLOOKUP($H1772,Leistungszahlen!$A$11:$H$158,5,FALSE))</f>
        <v>0</v>
      </c>
      <c r="AY1772" s="68">
        <f>IF(AG1772=0,0,VLOOKUP($H1772,Leistungszahlen!$A$11:$H$158,6,FALSE))</f>
        <v>0</v>
      </c>
      <c r="AZ1772" s="68">
        <f t="shared" si="827"/>
        <v>0</v>
      </c>
      <c r="BA1772" s="68">
        <f t="shared" si="828"/>
        <v>0</v>
      </c>
      <c r="BC1772" s="68">
        <f t="shared" si="819"/>
        <v>0</v>
      </c>
      <c r="BD1772" s="285"/>
    </row>
    <row r="1773" spans="1:56" s="68" customFormat="1">
      <c r="A1773" s="200"/>
      <c r="B1773" s="200"/>
      <c r="C1773" s="200" t="s">
        <v>420</v>
      </c>
      <c r="D1773" s="200" t="s">
        <v>201</v>
      </c>
      <c r="E1773" s="200" t="s">
        <v>353</v>
      </c>
      <c r="F1773" s="200" t="s">
        <v>1654</v>
      </c>
      <c r="G1773" s="200" t="s">
        <v>163</v>
      </c>
      <c r="H1773" s="201" t="s">
        <v>287</v>
      </c>
      <c r="I1773" s="202">
        <v>15.99</v>
      </c>
      <c r="J1773" s="200" t="s">
        <v>560</v>
      </c>
      <c r="K1773" s="176">
        <v>5</v>
      </c>
      <c r="L1773" s="176">
        <v>1</v>
      </c>
      <c r="M1773" s="176"/>
      <c r="N1773" s="286">
        <v>3</v>
      </c>
      <c r="O1773" s="286">
        <v>3</v>
      </c>
      <c r="P1773" s="176"/>
      <c r="Q1773" s="203">
        <f t="shared" si="820"/>
        <v>3</v>
      </c>
      <c r="R1773" s="203">
        <f t="shared" si="821"/>
        <v>3</v>
      </c>
      <c r="S1773" s="203">
        <f t="shared" si="822"/>
        <v>0</v>
      </c>
      <c r="T1773" s="203">
        <f t="shared" si="823"/>
        <v>0</v>
      </c>
      <c r="U1773" s="203">
        <f t="shared" si="824"/>
        <v>0</v>
      </c>
      <c r="V1773" s="175">
        <f>IF(Q1773&gt;0,VLOOKUP(Q1773,Jahresfaktoren!$A$11:$B$24,2,),0)</f>
        <v>152</v>
      </c>
      <c r="W1773" s="175">
        <f>IF(R1773&gt;0,VLOOKUP(R1773,Jahresfaktoren!$D$11:$E$24,2,),0)</f>
        <v>150</v>
      </c>
      <c r="X1773" s="175">
        <f>IF(S1773&gt;0,VLOOKUP(S1773,Jahresfaktoren!$A$28:$B$29,2,),0)</f>
        <v>0</v>
      </c>
      <c r="Y1773" s="175">
        <f>IF(T1773&gt;0,VLOOKUP(T1773,Jahresfaktoren!$A$28:$B$29,2,),0)</f>
        <v>0</v>
      </c>
      <c r="Z1773" s="175">
        <f>IF(U1773&gt;0,VLOOKUP(U1773,Jahresfaktoren!$A$32:$B$33,2,),)</f>
        <v>0</v>
      </c>
      <c r="AA1773" s="177">
        <f t="shared" si="809"/>
        <v>2430.48</v>
      </c>
      <c r="AB1773" s="177">
        <f t="shared" si="810"/>
        <v>2398.5</v>
      </c>
      <c r="AC1773" s="177" t="str">
        <f t="shared" si="811"/>
        <v/>
      </c>
      <c r="AD1773" s="177" t="str">
        <f t="shared" si="812"/>
        <v/>
      </c>
      <c r="AE1773" s="177" t="str">
        <f t="shared" si="813"/>
        <v/>
      </c>
      <c r="AF1773" s="178">
        <f>IF(Q1773&gt;0,VLOOKUP(H1773,Leistungszahlen!$A$11:$C$158,3,),0)</f>
        <v>0</v>
      </c>
      <c r="AG1773" s="178">
        <f>IF(R1773&gt;0,VLOOKUP(H1773,Leistungszahlen!$A$11:$F$158,6,),IF(T1773&gt;0,VLOOKUP(H1773,Leistungszahlen!$A$11:$F$158,6,),0))</f>
        <v>0</v>
      </c>
      <c r="AH1773" s="179" t="e">
        <f t="shared" si="829"/>
        <v>#DIV/0!</v>
      </c>
      <c r="AI1773" s="179" t="e">
        <f t="shared" si="830"/>
        <v>#DIV/0!</v>
      </c>
      <c r="AJ1773" s="179">
        <f t="shared" si="831"/>
        <v>0</v>
      </c>
      <c r="AK1773" s="179">
        <f t="shared" si="832"/>
        <v>0</v>
      </c>
      <c r="AL1773" s="179">
        <f t="shared" si="833"/>
        <v>0</v>
      </c>
      <c r="AM1773" s="180">
        <f>IF(L1773=1,Stundensätze!$D$13,IF(L1773=2,Stundensätze!$D$17,IF(L1773=4,Stundensätze!$D$21,"")))</f>
        <v>0</v>
      </c>
      <c r="AN1773" s="180">
        <f>IF(L1773=1,Stundensätze!$D$15,IF(L1773=2,Stundensätze!$D$19,IF(L1773=4,Stundensätze!$D$23,"")))</f>
        <v>0</v>
      </c>
      <c r="AO1773" s="180" t="e">
        <f t="shared" si="814"/>
        <v>#DIV/0!</v>
      </c>
      <c r="AP1773" s="180">
        <f t="shared" si="815"/>
        <v>0</v>
      </c>
      <c r="AQ1773" s="192" t="e">
        <f t="shared" si="816"/>
        <v>#DIV/0!</v>
      </c>
      <c r="AR1773" s="192" t="e">
        <f t="shared" si="817"/>
        <v>#DIV/0!</v>
      </c>
      <c r="AS1773" s="193" t="e">
        <f t="shared" si="818"/>
        <v>#DIV/0!</v>
      </c>
      <c r="AT1773" s="258" t="str">
        <f>IF(K1773=0,0,VLOOKUP(K1773,Kostenstellen!A:B,2,FALSE))</f>
        <v xml:space="preserve">Salinenklinik </v>
      </c>
      <c r="AU1773" s="68" t="str">
        <f t="shared" si="825"/>
        <v>A1</v>
      </c>
      <c r="AV1773" s="68" t="str">
        <f t="shared" si="826"/>
        <v>A1</v>
      </c>
      <c r="AW1773" s="68">
        <f>IF(AF1773=0,0,VLOOKUP($H1773,Leistungszahlen!$A$11:$H$158,4,FALSE))</f>
        <v>0</v>
      </c>
      <c r="AX1773" s="68">
        <f>IF(AF1773=0,0,VLOOKUP($H1773,Leistungszahlen!$A$11:$H$158,5,FALSE))</f>
        <v>0</v>
      </c>
      <c r="AY1773" s="68">
        <f>IF(AG1773=0,0,VLOOKUP($H1773,Leistungszahlen!$A$11:$H$158,6,FALSE))</f>
        <v>0</v>
      </c>
      <c r="AZ1773" s="68">
        <f t="shared" si="827"/>
        <v>0</v>
      </c>
      <c r="BA1773" s="68">
        <f t="shared" si="828"/>
        <v>0</v>
      </c>
      <c r="BC1773" s="68">
        <f t="shared" si="819"/>
        <v>0</v>
      </c>
      <c r="BD1773" s="285"/>
    </row>
    <row r="1774" spans="1:56" s="68" customFormat="1">
      <c r="A1774" s="200"/>
      <c r="B1774" s="200"/>
      <c r="C1774" s="200" t="s">
        <v>420</v>
      </c>
      <c r="D1774" s="200" t="s">
        <v>201</v>
      </c>
      <c r="E1774" s="200" t="s">
        <v>353</v>
      </c>
      <c r="F1774" s="200" t="s">
        <v>1654</v>
      </c>
      <c r="G1774" s="200" t="s">
        <v>251</v>
      </c>
      <c r="H1774" s="201" t="s">
        <v>200</v>
      </c>
      <c r="I1774" s="202">
        <v>4.17</v>
      </c>
      <c r="J1774" s="200" t="s">
        <v>778</v>
      </c>
      <c r="K1774" s="176">
        <v>5</v>
      </c>
      <c r="L1774" s="176">
        <v>1</v>
      </c>
      <c r="M1774" s="176"/>
      <c r="N1774" s="286">
        <v>6</v>
      </c>
      <c r="O1774" s="286"/>
      <c r="P1774" s="176"/>
      <c r="Q1774" s="203">
        <f t="shared" si="820"/>
        <v>6</v>
      </c>
      <c r="R1774" s="203">
        <f t="shared" si="821"/>
        <v>0</v>
      </c>
      <c r="S1774" s="203">
        <f t="shared" si="822"/>
        <v>0</v>
      </c>
      <c r="T1774" s="203">
        <f t="shared" si="823"/>
        <v>0</v>
      </c>
      <c r="U1774" s="203">
        <f t="shared" si="824"/>
        <v>0</v>
      </c>
      <c r="V1774" s="175">
        <f>IF(Q1774&gt;0,VLOOKUP(Q1774,Jahresfaktoren!$A$11:$B$24,2,),0)</f>
        <v>302</v>
      </c>
      <c r="W1774" s="175">
        <f>IF(R1774&gt;0,VLOOKUP(R1774,Jahresfaktoren!$D$11:$E$24,2,),0)</f>
        <v>0</v>
      </c>
      <c r="X1774" s="175">
        <f>IF(S1774&gt;0,VLOOKUP(S1774,Jahresfaktoren!$A$28:$B$29,2,),0)</f>
        <v>0</v>
      </c>
      <c r="Y1774" s="175">
        <f>IF(T1774&gt;0,VLOOKUP(T1774,Jahresfaktoren!$A$28:$B$29,2,),0)</f>
        <v>0</v>
      </c>
      <c r="Z1774" s="175">
        <f>IF(U1774&gt;0,VLOOKUP(U1774,Jahresfaktoren!$A$32:$B$33,2,),)</f>
        <v>0</v>
      </c>
      <c r="AA1774" s="177">
        <f t="shared" si="809"/>
        <v>1259.3399999999999</v>
      </c>
      <c r="AB1774" s="177" t="str">
        <f t="shared" si="810"/>
        <v/>
      </c>
      <c r="AC1774" s="177" t="str">
        <f t="shared" si="811"/>
        <v/>
      </c>
      <c r="AD1774" s="177" t="str">
        <f t="shared" si="812"/>
        <v/>
      </c>
      <c r="AE1774" s="177" t="str">
        <f t="shared" si="813"/>
        <v/>
      </c>
      <c r="AF1774" s="178">
        <f>IF(Q1774&gt;0,VLOOKUP(H1774,Leistungszahlen!$A$11:$C$158,3,),0)</f>
        <v>0</v>
      </c>
      <c r="AG1774" s="178">
        <f>IF(R1774&gt;0,VLOOKUP(H1774,Leistungszahlen!$A$11:$F$158,6,),IF(T1774&gt;0,VLOOKUP(H1774,Leistungszahlen!$A$11:$F$158,6,),0))</f>
        <v>0</v>
      </c>
      <c r="AH1774" s="179" t="e">
        <f t="shared" si="829"/>
        <v>#DIV/0!</v>
      </c>
      <c r="AI1774" s="179">
        <f t="shared" si="830"/>
        <v>0</v>
      </c>
      <c r="AJ1774" s="179">
        <f t="shared" si="831"/>
        <v>0</v>
      </c>
      <c r="AK1774" s="179">
        <f t="shared" si="832"/>
        <v>0</v>
      </c>
      <c r="AL1774" s="179">
        <f t="shared" si="833"/>
        <v>0</v>
      </c>
      <c r="AM1774" s="180">
        <f>IF(L1774=1,Stundensätze!$D$13,IF(L1774=2,Stundensätze!$D$17,IF(L1774=4,Stundensätze!$D$21,"")))</f>
        <v>0</v>
      </c>
      <c r="AN1774" s="180">
        <f>IF(L1774=1,Stundensätze!$D$15,IF(L1774=2,Stundensätze!$D$19,IF(L1774=4,Stundensätze!$D$23,"")))</f>
        <v>0</v>
      </c>
      <c r="AO1774" s="180" t="e">
        <f t="shared" si="814"/>
        <v>#DIV/0!</v>
      </c>
      <c r="AP1774" s="180">
        <f t="shared" si="815"/>
        <v>0</v>
      </c>
      <c r="AQ1774" s="192" t="e">
        <f t="shared" si="816"/>
        <v>#DIV/0!</v>
      </c>
      <c r="AR1774" s="192" t="e">
        <f t="shared" si="817"/>
        <v>#DIV/0!</v>
      </c>
      <c r="AS1774" s="193" t="e">
        <f t="shared" si="818"/>
        <v>#DIV/0!</v>
      </c>
      <c r="AT1774" s="258" t="str">
        <f>IF(K1774=0,0,VLOOKUP(K1774,Kostenstellen!A:B,2,FALSE))</f>
        <v xml:space="preserve">Salinenklinik </v>
      </c>
      <c r="AU1774" s="68" t="str">
        <f t="shared" si="825"/>
        <v>B</v>
      </c>
      <c r="AV1774" s="68" t="str">
        <f t="shared" si="826"/>
        <v/>
      </c>
      <c r="AW1774" s="68">
        <f>IF(AF1774=0,0,VLOOKUP($H1774,Leistungszahlen!$A$11:$H$158,4,FALSE))</f>
        <v>0</v>
      </c>
      <c r="AX1774" s="68">
        <f>IF(AF1774=0,0,VLOOKUP($H1774,Leistungszahlen!$A$11:$H$158,5,FALSE))</f>
        <v>0</v>
      </c>
      <c r="AY1774" s="68">
        <f>IF(AG1774=0,0,VLOOKUP($H1774,Leistungszahlen!$A$11:$H$158,6,FALSE))</f>
        <v>0</v>
      </c>
      <c r="AZ1774" s="68">
        <f t="shared" si="827"/>
        <v>0</v>
      </c>
      <c r="BA1774" s="68">
        <f t="shared" si="828"/>
        <v>0</v>
      </c>
      <c r="BC1774" s="68">
        <f t="shared" si="819"/>
        <v>0</v>
      </c>
      <c r="BD1774" s="285"/>
    </row>
    <row r="1775" spans="1:56" s="68" customFormat="1">
      <c r="A1775" s="200"/>
      <c r="B1775" s="200"/>
      <c r="C1775" s="200" t="s">
        <v>420</v>
      </c>
      <c r="D1775" s="200" t="s">
        <v>201</v>
      </c>
      <c r="E1775" s="200" t="s">
        <v>353</v>
      </c>
      <c r="F1775" s="200" t="s">
        <v>1654</v>
      </c>
      <c r="G1775" s="200" t="s">
        <v>118</v>
      </c>
      <c r="H1775" s="201" t="s">
        <v>221</v>
      </c>
      <c r="I1775" s="202">
        <v>5.75</v>
      </c>
      <c r="J1775" s="200" t="s">
        <v>292</v>
      </c>
      <c r="K1775" s="176">
        <v>5</v>
      </c>
      <c r="L1775" s="176">
        <v>1</v>
      </c>
      <c r="M1775" s="176">
        <v>0</v>
      </c>
      <c r="N1775" s="286">
        <v>1</v>
      </c>
      <c r="O1775" s="286"/>
      <c r="P1775" s="176"/>
      <c r="Q1775" s="203">
        <f t="shared" si="820"/>
        <v>1</v>
      </c>
      <c r="R1775" s="203">
        <f t="shared" si="821"/>
        <v>0</v>
      </c>
      <c r="S1775" s="203">
        <f t="shared" si="822"/>
        <v>0</v>
      </c>
      <c r="T1775" s="203">
        <f t="shared" si="823"/>
        <v>0</v>
      </c>
      <c r="U1775" s="203">
        <f t="shared" si="824"/>
        <v>0</v>
      </c>
      <c r="V1775" s="175">
        <f>IF(Q1775&gt;0,VLOOKUP(Q1775,Jahresfaktoren!$A$11:$B$24,2,),0)</f>
        <v>52</v>
      </c>
      <c r="W1775" s="175">
        <f>IF(R1775&gt;0,VLOOKUP(R1775,Jahresfaktoren!$D$11:$E$24,2,),0)</f>
        <v>0</v>
      </c>
      <c r="X1775" s="175">
        <f>IF(S1775&gt;0,VLOOKUP(S1775,Jahresfaktoren!$A$28:$B$29,2,),0)</f>
        <v>0</v>
      </c>
      <c r="Y1775" s="175">
        <f>IF(T1775&gt;0,VLOOKUP(T1775,Jahresfaktoren!$A$28:$B$29,2,),0)</f>
        <v>0</v>
      </c>
      <c r="Z1775" s="175">
        <f>IF(U1775&gt;0,VLOOKUP(U1775,Jahresfaktoren!$A$32:$B$33,2,),)</f>
        <v>0</v>
      </c>
      <c r="AA1775" s="177">
        <f t="shared" si="809"/>
        <v>299</v>
      </c>
      <c r="AB1775" s="177" t="str">
        <f t="shared" si="810"/>
        <v/>
      </c>
      <c r="AC1775" s="177" t="str">
        <f t="shared" si="811"/>
        <v/>
      </c>
      <c r="AD1775" s="177" t="str">
        <f t="shared" si="812"/>
        <v/>
      </c>
      <c r="AE1775" s="177" t="str">
        <f t="shared" si="813"/>
        <v/>
      </c>
      <c r="AF1775" s="178">
        <f>IF(Q1775&gt;0,VLOOKUP(H1775,Leistungszahlen!$A$11:$C$158,3,),0)</f>
        <v>0</v>
      </c>
      <c r="AG1775" s="178">
        <f>IF(R1775&gt;0,VLOOKUP(H1775,Leistungszahlen!$A$11:$F$158,6,),IF(T1775&gt;0,VLOOKUP(H1775,Leistungszahlen!$A$11:$F$158,6,),0))</f>
        <v>0</v>
      </c>
      <c r="AH1775" s="179" t="e">
        <f t="shared" si="829"/>
        <v>#DIV/0!</v>
      </c>
      <c r="AI1775" s="179">
        <f t="shared" si="830"/>
        <v>0</v>
      </c>
      <c r="AJ1775" s="179">
        <f t="shared" si="831"/>
        <v>0</v>
      </c>
      <c r="AK1775" s="179">
        <f t="shared" si="832"/>
        <v>0</v>
      </c>
      <c r="AL1775" s="179">
        <f t="shared" si="833"/>
        <v>0</v>
      </c>
      <c r="AM1775" s="180">
        <f>IF(L1775=1,Stundensätze!$D$13,IF(L1775=2,Stundensätze!$D$17,IF(L1775=4,Stundensätze!$D$21,"")))</f>
        <v>0</v>
      </c>
      <c r="AN1775" s="180">
        <f>IF(L1775=1,Stundensätze!$D$15,IF(L1775=2,Stundensätze!$D$19,IF(L1775=4,Stundensätze!$D$23,"")))</f>
        <v>0</v>
      </c>
      <c r="AO1775" s="180" t="e">
        <f t="shared" si="814"/>
        <v>#DIV/0!</v>
      </c>
      <c r="AP1775" s="180">
        <f t="shared" si="815"/>
        <v>0</v>
      </c>
      <c r="AQ1775" s="192" t="e">
        <f t="shared" si="816"/>
        <v>#DIV/0!</v>
      </c>
      <c r="AR1775" s="192" t="e">
        <f t="shared" si="817"/>
        <v>#DIV/0!</v>
      </c>
      <c r="AS1775" s="193" t="e">
        <f t="shared" si="818"/>
        <v>#DIV/0!</v>
      </c>
      <c r="AT1775" s="258" t="str">
        <f>IF(K1775=0,0,VLOOKUP(K1775,Kostenstellen!A:B,2,FALSE))</f>
        <v xml:space="preserve">Salinenklinik </v>
      </c>
      <c r="AU1775" s="68" t="str">
        <f t="shared" si="825"/>
        <v>Z</v>
      </c>
      <c r="AV1775" s="68" t="str">
        <f t="shared" si="826"/>
        <v/>
      </c>
      <c r="AW1775" s="68">
        <f>IF(AF1775=0,0,VLOOKUP($H1775,Leistungszahlen!$A$11:$H$158,4,FALSE))</f>
        <v>0</v>
      </c>
      <c r="AX1775" s="68">
        <f>IF(AF1775=0,0,VLOOKUP($H1775,Leistungszahlen!$A$11:$H$158,5,FALSE))</f>
        <v>0</v>
      </c>
      <c r="AY1775" s="68">
        <f>IF(AG1775=0,0,VLOOKUP($H1775,Leistungszahlen!$A$11:$H$158,6,FALSE))</f>
        <v>0</v>
      </c>
      <c r="AZ1775" s="68">
        <f t="shared" si="827"/>
        <v>0</v>
      </c>
      <c r="BA1775" s="68">
        <f t="shared" si="828"/>
        <v>0</v>
      </c>
      <c r="BC1775" s="68">
        <f t="shared" si="819"/>
        <v>0</v>
      </c>
      <c r="BD1775" s="285"/>
    </row>
    <row r="1776" spans="1:56" s="68" customFormat="1">
      <c r="A1776" s="200"/>
      <c r="B1776" s="200"/>
      <c r="C1776" s="200" t="s">
        <v>420</v>
      </c>
      <c r="D1776" s="200" t="s">
        <v>201</v>
      </c>
      <c r="E1776" s="200" t="s">
        <v>353</v>
      </c>
      <c r="F1776" s="200" t="s">
        <v>1655</v>
      </c>
      <c r="G1776" s="200" t="s">
        <v>163</v>
      </c>
      <c r="H1776" s="201" t="s">
        <v>287</v>
      </c>
      <c r="I1776" s="202">
        <v>25.31</v>
      </c>
      <c r="J1776" s="200" t="s">
        <v>560</v>
      </c>
      <c r="K1776" s="176">
        <v>5</v>
      </c>
      <c r="L1776" s="176">
        <v>1</v>
      </c>
      <c r="M1776" s="176"/>
      <c r="N1776" s="286">
        <v>3</v>
      </c>
      <c r="O1776" s="286">
        <v>3</v>
      </c>
      <c r="P1776" s="176"/>
      <c r="Q1776" s="203">
        <f t="shared" si="820"/>
        <v>3</v>
      </c>
      <c r="R1776" s="203">
        <f t="shared" si="821"/>
        <v>3</v>
      </c>
      <c r="S1776" s="203">
        <f t="shared" si="822"/>
        <v>0</v>
      </c>
      <c r="T1776" s="203">
        <f t="shared" si="823"/>
        <v>0</v>
      </c>
      <c r="U1776" s="203">
        <f t="shared" si="824"/>
        <v>0</v>
      </c>
      <c r="V1776" s="175">
        <f>IF(Q1776&gt;0,VLOOKUP(Q1776,Jahresfaktoren!$A$11:$B$24,2,),0)</f>
        <v>152</v>
      </c>
      <c r="W1776" s="175">
        <f>IF(R1776&gt;0,VLOOKUP(R1776,Jahresfaktoren!$D$11:$E$24,2,),0)</f>
        <v>150</v>
      </c>
      <c r="X1776" s="175">
        <f>IF(S1776&gt;0,VLOOKUP(S1776,Jahresfaktoren!$A$28:$B$29,2,),0)</f>
        <v>0</v>
      </c>
      <c r="Y1776" s="175">
        <f>IF(T1776&gt;0,VLOOKUP(T1776,Jahresfaktoren!$A$28:$B$29,2,),0)</f>
        <v>0</v>
      </c>
      <c r="Z1776" s="175">
        <f>IF(U1776&gt;0,VLOOKUP(U1776,Jahresfaktoren!$A$32:$B$33,2,),)</f>
        <v>0</v>
      </c>
      <c r="AA1776" s="177">
        <f t="shared" si="809"/>
        <v>3847.12</v>
      </c>
      <c r="AB1776" s="177">
        <f t="shared" si="810"/>
        <v>3796.5</v>
      </c>
      <c r="AC1776" s="177" t="str">
        <f t="shared" si="811"/>
        <v/>
      </c>
      <c r="AD1776" s="177" t="str">
        <f t="shared" si="812"/>
        <v/>
      </c>
      <c r="AE1776" s="177" t="str">
        <f t="shared" si="813"/>
        <v/>
      </c>
      <c r="AF1776" s="178">
        <f>IF(Q1776&gt;0,VLOOKUP(H1776,Leistungszahlen!$A$11:$C$158,3,),0)</f>
        <v>0</v>
      </c>
      <c r="AG1776" s="178">
        <f>IF(R1776&gt;0,VLOOKUP(H1776,Leistungszahlen!$A$11:$F$158,6,),IF(T1776&gt;0,VLOOKUP(H1776,Leistungszahlen!$A$11:$F$158,6,),0))</f>
        <v>0</v>
      </c>
      <c r="AH1776" s="179" t="e">
        <f t="shared" si="829"/>
        <v>#DIV/0!</v>
      </c>
      <c r="AI1776" s="179" t="e">
        <f t="shared" si="830"/>
        <v>#DIV/0!</v>
      </c>
      <c r="AJ1776" s="179">
        <f t="shared" si="831"/>
        <v>0</v>
      </c>
      <c r="AK1776" s="179">
        <f t="shared" si="832"/>
        <v>0</v>
      </c>
      <c r="AL1776" s="179">
        <f t="shared" si="833"/>
        <v>0</v>
      </c>
      <c r="AM1776" s="180">
        <f>IF(L1776=1,Stundensätze!$D$13,IF(L1776=2,Stundensätze!$D$17,IF(L1776=4,Stundensätze!$D$21,"")))</f>
        <v>0</v>
      </c>
      <c r="AN1776" s="180">
        <f>IF(L1776=1,Stundensätze!$D$15,IF(L1776=2,Stundensätze!$D$19,IF(L1776=4,Stundensätze!$D$23,"")))</f>
        <v>0</v>
      </c>
      <c r="AO1776" s="180" t="e">
        <f t="shared" si="814"/>
        <v>#DIV/0!</v>
      </c>
      <c r="AP1776" s="180">
        <f t="shared" si="815"/>
        <v>0</v>
      </c>
      <c r="AQ1776" s="192" t="e">
        <f t="shared" si="816"/>
        <v>#DIV/0!</v>
      </c>
      <c r="AR1776" s="192" t="e">
        <f t="shared" si="817"/>
        <v>#DIV/0!</v>
      </c>
      <c r="AS1776" s="193" t="e">
        <f t="shared" si="818"/>
        <v>#DIV/0!</v>
      </c>
      <c r="AT1776" s="258" t="str">
        <f>IF(K1776=0,0,VLOOKUP(K1776,Kostenstellen!A:B,2,FALSE))</f>
        <v xml:space="preserve">Salinenklinik </v>
      </c>
      <c r="AU1776" s="68" t="str">
        <f t="shared" si="825"/>
        <v>A1</v>
      </c>
      <c r="AV1776" s="68" t="str">
        <f t="shared" si="826"/>
        <v>A1</v>
      </c>
      <c r="AW1776" s="68">
        <f>IF(AF1776=0,0,VLOOKUP($H1776,Leistungszahlen!$A$11:$H$158,4,FALSE))</f>
        <v>0</v>
      </c>
      <c r="AX1776" s="68">
        <f>IF(AF1776=0,0,VLOOKUP($H1776,Leistungszahlen!$A$11:$H$158,5,FALSE))</f>
        <v>0</v>
      </c>
      <c r="AY1776" s="68">
        <f>IF(AG1776=0,0,VLOOKUP($H1776,Leistungszahlen!$A$11:$H$158,6,FALSE))</f>
        <v>0</v>
      </c>
      <c r="AZ1776" s="68">
        <f t="shared" si="827"/>
        <v>0</v>
      </c>
      <c r="BA1776" s="68">
        <f t="shared" si="828"/>
        <v>0</v>
      </c>
      <c r="BC1776" s="68">
        <f t="shared" si="819"/>
        <v>0</v>
      </c>
      <c r="BD1776" s="285"/>
    </row>
    <row r="1777" spans="1:56" s="68" customFormat="1">
      <c r="A1777" s="200"/>
      <c r="B1777" s="200"/>
      <c r="C1777" s="200" t="s">
        <v>420</v>
      </c>
      <c r="D1777" s="200" t="s">
        <v>201</v>
      </c>
      <c r="E1777" s="200" t="s">
        <v>353</v>
      </c>
      <c r="F1777" s="200" t="s">
        <v>1655</v>
      </c>
      <c r="G1777" s="200" t="s">
        <v>251</v>
      </c>
      <c r="H1777" s="201" t="s">
        <v>200</v>
      </c>
      <c r="I1777" s="202">
        <v>5.44</v>
      </c>
      <c r="J1777" s="200" t="s">
        <v>778</v>
      </c>
      <c r="K1777" s="176">
        <v>5</v>
      </c>
      <c r="L1777" s="176">
        <v>1</v>
      </c>
      <c r="M1777" s="176"/>
      <c r="N1777" s="286">
        <v>6</v>
      </c>
      <c r="O1777" s="286"/>
      <c r="P1777" s="176"/>
      <c r="Q1777" s="203">
        <f t="shared" si="820"/>
        <v>6</v>
      </c>
      <c r="R1777" s="203">
        <f t="shared" si="821"/>
        <v>0</v>
      </c>
      <c r="S1777" s="203">
        <f t="shared" si="822"/>
        <v>0</v>
      </c>
      <c r="T1777" s="203">
        <f t="shared" si="823"/>
        <v>0</v>
      </c>
      <c r="U1777" s="203">
        <f t="shared" si="824"/>
        <v>0</v>
      </c>
      <c r="V1777" s="175">
        <f>IF(Q1777&gt;0,VLOOKUP(Q1777,Jahresfaktoren!$A$11:$B$24,2,),0)</f>
        <v>302</v>
      </c>
      <c r="W1777" s="175">
        <f>IF(R1777&gt;0,VLOOKUP(R1777,Jahresfaktoren!$D$11:$E$24,2,),0)</f>
        <v>0</v>
      </c>
      <c r="X1777" s="175">
        <f>IF(S1777&gt;0,VLOOKUP(S1777,Jahresfaktoren!$A$28:$B$29,2,),0)</f>
        <v>0</v>
      </c>
      <c r="Y1777" s="175">
        <f>IF(T1777&gt;0,VLOOKUP(T1777,Jahresfaktoren!$A$28:$B$29,2,),0)</f>
        <v>0</v>
      </c>
      <c r="Z1777" s="175">
        <f>IF(U1777&gt;0,VLOOKUP(U1777,Jahresfaktoren!$A$32:$B$33,2,),)</f>
        <v>0</v>
      </c>
      <c r="AA1777" s="177">
        <f t="shared" si="809"/>
        <v>1642.88</v>
      </c>
      <c r="AB1777" s="177" t="str">
        <f t="shared" si="810"/>
        <v/>
      </c>
      <c r="AC1777" s="177" t="str">
        <f t="shared" si="811"/>
        <v/>
      </c>
      <c r="AD1777" s="177" t="str">
        <f t="shared" si="812"/>
        <v/>
      </c>
      <c r="AE1777" s="177" t="str">
        <f t="shared" si="813"/>
        <v/>
      </c>
      <c r="AF1777" s="178">
        <f>IF(Q1777&gt;0,VLOOKUP(H1777,Leistungszahlen!$A$11:$C$158,3,),0)</f>
        <v>0</v>
      </c>
      <c r="AG1777" s="178">
        <f>IF(R1777&gt;0,VLOOKUP(H1777,Leistungszahlen!$A$11:$F$158,6,),IF(T1777&gt;0,VLOOKUP(H1777,Leistungszahlen!$A$11:$F$158,6,),0))</f>
        <v>0</v>
      </c>
      <c r="AH1777" s="179" t="e">
        <f t="shared" si="829"/>
        <v>#DIV/0!</v>
      </c>
      <c r="AI1777" s="179">
        <f t="shared" si="830"/>
        <v>0</v>
      </c>
      <c r="AJ1777" s="179">
        <f t="shared" si="831"/>
        <v>0</v>
      </c>
      <c r="AK1777" s="179">
        <f t="shared" si="832"/>
        <v>0</v>
      </c>
      <c r="AL1777" s="179">
        <f t="shared" si="833"/>
        <v>0</v>
      </c>
      <c r="AM1777" s="180">
        <f>IF(L1777=1,Stundensätze!$D$13,IF(L1777=2,Stundensätze!$D$17,IF(L1777=4,Stundensätze!$D$21,"")))</f>
        <v>0</v>
      </c>
      <c r="AN1777" s="180">
        <f>IF(L1777=1,Stundensätze!$D$15,IF(L1777=2,Stundensätze!$D$19,IF(L1777=4,Stundensätze!$D$23,"")))</f>
        <v>0</v>
      </c>
      <c r="AO1777" s="180" t="e">
        <f t="shared" si="814"/>
        <v>#DIV/0!</v>
      </c>
      <c r="AP1777" s="180">
        <f t="shared" si="815"/>
        <v>0</v>
      </c>
      <c r="AQ1777" s="192" t="e">
        <f t="shared" si="816"/>
        <v>#DIV/0!</v>
      </c>
      <c r="AR1777" s="192" t="e">
        <f t="shared" si="817"/>
        <v>#DIV/0!</v>
      </c>
      <c r="AS1777" s="193" t="e">
        <f t="shared" si="818"/>
        <v>#DIV/0!</v>
      </c>
      <c r="AT1777" s="258" t="str">
        <f>IF(K1777=0,0,VLOOKUP(K1777,Kostenstellen!A:B,2,FALSE))</f>
        <v xml:space="preserve">Salinenklinik </v>
      </c>
      <c r="AU1777" s="68" t="str">
        <f t="shared" si="825"/>
        <v>B</v>
      </c>
      <c r="AV1777" s="68" t="str">
        <f t="shared" si="826"/>
        <v/>
      </c>
      <c r="AW1777" s="68">
        <f>IF(AF1777=0,0,VLOOKUP($H1777,Leistungszahlen!$A$11:$H$158,4,FALSE))</f>
        <v>0</v>
      </c>
      <c r="AX1777" s="68">
        <f>IF(AF1777=0,0,VLOOKUP($H1777,Leistungszahlen!$A$11:$H$158,5,FALSE))</f>
        <v>0</v>
      </c>
      <c r="AY1777" s="68">
        <f>IF(AG1777=0,0,VLOOKUP($H1777,Leistungszahlen!$A$11:$H$158,6,FALSE))</f>
        <v>0</v>
      </c>
      <c r="AZ1777" s="68">
        <f t="shared" si="827"/>
        <v>0</v>
      </c>
      <c r="BA1777" s="68">
        <f t="shared" si="828"/>
        <v>0</v>
      </c>
      <c r="BC1777" s="68">
        <f t="shared" si="819"/>
        <v>0</v>
      </c>
      <c r="BD1777" s="285"/>
    </row>
    <row r="1778" spans="1:56" s="68" customFormat="1">
      <c r="A1778" s="200"/>
      <c r="B1778" s="200"/>
      <c r="C1778" s="200" t="s">
        <v>420</v>
      </c>
      <c r="D1778" s="200" t="s">
        <v>201</v>
      </c>
      <c r="E1778" s="200" t="s">
        <v>353</v>
      </c>
      <c r="F1778" s="200" t="s">
        <v>1655</v>
      </c>
      <c r="G1778" s="200" t="s">
        <v>118</v>
      </c>
      <c r="H1778" s="201" t="s">
        <v>221</v>
      </c>
      <c r="I1778" s="202">
        <v>5.75</v>
      </c>
      <c r="J1778" s="200" t="s">
        <v>292</v>
      </c>
      <c r="K1778" s="176">
        <v>5</v>
      </c>
      <c r="L1778" s="176">
        <v>1</v>
      </c>
      <c r="M1778" s="176">
        <v>0</v>
      </c>
      <c r="N1778" s="286">
        <v>1</v>
      </c>
      <c r="O1778" s="286"/>
      <c r="P1778" s="176"/>
      <c r="Q1778" s="203">
        <f t="shared" si="820"/>
        <v>1</v>
      </c>
      <c r="R1778" s="203">
        <f t="shared" si="821"/>
        <v>0</v>
      </c>
      <c r="S1778" s="203">
        <f t="shared" si="822"/>
        <v>0</v>
      </c>
      <c r="T1778" s="203">
        <f t="shared" si="823"/>
        <v>0</v>
      </c>
      <c r="U1778" s="203">
        <f t="shared" si="824"/>
        <v>0</v>
      </c>
      <c r="V1778" s="175">
        <f>IF(Q1778&gt;0,VLOOKUP(Q1778,Jahresfaktoren!$A$11:$B$24,2,),0)</f>
        <v>52</v>
      </c>
      <c r="W1778" s="175">
        <f>IF(R1778&gt;0,VLOOKUP(R1778,Jahresfaktoren!$D$11:$E$24,2,),0)</f>
        <v>0</v>
      </c>
      <c r="X1778" s="175">
        <f>IF(S1778&gt;0,VLOOKUP(S1778,Jahresfaktoren!$A$28:$B$29,2,),0)</f>
        <v>0</v>
      </c>
      <c r="Y1778" s="175">
        <f>IF(T1778&gt;0,VLOOKUP(T1778,Jahresfaktoren!$A$28:$B$29,2,),0)</f>
        <v>0</v>
      </c>
      <c r="Z1778" s="175">
        <f>IF(U1778&gt;0,VLOOKUP(U1778,Jahresfaktoren!$A$32:$B$33,2,),)</f>
        <v>0</v>
      </c>
      <c r="AA1778" s="177">
        <f t="shared" si="809"/>
        <v>299</v>
      </c>
      <c r="AB1778" s="177" t="str">
        <f t="shared" si="810"/>
        <v/>
      </c>
      <c r="AC1778" s="177" t="str">
        <f t="shared" si="811"/>
        <v/>
      </c>
      <c r="AD1778" s="177" t="str">
        <f t="shared" si="812"/>
        <v/>
      </c>
      <c r="AE1778" s="177" t="str">
        <f t="shared" si="813"/>
        <v/>
      </c>
      <c r="AF1778" s="178">
        <f>IF(Q1778&gt;0,VLOOKUP(H1778,Leistungszahlen!$A$11:$C$158,3,),0)</f>
        <v>0</v>
      </c>
      <c r="AG1778" s="178">
        <f>IF(R1778&gt;0,VLOOKUP(H1778,Leistungszahlen!$A$11:$F$158,6,),IF(T1778&gt;0,VLOOKUP(H1778,Leistungszahlen!$A$11:$F$158,6,),0))</f>
        <v>0</v>
      </c>
      <c r="AH1778" s="179" t="e">
        <f t="shared" si="829"/>
        <v>#DIV/0!</v>
      </c>
      <c r="AI1778" s="179">
        <f t="shared" si="830"/>
        <v>0</v>
      </c>
      <c r="AJ1778" s="179">
        <f t="shared" si="831"/>
        <v>0</v>
      </c>
      <c r="AK1778" s="179">
        <f t="shared" si="832"/>
        <v>0</v>
      </c>
      <c r="AL1778" s="179">
        <f t="shared" si="833"/>
        <v>0</v>
      </c>
      <c r="AM1778" s="180">
        <f>IF(L1778=1,Stundensätze!$D$13,IF(L1778=2,Stundensätze!$D$17,IF(L1778=4,Stundensätze!$D$21,"")))</f>
        <v>0</v>
      </c>
      <c r="AN1778" s="180">
        <f>IF(L1778=1,Stundensätze!$D$15,IF(L1778=2,Stundensätze!$D$19,IF(L1778=4,Stundensätze!$D$23,"")))</f>
        <v>0</v>
      </c>
      <c r="AO1778" s="180" t="e">
        <f t="shared" si="814"/>
        <v>#DIV/0!</v>
      </c>
      <c r="AP1778" s="180">
        <f t="shared" si="815"/>
        <v>0</v>
      </c>
      <c r="AQ1778" s="192" t="e">
        <f t="shared" si="816"/>
        <v>#DIV/0!</v>
      </c>
      <c r="AR1778" s="192" t="e">
        <f t="shared" si="817"/>
        <v>#DIV/0!</v>
      </c>
      <c r="AS1778" s="193" t="e">
        <f t="shared" si="818"/>
        <v>#DIV/0!</v>
      </c>
      <c r="AT1778" s="258" t="str">
        <f>IF(K1778=0,0,VLOOKUP(K1778,Kostenstellen!A:B,2,FALSE))</f>
        <v xml:space="preserve">Salinenklinik </v>
      </c>
      <c r="AU1778" s="68" t="str">
        <f t="shared" si="825"/>
        <v>Z</v>
      </c>
      <c r="AV1778" s="68" t="str">
        <f t="shared" si="826"/>
        <v/>
      </c>
      <c r="AW1778" s="68">
        <f>IF(AF1778=0,0,VLOOKUP($H1778,Leistungszahlen!$A$11:$H$158,4,FALSE))</f>
        <v>0</v>
      </c>
      <c r="AX1778" s="68">
        <f>IF(AF1778=0,0,VLOOKUP($H1778,Leistungszahlen!$A$11:$H$158,5,FALSE))</f>
        <v>0</v>
      </c>
      <c r="AY1778" s="68">
        <f>IF(AG1778=0,0,VLOOKUP($H1778,Leistungszahlen!$A$11:$H$158,6,FALSE))</f>
        <v>0</v>
      </c>
      <c r="AZ1778" s="68">
        <f t="shared" si="827"/>
        <v>0</v>
      </c>
      <c r="BA1778" s="68">
        <f t="shared" si="828"/>
        <v>0</v>
      </c>
      <c r="BC1778" s="68">
        <f t="shared" si="819"/>
        <v>0</v>
      </c>
      <c r="BD1778" s="285"/>
    </row>
    <row r="1779" spans="1:56" s="68" customFormat="1">
      <c r="A1779" s="200"/>
      <c r="B1779" s="200"/>
      <c r="C1779" s="200" t="s">
        <v>420</v>
      </c>
      <c r="D1779" s="200" t="s">
        <v>201</v>
      </c>
      <c r="E1779" s="200" t="s">
        <v>353</v>
      </c>
      <c r="F1779" s="200" t="s">
        <v>1656</v>
      </c>
      <c r="G1779" s="200" t="s">
        <v>163</v>
      </c>
      <c r="H1779" s="201" t="s">
        <v>287</v>
      </c>
      <c r="I1779" s="202">
        <v>25.31</v>
      </c>
      <c r="J1779" s="200" t="s">
        <v>560</v>
      </c>
      <c r="K1779" s="176">
        <v>5</v>
      </c>
      <c r="L1779" s="176">
        <v>1</v>
      </c>
      <c r="M1779" s="176"/>
      <c r="N1779" s="286">
        <v>3</v>
      </c>
      <c r="O1779" s="286">
        <v>3</v>
      </c>
      <c r="P1779" s="176"/>
      <c r="Q1779" s="203">
        <f t="shared" si="820"/>
        <v>3</v>
      </c>
      <c r="R1779" s="203">
        <f t="shared" si="821"/>
        <v>3</v>
      </c>
      <c r="S1779" s="203">
        <f t="shared" si="822"/>
        <v>0</v>
      </c>
      <c r="T1779" s="203">
        <f t="shared" si="823"/>
        <v>0</v>
      </c>
      <c r="U1779" s="203">
        <f t="shared" si="824"/>
        <v>0</v>
      </c>
      <c r="V1779" s="175">
        <f>IF(Q1779&gt;0,VLOOKUP(Q1779,Jahresfaktoren!$A$11:$B$24,2,),0)</f>
        <v>152</v>
      </c>
      <c r="W1779" s="175">
        <f>IF(R1779&gt;0,VLOOKUP(R1779,Jahresfaktoren!$D$11:$E$24,2,),0)</f>
        <v>150</v>
      </c>
      <c r="X1779" s="175">
        <f>IF(S1779&gt;0,VLOOKUP(S1779,Jahresfaktoren!$A$28:$B$29,2,),0)</f>
        <v>0</v>
      </c>
      <c r="Y1779" s="175">
        <f>IF(T1779&gt;0,VLOOKUP(T1779,Jahresfaktoren!$A$28:$B$29,2,),0)</f>
        <v>0</v>
      </c>
      <c r="Z1779" s="175">
        <f>IF(U1779&gt;0,VLOOKUP(U1779,Jahresfaktoren!$A$32:$B$33,2,),)</f>
        <v>0</v>
      </c>
      <c r="AA1779" s="177">
        <f t="shared" si="809"/>
        <v>3847.12</v>
      </c>
      <c r="AB1779" s="177">
        <f t="shared" si="810"/>
        <v>3796.5</v>
      </c>
      <c r="AC1779" s="177" t="str">
        <f t="shared" si="811"/>
        <v/>
      </c>
      <c r="AD1779" s="177" t="str">
        <f t="shared" si="812"/>
        <v/>
      </c>
      <c r="AE1779" s="177" t="str">
        <f t="shared" si="813"/>
        <v/>
      </c>
      <c r="AF1779" s="178">
        <f>IF(Q1779&gt;0,VLOOKUP(H1779,Leistungszahlen!$A$11:$C$158,3,),0)</f>
        <v>0</v>
      </c>
      <c r="AG1779" s="178">
        <f>IF(R1779&gt;0,VLOOKUP(H1779,Leistungszahlen!$A$11:$F$158,6,),IF(T1779&gt;0,VLOOKUP(H1779,Leistungszahlen!$A$11:$F$158,6,),0))</f>
        <v>0</v>
      </c>
      <c r="AH1779" s="179" t="e">
        <f t="shared" si="829"/>
        <v>#DIV/0!</v>
      </c>
      <c r="AI1779" s="179" t="e">
        <f t="shared" si="830"/>
        <v>#DIV/0!</v>
      </c>
      <c r="AJ1779" s="179">
        <f t="shared" si="831"/>
        <v>0</v>
      </c>
      <c r="AK1779" s="179">
        <f t="shared" si="832"/>
        <v>0</v>
      </c>
      <c r="AL1779" s="179">
        <f t="shared" si="833"/>
        <v>0</v>
      </c>
      <c r="AM1779" s="180">
        <f>IF(L1779=1,Stundensätze!$D$13,IF(L1779=2,Stundensätze!$D$17,IF(L1779=4,Stundensätze!$D$21,"")))</f>
        <v>0</v>
      </c>
      <c r="AN1779" s="180">
        <f>IF(L1779=1,Stundensätze!$D$15,IF(L1779=2,Stundensätze!$D$19,IF(L1779=4,Stundensätze!$D$23,"")))</f>
        <v>0</v>
      </c>
      <c r="AO1779" s="180" t="e">
        <f t="shared" si="814"/>
        <v>#DIV/0!</v>
      </c>
      <c r="AP1779" s="180">
        <f t="shared" si="815"/>
        <v>0</v>
      </c>
      <c r="AQ1779" s="192" t="e">
        <f t="shared" si="816"/>
        <v>#DIV/0!</v>
      </c>
      <c r="AR1779" s="192" t="e">
        <f t="shared" si="817"/>
        <v>#DIV/0!</v>
      </c>
      <c r="AS1779" s="193" t="e">
        <f t="shared" si="818"/>
        <v>#DIV/0!</v>
      </c>
      <c r="AT1779" s="258" t="str">
        <f>IF(K1779=0,0,VLOOKUP(K1779,Kostenstellen!A:B,2,FALSE))</f>
        <v xml:space="preserve">Salinenklinik </v>
      </c>
      <c r="AU1779" s="68" t="str">
        <f t="shared" si="825"/>
        <v>A1</v>
      </c>
      <c r="AV1779" s="68" t="str">
        <f t="shared" si="826"/>
        <v>A1</v>
      </c>
      <c r="AW1779" s="68">
        <f>IF(AF1779=0,0,VLOOKUP($H1779,Leistungszahlen!$A$11:$H$158,4,FALSE))</f>
        <v>0</v>
      </c>
      <c r="AX1779" s="68">
        <f>IF(AF1779=0,0,VLOOKUP($H1779,Leistungszahlen!$A$11:$H$158,5,FALSE))</f>
        <v>0</v>
      </c>
      <c r="AY1779" s="68">
        <f>IF(AG1779=0,0,VLOOKUP($H1779,Leistungszahlen!$A$11:$H$158,6,FALSE))</f>
        <v>0</v>
      </c>
      <c r="AZ1779" s="68">
        <f t="shared" si="827"/>
        <v>0</v>
      </c>
      <c r="BA1779" s="68">
        <f t="shared" si="828"/>
        <v>0</v>
      </c>
      <c r="BC1779" s="68">
        <f t="shared" si="819"/>
        <v>0</v>
      </c>
      <c r="BD1779" s="285"/>
    </row>
    <row r="1780" spans="1:56" s="68" customFormat="1">
      <c r="A1780" s="200"/>
      <c r="B1780" s="200"/>
      <c r="C1780" s="200" t="s">
        <v>420</v>
      </c>
      <c r="D1780" s="200" t="s">
        <v>201</v>
      </c>
      <c r="E1780" s="200" t="s">
        <v>353</v>
      </c>
      <c r="F1780" s="200" t="s">
        <v>1656</v>
      </c>
      <c r="G1780" s="200" t="s">
        <v>251</v>
      </c>
      <c r="H1780" s="201" t="s">
        <v>200</v>
      </c>
      <c r="I1780" s="202">
        <v>5.44</v>
      </c>
      <c r="J1780" s="200" t="s">
        <v>778</v>
      </c>
      <c r="K1780" s="176">
        <v>5</v>
      </c>
      <c r="L1780" s="176">
        <v>1</v>
      </c>
      <c r="M1780" s="176"/>
      <c r="N1780" s="286">
        <v>6</v>
      </c>
      <c r="O1780" s="286"/>
      <c r="P1780" s="176"/>
      <c r="Q1780" s="203">
        <f t="shared" si="820"/>
        <v>6</v>
      </c>
      <c r="R1780" s="203">
        <f t="shared" si="821"/>
        <v>0</v>
      </c>
      <c r="S1780" s="203">
        <f t="shared" si="822"/>
        <v>0</v>
      </c>
      <c r="T1780" s="203">
        <f t="shared" si="823"/>
        <v>0</v>
      </c>
      <c r="U1780" s="203">
        <f t="shared" si="824"/>
        <v>0</v>
      </c>
      <c r="V1780" s="175">
        <f>IF(Q1780&gt;0,VLOOKUP(Q1780,Jahresfaktoren!$A$11:$B$24,2,),0)</f>
        <v>302</v>
      </c>
      <c r="W1780" s="175">
        <f>IF(R1780&gt;0,VLOOKUP(R1780,Jahresfaktoren!$D$11:$E$24,2,),0)</f>
        <v>0</v>
      </c>
      <c r="X1780" s="175">
        <f>IF(S1780&gt;0,VLOOKUP(S1780,Jahresfaktoren!$A$28:$B$29,2,),0)</f>
        <v>0</v>
      </c>
      <c r="Y1780" s="175">
        <f>IF(T1780&gt;0,VLOOKUP(T1780,Jahresfaktoren!$A$28:$B$29,2,),0)</f>
        <v>0</v>
      </c>
      <c r="Z1780" s="175">
        <f>IF(U1780&gt;0,VLOOKUP(U1780,Jahresfaktoren!$A$32:$B$33,2,),)</f>
        <v>0</v>
      </c>
      <c r="AA1780" s="177">
        <f t="shared" si="809"/>
        <v>1642.88</v>
      </c>
      <c r="AB1780" s="177" t="str">
        <f t="shared" si="810"/>
        <v/>
      </c>
      <c r="AC1780" s="177" t="str">
        <f t="shared" si="811"/>
        <v/>
      </c>
      <c r="AD1780" s="177" t="str">
        <f t="shared" si="812"/>
        <v/>
      </c>
      <c r="AE1780" s="177" t="str">
        <f t="shared" si="813"/>
        <v/>
      </c>
      <c r="AF1780" s="178">
        <f>IF(Q1780&gt;0,VLOOKUP(H1780,Leistungszahlen!$A$11:$C$158,3,),0)</f>
        <v>0</v>
      </c>
      <c r="AG1780" s="178">
        <f>IF(R1780&gt;0,VLOOKUP(H1780,Leistungszahlen!$A$11:$F$158,6,),IF(T1780&gt;0,VLOOKUP(H1780,Leistungszahlen!$A$11:$F$158,6,),0))</f>
        <v>0</v>
      </c>
      <c r="AH1780" s="179" t="e">
        <f t="shared" si="829"/>
        <v>#DIV/0!</v>
      </c>
      <c r="AI1780" s="179">
        <f t="shared" si="830"/>
        <v>0</v>
      </c>
      <c r="AJ1780" s="179">
        <f t="shared" si="831"/>
        <v>0</v>
      </c>
      <c r="AK1780" s="179">
        <f t="shared" si="832"/>
        <v>0</v>
      </c>
      <c r="AL1780" s="179">
        <f t="shared" si="833"/>
        <v>0</v>
      </c>
      <c r="AM1780" s="180">
        <f>IF(L1780=1,Stundensätze!$D$13,IF(L1780=2,Stundensätze!$D$17,IF(L1780=4,Stundensätze!$D$21,"")))</f>
        <v>0</v>
      </c>
      <c r="AN1780" s="180">
        <f>IF(L1780=1,Stundensätze!$D$15,IF(L1780=2,Stundensätze!$D$19,IF(L1780=4,Stundensätze!$D$23,"")))</f>
        <v>0</v>
      </c>
      <c r="AO1780" s="180" t="e">
        <f t="shared" si="814"/>
        <v>#DIV/0!</v>
      </c>
      <c r="AP1780" s="180">
        <f t="shared" si="815"/>
        <v>0</v>
      </c>
      <c r="AQ1780" s="192" t="e">
        <f t="shared" si="816"/>
        <v>#DIV/0!</v>
      </c>
      <c r="AR1780" s="192" t="e">
        <f t="shared" si="817"/>
        <v>#DIV/0!</v>
      </c>
      <c r="AS1780" s="193" t="e">
        <f t="shared" si="818"/>
        <v>#DIV/0!</v>
      </c>
      <c r="AT1780" s="258" t="str">
        <f>IF(K1780=0,0,VLOOKUP(K1780,Kostenstellen!A:B,2,FALSE))</f>
        <v xml:space="preserve">Salinenklinik </v>
      </c>
      <c r="AU1780" s="68" t="str">
        <f t="shared" si="825"/>
        <v>B</v>
      </c>
      <c r="AV1780" s="68" t="str">
        <f t="shared" si="826"/>
        <v/>
      </c>
      <c r="AW1780" s="68">
        <f>IF(AF1780=0,0,VLOOKUP($H1780,Leistungszahlen!$A$11:$H$158,4,FALSE))</f>
        <v>0</v>
      </c>
      <c r="AX1780" s="68">
        <f>IF(AF1780=0,0,VLOOKUP($H1780,Leistungszahlen!$A$11:$H$158,5,FALSE))</f>
        <v>0</v>
      </c>
      <c r="AY1780" s="68">
        <f>IF(AG1780=0,0,VLOOKUP($H1780,Leistungszahlen!$A$11:$H$158,6,FALSE))</f>
        <v>0</v>
      </c>
      <c r="AZ1780" s="68">
        <f t="shared" si="827"/>
        <v>0</v>
      </c>
      <c r="BA1780" s="68">
        <f t="shared" si="828"/>
        <v>0</v>
      </c>
      <c r="BC1780" s="68">
        <f t="shared" si="819"/>
        <v>0</v>
      </c>
      <c r="BD1780" s="285"/>
    </row>
    <row r="1781" spans="1:56" s="68" customFormat="1">
      <c r="A1781" s="200"/>
      <c r="B1781" s="200"/>
      <c r="C1781" s="200" t="s">
        <v>420</v>
      </c>
      <c r="D1781" s="200" t="s">
        <v>201</v>
      </c>
      <c r="E1781" s="200" t="s">
        <v>353</v>
      </c>
      <c r="F1781" s="200" t="s">
        <v>1656</v>
      </c>
      <c r="G1781" s="200" t="s">
        <v>118</v>
      </c>
      <c r="H1781" s="201" t="s">
        <v>221</v>
      </c>
      <c r="I1781" s="202">
        <v>5.75</v>
      </c>
      <c r="J1781" s="200" t="s">
        <v>292</v>
      </c>
      <c r="K1781" s="176">
        <v>5</v>
      </c>
      <c r="L1781" s="176">
        <v>1</v>
      </c>
      <c r="M1781" s="176">
        <v>0</v>
      </c>
      <c r="N1781" s="286">
        <v>1</v>
      </c>
      <c r="O1781" s="286"/>
      <c r="P1781" s="176"/>
      <c r="Q1781" s="203">
        <f t="shared" si="820"/>
        <v>1</v>
      </c>
      <c r="R1781" s="203">
        <f t="shared" si="821"/>
        <v>0</v>
      </c>
      <c r="S1781" s="203">
        <f t="shared" si="822"/>
        <v>0</v>
      </c>
      <c r="T1781" s="203">
        <f t="shared" si="823"/>
        <v>0</v>
      </c>
      <c r="U1781" s="203">
        <f t="shared" si="824"/>
        <v>0</v>
      </c>
      <c r="V1781" s="175">
        <f>IF(Q1781&gt;0,VLOOKUP(Q1781,Jahresfaktoren!$A$11:$B$24,2,),0)</f>
        <v>52</v>
      </c>
      <c r="W1781" s="175">
        <f>IF(R1781&gt;0,VLOOKUP(R1781,Jahresfaktoren!$D$11:$E$24,2,),0)</f>
        <v>0</v>
      </c>
      <c r="X1781" s="175">
        <f>IF(S1781&gt;0,VLOOKUP(S1781,Jahresfaktoren!$A$28:$B$29,2,),0)</f>
        <v>0</v>
      </c>
      <c r="Y1781" s="175">
        <f>IF(T1781&gt;0,VLOOKUP(T1781,Jahresfaktoren!$A$28:$B$29,2,),0)</f>
        <v>0</v>
      </c>
      <c r="Z1781" s="175">
        <f>IF(U1781&gt;0,VLOOKUP(U1781,Jahresfaktoren!$A$32:$B$33,2,),)</f>
        <v>0</v>
      </c>
      <c r="AA1781" s="177">
        <f t="shared" si="809"/>
        <v>299</v>
      </c>
      <c r="AB1781" s="177" t="str">
        <f t="shared" si="810"/>
        <v/>
      </c>
      <c r="AC1781" s="177" t="str">
        <f t="shared" si="811"/>
        <v/>
      </c>
      <c r="AD1781" s="177" t="str">
        <f t="shared" si="812"/>
        <v/>
      </c>
      <c r="AE1781" s="177" t="str">
        <f t="shared" si="813"/>
        <v/>
      </c>
      <c r="AF1781" s="178">
        <f>IF(Q1781&gt;0,VLOOKUP(H1781,Leistungszahlen!$A$11:$C$158,3,),0)</f>
        <v>0</v>
      </c>
      <c r="AG1781" s="178">
        <f>IF(R1781&gt;0,VLOOKUP(H1781,Leistungszahlen!$A$11:$F$158,6,),IF(T1781&gt;0,VLOOKUP(H1781,Leistungszahlen!$A$11:$F$158,6,),0))</f>
        <v>0</v>
      </c>
      <c r="AH1781" s="179" t="e">
        <f t="shared" si="829"/>
        <v>#DIV/0!</v>
      </c>
      <c r="AI1781" s="179">
        <f t="shared" si="830"/>
        <v>0</v>
      </c>
      <c r="AJ1781" s="179">
        <f t="shared" si="831"/>
        <v>0</v>
      </c>
      <c r="AK1781" s="179">
        <f t="shared" si="832"/>
        <v>0</v>
      </c>
      <c r="AL1781" s="179">
        <f t="shared" si="833"/>
        <v>0</v>
      </c>
      <c r="AM1781" s="180">
        <f>IF(L1781=1,Stundensätze!$D$13,IF(L1781=2,Stundensätze!$D$17,IF(L1781=4,Stundensätze!$D$21,"")))</f>
        <v>0</v>
      </c>
      <c r="AN1781" s="180">
        <f>IF(L1781=1,Stundensätze!$D$15,IF(L1781=2,Stundensätze!$D$19,IF(L1781=4,Stundensätze!$D$23,"")))</f>
        <v>0</v>
      </c>
      <c r="AO1781" s="180" t="e">
        <f t="shared" si="814"/>
        <v>#DIV/0!</v>
      </c>
      <c r="AP1781" s="180">
        <f t="shared" si="815"/>
        <v>0</v>
      </c>
      <c r="AQ1781" s="192" t="e">
        <f t="shared" si="816"/>
        <v>#DIV/0!</v>
      </c>
      <c r="AR1781" s="192" t="e">
        <f t="shared" si="817"/>
        <v>#DIV/0!</v>
      </c>
      <c r="AS1781" s="193" t="e">
        <f t="shared" si="818"/>
        <v>#DIV/0!</v>
      </c>
      <c r="AT1781" s="258" t="str">
        <f>IF(K1781=0,0,VLOOKUP(K1781,Kostenstellen!A:B,2,FALSE))</f>
        <v xml:space="preserve">Salinenklinik </v>
      </c>
      <c r="AU1781" s="68" t="str">
        <f t="shared" si="825"/>
        <v>Z</v>
      </c>
      <c r="AV1781" s="68" t="str">
        <f t="shared" si="826"/>
        <v/>
      </c>
      <c r="AW1781" s="68">
        <f>IF(AF1781=0,0,VLOOKUP($H1781,Leistungszahlen!$A$11:$H$158,4,FALSE))</f>
        <v>0</v>
      </c>
      <c r="AX1781" s="68">
        <f>IF(AF1781=0,0,VLOOKUP($H1781,Leistungszahlen!$A$11:$H$158,5,FALSE))</f>
        <v>0</v>
      </c>
      <c r="AY1781" s="68">
        <f>IF(AG1781=0,0,VLOOKUP($H1781,Leistungszahlen!$A$11:$H$158,6,FALSE))</f>
        <v>0</v>
      </c>
      <c r="AZ1781" s="68">
        <f t="shared" si="827"/>
        <v>0</v>
      </c>
      <c r="BA1781" s="68">
        <f t="shared" si="828"/>
        <v>0</v>
      </c>
      <c r="BC1781" s="68">
        <f t="shared" si="819"/>
        <v>0</v>
      </c>
      <c r="BD1781" s="285"/>
    </row>
    <row r="1782" spans="1:56" s="68" customFormat="1">
      <c r="A1782" s="200"/>
      <c r="B1782" s="200"/>
      <c r="C1782" s="200" t="s">
        <v>420</v>
      </c>
      <c r="D1782" s="200" t="s">
        <v>201</v>
      </c>
      <c r="E1782" s="200" t="s">
        <v>353</v>
      </c>
      <c r="F1782" s="200" t="s">
        <v>1657</v>
      </c>
      <c r="G1782" s="200" t="s">
        <v>163</v>
      </c>
      <c r="H1782" s="201" t="s">
        <v>287</v>
      </c>
      <c r="I1782" s="202">
        <v>15.99</v>
      </c>
      <c r="J1782" s="200" t="s">
        <v>560</v>
      </c>
      <c r="K1782" s="176">
        <v>5</v>
      </c>
      <c r="L1782" s="176">
        <v>1</v>
      </c>
      <c r="M1782" s="176"/>
      <c r="N1782" s="286">
        <v>3</v>
      </c>
      <c r="O1782" s="286">
        <v>3</v>
      </c>
      <c r="P1782" s="176"/>
      <c r="Q1782" s="203">
        <f t="shared" si="820"/>
        <v>3</v>
      </c>
      <c r="R1782" s="203">
        <f t="shared" si="821"/>
        <v>3</v>
      </c>
      <c r="S1782" s="203">
        <f t="shared" si="822"/>
        <v>0</v>
      </c>
      <c r="T1782" s="203">
        <f t="shared" si="823"/>
        <v>0</v>
      </c>
      <c r="U1782" s="203">
        <f t="shared" si="824"/>
        <v>0</v>
      </c>
      <c r="V1782" s="175">
        <f>IF(Q1782&gt;0,VLOOKUP(Q1782,Jahresfaktoren!$A$11:$B$24,2,),0)</f>
        <v>152</v>
      </c>
      <c r="W1782" s="175">
        <f>IF(R1782&gt;0,VLOOKUP(R1782,Jahresfaktoren!$D$11:$E$24,2,),0)</f>
        <v>150</v>
      </c>
      <c r="X1782" s="175">
        <f>IF(S1782&gt;0,VLOOKUP(S1782,Jahresfaktoren!$A$28:$B$29,2,),0)</f>
        <v>0</v>
      </c>
      <c r="Y1782" s="175">
        <f>IF(T1782&gt;0,VLOOKUP(T1782,Jahresfaktoren!$A$28:$B$29,2,),0)</f>
        <v>0</v>
      </c>
      <c r="Z1782" s="175">
        <f>IF(U1782&gt;0,VLOOKUP(U1782,Jahresfaktoren!$A$32:$B$33,2,),)</f>
        <v>0</v>
      </c>
      <c r="AA1782" s="177">
        <f t="shared" si="809"/>
        <v>2430.48</v>
      </c>
      <c r="AB1782" s="177">
        <f t="shared" si="810"/>
        <v>2398.5</v>
      </c>
      <c r="AC1782" s="177" t="str">
        <f t="shared" si="811"/>
        <v/>
      </c>
      <c r="AD1782" s="177" t="str">
        <f t="shared" si="812"/>
        <v/>
      </c>
      <c r="AE1782" s="177" t="str">
        <f t="shared" si="813"/>
        <v/>
      </c>
      <c r="AF1782" s="178">
        <f>IF(Q1782&gt;0,VLOOKUP(H1782,Leistungszahlen!$A$11:$C$158,3,),0)</f>
        <v>0</v>
      </c>
      <c r="AG1782" s="178">
        <f>IF(R1782&gt;0,VLOOKUP(H1782,Leistungszahlen!$A$11:$F$158,6,),IF(T1782&gt;0,VLOOKUP(H1782,Leistungszahlen!$A$11:$F$158,6,),0))</f>
        <v>0</v>
      </c>
      <c r="AH1782" s="179" t="e">
        <f t="shared" si="829"/>
        <v>#DIV/0!</v>
      </c>
      <c r="AI1782" s="179" t="e">
        <f t="shared" si="830"/>
        <v>#DIV/0!</v>
      </c>
      <c r="AJ1782" s="179">
        <f t="shared" si="831"/>
        <v>0</v>
      </c>
      <c r="AK1782" s="179">
        <f t="shared" si="832"/>
        <v>0</v>
      </c>
      <c r="AL1782" s="179">
        <f t="shared" si="833"/>
        <v>0</v>
      </c>
      <c r="AM1782" s="180">
        <f>IF(L1782=1,Stundensätze!$D$13,IF(L1782=2,Stundensätze!$D$17,IF(L1782=4,Stundensätze!$D$21,"")))</f>
        <v>0</v>
      </c>
      <c r="AN1782" s="180">
        <f>IF(L1782=1,Stundensätze!$D$15,IF(L1782=2,Stundensätze!$D$19,IF(L1782=4,Stundensätze!$D$23,"")))</f>
        <v>0</v>
      </c>
      <c r="AO1782" s="180" t="e">
        <f t="shared" si="814"/>
        <v>#DIV/0!</v>
      </c>
      <c r="AP1782" s="180">
        <f t="shared" si="815"/>
        <v>0</v>
      </c>
      <c r="AQ1782" s="192" t="e">
        <f t="shared" si="816"/>
        <v>#DIV/0!</v>
      </c>
      <c r="AR1782" s="192" t="e">
        <f t="shared" si="817"/>
        <v>#DIV/0!</v>
      </c>
      <c r="AS1782" s="193" t="e">
        <f t="shared" si="818"/>
        <v>#DIV/0!</v>
      </c>
      <c r="AT1782" s="258" t="str">
        <f>IF(K1782=0,0,VLOOKUP(K1782,Kostenstellen!A:B,2,FALSE))</f>
        <v xml:space="preserve">Salinenklinik </v>
      </c>
      <c r="AU1782" s="68" t="str">
        <f t="shared" si="825"/>
        <v>A1</v>
      </c>
      <c r="AV1782" s="68" t="str">
        <f t="shared" si="826"/>
        <v>A1</v>
      </c>
      <c r="AW1782" s="68">
        <f>IF(AF1782=0,0,VLOOKUP($H1782,Leistungszahlen!$A$11:$H$158,4,FALSE))</f>
        <v>0</v>
      </c>
      <c r="AX1782" s="68">
        <f>IF(AF1782=0,0,VLOOKUP($H1782,Leistungszahlen!$A$11:$H$158,5,FALSE))</f>
        <v>0</v>
      </c>
      <c r="AY1782" s="68">
        <f>IF(AG1782=0,0,VLOOKUP($H1782,Leistungszahlen!$A$11:$H$158,6,FALSE))</f>
        <v>0</v>
      </c>
      <c r="AZ1782" s="68">
        <f t="shared" si="827"/>
        <v>0</v>
      </c>
      <c r="BA1782" s="68">
        <f t="shared" si="828"/>
        <v>0</v>
      </c>
      <c r="BC1782" s="68">
        <f t="shared" si="819"/>
        <v>0</v>
      </c>
      <c r="BD1782" s="285"/>
    </row>
    <row r="1783" spans="1:56" s="68" customFormat="1">
      <c r="A1783" s="200"/>
      <c r="B1783" s="200"/>
      <c r="C1783" s="200" t="s">
        <v>420</v>
      </c>
      <c r="D1783" s="200" t="s">
        <v>201</v>
      </c>
      <c r="E1783" s="200" t="s">
        <v>353</v>
      </c>
      <c r="F1783" s="200" t="s">
        <v>1657</v>
      </c>
      <c r="G1783" s="200" t="s">
        <v>251</v>
      </c>
      <c r="H1783" s="201" t="s">
        <v>200</v>
      </c>
      <c r="I1783" s="202">
        <v>4.17</v>
      </c>
      <c r="J1783" s="200" t="s">
        <v>778</v>
      </c>
      <c r="K1783" s="176">
        <v>5</v>
      </c>
      <c r="L1783" s="176">
        <v>1</v>
      </c>
      <c r="M1783" s="176"/>
      <c r="N1783" s="286">
        <v>6</v>
      </c>
      <c r="O1783" s="286"/>
      <c r="P1783" s="176"/>
      <c r="Q1783" s="203">
        <f t="shared" si="820"/>
        <v>6</v>
      </c>
      <c r="R1783" s="203">
        <f t="shared" si="821"/>
        <v>0</v>
      </c>
      <c r="S1783" s="203">
        <f t="shared" si="822"/>
        <v>0</v>
      </c>
      <c r="T1783" s="203">
        <f t="shared" si="823"/>
        <v>0</v>
      </c>
      <c r="U1783" s="203">
        <f t="shared" si="824"/>
        <v>0</v>
      </c>
      <c r="V1783" s="175">
        <f>IF(Q1783&gt;0,VLOOKUP(Q1783,Jahresfaktoren!$A$11:$B$24,2,),0)</f>
        <v>302</v>
      </c>
      <c r="W1783" s="175">
        <f>IF(R1783&gt;0,VLOOKUP(R1783,Jahresfaktoren!$D$11:$E$24,2,),0)</f>
        <v>0</v>
      </c>
      <c r="X1783" s="175">
        <f>IF(S1783&gt;0,VLOOKUP(S1783,Jahresfaktoren!$A$28:$B$29,2,),0)</f>
        <v>0</v>
      </c>
      <c r="Y1783" s="175">
        <f>IF(T1783&gt;0,VLOOKUP(T1783,Jahresfaktoren!$A$28:$B$29,2,),0)</f>
        <v>0</v>
      </c>
      <c r="Z1783" s="175">
        <f>IF(U1783&gt;0,VLOOKUP(U1783,Jahresfaktoren!$A$32:$B$33,2,),)</f>
        <v>0</v>
      </c>
      <c r="AA1783" s="177">
        <f t="shared" si="809"/>
        <v>1259.3399999999999</v>
      </c>
      <c r="AB1783" s="177" t="str">
        <f t="shared" si="810"/>
        <v/>
      </c>
      <c r="AC1783" s="177" t="str">
        <f t="shared" si="811"/>
        <v/>
      </c>
      <c r="AD1783" s="177" t="str">
        <f t="shared" si="812"/>
        <v/>
      </c>
      <c r="AE1783" s="177" t="str">
        <f t="shared" si="813"/>
        <v/>
      </c>
      <c r="AF1783" s="178">
        <f>IF(Q1783&gt;0,VLOOKUP(H1783,Leistungszahlen!$A$11:$C$158,3,),0)</f>
        <v>0</v>
      </c>
      <c r="AG1783" s="178">
        <f>IF(R1783&gt;0,VLOOKUP(H1783,Leistungszahlen!$A$11:$F$158,6,),IF(T1783&gt;0,VLOOKUP(H1783,Leistungszahlen!$A$11:$F$158,6,),0))</f>
        <v>0</v>
      </c>
      <c r="AH1783" s="179" t="e">
        <f t="shared" si="829"/>
        <v>#DIV/0!</v>
      </c>
      <c r="AI1783" s="179">
        <f t="shared" si="830"/>
        <v>0</v>
      </c>
      <c r="AJ1783" s="179">
        <f t="shared" si="831"/>
        <v>0</v>
      </c>
      <c r="AK1783" s="179">
        <f t="shared" si="832"/>
        <v>0</v>
      </c>
      <c r="AL1783" s="179">
        <f t="shared" si="833"/>
        <v>0</v>
      </c>
      <c r="AM1783" s="180">
        <f>IF(L1783=1,Stundensätze!$D$13,IF(L1783=2,Stundensätze!$D$17,IF(L1783=4,Stundensätze!$D$21,"")))</f>
        <v>0</v>
      </c>
      <c r="AN1783" s="180">
        <f>IF(L1783=1,Stundensätze!$D$15,IF(L1783=2,Stundensätze!$D$19,IF(L1783=4,Stundensätze!$D$23,"")))</f>
        <v>0</v>
      </c>
      <c r="AO1783" s="180" t="e">
        <f t="shared" si="814"/>
        <v>#DIV/0!</v>
      </c>
      <c r="AP1783" s="180">
        <f t="shared" si="815"/>
        <v>0</v>
      </c>
      <c r="AQ1783" s="192" t="e">
        <f t="shared" si="816"/>
        <v>#DIV/0!</v>
      </c>
      <c r="AR1783" s="192" t="e">
        <f t="shared" si="817"/>
        <v>#DIV/0!</v>
      </c>
      <c r="AS1783" s="193" t="e">
        <f t="shared" si="818"/>
        <v>#DIV/0!</v>
      </c>
      <c r="AT1783" s="258" t="str">
        <f>IF(K1783=0,0,VLOOKUP(K1783,Kostenstellen!A:B,2,FALSE))</f>
        <v xml:space="preserve">Salinenklinik </v>
      </c>
      <c r="AU1783" s="68" t="str">
        <f t="shared" si="825"/>
        <v>B</v>
      </c>
      <c r="AV1783" s="68" t="str">
        <f t="shared" si="826"/>
        <v/>
      </c>
      <c r="AW1783" s="68">
        <f>IF(AF1783=0,0,VLOOKUP($H1783,Leistungszahlen!$A$11:$H$158,4,FALSE))</f>
        <v>0</v>
      </c>
      <c r="AX1783" s="68">
        <f>IF(AF1783=0,0,VLOOKUP($H1783,Leistungszahlen!$A$11:$H$158,5,FALSE))</f>
        <v>0</v>
      </c>
      <c r="AY1783" s="68">
        <f>IF(AG1783=0,0,VLOOKUP($H1783,Leistungszahlen!$A$11:$H$158,6,FALSE))</f>
        <v>0</v>
      </c>
      <c r="AZ1783" s="68">
        <f t="shared" si="827"/>
        <v>0</v>
      </c>
      <c r="BA1783" s="68">
        <f t="shared" si="828"/>
        <v>0</v>
      </c>
      <c r="BC1783" s="68">
        <f t="shared" si="819"/>
        <v>0</v>
      </c>
      <c r="BD1783" s="285"/>
    </row>
    <row r="1784" spans="1:56" s="68" customFormat="1">
      <c r="A1784" s="200"/>
      <c r="B1784" s="200"/>
      <c r="C1784" s="200" t="s">
        <v>420</v>
      </c>
      <c r="D1784" s="200" t="s">
        <v>201</v>
      </c>
      <c r="E1784" s="200" t="s">
        <v>353</v>
      </c>
      <c r="F1784" s="200" t="s">
        <v>1657</v>
      </c>
      <c r="G1784" s="200" t="s">
        <v>118</v>
      </c>
      <c r="H1784" s="201" t="s">
        <v>221</v>
      </c>
      <c r="I1784" s="202">
        <v>5.75</v>
      </c>
      <c r="J1784" s="200" t="s">
        <v>292</v>
      </c>
      <c r="K1784" s="176">
        <v>5</v>
      </c>
      <c r="L1784" s="176">
        <v>1</v>
      </c>
      <c r="M1784" s="176">
        <v>0</v>
      </c>
      <c r="N1784" s="286">
        <v>1</v>
      </c>
      <c r="O1784" s="286"/>
      <c r="P1784" s="176"/>
      <c r="Q1784" s="203">
        <f t="shared" si="820"/>
        <v>1</v>
      </c>
      <c r="R1784" s="203">
        <f t="shared" si="821"/>
        <v>0</v>
      </c>
      <c r="S1784" s="203">
        <f t="shared" si="822"/>
        <v>0</v>
      </c>
      <c r="T1784" s="203">
        <f t="shared" si="823"/>
        <v>0</v>
      </c>
      <c r="U1784" s="203">
        <f t="shared" si="824"/>
        <v>0</v>
      </c>
      <c r="V1784" s="175">
        <f>IF(Q1784&gt;0,VLOOKUP(Q1784,Jahresfaktoren!$A$11:$B$24,2,),0)</f>
        <v>52</v>
      </c>
      <c r="W1784" s="175">
        <f>IF(R1784&gt;0,VLOOKUP(R1784,Jahresfaktoren!$D$11:$E$24,2,),0)</f>
        <v>0</v>
      </c>
      <c r="X1784" s="175">
        <f>IF(S1784&gt;0,VLOOKUP(S1784,Jahresfaktoren!$A$28:$B$29,2,),0)</f>
        <v>0</v>
      </c>
      <c r="Y1784" s="175">
        <f>IF(T1784&gt;0,VLOOKUP(T1784,Jahresfaktoren!$A$28:$B$29,2,),0)</f>
        <v>0</v>
      </c>
      <c r="Z1784" s="175">
        <f>IF(U1784&gt;0,VLOOKUP(U1784,Jahresfaktoren!$A$32:$B$33,2,),)</f>
        <v>0</v>
      </c>
      <c r="AA1784" s="177">
        <f t="shared" si="809"/>
        <v>299</v>
      </c>
      <c r="AB1784" s="177" t="str">
        <f t="shared" si="810"/>
        <v/>
      </c>
      <c r="AC1784" s="177" t="str">
        <f t="shared" si="811"/>
        <v/>
      </c>
      <c r="AD1784" s="177" t="str">
        <f t="shared" si="812"/>
        <v/>
      </c>
      <c r="AE1784" s="177" t="str">
        <f t="shared" si="813"/>
        <v/>
      </c>
      <c r="AF1784" s="178">
        <f>IF(Q1784&gt;0,VLOOKUP(H1784,Leistungszahlen!$A$11:$C$158,3,),0)</f>
        <v>0</v>
      </c>
      <c r="AG1784" s="178">
        <f>IF(R1784&gt;0,VLOOKUP(H1784,Leistungszahlen!$A$11:$F$158,6,),IF(T1784&gt;0,VLOOKUP(H1784,Leistungszahlen!$A$11:$F$158,6,),0))</f>
        <v>0</v>
      </c>
      <c r="AH1784" s="179" t="e">
        <f t="shared" si="829"/>
        <v>#DIV/0!</v>
      </c>
      <c r="AI1784" s="179">
        <f t="shared" si="830"/>
        <v>0</v>
      </c>
      <c r="AJ1784" s="179">
        <f t="shared" si="831"/>
        <v>0</v>
      </c>
      <c r="AK1784" s="179">
        <f t="shared" si="832"/>
        <v>0</v>
      </c>
      <c r="AL1784" s="179">
        <f t="shared" si="833"/>
        <v>0</v>
      </c>
      <c r="AM1784" s="180">
        <f>IF(L1784=1,Stundensätze!$D$13,IF(L1784=2,Stundensätze!$D$17,IF(L1784=4,Stundensätze!$D$21,"")))</f>
        <v>0</v>
      </c>
      <c r="AN1784" s="180">
        <f>IF(L1784=1,Stundensätze!$D$15,IF(L1784=2,Stundensätze!$D$19,IF(L1784=4,Stundensätze!$D$23,"")))</f>
        <v>0</v>
      </c>
      <c r="AO1784" s="180" t="e">
        <f t="shared" si="814"/>
        <v>#DIV/0!</v>
      </c>
      <c r="AP1784" s="180">
        <f t="shared" si="815"/>
        <v>0</v>
      </c>
      <c r="AQ1784" s="192" t="e">
        <f t="shared" si="816"/>
        <v>#DIV/0!</v>
      </c>
      <c r="AR1784" s="192" t="e">
        <f t="shared" si="817"/>
        <v>#DIV/0!</v>
      </c>
      <c r="AS1784" s="193" t="e">
        <f t="shared" si="818"/>
        <v>#DIV/0!</v>
      </c>
      <c r="AT1784" s="258" t="str">
        <f>IF(K1784=0,0,VLOOKUP(K1784,Kostenstellen!A:B,2,FALSE))</f>
        <v xml:space="preserve">Salinenklinik </v>
      </c>
      <c r="AU1784" s="68" t="str">
        <f t="shared" si="825"/>
        <v>Z</v>
      </c>
      <c r="AV1784" s="68" t="str">
        <f t="shared" si="826"/>
        <v/>
      </c>
      <c r="AW1784" s="68">
        <f>IF(AF1784=0,0,VLOOKUP($H1784,Leistungszahlen!$A$11:$H$158,4,FALSE))</f>
        <v>0</v>
      </c>
      <c r="AX1784" s="68">
        <f>IF(AF1784=0,0,VLOOKUP($H1784,Leistungszahlen!$A$11:$H$158,5,FALSE))</f>
        <v>0</v>
      </c>
      <c r="AY1784" s="68">
        <f>IF(AG1784=0,0,VLOOKUP($H1784,Leistungszahlen!$A$11:$H$158,6,FALSE))</f>
        <v>0</v>
      </c>
      <c r="AZ1784" s="68">
        <f t="shared" si="827"/>
        <v>0</v>
      </c>
      <c r="BA1784" s="68">
        <f t="shared" si="828"/>
        <v>0</v>
      </c>
      <c r="BC1784" s="68">
        <f t="shared" si="819"/>
        <v>0</v>
      </c>
      <c r="BD1784" s="285"/>
    </row>
    <row r="1785" spans="1:56" s="68" customFormat="1">
      <c r="A1785" s="200"/>
      <c r="B1785" s="200"/>
      <c r="C1785" s="200" t="s">
        <v>420</v>
      </c>
      <c r="D1785" s="200" t="s">
        <v>201</v>
      </c>
      <c r="E1785" s="200" t="s">
        <v>353</v>
      </c>
      <c r="F1785" s="200" t="s">
        <v>1658</v>
      </c>
      <c r="G1785" s="200" t="s">
        <v>163</v>
      </c>
      <c r="H1785" s="201" t="s">
        <v>287</v>
      </c>
      <c r="I1785" s="202">
        <v>15.99</v>
      </c>
      <c r="J1785" s="200" t="s">
        <v>560</v>
      </c>
      <c r="K1785" s="176">
        <v>5</v>
      </c>
      <c r="L1785" s="176">
        <v>1</v>
      </c>
      <c r="M1785" s="176"/>
      <c r="N1785" s="286">
        <v>3</v>
      </c>
      <c r="O1785" s="286">
        <v>3</v>
      </c>
      <c r="P1785" s="176"/>
      <c r="Q1785" s="203">
        <f t="shared" si="820"/>
        <v>3</v>
      </c>
      <c r="R1785" s="203">
        <f t="shared" si="821"/>
        <v>3</v>
      </c>
      <c r="S1785" s="203">
        <f t="shared" si="822"/>
        <v>0</v>
      </c>
      <c r="T1785" s="203">
        <f t="shared" si="823"/>
        <v>0</v>
      </c>
      <c r="U1785" s="203">
        <f t="shared" si="824"/>
        <v>0</v>
      </c>
      <c r="V1785" s="175">
        <f>IF(Q1785&gt;0,VLOOKUP(Q1785,Jahresfaktoren!$A$11:$B$24,2,),0)</f>
        <v>152</v>
      </c>
      <c r="W1785" s="175">
        <f>IF(R1785&gt;0,VLOOKUP(R1785,Jahresfaktoren!$D$11:$E$24,2,),0)</f>
        <v>150</v>
      </c>
      <c r="X1785" s="175">
        <f>IF(S1785&gt;0,VLOOKUP(S1785,Jahresfaktoren!$A$28:$B$29,2,),0)</f>
        <v>0</v>
      </c>
      <c r="Y1785" s="175">
        <f>IF(T1785&gt;0,VLOOKUP(T1785,Jahresfaktoren!$A$28:$B$29,2,),0)</f>
        <v>0</v>
      </c>
      <c r="Z1785" s="175">
        <f>IF(U1785&gt;0,VLOOKUP(U1785,Jahresfaktoren!$A$32:$B$33,2,),)</f>
        <v>0</v>
      </c>
      <c r="AA1785" s="177">
        <f t="shared" si="809"/>
        <v>2430.48</v>
      </c>
      <c r="AB1785" s="177">
        <f t="shared" si="810"/>
        <v>2398.5</v>
      </c>
      <c r="AC1785" s="177" t="str">
        <f t="shared" si="811"/>
        <v/>
      </c>
      <c r="AD1785" s="177" t="str">
        <f t="shared" si="812"/>
        <v/>
      </c>
      <c r="AE1785" s="177" t="str">
        <f t="shared" si="813"/>
        <v/>
      </c>
      <c r="AF1785" s="178">
        <f>IF(Q1785&gt;0,VLOOKUP(H1785,Leistungszahlen!$A$11:$C$158,3,),0)</f>
        <v>0</v>
      </c>
      <c r="AG1785" s="178">
        <f>IF(R1785&gt;0,VLOOKUP(H1785,Leistungszahlen!$A$11:$F$158,6,),IF(T1785&gt;0,VLOOKUP(H1785,Leistungszahlen!$A$11:$F$158,6,),0))</f>
        <v>0</v>
      </c>
      <c r="AH1785" s="179" t="e">
        <f t="shared" si="829"/>
        <v>#DIV/0!</v>
      </c>
      <c r="AI1785" s="179" t="e">
        <f t="shared" si="830"/>
        <v>#DIV/0!</v>
      </c>
      <c r="AJ1785" s="179">
        <f t="shared" si="831"/>
        <v>0</v>
      </c>
      <c r="AK1785" s="179">
        <f t="shared" si="832"/>
        <v>0</v>
      </c>
      <c r="AL1785" s="179">
        <f t="shared" si="833"/>
        <v>0</v>
      </c>
      <c r="AM1785" s="180">
        <f>IF(L1785=1,Stundensätze!$D$13,IF(L1785=2,Stundensätze!$D$17,IF(L1785=4,Stundensätze!$D$21,"")))</f>
        <v>0</v>
      </c>
      <c r="AN1785" s="180">
        <f>IF(L1785=1,Stundensätze!$D$15,IF(L1785=2,Stundensätze!$D$19,IF(L1785=4,Stundensätze!$D$23,"")))</f>
        <v>0</v>
      </c>
      <c r="AO1785" s="180" t="e">
        <f t="shared" si="814"/>
        <v>#DIV/0!</v>
      </c>
      <c r="AP1785" s="180">
        <f t="shared" si="815"/>
        <v>0</v>
      </c>
      <c r="AQ1785" s="192" t="e">
        <f t="shared" si="816"/>
        <v>#DIV/0!</v>
      </c>
      <c r="AR1785" s="192" t="e">
        <f t="shared" si="817"/>
        <v>#DIV/0!</v>
      </c>
      <c r="AS1785" s="193" t="e">
        <f t="shared" si="818"/>
        <v>#DIV/0!</v>
      </c>
      <c r="AT1785" s="258" t="str">
        <f>IF(K1785=0,0,VLOOKUP(K1785,Kostenstellen!A:B,2,FALSE))</f>
        <v xml:space="preserve">Salinenklinik </v>
      </c>
      <c r="AU1785" s="68" t="str">
        <f t="shared" si="825"/>
        <v>A1</v>
      </c>
      <c r="AV1785" s="68" t="str">
        <f t="shared" si="826"/>
        <v>A1</v>
      </c>
      <c r="AW1785" s="68">
        <f>IF(AF1785=0,0,VLOOKUP($H1785,Leistungszahlen!$A$11:$H$158,4,FALSE))</f>
        <v>0</v>
      </c>
      <c r="AX1785" s="68">
        <f>IF(AF1785=0,0,VLOOKUP($H1785,Leistungszahlen!$A$11:$H$158,5,FALSE))</f>
        <v>0</v>
      </c>
      <c r="AY1785" s="68">
        <f>IF(AG1785=0,0,VLOOKUP($H1785,Leistungszahlen!$A$11:$H$158,6,FALSE))</f>
        <v>0</v>
      </c>
      <c r="AZ1785" s="68">
        <f t="shared" si="827"/>
        <v>0</v>
      </c>
      <c r="BA1785" s="68">
        <f t="shared" si="828"/>
        <v>0</v>
      </c>
      <c r="BC1785" s="68">
        <f t="shared" si="819"/>
        <v>0</v>
      </c>
      <c r="BD1785" s="285"/>
    </row>
    <row r="1786" spans="1:56" s="68" customFormat="1">
      <c r="A1786" s="200"/>
      <c r="B1786" s="200"/>
      <c r="C1786" s="200" t="s">
        <v>420</v>
      </c>
      <c r="D1786" s="200" t="s">
        <v>201</v>
      </c>
      <c r="E1786" s="200" t="s">
        <v>353</v>
      </c>
      <c r="F1786" s="200" t="s">
        <v>1658</v>
      </c>
      <c r="G1786" s="200" t="s">
        <v>251</v>
      </c>
      <c r="H1786" s="201" t="s">
        <v>200</v>
      </c>
      <c r="I1786" s="202">
        <v>4.17</v>
      </c>
      <c r="J1786" s="200" t="s">
        <v>778</v>
      </c>
      <c r="K1786" s="176">
        <v>5</v>
      </c>
      <c r="L1786" s="176">
        <v>1</v>
      </c>
      <c r="M1786" s="176"/>
      <c r="N1786" s="286">
        <v>6</v>
      </c>
      <c r="O1786" s="286"/>
      <c r="P1786" s="176"/>
      <c r="Q1786" s="203">
        <f t="shared" si="820"/>
        <v>6</v>
      </c>
      <c r="R1786" s="203">
        <f t="shared" si="821"/>
        <v>0</v>
      </c>
      <c r="S1786" s="203">
        <f t="shared" si="822"/>
        <v>0</v>
      </c>
      <c r="T1786" s="203">
        <f t="shared" si="823"/>
        <v>0</v>
      </c>
      <c r="U1786" s="203">
        <f t="shared" si="824"/>
        <v>0</v>
      </c>
      <c r="V1786" s="175">
        <f>IF(Q1786&gt;0,VLOOKUP(Q1786,Jahresfaktoren!$A$11:$B$24,2,),0)</f>
        <v>302</v>
      </c>
      <c r="W1786" s="175">
        <f>IF(R1786&gt;0,VLOOKUP(R1786,Jahresfaktoren!$D$11:$E$24,2,),0)</f>
        <v>0</v>
      </c>
      <c r="X1786" s="175">
        <f>IF(S1786&gt;0,VLOOKUP(S1786,Jahresfaktoren!$A$28:$B$29,2,),0)</f>
        <v>0</v>
      </c>
      <c r="Y1786" s="175">
        <f>IF(T1786&gt;0,VLOOKUP(T1786,Jahresfaktoren!$A$28:$B$29,2,),0)</f>
        <v>0</v>
      </c>
      <c r="Z1786" s="175">
        <f>IF(U1786&gt;0,VLOOKUP(U1786,Jahresfaktoren!$A$32:$B$33,2,),)</f>
        <v>0</v>
      </c>
      <c r="AA1786" s="177">
        <f t="shared" ref="AA1786:AA1848" si="834">IF(Q1786&gt;0,V1786*I1786,"")</f>
        <v>1259.3399999999999</v>
      </c>
      <c r="AB1786" s="177" t="str">
        <f t="shared" ref="AB1786:AB1848" si="835">IF(R1786&gt;0,W1786*I1786,"")</f>
        <v/>
      </c>
      <c r="AC1786" s="177" t="str">
        <f t="shared" ref="AC1786:AC1848" si="836">IF(S1786&gt;0,X1786*I1786,"")</f>
        <v/>
      </c>
      <c r="AD1786" s="177" t="str">
        <f t="shared" ref="AD1786:AD1848" si="837">IF(T1786&gt;0,Y1786*I1786,"")</f>
        <v/>
      </c>
      <c r="AE1786" s="177" t="str">
        <f t="shared" ref="AE1786:AE1848" si="838">IF(U1786&gt;0,Z1786*I1786,"")</f>
        <v/>
      </c>
      <c r="AF1786" s="178">
        <f>IF(Q1786&gt;0,VLOOKUP(H1786,Leistungszahlen!$A$11:$C$158,3,),0)</f>
        <v>0</v>
      </c>
      <c r="AG1786" s="178">
        <f>IF(R1786&gt;0,VLOOKUP(H1786,Leistungszahlen!$A$11:$F$158,6,),IF(T1786&gt;0,VLOOKUP(H1786,Leistungszahlen!$A$11:$F$158,6,),0))</f>
        <v>0</v>
      </c>
      <c r="AH1786" s="179" t="e">
        <f t="shared" si="829"/>
        <v>#DIV/0!</v>
      </c>
      <c r="AI1786" s="179">
        <f t="shared" si="830"/>
        <v>0</v>
      </c>
      <c r="AJ1786" s="179">
        <f t="shared" si="831"/>
        <v>0</v>
      </c>
      <c r="AK1786" s="179">
        <f t="shared" si="832"/>
        <v>0</v>
      </c>
      <c r="AL1786" s="179">
        <f t="shared" si="833"/>
        <v>0</v>
      </c>
      <c r="AM1786" s="180">
        <f>IF(L1786=1,Stundensätze!$D$13,IF(L1786=2,Stundensätze!$D$17,IF(L1786=4,Stundensätze!$D$21,"")))</f>
        <v>0</v>
      </c>
      <c r="AN1786" s="180">
        <f>IF(L1786=1,Stundensätze!$D$15,IF(L1786=2,Stundensätze!$D$19,IF(L1786=4,Stundensätze!$D$23,"")))</f>
        <v>0</v>
      </c>
      <c r="AO1786" s="180" t="e">
        <f t="shared" ref="AO1786:AO1848" si="839">IF(OR(Q1786&gt;0,R1786&gt;0),((AH1786+AI1786)*AM1786),0)</f>
        <v>#DIV/0!</v>
      </c>
      <c r="AP1786" s="180">
        <f t="shared" ref="AP1786:AP1848" si="840">IF(OR(S1786&gt;0,T1786&gt;0,U1786&gt;0),((AJ1786+AK1786+AL1786)*AN1786),0)</f>
        <v>0</v>
      </c>
      <c r="AQ1786" s="192" t="e">
        <f t="shared" ref="AQ1786:AQ1848" si="841">IF(I1786&gt;0,AP1786+AO1786,"")</f>
        <v>#DIV/0!</v>
      </c>
      <c r="AR1786" s="192" t="e">
        <f t="shared" ref="AR1786:AR1848" si="842">IF(I1786&gt;0,AQ1786/12,"")</f>
        <v>#DIV/0!</v>
      </c>
      <c r="AS1786" s="193" t="e">
        <f t="shared" ref="AS1786:AS1848" si="843">IF(OR(Q1786&gt;0,R1786&gt;0,S1786&gt;0,T1786&gt;0,U1786&gt;0),(SUM(AH1786:AL1786)),0)</f>
        <v>#DIV/0!</v>
      </c>
      <c r="AT1786" s="258" t="str">
        <f>IF(K1786=0,0,VLOOKUP(K1786,Kostenstellen!A:B,2,FALSE))</f>
        <v xml:space="preserve">Salinenklinik </v>
      </c>
      <c r="AU1786" s="68" t="str">
        <f t="shared" si="825"/>
        <v>B</v>
      </c>
      <c r="AV1786" s="68" t="str">
        <f t="shared" si="826"/>
        <v/>
      </c>
      <c r="AW1786" s="68">
        <f>IF(AF1786=0,0,VLOOKUP($H1786,Leistungszahlen!$A$11:$H$158,4,FALSE))</f>
        <v>0</v>
      </c>
      <c r="AX1786" s="68">
        <f>IF(AF1786=0,0,VLOOKUP($H1786,Leistungszahlen!$A$11:$H$158,5,FALSE))</f>
        <v>0</v>
      </c>
      <c r="AY1786" s="68">
        <f>IF(AG1786=0,0,VLOOKUP($H1786,Leistungszahlen!$A$11:$H$158,6,FALSE))</f>
        <v>0</v>
      </c>
      <c r="AZ1786" s="68">
        <f t="shared" si="827"/>
        <v>0</v>
      </c>
      <c r="BA1786" s="68">
        <f t="shared" si="828"/>
        <v>0</v>
      </c>
      <c r="BC1786" s="68">
        <f t="shared" ref="BC1786:BC1848" si="844">IF(BA1786&gt;0,"Die Leistungswerte sind unter- oder überschritten",0)</f>
        <v>0</v>
      </c>
      <c r="BD1786" s="285"/>
    </row>
    <row r="1787" spans="1:56" s="68" customFormat="1">
      <c r="A1787" s="200"/>
      <c r="B1787" s="200"/>
      <c r="C1787" s="200" t="s">
        <v>420</v>
      </c>
      <c r="D1787" s="200" t="s">
        <v>201</v>
      </c>
      <c r="E1787" s="200" t="s">
        <v>353</v>
      </c>
      <c r="F1787" s="200" t="s">
        <v>1658</v>
      </c>
      <c r="G1787" s="200" t="s">
        <v>118</v>
      </c>
      <c r="H1787" s="201" t="s">
        <v>221</v>
      </c>
      <c r="I1787" s="202">
        <v>5.75</v>
      </c>
      <c r="J1787" s="200" t="s">
        <v>292</v>
      </c>
      <c r="K1787" s="176">
        <v>5</v>
      </c>
      <c r="L1787" s="176">
        <v>1</v>
      </c>
      <c r="M1787" s="176">
        <v>0</v>
      </c>
      <c r="N1787" s="286">
        <v>1</v>
      </c>
      <c r="O1787" s="286"/>
      <c r="P1787" s="176"/>
      <c r="Q1787" s="203">
        <f t="shared" si="820"/>
        <v>1</v>
      </c>
      <c r="R1787" s="203">
        <f t="shared" si="821"/>
        <v>0</v>
      </c>
      <c r="S1787" s="203">
        <f t="shared" si="822"/>
        <v>0</v>
      </c>
      <c r="T1787" s="203">
        <f t="shared" si="823"/>
        <v>0</v>
      </c>
      <c r="U1787" s="203">
        <f t="shared" si="824"/>
        <v>0</v>
      </c>
      <c r="V1787" s="175">
        <f>IF(Q1787&gt;0,VLOOKUP(Q1787,Jahresfaktoren!$A$11:$B$24,2,),0)</f>
        <v>52</v>
      </c>
      <c r="W1787" s="175">
        <f>IF(R1787&gt;0,VLOOKUP(R1787,Jahresfaktoren!$D$11:$E$24,2,),0)</f>
        <v>0</v>
      </c>
      <c r="X1787" s="175">
        <f>IF(S1787&gt;0,VLOOKUP(S1787,Jahresfaktoren!$A$28:$B$29,2,),0)</f>
        <v>0</v>
      </c>
      <c r="Y1787" s="175">
        <f>IF(T1787&gt;0,VLOOKUP(T1787,Jahresfaktoren!$A$28:$B$29,2,),0)</f>
        <v>0</v>
      </c>
      <c r="Z1787" s="175">
        <f>IF(U1787&gt;0,VLOOKUP(U1787,Jahresfaktoren!$A$32:$B$33,2,),)</f>
        <v>0</v>
      </c>
      <c r="AA1787" s="177">
        <f t="shared" si="834"/>
        <v>299</v>
      </c>
      <c r="AB1787" s="177" t="str">
        <f t="shared" si="835"/>
        <v/>
      </c>
      <c r="AC1787" s="177" t="str">
        <f t="shared" si="836"/>
        <v/>
      </c>
      <c r="AD1787" s="177" t="str">
        <f t="shared" si="837"/>
        <v/>
      </c>
      <c r="AE1787" s="177" t="str">
        <f t="shared" si="838"/>
        <v/>
      </c>
      <c r="AF1787" s="178">
        <f>IF(Q1787&gt;0,VLOOKUP(H1787,Leistungszahlen!$A$11:$C$158,3,),0)</f>
        <v>0</v>
      </c>
      <c r="AG1787" s="178">
        <f>IF(R1787&gt;0,VLOOKUP(H1787,Leistungszahlen!$A$11:$F$158,6,),IF(T1787&gt;0,VLOOKUP(H1787,Leistungszahlen!$A$11:$F$158,6,),0))</f>
        <v>0</v>
      </c>
      <c r="AH1787" s="179" t="e">
        <f t="shared" si="829"/>
        <v>#DIV/0!</v>
      </c>
      <c r="AI1787" s="179">
        <f t="shared" si="830"/>
        <v>0</v>
      </c>
      <c r="AJ1787" s="179">
        <f t="shared" si="831"/>
        <v>0</v>
      </c>
      <c r="AK1787" s="179">
        <f t="shared" si="832"/>
        <v>0</v>
      </c>
      <c r="AL1787" s="179">
        <f t="shared" si="833"/>
        <v>0</v>
      </c>
      <c r="AM1787" s="180">
        <f>IF(L1787=1,Stundensätze!$D$13,IF(L1787=2,Stundensätze!$D$17,IF(L1787=4,Stundensätze!$D$21,"")))</f>
        <v>0</v>
      </c>
      <c r="AN1787" s="180">
        <f>IF(L1787=1,Stundensätze!$D$15,IF(L1787=2,Stundensätze!$D$19,IF(L1787=4,Stundensätze!$D$23,"")))</f>
        <v>0</v>
      </c>
      <c r="AO1787" s="180" t="e">
        <f t="shared" si="839"/>
        <v>#DIV/0!</v>
      </c>
      <c r="AP1787" s="180">
        <f t="shared" si="840"/>
        <v>0</v>
      </c>
      <c r="AQ1787" s="192" t="e">
        <f t="shared" si="841"/>
        <v>#DIV/0!</v>
      </c>
      <c r="AR1787" s="192" t="e">
        <f t="shared" si="842"/>
        <v>#DIV/0!</v>
      </c>
      <c r="AS1787" s="193" t="e">
        <f t="shared" si="843"/>
        <v>#DIV/0!</v>
      </c>
      <c r="AT1787" s="258" t="str">
        <f>IF(K1787=0,0,VLOOKUP(K1787,Kostenstellen!A:B,2,FALSE))</f>
        <v xml:space="preserve">Salinenklinik </v>
      </c>
      <c r="AU1787" s="68" t="str">
        <f t="shared" si="825"/>
        <v>Z</v>
      </c>
      <c r="AV1787" s="68" t="str">
        <f t="shared" si="826"/>
        <v/>
      </c>
      <c r="AW1787" s="68">
        <f>IF(AF1787=0,0,VLOOKUP($H1787,Leistungszahlen!$A$11:$H$158,4,FALSE))</f>
        <v>0</v>
      </c>
      <c r="AX1787" s="68">
        <f>IF(AF1787=0,0,VLOOKUP($H1787,Leistungszahlen!$A$11:$H$158,5,FALSE))</f>
        <v>0</v>
      </c>
      <c r="AY1787" s="68">
        <f>IF(AG1787=0,0,VLOOKUP($H1787,Leistungszahlen!$A$11:$H$158,6,FALSE))</f>
        <v>0</v>
      </c>
      <c r="AZ1787" s="68">
        <f t="shared" si="827"/>
        <v>0</v>
      </c>
      <c r="BA1787" s="68">
        <f t="shared" si="828"/>
        <v>0</v>
      </c>
      <c r="BC1787" s="68">
        <f t="shared" si="844"/>
        <v>0</v>
      </c>
      <c r="BD1787" s="285"/>
    </row>
    <row r="1788" spans="1:56" s="68" customFormat="1">
      <c r="A1788" s="200"/>
      <c r="B1788" s="200"/>
      <c r="C1788" s="200" t="s">
        <v>420</v>
      </c>
      <c r="D1788" s="200" t="s">
        <v>201</v>
      </c>
      <c r="E1788" s="200" t="s">
        <v>353</v>
      </c>
      <c r="F1788" s="200" t="s">
        <v>1659</v>
      </c>
      <c r="G1788" s="200" t="s">
        <v>163</v>
      </c>
      <c r="H1788" s="201" t="s">
        <v>287</v>
      </c>
      <c r="I1788" s="202">
        <v>22.93</v>
      </c>
      <c r="J1788" s="200" t="s">
        <v>560</v>
      </c>
      <c r="K1788" s="176">
        <v>5</v>
      </c>
      <c r="L1788" s="176">
        <v>1</v>
      </c>
      <c r="M1788" s="176"/>
      <c r="N1788" s="286">
        <v>3</v>
      </c>
      <c r="O1788" s="286">
        <v>3</v>
      </c>
      <c r="P1788" s="176"/>
      <c r="Q1788" s="203">
        <f t="shared" si="820"/>
        <v>3</v>
      </c>
      <c r="R1788" s="203">
        <f t="shared" si="821"/>
        <v>3</v>
      </c>
      <c r="S1788" s="203">
        <f t="shared" si="822"/>
        <v>0</v>
      </c>
      <c r="T1788" s="203">
        <f t="shared" si="823"/>
        <v>0</v>
      </c>
      <c r="U1788" s="203">
        <f t="shared" si="824"/>
        <v>0</v>
      </c>
      <c r="V1788" s="175">
        <f>IF(Q1788&gt;0,VLOOKUP(Q1788,Jahresfaktoren!$A$11:$B$24,2,),0)</f>
        <v>152</v>
      </c>
      <c r="W1788" s="175">
        <f>IF(R1788&gt;0,VLOOKUP(R1788,Jahresfaktoren!$D$11:$E$24,2,),0)</f>
        <v>150</v>
      </c>
      <c r="X1788" s="175">
        <f>IF(S1788&gt;0,VLOOKUP(S1788,Jahresfaktoren!$A$28:$B$29,2,),0)</f>
        <v>0</v>
      </c>
      <c r="Y1788" s="175">
        <f>IF(T1788&gt;0,VLOOKUP(T1788,Jahresfaktoren!$A$28:$B$29,2,),0)</f>
        <v>0</v>
      </c>
      <c r="Z1788" s="175">
        <f>IF(U1788&gt;0,VLOOKUP(U1788,Jahresfaktoren!$A$32:$B$33,2,),)</f>
        <v>0</v>
      </c>
      <c r="AA1788" s="177">
        <f t="shared" si="834"/>
        <v>3485.36</v>
      </c>
      <c r="AB1788" s="177">
        <f t="shared" si="835"/>
        <v>3439.5</v>
      </c>
      <c r="AC1788" s="177" t="str">
        <f t="shared" si="836"/>
        <v/>
      </c>
      <c r="AD1788" s="177" t="str">
        <f t="shared" si="837"/>
        <v/>
      </c>
      <c r="AE1788" s="177" t="str">
        <f t="shared" si="838"/>
        <v/>
      </c>
      <c r="AF1788" s="178">
        <f>IF(Q1788&gt;0,VLOOKUP(H1788,Leistungszahlen!$A$11:$C$158,3,),0)</f>
        <v>0</v>
      </c>
      <c r="AG1788" s="178">
        <f>IF(R1788&gt;0,VLOOKUP(H1788,Leistungszahlen!$A$11:$F$158,6,),IF(T1788&gt;0,VLOOKUP(H1788,Leistungszahlen!$A$11:$F$158,6,),0))</f>
        <v>0</v>
      </c>
      <c r="AH1788" s="179" t="e">
        <f t="shared" si="829"/>
        <v>#DIV/0!</v>
      </c>
      <c r="AI1788" s="179" t="e">
        <f t="shared" si="830"/>
        <v>#DIV/0!</v>
      </c>
      <c r="AJ1788" s="179">
        <f t="shared" si="831"/>
        <v>0</v>
      </c>
      <c r="AK1788" s="179">
        <f t="shared" si="832"/>
        <v>0</v>
      </c>
      <c r="AL1788" s="179">
        <f t="shared" si="833"/>
        <v>0</v>
      </c>
      <c r="AM1788" s="180">
        <f>IF(L1788=1,Stundensätze!$D$13,IF(L1788=2,Stundensätze!$D$17,IF(L1788=4,Stundensätze!$D$21,"")))</f>
        <v>0</v>
      </c>
      <c r="AN1788" s="180">
        <f>IF(L1788=1,Stundensätze!$D$15,IF(L1788=2,Stundensätze!$D$19,IF(L1788=4,Stundensätze!$D$23,"")))</f>
        <v>0</v>
      </c>
      <c r="AO1788" s="180" t="e">
        <f t="shared" si="839"/>
        <v>#DIV/0!</v>
      </c>
      <c r="AP1788" s="180">
        <f t="shared" si="840"/>
        <v>0</v>
      </c>
      <c r="AQ1788" s="192" t="e">
        <f t="shared" si="841"/>
        <v>#DIV/0!</v>
      </c>
      <c r="AR1788" s="192" t="e">
        <f t="shared" si="842"/>
        <v>#DIV/0!</v>
      </c>
      <c r="AS1788" s="193" t="e">
        <f t="shared" si="843"/>
        <v>#DIV/0!</v>
      </c>
      <c r="AT1788" s="258" t="str">
        <f>IF(K1788=0,0,VLOOKUP(K1788,Kostenstellen!A:B,2,FALSE))</f>
        <v xml:space="preserve">Salinenklinik </v>
      </c>
      <c r="AU1788" s="68" t="str">
        <f t="shared" si="825"/>
        <v>A1</v>
      </c>
      <c r="AV1788" s="68" t="str">
        <f t="shared" si="826"/>
        <v>A1</v>
      </c>
      <c r="AW1788" s="68">
        <f>IF(AF1788=0,0,VLOOKUP($H1788,Leistungszahlen!$A$11:$H$158,4,FALSE))</f>
        <v>0</v>
      </c>
      <c r="AX1788" s="68">
        <f>IF(AF1788=0,0,VLOOKUP($H1788,Leistungszahlen!$A$11:$H$158,5,FALSE))</f>
        <v>0</v>
      </c>
      <c r="AY1788" s="68">
        <f>IF(AG1788=0,0,VLOOKUP($H1788,Leistungszahlen!$A$11:$H$158,6,FALSE))</f>
        <v>0</v>
      </c>
      <c r="AZ1788" s="68">
        <f t="shared" si="827"/>
        <v>0</v>
      </c>
      <c r="BA1788" s="68">
        <f t="shared" si="828"/>
        <v>0</v>
      </c>
      <c r="BC1788" s="68">
        <f t="shared" si="844"/>
        <v>0</v>
      </c>
      <c r="BD1788" s="285"/>
    </row>
    <row r="1789" spans="1:56" s="68" customFormat="1">
      <c r="A1789" s="200"/>
      <c r="B1789" s="200"/>
      <c r="C1789" s="200" t="s">
        <v>420</v>
      </c>
      <c r="D1789" s="200" t="s">
        <v>201</v>
      </c>
      <c r="E1789" s="200" t="s">
        <v>353</v>
      </c>
      <c r="F1789" s="200" t="s">
        <v>1659</v>
      </c>
      <c r="G1789" s="200" t="s">
        <v>251</v>
      </c>
      <c r="H1789" s="201" t="s">
        <v>200</v>
      </c>
      <c r="I1789" s="202">
        <v>6.76</v>
      </c>
      <c r="J1789" s="200" t="s">
        <v>778</v>
      </c>
      <c r="K1789" s="176">
        <v>5</v>
      </c>
      <c r="L1789" s="176">
        <v>1</v>
      </c>
      <c r="M1789" s="176"/>
      <c r="N1789" s="286">
        <v>6</v>
      </c>
      <c r="O1789" s="286"/>
      <c r="P1789" s="176"/>
      <c r="Q1789" s="203">
        <f t="shared" si="820"/>
        <v>6</v>
      </c>
      <c r="R1789" s="203">
        <f t="shared" si="821"/>
        <v>0</v>
      </c>
      <c r="S1789" s="203">
        <f t="shared" si="822"/>
        <v>0</v>
      </c>
      <c r="T1789" s="203">
        <f t="shared" si="823"/>
        <v>0</v>
      </c>
      <c r="U1789" s="203">
        <f t="shared" si="824"/>
        <v>0</v>
      </c>
      <c r="V1789" s="175">
        <f>IF(Q1789&gt;0,VLOOKUP(Q1789,Jahresfaktoren!$A$11:$B$24,2,),0)</f>
        <v>302</v>
      </c>
      <c r="W1789" s="175">
        <f>IF(R1789&gt;0,VLOOKUP(R1789,Jahresfaktoren!$D$11:$E$24,2,),0)</f>
        <v>0</v>
      </c>
      <c r="X1789" s="175">
        <f>IF(S1789&gt;0,VLOOKUP(S1789,Jahresfaktoren!$A$28:$B$29,2,),0)</f>
        <v>0</v>
      </c>
      <c r="Y1789" s="175">
        <f>IF(T1789&gt;0,VLOOKUP(T1789,Jahresfaktoren!$A$28:$B$29,2,),0)</f>
        <v>0</v>
      </c>
      <c r="Z1789" s="175">
        <f>IF(U1789&gt;0,VLOOKUP(U1789,Jahresfaktoren!$A$32:$B$33,2,),)</f>
        <v>0</v>
      </c>
      <c r="AA1789" s="177">
        <f t="shared" si="834"/>
        <v>2041.52</v>
      </c>
      <c r="AB1789" s="177" t="str">
        <f t="shared" si="835"/>
        <v/>
      </c>
      <c r="AC1789" s="177" t="str">
        <f t="shared" si="836"/>
        <v/>
      </c>
      <c r="AD1789" s="177" t="str">
        <f t="shared" si="837"/>
        <v/>
      </c>
      <c r="AE1789" s="177" t="str">
        <f t="shared" si="838"/>
        <v/>
      </c>
      <c r="AF1789" s="178">
        <f>IF(Q1789&gt;0,VLOOKUP(H1789,Leistungszahlen!$A$11:$C$158,3,),0)</f>
        <v>0</v>
      </c>
      <c r="AG1789" s="178">
        <f>IF(R1789&gt;0,VLOOKUP(H1789,Leistungszahlen!$A$11:$F$158,6,),IF(T1789&gt;0,VLOOKUP(H1789,Leistungszahlen!$A$11:$F$158,6,),0))</f>
        <v>0</v>
      </c>
      <c r="AH1789" s="179" t="e">
        <f t="shared" si="829"/>
        <v>#DIV/0!</v>
      </c>
      <c r="AI1789" s="179">
        <f t="shared" si="830"/>
        <v>0</v>
      </c>
      <c r="AJ1789" s="179">
        <f t="shared" si="831"/>
        <v>0</v>
      </c>
      <c r="AK1789" s="179">
        <f t="shared" si="832"/>
        <v>0</v>
      </c>
      <c r="AL1789" s="179">
        <f t="shared" si="833"/>
        <v>0</v>
      </c>
      <c r="AM1789" s="180">
        <f>IF(L1789=1,Stundensätze!$D$13,IF(L1789=2,Stundensätze!$D$17,IF(L1789=4,Stundensätze!$D$21,"")))</f>
        <v>0</v>
      </c>
      <c r="AN1789" s="180">
        <f>IF(L1789=1,Stundensätze!$D$15,IF(L1789=2,Stundensätze!$D$19,IF(L1789=4,Stundensätze!$D$23,"")))</f>
        <v>0</v>
      </c>
      <c r="AO1789" s="180" t="e">
        <f t="shared" si="839"/>
        <v>#DIV/0!</v>
      </c>
      <c r="AP1789" s="180">
        <f t="shared" si="840"/>
        <v>0</v>
      </c>
      <c r="AQ1789" s="192" t="e">
        <f t="shared" si="841"/>
        <v>#DIV/0!</v>
      </c>
      <c r="AR1789" s="192" t="e">
        <f t="shared" si="842"/>
        <v>#DIV/0!</v>
      </c>
      <c r="AS1789" s="193" t="e">
        <f t="shared" si="843"/>
        <v>#DIV/0!</v>
      </c>
      <c r="AT1789" s="258" t="str">
        <f>IF(K1789=0,0,VLOOKUP(K1789,Kostenstellen!A:B,2,FALSE))</f>
        <v xml:space="preserve">Salinenklinik </v>
      </c>
      <c r="AU1789" s="68" t="str">
        <f t="shared" si="825"/>
        <v>B</v>
      </c>
      <c r="AV1789" s="68" t="str">
        <f t="shared" si="826"/>
        <v/>
      </c>
      <c r="AW1789" s="68">
        <f>IF(AF1789=0,0,VLOOKUP($H1789,Leistungszahlen!$A$11:$H$158,4,FALSE))</f>
        <v>0</v>
      </c>
      <c r="AX1789" s="68">
        <f>IF(AF1789=0,0,VLOOKUP($H1789,Leistungszahlen!$A$11:$H$158,5,FALSE))</f>
        <v>0</v>
      </c>
      <c r="AY1789" s="68">
        <f>IF(AG1789=0,0,VLOOKUP($H1789,Leistungszahlen!$A$11:$H$158,6,FALSE))</f>
        <v>0</v>
      </c>
      <c r="AZ1789" s="68">
        <f t="shared" si="827"/>
        <v>0</v>
      </c>
      <c r="BA1789" s="68">
        <f t="shared" si="828"/>
        <v>0</v>
      </c>
      <c r="BC1789" s="68">
        <f t="shared" si="844"/>
        <v>0</v>
      </c>
      <c r="BD1789" s="285"/>
    </row>
    <row r="1790" spans="1:56" s="68" customFormat="1">
      <c r="A1790" s="200"/>
      <c r="B1790" s="200"/>
      <c r="C1790" s="200" t="s">
        <v>420</v>
      </c>
      <c r="D1790" s="200" t="s">
        <v>201</v>
      </c>
      <c r="E1790" s="200" t="s">
        <v>353</v>
      </c>
      <c r="F1790" s="200" t="s">
        <v>1659</v>
      </c>
      <c r="G1790" s="200" t="s">
        <v>118</v>
      </c>
      <c r="H1790" s="201" t="s">
        <v>221</v>
      </c>
      <c r="I1790" s="202">
        <v>5.75</v>
      </c>
      <c r="J1790" s="200" t="s">
        <v>292</v>
      </c>
      <c r="K1790" s="176">
        <v>5</v>
      </c>
      <c r="L1790" s="176">
        <v>1</v>
      </c>
      <c r="M1790" s="176">
        <v>0</v>
      </c>
      <c r="N1790" s="286">
        <v>1</v>
      </c>
      <c r="O1790" s="286"/>
      <c r="P1790" s="176"/>
      <c r="Q1790" s="203">
        <f t="shared" si="820"/>
        <v>1</v>
      </c>
      <c r="R1790" s="203">
        <f t="shared" si="821"/>
        <v>0</v>
      </c>
      <c r="S1790" s="203">
        <f t="shared" si="822"/>
        <v>0</v>
      </c>
      <c r="T1790" s="203">
        <f t="shared" si="823"/>
        <v>0</v>
      </c>
      <c r="U1790" s="203">
        <f t="shared" si="824"/>
        <v>0</v>
      </c>
      <c r="V1790" s="175">
        <f>IF(Q1790&gt;0,VLOOKUP(Q1790,Jahresfaktoren!$A$11:$B$24,2,),0)</f>
        <v>52</v>
      </c>
      <c r="W1790" s="175">
        <f>IF(R1790&gt;0,VLOOKUP(R1790,Jahresfaktoren!$D$11:$E$24,2,),0)</f>
        <v>0</v>
      </c>
      <c r="X1790" s="175">
        <f>IF(S1790&gt;0,VLOOKUP(S1790,Jahresfaktoren!$A$28:$B$29,2,),0)</f>
        <v>0</v>
      </c>
      <c r="Y1790" s="175">
        <f>IF(T1790&gt;0,VLOOKUP(T1790,Jahresfaktoren!$A$28:$B$29,2,),0)</f>
        <v>0</v>
      </c>
      <c r="Z1790" s="175">
        <f>IF(U1790&gt;0,VLOOKUP(U1790,Jahresfaktoren!$A$32:$B$33,2,),)</f>
        <v>0</v>
      </c>
      <c r="AA1790" s="177">
        <f t="shared" si="834"/>
        <v>299</v>
      </c>
      <c r="AB1790" s="177" t="str">
        <f t="shared" si="835"/>
        <v/>
      </c>
      <c r="AC1790" s="177" t="str">
        <f t="shared" si="836"/>
        <v/>
      </c>
      <c r="AD1790" s="177" t="str">
        <f t="shared" si="837"/>
        <v/>
      </c>
      <c r="AE1790" s="177" t="str">
        <f t="shared" si="838"/>
        <v/>
      </c>
      <c r="AF1790" s="178">
        <f>IF(Q1790&gt;0,VLOOKUP(H1790,Leistungszahlen!$A$11:$C$158,3,),0)</f>
        <v>0</v>
      </c>
      <c r="AG1790" s="178">
        <f>IF(R1790&gt;0,VLOOKUP(H1790,Leistungszahlen!$A$11:$F$158,6,),IF(T1790&gt;0,VLOOKUP(H1790,Leistungszahlen!$A$11:$F$158,6,),0))</f>
        <v>0</v>
      </c>
      <c r="AH1790" s="179" t="e">
        <f t="shared" si="829"/>
        <v>#DIV/0!</v>
      </c>
      <c r="AI1790" s="179">
        <f t="shared" si="830"/>
        <v>0</v>
      </c>
      <c r="AJ1790" s="179">
        <f t="shared" si="831"/>
        <v>0</v>
      </c>
      <c r="AK1790" s="179">
        <f t="shared" si="832"/>
        <v>0</v>
      </c>
      <c r="AL1790" s="179">
        <f t="shared" si="833"/>
        <v>0</v>
      </c>
      <c r="AM1790" s="180">
        <f>IF(L1790=1,Stundensätze!$D$13,IF(L1790=2,Stundensätze!$D$17,IF(L1790=4,Stundensätze!$D$21,"")))</f>
        <v>0</v>
      </c>
      <c r="AN1790" s="180">
        <f>IF(L1790=1,Stundensätze!$D$15,IF(L1790=2,Stundensätze!$D$19,IF(L1790=4,Stundensätze!$D$23,"")))</f>
        <v>0</v>
      </c>
      <c r="AO1790" s="180" t="e">
        <f t="shared" si="839"/>
        <v>#DIV/0!</v>
      </c>
      <c r="AP1790" s="180">
        <f t="shared" si="840"/>
        <v>0</v>
      </c>
      <c r="AQ1790" s="192" t="e">
        <f t="shared" si="841"/>
        <v>#DIV/0!</v>
      </c>
      <c r="AR1790" s="192" t="e">
        <f t="shared" si="842"/>
        <v>#DIV/0!</v>
      </c>
      <c r="AS1790" s="193" t="e">
        <f t="shared" si="843"/>
        <v>#DIV/0!</v>
      </c>
      <c r="AT1790" s="258" t="str">
        <f>IF(K1790=0,0,VLOOKUP(K1790,Kostenstellen!A:B,2,FALSE))</f>
        <v xml:space="preserve">Salinenklinik </v>
      </c>
      <c r="AU1790" s="68" t="str">
        <f t="shared" si="825"/>
        <v>Z</v>
      </c>
      <c r="AV1790" s="68" t="str">
        <f t="shared" si="826"/>
        <v/>
      </c>
      <c r="AW1790" s="68">
        <f>IF(AF1790=0,0,VLOOKUP($H1790,Leistungszahlen!$A$11:$H$158,4,FALSE))</f>
        <v>0</v>
      </c>
      <c r="AX1790" s="68">
        <f>IF(AF1790=0,0,VLOOKUP($H1790,Leistungszahlen!$A$11:$H$158,5,FALSE))</f>
        <v>0</v>
      </c>
      <c r="AY1790" s="68">
        <f>IF(AG1790=0,0,VLOOKUP($H1790,Leistungszahlen!$A$11:$H$158,6,FALSE))</f>
        <v>0</v>
      </c>
      <c r="AZ1790" s="68">
        <f t="shared" si="827"/>
        <v>0</v>
      </c>
      <c r="BA1790" s="68">
        <f t="shared" si="828"/>
        <v>0</v>
      </c>
      <c r="BC1790" s="68">
        <f t="shared" si="844"/>
        <v>0</v>
      </c>
      <c r="BD1790" s="285"/>
    </row>
    <row r="1791" spans="1:56" s="68" customFormat="1">
      <c r="A1791" s="200"/>
      <c r="B1791" s="200"/>
      <c r="C1791" s="200" t="s">
        <v>420</v>
      </c>
      <c r="D1791" s="200" t="s">
        <v>201</v>
      </c>
      <c r="E1791" s="200" t="s">
        <v>353</v>
      </c>
      <c r="F1791" s="200"/>
      <c r="G1791" s="200" t="s">
        <v>394</v>
      </c>
      <c r="H1791" s="201" t="s">
        <v>205</v>
      </c>
      <c r="I1791" s="202">
        <v>37.61</v>
      </c>
      <c r="J1791" s="200" t="s">
        <v>560</v>
      </c>
      <c r="K1791" s="176">
        <v>5</v>
      </c>
      <c r="L1791" s="176">
        <v>1</v>
      </c>
      <c r="M1791" s="176">
        <v>0</v>
      </c>
      <c r="N1791" s="286">
        <v>3</v>
      </c>
      <c r="O1791" s="286"/>
      <c r="P1791" s="176"/>
      <c r="Q1791" s="203">
        <f t="shared" si="820"/>
        <v>3</v>
      </c>
      <c r="R1791" s="203">
        <f t="shared" si="821"/>
        <v>0</v>
      </c>
      <c r="S1791" s="203">
        <f t="shared" si="822"/>
        <v>0</v>
      </c>
      <c r="T1791" s="203">
        <f t="shared" si="823"/>
        <v>0</v>
      </c>
      <c r="U1791" s="203">
        <f t="shared" si="824"/>
        <v>0</v>
      </c>
      <c r="V1791" s="175">
        <f>IF(Q1791&gt;0,VLOOKUP(Q1791,Jahresfaktoren!$A$11:$B$24,2,),0)</f>
        <v>152</v>
      </c>
      <c r="W1791" s="175">
        <f>IF(R1791&gt;0,VLOOKUP(R1791,Jahresfaktoren!$D$11:$E$24,2,),0)</f>
        <v>0</v>
      </c>
      <c r="X1791" s="175">
        <f>IF(S1791&gt;0,VLOOKUP(S1791,Jahresfaktoren!$A$28:$B$29,2,),0)</f>
        <v>0</v>
      </c>
      <c r="Y1791" s="175">
        <f>IF(T1791&gt;0,VLOOKUP(T1791,Jahresfaktoren!$A$28:$B$29,2,),0)</f>
        <v>0</v>
      </c>
      <c r="Z1791" s="175">
        <f>IF(U1791&gt;0,VLOOKUP(U1791,Jahresfaktoren!$A$32:$B$33,2,),)</f>
        <v>0</v>
      </c>
      <c r="AA1791" s="177">
        <f t="shared" si="834"/>
        <v>5716.72</v>
      </c>
      <c r="AB1791" s="177" t="str">
        <f t="shared" si="835"/>
        <v/>
      </c>
      <c r="AC1791" s="177" t="str">
        <f t="shared" si="836"/>
        <v/>
      </c>
      <c r="AD1791" s="177" t="str">
        <f t="shared" si="837"/>
        <v/>
      </c>
      <c r="AE1791" s="177" t="str">
        <f t="shared" si="838"/>
        <v/>
      </c>
      <c r="AF1791" s="178">
        <f>IF(Q1791&gt;0,VLOOKUP(H1791,Leistungszahlen!$A$11:$C$158,3,),0)</f>
        <v>0</v>
      </c>
      <c r="AG1791" s="178">
        <f>IF(R1791&gt;0,VLOOKUP(H1791,Leistungszahlen!$A$11:$F$158,6,),IF(T1791&gt;0,VLOOKUP(H1791,Leistungszahlen!$A$11:$F$158,6,),0))</f>
        <v>0</v>
      </c>
      <c r="AH1791" s="179" t="e">
        <f t="shared" si="829"/>
        <v>#DIV/0!</v>
      </c>
      <c r="AI1791" s="179">
        <f t="shared" si="830"/>
        <v>0</v>
      </c>
      <c r="AJ1791" s="179">
        <f t="shared" si="831"/>
        <v>0</v>
      </c>
      <c r="AK1791" s="179">
        <f t="shared" si="832"/>
        <v>0</v>
      </c>
      <c r="AL1791" s="179">
        <f t="shared" si="833"/>
        <v>0</v>
      </c>
      <c r="AM1791" s="180">
        <f>IF(L1791=1,Stundensätze!$D$13,IF(L1791=2,Stundensätze!$D$17,IF(L1791=4,Stundensätze!$D$21,"")))</f>
        <v>0</v>
      </c>
      <c r="AN1791" s="180">
        <f>IF(L1791=1,Stundensätze!$D$15,IF(L1791=2,Stundensätze!$D$19,IF(L1791=4,Stundensätze!$D$23,"")))</f>
        <v>0</v>
      </c>
      <c r="AO1791" s="180" t="e">
        <f t="shared" si="839"/>
        <v>#DIV/0!</v>
      </c>
      <c r="AP1791" s="180">
        <f t="shared" si="840"/>
        <v>0</v>
      </c>
      <c r="AQ1791" s="192" t="e">
        <f t="shared" si="841"/>
        <v>#DIV/0!</v>
      </c>
      <c r="AR1791" s="192" t="e">
        <f t="shared" si="842"/>
        <v>#DIV/0!</v>
      </c>
      <c r="AS1791" s="193" t="e">
        <f t="shared" si="843"/>
        <v>#DIV/0!</v>
      </c>
      <c r="AT1791" s="258" t="str">
        <f>IF(K1791=0,0,VLOOKUP(K1791,Kostenstellen!A:B,2,FALSE))</f>
        <v xml:space="preserve">Salinenklinik </v>
      </c>
      <c r="AU1791" s="68" t="str">
        <f t="shared" si="825"/>
        <v>G</v>
      </c>
      <c r="AV1791" s="68" t="str">
        <f t="shared" si="826"/>
        <v/>
      </c>
      <c r="AW1791" s="68">
        <f>IF(AF1791=0,0,VLOOKUP($H1791,Leistungszahlen!$A$11:$H$158,4,FALSE))</f>
        <v>0</v>
      </c>
      <c r="AX1791" s="68">
        <f>IF(AF1791=0,0,VLOOKUP($H1791,Leistungszahlen!$A$11:$H$158,5,FALSE))</f>
        <v>0</v>
      </c>
      <c r="AY1791" s="68">
        <f>IF(AG1791=0,0,VLOOKUP($H1791,Leistungszahlen!$A$11:$H$158,6,FALSE))</f>
        <v>0</v>
      </c>
      <c r="AZ1791" s="68">
        <f t="shared" si="827"/>
        <v>0</v>
      </c>
      <c r="BA1791" s="68">
        <f t="shared" si="828"/>
        <v>0</v>
      </c>
      <c r="BC1791" s="68">
        <f t="shared" si="844"/>
        <v>0</v>
      </c>
      <c r="BD1791" s="285"/>
    </row>
    <row r="1792" spans="1:56" s="68" customFormat="1" ht="18">
      <c r="A1792" s="200"/>
      <c r="B1792" s="200"/>
      <c r="C1792" s="200" t="s">
        <v>420</v>
      </c>
      <c r="D1792" s="200" t="s">
        <v>1660</v>
      </c>
      <c r="E1792" s="200" t="s">
        <v>835</v>
      </c>
      <c r="F1792" s="200" t="s">
        <v>1661</v>
      </c>
      <c r="G1792" s="200" t="s">
        <v>1662</v>
      </c>
      <c r="H1792" s="201" t="s">
        <v>200</v>
      </c>
      <c r="I1792" s="202">
        <v>24.98</v>
      </c>
      <c r="J1792" s="200" t="s">
        <v>560</v>
      </c>
      <c r="K1792" s="176">
        <v>5</v>
      </c>
      <c r="L1792" s="176">
        <v>1</v>
      </c>
      <c r="M1792" s="176"/>
      <c r="N1792" s="286">
        <v>5</v>
      </c>
      <c r="O1792" s="286"/>
      <c r="P1792" s="176"/>
      <c r="Q1792" s="203">
        <f t="shared" si="820"/>
        <v>5</v>
      </c>
      <c r="R1792" s="203">
        <f t="shared" si="821"/>
        <v>0</v>
      </c>
      <c r="S1792" s="203">
        <f t="shared" si="822"/>
        <v>0</v>
      </c>
      <c r="T1792" s="203">
        <f t="shared" si="823"/>
        <v>0</v>
      </c>
      <c r="U1792" s="203">
        <f t="shared" si="824"/>
        <v>0</v>
      </c>
      <c r="V1792" s="175">
        <f>IF(Q1792&gt;0,VLOOKUP(Q1792,Jahresfaktoren!$A$11:$B$24,2,),0)</f>
        <v>250</v>
      </c>
      <c r="W1792" s="175">
        <f>IF(R1792&gt;0,VLOOKUP(R1792,Jahresfaktoren!$D$11:$E$24,2,),0)</f>
        <v>0</v>
      </c>
      <c r="X1792" s="175">
        <f>IF(S1792&gt;0,VLOOKUP(S1792,Jahresfaktoren!$A$28:$B$29,2,),0)</f>
        <v>0</v>
      </c>
      <c r="Y1792" s="175">
        <f>IF(T1792&gt;0,VLOOKUP(T1792,Jahresfaktoren!$A$28:$B$29,2,),0)</f>
        <v>0</v>
      </c>
      <c r="Z1792" s="175">
        <f>IF(U1792&gt;0,VLOOKUP(U1792,Jahresfaktoren!$A$32:$B$33,2,),)</f>
        <v>0</v>
      </c>
      <c r="AA1792" s="177">
        <f t="shared" si="834"/>
        <v>6245</v>
      </c>
      <c r="AB1792" s="177" t="str">
        <f t="shared" si="835"/>
        <v/>
      </c>
      <c r="AC1792" s="177" t="str">
        <f t="shared" si="836"/>
        <v/>
      </c>
      <c r="AD1792" s="177" t="str">
        <f t="shared" si="837"/>
        <v/>
      </c>
      <c r="AE1792" s="177" t="str">
        <f t="shared" si="838"/>
        <v/>
      </c>
      <c r="AF1792" s="178">
        <f>IF(Q1792&gt;0,VLOOKUP(H1792,Leistungszahlen!$A$11:$C$158,3,),0)</f>
        <v>0</v>
      </c>
      <c r="AG1792" s="178">
        <f>IF(R1792&gt;0,VLOOKUP(H1792,Leistungszahlen!$A$11:$F$158,6,),IF(T1792&gt;0,VLOOKUP(H1792,Leistungszahlen!$A$11:$F$158,6,),0))</f>
        <v>0</v>
      </c>
      <c r="AH1792" s="179" t="e">
        <f t="shared" si="829"/>
        <v>#DIV/0!</v>
      </c>
      <c r="AI1792" s="179">
        <f t="shared" si="830"/>
        <v>0</v>
      </c>
      <c r="AJ1792" s="179">
        <f t="shared" si="831"/>
        <v>0</v>
      </c>
      <c r="AK1792" s="179">
        <f t="shared" si="832"/>
        <v>0</v>
      </c>
      <c r="AL1792" s="179">
        <f t="shared" si="833"/>
        <v>0</v>
      </c>
      <c r="AM1792" s="180">
        <f>IF(L1792=1,Stundensätze!$D$13,IF(L1792=2,Stundensätze!$D$17,IF(L1792=4,Stundensätze!$D$21,"")))</f>
        <v>0</v>
      </c>
      <c r="AN1792" s="180">
        <f>IF(L1792=1,Stundensätze!$D$15,IF(L1792=2,Stundensätze!$D$19,IF(L1792=4,Stundensätze!$D$23,"")))</f>
        <v>0</v>
      </c>
      <c r="AO1792" s="180" t="e">
        <f t="shared" si="839"/>
        <v>#DIV/0!</v>
      </c>
      <c r="AP1792" s="180">
        <f t="shared" si="840"/>
        <v>0</v>
      </c>
      <c r="AQ1792" s="192" t="e">
        <f t="shared" si="841"/>
        <v>#DIV/0!</v>
      </c>
      <c r="AR1792" s="192" t="e">
        <f t="shared" si="842"/>
        <v>#DIV/0!</v>
      </c>
      <c r="AS1792" s="193" t="e">
        <f t="shared" si="843"/>
        <v>#DIV/0!</v>
      </c>
      <c r="AT1792" s="258" t="str">
        <f>IF(K1792=0,0,VLOOKUP(K1792,Kostenstellen!A:B,2,FALSE))</f>
        <v xml:space="preserve">Salinenklinik </v>
      </c>
      <c r="AU1792" s="68" t="str">
        <f t="shared" si="825"/>
        <v>B</v>
      </c>
      <c r="AV1792" s="68" t="str">
        <f t="shared" si="826"/>
        <v/>
      </c>
      <c r="AW1792" s="68">
        <f>IF(AF1792=0,0,VLOOKUP($H1792,Leistungszahlen!$A$11:$H$158,4,FALSE))</f>
        <v>0</v>
      </c>
      <c r="AX1792" s="68">
        <f>IF(AF1792=0,0,VLOOKUP($H1792,Leistungszahlen!$A$11:$H$158,5,FALSE))</f>
        <v>0</v>
      </c>
      <c r="AY1792" s="68">
        <f>IF(AG1792=0,0,VLOOKUP($H1792,Leistungszahlen!$A$11:$H$158,6,FALSE))</f>
        <v>0</v>
      </c>
      <c r="AZ1792" s="68">
        <f t="shared" si="827"/>
        <v>0</v>
      </c>
      <c r="BA1792" s="68">
        <f t="shared" si="828"/>
        <v>0</v>
      </c>
      <c r="BC1792" s="68">
        <f t="shared" si="844"/>
        <v>0</v>
      </c>
      <c r="BD1792" s="285"/>
    </row>
    <row r="1793" spans="1:56" s="68" customFormat="1">
      <c r="A1793" s="200"/>
      <c r="B1793" s="200"/>
      <c r="C1793" s="200" t="s">
        <v>420</v>
      </c>
      <c r="D1793" s="200" t="s">
        <v>1660</v>
      </c>
      <c r="E1793" s="200" t="s">
        <v>835</v>
      </c>
      <c r="F1793" s="200" t="s">
        <v>1663</v>
      </c>
      <c r="G1793" s="200" t="s">
        <v>495</v>
      </c>
      <c r="H1793" s="201" t="s">
        <v>686</v>
      </c>
      <c r="I1793" s="202">
        <v>66.92</v>
      </c>
      <c r="J1793" s="200" t="s">
        <v>560</v>
      </c>
      <c r="K1793" s="176">
        <v>5</v>
      </c>
      <c r="L1793" s="176">
        <v>1</v>
      </c>
      <c r="M1793" s="176"/>
      <c r="N1793" s="286">
        <v>5</v>
      </c>
      <c r="O1793" s="286"/>
      <c r="P1793" s="176"/>
      <c r="Q1793" s="203">
        <f t="shared" ref="Q1793:Q1856" si="845">IF(M1793="x",0,IF(N1793=7,6,IF(N1793=14,12,IF(N1793="12+5",11,N1793))))</f>
        <v>5</v>
      </c>
      <c r="R1793" s="203">
        <f t="shared" ref="R1793:R1856" si="846">IF(M1793="x",0,IF(O1793=0,0,IF(N1793=7,0,IF(N1793+O1793=7,O1793-1,O1793))))</f>
        <v>0</v>
      </c>
      <c r="S1793" s="203">
        <f t="shared" ref="S1793:S1856" si="847">IF(M1793="x",0,IF(N1793=7,1,IF(N1793=14,2,IF(AND(N1793=12,O1793=5),1,IF(N1793="12+5",1,0)))))</f>
        <v>0</v>
      </c>
      <c r="T1793" s="203">
        <f t="shared" ref="T1793:T1856" si="848">IF(M1793="x",0,IF(O1793=0,0,IF(N1793=7,0,IF(N1793+O1793=7,1,0))))</f>
        <v>0</v>
      </c>
      <c r="U1793" s="203">
        <f t="shared" ref="U1793:U1856" si="849">T1793+S1793</f>
        <v>0</v>
      </c>
      <c r="V1793" s="175">
        <f>IF(Q1793&gt;0,VLOOKUP(Q1793,Jahresfaktoren!$A$11:$B$24,2,),0)</f>
        <v>250</v>
      </c>
      <c r="W1793" s="175">
        <f>IF(R1793&gt;0,VLOOKUP(R1793,Jahresfaktoren!$D$11:$E$24,2,),0)</f>
        <v>0</v>
      </c>
      <c r="X1793" s="175">
        <f>IF(S1793&gt;0,VLOOKUP(S1793,Jahresfaktoren!$A$28:$B$29,2,),0)</f>
        <v>0</v>
      </c>
      <c r="Y1793" s="175">
        <f>IF(T1793&gt;0,VLOOKUP(T1793,Jahresfaktoren!$A$28:$B$29,2,),0)</f>
        <v>0</v>
      </c>
      <c r="Z1793" s="175">
        <f>IF(U1793&gt;0,VLOOKUP(U1793,Jahresfaktoren!$A$32:$B$33,2,),)</f>
        <v>0</v>
      </c>
      <c r="AA1793" s="177">
        <f t="shared" si="834"/>
        <v>16730</v>
      </c>
      <c r="AB1793" s="177" t="str">
        <f t="shared" si="835"/>
        <v/>
      </c>
      <c r="AC1793" s="177" t="str">
        <f t="shared" si="836"/>
        <v/>
      </c>
      <c r="AD1793" s="177" t="str">
        <f t="shared" si="837"/>
        <v/>
      </c>
      <c r="AE1793" s="177" t="str">
        <f t="shared" si="838"/>
        <v/>
      </c>
      <c r="AF1793" s="178">
        <f>IF(Q1793&gt;0,VLOOKUP(H1793,Leistungszahlen!$A$11:$C$158,3,),0)</f>
        <v>0</v>
      </c>
      <c r="AG1793" s="178">
        <f>IF(R1793&gt;0,VLOOKUP(H1793,Leistungszahlen!$A$11:$F$158,6,),IF(T1793&gt;0,VLOOKUP(H1793,Leistungszahlen!$A$11:$F$158,6,),0))</f>
        <v>0</v>
      </c>
      <c r="AH1793" s="179" t="e">
        <f t="shared" si="829"/>
        <v>#DIV/0!</v>
      </c>
      <c r="AI1793" s="179">
        <f t="shared" si="830"/>
        <v>0</v>
      </c>
      <c r="AJ1793" s="179">
        <f t="shared" si="831"/>
        <v>0</v>
      </c>
      <c r="AK1793" s="179">
        <f t="shared" si="832"/>
        <v>0</v>
      </c>
      <c r="AL1793" s="179">
        <f t="shared" si="833"/>
        <v>0</v>
      </c>
      <c r="AM1793" s="180">
        <f>IF(L1793=1,Stundensätze!$D$13,IF(L1793=2,Stundensätze!$D$17,IF(L1793=4,Stundensätze!$D$21,"")))</f>
        <v>0</v>
      </c>
      <c r="AN1793" s="180">
        <f>IF(L1793=1,Stundensätze!$D$15,IF(L1793=2,Stundensätze!$D$19,IF(L1793=4,Stundensätze!$D$23,"")))</f>
        <v>0</v>
      </c>
      <c r="AO1793" s="180" t="e">
        <f t="shared" si="839"/>
        <v>#DIV/0!</v>
      </c>
      <c r="AP1793" s="180">
        <f t="shared" si="840"/>
        <v>0</v>
      </c>
      <c r="AQ1793" s="192" t="e">
        <f t="shared" si="841"/>
        <v>#DIV/0!</v>
      </c>
      <c r="AR1793" s="192" t="e">
        <f t="shared" si="842"/>
        <v>#DIV/0!</v>
      </c>
      <c r="AS1793" s="193" t="e">
        <f t="shared" si="843"/>
        <v>#DIV/0!</v>
      </c>
      <c r="AT1793" s="258" t="str">
        <f>IF(K1793=0,0,VLOOKUP(K1793,Kostenstellen!A:B,2,FALSE))</f>
        <v xml:space="preserve">Salinenklinik </v>
      </c>
      <c r="AU1793" s="68" t="str">
        <f t="shared" ref="AU1793:AU1856" si="850">IF(SUM(V1793:Z1793)&gt;0,H1793,"")</f>
        <v>F1</v>
      </c>
      <c r="AV1793" s="68" t="str">
        <f t="shared" ref="AV1793:AV1856" si="851">IF(SUM(R1793+T1793)&gt;0,H1793,"")</f>
        <v/>
      </c>
      <c r="AW1793" s="68">
        <f>IF(AF1793=0,0,VLOOKUP($H1793,Leistungszahlen!$A$11:$H$158,4,FALSE))</f>
        <v>0</v>
      </c>
      <c r="AX1793" s="68">
        <f>IF(AF1793=0,0,VLOOKUP($H1793,Leistungszahlen!$A$11:$H$158,5,FALSE))</f>
        <v>0</v>
      </c>
      <c r="AY1793" s="68">
        <f>IF(AG1793=0,0,VLOOKUP($H1793,Leistungszahlen!$A$11:$H$158,6,FALSE))</f>
        <v>0</v>
      </c>
      <c r="AZ1793" s="68">
        <f t="shared" ref="AZ1793:AZ1856" si="852">IF(AX1793&lt;AF1793,1,IF(AG1793&gt;AY1793,1,0))</f>
        <v>0</v>
      </c>
      <c r="BA1793" s="68">
        <f t="shared" ref="BA1793:BA1856" si="853">IF(AF1793&gt;AX1793,1,IF(AG1793&gt;AY1793,1,0))</f>
        <v>0</v>
      </c>
      <c r="BC1793" s="68">
        <f t="shared" si="844"/>
        <v>0</v>
      </c>
      <c r="BD1793" s="285"/>
    </row>
    <row r="1794" spans="1:56" s="68" customFormat="1">
      <c r="A1794" s="200"/>
      <c r="B1794" s="200"/>
      <c r="C1794" s="200" t="s">
        <v>420</v>
      </c>
      <c r="D1794" s="200" t="s">
        <v>1660</v>
      </c>
      <c r="E1794" s="200" t="s">
        <v>835</v>
      </c>
      <c r="F1794" s="200"/>
      <c r="G1794" s="200" t="s">
        <v>113</v>
      </c>
      <c r="H1794" s="201" t="s">
        <v>205</v>
      </c>
      <c r="I1794" s="202">
        <v>20.84</v>
      </c>
      <c r="J1794" s="200" t="s">
        <v>560</v>
      </c>
      <c r="K1794" s="176">
        <v>5</v>
      </c>
      <c r="L1794" s="176">
        <v>1</v>
      </c>
      <c r="M1794" s="176"/>
      <c r="N1794" s="286">
        <v>2</v>
      </c>
      <c r="O1794" s="286"/>
      <c r="P1794" s="176"/>
      <c r="Q1794" s="203">
        <f t="shared" si="845"/>
        <v>2</v>
      </c>
      <c r="R1794" s="203">
        <f t="shared" si="846"/>
        <v>0</v>
      </c>
      <c r="S1794" s="203">
        <f t="shared" si="847"/>
        <v>0</v>
      </c>
      <c r="T1794" s="203">
        <f t="shared" si="848"/>
        <v>0</v>
      </c>
      <c r="U1794" s="203">
        <f t="shared" si="849"/>
        <v>0</v>
      </c>
      <c r="V1794" s="175">
        <f>IF(Q1794&gt;0,VLOOKUP(Q1794,Jahresfaktoren!$A$11:$B$24,2,),0)</f>
        <v>104</v>
      </c>
      <c r="W1794" s="175">
        <f>IF(R1794&gt;0,VLOOKUP(R1794,Jahresfaktoren!$D$11:$E$24,2,),0)</f>
        <v>0</v>
      </c>
      <c r="X1794" s="175">
        <f>IF(S1794&gt;0,VLOOKUP(S1794,Jahresfaktoren!$A$28:$B$29,2,),0)</f>
        <v>0</v>
      </c>
      <c r="Y1794" s="175">
        <f>IF(T1794&gt;0,VLOOKUP(T1794,Jahresfaktoren!$A$28:$B$29,2,),0)</f>
        <v>0</v>
      </c>
      <c r="Z1794" s="175">
        <f>IF(U1794&gt;0,VLOOKUP(U1794,Jahresfaktoren!$A$32:$B$33,2,),)</f>
        <v>0</v>
      </c>
      <c r="AA1794" s="177">
        <f t="shared" si="834"/>
        <v>2167.36</v>
      </c>
      <c r="AB1794" s="177" t="str">
        <f t="shared" si="835"/>
        <v/>
      </c>
      <c r="AC1794" s="177" t="str">
        <f t="shared" si="836"/>
        <v/>
      </c>
      <c r="AD1794" s="177" t="str">
        <f t="shared" si="837"/>
        <v/>
      </c>
      <c r="AE1794" s="177" t="str">
        <f t="shared" si="838"/>
        <v/>
      </c>
      <c r="AF1794" s="178">
        <f>IF(Q1794&gt;0,VLOOKUP(H1794,Leistungszahlen!$A$11:$C$158,3,),0)</f>
        <v>0</v>
      </c>
      <c r="AG1794" s="178">
        <f>IF(R1794&gt;0,VLOOKUP(H1794,Leistungszahlen!$A$11:$F$158,6,),IF(T1794&gt;0,VLOOKUP(H1794,Leistungszahlen!$A$11:$F$158,6,),0))</f>
        <v>0</v>
      </c>
      <c r="AH1794" s="179" t="e">
        <f t="shared" si="829"/>
        <v>#DIV/0!</v>
      </c>
      <c r="AI1794" s="179">
        <f t="shared" si="830"/>
        <v>0</v>
      </c>
      <c r="AJ1794" s="179">
        <f t="shared" si="831"/>
        <v>0</v>
      </c>
      <c r="AK1794" s="179">
        <f t="shared" si="832"/>
        <v>0</v>
      </c>
      <c r="AL1794" s="179">
        <f t="shared" si="833"/>
        <v>0</v>
      </c>
      <c r="AM1794" s="180">
        <f>IF(L1794=1,Stundensätze!$D$13,IF(L1794=2,Stundensätze!$D$17,IF(L1794=4,Stundensätze!$D$21,"")))</f>
        <v>0</v>
      </c>
      <c r="AN1794" s="180">
        <f>IF(L1794=1,Stundensätze!$D$15,IF(L1794=2,Stundensätze!$D$19,IF(L1794=4,Stundensätze!$D$23,"")))</f>
        <v>0</v>
      </c>
      <c r="AO1794" s="180" t="e">
        <f t="shared" si="839"/>
        <v>#DIV/0!</v>
      </c>
      <c r="AP1794" s="180">
        <f t="shared" si="840"/>
        <v>0</v>
      </c>
      <c r="AQ1794" s="192" t="e">
        <f t="shared" si="841"/>
        <v>#DIV/0!</v>
      </c>
      <c r="AR1794" s="192" t="e">
        <f t="shared" si="842"/>
        <v>#DIV/0!</v>
      </c>
      <c r="AS1794" s="193" t="e">
        <f t="shared" si="843"/>
        <v>#DIV/0!</v>
      </c>
      <c r="AT1794" s="258" t="str">
        <f>IF(K1794=0,0,VLOOKUP(K1794,Kostenstellen!A:B,2,FALSE))</f>
        <v xml:space="preserve">Salinenklinik </v>
      </c>
      <c r="AU1794" s="68" t="str">
        <f t="shared" si="850"/>
        <v>G</v>
      </c>
      <c r="AV1794" s="68" t="str">
        <f t="shared" si="851"/>
        <v/>
      </c>
      <c r="AW1794" s="68">
        <f>IF(AF1794=0,0,VLOOKUP($H1794,Leistungszahlen!$A$11:$H$158,4,FALSE))</f>
        <v>0</v>
      </c>
      <c r="AX1794" s="68">
        <f>IF(AF1794=0,0,VLOOKUP($H1794,Leistungszahlen!$A$11:$H$158,5,FALSE))</f>
        <v>0</v>
      </c>
      <c r="AY1794" s="68">
        <f>IF(AG1794=0,0,VLOOKUP($H1794,Leistungszahlen!$A$11:$H$158,6,FALSE))</f>
        <v>0</v>
      </c>
      <c r="AZ1794" s="68">
        <f t="shared" si="852"/>
        <v>0</v>
      </c>
      <c r="BA1794" s="68">
        <f t="shared" si="853"/>
        <v>0</v>
      </c>
      <c r="BC1794" s="68">
        <f t="shared" si="844"/>
        <v>0</v>
      </c>
      <c r="BD1794" s="285"/>
    </row>
    <row r="1795" spans="1:56" s="68" customFormat="1">
      <c r="A1795" s="200"/>
      <c r="B1795" s="200"/>
      <c r="C1795" s="200" t="s">
        <v>420</v>
      </c>
      <c r="D1795" s="200" t="s">
        <v>1660</v>
      </c>
      <c r="E1795" s="200" t="s">
        <v>835</v>
      </c>
      <c r="F1795" s="200" t="s">
        <v>1664</v>
      </c>
      <c r="G1795" s="200" t="s">
        <v>496</v>
      </c>
      <c r="H1795" s="201" t="s">
        <v>202</v>
      </c>
      <c r="I1795" s="202">
        <v>31.06</v>
      </c>
      <c r="J1795" s="200" t="s">
        <v>560</v>
      </c>
      <c r="K1795" s="176">
        <v>5</v>
      </c>
      <c r="L1795" s="176">
        <v>1</v>
      </c>
      <c r="M1795" s="176"/>
      <c r="N1795" s="286">
        <v>1</v>
      </c>
      <c r="O1795" s="286">
        <v>4</v>
      </c>
      <c r="P1795" s="176"/>
      <c r="Q1795" s="203">
        <f t="shared" si="845"/>
        <v>1</v>
      </c>
      <c r="R1795" s="203">
        <f t="shared" si="846"/>
        <v>4</v>
      </c>
      <c r="S1795" s="203">
        <f t="shared" si="847"/>
        <v>0</v>
      </c>
      <c r="T1795" s="203">
        <f t="shared" si="848"/>
        <v>0</v>
      </c>
      <c r="U1795" s="203">
        <f t="shared" si="849"/>
        <v>0</v>
      </c>
      <c r="V1795" s="175">
        <f>IF(Q1795&gt;0,VLOOKUP(Q1795,Jahresfaktoren!$A$11:$B$24,2,),0)</f>
        <v>52</v>
      </c>
      <c r="W1795" s="175">
        <f>IF(R1795&gt;0,VLOOKUP(R1795,Jahresfaktoren!$D$11:$E$24,2,),0)</f>
        <v>198</v>
      </c>
      <c r="X1795" s="175">
        <f>IF(S1795&gt;0,VLOOKUP(S1795,Jahresfaktoren!$A$28:$B$29,2,),0)</f>
        <v>0</v>
      </c>
      <c r="Y1795" s="175">
        <f>IF(T1795&gt;0,VLOOKUP(T1795,Jahresfaktoren!$A$28:$B$29,2,),0)</f>
        <v>0</v>
      </c>
      <c r="Z1795" s="175">
        <f>IF(U1795&gt;0,VLOOKUP(U1795,Jahresfaktoren!$A$32:$B$33,2,),)</f>
        <v>0</v>
      </c>
      <c r="AA1795" s="177">
        <f t="shared" si="834"/>
        <v>1615.12</v>
      </c>
      <c r="AB1795" s="177">
        <f t="shared" si="835"/>
        <v>6149.88</v>
      </c>
      <c r="AC1795" s="177" t="str">
        <f t="shared" si="836"/>
        <v/>
      </c>
      <c r="AD1795" s="177" t="str">
        <f t="shared" si="837"/>
        <v/>
      </c>
      <c r="AE1795" s="177" t="str">
        <f t="shared" si="838"/>
        <v/>
      </c>
      <c r="AF1795" s="178">
        <f>IF(Q1795&gt;0,VLOOKUP(H1795,Leistungszahlen!$A$11:$C$158,3,),0)</f>
        <v>0</v>
      </c>
      <c r="AG1795" s="178">
        <f>IF(R1795&gt;0,VLOOKUP(H1795,Leistungszahlen!$A$11:$F$158,6,),IF(T1795&gt;0,VLOOKUP(H1795,Leistungszahlen!$A$11:$F$158,6,),0))</f>
        <v>0</v>
      </c>
      <c r="AH1795" s="179" t="e">
        <f t="shared" si="829"/>
        <v>#DIV/0!</v>
      </c>
      <c r="AI1795" s="179" t="e">
        <f t="shared" si="830"/>
        <v>#DIV/0!</v>
      </c>
      <c r="AJ1795" s="179">
        <f t="shared" si="831"/>
        <v>0</v>
      </c>
      <c r="AK1795" s="179">
        <f t="shared" si="832"/>
        <v>0</v>
      </c>
      <c r="AL1795" s="179">
        <f t="shared" si="833"/>
        <v>0</v>
      </c>
      <c r="AM1795" s="180">
        <f>IF(L1795=1,Stundensätze!$D$13,IF(L1795=2,Stundensätze!$D$17,IF(L1795=4,Stundensätze!$D$21,"")))</f>
        <v>0</v>
      </c>
      <c r="AN1795" s="180">
        <f>IF(L1795=1,Stundensätze!$D$15,IF(L1795=2,Stundensätze!$D$19,IF(L1795=4,Stundensätze!$D$23,"")))</f>
        <v>0</v>
      </c>
      <c r="AO1795" s="180" t="e">
        <f t="shared" si="839"/>
        <v>#DIV/0!</v>
      </c>
      <c r="AP1795" s="180">
        <f t="shared" si="840"/>
        <v>0</v>
      </c>
      <c r="AQ1795" s="192" t="e">
        <f t="shared" si="841"/>
        <v>#DIV/0!</v>
      </c>
      <c r="AR1795" s="192" t="e">
        <f t="shared" si="842"/>
        <v>#DIV/0!</v>
      </c>
      <c r="AS1795" s="193" t="e">
        <f t="shared" si="843"/>
        <v>#DIV/0!</v>
      </c>
      <c r="AT1795" s="258" t="str">
        <f>IF(K1795=0,0,VLOOKUP(K1795,Kostenstellen!A:B,2,FALSE))</f>
        <v xml:space="preserve">Salinenklinik </v>
      </c>
      <c r="AU1795" s="68" t="str">
        <f t="shared" si="850"/>
        <v>D</v>
      </c>
      <c r="AV1795" s="68" t="str">
        <f t="shared" si="851"/>
        <v>D</v>
      </c>
      <c r="AW1795" s="68">
        <f>IF(AF1795=0,0,VLOOKUP($H1795,Leistungszahlen!$A$11:$H$158,4,FALSE))</f>
        <v>0</v>
      </c>
      <c r="AX1795" s="68">
        <f>IF(AF1795=0,0,VLOOKUP($H1795,Leistungszahlen!$A$11:$H$158,5,FALSE))</f>
        <v>0</v>
      </c>
      <c r="AY1795" s="68">
        <f>IF(AG1795=0,0,VLOOKUP($H1795,Leistungszahlen!$A$11:$H$158,6,FALSE))</f>
        <v>0</v>
      </c>
      <c r="AZ1795" s="68">
        <f t="shared" si="852"/>
        <v>0</v>
      </c>
      <c r="BA1795" s="68">
        <f t="shared" si="853"/>
        <v>0</v>
      </c>
      <c r="BC1795" s="68">
        <f t="shared" si="844"/>
        <v>0</v>
      </c>
      <c r="BD1795" s="285"/>
    </row>
    <row r="1796" spans="1:56" s="68" customFormat="1">
      <c r="A1796" s="200"/>
      <c r="B1796" s="200"/>
      <c r="C1796" s="200" t="s">
        <v>420</v>
      </c>
      <c r="D1796" s="200" t="s">
        <v>1660</v>
      </c>
      <c r="E1796" s="200" t="s">
        <v>835</v>
      </c>
      <c r="F1796" s="200" t="s">
        <v>1665</v>
      </c>
      <c r="G1796" s="200" t="s">
        <v>309</v>
      </c>
      <c r="H1796" s="201" t="s">
        <v>202</v>
      </c>
      <c r="I1796" s="202">
        <v>58.41</v>
      </c>
      <c r="J1796" s="200" t="s">
        <v>560</v>
      </c>
      <c r="K1796" s="176">
        <v>5</v>
      </c>
      <c r="L1796" s="176">
        <v>1</v>
      </c>
      <c r="M1796" s="176"/>
      <c r="N1796" s="286">
        <v>1</v>
      </c>
      <c r="O1796" s="286">
        <v>4</v>
      </c>
      <c r="P1796" s="176"/>
      <c r="Q1796" s="203">
        <f t="shared" si="845"/>
        <v>1</v>
      </c>
      <c r="R1796" s="203">
        <f t="shared" si="846"/>
        <v>4</v>
      </c>
      <c r="S1796" s="203">
        <f t="shared" si="847"/>
        <v>0</v>
      </c>
      <c r="T1796" s="203">
        <f t="shared" si="848"/>
        <v>0</v>
      </c>
      <c r="U1796" s="203">
        <f t="shared" si="849"/>
        <v>0</v>
      </c>
      <c r="V1796" s="175">
        <f>IF(Q1796&gt;0,VLOOKUP(Q1796,Jahresfaktoren!$A$11:$B$24,2,),0)</f>
        <v>52</v>
      </c>
      <c r="W1796" s="175">
        <f>IF(R1796&gt;0,VLOOKUP(R1796,Jahresfaktoren!$D$11:$E$24,2,),0)</f>
        <v>198</v>
      </c>
      <c r="X1796" s="175">
        <f>IF(S1796&gt;0,VLOOKUP(S1796,Jahresfaktoren!$A$28:$B$29,2,),0)</f>
        <v>0</v>
      </c>
      <c r="Y1796" s="175">
        <f>IF(T1796&gt;0,VLOOKUP(T1796,Jahresfaktoren!$A$28:$B$29,2,),0)</f>
        <v>0</v>
      </c>
      <c r="Z1796" s="175">
        <f>IF(U1796&gt;0,VLOOKUP(U1796,Jahresfaktoren!$A$32:$B$33,2,),)</f>
        <v>0</v>
      </c>
      <c r="AA1796" s="177">
        <f t="shared" si="834"/>
        <v>3037.3199999999997</v>
      </c>
      <c r="AB1796" s="177">
        <f t="shared" si="835"/>
        <v>11565.179999999998</v>
      </c>
      <c r="AC1796" s="177" t="str">
        <f t="shared" si="836"/>
        <v/>
      </c>
      <c r="AD1796" s="177" t="str">
        <f t="shared" si="837"/>
        <v/>
      </c>
      <c r="AE1796" s="177" t="str">
        <f t="shared" si="838"/>
        <v/>
      </c>
      <c r="AF1796" s="178">
        <f>IF(Q1796&gt;0,VLOOKUP(H1796,Leistungszahlen!$A$11:$C$158,3,),0)</f>
        <v>0</v>
      </c>
      <c r="AG1796" s="178">
        <f>IF(R1796&gt;0,VLOOKUP(H1796,Leistungszahlen!$A$11:$F$158,6,),IF(T1796&gt;0,VLOOKUP(H1796,Leistungszahlen!$A$11:$F$158,6,),0))</f>
        <v>0</v>
      </c>
      <c r="AH1796" s="179" t="e">
        <f t="shared" si="829"/>
        <v>#DIV/0!</v>
      </c>
      <c r="AI1796" s="179" t="e">
        <f t="shared" si="830"/>
        <v>#DIV/0!</v>
      </c>
      <c r="AJ1796" s="179">
        <f t="shared" si="831"/>
        <v>0</v>
      </c>
      <c r="AK1796" s="179">
        <f t="shared" si="832"/>
        <v>0</v>
      </c>
      <c r="AL1796" s="179">
        <f t="shared" si="833"/>
        <v>0</v>
      </c>
      <c r="AM1796" s="180">
        <f>IF(L1796=1,Stundensätze!$D$13,IF(L1796=2,Stundensätze!$D$17,IF(L1796=4,Stundensätze!$D$21,"")))</f>
        <v>0</v>
      </c>
      <c r="AN1796" s="180">
        <f>IF(L1796=1,Stundensätze!$D$15,IF(L1796=2,Stundensätze!$D$19,IF(L1796=4,Stundensätze!$D$23,"")))</f>
        <v>0</v>
      </c>
      <c r="AO1796" s="180" t="e">
        <f t="shared" si="839"/>
        <v>#DIV/0!</v>
      </c>
      <c r="AP1796" s="180">
        <f t="shared" si="840"/>
        <v>0</v>
      </c>
      <c r="AQ1796" s="192" t="e">
        <f t="shared" si="841"/>
        <v>#DIV/0!</v>
      </c>
      <c r="AR1796" s="192" t="e">
        <f t="shared" si="842"/>
        <v>#DIV/0!</v>
      </c>
      <c r="AS1796" s="193" t="e">
        <f t="shared" si="843"/>
        <v>#DIV/0!</v>
      </c>
      <c r="AT1796" s="258" t="str">
        <f>IF(K1796=0,0,VLOOKUP(K1796,Kostenstellen!A:B,2,FALSE))</f>
        <v xml:space="preserve">Salinenklinik </v>
      </c>
      <c r="AU1796" s="68" t="str">
        <f t="shared" si="850"/>
        <v>D</v>
      </c>
      <c r="AV1796" s="68" t="str">
        <f t="shared" si="851"/>
        <v>D</v>
      </c>
      <c r="AW1796" s="68">
        <f>IF(AF1796=0,0,VLOOKUP($H1796,Leistungszahlen!$A$11:$H$158,4,FALSE))</f>
        <v>0</v>
      </c>
      <c r="AX1796" s="68">
        <f>IF(AF1796=0,0,VLOOKUP($H1796,Leistungszahlen!$A$11:$H$158,5,FALSE))</f>
        <v>0</v>
      </c>
      <c r="AY1796" s="68">
        <f>IF(AG1796=0,0,VLOOKUP($H1796,Leistungszahlen!$A$11:$H$158,6,FALSE))</f>
        <v>0</v>
      </c>
      <c r="AZ1796" s="68">
        <f t="shared" si="852"/>
        <v>0</v>
      </c>
      <c r="BA1796" s="68">
        <f t="shared" si="853"/>
        <v>0</v>
      </c>
      <c r="BC1796" s="68">
        <f t="shared" si="844"/>
        <v>0</v>
      </c>
      <c r="BD1796" s="285"/>
    </row>
    <row r="1797" spans="1:56" s="68" customFormat="1">
      <c r="A1797" s="200"/>
      <c r="B1797" s="200"/>
      <c r="C1797" s="200" t="s">
        <v>420</v>
      </c>
      <c r="D1797" s="200" t="s">
        <v>1660</v>
      </c>
      <c r="E1797" s="200" t="s">
        <v>835</v>
      </c>
      <c r="F1797" s="200"/>
      <c r="G1797" s="200" t="s">
        <v>497</v>
      </c>
      <c r="H1797" s="201" t="s">
        <v>205</v>
      </c>
      <c r="I1797" s="202">
        <v>58.41</v>
      </c>
      <c r="J1797" s="200" t="s">
        <v>560</v>
      </c>
      <c r="K1797" s="176">
        <v>5</v>
      </c>
      <c r="L1797" s="176">
        <v>1</v>
      </c>
      <c r="M1797" s="176"/>
      <c r="N1797" s="286">
        <v>2</v>
      </c>
      <c r="O1797" s="286"/>
      <c r="P1797" s="176"/>
      <c r="Q1797" s="203">
        <f t="shared" si="845"/>
        <v>2</v>
      </c>
      <c r="R1797" s="203">
        <f t="shared" si="846"/>
        <v>0</v>
      </c>
      <c r="S1797" s="203">
        <f t="shared" si="847"/>
        <v>0</v>
      </c>
      <c r="T1797" s="203">
        <f t="shared" si="848"/>
        <v>0</v>
      </c>
      <c r="U1797" s="203">
        <f t="shared" si="849"/>
        <v>0</v>
      </c>
      <c r="V1797" s="175">
        <f>IF(Q1797&gt;0,VLOOKUP(Q1797,Jahresfaktoren!$A$11:$B$24,2,),0)</f>
        <v>104</v>
      </c>
      <c r="W1797" s="175">
        <f>IF(R1797&gt;0,VLOOKUP(R1797,Jahresfaktoren!$D$11:$E$24,2,),0)</f>
        <v>0</v>
      </c>
      <c r="X1797" s="175">
        <f>IF(S1797&gt;0,VLOOKUP(S1797,Jahresfaktoren!$A$28:$B$29,2,),0)</f>
        <v>0</v>
      </c>
      <c r="Y1797" s="175">
        <f>IF(T1797&gt;0,VLOOKUP(T1797,Jahresfaktoren!$A$28:$B$29,2,),0)</f>
        <v>0</v>
      </c>
      <c r="Z1797" s="175">
        <f>IF(U1797&gt;0,VLOOKUP(U1797,Jahresfaktoren!$A$32:$B$33,2,),)</f>
        <v>0</v>
      </c>
      <c r="AA1797" s="177">
        <f t="shared" si="834"/>
        <v>6074.6399999999994</v>
      </c>
      <c r="AB1797" s="177" t="str">
        <f t="shared" si="835"/>
        <v/>
      </c>
      <c r="AC1797" s="177" t="str">
        <f t="shared" si="836"/>
        <v/>
      </c>
      <c r="AD1797" s="177" t="str">
        <f t="shared" si="837"/>
        <v/>
      </c>
      <c r="AE1797" s="177" t="str">
        <f t="shared" si="838"/>
        <v/>
      </c>
      <c r="AF1797" s="178">
        <f>IF(Q1797&gt;0,VLOOKUP(H1797,Leistungszahlen!$A$11:$C$158,3,),0)</f>
        <v>0</v>
      </c>
      <c r="AG1797" s="178">
        <f>IF(R1797&gt;0,VLOOKUP(H1797,Leistungszahlen!$A$11:$F$158,6,),IF(T1797&gt;0,VLOOKUP(H1797,Leistungszahlen!$A$11:$F$158,6,),0))</f>
        <v>0</v>
      </c>
      <c r="AH1797" s="179" t="e">
        <f t="shared" si="829"/>
        <v>#DIV/0!</v>
      </c>
      <c r="AI1797" s="179">
        <f t="shared" si="830"/>
        <v>0</v>
      </c>
      <c r="AJ1797" s="179">
        <f t="shared" si="831"/>
        <v>0</v>
      </c>
      <c r="AK1797" s="179">
        <f t="shared" si="832"/>
        <v>0</v>
      </c>
      <c r="AL1797" s="179">
        <f t="shared" si="833"/>
        <v>0</v>
      </c>
      <c r="AM1797" s="180">
        <f>IF(L1797=1,Stundensätze!$D$13,IF(L1797=2,Stundensätze!$D$17,IF(L1797=4,Stundensätze!$D$21,"")))</f>
        <v>0</v>
      </c>
      <c r="AN1797" s="180">
        <f>IF(L1797=1,Stundensätze!$D$15,IF(L1797=2,Stundensätze!$D$19,IF(L1797=4,Stundensätze!$D$23,"")))</f>
        <v>0</v>
      </c>
      <c r="AO1797" s="180" t="e">
        <f t="shared" si="839"/>
        <v>#DIV/0!</v>
      </c>
      <c r="AP1797" s="180">
        <f t="shared" si="840"/>
        <v>0</v>
      </c>
      <c r="AQ1797" s="192" t="e">
        <f t="shared" si="841"/>
        <v>#DIV/0!</v>
      </c>
      <c r="AR1797" s="192" t="e">
        <f t="shared" si="842"/>
        <v>#DIV/0!</v>
      </c>
      <c r="AS1797" s="193" t="e">
        <f t="shared" si="843"/>
        <v>#DIV/0!</v>
      </c>
      <c r="AT1797" s="258" t="str">
        <f>IF(K1797=0,0,VLOOKUP(K1797,Kostenstellen!A:B,2,FALSE))</f>
        <v xml:space="preserve">Salinenklinik </v>
      </c>
      <c r="AU1797" s="68" t="str">
        <f t="shared" si="850"/>
        <v>G</v>
      </c>
      <c r="AV1797" s="68" t="str">
        <f t="shared" si="851"/>
        <v/>
      </c>
      <c r="AW1797" s="68">
        <f>IF(AF1797=0,0,VLOOKUP($H1797,Leistungszahlen!$A$11:$H$158,4,FALSE))</f>
        <v>0</v>
      </c>
      <c r="AX1797" s="68">
        <f>IF(AF1797=0,0,VLOOKUP($H1797,Leistungszahlen!$A$11:$H$158,5,FALSE))</f>
        <v>0</v>
      </c>
      <c r="AY1797" s="68">
        <f>IF(AG1797=0,0,VLOOKUP($H1797,Leistungszahlen!$A$11:$H$158,6,FALSE))</f>
        <v>0</v>
      </c>
      <c r="AZ1797" s="68">
        <f t="shared" si="852"/>
        <v>0</v>
      </c>
      <c r="BA1797" s="68">
        <f t="shared" si="853"/>
        <v>0</v>
      </c>
      <c r="BC1797" s="68">
        <f t="shared" si="844"/>
        <v>0</v>
      </c>
      <c r="BD1797" s="285"/>
    </row>
    <row r="1798" spans="1:56" s="68" customFormat="1">
      <c r="A1798" s="200"/>
      <c r="B1798" s="200"/>
      <c r="C1798" s="200" t="s">
        <v>420</v>
      </c>
      <c r="D1798" s="200" t="s">
        <v>1660</v>
      </c>
      <c r="E1798" s="200" t="s">
        <v>835</v>
      </c>
      <c r="F1798" s="200"/>
      <c r="G1798" s="200" t="s">
        <v>241</v>
      </c>
      <c r="H1798" s="201" t="s">
        <v>218</v>
      </c>
      <c r="I1798" s="202">
        <v>15.36</v>
      </c>
      <c r="J1798" s="200" t="s">
        <v>778</v>
      </c>
      <c r="K1798" s="176">
        <v>5</v>
      </c>
      <c r="L1798" s="176">
        <v>1</v>
      </c>
      <c r="M1798" s="176">
        <v>0</v>
      </c>
      <c r="N1798" s="286">
        <v>3</v>
      </c>
      <c r="O1798" s="286"/>
      <c r="P1798" s="176"/>
      <c r="Q1798" s="203">
        <f t="shared" si="845"/>
        <v>3</v>
      </c>
      <c r="R1798" s="203">
        <f t="shared" si="846"/>
        <v>0</v>
      </c>
      <c r="S1798" s="203">
        <f t="shared" si="847"/>
        <v>0</v>
      </c>
      <c r="T1798" s="203">
        <f t="shared" si="848"/>
        <v>0</v>
      </c>
      <c r="U1798" s="203">
        <f t="shared" si="849"/>
        <v>0</v>
      </c>
      <c r="V1798" s="175">
        <f>IF(Q1798&gt;0,VLOOKUP(Q1798,Jahresfaktoren!$A$11:$B$24,2,),0)</f>
        <v>152</v>
      </c>
      <c r="W1798" s="175">
        <f>IF(R1798&gt;0,VLOOKUP(R1798,Jahresfaktoren!$D$11:$E$24,2,),0)</f>
        <v>0</v>
      </c>
      <c r="X1798" s="175">
        <f>IF(S1798&gt;0,VLOOKUP(S1798,Jahresfaktoren!$A$28:$B$29,2,),0)</f>
        <v>0</v>
      </c>
      <c r="Y1798" s="175">
        <f>IF(T1798&gt;0,VLOOKUP(T1798,Jahresfaktoren!$A$28:$B$29,2,),0)</f>
        <v>0</v>
      </c>
      <c r="Z1798" s="175">
        <f>IF(U1798&gt;0,VLOOKUP(U1798,Jahresfaktoren!$A$32:$B$33,2,),)</f>
        <v>0</v>
      </c>
      <c r="AA1798" s="177">
        <f t="shared" si="834"/>
        <v>2334.7199999999998</v>
      </c>
      <c r="AB1798" s="177" t="str">
        <f t="shared" si="835"/>
        <v/>
      </c>
      <c r="AC1798" s="177" t="str">
        <f t="shared" si="836"/>
        <v/>
      </c>
      <c r="AD1798" s="177" t="str">
        <f t="shared" si="837"/>
        <v/>
      </c>
      <c r="AE1798" s="177" t="str">
        <f t="shared" si="838"/>
        <v/>
      </c>
      <c r="AF1798" s="178">
        <f>IF(Q1798&gt;0,VLOOKUP(H1798,Leistungszahlen!$A$11:$C$158,3,),0)</f>
        <v>0</v>
      </c>
      <c r="AG1798" s="178">
        <f>IF(R1798&gt;0,VLOOKUP(H1798,Leistungszahlen!$A$11:$F$158,6,),IF(T1798&gt;0,VLOOKUP(H1798,Leistungszahlen!$A$11:$F$158,6,),0))</f>
        <v>0</v>
      </c>
      <c r="AH1798" s="179" t="e">
        <f t="shared" si="829"/>
        <v>#DIV/0!</v>
      </c>
      <c r="AI1798" s="179">
        <f t="shared" si="830"/>
        <v>0</v>
      </c>
      <c r="AJ1798" s="179">
        <f t="shared" si="831"/>
        <v>0</v>
      </c>
      <c r="AK1798" s="179">
        <f t="shared" si="832"/>
        <v>0</v>
      </c>
      <c r="AL1798" s="179">
        <f t="shared" si="833"/>
        <v>0</v>
      </c>
      <c r="AM1798" s="180">
        <f>IF(L1798=1,Stundensätze!$D$13,IF(L1798=2,Stundensätze!$D$17,IF(L1798=4,Stundensätze!$D$21,"")))</f>
        <v>0</v>
      </c>
      <c r="AN1798" s="180">
        <f>IF(L1798=1,Stundensätze!$D$15,IF(L1798=2,Stundensätze!$D$19,IF(L1798=4,Stundensätze!$D$23,"")))</f>
        <v>0</v>
      </c>
      <c r="AO1798" s="180" t="e">
        <f t="shared" si="839"/>
        <v>#DIV/0!</v>
      </c>
      <c r="AP1798" s="180">
        <f t="shared" si="840"/>
        <v>0</v>
      </c>
      <c r="AQ1798" s="192" t="e">
        <f t="shared" si="841"/>
        <v>#DIV/0!</v>
      </c>
      <c r="AR1798" s="192" t="e">
        <f t="shared" si="842"/>
        <v>#DIV/0!</v>
      </c>
      <c r="AS1798" s="193" t="e">
        <f t="shared" si="843"/>
        <v>#DIV/0!</v>
      </c>
      <c r="AT1798" s="258" t="str">
        <f>IF(K1798=0,0,VLOOKUP(K1798,Kostenstellen!A:B,2,FALSE))</f>
        <v xml:space="preserve">Salinenklinik </v>
      </c>
      <c r="AU1798" s="68" t="str">
        <f t="shared" si="850"/>
        <v>U</v>
      </c>
      <c r="AV1798" s="68" t="str">
        <f t="shared" si="851"/>
        <v/>
      </c>
      <c r="AW1798" s="68">
        <f>IF(AF1798=0,0,VLOOKUP($H1798,Leistungszahlen!$A$11:$H$158,4,FALSE))</f>
        <v>0</v>
      </c>
      <c r="AX1798" s="68">
        <f>IF(AF1798=0,0,VLOOKUP($H1798,Leistungszahlen!$A$11:$H$158,5,FALSE))</f>
        <v>0</v>
      </c>
      <c r="AY1798" s="68">
        <f>IF(AG1798=0,0,VLOOKUP($H1798,Leistungszahlen!$A$11:$H$158,6,FALSE))</f>
        <v>0</v>
      </c>
      <c r="AZ1798" s="68">
        <f t="shared" si="852"/>
        <v>0</v>
      </c>
      <c r="BA1798" s="68">
        <f t="shared" si="853"/>
        <v>0</v>
      </c>
      <c r="BC1798" s="68">
        <f t="shared" si="844"/>
        <v>0</v>
      </c>
      <c r="BD1798" s="285"/>
    </row>
    <row r="1799" spans="1:56" s="68" customFormat="1">
      <c r="A1799" s="200"/>
      <c r="B1799" s="200"/>
      <c r="C1799" s="200" t="s">
        <v>420</v>
      </c>
      <c r="D1799" s="200" t="s">
        <v>1660</v>
      </c>
      <c r="E1799" s="200" t="s">
        <v>835</v>
      </c>
      <c r="F1799" s="200" t="s">
        <v>1666</v>
      </c>
      <c r="G1799" s="200" t="s">
        <v>498</v>
      </c>
      <c r="H1799" s="201" t="s">
        <v>208</v>
      </c>
      <c r="I1799" s="202">
        <v>14.38</v>
      </c>
      <c r="J1799" s="200" t="s">
        <v>560</v>
      </c>
      <c r="K1799" s="176">
        <v>5</v>
      </c>
      <c r="L1799" s="176">
        <v>1</v>
      </c>
      <c r="M1799" s="176"/>
      <c r="N1799" s="286">
        <v>2</v>
      </c>
      <c r="O1799" s="286"/>
      <c r="P1799" s="176"/>
      <c r="Q1799" s="203">
        <f t="shared" si="845"/>
        <v>2</v>
      </c>
      <c r="R1799" s="203">
        <f t="shared" si="846"/>
        <v>0</v>
      </c>
      <c r="S1799" s="203">
        <f t="shared" si="847"/>
        <v>0</v>
      </c>
      <c r="T1799" s="203">
        <f t="shared" si="848"/>
        <v>0</v>
      </c>
      <c r="U1799" s="203">
        <f t="shared" si="849"/>
        <v>0</v>
      </c>
      <c r="V1799" s="175">
        <f>IF(Q1799&gt;0,VLOOKUP(Q1799,Jahresfaktoren!$A$11:$B$24,2,),0)</f>
        <v>104</v>
      </c>
      <c r="W1799" s="175">
        <f>IF(R1799&gt;0,VLOOKUP(R1799,Jahresfaktoren!$D$11:$E$24,2,),0)</f>
        <v>0</v>
      </c>
      <c r="X1799" s="175">
        <f>IF(S1799&gt;0,VLOOKUP(S1799,Jahresfaktoren!$A$28:$B$29,2,),0)</f>
        <v>0</v>
      </c>
      <c r="Y1799" s="175">
        <f>IF(T1799&gt;0,VLOOKUP(T1799,Jahresfaktoren!$A$28:$B$29,2,),0)</f>
        <v>0</v>
      </c>
      <c r="Z1799" s="175">
        <f>IF(U1799&gt;0,VLOOKUP(U1799,Jahresfaktoren!$A$32:$B$33,2,),)</f>
        <v>0</v>
      </c>
      <c r="AA1799" s="177">
        <f t="shared" si="834"/>
        <v>1495.52</v>
      </c>
      <c r="AB1799" s="177" t="str">
        <f t="shared" si="835"/>
        <v/>
      </c>
      <c r="AC1799" s="177" t="str">
        <f t="shared" si="836"/>
        <v/>
      </c>
      <c r="AD1799" s="177" t="str">
        <f t="shared" si="837"/>
        <v/>
      </c>
      <c r="AE1799" s="177" t="str">
        <f t="shared" si="838"/>
        <v/>
      </c>
      <c r="AF1799" s="178">
        <f>IF(Q1799&gt;0,VLOOKUP(H1799,Leistungszahlen!$A$11:$C$158,3,),0)</f>
        <v>0</v>
      </c>
      <c r="AG1799" s="178">
        <f>IF(R1799&gt;0,VLOOKUP(H1799,Leistungszahlen!$A$11:$F$158,6,),IF(T1799&gt;0,VLOOKUP(H1799,Leistungszahlen!$A$11:$F$158,6,),0))</f>
        <v>0</v>
      </c>
      <c r="AH1799" s="179" t="e">
        <f t="shared" si="829"/>
        <v>#DIV/0!</v>
      </c>
      <c r="AI1799" s="179">
        <f t="shared" si="830"/>
        <v>0</v>
      </c>
      <c r="AJ1799" s="179">
        <f t="shared" si="831"/>
        <v>0</v>
      </c>
      <c r="AK1799" s="179">
        <f t="shared" si="832"/>
        <v>0</v>
      </c>
      <c r="AL1799" s="179">
        <f t="shared" si="833"/>
        <v>0</v>
      </c>
      <c r="AM1799" s="180">
        <f>IF(L1799=1,Stundensätze!$D$13,IF(L1799=2,Stundensätze!$D$17,IF(L1799=4,Stundensätze!$D$21,"")))</f>
        <v>0</v>
      </c>
      <c r="AN1799" s="180">
        <f>IF(L1799=1,Stundensätze!$D$15,IF(L1799=2,Stundensätze!$D$19,IF(L1799=4,Stundensätze!$D$23,"")))</f>
        <v>0</v>
      </c>
      <c r="AO1799" s="180" t="e">
        <f t="shared" si="839"/>
        <v>#DIV/0!</v>
      </c>
      <c r="AP1799" s="180">
        <f t="shared" si="840"/>
        <v>0</v>
      </c>
      <c r="AQ1799" s="192" t="e">
        <f t="shared" si="841"/>
        <v>#DIV/0!</v>
      </c>
      <c r="AR1799" s="192" t="e">
        <f t="shared" si="842"/>
        <v>#DIV/0!</v>
      </c>
      <c r="AS1799" s="193" t="e">
        <f t="shared" si="843"/>
        <v>#DIV/0!</v>
      </c>
      <c r="AT1799" s="258" t="str">
        <f>IF(K1799=0,0,VLOOKUP(K1799,Kostenstellen!A:B,2,FALSE))</f>
        <v xml:space="preserve">Salinenklinik </v>
      </c>
      <c r="AU1799" s="68" t="str">
        <f t="shared" si="850"/>
        <v>J</v>
      </c>
      <c r="AV1799" s="68" t="str">
        <f t="shared" si="851"/>
        <v/>
      </c>
      <c r="AW1799" s="68">
        <f>IF(AF1799=0,0,VLOOKUP($H1799,Leistungszahlen!$A$11:$H$158,4,FALSE))</f>
        <v>0</v>
      </c>
      <c r="AX1799" s="68">
        <f>IF(AF1799=0,0,VLOOKUP($H1799,Leistungszahlen!$A$11:$H$158,5,FALSE))</f>
        <v>0</v>
      </c>
      <c r="AY1799" s="68">
        <f>IF(AG1799=0,0,VLOOKUP($H1799,Leistungszahlen!$A$11:$H$158,6,FALSE))</f>
        <v>0</v>
      </c>
      <c r="AZ1799" s="68">
        <f t="shared" si="852"/>
        <v>0</v>
      </c>
      <c r="BA1799" s="68">
        <f t="shared" si="853"/>
        <v>0</v>
      </c>
      <c r="BC1799" s="68">
        <f t="shared" si="844"/>
        <v>0</v>
      </c>
      <c r="BD1799" s="285"/>
    </row>
    <row r="1800" spans="1:56" s="68" customFormat="1">
      <c r="A1800" s="200"/>
      <c r="B1800" s="200"/>
      <c r="C1800" s="200" t="s">
        <v>420</v>
      </c>
      <c r="D1800" s="200" t="s">
        <v>1660</v>
      </c>
      <c r="E1800" s="200" t="s">
        <v>835</v>
      </c>
      <c r="F1800" s="200" t="s">
        <v>1667</v>
      </c>
      <c r="G1800" s="200" t="s">
        <v>499</v>
      </c>
      <c r="H1800" s="201" t="s">
        <v>200</v>
      </c>
      <c r="I1800" s="202">
        <v>13.51</v>
      </c>
      <c r="J1800" s="200" t="s">
        <v>778</v>
      </c>
      <c r="K1800" s="176">
        <v>5</v>
      </c>
      <c r="L1800" s="176">
        <v>1</v>
      </c>
      <c r="M1800" s="176"/>
      <c r="N1800" s="286">
        <v>5</v>
      </c>
      <c r="O1800" s="286"/>
      <c r="P1800" s="176"/>
      <c r="Q1800" s="203">
        <f t="shared" si="845"/>
        <v>5</v>
      </c>
      <c r="R1800" s="203">
        <f t="shared" si="846"/>
        <v>0</v>
      </c>
      <c r="S1800" s="203">
        <f t="shared" si="847"/>
        <v>0</v>
      </c>
      <c r="T1800" s="203">
        <f t="shared" si="848"/>
        <v>0</v>
      </c>
      <c r="U1800" s="203">
        <f t="shared" si="849"/>
        <v>0</v>
      </c>
      <c r="V1800" s="175">
        <f>IF(Q1800&gt;0,VLOOKUP(Q1800,Jahresfaktoren!$A$11:$B$24,2,),0)</f>
        <v>250</v>
      </c>
      <c r="W1800" s="175">
        <f>IF(R1800&gt;0,VLOOKUP(R1800,Jahresfaktoren!$D$11:$E$24,2,),0)</f>
        <v>0</v>
      </c>
      <c r="X1800" s="175">
        <f>IF(S1800&gt;0,VLOOKUP(S1800,Jahresfaktoren!$A$28:$B$29,2,),0)</f>
        <v>0</v>
      </c>
      <c r="Y1800" s="175">
        <f>IF(T1800&gt;0,VLOOKUP(T1800,Jahresfaktoren!$A$28:$B$29,2,),0)</f>
        <v>0</v>
      </c>
      <c r="Z1800" s="175">
        <f>IF(U1800&gt;0,VLOOKUP(U1800,Jahresfaktoren!$A$32:$B$33,2,),)</f>
        <v>0</v>
      </c>
      <c r="AA1800" s="177">
        <f t="shared" si="834"/>
        <v>3377.5</v>
      </c>
      <c r="AB1800" s="177" t="str">
        <f t="shared" si="835"/>
        <v/>
      </c>
      <c r="AC1800" s="177" t="str">
        <f t="shared" si="836"/>
        <v/>
      </c>
      <c r="AD1800" s="177" t="str">
        <f t="shared" si="837"/>
        <v/>
      </c>
      <c r="AE1800" s="177" t="str">
        <f t="shared" si="838"/>
        <v/>
      </c>
      <c r="AF1800" s="178">
        <f>IF(Q1800&gt;0,VLOOKUP(H1800,Leistungszahlen!$A$11:$C$158,3,),0)</f>
        <v>0</v>
      </c>
      <c r="AG1800" s="178">
        <f>IF(R1800&gt;0,VLOOKUP(H1800,Leistungszahlen!$A$11:$F$158,6,),IF(T1800&gt;0,VLOOKUP(H1800,Leistungszahlen!$A$11:$F$158,6,),0))</f>
        <v>0</v>
      </c>
      <c r="AH1800" s="179" t="e">
        <f t="shared" si="829"/>
        <v>#DIV/0!</v>
      </c>
      <c r="AI1800" s="179">
        <f t="shared" si="830"/>
        <v>0</v>
      </c>
      <c r="AJ1800" s="179">
        <f t="shared" si="831"/>
        <v>0</v>
      </c>
      <c r="AK1800" s="179">
        <f t="shared" si="832"/>
        <v>0</v>
      </c>
      <c r="AL1800" s="179">
        <f t="shared" si="833"/>
        <v>0</v>
      </c>
      <c r="AM1800" s="180">
        <f>IF(L1800=1,Stundensätze!$D$13,IF(L1800=2,Stundensätze!$D$17,IF(L1800=4,Stundensätze!$D$21,"")))</f>
        <v>0</v>
      </c>
      <c r="AN1800" s="180">
        <f>IF(L1800=1,Stundensätze!$D$15,IF(L1800=2,Stundensätze!$D$19,IF(L1800=4,Stundensätze!$D$23,"")))</f>
        <v>0</v>
      </c>
      <c r="AO1800" s="180" t="e">
        <f t="shared" si="839"/>
        <v>#DIV/0!</v>
      </c>
      <c r="AP1800" s="180">
        <f t="shared" si="840"/>
        <v>0</v>
      </c>
      <c r="AQ1800" s="192" t="e">
        <f t="shared" si="841"/>
        <v>#DIV/0!</v>
      </c>
      <c r="AR1800" s="192" t="e">
        <f t="shared" si="842"/>
        <v>#DIV/0!</v>
      </c>
      <c r="AS1800" s="193" t="e">
        <f t="shared" si="843"/>
        <v>#DIV/0!</v>
      </c>
      <c r="AT1800" s="258" t="str">
        <f>IF(K1800=0,0,VLOOKUP(K1800,Kostenstellen!A:B,2,FALSE))</f>
        <v xml:space="preserve">Salinenklinik </v>
      </c>
      <c r="AU1800" s="68" t="str">
        <f t="shared" si="850"/>
        <v>B</v>
      </c>
      <c r="AV1800" s="68" t="str">
        <f t="shared" si="851"/>
        <v/>
      </c>
      <c r="AW1800" s="68">
        <f>IF(AF1800=0,0,VLOOKUP($H1800,Leistungszahlen!$A$11:$H$158,4,FALSE))</f>
        <v>0</v>
      </c>
      <c r="AX1800" s="68">
        <f>IF(AF1800=0,0,VLOOKUP($H1800,Leistungszahlen!$A$11:$H$158,5,FALSE))</f>
        <v>0</v>
      </c>
      <c r="AY1800" s="68">
        <f>IF(AG1800=0,0,VLOOKUP($H1800,Leistungszahlen!$A$11:$H$158,6,FALSE))</f>
        <v>0</v>
      </c>
      <c r="AZ1800" s="68">
        <f t="shared" si="852"/>
        <v>0</v>
      </c>
      <c r="BA1800" s="68">
        <f t="shared" si="853"/>
        <v>0</v>
      </c>
      <c r="BC1800" s="68">
        <f t="shared" si="844"/>
        <v>0</v>
      </c>
      <c r="BD1800" s="285"/>
    </row>
    <row r="1801" spans="1:56" s="68" customFormat="1">
      <c r="A1801" s="200"/>
      <c r="B1801" s="200"/>
      <c r="C1801" s="200" t="s">
        <v>420</v>
      </c>
      <c r="D1801" s="200" t="s">
        <v>1660</v>
      </c>
      <c r="E1801" s="200" t="s">
        <v>349</v>
      </c>
      <c r="F1801" s="200"/>
      <c r="G1801" s="200" t="s">
        <v>1668</v>
      </c>
      <c r="H1801" s="201" t="s">
        <v>205</v>
      </c>
      <c r="I1801" s="202">
        <v>32.67</v>
      </c>
      <c r="J1801" s="200" t="s">
        <v>560</v>
      </c>
      <c r="K1801" s="176">
        <v>5</v>
      </c>
      <c r="L1801" s="176">
        <v>1</v>
      </c>
      <c r="M1801" s="176"/>
      <c r="N1801" s="286">
        <v>7</v>
      </c>
      <c r="O1801" s="286"/>
      <c r="P1801" s="176"/>
      <c r="Q1801" s="203">
        <f t="shared" si="845"/>
        <v>6</v>
      </c>
      <c r="R1801" s="203">
        <f t="shared" si="846"/>
        <v>0</v>
      </c>
      <c r="S1801" s="203">
        <f t="shared" si="847"/>
        <v>1</v>
      </c>
      <c r="T1801" s="203">
        <f t="shared" si="848"/>
        <v>0</v>
      </c>
      <c r="U1801" s="203">
        <f t="shared" si="849"/>
        <v>1</v>
      </c>
      <c r="V1801" s="175">
        <f>IF(Q1801&gt;0,VLOOKUP(Q1801,Jahresfaktoren!$A$11:$B$24,2,),0)</f>
        <v>302</v>
      </c>
      <c r="W1801" s="175">
        <f>IF(R1801&gt;0,VLOOKUP(R1801,Jahresfaktoren!$D$11:$E$24,2,),0)</f>
        <v>0</v>
      </c>
      <c r="X1801" s="175">
        <f>IF(S1801&gt;0,VLOOKUP(S1801,Jahresfaktoren!$A$28:$B$29,2,),0)</f>
        <v>60</v>
      </c>
      <c r="Y1801" s="175">
        <f>IF(T1801&gt;0,VLOOKUP(T1801,Jahresfaktoren!$A$28:$B$29,2,),0)</f>
        <v>0</v>
      </c>
      <c r="Z1801" s="175">
        <f>IF(U1801&gt;0,VLOOKUP(U1801,Jahresfaktoren!$A$32:$B$33,2,),)</f>
        <v>3</v>
      </c>
      <c r="AA1801" s="177">
        <f t="shared" si="834"/>
        <v>9866.34</v>
      </c>
      <c r="AB1801" s="177" t="str">
        <f t="shared" si="835"/>
        <v/>
      </c>
      <c r="AC1801" s="177">
        <f t="shared" si="836"/>
        <v>1960.2</v>
      </c>
      <c r="AD1801" s="177" t="str">
        <f t="shared" si="837"/>
        <v/>
      </c>
      <c r="AE1801" s="177">
        <f t="shared" si="838"/>
        <v>98.01</v>
      </c>
      <c r="AF1801" s="178">
        <f>IF(Q1801&gt;0,VLOOKUP(H1801,Leistungszahlen!$A$11:$C$158,3,),0)</f>
        <v>0</v>
      </c>
      <c r="AG1801" s="178">
        <f>IF(R1801&gt;0,VLOOKUP(H1801,Leistungszahlen!$A$11:$F$158,6,),IF(T1801&gt;0,VLOOKUP(H1801,Leistungszahlen!$A$11:$F$158,6,),0))</f>
        <v>0</v>
      </c>
      <c r="AH1801" s="179" t="e">
        <f t="shared" si="829"/>
        <v>#DIV/0!</v>
      </c>
      <c r="AI1801" s="179">
        <f t="shared" si="830"/>
        <v>0</v>
      </c>
      <c r="AJ1801" s="179" t="e">
        <f t="shared" si="831"/>
        <v>#DIV/0!</v>
      </c>
      <c r="AK1801" s="179">
        <f t="shared" si="832"/>
        <v>0</v>
      </c>
      <c r="AL1801" s="179" t="e">
        <f t="shared" si="833"/>
        <v>#DIV/0!</v>
      </c>
      <c r="AM1801" s="180">
        <f>IF(L1801=1,Stundensätze!$D$13,IF(L1801=2,Stundensätze!$D$17,IF(L1801=4,Stundensätze!$D$21,"")))</f>
        <v>0</v>
      </c>
      <c r="AN1801" s="180">
        <f>IF(L1801=1,Stundensätze!$D$15,IF(L1801=2,Stundensätze!$D$19,IF(L1801=4,Stundensätze!$D$23,"")))</f>
        <v>0</v>
      </c>
      <c r="AO1801" s="180" t="e">
        <f t="shared" si="839"/>
        <v>#DIV/0!</v>
      </c>
      <c r="AP1801" s="180" t="e">
        <f t="shared" si="840"/>
        <v>#DIV/0!</v>
      </c>
      <c r="AQ1801" s="192" t="e">
        <f t="shared" si="841"/>
        <v>#DIV/0!</v>
      </c>
      <c r="AR1801" s="192" t="e">
        <f t="shared" si="842"/>
        <v>#DIV/0!</v>
      </c>
      <c r="AS1801" s="193" t="e">
        <f t="shared" si="843"/>
        <v>#DIV/0!</v>
      </c>
      <c r="AT1801" s="258" t="str">
        <f>IF(K1801=0,0,VLOOKUP(K1801,Kostenstellen!A:B,2,FALSE))</f>
        <v xml:space="preserve">Salinenklinik </v>
      </c>
      <c r="AU1801" s="68" t="str">
        <f t="shared" si="850"/>
        <v>G</v>
      </c>
      <c r="AV1801" s="68" t="str">
        <f t="shared" si="851"/>
        <v/>
      </c>
      <c r="AW1801" s="68">
        <f>IF(AF1801=0,0,VLOOKUP($H1801,Leistungszahlen!$A$11:$H$158,4,FALSE))</f>
        <v>0</v>
      </c>
      <c r="AX1801" s="68">
        <f>IF(AF1801=0,0,VLOOKUP($H1801,Leistungszahlen!$A$11:$H$158,5,FALSE))</f>
        <v>0</v>
      </c>
      <c r="AY1801" s="68">
        <f>IF(AG1801=0,0,VLOOKUP($H1801,Leistungszahlen!$A$11:$H$158,6,FALSE))</f>
        <v>0</v>
      </c>
      <c r="AZ1801" s="68">
        <f t="shared" si="852"/>
        <v>0</v>
      </c>
      <c r="BA1801" s="68">
        <f t="shared" si="853"/>
        <v>0</v>
      </c>
      <c r="BC1801" s="68">
        <f t="shared" si="844"/>
        <v>0</v>
      </c>
      <c r="BD1801" s="285"/>
    </row>
    <row r="1802" spans="1:56" s="68" customFormat="1">
      <c r="A1802" s="200"/>
      <c r="B1802" s="200"/>
      <c r="C1802" s="200" t="s">
        <v>420</v>
      </c>
      <c r="D1802" s="200" t="s">
        <v>1660</v>
      </c>
      <c r="E1802" s="200" t="s">
        <v>349</v>
      </c>
      <c r="F1802" s="200"/>
      <c r="G1802" s="200" t="s">
        <v>500</v>
      </c>
      <c r="H1802" s="201" t="s">
        <v>205</v>
      </c>
      <c r="I1802" s="202">
        <v>25.69</v>
      </c>
      <c r="J1802" s="200" t="s">
        <v>560</v>
      </c>
      <c r="K1802" s="176">
        <v>5</v>
      </c>
      <c r="L1802" s="176">
        <v>1</v>
      </c>
      <c r="M1802" s="176"/>
      <c r="N1802" s="286">
        <v>7</v>
      </c>
      <c r="O1802" s="286"/>
      <c r="P1802" s="176"/>
      <c r="Q1802" s="203">
        <f t="shared" si="845"/>
        <v>6</v>
      </c>
      <c r="R1802" s="203">
        <f t="shared" si="846"/>
        <v>0</v>
      </c>
      <c r="S1802" s="203">
        <f t="shared" si="847"/>
        <v>1</v>
      </c>
      <c r="T1802" s="203">
        <f t="shared" si="848"/>
        <v>0</v>
      </c>
      <c r="U1802" s="203">
        <f t="shared" si="849"/>
        <v>1</v>
      </c>
      <c r="V1802" s="175">
        <f>IF(Q1802&gt;0,VLOOKUP(Q1802,Jahresfaktoren!$A$11:$B$24,2,),0)</f>
        <v>302</v>
      </c>
      <c r="W1802" s="175">
        <f>IF(R1802&gt;0,VLOOKUP(R1802,Jahresfaktoren!$D$11:$E$24,2,),0)</f>
        <v>0</v>
      </c>
      <c r="X1802" s="175">
        <f>IF(S1802&gt;0,VLOOKUP(S1802,Jahresfaktoren!$A$28:$B$29,2,),0)</f>
        <v>60</v>
      </c>
      <c r="Y1802" s="175">
        <f>IF(T1802&gt;0,VLOOKUP(T1802,Jahresfaktoren!$A$28:$B$29,2,),0)</f>
        <v>0</v>
      </c>
      <c r="Z1802" s="175">
        <f>IF(U1802&gt;0,VLOOKUP(U1802,Jahresfaktoren!$A$32:$B$33,2,),)</f>
        <v>3</v>
      </c>
      <c r="AA1802" s="177">
        <f t="shared" si="834"/>
        <v>7758.38</v>
      </c>
      <c r="AB1802" s="177" t="str">
        <f t="shared" si="835"/>
        <v/>
      </c>
      <c r="AC1802" s="177">
        <f t="shared" si="836"/>
        <v>1541.4</v>
      </c>
      <c r="AD1802" s="177" t="str">
        <f t="shared" si="837"/>
        <v/>
      </c>
      <c r="AE1802" s="177">
        <f t="shared" si="838"/>
        <v>77.070000000000007</v>
      </c>
      <c r="AF1802" s="178">
        <f>IF(Q1802&gt;0,VLOOKUP(H1802,Leistungszahlen!$A$11:$C$158,3,),0)</f>
        <v>0</v>
      </c>
      <c r="AG1802" s="178">
        <f>IF(R1802&gt;0,VLOOKUP(H1802,Leistungszahlen!$A$11:$F$158,6,),IF(T1802&gt;0,VLOOKUP(H1802,Leistungszahlen!$A$11:$F$158,6,),0))</f>
        <v>0</v>
      </c>
      <c r="AH1802" s="179" t="e">
        <f t="shared" si="829"/>
        <v>#DIV/0!</v>
      </c>
      <c r="AI1802" s="179">
        <f t="shared" si="830"/>
        <v>0</v>
      </c>
      <c r="AJ1802" s="179" t="e">
        <f t="shared" si="831"/>
        <v>#DIV/0!</v>
      </c>
      <c r="AK1802" s="179">
        <f t="shared" si="832"/>
        <v>0</v>
      </c>
      <c r="AL1802" s="179" t="e">
        <f t="shared" si="833"/>
        <v>#DIV/0!</v>
      </c>
      <c r="AM1802" s="180">
        <f>IF(L1802=1,Stundensätze!$D$13,IF(L1802=2,Stundensätze!$D$17,IF(L1802=4,Stundensätze!$D$21,"")))</f>
        <v>0</v>
      </c>
      <c r="AN1802" s="180">
        <f>IF(L1802=1,Stundensätze!$D$15,IF(L1802=2,Stundensätze!$D$19,IF(L1802=4,Stundensätze!$D$23,"")))</f>
        <v>0</v>
      </c>
      <c r="AO1802" s="180" t="e">
        <f t="shared" si="839"/>
        <v>#DIV/0!</v>
      </c>
      <c r="AP1802" s="180" t="e">
        <f t="shared" si="840"/>
        <v>#DIV/0!</v>
      </c>
      <c r="AQ1802" s="192" t="e">
        <f t="shared" si="841"/>
        <v>#DIV/0!</v>
      </c>
      <c r="AR1802" s="192" t="e">
        <f t="shared" si="842"/>
        <v>#DIV/0!</v>
      </c>
      <c r="AS1802" s="193" t="e">
        <f t="shared" si="843"/>
        <v>#DIV/0!</v>
      </c>
      <c r="AT1802" s="258" t="str">
        <f>IF(K1802=0,0,VLOOKUP(K1802,Kostenstellen!A:B,2,FALSE))</f>
        <v xml:space="preserve">Salinenklinik </v>
      </c>
      <c r="AU1802" s="68" t="str">
        <f t="shared" si="850"/>
        <v>G</v>
      </c>
      <c r="AV1802" s="68" t="str">
        <f t="shared" si="851"/>
        <v/>
      </c>
      <c r="AW1802" s="68">
        <f>IF(AF1802=0,0,VLOOKUP($H1802,Leistungszahlen!$A$11:$H$158,4,FALSE))</f>
        <v>0</v>
      </c>
      <c r="AX1802" s="68">
        <f>IF(AF1802=0,0,VLOOKUP($H1802,Leistungszahlen!$A$11:$H$158,5,FALSE))</f>
        <v>0</v>
      </c>
      <c r="AY1802" s="68">
        <f>IF(AG1802=0,0,VLOOKUP($H1802,Leistungszahlen!$A$11:$H$158,6,FALSE))</f>
        <v>0</v>
      </c>
      <c r="AZ1802" s="68">
        <f t="shared" si="852"/>
        <v>0</v>
      </c>
      <c r="BA1802" s="68">
        <f t="shared" si="853"/>
        <v>0</v>
      </c>
      <c r="BC1802" s="68">
        <f t="shared" si="844"/>
        <v>0</v>
      </c>
      <c r="BD1802" s="285"/>
    </row>
    <row r="1803" spans="1:56" s="68" customFormat="1">
      <c r="A1803" s="200"/>
      <c r="B1803" s="200"/>
      <c r="C1803" s="200" t="s">
        <v>420</v>
      </c>
      <c r="D1803" s="200" t="s">
        <v>1660</v>
      </c>
      <c r="E1803" s="200" t="s">
        <v>349</v>
      </c>
      <c r="F1803" s="200" t="s">
        <v>1669</v>
      </c>
      <c r="G1803" s="200" t="s">
        <v>501</v>
      </c>
      <c r="H1803" s="201" t="s">
        <v>212</v>
      </c>
      <c r="I1803" s="202">
        <v>42.555</v>
      </c>
      <c r="J1803" s="200" t="s">
        <v>778</v>
      </c>
      <c r="K1803" s="176">
        <v>5</v>
      </c>
      <c r="L1803" s="176">
        <v>1</v>
      </c>
      <c r="M1803" s="176"/>
      <c r="N1803" s="286">
        <v>7</v>
      </c>
      <c r="O1803" s="286"/>
      <c r="P1803" s="176"/>
      <c r="Q1803" s="203">
        <f t="shared" si="845"/>
        <v>6</v>
      </c>
      <c r="R1803" s="203">
        <f t="shared" si="846"/>
        <v>0</v>
      </c>
      <c r="S1803" s="203">
        <f t="shared" si="847"/>
        <v>1</v>
      </c>
      <c r="T1803" s="203">
        <f t="shared" si="848"/>
        <v>0</v>
      </c>
      <c r="U1803" s="203">
        <f t="shared" si="849"/>
        <v>1</v>
      </c>
      <c r="V1803" s="175">
        <f>IF(Q1803&gt;0,VLOOKUP(Q1803,Jahresfaktoren!$A$11:$B$24,2,),0)</f>
        <v>302</v>
      </c>
      <c r="W1803" s="175">
        <f>IF(R1803&gt;0,VLOOKUP(R1803,Jahresfaktoren!$D$11:$E$24,2,),0)</f>
        <v>0</v>
      </c>
      <c r="X1803" s="175">
        <f>IF(S1803&gt;0,VLOOKUP(S1803,Jahresfaktoren!$A$28:$B$29,2,),0)</f>
        <v>60</v>
      </c>
      <c r="Y1803" s="175">
        <f>IF(T1803&gt;0,VLOOKUP(T1803,Jahresfaktoren!$A$28:$B$29,2,),0)</f>
        <v>0</v>
      </c>
      <c r="Z1803" s="175">
        <f>IF(U1803&gt;0,VLOOKUP(U1803,Jahresfaktoren!$A$32:$B$33,2,),)</f>
        <v>3</v>
      </c>
      <c r="AA1803" s="177">
        <f t="shared" si="834"/>
        <v>12851.61</v>
      </c>
      <c r="AB1803" s="177" t="str">
        <f t="shared" si="835"/>
        <v/>
      </c>
      <c r="AC1803" s="177">
        <f t="shared" si="836"/>
        <v>2553.3000000000002</v>
      </c>
      <c r="AD1803" s="177" t="str">
        <f t="shared" si="837"/>
        <v/>
      </c>
      <c r="AE1803" s="177">
        <f t="shared" si="838"/>
        <v>127.66499999999999</v>
      </c>
      <c r="AF1803" s="178">
        <f>IF(Q1803&gt;0,VLOOKUP(H1803,Leistungszahlen!$A$11:$C$158,3,),0)</f>
        <v>0</v>
      </c>
      <c r="AG1803" s="178">
        <f>IF(R1803&gt;0,VLOOKUP(H1803,Leistungszahlen!$A$11:$F$158,6,),IF(T1803&gt;0,VLOOKUP(H1803,Leistungszahlen!$A$11:$F$158,6,),0))</f>
        <v>0</v>
      </c>
      <c r="AH1803" s="179" t="e">
        <f t="shared" ref="AH1803:AH1866" si="854">IF(Q1803&gt;0,AA1803/AF1803,0)</f>
        <v>#DIV/0!</v>
      </c>
      <c r="AI1803" s="179">
        <f t="shared" ref="AI1803:AI1866" si="855">IF(R1803&gt;0,AB1803/AG1803,0)</f>
        <v>0</v>
      </c>
      <c r="AJ1803" s="179" t="e">
        <f t="shared" ref="AJ1803:AJ1866" si="856">IF(S1803&gt;0,AC1803/AF1803,0)</f>
        <v>#DIV/0!</v>
      </c>
      <c r="AK1803" s="179">
        <f t="shared" ref="AK1803:AK1866" si="857">IF(T1803&gt;0,AD1803/AG1803,0)</f>
        <v>0</v>
      </c>
      <c r="AL1803" s="179" t="e">
        <f t="shared" ref="AL1803:AL1866" si="858">IF(U1803&gt;0,AE1803/AF1803,0)</f>
        <v>#DIV/0!</v>
      </c>
      <c r="AM1803" s="180">
        <f>IF(L1803=1,Stundensätze!$D$13,IF(L1803=2,Stundensätze!$D$17,IF(L1803=4,Stundensätze!$D$21,"")))</f>
        <v>0</v>
      </c>
      <c r="AN1803" s="180">
        <f>IF(L1803=1,Stundensätze!$D$15,IF(L1803=2,Stundensätze!$D$19,IF(L1803=4,Stundensätze!$D$23,"")))</f>
        <v>0</v>
      </c>
      <c r="AO1803" s="180" t="e">
        <f t="shared" si="839"/>
        <v>#DIV/0!</v>
      </c>
      <c r="AP1803" s="180" t="e">
        <f t="shared" si="840"/>
        <v>#DIV/0!</v>
      </c>
      <c r="AQ1803" s="192" t="e">
        <f t="shared" si="841"/>
        <v>#DIV/0!</v>
      </c>
      <c r="AR1803" s="192" t="e">
        <f t="shared" si="842"/>
        <v>#DIV/0!</v>
      </c>
      <c r="AS1803" s="193" t="e">
        <f t="shared" si="843"/>
        <v>#DIV/0!</v>
      </c>
      <c r="AT1803" s="258" t="str">
        <f>IF(K1803=0,0,VLOOKUP(K1803,Kostenstellen!A:B,2,FALSE))</f>
        <v xml:space="preserve">Salinenklinik </v>
      </c>
      <c r="AU1803" s="68" t="str">
        <f t="shared" si="850"/>
        <v>N</v>
      </c>
      <c r="AV1803" s="68" t="str">
        <f t="shared" si="851"/>
        <v/>
      </c>
      <c r="AW1803" s="68">
        <f>IF(AF1803=0,0,VLOOKUP($H1803,Leistungszahlen!$A$11:$H$158,4,FALSE))</f>
        <v>0</v>
      </c>
      <c r="AX1803" s="68">
        <f>IF(AF1803=0,0,VLOOKUP($H1803,Leistungszahlen!$A$11:$H$158,5,FALSE))</f>
        <v>0</v>
      </c>
      <c r="AY1803" s="68">
        <f>IF(AG1803=0,0,VLOOKUP($H1803,Leistungszahlen!$A$11:$H$158,6,FALSE))</f>
        <v>0</v>
      </c>
      <c r="AZ1803" s="68">
        <f t="shared" si="852"/>
        <v>0</v>
      </c>
      <c r="BA1803" s="68">
        <f t="shared" si="853"/>
        <v>0</v>
      </c>
      <c r="BC1803" s="68">
        <f t="shared" si="844"/>
        <v>0</v>
      </c>
      <c r="BD1803" s="285"/>
    </row>
    <row r="1804" spans="1:56" s="68" customFormat="1">
      <c r="A1804" s="200"/>
      <c r="B1804" s="200"/>
      <c r="C1804" s="200" t="s">
        <v>420</v>
      </c>
      <c r="D1804" s="200" t="s">
        <v>1660</v>
      </c>
      <c r="E1804" s="200" t="s">
        <v>349</v>
      </c>
      <c r="F1804" s="200"/>
      <c r="G1804" s="200" t="s">
        <v>249</v>
      </c>
      <c r="H1804" s="201" t="s">
        <v>200</v>
      </c>
      <c r="I1804" s="202">
        <v>67.400000000000006</v>
      </c>
      <c r="J1804" s="200" t="s">
        <v>560</v>
      </c>
      <c r="K1804" s="176">
        <v>5</v>
      </c>
      <c r="L1804" s="176">
        <v>1</v>
      </c>
      <c r="M1804" s="176"/>
      <c r="N1804" s="286">
        <v>7</v>
      </c>
      <c r="O1804" s="286"/>
      <c r="P1804" s="176"/>
      <c r="Q1804" s="203">
        <f t="shared" si="845"/>
        <v>6</v>
      </c>
      <c r="R1804" s="203">
        <f t="shared" si="846"/>
        <v>0</v>
      </c>
      <c r="S1804" s="203">
        <f t="shared" si="847"/>
        <v>1</v>
      </c>
      <c r="T1804" s="203">
        <f t="shared" si="848"/>
        <v>0</v>
      </c>
      <c r="U1804" s="203">
        <f t="shared" si="849"/>
        <v>1</v>
      </c>
      <c r="V1804" s="175">
        <f>IF(Q1804&gt;0,VLOOKUP(Q1804,Jahresfaktoren!$A$11:$B$24,2,),0)</f>
        <v>302</v>
      </c>
      <c r="W1804" s="175">
        <f>IF(R1804&gt;0,VLOOKUP(R1804,Jahresfaktoren!$D$11:$E$24,2,),0)</f>
        <v>0</v>
      </c>
      <c r="X1804" s="175">
        <f>IF(S1804&gt;0,VLOOKUP(S1804,Jahresfaktoren!$A$28:$B$29,2,),0)</f>
        <v>60</v>
      </c>
      <c r="Y1804" s="175">
        <f>IF(T1804&gt;0,VLOOKUP(T1804,Jahresfaktoren!$A$28:$B$29,2,),0)</f>
        <v>0</v>
      </c>
      <c r="Z1804" s="175">
        <f>IF(U1804&gt;0,VLOOKUP(U1804,Jahresfaktoren!$A$32:$B$33,2,),)</f>
        <v>3</v>
      </c>
      <c r="AA1804" s="177">
        <f t="shared" si="834"/>
        <v>20354.800000000003</v>
      </c>
      <c r="AB1804" s="177" t="str">
        <f t="shared" si="835"/>
        <v/>
      </c>
      <c r="AC1804" s="177">
        <f t="shared" si="836"/>
        <v>4044.0000000000005</v>
      </c>
      <c r="AD1804" s="177" t="str">
        <f t="shared" si="837"/>
        <v/>
      </c>
      <c r="AE1804" s="177">
        <f t="shared" si="838"/>
        <v>202.20000000000002</v>
      </c>
      <c r="AF1804" s="178">
        <f>IF(Q1804&gt;0,VLOOKUP(H1804,Leistungszahlen!$A$11:$C$158,3,),0)</f>
        <v>0</v>
      </c>
      <c r="AG1804" s="178">
        <f>IF(R1804&gt;0,VLOOKUP(H1804,Leistungszahlen!$A$11:$F$158,6,),IF(T1804&gt;0,VLOOKUP(H1804,Leistungszahlen!$A$11:$F$158,6,),0))</f>
        <v>0</v>
      </c>
      <c r="AH1804" s="179" t="e">
        <f t="shared" si="854"/>
        <v>#DIV/0!</v>
      </c>
      <c r="AI1804" s="179">
        <f t="shared" si="855"/>
        <v>0</v>
      </c>
      <c r="AJ1804" s="179" t="e">
        <f t="shared" si="856"/>
        <v>#DIV/0!</v>
      </c>
      <c r="AK1804" s="179">
        <f t="shared" si="857"/>
        <v>0</v>
      </c>
      <c r="AL1804" s="179" t="e">
        <f t="shared" si="858"/>
        <v>#DIV/0!</v>
      </c>
      <c r="AM1804" s="180">
        <f>IF(L1804=1,Stundensätze!$D$13,IF(L1804=2,Stundensätze!$D$17,IF(L1804=4,Stundensätze!$D$21,"")))</f>
        <v>0</v>
      </c>
      <c r="AN1804" s="180">
        <f>IF(L1804=1,Stundensätze!$D$15,IF(L1804=2,Stundensätze!$D$19,IF(L1804=4,Stundensätze!$D$23,"")))</f>
        <v>0</v>
      </c>
      <c r="AO1804" s="180" t="e">
        <f t="shared" si="839"/>
        <v>#DIV/0!</v>
      </c>
      <c r="AP1804" s="180" t="e">
        <f t="shared" si="840"/>
        <v>#DIV/0!</v>
      </c>
      <c r="AQ1804" s="192" t="e">
        <f t="shared" si="841"/>
        <v>#DIV/0!</v>
      </c>
      <c r="AR1804" s="192" t="e">
        <f t="shared" si="842"/>
        <v>#DIV/0!</v>
      </c>
      <c r="AS1804" s="193" t="e">
        <f t="shared" si="843"/>
        <v>#DIV/0!</v>
      </c>
      <c r="AT1804" s="258" t="str">
        <f>IF(K1804=0,0,VLOOKUP(K1804,Kostenstellen!A:B,2,FALSE))</f>
        <v xml:space="preserve">Salinenklinik </v>
      </c>
      <c r="AU1804" s="68" t="str">
        <f t="shared" si="850"/>
        <v>B</v>
      </c>
      <c r="AV1804" s="68" t="str">
        <f t="shared" si="851"/>
        <v/>
      </c>
      <c r="AW1804" s="68">
        <f>IF(AF1804=0,0,VLOOKUP($H1804,Leistungszahlen!$A$11:$H$158,4,FALSE))</f>
        <v>0</v>
      </c>
      <c r="AX1804" s="68">
        <f>IF(AF1804=0,0,VLOOKUP($H1804,Leistungszahlen!$A$11:$H$158,5,FALSE))</f>
        <v>0</v>
      </c>
      <c r="AY1804" s="68">
        <f>IF(AG1804=0,0,VLOOKUP($H1804,Leistungszahlen!$A$11:$H$158,6,FALSE))</f>
        <v>0</v>
      </c>
      <c r="AZ1804" s="68">
        <f t="shared" si="852"/>
        <v>0</v>
      </c>
      <c r="BA1804" s="68">
        <f t="shared" si="853"/>
        <v>0</v>
      </c>
      <c r="BC1804" s="68">
        <f t="shared" si="844"/>
        <v>0</v>
      </c>
      <c r="BD1804" s="285"/>
    </row>
    <row r="1805" spans="1:56" s="68" customFormat="1">
      <c r="A1805" s="200"/>
      <c r="B1805" s="200"/>
      <c r="C1805" s="200" t="s">
        <v>420</v>
      </c>
      <c r="D1805" s="200" t="s">
        <v>1660</v>
      </c>
      <c r="E1805" s="200" t="s">
        <v>349</v>
      </c>
      <c r="F1805" s="200" t="s">
        <v>1670</v>
      </c>
      <c r="G1805" s="200" t="s">
        <v>1528</v>
      </c>
      <c r="H1805" s="201" t="s">
        <v>213</v>
      </c>
      <c r="I1805" s="202">
        <v>8.26</v>
      </c>
      <c r="J1805" s="200" t="s">
        <v>560</v>
      </c>
      <c r="K1805" s="176">
        <v>5</v>
      </c>
      <c r="L1805" s="176">
        <v>1</v>
      </c>
      <c r="M1805" s="176"/>
      <c r="N1805" s="286">
        <v>3</v>
      </c>
      <c r="O1805" s="286"/>
      <c r="P1805" s="176"/>
      <c r="Q1805" s="203">
        <f t="shared" si="845"/>
        <v>3</v>
      </c>
      <c r="R1805" s="203">
        <f t="shared" si="846"/>
        <v>0</v>
      </c>
      <c r="S1805" s="203">
        <f t="shared" si="847"/>
        <v>0</v>
      </c>
      <c r="T1805" s="203">
        <f t="shared" si="848"/>
        <v>0</v>
      </c>
      <c r="U1805" s="203">
        <f t="shared" si="849"/>
        <v>0</v>
      </c>
      <c r="V1805" s="175">
        <f>IF(Q1805&gt;0,VLOOKUP(Q1805,Jahresfaktoren!$A$11:$B$24,2,),0)</f>
        <v>152</v>
      </c>
      <c r="W1805" s="175">
        <f>IF(R1805&gt;0,VLOOKUP(R1805,Jahresfaktoren!$D$11:$E$24,2,),0)</f>
        <v>0</v>
      </c>
      <c r="X1805" s="175">
        <f>IF(S1805&gt;0,VLOOKUP(S1805,Jahresfaktoren!$A$28:$B$29,2,),0)</f>
        <v>0</v>
      </c>
      <c r="Y1805" s="175">
        <f>IF(T1805&gt;0,VLOOKUP(T1805,Jahresfaktoren!$A$28:$B$29,2,),0)</f>
        <v>0</v>
      </c>
      <c r="Z1805" s="175">
        <f>IF(U1805&gt;0,VLOOKUP(U1805,Jahresfaktoren!$A$32:$B$33,2,),)</f>
        <v>0</v>
      </c>
      <c r="AA1805" s="177">
        <f t="shared" si="834"/>
        <v>1255.52</v>
      </c>
      <c r="AB1805" s="177" t="str">
        <f t="shared" si="835"/>
        <v/>
      </c>
      <c r="AC1805" s="177" t="str">
        <f t="shared" si="836"/>
        <v/>
      </c>
      <c r="AD1805" s="177" t="str">
        <f t="shared" si="837"/>
        <v/>
      </c>
      <c r="AE1805" s="177" t="str">
        <f t="shared" si="838"/>
        <v/>
      </c>
      <c r="AF1805" s="178">
        <f>IF(Q1805&gt;0,VLOOKUP(H1805,Leistungszahlen!$A$11:$C$158,3,),0)</f>
        <v>0</v>
      </c>
      <c r="AG1805" s="178">
        <f>IF(R1805&gt;0,VLOOKUP(H1805,Leistungszahlen!$A$11:$F$158,6,),IF(T1805&gt;0,VLOOKUP(H1805,Leistungszahlen!$A$11:$F$158,6,),0))</f>
        <v>0</v>
      </c>
      <c r="AH1805" s="179" t="e">
        <f t="shared" si="854"/>
        <v>#DIV/0!</v>
      </c>
      <c r="AI1805" s="179">
        <f t="shared" si="855"/>
        <v>0</v>
      </c>
      <c r="AJ1805" s="179">
        <f t="shared" si="856"/>
        <v>0</v>
      </c>
      <c r="AK1805" s="179">
        <f t="shared" si="857"/>
        <v>0</v>
      </c>
      <c r="AL1805" s="179">
        <f t="shared" si="858"/>
        <v>0</v>
      </c>
      <c r="AM1805" s="180">
        <f>IF(L1805=1,Stundensätze!$D$13,IF(L1805=2,Stundensätze!$D$17,IF(L1805=4,Stundensätze!$D$21,"")))</f>
        <v>0</v>
      </c>
      <c r="AN1805" s="180">
        <f>IF(L1805=1,Stundensätze!$D$15,IF(L1805=2,Stundensätze!$D$19,IF(L1805=4,Stundensätze!$D$23,"")))</f>
        <v>0</v>
      </c>
      <c r="AO1805" s="180" t="e">
        <f t="shared" si="839"/>
        <v>#DIV/0!</v>
      </c>
      <c r="AP1805" s="180">
        <f t="shared" si="840"/>
        <v>0</v>
      </c>
      <c r="AQ1805" s="192" t="e">
        <f t="shared" si="841"/>
        <v>#DIV/0!</v>
      </c>
      <c r="AR1805" s="192" t="e">
        <f t="shared" si="842"/>
        <v>#DIV/0!</v>
      </c>
      <c r="AS1805" s="193" t="e">
        <f t="shared" si="843"/>
        <v>#DIV/0!</v>
      </c>
      <c r="AT1805" s="258" t="str">
        <f>IF(K1805=0,0,VLOOKUP(K1805,Kostenstellen!A:B,2,FALSE))</f>
        <v xml:space="preserve">Salinenklinik </v>
      </c>
      <c r="AU1805" s="68" t="str">
        <f t="shared" si="850"/>
        <v>O</v>
      </c>
      <c r="AV1805" s="68" t="str">
        <f t="shared" si="851"/>
        <v/>
      </c>
      <c r="AW1805" s="68">
        <f>IF(AF1805=0,0,VLOOKUP($H1805,Leistungszahlen!$A$11:$H$158,4,FALSE))</f>
        <v>0</v>
      </c>
      <c r="AX1805" s="68">
        <f>IF(AF1805=0,0,VLOOKUP($H1805,Leistungszahlen!$A$11:$H$158,5,FALSE))</f>
        <v>0</v>
      </c>
      <c r="AY1805" s="68">
        <f>IF(AG1805=0,0,VLOOKUP($H1805,Leistungszahlen!$A$11:$H$158,6,FALSE))</f>
        <v>0</v>
      </c>
      <c r="AZ1805" s="68">
        <f t="shared" si="852"/>
        <v>0</v>
      </c>
      <c r="BA1805" s="68">
        <f t="shared" si="853"/>
        <v>0</v>
      </c>
      <c r="BC1805" s="68">
        <f t="shared" si="844"/>
        <v>0</v>
      </c>
      <c r="BD1805" s="285"/>
    </row>
    <row r="1806" spans="1:56" s="68" customFormat="1">
      <c r="A1806" s="200"/>
      <c r="B1806" s="200"/>
      <c r="C1806" s="200" t="s">
        <v>420</v>
      </c>
      <c r="D1806" s="200" t="s">
        <v>1660</v>
      </c>
      <c r="E1806" s="200" t="s">
        <v>349</v>
      </c>
      <c r="F1806" s="200"/>
      <c r="G1806" s="200" t="s">
        <v>232</v>
      </c>
      <c r="H1806" s="201" t="s">
        <v>206</v>
      </c>
      <c r="I1806" s="202">
        <v>1.38</v>
      </c>
      <c r="J1806" s="200" t="s">
        <v>560</v>
      </c>
      <c r="K1806" s="176">
        <v>5</v>
      </c>
      <c r="L1806" s="176">
        <v>1</v>
      </c>
      <c r="M1806" s="176" t="s">
        <v>119</v>
      </c>
      <c r="N1806" s="286">
        <v>1</v>
      </c>
      <c r="O1806" s="286">
        <v>0</v>
      </c>
      <c r="P1806" s="176"/>
      <c r="Q1806" s="203">
        <f t="shared" si="845"/>
        <v>0</v>
      </c>
      <c r="R1806" s="203">
        <f t="shared" si="846"/>
        <v>0</v>
      </c>
      <c r="S1806" s="203">
        <f t="shared" si="847"/>
        <v>0</v>
      </c>
      <c r="T1806" s="203">
        <f t="shared" si="848"/>
        <v>0</v>
      </c>
      <c r="U1806" s="203">
        <f t="shared" si="849"/>
        <v>0</v>
      </c>
      <c r="V1806" s="175">
        <f>IF(Q1806&gt;0,VLOOKUP(Q1806,Jahresfaktoren!$A$11:$B$24,2,),0)</f>
        <v>0</v>
      </c>
      <c r="W1806" s="175">
        <f>IF(R1806&gt;0,VLOOKUP(R1806,Jahresfaktoren!$D$11:$E$24,2,),0)</f>
        <v>0</v>
      </c>
      <c r="X1806" s="175">
        <f>IF(S1806&gt;0,VLOOKUP(S1806,Jahresfaktoren!$A$28:$B$29,2,),0)</f>
        <v>0</v>
      </c>
      <c r="Y1806" s="175">
        <f>IF(T1806&gt;0,VLOOKUP(T1806,Jahresfaktoren!$A$28:$B$29,2,),0)</f>
        <v>0</v>
      </c>
      <c r="Z1806" s="175">
        <f>IF(U1806&gt;0,VLOOKUP(U1806,Jahresfaktoren!$A$32:$B$33,2,),)</f>
        <v>0</v>
      </c>
      <c r="AA1806" s="177" t="str">
        <f t="shared" si="834"/>
        <v/>
      </c>
      <c r="AB1806" s="177" t="str">
        <f t="shared" si="835"/>
        <v/>
      </c>
      <c r="AC1806" s="177" t="str">
        <f t="shared" si="836"/>
        <v/>
      </c>
      <c r="AD1806" s="177" t="str">
        <f t="shared" si="837"/>
        <v/>
      </c>
      <c r="AE1806" s="177" t="str">
        <f t="shared" si="838"/>
        <v/>
      </c>
      <c r="AF1806" s="178">
        <f>IF(Q1806&gt;0,VLOOKUP(H1806,Leistungszahlen!$A$11:$C$158,3,),0)</f>
        <v>0</v>
      </c>
      <c r="AG1806" s="178">
        <f>IF(R1806&gt;0,VLOOKUP(H1806,Leistungszahlen!$A$11:$F$158,6,),IF(T1806&gt;0,VLOOKUP(H1806,Leistungszahlen!$A$11:$F$158,6,),0))</f>
        <v>0</v>
      </c>
      <c r="AH1806" s="179">
        <f t="shared" si="854"/>
        <v>0</v>
      </c>
      <c r="AI1806" s="179">
        <f t="shared" si="855"/>
        <v>0</v>
      </c>
      <c r="AJ1806" s="179">
        <f t="shared" si="856"/>
        <v>0</v>
      </c>
      <c r="AK1806" s="179">
        <f t="shared" si="857"/>
        <v>0</v>
      </c>
      <c r="AL1806" s="179">
        <f t="shared" si="858"/>
        <v>0</v>
      </c>
      <c r="AM1806" s="180">
        <f>IF(L1806=1,Stundensätze!$D$13,IF(L1806=2,Stundensätze!$D$17,IF(L1806=4,Stundensätze!$D$21,"")))</f>
        <v>0</v>
      </c>
      <c r="AN1806" s="180">
        <f>IF(L1806=1,Stundensätze!$D$15,IF(L1806=2,Stundensätze!$D$19,IF(L1806=4,Stundensätze!$D$23,"")))</f>
        <v>0</v>
      </c>
      <c r="AO1806" s="180">
        <f t="shared" si="839"/>
        <v>0</v>
      </c>
      <c r="AP1806" s="180">
        <f t="shared" si="840"/>
        <v>0</v>
      </c>
      <c r="AQ1806" s="192">
        <f t="shared" si="841"/>
        <v>0</v>
      </c>
      <c r="AR1806" s="192">
        <f t="shared" si="842"/>
        <v>0</v>
      </c>
      <c r="AS1806" s="193">
        <f t="shared" si="843"/>
        <v>0</v>
      </c>
      <c r="AT1806" s="258" t="str">
        <f>IF(K1806=0,0,VLOOKUP(K1806,Kostenstellen!A:B,2,FALSE))</f>
        <v xml:space="preserve">Salinenklinik </v>
      </c>
      <c r="AU1806" s="68" t="str">
        <f t="shared" si="850"/>
        <v/>
      </c>
      <c r="AV1806" s="68" t="str">
        <f t="shared" si="851"/>
        <v/>
      </c>
      <c r="AW1806" s="68">
        <f>IF(AF1806=0,0,VLOOKUP($H1806,Leistungszahlen!$A$11:$H$158,4,FALSE))</f>
        <v>0</v>
      </c>
      <c r="AX1806" s="68">
        <f>IF(AF1806=0,0,VLOOKUP($H1806,Leistungszahlen!$A$11:$H$158,5,FALSE))</f>
        <v>0</v>
      </c>
      <c r="AY1806" s="68">
        <f>IF(AG1806=0,0,VLOOKUP($H1806,Leistungszahlen!$A$11:$H$158,6,FALSE))</f>
        <v>0</v>
      </c>
      <c r="AZ1806" s="68">
        <f t="shared" si="852"/>
        <v>0</v>
      </c>
      <c r="BA1806" s="68">
        <f t="shared" si="853"/>
        <v>0</v>
      </c>
      <c r="BC1806" s="68">
        <f t="shared" si="844"/>
        <v>0</v>
      </c>
      <c r="BD1806" s="285"/>
    </row>
    <row r="1807" spans="1:56" s="68" customFormat="1">
      <c r="A1807" s="200"/>
      <c r="B1807" s="200"/>
      <c r="C1807" s="200" t="s">
        <v>420</v>
      </c>
      <c r="D1807" s="200" t="s">
        <v>1660</v>
      </c>
      <c r="E1807" s="200" t="s">
        <v>349</v>
      </c>
      <c r="F1807" s="200" t="s">
        <v>1671</v>
      </c>
      <c r="G1807" s="200" t="s">
        <v>243</v>
      </c>
      <c r="H1807" s="201" t="s">
        <v>686</v>
      </c>
      <c r="I1807" s="202">
        <v>22.48</v>
      </c>
      <c r="J1807" s="200" t="s">
        <v>560</v>
      </c>
      <c r="K1807" s="176">
        <v>5</v>
      </c>
      <c r="L1807" s="176">
        <v>1</v>
      </c>
      <c r="M1807" s="176"/>
      <c r="N1807" s="286">
        <v>5</v>
      </c>
      <c r="O1807" s="286"/>
      <c r="P1807" s="176"/>
      <c r="Q1807" s="203">
        <f t="shared" si="845"/>
        <v>5</v>
      </c>
      <c r="R1807" s="203">
        <f t="shared" si="846"/>
        <v>0</v>
      </c>
      <c r="S1807" s="203">
        <f t="shared" si="847"/>
        <v>0</v>
      </c>
      <c r="T1807" s="203">
        <f t="shared" si="848"/>
        <v>0</v>
      </c>
      <c r="U1807" s="203">
        <f t="shared" si="849"/>
        <v>0</v>
      </c>
      <c r="V1807" s="175">
        <f>IF(Q1807&gt;0,VLOOKUP(Q1807,Jahresfaktoren!$A$11:$B$24,2,),0)</f>
        <v>250</v>
      </c>
      <c r="W1807" s="175">
        <f>IF(R1807&gt;0,VLOOKUP(R1807,Jahresfaktoren!$D$11:$E$24,2,),0)</f>
        <v>0</v>
      </c>
      <c r="X1807" s="175">
        <f>IF(S1807&gt;0,VLOOKUP(S1807,Jahresfaktoren!$A$28:$B$29,2,),0)</f>
        <v>0</v>
      </c>
      <c r="Y1807" s="175">
        <f>IF(T1807&gt;0,VLOOKUP(T1807,Jahresfaktoren!$A$28:$B$29,2,),0)</f>
        <v>0</v>
      </c>
      <c r="Z1807" s="175">
        <f>IF(U1807&gt;0,VLOOKUP(U1807,Jahresfaktoren!$A$32:$B$33,2,),)</f>
        <v>0</v>
      </c>
      <c r="AA1807" s="177">
        <f t="shared" si="834"/>
        <v>5620</v>
      </c>
      <c r="AB1807" s="177" t="str">
        <f t="shared" si="835"/>
        <v/>
      </c>
      <c r="AC1807" s="177" t="str">
        <f t="shared" si="836"/>
        <v/>
      </c>
      <c r="AD1807" s="177" t="str">
        <f t="shared" si="837"/>
        <v/>
      </c>
      <c r="AE1807" s="177" t="str">
        <f t="shared" si="838"/>
        <v/>
      </c>
      <c r="AF1807" s="178">
        <f>IF(Q1807&gt;0,VLOOKUP(H1807,Leistungszahlen!$A$11:$C$158,3,),0)</f>
        <v>0</v>
      </c>
      <c r="AG1807" s="178">
        <f>IF(R1807&gt;0,VLOOKUP(H1807,Leistungszahlen!$A$11:$F$158,6,),IF(T1807&gt;0,VLOOKUP(H1807,Leistungszahlen!$A$11:$F$158,6,),0))</f>
        <v>0</v>
      </c>
      <c r="AH1807" s="179" t="e">
        <f t="shared" si="854"/>
        <v>#DIV/0!</v>
      </c>
      <c r="AI1807" s="179">
        <f t="shared" si="855"/>
        <v>0</v>
      </c>
      <c r="AJ1807" s="179">
        <f t="shared" si="856"/>
        <v>0</v>
      </c>
      <c r="AK1807" s="179">
        <f t="shared" si="857"/>
        <v>0</v>
      </c>
      <c r="AL1807" s="179">
        <f t="shared" si="858"/>
        <v>0</v>
      </c>
      <c r="AM1807" s="180">
        <f>IF(L1807=1,Stundensätze!$D$13,IF(L1807=2,Stundensätze!$D$17,IF(L1807=4,Stundensätze!$D$21,"")))</f>
        <v>0</v>
      </c>
      <c r="AN1807" s="180">
        <f>IF(L1807=1,Stundensätze!$D$15,IF(L1807=2,Stundensätze!$D$19,IF(L1807=4,Stundensätze!$D$23,"")))</f>
        <v>0</v>
      </c>
      <c r="AO1807" s="180" t="e">
        <f t="shared" si="839"/>
        <v>#DIV/0!</v>
      </c>
      <c r="AP1807" s="180">
        <f t="shared" si="840"/>
        <v>0</v>
      </c>
      <c r="AQ1807" s="192" t="e">
        <f t="shared" si="841"/>
        <v>#DIV/0!</v>
      </c>
      <c r="AR1807" s="192" t="e">
        <f t="shared" si="842"/>
        <v>#DIV/0!</v>
      </c>
      <c r="AS1807" s="193" t="e">
        <f t="shared" si="843"/>
        <v>#DIV/0!</v>
      </c>
      <c r="AT1807" s="258" t="str">
        <f>IF(K1807=0,0,VLOOKUP(K1807,Kostenstellen!A:B,2,FALSE))</f>
        <v xml:space="preserve">Salinenklinik </v>
      </c>
      <c r="AU1807" s="68" t="str">
        <f t="shared" si="850"/>
        <v>F1</v>
      </c>
      <c r="AV1807" s="68" t="str">
        <f t="shared" si="851"/>
        <v/>
      </c>
      <c r="AW1807" s="68">
        <f>IF(AF1807=0,0,VLOOKUP($H1807,Leistungszahlen!$A$11:$H$158,4,FALSE))</f>
        <v>0</v>
      </c>
      <c r="AX1807" s="68">
        <f>IF(AF1807=0,0,VLOOKUP($H1807,Leistungszahlen!$A$11:$H$158,5,FALSE))</f>
        <v>0</v>
      </c>
      <c r="AY1807" s="68">
        <f>IF(AG1807=0,0,VLOOKUP($H1807,Leistungszahlen!$A$11:$H$158,6,FALSE))</f>
        <v>0</v>
      </c>
      <c r="AZ1807" s="68">
        <f t="shared" si="852"/>
        <v>0</v>
      </c>
      <c r="BA1807" s="68">
        <f t="shared" si="853"/>
        <v>0</v>
      </c>
      <c r="BC1807" s="68">
        <f t="shared" si="844"/>
        <v>0</v>
      </c>
      <c r="BD1807" s="285"/>
    </row>
    <row r="1808" spans="1:56" s="68" customFormat="1">
      <c r="A1808" s="200"/>
      <c r="B1808" s="200"/>
      <c r="C1808" s="200" t="s">
        <v>420</v>
      </c>
      <c r="D1808" s="200" t="s">
        <v>1660</v>
      </c>
      <c r="E1808" s="200" t="s">
        <v>349</v>
      </c>
      <c r="F1808" s="200" t="s">
        <v>1672</v>
      </c>
      <c r="G1808" s="200" t="s">
        <v>502</v>
      </c>
      <c r="H1808" s="201" t="s">
        <v>213</v>
      </c>
      <c r="I1808" s="202">
        <v>24.1</v>
      </c>
      <c r="J1808" s="200" t="s">
        <v>560</v>
      </c>
      <c r="K1808" s="176">
        <v>5</v>
      </c>
      <c r="L1808" s="176">
        <v>1</v>
      </c>
      <c r="M1808" s="176"/>
      <c r="N1808" s="286">
        <v>5</v>
      </c>
      <c r="O1808" s="286"/>
      <c r="P1808" s="176"/>
      <c r="Q1808" s="203">
        <f t="shared" si="845"/>
        <v>5</v>
      </c>
      <c r="R1808" s="203">
        <f t="shared" si="846"/>
        <v>0</v>
      </c>
      <c r="S1808" s="203">
        <f t="shared" si="847"/>
        <v>0</v>
      </c>
      <c r="T1808" s="203">
        <f t="shared" si="848"/>
        <v>0</v>
      </c>
      <c r="U1808" s="203">
        <f t="shared" si="849"/>
        <v>0</v>
      </c>
      <c r="V1808" s="175">
        <f>IF(Q1808&gt;0,VLOOKUP(Q1808,Jahresfaktoren!$A$11:$B$24,2,),0)</f>
        <v>250</v>
      </c>
      <c r="W1808" s="175">
        <f>IF(R1808&gt;0,VLOOKUP(R1808,Jahresfaktoren!$D$11:$E$24,2,),0)</f>
        <v>0</v>
      </c>
      <c r="X1808" s="175">
        <f>IF(S1808&gt;0,VLOOKUP(S1808,Jahresfaktoren!$A$28:$B$29,2,),0)</f>
        <v>0</v>
      </c>
      <c r="Y1808" s="175">
        <f>IF(T1808&gt;0,VLOOKUP(T1808,Jahresfaktoren!$A$28:$B$29,2,),0)</f>
        <v>0</v>
      </c>
      <c r="Z1808" s="175">
        <f>IF(U1808&gt;0,VLOOKUP(U1808,Jahresfaktoren!$A$32:$B$33,2,),)</f>
        <v>0</v>
      </c>
      <c r="AA1808" s="177">
        <f t="shared" si="834"/>
        <v>6025</v>
      </c>
      <c r="AB1808" s="177" t="str">
        <f t="shared" si="835"/>
        <v/>
      </c>
      <c r="AC1808" s="177" t="str">
        <f t="shared" si="836"/>
        <v/>
      </c>
      <c r="AD1808" s="177" t="str">
        <f t="shared" si="837"/>
        <v/>
      </c>
      <c r="AE1808" s="177" t="str">
        <f t="shared" si="838"/>
        <v/>
      </c>
      <c r="AF1808" s="178">
        <f>IF(Q1808&gt;0,VLOOKUP(H1808,Leistungszahlen!$A$11:$C$158,3,),0)</f>
        <v>0</v>
      </c>
      <c r="AG1808" s="178">
        <f>IF(R1808&gt;0,VLOOKUP(H1808,Leistungszahlen!$A$11:$F$158,6,),IF(T1808&gt;0,VLOOKUP(H1808,Leistungszahlen!$A$11:$F$158,6,),0))</f>
        <v>0</v>
      </c>
      <c r="AH1808" s="179" t="e">
        <f t="shared" si="854"/>
        <v>#DIV/0!</v>
      </c>
      <c r="AI1808" s="179">
        <f t="shared" si="855"/>
        <v>0</v>
      </c>
      <c r="AJ1808" s="179">
        <f t="shared" si="856"/>
        <v>0</v>
      </c>
      <c r="AK1808" s="179">
        <f t="shared" si="857"/>
        <v>0</v>
      </c>
      <c r="AL1808" s="179">
        <f t="shared" si="858"/>
        <v>0</v>
      </c>
      <c r="AM1808" s="180">
        <f>IF(L1808=1,Stundensätze!$D$13,IF(L1808=2,Stundensätze!$D$17,IF(L1808=4,Stundensätze!$D$21,"")))</f>
        <v>0</v>
      </c>
      <c r="AN1808" s="180">
        <f>IF(L1808=1,Stundensätze!$D$15,IF(L1808=2,Stundensätze!$D$19,IF(L1808=4,Stundensätze!$D$23,"")))</f>
        <v>0</v>
      </c>
      <c r="AO1808" s="180" t="e">
        <f t="shared" si="839"/>
        <v>#DIV/0!</v>
      </c>
      <c r="AP1808" s="180">
        <f t="shared" si="840"/>
        <v>0</v>
      </c>
      <c r="AQ1808" s="192" t="e">
        <f t="shared" si="841"/>
        <v>#DIV/0!</v>
      </c>
      <c r="AR1808" s="192" t="e">
        <f t="shared" si="842"/>
        <v>#DIV/0!</v>
      </c>
      <c r="AS1808" s="193" t="e">
        <f t="shared" si="843"/>
        <v>#DIV/0!</v>
      </c>
      <c r="AT1808" s="258" t="str">
        <f>IF(K1808=0,0,VLOOKUP(K1808,Kostenstellen!A:B,2,FALSE))</f>
        <v xml:space="preserve">Salinenklinik </v>
      </c>
      <c r="AU1808" s="68" t="str">
        <f t="shared" si="850"/>
        <v>O</v>
      </c>
      <c r="AV1808" s="68" t="str">
        <f t="shared" si="851"/>
        <v/>
      </c>
      <c r="AW1808" s="68">
        <f>IF(AF1808=0,0,VLOOKUP($H1808,Leistungszahlen!$A$11:$H$158,4,FALSE))</f>
        <v>0</v>
      </c>
      <c r="AX1808" s="68">
        <f>IF(AF1808=0,0,VLOOKUP($H1808,Leistungszahlen!$A$11:$H$158,5,FALSE))</f>
        <v>0</v>
      </c>
      <c r="AY1808" s="68">
        <f>IF(AG1808=0,0,VLOOKUP($H1808,Leistungszahlen!$A$11:$H$158,6,FALSE))</f>
        <v>0</v>
      </c>
      <c r="AZ1808" s="68">
        <f t="shared" si="852"/>
        <v>0</v>
      </c>
      <c r="BA1808" s="68">
        <f t="shared" si="853"/>
        <v>0</v>
      </c>
      <c r="BC1808" s="68">
        <f t="shared" si="844"/>
        <v>0</v>
      </c>
      <c r="BD1808" s="285"/>
    </row>
    <row r="1809" spans="1:56" s="68" customFormat="1">
      <c r="A1809" s="200"/>
      <c r="B1809" s="200"/>
      <c r="C1809" s="200" t="s">
        <v>420</v>
      </c>
      <c r="D1809" s="200" t="s">
        <v>1660</v>
      </c>
      <c r="E1809" s="200" t="s">
        <v>349</v>
      </c>
      <c r="F1809" s="200" t="s">
        <v>1673</v>
      </c>
      <c r="G1809" s="200" t="s">
        <v>298</v>
      </c>
      <c r="H1809" s="201" t="s">
        <v>213</v>
      </c>
      <c r="I1809" s="202">
        <v>194.15</v>
      </c>
      <c r="J1809" s="200" t="s">
        <v>560</v>
      </c>
      <c r="K1809" s="176">
        <v>5</v>
      </c>
      <c r="L1809" s="176">
        <v>1</v>
      </c>
      <c r="M1809" s="176"/>
      <c r="N1809" s="286">
        <v>6</v>
      </c>
      <c r="O1809" s="286"/>
      <c r="P1809" s="176"/>
      <c r="Q1809" s="203">
        <f t="shared" si="845"/>
        <v>6</v>
      </c>
      <c r="R1809" s="203">
        <f t="shared" si="846"/>
        <v>0</v>
      </c>
      <c r="S1809" s="203">
        <f t="shared" si="847"/>
        <v>0</v>
      </c>
      <c r="T1809" s="203">
        <f t="shared" si="848"/>
        <v>0</v>
      </c>
      <c r="U1809" s="203">
        <f t="shared" si="849"/>
        <v>0</v>
      </c>
      <c r="V1809" s="175">
        <f>IF(Q1809&gt;0,VLOOKUP(Q1809,Jahresfaktoren!$A$11:$B$24,2,),0)</f>
        <v>302</v>
      </c>
      <c r="W1809" s="175">
        <f>IF(R1809&gt;0,VLOOKUP(R1809,Jahresfaktoren!$D$11:$E$24,2,),0)</f>
        <v>0</v>
      </c>
      <c r="X1809" s="175">
        <f>IF(S1809&gt;0,VLOOKUP(S1809,Jahresfaktoren!$A$28:$B$29,2,),0)</f>
        <v>0</v>
      </c>
      <c r="Y1809" s="175">
        <f>IF(T1809&gt;0,VLOOKUP(T1809,Jahresfaktoren!$A$28:$B$29,2,),0)</f>
        <v>0</v>
      </c>
      <c r="Z1809" s="175">
        <f>IF(U1809&gt;0,VLOOKUP(U1809,Jahresfaktoren!$A$32:$B$33,2,),)</f>
        <v>0</v>
      </c>
      <c r="AA1809" s="177">
        <f t="shared" si="834"/>
        <v>58633.3</v>
      </c>
      <c r="AB1809" s="177" t="str">
        <f t="shared" si="835"/>
        <v/>
      </c>
      <c r="AC1809" s="177" t="str">
        <f t="shared" si="836"/>
        <v/>
      </c>
      <c r="AD1809" s="177" t="str">
        <f t="shared" si="837"/>
        <v/>
      </c>
      <c r="AE1809" s="177" t="str">
        <f t="shared" si="838"/>
        <v/>
      </c>
      <c r="AF1809" s="178">
        <f>IF(Q1809&gt;0,VLOOKUP(H1809,Leistungszahlen!$A$11:$C$158,3,),0)</f>
        <v>0</v>
      </c>
      <c r="AG1809" s="178">
        <f>IF(R1809&gt;0,VLOOKUP(H1809,Leistungszahlen!$A$11:$F$158,6,),IF(T1809&gt;0,VLOOKUP(H1809,Leistungszahlen!$A$11:$F$158,6,),0))</f>
        <v>0</v>
      </c>
      <c r="AH1809" s="179" t="e">
        <f t="shared" si="854"/>
        <v>#DIV/0!</v>
      </c>
      <c r="AI1809" s="179">
        <f t="shared" si="855"/>
        <v>0</v>
      </c>
      <c r="AJ1809" s="179">
        <f t="shared" si="856"/>
        <v>0</v>
      </c>
      <c r="AK1809" s="179">
        <f t="shared" si="857"/>
        <v>0</v>
      </c>
      <c r="AL1809" s="179">
        <f t="shared" si="858"/>
        <v>0</v>
      </c>
      <c r="AM1809" s="180">
        <f>IF(L1809=1,Stundensätze!$D$13,IF(L1809=2,Stundensätze!$D$17,IF(L1809=4,Stundensätze!$D$21,"")))</f>
        <v>0</v>
      </c>
      <c r="AN1809" s="180">
        <f>IF(L1809=1,Stundensätze!$D$15,IF(L1809=2,Stundensätze!$D$19,IF(L1809=4,Stundensätze!$D$23,"")))</f>
        <v>0</v>
      </c>
      <c r="AO1809" s="180" t="e">
        <f t="shared" si="839"/>
        <v>#DIV/0!</v>
      </c>
      <c r="AP1809" s="180">
        <f t="shared" si="840"/>
        <v>0</v>
      </c>
      <c r="AQ1809" s="192" t="e">
        <f t="shared" si="841"/>
        <v>#DIV/0!</v>
      </c>
      <c r="AR1809" s="192" t="e">
        <f t="shared" si="842"/>
        <v>#DIV/0!</v>
      </c>
      <c r="AS1809" s="193" t="e">
        <f t="shared" si="843"/>
        <v>#DIV/0!</v>
      </c>
      <c r="AT1809" s="258" t="str">
        <f>IF(K1809=0,0,VLOOKUP(K1809,Kostenstellen!A:B,2,FALSE))</f>
        <v xml:space="preserve">Salinenklinik </v>
      </c>
      <c r="AU1809" s="68" t="str">
        <f t="shared" si="850"/>
        <v>O</v>
      </c>
      <c r="AV1809" s="68" t="str">
        <f t="shared" si="851"/>
        <v/>
      </c>
      <c r="AW1809" s="68">
        <f>IF(AF1809=0,0,VLOOKUP($H1809,Leistungszahlen!$A$11:$H$158,4,FALSE))</f>
        <v>0</v>
      </c>
      <c r="AX1809" s="68">
        <f>IF(AF1809=0,0,VLOOKUP($H1809,Leistungszahlen!$A$11:$H$158,5,FALSE))</f>
        <v>0</v>
      </c>
      <c r="AY1809" s="68">
        <f>IF(AG1809=0,0,VLOOKUP($H1809,Leistungszahlen!$A$11:$H$158,6,FALSE))</f>
        <v>0</v>
      </c>
      <c r="AZ1809" s="68">
        <f t="shared" si="852"/>
        <v>0</v>
      </c>
      <c r="BA1809" s="68">
        <f t="shared" si="853"/>
        <v>0</v>
      </c>
      <c r="BC1809" s="68">
        <f t="shared" si="844"/>
        <v>0</v>
      </c>
      <c r="BD1809" s="285"/>
    </row>
    <row r="1810" spans="1:56" s="68" customFormat="1">
      <c r="A1810" s="200"/>
      <c r="B1810" s="200"/>
      <c r="C1810" s="200" t="s">
        <v>420</v>
      </c>
      <c r="D1810" s="200" t="s">
        <v>1660</v>
      </c>
      <c r="E1810" s="200" t="s">
        <v>349</v>
      </c>
      <c r="F1810" s="200" t="s">
        <v>1674</v>
      </c>
      <c r="G1810" s="200" t="s">
        <v>304</v>
      </c>
      <c r="H1810" s="201" t="s">
        <v>201</v>
      </c>
      <c r="I1810" s="202">
        <v>27.22</v>
      </c>
      <c r="J1810" s="200" t="s">
        <v>560</v>
      </c>
      <c r="K1810" s="176">
        <v>5</v>
      </c>
      <c r="L1810" s="176">
        <v>1</v>
      </c>
      <c r="M1810" s="176"/>
      <c r="N1810" s="286">
        <v>5</v>
      </c>
      <c r="O1810" s="286"/>
      <c r="P1810" s="176"/>
      <c r="Q1810" s="203">
        <f t="shared" si="845"/>
        <v>5</v>
      </c>
      <c r="R1810" s="203">
        <f t="shared" si="846"/>
        <v>0</v>
      </c>
      <c r="S1810" s="203">
        <f t="shared" si="847"/>
        <v>0</v>
      </c>
      <c r="T1810" s="203">
        <f t="shared" si="848"/>
        <v>0</v>
      </c>
      <c r="U1810" s="203">
        <f t="shared" si="849"/>
        <v>0</v>
      </c>
      <c r="V1810" s="175">
        <f>IF(Q1810&gt;0,VLOOKUP(Q1810,Jahresfaktoren!$A$11:$B$24,2,),0)</f>
        <v>250</v>
      </c>
      <c r="W1810" s="175">
        <f>IF(R1810&gt;0,VLOOKUP(R1810,Jahresfaktoren!$D$11:$E$24,2,),0)</f>
        <v>0</v>
      </c>
      <c r="X1810" s="175">
        <f>IF(S1810&gt;0,VLOOKUP(S1810,Jahresfaktoren!$A$28:$B$29,2,),0)</f>
        <v>0</v>
      </c>
      <c r="Y1810" s="175">
        <f>IF(T1810&gt;0,VLOOKUP(T1810,Jahresfaktoren!$A$28:$B$29,2,),0)</f>
        <v>0</v>
      </c>
      <c r="Z1810" s="175">
        <f>IF(U1810&gt;0,VLOOKUP(U1810,Jahresfaktoren!$A$32:$B$33,2,),)</f>
        <v>0</v>
      </c>
      <c r="AA1810" s="177">
        <f t="shared" si="834"/>
        <v>6805</v>
      </c>
      <c r="AB1810" s="177" t="str">
        <f t="shared" si="835"/>
        <v/>
      </c>
      <c r="AC1810" s="177" t="str">
        <f t="shared" si="836"/>
        <v/>
      </c>
      <c r="AD1810" s="177" t="str">
        <f t="shared" si="837"/>
        <v/>
      </c>
      <c r="AE1810" s="177" t="str">
        <f t="shared" si="838"/>
        <v/>
      </c>
      <c r="AF1810" s="178">
        <f>IF(Q1810&gt;0,VLOOKUP(H1810,Leistungszahlen!$A$11:$C$158,3,),0)</f>
        <v>0</v>
      </c>
      <c r="AG1810" s="178">
        <f>IF(R1810&gt;0,VLOOKUP(H1810,Leistungszahlen!$A$11:$F$158,6,),IF(T1810&gt;0,VLOOKUP(H1810,Leistungszahlen!$A$11:$F$158,6,),0))</f>
        <v>0</v>
      </c>
      <c r="AH1810" s="179" t="e">
        <f t="shared" si="854"/>
        <v>#DIV/0!</v>
      </c>
      <c r="AI1810" s="179">
        <f t="shared" si="855"/>
        <v>0</v>
      </c>
      <c r="AJ1810" s="179">
        <f t="shared" si="856"/>
        <v>0</v>
      </c>
      <c r="AK1810" s="179">
        <f t="shared" si="857"/>
        <v>0</v>
      </c>
      <c r="AL1810" s="179">
        <f t="shared" si="858"/>
        <v>0</v>
      </c>
      <c r="AM1810" s="180">
        <f>IF(L1810=1,Stundensätze!$D$13,IF(L1810=2,Stundensätze!$D$17,IF(L1810=4,Stundensätze!$D$21,"")))</f>
        <v>0</v>
      </c>
      <c r="AN1810" s="180">
        <f>IF(L1810=1,Stundensätze!$D$15,IF(L1810=2,Stundensätze!$D$19,IF(L1810=4,Stundensätze!$D$23,"")))</f>
        <v>0</v>
      </c>
      <c r="AO1810" s="180" t="e">
        <f t="shared" si="839"/>
        <v>#DIV/0!</v>
      </c>
      <c r="AP1810" s="180">
        <f t="shared" si="840"/>
        <v>0</v>
      </c>
      <c r="AQ1810" s="192" t="e">
        <f t="shared" si="841"/>
        <v>#DIV/0!</v>
      </c>
      <c r="AR1810" s="192" t="e">
        <f t="shared" si="842"/>
        <v>#DIV/0!</v>
      </c>
      <c r="AS1810" s="193" t="e">
        <f t="shared" si="843"/>
        <v>#DIV/0!</v>
      </c>
      <c r="AT1810" s="258" t="str">
        <f>IF(K1810=0,0,VLOOKUP(K1810,Kostenstellen!A:B,2,FALSE))</f>
        <v xml:space="preserve">Salinenklinik </v>
      </c>
      <c r="AU1810" s="68" t="str">
        <f t="shared" si="850"/>
        <v>C</v>
      </c>
      <c r="AV1810" s="68" t="str">
        <f t="shared" si="851"/>
        <v/>
      </c>
      <c r="AW1810" s="68">
        <f>IF(AF1810=0,0,VLOOKUP($H1810,Leistungszahlen!$A$11:$H$158,4,FALSE))</f>
        <v>0</v>
      </c>
      <c r="AX1810" s="68">
        <f>IF(AF1810=0,0,VLOOKUP($H1810,Leistungszahlen!$A$11:$H$158,5,FALSE))</f>
        <v>0</v>
      </c>
      <c r="AY1810" s="68">
        <f>IF(AG1810=0,0,VLOOKUP($H1810,Leistungszahlen!$A$11:$H$158,6,FALSE))</f>
        <v>0</v>
      </c>
      <c r="AZ1810" s="68">
        <f t="shared" si="852"/>
        <v>0</v>
      </c>
      <c r="BA1810" s="68">
        <f t="shared" si="853"/>
        <v>0</v>
      </c>
      <c r="BC1810" s="68">
        <f t="shared" si="844"/>
        <v>0</v>
      </c>
      <c r="BD1810" s="285"/>
    </row>
    <row r="1811" spans="1:56" s="68" customFormat="1">
      <c r="A1811" s="200"/>
      <c r="B1811" s="200"/>
      <c r="C1811" s="200" t="s">
        <v>420</v>
      </c>
      <c r="D1811" s="200" t="s">
        <v>1660</v>
      </c>
      <c r="E1811" s="200" t="s">
        <v>349</v>
      </c>
      <c r="F1811" s="200" t="s">
        <v>1675</v>
      </c>
      <c r="G1811" s="200" t="s">
        <v>503</v>
      </c>
      <c r="H1811" s="201" t="s">
        <v>213</v>
      </c>
      <c r="I1811" s="202">
        <v>28.1</v>
      </c>
      <c r="J1811" s="200" t="s">
        <v>560</v>
      </c>
      <c r="K1811" s="176">
        <v>5</v>
      </c>
      <c r="L1811" s="176">
        <v>1</v>
      </c>
      <c r="M1811" s="176"/>
      <c r="N1811" s="286">
        <v>5</v>
      </c>
      <c r="O1811" s="286"/>
      <c r="P1811" s="176"/>
      <c r="Q1811" s="203">
        <f t="shared" si="845"/>
        <v>5</v>
      </c>
      <c r="R1811" s="203">
        <f t="shared" si="846"/>
        <v>0</v>
      </c>
      <c r="S1811" s="203">
        <f t="shared" si="847"/>
        <v>0</v>
      </c>
      <c r="T1811" s="203">
        <f t="shared" si="848"/>
        <v>0</v>
      </c>
      <c r="U1811" s="203">
        <f t="shared" si="849"/>
        <v>0</v>
      </c>
      <c r="V1811" s="175">
        <f>IF(Q1811&gt;0,VLOOKUP(Q1811,Jahresfaktoren!$A$11:$B$24,2,),0)</f>
        <v>250</v>
      </c>
      <c r="W1811" s="175">
        <f>IF(R1811&gt;0,VLOOKUP(R1811,Jahresfaktoren!$D$11:$E$24,2,),0)</f>
        <v>0</v>
      </c>
      <c r="X1811" s="175">
        <f>IF(S1811&gt;0,VLOOKUP(S1811,Jahresfaktoren!$A$28:$B$29,2,),0)</f>
        <v>0</v>
      </c>
      <c r="Y1811" s="175">
        <f>IF(T1811&gt;0,VLOOKUP(T1811,Jahresfaktoren!$A$28:$B$29,2,),0)</f>
        <v>0</v>
      </c>
      <c r="Z1811" s="175">
        <f>IF(U1811&gt;0,VLOOKUP(U1811,Jahresfaktoren!$A$32:$B$33,2,),)</f>
        <v>0</v>
      </c>
      <c r="AA1811" s="177">
        <f t="shared" si="834"/>
        <v>7025</v>
      </c>
      <c r="AB1811" s="177" t="str">
        <f t="shared" si="835"/>
        <v/>
      </c>
      <c r="AC1811" s="177" t="str">
        <f t="shared" si="836"/>
        <v/>
      </c>
      <c r="AD1811" s="177" t="str">
        <f t="shared" si="837"/>
        <v/>
      </c>
      <c r="AE1811" s="177" t="str">
        <f t="shared" si="838"/>
        <v/>
      </c>
      <c r="AF1811" s="178">
        <f>IF(Q1811&gt;0,VLOOKUP(H1811,Leistungszahlen!$A$11:$C$158,3,),0)</f>
        <v>0</v>
      </c>
      <c r="AG1811" s="178">
        <f>IF(R1811&gt;0,VLOOKUP(H1811,Leistungszahlen!$A$11:$F$158,6,),IF(T1811&gt;0,VLOOKUP(H1811,Leistungszahlen!$A$11:$F$158,6,),0))</f>
        <v>0</v>
      </c>
      <c r="AH1811" s="179" t="e">
        <f t="shared" si="854"/>
        <v>#DIV/0!</v>
      </c>
      <c r="AI1811" s="179">
        <f t="shared" si="855"/>
        <v>0</v>
      </c>
      <c r="AJ1811" s="179">
        <f t="shared" si="856"/>
        <v>0</v>
      </c>
      <c r="AK1811" s="179">
        <f t="shared" si="857"/>
        <v>0</v>
      </c>
      <c r="AL1811" s="179">
        <f t="shared" si="858"/>
        <v>0</v>
      </c>
      <c r="AM1811" s="180">
        <f>IF(L1811=1,Stundensätze!$D$13,IF(L1811=2,Stundensätze!$D$17,IF(L1811=4,Stundensätze!$D$21,"")))</f>
        <v>0</v>
      </c>
      <c r="AN1811" s="180">
        <f>IF(L1811=1,Stundensätze!$D$15,IF(L1811=2,Stundensätze!$D$19,IF(L1811=4,Stundensätze!$D$23,"")))</f>
        <v>0</v>
      </c>
      <c r="AO1811" s="180" t="e">
        <f t="shared" si="839"/>
        <v>#DIV/0!</v>
      </c>
      <c r="AP1811" s="180">
        <f t="shared" si="840"/>
        <v>0</v>
      </c>
      <c r="AQ1811" s="192" t="e">
        <f t="shared" si="841"/>
        <v>#DIV/0!</v>
      </c>
      <c r="AR1811" s="192" t="e">
        <f t="shared" si="842"/>
        <v>#DIV/0!</v>
      </c>
      <c r="AS1811" s="193" t="e">
        <f t="shared" si="843"/>
        <v>#DIV/0!</v>
      </c>
      <c r="AT1811" s="258" t="str">
        <f>IF(K1811=0,0,VLOOKUP(K1811,Kostenstellen!A:B,2,FALSE))</f>
        <v xml:space="preserve">Salinenklinik </v>
      </c>
      <c r="AU1811" s="68" t="str">
        <f t="shared" si="850"/>
        <v>O</v>
      </c>
      <c r="AV1811" s="68" t="str">
        <f t="shared" si="851"/>
        <v/>
      </c>
      <c r="AW1811" s="68">
        <f>IF(AF1811=0,0,VLOOKUP($H1811,Leistungszahlen!$A$11:$H$158,4,FALSE))</f>
        <v>0</v>
      </c>
      <c r="AX1811" s="68">
        <f>IF(AF1811=0,0,VLOOKUP($H1811,Leistungszahlen!$A$11:$H$158,5,FALSE))</f>
        <v>0</v>
      </c>
      <c r="AY1811" s="68">
        <f>IF(AG1811=0,0,VLOOKUP($H1811,Leistungszahlen!$A$11:$H$158,6,FALSE))</f>
        <v>0</v>
      </c>
      <c r="AZ1811" s="68">
        <f t="shared" si="852"/>
        <v>0</v>
      </c>
      <c r="BA1811" s="68">
        <f t="shared" si="853"/>
        <v>0</v>
      </c>
      <c r="BC1811" s="68">
        <f t="shared" si="844"/>
        <v>0</v>
      </c>
      <c r="BD1811" s="285"/>
    </row>
    <row r="1812" spans="1:56" s="68" customFormat="1">
      <c r="A1812" s="200"/>
      <c r="B1812" s="200"/>
      <c r="C1812" s="200" t="s">
        <v>420</v>
      </c>
      <c r="D1812" s="200" t="s">
        <v>1660</v>
      </c>
      <c r="E1812" s="200" t="s">
        <v>349</v>
      </c>
      <c r="F1812" s="200" t="s">
        <v>1676</v>
      </c>
      <c r="G1812" s="200" t="s">
        <v>504</v>
      </c>
      <c r="H1812" s="201" t="s">
        <v>213</v>
      </c>
      <c r="I1812" s="202">
        <v>22.45</v>
      </c>
      <c r="J1812" s="200" t="s">
        <v>560</v>
      </c>
      <c r="K1812" s="176">
        <v>5</v>
      </c>
      <c r="L1812" s="176">
        <v>1</v>
      </c>
      <c r="M1812" s="176"/>
      <c r="N1812" s="286">
        <v>5</v>
      </c>
      <c r="O1812" s="286"/>
      <c r="P1812" s="176"/>
      <c r="Q1812" s="203">
        <f t="shared" si="845"/>
        <v>5</v>
      </c>
      <c r="R1812" s="203">
        <f t="shared" si="846"/>
        <v>0</v>
      </c>
      <c r="S1812" s="203">
        <f t="shared" si="847"/>
        <v>0</v>
      </c>
      <c r="T1812" s="203">
        <f t="shared" si="848"/>
        <v>0</v>
      </c>
      <c r="U1812" s="203">
        <f t="shared" si="849"/>
        <v>0</v>
      </c>
      <c r="V1812" s="175">
        <f>IF(Q1812&gt;0,VLOOKUP(Q1812,Jahresfaktoren!$A$11:$B$24,2,),0)</f>
        <v>250</v>
      </c>
      <c r="W1812" s="175">
        <f>IF(R1812&gt;0,VLOOKUP(R1812,Jahresfaktoren!$D$11:$E$24,2,),0)</f>
        <v>0</v>
      </c>
      <c r="X1812" s="175">
        <f>IF(S1812&gt;0,VLOOKUP(S1812,Jahresfaktoren!$A$28:$B$29,2,),0)</f>
        <v>0</v>
      </c>
      <c r="Y1812" s="175">
        <f>IF(T1812&gt;0,VLOOKUP(T1812,Jahresfaktoren!$A$28:$B$29,2,),0)</f>
        <v>0</v>
      </c>
      <c r="Z1812" s="175">
        <f>IF(U1812&gt;0,VLOOKUP(U1812,Jahresfaktoren!$A$32:$B$33,2,),)</f>
        <v>0</v>
      </c>
      <c r="AA1812" s="177">
        <f t="shared" si="834"/>
        <v>5612.5</v>
      </c>
      <c r="AB1812" s="177" t="str">
        <f t="shared" si="835"/>
        <v/>
      </c>
      <c r="AC1812" s="177" t="str">
        <f t="shared" si="836"/>
        <v/>
      </c>
      <c r="AD1812" s="177" t="str">
        <f t="shared" si="837"/>
        <v/>
      </c>
      <c r="AE1812" s="177" t="str">
        <f t="shared" si="838"/>
        <v/>
      </c>
      <c r="AF1812" s="178">
        <f>IF(Q1812&gt;0,VLOOKUP(H1812,Leistungszahlen!$A$11:$C$158,3,),0)</f>
        <v>0</v>
      </c>
      <c r="AG1812" s="178">
        <f>IF(R1812&gt;0,VLOOKUP(H1812,Leistungszahlen!$A$11:$F$158,6,),IF(T1812&gt;0,VLOOKUP(H1812,Leistungszahlen!$A$11:$F$158,6,),0))</f>
        <v>0</v>
      </c>
      <c r="AH1812" s="179" t="e">
        <f t="shared" si="854"/>
        <v>#DIV/0!</v>
      </c>
      <c r="AI1812" s="179">
        <f t="shared" si="855"/>
        <v>0</v>
      </c>
      <c r="AJ1812" s="179">
        <f t="shared" si="856"/>
        <v>0</v>
      </c>
      <c r="AK1812" s="179">
        <f t="shared" si="857"/>
        <v>0</v>
      </c>
      <c r="AL1812" s="179">
        <f t="shared" si="858"/>
        <v>0</v>
      </c>
      <c r="AM1812" s="180">
        <f>IF(L1812=1,Stundensätze!$D$13,IF(L1812=2,Stundensätze!$D$17,IF(L1812=4,Stundensätze!$D$21,"")))</f>
        <v>0</v>
      </c>
      <c r="AN1812" s="180">
        <f>IF(L1812=1,Stundensätze!$D$15,IF(L1812=2,Stundensätze!$D$19,IF(L1812=4,Stundensätze!$D$23,"")))</f>
        <v>0</v>
      </c>
      <c r="AO1812" s="180" t="e">
        <f t="shared" si="839"/>
        <v>#DIV/0!</v>
      </c>
      <c r="AP1812" s="180">
        <f t="shared" si="840"/>
        <v>0</v>
      </c>
      <c r="AQ1812" s="192" t="e">
        <f t="shared" si="841"/>
        <v>#DIV/0!</v>
      </c>
      <c r="AR1812" s="192" t="e">
        <f t="shared" si="842"/>
        <v>#DIV/0!</v>
      </c>
      <c r="AS1812" s="193" t="e">
        <f t="shared" si="843"/>
        <v>#DIV/0!</v>
      </c>
      <c r="AT1812" s="258" t="str">
        <f>IF(K1812=0,0,VLOOKUP(K1812,Kostenstellen!A:B,2,FALSE))</f>
        <v xml:space="preserve">Salinenklinik </v>
      </c>
      <c r="AU1812" s="68" t="str">
        <f t="shared" si="850"/>
        <v>O</v>
      </c>
      <c r="AV1812" s="68" t="str">
        <f t="shared" si="851"/>
        <v/>
      </c>
      <c r="AW1812" s="68">
        <f>IF(AF1812=0,0,VLOOKUP($H1812,Leistungszahlen!$A$11:$H$158,4,FALSE))</f>
        <v>0</v>
      </c>
      <c r="AX1812" s="68">
        <f>IF(AF1812=0,0,VLOOKUP($H1812,Leistungszahlen!$A$11:$H$158,5,FALSE))</f>
        <v>0</v>
      </c>
      <c r="AY1812" s="68">
        <f>IF(AG1812=0,0,VLOOKUP($H1812,Leistungszahlen!$A$11:$H$158,6,FALSE))</f>
        <v>0</v>
      </c>
      <c r="AZ1812" s="68">
        <f t="shared" si="852"/>
        <v>0</v>
      </c>
      <c r="BA1812" s="68">
        <f t="shared" si="853"/>
        <v>0</v>
      </c>
      <c r="BC1812" s="68">
        <f t="shared" si="844"/>
        <v>0</v>
      </c>
      <c r="BD1812" s="285"/>
    </row>
    <row r="1813" spans="1:56" s="68" customFormat="1">
      <c r="A1813" s="200"/>
      <c r="B1813" s="200"/>
      <c r="C1813" s="200" t="s">
        <v>420</v>
      </c>
      <c r="D1813" s="200" t="s">
        <v>1660</v>
      </c>
      <c r="E1813" s="200" t="s">
        <v>349</v>
      </c>
      <c r="F1813" s="200" t="s">
        <v>1677</v>
      </c>
      <c r="G1813" s="200" t="s">
        <v>505</v>
      </c>
      <c r="H1813" s="201" t="s">
        <v>213</v>
      </c>
      <c r="I1813" s="202">
        <v>35.549999999999997</v>
      </c>
      <c r="J1813" s="200" t="s">
        <v>560</v>
      </c>
      <c r="K1813" s="176">
        <v>5</v>
      </c>
      <c r="L1813" s="176">
        <v>1</v>
      </c>
      <c r="M1813" s="176"/>
      <c r="N1813" s="286">
        <v>5</v>
      </c>
      <c r="O1813" s="286"/>
      <c r="P1813" s="176"/>
      <c r="Q1813" s="203">
        <f t="shared" si="845"/>
        <v>5</v>
      </c>
      <c r="R1813" s="203">
        <f t="shared" si="846"/>
        <v>0</v>
      </c>
      <c r="S1813" s="203">
        <f t="shared" si="847"/>
        <v>0</v>
      </c>
      <c r="T1813" s="203">
        <f t="shared" si="848"/>
        <v>0</v>
      </c>
      <c r="U1813" s="203">
        <f t="shared" si="849"/>
        <v>0</v>
      </c>
      <c r="V1813" s="175">
        <f>IF(Q1813&gt;0,VLOOKUP(Q1813,Jahresfaktoren!$A$11:$B$24,2,),0)</f>
        <v>250</v>
      </c>
      <c r="W1813" s="175">
        <f>IF(R1813&gt;0,VLOOKUP(R1813,Jahresfaktoren!$D$11:$E$24,2,),0)</f>
        <v>0</v>
      </c>
      <c r="X1813" s="175">
        <f>IF(S1813&gt;0,VLOOKUP(S1813,Jahresfaktoren!$A$28:$B$29,2,),0)</f>
        <v>0</v>
      </c>
      <c r="Y1813" s="175">
        <f>IF(T1813&gt;0,VLOOKUP(T1813,Jahresfaktoren!$A$28:$B$29,2,),0)</f>
        <v>0</v>
      </c>
      <c r="Z1813" s="175">
        <f>IF(U1813&gt;0,VLOOKUP(U1813,Jahresfaktoren!$A$32:$B$33,2,),)</f>
        <v>0</v>
      </c>
      <c r="AA1813" s="177">
        <f t="shared" si="834"/>
        <v>8887.5</v>
      </c>
      <c r="AB1813" s="177" t="str">
        <f t="shared" si="835"/>
        <v/>
      </c>
      <c r="AC1813" s="177" t="str">
        <f t="shared" si="836"/>
        <v/>
      </c>
      <c r="AD1813" s="177" t="str">
        <f t="shared" si="837"/>
        <v/>
      </c>
      <c r="AE1813" s="177" t="str">
        <f t="shared" si="838"/>
        <v/>
      </c>
      <c r="AF1813" s="178">
        <f>IF(Q1813&gt;0,VLOOKUP(H1813,Leistungszahlen!$A$11:$C$158,3,),0)</f>
        <v>0</v>
      </c>
      <c r="AG1813" s="178">
        <f>IF(R1813&gt;0,VLOOKUP(H1813,Leistungszahlen!$A$11:$F$158,6,),IF(T1813&gt;0,VLOOKUP(H1813,Leistungszahlen!$A$11:$F$158,6,),0))</f>
        <v>0</v>
      </c>
      <c r="AH1813" s="179" t="e">
        <f t="shared" si="854"/>
        <v>#DIV/0!</v>
      </c>
      <c r="AI1813" s="179">
        <f t="shared" si="855"/>
        <v>0</v>
      </c>
      <c r="AJ1813" s="179">
        <f t="shared" si="856"/>
        <v>0</v>
      </c>
      <c r="AK1813" s="179">
        <f t="shared" si="857"/>
        <v>0</v>
      </c>
      <c r="AL1813" s="179">
        <f t="shared" si="858"/>
        <v>0</v>
      </c>
      <c r="AM1813" s="180">
        <f>IF(L1813=1,Stundensätze!$D$13,IF(L1813=2,Stundensätze!$D$17,IF(L1813=4,Stundensätze!$D$21,"")))</f>
        <v>0</v>
      </c>
      <c r="AN1813" s="180">
        <f>IF(L1813=1,Stundensätze!$D$15,IF(L1813=2,Stundensätze!$D$19,IF(L1813=4,Stundensätze!$D$23,"")))</f>
        <v>0</v>
      </c>
      <c r="AO1813" s="180" t="e">
        <f t="shared" si="839"/>
        <v>#DIV/0!</v>
      </c>
      <c r="AP1813" s="180">
        <f t="shared" si="840"/>
        <v>0</v>
      </c>
      <c r="AQ1813" s="192" t="e">
        <f t="shared" si="841"/>
        <v>#DIV/0!</v>
      </c>
      <c r="AR1813" s="192" t="e">
        <f t="shared" si="842"/>
        <v>#DIV/0!</v>
      </c>
      <c r="AS1813" s="193" t="e">
        <f t="shared" si="843"/>
        <v>#DIV/0!</v>
      </c>
      <c r="AT1813" s="258" t="str">
        <f>IF(K1813=0,0,VLOOKUP(K1813,Kostenstellen!A:B,2,FALSE))</f>
        <v xml:space="preserve">Salinenklinik </v>
      </c>
      <c r="AU1813" s="68" t="str">
        <f t="shared" si="850"/>
        <v>O</v>
      </c>
      <c r="AV1813" s="68" t="str">
        <f t="shared" si="851"/>
        <v/>
      </c>
      <c r="AW1813" s="68">
        <f>IF(AF1813=0,0,VLOOKUP($H1813,Leistungszahlen!$A$11:$H$158,4,FALSE))</f>
        <v>0</v>
      </c>
      <c r="AX1813" s="68">
        <f>IF(AF1813=0,0,VLOOKUP($H1813,Leistungszahlen!$A$11:$H$158,5,FALSE))</f>
        <v>0</v>
      </c>
      <c r="AY1813" s="68">
        <f>IF(AG1813=0,0,VLOOKUP($H1813,Leistungszahlen!$A$11:$H$158,6,FALSE))</f>
        <v>0</v>
      </c>
      <c r="AZ1813" s="68">
        <f t="shared" si="852"/>
        <v>0</v>
      </c>
      <c r="BA1813" s="68">
        <f t="shared" si="853"/>
        <v>0</v>
      </c>
      <c r="BC1813" s="68">
        <f t="shared" si="844"/>
        <v>0</v>
      </c>
      <c r="BD1813" s="285"/>
    </row>
    <row r="1814" spans="1:56" s="68" customFormat="1">
      <c r="A1814" s="200"/>
      <c r="B1814" s="200"/>
      <c r="C1814" s="200" t="s">
        <v>420</v>
      </c>
      <c r="D1814" s="200" t="s">
        <v>1660</v>
      </c>
      <c r="E1814" s="200" t="s">
        <v>349</v>
      </c>
      <c r="F1814" s="200" t="s">
        <v>1678</v>
      </c>
      <c r="G1814" s="200" t="s">
        <v>506</v>
      </c>
      <c r="H1814" s="201" t="s">
        <v>213</v>
      </c>
      <c r="I1814" s="202">
        <v>28.5</v>
      </c>
      <c r="J1814" s="200" t="s">
        <v>560</v>
      </c>
      <c r="K1814" s="176">
        <v>5</v>
      </c>
      <c r="L1814" s="176">
        <v>1</v>
      </c>
      <c r="M1814" s="176"/>
      <c r="N1814" s="286">
        <v>5</v>
      </c>
      <c r="O1814" s="286"/>
      <c r="P1814" s="176"/>
      <c r="Q1814" s="203">
        <f t="shared" si="845"/>
        <v>5</v>
      </c>
      <c r="R1814" s="203">
        <f t="shared" si="846"/>
        <v>0</v>
      </c>
      <c r="S1814" s="203">
        <f t="shared" si="847"/>
        <v>0</v>
      </c>
      <c r="T1814" s="203">
        <f t="shared" si="848"/>
        <v>0</v>
      </c>
      <c r="U1814" s="203">
        <f t="shared" si="849"/>
        <v>0</v>
      </c>
      <c r="V1814" s="175">
        <f>IF(Q1814&gt;0,VLOOKUP(Q1814,Jahresfaktoren!$A$11:$B$24,2,),0)</f>
        <v>250</v>
      </c>
      <c r="W1814" s="175">
        <f>IF(R1814&gt;0,VLOOKUP(R1814,Jahresfaktoren!$D$11:$E$24,2,),0)</f>
        <v>0</v>
      </c>
      <c r="X1814" s="175">
        <f>IF(S1814&gt;0,VLOOKUP(S1814,Jahresfaktoren!$A$28:$B$29,2,),0)</f>
        <v>0</v>
      </c>
      <c r="Y1814" s="175">
        <f>IF(T1814&gt;0,VLOOKUP(T1814,Jahresfaktoren!$A$28:$B$29,2,),0)</f>
        <v>0</v>
      </c>
      <c r="Z1814" s="175">
        <f>IF(U1814&gt;0,VLOOKUP(U1814,Jahresfaktoren!$A$32:$B$33,2,),)</f>
        <v>0</v>
      </c>
      <c r="AA1814" s="177">
        <f t="shared" si="834"/>
        <v>7125</v>
      </c>
      <c r="AB1814" s="177" t="str">
        <f t="shared" si="835"/>
        <v/>
      </c>
      <c r="AC1814" s="177" t="str">
        <f t="shared" si="836"/>
        <v/>
      </c>
      <c r="AD1814" s="177" t="str">
        <f t="shared" si="837"/>
        <v/>
      </c>
      <c r="AE1814" s="177" t="str">
        <f t="shared" si="838"/>
        <v/>
      </c>
      <c r="AF1814" s="178">
        <f>IF(Q1814&gt;0,VLOOKUP(H1814,Leistungszahlen!$A$11:$C$158,3,),0)</f>
        <v>0</v>
      </c>
      <c r="AG1814" s="178">
        <f>IF(R1814&gt;0,VLOOKUP(H1814,Leistungszahlen!$A$11:$F$158,6,),IF(T1814&gt;0,VLOOKUP(H1814,Leistungszahlen!$A$11:$F$158,6,),0))</f>
        <v>0</v>
      </c>
      <c r="AH1814" s="179" t="e">
        <f t="shared" si="854"/>
        <v>#DIV/0!</v>
      </c>
      <c r="AI1814" s="179">
        <f t="shared" si="855"/>
        <v>0</v>
      </c>
      <c r="AJ1814" s="179">
        <f t="shared" si="856"/>
        <v>0</v>
      </c>
      <c r="AK1814" s="179">
        <f t="shared" si="857"/>
        <v>0</v>
      </c>
      <c r="AL1814" s="179">
        <f t="shared" si="858"/>
        <v>0</v>
      </c>
      <c r="AM1814" s="180">
        <f>IF(L1814=1,Stundensätze!$D$13,IF(L1814=2,Stundensätze!$D$17,IF(L1814=4,Stundensätze!$D$21,"")))</f>
        <v>0</v>
      </c>
      <c r="AN1814" s="180">
        <f>IF(L1814=1,Stundensätze!$D$15,IF(L1814=2,Stundensätze!$D$19,IF(L1814=4,Stundensätze!$D$23,"")))</f>
        <v>0</v>
      </c>
      <c r="AO1814" s="180" t="e">
        <f t="shared" si="839"/>
        <v>#DIV/0!</v>
      </c>
      <c r="AP1814" s="180">
        <f t="shared" si="840"/>
        <v>0</v>
      </c>
      <c r="AQ1814" s="192" t="e">
        <f t="shared" si="841"/>
        <v>#DIV/0!</v>
      </c>
      <c r="AR1814" s="192" t="e">
        <f t="shared" si="842"/>
        <v>#DIV/0!</v>
      </c>
      <c r="AS1814" s="193" t="e">
        <f t="shared" si="843"/>
        <v>#DIV/0!</v>
      </c>
      <c r="AT1814" s="258" t="str">
        <f>IF(K1814=0,0,VLOOKUP(K1814,Kostenstellen!A:B,2,FALSE))</f>
        <v xml:space="preserve">Salinenklinik </v>
      </c>
      <c r="AU1814" s="68" t="str">
        <f t="shared" si="850"/>
        <v>O</v>
      </c>
      <c r="AV1814" s="68" t="str">
        <f t="shared" si="851"/>
        <v/>
      </c>
      <c r="AW1814" s="68">
        <f>IF(AF1814=0,0,VLOOKUP($H1814,Leistungszahlen!$A$11:$H$158,4,FALSE))</f>
        <v>0</v>
      </c>
      <c r="AX1814" s="68">
        <f>IF(AF1814=0,0,VLOOKUP($H1814,Leistungszahlen!$A$11:$H$158,5,FALSE))</f>
        <v>0</v>
      </c>
      <c r="AY1814" s="68">
        <f>IF(AG1814=0,0,VLOOKUP($H1814,Leistungszahlen!$A$11:$H$158,6,FALSE))</f>
        <v>0</v>
      </c>
      <c r="AZ1814" s="68">
        <f t="shared" si="852"/>
        <v>0</v>
      </c>
      <c r="BA1814" s="68">
        <f t="shared" si="853"/>
        <v>0</v>
      </c>
      <c r="BC1814" s="68">
        <f t="shared" si="844"/>
        <v>0</v>
      </c>
      <c r="BD1814" s="285"/>
    </row>
    <row r="1815" spans="1:56" s="68" customFormat="1">
      <c r="A1815" s="200"/>
      <c r="B1815" s="200"/>
      <c r="C1815" s="200" t="s">
        <v>420</v>
      </c>
      <c r="D1815" s="200" t="s">
        <v>1660</v>
      </c>
      <c r="E1815" s="200" t="s">
        <v>349</v>
      </c>
      <c r="F1815" s="200" t="s">
        <v>1679</v>
      </c>
      <c r="G1815" s="200" t="s">
        <v>507</v>
      </c>
      <c r="H1815" s="201" t="s">
        <v>213</v>
      </c>
      <c r="I1815" s="202">
        <v>28.67</v>
      </c>
      <c r="J1815" s="200" t="s">
        <v>560</v>
      </c>
      <c r="K1815" s="176">
        <v>5</v>
      </c>
      <c r="L1815" s="176">
        <v>1</v>
      </c>
      <c r="M1815" s="176"/>
      <c r="N1815" s="286">
        <v>5</v>
      </c>
      <c r="O1815" s="286"/>
      <c r="P1815" s="176"/>
      <c r="Q1815" s="203">
        <f t="shared" si="845"/>
        <v>5</v>
      </c>
      <c r="R1815" s="203">
        <f t="shared" si="846"/>
        <v>0</v>
      </c>
      <c r="S1815" s="203">
        <f t="shared" si="847"/>
        <v>0</v>
      </c>
      <c r="T1815" s="203">
        <f t="shared" si="848"/>
        <v>0</v>
      </c>
      <c r="U1815" s="203">
        <f t="shared" si="849"/>
        <v>0</v>
      </c>
      <c r="V1815" s="175">
        <f>IF(Q1815&gt;0,VLOOKUP(Q1815,Jahresfaktoren!$A$11:$B$24,2,),0)</f>
        <v>250</v>
      </c>
      <c r="W1815" s="175">
        <f>IF(R1815&gt;0,VLOOKUP(R1815,Jahresfaktoren!$D$11:$E$24,2,),0)</f>
        <v>0</v>
      </c>
      <c r="X1815" s="175">
        <f>IF(S1815&gt;0,VLOOKUP(S1815,Jahresfaktoren!$A$28:$B$29,2,),0)</f>
        <v>0</v>
      </c>
      <c r="Y1815" s="175">
        <f>IF(T1815&gt;0,VLOOKUP(T1815,Jahresfaktoren!$A$28:$B$29,2,),0)</f>
        <v>0</v>
      </c>
      <c r="Z1815" s="175">
        <f>IF(U1815&gt;0,VLOOKUP(U1815,Jahresfaktoren!$A$32:$B$33,2,),)</f>
        <v>0</v>
      </c>
      <c r="AA1815" s="177">
        <f t="shared" si="834"/>
        <v>7167.5</v>
      </c>
      <c r="AB1815" s="177" t="str">
        <f t="shared" si="835"/>
        <v/>
      </c>
      <c r="AC1815" s="177" t="str">
        <f t="shared" si="836"/>
        <v/>
      </c>
      <c r="AD1815" s="177" t="str">
        <f t="shared" si="837"/>
        <v/>
      </c>
      <c r="AE1815" s="177" t="str">
        <f t="shared" si="838"/>
        <v/>
      </c>
      <c r="AF1815" s="178">
        <f>IF(Q1815&gt;0,VLOOKUP(H1815,Leistungszahlen!$A$11:$C$158,3,),0)</f>
        <v>0</v>
      </c>
      <c r="AG1815" s="178">
        <f>IF(R1815&gt;0,VLOOKUP(H1815,Leistungszahlen!$A$11:$F$158,6,),IF(T1815&gt;0,VLOOKUP(H1815,Leistungszahlen!$A$11:$F$158,6,),0))</f>
        <v>0</v>
      </c>
      <c r="AH1815" s="179" t="e">
        <f t="shared" si="854"/>
        <v>#DIV/0!</v>
      </c>
      <c r="AI1815" s="179">
        <f t="shared" si="855"/>
        <v>0</v>
      </c>
      <c r="AJ1815" s="179">
        <f t="shared" si="856"/>
        <v>0</v>
      </c>
      <c r="AK1815" s="179">
        <f t="shared" si="857"/>
        <v>0</v>
      </c>
      <c r="AL1815" s="179">
        <f t="shared" si="858"/>
        <v>0</v>
      </c>
      <c r="AM1815" s="180">
        <f>IF(L1815=1,Stundensätze!$D$13,IF(L1815=2,Stundensätze!$D$17,IF(L1815=4,Stundensätze!$D$21,"")))</f>
        <v>0</v>
      </c>
      <c r="AN1815" s="180">
        <f>IF(L1815=1,Stundensätze!$D$15,IF(L1815=2,Stundensätze!$D$19,IF(L1815=4,Stundensätze!$D$23,"")))</f>
        <v>0</v>
      </c>
      <c r="AO1815" s="180" t="e">
        <f t="shared" si="839"/>
        <v>#DIV/0!</v>
      </c>
      <c r="AP1815" s="180">
        <f t="shared" si="840"/>
        <v>0</v>
      </c>
      <c r="AQ1815" s="192" t="e">
        <f t="shared" si="841"/>
        <v>#DIV/0!</v>
      </c>
      <c r="AR1815" s="192" t="e">
        <f t="shared" si="842"/>
        <v>#DIV/0!</v>
      </c>
      <c r="AS1815" s="193" t="e">
        <f t="shared" si="843"/>
        <v>#DIV/0!</v>
      </c>
      <c r="AT1815" s="258" t="str">
        <f>IF(K1815=0,0,VLOOKUP(K1815,Kostenstellen!A:B,2,FALSE))</f>
        <v xml:space="preserve">Salinenklinik </v>
      </c>
      <c r="AU1815" s="68" t="str">
        <f t="shared" si="850"/>
        <v>O</v>
      </c>
      <c r="AV1815" s="68" t="str">
        <f t="shared" si="851"/>
        <v/>
      </c>
      <c r="AW1815" s="68">
        <f>IF(AF1815=0,0,VLOOKUP($H1815,Leistungszahlen!$A$11:$H$158,4,FALSE))</f>
        <v>0</v>
      </c>
      <c r="AX1815" s="68">
        <f>IF(AF1815=0,0,VLOOKUP($H1815,Leistungszahlen!$A$11:$H$158,5,FALSE))</f>
        <v>0</v>
      </c>
      <c r="AY1815" s="68">
        <f>IF(AG1815=0,0,VLOOKUP($H1815,Leistungszahlen!$A$11:$H$158,6,FALSE))</f>
        <v>0</v>
      </c>
      <c r="AZ1815" s="68">
        <f t="shared" si="852"/>
        <v>0</v>
      </c>
      <c r="BA1815" s="68">
        <f t="shared" si="853"/>
        <v>0</v>
      </c>
      <c r="BC1815" s="68">
        <f t="shared" si="844"/>
        <v>0</v>
      </c>
      <c r="BD1815" s="285"/>
    </row>
    <row r="1816" spans="1:56" s="68" customFormat="1">
      <c r="A1816" s="200"/>
      <c r="B1816" s="200"/>
      <c r="C1816" s="200" t="s">
        <v>420</v>
      </c>
      <c r="D1816" s="200" t="s">
        <v>1660</v>
      </c>
      <c r="E1816" s="200" t="s">
        <v>349</v>
      </c>
      <c r="F1816" s="200" t="s">
        <v>1680</v>
      </c>
      <c r="G1816" s="200" t="s">
        <v>508</v>
      </c>
      <c r="H1816" s="201" t="s">
        <v>213</v>
      </c>
      <c r="I1816" s="202">
        <v>18.04</v>
      </c>
      <c r="J1816" s="200" t="s">
        <v>560</v>
      </c>
      <c r="K1816" s="176">
        <v>5</v>
      </c>
      <c r="L1816" s="176">
        <v>1</v>
      </c>
      <c r="M1816" s="176"/>
      <c r="N1816" s="286">
        <v>5</v>
      </c>
      <c r="O1816" s="286"/>
      <c r="P1816" s="176"/>
      <c r="Q1816" s="203">
        <f t="shared" si="845"/>
        <v>5</v>
      </c>
      <c r="R1816" s="203">
        <f t="shared" si="846"/>
        <v>0</v>
      </c>
      <c r="S1816" s="203">
        <f t="shared" si="847"/>
        <v>0</v>
      </c>
      <c r="T1816" s="203">
        <f t="shared" si="848"/>
        <v>0</v>
      </c>
      <c r="U1816" s="203">
        <f t="shared" si="849"/>
        <v>0</v>
      </c>
      <c r="V1816" s="175">
        <f>IF(Q1816&gt;0,VLOOKUP(Q1816,Jahresfaktoren!$A$11:$B$24,2,),0)</f>
        <v>250</v>
      </c>
      <c r="W1816" s="175">
        <f>IF(R1816&gt;0,VLOOKUP(R1816,Jahresfaktoren!$D$11:$E$24,2,),0)</f>
        <v>0</v>
      </c>
      <c r="X1816" s="175">
        <f>IF(S1816&gt;0,VLOOKUP(S1816,Jahresfaktoren!$A$28:$B$29,2,),0)</f>
        <v>0</v>
      </c>
      <c r="Y1816" s="175">
        <f>IF(T1816&gt;0,VLOOKUP(T1816,Jahresfaktoren!$A$28:$B$29,2,),0)</f>
        <v>0</v>
      </c>
      <c r="Z1816" s="175">
        <f>IF(U1816&gt;0,VLOOKUP(U1816,Jahresfaktoren!$A$32:$B$33,2,),)</f>
        <v>0</v>
      </c>
      <c r="AA1816" s="177">
        <f t="shared" si="834"/>
        <v>4510</v>
      </c>
      <c r="AB1816" s="177" t="str">
        <f t="shared" si="835"/>
        <v/>
      </c>
      <c r="AC1816" s="177" t="str">
        <f t="shared" si="836"/>
        <v/>
      </c>
      <c r="AD1816" s="177" t="str">
        <f t="shared" si="837"/>
        <v/>
      </c>
      <c r="AE1816" s="177" t="str">
        <f t="shared" si="838"/>
        <v/>
      </c>
      <c r="AF1816" s="178">
        <f>IF(Q1816&gt;0,VLOOKUP(H1816,Leistungszahlen!$A$11:$C$158,3,),0)</f>
        <v>0</v>
      </c>
      <c r="AG1816" s="178">
        <f>IF(R1816&gt;0,VLOOKUP(H1816,Leistungszahlen!$A$11:$F$158,6,),IF(T1816&gt;0,VLOOKUP(H1816,Leistungszahlen!$A$11:$F$158,6,),0))</f>
        <v>0</v>
      </c>
      <c r="AH1816" s="179" t="e">
        <f t="shared" si="854"/>
        <v>#DIV/0!</v>
      </c>
      <c r="AI1816" s="179">
        <f t="shared" si="855"/>
        <v>0</v>
      </c>
      <c r="AJ1816" s="179">
        <f t="shared" si="856"/>
        <v>0</v>
      </c>
      <c r="AK1816" s="179">
        <f t="shared" si="857"/>
        <v>0</v>
      </c>
      <c r="AL1816" s="179">
        <f t="shared" si="858"/>
        <v>0</v>
      </c>
      <c r="AM1816" s="180">
        <f>IF(L1816=1,Stundensätze!$D$13,IF(L1816=2,Stundensätze!$D$17,IF(L1816=4,Stundensätze!$D$21,"")))</f>
        <v>0</v>
      </c>
      <c r="AN1816" s="180">
        <f>IF(L1816=1,Stundensätze!$D$15,IF(L1816=2,Stundensätze!$D$19,IF(L1816=4,Stundensätze!$D$23,"")))</f>
        <v>0</v>
      </c>
      <c r="AO1816" s="180" t="e">
        <f t="shared" si="839"/>
        <v>#DIV/0!</v>
      </c>
      <c r="AP1816" s="180">
        <f t="shared" si="840"/>
        <v>0</v>
      </c>
      <c r="AQ1816" s="192" t="e">
        <f t="shared" si="841"/>
        <v>#DIV/0!</v>
      </c>
      <c r="AR1816" s="192" t="e">
        <f t="shared" si="842"/>
        <v>#DIV/0!</v>
      </c>
      <c r="AS1816" s="193" t="e">
        <f t="shared" si="843"/>
        <v>#DIV/0!</v>
      </c>
      <c r="AT1816" s="258" t="str">
        <f>IF(K1816=0,0,VLOOKUP(K1816,Kostenstellen!A:B,2,FALSE))</f>
        <v xml:space="preserve">Salinenklinik </v>
      </c>
      <c r="AU1816" s="68" t="str">
        <f t="shared" si="850"/>
        <v>O</v>
      </c>
      <c r="AV1816" s="68" t="str">
        <f t="shared" si="851"/>
        <v/>
      </c>
      <c r="AW1816" s="68">
        <f>IF(AF1816=0,0,VLOOKUP($H1816,Leistungszahlen!$A$11:$H$158,4,FALSE))</f>
        <v>0</v>
      </c>
      <c r="AX1816" s="68">
        <f>IF(AF1816=0,0,VLOOKUP($H1816,Leistungszahlen!$A$11:$H$158,5,FALSE))</f>
        <v>0</v>
      </c>
      <c r="AY1816" s="68">
        <f>IF(AG1816=0,0,VLOOKUP($H1816,Leistungszahlen!$A$11:$H$158,6,FALSE))</f>
        <v>0</v>
      </c>
      <c r="AZ1816" s="68">
        <f t="shared" si="852"/>
        <v>0</v>
      </c>
      <c r="BA1816" s="68">
        <f t="shared" si="853"/>
        <v>0</v>
      </c>
      <c r="BC1816" s="68">
        <f t="shared" si="844"/>
        <v>0</v>
      </c>
      <c r="BD1816" s="285"/>
    </row>
    <row r="1817" spans="1:56" s="68" customFormat="1">
      <c r="A1817" s="200"/>
      <c r="B1817" s="200"/>
      <c r="C1817" s="200" t="s">
        <v>420</v>
      </c>
      <c r="D1817" s="200" t="s">
        <v>1660</v>
      </c>
      <c r="E1817" s="200" t="s">
        <v>349</v>
      </c>
      <c r="F1817" s="200" t="s">
        <v>1681</v>
      </c>
      <c r="G1817" s="200" t="s">
        <v>509</v>
      </c>
      <c r="H1817" s="201" t="s">
        <v>213</v>
      </c>
      <c r="I1817" s="202">
        <v>16</v>
      </c>
      <c r="J1817" s="200" t="s">
        <v>560</v>
      </c>
      <c r="K1817" s="176">
        <v>5</v>
      </c>
      <c r="L1817" s="176">
        <v>1</v>
      </c>
      <c r="M1817" s="176"/>
      <c r="N1817" s="286">
        <v>5</v>
      </c>
      <c r="O1817" s="286"/>
      <c r="P1817" s="176"/>
      <c r="Q1817" s="203">
        <f t="shared" si="845"/>
        <v>5</v>
      </c>
      <c r="R1817" s="203">
        <f t="shared" si="846"/>
        <v>0</v>
      </c>
      <c r="S1817" s="203">
        <f t="shared" si="847"/>
        <v>0</v>
      </c>
      <c r="T1817" s="203">
        <f t="shared" si="848"/>
        <v>0</v>
      </c>
      <c r="U1817" s="203">
        <f t="shared" si="849"/>
        <v>0</v>
      </c>
      <c r="V1817" s="175">
        <f>IF(Q1817&gt;0,VLOOKUP(Q1817,Jahresfaktoren!$A$11:$B$24,2,),0)</f>
        <v>250</v>
      </c>
      <c r="W1817" s="175">
        <f>IF(R1817&gt;0,VLOOKUP(R1817,Jahresfaktoren!$D$11:$E$24,2,),0)</f>
        <v>0</v>
      </c>
      <c r="X1817" s="175">
        <f>IF(S1817&gt;0,VLOOKUP(S1817,Jahresfaktoren!$A$28:$B$29,2,),0)</f>
        <v>0</v>
      </c>
      <c r="Y1817" s="175">
        <f>IF(T1817&gt;0,VLOOKUP(T1817,Jahresfaktoren!$A$28:$B$29,2,),0)</f>
        <v>0</v>
      </c>
      <c r="Z1817" s="175">
        <f>IF(U1817&gt;0,VLOOKUP(U1817,Jahresfaktoren!$A$32:$B$33,2,),)</f>
        <v>0</v>
      </c>
      <c r="AA1817" s="177">
        <f t="shared" si="834"/>
        <v>4000</v>
      </c>
      <c r="AB1817" s="177" t="str">
        <f t="shared" si="835"/>
        <v/>
      </c>
      <c r="AC1817" s="177" t="str">
        <f t="shared" si="836"/>
        <v/>
      </c>
      <c r="AD1817" s="177" t="str">
        <f t="shared" si="837"/>
        <v/>
      </c>
      <c r="AE1817" s="177" t="str">
        <f t="shared" si="838"/>
        <v/>
      </c>
      <c r="AF1817" s="178">
        <f>IF(Q1817&gt;0,VLOOKUP(H1817,Leistungszahlen!$A$11:$C$158,3,),0)</f>
        <v>0</v>
      </c>
      <c r="AG1817" s="178">
        <f>IF(R1817&gt;0,VLOOKUP(H1817,Leistungszahlen!$A$11:$F$158,6,),IF(T1817&gt;0,VLOOKUP(H1817,Leistungszahlen!$A$11:$F$158,6,),0))</f>
        <v>0</v>
      </c>
      <c r="AH1817" s="179" t="e">
        <f t="shared" si="854"/>
        <v>#DIV/0!</v>
      </c>
      <c r="AI1817" s="179">
        <f t="shared" si="855"/>
        <v>0</v>
      </c>
      <c r="AJ1817" s="179">
        <f t="shared" si="856"/>
        <v>0</v>
      </c>
      <c r="AK1817" s="179">
        <f t="shared" si="857"/>
        <v>0</v>
      </c>
      <c r="AL1817" s="179">
        <f t="shared" si="858"/>
        <v>0</v>
      </c>
      <c r="AM1817" s="180">
        <f>IF(L1817=1,Stundensätze!$D$13,IF(L1817=2,Stundensätze!$D$17,IF(L1817=4,Stundensätze!$D$21,"")))</f>
        <v>0</v>
      </c>
      <c r="AN1817" s="180">
        <f>IF(L1817=1,Stundensätze!$D$15,IF(L1817=2,Stundensätze!$D$19,IF(L1817=4,Stundensätze!$D$23,"")))</f>
        <v>0</v>
      </c>
      <c r="AO1817" s="180" t="e">
        <f t="shared" si="839"/>
        <v>#DIV/0!</v>
      </c>
      <c r="AP1817" s="180">
        <f t="shared" si="840"/>
        <v>0</v>
      </c>
      <c r="AQ1817" s="192" t="e">
        <f t="shared" si="841"/>
        <v>#DIV/0!</v>
      </c>
      <c r="AR1817" s="192" t="e">
        <f t="shared" si="842"/>
        <v>#DIV/0!</v>
      </c>
      <c r="AS1817" s="193" t="e">
        <f t="shared" si="843"/>
        <v>#DIV/0!</v>
      </c>
      <c r="AT1817" s="258" t="str">
        <f>IF(K1817=0,0,VLOOKUP(K1817,Kostenstellen!A:B,2,FALSE))</f>
        <v xml:space="preserve">Salinenklinik </v>
      </c>
      <c r="AU1817" s="68" t="str">
        <f t="shared" si="850"/>
        <v>O</v>
      </c>
      <c r="AV1817" s="68" t="str">
        <f t="shared" si="851"/>
        <v/>
      </c>
      <c r="AW1817" s="68">
        <f>IF(AF1817=0,0,VLOOKUP($H1817,Leistungszahlen!$A$11:$H$158,4,FALSE))</f>
        <v>0</v>
      </c>
      <c r="AX1817" s="68">
        <f>IF(AF1817=0,0,VLOOKUP($H1817,Leistungszahlen!$A$11:$H$158,5,FALSE))</f>
        <v>0</v>
      </c>
      <c r="AY1817" s="68">
        <f>IF(AG1817=0,0,VLOOKUP($H1817,Leistungszahlen!$A$11:$H$158,6,FALSE))</f>
        <v>0</v>
      </c>
      <c r="AZ1817" s="68">
        <f t="shared" si="852"/>
        <v>0</v>
      </c>
      <c r="BA1817" s="68">
        <f t="shared" si="853"/>
        <v>0</v>
      </c>
      <c r="BC1817" s="68">
        <f t="shared" si="844"/>
        <v>0</v>
      </c>
      <c r="BD1817" s="285"/>
    </row>
    <row r="1818" spans="1:56" s="68" customFormat="1">
      <c r="A1818" s="200"/>
      <c r="B1818" s="200"/>
      <c r="C1818" s="200" t="s">
        <v>420</v>
      </c>
      <c r="D1818" s="200" t="s">
        <v>1660</v>
      </c>
      <c r="E1818" s="200" t="s">
        <v>349</v>
      </c>
      <c r="F1818" s="200" t="s">
        <v>1682</v>
      </c>
      <c r="G1818" s="200" t="s">
        <v>1683</v>
      </c>
      <c r="H1818" s="201" t="s">
        <v>206</v>
      </c>
      <c r="I1818" s="202">
        <v>2.77</v>
      </c>
      <c r="J1818" s="200" t="s">
        <v>560</v>
      </c>
      <c r="K1818" s="176">
        <v>5</v>
      </c>
      <c r="L1818" s="176">
        <v>1</v>
      </c>
      <c r="M1818" s="176"/>
      <c r="N1818" s="286">
        <v>1</v>
      </c>
      <c r="O1818" s="286"/>
      <c r="P1818" s="176"/>
      <c r="Q1818" s="203">
        <f t="shared" si="845"/>
        <v>1</v>
      </c>
      <c r="R1818" s="203">
        <f t="shared" si="846"/>
        <v>0</v>
      </c>
      <c r="S1818" s="203">
        <f t="shared" si="847"/>
        <v>0</v>
      </c>
      <c r="T1818" s="203">
        <f t="shared" si="848"/>
        <v>0</v>
      </c>
      <c r="U1818" s="203">
        <f t="shared" si="849"/>
        <v>0</v>
      </c>
      <c r="V1818" s="175">
        <f>IF(Q1818&gt;0,VLOOKUP(Q1818,Jahresfaktoren!$A$11:$B$24,2,),0)</f>
        <v>52</v>
      </c>
      <c r="W1818" s="175">
        <f>IF(R1818&gt;0,VLOOKUP(R1818,Jahresfaktoren!$D$11:$E$24,2,),0)</f>
        <v>0</v>
      </c>
      <c r="X1818" s="175">
        <f>IF(S1818&gt;0,VLOOKUP(S1818,Jahresfaktoren!$A$28:$B$29,2,),0)</f>
        <v>0</v>
      </c>
      <c r="Y1818" s="175">
        <f>IF(T1818&gt;0,VLOOKUP(T1818,Jahresfaktoren!$A$28:$B$29,2,),0)</f>
        <v>0</v>
      </c>
      <c r="Z1818" s="175">
        <f>IF(U1818&gt;0,VLOOKUP(U1818,Jahresfaktoren!$A$32:$B$33,2,),)</f>
        <v>0</v>
      </c>
      <c r="AA1818" s="177">
        <f t="shared" si="834"/>
        <v>144.04</v>
      </c>
      <c r="AB1818" s="177" t="str">
        <f t="shared" si="835"/>
        <v/>
      </c>
      <c r="AC1818" s="177" t="str">
        <f t="shared" si="836"/>
        <v/>
      </c>
      <c r="AD1818" s="177" t="str">
        <f t="shared" si="837"/>
        <v/>
      </c>
      <c r="AE1818" s="177" t="str">
        <f t="shared" si="838"/>
        <v/>
      </c>
      <c r="AF1818" s="178">
        <f>IF(Q1818&gt;0,VLOOKUP(H1818,Leistungszahlen!$A$11:$C$158,3,),0)</f>
        <v>0</v>
      </c>
      <c r="AG1818" s="178">
        <f>IF(R1818&gt;0,VLOOKUP(H1818,Leistungszahlen!$A$11:$F$158,6,),IF(T1818&gt;0,VLOOKUP(H1818,Leistungszahlen!$A$11:$F$158,6,),0))</f>
        <v>0</v>
      </c>
      <c r="AH1818" s="179" t="e">
        <f t="shared" si="854"/>
        <v>#DIV/0!</v>
      </c>
      <c r="AI1818" s="179">
        <f t="shared" si="855"/>
        <v>0</v>
      </c>
      <c r="AJ1818" s="179">
        <f t="shared" si="856"/>
        <v>0</v>
      </c>
      <c r="AK1818" s="179">
        <f t="shared" si="857"/>
        <v>0</v>
      </c>
      <c r="AL1818" s="179">
        <f t="shared" si="858"/>
        <v>0</v>
      </c>
      <c r="AM1818" s="180">
        <f>IF(L1818=1,Stundensätze!$D$13,IF(L1818=2,Stundensätze!$D$17,IF(L1818=4,Stundensätze!$D$21,"")))</f>
        <v>0</v>
      </c>
      <c r="AN1818" s="180">
        <f>IF(L1818=1,Stundensätze!$D$15,IF(L1818=2,Stundensätze!$D$19,IF(L1818=4,Stundensätze!$D$23,"")))</f>
        <v>0</v>
      </c>
      <c r="AO1818" s="180" t="e">
        <f t="shared" si="839"/>
        <v>#DIV/0!</v>
      </c>
      <c r="AP1818" s="180">
        <f t="shared" si="840"/>
        <v>0</v>
      </c>
      <c r="AQ1818" s="192" t="e">
        <f t="shared" si="841"/>
        <v>#DIV/0!</v>
      </c>
      <c r="AR1818" s="192" t="e">
        <f t="shared" si="842"/>
        <v>#DIV/0!</v>
      </c>
      <c r="AS1818" s="193" t="e">
        <f t="shared" si="843"/>
        <v>#DIV/0!</v>
      </c>
      <c r="AT1818" s="258" t="str">
        <f>IF(K1818=0,0,VLOOKUP(K1818,Kostenstellen!A:B,2,FALSE))</f>
        <v xml:space="preserve">Salinenklinik </v>
      </c>
      <c r="AU1818" s="68" t="str">
        <f t="shared" si="850"/>
        <v>H</v>
      </c>
      <c r="AV1818" s="68" t="str">
        <f t="shared" si="851"/>
        <v/>
      </c>
      <c r="AW1818" s="68">
        <f>IF(AF1818=0,0,VLOOKUP($H1818,Leistungszahlen!$A$11:$H$158,4,FALSE))</f>
        <v>0</v>
      </c>
      <c r="AX1818" s="68">
        <f>IF(AF1818=0,0,VLOOKUP($H1818,Leistungszahlen!$A$11:$H$158,5,FALSE))</f>
        <v>0</v>
      </c>
      <c r="AY1818" s="68">
        <f>IF(AG1818=0,0,VLOOKUP($H1818,Leistungszahlen!$A$11:$H$158,6,FALSE))</f>
        <v>0</v>
      </c>
      <c r="AZ1818" s="68">
        <f t="shared" si="852"/>
        <v>0</v>
      </c>
      <c r="BA1818" s="68">
        <f t="shared" si="853"/>
        <v>0</v>
      </c>
      <c r="BC1818" s="68">
        <f t="shared" si="844"/>
        <v>0</v>
      </c>
      <c r="BD1818" s="285"/>
    </row>
    <row r="1819" spans="1:56" s="68" customFormat="1">
      <c r="A1819" s="200"/>
      <c r="B1819" s="200"/>
      <c r="C1819" s="200" t="s">
        <v>420</v>
      </c>
      <c r="D1819" s="200" t="s">
        <v>1660</v>
      </c>
      <c r="E1819" s="200" t="s">
        <v>349</v>
      </c>
      <c r="F1819" s="200" t="s">
        <v>1684</v>
      </c>
      <c r="G1819" s="200" t="s">
        <v>364</v>
      </c>
      <c r="H1819" s="201" t="s">
        <v>329</v>
      </c>
      <c r="I1819" s="202">
        <v>51.57</v>
      </c>
      <c r="J1819" s="200" t="s">
        <v>560</v>
      </c>
      <c r="K1819" s="176">
        <v>5</v>
      </c>
      <c r="L1819" s="176">
        <v>1</v>
      </c>
      <c r="M1819" s="176"/>
      <c r="N1819" s="286">
        <v>6</v>
      </c>
      <c r="O1819" s="286"/>
      <c r="P1819" s="176"/>
      <c r="Q1819" s="203">
        <f t="shared" si="845"/>
        <v>6</v>
      </c>
      <c r="R1819" s="203">
        <f t="shared" si="846"/>
        <v>0</v>
      </c>
      <c r="S1819" s="203">
        <f t="shared" si="847"/>
        <v>0</v>
      </c>
      <c r="T1819" s="203">
        <f t="shared" si="848"/>
        <v>0</v>
      </c>
      <c r="U1819" s="203">
        <f t="shared" si="849"/>
        <v>0</v>
      </c>
      <c r="V1819" s="175">
        <f>IF(Q1819&gt;0,VLOOKUP(Q1819,Jahresfaktoren!$A$11:$B$24,2,),0)</f>
        <v>302</v>
      </c>
      <c r="W1819" s="175">
        <f>IF(R1819&gt;0,VLOOKUP(R1819,Jahresfaktoren!$D$11:$E$24,2,),0)</f>
        <v>0</v>
      </c>
      <c r="X1819" s="175">
        <f>IF(S1819&gt;0,VLOOKUP(S1819,Jahresfaktoren!$A$28:$B$29,2,),0)</f>
        <v>0</v>
      </c>
      <c r="Y1819" s="175">
        <f>IF(T1819&gt;0,VLOOKUP(T1819,Jahresfaktoren!$A$28:$B$29,2,),0)</f>
        <v>0</v>
      </c>
      <c r="Z1819" s="175">
        <f>IF(U1819&gt;0,VLOOKUP(U1819,Jahresfaktoren!$A$32:$B$33,2,),)</f>
        <v>0</v>
      </c>
      <c r="AA1819" s="177">
        <f t="shared" si="834"/>
        <v>15574.14</v>
      </c>
      <c r="AB1819" s="177" t="str">
        <f t="shared" si="835"/>
        <v/>
      </c>
      <c r="AC1819" s="177" t="str">
        <f t="shared" si="836"/>
        <v/>
      </c>
      <c r="AD1819" s="177" t="str">
        <f t="shared" si="837"/>
        <v/>
      </c>
      <c r="AE1819" s="177" t="str">
        <f t="shared" si="838"/>
        <v/>
      </c>
      <c r="AF1819" s="178">
        <f>IF(Q1819&gt;0,VLOOKUP(H1819,Leistungszahlen!$A$11:$C$158,3,),0)</f>
        <v>0</v>
      </c>
      <c r="AG1819" s="178">
        <f>IF(R1819&gt;0,VLOOKUP(H1819,Leistungszahlen!$A$11:$F$158,6,),IF(T1819&gt;0,VLOOKUP(H1819,Leistungszahlen!$A$11:$F$158,6,),0))</f>
        <v>0</v>
      </c>
      <c r="AH1819" s="179" t="e">
        <f t="shared" si="854"/>
        <v>#DIV/0!</v>
      </c>
      <c r="AI1819" s="179">
        <f t="shared" si="855"/>
        <v>0</v>
      </c>
      <c r="AJ1819" s="179">
        <f t="shared" si="856"/>
        <v>0</v>
      </c>
      <c r="AK1819" s="179">
        <f t="shared" si="857"/>
        <v>0</v>
      </c>
      <c r="AL1819" s="179">
        <f t="shared" si="858"/>
        <v>0</v>
      </c>
      <c r="AM1819" s="180">
        <f>IF(L1819=1,Stundensätze!$D$13,IF(L1819=2,Stundensätze!$D$17,IF(L1819=4,Stundensätze!$D$21,"")))</f>
        <v>0</v>
      </c>
      <c r="AN1819" s="180">
        <f>IF(L1819=1,Stundensätze!$D$15,IF(L1819=2,Stundensätze!$D$19,IF(L1819=4,Stundensätze!$D$23,"")))</f>
        <v>0</v>
      </c>
      <c r="AO1819" s="180" t="e">
        <f t="shared" si="839"/>
        <v>#DIV/0!</v>
      </c>
      <c r="AP1819" s="180">
        <f t="shared" si="840"/>
        <v>0</v>
      </c>
      <c r="AQ1819" s="192" t="e">
        <f t="shared" si="841"/>
        <v>#DIV/0!</v>
      </c>
      <c r="AR1819" s="192" t="e">
        <f t="shared" si="842"/>
        <v>#DIV/0!</v>
      </c>
      <c r="AS1819" s="193" t="e">
        <f t="shared" si="843"/>
        <v>#DIV/0!</v>
      </c>
      <c r="AT1819" s="258" t="str">
        <f>IF(K1819=0,0,VLOOKUP(K1819,Kostenstellen!A:B,2,FALSE))</f>
        <v xml:space="preserve">Salinenklinik </v>
      </c>
      <c r="AU1819" s="68" t="str">
        <f t="shared" si="850"/>
        <v>KS</v>
      </c>
      <c r="AV1819" s="68" t="str">
        <f t="shared" si="851"/>
        <v/>
      </c>
      <c r="AW1819" s="68">
        <f>IF(AF1819=0,0,VLOOKUP($H1819,Leistungszahlen!$A$11:$H$158,4,FALSE))</f>
        <v>0</v>
      </c>
      <c r="AX1819" s="68">
        <f>IF(AF1819=0,0,VLOOKUP($H1819,Leistungszahlen!$A$11:$H$158,5,FALSE))</f>
        <v>0</v>
      </c>
      <c r="AY1819" s="68">
        <f>IF(AG1819=0,0,VLOOKUP($H1819,Leistungszahlen!$A$11:$H$158,6,FALSE))</f>
        <v>0</v>
      </c>
      <c r="AZ1819" s="68">
        <f t="shared" si="852"/>
        <v>0</v>
      </c>
      <c r="BA1819" s="68">
        <f t="shared" si="853"/>
        <v>0</v>
      </c>
      <c r="BC1819" s="68">
        <f t="shared" si="844"/>
        <v>0</v>
      </c>
      <c r="BD1819" s="285"/>
    </row>
    <row r="1820" spans="1:56" s="68" customFormat="1">
      <c r="A1820" s="200"/>
      <c r="B1820" s="200"/>
      <c r="C1820" s="200" t="s">
        <v>420</v>
      </c>
      <c r="D1820" s="200" t="s">
        <v>1660</v>
      </c>
      <c r="E1820" s="200" t="s">
        <v>349</v>
      </c>
      <c r="F1820" s="200"/>
      <c r="G1820" s="200" t="s">
        <v>510</v>
      </c>
      <c r="H1820" s="201" t="s">
        <v>213</v>
      </c>
      <c r="I1820" s="202">
        <v>44.34</v>
      </c>
      <c r="J1820" s="200" t="s">
        <v>560</v>
      </c>
      <c r="K1820" s="176">
        <v>5</v>
      </c>
      <c r="L1820" s="176">
        <v>1</v>
      </c>
      <c r="M1820" s="176"/>
      <c r="N1820" s="286">
        <v>5</v>
      </c>
      <c r="O1820" s="286"/>
      <c r="P1820" s="176"/>
      <c r="Q1820" s="203">
        <f t="shared" si="845"/>
        <v>5</v>
      </c>
      <c r="R1820" s="203">
        <f t="shared" si="846"/>
        <v>0</v>
      </c>
      <c r="S1820" s="203">
        <f t="shared" si="847"/>
        <v>0</v>
      </c>
      <c r="T1820" s="203">
        <f t="shared" si="848"/>
        <v>0</v>
      </c>
      <c r="U1820" s="203">
        <f t="shared" si="849"/>
        <v>0</v>
      </c>
      <c r="V1820" s="175">
        <f>IF(Q1820&gt;0,VLOOKUP(Q1820,Jahresfaktoren!$A$11:$B$24,2,),0)</f>
        <v>250</v>
      </c>
      <c r="W1820" s="175">
        <f>IF(R1820&gt;0,VLOOKUP(R1820,Jahresfaktoren!$D$11:$E$24,2,),0)</f>
        <v>0</v>
      </c>
      <c r="X1820" s="175">
        <f>IF(S1820&gt;0,VLOOKUP(S1820,Jahresfaktoren!$A$28:$B$29,2,),0)</f>
        <v>0</v>
      </c>
      <c r="Y1820" s="175">
        <f>IF(T1820&gt;0,VLOOKUP(T1820,Jahresfaktoren!$A$28:$B$29,2,),0)</f>
        <v>0</v>
      </c>
      <c r="Z1820" s="175">
        <f>IF(U1820&gt;0,VLOOKUP(U1820,Jahresfaktoren!$A$32:$B$33,2,),)</f>
        <v>0</v>
      </c>
      <c r="AA1820" s="177">
        <f t="shared" si="834"/>
        <v>11085</v>
      </c>
      <c r="AB1820" s="177" t="str">
        <f t="shared" si="835"/>
        <v/>
      </c>
      <c r="AC1820" s="177" t="str">
        <f t="shared" si="836"/>
        <v/>
      </c>
      <c r="AD1820" s="177" t="str">
        <f t="shared" si="837"/>
        <v/>
      </c>
      <c r="AE1820" s="177" t="str">
        <f t="shared" si="838"/>
        <v/>
      </c>
      <c r="AF1820" s="178">
        <f>IF(Q1820&gt;0,VLOOKUP(H1820,Leistungszahlen!$A$11:$C$158,3,),0)</f>
        <v>0</v>
      </c>
      <c r="AG1820" s="178">
        <f>IF(R1820&gt;0,VLOOKUP(H1820,Leistungszahlen!$A$11:$F$158,6,),IF(T1820&gt;0,VLOOKUP(H1820,Leistungszahlen!$A$11:$F$158,6,),0))</f>
        <v>0</v>
      </c>
      <c r="AH1820" s="179" t="e">
        <f t="shared" si="854"/>
        <v>#DIV/0!</v>
      </c>
      <c r="AI1820" s="179">
        <f t="shared" si="855"/>
        <v>0</v>
      </c>
      <c r="AJ1820" s="179">
        <f t="shared" si="856"/>
        <v>0</v>
      </c>
      <c r="AK1820" s="179">
        <f t="shared" si="857"/>
        <v>0</v>
      </c>
      <c r="AL1820" s="179">
        <f t="shared" si="858"/>
        <v>0</v>
      </c>
      <c r="AM1820" s="180">
        <f>IF(L1820=1,Stundensätze!$D$13,IF(L1820=2,Stundensätze!$D$17,IF(L1820=4,Stundensätze!$D$21,"")))</f>
        <v>0</v>
      </c>
      <c r="AN1820" s="180">
        <f>IF(L1820=1,Stundensätze!$D$15,IF(L1820=2,Stundensätze!$D$19,IF(L1820=4,Stundensätze!$D$23,"")))</f>
        <v>0</v>
      </c>
      <c r="AO1820" s="180" t="e">
        <f t="shared" si="839"/>
        <v>#DIV/0!</v>
      </c>
      <c r="AP1820" s="180">
        <f t="shared" si="840"/>
        <v>0</v>
      </c>
      <c r="AQ1820" s="192" t="e">
        <f t="shared" si="841"/>
        <v>#DIV/0!</v>
      </c>
      <c r="AR1820" s="192" t="e">
        <f t="shared" si="842"/>
        <v>#DIV/0!</v>
      </c>
      <c r="AS1820" s="193" t="e">
        <f t="shared" si="843"/>
        <v>#DIV/0!</v>
      </c>
      <c r="AT1820" s="258" t="str">
        <f>IF(K1820=0,0,VLOOKUP(K1820,Kostenstellen!A:B,2,FALSE))</f>
        <v xml:space="preserve">Salinenklinik </v>
      </c>
      <c r="AU1820" s="68" t="str">
        <f t="shared" si="850"/>
        <v>O</v>
      </c>
      <c r="AV1820" s="68" t="str">
        <f t="shared" si="851"/>
        <v/>
      </c>
      <c r="AW1820" s="68">
        <f>IF(AF1820=0,0,VLOOKUP($H1820,Leistungszahlen!$A$11:$H$158,4,FALSE))</f>
        <v>0</v>
      </c>
      <c r="AX1820" s="68">
        <f>IF(AF1820=0,0,VLOOKUP($H1820,Leistungszahlen!$A$11:$H$158,5,FALSE))</f>
        <v>0</v>
      </c>
      <c r="AY1820" s="68">
        <f>IF(AG1820=0,0,VLOOKUP($H1820,Leistungszahlen!$A$11:$H$158,6,FALSE))</f>
        <v>0</v>
      </c>
      <c r="AZ1820" s="68">
        <f t="shared" si="852"/>
        <v>0</v>
      </c>
      <c r="BA1820" s="68">
        <f t="shared" si="853"/>
        <v>0</v>
      </c>
      <c r="BC1820" s="68">
        <f t="shared" si="844"/>
        <v>0</v>
      </c>
      <c r="BD1820" s="285"/>
    </row>
    <row r="1821" spans="1:56" s="68" customFormat="1">
      <c r="A1821" s="200"/>
      <c r="B1821" s="200"/>
      <c r="C1821" s="200" t="s">
        <v>420</v>
      </c>
      <c r="D1821" s="200" t="s">
        <v>1660</v>
      </c>
      <c r="E1821" s="200" t="s">
        <v>349</v>
      </c>
      <c r="F1821" s="200" t="s">
        <v>1685</v>
      </c>
      <c r="G1821" s="200" t="s">
        <v>511</v>
      </c>
      <c r="H1821" s="201" t="s">
        <v>213</v>
      </c>
      <c r="I1821" s="202">
        <v>27.9</v>
      </c>
      <c r="J1821" s="200" t="s">
        <v>560</v>
      </c>
      <c r="K1821" s="176">
        <v>5</v>
      </c>
      <c r="L1821" s="176">
        <v>1</v>
      </c>
      <c r="M1821" s="176"/>
      <c r="N1821" s="286">
        <v>5</v>
      </c>
      <c r="O1821" s="286"/>
      <c r="P1821" s="176"/>
      <c r="Q1821" s="203">
        <f t="shared" si="845"/>
        <v>5</v>
      </c>
      <c r="R1821" s="203">
        <f t="shared" si="846"/>
        <v>0</v>
      </c>
      <c r="S1821" s="203">
        <f t="shared" si="847"/>
        <v>0</v>
      </c>
      <c r="T1821" s="203">
        <f t="shared" si="848"/>
        <v>0</v>
      </c>
      <c r="U1821" s="203">
        <f t="shared" si="849"/>
        <v>0</v>
      </c>
      <c r="V1821" s="175">
        <f>IF(Q1821&gt;0,VLOOKUP(Q1821,Jahresfaktoren!$A$11:$B$24,2,),0)</f>
        <v>250</v>
      </c>
      <c r="W1821" s="175">
        <f>IF(R1821&gt;0,VLOOKUP(R1821,Jahresfaktoren!$D$11:$E$24,2,),0)</f>
        <v>0</v>
      </c>
      <c r="X1821" s="175">
        <f>IF(S1821&gt;0,VLOOKUP(S1821,Jahresfaktoren!$A$28:$B$29,2,),0)</f>
        <v>0</v>
      </c>
      <c r="Y1821" s="175">
        <f>IF(T1821&gt;0,VLOOKUP(T1821,Jahresfaktoren!$A$28:$B$29,2,),0)</f>
        <v>0</v>
      </c>
      <c r="Z1821" s="175">
        <f>IF(U1821&gt;0,VLOOKUP(U1821,Jahresfaktoren!$A$32:$B$33,2,),)</f>
        <v>0</v>
      </c>
      <c r="AA1821" s="177">
        <f t="shared" si="834"/>
        <v>6975</v>
      </c>
      <c r="AB1821" s="177" t="str">
        <f t="shared" si="835"/>
        <v/>
      </c>
      <c r="AC1821" s="177" t="str">
        <f t="shared" si="836"/>
        <v/>
      </c>
      <c r="AD1821" s="177" t="str">
        <f t="shared" si="837"/>
        <v/>
      </c>
      <c r="AE1821" s="177" t="str">
        <f t="shared" si="838"/>
        <v/>
      </c>
      <c r="AF1821" s="178">
        <f>IF(Q1821&gt;0,VLOOKUP(H1821,Leistungszahlen!$A$11:$C$158,3,),0)</f>
        <v>0</v>
      </c>
      <c r="AG1821" s="178">
        <f>IF(R1821&gt;0,VLOOKUP(H1821,Leistungszahlen!$A$11:$F$158,6,),IF(T1821&gt;0,VLOOKUP(H1821,Leistungszahlen!$A$11:$F$158,6,),0))</f>
        <v>0</v>
      </c>
      <c r="AH1821" s="179" t="e">
        <f t="shared" si="854"/>
        <v>#DIV/0!</v>
      </c>
      <c r="AI1821" s="179">
        <f t="shared" si="855"/>
        <v>0</v>
      </c>
      <c r="AJ1821" s="179">
        <f t="shared" si="856"/>
        <v>0</v>
      </c>
      <c r="AK1821" s="179">
        <f t="shared" si="857"/>
        <v>0</v>
      </c>
      <c r="AL1821" s="179">
        <f t="shared" si="858"/>
        <v>0</v>
      </c>
      <c r="AM1821" s="180">
        <f>IF(L1821=1,Stundensätze!$D$13,IF(L1821=2,Stundensätze!$D$17,IF(L1821=4,Stundensätze!$D$21,"")))</f>
        <v>0</v>
      </c>
      <c r="AN1821" s="180">
        <f>IF(L1821=1,Stundensätze!$D$15,IF(L1821=2,Stundensätze!$D$19,IF(L1821=4,Stundensätze!$D$23,"")))</f>
        <v>0</v>
      </c>
      <c r="AO1821" s="180" t="e">
        <f t="shared" si="839"/>
        <v>#DIV/0!</v>
      </c>
      <c r="AP1821" s="180">
        <f t="shared" si="840"/>
        <v>0</v>
      </c>
      <c r="AQ1821" s="192" t="e">
        <f t="shared" si="841"/>
        <v>#DIV/0!</v>
      </c>
      <c r="AR1821" s="192" t="e">
        <f t="shared" si="842"/>
        <v>#DIV/0!</v>
      </c>
      <c r="AS1821" s="193" t="e">
        <f t="shared" si="843"/>
        <v>#DIV/0!</v>
      </c>
      <c r="AT1821" s="258" t="str">
        <f>IF(K1821=0,0,VLOOKUP(K1821,Kostenstellen!A:B,2,FALSE))</f>
        <v xml:space="preserve">Salinenklinik </v>
      </c>
      <c r="AU1821" s="68" t="str">
        <f t="shared" si="850"/>
        <v>O</v>
      </c>
      <c r="AV1821" s="68" t="str">
        <f t="shared" si="851"/>
        <v/>
      </c>
      <c r="AW1821" s="68">
        <f>IF(AF1821=0,0,VLOOKUP($H1821,Leistungszahlen!$A$11:$H$158,4,FALSE))</f>
        <v>0</v>
      </c>
      <c r="AX1821" s="68">
        <f>IF(AF1821=0,0,VLOOKUP($H1821,Leistungszahlen!$A$11:$H$158,5,FALSE))</f>
        <v>0</v>
      </c>
      <c r="AY1821" s="68">
        <f>IF(AG1821=0,0,VLOOKUP($H1821,Leistungszahlen!$A$11:$H$158,6,FALSE))</f>
        <v>0</v>
      </c>
      <c r="AZ1821" s="68">
        <f t="shared" si="852"/>
        <v>0</v>
      </c>
      <c r="BA1821" s="68">
        <f t="shared" si="853"/>
        <v>0</v>
      </c>
      <c r="BC1821" s="68">
        <f t="shared" si="844"/>
        <v>0</v>
      </c>
      <c r="BD1821" s="285"/>
    </row>
    <row r="1822" spans="1:56" s="68" customFormat="1">
      <c r="A1822" s="200"/>
      <c r="B1822" s="200"/>
      <c r="C1822" s="200" t="s">
        <v>420</v>
      </c>
      <c r="D1822" s="200" t="s">
        <v>1660</v>
      </c>
      <c r="E1822" s="200" t="s">
        <v>349</v>
      </c>
      <c r="F1822" s="200" t="s">
        <v>1685</v>
      </c>
      <c r="G1822" s="200" t="s">
        <v>512</v>
      </c>
      <c r="H1822" s="201" t="s">
        <v>213</v>
      </c>
      <c r="I1822" s="202">
        <v>28</v>
      </c>
      <c r="J1822" s="200" t="s">
        <v>560</v>
      </c>
      <c r="K1822" s="176">
        <v>5</v>
      </c>
      <c r="L1822" s="176">
        <v>1</v>
      </c>
      <c r="M1822" s="176"/>
      <c r="N1822" s="286">
        <v>5</v>
      </c>
      <c r="O1822" s="286"/>
      <c r="P1822" s="176"/>
      <c r="Q1822" s="203">
        <f t="shared" si="845"/>
        <v>5</v>
      </c>
      <c r="R1822" s="203">
        <f t="shared" si="846"/>
        <v>0</v>
      </c>
      <c r="S1822" s="203">
        <f t="shared" si="847"/>
        <v>0</v>
      </c>
      <c r="T1822" s="203">
        <f t="shared" si="848"/>
        <v>0</v>
      </c>
      <c r="U1822" s="203">
        <f t="shared" si="849"/>
        <v>0</v>
      </c>
      <c r="V1822" s="175">
        <f>IF(Q1822&gt;0,VLOOKUP(Q1822,Jahresfaktoren!$A$11:$B$24,2,),0)</f>
        <v>250</v>
      </c>
      <c r="W1822" s="175">
        <f>IF(R1822&gt;0,VLOOKUP(R1822,Jahresfaktoren!$D$11:$E$24,2,),0)</f>
        <v>0</v>
      </c>
      <c r="X1822" s="175">
        <f>IF(S1822&gt;0,VLOOKUP(S1822,Jahresfaktoren!$A$28:$B$29,2,),0)</f>
        <v>0</v>
      </c>
      <c r="Y1822" s="175">
        <f>IF(T1822&gt;0,VLOOKUP(T1822,Jahresfaktoren!$A$28:$B$29,2,),0)</f>
        <v>0</v>
      </c>
      <c r="Z1822" s="175">
        <f>IF(U1822&gt;0,VLOOKUP(U1822,Jahresfaktoren!$A$32:$B$33,2,),)</f>
        <v>0</v>
      </c>
      <c r="AA1822" s="177">
        <f t="shared" si="834"/>
        <v>7000</v>
      </c>
      <c r="AB1822" s="177" t="str">
        <f t="shared" si="835"/>
        <v/>
      </c>
      <c r="AC1822" s="177" t="str">
        <f t="shared" si="836"/>
        <v/>
      </c>
      <c r="AD1822" s="177" t="str">
        <f t="shared" si="837"/>
        <v/>
      </c>
      <c r="AE1822" s="177" t="str">
        <f t="shared" si="838"/>
        <v/>
      </c>
      <c r="AF1822" s="178">
        <f>IF(Q1822&gt;0,VLOOKUP(H1822,Leistungszahlen!$A$11:$C$158,3,),0)</f>
        <v>0</v>
      </c>
      <c r="AG1822" s="178">
        <f>IF(R1822&gt;0,VLOOKUP(H1822,Leistungszahlen!$A$11:$F$158,6,),IF(T1822&gt;0,VLOOKUP(H1822,Leistungszahlen!$A$11:$F$158,6,),0))</f>
        <v>0</v>
      </c>
      <c r="AH1822" s="179" t="e">
        <f t="shared" si="854"/>
        <v>#DIV/0!</v>
      </c>
      <c r="AI1822" s="179">
        <f t="shared" si="855"/>
        <v>0</v>
      </c>
      <c r="AJ1822" s="179">
        <f t="shared" si="856"/>
        <v>0</v>
      </c>
      <c r="AK1822" s="179">
        <f t="shared" si="857"/>
        <v>0</v>
      </c>
      <c r="AL1822" s="179">
        <f t="shared" si="858"/>
        <v>0</v>
      </c>
      <c r="AM1822" s="180">
        <f>IF(L1822=1,Stundensätze!$D$13,IF(L1822=2,Stundensätze!$D$17,IF(L1822=4,Stundensätze!$D$21,"")))</f>
        <v>0</v>
      </c>
      <c r="AN1822" s="180">
        <f>IF(L1822=1,Stundensätze!$D$15,IF(L1822=2,Stundensätze!$D$19,IF(L1822=4,Stundensätze!$D$23,"")))</f>
        <v>0</v>
      </c>
      <c r="AO1822" s="180" t="e">
        <f t="shared" si="839"/>
        <v>#DIV/0!</v>
      </c>
      <c r="AP1822" s="180">
        <f t="shared" si="840"/>
        <v>0</v>
      </c>
      <c r="AQ1822" s="192" t="e">
        <f t="shared" si="841"/>
        <v>#DIV/0!</v>
      </c>
      <c r="AR1822" s="192" t="e">
        <f t="shared" si="842"/>
        <v>#DIV/0!</v>
      </c>
      <c r="AS1822" s="193" t="e">
        <f t="shared" si="843"/>
        <v>#DIV/0!</v>
      </c>
      <c r="AT1822" s="258" t="str">
        <f>IF(K1822=0,0,VLOOKUP(K1822,Kostenstellen!A:B,2,FALSE))</f>
        <v xml:space="preserve">Salinenklinik </v>
      </c>
      <c r="AU1822" s="68" t="str">
        <f t="shared" si="850"/>
        <v>O</v>
      </c>
      <c r="AV1822" s="68" t="str">
        <f t="shared" si="851"/>
        <v/>
      </c>
      <c r="AW1822" s="68">
        <f>IF(AF1822=0,0,VLOOKUP($H1822,Leistungszahlen!$A$11:$H$158,4,FALSE))</f>
        <v>0</v>
      </c>
      <c r="AX1822" s="68">
        <f>IF(AF1822=0,0,VLOOKUP($H1822,Leistungszahlen!$A$11:$H$158,5,FALSE))</f>
        <v>0</v>
      </c>
      <c r="AY1822" s="68">
        <f>IF(AG1822=0,0,VLOOKUP($H1822,Leistungszahlen!$A$11:$H$158,6,FALSE))</f>
        <v>0</v>
      </c>
      <c r="AZ1822" s="68">
        <f t="shared" si="852"/>
        <v>0</v>
      </c>
      <c r="BA1822" s="68">
        <f t="shared" si="853"/>
        <v>0</v>
      </c>
      <c r="BC1822" s="68">
        <f t="shared" si="844"/>
        <v>0</v>
      </c>
      <c r="BD1822" s="285"/>
    </row>
    <row r="1823" spans="1:56" s="68" customFormat="1">
      <c r="A1823" s="200"/>
      <c r="B1823" s="200"/>
      <c r="C1823" s="200" t="s">
        <v>420</v>
      </c>
      <c r="D1823" s="200" t="s">
        <v>1660</v>
      </c>
      <c r="E1823" s="200" t="s">
        <v>349</v>
      </c>
      <c r="F1823" s="200" t="s">
        <v>1685</v>
      </c>
      <c r="G1823" s="200" t="s">
        <v>513</v>
      </c>
      <c r="H1823" s="201" t="s">
        <v>213</v>
      </c>
      <c r="I1823" s="202">
        <v>27.75</v>
      </c>
      <c r="J1823" s="200" t="s">
        <v>560</v>
      </c>
      <c r="K1823" s="176">
        <v>5</v>
      </c>
      <c r="L1823" s="176">
        <v>1</v>
      </c>
      <c r="M1823" s="176"/>
      <c r="N1823" s="286">
        <v>5</v>
      </c>
      <c r="O1823" s="286"/>
      <c r="P1823" s="176"/>
      <c r="Q1823" s="203">
        <f t="shared" si="845"/>
        <v>5</v>
      </c>
      <c r="R1823" s="203">
        <f t="shared" si="846"/>
        <v>0</v>
      </c>
      <c r="S1823" s="203">
        <f t="shared" si="847"/>
        <v>0</v>
      </c>
      <c r="T1823" s="203">
        <f t="shared" si="848"/>
        <v>0</v>
      </c>
      <c r="U1823" s="203">
        <f t="shared" si="849"/>
        <v>0</v>
      </c>
      <c r="V1823" s="175">
        <f>IF(Q1823&gt;0,VLOOKUP(Q1823,Jahresfaktoren!$A$11:$B$24,2,),0)</f>
        <v>250</v>
      </c>
      <c r="W1823" s="175">
        <f>IF(R1823&gt;0,VLOOKUP(R1823,Jahresfaktoren!$D$11:$E$24,2,),0)</f>
        <v>0</v>
      </c>
      <c r="X1823" s="175">
        <f>IF(S1823&gt;0,VLOOKUP(S1823,Jahresfaktoren!$A$28:$B$29,2,),0)</f>
        <v>0</v>
      </c>
      <c r="Y1823" s="175">
        <f>IF(T1823&gt;0,VLOOKUP(T1823,Jahresfaktoren!$A$28:$B$29,2,),0)</f>
        <v>0</v>
      </c>
      <c r="Z1823" s="175">
        <f>IF(U1823&gt;0,VLOOKUP(U1823,Jahresfaktoren!$A$32:$B$33,2,),)</f>
        <v>0</v>
      </c>
      <c r="AA1823" s="177">
        <f t="shared" si="834"/>
        <v>6937.5</v>
      </c>
      <c r="AB1823" s="177" t="str">
        <f t="shared" si="835"/>
        <v/>
      </c>
      <c r="AC1823" s="177" t="str">
        <f t="shared" si="836"/>
        <v/>
      </c>
      <c r="AD1823" s="177" t="str">
        <f t="shared" si="837"/>
        <v/>
      </c>
      <c r="AE1823" s="177" t="str">
        <f t="shared" si="838"/>
        <v/>
      </c>
      <c r="AF1823" s="178">
        <f>IF(Q1823&gt;0,VLOOKUP(H1823,Leistungszahlen!$A$11:$C$158,3,),0)</f>
        <v>0</v>
      </c>
      <c r="AG1823" s="178">
        <f>IF(R1823&gt;0,VLOOKUP(H1823,Leistungszahlen!$A$11:$F$158,6,),IF(T1823&gt;0,VLOOKUP(H1823,Leistungszahlen!$A$11:$F$158,6,),0))</f>
        <v>0</v>
      </c>
      <c r="AH1823" s="179" t="e">
        <f t="shared" si="854"/>
        <v>#DIV/0!</v>
      </c>
      <c r="AI1823" s="179">
        <f t="shared" si="855"/>
        <v>0</v>
      </c>
      <c r="AJ1823" s="179">
        <f t="shared" si="856"/>
        <v>0</v>
      </c>
      <c r="AK1823" s="179">
        <f t="shared" si="857"/>
        <v>0</v>
      </c>
      <c r="AL1823" s="179">
        <f t="shared" si="858"/>
        <v>0</v>
      </c>
      <c r="AM1823" s="180">
        <f>IF(L1823=1,Stundensätze!$D$13,IF(L1823=2,Stundensätze!$D$17,IF(L1823=4,Stundensätze!$D$21,"")))</f>
        <v>0</v>
      </c>
      <c r="AN1823" s="180">
        <f>IF(L1823=1,Stundensätze!$D$15,IF(L1823=2,Stundensätze!$D$19,IF(L1823=4,Stundensätze!$D$23,"")))</f>
        <v>0</v>
      </c>
      <c r="AO1823" s="180" t="e">
        <f t="shared" si="839"/>
        <v>#DIV/0!</v>
      </c>
      <c r="AP1823" s="180">
        <f t="shared" si="840"/>
        <v>0</v>
      </c>
      <c r="AQ1823" s="192" t="e">
        <f t="shared" si="841"/>
        <v>#DIV/0!</v>
      </c>
      <c r="AR1823" s="192" t="e">
        <f t="shared" si="842"/>
        <v>#DIV/0!</v>
      </c>
      <c r="AS1823" s="193" t="e">
        <f t="shared" si="843"/>
        <v>#DIV/0!</v>
      </c>
      <c r="AT1823" s="258" t="str">
        <f>IF(K1823=0,0,VLOOKUP(K1823,Kostenstellen!A:B,2,FALSE))</f>
        <v xml:space="preserve">Salinenklinik </v>
      </c>
      <c r="AU1823" s="68" t="str">
        <f t="shared" si="850"/>
        <v>O</v>
      </c>
      <c r="AV1823" s="68" t="str">
        <f t="shared" si="851"/>
        <v/>
      </c>
      <c r="AW1823" s="68">
        <f>IF(AF1823=0,0,VLOOKUP($H1823,Leistungszahlen!$A$11:$H$158,4,FALSE))</f>
        <v>0</v>
      </c>
      <c r="AX1823" s="68">
        <f>IF(AF1823=0,0,VLOOKUP($H1823,Leistungszahlen!$A$11:$H$158,5,FALSE))</f>
        <v>0</v>
      </c>
      <c r="AY1823" s="68">
        <f>IF(AG1823=0,0,VLOOKUP($H1823,Leistungszahlen!$A$11:$H$158,6,FALSE))</f>
        <v>0</v>
      </c>
      <c r="AZ1823" s="68">
        <f t="shared" si="852"/>
        <v>0</v>
      </c>
      <c r="BA1823" s="68">
        <f t="shared" si="853"/>
        <v>0</v>
      </c>
      <c r="BC1823" s="68">
        <f t="shared" si="844"/>
        <v>0</v>
      </c>
      <c r="BD1823" s="285"/>
    </row>
    <row r="1824" spans="1:56" s="68" customFormat="1">
      <c r="A1824" s="200"/>
      <c r="B1824" s="200"/>
      <c r="C1824" s="200" t="s">
        <v>420</v>
      </c>
      <c r="D1824" s="200" t="s">
        <v>1660</v>
      </c>
      <c r="E1824" s="200" t="s">
        <v>349</v>
      </c>
      <c r="F1824" s="200" t="s">
        <v>1685</v>
      </c>
      <c r="G1824" s="200" t="s">
        <v>514</v>
      </c>
      <c r="H1824" s="201" t="s">
        <v>213</v>
      </c>
      <c r="I1824" s="202">
        <v>20.87</v>
      </c>
      <c r="J1824" s="200" t="s">
        <v>560</v>
      </c>
      <c r="K1824" s="176">
        <v>5</v>
      </c>
      <c r="L1824" s="176">
        <v>1</v>
      </c>
      <c r="M1824" s="176"/>
      <c r="N1824" s="286">
        <v>5</v>
      </c>
      <c r="O1824" s="286"/>
      <c r="P1824" s="176"/>
      <c r="Q1824" s="203">
        <f t="shared" si="845"/>
        <v>5</v>
      </c>
      <c r="R1824" s="203">
        <f t="shared" si="846"/>
        <v>0</v>
      </c>
      <c r="S1824" s="203">
        <f t="shared" si="847"/>
        <v>0</v>
      </c>
      <c r="T1824" s="203">
        <f t="shared" si="848"/>
        <v>0</v>
      </c>
      <c r="U1824" s="203">
        <f t="shared" si="849"/>
        <v>0</v>
      </c>
      <c r="V1824" s="175">
        <f>IF(Q1824&gt;0,VLOOKUP(Q1824,Jahresfaktoren!$A$11:$B$24,2,),0)</f>
        <v>250</v>
      </c>
      <c r="W1824" s="175">
        <f>IF(R1824&gt;0,VLOOKUP(R1824,Jahresfaktoren!$D$11:$E$24,2,),0)</f>
        <v>0</v>
      </c>
      <c r="X1824" s="175">
        <f>IF(S1824&gt;0,VLOOKUP(S1824,Jahresfaktoren!$A$28:$B$29,2,),0)</f>
        <v>0</v>
      </c>
      <c r="Y1824" s="175">
        <f>IF(T1824&gt;0,VLOOKUP(T1824,Jahresfaktoren!$A$28:$B$29,2,),0)</f>
        <v>0</v>
      </c>
      <c r="Z1824" s="175">
        <f>IF(U1824&gt;0,VLOOKUP(U1824,Jahresfaktoren!$A$32:$B$33,2,),)</f>
        <v>0</v>
      </c>
      <c r="AA1824" s="177">
        <f t="shared" si="834"/>
        <v>5217.5</v>
      </c>
      <c r="AB1824" s="177" t="str">
        <f t="shared" si="835"/>
        <v/>
      </c>
      <c r="AC1824" s="177" t="str">
        <f t="shared" si="836"/>
        <v/>
      </c>
      <c r="AD1824" s="177" t="str">
        <f t="shared" si="837"/>
        <v/>
      </c>
      <c r="AE1824" s="177" t="str">
        <f t="shared" si="838"/>
        <v/>
      </c>
      <c r="AF1824" s="178">
        <f>IF(Q1824&gt;0,VLOOKUP(H1824,Leistungszahlen!$A$11:$C$158,3,),0)</f>
        <v>0</v>
      </c>
      <c r="AG1824" s="178">
        <f>IF(R1824&gt;0,VLOOKUP(H1824,Leistungszahlen!$A$11:$F$158,6,),IF(T1824&gt;0,VLOOKUP(H1824,Leistungszahlen!$A$11:$F$158,6,),0))</f>
        <v>0</v>
      </c>
      <c r="AH1824" s="179" t="e">
        <f t="shared" si="854"/>
        <v>#DIV/0!</v>
      </c>
      <c r="AI1824" s="179">
        <f t="shared" si="855"/>
        <v>0</v>
      </c>
      <c r="AJ1824" s="179">
        <f t="shared" si="856"/>
        <v>0</v>
      </c>
      <c r="AK1824" s="179">
        <f t="shared" si="857"/>
        <v>0</v>
      </c>
      <c r="AL1824" s="179">
        <f t="shared" si="858"/>
        <v>0</v>
      </c>
      <c r="AM1824" s="180">
        <f>IF(L1824=1,Stundensätze!$D$13,IF(L1824=2,Stundensätze!$D$17,IF(L1824=4,Stundensätze!$D$21,"")))</f>
        <v>0</v>
      </c>
      <c r="AN1824" s="180">
        <f>IF(L1824=1,Stundensätze!$D$15,IF(L1824=2,Stundensätze!$D$19,IF(L1824=4,Stundensätze!$D$23,"")))</f>
        <v>0</v>
      </c>
      <c r="AO1824" s="180" t="e">
        <f t="shared" si="839"/>
        <v>#DIV/0!</v>
      </c>
      <c r="AP1824" s="180">
        <f t="shared" si="840"/>
        <v>0</v>
      </c>
      <c r="AQ1824" s="192" t="e">
        <f t="shared" si="841"/>
        <v>#DIV/0!</v>
      </c>
      <c r="AR1824" s="192" t="e">
        <f t="shared" si="842"/>
        <v>#DIV/0!</v>
      </c>
      <c r="AS1824" s="193" t="e">
        <f t="shared" si="843"/>
        <v>#DIV/0!</v>
      </c>
      <c r="AT1824" s="258" t="str">
        <f>IF(K1824=0,0,VLOOKUP(K1824,Kostenstellen!A:B,2,FALSE))</f>
        <v xml:space="preserve">Salinenklinik </v>
      </c>
      <c r="AU1824" s="68" t="str">
        <f t="shared" si="850"/>
        <v>O</v>
      </c>
      <c r="AV1824" s="68" t="str">
        <f t="shared" si="851"/>
        <v/>
      </c>
      <c r="AW1824" s="68">
        <f>IF(AF1824=0,0,VLOOKUP($H1824,Leistungszahlen!$A$11:$H$158,4,FALSE))</f>
        <v>0</v>
      </c>
      <c r="AX1824" s="68">
        <f>IF(AF1824=0,0,VLOOKUP($H1824,Leistungszahlen!$A$11:$H$158,5,FALSE))</f>
        <v>0</v>
      </c>
      <c r="AY1824" s="68">
        <f>IF(AG1824=0,0,VLOOKUP($H1824,Leistungszahlen!$A$11:$H$158,6,FALSE))</f>
        <v>0</v>
      </c>
      <c r="AZ1824" s="68">
        <f t="shared" si="852"/>
        <v>0</v>
      </c>
      <c r="BA1824" s="68">
        <f t="shared" si="853"/>
        <v>0</v>
      </c>
      <c r="BC1824" s="68">
        <f t="shared" si="844"/>
        <v>0</v>
      </c>
      <c r="BD1824" s="285"/>
    </row>
    <row r="1825" spans="1:56" s="68" customFormat="1">
      <c r="A1825" s="200"/>
      <c r="B1825" s="200"/>
      <c r="C1825" s="200" t="s">
        <v>420</v>
      </c>
      <c r="D1825" s="200" t="s">
        <v>1660</v>
      </c>
      <c r="E1825" s="200" t="s">
        <v>349</v>
      </c>
      <c r="F1825" s="200" t="s">
        <v>1686</v>
      </c>
      <c r="G1825" s="200" t="s">
        <v>1687</v>
      </c>
      <c r="H1825" s="201" t="s">
        <v>215</v>
      </c>
      <c r="I1825" s="202">
        <v>4.21</v>
      </c>
      <c r="J1825" s="200" t="s">
        <v>778</v>
      </c>
      <c r="K1825" s="176">
        <v>5</v>
      </c>
      <c r="L1825" s="176">
        <v>1</v>
      </c>
      <c r="M1825" s="176"/>
      <c r="N1825" s="286">
        <v>6</v>
      </c>
      <c r="O1825" s="286"/>
      <c r="P1825" s="176"/>
      <c r="Q1825" s="203">
        <f t="shared" si="845"/>
        <v>6</v>
      </c>
      <c r="R1825" s="203">
        <f t="shared" si="846"/>
        <v>0</v>
      </c>
      <c r="S1825" s="203">
        <f t="shared" si="847"/>
        <v>0</v>
      </c>
      <c r="T1825" s="203">
        <f t="shared" si="848"/>
        <v>0</v>
      </c>
      <c r="U1825" s="203">
        <f t="shared" si="849"/>
        <v>0</v>
      </c>
      <c r="V1825" s="175">
        <f>IF(Q1825&gt;0,VLOOKUP(Q1825,Jahresfaktoren!$A$11:$B$24,2,),0)</f>
        <v>302</v>
      </c>
      <c r="W1825" s="175">
        <f>IF(R1825&gt;0,VLOOKUP(R1825,Jahresfaktoren!$D$11:$E$24,2,),0)</f>
        <v>0</v>
      </c>
      <c r="X1825" s="175">
        <f>IF(S1825&gt;0,VLOOKUP(S1825,Jahresfaktoren!$A$28:$B$29,2,),0)</f>
        <v>0</v>
      </c>
      <c r="Y1825" s="175">
        <f>IF(T1825&gt;0,VLOOKUP(T1825,Jahresfaktoren!$A$28:$B$29,2,),0)</f>
        <v>0</v>
      </c>
      <c r="Z1825" s="175">
        <f>IF(U1825&gt;0,VLOOKUP(U1825,Jahresfaktoren!$A$32:$B$33,2,),)</f>
        <v>0</v>
      </c>
      <c r="AA1825" s="177">
        <f t="shared" si="834"/>
        <v>1271.42</v>
      </c>
      <c r="AB1825" s="177" t="str">
        <f t="shared" si="835"/>
        <v/>
      </c>
      <c r="AC1825" s="177" t="str">
        <f t="shared" si="836"/>
        <v/>
      </c>
      <c r="AD1825" s="177" t="str">
        <f t="shared" si="837"/>
        <v/>
      </c>
      <c r="AE1825" s="177" t="str">
        <f t="shared" si="838"/>
        <v/>
      </c>
      <c r="AF1825" s="178">
        <f>IF(Q1825&gt;0,VLOOKUP(H1825,Leistungszahlen!$A$11:$C$158,3,),0)</f>
        <v>0</v>
      </c>
      <c r="AG1825" s="178">
        <f>IF(R1825&gt;0,VLOOKUP(H1825,Leistungszahlen!$A$11:$F$158,6,),IF(T1825&gt;0,VLOOKUP(H1825,Leistungszahlen!$A$11:$F$158,6,),0))</f>
        <v>0</v>
      </c>
      <c r="AH1825" s="179" t="e">
        <f t="shared" si="854"/>
        <v>#DIV/0!</v>
      </c>
      <c r="AI1825" s="179">
        <f t="shared" si="855"/>
        <v>0</v>
      </c>
      <c r="AJ1825" s="179">
        <f t="shared" si="856"/>
        <v>0</v>
      </c>
      <c r="AK1825" s="179">
        <f t="shared" si="857"/>
        <v>0</v>
      </c>
      <c r="AL1825" s="179">
        <f t="shared" si="858"/>
        <v>0</v>
      </c>
      <c r="AM1825" s="180">
        <f>IF(L1825=1,Stundensätze!$D$13,IF(L1825=2,Stundensätze!$D$17,IF(L1825=4,Stundensätze!$D$21,"")))</f>
        <v>0</v>
      </c>
      <c r="AN1825" s="180">
        <f>IF(L1825=1,Stundensätze!$D$15,IF(L1825=2,Stundensätze!$D$19,IF(L1825=4,Stundensätze!$D$23,"")))</f>
        <v>0</v>
      </c>
      <c r="AO1825" s="180" t="e">
        <f t="shared" si="839"/>
        <v>#DIV/0!</v>
      </c>
      <c r="AP1825" s="180">
        <f t="shared" si="840"/>
        <v>0</v>
      </c>
      <c r="AQ1825" s="192" t="e">
        <f t="shared" si="841"/>
        <v>#DIV/0!</v>
      </c>
      <c r="AR1825" s="192" t="e">
        <f t="shared" si="842"/>
        <v>#DIV/0!</v>
      </c>
      <c r="AS1825" s="193" t="e">
        <f t="shared" si="843"/>
        <v>#DIV/0!</v>
      </c>
      <c r="AT1825" s="258" t="str">
        <f>IF(K1825=0,0,VLOOKUP(K1825,Kostenstellen!A:B,2,FALSE))</f>
        <v xml:space="preserve">Salinenklinik </v>
      </c>
      <c r="AU1825" s="68" t="str">
        <f t="shared" si="850"/>
        <v>R</v>
      </c>
      <c r="AV1825" s="68" t="str">
        <f t="shared" si="851"/>
        <v/>
      </c>
      <c r="AW1825" s="68">
        <f>IF(AF1825=0,0,VLOOKUP($H1825,Leistungszahlen!$A$11:$H$158,4,FALSE))</f>
        <v>0</v>
      </c>
      <c r="AX1825" s="68">
        <f>IF(AF1825=0,0,VLOOKUP($H1825,Leistungszahlen!$A$11:$H$158,5,FALSE))</f>
        <v>0</v>
      </c>
      <c r="AY1825" s="68">
        <f>IF(AG1825=0,0,VLOOKUP($H1825,Leistungszahlen!$A$11:$H$158,6,FALSE))</f>
        <v>0</v>
      </c>
      <c r="AZ1825" s="68">
        <f t="shared" si="852"/>
        <v>0</v>
      </c>
      <c r="BA1825" s="68">
        <f t="shared" si="853"/>
        <v>0</v>
      </c>
      <c r="BC1825" s="68">
        <f t="shared" si="844"/>
        <v>0</v>
      </c>
      <c r="BD1825" s="285"/>
    </row>
    <row r="1826" spans="1:56" s="68" customFormat="1">
      <c r="A1826" s="200"/>
      <c r="B1826" s="200"/>
      <c r="C1826" s="200" t="s">
        <v>420</v>
      </c>
      <c r="D1826" s="200" t="s">
        <v>1660</v>
      </c>
      <c r="E1826" s="200" t="s">
        <v>349</v>
      </c>
      <c r="F1826" s="200"/>
      <c r="G1826" s="200" t="s">
        <v>113</v>
      </c>
      <c r="H1826" s="201" t="s">
        <v>205</v>
      </c>
      <c r="I1826" s="202">
        <v>29.07</v>
      </c>
      <c r="J1826" s="200" t="s">
        <v>560</v>
      </c>
      <c r="K1826" s="176">
        <v>5</v>
      </c>
      <c r="L1826" s="176">
        <v>1</v>
      </c>
      <c r="M1826" s="176">
        <v>0</v>
      </c>
      <c r="N1826" s="286">
        <v>5</v>
      </c>
      <c r="O1826" s="286"/>
      <c r="P1826" s="176"/>
      <c r="Q1826" s="203">
        <f t="shared" si="845"/>
        <v>5</v>
      </c>
      <c r="R1826" s="203">
        <f t="shared" si="846"/>
        <v>0</v>
      </c>
      <c r="S1826" s="203">
        <f t="shared" si="847"/>
        <v>0</v>
      </c>
      <c r="T1826" s="203">
        <f t="shared" si="848"/>
        <v>0</v>
      </c>
      <c r="U1826" s="203">
        <f t="shared" si="849"/>
        <v>0</v>
      </c>
      <c r="V1826" s="175">
        <f>IF(Q1826&gt;0,VLOOKUP(Q1826,Jahresfaktoren!$A$11:$B$24,2,),0)</f>
        <v>250</v>
      </c>
      <c r="W1826" s="175">
        <f>IF(R1826&gt;0,VLOOKUP(R1826,Jahresfaktoren!$D$11:$E$24,2,),0)</f>
        <v>0</v>
      </c>
      <c r="X1826" s="175">
        <f>IF(S1826&gt;0,VLOOKUP(S1826,Jahresfaktoren!$A$28:$B$29,2,),0)</f>
        <v>0</v>
      </c>
      <c r="Y1826" s="175">
        <f>IF(T1826&gt;0,VLOOKUP(T1826,Jahresfaktoren!$A$28:$B$29,2,),0)</f>
        <v>0</v>
      </c>
      <c r="Z1826" s="175">
        <f>IF(U1826&gt;0,VLOOKUP(U1826,Jahresfaktoren!$A$32:$B$33,2,),)</f>
        <v>0</v>
      </c>
      <c r="AA1826" s="177">
        <f t="shared" si="834"/>
        <v>7267.5</v>
      </c>
      <c r="AB1826" s="177" t="str">
        <f t="shared" si="835"/>
        <v/>
      </c>
      <c r="AC1826" s="177" t="str">
        <f t="shared" si="836"/>
        <v/>
      </c>
      <c r="AD1826" s="177" t="str">
        <f t="shared" si="837"/>
        <v/>
      </c>
      <c r="AE1826" s="177" t="str">
        <f t="shared" si="838"/>
        <v/>
      </c>
      <c r="AF1826" s="178">
        <f>IF(Q1826&gt;0,VLOOKUP(H1826,Leistungszahlen!$A$11:$C$158,3,),0)</f>
        <v>0</v>
      </c>
      <c r="AG1826" s="178">
        <f>IF(R1826&gt;0,VLOOKUP(H1826,Leistungszahlen!$A$11:$F$158,6,),IF(T1826&gt;0,VLOOKUP(H1826,Leistungszahlen!$A$11:$F$158,6,),0))</f>
        <v>0</v>
      </c>
      <c r="AH1826" s="179" t="e">
        <f t="shared" si="854"/>
        <v>#DIV/0!</v>
      </c>
      <c r="AI1826" s="179">
        <f t="shared" si="855"/>
        <v>0</v>
      </c>
      <c r="AJ1826" s="179">
        <f t="shared" si="856"/>
        <v>0</v>
      </c>
      <c r="AK1826" s="179">
        <f t="shared" si="857"/>
        <v>0</v>
      </c>
      <c r="AL1826" s="179">
        <f t="shared" si="858"/>
        <v>0</v>
      </c>
      <c r="AM1826" s="180">
        <f>IF(L1826=1,Stundensätze!$D$13,IF(L1826=2,Stundensätze!$D$17,IF(L1826=4,Stundensätze!$D$21,"")))</f>
        <v>0</v>
      </c>
      <c r="AN1826" s="180">
        <f>IF(L1826=1,Stundensätze!$D$15,IF(L1826=2,Stundensätze!$D$19,IF(L1826=4,Stundensätze!$D$23,"")))</f>
        <v>0</v>
      </c>
      <c r="AO1826" s="180" t="e">
        <f t="shared" si="839"/>
        <v>#DIV/0!</v>
      </c>
      <c r="AP1826" s="180">
        <f t="shared" si="840"/>
        <v>0</v>
      </c>
      <c r="AQ1826" s="192" t="e">
        <f t="shared" si="841"/>
        <v>#DIV/0!</v>
      </c>
      <c r="AR1826" s="192" t="e">
        <f t="shared" si="842"/>
        <v>#DIV/0!</v>
      </c>
      <c r="AS1826" s="193" t="e">
        <f t="shared" si="843"/>
        <v>#DIV/0!</v>
      </c>
      <c r="AT1826" s="258" t="str">
        <f>IF(K1826=0,0,VLOOKUP(K1826,Kostenstellen!A:B,2,FALSE))</f>
        <v xml:space="preserve">Salinenklinik </v>
      </c>
      <c r="AU1826" s="68" t="str">
        <f t="shared" si="850"/>
        <v>G</v>
      </c>
      <c r="AV1826" s="68" t="str">
        <f t="shared" si="851"/>
        <v/>
      </c>
      <c r="AW1826" s="68">
        <f>IF(AF1826=0,0,VLOOKUP($H1826,Leistungszahlen!$A$11:$H$158,4,FALSE))</f>
        <v>0</v>
      </c>
      <c r="AX1826" s="68">
        <f>IF(AF1826=0,0,VLOOKUP($H1826,Leistungszahlen!$A$11:$H$158,5,FALSE))</f>
        <v>0</v>
      </c>
      <c r="AY1826" s="68">
        <f>IF(AG1826=0,0,VLOOKUP($H1826,Leistungszahlen!$A$11:$H$158,6,FALSE))</f>
        <v>0</v>
      </c>
      <c r="AZ1826" s="68">
        <f t="shared" si="852"/>
        <v>0</v>
      </c>
      <c r="BA1826" s="68">
        <f t="shared" si="853"/>
        <v>0</v>
      </c>
      <c r="BC1826" s="68">
        <f t="shared" si="844"/>
        <v>0</v>
      </c>
      <c r="BD1826" s="285"/>
    </row>
    <row r="1827" spans="1:56" s="68" customFormat="1">
      <c r="A1827" s="200"/>
      <c r="B1827" s="200"/>
      <c r="C1827" s="200" t="s">
        <v>420</v>
      </c>
      <c r="D1827" s="200" t="s">
        <v>1660</v>
      </c>
      <c r="E1827" s="200" t="s">
        <v>349</v>
      </c>
      <c r="F1827" s="200"/>
      <c r="G1827" s="200" t="s">
        <v>113</v>
      </c>
      <c r="H1827" s="201" t="s">
        <v>205</v>
      </c>
      <c r="I1827" s="202">
        <v>16.010000000000002</v>
      </c>
      <c r="J1827" s="200" t="s">
        <v>560</v>
      </c>
      <c r="K1827" s="176">
        <v>5</v>
      </c>
      <c r="L1827" s="176">
        <v>1</v>
      </c>
      <c r="M1827" s="176">
        <v>0</v>
      </c>
      <c r="N1827" s="286">
        <v>5</v>
      </c>
      <c r="O1827" s="286"/>
      <c r="P1827" s="176"/>
      <c r="Q1827" s="203">
        <f t="shared" si="845"/>
        <v>5</v>
      </c>
      <c r="R1827" s="203">
        <f t="shared" si="846"/>
        <v>0</v>
      </c>
      <c r="S1827" s="203">
        <f t="shared" si="847"/>
        <v>0</v>
      </c>
      <c r="T1827" s="203">
        <f t="shared" si="848"/>
        <v>0</v>
      </c>
      <c r="U1827" s="203">
        <f t="shared" si="849"/>
        <v>0</v>
      </c>
      <c r="V1827" s="175">
        <f>IF(Q1827&gt;0,VLOOKUP(Q1827,Jahresfaktoren!$A$11:$B$24,2,),0)</f>
        <v>250</v>
      </c>
      <c r="W1827" s="175">
        <f>IF(R1827&gt;0,VLOOKUP(R1827,Jahresfaktoren!$D$11:$E$24,2,),0)</f>
        <v>0</v>
      </c>
      <c r="X1827" s="175">
        <f>IF(S1827&gt;0,VLOOKUP(S1827,Jahresfaktoren!$A$28:$B$29,2,),0)</f>
        <v>0</v>
      </c>
      <c r="Y1827" s="175">
        <f>IF(T1827&gt;0,VLOOKUP(T1827,Jahresfaktoren!$A$28:$B$29,2,),0)</f>
        <v>0</v>
      </c>
      <c r="Z1827" s="175">
        <f>IF(U1827&gt;0,VLOOKUP(U1827,Jahresfaktoren!$A$32:$B$33,2,),)</f>
        <v>0</v>
      </c>
      <c r="AA1827" s="177">
        <f t="shared" si="834"/>
        <v>4002.5000000000005</v>
      </c>
      <c r="AB1827" s="177" t="str">
        <f t="shared" si="835"/>
        <v/>
      </c>
      <c r="AC1827" s="177" t="str">
        <f t="shared" si="836"/>
        <v/>
      </c>
      <c r="AD1827" s="177" t="str">
        <f t="shared" si="837"/>
        <v/>
      </c>
      <c r="AE1827" s="177" t="str">
        <f t="shared" si="838"/>
        <v/>
      </c>
      <c r="AF1827" s="178">
        <f>IF(Q1827&gt;0,VLOOKUP(H1827,Leistungszahlen!$A$11:$C$158,3,),0)</f>
        <v>0</v>
      </c>
      <c r="AG1827" s="178">
        <f>IF(R1827&gt;0,VLOOKUP(H1827,Leistungszahlen!$A$11:$F$158,6,),IF(T1827&gt;0,VLOOKUP(H1827,Leistungszahlen!$A$11:$F$158,6,),0))</f>
        <v>0</v>
      </c>
      <c r="AH1827" s="179" t="e">
        <f t="shared" si="854"/>
        <v>#DIV/0!</v>
      </c>
      <c r="AI1827" s="179">
        <f t="shared" si="855"/>
        <v>0</v>
      </c>
      <c r="AJ1827" s="179">
        <f t="shared" si="856"/>
        <v>0</v>
      </c>
      <c r="AK1827" s="179">
        <f t="shared" si="857"/>
        <v>0</v>
      </c>
      <c r="AL1827" s="179">
        <f t="shared" si="858"/>
        <v>0</v>
      </c>
      <c r="AM1827" s="180">
        <f>IF(L1827=1,Stundensätze!$D$13,IF(L1827=2,Stundensätze!$D$17,IF(L1827=4,Stundensätze!$D$21,"")))</f>
        <v>0</v>
      </c>
      <c r="AN1827" s="180">
        <f>IF(L1827=1,Stundensätze!$D$15,IF(L1827=2,Stundensätze!$D$19,IF(L1827=4,Stundensätze!$D$23,"")))</f>
        <v>0</v>
      </c>
      <c r="AO1827" s="180" t="e">
        <f t="shared" si="839"/>
        <v>#DIV/0!</v>
      </c>
      <c r="AP1827" s="180">
        <f t="shared" si="840"/>
        <v>0</v>
      </c>
      <c r="AQ1827" s="192" t="e">
        <f t="shared" si="841"/>
        <v>#DIV/0!</v>
      </c>
      <c r="AR1827" s="192" t="e">
        <f t="shared" si="842"/>
        <v>#DIV/0!</v>
      </c>
      <c r="AS1827" s="193" t="e">
        <f t="shared" si="843"/>
        <v>#DIV/0!</v>
      </c>
      <c r="AT1827" s="258" t="str">
        <f>IF(K1827=0,0,VLOOKUP(K1827,Kostenstellen!A:B,2,FALSE))</f>
        <v xml:space="preserve">Salinenklinik </v>
      </c>
      <c r="AU1827" s="68" t="str">
        <f t="shared" si="850"/>
        <v>G</v>
      </c>
      <c r="AV1827" s="68" t="str">
        <f t="shared" si="851"/>
        <v/>
      </c>
      <c r="AW1827" s="68">
        <f>IF(AF1827=0,0,VLOOKUP($H1827,Leistungszahlen!$A$11:$H$158,4,FALSE))</f>
        <v>0</v>
      </c>
      <c r="AX1827" s="68">
        <f>IF(AF1827=0,0,VLOOKUP($H1827,Leistungszahlen!$A$11:$H$158,5,FALSE))</f>
        <v>0</v>
      </c>
      <c r="AY1827" s="68">
        <f>IF(AG1827=0,0,VLOOKUP($H1827,Leistungszahlen!$A$11:$H$158,6,FALSE))</f>
        <v>0</v>
      </c>
      <c r="AZ1827" s="68">
        <f t="shared" si="852"/>
        <v>0</v>
      </c>
      <c r="BA1827" s="68">
        <f t="shared" si="853"/>
        <v>0</v>
      </c>
      <c r="BC1827" s="68">
        <f t="shared" si="844"/>
        <v>0</v>
      </c>
      <c r="BD1827" s="285"/>
    </row>
    <row r="1828" spans="1:56" s="68" customFormat="1">
      <c r="A1828" s="200"/>
      <c r="B1828" s="200"/>
      <c r="C1828" s="200" t="s">
        <v>420</v>
      </c>
      <c r="D1828" s="200" t="s">
        <v>1660</v>
      </c>
      <c r="E1828" s="200" t="s">
        <v>349</v>
      </c>
      <c r="F1828" s="200"/>
      <c r="G1828" s="200" t="s">
        <v>113</v>
      </c>
      <c r="H1828" s="201" t="s">
        <v>205</v>
      </c>
      <c r="I1828" s="202">
        <v>4.6900000000000004</v>
      </c>
      <c r="J1828" s="200" t="s">
        <v>560</v>
      </c>
      <c r="K1828" s="176">
        <v>5</v>
      </c>
      <c r="L1828" s="176">
        <v>1</v>
      </c>
      <c r="M1828" s="176">
        <v>0</v>
      </c>
      <c r="N1828" s="286">
        <v>5</v>
      </c>
      <c r="O1828" s="286"/>
      <c r="P1828" s="176"/>
      <c r="Q1828" s="203">
        <f t="shared" si="845"/>
        <v>5</v>
      </c>
      <c r="R1828" s="203">
        <f t="shared" si="846"/>
        <v>0</v>
      </c>
      <c r="S1828" s="203">
        <f t="shared" si="847"/>
        <v>0</v>
      </c>
      <c r="T1828" s="203">
        <f t="shared" si="848"/>
        <v>0</v>
      </c>
      <c r="U1828" s="203">
        <f t="shared" si="849"/>
        <v>0</v>
      </c>
      <c r="V1828" s="175">
        <f>IF(Q1828&gt;0,VLOOKUP(Q1828,Jahresfaktoren!$A$11:$B$24,2,),0)</f>
        <v>250</v>
      </c>
      <c r="W1828" s="175">
        <f>IF(R1828&gt;0,VLOOKUP(R1828,Jahresfaktoren!$D$11:$E$24,2,),0)</f>
        <v>0</v>
      </c>
      <c r="X1828" s="175">
        <f>IF(S1828&gt;0,VLOOKUP(S1828,Jahresfaktoren!$A$28:$B$29,2,),0)</f>
        <v>0</v>
      </c>
      <c r="Y1828" s="175">
        <f>IF(T1828&gt;0,VLOOKUP(T1828,Jahresfaktoren!$A$28:$B$29,2,),0)</f>
        <v>0</v>
      </c>
      <c r="Z1828" s="175">
        <f>IF(U1828&gt;0,VLOOKUP(U1828,Jahresfaktoren!$A$32:$B$33,2,),)</f>
        <v>0</v>
      </c>
      <c r="AA1828" s="177">
        <f t="shared" si="834"/>
        <v>1172.5</v>
      </c>
      <c r="AB1828" s="177" t="str">
        <f t="shared" si="835"/>
        <v/>
      </c>
      <c r="AC1828" s="177" t="str">
        <f t="shared" si="836"/>
        <v/>
      </c>
      <c r="AD1828" s="177" t="str">
        <f t="shared" si="837"/>
        <v/>
      </c>
      <c r="AE1828" s="177" t="str">
        <f t="shared" si="838"/>
        <v/>
      </c>
      <c r="AF1828" s="178">
        <f>IF(Q1828&gt;0,VLOOKUP(H1828,Leistungszahlen!$A$11:$C$158,3,),0)</f>
        <v>0</v>
      </c>
      <c r="AG1828" s="178">
        <f>IF(R1828&gt;0,VLOOKUP(H1828,Leistungszahlen!$A$11:$F$158,6,),IF(T1828&gt;0,VLOOKUP(H1828,Leistungszahlen!$A$11:$F$158,6,),0))</f>
        <v>0</v>
      </c>
      <c r="AH1828" s="179" t="e">
        <f t="shared" si="854"/>
        <v>#DIV/0!</v>
      </c>
      <c r="AI1828" s="179">
        <f t="shared" si="855"/>
        <v>0</v>
      </c>
      <c r="AJ1828" s="179">
        <f t="shared" si="856"/>
        <v>0</v>
      </c>
      <c r="AK1828" s="179">
        <f t="shared" si="857"/>
        <v>0</v>
      </c>
      <c r="AL1828" s="179">
        <f t="shared" si="858"/>
        <v>0</v>
      </c>
      <c r="AM1828" s="180">
        <f>IF(L1828=1,Stundensätze!$D$13,IF(L1828=2,Stundensätze!$D$17,IF(L1828=4,Stundensätze!$D$21,"")))</f>
        <v>0</v>
      </c>
      <c r="AN1828" s="180">
        <f>IF(L1828=1,Stundensätze!$D$15,IF(L1828=2,Stundensätze!$D$19,IF(L1828=4,Stundensätze!$D$23,"")))</f>
        <v>0</v>
      </c>
      <c r="AO1828" s="180" t="e">
        <f t="shared" si="839"/>
        <v>#DIV/0!</v>
      </c>
      <c r="AP1828" s="180">
        <f t="shared" si="840"/>
        <v>0</v>
      </c>
      <c r="AQ1828" s="192" t="e">
        <f t="shared" si="841"/>
        <v>#DIV/0!</v>
      </c>
      <c r="AR1828" s="192" t="e">
        <f t="shared" si="842"/>
        <v>#DIV/0!</v>
      </c>
      <c r="AS1828" s="193" t="e">
        <f t="shared" si="843"/>
        <v>#DIV/0!</v>
      </c>
      <c r="AT1828" s="258" t="str">
        <f>IF(K1828=0,0,VLOOKUP(K1828,Kostenstellen!A:B,2,FALSE))</f>
        <v xml:space="preserve">Salinenklinik </v>
      </c>
      <c r="AU1828" s="68" t="str">
        <f t="shared" si="850"/>
        <v>G</v>
      </c>
      <c r="AV1828" s="68" t="str">
        <f t="shared" si="851"/>
        <v/>
      </c>
      <c r="AW1828" s="68">
        <f>IF(AF1828=0,0,VLOOKUP($H1828,Leistungszahlen!$A$11:$H$158,4,FALSE))</f>
        <v>0</v>
      </c>
      <c r="AX1828" s="68">
        <f>IF(AF1828=0,0,VLOOKUP($H1828,Leistungszahlen!$A$11:$H$158,5,FALSE))</f>
        <v>0</v>
      </c>
      <c r="AY1828" s="68">
        <f>IF(AG1828=0,0,VLOOKUP($H1828,Leistungszahlen!$A$11:$H$158,6,FALSE))</f>
        <v>0</v>
      </c>
      <c r="AZ1828" s="68">
        <f t="shared" si="852"/>
        <v>0</v>
      </c>
      <c r="BA1828" s="68">
        <f t="shared" si="853"/>
        <v>0</v>
      </c>
      <c r="BC1828" s="68">
        <f t="shared" si="844"/>
        <v>0</v>
      </c>
      <c r="BD1828" s="285"/>
    </row>
    <row r="1829" spans="1:56" s="68" customFormat="1">
      <c r="A1829" s="200"/>
      <c r="B1829" s="200"/>
      <c r="C1829" s="200" t="s">
        <v>420</v>
      </c>
      <c r="D1829" s="200" t="s">
        <v>1660</v>
      </c>
      <c r="E1829" s="200" t="s">
        <v>349</v>
      </c>
      <c r="F1829" s="200"/>
      <c r="G1829" s="200" t="s">
        <v>113</v>
      </c>
      <c r="H1829" s="201" t="s">
        <v>205</v>
      </c>
      <c r="I1829" s="202">
        <v>3.98</v>
      </c>
      <c r="J1829" s="200" t="s">
        <v>560</v>
      </c>
      <c r="K1829" s="176">
        <v>5</v>
      </c>
      <c r="L1829" s="176">
        <v>1</v>
      </c>
      <c r="M1829" s="176">
        <v>0</v>
      </c>
      <c r="N1829" s="286">
        <v>5</v>
      </c>
      <c r="O1829" s="286"/>
      <c r="P1829" s="176"/>
      <c r="Q1829" s="203">
        <f t="shared" si="845"/>
        <v>5</v>
      </c>
      <c r="R1829" s="203">
        <f t="shared" si="846"/>
        <v>0</v>
      </c>
      <c r="S1829" s="203">
        <f t="shared" si="847"/>
        <v>0</v>
      </c>
      <c r="T1829" s="203">
        <f t="shared" si="848"/>
        <v>0</v>
      </c>
      <c r="U1829" s="203">
        <f t="shared" si="849"/>
        <v>0</v>
      </c>
      <c r="V1829" s="175">
        <f>IF(Q1829&gt;0,VLOOKUP(Q1829,Jahresfaktoren!$A$11:$B$24,2,),0)</f>
        <v>250</v>
      </c>
      <c r="W1829" s="175">
        <f>IF(R1829&gt;0,VLOOKUP(R1829,Jahresfaktoren!$D$11:$E$24,2,),0)</f>
        <v>0</v>
      </c>
      <c r="X1829" s="175">
        <f>IF(S1829&gt;0,VLOOKUP(S1829,Jahresfaktoren!$A$28:$B$29,2,),0)</f>
        <v>0</v>
      </c>
      <c r="Y1829" s="175">
        <f>IF(T1829&gt;0,VLOOKUP(T1829,Jahresfaktoren!$A$28:$B$29,2,),0)</f>
        <v>0</v>
      </c>
      <c r="Z1829" s="175">
        <f>IF(U1829&gt;0,VLOOKUP(U1829,Jahresfaktoren!$A$32:$B$33,2,),)</f>
        <v>0</v>
      </c>
      <c r="AA1829" s="177">
        <f t="shared" si="834"/>
        <v>995</v>
      </c>
      <c r="AB1829" s="177" t="str">
        <f t="shared" si="835"/>
        <v/>
      </c>
      <c r="AC1829" s="177" t="str">
        <f t="shared" si="836"/>
        <v/>
      </c>
      <c r="AD1829" s="177" t="str">
        <f t="shared" si="837"/>
        <v/>
      </c>
      <c r="AE1829" s="177" t="str">
        <f t="shared" si="838"/>
        <v/>
      </c>
      <c r="AF1829" s="178">
        <f>IF(Q1829&gt;0,VLOOKUP(H1829,Leistungszahlen!$A$11:$C$158,3,),0)</f>
        <v>0</v>
      </c>
      <c r="AG1829" s="178">
        <f>IF(R1829&gt;0,VLOOKUP(H1829,Leistungszahlen!$A$11:$F$158,6,),IF(T1829&gt;0,VLOOKUP(H1829,Leistungszahlen!$A$11:$F$158,6,),0))</f>
        <v>0</v>
      </c>
      <c r="AH1829" s="179" t="e">
        <f t="shared" si="854"/>
        <v>#DIV/0!</v>
      </c>
      <c r="AI1829" s="179">
        <f t="shared" si="855"/>
        <v>0</v>
      </c>
      <c r="AJ1829" s="179">
        <f t="shared" si="856"/>
        <v>0</v>
      </c>
      <c r="AK1829" s="179">
        <f t="shared" si="857"/>
        <v>0</v>
      </c>
      <c r="AL1829" s="179">
        <f t="shared" si="858"/>
        <v>0</v>
      </c>
      <c r="AM1829" s="180">
        <f>IF(L1829=1,Stundensätze!$D$13,IF(L1829=2,Stundensätze!$D$17,IF(L1829=4,Stundensätze!$D$21,"")))</f>
        <v>0</v>
      </c>
      <c r="AN1829" s="180">
        <f>IF(L1829=1,Stundensätze!$D$15,IF(L1829=2,Stundensätze!$D$19,IF(L1829=4,Stundensätze!$D$23,"")))</f>
        <v>0</v>
      </c>
      <c r="AO1829" s="180" t="e">
        <f t="shared" si="839"/>
        <v>#DIV/0!</v>
      </c>
      <c r="AP1829" s="180">
        <f t="shared" si="840"/>
        <v>0</v>
      </c>
      <c r="AQ1829" s="192" t="e">
        <f t="shared" si="841"/>
        <v>#DIV/0!</v>
      </c>
      <c r="AR1829" s="192" t="e">
        <f t="shared" si="842"/>
        <v>#DIV/0!</v>
      </c>
      <c r="AS1829" s="193" t="e">
        <f t="shared" si="843"/>
        <v>#DIV/0!</v>
      </c>
      <c r="AT1829" s="258" t="str">
        <f>IF(K1829=0,0,VLOOKUP(K1829,Kostenstellen!A:B,2,FALSE))</f>
        <v xml:space="preserve">Salinenklinik </v>
      </c>
      <c r="AU1829" s="68" t="str">
        <f t="shared" si="850"/>
        <v>G</v>
      </c>
      <c r="AV1829" s="68" t="str">
        <f t="shared" si="851"/>
        <v/>
      </c>
      <c r="AW1829" s="68">
        <f>IF(AF1829=0,0,VLOOKUP($H1829,Leistungszahlen!$A$11:$H$158,4,FALSE))</f>
        <v>0</v>
      </c>
      <c r="AX1829" s="68">
        <f>IF(AF1829=0,0,VLOOKUP($H1829,Leistungszahlen!$A$11:$H$158,5,FALSE))</f>
        <v>0</v>
      </c>
      <c r="AY1829" s="68">
        <f>IF(AG1829=0,0,VLOOKUP($H1829,Leistungszahlen!$A$11:$H$158,6,FALSE))</f>
        <v>0</v>
      </c>
      <c r="AZ1829" s="68">
        <f t="shared" si="852"/>
        <v>0</v>
      </c>
      <c r="BA1829" s="68">
        <f t="shared" si="853"/>
        <v>0</v>
      </c>
      <c r="BC1829" s="68">
        <f t="shared" si="844"/>
        <v>0</v>
      </c>
      <c r="BD1829" s="285"/>
    </row>
    <row r="1830" spans="1:56" s="68" customFormat="1">
      <c r="A1830" s="200"/>
      <c r="B1830" s="200"/>
      <c r="C1830" s="200" t="s">
        <v>420</v>
      </c>
      <c r="D1830" s="200" t="s">
        <v>1660</v>
      </c>
      <c r="E1830" s="200" t="s">
        <v>349</v>
      </c>
      <c r="F1830" s="200"/>
      <c r="G1830" s="200" t="s">
        <v>113</v>
      </c>
      <c r="H1830" s="201" t="s">
        <v>205</v>
      </c>
      <c r="I1830" s="202">
        <v>23.25</v>
      </c>
      <c r="J1830" s="200" t="s">
        <v>560</v>
      </c>
      <c r="K1830" s="176">
        <v>5</v>
      </c>
      <c r="L1830" s="176">
        <v>1</v>
      </c>
      <c r="M1830" s="176">
        <v>0</v>
      </c>
      <c r="N1830" s="286">
        <v>5</v>
      </c>
      <c r="O1830" s="286"/>
      <c r="P1830" s="176"/>
      <c r="Q1830" s="203">
        <f t="shared" si="845"/>
        <v>5</v>
      </c>
      <c r="R1830" s="203">
        <f t="shared" si="846"/>
        <v>0</v>
      </c>
      <c r="S1830" s="203">
        <f t="shared" si="847"/>
        <v>0</v>
      </c>
      <c r="T1830" s="203">
        <f t="shared" si="848"/>
        <v>0</v>
      </c>
      <c r="U1830" s="203">
        <f t="shared" si="849"/>
        <v>0</v>
      </c>
      <c r="V1830" s="175">
        <f>IF(Q1830&gt;0,VLOOKUP(Q1830,Jahresfaktoren!$A$11:$B$24,2,),0)</f>
        <v>250</v>
      </c>
      <c r="W1830" s="175">
        <f>IF(R1830&gt;0,VLOOKUP(R1830,Jahresfaktoren!$D$11:$E$24,2,),0)</f>
        <v>0</v>
      </c>
      <c r="X1830" s="175">
        <f>IF(S1830&gt;0,VLOOKUP(S1830,Jahresfaktoren!$A$28:$B$29,2,),0)</f>
        <v>0</v>
      </c>
      <c r="Y1830" s="175">
        <f>IF(T1830&gt;0,VLOOKUP(T1830,Jahresfaktoren!$A$28:$B$29,2,),0)</f>
        <v>0</v>
      </c>
      <c r="Z1830" s="175">
        <f>IF(U1830&gt;0,VLOOKUP(U1830,Jahresfaktoren!$A$32:$B$33,2,),)</f>
        <v>0</v>
      </c>
      <c r="AA1830" s="177">
        <f t="shared" si="834"/>
        <v>5812.5</v>
      </c>
      <c r="AB1830" s="177" t="str">
        <f t="shared" si="835"/>
        <v/>
      </c>
      <c r="AC1830" s="177" t="str">
        <f t="shared" si="836"/>
        <v/>
      </c>
      <c r="AD1830" s="177" t="str">
        <f t="shared" si="837"/>
        <v/>
      </c>
      <c r="AE1830" s="177" t="str">
        <f t="shared" si="838"/>
        <v/>
      </c>
      <c r="AF1830" s="178">
        <f>IF(Q1830&gt;0,VLOOKUP(H1830,Leistungszahlen!$A$11:$C$158,3,),0)</f>
        <v>0</v>
      </c>
      <c r="AG1830" s="178">
        <f>IF(R1830&gt;0,VLOOKUP(H1830,Leistungszahlen!$A$11:$F$158,6,),IF(T1830&gt;0,VLOOKUP(H1830,Leistungszahlen!$A$11:$F$158,6,),0))</f>
        <v>0</v>
      </c>
      <c r="AH1830" s="179" t="e">
        <f t="shared" si="854"/>
        <v>#DIV/0!</v>
      </c>
      <c r="AI1830" s="179">
        <f t="shared" si="855"/>
        <v>0</v>
      </c>
      <c r="AJ1830" s="179">
        <f t="shared" si="856"/>
        <v>0</v>
      </c>
      <c r="AK1830" s="179">
        <f t="shared" si="857"/>
        <v>0</v>
      </c>
      <c r="AL1830" s="179">
        <f t="shared" si="858"/>
        <v>0</v>
      </c>
      <c r="AM1830" s="180">
        <f>IF(L1830=1,Stundensätze!$D$13,IF(L1830=2,Stundensätze!$D$17,IF(L1830=4,Stundensätze!$D$21,"")))</f>
        <v>0</v>
      </c>
      <c r="AN1830" s="180">
        <f>IF(L1830=1,Stundensätze!$D$15,IF(L1830=2,Stundensätze!$D$19,IF(L1830=4,Stundensätze!$D$23,"")))</f>
        <v>0</v>
      </c>
      <c r="AO1830" s="180" t="e">
        <f t="shared" si="839"/>
        <v>#DIV/0!</v>
      </c>
      <c r="AP1830" s="180">
        <f t="shared" si="840"/>
        <v>0</v>
      </c>
      <c r="AQ1830" s="192" t="e">
        <f t="shared" si="841"/>
        <v>#DIV/0!</v>
      </c>
      <c r="AR1830" s="192" t="e">
        <f t="shared" si="842"/>
        <v>#DIV/0!</v>
      </c>
      <c r="AS1830" s="193" t="e">
        <f t="shared" si="843"/>
        <v>#DIV/0!</v>
      </c>
      <c r="AT1830" s="258" t="str">
        <f>IF(K1830=0,0,VLOOKUP(K1830,Kostenstellen!A:B,2,FALSE))</f>
        <v xml:space="preserve">Salinenklinik </v>
      </c>
      <c r="AU1830" s="68" t="str">
        <f t="shared" si="850"/>
        <v>G</v>
      </c>
      <c r="AV1830" s="68" t="str">
        <f t="shared" si="851"/>
        <v/>
      </c>
      <c r="AW1830" s="68">
        <f>IF(AF1830=0,0,VLOOKUP($H1830,Leistungszahlen!$A$11:$H$158,4,FALSE))</f>
        <v>0</v>
      </c>
      <c r="AX1830" s="68">
        <f>IF(AF1830=0,0,VLOOKUP($H1830,Leistungszahlen!$A$11:$H$158,5,FALSE))</f>
        <v>0</v>
      </c>
      <c r="AY1830" s="68">
        <f>IF(AG1830=0,0,VLOOKUP($H1830,Leistungszahlen!$A$11:$H$158,6,FALSE))</f>
        <v>0</v>
      </c>
      <c r="AZ1830" s="68">
        <f t="shared" si="852"/>
        <v>0</v>
      </c>
      <c r="BA1830" s="68">
        <f t="shared" si="853"/>
        <v>0</v>
      </c>
      <c r="BC1830" s="68">
        <f t="shared" si="844"/>
        <v>0</v>
      </c>
      <c r="BD1830" s="285"/>
    </row>
    <row r="1831" spans="1:56" s="68" customFormat="1">
      <c r="A1831" s="200"/>
      <c r="B1831" s="200"/>
      <c r="C1831" s="200" t="s">
        <v>420</v>
      </c>
      <c r="D1831" s="200" t="s">
        <v>1660</v>
      </c>
      <c r="E1831" s="200" t="s">
        <v>349</v>
      </c>
      <c r="F1831" s="200"/>
      <c r="G1831" s="200" t="s">
        <v>113</v>
      </c>
      <c r="H1831" s="201" t="s">
        <v>205</v>
      </c>
      <c r="I1831" s="202">
        <v>4.28</v>
      </c>
      <c r="J1831" s="200" t="s">
        <v>560</v>
      </c>
      <c r="K1831" s="176">
        <v>5</v>
      </c>
      <c r="L1831" s="176">
        <v>1</v>
      </c>
      <c r="M1831" s="176">
        <v>0</v>
      </c>
      <c r="N1831" s="286">
        <v>5</v>
      </c>
      <c r="O1831" s="286"/>
      <c r="P1831" s="176"/>
      <c r="Q1831" s="203">
        <f t="shared" si="845"/>
        <v>5</v>
      </c>
      <c r="R1831" s="203">
        <f t="shared" si="846"/>
        <v>0</v>
      </c>
      <c r="S1831" s="203">
        <f t="shared" si="847"/>
        <v>0</v>
      </c>
      <c r="T1831" s="203">
        <f t="shared" si="848"/>
        <v>0</v>
      </c>
      <c r="U1831" s="203">
        <f t="shared" si="849"/>
        <v>0</v>
      </c>
      <c r="V1831" s="175">
        <f>IF(Q1831&gt;0,VLOOKUP(Q1831,Jahresfaktoren!$A$11:$B$24,2,),0)</f>
        <v>250</v>
      </c>
      <c r="W1831" s="175">
        <f>IF(R1831&gt;0,VLOOKUP(R1831,Jahresfaktoren!$D$11:$E$24,2,),0)</f>
        <v>0</v>
      </c>
      <c r="X1831" s="175">
        <f>IF(S1831&gt;0,VLOOKUP(S1831,Jahresfaktoren!$A$28:$B$29,2,),0)</f>
        <v>0</v>
      </c>
      <c r="Y1831" s="175">
        <f>IF(T1831&gt;0,VLOOKUP(T1831,Jahresfaktoren!$A$28:$B$29,2,),0)</f>
        <v>0</v>
      </c>
      <c r="Z1831" s="175">
        <f>IF(U1831&gt;0,VLOOKUP(U1831,Jahresfaktoren!$A$32:$B$33,2,),)</f>
        <v>0</v>
      </c>
      <c r="AA1831" s="177">
        <f t="shared" si="834"/>
        <v>1070</v>
      </c>
      <c r="AB1831" s="177" t="str">
        <f t="shared" si="835"/>
        <v/>
      </c>
      <c r="AC1831" s="177" t="str">
        <f t="shared" si="836"/>
        <v/>
      </c>
      <c r="AD1831" s="177" t="str">
        <f t="shared" si="837"/>
        <v/>
      </c>
      <c r="AE1831" s="177" t="str">
        <f t="shared" si="838"/>
        <v/>
      </c>
      <c r="AF1831" s="178">
        <f>IF(Q1831&gt;0,VLOOKUP(H1831,Leistungszahlen!$A$11:$C$158,3,),0)</f>
        <v>0</v>
      </c>
      <c r="AG1831" s="178">
        <f>IF(R1831&gt;0,VLOOKUP(H1831,Leistungszahlen!$A$11:$F$158,6,),IF(T1831&gt;0,VLOOKUP(H1831,Leistungszahlen!$A$11:$F$158,6,),0))</f>
        <v>0</v>
      </c>
      <c r="AH1831" s="179" t="e">
        <f t="shared" si="854"/>
        <v>#DIV/0!</v>
      </c>
      <c r="AI1831" s="179">
        <f t="shared" si="855"/>
        <v>0</v>
      </c>
      <c r="AJ1831" s="179">
        <f t="shared" si="856"/>
        <v>0</v>
      </c>
      <c r="AK1831" s="179">
        <f t="shared" si="857"/>
        <v>0</v>
      </c>
      <c r="AL1831" s="179">
        <f t="shared" si="858"/>
        <v>0</v>
      </c>
      <c r="AM1831" s="180">
        <f>IF(L1831=1,Stundensätze!$D$13,IF(L1831=2,Stundensätze!$D$17,IF(L1831=4,Stundensätze!$D$21,"")))</f>
        <v>0</v>
      </c>
      <c r="AN1831" s="180">
        <f>IF(L1831=1,Stundensätze!$D$15,IF(L1831=2,Stundensätze!$D$19,IF(L1831=4,Stundensätze!$D$23,"")))</f>
        <v>0</v>
      </c>
      <c r="AO1831" s="180" t="e">
        <f t="shared" si="839"/>
        <v>#DIV/0!</v>
      </c>
      <c r="AP1831" s="180">
        <f t="shared" si="840"/>
        <v>0</v>
      </c>
      <c r="AQ1831" s="192" t="e">
        <f t="shared" si="841"/>
        <v>#DIV/0!</v>
      </c>
      <c r="AR1831" s="192" t="e">
        <f t="shared" si="842"/>
        <v>#DIV/0!</v>
      </c>
      <c r="AS1831" s="193" t="e">
        <f t="shared" si="843"/>
        <v>#DIV/0!</v>
      </c>
      <c r="AT1831" s="258" t="str">
        <f>IF(K1831=0,0,VLOOKUP(K1831,Kostenstellen!A:B,2,FALSE))</f>
        <v xml:space="preserve">Salinenklinik </v>
      </c>
      <c r="AU1831" s="68" t="str">
        <f t="shared" si="850"/>
        <v>G</v>
      </c>
      <c r="AV1831" s="68" t="str">
        <f t="shared" si="851"/>
        <v/>
      </c>
      <c r="AW1831" s="68">
        <f>IF(AF1831=0,0,VLOOKUP($H1831,Leistungszahlen!$A$11:$H$158,4,FALSE))</f>
        <v>0</v>
      </c>
      <c r="AX1831" s="68">
        <f>IF(AF1831=0,0,VLOOKUP($H1831,Leistungszahlen!$A$11:$H$158,5,FALSE))</f>
        <v>0</v>
      </c>
      <c r="AY1831" s="68">
        <f>IF(AG1831=0,0,VLOOKUP($H1831,Leistungszahlen!$A$11:$H$158,6,FALSE))</f>
        <v>0</v>
      </c>
      <c r="AZ1831" s="68">
        <f t="shared" si="852"/>
        <v>0</v>
      </c>
      <c r="BA1831" s="68">
        <f t="shared" si="853"/>
        <v>0</v>
      </c>
      <c r="BC1831" s="68">
        <f t="shared" si="844"/>
        <v>0</v>
      </c>
      <c r="BD1831" s="285"/>
    </row>
    <row r="1832" spans="1:56" s="68" customFormat="1">
      <c r="A1832" s="200"/>
      <c r="B1832" s="200"/>
      <c r="C1832" s="200" t="s">
        <v>420</v>
      </c>
      <c r="D1832" s="200" t="s">
        <v>1660</v>
      </c>
      <c r="E1832" s="200" t="s">
        <v>349</v>
      </c>
      <c r="F1832" s="200"/>
      <c r="G1832" s="200" t="s">
        <v>113</v>
      </c>
      <c r="H1832" s="201" t="s">
        <v>205</v>
      </c>
      <c r="I1832" s="202">
        <v>50.61</v>
      </c>
      <c r="J1832" s="200" t="s">
        <v>560</v>
      </c>
      <c r="K1832" s="176">
        <v>5</v>
      </c>
      <c r="L1832" s="176">
        <v>1</v>
      </c>
      <c r="M1832" s="176">
        <v>0</v>
      </c>
      <c r="N1832" s="286">
        <v>5</v>
      </c>
      <c r="O1832" s="286"/>
      <c r="P1832" s="176"/>
      <c r="Q1832" s="203">
        <f t="shared" si="845"/>
        <v>5</v>
      </c>
      <c r="R1832" s="203">
        <f t="shared" si="846"/>
        <v>0</v>
      </c>
      <c r="S1832" s="203">
        <f t="shared" si="847"/>
        <v>0</v>
      </c>
      <c r="T1832" s="203">
        <f t="shared" si="848"/>
        <v>0</v>
      </c>
      <c r="U1832" s="203">
        <f t="shared" si="849"/>
        <v>0</v>
      </c>
      <c r="V1832" s="175">
        <f>IF(Q1832&gt;0,VLOOKUP(Q1832,Jahresfaktoren!$A$11:$B$24,2,),0)</f>
        <v>250</v>
      </c>
      <c r="W1832" s="175">
        <f>IF(R1832&gt;0,VLOOKUP(R1832,Jahresfaktoren!$D$11:$E$24,2,),0)</f>
        <v>0</v>
      </c>
      <c r="X1832" s="175">
        <f>IF(S1832&gt;0,VLOOKUP(S1832,Jahresfaktoren!$A$28:$B$29,2,),0)</f>
        <v>0</v>
      </c>
      <c r="Y1832" s="175">
        <f>IF(T1832&gt;0,VLOOKUP(T1832,Jahresfaktoren!$A$28:$B$29,2,),0)</f>
        <v>0</v>
      </c>
      <c r="Z1832" s="175">
        <f>IF(U1832&gt;0,VLOOKUP(U1832,Jahresfaktoren!$A$32:$B$33,2,),)</f>
        <v>0</v>
      </c>
      <c r="AA1832" s="177">
        <f t="shared" si="834"/>
        <v>12652.5</v>
      </c>
      <c r="AB1832" s="177" t="str">
        <f t="shared" si="835"/>
        <v/>
      </c>
      <c r="AC1832" s="177" t="str">
        <f t="shared" si="836"/>
        <v/>
      </c>
      <c r="AD1832" s="177" t="str">
        <f t="shared" si="837"/>
        <v/>
      </c>
      <c r="AE1832" s="177" t="str">
        <f t="shared" si="838"/>
        <v/>
      </c>
      <c r="AF1832" s="178">
        <f>IF(Q1832&gt;0,VLOOKUP(H1832,Leistungszahlen!$A$11:$C$158,3,),0)</f>
        <v>0</v>
      </c>
      <c r="AG1832" s="178">
        <f>IF(R1832&gt;0,VLOOKUP(H1832,Leistungszahlen!$A$11:$F$158,6,),IF(T1832&gt;0,VLOOKUP(H1832,Leistungszahlen!$A$11:$F$158,6,),0))</f>
        <v>0</v>
      </c>
      <c r="AH1832" s="179" t="e">
        <f t="shared" si="854"/>
        <v>#DIV/0!</v>
      </c>
      <c r="AI1832" s="179">
        <f t="shared" si="855"/>
        <v>0</v>
      </c>
      <c r="AJ1832" s="179">
        <f t="shared" si="856"/>
        <v>0</v>
      </c>
      <c r="AK1832" s="179">
        <f t="shared" si="857"/>
        <v>0</v>
      </c>
      <c r="AL1832" s="179">
        <f t="shared" si="858"/>
        <v>0</v>
      </c>
      <c r="AM1832" s="180">
        <f>IF(L1832=1,Stundensätze!$D$13,IF(L1832=2,Stundensätze!$D$17,IF(L1832=4,Stundensätze!$D$21,"")))</f>
        <v>0</v>
      </c>
      <c r="AN1832" s="180">
        <f>IF(L1832=1,Stundensätze!$D$15,IF(L1832=2,Stundensätze!$D$19,IF(L1832=4,Stundensätze!$D$23,"")))</f>
        <v>0</v>
      </c>
      <c r="AO1832" s="180" t="e">
        <f t="shared" si="839"/>
        <v>#DIV/0!</v>
      </c>
      <c r="AP1832" s="180">
        <f t="shared" si="840"/>
        <v>0</v>
      </c>
      <c r="AQ1832" s="192" t="e">
        <f t="shared" si="841"/>
        <v>#DIV/0!</v>
      </c>
      <c r="AR1832" s="192" t="e">
        <f t="shared" si="842"/>
        <v>#DIV/0!</v>
      </c>
      <c r="AS1832" s="193" t="e">
        <f t="shared" si="843"/>
        <v>#DIV/0!</v>
      </c>
      <c r="AT1832" s="258" t="str">
        <f>IF(K1832=0,0,VLOOKUP(K1832,Kostenstellen!A:B,2,FALSE))</f>
        <v xml:space="preserve">Salinenklinik </v>
      </c>
      <c r="AU1832" s="68" t="str">
        <f t="shared" si="850"/>
        <v>G</v>
      </c>
      <c r="AV1832" s="68" t="str">
        <f t="shared" si="851"/>
        <v/>
      </c>
      <c r="AW1832" s="68">
        <f>IF(AF1832=0,0,VLOOKUP($H1832,Leistungszahlen!$A$11:$H$158,4,FALSE))</f>
        <v>0</v>
      </c>
      <c r="AX1832" s="68">
        <f>IF(AF1832=0,0,VLOOKUP($H1832,Leistungszahlen!$A$11:$H$158,5,FALSE))</f>
        <v>0</v>
      </c>
      <c r="AY1832" s="68">
        <f>IF(AG1832=0,0,VLOOKUP($H1832,Leistungszahlen!$A$11:$H$158,6,FALSE))</f>
        <v>0</v>
      </c>
      <c r="AZ1832" s="68">
        <f t="shared" si="852"/>
        <v>0</v>
      </c>
      <c r="BA1832" s="68">
        <f t="shared" si="853"/>
        <v>0</v>
      </c>
      <c r="BC1832" s="68">
        <f t="shared" si="844"/>
        <v>0</v>
      </c>
      <c r="BD1832" s="285"/>
    </row>
    <row r="1833" spans="1:56" s="68" customFormat="1">
      <c r="A1833" s="200"/>
      <c r="B1833" s="200"/>
      <c r="C1833" s="200" t="s">
        <v>420</v>
      </c>
      <c r="D1833" s="200" t="s">
        <v>1660</v>
      </c>
      <c r="E1833" s="200" t="s">
        <v>349</v>
      </c>
      <c r="F1833" s="200"/>
      <c r="G1833" s="200" t="s">
        <v>113</v>
      </c>
      <c r="H1833" s="201" t="s">
        <v>205</v>
      </c>
      <c r="I1833" s="202">
        <v>10.06</v>
      </c>
      <c r="J1833" s="200" t="s">
        <v>560</v>
      </c>
      <c r="K1833" s="176">
        <v>5</v>
      </c>
      <c r="L1833" s="176">
        <v>1</v>
      </c>
      <c r="M1833" s="176">
        <v>0</v>
      </c>
      <c r="N1833" s="286">
        <v>5</v>
      </c>
      <c r="O1833" s="286"/>
      <c r="P1833" s="176"/>
      <c r="Q1833" s="203">
        <f t="shared" si="845"/>
        <v>5</v>
      </c>
      <c r="R1833" s="203">
        <f t="shared" si="846"/>
        <v>0</v>
      </c>
      <c r="S1833" s="203">
        <f t="shared" si="847"/>
        <v>0</v>
      </c>
      <c r="T1833" s="203">
        <f t="shared" si="848"/>
        <v>0</v>
      </c>
      <c r="U1833" s="203">
        <f t="shared" si="849"/>
        <v>0</v>
      </c>
      <c r="V1833" s="175">
        <f>IF(Q1833&gt;0,VLOOKUP(Q1833,Jahresfaktoren!$A$11:$B$24,2,),0)</f>
        <v>250</v>
      </c>
      <c r="W1833" s="175">
        <f>IF(R1833&gt;0,VLOOKUP(R1833,Jahresfaktoren!$D$11:$E$24,2,),0)</f>
        <v>0</v>
      </c>
      <c r="X1833" s="175">
        <f>IF(S1833&gt;0,VLOOKUP(S1833,Jahresfaktoren!$A$28:$B$29,2,),0)</f>
        <v>0</v>
      </c>
      <c r="Y1833" s="175">
        <f>IF(T1833&gt;0,VLOOKUP(T1833,Jahresfaktoren!$A$28:$B$29,2,),0)</f>
        <v>0</v>
      </c>
      <c r="Z1833" s="175">
        <f>IF(U1833&gt;0,VLOOKUP(U1833,Jahresfaktoren!$A$32:$B$33,2,),)</f>
        <v>0</v>
      </c>
      <c r="AA1833" s="177">
        <f t="shared" si="834"/>
        <v>2515</v>
      </c>
      <c r="AB1833" s="177" t="str">
        <f t="shared" si="835"/>
        <v/>
      </c>
      <c r="AC1833" s="177" t="str">
        <f t="shared" si="836"/>
        <v/>
      </c>
      <c r="AD1833" s="177" t="str">
        <f t="shared" si="837"/>
        <v/>
      </c>
      <c r="AE1833" s="177" t="str">
        <f t="shared" si="838"/>
        <v/>
      </c>
      <c r="AF1833" s="178">
        <f>IF(Q1833&gt;0,VLOOKUP(H1833,Leistungszahlen!$A$11:$C$158,3,),0)</f>
        <v>0</v>
      </c>
      <c r="AG1833" s="178">
        <f>IF(R1833&gt;0,VLOOKUP(H1833,Leistungszahlen!$A$11:$F$158,6,),IF(T1833&gt;0,VLOOKUP(H1833,Leistungszahlen!$A$11:$F$158,6,),0))</f>
        <v>0</v>
      </c>
      <c r="AH1833" s="179" t="e">
        <f t="shared" si="854"/>
        <v>#DIV/0!</v>
      </c>
      <c r="AI1833" s="179">
        <f t="shared" si="855"/>
        <v>0</v>
      </c>
      <c r="AJ1833" s="179">
        <f t="shared" si="856"/>
        <v>0</v>
      </c>
      <c r="AK1833" s="179">
        <f t="shared" si="857"/>
        <v>0</v>
      </c>
      <c r="AL1833" s="179">
        <f t="shared" si="858"/>
        <v>0</v>
      </c>
      <c r="AM1833" s="180">
        <f>IF(L1833=1,Stundensätze!$D$13,IF(L1833=2,Stundensätze!$D$17,IF(L1833=4,Stundensätze!$D$21,"")))</f>
        <v>0</v>
      </c>
      <c r="AN1833" s="180">
        <f>IF(L1833=1,Stundensätze!$D$15,IF(L1833=2,Stundensätze!$D$19,IF(L1833=4,Stundensätze!$D$23,"")))</f>
        <v>0</v>
      </c>
      <c r="AO1833" s="180" t="e">
        <f t="shared" si="839"/>
        <v>#DIV/0!</v>
      </c>
      <c r="AP1833" s="180">
        <f t="shared" si="840"/>
        <v>0</v>
      </c>
      <c r="AQ1833" s="192" t="e">
        <f t="shared" si="841"/>
        <v>#DIV/0!</v>
      </c>
      <c r="AR1833" s="192" t="e">
        <f t="shared" si="842"/>
        <v>#DIV/0!</v>
      </c>
      <c r="AS1833" s="193" t="e">
        <f t="shared" si="843"/>
        <v>#DIV/0!</v>
      </c>
      <c r="AT1833" s="258" t="str">
        <f>IF(K1833=0,0,VLOOKUP(K1833,Kostenstellen!A:B,2,FALSE))</f>
        <v xml:space="preserve">Salinenklinik </v>
      </c>
      <c r="AU1833" s="68" t="str">
        <f t="shared" si="850"/>
        <v>G</v>
      </c>
      <c r="AV1833" s="68" t="str">
        <f t="shared" si="851"/>
        <v/>
      </c>
      <c r="AW1833" s="68">
        <f>IF(AF1833=0,0,VLOOKUP($H1833,Leistungszahlen!$A$11:$H$158,4,FALSE))</f>
        <v>0</v>
      </c>
      <c r="AX1833" s="68">
        <f>IF(AF1833=0,0,VLOOKUP($H1833,Leistungszahlen!$A$11:$H$158,5,FALSE))</f>
        <v>0</v>
      </c>
      <c r="AY1833" s="68">
        <f>IF(AG1833=0,0,VLOOKUP($H1833,Leistungszahlen!$A$11:$H$158,6,FALSE))</f>
        <v>0</v>
      </c>
      <c r="AZ1833" s="68">
        <f t="shared" si="852"/>
        <v>0</v>
      </c>
      <c r="BA1833" s="68">
        <f t="shared" si="853"/>
        <v>0</v>
      </c>
      <c r="BC1833" s="68">
        <f t="shared" si="844"/>
        <v>0</v>
      </c>
      <c r="BD1833" s="285"/>
    </row>
    <row r="1834" spans="1:56" s="68" customFormat="1">
      <c r="A1834" s="200"/>
      <c r="B1834" s="200"/>
      <c r="C1834" s="200" t="s">
        <v>420</v>
      </c>
      <c r="D1834" s="200" t="s">
        <v>1660</v>
      </c>
      <c r="E1834" s="200" t="s">
        <v>349</v>
      </c>
      <c r="F1834" s="200"/>
      <c r="G1834" s="200" t="s">
        <v>113</v>
      </c>
      <c r="H1834" s="201" t="s">
        <v>205</v>
      </c>
      <c r="I1834" s="202">
        <v>16.04</v>
      </c>
      <c r="J1834" s="200" t="s">
        <v>560</v>
      </c>
      <c r="K1834" s="176">
        <v>5</v>
      </c>
      <c r="L1834" s="176">
        <v>1</v>
      </c>
      <c r="M1834" s="176">
        <v>0</v>
      </c>
      <c r="N1834" s="286">
        <v>5</v>
      </c>
      <c r="O1834" s="286"/>
      <c r="P1834" s="176"/>
      <c r="Q1834" s="203">
        <f t="shared" si="845"/>
        <v>5</v>
      </c>
      <c r="R1834" s="203">
        <f t="shared" si="846"/>
        <v>0</v>
      </c>
      <c r="S1834" s="203">
        <f t="shared" si="847"/>
        <v>0</v>
      </c>
      <c r="T1834" s="203">
        <f t="shared" si="848"/>
        <v>0</v>
      </c>
      <c r="U1834" s="203">
        <f t="shared" si="849"/>
        <v>0</v>
      </c>
      <c r="V1834" s="175">
        <f>IF(Q1834&gt;0,VLOOKUP(Q1834,Jahresfaktoren!$A$11:$B$24,2,),0)</f>
        <v>250</v>
      </c>
      <c r="W1834" s="175">
        <f>IF(R1834&gt;0,VLOOKUP(R1834,Jahresfaktoren!$D$11:$E$24,2,),0)</f>
        <v>0</v>
      </c>
      <c r="X1834" s="175">
        <f>IF(S1834&gt;0,VLOOKUP(S1834,Jahresfaktoren!$A$28:$B$29,2,),0)</f>
        <v>0</v>
      </c>
      <c r="Y1834" s="175">
        <f>IF(T1834&gt;0,VLOOKUP(T1834,Jahresfaktoren!$A$28:$B$29,2,),0)</f>
        <v>0</v>
      </c>
      <c r="Z1834" s="175">
        <f>IF(U1834&gt;0,VLOOKUP(U1834,Jahresfaktoren!$A$32:$B$33,2,),)</f>
        <v>0</v>
      </c>
      <c r="AA1834" s="177">
        <f t="shared" si="834"/>
        <v>4010</v>
      </c>
      <c r="AB1834" s="177" t="str">
        <f t="shared" si="835"/>
        <v/>
      </c>
      <c r="AC1834" s="177" t="str">
        <f t="shared" si="836"/>
        <v/>
      </c>
      <c r="AD1834" s="177" t="str">
        <f t="shared" si="837"/>
        <v/>
      </c>
      <c r="AE1834" s="177" t="str">
        <f t="shared" si="838"/>
        <v/>
      </c>
      <c r="AF1834" s="178">
        <f>IF(Q1834&gt;0,VLOOKUP(H1834,Leistungszahlen!$A$11:$C$158,3,),0)</f>
        <v>0</v>
      </c>
      <c r="AG1834" s="178">
        <f>IF(R1834&gt;0,VLOOKUP(H1834,Leistungszahlen!$A$11:$F$158,6,),IF(T1834&gt;0,VLOOKUP(H1834,Leistungszahlen!$A$11:$F$158,6,),0))</f>
        <v>0</v>
      </c>
      <c r="AH1834" s="179" t="e">
        <f t="shared" si="854"/>
        <v>#DIV/0!</v>
      </c>
      <c r="AI1834" s="179">
        <f t="shared" si="855"/>
        <v>0</v>
      </c>
      <c r="AJ1834" s="179">
        <f t="shared" si="856"/>
        <v>0</v>
      </c>
      <c r="AK1834" s="179">
        <f t="shared" si="857"/>
        <v>0</v>
      </c>
      <c r="AL1834" s="179">
        <f t="shared" si="858"/>
        <v>0</v>
      </c>
      <c r="AM1834" s="180">
        <f>IF(L1834=1,Stundensätze!$D$13,IF(L1834=2,Stundensätze!$D$17,IF(L1834=4,Stundensätze!$D$21,"")))</f>
        <v>0</v>
      </c>
      <c r="AN1834" s="180">
        <f>IF(L1834=1,Stundensätze!$D$15,IF(L1834=2,Stundensätze!$D$19,IF(L1834=4,Stundensätze!$D$23,"")))</f>
        <v>0</v>
      </c>
      <c r="AO1834" s="180" t="e">
        <f t="shared" si="839"/>
        <v>#DIV/0!</v>
      </c>
      <c r="AP1834" s="180">
        <f t="shared" si="840"/>
        <v>0</v>
      </c>
      <c r="AQ1834" s="192" t="e">
        <f t="shared" si="841"/>
        <v>#DIV/0!</v>
      </c>
      <c r="AR1834" s="192" t="e">
        <f t="shared" si="842"/>
        <v>#DIV/0!</v>
      </c>
      <c r="AS1834" s="193" t="e">
        <f t="shared" si="843"/>
        <v>#DIV/0!</v>
      </c>
      <c r="AT1834" s="258" t="str">
        <f>IF(K1834=0,0,VLOOKUP(K1834,Kostenstellen!A:B,2,FALSE))</f>
        <v xml:space="preserve">Salinenklinik </v>
      </c>
      <c r="AU1834" s="68" t="str">
        <f t="shared" si="850"/>
        <v>G</v>
      </c>
      <c r="AV1834" s="68" t="str">
        <f t="shared" si="851"/>
        <v/>
      </c>
      <c r="AW1834" s="68">
        <f>IF(AF1834=0,0,VLOOKUP($H1834,Leistungszahlen!$A$11:$H$158,4,FALSE))</f>
        <v>0</v>
      </c>
      <c r="AX1834" s="68">
        <f>IF(AF1834=0,0,VLOOKUP($H1834,Leistungszahlen!$A$11:$H$158,5,FALSE))</f>
        <v>0</v>
      </c>
      <c r="AY1834" s="68">
        <f>IF(AG1834=0,0,VLOOKUP($H1834,Leistungszahlen!$A$11:$H$158,6,FALSE))</f>
        <v>0</v>
      </c>
      <c r="AZ1834" s="68">
        <f t="shared" si="852"/>
        <v>0</v>
      </c>
      <c r="BA1834" s="68">
        <f t="shared" si="853"/>
        <v>0</v>
      </c>
      <c r="BC1834" s="68">
        <f t="shared" si="844"/>
        <v>0</v>
      </c>
      <c r="BD1834" s="285"/>
    </row>
    <row r="1835" spans="1:56" s="68" customFormat="1">
      <c r="A1835" s="200"/>
      <c r="B1835" s="200"/>
      <c r="C1835" s="200" t="s">
        <v>420</v>
      </c>
      <c r="D1835" s="200" t="s">
        <v>1660</v>
      </c>
      <c r="E1835" s="200" t="s">
        <v>349</v>
      </c>
      <c r="F1835" s="200" t="s">
        <v>1688</v>
      </c>
      <c r="G1835" s="200" t="s">
        <v>117</v>
      </c>
      <c r="H1835" s="201" t="s">
        <v>220</v>
      </c>
      <c r="I1835" s="202">
        <v>8.09</v>
      </c>
      <c r="J1835" s="200" t="s">
        <v>560</v>
      </c>
      <c r="K1835" s="176">
        <v>5</v>
      </c>
      <c r="L1835" s="176">
        <v>1</v>
      </c>
      <c r="M1835" s="176"/>
      <c r="N1835" s="286">
        <v>1</v>
      </c>
      <c r="O1835" s="286"/>
      <c r="P1835" s="176"/>
      <c r="Q1835" s="203">
        <f t="shared" si="845"/>
        <v>1</v>
      </c>
      <c r="R1835" s="203">
        <f t="shared" si="846"/>
        <v>0</v>
      </c>
      <c r="S1835" s="203">
        <f t="shared" si="847"/>
        <v>0</v>
      </c>
      <c r="T1835" s="203">
        <f t="shared" si="848"/>
        <v>0</v>
      </c>
      <c r="U1835" s="203">
        <f t="shared" si="849"/>
        <v>0</v>
      </c>
      <c r="V1835" s="175">
        <f>IF(Q1835&gt;0,VLOOKUP(Q1835,Jahresfaktoren!$A$11:$B$24,2,),0)</f>
        <v>52</v>
      </c>
      <c r="W1835" s="175">
        <f>IF(R1835&gt;0,VLOOKUP(R1835,Jahresfaktoren!$D$11:$E$24,2,),0)</f>
        <v>0</v>
      </c>
      <c r="X1835" s="175">
        <f>IF(S1835&gt;0,VLOOKUP(S1835,Jahresfaktoren!$A$28:$B$29,2,),0)</f>
        <v>0</v>
      </c>
      <c r="Y1835" s="175">
        <f>IF(T1835&gt;0,VLOOKUP(T1835,Jahresfaktoren!$A$28:$B$29,2,),0)</f>
        <v>0</v>
      </c>
      <c r="Z1835" s="175">
        <f>IF(U1835&gt;0,VLOOKUP(U1835,Jahresfaktoren!$A$32:$B$33,2,),)</f>
        <v>0</v>
      </c>
      <c r="AA1835" s="177">
        <f t="shared" si="834"/>
        <v>420.68</v>
      </c>
      <c r="AB1835" s="177" t="str">
        <f t="shared" si="835"/>
        <v/>
      </c>
      <c r="AC1835" s="177" t="str">
        <f t="shared" si="836"/>
        <v/>
      </c>
      <c r="AD1835" s="177" t="str">
        <f t="shared" si="837"/>
        <v/>
      </c>
      <c r="AE1835" s="177" t="str">
        <f t="shared" si="838"/>
        <v/>
      </c>
      <c r="AF1835" s="178">
        <f>IF(Q1835&gt;0,VLOOKUP(H1835,Leistungszahlen!$A$11:$C$158,3,),0)</f>
        <v>0</v>
      </c>
      <c r="AG1835" s="178">
        <f>IF(R1835&gt;0,VLOOKUP(H1835,Leistungszahlen!$A$11:$F$158,6,),IF(T1835&gt;0,VLOOKUP(H1835,Leistungszahlen!$A$11:$F$158,6,),0))</f>
        <v>0</v>
      </c>
      <c r="AH1835" s="179" t="e">
        <f t="shared" si="854"/>
        <v>#DIV/0!</v>
      </c>
      <c r="AI1835" s="179">
        <f t="shared" si="855"/>
        <v>0</v>
      </c>
      <c r="AJ1835" s="179">
        <f t="shared" si="856"/>
        <v>0</v>
      </c>
      <c r="AK1835" s="179">
        <f t="shared" si="857"/>
        <v>0</v>
      </c>
      <c r="AL1835" s="179">
        <f t="shared" si="858"/>
        <v>0</v>
      </c>
      <c r="AM1835" s="180">
        <f>IF(L1835=1,Stundensätze!$D$13,IF(L1835=2,Stundensätze!$D$17,IF(L1835=4,Stundensätze!$D$21,"")))</f>
        <v>0</v>
      </c>
      <c r="AN1835" s="180">
        <f>IF(L1835=1,Stundensätze!$D$15,IF(L1835=2,Stundensätze!$D$19,IF(L1835=4,Stundensätze!$D$23,"")))</f>
        <v>0</v>
      </c>
      <c r="AO1835" s="180" t="e">
        <f t="shared" si="839"/>
        <v>#DIV/0!</v>
      </c>
      <c r="AP1835" s="180">
        <f t="shared" si="840"/>
        <v>0</v>
      </c>
      <c r="AQ1835" s="192" t="e">
        <f t="shared" si="841"/>
        <v>#DIV/0!</v>
      </c>
      <c r="AR1835" s="192" t="e">
        <f t="shared" si="842"/>
        <v>#DIV/0!</v>
      </c>
      <c r="AS1835" s="193" t="e">
        <f t="shared" si="843"/>
        <v>#DIV/0!</v>
      </c>
      <c r="AT1835" s="258" t="str">
        <f>IF(K1835=0,0,VLOOKUP(K1835,Kostenstellen!A:B,2,FALSE))</f>
        <v xml:space="preserve">Salinenklinik </v>
      </c>
      <c r="AU1835" s="68" t="str">
        <f t="shared" si="850"/>
        <v>Y</v>
      </c>
      <c r="AV1835" s="68" t="str">
        <f t="shared" si="851"/>
        <v/>
      </c>
      <c r="AW1835" s="68">
        <f>IF(AF1835=0,0,VLOOKUP($H1835,Leistungszahlen!$A$11:$H$158,4,FALSE))</f>
        <v>0</v>
      </c>
      <c r="AX1835" s="68">
        <f>IF(AF1835=0,0,VLOOKUP($H1835,Leistungszahlen!$A$11:$H$158,5,FALSE))</f>
        <v>0</v>
      </c>
      <c r="AY1835" s="68">
        <f>IF(AG1835=0,0,VLOOKUP($H1835,Leistungszahlen!$A$11:$H$158,6,FALSE))</f>
        <v>0</v>
      </c>
      <c r="AZ1835" s="68">
        <f t="shared" si="852"/>
        <v>0</v>
      </c>
      <c r="BA1835" s="68">
        <f t="shared" si="853"/>
        <v>0</v>
      </c>
      <c r="BC1835" s="68">
        <f t="shared" si="844"/>
        <v>0</v>
      </c>
      <c r="BD1835" s="285"/>
    </row>
    <row r="1836" spans="1:56" s="68" customFormat="1">
      <c r="A1836" s="200"/>
      <c r="B1836" s="200"/>
      <c r="C1836" s="200" t="s">
        <v>420</v>
      </c>
      <c r="D1836" s="200" t="s">
        <v>1660</v>
      </c>
      <c r="E1836" s="200" t="s">
        <v>349</v>
      </c>
      <c r="F1836" s="200"/>
      <c r="G1836" s="200" t="s">
        <v>234</v>
      </c>
      <c r="H1836" s="201" t="s">
        <v>206</v>
      </c>
      <c r="I1836" s="202">
        <v>1.38</v>
      </c>
      <c r="J1836" s="200" t="s">
        <v>560</v>
      </c>
      <c r="K1836" s="176">
        <v>5</v>
      </c>
      <c r="L1836" s="176">
        <v>1</v>
      </c>
      <c r="M1836" s="176"/>
      <c r="N1836" s="286">
        <v>1</v>
      </c>
      <c r="O1836" s="286"/>
      <c r="P1836" s="176"/>
      <c r="Q1836" s="203">
        <f t="shared" si="845"/>
        <v>1</v>
      </c>
      <c r="R1836" s="203">
        <f t="shared" si="846"/>
        <v>0</v>
      </c>
      <c r="S1836" s="203">
        <f t="shared" si="847"/>
        <v>0</v>
      </c>
      <c r="T1836" s="203">
        <f t="shared" si="848"/>
        <v>0</v>
      </c>
      <c r="U1836" s="203">
        <f t="shared" si="849"/>
        <v>0</v>
      </c>
      <c r="V1836" s="175">
        <f>IF(Q1836&gt;0,VLOOKUP(Q1836,Jahresfaktoren!$A$11:$B$24,2,),0)</f>
        <v>52</v>
      </c>
      <c r="W1836" s="175">
        <f>IF(R1836&gt;0,VLOOKUP(R1836,Jahresfaktoren!$D$11:$E$24,2,),0)</f>
        <v>0</v>
      </c>
      <c r="X1836" s="175">
        <f>IF(S1836&gt;0,VLOOKUP(S1836,Jahresfaktoren!$A$28:$B$29,2,),0)</f>
        <v>0</v>
      </c>
      <c r="Y1836" s="175">
        <f>IF(T1836&gt;0,VLOOKUP(T1836,Jahresfaktoren!$A$28:$B$29,2,),0)</f>
        <v>0</v>
      </c>
      <c r="Z1836" s="175">
        <f>IF(U1836&gt;0,VLOOKUP(U1836,Jahresfaktoren!$A$32:$B$33,2,),)</f>
        <v>0</v>
      </c>
      <c r="AA1836" s="177">
        <f t="shared" si="834"/>
        <v>71.759999999999991</v>
      </c>
      <c r="AB1836" s="177" t="str">
        <f t="shared" si="835"/>
        <v/>
      </c>
      <c r="AC1836" s="177" t="str">
        <f t="shared" si="836"/>
        <v/>
      </c>
      <c r="AD1836" s="177" t="str">
        <f t="shared" si="837"/>
        <v/>
      </c>
      <c r="AE1836" s="177" t="str">
        <f t="shared" si="838"/>
        <v/>
      </c>
      <c r="AF1836" s="178">
        <f>IF(Q1836&gt;0,VLOOKUP(H1836,Leistungszahlen!$A$11:$C$158,3,),0)</f>
        <v>0</v>
      </c>
      <c r="AG1836" s="178">
        <f>IF(R1836&gt;0,VLOOKUP(H1836,Leistungszahlen!$A$11:$F$158,6,),IF(T1836&gt;0,VLOOKUP(H1836,Leistungszahlen!$A$11:$F$158,6,),0))</f>
        <v>0</v>
      </c>
      <c r="AH1836" s="179" t="e">
        <f t="shared" si="854"/>
        <v>#DIV/0!</v>
      </c>
      <c r="AI1836" s="179">
        <f t="shared" si="855"/>
        <v>0</v>
      </c>
      <c r="AJ1836" s="179">
        <f t="shared" si="856"/>
        <v>0</v>
      </c>
      <c r="AK1836" s="179">
        <f t="shared" si="857"/>
        <v>0</v>
      </c>
      <c r="AL1836" s="179">
        <f t="shared" si="858"/>
        <v>0</v>
      </c>
      <c r="AM1836" s="180">
        <f>IF(L1836=1,Stundensätze!$D$13,IF(L1836=2,Stundensätze!$D$17,IF(L1836=4,Stundensätze!$D$21,"")))</f>
        <v>0</v>
      </c>
      <c r="AN1836" s="180">
        <f>IF(L1836=1,Stundensätze!$D$15,IF(L1836=2,Stundensätze!$D$19,IF(L1836=4,Stundensätze!$D$23,"")))</f>
        <v>0</v>
      </c>
      <c r="AO1836" s="180" t="e">
        <f t="shared" si="839"/>
        <v>#DIV/0!</v>
      </c>
      <c r="AP1836" s="180">
        <f t="shared" si="840"/>
        <v>0</v>
      </c>
      <c r="AQ1836" s="192" t="e">
        <f t="shared" si="841"/>
        <v>#DIV/0!</v>
      </c>
      <c r="AR1836" s="192" t="e">
        <f t="shared" si="842"/>
        <v>#DIV/0!</v>
      </c>
      <c r="AS1836" s="193" t="e">
        <f t="shared" si="843"/>
        <v>#DIV/0!</v>
      </c>
      <c r="AT1836" s="258" t="str">
        <f>IF(K1836=0,0,VLOOKUP(K1836,Kostenstellen!A:B,2,FALSE))</f>
        <v xml:space="preserve">Salinenklinik </v>
      </c>
      <c r="AU1836" s="68" t="str">
        <f t="shared" si="850"/>
        <v>H</v>
      </c>
      <c r="AV1836" s="68" t="str">
        <f t="shared" si="851"/>
        <v/>
      </c>
      <c r="AW1836" s="68">
        <f>IF(AF1836=0,0,VLOOKUP($H1836,Leistungszahlen!$A$11:$H$158,4,FALSE))</f>
        <v>0</v>
      </c>
      <c r="AX1836" s="68">
        <f>IF(AF1836=0,0,VLOOKUP($H1836,Leistungszahlen!$A$11:$H$158,5,FALSE))</f>
        <v>0</v>
      </c>
      <c r="AY1836" s="68">
        <f>IF(AG1836=0,0,VLOOKUP($H1836,Leistungszahlen!$A$11:$H$158,6,FALSE))</f>
        <v>0</v>
      </c>
      <c r="AZ1836" s="68">
        <f t="shared" si="852"/>
        <v>0</v>
      </c>
      <c r="BA1836" s="68">
        <f t="shared" si="853"/>
        <v>0</v>
      </c>
      <c r="BC1836" s="68">
        <f t="shared" si="844"/>
        <v>0</v>
      </c>
      <c r="BD1836" s="285"/>
    </row>
    <row r="1837" spans="1:56" s="68" customFormat="1">
      <c r="A1837" s="200"/>
      <c r="B1837" s="200"/>
      <c r="C1837" s="200" t="s">
        <v>420</v>
      </c>
      <c r="D1837" s="200" t="s">
        <v>418</v>
      </c>
      <c r="E1837" s="200" t="s">
        <v>349</v>
      </c>
      <c r="F1837" s="200"/>
      <c r="G1837" s="200" t="s">
        <v>524</v>
      </c>
      <c r="H1837" s="201" t="s">
        <v>205</v>
      </c>
      <c r="I1837" s="202">
        <v>40.700000000000003</v>
      </c>
      <c r="J1837" s="200" t="s">
        <v>778</v>
      </c>
      <c r="K1837" s="176">
        <v>5</v>
      </c>
      <c r="L1837" s="176">
        <v>1</v>
      </c>
      <c r="M1837" s="176">
        <v>0</v>
      </c>
      <c r="N1837" s="286">
        <v>3</v>
      </c>
      <c r="O1837" s="286"/>
      <c r="P1837" s="176"/>
      <c r="Q1837" s="203">
        <f t="shared" si="845"/>
        <v>3</v>
      </c>
      <c r="R1837" s="203">
        <f t="shared" si="846"/>
        <v>0</v>
      </c>
      <c r="S1837" s="203">
        <f t="shared" si="847"/>
        <v>0</v>
      </c>
      <c r="T1837" s="203">
        <f t="shared" si="848"/>
        <v>0</v>
      </c>
      <c r="U1837" s="203">
        <f t="shared" si="849"/>
        <v>0</v>
      </c>
      <c r="V1837" s="175">
        <f>IF(Q1837&gt;0,VLOOKUP(Q1837,Jahresfaktoren!$A$11:$B$24,2,),0)</f>
        <v>152</v>
      </c>
      <c r="W1837" s="175">
        <f>IF(R1837&gt;0,VLOOKUP(R1837,Jahresfaktoren!$D$11:$E$24,2,),0)</f>
        <v>0</v>
      </c>
      <c r="X1837" s="175">
        <f>IF(S1837&gt;0,VLOOKUP(S1837,Jahresfaktoren!$A$28:$B$29,2,),0)</f>
        <v>0</v>
      </c>
      <c r="Y1837" s="175">
        <f>IF(T1837&gt;0,VLOOKUP(T1837,Jahresfaktoren!$A$28:$B$29,2,),0)</f>
        <v>0</v>
      </c>
      <c r="Z1837" s="175">
        <f>IF(U1837&gt;0,VLOOKUP(U1837,Jahresfaktoren!$A$32:$B$33,2,),)</f>
        <v>0</v>
      </c>
      <c r="AA1837" s="177">
        <f t="shared" si="834"/>
        <v>6186.4000000000005</v>
      </c>
      <c r="AB1837" s="177" t="str">
        <f t="shared" si="835"/>
        <v/>
      </c>
      <c r="AC1837" s="177" t="str">
        <f t="shared" si="836"/>
        <v/>
      </c>
      <c r="AD1837" s="177" t="str">
        <f t="shared" si="837"/>
        <v/>
      </c>
      <c r="AE1837" s="177" t="str">
        <f t="shared" si="838"/>
        <v/>
      </c>
      <c r="AF1837" s="178">
        <f>IF(Q1837&gt;0,VLOOKUP(H1837,Leistungszahlen!$A$11:$C$158,3,),0)</f>
        <v>0</v>
      </c>
      <c r="AG1837" s="178">
        <f>IF(R1837&gt;0,VLOOKUP(H1837,Leistungszahlen!$A$11:$F$158,6,),IF(T1837&gt;0,VLOOKUP(H1837,Leistungszahlen!$A$11:$F$158,6,),0))</f>
        <v>0</v>
      </c>
      <c r="AH1837" s="179" t="e">
        <f t="shared" si="854"/>
        <v>#DIV/0!</v>
      </c>
      <c r="AI1837" s="179">
        <f t="shared" si="855"/>
        <v>0</v>
      </c>
      <c r="AJ1837" s="179">
        <f t="shared" si="856"/>
        <v>0</v>
      </c>
      <c r="AK1837" s="179">
        <f t="shared" si="857"/>
        <v>0</v>
      </c>
      <c r="AL1837" s="179">
        <f t="shared" si="858"/>
        <v>0</v>
      </c>
      <c r="AM1837" s="180">
        <f>IF(L1837=1,Stundensätze!$D$13,IF(L1837=2,Stundensätze!$D$17,IF(L1837=4,Stundensätze!$D$21,"")))</f>
        <v>0</v>
      </c>
      <c r="AN1837" s="180">
        <f>IF(L1837=1,Stundensätze!$D$15,IF(L1837=2,Stundensätze!$D$19,IF(L1837=4,Stundensätze!$D$23,"")))</f>
        <v>0</v>
      </c>
      <c r="AO1837" s="180" t="e">
        <f t="shared" si="839"/>
        <v>#DIV/0!</v>
      </c>
      <c r="AP1837" s="180">
        <f t="shared" si="840"/>
        <v>0</v>
      </c>
      <c r="AQ1837" s="192" t="e">
        <f t="shared" si="841"/>
        <v>#DIV/0!</v>
      </c>
      <c r="AR1837" s="192" t="e">
        <f t="shared" si="842"/>
        <v>#DIV/0!</v>
      </c>
      <c r="AS1837" s="193" t="e">
        <f t="shared" si="843"/>
        <v>#DIV/0!</v>
      </c>
      <c r="AT1837" s="258" t="str">
        <f>IF(K1837=0,0,VLOOKUP(K1837,Kostenstellen!A:B,2,FALSE))</f>
        <v xml:space="preserve">Salinenklinik </v>
      </c>
      <c r="AU1837" s="68" t="str">
        <f t="shared" si="850"/>
        <v>G</v>
      </c>
      <c r="AV1837" s="68" t="str">
        <f t="shared" si="851"/>
        <v/>
      </c>
      <c r="AW1837" s="68">
        <f>IF(AF1837=0,0,VLOOKUP($H1837,Leistungszahlen!$A$11:$H$158,4,FALSE))</f>
        <v>0</v>
      </c>
      <c r="AX1837" s="68">
        <f>IF(AF1837=0,0,VLOOKUP($H1837,Leistungszahlen!$A$11:$H$158,5,FALSE))</f>
        <v>0</v>
      </c>
      <c r="AY1837" s="68">
        <f>IF(AG1837=0,0,VLOOKUP($H1837,Leistungszahlen!$A$11:$H$158,6,FALSE))</f>
        <v>0</v>
      </c>
      <c r="AZ1837" s="68">
        <f t="shared" si="852"/>
        <v>0</v>
      </c>
      <c r="BA1837" s="68">
        <f t="shared" si="853"/>
        <v>0</v>
      </c>
      <c r="BC1837" s="68">
        <f t="shared" si="844"/>
        <v>0</v>
      </c>
      <c r="BD1837" s="285"/>
    </row>
    <row r="1838" spans="1:56" s="68" customFormat="1">
      <c r="A1838" s="200"/>
      <c r="B1838" s="200"/>
      <c r="C1838" s="200" t="s">
        <v>420</v>
      </c>
      <c r="D1838" s="200" t="s">
        <v>418</v>
      </c>
      <c r="E1838" s="200" t="s">
        <v>349</v>
      </c>
      <c r="F1838" s="200"/>
      <c r="G1838" s="200" t="s">
        <v>418</v>
      </c>
      <c r="H1838" s="201" t="s">
        <v>205</v>
      </c>
      <c r="I1838" s="202">
        <v>168.13</v>
      </c>
      <c r="J1838" s="200" t="s">
        <v>778</v>
      </c>
      <c r="K1838" s="176">
        <v>5</v>
      </c>
      <c r="L1838" s="176">
        <v>1</v>
      </c>
      <c r="M1838" s="176">
        <v>0</v>
      </c>
      <c r="N1838" s="286">
        <v>5</v>
      </c>
      <c r="O1838" s="286"/>
      <c r="P1838" s="176"/>
      <c r="Q1838" s="203">
        <f t="shared" si="845"/>
        <v>5</v>
      </c>
      <c r="R1838" s="203">
        <f t="shared" si="846"/>
        <v>0</v>
      </c>
      <c r="S1838" s="203">
        <f t="shared" si="847"/>
        <v>0</v>
      </c>
      <c r="T1838" s="203">
        <f t="shared" si="848"/>
        <v>0</v>
      </c>
      <c r="U1838" s="203">
        <f t="shared" si="849"/>
        <v>0</v>
      </c>
      <c r="V1838" s="175">
        <f>IF(Q1838&gt;0,VLOOKUP(Q1838,Jahresfaktoren!$A$11:$B$24,2,),0)</f>
        <v>250</v>
      </c>
      <c r="W1838" s="175">
        <f>IF(R1838&gt;0,VLOOKUP(R1838,Jahresfaktoren!$D$11:$E$24,2,),0)</f>
        <v>0</v>
      </c>
      <c r="X1838" s="175">
        <f>IF(S1838&gt;0,VLOOKUP(S1838,Jahresfaktoren!$A$28:$B$29,2,),0)</f>
        <v>0</v>
      </c>
      <c r="Y1838" s="175">
        <f>IF(T1838&gt;0,VLOOKUP(T1838,Jahresfaktoren!$A$28:$B$29,2,),0)</f>
        <v>0</v>
      </c>
      <c r="Z1838" s="175">
        <f>IF(U1838&gt;0,VLOOKUP(U1838,Jahresfaktoren!$A$32:$B$33,2,),)</f>
        <v>0</v>
      </c>
      <c r="AA1838" s="177">
        <f t="shared" si="834"/>
        <v>42032.5</v>
      </c>
      <c r="AB1838" s="177" t="str">
        <f t="shared" si="835"/>
        <v/>
      </c>
      <c r="AC1838" s="177" t="str">
        <f t="shared" si="836"/>
        <v/>
      </c>
      <c r="AD1838" s="177" t="str">
        <f t="shared" si="837"/>
        <v/>
      </c>
      <c r="AE1838" s="177" t="str">
        <f t="shared" si="838"/>
        <v/>
      </c>
      <c r="AF1838" s="178">
        <f>IF(Q1838&gt;0,VLOOKUP(H1838,Leistungszahlen!$A$11:$C$158,3,),0)</f>
        <v>0</v>
      </c>
      <c r="AG1838" s="178">
        <f>IF(R1838&gt;0,VLOOKUP(H1838,Leistungszahlen!$A$11:$F$158,6,),IF(T1838&gt;0,VLOOKUP(H1838,Leistungszahlen!$A$11:$F$158,6,),0))</f>
        <v>0</v>
      </c>
      <c r="AH1838" s="179" t="e">
        <f t="shared" si="854"/>
        <v>#DIV/0!</v>
      </c>
      <c r="AI1838" s="179">
        <f t="shared" si="855"/>
        <v>0</v>
      </c>
      <c r="AJ1838" s="179">
        <f t="shared" si="856"/>
        <v>0</v>
      </c>
      <c r="AK1838" s="179">
        <f t="shared" si="857"/>
        <v>0</v>
      </c>
      <c r="AL1838" s="179">
        <f t="shared" si="858"/>
        <v>0</v>
      </c>
      <c r="AM1838" s="180">
        <f>IF(L1838=1,Stundensätze!$D$13,IF(L1838=2,Stundensätze!$D$17,IF(L1838=4,Stundensätze!$D$21,"")))</f>
        <v>0</v>
      </c>
      <c r="AN1838" s="180">
        <f>IF(L1838=1,Stundensätze!$D$15,IF(L1838=2,Stundensätze!$D$19,IF(L1838=4,Stundensätze!$D$23,"")))</f>
        <v>0</v>
      </c>
      <c r="AO1838" s="180" t="e">
        <f t="shared" si="839"/>
        <v>#DIV/0!</v>
      </c>
      <c r="AP1838" s="180">
        <f t="shared" si="840"/>
        <v>0</v>
      </c>
      <c r="AQ1838" s="192" t="e">
        <f t="shared" si="841"/>
        <v>#DIV/0!</v>
      </c>
      <c r="AR1838" s="192" t="e">
        <f t="shared" si="842"/>
        <v>#DIV/0!</v>
      </c>
      <c r="AS1838" s="193" t="e">
        <f t="shared" si="843"/>
        <v>#DIV/0!</v>
      </c>
      <c r="AT1838" s="258" t="str">
        <f>IF(K1838=0,0,VLOOKUP(K1838,Kostenstellen!A:B,2,FALSE))</f>
        <v xml:space="preserve">Salinenklinik </v>
      </c>
      <c r="AU1838" s="68" t="str">
        <f t="shared" si="850"/>
        <v>G</v>
      </c>
      <c r="AV1838" s="68" t="str">
        <f t="shared" si="851"/>
        <v/>
      </c>
      <c r="AW1838" s="68">
        <f>IF(AF1838=0,0,VLOOKUP($H1838,Leistungszahlen!$A$11:$H$158,4,FALSE))</f>
        <v>0</v>
      </c>
      <c r="AX1838" s="68">
        <f>IF(AF1838=0,0,VLOOKUP($H1838,Leistungszahlen!$A$11:$H$158,5,FALSE))</f>
        <v>0</v>
      </c>
      <c r="AY1838" s="68">
        <f>IF(AG1838=0,0,VLOOKUP($H1838,Leistungszahlen!$A$11:$H$158,6,FALSE))</f>
        <v>0</v>
      </c>
      <c r="AZ1838" s="68">
        <f t="shared" si="852"/>
        <v>0</v>
      </c>
      <c r="BA1838" s="68">
        <f t="shared" si="853"/>
        <v>0</v>
      </c>
      <c r="BC1838" s="68">
        <f t="shared" si="844"/>
        <v>0</v>
      </c>
      <c r="BD1838" s="285"/>
    </row>
    <row r="1839" spans="1:56" s="68" customFormat="1">
      <c r="A1839" s="200"/>
      <c r="B1839" s="200"/>
      <c r="C1839" s="200" t="s">
        <v>420</v>
      </c>
      <c r="D1839" s="200" t="s">
        <v>1689</v>
      </c>
      <c r="E1839" s="200">
        <v>2</v>
      </c>
      <c r="F1839" s="200">
        <v>295</v>
      </c>
      <c r="G1839" s="200" t="s">
        <v>1690</v>
      </c>
      <c r="H1839" s="201" t="s">
        <v>679</v>
      </c>
      <c r="I1839" s="202">
        <v>22.01</v>
      </c>
      <c r="J1839" s="200" t="s">
        <v>560</v>
      </c>
      <c r="K1839" s="176">
        <v>5</v>
      </c>
      <c r="L1839" s="176">
        <v>1</v>
      </c>
      <c r="M1839" s="176"/>
      <c r="N1839" s="286">
        <v>3</v>
      </c>
      <c r="O1839" s="286">
        <v>3</v>
      </c>
      <c r="P1839" s="176"/>
      <c r="Q1839" s="203">
        <f t="shared" si="845"/>
        <v>3</v>
      </c>
      <c r="R1839" s="203">
        <f t="shared" si="846"/>
        <v>3</v>
      </c>
      <c r="S1839" s="203">
        <f t="shared" si="847"/>
        <v>0</v>
      </c>
      <c r="T1839" s="203">
        <f t="shared" si="848"/>
        <v>0</v>
      </c>
      <c r="U1839" s="203">
        <f t="shared" si="849"/>
        <v>0</v>
      </c>
      <c r="V1839" s="175">
        <f>IF(Q1839&gt;0,VLOOKUP(Q1839,Jahresfaktoren!$A$11:$B$24,2,),0)</f>
        <v>152</v>
      </c>
      <c r="W1839" s="175">
        <f>IF(R1839&gt;0,VLOOKUP(R1839,Jahresfaktoren!$D$11:$E$24,2,),0)</f>
        <v>150</v>
      </c>
      <c r="X1839" s="175">
        <f>IF(S1839&gt;0,VLOOKUP(S1839,Jahresfaktoren!$A$28:$B$29,2,),0)</f>
        <v>0</v>
      </c>
      <c r="Y1839" s="175">
        <f>IF(T1839&gt;0,VLOOKUP(T1839,Jahresfaktoren!$A$28:$B$29,2,),0)</f>
        <v>0</v>
      </c>
      <c r="Z1839" s="175">
        <f>IF(U1839&gt;0,VLOOKUP(U1839,Jahresfaktoren!$A$32:$B$33,2,),)</f>
        <v>0</v>
      </c>
      <c r="AA1839" s="177">
        <f t="shared" si="834"/>
        <v>3345.5200000000004</v>
      </c>
      <c r="AB1839" s="177">
        <f t="shared" si="835"/>
        <v>3301.5000000000005</v>
      </c>
      <c r="AC1839" s="177" t="str">
        <f t="shared" si="836"/>
        <v/>
      </c>
      <c r="AD1839" s="177" t="str">
        <f t="shared" si="837"/>
        <v/>
      </c>
      <c r="AE1839" s="177" t="str">
        <f t="shared" si="838"/>
        <v/>
      </c>
      <c r="AF1839" s="178">
        <f>IF(Q1839&gt;0,VLOOKUP(H1839,Leistungszahlen!$A$11:$C$158,3,),0)</f>
        <v>0</v>
      </c>
      <c r="AG1839" s="178">
        <f>IF(R1839&gt;0,VLOOKUP(H1839,Leistungszahlen!$A$11:$F$158,6,),IF(T1839&gt;0,VLOOKUP(H1839,Leistungszahlen!$A$11:$F$158,6,),0))</f>
        <v>0</v>
      </c>
      <c r="AH1839" s="179" t="e">
        <f t="shared" si="854"/>
        <v>#DIV/0!</v>
      </c>
      <c r="AI1839" s="179" t="e">
        <f t="shared" si="855"/>
        <v>#DIV/0!</v>
      </c>
      <c r="AJ1839" s="179">
        <f t="shared" si="856"/>
        <v>0</v>
      </c>
      <c r="AK1839" s="179">
        <f t="shared" si="857"/>
        <v>0</v>
      </c>
      <c r="AL1839" s="179">
        <f t="shared" si="858"/>
        <v>0</v>
      </c>
      <c r="AM1839" s="180">
        <f>IF(L1839=1,Stundensätze!$D$13,IF(L1839=2,Stundensätze!$D$17,IF(L1839=4,Stundensätze!$D$21,"")))</f>
        <v>0</v>
      </c>
      <c r="AN1839" s="180">
        <f>IF(L1839=1,Stundensätze!$D$15,IF(L1839=2,Stundensätze!$D$19,IF(L1839=4,Stundensätze!$D$23,"")))</f>
        <v>0</v>
      </c>
      <c r="AO1839" s="180" t="e">
        <f t="shared" si="839"/>
        <v>#DIV/0!</v>
      </c>
      <c r="AP1839" s="180">
        <f t="shared" si="840"/>
        <v>0</v>
      </c>
      <c r="AQ1839" s="192" t="e">
        <f t="shared" si="841"/>
        <v>#DIV/0!</v>
      </c>
      <c r="AR1839" s="192" t="e">
        <f t="shared" si="842"/>
        <v>#DIV/0!</v>
      </c>
      <c r="AS1839" s="193" t="e">
        <f t="shared" si="843"/>
        <v>#DIV/0!</v>
      </c>
      <c r="AT1839" s="258" t="str">
        <f>IF(K1839=0,0,VLOOKUP(K1839,Kostenstellen!A:B,2,FALSE))</f>
        <v xml:space="preserve">Salinenklinik </v>
      </c>
      <c r="AU1839" s="68" t="str">
        <f t="shared" si="850"/>
        <v>A5</v>
      </c>
      <c r="AV1839" s="68" t="str">
        <f t="shared" si="851"/>
        <v>A5</v>
      </c>
      <c r="AW1839" s="68">
        <f>IF(AF1839=0,0,VLOOKUP($H1839,Leistungszahlen!$A$11:$H$158,4,FALSE))</f>
        <v>0</v>
      </c>
      <c r="AX1839" s="68">
        <f>IF(AF1839=0,0,VLOOKUP($H1839,Leistungszahlen!$A$11:$H$158,5,FALSE))</f>
        <v>0</v>
      </c>
      <c r="AY1839" s="68">
        <f>IF(AG1839=0,0,VLOOKUP($H1839,Leistungszahlen!$A$11:$H$158,6,FALSE))</f>
        <v>0</v>
      </c>
      <c r="AZ1839" s="68">
        <f t="shared" si="852"/>
        <v>0</v>
      </c>
      <c r="BA1839" s="68">
        <f t="shared" si="853"/>
        <v>0</v>
      </c>
      <c r="BC1839" s="68">
        <f t="shared" si="844"/>
        <v>0</v>
      </c>
      <c r="BD1839" s="285"/>
    </row>
    <row r="1840" spans="1:56" s="68" customFormat="1">
      <c r="A1840" s="200"/>
      <c r="B1840" s="200"/>
      <c r="C1840" s="200" t="s">
        <v>420</v>
      </c>
      <c r="D1840" s="200" t="s">
        <v>1689</v>
      </c>
      <c r="E1840" s="200">
        <v>2</v>
      </c>
      <c r="F1840" s="200">
        <v>295</v>
      </c>
      <c r="G1840" s="200" t="s">
        <v>121</v>
      </c>
      <c r="H1840" s="201" t="s">
        <v>684</v>
      </c>
      <c r="I1840" s="202">
        <v>4</v>
      </c>
      <c r="J1840" s="200" t="s">
        <v>778</v>
      </c>
      <c r="K1840" s="176">
        <v>5</v>
      </c>
      <c r="L1840" s="176">
        <v>1</v>
      </c>
      <c r="M1840" s="176"/>
      <c r="N1840" s="286">
        <v>6</v>
      </c>
      <c r="O1840" s="286"/>
      <c r="P1840" s="176"/>
      <c r="Q1840" s="203">
        <f t="shared" si="845"/>
        <v>6</v>
      </c>
      <c r="R1840" s="203">
        <f t="shared" si="846"/>
        <v>0</v>
      </c>
      <c r="S1840" s="203">
        <f t="shared" si="847"/>
        <v>0</v>
      </c>
      <c r="T1840" s="203">
        <f t="shared" si="848"/>
        <v>0</v>
      </c>
      <c r="U1840" s="203">
        <f t="shared" si="849"/>
        <v>0</v>
      </c>
      <c r="V1840" s="175">
        <f>IF(Q1840&gt;0,VLOOKUP(Q1840,Jahresfaktoren!$A$11:$B$24,2,),0)</f>
        <v>302</v>
      </c>
      <c r="W1840" s="175">
        <f>IF(R1840&gt;0,VLOOKUP(R1840,Jahresfaktoren!$D$11:$E$24,2,),0)</f>
        <v>0</v>
      </c>
      <c r="X1840" s="175">
        <f>IF(S1840&gt;0,VLOOKUP(S1840,Jahresfaktoren!$A$28:$B$29,2,),0)</f>
        <v>0</v>
      </c>
      <c r="Y1840" s="175">
        <f>IF(T1840&gt;0,VLOOKUP(T1840,Jahresfaktoren!$A$28:$B$29,2,),0)</f>
        <v>0</v>
      </c>
      <c r="Z1840" s="175">
        <f>IF(U1840&gt;0,VLOOKUP(U1840,Jahresfaktoren!$A$32:$B$33,2,),)</f>
        <v>0</v>
      </c>
      <c r="AA1840" s="177">
        <f t="shared" si="834"/>
        <v>1208</v>
      </c>
      <c r="AB1840" s="177" t="str">
        <f t="shared" si="835"/>
        <v/>
      </c>
      <c r="AC1840" s="177" t="str">
        <f t="shared" si="836"/>
        <v/>
      </c>
      <c r="AD1840" s="177" t="str">
        <f t="shared" si="837"/>
        <v/>
      </c>
      <c r="AE1840" s="177" t="str">
        <f t="shared" si="838"/>
        <v/>
      </c>
      <c r="AF1840" s="178">
        <f>IF(Q1840&gt;0,VLOOKUP(H1840,Leistungszahlen!$A$11:$C$158,3,),0)</f>
        <v>0</v>
      </c>
      <c r="AG1840" s="178">
        <f>IF(R1840&gt;0,VLOOKUP(H1840,Leistungszahlen!$A$11:$F$158,6,),IF(T1840&gt;0,VLOOKUP(H1840,Leistungszahlen!$A$11:$F$158,6,),0))</f>
        <v>0</v>
      </c>
      <c r="AH1840" s="179" t="e">
        <f t="shared" si="854"/>
        <v>#DIV/0!</v>
      </c>
      <c r="AI1840" s="179">
        <f t="shared" si="855"/>
        <v>0</v>
      </c>
      <c r="AJ1840" s="179">
        <f t="shared" si="856"/>
        <v>0</v>
      </c>
      <c r="AK1840" s="179">
        <f t="shared" si="857"/>
        <v>0</v>
      </c>
      <c r="AL1840" s="179">
        <f t="shared" si="858"/>
        <v>0</v>
      </c>
      <c r="AM1840" s="180">
        <f>IF(L1840=1,Stundensätze!$D$13,IF(L1840=2,Stundensätze!$D$17,IF(L1840=4,Stundensätze!$D$21,"")))</f>
        <v>0</v>
      </c>
      <c r="AN1840" s="180">
        <f>IF(L1840=1,Stundensätze!$D$15,IF(L1840=2,Stundensätze!$D$19,IF(L1840=4,Stundensätze!$D$23,"")))</f>
        <v>0</v>
      </c>
      <c r="AO1840" s="180" t="e">
        <f t="shared" si="839"/>
        <v>#DIV/0!</v>
      </c>
      <c r="AP1840" s="180">
        <f t="shared" si="840"/>
        <v>0</v>
      </c>
      <c r="AQ1840" s="192" t="e">
        <f t="shared" si="841"/>
        <v>#DIV/0!</v>
      </c>
      <c r="AR1840" s="192" t="e">
        <f t="shared" si="842"/>
        <v>#DIV/0!</v>
      </c>
      <c r="AS1840" s="193" t="e">
        <f t="shared" si="843"/>
        <v>#DIV/0!</v>
      </c>
      <c r="AT1840" s="258" t="str">
        <f>IF(K1840=0,0,VLOOKUP(K1840,Kostenstellen!A:B,2,FALSE))</f>
        <v xml:space="preserve">Salinenklinik </v>
      </c>
      <c r="AU1840" s="68" t="str">
        <f t="shared" si="850"/>
        <v>B1</v>
      </c>
      <c r="AV1840" s="68" t="str">
        <f t="shared" si="851"/>
        <v/>
      </c>
      <c r="AW1840" s="68">
        <f>IF(AF1840=0,0,VLOOKUP($H1840,Leistungszahlen!$A$11:$H$158,4,FALSE))</f>
        <v>0</v>
      </c>
      <c r="AX1840" s="68">
        <f>IF(AF1840=0,0,VLOOKUP($H1840,Leistungszahlen!$A$11:$H$158,5,FALSE))</f>
        <v>0</v>
      </c>
      <c r="AY1840" s="68">
        <f>IF(AG1840=0,0,VLOOKUP($H1840,Leistungszahlen!$A$11:$H$158,6,FALSE))</f>
        <v>0</v>
      </c>
      <c r="AZ1840" s="68">
        <f t="shared" si="852"/>
        <v>0</v>
      </c>
      <c r="BA1840" s="68">
        <f t="shared" si="853"/>
        <v>0</v>
      </c>
      <c r="BC1840" s="68">
        <f t="shared" si="844"/>
        <v>0</v>
      </c>
      <c r="BD1840" s="285"/>
    </row>
    <row r="1841" spans="1:56" s="68" customFormat="1">
      <c r="A1841" s="200"/>
      <c r="B1841" s="200"/>
      <c r="C1841" s="200" t="s">
        <v>420</v>
      </c>
      <c r="D1841" s="200" t="s">
        <v>1689</v>
      </c>
      <c r="E1841" s="200">
        <v>2</v>
      </c>
      <c r="F1841" s="200">
        <v>296</v>
      </c>
      <c r="G1841" s="200" t="s">
        <v>1690</v>
      </c>
      <c r="H1841" s="201" t="s">
        <v>679</v>
      </c>
      <c r="I1841" s="202">
        <v>15.31</v>
      </c>
      <c r="J1841" s="200" t="s">
        <v>560</v>
      </c>
      <c r="K1841" s="176">
        <v>5</v>
      </c>
      <c r="L1841" s="176">
        <v>1</v>
      </c>
      <c r="M1841" s="176"/>
      <c r="N1841" s="286">
        <v>3</v>
      </c>
      <c r="O1841" s="286">
        <v>3</v>
      </c>
      <c r="P1841" s="176"/>
      <c r="Q1841" s="203">
        <f t="shared" si="845"/>
        <v>3</v>
      </c>
      <c r="R1841" s="203">
        <f t="shared" si="846"/>
        <v>3</v>
      </c>
      <c r="S1841" s="203">
        <f t="shared" si="847"/>
        <v>0</v>
      </c>
      <c r="T1841" s="203">
        <f t="shared" si="848"/>
        <v>0</v>
      </c>
      <c r="U1841" s="203">
        <f t="shared" si="849"/>
        <v>0</v>
      </c>
      <c r="V1841" s="175">
        <f>IF(Q1841&gt;0,VLOOKUP(Q1841,Jahresfaktoren!$A$11:$B$24,2,),0)</f>
        <v>152</v>
      </c>
      <c r="W1841" s="175">
        <f>IF(R1841&gt;0,VLOOKUP(R1841,Jahresfaktoren!$D$11:$E$24,2,),0)</f>
        <v>150</v>
      </c>
      <c r="X1841" s="175">
        <f>IF(S1841&gt;0,VLOOKUP(S1841,Jahresfaktoren!$A$28:$B$29,2,),0)</f>
        <v>0</v>
      </c>
      <c r="Y1841" s="175">
        <f>IF(T1841&gt;0,VLOOKUP(T1841,Jahresfaktoren!$A$28:$B$29,2,),0)</f>
        <v>0</v>
      </c>
      <c r="Z1841" s="175">
        <f>IF(U1841&gt;0,VLOOKUP(U1841,Jahresfaktoren!$A$32:$B$33,2,),)</f>
        <v>0</v>
      </c>
      <c r="AA1841" s="177">
        <f t="shared" si="834"/>
        <v>2327.12</v>
      </c>
      <c r="AB1841" s="177">
        <f t="shared" si="835"/>
        <v>2296.5</v>
      </c>
      <c r="AC1841" s="177" t="str">
        <f t="shared" si="836"/>
        <v/>
      </c>
      <c r="AD1841" s="177" t="str">
        <f t="shared" si="837"/>
        <v/>
      </c>
      <c r="AE1841" s="177" t="str">
        <f t="shared" si="838"/>
        <v/>
      </c>
      <c r="AF1841" s="178">
        <f>IF(Q1841&gt;0,VLOOKUP(H1841,Leistungszahlen!$A$11:$C$158,3,),0)</f>
        <v>0</v>
      </c>
      <c r="AG1841" s="178">
        <f>IF(R1841&gt;0,VLOOKUP(H1841,Leistungszahlen!$A$11:$F$158,6,),IF(T1841&gt;0,VLOOKUP(H1841,Leistungszahlen!$A$11:$F$158,6,),0))</f>
        <v>0</v>
      </c>
      <c r="AH1841" s="179" t="e">
        <f t="shared" si="854"/>
        <v>#DIV/0!</v>
      </c>
      <c r="AI1841" s="179" t="e">
        <f t="shared" si="855"/>
        <v>#DIV/0!</v>
      </c>
      <c r="AJ1841" s="179">
        <f t="shared" si="856"/>
        <v>0</v>
      </c>
      <c r="AK1841" s="179">
        <f t="shared" si="857"/>
        <v>0</v>
      </c>
      <c r="AL1841" s="179">
        <f t="shared" si="858"/>
        <v>0</v>
      </c>
      <c r="AM1841" s="180">
        <f>IF(L1841=1,Stundensätze!$D$13,IF(L1841=2,Stundensätze!$D$17,IF(L1841=4,Stundensätze!$D$21,"")))</f>
        <v>0</v>
      </c>
      <c r="AN1841" s="180">
        <f>IF(L1841=1,Stundensätze!$D$15,IF(L1841=2,Stundensätze!$D$19,IF(L1841=4,Stundensätze!$D$23,"")))</f>
        <v>0</v>
      </c>
      <c r="AO1841" s="180" t="e">
        <f t="shared" si="839"/>
        <v>#DIV/0!</v>
      </c>
      <c r="AP1841" s="180">
        <f t="shared" si="840"/>
        <v>0</v>
      </c>
      <c r="AQ1841" s="192" t="e">
        <f t="shared" si="841"/>
        <v>#DIV/0!</v>
      </c>
      <c r="AR1841" s="192" t="e">
        <f t="shared" si="842"/>
        <v>#DIV/0!</v>
      </c>
      <c r="AS1841" s="193" t="e">
        <f t="shared" si="843"/>
        <v>#DIV/0!</v>
      </c>
      <c r="AT1841" s="258" t="str">
        <f>IF(K1841=0,0,VLOOKUP(K1841,Kostenstellen!A:B,2,FALSE))</f>
        <v xml:space="preserve">Salinenklinik </v>
      </c>
      <c r="AU1841" s="68" t="str">
        <f t="shared" si="850"/>
        <v>A5</v>
      </c>
      <c r="AV1841" s="68" t="str">
        <f t="shared" si="851"/>
        <v>A5</v>
      </c>
      <c r="AW1841" s="68">
        <f>IF(AF1841=0,0,VLOOKUP($H1841,Leistungszahlen!$A$11:$H$158,4,FALSE))</f>
        <v>0</v>
      </c>
      <c r="AX1841" s="68">
        <f>IF(AF1841=0,0,VLOOKUP($H1841,Leistungszahlen!$A$11:$H$158,5,FALSE))</f>
        <v>0</v>
      </c>
      <c r="AY1841" s="68">
        <f>IF(AG1841=0,0,VLOOKUP($H1841,Leistungszahlen!$A$11:$H$158,6,FALSE))</f>
        <v>0</v>
      </c>
      <c r="AZ1841" s="68">
        <f t="shared" si="852"/>
        <v>0</v>
      </c>
      <c r="BA1841" s="68">
        <f t="shared" si="853"/>
        <v>0</v>
      </c>
      <c r="BC1841" s="68">
        <f t="shared" si="844"/>
        <v>0</v>
      </c>
      <c r="BD1841" s="285"/>
    </row>
    <row r="1842" spans="1:56" s="68" customFormat="1">
      <c r="A1842" s="200"/>
      <c r="B1842" s="200"/>
      <c r="C1842" s="200" t="s">
        <v>420</v>
      </c>
      <c r="D1842" s="200" t="s">
        <v>1689</v>
      </c>
      <c r="E1842" s="200">
        <v>2</v>
      </c>
      <c r="F1842" s="200">
        <v>296</v>
      </c>
      <c r="G1842" s="200" t="s">
        <v>121</v>
      </c>
      <c r="H1842" s="201" t="s">
        <v>684</v>
      </c>
      <c r="I1842" s="202">
        <v>4</v>
      </c>
      <c r="J1842" s="200" t="s">
        <v>778</v>
      </c>
      <c r="K1842" s="176">
        <v>5</v>
      </c>
      <c r="L1842" s="176">
        <v>1</v>
      </c>
      <c r="M1842" s="176"/>
      <c r="N1842" s="286">
        <v>6</v>
      </c>
      <c r="O1842" s="286"/>
      <c r="P1842" s="176"/>
      <c r="Q1842" s="203">
        <f t="shared" si="845"/>
        <v>6</v>
      </c>
      <c r="R1842" s="203">
        <f t="shared" si="846"/>
        <v>0</v>
      </c>
      <c r="S1842" s="203">
        <f t="shared" si="847"/>
        <v>0</v>
      </c>
      <c r="T1842" s="203">
        <f t="shared" si="848"/>
        <v>0</v>
      </c>
      <c r="U1842" s="203">
        <f t="shared" si="849"/>
        <v>0</v>
      </c>
      <c r="V1842" s="175">
        <f>IF(Q1842&gt;0,VLOOKUP(Q1842,Jahresfaktoren!$A$11:$B$24,2,),0)</f>
        <v>302</v>
      </c>
      <c r="W1842" s="175">
        <f>IF(R1842&gt;0,VLOOKUP(R1842,Jahresfaktoren!$D$11:$E$24,2,),0)</f>
        <v>0</v>
      </c>
      <c r="X1842" s="175">
        <f>IF(S1842&gt;0,VLOOKUP(S1842,Jahresfaktoren!$A$28:$B$29,2,),0)</f>
        <v>0</v>
      </c>
      <c r="Y1842" s="175">
        <f>IF(T1842&gt;0,VLOOKUP(T1842,Jahresfaktoren!$A$28:$B$29,2,),0)</f>
        <v>0</v>
      </c>
      <c r="Z1842" s="175">
        <f>IF(U1842&gt;0,VLOOKUP(U1842,Jahresfaktoren!$A$32:$B$33,2,),)</f>
        <v>0</v>
      </c>
      <c r="AA1842" s="177">
        <f t="shared" si="834"/>
        <v>1208</v>
      </c>
      <c r="AB1842" s="177" t="str">
        <f t="shared" si="835"/>
        <v/>
      </c>
      <c r="AC1842" s="177" t="str">
        <f t="shared" si="836"/>
        <v/>
      </c>
      <c r="AD1842" s="177" t="str">
        <f t="shared" si="837"/>
        <v/>
      </c>
      <c r="AE1842" s="177" t="str">
        <f t="shared" si="838"/>
        <v/>
      </c>
      <c r="AF1842" s="178">
        <f>IF(Q1842&gt;0,VLOOKUP(H1842,Leistungszahlen!$A$11:$C$158,3,),0)</f>
        <v>0</v>
      </c>
      <c r="AG1842" s="178">
        <f>IF(R1842&gt;0,VLOOKUP(H1842,Leistungszahlen!$A$11:$F$158,6,),IF(T1842&gt;0,VLOOKUP(H1842,Leistungszahlen!$A$11:$F$158,6,),0))</f>
        <v>0</v>
      </c>
      <c r="AH1842" s="179" t="e">
        <f t="shared" si="854"/>
        <v>#DIV/0!</v>
      </c>
      <c r="AI1842" s="179">
        <f t="shared" si="855"/>
        <v>0</v>
      </c>
      <c r="AJ1842" s="179">
        <f t="shared" si="856"/>
        <v>0</v>
      </c>
      <c r="AK1842" s="179">
        <f t="shared" si="857"/>
        <v>0</v>
      </c>
      <c r="AL1842" s="179">
        <f t="shared" si="858"/>
        <v>0</v>
      </c>
      <c r="AM1842" s="180">
        <f>IF(L1842=1,Stundensätze!$D$13,IF(L1842=2,Stundensätze!$D$17,IF(L1842=4,Stundensätze!$D$21,"")))</f>
        <v>0</v>
      </c>
      <c r="AN1842" s="180">
        <f>IF(L1842=1,Stundensätze!$D$15,IF(L1842=2,Stundensätze!$D$19,IF(L1842=4,Stundensätze!$D$23,"")))</f>
        <v>0</v>
      </c>
      <c r="AO1842" s="180" t="e">
        <f t="shared" si="839"/>
        <v>#DIV/0!</v>
      </c>
      <c r="AP1842" s="180">
        <f t="shared" si="840"/>
        <v>0</v>
      </c>
      <c r="AQ1842" s="192" t="e">
        <f t="shared" si="841"/>
        <v>#DIV/0!</v>
      </c>
      <c r="AR1842" s="192" t="e">
        <f t="shared" si="842"/>
        <v>#DIV/0!</v>
      </c>
      <c r="AS1842" s="193" t="e">
        <f t="shared" si="843"/>
        <v>#DIV/0!</v>
      </c>
      <c r="AT1842" s="258" t="str">
        <f>IF(K1842=0,0,VLOOKUP(K1842,Kostenstellen!A:B,2,FALSE))</f>
        <v xml:space="preserve">Salinenklinik </v>
      </c>
      <c r="AU1842" s="68" t="str">
        <f t="shared" si="850"/>
        <v>B1</v>
      </c>
      <c r="AV1842" s="68" t="str">
        <f t="shared" si="851"/>
        <v/>
      </c>
      <c r="AW1842" s="68">
        <f>IF(AF1842=0,0,VLOOKUP($H1842,Leistungszahlen!$A$11:$H$158,4,FALSE))</f>
        <v>0</v>
      </c>
      <c r="AX1842" s="68">
        <f>IF(AF1842=0,0,VLOOKUP($H1842,Leistungszahlen!$A$11:$H$158,5,FALSE))</f>
        <v>0</v>
      </c>
      <c r="AY1842" s="68">
        <f>IF(AG1842=0,0,VLOOKUP($H1842,Leistungszahlen!$A$11:$H$158,6,FALSE))</f>
        <v>0</v>
      </c>
      <c r="AZ1842" s="68">
        <f t="shared" si="852"/>
        <v>0</v>
      </c>
      <c r="BA1842" s="68">
        <f t="shared" si="853"/>
        <v>0</v>
      </c>
      <c r="BC1842" s="68">
        <f t="shared" si="844"/>
        <v>0</v>
      </c>
      <c r="BD1842" s="285"/>
    </row>
    <row r="1843" spans="1:56" s="68" customFormat="1">
      <c r="A1843" s="200"/>
      <c r="B1843" s="200"/>
      <c r="C1843" s="200" t="s">
        <v>420</v>
      </c>
      <c r="D1843" s="200" t="s">
        <v>1689</v>
      </c>
      <c r="E1843" s="200">
        <v>2</v>
      </c>
      <c r="F1843" s="200">
        <v>297</v>
      </c>
      <c r="G1843" s="200" t="s">
        <v>1690</v>
      </c>
      <c r="H1843" s="201" t="s">
        <v>679</v>
      </c>
      <c r="I1843" s="202">
        <v>15.31</v>
      </c>
      <c r="J1843" s="200" t="s">
        <v>560</v>
      </c>
      <c r="K1843" s="176">
        <v>5</v>
      </c>
      <c r="L1843" s="176">
        <v>1</v>
      </c>
      <c r="M1843" s="176"/>
      <c r="N1843" s="286">
        <v>3</v>
      </c>
      <c r="O1843" s="286">
        <v>3</v>
      </c>
      <c r="P1843" s="176"/>
      <c r="Q1843" s="203">
        <f t="shared" si="845"/>
        <v>3</v>
      </c>
      <c r="R1843" s="203">
        <f t="shared" si="846"/>
        <v>3</v>
      </c>
      <c r="S1843" s="203">
        <f t="shared" si="847"/>
        <v>0</v>
      </c>
      <c r="T1843" s="203">
        <f t="shared" si="848"/>
        <v>0</v>
      </c>
      <c r="U1843" s="203">
        <f t="shared" si="849"/>
        <v>0</v>
      </c>
      <c r="V1843" s="175">
        <f>IF(Q1843&gt;0,VLOOKUP(Q1843,Jahresfaktoren!$A$11:$B$24,2,),0)</f>
        <v>152</v>
      </c>
      <c r="W1843" s="175">
        <f>IF(R1843&gt;0,VLOOKUP(R1843,Jahresfaktoren!$D$11:$E$24,2,),0)</f>
        <v>150</v>
      </c>
      <c r="X1843" s="175">
        <f>IF(S1843&gt;0,VLOOKUP(S1843,Jahresfaktoren!$A$28:$B$29,2,),0)</f>
        <v>0</v>
      </c>
      <c r="Y1843" s="175">
        <f>IF(T1843&gt;0,VLOOKUP(T1843,Jahresfaktoren!$A$28:$B$29,2,),0)</f>
        <v>0</v>
      </c>
      <c r="Z1843" s="175">
        <f>IF(U1843&gt;0,VLOOKUP(U1843,Jahresfaktoren!$A$32:$B$33,2,),)</f>
        <v>0</v>
      </c>
      <c r="AA1843" s="177">
        <f t="shared" si="834"/>
        <v>2327.12</v>
      </c>
      <c r="AB1843" s="177">
        <f t="shared" si="835"/>
        <v>2296.5</v>
      </c>
      <c r="AC1843" s="177" t="str">
        <f t="shared" si="836"/>
        <v/>
      </c>
      <c r="AD1843" s="177" t="str">
        <f t="shared" si="837"/>
        <v/>
      </c>
      <c r="AE1843" s="177" t="str">
        <f t="shared" si="838"/>
        <v/>
      </c>
      <c r="AF1843" s="178">
        <f>IF(Q1843&gt;0,VLOOKUP(H1843,Leistungszahlen!$A$11:$C$158,3,),0)</f>
        <v>0</v>
      </c>
      <c r="AG1843" s="178">
        <f>IF(R1843&gt;0,VLOOKUP(H1843,Leistungszahlen!$A$11:$F$158,6,),IF(T1843&gt;0,VLOOKUP(H1843,Leistungszahlen!$A$11:$F$158,6,),0))</f>
        <v>0</v>
      </c>
      <c r="AH1843" s="179" t="e">
        <f t="shared" si="854"/>
        <v>#DIV/0!</v>
      </c>
      <c r="AI1843" s="179" t="e">
        <f t="shared" si="855"/>
        <v>#DIV/0!</v>
      </c>
      <c r="AJ1843" s="179">
        <f t="shared" si="856"/>
        <v>0</v>
      </c>
      <c r="AK1843" s="179">
        <f t="shared" si="857"/>
        <v>0</v>
      </c>
      <c r="AL1843" s="179">
        <f t="shared" si="858"/>
        <v>0</v>
      </c>
      <c r="AM1843" s="180">
        <f>IF(L1843=1,Stundensätze!$D$13,IF(L1843=2,Stundensätze!$D$17,IF(L1843=4,Stundensätze!$D$21,"")))</f>
        <v>0</v>
      </c>
      <c r="AN1843" s="180">
        <f>IF(L1843=1,Stundensätze!$D$15,IF(L1843=2,Stundensätze!$D$19,IF(L1843=4,Stundensätze!$D$23,"")))</f>
        <v>0</v>
      </c>
      <c r="AO1843" s="180" t="e">
        <f t="shared" si="839"/>
        <v>#DIV/0!</v>
      </c>
      <c r="AP1843" s="180">
        <f t="shared" si="840"/>
        <v>0</v>
      </c>
      <c r="AQ1843" s="192" t="e">
        <f t="shared" si="841"/>
        <v>#DIV/0!</v>
      </c>
      <c r="AR1843" s="192" t="e">
        <f t="shared" si="842"/>
        <v>#DIV/0!</v>
      </c>
      <c r="AS1843" s="193" t="e">
        <f t="shared" si="843"/>
        <v>#DIV/0!</v>
      </c>
      <c r="AT1843" s="258" t="str">
        <f>IF(K1843=0,0,VLOOKUP(K1843,Kostenstellen!A:B,2,FALSE))</f>
        <v xml:space="preserve">Salinenklinik </v>
      </c>
      <c r="AU1843" s="68" t="str">
        <f t="shared" si="850"/>
        <v>A5</v>
      </c>
      <c r="AV1843" s="68" t="str">
        <f t="shared" si="851"/>
        <v>A5</v>
      </c>
      <c r="AW1843" s="68">
        <f>IF(AF1843=0,0,VLOOKUP($H1843,Leistungszahlen!$A$11:$H$158,4,FALSE))</f>
        <v>0</v>
      </c>
      <c r="AX1843" s="68">
        <f>IF(AF1843=0,0,VLOOKUP($H1843,Leistungszahlen!$A$11:$H$158,5,FALSE))</f>
        <v>0</v>
      </c>
      <c r="AY1843" s="68">
        <f>IF(AG1843=0,0,VLOOKUP($H1843,Leistungszahlen!$A$11:$H$158,6,FALSE))</f>
        <v>0</v>
      </c>
      <c r="AZ1843" s="68">
        <f t="shared" si="852"/>
        <v>0</v>
      </c>
      <c r="BA1843" s="68">
        <f t="shared" si="853"/>
        <v>0</v>
      </c>
      <c r="BC1843" s="68">
        <f t="shared" si="844"/>
        <v>0</v>
      </c>
      <c r="BD1843" s="285"/>
    </row>
    <row r="1844" spans="1:56" s="68" customFormat="1">
      <c r="A1844" s="200"/>
      <c r="B1844" s="200"/>
      <c r="C1844" s="200" t="s">
        <v>420</v>
      </c>
      <c r="D1844" s="200" t="s">
        <v>1689</v>
      </c>
      <c r="E1844" s="200">
        <v>2</v>
      </c>
      <c r="F1844" s="200">
        <v>297</v>
      </c>
      <c r="G1844" s="200" t="s">
        <v>121</v>
      </c>
      <c r="H1844" s="201" t="s">
        <v>684</v>
      </c>
      <c r="I1844" s="202">
        <v>4</v>
      </c>
      <c r="J1844" s="200" t="s">
        <v>778</v>
      </c>
      <c r="K1844" s="176">
        <v>5</v>
      </c>
      <c r="L1844" s="176">
        <v>1</v>
      </c>
      <c r="M1844" s="176"/>
      <c r="N1844" s="286">
        <v>6</v>
      </c>
      <c r="O1844" s="286"/>
      <c r="P1844" s="176"/>
      <c r="Q1844" s="203">
        <f t="shared" si="845"/>
        <v>6</v>
      </c>
      <c r="R1844" s="203">
        <f t="shared" si="846"/>
        <v>0</v>
      </c>
      <c r="S1844" s="203">
        <f t="shared" si="847"/>
        <v>0</v>
      </c>
      <c r="T1844" s="203">
        <f t="shared" si="848"/>
        <v>0</v>
      </c>
      <c r="U1844" s="203">
        <f t="shared" si="849"/>
        <v>0</v>
      </c>
      <c r="V1844" s="175">
        <f>IF(Q1844&gt;0,VLOOKUP(Q1844,Jahresfaktoren!$A$11:$B$24,2,),0)</f>
        <v>302</v>
      </c>
      <c r="W1844" s="175">
        <f>IF(R1844&gt;0,VLOOKUP(R1844,Jahresfaktoren!$D$11:$E$24,2,),0)</f>
        <v>0</v>
      </c>
      <c r="X1844" s="175">
        <f>IF(S1844&gt;0,VLOOKUP(S1844,Jahresfaktoren!$A$28:$B$29,2,),0)</f>
        <v>0</v>
      </c>
      <c r="Y1844" s="175">
        <f>IF(T1844&gt;0,VLOOKUP(T1844,Jahresfaktoren!$A$28:$B$29,2,),0)</f>
        <v>0</v>
      </c>
      <c r="Z1844" s="175">
        <f>IF(U1844&gt;0,VLOOKUP(U1844,Jahresfaktoren!$A$32:$B$33,2,),)</f>
        <v>0</v>
      </c>
      <c r="AA1844" s="177">
        <f t="shared" si="834"/>
        <v>1208</v>
      </c>
      <c r="AB1844" s="177" t="str">
        <f t="shared" si="835"/>
        <v/>
      </c>
      <c r="AC1844" s="177" t="str">
        <f t="shared" si="836"/>
        <v/>
      </c>
      <c r="AD1844" s="177" t="str">
        <f t="shared" si="837"/>
        <v/>
      </c>
      <c r="AE1844" s="177" t="str">
        <f t="shared" si="838"/>
        <v/>
      </c>
      <c r="AF1844" s="178">
        <f>IF(Q1844&gt;0,VLOOKUP(H1844,Leistungszahlen!$A$11:$C$158,3,),0)</f>
        <v>0</v>
      </c>
      <c r="AG1844" s="178">
        <f>IF(R1844&gt;0,VLOOKUP(H1844,Leistungszahlen!$A$11:$F$158,6,),IF(T1844&gt;0,VLOOKUP(H1844,Leistungszahlen!$A$11:$F$158,6,),0))</f>
        <v>0</v>
      </c>
      <c r="AH1844" s="179" t="e">
        <f t="shared" si="854"/>
        <v>#DIV/0!</v>
      </c>
      <c r="AI1844" s="179">
        <f t="shared" si="855"/>
        <v>0</v>
      </c>
      <c r="AJ1844" s="179">
        <f t="shared" si="856"/>
        <v>0</v>
      </c>
      <c r="AK1844" s="179">
        <f t="shared" si="857"/>
        <v>0</v>
      </c>
      <c r="AL1844" s="179">
        <f t="shared" si="858"/>
        <v>0</v>
      </c>
      <c r="AM1844" s="180">
        <f>IF(L1844=1,Stundensätze!$D$13,IF(L1844=2,Stundensätze!$D$17,IF(L1844=4,Stundensätze!$D$21,"")))</f>
        <v>0</v>
      </c>
      <c r="AN1844" s="180">
        <f>IF(L1844=1,Stundensätze!$D$15,IF(L1844=2,Stundensätze!$D$19,IF(L1844=4,Stundensätze!$D$23,"")))</f>
        <v>0</v>
      </c>
      <c r="AO1844" s="180" t="e">
        <f t="shared" si="839"/>
        <v>#DIV/0!</v>
      </c>
      <c r="AP1844" s="180">
        <f t="shared" si="840"/>
        <v>0</v>
      </c>
      <c r="AQ1844" s="192" t="e">
        <f t="shared" si="841"/>
        <v>#DIV/0!</v>
      </c>
      <c r="AR1844" s="192" t="e">
        <f t="shared" si="842"/>
        <v>#DIV/0!</v>
      </c>
      <c r="AS1844" s="193" t="e">
        <f t="shared" si="843"/>
        <v>#DIV/0!</v>
      </c>
      <c r="AT1844" s="258" t="str">
        <f>IF(K1844=0,0,VLOOKUP(K1844,Kostenstellen!A:B,2,FALSE))</f>
        <v xml:space="preserve">Salinenklinik </v>
      </c>
      <c r="AU1844" s="68" t="str">
        <f t="shared" si="850"/>
        <v>B1</v>
      </c>
      <c r="AV1844" s="68" t="str">
        <f t="shared" si="851"/>
        <v/>
      </c>
      <c r="AW1844" s="68">
        <f>IF(AF1844=0,0,VLOOKUP($H1844,Leistungszahlen!$A$11:$H$158,4,FALSE))</f>
        <v>0</v>
      </c>
      <c r="AX1844" s="68">
        <f>IF(AF1844=0,0,VLOOKUP($H1844,Leistungszahlen!$A$11:$H$158,5,FALSE))</f>
        <v>0</v>
      </c>
      <c r="AY1844" s="68">
        <f>IF(AG1844=0,0,VLOOKUP($H1844,Leistungszahlen!$A$11:$H$158,6,FALSE))</f>
        <v>0</v>
      </c>
      <c r="AZ1844" s="68">
        <f t="shared" si="852"/>
        <v>0</v>
      </c>
      <c r="BA1844" s="68">
        <f t="shared" si="853"/>
        <v>0</v>
      </c>
      <c r="BC1844" s="68">
        <f t="shared" si="844"/>
        <v>0</v>
      </c>
      <c r="BD1844" s="285"/>
    </row>
    <row r="1845" spans="1:56" s="68" customFormat="1">
      <c r="A1845" s="200"/>
      <c r="B1845" s="200"/>
      <c r="C1845" s="200" t="s">
        <v>420</v>
      </c>
      <c r="D1845" s="200" t="s">
        <v>1689</v>
      </c>
      <c r="E1845" s="200">
        <v>2</v>
      </c>
      <c r="F1845" s="200">
        <v>298</v>
      </c>
      <c r="G1845" s="200" t="s">
        <v>1690</v>
      </c>
      <c r="H1845" s="201" t="s">
        <v>679</v>
      </c>
      <c r="I1845" s="202">
        <v>15.31</v>
      </c>
      <c r="J1845" s="200" t="s">
        <v>560</v>
      </c>
      <c r="K1845" s="176">
        <v>5</v>
      </c>
      <c r="L1845" s="176">
        <v>1</v>
      </c>
      <c r="M1845" s="176"/>
      <c r="N1845" s="286">
        <v>3</v>
      </c>
      <c r="O1845" s="286">
        <v>3</v>
      </c>
      <c r="P1845" s="176"/>
      <c r="Q1845" s="203">
        <f t="shared" si="845"/>
        <v>3</v>
      </c>
      <c r="R1845" s="203">
        <f t="shared" si="846"/>
        <v>3</v>
      </c>
      <c r="S1845" s="203">
        <f t="shared" si="847"/>
        <v>0</v>
      </c>
      <c r="T1845" s="203">
        <f t="shared" si="848"/>
        <v>0</v>
      </c>
      <c r="U1845" s="203">
        <f t="shared" si="849"/>
        <v>0</v>
      </c>
      <c r="V1845" s="175">
        <f>IF(Q1845&gt;0,VLOOKUP(Q1845,Jahresfaktoren!$A$11:$B$24,2,),0)</f>
        <v>152</v>
      </c>
      <c r="W1845" s="175">
        <f>IF(R1845&gt;0,VLOOKUP(R1845,Jahresfaktoren!$D$11:$E$24,2,),0)</f>
        <v>150</v>
      </c>
      <c r="X1845" s="175">
        <f>IF(S1845&gt;0,VLOOKUP(S1845,Jahresfaktoren!$A$28:$B$29,2,),0)</f>
        <v>0</v>
      </c>
      <c r="Y1845" s="175">
        <f>IF(T1845&gt;0,VLOOKUP(T1845,Jahresfaktoren!$A$28:$B$29,2,),0)</f>
        <v>0</v>
      </c>
      <c r="Z1845" s="175">
        <f>IF(U1845&gt;0,VLOOKUP(U1845,Jahresfaktoren!$A$32:$B$33,2,),)</f>
        <v>0</v>
      </c>
      <c r="AA1845" s="177">
        <f t="shared" si="834"/>
        <v>2327.12</v>
      </c>
      <c r="AB1845" s="177">
        <f t="shared" si="835"/>
        <v>2296.5</v>
      </c>
      <c r="AC1845" s="177" t="str">
        <f t="shared" si="836"/>
        <v/>
      </c>
      <c r="AD1845" s="177" t="str">
        <f t="shared" si="837"/>
        <v/>
      </c>
      <c r="AE1845" s="177" t="str">
        <f t="shared" si="838"/>
        <v/>
      </c>
      <c r="AF1845" s="178">
        <f>IF(Q1845&gt;0,VLOOKUP(H1845,Leistungszahlen!$A$11:$C$158,3,),0)</f>
        <v>0</v>
      </c>
      <c r="AG1845" s="178">
        <f>IF(R1845&gt;0,VLOOKUP(H1845,Leistungszahlen!$A$11:$F$158,6,),IF(T1845&gt;0,VLOOKUP(H1845,Leistungszahlen!$A$11:$F$158,6,),0))</f>
        <v>0</v>
      </c>
      <c r="AH1845" s="179" t="e">
        <f t="shared" si="854"/>
        <v>#DIV/0!</v>
      </c>
      <c r="AI1845" s="179" t="e">
        <f t="shared" si="855"/>
        <v>#DIV/0!</v>
      </c>
      <c r="AJ1845" s="179">
        <f t="shared" si="856"/>
        <v>0</v>
      </c>
      <c r="AK1845" s="179">
        <f t="shared" si="857"/>
        <v>0</v>
      </c>
      <c r="AL1845" s="179">
        <f t="shared" si="858"/>
        <v>0</v>
      </c>
      <c r="AM1845" s="180">
        <f>IF(L1845=1,Stundensätze!$D$13,IF(L1845=2,Stundensätze!$D$17,IF(L1845=4,Stundensätze!$D$21,"")))</f>
        <v>0</v>
      </c>
      <c r="AN1845" s="180">
        <f>IF(L1845=1,Stundensätze!$D$15,IF(L1845=2,Stundensätze!$D$19,IF(L1845=4,Stundensätze!$D$23,"")))</f>
        <v>0</v>
      </c>
      <c r="AO1845" s="180" t="e">
        <f t="shared" si="839"/>
        <v>#DIV/0!</v>
      </c>
      <c r="AP1845" s="180">
        <f t="shared" si="840"/>
        <v>0</v>
      </c>
      <c r="AQ1845" s="192" t="e">
        <f t="shared" si="841"/>
        <v>#DIV/0!</v>
      </c>
      <c r="AR1845" s="192" t="e">
        <f t="shared" si="842"/>
        <v>#DIV/0!</v>
      </c>
      <c r="AS1845" s="193" t="e">
        <f t="shared" si="843"/>
        <v>#DIV/0!</v>
      </c>
      <c r="AT1845" s="258" t="str">
        <f>IF(K1845=0,0,VLOOKUP(K1845,Kostenstellen!A:B,2,FALSE))</f>
        <v xml:space="preserve">Salinenklinik </v>
      </c>
      <c r="AU1845" s="68" t="str">
        <f t="shared" si="850"/>
        <v>A5</v>
      </c>
      <c r="AV1845" s="68" t="str">
        <f t="shared" si="851"/>
        <v>A5</v>
      </c>
      <c r="AW1845" s="68">
        <f>IF(AF1845=0,0,VLOOKUP($H1845,Leistungszahlen!$A$11:$H$158,4,FALSE))</f>
        <v>0</v>
      </c>
      <c r="AX1845" s="68">
        <f>IF(AF1845=0,0,VLOOKUP($H1845,Leistungszahlen!$A$11:$H$158,5,FALSE))</f>
        <v>0</v>
      </c>
      <c r="AY1845" s="68">
        <f>IF(AG1845=0,0,VLOOKUP($H1845,Leistungszahlen!$A$11:$H$158,6,FALSE))</f>
        <v>0</v>
      </c>
      <c r="AZ1845" s="68">
        <f t="shared" si="852"/>
        <v>0</v>
      </c>
      <c r="BA1845" s="68">
        <f t="shared" si="853"/>
        <v>0</v>
      </c>
      <c r="BC1845" s="68">
        <f t="shared" si="844"/>
        <v>0</v>
      </c>
      <c r="BD1845" s="285"/>
    </row>
    <row r="1846" spans="1:56" s="68" customFormat="1">
      <c r="A1846" s="200"/>
      <c r="B1846" s="200"/>
      <c r="C1846" s="200" t="s">
        <v>420</v>
      </c>
      <c r="D1846" s="200" t="s">
        <v>1689</v>
      </c>
      <c r="E1846" s="200">
        <v>2</v>
      </c>
      <c r="F1846" s="200">
        <v>298</v>
      </c>
      <c r="G1846" s="200" t="s">
        <v>121</v>
      </c>
      <c r="H1846" s="201" t="s">
        <v>684</v>
      </c>
      <c r="I1846" s="202">
        <v>4</v>
      </c>
      <c r="J1846" s="200" t="s">
        <v>778</v>
      </c>
      <c r="K1846" s="176">
        <v>5</v>
      </c>
      <c r="L1846" s="176">
        <v>1</v>
      </c>
      <c r="M1846" s="176"/>
      <c r="N1846" s="286">
        <v>6</v>
      </c>
      <c r="O1846" s="286"/>
      <c r="P1846" s="176"/>
      <c r="Q1846" s="203">
        <f t="shared" si="845"/>
        <v>6</v>
      </c>
      <c r="R1846" s="203">
        <f t="shared" si="846"/>
        <v>0</v>
      </c>
      <c r="S1846" s="203">
        <f t="shared" si="847"/>
        <v>0</v>
      </c>
      <c r="T1846" s="203">
        <f t="shared" si="848"/>
        <v>0</v>
      </c>
      <c r="U1846" s="203">
        <f t="shared" si="849"/>
        <v>0</v>
      </c>
      <c r="V1846" s="175">
        <f>IF(Q1846&gt;0,VLOOKUP(Q1846,Jahresfaktoren!$A$11:$B$24,2,),0)</f>
        <v>302</v>
      </c>
      <c r="W1846" s="175">
        <f>IF(R1846&gt;0,VLOOKUP(R1846,Jahresfaktoren!$D$11:$E$24,2,),0)</f>
        <v>0</v>
      </c>
      <c r="X1846" s="175">
        <f>IF(S1846&gt;0,VLOOKUP(S1846,Jahresfaktoren!$A$28:$B$29,2,),0)</f>
        <v>0</v>
      </c>
      <c r="Y1846" s="175">
        <f>IF(T1846&gt;0,VLOOKUP(T1846,Jahresfaktoren!$A$28:$B$29,2,),0)</f>
        <v>0</v>
      </c>
      <c r="Z1846" s="175">
        <f>IF(U1846&gt;0,VLOOKUP(U1846,Jahresfaktoren!$A$32:$B$33,2,),)</f>
        <v>0</v>
      </c>
      <c r="AA1846" s="177">
        <f t="shared" si="834"/>
        <v>1208</v>
      </c>
      <c r="AB1846" s="177" t="str">
        <f t="shared" si="835"/>
        <v/>
      </c>
      <c r="AC1846" s="177" t="str">
        <f t="shared" si="836"/>
        <v/>
      </c>
      <c r="AD1846" s="177" t="str">
        <f t="shared" si="837"/>
        <v/>
      </c>
      <c r="AE1846" s="177" t="str">
        <f t="shared" si="838"/>
        <v/>
      </c>
      <c r="AF1846" s="178">
        <f>IF(Q1846&gt;0,VLOOKUP(H1846,Leistungszahlen!$A$11:$C$158,3,),0)</f>
        <v>0</v>
      </c>
      <c r="AG1846" s="178">
        <f>IF(R1846&gt;0,VLOOKUP(H1846,Leistungszahlen!$A$11:$F$158,6,),IF(T1846&gt;0,VLOOKUP(H1846,Leistungszahlen!$A$11:$F$158,6,),0))</f>
        <v>0</v>
      </c>
      <c r="AH1846" s="179" t="e">
        <f t="shared" si="854"/>
        <v>#DIV/0!</v>
      </c>
      <c r="AI1846" s="179">
        <f t="shared" si="855"/>
        <v>0</v>
      </c>
      <c r="AJ1846" s="179">
        <f t="shared" si="856"/>
        <v>0</v>
      </c>
      <c r="AK1846" s="179">
        <f t="shared" si="857"/>
        <v>0</v>
      </c>
      <c r="AL1846" s="179">
        <f t="shared" si="858"/>
        <v>0</v>
      </c>
      <c r="AM1846" s="180">
        <f>IF(L1846=1,Stundensätze!$D$13,IF(L1846=2,Stundensätze!$D$17,IF(L1846=4,Stundensätze!$D$21,"")))</f>
        <v>0</v>
      </c>
      <c r="AN1846" s="180">
        <f>IF(L1846=1,Stundensätze!$D$15,IF(L1846=2,Stundensätze!$D$19,IF(L1846=4,Stundensätze!$D$23,"")))</f>
        <v>0</v>
      </c>
      <c r="AO1846" s="180" t="e">
        <f t="shared" si="839"/>
        <v>#DIV/0!</v>
      </c>
      <c r="AP1846" s="180">
        <f t="shared" si="840"/>
        <v>0</v>
      </c>
      <c r="AQ1846" s="192" t="e">
        <f t="shared" si="841"/>
        <v>#DIV/0!</v>
      </c>
      <c r="AR1846" s="192" t="e">
        <f t="shared" si="842"/>
        <v>#DIV/0!</v>
      </c>
      <c r="AS1846" s="193" t="e">
        <f t="shared" si="843"/>
        <v>#DIV/0!</v>
      </c>
      <c r="AT1846" s="258" t="str">
        <f>IF(K1846=0,0,VLOOKUP(K1846,Kostenstellen!A:B,2,FALSE))</f>
        <v xml:space="preserve">Salinenklinik </v>
      </c>
      <c r="AU1846" s="68" t="str">
        <f t="shared" si="850"/>
        <v>B1</v>
      </c>
      <c r="AV1846" s="68" t="str">
        <f t="shared" si="851"/>
        <v/>
      </c>
      <c r="AW1846" s="68">
        <f>IF(AF1846=0,0,VLOOKUP($H1846,Leistungszahlen!$A$11:$H$158,4,FALSE))</f>
        <v>0</v>
      </c>
      <c r="AX1846" s="68">
        <f>IF(AF1846=0,0,VLOOKUP($H1846,Leistungszahlen!$A$11:$H$158,5,FALSE))</f>
        <v>0</v>
      </c>
      <c r="AY1846" s="68">
        <f>IF(AG1846=0,0,VLOOKUP($H1846,Leistungszahlen!$A$11:$H$158,6,FALSE))</f>
        <v>0</v>
      </c>
      <c r="AZ1846" s="68">
        <f t="shared" si="852"/>
        <v>0</v>
      </c>
      <c r="BA1846" s="68">
        <f t="shared" si="853"/>
        <v>0</v>
      </c>
      <c r="BC1846" s="68">
        <f t="shared" si="844"/>
        <v>0</v>
      </c>
      <c r="BD1846" s="285"/>
    </row>
    <row r="1847" spans="1:56" s="68" customFormat="1" ht="18">
      <c r="A1847" s="200"/>
      <c r="B1847" s="200"/>
      <c r="C1847" s="200" t="s">
        <v>420</v>
      </c>
      <c r="D1847" s="200" t="s">
        <v>1689</v>
      </c>
      <c r="E1847" s="200">
        <v>2</v>
      </c>
      <c r="F1847" s="200">
        <v>299</v>
      </c>
      <c r="G1847" s="200" t="s">
        <v>1691</v>
      </c>
      <c r="H1847" s="201" t="s">
        <v>203</v>
      </c>
      <c r="I1847" s="202">
        <v>19.05</v>
      </c>
      <c r="J1847" s="200" t="s">
        <v>560</v>
      </c>
      <c r="K1847" s="176">
        <v>5</v>
      </c>
      <c r="L1847" s="176">
        <v>1</v>
      </c>
      <c r="M1847" s="176"/>
      <c r="N1847" s="286">
        <v>6</v>
      </c>
      <c r="O1847" s="286"/>
      <c r="P1847" s="176"/>
      <c r="Q1847" s="203">
        <f t="shared" si="845"/>
        <v>6</v>
      </c>
      <c r="R1847" s="203">
        <f t="shared" si="846"/>
        <v>0</v>
      </c>
      <c r="S1847" s="203">
        <f t="shared" si="847"/>
        <v>0</v>
      </c>
      <c r="T1847" s="203">
        <f t="shared" si="848"/>
        <v>0</v>
      </c>
      <c r="U1847" s="203">
        <f t="shared" si="849"/>
        <v>0</v>
      </c>
      <c r="V1847" s="175">
        <f>IF(Q1847&gt;0,VLOOKUP(Q1847,Jahresfaktoren!$A$11:$B$24,2,),0)</f>
        <v>302</v>
      </c>
      <c r="W1847" s="175">
        <f>IF(R1847&gt;0,VLOOKUP(R1847,Jahresfaktoren!$D$11:$E$24,2,),0)</f>
        <v>0</v>
      </c>
      <c r="X1847" s="175">
        <f>IF(S1847&gt;0,VLOOKUP(S1847,Jahresfaktoren!$A$28:$B$29,2,),0)</f>
        <v>0</v>
      </c>
      <c r="Y1847" s="175">
        <f>IF(T1847&gt;0,VLOOKUP(T1847,Jahresfaktoren!$A$28:$B$29,2,),0)</f>
        <v>0</v>
      </c>
      <c r="Z1847" s="175">
        <f>IF(U1847&gt;0,VLOOKUP(U1847,Jahresfaktoren!$A$32:$B$33,2,),)</f>
        <v>0</v>
      </c>
      <c r="AA1847" s="177">
        <f t="shared" si="834"/>
        <v>5753.1</v>
      </c>
      <c r="AB1847" s="177" t="str">
        <f t="shared" si="835"/>
        <v/>
      </c>
      <c r="AC1847" s="177" t="str">
        <f t="shared" si="836"/>
        <v/>
      </c>
      <c r="AD1847" s="177" t="str">
        <f t="shared" si="837"/>
        <v/>
      </c>
      <c r="AE1847" s="177" t="str">
        <f t="shared" si="838"/>
        <v/>
      </c>
      <c r="AF1847" s="178">
        <f>IF(Q1847&gt;0,VLOOKUP(H1847,Leistungszahlen!$A$11:$C$158,3,),0)</f>
        <v>0</v>
      </c>
      <c r="AG1847" s="178">
        <f>IF(R1847&gt;0,VLOOKUP(H1847,Leistungszahlen!$A$11:$F$158,6,),IF(T1847&gt;0,VLOOKUP(H1847,Leistungszahlen!$A$11:$F$158,6,),0))</f>
        <v>0</v>
      </c>
      <c r="AH1847" s="179" t="e">
        <f t="shared" si="854"/>
        <v>#DIV/0!</v>
      </c>
      <c r="AI1847" s="179">
        <f t="shared" si="855"/>
        <v>0</v>
      </c>
      <c r="AJ1847" s="179">
        <f t="shared" si="856"/>
        <v>0</v>
      </c>
      <c r="AK1847" s="179">
        <f t="shared" si="857"/>
        <v>0</v>
      </c>
      <c r="AL1847" s="179">
        <f t="shared" si="858"/>
        <v>0</v>
      </c>
      <c r="AM1847" s="180">
        <f>IF(L1847=1,Stundensätze!$D$13,IF(L1847=2,Stundensätze!$D$17,IF(L1847=4,Stundensätze!$D$21,"")))</f>
        <v>0</v>
      </c>
      <c r="AN1847" s="180">
        <f>IF(L1847=1,Stundensätze!$D$15,IF(L1847=2,Stundensätze!$D$19,IF(L1847=4,Stundensätze!$D$23,"")))</f>
        <v>0</v>
      </c>
      <c r="AO1847" s="180" t="e">
        <f t="shared" si="839"/>
        <v>#DIV/0!</v>
      </c>
      <c r="AP1847" s="180">
        <f t="shared" si="840"/>
        <v>0</v>
      </c>
      <c r="AQ1847" s="192" t="e">
        <f t="shared" si="841"/>
        <v>#DIV/0!</v>
      </c>
      <c r="AR1847" s="192" t="e">
        <f t="shared" si="842"/>
        <v>#DIV/0!</v>
      </c>
      <c r="AS1847" s="193" t="e">
        <f t="shared" si="843"/>
        <v>#DIV/0!</v>
      </c>
      <c r="AT1847" s="258" t="str">
        <f>IF(K1847=0,0,VLOOKUP(K1847,Kostenstellen!A:B,2,FALSE))</f>
        <v xml:space="preserve">Salinenklinik </v>
      </c>
      <c r="AU1847" s="68" t="str">
        <f t="shared" si="850"/>
        <v>E</v>
      </c>
      <c r="AV1847" s="68" t="str">
        <f t="shared" si="851"/>
        <v/>
      </c>
      <c r="AW1847" s="68">
        <f>IF(AF1847=0,0,VLOOKUP($H1847,Leistungszahlen!$A$11:$H$158,4,FALSE))</f>
        <v>0</v>
      </c>
      <c r="AX1847" s="68">
        <f>IF(AF1847=0,0,VLOOKUP($H1847,Leistungszahlen!$A$11:$H$158,5,FALSE))</f>
        <v>0</v>
      </c>
      <c r="AY1847" s="68">
        <f>IF(AG1847=0,0,VLOOKUP($H1847,Leistungszahlen!$A$11:$H$158,6,FALSE))</f>
        <v>0</v>
      </c>
      <c r="AZ1847" s="68">
        <f t="shared" si="852"/>
        <v>0</v>
      </c>
      <c r="BA1847" s="68">
        <f t="shared" si="853"/>
        <v>0</v>
      </c>
      <c r="BC1847" s="68">
        <f t="shared" si="844"/>
        <v>0</v>
      </c>
      <c r="BD1847" s="285"/>
    </row>
    <row r="1848" spans="1:56" s="68" customFormat="1">
      <c r="A1848" s="200"/>
      <c r="B1848" s="200"/>
      <c r="C1848" s="200" t="s">
        <v>420</v>
      </c>
      <c r="D1848" s="200" t="s">
        <v>1689</v>
      </c>
      <c r="E1848" s="200">
        <v>2</v>
      </c>
      <c r="F1848" s="200" t="s">
        <v>1692</v>
      </c>
      <c r="G1848" s="200" t="s">
        <v>232</v>
      </c>
      <c r="H1848" s="201" t="s">
        <v>206</v>
      </c>
      <c r="I1848" s="202">
        <v>5.01</v>
      </c>
      <c r="J1848" s="200" t="s">
        <v>560</v>
      </c>
      <c r="K1848" s="176">
        <v>5</v>
      </c>
      <c r="L1848" s="176">
        <v>1</v>
      </c>
      <c r="M1848" s="176"/>
      <c r="N1848" s="286">
        <v>1</v>
      </c>
      <c r="O1848" s="286"/>
      <c r="P1848" s="176"/>
      <c r="Q1848" s="203">
        <f t="shared" si="845"/>
        <v>1</v>
      </c>
      <c r="R1848" s="203">
        <f t="shared" si="846"/>
        <v>0</v>
      </c>
      <c r="S1848" s="203">
        <f t="shared" si="847"/>
        <v>0</v>
      </c>
      <c r="T1848" s="203">
        <f t="shared" si="848"/>
        <v>0</v>
      </c>
      <c r="U1848" s="203">
        <f t="shared" si="849"/>
        <v>0</v>
      </c>
      <c r="V1848" s="175">
        <f>IF(Q1848&gt;0,VLOOKUP(Q1848,Jahresfaktoren!$A$11:$B$24,2,),0)</f>
        <v>52</v>
      </c>
      <c r="W1848" s="175">
        <f>IF(R1848&gt;0,VLOOKUP(R1848,Jahresfaktoren!$D$11:$E$24,2,),0)</f>
        <v>0</v>
      </c>
      <c r="X1848" s="175">
        <f>IF(S1848&gt;0,VLOOKUP(S1848,Jahresfaktoren!$A$28:$B$29,2,),0)</f>
        <v>0</v>
      </c>
      <c r="Y1848" s="175">
        <f>IF(T1848&gt;0,VLOOKUP(T1848,Jahresfaktoren!$A$28:$B$29,2,),0)</f>
        <v>0</v>
      </c>
      <c r="Z1848" s="175">
        <f>IF(U1848&gt;0,VLOOKUP(U1848,Jahresfaktoren!$A$32:$B$33,2,),)</f>
        <v>0</v>
      </c>
      <c r="AA1848" s="177">
        <f t="shared" si="834"/>
        <v>260.52</v>
      </c>
      <c r="AB1848" s="177" t="str">
        <f t="shared" si="835"/>
        <v/>
      </c>
      <c r="AC1848" s="177" t="str">
        <f t="shared" si="836"/>
        <v/>
      </c>
      <c r="AD1848" s="177" t="str">
        <f t="shared" si="837"/>
        <v/>
      </c>
      <c r="AE1848" s="177" t="str">
        <f t="shared" si="838"/>
        <v/>
      </c>
      <c r="AF1848" s="178">
        <f>IF(Q1848&gt;0,VLOOKUP(H1848,Leistungszahlen!$A$11:$C$158,3,),0)</f>
        <v>0</v>
      </c>
      <c r="AG1848" s="178">
        <f>IF(R1848&gt;0,VLOOKUP(H1848,Leistungszahlen!$A$11:$F$158,6,),IF(T1848&gt;0,VLOOKUP(H1848,Leistungszahlen!$A$11:$F$158,6,),0))</f>
        <v>0</v>
      </c>
      <c r="AH1848" s="179" t="e">
        <f t="shared" si="854"/>
        <v>#DIV/0!</v>
      </c>
      <c r="AI1848" s="179">
        <f t="shared" si="855"/>
        <v>0</v>
      </c>
      <c r="AJ1848" s="179">
        <f t="shared" si="856"/>
        <v>0</v>
      </c>
      <c r="AK1848" s="179">
        <f t="shared" si="857"/>
        <v>0</v>
      </c>
      <c r="AL1848" s="179">
        <f t="shared" si="858"/>
        <v>0</v>
      </c>
      <c r="AM1848" s="180">
        <f>IF(L1848=1,Stundensätze!$D$13,IF(L1848=2,Stundensätze!$D$17,IF(L1848=4,Stundensätze!$D$21,"")))</f>
        <v>0</v>
      </c>
      <c r="AN1848" s="180">
        <f>IF(L1848=1,Stundensätze!$D$15,IF(L1848=2,Stundensätze!$D$19,IF(L1848=4,Stundensätze!$D$23,"")))</f>
        <v>0</v>
      </c>
      <c r="AO1848" s="180" t="e">
        <f t="shared" si="839"/>
        <v>#DIV/0!</v>
      </c>
      <c r="AP1848" s="180">
        <f t="shared" si="840"/>
        <v>0</v>
      </c>
      <c r="AQ1848" s="192" t="e">
        <f t="shared" si="841"/>
        <v>#DIV/0!</v>
      </c>
      <c r="AR1848" s="192" t="e">
        <f t="shared" si="842"/>
        <v>#DIV/0!</v>
      </c>
      <c r="AS1848" s="193" t="e">
        <f t="shared" si="843"/>
        <v>#DIV/0!</v>
      </c>
      <c r="AT1848" s="258" t="str">
        <f>IF(K1848=0,0,VLOOKUP(K1848,Kostenstellen!A:B,2,FALSE))</f>
        <v xml:space="preserve">Salinenklinik </v>
      </c>
      <c r="AU1848" s="68" t="str">
        <f t="shared" si="850"/>
        <v>H</v>
      </c>
      <c r="AV1848" s="68" t="str">
        <f t="shared" si="851"/>
        <v/>
      </c>
      <c r="AW1848" s="68">
        <f>IF(AF1848=0,0,VLOOKUP($H1848,Leistungszahlen!$A$11:$H$158,4,FALSE))</f>
        <v>0</v>
      </c>
      <c r="AX1848" s="68">
        <f>IF(AF1848=0,0,VLOOKUP($H1848,Leistungszahlen!$A$11:$H$158,5,FALSE))</f>
        <v>0</v>
      </c>
      <c r="AY1848" s="68">
        <f>IF(AG1848=0,0,VLOOKUP($H1848,Leistungszahlen!$A$11:$H$158,6,FALSE))</f>
        <v>0</v>
      </c>
      <c r="AZ1848" s="68">
        <f t="shared" si="852"/>
        <v>0</v>
      </c>
      <c r="BA1848" s="68">
        <f t="shared" si="853"/>
        <v>0</v>
      </c>
      <c r="BC1848" s="68">
        <f t="shared" si="844"/>
        <v>0</v>
      </c>
      <c r="BD1848" s="285"/>
    </row>
    <row r="1849" spans="1:56" s="68" customFormat="1">
      <c r="A1849" s="200"/>
      <c r="B1849" s="200"/>
      <c r="C1849" s="200" t="s">
        <v>420</v>
      </c>
      <c r="D1849" s="200" t="s">
        <v>1689</v>
      </c>
      <c r="E1849" s="200">
        <v>2</v>
      </c>
      <c r="F1849" s="200">
        <v>280</v>
      </c>
      <c r="G1849" s="200" t="s">
        <v>1690</v>
      </c>
      <c r="H1849" s="201" t="s">
        <v>291</v>
      </c>
      <c r="I1849" s="202">
        <v>21.94</v>
      </c>
      <c r="J1849" s="200" t="s">
        <v>560</v>
      </c>
      <c r="K1849" s="176">
        <v>5</v>
      </c>
      <c r="L1849" s="176">
        <v>1</v>
      </c>
      <c r="M1849" s="176"/>
      <c r="N1849" s="286">
        <v>3</v>
      </c>
      <c r="O1849" s="286">
        <v>3</v>
      </c>
      <c r="P1849" s="176"/>
      <c r="Q1849" s="203">
        <f t="shared" si="845"/>
        <v>3</v>
      </c>
      <c r="R1849" s="203">
        <f t="shared" si="846"/>
        <v>3</v>
      </c>
      <c r="S1849" s="203">
        <f t="shared" si="847"/>
        <v>0</v>
      </c>
      <c r="T1849" s="203">
        <f t="shared" si="848"/>
        <v>0</v>
      </c>
      <c r="U1849" s="203">
        <f t="shared" si="849"/>
        <v>0</v>
      </c>
      <c r="V1849" s="175">
        <f>IF(Q1849&gt;0,VLOOKUP(Q1849,Jahresfaktoren!$A$11:$B$24,2,),0)</f>
        <v>152</v>
      </c>
      <c r="W1849" s="175">
        <f>IF(R1849&gt;0,VLOOKUP(R1849,Jahresfaktoren!$D$11:$E$24,2,),0)</f>
        <v>150</v>
      </c>
      <c r="X1849" s="175">
        <f>IF(S1849&gt;0,VLOOKUP(S1849,Jahresfaktoren!$A$28:$B$29,2,),0)</f>
        <v>0</v>
      </c>
      <c r="Y1849" s="175">
        <f>IF(T1849&gt;0,VLOOKUP(T1849,Jahresfaktoren!$A$28:$B$29,2,),0)</f>
        <v>0</v>
      </c>
      <c r="Z1849" s="175">
        <f>IF(U1849&gt;0,VLOOKUP(U1849,Jahresfaktoren!$A$32:$B$33,2,),)</f>
        <v>0</v>
      </c>
      <c r="AA1849" s="177">
        <f t="shared" ref="AA1849:AA1911" si="859">IF(Q1849&gt;0,V1849*I1849,"")</f>
        <v>3334.88</v>
      </c>
      <c r="AB1849" s="177">
        <f t="shared" ref="AB1849:AB1911" si="860">IF(R1849&gt;0,W1849*I1849,"")</f>
        <v>3291</v>
      </c>
      <c r="AC1849" s="177" t="str">
        <f t="shared" ref="AC1849:AC1911" si="861">IF(S1849&gt;0,X1849*I1849,"")</f>
        <v/>
      </c>
      <c r="AD1849" s="177" t="str">
        <f t="shared" ref="AD1849:AD1911" si="862">IF(T1849&gt;0,Y1849*I1849,"")</f>
        <v/>
      </c>
      <c r="AE1849" s="177" t="str">
        <f t="shared" ref="AE1849:AE1911" si="863">IF(U1849&gt;0,Z1849*I1849,"")</f>
        <v/>
      </c>
      <c r="AF1849" s="178">
        <f>IF(Q1849&gt;0,VLOOKUP(H1849,Leistungszahlen!$A$11:$C$158,3,),0)</f>
        <v>0</v>
      </c>
      <c r="AG1849" s="178">
        <f>IF(R1849&gt;0,VLOOKUP(H1849,Leistungszahlen!$A$11:$F$158,6,),IF(T1849&gt;0,VLOOKUP(H1849,Leistungszahlen!$A$11:$F$158,6,),0))</f>
        <v>0</v>
      </c>
      <c r="AH1849" s="179" t="e">
        <f t="shared" si="854"/>
        <v>#DIV/0!</v>
      </c>
      <c r="AI1849" s="179" t="e">
        <f t="shared" si="855"/>
        <v>#DIV/0!</v>
      </c>
      <c r="AJ1849" s="179">
        <f t="shared" si="856"/>
        <v>0</v>
      </c>
      <c r="AK1849" s="179">
        <f t="shared" si="857"/>
        <v>0</v>
      </c>
      <c r="AL1849" s="179">
        <f t="shared" si="858"/>
        <v>0</v>
      </c>
      <c r="AM1849" s="180">
        <f>IF(L1849=1,Stundensätze!$D$13,IF(L1849=2,Stundensätze!$D$17,IF(L1849=4,Stundensätze!$D$21,"")))</f>
        <v>0</v>
      </c>
      <c r="AN1849" s="180">
        <f>IF(L1849=1,Stundensätze!$D$15,IF(L1849=2,Stundensätze!$D$19,IF(L1849=4,Stundensätze!$D$23,"")))</f>
        <v>0</v>
      </c>
      <c r="AO1849" s="180" t="e">
        <f t="shared" ref="AO1849:AO1911" si="864">IF(OR(Q1849&gt;0,R1849&gt;0),((AH1849+AI1849)*AM1849),0)</f>
        <v>#DIV/0!</v>
      </c>
      <c r="AP1849" s="180">
        <f t="shared" ref="AP1849:AP1911" si="865">IF(OR(S1849&gt;0,T1849&gt;0,U1849&gt;0),((AJ1849+AK1849+AL1849)*AN1849),0)</f>
        <v>0</v>
      </c>
      <c r="AQ1849" s="192" t="e">
        <f t="shared" ref="AQ1849:AQ1911" si="866">IF(I1849&gt;0,AP1849+AO1849,"")</f>
        <v>#DIV/0!</v>
      </c>
      <c r="AR1849" s="192" t="e">
        <f t="shared" ref="AR1849:AR1911" si="867">IF(I1849&gt;0,AQ1849/12,"")</f>
        <v>#DIV/0!</v>
      </c>
      <c r="AS1849" s="193" t="e">
        <f t="shared" ref="AS1849:AS1911" si="868">IF(OR(Q1849&gt;0,R1849&gt;0,S1849&gt;0,T1849&gt;0,U1849&gt;0),(SUM(AH1849:AL1849)),0)</f>
        <v>#DIV/0!</v>
      </c>
      <c r="AT1849" s="258" t="str">
        <f>IF(K1849=0,0,VLOOKUP(K1849,Kostenstellen!A:B,2,FALSE))</f>
        <v xml:space="preserve">Salinenklinik </v>
      </c>
      <c r="AU1849" s="68" t="str">
        <f t="shared" si="850"/>
        <v>A6</v>
      </c>
      <c r="AV1849" s="68" t="str">
        <f t="shared" si="851"/>
        <v>A6</v>
      </c>
      <c r="AW1849" s="68">
        <f>IF(AF1849=0,0,VLOOKUP($H1849,Leistungszahlen!$A$11:$H$158,4,FALSE))</f>
        <v>0</v>
      </c>
      <c r="AX1849" s="68">
        <f>IF(AF1849=0,0,VLOOKUP($H1849,Leistungszahlen!$A$11:$H$158,5,FALSE))</f>
        <v>0</v>
      </c>
      <c r="AY1849" s="68">
        <f>IF(AG1849=0,0,VLOOKUP($H1849,Leistungszahlen!$A$11:$H$158,6,FALSE))</f>
        <v>0</v>
      </c>
      <c r="AZ1849" s="68">
        <f t="shared" si="852"/>
        <v>0</v>
      </c>
      <c r="BA1849" s="68">
        <f t="shared" si="853"/>
        <v>0</v>
      </c>
      <c r="BC1849" s="68">
        <f t="shared" ref="BC1849:BC1911" si="869">IF(BA1849&gt;0,"Die Leistungswerte sind unter- oder überschritten",0)</f>
        <v>0</v>
      </c>
      <c r="BD1849" s="285"/>
    </row>
    <row r="1850" spans="1:56" s="68" customFormat="1">
      <c r="A1850" s="200"/>
      <c r="B1850" s="200"/>
      <c r="C1850" s="200" t="s">
        <v>420</v>
      </c>
      <c r="D1850" s="200" t="s">
        <v>1689</v>
      </c>
      <c r="E1850" s="200">
        <v>2</v>
      </c>
      <c r="F1850" s="200">
        <v>280</v>
      </c>
      <c r="G1850" s="200" t="s">
        <v>121</v>
      </c>
      <c r="H1850" s="201" t="s">
        <v>684</v>
      </c>
      <c r="I1850" s="202">
        <v>4</v>
      </c>
      <c r="J1850" s="200" t="s">
        <v>778</v>
      </c>
      <c r="K1850" s="176">
        <v>5</v>
      </c>
      <c r="L1850" s="176">
        <v>1</v>
      </c>
      <c r="M1850" s="176"/>
      <c r="N1850" s="286">
        <v>6</v>
      </c>
      <c r="O1850" s="286"/>
      <c r="P1850" s="176"/>
      <c r="Q1850" s="203">
        <f t="shared" si="845"/>
        <v>6</v>
      </c>
      <c r="R1850" s="203">
        <f t="shared" si="846"/>
        <v>0</v>
      </c>
      <c r="S1850" s="203">
        <f t="shared" si="847"/>
        <v>0</v>
      </c>
      <c r="T1850" s="203">
        <f t="shared" si="848"/>
        <v>0</v>
      </c>
      <c r="U1850" s="203">
        <f t="shared" si="849"/>
        <v>0</v>
      </c>
      <c r="V1850" s="175">
        <f>IF(Q1850&gt;0,VLOOKUP(Q1850,Jahresfaktoren!$A$11:$B$24,2,),0)</f>
        <v>302</v>
      </c>
      <c r="W1850" s="175">
        <f>IF(R1850&gt;0,VLOOKUP(R1850,Jahresfaktoren!$D$11:$E$24,2,),0)</f>
        <v>0</v>
      </c>
      <c r="X1850" s="175">
        <f>IF(S1850&gt;0,VLOOKUP(S1850,Jahresfaktoren!$A$28:$B$29,2,),0)</f>
        <v>0</v>
      </c>
      <c r="Y1850" s="175">
        <f>IF(T1850&gt;0,VLOOKUP(T1850,Jahresfaktoren!$A$28:$B$29,2,),0)</f>
        <v>0</v>
      </c>
      <c r="Z1850" s="175">
        <f>IF(U1850&gt;0,VLOOKUP(U1850,Jahresfaktoren!$A$32:$B$33,2,),)</f>
        <v>0</v>
      </c>
      <c r="AA1850" s="177">
        <f t="shared" si="859"/>
        <v>1208</v>
      </c>
      <c r="AB1850" s="177" t="str">
        <f t="shared" si="860"/>
        <v/>
      </c>
      <c r="AC1850" s="177" t="str">
        <f t="shared" si="861"/>
        <v/>
      </c>
      <c r="AD1850" s="177" t="str">
        <f t="shared" si="862"/>
        <v/>
      </c>
      <c r="AE1850" s="177" t="str">
        <f t="shared" si="863"/>
        <v/>
      </c>
      <c r="AF1850" s="178">
        <f>IF(Q1850&gt;0,VLOOKUP(H1850,Leistungszahlen!$A$11:$C$158,3,),0)</f>
        <v>0</v>
      </c>
      <c r="AG1850" s="178">
        <f>IF(R1850&gt;0,VLOOKUP(H1850,Leistungszahlen!$A$11:$F$158,6,),IF(T1850&gt;0,VLOOKUP(H1850,Leistungszahlen!$A$11:$F$158,6,),0))</f>
        <v>0</v>
      </c>
      <c r="AH1850" s="179" t="e">
        <f t="shared" si="854"/>
        <v>#DIV/0!</v>
      </c>
      <c r="AI1850" s="179">
        <f t="shared" si="855"/>
        <v>0</v>
      </c>
      <c r="AJ1850" s="179">
        <f t="shared" si="856"/>
        <v>0</v>
      </c>
      <c r="AK1850" s="179">
        <f t="shared" si="857"/>
        <v>0</v>
      </c>
      <c r="AL1850" s="179">
        <f t="shared" si="858"/>
        <v>0</v>
      </c>
      <c r="AM1850" s="180">
        <f>IF(L1850=1,Stundensätze!$D$13,IF(L1850=2,Stundensätze!$D$17,IF(L1850=4,Stundensätze!$D$21,"")))</f>
        <v>0</v>
      </c>
      <c r="AN1850" s="180">
        <f>IF(L1850=1,Stundensätze!$D$15,IF(L1850=2,Stundensätze!$D$19,IF(L1850=4,Stundensätze!$D$23,"")))</f>
        <v>0</v>
      </c>
      <c r="AO1850" s="180" t="e">
        <f t="shared" si="864"/>
        <v>#DIV/0!</v>
      </c>
      <c r="AP1850" s="180">
        <f t="shared" si="865"/>
        <v>0</v>
      </c>
      <c r="AQ1850" s="192" t="e">
        <f t="shared" si="866"/>
        <v>#DIV/0!</v>
      </c>
      <c r="AR1850" s="192" t="e">
        <f t="shared" si="867"/>
        <v>#DIV/0!</v>
      </c>
      <c r="AS1850" s="193" t="e">
        <f t="shared" si="868"/>
        <v>#DIV/0!</v>
      </c>
      <c r="AT1850" s="258" t="str">
        <f>IF(K1850=0,0,VLOOKUP(K1850,Kostenstellen!A:B,2,FALSE))</f>
        <v xml:space="preserve">Salinenklinik </v>
      </c>
      <c r="AU1850" s="68" t="str">
        <f t="shared" si="850"/>
        <v>B1</v>
      </c>
      <c r="AV1850" s="68" t="str">
        <f t="shared" si="851"/>
        <v/>
      </c>
      <c r="AW1850" s="68">
        <f>IF(AF1850=0,0,VLOOKUP($H1850,Leistungszahlen!$A$11:$H$158,4,FALSE))</f>
        <v>0</v>
      </c>
      <c r="AX1850" s="68">
        <f>IF(AF1850=0,0,VLOOKUP($H1850,Leistungszahlen!$A$11:$H$158,5,FALSE))</f>
        <v>0</v>
      </c>
      <c r="AY1850" s="68">
        <f>IF(AG1850=0,0,VLOOKUP($H1850,Leistungszahlen!$A$11:$H$158,6,FALSE))</f>
        <v>0</v>
      </c>
      <c r="AZ1850" s="68">
        <f t="shared" si="852"/>
        <v>0</v>
      </c>
      <c r="BA1850" s="68">
        <f t="shared" si="853"/>
        <v>0</v>
      </c>
      <c r="BC1850" s="68">
        <f t="shared" si="869"/>
        <v>0</v>
      </c>
      <c r="BD1850" s="285"/>
    </row>
    <row r="1851" spans="1:56" s="68" customFormat="1">
      <c r="A1851" s="200"/>
      <c r="B1851" s="200"/>
      <c r="C1851" s="200" t="s">
        <v>420</v>
      </c>
      <c r="D1851" s="200" t="s">
        <v>1689</v>
      </c>
      <c r="E1851" s="200">
        <v>2</v>
      </c>
      <c r="F1851" s="200" t="s">
        <v>1693</v>
      </c>
      <c r="G1851" s="200" t="s">
        <v>1690</v>
      </c>
      <c r="H1851" s="201" t="s">
        <v>679</v>
      </c>
      <c r="I1851" s="202">
        <v>12.75</v>
      </c>
      <c r="J1851" s="200" t="s">
        <v>560</v>
      </c>
      <c r="K1851" s="176">
        <v>5</v>
      </c>
      <c r="L1851" s="176">
        <v>1</v>
      </c>
      <c r="M1851" s="176"/>
      <c r="N1851" s="286">
        <v>3</v>
      </c>
      <c r="O1851" s="286">
        <v>3</v>
      </c>
      <c r="P1851" s="176"/>
      <c r="Q1851" s="203">
        <f t="shared" si="845"/>
        <v>3</v>
      </c>
      <c r="R1851" s="203">
        <f t="shared" si="846"/>
        <v>3</v>
      </c>
      <c r="S1851" s="203">
        <f t="shared" si="847"/>
        <v>0</v>
      </c>
      <c r="T1851" s="203">
        <f t="shared" si="848"/>
        <v>0</v>
      </c>
      <c r="U1851" s="203">
        <f t="shared" si="849"/>
        <v>0</v>
      </c>
      <c r="V1851" s="175">
        <f>IF(Q1851&gt;0,VLOOKUP(Q1851,Jahresfaktoren!$A$11:$B$24,2,),0)</f>
        <v>152</v>
      </c>
      <c r="W1851" s="175">
        <f>IF(R1851&gt;0,VLOOKUP(R1851,Jahresfaktoren!$D$11:$E$24,2,),0)</f>
        <v>150</v>
      </c>
      <c r="X1851" s="175">
        <f>IF(S1851&gt;0,VLOOKUP(S1851,Jahresfaktoren!$A$28:$B$29,2,),0)</f>
        <v>0</v>
      </c>
      <c r="Y1851" s="175">
        <f>IF(T1851&gt;0,VLOOKUP(T1851,Jahresfaktoren!$A$28:$B$29,2,),0)</f>
        <v>0</v>
      </c>
      <c r="Z1851" s="175">
        <f>IF(U1851&gt;0,VLOOKUP(U1851,Jahresfaktoren!$A$32:$B$33,2,),)</f>
        <v>0</v>
      </c>
      <c r="AA1851" s="177">
        <f t="shared" si="859"/>
        <v>1938</v>
      </c>
      <c r="AB1851" s="177">
        <f t="shared" si="860"/>
        <v>1912.5</v>
      </c>
      <c r="AC1851" s="177" t="str">
        <f t="shared" si="861"/>
        <v/>
      </c>
      <c r="AD1851" s="177" t="str">
        <f t="shared" si="862"/>
        <v/>
      </c>
      <c r="AE1851" s="177" t="str">
        <f t="shared" si="863"/>
        <v/>
      </c>
      <c r="AF1851" s="178">
        <f>IF(Q1851&gt;0,VLOOKUP(H1851,Leistungszahlen!$A$11:$C$158,3,),0)</f>
        <v>0</v>
      </c>
      <c r="AG1851" s="178">
        <f>IF(R1851&gt;0,VLOOKUP(H1851,Leistungszahlen!$A$11:$F$158,6,),IF(T1851&gt;0,VLOOKUP(H1851,Leistungszahlen!$A$11:$F$158,6,),0))</f>
        <v>0</v>
      </c>
      <c r="AH1851" s="179" t="e">
        <f t="shared" si="854"/>
        <v>#DIV/0!</v>
      </c>
      <c r="AI1851" s="179" t="e">
        <f t="shared" si="855"/>
        <v>#DIV/0!</v>
      </c>
      <c r="AJ1851" s="179">
        <f t="shared" si="856"/>
        <v>0</v>
      </c>
      <c r="AK1851" s="179">
        <f t="shared" si="857"/>
        <v>0</v>
      </c>
      <c r="AL1851" s="179">
        <f t="shared" si="858"/>
        <v>0</v>
      </c>
      <c r="AM1851" s="180">
        <f>IF(L1851=1,Stundensätze!$D$13,IF(L1851=2,Stundensätze!$D$17,IF(L1851=4,Stundensätze!$D$21,"")))</f>
        <v>0</v>
      </c>
      <c r="AN1851" s="180">
        <f>IF(L1851=1,Stundensätze!$D$15,IF(L1851=2,Stundensätze!$D$19,IF(L1851=4,Stundensätze!$D$23,"")))</f>
        <v>0</v>
      </c>
      <c r="AO1851" s="180" t="e">
        <f t="shared" si="864"/>
        <v>#DIV/0!</v>
      </c>
      <c r="AP1851" s="180">
        <f t="shared" si="865"/>
        <v>0</v>
      </c>
      <c r="AQ1851" s="192" t="e">
        <f t="shared" si="866"/>
        <v>#DIV/0!</v>
      </c>
      <c r="AR1851" s="192" t="e">
        <f t="shared" si="867"/>
        <v>#DIV/0!</v>
      </c>
      <c r="AS1851" s="193" t="e">
        <f t="shared" si="868"/>
        <v>#DIV/0!</v>
      </c>
      <c r="AT1851" s="258" t="str">
        <f>IF(K1851=0,0,VLOOKUP(K1851,Kostenstellen!A:B,2,FALSE))</f>
        <v xml:space="preserve">Salinenklinik </v>
      </c>
      <c r="AU1851" s="68" t="str">
        <f t="shared" si="850"/>
        <v>A5</v>
      </c>
      <c r="AV1851" s="68" t="str">
        <f t="shared" si="851"/>
        <v>A5</v>
      </c>
      <c r="AW1851" s="68">
        <f>IF(AF1851=0,0,VLOOKUP($H1851,Leistungszahlen!$A$11:$H$158,4,FALSE))</f>
        <v>0</v>
      </c>
      <c r="AX1851" s="68">
        <f>IF(AF1851=0,0,VLOOKUP($H1851,Leistungszahlen!$A$11:$H$158,5,FALSE))</f>
        <v>0</v>
      </c>
      <c r="AY1851" s="68">
        <f>IF(AG1851=0,0,VLOOKUP($H1851,Leistungszahlen!$A$11:$H$158,6,FALSE))</f>
        <v>0</v>
      </c>
      <c r="AZ1851" s="68">
        <f t="shared" si="852"/>
        <v>0</v>
      </c>
      <c r="BA1851" s="68">
        <f t="shared" si="853"/>
        <v>0</v>
      </c>
      <c r="BC1851" s="68">
        <f t="shared" si="869"/>
        <v>0</v>
      </c>
      <c r="BD1851" s="285"/>
    </row>
    <row r="1852" spans="1:56" s="68" customFormat="1">
      <c r="A1852" s="200"/>
      <c r="B1852" s="200"/>
      <c r="C1852" s="200" t="s">
        <v>420</v>
      </c>
      <c r="D1852" s="200" t="s">
        <v>1689</v>
      </c>
      <c r="E1852" s="200">
        <v>2</v>
      </c>
      <c r="F1852" s="200" t="s">
        <v>1693</v>
      </c>
      <c r="G1852" s="200" t="s">
        <v>121</v>
      </c>
      <c r="H1852" s="201" t="s">
        <v>684</v>
      </c>
      <c r="I1852" s="202">
        <v>4</v>
      </c>
      <c r="J1852" s="200" t="s">
        <v>778</v>
      </c>
      <c r="K1852" s="176">
        <v>5</v>
      </c>
      <c r="L1852" s="176">
        <v>1</v>
      </c>
      <c r="M1852" s="176"/>
      <c r="N1852" s="286">
        <v>6</v>
      </c>
      <c r="O1852" s="286"/>
      <c r="P1852" s="176"/>
      <c r="Q1852" s="203">
        <f t="shared" si="845"/>
        <v>6</v>
      </c>
      <c r="R1852" s="203">
        <f t="shared" si="846"/>
        <v>0</v>
      </c>
      <c r="S1852" s="203">
        <f t="shared" si="847"/>
        <v>0</v>
      </c>
      <c r="T1852" s="203">
        <f t="shared" si="848"/>
        <v>0</v>
      </c>
      <c r="U1852" s="203">
        <f t="shared" si="849"/>
        <v>0</v>
      </c>
      <c r="V1852" s="175">
        <f>IF(Q1852&gt;0,VLOOKUP(Q1852,Jahresfaktoren!$A$11:$B$24,2,),0)</f>
        <v>302</v>
      </c>
      <c r="W1852" s="175">
        <f>IF(R1852&gt;0,VLOOKUP(R1852,Jahresfaktoren!$D$11:$E$24,2,),0)</f>
        <v>0</v>
      </c>
      <c r="X1852" s="175">
        <f>IF(S1852&gt;0,VLOOKUP(S1852,Jahresfaktoren!$A$28:$B$29,2,),0)</f>
        <v>0</v>
      </c>
      <c r="Y1852" s="175">
        <f>IF(T1852&gt;0,VLOOKUP(T1852,Jahresfaktoren!$A$28:$B$29,2,),0)</f>
        <v>0</v>
      </c>
      <c r="Z1852" s="175">
        <f>IF(U1852&gt;0,VLOOKUP(U1852,Jahresfaktoren!$A$32:$B$33,2,),)</f>
        <v>0</v>
      </c>
      <c r="AA1852" s="177">
        <f t="shared" si="859"/>
        <v>1208</v>
      </c>
      <c r="AB1852" s="177" t="str">
        <f t="shared" si="860"/>
        <v/>
      </c>
      <c r="AC1852" s="177" t="str">
        <f t="shared" si="861"/>
        <v/>
      </c>
      <c r="AD1852" s="177" t="str">
        <f t="shared" si="862"/>
        <v/>
      </c>
      <c r="AE1852" s="177" t="str">
        <f t="shared" si="863"/>
        <v/>
      </c>
      <c r="AF1852" s="178">
        <f>IF(Q1852&gt;0,VLOOKUP(H1852,Leistungszahlen!$A$11:$C$158,3,),0)</f>
        <v>0</v>
      </c>
      <c r="AG1852" s="178">
        <f>IF(R1852&gt;0,VLOOKUP(H1852,Leistungszahlen!$A$11:$F$158,6,),IF(T1852&gt;0,VLOOKUP(H1852,Leistungszahlen!$A$11:$F$158,6,),0))</f>
        <v>0</v>
      </c>
      <c r="AH1852" s="179" t="e">
        <f t="shared" si="854"/>
        <v>#DIV/0!</v>
      </c>
      <c r="AI1852" s="179">
        <f t="shared" si="855"/>
        <v>0</v>
      </c>
      <c r="AJ1852" s="179">
        <f t="shared" si="856"/>
        <v>0</v>
      </c>
      <c r="AK1852" s="179">
        <f t="shared" si="857"/>
        <v>0</v>
      </c>
      <c r="AL1852" s="179">
        <f t="shared" si="858"/>
        <v>0</v>
      </c>
      <c r="AM1852" s="180">
        <f>IF(L1852=1,Stundensätze!$D$13,IF(L1852=2,Stundensätze!$D$17,IF(L1852=4,Stundensätze!$D$21,"")))</f>
        <v>0</v>
      </c>
      <c r="AN1852" s="180">
        <f>IF(L1852=1,Stundensätze!$D$15,IF(L1852=2,Stundensätze!$D$19,IF(L1852=4,Stundensätze!$D$23,"")))</f>
        <v>0</v>
      </c>
      <c r="AO1852" s="180" t="e">
        <f t="shared" si="864"/>
        <v>#DIV/0!</v>
      </c>
      <c r="AP1852" s="180">
        <f t="shared" si="865"/>
        <v>0</v>
      </c>
      <c r="AQ1852" s="192" t="e">
        <f t="shared" si="866"/>
        <v>#DIV/0!</v>
      </c>
      <c r="AR1852" s="192" t="e">
        <f t="shared" si="867"/>
        <v>#DIV/0!</v>
      </c>
      <c r="AS1852" s="193" t="e">
        <f t="shared" si="868"/>
        <v>#DIV/0!</v>
      </c>
      <c r="AT1852" s="258" t="str">
        <f>IF(K1852=0,0,VLOOKUP(K1852,Kostenstellen!A:B,2,FALSE))</f>
        <v xml:space="preserve">Salinenklinik </v>
      </c>
      <c r="AU1852" s="68" t="str">
        <f t="shared" si="850"/>
        <v>B1</v>
      </c>
      <c r="AV1852" s="68" t="str">
        <f t="shared" si="851"/>
        <v/>
      </c>
      <c r="AW1852" s="68">
        <f>IF(AF1852=0,0,VLOOKUP($H1852,Leistungszahlen!$A$11:$H$158,4,FALSE))</f>
        <v>0</v>
      </c>
      <c r="AX1852" s="68">
        <f>IF(AF1852=0,0,VLOOKUP($H1852,Leistungszahlen!$A$11:$H$158,5,FALSE))</f>
        <v>0</v>
      </c>
      <c r="AY1852" s="68">
        <f>IF(AG1852=0,0,VLOOKUP($H1852,Leistungszahlen!$A$11:$H$158,6,FALSE))</f>
        <v>0</v>
      </c>
      <c r="AZ1852" s="68">
        <f t="shared" si="852"/>
        <v>0</v>
      </c>
      <c r="BA1852" s="68">
        <f t="shared" si="853"/>
        <v>0</v>
      </c>
      <c r="BC1852" s="68">
        <f t="shared" si="869"/>
        <v>0</v>
      </c>
      <c r="BD1852" s="285"/>
    </row>
    <row r="1853" spans="1:56" s="68" customFormat="1">
      <c r="A1853" s="200"/>
      <c r="B1853" s="200"/>
      <c r="C1853" s="200" t="s">
        <v>420</v>
      </c>
      <c r="D1853" s="200" t="s">
        <v>1689</v>
      </c>
      <c r="E1853" s="200">
        <v>2</v>
      </c>
      <c r="F1853" s="200" t="s">
        <v>1694</v>
      </c>
      <c r="G1853" s="200" t="s">
        <v>1690</v>
      </c>
      <c r="H1853" s="201" t="s">
        <v>679</v>
      </c>
      <c r="I1853" s="202">
        <v>12.75</v>
      </c>
      <c r="J1853" s="200" t="s">
        <v>560</v>
      </c>
      <c r="K1853" s="176">
        <v>5</v>
      </c>
      <c r="L1853" s="176">
        <v>1</v>
      </c>
      <c r="M1853" s="176"/>
      <c r="N1853" s="286">
        <v>3</v>
      </c>
      <c r="O1853" s="286">
        <v>3</v>
      </c>
      <c r="P1853" s="176"/>
      <c r="Q1853" s="203">
        <f t="shared" si="845"/>
        <v>3</v>
      </c>
      <c r="R1853" s="203">
        <f t="shared" si="846"/>
        <v>3</v>
      </c>
      <c r="S1853" s="203">
        <f t="shared" si="847"/>
        <v>0</v>
      </c>
      <c r="T1853" s="203">
        <f t="shared" si="848"/>
        <v>0</v>
      </c>
      <c r="U1853" s="203">
        <f t="shared" si="849"/>
        <v>0</v>
      </c>
      <c r="V1853" s="175">
        <f>IF(Q1853&gt;0,VLOOKUP(Q1853,Jahresfaktoren!$A$11:$B$24,2,),0)</f>
        <v>152</v>
      </c>
      <c r="W1853" s="175">
        <f>IF(R1853&gt;0,VLOOKUP(R1853,Jahresfaktoren!$D$11:$E$24,2,),0)</f>
        <v>150</v>
      </c>
      <c r="X1853" s="175">
        <f>IF(S1853&gt;0,VLOOKUP(S1853,Jahresfaktoren!$A$28:$B$29,2,),0)</f>
        <v>0</v>
      </c>
      <c r="Y1853" s="175">
        <f>IF(T1853&gt;0,VLOOKUP(T1853,Jahresfaktoren!$A$28:$B$29,2,),0)</f>
        <v>0</v>
      </c>
      <c r="Z1853" s="175">
        <f>IF(U1853&gt;0,VLOOKUP(U1853,Jahresfaktoren!$A$32:$B$33,2,),)</f>
        <v>0</v>
      </c>
      <c r="AA1853" s="177">
        <f t="shared" si="859"/>
        <v>1938</v>
      </c>
      <c r="AB1853" s="177">
        <f t="shared" si="860"/>
        <v>1912.5</v>
      </c>
      <c r="AC1853" s="177" t="str">
        <f t="shared" si="861"/>
        <v/>
      </c>
      <c r="AD1853" s="177" t="str">
        <f t="shared" si="862"/>
        <v/>
      </c>
      <c r="AE1853" s="177" t="str">
        <f t="shared" si="863"/>
        <v/>
      </c>
      <c r="AF1853" s="178">
        <f>IF(Q1853&gt;0,VLOOKUP(H1853,Leistungszahlen!$A$11:$C$158,3,),0)</f>
        <v>0</v>
      </c>
      <c r="AG1853" s="178">
        <f>IF(R1853&gt;0,VLOOKUP(H1853,Leistungszahlen!$A$11:$F$158,6,),IF(T1853&gt;0,VLOOKUP(H1853,Leistungszahlen!$A$11:$F$158,6,),0))</f>
        <v>0</v>
      </c>
      <c r="AH1853" s="179" t="e">
        <f t="shared" si="854"/>
        <v>#DIV/0!</v>
      </c>
      <c r="AI1853" s="179" t="e">
        <f t="shared" si="855"/>
        <v>#DIV/0!</v>
      </c>
      <c r="AJ1853" s="179">
        <f t="shared" si="856"/>
        <v>0</v>
      </c>
      <c r="AK1853" s="179">
        <f t="shared" si="857"/>
        <v>0</v>
      </c>
      <c r="AL1853" s="179">
        <f t="shared" si="858"/>
        <v>0</v>
      </c>
      <c r="AM1853" s="180">
        <f>IF(L1853=1,Stundensätze!$D$13,IF(L1853=2,Stundensätze!$D$17,IF(L1853=4,Stundensätze!$D$21,"")))</f>
        <v>0</v>
      </c>
      <c r="AN1853" s="180">
        <f>IF(L1853=1,Stundensätze!$D$15,IF(L1853=2,Stundensätze!$D$19,IF(L1853=4,Stundensätze!$D$23,"")))</f>
        <v>0</v>
      </c>
      <c r="AO1853" s="180" t="e">
        <f t="shared" si="864"/>
        <v>#DIV/0!</v>
      </c>
      <c r="AP1853" s="180">
        <f t="shared" si="865"/>
        <v>0</v>
      </c>
      <c r="AQ1853" s="192" t="e">
        <f t="shared" si="866"/>
        <v>#DIV/0!</v>
      </c>
      <c r="AR1853" s="192" t="e">
        <f t="shared" si="867"/>
        <v>#DIV/0!</v>
      </c>
      <c r="AS1853" s="193" t="e">
        <f t="shared" si="868"/>
        <v>#DIV/0!</v>
      </c>
      <c r="AT1853" s="258" t="str">
        <f>IF(K1853=0,0,VLOOKUP(K1853,Kostenstellen!A:B,2,FALSE))</f>
        <v xml:space="preserve">Salinenklinik </v>
      </c>
      <c r="AU1853" s="68" t="str">
        <f t="shared" si="850"/>
        <v>A5</v>
      </c>
      <c r="AV1853" s="68" t="str">
        <f t="shared" si="851"/>
        <v>A5</v>
      </c>
      <c r="AW1853" s="68">
        <f>IF(AF1853=0,0,VLOOKUP($H1853,Leistungszahlen!$A$11:$H$158,4,FALSE))</f>
        <v>0</v>
      </c>
      <c r="AX1853" s="68">
        <f>IF(AF1853=0,0,VLOOKUP($H1853,Leistungszahlen!$A$11:$H$158,5,FALSE))</f>
        <v>0</v>
      </c>
      <c r="AY1853" s="68">
        <f>IF(AG1853=0,0,VLOOKUP($H1853,Leistungszahlen!$A$11:$H$158,6,FALSE))</f>
        <v>0</v>
      </c>
      <c r="AZ1853" s="68">
        <f t="shared" si="852"/>
        <v>0</v>
      </c>
      <c r="BA1853" s="68">
        <f t="shared" si="853"/>
        <v>0</v>
      </c>
      <c r="BC1853" s="68">
        <f t="shared" si="869"/>
        <v>0</v>
      </c>
      <c r="BD1853" s="285"/>
    </row>
    <row r="1854" spans="1:56" s="68" customFormat="1">
      <c r="A1854" s="200"/>
      <c r="B1854" s="200"/>
      <c r="C1854" s="200" t="s">
        <v>420</v>
      </c>
      <c r="D1854" s="200" t="s">
        <v>1689</v>
      </c>
      <c r="E1854" s="200">
        <v>2</v>
      </c>
      <c r="F1854" s="200" t="s">
        <v>1694</v>
      </c>
      <c r="G1854" s="200" t="s">
        <v>121</v>
      </c>
      <c r="H1854" s="201" t="s">
        <v>684</v>
      </c>
      <c r="I1854" s="202">
        <v>4</v>
      </c>
      <c r="J1854" s="200" t="s">
        <v>778</v>
      </c>
      <c r="K1854" s="176">
        <v>5</v>
      </c>
      <c r="L1854" s="176">
        <v>1</v>
      </c>
      <c r="M1854" s="176"/>
      <c r="N1854" s="286">
        <v>6</v>
      </c>
      <c r="O1854" s="286"/>
      <c r="P1854" s="176"/>
      <c r="Q1854" s="203">
        <f t="shared" si="845"/>
        <v>6</v>
      </c>
      <c r="R1854" s="203">
        <f t="shared" si="846"/>
        <v>0</v>
      </c>
      <c r="S1854" s="203">
        <f t="shared" si="847"/>
        <v>0</v>
      </c>
      <c r="T1854" s="203">
        <f t="shared" si="848"/>
        <v>0</v>
      </c>
      <c r="U1854" s="203">
        <f t="shared" si="849"/>
        <v>0</v>
      </c>
      <c r="V1854" s="175">
        <f>IF(Q1854&gt;0,VLOOKUP(Q1854,Jahresfaktoren!$A$11:$B$24,2,),0)</f>
        <v>302</v>
      </c>
      <c r="W1854" s="175">
        <f>IF(R1854&gt;0,VLOOKUP(R1854,Jahresfaktoren!$D$11:$E$24,2,),0)</f>
        <v>0</v>
      </c>
      <c r="X1854" s="175">
        <f>IF(S1854&gt;0,VLOOKUP(S1854,Jahresfaktoren!$A$28:$B$29,2,),0)</f>
        <v>0</v>
      </c>
      <c r="Y1854" s="175">
        <f>IF(T1854&gt;0,VLOOKUP(T1854,Jahresfaktoren!$A$28:$B$29,2,),0)</f>
        <v>0</v>
      </c>
      <c r="Z1854" s="175">
        <f>IF(U1854&gt;0,VLOOKUP(U1854,Jahresfaktoren!$A$32:$B$33,2,),)</f>
        <v>0</v>
      </c>
      <c r="AA1854" s="177">
        <f t="shared" si="859"/>
        <v>1208</v>
      </c>
      <c r="AB1854" s="177" t="str">
        <f t="shared" si="860"/>
        <v/>
      </c>
      <c r="AC1854" s="177" t="str">
        <f t="shared" si="861"/>
        <v/>
      </c>
      <c r="AD1854" s="177" t="str">
        <f t="shared" si="862"/>
        <v/>
      </c>
      <c r="AE1854" s="177" t="str">
        <f t="shared" si="863"/>
        <v/>
      </c>
      <c r="AF1854" s="178">
        <f>IF(Q1854&gt;0,VLOOKUP(H1854,Leistungszahlen!$A$11:$C$158,3,),0)</f>
        <v>0</v>
      </c>
      <c r="AG1854" s="178">
        <f>IF(R1854&gt;0,VLOOKUP(H1854,Leistungszahlen!$A$11:$F$158,6,),IF(T1854&gt;0,VLOOKUP(H1854,Leistungszahlen!$A$11:$F$158,6,),0))</f>
        <v>0</v>
      </c>
      <c r="AH1854" s="179" t="e">
        <f t="shared" si="854"/>
        <v>#DIV/0!</v>
      </c>
      <c r="AI1854" s="179">
        <f t="shared" si="855"/>
        <v>0</v>
      </c>
      <c r="AJ1854" s="179">
        <f t="shared" si="856"/>
        <v>0</v>
      </c>
      <c r="AK1854" s="179">
        <f t="shared" si="857"/>
        <v>0</v>
      </c>
      <c r="AL1854" s="179">
        <f t="shared" si="858"/>
        <v>0</v>
      </c>
      <c r="AM1854" s="180">
        <f>IF(L1854=1,Stundensätze!$D$13,IF(L1854=2,Stundensätze!$D$17,IF(L1854=4,Stundensätze!$D$21,"")))</f>
        <v>0</v>
      </c>
      <c r="AN1854" s="180">
        <f>IF(L1854=1,Stundensätze!$D$15,IF(L1854=2,Stundensätze!$D$19,IF(L1854=4,Stundensätze!$D$23,"")))</f>
        <v>0</v>
      </c>
      <c r="AO1854" s="180" t="e">
        <f t="shared" si="864"/>
        <v>#DIV/0!</v>
      </c>
      <c r="AP1854" s="180">
        <f t="shared" si="865"/>
        <v>0</v>
      </c>
      <c r="AQ1854" s="192" t="e">
        <f t="shared" si="866"/>
        <v>#DIV/0!</v>
      </c>
      <c r="AR1854" s="192" t="e">
        <f t="shared" si="867"/>
        <v>#DIV/0!</v>
      </c>
      <c r="AS1854" s="193" t="e">
        <f t="shared" si="868"/>
        <v>#DIV/0!</v>
      </c>
      <c r="AT1854" s="258" t="str">
        <f>IF(K1854=0,0,VLOOKUP(K1854,Kostenstellen!A:B,2,FALSE))</f>
        <v xml:space="preserve">Salinenklinik </v>
      </c>
      <c r="AU1854" s="68" t="str">
        <f t="shared" si="850"/>
        <v>B1</v>
      </c>
      <c r="AV1854" s="68" t="str">
        <f t="shared" si="851"/>
        <v/>
      </c>
      <c r="AW1854" s="68">
        <f>IF(AF1854=0,0,VLOOKUP($H1854,Leistungszahlen!$A$11:$H$158,4,FALSE))</f>
        <v>0</v>
      </c>
      <c r="AX1854" s="68">
        <f>IF(AF1854=0,0,VLOOKUP($H1854,Leistungszahlen!$A$11:$H$158,5,FALSE))</f>
        <v>0</v>
      </c>
      <c r="AY1854" s="68">
        <f>IF(AG1854=0,0,VLOOKUP($H1854,Leistungszahlen!$A$11:$H$158,6,FALSE))</f>
        <v>0</v>
      </c>
      <c r="AZ1854" s="68">
        <f t="shared" si="852"/>
        <v>0</v>
      </c>
      <c r="BA1854" s="68">
        <f t="shared" si="853"/>
        <v>0</v>
      </c>
      <c r="BC1854" s="68">
        <f t="shared" si="869"/>
        <v>0</v>
      </c>
      <c r="BD1854" s="285"/>
    </row>
    <row r="1855" spans="1:56" s="68" customFormat="1">
      <c r="A1855" s="200"/>
      <c r="B1855" s="200"/>
      <c r="C1855" s="200" t="s">
        <v>420</v>
      </c>
      <c r="D1855" s="200" t="s">
        <v>1689</v>
      </c>
      <c r="E1855" s="200">
        <v>2</v>
      </c>
      <c r="F1855" s="200" t="s">
        <v>1695</v>
      </c>
      <c r="G1855" s="200" t="s">
        <v>1690</v>
      </c>
      <c r="H1855" s="201" t="s">
        <v>679</v>
      </c>
      <c r="I1855" s="202">
        <v>15.06</v>
      </c>
      <c r="J1855" s="200" t="s">
        <v>560</v>
      </c>
      <c r="K1855" s="176">
        <v>5</v>
      </c>
      <c r="L1855" s="176">
        <v>1</v>
      </c>
      <c r="M1855" s="176"/>
      <c r="N1855" s="286">
        <v>3</v>
      </c>
      <c r="O1855" s="286">
        <v>3</v>
      </c>
      <c r="P1855" s="176"/>
      <c r="Q1855" s="203">
        <f t="shared" si="845"/>
        <v>3</v>
      </c>
      <c r="R1855" s="203">
        <f t="shared" si="846"/>
        <v>3</v>
      </c>
      <c r="S1855" s="203">
        <f t="shared" si="847"/>
        <v>0</v>
      </c>
      <c r="T1855" s="203">
        <f t="shared" si="848"/>
        <v>0</v>
      </c>
      <c r="U1855" s="203">
        <f t="shared" si="849"/>
        <v>0</v>
      </c>
      <c r="V1855" s="175">
        <f>IF(Q1855&gt;0,VLOOKUP(Q1855,Jahresfaktoren!$A$11:$B$24,2,),0)</f>
        <v>152</v>
      </c>
      <c r="W1855" s="175">
        <f>IF(R1855&gt;0,VLOOKUP(R1855,Jahresfaktoren!$D$11:$E$24,2,),0)</f>
        <v>150</v>
      </c>
      <c r="X1855" s="175">
        <f>IF(S1855&gt;0,VLOOKUP(S1855,Jahresfaktoren!$A$28:$B$29,2,),0)</f>
        <v>0</v>
      </c>
      <c r="Y1855" s="175">
        <f>IF(T1855&gt;0,VLOOKUP(T1855,Jahresfaktoren!$A$28:$B$29,2,),0)</f>
        <v>0</v>
      </c>
      <c r="Z1855" s="175">
        <f>IF(U1855&gt;0,VLOOKUP(U1855,Jahresfaktoren!$A$32:$B$33,2,),)</f>
        <v>0</v>
      </c>
      <c r="AA1855" s="177">
        <f t="shared" si="859"/>
        <v>2289.12</v>
      </c>
      <c r="AB1855" s="177">
        <f t="shared" si="860"/>
        <v>2259</v>
      </c>
      <c r="AC1855" s="177" t="str">
        <f t="shared" si="861"/>
        <v/>
      </c>
      <c r="AD1855" s="177" t="str">
        <f t="shared" si="862"/>
        <v/>
      </c>
      <c r="AE1855" s="177" t="str">
        <f t="shared" si="863"/>
        <v/>
      </c>
      <c r="AF1855" s="178">
        <f>IF(Q1855&gt;0,VLOOKUP(H1855,Leistungszahlen!$A$11:$C$158,3,),0)</f>
        <v>0</v>
      </c>
      <c r="AG1855" s="178">
        <f>IF(R1855&gt;0,VLOOKUP(H1855,Leistungszahlen!$A$11:$F$158,6,),IF(T1855&gt;0,VLOOKUP(H1855,Leistungszahlen!$A$11:$F$158,6,),0))</f>
        <v>0</v>
      </c>
      <c r="AH1855" s="179" t="e">
        <f t="shared" si="854"/>
        <v>#DIV/0!</v>
      </c>
      <c r="AI1855" s="179" t="e">
        <f t="shared" si="855"/>
        <v>#DIV/0!</v>
      </c>
      <c r="AJ1855" s="179">
        <f t="shared" si="856"/>
        <v>0</v>
      </c>
      <c r="AK1855" s="179">
        <f t="shared" si="857"/>
        <v>0</v>
      </c>
      <c r="AL1855" s="179">
        <f t="shared" si="858"/>
        <v>0</v>
      </c>
      <c r="AM1855" s="180">
        <f>IF(L1855=1,Stundensätze!$D$13,IF(L1855=2,Stundensätze!$D$17,IF(L1855=4,Stundensätze!$D$21,"")))</f>
        <v>0</v>
      </c>
      <c r="AN1855" s="180">
        <f>IF(L1855=1,Stundensätze!$D$15,IF(L1855=2,Stundensätze!$D$19,IF(L1855=4,Stundensätze!$D$23,"")))</f>
        <v>0</v>
      </c>
      <c r="AO1855" s="180" t="e">
        <f t="shared" si="864"/>
        <v>#DIV/0!</v>
      </c>
      <c r="AP1855" s="180">
        <f t="shared" si="865"/>
        <v>0</v>
      </c>
      <c r="AQ1855" s="192" t="e">
        <f t="shared" si="866"/>
        <v>#DIV/0!</v>
      </c>
      <c r="AR1855" s="192" t="e">
        <f t="shared" si="867"/>
        <v>#DIV/0!</v>
      </c>
      <c r="AS1855" s="193" t="e">
        <f t="shared" si="868"/>
        <v>#DIV/0!</v>
      </c>
      <c r="AT1855" s="258" t="str">
        <f>IF(K1855=0,0,VLOOKUP(K1855,Kostenstellen!A:B,2,FALSE))</f>
        <v xml:space="preserve">Salinenklinik </v>
      </c>
      <c r="AU1855" s="68" t="str">
        <f t="shared" si="850"/>
        <v>A5</v>
      </c>
      <c r="AV1855" s="68" t="str">
        <f t="shared" si="851"/>
        <v>A5</v>
      </c>
      <c r="AW1855" s="68">
        <f>IF(AF1855=0,0,VLOOKUP($H1855,Leistungszahlen!$A$11:$H$158,4,FALSE))</f>
        <v>0</v>
      </c>
      <c r="AX1855" s="68">
        <f>IF(AF1855=0,0,VLOOKUP($H1855,Leistungszahlen!$A$11:$H$158,5,FALSE))</f>
        <v>0</v>
      </c>
      <c r="AY1855" s="68">
        <f>IF(AG1855=0,0,VLOOKUP($H1855,Leistungszahlen!$A$11:$H$158,6,FALSE))</f>
        <v>0</v>
      </c>
      <c r="AZ1855" s="68">
        <f t="shared" si="852"/>
        <v>0</v>
      </c>
      <c r="BA1855" s="68">
        <f t="shared" si="853"/>
        <v>0</v>
      </c>
      <c r="BC1855" s="68">
        <f t="shared" si="869"/>
        <v>0</v>
      </c>
      <c r="BD1855" s="285"/>
    </row>
    <row r="1856" spans="1:56" s="68" customFormat="1">
      <c r="A1856" s="200"/>
      <c r="B1856" s="200"/>
      <c r="C1856" s="200" t="s">
        <v>420</v>
      </c>
      <c r="D1856" s="200" t="s">
        <v>1689</v>
      </c>
      <c r="E1856" s="200">
        <v>2</v>
      </c>
      <c r="F1856" s="200" t="s">
        <v>1695</v>
      </c>
      <c r="G1856" s="200" t="s">
        <v>121</v>
      </c>
      <c r="H1856" s="201" t="s">
        <v>684</v>
      </c>
      <c r="I1856" s="202">
        <v>4</v>
      </c>
      <c r="J1856" s="200" t="s">
        <v>778</v>
      </c>
      <c r="K1856" s="176">
        <v>5</v>
      </c>
      <c r="L1856" s="176">
        <v>1</v>
      </c>
      <c r="M1856" s="176"/>
      <c r="N1856" s="286">
        <v>6</v>
      </c>
      <c r="O1856" s="286"/>
      <c r="P1856" s="176"/>
      <c r="Q1856" s="203">
        <f t="shared" si="845"/>
        <v>6</v>
      </c>
      <c r="R1856" s="203">
        <f t="shared" si="846"/>
        <v>0</v>
      </c>
      <c r="S1856" s="203">
        <f t="shared" si="847"/>
        <v>0</v>
      </c>
      <c r="T1856" s="203">
        <f t="shared" si="848"/>
        <v>0</v>
      </c>
      <c r="U1856" s="203">
        <f t="shared" si="849"/>
        <v>0</v>
      </c>
      <c r="V1856" s="175">
        <f>IF(Q1856&gt;0,VLOOKUP(Q1856,Jahresfaktoren!$A$11:$B$24,2,),0)</f>
        <v>302</v>
      </c>
      <c r="W1856" s="175">
        <f>IF(R1856&gt;0,VLOOKUP(R1856,Jahresfaktoren!$D$11:$E$24,2,),0)</f>
        <v>0</v>
      </c>
      <c r="X1856" s="175">
        <f>IF(S1856&gt;0,VLOOKUP(S1856,Jahresfaktoren!$A$28:$B$29,2,),0)</f>
        <v>0</v>
      </c>
      <c r="Y1856" s="175">
        <f>IF(T1856&gt;0,VLOOKUP(T1856,Jahresfaktoren!$A$28:$B$29,2,),0)</f>
        <v>0</v>
      </c>
      <c r="Z1856" s="175">
        <f>IF(U1856&gt;0,VLOOKUP(U1856,Jahresfaktoren!$A$32:$B$33,2,),)</f>
        <v>0</v>
      </c>
      <c r="AA1856" s="177">
        <f t="shared" si="859"/>
        <v>1208</v>
      </c>
      <c r="AB1856" s="177" t="str">
        <f t="shared" si="860"/>
        <v/>
      </c>
      <c r="AC1856" s="177" t="str">
        <f t="shared" si="861"/>
        <v/>
      </c>
      <c r="AD1856" s="177" t="str">
        <f t="shared" si="862"/>
        <v/>
      </c>
      <c r="AE1856" s="177" t="str">
        <f t="shared" si="863"/>
        <v/>
      </c>
      <c r="AF1856" s="178">
        <f>IF(Q1856&gt;0,VLOOKUP(H1856,Leistungszahlen!$A$11:$C$158,3,),0)</f>
        <v>0</v>
      </c>
      <c r="AG1856" s="178">
        <f>IF(R1856&gt;0,VLOOKUP(H1856,Leistungszahlen!$A$11:$F$158,6,),IF(T1856&gt;0,VLOOKUP(H1856,Leistungszahlen!$A$11:$F$158,6,),0))</f>
        <v>0</v>
      </c>
      <c r="AH1856" s="179" t="e">
        <f t="shared" si="854"/>
        <v>#DIV/0!</v>
      </c>
      <c r="AI1856" s="179">
        <f t="shared" si="855"/>
        <v>0</v>
      </c>
      <c r="AJ1856" s="179">
        <f t="shared" si="856"/>
        <v>0</v>
      </c>
      <c r="AK1856" s="179">
        <f t="shared" si="857"/>
        <v>0</v>
      </c>
      <c r="AL1856" s="179">
        <f t="shared" si="858"/>
        <v>0</v>
      </c>
      <c r="AM1856" s="180">
        <f>IF(L1856=1,Stundensätze!$D$13,IF(L1856=2,Stundensätze!$D$17,IF(L1856=4,Stundensätze!$D$21,"")))</f>
        <v>0</v>
      </c>
      <c r="AN1856" s="180">
        <f>IF(L1856=1,Stundensätze!$D$15,IF(L1856=2,Stundensätze!$D$19,IF(L1856=4,Stundensätze!$D$23,"")))</f>
        <v>0</v>
      </c>
      <c r="AO1856" s="180" t="e">
        <f t="shared" si="864"/>
        <v>#DIV/0!</v>
      </c>
      <c r="AP1856" s="180">
        <f t="shared" si="865"/>
        <v>0</v>
      </c>
      <c r="AQ1856" s="192" t="e">
        <f t="shared" si="866"/>
        <v>#DIV/0!</v>
      </c>
      <c r="AR1856" s="192" t="e">
        <f t="shared" si="867"/>
        <v>#DIV/0!</v>
      </c>
      <c r="AS1856" s="193" t="e">
        <f t="shared" si="868"/>
        <v>#DIV/0!</v>
      </c>
      <c r="AT1856" s="258" t="str">
        <f>IF(K1856=0,0,VLOOKUP(K1856,Kostenstellen!A:B,2,FALSE))</f>
        <v xml:space="preserve">Salinenklinik </v>
      </c>
      <c r="AU1856" s="68" t="str">
        <f t="shared" si="850"/>
        <v>B1</v>
      </c>
      <c r="AV1856" s="68" t="str">
        <f t="shared" si="851"/>
        <v/>
      </c>
      <c r="AW1856" s="68">
        <f>IF(AF1856=0,0,VLOOKUP($H1856,Leistungszahlen!$A$11:$H$158,4,FALSE))</f>
        <v>0</v>
      </c>
      <c r="AX1856" s="68">
        <f>IF(AF1856=0,0,VLOOKUP($H1856,Leistungszahlen!$A$11:$H$158,5,FALSE))</f>
        <v>0</v>
      </c>
      <c r="AY1856" s="68">
        <f>IF(AG1856=0,0,VLOOKUP($H1856,Leistungszahlen!$A$11:$H$158,6,FALSE))</f>
        <v>0</v>
      </c>
      <c r="AZ1856" s="68">
        <f t="shared" si="852"/>
        <v>0</v>
      </c>
      <c r="BA1856" s="68">
        <f t="shared" si="853"/>
        <v>0</v>
      </c>
      <c r="BC1856" s="68">
        <f t="shared" si="869"/>
        <v>0</v>
      </c>
      <c r="BD1856" s="285"/>
    </row>
    <row r="1857" spans="1:56" s="68" customFormat="1">
      <c r="A1857" s="200"/>
      <c r="B1857" s="200"/>
      <c r="C1857" s="200" t="s">
        <v>420</v>
      </c>
      <c r="D1857" s="200" t="s">
        <v>1689</v>
      </c>
      <c r="E1857" s="200">
        <v>2</v>
      </c>
      <c r="F1857" s="200" t="s">
        <v>1696</v>
      </c>
      <c r="G1857" s="200" t="s">
        <v>1690</v>
      </c>
      <c r="H1857" s="201" t="s">
        <v>679</v>
      </c>
      <c r="I1857" s="202">
        <v>15.06</v>
      </c>
      <c r="J1857" s="200" t="s">
        <v>560</v>
      </c>
      <c r="K1857" s="176">
        <v>5</v>
      </c>
      <c r="L1857" s="176">
        <v>1</v>
      </c>
      <c r="M1857" s="176"/>
      <c r="N1857" s="286">
        <v>3</v>
      </c>
      <c r="O1857" s="286">
        <v>3</v>
      </c>
      <c r="P1857" s="176"/>
      <c r="Q1857" s="203">
        <f t="shared" ref="Q1857:Q1920" si="870">IF(M1857="x",0,IF(N1857=7,6,IF(N1857=14,12,IF(N1857="12+5",11,N1857))))</f>
        <v>3</v>
      </c>
      <c r="R1857" s="203">
        <f t="shared" ref="R1857:R1920" si="871">IF(M1857="x",0,IF(O1857=0,0,IF(N1857=7,0,IF(N1857+O1857=7,O1857-1,O1857))))</f>
        <v>3</v>
      </c>
      <c r="S1857" s="203">
        <f t="shared" ref="S1857:S1920" si="872">IF(M1857="x",0,IF(N1857=7,1,IF(N1857=14,2,IF(AND(N1857=12,O1857=5),1,IF(N1857="12+5",1,0)))))</f>
        <v>0</v>
      </c>
      <c r="T1857" s="203">
        <f t="shared" ref="T1857:T1920" si="873">IF(M1857="x",0,IF(O1857=0,0,IF(N1857=7,0,IF(N1857+O1857=7,1,0))))</f>
        <v>0</v>
      </c>
      <c r="U1857" s="203">
        <f t="shared" ref="U1857:U1920" si="874">T1857+S1857</f>
        <v>0</v>
      </c>
      <c r="V1857" s="175">
        <f>IF(Q1857&gt;0,VLOOKUP(Q1857,Jahresfaktoren!$A$11:$B$24,2,),0)</f>
        <v>152</v>
      </c>
      <c r="W1857" s="175">
        <f>IF(R1857&gt;0,VLOOKUP(R1857,Jahresfaktoren!$D$11:$E$24,2,),0)</f>
        <v>150</v>
      </c>
      <c r="X1857" s="175">
        <f>IF(S1857&gt;0,VLOOKUP(S1857,Jahresfaktoren!$A$28:$B$29,2,),0)</f>
        <v>0</v>
      </c>
      <c r="Y1857" s="175">
        <f>IF(T1857&gt;0,VLOOKUP(T1857,Jahresfaktoren!$A$28:$B$29,2,),0)</f>
        <v>0</v>
      </c>
      <c r="Z1857" s="175">
        <f>IF(U1857&gt;0,VLOOKUP(U1857,Jahresfaktoren!$A$32:$B$33,2,),)</f>
        <v>0</v>
      </c>
      <c r="AA1857" s="177">
        <f t="shared" si="859"/>
        <v>2289.12</v>
      </c>
      <c r="AB1857" s="177">
        <f t="shared" si="860"/>
        <v>2259</v>
      </c>
      <c r="AC1857" s="177" t="str">
        <f t="shared" si="861"/>
        <v/>
      </c>
      <c r="AD1857" s="177" t="str">
        <f t="shared" si="862"/>
        <v/>
      </c>
      <c r="AE1857" s="177" t="str">
        <f t="shared" si="863"/>
        <v/>
      </c>
      <c r="AF1857" s="178">
        <f>IF(Q1857&gt;0,VLOOKUP(H1857,Leistungszahlen!$A$11:$C$158,3,),0)</f>
        <v>0</v>
      </c>
      <c r="AG1857" s="178">
        <f>IF(R1857&gt;0,VLOOKUP(H1857,Leistungszahlen!$A$11:$F$158,6,),IF(T1857&gt;0,VLOOKUP(H1857,Leistungszahlen!$A$11:$F$158,6,),0))</f>
        <v>0</v>
      </c>
      <c r="AH1857" s="179" t="e">
        <f t="shared" si="854"/>
        <v>#DIV/0!</v>
      </c>
      <c r="AI1857" s="179" t="e">
        <f t="shared" si="855"/>
        <v>#DIV/0!</v>
      </c>
      <c r="AJ1857" s="179">
        <f t="shared" si="856"/>
        <v>0</v>
      </c>
      <c r="AK1857" s="179">
        <f t="shared" si="857"/>
        <v>0</v>
      </c>
      <c r="AL1857" s="179">
        <f t="shared" si="858"/>
        <v>0</v>
      </c>
      <c r="AM1857" s="180">
        <f>IF(L1857=1,Stundensätze!$D$13,IF(L1857=2,Stundensätze!$D$17,IF(L1857=4,Stundensätze!$D$21,"")))</f>
        <v>0</v>
      </c>
      <c r="AN1857" s="180">
        <f>IF(L1857=1,Stundensätze!$D$15,IF(L1857=2,Stundensätze!$D$19,IF(L1857=4,Stundensätze!$D$23,"")))</f>
        <v>0</v>
      </c>
      <c r="AO1857" s="180" t="e">
        <f t="shared" si="864"/>
        <v>#DIV/0!</v>
      </c>
      <c r="AP1857" s="180">
        <f t="shared" si="865"/>
        <v>0</v>
      </c>
      <c r="AQ1857" s="192" t="e">
        <f t="shared" si="866"/>
        <v>#DIV/0!</v>
      </c>
      <c r="AR1857" s="192" t="e">
        <f t="shared" si="867"/>
        <v>#DIV/0!</v>
      </c>
      <c r="AS1857" s="193" t="e">
        <f t="shared" si="868"/>
        <v>#DIV/0!</v>
      </c>
      <c r="AT1857" s="258" t="str">
        <f>IF(K1857=0,0,VLOOKUP(K1857,Kostenstellen!A:B,2,FALSE))</f>
        <v xml:space="preserve">Salinenklinik </v>
      </c>
      <c r="AU1857" s="68" t="str">
        <f t="shared" ref="AU1857:AU1920" si="875">IF(SUM(V1857:Z1857)&gt;0,H1857,"")</f>
        <v>A5</v>
      </c>
      <c r="AV1857" s="68" t="str">
        <f t="shared" ref="AV1857:AV1920" si="876">IF(SUM(R1857+T1857)&gt;0,H1857,"")</f>
        <v>A5</v>
      </c>
      <c r="AW1857" s="68">
        <f>IF(AF1857=0,0,VLOOKUP($H1857,Leistungszahlen!$A$11:$H$158,4,FALSE))</f>
        <v>0</v>
      </c>
      <c r="AX1857" s="68">
        <f>IF(AF1857=0,0,VLOOKUP($H1857,Leistungszahlen!$A$11:$H$158,5,FALSE))</f>
        <v>0</v>
      </c>
      <c r="AY1857" s="68">
        <f>IF(AG1857=0,0,VLOOKUP($H1857,Leistungszahlen!$A$11:$H$158,6,FALSE))</f>
        <v>0</v>
      </c>
      <c r="AZ1857" s="68">
        <f t="shared" ref="AZ1857:AZ1920" si="877">IF(AX1857&lt;AF1857,1,IF(AG1857&gt;AY1857,1,0))</f>
        <v>0</v>
      </c>
      <c r="BA1857" s="68">
        <f t="shared" ref="BA1857:BA1920" si="878">IF(AF1857&gt;AX1857,1,IF(AG1857&gt;AY1857,1,0))</f>
        <v>0</v>
      </c>
      <c r="BC1857" s="68">
        <f t="shared" si="869"/>
        <v>0</v>
      </c>
      <c r="BD1857" s="285"/>
    </row>
    <row r="1858" spans="1:56" s="68" customFormat="1">
      <c r="A1858" s="200"/>
      <c r="B1858" s="200"/>
      <c r="C1858" s="200" t="s">
        <v>420</v>
      </c>
      <c r="D1858" s="200" t="s">
        <v>1689</v>
      </c>
      <c r="E1858" s="200">
        <v>2</v>
      </c>
      <c r="F1858" s="200" t="s">
        <v>1696</v>
      </c>
      <c r="G1858" s="200" t="s">
        <v>121</v>
      </c>
      <c r="H1858" s="201" t="s">
        <v>684</v>
      </c>
      <c r="I1858" s="202">
        <v>4</v>
      </c>
      <c r="J1858" s="200" t="s">
        <v>778</v>
      </c>
      <c r="K1858" s="176">
        <v>5</v>
      </c>
      <c r="L1858" s="176">
        <v>1</v>
      </c>
      <c r="M1858" s="176"/>
      <c r="N1858" s="286">
        <v>6</v>
      </c>
      <c r="O1858" s="286"/>
      <c r="P1858" s="176"/>
      <c r="Q1858" s="203">
        <f t="shared" si="870"/>
        <v>6</v>
      </c>
      <c r="R1858" s="203">
        <f t="shared" si="871"/>
        <v>0</v>
      </c>
      <c r="S1858" s="203">
        <f t="shared" si="872"/>
        <v>0</v>
      </c>
      <c r="T1858" s="203">
        <f t="shared" si="873"/>
        <v>0</v>
      </c>
      <c r="U1858" s="203">
        <f t="shared" si="874"/>
        <v>0</v>
      </c>
      <c r="V1858" s="175">
        <f>IF(Q1858&gt;0,VLOOKUP(Q1858,Jahresfaktoren!$A$11:$B$24,2,),0)</f>
        <v>302</v>
      </c>
      <c r="W1858" s="175">
        <f>IF(R1858&gt;0,VLOOKUP(R1858,Jahresfaktoren!$D$11:$E$24,2,),0)</f>
        <v>0</v>
      </c>
      <c r="X1858" s="175">
        <f>IF(S1858&gt;0,VLOOKUP(S1858,Jahresfaktoren!$A$28:$B$29,2,),0)</f>
        <v>0</v>
      </c>
      <c r="Y1858" s="175">
        <f>IF(T1858&gt;0,VLOOKUP(T1858,Jahresfaktoren!$A$28:$B$29,2,),0)</f>
        <v>0</v>
      </c>
      <c r="Z1858" s="175">
        <f>IF(U1858&gt;0,VLOOKUP(U1858,Jahresfaktoren!$A$32:$B$33,2,),)</f>
        <v>0</v>
      </c>
      <c r="AA1858" s="177">
        <f t="shared" si="859"/>
        <v>1208</v>
      </c>
      <c r="AB1858" s="177" t="str">
        <f t="shared" si="860"/>
        <v/>
      </c>
      <c r="AC1858" s="177" t="str">
        <f t="shared" si="861"/>
        <v/>
      </c>
      <c r="AD1858" s="177" t="str">
        <f t="shared" si="862"/>
        <v/>
      </c>
      <c r="AE1858" s="177" t="str">
        <f t="shared" si="863"/>
        <v/>
      </c>
      <c r="AF1858" s="178">
        <f>IF(Q1858&gt;0,VLOOKUP(H1858,Leistungszahlen!$A$11:$C$158,3,),0)</f>
        <v>0</v>
      </c>
      <c r="AG1858" s="178">
        <f>IF(R1858&gt;0,VLOOKUP(H1858,Leistungszahlen!$A$11:$F$158,6,),IF(T1858&gt;0,VLOOKUP(H1858,Leistungszahlen!$A$11:$F$158,6,),0))</f>
        <v>0</v>
      </c>
      <c r="AH1858" s="179" t="e">
        <f t="shared" si="854"/>
        <v>#DIV/0!</v>
      </c>
      <c r="AI1858" s="179">
        <f t="shared" si="855"/>
        <v>0</v>
      </c>
      <c r="AJ1858" s="179">
        <f t="shared" si="856"/>
        <v>0</v>
      </c>
      <c r="AK1858" s="179">
        <f t="shared" si="857"/>
        <v>0</v>
      </c>
      <c r="AL1858" s="179">
        <f t="shared" si="858"/>
        <v>0</v>
      </c>
      <c r="AM1858" s="180">
        <f>IF(L1858=1,Stundensätze!$D$13,IF(L1858=2,Stundensätze!$D$17,IF(L1858=4,Stundensätze!$D$21,"")))</f>
        <v>0</v>
      </c>
      <c r="AN1858" s="180">
        <f>IF(L1858=1,Stundensätze!$D$15,IF(L1858=2,Stundensätze!$D$19,IF(L1858=4,Stundensätze!$D$23,"")))</f>
        <v>0</v>
      </c>
      <c r="AO1858" s="180" t="e">
        <f t="shared" si="864"/>
        <v>#DIV/0!</v>
      </c>
      <c r="AP1858" s="180">
        <f t="shared" si="865"/>
        <v>0</v>
      </c>
      <c r="AQ1858" s="192" t="e">
        <f t="shared" si="866"/>
        <v>#DIV/0!</v>
      </c>
      <c r="AR1858" s="192" t="e">
        <f t="shared" si="867"/>
        <v>#DIV/0!</v>
      </c>
      <c r="AS1858" s="193" t="e">
        <f t="shared" si="868"/>
        <v>#DIV/0!</v>
      </c>
      <c r="AT1858" s="258" t="str">
        <f>IF(K1858=0,0,VLOOKUP(K1858,Kostenstellen!A:B,2,FALSE))</f>
        <v xml:space="preserve">Salinenklinik </v>
      </c>
      <c r="AU1858" s="68" t="str">
        <f t="shared" si="875"/>
        <v>B1</v>
      </c>
      <c r="AV1858" s="68" t="str">
        <f t="shared" si="876"/>
        <v/>
      </c>
      <c r="AW1858" s="68">
        <f>IF(AF1858=0,0,VLOOKUP($H1858,Leistungszahlen!$A$11:$H$158,4,FALSE))</f>
        <v>0</v>
      </c>
      <c r="AX1858" s="68">
        <f>IF(AF1858=0,0,VLOOKUP($H1858,Leistungszahlen!$A$11:$H$158,5,FALSE))</f>
        <v>0</v>
      </c>
      <c r="AY1858" s="68">
        <f>IF(AG1858=0,0,VLOOKUP($H1858,Leistungszahlen!$A$11:$H$158,6,FALSE))</f>
        <v>0</v>
      </c>
      <c r="AZ1858" s="68">
        <f t="shared" si="877"/>
        <v>0</v>
      </c>
      <c r="BA1858" s="68">
        <f t="shared" si="878"/>
        <v>0</v>
      </c>
      <c r="BC1858" s="68">
        <f t="shared" si="869"/>
        <v>0</v>
      </c>
      <c r="BD1858" s="285"/>
    </row>
    <row r="1859" spans="1:56" s="68" customFormat="1">
      <c r="A1859" s="200"/>
      <c r="B1859" s="200"/>
      <c r="C1859" s="200" t="s">
        <v>420</v>
      </c>
      <c r="D1859" s="200" t="s">
        <v>1689</v>
      </c>
      <c r="E1859" s="200">
        <v>2</v>
      </c>
      <c r="F1859" s="200" t="s">
        <v>1697</v>
      </c>
      <c r="G1859" s="200" t="s">
        <v>1690</v>
      </c>
      <c r="H1859" s="201" t="s">
        <v>679</v>
      </c>
      <c r="I1859" s="202">
        <v>19.21</v>
      </c>
      <c r="J1859" s="200" t="s">
        <v>560</v>
      </c>
      <c r="K1859" s="176">
        <v>5</v>
      </c>
      <c r="L1859" s="176">
        <v>1</v>
      </c>
      <c r="M1859" s="176"/>
      <c r="N1859" s="286">
        <v>3</v>
      </c>
      <c r="O1859" s="286">
        <v>3</v>
      </c>
      <c r="P1859" s="176"/>
      <c r="Q1859" s="203">
        <f t="shared" si="870"/>
        <v>3</v>
      </c>
      <c r="R1859" s="203">
        <f t="shared" si="871"/>
        <v>3</v>
      </c>
      <c r="S1859" s="203">
        <f t="shared" si="872"/>
        <v>0</v>
      </c>
      <c r="T1859" s="203">
        <f t="shared" si="873"/>
        <v>0</v>
      </c>
      <c r="U1859" s="203">
        <f t="shared" si="874"/>
        <v>0</v>
      </c>
      <c r="V1859" s="175">
        <f>IF(Q1859&gt;0,VLOOKUP(Q1859,Jahresfaktoren!$A$11:$B$24,2,),0)</f>
        <v>152</v>
      </c>
      <c r="W1859" s="175">
        <f>IF(R1859&gt;0,VLOOKUP(R1859,Jahresfaktoren!$D$11:$E$24,2,),0)</f>
        <v>150</v>
      </c>
      <c r="X1859" s="175">
        <f>IF(S1859&gt;0,VLOOKUP(S1859,Jahresfaktoren!$A$28:$B$29,2,),0)</f>
        <v>0</v>
      </c>
      <c r="Y1859" s="175">
        <f>IF(T1859&gt;0,VLOOKUP(T1859,Jahresfaktoren!$A$28:$B$29,2,),0)</f>
        <v>0</v>
      </c>
      <c r="Z1859" s="175">
        <f>IF(U1859&gt;0,VLOOKUP(U1859,Jahresfaktoren!$A$32:$B$33,2,),)</f>
        <v>0</v>
      </c>
      <c r="AA1859" s="177">
        <f t="shared" si="859"/>
        <v>2919.92</v>
      </c>
      <c r="AB1859" s="177">
        <f t="shared" si="860"/>
        <v>2881.5</v>
      </c>
      <c r="AC1859" s="177" t="str">
        <f t="shared" si="861"/>
        <v/>
      </c>
      <c r="AD1859" s="177" t="str">
        <f t="shared" si="862"/>
        <v/>
      </c>
      <c r="AE1859" s="177" t="str">
        <f t="shared" si="863"/>
        <v/>
      </c>
      <c r="AF1859" s="178">
        <f>IF(Q1859&gt;0,VLOOKUP(H1859,Leistungszahlen!$A$11:$C$158,3,),0)</f>
        <v>0</v>
      </c>
      <c r="AG1859" s="178">
        <f>IF(R1859&gt;0,VLOOKUP(H1859,Leistungszahlen!$A$11:$F$158,6,),IF(T1859&gt;0,VLOOKUP(H1859,Leistungszahlen!$A$11:$F$158,6,),0))</f>
        <v>0</v>
      </c>
      <c r="AH1859" s="179" t="e">
        <f t="shared" si="854"/>
        <v>#DIV/0!</v>
      </c>
      <c r="AI1859" s="179" t="e">
        <f t="shared" si="855"/>
        <v>#DIV/0!</v>
      </c>
      <c r="AJ1859" s="179">
        <f t="shared" si="856"/>
        <v>0</v>
      </c>
      <c r="AK1859" s="179">
        <f t="shared" si="857"/>
        <v>0</v>
      </c>
      <c r="AL1859" s="179">
        <f t="shared" si="858"/>
        <v>0</v>
      </c>
      <c r="AM1859" s="180">
        <f>IF(L1859=1,Stundensätze!$D$13,IF(L1859=2,Stundensätze!$D$17,IF(L1859=4,Stundensätze!$D$21,"")))</f>
        <v>0</v>
      </c>
      <c r="AN1859" s="180">
        <f>IF(L1859=1,Stundensätze!$D$15,IF(L1859=2,Stundensätze!$D$19,IF(L1859=4,Stundensätze!$D$23,"")))</f>
        <v>0</v>
      </c>
      <c r="AO1859" s="180" t="e">
        <f t="shared" si="864"/>
        <v>#DIV/0!</v>
      </c>
      <c r="AP1859" s="180">
        <f t="shared" si="865"/>
        <v>0</v>
      </c>
      <c r="AQ1859" s="192" t="e">
        <f t="shared" si="866"/>
        <v>#DIV/0!</v>
      </c>
      <c r="AR1859" s="192" t="e">
        <f t="shared" si="867"/>
        <v>#DIV/0!</v>
      </c>
      <c r="AS1859" s="193" t="e">
        <f t="shared" si="868"/>
        <v>#DIV/0!</v>
      </c>
      <c r="AT1859" s="258" t="str">
        <f>IF(K1859=0,0,VLOOKUP(K1859,Kostenstellen!A:B,2,FALSE))</f>
        <v xml:space="preserve">Salinenklinik </v>
      </c>
      <c r="AU1859" s="68" t="str">
        <f t="shared" si="875"/>
        <v>A5</v>
      </c>
      <c r="AV1859" s="68" t="str">
        <f t="shared" si="876"/>
        <v>A5</v>
      </c>
      <c r="AW1859" s="68">
        <f>IF(AF1859=0,0,VLOOKUP($H1859,Leistungszahlen!$A$11:$H$158,4,FALSE))</f>
        <v>0</v>
      </c>
      <c r="AX1859" s="68">
        <f>IF(AF1859=0,0,VLOOKUP($H1859,Leistungszahlen!$A$11:$H$158,5,FALSE))</f>
        <v>0</v>
      </c>
      <c r="AY1859" s="68">
        <f>IF(AG1859=0,0,VLOOKUP($H1859,Leistungszahlen!$A$11:$H$158,6,FALSE))</f>
        <v>0</v>
      </c>
      <c r="AZ1859" s="68">
        <f t="shared" si="877"/>
        <v>0</v>
      </c>
      <c r="BA1859" s="68">
        <f t="shared" si="878"/>
        <v>0</v>
      </c>
      <c r="BC1859" s="68">
        <f t="shared" si="869"/>
        <v>0</v>
      </c>
      <c r="BD1859" s="285"/>
    </row>
    <row r="1860" spans="1:56" s="68" customFormat="1">
      <c r="A1860" s="200"/>
      <c r="B1860" s="200"/>
      <c r="C1860" s="200" t="s">
        <v>420</v>
      </c>
      <c r="D1860" s="200" t="s">
        <v>1689</v>
      </c>
      <c r="E1860" s="200">
        <v>2</v>
      </c>
      <c r="F1860" s="200" t="s">
        <v>1697</v>
      </c>
      <c r="G1860" s="200" t="s">
        <v>121</v>
      </c>
      <c r="H1860" s="201" t="s">
        <v>684</v>
      </c>
      <c r="I1860" s="202">
        <v>4</v>
      </c>
      <c r="J1860" s="200" t="s">
        <v>778</v>
      </c>
      <c r="K1860" s="176">
        <v>5</v>
      </c>
      <c r="L1860" s="176">
        <v>1</v>
      </c>
      <c r="M1860" s="176"/>
      <c r="N1860" s="286">
        <v>6</v>
      </c>
      <c r="O1860" s="286"/>
      <c r="P1860" s="176"/>
      <c r="Q1860" s="203">
        <f t="shared" si="870"/>
        <v>6</v>
      </c>
      <c r="R1860" s="203">
        <f t="shared" si="871"/>
        <v>0</v>
      </c>
      <c r="S1860" s="203">
        <f t="shared" si="872"/>
        <v>0</v>
      </c>
      <c r="T1860" s="203">
        <f t="shared" si="873"/>
        <v>0</v>
      </c>
      <c r="U1860" s="203">
        <f t="shared" si="874"/>
        <v>0</v>
      </c>
      <c r="V1860" s="175">
        <f>IF(Q1860&gt;0,VLOOKUP(Q1860,Jahresfaktoren!$A$11:$B$24,2,),0)</f>
        <v>302</v>
      </c>
      <c r="W1860" s="175">
        <f>IF(R1860&gt;0,VLOOKUP(R1860,Jahresfaktoren!$D$11:$E$24,2,),0)</f>
        <v>0</v>
      </c>
      <c r="X1860" s="175">
        <f>IF(S1860&gt;0,VLOOKUP(S1860,Jahresfaktoren!$A$28:$B$29,2,),0)</f>
        <v>0</v>
      </c>
      <c r="Y1860" s="175">
        <f>IF(T1860&gt;0,VLOOKUP(T1860,Jahresfaktoren!$A$28:$B$29,2,),0)</f>
        <v>0</v>
      </c>
      <c r="Z1860" s="175">
        <f>IF(U1860&gt;0,VLOOKUP(U1860,Jahresfaktoren!$A$32:$B$33,2,),)</f>
        <v>0</v>
      </c>
      <c r="AA1860" s="177">
        <f t="shared" si="859"/>
        <v>1208</v>
      </c>
      <c r="AB1860" s="177" t="str">
        <f t="shared" si="860"/>
        <v/>
      </c>
      <c r="AC1860" s="177" t="str">
        <f t="shared" si="861"/>
        <v/>
      </c>
      <c r="AD1860" s="177" t="str">
        <f t="shared" si="862"/>
        <v/>
      </c>
      <c r="AE1860" s="177" t="str">
        <f t="shared" si="863"/>
        <v/>
      </c>
      <c r="AF1860" s="178">
        <f>IF(Q1860&gt;0,VLOOKUP(H1860,Leistungszahlen!$A$11:$C$158,3,),0)</f>
        <v>0</v>
      </c>
      <c r="AG1860" s="178">
        <f>IF(R1860&gt;0,VLOOKUP(H1860,Leistungszahlen!$A$11:$F$158,6,),IF(T1860&gt;0,VLOOKUP(H1860,Leistungszahlen!$A$11:$F$158,6,),0))</f>
        <v>0</v>
      </c>
      <c r="AH1860" s="179" t="e">
        <f t="shared" si="854"/>
        <v>#DIV/0!</v>
      </c>
      <c r="AI1860" s="179">
        <f t="shared" si="855"/>
        <v>0</v>
      </c>
      <c r="AJ1860" s="179">
        <f t="shared" si="856"/>
        <v>0</v>
      </c>
      <c r="AK1860" s="179">
        <f t="shared" si="857"/>
        <v>0</v>
      </c>
      <c r="AL1860" s="179">
        <f t="shared" si="858"/>
        <v>0</v>
      </c>
      <c r="AM1860" s="180">
        <f>IF(L1860=1,Stundensätze!$D$13,IF(L1860=2,Stundensätze!$D$17,IF(L1860=4,Stundensätze!$D$21,"")))</f>
        <v>0</v>
      </c>
      <c r="AN1860" s="180">
        <f>IF(L1860=1,Stundensätze!$D$15,IF(L1860=2,Stundensätze!$D$19,IF(L1860=4,Stundensätze!$D$23,"")))</f>
        <v>0</v>
      </c>
      <c r="AO1860" s="180" t="e">
        <f t="shared" si="864"/>
        <v>#DIV/0!</v>
      </c>
      <c r="AP1860" s="180">
        <f t="shared" si="865"/>
        <v>0</v>
      </c>
      <c r="AQ1860" s="192" t="e">
        <f t="shared" si="866"/>
        <v>#DIV/0!</v>
      </c>
      <c r="AR1860" s="192" t="e">
        <f t="shared" si="867"/>
        <v>#DIV/0!</v>
      </c>
      <c r="AS1860" s="193" t="e">
        <f t="shared" si="868"/>
        <v>#DIV/0!</v>
      </c>
      <c r="AT1860" s="258" t="str">
        <f>IF(K1860=0,0,VLOOKUP(K1860,Kostenstellen!A:B,2,FALSE))</f>
        <v xml:space="preserve">Salinenklinik </v>
      </c>
      <c r="AU1860" s="68" t="str">
        <f t="shared" si="875"/>
        <v>B1</v>
      </c>
      <c r="AV1860" s="68" t="str">
        <f t="shared" si="876"/>
        <v/>
      </c>
      <c r="AW1860" s="68">
        <f>IF(AF1860=0,0,VLOOKUP($H1860,Leistungszahlen!$A$11:$H$158,4,FALSE))</f>
        <v>0</v>
      </c>
      <c r="AX1860" s="68">
        <f>IF(AF1860=0,0,VLOOKUP($H1860,Leistungszahlen!$A$11:$H$158,5,FALSE))</f>
        <v>0</v>
      </c>
      <c r="AY1860" s="68">
        <f>IF(AG1860=0,0,VLOOKUP($H1860,Leistungszahlen!$A$11:$H$158,6,FALSE))</f>
        <v>0</v>
      </c>
      <c r="AZ1860" s="68">
        <f t="shared" si="877"/>
        <v>0</v>
      </c>
      <c r="BA1860" s="68">
        <f t="shared" si="878"/>
        <v>0</v>
      </c>
      <c r="BC1860" s="68">
        <f t="shared" si="869"/>
        <v>0</v>
      </c>
      <c r="BD1860" s="285"/>
    </row>
    <row r="1861" spans="1:56" s="68" customFormat="1">
      <c r="A1861" s="200"/>
      <c r="B1861" s="200"/>
      <c r="C1861" s="200" t="s">
        <v>420</v>
      </c>
      <c r="D1861" s="200" t="s">
        <v>1689</v>
      </c>
      <c r="E1861" s="200">
        <v>2</v>
      </c>
      <c r="F1861" s="200" t="s">
        <v>1698</v>
      </c>
      <c r="G1861" s="200" t="s">
        <v>1690</v>
      </c>
      <c r="H1861" s="201" t="s">
        <v>679</v>
      </c>
      <c r="I1861" s="202">
        <v>15.06</v>
      </c>
      <c r="J1861" s="200" t="s">
        <v>560</v>
      </c>
      <c r="K1861" s="176">
        <v>5</v>
      </c>
      <c r="L1861" s="176">
        <v>1</v>
      </c>
      <c r="M1861" s="176"/>
      <c r="N1861" s="286">
        <v>3</v>
      </c>
      <c r="O1861" s="286">
        <v>3</v>
      </c>
      <c r="P1861" s="176"/>
      <c r="Q1861" s="203">
        <f t="shared" si="870"/>
        <v>3</v>
      </c>
      <c r="R1861" s="203">
        <f t="shared" si="871"/>
        <v>3</v>
      </c>
      <c r="S1861" s="203">
        <f t="shared" si="872"/>
        <v>0</v>
      </c>
      <c r="T1861" s="203">
        <f t="shared" si="873"/>
        <v>0</v>
      </c>
      <c r="U1861" s="203">
        <f t="shared" si="874"/>
        <v>0</v>
      </c>
      <c r="V1861" s="175">
        <f>IF(Q1861&gt;0,VLOOKUP(Q1861,Jahresfaktoren!$A$11:$B$24,2,),0)</f>
        <v>152</v>
      </c>
      <c r="W1861" s="175">
        <f>IF(R1861&gt;0,VLOOKUP(R1861,Jahresfaktoren!$D$11:$E$24,2,),0)</f>
        <v>150</v>
      </c>
      <c r="X1861" s="175">
        <f>IF(S1861&gt;0,VLOOKUP(S1861,Jahresfaktoren!$A$28:$B$29,2,),0)</f>
        <v>0</v>
      </c>
      <c r="Y1861" s="175">
        <f>IF(T1861&gt;0,VLOOKUP(T1861,Jahresfaktoren!$A$28:$B$29,2,),0)</f>
        <v>0</v>
      </c>
      <c r="Z1861" s="175">
        <f>IF(U1861&gt;0,VLOOKUP(U1861,Jahresfaktoren!$A$32:$B$33,2,),)</f>
        <v>0</v>
      </c>
      <c r="AA1861" s="177">
        <f t="shared" si="859"/>
        <v>2289.12</v>
      </c>
      <c r="AB1861" s="177">
        <f t="shared" si="860"/>
        <v>2259</v>
      </c>
      <c r="AC1861" s="177" t="str">
        <f t="shared" si="861"/>
        <v/>
      </c>
      <c r="AD1861" s="177" t="str">
        <f t="shared" si="862"/>
        <v/>
      </c>
      <c r="AE1861" s="177" t="str">
        <f t="shared" si="863"/>
        <v/>
      </c>
      <c r="AF1861" s="178">
        <f>IF(Q1861&gt;0,VLOOKUP(H1861,Leistungszahlen!$A$11:$C$158,3,),0)</f>
        <v>0</v>
      </c>
      <c r="AG1861" s="178">
        <f>IF(R1861&gt;0,VLOOKUP(H1861,Leistungszahlen!$A$11:$F$158,6,),IF(T1861&gt;0,VLOOKUP(H1861,Leistungszahlen!$A$11:$F$158,6,),0))</f>
        <v>0</v>
      </c>
      <c r="AH1861" s="179" t="e">
        <f t="shared" si="854"/>
        <v>#DIV/0!</v>
      </c>
      <c r="AI1861" s="179" t="e">
        <f t="shared" si="855"/>
        <v>#DIV/0!</v>
      </c>
      <c r="AJ1861" s="179">
        <f t="shared" si="856"/>
        <v>0</v>
      </c>
      <c r="AK1861" s="179">
        <f t="shared" si="857"/>
        <v>0</v>
      </c>
      <c r="AL1861" s="179">
        <f t="shared" si="858"/>
        <v>0</v>
      </c>
      <c r="AM1861" s="180">
        <f>IF(L1861=1,Stundensätze!$D$13,IF(L1861=2,Stundensätze!$D$17,IF(L1861=4,Stundensätze!$D$21,"")))</f>
        <v>0</v>
      </c>
      <c r="AN1861" s="180">
        <f>IF(L1861=1,Stundensätze!$D$15,IF(L1861=2,Stundensätze!$D$19,IF(L1861=4,Stundensätze!$D$23,"")))</f>
        <v>0</v>
      </c>
      <c r="AO1861" s="180" t="e">
        <f t="shared" si="864"/>
        <v>#DIV/0!</v>
      </c>
      <c r="AP1861" s="180">
        <f t="shared" si="865"/>
        <v>0</v>
      </c>
      <c r="AQ1861" s="192" t="e">
        <f t="shared" si="866"/>
        <v>#DIV/0!</v>
      </c>
      <c r="AR1861" s="192" t="e">
        <f t="shared" si="867"/>
        <v>#DIV/0!</v>
      </c>
      <c r="AS1861" s="193" t="e">
        <f t="shared" si="868"/>
        <v>#DIV/0!</v>
      </c>
      <c r="AT1861" s="258" t="str">
        <f>IF(K1861=0,0,VLOOKUP(K1861,Kostenstellen!A:B,2,FALSE))</f>
        <v xml:space="preserve">Salinenklinik </v>
      </c>
      <c r="AU1861" s="68" t="str">
        <f t="shared" si="875"/>
        <v>A5</v>
      </c>
      <c r="AV1861" s="68" t="str">
        <f t="shared" si="876"/>
        <v>A5</v>
      </c>
      <c r="AW1861" s="68">
        <f>IF(AF1861=0,0,VLOOKUP($H1861,Leistungszahlen!$A$11:$H$158,4,FALSE))</f>
        <v>0</v>
      </c>
      <c r="AX1861" s="68">
        <f>IF(AF1861=0,0,VLOOKUP($H1861,Leistungszahlen!$A$11:$H$158,5,FALSE))</f>
        <v>0</v>
      </c>
      <c r="AY1861" s="68">
        <f>IF(AG1861=0,0,VLOOKUP($H1861,Leistungszahlen!$A$11:$H$158,6,FALSE))</f>
        <v>0</v>
      </c>
      <c r="AZ1861" s="68">
        <f t="shared" si="877"/>
        <v>0</v>
      </c>
      <c r="BA1861" s="68">
        <f t="shared" si="878"/>
        <v>0</v>
      </c>
      <c r="BC1861" s="68">
        <f t="shared" si="869"/>
        <v>0</v>
      </c>
      <c r="BD1861" s="285"/>
    </row>
    <row r="1862" spans="1:56" s="68" customFormat="1">
      <c r="A1862" s="200"/>
      <c r="B1862" s="200"/>
      <c r="C1862" s="200" t="s">
        <v>420</v>
      </c>
      <c r="D1862" s="200" t="s">
        <v>1689</v>
      </c>
      <c r="E1862" s="200">
        <v>2</v>
      </c>
      <c r="F1862" s="200" t="s">
        <v>1698</v>
      </c>
      <c r="G1862" s="200" t="s">
        <v>121</v>
      </c>
      <c r="H1862" s="201" t="s">
        <v>684</v>
      </c>
      <c r="I1862" s="202">
        <v>4</v>
      </c>
      <c r="J1862" s="200" t="s">
        <v>778</v>
      </c>
      <c r="K1862" s="176">
        <v>5</v>
      </c>
      <c r="L1862" s="176">
        <v>1</v>
      </c>
      <c r="M1862" s="176"/>
      <c r="N1862" s="286">
        <v>6</v>
      </c>
      <c r="O1862" s="286"/>
      <c r="P1862" s="176"/>
      <c r="Q1862" s="203">
        <f t="shared" si="870"/>
        <v>6</v>
      </c>
      <c r="R1862" s="203">
        <f t="shared" si="871"/>
        <v>0</v>
      </c>
      <c r="S1862" s="203">
        <f t="shared" si="872"/>
        <v>0</v>
      </c>
      <c r="T1862" s="203">
        <f t="shared" si="873"/>
        <v>0</v>
      </c>
      <c r="U1862" s="203">
        <f t="shared" si="874"/>
        <v>0</v>
      </c>
      <c r="V1862" s="175">
        <f>IF(Q1862&gt;0,VLOOKUP(Q1862,Jahresfaktoren!$A$11:$B$24,2,),0)</f>
        <v>302</v>
      </c>
      <c r="W1862" s="175">
        <f>IF(R1862&gt;0,VLOOKUP(R1862,Jahresfaktoren!$D$11:$E$24,2,),0)</f>
        <v>0</v>
      </c>
      <c r="X1862" s="175">
        <f>IF(S1862&gt;0,VLOOKUP(S1862,Jahresfaktoren!$A$28:$B$29,2,),0)</f>
        <v>0</v>
      </c>
      <c r="Y1862" s="175">
        <f>IF(T1862&gt;0,VLOOKUP(T1862,Jahresfaktoren!$A$28:$B$29,2,),0)</f>
        <v>0</v>
      </c>
      <c r="Z1862" s="175">
        <f>IF(U1862&gt;0,VLOOKUP(U1862,Jahresfaktoren!$A$32:$B$33,2,),)</f>
        <v>0</v>
      </c>
      <c r="AA1862" s="177">
        <f t="shared" si="859"/>
        <v>1208</v>
      </c>
      <c r="AB1862" s="177" t="str">
        <f t="shared" si="860"/>
        <v/>
      </c>
      <c r="AC1862" s="177" t="str">
        <f t="shared" si="861"/>
        <v/>
      </c>
      <c r="AD1862" s="177" t="str">
        <f t="shared" si="862"/>
        <v/>
      </c>
      <c r="AE1862" s="177" t="str">
        <f t="shared" si="863"/>
        <v/>
      </c>
      <c r="AF1862" s="178">
        <f>IF(Q1862&gt;0,VLOOKUP(H1862,Leistungszahlen!$A$11:$C$158,3,),0)</f>
        <v>0</v>
      </c>
      <c r="AG1862" s="178">
        <f>IF(R1862&gt;0,VLOOKUP(H1862,Leistungszahlen!$A$11:$F$158,6,),IF(T1862&gt;0,VLOOKUP(H1862,Leistungszahlen!$A$11:$F$158,6,),0))</f>
        <v>0</v>
      </c>
      <c r="AH1862" s="179" t="e">
        <f t="shared" si="854"/>
        <v>#DIV/0!</v>
      </c>
      <c r="AI1862" s="179">
        <f t="shared" si="855"/>
        <v>0</v>
      </c>
      <c r="AJ1862" s="179">
        <f t="shared" si="856"/>
        <v>0</v>
      </c>
      <c r="AK1862" s="179">
        <f t="shared" si="857"/>
        <v>0</v>
      </c>
      <c r="AL1862" s="179">
        <f t="shared" si="858"/>
        <v>0</v>
      </c>
      <c r="AM1862" s="180">
        <f>IF(L1862=1,Stundensätze!$D$13,IF(L1862=2,Stundensätze!$D$17,IF(L1862=4,Stundensätze!$D$21,"")))</f>
        <v>0</v>
      </c>
      <c r="AN1862" s="180">
        <f>IF(L1862=1,Stundensätze!$D$15,IF(L1862=2,Stundensätze!$D$19,IF(L1862=4,Stundensätze!$D$23,"")))</f>
        <v>0</v>
      </c>
      <c r="AO1862" s="180" t="e">
        <f t="shared" si="864"/>
        <v>#DIV/0!</v>
      </c>
      <c r="AP1862" s="180">
        <f t="shared" si="865"/>
        <v>0</v>
      </c>
      <c r="AQ1862" s="192" t="e">
        <f t="shared" si="866"/>
        <v>#DIV/0!</v>
      </c>
      <c r="AR1862" s="192" t="e">
        <f t="shared" si="867"/>
        <v>#DIV/0!</v>
      </c>
      <c r="AS1862" s="193" t="e">
        <f t="shared" si="868"/>
        <v>#DIV/0!</v>
      </c>
      <c r="AT1862" s="258" t="str">
        <f>IF(K1862=0,0,VLOOKUP(K1862,Kostenstellen!A:B,2,FALSE))</f>
        <v xml:space="preserve">Salinenklinik </v>
      </c>
      <c r="AU1862" s="68" t="str">
        <f t="shared" si="875"/>
        <v>B1</v>
      </c>
      <c r="AV1862" s="68" t="str">
        <f t="shared" si="876"/>
        <v/>
      </c>
      <c r="AW1862" s="68">
        <f>IF(AF1862=0,0,VLOOKUP($H1862,Leistungszahlen!$A$11:$H$158,4,FALSE))</f>
        <v>0</v>
      </c>
      <c r="AX1862" s="68">
        <f>IF(AF1862=0,0,VLOOKUP($H1862,Leistungszahlen!$A$11:$H$158,5,FALSE))</f>
        <v>0</v>
      </c>
      <c r="AY1862" s="68">
        <f>IF(AG1862=0,0,VLOOKUP($H1862,Leistungszahlen!$A$11:$H$158,6,FALSE))</f>
        <v>0</v>
      </c>
      <c r="AZ1862" s="68">
        <f t="shared" si="877"/>
        <v>0</v>
      </c>
      <c r="BA1862" s="68">
        <f t="shared" si="878"/>
        <v>0</v>
      </c>
      <c r="BC1862" s="68">
        <f t="shared" si="869"/>
        <v>0</v>
      </c>
      <c r="BD1862" s="285"/>
    </row>
    <row r="1863" spans="1:56" s="68" customFormat="1">
      <c r="A1863" s="200"/>
      <c r="B1863" s="200"/>
      <c r="C1863" s="200" t="s">
        <v>420</v>
      </c>
      <c r="D1863" s="200" t="s">
        <v>1689</v>
      </c>
      <c r="E1863" s="200">
        <v>2</v>
      </c>
      <c r="F1863" s="200" t="s">
        <v>1699</v>
      </c>
      <c r="G1863" s="200" t="s">
        <v>1690</v>
      </c>
      <c r="H1863" s="201" t="s">
        <v>679</v>
      </c>
      <c r="I1863" s="202">
        <v>19.21</v>
      </c>
      <c r="J1863" s="200" t="s">
        <v>560</v>
      </c>
      <c r="K1863" s="176">
        <v>5</v>
      </c>
      <c r="L1863" s="176">
        <v>1</v>
      </c>
      <c r="M1863" s="176"/>
      <c r="N1863" s="286">
        <v>3</v>
      </c>
      <c r="O1863" s="286">
        <v>3</v>
      </c>
      <c r="P1863" s="176"/>
      <c r="Q1863" s="203">
        <f t="shared" si="870"/>
        <v>3</v>
      </c>
      <c r="R1863" s="203">
        <f t="shared" si="871"/>
        <v>3</v>
      </c>
      <c r="S1863" s="203">
        <f t="shared" si="872"/>
        <v>0</v>
      </c>
      <c r="T1863" s="203">
        <f t="shared" si="873"/>
        <v>0</v>
      </c>
      <c r="U1863" s="203">
        <f t="shared" si="874"/>
        <v>0</v>
      </c>
      <c r="V1863" s="175">
        <f>IF(Q1863&gt;0,VLOOKUP(Q1863,Jahresfaktoren!$A$11:$B$24,2,),0)</f>
        <v>152</v>
      </c>
      <c r="W1863" s="175">
        <f>IF(R1863&gt;0,VLOOKUP(R1863,Jahresfaktoren!$D$11:$E$24,2,),0)</f>
        <v>150</v>
      </c>
      <c r="X1863" s="175">
        <f>IF(S1863&gt;0,VLOOKUP(S1863,Jahresfaktoren!$A$28:$B$29,2,),0)</f>
        <v>0</v>
      </c>
      <c r="Y1863" s="175">
        <f>IF(T1863&gt;0,VLOOKUP(T1863,Jahresfaktoren!$A$28:$B$29,2,),0)</f>
        <v>0</v>
      </c>
      <c r="Z1863" s="175">
        <f>IF(U1863&gt;0,VLOOKUP(U1863,Jahresfaktoren!$A$32:$B$33,2,),)</f>
        <v>0</v>
      </c>
      <c r="AA1863" s="177">
        <f t="shared" si="859"/>
        <v>2919.92</v>
      </c>
      <c r="AB1863" s="177">
        <f t="shared" si="860"/>
        <v>2881.5</v>
      </c>
      <c r="AC1863" s="177" t="str">
        <f t="shared" si="861"/>
        <v/>
      </c>
      <c r="AD1863" s="177" t="str">
        <f t="shared" si="862"/>
        <v/>
      </c>
      <c r="AE1863" s="177" t="str">
        <f t="shared" si="863"/>
        <v/>
      </c>
      <c r="AF1863" s="178">
        <f>IF(Q1863&gt;0,VLOOKUP(H1863,Leistungszahlen!$A$11:$C$158,3,),0)</f>
        <v>0</v>
      </c>
      <c r="AG1863" s="178">
        <f>IF(R1863&gt;0,VLOOKUP(H1863,Leistungszahlen!$A$11:$F$158,6,),IF(T1863&gt;0,VLOOKUP(H1863,Leistungszahlen!$A$11:$F$158,6,),0))</f>
        <v>0</v>
      </c>
      <c r="AH1863" s="179" t="e">
        <f t="shared" si="854"/>
        <v>#DIV/0!</v>
      </c>
      <c r="AI1863" s="179" t="e">
        <f t="shared" si="855"/>
        <v>#DIV/0!</v>
      </c>
      <c r="AJ1863" s="179">
        <f t="shared" si="856"/>
        <v>0</v>
      </c>
      <c r="AK1863" s="179">
        <f t="shared" si="857"/>
        <v>0</v>
      </c>
      <c r="AL1863" s="179">
        <f t="shared" si="858"/>
        <v>0</v>
      </c>
      <c r="AM1863" s="180">
        <f>IF(L1863=1,Stundensätze!$D$13,IF(L1863=2,Stundensätze!$D$17,IF(L1863=4,Stundensätze!$D$21,"")))</f>
        <v>0</v>
      </c>
      <c r="AN1863" s="180">
        <f>IF(L1863=1,Stundensätze!$D$15,IF(L1863=2,Stundensätze!$D$19,IF(L1863=4,Stundensätze!$D$23,"")))</f>
        <v>0</v>
      </c>
      <c r="AO1863" s="180" t="e">
        <f t="shared" si="864"/>
        <v>#DIV/0!</v>
      </c>
      <c r="AP1863" s="180">
        <f t="shared" si="865"/>
        <v>0</v>
      </c>
      <c r="AQ1863" s="192" t="e">
        <f t="shared" si="866"/>
        <v>#DIV/0!</v>
      </c>
      <c r="AR1863" s="192" t="e">
        <f t="shared" si="867"/>
        <v>#DIV/0!</v>
      </c>
      <c r="AS1863" s="193" t="e">
        <f t="shared" si="868"/>
        <v>#DIV/0!</v>
      </c>
      <c r="AT1863" s="258" t="str">
        <f>IF(K1863=0,0,VLOOKUP(K1863,Kostenstellen!A:B,2,FALSE))</f>
        <v xml:space="preserve">Salinenklinik </v>
      </c>
      <c r="AU1863" s="68" t="str">
        <f t="shared" si="875"/>
        <v>A5</v>
      </c>
      <c r="AV1863" s="68" t="str">
        <f t="shared" si="876"/>
        <v>A5</v>
      </c>
      <c r="AW1863" s="68">
        <f>IF(AF1863=0,0,VLOOKUP($H1863,Leistungszahlen!$A$11:$H$158,4,FALSE))</f>
        <v>0</v>
      </c>
      <c r="AX1863" s="68">
        <f>IF(AF1863=0,0,VLOOKUP($H1863,Leistungszahlen!$A$11:$H$158,5,FALSE))</f>
        <v>0</v>
      </c>
      <c r="AY1863" s="68">
        <f>IF(AG1863=0,0,VLOOKUP($H1863,Leistungszahlen!$A$11:$H$158,6,FALSE))</f>
        <v>0</v>
      </c>
      <c r="AZ1863" s="68">
        <f t="shared" si="877"/>
        <v>0</v>
      </c>
      <c r="BA1863" s="68">
        <f t="shared" si="878"/>
        <v>0</v>
      </c>
      <c r="BC1863" s="68">
        <f t="shared" si="869"/>
        <v>0</v>
      </c>
      <c r="BD1863" s="285"/>
    </row>
    <row r="1864" spans="1:56" s="68" customFormat="1">
      <c r="A1864" s="200"/>
      <c r="B1864" s="200"/>
      <c r="C1864" s="200" t="s">
        <v>420</v>
      </c>
      <c r="D1864" s="200" t="s">
        <v>1689</v>
      </c>
      <c r="E1864" s="200">
        <v>2</v>
      </c>
      <c r="F1864" s="200" t="s">
        <v>1699</v>
      </c>
      <c r="G1864" s="200" t="s">
        <v>121</v>
      </c>
      <c r="H1864" s="201" t="s">
        <v>684</v>
      </c>
      <c r="I1864" s="202">
        <v>4</v>
      </c>
      <c r="J1864" s="200" t="s">
        <v>778</v>
      </c>
      <c r="K1864" s="176">
        <v>5</v>
      </c>
      <c r="L1864" s="176">
        <v>1</v>
      </c>
      <c r="M1864" s="176"/>
      <c r="N1864" s="286">
        <v>6</v>
      </c>
      <c r="O1864" s="286"/>
      <c r="P1864" s="176"/>
      <c r="Q1864" s="203">
        <f t="shared" si="870"/>
        <v>6</v>
      </c>
      <c r="R1864" s="203">
        <f t="shared" si="871"/>
        <v>0</v>
      </c>
      <c r="S1864" s="203">
        <f t="shared" si="872"/>
        <v>0</v>
      </c>
      <c r="T1864" s="203">
        <f t="shared" si="873"/>
        <v>0</v>
      </c>
      <c r="U1864" s="203">
        <f t="shared" si="874"/>
        <v>0</v>
      </c>
      <c r="V1864" s="175">
        <f>IF(Q1864&gt;0,VLOOKUP(Q1864,Jahresfaktoren!$A$11:$B$24,2,),0)</f>
        <v>302</v>
      </c>
      <c r="W1864" s="175">
        <f>IF(R1864&gt;0,VLOOKUP(R1864,Jahresfaktoren!$D$11:$E$24,2,),0)</f>
        <v>0</v>
      </c>
      <c r="X1864" s="175">
        <f>IF(S1864&gt;0,VLOOKUP(S1864,Jahresfaktoren!$A$28:$B$29,2,),0)</f>
        <v>0</v>
      </c>
      <c r="Y1864" s="175">
        <f>IF(T1864&gt;0,VLOOKUP(T1864,Jahresfaktoren!$A$28:$B$29,2,),0)</f>
        <v>0</v>
      </c>
      <c r="Z1864" s="175">
        <f>IF(U1864&gt;0,VLOOKUP(U1864,Jahresfaktoren!$A$32:$B$33,2,),)</f>
        <v>0</v>
      </c>
      <c r="AA1864" s="177">
        <f t="shared" si="859"/>
        <v>1208</v>
      </c>
      <c r="AB1864" s="177" t="str">
        <f t="shared" si="860"/>
        <v/>
      </c>
      <c r="AC1864" s="177" t="str">
        <f t="shared" si="861"/>
        <v/>
      </c>
      <c r="AD1864" s="177" t="str">
        <f t="shared" si="862"/>
        <v/>
      </c>
      <c r="AE1864" s="177" t="str">
        <f t="shared" si="863"/>
        <v/>
      </c>
      <c r="AF1864" s="178">
        <f>IF(Q1864&gt;0,VLOOKUP(H1864,Leistungszahlen!$A$11:$C$158,3,),0)</f>
        <v>0</v>
      </c>
      <c r="AG1864" s="178">
        <f>IF(R1864&gt;0,VLOOKUP(H1864,Leistungszahlen!$A$11:$F$158,6,),IF(T1864&gt;0,VLOOKUP(H1864,Leistungszahlen!$A$11:$F$158,6,),0))</f>
        <v>0</v>
      </c>
      <c r="AH1864" s="179" t="e">
        <f t="shared" si="854"/>
        <v>#DIV/0!</v>
      </c>
      <c r="AI1864" s="179">
        <f t="shared" si="855"/>
        <v>0</v>
      </c>
      <c r="AJ1864" s="179">
        <f t="shared" si="856"/>
        <v>0</v>
      </c>
      <c r="AK1864" s="179">
        <f t="shared" si="857"/>
        <v>0</v>
      </c>
      <c r="AL1864" s="179">
        <f t="shared" si="858"/>
        <v>0</v>
      </c>
      <c r="AM1864" s="180">
        <f>IF(L1864=1,Stundensätze!$D$13,IF(L1864=2,Stundensätze!$D$17,IF(L1864=4,Stundensätze!$D$21,"")))</f>
        <v>0</v>
      </c>
      <c r="AN1864" s="180">
        <f>IF(L1864=1,Stundensätze!$D$15,IF(L1864=2,Stundensätze!$D$19,IF(L1864=4,Stundensätze!$D$23,"")))</f>
        <v>0</v>
      </c>
      <c r="AO1864" s="180" t="e">
        <f t="shared" si="864"/>
        <v>#DIV/0!</v>
      </c>
      <c r="AP1864" s="180">
        <f t="shared" si="865"/>
        <v>0</v>
      </c>
      <c r="AQ1864" s="192" t="e">
        <f t="shared" si="866"/>
        <v>#DIV/0!</v>
      </c>
      <c r="AR1864" s="192" t="e">
        <f t="shared" si="867"/>
        <v>#DIV/0!</v>
      </c>
      <c r="AS1864" s="193" t="e">
        <f t="shared" si="868"/>
        <v>#DIV/0!</v>
      </c>
      <c r="AT1864" s="258" t="str">
        <f>IF(K1864=0,0,VLOOKUP(K1864,Kostenstellen!A:B,2,FALSE))</f>
        <v xml:space="preserve">Salinenklinik </v>
      </c>
      <c r="AU1864" s="68" t="str">
        <f t="shared" si="875"/>
        <v>B1</v>
      </c>
      <c r="AV1864" s="68" t="str">
        <f t="shared" si="876"/>
        <v/>
      </c>
      <c r="AW1864" s="68">
        <f>IF(AF1864=0,0,VLOOKUP($H1864,Leistungszahlen!$A$11:$H$158,4,FALSE))</f>
        <v>0</v>
      </c>
      <c r="AX1864" s="68">
        <f>IF(AF1864=0,0,VLOOKUP($H1864,Leistungszahlen!$A$11:$H$158,5,FALSE))</f>
        <v>0</v>
      </c>
      <c r="AY1864" s="68">
        <f>IF(AG1864=0,0,VLOOKUP($H1864,Leistungszahlen!$A$11:$H$158,6,FALSE))</f>
        <v>0</v>
      </c>
      <c r="AZ1864" s="68">
        <f t="shared" si="877"/>
        <v>0</v>
      </c>
      <c r="BA1864" s="68">
        <f t="shared" si="878"/>
        <v>0</v>
      </c>
      <c r="BC1864" s="68">
        <f t="shared" si="869"/>
        <v>0</v>
      </c>
      <c r="BD1864" s="285"/>
    </row>
    <row r="1865" spans="1:56" s="68" customFormat="1">
      <c r="A1865" s="200"/>
      <c r="B1865" s="200"/>
      <c r="C1865" s="200" t="s">
        <v>420</v>
      </c>
      <c r="D1865" s="200" t="s">
        <v>1689</v>
      </c>
      <c r="E1865" s="200">
        <v>2</v>
      </c>
      <c r="F1865" s="200" t="s">
        <v>1700</v>
      </c>
      <c r="G1865" s="200" t="s">
        <v>1690</v>
      </c>
      <c r="H1865" s="201" t="s">
        <v>679</v>
      </c>
      <c r="I1865" s="202">
        <v>15.06</v>
      </c>
      <c r="J1865" s="200" t="s">
        <v>560</v>
      </c>
      <c r="K1865" s="176">
        <v>5</v>
      </c>
      <c r="L1865" s="176">
        <v>1</v>
      </c>
      <c r="M1865" s="176"/>
      <c r="N1865" s="286">
        <v>3</v>
      </c>
      <c r="O1865" s="286">
        <v>3</v>
      </c>
      <c r="P1865" s="176"/>
      <c r="Q1865" s="203">
        <f t="shared" si="870"/>
        <v>3</v>
      </c>
      <c r="R1865" s="203">
        <f t="shared" si="871"/>
        <v>3</v>
      </c>
      <c r="S1865" s="203">
        <f t="shared" si="872"/>
        <v>0</v>
      </c>
      <c r="T1865" s="203">
        <f t="shared" si="873"/>
        <v>0</v>
      </c>
      <c r="U1865" s="203">
        <f t="shared" si="874"/>
        <v>0</v>
      </c>
      <c r="V1865" s="175">
        <f>IF(Q1865&gt;0,VLOOKUP(Q1865,Jahresfaktoren!$A$11:$B$24,2,),0)</f>
        <v>152</v>
      </c>
      <c r="W1865" s="175">
        <f>IF(R1865&gt;0,VLOOKUP(R1865,Jahresfaktoren!$D$11:$E$24,2,),0)</f>
        <v>150</v>
      </c>
      <c r="X1865" s="175">
        <f>IF(S1865&gt;0,VLOOKUP(S1865,Jahresfaktoren!$A$28:$B$29,2,),0)</f>
        <v>0</v>
      </c>
      <c r="Y1865" s="175">
        <f>IF(T1865&gt;0,VLOOKUP(T1865,Jahresfaktoren!$A$28:$B$29,2,),0)</f>
        <v>0</v>
      </c>
      <c r="Z1865" s="175">
        <f>IF(U1865&gt;0,VLOOKUP(U1865,Jahresfaktoren!$A$32:$B$33,2,),)</f>
        <v>0</v>
      </c>
      <c r="AA1865" s="177">
        <f t="shared" si="859"/>
        <v>2289.12</v>
      </c>
      <c r="AB1865" s="177">
        <f t="shared" si="860"/>
        <v>2259</v>
      </c>
      <c r="AC1865" s="177" t="str">
        <f t="shared" si="861"/>
        <v/>
      </c>
      <c r="AD1865" s="177" t="str">
        <f t="shared" si="862"/>
        <v/>
      </c>
      <c r="AE1865" s="177" t="str">
        <f t="shared" si="863"/>
        <v/>
      </c>
      <c r="AF1865" s="178">
        <f>IF(Q1865&gt;0,VLOOKUP(H1865,Leistungszahlen!$A$11:$C$158,3,),0)</f>
        <v>0</v>
      </c>
      <c r="AG1865" s="178">
        <f>IF(R1865&gt;0,VLOOKUP(H1865,Leistungszahlen!$A$11:$F$158,6,),IF(T1865&gt;0,VLOOKUP(H1865,Leistungszahlen!$A$11:$F$158,6,),0))</f>
        <v>0</v>
      </c>
      <c r="AH1865" s="179" t="e">
        <f t="shared" si="854"/>
        <v>#DIV/0!</v>
      </c>
      <c r="AI1865" s="179" t="e">
        <f t="shared" si="855"/>
        <v>#DIV/0!</v>
      </c>
      <c r="AJ1865" s="179">
        <f t="shared" si="856"/>
        <v>0</v>
      </c>
      <c r="AK1865" s="179">
        <f t="shared" si="857"/>
        <v>0</v>
      </c>
      <c r="AL1865" s="179">
        <f t="shared" si="858"/>
        <v>0</v>
      </c>
      <c r="AM1865" s="180">
        <f>IF(L1865=1,Stundensätze!$D$13,IF(L1865=2,Stundensätze!$D$17,IF(L1865=4,Stundensätze!$D$21,"")))</f>
        <v>0</v>
      </c>
      <c r="AN1865" s="180">
        <f>IF(L1865=1,Stundensätze!$D$15,IF(L1865=2,Stundensätze!$D$19,IF(L1865=4,Stundensätze!$D$23,"")))</f>
        <v>0</v>
      </c>
      <c r="AO1865" s="180" t="e">
        <f t="shared" si="864"/>
        <v>#DIV/0!</v>
      </c>
      <c r="AP1865" s="180">
        <f t="shared" si="865"/>
        <v>0</v>
      </c>
      <c r="AQ1865" s="192" t="e">
        <f t="shared" si="866"/>
        <v>#DIV/0!</v>
      </c>
      <c r="AR1865" s="192" t="e">
        <f t="shared" si="867"/>
        <v>#DIV/0!</v>
      </c>
      <c r="AS1865" s="193" t="e">
        <f t="shared" si="868"/>
        <v>#DIV/0!</v>
      </c>
      <c r="AT1865" s="258" t="str">
        <f>IF(K1865=0,0,VLOOKUP(K1865,Kostenstellen!A:B,2,FALSE))</f>
        <v xml:space="preserve">Salinenklinik </v>
      </c>
      <c r="AU1865" s="68" t="str">
        <f t="shared" si="875"/>
        <v>A5</v>
      </c>
      <c r="AV1865" s="68" t="str">
        <f t="shared" si="876"/>
        <v>A5</v>
      </c>
      <c r="AW1865" s="68">
        <f>IF(AF1865=0,0,VLOOKUP($H1865,Leistungszahlen!$A$11:$H$158,4,FALSE))</f>
        <v>0</v>
      </c>
      <c r="AX1865" s="68">
        <f>IF(AF1865=0,0,VLOOKUP($H1865,Leistungszahlen!$A$11:$H$158,5,FALSE))</f>
        <v>0</v>
      </c>
      <c r="AY1865" s="68">
        <f>IF(AG1865=0,0,VLOOKUP($H1865,Leistungszahlen!$A$11:$H$158,6,FALSE))</f>
        <v>0</v>
      </c>
      <c r="AZ1865" s="68">
        <f t="shared" si="877"/>
        <v>0</v>
      </c>
      <c r="BA1865" s="68">
        <f t="shared" si="878"/>
        <v>0</v>
      </c>
      <c r="BC1865" s="68">
        <f t="shared" si="869"/>
        <v>0</v>
      </c>
      <c r="BD1865" s="285"/>
    </row>
    <row r="1866" spans="1:56" s="68" customFormat="1">
      <c r="A1866" s="200"/>
      <c r="B1866" s="200"/>
      <c r="C1866" s="200" t="s">
        <v>420</v>
      </c>
      <c r="D1866" s="200" t="s">
        <v>1689</v>
      </c>
      <c r="E1866" s="200">
        <v>2</v>
      </c>
      <c r="F1866" s="200" t="s">
        <v>1700</v>
      </c>
      <c r="G1866" s="200" t="s">
        <v>121</v>
      </c>
      <c r="H1866" s="201" t="s">
        <v>684</v>
      </c>
      <c r="I1866" s="202">
        <v>4</v>
      </c>
      <c r="J1866" s="200" t="s">
        <v>778</v>
      </c>
      <c r="K1866" s="176">
        <v>5</v>
      </c>
      <c r="L1866" s="176">
        <v>1</v>
      </c>
      <c r="M1866" s="176"/>
      <c r="N1866" s="286">
        <v>6</v>
      </c>
      <c r="O1866" s="286"/>
      <c r="P1866" s="176"/>
      <c r="Q1866" s="203">
        <f t="shared" si="870"/>
        <v>6</v>
      </c>
      <c r="R1866" s="203">
        <f t="shared" si="871"/>
        <v>0</v>
      </c>
      <c r="S1866" s="203">
        <f t="shared" si="872"/>
        <v>0</v>
      </c>
      <c r="T1866" s="203">
        <f t="shared" si="873"/>
        <v>0</v>
      </c>
      <c r="U1866" s="203">
        <f t="shared" si="874"/>
        <v>0</v>
      </c>
      <c r="V1866" s="175">
        <f>IF(Q1866&gt;0,VLOOKUP(Q1866,Jahresfaktoren!$A$11:$B$24,2,),0)</f>
        <v>302</v>
      </c>
      <c r="W1866" s="175">
        <f>IF(R1866&gt;0,VLOOKUP(R1866,Jahresfaktoren!$D$11:$E$24,2,),0)</f>
        <v>0</v>
      </c>
      <c r="X1866" s="175">
        <f>IF(S1866&gt;0,VLOOKUP(S1866,Jahresfaktoren!$A$28:$B$29,2,),0)</f>
        <v>0</v>
      </c>
      <c r="Y1866" s="175">
        <f>IF(T1866&gt;0,VLOOKUP(T1866,Jahresfaktoren!$A$28:$B$29,2,),0)</f>
        <v>0</v>
      </c>
      <c r="Z1866" s="175">
        <f>IF(U1866&gt;0,VLOOKUP(U1866,Jahresfaktoren!$A$32:$B$33,2,),)</f>
        <v>0</v>
      </c>
      <c r="AA1866" s="177">
        <f t="shared" si="859"/>
        <v>1208</v>
      </c>
      <c r="AB1866" s="177" t="str">
        <f t="shared" si="860"/>
        <v/>
      </c>
      <c r="AC1866" s="177" t="str">
        <f t="shared" si="861"/>
        <v/>
      </c>
      <c r="AD1866" s="177" t="str">
        <f t="shared" si="862"/>
        <v/>
      </c>
      <c r="AE1866" s="177" t="str">
        <f t="shared" si="863"/>
        <v/>
      </c>
      <c r="AF1866" s="178">
        <f>IF(Q1866&gt;0,VLOOKUP(H1866,Leistungszahlen!$A$11:$C$158,3,),0)</f>
        <v>0</v>
      </c>
      <c r="AG1866" s="178">
        <f>IF(R1866&gt;0,VLOOKUP(H1866,Leistungszahlen!$A$11:$F$158,6,),IF(T1866&gt;0,VLOOKUP(H1866,Leistungszahlen!$A$11:$F$158,6,),0))</f>
        <v>0</v>
      </c>
      <c r="AH1866" s="179" t="e">
        <f t="shared" si="854"/>
        <v>#DIV/0!</v>
      </c>
      <c r="AI1866" s="179">
        <f t="shared" si="855"/>
        <v>0</v>
      </c>
      <c r="AJ1866" s="179">
        <f t="shared" si="856"/>
        <v>0</v>
      </c>
      <c r="AK1866" s="179">
        <f t="shared" si="857"/>
        <v>0</v>
      </c>
      <c r="AL1866" s="179">
        <f t="shared" si="858"/>
        <v>0</v>
      </c>
      <c r="AM1866" s="180">
        <f>IF(L1866=1,Stundensätze!$D$13,IF(L1866=2,Stundensätze!$D$17,IF(L1866=4,Stundensätze!$D$21,"")))</f>
        <v>0</v>
      </c>
      <c r="AN1866" s="180">
        <f>IF(L1866=1,Stundensätze!$D$15,IF(L1866=2,Stundensätze!$D$19,IF(L1866=4,Stundensätze!$D$23,"")))</f>
        <v>0</v>
      </c>
      <c r="AO1866" s="180" t="e">
        <f t="shared" si="864"/>
        <v>#DIV/0!</v>
      </c>
      <c r="AP1866" s="180">
        <f t="shared" si="865"/>
        <v>0</v>
      </c>
      <c r="AQ1866" s="192" t="e">
        <f t="shared" si="866"/>
        <v>#DIV/0!</v>
      </c>
      <c r="AR1866" s="192" t="e">
        <f t="shared" si="867"/>
        <v>#DIV/0!</v>
      </c>
      <c r="AS1866" s="193" t="e">
        <f t="shared" si="868"/>
        <v>#DIV/0!</v>
      </c>
      <c r="AT1866" s="258" t="str">
        <f>IF(K1866=0,0,VLOOKUP(K1866,Kostenstellen!A:B,2,FALSE))</f>
        <v xml:space="preserve">Salinenklinik </v>
      </c>
      <c r="AU1866" s="68" t="str">
        <f t="shared" si="875"/>
        <v>B1</v>
      </c>
      <c r="AV1866" s="68" t="str">
        <f t="shared" si="876"/>
        <v/>
      </c>
      <c r="AW1866" s="68">
        <f>IF(AF1866=0,0,VLOOKUP($H1866,Leistungszahlen!$A$11:$H$158,4,FALSE))</f>
        <v>0</v>
      </c>
      <c r="AX1866" s="68">
        <f>IF(AF1866=0,0,VLOOKUP($H1866,Leistungszahlen!$A$11:$H$158,5,FALSE))</f>
        <v>0</v>
      </c>
      <c r="AY1866" s="68">
        <f>IF(AG1866=0,0,VLOOKUP($H1866,Leistungszahlen!$A$11:$H$158,6,FALSE))</f>
        <v>0</v>
      </c>
      <c r="AZ1866" s="68">
        <f t="shared" si="877"/>
        <v>0</v>
      </c>
      <c r="BA1866" s="68">
        <f t="shared" si="878"/>
        <v>0</v>
      </c>
      <c r="BC1866" s="68">
        <f t="shared" si="869"/>
        <v>0</v>
      </c>
      <c r="BD1866" s="285"/>
    </row>
    <row r="1867" spans="1:56" s="68" customFormat="1">
      <c r="A1867" s="200"/>
      <c r="B1867" s="200"/>
      <c r="C1867" s="200" t="s">
        <v>420</v>
      </c>
      <c r="D1867" s="200" t="s">
        <v>1689</v>
      </c>
      <c r="E1867" s="200">
        <v>2</v>
      </c>
      <c r="F1867" s="200" t="s">
        <v>1701</v>
      </c>
      <c r="G1867" s="200" t="s">
        <v>1690</v>
      </c>
      <c r="H1867" s="201" t="s">
        <v>679</v>
      </c>
      <c r="I1867" s="202">
        <v>15.06</v>
      </c>
      <c r="J1867" s="200" t="s">
        <v>560</v>
      </c>
      <c r="K1867" s="176">
        <v>5</v>
      </c>
      <c r="L1867" s="176">
        <v>1</v>
      </c>
      <c r="M1867" s="176"/>
      <c r="N1867" s="286">
        <v>3</v>
      </c>
      <c r="O1867" s="286">
        <v>3</v>
      </c>
      <c r="P1867" s="176"/>
      <c r="Q1867" s="203">
        <f t="shared" si="870"/>
        <v>3</v>
      </c>
      <c r="R1867" s="203">
        <f t="shared" si="871"/>
        <v>3</v>
      </c>
      <c r="S1867" s="203">
        <f t="shared" si="872"/>
        <v>0</v>
      </c>
      <c r="T1867" s="203">
        <f t="shared" si="873"/>
        <v>0</v>
      </c>
      <c r="U1867" s="203">
        <f t="shared" si="874"/>
        <v>0</v>
      </c>
      <c r="V1867" s="175">
        <f>IF(Q1867&gt;0,VLOOKUP(Q1867,Jahresfaktoren!$A$11:$B$24,2,),0)</f>
        <v>152</v>
      </c>
      <c r="W1867" s="175">
        <f>IF(R1867&gt;0,VLOOKUP(R1867,Jahresfaktoren!$D$11:$E$24,2,),0)</f>
        <v>150</v>
      </c>
      <c r="X1867" s="175">
        <f>IF(S1867&gt;0,VLOOKUP(S1867,Jahresfaktoren!$A$28:$B$29,2,),0)</f>
        <v>0</v>
      </c>
      <c r="Y1867" s="175">
        <f>IF(T1867&gt;0,VLOOKUP(T1867,Jahresfaktoren!$A$28:$B$29,2,),0)</f>
        <v>0</v>
      </c>
      <c r="Z1867" s="175">
        <f>IF(U1867&gt;0,VLOOKUP(U1867,Jahresfaktoren!$A$32:$B$33,2,),)</f>
        <v>0</v>
      </c>
      <c r="AA1867" s="177">
        <f t="shared" si="859"/>
        <v>2289.12</v>
      </c>
      <c r="AB1867" s="177">
        <f t="shared" si="860"/>
        <v>2259</v>
      </c>
      <c r="AC1867" s="177" t="str">
        <f t="shared" si="861"/>
        <v/>
      </c>
      <c r="AD1867" s="177" t="str">
        <f t="shared" si="862"/>
        <v/>
      </c>
      <c r="AE1867" s="177" t="str">
        <f t="shared" si="863"/>
        <v/>
      </c>
      <c r="AF1867" s="178">
        <f>IF(Q1867&gt;0,VLOOKUP(H1867,Leistungszahlen!$A$11:$C$158,3,),0)</f>
        <v>0</v>
      </c>
      <c r="AG1867" s="178">
        <f>IF(R1867&gt;0,VLOOKUP(H1867,Leistungszahlen!$A$11:$F$158,6,),IF(T1867&gt;0,VLOOKUP(H1867,Leistungszahlen!$A$11:$F$158,6,),0))</f>
        <v>0</v>
      </c>
      <c r="AH1867" s="179" t="e">
        <f t="shared" ref="AH1867:AH1930" si="879">IF(Q1867&gt;0,AA1867/AF1867,0)</f>
        <v>#DIV/0!</v>
      </c>
      <c r="AI1867" s="179" t="e">
        <f t="shared" ref="AI1867:AI1930" si="880">IF(R1867&gt;0,AB1867/AG1867,0)</f>
        <v>#DIV/0!</v>
      </c>
      <c r="AJ1867" s="179">
        <f t="shared" ref="AJ1867:AJ1930" si="881">IF(S1867&gt;0,AC1867/AF1867,0)</f>
        <v>0</v>
      </c>
      <c r="AK1867" s="179">
        <f t="shared" ref="AK1867:AK1930" si="882">IF(T1867&gt;0,AD1867/AG1867,0)</f>
        <v>0</v>
      </c>
      <c r="AL1867" s="179">
        <f t="shared" ref="AL1867:AL1930" si="883">IF(U1867&gt;0,AE1867/AF1867,0)</f>
        <v>0</v>
      </c>
      <c r="AM1867" s="180">
        <f>IF(L1867=1,Stundensätze!$D$13,IF(L1867=2,Stundensätze!$D$17,IF(L1867=4,Stundensätze!$D$21,"")))</f>
        <v>0</v>
      </c>
      <c r="AN1867" s="180">
        <f>IF(L1867=1,Stundensätze!$D$15,IF(L1867=2,Stundensätze!$D$19,IF(L1867=4,Stundensätze!$D$23,"")))</f>
        <v>0</v>
      </c>
      <c r="AO1867" s="180" t="e">
        <f t="shared" si="864"/>
        <v>#DIV/0!</v>
      </c>
      <c r="AP1867" s="180">
        <f t="shared" si="865"/>
        <v>0</v>
      </c>
      <c r="AQ1867" s="192" t="e">
        <f t="shared" si="866"/>
        <v>#DIV/0!</v>
      </c>
      <c r="AR1867" s="192" t="e">
        <f t="shared" si="867"/>
        <v>#DIV/0!</v>
      </c>
      <c r="AS1867" s="193" t="e">
        <f t="shared" si="868"/>
        <v>#DIV/0!</v>
      </c>
      <c r="AT1867" s="258" t="str">
        <f>IF(K1867=0,0,VLOOKUP(K1867,Kostenstellen!A:B,2,FALSE))</f>
        <v xml:space="preserve">Salinenklinik </v>
      </c>
      <c r="AU1867" s="68" t="str">
        <f t="shared" si="875"/>
        <v>A5</v>
      </c>
      <c r="AV1867" s="68" t="str">
        <f t="shared" si="876"/>
        <v>A5</v>
      </c>
      <c r="AW1867" s="68">
        <f>IF(AF1867=0,0,VLOOKUP($H1867,Leistungszahlen!$A$11:$H$158,4,FALSE))</f>
        <v>0</v>
      </c>
      <c r="AX1867" s="68">
        <f>IF(AF1867=0,0,VLOOKUP($H1867,Leistungszahlen!$A$11:$H$158,5,FALSE))</f>
        <v>0</v>
      </c>
      <c r="AY1867" s="68">
        <f>IF(AG1867=0,0,VLOOKUP($H1867,Leistungszahlen!$A$11:$H$158,6,FALSE))</f>
        <v>0</v>
      </c>
      <c r="AZ1867" s="68">
        <f t="shared" si="877"/>
        <v>0</v>
      </c>
      <c r="BA1867" s="68">
        <f t="shared" si="878"/>
        <v>0</v>
      </c>
      <c r="BC1867" s="68">
        <f t="shared" si="869"/>
        <v>0</v>
      </c>
      <c r="BD1867" s="285"/>
    </row>
    <row r="1868" spans="1:56" s="68" customFormat="1">
      <c r="A1868" s="200"/>
      <c r="B1868" s="200"/>
      <c r="C1868" s="200" t="s">
        <v>420</v>
      </c>
      <c r="D1868" s="200" t="s">
        <v>1689</v>
      </c>
      <c r="E1868" s="200">
        <v>2</v>
      </c>
      <c r="F1868" s="200" t="s">
        <v>1701</v>
      </c>
      <c r="G1868" s="200" t="s">
        <v>121</v>
      </c>
      <c r="H1868" s="201" t="s">
        <v>684</v>
      </c>
      <c r="I1868" s="202">
        <v>4</v>
      </c>
      <c r="J1868" s="200" t="s">
        <v>778</v>
      </c>
      <c r="K1868" s="176">
        <v>5</v>
      </c>
      <c r="L1868" s="176">
        <v>1</v>
      </c>
      <c r="M1868" s="176"/>
      <c r="N1868" s="286">
        <v>6</v>
      </c>
      <c r="O1868" s="286"/>
      <c r="P1868" s="176"/>
      <c r="Q1868" s="203">
        <f t="shared" si="870"/>
        <v>6</v>
      </c>
      <c r="R1868" s="203">
        <f t="shared" si="871"/>
        <v>0</v>
      </c>
      <c r="S1868" s="203">
        <f t="shared" si="872"/>
        <v>0</v>
      </c>
      <c r="T1868" s="203">
        <f t="shared" si="873"/>
        <v>0</v>
      </c>
      <c r="U1868" s="203">
        <f t="shared" si="874"/>
        <v>0</v>
      </c>
      <c r="V1868" s="175">
        <f>IF(Q1868&gt;0,VLOOKUP(Q1868,Jahresfaktoren!$A$11:$B$24,2,),0)</f>
        <v>302</v>
      </c>
      <c r="W1868" s="175">
        <f>IF(R1868&gt;0,VLOOKUP(R1868,Jahresfaktoren!$D$11:$E$24,2,),0)</f>
        <v>0</v>
      </c>
      <c r="X1868" s="175">
        <f>IF(S1868&gt;0,VLOOKUP(S1868,Jahresfaktoren!$A$28:$B$29,2,),0)</f>
        <v>0</v>
      </c>
      <c r="Y1868" s="175">
        <f>IF(T1868&gt;0,VLOOKUP(T1868,Jahresfaktoren!$A$28:$B$29,2,),0)</f>
        <v>0</v>
      </c>
      <c r="Z1868" s="175">
        <f>IF(U1868&gt;0,VLOOKUP(U1868,Jahresfaktoren!$A$32:$B$33,2,),)</f>
        <v>0</v>
      </c>
      <c r="AA1868" s="177">
        <f t="shared" si="859"/>
        <v>1208</v>
      </c>
      <c r="AB1868" s="177" t="str">
        <f t="shared" si="860"/>
        <v/>
      </c>
      <c r="AC1868" s="177" t="str">
        <f t="shared" si="861"/>
        <v/>
      </c>
      <c r="AD1868" s="177" t="str">
        <f t="shared" si="862"/>
        <v/>
      </c>
      <c r="AE1868" s="177" t="str">
        <f t="shared" si="863"/>
        <v/>
      </c>
      <c r="AF1868" s="178">
        <f>IF(Q1868&gt;0,VLOOKUP(H1868,Leistungszahlen!$A$11:$C$158,3,),0)</f>
        <v>0</v>
      </c>
      <c r="AG1868" s="178">
        <f>IF(R1868&gt;0,VLOOKUP(H1868,Leistungszahlen!$A$11:$F$158,6,),IF(T1868&gt;0,VLOOKUP(H1868,Leistungszahlen!$A$11:$F$158,6,),0))</f>
        <v>0</v>
      </c>
      <c r="AH1868" s="179" t="e">
        <f t="shared" si="879"/>
        <v>#DIV/0!</v>
      </c>
      <c r="AI1868" s="179">
        <f t="shared" si="880"/>
        <v>0</v>
      </c>
      <c r="AJ1868" s="179">
        <f t="shared" si="881"/>
        <v>0</v>
      </c>
      <c r="AK1868" s="179">
        <f t="shared" si="882"/>
        <v>0</v>
      </c>
      <c r="AL1868" s="179">
        <f t="shared" si="883"/>
        <v>0</v>
      </c>
      <c r="AM1868" s="180">
        <f>IF(L1868=1,Stundensätze!$D$13,IF(L1868=2,Stundensätze!$D$17,IF(L1868=4,Stundensätze!$D$21,"")))</f>
        <v>0</v>
      </c>
      <c r="AN1868" s="180">
        <f>IF(L1868=1,Stundensätze!$D$15,IF(L1868=2,Stundensätze!$D$19,IF(L1868=4,Stundensätze!$D$23,"")))</f>
        <v>0</v>
      </c>
      <c r="AO1868" s="180" t="e">
        <f t="shared" si="864"/>
        <v>#DIV/0!</v>
      </c>
      <c r="AP1868" s="180">
        <f t="shared" si="865"/>
        <v>0</v>
      </c>
      <c r="AQ1868" s="192" t="e">
        <f t="shared" si="866"/>
        <v>#DIV/0!</v>
      </c>
      <c r="AR1868" s="192" t="e">
        <f t="shared" si="867"/>
        <v>#DIV/0!</v>
      </c>
      <c r="AS1868" s="193" t="e">
        <f t="shared" si="868"/>
        <v>#DIV/0!</v>
      </c>
      <c r="AT1868" s="258" t="str">
        <f>IF(K1868=0,0,VLOOKUP(K1868,Kostenstellen!A:B,2,FALSE))</f>
        <v xml:space="preserve">Salinenklinik </v>
      </c>
      <c r="AU1868" s="68" t="str">
        <f t="shared" si="875"/>
        <v>B1</v>
      </c>
      <c r="AV1868" s="68" t="str">
        <f t="shared" si="876"/>
        <v/>
      </c>
      <c r="AW1868" s="68">
        <f>IF(AF1868=0,0,VLOOKUP($H1868,Leistungszahlen!$A$11:$H$158,4,FALSE))</f>
        <v>0</v>
      </c>
      <c r="AX1868" s="68">
        <f>IF(AF1868=0,0,VLOOKUP($H1868,Leistungszahlen!$A$11:$H$158,5,FALSE))</f>
        <v>0</v>
      </c>
      <c r="AY1868" s="68">
        <f>IF(AG1868=0,0,VLOOKUP($H1868,Leistungszahlen!$A$11:$H$158,6,FALSE))</f>
        <v>0</v>
      </c>
      <c r="AZ1868" s="68">
        <f t="shared" si="877"/>
        <v>0</v>
      </c>
      <c r="BA1868" s="68">
        <f t="shared" si="878"/>
        <v>0</v>
      </c>
      <c r="BC1868" s="68">
        <f t="shared" si="869"/>
        <v>0</v>
      </c>
      <c r="BD1868" s="285"/>
    </row>
    <row r="1869" spans="1:56" s="68" customFormat="1">
      <c r="A1869" s="200"/>
      <c r="B1869" s="200"/>
      <c r="C1869" s="200" t="s">
        <v>420</v>
      </c>
      <c r="D1869" s="200" t="s">
        <v>1689</v>
      </c>
      <c r="E1869" s="200">
        <v>2</v>
      </c>
      <c r="F1869" s="200" t="s">
        <v>1702</v>
      </c>
      <c r="G1869" s="200" t="s">
        <v>1690</v>
      </c>
      <c r="H1869" s="201" t="s">
        <v>291</v>
      </c>
      <c r="I1869" s="202">
        <v>28.23</v>
      </c>
      <c r="J1869" s="200" t="s">
        <v>560</v>
      </c>
      <c r="K1869" s="176">
        <v>5</v>
      </c>
      <c r="L1869" s="176">
        <v>1</v>
      </c>
      <c r="M1869" s="176"/>
      <c r="N1869" s="286">
        <v>3</v>
      </c>
      <c r="O1869" s="286">
        <v>3</v>
      </c>
      <c r="P1869" s="176"/>
      <c r="Q1869" s="203">
        <f t="shared" si="870"/>
        <v>3</v>
      </c>
      <c r="R1869" s="203">
        <f t="shared" si="871"/>
        <v>3</v>
      </c>
      <c r="S1869" s="203">
        <f t="shared" si="872"/>
        <v>0</v>
      </c>
      <c r="T1869" s="203">
        <f t="shared" si="873"/>
        <v>0</v>
      </c>
      <c r="U1869" s="203">
        <f t="shared" si="874"/>
        <v>0</v>
      </c>
      <c r="V1869" s="175">
        <f>IF(Q1869&gt;0,VLOOKUP(Q1869,Jahresfaktoren!$A$11:$B$24,2,),0)</f>
        <v>152</v>
      </c>
      <c r="W1869" s="175">
        <f>IF(R1869&gt;0,VLOOKUP(R1869,Jahresfaktoren!$D$11:$E$24,2,),0)</f>
        <v>150</v>
      </c>
      <c r="X1869" s="175">
        <f>IF(S1869&gt;0,VLOOKUP(S1869,Jahresfaktoren!$A$28:$B$29,2,),0)</f>
        <v>0</v>
      </c>
      <c r="Y1869" s="175">
        <f>IF(T1869&gt;0,VLOOKUP(T1869,Jahresfaktoren!$A$28:$B$29,2,),0)</f>
        <v>0</v>
      </c>
      <c r="Z1869" s="175">
        <f>IF(U1869&gt;0,VLOOKUP(U1869,Jahresfaktoren!$A$32:$B$33,2,),)</f>
        <v>0</v>
      </c>
      <c r="AA1869" s="177">
        <f t="shared" si="859"/>
        <v>4290.96</v>
      </c>
      <c r="AB1869" s="177">
        <f t="shared" si="860"/>
        <v>4234.5</v>
      </c>
      <c r="AC1869" s="177" t="str">
        <f t="shared" si="861"/>
        <v/>
      </c>
      <c r="AD1869" s="177" t="str">
        <f t="shared" si="862"/>
        <v/>
      </c>
      <c r="AE1869" s="177" t="str">
        <f t="shared" si="863"/>
        <v/>
      </c>
      <c r="AF1869" s="178">
        <f>IF(Q1869&gt;0,VLOOKUP(H1869,Leistungszahlen!$A$11:$C$158,3,),0)</f>
        <v>0</v>
      </c>
      <c r="AG1869" s="178">
        <f>IF(R1869&gt;0,VLOOKUP(H1869,Leistungszahlen!$A$11:$F$158,6,),IF(T1869&gt;0,VLOOKUP(H1869,Leistungszahlen!$A$11:$F$158,6,),0))</f>
        <v>0</v>
      </c>
      <c r="AH1869" s="179" t="e">
        <f t="shared" si="879"/>
        <v>#DIV/0!</v>
      </c>
      <c r="AI1869" s="179" t="e">
        <f t="shared" si="880"/>
        <v>#DIV/0!</v>
      </c>
      <c r="AJ1869" s="179">
        <f t="shared" si="881"/>
        <v>0</v>
      </c>
      <c r="AK1869" s="179">
        <f t="shared" si="882"/>
        <v>0</v>
      </c>
      <c r="AL1869" s="179">
        <f t="shared" si="883"/>
        <v>0</v>
      </c>
      <c r="AM1869" s="180">
        <f>IF(L1869=1,Stundensätze!$D$13,IF(L1869=2,Stundensätze!$D$17,IF(L1869=4,Stundensätze!$D$21,"")))</f>
        <v>0</v>
      </c>
      <c r="AN1869" s="180">
        <f>IF(L1869=1,Stundensätze!$D$15,IF(L1869=2,Stundensätze!$D$19,IF(L1869=4,Stundensätze!$D$23,"")))</f>
        <v>0</v>
      </c>
      <c r="AO1869" s="180" t="e">
        <f t="shared" si="864"/>
        <v>#DIV/0!</v>
      </c>
      <c r="AP1869" s="180">
        <f t="shared" si="865"/>
        <v>0</v>
      </c>
      <c r="AQ1869" s="192" t="e">
        <f t="shared" si="866"/>
        <v>#DIV/0!</v>
      </c>
      <c r="AR1869" s="192" t="e">
        <f t="shared" si="867"/>
        <v>#DIV/0!</v>
      </c>
      <c r="AS1869" s="193" t="e">
        <f t="shared" si="868"/>
        <v>#DIV/0!</v>
      </c>
      <c r="AT1869" s="258" t="str">
        <f>IF(K1869=0,0,VLOOKUP(K1869,Kostenstellen!A:B,2,FALSE))</f>
        <v xml:space="preserve">Salinenklinik </v>
      </c>
      <c r="AU1869" s="68" t="str">
        <f t="shared" si="875"/>
        <v>A6</v>
      </c>
      <c r="AV1869" s="68" t="str">
        <f t="shared" si="876"/>
        <v>A6</v>
      </c>
      <c r="AW1869" s="68">
        <f>IF(AF1869=0,0,VLOOKUP($H1869,Leistungszahlen!$A$11:$H$158,4,FALSE))</f>
        <v>0</v>
      </c>
      <c r="AX1869" s="68">
        <f>IF(AF1869=0,0,VLOOKUP($H1869,Leistungszahlen!$A$11:$H$158,5,FALSE))</f>
        <v>0</v>
      </c>
      <c r="AY1869" s="68">
        <f>IF(AG1869=0,0,VLOOKUP($H1869,Leistungszahlen!$A$11:$H$158,6,FALSE))</f>
        <v>0</v>
      </c>
      <c r="AZ1869" s="68">
        <f t="shared" si="877"/>
        <v>0</v>
      </c>
      <c r="BA1869" s="68">
        <f t="shared" si="878"/>
        <v>0</v>
      </c>
      <c r="BC1869" s="68">
        <f t="shared" si="869"/>
        <v>0</v>
      </c>
      <c r="BD1869" s="285"/>
    </row>
    <row r="1870" spans="1:56" s="68" customFormat="1">
      <c r="A1870" s="200"/>
      <c r="B1870" s="200"/>
      <c r="C1870" s="200" t="s">
        <v>420</v>
      </c>
      <c r="D1870" s="200" t="s">
        <v>1689</v>
      </c>
      <c r="E1870" s="200">
        <v>2</v>
      </c>
      <c r="F1870" s="200" t="s">
        <v>1702</v>
      </c>
      <c r="G1870" s="200" t="s">
        <v>121</v>
      </c>
      <c r="H1870" s="201" t="s">
        <v>684</v>
      </c>
      <c r="I1870" s="202">
        <v>4</v>
      </c>
      <c r="J1870" s="200" t="s">
        <v>778</v>
      </c>
      <c r="K1870" s="176">
        <v>5</v>
      </c>
      <c r="L1870" s="176">
        <v>1</v>
      </c>
      <c r="M1870" s="176"/>
      <c r="N1870" s="286">
        <v>6</v>
      </c>
      <c r="O1870" s="286"/>
      <c r="P1870" s="176"/>
      <c r="Q1870" s="203">
        <f t="shared" si="870"/>
        <v>6</v>
      </c>
      <c r="R1870" s="203">
        <f t="shared" si="871"/>
        <v>0</v>
      </c>
      <c r="S1870" s="203">
        <f t="shared" si="872"/>
        <v>0</v>
      </c>
      <c r="T1870" s="203">
        <f t="shared" si="873"/>
        <v>0</v>
      </c>
      <c r="U1870" s="203">
        <f t="shared" si="874"/>
        <v>0</v>
      </c>
      <c r="V1870" s="175">
        <f>IF(Q1870&gt;0,VLOOKUP(Q1870,Jahresfaktoren!$A$11:$B$24,2,),0)</f>
        <v>302</v>
      </c>
      <c r="W1870" s="175">
        <f>IF(R1870&gt;0,VLOOKUP(R1870,Jahresfaktoren!$D$11:$E$24,2,),0)</f>
        <v>0</v>
      </c>
      <c r="X1870" s="175">
        <f>IF(S1870&gt;0,VLOOKUP(S1870,Jahresfaktoren!$A$28:$B$29,2,),0)</f>
        <v>0</v>
      </c>
      <c r="Y1870" s="175">
        <f>IF(T1870&gt;0,VLOOKUP(T1870,Jahresfaktoren!$A$28:$B$29,2,),0)</f>
        <v>0</v>
      </c>
      <c r="Z1870" s="175">
        <f>IF(U1870&gt;0,VLOOKUP(U1870,Jahresfaktoren!$A$32:$B$33,2,),)</f>
        <v>0</v>
      </c>
      <c r="AA1870" s="177">
        <f t="shared" si="859"/>
        <v>1208</v>
      </c>
      <c r="AB1870" s="177" t="str">
        <f t="shared" si="860"/>
        <v/>
      </c>
      <c r="AC1870" s="177" t="str">
        <f t="shared" si="861"/>
        <v/>
      </c>
      <c r="AD1870" s="177" t="str">
        <f t="shared" si="862"/>
        <v/>
      </c>
      <c r="AE1870" s="177" t="str">
        <f t="shared" si="863"/>
        <v/>
      </c>
      <c r="AF1870" s="178">
        <f>IF(Q1870&gt;0,VLOOKUP(H1870,Leistungszahlen!$A$11:$C$158,3,),0)</f>
        <v>0</v>
      </c>
      <c r="AG1870" s="178">
        <f>IF(R1870&gt;0,VLOOKUP(H1870,Leistungszahlen!$A$11:$F$158,6,),IF(T1870&gt;0,VLOOKUP(H1870,Leistungszahlen!$A$11:$F$158,6,),0))</f>
        <v>0</v>
      </c>
      <c r="AH1870" s="179" t="e">
        <f t="shared" si="879"/>
        <v>#DIV/0!</v>
      </c>
      <c r="AI1870" s="179">
        <f t="shared" si="880"/>
        <v>0</v>
      </c>
      <c r="AJ1870" s="179">
        <f t="shared" si="881"/>
        <v>0</v>
      </c>
      <c r="AK1870" s="179">
        <f t="shared" si="882"/>
        <v>0</v>
      </c>
      <c r="AL1870" s="179">
        <f t="shared" si="883"/>
        <v>0</v>
      </c>
      <c r="AM1870" s="180">
        <f>IF(L1870=1,Stundensätze!$D$13,IF(L1870=2,Stundensätze!$D$17,IF(L1870=4,Stundensätze!$D$21,"")))</f>
        <v>0</v>
      </c>
      <c r="AN1870" s="180">
        <f>IF(L1870=1,Stundensätze!$D$15,IF(L1870=2,Stundensätze!$D$19,IF(L1870=4,Stundensätze!$D$23,"")))</f>
        <v>0</v>
      </c>
      <c r="AO1870" s="180" t="e">
        <f t="shared" si="864"/>
        <v>#DIV/0!</v>
      </c>
      <c r="AP1870" s="180">
        <f t="shared" si="865"/>
        <v>0</v>
      </c>
      <c r="AQ1870" s="192" t="e">
        <f t="shared" si="866"/>
        <v>#DIV/0!</v>
      </c>
      <c r="AR1870" s="192" t="e">
        <f t="shared" si="867"/>
        <v>#DIV/0!</v>
      </c>
      <c r="AS1870" s="193" t="e">
        <f t="shared" si="868"/>
        <v>#DIV/0!</v>
      </c>
      <c r="AT1870" s="258" t="str">
        <f>IF(K1870=0,0,VLOOKUP(K1870,Kostenstellen!A:B,2,FALSE))</f>
        <v xml:space="preserve">Salinenklinik </v>
      </c>
      <c r="AU1870" s="68" t="str">
        <f t="shared" si="875"/>
        <v>B1</v>
      </c>
      <c r="AV1870" s="68" t="str">
        <f t="shared" si="876"/>
        <v/>
      </c>
      <c r="AW1870" s="68">
        <f>IF(AF1870=0,0,VLOOKUP($H1870,Leistungszahlen!$A$11:$H$158,4,FALSE))</f>
        <v>0</v>
      </c>
      <c r="AX1870" s="68">
        <f>IF(AF1870=0,0,VLOOKUP($H1870,Leistungszahlen!$A$11:$H$158,5,FALSE))</f>
        <v>0</v>
      </c>
      <c r="AY1870" s="68">
        <f>IF(AG1870=0,0,VLOOKUP($H1870,Leistungszahlen!$A$11:$H$158,6,FALSE))</f>
        <v>0</v>
      </c>
      <c r="AZ1870" s="68">
        <f t="shared" si="877"/>
        <v>0</v>
      </c>
      <c r="BA1870" s="68">
        <f t="shared" si="878"/>
        <v>0</v>
      </c>
      <c r="BC1870" s="68">
        <f t="shared" si="869"/>
        <v>0</v>
      </c>
      <c r="BD1870" s="285"/>
    </row>
    <row r="1871" spans="1:56" s="68" customFormat="1">
      <c r="A1871" s="200"/>
      <c r="B1871" s="200"/>
      <c r="C1871" s="200" t="s">
        <v>420</v>
      </c>
      <c r="D1871" s="200" t="s">
        <v>1689</v>
      </c>
      <c r="E1871" s="200">
        <v>2</v>
      </c>
      <c r="F1871" s="200"/>
      <c r="G1871" s="200" t="s">
        <v>1703</v>
      </c>
      <c r="H1871" s="201" t="s">
        <v>222</v>
      </c>
      <c r="I1871" s="202">
        <v>12.57</v>
      </c>
      <c r="J1871" s="200" t="s">
        <v>778</v>
      </c>
      <c r="K1871" s="176">
        <v>5</v>
      </c>
      <c r="L1871" s="176">
        <v>1</v>
      </c>
      <c r="M1871" s="176"/>
      <c r="N1871" s="286">
        <v>6</v>
      </c>
      <c r="O1871" s="286"/>
      <c r="P1871" s="176"/>
      <c r="Q1871" s="203">
        <f t="shared" si="870"/>
        <v>6</v>
      </c>
      <c r="R1871" s="203">
        <f t="shared" si="871"/>
        <v>0</v>
      </c>
      <c r="S1871" s="203">
        <f t="shared" si="872"/>
        <v>0</v>
      </c>
      <c r="T1871" s="203">
        <f t="shared" si="873"/>
        <v>0</v>
      </c>
      <c r="U1871" s="203">
        <f t="shared" si="874"/>
        <v>0</v>
      </c>
      <c r="V1871" s="175">
        <f>IF(Q1871&gt;0,VLOOKUP(Q1871,Jahresfaktoren!$A$11:$B$24,2,),0)</f>
        <v>302</v>
      </c>
      <c r="W1871" s="175">
        <f>IF(R1871&gt;0,VLOOKUP(R1871,Jahresfaktoren!$D$11:$E$24,2,),0)</f>
        <v>0</v>
      </c>
      <c r="X1871" s="175">
        <f>IF(S1871&gt;0,VLOOKUP(S1871,Jahresfaktoren!$A$28:$B$29,2,),0)</f>
        <v>0</v>
      </c>
      <c r="Y1871" s="175">
        <f>IF(T1871&gt;0,VLOOKUP(T1871,Jahresfaktoren!$A$28:$B$29,2,),0)</f>
        <v>0</v>
      </c>
      <c r="Z1871" s="175">
        <f>IF(U1871&gt;0,VLOOKUP(U1871,Jahresfaktoren!$A$32:$B$33,2,),)</f>
        <v>0</v>
      </c>
      <c r="AA1871" s="177">
        <f t="shared" si="859"/>
        <v>3796.14</v>
      </c>
      <c r="AB1871" s="177" t="str">
        <f t="shared" si="860"/>
        <v/>
      </c>
      <c r="AC1871" s="177" t="str">
        <f t="shared" si="861"/>
        <v/>
      </c>
      <c r="AD1871" s="177" t="str">
        <f t="shared" si="862"/>
        <v/>
      </c>
      <c r="AE1871" s="177" t="str">
        <f t="shared" si="863"/>
        <v/>
      </c>
      <c r="AF1871" s="178">
        <f>IF(Q1871&gt;0,VLOOKUP(H1871,Leistungszahlen!$A$11:$C$158,3,),0)</f>
        <v>0</v>
      </c>
      <c r="AG1871" s="178">
        <f>IF(R1871&gt;0,VLOOKUP(H1871,Leistungszahlen!$A$11:$F$158,6,),IF(T1871&gt;0,VLOOKUP(H1871,Leistungszahlen!$A$11:$F$158,6,),0))</f>
        <v>0</v>
      </c>
      <c r="AH1871" s="179" t="e">
        <f t="shared" si="879"/>
        <v>#DIV/0!</v>
      </c>
      <c r="AI1871" s="179">
        <f t="shared" si="880"/>
        <v>0</v>
      </c>
      <c r="AJ1871" s="179">
        <f t="shared" si="881"/>
        <v>0</v>
      </c>
      <c r="AK1871" s="179">
        <f t="shared" si="882"/>
        <v>0</v>
      </c>
      <c r="AL1871" s="179">
        <f t="shared" si="883"/>
        <v>0</v>
      </c>
      <c r="AM1871" s="180">
        <f>IF(L1871=1,Stundensätze!$D$13,IF(L1871=2,Stundensätze!$D$17,IF(L1871=4,Stundensätze!$D$21,"")))</f>
        <v>0</v>
      </c>
      <c r="AN1871" s="180">
        <f>IF(L1871=1,Stundensätze!$D$15,IF(L1871=2,Stundensätze!$D$19,IF(L1871=4,Stundensätze!$D$23,"")))</f>
        <v>0</v>
      </c>
      <c r="AO1871" s="180" t="e">
        <f t="shared" si="864"/>
        <v>#DIV/0!</v>
      </c>
      <c r="AP1871" s="180">
        <f t="shared" si="865"/>
        <v>0</v>
      </c>
      <c r="AQ1871" s="192" t="e">
        <f t="shared" si="866"/>
        <v>#DIV/0!</v>
      </c>
      <c r="AR1871" s="192" t="e">
        <f t="shared" si="867"/>
        <v>#DIV/0!</v>
      </c>
      <c r="AS1871" s="193" t="e">
        <f t="shared" si="868"/>
        <v>#DIV/0!</v>
      </c>
      <c r="AT1871" s="258" t="str">
        <f>IF(K1871=0,0,VLOOKUP(K1871,Kostenstellen!A:B,2,FALSE))</f>
        <v xml:space="preserve">Salinenklinik </v>
      </c>
      <c r="AU1871" s="68" t="str">
        <f t="shared" si="875"/>
        <v>G1</v>
      </c>
      <c r="AV1871" s="68" t="str">
        <f t="shared" si="876"/>
        <v/>
      </c>
      <c r="AW1871" s="68">
        <f>IF(AF1871=0,0,VLOOKUP($H1871,Leistungszahlen!$A$11:$H$158,4,FALSE))</f>
        <v>0</v>
      </c>
      <c r="AX1871" s="68">
        <f>IF(AF1871=0,0,VLOOKUP($H1871,Leistungszahlen!$A$11:$H$158,5,FALSE))</f>
        <v>0</v>
      </c>
      <c r="AY1871" s="68">
        <f>IF(AG1871=0,0,VLOOKUP($H1871,Leistungszahlen!$A$11:$H$158,6,FALSE))</f>
        <v>0</v>
      </c>
      <c r="AZ1871" s="68">
        <f t="shared" si="877"/>
        <v>0</v>
      </c>
      <c r="BA1871" s="68">
        <f t="shared" si="878"/>
        <v>0</v>
      </c>
      <c r="BC1871" s="68">
        <f t="shared" si="869"/>
        <v>0</v>
      </c>
      <c r="BD1871" s="285"/>
    </row>
    <row r="1872" spans="1:56" s="68" customFormat="1">
      <c r="A1872" s="200"/>
      <c r="B1872" s="200"/>
      <c r="C1872" s="200" t="s">
        <v>420</v>
      </c>
      <c r="D1872" s="200" t="s">
        <v>1689</v>
      </c>
      <c r="E1872" s="200" t="s">
        <v>350</v>
      </c>
      <c r="F1872" s="200"/>
      <c r="G1872" s="200" t="s">
        <v>113</v>
      </c>
      <c r="H1872" s="201" t="s">
        <v>205</v>
      </c>
      <c r="I1872" s="202">
        <v>52.12</v>
      </c>
      <c r="J1872" s="200" t="s">
        <v>560</v>
      </c>
      <c r="K1872" s="176">
        <v>5</v>
      </c>
      <c r="L1872" s="176">
        <v>1</v>
      </c>
      <c r="M1872" s="176"/>
      <c r="N1872" s="286">
        <v>3</v>
      </c>
      <c r="O1872" s="286">
        <v>3</v>
      </c>
      <c r="P1872" s="176"/>
      <c r="Q1872" s="203">
        <f t="shared" si="870"/>
        <v>3</v>
      </c>
      <c r="R1872" s="203">
        <f t="shared" si="871"/>
        <v>3</v>
      </c>
      <c r="S1872" s="203">
        <f t="shared" si="872"/>
        <v>0</v>
      </c>
      <c r="T1872" s="203">
        <f t="shared" si="873"/>
        <v>0</v>
      </c>
      <c r="U1872" s="203">
        <f t="shared" si="874"/>
        <v>0</v>
      </c>
      <c r="V1872" s="175">
        <f>IF(Q1872&gt;0,VLOOKUP(Q1872,Jahresfaktoren!$A$11:$B$24,2,),0)</f>
        <v>152</v>
      </c>
      <c r="W1872" s="175">
        <f>IF(R1872&gt;0,VLOOKUP(R1872,Jahresfaktoren!$D$11:$E$24,2,),0)</f>
        <v>150</v>
      </c>
      <c r="X1872" s="175">
        <f>IF(S1872&gt;0,VLOOKUP(S1872,Jahresfaktoren!$A$28:$B$29,2,),0)</f>
        <v>0</v>
      </c>
      <c r="Y1872" s="175">
        <f>IF(T1872&gt;0,VLOOKUP(T1872,Jahresfaktoren!$A$28:$B$29,2,),0)</f>
        <v>0</v>
      </c>
      <c r="Z1872" s="175">
        <f>IF(U1872&gt;0,VLOOKUP(U1872,Jahresfaktoren!$A$32:$B$33,2,),)</f>
        <v>0</v>
      </c>
      <c r="AA1872" s="177">
        <f t="shared" si="859"/>
        <v>7922.24</v>
      </c>
      <c r="AB1872" s="177">
        <f t="shared" si="860"/>
        <v>7818</v>
      </c>
      <c r="AC1872" s="177" t="str">
        <f t="shared" si="861"/>
        <v/>
      </c>
      <c r="AD1872" s="177" t="str">
        <f t="shared" si="862"/>
        <v/>
      </c>
      <c r="AE1872" s="177" t="str">
        <f t="shared" si="863"/>
        <v/>
      </c>
      <c r="AF1872" s="178">
        <f>IF(Q1872&gt;0,VLOOKUP(H1872,Leistungszahlen!$A$11:$C$158,3,),0)</f>
        <v>0</v>
      </c>
      <c r="AG1872" s="178">
        <f>IF(R1872&gt;0,VLOOKUP(H1872,Leistungszahlen!$A$11:$F$158,6,),IF(T1872&gt;0,VLOOKUP(H1872,Leistungszahlen!$A$11:$F$158,6,),0))</f>
        <v>0</v>
      </c>
      <c r="AH1872" s="179" t="e">
        <f t="shared" si="879"/>
        <v>#DIV/0!</v>
      </c>
      <c r="AI1872" s="179" t="e">
        <f t="shared" si="880"/>
        <v>#DIV/0!</v>
      </c>
      <c r="AJ1872" s="179">
        <f t="shared" si="881"/>
        <v>0</v>
      </c>
      <c r="AK1872" s="179">
        <f t="shared" si="882"/>
        <v>0</v>
      </c>
      <c r="AL1872" s="179">
        <f t="shared" si="883"/>
        <v>0</v>
      </c>
      <c r="AM1872" s="180">
        <f>IF(L1872=1,Stundensätze!$D$13,IF(L1872=2,Stundensätze!$D$17,IF(L1872=4,Stundensätze!$D$21,"")))</f>
        <v>0</v>
      </c>
      <c r="AN1872" s="180">
        <f>IF(L1872=1,Stundensätze!$D$15,IF(L1872=2,Stundensätze!$D$19,IF(L1872=4,Stundensätze!$D$23,"")))</f>
        <v>0</v>
      </c>
      <c r="AO1872" s="180" t="e">
        <f t="shared" si="864"/>
        <v>#DIV/0!</v>
      </c>
      <c r="AP1872" s="180">
        <f t="shared" si="865"/>
        <v>0</v>
      </c>
      <c r="AQ1872" s="192" t="e">
        <f t="shared" si="866"/>
        <v>#DIV/0!</v>
      </c>
      <c r="AR1872" s="192" t="e">
        <f t="shared" si="867"/>
        <v>#DIV/0!</v>
      </c>
      <c r="AS1872" s="193" t="e">
        <f t="shared" si="868"/>
        <v>#DIV/0!</v>
      </c>
      <c r="AT1872" s="258" t="str">
        <f>IF(K1872=0,0,VLOOKUP(K1872,Kostenstellen!A:B,2,FALSE))</f>
        <v xml:space="preserve">Salinenklinik </v>
      </c>
      <c r="AU1872" s="68" t="str">
        <f t="shared" si="875"/>
        <v>G</v>
      </c>
      <c r="AV1872" s="68" t="str">
        <f t="shared" si="876"/>
        <v>G</v>
      </c>
      <c r="AW1872" s="68">
        <f>IF(AF1872=0,0,VLOOKUP($H1872,Leistungszahlen!$A$11:$H$158,4,FALSE))</f>
        <v>0</v>
      </c>
      <c r="AX1872" s="68">
        <f>IF(AF1872=0,0,VLOOKUP($H1872,Leistungszahlen!$A$11:$H$158,5,FALSE))</f>
        <v>0</v>
      </c>
      <c r="AY1872" s="68">
        <f>IF(AG1872=0,0,VLOOKUP($H1872,Leistungszahlen!$A$11:$H$158,6,FALSE))</f>
        <v>0</v>
      </c>
      <c r="AZ1872" s="68">
        <f t="shared" si="877"/>
        <v>0</v>
      </c>
      <c r="BA1872" s="68">
        <f t="shared" si="878"/>
        <v>0</v>
      </c>
      <c r="BC1872" s="68">
        <f t="shared" si="869"/>
        <v>0</v>
      </c>
      <c r="BD1872" s="285"/>
    </row>
    <row r="1873" spans="1:56" s="68" customFormat="1">
      <c r="A1873" s="200"/>
      <c r="B1873" s="200"/>
      <c r="C1873" s="200" t="s">
        <v>420</v>
      </c>
      <c r="D1873" s="200" t="s">
        <v>1689</v>
      </c>
      <c r="E1873" s="200">
        <v>2</v>
      </c>
      <c r="F1873" s="200"/>
      <c r="G1873" s="200" t="s">
        <v>1704</v>
      </c>
      <c r="H1873" s="201" t="s">
        <v>205</v>
      </c>
      <c r="I1873" s="202">
        <v>27</v>
      </c>
      <c r="J1873" s="200" t="s">
        <v>560</v>
      </c>
      <c r="K1873" s="176">
        <v>5</v>
      </c>
      <c r="L1873" s="176">
        <v>1</v>
      </c>
      <c r="M1873" s="176"/>
      <c r="N1873" s="286">
        <v>3</v>
      </c>
      <c r="O1873" s="286"/>
      <c r="P1873" s="176"/>
      <c r="Q1873" s="203">
        <f t="shared" si="870"/>
        <v>3</v>
      </c>
      <c r="R1873" s="203">
        <f t="shared" si="871"/>
        <v>0</v>
      </c>
      <c r="S1873" s="203">
        <f t="shared" si="872"/>
        <v>0</v>
      </c>
      <c r="T1873" s="203">
        <f t="shared" si="873"/>
        <v>0</v>
      </c>
      <c r="U1873" s="203">
        <f t="shared" si="874"/>
        <v>0</v>
      </c>
      <c r="V1873" s="175">
        <f>IF(Q1873&gt;0,VLOOKUP(Q1873,Jahresfaktoren!$A$11:$B$24,2,),0)</f>
        <v>152</v>
      </c>
      <c r="W1873" s="175">
        <f>IF(R1873&gt;0,VLOOKUP(R1873,Jahresfaktoren!$D$11:$E$24,2,),0)</f>
        <v>0</v>
      </c>
      <c r="X1873" s="175">
        <f>IF(S1873&gt;0,VLOOKUP(S1873,Jahresfaktoren!$A$28:$B$29,2,),0)</f>
        <v>0</v>
      </c>
      <c r="Y1873" s="175">
        <f>IF(T1873&gt;0,VLOOKUP(T1873,Jahresfaktoren!$A$28:$B$29,2,),0)</f>
        <v>0</v>
      </c>
      <c r="Z1873" s="175">
        <f>IF(U1873&gt;0,VLOOKUP(U1873,Jahresfaktoren!$A$32:$B$33,2,),)</f>
        <v>0</v>
      </c>
      <c r="AA1873" s="177">
        <f t="shared" si="859"/>
        <v>4104</v>
      </c>
      <c r="AB1873" s="177" t="str">
        <f t="shared" si="860"/>
        <v/>
      </c>
      <c r="AC1873" s="177" t="str">
        <f t="shared" si="861"/>
        <v/>
      </c>
      <c r="AD1873" s="177" t="str">
        <f t="shared" si="862"/>
        <v/>
      </c>
      <c r="AE1873" s="177" t="str">
        <f t="shared" si="863"/>
        <v/>
      </c>
      <c r="AF1873" s="178">
        <f>IF(Q1873&gt;0,VLOOKUP(H1873,Leistungszahlen!$A$11:$C$158,3,),0)</f>
        <v>0</v>
      </c>
      <c r="AG1873" s="178">
        <f>IF(R1873&gt;0,VLOOKUP(H1873,Leistungszahlen!$A$11:$F$158,6,),IF(T1873&gt;0,VLOOKUP(H1873,Leistungszahlen!$A$11:$F$158,6,),0))</f>
        <v>0</v>
      </c>
      <c r="AH1873" s="179" t="e">
        <f t="shared" si="879"/>
        <v>#DIV/0!</v>
      </c>
      <c r="AI1873" s="179">
        <f t="shared" si="880"/>
        <v>0</v>
      </c>
      <c r="AJ1873" s="179">
        <f t="shared" si="881"/>
        <v>0</v>
      </c>
      <c r="AK1873" s="179">
        <f t="shared" si="882"/>
        <v>0</v>
      </c>
      <c r="AL1873" s="179">
        <f t="shared" si="883"/>
        <v>0</v>
      </c>
      <c r="AM1873" s="180">
        <f>IF(L1873=1,Stundensätze!$D$13,IF(L1873=2,Stundensätze!$D$17,IF(L1873=4,Stundensätze!$D$21,"")))</f>
        <v>0</v>
      </c>
      <c r="AN1873" s="180">
        <f>IF(L1873=1,Stundensätze!$D$15,IF(L1873=2,Stundensätze!$D$19,IF(L1873=4,Stundensätze!$D$23,"")))</f>
        <v>0</v>
      </c>
      <c r="AO1873" s="180" t="e">
        <f t="shared" si="864"/>
        <v>#DIV/0!</v>
      </c>
      <c r="AP1873" s="180">
        <f t="shared" si="865"/>
        <v>0</v>
      </c>
      <c r="AQ1873" s="192" t="e">
        <f t="shared" si="866"/>
        <v>#DIV/0!</v>
      </c>
      <c r="AR1873" s="192" t="e">
        <f t="shared" si="867"/>
        <v>#DIV/0!</v>
      </c>
      <c r="AS1873" s="193" t="e">
        <f t="shared" si="868"/>
        <v>#DIV/0!</v>
      </c>
      <c r="AT1873" s="258" t="str">
        <f>IF(K1873=0,0,VLOOKUP(K1873,Kostenstellen!A:B,2,FALSE))</f>
        <v xml:space="preserve">Salinenklinik </v>
      </c>
      <c r="AU1873" s="68" t="str">
        <f t="shared" si="875"/>
        <v>G</v>
      </c>
      <c r="AV1873" s="68" t="str">
        <f t="shared" si="876"/>
        <v/>
      </c>
      <c r="AW1873" s="68">
        <f>IF(AF1873=0,0,VLOOKUP($H1873,Leistungszahlen!$A$11:$H$158,4,FALSE))</f>
        <v>0</v>
      </c>
      <c r="AX1873" s="68">
        <f>IF(AF1873=0,0,VLOOKUP($H1873,Leistungszahlen!$A$11:$H$158,5,FALSE))</f>
        <v>0</v>
      </c>
      <c r="AY1873" s="68">
        <f>IF(AG1873=0,0,VLOOKUP($H1873,Leistungszahlen!$A$11:$H$158,6,FALSE))</f>
        <v>0</v>
      </c>
      <c r="AZ1873" s="68">
        <f t="shared" si="877"/>
        <v>0</v>
      </c>
      <c r="BA1873" s="68">
        <f t="shared" si="878"/>
        <v>0</v>
      </c>
      <c r="BC1873" s="68">
        <f t="shared" si="869"/>
        <v>0</v>
      </c>
      <c r="BD1873" s="285"/>
    </row>
    <row r="1874" spans="1:56" s="68" customFormat="1">
      <c r="A1874" s="200"/>
      <c r="B1874" s="200"/>
      <c r="C1874" s="200" t="s">
        <v>338</v>
      </c>
      <c r="D1874" s="200" t="s">
        <v>1689</v>
      </c>
      <c r="E1874" s="200" t="s">
        <v>350</v>
      </c>
      <c r="F1874" s="200"/>
      <c r="G1874" s="200" t="s">
        <v>248</v>
      </c>
      <c r="H1874" s="201" t="s">
        <v>215</v>
      </c>
      <c r="I1874" s="202">
        <v>3</v>
      </c>
      <c r="J1874" s="200" t="s">
        <v>778</v>
      </c>
      <c r="K1874" s="176">
        <v>6</v>
      </c>
      <c r="L1874" s="176">
        <v>1</v>
      </c>
      <c r="M1874" s="176"/>
      <c r="N1874" s="286">
        <v>1</v>
      </c>
      <c r="O1874" s="286"/>
      <c r="P1874" s="176"/>
      <c r="Q1874" s="203">
        <f t="shared" si="870"/>
        <v>1</v>
      </c>
      <c r="R1874" s="203">
        <f t="shared" si="871"/>
        <v>0</v>
      </c>
      <c r="S1874" s="203">
        <f t="shared" si="872"/>
        <v>0</v>
      </c>
      <c r="T1874" s="203">
        <f t="shared" si="873"/>
        <v>0</v>
      </c>
      <c r="U1874" s="203">
        <f t="shared" si="874"/>
        <v>0</v>
      </c>
      <c r="V1874" s="175">
        <f>IF(Q1874&gt;0,VLOOKUP(Q1874,Jahresfaktoren!$A$11:$B$24,2,),0)</f>
        <v>52</v>
      </c>
      <c r="W1874" s="175">
        <f>IF(R1874&gt;0,VLOOKUP(R1874,Jahresfaktoren!$D$11:$E$24,2,),0)</f>
        <v>0</v>
      </c>
      <c r="X1874" s="175">
        <f>IF(S1874&gt;0,VLOOKUP(S1874,Jahresfaktoren!$A$28:$B$29,2,),0)</f>
        <v>0</v>
      </c>
      <c r="Y1874" s="175">
        <f>IF(T1874&gt;0,VLOOKUP(T1874,Jahresfaktoren!$A$28:$B$29,2,),0)</f>
        <v>0</v>
      </c>
      <c r="Z1874" s="175">
        <f>IF(U1874&gt;0,VLOOKUP(U1874,Jahresfaktoren!$A$32:$B$33,2,),)</f>
        <v>0</v>
      </c>
      <c r="AA1874" s="177">
        <f t="shared" si="859"/>
        <v>156</v>
      </c>
      <c r="AB1874" s="177" t="str">
        <f t="shared" si="860"/>
        <v/>
      </c>
      <c r="AC1874" s="177" t="str">
        <f t="shared" si="861"/>
        <v/>
      </c>
      <c r="AD1874" s="177" t="str">
        <f t="shared" si="862"/>
        <v/>
      </c>
      <c r="AE1874" s="177" t="str">
        <f t="shared" si="863"/>
        <v/>
      </c>
      <c r="AF1874" s="178">
        <f>IF(Q1874&gt;0,VLOOKUP(H1874,Leistungszahlen!$A$11:$C$158,3,),0)</f>
        <v>0</v>
      </c>
      <c r="AG1874" s="178">
        <f>IF(R1874&gt;0,VLOOKUP(H1874,Leistungszahlen!$A$11:$F$158,6,),IF(T1874&gt;0,VLOOKUP(H1874,Leistungszahlen!$A$11:$F$158,6,),0))</f>
        <v>0</v>
      </c>
      <c r="AH1874" s="179" t="e">
        <f t="shared" si="879"/>
        <v>#DIV/0!</v>
      </c>
      <c r="AI1874" s="179">
        <f t="shared" si="880"/>
        <v>0</v>
      </c>
      <c r="AJ1874" s="179">
        <f t="shared" si="881"/>
        <v>0</v>
      </c>
      <c r="AK1874" s="179">
        <f t="shared" si="882"/>
        <v>0</v>
      </c>
      <c r="AL1874" s="179">
        <f t="shared" si="883"/>
        <v>0</v>
      </c>
      <c r="AM1874" s="180">
        <f>IF(L1874=1,Stundensätze!$D$13,IF(L1874=2,Stundensätze!$D$17,IF(L1874=4,Stundensätze!$D$21,"")))</f>
        <v>0</v>
      </c>
      <c r="AN1874" s="180">
        <f>IF(L1874=1,Stundensätze!$D$15,IF(L1874=2,Stundensätze!$D$19,IF(L1874=4,Stundensätze!$D$23,"")))</f>
        <v>0</v>
      </c>
      <c r="AO1874" s="180" t="e">
        <f t="shared" si="864"/>
        <v>#DIV/0!</v>
      </c>
      <c r="AP1874" s="180">
        <f t="shared" si="865"/>
        <v>0</v>
      </c>
      <c r="AQ1874" s="192" t="e">
        <f t="shared" si="866"/>
        <v>#DIV/0!</v>
      </c>
      <c r="AR1874" s="192" t="e">
        <f t="shared" si="867"/>
        <v>#DIV/0!</v>
      </c>
      <c r="AS1874" s="193" t="e">
        <f t="shared" si="868"/>
        <v>#DIV/0!</v>
      </c>
      <c r="AT1874" s="258" t="str">
        <f>IF(K1874=0,0,VLOOKUP(K1874,Kostenstellen!A:B,2,FALSE))</f>
        <v xml:space="preserve">Betriebsrat         </v>
      </c>
      <c r="AU1874" s="68" t="str">
        <f t="shared" si="875"/>
        <v>R</v>
      </c>
      <c r="AV1874" s="68" t="str">
        <f t="shared" si="876"/>
        <v/>
      </c>
      <c r="AW1874" s="68">
        <f>IF(AF1874=0,0,VLOOKUP($H1874,Leistungszahlen!$A$11:$H$158,4,FALSE))</f>
        <v>0</v>
      </c>
      <c r="AX1874" s="68">
        <f>IF(AF1874=0,0,VLOOKUP($H1874,Leistungszahlen!$A$11:$H$158,5,FALSE))</f>
        <v>0</v>
      </c>
      <c r="AY1874" s="68">
        <f>IF(AG1874=0,0,VLOOKUP($H1874,Leistungszahlen!$A$11:$H$158,6,FALSE))</f>
        <v>0</v>
      </c>
      <c r="AZ1874" s="68">
        <f t="shared" si="877"/>
        <v>0</v>
      </c>
      <c r="BA1874" s="68">
        <f t="shared" si="878"/>
        <v>0</v>
      </c>
      <c r="BC1874" s="68">
        <f t="shared" si="869"/>
        <v>0</v>
      </c>
      <c r="BD1874" s="285"/>
    </row>
    <row r="1875" spans="1:56" s="68" customFormat="1">
      <c r="A1875" s="200"/>
      <c r="B1875" s="200"/>
      <c r="C1875" s="200" t="s">
        <v>338</v>
      </c>
      <c r="D1875" s="200" t="s">
        <v>1689</v>
      </c>
      <c r="E1875" s="200" t="s">
        <v>350</v>
      </c>
      <c r="F1875" s="200"/>
      <c r="G1875" s="200" t="s">
        <v>253</v>
      </c>
      <c r="H1875" s="201" t="s">
        <v>215</v>
      </c>
      <c r="I1875" s="202">
        <v>3</v>
      </c>
      <c r="J1875" s="200" t="s">
        <v>778</v>
      </c>
      <c r="K1875" s="176">
        <v>6</v>
      </c>
      <c r="L1875" s="176">
        <v>1</v>
      </c>
      <c r="M1875" s="176"/>
      <c r="N1875" s="286">
        <v>1</v>
      </c>
      <c r="O1875" s="286"/>
      <c r="P1875" s="176"/>
      <c r="Q1875" s="203">
        <f t="shared" si="870"/>
        <v>1</v>
      </c>
      <c r="R1875" s="203">
        <f t="shared" si="871"/>
        <v>0</v>
      </c>
      <c r="S1875" s="203">
        <f t="shared" si="872"/>
        <v>0</v>
      </c>
      <c r="T1875" s="203">
        <f t="shared" si="873"/>
        <v>0</v>
      </c>
      <c r="U1875" s="203">
        <f t="shared" si="874"/>
        <v>0</v>
      </c>
      <c r="V1875" s="175">
        <f>IF(Q1875&gt;0,VLOOKUP(Q1875,Jahresfaktoren!$A$11:$B$24,2,),0)</f>
        <v>52</v>
      </c>
      <c r="W1875" s="175">
        <f>IF(R1875&gt;0,VLOOKUP(R1875,Jahresfaktoren!$D$11:$E$24,2,),0)</f>
        <v>0</v>
      </c>
      <c r="X1875" s="175">
        <f>IF(S1875&gt;0,VLOOKUP(S1875,Jahresfaktoren!$A$28:$B$29,2,),0)</f>
        <v>0</v>
      </c>
      <c r="Y1875" s="175">
        <f>IF(T1875&gt;0,VLOOKUP(T1875,Jahresfaktoren!$A$28:$B$29,2,),0)</f>
        <v>0</v>
      </c>
      <c r="Z1875" s="175">
        <f>IF(U1875&gt;0,VLOOKUP(U1875,Jahresfaktoren!$A$32:$B$33,2,),)</f>
        <v>0</v>
      </c>
      <c r="AA1875" s="177">
        <f t="shared" si="859"/>
        <v>156</v>
      </c>
      <c r="AB1875" s="177" t="str">
        <f t="shared" si="860"/>
        <v/>
      </c>
      <c r="AC1875" s="177" t="str">
        <f t="shared" si="861"/>
        <v/>
      </c>
      <c r="AD1875" s="177" t="str">
        <f t="shared" si="862"/>
        <v/>
      </c>
      <c r="AE1875" s="177" t="str">
        <f t="shared" si="863"/>
        <v/>
      </c>
      <c r="AF1875" s="178">
        <f>IF(Q1875&gt;0,VLOOKUP(H1875,Leistungszahlen!$A$11:$C$158,3,),0)</f>
        <v>0</v>
      </c>
      <c r="AG1875" s="178">
        <f>IF(R1875&gt;0,VLOOKUP(H1875,Leistungszahlen!$A$11:$F$158,6,),IF(T1875&gt;0,VLOOKUP(H1875,Leistungszahlen!$A$11:$F$158,6,),0))</f>
        <v>0</v>
      </c>
      <c r="AH1875" s="179" t="e">
        <f t="shared" si="879"/>
        <v>#DIV/0!</v>
      </c>
      <c r="AI1875" s="179">
        <f t="shared" si="880"/>
        <v>0</v>
      </c>
      <c r="AJ1875" s="179">
        <f t="shared" si="881"/>
        <v>0</v>
      </c>
      <c r="AK1875" s="179">
        <f t="shared" si="882"/>
        <v>0</v>
      </c>
      <c r="AL1875" s="179">
        <f t="shared" si="883"/>
        <v>0</v>
      </c>
      <c r="AM1875" s="180">
        <f>IF(L1875=1,Stundensätze!$D$13,IF(L1875=2,Stundensätze!$D$17,IF(L1875=4,Stundensätze!$D$21,"")))</f>
        <v>0</v>
      </c>
      <c r="AN1875" s="180">
        <f>IF(L1875=1,Stundensätze!$D$15,IF(L1875=2,Stundensätze!$D$19,IF(L1875=4,Stundensätze!$D$23,"")))</f>
        <v>0</v>
      </c>
      <c r="AO1875" s="180" t="e">
        <f t="shared" si="864"/>
        <v>#DIV/0!</v>
      </c>
      <c r="AP1875" s="180">
        <f t="shared" si="865"/>
        <v>0</v>
      </c>
      <c r="AQ1875" s="192" t="e">
        <f t="shared" si="866"/>
        <v>#DIV/0!</v>
      </c>
      <c r="AR1875" s="192" t="e">
        <f t="shared" si="867"/>
        <v>#DIV/0!</v>
      </c>
      <c r="AS1875" s="193" t="e">
        <f t="shared" si="868"/>
        <v>#DIV/0!</v>
      </c>
      <c r="AT1875" s="258" t="str">
        <f>IF(K1875=0,0,VLOOKUP(K1875,Kostenstellen!A:B,2,FALSE))</f>
        <v xml:space="preserve">Betriebsrat         </v>
      </c>
      <c r="AU1875" s="68" t="str">
        <f t="shared" si="875"/>
        <v>R</v>
      </c>
      <c r="AV1875" s="68" t="str">
        <f t="shared" si="876"/>
        <v/>
      </c>
      <c r="AW1875" s="68">
        <f>IF(AF1875=0,0,VLOOKUP($H1875,Leistungszahlen!$A$11:$H$158,4,FALSE))</f>
        <v>0</v>
      </c>
      <c r="AX1875" s="68">
        <f>IF(AF1875=0,0,VLOOKUP($H1875,Leistungszahlen!$A$11:$H$158,5,FALSE))</f>
        <v>0</v>
      </c>
      <c r="AY1875" s="68">
        <f>IF(AG1875=0,0,VLOOKUP($H1875,Leistungszahlen!$A$11:$H$158,6,FALSE))</f>
        <v>0</v>
      </c>
      <c r="AZ1875" s="68">
        <f t="shared" si="877"/>
        <v>0</v>
      </c>
      <c r="BA1875" s="68">
        <f t="shared" si="878"/>
        <v>0</v>
      </c>
      <c r="BC1875" s="68">
        <f t="shared" si="869"/>
        <v>0</v>
      </c>
      <c r="BD1875" s="285"/>
    </row>
    <row r="1876" spans="1:56" s="68" customFormat="1">
      <c r="A1876" s="200"/>
      <c r="B1876" s="200"/>
      <c r="C1876" s="200" t="s">
        <v>338</v>
      </c>
      <c r="D1876" s="200" t="s">
        <v>1689</v>
      </c>
      <c r="E1876" s="200" t="s">
        <v>350</v>
      </c>
      <c r="F1876" s="200"/>
      <c r="G1876" s="200" t="s">
        <v>667</v>
      </c>
      <c r="H1876" s="201" t="s">
        <v>215</v>
      </c>
      <c r="I1876" s="202">
        <v>5.75</v>
      </c>
      <c r="J1876" s="200" t="s">
        <v>778</v>
      </c>
      <c r="K1876" s="176">
        <v>6</v>
      </c>
      <c r="L1876" s="176">
        <v>1</v>
      </c>
      <c r="M1876" s="176"/>
      <c r="N1876" s="286">
        <v>1</v>
      </c>
      <c r="O1876" s="286"/>
      <c r="P1876" s="176"/>
      <c r="Q1876" s="203">
        <f t="shared" si="870"/>
        <v>1</v>
      </c>
      <c r="R1876" s="203">
        <f t="shared" si="871"/>
        <v>0</v>
      </c>
      <c r="S1876" s="203">
        <f t="shared" si="872"/>
        <v>0</v>
      </c>
      <c r="T1876" s="203">
        <f t="shared" si="873"/>
        <v>0</v>
      </c>
      <c r="U1876" s="203">
        <f t="shared" si="874"/>
        <v>0</v>
      </c>
      <c r="V1876" s="175">
        <f>IF(Q1876&gt;0,VLOOKUP(Q1876,Jahresfaktoren!$A$11:$B$24,2,),0)</f>
        <v>52</v>
      </c>
      <c r="W1876" s="175">
        <f>IF(R1876&gt;0,VLOOKUP(R1876,Jahresfaktoren!$D$11:$E$24,2,),0)</f>
        <v>0</v>
      </c>
      <c r="X1876" s="175">
        <f>IF(S1876&gt;0,VLOOKUP(S1876,Jahresfaktoren!$A$28:$B$29,2,),0)</f>
        <v>0</v>
      </c>
      <c r="Y1876" s="175">
        <f>IF(T1876&gt;0,VLOOKUP(T1876,Jahresfaktoren!$A$28:$B$29,2,),0)</f>
        <v>0</v>
      </c>
      <c r="Z1876" s="175">
        <f>IF(U1876&gt;0,VLOOKUP(U1876,Jahresfaktoren!$A$32:$B$33,2,),)</f>
        <v>0</v>
      </c>
      <c r="AA1876" s="177">
        <f t="shared" si="859"/>
        <v>299</v>
      </c>
      <c r="AB1876" s="177" t="str">
        <f t="shared" si="860"/>
        <v/>
      </c>
      <c r="AC1876" s="177" t="str">
        <f t="shared" si="861"/>
        <v/>
      </c>
      <c r="AD1876" s="177" t="str">
        <f t="shared" si="862"/>
        <v/>
      </c>
      <c r="AE1876" s="177" t="str">
        <f t="shared" si="863"/>
        <v/>
      </c>
      <c r="AF1876" s="178">
        <f>IF(Q1876&gt;0,VLOOKUP(H1876,Leistungszahlen!$A$11:$C$158,3,),0)</f>
        <v>0</v>
      </c>
      <c r="AG1876" s="178">
        <f>IF(R1876&gt;0,VLOOKUP(H1876,Leistungszahlen!$A$11:$F$158,6,),IF(T1876&gt;0,VLOOKUP(H1876,Leistungszahlen!$A$11:$F$158,6,),0))</f>
        <v>0</v>
      </c>
      <c r="AH1876" s="179" t="e">
        <f t="shared" si="879"/>
        <v>#DIV/0!</v>
      </c>
      <c r="AI1876" s="179">
        <f t="shared" si="880"/>
        <v>0</v>
      </c>
      <c r="AJ1876" s="179">
        <f t="shared" si="881"/>
        <v>0</v>
      </c>
      <c r="AK1876" s="179">
        <f t="shared" si="882"/>
        <v>0</v>
      </c>
      <c r="AL1876" s="179">
        <f t="shared" si="883"/>
        <v>0</v>
      </c>
      <c r="AM1876" s="180">
        <f>IF(L1876=1,Stundensätze!$D$13,IF(L1876=2,Stundensätze!$D$17,IF(L1876=4,Stundensätze!$D$21,"")))</f>
        <v>0</v>
      </c>
      <c r="AN1876" s="180">
        <f>IF(L1876=1,Stundensätze!$D$15,IF(L1876=2,Stundensätze!$D$19,IF(L1876=4,Stundensätze!$D$23,"")))</f>
        <v>0</v>
      </c>
      <c r="AO1876" s="180" t="e">
        <f t="shared" si="864"/>
        <v>#DIV/0!</v>
      </c>
      <c r="AP1876" s="180">
        <f t="shared" si="865"/>
        <v>0</v>
      </c>
      <c r="AQ1876" s="192" t="e">
        <f t="shared" si="866"/>
        <v>#DIV/0!</v>
      </c>
      <c r="AR1876" s="192" t="e">
        <f t="shared" si="867"/>
        <v>#DIV/0!</v>
      </c>
      <c r="AS1876" s="193" t="e">
        <f t="shared" si="868"/>
        <v>#DIV/0!</v>
      </c>
      <c r="AT1876" s="258" t="str">
        <f>IF(K1876=0,0,VLOOKUP(K1876,Kostenstellen!A:B,2,FALSE))</f>
        <v xml:space="preserve">Betriebsrat         </v>
      </c>
      <c r="AU1876" s="68" t="str">
        <f t="shared" si="875"/>
        <v>R</v>
      </c>
      <c r="AV1876" s="68" t="str">
        <f t="shared" si="876"/>
        <v/>
      </c>
      <c r="AW1876" s="68">
        <f>IF(AF1876=0,0,VLOOKUP($H1876,Leistungszahlen!$A$11:$H$158,4,FALSE))</f>
        <v>0</v>
      </c>
      <c r="AX1876" s="68">
        <f>IF(AF1876=0,0,VLOOKUP($H1876,Leistungszahlen!$A$11:$H$158,5,FALSE))</f>
        <v>0</v>
      </c>
      <c r="AY1876" s="68">
        <f>IF(AG1876=0,0,VLOOKUP($H1876,Leistungszahlen!$A$11:$H$158,6,FALSE))</f>
        <v>0</v>
      </c>
      <c r="AZ1876" s="68">
        <f t="shared" si="877"/>
        <v>0</v>
      </c>
      <c r="BA1876" s="68">
        <f t="shared" si="878"/>
        <v>0</v>
      </c>
      <c r="BC1876" s="68">
        <f t="shared" si="869"/>
        <v>0</v>
      </c>
      <c r="BD1876" s="285"/>
    </row>
    <row r="1877" spans="1:56" s="68" customFormat="1">
      <c r="A1877" s="200"/>
      <c r="B1877" s="200"/>
      <c r="C1877" s="200" t="s">
        <v>338</v>
      </c>
      <c r="D1877" s="200" t="s">
        <v>1689</v>
      </c>
      <c r="E1877" s="200" t="s">
        <v>350</v>
      </c>
      <c r="F1877" s="200"/>
      <c r="G1877" s="200" t="s">
        <v>191</v>
      </c>
      <c r="H1877" s="201" t="s">
        <v>203</v>
      </c>
      <c r="I1877" s="202">
        <v>4.8</v>
      </c>
      <c r="J1877" s="200" t="s">
        <v>560</v>
      </c>
      <c r="K1877" s="176">
        <v>6</v>
      </c>
      <c r="L1877" s="176">
        <v>1</v>
      </c>
      <c r="M1877" s="176"/>
      <c r="N1877" s="286">
        <v>5</v>
      </c>
      <c r="O1877" s="286"/>
      <c r="P1877" s="176"/>
      <c r="Q1877" s="203">
        <f t="shared" si="870"/>
        <v>5</v>
      </c>
      <c r="R1877" s="203">
        <f t="shared" si="871"/>
        <v>0</v>
      </c>
      <c r="S1877" s="203">
        <f t="shared" si="872"/>
        <v>0</v>
      </c>
      <c r="T1877" s="203">
        <f t="shared" si="873"/>
        <v>0</v>
      </c>
      <c r="U1877" s="203">
        <f t="shared" si="874"/>
        <v>0</v>
      </c>
      <c r="V1877" s="175">
        <f>IF(Q1877&gt;0,VLOOKUP(Q1877,Jahresfaktoren!$A$11:$B$24,2,),0)</f>
        <v>250</v>
      </c>
      <c r="W1877" s="175">
        <f>IF(R1877&gt;0,VLOOKUP(R1877,Jahresfaktoren!$D$11:$E$24,2,),0)</f>
        <v>0</v>
      </c>
      <c r="X1877" s="175">
        <f>IF(S1877&gt;0,VLOOKUP(S1877,Jahresfaktoren!$A$28:$B$29,2,),0)</f>
        <v>0</v>
      </c>
      <c r="Y1877" s="175">
        <f>IF(T1877&gt;0,VLOOKUP(T1877,Jahresfaktoren!$A$28:$B$29,2,),0)</f>
        <v>0</v>
      </c>
      <c r="Z1877" s="175">
        <f>IF(U1877&gt;0,VLOOKUP(U1877,Jahresfaktoren!$A$32:$B$33,2,),)</f>
        <v>0</v>
      </c>
      <c r="AA1877" s="177">
        <f t="shared" si="859"/>
        <v>1200</v>
      </c>
      <c r="AB1877" s="177" t="str">
        <f t="shared" si="860"/>
        <v/>
      </c>
      <c r="AC1877" s="177" t="str">
        <f t="shared" si="861"/>
        <v/>
      </c>
      <c r="AD1877" s="177" t="str">
        <f t="shared" si="862"/>
        <v/>
      </c>
      <c r="AE1877" s="177" t="str">
        <f t="shared" si="863"/>
        <v/>
      </c>
      <c r="AF1877" s="178">
        <f>IF(Q1877&gt;0,VLOOKUP(H1877,Leistungszahlen!$A$11:$C$158,3,),0)</f>
        <v>0</v>
      </c>
      <c r="AG1877" s="178">
        <f>IF(R1877&gt;0,VLOOKUP(H1877,Leistungszahlen!$A$11:$F$158,6,),IF(T1877&gt;0,VLOOKUP(H1877,Leistungszahlen!$A$11:$F$158,6,),0))</f>
        <v>0</v>
      </c>
      <c r="AH1877" s="179" t="e">
        <f t="shared" si="879"/>
        <v>#DIV/0!</v>
      </c>
      <c r="AI1877" s="179">
        <f t="shared" si="880"/>
        <v>0</v>
      </c>
      <c r="AJ1877" s="179">
        <f t="shared" si="881"/>
        <v>0</v>
      </c>
      <c r="AK1877" s="179">
        <f t="shared" si="882"/>
        <v>0</v>
      </c>
      <c r="AL1877" s="179">
        <f t="shared" si="883"/>
        <v>0</v>
      </c>
      <c r="AM1877" s="180">
        <f>IF(L1877=1,Stundensätze!$D$13,IF(L1877=2,Stundensätze!$D$17,IF(L1877=4,Stundensätze!$D$21,"")))</f>
        <v>0</v>
      </c>
      <c r="AN1877" s="180">
        <f>IF(L1877=1,Stundensätze!$D$15,IF(L1877=2,Stundensätze!$D$19,IF(L1877=4,Stundensätze!$D$23,"")))</f>
        <v>0</v>
      </c>
      <c r="AO1877" s="180" t="e">
        <f t="shared" si="864"/>
        <v>#DIV/0!</v>
      </c>
      <c r="AP1877" s="180">
        <f t="shared" si="865"/>
        <v>0</v>
      </c>
      <c r="AQ1877" s="192" t="e">
        <f t="shared" si="866"/>
        <v>#DIV/0!</v>
      </c>
      <c r="AR1877" s="192" t="e">
        <f t="shared" si="867"/>
        <v>#DIV/0!</v>
      </c>
      <c r="AS1877" s="193" t="e">
        <f t="shared" si="868"/>
        <v>#DIV/0!</v>
      </c>
      <c r="AT1877" s="258" t="str">
        <f>IF(K1877=0,0,VLOOKUP(K1877,Kostenstellen!A:B,2,FALSE))</f>
        <v xml:space="preserve">Betriebsrat         </v>
      </c>
      <c r="AU1877" s="68" t="str">
        <f t="shared" si="875"/>
        <v>E</v>
      </c>
      <c r="AV1877" s="68" t="str">
        <f t="shared" si="876"/>
        <v/>
      </c>
      <c r="AW1877" s="68">
        <f>IF(AF1877=0,0,VLOOKUP($H1877,Leistungszahlen!$A$11:$H$158,4,FALSE))</f>
        <v>0</v>
      </c>
      <c r="AX1877" s="68">
        <f>IF(AF1877=0,0,VLOOKUP($H1877,Leistungszahlen!$A$11:$H$158,5,FALSE))</f>
        <v>0</v>
      </c>
      <c r="AY1877" s="68">
        <f>IF(AG1877=0,0,VLOOKUP($H1877,Leistungszahlen!$A$11:$H$158,6,FALSE))</f>
        <v>0</v>
      </c>
      <c r="AZ1877" s="68">
        <f t="shared" si="877"/>
        <v>0</v>
      </c>
      <c r="BA1877" s="68">
        <f t="shared" si="878"/>
        <v>0</v>
      </c>
      <c r="BC1877" s="68">
        <f t="shared" si="869"/>
        <v>0</v>
      </c>
      <c r="BD1877" s="285"/>
    </row>
    <row r="1878" spans="1:56" s="68" customFormat="1">
      <c r="A1878" s="200"/>
      <c r="B1878" s="200"/>
      <c r="C1878" s="200" t="s">
        <v>338</v>
      </c>
      <c r="D1878" s="200" t="s">
        <v>1689</v>
      </c>
      <c r="E1878" s="200" t="s">
        <v>350</v>
      </c>
      <c r="F1878" s="200"/>
      <c r="G1878" s="200" t="s">
        <v>339</v>
      </c>
      <c r="H1878" s="201" t="s">
        <v>202</v>
      </c>
      <c r="I1878" s="202">
        <v>16.899999999999999</v>
      </c>
      <c r="J1878" s="200" t="s">
        <v>307</v>
      </c>
      <c r="K1878" s="176">
        <v>6</v>
      </c>
      <c r="L1878" s="176">
        <v>1</v>
      </c>
      <c r="M1878" s="176"/>
      <c r="N1878" s="286">
        <v>1</v>
      </c>
      <c r="O1878" s="286">
        <v>4</v>
      </c>
      <c r="P1878" s="176"/>
      <c r="Q1878" s="203">
        <f t="shared" si="870"/>
        <v>1</v>
      </c>
      <c r="R1878" s="203">
        <f t="shared" si="871"/>
        <v>4</v>
      </c>
      <c r="S1878" s="203">
        <f t="shared" si="872"/>
        <v>0</v>
      </c>
      <c r="T1878" s="203">
        <f t="shared" si="873"/>
        <v>0</v>
      </c>
      <c r="U1878" s="203">
        <f t="shared" si="874"/>
        <v>0</v>
      </c>
      <c r="V1878" s="175">
        <f>IF(Q1878&gt;0,VLOOKUP(Q1878,Jahresfaktoren!$A$11:$B$24,2,),0)</f>
        <v>52</v>
      </c>
      <c r="W1878" s="175">
        <f>IF(R1878&gt;0,VLOOKUP(R1878,Jahresfaktoren!$D$11:$E$24,2,),0)</f>
        <v>198</v>
      </c>
      <c r="X1878" s="175">
        <f>IF(S1878&gt;0,VLOOKUP(S1878,Jahresfaktoren!$A$28:$B$29,2,),0)</f>
        <v>0</v>
      </c>
      <c r="Y1878" s="175">
        <f>IF(T1878&gt;0,VLOOKUP(T1878,Jahresfaktoren!$A$28:$B$29,2,),0)</f>
        <v>0</v>
      </c>
      <c r="Z1878" s="175">
        <f>IF(U1878&gt;0,VLOOKUP(U1878,Jahresfaktoren!$A$32:$B$33,2,),)</f>
        <v>0</v>
      </c>
      <c r="AA1878" s="177">
        <f t="shared" si="859"/>
        <v>878.8</v>
      </c>
      <c r="AB1878" s="177">
        <f t="shared" si="860"/>
        <v>3346.2</v>
      </c>
      <c r="AC1878" s="177" t="str">
        <f t="shared" si="861"/>
        <v/>
      </c>
      <c r="AD1878" s="177" t="str">
        <f t="shared" si="862"/>
        <v/>
      </c>
      <c r="AE1878" s="177" t="str">
        <f t="shared" si="863"/>
        <v/>
      </c>
      <c r="AF1878" s="178">
        <f>IF(Q1878&gt;0,VLOOKUP(H1878,Leistungszahlen!$A$11:$C$158,3,),0)</f>
        <v>0</v>
      </c>
      <c r="AG1878" s="178">
        <f>IF(R1878&gt;0,VLOOKUP(H1878,Leistungszahlen!$A$11:$F$158,6,),IF(T1878&gt;0,VLOOKUP(H1878,Leistungszahlen!$A$11:$F$158,6,),0))</f>
        <v>0</v>
      </c>
      <c r="AH1878" s="179" t="e">
        <f t="shared" si="879"/>
        <v>#DIV/0!</v>
      </c>
      <c r="AI1878" s="179" t="e">
        <f t="shared" si="880"/>
        <v>#DIV/0!</v>
      </c>
      <c r="AJ1878" s="179">
        <f t="shared" si="881"/>
        <v>0</v>
      </c>
      <c r="AK1878" s="179">
        <f t="shared" si="882"/>
        <v>0</v>
      </c>
      <c r="AL1878" s="179">
        <f t="shared" si="883"/>
        <v>0</v>
      </c>
      <c r="AM1878" s="180">
        <f>IF(L1878=1,Stundensätze!$D$13,IF(L1878=2,Stundensätze!$D$17,IF(L1878=4,Stundensätze!$D$21,"")))</f>
        <v>0</v>
      </c>
      <c r="AN1878" s="180">
        <f>IF(L1878=1,Stundensätze!$D$15,IF(L1878=2,Stundensätze!$D$19,IF(L1878=4,Stundensätze!$D$23,"")))</f>
        <v>0</v>
      </c>
      <c r="AO1878" s="180" t="e">
        <f t="shared" si="864"/>
        <v>#DIV/0!</v>
      </c>
      <c r="AP1878" s="180">
        <f t="shared" si="865"/>
        <v>0</v>
      </c>
      <c r="AQ1878" s="192" t="e">
        <f t="shared" si="866"/>
        <v>#DIV/0!</v>
      </c>
      <c r="AR1878" s="192" t="e">
        <f t="shared" si="867"/>
        <v>#DIV/0!</v>
      </c>
      <c r="AS1878" s="193" t="e">
        <f t="shared" si="868"/>
        <v>#DIV/0!</v>
      </c>
      <c r="AT1878" s="258" t="str">
        <f>IF(K1878=0,0,VLOOKUP(K1878,Kostenstellen!A:B,2,FALSE))</f>
        <v xml:space="preserve">Betriebsrat         </v>
      </c>
      <c r="AU1878" s="68" t="str">
        <f t="shared" si="875"/>
        <v>D</v>
      </c>
      <c r="AV1878" s="68" t="str">
        <f t="shared" si="876"/>
        <v>D</v>
      </c>
      <c r="AW1878" s="68">
        <f>IF(AF1878=0,0,VLOOKUP($H1878,Leistungszahlen!$A$11:$H$158,4,FALSE))</f>
        <v>0</v>
      </c>
      <c r="AX1878" s="68">
        <f>IF(AF1878=0,0,VLOOKUP($H1878,Leistungszahlen!$A$11:$H$158,5,FALSE))</f>
        <v>0</v>
      </c>
      <c r="AY1878" s="68">
        <f>IF(AG1878=0,0,VLOOKUP($H1878,Leistungszahlen!$A$11:$H$158,6,FALSE))</f>
        <v>0</v>
      </c>
      <c r="AZ1878" s="68">
        <f t="shared" si="877"/>
        <v>0</v>
      </c>
      <c r="BA1878" s="68">
        <f t="shared" si="878"/>
        <v>0</v>
      </c>
      <c r="BC1878" s="68">
        <f t="shared" si="869"/>
        <v>0</v>
      </c>
      <c r="BD1878" s="285"/>
    </row>
    <row r="1879" spans="1:56" s="68" customFormat="1">
      <c r="A1879" s="200"/>
      <c r="B1879" s="200"/>
      <c r="C1879" s="200" t="s">
        <v>338</v>
      </c>
      <c r="D1879" s="200" t="s">
        <v>1689</v>
      </c>
      <c r="E1879" s="200" t="s">
        <v>350</v>
      </c>
      <c r="F1879" s="200"/>
      <c r="G1879" s="200" t="s">
        <v>340</v>
      </c>
      <c r="H1879" s="201" t="s">
        <v>202</v>
      </c>
      <c r="I1879" s="202">
        <v>16.149999999999999</v>
      </c>
      <c r="J1879" s="200" t="s">
        <v>307</v>
      </c>
      <c r="K1879" s="176">
        <v>6</v>
      </c>
      <c r="L1879" s="176">
        <v>1</v>
      </c>
      <c r="M1879" s="176"/>
      <c r="N1879" s="286">
        <v>1</v>
      </c>
      <c r="O1879" s="286">
        <v>4</v>
      </c>
      <c r="P1879" s="176"/>
      <c r="Q1879" s="203">
        <f t="shared" si="870"/>
        <v>1</v>
      </c>
      <c r="R1879" s="203">
        <f t="shared" si="871"/>
        <v>4</v>
      </c>
      <c r="S1879" s="203">
        <f t="shared" si="872"/>
        <v>0</v>
      </c>
      <c r="T1879" s="203">
        <f t="shared" si="873"/>
        <v>0</v>
      </c>
      <c r="U1879" s="203">
        <f t="shared" si="874"/>
        <v>0</v>
      </c>
      <c r="V1879" s="175">
        <f>IF(Q1879&gt;0,VLOOKUP(Q1879,Jahresfaktoren!$A$11:$B$24,2,),0)</f>
        <v>52</v>
      </c>
      <c r="W1879" s="175">
        <f>IF(R1879&gt;0,VLOOKUP(R1879,Jahresfaktoren!$D$11:$E$24,2,),0)</f>
        <v>198</v>
      </c>
      <c r="X1879" s="175">
        <f>IF(S1879&gt;0,VLOOKUP(S1879,Jahresfaktoren!$A$28:$B$29,2,),0)</f>
        <v>0</v>
      </c>
      <c r="Y1879" s="175">
        <f>IF(T1879&gt;0,VLOOKUP(T1879,Jahresfaktoren!$A$28:$B$29,2,),0)</f>
        <v>0</v>
      </c>
      <c r="Z1879" s="175">
        <f>IF(U1879&gt;0,VLOOKUP(U1879,Jahresfaktoren!$A$32:$B$33,2,),)</f>
        <v>0</v>
      </c>
      <c r="AA1879" s="177">
        <f t="shared" si="859"/>
        <v>839.8</v>
      </c>
      <c r="AB1879" s="177">
        <f t="shared" si="860"/>
        <v>3197.7</v>
      </c>
      <c r="AC1879" s="177" t="str">
        <f t="shared" si="861"/>
        <v/>
      </c>
      <c r="AD1879" s="177" t="str">
        <f t="shared" si="862"/>
        <v/>
      </c>
      <c r="AE1879" s="177" t="str">
        <f t="shared" si="863"/>
        <v/>
      </c>
      <c r="AF1879" s="178">
        <f>IF(Q1879&gt;0,VLOOKUP(H1879,Leistungszahlen!$A$11:$C$158,3,),0)</f>
        <v>0</v>
      </c>
      <c r="AG1879" s="178">
        <f>IF(R1879&gt;0,VLOOKUP(H1879,Leistungszahlen!$A$11:$F$158,6,),IF(T1879&gt;0,VLOOKUP(H1879,Leistungszahlen!$A$11:$F$158,6,),0))</f>
        <v>0</v>
      </c>
      <c r="AH1879" s="179" t="e">
        <f t="shared" si="879"/>
        <v>#DIV/0!</v>
      </c>
      <c r="AI1879" s="179" t="e">
        <f t="shared" si="880"/>
        <v>#DIV/0!</v>
      </c>
      <c r="AJ1879" s="179">
        <f t="shared" si="881"/>
        <v>0</v>
      </c>
      <c r="AK1879" s="179">
        <f t="shared" si="882"/>
        <v>0</v>
      </c>
      <c r="AL1879" s="179">
        <f t="shared" si="883"/>
        <v>0</v>
      </c>
      <c r="AM1879" s="180">
        <f>IF(L1879=1,Stundensätze!$D$13,IF(L1879=2,Stundensätze!$D$17,IF(L1879=4,Stundensätze!$D$21,"")))</f>
        <v>0</v>
      </c>
      <c r="AN1879" s="180">
        <f>IF(L1879=1,Stundensätze!$D$15,IF(L1879=2,Stundensätze!$D$19,IF(L1879=4,Stundensätze!$D$23,"")))</f>
        <v>0</v>
      </c>
      <c r="AO1879" s="180" t="e">
        <f t="shared" si="864"/>
        <v>#DIV/0!</v>
      </c>
      <c r="AP1879" s="180">
        <f t="shared" si="865"/>
        <v>0</v>
      </c>
      <c r="AQ1879" s="192" t="e">
        <f t="shared" si="866"/>
        <v>#DIV/0!</v>
      </c>
      <c r="AR1879" s="192" t="e">
        <f t="shared" si="867"/>
        <v>#DIV/0!</v>
      </c>
      <c r="AS1879" s="193" t="e">
        <f t="shared" si="868"/>
        <v>#DIV/0!</v>
      </c>
      <c r="AT1879" s="258" t="str">
        <f>IF(K1879=0,0,VLOOKUP(K1879,Kostenstellen!A:B,2,FALSE))</f>
        <v xml:space="preserve">Betriebsrat         </v>
      </c>
      <c r="AU1879" s="68" t="str">
        <f t="shared" si="875"/>
        <v>D</v>
      </c>
      <c r="AV1879" s="68" t="str">
        <f t="shared" si="876"/>
        <v>D</v>
      </c>
      <c r="AW1879" s="68">
        <f>IF(AF1879=0,0,VLOOKUP($H1879,Leistungszahlen!$A$11:$H$158,4,FALSE))</f>
        <v>0</v>
      </c>
      <c r="AX1879" s="68">
        <f>IF(AF1879=0,0,VLOOKUP($H1879,Leistungszahlen!$A$11:$H$158,5,FALSE))</f>
        <v>0</v>
      </c>
      <c r="AY1879" s="68">
        <f>IF(AG1879=0,0,VLOOKUP($H1879,Leistungszahlen!$A$11:$H$158,6,FALSE))</f>
        <v>0</v>
      </c>
      <c r="AZ1879" s="68">
        <f t="shared" si="877"/>
        <v>0</v>
      </c>
      <c r="BA1879" s="68">
        <f t="shared" si="878"/>
        <v>0</v>
      </c>
      <c r="BC1879" s="68">
        <f t="shared" si="869"/>
        <v>0</v>
      </c>
      <c r="BD1879" s="285"/>
    </row>
    <row r="1880" spans="1:56" s="68" customFormat="1">
      <c r="A1880" s="200"/>
      <c r="B1880" s="200"/>
      <c r="C1880" s="200" t="s">
        <v>338</v>
      </c>
      <c r="D1880" s="200" t="s">
        <v>1689</v>
      </c>
      <c r="E1880" s="200" t="s">
        <v>350</v>
      </c>
      <c r="F1880" s="200"/>
      <c r="G1880" s="200" t="s">
        <v>341</v>
      </c>
      <c r="H1880" s="201" t="s">
        <v>686</v>
      </c>
      <c r="I1880" s="202">
        <v>17.399999999999999</v>
      </c>
      <c r="J1880" s="200" t="s">
        <v>307</v>
      </c>
      <c r="K1880" s="176">
        <v>6</v>
      </c>
      <c r="L1880" s="176">
        <v>1</v>
      </c>
      <c r="M1880" s="176"/>
      <c r="N1880" s="286">
        <v>1</v>
      </c>
      <c r="O1880" s="286">
        <v>4</v>
      </c>
      <c r="P1880" s="176"/>
      <c r="Q1880" s="203">
        <f t="shared" si="870"/>
        <v>1</v>
      </c>
      <c r="R1880" s="203">
        <f t="shared" si="871"/>
        <v>4</v>
      </c>
      <c r="S1880" s="203">
        <f t="shared" si="872"/>
        <v>0</v>
      </c>
      <c r="T1880" s="203">
        <f t="shared" si="873"/>
        <v>0</v>
      </c>
      <c r="U1880" s="203">
        <f t="shared" si="874"/>
        <v>0</v>
      </c>
      <c r="V1880" s="175">
        <f>IF(Q1880&gt;0,VLOOKUP(Q1880,Jahresfaktoren!$A$11:$B$24,2,),0)</f>
        <v>52</v>
      </c>
      <c r="W1880" s="175">
        <f>IF(R1880&gt;0,VLOOKUP(R1880,Jahresfaktoren!$D$11:$E$24,2,),0)</f>
        <v>198</v>
      </c>
      <c r="X1880" s="175">
        <f>IF(S1880&gt;0,VLOOKUP(S1880,Jahresfaktoren!$A$28:$B$29,2,),0)</f>
        <v>0</v>
      </c>
      <c r="Y1880" s="175">
        <f>IF(T1880&gt;0,VLOOKUP(T1880,Jahresfaktoren!$A$28:$B$29,2,),0)</f>
        <v>0</v>
      </c>
      <c r="Z1880" s="175">
        <f>IF(U1880&gt;0,VLOOKUP(U1880,Jahresfaktoren!$A$32:$B$33,2,),)</f>
        <v>0</v>
      </c>
      <c r="AA1880" s="177">
        <f t="shared" si="859"/>
        <v>904.8</v>
      </c>
      <c r="AB1880" s="177">
        <f t="shared" si="860"/>
        <v>3445.2</v>
      </c>
      <c r="AC1880" s="177" t="str">
        <f t="shared" si="861"/>
        <v/>
      </c>
      <c r="AD1880" s="177" t="str">
        <f t="shared" si="862"/>
        <v/>
      </c>
      <c r="AE1880" s="177" t="str">
        <f t="shared" si="863"/>
        <v/>
      </c>
      <c r="AF1880" s="178">
        <f>IF(Q1880&gt;0,VLOOKUP(H1880,Leistungszahlen!$A$11:$C$158,3,),0)</f>
        <v>0</v>
      </c>
      <c r="AG1880" s="178">
        <f>IF(R1880&gt;0,VLOOKUP(H1880,Leistungszahlen!$A$11:$F$158,6,),IF(T1880&gt;0,VLOOKUP(H1880,Leistungszahlen!$A$11:$F$158,6,),0))</f>
        <v>0</v>
      </c>
      <c r="AH1880" s="179" t="e">
        <f t="shared" si="879"/>
        <v>#DIV/0!</v>
      </c>
      <c r="AI1880" s="179" t="e">
        <f t="shared" si="880"/>
        <v>#DIV/0!</v>
      </c>
      <c r="AJ1880" s="179">
        <f t="shared" si="881"/>
        <v>0</v>
      </c>
      <c r="AK1880" s="179">
        <f t="shared" si="882"/>
        <v>0</v>
      </c>
      <c r="AL1880" s="179">
        <f t="shared" si="883"/>
        <v>0</v>
      </c>
      <c r="AM1880" s="180">
        <f>IF(L1880=1,Stundensätze!$D$13,IF(L1880=2,Stundensätze!$D$17,IF(L1880=4,Stundensätze!$D$21,"")))</f>
        <v>0</v>
      </c>
      <c r="AN1880" s="180">
        <f>IF(L1880=1,Stundensätze!$D$15,IF(L1880=2,Stundensätze!$D$19,IF(L1880=4,Stundensätze!$D$23,"")))</f>
        <v>0</v>
      </c>
      <c r="AO1880" s="180" t="e">
        <f t="shared" si="864"/>
        <v>#DIV/0!</v>
      </c>
      <c r="AP1880" s="180">
        <f t="shared" si="865"/>
        <v>0</v>
      </c>
      <c r="AQ1880" s="192" t="e">
        <f t="shared" si="866"/>
        <v>#DIV/0!</v>
      </c>
      <c r="AR1880" s="192" t="e">
        <f t="shared" si="867"/>
        <v>#DIV/0!</v>
      </c>
      <c r="AS1880" s="193" t="e">
        <f t="shared" si="868"/>
        <v>#DIV/0!</v>
      </c>
      <c r="AT1880" s="258" t="str">
        <f>IF(K1880=0,0,VLOOKUP(K1880,Kostenstellen!A:B,2,FALSE))</f>
        <v xml:space="preserve">Betriebsrat         </v>
      </c>
      <c r="AU1880" s="68" t="str">
        <f t="shared" si="875"/>
        <v>F1</v>
      </c>
      <c r="AV1880" s="68" t="str">
        <f t="shared" si="876"/>
        <v>F1</v>
      </c>
      <c r="AW1880" s="68">
        <f>IF(AF1880=0,0,VLOOKUP($H1880,Leistungszahlen!$A$11:$H$158,4,FALSE))</f>
        <v>0</v>
      </c>
      <c r="AX1880" s="68">
        <f>IF(AF1880=0,0,VLOOKUP($H1880,Leistungszahlen!$A$11:$H$158,5,FALSE))</f>
        <v>0</v>
      </c>
      <c r="AY1880" s="68">
        <f>IF(AG1880=0,0,VLOOKUP($H1880,Leistungszahlen!$A$11:$H$158,6,FALSE))</f>
        <v>0</v>
      </c>
      <c r="AZ1880" s="68">
        <f t="shared" si="877"/>
        <v>0</v>
      </c>
      <c r="BA1880" s="68">
        <f t="shared" si="878"/>
        <v>0</v>
      </c>
      <c r="BC1880" s="68">
        <f t="shared" si="869"/>
        <v>0</v>
      </c>
      <c r="BD1880" s="285"/>
    </row>
    <row r="1881" spans="1:56" s="68" customFormat="1">
      <c r="A1881" s="200"/>
      <c r="B1881" s="200"/>
      <c r="C1881" s="200" t="s">
        <v>338</v>
      </c>
      <c r="D1881" s="200" t="s">
        <v>1689</v>
      </c>
      <c r="E1881" s="200" t="s">
        <v>350</v>
      </c>
      <c r="F1881" s="200"/>
      <c r="G1881" s="200" t="s">
        <v>342</v>
      </c>
      <c r="H1881" s="201" t="s">
        <v>202</v>
      </c>
      <c r="I1881" s="202">
        <v>16.899999999999999</v>
      </c>
      <c r="J1881" s="200" t="s">
        <v>307</v>
      </c>
      <c r="K1881" s="176">
        <v>6</v>
      </c>
      <c r="L1881" s="176">
        <v>1</v>
      </c>
      <c r="M1881" s="176"/>
      <c r="N1881" s="286">
        <v>1</v>
      </c>
      <c r="O1881" s="286">
        <v>4</v>
      </c>
      <c r="P1881" s="176"/>
      <c r="Q1881" s="203">
        <f t="shared" si="870"/>
        <v>1</v>
      </c>
      <c r="R1881" s="203">
        <f t="shared" si="871"/>
        <v>4</v>
      </c>
      <c r="S1881" s="203">
        <f t="shared" si="872"/>
        <v>0</v>
      </c>
      <c r="T1881" s="203">
        <f t="shared" si="873"/>
        <v>0</v>
      </c>
      <c r="U1881" s="203">
        <f t="shared" si="874"/>
        <v>0</v>
      </c>
      <c r="V1881" s="175">
        <f>IF(Q1881&gt;0,VLOOKUP(Q1881,Jahresfaktoren!$A$11:$B$24,2,),0)</f>
        <v>52</v>
      </c>
      <c r="W1881" s="175">
        <f>IF(R1881&gt;0,VLOOKUP(R1881,Jahresfaktoren!$D$11:$E$24,2,),0)</f>
        <v>198</v>
      </c>
      <c r="X1881" s="175">
        <f>IF(S1881&gt;0,VLOOKUP(S1881,Jahresfaktoren!$A$28:$B$29,2,),0)</f>
        <v>0</v>
      </c>
      <c r="Y1881" s="175">
        <f>IF(T1881&gt;0,VLOOKUP(T1881,Jahresfaktoren!$A$28:$B$29,2,),0)</f>
        <v>0</v>
      </c>
      <c r="Z1881" s="175">
        <f>IF(U1881&gt;0,VLOOKUP(U1881,Jahresfaktoren!$A$32:$B$33,2,),)</f>
        <v>0</v>
      </c>
      <c r="AA1881" s="177">
        <f t="shared" si="859"/>
        <v>878.8</v>
      </c>
      <c r="AB1881" s="177">
        <f t="shared" si="860"/>
        <v>3346.2</v>
      </c>
      <c r="AC1881" s="177" t="str">
        <f t="shared" si="861"/>
        <v/>
      </c>
      <c r="AD1881" s="177" t="str">
        <f t="shared" si="862"/>
        <v/>
      </c>
      <c r="AE1881" s="177" t="str">
        <f t="shared" si="863"/>
        <v/>
      </c>
      <c r="AF1881" s="178">
        <f>IF(Q1881&gt;0,VLOOKUP(H1881,Leistungszahlen!$A$11:$C$158,3,),0)</f>
        <v>0</v>
      </c>
      <c r="AG1881" s="178">
        <f>IF(R1881&gt;0,VLOOKUP(H1881,Leistungszahlen!$A$11:$F$158,6,),IF(T1881&gt;0,VLOOKUP(H1881,Leistungszahlen!$A$11:$F$158,6,),0))</f>
        <v>0</v>
      </c>
      <c r="AH1881" s="179" t="e">
        <f t="shared" si="879"/>
        <v>#DIV/0!</v>
      </c>
      <c r="AI1881" s="179" t="e">
        <f t="shared" si="880"/>
        <v>#DIV/0!</v>
      </c>
      <c r="AJ1881" s="179">
        <f t="shared" si="881"/>
        <v>0</v>
      </c>
      <c r="AK1881" s="179">
        <f t="shared" si="882"/>
        <v>0</v>
      </c>
      <c r="AL1881" s="179">
        <f t="shared" si="883"/>
        <v>0</v>
      </c>
      <c r="AM1881" s="180">
        <f>IF(L1881=1,Stundensätze!$D$13,IF(L1881=2,Stundensätze!$D$17,IF(L1881=4,Stundensätze!$D$21,"")))</f>
        <v>0</v>
      </c>
      <c r="AN1881" s="180">
        <f>IF(L1881=1,Stundensätze!$D$15,IF(L1881=2,Stundensätze!$D$19,IF(L1881=4,Stundensätze!$D$23,"")))</f>
        <v>0</v>
      </c>
      <c r="AO1881" s="180" t="e">
        <f t="shared" si="864"/>
        <v>#DIV/0!</v>
      </c>
      <c r="AP1881" s="180">
        <f t="shared" si="865"/>
        <v>0</v>
      </c>
      <c r="AQ1881" s="192" t="e">
        <f t="shared" si="866"/>
        <v>#DIV/0!</v>
      </c>
      <c r="AR1881" s="192" t="e">
        <f t="shared" si="867"/>
        <v>#DIV/0!</v>
      </c>
      <c r="AS1881" s="193" t="e">
        <f t="shared" si="868"/>
        <v>#DIV/0!</v>
      </c>
      <c r="AT1881" s="258" t="str">
        <f>IF(K1881=0,0,VLOOKUP(K1881,Kostenstellen!A:B,2,FALSE))</f>
        <v xml:space="preserve">Betriebsrat         </v>
      </c>
      <c r="AU1881" s="68" t="str">
        <f t="shared" si="875"/>
        <v>D</v>
      </c>
      <c r="AV1881" s="68" t="str">
        <f t="shared" si="876"/>
        <v>D</v>
      </c>
      <c r="AW1881" s="68">
        <f>IF(AF1881=0,0,VLOOKUP($H1881,Leistungszahlen!$A$11:$H$158,4,FALSE))</f>
        <v>0</v>
      </c>
      <c r="AX1881" s="68">
        <f>IF(AF1881=0,0,VLOOKUP($H1881,Leistungszahlen!$A$11:$H$158,5,FALSE))</f>
        <v>0</v>
      </c>
      <c r="AY1881" s="68">
        <f>IF(AG1881=0,0,VLOOKUP($H1881,Leistungszahlen!$A$11:$H$158,6,FALSE))</f>
        <v>0</v>
      </c>
      <c r="AZ1881" s="68">
        <f t="shared" si="877"/>
        <v>0</v>
      </c>
      <c r="BA1881" s="68">
        <f t="shared" si="878"/>
        <v>0</v>
      </c>
      <c r="BC1881" s="68">
        <f t="shared" si="869"/>
        <v>0</v>
      </c>
      <c r="BD1881" s="285"/>
    </row>
    <row r="1882" spans="1:56" s="68" customFormat="1">
      <c r="A1882" s="200"/>
      <c r="B1882" s="200"/>
      <c r="C1882" s="200" t="s">
        <v>338</v>
      </c>
      <c r="D1882" s="200" t="s">
        <v>1689</v>
      </c>
      <c r="E1882" s="200" t="s">
        <v>350</v>
      </c>
      <c r="F1882" s="200"/>
      <c r="G1882" s="200" t="s">
        <v>113</v>
      </c>
      <c r="H1882" s="201" t="s">
        <v>205</v>
      </c>
      <c r="I1882" s="202">
        <v>16.5</v>
      </c>
      <c r="J1882" s="200" t="s">
        <v>307</v>
      </c>
      <c r="K1882" s="176">
        <v>6</v>
      </c>
      <c r="L1882" s="176">
        <v>1</v>
      </c>
      <c r="M1882" s="176">
        <v>0</v>
      </c>
      <c r="N1882" s="286">
        <v>1</v>
      </c>
      <c r="O1882" s="286">
        <v>4</v>
      </c>
      <c r="P1882" s="176"/>
      <c r="Q1882" s="203">
        <f t="shared" si="870"/>
        <v>1</v>
      </c>
      <c r="R1882" s="203">
        <f t="shared" si="871"/>
        <v>4</v>
      </c>
      <c r="S1882" s="203">
        <f t="shared" si="872"/>
        <v>0</v>
      </c>
      <c r="T1882" s="203">
        <f t="shared" si="873"/>
        <v>0</v>
      </c>
      <c r="U1882" s="203">
        <f t="shared" si="874"/>
        <v>0</v>
      </c>
      <c r="V1882" s="175">
        <f>IF(Q1882&gt;0,VLOOKUP(Q1882,Jahresfaktoren!$A$11:$B$24,2,),0)</f>
        <v>52</v>
      </c>
      <c r="W1882" s="175">
        <f>IF(R1882&gt;0,VLOOKUP(R1882,Jahresfaktoren!$D$11:$E$24,2,),0)</f>
        <v>198</v>
      </c>
      <c r="X1882" s="175">
        <f>IF(S1882&gt;0,VLOOKUP(S1882,Jahresfaktoren!$A$28:$B$29,2,),0)</f>
        <v>0</v>
      </c>
      <c r="Y1882" s="175">
        <f>IF(T1882&gt;0,VLOOKUP(T1882,Jahresfaktoren!$A$28:$B$29,2,),0)</f>
        <v>0</v>
      </c>
      <c r="Z1882" s="175">
        <f>IF(U1882&gt;0,VLOOKUP(U1882,Jahresfaktoren!$A$32:$B$33,2,),)</f>
        <v>0</v>
      </c>
      <c r="AA1882" s="177">
        <f t="shared" si="859"/>
        <v>858</v>
      </c>
      <c r="AB1882" s="177">
        <f t="shared" si="860"/>
        <v>3267</v>
      </c>
      <c r="AC1882" s="177" t="str">
        <f t="shared" si="861"/>
        <v/>
      </c>
      <c r="AD1882" s="177" t="str">
        <f t="shared" si="862"/>
        <v/>
      </c>
      <c r="AE1882" s="177" t="str">
        <f t="shared" si="863"/>
        <v/>
      </c>
      <c r="AF1882" s="178">
        <f>IF(Q1882&gt;0,VLOOKUP(H1882,Leistungszahlen!$A$11:$C$158,3,),0)</f>
        <v>0</v>
      </c>
      <c r="AG1882" s="178">
        <f>IF(R1882&gt;0,VLOOKUP(H1882,Leistungszahlen!$A$11:$F$158,6,),IF(T1882&gt;0,VLOOKUP(H1882,Leistungszahlen!$A$11:$F$158,6,),0))</f>
        <v>0</v>
      </c>
      <c r="AH1882" s="179" t="e">
        <f t="shared" si="879"/>
        <v>#DIV/0!</v>
      </c>
      <c r="AI1882" s="179" t="e">
        <f t="shared" si="880"/>
        <v>#DIV/0!</v>
      </c>
      <c r="AJ1882" s="179">
        <f t="shared" si="881"/>
        <v>0</v>
      </c>
      <c r="AK1882" s="179">
        <f t="shared" si="882"/>
        <v>0</v>
      </c>
      <c r="AL1882" s="179">
        <f t="shared" si="883"/>
        <v>0</v>
      </c>
      <c r="AM1882" s="180">
        <f>IF(L1882=1,Stundensätze!$D$13,IF(L1882=2,Stundensätze!$D$17,IF(L1882=4,Stundensätze!$D$21,"")))</f>
        <v>0</v>
      </c>
      <c r="AN1882" s="180">
        <f>IF(L1882=1,Stundensätze!$D$15,IF(L1882=2,Stundensätze!$D$19,IF(L1882=4,Stundensätze!$D$23,"")))</f>
        <v>0</v>
      </c>
      <c r="AO1882" s="180" t="e">
        <f t="shared" si="864"/>
        <v>#DIV/0!</v>
      </c>
      <c r="AP1882" s="180">
        <f t="shared" si="865"/>
        <v>0</v>
      </c>
      <c r="AQ1882" s="192" t="e">
        <f t="shared" si="866"/>
        <v>#DIV/0!</v>
      </c>
      <c r="AR1882" s="192" t="e">
        <f t="shared" si="867"/>
        <v>#DIV/0!</v>
      </c>
      <c r="AS1882" s="193" t="e">
        <f t="shared" si="868"/>
        <v>#DIV/0!</v>
      </c>
      <c r="AT1882" s="258" t="str">
        <f>IF(K1882=0,0,VLOOKUP(K1882,Kostenstellen!A:B,2,FALSE))</f>
        <v xml:space="preserve">Betriebsrat         </v>
      </c>
      <c r="AU1882" s="68" t="str">
        <f t="shared" si="875"/>
        <v>G</v>
      </c>
      <c r="AV1882" s="68" t="str">
        <f t="shared" si="876"/>
        <v>G</v>
      </c>
      <c r="AW1882" s="68">
        <f>IF(AF1882=0,0,VLOOKUP($H1882,Leistungszahlen!$A$11:$H$158,4,FALSE))</f>
        <v>0</v>
      </c>
      <c r="AX1882" s="68">
        <f>IF(AF1882=0,0,VLOOKUP($H1882,Leistungszahlen!$A$11:$H$158,5,FALSE))</f>
        <v>0</v>
      </c>
      <c r="AY1882" s="68">
        <f>IF(AG1882=0,0,VLOOKUP($H1882,Leistungszahlen!$A$11:$H$158,6,FALSE))</f>
        <v>0</v>
      </c>
      <c r="AZ1882" s="68">
        <f t="shared" si="877"/>
        <v>0</v>
      </c>
      <c r="BA1882" s="68">
        <f t="shared" si="878"/>
        <v>0</v>
      </c>
      <c r="BC1882" s="68">
        <f t="shared" si="869"/>
        <v>0</v>
      </c>
      <c r="BD1882" s="285"/>
    </row>
    <row r="1883" spans="1:56" s="68" customFormat="1">
      <c r="A1883" s="200"/>
      <c r="B1883" s="200"/>
      <c r="C1883" s="200" t="s">
        <v>338</v>
      </c>
      <c r="D1883" s="200" t="s">
        <v>1689</v>
      </c>
      <c r="E1883" s="200" t="s">
        <v>350</v>
      </c>
      <c r="F1883" s="200"/>
      <c r="G1883" s="200" t="s">
        <v>343</v>
      </c>
      <c r="H1883" s="201" t="s">
        <v>218</v>
      </c>
      <c r="I1883" s="202">
        <v>4.6900000000000004</v>
      </c>
      <c r="J1883" s="200" t="s">
        <v>307</v>
      </c>
      <c r="K1883" s="176">
        <v>6</v>
      </c>
      <c r="L1883" s="176">
        <v>1</v>
      </c>
      <c r="M1883" s="176">
        <v>0</v>
      </c>
      <c r="N1883" s="286">
        <v>1</v>
      </c>
      <c r="O1883" s="286"/>
      <c r="P1883" s="176"/>
      <c r="Q1883" s="203">
        <f t="shared" si="870"/>
        <v>1</v>
      </c>
      <c r="R1883" s="203">
        <f t="shared" si="871"/>
        <v>0</v>
      </c>
      <c r="S1883" s="203">
        <f t="shared" si="872"/>
        <v>0</v>
      </c>
      <c r="T1883" s="203">
        <f t="shared" si="873"/>
        <v>0</v>
      </c>
      <c r="U1883" s="203">
        <f t="shared" si="874"/>
        <v>0</v>
      </c>
      <c r="V1883" s="175">
        <f>IF(Q1883&gt;0,VLOOKUP(Q1883,Jahresfaktoren!$A$11:$B$24,2,),0)</f>
        <v>52</v>
      </c>
      <c r="W1883" s="175">
        <f>IF(R1883&gt;0,VLOOKUP(R1883,Jahresfaktoren!$D$11:$E$24,2,),0)</f>
        <v>0</v>
      </c>
      <c r="X1883" s="175">
        <f>IF(S1883&gt;0,VLOOKUP(S1883,Jahresfaktoren!$A$28:$B$29,2,),0)</f>
        <v>0</v>
      </c>
      <c r="Y1883" s="175">
        <f>IF(T1883&gt;0,VLOOKUP(T1883,Jahresfaktoren!$A$28:$B$29,2,),0)</f>
        <v>0</v>
      </c>
      <c r="Z1883" s="175">
        <f>IF(U1883&gt;0,VLOOKUP(U1883,Jahresfaktoren!$A$32:$B$33,2,),)</f>
        <v>0</v>
      </c>
      <c r="AA1883" s="177">
        <f t="shared" si="859"/>
        <v>243.88000000000002</v>
      </c>
      <c r="AB1883" s="177" t="str">
        <f t="shared" si="860"/>
        <v/>
      </c>
      <c r="AC1883" s="177" t="str">
        <f t="shared" si="861"/>
        <v/>
      </c>
      <c r="AD1883" s="177" t="str">
        <f t="shared" si="862"/>
        <v/>
      </c>
      <c r="AE1883" s="177" t="str">
        <f t="shared" si="863"/>
        <v/>
      </c>
      <c r="AF1883" s="178">
        <f>IF(Q1883&gt;0,VLOOKUP(H1883,Leistungszahlen!$A$11:$C$158,3,),0)</f>
        <v>0</v>
      </c>
      <c r="AG1883" s="178">
        <f>IF(R1883&gt;0,VLOOKUP(H1883,Leistungszahlen!$A$11:$F$158,6,),IF(T1883&gt;0,VLOOKUP(H1883,Leistungszahlen!$A$11:$F$158,6,),0))</f>
        <v>0</v>
      </c>
      <c r="AH1883" s="179" t="e">
        <f t="shared" si="879"/>
        <v>#DIV/0!</v>
      </c>
      <c r="AI1883" s="179">
        <f t="shared" si="880"/>
        <v>0</v>
      </c>
      <c r="AJ1883" s="179">
        <f t="shared" si="881"/>
        <v>0</v>
      </c>
      <c r="AK1883" s="179">
        <f t="shared" si="882"/>
        <v>0</v>
      </c>
      <c r="AL1883" s="179">
        <f t="shared" si="883"/>
        <v>0</v>
      </c>
      <c r="AM1883" s="180">
        <f>IF(L1883=1,Stundensätze!$D$13,IF(L1883=2,Stundensätze!$D$17,IF(L1883=4,Stundensätze!$D$21,"")))</f>
        <v>0</v>
      </c>
      <c r="AN1883" s="180">
        <f>IF(L1883=1,Stundensätze!$D$15,IF(L1883=2,Stundensätze!$D$19,IF(L1883=4,Stundensätze!$D$23,"")))</f>
        <v>0</v>
      </c>
      <c r="AO1883" s="180" t="e">
        <f t="shared" si="864"/>
        <v>#DIV/0!</v>
      </c>
      <c r="AP1883" s="180">
        <f t="shared" si="865"/>
        <v>0</v>
      </c>
      <c r="AQ1883" s="192" t="e">
        <f t="shared" si="866"/>
        <v>#DIV/0!</v>
      </c>
      <c r="AR1883" s="192" t="e">
        <f t="shared" si="867"/>
        <v>#DIV/0!</v>
      </c>
      <c r="AS1883" s="193" t="e">
        <f t="shared" si="868"/>
        <v>#DIV/0!</v>
      </c>
      <c r="AT1883" s="258" t="str">
        <f>IF(K1883=0,0,VLOOKUP(K1883,Kostenstellen!A:B,2,FALSE))</f>
        <v xml:space="preserve">Betriebsrat         </v>
      </c>
      <c r="AU1883" s="68" t="str">
        <f t="shared" si="875"/>
        <v>U</v>
      </c>
      <c r="AV1883" s="68" t="str">
        <f t="shared" si="876"/>
        <v/>
      </c>
      <c r="AW1883" s="68">
        <f>IF(AF1883=0,0,VLOOKUP($H1883,Leistungszahlen!$A$11:$H$158,4,FALSE))</f>
        <v>0</v>
      </c>
      <c r="AX1883" s="68">
        <f>IF(AF1883=0,0,VLOOKUP($H1883,Leistungszahlen!$A$11:$H$158,5,FALSE))</f>
        <v>0</v>
      </c>
      <c r="AY1883" s="68">
        <f>IF(AG1883=0,0,VLOOKUP($H1883,Leistungszahlen!$A$11:$H$158,6,FALSE))</f>
        <v>0</v>
      </c>
      <c r="AZ1883" s="68">
        <f t="shared" si="877"/>
        <v>0</v>
      </c>
      <c r="BA1883" s="68">
        <f t="shared" si="878"/>
        <v>0</v>
      </c>
      <c r="BC1883" s="68">
        <f t="shared" si="869"/>
        <v>0</v>
      </c>
      <c r="BD1883" s="285"/>
    </row>
    <row r="1884" spans="1:56" s="68" customFormat="1">
      <c r="A1884" s="200"/>
      <c r="B1884" s="200"/>
      <c r="C1884" s="200" t="s">
        <v>338</v>
      </c>
      <c r="D1884" s="200" t="s">
        <v>1689</v>
      </c>
      <c r="E1884" s="200" t="s">
        <v>350</v>
      </c>
      <c r="F1884" s="200"/>
      <c r="G1884" s="200" t="s">
        <v>344</v>
      </c>
      <c r="H1884" s="201" t="s">
        <v>218</v>
      </c>
      <c r="I1884" s="202">
        <v>0.7</v>
      </c>
      <c r="J1884" s="200" t="s">
        <v>307</v>
      </c>
      <c r="K1884" s="176">
        <v>6</v>
      </c>
      <c r="L1884" s="176">
        <v>1</v>
      </c>
      <c r="M1884" s="176">
        <v>0</v>
      </c>
      <c r="N1884" s="286">
        <v>1</v>
      </c>
      <c r="O1884" s="286"/>
      <c r="P1884" s="176"/>
      <c r="Q1884" s="203">
        <f t="shared" si="870"/>
        <v>1</v>
      </c>
      <c r="R1884" s="203">
        <f t="shared" si="871"/>
        <v>0</v>
      </c>
      <c r="S1884" s="203">
        <f t="shared" si="872"/>
        <v>0</v>
      </c>
      <c r="T1884" s="203">
        <f t="shared" si="873"/>
        <v>0</v>
      </c>
      <c r="U1884" s="203">
        <f t="shared" si="874"/>
        <v>0</v>
      </c>
      <c r="V1884" s="175">
        <f>IF(Q1884&gt;0,VLOOKUP(Q1884,Jahresfaktoren!$A$11:$B$24,2,),0)</f>
        <v>52</v>
      </c>
      <c r="W1884" s="175">
        <f>IF(R1884&gt;0,VLOOKUP(R1884,Jahresfaktoren!$D$11:$E$24,2,),0)</f>
        <v>0</v>
      </c>
      <c r="X1884" s="175">
        <f>IF(S1884&gt;0,VLOOKUP(S1884,Jahresfaktoren!$A$28:$B$29,2,),0)</f>
        <v>0</v>
      </c>
      <c r="Y1884" s="175">
        <f>IF(T1884&gt;0,VLOOKUP(T1884,Jahresfaktoren!$A$28:$B$29,2,),0)</f>
        <v>0</v>
      </c>
      <c r="Z1884" s="175">
        <f>IF(U1884&gt;0,VLOOKUP(U1884,Jahresfaktoren!$A$32:$B$33,2,),)</f>
        <v>0</v>
      </c>
      <c r="AA1884" s="177">
        <f t="shared" si="859"/>
        <v>36.4</v>
      </c>
      <c r="AB1884" s="177" t="str">
        <f t="shared" si="860"/>
        <v/>
      </c>
      <c r="AC1884" s="177" t="str">
        <f t="shared" si="861"/>
        <v/>
      </c>
      <c r="AD1884" s="177" t="str">
        <f t="shared" si="862"/>
        <v/>
      </c>
      <c r="AE1884" s="177" t="str">
        <f t="shared" si="863"/>
        <v/>
      </c>
      <c r="AF1884" s="178">
        <f>IF(Q1884&gt;0,VLOOKUP(H1884,Leistungszahlen!$A$11:$C$158,3,),0)</f>
        <v>0</v>
      </c>
      <c r="AG1884" s="178">
        <f>IF(R1884&gt;0,VLOOKUP(H1884,Leistungszahlen!$A$11:$F$158,6,),IF(T1884&gt;0,VLOOKUP(H1884,Leistungszahlen!$A$11:$F$158,6,),0))</f>
        <v>0</v>
      </c>
      <c r="AH1884" s="179" t="e">
        <f t="shared" si="879"/>
        <v>#DIV/0!</v>
      </c>
      <c r="AI1884" s="179">
        <f t="shared" si="880"/>
        <v>0</v>
      </c>
      <c r="AJ1884" s="179">
        <f t="shared" si="881"/>
        <v>0</v>
      </c>
      <c r="AK1884" s="179">
        <f t="shared" si="882"/>
        <v>0</v>
      </c>
      <c r="AL1884" s="179">
        <f t="shared" si="883"/>
        <v>0</v>
      </c>
      <c r="AM1884" s="180">
        <f>IF(L1884=1,Stundensätze!$D$13,IF(L1884=2,Stundensätze!$D$17,IF(L1884=4,Stundensätze!$D$21,"")))</f>
        <v>0</v>
      </c>
      <c r="AN1884" s="180">
        <f>IF(L1884=1,Stundensätze!$D$15,IF(L1884=2,Stundensätze!$D$19,IF(L1884=4,Stundensätze!$D$23,"")))</f>
        <v>0</v>
      </c>
      <c r="AO1884" s="180" t="e">
        <f t="shared" si="864"/>
        <v>#DIV/0!</v>
      </c>
      <c r="AP1884" s="180">
        <f t="shared" si="865"/>
        <v>0</v>
      </c>
      <c r="AQ1884" s="192" t="e">
        <f t="shared" si="866"/>
        <v>#DIV/0!</v>
      </c>
      <c r="AR1884" s="192" t="e">
        <f t="shared" si="867"/>
        <v>#DIV/0!</v>
      </c>
      <c r="AS1884" s="193" t="e">
        <f t="shared" si="868"/>
        <v>#DIV/0!</v>
      </c>
      <c r="AT1884" s="258" t="str">
        <f>IF(K1884=0,0,VLOOKUP(K1884,Kostenstellen!A:B,2,FALSE))</f>
        <v xml:space="preserve">Betriebsrat         </v>
      </c>
      <c r="AU1884" s="68" t="str">
        <f t="shared" si="875"/>
        <v>U</v>
      </c>
      <c r="AV1884" s="68" t="str">
        <f t="shared" si="876"/>
        <v/>
      </c>
      <c r="AW1884" s="68">
        <f>IF(AF1884=0,0,VLOOKUP($H1884,Leistungszahlen!$A$11:$H$158,4,FALSE))</f>
        <v>0</v>
      </c>
      <c r="AX1884" s="68">
        <f>IF(AF1884=0,0,VLOOKUP($H1884,Leistungszahlen!$A$11:$H$158,5,FALSE))</f>
        <v>0</v>
      </c>
      <c r="AY1884" s="68">
        <f>IF(AG1884=0,0,VLOOKUP($H1884,Leistungszahlen!$A$11:$H$158,6,FALSE))</f>
        <v>0</v>
      </c>
      <c r="AZ1884" s="68">
        <f t="shared" si="877"/>
        <v>0</v>
      </c>
      <c r="BA1884" s="68">
        <f t="shared" si="878"/>
        <v>0</v>
      </c>
      <c r="BC1884" s="68">
        <f t="shared" si="869"/>
        <v>0</v>
      </c>
      <c r="BD1884" s="285"/>
    </row>
    <row r="1885" spans="1:56" s="68" customFormat="1">
      <c r="A1885" s="200"/>
      <c r="B1885" s="200"/>
      <c r="C1885" s="200" t="s">
        <v>338</v>
      </c>
      <c r="D1885" s="200" t="s">
        <v>1689</v>
      </c>
      <c r="E1885" s="200" t="s">
        <v>350</v>
      </c>
      <c r="F1885" s="200"/>
      <c r="G1885" s="200" t="s">
        <v>345</v>
      </c>
      <c r="H1885" s="201" t="s">
        <v>218</v>
      </c>
      <c r="I1885" s="202">
        <v>1.95</v>
      </c>
      <c r="J1885" s="200" t="s">
        <v>307</v>
      </c>
      <c r="K1885" s="176">
        <v>6</v>
      </c>
      <c r="L1885" s="176">
        <v>1</v>
      </c>
      <c r="M1885" s="176">
        <v>0</v>
      </c>
      <c r="N1885" s="286">
        <v>1</v>
      </c>
      <c r="O1885" s="286"/>
      <c r="P1885" s="176"/>
      <c r="Q1885" s="203">
        <f t="shared" si="870"/>
        <v>1</v>
      </c>
      <c r="R1885" s="203">
        <f t="shared" si="871"/>
        <v>0</v>
      </c>
      <c r="S1885" s="203">
        <f t="shared" si="872"/>
        <v>0</v>
      </c>
      <c r="T1885" s="203">
        <f t="shared" si="873"/>
        <v>0</v>
      </c>
      <c r="U1885" s="203">
        <f t="shared" si="874"/>
        <v>0</v>
      </c>
      <c r="V1885" s="175">
        <f>IF(Q1885&gt;0,VLOOKUP(Q1885,Jahresfaktoren!$A$11:$B$24,2,),0)</f>
        <v>52</v>
      </c>
      <c r="W1885" s="175">
        <f>IF(R1885&gt;0,VLOOKUP(R1885,Jahresfaktoren!$D$11:$E$24,2,),0)</f>
        <v>0</v>
      </c>
      <c r="X1885" s="175">
        <f>IF(S1885&gt;0,VLOOKUP(S1885,Jahresfaktoren!$A$28:$B$29,2,),0)</f>
        <v>0</v>
      </c>
      <c r="Y1885" s="175">
        <f>IF(T1885&gt;0,VLOOKUP(T1885,Jahresfaktoren!$A$28:$B$29,2,),0)</f>
        <v>0</v>
      </c>
      <c r="Z1885" s="175">
        <f>IF(U1885&gt;0,VLOOKUP(U1885,Jahresfaktoren!$A$32:$B$33,2,),)</f>
        <v>0</v>
      </c>
      <c r="AA1885" s="177">
        <f t="shared" si="859"/>
        <v>101.39999999999999</v>
      </c>
      <c r="AB1885" s="177" t="str">
        <f t="shared" si="860"/>
        <v/>
      </c>
      <c r="AC1885" s="177" t="str">
        <f t="shared" si="861"/>
        <v/>
      </c>
      <c r="AD1885" s="177" t="str">
        <f t="shared" si="862"/>
        <v/>
      </c>
      <c r="AE1885" s="177" t="str">
        <f t="shared" si="863"/>
        <v/>
      </c>
      <c r="AF1885" s="178">
        <f>IF(Q1885&gt;0,VLOOKUP(H1885,Leistungszahlen!$A$11:$C$158,3,),0)</f>
        <v>0</v>
      </c>
      <c r="AG1885" s="178">
        <f>IF(R1885&gt;0,VLOOKUP(H1885,Leistungszahlen!$A$11:$F$158,6,),IF(T1885&gt;0,VLOOKUP(H1885,Leistungszahlen!$A$11:$F$158,6,),0))</f>
        <v>0</v>
      </c>
      <c r="AH1885" s="179" t="e">
        <f t="shared" si="879"/>
        <v>#DIV/0!</v>
      </c>
      <c r="AI1885" s="179">
        <f t="shared" si="880"/>
        <v>0</v>
      </c>
      <c r="AJ1885" s="179">
        <f t="shared" si="881"/>
        <v>0</v>
      </c>
      <c r="AK1885" s="179">
        <f t="shared" si="882"/>
        <v>0</v>
      </c>
      <c r="AL1885" s="179">
        <f t="shared" si="883"/>
        <v>0</v>
      </c>
      <c r="AM1885" s="180">
        <f>IF(L1885=1,Stundensätze!$D$13,IF(L1885=2,Stundensätze!$D$17,IF(L1885=4,Stundensätze!$D$21,"")))</f>
        <v>0</v>
      </c>
      <c r="AN1885" s="180">
        <f>IF(L1885=1,Stundensätze!$D$15,IF(L1885=2,Stundensätze!$D$19,IF(L1885=4,Stundensätze!$D$23,"")))</f>
        <v>0</v>
      </c>
      <c r="AO1885" s="180" t="e">
        <f t="shared" si="864"/>
        <v>#DIV/0!</v>
      </c>
      <c r="AP1885" s="180">
        <f t="shared" si="865"/>
        <v>0</v>
      </c>
      <c r="AQ1885" s="192" t="e">
        <f t="shared" si="866"/>
        <v>#DIV/0!</v>
      </c>
      <c r="AR1885" s="192" t="e">
        <f t="shared" si="867"/>
        <v>#DIV/0!</v>
      </c>
      <c r="AS1885" s="193" t="e">
        <f t="shared" si="868"/>
        <v>#DIV/0!</v>
      </c>
      <c r="AT1885" s="258" t="str">
        <f>IF(K1885=0,0,VLOOKUP(K1885,Kostenstellen!A:B,2,FALSE))</f>
        <v xml:space="preserve">Betriebsrat         </v>
      </c>
      <c r="AU1885" s="68" t="str">
        <f t="shared" si="875"/>
        <v>U</v>
      </c>
      <c r="AV1885" s="68" t="str">
        <f t="shared" si="876"/>
        <v/>
      </c>
      <c r="AW1885" s="68">
        <f>IF(AF1885=0,0,VLOOKUP($H1885,Leistungszahlen!$A$11:$H$158,4,FALSE))</f>
        <v>0</v>
      </c>
      <c r="AX1885" s="68">
        <f>IF(AF1885=0,0,VLOOKUP($H1885,Leistungszahlen!$A$11:$H$158,5,FALSE))</f>
        <v>0</v>
      </c>
      <c r="AY1885" s="68">
        <f>IF(AG1885=0,0,VLOOKUP($H1885,Leistungszahlen!$A$11:$H$158,6,FALSE))</f>
        <v>0</v>
      </c>
      <c r="AZ1885" s="68">
        <f t="shared" si="877"/>
        <v>0</v>
      </c>
      <c r="BA1885" s="68">
        <f t="shared" si="878"/>
        <v>0</v>
      </c>
      <c r="BC1885" s="68">
        <f t="shared" si="869"/>
        <v>0</v>
      </c>
      <c r="BD1885" s="285"/>
    </row>
    <row r="1886" spans="1:56" s="68" customFormat="1">
      <c r="A1886" s="200"/>
      <c r="B1886" s="200"/>
      <c r="C1886" s="200" t="s">
        <v>338</v>
      </c>
      <c r="D1886" s="200" t="s">
        <v>1689</v>
      </c>
      <c r="E1886" s="200" t="s">
        <v>350</v>
      </c>
      <c r="F1886" s="200"/>
      <c r="G1886" s="200" t="s">
        <v>346</v>
      </c>
      <c r="H1886" s="201" t="s">
        <v>218</v>
      </c>
      <c r="I1886" s="202">
        <v>1.2</v>
      </c>
      <c r="J1886" s="200" t="s">
        <v>307</v>
      </c>
      <c r="K1886" s="176">
        <v>6</v>
      </c>
      <c r="L1886" s="176">
        <v>1</v>
      </c>
      <c r="M1886" s="176">
        <v>0</v>
      </c>
      <c r="N1886" s="286">
        <v>1</v>
      </c>
      <c r="O1886" s="286"/>
      <c r="P1886" s="176"/>
      <c r="Q1886" s="203">
        <f t="shared" si="870"/>
        <v>1</v>
      </c>
      <c r="R1886" s="203">
        <f t="shared" si="871"/>
        <v>0</v>
      </c>
      <c r="S1886" s="203">
        <f t="shared" si="872"/>
        <v>0</v>
      </c>
      <c r="T1886" s="203">
        <f t="shared" si="873"/>
        <v>0</v>
      </c>
      <c r="U1886" s="203">
        <f t="shared" si="874"/>
        <v>0</v>
      </c>
      <c r="V1886" s="175">
        <f>IF(Q1886&gt;0,VLOOKUP(Q1886,Jahresfaktoren!$A$11:$B$24,2,),0)</f>
        <v>52</v>
      </c>
      <c r="W1886" s="175">
        <f>IF(R1886&gt;0,VLOOKUP(R1886,Jahresfaktoren!$D$11:$E$24,2,),0)</f>
        <v>0</v>
      </c>
      <c r="X1886" s="175">
        <f>IF(S1886&gt;0,VLOOKUP(S1886,Jahresfaktoren!$A$28:$B$29,2,),0)</f>
        <v>0</v>
      </c>
      <c r="Y1886" s="175">
        <f>IF(T1886&gt;0,VLOOKUP(T1886,Jahresfaktoren!$A$28:$B$29,2,),0)</f>
        <v>0</v>
      </c>
      <c r="Z1886" s="175">
        <f>IF(U1886&gt;0,VLOOKUP(U1886,Jahresfaktoren!$A$32:$B$33,2,),)</f>
        <v>0</v>
      </c>
      <c r="AA1886" s="177">
        <f t="shared" si="859"/>
        <v>62.4</v>
      </c>
      <c r="AB1886" s="177" t="str">
        <f t="shared" si="860"/>
        <v/>
      </c>
      <c r="AC1886" s="177" t="str">
        <f t="shared" si="861"/>
        <v/>
      </c>
      <c r="AD1886" s="177" t="str">
        <f t="shared" si="862"/>
        <v/>
      </c>
      <c r="AE1886" s="177" t="str">
        <f t="shared" si="863"/>
        <v/>
      </c>
      <c r="AF1886" s="178">
        <f>IF(Q1886&gt;0,VLOOKUP(H1886,Leistungszahlen!$A$11:$C$158,3,),0)</f>
        <v>0</v>
      </c>
      <c r="AG1886" s="178">
        <f>IF(R1886&gt;0,VLOOKUP(H1886,Leistungszahlen!$A$11:$F$158,6,),IF(T1886&gt;0,VLOOKUP(H1886,Leistungszahlen!$A$11:$F$158,6,),0))</f>
        <v>0</v>
      </c>
      <c r="AH1886" s="179" t="e">
        <f t="shared" si="879"/>
        <v>#DIV/0!</v>
      </c>
      <c r="AI1886" s="179">
        <f t="shared" si="880"/>
        <v>0</v>
      </c>
      <c r="AJ1886" s="179">
        <f t="shared" si="881"/>
        <v>0</v>
      </c>
      <c r="AK1886" s="179">
        <f t="shared" si="882"/>
        <v>0</v>
      </c>
      <c r="AL1886" s="179">
        <f t="shared" si="883"/>
        <v>0</v>
      </c>
      <c r="AM1886" s="180">
        <f>IF(L1886=1,Stundensätze!$D$13,IF(L1886=2,Stundensätze!$D$17,IF(L1886=4,Stundensätze!$D$21,"")))</f>
        <v>0</v>
      </c>
      <c r="AN1886" s="180">
        <f>IF(L1886=1,Stundensätze!$D$15,IF(L1886=2,Stundensätze!$D$19,IF(L1886=4,Stundensätze!$D$23,"")))</f>
        <v>0</v>
      </c>
      <c r="AO1886" s="180" t="e">
        <f t="shared" si="864"/>
        <v>#DIV/0!</v>
      </c>
      <c r="AP1886" s="180">
        <f t="shared" si="865"/>
        <v>0</v>
      </c>
      <c r="AQ1886" s="192" t="e">
        <f t="shared" si="866"/>
        <v>#DIV/0!</v>
      </c>
      <c r="AR1886" s="192" t="e">
        <f t="shared" si="867"/>
        <v>#DIV/0!</v>
      </c>
      <c r="AS1886" s="193" t="e">
        <f t="shared" si="868"/>
        <v>#DIV/0!</v>
      </c>
      <c r="AT1886" s="258" t="str">
        <f>IF(K1886=0,0,VLOOKUP(K1886,Kostenstellen!A:B,2,FALSE))</f>
        <v xml:space="preserve">Betriebsrat         </v>
      </c>
      <c r="AU1886" s="68" t="str">
        <f t="shared" si="875"/>
        <v>U</v>
      </c>
      <c r="AV1886" s="68" t="str">
        <f t="shared" si="876"/>
        <v/>
      </c>
      <c r="AW1886" s="68">
        <f>IF(AF1886=0,0,VLOOKUP($H1886,Leistungszahlen!$A$11:$H$158,4,FALSE))</f>
        <v>0</v>
      </c>
      <c r="AX1886" s="68">
        <f>IF(AF1886=0,0,VLOOKUP($H1886,Leistungszahlen!$A$11:$H$158,5,FALSE))</f>
        <v>0</v>
      </c>
      <c r="AY1886" s="68">
        <f>IF(AG1886=0,0,VLOOKUP($H1886,Leistungszahlen!$A$11:$H$158,6,FALSE))</f>
        <v>0</v>
      </c>
      <c r="AZ1886" s="68">
        <f t="shared" si="877"/>
        <v>0</v>
      </c>
      <c r="BA1886" s="68">
        <f t="shared" si="878"/>
        <v>0</v>
      </c>
      <c r="BC1886" s="68">
        <f t="shared" si="869"/>
        <v>0</v>
      </c>
      <c r="BD1886" s="285"/>
    </row>
    <row r="1887" spans="1:56" s="68" customFormat="1">
      <c r="A1887" s="200"/>
      <c r="B1887" s="200"/>
      <c r="C1887" s="200" t="s">
        <v>338</v>
      </c>
      <c r="D1887" s="200" t="s">
        <v>1689</v>
      </c>
      <c r="E1887" s="200" t="s">
        <v>350</v>
      </c>
      <c r="F1887" s="200"/>
      <c r="G1887" s="200" t="s">
        <v>347</v>
      </c>
      <c r="H1887" s="201" t="s">
        <v>222</v>
      </c>
      <c r="I1887" s="202">
        <v>9.8000000000000007</v>
      </c>
      <c r="J1887" s="200" t="s">
        <v>307</v>
      </c>
      <c r="K1887" s="176">
        <v>6</v>
      </c>
      <c r="L1887" s="176">
        <v>1</v>
      </c>
      <c r="M1887" s="176">
        <v>0</v>
      </c>
      <c r="N1887" s="286">
        <v>1</v>
      </c>
      <c r="O1887" s="286">
        <v>4</v>
      </c>
      <c r="P1887" s="176"/>
      <c r="Q1887" s="203">
        <f t="shared" si="870"/>
        <v>1</v>
      </c>
      <c r="R1887" s="203">
        <f t="shared" si="871"/>
        <v>4</v>
      </c>
      <c r="S1887" s="203">
        <f t="shared" si="872"/>
        <v>0</v>
      </c>
      <c r="T1887" s="203">
        <f t="shared" si="873"/>
        <v>0</v>
      </c>
      <c r="U1887" s="203">
        <f t="shared" si="874"/>
        <v>0</v>
      </c>
      <c r="V1887" s="175">
        <f>IF(Q1887&gt;0,VLOOKUP(Q1887,Jahresfaktoren!$A$11:$B$24,2,),0)</f>
        <v>52</v>
      </c>
      <c r="W1887" s="175">
        <f>IF(R1887&gt;0,VLOOKUP(R1887,Jahresfaktoren!$D$11:$E$24,2,),0)</f>
        <v>198</v>
      </c>
      <c r="X1887" s="175">
        <f>IF(S1887&gt;0,VLOOKUP(S1887,Jahresfaktoren!$A$28:$B$29,2,),0)</f>
        <v>0</v>
      </c>
      <c r="Y1887" s="175">
        <f>IF(T1887&gt;0,VLOOKUP(T1887,Jahresfaktoren!$A$28:$B$29,2,),0)</f>
        <v>0</v>
      </c>
      <c r="Z1887" s="175">
        <f>IF(U1887&gt;0,VLOOKUP(U1887,Jahresfaktoren!$A$32:$B$33,2,),)</f>
        <v>0</v>
      </c>
      <c r="AA1887" s="177">
        <f t="shared" si="859"/>
        <v>509.6</v>
      </c>
      <c r="AB1887" s="177">
        <f t="shared" si="860"/>
        <v>1940.4</v>
      </c>
      <c r="AC1887" s="177" t="str">
        <f t="shared" si="861"/>
        <v/>
      </c>
      <c r="AD1887" s="177" t="str">
        <f t="shared" si="862"/>
        <v/>
      </c>
      <c r="AE1887" s="177" t="str">
        <f t="shared" si="863"/>
        <v/>
      </c>
      <c r="AF1887" s="178">
        <f>IF(Q1887&gt;0,VLOOKUP(H1887,Leistungszahlen!$A$11:$C$158,3,),0)</f>
        <v>0</v>
      </c>
      <c r="AG1887" s="178">
        <f>IF(R1887&gt;0,VLOOKUP(H1887,Leistungszahlen!$A$11:$F$158,6,),IF(T1887&gt;0,VLOOKUP(H1887,Leistungszahlen!$A$11:$F$158,6,),0))</f>
        <v>0</v>
      </c>
      <c r="AH1887" s="179" t="e">
        <f t="shared" si="879"/>
        <v>#DIV/0!</v>
      </c>
      <c r="AI1887" s="179" t="e">
        <f t="shared" si="880"/>
        <v>#DIV/0!</v>
      </c>
      <c r="AJ1887" s="179">
        <f t="shared" si="881"/>
        <v>0</v>
      </c>
      <c r="AK1887" s="179">
        <f t="shared" si="882"/>
        <v>0</v>
      </c>
      <c r="AL1887" s="179">
        <f t="shared" si="883"/>
        <v>0</v>
      </c>
      <c r="AM1887" s="180">
        <f>IF(L1887=1,Stundensätze!$D$13,IF(L1887=2,Stundensätze!$D$17,IF(L1887=4,Stundensätze!$D$21,"")))</f>
        <v>0</v>
      </c>
      <c r="AN1887" s="180">
        <f>IF(L1887=1,Stundensätze!$D$15,IF(L1887=2,Stundensätze!$D$19,IF(L1887=4,Stundensätze!$D$23,"")))</f>
        <v>0</v>
      </c>
      <c r="AO1887" s="180" t="e">
        <f t="shared" si="864"/>
        <v>#DIV/0!</v>
      </c>
      <c r="AP1887" s="180">
        <f t="shared" si="865"/>
        <v>0</v>
      </c>
      <c r="AQ1887" s="192" t="e">
        <f t="shared" si="866"/>
        <v>#DIV/0!</v>
      </c>
      <c r="AR1887" s="192" t="e">
        <f t="shared" si="867"/>
        <v>#DIV/0!</v>
      </c>
      <c r="AS1887" s="193" t="e">
        <f t="shared" si="868"/>
        <v>#DIV/0!</v>
      </c>
      <c r="AT1887" s="258" t="str">
        <f>IF(K1887=0,0,VLOOKUP(K1887,Kostenstellen!A:B,2,FALSE))</f>
        <v xml:space="preserve">Betriebsrat         </v>
      </c>
      <c r="AU1887" s="68" t="str">
        <f t="shared" si="875"/>
        <v>G1</v>
      </c>
      <c r="AV1887" s="68" t="str">
        <f t="shared" si="876"/>
        <v>G1</v>
      </c>
      <c r="AW1887" s="68">
        <f>IF(AF1887=0,0,VLOOKUP($H1887,Leistungszahlen!$A$11:$H$158,4,FALSE))</f>
        <v>0</v>
      </c>
      <c r="AX1887" s="68">
        <f>IF(AF1887=0,0,VLOOKUP($H1887,Leistungszahlen!$A$11:$H$158,5,FALSE))</f>
        <v>0</v>
      </c>
      <c r="AY1887" s="68">
        <f>IF(AG1887=0,0,VLOOKUP($H1887,Leistungszahlen!$A$11:$H$158,6,FALSE))</f>
        <v>0</v>
      </c>
      <c r="AZ1887" s="68">
        <f t="shared" si="877"/>
        <v>0</v>
      </c>
      <c r="BA1887" s="68">
        <f t="shared" si="878"/>
        <v>0</v>
      </c>
      <c r="BC1887" s="68">
        <f t="shared" si="869"/>
        <v>0</v>
      </c>
      <c r="BD1887" s="285"/>
    </row>
    <row r="1888" spans="1:56" s="68" customFormat="1">
      <c r="A1888" s="200"/>
      <c r="B1888" s="200"/>
      <c r="C1888" s="200" t="s">
        <v>420</v>
      </c>
      <c r="D1888" s="200" t="s">
        <v>1689</v>
      </c>
      <c r="E1888" s="200" t="s">
        <v>349</v>
      </c>
      <c r="F1888" s="200"/>
      <c r="G1888" s="200" t="s">
        <v>245</v>
      </c>
      <c r="H1888" s="201" t="s">
        <v>222</v>
      </c>
      <c r="I1888" s="202">
        <v>5.49</v>
      </c>
      <c r="J1888" s="200" t="s">
        <v>307</v>
      </c>
      <c r="K1888" s="176">
        <v>6</v>
      </c>
      <c r="L1888" s="176">
        <v>1</v>
      </c>
      <c r="M1888" s="176"/>
      <c r="N1888" s="286">
        <v>3</v>
      </c>
      <c r="O1888" s="286"/>
      <c r="P1888" s="176"/>
      <c r="Q1888" s="203">
        <f t="shared" si="870"/>
        <v>3</v>
      </c>
      <c r="R1888" s="203">
        <f t="shared" si="871"/>
        <v>0</v>
      </c>
      <c r="S1888" s="203">
        <f t="shared" si="872"/>
        <v>0</v>
      </c>
      <c r="T1888" s="203">
        <f t="shared" si="873"/>
        <v>0</v>
      </c>
      <c r="U1888" s="203">
        <f t="shared" si="874"/>
        <v>0</v>
      </c>
      <c r="V1888" s="175">
        <f>IF(Q1888&gt;0,VLOOKUP(Q1888,Jahresfaktoren!$A$11:$B$24,2,),0)</f>
        <v>152</v>
      </c>
      <c r="W1888" s="175">
        <f>IF(R1888&gt;0,VLOOKUP(R1888,Jahresfaktoren!$D$11:$E$24,2,),0)</f>
        <v>0</v>
      </c>
      <c r="X1888" s="175">
        <f>IF(S1888&gt;0,VLOOKUP(S1888,Jahresfaktoren!$A$28:$B$29,2,),0)</f>
        <v>0</v>
      </c>
      <c r="Y1888" s="175">
        <f>IF(T1888&gt;0,VLOOKUP(T1888,Jahresfaktoren!$A$28:$B$29,2,),0)</f>
        <v>0</v>
      </c>
      <c r="Z1888" s="175">
        <f>IF(U1888&gt;0,VLOOKUP(U1888,Jahresfaktoren!$A$32:$B$33,2,),)</f>
        <v>0</v>
      </c>
      <c r="AA1888" s="177">
        <f t="shared" si="859"/>
        <v>834.48</v>
      </c>
      <c r="AB1888" s="177" t="str">
        <f t="shared" si="860"/>
        <v/>
      </c>
      <c r="AC1888" s="177" t="str">
        <f t="shared" si="861"/>
        <v/>
      </c>
      <c r="AD1888" s="177" t="str">
        <f t="shared" si="862"/>
        <v/>
      </c>
      <c r="AE1888" s="177" t="str">
        <f t="shared" si="863"/>
        <v/>
      </c>
      <c r="AF1888" s="178">
        <f>IF(Q1888&gt;0,VLOOKUP(H1888,Leistungszahlen!$A$11:$C$158,3,),0)</f>
        <v>0</v>
      </c>
      <c r="AG1888" s="178">
        <f>IF(R1888&gt;0,VLOOKUP(H1888,Leistungszahlen!$A$11:$F$158,6,),IF(T1888&gt;0,VLOOKUP(H1888,Leistungszahlen!$A$11:$F$158,6,),0))</f>
        <v>0</v>
      </c>
      <c r="AH1888" s="179" t="e">
        <f t="shared" si="879"/>
        <v>#DIV/0!</v>
      </c>
      <c r="AI1888" s="179">
        <f t="shared" si="880"/>
        <v>0</v>
      </c>
      <c r="AJ1888" s="179">
        <f t="shared" si="881"/>
        <v>0</v>
      </c>
      <c r="AK1888" s="179">
        <f t="shared" si="882"/>
        <v>0</v>
      </c>
      <c r="AL1888" s="179">
        <f t="shared" si="883"/>
        <v>0</v>
      </c>
      <c r="AM1888" s="180">
        <f>IF(L1888=1,Stundensätze!$D$13,IF(L1888=2,Stundensätze!$D$17,IF(L1888=4,Stundensätze!$D$21,"")))</f>
        <v>0</v>
      </c>
      <c r="AN1888" s="180">
        <f>IF(L1888=1,Stundensätze!$D$15,IF(L1888=2,Stundensätze!$D$19,IF(L1888=4,Stundensätze!$D$23,"")))</f>
        <v>0</v>
      </c>
      <c r="AO1888" s="180" t="e">
        <f t="shared" si="864"/>
        <v>#DIV/0!</v>
      </c>
      <c r="AP1888" s="180">
        <f t="shared" si="865"/>
        <v>0</v>
      </c>
      <c r="AQ1888" s="192" t="e">
        <f t="shared" si="866"/>
        <v>#DIV/0!</v>
      </c>
      <c r="AR1888" s="192" t="e">
        <f t="shared" si="867"/>
        <v>#DIV/0!</v>
      </c>
      <c r="AS1888" s="193" t="e">
        <f t="shared" si="868"/>
        <v>#DIV/0!</v>
      </c>
      <c r="AT1888" s="258" t="str">
        <f>IF(K1888=0,0,VLOOKUP(K1888,Kostenstellen!A:B,2,FALSE))</f>
        <v xml:space="preserve">Betriebsrat         </v>
      </c>
      <c r="AU1888" s="68" t="str">
        <f t="shared" si="875"/>
        <v>G1</v>
      </c>
      <c r="AV1888" s="68" t="str">
        <f t="shared" si="876"/>
        <v/>
      </c>
      <c r="AW1888" s="68">
        <f>IF(AF1888=0,0,VLOOKUP($H1888,Leistungszahlen!$A$11:$H$158,4,FALSE))</f>
        <v>0</v>
      </c>
      <c r="AX1888" s="68">
        <f>IF(AF1888=0,0,VLOOKUP($H1888,Leistungszahlen!$A$11:$H$158,5,FALSE))</f>
        <v>0</v>
      </c>
      <c r="AY1888" s="68">
        <f>IF(AG1888=0,0,VLOOKUP($H1888,Leistungszahlen!$A$11:$H$158,6,FALSE))</f>
        <v>0</v>
      </c>
      <c r="AZ1888" s="68">
        <f t="shared" si="877"/>
        <v>0</v>
      </c>
      <c r="BA1888" s="68">
        <f t="shared" si="878"/>
        <v>0</v>
      </c>
      <c r="BC1888" s="68">
        <f t="shared" si="869"/>
        <v>0</v>
      </c>
      <c r="BD1888" s="285"/>
    </row>
    <row r="1889" spans="1:56" s="68" customFormat="1">
      <c r="A1889" s="200"/>
      <c r="B1889" s="200"/>
      <c r="C1889" s="200" t="s">
        <v>420</v>
      </c>
      <c r="D1889" s="200" t="s">
        <v>1689</v>
      </c>
      <c r="E1889" s="200" t="s">
        <v>349</v>
      </c>
      <c r="F1889" s="200"/>
      <c r="G1889" s="200" t="s">
        <v>245</v>
      </c>
      <c r="H1889" s="201" t="s">
        <v>222</v>
      </c>
      <c r="I1889" s="202">
        <v>5.76</v>
      </c>
      <c r="J1889" s="200" t="s">
        <v>1705</v>
      </c>
      <c r="K1889" s="176">
        <v>5</v>
      </c>
      <c r="L1889" s="176">
        <v>1</v>
      </c>
      <c r="M1889" s="176"/>
      <c r="N1889" s="286">
        <v>3</v>
      </c>
      <c r="O1889" s="286"/>
      <c r="P1889" s="176"/>
      <c r="Q1889" s="203">
        <f t="shared" si="870"/>
        <v>3</v>
      </c>
      <c r="R1889" s="203">
        <f t="shared" si="871"/>
        <v>0</v>
      </c>
      <c r="S1889" s="203">
        <f t="shared" si="872"/>
        <v>0</v>
      </c>
      <c r="T1889" s="203">
        <f t="shared" si="873"/>
        <v>0</v>
      </c>
      <c r="U1889" s="203">
        <f t="shared" si="874"/>
        <v>0</v>
      </c>
      <c r="V1889" s="175">
        <f>IF(Q1889&gt;0,VLOOKUP(Q1889,Jahresfaktoren!$A$11:$B$24,2,),0)</f>
        <v>152</v>
      </c>
      <c r="W1889" s="175">
        <f>IF(R1889&gt;0,VLOOKUP(R1889,Jahresfaktoren!$D$11:$E$24,2,),0)</f>
        <v>0</v>
      </c>
      <c r="X1889" s="175">
        <f>IF(S1889&gt;0,VLOOKUP(S1889,Jahresfaktoren!$A$28:$B$29,2,),0)</f>
        <v>0</v>
      </c>
      <c r="Y1889" s="175">
        <f>IF(T1889&gt;0,VLOOKUP(T1889,Jahresfaktoren!$A$28:$B$29,2,),0)</f>
        <v>0</v>
      </c>
      <c r="Z1889" s="175">
        <f>IF(U1889&gt;0,VLOOKUP(U1889,Jahresfaktoren!$A$32:$B$33,2,),)</f>
        <v>0</v>
      </c>
      <c r="AA1889" s="177">
        <f t="shared" si="859"/>
        <v>875.52</v>
      </c>
      <c r="AB1889" s="177" t="str">
        <f t="shared" si="860"/>
        <v/>
      </c>
      <c r="AC1889" s="177" t="str">
        <f t="shared" si="861"/>
        <v/>
      </c>
      <c r="AD1889" s="177" t="str">
        <f t="shared" si="862"/>
        <v/>
      </c>
      <c r="AE1889" s="177" t="str">
        <f t="shared" si="863"/>
        <v/>
      </c>
      <c r="AF1889" s="178">
        <f>IF(Q1889&gt;0,VLOOKUP(H1889,Leistungszahlen!$A$11:$C$158,3,),0)</f>
        <v>0</v>
      </c>
      <c r="AG1889" s="178">
        <f>IF(R1889&gt;0,VLOOKUP(H1889,Leistungszahlen!$A$11:$F$158,6,),IF(T1889&gt;0,VLOOKUP(H1889,Leistungszahlen!$A$11:$F$158,6,),0))</f>
        <v>0</v>
      </c>
      <c r="AH1889" s="179" t="e">
        <f t="shared" si="879"/>
        <v>#DIV/0!</v>
      </c>
      <c r="AI1889" s="179">
        <f t="shared" si="880"/>
        <v>0</v>
      </c>
      <c r="AJ1889" s="179">
        <f t="shared" si="881"/>
        <v>0</v>
      </c>
      <c r="AK1889" s="179">
        <f t="shared" si="882"/>
        <v>0</v>
      </c>
      <c r="AL1889" s="179">
        <f t="shared" si="883"/>
        <v>0</v>
      </c>
      <c r="AM1889" s="180">
        <f>IF(L1889=1,Stundensätze!$D$13,IF(L1889=2,Stundensätze!$D$17,IF(L1889=4,Stundensätze!$D$21,"")))</f>
        <v>0</v>
      </c>
      <c r="AN1889" s="180">
        <f>IF(L1889=1,Stundensätze!$D$15,IF(L1889=2,Stundensätze!$D$19,IF(L1889=4,Stundensätze!$D$23,"")))</f>
        <v>0</v>
      </c>
      <c r="AO1889" s="180" t="e">
        <f t="shared" si="864"/>
        <v>#DIV/0!</v>
      </c>
      <c r="AP1889" s="180">
        <f t="shared" si="865"/>
        <v>0</v>
      </c>
      <c r="AQ1889" s="192" t="e">
        <f t="shared" si="866"/>
        <v>#DIV/0!</v>
      </c>
      <c r="AR1889" s="192" t="e">
        <f t="shared" si="867"/>
        <v>#DIV/0!</v>
      </c>
      <c r="AS1889" s="193" t="e">
        <f t="shared" si="868"/>
        <v>#DIV/0!</v>
      </c>
      <c r="AT1889" s="258" t="str">
        <f>IF(K1889=0,0,VLOOKUP(K1889,Kostenstellen!A:B,2,FALSE))</f>
        <v xml:space="preserve">Salinenklinik </v>
      </c>
      <c r="AU1889" s="68" t="str">
        <f t="shared" si="875"/>
        <v>G1</v>
      </c>
      <c r="AV1889" s="68" t="str">
        <f t="shared" si="876"/>
        <v/>
      </c>
      <c r="AW1889" s="68">
        <f>IF(AF1889=0,0,VLOOKUP($H1889,Leistungszahlen!$A$11:$H$158,4,FALSE))</f>
        <v>0</v>
      </c>
      <c r="AX1889" s="68">
        <f>IF(AF1889=0,0,VLOOKUP($H1889,Leistungszahlen!$A$11:$H$158,5,FALSE))</f>
        <v>0</v>
      </c>
      <c r="AY1889" s="68">
        <f>IF(AG1889=0,0,VLOOKUP($H1889,Leistungszahlen!$A$11:$H$158,6,FALSE))</f>
        <v>0</v>
      </c>
      <c r="AZ1889" s="68">
        <f t="shared" si="877"/>
        <v>0</v>
      </c>
      <c r="BA1889" s="68">
        <f t="shared" si="878"/>
        <v>0</v>
      </c>
      <c r="BC1889" s="68">
        <f t="shared" si="869"/>
        <v>0</v>
      </c>
      <c r="BD1889" s="285"/>
    </row>
    <row r="1890" spans="1:56" s="68" customFormat="1">
      <c r="A1890" s="200"/>
      <c r="B1890" s="200"/>
      <c r="C1890" s="200" t="s">
        <v>420</v>
      </c>
      <c r="D1890" s="200" t="s">
        <v>1689</v>
      </c>
      <c r="E1890" s="200" t="s">
        <v>349</v>
      </c>
      <c r="F1890" s="200"/>
      <c r="G1890" s="200" t="s">
        <v>248</v>
      </c>
      <c r="H1890" s="201" t="s">
        <v>215</v>
      </c>
      <c r="I1890" s="202">
        <v>2.9</v>
      </c>
      <c r="J1890" s="200" t="s">
        <v>778</v>
      </c>
      <c r="K1890" s="176">
        <v>5</v>
      </c>
      <c r="L1890" s="176">
        <v>1</v>
      </c>
      <c r="M1890" s="176"/>
      <c r="N1890" s="286">
        <v>5</v>
      </c>
      <c r="O1890" s="286"/>
      <c r="P1890" s="176"/>
      <c r="Q1890" s="203">
        <f t="shared" si="870"/>
        <v>5</v>
      </c>
      <c r="R1890" s="203">
        <f t="shared" si="871"/>
        <v>0</v>
      </c>
      <c r="S1890" s="203">
        <f t="shared" si="872"/>
        <v>0</v>
      </c>
      <c r="T1890" s="203">
        <f t="shared" si="873"/>
        <v>0</v>
      </c>
      <c r="U1890" s="203">
        <f t="shared" si="874"/>
        <v>0</v>
      </c>
      <c r="V1890" s="175">
        <f>IF(Q1890&gt;0,VLOOKUP(Q1890,Jahresfaktoren!$A$11:$B$24,2,),0)</f>
        <v>250</v>
      </c>
      <c r="W1890" s="175">
        <f>IF(R1890&gt;0,VLOOKUP(R1890,Jahresfaktoren!$D$11:$E$24,2,),0)</f>
        <v>0</v>
      </c>
      <c r="X1890" s="175">
        <f>IF(S1890&gt;0,VLOOKUP(S1890,Jahresfaktoren!$A$28:$B$29,2,),0)</f>
        <v>0</v>
      </c>
      <c r="Y1890" s="175">
        <f>IF(T1890&gt;0,VLOOKUP(T1890,Jahresfaktoren!$A$28:$B$29,2,),0)</f>
        <v>0</v>
      </c>
      <c r="Z1890" s="175">
        <f>IF(U1890&gt;0,VLOOKUP(U1890,Jahresfaktoren!$A$32:$B$33,2,),)</f>
        <v>0</v>
      </c>
      <c r="AA1890" s="177">
        <f t="shared" si="859"/>
        <v>725</v>
      </c>
      <c r="AB1890" s="177" t="str">
        <f t="shared" si="860"/>
        <v/>
      </c>
      <c r="AC1890" s="177" t="str">
        <f t="shared" si="861"/>
        <v/>
      </c>
      <c r="AD1890" s="177" t="str">
        <f t="shared" si="862"/>
        <v/>
      </c>
      <c r="AE1890" s="177" t="str">
        <f t="shared" si="863"/>
        <v/>
      </c>
      <c r="AF1890" s="178">
        <f>IF(Q1890&gt;0,VLOOKUP(H1890,Leistungszahlen!$A$11:$C$158,3,),0)</f>
        <v>0</v>
      </c>
      <c r="AG1890" s="178">
        <f>IF(R1890&gt;0,VLOOKUP(H1890,Leistungszahlen!$A$11:$F$158,6,),IF(T1890&gt;0,VLOOKUP(H1890,Leistungszahlen!$A$11:$F$158,6,),0))</f>
        <v>0</v>
      </c>
      <c r="AH1890" s="179" t="e">
        <f t="shared" si="879"/>
        <v>#DIV/0!</v>
      </c>
      <c r="AI1890" s="179">
        <f t="shared" si="880"/>
        <v>0</v>
      </c>
      <c r="AJ1890" s="179">
        <f t="shared" si="881"/>
        <v>0</v>
      </c>
      <c r="AK1890" s="179">
        <f t="shared" si="882"/>
        <v>0</v>
      </c>
      <c r="AL1890" s="179">
        <f t="shared" si="883"/>
        <v>0</v>
      </c>
      <c r="AM1890" s="180">
        <f>IF(L1890=1,Stundensätze!$D$13,IF(L1890=2,Stundensätze!$D$17,IF(L1890=4,Stundensätze!$D$21,"")))</f>
        <v>0</v>
      </c>
      <c r="AN1890" s="180">
        <f>IF(L1890=1,Stundensätze!$D$15,IF(L1890=2,Stundensätze!$D$19,IF(L1890=4,Stundensätze!$D$23,"")))</f>
        <v>0</v>
      </c>
      <c r="AO1890" s="180" t="e">
        <f t="shared" si="864"/>
        <v>#DIV/0!</v>
      </c>
      <c r="AP1890" s="180">
        <f t="shared" si="865"/>
        <v>0</v>
      </c>
      <c r="AQ1890" s="192" t="e">
        <f t="shared" si="866"/>
        <v>#DIV/0!</v>
      </c>
      <c r="AR1890" s="192" t="e">
        <f t="shared" si="867"/>
        <v>#DIV/0!</v>
      </c>
      <c r="AS1890" s="193" t="e">
        <f t="shared" si="868"/>
        <v>#DIV/0!</v>
      </c>
      <c r="AT1890" s="258" t="str">
        <f>IF(K1890=0,0,VLOOKUP(K1890,Kostenstellen!A:B,2,FALSE))</f>
        <v xml:space="preserve">Salinenklinik </v>
      </c>
      <c r="AU1890" s="68" t="str">
        <f t="shared" si="875"/>
        <v>R</v>
      </c>
      <c r="AV1890" s="68" t="str">
        <f t="shared" si="876"/>
        <v/>
      </c>
      <c r="AW1890" s="68">
        <f>IF(AF1890=0,0,VLOOKUP($H1890,Leistungszahlen!$A$11:$H$158,4,FALSE))</f>
        <v>0</v>
      </c>
      <c r="AX1890" s="68">
        <f>IF(AF1890=0,0,VLOOKUP($H1890,Leistungszahlen!$A$11:$H$158,5,FALSE))</f>
        <v>0</v>
      </c>
      <c r="AY1890" s="68">
        <f>IF(AG1890=0,0,VLOOKUP($H1890,Leistungszahlen!$A$11:$H$158,6,FALSE))</f>
        <v>0</v>
      </c>
      <c r="AZ1890" s="68">
        <f t="shared" si="877"/>
        <v>0</v>
      </c>
      <c r="BA1890" s="68">
        <f t="shared" si="878"/>
        <v>0</v>
      </c>
      <c r="BC1890" s="68">
        <f t="shared" si="869"/>
        <v>0</v>
      </c>
      <c r="BD1890" s="285"/>
    </row>
    <row r="1891" spans="1:56" s="68" customFormat="1">
      <c r="A1891" s="200"/>
      <c r="B1891" s="200"/>
      <c r="C1891" s="200" t="s">
        <v>420</v>
      </c>
      <c r="D1891" s="200" t="s">
        <v>1689</v>
      </c>
      <c r="E1891" s="200" t="s">
        <v>349</v>
      </c>
      <c r="F1891" s="200"/>
      <c r="G1891" s="200" t="s">
        <v>253</v>
      </c>
      <c r="H1891" s="201" t="s">
        <v>215</v>
      </c>
      <c r="I1891" s="202">
        <v>2.9</v>
      </c>
      <c r="J1891" s="200" t="s">
        <v>778</v>
      </c>
      <c r="K1891" s="176">
        <v>5</v>
      </c>
      <c r="L1891" s="176">
        <v>1</v>
      </c>
      <c r="M1891" s="176"/>
      <c r="N1891" s="286">
        <v>5</v>
      </c>
      <c r="O1891" s="286"/>
      <c r="P1891" s="176"/>
      <c r="Q1891" s="203">
        <f t="shared" si="870"/>
        <v>5</v>
      </c>
      <c r="R1891" s="203">
        <f t="shared" si="871"/>
        <v>0</v>
      </c>
      <c r="S1891" s="203">
        <f t="shared" si="872"/>
        <v>0</v>
      </c>
      <c r="T1891" s="203">
        <f t="shared" si="873"/>
        <v>0</v>
      </c>
      <c r="U1891" s="203">
        <f t="shared" si="874"/>
        <v>0</v>
      </c>
      <c r="V1891" s="175">
        <f>IF(Q1891&gt;0,VLOOKUP(Q1891,Jahresfaktoren!$A$11:$B$24,2,),0)</f>
        <v>250</v>
      </c>
      <c r="W1891" s="175">
        <f>IF(R1891&gt;0,VLOOKUP(R1891,Jahresfaktoren!$D$11:$E$24,2,),0)</f>
        <v>0</v>
      </c>
      <c r="X1891" s="175">
        <f>IF(S1891&gt;0,VLOOKUP(S1891,Jahresfaktoren!$A$28:$B$29,2,),0)</f>
        <v>0</v>
      </c>
      <c r="Y1891" s="175">
        <f>IF(T1891&gt;0,VLOOKUP(T1891,Jahresfaktoren!$A$28:$B$29,2,),0)</f>
        <v>0</v>
      </c>
      <c r="Z1891" s="175">
        <f>IF(U1891&gt;0,VLOOKUP(U1891,Jahresfaktoren!$A$32:$B$33,2,),)</f>
        <v>0</v>
      </c>
      <c r="AA1891" s="177">
        <f t="shared" si="859"/>
        <v>725</v>
      </c>
      <c r="AB1891" s="177" t="str">
        <f t="shared" si="860"/>
        <v/>
      </c>
      <c r="AC1891" s="177" t="str">
        <f t="shared" si="861"/>
        <v/>
      </c>
      <c r="AD1891" s="177" t="str">
        <f t="shared" si="862"/>
        <v/>
      </c>
      <c r="AE1891" s="177" t="str">
        <f t="shared" si="863"/>
        <v/>
      </c>
      <c r="AF1891" s="178">
        <f>IF(Q1891&gt;0,VLOOKUP(H1891,Leistungszahlen!$A$11:$C$158,3,),0)</f>
        <v>0</v>
      </c>
      <c r="AG1891" s="178">
        <f>IF(R1891&gt;0,VLOOKUP(H1891,Leistungszahlen!$A$11:$F$158,6,),IF(T1891&gt;0,VLOOKUP(H1891,Leistungszahlen!$A$11:$F$158,6,),0))</f>
        <v>0</v>
      </c>
      <c r="AH1891" s="179" t="e">
        <f t="shared" si="879"/>
        <v>#DIV/0!</v>
      </c>
      <c r="AI1891" s="179">
        <f t="shared" si="880"/>
        <v>0</v>
      </c>
      <c r="AJ1891" s="179">
        <f t="shared" si="881"/>
        <v>0</v>
      </c>
      <c r="AK1891" s="179">
        <f t="shared" si="882"/>
        <v>0</v>
      </c>
      <c r="AL1891" s="179">
        <f t="shared" si="883"/>
        <v>0</v>
      </c>
      <c r="AM1891" s="180">
        <f>IF(L1891=1,Stundensätze!$D$13,IF(L1891=2,Stundensätze!$D$17,IF(L1891=4,Stundensätze!$D$21,"")))</f>
        <v>0</v>
      </c>
      <c r="AN1891" s="180">
        <f>IF(L1891=1,Stundensätze!$D$15,IF(L1891=2,Stundensätze!$D$19,IF(L1891=4,Stundensätze!$D$23,"")))</f>
        <v>0</v>
      </c>
      <c r="AO1891" s="180" t="e">
        <f t="shared" si="864"/>
        <v>#DIV/0!</v>
      </c>
      <c r="AP1891" s="180">
        <f t="shared" si="865"/>
        <v>0</v>
      </c>
      <c r="AQ1891" s="192" t="e">
        <f t="shared" si="866"/>
        <v>#DIV/0!</v>
      </c>
      <c r="AR1891" s="192" t="e">
        <f t="shared" si="867"/>
        <v>#DIV/0!</v>
      </c>
      <c r="AS1891" s="193" t="e">
        <f t="shared" si="868"/>
        <v>#DIV/0!</v>
      </c>
      <c r="AT1891" s="258" t="str">
        <f>IF(K1891=0,0,VLOOKUP(K1891,Kostenstellen!A:B,2,FALSE))</f>
        <v xml:space="preserve">Salinenklinik </v>
      </c>
      <c r="AU1891" s="68" t="str">
        <f t="shared" si="875"/>
        <v>R</v>
      </c>
      <c r="AV1891" s="68" t="str">
        <f t="shared" si="876"/>
        <v/>
      </c>
      <c r="AW1891" s="68">
        <f>IF(AF1891=0,0,VLOOKUP($H1891,Leistungszahlen!$A$11:$H$158,4,FALSE))</f>
        <v>0</v>
      </c>
      <c r="AX1891" s="68">
        <f>IF(AF1891=0,0,VLOOKUP($H1891,Leistungszahlen!$A$11:$H$158,5,FALSE))</f>
        <v>0</v>
      </c>
      <c r="AY1891" s="68">
        <f>IF(AG1891=0,0,VLOOKUP($H1891,Leistungszahlen!$A$11:$H$158,6,FALSE))</f>
        <v>0</v>
      </c>
      <c r="AZ1891" s="68">
        <f t="shared" si="877"/>
        <v>0</v>
      </c>
      <c r="BA1891" s="68">
        <f t="shared" si="878"/>
        <v>0</v>
      </c>
      <c r="BC1891" s="68">
        <f t="shared" si="869"/>
        <v>0</v>
      </c>
      <c r="BD1891" s="285"/>
    </row>
    <row r="1892" spans="1:56" s="68" customFormat="1" ht="18">
      <c r="A1892" s="200"/>
      <c r="B1892" s="200"/>
      <c r="C1892" s="200" t="s">
        <v>420</v>
      </c>
      <c r="D1892" s="200" t="s">
        <v>1689</v>
      </c>
      <c r="E1892" s="200">
        <v>1</v>
      </c>
      <c r="F1892" s="200"/>
      <c r="G1892" s="200" t="s">
        <v>1706</v>
      </c>
      <c r="H1892" s="201" t="s">
        <v>204</v>
      </c>
      <c r="I1892" s="202">
        <v>146</v>
      </c>
      <c r="J1892" s="200" t="s">
        <v>1705</v>
      </c>
      <c r="K1892" s="176">
        <v>5</v>
      </c>
      <c r="L1892" s="176">
        <v>1</v>
      </c>
      <c r="M1892" s="176"/>
      <c r="N1892" s="286">
        <v>3</v>
      </c>
      <c r="O1892" s="286"/>
      <c r="P1892" s="176"/>
      <c r="Q1892" s="203">
        <f t="shared" si="870"/>
        <v>3</v>
      </c>
      <c r="R1892" s="203">
        <f t="shared" si="871"/>
        <v>0</v>
      </c>
      <c r="S1892" s="203">
        <f t="shared" si="872"/>
        <v>0</v>
      </c>
      <c r="T1892" s="203">
        <f t="shared" si="873"/>
        <v>0</v>
      </c>
      <c r="U1892" s="203">
        <f t="shared" si="874"/>
        <v>0</v>
      </c>
      <c r="V1892" s="175">
        <f>IF(Q1892&gt;0,VLOOKUP(Q1892,Jahresfaktoren!$A$11:$B$24,2,),0)</f>
        <v>152</v>
      </c>
      <c r="W1892" s="175">
        <f>IF(R1892&gt;0,VLOOKUP(R1892,Jahresfaktoren!$D$11:$E$24,2,),0)</f>
        <v>0</v>
      </c>
      <c r="X1892" s="175">
        <f>IF(S1892&gt;0,VLOOKUP(S1892,Jahresfaktoren!$A$28:$B$29,2,),0)</f>
        <v>0</v>
      </c>
      <c r="Y1892" s="175">
        <f>IF(T1892&gt;0,VLOOKUP(T1892,Jahresfaktoren!$A$28:$B$29,2,),0)</f>
        <v>0</v>
      </c>
      <c r="Z1892" s="175">
        <f>IF(U1892&gt;0,VLOOKUP(U1892,Jahresfaktoren!$A$32:$B$33,2,),)</f>
        <v>0</v>
      </c>
      <c r="AA1892" s="177">
        <f t="shared" si="859"/>
        <v>22192</v>
      </c>
      <c r="AB1892" s="177" t="str">
        <f t="shared" si="860"/>
        <v/>
      </c>
      <c r="AC1892" s="177" t="str">
        <f t="shared" si="861"/>
        <v/>
      </c>
      <c r="AD1892" s="177" t="str">
        <f t="shared" si="862"/>
        <v/>
      </c>
      <c r="AE1892" s="177" t="str">
        <f t="shared" si="863"/>
        <v/>
      </c>
      <c r="AF1892" s="178">
        <f>IF(Q1892&gt;0,VLOOKUP(H1892,Leistungszahlen!$A$11:$C$158,3,),0)</f>
        <v>0</v>
      </c>
      <c r="AG1892" s="178">
        <f>IF(R1892&gt;0,VLOOKUP(H1892,Leistungszahlen!$A$11:$F$158,6,),IF(T1892&gt;0,VLOOKUP(H1892,Leistungszahlen!$A$11:$F$158,6,),0))</f>
        <v>0</v>
      </c>
      <c r="AH1892" s="179" t="e">
        <f t="shared" si="879"/>
        <v>#DIV/0!</v>
      </c>
      <c r="AI1892" s="179">
        <f t="shared" si="880"/>
        <v>0</v>
      </c>
      <c r="AJ1892" s="179">
        <f t="shared" si="881"/>
        <v>0</v>
      </c>
      <c r="AK1892" s="179">
        <f t="shared" si="882"/>
        <v>0</v>
      </c>
      <c r="AL1892" s="179">
        <f t="shared" si="883"/>
        <v>0</v>
      </c>
      <c r="AM1892" s="180">
        <f>IF(L1892=1,Stundensätze!$D$13,IF(L1892=2,Stundensätze!$D$17,IF(L1892=4,Stundensätze!$D$21,"")))</f>
        <v>0</v>
      </c>
      <c r="AN1892" s="180">
        <f>IF(L1892=1,Stundensätze!$D$15,IF(L1892=2,Stundensätze!$D$19,IF(L1892=4,Stundensätze!$D$23,"")))</f>
        <v>0</v>
      </c>
      <c r="AO1892" s="180" t="e">
        <f t="shared" si="864"/>
        <v>#DIV/0!</v>
      </c>
      <c r="AP1892" s="180">
        <f t="shared" si="865"/>
        <v>0</v>
      </c>
      <c r="AQ1892" s="192" t="e">
        <f t="shared" si="866"/>
        <v>#DIV/0!</v>
      </c>
      <c r="AR1892" s="192" t="e">
        <f t="shared" si="867"/>
        <v>#DIV/0!</v>
      </c>
      <c r="AS1892" s="193" t="e">
        <f t="shared" si="868"/>
        <v>#DIV/0!</v>
      </c>
      <c r="AT1892" s="258" t="str">
        <f>IF(K1892=0,0,VLOOKUP(K1892,Kostenstellen!A:B,2,FALSE))</f>
        <v xml:space="preserve">Salinenklinik </v>
      </c>
      <c r="AU1892" s="68" t="str">
        <f t="shared" si="875"/>
        <v>F</v>
      </c>
      <c r="AV1892" s="68" t="str">
        <f t="shared" si="876"/>
        <v/>
      </c>
      <c r="AW1892" s="68">
        <f>IF(AF1892=0,0,VLOOKUP($H1892,Leistungszahlen!$A$11:$H$158,4,FALSE))</f>
        <v>0</v>
      </c>
      <c r="AX1892" s="68">
        <f>IF(AF1892=0,0,VLOOKUP($H1892,Leistungszahlen!$A$11:$H$158,5,FALSE))</f>
        <v>0</v>
      </c>
      <c r="AY1892" s="68">
        <f>IF(AG1892=0,0,VLOOKUP($H1892,Leistungszahlen!$A$11:$H$158,6,FALSE))</f>
        <v>0</v>
      </c>
      <c r="AZ1892" s="68">
        <f t="shared" si="877"/>
        <v>0</v>
      </c>
      <c r="BA1892" s="68">
        <f t="shared" si="878"/>
        <v>0</v>
      </c>
      <c r="BC1892" s="68">
        <f t="shared" si="869"/>
        <v>0</v>
      </c>
      <c r="BD1892" s="285"/>
    </row>
    <row r="1893" spans="1:56" s="68" customFormat="1" ht="22.5">
      <c r="A1893" s="200"/>
      <c r="B1893" s="200"/>
      <c r="C1893" s="200" t="s">
        <v>332</v>
      </c>
      <c r="D1893" s="200" t="s">
        <v>1707</v>
      </c>
      <c r="E1893" s="200" t="s">
        <v>233</v>
      </c>
      <c r="F1893" s="200" t="s">
        <v>349</v>
      </c>
      <c r="G1893" s="200" t="s">
        <v>642</v>
      </c>
      <c r="H1893" s="201" t="s">
        <v>202</v>
      </c>
      <c r="I1893" s="202">
        <v>21</v>
      </c>
      <c r="J1893" s="200" t="s">
        <v>307</v>
      </c>
      <c r="K1893" s="176">
        <v>7</v>
      </c>
      <c r="L1893" s="176">
        <v>1</v>
      </c>
      <c r="M1893" s="176"/>
      <c r="N1893" s="286">
        <v>1</v>
      </c>
      <c r="O1893" s="286">
        <v>4</v>
      </c>
      <c r="P1893" s="176"/>
      <c r="Q1893" s="203">
        <f t="shared" si="870"/>
        <v>1</v>
      </c>
      <c r="R1893" s="203">
        <f t="shared" si="871"/>
        <v>4</v>
      </c>
      <c r="S1893" s="203">
        <f t="shared" si="872"/>
        <v>0</v>
      </c>
      <c r="T1893" s="203">
        <f t="shared" si="873"/>
        <v>0</v>
      </c>
      <c r="U1893" s="203">
        <f t="shared" si="874"/>
        <v>0</v>
      </c>
      <c r="V1893" s="175">
        <f>IF(Q1893&gt;0,VLOOKUP(Q1893,Jahresfaktoren!$A$11:$B$24,2,),0)</f>
        <v>52</v>
      </c>
      <c r="W1893" s="175">
        <f>IF(R1893&gt;0,VLOOKUP(R1893,Jahresfaktoren!$D$11:$E$24,2,),0)</f>
        <v>198</v>
      </c>
      <c r="X1893" s="175">
        <f>IF(S1893&gt;0,VLOOKUP(S1893,Jahresfaktoren!$A$28:$B$29,2,),0)</f>
        <v>0</v>
      </c>
      <c r="Y1893" s="175">
        <f>IF(T1893&gt;0,VLOOKUP(T1893,Jahresfaktoren!$A$28:$B$29,2,),0)</f>
        <v>0</v>
      </c>
      <c r="Z1893" s="175">
        <f>IF(U1893&gt;0,VLOOKUP(U1893,Jahresfaktoren!$A$32:$B$33,2,),)</f>
        <v>0</v>
      </c>
      <c r="AA1893" s="177">
        <f t="shared" si="859"/>
        <v>1092</v>
      </c>
      <c r="AB1893" s="177">
        <f t="shared" si="860"/>
        <v>4158</v>
      </c>
      <c r="AC1893" s="177" t="str">
        <f t="shared" si="861"/>
        <v/>
      </c>
      <c r="AD1893" s="177" t="str">
        <f t="shared" si="862"/>
        <v/>
      </c>
      <c r="AE1893" s="177" t="str">
        <f t="shared" si="863"/>
        <v/>
      </c>
      <c r="AF1893" s="178">
        <f>IF(Q1893&gt;0,VLOOKUP(H1893,Leistungszahlen!$A$11:$C$158,3,),0)</f>
        <v>0</v>
      </c>
      <c r="AG1893" s="178">
        <f>IF(R1893&gt;0,VLOOKUP(H1893,Leistungszahlen!$A$11:$F$158,6,),IF(T1893&gt;0,VLOOKUP(H1893,Leistungszahlen!$A$11:$F$158,6,),0))</f>
        <v>0</v>
      </c>
      <c r="AH1893" s="179" t="e">
        <f t="shared" si="879"/>
        <v>#DIV/0!</v>
      </c>
      <c r="AI1893" s="179" t="e">
        <f t="shared" si="880"/>
        <v>#DIV/0!</v>
      </c>
      <c r="AJ1893" s="179">
        <f t="shared" si="881"/>
        <v>0</v>
      </c>
      <c r="AK1893" s="179">
        <f t="shared" si="882"/>
        <v>0</v>
      </c>
      <c r="AL1893" s="179">
        <f t="shared" si="883"/>
        <v>0</v>
      </c>
      <c r="AM1893" s="180">
        <f>IF(L1893=1,Stundensätze!$D$13,IF(L1893=2,Stundensätze!$D$17,IF(L1893=4,Stundensätze!$D$21,"")))</f>
        <v>0</v>
      </c>
      <c r="AN1893" s="180">
        <f>IF(L1893=1,Stundensätze!$D$15,IF(L1893=2,Stundensätze!$D$19,IF(L1893=4,Stundensätze!$D$23,"")))</f>
        <v>0</v>
      </c>
      <c r="AO1893" s="180" t="e">
        <f t="shared" si="864"/>
        <v>#DIV/0!</v>
      </c>
      <c r="AP1893" s="180">
        <f t="shared" si="865"/>
        <v>0</v>
      </c>
      <c r="AQ1893" s="192" t="e">
        <f t="shared" si="866"/>
        <v>#DIV/0!</v>
      </c>
      <c r="AR1893" s="192" t="e">
        <f t="shared" si="867"/>
        <v>#DIV/0!</v>
      </c>
      <c r="AS1893" s="193" t="e">
        <f t="shared" si="868"/>
        <v>#DIV/0!</v>
      </c>
      <c r="AT1893" s="258" t="str">
        <f>IF(K1893=0,0,VLOOKUP(K1893,Kostenstellen!A:B,2,FALSE))</f>
        <v>Klinikzentralverwaltung</v>
      </c>
      <c r="AU1893" s="68" t="str">
        <f t="shared" si="875"/>
        <v>D</v>
      </c>
      <c r="AV1893" s="68" t="str">
        <f t="shared" si="876"/>
        <v>D</v>
      </c>
      <c r="AW1893" s="68">
        <f>IF(AF1893=0,0,VLOOKUP($H1893,Leistungszahlen!$A$11:$H$158,4,FALSE))</f>
        <v>0</v>
      </c>
      <c r="AX1893" s="68">
        <f>IF(AF1893=0,0,VLOOKUP($H1893,Leistungszahlen!$A$11:$H$158,5,FALSE))</f>
        <v>0</v>
      </c>
      <c r="AY1893" s="68">
        <f>IF(AG1893=0,0,VLOOKUP($H1893,Leistungszahlen!$A$11:$H$158,6,FALSE))</f>
        <v>0</v>
      </c>
      <c r="AZ1893" s="68">
        <f t="shared" si="877"/>
        <v>0</v>
      </c>
      <c r="BA1893" s="68">
        <f t="shared" si="878"/>
        <v>0</v>
      </c>
      <c r="BC1893" s="68">
        <f t="shared" si="869"/>
        <v>0</v>
      </c>
      <c r="BD1893" s="285"/>
    </row>
    <row r="1894" spans="1:56" s="68" customFormat="1" ht="22.5">
      <c r="A1894" s="200"/>
      <c r="B1894" s="200"/>
      <c r="C1894" s="200" t="s">
        <v>332</v>
      </c>
      <c r="D1894" s="200" t="s">
        <v>1707</v>
      </c>
      <c r="E1894" s="200" t="s">
        <v>233</v>
      </c>
      <c r="F1894" s="200" t="s">
        <v>350</v>
      </c>
      <c r="G1894" s="200" t="s">
        <v>642</v>
      </c>
      <c r="H1894" s="201" t="s">
        <v>202</v>
      </c>
      <c r="I1894" s="202">
        <v>35.43</v>
      </c>
      <c r="J1894" s="200" t="s">
        <v>307</v>
      </c>
      <c r="K1894" s="176">
        <v>7</v>
      </c>
      <c r="L1894" s="176">
        <v>1</v>
      </c>
      <c r="M1894" s="176"/>
      <c r="N1894" s="286">
        <v>1</v>
      </c>
      <c r="O1894" s="286">
        <v>4</v>
      </c>
      <c r="P1894" s="176"/>
      <c r="Q1894" s="203">
        <f t="shared" si="870"/>
        <v>1</v>
      </c>
      <c r="R1894" s="203">
        <f t="shared" si="871"/>
        <v>4</v>
      </c>
      <c r="S1894" s="203">
        <f t="shared" si="872"/>
        <v>0</v>
      </c>
      <c r="T1894" s="203">
        <f t="shared" si="873"/>
        <v>0</v>
      </c>
      <c r="U1894" s="203">
        <f t="shared" si="874"/>
        <v>0</v>
      </c>
      <c r="V1894" s="175">
        <f>IF(Q1894&gt;0,VLOOKUP(Q1894,Jahresfaktoren!$A$11:$B$24,2,),0)</f>
        <v>52</v>
      </c>
      <c r="W1894" s="175">
        <f>IF(R1894&gt;0,VLOOKUP(R1894,Jahresfaktoren!$D$11:$E$24,2,),0)</f>
        <v>198</v>
      </c>
      <c r="X1894" s="175">
        <f>IF(S1894&gt;0,VLOOKUP(S1894,Jahresfaktoren!$A$28:$B$29,2,),0)</f>
        <v>0</v>
      </c>
      <c r="Y1894" s="175">
        <f>IF(T1894&gt;0,VLOOKUP(T1894,Jahresfaktoren!$A$28:$B$29,2,),0)</f>
        <v>0</v>
      </c>
      <c r="Z1894" s="175">
        <f>IF(U1894&gt;0,VLOOKUP(U1894,Jahresfaktoren!$A$32:$B$33,2,),)</f>
        <v>0</v>
      </c>
      <c r="AA1894" s="177">
        <f t="shared" si="859"/>
        <v>1842.36</v>
      </c>
      <c r="AB1894" s="177">
        <f t="shared" si="860"/>
        <v>7015.14</v>
      </c>
      <c r="AC1894" s="177" t="str">
        <f t="shared" si="861"/>
        <v/>
      </c>
      <c r="AD1894" s="177" t="str">
        <f t="shared" si="862"/>
        <v/>
      </c>
      <c r="AE1894" s="177" t="str">
        <f t="shared" si="863"/>
        <v/>
      </c>
      <c r="AF1894" s="178">
        <f>IF(Q1894&gt;0,VLOOKUP(H1894,Leistungszahlen!$A$11:$C$158,3,),0)</f>
        <v>0</v>
      </c>
      <c r="AG1894" s="178">
        <f>IF(R1894&gt;0,VLOOKUP(H1894,Leistungszahlen!$A$11:$F$158,6,),IF(T1894&gt;0,VLOOKUP(H1894,Leistungszahlen!$A$11:$F$158,6,),0))</f>
        <v>0</v>
      </c>
      <c r="AH1894" s="179" t="e">
        <f t="shared" si="879"/>
        <v>#DIV/0!</v>
      </c>
      <c r="AI1894" s="179" t="e">
        <f t="shared" si="880"/>
        <v>#DIV/0!</v>
      </c>
      <c r="AJ1894" s="179">
        <f t="shared" si="881"/>
        <v>0</v>
      </c>
      <c r="AK1894" s="179">
        <f t="shared" si="882"/>
        <v>0</v>
      </c>
      <c r="AL1894" s="179">
        <f t="shared" si="883"/>
        <v>0</v>
      </c>
      <c r="AM1894" s="180">
        <f>IF(L1894=1,Stundensätze!$D$13,IF(L1894=2,Stundensätze!$D$17,IF(L1894=4,Stundensätze!$D$21,"")))</f>
        <v>0</v>
      </c>
      <c r="AN1894" s="180">
        <f>IF(L1894=1,Stundensätze!$D$15,IF(L1894=2,Stundensätze!$D$19,IF(L1894=4,Stundensätze!$D$23,"")))</f>
        <v>0</v>
      </c>
      <c r="AO1894" s="180" t="e">
        <f t="shared" si="864"/>
        <v>#DIV/0!</v>
      </c>
      <c r="AP1894" s="180">
        <f t="shared" si="865"/>
        <v>0</v>
      </c>
      <c r="AQ1894" s="192" t="e">
        <f t="shared" si="866"/>
        <v>#DIV/0!</v>
      </c>
      <c r="AR1894" s="192" t="e">
        <f t="shared" si="867"/>
        <v>#DIV/0!</v>
      </c>
      <c r="AS1894" s="193" t="e">
        <f t="shared" si="868"/>
        <v>#DIV/0!</v>
      </c>
      <c r="AT1894" s="258" t="str">
        <f>IF(K1894=0,0,VLOOKUP(K1894,Kostenstellen!A:B,2,FALSE))</f>
        <v>Klinikzentralverwaltung</v>
      </c>
      <c r="AU1894" s="68" t="str">
        <f t="shared" si="875"/>
        <v>D</v>
      </c>
      <c r="AV1894" s="68" t="str">
        <f t="shared" si="876"/>
        <v>D</v>
      </c>
      <c r="AW1894" s="68">
        <f>IF(AF1894=0,0,VLOOKUP($H1894,Leistungszahlen!$A$11:$H$158,4,FALSE))</f>
        <v>0</v>
      </c>
      <c r="AX1894" s="68">
        <f>IF(AF1894=0,0,VLOOKUP($H1894,Leistungszahlen!$A$11:$H$158,5,FALSE))</f>
        <v>0</v>
      </c>
      <c r="AY1894" s="68">
        <f>IF(AG1894=0,0,VLOOKUP($H1894,Leistungszahlen!$A$11:$H$158,6,FALSE))</f>
        <v>0</v>
      </c>
      <c r="AZ1894" s="68">
        <f t="shared" si="877"/>
        <v>0</v>
      </c>
      <c r="BA1894" s="68">
        <f t="shared" si="878"/>
        <v>0</v>
      </c>
      <c r="BC1894" s="68">
        <f t="shared" si="869"/>
        <v>0</v>
      </c>
      <c r="BD1894" s="285"/>
    </row>
    <row r="1895" spans="1:56" s="68" customFormat="1" ht="22.5">
      <c r="A1895" s="200"/>
      <c r="B1895" s="200"/>
      <c r="C1895" s="200" t="s">
        <v>332</v>
      </c>
      <c r="D1895" s="200" t="s">
        <v>1707</v>
      </c>
      <c r="E1895" s="200" t="s">
        <v>233</v>
      </c>
      <c r="F1895" s="200" t="s">
        <v>351</v>
      </c>
      <c r="G1895" s="200" t="s">
        <v>1708</v>
      </c>
      <c r="H1895" s="201" t="s">
        <v>686</v>
      </c>
      <c r="I1895" s="202">
        <v>44.55</v>
      </c>
      <c r="J1895" s="200" t="s">
        <v>307</v>
      </c>
      <c r="K1895" s="176">
        <v>7</v>
      </c>
      <c r="L1895" s="176">
        <v>1</v>
      </c>
      <c r="M1895" s="176"/>
      <c r="N1895" s="286">
        <v>1</v>
      </c>
      <c r="O1895" s="286">
        <v>4</v>
      </c>
      <c r="P1895" s="176"/>
      <c r="Q1895" s="203">
        <f t="shared" si="870"/>
        <v>1</v>
      </c>
      <c r="R1895" s="203">
        <f t="shared" si="871"/>
        <v>4</v>
      </c>
      <c r="S1895" s="203">
        <f t="shared" si="872"/>
        <v>0</v>
      </c>
      <c r="T1895" s="203">
        <f t="shared" si="873"/>
        <v>0</v>
      </c>
      <c r="U1895" s="203">
        <f t="shared" si="874"/>
        <v>0</v>
      </c>
      <c r="V1895" s="175">
        <f>IF(Q1895&gt;0,VLOOKUP(Q1895,Jahresfaktoren!$A$11:$B$24,2,),0)</f>
        <v>52</v>
      </c>
      <c r="W1895" s="175">
        <f>IF(R1895&gt;0,VLOOKUP(R1895,Jahresfaktoren!$D$11:$E$24,2,),0)</f>
        <v>198</v>
      </c>
      <c r="X1895" s="175">
        <f>IF(S1895&gt;0,VLOOKUP(S1895,Jahresfaktoren!$A$28:$B$29,2,),0)</f>
        <v>0</v>
      </c>
      <c r="Y1895" s="175">
        <f>IF(T1895&gt;0,VLOOKUP(T1895,Jahresfaktoren!$A$28:$B$29,2,),0)</f>
        <v>0</v>
      </c>
      <c r="Z1895" s="175">
        <f>IF(U1895&gt;0,VLOOKUP(U1895,Jahresfaktoren!$A$32:$B$33,2,),)</f>
        <v>0</v>
      </c>
      <c r="AA1895" s="177">
        <f t="shared" si="859"/>
        <v>2316.6</v>
      </c>
      <c r="AB1895" s="177">
        <f t="shared" si="860"/>
        <v>8820.9</v>
      </c>
      <c r="AC1895" s="177" t="str">
        <f t="shared" si="861"/>
        <v/>
      </c>
      <c r="AD1895" s="177" t="str">
        <f t="shared" si="862"/>
        <v/>
      </c>
      <c r="AE1895" s="177" t="str">
        <f t="shared" si="863"/>
        <v/>
      </c>
      <c r="AF1895" s="178">
        <f>IF(Q1895&gt;0,VLOOKUP(H1895,Leistungszahlen!$A$11:$C$158,3,),0)</f>
        <v>0</v>
      </c>
      <c r="AG1895" s="178">
        <f>IF(R1895&gt;0,VLOOKUP(H1895,Leistungszahlen!$A$11:$F$158,6,),IF(T1895&gt;0,VLOOKUP(H1895,Leistungszahlen!$A$11:$F$158,6,),0))</f>
        <v>0</v>
      </c>
      <c r="AH1895" s="179" t="e">
        <f t="shared" si="879"/>
        <v>#DIV/0!</v>
      </c>
      <c r="AI1895" s="179" t="e">
        <f t="shared" si="880"/>
        <v>#DIV/0!</v>
      </c>
      <c r="AJ1895" s="179">
        <f t="shared" si="881"/>
        <v>0</v>
      </c>
      <c r="AK1895" s="179">
        <f t="shared" si="882"/>
        <v>0</v>
      </c>
      <c r="AL1895" s="179">
        <f t="shared" si="883"/>
        <v>0</v>
      </c>
      <c r="AM1895" s="180">
        <f>IF(L1895=1,Stundensätze!$D$13,IF(L1895=2,Stundensätze!$D$17,IF(L1895=4,Stundensätze!$D$21,"")))</f>
        <v>0</v>
      </c>
      <c r="AN1895" s="180">
        <f>IF(L1895=1,Stundensätze!$D$15,IF(L1895=2,Stundensätze!$D$19,IF(L1895=4,Stundensätze!$D$23,"")))</f>
        <v>0</v>
      </c>
      <c r="AO1895" s="180" t="e">
        <f t="shared" si="864"/>
        <v>#DIV/0!</v>
      </c>
      <c r="AP1895" s="180">
        <f t="shared" si="865"/>
        <v>0</v>
      </c>
      <c r="AQ1895" s="192" t="e">
        <f t="shared" si="866"/>
        <v>#DIV/0!</v>
      </c>
      <c r="AR1895" s="192" t="e">
        <f t="shared" si="867"/>
        <v>#DIV/0!</v>
      </c>
      <c r="AS1895" s="193" t="e">
        <f t="shared" si="868"/>
        <v>#DIV/0!</v>
      </c>
      <c r="AT1895" s="258" t="str">
        <f>IF(K1895=0,0,VLOOKUP(K1895,Kostenstellen!A:B,2,FALSE))</f>
        <v>Klinikzentralverwaltung</v>
      </c>
      <c r="AU1895" s="68" t="str">
        <f t="shared" si="875"/>
        <v>F1</v>
      </c>
      <c r="AV1895" s="68" t="str">
        <f t="shared" si="876"/>
        <v>F1</v>
      </c>
      <c r="AW1895" s="68">
        <f>IF(AF1895=0,0,VLOOKUP($H1895,Leistungszahlen!$A$11:$H$158,4,FALSE))</f>
        <v>0</v>
      </c>
      <c r="AX1895" s="68">
        <f>IF(AF1895=0,0,VLOOKUP($H1895,Leistungszahlen!$A$11:$H$158,5,FALSE))</f>
        <v>0</v>
      </c>
      <c r="AY1895" s="68">
        <f>IF(AG1895=0,0,VLOOKUP($H1895,Leistungszahlen!$A$11:$H$158,6,FALSE))</f>
        <v>0</v>
      </c>
      <c r="AZ1895" s="68">
        <f t="shared" si="877"/>
        <v>0</v>
      </c>
      <c r="BA1895" s="68">
        <f t="shared" si="878"/>
        <v>0</v>
      </c>
      <c r="BC1895" s="68">
        <f t="shared" si="869"/>
        <v>0</v>
      </c>
      <c r="BD1895" s="285"/>
    </row>
    <row r="1896" spans="1:56" s="68" customFormat="1" ht="22.5">
      <c r="A1896" s="200"/>
      <c r="B1896" s="200"/>
      <c r="C1896" s="200" t="s">
        <v>332</v>
      </c>
      <c r="D1896" s="200" t="s">
        <v>1707</v>
      </c>
      <c r="E1896" s="200" t="s">
        <v>233</v>
      </c>
      <c r="F1896" s="200" t="s">
        <v>352</v>
      </c>
      <c r="G1896" s="200" t="s">
        <v>642</v>
      </c>
      <c r="H1896" s="201" t="s">
        <v>202</v>
      </c>
      <c r="I1896" s="202">
        <v>36.96</v>
      </c>
      <c r="J1896" s="200" t="s">
        <v>307</v>
      </c>
      <c r="K1896" s="176">
        <v>7</v>
      </c>
      <c r="L1896" s="176">
        <v>1</v>
      </c>
      <c r="M1896" s="176"/>
      <c r="N1896" s="286">
        <v>1</v>
      </c>
      <c r="O1896" s="286">
        <v>4</v>
      </c>
      <c r="P1896" s="176"/>
      <c r="Q1896" s="203">
        <f t="shared" si="870"/>
        <v>1</v>
      </c>
      <c r="R1896" s="203">
        <f t="shared" si="871"/>
        <v>4</v>
      </c>
      <c r="S1896" s="203">
        <f t="shared" si="872"/>
        <v>0</v>
      </c>
      <c r="T1896" s="203">
        <f t="shared" si="873"/>
        <v>0</v>
      </c>
      <c r="U1896" s="203">
        <f t="shared" si="874"/>
        <v>0</v>
      </c>
      <c r="V1896" s="175">
        <f>IF(Q1896&gt;0,VLOOKUP(Q1896,Jahresfaktoren!$A$11:$B$24,2,),0)</f>
        <v>52</v>
      </c>
      <c r="W1896" s="175">
        <f>IF(R1896&gt;0,VLOOKUP(R1896,Jahresfaktoren!$D$11:$E$24,2,),0)</f>
        <v>198</v>
      </c>
      <c r="X1896" s="175">
        <f>IF(S1896&gt;0,VLOOKUP(S1896,Jahresfaktoren!$A$28:$B$29,2,),0)</f>
        <v>0</v>
      </c>
      <c r="Y1896" s="175">
        <f>IF(T1896&gt;0,VLOOKUP(T1896,Jahresfaktoren!$A$28:$B$29,2,),0)</f>
        <v>0</v>
      </c>
      <c r="Z1896" s="175">
        <f>IF(U1896&gt;0,VLOOKUP(U1896,Jahresfaktoren!$A$32:$B$33,2,),)</f>
        <v>0</v>
      </c>
      <c r="AA1896" s="177">
        <f t="shared" si="859"/>
        <v>1921.92</v>
      </c>
      <c r="AB1896" s="177">
        <f t="shared" si="860"/>
        <v>7318.08</v>
      </c>
      <c r="AC1896" s="177" t="str">
        <f t="shared" si="861"/>
        <v/>
      </c>
      <c r="AD1896" s="177" t="str">
        <f t="shared" si="862"/>
        <v/>
      </c>
      <c r="AE1896" s="177" t="str">
        <f t="shared" si="863"/>
        <v/>
      </c>
      <c r="AF1896" s="178">
        <f>IF(Q1896&gt;0,VLOOKUP(H1896,Leistungszahlen!$A$11:$C$158,3,),0)</f>
        <v>0</v>
      </c>
      <c r="AG1896" s="178">
        <f>IF(R1896&gt;0,VLOOKUP(H1896,Leistungszahlen!$A$11:$F$158,6,),IF(T1896&gt;0,VLOOKUP(H1896,Leistungszahlen!$A$11:$F$158,6,),0))</f>
        <v>0</v>
      </c>
      <c r="AH1896" s="179" t="e">
        <f t="shared" si="879"/>
        <v>#DIV/0!</v>
      </c>
      <c r="AI1896" s="179" t="e">
        <f t="shared" si="880"/>
        <v>#DIV/0!</v>
      </c>
      <c r="AJ1896" s="179">
        <f t="shared" si="881"/>
        <v>0</v>
      </c>
      <c r="AK1896" s="179">
        <f t="shared" si="882"/>
        <v>0</v>
      </c>
      <c r="AL1896" s="179">
        <f t="shared" si="883"/>
        <v>0</v>
      </c>
      <c r="AM1896" s="180">
        <f>IF(L1896=1,Stundensätze!$D$13,IF(L1896=2,Stundensätze!$D$17,IF(L1896=4,Stundensätze!$D$21,"")))</f>
        <v>0</v>
      </c>
      <c r="AN1896" s="180">
        <f>IF(L1896=1,Stundensätze!$D$15,IF(L1896=2,Stundensätze!$D$19,IF(L1896=4,Stundensätze!$D$23,"")))</f>
        <v>0</v>
      </c>
      <c r="AO1896" s="180" t="e">
        <f t="shared" si="864"/>
        <v>#DIV/0!</v>
      </c>
      <c r="AP1896" s="180">
        <f t="shared" si="865"/>
        <v>0</v>
      </c>
      <c r="AQ1896" s="192" t="e">
        <f t="shared" si="866"/>
        <v>#DIV/0!</v>
      </c>
      <c r="AR1896" s="192" t="e">
        <f t="shared" si="867"/>
        <v>#DIV/0!</v>
      </c>
      <c r="AS1896" s="193" t="e">
        <f t="shared" si="868"/>
        <v>#DIV/0!</v>
      </c>
      <c r="AT1896" s="258" t="str">
        <f>IF(K1896=0,0,VLOOKUP(K1896,Kostenstellen!A:B,2,FALSE))</f>
        <v>Klinikzentralverwaltung</v>
      </c>
      <c r="AU1896" s="68" t="str">
        <f t="shared" si="875"/>
        <v>D</v>
      </c>
      <c r="AV1896" s="68" t="str">
        <f t="shared" si="876"/>
        <v>D</v>
      </c>
      <c r="AW1896" s="68">
        <f>IF(AF1896=0,0,VLOOKUP($H1896,Leistungszahlen!$A$11:$H$158,4,FALSE))</f>
        <v>0</v>
      </c>
      <c r="AX1896" s="68">
        <f>IF(AF1896=0,0,VLOOKUP($H1896,Leistungszahlen!$A$11:$H$158,5,FALSE))</f>
        <v>0</v>
      </c>
      <c r="AY1896" s="68">
        <f>IF(AG1896=0,0,VLOOKUP($H1896,Leistungszahlen!$A$11:$H$158,6,FALSE))</f>
        <v>0</v>
      </c>
      <c r="AZ1896" s="68">
        <f t="shared" si="877"/>
        <v>0</v>
      </c>
      <c r="BA1896" s="68">
        <f t="shared" si="878"/>
        <v>0</v>
      </c>
      <c r="BC1896" s="68">
        <f t="shared" si="869"/>
        <v>0</v>
      </c>
      <c r="BD1896" s="285"/>
    </row>
    <row r="1897" spans="1:56" s="68" customFormat="1" ht="22.5">
      <c r="A1897" s="200"/>
      <c r="B1897" s="200"/>
      <c r="C1897" s="200" t="s">
        <v>332</v>
      </c>
      <c r="D1897" s="200" t="s">
        <v>1707</v>
      </c>
      <c r="E1897" s="200" t="s">
        <v>233</v>
      </c>
      <c r="F1897" s="200"/>
      <c r="G1897" s="200" t="s">
        <v>242</v>
      </c>
      <c r="H1897" s="201" t="s">
        <v>215</v>
      </c>
      <c r="I1897" s="202">
        <v>5.89</v>
      </c>
      <c r="J1897" s="200" t="s">
        <v>778</v>
      </c>
      <c r="K1897" s="176">
        <v>7</v>
      </c>
      <c r="L1897" s="176">
        <v>1</v>
      </c>
      <c r="M1897" s="176"/>
      <c r="N1897" s="286">
        <v>5</v>
      </c>
      <c r="O1897" s="286"/>
      <c r="P1897" s="176"/>
      <c r="Q1897" s="203">
        <f t="shared" si="870"/>
        <v>5</v>
      </c>
      <c r="R1897" s="203">
        <f t="shared" si="871"/>
        <v>0</v>
      </c>
      <c r="S1897" s="203">
        <f t="shared" si="872"/>
        <v>0</v>
      </c>
      <c r="T1897" s="203">
        <f t="shared" si="873"/>
        <v>0</v>
      </c>
      <c r="U1897" s="203">
        <f t="shared" si="874"/>
        <v>0</v>
      </c>
      <c r="V1897" s="175">
        <f>IF(Q1897&gt;0,VLOOKUP(Q1897,Jahresfaktoren!$A$11:$B$24,2,),0)</f>
        <v>250</v>
      </c>
      <c r="W1897" s="175">
        <f>IF(R1897&gt;0,VLOOKUP(R1897,Jahresfaktoren!$D$11:$E$24,2,),0)</f>
        <v>0</v>
      </c>
      <c r="X1897" s="175">
        <f>IF(S1897&gt;0,VLOOKUP(S1897,Jahresfaktoren!$A$28:$B$29,2,),0)</f>
        <v>0</v>
      </c>
      <c r="Y1897" s="175">
        <f>IF(T1897&gt;0,VLOOKUP(T1897,Jahresfaktoren!$A$28:$B$29,2,),0)</f>
        <v>0</v>
      </c>
      <c r="Z1897" s="175">
        <f>IF(U1897&gt;0,VLOOKUP(U1897,Jahresfaktoren!$A$32:$B$33,2,),)</f>
        <v>0</v>
      </c>
      <c r="AA1897" s="177">
        <f t="shared" si="859"/>
        <v>1472.5</v>
      </c>
      <c r="AB1897" s="177" t="str">
        <f t="shared" si="860"/>
        <v/>
      </c>
      <c r="AC1897" s="177" t="str">
        <f t="shared" si="861"/>
        <v/>
      </c>
      <c r="AD1897" s="177" t="str">
        <f t="shared" si="862"/>
        <v/>
      </c>
      <c r="AE1897" s="177" t="str">
        <f t="shared" si="863"/>
        <v/>
      </c>
      <c r="AF1897" s="178">
        <f>IF(Q1897&gt;0,VLOOKUP(H1897,Leistungszahlen!$A$11:$C$158,3,),0)</f>
        <v>0</v>
      </c>
      <c r="AG1897" s="178">
        <f>IF(R1897&gt;0,VLOOKUP(H1897,Leistungszahlen!$A$11:$F$158,6,),IF(T1897&gt;0,VLOOKUP(H1897,Leistungszahlen!$A$11:$F$158,6,),0))</f>
        <v>0</v>
      </c>
      <c r="AH1897" s="179" t="e">
        <f t="shared" si="879"/>
        <v>#DIV/0!</v>
      </c>
      <c r="AI1897" s="179">
        <f t="shared" si="880"/>
        <v>0</v>
      </c>
      <c r="AJ1897" s="179">
        <f t="shared" si="881"/>
        <v>0</v>
      </c>
      <c r="AK1897" s="179">
        <f t="shared" si="882"/>
        <v>0</v>
      </c>
      <c r="AL1897" s="179">
        <f t="shared" si="883"/>
        <v>0</v>
      </c>
      <c r="AM1897" s="180">
        <f>IF(L1897=1,Stundensätze!$D$13,IF(L1897=2,Stundensätze!$D$17,IF(L1897=4,Stundensätze!$D$21,"")))</f>
        <v>0</v>
      </c>
      <c r="AN1897" s="180">
        <f>IF(L1897=1,Stundensätze!$D$15,IF(L1897=2,Stundensätze!$D$19,IF(L1897=4,Stundensätze!$D$23,"")))</f>
        <v>0</v>
      </c>
      <c r="AO1897" s="180" t="e">
        <f t="shared" si="864"/>
        <v>#DIV/0!</v>
      </c>
      <c r="AP1897" s="180">
        <f t="shared" si="865"/>
        <v>0</v>
      </c>
      <c r="AQ1897" s="192" t="e">
        <f t="shared" si="866"/>
        <v>#DIV/0!</v>
      </c>
      <c r="AR1897" s="192" t="e">
        <f t="shared" si="867"/>
        <v>#DIV/0!</v>
      </c>
      <c r="AS1897" s="193" t="e">
        <f t="shared" si="868"/>
        <v>#DIV/0!</v>
      </c>
      <c r="AT1897" s="258" t="str">
        <f>IF(K1897=0,0,VLOOKUP(K1897,Kostenstellen!A:B,2,FALSE))</f>
        <v>Klinikzentralverwaltung</v>
      </c>
      <c r="AU1897" s="68" t="str">
        <f t="shared" si="875"/>
        <v>R</v>
      </c>
      <c r="AV1897" s="68" t="str">
        <f t="shared" si="876"/>
        <v/>
      </c>
      <c r="AW1897" s="68">
        <f>IF(AF1897=0,0,VLOOKUP($H1897,Leistungszahlen!$A$11:$H$158,4,FALSE))</f>
        <v>0</v>
      </c>
      <c r="AX1897" s="68">
        <f>IF(AF1897=0,0,VLOOKUP($H1897,Leistungszahlen!$A$11:$H$158,5,FALSE))</f>
        <v>0</v>
      </c>
      <c r="AY1897" s="68">
        <f>IF(AG1897=0,0,VLOOKUP($H1897,Leistungszahlen!$A$11:$H$158,6,FALSE))</f>
        <v>0</v>
      </c>
      <c r="AZ1897" s="68">
        <f t="shared" si="877"/>
        <v>0</v>
      </c>
      <c r="BA1897" s="68">
        <f t="shared" si="878"/>
        <v>0</v>
      </c>
      <c r="BC1897" s="68">
        <f t="shared" si="869"/>
        <v>0</v>
      </c>
      <c r="BD1897" s="285"/>
    </row>
    <row r="1898" spans="1:56" s="68" customFormat="1" ht="22.5">
      <c r="A1898" s="200"/>
      <c r="B1898" s="200"/>
      <c r="C1898" s="200" t="s">
        <v>332</v>
      </c>
      <c r="D1898" s="200" t="s">
        <v>1707</v>
      </c>
      <c r="E1898" s="200" t="s">
        <v>233</v>
      </c>
      <c r="F1898" s="200" t="s">
        <v>353</v>
      </c>
      <c r="G1898" s="200" t="s">
        <v>642</v>
      </c>
      <c r="H1898" s="201" t="s">
        <v>202</v>
      </c>
      <c r="I1898" s="202">
        <v>21</v>
      </c>
      <c r="J1898" s="200" t="s">
        <v>307</v>
      </c>
      <c r="K1898" s="176">
        <v>7</v>
      </c>
      <c r="L1898" s="176">
        <v>1</v>
      </c>
      <c r="M1898" s="176"/>
      <c r="N1898" s="286">
        <v>1</v>
      </c>
      <c r="O1898" s="286">
        <v>4</v>
      </c>
      <c r="P1898" s="176"/>
      <c r="Q1898" s="203">
        <f t="shared" si="870"/>
        <v>1</v>
      </c>
      <c r="R1898" s="203">
        <f t="shared" si="871"/>
        <v>4</v>
      </c>
      <c r="S1898" s="203">
        <f t="shared" si="872"/>
        <v>0</v>
      </c>
      <c r="T1898" s="203">
        <f t="shared" si="873"/>
        <v>0</v>
      </c>
      <c r="U1898" s="203">
        <f t="shared" si="874"/>
        <v>0</v>
      </c>
      <c r="V1898" s="175">
        <f>IF(Q1898&gt;0,VLOOKUP(Q1898,Jahresfaktoren!$A$11:$B$24,2,),0)</f>
        <v>52</v>
      </c>
      <c r="W1898" s="175">
        <f>IF(R1898&gt;0,VLOOKUP(R1898,Jahresfaktoren!$D$11:$E$24,2,),0)</f>
        <v>198</v>
      </c>
      <c r="X1898" s="175">
        <f>IF(S1898&gt;0,VLOOKUP(S1898,Jahresfaktoren!$A$28:$B$29,2,),0)</f>
        <v>0</v>
      </c>
      <c r="Y1898" s="175">
        <f>IF(T1898&gt;0,VLOOKUP(T1898,Jahresfaktoren!$A$28:$B$29,2,),0)</f>
        <v>0</v>
      </c>
      <c r="Z1898" s="175">
        <f>IF(U1898&gt;0,VLOOKUP(U1898,Jahresfaktoren!$A$32:$B$33,2,),)</f>
        <v>0</v>
      </c>
      <c r="AA1898" s="177">
        <f t="shared" si="859"/>
        <v>1092</v>
      </c>
      <c r="AB1898" s="177">
        <f t="shared" si="860"/>
        <v>4158</v>
      </c>
      <c r="AC1898" s="177" t="str">
        <f t="shared" si="861"/>
        <v/>
      </c>
      <c r="AD1898" s="177" t="str">
        <f t="shared" si="862"/>
        <v/>
      </c>
      <c r="AE1898" s="177" t="str">
        <f t="shared" si="863"/>
        <v/>
      </c>
      <c r="AF1898" s="178">
        <f>IF(Q1898&gt;0,VLOOKUP(H1898,Leistungszahlen!$A$11:$C$158,3,),0)</f>
        <v>0</v>
      </c>
      <c r="AG1898" s="178">
        <f>IF(R1898&gt;0,VLOOKUP(H1898,Leistungszahlen!$A$11:$F$158,6,),IF(T1898&gt;0,VLOOKUP(H1898,Leistungszahlen!$A$11:$F$158,6,),0))</f>
        <v>0</v>
      </c>
      <c r="AH1898" s="179" t="e">
        <f t="shared" si="879"/>
        <v>#DIV/0!</v>
      </c>
      <c r="AI1898" s="179" t="e">
        <f t="shared" si="880"/>
        <v>#DIV/0!</v>
      </c>
      <c r="AJ1898" s="179">
        <f t="shared" si="881"/>
        <v>0</v>
      </c>
      <c r="AK1898" s="179">
        <f t="shared" si="882"/>
        <v>0</v>
      </c>
      <c r="AL1898" s="179">
        <f t="shared" si="883"/>
        <v>0</v>
      </c>
      <c r="AM1898" s="180">
        <f>IF(L1898=1,Stundensätze!$D$13,IF(L1898=2,Stundensätze!$D$17,IF(L1898=4,Stundensätze!$D$21,"")))</f>
        <v>0</v>
      </c>
      <c r="AN1898" s="180">
        <f>IF(L1898=1,Stundensätze!$D$15,IF(L1898=2,Stundensätze!$D$19,IF(L1898=4,Stundensätze!$D$23,"")))</f>
        <v>0</v>
      </c>
      <c r="AO1898" s="180" t="e">
        <f t="shared" si="864"/>
        <v>#DIV/0!</v>
      </c>
      <c r="AP1898" s="180">
        <f t="shared" si="865"/>
        <v>0</v>
      </c>
      <c r="AQ1898" s="192" t="e">
        <f t="shared" si="866"/>
        <v>#DIV/0!</v>
      </c>
      <c r="AR1898" s="192" t="e">
        <f t="shared" si="867"/>
        <v>#DIV/0!</v>
      </c>
      <c r="AS1898" s="193" t="e">
        <f t="shared" si="868"/>
        <v>#DIV/0!</v>
      </c>
      <c r="AT1898" s="258" t="str">
        <f>IF(K1898=0,0,VLOOKUP(K1898,Kostenstellen!A:B,2,FALSE))</f>
        <v>Klinikzentralverwaltung</v>
      </c>
      <c r="AU1898" s="68" t="str">
        <f t="shared" si="875"/>
        <v>D</v>
      </c>
      <c r="AV1898" s="68" t="str">
        <f t="shared" si="876"/>
        <v>D</v>
      </c>
      <c r="AW1898" s="68">
        <f>IF(AF1898=0,0,VLOOKUP($H1898,Leistungszahlen!$A$11:$H$158,4,FALSE))</f>
        <v>0</v>
      </c>
      <c r="AX1898" s="68">
        <f>IF(AF1898=0,0,VLOOKUP($H1898,Leistungszahlen!$A$11:$H$158,5,FALSE))</f>
        <v>0</v>
      </c>
      <c r="AY1898" s="68">
        <f>IF(AG1898=0,0,VLOOKUP($H1898,Leistungszahlen!$A$11:$H$158,6,FALSE))</f>
        <v>0</v>
      </c>
      <c r="AZ1898" s="68">
        <f t="shared" si="877"/>
        <v>0</v>
      </c>
      <c r="BA1898" s="68">
        <f t="shared" si="878"/>
        <v>0</v>
      </c>
      <c r="BC1898" s="68">
        <f t="shared" si="869"/>
        <v>0</v>
      </c>
      <c r="BD1898" s="285"/>
    </row>
    <row r="1899" spans="1:56" s="68" customFormat="1" ht="22.5">
      <c r="A1899" s="200"/>
      <c r="B1899" s="200"/>
      <c r="C1899" s="200" t="s">
        <v>332</v>
      </c>
      <c r="D1899" s="200" t="s">
        <v>1707</v>
      </c>
      <c r="E1899" s="200" t="s">
        <v>233</v>
      </c>
      <c r="F1899" s="200" t="s">
        <v>370</v>
      </c>
      <c r="G1899" s="200" t="s">
        <v>642</v>
      </c>
      <c r="H1899" s="201" t="s">
        <v>202</v>
      </c>
      <c r="I1899" s="202">
        <v>29.68</v>
      </c>
      <c r="J1899" s="200" t="s">
        <v>307</v>
      </c>
      <c r="K1899" s="176">
        <v>7</v>
      </c>
      <c r="L1899" s="176">
        <v>1</v>
      </c>
      <c r="M1899" s="176"/>
      <c r="N1899" s="286">
        <v>1</v>
      </c>
      <c r="O1899" s="286">
        <v>4</v>
      </c>
      <c r="P1899" s="176"/>
      <c r="Q1899" s="203">
        <f t="shared" si="870"/>
        <v>1</v>
      </c>
      <c r="R1899" s="203">
        <f t="shared" si="871"/>
        <v>4</v>
      </c>
      <c r="S1899" s="203">
        <f t="shared" si="872"/>
        <v>0</v>
      </c>
      <c r="T1899" s="203">
        <f t="shared" si="873"/>
        <v>0</v>
      </c>
      <c r="U1899" s="203">
        <f t="shared" si="874"/>
        <v>0</v>
      </c>
      <c r="V1899" s="175">
        <f>IF(Q1899&gt;0,VLOOKUP(Q1899,Jahresfaktoren!$A$11:$B$24,2,),0)</f>
        <v>52</v>
      </c>
      <c r="W1899" s="175">
        <f>IF(R1899&gt;0,VLOOKUP(R1899,Jahresfaktoren!$D$11:$E$24,2,),0)</f>
        <v>198</v>
      </c>
      <c r="X1899" s="175">
        <f>IF(S1899&gt;0,VLOOKUP(S1899,Jahresfaktoren!$A$28:$B$29,2,),0)</f>
        <v>0</v>
      </c>
      <c r="Y1899" s="175">
        <f>IF(T1899&gt;0,VLOOKUP(T1899,Jahresfaktoren!$A$28:$B$29,2,),0)</f>
        <v>0</v>
      </c>
      <c r="Z1899" s="175">
        <f>IF(U1899&gt;0,VLOOKUP(U1899,Jahresfaktoren!$A$32:$B$33,2,),)</f>
        <v>0</v>
      </c>
      <c r="AA1899" s="177">
        <f t="shared" si="859"/>
        <v>1543.36</v>
      </c>
      <c r="AB1899" s="177">
        <f t="shared" si="860"/>
        <v>5876.64</v>
      </c>
      <c r="AC1899" s="177" t="str">
        <f t="shared" si="861"/>
        <v/>
      </c>
      <c r="AD1899" s="177" t="str">
        <f t="shared" si="862"/>
        <v/>
      </c>
      <c r="AE1899" s="177" t="str">
        <f t="shared" si="863"/>
        <v/>
      </c>
      <c r="AF1899" s="178">
        <f>IF(Q1899&gt;0,VLOOKUP(H1899,Leistungszahlen!$A$11:$C$158,3,),0)</f>
        <v>0</v>
      </c>
      <c r="AG1899" s="178">
        <f>IF(R1899&gt;0,VLOOKUP(H1899,Leistungszahlen!$A$11:$F$158,6,),IF(T1899&gt;0,VLOOKUP(H1899,Leistungszahlen!$A$11:$F$158,6,),0))</f>
        <v>0</v>
      </c>
      <c r="AH1899" s="179" t="e">
        <f t="shared" si="879"/>
        <v>#DIV/0!</v>
      </c>
      <c r="AI1899" s="179" t="e">
        <f t="shared" si="880"/>
        <v>#DIV/0!</v>
      </c>
      <c r="AJ1899" s="179">
        <f t="shared" si="881"/>
        <v>0</v>
      </c>
      <c r="AK1899" s="179">
        <f t="shared" si="882"/>
        <v>0</v>
      </c>
      <c r="AL1899" s="179">
        <f t="shared" si="883"/>
        <v>0</v>
      </c>
      <c r="AM1899" s="180">
        <f>IF(L1899=1,Stundensätze!$D$13,IF(L1899=2,Stundensätze!$D$17,IF(L1899=4,Stundensätze!$D$21,"")))</f>
        <v>0</v>
      </c>
      <c r="AN1899" s="180">
        <f>IF(L1899=1,Stundensätze!$D$15,IF(L1899=2,Stundensätze!$D$19,IF(L1899=4,Stundensätze!$D$23,"")))</f>
        <v>0</v>
      </c>
      <c r="AO1899" s="180" t="e">
        <f t="shared" si="864"/>
        <v>#DIV/0!</v>
      </c>
      <c r="AP1899" s="180">
        <f t="shared" si="865"/>
        <v>0</v>
      </c>
      <c r="AQ1899" s="192" t="e">
        <f t="shared" si="866"/>
        <v>#DIV/0!</v>
      </c>
      <c r="AR1899" s="192" t="e">
        <f t="shared" si="867"/>
        <v>#DIV/0!</v>
      </c>
      <c r="AS1899" s="193" t="e">
        <f t="shared" si="868"/>
        <v>#DIV/0!</v>
      </c>
      <c r="AT1899" s="258" t="str">
        <f>IF(K1899=0,0,VLOOKUP(K1899,Kostenstellen!A:B,2,FALSE))</f>
        <v>Klinikzentralverwaltung</v>
      </c>
      <c r="AU1899" s="68" t="str">
        <f t="shared" si="875"/>
        <v>D</v>
      </c>
      <c r="AV1899" s="68" t="str">
        <f t="shared" si="876"/>
        <v>D</v>
      </c>
      <c r="AW1899" s="68">
        <f>IF(AF1899=0,0,VLOOKUP($H1899,Leistungszahlen!$A$11:$H$158,4,FALSE))</f>
        <v>0</v>
      </c>
      <c r="AX1899" s="68">
        <f>IF(AF1899=0,0,VLOOKUP($H1899,Leistungszahlen!$A$11:$H$158,5,FALSE))</f>
        <v>0</v>
      </c>
      <c r="AY1899" s="68">
        <f>IF(AG1899=0,0,VLOOKUP($H1899,Leistungszahlen!$A$11:$H$158,6,FALSE))</f>
        <v>0</v>
      </c>
      <c r="AZ1899" s="68">
        <f t="shared" si="877"/>
        <v>0</v>
      </c>
      <c r="BA1899" s="68">
        <f t="shared" si="878"/>
        <v>0</v>
      </c>
      <c r="BC1899" s="68">
        <f t="shared" si="869"/>
        <v>0</v>
      </c>
      <c r="BD1899" s="285"/>
    </row>
    <row r="1900" spans="1:56" s="68" customFormat="1" ht="22.5">
      <c r="A1900" s="200"/>
      <c r="B1900" s="200"/>
      <c r="C1900" s="200" t="s">
        <v>332</v>
      </c>
      <c r="D1900" s="200" t="s">
        <v>1707</v>
      </c>
      <c r="E1900" s="200" t="s">
        <v>233</v>
      </c>
      <c r="F1900" s="200" t="s">
        <v>369</v>
      </c>
      <c r="G1900" s="200" t="s">
        <v>642</v>
      </c>
      <c r="H1900" s="201" t="s">
        <v>202</v>
      </c>
      <c r="I1900" s="202">
        <v>25.21</v>
      </c>
      <c r="J1900" s="200" t="s">
        <v>307</v>
      </c>
      <c r="K1900" s="176">
        <v>7</v>
      </c>
      <c r="L1900" s="176">
        <v>1</v>
      </c>
      <c r="M1900" s="176"/>
      <c r="N1900" s="286">
        <v>1</v>
      </c>
      <c r="O1900" s="286">
        <v>4</v>
      </c>
      <c r="P1900" s="176"/>
      <c r="Q1900" s="203">
        <f t="shared" si="870"/>
        <v>1</v>
      </c>
      <c r="R1900" s="203">
        <f t="shared" si="871"/>
        <v>4</v>
      </c>
      <c r="S1900" s="203">
        <f t="shared" si="872"/>
        <v>0</v>
      </c>
      <c r="T1900" s="203">
        <f t="shared" si="873"/>
        <v>0</v>
      </c>
      <c r="U1900" s="203">
        <f t="shared" si="874"/>
        <v>0</v>
      </c>
      <c r="V1900" s="175">
        <f>IF(Q1900&gt;0,VLOOKUP(Q1900,Jahresfaktoren!$A$11:$B$24,2,),0)</f>
        <v>52</v>
      </c>
      <c r="W1900" s="175">
        <f>IF(R1900&gt;0,VLOOKUP(R1900,Jahresfaktoren!$D$11:$E$24,2,),0)</f>
        <v>198</v>
      </c>
      <c r="X1900" s="175">
        <f>IF(S1900&gt;0,VLOOKUP(S1900,Jahresfaktoren!$A$28:$B$29,2,),0)</f>
        <v>0</v>
      </c>
      <c r="Y1900" s="175">
        <f>IF(T1900&gt;0,VLOOKUP(T1900,Jahresfaktoren!$A$28:$B$29,2,),0)</f>
        <v>0</v>
      </c>
      <c r="Z1900" s="175">
        <f>IF(U1900&gt;0,VLOOKUP(U1900,Jahresfaktoren!$A$32:$B$33,2,),)</f>
        <v>0</v>
      </c>
      <c r="AA1900" s="177">
        <f t="shared" si="859"/>
        <v>1310.92</v>
      </c>
      <c r="AB1900" s="177">
        <f t="shared" si="860"/>
        <v>4991.58</v>
      </c>
      <c r="AC1900" s="177" t="str">
        <f t="shared" si="861"/>
        <v/>
      </c>
      <c r="AD1900" s="177" t="str">
        <f t="shared" si="862"/>
        <v/>
      </c>
      <c r="AE1900" s="177" t="str">
        <f t="shared" si="863"/>
        <v/>
      </c>
      <c r="AF1900" s="178">
        <f>IF(Q1900&gt;0,VLOOKUP(H1900,Leistungszahlen!$A$11:$C$158,3,),0)</f>
        <v>0</v>
      </c>
      <c r="AG1900" s="178">
        <f>IF(R1900&gt;0,VLOOKUP(H1900,Leistungszahlen!$A$11:$F$158,6,),IF(T1900&gt;0,VLOOKUP(H1900,Leistungszahlen!$A$11:$F$158,6,),0))</f>
        <v>0</v>
      </c>
      <c r="AH1900" s="179" t="e">
        <f t="shared" si="879"/>
        <v>#DIV/0!</v>
      </c>
      <c r="AI1900" s="179" t="e">
        <f t="shared" si="880"/>
        <v>#DIV/0!</v>
      </c>
      <c r="AJ1900" s="179">
        <f t="shared" si="881"/>
        <v>0</v>
      </c>
      <c r="AK1900" s="179">
        <f t="shared" si="882"/>
        <v>0</v>
      </c>
      <c r="AL1900" s="179">
        <f t="shared" si="883"/>
        <v>0</v>
      </c>
      <c r="AM1900" s="180">
        <f>IF(L1900=1,Stundensätze!$D$13,IF(L1900=2,Stundensätze!$D$17,IF(L1900=4,Stundensätze!$D$21,"")))</f>
        <v>0</v>
      </c>
      <c r="AN1900" s="180">
        <f>IF(L1900=1,Stundensätze!$D$15,IF(L1900=2,Stundensätze!$D$19,IF(L1900=4,Stundensätze!$D$23,"")))</f>
        <v>0</v>
      </c>
      <c r="AO1900" s="180" t="e">
        <f t="shared" si="864"/>
        <v>#DIV/0!</v>
      </c>
      <c r="AP1900" s="180">
        <f t="shared" si="865"/>
        <v>0</v>
      </c>
      <c r="AQ1900" s="192" t="e">
        <f t="shared" si="866"/>
        <v>#DIV/0!</v>
      </c>
      <c r="AR1900" s="192" t="e">
        <f t="shared" si="867"/>
        <v>#DIV/0!</v>
      </c>
      <c r="AS1900" s="193" t="e">
        <f t="shared" si="868"/>
        <v>#DIV/0!</v>
      </c>
      <c r="AT1900" s="258" t="str">
        <f>IF(K1900=0,0,VLOOKUP(K1900,Kostenstellen!A:B,2,FALSE))</f>
        <v>Klinikzentralverwaltung</v>
      </c>
      <c r="AU1900" s="68" t="str">
        <f t="shared" si="875"/>
        <v>D</v>
      </c>
      <c r="AV1900" s="68" t="str">
        <f t="shared" si="876"/>
        <v>D</v>
      </c>
      <c r="AW1900" s="68">
        <f>IF(AF1900=0,0,VLOOKUP($H1900,Leistungszahlen!$A$11:$H$158,4,FALSE))</f>
        <v>0</v>
      </c>
      <c r="AX1900" s="68">
        <f>IF(AF1900=0,0,VLOOKUP($H1900,Leistungszahlen!$A$11:$H$158,5,FALSE))</f>
        <v>0</v>
      </c>
      <c r="AY1900" s="68">
        <f>IF(AG1900=0,0,VLOOKUP($H1900,Leistungszahlen!$A$11:$H$158,6,FALSE))</f>
        <v>0</v>
      </c>
      <c r="AZ1900" s="68">
        <f t="shared" si="877"/>
        <v>0</v>
      </c>
      <c r="BA1900" s="68">
        <f t="shared" si="878"/>
        <v>0</v>
      </c>
      <c r="BC1900" s="68">
        <f t="shared" si="869"/>
        <v>0</v>
      </c>
      <c r="BD1900" s="285"/>
    </row>
    <row r="1901" spans="1:56" s="68" customFormat="1" ht="22.5">
      <c r="A1901" s="200"/>
      <c r="B1901" s="200"/>
      <c r="C1901" s="200" t="s">
        <v>332</v>
      </c>
      <c r="D1901" s="200" t="s">
        <v>1707</v>
      </c>
      <c r="E1901" s="200" t="s">
        <v>233</v>
      </c>
      <c r="F1901" s="200" t="s">
        <v>371</v>
      </c>
      <c r="G1901" s="200" t="s">
        <v>258</v>
      </c>
      <c r="H1901" s="201" t="s">
        <v>202</v>
      </c>
      <c r="I1901" s="202">
        <v>25.2</v>
      </c>
      <c r="J1901" s="200" t="s">
        <v>560</v>
      </c>
      <c r="K1901" s="176">
        <v>7</v>
      </c>
      <c r="L1901" s="176">
        <v>1</v>
      </c>
      <c r="M1901" s="176"/>
      <c r="N1901" s="286">
        <v>1</v>
      </c>
      <c r="O1901" s="286">
        <v>4</v>
      </c>
      <c r="P1901" s="176"/>
      <c r="Q1901" s="203">
        <f t="shared" si="870"/>
        <v>1</v>
      </c>
      <c r="R1901" s="203">
        <f t="shared" si="871"/>
        <v>4</v>
      </c>
      <c r="S1901" s="203">
        <f t="shared" si="872"/>
        <v>0</v>
      </c>
      <c r="T1901" s="203">
        <f t="shared" si="873"/>
        <v>0</v>
      </c>
      <c r="U1901" s="203">
        <f t="shared" si="874"/>
        <v>0</v>
      </c>
      <c r="V1901" s="175">
        <f>IF(Q1901&gt;0,VLOOKUP(Q1901,Jahresfaktoren!$A$11:$B$24,2,),0)</f>
        <v>52</v>
      </c>
      <c r="W1901" s="175">
        <f>IF(R1901&gt;0,VLOOKUP(R1901,Jahresfaktoren!$D$11:$E$24,2,),0)</f>
        <v>198</v>
      </c>
      <c r="X1901" s="175">
        <f>IF(S1901&gt;0,VLOOKUP(S1901,Jahresfaktoren!$A$28:$B$29,2,),0)</f>
        <v>0</v>
      </c>
      <c r="Y1901" s="175">
        <f>IF(T1901&gt;0,VLOOKUP(T1901,Jahresfaktoren!$A$28:$B$29,2,),0)</f>
        <v>0</v>
      </c>
      <c r="Z1901" s="175">
        <f>IF(U1901&gt;0,VLOOKUP(U1901,Jahresfaktoren!$A$32:$B$33,2,),)</f>
        <v>0</v>
      </c>
      <c r="AA1901" s="177">
        <f t="shared" si="859"/>
        <v>1310.3999999999999</v>
      </c>
      <c r="AB1901" s="177">
        <f t="shared" si="860"/>
        <v>4989.5999999999995</v>
      </c>
      <c r="AC1901" s="177" t="str">
        <f t="shared" si="861"/>
        <v/>
      </c>
      <c r="AD1901" s="177" t="str">
        <f t="shared" si="862"/>
        <v/>
      </c>
      <c r="AE1901" s="177" t="str">
        <f t="shared" si="863"/>
        <v/>
      </c>
      <c r="AF1901" s="178">
        <f>IF(Q1901&gt;0,VLOOKUP(H1901,Leistungszahlen!$A$11:$C$158,3,),0)</f>
        <v>0</v>
      </c>
      <c r="AG1901" s="178">
        <f>IF(R1901&gt;0,VLOOKUP(H1901,Leistungszahlen!$A$11:$F$158,6,),IF(T1901&gt;0,VLOOKUP(H1901,Leistungszahlen!$A$11:$F$158,6,),0))</f>
        <v>0</v>
      </c>
      <c r="AH1901" s="179" t="e">
        <f t="shared" si="879"/>
        <v>#DIV/0!</v>
      </c>
      <c r="AI1901" s="179" t="e">
        <f t="shared" si="880"/>
        <v>#DIV/0!</v>
      </c>
      <c r="AJ1901" s="179">
        <f t="shared" si="881"/>
        <v>0</v>
      </c>
      <c r="AK1901" s="179">
        <f t="shared" si="882"/>
        <v>0</v>
      </c>
      <c r="AL1901" s="179">
        <f t="shared" si="883"/>
        <v>0</v>
      </c>
      <c r="AM1901" s="180">
        <f>IF(L1901=1,Stundensätze!$D$13,IF(L1901=2,Stundensätze!$D$17,IF(L1901=4,Stundensätze!$D$21,"")))</f>
        <v>0</v>
      </c>
      <c r="AN1901" s="180">
        <f>IF(L1901=1,Stundensätze!$D$15,IF(L1901=2,Stundensätze!$D$19,IF(L1901=4,Stundensätze!$D$23,"")))</f>
        <v>0</v>
      </c>
      <c r="AO1901" s="180" t="e">
        <f t="shared" si="864"/>
        <v>#DIV/0!</v>
      </c>
      <c r="AP1901" s="180">
        <f t="shared" si="865"/>
        <v>0</v>
      </c>
      <c r="AQ1901" s="192" t="e">
        <f t="shared" si="866"/>
        <v>#DIV/0!</v>
      </c>
      <c r="AR1901" s="192" t="e">
        <f t="shared" si="867"/>
        <v>#DIV/0!</v>
      </c>
      <c r="AS1901" s="193" t="e">
        <f t="shared" si="868"/>
        <v>#DIV/0!</v>
      </c>
      <c r="AT1901" s="258" t="str">
        <f>IF(K1901=0,0,VLOOKUP(K1901,Kostenstellen!A:B,2,FALSE))</f>
        <v>Klinikzentralverwaltung</v>
      </c>
      <c r="AU1901" s="68" t="str">
        <f t="shared" si="875"/>
        <v>D</v>
      </c>
      <c r="AV1901" s="68" t="str">
        <f t="shared" si="876"/>
        <v>D</v>
      </c>
      <c r="AW1901" s="68">
        <f>IF(AF1901=0,0,VLOOKUP($H1901,Leistungszahlen!$A$11:$H$158,4,FALSE))</f>
        <v>0</v>
      </c>
      <c r="AX1901" s="68">
        <f>IF(AF1901=0,0,VLOOKUP($H1901,Leistungszahlen!$A$11:$H$158,5,FALSE))</f>
        <v>0</v>
      </c>
      <c r="AY1901" s="68">
        <f>IF(AG1901=0,0,VLOOKUP($H1901,Leistungszahlen!$A$11:$H$158,6,FALSE))</f>
        <v>0</v>
      </c>
      <c r="AZ1901" s="68">
        <f t="shared" si="877"/>
        <v>0</v>
      </c>
      <c r="BA1901" s="68">
        <f t="shared" si="878"/>
        <v>0</v>
      </c>
      <c r="BC1901" s="68">
        <f t="shared" si="869"/>
        <v>0</v>
      </c>
      <c r="BD1901" s="285"/>
    </row>
    <row r="1902" spans="1:56" s="68" customFormat="1" ht="22.5">
      <c r="A1902" s="200"/>
      <c r="B1902" s="200"/>
      <c r="C1902" s="200" t="s">
        <v>332</v>
      </c>
      <c r="D1902" s="200" t="s">
        <v>1707</v>
      </c>
      <c r="E1902" s="200" t="s">
        <v>233</v>
      </c>
      <c r="F1902" s="200" t="s">
        <v>310</v>
      </c>
      <c r="G1902" s="200" t="s">
        <v>642</v>
      </c>
      <c r="H1902" s="201" t="s">
        <v>202</v>
      </c>
      <c r="I1902" s="202">
        <v>37.520000000000003</v>
      </c>
      <c r="J1902" s="200" t="s">
        <v>307</v>
      </c>
      <c r="K1902" s="176">
        <v>7</v>
      </c>
      <c r="L1902" s="176">
        <v>1</v>
      </c>
      <c r="M1902" s="176"/>
      <c r="N1902" s="286">
        <v>1</v>
      </c>
      <c r="O1902" s="286">
        <v>4</v>
      </c>
      <c r="P1902" s="176"/>
      <c r="Q1902" s="203">
        <f t="shared" si="870"/>
        <v>1</v>
      </c>
      <c r="R1902" s="203">
        <f t="shared" si="871"/>
        <v>4</v>
      </c>
      <c r="S1902" s="203">
        <f t="shared" si="872"/>
        <v>0</v>
      </c>
      <c r="T1902" s="203">
        <f t="shared" si="873"/>
        <v>0</v>
      </c>
      <c r="U1902" s="203">
        <f t="shared" si="874"/>
        <v>0</v>
      </c>
      <c r="V1902" s="175">
        <f>IF(Q1902&gt;0,VLOOKUP(Q1902,Jahresfaktoren!$A$11:$B$24,2,),0)</f>
        <v>52</v>
      </c>
      <c r="W1902" s="175">
        <f>IF(R1902&gt;0,VLOOKUP(R1902,Jahresfaktoren!$D$11:$E$24,2,),0)</f>
        <v>198</v>
      </c>
      <c r="X1902" s="175">
        <f>IF(S1902&gt;0,VLOOKUP(S1902,Jahresfaktoren!$A$28:$B$29,2,),0)</f>
        <v>0</v>
      </c>
      <c r="Y1902" s="175">
        <f>IF(T1902&gt;0,VLOOKUP(T1902,Jahresfaktoren!$A$28:$B$29,2,),0)</f>
        <v>0</v>
      </c>
      <c r="Z1902" s="175">
        <f>IF(U1902&gt;0,VLOOKUP(U1902,Jahresfaktoren!$A$32:$B$33,2,),)</f>
        <v>0</v>
      </c>
      <c r="AA1902" s="177">
        <f t="shared" si="859"/>
        <v>1951.0400000000002</v>
      </c>
      <c r="AB1902" s="177">
        <f t="shared" si="860"/>
        <v>7428.9600000000009</v>
      </c>
      <c r="AC1902" s="177" t="str">
        <f t="shared" si="861"/>
        <v/>
      </c>
      <c r="AD1902" s="177" t="str">
        <f t="shared" si="862"/>
        <v/>
      </c>
      <c r="AE1902" s="177" t="str">
        <f t="shared" si="863"/>
        <v/>
      </c>
      <c r="AF1902" s="178">
        <f>IF(Q1902&gt;0,VLOOKUP(H1902,Leistungszahlen!$A$11:$C$158,3,),0)</f>
        <v>0</v>
      </c>
      <c r="AG1902" s="178">
        <f>IF(R1902&gt;0,VLOOKUP(H1902,Leistungszahlen!$A$11:$F$158,6,),IF(T1902&gt;0,VLOOKUP(H1902,Leistungszahlen!$A$11:$F$158,6,),0))</f>
        <v>0</v>
      </c>
      <c r="AH1902" s="179" t="e">
        <f t="shared" si="879"/>
        <v>#DIV/0!</v>
      </c>
      <c r="AI1902" s="179" t="e">
        <f t="shared" si="880"/>
        <v>#DIV/0!</v>
      </c>
      <c r="AJ1902" s="179">
        <f t="shared" si="881"/>
        <v>0</v>
      </c>
      <c r="AK1902" s="179">
        <f t="shared" si="882"/>
        <v>0</v>
      </c>
      <c r="AL1902" s="179">
        <f t="shared" si="883"/>
        <v>0</v>
      </c>
      <c r="AM1902" s="180">
        <f>IF(L1902=1,Stundensätze!$D$13,IF(L1902=2,Stundensätze!$D$17,IF(L1902=4,Stundensätze!$D$21,"")))</f>
        <v>0</v>
      </c>
      <c r="AN1902" s="180">
        <f>IF(L1902=1,Stundensätze!$D$15,IF(L1902=2,Stundensätze!$D$19,IF(L1902=4,Stundensätze!$D$23,"")))</f>
        <v>0</v>
      </c>
      <c r="AO1902" s="180" t="e">
        <f t="shared" si="864"/>
        <v>#DIV/0!</v>
      </c>
      <c r="AP1902" s="180">
        <f t="shared" si="865"/>
        <v>0</v>
      </c>
      <c r="AQ1902" s="192" t="e">
        <f t="shared" si="866"/>
        <v>#DIV/0!</v>
      </c>
      <c r="AR1902" s="192" t="e">
        <f t="shared" si="867"/>
        <v>#DIV/0!</v>
      </c>
      <c r="AS1902" s="193" t="e">
        <f t="shared" si="868"/>
        <v>#DIV/0!</v>
      </c>
      <c r="AT1902" s="258" t="str">
        <f>IF(K1902=0,0,VLOOKUP(K1902,Kostenstellen!A:B,2,FALSE))</f>
        <v>Klinikzentralverwaltung</v>
      </c>
      <c r="AU1902" s="68" t="str">
        <f t="shared" si="875"/>
        <v>D</v>
      </c>
      <c r="AV1902" s="68" t="str">
        <f t="shared" si="876"/>
        <v>D</v>
      </c>
      <c r="AW1902" s="68">
        <f>IF(AF1902=0,0,VLOOKUP($H1902,Leistungszahlen!$A$11:$H$158,4,FALSE))</f>
        <v>0</v>
      </c>
      <c r="AX1902" s="68">
        <f>IF(AF1902=0,0,VLOOKUP($H1902,Leistungszahlen!$A$11:$H$158,5,FALSE))</f>
        <v>0</v>
      </c>
      <c r="AY1902" s="68">
        <f>IF(AG1902=0,0,VLOOKUP($H1902,Leistungszahlen!$A$11:$H$158,6,FALSE))</f>
        <v>0</v>
      </c>
      <c r="AZ1902" s="68">
        <f t="shared" si="877"/>
        <v>0</v>
      </c>
      <c r="BA1902" s="68">
        <f t="shared" si="878"/>
        <v>0</v>
      </c>
      <c r="BC1902" s="68">
        <f t="shared" si="869"/>
        <v>0</v>
      </c>
      <c r="BD1902" s="285"/>
    </row>
    <row r="1903" spans="1:56" s="68" customFormat="1" ht="22.5">
      <c r="A1903" s="200"/>
      <c r="B1903" s="200"/>
      <c r="C1903" s="200" t="s">
        <v>332</v>
      </c>
      <c r="D1903" s="200" t="s">
        <v>1707</v>
      </c>
      <c r="E1903" s="200" t="s">
        <v>233</v>
      </c>
      <c r="F1903" s="200" t="s">
        <v>272</v>
      </c>
      <c r="G1903" s="200" t="s">
        <v>642</v>
      </c>
      <c r="H1903" s="201" t="s">
        <v>202</v>
      </c>
      <c r="I1903" s="202">
        <v>29.12</v>
      </c>
      <c r="J1903" s="200" t="s">
        <v>307</v>
      </c>
      <c r="K1903" s="176">
        <v>7</v>
      </c>
      <c r="L1903" s="176">
        <v>1</v>
      </c>
      <c r="M1903" s="176"/>
      <c r="N1903" s="286">
        <v>1</v>
      </c>
      <c r="O1903" s="286">
        <v>4</v>
      </c>
      <c r="P1903" s="176"/>
      <c r="Q1903" s="203">
        <f t="shared" si="870"/>
        <v>1</v>
      </c>
      <c r="R1903" s="203">
        <f t="shared" si="871"/>
        <v>4</v>
      </c>
      <c r="S1903" s="203">
        <f t="shared" si="872"/>
        <v>0</v>
      </c>
      <c r="T1903" s="203">
        <f t="shared" si="873"/>
        <v>0</v>
      </c>
      <c r="U1903" s="203">
        <f t="shared" si="874"/>
        <v>0</v>
      </c>
      <c r="V1903" s="175">
        <f>IF(Q1903&gt;0,VLOOKUP(Q1903,Jahresfaktoren!$A$11:$B$24,2,),0)</f>
        <v>52</v>
      </c>
      <c r="W1903" s="175">
        <f>IF(R1903&gt;0,VLOOKUP(R1903,Jahresfaktoren!$D$11:$E$24,2,),0)</f>
        <v>198</v>
      </c>
      <c r="X1903" s="175">
        <f>IF(S1903&gt;0,VLOOKUP(S1903,Jahresfaktoren!$A$28:$B$29,2,),0)</f>
        <v>0</v>
      </c>
      <c r="Y1903" s="175">
        <f>IF(T1903&gt;0,VLOOKUP(T1903,Jahresfaktoren!$A$28:$B$29,2,),0)</f>
        <v>0</v>
      </c>
      <c r="Z1903" s="175">
        <f>IF(U1903&gt;0,VLOOKUP(U1903,Jahresfaktoren!$A$32:$B$33,2,),)</f>
        <v>0</v>
      </c>
      <c r="AA1903" s="177">
        <f t="shared" si="859"/>
        <v>1514.24</v>
      </c>
      <c r="AB1903" s="177">
        <f t="shared" si="860"/>
        <v>5765.76</v>
      </c>
      <c r="AC1903" s="177" t="str">
        <f t="shared" si="861"/>
        <v/>
      </c>
      <c r="AD1903" s="177" t="str">
        <f t="shared" si="862"/>
        <v/>
      </c>
      <c r="AE1903" s="177" t="str">
        <f t="shared" si="863"/>
        <v/>
      </c>
      <c r="AF1903" s="178">
        <f>IF(Q1903&gt;0,VLOOKUP(H1903,Leistungszahlen!$A$11:$C$158,3,),0)</f>
        <v>0</v>
      </c>
      <c r="AG1903" s="178">
        <f>IF(R1903&gt;0,VLOOKUP(H1903,Leistungszahlen!$A$11:$F$158,6,),IF(T1903&gt;0,VLOOKUP(H1903,Leistungszahlen!$A$11:$F$158,6,),0))</f>
        <v>0</v>
      </c>
      <c r="AH1903" s="179" t="e">
        <f t="shared" si="879"/>
        <v>#DIV/0!</v>
      </c>
      <c r="AI1903" s="179" t="e">
        <f t="shared" si="880"/>
        <v>#DIV/0!</v>
      </c>
      <c r="AJ1903" s="179">
        <f t="shared" si="881"/>
        <v>0</v>
      </c>
      <c r="AK1903" s="179">
        <f t="shared" si="882"/>
        <v>0</v>
      </c>
      <c r="AL1903" s="179">
        <f t="shared" si="883"/>
        <v>0</v>
      </c>
      <c r="AM1903" s="180">
        <f>IF(L1903=1,Stundensätze!$D$13,IF(L1903=2,Stundensätze!$D$17,IF(L1903=4,Stundensätze!$D$21,"")))</f>
        <v>0</v>
      </c>
      <c r="AN1903" s="180">
        <f>IF(L1903=1,Stundensätze!$D$15,IF(L1903=2,Stundensätze!$D$19,IF(L1903=4,Stundensätze!$D$23,"")))</f>
        <v>0</v>
      </c>
      <c r="AO1903" s="180" t="e">
        <f t="shared" si="864"/>
        <v>#DIV/0!</v>
      </c>
      <c r="AP1903" s="180">
        <f t="shared" si="865"/>
        <v>0</v>
      </c>
      <c r="AQ1903" s="192" t="e">
        <f t="shared" si="866"/>
        <v>#DIV/0!</v>
      </c>
      <c r="AR1903" s="192" t="e">
        <f t="shared" si="867"/>
        <v>#DIV/0!</v>
      </c>
      <c r="AS1903" s="193" t="e">
        <f t="shared" si="868"/>
        <v>#DIV/0!</v>
      </c>
      <c r="AT1903" s="258" t="str">
        <f>IF(K1903=0,0,VLOOKUP(K1903,Kostenstellen!A:B,2,FALSE))</f>
        <v>Klinikzentralverwaltung</v>
      </c>
      <c r="AU1903" s="68" t="str">
        <f t="shared" si="875"/>
        <v>D</v>
      </c>
      <c r="AV1903" s="68" t="str">
        <f t="shared" si="876"/>
        <v>D</v>
      </c>
      <c r="AW1903" s="68">
        <f>IF(AF1903=0,0,VLOOKUP($H1903,Leistungszahlen!$A$11:$H$158,4,FALSE))</f>
        <v>0</v>
      </c>
      <c r="AX1903" s="68">
        <f>IF(AF1903=0,0,VLOOKUP($H1903,Leistungszahlen!$A$11:$H$158,5,FALSE))</f>
        <v>0</v>
      </c>
      <c r="AY1903" s="68">
        <f>IF(AG1903=0,0,VLOOKUP($H1903,Leistungszahlen!$A$11:$H$158,6,FALSE))</f>
        <v>0</v>
      </c>
      <c r="AZ1903" s="68">
        <f t="shared" si="877"/>
        <v>0</v>
      </c>
      <c r="BA1903" s="68">
        <f t="shared" si="878"/>
        <v>0</v>
      </c>
      <c r="BC1903" s="68">
        <f t="shared" si="869"/>
        <v>0</v>
      </c>
      <c r="BD1903" s="285"/>
    </row>
    <row r="1904" spans="1:56" s="68" customFormat="1" ht="22.5">
      <c r="A1904" s="200"/>
      <c r="B1904" s="200"/>
      <c r="C1904" s="200" t="s">
        <v>332</v>
      </c>
      <c r="D1904" s="200" t="s">
        <v>1707</v>
      </c>
      <c r="E1904" s="200" t="s">
        <v>233</v>
      </c>
      <c r="F1904" s="200" t="s">
        <v>273</v>
      </c>
      <c r="G1904" s="200" t="s">
        <v>642</v>
      </c>
      <c r="H1904" s="201" t="s">
        <v>202</v>
      </c>
      <c r="I1904" s="202">
        <v>19.32</v>
      </c>
      <c r="J1904" s="200" t="s">
        <v>307</v>
      </c>
      <c r="K1904" s="176">
        <v>7</v>
      </c>
      <c r="L1904" s="176">
        <v>1</v>
      </c>
      <c r="M1904" s="176"/>
      <c r="N1904" s="286">
        <v>1</v>
      </c>
      <c r="O1904" s="286">
        <v>4</v>
      </c>
      <c r="P1904" s="176"/>
      <c r="Q1904" s="203">
        <f t="shared" si="870"/>
        <v>1</v>
      </c>
      <c r="R1904" s="203">
        <f t="shared" si="871"/>
        <v>4</v>
      </c>
      <c r="S1904" s="203">
        <f t="shared" si="872"/>
        <v>0</v>
      </c>
      <c r="T1904" s="203">
        <f t="shared" si="873"/>
        <v>0</v>
      </c>
      <c r="U1904" s="203">
        <f t="shared" si="874"/>
        <v>0</v>
      </c>
      <c r="V1904" s="175">
        <f>IF(Q1904&gt;0,VLOOKUP(Q1904,Jahresfaktoren!$A$11:$B$24,2,),0)</f>
        <v>52</v>
      </c>
      <c r="W1904" s="175">
        <f>IF(R1904&gt;0,VLOOKUP(R1904,Jahresfaktoren!$D$11:$E$24,2,),0)</f>
        <v>198</v>
      </c>
      <c r="X1904" s="175">
        <f>IF(S1904&gt;0,VLOOKUP(S1904,Jahresfaktoren!$A$28:$B$29,2,),0)</f>
        <v>0</v>
      </c>
      <c r="Y1904" s="175">
        <f>IF(T1904&gt;0,VLOOKUP(T1904,Jahresfaktoren!$A$28:$B$29,2,),0)</f>
        <v>0</v>
      </c>
      <c r="Z1904" s="175">
        <f>IF(U1904&gt;0,VLOOKUP(U1904,Jahresfaktoren!$A$32:$B$33,2,),)</f>
        <v>0</v>
      </c>
      <c r="AA1904" s="177">
        <f t="shared" si="859"/>
        <v>1004.64</v>
      </c>
      <c r="AB1904" s="177">
        <f t="shared" si="860"/>
        <v>3825.36</v>
      </c>
      <c r="AC1904" s="177" t="str">
        <f t="shared" si="861"/>
        <v/>
      </c>
      <c r="AD1904" s="177" t="str">
        <f t="shared" si="862"/>
        <v/>
      </c>
      <c r="AE1904" s="177" t="str">
        <f t="shared" si="863"/>
        <v/>
      </c>
      <c r="AF1904" s="178">
        <f>IF(Q1904&gt;0,VLOOKUP(H1904,Leistungszahlen!$A$11:$C$158,3,),0)</f>
        <v>0</v>
      </c>
      <c r="AG1904" s="178">
        <f>IF(R1904&gt;0,VLOOKUP(H1904,Leistungszahlen!$A$11:$F$158,6,),IF(T1904&gt;0,VLOOKUP(H1904,Leistungszahlen!$A$11:$F$158,6,),0))</f>
        <v>0</v>
      </c>
      <c r="AH1904" s="179" t="e">
        <f t="shared" si="879"/>
        <v>#DIV/0!</v>
      </c>
      <c r="AI1904" s="179" t="e">
        <f t="shared" si="880"/>
        <v>#DIV/0!</v>
      </c>
      <c r="AJ1904" s="179">
        <f t="shared" si="881"/>
        <v>0</v>
      </c>
      <c r="AK1904" s="179">
        <f t="shared" si="882"/>
        <v>0</v>
      </c>
      <c r="AL1904" s="179">
        <f t="shared" si="883"/>
        <v>0</v>
      </c>
      <c r="AM1904" s="180">
        <f>IF(L1904=1,Stundensätze!$D$13,IF(L1904=2,Stundensätze!$D$17,IF(L1904=4,Stundensätze!$D$21,"")))</f>
        <v>0</v>
      </c>
      <c r="AN1904" s="180">
        <f>IF(L1904=1,Stundensätze!$D$15,IF(L1904=2,Stundensätze!$D$19,IF(L1904=4,Stundensätze!$D$23,"")))</f>
        <v>0</v>
      </c>
      <c r="AO1904" s="180" t="e">
        <f t="shared" si="864"/>
        <v>#DIV/0!</v>
      </c>
      <c r="AP1904" s="180">
        <f t="shared" si="865"/>
        <v>0</v>
      </c>
      <c r="AQ1904" s="192" t="e">
        <f t="shared" si="866"/>
        <v>#DIV/0!</v>
      </c>
      <c r="AR1904" s="192" t="e">
        <f t="shared" si="867"/>
        <v>#DIV/0!</v>
      </c>
      <c r="AS1904" s="193" t="e">
        <f t="shared" si="868"/>
        <v>#DIV/0!</v>
      </c>
      <c r="AT1904" s="258" t="str">
        <f>IF(K1904=0,0,VLOOKUP(K1904,Kostenstellen!A:B,2,FALSE))</f>
        <v>Klinikzentralverwaltung</v>
      </c>
      <c r="AU1904" s="68" t="str">
        <f t="shared" si="875"/>
        <v>D</v>
      </c>
      <c r="AV1904" s="68" t="str">
        <f t="shared" si="876"/>
        <v>D</v>
      </c>
      <c r="AW1904" s="68">
        <f>IF(AF1904=0,0,VLOOKUP($H1904,Leistungszahlen!$A$11:$H$158,4,FALSE))</f>
        <v>0</v>
      </c>
      <c r="AX1904" s="68">
        <f>IF(AF1904=0,0,VLOOKUP($H1904,Leistungszahlen!$A$11:$H$158,5,FALSE))</f>
        <v>0</v>
      </c>
      <c r="AY1904" s="68">
        <f>IF(AG1904=0,0,VLOOKUP($H1904,Leistungszahlen!$A$11:$H$158,6,FALSE))</f>
        <v>0</v>
      </c>
      <c r="AZ1904" s="68">
        <f t="shared" si="877"/>
        <v>0</v>
      </c>
      <c r="BA1904" s="68">
        <f t="shared" si="878"/>
        <v>0</v>
      </c>
      <c r="BC1904" s="68">
        <f t="shared" si="869"/>
        <v>0</v>
      </c>
      <c r="BD1904" s="285"/>
    </row>
    <row r="1905" spans="1:56" s="68" customFormat="1" ht="22.5">
      <c r="A1905" s="200"/>
      <c r="B1905" s="200"/>
      <c r="C1905" s="200" t="s">
        <v>332</v>
      </c>
      <c r="D1905" s="200" t="s">
        <v>1707</v>
      </c>
      <c r="E1905" s="200" t="s">
        <v>233</v>
      </c>
      <c r="F1905" s="200"/>
      <c r="G1905" s="200" t="s">
        <v>232</v>
      </c>
      <c r="H1905" s="201" t="s">
        <v>206</v>
      </c>
      <c r="I1905" s="202">
        <v>3.1</v>
      </c>
      <c r="J1905" s="200" t="s">
        <v>560</v>
      </c>
      <c r="K1905" s="176">
        <v>7</v>
      </c>
      <c r="L1905" s="176">
        <v>1</v>
      </c>
      <c r="M1905" s="176" t="s">
        <v>119</v>
      </c>
      <c r="N1905" s="286">
        <v>1</v>
      </c>
      <c r="O1905" s="286">
        <v>0</v>
      </c>
      <c r="P1905" s="176"/>
      <c r="Q1905" s="203">
        <f t="shared" si="870"/>
        <v>0</v>
      </c>
      <c r="R1905" s="203">
        <f t="shared" si="871"/>
        <v>0</v>
      </c>
      <c r="S1905" s="203">
        <f t="shared" si="872"/>
        <v>0</v>
      </c>
      <c r="T1905" s="203">
        <f t="shared" si="873"/>
        <v>0</v>
      </c>
      <c r="U1905" s="203">
        <f t="shared" si="874"/>
        <v>0</v>
      </c>
      <c r="V1905" s="175">
        <f>IF(Q1905&gt;0,VLOOKUP(Q1905,Jahresfaktoren!$A$11:$B$24,2,),0)</f>
        <v>0</v>
      </c>
      <c r="W1905" s="175">
        <f>IF(R1905&gt;0,VLOOKUP(R1905,Jahresfaktoren!$D$11:$E$24,2,),0)</f>
        <v>0</v>
      </c>
      <c r="X1905" s="175">
        <f>IF(S1905&gt;0,VLOOKUP(S1905,Jahresfaktoren!$A$28:$B$29,2,),0)</f>
        <v>0</v>
      </c>
      <c r="Y1905" s="175">
        <f>IF(T1905&gt;0,VLOOKUP(T1905,Jahresfaktoren!$A$28:$B$29,2,),0)</f>
        <v>0</v>
      </c>
      <c r="Z1905" s="175">
        <f>IF(U1905&gt;0,VLOOKUP(U1905,Jahresfaktoren!$A$32:$B$33,2,),)</f>
        <v>0</v>
      </c>
      <c r="AA1905" s="177" t="str">
        <f t="shared" si="859"/>
        <v/>
      </c>
      <c r="AB1905" s="177" t="str">
        <f t="shared" si="860"/>
        <v/>
      </c>
      <c r="AC1905" s="177" t="str">
        <f t="shared" si="861"/>
        <v/>
      </c>
      <c r="AD1905" s="177" t="str">
        <f t="shared" si="862"/>
        <v/>
      </c>
      <c r="AE1905" s="177" t="str">
        <f t="shared" si="863"/>
        <v/>
      </c>
      <c r="AF1905" s="178">
        <f>IF(Q1905&gt;0,VLOOKUP(H1905,Leistungszahlen!$A$11:$C$158,3,),0)</f>
        <v>0</v>
      </c>
      <c r="AG1905" s="178">
        <f>IF(R1905&gt;0,VLOOKUP(H1905,Leistungszahlen!$A$11:$F$158,6,),IF(T1905&gt;0,VLOOKUP(H1905,Leistungszahlen!$A$11:$F$158,6,),0))</f>
        <v>0</v>
      </c>
      <c r="AH1905" s="179">
        <f t="shared" si="879"/>
        <v>0</v>
      </c>
      <c r="AI1905" s="179">
        <f t="shared" si="880"/>
        <v>0</v>
      </c>
      <c r="AJ1905" s="179">
        <f t="shared" si="881"/>
        <v>0</v>
      </c>
      <c r="AK1905" s="179">
        <f t="shared" si="882"/>
        <v>0</v>
      </c>
      <c r="AL1905" s="179">
        <f t="shared" si="883"/>
        <v>0</v>
      </c>
      <c r="AM1905" s="180">
        <f>IF(L1905=1,Stundensätze!$D$13,IF(L1905=2,Stundensätze!$D$17,IF(L1905=4,Stundensätze!$D$21,"")))</f>
        <v>0</v>
      </c>
      <c r="AN1905" s="180">
        <f>IF(L1905=1,Stundensätze!$D$15,IF(L1905=2,Stundensätze!$D$19,IF(L1905=4,Stundensätze!$D$23,"")))</f>
        <v>0</v>
      </c>
      <c r="AO1905" s="180">
        <f t="shared" si="864"/>
        <v>0</v>
      </c>
      <c r="AP1905" s="180">
        <f t="shared" si="865"/>
        <v>0</v>
      </c>
      <c r="AQ1905" s="192">
        <f t="shared" si="866"/>
        <v>0</v>
      </c>
      <c r="AR1905" s="192">
        <f t="shared" si="867"/>
        <v>0</v>
      </c>
      <c r="AS1905" s="193">
        <f t="shared" si="868"/>
        <v>0</v>
      </c>
      <c r="AT1905" s="258" t="str">
        <f>IF(K1905=0,0,VLOOKUP(K1905,Kostenstellen!A:B,2,FALSE))</f>
        <v>Klinikzentralverwaltung</v>
      </c>
      <c r="AU1905" s="68" t="str">
        <f t="shared" si="875"/>
        <v/>
      </c>
      <c r="AV1905" s="68" t="str">
        <f t="shared" si="876"/>
        <v/>
      </c>
      <c r="AW1905" s="68">
        <f>IF(AF1905=0,0,VLOOKUP($H1905,Leistungszahlen!$A$11:$H$158,4,FALSE))</f>
        <v>0</v>
      </c>
      <c r="AX1905" s="68">
        <f>IF(AF1905=0,0,VLOOKUP($H1905,Leistungszahlen!$A$11:$H$158,5,FALSE))</f>
        <v>0</v>
      </c>
      <c r="AY1905" s="68">
        <f>IF(AG1905=0,0,VLOOKUP($H1905,Leistungszahlen!$A$11:$H$158,6,FALSE))</f>
        <v>0</v>
      </c>
      <c r="AZ1905" s="68">
        <f t="shared" si="877"/>
        <v>0</v>
      </c>
      <c r="BA1905" s="68">
        <f t="shared" si="878"/>
        <v>0</v>
      </c>
      <c r="BC1905" s="68">
        <f t="shared" si="869"/>
        <v>0</v>
      </c>
      <c r="BD1905" s="285"/>
    </row>
    <row r="1906" spans="1:56" s="68" customFormat="1" ht="22.5">
      <c r="A1906" s="200"/>
      <c r="B1906" s="200"/>
      <c r="C1906" s="200" t="s">
        <v>332</v>
      </c>
      <c r="D1906" s="200" t="s">
        <v>1707</v>
      </c>
      <c r="E1906" s="200" t="s">
        <v>233</v>
      </c>
      <c r="F1906" s="200"/>
      <c r="G1906" s="200" t="s">
        <v>643</v>
      </c>
      <c r="H1906" s="201" t="s">
        <v>215</v>
      </c>
      <c r="I1906" s="202">
        <v>5.8</v>
      </c>
      <c r="J1906" s="200" t="s">
        <v>778</v>
      </c>
      <c r="K1906" s="176">
        <v>7</v>
      </c>
      <c r="L1906" s="176">
        <v>1</v>
      </c>
      <c r="M1906" s="176"/>
      <c r="N1906" s="286">
        <v>5</v>
      </c>
      <c r="O1906" s="286"/>
      <c r="P1906" s="176"/>
      <c r="Q1906" s="203">
        <f t="shared" si="870"/>
        <v>5</v>
      </c>
      <c r="R1906" s="203">
        <f t="shared" si="871"/>
        <v>0</v>
      </c>
      <c r="S1906" s="203">
        <f t="shared" si="872"/>
        <v>0</v>
      </c>
      <c r="T1906" s="203">
        <f t="shared" si="873"/>
        <v>0</v>
      </c>
      <c r="U1906" s="203">
        <f t="shared" si="874"/>
        <v>0</v>
      </c>
      <c r="V1906" s="175">
        <f>IF(Q1906&gt;0,VLOOKUP(Q1906,Jahresfaktoren!$A$11:$B$24,2,),0)</f>
        <v>250</v>
      </c>
      <c r="W1906" s="175">
        <f>IF(R1906&gt;0,VLOOKUP(R1906,Jahresfaktoren!$D$11:$E$24,2,),0)</f>
        <v>0</v>
      </c>
      <c r="X1906" s="175">
        <f>IF(S1906&gt;0,VLOOKUP(S1906,Jahresfaktoren!$A$28:$B$29,2,),0)</f>
        <v>0</v>
      </c>
      <c r="Y1906" s="175">
        <f>IF(T1906&gt;0,VLOOKUP(T1906,Jahresfaktoren!$A$28:$B$29,2,),0)</f>
        <v>0</v>
      </c>
      <c r="Z1906" s="175">
        <f>IF(U1906&gt;0,VLOOKUP(U1906,Jahresfaktoren!$A$32:$B$33,2,),)</f>
        <v>0</v>
      </c>
      <c r="AA1906" s="177">
        <f t="shared" si="859"/>
        <v>1450</v>
      </c>
      <c r="AB1906" s="177" t="str">
        <f t="shared" si="860"/>
        <v/>
      </c>
      <c r="AC1906" s="177" t="str">
        <f t="shared" si="861"/>
        <v/>
      </c>
      <c r="AD1906" s="177" t="str">
        <f t="shared" si="862"/>
        <v/>
      </c>
      <c r="AE1906" s="177" t="str">
        <f t="shared" si="863"/>
        <v/>
      </c>
      <c r="AF1906" s="178">
        <f>IF(Q1906&gt;0,VLOOKUP(H1906,Leistungszahlen!$A$11:$C$158,3,),0)</f>
        <v>0</v>
      </c>
      <c r="AG1906" s="178">
        <f>IF(R1906&gt;0,VLOOKUP(H1906,Leistungszahlen!$A$11:$F$158,6,),IF(T1906&gt;0,VLOOKUP(H1906,Leistungszahlen!$A$11:$F$158,6,),0))</f>
        <v>0</v>
      </c>
      <c r="AH1906" s="179" t="e">
        <f t="shared" si="879"/>
        <v>#DIV/0!</v>
      </c>
      <c r="AI1906" s="179">
        <f t="shared" si="880"/>
        <v>0</v>
      </c>
      <c r="AJ1906" s="179">
        <f t="shared" si="881"/>
        <v>0</v>
      </c>
      <c r="AK1906" s="179">
        <f t="shared" si="882"/>
        <v>0</v>
      </c>
      <c r="AL1906" s="179">
        <f t="shared" si="883"/>
        <v>0</v>
      </c>
      <c r="AM1906" s="180">
        <f>IF(L1906=1,Stundensätze!$D$13,IF(L1906=2,Stundensätze!$D$17,IF(L1906=4,Stundensätze!$D$21,"")))</f>
        <v>0</v>
      </c>
      <c r="AN1906" s="180">
        <f>IF(L1906=1,Stundensätze!$D$15,IF(L1906=2,Stundensätze!$D$19,IF(L1906=4,Stundensätze!$D$23,"")))</f>
        <v>0</v>
      </c>
      <c r="AO1906" s="180" t="e">
        <f t="shared" si="864"/>
        <v>#DIV/0!</v>
      </c>
      <c r="AP1906" s="180">
        <f t="shared" si="865"/>
        <v>0</v>
      </c>
      <c r="AQ1906" s="192" t="e">
        <f t="shared" si="866"/>
        <v>#DIV/0!</v>
      </c>
      <c r="AR1906" s="192" t="e">
        <f t="shared" si="867"/>
        <v>#DIV/0!</v>
      </c>
      <c r="AS1906" s="193" t="e">
        <f t="shared" si="868"/>
        <v>#DIV/0!</v>
      </c>
      <c r="AT1906" s="258" t="str">
        <f>IF(K1906=0,0,VLOOKUP(K1906,Kostenstellen!A:B,2,FALSE))</f>
        <v>Klinikzentralverwaltung</v>
      </c>
      <c r="AU1906" s="68" t="str">
        <f t="shared" si="875"/>
        <v>R</v>
      </c>
      <c r="AV1906" s="68" t="str">
        <f t="shared" si="876"/>
        <v/>
      </c>
      <c r="AW1906" s="68">
        <f>IF(AF1906=0,0,VLOOKUP($H1906,Leistungszahlen!$A$11:$H$158,4,FALSE))</f>
        <v>0</v>
      </c>
      <c r="AX1906" s="68">
        <f>IF(AF1906=0,0,VLOOKUP($H1906,Leistungszahlen!$A$11:$H$158,5,FALSE))</f>
        <v>0</v>
      </c>
      <c r="AY1906" s="68">
        <f>IF(AG1906=0,0,VLOOKUP($H1906,Leistungszahlen!$A$11:$H$158,6,FALSE))</f>
        <v>0</v>
      </c>
      <c r="AZ1906" s="68">
        <f t="shared" si="877"/>
        <v>0</v>
      </c>
      <c r="BA1906" s="68">
        <f t="shared" si="878"/>
        <v>0</v>
      </c>
      <c r="BC1906" s="68">
        <f t="shared" si="869"/>
        <v>0</v>
      </c>
      <c r="BD1906" s="285"/>
    </row>
    <row r="1907" spans="1:56" s="68" customFormat="1" ht="22.5">
      <c r="A1907" s="200"/>
      <c r="B1907" s="200"/>
      <c r="C1907" s="200" t="s">
        <v>332</v>
      </c>
      <c r="D1907" s="200" t="s">
        <v>1707</v>
      </c>
      <c r="E1907" s="200" t="s">
        <v>233</v>
      </c>
      <c r="F1907" s="200"/>
      <c r="G1907" s="200" t="s">
        <v>250</v>
      </c>
      <c r="H1907" s="201" t="s">
        <v>215</v>
      </c>
      <c r="I1907" s="202">
        <v>7.41</v>
      </c>
      <c r="J1907" s="200" t="s">
        <v>778</v>
      </c>
      <c r="K1907" s="176">
        <v>7</v>
      </c>
      <c r="L1907" s="176">
        <v>1</v>
      </c>
      <c r="M1907" s="176"/>
      <c r="N1907" s="286">
        <v>5</v>
      </c>
      <c r="O1907" s="286"/>
      <c r="P1907" s="176"/>
      <c r="Q1907" s="203">
        <f t="shared" si="870"/>
        <v>5</v>
      </c>
      <c r="R1907" s="203">
        <f t="shared" si="871"/>
        <v>0</v>
      </c>
      <c r="S1907" s="203">
        <f t="shared" si="872"/>
        <v>0</v>
      </c>
      <c r="T1907" s="203">
        <f t="shared" si="873"/>
        <v>0</v>
      </c>
      <c r="U1907" s="203">
        <f t="shared" si="874"/>
        <v>0</v>
      </c>
      <c r="V1907" s="175">
        <f>IF(Q1907&gt;0,VLOOKUP(Q1907,Jahresfaktoren!$A$11:$B$24,2,),0)</f>
        <v>250</v>
      </c>
      <c r="W1907" s="175">
        <f>IF(R1907&gt;0,VLOOKUP(R1907,Jahresfaktoren!$D$11:$E$24,2,),0)</f>
        <v>0</v>
      </c>
      <c r="X1907" s="175">
        <f>IF(S1907&gt;0,VLOOKUP(S1907,Jahresfaktoren!$A$28:$B$29,2,),0)</f>
        <v>0</v>
      </c>
      <c r="Y1907" s="175">
        <f>IF(T1907&gt;0,VLOOKUP(T1907,Jahresfaktoren!$A$28:$B$29,2,),0)</f>
        <v>0</v>
      </c>
      <c r="Z1907" s="175">
        <f>IF(U1907&gt;0,VLOOKUP(U1907,Jahresfaktoren!$A$32:$B$33,2,),)</f>
        <v>0</v>
      </c>
      <c r="AA1907" s="177">
        <f t="shared" si="859"/>
        <v>1852.5</v>
      </c>
      <c r="AB1907" s="177" t="str">
        <f t="shared" si="860"/>
        <v/>
      </c>
      <c r="AC1907" s="177" t="str">
        <f t="shared" si="861"/>
        <v/>
      </c>
      <c r="AD1907" s="177" t="str">
        <f t="shared" si="862"/>
        <v/>
      </c>
      <c r="AE1907" s="177" t="str">
        <f t="shared" si="863"/>
        <v/>
      </c>
      <c r="AF1907" s="178">
        <f>IF(Q1907&gt;0,VLOOKUP(H1907,Leistungszahlen!$A$11:$C$158,3,),0)</f>
        <v>0</v>
      </c>
      <c r="AG1907" s="178">
        <f>IF(R1907&gt;0,VLOOKUP(H1907,Leistungszahlen!$A$11:$F$158,6,),IF(T1907&gt;0,VLOOKUP(H1907,Leistungszahlen!$A$11:$F$158,6,),0))</f>
        <v>0</v>
      </c>
      <c r="AH1907" s="179" t="e">
        <f t="shared" si="879"/>
        <v>#DIV/0!</v>
      </c>
      <c r="AI1907" s="179">
        <f t="shared" si="880"/>
        <v>0</v>
      </c>
      <c r="AJ1907" s="179">
        <f t="shared" si="881"/>
        <v>0</v>
      </c>
      <c r="AK1907" s="179">
        <f t="shared" si="882"/>
        <v>0</v>
      </c>
      <c r="AL1907" s="179">
        <f t="shared" si="883"/>
        <v>0</v>
      </c>
      <c r="AM1907" s="180">
        <f>IF(L1907=1,Stundensätze!$D$13,IF(L1907=2,Stundensätze!$D$17,IF(L1907=4,Stundensätze!$D$21,"")))</f>
        <v>0</v>
      </c>
      <c r="AN1907" s="180">
        <f>IF(L1907=1,Stundensätze!$D$15,IF(L1907=2,Stundensätze!$D$19,IF(L1907=4,Stundensätze!$D$23,"")))</f>
        <v>0</v>
      </c>
      <c r="AO1907" s="180" t="e">
        <f t="shared" si="864"/>
        <v>#DIV/0!</v>
      </c>
      <c r="AP1907" s="180">
        <f t="shared" si="865"/>
        <v>0</v>
      </c>
      <c r="AQ1907" s="192" t="e">
        <f t="shared" si="866"/>
        <v>#DIV/0!</v>
      </c>
      <c r="AR1907" s="192" t="e">
        <f t="shared" si="867"/>
        <v>#DIV/0!</v>
      </c>
      <c r="AS1907" s="193" t="e">
        <f t="shared" si="868"/>
        <v>#DIV/0!</v>
      </c>
      <c r="AT1907" s="258" t="str">
        <f>IF(K1907=0,0,VLOOKUP(K1907,Kostenstellen!A:B,2,FALSE))</f>
        <v>Klinikzentralverwaltung</v>
      </c>
      <c r="AU1907" s="68" t="str">
        <f t="shared" si="875"/>
        <v>R</v>
      </c>
      <c r="AV1907" s="68" t="str">
        <f t="shared" si="876"/>
        <v/>
      </c>
      <c r="AW1907" s="68">
        <f>IF(AF1907=0,0,VLOOKUP($H1907,Leistungszahlen!$A$11:$H$158,4,FALSE))</f>
        <v>0</v>
      </c>
      <c r="AX1907" s="68">
        <f>IF(AF1907=0,0,VLOOKUP($H1907,Leistungszahlen!$A$11:$H$158,5,FALSE))</f>
        <v>0</v>
      </c>
      <c r="AY1907" s="68">
        <f>IF(AG1907=0,0,VLOOKUP($H1907,Leistungszahlen!$A$11:$H$158,6,FALSE))</f>
        <v>0</v>
      </c>
      <c r="AZ1907" s="68">
        <f t="shared" si="877"/>
        <v>0</v>
      </c>
      <c r="BA1907" s="68">
        <f t="shared" si="878"/>
        <v>0</v>
      </c>
      <c r="BC1907" s="68">
        <f t="shared" si="869"/>
        <v>0</v>
      </c>
      <c r="BD1907" s="285"/>
    </row>
    <row r="1908" spans="1:56" s="68" customFormat="1" ht="22.5">
      <c r="A1908" s="200"/>
      <c r="B1908" s="200"/>
      <c r="C1908" s="200" t="s">
        <v>332</v>
      </c>
      <c r="D1908" s="200" t="s">
        <v>1707</v>
      </c>
      <c r="E1908" s="200" t="s">
        <v>233</v>
      </c>
      <c r="F1908" s="200"/>
      <c r="G1908" s="200" t="s">
        <v>92</v>
      </c>
      <c r="H1908" s="201" t="s">
        <v>203</v>
      </c>
      <c r="I1908" s="202">
        <v>15.08</v>
      </c>
      <c r="J1908" s="200" t="s">
        <v>560</v>
      </c>
      <c r="K1908" s="176">
        <v>7</v>
      </c>
      <c r="L1908" s="176">
        <v>1</v>
      </c>
      <c r="M1908" s="176"/>
      <c r="N1908" s="286">
        <v>5</v>
      </c>
      <c r="O1908" s="286"/>
      <c r="P1908" s="176"/>
      <c r="Q1908" s="203">
        <f t="shared" si="870"/>
        <v>5</v>
      </c>
      <c r="R1908" s="203">
        <f t="shared" si="871"/>
        <v>0</v>
      </c>
      <c r="S1908" s="203">
        <f t="shared" si="872"/>
        <v>0</v>
      </c>
      <c r="T1908" s="203">
        <f t="shared" si="873"/>
        <v>0</v>
      </c>
      <c r="U1908" s="203">
        <f t="shared" si="874"/>
        <v>0</v>
      </c>
      <c r="V1908" s="175">
        <f>IF(Q1908&gt;0,VLOOKUP(Q1908,Jahresfaktoren!$A$11:$B$24,2,),0)</f>
        <v>250</v>
      </c>
      <c r="W1908" s="175">
        <f>IF(R1908&gt;0,VLOOKUP(R1908,Jahresfaktoren!$D$11:$E$24,2,),0)</f>
        <v>0</v>
      </c>
      <c r="X1908" s="175">
        <f>IF(S1908&gt;0,VLOOKUP(S1908,Jahresfaktoren!$A$28:$B$29,2,),0)</f>
        <v>0</v>
      </c>
      <c r="Y1908" s="175">
        <f>IF(T1908&gt;0,VLOOKUP(T1908,Jahresfaktoren!$A$28:$B$29,2,),0)</f>
        <v>0</v>
      </c>
      <c r="Z1908" s="175">
        <f>IF(U1908&gt;0,VLOOKUP(U1908,Jahresfaktoren!$A$32:$B$33,2,),)</f>
        <v>0</v>
      </c>
      <c r="AA1908" s="177">
        <f t="shared" si="859"/>
        <v>3770</v>
      </c>
      <c r="AB1908" s="177" t="str">
        <f t="shared" si="860"/>
        <v/>
      </c>
      <c r="AC1908" s="177" t="str">
        <f t="shared" si="861"/>
        <v/>
      </c>
      <c r="AD1908" s="177" t="str">
        <f t="shared" si="862"/>
        <v/>
      </c>
      <c r="AE1908" s="177" t="str">
        <f t="shared" si="863"/>
        <v/>
      </c>
      <c r="AF1908" s="178">
        <f>IF(Q1908&gt;0,VLOOKUP(H1908,Leistungszahlen!$A$11:$C$158,3,),0)</f>
        <v>0</v>
      </c>
      <c r="AG1908" s="178">
        <f>IF(R1908&gt;0,VLOOKUP(H1908,Leistungszahlen!$A$11:$F$158,6,),IF(T1908&gt;0,VLOOKUP(H1908,Leistungszahlen!$A$11:$F$158,6,),0))</f>
        <v>0</v>
      </c>
      <c r="AH1908" s="179" t="e">
        <f t="shared" si="879"/>
        <v>#DIV/0!</v>
      </c>
      <c r="AI1908" s="179">
        <f t="shared" si="880"/>
        <v>0</v>
      </c>
      <c r="AJ1908" s="179">
        <f t="shared" si="881"/>
        <v>0</v>
      </c>
      <c r="AK1908" s="179">
        <f t="shared" si="882"/>
        <v>0</v>
      </c>
      <c r="AL1908" s="179">
        <f t="shared" si="883"/>
        <v>0</v>
      </c>
      <c r="AM1908" s="180">
        <f>IF(L1908=1,Stundensätze!$D$13,IF(L1908=2,Stundensätze!$D$17,IF(L1908=4,Stundensätze!$D$21,"")))</f>
        <v>0</v>
      </c>
      <c r="AN1908" s="180">
        <f>IF(L1908=1,Stundensätze!$D$15,IF(L1908=2,Stundensätze!$D$19,IF(L1908=4,Stundensätze!$D$23,"")))</f>
        <v>0</v>
      </c>
      <c r="AO1908" s="180" t="e">
        <f t="shared" si="864"/>
        <v>#DIV/0!</v>
      </c>
      <c r="AP1908" s="180">
        <f t="shared" si="865"/>
        <v>0</v>
      </c>
      <c r="AQ1908" s="192" t="e">
        <f t="shared" si="866"/>
        <v>#DIV/0!</v>
      </c>
      <c r="AR1908" s="192" t="e">
        <f t="shared" si="867"/>
        <v>#DIV/0!</v>
      </c>
      <c r="AS1908" s="193" t="e">
        <f t="shared" si="868"/>
        <v>#DIV/0!</v>
      </c>
      <c r="AT1908" s="258" t="str">
        <f>IF(K1908=0,0,VLOOKUP(K1908,Kostenstellen!A:B,2,FALSE))</f>
        <v>Klinikzentralverwaltung</v>
      </c>
      <c r="AU1908" s="68" t="str">
        <f t="shared" si="875"/>
        <v>E</v>
      </c>
      <c r="AV1908" s="68" t="str">
        <f t="shared" si="876"/>
        <v/>
      </c>
      <c r="AW1908" s="68">
        <f>IF(AF1908=0,0,VLOOKUP($H1908,Leistungszahlen!$A$11:$H$158,4,FALSE))</f>
        <v>0</v>
      </c>
      <c r="AX1908" s="68">
        <f>IF(AF1908=0,0,VLOOKUP($H1908,Leistungszahlen!$A$11:$H$158,5,FALSE))</f>
        <v>0</v>
      </c>
      <c r="AY1908" s="68">
        <f>IF(AG1908=0,0,VLOOKUP($H1908,Leistungszahlen!$A$11:$H$158,6,FALSE))</f>
        <v>0</v>
      </c>
      <c r="AZ1908" s="68">
        <f t="shared" si="877"/>
        <v>0</v>
      </c>
      <c r="BA1908" s="68">
        <f t="shared" si="878"/>
        <v>0</v>
      </c>
      <c r="BC1908" s="68">
        <f t="shared" si="869"/>
        <v>0</v>
      </c>
      <c r="BD1908" s="285"/>
    </row>
    <row r="1909" spans="1:56" s="68" customFormat="1" ht="22.5">
      <c r="A1909" s="200"/>
      <c r="B1909" s="200"/>
      <c r="C1909" s="200" t="s">
        <v>332</v>
      </c>
      <c r="D1909" s="200" t="s">
        <v>1707</v>
      </c>
      <c r="E1909" s="200" t="s">
        <v>233</v>
      </c>
      <c r="F1909" s="200" t="s">
        <v>274</v>
      </c>
      <c r="G1909" s="200" t="s">
        <v>642</v>
      </c>
      <c r="H1909" s="201" t="s">
        <v>202</v>
      </c>
      <c r="I1909" s="202">
        <v>23.43</v>
      </c>
      <c r="J1909" s="200" t="s">
        <v>307</v>
      </c>
      <c r="K1909" s="176">
        <v>7</v>
      </c>
      <c r="L1909" s="176">
        <v>1</v>
      </c>
      <c r="M1909" s="176"/>
      <c r="N1909" s="286">
        <v>1</v>
      </c>
      <c r="O1909" s="286">
        <v>4</v>
      </c>
      <c r="P1909" s="176"/>
      <c r="Q1909" s="203">
        <f t="shared" si="870"/>
        <v>1</v>
      </c>
      <c r="R1909" s="203">
        <f t="shared" si="871"/>
        <v>4</v>
      </c>
      <c r="S1909" s="203">
        <f t="shared" si="872"/>
        <v>0</v>
      </c>
      <c r="T1909" s="203">
        <f t="shared" si="873"/>
        <v>0</v>
      </c>
      <c r="U1909" s="203">
        <f t="shared" si="874"/>
        <v>0</v>
      </c>
      <c r="V1909" s="175">
        <f>IF(Q1909&gt;0,VLOOKUP(Q1909,Jahresfaktoren!$A$11:$B$24,2,),0)</f>
        <v>52</v>
      </c>
      <c r="W1909" s="175">
        <f>IF(R1909&gt;0,VLOOKUP(R1909,Jahresfaktoren!$D$11:$E$24,2,),0)</f>
        <v>198</v>
      </c>
      <c r="X1909" s="175">
        <f>IF(S1909&gt;0,VLOOKUP(S1909,Jahresfaktoren!$A$28:$B$29,2,),0)</f>
        <v>0</v>
      </c>
      <c r="Y1909" s="175">
        <f>IF(T1909&gt;0,VLOOKUP(T1909,Jahresfaktoren!$A$28:$B$29,2,),0)</f>
        <v>0</v>
      </c>
      <c r="Z1909" s="175">
        <f>IF(U1909&gt;0,VLOOKUP(U1909,Jahresfaktoren!$A$32:$B$33,2,),)</f>
        <v>0</v>
      </c>
      <c r="AA1909" s="177">
        <f t="shared" si="859"/>
        <v>1218.3599999999999</v>
      </c>
      <c r="AB1909" s="177">
        <f t="shared" si="860"/>
        <v>4639.1400000000003</v>
      </c>
      <c r="AC1909" s="177" t="str">
        <f t="shared" si="861"/>
        <v/>
      </c>
      <c r="AD1909" s="177" t="str">
        <f t="shared" si="862"/>
        <v/>
      </c>
      <c r="AE1909" s="177" t="str">
        <f t="shared" si="863"/>
        <v/>
      </c>
      <c r="AF1909" s="178">
        <f>IF(Q1909&gt;0,VLOOKUP(H1909,Leistungszahlen!$A$11:$C$158,3,),0)</f>
        <v>0</v>
      </c>
      <c r="AG1909" s="178">
        <f>IF(R1909&gt;0,VLOOKUP(H1909,Leistungszahlen!$A$11:$F$158,6,),IF(T1909&gt;0,VLOOKUP(H1909,Leistungszahlen!$A$11:$F$158,6,),0))</f>
        <v>0</v>
      </c>
      <c r="AH1909" s="179" t="e">
        <f t="shared" si="879"/>
        <v>#DIV/0!</v>
      </c>
      <c r="AI1909" s="179" t="e">
        <f t="shared" si="880"/>
        <v>#DIV/0!</v>
      </c>
      <c r="AJ1909" s="179">
        <f t="shared" si="881"/>
        <v>0</v>
      </c>
      <c r="AK1909" s="179">
        <f t="shared" si="882"/>
        <v>0</v>
      </c>
      <c r="AL1909" s="179">
        <f t="shared" si="883"/>
        <v>0</v>
      </c>
      <c r="AM1909" s="180">
        <f>IF(L1909=1,Stundensätze!$D$13,IF(L1909=2,Stundensätze!$D$17,IF(L1909=4,Stundensätze!$D$21,"")))</f>
        <v>0</v>
      </c>
      <c r="AN1909" s="180">
        <f>IF(L1909=1,Stundensätze!$D$15,IF(L1909=2,Stundensätze!$D$19,IF(L1909=4,Stundensätze!$D$23,"")))</f>
        <v>0</v>
      </c>
      <c r="AO1909" s="180" t="e">
        <f t="shared" si="864"/>
        <v>#DIV/0!</v>
      </c>
      <c r="AP1909" s="180">
        <f t="shared" si="865"/>
        <v>0</v>
      </c>
      <c r="AQ1909" s="192" t="e">
        <f t="shared" si="866"/>
        <v>#DIV/0!</v>
      </c>
      <c r="AR1909" s="192" t="e">
        <f t="shared" si="867"/>
        <v>#DIV/0!</v>
      </c>
      <c r="AS1909" s="193" t="e">
        <f t="shared" si="868"/>
        <v>#DIV/0!</v>
      </c>
      <c r="AT1909" s="258" t="str">
        <f>IF(K1909=0,0,VLOOKUP(K1909,Kostenstellen!A:B,2,FALSE))</f>
        <v>Klinikzentralverwaltung</v>
      </c>
      <c r="AU1909" s="68" t="str">
        <f t="shared" si="875"/>
        <v>D</v>
      </c>
      <c r="AV1909" s="68" t="str">
        <f t="shared" si="876"/>
        <v>D</v>
      </c>
      <c r="AW1909" s="68">
        <f>IF(AF1909=0,0,VLOOKUP($H1909,Leistungszahlen!$A$11:$H$158,4,FALSE))</f>
        <v>0</v>
      </c>
      <c r="AX1909" s="68">
        <f>IF(AF1909=0,0,VLOOKUP($H1909,Leistungszahlen!$A$11:$H$158,5,FALSE))</f>
        <v>0</v>
      </c>
      <c r="AY1909" s="68">
        <f>IF(AG1909=0,0,VLOOKUP($H1909,Leistungszahlen!$A$11:$H$158,6,FALSE))</f>
        <v>0</v>
      </c>
      <c r="AZ1909" s="68">
        <f t="shared" si="877"/>
        <v>0</v>
      </c>
      <c r="BA1909" s="68">
        <f t="shared" si="878"/>
        <v>0</v>
      </c>
      <c r="BC1909" s="68">
        <f t="shared" si="869"/>
        <v>0</v>
      </c>
      <c r="BD1909" s="285"/>
    </row>
    <row r="1910" spans="1:56" s="68" customFormat="1" ht="22.5">
      <c r="A1910" s="200"/>
      <c r="B1910" s="200"/>
      <c r="C1910" s="200" t="s">
        <v>332</v>
      </c>
      <c r="D1910" s="200" t="s">
        <v>1707</v>
      </c>
      <c r="E1910" s="200" t="s">
        <v>233</v>
      </c>
      <c r="F1910" s="200" t="s">
        <v>275</v>
      </c>
      <c r="G1910" s="200" t="s">
        <v>642</v>
      </c>
      <c r="H1910" s="201" t="s">
        <v>202</v>
      </c>
      <c r="I1910" s="202">
        <v>21.02</v>
      </c>
      <c r="J1910" s="200" t="s">
        <v>307</v>
      </c>
      <c r="K1910" s="176">
        <v>7</v>
      </c>
      <c r="L1910" s="176">
        <v>1</v>
      </c>
      <c r="M1910" s="176"/>
      <c r="N1910" s="286">
        <v>1</v>
      </c>
      <c r="O1910" s="286">
        <v>4</v>
      </c>
      <c r="P1910" s="176"/>
      <c r="Q1910" s="203">
        <f t="shared" si="870"/>
        <v>1</v>
      </c>
      <c r="R1910" s="203">
        <f t="shared" si="871"/>
        <v>4</v>
      </c>
      <c r="S1910" s="203">
        <f t="shared" si="872"/>
        <v>0</v>
      </c>
      <c r="T1910" s="203">
        <f t="shared" si="873"/>
        <v>0</v>
      </c>
      <c r="U1910" s="203">
        <f t="shared" si="874"/>
        <v>0</v>
      </c>
      <c r="V1910" s="175">
        <f>IF(Q1910&gt;0,VLOOKUP(Q1910,Jahresfaktoren!$A$11:$B$24,2,),0)</f>
        <v>52</v>
      </c>
      <c r="W1910" s="175">
        <f>IF(R1910&gt;0,VLOOKUP(R1910,Jahresfaktoren!$D$11:$E$24,2,),0)</f>
        <v>198</v>
      </c>
      <c r="X1910" s="175">
        <f>IF(S1910&gt;0,VLOOKUP(S1910,Jahresfaktoren!$A$28:$B$29,2,),0)</f>
        <v>0</v>
      </c>
      <c r="Y1910" s="175">
        <f>IF(T1910&gt;0,VLOOKUP(T1910,Jahresfaktoren!$A$28:$B$29,2,),0)</f>
        <v>0</v>
      </c>
      <c r="Z1910" s="175">
        <f>IF(U1910&gt;0,VLOOKUP(U1910,Jahresfaktoren!$A$32:$B$33,2,),)</f>
        <v>0</v>
      </c>
      <c r="AA1910" s="177">
        <f t="shared" si="859"/>
        <v>1093.04</v>
      </c>
      <c r="AB1910" s="177">
        <f t="shared" si="860"/>
        <v>4161.96</v>
      </c>
      <c r="AC1910" s="177" t="str">
        <f t="shared" si="861"/>
        <v/>
      </c>
      <c r="AD1910" s="177" t="str">
        <f t="shared" si="862"/>
        <v/>
      </c>
      <c r="AE1910" s="177" t="str">
        <f t="shared" si="863"/>
        <v/>
      </c>
      <c r="AF1910" s="178">
        <f>IF(Q1910&gt;0,VLOOKUP(H1910,Leistungszahlen!$A$11:$C$158,3,),0)</f>
        <v>0</v>
      </c>
      <c r="AG1910" s="178">
        <f>IF(R1910&gt;0,VLOOKUP(H1910,Leistungszahlen!$A$11:$F$158,6,),IF(T1910&gt;0,VLOOKUP(H1910,Leistungszahlen!$A$11:$F$158,6,),0))</f>
        <v>0</v>
      </c>
      <c r="AH1910" s="179" t="e">
        <f t="shared" si="879"/>
        <v>#DIV/0!</v>
      </c>
      <c r="AI1910" s="179" t="e">
        <f t="shared" si="880"/>
        <v>#DIV/0!</v>
      </c>
      <c r="AJ1910" s="179">
        <f t="shared" si="881"/>
        <v>0</v>
      </c>
      <c r="AK1910" s="179">
        <f t="shared" si="882"/>
        <v>0</v>
      </c>
      <c r="AL1910" s="179">
        <f t="shared" si="883"/>
        <v>0</v>
      </c>
      <c r="AM1910" s="180">
        <f>IF(L1910=1,Stundensätze!$D$13,IF(L1910=2,Stundensätze!$D$17,IF(L1910=4,Stundensätze!$D$21,"")))</f>
        <v>0</v>
      </c>
      <c r="AN1910" s="180">
        <f>IF(L1910=1,Stundensätze!$D$15,IF(L1910=2,Stundensätze!$D$19,IF(L1910=4,Stundensätze!$D$23,"")))</f>
        <v>0</v>
      </c>
      <c r="AO1910" s="180" t="e">
        <f t="shared" si="864"/>
        <v>#DIV/0!</v>
      </c>
      <c r="AP1910" s="180">
        <f t="shared" si="865"/>
        <v>0</v>
      </c>
      <c r="AQ1910" s="192" t="e">
        <f t="shared" si="866"/>
        <v>#DIV/0!</v>
      </c>
      <c r="AR1910" s="192" t="e">
        <f t="shared" si="867"/>
        <v>#DIV/0!</v>
      </c>
      <c r="AS1910" s="193" t="e">
        <f t="shared" si="868"/>
        <v>#DIV/0!</v>
      </c>
      <c r="AT1910" s="258" t="str">
        <f>IF(K1910=0,0,VLOOKUP(K1910,Kostenstellen!A:B,2,FALSE))</f>
        <v>Klinikzentralverwaltung</v>
      </c>
      <c r="AU1910" s="68" t="str">
        <f t="shared" si="875"/>
        <v>D</v>
      </c>
      <c r="AV1910" s="68" t="str">
        <f t="shared" si="876"/>
        <v>D</v>
      </c>
      <c r="AW1910" s="68">
        <f>IF(AF1910=0,0,VLOOKUP($H1910,Leistungszahlen!$A$11:$H$158,4,FALSE))</f>
        <v>0</v>
      </c>
      <c r="AX1910" s="68">
        <f>IF(AF1910=0,0,VLOOKUP($H1910,Leistungszahlen!$A$11:$H$158,5,FALSE))</f>
        <v>0</v>
      </c>
      <c r="AY1910" s="68">
        <f>IF(AG1910=0,0,VLOOKUP($H1910,Leistungszahlen!$A$11:$H$158,6,FALSE))</f>
        <v>0</v>
      </c>
      <c r="AZ1910" s="68">
        <f t="shared" si="877"/>
        <v>0</v>
      </c>
      <c r="BA1910" s="68">
        <f t="shared" si="878"/>
        <v>0</v>
      </c>
      <c r="BC1910" s="68">
        <f t="shared" si="869"/>
        <v>0</v>
      </c>
      <c r="BD1910" s="285"/>
    </row>
    <row r="1911" spans="1:56" s="68" customFormat="1" ht="22.5">
      <c r="A1911" s="200"/>
      <c r="B1911" s="200"/>
      <c r="C1911" s="200" t="s">
        <v>332</v>
      </c>
      <c r="D1911" s="200" t="s">
        <v>1707</v>
      </c>
      <c r="E1911" s="200" t="s">
        <v>233</v>
      </c>
      <c r="F1911" s="200" t="s">
        <v>308</v>
      </c>
      <c r="G1911" s="200" t="s">
        <v>642</v>
      </c>
      <c r="H1911" s="201" t="s">
        <v>202</v>
      </c>
      <c r="I1911" s="202">
        <v>21.13</v>
      </c>
      <c r="J1911" s="200" t="s">
        <v>307</v>
      </c>
      <c r="K1911" s="176">
        <v>7</v>
      </c>
      <c r="L1911" s="176">
        <v>1</v>
      </c>
      <c r="M1911" s="176"/>
      <c r="N1911" s="286">
        <v>1</v>
      </c>
      <c r="O1911" s="286">
        <v>4</v>
      </c>
      <c r="P1911" s="176"/>
      <c r="Q1911" s="203">
        <f t="shared" si="870"/>
        <v>1</v>
      </c>
      <c r="R1911" s="203">
        <f t="shared" si="871"/>
        <v>4</v>
      </c>
      <c r="S1911" s="203">
        <f t="shared" si="872"/>
        <v>0</v>
      </c>
      <c r="T1911" s="203">
        <f t="shared" si="873"/>
        <v>0</v>
      </c>
      <c r="U1911" s="203">
        <f t="shared" si="874"/>
        <v>0</v>
      </c>
      <c r="V1911" s="175">
        <f>IF(Q1911&gt;0,VLOOKUP(Q1911,Jahresfaktoren!$A$11:$B$24,2,),0)</f>
        <v>52</v>
      </c>
      <c r="W1911" s="175">
        <f>IF(R1911&gt;0,VLOOKUP(R1911,Jahresfaktoren!$D$11:$E$24,2,),0)</f>
        <v>198</v>
      </c>
      <c r="X1911" s="175">
        <f>IF(S1911&gt;0,VLOOKUP(S1911,Jahresfaktoren!$A$28:$B$29,2,),0)</f>
        <v>0</v>
      </c>
      <c r="Y1911" s="175">
        <f>IF(T1911&gt;0,VLOOKUP(T1911,Jahresfaktoren!$A$28:$B$29,2,),0)</f>
        <v>0</v>
      </c>
      <c r="Z1911" s="175">
        <f>IF(U1911&gt;0,VLOOKUP(U1911,Jahresfaktoren!$A$32:$B$33,2,),)</f>
        <v>0</v>
      </c>
      <c r="AA1911" s="177">
        <f t="shared" si="859"/>
        <v>1098.76</v>
      </c>
      <c r="AB1911" s="177">
        <f t="shared" si="860"/>
        <v>4183.74</v>
      </c>
      <c r="AC1911" s="177" t="str">
        <f t="shared" si="861"/>
        <v/>
      </c>
      <c r="AD1911" s="177" t="str">
        <f t="shared" si="862"/>
        <v/>
      </c>
      <c r="AE1911" s="177" t="str">
        <f t="shared" si="863"/>
        <v/>
      </c>
      <c r="AF1911" s="178">
        <f>IF(Q1911&gt;0,VLOOKUP(H1911,Leistungszahlen!$A$11:$C$158,3,),0)</f>
        <v>0</v>
      </c>
      <c r="AG1911" s="178">
        <f>IF(R1911&gt;0,VLOOKUP(H1911,Leistungszahlen!$A$11:$F$158,6,),IF(T1911&gt;0,VLOOKUP(H1911,Leistungszahlen!$A$11:$F$158,6,),0))</f>
        <v>0</v>
      </c>
      <c r="AH1911" s="179" t="e">
        <f t="shared" si="879"/>
        <v>#DIV/0!</v>
      </c>
      <c r="AI1911" s="179" t="e">
        <f t="shared" si="880"/>
        <v>#DIV/0!</v>
      </c>
      <c r="AJ1911" s="179">
        <f t="shared" si="881"/>
        <v>0</v>
      </c>
      <c r="AK1911" s="179">
        <f t="shared" si="882"/>
        <v>0</v>
      </c>
      <c r="AL1911" s="179">
        <f t="shared" si="883"/>
        <v>0</v>
      </c>
      <c r="AM1911" s="180">
        <f>IF(L1911=1,Stundensätze!$D$13,IF(L1911=2,Stundensätze!$D$17,IF(L1911=4,Stundensätze!$D$21,"")))</f>
        <v>0</v>
      </c>
      <c r="AN1911" s="180">
        <f>IF(L1911=1,Stundensätze!$D$15,IF(L1911=2,Stundensätze!$D$19,IF(L1911=4,Stundensätze!$D$23,"")))</f>
        <v>0</v>
      </c>
      <c r="AO1911" s="180" t="e">
        <f t="shared" si="864"/>
        <v>#DIV/0!</v>
      </c>
      <c r="AP1911" s="180">
        <f t="shared" si="865"/>
        <v>0</v>
      </c>
      <c r="AQ1911" s="192" t="e">
        <f t="shared" si="866"/>
        <v>#DIV/0!</v>
      </c>
      <c r="AR1911" s="192" t="e">
        <f t="shared" si="867"/>
        <v>#DIV/0!</v>
      </c>
      <c r="AS1911" s="193" t="e">
        <f t="shared" si="868"/>
        <v>#DIV/0!</v>
      </c>
      <c r="AT1911" s="258" t="str">
        <f>IF(K1911=0,0,VLOOKUP(K1911,Kostenstellen!A:B,2,FALSE))</f>
        <v>Klinikzentralverwaltung</v>
      </c>
      <c r="AU1911" s="68" t="str">
        <f t="shared" si="875"/>
        <v>D</v>
      </c>
      <c r="AV1911" s="68" t="str">
        <f t="shared" si="876"/>
        <v>D</v>
      </c>
      <c r="AW1911" s="68">
        <f>IF(AF1911=0,0,VLOOKUP($H1911,Leistungszahlen!$A$11:$H$158,4,FALSE))</f>
        <v>0</v>
      </c>
      <c r="AX1911" s="68">
        <f>IF(AF1911=0,0,VLOOKUP($H1911,Leistungszahlen!$A$11:$H$158,5,FALSE))</f>
        <v>0</v>
      </c>
      <c r="AY1911" s="68">
        <f>IF(AG1911=0,0,VLOOKUP($H1911,Leistungszahlen!$A$11:$H$158,6,FALSE))</f>
        <v>0</v>
      </c>
      <c r="AZ1911" s="68">
        <f t="shared" si="877"/>
        <v>0</v>
      </c>
      <c r="BA1911" s="68">
        <f t="shared" si="878"/>
        <v>0</v>
      </c>
      <c r="BC1911" s="68">
        <f t="shared" si="869"/>
        <v>0</v>
      </c>
      <c r="BD1911" s="285"/>
    </row>
    <row r="1912" spans="1:56" s="68" customFormat="1" ht="22.5">
      <c r="A1912" s="200"/>
      <c r="B1912" s="200"/>
      <c r="C1912" s="200" t="s">
        <v>332</v>
      </c>
      <c r="D1912" s="200" t="s">
        <v>1707</v>
      </c>
      <c r="E1912" s="200" t="s">
        <v>233</v>
      </c>
      <c r="F1912" s="200" t="s">
        <v>276</v>
      </c>
      <c r="G1912" s="200" t="s">
        <v>642</v>
      </c>
      <c r="H1912" s="201" t="s">
        <v>202</v>
      </c>
      <c r="I1912" s="202">
        <v>15.33</v>
      </c>
      <c r="J1912" s="200" t="s">
        <v>307</v>
      </c>
      <c r="K1912" s="176">
        <v>7</v>
      </c>
      <c r="L1912" s="176">
        <v>1</v>
      </c>
      <c r="M1912" s="176"/>
      <c r="N1912" s="286">
        <v>1</v>
      </c>
      <c r="O1912" s="286">
        <v>4</v>
      </c>
      <c r="P1912" s="176"/>
      <c r="Q1912" s="203">
        <f t="shared" si="870"/>
        <v>1</v>
      </c>
      <c r="R1912" s="203">
        <f t="shared" si="871"/>
        <v>4</v>
      </c>
      <c r="S1912" s="203">
        <f t="shared" si="872"/>
        <v>0</v>
      </c>
      <c r="T1912" s="203">
        <f t="shared" si="873"/>
        <v>0</v>
      </c>
      <c r="U1912" s="203">
        <f t="shared" si="874"/>
        <v>0</v>
      </c>
      <c r="V1912" s="175">
        <f>IF(Q1912&gt;0,VLOOKUP(Q1912,Jahresfaktoren!$A$11:$B$24,2,),0)</f>
        <v>52</v>
      </c>
      <c r="W1912" s="175">
        <f>IF(R1912&gt;0,VLOOKUP(R1912,Jahresfaktoren!$D$11:$E$24,2,),0)</f>
        <v>198</v>
      </c>
      <c r="X1912" s="175">
        <f>IF(S1912&gt;0,VLOOKUP(S1912,Jahresfaktoren!$A$28:$B$29,2,),0)</f>
        <v>0</v>
      </c>
      <c r="Y1912" s="175">
        <f>IF(T1912&gt;0,VLOOKUP(T1912,Jahresfaktoren!$A$28:$B$29,2,),0)</f>
        <v>0</v>
      </c>
      <c r="Z1912" s="175">
        <f>IF(U1912&gt;0,VLOOKUP(U1912,Jahresfaktoren!$A$32:$B$33,2,),)</f>
        <v>0</v>
      </c>
      <c r="AA1912" s="177">
        <f t="shared" ref="AA1912:AA1974" si="884">IF(Q1912&gt;0,V1912*I1912,"")</f>
        <v>797.16</v>
      </c>
      <c r="AB1912" s="177">
        <f t="shared" ref="AB1912:AB1974" si="885">IF(R1912&gt;0,W1912*I1912,"")</f>
        <v>3035.34</v>
      </c>
      <c r="AC1912" s="177" t="str">
        <f t="shared" ref="AC1912:AC1974" si="886">IF(S1912&gt;0,X1912*I1912,"")</f>
        <v/>
      </c>
      <c r="AD1912" s="177" t="str">
        <f t="shared" ref="AD1912:AD1974" si="887">IF(T1912&gt;0,Y1912*I1912,"")</f>
        <v/>
      </c>
      <c r="AE1912" s="177" t="str">
        <f t="shared" ref="AE1912:AE1974" si="888">IF(U1912&gt;0,Z1912*I1912,"")</f>
        <v/>
      </c>
      <c r="AF1912" s="178">
        <f>IF(Q1912&gt;0,VLOOKUP(H1912,Leistungszahlen!$A$11:$C$158,3,),0)</f>
        <v>0</v>
      </c>
      <c r="AG1912" s="178">
        <f>IF(R1912&gt;0,VLOOKUP(H1912,Leistungszahlen!$A$11:$F$158,6,),IF(T1912&gt;0,VLOOKUP(H1912,Leistungszahlen!$A$11:$F$158,6,),0))</f>
        <v>0</v>
      </c>
      <c r="AH1912" s="179" t="e">
        <f t="shared" si="879"/>
        <v>#DIV/0!</v>
      </c>
      <c r="AI1912" s="179" t="e">
        <f t="shared" si="880"/>
        <v>#DIV/0!</v>
      </c>
      <c r="AJ1912" s="179">
        <f t="shared" si="881"/>
        <v>0</v>
      </c>
      <c r="AK1912" s="179">
        <f t="shared" si="882"/>
        <v>0</v>
      </c>
      <c r="AL1912" s="179">
        <f t="shared" si="883"/>
        <v>0</v>
      </c>
      <c r="AM1912" s="180">
        <f>IF(L1912=1,Stundensätze!$D$13,IF(L1912=2,Stundensätze!$D$17,IF(L1912=4,Stundensätze!$D$21,"")))</f>
        <v>0</v>
      </c>
      <c r="AN1912" s="180">
        <f>IF(L1912=1,Stundensätze!$D$15,IF(L1912=2,Stundensätze!$D$19,IF(L1912=4,Stundensätze!$D$23,"")))</f>
        <v>0</v>
      </c>
      <c r="AO1912" s="180" t="e">
        <f t="shared" ref="AO1912:AO1974" si="889">IF(OR(Q1912&gt;0,R1912&gt;0),((AH1912+AI1912)*AM1912),0)</f>
        <v>#DIV/0!</v>
      </c>
      <c r="AP1912" s="180">
        <f t="shared" ref="AP1912:AP1974" si="890">IF(OR(S1912&gt;0,T1912&gt;0,U1912&gt;0),((AJ1912+AK1912+AL1912)*AN1912),0)</f>
        <v>0</v>
      </c>
      <c r="AQ1912" s="192" t="e">
        <f t="shared" ref="AQ1912:AQ1974" si="891">IF(I1912&gt;0,AP1912+AO1912,"")</f>
        <v>#DIV/0!</v>
      </c>
      <c r="AR1912" s="192" t="e">
        <f t="shared" ref="AR1912:AR1974" si="892">IF(I1912&gt;0,AQ1912/12,"")</f>
        <v>#DIV/0!</v>
      </c>
      <c r="AS1912" s="193" t="e">
        <f t="shared" ref="AS1912:AS1974" si="893">IF(OR(Q1912&gt;0,R1912&gt;0,S1912&gt;0,T1912&gt;0,U1912&gt;0),(SUM(AH1912:AL1912)),0)</f>
        <v>#DIV/0!</v>
      </c>
      <c r="AT1912" s="258" t="str">
        <f>IF(K1912=0,0,VLOOKUP(K1912,Kostenstellen!A:B,2,FALSE))</f>
        <v>Klinikzentralverwaltung</v>
      </c>
      <c r="AU1912" s="68" t="str">
        <f t="shared" si="875"/>
        <v>D</v>
      </c>
      <c r="AV1912" s="68" t="str">
        <f t="shared" si="876"/>
        <v>D</v>
      </c>
      <c r="AW1912" s="68">
        <f>IF(AF1912=0,0,VLOOKUP($H1912,Leistungszahlen!$A$11:$H$158,4,FALSE))</f>
        <v>0</v>
      </c>
      <c r="AX1912" s="68">
        <f>IF(AF1912=0,0,VLOOKUP($H1912,Leistungszahlen!$A$11:$H$158,5,FALSE))</f>
        <v>0</v>
      </c>
      <c r="AY1912" s="68">
        <f>IF(AG1912=0,0,VLOOKUP($H1912,Leistungszahlen!$A$11:$H$158,6,FALSE))</f>
        <v>0</v>
      </c>
      <c r="AZ1912" s="68">
        <f t="shared" si="877"/>
        <v>0</v>
      </c>
      <c r="BA1912" s="68">
        <f t="shared" si="878"/>
        <v>0</v>
      </c>
      <c r="BC1912" s="68">
        <f t="shared" ref="BC1912:BC1974" si="894">IF(BA1912&gt;0,"Die Leistungswerte sind unter- oder überschritten",0)</f>
        <v>0</v>
      </c>
      <c r="BD1912" s="285"/>
    </row>
    <row r="1913" spans="1:56" s="68" customFormat="1" ht="22.5">
      <c r="A1913" s="200"/>
      <c r="B1913" s="200"/>
      <c r="C1913" s="200" t="s">
        <v>332</v>
      </c>
      <c r="D1913" s="200" t="s">
        <v>1707</v>
      </c>
      <c r="E1913" s="200" t="s">
        <v>233</v>
      </c>
      <c r="F1913" s="200" t="s">
        <v>277</v>
      </c>
      <c r="G1913" s="200" t="s">
        <v>644</v>
      </c>
      <c r="H1913" s="201" t="s">
        <v>222</v>
      </c>
      <c r="I1913" s="202">
        <v>20.88</v>
      </c>
      <c r="J1913" s="200" t="s">
        <v>307</v>
      </c>
      <c r="K1913" s="176">
        <v>7</v>
      </c>
      <c r="L1913" s="176">
        <v>1</v>
      </c>
      <c r="M1913" s="176"/>
      <c r="N1913" s="286">
        <v>1</v>
      </c>
      <c r="O1913" s="286">
        <v>4</v>
      </c>
      <c r="P1913" s="176"/>
      <c r="Q1913" s="203">
        <f t="shared" si="870"/>
        <v>1</v>
      </c>
      <c r="R1913" s="203">
        <f t="shared" si="871"/>
        <v>4</v>
      </c>
      <c r="S1913" s="203">
        <f t="shared" si="872"/>
        <v>0</v>
      </c>
      <c r="T1913" s="203">
        <f t="shared" si="873"/>
        <v>0</v>
      </c>
      <c r="U1913" s="203">
        <f t="shared" si="874"/>
        <v>0</v>
      </c>
      <c r="V1913" s="175">
        <f>IF(Q1913&gt;0,VLOOKUP(Q1913,Jahresfaktoren!$A$11:$B$24,2,),0)</f>
        <v>52</v>
      </c>
      <c r="W1913" s="175">
        <f>IF(R1913&gt;0,VLOOKUP(R1913,Jahresfaktoren!$D$11:$E$24,2,),0)</f>
        <v>198</v>
      </c>
      <c r="X1913" s="175">
        <f>IF(S1913&gt;0,VLOOKUP(S1913,Jahresfaktoren!$A$28:$B$29,2,),0)</f>
        <v>0</v>
      </c>
      <c r="Y1913" s="175">
        <f>IF(T1913&gt;0,VLOOKUP(T1913,Jahresfaktoren!$A$28:$B$29,2,),0)</f>
        <v>0</v>
      </c>
      <c r="Z1913" s="175">
        <f>IF(U1913&gt;0,VLOOKUP(U1913,Jahresfaktoren!$A$32:$B$33,2,),)</f>
        <v>0</v>
      </c>
      <c r="AA1913" s="177">
        <f t="shared" si="884"/>
        <v>1085.76</v>
      </c>
      <c r="AB1913" s="177">
        <f t="shared" si="885"/>
        <v>4134.24</v>
      </c>
      <c r="AC1913" s="177" t="str">
        <f t="shared" si="886"/>
        <v/>
      </c>
      <c r="AD1913" s="177" t="str">
        <f t="shared" si="887"/>
        <v/>
      </c>
      <c r="AE1913" s="177" t="str">
        <f t="shared" si="888"/>
        <v/>
      </c>
      <c r="AF1913" s="178">
        <f>IF(Q1913&gt;0,VLOOKUP(H1913,Leistungszahlen!$A$11:$C$158,3,),0)</f>
        <v>0</v>
      </c>
      <c r="AG1913" s="178">
        <f>IF(R1913&gt;0,VLOOKUP(H1913,Leistungszahlen!$A$11:$F$158,6,),IF(T1913&gt;0,VLOOKUP(H1913,Leistungszahlen!$A$11:$F$158,6,),0))</f>
        <v>0</v>
      </c>
      <c r="AH1913" s="179" t="e">
        <f t="shared" si="879"/>
        <v>#DIV/0!</v>
      </c>
      <c r="AI1913" s="179" t="e">
        <f t="shared" si="880"/>
        <v>#DIV/0!</v>
      </c>
      <c r="AJ1913" s="179">
        <f t="shared" si="881"/>
        <v>0</v>
      </c>
      <c r="AK1913" s="179">
        <f t="shared" si="882"/>
        <v>0</v>
      </c>
      <c r="AL1913" s="179">
        <f t="shared" si="883"/>
        <v>0</v>
      </c>
      <c r="AM1913" s="180">
        <f>IF(L1913=1,Stundensätze!$D$13,IF(L1913=2,Stundensätze!$D$17,IF(L1913=4,Stundensätze!$D$21,"")))</f>
        <v>0</v>
      </c>
      <c r="AN1913" s="180">
        <f>IF(L1913=1,Stundensätze!$D$15,IF(L1913=2,Stundensätze!$D$19,IF(L1913=4,Stundensätze!$D$23,"")))</f>
        <v>0</v>
      </c>
      <c r="AO1913" s="180" t="e">
        <f t="shared" si="889"/>
        <v>#DIV/0!</v>
      </c>
      <c r="AP1913" s="180">
        <f t="shared" si="890"/>
        <v>0</v>
      </c>
      <c r="AQ1913" s="192" t="e">
        <f t="shared" si="891"/>
        <v>#DIV/0!</v>
      </c>
      <c r="AR1913" s="192" t="e">
        <f t="shared" si="892"/>
        <v>#DIV/0!</v>
      </c>
      <c r="AS1913" s="193" t="e">
        <f t="shared" si="893"/>
        <v>#DIV/0!</v>
      </c>
      <c r="AT1913" s="258" t="str">
        <f>IF(K1913=0,0,VLOOKUP(K1913,Kostenstellen!A:B,2,FALSE))</f>
        <v>Klinikzentralverwaltung</v>
      </c>
      <c r="AU1913" s="68" t="str">
        <f t="shared" si="875"/>
        <v>G1</v>
      </c>
      <c r="AV1913" s="68" t="str">
        <f t="shared" si="876"/>
        <v>G1</v>
      </c>
      <c r="AW1913" s="68">
        <f>IF(AF1913=0,0,VLOOKUP($H1913,Leistungszahlen!$A$11:$H$158,4,FALSE))</f>
        <v>0</v>
      </c>
      <c r="AX1913" s="68">
        <f>IF(AF1913=0,0,VLOOKUP($H1913,Leistungszahlen!$A$11:$H$158,5,FALSE))</f>
        <v>0</v>
      </c>
      <c r="AY1913" s="68">
        <f>IF(AG1913=0,0,VLOOKUP($H1913,Leistungszahlen!$A$11:$H$158,6,FALSE))</f>
        <v>0</v>
      </c>
      <c r="AZ1913" s="68">
        <f t="shared" si="877"/>
        <v>0</v>
      </c>
      <c r="BA1913" s="68">
        <f t="shared" si="878"/>
        <v>0</v>
      </c>
      <c r="BC1913" s="68">
        <f t="shared" si="894"/>
        <v>0</v>
      </c>
      <c r="BD1913" s="285"/>
    </row>
    <row r="1914" spans="1:56" s="68" customFormat="1" ht="22.5">
      <c r="A1914" s="200"/>
      <c r="B1914" s="200"/>
      <c r="C1914" s="200" t="s">
        <v>332</v>
      </c>
      <c r="D1914" s="200" t="s">
        <v>1707</v>
      </c>
      <c r="E1914" s="200" t="s">
        <v>233</v>
      </c>
      <c r="F1914" s="200"/>
      <c r="G1914" s="200" t="s">
        <v>113</v>
      </c>
      <c r="H1914" s="201" t="s">
        <v>205</v>
      </c>
      <c r="I1914" s="202">
        <v>86.53</v>
      </c>
      <c r="J1914" s="200" t="s">
        <v>307</v>
      </c>
      <c r="K1914" s="176">
        <v>7</v>
      </c>
      <c r="L1914" s="176">
        <v>1</v>
      </c>
      <c r="M1914" s="176">
        <v>0</v>
      </c>
      <c r="N1914" s="286">
        <v>1</v>
      </c>
      <c r="O1914" s="286">
        <v>4</v>
      </c>
      <c r="P1914" s="176"/>
      <c r="Q1914" s="203">
        <f t="shared" si="870"/>
        <v>1</v>
      </c>
      <c r="R1914" s="203">
        <f t="shared" si="871"/>
        <v>4</v>
      </c>
      <c r="S1914" s="203">
        <f t="shared" si="872"/>
        <v>0</v>
      </c>
      <c r="T1914" s="203">
        <f t="shared" si="873"/>
        <v>0</v>
      </c>
      <c r="U1914" s="203">
        <f t="shared" si="874"/>
        <v>0</v>
      </c>
      <c r="V1914" s="175">
        <f>IF(Q1914&gt;0,VLOOKUP(Q1914,Jahresfaktoren!$A$11:$B$24,2,),0)</f>
        <v>52</v>
      </c>
      <c r="W1914" s="175">
        <f>IF(R1914&gt;0,VLOOKUP(R1914,Jahresfaktoren!$D$11:$E$24,2,),0)</f>
        <v>198</v>
      </c>
      <c r="X1914" s="175">
        <f>IF(S1914&gt;0,VLOOKUP(S1914,Jahresfaktoren!$A$28:$B$29,2,),0)</f>
        <v>0</v>
      </c>
      <c r="Y1914" s="175">
        <f>IF(T1914&gt;0,VLOOKUP(T1914,Jahresfaktoren!$A$28:$B$29,2,),0)</f>
        <v>0</v>
      </c>
      <c r="Z1914" s="175">
        <f>IF(U1914&gt;0,VLOOKUP(U1914,Jahresfaktoren!$A$32:$B$33,2,),)</f>
        <v>0</v>
      </c>
      <c r="AA1914" s="177">
        <f t="shared" si="884"/>
        <v>4499.5600000000004</v>
      </c>
      <c r="AB1914" s="177">
        <f t="shared" si="885"/>
        <v>17132.939999999999</v>
      </c>
      <c r="AC1914" s="177" t="str">
        <f t="shared" si="886"/>
        <v/>
      </c>
      <c r="AD1914" s="177" t="str">
        <f t="shared" si="887"/>
        <v/>
      </c>
      <c r="AE1914" s="177" t="str">
        <f t="shared" si="888"/>
        <v/>
      </c>
      <c r="AF1914" s="178">
        <f>IF(Q1914&gt;0,VLOOKUP(H1914,Leistungszahlen!$A$11:$C$158,3,),0)</f>
        <v>0</v>
      </c>
      <c r="AG1914" s="178">
        <f>IF(R1914&gt;0,VLOOKUP(H1914,Leistungszahlen!$A$11:$F$158,6,),IF(T1914&gt;0,VLOOKUP(H1914,Leistungszahlen!$A$11:$F$158,6,),0))</f>
        <v>0</v>
      </c>
      <c r="AH1914" s="179" t="e">
        <f t="shared" si="879"/>
        <v>#DIV/0!</v>
      </c>
      <c r="AI1914" s="179" t="e">
        <f t="shared" si="880"/>
        <v>#DIV/0!</v>
      </c>
      <c r="AJ1914" s="179">
        <f t="shared" si="881"/>
        <v>0</v>
      </c>
      <c r="AK1914" s="179">
        <f t="shared" si="882"/>
        <v>0</v>
      </c>
      <c r="AL1914" s="179">
        <f t="shared" si="883"/>
        <v>0</v>
      </c>
      <c r="AM1914" s="180">
        <f>IF(L1914=1,Stundensätze!$D$13,IF(L1914=2,Stundensätze!$D$17,IF(L1914=4,Stundensätze!$D$21,"")))</f>
        <v>0</v>
      </c>
      <c r="AN1914" s="180">
        <f>IF(L1914=1,Stundensätze!$D$15,IF(L1914=2,Stundensätze!$D$19,IF(L1914=4,Stundensätze!$D$23,"")))</f>
        <v>0</v>
      </c>
      <c r="AO1914" s="180" t="e">
        <f t="shared" si="889"/>
        <v>#DIV/0!</v>
      </c>
      <c r="AP1914" s="180">
        <f t="shared" si="890"/>
        <v>0</v>
      </c>
      <c r="AQ1914" s="192" t="e">
        <f t="shared" si="891"/>
        <v>#DIV/0!</v>
      </c>
      <c r="AR1914" s="192" t="e">
        <f t="shared" si="892"/>
        <v>#DIV/0!</v>
      </c>
      <c r="AS1914" s="193" t="e">
        <f t="shared" si="893"/>
        <v>#DIV/0!</v>
      </c>
      <c r="AT1914" s="258" t="str">
        <f>IF(K1914=0,0,VLOOKUP(K1914,Kostenstellen!A:B,2,FALSE))</f>
        <v>Klinikzentralverwaltung</v>
      </c>
      <c r="AU1914" s="68" t="str">
        <f t="shared" si="875"/>
        <v>G</v>
      </c>
      <c r="AV1914" s="68" t="str">
        <f t="shared" si="876"/>
        <v>G</v>
      </c>
      <c r="AW1914" s="68">
        <f>IF(AF1914=0,0,VLOOKUP($H1914,Leistungszahlen!$A$11:$H$158,4,FALSE))</f>
        <v>0</v>
      </c>
      <c r="AX1914" s="68">
        <f>IF(AF1914=0,0,VLOOKUP($H1914,Leistungszahlen!$A$11:$H$158,5,FALSE))</f>
        <v>0</v>
      </c>
      <c r="AY1914" s="68">
        <f>IF(AG1914=0,0,VLOOKUP($H1914,Leistungszahlen!$A$11:$H$158,6,FALSE))</f>
        <v>0</v>
      </c>
      <c r="AZ1914" s="68">
        <f t="shared" si="877"/>
        <v>0</v>
      </c>
      <c r="BA1914" s="68">
        <f t="shared" si="878"/>
        <v>0</v>
      </c>
      <c r="BC1914" s="68">
        <f t="shared" si="894"/>
        <v>0</v>
      </c>
      <c r="BD1914" s="285"/>
    </row>
    <row r="1915" spans="1:56" s="68" customFormat="1" ht="22.5">
      <c r="A1915" s="200"/>
      <c r="B1915" s="200"/>
      <c r="C1915" s="200" t="s">
        <v>332</v>
      </c>
      <c r="D1915" s="200" t="s">
        <v>1707</v>
      </c>
      <c r="E1915" s="200" t="s">
        <v>239</v>
      </c>
      <c r="F1915" s="200">
        <v>108</v>
      </c>
      <c r="G1915" s="200" t="s">
        <v>84</v>
      </c>
      <c r="H1915" s="201" t="s">
        <v>202</v>
      </c>
      <c r="I1915" s="202">
        <v>31.2</v>
      </c>
      <c r="J1915" s="200" t="s">
        <v>560</v>
      </c>
      <c r="K1915" s="176">
        <v>7</v>
      </c>
      <c r="L1915" s="176">
        <v>1</v>
      </c>
      <c r="M1915" s="176"/>
      <c r="N1915" s="286">
        <v>1</v>
      </c>
      <c r="O1915" s="286">
        <v>4</v>
      </c>
      <c r="P1915" s="176"/>
      <c r="Q1915" s="203">
        <f t="shared" si="870"/>
        <v>1</v>
      </c>
      <c r="R1915" s="203">
        <f t="shared" si="871"/>
        <v>4</v>
      </c>
      <c r="S1915" s="203">
        <f t="shared" si="872"/>
        <v>0</v>
      </c>
      <c r="T1915" s="203">
        <f t="shared" si="873"/>
        <v>0</v>
      </c>
      <c r="U1915" s="203">
        <f t="shared" si="874"/>
        <v>0</v>
      </c>
      <c r="V1915" s="175">
        <f>IF(Q1915&gt;0,VLOOKUP(Q1915,Jahresfaktoren!$A$11:$B$24,2,),0)</f>
        <v>52</v>
      </c>
      <c r="W1915" s="175">
        <f>IF(R1915&gt;0,VLOOKUP(R1915,Jahresfaktoren!$D$11:$E$24,2,),0)</f>
        <v>198</v>
      </c>
      <c r="X1915" s="175">
        <f>IF(S1915&gt;0,VLOOKUP(S1915,Jahresfaktoren!$A$28:$B$29,2,),0)</f>
        <v>0</v>
      </c>
      <c r="Y1915" s="175">
        <f>IF(T1915&gt;0,VLOOKUP(T1915,Jahresfaktoren!$A$28:$B$29,2,),0)</f>
        <v>0</v>
      </c>
      <c r="Z1915" s="175">
        <f>IF(U1915&gt;0,VLOOKUP(U1915,Jahresfaktoren!$A$32:$B$33,2,),)</f>
        <v>0</v>
      </c>
      <c r="AA1915" s="177">
        <f t="shared" si="884"/>
        <v>1622.3999999999999</v>
      </c>
      <c r="AB1915" s="177">
        <f t="shared" si="885"/>
        <v>6177.5999999999995</v>
      </c>
      <c r="AC1915" s="177" t="str">
        <f t="shared" si="886"/>
        <v/>
      </c>
      <c r="AD1915" s="177" t="str">
        <f t="shared" si="887"/>
        <v/>
      </c>
      <c r="AE1915" s="177" t="str">
        <f t="shared" si="888"/>
        <v/>
      </c>
      <c r="AF1915" s="178">
        <f>IF(Q1915&gt;0,VLOOKUP(H1915,Leistungszahlen!$A$11:$C$158,3,),0)</f>
        <v>0</v>
      </c>
      <c r="AG1915" s="178">
        <f>IF(R1915&gt;0,VLOOKUP(H1915,Leistungszahlen!$A$11:$F$158,6,),IF(T1915&gt;0,VLOOKUP(H1915,Leistungszahlen!$A$11:$F$158,6,),0))</f>
        <v>0</v>
      </c>
      <c r="AH1915" s="179" t="e">
        <f t="shared" si="879"/>
        <v>#DIV/0!</v>
      </c>
      <c r="AI1915" s="179" t="e">
        <f t="shared" si="880"/>
        <v>#DIV/0!</v>
      </c>
      <c r="AJ1915" s="179">
        <f t="shared" si="881"/>
        <v>0</v>
      </c>
      <c r="AK1915" s="179">
        <f t="shared" si="882"/>
        <v>0</v>
      </c>
      <c r="AL1915" s="179">
        <f t="shared" si="883"/>
        <v>0</v>
      </c>
      <c r="AM1915" s="180">
        <f>IF(L1915=1,Stundensätze!$D$13,IF(L1915=2,Stundensätze!$D$17,IF(L1915=4,Stundensätze!$D$21,"")))</f>
        <v>0</v>
      </c>
      <c r="AN1915" s="180">
        <f>IF(L1915=1,Stundensätze!$D$15,IF(L1915=2,Stundensätze!$D$19,IF(L1915=4,Stundensätze!$D$23,"")))</f>
        <v>0</v>
      </c>
      <c r="AO1915" s="180" t="e">
        <f t="shared" si="889"/>
        <v>#DIV/0!</v>
      </c>
      <c r="AP1915" s="180">
        <f t="shared" si="890"/>
        <v>0</v>
      </c>
      <c r="AQ1915" s="192" t="e">
        <f t="shared" si="891"/>
        <v>#DIV/0!</v>
      </c>
      <c r="AR1915" s="192" t="e">
        <f t="shared" si="892"/>
        <v>#DIV/0!</v>
      </c>
      <c r="AS1915" s="193" t="e">
        <f t="shared" si="893"/>
        <v>#DIV/0!</v>
      </c>
      <c r="AT1915" s="258" t="str">
        <f>IF(K1915=0,0,VLOOKUP(K1915,Kostenstellen!A:B,2,FALSE))</f>
        <v>Klinikzentralverwaltung</v>
      </c>
      <c r="AU1915" s="68" t="str">
        <f t="shared" si="875"/>
        <v>D</v>
      </c>
      <c r="AV1915" s="68" t="str">
        <f t="shared" si="876"/>
        <v>D</v>
      </c>
      <c r="AW1915" s="68">
        <f>IF(AF1915=0,0,VLOOKUP($H1915,Leistungszahlen!$A$11:$H$158,4,FALSE))</f>
        <v>0</v>
      </c>
      <c r="AX1915" s="68">
        <f>IF(AF1915=0,0,VLOOKUP($H1915,Leistungszahlen!$A$11:$H$158,5,FALSE))</f>
        <v>0</v>
      </c>
      <c r="AY1915" s="68">
        <f>IF(AG1915=0,0,VLOOKUP($H1915,Leistungszahlen!$A$11:$H$158,6,FALSE))</f>
        <v>0</v>
      </c>
      <c r="AZ1915" s="68">
        <f t="shared" si="877"/>
        <v>0</v>
      </c>
      <c r="BA1915" s="68">
        <f t="shared" si="878"/>
        <v>0</v>
      </c>
      <c r="BC1915" s="68">
        <f t="shared" si="894"/>
        <v>0</v>
      </c>
      <c r="BD1915" s="285"/>
    </row>
    <row r="1916" spans="1:56" s="68" customFormat="1" ht="22.5">
      <c r="A1916" s="200"/>
      <c r="B1916" s="200"/>
      <c r="C1916" s="200" t="s">
        <v>332</v>
      </c>
      <c r="D1916" s="200" t="s">
        <v>1707</v>
      </c>
      <c r="E1916" s="200" t="s">
        <v>239</v>
      </c>
      <c r="F1916" s="200">
        <v>109</v>
      </c>
      <c r="G1916" s="200" t="s">
        <v>84</v>
      </c>
      <c r="H1916" s="201" t="s">
        <v>202</v>
      </c>
      <c r="I1916" s="202">
        <v>20.28</v>
      </c>
      <c r="J1916" s="200" t="s">
        <v>560</v>
      </c>
      <c r="K1916" s="176">
        <v>7</v>
      </c>
      <c r="L1916" s="176">
        <v>1</v>
      </c>
      <c r="M1916" s="176"/>
      <c r="N1916" s="286">
        <v>1</v>
      </c>
      <c r="O1916" s="286">
        <v>4</v>
      </c>
      <c r="P1916" s="176"/>
      <c r="Q1916" s="203">
        <f t="shared" si="870"/>
        <v>1</v>
      </c>
      <c r="R1916" s="203">
        <f t="shared" si="871"/>
        <v>4</v>
      </c>
      <c r="S1916" s="203">
        <f t="shared" si="872"/>
        <v>0</v>
      </c>
      <c r="T1916" s="203">
        <f t="shared" si="873"/>
        <v>0</v>
      </c>
      <c r="U1916" s="203">
        <f t="shared" si="874"/>
        <v>0</v>
      </c>
      <c r="V1916" s="175">
        <f>IF(Q1916&gt;0,VLOOKUP(Q1916,Jahresfaktoren!$A$11:$B$24,2,),0)</f>
        <v>52</v>
      </c>
      <c r="W1916" s="175">
        <f>IF(R1916&gt;0,VLOOKUP(R1916,Jahresfaktoren!$D$11:$E$24,2,),0)</f>
        <v>198</v>
      </c>
      <c r="X1916" s="175">
        <f>IF(S1916&gt;0,VLOOKUP(S1916,Jahresfaktoren!$A$28:$B$29,2,),0)</f>
        <v>0</v>
      </c>
      <c r="Y1916" s="175">
        <f>IF(T1916&gt;0,VLOOKUP(T1916,Jahresfaktoren!$A$28:$B$29,2,),0)</f>
        <v>0</v>
      </c>
      <c r="Z1916" s="175">
        <f>IF(U1916&gt;0,VLOOKUP(U1916,Jahresfaktoren!$A$32:$B$33,2,),)</f>
        <v>0</v>
      </c>
      <c r="AA1916" s="177">
        <f t="shared" si="884"/>
        <v>1054.56</v>
      </c>
      <c r="AB1916" s="177">
        <f t="shared" si="885"/>
        <v>4015.44</v>
      </c>
      <c r="AC1916" s="177" t="str">
        <f t="shared" si="886"/>
        <v/>
      </c>
      <c r="AD1916" s="177" t="str">
        <f t="shared" si="887"/>
        <v/>
      </c>
      <c r="AE1916" s="177" t="str">
        <f t="shared" si="888"/>
        <v/>
      </c>
      <c r="AF1916" s="178">
        <f>IF(Q1916&gt;0,VLOOKUP(H1916,Leistungszahlen!$A$11:$C$158,3,),0)</f>
        <v>0</v>
      </c>
      <c r="AG1916" s="178">
        <f>IF(R1916&gt;0,VLOOKUP(H1916,Leistungszahlen!$A$11:$F$158,6,),IF(T1916&gt;0,VLOOKUP(H1916,Leistungszahlen!$A$11:$F$158,6,),0))</f>
        <v>0</v>
      </c>
      <c r="AH1916" s="179" t="e">
        <f t="shared" si="879"/>
        <v>#DIV/0!</v>
      </c>
      <c r="AI1916" s="179" t="e">
        <f t="shared" si="880"/>
        <v>#DIV/0!</v>
      </c>
      <c r="AJ1916" s="179">
        <f t="shared" si="881"/>
        <v>0</v>
      </c>
      <c r="AK1916" s="179">
        <f t="shared" si="882"/>
        <v>0</v>
      </c>
      <c r="AL1916" s="179">
        <f t="shared" si="883"/>
        <v>0</v>
      </c>
      <c r="AM1916" s="180">
        <f>IF(L1916=1,Stundensätze!$D$13,IF(L1916=2,Stundensätze!$D$17,IF(L1916=4,Stundensätze!$D$21,"")))</f>
        <v>0</v>
      </c>
      <c r="AN1916" s="180">
        <f>IF(L1916=1,Stundensätze!$D$15,IF(L1916=2,Stundensätze!$D$19,IF(L1916=4,Stundensätze!$D$23,"")))</f>
        <v>0</v>
      </c>
      <c r="AO1916" s="180" t="e">
        <f t="shared" si="889"/>
        <v>#DIV/0!</v>
      </c>
      <c r="AP1916" s="180">
        <f t="shared" si="890"/>
        <v>0</v>
      </c>
      <c r="AQ1916" s="192" t="e">
        <f t="shared" si="891"/>
        <v>#DIV/0!</v>
      </c>
      <c r="AR1916" s="192" t="e">
        <f t="shared" si="892"/>
        <v>#DIV/0!</v>
      </c>
      <c r="AS1916" s="193" t="e">
        <f t="shared" si="893"/>
        <v>#DIV/0!</v>
      </c>
      <c r="AT1916" s="258" t="str">
        <f>IF(K1916=0,0,VLOOKUP(K1916,Kostenstellen!A:B,2,FALSE))</f>
        <v>Klinikzentralverwaltung</v>
      </c>
      <c r="AU1916" s="68" t="str">
        <f t="shared" si="875"/>
        <v>D</v>
      </c>
      <c r="AV1916" s="68" t="str">
        <f t="shared" si="876"/>
        <v>D</v>
      </c>
      <c r="AW1916" s="68">
        <f>IF(AF1916=0,0,VLOOKUP($H1916,Leistungszahlen!$A$11:$H$158,4,FALSE))</f>
        <v>0</v>
      </c>
      <c r="AX1916" s="68">
        <f>IF(AF1916=0,0,VLOOKUP($H1916,Leistungszahlen!$A$11:$H$158,5,FALSE))</f>
        <v>0</v>
      </c>
      <c r="AY1916" s="68">
        <f>IF(AG1916=0,0,VLOOKUP($H1916,Leistungszahlen!$A$11:$H$158,6,FALSE))</f>
        <v>0</v>
      </c>
      <c r="AZ1916" s="68">
        <f t="shared" si="877"/>
        <v>0</v>
      </c>
      <c r="BA1916" s="68">
        <f t="shared" si="878"/>
        <v>0</v>
      </c>
      <c r="BC1916" s="68">
        <f t="shared" si="894"/>
        <v>0</v>
      </c>
      <c r="BD1916" s="285"/>
    </row>
    <row r="1917" spans="1:56" s="68" customFormat="1" ht="22.5">
      <c r="A1917" s="200"/>
      <c r="B1917" s="200"/>
      <c r="C1917" s="200" t="s">
        <v>332</v>
      </c>
      <c r="D1917" s="200" t="s">
        <v>1707</v>
      </c>
      <c r="E1917" s="200" t="s">
        <v>239</v>
      </c>
      <c r="F1917" s="200">
        <v>110</v>
      </c>
      <c r="G1917" s="200" t="s">
        <v>84</v>
      </c>
      <c r="H1917" s="201" t="s">
        <v>202</v>
      </c>
      <c r="I1917" s="202">
        <v>21.39</v>
      </c>
      <c r="J1917" s="200" t="s">
        <v>560</v>
      </c>
      <c r="K1917" s="176">
        <v>7</v>
      </c>
      <c r="L1917" s="176">
        <v>1</v>
      </c>
      <c r="M1917" s="176"/>
      <c r="N1917" s="286">
        <v>1</v>
      </c>
      <c r="O1917" s="286">
        <v>4</v>
      </c>
      <c r="P1917" s="176"/>
      <c r="Q1917" s="203">
        <f t="shared" si="870"/>
        <v>1</v>
      </c>
      <c r="R1917" s="203">
        <f t="shared" si="871"/>
        <v>4</v>
      </c>
      <c r="S1917" s="203">
        <f t="shared" si="872"/>
        <v>0</v>
      </c>
      <c r="T1917" s="203">
        <f t="shared" si="873"/>
        <v>0</v>
      </c>
      <c r="U1917" s="203">
        <f t="shared" si="874"/>
        <v>0</v>
      </c>
      <c r="V1917" s="175">
        <f>IF(Q1917&gt;0,VLOOKUP(Q1917,Jahresfaktoren!$A$11:$B$24,2,),0)</f>
        <v>52</v>
      </c>
      <c r="W1917" s="175">
        <f>IF(R1917&gt;0,VLOOKUP(R1917,Jahresfaktoren!$D$11:$E$24,2,),0)</f>
        <v>198</v>
      </c>
      <c r="X1917" s="175">
        <f>IF(S1917&gt;0,VLOOKUP(S1917,Jahresfaktoren!$A$28:$B$29,2,),0)</f>
        <v>0</v>
      </c>
      <c r="Y1917" s="175">
        <f>IF(T1917&gt;0,VLOOKUP(T1917,Jahresfaktoren!$A$28:$B$29,2,),0)</f>
        <v>0</v>
      </c>
      <c r="Z1917" s="175">
        <f>IF(U1917&gt;0,VLOOKUP(U1917,Jahresfaktoren!$A$32:$B$33,2,),)</f>
        <v>0</v>
      </c>
      <c r="AA1917" s="177">
        <f t="shared" si="884"/>
        <v>1112.28</v>
      </c>
      <c r="AB1917" s="177">
        <f t="shared" si="885"/>
        <v>4235.22</v>
      </c>
      <c r="AC1917" s="177" t="str">
        <f t="shared" si="886"/>
        <v/>
      </c>
      <c r="AD1917" s="177" t="str">
        <f t="shared" si="887"/>
        <v/>
      </c>
      <c r="AE1917" s="177" t="str">
        <f t="shared" si="888"/>
        <v/>
      </c>
      <c r="AF1917" s="178">
        <f>IF(Q1917&gt;0,VLOOKUP(H1917,Leistungszahlen!$A$11:$C$158,3,),0)</f>
        <v>0</v>
      </c>
      <c r="AG1917" s="178">
        <f>IF(R1917&gt;0,VLOOKUP(H1917,Leistungszahlen!$A$11:$F$158,6,),IF(T1917&gt;0,VLOOKUP(H1917,Leistungszahlen!$A$11:$F$158,6,),0))</f>
        <v>0</v>
      </c>
      <c r="AH1917" s="179" t="e">
        <f t="shared" si="879"/>
        <v>#DIV/0!</v>
      </c>
      <c r="AI1917" s="179" t="e">
        <f t="shared" si="880"/>
        <v>#DIV/0!</v>
      </c>
      <c r="AJ1917" s="179">
        <f t="shared" si="881"/>
        <v>0</v>
      </c>
      <c r="AK1917" s="179">
        <f t="shared" si="882"/>
        <v>0</v>
      </c>
      <c r="AL1917" s="179">
        <f t="shared" si="883"/>
        <v>0</v>
      </c>
      <c r="AM1917" s="180">
        <f>IF(L1917=1,Stundensätze!$D$13,IF(L1917=2,Stundensätze!$D$17,IF(L1917=4,Stundensätze!$D$21,"")))</f>
        <v>0</v>
      </c>
      <c r="AN1917" s="180">
        <f>IF(L1917=1,Stundensätze!$D$15,IF(L1917=2,Stundensätze!$D$19,IF(L1917=4,Stundensätze!$D$23,"")))</f>
        <v>0</v>
      </c>
      <c r="AO1917" s="180" t="e">
        <f t="shared" si="889"/>
        <v>#DIV/0!</v>
      </c>
      <c r="AP1917" s="180">
        <f t="shared" si="890"/>
        <v>0</v>
      </c>
      <c r="AQ1917" s="192" t="e">
        <f t="shared" si="891"/>
        <v>#DIV/0!</v>
      </c>
      <c r="AR1917" s="192" t="e">
        <f t="shared" si="892"/>
        <v>#DIV/0!</v>
      </c>
      <c r="AS1917" s="193" t="e">
        <f t="shared" si="893"/>
        <v>#DIV/0!</v>
      </c>
      <c r="AT1917" s="258" t="str">
        <f>IF(K1917=0,0,VLOOKUP(K1917,Kostenstellen!A:B,2,FALSE))</f>
        <v>Klinikzentralverwaltung</v>
      </c>
      <c r="AU1917" s="68" t="str">
        <f t="shared" si="875"/>
        <v>D</v>
      </c>
      <c r="AV1917" s="68" t="str">
        <f t="shared" si="876"/>
        <v>D</v>
      </c>
      <c r="AW1917" s="68">
        <f>IF(AF1917=0,0,VLOOKUP($H1917,Leistungszahlen!$A$11:$H$158,4,FALSE))</f>
        <v>0</v>
      </c>
      <c r="AX1917" s="68">
        <f>IF(AF1917=0,0,VLOOKUP($H1917,Leistungszahlen!$A$11:$H$158,5,FALSE))</f>
        <v>0</v>
      </c>
      <c r="AY1917" s="68">
        <f>IF(AG1917=0,0,VLOOKUP($H1917,Leistungszahlen!$A$11:$H$158,6,FALSE))</f>
        <v>0</v>
      </c>
      <c r="AZ1917" s="68">
        <f t="shared" si="877"/>
        <v>0</v>
      </c>
      <c r="BA1917" s="68">
        <f t="shared" si="878"/>
        <v>0</v>
      </c>
      <c r="BC1917" s="68">
        <f t="shared" si="894"/>
        <v>0</v>
      </c>
      <c r="BD1917" s="285"/>
    </row>
    <row r="1918" spans="1:56" s="68" customFormat="1" ht="22.5">
      <c r="A1918" s="200"/>
      <c r="B1918" s="200"/>
      <c r="C1918" s="200" t="s">
        <v>332</v>
      </c>
      <c r="D1918" s="200" t="s">
        <v>1707</v>
      </c>
      <c r="E1918" s="200" t="s">
        <v>239</v>
      </c>
      <c r="F1918" s="200">
        <v>110</v>
      </c>
      <c r="G1918" s="200" t="s">
        <v>84</v>
      </c>
      <c r="H1918" s="201" t="s">
        <v>202</v>
      </c>
      <c r="I1918" s="202">
        <v>5.3</v>
      </c>
      <c r="J1918" s="200" t="s">
        <v>560</v>
      </c>
      <c r="K1918" s="176">
        <v>7</v>
      </c>
      <c r="L1918" s="176">
        <v>1</v>
      </c>
      <c r="M1918" s="176"/>
      <c r="N1918" s="286">
        <v>1</v>
      </c>
      <c r="O1918" s="286">
        <v>4</v>
      </c>
      <c r="P1918" s="176"/>
      <c r="Q1918" s="203">
        <f t="shared" si="870"/>
        <v>1</v>
      </c>
      <c r="R1918" s="203">
        <f t="shared" si="871"/>
        <v>4</v>
      </c>
      <c r="S1918" s="203">
        <f t="shared" si="872"/>
        <v>0</v>
      </c>
      <c r="T1918" s="203">
        <f t="shared" si="873"/>
        <v>0</v>
      </c>
      <c r="U1918" s="203">
        <f t="shared" si="874"/>
        <v>0</v>
      </c>
      <c r="V1918" s="175">
        <f>IF(Q1918&gt;0,VLOOKUP(Q1918,Jahresfaktoren!$A$11:$B$24,2,),0)</f>
        <v>52</v>
      </c>
      <c r="W1918" s="175">
        <f>IF(R1918&gt;0,VLOOKUP(R1918,Jahresfaktoren!$D$11:$E$24,2,),0)</f>
        <v>198</v>
      </c>
      <c r="X1918" s="175">
        <f>IF(S1918&gt;0,VLOOKUP(S1918,Jahresfaktoren!$A$28:$B$29,2,),0)</f>
        <v>0</v>
      </c>
      <c r="Y1918" s="175">
        <f>IF(T1918&gt;0,VLOOKUP(T1918,Jahresfaktoren!$A$28:$B$29,2,),0)</f>
        <v>0</v>
      </c>
      <c r="Z1918" s="175">
        <f>IF(U1918&gt;0,VLOOKUP(U1918,Jahresfaktoren!$A$32:$B$33,2,),)</f>
        <v>0</v>
      </c>
      <c r="AA1918" s="177">
        <f t="shared" si="884"/>
        <v>275.59999999999997</v>
      </c>
      <c r="AB1918" s="177">
        <f t="shared" si="885"/>
        <v>1049.3999999999999</v>
      </c>
      <c r="AC1918" s="177" t="str">
        <f t="shared" si="886"/>
        <v/>
      </c>
      <c r="AD1918" s="177" t="str">
        <f t="shared" si="887"/>
        <v/>
      </c>
      <c r="AE1918" s="177" t="str">
        <f t="shared" si="888"/>
        <v/>
      </c>
      <c r="AF1918" s="178">
        <f>IF(Q1918&gt;0,VLOOKUP(H1918,Leistungszahlen!$A$11:$C$158,3,),0)</f>
        <v>0</v>
      </c>
      <c r="AG1918" s="178">
        <f>IF(R1918&gt;0,VLOOKUP(H1918,Leistungszahlen!$A$11:$F$158,6,),IF(T1918&gt;0,VLOOKUP(H1918,Leistungszahlen!$A$11:$F$158,6,),0))</f>
        <v>0</v>
      </c>
      <c r="AH1918" s="179" t="e">
        <f t="shared" si="879"/>
        <v>#DIV/0!</v>
      </c>
      <c r="AI1918" s="179" t="e">
        <f t="shared" si="880"/>
        <v>#DIV/0!</v>
      </c>
      <c r="AJ1918" s="179">
        <f t="shared" si="881"/>
        <v>0</v>
      </c>
      <c r="AK1918" s="179">
        <f t="shared" si="882"/>
        <v>0</v>
      </c>
      <c r="AL1918" s="179">
        <f t="shared" si="883"/>
        <v>0</v>
      </c>
      <c r="AM1918" s="180">
        <f>IF(L1918=1,Stundensätze!$D$13,IF(L1918=2,Stundensätze!$D$17,IF(L1918=4,Stundensätze!$D$21,"")))</f>
        <v>0</v>
      </c>
      <c r="AN1918" s="180">
        <f>IF(L1918=1,Stundensätze!$D$15,IF(L1918=2,Stundensätze!$D$19,IF(L1918=4,Stundensätze!$D$23,"")))</f>
        <v>0</v>
      </c>
      <c r="AO1918" s="180" t="e">
        <f t="shared" si="889"/>
        <v>#DIV/0!</v>
      </c>
      <c r="AP1918" s="180">
        <f t="shared" si="890"/>
        <v>0</v>
      </c>
      <c r="AQ1918" s="192" t="e">
        <f t="shared" si="891"/>
        <v>#DIV/0!</v>
      </c>
      <c r="AR1918" s="192" t="e">
        <f t="shared" si="892"/>
        <v>#DIV/0!</v>
      </c>
      <c r="AS1918" s="193" t="e">
        <f t="shared" si="893"/>
        <v>#DIV/0!</v>
      </c>
      <c r="AT1918" s="258" t="str">
        <f>IF(K1918=0,0,VLOOKUP(K1918,Kostenstellen!A:B,2,FALSE))</f>
        <v>Klinikzentralverwaltung</v>
      </c>
      <c r="AU1918" s="68" t="str">
        <f t="shared" si="875"/>
        <v>D</v>
      </c>
      <c r="AV1918" s="68" t="str">
        <f t="shared" si="876"/>
        <v>D</v>
      </c>
      <c r="AW1918" s="68">
        <f>IF(AF1918=0,0,VLOOKUP($H1918,Leistungszahlen!$A$11:$H$158,4,FALSE))</f>
        <v>0</v>
      </c>
      <c r="AX1918" s="68">
        <f>IF(AF1918=0,0,VLOOKUP($H1918,Leistungszahlen!$A$11:$H$158,5,FALSE))</f>
        <v>0</v>
      </c>
      <c r="AY1918" s="68">
        <f>IF(AG1918=0,0,VLOOKUP($H1918,Leistungszahlen!$A$11:$H$158,6,FALSE))</f>
        <v>0</v>
      </c>
      <c r="AZ1918" s="68">
        <f t="shared" si="877"/>
        <v>0</v>
      </c>
      <c r="BA1918" s="68">
        <f t="shared" si="878"/>
        <v>0</v>
      </c>
      <c r="BC1918" s="68">
        <f t="shared" si="894"/>
        <v>0</v>
      </c>
      <c r="BD1918" s="285"/>
    </row>
    <row r="1919" spans="1:56" s="68" customFormat="1" ht="22.5">
      <c r="A1919" s="200"/>
      <c r="B1919" s="200"/>
      <c r="C1919" s="200" t="s">
        <v>332</v>
      </c>
      <c r="D1919" s="200" t="s">
        <v>1707</v>
      </c>
      <c r="E1919" s="200" t="s">
        <v>239</v>
      </c>
      <c r="F1919" s="200"/>
      <c r="G1919" s="200" t="s">
        <v>113</v>
      </c>
      <c r="H1919" s="201" t="s">
        <v>205</v>
      </c>
      <c r="I1919" s="202">
        <v>8.59</v>
      </c>
      <c r="J1919" s="200" t="s">
        <v>307</v>
      </c>
      <c r="K1919" s="176">
        <v>7</v>
      </c>
      <c r="L1919" s="176">
        <v>1</v>
      </c>
      <c r="M1919" s="176">
        <v>0</v>
      </c>
      <c r="N1919" s="286">
        <v>1</v>
      </c>
      <c r="O1919" s="286">
        <v>4</v>
      </c>
      <c r="P1919" s="176"/>
      <c r="Q1919" s="203">
        <f t="shared" si="870"/>
        <v>1</v>
      </c>
      <c r="R1919" s="203">
        <f t="shared" si="871"/>
        <v>4</v>
      </c>
      <c r="S1919" s="203">
        <f t="shared" si="872"/>
        <v>0</v>
      </c>
      <c r="T1919" s="203">
        <f t="shared" si="873"/>
        <v>0</v>
      </c>
      <c r="U1919" s="203">
        <f t="shared" si="874"/>
        <v>0</v>
      </c>
      <c r="V1919" s="175">
        <f>IF(Q1919&gt;0,VLOOKUP(Q1919,Jahresfaktoren!$A$11:$B$24,2,),0)</f>
        <v>52</v>
      </c>
      <c r="W1919" s="175">
        <f>IF(R1919&gt;0,VLOOKUP(R1919,Jahresfaktoren!$D$11:$E$24,2,),0)</f>
        <v>198</v>
      </c>
      <c r="X1919" s="175">
        <f>IF(S1919&gt;0,VLOOKUP(S1919,Jahresfaktoren!$A$28:$B$29,2,),0)</f>
        <v>0</v>
      </c>
      <c r="Y1919" s="175">
        <f>IF(T1919&gt;0,VLOOKUP(T1919,Jahresfaktoren!$A$28:$B$29,2,),0)</f>
        <v>0</v>
      </c>
      <c r="Z1919" s="175">
        <f>IF(U1919&gt;0,VLOOKUP(U1919,Jahresfaktoren!$A$32:$B$33,2,),)</f>
        <v>0</v>
      </c>
      <c r="AA1919" s="177">
        <f t="shared" si="884"/>
        <v>446.68</v>
      </c>
      <c r="AB1919" s="177">
        <f t="shared" si="885"/>
        <v>1700.82</v>
      </c>
      <c r="AC1919" s="177" t="str">
        <f t="shared" si="886"/>
        <v/>
      </c>
      <c r="AD1919" s="177" t="str">
        <f t="shared" si="887"/>
        <v/>
      </c>
      <c r="AE1919" s="177" t="str">
        <f t="shared" si="888"/>
        <v/>
      </c>
      <c r="AF1919" s="178">
        <f>IF(Q1919&gt;0,VLOOKUP(H1919,Leistungszahlen!$A$11:$C$158,3,),0)</f>
        <v>0</v>
      </c>
      <c r="AG1919" s="178">
        <f>IF(R1919&gt;0,VLOOKUP(H1919,Leistungszahlen!$A$11:$F$158,6,),IF(T1919&gt;0,VLOOKUP(H1919,Leistungszahlen!$A$11:$F$158,6,),0))</f>
        <v>0</v>
      </c>
      <c r="AH1919" s="179" t="e">
        <f t="shared" si="879"/>
        <v>#DIV/0!</v>
      </c>
      <c r="AI1919" s="179" t="e">
        <f t="shared" si="880"/>
        <v>#DIV/0!</v>
      </c>
      <c r="AJ1919" s="179">
        <f t="shared" si="881"/>
        <v>0</v>
      </c>
      <c r="AK1919" s="179">
        <f t="shared" si="882"/>
        <v>0</v>
      </c>
      <c r="AL1919" s="179">
        <f t="shared" si="883"/>
        <v>0</v>
      </c>
      <c r="AM1919" s="180">
        <f>IF(L1919=1,Stundensätze!$D$13,IF(L1919=2,Stundensätze!$D$17,IF(L1919=4,Stundensätze!$D$21,"")))</f>
        <v>0</v>
      </c>
      <c r="AN1919" s="180">
        <f>IF(L1919=1,Stundensätze!$D$15,IF(L1919=2,Stundensätze!$D$19,IF(L1919=4,Stundensätze!$D$23,"")))</f>
        <v>0</v>
      </c>
      <c r="AO1919" s="180" t="e">
        <f t="shared" si="889"/>
        <v>#DIV/0!</v>
      </c>
      <c r="AP1919" s="180">
        <f t="shared" si="890"/>
        <v>0</v>
      </c>
      <c r="AQ1919" s="192" t="e">
        <f t="shared" si="891"/>
        <v>#DIV/0!</v>
      </c>
      <c r="AR1919" s="192" t="e">
        <f t="shared" si="892"/>
        <v>#DIV/0!</v>
      </c>
      <c r="AS1919" s="193" t="e">
        <f t="shared" si="893"/>
        <v>#DIV/0!</v>
      </c>
      <c r="AT1919" s="258" t="str">
        <f>IF(K1919=0,0,VLOOKUP(K1919,Kostenstellen!A:B,2,FALSE))</f>
        <v>Klinikzentralverwaltung</v>
      </c>
      <c r="AU1919" s="68" t="str">
        <f t="shared" si="875"/>
        <v>G</v>
      </c>
      <c r="AV1919" s="68" t="str">
        <f t="shared" si="876"/>
        <v>G</v>
      </c>
      <c r="AW1919" s="68">
        <f>IF(AF1919=0,0,VLOOKUP($H1919,Leistungszahlen!$A$11:$H$158,4,FALSE))</f>
        <v>0</v>
      </c>
      <c r="AX1919" s="68">
        <f>IF(AF1919=0,0,VLOOKUP($H1919,Leistungszahlen!$A$11:$H$158,5,FALSE))</f>
        <v>0</v>
      </c>
      <c r="AY1919" s="68">
        <f>IF(AG1919=0,0,VLOOKUP($H1919,Leistungszahlen!$A$11:$H$158,6,FALSE))</f>
        <v>0</v>
      </c>
      <c r="AZ1919" s="68">
        <f t="shared" si="877"/>
        <v>0</v>
      </c>
      <c r="BA1919" s="68">
        <f t="shared" si="878"/>
        <v>0</v>
      </c>
      <c r="BC1919" s="68">
        <f t="shared" si="894"/>
        <v>0</v>
      </c>
      <c r="BD1919" s="285"/>
    </row>
    <row r="1920" spans="1:56" s="68" customFormat="1" ht="22.5">
      <c r="A1920" s="200"/>
      <c r="B1920" s="200"/>
      <c r="C1920" s="200" t="s">
        <v>332</v>
      </c>
      <c r="D1920" s="200" t="s">
        <v>1707</v>
      </c>
      <c r="E1920" s="200" t="s">
        <v>239</v>
      </c>
      <c r="F1920" s="200"/>
      <c r="G1920" s="200" t="s">
        <v>113</v>
      </c>
      <c r="H1920" s="201" t="s">
        <v>205</v>
      </c>
      <c r="I1920" s="202">
        <v>49.8</v>
      </c>
      <c r="J1920" s="200" t="s">
        <v>307</v>
      </c>
      <c r="K1920" s="176">
        <v>7</v>
      </c>
      <c r="L1920" s="176">
        <v>1</v>
      </c>
      <c r="M1920" s="176">
        <v>0</v>
      </c>
      <c r="N1920" s="286">
        <v>1</v>
      </c>
      <c r="O1920" s="286">
        <v>4</v>
      </c>
      <c r="P1920" s="176"/>
      <c r="Q1920" s="203">
        <f t="shared" si="870"/>
        <v>1</v>
      </c>
      <c r="R1920" s="203">
        <f t="shared" si="871"/>
        <v>4</v>
      </c>
      <c r="S1920" s="203">
        <f t="shared" si="872"/>
        <v>0</v>
      </c>
      <c r="T1920" s="203">
        <f t="shared" si="873"/>
        <v>0</v>
      </c>
      <c r="U1920" s="203">
        <f t="shared" si="874"/>
        <v>0</v>
      </c>
      <c r="V1920" s="175">
        <f>IF(Q1920&gt;0,VLOOKUP(Q1920,Jahresfaktoren!$A$11:$B$24,2,),0)</f>
        <v>52</v>
      </c>
      <c r="W1920" s="175">
        <f>IF(R1920&gt;0,VLOOKUP(R1920,Jahresfaktoren!$D$11:$E$24,2,),0)</f>
        <v>198</v>
      </c>
      <c r="X1920" s="175">
        <f>IF(S1920&gt;0,VLOOKUP(S1920,Jahresfaktoren!$A$28:$B$29,2,),0)</f>
        <v>0</v>
      </c>
      <c r="Y1920" s="175">
        <f>IF(T1920&gt;0,VLOOKUP(T1920,Jahresfaktoren!$A$28:$B$29,2,),0)</f>
        <v>0</v>
      </c>
      <c r="Z1920" s="175">
        <f>IF(U1920&gt;0,VLOOKUP(U1920,Jahresfaktoren!$A$32:$B$33,2,),)</f>
        <v>0</v>
      </c>
      <c r="AA1920" s="177">
        <f t="shared" si="884"/>
        <v>2589.6</v>
      </c>
      <c r="AB1920" s="177">
        <f t="shared" si="885"/>
        <v>9860.4</v>
      </c>
      <c r="AC1920" s="177" t="str">
        <f t="shared" si="886"/>
        <v/>
      </c>
      <c r="AD1920" s="177" t="str">
        <f t="shared" si="887"/>
        <v/>
      </c>
      <c r="AE1920" s="177" t="str">
        <f t="shared" si="888"/>
        <v/>
      </c>
      <c r="AF1920" s="178">
        <f>IF(Q1920&gt;0,VLOOKUP(H1920,Leistungszahlen!$A$11:$C$158,3,),0)</f>
        <v>0</v>
      </c>
      <c r="AG1920" s="178">
        <f>IF(R1920&gt;0,VLOOKUP(H1920,Leistungszahlen!$A$11:$F$158,6,),IF(T1920&gt;0,VLOOKUP(H1920,Leistungszahlen!$A$11:$F$158,6,),0))</f>
        <v>0</v>
      </c>
      <c r="AH1920" s="179" t="e">
        <f t="shared" si="879"/>
        <v>#DIV/0!</v>
      </c>
      <c r="AI1920" s="179" t="e">
        <f t="shared" si="880"/>
        <v>#DIV/0!</v>
      </c>
      <c r="AJ1920" s="179">
        <f t="shared" si="881"/>
        <v>0</v>
      </c>
      <c r="AK1920" s="179">
        <f t="shared" si="882"/>
        <v>0</v>
      </c>
      <c r="AL1920" s="179">
        <f t="shared" si="883"/>
        <v>0</v>
      </c>
      <c r="AM1920" s="180">
        <f>IF(L1920=1,Stundensätze!$D$13,IF(L1920=2,Stundensätze!$D$17,IF(L1920=4,Stundensätze!$D$21,"")))</f>
        <v>0</v>
      </c>
      <c r="AN1920" s="180">
        <f>IF(L1920=1,Stundensätze!$D$15,IF(L1920=2,Stundensätze!$D$19,IF(L1920=4,Stundensätze!$D$23,"")))</f>
        <v>0</v>
      </c>
      <c r="AO1920" s="180" t="e">
        <f t="shared" si="889"/>
        <v>#DIV/0!</v>
      </c>
      <c r="AP1920" s="180">
        <f t="shared" si="890"/>
        <v>0</v>
      </c>
      <c r="AQ1920" s="192" t="e">
        <f t="shared" si="891"/>
        <v>#DIV/0!</v>
      </c>
      <c r="AR1920" s="192" t="e">
        <f t="shared" si="892"/>
        <v>#DIV/0!</v>
      </c>
      <c r="AS1920" s="193" t="e">
        <f t="shared" si="893"/>
        <v>#DIV/0!</v>
      </c>
      <c r="AT1920" s="258" t="str">
        <f>IF(K1920=0,0,VLOOKUP(K1920,Kostenstellen!A:B,2,FALSE))</f>
        <v>Klinikzentralverwaltung</v>
      </c>
      <c r="AU1920" s="68" t="str">
        <f t="shared" si="875"/>
        <v>G</v>
      </c>
      <c r="AV1920" s="68" t="str">
        <f t="shared" si="876"/>
        <v>G</v>
      </c>
      <c r="AW1920" s="68">
        <f>IF(AF1920=0,0,VLOOKUP($H1920,Leistungszahlen!$A$11:$H$158,4,FALSE))</f>
        <v>0</v>
      </c>
      <c r="AX1920" s="68">
        <f>IF(AF1920=0,0,VLOOKUP($H1920,Leistungszahlen!$A$11:$H$158,5,FALSE))</f>
        <v>0</v>
      </c>
      <c r="AY1920" s="68">
        <f>IF(AG1920=0,0,VLOOKUP($H1920,Leistungszahlen!$A$11:$H$158,6,FALSE))</f>
        <v>0</v>
      </c>
      <c r="AZ1920" s="68">
        <f t="shared" si="877"/>
        <v>0</v>
      </c>
      <c r="BA1920" s="68">
        <f t="shared" si="878"/>
        <v>0</v>
      </c>
      <c r="BC1920" s="68">
        <f t="shared" si="894"/>
        <v>0</v>
      </c>
      <c r="BD1920" s="285"/>
    </row>
    <row r="1921" spans="1:56" s="68" customFormat="1" ht="22.5">
      <c r="A1921" s="200"/>
      <c r="B1921" s="200"/>
      <c r="C1921" s="200" t="s">
        <v>332</v>
      </c>
      <c r="D1921" s="200" t="s">
        <v>1707</v>
      </c>
      <c r="E1921" s="200" t="s">
        <v>239</v>
      </c>
      <c r="F1921" s="200" t="s">
        <v>333</v>
      </c>
      <c r="G1921" s="200" t="s">
        <v>84</v>
      </c>
      <c r="H1921" s="201" t="s">
        <v>202</v>
      </c>
      <c r="I1921" s="202">
        <v>18.87</v>
      </c>
      <c r="J1921" s="200" t="s">
        <v>560</v>
      </c>
      <c r="K1921" s="176">
        <v>7</v>
      </c>
      <c r="L1921" s="176">
        <v>1</v>
      </c>
      <c r="M1921" s="176"/>
      <c r="N1921" s="286">
        <v>1</v>
      </c>
      <c r="O1921" s="286">
        <v>4</v>
      </c>
      <c r="P1921" s="176"/>
      <c r="Q1921" s="203">
        <f t="shared" ref="Q1921:Q1984" si="895">IF(M1921="x",0,IF(N1921=7,6,IF(N1921=14,12,IF(N1921="12+5",11,N1921))))</f>
        <v>1</v>
      </c>
      <c r="R1921" s="203">
        <f t="shared" ref="R1921:R1984" si="896">IF(M1921="x",0,IF(O1921=0,0,IF(N1921=7,0,IF(N1921+O1921=7,O1921-1,O1921))))</f>
        <v>4</v>
      </c>
      <c r="S1921" s="203">
        <f t="shared" ref="S1921:S1984" si="897">IF(M1921="x",0,IF(N1921=7,1,IF(N1921=14,2,IF(AND(N1921=12,O1921=5),1,IF(N1921="12+5",1,0)))))</f>
        <v>0</v>
      </c>
      <c r="T1921" s="203">
        <f t="shared" ref="T1921:T1984" si="898">IF(M1921="x",0,IF(O1921=0,0,IF(N1921=7,0,IF(N1921+O1921=7,1,0))))</f>
        <v>0</v>
      </c>
      <c r="U1921" s="203">
        <f t="shared" ref="U1921:U1984" si="899">T1921+S1921</f>
        <v>0</v>
      </c>
      <c r="V1921" s="175">
        <f>IF(Q1921&gt;0,VLOOKUP(Q1921,Jahresfaktoren!$A$11:$B$24,2,),0)</f>
        <v>52</v>
      </c>
      <c r="W1921" s="175">
        <f>IF(R1921&gt;0,VLOOKUP(R1921,Jahresfaktoren!$D$11:$E$24,2,),0)</f>
        <v>198</v>
      </c>
      <c r="X1921" s="175">
        <f>IF(S1921&gt;0,VLOOKUP(S1921,Jahresfaktoren!$A$28:$B$29,2,),0)</f>
        <v>0</v>
      </c>
      <c r="Y1921" s="175">
        <f>IF(T1921&gt;0,VLOOKUP(T1921,Jahresfaktoren!$A$28:$B$29,2,),0)</f>
        <v>0</v>
      </c>
      <c r="Z1921" s="175">
        <f>IF(U1921&gt;0,VLOOKUP(U1921,Jahresfaktoren!$A$32:$B$33,2,),)</f>
        <v>0</v>
      </c>
      <c r="AA1921" s="177">
        <f t="shared" si="884"/>
        <v>981.24</v>
      </c>
      <c r="AB1921" s="177">
        <f t="shared" si="885"/>
        <v>3736.26</v>
      </c>
      <c r="AC1921" s="177" t="str">
        <f t="shared" si="886"/>
        <v/>
      </c>
      <c r="AD1921" s="177" t="str">
        <f t="shared" si="887"/>
        <v/>
      </c>
      <c r="AE1921" s="177" t="str">
        <f t="shared" si="888"/>
        <v/>
      </c>
      <c r="AF1921" s="178">
        <f>IF(Q1921&gt;0,VLOOKUP(H1921,Leistungszahlen!$A$11:$C$158,3,),0)</f>
        <v>0</v>
      </c>
      <c r="AG1921" s="178">
        <f>IF(R1921&gt;0,VLOOKUP(H1921,Leistungszahlen!$A$11:$F$158,6,),IF(T1921&gt;0,VLOOKUP(H1921,Leistungszahlen!$A$11:$F$158,6,),0))</f>
        <v>0</v>
      </c>
      <c r="AH1921" s="179" t="e">
        <f t="shared" si="879"/>
        <v>#DIV/0!</v>
      </c>
      <c r="AI1921" s="179" t="e">
        <f t="shared" si="880"/>
        <v>#DIV/0!</v>
      </c>
      <c r="AJ1921" s="179">
        <f t="shared" si="881"/>
        <v>0</v>
      </c>
      <c r="AK1921" s="179">
        <f t="shared" si="882"/>
        <v>0</v>
      </c>
      <c r="AL1921" s="179">
        <f t="shared" si="883"/>
        <v>0</v>
      </c>
      <c r="AM1921" s="180">
        <f>IF(L1921=1,Stundensätze!$D$13,IF(L1921=2,Stundensätze!$D$17,IF(L1921=4,Stundensätze!$D$21,"")))</f>
        <v>0</v>
      </c>
      <c r="AN1921" s="180">
        <f>IF(L1921=1,Stundensätze!$D$15,IF(L1921=2,Stundensätze!$D$19,IF(L1921=4,Stundensätze!$D$23,"")))</f>
        <v>0</v>
      </c>
      <c r="AO1921" s="180" t="e">
        <f t="shared" si="889"/>
        <v>#DIV/0!</v>
      </c>
      <c r="AP1921" s="180">
        <f t="shared" si="890"/>
        <v>0</v>
      </c>
      <c r="AQ1921" s="192" t="e">
        <f t="shared" si="891"/>
        <v>#DIV/0!</v>
      </c>
      <c r="AR1921" s="192" t="e">
        <f t="shared" si="892"/>
        <v>#DIV/0!</v>
      </c>
      <c r="AS1921" s="193" t="e">
        <f t="shared" si="893"/>
        <v>#DIV/0!</v>
      </c>
      <c r="AT1921" s="258" t="str">
        <f>IF(K1921=0,0,VLOOKUP(K1921,Kostenstellen!A:B,2,FALSE))</f>
        <v>Klinikzentralverwaltung</v>
      </c>
      <c r="AU1921" s="68" t="str">
        <f t="shared" ref="AU1921:AU1984" si="900">IF(SUM(V1921:Z1921)&gt;0,H1921,"")</f>
        <v>D</v>
      </c>
      <c r="AV1921" s="68" t="str">
        <f t="shared" ref="AV1921:AV1984" si="901">IF(SUM(R1921+T1921)&gt;0,H1921,"")</f>
        <v>D</v>
      </c>
      <c r="AW1921" s="68">
        <f>IF(AF1921=0,0,VLOOKUP($H1921,Leistungszahlen!$A$11:$H$158,4,FALSE))</f>
        <v>0</v>
      </c>
      <c r="AX1921" s="68">
        <f>IF(AF1921=0,0,VLOOKUP($H1921,Leistungszahlen!$A$11:$H$158,5,FALSE))</f>
        <v>0</v>
      </c>
      <c r="AY1921" s="68">
        <f>IF(AG1921=0,0,VLOOKUP($H1921,Leistungszahlen!$A$11:$H$158,6,FALSE))</f>
        <v>0</v>
      </c>
      <c r="AZ1921" s="68">
        <f t="shared" ref="AZ1921:AZ1984" si="902">IF(AX1921&lt;AF1921,1,IF(AG1921&gt;AY1921,1,0))</f>
        <v>0</v>
      </c>
      <c r="BA1921" s="68">
        <f t="shared" ref="BA1921:BA1984" si="903">IF(AF1921&gt;AX1921,1,IF(AG1921&gt;AY1921,1,0))</f>
        <v>0</v>
      </c>
      <c r="BC1921" s="68">
        <f t="shared" si="894"/>
        <v>0</v>
      </c>
      <c r="BD1921" s="285"/>
    </row>
    <row r="1922" spans="1:56" s="68" customFormat="1" ht="22.5">
      <c r="A1922" s="200"/>
      <c r="B1922" s="200"/>
      <c r="C1922" s="200" t="s">
        <v>332</v>
      </c>
      <c r="D1922" s="200" t="s">
        <v>1707</v>
      </c>
      <c r="E1922" s="200" t="s">
        <v>239</v>
      </c>
      <c r="F1922" s="200" t="s">
        <v>334</v>
      </c>
      <c r="G1922" s="200" t="s">
        <v>84</v>
      </c>
      <c r="H1922" s="201" t="s">
        <v>202</v>
      </c>
      <c r="I1922" s="202">
        <v>29.16</v>
      </c>
      <c r="J1922" s="200" t="s">
        <v>560</v>
      </c>
      <c r="K1922" s="176">
        <v>7</v>
      </c>
      <c r="L1922" s="176">
        <v>1</v>
      </c>
      <c r="M1922" s="176"/>
      <c r="N1922" s="286">
        <v>1</v>
      </c>
      <c r="O1922" s="286">
        <v>4</v>
      </c>
      <c r="P1922" s="176"/>
      <c r="Q1922" s="203">
        <f t="shared" si="895"/>
        <v>1</v>
      </c>
      <c r="R1922" s="203">
        <f t="shared" si="896"/>
        <v>4</v>
      </c>
      <c r="S1922" s="203">
        <f t="shared" si="897"/>
        <v>0</v>
      </c>
      <c r="T1922" s="203">
        <f t="shared" si="898"/>
        <v>0</v>
      </c>
      <c r="U1922" s="203">
        <f t="shared" si="899"/>
        <v>0</v>
      </c>
      <c r="V1922" s="175">
        <f>IF(Q1922&gt;0,VLOOKUP(Q1922,Jahresfaktoren!$A$11:$B$24,2,),0)</f>
        <v>52</v>
      </c>
      <c r="W1922" s="175">
        <f>IF(R1922&gt;0,VLOOKUP(R1922,Jahresfaktoren!$D$11:$E$24,2,),0)</f>
        <v>198</v>
      </c>
      <c r="X1922" s="175">
        <f>IF(S1922&gt;0,VLOOKUP(S1922,Jahresfaktoren!$A$28:$B$29,2,),0)</f>
        <v>0</v>
      </c>
      <c r="Y1922" s="175">
        <f>IF(T1922&gt;0,VLOOKUP(T1922,Jahresfaktoren!$A$28:$B$29,2,),0)</f>
        <v>0</v>
      </c>
      <c r="Z1922" s="175">
        <f>IF(U1922&gt;0,VLOOKUP(U1922,Jahresfaktoren!$A$32:$B$33,2,),)</f>
        <v>0</v>
      </c>
      <c r="AA1922" s="177">
        <f t="shared" si="884"/>
        <v>1516.32</v>
      </c>
      <c r="AB1922" s="177">
        <f t="shared" si="885"/>
        <v>5773.68</v>
      </c>
      <c r="AC1922" s="177" t="str">
        <f t="shared" si="886"/>
        <v/>
      </c>
      <c r="AD1922" s="177" t="str">
        <f t="shared" si="887"/>
        <v/>
      </c>
      <c r="AE1922" s="177" t="str">
        <f t="shared" si="888"/>
        <v/>
      </c>
      <c r="AF1922" s="178">
        <f>IF(Q1922&gt;0,VLOOKUP(H1922,Leistungszahlen!$A$11:$C$158,3,),0)</f>
        <v>0</v>
      </c>
      <c r="AG1922" s="178">
        <f>IF(R1922&gt;0,VLOOKUP(H1922,Leistungszahlen!$A$11:$F$158,6,),IF(T1922&gt;0,VLOOKUP(H1922,Leistungszahlen!$A$11:$F$158,6,),0))</f>
        <v>0</v>
      </c>
      <c r="AH1922" s="179" t="e">
        <f t="shared" si="879"/>
        <v>#DIV/0!</v>
      </c>
      <c r="AI1922" s="179" t="e">
        <f t="shared" si="880"/>
        <v>#DIV/0!</v>
      </c>
      <c r="AJ1922" s="179">
        <f t="shared" si="881"/>
        <v>0</v>
      </c>
      <c r="AK1922" s="179">
        <f t="shared" si="882"/>
        <v>0</v>
      </c>
      <c r="AL1922" s="179">
        <f t="shared" si="883"/>
        <v>0</v>
      </c>
      <c r="AM1922" s="180">
        <f>IF(L1922=1,Stundensätze!$D$13,IF(L1922=2,Stundensätze!$D$17,IF(L1922=4,Stundensätze!$D$21,"")))</f>
        <v>0</v>
      </c>
      <c r="AN1922" s="180">
        <f>IF(L1922=1,Stundensätze!$D$15,IF(L1922=2,Stundensätze!$D$19,IF(L1922=4,Stundensätze!$D$23,"")))</f>
        <v>0</v>
      </c>
      <c r="AO1922" s="180" t="e">
        <f t="shared" si="889"/>
        <v>#DIV/0!</v>
      </c>
      <c r="AP1922" s="180">
        <f t="shared" si="890"/>
        <v>0</v>
      </c>
      <c r="AQ1922" s="192" t="e">
        <f t="shared" si="891"/>
        <v>#DIV/0!</v>
      </c>
      <c r="AR1922" s="192" t="e">
        <f t="shared" si="892"/>
        <v>#DIV/0!</v>
      </c>
      <c r="AS1922" s="193" t="e">
        <f t="shared" si="893"/>
        <v>#DIV/0!</v>
      </c>
      <c r="AT1922" s="258" t="str">
        <f>IF(K1922=0,0,VLOOKUP(K1922,Kostenstellen!A:B,2,FALSE))</f>
        <v>Klinikzentralverwaltung</v>
      </c>
      <c r="AU1922" s="68" t="str">
        <f t="shared" si="900"/>
        <v>D</v>
      </c>
      <c r="AV1922" s="68" t="str">
        <f t="shared" si="901"/>
        <v>D</v>
      </c>
      <c r="AW1922" s="68">
        <f>IF(AF1922=0,0,VLOOKUP($H1922,Leistungszahlen!$A$11:$H$158,4,FALSE))</f>
        <v>0</v>
      </c>
      <c r="AX1922" s="68">
        <f>IF(AF1922=0,0,VLOOKUP($H1922,Leistungszahlen!$A$11:$H$158,5,FALSE))</f>
        <v>0</v>
      </c>
      <c r="AY1922" s="68">
        <f>IF(AG1922=0,0,VLOOKUP($H1922,Leistungszahlen!$A$11:$H$158,6,FALSE))</f>
        <v>0</v>
      </c>
      <c r="AZ1922" s="68">
        <f t="shared" si="902"/>
        <v>0</v>
      </c>
      <c r="BA1922" s="68">
        <f t="shared" si="903"/>
        <v>0</v>
      </c>
      <c r="BC1922" s="68">
        <f t="shared" si="894"/>
        <v>0</v>
      </c>
      <c r="BD1922" s="285"/>
    </row>
    <row r="1923" spans="1:56" s="68" customFormat="1" ht="22.5">
      <c r="A1923" s="200"/>
      <c r="B1923" s="200"/>
      <c r="C1923" s="200" t="s">
        <v>332</v>
      </c>
      <c r="D1923" s="200" t="s">
        <v>1707</v>
      </c>
      <c r="E1923" s="200" t="s">
        <v>239</v>
      </c>
      <c r="F1923" s="200" t="s">
        <v>335</v>
      </c>
      <c r="G1923" s="200" t="s">
        <v>84</v>
      </c>
      <c r="H1923" s="201" t="s">
        <v>202</v>
      </c>
      <c r="I1923" s="202">
        <v>28.46</v>
      </c>
      <c r="J1923" s="200" t="s">
        <v>560</v>
      </c>
      <c r="K1923" s="176">
        <v>7</v>
      </c>
      <c r="L1923" s="176">
        <v>1</v>
      </c>
      <c r="M1923" s="176"/>
      <c r="N1923" s="286">
        <v>1</v>
      </c>
      <c r="O1923" s="286">
        <v>4</v>
      </c>
      <c r="P1923" s="176"/>
      <c r="Q1923" s="203">
        <f t="shared" si="895"/>
        <v>1</v>
      </c>
      <c r="R1923" s="203">
        <f t="shared" si="896"/>
        <v>4</v>
      </c>
      <c r="S1923" s="203">
        <f t="shared" si="897"/>
        <v>0</v>
      </c>
      <c r="T1923" s="203">
        <f t="shared" si="898"/>
        <v>0</v>
      </c>
      <c r="U1923" s="203">
        <f t="shared" si="899"/>
        <v>0</v>
      </c>
      <c r="V1923" s="175">
        <f>IF(Q1923&gt;0,VLOOKUP(Q1923,Jahresfaktoren!$A$11:$B$24,2,),0)</f>
        <v>52</v>
      </c>
      <c r="W1923" s="175">
        <f>IF(R1923&gt;0,VLOOKUP(R1923,Jahresfaktoren!$D$11:$E$24,2,),0)</f>
        <v>198</v>
      </c>
      <c r="X1923" s="175">
        <f>IF(S1923&gt;0,VLOOKUP(S1923,Jahresfaktoren!$A$28:$B$29,2,),0)</f>
        <v>0</v>
      </c>
      <c r="Y1923" s="175">
        <f>IF(T1923&gt;0,VLOOKUP(T1923,Jahresfaktoren!$A$28:$B$29,2,),0)</f>
        <v>0</v>
      </c>
      <c r="Z1923" s="175">
        <f>IF(U1923&gt;0,VLOOKUP(U1923,Jahresfaktoren!$A$32:$B$33,2,),)</f>
        <v>0</v>
      </c>
      <c r="AA1923" s="177">
        <f t="shared" si="884"/>
        <v>1479.92</v>
      </c>
      <c r="AB1923" s="177">
        <f t="shared" si="885"/>
        <v>5635.08</v>
      </c>
      <c r="AC1923" s="177" t="str">
        <f t="shared" si="886"/>
        <v/>
      </c>
      <c r="AD1923" s="177" t="str">
        <f t="shared" si="887"/>
        <v/>
      </c>
      <c r="AE1923" s="177" t="str">
        <f t="shared" si="888"/>
        <v/>
      </c>
      <c r="AF1923" s="178">
        <f>IF(Q1923&gt;0,VLOOKUP(H1923,Leistungszahlen!$A$11:$C$158,3,),0)</f>
        <v>0</v>
      </c>
      <c r="AG1923" s="178">
        <f>IF(R1923&gt;0,VLOOKUP(H1923,Leistungszahlen!$A$11:$F$158,6,),IF(T1923&gt;0,VLOOKUP(H1923,Leistungszahlen!$A$11:$F$158,6,),0))</f>
        <v>0</v>
      </c>
      <c r="AH1923" s="179" t="e">
        <f t="shared" si="879"/>
        <v>#DIV/0!</v>
      </c>
      <c r="AI1923" s="179" t="e">
        <f t="shared" si="880"/>
        <v>#DIV/0!</v>
      </c>
      <c r="AJ1923" s="179">
        <f t="shared" si="881"/>
        <v>0</v>
      </c>
      <c r="AK1923" s="179">
        <f t="shared" si="882"/>
        <v>0</v>
      </c>
      <c r="AL1923" s="179">
        <f t="shared" si="883"/>
        <v>0</v>
      </c>
      <c r="AM1923" s="180">
        <f>IF(L1923=1,Stundensätze!$D$13,IF(L1923=2,Stundensätze!$D$17,IF(L1923=4,Stundensätze!$D$21,"")))</f>
        <v>0</v>
      </c>
      <c r="AN1923" s="180">
        <f>IF(L1923=1,Stundensätze!$D$15,IF(L1923=2,Stundensätze!$D$19,IF(L1923=4,Stundensätze!$D$23,"")))</f>
        <v>0</v>
      </c>
      <c r="AO1923" s="180" t="e">
        <f t="shared" si="889"/>
        <v>#DIV/0!</v>
      </c>
      <c r="AP1923" s="180">
        <f t="shared" si="890"/>
        <v>0</v>
      </c>
      <c r="AQ1923" s="192" t="e">
        <f t="shared" si="891"/>
        <v>#DIV/0!</v>
      </c>
      <c r="AR1923" s="192" t="e">
        <f t="shared" si="892"/>
        <v>#DIV/0!</v>
      </c>
      <c r="AS1923" s="193" t="e">
        <f t="shared" si="893"/>
        <v>#DIV/0!</v>
      </c>
      <c r="AT1923" s="258" t="str">
        <f>IF(K1923=0,0,VLOOKUP(K1923,Kostenstellen!A:B,2,FALSE))</f>
        <v>Klinikzentralverwaltung</v>
      </c>
      <c r="AU1923" s="68" t="str">
        <f t="shared" si="900"/>
        <v>D</v>
      </c>
      <c r="AV1923" s="68" t="str">
        <f t="shared" si="901"/>
        <v>D</v>
      </c>
      <c r="AW1923" s="68">
        <f>IF(AF1923=0,0,VLOOKUP($H1923,Leistungszahlen!$A$11:$H$158,4,FALSE))</f>
        <v>0</v>
      </c>
      <c r="AX1923" s="68">
        <f>IF(AF1923=0,0,VLOOKUP($H1923,Leistungszahlen!$A$11:$H$158,5,FALSE))</f>
        <v>0</v>
      </c>
      <c r="AY1923" s="68">
        <f>IF(AG1923=0,0,VLOOKUP($H1923,Leistungszahlen!$A$11:$H$158,6,FALSE))</f>
        <v>0</v>
      </c>
      <c r="AZ1923" s="68">
        <f t="shared" si="902"/>
        <v>0</v>
      </c>
      <c r="BA1923" s="68">
        <f t="shared" si="903"/>
        <v>0</v>
      </c>
      <c r="BC1923" s="68">
        <f t="shared" si="894"/>
        <v>0</v>
      </c>
      <c r="BD1923" s="285"/>
    </row>
    <row r="1924" spans="1:56" s="68" customFormat="1" ht="22.5">
      <c r="A1924" s="200"/>
      <c r="B1924" s="200"/>
      <c r="C1924" s="200" t="s">
        <v>332</v>
      </c>
      <c r="D1924" s="200" t="s">
        <v>1707</v>
      </c>
      <c r="E1924" s="200" t="s">
        <v>239</v>
      </c>
      <c r="F1924" s="200" t="s">
        <v>335</v>
      </c>
      <c r="G1924" s="200" t="s">
        <v>84</v>
      </c>
      <c r="H1924" s="201" t="s">
        <v>202</v>
      </c>
      <c r="I1924" s="202">
        <v>1.21</v>
      </c>
      <c r="J1924" s="200" t="s">
        <v>307</v>
      </c>
      <c r="K1924" s="176">
        <v>7</v>
      </c>
      <c r="L1924" s="176">
        <v>1</v>
      </c>
      <c r="M1924" s="176"/>
      <c r="N1924" s="286">
        <v>1</v>
      </c>
      <c r="O1924" s="286">
        <v>4</v>
      </c>
      <c r="P1924" s="176"/>
      <c r="Q1924" s="203">
        <f t="shared" si="895"/>
        <v>1</v>
      </c>
      <c r="R1924" s="203">
        <f t="shared" si="896"/>
        <v>4</v>
      </c>
      <c r="S1924" s="203">
        <f t="shared" si="897"/>
        <v>0</v>
      </c>
      <c r="T1924" s="203">
        <f t="shared" si="898"/>
        <v>0</v>
      </c>
      <c r="U1924" s="203">
        <f t="shared" si="899"/>
        <v>0</v>
      </c>
      <c r="V1924" s="175">
        <f>IF(Q1924&gt;0,VLOOKUP(Q1924,Jahresfaktoren!$A$11:$B$24,2,),0)</f>
        <v>52</v>
      </c>
      <c r="W1924" s="175">
        <f>IF(R1924&gt;0,VLOOKUP(R1924,Jahresfaktoren!$D$11:$E$24,2,),0)</f>
        <v>198</v>
      </c>
      <c r="X1924" s="175">
        <f>IF(S1924&gt;0,VLOOKUP(S1924,Jahresfaktoren!$A$28:$B$29,2,),0)</f>
        <v>0</v>
      </c>
      <c r="Y1924" s="175">
        <f>IF(T1924&gt;0,VLOOKUP(T1924,Jahresfaktoren!$A$28:$B$29,2,),0)</f>
        <v>0</v>
      </c>
      <c r="Z1924" s="175">
        <f>IF(U1924&gt;0,VLOOKUP(U1924,Jahresfaktoren!$A$32:$B$33,2,),)</f>
        <v>0</v>
      </c>
      <c r="AA1924" s="177">
        <f t="shared" si="884"/>
        <v>62.92</v>
      </c>
      <c r="AB1924" s="177">
        <f t="shared" si="885"/>
        <v>239.57999999999998</v>
      </c>
      <c r="AC1924" s="177" t="str">
        <f t="shared" si="886"/>
        <v/>
      </c>
      <c r="AD1924" s="177" t="str">
        <f t="shared" si="887"/>
        <v/>
      </c>
      <c r="AE1924" s="177" t="str">
        <f t="shared" si="888"/>
        <v/>
      </c>
      <c r="AF1924" s="178">
        <f>IF(Q1924&gt;0,VLOOKUP(H1924,Leistungszahlen!$A$11:$C$158,3,),0)</f>
        <v>0</v>
      </c>
      <c r="AG1924" s="178">
        <f>IF(R1924&gt;0,VLOOKUP(H1924,Leistungszahlen!$A$11:$F$158,6,),IF(T1924&gt;0,VLOOKUP(H1924,Leistungszahlen!$A$11:$F$158,6,),0))</f>
        <v>0</v>
      </c>
      <c r="AH1924" s="179" t="e">
        <f t="shared" si="879"/>
        <v>#DIV/0!</v>
      </c>
      <c r="AI1924" s="179" t="e">
        <f t="shared" si="880"/>
        <v>#DIV/0!</v>
      </c>
      <c r="AJ1924" s="179">
        <f t="shared" si="881"/>
        <v>0</v>
      </c>
      <c r="AK1924" s="179">
        <f t="shared" si="882"/>
        <v>0</v>
      </c>
      <c r="AL1924" s="179">
        <f t="shared" si="883"/>
        <v>0</v>
      </c>
      <c r="AM1924" s="180">
        <f>IF(L1924=1,Stundensätze!$D$13,IF(L1924=2,Stundensätze!$D$17,IF(L1924=4,Stundensätze!$D$21,"")))</f>
        <v>0</v>
      </c>
      <c r="AN1924" s="180">
        <f>IF(L1924=1,Stundensätze!$D$15,IF(L1924=2,Stundensätze!$D$19,IF(L1924=4,Stundensätze!$D$23,"")))</f>
        <v>0</v>
      </c>
      <c r="AO1924" s="180" t="e">
        <f t="shared" si="889"/>
        <v>#DIV/0!</v>
      </c>
      <c r="AP1924" s="180">
        <f t="shared" si="890"/>
        <v>0</v>
      </c>
      <c r="AQ1924" s="192" t="e">
        <f t="shared" si="891"/>
        <v>#DIV/0!</v>
      </c>
      <c r="AR1924" s="192" t="e">
        <f t="shared" si="892"/>
        <v>#DIV/0!</v>
      </c>
      <c r="AS1924" s="193" t="e">
        <f t="shared" si="893"/>
        <v>#DIV/0!</v>
      </c>
      <c r="AT1924" s="258" t="str">
        <f>IF(K1924=0,0,VLOOKUP(K1924,Kostenstellen!A:B,2,FALSE))</f>
        <v>Klinikzentralverwaltung</v>
      </c>
      <c r="AU1924" s="68" t="str">
        <f t="shared" si="900"/>
        <v>D</v>
      </c>
      <c r="AV1924" s="68" t="str">
        <f t="shared" si="901"/>
        <v>D</v>
      </c>
      <c r="AW1924" s="68">
        <f>IF(AF1924=0,0,VLOOKUP($H1924,Leistungszahlen!$A$11:$H$158,4,FALSE))</f>
        <v>0</v>
      </c>
      <c r="AX1924" s="68">
        <f>IF(AF1924=0,0,VLOOKUP($H1924,Leistungszahlen!$A$11:$H$158,5,FALSE))</f>
        <v>0</v>
      </c>
      <c r="AY1924" s="68">
        <f>IF(AG1924=0,0,VLOOKUP($H1924,Leistungszahlen!$A$11:$H$158,6,FALSE))</f>
        <v>0</v>
      </c>
      <c r="AZ1924" s="68">
        <f t="shared" si="902"/>
        <v>0</v>
      </c>
      <c r="BA1924" s="68">
        <f t="shared" si="903"/>
        <v>0</v>
      </c>
      <c r="BC1924" s="68">
        <f t="shared" si="894"/>
        <v>0</v>
      </c>
      <c r="BD1924" s="285"/>
    </row>
    <row r="1925" spans="1:56" s="68" customFormat="1" ht="22.5">
      <c r="A1925" s="200"/>
      <c r="B1925" s="200"/>
      <c r="C1925" s="200" t="s">
        <v>332</v>
      </c>
      <c r="D1925" s="200" t="s">
        <v>1707</v>
      </c>
      <c r="E1925" s="200" t="s">
        <v>239</v>
      </c>
      <c r="F1925" s="200"/>
      <c r="G1925" s="200" t="s">
        <v>242</v>
      </c>
      <c r="H1925" s="201" t="s">
        <v>215</v>
      </c>
      <c r="I1925" s="202">
        <v>2.97</v>
      </c>
      <c r="J1925" s="200" t="s">
        <v>560</v>
      </c>
      <c r="K1925" s="176">
        <v>7</v>
      </c>
      <c r="L1925" s="176">
        <v>1</v>
      </c>
      <c r="M1925" s="176"/>
      <c r="N1925" s="286">
        <v>5</v>
      </c>
      <c r="O1925" s="286"/>
      <c r="P1925" s="176"/>
      <c r="Q1925" s="203">
        <f t="shared" si="895"/>
        <v>5</v>
      </c>
      <c r="R1925" s="203">
        <f t="shared" si="896"/>
        <v>0</v>
      </c>
      <c r="S1925" s="203">
        <f t="shared" si="897"/>
        <v>0</v>
      </c>
      <c r="T1925" s="203">
        <f t="shared" si="898"/>
        <v>0</v>
      </c>
      <c r="U1925" s="203">
        <f t="shared" si="899"/>
        <v>0</v>
      </c>
      <c r="V1925" s="175">
        <f>IF(Q1925&gt;0,VLOOKUP(Q1925,Jahresfaktoren!$A$11:$B$24,2,),0)</f>
        <v>250</v>
      </c>
      <c r="W1925" s="175">
        <f>IF(R1925&gt;0,VLOOKUP(R1925,Jahresfaktoren!$D$11:$E$24,2,),0)</f>
        <v>0</v>
      </c>
      <c r="X1925" s="175">
        <f>IF(S1925&gt;0,VLOOKUP(S1925,Jahresfaktoren!$A$28:$B$29,2,),0)</f>
        <v>0</v>
      </c>
      <c r="Y1925" s="175">
        <f>IF(T1925&gt;0,VLOOKUP(T1925,Jahresfaktoren!$A$28:$B$29,2,),0)</f>
        <v>0</v>
      </c>
      <c r="Z1925" s="175">
        <f>IF(U1925&gt;0,VLOOKUP(U1925,Jahresfaktoren!$A$32:$B$33,2,),)</f>
        <v>0</v>
      </c>
      <c r="AA1925" s="177">
        <f t="shared" si="884"/>
        <v>742.5</v>
      </c>
      <c r="AB1925" s="177" t="str">
        <f t="shared" si="885"/>
        <v/>
      </c>
      <c r="AC1925" s="177" t="str">
        <f t="shared" si="886"/>
        <v/>
      </c>
      <c r="AD1925" s="177" t="str">
        <f t="shared" si="887"/>
        <v/>
      </c>
      <c r="AE1925" s="177" t="str">
        <f t="shared" si="888"/>
        <v/>
      </c>
      <c r="AF1925" s="178">
        <f>IF(Q1925&gt;0,VLOOKUP(H1925,Leistungszahlen!$A$11:$C$158,3,),0)</f>
        <v>0</v>
      </c>
      <c r="AG1925" s="178">
        <f>IF(R1925&gt;0,VLOOKUP(H1925,Leistungszahlen!$A$11:$F$158,6,),IF(T1925&gt;0,VLOOKUP(H1925,Leistungszahlen!$A$11:$F$158,6,),0))</f>
        <v>0</v>
      </c>
      <c r="AH1925" s="179" t="e">
        <f t="shared" si="879"/>
        <v>#DIV/0!</v>
      </c>
      <c r="AI1925" s="179">
        <f t="shared" si="880"/>
        <v>0</v>
      </c>
      <c r="AJ1925" s="179">
        <f t="shared" si="881"/>
        <v>0</v>
      </c>
      <c r="AK1925" s="179">
        <f t="shared" si="882"/>
        <v>0</v>
      </c>
      <c r="AL1925" s="179">
        <f t="shared" si="883"/>
        <v>0</v>
      </c>
      <c r="AM1925" s="180">
        <f>IF(L1925=1,Stundensätze!$D$13,IF(L1925=2,Stundensätze!$D$17,IF(L1925=4,Stundensätze!$D$21,"")))</f>
        <v>0</v>
      </c>
      <c r="AN1925" s="180">
        <f>IF(L1925=1,Stundensätze!$D$15,IF(L1925=2,Stundensätze!$D$19,IF(L1925=4,Stundensätze!$D$23,"")))</f>
        <v>0</v>
      </c>
      <c r="AO1925" s="180" t="e">
        <f t="shared" si="889"/>
        <v>#DIV/0!</v>
      </c>
      <c r="AP1925" s="180">
        <f t="shared" si="890"/>
        <v>0</v>
      </c>
      <c r="AQ1925" s="192" t="e">
        <f t="shared" si="891"/>
        <v>#DIV/0!</v>
      </c>
      <c r="AR1925" s="192" t="e">
        <f t="shared" si="892"/>
        <v>#DIV/0!</v>
      </c>
      <c r="AS1925" s="193" t="e">
        <f t="shared" si="893"/>
        <v>#DIV/0!</v>
      </c>
      <c r="AT1925" s="258" t="str">
        <f>IF(K1925=0,0,VLOOKUP(K1925,Kostenstellen!A:B,2,FALSE))</f>
        <v>Klinikzentralverwaltung</v>
      </c>
      <c r="AU1925" s="68" t="str">
        <f t="shared" si="900"/>
        <v>R</v>
      </c>
      <c r="AV1925" s="68" t="str">
        <f t="shared" si="901"/>
        <v/>
      </c>
      <c r="AW1925" s="68">
        <f>IF(AF1925=0,0,VLOOKUP($H1925,Leistungszahlen!$A$11:$H$158,4,FALSE))</f>
        <v>0</v>
      </c>
      <c r="AX1925" s="68">
        <f>IF(AF1925=0,0,VLOOKUP($H1925,Leistungszahlen!$A$11:$H$158,5,FALSE))</f>
        <v>0</v>
      </c>
      <c r="AY1925" s="68">
        <f>IF(AG1925=0,0,VLOOKUP($H1925,Leistungszahlen!$A$11:$H$158,6,FALSE))</f>
        <v>0</v>
      </c>
      <c r="AZ1925" s="68">
        <f t="shared" si="902"/>
        <v>0</v>
      </c>
      <c r="BA1925" s="68">
        <f t="shared" si="903"/>
        <v>0</v>
      </c>
      <c r="BC1925" s="68">
        <f t="shared" si="894"/>
        <v>0</v>
      </c>
      <c r="BD1925" s="285"/>
    </row>
    <row r="1926" spans="1:56" s="68" customFormat="1" ht="22.5">
      <c r="A1926" s="200"/>
      <c r="B1926" s="200"/>
      <c r="C1926" s="200" t="s">
        <v>332</v>
      </c>
      <c r="D1926" s="200" t="s">
        <v>1707</v>
      </c>
      <c r="E1926" s="200" t="s">
        <v>239</v>
      </c>
      <c r="F1926" s="200"/>
      <c r="G1926" s="200" t="s">
        <v>113</v>
      </c>
      <c r="H1926" s="201" t="s">
        <v>205</v>
      </c>
      <c r="I1926" s="202">
        <v>18.55</v>
      </c>
      <c r="J1926" s="200" t="s">
        <v>307</v>
      </c>
      <c r="K1926" s="176">
        <v>7</v>
      </c>
      <c r="L1926" s="176">
        <v>1</v>
      </c>
      <c r="M1926" s="176">
        <v>0</v>
      </c>
      <c r="N1926" s="286">
        <v>1</v>
      </c>
      <c r="O1926" s="286">
        <v>4</v>
      </c>
      <c r="P1926" s="176"/>
      <c r="Q1926" s="203">
        <f t="shared" si="895"/>
        <v>1</v>
      </c>
      <c r="R1926" s="203">
        <f t="shared" si="896"/>
        <v>4</v>
      </c>
      <c r="S1926" s="203">
        <f t="shared" si="897"/>
        <v>0</v>
      </c>
      <c r="T1926" s="203">
        <f t="shared" si="898"/>
        <v>0</v>
      </c>
      <c r="U1926" s="203">
        <f t="shared" si="899"/>
        <v>0</v>
      </c>
      <c r="V1926" s="175">
        <f>IF(Q1926&gt;0,VLOOKUP(Q1926,Jahresfaktoren!$A$11:$B$24,2,),0)</f>
        <v>52</v>
      </c>
      <c r="W1926" s="175">
        <f>IF(R1926&gt;0,VLOOKUP(R1926,Jahresfaktoren!$D$11:$E$24,2,),0)</f>
        <v>198</v>
      </c>
      <c r="X1926" s="175">
        <f>IF(S1926&gt;0,VLOOKUP(S1926,Jahresfaktoren!$A$28:$B$29,2,),0)</f>
        <v>0</v>
      </c>
      <c r="Y1926" s="175">
        <f>IF(T1926&gt;0,VLOOKUP(T1926,Jahresfaktoren!$A$28:$B$29,2,),0)</f>
        <v>0</v>
      </c>
      <c r="Z1926" s="175">
        <f>IF(U1926&gt;0,VLOOKUP(U1926,Jahresfaktoren!$A$32:$B$33,2,),)</f>
        <v>0</v>
      </c>
      <c r="AA1926" s="177">
        <f t="shared" si="884"/>
        <v>964.6</v>
      </c>
      <c r="AB1926" s="177">
        <f t="shared" si="885"/>
        <v>3672.9</v>
      </c>
      <c r="AC1926" s="177" t="str">
        <f t="shared" si="886"/>
        <v/>
      </c>
      <c r="AD1926" s="177" t="str">
        <f t="shared" si="887"/>
        <v/>
      </c>
      <c r="AE1926" s="177" t="str">
        <f t="shared" si="888"/>
        <v/>
      </c>
      <c r="AF1926" s="178">
        <f>IF(Q1926&gt;0,VLOOKUP(H1926,Leistungszahlen!$A$11:$C$158,3,),0)</f>
        <v>0</v>
      </c>
      <c r="AG1926" s="178">
        <f>IF(R1926&gt;0,VLOOKUP(H1926,Leistungszahlen!$A$11:$F$158,6,),IF(T1926&gt;0,VLOOKUP(H1926,Leistungszahlen!$A$11:$F$158,6,),0))</f>
        <v>0</v>
      </c>
      <c r="AH1926" s="179" t="e">
        <f t="shared" si="879"/>
        <v>#DIV/0!</v>
      </c>
      <c r="AI1926" s="179" t="e">
        <f t="shared" si="880"/>
        <v>#DIV/0!</v>
      </c>
      <c r="AJ1926" s="179">
        <f t="shared" si="881"/>
        <v>0</v>
      </c>
      <c r="AK1926" s="179">
        <f t="shared" si="882"/>
        <v>0</v>
      </c>
      <c r="AL1926" s="179">
        <f t="shared" si="883"/>
        <v>0</v>
      </c>
      <c r="AM1926" s="180">
        <f>IF(L1926=1,Stundensätze!$D$13,IF(L1926=2,Stundensätze!$D$17,IF(L1926=4,Stundensätze!$D$21,"")))</f>
        <v>0</v>
      </c>
      <c r="AN1926" s="180">
        <f>IF(L1926=1,Stundensätze!$D$15,IF(L1926=2,Stundensätze!$D$19,IF(L1926=4,Stundensätze!$D$23,"")))</f>
        <v>0</v>
      </c>
      <c r="AO1926" s="180" t="e">
        <f t="shared" si="889"/>
        <v>#DIV/0!</v>
      </c>
      <c r="AP1926" s="180">
        <f t="shared" si="890"/>
        <v>0</v>
      </c>
      <c r="AQ1926" s="192" t="e">
        <f t="shared" si="891"/>
        <v>#DIV/0!</v>
      </c>
      <c r="AR1926" s="192" t="e">
        <f t="shared" si="892"/>
        <v>#DIV/0!</v>
      </c>
      <c r="AS1926" s="193" t="e">
        <f t="shared" si="893"/>
        <v>#DIV/0!</v>
      </c>
      <c r="AT1926" s="258" t="str">
        <f>IF(K1926=0,0,VLOOKUP(K1926,Kostenstellen!A:B,2,FALSE))</f>
        <v>Klinikzentralverwaltung</v>
      </c>
      <c r="AU1926" s="68" t="str">
        <f t="shared" si="900"/>
        <v>G</v>
      </c>
      <c r="AV1926" s="68" t="str">
        <f t="shared" si="901"/>
        <v>G</v>
      </c>
      <c r="AW1926" s="68">
        <f>IF(AF1926=0,0,VLOOKUP($H1926,Leistungszahlen!$A$11:$H$158,4,FALSE))</f>
        <v>0</v>
      </c>
      <c r="AX1926" s="68">
        <f>IF(AF1926=0,0,VLOOKUP($H1926,Leistungszahlen!$A$11:$H$158,5,FALSE))</f>
        <v>0</v>
      </c>
      <c r="AY1926" s="68">
        <f>IF(AG1926=0,0,VLOOKUP($H1926,Leistungszahlen!$A$11:$H$158,6,FALSE))</f>
        <v>0</v>
      </c>
      <c r="AZ1926" s="68">
        <f t="shared" si="902"/>
        <v>0</v>
      </c>
      <c r="BA1926" s="68">
        <f t="shared" si="903"/>
        <v>0</v>
      </c>
      <c r="BC1926" s="68">
        <f t="shared" si="894"/>
        <v>0</v>
      </c>
      <c r="BD1926" s="285"/>
    </row>
    <row r="1927" spans="1:56" s="68" customFormat="1" ht="22.5">
      <c r="A1927" s="200"/>
      <c r="B1927" s="200"/>
      <c r="C1927" s="200" t="s">
        <v>332</v>
      </c>
      <c r="D1927" s="200" t="s">
        <v>1707</v>
      </c>
      <c r="E1927" s="200" t="s">
        <v>239</v>
      </c>
      <c r="F1927" s="200"/>
      <c r="G1927" s="200" t="s">
        <v>336</v>
      </c>
      <c r="H1927" s="201" t="s">
        <v>218</v>
      </c>
      <c r="I1927" s="202">
        <v>7.34</v>
      </c>
      <c r="J1927" s="200" t="s">
        <v>307</v>
      </c>
      <c r="K1927" s="176">
        <v>7</v>
      </c>
      <c r="L1927" s="176">
        <v>1</v>
      </c>
      <c r="M1927" s="176">
        <v>0</v>
      </c>
      <c r="N1927" s="286">
        <v>1</v>
      </c>
      <c r="O1927" s="286">
        <v>4</v>
      </c>
      <c r="P1927" s="176"/>
      <c r="Q1927" s="203">
        <f t="shared" si="895"/>
        <v>1</v>
      </c>
      <c r="R1927" s="203">
        <f t="shared" si="896"/>
        <v>4</v>
      </c>
      <c r="S1927" s="203">
        <f t="shared" si="897"/>
        <v>0</v>
      </c>
      <c r="T1927" s="203">
        <f t="shared" si="898"/>
        <v>0</v>
      </c>
      <c r="U1927" s="203">
        <f t="shared" si="899"/>
        <v>0</v>
      </c>
      <c r="V1927" s="175">
        <f>IF(Q1927&gt;0,VLOOKUP(Q1927,Jahresfaktoren!$A$11:$B$24,2,),0)</f>
        <v>52</v>
      </c>
      <c r="W1927" s="175">
        <f>IF(R1927&gt;0,VLOOKUP(R1927,Jahresfaktoren!$D$11:$E$24,2,),0)</f>
        <v>198</v>
      </c>
      <c r="X1927" s="175">
        <f>IF(S1927&gt;0,VLOOKUP(S1927,Jahresfaktoren!$A$28:$B$29,2,),0)</f>
        <v>0</v>
      </c>
      <c r="Y1927" s="175">
        <f>IF(T1927&gt;0,VLOOKUP(T1927,Jahresfaktoren!$A$28:$B$29,2,),0)</f>
        <v>0</v>
      </c>
      <c r="Z1927" s="175">
        <f>IF(U1927&gt;0,VLOOKUP(U1927,Jahresfaktoren!$A$32:$B$33,2,),)</f>
        <v>0</v>
      </c>
      <c r="AA1927" s="177">
        <f t="shared" si="884"/>
        <v>381.68</v>
      </c>
      <c r="AB1927" s="177">
        <f t="shared" si="885"/>
        <v>1453.32</v>
      </c>
      <c r="AC1927" s="177" t="str">
        <f t="shared" si="886"/>
        <v/>
      </c>
      <c r="AD1927" s="177" t="str">
        <f t="shared" si="887"/>
        <v/>
      </c>
      <c r="AE1927" s="177" t="str">
        <f t="shared" si="888"/>
        <v/>
      </c>
      <c r="AF1927" s="178">
        <f>IF(Q1927&gt;0,VLOOKUP(H1927,Leistungszahlen!$A$11:$C$158,3,),0)</f>
        <v>0</v>
      </c>
      <c r="AG1927" s="178">
        <f>IF(R1927&gt;0,VLOOKUP(H1927,Leistungszahlen!$A$11:$F$158,6,),IF(T1927&gt;0,VLOOKUP(H1927,Leistungszahlen!$A$11:$F$158,6,),0))</f>
        <v>0</v>
      </c>
      <c r="AH1927" s="179" t="e">
        <f t="shared" si="879"/>
        <v>#DIV/0!</v>
      </c>
      <c r="AI1927" s="179" t="e">
        <f t="shared" si="880"/>
        <v>#DIV/0!</v>
      </c>
      <c r="AJ1927" s="179">
        <f t="shared" si="881"/>
        <v>0</v>
      </c>
      <c r="AK1927" s="179">
        <f t="shared" si="882"/>
        <v>0</v>
      </c>
      <c r="AL1927" s="179">
        <f t="shared" si="883"/>
        <v>0</v>
      </c>
      <c r="AM1927" s="180">
        <f>IF(L1927=1,Stundensätze!$D$13,IF(L1927=2,Stundensätze!$D$17,IF(L1927=4,Stundensätze!$D$21,"")))</f>
        <v>0</v>
      </c>
      <c r="AN1927" s="180">
        <f>IF(L1927=1,Stundensätze!$D$15,IF(L1927=2,Stundensätze!$D$19,IF(L1927=4,Stundensätze!$D$23,"")))</f>
        <v>0</v>
      </c>
      <c r="AO1927" s="180" t="e">
        <f t="shared" si="889"/>
        <v>#DIV/0!</v>
      </c>
      <c r="AP1927" s="180">
        <f t="shared" si="890"/>
        <v>0</v>
      </c>
      <c r="AQ1927" s="192" t="e">
        <f t="shared" si="891"/>
        <v>#DIV/0!</v>
      </c>
      <c r="AR1927" s="192" t="e">
        <f t="shared" si="892"/>
        <v>#DIV/0!</v>
      </c>
      <c r="AS1927" s="193" t="e">
        <f t="shared" si="893"/>
        <v>#DIV/0!</v>
      </c>
      <c r="AT1927" s="258" t="str">
        <f>IF(K1927=0,0,VLOOKUP(K1927,Kostenstellen!A:B,2,FALSE))</f>
        <v>Klinikzentralverwaltung</v>
      </c>
      <c r="AU1927" s="68" t="str">
        <f t="shared" si="900"/>
        <v>U</v>
      </c>
      <c r="AV1927" s="68" t="str">
        <f t="shared" si="901"/>
        <v>U</v>
      </c>
      <c r="AW1927" s="68">
        <f>IF(AF1927=0,0,VLOOKUP($H1927,Leistungszahlen!$A$11:$H$158,4,FALSE))</f>
        <v>0</v>
      </c>
      <c r="AX1927" s="68">
        <f>IF(AF1927=0,0,VLOOKUP($H1927,Leistungszahlen!$A$11:$H$158,5,FALSE))</f>
        <v>0</v>
      </c>
      <c r="AY1927" s="68">
        <f>IF(AG1927=0,0,VLOOKUP($H1927,Leistungszahlen!$A$11:$H$158,6,FALSE))</f>
        <v>0</v>
      </c>
      <c r="AZ1927" s="68">
        <f t="shared" si="902"/>
        <v>0</v>
      </c>
      <c r="BA1927" s="68">
        <f t="shared" si="903"/>
        <v>0</v>
      </c>
      <c r="BC1927" s="68">
        <f t="shared" si="894"/>
        <v>0</v>
      </c>
      <c r="BD1927" s="285"/>
    </row>
    <row r="1928" spans="1:56" s="68" customFormat="1" ht="22.5">
      <c r="A1928" s="200"/>
      <c r="B1928" s="200"/>
      <c r="C1928" s="200" t="s">
        <v>332</v>
      </c>
      <c r="D1928" s="200" t="s">
        <v>1707</v>
      </c>
      <c r="E1928" s="200" t="s">
        <v>239</v>
      </c>
      <c r="F1928" s="200"/>
      <c r="G1928" s="200" t="s">
        <v>337</v>
      </c>
      <c r="H1928" s="201" t="s">
        <v>218</v>
      </c>
      <c r="I1928" s="202">
        <v>0.9</v>
      </c>
      <c r="J1928" s="200" t="s">
        <v>307</v>
      </c>
      <c r="K1928" s="176">
        <v>7</v>
      </c>
      <c r="L1928" s="176">
        <v>1</v>
      </c>
      <c r="M1928" s="176">
        <v>0</v>
      </c>
      <c r="N1928" s="286">
        <v>1</v>
      </c>
      <c r="O1928" s="286">
        <v>4</v>
      </c>
      <c r="P1928" s="176"/>
      <c r="Q1928" s="203">
        <f t="shared" si="895"/>
        <v>1</v>
      </c>
      <c r="R1928" s="203">
        <f t="shared" si="896"/>
        <v>4</v>
      </c>
      <c r="S1928" s="203">
        <f t="shared" si="897"/>
        <v>0</v>
      </c>
      <c r="T1928" s="203">
        <f t="shared" si="898"/>
        <v>0</v>
      </c>
      <c r="U1928" s="203">
        <f t="shared" si="899"/>
        <v>0</v>
      </c>
      <c r="V1928" s="175">
        <f>IF(Q1928&gt;0,VLOOKUP(Q1928,Jahresfaktoren!$A$11:$B$24,2,),0)</f>
        <v>52</v>
      </c>
      <c r="W1928" s="175">
        <f>IF(R1928&gt;0,VLOOKUP(R1928,Jahresfaktoren!$D$11:$E$24,2,),0)</f>
        <v>198</v>
      </c>
      <c r="X1928" s="175">
        <f>IF(S1928&gt;0,VLOOKUP(S1928,Jahresfaktoren!$A$28:$B$29,2,),0)</f>
        <v>0</v>
      </c>
      <c r="Y1928" s="175">
        <f>IF(T1928&gt;0,VLOOKUP(T1928,Jahresfaktoren!$A$28:$B$29,2,),0)</f>
        <v>0</v>
      </c>
      <c r="Z1928" s="175">
        <f>IF(U1928&gt;0,VLOOKUP(U1928,Jahresfaktoren!$A$32:$B$33,2,),)</f>
        <v>0</v>
      </c>
      <c r="AA1928" s="177">
        <f t="shared" si="884"/>
        <v>46.800000000000004</v>
      </c>
      <c r="AB1928" s="177">
        <f t="shared" si="885"/>
        <v>178.20000000000002</v>
      </c>
      <c r="AC1928" s="177" t="str">
        <f t="shared" si="886"/>
        <v/>
      </c>
      <c r="AD1928" s="177" t="str">
        <f t="shared" si="887"/>
        <v/>
      </c>
      <c r="AE1928" s="177" t="str">
        <f t="shared" si="888"/>
        <v/>
      </c>
      <c r="AF1928" s="178">
        <f>IF(Q1928&gt;0,VLOOKUP(H1928,Leistungszahlen!$A$11:$C$158,3,),0)</f>
        <v>0</v>
      </c>
      <c r="AG1928" s="178">
        <f>IF(R1928&gt;0,VLOOKUP(H1928,Leistungszahlen!$A$11:$F$158,6,),IF(T1928&gt;0,VLOOKUP(H1928,Leistungszahlen!$A$11:$F$158,6,),0))</f>
        <v>0</v>
      </c>
      <c r="AH1928" s="179" t="e">
        <f t="shared" si="879"/>
        <v>#DIV/0!</v>
      </c>
      <c r="AI1928" s="179" t="e">
        <f t="shared" si="880"/>
        <v>#DIV/0!</v>
      </c>
      <c r="AJ1928" s="179">
        <f t="shared" si="881"/>
        <v>0</v>
      </c>
      <c r="AK1928" s="179">
        <f t="shared" si="882"/>
        <v>0</v>
      </c>
      <c r="AL1928" s="179">
        <f t="shared" si="883"/>
        <v>0</v>
      </c>
      <c r="AM1928" s="180">
        <f>IF(L1928=1,Stundensätze!$D$13,IF(L1928=2,Stundensätze!$D$17,IF(L1928=4,Stundensätze!$D$21,"")))</f>
        <v>0</v>
      </c>
      <c r="AN1928" s="180">
        <f>IF(L1928=1,Stundensätze!$D$15,IF(L1928=2,Stundensätze!$D$19,IF(L1928=4,Stundensätze!$D$23,"")))</f>
        <v>0</v>
      </c>
      <c r="AO1928" s="180" t="e">
        <f t="shared" si="889"/>
        <v>#DIV/0!</v>
      </c>
      <c r="AP1928" s="180">
        <f t="shared" si="890"/>
        <v>0</v>
      </c>
      <c r="AQ1928" s="192" t="e">
        <f t="shared" si="891"/>
        <v>#DIV/0!</v>
      </c>
      <c r="AR1928" s="192" t="e">
        <f t="shared" si="892"/>
        <v>#DIV/0!</v>
      </c>
      <c r="AS1928" s="193" t="e">
        <f t="shared" si="893"/>
        <v>#DIV/0!</v>
      </c>
      <c r="AT1928" s="258" t="str">
        <f>IF(K1928=0,0,VLOOKUP(K1928,Kostenstellen!A:B,2,FALSE))</f>
        <v>Klinikzentralverwaltung</v>
      </c>
      <c r="AU1928" s="68" t="str">
        <f t="shared" si="900"/>
        <v>U</v>
      </c>
      <c r="AV1928" s="68" t="str">
        <f t="shared" si="901"/>
        <v>U</v>
      </c>
      <c r="AW1928" s="68">
        <f>IF(AF1928=0,0,VLOOKUP($H1928,Leistungszahlen!$A$11:$H$158,4,FALSE))</f>
        <v>0</v>
      </c>
      <c r="AX1928" s="68">
        <f>IF(AF1928=0,0,VLOOKUP($H1928,Leistungszahlen!$A$11:$H$158,5,FALSE))</f>
        <v>0</v>
      </c>
      <c r="AY1928" s="68">
        <f>IF(AG1928=0,0,VLOOKUP($H1928,Leistungszahlen!$A$11:$H$158,6,FALSE))</f>
        <v>0</v>
      </c>
      <c r="AZ1928" s="68">
        <f t="shared" si="902"/>
        <v>0</v>
      </c>
      <c r="BA1928" s="68">
        <f t="shared" si="903"/>
        <v>0</v>
      </c>
      <c r="BC1928" s="68">
        <f t="shared" si="894"/>
        <v>0</v>
      </c>
      <c r="BD1928" s="285"/>
    </row>
    <row r="1929" spans="1:56" s="68" customFormat="1">
      <c r="A1929" s="200"/>
      <c r="B1929" s="200"/>
      <c r="C1929" s="200"/>
      <c r="D1929" s="200"/>
      <c r="E1929" s="200"/>
      <c r="F1929" s="200"/>
      <c r="G1929" s="200"/>
      <c r="H1929" s="201"/>
      <c r="I1929" s="202"/>
      <c r="J1929" s="200"/>
      <c r="K1929" s="176"/>
      <c r="L1929" s="176"/>
      <c r="M1929" s="176"/>
      <c r="N1929" s="286"/>
      <c r="O1929" s="286"/>
      <c r="P1929" s="176"/>
      <c r="Q1929" s="203">
        <f t="shared" si="895"/>
        <v>0</v>
      </c>
      <c r="R1929" s="203">
        <f t="shared" si="896"/>
        <v>0</v>
      </c>
      <c r="S1929" s="203">
        <f t="shared" si="897"/>
        <v>0</v>
      </c>
      <c r="T1929" s="203">
        <f t="shared" si="898"/>
        <v>0</v>
      </c>
      <c r="U1929" s="203">
        <f t="shared" si="899"/>
        <v>0</v>
      </c>
      <c r="V1929" s="175">
        <f>IF(Q1929&gt;0,VLOOKUP(Q1929,Jahresfaktoren!$A$11:$B$24,2,),0)</f>
        <v>0</v>
      </c>
      <c r="W1929" s="175">
        <f>IF(R1929&gt;0,VLOOKUP(R1929,Jahresfaktoren!$D$11:$E$24,2,),0)</f>
        <v>0</v>
      </c>
      <c r="X1929" s="175">
        <f>IF(S1929&gt;0,VLOOKUP(S1929,Jahresfaktoren!$A$28:$B$29,2,),0)</f>
        <v>0</v>
      </c>
      <c r="Y1929" s="175">
        <f>IF(T1929&gt;0,VLOOKUP(T1929,Jahresfaktoren!$A$28:$B$29,2,),0)</f>
        <v>0</v>
      </c>
      <c r="Z1929" s="175">
        <f>IF(U1929&gt;0,VLOOKUP(U1929,Jahresfaktoren!$A$32:$B$33,2,),)</f>
        <v>0</v>
      </c>
      <c r="AA1929" s="177" t="str">
        <f t="shared" si="884"/>
        <v/>
      </c>
      <c r="AB1929" s="177" t="str">
        <f t="shared" si="885"/>
        <v/>
      </c>
      <c r="AC1929" s="177" t="str">
        <f t="shared" si="886"/>
        <v/>
      </c>
      <c r="AD1929" s="177" t="str">
        <f t="shared" si="887"/>
        <v/>
      </c>
      <c r="AE1929" s="177" t="str">
        <f t="shared" si="888"/>
        <v/>
      </c>
      <c r="AF1929" s="178">
        <f>IF(Q1929&gt;0,VLOOKUP(H1929,Leistungszahlen!$A$11:$C$158,3,),0)</f>
        <v>0</v>
      </c>
      <c r="AG1929" s="178">
        <f>IF(R1929&gt;0,VLOOKUP(H1929,Leistungszahlen!$A$11:$F$158,6,),IF(T1929&gt;0,VLOOKUP(H1929,Leistungszahlen!$A$11:$F$158,6,),0))</f>
        <v>0</v>
      </c>
      <c r="AH1929" s="179">
        <f t="shared" si="879"/>
        <v>0</v>
      </c>
      <c r="AI1929" s="179">
        <f t="shared" si="880"/>
        <v>0</v>
      </c>
      <c r="AJ1929" s="179">
        <f t="shared" si="881"/>
        <v>0</v>
      </c>
      <c r="AK1929" s="179">
        <f t="shared" si="882"/>
        <v>0</v>
      </c>
      <c r="AL1929" s="179">
        <f t="shared" si="883"/>
        <v>0</v>
      </c>
      <c r="AM1929" s="180" t="str">
        <f>IF(L1929=1,Stundensätze!$D$13,IF(L1929=2,Stundensätze!$D$17,IF(L1929=4,Stundensätze!$D$21,"")))</f>
        <v/>
      </c>
      <c r="AN1929" s="180" t="str">
        <f>IF(L1929=1,Stundensätze!$D$15,IF(L1929=2,Stundensätze!$D$19,IF(L1929=4,Stundensätze!$D$23,"")))</f>
        <v/>
      </c>
      <c r="AO1929" s="180">
        <f t="shared" si="889"/>
        <v>0</v>
      </c>
      <c r="AP1929" s="180">
        <f t="shared" si="890"/>
        <v>0</v>
      </c>
      <c r="AQ1929" s="192" t="str">
        <f t="shared" si="891"/>
        <v/>
      </c>
      <c r="AR1929" s="192" t="str">
        <f t="shared" si="892"/>
        <v/>
      </c>
      <c r="AS1929" s="193">
        <f t="shared" si="893"/>
        <v>0</v>
      </c>
      <c r="AT1929" s="258">
        <f>IF(K1929=0,0,VLOOKUP(K1929,Kostenstellen!A:B,2,FALSE))</f>
        <v>0</v>
      </c>
      <c r="AU1929" s="68" t="str">
        <f t="shared" si="900"/>
        <v/>
      </c>
      <c r="AV1929" s="68" t="str">
        <f t="shared" si="901"/>
        <v/>
      </c>
      <c r="AW1929" s="68">
        <f>IF(AF1929=0,0,VLOOKUP($H1929,Leistungszahlen!$A$11:$H$158,4,FALSE))</f>
        <v>0</v>
      </c>
      <c r="AX1929" s="68">
        <f>IF(AF1929=0,0,VLOOKUP($H1929,Leistungszahlen!$A$11:$H$158,5,FALSE))</f>
        <v>0</v>
      </c>
      <c r="AY1929" s="68">
        <f>IF(AG1929=0,0,VLOOKUP($H1929,Leistungszahlen!$A$11:$H$158,6,FALSE))</f>
        <v>0</v>
      </c>
      <c r="AZ1929" s="68">
        <f t="shared" si="902"/>
        <v>0</v>
      </c>
      <c r="BA1929" s="68">
        <f t="shared" si="903"/>
        <v>0</v>
      </c>
      <c r="BC1929" s="68">
        <f t="shared" si="894"/>
        <v>0</v>
      </c>
      <c r="BD1929" s="285"/>
    </row>
    <row r="1930" spans="1:56" s="68" customFormat="1">
      <c r="A1930" s="200"/>
      <c r="B1930" s="200"/>
      <c r="C1930" s="200"/>
      <c r="D1930" s="200"/>
      <c r="E1930" s="200"/>
      <c r="F1930" s="200"/>
      <c r="G1930" s="200"/>
      <c r="H1930" s="201"/>
      <c r="I1930" s="202"/>
      <c r="J1930" s="200"/>
      <c r="K1930" s="176"/>
      <c r="L1930" s="176"/>
      <c r="M1930" s="176"/>
      <c r="N1930" s="286"/>
      <c r="O1930" s="286"/>
      <c r="P1930" s="176"/>
      <c r="Q1930" s="203">
        <f t="shared" si="895"/>
        <v>0</v>
      </c>
      <c r="R1930" s="203">
        <f t="shared" si="896"/>
        <v>0</v>
      </c>
      <c r="S1930" s="203">
        <f t="shared" si="897"/>
        <v>0</v>
      </c>
      <c r="T1930" s="203">
        <f t="shared" si="898"/>
        <v>0</v>
      </c>
      <c r="U1930" s="203">
        <f t="shared" si="899"/>
        <v>0</v>
      </c>
      <c r="V1930" s="175">
        <f>IF(Q1930&gt;0,VLOOKUP(Q1930,Jahresfaktoren!$A$11:$B$24,2,),0)</f>
        <v>0</v>
      </c>
      <c r="W1930" s="175">
        <f>IF(R1930&gt;0,VLOOKUP(R1930,Jahresfaktoren!$D$11:$E$24,2,),0)</f>
        <v>0</v>
      </c>
      <c r="X1930" s="175">
        <f>IF(S1930&gt;0,VLOOKUP(S1930,Jahresfaktoren!$A$28:$B$29,2,),0)</f>
        <v>0</v>
      </c>
      <c r="Y1930" s="175">
        <f>IF(T1930&gt;0,VLOOKUP(T1930,Jahresfaktoren!$A$28:$B$29,2,),0)</f>
        <v>0</v>
      </c>
      <c r="Z1930" s="175">
        <f>IF(U1930&gt;0,VLOOKUP(U1930,Jahresfaktoren!$A$32:$B$33,2,),)</f>
        <v>0</v>
      </c>
      <c r="AA1930" s="177" t="str">
        <f t="shared" si="884"/>
        <v/>
      </c>
      <c r="AB1930" s="177" t="str">
        <f t="shared" si="885"/>
        <v/>
      </c>
      <c r="AC1930" s="177" t="str">
        <f t="shared" si="886"/>
        <v/>
      </c>
      <c r="AD1930" s="177" t="str">
        <f t="shared" si="887"/>
        <v/>
      </c>
      <c r="AE1930" s="177" t="str">
        <f t="shared" si="888"/>
        <v/>
      </c>
      <c r="AF1930" s="178">
        <f>IF(Q1930&gt;0,VLOOKUP(H1930,Leistungszahlen!$A$11:$C$158,3,),0)</f>
        <v>0</v>
      </c>
      <c r="AG1930" s="178">
        <f>IF(R1930&gt;0,VLOOKUP(H1930,Leistungszahlen!$A$11:$F$158,6,),IF(T1930&gt;0,VLOOKUP(H1930,Leistungszahlen!$A$11:$F$158,6,),0))</f>
        <v>0</v>
      </c>
      <c r="AH1930" s="179">
        <f t="shared" si="879"/>
        <v>0</v>
      </c>
      <c r="AI1930" s="179">
        <f t="shared" si="880"/>
        <v>0</v>
      </c>
      <c r="AJ1930" s="179">
        <f t="shared" si="881"/>
        <v>0</v>
      </c>
      <c r="AK1930" s="179">
        <f t="shared" si="882"/>
        <v>0</v>
      </c>
      <c r="AL1930" s="179">
        <f t="shared" si="883"/>
        <v>0</v>
      </c>
      <c r="AM1930" s="180" t="str">
        <f>IF(L1930=1,Stundensätze!$D$13,IF(L1930=2,Stundensätze!$D$17,IF(L1930=4,Stundensätze!$D$21,"")))</f>
        <v/>
      </c>
      <c r="AN1930" s="180" t="str">
        <f>IF(L1930=1,Stundensätze!$D$15,IF(L1930=2,Stundensätze!$D$19,IF(L1930=4,Stundensätze!$D$23,"")))</f>
        <v/>
      </c>
      <c r="AO1930" s="180">
        <f t="shared" si="889"/>
        <v>0</v>
      </c>
      <c r="AP1930" s="180">
        <f t="shared" si="890"/>
        <v>0</v>
      </c>
      <c r="AQ1930" s="192" t="str">
        <f t="shared" si="891"/>
        <v/>
      </c>
      <c r="AR1930" s="192" t="str">
        <f t="shared" si="892"/>
        <v/>
      </c>
      <c r="AS1930" s="193">
        <f t="shared" si="893"/>
        <v>0</v>
      </c>
      <c r="AT1930" s="258">
        <f>IF(K1930=0,0,VLOOKUP(K1930,Kostenstellen!A:B,2,FALSE))</f>
        <v>0</v>
      </c>
      <c r="AU1930" s="68" t="str">
        <f t="shared" si="900"/>
        <v/>
      </c>
      <c r="AV1930" s="68" t="str">
        <f t="shared" si="901"/>
        <v/>
      </c>
      <c r="AW1930" s="68">
        <f>IF(AF1930=0,0,VLOOKUP($H1930,Leistungszahlen!$A$11:$H$158,4,FALSE))</f>
        <v>0</v>
      </c>
      <c r="AX1930" s="68">
        <f>IF(AF1930=0,0,VLOOKUP($H1930,Leistungszahlen!$A$11:$H$158,5,FALSE))</f>
        <v>0</v>
      </c>
      <c r="AY1930" s="68">
        <f>IF(AG1930=0,0,VLOOKUP($H1930,Leistungszahlen!$A$11:$H$158,6,FALSE))</f>
        <v>0</v>
      </c>
      <c r="AZ1930" s="68">
        <f t="shared" si="902"/>
        <v>0</v>
      </c>
      <c r="BA1930" s="68">
        <f t="shared" si="903"/>
        <v>0</v>
      </c>
      <c r="BC1930" s="68">
        <f t="shared" si="894"/>
        <v>0</v>
      </c>
      <c r="BD1930" s="285"/>
    </row>
    <row r="1931" spans="1:56" s="68" customFormat="1">
      <c r="A1931" s="200"/>
      <c r="B1931" s="200"/>
      <c r="C1931" s="200"/>
      <c r="D1931" s="200"/>
      <c r="E1931" s="200"/>
      <c r="F1931" s="200"/>
      <c r="G1931" s="200"/>
      <c r="H1931" s="201"/>
      <c r="I1931" s="202"/>
      <c r="J1931" s="200"/>
      <c r="K1931" s="176"/>
      <c r="L1931" s="176"/>
      <c r="M1931" s="176"/>
      <c r="N1931" s="286"/>
      <c r="O1931" s="286"/>
      <c r="P1931" s="176"/>
      <c r="Q1931" s="203">
        <f t="shared" si="895"/>
        <v>0</v>
      </c>
      <c r="R1931" s="203">
        <f t="shared" si="896"/>
        <v>0</v>
      </c>
      <c r="S1931" s="203">
        <f t="shared" si="897"/>
        <v>0</v>
      </c>
      <c r="T1931" s="203">
        <f t="shared" si="898"/>
        <v>0</v>
      </c>
      <c r="U1931" s="203">
        <f t="shared" si="899"/>
        <v>0</v>
      </c>
      <c r="V1931" s="175">
        <f>IF(Q1931&gt;0,VLOOKUP(Q1931,Jahresfaktoren!$A$11:$B$24,2,),0)</f>
        <v>0</v>
      </c>
      <c r="W1931" s="175">
        <f>IF(R1931&gt;0,VLOOKUP(R1931,Jahresfaktoren!$D$11:$E$24,2,),0)</f>
        <v>0</v>
      </c>
      <c r="X1931" s="175">
        <f>IF(S1931&gt;0,VLOOKUP(S1931,Jahresfaktoren!$A$28:$B$29,2,),0)</f>
        <v>0</v>
      </c>
      <c r="Y1931" s="175">
        <f>IF(T1931&gt;0,VLOOKUP(T1931,Jahresfaktoren!$A$28:$B$29,2,),0)</f>
        <v>0</v>
      </c>
      <c r="Z1931" s="175">
        <f>IF(U1931&gt;0,VLOOKUP(U1931,Jahresfaktoren!$A$32:$B$33,2,),)</f>
        <v>0</v>
      </c>
      <c r="AA1931" s="177" t="str">
        <f t="shared" si="884"/>
        <v/>
      </c>
      <c r="AB1931" s="177" t="str">
        <f t="shared" si="885"/>
        <v/>
      </c>
      <c r="AC1931" s="177" t="str">
        <f t="shared" si="886"/>
        <v/>
      </c>
      <c r="AD1931" s="177" t="str">
        <f t="shared" si="887"/>
        <v/>
      </c>
      <c r="AE1931" s="177" t="str">
        <f t="shared" si="888"/>
        <v/>
      </c>
      <c r="AF1931" s="178">
        <f>IF(Q1931&gt;0,VLOOKUP(H1931,Leistungszahlen!$A$11:$C$158,3,),0)</f>
        <v>0</v>
      </c>
      <c r="AG1931" s="178">
        <f>IF(R1931&gt;0,VLOOKUP(H1931,Leistungszahlen!$A$11:$F$158,6,),IF(T1931&gt;0,VLOOKUP(H1931,Leistungszahlen!$A$11:$F$158,6,),0))</f>
        <v>0</v>
      </c>
      <c r="AH1931" s="179">
        <f t="shared" ref="AH1931:AH1994" si="904">IF(Q1931&gt;0,AA1931/AF1931,0)</f>
        <v>0</v>
      </c>
      <c r="AI1931" s="179">
        <f t="shared" ref="AI1931:AI1994" si="905">IF(R1931&gt;0,AB1931/AG1931,0)</f>
        <v>0</v>
      </c>
      <c r="AJ1931" s="179">
        <f t="shared" ref="AJ1931:AJ1994" si="906">IF(S1931&gt;0,AC1931/AF1931,0)</f>
        <v>0</v>
      </c>
      <c r="AK1931" s="179">
        <f t="shared" ref="AK1931:AK1994" si="907">IF(T1931&gt;0,AD1931/AG1931,0)</f>
        <v>0</v>
      </c>
      <c r="AL1931" s="179">
        <f t="shared" ref="AL1931:AL1994" si="908">IF(U1931&gt;0,AE1931/AF1931,0)</f>
        <v>0</v>
      </c>
      <c r="AM1931" s="180" t="str">
        <f>IF(L1931=1,Stundensätze!$D$13,IF(L1931=2,Stundensätze!$D$17,IF(L1931=4,Stundensätze!$D$21,"")))</f>
        <v/>
      </c>
      <c r="AN1931" s="180" t="str">
        <f>IF(L1931=1,Stundensätze!$D$15,IF(L1931=2,Stundensätze!$D$19,IF(L1931=4,Stundensätze!$D$23,"")))</f>
        <v/>
      </c>
      <c r="AO1931" s="180">
        <f t="shared" si="889"/>
        <v>0</v>
      </c>
      <c r="AP1931" s="180">
        <f t="shared" si="890"/>
        <v>0</v>
      </c>
      <c r="AQ1931" s="192" t="str">
        <f t="shared" si="891"/>
        <v/>
      </c>
      <c r="AR1931" s="192" t="str">
        <f t="shared" si="892"/>
        <v/>
      </c>
      <c r="AS1931" s="193">
        <f t="shared" si="893"/>
        <v>0</v>
      </c>
      <c r="AT1931" s="258">
        <f>IF(K1931=0,0,VLOOKUP(K1931,Kostenstellen!A:B,2,FALSE))</f>
        <v>0</v>
      </c>
      <c r="AU1931" s="68" t="str">
        <f t="shared" si="900"/>
        <v/>
      </c>
      <c r="AV1931" s="68" t="str">
        <f t="shared" si="901"/>
        <v/>
      </c>
      <c r="AW1931" s="68">
        <f>IF(AF1931=0,0,VLOOKUP($H1931,Leistungszahlen!$A$11:$H$158,4,FALSE))</f>
        <v>0</v>
      </c>
      <c r="AX1931" s="68">
        <f>IF(AF1931=0,0,VLOOKUP($H1931,Leistungszahlen!$A$11:$H$158,5,FALSE))</f>
        <v>0</v>
      </c>
      <c r="AY1931" s="68">
        <f>IF(AG1931=0,0,VLOOKUP($H1931,Leistungszahlen!$A$11:$H$158,6,FALSE))</f>
        <v>0</v>
      </c>
      <c r="AZ1931" s="68">
        <f t="shared" si="902"/>
        <v>0</v>
      </c>
      <c r="BA1931" s="68">
        <f t="shared" si="903"/>
        <v>0</v>
      </c>
      <c r="BC1931" s="68">
        <f t="shared" si="894"/>
        <v>0</v>
      </c>
      <c r="BD1931" s="285"/>
    </row>
    <row r="1932" spans="1:56" s="68" customFormat="1">
      <c r="A1932" s="200"/>
      <c r="B1932" s="200"/>
      <c r="C1932" s="200"/>
      <c r="D1932" s="200"/>
      <c r="E1932" s="200"/>
      <c r="F1932" s="200"/>
      <c r="G1932" s="200"/>
      <c r="H1932" s="201"/>
      <c r="I1932" s="202"/>
      <c r="J1932" s="200"/>
      <c r="K1932" s="176"/>
      <c r="L1932" s="176"/>
      <c r="M1932" s="176"/>
      <c r="N1932" s="286"/>
      <c r="O1932" s="286"/>
      <c r="P1932" s="176"/>
      <c r="Q1932" s="203">
        <f t="shared" si="895"/>
        <v>0</v>
      </c>
      <c r="R1932" s="203">
        <f t="shared" si="896"/>
        <v>0</v>
      </c>
      <c r="S1932" s="203">
        <f t="shared" si="897"/>
        <v>0</v>
      </c>
      <c r="T1932" s="203">
        <f t="shared" si="898"/>
        <v>0</v>
      </c>
      <c r="U1932" s="203">
        <f t="shared" si="899"/>
        <v>0</v>
      </c>
      <c r="V1932" s="175">
        <f>IF(Q1932&gt;0,VLOOKUP(Q1932,Jahresfaktoren!$A$11:$B$24,2,),0)</f>
        <v>0</v>
      </c>
      <c r="W1932" s="175">
        <f>IF(R1932&gt;0,VLOOKUP(R1932,Jahresfaktoren!$D$11:$E$24,2,),0)</f>
        <v>0</v>
      </c>
      <c r="X1932" s="175">
        <f>IF(S1932&gt;0,VLOOKUP(S1932,Jahresfaktoren!$A$28:$B$29,2,),0)</f>
        <v>0</v>
      </c>
      <c r="Y1932" s="175">
        <f>IF(T1932&gt;0,VLOOKUP(T1932,Jahresfaktoren!$A$28:$B$29,2,),0)</f>
        <v>0</v>
      </c>
      <c r="Z1932" s="175">
        <f>IF(U1932&gt;0,VLOOKUP(U1932,Jahresfaktoren!$A$32:$B$33,2,),)</f>
        <v>0</v>
      </c>
      <c r="AA1932" s="177" t="str">
        <f t="shared" si="884"/>
        <v/>
      </c>
      <c r="AB1932" s="177" t="str">
        <f t="shared" si="885"/>
        <v/>
      </c>
      <c r="AC1932" s="177" t="str">
        <f t="shared" si="886"/>
        <v/>
      </c>
      <c r="AD1932" s="177" t="str">
        <f t="shared" si="887"/>
        <v/>
      </c>
      <c r="AE1932" s="177" t="str">
        <f t="shared" si="888"/>
        <v/>
      </c>
      <c r="AF1932" s="178">
        <f>IF(Q1932&gt;0,VLOOKUP(H1932,Leistungszahlen!$A$11:$C$158,3,),0)</f>
        <v>0</v>
      </c>
      <c r="AG1932" s="178">
        <f>IF(R1932&gt;0,VLOOKUP(H1932,Leistungszahlen!$A$11:$F$158,6,),IF(T1932&gt;0,VLOOKUP(H1932,Leistungszahlen!$A$11:$F$158,6,),0))</f>
        <v>0</v>
      </c>
      <c r="AH1932" s="179">
        <f t="shared" si="904"/>
        <v>0</v>
      </c>
      <c r="AI1932" s="179">
        <f t="shared" si="905"/>
        <v>0</v>
      </c>
      <c r="AJ1932" s="179">
        <f t="shared" si="906"/>
        <v>0</v>
      </c>
      <c r="AK1932" s="179">
        <f t="shared" si="907"/>
        <v>0</v>
      </c>
      <c r="AL1932" s="179">
        <f t="shared" si="908"/>
        <v>0</v>
      </c>
      <c r="AM1932" s="180" t="str">
        <f>IF(L1932=1,Stundensätze!$D$13,IF(L1932=2,Stundensätze!$D$17,IF(L1932=4,Stundensätze!$D$21,"")))</f>
        <v/>
      </c>
      <c r="AN1932" s="180" t="str">
        <f>IF(L1932=1,Stundensätze!$D$15,IF(L1932=2,Stundensätze!$D$19,IF(L1932=4,Stundensätze!$D$23,"")))</f>
        <v/>
      </c>
      <c r="AO1932" s="180">
        <f t="shared" si="889"/>
        <v>0</v>
      </c>
      <c r="AP1932" s="180">
        <f t="shared" si="890"/>
        <v>0</v>
      </c>
      <c r="AQ1932" s="192" t="str">
        <f t="shared" si="891"/>
        <v/>
      </c>
      <c r="AR1932" s="192" t="str">
        <f t="shared" si="892"/>
        <v/>
      </c>
      <c r="AS1932" s="193">
        <f t="shared" si="893"/>
        <v>0</v>
      </c>
      <c r="AT1932" s="258">
        <f>IF(K1932=0,0,VLOOKUP(K1932,Kostenstellen!A:B,2,FALSE))</f>
        <v>0</v>
      </c>
      <c r="AU1932" s="68" t="str">
        <f t="shared" si="900"/>
        <v/>
      </c>
      <c r="AV1932" s="68" t="str">
        <f t="shared" si="901"/>
        <v/>
      </c>
      <c r="AW1932" s="68">
        <f>IF(AF1932=0,0,VLOOKUP($H1932,Leistungszahlen!$A$11:$H$158,4,FALSE))</f>
        <v>0</v>
      </c>
      <c r="AX1932" s="68">
        <f>IF(AF1932=0,0,VLOOKUP($H1932,Leistungszahlen!$A$11:$H$158,5,FALSE))</f>
        <v>0</v>
      </c>
      <c r="AY1932" s="68">
        <f>IF(AG1932=0,0,VLOOKUP($H1932,Leistungszahlen!$A$11:$H$158,6,FALSE))</f>
        <v>0</v>
      </c>
      <c r="AZ1932" s="68">
        <f t="shared" si="902"/>
        <v>0</v>
      </c>
      <c r="BA1932" s="68">
        <f t="shared" si="903"/>
        <v>0</v>
      </c>
      <c r="BC1932" s="68">
        <f t="shared" si="894"/>
        <v>0</v>
      </c>
      <c r="BD1932" s="285"/>
    </row>
    <row r="1933" spans="1:56" s="68" customFormat="1">
      <c r="A1933" s="200"/>
      <c r="B1933" s="200"/>
      <c r="C1933" s="200"/>
      <c r="D1933" s="200"/>
      <c r="E1933" s="200"/>
      <c r="F1933" s="200"/>
      <c r="G1933" s="200"/>
      <c r="H1933" s="201"/>
      <c r="I1933" s="202"/>
      <c r="J1933" s="200"/>
      <c r="K1933" s="176"/>
      <c r="L1933" s="176"/>
      <c r="M1933" s="176"/>
      <c r="N1933" s="286"/>
      <c r="O1933" s="286"/>
      <c r="P1933" s="176"/>
      <c r="Q1933" s="203">
        <f t="shared" si="895"/>
        <v>0</v>
      </c>
      <c r="R1933" s="203">
        <f t="shared" si="896"/>
        <v>0</v>
      </c>
      <c r="S1933" s="203">
        <f t="shared" si="897"/>
        <v>0</v>
      </c>
      <c r="T1933" s="203">
        <f t="shared" si="898"/>
        <v>0</v>
      </c>
      <c r="U1933" s="203">
        <f t="shared" si="899"/>
        <v>0</v>
      </c>
      <c r="V1933" s="175">
        <f>IF(Q1933&gt;0,VLOOKUP(Q1933,Jahresfaktoren!$A$11:$B$24,2,),0)</f>
        <v>0</v>
      </c>
      <c r="W1933" s="175">
        <f>IF(R1933&gt;0,VLOOKUP(R1933,Jahresfaktoren!$D$11:$E$24,2,),0)</f>
        <v>0</v>
      </c>
      <c r="X1933" s="175">
        <f>IF(S1933&gt;0,VLOOKUP(S1933,Jahresfaktoren!$A$28:$B$29,2,),0)</f>
        <v>0</v>
      </c>
      <c r="Y1933" s="175">
        <f>IF(T1933&gt;0,VLOOKUP(T1933,Jahresfaktoren!$A$28:$B$29,2,),0)</f>
        <v>0</v>
      </c>
      <c r="Z1933" s="175">
        <f>IF(U1933&gt;0,VLOOKUP(U1933,Jahresfaktoren!$A$32:$B$33,2,),)</f>
        <v>0</v>
      </c>
      <c r="AA1933" s="177" t="str">
        <f t="shared" si="884"/>
        <v/>
      </c>
      <c r="AB1933" s="177" t="str">
        <f t="shared" si="885"/>
        <v/>
      </c>
      <c r="AC1933" s="177" t="str">
        <f t="shared" si="886"/>
        <v/>
      </c>
      <c r="AD1933" s="177" t="str">
        <f t="shared" si="887"/>
        <v/>
      </c>
      <c r="AE1933" s="177" t="str">
        <f t="shared" si="888"/>
        <v/>
      </c>
      <c r="AF1933" s="178">
        <f>IF(Q1933&gt;0,VLOOKUP(H1933,Leistungszahlen!$A$11:$C$158,3,),0)</f>
        <v>0</v>
      </c>
      <c r="AG1933" s="178">
        <f>IF(R1933&gt;0,VLOOKUP(H1933,Leistungszahlen!$A$11:$F$158,6,),IF(T1933&gt;0,VLOOKUP(H1933,Leistungszahlen!$A$11:$F$158,6,),0))</f>
        <v>0</v>
      </c>
      <c r="AH1933" s="179">
        <f t="shared" si="904"/>
        <v>0</v>
      </c>
      <c r="AI1933" s="179">
        <f t="shared" si="905"/>
        <v>0</v>
      </c>
      <c r="AJ1933" s="179">
        <f t="shared" si="906"/>
        <v>0</v>
      </c>
      <c r="AK1933" s="179">
        <f t="shared" si="907"/>
        <v>0</v>
      </c>
      <c r="AL1933" s="179">
        <f t="shared" si="908"/>
        <v>0</v>
      </c>
      <c r="AM1933" s="180" t="str">
        <f>IF(L1933=1,Stundensätze!$D$13,IF(L1933=2,Stundensätze!$D$17,IF(L1933=4,Stundensätze!$D$21,"")))</f>
        <v/>
      </c>
      <c r="AN1933" s="180" t="str">
        <f>IF(L1933=1,Stundensätze!$D$15,IF(L1933=2,Stundensätze!$D$19,IF(L1933=4,Stundensätze!$D$23,"")))</f>
        <v/>
      </c>
      <c r="AO1933" s="180">
        <f t="shared" si="889"/>
        <v>0</v>
      </c>
      <c r="AP1933" s="180">
        <f t="shared" si="890"/>
        <v>0</v>
      </c>
      <c r="AQ1933" s="192" t="str">
        <f t="shared" si="891"/>
        <v/>
      </c>
      <c r="AR1933" s="192" t="str">
        <f t="shared" si="892"/>
        <v/>
      </c>
      <c r="AS1933" s="193">
        <f t="shared" si="893"/>
        <v>0</v>
      </c>
      <c r="AT1933" s="258">
        <f>IF(K1933=0,0,VLOOKUP(K1933,Kostenstellen!A:B,2,FALSE))</f>
        <v>0</v>
      </c>
      <c r="AU1933" s="68" t="str">
        <f t="shared" si="900"/>
        <v/>
      </c>
      <c r="AV1933" s="68" t="str">
        <f t="shared" si="901"/>
        <v/>
      </c>
      <c r="AW1933" s="68">
        <f>IF(AF1933=0,0,VLOOKUP($H1933,Leistungszahlen!$A$11:$H$158,4,FALSE))</f>
        <v>0</v>
      </c>
      <c r="AX1933" s="68">
        <f>IF(AF1933=0,0,VLOOKUP($H1933,Leistungszahlen!$A$11:$H$158,5,FALSE))</f>
        <v>0</v>
      </c>
      <c r="AY1933" s="68">
        <f>IF(AG1933=0,0,VLOOKUP($H1933,Leistungszahlen!$A$11:$H$158,6,FALSE))</f>
        <v>0</v>
      </c>
      <c r="AZ1933" s="68">
        <f t="shared" si="902"/>
        <v>0</v>
      </c>
      <c r="BA1933" s="68">
        <f t="shared" si="903"/>
        <v>0</v>
      </c>
      <c r="BC1933" s="68">
        <f t="shared" si="894"/>
        <v>0</v>
      </c>
      <c r="BD1933" s="285"/>
    </row>
    <row r="1934" spans="1:56" s="68" customFormat="1">
      <c r="A1934" s="200"/>
      <c r="B1934" s="200"/>
      <c r="C1934" s="200"/>
      <c r="D1934" s="200"/>
      <c r="E1934" s="200"/>
      <c r="F1934" s="200"/>
      <c r="G1934" s="200"/>
      <c r="H1934" s="201"/>
      <c r="I1934" s="202"/>
      <c r="J1934" s="200"/>
      <c r="K1934" s="176"/>
      <c r="L1934" s="176"/>
      <c r="M1934" s="176"/>
      <c r="N1934" s="286"/>
      <c r="O1934" s="286"/>
      <c r="P1934" s="176"/>
      <c r="Q1934" s="203">
        <f t="shared" si="895"/>
        <v>0</v>
      </c>
      <c r="R1934" s="203">
        <f t="shared" si="896"/>
        <v>0</v>
      </c>
      <c r="S1934" s="203">
        <f t="shared" si="897"/>
        <v>0</v>
      </c>
      <c r="T1934" s="203">
        <f t="shared" si="898"/>
        <v>0</v>
      </c>
      <c r="U1934" s="203">
        <f t="shared" si="899"/>
        <v>0</v>
      </c>
      <c r="V1934" s="175">
        <f>IF(Q1934&gt;0,VLOOKUP(Q1934,Jahresfaktoren!$A$11:$B$24,2,),0)</f>
        <v>0</v>
      </c>
      <c r="W1934" s="175">
        <f>IF(R1934&gt;0,VLOOKUP(R1934,Jahresfaktoren!$D$11:$E$24,2,),0)</f>
        <v>0</v>
      </c>
      <c r="X1934" s="175">
        <f>IF(S1934&gt;0,VLOOKUP(S1934,Jahresfaktoren!$A$28:$B$29,2,),0)</f>
        <v>0</v>
      </c>
      <c r="Y1934" s="175">
        <f>IF(T1934&gt;0,VLOOKUP(T1934,Jahresfaktoren!$A$28:$B$29,2,),0)</f>
        <v>0</v>
      </c>
      <c r="Z1934" s="175">
        <f>IF(U1934&gt;0,VLOOKUP(U1934,Jahresfaktoren!$A$32:$B$33,2,),)</f>
        <v>0</v>
      </c>
      <c r="AA1934" s="177" t="str">
        <f t="shared" si="884"/>
        <v/>
      </c>
      <c r="AB1934" s="177" t="str">
        <f t="shared" si="885"/>
        <v/>
      </c>
      <c r="AC1934" s="177" t="str">
        <f t="shared" si="886"/>
        <v/>
      </c>
      <c r="AD1934" s="177" t="str">
        <f t="shared" si="887"/>
        <v/>
      </c>
      <c r="AE1934" s="177" t="str">
        <f t="shared" si="888"/>
        <v/>
      </c>
      <c r="AF1934" s="178">
        <f>IF(Q1934&gt;0,VLOOKUP(H1934,Leistungszahlen!$A$11:$C$158,3,),0)</f>
        <v>0</v>
      </c>
      <c r="AG1934" s="178">
        <f>IF(R1934&gt;0,VLOOKUP(H1934,Leistungszahlen!$A$11:$F$158,6,),IF(T1934&gt;0,VLOOKUP(H1934,Leistungszahlen!$A$11:$F$158,6,),0))</f>
        <v>0</v>
      </c>
      <c r="AH1934" s="179">
        <f t="shared" si="904"/>
        <v>0</v>
      </c>
      <c r="AI1934" s="179">
        <f t="shared" si="905"/>
        <v>0</v>
      </c>
      <c r="AJ1934" s="179">
        <f t="shared" si="906"/>
        <v>0</v>
      </c>
      <c r="AK1934" s="179">
        <f t="shared" si="907"/>
        <v>0</v>
      </c>
      <c r="AL1934" s="179">
        <f t="shared" si="908"/>
        <v>0</v>
      </c>
      <c r="AM1934" s="180" t="str">
        <f>IF(L1934=1,Stundensätze!$D$13,IF(L1934=2,Stundensätze!$D$17,IF(L1934=4,Stundensätze!$D$21,"")))</f>
        <v/>
      </c>
      <c r="AN1934" s="180" t="str">
        <f>IF(L1934=1,Stundensätze!$D$15,IF(L1934=2,Stundensätze!$D$19,IF(L1934=4,Stundensätze!$D$23,"")))</f>
        <v/>
      </c>
      <c r="AO1934" s="180">
        <f t="shared" si="889"/>
        <v>0</v>
      </c>
      <c r="AP1934" s="180">
        <f t="shared" si="890"/>
        <v>0</v>
      </c>
      <c r="AQ1934" s="192" t="str">
        <f t="shared" si="891"/>
        <v/>
      </c>
      <c r="AR1934" s="192" t="str">
        <f t="shared" si="892"/>
        <v/>
      </c>
      <c r="AS1934" s="193">
        <f t="shared" si="893"/>
        <v>0</v>
      </c>
      <c r="AT1934" s="258">
        <f>IF(K1934=0,0,VLOOKUP(K1934,Kostenstellen!A:B,2,FALSE))</f>
        <v>0</v>
      </c>
      <c r="AU1934" s="68" t="str">
        <f t="shared" si="900"/>
        <v/>
      </c>
      <c r="AV1934" s="68" t="str">
        <f t="shared" si="901"/>
        <v/>
      </c>
      <c r="AW1934" s="68">
        <f>IF(AF1934=0,0,VLOOKUP($H1934,Leistungszahlen!$A$11:$H$158,4,FALSE))</f>
        <v>0</v>
      </c>
      <c r="AX1934" s="68">
        <f>IF(AF1934=0,0,VLOOKUP($H1934,Leistungszahlen!$A$11:$H$158,5,FALSE))</f>
        <v>0</v>
      </c>
      <c r="AY1934" s="68">
        <f>IF(AG1934=0,0,VLOOKUP($H1934,Leistungszahlen!$A$11:$H$158,6,FALSE))</f>
        <v>0</v>
      </c>
      <c r="AZ1934" s="68">
        <f t="shared" si="902"/>
        <v>0</v>
      </c>
      <c r="BA1934" s="68">
        <f t="shared" si="903"/>
        <v>0</v>
      </c>
      <c r="BC1934" s="68">
        <f t="shared" si="894"/>
        <v>0</v>
      </c>
      <c r="BD1934" s="285"/>
    </row>
    <row r="1935" spans="1:56" s="68" customFormat="1">
      <c r="A1935" s="200"/>
      <c r="B1935" s="200"/>
      <c r="C1935" s="200"/>
      <c r="D1935" s="200"/>
      <c r="E1935" s="200"/>
      <c r="F1935" s="200"/>
      <c r="G1935" s="200"/>
      <c r="H1935" s="201"/>
      <c r="I1935" s="202"/>
      <c r="J1935" s="200"/>
      <c r="K1935" s="176"/>
      <c r="L1935" s="176"/>
      <c r="M1935" s="176"/>
      <c r="N1935" s="286"/>
      <c r="O1935" s="286"/>
      <c r="P1935" s="176"/>
      <c r="Q1935" s="203">
        <f t="shared" si="895"/>
        <v>0</v>
      </c>
      <c r="R1935" s="203">
        <f t="shared" si="896"/>
        <v>0</v>
      </c>
      <c r="S1935" s="203">
        <f t="shared" si="897"/>
        <v>0</v>
      </c>
      <c r="T1935" s="203">
        <f t="shared" si="898"/>
        <v>0</v>
      </c>
      <c r="U1935" s="203">
        <f t="shared" si="899"/>
        <v>0</v>
      </c>
      <c r="V1935" s="175">
        <f>IF(Q1935&gt;0,VLOOKUP(Q1935,Jahresfaktoren!$A$11:$B$24,2,),0)</f>
        <v>0</v>
      </c>
      <c r="W1935" s="175">
        <f>IF(R1935&gt;0,VLOOKUP(R1935,Jahresfaktoren!$D$11:$E$24,2,),0)</f>
        <v>0</v>
      </c>
      <c r="X1935" s="175">
        <f>IF(S1935&gt;0,VLOOKUP(S1935,Jahresfaktoren!$A$28:$B$29,2,),0)</f>
        <v>0</v>
      </c>
      <c r="Y1935" s="175">
        <f>IF(T1935&gt;0,VLOOKUP(T1935,Jahresfaktoren!$A$28:$B$29,2,),0)</f>
        <v>0</v>
      </c>
      <c r="Z1935" s="175">
        <f>IF(U1935&gt;0,VLOOKUP(U1935,Jahresfaktoren!$A$32:$B$33,2,),)</f>
        <v>0</v>
      </c>
      <c r="AA1935" s="177" t="str">
        <f t="shared" si="884"/>
        <v/>
      </c>
      <c r="AB1935" s="177" t="str">
        <f t="shared" si="885"/>
        <v/>
      </c>
      <c r="AC1935" s="177" t="str">
        <f t="shared" si="886"/>
        <v/>
      </c>
      <c r="AD1935" s="177" t="str">
        <f t="shared" si="887"/>
        <v/>
      </c>
      <c r="AE1935" s="177" t="str">
        <f t="shared" si="888"/>
        <v/>
      </c>
      <c r="AF1935" s="178">
        <f>IF(Q1935&gt;0,VLOOKUP(H1935,Leistungszahlen!$A$11:$C$158,3,),0)</f>
        <v>0</v>
      </c>
      <c r="AG1935" s="178">
        <f>IF(R1935&gt;0,VLOOKUP(H1935,Leistungszahlen!$A$11:$F$158,6,),IF(T1935&gt;0,VLOOKUP(H1935,Leistungszahlen!$A$11:$F$158,6,),0))</f>
        <v>0</v>
      </c>
      <c r="AH1935" s="179">
        <f t="shared" si="904"/>
        <v>0</v>
      </c>
      <c r="AI1935" s="179">
        <f t="shared" si="905"/>
        <v>0</v>
      </c>
      <c r="AJ1935" s="179">
        <f t="shared" si="906"/>
        <v>0</v>
      </c>
      <c r="AK1935" s="179">
        <f t="shared" si="907"/>
        <v>0</v>
      </c>
      <c r="AL1935" s="179">
        <f t="shared" si="908"/>
        <v>0</v>
      </c>
      <c r="AM1935" s="180" t="str">
        <f>IF(L1935=1,Stundensätze!$D$13,IF(L1935=2,Stundensätze!$D$17,IF(L1935=4,Stundensätze!$D$21,"")))</f>
        <v/>
      </c>
      <c r="AN1935" s="180" t="str">
        <f>IF(L1935=1,Stundensätze!$D$15,IF(L1935=2,Stundensätze!$D$19,IF(L1935=4,Stundensätze!$D$23,"")))</f>
        <v/>
      </c>
      <c r="AO1935" s="180">
        <f t="shared" si="889"/>
        <v>0</v>
      </c>
      <c r="AP1935" s="180">
        <f t="shared" si="890"/>
        <v>0</v>
      </c>
      <c r="AQ1935" s="192" t="str">
        <f t="shared" si="891"/>
        <v/>
      </c>
      <c r="AR1935" s="192" t="str">
        <f t="shared" si="892"/>
        <v/>
      </c>
      <c r="AS1935" s="193">
        <f t="shared" si="893"/>
        <v>0</v>
      </c>
      <c r="AT1935" s="258">
        <f>IF(K1935=0,0,VLOOKUP(K1935,Kostenstellen!A:B,2,FALSE))</f>
        <v>0</v>
      </c>
      <c r="AU1935" s="68" t="str">
        <f t="shared" si="900"/>
        <v/>
      </c>
      <c r="AV1935" s="68" t="str">
        <f t="shared" si="901"/>
        <v/>
      </c>
      <c r="AW1935" s="68">
        <f>IF(AF1935=0,0,VLOOKUP($H1935,Leistungszahlen!$A$11:$H$158,4,FALSE))</f>
        <v>0</v>
      </c>
      <c r="AX1935" s="68">
        <f>IF(AF1935=0,0,VLOOKUP($H1935,Leistungszahlen!$A$11:$H$158,5,FALSE))</f>
        <v>0</v>
      </c>
      <c r="AY1935" s="68">
        <f>IF(AG1935=0,0,VLOOKUP($H1935,Leistungszahlen!$A$11:$H$158,6,FALSE))</f>
        <v>0</v>
      </c>
      <c r="AZ1935" s="68">
        <f t="shared" si="902"/>
        <v>0</v>
      </c>
      <c r="BA1935" s="68">
        <f t="shared" si="903"/>
        <v>0</v>
      </c>
      <c r="BC1935" s="68">
        <f t="shared" si="894"/>
        <v>0</v>
      </c>
      <c r="BD1935" s="285"/>
    </row>
    <row r="1936" spans="1:56" s="68" customFormat="1">
      <c r="A1936" s="200"/>
      <c r="B1936" s="200"/>
      <c r="C1936" s="200"/>
      <c r="D1936" s="200"/>
      <c r="E1936" s="200"/>
      <c r="F1936" s="200"/>
      <c r="G1936" s="200"/>
      <c r="H1936" s="201"/>
      <c r="I1936" s="202"/>
      <c r="J1936" s="200"/>
      <c r="K1936" s="176"/>
      <c r="L1936" s="176"/>
      <c r="M1936" s="176"/>
      <c r="N1936" s="286"/>
      <c r="O1936" s="286"/>
      <c r="P1936" s="176"/>
      <c r="Q1936" s="203">
        <f t="shared" si="895"/>
        <v>0</v>
      </c>
      <c r="R1936" s="203">
        <f t="shared" si="896"/>
        <v>0</v>
      </c>
      <c r="S1936" s="203">
        <f t="shared" si="897"/>
        <v>0</v>
      </c>
      <c r="T1936" s="203">
        <f t="shared" si="898"/>
        <v>0</v>
      </c>
      <c r="U1936" s="203">
        <f t="shared" si="899"/>
        <v>0</v>
      </c>
      <c r="V1936" s="175">
        <f>IF(Q1936&gt;0,VLOOKUP(Q1936,Jahresfaktoren!$A$11:$B$24,2,),0)</f>
        <v>0</v>
      </c>
      <c r="W1936" s="175">
        <f>IF(R1936&gt;0,VLOOKUP(R1936,Jahresfaktoren!$D$11:$E$24,2,),0)</f>
        <v>0</v>
      </c>
      <c r="X1936" s="175">
        <f>IF(S1936&gt;0,VLOOKUP(S1936,Jahresfaktoren!$A$28:$B$29,2,),0)</f>
        <v>0</v>
      </c>
      <c r="Y1936" s="175">
        <f>IF(T1936&gt;0,VLOOKUP(T1936,Jahresfaktoren!$A$28:$B$29,2,),0)</f>
        <v>0</v>
      </c>
      <c r="Z1936" s="175">
        <f>IF(U1936&gt;0,VLOOKUP(U1936,Jahresfaktoren!$A$32:$B$33,2,),)</f>
        <v>0</v>
      </c>
      <c r="AA1936" s="177" t="str">
        <f t="shared" si="884"/>
        <v/>
      </c>
      <c r="AB1936" s="177" t="str">
        <f t="shared" si="885"/>
        <v/>
      </c>
      <c r="AC1936" s="177" t="str">
        <f t="shared" si="886"/>
        <v/>
      </c>
      <c r="AD1936" s="177" t="str">
        <f t="shared" si="887"/>
        <v/>
      </c>
      <c r="AE1936" s="177" t="str">
        <f t="shared" si="888"/>
        <v/>
      </c>
      <c r="AF1936" s="178">
        <f>IF(Q1936&gt;0,VLOOKUP(H1936,Leistungszahlen!$A$11:$C$158,3,),0)</f>
        <v>0</v>
      </c>
      <c r="AG1936" s="178">
        <f>IF(R1936&gt;0,VLOOKUP(H1936,Leistungszahlen!$A$11:$F$158,6,),IF(T1936&gt;0,VLOOKUP(H1936,Leistungszahlen!$A$11:$F$158,6,),0))</f>
        <v>0</v>
      </c>
      <c r="AH1936" s="179">
        <f t="shared" si="904"/>
        <v>0</v>
      </c>
      <c r="AI1936" s="179">
        <f t="shared" si="905"/>
        <v>0</v>
      </c>
      <c r="AJ1936" s="179">
        <f t="shared" si="906"/>
        <v>0</v>
      </c>
      <c r="AK1936" s="179">
        <f t="shared" si="907"/>
        <v>0</v>
      </c>
      <c r="AL1936" s="179">
        <f t="shared" si="908"/>
        <v>0</v>
      </c>
      <c r="AM1936" s="180" t="str">
        <f>IF(L1936=1,Stundensätze!$D$13,IF(L1936=2,Stundensätze!$D$17,IF(L1936=4,Stundensätze!$D$21,"")))</f>
        <v/>
      </c>
      <c r="AN1936" s="180" t="str">
        <f>IF(L1936=1,Stundensätze!$D$15,IF(L1936=2,Stundensätze!$D$19,IF(L1936=4,Stundensätze!$D$23,"")))</f>
        <v/>
      </c>
      <c r="AO1936" s="180">
        <f t="shared" si="889"/>
        <v>0</v>
      </c>
      <c r="AP1936" s="180">
        <f t="shared" si="890"/>
        <v>0</v>
      </c>
      <c r="AQ1936" s="192" t="str">
        <f t="shared" si="891"/>
        <v/>
      </c>
      <c r="AR1936" s="192" t="str">
        <f t="shared" si="892"/>
        <v/>
      </c>
      <c r="AS1936" s="193">
        <f t="shared" si="893"/>
        <v>0</v>
      </c>
      <c r="AT1936" s="258">
        <f>IF(K1936=0,0,VLOOKUP(K1936,Kostenstellen!A:B,2,FALSE))</f>
        <v>0</v>
      </c>
      <c r="AU1936" s="68" t="str">
        <f t="shared" si="900"/>
        <v/>
      </c>
      <c r="AV1936" s="68" t="str">
        <f t="shared" si="901"/>
        <v/>
      </c>
      <c r="AW1936" s="68">
        <f>IF(AF1936=0,0,VLOOKUP($H1936,Leistungszahlen!$A$11:$H$158,4,FALSE))</f>
        <v>0</v>
      </c>
      <c r="AX1936" s="68">
        <f>IF(AF1936=0,0,VLOOKUP($H1936,Leistungszahlen!$A$11:$H$158,5,FALSE))</f>
        <v>0</v>
      </c>
      <c r="AY1936" s="68">
        <f>IF(AG1936=0,0,VLOOKUP($H1936,Leistungszahlen!$A$11:$H$158,6,FALSE))</f>
        <v>0</v>
      </c>
      <c r="AZ1936" s="68">
        <f t="shared" si="902"/>
        <v>0</v>
      </c>
      <c r="BA1936" s="68">
        <f t="shared" si="903"/>
        <v>0</v>
      </c>
      <c r="BC1936" s="68">
        <f t="shared" si="894"/>
        <v>0</v>
      </c>
      <c r="BD1936" s="285"/>
    </row>
    <row r="1937" spans="1:56" s="68" customFormat="1">
      <c r="A1937" s="200"/>
      <c r="B1937" s="200"/>
      <c r="C1937" s="200"/>
      <c r="D1937" s="200"/>
      <c r="E1937" s="200"/>
      <c r="F1937" s="200"/>
      <c r="G1937" s="200"/>
      <c r="H1937" s="201"/>
      <c r="I1937" s="202"/>
      <c r="J1937" s="200"/>
      <c r="K1937" s="176"/>
      <c r="L1937" s="176"/>
      <c r="M1937" s="176"/>
      <c r="N1937" s="286"/>
      <c r="O1937" s="286"/>
      <c r="P1937" s="176"/>
      <c r="Q1937" s="203">
        <f t="shared" si="895"/>
        <v>0</v>
      </c>
      <c r="R1937" s="203">
        <f t="shared" si="896"/>
        <v>0</v>
      </c>
      <c r="S1937" s="203">
        <f t="shared" si="897"/>
        <v>0</v>
      </c>
      <c r="T1937" s="203">
        <f t="shared" si="898"/>
        <v>0</v>
      </c>
      <c r="U1937" s="203">
        <f t="shared" si="899"/>
        <v>0</v>
      </c>
      <c r="V1937" s="175">
        <f>IF(Q1937&gt;0,VLOOKUP(Q1937,Jahresfaktoren!$A$11:$B$24,2,),0)</f>
        <v>0</v>
      </c>
      <c r="W1937" s="175">
        <f>IF(R1937&gt;0,VLOOKUP(R1937,Jahresfaktoren!$D$11:$E$24,2,),0)</f>
        <v>0</v>
      </c>
      <c r="X1937" s="175">
        <f>IF(S1937&gt;0,VLOOKUP(S1937,Jahresfaktoren!$A$28:$B$29,2,),0)</f>
        <v>0</v>
      </c>
      <c r="Y1937" s="175">
        <f>IF(T1937&gt;0,VLOOKUP(T1937,Jahresfaktoren!$A$28:$B$29,2,),0)</f>
        <v>0</v>
      </c>
      <c r="Z1937" s="175">
        <f>IF(U1937&gt;0,VLOOKUP(U1937,Jahresfaktoren!$A$32:$B$33,2,),)</f>
        <v>0</v>
      </c>
      <c r="AA1937" s="177" t="str">
        <f t="shared" si="884"/>
        <v/>
      </c>
      <c r="AB1937" s="177" t="str">
        <f t="shared" si="885"/>
        <v/>
      </c>
      <c r="AC1937" s="177" t="str">
        <f t="shared" si="886"/>
        <v/>
      </c>
      <c r="AD1937" s="177" t="str">
        <f t="shared" si="887"/>
        <v/>
      </c>
      <c r="AE1937" s="177" t="str">
        <f t="shared" si="888"/>
        <v/>
      </c>
      <c r="AF1937" s="178">
        <f>IF(Q1937&gt;0,VLOOKUP(H1937,Leistungszahlen!$A$11:$C$158,3,),0)</f>
        <v>0</v>
      </c>
      <c r="AG1937" s="178">
        <f>IF(R1937&gt;0,VLOOKUP(H1937,Leistungszahlen!$A$11:$F$158,6,),IF(T1937&gt;0,VLOOKUP(H1937,Leistungszahlen!$A$11:$F$158,6,),0))</f>
        <v>0</v>
      </c>
      <c r="AH1937" s="179">
        <f t="shared" si="904"/>
        <v>0</v>
      </c>
      <c r="AI1937" s="179">
        <f t="shared" si="905"/>
        <v>0</v>
      </c>
      <c r="AJ1937" s="179">
        <f t="shared" si="906"/>
        <v>0</v>
      </c>
      <c r="AK1937" s="179">
        <f t="shared" si="907"/>
        <v>0</v>
      </c>
      <c r="AL1937" s="179">
        <f t="shared" si="908"/>
        <v>0</v>
      </c>
      <c r="AM1937" s="180" t="str">
        <f>IF(L1937=1,Stundensätze!$D$13,IF(L1937=2,Stundensätze!$D$17,IF(L1937=4,Stundensätze!$D$21,"")))</f>
        <v/>
      </c>
      <c r="AN1937" s="180" t="str">
        <f>IF(L1937=1,Stundensätze!$D$15,IF(L1937=2,Stundensätze!$D$19,IF(L1937=4,Stundensätze!$D$23,"")))</f>
        <v/>
      </c>
      <c r="AO1937" s="180">
        <f t="shared" si="889"/>
        <v>0</v>
      </c>
      <c r="AP1937" s="180">
        <f t="shared" si="890"/>
        <v>0</v>
      </c>
      <c r="AQ1937" s="192" t="str">
        <f t="shared" si="891"/>
        <v/>
      </c>
      <c r="AR1937" s="192" t="str">
        <f t="shared" si="892"/>
        <v/>
      </c>
      <c r="AS1937" s="193">
        <f t="shared" si="893"/>
        <v>0</v>
      </c>
      <c r="AT1937" s="258">
        <f>IF(K1937=0,0,VLOOKUP(K1937,Kostenstellen!A:B,2,FALSE))</f>
        <v>0</v>
      </c>
      <c r="AU1937" s="68" t="str">
        <f t="shared" si="900"/>
        <v/>
      </c>
      <c r="AV1937" s="68" t="str">
        <f t="shared" si="901"/>
        <v/>
      </c>
      <c r="AW1937" s="68">
        <f>IF(AF1937=0,0,VLOOKUP($H1937,Leistungszahlen!$A$11:$H$158,4,FALSE))</f>
        <v>0</v>
      </c>
      <c r="AX1937" s="68">
        <f>IF(AF1937=0,0,VLOOKUP($H1937,Leistungszahlen!$A$11:$H$158,5,FALSE))</f>
        <v>0</v>
      </c>
      <c r="AY1937" s="68">
        <f>IF(AG1937=0,0,VLOOKUP($H1937,Leistungszahlen!$A$11:$H$158,6,FALSE))</f>
        <v>0</v>
      </c>
      <c r="AZ1937" s="68">
        <f t="shared" si="902"/>
        <v>0</v>
      </c>
      <c r="BA1937" s="68">
        <f t="shared" si="903"/>
        <v>0</v>
      </c>
      <c r="BC1937" s="68">
        <f t="shared" si="894"/>
        <v>0</v>
      </c>
      <c r="BD1937" s="285"/>
    </row>
    <row r="1938" spans="1:56" s="68" customFormat="1">
      <c r="A1938" s="200"/>
      <c r="B1938" s="200"/>
      <c r="C1938" s="200"/>
      <c r="D1938" s="200"/>
      <c r="E1938" s="200"/>
      <c r="F1938" s="200"/>
      <c r="G1938" s="200"/>
      <c r="H1938" s="201"/>
      <c r="I1938" s="202"/>
      <c r="J1938" s="200"/>
      <c r="K1938" s="176"/>
      <c r="L1938" s="176"/>
      <c r="M1938" s="176"/>
      <c r="N1938" s="286"/>
      <c r="O1938" s="286"/>
      <c r="P1938" s="176"/>
      <c r="Q1938" s="203">
        <f t="shared" si="895"/>
        <v>0</v>
      </c>
      <c r="R1938" s="203">
        <f t="shared" si="896"/>
        <v>0</v>
      </c>
      <c r="S1938" s="203">
        <f t="shared" si="897"/>
        <v>0</v>
      </c>
      <c r="T1938" s="203">
        <f t="shared" si="898"/>
        <v>0</v>
      </c>
      <c r="U1938" s="203">
        <f t="shared" si="899"/>
        <v>0</v>
      </c>
      <c r="V1938" s="175">
        <f>IF(Q1938&gt;0,VLOOKUP(Q1938,Jahresfaktoren!$A$11:$B$24,2,),0)</f>
        <v>0</v>
      </c>
      <c r="W1938" s="175">
        <f>IF(R1938&gt;0,VLOOKUP(R1938,Jahresfaktoren!$D$11:$E$24,2,),0)</f>
        <v>0</v>
      </c>
      <c r="X1938" s="175">
        <f>IF(S1938&gt;0,VLOOKUP(S1938,Jahresfaktoren!$A$28:$B$29,2,),0)</f>
        <v>0</v>
      </c>
      <c r="Y1938" s="175">
        <f>IF(T1938&gt;0,VLOOKUP(T1938,Jahresfaktoren!$A$28:$B$29,2,),0)</f>
        <v>0</v>
      </c>
      <c r="Z1938" s="175">
        <f>IF(U1938&gt;0,VLOOKUP(U1938,Jahresfaktoren!$A$32:$B$33,2,),)</f>
        <v>0</v>
      </c>
      <c r="AA1938" s="177" t="str">
        <f t="shared" si="884"/>
        <v/>
      </c>
      <c r="AB1938" s="177" t="str">
        <f t="shared" si="885"/>
        <v/>
      </c>
      <c r="AC1938" s="177" t="str">
        <f t="shared" si="886"/>
        <v/>
      </c>
      <c r="AD1938" s="177" t="str">
        <f t="shared" si="887"/>
        <v/>
      </c>
      <c r="AE1938" s="177" t="str">
        <f t="shared" si="888"/>
        <v/>
      </c>
      <c r="AF1938" s="178">
        <f>IF(Q1938&gt;0,VLOOKUP(H1938,Leistungszahlen!$A$11:$C$158,3,),0)</f>
        <v>0</v>
      </c>
      <c r="AG1938" s="178">
        <f>IF(R1938&gt;0,VLOOKUP(H1938,Leistungszahlen!$A$11:$F$158,6,),IF(T1938&gt;0,VLOOKUP(H1938,Leistungszahlen!$A$11:$F$158,6,),0))</f>
        <v>0</v>
      </c>
      <c r="AH1938" s="179">
        <f t="shared" si="904"/>
        <v>0</v>
      </c>
      <c r="AI1938" s="179">
        <f t="shared" si="905"/>
        <v>0</v>
      </c>
      <c r="AJ1938" s="179">
        <f t="shared" si="906"/>
        <v>0</v>
      </c>
      <c r="AK1938" s="179">
        <f t="shared" si="907"/>
        <v>0</v>
      </c>
      <c r="AL1938" s="179">
        <f t="shared" si="908"/>
        <v>0</v>
      </c>
      <c r="AM1938" s="180" t="str">
        <f>IF(L1938=1,Stundensätze!$D$13,IF(L1938=2,Stundensätze!$D$17,IF(L1938=4,Stundensätze!$D$21,"")))</f>
        <v/>
      </c>
      <c r="AN1938" s="180" t="str">
        <f>IF(L1938=1,Stundensätze!$D$15,IF(L1938=2,Stundensätze!$D$19,IF(L1938=4,Stundensätze!$D$23,"")))</f>
        <v/>
      </c>
      <c r="AO1938" s="180">
        <f t="shared" si="889"/>
        <v>0</v>
      </c>
      <c r="AP1938" s="180">
        <f t="shared" si="890"/>
        <v>0</v>
      </c>
      <c r="AQ1938" s="192" t="str">
        <f t="shared" si="891"/>
        <v/>
      </c>
      <c r="AR1938" s="192" t="str">
        <f t="shared" si="892"/>
        <v/>
      </c>
      <c r="AS1938" s="193">
        <f t="shared" si="893"/>
        <v>0</v>
      </c>
      <c r="AT1938" s="258">
        <f>IF(K1938=0,0,VLOOKUP(K1938,Kostenstellen!A:B,2,FALSE))</f>
        <v>0</v>
      </c>
      <c r="AU1938" s="68" t="str">
        <f t="shared" si="900"/>
        <v/>
      </c>
      <c r="AV1938" s="68" t="str">
        <f t="shared" si="901"/>
        <v/>
      </c>
      <c r="AW1938" s="68">
        <f>IF(AF1938=0,0,VLOOKUP($H1938,Leistungszahlen!$A$11:$H$158,4,FALSE))</f>
        <v>0</v>
      </c>
      <c r="AX1938" s="68">
        <f>IF(AF1938=0,0,VLOOKUP($H1938,Leistungszahlen!$A$11:$H$158,5,FALSE))</f>
        <v>0</v>
      </c>
      <c r="AY1938" s="68">
        <f>IF(AG1938=0,0,VLOOKUP($H1938,Leistungszahlen!$A$11:$H$158,6,FALSE))</f>
        <v>0</v>
      </c>
      <c r="AZ1938" s="68">
        <f t="shared" si="902"/>
        <v>0</v>
      </c>
      <c r="BA1938" s="68">
        <f t="shared" si="903"/>
        <v>0</v>
      </c>
      <c r="BC1938" s="68">
        <f t="shared" si="894"/>
        <v>0</v>
      </c>
      <c r="BD1938" s="285"/>
    </row>
    <row r="1939" spans="1:56" s="68" customFormat="1">
      <c r="A1939" s="200"/>
      <c r="B1939" s="200"/>
      <c r="C1939" s="200"/>
      <c r="D1939" s="200"/>
      <c r="E1939" s="200"/>
      <c r="F1939" s="200"/>
      <c r="G1939" s="200"/>
      <c r="H1939" s="201"/>
      <c r="I1939" s="202"/>
      <c r="J1939" s="200"/>
      <c r="K1939" s="176"/>
      <c r="L1939" s="176"/>
      <c r="M1939" s="176"/>
      <c r="N1939" s="286"/>
      <c r="O1939" s="286"/>
      <c r="P1939" s="176"/>
      <c r="Q1939" s="203">
        <f t="shared" si="895"/>
        <v>0</v>
      </c>
      <c r="R1939" s="203">
        <f t="shared" si="896"/>
        <v>0</v>
      </c>
      <c r="S1939" s="203">
        <f t="shared" si="897"/>
        <v>0</v>
      </c>
      <c r="T1939" s="203">
        <f t="shared" si="898"/>
        <v>0</v>
      </c>
      <c r="U1939" s="203">
        <f t="shared" si="899"/>
        <v>0</v>
      </c>
      <c r="V1939" s="175">
        <f>IF(Q1939&gt;0,VLOOKUP(Q1939,Jahresfaktoren!$A$11:$B$24,2,),0)</f>
        <v>0</v>
      </c>
      <c r="W1939" s="175">
        <f>IF(R1939&gt;0,VLOOKUP(R1939,Jahresfaktoren!$D$11:$E$24,2,),0)</f>
        <v>0</v>
      </c>
      <c r="X1939" s="175">
        <f>IF(S1939&gt;0,VLOOKUP(S1939,Jahresfaktoren!$A$28:$B$29,2,),0)</f>
        <v>0</v>
      </c>
      <c r="Y1939" s="175">
        <f>IF(T1939&gt;0,VLOOKUP(T1939,Jahresfaktoren!$A$28:$B$29,2,),0)</f>
        <v>0</v>
      </c>
      <c r="Z1939" s="175">
        <f>IF(U1939&gt;0,VLOOKUP(U1939,Jahresfaktoren!$A$32:$B$33,2,),)</f>
        <v>0</v>
      </c>
      <c r="AA1939" s="177" t="str">
        <f t="shared" si="884"/>
        <v/>
      </c>
      <c r="AB1939" s="177" t="str">
        <f t="shared" si="885"/>
        <v/>
      </c>
      <c r="AC1939" s="177" t="str">
        <f t="shared" si="886"/>
        <v/>
      </c>
      <c r="AD1939" s="177" t="str">
        <f t="shared" si="887"/>
        <v/>
      </c>
      <c r="AE1939" s="177" t="str">
        <f t="shared" si="888"/>
        <v/>
      </c>
      <c r="AF1939" s="178">
        <f>IF(Q1939&gt;0,VLOOKUP(H1939,Leistungszahlen!$A$11:$C$158,3,),0)</f>
        <v>0</v>
      </c>
      <c r="AG1939" s="178">
        <f>IF(R1939&gt;0,VLOOKUP(H1939,Leistungszahlen!$A$11:$F$158,6,),IF(T1939&gt;0,VLOOKUP(H1939,Leistungszahlen!$A$11:$F$158,6,),0))</f>
        <v>0</v>
      </c>
      <c r="AH1939" s="179">
        <f t="shared" si="904"/>
        <v>0</v>
      </c>
      <c r="AI1939" s="179">
        <f t="shared" si="905"/>
        <v>0</v>
      </c>
      <c r="AJ1939" s="179">
        <f t="shared" si="906"/>
        <v>0</v>
      </c>
      <c r="AK1939" s="179">
        <f t="shared" si="907"/>
        <v>0</v>
      </c>
      <c r="AL1939" s="179">
        <f t="shared" si="908"/>
        <v>0</v>
      </c>
      <c r="AM1939" s="180" t="str">
        <f>IF(L1939=1,Stundensätze!$D$13,IF(L1939=2,Stundensätze!$D$17,IF(L1939=4,Stundensätze!$D$21,"")))</f>
        <v/>
      </c>
      <c r="AN1939" s="180" t="str">
        <f>IF(L1939=1,Stundensätze!$D$15,IF(L1939=2,Stundensätze!$D$19,IF(L1939=4,Stundensätze!$D$23,"")))</f>
        <v/>
      </c>
      <c r="AO1939" s="180">
        <f t="shared" si="889"/>
        <v>0</v>
      </c>
      <c r="AP1939" s="180">
        <f t="shared" si="890"/>
        <v>0</v>
      </c>
      <c r="AQ1939" s="192" t="str">
        <f t="shared" si="891"/>
        <v/>
      </c>
      <c r="AR1939" s="192" t="str">
        <f t="shared" si="892"/>
        <v/>
      </c>
      <c r="AS1939" s="193">
        <f t="shared" si="893"/>
        <v>0</v>
      </c>
      <c r="AT1939" s="258">
        <f>IF(K1939=0,0,VLOOKUP(K1939,Kostenstellen!A:B,2,FALSE))</f>
        <v>0</v>
      </c>
      <c r="AU1939" s="68" t="str">
        <f t="shared" si="900"/>
        <v/>
      </c>
      <c r="AV1939" s="68" t="str">
        <f t="shared" si="901"/>
        <v/>
      </c>
      <c r="AW1939" s="68">
        <f>IF(AF1939=0,0,VLOOKUP($H1939,Leistungszahlen!$A$11:$H$158,4,FALSE))</f>
        <v>0</v>
      </c>
      <c r="AX1939" s="68">
        <f>IF(AF1939=0,0,VLOOKUP($H1939,Leistungszahlen!$A$11:$H$158,5,FALSE))</f>
        <v>0</v>
      </c>
      <c r="AY1939" s="68">
        <f>IF(AG1939=0,0,VLOOKUP($H1939,Leistungszahlen!$A$11:$H$158,6,FALSE))</f>
        <v>0</v>
      </c>
      <c r="AZ1939" s="68">
        <f t="shared" si="902"/>
        <v>0</v>
      </c>
      <c r="BA1939" s="68">
        <f t="shared" si="903"/>
        <v>0</v>
      </c>
      <c r="BC1939" s="68">
        <f t="shared" si="894"/>
        <v>0</v>
      </c>
      <c r="BD1939" s="285"/>
    </row>
    <row r="1940" spans="1:56" s="68" customFormat="1">
      <c r="A1940" s="200"/>
      <c r="B1940" s="200"/>
      <c r="C1940" s="200"/>
      <c r="D1940" s="200"/>
      <c r="E1940" s="200"/>
      <c r="F1940" s="200"/>
      <c r="G1940" s="200"/>
      <c r="H1940" s="201"/>
      <c r="I1940" s="202"/>
      <c r="J1940" s="200"/>
      <c r="K1940" s="176"/>
      <c r="L1940" s="176"/>
      <c r="M1940" s="176"/>
      <c r="N1940" s="286"/>
      <c r="O1940" s="286"/>
      <c r="P1940" s="176"/>
      <c r="Q1940" s="203">
        <f t="shared" si="895"/>
        <v>0</v>
      </c>
      <c r="R1940" s="203">
        <f t="shared" si="896"/>
        <v>0</v>
      </c>
      <c r="S1940" s="203">
        <f t="shared" si="897"/>
        <v>0</v>
      </c>
      <c r="T1940" s="203">
        <f t="shared" si="898"/>
        <v>0</v>
      </c>
      <c r="U1940" s="203">
        <f t="shared" si="899"/>
        <v>0</v>
      </c>
      <c r="V1940" s="175">
        <f>IF(Q1940&gt;0,VLOOKUP(Q1940,Jahresfaktoren!$A$11:$B$24,2,),0)</f>
        <v>0</v>
      </c>
      <c r="W1940" s="175">
        <f>IF(R1940&gt;0,VLOOKUP(R1940,Jahresfaktoren!$D$11:$E$24,2,),0)</f>
        <v>0</v>
      </c>
      <c r="X1940" s="175">
        <f>IF(S1940&gt;0,VLOOKUP(S1940,Jahresfaktoren!$A$28:$B$29,2,),0)</f>
        <v>0</v>
      </c>
      <c r="Y1940" s="175">
        <f>IF(T1940&gt;0,VLOOKUP(T1940,Jahresfaktoren!$A$28:$B$29,2,),0)</f>
        <v>0</v>
      </c>
      <c r="Z1940" s="175">
        <f>IF(U1940&gt;0,VLOOKUP(U1940,Jahresfaktoren!$A$32:$B$33,2,),)</f>
        <v>0</v>
      </c>
      <c r="AA1940" s="177" t="str">
        <f t="shared" si="884"/>
        <v/>
      </c>
      <c r="AB1940" s="177" t="str">
        <f t="shared" si="885"/>
        <v/>
      </c>
      <c r="AC1940" s="177" t="str">
        <f t="shared" si="886"/>
        <v/>
      </c>
      <c r="AD1940" s="177" t="str">
        <f t="shared" si="887"/>
        <v/>
      </c>
      <c r="AE1940" s="177" t="str">
        <f t="shared" si="888"/>
        <v/>
      </c>
      <c r="AF1940" s="178">
        <f>IF(Q1940&gt;0,VLOOKUP(H1940,Leistungszahlen!$A$11:$C$158,3,),0)</f>
        <v>0</v>
      </c>
      <c r="AG1940" s="178">
        <f>IF(R1940&gt;0,VLOOKUP(H1940,Leistungszahlen!$A$11:$F$158,6,),IF(T1940&gt;0,VLOOKUP(H1940,Leistungszahlen!$A$11:$F$158,6,),0))</f>
        <v>0</v>
      </c>
      <c r="AH1940" s="179">
        <f t="shared" si="904"/>
        <v>0</v>
      </c>
      <c r="AI1940" s="179">
        <f t="shared" si="905"/>
        <v>0</v>
      </c>
      <c r="AJ1940" s="179">
        <f t="shared" si="906"/>
        <v>0</v>
      </c>
      <c r="AK1940" s="179">
        <f t="shared" si="907"/>
        <v>0</v>
      </c>
      <c r="AL1940" s="179">
        <f t="shared" si="908"/>
        <v>0</v>
      </c>
      <c r="AM1940" s="180" t="str">
        <f>IF(L1940=1,Stundensätze!$D$13,IF(L1940=2,Stundensätze!$D$17,IF(L1940=4,Stundensätze!$D$21,"")))</f>
        <v/>
      </c>
      <c r="AN1940" s="180" t="str">
        <f>IF(L1940=1,Stundensätze!$D$15,IF(L1940=2,Stundensätze!$D$19,IF(L1940=4,Stundensätze!$D$23,"")))</f>
        <v/>
      </c>
      <c r="AO1940" s="180">
        <f t="shared" si="889"/>
        <v>0</v>
      </c>
      <c r="AP1940" s="180">
        <f t="shared" si="890"/>
        <v>0</v>
      </c>
      <c r="AQ1940" s="192" t="str">
        <f t="shared" si="891"/>
        <v/>
      </c>
      <c r="AR1940" s="192" t="str">
        <f t="shared" si="892"/>
        <v/>
      </c>
      <c r="AS1940" s="193">
        <f t="shared" si="893"/>
        <v>0</v>
      </c>
      <c r="AT1940" s="258">
        <f>IF(K1940=0,0,VLOOKUP(K1940,Kostenstellen!A:B,2,FALSE))</f>
        <v>0</v>
      </c>
      <c r="AU1940" s="68" t="str">
        <f t="shared" si="900"/>
        <v/>
      </c>
      <c r="AV1940" s="68" t="str">
        <f t="shared" si="901"/>
        <v/>
      </c>
      <c r="AW1940" s="68">
        <f>IF(AF1940=0,0,VLOOKUP($H1940,Leistungszahlen!$A$11:$H$158,4,FALSE))</f>
        <v>0</v>
      </c>
      <c r="AX1940" s="68">
        <f>IF(AF1940=0,0,VLOOKUP($H1940,Leistungszahlen!$A$11:$H$158,5,FALSE))</f>
        <v>0</v>
      </c>
      <c r="AY1940" s="68">
        <f>IF(AG1940=0,0,VLOOKUP($H1940,Leistungszahlen!$A$11:$H$158,6,FALSE))</f>
        <v>0</v>
      </c>
      <c r="AZ1940" s="68">
        <f t="shared" si="902"/>
        <v>0</v>
      </c>
      <c r="BA1940" s="68">
        <f t="shared" si="903"/>
        <v>0</v>
      </c>
      <c r="BC1940" s="68">
        <f t="shared" si="894"/>
        <v>0</v>
      </c>
      <c r="BD1940" s="285"/>
    </row>
    <row r="1941" spans="1:56" s="68" customFormat="1">
      <c r="A1941" s="200"/>
      <c r="B1941" s="200"/>
      <c r="C1941" s="200"/>
      <c r="D1941" s="200"/>
      <c r="E1941" s="200"/>
      <c r="F1941" s="200"/>
      <c r="G1941" s="200"/>
      <c r="H1941" s="201"/>
      <c r="I1941" s="202"/>
      <c r="J1941" s="200"/>
      <c r="K1941" s="176"/>
      <c r="L1941" s="176"/>
      <c r="M1941" s="176"/>
      <c r="N1941" s="286"/>
      <c r="O1941" s="286"/>
      <c r="P1941" s="176"/>
      <c r="Q1941" s="203">
        <f t="shared" si="895"/>
        <v>0</v>
      </c>
      <c r="R1941" s="203">
        <f t="shared" si="896"/>
        <v>0</v>
      </c>
      <c r="S1941" s="203">
        <f t="shared" si="897"/>
        <v>0</v>
      </c>
      <c r="T1941" s="203">
        <f t="shared" si="898"/>
        <v>0</v>
      </c>
      <c r="U1941" s="203">
        <f t="shared" si="899"/>
        <v>0</v>
      </c>
      <c r="V1941" s="175">
        <f>IF(Q1941&gt;0,VLOOKUP(Q1941,Jahresfaktoren!$A$11:$B$24,2,),0)</f>
        <v>0</v>
      </c>
      <c r="W1941" s="175">
        <f>IF(R1941&gt;0,VLOOKUP(R1941,Jahresfaktoren!$D$11:$E$24,2,),0)</f>
        <v>0</v>
      </c>
      <c r="X1941" s="175">
        <f>IF(S1941&gt;0,VLOOKUP(S1941,Jahresfaktoren!$A$28:$B$29,2,),0)</f>
        <v>0</v>
      </c>
      <c r="Y1941" s="175">
        <f>IF(T1941&gt;0,VLOOKUP(T1941,Jahresfaktoren!$A$28:$B$29,2,),0)</f>
        <v>0</v>
      </c>
      <c r="Z1941" s="175">
        <f>IF(U1941&gt;0,VLOOKUP(U1941,Jahresfaktoren!$A$32:$B$33,2,),)</f>
        <v>0</v>
      </c>
      <c r="AA1941" s="177" t="str">
        <f t="shared" si="884"/>
        <v/>
      </c>
      <c r="AB1941" s="177" t="str">
        <f t="shared" si="885"/>
        <v/>
      </c>
      <c r="AC1941" s="177" t="str">
        <f t="shared" si="886"/>
        <v/>
      </c>
      <c r="AD1941" s="177" t="str">
        <f t="shared" si="887"/>
        <v/>
      </c>
      <c r="AE1941" s="177" t="str">
        <f t="shared" si="888"/>
        <v/>
      </c>
      <c r="AF1941" s="178">
        <f>IF(Q1941&gt;0,VLOOKUP(H1941,Leistungszahlen!$A$11:$C$158,3,),0)</f>
        <v>0</v>
      </c>
      <c r="AG1941" s="178">
        <f>IF(R1941&gt;0,VLOOKUP(H1941,Leistungszahlen!$A$11:$F$158,6,),IF(T1941&gt;0,VLOOKUP(H1941,Leistungszahlen!$A$11:$F$158,6,),0))</f>
        <v>0</v>
      </c>
      <c r="AH1941" s="179">
        <f t="shared" si="904"/>
        <v>0</v>
      </c>
      <c r="AI1941" s="179">
        <f t="shared" si="905"/>
        <v>0</v>
      </c>
      <c r="AJ1941" s="179">
        <f t="shared" si="906"/>
        <v>0</v>
      </c>
      <c r="AK1941" s="179">
        <f t="shared" si="907"/>
        <v>0</v>
      </c>
      <c r="AL1941" s="179">
        <f t="shared" si="908"/>
        <v>0</v>
      </c>
      <c r="AM1941" s="180" t="str">
        <f>IF(L1941=1,Stundensätze!$D$13,IF(L1941=2,Stundensätze!$D$17,IF(L1941=4,Stundensätze!$D$21,"")))</f>
        <v/>
      </c>
      <c r="AN1941" s="180" t="str">
        <f>IF(L1941=1,Stundensätze!$D$15,IF(L1941=2,Stundensätze!$D$19,IF(L1941=4,Stundensätze!$D$23,"")))</f>
        <v/>
      </c>
      <c r="AO1941" s="180">
        <f t="shared" si="889"/>
        <v>0</v>
      </c>
      <c r="AP1941" s="180">
        <f t="shared" si="890"/>
        <v>0</v>
      </c>
      <c r="AQ1941" s="192" t="str">
        <f t="shared" si="891"/>
        <v/>
      </c>
      <c r="AR1941" s="192" t="str">
        <f t="shared" si="892"/>
        <v/>
      </c>
      <c r="AS1941" s="193">
        <f t="shared" si="893"/>
        <v>0</v>
      </c>
      <c r="AT1941" s="258">
        <f>IF(K1941=0,0,VLOOKUP(K1941,Kostenstellen!A:B,2,FALSE))</f>
        <v>0</v>
      </c>
      <c r="AU1941" s="68" t="str">
        <f t="shared" si="900"/>
        <v/>
      </c>
      <c r="AV1941" s="68" t="str">
        <f t="shared" si="901"/>
        <v/>
      </c>
      <c r="AW1941" s="68">
        <f>IF(AF1941=0,0,VLOOKUP($H1941,Leistungszahlen!$A$11:$H$158,4,FALSE))</f>
        <v>0</v>
      </c>
      <c r="AX1941" s="68">
        <f>IF(AF1941=0,0,VLOOKUP($H1941,Leistungszahlen!$A$11:$H$158,5,FALSE))</f>
        <v>0</v>
      </c>
      <c r="AY1941" s="68">
        <f>IF(AG1941=0,0,VLOOKUP($H1941,Leistungszahlen!$A$11:$H$158,6,FALSE))</f>
        <v>0</v>
      </c>
      <c r="AZ1941" s="68">
        <f t="shared" si="902"/>
        <v>0</v>
      </c>
      <c r="BA1941" s="68">
        <f t="shared" si="903"/>
        <v>0</v>
      </c>
      <c r="BC1941" s="68">
        <f t="shared" si="894"/>
        <v>0</v>
      </c>
      <c r="BD1941" s="285"/>
    </row>
    <row r="1942" spans="1:56" s="68" customFormat="1">
      <c r="A1942" s="200"/>
      <c r="B1942" s="200"/>
      <c r="C1942" s="200"/>
      <c r="D1942" s="200"/>
      <c r="E1942" s="200"/>
      <c r="F1942" s="200"/>
      <c r="G1942" s="200"/>
      <c r="H1942" s="201"/>
      <c r="I1942" s="202"/>
      <c r="J1942" s="200"/>
      <c r="K1942" s="176"/>
      <c r="L1942" s="176"/>
      <c r="M1942" s="176"/>
      <c r="N1942" s="286"/>
      <c r="O1942" s="286"/>
      <c r="P1942" s="176"/>
      <c r="Q1942" s="203">
        <f t="shared" si="895"/>
        <v>0</v>
      </c>
      <c r="R1942" s="203">
        <f t="shared" si="896"/>
        <v>0</v>
      </c>
      <c r="S1942" s="203">
        <f t="shared" si="897"/>
        <v>0</v>
      </c>
      <c r="T1942" s="203">
        <f t="shared" si="898"/>
        <v>0</v>
      </c>
      <c r="U1942" s="203">
        <f t="shared" si="899"/>
        <v>0</v>
      </c>
      <c r="V1942" s="175">
        <f>IF(Q1942&gt;0,VLOOKUP(Q1942,Jahresfaktoren!$A$11:$B$24,2,),0)</f>
        <v>0</v>
      </c>
      <c r="W1942" s="175">
        <f>IF(R1942&gt;0,VLOOKUP(R1942,Jahresfaktoren!$D$11:$E$24,2,),0)</f>
        <v>0</v>
      </c>
      <c r="X1942" s="175">
        <f>IF(S1942&gt;0,VLOOKUP(S1942,Jahresfaktoren!$A$28:$B$29,2,),0)</f>
        <v>0</v>
      </c>
      <c r="Y1942" s="175">
        <f>IF(T1942&gt;0,VLOOKUP(T1942,Jahresfaktoren!$A$28:$B$29,2,),0)</f>
        <v>0</v>
      </c>
      <c r="Z1942" s="175">
        <f>IF(U1942&gt;0,VLOOKUP(U1942,Jahresfaktoren!$A$32:$B$33,2,),)</f>
        <v>0</v>
      </c>
      <c r="AA1942" s="177" t="str">
        <f t="shared" si="884"/>
        <v/>
      </c>
      <c r="AB1942" s="177" t="str">
        <f t="shared" si="885"/>
        <v/>
      </c>
      <c r="AC1942" s="177" t="str">
        <f t="shared" si="886"/>
        <v/>
      </c>
      <c r="AD1942" s="177" t="str">
        <f t="shared" si="887"/>
        <v/>
      </c>
      <c r="AE1942" s="177" t="str">
        <f t="shared" si="888"/>
        <v/>
      </c>
      <c r="AF1942" s="178">
        <f>IF(Q1942&gt;0,VLOOKUP(H1942,Leistungszahlen!$A$11:$C$158,3,),0)</f>
        <v>0</v>
      </c>
      <c r="AG1942" s="178">
        <f>IF(R1942&gt;0,VLOOKUP(H1942,Leistungszahlen!$A$11:$F$158,6,),IF(T1942&gt;0,VLOOKUP(H1942,Leistungszahlen!$A$11:$F$158,6,),0))</f>
        <v>0</v>
      </c>
      <c r="AH1942" s="179">
        <f t="shared" si="904"/>
        <v>0</v>
      </c>
      <c r="AI1942" s="179">
        <f t="shared" si="905"/>
        <v>0</v>
      </c>
      <c r="AJ1942" s="179">
        <f t="shared" si="906"/>
        <v>0</v>
      </c>
      <c r="AK1942" s="179">
        <f t="shared" si="907"/>
        <v>0</v>
      </c>
      <c r="AL1942" s="179">
        <f t="shared" si="908"/>
        <v>0</v>
      </c>
      <c r="AM1942" s="180" t="str">
        <f>IF(L1942=1,Stundensätze!$D$13,IF(L1942=2,Stundensätze!$D$17,IF(L1942=4,Stundensätze!$D$21,"")))</f>
        <v/>
      </c>
      <c r="AN1942" s="180" t="str">
        <f>IF(L1942=1,Stundensätze!$D$15,IF(L1942=2,Stundensätze!$D$19,IF(L1942=4,Stundensätze!$D$23,"")))</f>
        <v/>
      </c>
      <c r="AO1942" s="180">
        <f t="shared" si="889"/>
        <v>0</v>
      </c>
      <c r="AP1942" s="180">
        <f t="shared" si="890"/>
        <v>0</v>
      </c>
      <c r="AQ1942" s="192" t="str">
        <f t="shared" si="891"/>
        <v/>
      </c>
      <c r="AR1942" s="192" t="str">
        <f t="shared" si="892"/>
        <v/>
      </c>
      <c r="AS1942" s="193">
        <f t="shared" si="893"/>
        <v>0</v>
      </c>
      <c r="AT1942" s="258">
        <f>IF(K1942=0,0,VLOOKUP(K1942,Kostenstellen!A:B,2,FALSE))</f>
        <v>0</v>
      </c>
      <c r="AU1942" s="68" t="str">
        <f t="shared" si="900"/>
        <v/>
      </c>
      <c r="AV1942" s="68" t="str">
        <f t="shared" si="901"/>
        <v/>
      </c>
      <c r="AW1942" s="68">
        <f>IF(AF1942=0,0,VLOOKUP($H1942,Leistungszahlen!$A$11:$H$158,4,FALSE))</f>
        <v>0</v>
      </c>
      <c r="AX1942" s="68">
        <f>IF(AF1942=0,0,VLOOKUP($H1942,Leistungszahlen!$A$11:$H$158,5,FALSE))</f>
        <v>0</v>
      </c>
      <c r="AY1942" s="68">
        <f>IF(AG1942=0,0,VLOOKUP($H1942,Leistungszahlen!$A$11:$H$158,6,FALSE))</f>
        <v>0</v>
      </c>
      <c r="AZ1942" s="68">
        <f t="shared" si="902"/>
        <v>0</v>
      </c>
      <c r="BA1942" s="68">
        <f t="shared" si="903"/>
        <v>0</v>
      </c>
      <c r="BC1942" s="68">
        <f t="shared" si="894"/>
        <v>0</v>
      </c>
      <c r="BD1942" s="285"/>
    </row>
    <row r="1943" spans="1:56" s="68" customFormat="1">
      <c r="A1943" s="200"/>
      <c r="B1943" s="200"/>
      <c r="C1943" s="200"/>
      <c r="D1943" s="200"/>
      <c r="E1943" s="200"/>
      <c r="F1943" s="200"/>
      <c r="G1943" s="200"/>
      <c r="H1943" s="201"/>
      <c r="I1943" s="202"/>
      <c r="J1943" s="200"/>
      <c r="K1943" s="176"/>
      <c r="L1943" s="176"/>
      <c r="M1943" s="176"/>
      <c r="N1943" s="286"/>
      <c r="O1943" s="286"/>
      <c r="P1943" s="176"/>
      <c r="Q1943" s="203">
        <f t="shared" si="895"/>
        <v>0</v>
      </c>
      <c r="R1943" s="203">
        <f t="shared" si="896"/>
        <v>0</v>
      </c>
      <c r="S1943" s="203">
        <f t="shared" si="897"/>
        <v>0</v>
      </c>
      <c r="T1943" s="203">
        <f t="shared" si="898"/>
        <v>0</v>
      </c>
      <c r="U1943" s="203">
        <f t="shared" si="899"/>
        <v>0</v>
      </c>
      <c r="V1943" s="175">
        <f>IF(Q1943&gt;0,VLOOKUP(Q1943,Jahresfaktoren!$A$11:$B$24,2,),0)</f>
        <v>0</v>
      </c>
      <c r="W1943" s="175">
        <f>IF(R1943&gt;0,VLOOKUP(R1943,Jahresfaktoren!$D$11:$E$24,2,),0)</f>
        <v>0</v>
      </c>
      <c r="X1943" s="175">
        <f>IF(S1943&gt;0,VLOOKUP(S1943,Jahresfaktoren!$A$28:$B$29,2,),0)</f>
        <v>0</v>
      </c>
      <c r="Y1943" s="175">
        <f>IF(T1943&gt;0,VLOOKUP(T1943,Jahresfaktoren!$A$28:$B$29,2,),0)</f>
        <v>0</v>
      </c>
      <c r="Z1943" s="175">
        <f>IF(U1943&gt;0,VLOOKUP(U1943,Jahresfaktoren!$A$32:$B$33,2,),)</f>
        <v>0</v>
      </c>
      <c r="AA1943" s="177" t="str">
        <f t="shared" si="884"/>
        <v/>
      </c>
      <c r="AB1943" s="177" t="str">
        <f t="shared" si="885"/>
        <v/>
      </c>
      <c r="AC1943" s="177" t="str">
        <f t="shared" si="886"/>
        <v/>
      </c>
      <c r="AD1943" s="177" t="str">
        <f t="shared" si="887"/>
        <v/>
      </c>
      <c r="AE1943" s="177" t="str">
        <f t="shared" si="888"/>
        <v/>
      </c>
      <c r="AF1943" s="178">
        <f>IF(Q1943&gt;0,VLOOKUP(H1943,Leistungszahlen!$A$11:$C$158,3,),0)</f>
        <v>0</v>
      </c>
      <c r="AG1943" s="178">
        <f>IF(R1943&gt;0,VLOOKUP(H1943,Leistungszahlen!$A$11:$F$158,6,),IF(T1943&gt;0,VLOOKUP(H1943,Leistungszahlen!$A$11:$F$158,6,),0))</f>
        <v>0</v>
      </c>
      <c r="AH1943" s="179">
        <f t="shared" si="904"/>
        <v>0</v>
      </c>
      <c r="AI1943" s="179">
        <f t="shared" si="905"/>
        <v>0</v>
      </c>
      <c r="AJ1943" s="179">
        <f t="shared" si="906"/>
        <v>0</v>
      </c>
      <c r="AK1943" s="179">
        <f t="shared" si="907"/>
        <v>0</v>
      </c>
      <c r="AL1943" s="179">
        <f t="shared" si="908"/>
        <v>0</v>
      </c>
      <c r="AM1943" s="180" t="str">
        <f>IF(L1943=1,Stundensätze!$D$13,IF(L1943=2,Stundensätze!$D$17,IF(L1943=4,Stundensätze!$D$21,"")))</f>
        <v/>
      </c>
      <c r="AN1943" s="180" t="str">
        <f>IF(L1943=1,Stundensätze!$D$15,IF(L1943=2,Stundensätze!$D$19,IF(L1943=4,Stundensätze!$D$23,"")))</f>
        <v/>
      </c>
      <c r="AO1943" s="180">
        <f t="shared" si="889"/>
        <v>0</v>
      </c>
      <c r="AP1943" s="180">
        <f t="shared" si="890"/>
        <v>0</v>
      </c>
      <c r="AQ1943" s="192" t="str">
        <f t="shared" si="891"/>
        <v/>
      </c>
      <c r="AR1943" s="192" t="str">
        <f t="shared" si="892"/>
        <v/>
      </c>
      <c r="AS1943" s="193">
        <f t="shared" si="893"/>
        <v>0</v>
      </c>
      <c r="AT1943" s="258">
        <f>IF(K1943=0,0,VLOOKUP(K1943,Kostenstellen!A:B,2,FALSE))</f>
        <v>0</v>
      </c>
      <c r="AU1943" s="68" t="str">
        <f t="shared" si="900"/>
        <v/>
      </c>
      <c r="AV1943" s="68" t="str">
        <f t="shared" si="901"/>
        <v/>
      </c>
      <c r="AW1943" s="68">
        <f>IF(AF1943=0,0,VLOOKUP($H1943,Leistungszahlen!$A$11:$H$158,4,FALSE))</f>
        <v>0</v>
      </c>
      <c r="AX1943" s="68">
        <f>IF(AF1943=0,0,VLOOKUP($H1943,Leistungszahlen!$A$11:$H$158,5,FALSE))</f>
        <v>0</v>
      </c>
      <c r="AY1943" s="68">
        <f>IF(AG1943=0,0,VLOOKUP($H1943,Leistungszahlen!$A$11:$H$158,6,FALSE))</f>
        <v>0</v>
      </c>
      <c r="AZ1943" s="68">
        <f t="shared" si="902"/>
        <v>0</v>
      </c>
      <c r="BA1943" s="68">
        <f t="shared" si="903"/>
        <v>0</v>
      </c>
      <c r="BC1943" s="68">
        <f t="shared" si="894"/>
        <v>0</v>
      </c>
      <c r="BD1943" s="285"/>
    </row>
    <row r="1944" spans="1:56" s="68" customFormat="1">
      <c r="A1944" s="200"/>
      <c r="B1944" s="200"/>
      <c r="C1944" s="200"/>
      <c r="D1944" s="200"/>
      <c r="E1944" s="200"/>
      <c r="F1944" s="200"/>
      <c r="G1944" s="200"/>
      <c r="H1944" s="201"/>
      <c r="I1944" s="202"/>
      <c r="J1944" s="200"/>
      <c r="K1944" s="176"/>
      <c r="L1944" s="176"/>
      <c r="M1944" s="176"/>
      <c r="N1944" s="286"/>
      <c r="O1944" s="286"/>
      <c r="P1944" s="176"/>
      <c r="Q1944" s="203">
        <f t="shared" si="895"/>
        <v>0</v>
      </c>
      <c r="R1944" s="203">
        <f t="shared" si="896"/>
        <v>0</v>
      </c>
      <c r="S1944" s="203">
        <f t="shared" si="897"/>
        <v>0</v>
      </c>
      <c r="T1944" s="203">
        <f t="shared" si="898"/>
        <v>0</v>
      </c>
      <c r="U1944" s="203">
        <f t="shared" si="899"/>
        <v>0</v>
      </c>
      <c r="V1944" s="175">
        <f>IF(Q1944&gt;0,VLOOKUP(Q1944,Jahresfaktoren!$A$11:$B$24,2,),0)</f>
        <v>0</v>
      </c>
      <c r="W1944" s="175">
        <f>IF(R1944&gt;0,VLOOKUP(R1944,Jahresfaktoren!$D$11:$E$24,2,),0)</f>
        <v>0</v>
      </c>
      <c r="X1944" s="175">
        <f>IF(S1944&gt;0,VLOOKUP(S1944,Jahresfaktoren!$A$28:$B$29,2,),0)</f>
        <v>0</v>
      </c>
      <c r="Y1944" s="175">
        <f>IF(T1944&gt;0,VLOOKUP(T1944,Jahresfaktoren!$A$28:$B$29,2,),0)</f>
        <v>0</v>
      </c>
      <c r="Z1944" s="175">
        <f>IF(U1944&gt;0,VLOOKUP(U1944,Jahresfaktoren!$A$32:$B$33,2,),)</f>
        <v>0</v>
      </c>
      <c r="AA1944" s="177" t="str">
        <f t="shared" si="884"/>
        <v/>
      </c>
      <c r="AB1944" s="177" t="str">
        <f t="shared" si="885"/>
        <v/>
      </c>
      <c r="AC1944" s="177" t="str">
        <f t="shared" si="886"/>
        <v/>
      </c>
      <c r="AD1944" s="177" t="str">
        <f t="shared" si="887"/>
        <v/>
      </c>
      <c r="AE1944" s="177" t="str">
        <f t="shared" si="888"/>
        <v/>
      </c>
      <c r="AF1944" s="178">
        <f>IF(Q1944&gt;0,VLOOKUP(H1944,Leistungszahlen!$A$11:$C$158,3,),0)</f>
        <v>0</v>
      </c>
      <c r="AG1944" s="178">
        <f>IF(R1944&gt;0,VLOOKUP(H1944,Leistungszahlen!$A$11:$F$158,6,),IF(T1944&gt;0,VLOOKUP(H1944,Leistungszahlen!$A$11:$F$158,6,),0))</f>
        <v>0</v>
      </c>
      <c r="AH1944" s="179">
        <f t="shared" si="904"/>
        <v>0</v>
      </c>
      <c r="AI1944" s="179">
        <f t="shared" si="905"/>
        <v>0</v>
      </c>
      <c r="AJ1944" s="179">
        <f t="shared" si="906"/>
        <v>0</v>
      </c>
      <c r="AK1944" s="179">
        <f t="shared" si="907"/>
        <v>0</v>
      </c>
      <c r="AL1944" s="179">
        <f t="shared" si="908"/>
        <v>0</v>
      </c>
      <c r="AM1944" s="180" t="str">
        <f>IF(L1944=1,Stundensätze!$D$13,IF(L1944=2,Stundensätze!$D$17,IF(L1944=4,Stundensätze!$D$21,"")))</f>
        <v/>
      </c>
      <c r="AN1944" s="180" t="str">
        <f>IF(L1944=1,Stundensätze!$D$15,IF(L1944=2,Stundensätze!$D$19,IF(L1944=4,Stundensätze!$D$23,"")))</f>
        <v/>
      </c>
      <c r="AO1944" s="180">
        <f t="shared" si="889"/>
        <v>0</v>
      </c>
      <c r="AP1944" s="180">
        <f t="shared" si="890"/>
        <v>0</v>
      </c>
      <c r="AQ1944" s="192" t="str">
        <f t="shared" si="891"/>
        <v/>
      </c>
      <c r="AR1944" s="192" t="str">
        <f t="shared" si="892"/>
        <v/>
      </c>
      <c r="AS1944" s="193">
        <f t="shared" si="893"/>
        <v>0</v>
      </c>
      <c r="AT1944" s="258">
        <f>IF(K1944=0,0,VLOOKUP(K1944,Kostenstellen!A:B,2,FALSE))</f>
        <v>0</v>
      </c>
      <c r="AU1944" s="68" t="str">
        <f t="shared" si="900"/>
        <v/>
      </c>
      <c r="AV1944" s="68" t="str">
        <f t="shared" si="901"/>
        <v/>
      </c>
      <c r="AW1944" s="68">
        <f>IF(AF1944=0,0,VLOOKUP($H1944,Leistungszahlen!$A$11:$H$158,4,FALSE))</f>
        <v>0</v>
      </c>
      <c r="AX1944" s="68">
        <f>IF(AF1944=0,0,VLOOKUP($H1944,Leistungszahlen!$A$11:$H$158,5,FALSE))</f>
        <v>0</v>
      </c>
      <c r="AY1944" s="68">
        <f>IF(AG1944=0,0,VLOOKUP($H1944,Leistungszahlen!$A$11:$H$158,6,FALSE))</f>
        <v>0</v>
      </c>
      <c r="AZ1944" s="68">
        <f t="shared" si="902"/>
        <v>0</v>
      </c>
      <c r="BA1944" s="68">
        <f t="shared" si="903"/>
        <v>0</v>
      </c>
      <c r="BC1944" s="68">
        <f t="shared" si="894"/>
        <v>0</v>
      </c>
      <c r="BD1944" s="285"/>
    </row>
    <row r="1945" spans="1:56" s="68" customFormat="1">
      <c r="A1945" s="200"/>
      <c r="B1945" s="200"/>
      <c r="C1945" s="200"/>
      <c r="D1945" s="200"/>
      <c r="E1945" s="200"/>
      <c r="F1945" s="200"/>
      <c r="G1945" s="200"/>
      <c r="H1945" s="201"/>
      <c r="I1945" s="202"/>
      <c r="J1945" s="200"/>
      <c r="K1945" s="176"/>
      <c r="L1945" s="176"/>
      <c r="M1945" s="176"/>
      <c r="N1945" s="286"/>
      <c r="O1945" s="286"/>
      <c r="P1945" s="176"/>
      <c r="Q1945" s="203">
        <f t="shared" si="895"/>
        <v>0</v>
      </c>
      <c r="R1945" s="203">
        <f t="shared" si="896"/>
        <v>0</v>
      </c>
      <c r="S1945" s="203">
        <f t="shared" si="897"/>
        <v>0</v>
      </c>
      <c r="T1945" s="203">
        <f t="shared" si="898"/>
        <v>0</v>
      </c>
      <c r="U1945" s="203">
        <f t="shared" si="899"/>
        <v>0</v>
      </c>
      <c r="V1945" s="175">
        <f>IF(Q1945&gt;0,VLOOKUP(Q1945,Jahresfaktoren!$A$11:$B$24,2,),0)</f>
        <v>0</v>
      </c>
      <c r="W1945" s="175">
        <f>IF(R1945&gt;0,VLOOKUP(R1945,Jahresfaktoren!$D$11:$E$24,2,),0)</f>
        <v>0</v>
      </c>
      <c r="X1945" s="175">
        <f>IF(S1945&gt;0,VLOOKUP(S1945,Jahresfaktoren!$A$28:$B$29,2,),0)</f>
        <v>0</v>
      </c>
      <c r="Y1945" s="175">
        <f>IF(T1945&gt;0,VLOOKUP(T1945,Jahresfaktoren!$A$28:$B$29,2,),0)</f>
        <v>0</v>
      </c>
      <c r="Z1945" s="175">
        <f>IF(U1945&gt;0,VLOOKUP(U1945,Jahresfaktoren!$A$32:$B$33,2,),)</f>
        <v>0</v>
      </c>
      <c r="AA1945" s="177" t="str">
        <f t="shared" si="884"/>
        <v/>
      </c>
      <c r="AB1945" s="177" t="str">
        <f t="shared" si="885"/>
        <v/>
      </c>
      <c r="AC1945" s="177" t="str">
        <f t="shared" si="886"/>
        <v/>
      </c>
      <c r="AD1945" s="177" t="str">
        <f t="shared" si="887"/>
        <v/>
      </c>
      <c r="AE1945" s="177" t="str">
        <f t="shared" si="888"/>
        <v/>
      </c>
      <c r="AF1945" s="178">
        <f>IF(Q1945&gt;0,VLOOKUP(H1945,Leistungszahlen!$A$11:$C$158,3,),0)</f>
        <v>0</v>
      </c>
      <c r="AG1945" s="178">
        <f>IF(R1945&gt;0,VLOOKUP(H1945,Leistungszahlen!$A$11:$F$158,6,),IF(T1945&gt;0,VLOOKUP(H1945,Leistungszahlen!$A$11:$F$158,6,),0))</f>
        <v>0</v>
      </c>
      <c r="AH1945" s="179">
        <f t="shared" si="904"/>
        <v>0</v>
      </c>
      <c r="AI1945" s="179">
        <f t="shared" si="905"/>
        <v>0</v>
      </c>
      <c r="AJ1945" s="179">
        <f t="shared" si="906"/>
        <v>0</v>
      </c>
      <c r="AK1945" s="179">
        <f t="shared" si="907"/>
        <v>0</v>
      </c>
      <c r="AL1945" s="179">
        <f t="shared" si="908"/>
        <v>0</v>
      </c>
      <c r="AM1945" s="180" t="str">
        <f>IF(L1945=1,Stundensätze!$D$13,IF(L1945=2,Stundensätze!$D$17,IF(L1945=4,Stundensätze!$D$21,"")))</f>
        <v/>
      </c>
      <c r="AN1945" s="180" t="str">
        <f>IF(L1945=1,Stundensätze!$D$15,IF(L1945=2,Stundensätze!$D$19,IF(L1945=4,Stundensätze!$D$23,"")))</f>
        <v/>
      </c>
      <c r="AO1945" s="180">
        <f t="shared" si="889"/>
        <v>0</v>
      </c>
      <c r="AP1945" s="180">
        <f t="shared" si="890"/>
        <v>0</v>
      </c>
      <c r="AQ1945" s="192" t="str">
        <f t="shared" si="891"/>
        <v/>
      </c>
      <c r="AR1945" s="192" t="str">
        <f t="shared" si="892"/>
        <v/>
      </c>
      <c r="AS1945" s="193">
        <f t="shared" si="893"/>
        <v>0</v>
      </c>
      <c r="AT1945" s="258">
        <f>IF(K1945=0,0,VLOOKUP(K1945,Kostenstellen!A:B,2,FALSE))</f>
        <v>0</v>
      </c>
      <c r="AU1945" s="68" t="str">
        <f t="shared" si="900"/>
        <v/>
      </c>
      <c r="AV1945" s="68" t="str">
        <f t="shared" si="901"/>
        <v/>
      </c>
      <c r="AW1945" s="68">
        <f>IF(AF1945=0,0,VLOOKUP($H1945,Leistungszahlen!$A$11:$H$158,4,FALSE))</f>
        <v>0</v>
      </c>
      <c r="AX1945" s="68">
        <f>IF(AF1945=0,0,VLOOKUP($H1945,Leistungszahlen!$A$11:$H$158,5,FALSE))</f>
        <v>0</v>
      </c>
      <c r="AY1945" s="68">
        <f>IF(AG1945=0,0,VLOOKUP($H1945,Leistungszahlen!$A$11:$H$158,6,FALSE))</f>
        <v>0</v>
      </c>
      <c r="AZ1945" s="68">
        <f t="shared" si="902"/>
        <v>0</v>
      </c>
      <c r="BA1945" s="68">
        <f t="shared" si="903"/>
        <v>0</v>
      </c>
      <c r="BC1945" s="68">
        <f t="shared" si="894"/>
        <v>0</v>
      </c>
      <c r="BD1945" s="285"/>
    </row>
    <row r="1946" spans="1:56" s="68" customFormat="1">
      <c r="A1946" s="200"/>
      <c r="B1946" s="200"/>
      <c r="C1946" s="200"/>
      <c r="D1946" s="200"/>
      <c r="E1946" s="200"/>
      <c r="F1946" s="200"/>
      <c r="G1946" s="200"/>
      <c r="H1946" s="201"/>
      <c r="I1946" s="202"/>
      <c r="J1946" s="200"/>
      <c r="K1946" s="176"/>
      <c r="L1946" s="176"/>
      <c r="M1946" s="176"/>
      <c r="N1946" s="286"/>
      <c r="O1946" s="286"/>
      <c r="P1946" s="176"/>
      <c r="Q1946" s="203">
        <f t="shared" si="895"/>
        <v>0</v>
      </c>
      <c r="R1946" s="203">
        <f t="shared" si="896"/>
        <v>0</v>
      </c>
      <c r="S1946" s="203">
        <f t="shared" si="897"/>
        <v>0</v>
      </c>
      <c r="T1946" s="203">
        <f t="shared" si="898"/>
        <v>0</v>
      </c>
      <c r="U1946" s="203">
        <f t="shared" si="899"/>
        <v>0</v>
      </c>
      <c r="V1946" s="175">
        <f>IF(Q1946&gt;0,VLOOKUP(Q1946,Jahresfaktoren!$A$11:$B$24,2,),0)</f>
        <v>0</v>
      </c>
      <c r="W1946" s="175">
        <f>IF(R1946&gt;0,VLOOKUP(R1946,Jahresfaktoren!$D$11:$E$24,2,),0)</f>
        <v>0</v>
      </c>
      <c r="X1946" s="175">
        <f>IF(S1946&gt;0,VLOOKUP(S1946,Jahresfaktoren!$A$28:$B$29,2,),0)</f>
        <v>0</v>
      </c>
      <c r="Y1946" s="175">
        <f>IF(T1946&gt;0,VLOOKUP(T1946,Jahresfaktoren!$A$28:$B$29,2,),0)</f>
        <v>0</v>
      </c>
      <c r="Z1946" s="175">
        <f>IF(U1946&gt;0,VLOOKUP(U1946,Jahresfaktoren!$A$32:$B$33,2,),)</f>
        <v>0</v>
      </c>
      <c r="AA1946" s="177" t="str">
        <f t="shared" si="884"/>
        <v/>
      </c>
      <c r="AB1946" s="177" t="str">
        <f t="shared" si="885"/>
        <v/>
      </c>
      <c r="AC1946" s="177" t="str">
        <f t="shared" si="886"/>
        <v/>
      </c>
      <c r="AD1946" s="177" t="str">
        <f t="shared" si="887"/>
        <v/>
      </c>
      <c r="AE1946" s="177" t="str">
        <f t="shared" si="888"/>
        <v/>
      </c>
      <c r="AF1946" s="178">
        <f>IF(Q1946&gt;0,VLOOKUP(H1946,Leistungszahlen!$A$11:$C$158,3,),0)</f>
        <v>0</v>
      </c>
      <c r="AG1946" s="178">
        <f>IF(R1946&gt;0,VLOOKUP(H1946,Leistungszahlen!$A$11:$F$158,6,),IF(T1946&gt;0,VLOOKUP(H1946,Leistungszahlen!$A$11:$F$158,6,),0))</f>
        <v>0</v>
      </c>
      <c r="AH1946" s="179">
        <f t="shared" si="904"/>
        <v>0</v>
      </c>
      <c r="AI1946" s="179">
        <f t="shared" si="905"/>
        <v>0</v>
      </c>
      <c r="AJ1946" s="179">
        <f t="shared" si="906"/>
        <v>0</v>
      </c>
      <c r="AK1946" s="179">
        <f t="shared" si="907"/>
        <v>0</v>
      </c>
      <c r="AL1946" s="179">
        <f t="shared" si="908"/>
        <v>0</v>
      </c>
      <c r="AM1946" s="180" t="str">
        <f>IF(L1946=1,Stundensätze!$D$13,IF(L1946=2,Stundensätze!$D$17,IF(L1946=4,Stundensätze!$D$21,"")))</f>
        <v/>
      </c>
      <c r="AN1946" s="180" t="str">
        <f>IF(L1946=1,Stundensätze!$D$15,IF(L1946=2,Stundensätze!$D$19,IF(L1946=4,Stundensätze!$D$23,"")))</f>
        <v/>
      </c>
      <c r="AO1946" s="180">
        <f t="shared" si="889"/>
        <v>0</v>
      </c>
      <c r="AP1946" s="180">
        <f t="shared" si="890"/>
        <v>0</v>
      </c>
      <c r="AQ1946" s="192" t="str">
        <f t="shared" si="891"/>
        <v/>
      </c>
      <c r="AR1946" s="192" t="str">
        <f t="shared" si="892"/>
        <v/>
      </c>
      <c r="AS1946" s="193">
        <f t="shared" si="893"/>
        <v>0</v>
      </c>
      <c r="AT1946" s="258">
        <f>IF(K1946=0,0,VLOOKUP(K1946,Kostenstellen!A:B,2,FALSE))</f>
        <v>0</v>
      </c>
      <c r="AU1946" s="68" t="str">
        <f t="shared" si="900"/>
        <v/>
      </c>
      <c r="AV1946" s="68" t="str">
        <f t="shared" si="901"/>
        <v/>
      </c>
      <c r="AW1946" s="68">
        <f>IF(AF1946=0,0,VLOOKUP($H1946,Leistungszahlen!$A$11:$H$158,4,FALSE))</f>
        <v>0</v>
      </c>
      <c r="AX1946" s="68">
        <f>IF(AF1946=0,0,VLOOKUP($H1946,Leistungszahlen!$A$11:$H$158,5,FALSE))</f>
        <v>0</v>
      </c>
      <c r="AY1946" s="68">
        <f>IF(AG1946=0,0,VLOOKUP($H1946,Leistungszahlen!$A$11:$H$158,6,FALSE))</f>
        <v>0</v>
      </c>
      <c r="AZ1946" s="68">
        <f t="shared" si="902"/>
        <v>0</v>
      </c>
      <c r="BA1946" s="68">
        <f t="shared" si="903"/>
        <v>0</v>
      </c>
      <c r="BC1946" s="68">
        <f t="shared" si="894"/>
        <v>0</v>
      </c>
      <c r="BD1946" s="285"/>
    </row>
    <row r="1947" spans="1:56" s="68" customFormat="1">
      <c r="A1947" s="200"/>
      <c r="B1947" s="200"/>
      <c r="C1947" s="200"/>
      <c r="D1947" s="200"/>
      <c r="E1947" s="200"/>
      <c r="F1947" s="200"/>
      <c r="G1947" s="200"/>
      <c r="H1947" s="201"/>
      <c r="I1947" s="202"/>
      <c r="J1947" s="200"/>
      <c r="K1947" s="176"/>
      <c r="L1947" s="176"/>
      <c r="M1947" s="176"/>
      <c r="N1947" s="286"/>
      <c r="O1947" s="286"/>
      <c r="P1947" s="176"/>
      <c r="Q1947" s="203">
        <f t="shared" si="895"/>
        <v>0</v>
      </c>
      <c r="R1947" s="203">
        <f t="shared" si="896"/>
        <v>0</v>
      </c>
      <c r="S1947" s="203">
        <f t="shared" si="897"/>
        <v>0</v>
      </c>
      <c r="T1947" s="203">
        <f t="shared" si="898"/>
        <v>0</v>
      </c>
      <c r="U1947" s="203">
        <f t="shared" si="899"/>
        <v>0</v>
      </c>
      <c r="V1947" s="175">
        <f>IF(Q1947&gt;0,VLOOKUP(Q1947,Jahresfaktoren!$A$11:$B$24,2,),0)</f>
        <v>0</v>
      </c>
      <c r="W1947" s="175">
        <f>IF(R1947&gt;0,VLOOKUP(R1947,Jahresfaktoren!$D$11:$E$24,2,),0)</f>
        <v>0</v>
      </c>
      <c r="X1947" s="175">
        <f>IF(S1947&gt;0,VLOOKUP(S1947,Jahresfaktoren!$A$28:$B$29,2,),0)</f>
        <v>0</v>
      </c>
      <c r="Y1947" s="175">
        <f>IF(T1947&gt;0,VLOOKUP(T1947,Jahresfaktoren!$A$28:$B$29,2,),0)</f>
        <v>0</v>
      </c>
      <c r="Z1947" s="175">
        <f>IF(U1947&gt;0,VLOOKUP(U1947,Jahresfaktoren!$A$32:$B$33,2,),)</f>
        <v>0</v>
      </c>
      <c r="AA1947" s="177" t="str">
        <f t="shared" si="884"/>
        <v/>
      </c>
      <c r="AB1947" s="177" t="str">
        <f t="shared" si="885"/>
        <v/>
      </c>
      <c r="AC1947" s="177" t="str">
        <f t="shared" si="886"/>
        <v/>
      </c>
      <c r="AD1947" s="177" t="str">
        <f t="shared" si="887"/>
        <v/>
      </c>
      <c r="AE1947" s="177" t="str">
        <f t="shared" si="888"/>
        <v/>
      </c>
      <c r="AF1947" s="178">
        <f>IF(Q1947&gt;0,VLOOKUP(H1947,Leistungszahlen!$A$11:$C$158,3,),0)</f>
        <v>0</v>
      </c>
      <c r="AG1947" s="178">
        <f>IF(R1947&gt;0,VLOOKUP(H1947,Leistungszahlen!$A$11:$F$158,6,),IF(T1947&gt;0,VLOOKUP(H1947,Leistungszahlen!$A$11:$F$158,6,),0))</f>
        <v>0</v>
      </c>
      <c r="AH1947" s="179">
        <f t="shared" si="904"/>
        <v>0</v>
      </c>
      <c r="AI1947" s="179">
        <f t="shared" si="905"/>
        <v>0</v>
      </c>
      <c r="AJ1947" s="179">
        <f t="shared" si="906"/>
        <v>0</v>
      </c>
      <c r="AK1947" s="179">
        <f t="shared" si="907"/>
        <v>0</v>
      </c>
      <c r="AL1947" s="179">
        <f t="shared" si="908"/>
        <v>0</v>
      </c>
      <c r="AM1947" s="180" t="str">
        <f>IF(L1947=1,Stundensätze!$D$13,IF(L1947=2,Stundensätze!$D$17,IF(L1947=4,Stundensätze!$D$21,"")))</f>
        <v/>
      </c>
      <c r="AN1947" s="180" t="str">
        <f>IF(L1947=1,Stundensätze!$D$15,IF(L1947=2,Stundensätze!$D$19,IF(L1947=4,Stundensätze!$D$23,"")))</f>
        <v/>
      </c>
      <c r="AO1947" s="180">
        <f t="shared" si="889"/>
        <v>0</v>
      </c>
      <c r="AP1947" s="180">
        <f t="shared" si="890"/>
        <v>0</v>
      </c>
      <c r="AQ1947" s="192" t="str">
        <f t="shared" si="891"/>
        <v/>
      </c>
      <c r="AR1947" s="192" t="str">
        <f t="shared" si="892"/>
        <v/>
      </c>
      <c r="AS1947" s="193">
        <f t="shared" si="893"/>
        <v>0</v>
      </c>
      <c r="AT1947" s="258">
        <f>IF(K1947=0,0,VLOOKUP(K1947,Kostenstellen!A:B,2,FALSE))</f>
        <v>0</v>
      </c>
      <c r="AU1947" s="68" t="str">
        <f t="shared" si="900"/>
        <v/>
      </c>
      <c r="AV1947" s="68" t="str">
        <f t="shared" si="901"/>
        <v/>
      </c>
      <c r="AW1947" s="68">
        <f>IF(AF1947=0,0,VLOOKUP($H1947,Leistungszahlen!$A$11:$H$158,4,FALSE))</f>
        <v>0</v>
      </c>
      <c r="AX1947" s="68">
        <f>IF(AF1947=0,0,VLOOKUP($H1947,Leistungszahlen!$A$11:$H$158,5,FALSE))</f>
        <v>0</v>
      </c>
      <c r="AY1947" s="68">
        <f>IF(AG1947=0,0,VLOOKUP($H1947,Leistungszahlen!$A$11:$H$158,6,FALSE))</f>
        <v>0</v>
      </c>
      <c r="AZ1947" s="68">
        <f t="shared" si="902"/>
        <v>0</v>
      </c>
      <c r="BA1947" s="68">
        <f t="shared" si="903"/>
        <v>0</v>
      </c>
      <c r="BC1947" s="68">
        <f t="shared" si="894"/>
        <v>0</v>
      </c>
      <c r="BD1947" s="285"/>
    </row>
    <row r="1948" spans="1:56" s="68" customFormat="1">
      <c r="A1948" s="200"/>
      <c r="B1948" s="200"/>
      <c r="C1948" s="200"/>
      <c r="D1948" s="200"/>
      <c r="E1948" s="200"/>
      <c r="F1948" s="200"/>
      <c r="G1948" s="200"/>
      <c r="H1948" s="201"/>
      <c r="I1948" s="202"/>
      <c r="J1948" s="200"/>
      <c r="K1948" s="176"/>
      <c r="L1948" s="176"/>
      <c r="M1948" s="176"/>
      <c r="N1948" s="286"/>
      <c r="O1948" s="286"/>
      <c r="P1948" s="176"/>
      <c r="Q1948" s="203">
        <f t="shared" si="895"/>
        <v>0</v>
      </c>
      <c r="R1948" s="203">
        <f t="shared" si="896"/>
        <v>0</v>
      </c>
      <c r="S1948" s="203">
        <f t="shared" si="897"/>
        <v>0</v>
      </c>
      <c r="T1948" s="203">
        <f t="shared" si="898"/>
        <v>0</v>
      </c>
      <c r="U1948" s="203">
        <f t="shared" si="899"/>
        <v>0</v>
      </c>
      <c r="V1948" s="175">
        <f>IF(Q1948&gt;0,VLOOKUP(Q1948,Jahresfaktoren!$A$11:$B$24,2,),0)</f>
        <v>0</v>
      </c>
      <c r="W1948" s="175">
        <f>IF(R1948&gt;0,VLOOKUP(R1948,Jahresfaktoren!$D$11:$E$24,2,),0)</f>
        <v>0</v>
      </c>
      <c r="X1948" s="175">
        <f>IF(S1948&gt;0,VLOOKUP(S1948,Jahresfaktoren!$A$28:$B$29,2,),0)</f>
        <v>0</v>
      </c>
      <c r="Y1948" s="175">
        <f>IF(T1948&gt;0,VLOOKUP(T1948,Jahresfaktoren!$A$28:$B$29,2,),0)</f>
        <v>0</v>
      </c>
      <c r="Z1948" s="175">
        <f>IF(U1948&gt;0,VLOOKUP(U1948,Jahresfaktoren!$A$32:$B$33,2,),)</f>
        <v>0</v>
      </c>
      <c r="AA1948" s="177" t="str">
        <f t="shared" si="884"/>
        <v/>
      </c>
      <c r="AB1948" s="177" t="str">
        <f t="shared" si="885"/>
        <v/>
      </c>
      <c r="AC1948" s="177" t="str">
        <f t="shared" si="886"/>
        <v/>
      </c>
      <c r="AD1948" s="177" t="str">
        <f t="shared" si="887"/>
        <v/>
      </c>
      <c r="AE1948" s="177" t="str">
        <f t="shared" si="888"/>
        <v/>
      </c>
      <c r="AF1948" s="178">
        <f>IF(Q1948&gt;0,VLOOKUP(H1948,Leistungszahlen!$A$11:$C$158,3,),0)</f>
        <v>0</v>
      </c>
      <c r="AG1948" s="178">
        <f>IF(R1948&gt;0,VLOOKUP(H1948,Leistungszahlen!$A$11:$F$158,6,),IF(T1948&gt;0,VLOOKUP(H1948,Leistungszahlen!$A$11:$F$158,6,),0))</f>
        <v>0</v>
      </c>
      <c r="AH1948" s="179">
        <f t="shared" si="904"/>
        <v>0</v>
      </c>
      <c r="AI1948" s="179">
        <f t="shared" si="905"/>
        <v>0</v>
      </c>
      <c r="AJ1948" s="179">
        <f t="shared" si="906"/>
        <v>0</v>
      </c>
      <c r="AK1948" s="179">
        <f t="shared" si="907"/>
        <v>0</v>
      </c>
      <c r="AL1948" s="179">
        <f t="shared" si="908"/>
        <v>0</v>
      </c>
      <c r="AM1948" s="180" t="str">
        <f>IF(L1948=1,Stundensätze!$D$13,IF(L1948=2,Stundensätze!$D$17,IF(L1948=4,Stundensätze!$D$21,"")))</f>
        <v/>
      </c>
      <c r="AN1948" s="180" t="str">
        <f>IF(L1948=1,Stundensätze!$D$15,IF(L1948=2,Stundensätze!$D$19,IF(L1948=4,Stundensätze!$D$23,"")))</f>
        <v/>
      </c>
      <c r="AO1948" s="180">
        <f t="shared" si="889"/>
        <v>0</v>
      </c>
      <c r="AP1948" s="180">
        <f t="shared" si="890"/>
        <v>0</v>
      </c>
      <c r="AQ1948" s="192" t="str">
        <f t="shared" si="891"/>
        <v/>
      </c>
      <c r="AR1948" s="192" t="str">
        <f t="shared" si="892"/>
        <v/>
      </c>
      <c r="AS1948" s="193">
        <f t="shared" si="893"/>
        <v>0</v>
      </c>
      <c r="AT1948" s="258">
        <f>IF(K1948=0,0,VLOOKUP(K1948,Kostenstellen!A:B,2,FALSE))</f>
        <v>0</v>
      </c>
      <c r="AU1948" s="68" t="str">
        <f t="shared" si="900"/>
        <v/>
      </c>
      <c r="AV1948" s="68" t="str">
        <f t="shared" si="901"/>
        <v/>
      </c>
      <c r="AW1948" s="68">
        <f>IF(AF1948=0,0,VLOOKUP($H1948,Leistungszahlen!$A$11:$H$158,4,FALSE))</f>
        <v>0</v>
      </c>
      <c r="AX1948" s="68">
        <f>IF(AF1948=0,0,VLOOKUP($H1948,Leistungszahlen!$A$11:$H$158,5,FALSE))</f>
        <v>0</v>
      </c>
      <c r="AY1948" s="68">
        <f>IF(AG1948=0,0,VLOOKUP($H1948,Leistungszahlen!$A$11:$H$158,6,FALSE))</f>
        <v>0</v>
      </c>
      <c r="AZ1948" s="68">
        <f t="shared" si="902"/>
        <v>0</v>
      </c>
      <c r="BA1948" s="68">
        <f t="shared" si="903"/>
        <v>0</v>
      </c>
      <c r="BC1948" s="68">
        <f t="shared" si="894"/>
        <v>0</v>
      </c>
      <c r="BD1948" s="285"/>
    </row>
    <row r="1949" spans="1:56" s="68" customFormat="1">
      <c r="A1949" s="200"/>
      <c r="B1949" s="200"/>
      <c r="C1949" s="200"/>
      <c r="D1949" s="200"/>
      <c r="E1949" s="200"/>
      <c r="F1949" s="200"/>
      <c r="G1949" s="200"/>
      <c r="H1949" s="201"/>
      <c r="I1949" s="202"/>
      <c r="J1949" s="200"/>
      <c r="K1949" s="176"/>
      <c r="L1949" s="176"/>
      <c r="M1949" s="176"/>
      <c r="N1949" s="286"/>
      <c r="O1949" s="286"/>
      <c r="P1949" s="176"/>
      <c r="Q1949" s="203">
        <f t="shared" si="895"/>
        <v>0</v>
      </c>
      <c r="R1949" s="203">
        <f t="shared" si="896"/>
        <v>0</v>
      </c>
      <c r="S1949" s="203">
        <f t="shared" si="897"/>
        <v>0</v>
      </c>
      <c r="T1949" s="203">
        <f t="shared" si="898"/>
        <v>0</v>
      </c>
      <c r="U1949" s="203">
        <f t="shared" si="899"/>
        <v>0</v>
      </c>
      <c r="V1949" s="175">
        <f>IF(Q1949&gt;0,VLOOKUP(Q1949,Jahresfaktoren!$A$11:$B$24,2,),0)</f>
        <v>0</v>
      </c>
      <c r="W1949" s="175">
        <f>IF(R1949&gt;0,VLOOKUP(R1949,Jahresfaktoren!$D$11:$E$24,2,),0)</f>
        <v>0</v>
      </c>
      <c r="X1949" s="175">
        <f>IF(S1949&gt;0,VLOOKUP(S1949,Jahresfaktoren!$A$28:$B$29,2,),0)</f>
        <v>0</v>
      </c>
      <c r="Y1949" s="175">
        <f>IF(T1949&gt;0,VLOOKUP(T1949,Jahresfaktoren!$A$28:$B$29,2,),0)</f>
        <v>0</v>
      </c>
      <c r="Z1949" s="175">
        <f>IF(U1949&gt;0,VLOOKUP(U1949,Jahresfaktoren!$A$32:$B$33,2,),)</f>
        <v>0</v>
      </c>
      <c r="AA1949" s="177" t="str">
        <f t="shared" si="884"/>
        <v/>
      </c>
      <c r="AB1949" s="177" t="str">
        <f t="shared" si="885"/>
        <v/>
      </c>
      <c r="AC1949" s="177" t="str">
        <f t="shared" si="886"/>
        <v/>
      </c>
      <c r="AD1949" s="177" t="str">
        <f t="shared" si="887"/>
        <v/>
      </c>
      <c r="AE1949" s="177" t="str">
        <f t="shared" si="888"/>
        <v/>
      </c>
      <c r="AF1949" s="178">
        <f>IF(Q1949&gt;0,VLOOKUP(H1949,Leistungszahlen!$A$11:$C$158,3,),0)</f>
        <v>0</v>
      </c>
      <c r="AG1949" s="178">
        <f>IF(R1949&gt;0,VLOOKUP(H1949,Leistungszahlen!$A$11:$F$158,6,),IF(T1949&gt;0,VLOOKUP(H1949,Leistungszahlen!$A$11:$F$158,6,),0))</f>
        <v>0</v>
      </c>
      <c r="AH1949" s="179">
        <f t="shared" si="904"/>
        <v>0</v>
      </c>
      <c r="AI1949" s="179">
        <f t="shared" si="905"/>
        <v>0</v>
      </c>
      <c r="AJ1949" s="179">
        <f t="shared" si="906"/>
        <v>0</v>
      </c>
      <c r="AK1949" s="179">
        <f t="shared" si="907"/>
        <v>0</v>
      </c>
      <c r="AL1949" s="179">
        <f t="shared" si="908"/>
        <v>0</v>
      </c>
      <c r="AM1949" s="180" t="str">
        <f>IF(L1949=1,Stundensätze!$D$13,IF(L1949=2,Stundensätze!$D$17,IF(L1949=4,Stundensätze!$D$21,"")))</f>
        <v/>
      </c>
      <c r="AN1949" s="180" t="str">
        <f>IF(L1949=1,Stundensätze!$D$15,IF(L1949=2,Stundensätze!$D$19,IF(L1949=4,Stundensätze!$D$23,"")))</f>
        <v/>
      </c>
      <c r="AO1949" s="180">
        <f t="shared" si="889"/>
        <v>0</v>
      </c>
      <c r="AP1949" s="180">
        <f t="shared" si="890"/>
        <v>0</v>
      </c>
      <c r="AQ1949" s="192" t="str">
        <f t="shared" si="891"/>
        <v/>
      </c>
      <c r="AR1949" s="192" t="str">
        <f t="shared" si="892"/>
        <v/>
      </c>
      <c r="AS1949" s="193">
        <f t="shared" si="893"/>
        <v>0</v>
      </c>
      <c r="AT1949" s="258">
        <f>IF(K1949=0,0,VLOOKUP(K1949,Kostenstellen!A:B,2,FALSE))</f>
        <v>0</v>
      </c>
      <c r="AU1949" s="68" t="str">
        <f t="shared" si="900"/>
        <v/>
      </c>
      <c r="AV1949" s="68" t="str">
        <f t="shared" si="901"/>
        <v/>
      </c>
      <c r="AW1949" s="68">
        <f>IF(AF1949=0,0,VLOOKUP($H1949,Leistungszahlen!$A$11:$H$158,4,FALSE))</f>
        <v>0</v>
      </c>
      <c r="AX1949" s="68">
        <f>IF(AF1949=0,0,VLOOKUP($H1949,Leistungszahlen!$A$11:$H$158,5,FALSE))</f>
        <v>0</v>
      </c>
      <c r="AY1949" s="68">
        <f>IF(AG1949=0,0,VLOOKUP($H1949,Leistungszahlen!$A$11:$H$158,6,FALSE))</f>
        <v>0</v>
      </c>
      <c r="AZ1949" s="68">
        <f t="shared" si="902"/>
        <v>0</v>
      </c>
      <c r="BA1949" s="68">
        <f t="shared" si="903"/>
        <v>0</v>
      </c>
      <c r="BC1949" s="68">
        <f t="shared" si="894"/>
        <v>0</v>
      </c>
      <c r="BD1949" s="285"/>
    </row>
    <row r="1950" spans="1:56" s="68" customFormat="1">
      <c r="A1950" s="200"/>
      <c r="B1950" s="200"/>
      <c r="C1950" s="200"/>
      <c r="D1950" s="200"/>
      <c r="E1950" s="200"/>
      <c r="F1950" s="200"/>
      <c r="G1950" s="200"/>
      <c r="H1950" s="201"/>
      <c r="I1950" s="202"/>
      <c r="J1950" s="200"/>
      <c r="K1950" s="176"/>
      <c r="L1950" s="176"/>
      <c r="M1950" s="176"/>
      <c r="N1950" s="286"/>
      <c r="O1950" s="286"/>
      <c r="P1950" s="176"/>
      <c r="Q1950" s="203">
        <f t="shared" si="895"/>
        <v>0</v>
      </c>
      <c r="R1950" s="203">
        <f t="shared" si="896"/>
        <v>0</v>
      </c>
      <c r="S1950" s="203">
        <f t="shared" si="897"/>
        <v>0</v>
      </c>
      <c r="T1950" s="203">
        <f t="shared" si="898"/>
        <v>0</v>
      </c>
      <c r="U1950" s="203">
        <f t="shared" si="899"/>
        <v>0</v>
      </c>
      <c r="V1950" s="175">
        <f>IF(Q1950&gt;0,VLOOKUP(Q1950,Jahresfaktoren!$A$11:$B$24,2,),0)</f>
        <v>0</v>
      </c>
      <c r="W1950" s="175">
        <f>IF(R1950&gt;0,VLOOKUP(R1950,Jahresfaktoren!$D$11:$E$24,2,),0)</f>
        <v>0</v>
      </c>
      <c r="X1950" s="175">
        <f>IF(S1950&gt;0,VLOOKUP(S1950,Jahresfaktoren!$A$28:$B$29,2,),0)</f>
        <v>0</v>
      </c>
      <c r="Y1950" s="175">
        <f>IF(T1950&gt;0,VLOOKUP(T1950,Jahresfaktoren!$A$28:$B$29,2,),0)</f>
        <v>0</v>
      </c>
      <c r="Z1950" s="175">
        <f>IF(U1950&gt;0,VLOOKUP(U1950,Jahresfaktoren!$A$32:$B$33,2,),)</f>
        <v>0</v>
      </c>
      <c r="AA1950" s="177" t="str">
        <f t="shared" si="884"/>
        <v/>
      </c>
      <c r="AB1950" s="177" t="str">
        <f t="shared" si="885"/>
        <v/>
      </c>
      <c r="AC1950" s="177" t="str">
        <f t="shared" si="886"/>
        <v/>
      </c>
      <c r="AD1950" s="177" t="str">
        <f t="shared" si="887"/>
        <v/>
      </c>
      <c r="AE1950" s="177" t="str">
        <f t="shared" si="888"/>
        <v/>
      </c>
      <c r="AF1950" s="178">
        <f>IF(Q1950&gt;0,VLOOKUP(H1950,Leistungszahlen!$A$11:$C$158,3,),0)</f>
        <v>0</v>
      </c>
      <c r="AG1950" s="178">
        <f>IF(R1950&gt;0,VLOOKUP(H1950,Leistungszahlen!$A$11:$F$158,6,),IF(T1950&gt;0,VLOOKUP(H1950,Leistungszahlen!$A$11:$F$158,6,),0))</f>
        <v>0</v>
      </c>
      <c r="AH1950" s="179">
        <f t="shared" si="904"/>
        <v>0</v>
      </c>
      <c r="AI1950" s="179">
        <f t="shared" si="905"/>
        <v>0</v>
      </c>
      <c r="AJ1950" s="179">
        <f t="shared" si="906"/>
        <v>0</v>
      </c>
      <c r="AK1950" s="179">
        <f t="shared" si="907"/>
        <v>0</v>
      </c>
      <c r="AL1950" s="179">
        <f t="shared" si="908"/>
        <v>0</v>
      </c>
      <c r="AM1950" s="180" t="str">
        <f>IF(L1950=1,Stundensätze!$D$13,IF(L1950=2,Stundensätze!$D$17,IF(L1950=4,Stundensätze!$D$21,"")))</f>
        <v/>
      </c>
      <c r="AN1950" s="180" t="str">
        <f>IF(L1950=1,Stundensätze!$D$15,IF(L1950=2,Stundensätze!$D$19,IF(L1950=4,Stundensätze!$D$23,"")))</f>
        <v/>
      </c>
      <c r="AO1950" s="180">
        <f t="shared" si="889"/>
        <v>0</v>
      </c>
      <c r="AP1950" s="180">
        <f t="shared" si="890"/>
        <v>0</v>
      </c>
      <c r="AQ1950" s="192" t="str">
        <f t="shared" si="891"/>
        <v/>
      </c>
      <c r="AR1950" s="192" t="str">
        <f t="shared" si="892"/>
        <v/>
      </c>
      <c r="AS1950" s="193">
        <f t="shared" si="893"/>
        <v>0</v>
      </c>
      <c r="AT1950" s="258">
        <f>IF(K1950=0,0,VLOOKUP(K1950,Kostenstellen!A:B,2,FALSE))</f>
        <v>0</v>
      </c>
      <c r="AU1950" s="68" t="str">
        <f t="shared" si="900"/>
        <v/>
      </c>
      <c r="AV1950" s="68" t="str">
        <f t="shared" si="901"/>
        <v/>
      </c>
      <c r="AW1950" s="68">
        <f>IF(AF1950=0,0,VLOOKUP($H1950,Leistungszahlen!$A$11:$H$158,4,FALSE))</f>
        <v>0</v>
      </c>
      <c r="AX1950" s="68">
        <f>IF(AF1950=0,0,VLOOKUP($H1950,Leistungszahlen!$A$11:$H$158,5,FALSE))</f>
        <v>0</v>
      </c>
      <c r="AY1950" s="68">
        <f>IF(AG1950=0,0,VLOOKUP($H1950,Leistungszahlen!$A$11:$H$158,6,FALSE))</f>
        <v>0</v>
      </c>
      <c r="AZ1950" s="68">
        <f t="shared" si="902"/>
        <v>0</v>
      </c>
      <c r="BA1950" s="68">
        <f t="shared" si="903"/>
        <v>0</v>
      </c>
      <c r="BC1950" s="68">
        <f t="shared" si="894"/>
        <v>0</v>
      </c>
      <c r="BD1950" s="285"/>
    </row>
    <row r="1951" spans="1:56" s="68" customFormat="1">
      <c r="A1951" s="200"/>
      <c r="B1951" s="200"/>
      <c r="C1951" s="200"/>
      <c r="D1951" s="200"/>
      <c r="E1951" s="200"/>
      <c r="F1951" s="200"/>
      <c r="G1951" s="200"/>
      <c r="H1951" s="201"/>
      <c r="I1951" s="202"/>
      <c r="J1951" s="200"/>
      <c r="K1951" s="176"/>
      <c r="L1951" s="176"/>
      <c r="M1951" s="176"/>
      <c r="N1951" s="286"/>
      <c r="O1951" s="286"/>
      <c r="P1951" s="176"/>
      <c r="Q1951" s="203">
        <f t="shared" si="895"/>
        <v>0</v>
      </c>
      <c r="R1951" s="203">
        <f t="shared" si="896"/>
        <v>0</v>
      </c>
      <c r="S1951" s="203">
        <f t="shared" si="897"/>
        <v>0</v>
      </c>
      <c r="T1951" s="203">
        <f t="shared" si="898"/>
        <v>0</v>
      </c>
      <c r="U1951" s="203">
        <f t="shared" si="899"/>
        <v>0</v>
      </c>
      <c r="V1951" s="175">
        <f>IF(Q1951&gt;0,VLOOKUP(Q1951,Jahresfaktoren!$A$11:$B$24,2,),0)</f>
        <v>0</v>
      </c>
      <c r="W1951" s="175">
        <f>IF(R1951&gt;0,VLOOKUP(R1951,Jahresfaktoren!$D$11:$E$24,2,),0)</f>
        <v>0</v>
      </c>
      <c r="X1951" s="175">
        <f>IF(S1951&gt;0,VLOOKUP(S1951,Jahresfaktoren!$A$28:$B$29,2,),0)</f>
        <v>0</v>
      </c>
      <c r="Y1951" s="175">
        <f>IF(T1951&gt;0,VLOOKUP(T1951,Jahresfaktoren!$A$28:$B$29,2,),0)</f>
        <v>0</v>
      </c>
      <c r="Z1951" s="175">
        <f>IF(U1951&gt;0,VLOOKUP(U1951,Jahresfaktoren!$A$32:$B$33,2,),)</f>
        <v>0</v>
      </c>
      <c r="AA1951" s="177" t="str">
        <f t="shared" si="884"/>
        <v/>
      </c>
      <c r="AB1951" s="177" t="str">
        <f t="shared" si="885"/>
        <v/>
      </c>
      <c r="AC1951" s="177" t="str">
        <f t="shared" si="886"/>
        <v/>
      </c>
      <c r="AD1951" s="177" t="str">
        <f t="shared" si="887"/>
        <v/>
      </c>
      <c r="AE1951" s="177" t="str">
        <f t="shared" si="888"/>
        <v/>
      </c>
      <c r="AF1951" s="178">
        <f>IF(Q1951&gt;0,VLOOKUP(H1951,Leistungszahlen!$A$11:$C$158,3,),0)</f>
        <v>0</v>
      </c>
      <c r="AG1951" s="178">
        <f>IF(R1951&gt;0,VLOOKUP(H1951,Leistungszahlen!$A$11:$F$158,6,),IF(T1951&gt;0,VLOOKUP(H1951,Leistungszahlen!$A$11:$F$158,6,),0))</f>
        <v>0</v>
      </c>
      <c r="AH1951" s="179">
        <f t="shared" si="904"/>
        <v>0</v>
      </c>
      <c r="AI1951" s="179">
        <f t="shared" si="905"/>
        <v>0</v>
      </c>
      <c r="AJ1951" s="179">
        <f t="shared" si="906"/>
        <v>0</v>
      </c>
      <c r="AK1951" s="179">
        <f t="shared" si="907"/>
        <v>0</v>
      </c>
      <c r="AL1951" s="179">
        <f t="shared" si="908"/>
        <v>0</v>
      </c>
      <c r="AM1951" s="180" t="str">
        <f>IF(L1951=1,Stundensätze!$D$13,IF(L1951=2,Stundensätze!$D$17,IF(L1951=4,Stundensätze!$D$21,"")))</f>
        <v/>
      </c>
      <c r="AN1951" s="180" t="str">
        <f>IF(L1951=1,Stundensätze!$D$15,IF(L1951=2,Stundensätze!$D$19,IF(L1951=4,Stundensätze!$D$23,"")))</f>
        <v/>
      </c>
      <c r="AO1951" s="180">
        <f t="shared" si="889"/>
        <v>0</v>
      </c>
      <c r="AP1951" s="180">
        <f t="shared" si="890"/>
        <v>0</v>
      </c>
      <c r="AQ1951" s="192" t="str">
        <f t="shared" si="891"/>
        <v/>
      </c>
      <c r="AR1951" s="192" t="str">
        <f t="shared" si="892"/>
        <v/>
      </c>
      <c r="AS1951" s="193">
        <f t="shared" si="893"/>
        <v>0</v>
      </c>
      <c r="AT1951" s="258">
        <f>IF(K1951=0,0,VLOOKUP(K1951,Kostenstellen!A:B,2,FALSE))</f>
        <v>0</v>
      </c>
      <c r="AU1951" s="68" t="str">
        <f t="shared" si="900"/>
        <v/>
      </c>
      <c r="AV1951" s="68" t="str">
        <f t="shared" si="901"/>
        <v/>
      </c>
      <c r="AW1951" s="68">
        <f>IF(AF1951=0,0,VLOOKUP($H1951,Leistungszahlen!$A$11:$H$158,4,FALSE))</f>
        <v>0</v>
      </c>
      <c r="AX1951" s="68">
        <f>IF(AF1951=0,0,VLOOKUP($H1951,Leistungszahlen!$A$11:$H$158,5,FALSE))</f>
        <v>0</v>
      </c>
      <c r="AY1951" s="68">
        <f>IF(AG1951=0,0,VLOOKUP($H1951,Leistungszahlen!$A$11:$H$158,6,FALSE))</f>
        <v>0</v>
      </c>
      <c r="AZ1951" s="68">
        <f t="shared" si="902"/>
        <v>0</v>
      </c>
      <c r="BA1951" s="68">
        <f t="shared" si="903"/>
        <v>0</v>
      </c>
      <c r="BC1951" s="68">
        <f t="shared" si="894"/>
        <v>0</v>
      </c>
      <c r="BD1951" s="285"/>
    </row>
    <row r="1952" spans="1:56" s="68" customFormat="1">
      <c r="A1952" s="200"/>
      <c r="B1952" s="200"/>
      <c r="C1952" s="200"/>
      <c r="D1952" s="200"/>
      <c r="E1952" s="200"/>
      <c r="F1952" s="200"/>
      <c r="G1952" s="200"/>
      <c r="H1952" s="201"/>
      <c r="I1952" s="202"/>
      <c r="J1952" s="200"/>
      <c r="K1952" s="176"/>
      <c r="L1952" s="176"/>
      <c r="M1952" s="176"/>
      <c r="N1952" s="286"/>
      <c r="O1952" s="286"/>
      <c r="P1952" s="176"/>
      <c r="Q1952" s="203">
        <f t="shared" si="895"/>
        <v>0</v>
      </c>
      <c r="R1952" s="203">
        <f t="shared" si="896"/>
        <v>0</v>
      </c>
      <c r="S1952" s="203">
        <f t="shared" si="897"/>
        <v>0</v>
      </c>
      <c r="T1952" s="203">
        <f t="shared" si="898"/>
        <v>0</v>
      </c>
      <c r="U1952" s="203">
        <f t="shared" si="899"/>
        <v>0</v>
      </c>
      <c r="V1952" s="175">
        <f>IF(Q1952&gt;0,VLOOKUP(Q1952,Jahresfaktoren!$A$11:$B$24,2,),0)</f>
        <v>0</v>
      </c>
      <c r="W1952" s="175">
        <f>IF(R1952&gt;0,VLOOKUP(R1952,Jahresfaktoren!$D$11:$E$24,2,),0)</f>
        <v>0</v>
      </c>
      <c r="X1952" s="175">
        <f>IF(S1952&gt;0,VLOOKUP(S1952,Jahresfaktoren!$A$28:$B$29,2,),0)</f>
        <v>0</v>
      </c>
      <c r="Y1952" s="175">
        <f>IF(T1952&gt;0,VLOOKUP(T1952,Jahresfaktoren!$A$28:$B$29,2,),0)</f>
        <v>0</v>
      </c>
      <c r="Z1952" s="175">
        <f>IF(U1952&gt;0,VLOOKUP(U1952,Jahresfaktoren!$A$32:$B$33,2,),)</f>
        <v>0</v>
      </c>
      <c r="AA1952" s="177" t="str">
        <f t="shared" si="884"/>
        <v/>
      </c>
      <c r="AB1952" s="177" t="str">
        <f t="shared" si="885"/>
        <v/>
      </c>
      <c r="AC1952" s="177" t="str">
        <f t="shared" si="886"/>
        <v/>
      </c>
      <c r="AD1952" s="177" t="str">
        <f t="shared" si="887"/>
        <v/>
      </c>
      <c r="AE1952" s="177" t="str">
        <f t="shared" si="888"/>
        <v/>
      </c>
      <c r="AF1952" s="178">
        <f>IF(Q1952&gt;0,VLOOKUP(H1952,Leistungszahlen!$A$11:$C$158,3,),0)</f>
        <v>0</v>
      </c>
      <c r="AG1952" s="178">
        <f>IF(R1952&gt;0,VLOOKUP(H1952,Leistungszahlen!$A$11:$F$158,6,),IF(T1952&gt;0,VLOOKUP(H1952,Leistungszahlen!$A$11:$F$158,6,),0))</f>
        <v>0</v>
      </c>
      <c r="AH1952" s="179">
        <f t="shared" si="904"/>
        <v>0</v>
      </c>
      <c r="AI1952" s="179">
        <f t="shared" si="905"/>
        <v>0</v>
      </c>
      <c r="AJ1952" s="179">
        <f t="shared" si="906"/>
        <v>0</v>
      </c>
      <c r="AK1952" s="179">
        <f t="shared" si="907"/>
        <v>0</v>
      </c>
      <c r="AL1952" s="179">
        <f t="shared" si="908"/>
        <v>0</v>
      </c>
      <c r="AM1952" s="180" t="str">
        <f>IF(L1952=1,Stundensätze!$D$13,IF(L1952=2,Stundensätze!$D$17,IF(L1952=4,Stundensätze!$D$21,"")))</f>
        <v/>
      </c>
      <c r="AN1952" s="180" t="str">
        <f>IF(L1952=1,Stundensätze!$D$15,IF(L1952=2,Stundensätze!$D$19,IF(L1952=4,Stundensätze!$D$23,"")))</f>
        <v/>
      </c>
      <c r="AO1952" s="180">
        <f t="shared" si="889"/>
        <v>0</v>
      </c>
      <c r="AP1952" s="180">
        <f t="shared" si="890"/>
        <v>0</v>
      </c>
      <c r="AQ1952" s="192" t="str">
        <f t="shared" si="891"/>
        <v/>
      </c>
      <c r="AR1952" s="192" t="str">
        <f t="shared" si="892"/>
        <v/>
      </c>
      <c r="AS1952" s="193">
        <f t="shared" si="893"/>
        <v>0</v>
      </c>
      <c r="AT1952" s="258">
        <f>IF(K1952=0,0,VLOOKUP(K1952,Kostenstellen!A:B,2,FALSE))</f>
        <v>0</v>
      </c>
      <c r="AU1952" s="68" t="str">
        <f t="shared" si="900"/>
        <v/>
      </c>
      <c r="AV1952" s="68" t="str">
        <f t="shared" si="901"/>
        <v/>
      </c>
      <c r="AW1952" s="68">
        <f>IF(AF1952=0,0,VLOOKUP($H1952,Leistungszahlen!$A$11:$H$158,4,FALSE))</f>
        <v>0</v>
      </c>
      <c r="AX1952" s="68">
        <f>IF(AF1952=0,0,VLOOKUP($H1952,Leistungszahlen!$A$11:$H$158,5,FALSE))</f>
        <v>0</v>
      </c>
      <c r="AY1952" s="68">
        <f>IF(AG1952=0,0,VLOOKUP($H1952,Leistungszahlen!$A$11:$H$158,6,FALSE))</f>
        <v>0</v>
      </c>
      <c r="AZ1952" s="68">
        <f t="shared" si="902"/>
        <v>0</v>
      </c>
      <c r="BA1952" s="68">
        <f t="shared" si="903"/>
        <v>0</v>
      </c>
      <c r="BC1952" s="68">
        <f t="shared" si="894"/>
        <v>0</v>
      </c>
      <c r="BD1952" s="285"/>
    </row>
    <row r="1953" spans="1:56" s="68" customFormat="1">
      <c r="A1953" s="200"/>
      <c r="B1953" s="200"/>
      <c r="C1953" s="200"/>
      <c r="D1953" s="200"/>
      <c r="E1953" s="200"/>
      <c r="F1953" s="200"/>
      <c r="G1953" s="200"/>
      <c r="H1953" s="201"/>
      <c r="I1953" s="202"/>
      <c r="J1953" s="200"/>
      <c r="K1953" s="176"/>
      <c r="L1953" s="176"/>
      <c r="M1953" s="176"/>
      <c r="N1953" s="286"/>
      <c r="O1953" s="286"/>
      <c r="P1953" s="176"/>
      <c r="Q1953" s="203">
        <f t="shared" si="895"/>
        <v>0</v>
      </c>
      <c r="R1953" s="203">
        <f t="shared" si="896"/>
        <v>0</v>
      </c>
      <c r="S1953" s="203">
        <f t="shared" si="897"/>
        <v>0</v>
      </c>
      <c r="T1953" s="203">
        <f t="shared" si="898"/>
        <v>0</v>
      </c>
      <c r="U1953" s="203">
        <f t="shared" si="899"/>
        <v>0</v>
      </c>
      <c r="V1953" s="175">
        <f>IF(Q1953&gt;0,VLOOKUP(Q1953,Jahresfaktoren!$A$11:$B$24,2,),0)</f>
        <v>0</v>
      </c>
      <c r="W1953" s="175">
        <f>IF(R1953&gt;0,VLOOKUP(R1953,Jahresfaktoren!$D$11:$E$24,2,),0)</f>
        <v>0</v>
      </c>
      <c r="X1953" s="175">
        <f>IF(S1953&gt;0,VLOOKUP(S1953,Jahresfaktoren!$A$28:$B$29,2,),0)</f>
        <v>0</v>
      </c>
      <c r="Y1953" s="175">
        <f>IF(T1953&gt;0,VLOOKUP(T1953,Jahresfaktoren!$A$28:$B$29,2,),0)</f>
        <v>0</v>
      </c>
      <c r="Z1953" s="175">
        <f>IF(U1953&gt;0,VLOOKUP(U1953,Jahresfaktoren!$A$32:$B$33,2,),)</f>
        <v>0</v>
      </c>
      <c r="AA1953" s="177" t="str">
        <f t="shared" si="884"/>
        <v/>
      </c>
      <c r="AB1953" s="177" t="str">
        <f t="shared" si="885"/>
        <v/>
      </c>
      <c r="AC1953" s="177" t="str">
        <f t="shared" si="886"/>
        <v/>
      </c>
      <c r="AD1953" s="177" t="str">
        <f t="shared" si="887"/>
        <v/>
      </c>
      <c r="AE1953" s="177" t="str">
        <f t="shared" si="888"/>
        <v/>
      </c>
      <c r="AF1953" s="178">
        <f>IF(Q1953&gt;0,VLOOKUP(H1953,Leistungszahlen!$A$11:$C$158,3,),0)</f>
        <v>0</v>
      </c>
      <c r="AG1953" s="178">
        <f>IF(R1953&gt;0,VLOOKUP(H1953,Leistungszahlen!$A$11:$F$158,6,),IF(T1953&gt;0,VLOOKUP(H1953,Leistungszahlen!$A$11:$F$158,6,),0))</f>
        <v>0</v>
      </c>
      <c r="AH1953" s="179">
        <f t="shared" si="904"/>
        <v>0</v>
      </c>
      <c r="AI1953" s="179">
        <f t="shared" si="905"/>
        <v>0</v>
      </c>
      <c r="AJ1953" s="179">
        <f t="shared" si="906"/>
        <v>0</v>
      </c>
      <c r="AK1953" s="179">
        <f t="shared" si="907"/>
        <v>0</v>
      </c>
      <c r="AL1953" s="179">
        <f t="shared" si="908"/>
        <v>0</v>
      </c>
      <c r="AM1953" s="180" t="str">
        <f>IF(L1953=1,Stundensätze!$D$13,IF(L1953=2,Stundensätze!$D$17,IF(L1953=4,Stundensätze!$D$21,"")))</f>
        <v/>
      </c>
      <c r="AN1953" s="180" t="str">
        <f>IF(L1953=1,Stundensätze!$D$15,IF(L1953=2,Stundensätze!$D$19,IF(L1953=4,Stundensätze!$D$23,"")))</f>
        <v/>
      </c>
      <c r="AO1953" s="180">
        <f t="shared" si="889"/>
        <v>0</v>
      </c>
      <c r="AP1953" s="180">
        <f t="shared" si="890"/>
        <v>0</v>
      </c>
      <c r="AQ1953" s="192" t="str">
        <f t="shared" si="891"/>
        <v/>
      </c>
      <c r="AR1953" s="192" t="str">
        <f t="shared" si="892"/>
        <v/>
      </c>
      <c r="AS1953" s="193">
        <f t="shared" si="893"/>
        <v>0</v>
      </c>
      <c r="AT1953" s="258">
        <f>IF(K1953=0,0,VLOOKUP(K1953,Kostenstellen!A:B,2,FALSE))</f>
        <v>0</v>
      </c>
      <c r="AU1953" s="68" t="str">
        <f t="shared" si="900"/>
        <v/>
      </c>
      <c r="AV1953" s="68" t="str">
        <f t="shared" si="901"/>
        <v/>
      </c>
      <c r="AW1953" s="68">
        <f>IF(AF1953=0,0,VLOOKUP($H1953,Leistungszahlen!$A$11:$H$158,4,FALSE))</f>
        <v>0</v>
      </c>
      <c r="AX1953" s="68">
        <f>IF(AF1953=0,0,VLOOKUP($H1953,Leistungszahlen!$A$11:$H$158,5,FALSE))</f>
        <v>0</v>
      </c>
      <c r="AY1953" s="68">
        <f>IF(AG1953=0,0,VLOOKUP($H1953,Leistungszahlen!$A$11:$H$158,6,FALSE))</f>
        <v>0</v>
      </c>
      <c r="AZ1953" s="68">
        <f t="shared" si="902"/>
        <v>0</v>
      </c>
      <c r="BA1953" s="68">
        <f t="shared" si="903"/>
        <v>0</v>
      </c>
      <c r="BC1953" s="68">
        <f t="shared" si="894"/>
        <v>0</v>
      </c>
      <c r="BD1953" s="285"/>
    </row>
    <row r="1954" spans="1:56" s="68" customFormat="1">
      <c r="A1954" s="200"/>
      <c r="B1954" s="200"/>
      <c r="C1954" s="200"/>
      <c r="D1954" s="200"/>
      <c r="E1954" s="200"/>
      <c r="F1954" s="200"/>
      <c r="G1954" s="200"/>
      <c r="H1954" s="201"/>
      <c r="I1954" s="202"/>
      <c r="J1954" s="200"/>
      <c r="K1954" s="176"/>
      <c r="L1954" s="176"/>
      <c r="M1954" s="176"/>
      <c r="N1954" s="286"/>
      <c r="O1954" s="286"/>
      <c r="P1954" s="176"/>
      <c r="Q1954" s="203">
        <f t="shared" si="895"/>
        <v>0</v>
      </c>
      <c r="R1954" s="203">
        <f t="shared" si="896"/>
        <v>0</v>
      </c>
      <c r="S1954" s="203">
        <f t="shared" si="897"/>
        <v>0</v>
      </c>
      <c r="T1954" s="203">
        <f t="shared" si="898"/>
        <v>0</v>
      </c>
      <c r="U1954" s="203">
        <f t="shared" si="899"/>
        <v>0</v>
      </c>
      <c r="V1954" s="175">
        <f>IF(Q1954&gt;0,VLOOKUP(Q1954,Jahresfaktoren!$A$11:$B$24,2,),0)</f>
        <v>0</v>
      </c>
      <c r="W1954" s="175">
        <f>IF(R1954&gt;0,VLOOKUP(R1954,Jahresfaktoren!$D$11:$E$24,2,),0)</f>
        <v>0</v>
      </c>
      <c r="X1954" s="175">
        <f>IF(S1954&gt;0,VLOOKUP(S1954,Jahresfaktoren!$A$28:$B$29,2,),0)</f>
        <v>0</v>
      </c>
      <c r="Y1954" s="175">
        <f>IF(T1954&gt;0,VLOOKUP(T1954,Jahresfaktoren!$A$28:$B$29,2,),0)</f>
        <v>0</v>
      </c>
      <c r="Z1954" s="175">
        <f>IF(U1954&gt;0,VLOOKUP(U1954,Jahresfaktoren!$A$32:$B$33,2,),)</f>
        <v>0</v>
      </c>
      <c r="AA1954" s="177" t="str">
        <f t="shared" si="884"/>
        <v/>
      </c>
      <c r="AB1954" s="177" t="str">
        <f t="shared" si="885"/>
        <v/>
      </c>
      <c r="AC1954" s="177" t="str">
        <f t="shared" si="886"/>
        <v/>
      </c>
      <c r="AD1954" s="177" t="str">
        <f t="shared" si="887"/>
        <v/>
      </c>
      <c r="AE1954" s="177" t="str">
        <f t="shared" si="888"/>
        <v/>
      </c>
      <c r="AF1954" s="178">
        <f>IF(Q1954&gt;0,VLOOKUP(H1954,Leistungszahlen!$A$11:$C$158,3,),0)</f>
        <v>0</v>
      </c>
      <c r="AG1954" s="178">
        <f>IF(R1954&gt;0,VLOOKUP(H1954,Leistungszahlen!$A$11:$F$158,6,),IF(T1954&gt;0,VLOOKUP(H1954,Leistungszahlen!$A$11:$F$158,6,),0))</f>
        <v>0</v>
      </c>
      <c r="AH1954" s="179">
        <f t="shared" si="904"/>
        <v>0</v>
      </c>
      <c r="AI1954" s="179">
        <f t="shared" si="905"/>
        <v>0</v>
      </c>
      <c r="AJ1954" s="179">
        <f t="shared" si="906"/>
        <v>0</v>
      </c>
      <c r="AK1954" s="179">
        <f t="shared" si="907"/>
        <v>0</v>
      </c>
      <c r="AL1954" s="179">
        <f t="shared" si="908"/>
        <v>0</v>
      </c>
      <c r="AM1954" s="180" t="str">
        <f>IF(L1954=1,Stundensätze!$D$13,IF(L1954=2,Stundensätze!$D$17,IF(L1954=4,Stundensätze!$D$21,"")))</f>
        <v/>
      </c>
      <c r="AN1954" s="180" t="str">
        <f>IF(L1954=1,Stundensätze!$D$15,IF(L1954=2,Stundensätze!$D$19,IF(L1954=4,Stundensätze!$D$23,"")))</f>
        <v/>
      </c>
      <c r="AO1954" s="180">
        <f t="shared" si="889"/>
        <v>0</v>
      </c>
      <c r="AP1954" s="180">
        <f t="shared" si="890"/>
        <v>0</v>
      </c>
      <c r="AQ1954" s="192" t="str">
        <f t="shared" si="891"/>
        <v/>
      </c>
      <c r="AR1954" s="192" t="str">
        <f t="shared" si="892"/>
        <v/>
      </c>
      <c r="AS1954" s="193">
        <f t="shared" si="893"/>
        <v>0</v>
      </c>
      <c r="AT1954" s="258">
        <f>IF(K1954=0,0,VLOOKUP(K1954,Kostenstellen!A:B,2,FALSE))</f>
        <v>0</v>
      </c>
      <c r="AU1954" s="68" t="str">
        <f t="shared" si="900"/>
        <v/>
      </c>
      <c r="AV1954" s="68" t="str">
        <f t="shared" si="901"/>
        <v/>
      </c>
      <c r="AW1954" s="68">
        <f>IF(AF1954=0,0,VLOOKUP($H1954,Leistungszahlen!$A$11:$H$158,4,FALSE))</f>
        <v>0</v>
      </c>
      <c r="AX1954" s="68">
        <f>IF(AF1954=0,0,VLOOKUP($H1954,Leistungszahlen!$A$11:$H$158,5,FALSE))</f>
        <v>0</v>
      </c>
      <c r="AY1954" s="68">
        <f>IF(AG1954=0,0,VLOOKUP($H1954,Leistungszahlen!$A$11:$H$158,6,FALSE))</f>
        <v>0</v>
      </c>
      <c r="AZ1954" s="68">
        <f t="shared" si="902"/>
        <v>0</v>
      </c>
      <c r="BA1954" s="68">
        <f t="shared" si="903"/>
        <v>0</v>
      </c>
      <c r="BC1954" s="68">
        <f t="shared" si="894"/>
        <v>0</v>
      </c>
      <c r="BD1954" s="285"/>
    </row>
    <row r="1955" spans="1:56" s="68" customFormat="1">
      <c r="A1955" s="200"/>
      <c r="B1955" s="200"/>
      <c r="C1955" s="200"/>
      <c r="D1955" s="200"/>
      <c r="E1955" s="200"/>
      <c r="F1955" s="200"/>
      <c r="G1955" s="200"/>
      <c r="H1955" s="201"/>
      <c r="I1955" s="202"/>
      <c r="J1955" s="200"/>
      <c r="K1955" s="176"/>
      <c r="L1955" s="176"/>
      <c r="M1955" s="176"/>
      <c r="N1955" s="286"/>
      <c r="O1955" s="286"/>
      <c r="P1955" s="176"/>
      <c r="Q1955" s="203">
        <f t="shared" si="895"/>
        <v>0</v>
      </c>
      <c r="R1955" s="203">
        <f t="shared" si="896"/>
        <v>0</v>
      </c>
      <c r="S1955" s="203">
        <f t="shared" si="897"/>
        <v>0</v>
      </c>
      <c r="T1955" s="203">
        <f t="shared" si="898"/>
        <v>0</v>
      </c>
      <c r="U1955" s="203">
        <f t="shared" si="899"/>
        <v>0</v>
      </c>
      <c r="V1955" s="175">
        <f>IF(Q1955&gt;0,VLOOKUP(Q1955,Jahresfaktoren!$A$11:$B$24,2,),0)</f>
        <v>0</v>
      </c>
      <c r="W1955" s="175">
        <f>IF(R1955&gt;0,VLOOKUP(R1955,Jahresfaktoren!$D$11:$E$24,2,),0)</f>
        <v>0</v>
      </c>
      <c r="X1955" s="175">
        <f>IF(S1955&gt;0,VLOOKUP(S1955,Jahresfaktoren!$A$28:$B$29,2,),0)</f>
        <v>0</v>
      </c>
      <c r="Y1955" s="175">
        <f>IF(T1955&gt;0,VLOOKUP(T1955,Jahresfaktoren!$A$28:$B$29,2,),0)</f>
        <v>0</v>
      </c>
      <c r="Z1955" s="175">
        <f>IF(U1955&gt;0,VLOOKUP(U1955,Jahresfaktoren!$A$32:$B$33,2,),)</f>
        <v>0</v>
      </c>
      <c r="AA1955" s="177" t="str">
        <f t="shared" si="884"/>
        <v/>
      </c>
      <c r="AB1955" s="177" t="str">
        <f t="shared" si="885"/>
        <v/>
      </c>
      <c r="AC1955" s="177" t="str">
        <f t="shared" si="886"/>
        <v/>
      </c>
      <c r="AD1955" s="177" t="str">
        <f t="shared" si="887"/>
        <v/>
      </c>
      <c r="AE1955" s="177" t="str">
        <f t="shared" si="888"/>
        <v/>
      </c>
      <c r="AF1955" s="178">
        <f>IF(Q1955&gt;0,VLOOKUP(H1955,Leistungszahlen!$A$11:$C$158,3,),0)</f>
        <v>0</v>
      </c>
      <c r="AG1955" s="178">
        <f>IF(R1955&gt;0,VLOOKUP(H1955,Leistungszahlen!$A$11:$F$158,6,),IF(T1955&gt;0,VLOOKUP(H1955,Leistungszahlen!$A$11:$F$158,6,),0))</f>
        <v>0</v>
      </c>
      <c r="AH1955" s="179">
        <f t="shared" si="904"/>
        <v>0</v>
      </c>
      <c r="AI1955" s="179">
        <f t="shared" si="905"/>
        <v>0</v>
      </c>
      <c r="AJ1955" s="179">
        <f t="shared" si="906"/>
        <v>0</v>
      </c>
      <c r="AK1955" s="179">
        <f t="shared" si="907"/>
        <v>0</v>
      </c>
      <c r="AL1955" s="179">
        <f t="shared" si="908"/>
        <v>0</v>
      </c>
      <c r="AM1955" s="180" t="str">
        <f>IF(L1955=1,Stundensätze!$D$13,IF(L1955=2,Stundensätze!$D$17,IF(L1955=4,Stundensätze!$D$21,"")))</f>
        <v/>
      </c>
      <c r="AN1955" s="180" t="str">
        <f>IF(L1955=1,Stundensätze!$D$15,IF(L1955=2,Stundensätze!$D$19,IF(L1955=4,Stundensätze!$D$23,"")))</f>
        <v/>
      </c>
      <c r="AO1955" s="180">
        <f t="shared" si="889"/>
        <v>0</v>
      </c>
      <c r="AP1955" s="180">
        <f t="shared" si="890"/>
        <v>0</v>
      </c>
      <c r="AQ1955" s="192" t="str">
        <f t="shared" si="891"/>
        <v/>
      </c>
      <c r="AR1955" s="192" t="str">
        <f t="shared" si="892"/>
        <v/>
      </c>
      <c r="AS1955" s="193">
        <f t="shared" si="893"/>
        <v>0</v>
      </c>
      <c r="AT1955" s="258">
        <f>IF(K1955=0,0,VLOOKUP(K1955,Kostenstellen!A:B,2,FALSE))</f>
        <v>0</v>
      </c>
      <c r="AU1955" s="68" t="str">
        <f t="shared" si="900"/>
        <v/>
      </c>
      <c r="AV1955" s="68" t="str">
        <f t="shared" si="901"/>
        <v/>
      </c>
      <c r="AW1955" s="68">
        <f>IF(AF1955=0,0,VLOOKUP($H1955,Leistungszahlen!$A$11:$H$158,4,FALSE))</f>
        <v>0</v>
      </c>
      <c r="AX1955" s="68">
        <f>IF(AF1955=0,0,VLOOKUP($H1955,Leistungszahlen!$A$11:$H$158,5,FALSE))</f>
        <v>0</v>
      </c>
      <c r="AY1955" s="68">
        <f>IF(AG1955=0,0,VLOOKUP($H1955,Leistungszahlen!$A$11:$H$158,6,FALSE))</f>
        <v>0</v>
      </c>
      <c r="AZ1955" s="68">
        <f t="shared" si="902"/>
        <v>0</v>
      </c>
      <c r="BA1955" s="68">
        <f t="shared" si="903"/>
        <v>0</v>
      </c>
      <c r="BC1955" s="68">
        <f t="shared" si="894"/>
        <v>0</v>
      </c>
      <c r="BD1955" s="285"/>
    </row>
    <row r="1956" spans="1:56" s="68" customFormat="1">
      <c r="A1956" s="200"/>
      <c r="B1956" s="200"/>
      <c r="C1956" s="200"/>
      <c r="D1956" s="200"/>
      <c r="E1956" s="200"/>
      <c r="F1956" s="200"/>
      <c r="G1956" s="200"/>
      <c r="H1956" s="201"/>
      <c r="I1956" s="202"/>
      <c r="J1956" s="200"/>
      <c r="K1956" s="176"/>
      <c r="L1956" s="176"/>
      <c r="M1956" s="176"/>
      <c r="N1956" s="286"/>
      <c r="O1956" s="286"/>
      <c r="P1956" s="176"/>
      <c r="Q1956" s="203">
        <f t="shared" si="895"/>
        <v>0</v>
      </c>
      <c r="R1956" s="203">
        <f t="shared" si="896"/>
        <v>0</v>
      </c>
      <c r="S1956" s="203">
        <f t="shared" si="897"/>
        <v>0</v>
      </c>
      <c r="T1956" s="203">
        <f t="shared" si="898"/>
        <v>0</v>
      </c>
      <c r="U1956" s="203">
        <f t="shared" si="899"/>
        <v>0</v>
      </c>
      <c r="V1956" s="175">
        <f>IF(Q1956&gt;0,VLOOKUP(Q1956,Jahresfaktoren!$A$11:$B$24,2,),0)</f>
        <v>0</v>
      </c>
      <c r="W1956" s="175">
        <f>IF(R1956&gt;0,VLOOKUP(R1956,Jahresfaktoren!$D$11:$E$24,2,),0)</f>
        <v>0</v>
      </c>
      <c r="X1956" s="175">
        <f>IF(S1956&gt;0,VLOOKUP(S1956,Jahresfaktoren!$A$28:$B$29,2,),0)</f>
        <v>0</v>
      </c>
      <c r="Y1956" s="175">
        <f>IF(T1956&gt;0,VLOOKUP(T1956,Jahresfaktoren!$A$28:$B$29,2,),0)</f>
        <v>0</v>
      </c>
      <c r="Z1956" s="175">
        <f>IF(U1956&gt;0,VLOOKUP(U1956,Jahresfaktoren!$A$32:$B$33,2,),)</f>
        <v>0</v>
      </c>
      <c r="AA1956" s="177" t="str">
        <f t="shared" si="884"/>
        <v/>
      </c>
      <c r="AB1956" s="177" t="str">
        <f t="shared" si="885"/>
        <v/>
      </c>
      <c r="AC1956" s="177" t="str">
        <f t="shared" si="886"/>
        <v/>
      </c>
      <c r="AD1956" s="177" t="str">
        <f t="shared" si="887"/>
        <v/>
      </c>
      <c r="AE1956" s="177" t="str">
        <f t="shared" si="888"/>
        <v/>
      </c>
      <c r="AF1956" s="178">
        <f>IF(Q1956&gt;0,VLOOKUP(H1956,Leistungszahlen!$A$11:$C$158,3,),0)</f>
        <v>0</v>
      </c>
      <c r="AG1956" s="178">
        <f>IF(R1956&gt;0,VLOOKUP(H1956,Leistungszahlen!$A$11:$F$158,6,),IF(T1956&gt;0,VLOOKUP(H1956,Leistungszahlen!$A$11:$F$158,6,),0))</f>
        <v>0</v>
      </c>
      <c r="AH1956" s="179">
        <f t="shared" si="904"/>
        <v>0</v>
      </c>
      <c r="AI1956" s="179">
        <f t="shared" si="905"/>
        <v>0</v>
      </c>
      <c r="AJ1956" s="179">
        <f t="shared" si="906"/>
        <v>0</v>
      </c>
      <c r="AK1956" s="179">
        <f t="shared" si="907"/>
        <v>0</v>
      </c>
      <c r="AL1956" s="179">
        <f t="shared" si="908"/>
        <v>0</v>
      </c>
      <c r="AM1956" s="180" t="str">
        <f>IF(L1956=1,Stundensätze!$D$13,IF(L1956=2,Stundensätze!$D$17,IF(L1956=4,Stundensätze!$D$21,"")))</f>
        <v/>
      </c>
      <c r="AN1956" s="180" t="str">
        <f>IF(L1956=1,Stundensätze!$D$15,IF(L1956=2,Stundensätze!$D$19,IF(L1956=4,Stundensätze!$D$23,"")))</f>
        <v/>
      </c>
      <c r="AO1956" s="180">
        <f t="shared" si="889"/>
        <v>0</v>
      </c>
      <c r="AP1956" s="180">
        <f t="shared" si="890"/>
        <v>0</v>
      </c>
      <c r="AQ1956" s="192" t="str">
        <f t="shared" si="891"/>
        <v/>
      </c>
      <c r="AR1956" s="192" t="str">
        <f t="shared" si="892"/>
        <v/>
      </c>
      <c r="AS1956" s="193">
        <f t="shared" si="893"/>
        <v>0</v>
      </c>
      <c r="AT1956" s="258">
        <f>IF(K1956=0,0,VLOOKUP(K1956,Kostenstellen!A:B,2,FALSE))</f>
        <v>0</v>
      </c>
      <c r="AU1956" s="68" t="str">
        <f t="shared" si="900"/>
        <v/>
      </c>
      <c r="AV1956" s="68" t="str">
        <f t="shared" si="901"/>
        <v/>
      </c>
      <c r="AW1956" s="68">
        <f>IF(AF1956=0,0,VLOOKUP($H1956,Leistungszahlen!$A$11:$H$158,4,FALSE))</f>
        <v>0</v>
      </c>
      <c r="AX1956" s="68">
        <f>IF(AF1956=0,0,VLOOKUP($H1956,Leistungszahlen!$A$11:$H$158,5,FALSE))</f>
        <v>0</v>
      </c>
      <c r="AY1956" s="68">
        <f>IF(AG1956=0,0,VLOOKUP($H1956,Leistungszahlen!$A$11:$H$158,6,FALSE))</f>
        <v>0</v>
      </c>
      <c r="AZ1956" s="68">
        <f t="shared" si="902"/>
        <v>0</v>
      </c>
      <c r="BA1956" s="68">
        <f t="shared" si="903"/>
        <v>0</v>
      </c>
      <c r="BC1956" s="68">
        <f t="shared" si="894"/>
        <v>0</v>
      </c>
      <c r="BD1956" s="285"/>
    </row>
    <row r="1957" spans="1:56" s="68" customFormat="1">
      <c r="A1957" s="200"/>
      <c r="B1957" s="200"/>
      <c r="C1957" s="200"/>
      <c r="D1957" s="200"/>
      <c r="E1957" s="200"/>
      <c r="F1957" s="200"/>
      <c r="G1957" s="200"/>
      <c r="H1957" s="201"/>
      <c r="I1957" s="202"/>
      <c r="J1957" s="200"/>
      <c r="K1957" s="176"/>
      <c r="L1957" s="176"/>
      <c r="M1957" s="176"/>
      <c r="N1957" s="286"/>
      <c r="O1957" s="286"/>
      <c r="P1957" s="176"/>
      <c r="Q1957" s="203">
        <f t="shared" si="895"/>
        <v>0</v>
      </c>
      <c r="R1957" s="203">
        <f t="shared" si="896"/>
        <v>0</v>
      </c>
      <c r="S1957" s="203">
        <f t="shared" si="897"/>
        <v>0</v>
      </c>
      <c r="T1957" s="203">
        <f t="shared" si="898"/>
        <v>0</v>
      </c>
      <c r="U1957" s="203">
        <f t="shared" si="899"/>
        <v>0</v>
      </c>
      <c r="V1957" s="175">
        <f>IF(Q1957&gt;0,VLOOKUP(Q1957,Jahresfaktoren!$A$11:$B$24,2,),0)</f>
        <v>0</v>
      </c>
      <c r="W1957" s="175">
        <f>IF(R1957&gt;0,VLOOKUP(R1957,Jahresfaktoren!$D$11:$E$24,2,),0)</f>
        <v>0</v>
      </c>
      <c r="X1957" s="175">
        <f>IF(S1957&gt;0,VLOOKUP(S1957,Jahresfaktoren!$A$28:$B$29,2,),0)</f>
        <v>0</v>
      </c>
      <c r="Y1957" s="175">
        <f>IF(T1957&gt;0,VLOOKUP(T1957,Jahresfaktoren!$A$28:$B$29,2,),0)</f>
        <v>0</v>
      </c>
      <c r="Z1957" s="175">
        <f>IF(U1957&gt;0,VLOOKUP(U1957,Jahresfaktoren!$A$32:$B$33,2,),)</f>
        <v>0</v>
      </c>
      <c r="AA1957" s="177" t="str">
        <f t="shared" si="884"/>
        <v/>
      </c>
      <c r="AB1957" s="177" t="str">
        <f t="shared" si="885"/>
        <v/>
      </c>
      <c r="AC1957" s="177" t="str">
        <f t="shared" si="886"/>
        <v/>
      </c>
      <c r="AD1957" s="177" t="str">
        <f t="shared" si="887"/>
        <v/>
      </c>
      <c r="AE1957" s="177" t="str">
        <f t="shared" si="888"/>
        <v/>
      </c>
      <c r="AF1957" s="178">
        <f>IF(Q1957&gt;0,VLOOKUP(H1957,Leistungszahlen!$A$11:$C$158,3,),0)</f>
        <v>0</v>
      </c>
      <c r="AG1957" s="178">
        <f>IF(R1957&gt;0,VLOOKUP(H1957,Leistungszahlen!$A$11:$F$158,6,),IF(T1957&gt;0,VLOOKUP(H1957,Leistungszahlen!$A$11:$F$158,6,),0))</f>
        <v>0</v>
      </c>
      <c r="AH1957" s="179">
        <f t="shared" si="904"/>
        <v>0</v>
      </c>
      <c r="AI1957" s="179">
        <f t="shared" si="905"/>
        <v>0</v>
      </c>
      <c r="AJ1957" s="179">
        <f t="shared" si="906"/>
        <v>0</v>
      </c>
      <c r="AK1957" s="179">
        <f t="shared" si="907"/>
        <v>0</v>
      </c>
      <c r="AL1957" s="179">
        <f t="shared" si="908"/>
        <v>0</v>
      </c>
      <c r="AM1957" s="180" t="str">
        <f>IF(L1957=1,Stundensätze!$D$13,IF(L1957=2,Stundensätze!$D$17,IF(L1957=4,Stundensätze!$D$21,"")))</f>
        <v/>
      </c>
      <c r="AN1957" s="180" t="str">
        <f>IF(L1957=1,Stundensätze!$D$15,IF(L1957=2,Stundensätze!$D$19,IF(L1957=4,Stundensätze!$D$23,"")))</f>
        <v/>
      </c>
      <c r="AO1957" s="180">
        <f t="shared" si="889"/>
        <v>0</v>
      </c>
      <c r="AP1957" s="180">
        <f t="shared" si="890"/>
        <v>0</v>
      </c>
      <c r="AQ1957" s="192" t="str">
        <f t="shared" si="891"/>
        <v/>
      </c>
      <c r="AR1957" s="192" t="str">
        <f t="shared" si="892"/>
        <v/>
      </c>
      <c r="AS1957" s="193">
        <f t="shared" si="893"/>
        <v>0</v>
      </c>
      <c r="AT1957" s="258">
        <f>IF(K1957=0,0,VLOOKUP(K1957,Kostenstellen!A:B,2,FALSE))</f>
        <v>0</v>
      </c>
      <c r="AU1957" s="68" t="str">
        <f t="shared" si="900"/>
        <v/>
      </c>
      <c r="AV1957" s="68" t="str">
        <f t="shared" si="901"/>
        <v/>
      </c>
      <c r="AW1957" s="68">
        <f>IF(AF1957=0,0,VLOOKUP($H1957,Leistungszahlen!$A$11:$H$158,4,FALSE))</f>
        <v>0</v>
      </c>
      <c r="AX1957" s="68">
        <f>IF(AF1957=0,0,VLOOKUP($H1957,Leistungszahlen!$A$11:$H$158,5,FALSE))</f>
        <v>0</v>
      </c>
      <c r="AY1957" s="68">
        <f>IF(AG1957=0,0,VLOOKUP($H1957,Leistungszahlen!$A$11:$H$158,6,FALSE))</f>
        <v>0</v>
      </c>
      <c r="AZ1957" s="68">
        <f t="shared" si="902"/>
        <v>0</v>
      </c>
      <c r="BA1957" s="68">
        <f t="shared" si="903"/>
        <v>0</v>
      </c>
      <c r="BC1957" s="68">
        <f t="shared" si="894"/>
        <v>0</v>
      </c>
      <c r="BD1957" s="285"/>
    </row>
    <row r="1958" spans="1:56" s="68" customFormat="1">
      <c r="A1958" s="200"/>
      <c r="B1958" s="200"/>
      <c r="C1958" s="200"/>
      <c r="D1958" s="200"/>
      <c r="E1958" s="200"/>
      <c r="F1958" s="200"/>
      <c r="G1958" s="200"/>
      <c r="H1958" s="201"/>
      <c r="I1958" s="202"/>
      <c r="J1958" s="200"/>
      <c r="K1958" s="176"/>
      <c r="L1958" s="176"/>
      <c r="M1958" s="176"/>
      <c r="N1958" s="286"/>
      <c r="O1958" s="286"/>
      <c r="P1958" s="176"/>
      <c r="Q1958" s="203">
        <f t="shared" si="895"/>
        <v>0</v>
      </c>
      <c r="R1958" s="203">
        <f t="shared" si="896"/>
        <v>0</v>
      </c>
      <c r="S1958" s="203">
        <f t="shared" si="897"/>
        <v>0</v>
      </c>
      <c r="T1958" s="203">
        <f t="shared" si="898"/>
        <v>0</v>
      </c>
      <c r="U1958" s="203">
        <f t="shared" si="899"/>
        <v>0</v>
      </c>
      <c r="V1958" s="175">
        <f>IF(Q1958&gt;0,VLOOKUP(Q1958,Jahresfaktoren!$A$11:$B$24,2,),0)</f>
        <v>0</v>
      </c>
      <c r="W1958" s="175">
        <f>IF(R1958&gt;0,VLOOKUP(R1958,Jahresfaktoren!$D$11:$E$24,2,),0)</f>
        <v>0</v>
      </c>
      <c r="X1958" s="175">
        <f>IF(S1958&gt;0,VLOOKUP(S1958,Jahresfaktoren!$A$28:$B$29,2,),0)</f>
        <v>0</v>
      </c>
      <c r="Y1958" s="175">
        <f>IF(T1958&gt;0,VLOOKUP(T1958,Jahresfaktoren!$A$28:$B$29,2,),0)</f>
        <v>0</v>
      </c>
      <c r="Z1958" s="175">
        <f>IF(U1958&gt;0,VLOOKUP(U1958,Jahresfaktoren!$A$32:$B$33,2,),)</f>
        <v>0</v>
      </c>
      <c r="AA1958" s="177" t="str">
        <f t="shared" si="884"/>
        <v/>
      </c>
      <c r="AB1958" s="177" t="str">
        <f t="shared" si="885"/>
        <v/>
      </c>
      <c r="AC1958" s="177" t="str">
        <f t="shared" si="886"/>
        <v/>
      </c>
      <c r="AD1958" s="177" t="str">
        <f t="shared" si="887"/>
        <v/>
      </c>
      <c r="AE1958" s="177" t="str">
        <f t="shared" si="888"/>
        <v/>
      </c>
      <c r="AF1958" s="178">
        <f>IF(Q1958&gt;0,VLOOKUP(H1958,Leistungszahlen!$A$11:$C$158,3,),0)</f>
        <v>0</v>
      </c>
      <c r="AG1958" s="178">
        <f>IF(R1958&gt;0,VLOOKUP(H1958,Leistungszahlen!$A$11:$F$158,6,),IF(T1958&gt;0,VLOOKUP(H1958,Leistungszahlen!$A$11:$F$158,6,),0))</f>
        <v>0</v>
      </c>
      <c r="AH1958" s="179">
        <f t="shared" si="904"/>
        <v>0</v>
      </c>
      <c r="AI1958" s="179">
        <f t="shared" si="905"/>
        <v>0</v>
      </c>
      <c r="AJ1958" s="179">
        <f t="shared" si="906"/>
        <v>0</v>
      </c>
      <c r="AK1958" s="179">
        <f t="shared" si="907"/>
        <v>0</v>
      </c>
      <c r="AL1958" s="179">
        <f t="shared" si="908"/>
        <v>0</v>
      </c>
      <c r="AM1958" s="180" t="str">
        <f>IF(L1958=1,Stundensätze!$D$13,IF(L1958=2,Stundensätze!$D$17,IF(L1958=4,Stundensätze!$D$21,"")))</f>
        <v/>
      </c>
      <c r="AN1958" s="180" t="str">
        <f>IF(L1958=1,Stundensätze!$D$15,IF(L1958=2,Stundensätze!$D$19,IF(L1958=4,Stundensätze!$D$23,"")))</f>
        <v/>
      </c>
      <c r="AO1958" s="180">
        <f t="shared" si="889"/>
        <v>0</v>
      </c>
      <c r="AP1958" s="180">
        <f t="shared" si="890"/>
        <v>0</v>
      </c>
      <c r="AQ1958" s="192" t="str">
        <f t="shared" si="891"/>
        <v/>
      </c>
      <c r="AR1958" s="192" t="str">
        <f t="shared" si="892"/>
        <v/>
      </c>
      <c r="AS1958" s="193">
        <f t="shared" si="893"/>
        <v>0</v>
      </c>
      <c r="AT1958" s="258">
        <f>IF(K1958=0,0,VLOOKUP(K1958,Kostenstellen!A:B,2,FALSE))</f>
        <v>0</v>
      </c>
      <c r="AU1958" s="68" t="str">
        <f t="shared" si="900"/>
        <v/>
      </c>
      <c r="AV1958" s="68" t="str">
        <f t="shared" si="901"/>
        <v/>
      </c>
      <c r="AW1958" s="68">
        <f>IF(AF1958=0,0,VLOOKUP($H1958,Leistungszahlen!$A$11:$H$158,4,FALSE))</f>
        <v>0</v>
      </c>
      <c r="AX1958" s="68">
        <f>IF(AF1958=0,0,VLOOKUP($H1958,Leistungszahlen!$A$11:$H$158,5,FALSE))</f>
        <v>0</v>
      </c>
      <c r="AY1958" s="68">
        <f>IF(AG1958=0,0,VLOOKUP($H1958,Leistungszahlen!$A$11:$H$158,6,FALSE))</f>
        <v>0</v>
      </c>
      <c r="AZ1958" s="68">
        <f t="shared" si="902"/>
        <v>0</v>
      </c>
      <c r="BA1958" s="68">
        <f t="shared" si="903"/>
        <v>0</v>
      </c>
      <c r="BC1958" s="68">
        <f t="shared" si="894"/>
        <v>0</v>
      </c>
      <c r="BD1958" s="285"/>
    </row>
    <row r="1959" spans="1:56" s="68" customFormat="1">
      <c r="A1959" s="200"/>
      <c r="B1959" s="200"/>
      <c r="C1959" s="200"/>
      <c r="D1959" s="200"/>
      <c r="E1959" s="200"/>
      <c r="F1959" s="200"/>
      <c r="G1959" s="200"/>
      <c r="H1959" s="201"/>
      <c r="I1959" s="202"/>
      <c r="J1959" s="200"/>
      <c r="K1959" s="176"/>
      <c r="L1959" s="176"/>
      <c r="M1959" s="176"/>
      <c r="N1959" s="286"/>
      <c r="O1959" s="286"/>
      <c r="P1959" s="176"/>
      <c r="Q1959" s="203">
        <f t="shared" si="895"/>
        <v>0</v>
      </c>
      <c r="R1959" s="203">
        <f t="shared" si="896"/>
        <v>0</v>
      </c>
      <c r="S1959" s="203">
        <f t="shared" si="897"/>
        <v>0</v>
      </c>
      <c r="T1959" s="203">
        <f t="shared" si="898"/>
        <v>0</v>
      </c>
      <c r="U1959" s="203">
        <f t="shared" si="899"/>
        <v>0</v>
      </c>
      <c r="V1959" s="175">
        <f>IF(Q1959&gt;0,VLOOKUP(Q1959,Jahresfaktoren!$A$11:$B$24,2,),0)</f>
        <v>0</v>
      </c>
      <c r="W1959" s="175">
        <f>IF(R1959&gt;0,VLOOKUP(R1959,Jahresfaktoren!$D$11:$E$24,2,),0)</f>
        <v>0</v>
      </c>
      <c r="X1959" s="175">
        <f>IF(S1959&gt;0,VLOOKUP(S1959,Jahresfaktoren!$A$28:$B$29,2,),0)</f>
        <v>0</v>
      </c>
      <c r="Y1959" s="175">
        <f>IF(T1959&gt;0,VLOOKUP(T1959,Jahresfaktoren!$A$28:$B$29,2,),0)</f>
        <v>0</v>
      </c>
      <c r="Z1959" s="175">
        <f>IF(U1959&gt;0,VLOOKUP(U1959,Jahresfaktoren!$A$32:$B$33,2,),)</f>
        <v>0</v>
      </c>
      <c r="AA1959" s="177" t="str">
        <f t="shared" si="884"/>
        <v/>
      </c>
      <c r="AB1959" s="177" t="str">
        <f t="shared" si="885"/>
        <v/>
      </c>
      <c r="AC1959" s="177" t="str">
        <f t="shared" si="886"/>
        <v/>
      </c>
      <c r="AD1959" s="177" t="str">
        <f t="shared" si="887"/>
        <v/>
      </c>
      <c r="AE1959" s="177" t="str">
        <f t="shared" si="888"/>
        <v/>
      </c>
      <c r="AF1959" s="178">
        <f>IF(Q1959&gt;0,VLOOKUP(H1959,Leistungszahlen!$A$11:$C$158,3,),0)</f>
        <v>0</v>
      </c>
      <c r="AG1959" s="178">
        <f>IF(R1959&gt;0,VLOOKUP(H1959,Leistungszahlen!$A$11:$F$158,6,),IF(T1959&gt;0,VLOOKUP(H1959,Leistungszahlen!$A$11:$F$158,6,),0))</f>
        <v>0</v>
      </c>
      <c r="AH1959" s="179">
        <f t="shared" si="904"/>
        <v>0</v>
      </c>
      <c r="AI1959" s="179">
        <f t="shared" si="905"/>
        <v>0</v>
      </c>
      <c r="AJ1959" s="179">
        <f t="shared" si="906"/>
        <v>0</v>
      </c>
      <c r="AK1959" s="179">
        <f t="shared" si="907"/>
        <v>0</v>
      </c>
      <c r="AL1959" s="179">
        <f t="shared" si="908"/>
        <v>0</v>
      </c>
      <c r="AM1959" s="180" t="str">
        <f>IF(L1959=1,Stundensätze!$D$13,IF(L1959=2,Stundensätze!$D$17,IF(L1959=4,Stundensätze!$D$21,"")))</f>
        <v/>
      </c>
      <c r="AN1959" s="180" t="str">
        <f>IF(L1959=1,Stundensätze!$D$15,IF(L1959=2,Stundensätze!$D$19,IF(L1959=4,Stundensätze!$D$23,"")))</f>
        <v/>
      </c>
      <c r="AO1959" s="180">
        <f t="shared" si="889"/>
        <v>0</v>
      </c>
      <c r="AP1959" s="180">
        <f t="shared" si="890"/>
        <v>0</v>
      </c>
      <c r="AQ1959" s="192" t="str">
        <f t="shared" si="891"/>
        <v/>
      </c>
      <c r="AR1959" s="192" t="str">
        <f t="shared" si="892"/>
        <v/>
      </c>
      <c r="AS1959" s="193">
        <f t="shared" si="893"/>
        <v>0</v>
      </c>
      <c r="AT1959" s="258">
        <f>IF(K1959=0,0,VLOOKUP(K1959,Kostenstellen!A:B,2,FALSE))</f>
        <v>0</v>
      </c>
      <c r="AU1959" s="68" t="str">
        <f t="shared" si="900"/>
        <v/>
      </c>
      <c r="AV1959" s="68" t="str">
        <f t="shared" si="901"/>
        <v/>
      </c>
      <c r="AW1959" s="68">
        <f>IF(AF1959=0,0,VLOOKUP($H1959,Leistungszahlen!$A$11:$H$158,4,FALSE))</f>
        <v>0</v>
      </c>
      <c r="AX1959" s="68">
        <f>IF(AF1959=0,0,VLOOKUP($H1959,Leistungszahlen!$A$11:$H$158,5,FALSE))</f>
        <v>0</v>
      </c>
      <c r="AY1959" s="68">
        <f>IF(AG1959=0,0,VLOOKUP($H1959,Leistungszahlen!$A$11:$H$158,6,FALSE))</f>
        <v>0</v>
      </c>
      <c r="AZ1959" s="68">
        <f t="shared" si="902"/>
        <v>0</v>
      </c>
      <c r="BA1959" s="68">
        <f t="shared" si="903"/>
        <v>0</v>
      </c>
      <c r="BC1959" s="68">
        <f t="shared" si="894"/>
        <v>0</v>
      </c>
      <c r="BD1959" s="285"/>
    </row>
    <row r="1960" spans="1:56" s="68" customFormat="1">
      <c r="A1960" s="200"/>
      <c r="B1960" s="200"/>
      <c r="C1960" s="200"/>
      <c r="D1960" s="200"/>
      <c r="E1960" s="200"/>
      <c r="F1960" s="200"/>
      <c r="G1960" s="200"/>
      <c r="H1960" s="201"/>
      <c r="I1960" s="202"/>
      <c r="J1960" s="200"/>
      <c r="K1960" s="176"/>
      <c r="L1960" s="176"/>
      <c r="M1960" s="176"/>
      <c r="N1960" s="286"/>
      <c r="O1960" s="286"/>
      <c r="P1960" s="176"/>
      <c r="Q1960" s="203">
        <f t="shared" si="895"/>
        <v>0</v>
      </c>
      <c r="R1960" s="203">
        <f t="shared" si="896"/>
        <v>0</v>
      </c>
      <c r="S1960" s="203">
        <f t="shared" si="897"/>
        <v>0</v>
      </c>
      <c r="T1960" s="203">
        <f t="shared" si="898"/>
        <v>0</v>
      </c>
      <c r="U1960" s="203">
        <f t="shared" si="899"/>
        <v>0</v>
      </c>
      <c r="V1960" s="175">
        <f>IF(Q1960&gt;0,VLOOKUP(Q1960,Jahresfaktoren!$A$11:$B$24,2,),0)</f>
        <v>0</v>
      </c>
      <c r="W1960" s="175">
        <f>IF(R1960&gt;0,VLOOKUP(R1960,Jahresfaktoren!$D$11:$E$24,2,),0)</f>
        <v>0</v>
      </c>
      <c r="X1960" s="175">
        <f>IF(S1960&gt;0,VLOOKUP(S1960,Jahresfaktoren!$A$28:$B$29,2,),0)</f>
        <v>0</v>
      </c>
      <c r="Y1960" s="175">
        <f>IF(T1960&gt;0,VLOOKUP(T1960,Jahresfaktoren!$A$28:$B$29,2,),0)</f>
        <v>0</v>
      </c>
      <c r="Z1960" s="175">
        <f>IF(U1960&gt;0,VLOOKUP(U1960,Jahresfaktoren!$A$32:$B$33,2,),)</f>
        <v>0</v>
      </c>
      <c r="AA1960" s="177" t="str">
        <f t="shared" si="884"/>
        <v/>
      </c>
      <c r="AB1960" s="177" t="str">
        <f t="shared" si="885"/>
        <v/>
      </c>
      <c r="AC1960" s="177" t="str">
        <f t="shared" si="886"/>
        <v/>
      </c>
      <c r="AD1960" s="177" t="str">
        <f t="shared" si="887"/>
        <v/>
      </c>
      <c r="AE1960" s="177" t="str">
        <f t="shared" si="888"/>
        <v/>
      </c>
      <c r="AF1960" s="178">
        <f>IF(Q1960&gt;0,VLOOKUP(H1960,Leistungszahlen!$A$11:$C$158,3,),0)</f>
        <v>0</v>
      </c>
      <c r="AG1960" s="178">
        <f>IF(R1960&gt;0,VLOOKUP(H1960,Leistungszahlen!$A$11:$F$158,6,),IF(T1960&gt;0,VLOOKUP(H1960,Leistungszahlen!$A$11:$F$158,6,),0))</f>
        <v>0</v>
      </c>
      <c r="AH1960" s="179">
        <f t="shared" si="904"/>
        <v>0</v>
      </c>
      <c r="AI1960" s="179">
        <f t="shared" si="905"/>
        <v>0</v>
      </c>
      <c r="AJ1960" s="179">
        <f t="shared" si="906"/>
        <v>0</v>
      </c>
      <c r="AK1960" s="179">
        <f t="shared" si="907"/>
        <v>0</v>
      </c>
      <c r="AL1960" s="179">
        <f t="shared" si="908"/>
        <v>0</v>
      </c>
      <c r="AM1960" s="180" t="str">
        <f>IF(L1960=1,Stundensätze!$D$13,IF(L1960=2,Stundensätze!$D$17,IF(L1960=4,Stundensätze!$D$21,"")))</f>
        <v/>
      </c>
      <c r="AN1960" s="180" t="str">
        <f>IF(L1960=1,Stundensätze!$D$15,IF(L1960=2,Stundensätze!$D$19,IF(L1960=4,Stundensätze!$D$23,"")))</f>
        <v/>
      </c>
      <c r="AO1960" s="180">
        <f t="shared" si="889"/>
        <v>0</v>
      </c>
      <c r="AP1960" s="180">
        <f t="shared" si="890"/>
        <v>0</v>
      </c>
      <c r="AQ1960" s="192" t="str">
        <f t="shared" si="891"/>
        <v/>
      </c>
      <c r="AR1960" s="192" t="str">
        <f t="shared" si="892"/>
        <v/>
      </c>
      <c r="AS1960" s="193">
        <f t="shared" si="893"/>
        <v>0</v>
      </c>
      <c r="AT1960" s="258">
        <f>IF(K1960=0,0,VLOOKUP(K1960,Kostenstellen!A:B,2,FALSE))</f>
        <v>0</v>
      </c>
      <c r="AU1960" s="68" t="str">
        <f t="shared" si="900"/>
        <v/>
      </c>
      <c r="AV1960" s="68" t="str">
        <f t="shared" si="901"/>
        <v/>
      </c>
      <c r="AW1960" s="68">
        <f>IF(AF1960=0,0,VLOOKUP($H1960,Leistungszahlen!$A$11:$H$158,4,FALSE))</f>
        <v>0</v>
      </c>
      <c r="AX1960" s="68">
        <f>IF(AF1960=0,0,VLOOKUP($H1960,Leistungszahlen!$A$11:$H$158,5,FALSE))</f>
        <v>0</v>
      </c>
      <c r="AY1960" s="68">
        <f>IF(AG1960=0,0,VLOOKUP($H1960,Leistungszahlen!$A$11:$H$158,6,FALSE))</f>
        <v>0</v>
      </c>
      <c r="AZ1960" s="68">
        <f t="shared" si="902"/>
        <v>0</v>
      </c>
      <c r="BA1960" s="68">
        <f t="shared" si="903"/>
        <v>0</v>
      </c>
      <c r="BC1960" s="68">
        <f t="shared" si="894"/>
        <v>0</v>
      </c>
      <c r="BD1960" s="285"/>
    </row>
    <row r="1961" spans="1:56" s="68" customFormat="1">
      <c r="A1961" s="200"/>
      <c r="B1961" s="200"/>
      <c r="C1961" s="200"/>
      <c r="D1961" s="200"/>
      <c r="E1961" s="200"/>
      <c r="F1961" s="200"/>
      <c r="G1961" s="200"/>
      <c r="H1961" s="201"/>
      <c r="I1961" s="202"/>
      <c r="J1961" s="200"/>
      <c r="K1961" s="176"/>
      <c r="L1961" s="176"/>
      <c r="M1961" s="176"/>
      <c r="N1961" s="286"/>
      <c r="O1961" s="286"/>
      <c r="P1961" s="176"/>
      <c r="Q1961" s="203">
        <f t="shared" si="895"/>
        <v>0</v>
      </c>
      <c r="R1961" s="203">
        <f t="shared" si="896"/>
        <v>0</v>
      </c>
      <c r="S1961" s="203">
        <f t="shared" si="897"/>
        <v>0</v>
      </c>
      <c r="T1961" s="203">
        <f t="shared" si="898"/>
        <v>0</v>
      </c>
      <c r="U1961" s="203">
        <f t="shared" si="899"/>
        <v>0</v>
      </c>
      <c r="V1961" s="175">
        <f>IF(Q1961&gt;0,VLOOKUP(Q1961,Jahresfaktoren!$A$11:$B$24,2,),0)</f>
        <v>0</v>
      </c>
      <c r="W1961" s="175">
        <f>IF(R1961&gt;0,VLOOKUP(R1961,Jahresfaktoren!$D$11:$E$24,2,),0)</f>
        <v>0</v>
      </c>
      <c r="X1961" s="175">
        <f>IF(S1961&gt;0,VLOOKUP(S1961,Jahresfaktoren!$A$28:$B$29,2,),0)</f>
        <v>0</v>
      </c>
      <c r="Y1961" s="175">
        <f>IF(T1961&gt;0,VLOOKUP(T1961,Jahresfaktoren!$A$28:$B$29,2,),0)</f>
        <v>0</v>
      </c>
      <c r="Z1961" s="175">
        <f>IF(U1961&gt;0,VLOOKUP(U1961,Jahresfaktoren!$A$32:$B$33,2,),)</f>
        <v>0</v>
      </c>
      <c r="AA1961" s="177" t="str">
        <f t="shared" si="884"/>
        <v/>
      </c>
      <c r="AB1961" s="177" t="str">
        <f t="shared" si="885"/>
        <v/>
      </c>
      <c r="AC1961" s="177" t="str">
        <f t="shared" si="886"/>
        <v/>
      </c>
      <c r="AD1961" s="177" t="str">
        <f t="shared" si="887"/>
        <v/>
      </c>
      <c r="AE1961" s="177" t="str">
        <f t="shared" si="888"/>
        <v/>
      </c>
      <c r="AF1961" s="178">
        <f>IF(Q1961&gt;0,VLOOKUP(H1961,Leistungszahlen!$A$11:$C$158,3,),0)</f>
        <v>0</v>
      </c>
      <c r="AG1961" s="178">
        <f>IF(R1961&gt;0,VLOOKUP(H1961,Leistungszahlen!$A$11:$F$158,6,),IF(T1961&gt;0,VLOOKUP(H1961,Leistungszahlen!$A$11:$F$158,6,),0))</f>
        <v>0</v>
      </c>
      <c r="AH1961" s="179">
        <f t="shared" si="904"/>
        <v>0</v>
      </c>
      <c r="AI1961" s="179">
        <f t="shared" si="905"/>
        <v>0</v>
      </c>
      <c r="AJ1961" s="179">
        <f t="shared" si="906"/>
        <v>0</v>
      </c>
      <c r="AK1961" s="179">
        <f t="shared" si="907"/>
        <v>0</v>
      </c>
      <c r="AL1961" s="179">
        <f t="shared" si="908"/>
        <v>0</v>
      </c>
      <c r="AM1961" s="180" t="str">
        <f>IF(L1961=1,Stundensätze!$D$13,IF(L1961=2,Stundensätze!$D$17,IF(L1961=4,Stundensätze!$D$21,"")))</f>
        <v/>
      </c>
      <c r="AN1961" s="180" t="str">
        <f>IF(L1961=1,Stundensätze!$D$15,IF(L1961=2,Stundensätze!$D$19,IF(L1961=4,Stundensätze!$D$23,"")))</f>
        <v/>
      </c>
      <c r="AO1961" s="180">
        <f t="shared" si="889"/>
        <v>0</v>
      </c>
      <c r="AP1961" s="180">
        <f t="shared" si="890"/>
        <v>0</v>
      </c>
      <c r="AQ1961" s="192" t="str">
        <f t="shared" si="891"/>
        <v/>
      </c>
      <c r="AR1961" s="192" t="str">
        <f t="shared" si="892"/>
        <v/>
      </c>
      <c r="AS1961" s="193">
        <f t="shared" si="893"/>
        <v>0</v>
      </c>
      <c r="AT1961" s="258">
        <f>IF(K1961=0,0,VLOOKUP(K1961,Kostenstellen!A:B,2,FALSE))</f>
        <v>0</v>
      </c>
      <c r="AU1961" s="68" t="str">
        <f t="shared" si="900"/>
        <v/>
      </c>
      <c r="AV1961" s="68" t="str">
        <f t="shared" si="901"/>
        <v/>
      </c>
      <c r="AW1961" s="68">
        <f>IF(AF1961=0,0,VLOOKUP($H1961,Leistungszahlen!$A$11:$H$158,4,FALSE))</f>
        <v>0</v>
      </c>
      <c r="AX1961" s="68">
        <f>IF(AF1961=0,0,VLOOKUP($H1961,Leistungszahlen!$A$11:$H$158,5,FALSE))</f>
        <v>0</v>
      </c>
      <c r="AY1961" s="68">
        <f>IF(AG1961=0,0,VLOOKUP($H1961,Leistungszahlen!$A$11:$H$158,6,FALSE))</f>
        <v>0</v>
      </c>
      <c r="AZ1961" s="68">
        <f t="shared" si="902"/>
        <v>0</v>
      </c>
      <c r="BA1961" s="68">
        <f t="shared" si="903"/>
        <v>0</v>
      </c>
      <c r="BC1961" s="68">
        <f t="shared" si="894"/>
        <v>0</v>
      </c>
      <c r="BD1961" s="285"/>
    </row>
    <row r="1962" spans="1:56" s="68" customFormat="1">
      <c r="A1962" s="200"/>
      <c r="B1962" s="200"/>
      <c r="C1962" s="200"/>
      <c r="D1962" s="200"/>
      <c r="E1962" s="200"/>
      <c r="F1962" s="200"/>
      <c r="G1962" s="200"/>
      <c r="H1962" s="201"/>
      <c r="I1962" s="202"/>
      <c r="J1962" s="200"/>
      <c r="K1962" s="176"/>
      <c r="L1962" s="176"/>
      <c r="M1962" s="176"/>
      <c r="N1962" s="286"/>
      <c r="O1962" s="286"/>
      <c r="P1962" s="176"/>
      <c r="Q1962" s="203">
        <f t="shared" si="895"/>
        <v>0</v>
      </c>
      <c r="R1962" s="203">
        <f t="shared" si="896"/>
        <v>0</v>
      </c>
      <c r="S1962" s="203">
        <f t="shared" si="897"/>
        <v>0</v>
      </c>
      <c r="T1962" s="203">
        <f t="shared" si="898"/>
        <v>0</v>
      </c>
      <c r="U1962" s="203">
        <f t="shared" si="899"/>
        <v>0</v>
      </c>
      <c r="V1962" s="175">
        <f>IF(Q1962&gt;0,VLOOKUP(Q1962,Jahresfaktoren!$A$11:$B$24,2,),0)</f>
        <v>0</v>
      </c>
      <c r="W1962" s="175">
        <f>IF(R1962&gt;0,VLOOKUP(R1962,Jahresfaktoren!$D$11:$E$24,2,),0)</f>
        <v>0</v>
      </c>
      <c r="X1962" s="175">
        <f>IF(S1962&gt;0,VLOOKUP(S1962,Jahresfaktoren!$A$28:$B$29,2,),0)</f>
        <v>0</v>
      </c>
      <c r="Y1962" s="175">
        <f>IF(T1962&gt;0,VLOOKUP(T1962,Jahresfaktoren!$A$28:$B$29,2,),0)</f>
        <v>0</v>
      </c>
      <c r="Z1962" s="175">
        <f>IF(U1962&gt;0,VLOOKUP(U1962,Jahresfaktoren!$A$32:$B$33,2,),)</f>
        <v>0</v>
      </c>
      <c r="AA1962" s="177" t="str">
        <f t="shared" si="884"/>
        <v/>
      </c>
      <c r="AB1962" s="177" t="str">
        <f t="shared" si="885"/>
        <v/>
      </c>
      <c r="AC1962" s="177" t="str">
        <f t="shared" si="886"/>
        <v/>
      </c>
      <c r="AD1962" s="177" t="str">
        <f t="shared" si="887"/>
        <v/>
      </c>
      <c r="AE1962" s="177" t="str">
        <f t="shared" si="888"/>
        <v/>
      </c>
      <c r="AF1962" s="178">
        <f>IF(Q1962&gt;0,VLOOKUP(H1962,Leistungszahlen!$A$11:$C$158,3,),0)</f>
        <v>0</v>
      </c>
      <c r="AG1962" s="178">
        <f>IF(R1962&gt;0,VLOOKUP(H1962,Leistungszahlen!$A$11:$F$158,6,),IF(T1962&gt;0,VLOOKUP(H1962,Leistungszahlen!$A$11:$F$158,6,),0))</f>
        <v>0</v>
      </c>
      <c r="AH1962" s="179">
        <f t="shared" si="904"/>
        <v>0</v>
      </c>
      <c r="AI1962" s="179">
        <f t="shared" si="905"/>
        <v>0</v>
      </c>
      <c r="AJ1962" s="179">
        <f t="shared" si="906"/>
        <v>0</v>
      </c>
      <c r="AK1962" s="179">
        <f t="shared" si="907"/>
        <v>0</v>
      </c>
      <c r="AL1962" s="179">
        <f t="shared" si="908"/>
        <v>0</v>
      </c>
      <c r="AM1962" s="180" t="str">
        <f>IF(L1962=1,Stundensätze!$D$13,IF(L1962=2,Stundensätze!$D$17,IF(L1962=4,Stundensätze!$D$21,"")))</f>
        <v/>
      </c>
      <c r="AN1962" s="180" t="str">
        <f>IF(L1962=1,Stundensätze!$D$15,IF(L1962=2,Stundensätze!$D$19,IF(L1962=4,Stundensätze!$D$23,"")))</f>
        <v/>
      </c>
      <c r="AO1962" s="180">
        <f t="shared" si="889"/>
        <v>0</v>
      </c>
      <c r="AP1962" s="180">
        <f t="shared" si="890"/>
        <v>0</v>
      </c>
      <c r="AQ1962" s="192" t="str">
        <f t="shared" si="891"/>
        <v/>
      </c>
      <c r="AR1962" s="192" t="str">
        <f t="shared" si="892"/>
        <v/>
      </c>
      <c r="AS1962" s="193">
        <f t="shared" si="893"/>
        <v>0</v>
      </c>
      <c r="AT1962" s="258">
        <f>IF(K1962=0,0,VLOOKUP(K1962,Kostenstellen!A:B,2,FALSE))</f>
        <v>0</v>
      </c>
      <c r="AU1962" s="68" t="str">
        <f t="shared" si="900"/>
        <v/>
      </c>
      <c r="AV1962" s="68" t="str">
        <f t="shared" si="901"/>
        <v/>
      </c>
      <c r="AW1962" s="68">
        <f>IF(AF1962=0,0,VLOOKUP($H1962,Leistungszahlen!$A$11:$H$158,4,FALSE))</f>
        <v>0</v>
      </c>
      <c r="AX1962" s="68">
        <f>IF(AF1962=0,0,VLOOKUP($H1962,Leistungszahlen!$A$11:$H$158,5,FALSE))</f>
        <v>0</v>
      </c>
      <c r="AY1962" s="68">
        <f>IF(AG1962=0,0,VLOOKUP($H1962,Leistungszahlen!$A$11:$H$158,6,FALSE))</f>
        <v>0</v>
      </c>
      <c r="AZ1962" s="68">
        <f t="shared" si="902"/>
        <v>0</v>
      </c>
      <c r="BA1962" s="68">
        <f t="shared" si="903"/>
        <v>0</v>
      </c>
      <c r="BC1962" s="68">
        <f t="shared" si="894"/>
        <v>0</v>
      </c>
      <c r="BD1962" s="285"/>
    </row>
    <row r="1963" spans="1:56" s="68" customFormat="1">
      <c r="A1963" s="200"/>
      <c r="B1963" s="200"/>
      <c r="C1963" s="200"/>
      <c r="D1963" s="200"/>
      <c r="E1963" s="200"/>
      <c r="F1963" s="200"/>
      <c r="G1963" s="200"/>
      <c r="H1963" s="201"/>
      <c r="I1963" s="202"/>
      <c r="J1963" s="200"/>
      <c r="K1963" s="176"/>
      <c r="L1963" s="176"/>
      <c r="M1963" s="176"/>
      <c r="N1963" s="286"/>
      <c r="O1963" s="286"/>
      <c r="P1963" s="176"/>
      <c r="Q1963" s="203">
        <f t="shared" si="895"/>
        <v>0</v>
      </c>
      <c r="R1963" s="203">
        <f t="shared" si="896"/>
        <v>0</v>
      </c>
      <c r="S1963" s="203">
        <f t="shared" si="897"/>
        <v>0</v>
      </c>
      <c r="T1963" s="203">
        <f t="shared" si="898"/>
        <v>0</v>
      </c>
      <c r="U1963" s="203">
        <f t="shared" si="899"/>
        <v>0</v>
      </c>
      <c r="V1963" s="175">
        <f>IF(Q1963&gt;0,VLOOKUP(Q1963,Jahresfaktoren!$A$11:$B$24,2,),0)</f>
        <v>0</v>
      </c>
      <c r="W1963" s="175">
        <f>IF(R1963&gt;0,VLOOKUP(R1963,Jahresfaktoren!$D$11:$E$24,2,),0)</f>
        <v>0</v>
      </c>
      <c r="X1963" s="175">
        <f>IF(S1963&gt;0,VLOOKUP(S1963,Jahresfaktoren!$A$28:$B$29,2,),0)</f>
        <v>0</v>
      </c>
      <c r="Y1963" s="175">
        <f>IF(T1963&gt;0,VLOOKUP(T1963,Jahresfaktoren!$A$28:$B$29,2,),0)</f>
        <v>0</v>
      </c>
      <c r="Z1963" s="175">
        <f>IF(U1963&gt;0,VLOOKUP(U1963,Jahresfaktoren!$A$32:$B$33,2,),)</f>
        <v>0</v>
      </c>
      <c r="AA1963" s="177" t="str">
        <f t="shared" si="884"/>
        <v/>
      </c>
      <c r="AB1963" s="177" t="str">
        <f t="shared" si="885"/>
        <v/>
      </c>
      <c r="AC1963" s="177" t="str">
        <f t="shared" si="886"/>
        <v/>
      </c>
      <c r="AD1963" s="177" t="str">
        <f t="shared" si="887"/>
        <v/>
      </c>
      <c r="AE1963" s="177" t="str">
        <f t="shared" si="888"/>
        <v/>
      </c>
      <c r="AF1963" s="178">
        <f>IF(Q1963&gt;0,VLOOKUP(H1963,Leistungszahlen!$A$11:$C$158,3,),0)</f>
        <v>0</v>
      </c>
      <c r="AG1963" s="178">
        <f>IF(R1963&gt;0,VLOOKUP(H1963,Leistungszahlen!$A$11:$F$158,6,),IF(T1963&gt;0,VLOOKUP(H1963,Leistungszahlen!$A$11:$F$158,6,),0))</f>
        <v>0</v>
      </c>
      <c r="AH1963" s="179">
        <f t="shared" si="904"/>
        <v>0</v>
      </c>
      <c r="AI1963" s="179">
        <f t="shared" si="905"/>
        <v>0</v>
      </c>
      <c r="AJ1963" s="179">
        <f t="shared" si="906"/>
        <v>0</v>
      </c>
      <c r="AK1963" s="179">
        <f t="shared" si="907"/>
        <v>0</v>
      </c>
      <c r="AL1963" s="179">
        <f t="shared" si="908"/>
        <v>0</v>
      </c>
      <c r="AM1963" s="180" t="str">
        <f>IF(L1963=1,Stundensätze!$D$13,IF(L1963=2,Stundensätze!$D$17,IF(L1963=4,Stundensätze!$D$21,"")))</f>
        <v/>
      </c>
      <c r="AN1963" s="180" t="str">
        <f>IF(L1963=1,Stundensätze!$D$15,IF(L1963=2,Stundensätze!$D$19,IF(L1963=4,Stundensätze!$D$23,"")))</f>
        <v/>
      </c>
      <c r="AO1963" s="180">
        <f t="shared" si="889"/>
        <v>0</v>
      </c>
      <c r="AP1963" s="180">
        <f t="shared" si="890"/>
        <v>0</v>
      </c>
      <c r="AQ1963" s="192" t="str">
        <f t="shared" si="891"/>
        <v/>
      </c>
      <c r="AR1963" s="192" t="str">
        <f t="shared" si="892"/>
        <v/>
      </c>
      <c r="AS1963" s="193">
        <f t="shared" si="893"/>
        <v>0</v>
      </c>
      <c r="AT1963" s="258">
        <f>IF(K1963=0,0,VLOOKUP(K1963,Kostenstellen!A:B,2,FALSE))</f>
        <v>0</v>
      </c>
      <c r="AU1963" s="68" t="str">
        <f t="shared" si="900"/>
        <v/>
      </c>
      <c r="AV1963" s="68" t="str">
        <f t="shared" si="901"/>
        <v/>
      </c>
      <c r="AW1963" s="68">
        <f>IF(AF1963=0,0,VLOOKUP($H1963,Leistungszahlen!$A$11:$H$158,4,FALSE))</f>
        <v>0</v>
      </c>
      <c r="AX1963" s="68">
        <f>IF(AF1963=0,0,VLOOKUP($H1963,Leistungszahlen!$A$11:$H$158,5,FALSE))</f>
        <v>0</v>
      </c>
      <c r="AY1963" s="68">
        <f>IF(AG1963=0,0,VLOOKUP($H1963,Leistungszahlen!$A$11:$H$158,6,FALSE))</f>
        <v>0</v>
      </c>
      <c r="AZ1963" s="68">
        <f t="shared" si="902"/>
        <v>0</v>
      </c>
      <c r="BA1963" s="68">
        <f t="shared" si="903"/>
        <v>0</v>
      </c>
      <c r="BC1963" s="68">
        <f t="shared" si="894"/>
        <v>0</v>
      </c>
      <c r="BD1963" s="285"/>
    </row>
    <row r="1964" spans="1:56" s="68" customFormat="1">
      <c r="A1964" s="200"/>
      <c r="B1964" s="200"/>
      <c r="C1964" s="200"/>
      <c r="D1964" s="200"/>
      <c r="E1964" s="200"/>
      <c r="F1964" s="200"/>
      <c r="G1964" s="200"/>
      <c r="H1964" s="201"/>
      <c r="I1964" s="202"/>
      <c r="J1964" s="200"/>
      <c r="K1964" s="176"/>
      <c r="L1964" s="176"/>
      <c r="M1964" s="176"/>
      <c r="N1964" s="286"/>
      <c r="O1964" s="286"/>
      <c r="P1964" s="176"/>
      <c r="Q1964" s="203">
        <f t="shared" si="895"/>
        <v>0</v>
      </c>
      <c r="R1964" s="203">
        <f t="shared" si="896"/>
        <v>0</v>
      </c>
      <c r="S1964" s="203">
        <f t="shared" si="897"/>
        <v>0</v>
      </c>
      <c r="T1964" s="203">
        <f t="shared" si="898"/>
        <v>0</v>
      </c>
      <c r="U1964" s="203">
        <f t="shared" si="899"/>
        <v>0</v>
      </c>
      <c r="V1964" s="175">
        <f>IF(Q1964&gt;0,VLOOKUP(Q1964,Jahresfaktoren!$A$11:$B$24,2,),0)</f>
        <v>0</v>
      </c>
      <c r="W1964" s="175">
        <f>IF(R1964&gt;0,VLOOKUP(R1964,Jahresfaktoren!$D$11:$E$24,2,),0)</f>
        <v>0</v>
      </c>
      <c r="X1964" s="175">
        <f>IF(S1964&gt;0,VLOOKUP(S1964,Jahresfaktoren!$A$28:$B$29,2,),0)</f>
        <v>0</v>
      </c>
      <c r="Y1964" s="175">
        <f>IF(T1964&gt;0,VLOOKUP(T1964,Jahresfaktoren!$A$28:$B$29,2,),0)</f>
        <v>0</v>
      </c>
      <c r="Z1964" s="175">
        <f>IF(U1964&gt;0,VLOOKUP(U1964,Jahresfaktoren!$A$32:$B$33,2,),)</f>
        <v>0</v>
      </c>
      <c r="AA1964" s="177" t="str">
        <f t="shared" si="884"/>
        <v/>
      </c>
      <c r="AB1964" s="177" t="str">
        <f t="shared" si="885"/>
        <v/>
      </c>
      <c r="AC1964" s="177" t="str">
        <f t="shared" si="886"/>
        <v/>
      </c>
      <c r="AD1964" s="177" t="str">
        <f t="shared" si="887"/>
        <v/>
      </c>
      <c r="AE1964" s="177" t="str">
        <f t="shared" si="888"/>
        <v/>
      </c>
      <c r="AF1964" s="178">
        <f>IF(Q1964&gt;0,VLOOKUP(H1964,Leistungszahlen!$A$11:$C$158,3,),0)</f>
        <v>0</v>
      </c>
      <c r="AG1964" s="178">
        <f>IF(R1964&gt;0,VLOOKUP(H1964,Leistungszahlen!$A$11:$F$158,6,),IF(T1964&gt;0,VLOOKUP(H1964,Leistungszahlen!$A$11:$F$158,6,),0))</f>
        <v>0</v>
      </c>
      <c r="AH1964" s="179">
        <f t="shared" si="904"/>
        <v>0</v>
      </c>
      <c r="AI1964" s="179">
        <f t="shared" si="905"/>
        <v>0</v>
      </c>
      <c r="AJ1964" s="179">
        <f t="shared" si="906"/>
        <v>0</v>
      </c>
      <c r="AK1964" s="179">
        <f t="shared" si="907"/>
        <v>0</v>
      </c>
      <c r="AL1964" s="179">
        <f t="shared" si="908"/>
        <v>0</v>
      </c>
      <c r="AM1964" s="180" t="str">
        <f>IF(L1964=1,Stundensätze!$D$13,IF(L1964=2,Stundensätze!$D$17,IF(L1964=4,Stundensätze!$D$21,"")))</f>
        <v/>
      </c>
      <c r="AN1964" s="180" t="str">
        <f>IF(L1964=1,Stundensätze!$D$15,IF(L1964=2,Stundensätze!$D$19,IF(L1964=4,Stundensätze!$D$23,"")))</f>
        <v/>
      </c>
      <c r="AO1964" s="180">
        <f t="shared" si="889"/>
        <v>0</v>
      </c>
      <c r="AP1964" s="180">
        <f t="shared" si="890"/>
        <v>0</v>
      </c>
      <c r="AQ1964" s="192" t="str">
        <f t="shared" si="891"/>
        <v/>
      </c>
      <c r="AR1964" s="192" t="str">
        <f t="shared" si="892"/>
        <v/>
      </c>
      <c r="AS1964" s="193">
        <f t="shared" si="893"/>
        <v>0</v>
      </c>
      <c r="AT1964" s="258">
        <f>IF(K1964=0,0,VLOOKUP(K1964,Kostenstellen!A:B,2,FALSE))</f>
        <v>0</v>
      </c>
      <c r="AU1964" s="68" t="str">
        <f t="shared" si="900"/>
        <v/>
      </c>
      <c r="AV1964" s="68" t="str">
        <f t="shared" si="901"/>
        <v/>
      </c>
      <c r="AW1964" s="68">
        <f>IF(AF1964=0,0,VLOOKUP($H1964,Leistungszahlen!$A$11:$H$158,4,FALSE))</f>
        <v>0</v>
      </c>
      <c r="AX1964" s="68">
        <f>IF(AF1964=0,0,VLOOKUP($H1964,Leistungszahlen!$A$11:$H$158,5,FALSE))</f>
        <v>0</v>
      </c>
      <c r="AY1964" s="68">
        <f>IF(AG1964=0,0,VLOOKUP($H1964,Leistungszahlen!$A$11:$H$158,6,FALSE))</f>
        <v>0</v>
      </c>
      <c r="AZ1964" s="68">
        <f t="shared" si="902"/>
        <v>0</v>
      </c>
      <c r="BA1964" s="68">
        <f t="shared" si="903"/>
        <v>0</v>
      </c>
      <c r="BC1964" s="68">
        <f t="shared" si="894"/>
        <v>0</v>
      </c>
      <c r="BD1964" s="285"/>
    </row>
    <row r="1965" spans="1:56" s="68" customFormat="1">
      <c r="A1965" s="200"/>
      <c r="B1965" s="200"/>
      <c r="C1965" s="200"/>
      <c r="D1965" s="200"/>
      <c r="E1965" s="200"/>
      <c r="F1965" s="200"/>
      <c r="G1965" s="200"/>
      <c r="H1965" s="201"/>
      <c r="I1965" s="202"/>
      <c r="J1965" s="200"/>
      <c r="K1965" s="176"/>
      <c r="L1965" s="176"/>
      <c r="M1965" s="176"/>
      <c r="N1965" s="286"/>
      <c r="O1965" s="286"/>
      <c r="P1965" s="176"/>
      <c r="Q1965" s="203">
        <f t="shared" si="895"/>
        <v>0</v>
      </c>
      <c r="R1965" s="203">
        <f t="shared" si="896"/>
        <v>0</v>
      </c>
      <c r="S1965" s="203">
        <f t="shared" si="897"/>
        <v>0</v>
      </c>
      <c r="T1965" s="203">
        <f t="shared" si="898"/>
        <v>0</v>
      </c>
      <c r="U1965" s="203">
        <f t="shared" si="899"/>
        <v>0</v>
      </c>
      <c r="V1965" s="175">
        <f>IF(Q1965&gt;0,VLOOKUP(Q1965,Jahresfaktoren!$A$11:$B$24,2,),0)</f>
        <v>0</v>
      </c>
      <c r="W1965" s="175">
        <f>IF(R1965&gt;0,VLOOKUP(R1965,Jahresfaktoren!$D$11:$E$24,2,),0)</f>
        <v>0</v>
      </c>
      <c r="X1965" s="175">
        <f>IF(S1965&gt;0,VLOOKUP(S1965,Jahresfaktoren!$A$28:$B$29,2,),0)</f>
        <v>0</v>
      </c>
      <c r="Y1965" s="175">
        <f>IF(T1965&gt;0,VLOOKUP(T1965,Jahresfaktoren!$A$28:$B$29,2,),0)</f>
        <v>0</v>
      </c>
      <c r="Z1965" s="175">
        <f>IF(U1965&gt;0,VLOOKUP(U1965,Jahresfaktoren!$A$32:$B$33,2,),)</f>
        <v>0</v>
      </c>
      <c r="AA1965" s="177" t="str">
        <f t="shared" si="884"/>
        <v/>
      </c>
      <c r="AB1965" s="177" t="str">
        <f t="shared" si="885"/>
        <v/>
      </c>
      <c r="AC1965" s="177" t="str">
        <f t="shared" si="886"/>
        <v/>
      </c>
      <c r="AD1965" s="177" t="str">
        <f t="shared" si="887"/>
        <v/>
      </c>
      <c r="AE1965" s="177" t="str">
        <f t="shared" si="888"/>
        <v/>
      </c>
      <c r="AF1965" s="178">
        <f>IF(Q1965&gt;0,VLOOKUP(H1965,Leistungszahlen!$A$11:$C$158,3,),0)</f>
        <v>0</v>
      </c>
      <c r="AG1965" s="178">
        <f>IF(R1965&gt;0,VLOOKUP(H1965,Leistungszahlen!$A$11:$F$158,6,),IF(T1965&gt;0,VLOOKUP(H1965,Leistungszahlen!$A$11:$F$158,6,),0))</f>
        <v>0</v>
      </c>
      <c r="AH1965" s="179">
        <f t="shared" si="904"/>
        <v>0</v>
      </c>
      <c r="AI1965" s="179">
        <f t="shared" si="905"/>
        <v>0</v>
      </c>
      <c r="AJ1965" s="179">
        <f t="shared" si="906"/>
        <v>0</v>
      </c>
      <c r="AK1965" s="179">
        <f t="shared" si="907"/>
        <v>0</v>
      </c>
      <c r="AL1965" s="179">
        <f t="shared" si="908"/>
        <v>0</v>
      </c>
      <c r="AM1965" s="180" t="str">
        <f>IF(L1965=1,Stundensätze!$D$13,IF(L1965=2,Stundensätze!$D$17,IF(L1965=4,Stundensätze!$D$21,"")))</f>
        <v/>
      </c>
      <c r="AN1965" s="180" t="str">
        <f>IF(L1965=1,Stundensätze!$D$15,IF(L1965=2,Stundensätze!$D$19,IF(L1965=4,Stundensätze!$D$23,"")))</f>
        <v/>
      </c>
      <c r="AO1965" s="180">
        <f t="shared" si="889"/>
        <v>0</v>
      </c>
      <c r="AP1965" s="180">
        <f t="shared" si="890"/>
        <v>0</v>
      </c>
      <c r="AQ1965" s="192" t="str">
        <f t="shared" si="891"/>
        <v/>
      </c>
      <c r="AR1965" s="192" t="str">
        <f t="shared" si="892"/>
        <v/>
      </c>
      <c r="AS1965" s="193">
        <f t="shared" si="893"/>
        <v>0</v>
      </c>
      <c r="AT1965" s="258">
        <f>IF(K1965=0,0,VLOOKUP(K1965,Kostenstellen!A:B,2,FALSE))</f>
        <v>0</v>
      </c>
      <c r="AU1965" s="68" t="str">
        <f t="shared" si="900"/>
        <v/>
      </c>
      <c r="AV1965" s="68" t="str">
        <f t="shared" si="901"/>
        <v/>
      </c>
      <c r="AW1965" s="68">
        <f>IF(AF1965=0,0,VLOOKUP($H1965,Leistungszahlen!$A$11:$H$158,4,FALSE))</f>
        <v>0</v>
      </c>
      <c r="AX1965" s="68">
        <f>IF(AF1965=0,0,VLOOKUP($H1965,Leistungszahlen!$A$11:$H$158,5,FALSE))</f>
        <v>0</v>
      </c>
      <c r="AY1965" s="68">
        <f>IF(AG1965=0,0,VLOOKUP($H1965,Leistungszahlen!$A$11:$H$158,6,FALSE))</f>
        <v>0</v>
      </c>
      <c r="AZ1965" s="68">
        <f t="shared" si="902"/>
        <v>0</v>
      </c>
      <c r="BA1965" s="68">
        <f t="shared" si="903"/>
        <v>0</v>
      </c>
      <c r="BC1965" s="68">
        <f t="shared" si="894"/>
        <v>0</v>
      </c>
      <c r="BD1965" s="285"/>
    </row>
    <row r="1966" spans="1:56" s="68" customFormat="1">
      <c r="A1966" s="200"/>
      <c r="B1966" s="200"/>
      <c r="C1966" s="200"/>
      <c r="D1966" s="200"/>
      <c r="E1966" s="200"/>
      <c r="F1966" s="200"/>
      <c r="G1966" s="200"/>
      <c r="H1966" s="201"/>
      <c r="I1966" s="202"/>
      <c r="J1966" s="200"/>
      <c r="K1966" s="176"/>
      <c r="L1966" s="176"/>
      <c r="M1966" s="176"/>
      <c r="N1966" s="286"/>
      <c r="O1966" s="286"/>
      <c r="P1966" s="176"/>
      <c r="Q1966" s="203">
        <f t="shared" si="895"/>
        <v>0</v>
      </c>
      <c r="R1966" s="203">
        <f t="shared" si="896"/>
        <v>0</v>
      </c>
      <c r="S1966" s="203">
        <f t="shared" si="897"/>
        <v>0</v>
      </c>
      <c r="T1966" s="203">
        <f t="shared" si="898"/>
        <v>0</v>
      </c>
      <c r="U1966" s="203">
        <f t="shared" si="899"/>
        <v>0</v>
      </c>
      <c r="V1966" s="175">
        <f>IF(Q1966&gt;0,VLOOKUP(Q1966,Jahresfaktoren!$A$11:$B$24,2,),0)</f>
        <v>0</v>
      </c>
      <c r="W1966" s="175">
        <f>IF(R1966&gt;0,VLOOKUP(R1966,Jahresfaktoren!$D$11:$E$24,2,),0)</f>
        <v>0</v>
      </c>
      <c r="X1966" s="175">
        <f>IF(S1966&gt;0,VLOOKUP(S1966,Jahresfaktoren!$A$28:$B$29,2,),0)</f>
        <v>0</v>
      </c>
      <c r="Y1966" s="175">
        <f>IF(T1966&gt;0,VLOOKUP(T1966,Jahresfaktoren!$A$28:$B$29,2,),0)</f>
        <v>0</v>
      </c>
      <c r="Z1966" s="175">
        <f>IF(U1966&gt;0,VLOOKUP(U1966,Jahresfaktoren!$A$32:$B$33,2,),)</f>
        <v>0</v>
      </c>
      <c r="AA1966" s="177" t="str">
        <f t="shared" si="884"/>
        <v/>
      </c>
      <c r="AB1966" s="177" t="str">
        <f t="shared" si="885"/>
        <v/>
      </c>
      <c r="AC1966" s="177" t="str">
        <f t="shared" si="886"/>
        <v/>
      </c>
      <c r="AD1966" s="177" t="str">
        <f t="shared" si="887"/>
        <v/>
      </c>
      <c r="AE1966" s="177" t="str">
        <f t="shared" si="888"/>
        <v/>
      </c>
      <c r="AF1966" s="178">
        <f>IF(Q1966&gt;0,VLOOKUP(H1966,Leistungszahlen!$A$11:$C$158,3,),0)</f>
        <v>0</v>
      </c>
      <c r="AG1966" s="178">
        <f>IF(R1966&gt;0,VLOOKUP(H1966,Leistungszahlen!$A$11:$F$158,6,),IF(T1966&gt;0,VLOOKUP(H1966,Leistungszahlen!$A$11:$F$158,6,),0))</f>
        <v>0</v>
      </c>
      <c r="AH1966" s="179">
        <f t="shared" si="904"/>
        <v>0</v>
      </c>
      <c r="AI1966" s="179">
        <f t="shared" si="905"/>
        <v>0</v>
      </c>
      <c r="AJ1966" s="179">
        <f t="shared" si="906"/>
        <v>0</v>
      </c>
      <c r="AK1966" s="179">
        <f t="shared" si="907"/>
        <v>0</v>
      </c>
      <c r="AL1966" s="179">
        <f t="shared" si="908"/>
        <v>0</v>
      </c>
      <c r="AM1966" s="180" t="str">
        <f>IF(L1966=1,Stundensätze!$D$13,IF(L1966=2,Stundensätze!$D$17,IF(L1966=4,Stundensätze!$D$21,"")))</f>
        <v/>
      </c>
      <c r="AN1966" s="180" t="str">
        <f>IF(L1966=1,Stundensätze!$D$15,IF(L1966=2,Stundensätze!$D$19,IF(L1966=4,Stundensätze!$D$23,"")))</f>
        <v/>
      </c>
      <c r="AO1966" s="180">
        <f t="shared" si="889"/>
        <v>0</v>
      </c>
      <c r="AP1966" s="180">
        <f t="shared" si="890"/>
        <v>0</v>
      </c>
      <c r="AQ1966" s="192" t="str">
        <f t="shared" si="891"/>
        <v/>
      </c>
      <c r="AR1966" s="192" t="str">
        <f t="shared" si="892"/>
        <v/>
      </c>
      <c r="AS1966" s="193">
        <f t="shared" si="893"/>
        <v>0</v>
      </c>
      <c r="AT1966" s="258">
        <f>IF(K1966=0,0,VLOOKUP(K1966,Kostenstellen!A:B,2,FALSE))</f>
        <v>0</v>
      </c>
      <c r="AU1966" s="68" t="str">
        <f t="shared" si="900"/>
        <v/>
      </c>
      <c r="AV1966" s="68" t="str">
        <f t="shared" si="901"/>
        <v/>
      </c>
      <c r="AW1966" s="68">
        <f>IF(AF1966=0,0,VLOOKUP($H1966,Leistungszahlen!$A$11:$H$158,4,FALSE))</f>
        <v>0</v>
      </c>
      <c r="AX1966" s="68">
        <f>IF(AF1966=0,0,VLOOKUP($H1966,Leistungszahlen!$A$11:$H$158,5,FALSE))</f>
        <v>0</v>
      </c>
      <c r="AY1966" s="68">
        <f>IF(AG1966=0,0,VLOOKUP($H1966,Leistungszahlen!$A$11:$H$158,6,FALSE))</f>
        <v>0</v>
      </c>
      <c r="AZ1966" s="68">
        <f t="shared" si="902"/>
        <v>0</v>
      </c>
      <c r="BA1966" s="68">
        <f t="shared" si="903"/>
        <v>0</v>
      </c>
      <c r="BC1966" s="68">
        <f t="shared" si="894"/>
        <v>0</v>
      </c>
      <c r="BD1966" s="285"/>
    </row>
    <row r="1967" spans="1:56" s="68" customFormat="1">
      <c r="A1967" s="200"/>
      <c r="B1967" s="200"/>
      <c r="C1967" s="200"/>
      <c r="D1967" s="200"/>
      <c r="E1967" s="200"/>
      <c r="F1967" s="200"/>
      <c r="G1967" s="200"/>
      <c r="H1967" s="201"/>
      <c r="I1967" s="202"/>
      <c r="J1967" s="200"/>
      <c r="K1967" s="176"/>
      <c r="L1967" s="176"/>
      <c r="M1967" s="176"/>
      <c r="N1967" s="286"/>
      <c r="O1967" s="286"/>
      <c r="P1967" s="176"/>
      <c r="Q1967" s="203">
        <f t="shared" si="895"/>
        <v>0</v>
      </c>
      <c r="R1967" s="203">
        <f t="shared" si="896"/>
        <v>0</v>
      </c>
      <c r="S1967" s="203">
        <f t="shared" si="897"/>
        <v>0</v>
      </c>
      <c r="T1967" s="203">
        <f t="shared" si="898"/>
        <v>0</v>
      </c>
      <c r="U1967" s="203">
        <f t="shared" si="899"/>
        <v>0</v>
      </c>
      <c r="V1967" s="175">
        <f>IF(Q1967&gt;0,VLOOKUP(Q1967,Jahresfaktoren!$A$11:$B$24,2,),0)</f>
        <v>0</v>
      </c>
      <c r="W1967" s="175">
        <f>IF(R1967&gt;0,VLOOKUP(R1967,Jahresfaktoren!$D$11:$E$24,2,),0)</f>
        <v>0</v>
      </c>
      <c r="X1967" s="175">
        <f>IF(S1967&gt;0,VLOOKUP(S1967,Jahresfaktoren!$A$28:$B$29,2,),0)</f>
        <v>0</v>
      </c>
      <c r="Y1967" s="175">
        <f>IF(T1967&gt;0,VLOOKUP(T1967,Jahresfaktoren!$A$28:$B$29,2,),0)</f>
        <v>0</v>
      </c>
      <c r="Z1967" s="175">
        <f>IF(U1967&gt;0,VLOOKUP(U1967,Jahresfaktoren!$A$32:$B$33,2,),)</f>
        <v>0</v>
      </c>
      <c r="AA1967" s="177" t="str">
        <f t="shared" si="884"/>
        <v/>
      </c>
      <c r="AB1967" s="177" t="str">
        <f t="shared" si="885"/>
        <v/>
      </c>
      <c r="AC1967" s="177" t="str">
        <f t="shared" si="886"/>
        <v/>
      </c>
      <c r="AD1967" s="177" t="str">
        <f t="shared" si="887"/>
        <v/>
      </c>
      <c r="AE1967" s="177" t="str">
        <f t="shared" si="888"/>
        <v/>
      </c>
      <c r="AF1967" s="178">
        <f>IF(Q1967&gt;0,VLOOKUP(H1967,Leistungszahlen!$A$11:$C$158,3,),0)</f>
        <v>0</v>
      </c>
      <c r="AG1967" s="178">
        <f>IF(R1967&gt;0,VLOOKUP(H1967,Leistungszahlen!$A$11:$F$158,6,),IF(T1967&gt;0,VLOOKUP(H1967,Leistungszahlen!$A$11:$F$158,6,),0))</f>
        <v>0</v>
      </c>
      <c r="AH1967" s="179">
        <f t="shared" si="904"/>
        <v>0</v>
      </c>
      <c r="AI1967" s="179">
        <f t="shared" si="905"/>
        <v>0</v>
      </c>
      <c r="AJ1967" s="179">
        <f t="shared" si="906"/>
        <v>0</v>
      </c>
      <c r="AK1967" s="179">
        <f t="shared" si="907"/>
        <v>0</v>
      </c>
      <c r="AL1967" s="179">
        <f t="shared" si="908"/>
        <v>0</v>
      </c>
      <c r="AM1967" s="180" t="str">
        <f>IF(L1967=1,Stundensätze!$D$13,IF(L1967=2,Stundensätze!$D$17,IF(L1967=4,Stundensätze!$D$21,"")))</f>
        <v/>
      </c>
      <c r="AN1967" s="180" t="str">
        <f>IF(L1967=1,Stundensätze!$D$15,IF(L1967=2,Stundensätze!$D$19,IF(L1967=4,Stundensätze!$D$23,"")))</f>
        <v/>
      </c>
      <c r="AO1967" s="180">
        <f t="shared" si="889"/>
        <v>0</v>
      </c>
      <c r="AP1967" s="180">
        <f t="shared" si="890"/>
        <v>0</v>
      </c>
      <c r="AQ1967" s="192" t="str">
        <f t="shared" si="891"/>
        <v/>
      </c>
      <c r="AR1967" s="192" t="str">
        <f t="shared" si="892"/>
        <v/>
      </c>
      <c r="AS1967" s="193">
        <f t="shared" si="893"/>
        <v>0</v>
      </c>
      <c r="AT1967" s="258">
        <f>IF(K1967=0,0,VLOOKUP(K1967,Kostenstellen!A:B,2,FALSE))</f>
        <v>0</v>
      </c>
      <c r="AU1967" s="68" t="str">
        <f t="shared" si="900"/>
        <v/>
      </c>
      <c r="AV1967" s="68" t="str">
        <f t="shared" si="901"/>
        <v/>
      </c>
      <c r="AW1967" s="68">
        <f>IF(AF1967=0,0,VLOOKUP($H1967,Leistungszahlen!$A$11:$H$158,4,FALSE))</f>
        <v>0</v>
      </c>
      <c r="AX1967" s="68">
        <f>IF(AF1967=0,0,VLOOKUP($H1967,Leistungszahlen!$A$11:$H$158,5,FALSE))</f>
        <v>0</v>
      </c>
      <c r="AY1967" s="68">
        <f>IF(AG1967=0,0,VLOOKUP($H1967,Leistungszahlen!$A$11:$H$158,6,FALSE))</f>
        <v>0</v>
      </c>
      <c r="AZ1967" s="68">
        <f t="shared" si="902"/>
        <v>0</v>
      </c>
      <c r="BA1967" s="68">
        <f t="shared" si="903"/>
        <v>0</v>
      </c>
      <c r="BC1967" s="68">
        <f t="shared" si="894"/>
        <v>0</v>
      </c>
      <c r="BD1967" s="285"/>
    </row>
    <row r="1968" spans="1:56" s="68" customFormat="1">
      <c r="A1968" s="200"/>
      <c r="B1968" s="200"/>
      <c r="C1968" s="200"/>
      <c r="D1968" s="200"/>
      <c r="E1968" s="200"/>
      <c r="F1968" s="200"/>
      <c r="G1968" s="200"/>
      <c r="H1968" s="201"/>
      <c r="I1968" s="202"/>
      <c r="J1968" s="200"/>
      <c r="K1968" s="176"/>
      <c r="L1968" s="176"/>
      <c r="M1968" s="176"/>
      <c r="N1968" s="286"/>
      <c r="O1968" s="286"/>
      <c r="P1968" s="176"/>
      <c r="Q1968" s="203">
        <f t="shared" si="895"/>
        <v>0</v>
      </c>
      <c r="R1968" s="203">
        <f t="shared" si="896"/>
        <v>0</v>
      </c>
      <c r="S1968" s="203">
        <f t="shared" si="897"/>
        <v>0</v>
      </c>
      <c r="T1968" s="203">
        <f t="shared" si="898"/>
        <v>0</v>
      </c>
      <c r="U1968" s="203">
        <f t="shared" si="899"/>
        <v>0</v>
      </c>
      <c r="V1968" s="175">
        <f>IF(Q1968&gt;0,VLOOKUP(Q1968,Jahresfaktoren!$A$11:$B$24,2,),0)</f>
        <v>0</v>
      </c>
      <c r="W1968" s="175">
        <f>IF(R1968&gt;0,VLOOKUP(R1968,Jahresfaktoren!$D$11:$E$24,2,),0)</f>
        <v>0</v>
      </c>
      <c r="X1968" s="175">
        <f>IF(S1968&gt;0,VLOOKUP(S1968,Jahresfaktoren!$A$28:$B$29,2,),0)</f>
        <v>0</v>
      </c>
      <c r="Y1968" s="175">
        <f>IF(T1968&gt;0,VLOOKUP(T1968,Jahresfaktoren!$A$28:$B$29,2,),0)</f>
        <v>0</v>
      </c>
      <c r="Z1968" s="175">
        <f>IF(U1968&gt;0,VLOOKUP(U1968,Jahresfaktoren!$A$32:$B$33,2,),)</f>
        <v>0</v>
      </c>
      <c r="AA1968" s="177" t="str">
        <f t="shared" si="884"/>
        <v/>
      </c>
      <c r="AB1968" s="177" t="str">
        <f t="shared" si="885"/>
        <v/>
      </c>
      <c r="AC1968" s="177" t="str">
        <f t="shared" si="886"/>
        <v/>
      </c>
      <c r="AD1968" s="177" t="str">
        <f t="shared" si="887"/>
        <v/>
      </c>
      <c r="AE1968" s="177" t="str">
        <f t="shared" si="888"/>
        <v/>
      </c>
      <c r="AF1968" s="178">
        <f>IF(Q1968&gt;0,VLOOKUP(H1968,Leistungszahlen!$A$11:$C$158,3,),0)</f>
        <v>0</v>
      </c>
      <c r="AG1968" s="178">
        <f>IF(R1968&gt;0,VLOOKUP(H1968,Leistungszahlen!$A$11:$F$158,6,),IF(T1968&gt;0,VLOOKUP(H1968,Leistungszahlen!$A$11:$F$158,6,),0))</f>
        <v>0</v>
      </c>
      <c r="AH1968" s="179">
        <f t="shared" si="904"/>
        <v>0</v>
      </c>
      <c r="AI1968" s="179">
        <f t="shared" si="905"/>
        <v>0</v>
      </c>
      <c r="AJ1968" s="179">
        <f t="shared" si="906"/>
        <v>0</v>
      </c>
      <c r="AK1968" s="179">
        <f t="shared" si="907"/>
        <v>0</v>
      </c>
      <c r="AL1968" s="179">
        <f t="shared" si="908"/>
        <v>0</v>
      </c>
      <c r="AM1968" s="180" t="str">
        <f>IF(L1968=1,Stundensätze!$D$13,IF(L1968=2,Stundensätze!$D$17,IF(L1968=4,Stundensätze!$D$21,"")))</f>
        <v/>
      </c>
      <c r="AN1968" s="180" t="str">
        <f>IF(L1968=1,Stundensätze!$D$15,IF(L1968=2,Stundensätze!$D$19,IF(L1968=4,Stundensätze!$D$23,"")))</f>
        <v/>
      </c>
      <c r="AO1968" s="180">
        <f t="shared" si="889"/>
        <v>0</v>
      </c>
      <c r="AP1968" s="180">
        <f t="shared" si="890"/>
        <v>0</v>
      </c>
      <c r="AQ1968" s="192" t="str">
        <f t="shared" si="891"/>
        <v/>
      </c>
      <c r="AR1968" s="192" t="str">
        <f t="shared" si="892"/>
        <v/>
      </c>
      <c r="AS1968" s="193">
        <f t="shared" si="893"/>
        <v>0</v>
      </c>
      <c r="AT1968" s="258">
        <f>IF(K1968=0,0,VLOOKUP(K1968,Kostenstellen!A:B,2,FALSE))</f>
        <v>0</v>
      </c>
      <c r="AU1968" s="68" t="str">
        <f t="shared" si="900"/>
        <v/>
      </c>
      <c r="AV1968" s="68" t="str">
        <f t="shared" si="901"/>
        <v/>
      </c>
      <c r="AW1968" s="68">
        <f>IF(AF1968=0,0,VLOOKUP($H1968,Leistungszahlen!$A$11:$H$158,4,FALSE))</f>
        <v>0</v>
      </c>
      <c r="AX1968" s="68">
        <f>IF(AF1968=0,0,VLOOKUP($H1968,Leistungszahlen!$A$11:$H$158,5,FALSE))</f>
        <v>0</v>
      </c>
      <c r="AY1968" s="68">
        <f>IF(AG1968=0,0,VLOOKUP($H1968,Leistungszahlen!$A$11:$H$158,6,FALSE))</f>
        <v>0</v>
      </c>
      <c r="AZ1968" s="68">
        <f t="shared" si="902"/>
        <v>0</v>
      </c>
      <c r="BA1968" s="68">
        <f t="shared" si="903"/>
        <v>0</v>
      </c>
      <c r="BC1968" s="68">
        <f t="shared" si="894"/>
        <v>0</v>
      </c>
      <c r="BD1968" s="285"/>
    </row>
    <row r="1969" spans="1:56" s="68" customFormat="1">
      <c r="A1969" s="200"/>
      <c r="B1969" s="200"/>
      <c r="C1969" s="200"/>
      <c r="D1969" s="200"/>
      <c r="E1969" s="200"/>
      <c r="F1969" s="200"/>
      <c r="G1969" s="200"/>
      <c r="H1969" s="201"/>
      <c r="I1969" s="202"/>
      <c r="J1969" s="200"/>
      <c r="K1969" s="176"/>
      <c r="L1969" s="176"/>
      <c r="M1969" s="176"/>
      <c r="N1969" s="286"/>
      <c r="O1969" s="286"/>
      <c r="P1969" s="176"/>
      <c r="Q1969" s="203">
        <f t="shared" si="895"/>
        <v>0</v>
      </c>
      <c r="R1969" s="203">
        <f t="shared" si="896"/>
        <v>0</v>
      </c>
      <c r="S1969" s="203">
        <f t="shared" si="897"/>
        <v>0</v>
      </c>
      <c r="T1969" s="203">
        <f t="shared" si="898"/>
        <v>0</v>
      </c>
      <c r="U1969" s="203">
        <f t="shared" si="899"/>
        <v>0</v>
      </c>
      <c r="V1969" s="175">
        <f>IF(Q1969&gt;0,VLOOKUP(Q1969,Jahresfaktoren!$A$11:$B$24,2,),0)</f>
        <v>0</v>
      </c>
      <c r="W1969" s="175">
        <f>IF(R1969&gt;0,VLOOKUP(R1969,Jahresfaktoren!$D$11:$E$24,2,),0)</f>
        <v>0</v>
      </c>
      <c r="X1969" s="175">
        <f>IF(S1969&gt;0,VLOOKUP(S1969,Jahresfaktoren!$A$28:$B$29,2,),0)</f>
        <v>0</v>
      </c>
      <c r="Y1969" s="175">
        <f>IF(T1969&gt;0,VLOOKUP(T1969,Jahresfaktoren!$A$28:$B$29,2,),0)</f>
        <v>0</v>
      </c>
      <c r="Z1969" s="175">
        <f>IF(U1969&gt;0,VLOOKUP(U1969,Jahresfaktoren!$A$32:$B$33,2,),)</f>
        <v>0</v>
      </c>
      <c r="AA1969" s="177" t="str">
        <f t="shared" si="884"/>
        <v/>
      </c>
      <c r="AB1969" s="177" t="str">
        <f t="shared" si="885"/>
        <v/>
      </c>
      <c r="AC1969" s="177" t="str">
        <f t="shared" si="886"/>
        <v/>
      </c>
      <c r="AD1969" s="177" t="str">
        <f t="shared" si="887"/>
        <v/>
      </c>
      <c r="AE1969" s="177" t="str">
        <f t="shared" si="888"/>
        <v/>
      </c>
      <c r="AF1969" s="178">
        <f>IF(Q1969&gt;0,VLOOKUP(H1969,Leistungszahlen!$A$11:$C$158,3,),0)</f>
        <v>0</v>
      </c>
      <c r="AG1969" s="178">
        <f>IF(R1969&gt;0,VLOOKUP(H1969,Leistungszahlen!$A$11:$F$158,6,),IF(T1969&gt;0,VLOOKUP(H1969,Leistungszahlen!$A$11:$F$158,6,),0))</f>
        <v>0</v>
      </c>
      <c r="AH1969" s="179">
        <f t="shared" si="904"/>
        <v>0</v>
      </c>
      <c r="AI1969" s="179">
        <f t="shared" si="905"/>
        <v>0</v>
      </c>
      <c r="AJ1969" s="179">
        <f t="shared" si="906"/>
        <v>0</v>
      </c>
      <c r="AK1969" s="179">
        <f t="shared" si="907"/>
        <v>0</v>
      </c>
      <c r="AL1969" s="179">
        <f t="shared" si="908"/>
        <v>0</v>
      </c>
      <c r="AM1969" s="180" t="str">
        <f>IF(L1969=1,Stundensätze!$D$13,IF(L1969=2,Stundensätze!$D$17,IF(L1969=4,Stundensätze!$D$21,"")))</f>
        <v/>
      </c>
      <c r="AN1969" s="180" t="str">
        <f>IF(L1969=1,Stundensätze!$D$15,IF(L1969=2,Stundensätze!$D$19,IF(L1969=4,Stundensätze!$D$23,"")))</f>
        <v/>
      </c>
      <c r="AO1969" s="180">
        <f t="shared" si="889"/>
        <v>0</v>
      </c>
      <c r="AP1969" s="180">
        <f t="shared" si="890"/>
        <v>0</v>
      </c>
      <c r="AQ1969" s="192" t="str">
        <f t="shared" si="891"/>
        <v/>
      </c>
      <c r="AR1969" s="192" t="str">
        <f t="shared" si="892"/>
        <v/>
      </c>
      <c r="AS1969" s="193">
        <f t="shared" si="893"/>
        <v>0</v>
      </c>
      <c r="AT1969" s="258">
        <f>IF(K1969=0,0,VLOOKUP(K1969,Kostenstellen!A:B,2,FALSE))</f>
        <v>0</v>
      </c>
      <c r="AU1969" s="68" t="str">
        <f t="shared" si="900"/>
        <v/>
      </c>
      <c r="AV1969" s="68" t="str">
        <f t="shared" si="901"/>
        <v/>
      </c>
      <c r="AW1969" s="68">
        <f>IF(AF1969=0,0,VLOOKUP($H1969,Leistungszahlen!$A$11:$H$158,4,FALSE))</f>
        <v>0</v>
      </c>
      <c r="AX1969" s="68">
        <f>IF(AF1969=0,0,VLOOKUP($H1969,Leistungszahlen!$A$11:$H$158,5,FALSE))</f>
        <v>0</v>
      </c>
      <c r="AY1969" s="68">
        <f>IF(AG1969=0,0,VLOOKUP($H1969,Leistungszahlen!$A$11:$H$158,6,FALSE))</f>
        <v>0</v>
      </c>
      <c r="AZ1969" s="68">
        <f t="shared" si="902"/>
        <v>0</v>
      </c>
      <c r="BA1969" s="68">
        <f t="shared" si="903"/>
        <v>0</v>
      </c>
      <c r="BC1969" s="68">
        <f t="shared" si="894"/>
        <v>0</v>
      </c>
      <c r="BD1969" s="285"/>
    </row>
    <row r="1970" spans="1:56" s="68" customFormat="1">
      <c r="A1970" s="200"/>
      <c r="B1970" s="200"/>
      <c r="C1970" s="200"/>
      <c r="D1970" s="200"/>
      <c r="E1970" s="200"/>
      <c r="F1970" s="200"/>
      <c r="G1970" s="200"/>
      <c r="H1970" s="201"/>
      <c r="I1970" s="202"/>
      <c r="J1970" s="200"/>
      <c r="K1970" s="176"/>
      <c r="L1970" s="176"/>
      <c r="M1970" s="176"/>
      <c r="N1970" s="286"/>
      <c r="O1970" s="286"/>
      <c r="P1970" s="176"/>
      <c r="Q1970" s="203">
        <f t="shared" si="895"/>
        <v>0</v>
      </c>
      <c r="R1970" s="203">
        <f t="shared" si="896"/>
        <v>0</v>
      </c>
      <c r="S1970" s="203">
        <f t="shared" si="897"/>
        <v>0</v>
      </c>
      <c r="T1970" s="203">
        <f t="shared" si="898"/>
        <v>0</v>
      </c>
      <c r="U1970" s="203">
        <f t="shared" si="899"/>
        <v>0</v>
      </c>
      <c r="V1970" s="175">
        <f>IF(Q1970&gt;0,VLOOKUP(Q1970,Jahresfaktoren!$A$11:$B$24,2,),0)</f>
        <v>0</v>
      </c>
      <c r="W1970" s="175">
        <f>IF(R1970&gt;0,VLOOKUP(R1970,Jahresfaktoren!$D$11:$E$24,2,),0)</f>
        <v>0</v>
      </c>
      <c r="X1970" s="175">
        <f>IF(S1970&gt;0,VLOOKUP(S1970,Jahresfaktoren!$A$28:$B$29,2,),0)</f>
        <v>0</v>
      </c>
      <c r="Y1970" s="175">
        <f>IF(T1970&gt;0,VLOOKUP(T1970,Jahresfaktoren!$A$28:$B$29,2,),0)</f>
        <v>0</v>
      </c>
      <c r="Z1970" s="175">
        <f>IF(U1970&gt;0,VLOOKUP(U1970,Jahresfaktoren!$A$32:$B$33,2,),)</f>
        <v>0</v>
      </c>
      <c r="AA1970" s="177" t="str">
        <f t="shared" si="884"/>
        <v/>
      </c>
      <c r="AB1970" s="177" t="str">
        <f t="shared" si="885"/>
        <v/>
      </c>
      <c r="AC1970" s="177" t="str">
        <f t="shared" si="886"/>
        <v/>
      </c>
      <c r="AD1970" s="177" t="str">
        <f t="shared" si="887"/>
        <v/>
      </c>
      <c r="AE1970" s="177" t="str">
        <f t="shared" si="888"/>
        <v/>
      </c>
      <c r="AF1970" s="178">
        <f>IF(Q1970&gt;0,VLOOKUP(H1970,Leistungszahlen!$A$11:$C$158,3,),0)</f>
        <v>0</v>
      </c>
      <c r="AG1970" s="178">
        <f>IF(R1970&gt;0,VLOOKUP(H1970,Leistungszahlen!$A$11:$F$158,6,),IF(T1970&gt;0,VLOOKUP(H1970,Leistungszahlen!$A$11:$F$158,6,),0))</f>
        <v>0</v>
      </c>
      <c r="AH1970" s="179">
        <f t="shared" si="904"/>
        <v>0</v>
      </c>
      <c r="AI1970" s="179">
        <f t="shared" si="905"/>
        <v>0</v>
      </c>
      <c r="AJ1970" s="179">
        <f t="shared" si="906"/>
        <v>0</v>
      </c>
      <c r="AK1970" s="179">
        <f t="shared" si="907"/>
        <v>0</v>
      </c>
      <c r="AL1970" s="179">
        <f t="shared" si="908"/>
        <v>0</v>
      </c>
      <c r="AM1970" s="180" t="str">
        <f>IF(L1970=1,Stundensätze!$D$13,IF(L1970=2,Stundensätze!$D$17,IF(L1970=4,Stundensätze!$D$21,"")))</f>
        <v/>
      </c>
      <c r="AN1970" s="180" t="str">
        <f>IF(L1970=1,Stundensätze!$D$15,IF(L1970=2,Stundensätze!$D$19,IF(L1970=4,Stundensätze!$D$23,"")))</f>
        <v/>
      </c>
      <c r="AO1970" s="180">
        <f t="shared" si="889"/>
        <v>0</v>
      </c>
      <c r="AP1970" s="180">
        <f t="shared" si="890"/>
        <v>0</v>
      </c>
      <c r="AQ1970" s="192" t="str">
        <f t="shared" si="891"/>
        <v/>
      </c>
      <c r="AR1970" s="192" t="str">
        <f t="shared" si="892"/>
        <v/>
      </c>
      <c r="AS1970" s="193">
        <f t="shared" si="893"/>
        <v>0</v>
      </c>
      <c r="AT1970" s="258">
        <f>IF(K1970=0,0,VLOOKUP(K1970,Kostenstellen!A:B,2,FALSE))</f>
        <v>0</v>
      </c>
      <c r="AU1970" s="68" t="str">
        <f t="shared" si="900"/>
        <v/>
      </c>
      <c r="AV1970" s="68" t="str">
        <f t="shared" si="901"/>
        <v/>
      </c>
      <c r="AW1970" s="68">
        <f>IF(AF1970=0,0,VLOOKUP($H1970,Leistungszahlen!$A$11:$H$158,4,FALSE))</f>
        <v>0</v>
      </c>
      <c r="AX1970" s="68">
        <f>IF(AF1970=0,0,VLOOKUP($H1970,Leistungszahlen!$A$11:$H$158,5,FALSE))</f>
        <v>0</v>
      </c>
      <c r="AY1970" s="68">
        <f>IF(AG1970=0,0,VLOOKUP($H1970,Leistungszahlen!$A$11:$H$158,6,FALSE))</f>
        <v>0</v>
      </c>
      <c r="AZ1970" s="68">
        <f t="shared" si="902"/>
        <v>0</v>
      </c>
      <c r="BA1970" s="68">
        <f t="shared" si="903"/>
        <v>0</v>
      </c>
      <c r="BC1970" s="68">
        <f t="shared" si="894"/>
        <v>0</v>
      </c>
      <c r="BD1970" s="285"/>
    </row>
    <row r="1971" spans="1:56" s="68" customFormat="1">
      <c r="A1971" s="200"/>
      <c r="B1971" s="200"/>
      <c r="C1971" s="200"/>
      <c r="D1971" s="200"/>
      <c r="E1971" s="200"/>
      <c r="F1971" s="200"/>
      <c r="G1971" s="200"/>
      <c r="H1971" s="201"/>
      <c r="I1971" s="202"/>
      <c r="J1971" s="200"/>
      <c r="K1971" s="176"/>
      <c r="L1971" s="176"/>
      <c r="M1971" s="176"/>
      <c r="N1971" s="286"/>
      <c r="O1971" s="286"/>
      <c r="P1971" s="176"/>
      <c r="Q1971" s="203">
        <f t="shared" si="895"/>
        <v>0</v>
      </c>
      <c r="R1971" s="203">
        <f t="shared" si="896"/>
        <v>0</v>
      </c>
      <c r="S1971" s="203">
        <f t="shared" si="897"/>
        <v>0</v>
      </c>
      <c r="T1971" s="203">
        <f t="shared" si="898"/>
        <v>0</v>
      </c>
      <c r="U1971" s="203">
        <f t="shared" si="899"/>
        <v>0</v>
      </c>
      <c r="V1971" s="175">
        <f>IF(Q1971&gt;0,VLOOKUP(Q1971,Jahresfaktoren!$A$11:$B$24,2,),0)</f>
        <v>0</v>
      </c>
      <c r="W1971" s="175">
        <f>IF(R1971&gt;0,VLOOKUP(R1971,Jahresfaktoren!$D$11:$E$24,2,),0)</f>
        <v>0</v>
      </c>
      <c r="X1971" s="175">
        <f>IF(S1971&gt;0,VLOOKUP(S1971,Jahresfaktoren!$A$28:$B$29,2,),0)</f>
        <v>0</v>
      </c>
      <c r="Y1971" s="175">
        <f>IF(T1971&gt;0,VLOOKUP(T1971,Jahresfaktoren!$A$28:$B$29,2,),0)</f>
        <v>0</v>
      </c>
      <c r="Z1971" s="175">
        <f>IF(U1971&gt;0,VLOOKUP(U1971,Jahresfaktoren!$A$32:$B$33,2,),)</f>
        <v>0</v>
      </c>
      <c r="AA1971" s="177" t="str">
        <f t="shared" si="884"/>
        <v/>
      </c>
      <c r="AB1971" s="177" t="str">
        <f t="shared" si="885"/>
        <v/>
      </c>
      <c r="AC1971" s="177" t="str">
        <f t="shared" si="886"/>
        <v/>
      </c>
      <c r="AD1971" s="177" t="str">
        <f t="shared" si="887"/>
        <v/>
      </c>
      <c r="AE1971" s="177" t="str">
        <f t="shared" si="888"/>
        <v/>
      </c>
      <c r="AF1971" s="178">
        <f>IF(Q1971&gt;0,VLOOKUP(H1971,Leistungszahlen!$A$11:$C$158,3,),0)</f>
        <v>0</v>
      </c>
      <c r="AG1971" s="178">
        <f>IF(R1971&gt;0,VLOOKUP(H1971,Leistungszahlen!$A$11:$F$158,6,),IF(T1971&gt;0,VLOOKUP(H1971,Leistungszahlen!$A$11:$F$158,6,),0))</f>
        <v>0</v>
      </c>
      <c r="AH1971" s="179">
        <f t="shared" si="904"/>
        <v>0</v>
      </c>
      <c r="AI1971" s="179">
        <f t="shared" si="905"/>
        <v>0</v>
      </c>
      <c r="AJ1971" s="179">
        <f t="shared" si="906"/>
        <v>0</v>
      </c>
      <c r="AK1971" s="179">
        <f t="shared" si="907"/>
        <v>0</v>
      </c>
      <c r="AL1971" s="179">
        <f t="shared" si="908"/>
        <v>0</v>
      </c>
      <c r="AM1971" s="180" t="str">
        <f>IF(L1971=1,Stundensätze!$D$13,IF(L1971=2,Stundensätze!$D$17,IF(L1971=4,Stundensätze!$D$21,"")))</f>
        <v/>
      </c>
      <c r="AN1971" s="180" t="str">
        <f>IF(L1971=1,Stundensätze!$D$15,IF(L1971=2,Stundensätze!$D$19,IF(L1971=4,Stundensätze!$D$23,"")))</f>
        <v/>
      </c>
      <c r="AO1971" s="180">
        <f t="shared" si="889"/>
        <v>0</v>
      </c>
      <c r="AP1971" s="180">
        <f t="shared" si="890"/>
        <v>0</v>
      </c>
      <c r="AQ1971" s="192" t="str">
        <f t="shared" si="891"/>
        <v/>
      </c>
      <c r="AR1971" s="192" t="str">
        <f t="shared" si="892"/>
        <v/>
      </c>
      <c r="AS1971" s="193">
        <f t="shared" si="893"/>
        <v>0</v>
      </c>
      <c r="AT1971" s="258">
        <f>IF(K1971=0,0,VLOOKUP(K1971,Kostenstellen!A:B,2,FALSE))</f>
        <v>0</v>
      </c>
      <c r="AU1971" s="68" t="str">
        <f t="shared" si="900"/>
        <v/>
      </c>
      <c r="AV1971" s="68" t="str">
        <f t="shared" si="901"/>
        <v/>
      </c>
      <c r="AW1971" s="68">
        <f>IF(AF1971=0,0,VLOOKUP($H1971,Leistungszahlen!$A$11:$H$158,4,FALSE))</f>
        <v>0</v>
      </c>
      <c r="AX1971" s="68">
        <f>IF(AF1971=0,0,VLOOKUP($H1971,Leistungszahlen!$A$11:$H$158,5,FALSE))</f>
        <v>0</v>
      </c>
      <c r="AY1971" s="68">
        <f>IF(AG1971=0,0,VLOOKUP($H1971,Leistungszahlen!$A$11:$H$158,6,FALSE))</f>
        <v>0</v>
      </c>
      <c r="AZ1971" s="68">
        <f t="shared" si="902"/>
        <v>0</v>
      </c>
      <c r="BA1971" s="68">
        <f t="shared" si="903"/>
        <v>0</v>
      </c>
      <c r="BC1971" s="68">
        <f t="shared" si="894"/>
        <v>0</v>
      </c>
      <c r="BD1971" s="285"/>
    </row>
    <row r="1972" spans="1:56" s="68" customFormat="1">
      <c r="A1972" s="200"/>
      <c r="B1972" s="200"/>
      <c r="C1972" s="200"/>
      <c r="D1972" s="200"/>
      <c r="E1972" s="200"/>
      <c r="F1972" s="200"/>
      <c r="G1972" s="200"/>
      <c r="H1972" s="201"/>
      <c r="I1972" s="202"/>
      <c r="J1972" s="200"/>
      <c r="K1972" s="176"/>
      <c r="L1972" s="176"/>
      <c r="M1972" s="176"/>
      <c r="N1972" s="286"/>
      <c r="O1972" s="286"/>
      <c r="P1972" s="176"/>
      <c r="Q1972" s="203">
        <f t="shared" si="895"/>
        <v>0</v>
      </c>
      <c r="R1972" s="203">
        <f t="shared" si="896"/>
        <v>0</v>
      </c>
      <c r="S1972" s="203">
        <f t="shared" si="897"/>
        <v>0</v>
      </c>
      <c r="T1972" s="203">
        <f t="shared" si="898"/>
        <v>0</v>
      </c>
      <c r="U1972" s="203">
        <f t="shared" si="899"/>
        <v>0</v>
      </c>
      <c r="V1972" s="175">
        <f>IF(Q1972&gt;0,VLOOKUP(Q1972,Jahresfaktoren!$A$11:$B$24,2,),0)</f>
        <v>0</v>
      </c>
      <c r="W1972" s="175">
        <f>IF(R1972&gt;0,VLOOKUP(R1972,Jahresfaktoren!$D$11:$E$24,2,),0)</f>
        <v>0</v>
      </c>
      <c r="X1972" s="175">
        <f>IF(S1972&gt;0,VLOOKUP(S1972,Jahresfaktoren!$A$28:$B$29,2,),0)</f>
        <v>0</v>
      </c>
      <c r="Y1972" s="175">
        <f>IF(T1972&gt;0,VLOOKUP(T1972,Jahresfaktoren!$A$28:$B$29,2,),0)</f>
        <v>0</v>
      </c>
      <c r="Z1972" s="175">
        <f>IF(U1972&gt;0,VLOOKUP(U1972,Jahresfaktoren!$A$32:$B$33,2,),)</f>
        <v>0</v>
      </c>
      <c r="AA1972" s="177" t="str">
        <f t="shared" si="884"/>
        <v/>
      </c>
      <c r="AB1972" s="177" t="str">
        <f t="shared" si="885"/>
        <v/>
      </c>
      <c r="AC1972" s="177" t="str">
        <f t="shared" si="886"/>
        <v/>
      </c>
      <c r="AD1972" s="177" t="str">
        <f t="shared" si="887"/>
        <v/>
      </c>
      <c r="AE1972" s="177" t="str">
        <f t="shared" si="888"/>
        <v/>
      </c>
      <c r="AF1972" s="178">
        <f>IF(Q1972&gt;0,VLOOKUP(H1972,Leistungszahlen!$A$11:$C$158,3,),0)</f>
        <v>0</v>
      </c>
      <c r="AG1972" s="178">
        <f>IF(R1972&gt;0,VLOOKUP(H1972,Leistungszahlen!$A$11:$F$158,6,),IF(T1972&gt;0,VLOOKUP(H1972,Leistungszahlen!$A$11:$F$158,6,),0))</f>
        <v>0</v>
      </c>
      <c r="AH1972" s="179">
        <f t="shared" si="904"/>
        <v>0</v>
      </c>
      <c r="AI1972" s="179">
        <f t="shared" si="905"/>
        <v>0</v>
      </c>
      <c r="AJ1972" s="179">
        <f t="shared" si="906"/>
        <v>0</v>
      </c>
      <c r="AK1972" s="179">
        <f t="shared" si="907"/>
        <v>0</v>
      </c>
      <c r="AL1972" s="179">
        <f t="shared" si="908"/>
        <v>0</v>
      </c>
      <c r="AM1972" s="180" t="str">
        <f>IF(L1972=1,Stundensätze!$D$13,IF(L1972=2,Stundensätze!$D$17,IF(L1972=4,Stundensätze!$D$21,"")))</f>
        <v/>
      </c>
      <c r="AN1972" s="180" t="str">
        <f>IF(L1972=1,Stundensätze!$D$15,IF(L1972=2,Stundensätze!$D$19,IF(L1972=4,Stundensätze!$D$23,"")))</f>
        <v/>
      </c>
      <c r="AO1972" s="180">
        <f t="shared" si="889"/>
        <v>0</v>
      </c>
      <c r="AP1972" s="180">
        <f t="shared" si="890"/>
        <v>0</v>
      </c>
      <c r="AQ1972" s="192" t="str">
        <f t="shared" si="891"/>
        <v/>
      </c>
      <c r="AR1972" s="192" t="str">
        <f t="shared" si="892"/>
        <v/>
      </c>
      <c r="AS1972" s="193">
        <f t="shared" si="893"/>
        <v>0</v>
      </c>
      <c r="AT1972" s="258">
        <f>IF(K1972=0,0,VLOOKUP(K1972,Kostenstellen!A:B,2,FALSE))</f>
        <v>0</v>
      </c>
      <c r="AU1972" s="68" t="str">
        <f t="shared" si="900"/>
        <v/>
      </c>
      <c r="AV1972" s="68" t="str">
        <f t="shared" si="901"/>
        <v/>
      </c>
      <c r="AW1972" s="68">
        <f>IF(AF1972=0,0,VLOOKUP($H1972,Leistungszahlen!$A$11:$H$158,4,FALSE))</f>
        <v>0</v>
      </c>
      <c r="AX1972" s="68">
        <f>IF(AF1972=0,0,VLOOKUP($H1972,Leistungszahlen!$A$11:$H$158,5,FALSE))</f>
        <v>0</v>
      </c>
      <c r="AY1972" s="68">
        <f>IF(AG1972=0,0,VLOOKUP($H1972,Leistungszahlen!$A$11:$H$158,6,FALSE))</f>
        <v>0</v>
      </c>
      <c r="AZ1972" s="68">
        <f t="shared" si="902"/>
        <v>0</v>
      </c>
      <c r="BA1972" s="68">
        <f t="shared" si="903"/>
        <v>0</v>
      </c>
      <c r="BC1972" s="68">
        <f t="shared" si="894"/>
        <v>0</v>
      </c>
      <c r="BD1972" s="285"/>
    </row>
    <row r="1973" spans="1:56" s="68" customFormat="1">
      <c r="A1973" s="200"/>
      <c r="B1973" s="200"/>
      <c r="C1973" s="200"/>
      <c r="D1973" s="200"/>
      <c r="E1973" s="200"/>
      <c r="F1973" s="200"/>
      <c r="G1973" s="200"/>
      <c r="H1973" s="201"/>
      <c r="I1973" s="202"/>
      <c r="J1973" s="200"/>
      <c r="K1973" s="176"/>
      <c r="L1973" s="176"/>
      <c r="M1973" s="176"/>
      <c r="N1973" s="286"/>
      <c r="O1973" s="286"/>
      <c r="P1973" s="176"/>
      <c r="Q1973" s="203">
        <f t="shared" si="895"/>
        <v>0</v>
      </c>
      <c r="R1973" s="203">
        <f t="shared" si="896"/>
        <v>0</v>
      </c>
      <c r="S1973" s="203">
        <f t="shared" si="897"/>
        <v>0</v>
      </c>
      <c r="T1973" s="203">
        <f t="shared" si="898"/>
        <v>0</v>
      </c>
      <c r="U1973" s="203">
        <f t="shared" si="899"/>
        <v>0</v>
      </c>
      <c r="V1973" s="175">
        <f>IF(Q1973&gt;0,VLOOKUP(Q1973,Jahresfaktoren!$A$11:$B$24,2,),0)</f>
        <v>0</v>
      </c>
      <c r="W1973" s="175">
        <f>IF(R1973&gt;0,VLOOKUP(R1973,Jahresfaktoren!$D$11:$E$24,2,),0)</f>
        <v>0</v>
      </c>
      <c r="X1973" s="175">
        <f>IF(S1973&gt;0,VLOOKUP(S1973,Jahresfaktoren!$A$28:$B$29,2,),0)</f>
        <v>0</v>
      </c>
      <c r="Y1973" s="175">
        <f>IF(T1973&gt;0,VLOOKUP(T1973,Jahresfaktoren!$A$28:$B$29,2,),0)</f>
        <v>0</v>
      </c>
      <c r="Z1973" s="175">
        <f>IF(U1973&gt;0,VLOOKUP(U1973,Jahresfaktoren!$A$32:$B$33,2,),)</f>
        <v>0</v>
      </c>
      <c r="AA1973" s="177" t="str">
        <f t="shared" si="884"/>
        <v/>
      </c>
      <c r="AB1973" s="177" t="str">
        <f t="shared" si="885"/>
        <v/>
      </c>
      <c r="AC1973" s="177" t="str">
        <f t="shared" si="886"/>
        <v/>
      </c>
      <c r="AD1973" s="177" t="str">
        <f t="shared" si="887"/>
        <v/>
      </c>
      <c r="AE1973" s="177" t="str">
        <f t="shared" si="888"/>
        <v/>
      </c>
      <c r="AF1973" s="178">
        <f>IF(Q1973&gt;0,VLOOKUP(H1973,Leistungszahlen!$A$11:$C$158,3,),0)</f>
        <v>0</v>
      </c>
      <c r="AG1973" s="178">
        <f>IF(R1973&gt;0,VLOOKUP(H1973,Leistungszahlen!$A$11:$F$158,6,),IF(T1973&gt;0,VLOOKUP(H1973,Leistungszahlen!$A$11:$F$158,6,),0))</f>
        <v>0</v>
      </c>
      <c r="AH1973" s="179">
        <f t="shared" si="904"/>
        <v>0</v>
      </c>
      <c r="AI1973" s="179">
        <f t="shared" si="905"/>
        <v>0</v>
      </c>
      <c r="AJ1973" s="179">
        <f t="shared" si="906"/>
        <v>0</v>
      </c>
      <c r="AK1973" s="179">
        <f t="shared" si="907"/>
        <v>0</v>
      </c>
      <c r="AL1973" s="179">
        <f t="shared" si="908"/>
        <v>0</v>
      </c>
      <c r="AM1973" s="180" t="str">
        <f>IF(L1973=1,Stundensätze!$D$13,IF(L1973=2,Stundensätze!$D$17,IF(L1973=4,Stundensätze!$D$21,"")))</f>
        <v/>
      </c>
      <c r="AN1973" s="180" t="str">
        <f>IF(L1973=1,Stundensätze!$D$15,IF(L1973=2,Stundensätze!$D$19,IF(L1973=4,Stundensätze!$D$23,"")))</f>
        <v/>
      </c>
      <c r="AO1973" s="180">
        <f t="shared" si="889"/>
        <v>0</v>
      </c>
      <c r="AP1973" s="180">
        <f t="shared" si="890"/>
        <v>0</v>
      </c>
      <c r="AQ1973" s="192" t="str">
        <f t="shared" si="891"/>
        <v/>
      </c>
      <c r="AR1973" s="192" t="str">
        <f t="shared" si="892"/>
        <v/>
      </c>
      <c r="AS1973" s="193">
        <f t="shared" si="893"/>
        <v>0</v>
      </c>
      <c r="AT1973" s="258">
        <f>IF(K1973=0,0,VLOOKUP(K1973,Kostenstellen!A:B,2,FALSE))</f>
        <v>0</v>
      </c>
      <c r="AU1973" s="68" t="str">
        <f t="shared" si="900"/>
        <v/>
      </c>
      <c r="AV1973" s="68" t="str">
        <f t="shared" si="901"/>
        <v/>
      </c>
      <c r="AW1973" s="68">
        <f>IF(AF1973=0,0,VLOOKUP($H1973,Leistungszahlen!$A$11:$H$158,4,FALSE))</f>
        <v>0</v>
      </c>
      <c r="AX1973" s="68">
        <f>IF(AF1973=0,0,VLOOKUP($H1973,Leistungszahlen!$A$11:$H$158,5,FALSE))</f>
        <v>0</v>
      </c>
      <c r="AY1973" s="68">
        <f>IF(AG1973=0,0,VLOOKUP($H1973,Leistungszahlen!$A$11:$H$158,6,FALSE))</f>
        <v>0</v>
      </c>
      <c r="AZ1973" s="68">
        <f t="shared" si="902"/>
        <v>0</v>
      </c>
      <c r="BA1973" s="68">
        <f t="shared" si="903"/>
        <v>0</v>
      </c>
      <c r="BC1973" s="68">
        <f t="shared" si="894"/>
        <v>0</v>
      </c>
      <c r="BD1973" s="285"/>
    </row>
    <row r="1974" spans="1:56" s="68" customFormat="1">
      <c r="A1974" s="200"/>
      <c r="B1974" s="200"/>
      <c r="C1974" s="200"/>
      <c r="D1974" s="200"/>
      <c r="E1974" s="200"/>
      <c r="F1974" s="200"/>
      <c r="G1974" s="200"/>
      <c r="H1974" s="201"/>
      <c r="I1974" s="202"/>
      <c r="J1974" s="200"/>
      <c r="K1974" s="176"/>
      <c r="L1974" s="176"/>
      <c r="M1974" s="176"/>
      <c r="N1974" s="286"/>
      <c r="O1974" s="286"/>
      <c r="P1974" s="176"/>
      <c r="Q1974" s="203">
        <f t="shared" si="895"/>
        <v>0</v>
      </c>
      <c r="R1974" s="203">
        <f t="shared" si="896"/>
        <v>0</v>
      </c>
      <c r="S1974" s="203">
        <f t="shared" si="897"/>
        <v>0</v>
      </c>
      <c r="T1974" s="203">
        <f t="shared" si="898"/>
        <v>0</v>
      </c>
      <c r="U1974" s="203">
        <f t="shared" si="899"/>
        <v>0</v>
      </c>
      <c r="V1974" s="175">
        <f>IF(Q1974&gt;0,VLOOKUP(Q1974,Jahresfaktoren!$A$11:$B$24,2,),0)</f>
        <v>0</v>
      </c>
      <c r="W1974" s="175">
        <f>IF(R1974&gt;0,VLOOKUP(R1974,Jahresfaktoren!$D$11:$E$24,2,),0)</f>
        <v>0</v>
      </c>
      <c r="X1974" s="175">
        <f>IF(S1974&gt;0,VLOOKUP(S1974,Jahresfaktoren!$A$28:$B$29,2,),0)</f>
        <v>0</v>
      </c>
      <c r="Y1974" s="175">
        <f>IF(T1974&gt;0,VLOOKUP(T1974,Jahresfaktoren!$A$28:$B$29,2,),0)</f>
        <v>0</v>
      </c>
      <c r="Z1974" s="175">
        <f>IF(U1974&gt;0,VLOOKUP(U1974,Jahresfaktoren!$A$32:$B$33,2,),)</f>
        <v>0</v>
      </c>
      <c r="AA1974" s="177" t="str">
        <f t="shared" si="884"/>
        <v/>
      </c>
      <c r="AB1974" s="177" t="str">
        <f t="shared" si="885"/>
        <v/>
      </c>
      <c r="AC1974" s="177" t="str">
        <f t="shared" si="886"/>
        <v/>
      </c>
      <c r="AD1974" s="177" t="str">
        <f t="shared" si="887"/>
        <v/>
      </c>
      <c r="AE1974" s="177" t="str">
        <f t="shared" si="888"/>
        <v/>
      </c>
      <c r="AF1974" s="178">
        <f>IF(Q1974&gt;0,VLOOKUP(H1974,Leistungszahlen!$A$11:$C$158,3,),0)</f>
        <v>0</v>
      </c>
      <c r="AG1974" s="178">
        <f>IF(R1974&gt;0,VLOOKUP(H1974,Leistungszahlen!$A$11:$F$158,6,),IF(T1974&gt;0,VLOOKUP(H1974,Leistungszahlen!$A$11:$F$158,6,),0))</f>
        <v>0</v>
      </c>
      <c r="AH1974" s="179">
        <f t="shared" si="904"/>
        <v>0</v>
      </c>
      <c r="AI1974" s="179">
        <f t="shared" si="905"/>
        <v>0</v>
      </c>
      <c r="AJ1974" s="179">
        <f t="shared" si="906"/>
        <v>0</v>
      </c>
      <c r="AK1974" s="179">
        <f t="shared" si="907"/>
        <v>0</v>
      </c>
      <c r="AL1974" s="179">
        <f t="shared" si="908"/>
        <v>0</v>
      </c>
      <c r="AM1974" s="180" t="str">
        <f>IF(L1974=1,Stundensätze!$D$13,IF(L1974=2,Stundensätze!$D$17,IF(L1974=4,Stundensätze!$D$21,"")))</f>
        <v/>
      </c>
      <c r="AN1974" s="180" t="str">
        <f>IF(L1974=1,Stundensätze!$D$15,IF(L1974=2,Stundensätze!$D$19,IF(L1974=4,Stundensätze!$D$23,"")))</f>
        <v/>
      </c>
      <c r="AO1974" s="180">
        <f t="shared" si="889"/>
        <v>0</v>
      </c>
      <c r="AP1974" s="180">
        <f t="shared" si="890"/>
        <v>0</v>
      </c>
      <c r="AQ1974" s="192" t="str">
        <f t="shared" si="891"/>
        <v/>
      </c>
      <c r="AR1974" s="192" t="str">
        <f t="shared" si="892"/>
        <v/>
      </c>
      <c r="AS1974" s="193">
        <f t="shared" si="893"/>
        <v>0</v>
      </c>
      <c r="AT1974" s="258">
        <f>IF(K1974=0,0,VLOOKUP(K1974,Kostenstellen!A:B,2,FALSE))</f>
        <v>0</v>
      </c>
      <c r="AU1974" s="68" t="str">
        <f t="shared" si="900"/>
        <v/>
      </c>
      <c r="AV1974" s="68" t="str">
        <f t="shared" si="901"/>
        <v/>
      </c>
      <c r="AW1974" s="68">
        <f>IF(AF1974=0,0,VLOOKUP($H1974,Leistungszahlen!$A$11:$H$158,4,FALSE))</f>
        <v>0</v>
      </c>
      <c r="AX1974" s="68">
        <f>IF(AF1974=0,0,VLOOKUP($H1974,Leistungszahlen!$A$11:$H$158,5,FALSE))</f>
        <v>0</v>
      </c>
      <c r="AY1974" s="68">
        <f>IF(AG1974=0,0,VLOOKUP($H1974,Leistungszahlen!$A$11:$H$158,6,FALSE))</f>
        <v>0</v>
      </c>
      <c r="AZ1974" s="68">
        <f t="shared" si="902"/>
        <v>0</v>
      </c>
      <c r="BA1974" s="68">
        <f t="shared" si="903"/>
        <v>0</v>
      </c>
      <c r="BC1974" s="68">
        <f t="shared" si="894"/>
        <v>0</v>
      </c>
      <c r="BD1974" s="285"/>
    </row>
    <row r="1975" spans="1:56" s="68" customFormat="1">
      <c r="A1975" s="200"/>
      <c r="B1975" s="200"/>
      <c r="C1975" s="200"/>
      <c r="D1975" s="200"/>
      <c r="E1975" s="200"/>
      <c r="F1975" s="200"/>
      <c r="G1975" s="200"/>
      <c r="H1975" s="201"/>
      <c r="I1975" s="202"/>
      <c r="J1975" s="200"/>
      <c r="K1975" s="176"/>
      <c r="L1975" s="176"/>
      <c r="M1975" s="176"/>
      <c r="N1975" s="286"/>
      <c r="O1975" s="286"/>
      <c r="P1975" s="176"/>
      <c r="Q1975" s="203">
        <f t="shared" si="895"/>
        <v>0</v>
      </c>
      <c r="R1975" s="203">
        <f t="shared" si="896"/>
        <v>0</v>
      </c>
      <c r="S1975" s="203">
        <f t="shared" si="897"/>
        <v>0</v>
      </c>
      <c r="T1975" s="203">
        <f t="shared" si="898"/>
        <v>0</v>
      </c>
      <c r="U1975" s="203">
        <f t="shared" si="899"/>
        <v>0</v>
      </c>
      <c r="V1975" s="175">
        <f>IF(Q1975&gt;0,VLOOKUP(Q1975,Jahresfaktoren!$A$11:$B$24,2,),0)</f>
        <v>0</v>
      </c>
      <c r="W1975" s="175">
        <f>IF(R1975&gt;0,VLOOKUP(R1975,Jahresfaktoren!$D$11:$E$24,2,),0)</f>
        <v>0</v>
      </c>
      <c r="X1975" s="175">
        <f>IF(S1975&gt;0,VLOOKUP(S1975,Jahresfaktoren!$A$28:$B$29,2,),0)</f>
        <v>0</v>
      </c>
      <c r="Y1975" s="175">
        <f>IF(T1975&gt;0,VLOOKUP(T1975,Jahresfaktoren!$A$28:$B$29,2,),0)</f>
        <v>0</v>
      </c>
      <c r="Z1975" s="175">
        <f>IF(U1975&gt;0,VLOOKUP(U1975,Jahresfaktoren!$A$32:$B$33,2,),)</f>
        <v>0</v>
      </c>
      <c r="AA1975" s="177" t="str">
        <f t="shared" ref="AA1975:AA2035" si="909">IF(Q1975&gt;0,V1975*I1975,"")</f>
        <v/>
      </c>
      <c r="AB1975" s="177" t="str">
        <f t="shared" ref="AB1975:AB2035" si="910">IF(R1975&gt;0,W1975*I1975,"")</f>
        <v/>
      </c>
      <c r="AC1975" s="177" t="str">
        <f t="shared" ref="AC1975:AC2035" si="911">IF(S1975&gt;0,X1975*I1975,"")</f>
        <v/>
      </c>
      <c r="AD1975" s="177" t="str">
        <f t="shared" ref="AD1975:AD2035" si="912">IF(T1975&gt;0,Y1975*I1975,"")</f>
        <v/>
      </c>
      <c r="AE1975" s="177" t="str">
        <f t="shared" ref="AE1975:AE2035" si="913">IF(U1975&gt;0,Z1975*I1975,"")</f>
        <v/>
      </c>
      <c r="AF1975" s="178">
        <f>IF(Q1975&gt;0,VLOOKUP(H1975,Leistungszahlen!$A$11:$C$158,3,),0)</f>
        <v>0</v>
      </c>
      <c r="AG1975" s="178">
        <f>IF(R1975&gt;0,VLOOKUP(H1975,Leistungszahlen!$A$11:$F$158,6,),IF(T1975&gt;0,VLOOKUP(H1975,Leistungszahlen!$A$11:$F$158,6,),0))</f>
        <v>0</v>
      </c>
      <c r="AH1975" s="179">
        <f t="shared" si="904"/>
        <v>0</v>
      </c>
      <c r="AI1975" s="179">
        <f t="shared" si="905"/>
        <v>0</v>
      </c>
      <c r="AJ1975" s="179">
        <f t="shared" si="906"/>
        <v>0</v>
      </c>
      <c r="AK1975" s="179">
        <f t="shared" si="907"/>
        <v>0</v>
      </c>
      <c r="AL1975" s="179">
        <f t="shared" si="908"/>
        <v>0</v>
      </c>
      <c r="AM1975" s="180" t="str">
        <f>IF(L1975=1,Stundensätze!$D$13,IF(L1975=2,Stundensätze!$D$17,IF(L1975=4,Stundensätze!$D$21,"")))</f>
        <v/>
      </c>
      <c r="AN1975" s="180" t="str">
        <f>IF(L1975=1,Stundensätze!$D$15,IF(L1975=2,Stundensätze!$D$19,IF(L1975=4,Stundensätze!$D$23,"")))</f>
        <v/>
      </c>
      <c r="AO1975" s="180">
        <f t="shared" ref="AO1975:AO2035" si="914">IF(OR(Q1975&gt;0,R1975&gt;0),((AH1975+AI1975)*AM1975),0)</f>
        <v>0</v>
      </c>
      <c r="AP1975" s="180">
        <f t="shared" ref="AP1975:AP2035" si="915">IF(OR(S1975&gt;0,T1975&gt;0,U1975&gt;0),((AJ1975+AK1975+AL1975)*AN1975),0)</f>
        <v>0</v>
      </c>
      <c r="AQ1975" s="192" t="str">
        <f t="shared" ref="AQ1975:AQ2035" si="916">IF(I1975&gt;0,AP1975+AO1975,"")</f>
        <v/>
      </c>
      <c r="AR1975" s="192" t="str">
        <f t="shared" ref="AR1975:AR2035" si="917">IF(I1975&gt;0,AQ1975/12,"")</f>
        <v/>
      </c>
      <c r="AS1975" s="193">
        <f t="shared" ref="AS1975:AS2035" si="918">IF(OR(Q1975&gt;0,R1975&gt;0,S1975&gt;0,T1975&gt;0,U1975&gt;0),(SUM(AH1975:AL1975)),0)</f>
        <v>0</v>
      </c>
      <c r="AT1975" s="258">
        <f>IF(K1975=0,0,VLOOKUP(K1975,Kostenstellen!A:B,2,FALSE))</f>
        <v>0</v>
      </c>
      <c r="AU1975" s="68" t="str">
        <f t="shared" si="900"/>
        <v/>
      </c>
      <c r="AV1975" s="68" t="str">
        <f t="shared" si="901"/>
        <v/>
      </c>
      <c r="AW1975" s="68">
        <f>IF(AF1975=0,0,VLOOKUP($H1975,Leistungszahlen!$A$11:$H$158,4,FALSE))</f>
        <v>0</v>
      </c>
      <c r="AX1975" s="68">
        <f>IF(AF1975=0,0,VLOOKUP($H1975,Leistungszahlen!$A$11:$H$158,5,FALSE))</f>
        <v>0</v>
      </c>
      <c r="AY1975" s="68">
        <f>IF(AG1975=0,0,VLOOKUP($H1975,Leistungszahlen!$A$11:$H$158,6,FALSE))</f>
        <v>0</v>
      </c>
      <c r="AZ1975" s="68">
        <f t="shared" si="902"/>
        <v>0</v>
      </c>
      <c r="BA1975" s="68">
        <f t="shared" si="903"/>
        <v>0</v>
      </c>
      <c r="BC1975" s="68">
        <f t="shared" ref="BC1975:BC2035" si="919">IF(BA1975&gt;0,"Die Leistungswerte sind unter- oder überschritten",0)</f>
        <v>0</v>
      </c>
      <c r="BD1975" s="285"/>
    </row>
    <row r="1976" spans="1:56" s="68" customFormat="1">
      <c r="A1976" s="200"/>
      <c r="B1976" s="200"/>
      <c r="C1976" s="200"/>
      <c r="D1976" s="200"/>
      <c r="E1976" s="200"/>
      <c r="F1976" s="200"/>
      <c r="G1976" s="200"/>
      <c r="H1976" s="201"/>
      <c r="I1976" s="202"/>
      <c r="J1976" s="200"/>
      <c r="K1976" s="176"/>
      <c r="L1976" s="176"/>
      <c r="M1976" s="176"/>
      <c r="N1976" s="286"/>
      <c r="O1976" s="286"/>
      <c r="P1976" s="176"/>
      <c r="Q1976" s="203">
        <f t="shared" si="895"/>
        <v>0</v>
      </c>
      <c r="R1976" s="203">
        <f t="shared" si="896"/>
        <v>0</v>
      </c>
      <c r="S1976" s="203">
        <f t="shared" si="897"/>
        <v>0</v>
      </c>
      <c r="T1976" s="203">
        <f t="shared" si="898"/>
        <v>0</v>
      </c>
      <c r="U1976" s="203">
        <f t="shared" si="899"/>
        <v>0</v>
      </c>
      <c r="V1976" s="175">
        <f>IF(Q1976&gt;0,VLOOKUP(Q1976,Jahresfaktoren!$A$11:$B$24,2,),0)</f>
        <v>0</v>
      </c>
      <c r="W1976" s="175">
        <f>IF(R1976&gt;0,VLOOKUP(R1976,Jahresfaktoren!$D$11:$E$24,2,),0)</f>
        <v>0</v>
      </c>
      <c r="X1976" s="175">
        <f>IF(S1976&gt;0,VLOOKUP(S1976,Jahresfaktoren!$A$28:$B$29,2,),0)</f>
        <v>0</v>
      </c>
      <c r="Y1976" s="175">
        <f>IF(T1976&gt;0,VLOOKUP(T1976,Jahresfaktoren!$A$28:$B$29,2,),0)</f>
        <v>0</v>
      </c>
      <c r="Z1976" s="175">
        <f>IF(U1976&gt;0,VLOOKUP(U1976,Jahresfaktoren!$A$32:$B$33,2,),)</f>
        <v>0</v>
      </c>
      <c r="AA1976" s="177" t="str">
        <f t="shared" si="909"/>
        <v/>
      </c>
      <c r="AB1976" s="177" t="str">
        <f t="shared" si="910"/>
        <v/>
      </c>
      <c r="AC1976" s="177" t="str">
        <f t="shared" si="911"/>
        <v/>
      </c>
      <c r="AD1976" s="177" t="str">
        <f t="shared" si="912"/>
        <v/>
      </c>
      <c r="AE1976" s="177" t="str">
        <f t="shared" si="913"/>
        <v/>
      </c>
      <c r="AF1976" s="178">
        <f>IF(Q1976&gt;0,VLOOKUP(H1976,Leistungszahlen!$A$11:$C$158,3,),0)</f>
        <v>0</v>
      </c>
      <c r="AG1976" s="178">
        <f>IF(R1976&gt;0,VLOOKUP(H1976,Leistungszahlen!$A$11:$F$158,6,),IF(T1976&gt;0,VLOOKUP(H1976,Leistungszahlen!$A$11:$F$158,6,),0))</f>
        <v>0</v>
      </c>
      <c r="AH1976" s="179">
        <f t="shared" si="904"/>
        <v>0</v>
      </c>
      <c r="AI1976" s="179">
        <f t="shared" si="905"/>
        <v>0</v>
      </c>
      <c r="AJ1976" s="179">
        <f t="shared" si="906"/>
        <v>0</v>
      </c>
      <c r="AK1976" s="179">
        <f t="shared" si="907"/>
        <v>0</v>
      </c>
      <c r="AL1976" s="179">
        <f t="shared" si="908"/>
        <v>0</v>
      </c>
      <c r="AM1976" s="180" t="str">
        <f>IF(L1976=1,Stundensätze!$D$13,IF(L1976=2,Stundensätze!$D$17,IF(L1976=4,Stundensätze!$D$21,"")))</f>
        <v/>
      </c>
      <c r="AN1976" s="180" t="str">
        <f>IF(L1976=1,Stundensätze!$D$15,IF(L1976=2,Stundensätze!$D$19,IF(L1976=4,Stundensätze!$D$23,"")))</f>
        <v/>
      </c>
      <c r="AO1976" s="180">
        <f t="shared" si="914"/>
        <v>0</v>
      </c>
      <c r="AP1976" s="180">
        <f t="shared" si="915"/>
        <v>0</v>
      </c>
      <c r="AQ1976" s="192" t="str">
        <f t="shared" si="916"/>
        <v/>
      </c>
      <c r="AR1976" s="192" t="str">
        <f t="shared" si="917"/>
        <v/>
      </c>
      <c r="AS1976" s="193">
        <f t="shared" si="918"/>
        <v>0</v>
      </c>
      <c r="AT1976" s="258">
        <f>IF(K1976=0,0,VLOOKUP(K1976,Kostenstellen!A:B,2,FALSE))</f>
        <v>0</v>
      </c>
      <c r="AU1976" s="68" t="str">
        <f t="shared" si="900"/>
        <v/>
      </c>
      <c r="AV1976" s="68" t="str">
        <f t="shared" si="901"/>
        <v/>
      </c>
      <c r="AW1976" s="68">
        <f>IF(AF1976=0,0,VLOOKUP($H1976,Leistungszahlen!$A$11:$H$158,4,FALSE))</f>
        <v>0</v>
      </c>
      <c r="AX1976" s="68">
        <f>IF(AF1976=0,0,VLOOKUP($H1976,Leistungszahlen!$A$11:$H$158,5,FALSE))</f>
        <v>0</v>
      </c>
      <c r="AY1976" s="68">
        <f>IF(AG1976=0,0,VLOOKUP($H1976,Leistungszahlen!$A$11:$H$158,6,FALSE))</f>
        <v>0</v>
      </c>
      <c r="AZ1976" s="68">
        <f t="shared" si="902"/>
        <v>0</v>
      </c>
      <c r="BA1976" s="68">
        <f t="shared" si="903"/>
        <v>0</v>
      </c>
      <c r="BC1976" s="68">
        <f t="shared" si="919"/>
        <v>0</v>
      </c>
      <c r="BD1976" s="285"/>
    </row>
    <row r="1977" spans="1:56" s="68" customFormat="1">
      <c r="A1977" s="200"/>
      <c r="B1977" s="200"/>
      <c r="C1977" s="200"/>
      <c r="D1977" s="200"/>
      <c r="E1977" s="200"/>
      <c r="F1977" s="200"/>
      <c r="G1977" s="200"/>
      <c r="H1977" s="201"/>
      <c r="I1977" s="202"/>
      <c r="J1977" s="200"/>
      <c r="K1977" s="176"/>
      <c r="L1977" s="176"/>
      <c r="M1977" s="176"/>
      <c r="N1977" s="286"/>
      <c r="O1977" s="286"/>
      <c r="P1977" s="176"/>
      <c r="Q1977" s="203">
        <f t="shared" si="895"/>
        <v>0</v>
      </c>
      <c r="R1977" s="203">
        <f t="shared" si="896"/>
        <v>0</v>
      </c>
      <c r="S1977" s="203">
        <f t="shared" si="897"/>
        <v>0</v>
      </c>
      <c r="T1977" s="203">
        <f t="shared" si="898"/>
        <v>0</v>
      </c>
      <c r="U1977" s="203">
        <f t="shared" si="899"/>
        <v>0</v>
      </c>
      <c r="V1977" s="175">
        <f>IF(Q1977&gt;0,VLOOKUP(Q1977,Jahresfaktoren!$A$11:$B$24,2,),0)</f>
        <v>0</v>
      </c>
      <c r="W1977" s="175">
        <f>IF(R1977&gt;0,VLOOKUP(R1977,Jahresfaktoren!$D$11:$E$24,2,),0)</f>
        <v>0</v>
      </c>
      <c r="X1977" s="175">
        <f>IF(S1977&gt;0,VLOOKUP(S1977,Jahresfaktoren!$A$28:$B$29,2,),0)</f>
        <v>0</v>
      </c>
      <c r="Y1977" s="175">
        <f>IF(T1977&gt;0,VLOOKUP(T1977,Jahresfaktoren!$A$28:$B$29,2,),0)</f>
        <v>0</v>
      </c>
      <c r="Z1977" s="175">
        <f>IF(U1977&gt;0,VLOOKUP(U1977,Jahresfaktoren!$A$32:$B$33,2,),)</f>
        <v>0</v>
      </c>
      <c r="AA1977" s="177" t="str">
        <f t="shared" si="909"/>
        <v/>
      </c>
      <c r="AB1977" s="177" t="str">
        <f t="shared" si="910"/>
        <v/>
      </c>
      <c r="AC1977" s="177" t="str">
        <f t="shared" si="911"/>
        <v/>
      </c>
      <c r="AD1977" s="177" t="str">
        <f t="shared" si="912"/>
        <v/>
      </c>
      <c r="AE1977" s="177" t="str">
        <f t="shared" si="913"/>
        <v/>
      </c>
      <c r="AF1977" s="178">
        <f>IF(Q1977&gt;0,VLOOKUP(H1977,Leistungszahlen!$A$11:$C$158,3,),0)</f>
        <v>0</v>
      </c>
      <c r="AG1977" s="178">
        <f>IF(R1977&gt;0,VLOOKUP(H1977,Leistungszahlen!$A$11:$F$158,6,),IF(T1977&gt;0,VLOOKUP(H1977,Leistungszahlen!$A$11:$F$158,6,),0))</f>
        <v>0</v>
      </c>
      <c r="AH1977" s="179">
        <f t="shared" si="904"/>
        <v>0</v>
      </c>
      <c r="AI1977" s="179">
        <f t="shared" si="905"/>
        <v>0</v>
      </c>
      <c r="AJ1977" s="179">
        <f t="shared" si="906"/>
        <v>0</v>
      </c>
      <c r="AK1977" s="179">
        <f t="shared" si="907"/>
        <v>0</v>
      </c>
      <c r="AL1977" s="179">
        <f t="shared" si="908"/>
        <v>0</v>
      </c>
      <c r="AM1977" s="180" t="str">
        <f>IF(L1977=1,Stundensätze!$D$13,IF(L1977=2,Stundensätze!$D$17,IF(L1977=4,Stundensätze!$D$21,"")))</f>
        <v/>
      </c>
      <c r="AN1977" s="180" t="str">
        <f>IF(L1977=1,Stundensätze!$D$15,IF(L1977=2,Stundensätze!$D$19,IF(L1977=4,Stundensätze!$D$23,"")))</f>
        <v/>
      </c>
      <c r="AO1977" s="180">
        <f t="shared" si="914"/>
        <v>0</v>
      </c>
      <c r="AP1977" s="180">
        <f t="shared" si="915"/>
        <v>0</v>
      </c>
      <c r="AQ1977" s="192" t="str">
        <f t="shared" si="916"/>
        <v/>
      </c>
      <c r="AR1977" s="192" t="str">
        <f t="shared" si="917"/>
        <v/>
      </c>
      <c r="AS1977" s="193">
        <f t="shared" si="918"/>
        <v>0</v>
      </c>
      <c r="AT1977" s="258">
        <f>IF(K1977=0,0,VLOOKUP(K1977,Kostenstellen!A:B,2,FALSE))</f>
        <v>0</v>
      </c>
      <c r="AU1977" s="68" t="str">
        <f t="shared" si="900"/>
        <v/>
      </c>
      <c r="AV1977" s="68" t="str">
        <f t="shared" si="901"/>
        <v/>
      </c>
      <c r="AW1977" s="68">
        <f>IF(AF1977=0,0,VLOOKUP($H1977,Leistungszahlen!$A$11:$H$158,4,FALSE))</f>
        <v>0</v>
      </c>
      <c r="AX1977" s="68">
        <f>IF(AF1977=0,0,VLOOKUP($H1977,Leistungszahlen!$A$11:$H$158,5,FALSE))</f>
        <v>0</v>
      </c>
      <c r="AY1977" s="68">
        <f>IF(AG1977=0,0,VLOOKUP($H1977,Leistungszahlen!$A$11:$H$158,6,FALSE))</f>
        <v>0</v>
      </c>
      <c r="AZ1977" s="68">
        <f t="shared" si="902"/>
        <v>0</v>
      </c>
      <c r="BA1977" s="68">
        <f t="shared" si="903"/>
        <v>0</v>
      </c>
      <c r="BC1977" s="68">
        <f t="shared" si="919"/>
        <v>0</v>
      </c>
      <c r="BD1977" s="285"/>
    </row>
    <row r="1978" spans="1:56" s="68" customFormat="1">
      <c r="A1978" s="200"/>
      <c r="B1978" s="200"/>
      <c r="C1978" s="200"/>
      <c r="D1978" s="200"/>
      <c r="E1978" s="200"/>
      <c r="F1978" s="200"/>
      <c r="G1978" s="200"/>
      <c r="H1978" s="201"/>
      <c r="I1978" s="202"/>
      <c r="J1978" s="200"/>
      <c r="K1978" s="176"/>
      <c r="L1978" s="176"/>
      <c r="M1978" s="176"/>
      <c r="N1978" s="286"/>
      <c r="O1978" s="286"/>
      <c r="P1978" s="176"/>
      <c r="Q1978" s="203">
        <f t="shared" si="895"/>
        <v>0</v>
      </c>
      <c r="R1978" s="203">
        <f t="shared" si="896"/>
        <v>0</v>
      </c>
      <c r="S1978" s="203">
        <f t="shared" si="897"/>
        <v>0</v>
      </c>
      <c r="T1978" s="203">
        <f t="shared" si="898"/>
        <v>0</v>
      </c>
      <c r="U1978" s="203">
        <f t="shared" si="899"/>
        <v>0</v>
      </c>
      <c r="V1978" s="175">
        <f>IF(Q1978&gt;0,VLOOKUP(Q1978,Jahresfaktoren!$A$11:$B$24,2,),0)</f>
        <v>0</v>
      </c>
      <c r="W1978" s="175">
        <f>IF(R1978&gt;0,VLOOKUP(R1978,Jahresfaktoren!$D$11:$E$24,2,),0)</f>
        <v>0</v>
      </c>
      <c r="X1978" s="175">
        <f>IF(S1978&gt;0,VLOOKUP(S1978,Jahresfaktoren!$A$28:$B$29,2,),0)</f>
        <v>0</v>
      </c>
      <c r="Y1978" s="175">
        <f>IF(T1978&gt;0,VLOOKUP(T1978,Jahresfaktoren!$A$28:$B$29,2,),0)</f>
        <v>0</v>
      </c>
      <c r="Z1978" s="175">
        <f>IF(U1978&gt;0,VLOOKUP(U1978,Jahresfaktoren!$A$32:$B$33,2,),)</f>
        <v>0</v>
      </c>
      <c r="AA1978" s="177" t="str">
        <f t="shared" si="909"/>
        <v/>
      </c>
      <c r="AB1978" s="177" t="str">
        <f t="shared" si="910"/>
        <v/>
      </c>
      <c r="AC1978" s="177" t="str">
        <f t="shared" si="911"/>
        <v/>
      </c>
      <c r="AD1978" s="177" t="str">
        <f t="shared" si="912"/>
        <v/>
      </c>
      <c r="AE1978" s="177" t="str">
        <f t="shared" si="913"/>
        <v/>
      </c>
      <c r="AF1978" s="178">
        <f>IF(Q1978&gt;0,VLOOKUP(H1978,Leistungszahlen!$A$11:$C$158,3,),0)</f>
        <v>0</v>
      </c>
      <c r="AG1978" s="178">
        <f>IF(R1978&gt;0,VLOOKUP(H1978,Leistungszahlen!$A$11:$F$158,6,),IF(T1978&gt;0,VLOOKUP(H1978,Leistungszahlen!$A$11:$F$158,6,),0))</f>
        <v>0</v>
      </c>
      <c r="AH1978" s="179">
        <f t="shared" si="904"/>
        <v>0</v>
      </c>
      <c r="AI1978" s="179">
        <f t="shared" si="905"/>
        <v>0</v>
      </c>
      <c r="AJ1978" s="179">
        <f t="shared" si="906"/>
        <v>0</v>
      </c>
      <c r="AK1978" s="179">
        <f t="shared" si="907"/>
        <v>0</v>
      </c>
      <c r="AL1978" s="179">
        <f t="shared" si="908"/>
        <v>0</v>
      </c>
      <c r="AM1978" s="180" t="str">
        <f>IF(L1978=1,Stundensätze!$D$13,IF(L1978=2,Stundensätze!$D$17,IF(L1978=4,Stundensätze!$D$21,"")))</f>
        <v/>
      </c>
      <c r="AN1978" s="180" t="str">
        <f>IF(L1978=1,Stundensätze!$D$15,IF(L1978=2,Stundensätze!$D$19,IF(L1978=4,Stundensätze!$D$23,"")))</f>
        <v/>
      </c>
      <c r="AO1978" s="180">
        <f t="shared" si="914"/>
        <v>0</v>
      </c>
      <c r="AP1978" s="180">
        <f t="shared" si="915"/>
        <v>0</v>
      </c>
      <c r="AQ1978" s="192" t="str">
        <f t="shared" si="916"/>
        <v/>
      </c>
      <c r="AR1978" s="192" t="str">
        <f t="shared" si="917"/>
        <v/>
      </c>
      <c r="AS1978" s="193">
        <f t="shared" si="918"/>
        <v>0</v>
      </c>
      <c r="AT1978" s="258">
        <f>IF(K1978=0,0,VLOOKUP(K1978,Kostenstellen!A:B,2,FALSE))</f>
        <v>0</v>
      </c>
      <c r="AU1978" s="68" t="str">
        <f t="shared" si="900"/>
        <v/>
      </c>
      <c r="AV1978" s="68" t="str">
        <f t="shared" si="901"/>
        <v/>
      </c>
      <c r="AW1978" s="68">
        <f>IF(AF1978=0,0,VLOOKUP($H1978,Leistungszahlen!$A$11:$H$158,4,FALSE))</f>
        <v>0</v>
      </c>
      <c r="AX1978" s="68">
        <f>IF(AF1978=0,0,VLOOKUP($H1978,Leistungszahlen!$A$11:$H$158,5,FALSE))</f>
        <v>0</v>
      </c>
      <c r="AY1978" s="68">
        <f>IF(AG1978=0,0,VLOOKUP($H1978,Leistungszahlen!$A$11:$H$158,6,FALSE))</f>
        <v>0</v>
      </c>
      <c r="AZ1978" s="68">
        <f t="shared" si="902"/>
        <v>0</v>
      </c>
      <c r="BA1978" s="68">
        <f t="shared" si="903"/>
        <v>0</v>
      </c>
      <c r="BC1978" s="68">
        <f t="shared" si="919"/>
        <v>0</v>
      </c>
      <c r="BD1978" s="285"/>
    </row>
    <row r="1979" spans="1:56" s="68" customFormat="1">
      <c r="A1979" s="200"/>
      <c r="B1979" s="200"/>
      <c r="C1979" s="200"/>
      <c r="D1979" s="200"/>
      <c r="E1979" s="200"/>
      <c r="F1979" s="200"/>
      <c r="G1979" s="200"/>
      <c r="H1979" s="201"/>
      <c r="I1979" s="202"/>
      <c r="J1979" s="200"/>
      <c r="K1979" s="176"/>
      <c r="L1979" s="176"/>
      <c r="M1979" s="176"/>
      <c r="N1979" s="286"/>
      <c r="O1979" s="286"/>
      <c r="P1979" s="176"/>
      <c r="Q1979" s="203">
        <f t="shared" si="895"/>
        <v>0</v>
      </c>
      <c r="R1979" s="203">
        <f t="shared" si="896"/>
        <v>0</v>
      </c>
      <c r="S1979" s="203">
        <f t="shared" si="897"/>
        <v>0</v>
      </c>
      <c r="T1979" s="203">
        <f t="shared" si="898"/>
        <v>0</v>
      </c>
      <c r="U1979" s="203">
        <f t="shared" si="899"/>
        <v>0</v>
      </c>
      <c r="V1979" s="175">
        <f>IF(Q1979&gt;0,VLOOKUP(Q1979,Jahresfaktoren!$A$11:$B$24,2,),0)</f>
        <v>0</v>
      </c>
      <c r="W1979" s="175">
        <f>IF(R1979&gt;0,VLOOKUP(R1979,Jahresfaktoren!$D$11:$E$24,2,),0)</f>
        <v>0</v>
      </c>
      <c r="X1979" s="175">
        <f>IF(S1979&gt;0,VLOOKUP(S1979,Jahresfaktoren!$A$28:$B$29,2,),0)</f>
        <v>0</v>
      </c>
      <c r="Y1979" s="175">
        <f>IF(T1979&gt;0,VLOOKUP(T1979,Jahresfaktoren!$A$28:$B$29,2,),0)</f>
        <v>0</v>
      </c>
      <c r="Z1979" s="175">
        <f>IF(U1979&gt;0,VLOOKUP(U1979,Jahresfaktoren!$A$32:$B$33,2,),)</f>
        <v>0</v>
      </c>
      <c r="AA1979" s="177" t="str">
        <f t="shared" si="909"/>
        <v/>
      </c>
      <c r="AB1979" s="177" t="str">
        <f t="shared" si="910"/>
        <v/>
      </c>
      <c r="AC1979" s="177" t="str">
        <f t="shared" si="911"/>
        <v/>
      </c>
      <c r="AD1979" s="177" t="str">
        <f t="shared" si="912"/>
        <v/>
      </c>
      <c r="AE1979" s="177" t="str">
        <f t="shared" si="913"/>
        <v/>
      </c>
      <c r="AF1979" s="178">
        <f>IF(Q1979&gt;0,VLOOKUP(H1979,Leistungszahlen!$A$11:$C$158,3,),0)</f>
        <v>0</v>
      </c>
      <c r="AG1979" s="178">
        <f>IF(R1979&gt;0,VLOOKUP(H1979,Leistungszahlen!$A$11:$F$158,6,),IF(T1979&gt;0,VLOOKUP(H1979,Leistungszahlen!$A$11:$F$158,6,),0))</f>
        <v>0</v>
      </c>
      <c r="AH1979" s="179">
        <f t="shared" si="904"/>
        <v>0</v>
      </c>
      <c r="AI1979" s="179">
        <f t="shared" si="905"/>
        <v>0</v>
      </c>
      <c r="AJ1979" s="179">
        <f t="shared" si="906"/>
        <v>0</v>
      </c>
      <c r="AK1979" s="179">
        <f t="shared" si="907"/>
        <v>0</v>
      </c>
      <c r="AL1979" s="179">
        <f t="shared" si="908"/>
        <v>0</v>
      </c>
      <c r="AM1979" s="180" t="str">
        <f>IF(L1979=1,Stundensätze!$D$13,IF(L1979=2,Stundensätze!$D$17,IF(L1979=4,Stundensätze!$D$21,"")))</f>
        <v/>
      </c>
      <c r="AN1979" s="180" t="str">
        <f>IF(L1979=1,Stundensätze!$D$15,IF(L1979=2,Stundensätze!$D$19,IF(L1979=4,Stundensätze!$D$23,"")))</f>
        <v/>
      </c>
      <c r="AO1979" s="180">
        <f t="shared" si="914"/>
        <v>0</v>
      </c>
      <c r="AP1979" s="180">
        <f t="shared" si="915"/>
        <v>0</v>
      </c>
      <c r="AQ1979" s="192" t="str">
        <f t="shared" si="916"/>
        <v/>
      </c>
      <c r="AR1979" s="192" t="str">
        <f t="shared" si="917"/>
        <v/>
      </c>
      <c r="AS1979" s="193">
        <f t="shared" si="918"/>
        <v>0</v>
      </c>
      <c r="AT1979" s="258">
        <f>IF(K1979=0,0,VLOOKUP(K1979,Kostenstellen!A:B,2,FALSE))</f>
        <v>0</v>
      </c>
      <c r="AU1979" s="68" t="str">
        <f t="shared" si="900"/>
        <v/>
      </c>
      <c r="AV1979" s="68" t="str">
        <f t="shared" si="901"/>
        <v/>
      </c>
      <c r="AW1979" s="68">
        <f>IF(AF1979=0,0,VLOOKUP($H1979,Leistungszahlen!$A$11:$H$158,4,FALSE))</f>
        <v>0</v>
      </c>
      <c r="AX1979" s="68">
        <f>IF(AF1979=0,0,VLOOKUP($H1979,Leistungszahlen!$A$11:$H$158,5,FALSE))</f>
        <v>0</v>
      </c>
      <c r="AY1979" s="68">
        <f>IF(AG1979=0,0,VLOOKUP($H1979,Leistungszahlen!$A$11:$H$158,6,FALSE))</f>
        <v>0</v>
      </c>
      <c r="AZ1979" s="68">
        <f t="shared" si="902"/>
        <v>0</v>
      </c>
      <c r="BA1979" s="68">
        <f t="shared" si="903"/>
        <v>0</v>
      </c>
      <c r="BC1979" s="68">
        <f t="shared" si="919"/>
        <v>0</v>
      </c>
      <c r="BD1979" s="285"/>
    </row>
    <row r="1980" spans="1:56" s="68" customFormat="1">
      <c r="A1980" s="200"/>
      <c r="B1980" s="200"/>
      <c r="C1980" s="200"/>
      <c r="D1980" s="200"/>
      <c r="E1980" s="200"/>
      <c r="F1980" s="200"/>
      <c r="G1980" s="200"/>
      <c r="H1980" s="201"/>
      <c r="I1980" s="202"/>
      <c r="J1980" s="200"/>
      <c r="K1980" s="176"/>
      <c r="L1980" s="176"/>
      <c r="M1980" s="176"/>
      <c r="N1980" s="286"/>
      <c r="O1980" s="286"/>
      <c r="P1980" s="176"/>
      <c r="Q1980" s="203">
        <f t="shared" si="895"/>
        <v>0</v>
      </c>
      <c r="R1980" s="203">
        <f t="shared" si="896"/>
        <v>0</v>
      </c>
      <c r="S1980" s="203">
        <f t="shared" si="897"/>
        <v>0</v>
      </c>
      <c r="T1980" s="203">
        <f t="shared" si="898"/>
        <v>0</v>
      </c>
      <c r="U1980" s="203">
        <f t="shared" si="899"/>
        <v>0</v>
      </c>
      <c r="V1980" s="175">
        <f>IF(Q1980&gt;0,VLOOKUP(Q1980,Jahresfaktoren!$A$11:$B$24,2,),0)</f>
        <v>0</v>
      </c>
      <c r="W1980" s="175">
        <f>IF(R1980&gt;0,VLOOKUP(R1980,Jahresfaktoren!$D$11:$E$24,2,),0)</f>
        <v>0</v>
      </c>
      <c r="X1980" s="175">
        <f>IF(S1980&gt;0,VLOOKUP(S1980,Jahresfaktoren!$A$28:$B$29,2,),0)</f>
        <v>0</v>
      </c>
      <c r="Y1980" s="175">
        <f>IF(T1980&gt;0,VLOOKUP(T1980,Jahresfaktoren!$A$28:$B$29,2,),0)</f>
        <v>0</v>
      </c>
      <c r="Z1980" s="175">
        <f>IF(U1980&gt;0,VLOOKUP(U1980,Jahresfaktoren!$A$32:$B$33,2,),)</f>
        <v>0</v>
      </c>
      <c r="AA1980" s="177" t="str">
        <f t="shared" si="909"/>
        <v/>
      </c>
      <c r="AB1980" s="177" t="str">
        <f t="shared" si="910"/>
        <v/>
      </c>
      <c r="AC1980" s="177" t="str">
        <f t="shared" si="911"/>
        <v/>
      </c>
      <c r="AD1980" s="177" t="str">
        <f t="shared" si="912"/>
        <v/>
      </c>
      <c r="AE1980" s="177" t="str">
        <f t="shared" si="913"/>
        <v/>
      </c>
      <c r="AF1980" s="178">
        <f>IF(Q1980&gt;0,VLOOKUP(H1980,Leistungszahlen!$A$11:$C$158,3,),0)</f>
        <v>0</v>
      </c>
      <c r="AG1980" s="178">
        <f>IF(R1980&gt;0,VLOOKUP(H1980,Leistungszahlen!$A$11:$F$158,6,),IF(T1980&gt;0,VLOOKUP(H1980,Leistungszahlen!$A$11:$F$158,6,),0))</f>
        <v>0</v>
      </c>
      <c r="AH1980" s="179">
        <f t="shared" si="904"/>
        <v>0</v>
      </c>
      <c r="AI1980" s="179">
        <f t="shared" si="905"/>
        <v>0</v>
      </c>
      <c r="AJ1980" s="179">
        <f t="shared" si="906"/>
        <v>0</v>
      </c>
      <c r="AK1980" s="179">
        <f t="shared" si="907"/>
        <v>0</v>
      </c>
      <c r="AL1980" s="179">
        <f t="shared" si="908"/>
        <v>0</v>
      </c>
      <c r="AM1980" s="180" t="str">
        <f>IF(L1980=1,Stundensätze!$D$13,IF(L1980=2,Stundensätze!$D$17,IF(L1980=4,Stundensätze!$D$21,"")))</f>
        <v/>
      </c>
      <c r="AN1980" s="180" t="str">
        <f>IF(L1980=1,Stundensätze!$D$15,IF(L1980=2,Stundensätze!$D$19,IF(L1980=4,Stundensätze!$D$23,"")))</f>
        <v/>
      </c>
      <c r="AO1980" s="180">
        <f t="shared" si="914"/>
        <v>0</v>
      </c>
      <c r="AP1980" s="180">
        <f t="shared" si="915"/>
        <v>0</v>
      </c>
      <c r="AQ1980" s="192" t="str">
        <f t="shared" si="916"/>
        <v/>
      </c>
      <c r="AR1980" s="192" t="str">
        <f t="shared" si="917"/>
        <v/>
      </c>
      <c r="AS1980" s="193">
        <f t="shared" si="918"/>
        <v>0</v>
      </c>
      <c r="AT1980" s="258">
        <f>IF(K1980=0,0,VLOOKUP(K1980,Kostenstellen!A:B,2,FALSE))</f>
        <v>0</v>
      </c>
      <c r="AU1980" s="68" t="str">
        <f t="shared" si="900"/>
        <v/>
      </c>
      <c r="AV1980" s="68" t="str">
        <f t="shared" si="901"/>
        <v/>
      </c>
      <c r="AW1980" s="68">
        <f>IF(AF1980=0,0,VLOOKUP($H1980,Leistungszahlen!$A$11:$H$158,4,FALSE))</f>
        <v>0</v>
      </c>
      <c r="AX1980" s="68">
        <f>IF(AF1980=0,0,VLOOKUP($H1980,Leistungszahlen!$A$11:$H$158,5,FALSE))</f>
        <v>0</v>
      </c>
      <c r="AY1980" s="68">
        <f>IF(AG1980=0,0,VLOOKUP($H1980,Leistungszahlen!$A$11:$H$158,6,FALSE))</f>
        <v>0</v>
      </c>
      <c r="AZ1980" s="68">
        <f t="shared" si="902"/>
        <v>0</v>
      </c>
      <c r="BA1980" s="68">
        <f t="shared" si="903"/>
        <v>0</v>
      </c>
      <c r="BC1980" s="68">
        <f t="shared" si="919"/>
        <v>0</v>
      </c>
      <c r="BD1980" s="285"/>
    </row>
    <row r="1981" spans="1:56" s="68" customFormat="1">
      <c r="A1981" s="200"/>
      <c r="B1981" s="200"/>
      <c r="C1981" s="200"/>
      <c r="D1981" s="200"/>
      <c r="E1981" s="200"/>
      <c r="F1981" s="200"/>
      <c r="G1981" s="200"/>
      <c r="H1981" s="201"/>
      <c r="I1981" s="202"/>
      <c r="J1981" s="200"/>
      <c r="K1981" s="176"/>
      <c r="L1981" s="176"/>
      <c r="M1981" s="176"/>
      <c r="N1981" s="286"/>
      <c r="O1981" s="286"/>
      <c r="P1981" s="176"/>
      <c r="Q1981" s="203">
        <f t="shared" si="895"/>
        <v>0</v>
      </c>
      <c r="R1981" s="203">
        <f t="shared" si="896"/>
        <v>0</v>
      </c>
      <c r="S1981" s="203">
        <f t="shared" si="897"/>
        <v>0</v>
      </c>
      <c r="T1981" s="203">
        <f t="shared" si="898"/>
        <v>0</v>
      </c>
      <c r="U1981" s="203">
        <f t="shared" si="899"/>
        <v>0</v>
      </c>
      <c r="V1981" s="175">
        <f>IF(Q1981&gt;0,VLOOKUP(Q1981,Jahresfaktoren!$A$11:$B$24,2,),0)</f>
        <v>0</v>
      </c>
      <c r="W1981" s="175">
        <f>IF(R1981&gt;0,VLOOKUP(R1981,Jahresfaktoren!$D$11:$E$24,2,),0)</f>
        <v>0</v>
      </c>
      <c r="X1981" s="175">
        <f>IF(S1981&gt;0,VLOOKUP(S1981,Jahresfaktoren!$A$28:$B$29,2,),0)</f>
        <v>0</v>
      </c>
      <c r="Y1981" s="175">
        <f>IF(T1981&gt;0,VLOOKUP(T1981,Jahresfaktoren!$A$28:$B$29,2,),0)</f>
        <v>0</v>
      </c>
      <c r="Z1981" s="175">
        <f>IF(U1981&gt;0,VLOOKUP(U1981,Jahresfaktoren!$A$32:$B$33,2,),)</f>
        <v>0</v>
      </c>
      <c r="AA1981" s="177" t="str">
        <f t="shared" si="909"/>
        <v/>
      </c>
      <c r="AB1981" s="177" t="str">
        <f t="shared" si="910"/>
        <v/>
      </c>
      <c r="AC1981" s="177" t="str">
        <f t="shared" si="911"/>
        <v/>
      </c>
      <c r="AD1981" s="177" t="str">
        <f t="shared" si="912"/>
        <v/>
      </c>
      <c r="AE1981" s="177" t="str">
        <f t="shared" si="913"/>
        <v/>
      </c>
      <c r="AF1981" s="178">
        <f>IF(Q1981&gt;0,VLOOKUP(H1981,Leistungszahlen!$A$11:$C$158,3,),0)</f>
        <v>0</v>
      </c>
      <c r="AG1981" s="178">
        <f>IF(R1981&gt;0,VLOOKUP(H1981,Leistungszahlen!$A$11:$F$158,6,),IF(T1981&gt;0,VLOOKUP(H1981,Leistungszahlen!$A$11:$F$158,6,),0))</f>
        <v>0</v>
      </c>
      <c r="AH1981" s="179">
        <f t="shared" si="904"/>
        <v>0</v>
      </c>
      <c r="AI1981" s="179">
        <f t="shared" si="905"/>
        <v>0</v>
      </c>
      <c r="AJ1981" s="179">
        <f t="shared" si="906"/>
        <v>0</v>
      </c>
      <c r="AK1981" s="179">
        <f t="shared" si="907"/>
        <v>0</v>
      </c>
      <c r="AL1981" s="179">
        <f t="shared" si="908"/>
        <v>0</v>
      </c>
      <c r="AM1981" s="180" t="str">
        <f>IF(L1981=1,Stundensätze!$D$13,IF(L1981=2,Stundensätze!$D$17,IF(L1981=4,Stundensätze!$D$21,"")))</f>
        <v/>
      </c>
      <c r="AN1981" s="180" t="str">
        <f>IF(L1981=1,Stundensätze!$D$15,IF(L1981=2,Stundensätze!$D$19,IF(L1981=4,Stundensätze!$D$23,"")))</f>
        <v/>
      </c>
      <c r="AO1981" s="180">
        <f t="shared" si="914"/>
        <v>0</v>
      </c>
      <c r="AP1981" s="180">
        <f t="shared" si="915"/>
        <v>0</v>
      </c>
      <c r="AQ1981" s="192" t="str">
        <f t="shared" si="916"/>
        <v/>
      </c>
      <c r="AR1981" s="192" t="str">
        <f t="shared" si="917"/>
        <v/>
      </c>
      <c r="AS1981" s="193">
        <f t="shared" si="918"/>
        <v>0</v>
      </c>
      <c r="AT1981" s="258">
        <f>IF(K1981=0,0,VLOOKUP(K1981,Kostenstellen!A:B,2,FALSE))</f>
        <v>0</v>
      </c>
      <c r="AU1981" s="68" t="str">
        <f t="shared" si="900"/>
        <v/>
      </c>
      <c r="AV1981" s="68" t="str">
        <f t="shared" si="901"/>
        <v/>
      </c>
      <c r="AW1981" s="68">
        <f>IF(AF1981=0,0,VLOOKUP($H1981,Leistungszahlen!$A$11:$H$158,4,FALSE))</f>
        <v>0</v>
      </c>
      <c r="AX1981" s="68">
        <f>IF(AF1981=0,0,VLOOKUP($H1981,Leistungszahlen!$A$11:$H$158,5,FALSE))</f>
        <v>0</v>
      </c>
      <c r="AY1981" s="68">
        <f>IF(AG1981=0,0,VLOOKUP($H1981,Leistungszahlen!$A$11:$H$158,6,FALSE))</f>
        <v>0</v>
      </c>
      <c r="AZ1981" s="68">
        <f t="shared" si="902"/>
        <v>0</v>
      </c>
      <c r="BA1981" s="68">
        <f t="shared" si="903"/>
        <v>0</v>
      </c>
      <c r="BC1981" s="68">
        <f t="shared" si="919"/>
        <v>0</v>
      </c>
      <c r="BD1981" s="285"/>
    </row>
    <row r="1982" spans="1:56" s="68" customFormat="1">
      <c r="A1982" s="200"/>
      <c r="B1982" s="200"/>
      <c r="C1982" s="200"/>
      <c r="D1982" s="200"/>
      <c r="E1982" s="200"/>
      <c r="F1982" s="200"/>
      <c r="G1982" s="200"/>
      <c r="H1982" s="201"/>
      <c r="I1982" s="202"/>
      <c r="J1982" s="200"/>
      <c r="K1982" s="176"/>
      <c r="L1982" s="176"/>
      <c r="M1982" s="176"/>
      <c r="N1982" s="286"/>
      <c r="O1982" s="286"/>
      <c r="P1982" s="176"/>
      <c r="Q1982" s="203">
        <f t="shared" si="895"/>
        <v>0</v>
      </c>
      <c r="R1982" s="203">
        <f t="shared" si="896"/>
        <v>0</v>
      </c>
      <c r="S1982" s="203">
        <f t="shared" si="897"/>
        <v>0</v>
      </c>
      <c r="T1982" s="203">
        <f t="shared" si="898"/>
        <v>0</v>
      </c>
      <c r="U1982" s="203">
        <f t="shared" si="899"/>
        <v>0</v>
      </c>
      <c r="V1982" s="175">
        <f>IF(Q1982&gt;0,VLOOKUP(Q1982,Jahresfaktoren!$A$11:$B$24,2,),0)</f>
        <v>0</v>
      </c>
      <c r="W1982" s="175">
        <f>IF(R1982&gt;0,VLOOKUP(R1982,Jahresfaktoren!$D$11:$E$24,2,),0)</f>
        <v>0</v>
      </c>
      <c r="X1982" s="175">
        <f>IF(S1982&gt;0,VLOOKUP(S1982,Jahresfaktoren!$A$28:$B$29,2,),0)</f>
        <v>0</v>
      </c>
      <c r="Y1982" s="175">
        <f>IF(T1982&gt;0,VLOOKUP(T1982,Jahresfaktoren!$A$28:$B$29,2,),0)</f>
        <v>0</v>
      </c>
      <c r="Z1982" s="175">
        <f>IF(U1982&gt;0,VLOOKUP(U1982,Jahresfaktoren!$A$32:$B$33,2,),)</f>
        <v>0</v>
      </c>
      <c r="AA1982" s="177" t="str">
        <f t="shared" si="909"/>
        <v/>
      </c>
      <c r="AB1982" s="177" t="str">
        <f t="shared" si="910"/>
        <v/>
      </c>
      <c r="AC1982" s="177" t="str">
        <f t="shared" si="911"/>
        <v/>
      </c>
      <c r="AD1982" s="177" t="str">
        <f t="shared" si="912"/>
        <v/>
      </c>
      <c r="AE1982" s="177" t="str">
        <f t="shared" si="913"/>
        <v/>
      </c>
      <c r="AF1982" s="178">
        <f>IF(Q1982&gt;0,VLOOKUP(H1982,Leistungszahlen!$A$11:$C$158,3,),0)</f>
        <v>0</v>
      </c>
      <c r="AG1982" s="178">
        <f>IF(R1982&gt;0,VLOOKUP(H1982,Leistungszahlen!$A$11:$F$158,6,),IF(T1982&gt;0,VLOOKUP(H1982,Leistungszahlen!$A$11:$F$158,6,),0))</f>
        <v>0</v>
      </c>
      <c r="AH1982" s="179">
        <f t="shared" si="904"/>
        <v>0</v>
      </c>
      <c r="AI1982" s="179">
        <f t="shared" si="905"/>
        <v>0</v>
      </c>
      <c r="AJ1982" s="179">
        <f t="shared" si="906"/>
        <v>0</v>
      </c>
      <c r="AK1982" s="179">
        <f t="shared" si="907"/>
        <v>0</v>
      </c>
      <c r="AL1982" s="179">
        <f t="shared" si="908"/>
        <v>0</v>
      </c>
      <c r="AM1982" s="180" t="str">
        <f>IF(L1982=1,Stundensätze!$D$13,IF(L1982=2,Stundensätze!$D$17,IF(L1982=4,Stundensätze!$D$21,"")))</f>
        <v/>
      </c>
      <c r="AN1982" s="180" t="str">
        <f>IF(L1982=1,Stundensätze!$D$15,IF(L1982=2,Stundensätze!$D$19,IF(L1982=4,Stundensätze!$D$23,"")))</f>
        <v/>
      </c>
      <c r="AO1982" s="180">
        <f t="shared" si="914"/>
        <v>0</v>
      </c>
      <c r="AP1982" s="180">
        <f t="shared" si="915"/>
        <v>0</v>
      </c>
      <c r="AQ1982" s="192" t="str">
        <f t="shared" si="916"/>
        <v/>
      </c>
      <c r="AR1982" s="192" t="str">
        <f t="shared" si="917"/>
        <v/>
      </c>
      <c r="AS1982" s="193">
        <f t="shared" si="918"/>
        <v>0</v>
      </c>
      <c r="AT1982" s="258">
        <f>IF(K1982=0,0,VLOOKUP(K1982,Kostenstellen!A:B,2,FALSE))</f>
        <v>0</v>
      </c>
      <c r="AU1982" s="68" t="str">
        <f t="shared" si="900"/>
        <v/>
      </c>
      <c r="AV1982" s="68" t="str">
        <f t="shared" si="901"/>
        <v/>
      </c>
      <c r="AW1982" s="68">
        <f>IF(AF1982=0,0,VLOOKUP($H1982,Leistungszahlen!$A$11:$H$158,4,FALSE))</f>
        <v>0</v>
      </c>
      <c r="AX1982" s="68">
        <f>IF(AF1982=0,0,VLOOKUP($H1982,Leistungszahlen!$A$11:$H$158,5,FALSE))</f>
        <v>0</v>
      </c>
      <c r="AY1982" s="68">
        <f>IF(AG1982=0,0,VLOOKUP($H1982,Leistungszahlen!$A$11:$H$158,6,FALSE))</f>
        <v>0</v>
      </c>
      <c r="AZ1982" s="68">
        <f t="shared" si="902"/>
        <v>0</v>
      </c>
      <c r="BA1982" s="68">
        <f t="shared" si="903"/>
        <v>0</v>
      </c>
      <c r="BC1982" s="68">
        <f t="shared" si="919"/>
        <v>0</v>
      </c>
      <c r="BD1982" s="285"/>
    </row>
    <row r="1983" spans="1:56" s="68" customFormat="1">
      <c r="A1983" s="200"/>
      <c r="B1983" s="200"/>
      <c r="C1983" s="200"/>
      <c r="D1983" s="200"/>
      <c r="E1983" s="200"/>
      <c r="F1983" s="200"/>
      <c r="G1983" s="200"/>
      <c r="H1983" s="201"/>
      <c r="I1983" s="202"/>
      <c r="J1983" s="200"/>
      <c r="K1983" s="176"/>
      <c r="L1983" s="176"/>
      <c r="M1983" s="176"/>
      <c r="N1983" s="286"/>
      <c r="O1983" s="286"/>
      <c r="P1983" s="176"/>
      <c r="Q1983" s="203">
        <f t="shared" si="895"/>
        <v>0</v>
      </c>
      <c r="R1983" s="203">
        <f t="shared" si="896"/>
        <v>0</v>
      </c>
      <c r="S1983" s="203">
        <f t="shared" si="897"/>
        <v>0</v>
      </c>
      <c r="T1983" s="203">
        <f t="shared" si="898"/>
        <v>0</v>
      </c>
      <c r="U1983" s="203">
        <f t="shared" si="899"/>
        <v>0</v>
      </c>
      <c r="V1983" s="175">
        <f>IF(Q1983&gt;0,VLOOKUP(Q1983,Jahresfaktoren!$A$11:$B$24,2,),0)</f>
        <v>0</v>
      </c>
      <c r="W1983" s="175">
        <f>IF(R1983&gt;0,VLOOKUP(R1983,Jahresfaktoren!$D$11:$E$24,2,),0)</f>
        <v>0</v>
      </c>
      <c r="X1983" s="175">
        <f>IF(S1983&gt;0,VLOOKUP(S1983,Jahresfaktoren!$A$28:$B$29,2,),0)</f>
        <v>0</v>
      </c>
      <c r="Y1983" s="175">
        <f>IF(T1983&gt;0,VLOOKUP(T1983,Jahresfaktoren!$A$28:$B$29,2,),0)</f>
        <v>0</v>
      </c>
      <c r="Z1983" s="175">
        <f>IF(U1983&gt;0,VLOOKUP(U1983,Jahresfaktoren!$A$32:$B$33,2,),)</f>
        <v>0</v>
      </c>
      <c r="AA1983" s="177" t="str">
        <f t="shared" si="909"/>
        <v/>
      </c>
      <c r="AB1983" s="177" t="str">
        <f t="shared" si="910"/>
        <v/>
      </c>
      <c r="AC1983" s="177" t="str">
        <f t="shared" si="911"/>
        <v/>
      </c>
      <c r="AD1983" s="177" t="str">
        <f t="shared" si="912"/>
        <v/>
      </c>
      <c r="AE1983" s="177" t="str">
        <f t="shared" si="913"/>
        <v/>
      </c>
      <c r="AF1983" s="178">
        <f>IF(Q1983&gt;0,VLOOKUP(H1983,Leistungszahlen!$A$11:$C$158,3,),0)</f>
        <v>0</v>
      </c>
      <c r="AG1983" s="178">
        <f>IF(R1983&gt;0,VLOOKUP(H1983,Leistungszahlen!$A$11:$F$158,6,),IF(T1983&gt;0,VLOOKUP(H1983,Leistungszahlen!$A$11:$F$158,6,),0))</f>
        <v>0</v>
      </c>
      <c r="AH1983" s="179">
        <f t="shared" si="904"/>
        <v>0</v>
      </c>
      <c r="AI1983" s="179">
        <f t="shared" si="905"/>
        <v>0</v>
      </c>
      <c r="AJ1983" s="179">
        <f t="shared" si="906"/>
        <v>0</v>
      </c>
      <c r="AK1983" s="179">
        <f t="shared" si="907"/>
        <v>0</v>
      </c>
      <c r="AL1983" s="179">
        <f t="shared" si="908"/>
        <v>0</v>
      </c>
      <c r="AM1983" s="180" t="str">
        <f>IF(L1983=1,Stundensätze!$D$13,IF(L1983=2,Stundensätze!$D$17,IF(L1983=4,Stundensätze!$D$21,"")))</f>
        <v/>
      </c>
      <c r="AN1983" s="180" t="str">
        <f>IF(L1983=1,Stundensätze!$D$15,IF(L1983=2,Stundensätze!$D$19,IF(L1983=4,Stundensätze!$D$23,"")))</f>
        <v/>
      </c>
      <c r="AO1983" s="180">
        <f t="shared" si="914"/>
        <v>0</v>
      </c>
      <c r="AP1983" s="180">
        <f t="shared" si="915"/>
        <v>0</v>
      </c>
      <c r="AQ1983" s="192" t="str">
        <f t="shared" si="916"/>
        <v/>
      </c>
      <c r="AR1983" s="192" t="str">
        <f t="shared" si="917"/>
        <v/>
      </c>
      <c r="AS1983" s="193">
        <f t="shared" si="918"/>
        <v>0</v>
      </c>
      <c r="AT1983" s="258">
        <f>IF(K1983=0,0,VLOOKUP(K1983,Kostenstellen!A:B,2,FALSE))</f>
        <v>0</v>
      </c>
      <c r="AU1983" s="68" t="str">
        <f t="shared" si="900"/>
        <v/>
      </c>
      <c r="AV1983" s="68" t="str">
        <f t="shared" si="901"/>
        <v/>
      </c>
      <c r="AW1983" s="68">
        <f>IF(AF1983=0,0,VLOOKUP($H1983,Leistungszahlen!$A$11:$H$158,4,FALSE))</f>
        <v>0</v>
      </c>
      <c r="AX1983" s="68">
        <f>IF(AF1983=0,0,VLOOKUP($H1983,Leistungszahlen!$A$11:$H$158,5,FALSE))</f>
        <v>0</v>
      </c>
      <c r="AY1983" s="68">
        <f>IF(AG1983=0,0,VLOOKUP($H1983,Leistungszahlen!$A$11:$H$158,6,FALSE))</f>
        <v>0</v>
      </c>
      <c r="AZ1983" s="68">
        <f t="shared" si="902"/>
        <v>0</v>
      </c>
      <c r="BA1983" s="68">
        <f t="shared" si="903"/>
        <v>0</v>
      </c>
      <c r="BC1983" s="68">
        <f t="shared" si="919"/>
        <v>0</v>
      </c>
      <c r="BD1983" s="285"/>
    </row>
    <row r="1984" spans="1:56" s="68" customFormat="1">
      <c r="A1984" s="200"/>
      <c r="B1984" s="200"/>
      <c r="C1984" s="200"/>
      <c r="D1984" s="200"/>
      <c r="E1984" s="200"/>
      <c r="F1984" s="200"/>
      <c r="G1984" s="200"/>
      <c r="H1984" s="201"/>
      <c r="I1984" s="202"/>
      <c r="J1984" s="200"/>
      <c r="K1984" s="176"/>
      <c r="L1984" s="176"/>
      <c r="M1984" s="176"/>
      <c r="N1984" s="286"/>
      <c r="O1984" s="286"/>
      <c r="P1984" s="176"/>
      <c r="Q1984" s="203">
        <f t="shared" si="895"/>
        <v>0</v>
      </c>
      <c r="R1984" s="203">
        <f t="shared" si="896"/>
        <v>0</v>
      </c>
      <c r="S1984" s="203">
        <f t="shared" si="897"/>
        <v>0</v>
      </c>
      <c r="T1984" s="203">
        <f t="shared" si="898"/>
        <v>0</v>
      </c>
      <c r="U1984" s="203">
        <f t="shared" si="899"/>
        <v>0</v>
      </c>
      <c r="V1984" s="175">
        <f>IF(Q1984&gt;0,VLOOKUP(Q1984,Jahresfaktoren!$A$11:$B$24,2,),0)</f>
        <v>0</v>
      </c>
      <c r="W1984" s="175">
        <f>IF(R1984&gt;0,VLOOKUP(R1984,Jahresfaktoren!$D$11:$E$24,2,),0)</f>
        <v>0</v>
      </c>
      <c r="X1984" s="175">
        <f>IF(S1984&gt;0,VLOOKUP(S1984,Jahresfaktoren!$A$28:$B$29,2,),0)</f>
        <v>0</v>
      </c>
      <c r="Y1984" s="175">
        <f>IF(T1984&gt;0,VLOOKUP(T1984,Jahresfaktoren!$A$28:$B$29,2,),0)</f>
        <v>0</v>
      </c>
      <c r="Z1984" s="175">
        <f>IF(U1984&gt;0,VLOOKUP(U1984,Jahresfaktoren!$A$32:$B$33,2,),)</f>
        <v>0</v>
      </c>
      <c r="AA1984" s="177" t="str">
        <f t="shared" si="909"/>
        <v/>
      </c>
      <c r="AB1984" s="177" t="str">
        <f t="shared" si="910"/>
        <v/>
      </c>
      <c r="AC1984" s="177" t="str">
        <f t="shared" si="911"/>
        <v/>
      </c>
      <c r="AD1984" s="177" t="str">
        <f t="shared" si="912"/>
        <v/>
      </c>
      <c r="AE1984" s="177" t="str">
        <f t="shared" si="913"/>
        <v/>
      </c>
      <c r="AF1984" s="178">
        <f>IF(Q1984&gt;0,VLOOKUP(H1984,Leistungszahlen!$A$11:$C$158,3,),0)</f>
        <v>0</v>
      </c>
      <c r="AG1984" s="178">
        <f>IF(R1984&gt;0,VLOOKUP(H1984,Leistungszahlen!$A$11:$F$158,6,),IF(T1984&gt;0,VLOOKUP(H1984,Leistungszahlen!$A$11:$F$158,6,),0))</f>
        <v>0</v>
      </c>
      <c r="AH1984" s="179">
        <f t="shared" si="904"/>
        <v>0</v>
      </c>
      <c r="AI1984" s="179">
        <f t="shared" si="905"/>
        <v>0</v>
      </c>
      <c r="AJ1984" s="179">
        <f t="shared" si="906"/>
        <v>0</v>
      </c>
      <c r="AK1984" s="179">
        <f t="shared" si="907"/>
        <v>0</v>
      </c>
      <c r="AL1984" s="179">
        <f t="shared" si="908"/>
        <v>0</v>
      </c>
      <c r="AM1984" s="180" t="str">
        <f>IF(L1984=1,Stundensätze!$D$13,IF(L1984=2,Stundensätze!$D$17,IF(L1984=4,Stundensätze!$D$21,"")))</f>
        <v/>
      </c>
      <c r="AN1984" s="180" t="str">
        <f>IF(L1984=1,Stundensätze!$D$15,IF(L1984=2,Stundensätze!$D$19,IF(L1984=4,Stundensätze!$D$23,"")))</f>
        <v/>
      </c>
      <c r="AO1984" s="180">
        <f t="shared" si="914"/>
        <v>0</v>
      </c>
      <c r="AP1984" s="180">
        <f t="shared" si="915"/>
        <v>0</v>
      </c>
      <c r="AQ1984" s="192" t="str">
        <f t="shared" si="916"/>
        <v/>
      </c>
      <c r="AR1984" s="192" t="str">
        <f t="shared" si="917"/>
        <v/>
      </c>
      <c r="AS1984" s="193">
        <f t="shared" si="918"/>
        <v>0</v>
      </c>
      <c r="AT1984" s="258">
        <f>IF(K1984=0,0,VLOOKUP(K1984,Kostenstellen!A:B,2,FALSE))</f>
        <v>0</v>
      </c>
      <c r="AU1984" s="68" t="str">
        <f t="shared" si="900"/>
        <v/>
      </c>
      <c r="AV1984" s="68" t="str">
        <f t="shared" si="901"/>
        <v/>
      </c>
      <c r="AW1984" s="68">
        <f>IF(AF1984=0,0,VLOOKUP($H1984,Leistungszahlen!$A$11:$H$158,4,FALSE))</f>
        <v>0</v>
      </c>
      <c r="AX1984" s="68">
        <f>IF(AF1984=0,0,VLOOKUP($H1984,Leistungszahlen!$A$11:$H$158,5,FALSE))</f>
        <v>0</v>
      </c>
      <c r="AY1984" s="68">
        <f>IF(AG1984=0,0,VLOOKUP($H1984,Leistungszahlen!$A$11:$H$158,6,FALSE))</f>
        <v>0</v>
      </c>
      <c r="AZ1984" s="68">
        <f t="shared" si="902"/>
        <v>0</v>
      </c>
      <c r="BA1984" s="68">
        <f t="shared" si="903"/>
        <v>0</v>
      </c>
      <c r="BC1984" s="68">
        <f t="shared" si="919"/>
        <v>0</v>
      </c>
      <c r="BD1984" s="285"/>
    </row>
    <row r="1985" spans="1:56" s="68" customFormat="1">
      <c r="A1985" s="200"/>
      <c r="B1985" s="200"/>
      <c r="C1985" s="200"/>
      <c r="D1985" s="200"/>
      <c r="E1985" s="200"/>
      <c r="F1985" s="200"/>
      <c r="G1985" s="200"/>
      <c r="H1985" s="201"/>
      <c r="I1985" s="202"/>
      <c r="J1985" s="200"/>
      <c r="K1985" s="176"/>
      <c r="L1985" s="176"/>
      <c r="M1985" s="176"/>
      <c r="N1985" s="286"/>
      <c r="O1985" s="286"/>
      <c r="P1985" s="176"/>
      <c r="Q1985" s="203">
        <f t="shared" ref="Q1985:Q2048" si="920">IF(M1985="x",0,IF(N1985=7,6,IF(N1985=14,12,IF(N1985="12+5",11,N1985))))</f>
        <v>0</v>
      </c>
      <c r="R1985" s="203">
        <f t="shared" ref="R1985:R2048" si="921">IF(M1985="x",0,IF(O1985=0,0,IF(N1985=7,0,IF(N1985+O1985=7,O1985-1,O1985))))</f>
        <v>0</v>
      </c>
      <c r="S1985" s="203">
        <f t="shared" ref="S1985:S2048" si="922">IF(M1985="x",0,IF(N1985=7,1,IF(N1985=14,2,IF(AND(N1985=12,O1985=5),1,IF(N1985="12+5",1,0)))))</f>
        <v>0</v>
      </c>
      <c r="T1985" s="203">
        <f t="shared" ref="T1985:T2048" si="923">IF(M1985="x",0,IF(O1985=0,0,IF(N1985=7,0,IF(N1985+O1985=7,1,0))))</f>
        <v>0</v>
      </c>
      <c r="U1985" s="203">
        <f t="shared" ref="U1985:U2048" si="924">T1985+S1985</f>
        <v>0</v>
      </c>
      <c r="V1985" s="175">
        <f>IF(Q1985&gt;0,VLOOKUP(Q1985,Jahresfaktoren!$A$11:$B$24,2,),0)</f>
        <v>0</v>
      </c>
      <c r="W1985" s="175">
        <f>IF(R1985&gt;0,VLOOKUP(R1985,Jahresfaktoren!$D$11:$E$24,2,),0)</f>
        <v>0</v>
      </c>
      <c r="X1985" s="175">
        <f>IF(S1985&gt;0,VLOOKUP(S1985,Jahresfaktoren!$A$28:$B$29,2,),0)</f>
        <v>0</v>
      </c>
      <c r="Y1985" s="175">
        <f>IF(T1985&gt;0,VLOOKUP(T1985,Jahresfaktoren!$A$28:$B$29,2,),0)</f>
        <v>0</v>
      </c>
      <c r="Z1985" s="175">
        <f>IF(U1985&gt;0,VLOOKUP(U1985,Jahresfaktoren!$A$32:$B$33,2,),)</f>
        <v>0</v>
      </c>
      <c r="AA1985" s="177" t="str">
        <f t="shared" si="909"/>
        <v/>
      </c>
      <c r="AB1985" s="177" t="str">
        <f t="shared" si="910"/>
        <v/>
      </c>
      <c r="AC1985" s="177" t="str">
        <f t="shared" si="911"/>
        <v/>
      </c>
      <c r="AD1985" s="177" t="str">
        <f t="shared" si="912"/>
        <v/>
      </c>
      <c r="AE1985" s="177" t="str">
        <f t="shared" si="913"/>
        <v/>
      </c>
      <c r="AF1985" s="178">
        <f>IF(Q1985&gt;0,VLOOKUP(H1985,Leistungszahlen!$A$11:$C$158,3,),0)</f>
        <v>0</v>
      </c>
      <c r="AG1985" s="178">
        <f>IF(R1985&gt;0,VLOOKUP(H1985,Leistungszahlen!$A$11:$F$158,6,),IF(T1985&gt;0,VLOOKUP(H1985,Leistungszahlen!$A$11:$F$158,6,),0))</f>
        <v>0</v>
      </c>
      <c r="AH1985" s="179">
        <f t="shared" si="904"/>
        <v>0</v>
      </c>
      <c r="AI1985" s="179">
        <f t="shared" si="905"/>
        <v>0</v>
      </c>
      <c r="AJ1985" s="179">
        <f t="shared" si="906"/>
        <v>0</v>
      </c>
      <c r="AK1985" s="179">
        <f t="shared" si="907"/>
        <v>0</v>
      </c>
      <c r="AL1985" s="179">
        <f t="shared" si="908"/>
        <v>0</v>
      </c>
      <c r="AM1985" s="180" t="str">
        <f>IF(L1985=1,Stundensätze!$D$13,IF(L1985=2,Stundensätze!$D$17,IF(L1985=4,Stundensätze!$D$21,"")))</f>
        <v/>
      </c>
      <c r="AN1985" s="180" t="str">
        <f>IF(L1985=1,Stundensätze!$D$15,IF(L1985=2,Stundensätze!$D$19,IF(L1985=4,Stundensätze!$D$23,"")))</f>
        <v/>
      </c>
      <c r="AO1985" s="180">
        <f t="shared" si="914"/>
        <v>0</v>
      </c>
      <c r="AP1985" s="180">
        <f t="shared" si="915"/>
        <v>0</v>
      </c>
      <c r="AQ1985" s="192" t="str">
        <f t="shared" si="916"/>
        <v/>
      </c>
      <c r="AR1985" s="192" t="str">
        <f t="shared" si="917"/>
        <v/>
      </c>
      <c r="AS1985" s="193">
        <f t="shared" si="918"/>
        <v>0</v>
      </c>
      <c r="AT1985" s="258">
        <f>IF(K1985=0,0,VLOOKUP(K1985,Kostenstellen!A:B,2,FALSE))</f>
        <v>0</v>
      </c>
      <c r="AU1985" s="68" t="str">
        <f t="shared" ref="AU1985:AU2048" si="925">IF(SUM(V1985:Z1985)&gt;0,H1985,"")</f>
        <v/>
      </c>
      <c r="AV1985" s="68" t="str">
        <f t="shared" ref="AV1985:AV2048" si="926">IF(SUM(R1985+T1985)&gt;0,H1985,"")</f>
        <v/>
      </c>
      <c r="AW1985" s="68">
        <f>IF(AF1985=0,0,VLOOKUP($H1985,Leistungszahlen!$A$11:$H$158,4,FALSE))</f>
        <v>0</v>
      </c>
      <c r="AX1985" s="68">
        <f>IF(AF1985=0,0,VLOOKUP($H1985,Leistungszahlen!$A$11:$H$158,5,FALSE))</f>
        <v>0</v>
      </c>
      <c r="AY1985" s="68">
        <f>IF(AG1985=0,0,VLOOKUP($H1985,Leistungszahlen!$A$11:$H$158,6,FALSE))</f>
        <v>0</v>
      </c>
      <c r="AZ1985" s="68">
        <f t="shared" ref="AZ1985:AZ2048" si="927">IF(AX1985&lt;AF1985,1,IF(AG1985&gt;AY1985,1,0))</f>
        <v>0</v>
      </c>
      <c r="BA1985" s="68">
        <f t="shared" ref="BA1985:BA2048" si="928">IF(AF1985&gt;AX1985,1,IF(AG1985&gt;AY1985,1,0))</f>
        <v>0</v>
      </c>
      <c r="BC1985" s="68">
        <f t="shared" si="919"/>
        <v>0</v>
      </c>
      <c r="BD1985" s="285"/>
    </row>
    <row r="1986" spans="1:56" s="68" customFormat="1">
      <c r="A1986" s="200"/>
      <c r="B1986" s="200"/>
      <c r="C1986" s="200"/>
      <c r="D1986" s="200"/>
      <c r="E1986" s="200"/>
      <c r="F1986" s="200"/>
      <c r="G1986" s="200"/>
      <c r="H1986" s="201"/>
      <c r="I1986" s="202"/>
      <c r="J1986" s="200"/>
      <c r="K1986" s="176"/>
      <c r="L1986" s="176"/>
      <c r="M1986" s="176"/>
      <c r="N1986" s="286"/>
      <c r="O1986" s="286"/>
      <c r="P1986" s="176"/>
      <c r="Q1986" s="203">
        <f t="shared" si="920"/>
        <v>0</v>
      </c>
      <c r="R1986" s="203">
        <f t="shared" si="921"/>
        <v>0</v>
      </c>
      <c r="S1986" s="203">
        <f t="shared" si="922"/>
        <v>0</v>
      </c>
      <c r="T1986" s="203">
        <f t="shared" si="923"/>
        <v>0</v>
      </c>
      <c r="U1986" s="203">
        <f t="shared" si="924"/>
        <v>0</v>
      </c>
      <c r="V1986" s="175">
        <f>IF(Q1986&gt;0,VLOOKUP(Q1986,Jahresfaktoren!$A$11:$B$24,2,),0)</f>
        <v>0</v>
      </c>
      <c r="W1986" s="175">
        <f>IF(R1986&gt;0,VLOOKUP(R1986,Jahresfaktoren!$D$11:$E$24,2,),0)</f>
        <v>0</v>
      </c>
      <c r="X1986" s="175">
        <f>IF(S1986&gt;0,VLOOKUP(S1986,Jahresfaktoren!$A$28:$B$29,2,),0)</f>
        <v>0</v>
      </c>
      <c r="Y1986" s="175">
        <f>IF(T1986&gt;0,VLOOKUP(T1986,Jahresfaktoren!$A$28:$B$29,2,),0)</f>
        <v>0</v>
      </c>
      <c r="Z1986" s="175">
        <f>IF(U1986&gt;0,VLOOKUP(U1986,Jahresfaktoren!$A$32:$B$33,2,),)</f>
        <v>0</v>
      </c>
      <c r="AA1986" s="177" t="str">
        <f t="shared" si="909"/>
        <v/>
      </c>
      <c r="AB1986" s="177" t="str">
        <f t="shared" si="910"/>
        <v/>
      </c>
      <c r="AC1986" s="177" t="str">
        <f t="shared" si="911"/>
        <v/>
      </c>
      <c r="AD1986" s="177" t="str">
        <f t="shared" si="912"/>
        <v/>
      </c>
      <c r="AE1986" s="177" t="str">
        <f t="shared" si="913"/>
        <v/>
      </c>
      <c r="AF1986" s="178">
        <f>IF(Q1986&gt;0,VLOOKUP(H1986,Leistungszahlen!$A$11:$C$158,3,),0)</f>
        <v>0</v>
      </c>
      <c r="AG1986" s="178">
        <f>IF(R1986&gt;0,VLOOKUP(H1986,Leistungszahlen!$A$11:$F$158,6,),IF(T1986&gt;0,VLOOKUP(H1986,Leistungszahlen!$A$11:$F$158,6,),0))</f>
        <v>0</v>
      </c>
      <c r="AH1986" s="179">
        <f t="shared" si="904"/>
        <v>0</v>
      </c>
      <c r="AI1986" s="179">
        <f t="shared" si="905"/>
        <v>0</v>
      </c>
      <c r="AJ1986" s="179">
        <f t="shared" si="906"/>
        <v>0</v>
      </c>
      <c r="AK1986" s="179">
        <f t="shared" si="907"/>
        <v>0</v>
      </c>
      <c r="AL1986" s="179">
        <f t="shared" si="908"/>
        <v>0</v>
      </c>
      <c r="AM1986" s="180" t="str">
        <f>IF(L1986=1,Stundensätze!$D$13,IF(L1986=2,Stundensätze!$D$17,IF(L1986=4,Stundensätze!$D$21,"")))</f>
        <v/>
      </c>
      <c r="AN1986" s="180" t="str">
        <f>IF(L1986=1,Stundensätze!$D$15,IF(L1986=2,Stundensätze!$D$19,IF(L1986=4,Stundensätze!$D$23,"")))</f>
        <v/>
      </c>
      <c r="AO1986" s="180">
        <f t="shared" si="914"/>
        <v>0</v>
      </c>
      <c r="AP1986" s="180">
        <f t="shared" si="915"/>
        <v>0</v>
      </c>
      <c r="AQ1986" s="192" t="str">
        <f t="shared" si="916"/>
        <v/>
      </c>
      <c r="AR1986" s="192" t="str">
        <f t="shared" si="917"/>
        <v/>
      </c>
      <c r="AS1986" s="193">
        <f t="shared" si="918"/>
        <v>0</v>
      </c>
      <c r="AT1986" s="258">
        <f>IF(K1986=0,0,VLOOKUP(K1986,Kostenstellen!A:B,2,FALSE))</f>
        <v>0</v>
      </c>
      <c r="AU1986" s="68" t="str">
        <f t="shared" si="925"/>
        <v/>
      </c>
      <c r="AV1986" s="68" t="str">
        <f t="shared" si="926"/>
        <v/>
      </c>
      <c r="AW1986" s="68">
        <f>IF(AF1986=0,0,VLOOKUP($H1986,Leistungszahlen!$A$11:$H$158,4,FALSE))</f>
        <v>0</v>
      </c>
      <c r="AX1986" s="68">
        <f>IF(AF1986=0,0,VLOOKUP($H1986,Leistungszahlen!$A$11:$H$158,5,FALSE))</f>
        <v>0</v>
      </c>
      <c r="AY1986" s="68">
        <f>IF(AG1986=0,0,VLOOKUP($H1986,Leistungszahlen!$A$11:$H$158,6,FALSE))</f>
        <v>0</v>
      </c>
      <c r="AZ1986" s="68">
        <f t="shared" si="927"/>
        <v>0</v>
      </c>
      <c r="BA1986" s="68">
        <f t="shared" si="928"/>
        <v>0</v>
      </c>
      <c r="BC1986" s="68">
        <f t="shared" si="919"/>
        <v>0</v>
      </c>
      <c r="BD1986" s="285"/>
    </row>
    <row r="1987" spans="1:56" s="68" customFormat="1">
      <c r="A1987" s="200"/>
      <c r="B1987" s="200"/>
      <c r="C1987" s="200"/>
      <c r="D1987" s="200"/>
      <c r="E1987" s="200"/>
      <c r="F1987" s="200"/>
      <c r="G1987" s="200"/>
      <c r="H1987" s="201"/>
      <c r="I1987" s="202"/>
      <c r="J1987" s="200"/>
      <c r="K1987" s="176"/>
      <c r="L1987" s="176"/>
      <c r="M1987" s="176"/>
      <c r="N1987" s="286"/>
      <c r="O1987" s="286"/>
      <c r="P1987" s="176"/>
      <c r="Q1987" s="203">
        <f t="shared" si="920"/>
        <v>0</v>
      </c>
      <c r="R1987" s="203">
        <f t="shared" si="921"/>
        <v>0</v>
      </c>
      <c r="S1987" s="203">
        <f t="shared" si="922"/>
        <v>0</v>
      </c>
      <c r="T1987" s="203">
        <f t="shared" si="923"/>
        <v>0</v>
      </c>
      <c r="U1987" s="203">
        <f t="shared" si="924"/>
        <v>0</v>
      </c>
      <c r="V1987" s="175">
        <f>IF(Q1987&gt;0,VLOOKUP(Q1987,Jahresfaktoren!$A$11:$B$24,2,),0)</f>
        <v>0</v>
      </c>
      <c r="W1987" s="175">
        <f>IF(R1987&gt;0,VLOOKUP(R1987,Jahresfaktoren!$D$11:$E$24,2,),0)</f>
        <v>0</v>
      </c>
      <c r="X1987" s="175">
        <f>IF(S1987&gt;0,VLOOKUP(S1987,Jahresfaktoren!$A$28:$B$29,2,),0)</f>
        <v>0</v>
      </c>
      <c r="Y1987" s="175">
        <f>IF(T1987&gt;0,VLOOKUP(T1987,Jahresfaktoren!$A$28:$B$29,2,),0)</f>
        <v>0</v>
      </c>
      <c r="Z1987" s="175">
        <f>IF(U1987&gt;0,VLOOKUP(U1987,Jahresfaktoren!$A$32:$B$33,2,),)</f>
        <v>0</v>
      </c>
      <c r="AA1987" s="177" t="str">
        <f t="shared" si="909"/>
        <v/>
      </c>
      <c r="AB1987" s="177" t="str">
        <f t="shared" si="910"/>
        <v/>
      </c>
      <c r="AC1987" s="177" t="str">
        <f t="shared" si="911"/>
        <v/>
      </c>
      <c r="AD1987" s="177" t="str">
        <f t="shared" si="912"/>
        <v/>
      </c>
      <c r="AE1987" s="177" t="str">
        <f t="shared" si="913"/>
        <v/>
      </c>
      <c r="AF1987" s="178">
        <f>IF(Q1987&gt;0,VLOOKUP(H1987,Leistungszahlen!$A$11:$C$158,3,),0)</f>
        <v>0</v>
      </c>
      <c r="AG1987" s="178">
        <f>IF(R1987&gt;0,VLOOKUP(H1987,Leistungszahlen!$A$11:$F$158,6,),IF(T1987&gt;0,VLOOKUP(H1987,Leistungszahlen!$A$11:$F$158,6,),0))</f>
        <v>0</v>
      </c>
      <c r="AH1987" s="179">
        <f t="shared" si="904"/>
        <v>0</v>
      </c>
      <c r="AI1987" s="179">
        <f t="shared" si="905"/>
        <v>0</v>
      </c>
      <c r="AJ1987" s="179">
        <f t="shared" si="906"/>
        <v>0</v>
      </c>
      <c r="AK1987" s="179">
        <f t="shared" si="907"/>
        <v>0</v>
      </c>
      <c r="AL1987" s="179">
        <f t="shared" si="908"/>
        <v>0</v>
      </c>
      <c r="AM1987" s="180" t="str">
        <f>IF(L1987=1,Stundensätze!$D$13,IF(L1987=2,Stundensätze!$D$17,IF(L1987=4,Stundensätze!$D$21,"")))</f>
        <v/>
      </c>
      <c r="AN1987" s="180" t="str">
        <f>IF(L1987=1,Stundensätze!$D$15,IF(L1987=2,Stundensätze!$D$19,IF(L1987=4,Stundensätze!$D$23,"")))</f>
        <v/>
      </c>
      <c r="AO1987" s="180">
        <f t="shared" si="914"/>
        <v>0</v>
      </c>
      <c r="AP1987" s="180">
        <f t="shared" si="915"/>
        <v>0</v>
      </c>
      <c r="AQ1987" s="192" t="str">
        <f t="shared" si="916"/>
        <v/>
      </c>
      <c r="AR1987" s="192" t="str">
        <f t="shared" si="917"/>
        <v/>
      </c>
      <c r="AS1987" s="193">
        <f t="shared" si="918"/>
        <v>0</v>
      </c>
      <c r="AT1987" s="258">
        <f>IF(K1987=0,0,VLOOKUP(K1987,Kostenstellen!A:B,2,FALSE))</f>
        <v>0</v>
      </c>
      <c r="AU1987" s="68" t="str">
        <f t="shared" si="925"/>
        <v/>
      </c>
      <c r="AV1987" s="68" t="str">
        <f t="shared" si="926"/>
        <v/>
      </c>
      <c r="AW1987" s="68">
        <f>IF(AF1987=0,0,VLOOKUP($H1987,Leistungszahlen!$A$11:$H$158,4,FALSE))</f>
        <v>0</v>
      </c>
      <c r="AX1987" s="68">
        <f>IF(AF1987=0,0,VLOOKUP($H1987,Leistungszahlen!$A$11:$H$158,5,FALSE))</f>
        <v>0</v>
      </c>
      <c r="AY1987" s="68">
        <f>IF(AG1987=0,0,VLOOKUP($H1987,Leistungszahlen!$A$11:$H$158,6,FALSE))</f>
        <v>0</v>
      </c>
      <c r="AZ1987" s="68">
        <f t="shared" si="927"/>
        <v>0</v>
      </c>
      <c r="BA1987" s="68">
        <f t="shared" si="928"/>
        <v>0</v>
      </c>
      <c r="BC1987" s="68">
        <f t="shared" si="919"/>
        <v>0</v>
      </c>
      <c r="BD1987" s="285"/>
    </row>
    <row r="1988" spans="1:56" s="68" customFormat="1">
      <c r="A1988" s="200"/>
      <c r="B1988" s="200"/>
      <c r="C1988" s="200"/>
      <c r="D1988" s="200"/>
      <c r="E1988" s="200"/>
      <c r="F1988" s="200"/>
      <c r="G1988" s="200"/>
      <c r="H1988" s="201"/>
      <c r="I1988" s="202"/>
      <c r="J1988" s="200"/>
      <c r="K1988" s="176"/>
      <c r="L1988" s="176"/>
      <c r="M1988" s="176"/>
      <c r="N1988" s="286"/>
      <c r="O1988" s="286"/>
      <c r="P1988" s="176"/>
      <c r="Q1988" s="203">
        <f t="shared" si="920"/>
        <v>0</v>
      </c>
      <c r="R1988" s="203">
        <f t="shared" si="921"/>
        <v>0</v>
      </c>
      <c r="S1988" s="203">
        <f t="shared" si="922"/>
        <v>0</v>
      </c>
      <c r="T1988" s="203">
        <f t="shared" si="923"/>
        <v>0</v>
      </c>
      <c r="U1988" s="203">
        <f t="shared" si="924"/>
        <v>0</v>
      </c>
      <c r="V1988" s="175">
        <f>IF(Q1988&gt;0,VLOOKUP(Q1988,Jahresfaktoren!$A$11:$B$24,2,),0)</f>
        <v>0</v>
      </c>
      <c r="W1988" s="175">
        <f>IF(R1988&gt;0,VLOOKUP(R1988,Jahresfaktoren!$D$11:$E$24,2,),0)</f>
        <v>0</v>
      </c>
      <c r="X1988" s="175">
        <f>IF(S1988&gt;0,VLOOKUP(S1988,Jahresfaktoren!$A$28:$B$29,2,),0)</f>
        <v>0</v>
      </c>
      <c r="Y1988" s="175">
        <f>IF(T1988&gt;0,VLOOKUP(T1988,Jahresfaktoren!$A$28:$B$29,2,),0)</f>
        <v>0</v>
      </c>
      <c r="Z1988" s="175">
        <f>IF(U1988&gt;0,VLOOKUP(U1988,Jahresfaktoren!$A$32:$B$33,2,),)</f>
        <v>0</v>
      </c>
      <c r="AA1988" s="177" t="str">
        <f t="shared" si="909"/>
        <v/>
      </c>
      <c r="AB1988" s="177" t="str">
        <f t="shared" si="910"/>
        <v/>
      </c>
      <c r="AC1988" s="177" t="str">
        <f t="shared" si="911"/>
        <v/>
      </c>
      <c r="AD1988" s="177" t="str">
        <f t="shared" si="912"/>
        <v/>
      </c>
      <c r="AE1988" s="177" t="str">
        <f t="shared" si="913"/>
        <v/>
      </c>
      <c r="AF1988" s="178">
        <f>IF(Q1988&gt;0,VLOOKUP(H1988,Leistungszahlen!$A$11:$C$158,3,),0)</f>
        <v>0</v>
      </c>
      <c r="AG1988" s="178">
        <f>IF(R1988&gt;0,VLOOKUP(H1988,Leistungszahlen!$A$11:$F$158,6,),IF(T1988&gt;0,VLOOKUP(H1988,Leistungszahlen!$A$11:$F$158,6,),0))</f>
        <v>0</v>
      </c>
      <c r="AH1988" s="179">
        <f t="shared" si="904"/>
        <v>0</v>
      </c>
      <c r="AI1988" s="179">
        <f t="shared" si="905"/>
        <v>0</v>
      </c>
      <c r="AJ1988" s="179">
        <f t="shared" si="906"/>
        <v>0</v>
      </c>
      <c r="AK1988" s="179">
        <f t="shared" si="907"/>
        <v>0</v>
      </c>
      <c r="AL1988" s="179">
        <f t="shared" si="908"/>
        <v>0</v>
      </c>
      <c r="AM1988" s="180" t="str">
        <f>IF(L1988=1,Stundensätze!$D$13,IF(L1988=2,Stundensätze!$D$17,IF(L1988=4,Stundensätze!$D$21,"")))</f>
        <v/>
      </c>
      <c r="AN1988" s="180" t="str">
        <f>IF(L1988=1,Stundensätze!$D$15,IF(L1988=2,Stundensätze!$D$19,IF(L1988=4,Stundensätze!$D$23,"")))</f>
        <v/>
      </c>
      <c r="AO1988" s="180">
        <f t="shared" si="914"/>
        <v>0</v>
      </c>
      <c r="AP1988" s="180">
        <f t="shared" si="915"/>
        <v>0</v>
      </c>
      <c r="AQ1988" s="192" t="str">
        <f t="shared" si="916"/>
        <v/>
      </c>
      <c r="AR1988" s="192" t="str">
        <f t="shared" si="917"/>
        <v/>
      </c>
      <c r="AS1988" s="193">
        <f t="shared" si="918"/>
        <v>0</v>
      </c>
      <c r="AT1988" s="258">
        <f>IF(K1988=0,0,VLOOKUP(K1988,Kostenstellen!A:B,2,FALSE))</f>
        <v>0</v>
      </c>
      <c r="AU1988" s="68" t="str">
        <f t="shared" si="925"/>
        <v/>
      </c>
      <c r="AV1988" s="68" t="str">
        <f t="shared" si="926"/>
        <v/>
      </c>
      <c r="AW1988" s="68">
        <f>IF(AF1988=0,0,VLOOKUP($H1988,Leistungszahlen!$A$11:$H$158,4,FALSE))</f>
        <v>0</v>
      </c>
      <c r="AX1988" s="68">
        <f>IF(AF1988=0,0,VLOOKUP($H1988,Leistungszahlen!$A$11:$H$158,5,FALSE))</f>
        <v>0</v>
      </c>
      <c r="AY1988" s="68">
        <f>IF(AG1988=0,0,VLOOKUP($H1988,Leistungszahlen!$A$11:$H$158,6,FALSE))</f>
        <v>0</v>
      </c>
      <c r="AZ1988" s="68">
        <f t="shared" si="927"/>
        <v>0</v>
      </c>
      <c r="BA1988" s="68">
        <f t="shared" si="928"/>
        <v>0</v>
      </c>
      <c r="BC1988" s="68">
        <f t="shared" si="919"/>
        <v>0</v>
      </c>
      <c r="BD1988" s="285"/>
    </row>
    <row r="1989" spans="1:56" s="68" customFormat="1">
      <c r="A1989" s="200"/>
      <c r="B1989" s="200"/>
      <c r="C1989" s="200"/>
      <c r="D1989" s="200"/>
      <c r="E1989" s="200"/>
      <c r="F1989" s="200"/>
      <c r="G1989" s="200"/>
      <c r="H1989" s="201"/>
      <c r="I1989" s="202"/>
      <c r="J1989" s="200"/>
      <c r="K1989" s="176"/>
      <c r="L1989" s="176"/>
      <c r="M1989" s="176"/>
      <c r="N1989" s="286"/>
      <c r="O1989" s="286"/>
      <c r="P1989" s="176"/>
      <c r="Q1989" s="203">
        <f t="shared" si="920"/>
        <v>0</v>
      </c>
      <c r="R1989" s="203">
        <f t="shared" si="921"/>
        <v>0</v>
      </c>
      <c r="S1989" s="203">
        <f t="shared" si="922"/>
        <v>0</v>
      </c>
      <c r="T1989" s="203">
        <f t="shared" si="923"/>
        <v>0</v>
      </c>
      <c r="U1989" s="203">
        <f t="shared" si="924"/>
        <v>0</v>
      </c>
      <c r="V1989" s="175">
        <f>IF(Q1989&gt;0,VLOOKUP(Q1989,Jahresfaktoren!$A$11:$B$24,2,),0)</f>
        <v>0</v>
      </c>
      <c r="W1989" s="175">
        <f>IF(R1989&gt;0,VLOOKUP(R1989,Jahresfaktoren!$D$11:$E$24,2,),0)</f>
        <v>0</v>
      </c>
      <c r="X1989" s="175">
        <f>IF(S1989&gt;0,VLOOKUP(S1989,Jahresfaktoren!$A$28:$B$29,2,),0)</f>
        <v>0</v>
      </c>
      <c r="Y1989" s="175">
        <f>IF(T1989&gt;0,VLOOKUP(T1989,Jahresfaktoren!$A$28:$B$29,2,),0)</f>
        <v>0</v>
      </c>
      <c r="Z1989" s="175">
        <f>IF(U1989&gt;0,VLOOKUP(U1989,Jahresfaktoren!$A$32:$B$33,2,),)</f>
        <v>0</v>
      </c>
      <c r="AA1989" s="177" t="str">
        <f t="shared" si="909"/>
        <v/>
      </c>
      <c r="AB1989" s="177" t="str">
        <f t="shared" si="910"/>
        <v/>
      </c>
      <c r="AC1989" s="177" t="str">
        <f t="shared" si="911"/>
        <v/>
      </c>
      <c r="AD1989" s="177" t="str">
        <f t="shared" si="912"/>
        <v/>
      </c>
      <c r="AE1989" s="177" t="str">
        <f t="shared" si="913"/>
        <v/>
      </c>
      <c r="AF1989" s="178">
        <f>IF(Q1989&gt;0,VLOOKUP(H1989,Leistungszahlen!$A$11:$C$158,3,),0)</f>
        <v>0</v>
      </c>
      <c r="AG1989" s="178">
        <f>IF(R1989&gt;0,VLOOKUP(H1989,Leistungszahlen!$A$11:$F$158,6,),IF(T1989&gt;0,VLOOKUP(H1989,Leistungszahlen!$A$11:$F$158,6,),0))</f>
        <v>0</v>
      </c>
      <c r="AH1989" s="179">
        <f t="shared" si="904"/>
        <v>0</v>
      </c>
      <c r="AI1989" s="179">
        <f t="shared" si="905"/>
        <v>0</v>
      </c>
      <c r="AJ1989" s="179">
        <f t="shared" si="906"/>
        <v>0</v>
      </c>
      <c r="AK1989" s="179">
        <f t="shared" si="907"/>
        <v>0</v>
      </c>
      <c r="AL1989" s="179">
        <f t="shared" si="908"/>
        <v>0</v>
      </c>
      <c r="AM1989" s="180" t="str">
        <f>IF(L1989=1,Stundensätze!$D$13,IF(L1989=2,Stundensätze!$D$17,IF(L1989=4,Stundensätze!$D$21,"")))</f>
        <v/>
      </c>
      <c r="AN1989" s="180" t="str">
        <f>IF(L1989=1,Stundensätze!$D$15,IF(L1989=2,Stundensätze!$D$19,IF(L1989=4,Stundensätze!$D$23,"")))</f>
        <v/>
      </c>
      <c r="AO1989" s="180">
        <f t="shared" si="914"/>
        <v>0</v>
      </c>
      <c r="AP1989" s="180">
        <f t="shared" si="915"/>
        <v>0</v>
      </c>
      <c r="AQ1989" s="192" t="str">
        <f t="shared" si="916"/>
        <v/>
      </c>
      <c r="AR1989" s="192" t="str">
        <f t="shared" si="917"/>
        <v/>
      </c>
      <c r="AS1989" s="193">
        <f t="shared" si="918"/>
        <v>0</v>
      </c>
      <c r="AT1989" s="258">
        <f>IF(K1989=0,0,VLOOKUP(K1989,Kostenstellen!A:B,2,FALSE))</f>
        <v>0</v>
      </c>
      <c r="AU1989" s="68" t="str">
        <f t="shared" si="925"/>
        <v/>
      </c>
      <c r="AV1989" s="68" t="str">
        <f t="shared" si="926"/>
        <v/>
      </c>
      <c r="AW1989" s="68">
        <f>IF(AF1989=0,0,VLOOKUP($H1989,Leistungszahlen!$A$11:$H$158,4,FALSE))</f>
        <v>0</v>
      </c>
      <c r="AX1989" s="68">
        <f>IF(AF1989=0,0,VLOOKUP($H1989,Leistungszahlen!$A$11:$H$158,5,FALSE))</f>
        <v>0</v>
      </c>
      <c r="AY1989" s="68">
        <f>IF(AG1989=0,0,VLOOKUP($H1989,Leistungszahlen!$A$11:$H$158,6,FALSE))</f>
        <v>0</v>
      </c>
      <c r="AZ1989" s="68">
        <f t="shared" si="927"/>
        <v>0</v>
      </c>
      <c r="BA1989" s="68">
        <f t="shared" si="928"/>
        <v>0</v>
      </c>
      <c r="BC1989" s="68">
        <f t="shared" si="919"/>
        <v>0</v>
      </c>
      <c r="BD1989" s="285"/>
    </row>
    <row r="1990" spans="1:56" s="68" customFormat="1">
      <c r="A1990" s="200"/>
      <c r="B1990" s="200"/>
      <c r="C1990" s="200"/>
      <c r="D1990" s="200"/>
      <c r="E1990" s="200"/>
      <c r="F1990" s="200"/>
      <c r="G1990" s="200"/>
      <c r="H1990" s="201"/>
      <c r="I1990" s="202"/>
      <c r="J1990" s="200"/>
      <c r="K1990" s="176"/>
      <c r="L1990" s="176"/>
      <c r="M1990" s="176"/>
      <c r="N1990" s="286"/>
      <c r="O1990" s="286"/>
      <c r="P1990" s="176"/>
      <c r="Q1990" s="203">
        <f t="shared" si="920"/>
        <v>0</v>
      </c>
      <c r="R1990" s="203">
        <f t="shared" si="921"/>
        <v>0</v>
      </c>
      <c r="S1990" s="203">
        <f t="shared" si="922"/>
        <v>0</v>
      </c>
      <c r="T1990" s="203">
        <f t="shared" si="923"/>
        <v>0</v>
      </c>
      <c r="U1990" s="203">
        <f t="shared" si="924"/>
        <v>0</v>
      </c>
      <c r="V1990" s="175">
        <f>IF(Q1990&gt;0,VLOOKUP(Q1990,Jahresfaktoren!$A$11:$B$24,2,),0)</f>
        <v>0</v>
      </c>
      <c r="W1990" s="175">
        <f>IF(R1990&gt;0,VLOOKUP(R1990,Jahresfaktoren!$D$11:$E$24,2,),0)</f>
        <v>0</v>
      </c>
      <c r="X1990" s="175">
        <f>IF(S1990&gt;0,VLOOKUP(S1990,Jahresfaktoren!$A$28:$B$29,2,),0)</f>
        <v>0</v>
      </c>
      <c r="Y1990" s="175">
        <f>IF(T1990&gt;0,VLOOKUP(T1990,Jahresfaktoren!$A$28:$B$29,2,),0)</f>
        <v>0</v>
      </c>
      <c r="Z1990" s="175">
        <f>IF(U1990&gt;0,VLOOKUP(U1990,Jahresfaktoren!$A$32:$B$33,2,),)</f>
        <v>0</v>
      </c>
      <c r="AA1990" s="177" t="str">
        <f t="shared" si="909"/>
        <v/>
      </c>
      <c r="AB1990" s="177" t="str">
        <f t="shared" si="910"/>
        <v/>
      </c>
      <c r="AC1990" s="177" t="str">
        <f t="shared" si="911"/>
        <v/>
      </c>
      <c r="AD1990" s="177" t="str">
        <f t="shared" si="912"/>
        <v/>
      </c>
      <c r="AE1990" s="177" t="str">
        <f t="shared" si="913"/>
        <v/>
      </c>
      <c r="AF1990" s="178">
        <f>IF(Q1990&gt;0,VLOOKUP(H1990,Leistungszahlen!$A$11:$C$158,3,),0)</f>
        <v>0</v>
      </c>
      <c r="AG1990" s="178">
        <f>IF(R1990&gt;0,VLOOKUP(H1990,Leistungszahlen!$A$11:$F$158,6,),IF(T1990&gt;0,VLOOKUP(H1990,Leistungszahlen!$A$11:$F$158,6,),0))</f>
        <v>0</v>
      </c>
      <c r="AH1990" s="179">
        <f t="shared" si="904"/>
        <v>0</v>
      </c>
      <c r="AI1990" s="179">
        <f t="shared" si="905"/>
        <v>0</v>
      </c>
      <c r="AJ1990" s="179">
        <f t="shared" si="906"/>
        <v>0</v>
      </c>
      <c r="AK1990" s="179">
        <f t="shared" si="907"/>
        <v>0</v>
      </c>
      <c r="AL1990" s="179">
        <f t="shared" si="908"/>
        <v>0</v>
      </c>
      <c r="AM1990" s="180" t="str">
        <f>IF(L1990=1,Stundensätze!$D$13,IF(L1990=2,Stundensätze!$D$17,IF(L1990=4,Stundensätze!$D$21,"")))</f>
        <v/>
      </c>
      <c r="AN1990" s="180" t="str">
        <f>IF(L1990=1,Stundensätze!$D$15,IF(L1990=2,Stundensätze!$D$19,IF(L1990=4,Stundensätze!$D$23,"")))</f>
        <v/>
      </c>
      <c r="AO1990" s="180">
        <f t="shared" si="914"/>
        <v>0</v>
      </c>
      <c r="AP1990" s="180">
        <f t="shared" si="915"/>
        <v>0</v>
      </c>
      <c r="AQ1990" s="192" t="str">
        <f t="shared" si="916"/>
        <v/>
      </c>
      <c r="AR1990" s="192" t="str">
        <f t="shared" si="917"/>
        <v/>
      </c>
      <c r="AS1990" s="193">
        <f t="shared" si="918"/>
        <v>0</v>
      </c>
      <c r="AT1990" s="258">
        <f>IF(K1990=0,0,VLOOKUP(K1990,Kostenstellen!A:B,2,FALSE))</f>
        <v>0</v>
      </c>
      <c r="AU1990" s="68" t="str">
        <f t="shared" si="925"/>
        <v/>
      </c>
      <c r="AV1990" s="68" t="str">
        <f t="shared" si="926"/>
        <v/>
      </c>
      <c r="AW1990" s="68">
        <f>IF(AF1990=0,0,VLOOKUP($H1990,Leistungszahlen!$A$11:$H$158,4,FALSE))</f>
        <v>0</v>
      </c>
      <c r="AX1990" s="68">
        <f>IF(AF1990=0,0,VLOOKUP($H1990,Leistungszahlen!$A$11:$H$158,5,FALSE))</f>
        <v>0</v>
      </c>
      <c r="AY1990" s="68">
        <f>IF(AG1990=0,0,VLOOKUP($H1990,Leistungszahlen!$A$11:$H$158,6,FALSE))</f>
        <v>0</v>
      </c>
      <c r="AZ1990" s="68">
        <f t="shared" si="927"/>
        <v>0</v>
      </c>
      <c r="BA1990" s="68">
        <f t="shared" si="928"/>
        <v>0</v>
      </c>
      <c r="BC1990" s="68">
        <f t="shared" si="919"/>
        <v>0</v>
      </c>
      <c r="BD1990" s="285"/>
    </row>
    <row r="1991" spans="1:56" s="68" customFormat="1">
      <c r="A1991" s="200"/>
      <c r="B1991" s="200"/>
      <c r="C1991" s="200"/>
      <c r="D1991" s="200"/>
      <c r="E1991" s="200"/>
      <c r="F1991" s="200"/>
      <c r="G1991" s="200"/>
      <c r="H1991" s="201"/>
      <c r="I1991" s="202"/>
      <c r="J1991" s="200"/>
      <c r="K1991" s="176"/>
      <c r="L1991" s="176"/>
      <c r="M1991" s="176"/>
      <c r="N1991" s="286"/>
      <c r="O1991" s="286"/>
      <c r="P1991" s="176"/>
      <c r="Q1991" s="203">
        <f t="shared" si="920"/>
        <v>0</v>
      </c>
      <c r="R1991" s="203">
        <f t="shared" si="921"/>
        <v>0</v>
      </c>
      <c r="S1991" s="203">
        <f t="shared" si="922"/>
        <v>0</v>
      </c>
      <c r="T1991" s="203">
        <f t="shared" si="923"/>
        <v>0</v>
      </c>
      <c r="U1991" s="203">
        <f t="shared" si="924"/>
        <v>0</v>
      </c>
      <c r="V1991" s="175">
        <f>IF(Q1991&gt;0,VLOOKUP(Q1991,Jahresfaktoren!$A$11:$B$24,2,),0)</f>
        <v>0</v>
      </c>
      <c r="W1991" s="175">
        <f>IF(R1991&gt;0,VLOOKUP(R1991,Jahresfaktoren!$D$11:$E$24,2,),0)</f>
        <v>0</v>
      </c>
      <c r="X1991" s="175">
        <f>IF(S1991&gt;0,VLOOKUP(S1991,Jahresfaktoren!$A$28:$B$29,2,),0)</f>
        <v>0</v>
      </c>
      <c r="Y1991" s="175">
        <f>IF(T1991&gt;0,VLOOKUP(T1991,Jahresfaktoren!$A$28:$B$29,2,),0)</f>
        <v>0</v>
      </c>
      <c r="Z1991" s="175">
        <f>IF(U1991&gt;0,VLOOKUP(U1991,Jahresfaktoren!$A$32:$B$33,2,),)</f>
        <v>0</v>
      </c>
      <c r="AA1991" s="177" t="str">
        <f t="shared" si="909"/>
        <v/>
      </c>
      <c r="AB1991" s="177" t="str">
        <f t="shared" si="910"/>
        <v/>
      </c>
      <c r="AC1991" s="177" t="str">
        <f t="shared" si="911"/>
        <v/>
      </c>
      <c r="AD1991" s="177" t="str">
        <f t="shared" si="912"/>
        <v/>
      </c>
      <c r="AE1991" s="177" t="str">
        <f t="shared" si="913"/>
        <v/>
      </c>
      <c r="AF1991" s="178">
        <f>IF(Q1991&gt;0,VLOOKUP(H1991,Leistungszahlen!$A$11:$C$158,3,),0)</f>
        <v>0</v>
      </c>
      <c r="AG1991" s="178">
        <f>IF(R1991&gt;0,VLOOKUP(H1991,Leistungszahlen!$A$11:$F$158,6,),IF(T1991&gt;0,VLOOKUP(H1991,Leistungszahlen!$A$11:$F$158,6,),0))</f>
        <v>0</v>
      </c>
      <c r="AH1991" s="179">
        <f t="shared" si="904"/>
        <v>0</v>
      </c>
      <c r="AI1991" s="179">
        <f t="shared" si="905"/>
        <v>0</v>
      </c>
      <c r="AJ1991" s="179">
        <f t="shared" si="906"/>
        <v>0</v>
      </c>
      <c r="AK1991" s="179">
        <f t="shared" si="907"/>
        <v>0</v>
      </c>
      <c r="AL1991" s="179">
        <f t="shared" si="908"/>
        <v>0</v>
      </c>
      <c r="AM1991" s="180" t="str">
        <f>IF(L1991=1,Stundensätze!$D$13,IF(L1991=2,Stundensätze!$D$17,IF(L1991=4,Stundensätze!$D$21,"")))</f>
        <v/>
      </c>
      <c r="AN1991" s="180" t="str">
        <f>IF(L1991=1,Stundensätze!$D$15,IF(L1991=2,Stundensätze!$D$19,IF(L1991=4,Stundensätze!$D$23,"")))</f>
        <v/>
      </c>
      <c r="AO1991" s="180">
        <f t="shared" si="914"/>
        <v>0</v>
      </c>
      <c r="AP1991" s="180">
        <f t="shared" si="915"/>
        <v>0</v>
      </c>
      <c r="AQ1991" s="192" t="str">
        <f t="shared" si="916"/>
        <v/>
      </c>
      <c r="AR1991" s="192" t="str">
        <f t="shared" si="917"/>
        <v/>
      </c>
      <c r="AS1991" s="193">
        <f t="shared" si="918"/>
        <v>0</v>
      </c>
      <c r="AT1991" s="258">
        <f>IF(K1991=0,0,VLOOKUP(K1991,Kostenstellen!A:B,2,FALSE))</f>
        <v>0</v>
      </c>
      <c r="AU1991" s="68" t="str">
        <f t="shared" si="925"/>
        <v/>
      </c>
      <c r="AV1991" s="68" t="str">
        <f t="shared" si="926"/>
        <v/>
      </c>
      <c r="AW1991" s="68">
        <f>IF(AF1991=0,0,VLOOKUP($H1991,Leistungszahlen!$A$11:$H$158,4,FALSE))</f>
        <v>0</v>
      </c>
      <c r="AX1991" s="68">
        <f>IF(AF1991=0,0,VLOOKUP($H1991,Leistungszahlen!$A$11:$H$158,5,FALSE))</f>
        <v>0</v>
      </c>
      <c r="AY1991" s="68">
        <f>IF(AG1991=0,0,VLOOKUP($H1991,Leistungszahlen!$A$11:$H$158,6,FALSE))</f>
        <v>0</v>
      </c>
      <c r="AZ1991" s="68">
        <f t="shared" si="927"/>
        <v>0</v>
      </c>
      <c r="BA1991" s="68">
        <f t="shared" si="928"/>
        <v>0</v>
      </c>
      <c r="BC1991" s="68">
        <f t="shared" si="919"/>
        <v>0</v>
      </c>
      <c r="BD1991" s="285"/>
    </row>
    <row r="1992" spans="1:56" s="68" customFormat="1">
      <c r="A1992" s="200"/>
      <c r="B1992" s="200"/>
      <c r="C1992" s="200"/>
      <c r="D1992" s="200"/>
      <c r="E1992" s="200"/>
      <c r="F1992" s="200"/>
      <c r="G1992" s="200"/>
      <c r="H1992" s="201"/>
      <c r="I1992" s="202"/>
      <c r="J1992" s="200"/>
      <c r="K1992" s="176"/>
      <c r="L1992" s="176"/>
      <c r="M1992" s="176"/>
      <c r="N1992" s="286"/>
      <c r="O1992" s="286"/>
      <c r="P1992" s="176"/>
      <c r="Q1992" s="203">
        <f t="shared" si="920"/>
        <v>0</v>
      </c>
      <c r="R1992" s="203">
        <f t="shared" si="921"/>
        <v>0</v>
      </c>
      <c r="S1992" s="203">
        <f t="shared" si="922"/>
        <v>0</v>
      </c>
      <c r="T1992" s="203">
        <f t="shared" si="923"/>
        <v>0</v>
      </c>
      <c r="U1992" s="203">
        <f t="shared" si="924"/>
        <v>0</v>
      </c>
      <c r="V1992" s="175">
        <f>IF(Q1992&gt;0,VLOOKUP(Q1992,Jahresfaktoren!$A$11:$B$24,2,),0)</f>
        <v>0</v>
      </c>
      <c r="W1992" s="175">
        <f>IF(R1992&gt;0,VLOOKUP(R1992,Jahresfaktoren!$D$11:$E$24,2,),0)</f>
        <v>0</v>
      </c>
      <c r="X1992" s="175">
        <f>IF(S1992&gt;0,VLOOKUP(S1992,Jahresfaktoren!$A$28:$B$29,2,),0)</f>
        <v>0</v>
      </c>
      <c r="Y1992" s="175">
        <f>IF(T1992&gt;0,VLOOKUP(T1992,Jahresfaktoren!$A$28:$B$29,2,),0)</f>
        <v>0</v>
      </c>
      <c r="Z1992" s="175">
        <f>IF(U1992&gt;0,VLOOKUP(U1992,Jahresfaktoren!$A$32:$B$33,2,),)</f>
        <v>0</v>
      </c>
      <c r="AA1992" s="177" t="str">
        <f t="shared" si="909"/>
        <v/>
      </c>
      <c r="AB1992" s="177" t="str">
        <f t="shared" si="910"/>
        <v/>
      </c>
      <c r="AC1992" s="177" t="str">
        <f t="shared" si="911"/>
        <v/>
      </c>
      <c r="AD1992" s="177" t="str">
        <f t="shared" si="912"/>
        <v/>
      </c>
      <c r="AE1992" s="177" t="str">
        <f t="shared" si="913"/>
        <v/>
      </c>
      <c r="AF1992" s="178">
        <f>IF(Q1992&gt;0,VLOOKUP(H1992,Leistungszahlen!$A$11:$C$158,3,),0)</f>
        <v>0</v>
      </c>
      <c r="AG1992" s="178">
        <f>IF(R1992&gt;0,VLOOKUP(H1992,Leistungszahlen!$A$11:$F$158,6,),IF(T1992&gt;0,VLOOKUP(H1992,Leistungszahlen!$A$11:$F$158,6,),0))</f>
        <v>0</v>
      </c>
      <c r="AH1992" s="179">
        <f t="shared" si="904"/>
        <v>0</v>
      </c>
      <c r="AI1992" s="179">
        <f t="shared" si="905"/>
        <v>0</v>
      </c>
      <c r="AJ1992" s="179">
        <f t="shared" si="906"/>
        <v>0</v>
      </c>
      <c r="AK1992" s="179">
        <f t="shared" si="907"/>
        <v>0</v>
      </c>
      <c r="AL1992" s="179">
        <f t="shared" si="908"/>
        <v>0</v>
      </c>
      <c r="AM1992" s="180" t="str">
        <f>IF(L1992=1,Stundensätze!$D$13,IF(L1992=2,Stundensätze!$D$17,IF(L1992=4,Stundensätze!$D$21,"")))</f>
        <v/>
      </c>
      <c r="AN1992" s="180" t="str">
        <f>IF(L1992=1,Stundensätze!$D$15,IF(L1992=2,Stundensätze!$D$19,IF(L1992=4,Stundensätze!$D$23,"")))</f>
        <v/>
      </c>
      <c r="AO1992" s="180">
        <f t="shared" si="914"/>
        <v>0</v>
      </c>
      <c r="AP1992" s="180">
        <f t="shared" si="915"/>
        <v>0</v>
      </c>
      <c r="AQ1992" s="192" t="str">
        <f t="shared" si="916"/>
        <v/>
      </c>
      <c r="AR1992" s="192" t="str">
        <f t="shared" si="917"/>
        <v/>
      </c>
      <c r="AS1992" s="193">
        <f t="shared" si="918"/>
        <v>0</v>
      </c>
      <c r="AT1992" s="258">
        <f>IF(K1992=0,0,VLOOKUP(K1992,Kostenstellen!A:B,2,FALSE))</f>
        <v>0</v>
      </c>
      <c r="AU1992" s="68" t="str">
        <f t="shared" si="925"/>
        <v/>
      </c>
      <c r="AV1992" s="68" t="str">
        <f t="shared" si="926"/>
        <v/>
      </c>
      <c r="AW1992" s="68">
        <f>IF(AF1992=0,0,VLOOKUP($H1992,Leistungszahlen!$A$11:$H$158,4,FALSE))</f>
        <v>0</v>
      </c>
      <c r="AX1992" s="68">
        <f>IF(AF1992=0,0,VLOOKUP($H1992,Leistungszahlen!$A$11:$H$158,5,FALSE))</f>
        <v>0</v>
      </c>
      <c r="AY1992" s="68">
        <f>IF(AG1992=0,0,VLOOKUP($H1992,Leistungszahlen!$A$11:$H$158,6,FALSE))</f>
        <v>0</v>
      </c>
      <c r="AZ1992" s="68">
        <f t="shared" si="927"/>
        <v>0</v>
      </c>
      <c r="BA1992" s="68">
        <f t="shared" si="928"/>
        <v>0</v>
      </c>
      <c r="BC1992" s="68">
        <f t="shared" si="919"/>
        <v>0</v>
      </c>
      <c r="BD1992" s="285"/>
    </row>
    <row r="1993" spans="1:56" s="68" customFormat="1">
      <c r="A1993" s="200"/>
      <c r="B1993" s="200"/>
      <c r="C1993" s="200"/>
      <c r="D1993" s="200"/>
      <c r="E1993" s="200"/>
      <c r="F1993" s="200"/>
      <c r="G1993" s="200"/>
      <c r="H1993" s="201"/>
      <c r="I1993" s="202"/>
      <c r="J1993" s="200"/>
      <c r="K1993" s="176"/>
      <c r="L1993" s="176"/>
      <c r="M1993" s="176"/>
      <c r="N1993" s="286"/>
      <c r="O1993" s="286"/>
      <c r="P1993" s="176"/>
      <c r="Q1993" s="203">
        <f t="shared" si="920"/>
        <v>0</v>
      </c>
      <c r="R1993" s="203">
        <f t="shared" si="921"/>
        <v>0</v>
      </c>
      <c r="S1993" s="203">
        <f t="shared" si="922"/>
        <v>0</v>
      </c>
      <c r="T1993" s="203">
        <f t="shared" si="923"/>
        <v>0</v>
      </c>
      <c r="U1993" s="203">
        <f t="shared" si="924"/>
        <v>0</v>
      </c>
      <c r="V1993" s="175">
        <f>IF(Q1993&gt;0,VLOOKUP(Q1993,Jahresfaktoren!$A$11:$B$24,2,),0)</f>
        <v>0</v>
      </c>
      <c r="W1993" s="175">
        <f>IF(R1993&gt;0,VLOOKUP(R1993,Jahresfaktoren!$D$11:$E$24,2,),0)</f>
        <v>0</v>
      </c>
      <c r="X1993" s="175">
        <f>IF(S1993&gt;0,VLOOKUP(S1993,Jahresfaktoren!$A$28:$B$29,2,),0)</f>
        <v>0</v>
      </c>
      <c r="Y1993" s="175">
        <f>IF(T1993&gt;0,VLOOKUP(T1993,Jahresfaktoren!$A$28:$B$29,2,),0)</f>
        <v>0</v>
      </c>
      <c r="Z1993" s="175">
        <f>IF(U1993&gt;0,VLOOKUP(U1993,Jahresfaktoren!$A$32:$B$33,2,),)</f>
        <v>0</v>
      </c>
      <c r="AA1993" s="177" t="str">
        <f t="shared" si="909"/>
        <v/>
      </c>
      <c r="AB1993" s="177" t="str">
        <f t="shared" si="910"/>
        <v/>
      </c>
      <c r="AC1993" s="177" t="str">
        <f t="shared" si="911"/>
        <v/>
      </c>
      <c r="AD1993" s="177" t="str">
        <f t="shared" si="912"/>
        <v/>
      </c>
      <c r="AE1993" s="177" t="str">
        <f t="shared" si="913"/>
        <v/>
      </c>
      <c r="AF1993" s="178">
        <f>IF(Q1993&gt;0,VLOOKUP(H1993,Leistungszahlen!$A$11:$C$158,3,),0)</f>
        <v>0</v>
      </c>
      <c r="AG1993" s="178">
        <f>IF(R1993&gt;0,VLOOKUP(H1993,Leistungszahlen!$A$11:$F$158,6,),IF(T1993&gt;0,VLOOKUP(H1993,Leistungszahlen!$A$11:$F$158,6,),0))</f>
        <v>0</v>
      </c>
      <c r="AH1993" s="179">
        <f t="shared" si="904"/>
        <v>0</v>
      </c>
      <c r="AI1993" s="179">
        <f t="shared" si="905"/>
        <v>0</v>
      </c>
      <c r="AJ1993" s="179">
        <f t="shared" si="906"/>
        <v>0</v>
      </c>
      <c r="AK1993" s="179">
        <f t="shared" si="907"/>
        <v>0</v>
      </c>
      <c r="AL1993" s="179">
        <f t="shared" si="908"/>
        <v>0</v>
      </c>
      <c r="AM1993" s="180" t="str">
        <f>IF(L1993=1,Stundensätze!$D$13,IF(L1993=2,Stundensätze!$D$17,IF(L1993=4,Stundensätze!$D$21,"")))</f>
        <v/>
      </c>
      <c r="AN1993" s="180" t="str">
        <f>IF(L1993=1,Stundensätze!$D$15,IF(L1993=2,Stundensätze!$D$19,IF(L1993=4,Stundensätze!$D$23,"")))</f>
        <v/>
      </c>
      <c r="AO1993" s="180">
        <f t="shared" si="914"/>
        <v>0</v>
      </c>
      <c r="AP1993" s="180">
        <f t="shared" si="915"/>
        <v>0</v>
      </c>
      <c r="AQ1993" s="192" t="str">
        <f t="shared" si="916"/>
        <v/>
      </c>
      <c r="AR1993" s="192" t="str">
        <f t="shared" si="917"/>
        <v/>
      </c>
      <c r="AS1993" s="193">
        <f t="shared" si="918"/>
        <v>0</v>
      </c>
      <c r="AT1993" s="258">
        <f>IF(K1993=0,0,VLOOKUP(K1993,Kostenstellen!A:B,2,FALSE))</f>
        <v>0</v>
      </c>
      <c r="AU1993" s="68" t="str">
        <f t="shared" si="925"/>
        <v/>
      </c>
      <c r="AV1993" s="68" t="str">
        <f t="shared" si="926"/>
        <v/>
      </c>
      <c r="AW1993" s="68">
        <f>IF(AF1993=0,0,VLOOKUP($H1993,Leistungszahlen!$A$11:$H$158,4,FALSE))</f>
        <v>0</v>
      </c>
      <c r="AX1993" s="68">
        <f>IF(AF1993=0,0,VLOOKUP($H1993,Leistungszahlen!$A$11:$H$158,5,FALSE))</f>
        <v>0</v>
      </c>
      <c r="AY1993" s="68">
        <f>IF(AG1993=0,0,VLOOKUP($H1993,Leistungszahlen!$A$11:$H$158,6,FALSE))</f>
        <v>0</v>
      </c>
      <c r="AZ1993" s="68">
        <f t="shared" si="927"/>
        <v>0</v>
      </c>
      <c r="BA1993" s="68">
        <f t="shared" si="928"/>
        <v>0</v>
      </c>
      <c r="BC1993" s="68">
        <f t="shared" si="919"/>
        <v>0</v>
      </c>
      <c r="BD1993" s="285"/>
    </row>
    <row r="1994" spans="1:56" s="68" customFormat="1">
      <c r="A1994" s="200"/>
      <c r="B1994" s="200"/>
      <c r="C1994" s="200"/>
      <c r="D1994" s="200"/>
      <c r="E1994" s="200"/>
      <c r="F1994" s="200"/>
      <c r="G1994" s="200"/>
      <c r="H1994" s="201"/>
      <c r="I1994" s="202"/>
      <c r="J1994" s="200"/>
      <c r="K1994" s="176"/>
      <c r="L1994" s="176"/>
      <c r="M1994" s="176"/>
      <c r="N1994" s="286"/>
      <c r="O1994" s="286"/>
      <c r="P1994" s="176"/>
      <c r="Q1994" s="203">
        <f t="shared" si="920"/>
        <v>0</v>
      </c>
      <c r="R1994" s="203">
        <f t="shared" si="921"/>
        <v>0</v>
      </c>
      <c r="S1994" s="203">
        <f t="shared" si="922"/>
        <v>0</v>
      </c>
      <c r="T1994" s="203">
        <f t="shared" si="923"/>
        <v>0</v>
      </c>
      <c r="U1994" s="203">
        <f t="shared" si="924"/>
        <v>0</v>
      </c>
      <c r="V1994" s="175">
        <f>IF(Q1994&gt;0,VLOOKUP(Q1994,Jahresfaktoren!$A$11:$B$24,2,),0)</f>
        <v>0</v>
      </c>
      <c r="W1994" s="175">
        <f>IF(R1994&gt;0,VLOOKUP(R1994,Jahresfaktoren!$D$11:$E$24,2,),0)</f>
        <v>0</v>
      </c>
      <c r="X1994" s="175">
        <f>IF(S1994&gt;0,VLOOKUP(S1994,Jahresfaktoren!$A$28:$B$29,2,),0)</f>
        <v>0</v>
      </c>
      <c r="Y1994" s="175">
        <f>IF(T1994&gt;0,VLOOKUP(T1994,Jahresfaktoren!$A$28:$B$29,2,),0)</f>
        <v>0</v>
      </c>
      <c r="Z1994" s="175">
        <f>IF(U1994&gt;0,VLOOKUP(U1994,Jahresfaktoren!$A$32:$B$33,2,),)</f>
        <v>0</v>
      </c>
      <c r="AA1994" s="177" t="str">
        <f t="shared" si="909"/>
        <v/>
      </c>
      <c r="AB1994" s="177" t="str">
        <f t="shared" si="910"/>
        <v/>
      </c>
      <c r="AC1994" s="177" t="str">
        <f t="shared" si="911"/>
        <v/>
      </c>
      <c r="AD1994" s="177" t="str">
        <f t="shared" si="912"/>
        <v/>
      </c>
      <c r="AE1994" s="177" t="str">
        <f t="shared" si="913"/>
        <v/>
      </c>
      <c r="AF1994" s="178">
        <f>IF(Q1994&gt;0,VLOOKUP(H1994,Leistungszahlen!$A$11:$C$158,3,),0)</f>
        <v>0</v>
      </c>
      <c r="AG1994" s="178">
        <f>IF(R1994&gt;0,VLOOKUP(H1994,Leistungszahlen!$A$11:$F$158,6,),IF(T1994&gt;0,VLOOKUP(H1994,Leistungszahlen!$A$11:$F$158,6,),0))</f>
        <v>0</v>
      </c>
      <c r="AH1994" s="179">
        <f t="shared" si="904"/>
        <v>0</v>
      </c>
      <c r="AI1994" s="179">
        <f t="shared" si="905"/>
        <v>0</v>
      </c>
      <c r="AJ1994" s="179">
        <f t="shared" si="906"/>
        <v>0</v>
      </c>
      <c r="AK1994" s="179">
        <f t="shared" si="907"/>
        <v>0</v>
      </c>
      <c r="AL1994" s="179">
        <f t="shared" si="908"/>
        <v>0</v>
      </c>
      <c r="AM1994" s="180" t="str">
        <f>IF(L1994=1,Stundensätze!$D$13,IF(L1994=2,Stundensätze!$D$17,IF(L1994=4,Stundensätze!$D$21,"")))</f>
        <v/>
      </c>
      <c r="AN1994" s="180" t="str">
        <f>IF(L1994=1,Stundensätze!$D$15,IF(L1994=2,Stundensätze!$D$19,IF(L1994=4,Stundensätze!$D$23,"")))</f>
        <v/>
      </c>
      <c r="AO1994" s="180">
        <f t="shared" si="914"/>
        <v>0</v>
      </c>
      <c r="AP1994" s="180">
        <f t="shared" si="915"/>
        <v>0</v>
      </c>
      <c r="AQ1994" s="192" t="str">
        <f t="shared" si="916"/>
        <v/>
      </c>
      <c r="AR1994" s="192" t="str">
        <f t="shared" si="917"/>
        <v/>
      </c>
      <c r="AS1994" s="193">
        <f t="shared" si="918"/>
        <v>0</v>
      </c>
      <c r="AT1994" s="258">
        <f>IF(K1994=0,0,VLOOKUP(K1994,Kostenstellen!A:B,2,FALSE))</f>
        <v>0</v>
      </c>
      <c r="AU1994" s="68" t="str">
        <f t="shared" si="925"/>
        <v/>
      </c>
      <c r="AV1994" s="68" t="str">
        <f t="shared" si="926"/>
        <v/>
      </c>
      <c r="AW1994" s="68">
        <f>IF(AF1994=0,0,VLOOKUP($H1994,Leistungszahlen!$A$11:$H$158,4,FALSE))</f>
        <v>0</v>
      </c>
      <c r="AX1994" s="68">
        <f>IF(AF1994=0,0,VLOOKUP($H1994,Leistungszahlen!$A$11:$H$158,5,FALSE))</f>
        <v>0</v>
      </c>
      <c r="AY1994" s="68">
        <f>IF(AG1994=0,0,VLOOKUP($H1994,Leistungszahlen!$A$11:$H$158,6,FALSE))</f>
        <v>0</v>
      </c>
      <c r="AZ1994" s="68">
        <f t="shared" si="927"/>
        <v>0</v>
      </c>
      <c r="BA1994" s="68">
        <f t="shared" si="928"/>
        <v>0</v>
      </c>
      <c r="BC1994" s="68">
        <f t="shared" si="919"/>
        <v>0</v>
      </c>
      <c r="BD1994" s="285"/>
    </row>
    <row r="1995" spans="1:56" s="68" customFormat="1">
      <c r="A1995" s="200"/>
      <c r="B1995" s="200"/>
      <c r="C1995" s="200"/>
      <c r="D1995" s="200"/>
      <c r="E1995" s="200"/>
      <c r="F1995" s="200"/>
      <c r="G1995" s="200"/>
      <c r="H1995" s="201"/>
      <c r="I1995" s="202"/>
      <c r="J1995" s="200"/>
      <c r="K1995" s="176"/>
      <c r="L1995" s="176"/>
      <c r="M1995" s="176"/>
      <c r="N1995" s="286"/>
      <c r="O1995" s="286"/>
      <c r="P1995" s="176"/>
      <c r="Q1995" s="203">
        <f t="shared" si="920"/>
        <v>0</v>
      </c>
      <c r="R1995" s="203">
        <f t="shared" si="921"/>
        <v>0</v>
      </c>
      <c r="S1995" s="203">
        <f t="shared" si="922"/>
        <v>0</v>
      </c>
      <c r="T1995" s="203">
        <f t="shared" si="923"/>
        <v>0</v>
      </c>
      <c r="U1995" s="203">
        <f t="shared" si="924"/>
        <v>0</v>
      </c>
      <c r="V1995" s="175">
        <f>IF(Q1995&gt;0,VLOOKUP(Q1995,Jahresfaktoren!$A$11:$B$24,2,),0)</f>
        <v>0</v>
      </c>
      <c r="W1995" s="175">
        <f>IF(R1995&gt;0,VLOOKUP(R1995,Jahresfaktoren!$D$11:$E$24,2,),0)</f>
        <v>0</v>
      </c>
      <c r="X1995" s="175">
        <f>IF(S1995&gt;0,VLOOKUP(S1995,Jahresfaktoren!$A$28:$B$29,2,),0)</f>
        <v>0</v>
      </c>
      <c r="Y1995" s="175">
        <f>IF(T1995&gt;0,VLOOKUP(T1995,Jahresfaktoren!$A$28:$B$29,2,),0)</f>
        <v>0</v>
      </c>
      <c r="Z1995" s="175">
        <f>IF(U1995&gt;0,VLOOKUP(U1995,Jahresfaktoren!$A$32:$B$33,2,),)</f>
        <v>0</v>
      </c>
      <c r="AA1995" s="177" t="str">
        <f t="shared" si="909"/>
        <v/>
      </c>
      <c r="AB1995" s="177" t="str">
        <f t="shared" si="910"/>
        <v/>
      </c>
      <c r="AC1995" s="177" t="str">
        <f t="shared" si="911"/>
        <v/>
      </c>
      <c r="AD1995" s="177" t="str">
        <f t="shared" si="912"/>
        <v/>
      </c>
      <c r="AE1995" s="177" t="str">
        <f t="shared" si="913"/>
        <v/>
      </c>
      <c r="AF1995" s="178">
        <f>IF(Q1995&gt;0,VLOOKUP(H1995,Leistungszahlen!$A$11:$C$158,3,),0)</f>
        <v>0</v>
      </c>
      <c r="AG1995" s="178">
        <f>IF(R1995&gt;0,VLOOKUP(H1995,Leistungszahlen!$A$11:$F$158,6,),IF(T1995&gt;0,VLOOKUP(H1995,Leistungszahlen!$A$11:$F$158,6,),0))</f>
        <v>0</v>
      </c>
      <c r="AH1995" s="179">
        <f t="shared" ref="AH1995:AH2058" si="929">IF(Q1995&gt;0,AA1995/AF1995,0)</f>
        <v>0</v>
      </c>
      <c r="AI1995" s="179">
        <f t="shared" ref="AI1995:AI2058" si="930">IF(R1995&gt;0,AB1995/AG1995,0)</f>
        <v>0</v>
      </c>
      <c r="AJ1995" s="179">
        <f t="shared" ref="AJ1995:AJ2058" si="931">IF(S1995&gt;0,AC1995/AF1995,0)</f>
        <v>0</v>
      </c>
      <c r="AK1995" s="179">
        <f t="shared" ref="AK1995:AK2058" si="932">IF(T1995&gt;0,AD1995/AG1995,0)</f>
        <v>0</v>
      </c>
      <c r="AL1995" s="179">
        <f t="shared" ref="AL1995:AL2058" si="933">IF(U1995&gt;0,AE1995/AF1995,0)</f>
        <v>0</v>
      </c>
      <c r="AM1995" s="180" t="str">
        <f>IF(L1995=1,Stundensätze!$D$13,IF(L1995=2,Stundensätze!$D$17,IF(L1995=4,Stundensätze!$D$21,"")))</f>
        <v/>
      </c>
      <c r="AN1995" s="180" t="str">
        <f>IF(L1995=1,Stundensätze!$D$15,IF(L1995=2,Stundensätze!$D$19,IF(L1995=4,Stundensätze!$D$23,"")))</f>
        <v/>
      </c>
      <c r="AO1995" s="180">
        <f t="shared" si="914"/>
        <v>0</v>
      </c>
      <c r="AP1995" s="180">
        <f t="shared" si="915"/>
        <v>0</v>
      </c>
      <c r="AQ1995" s="192" t="str">
        <f t="shared" si="916"/>
        <v/>
      </c>
      <c r="AR1995" s="192" t="str">
        <f t="shared" si="917"/>
        <v/>
      </c>
      <c r="AS1995" s="193">
        <f t="shared" si="918"/>
        <v>0</v>
      </c>
      <c r="AT1995" s="258">
        <f>IF(K1995=0,0,VLOOKUP(K1995,Kostenstellen!A:B,2,FALSE))</f>
        <v>0</v>
      </c>
      <c r="AU1995" s="68" t="str">
        <f t="shared" si="925"/>
        <v/>
      </c>
      <c r="AV1995" s="68" t="str">
        <f t="shared" si="926"/>
        <v/>
      </c>
      <c r="AW1995" s="68">
        <f>IF(AF1995=0,0,VLOOKUP($H1995,Leistungszahlen!$A$11:$H$158,4,FALSE))</f>
        <v>0</v>
      </c>
      <c r="AX1995" s="68">
        <f>IF(AF1995=0,0,VLOOKUP($H1995,Leistungszahlen!$A$11:$H$158,5,FALSE))</f>
        <v>0</v>
      </c>
      <c r="AY1995" s="68">
        <f>IF(AG1995=0,0,VLOOKUP($H1995,Leistungszahlen!$A$11:$H$158,6,FALSE))</f>
        <v>0</v>
      </c>
      <c r="AZ1995" s="68">
        <f t="shared" si="927"/>
        <v>0</v>
      </c>
      <c r="BA1995" s="68">
        <f t="shared" si="928"/>
        <v>0</v>
      </c>
      <c r="BC1995" s="68">
        <f t="shared" si="919"/>
        <v>0</v>
      </c>
      <c r="BD1995" s="285"/>
    </row>
    <row r="1996" spans="1:56" s="68" customFormat="1">
      <c r="A1996" s="200"/>
      <c r="B1996" s="200"/>
      <c r="C1996" s="200"/>
      <c r="D1996" s="200"/>
      <c r="E1996" s="200"/>
      <c r="F1996" s="200"/>
      <c r="G1996" s="200"/>
      <c r="H1996" s="201"/>
      <c r="I1996" s="202"/>
      <c r="J1996" s="200"/>
      <c r="K1996" s="176"/>
      <c r="L1996" s="176"/>
      <c r="M1996" s="176"/>
      <c r="N1996" s="286"/>
      <c r="O1996" s="286"/>
      <c r="P1996" s="176"/>
      <c r="Q1996" s="203">
        <f t="shared" si="920"/>
        <v>0</v>
      </c>
      <c r="R1996" s="203">
        <f t="shared" si="921"/>
        <v>0</v>
      </c>
      <c r="S1996" s="203">
        <f t="shared" si="922"/>
        <v>0</v>
      </c>
      <c r="T1996" s="203">
        <f t="shared" si="923"/>
        <v>0</v>
      </c>
      <c r="U1996" s="203">
        <f t="shared" si="924"/>
        <v>0</v>
      </c>
      <c r="V1996" s="175">
        <f>IF(Q1996&gt;0,VLOOKUP(Q1996,Jahresfaktoren!$A$11:$B$24,2,),0)</f>
        <v>0</v>
      </c>
      <c r="W1996" s="175">
        <f>IF(R1996&gt;0,VLOOKUP(R1996,Jahresfaktoren!$D$11:$E$24,2,),0)</f>
        <v>0</v>
      </c>
      <c r="X1996" s="175">
        <f>IF(S1996&gt;0,VLOOKUP(S1996,Jahresfaktoren!$A$28:$B$29,2,),0)</f>
        <v>0</v>
      </c>
      <c r="Y1996" s="175">
        <f>IF(T1996&gt;0,VLOOKUP(T1996,Jahresfaktoren!$A$28:$B$29,2,),0)</f>
        <v>0</v>
      </c>
      <c r="Z1996" s="175">
        <f>IF(U1996&gt;0,VLOOKUP(U1996,Jahresfaktoren!$A$32:$B$33,2,),)</f>
        <v>0</v>
      </c>
      <c r="AA1996" s="177" t="str">
        <f t="shared" si="909"/>
        <v/>
      </c>
      <c r="AB1996" s="177" t="str">
        <f t="shared" si="910"/>
        <v/>
      </c>
      <c r="AC1996" s="177" t="str">
        <f t="shared" si="911"/>
        <v/>
      </c>
      <c r="AD1996" s="177" t="str">
        <f t="shared" si="912"/>
        <v/>
      </c>
      <c r="AE1996" s="177" t="str">
        <f t="shared" si="913"/>
        <v/>
      </c>
      <c r="AF1996" s="178">
        <f>IF(Q1996&gt;0,VLOOKUP(H1996,Leistungszahlen!$A$11:$C$158,3,),0)</f>
        <v>0</v>
      </c>
      <c r="AG1996" s="178">
        <f>IF(R1996&gt;0,VLOOKUP(H1996,Leistungszahlen!$A$11:$F$158,6,),IF(T1996&gt;0,VLOOKUP(H1996,Leistungszahlen!$A$11:$F$158,6,),0))</f>
        <v>0</v>
      </c>
      <c r="AH1996" s="179">
        <f t="shared" si="929"/>
        <v>0</v>
      </c>
      <c r="AI1996" s="179">
        <f t="shared" si="930"/>
        <v>0</v>
      </c>
      <c r="AJ1996" s="179">
        <f t="shared" si="931"/>
        <v>0</v>
      </c>
      <c r="AK1996" s="179">
        <f t="shared" si="932"/>
        <v>0</v>
      </c>
      <c r="AL1996" s="179">
        <f t="shared" si="933"/>
        <v>0</v>
      </c>
      <c r="AM1996" s="180" t="str">
        <f>IF(L1996=1,Stundensätze!$D$13,IF(L1996=2,Stundensätze!$D$17,IF(L1996=4,Stundensätze!$D$21,"")))</f>
        <v/>
      </c>
      <c r="AN1996" s="180" t="str">
        <f>IF(L1996=1,Stundensätze!$D$15,IF(L1996=2,Stundensätze!$D$19,IF(L1996=4,Stundensätze!$D$23,"")))</f>
        <v/>
      </c>
      <c r="AO1996" s="180">
        <f t="shared" si="914"/>
        <v>0</v>
      </c>
      <c r="AP1996" s="180">
        <f t="shared" si="915"/>
        <v>0</v>
      </c>
      <c r="AQ1996" s="192" t="str">
        <f t="shared" si="916"/>
        <v/>
      </c>
      <c r="AR1996" s="192" t="str">
        <f t="shared" si="917"/>
        <v/>
      </c>
      <c r="AS1996" s="193">
        <f t="shared" si="918"/>
        <v>0</v>
      </c>
      <c r="AT1996" s="258">
        <f>IF(K1996=0,0,VLOOKUP(K1996,Kostenstellen!A:B,2,FALSE))</f>
        <v>0</v>
      </c>
      <c r="AU1996" s="68" t="str">
        <f t="shared" si="925"/>
        <v/>
      </c>
      <c r="AV1996" s="68" t="str">
        <f t="shared" si="926"/>
        <v/>
      </c>
      <c r="AW1996" s="68">
        <f>IF(AF1996=0,0,VLOOKUP($H1996,Leistungszahlen!$A$11:$H$158,4,FALSE))</f>
        <v>0</v>
      </c>
      <c r="AX1996" s="68">
        <f>IF(AF1996=0,0,VLOOKUP($H1996,Leistungszahlen!$A$11:$H$158,5,FALSE))</f>
        <v>0</v>
      </c>
      <c r="AY1996" s="68">
        <f>IF(AG1996=0,0,VLOOKUP($H1996,Leistungszahlen!$A$11:$H$158,6,FALSE))</f>
        <v>0</v>
      </c>
      <c r="AZ1996" s="68">
        <f t="shared" si="927"/>
        <v>0</v>
      </c>
      <c r="BA1996" s="68">
        <f t="shared" si="928"/>
        <v>0</v>
      </c>
      <c r="BC1996" s="68">
        <f t="shared" si="919"/>
        <v>0</v>
      </c>
      <c r="BD1996" s="285"/>
    </row>
    <row r="1997" spans="1:56" s="68" customFormat="1">
      <c r="A1997" s="200"/>
      <c r="B1997" s="200"/>
      <c r="C1997" s="200"/>
      <c r="D1997" s="200"/>
      <c r="E1997" s="200"/>
      <c r="F1997" s="200"/>
      <c r="G1997" s="200"/>
      <c r="H1997" s="201"/>
      <c r="I1997" s="202"/>
      <c r="J1997" s="200"/>
      <c r="K1997" s="176"/>
      <c r="L1997" s="176"/>
      <c r="M1997" s="176"/>
      <c r="N1997" s="286"/>
      <c r="O1997" s="286"/>
      <c r="P1997" s="176"/>
      <c r="Q1997" s="203">
        <f t="shared" si="920"/>
        <v>0</v>
      </c>
      <c r="R1997" s="203">
        <f t="shared" si="921"/>
        <v>0</v>
      </c>
      <c r="S1997" s="203">
        <f t="shared" si="922"/>
        <v>0</v>
      </c>
      <c r="T1997" s="203">
        <f t="shared" si="923"/>
        <v>0</v>
      </c>
      <c r="U1997" s="203">
        <f t="shared" si="924"/>
        <v>0</v>
      </c>
      <c r="V1997" s="175">
        <f>IF(Q1997&gt;0,VLOOKUP(Q1997,Jahresfaktoren!$A$11:$B$24,2,),0)</f>
        <v>0</v>
      </c>
      <c r="W1997" s="175">
        <f>IF(R1997&gt;0,VLOOKUP(R1997,Jahresfaktoren!$D$11:$E$24,2,),0)</f>
        <v>0</v>
      </c>
      <c r="X1997" s="175">
        <f>IF(S1997&gt;0,VLOOKUP(S1997,Jahresfaktoren!$A$28:$B$29,2,),0)</f>
        <v>0</v>
      </c>
      <c r="Y1997" s="175">
        <f>IF(T1997&gt;0,VLOOKUP(T1997,Jahresfaktoren!$A$28:$B$29,2,),0)</f>
        <v>0</v>
      </c>
      <c r="Z1997" s="175">
        <f>IF(U1997&gt;0,VLOOKUP(U1997,Jahresfaktoren!$A$32:$B$33,2,),)</f>
        <v>0</v>
      </c>
      <c r="AA1997" s="177" t="str">
        <f t="shared" si="909"/>
        <v/>
      </c>
      <c r="AB1997" s="177" t="str">
        <f t="shared" si="910"/>
        <v/>
      </c>
      <c r="AC1997" s="177" t="str">
        <f t="shared" si="911"/>
        <v/>
      </c>
      <c r="AD1997" s="177" t="str">
        <f t="shared" si="912"/>
        <v/>
      </c>
      <c r="AE1997" s="177" t="str">
        <f t="shared" si="913"/>
        <v/>
      </c>
      <c r="AF1997" s="178">
        <f>IF(Q1997&gt;0,VLOOKUP(H1997,Leistungszahlen!$A$11:$C$158,3,),0)</f>
        <v>0</v>
      </c>
      <c r="AG1997" s="178">
        <f>IF(R1997&gt;0,VLOOKUP(H1997,Leistungszahlen!$A$11:$F$158,6,),IF(T1997&gt;0,VLOOKUP(H1997,Leistungszahlen!$A$11:$F$158,6,),0))</f>
        <v>0</v>
      </c>
      <c r="AH1997" s="179">
        <f t="shared" si="929"/>
        <v>0</v>
      </c>
      <c r="AI1997" s="179">
        <f t="shared" si="930"/>
        <v>0</v>
      </c>
      <c r="AJ1997" s="179">
        <f t="shared" si="931"/>
        <v>0</v>
      </c>
      <c r="AK1997" s="179">
        <f t="shared" si="932"/>
        <v>0</v>
      </c>
      <c r="AL1997" s="179">
        <f t="shared" si="933"/>
        <v>0</v>
      </c>
      <c r="AM1997" s="180" t="str">
        <f>IF(L1997=1,Stundensätze!$D$13,IF(L1997=2,Stundensätze!$D$17,IF(L1997=4,Stundensätze!$D$21,"")))</f>
        <v/>
      </c>
      <c r="AN1997" s="180" t="str">
        <f>IF(L1997=1,Stundensätze!$D$15,IF(L1997=2,Stundensätze!$D$19,IF(L1997=4,Stundensätze!$D$23,"")))</f>
        <v/>
      </c>
      <c r="AO1997" s="180">
        <f t="shared" si="914"/>
        <v>0</v>
      </c>
      <c r="AP1997" s="180">
        <f t="shared" si="915"/>
        <v>0</v>
      </c>
      <c r="AQ1997" s="192" t="str">
        <f t="shared" si="916"/>
        <v/>
      </c>
      <c r="AR1997" s="192" t="str">
        <f t="shared" si="917"/>
        <v/>
      </c>
      <c r="AS1997" s="193">
        <f t="shared" si="918"/>
        <v>0</v>
      </c>
      <c r="AT1997" s="258">
        <f>IF(K1997=0,0,VLOOKUP(K1997,Kostenstellen!A:B,2,FALSE))</f>
        <v>0</v>
      </c>
      <c r="AU1997" s="68" t="str">
        <f t="shared" si="925"/>
        <v/>
      </c>
      <c r="AV1997" s="68" t="str">
        <f t="shared" si="926"/>
        <v/>
      </c>
      <c r="AW1997" s="68">
        <f>IF(AF1997=0,0,VLOOKUP($H1997,Leistungszahlen!$A$11:$H$158,4,FALSE))</f>
        <v>0</v>
      </c>
      <c r="AX1997" s="68">
        <f>IF(AF1997=0,0,VLOOKUP($H1997,Leistungszahlen!$A$11:$H$158,5,FALSE))</f>
        <v>0</v>
      </c>
      <c r="AY1997" s="68">
        <f>IF(AG1997=0,0,VLOOKUP($H1997,Leistungszahlen!$A$11:$H$158,6,FALSE))</f>
        <v>0</v>
      </c>
      <c r="AZ1997" s="68">
        <f t="shared" si="927"/>
        <v>0</v>
      </c>
      <c r="BA1997" s="68">
        <f t="shared" si="928"/>
        <v>0</v>
      </c>
      <c r="BC1997" s="68">
        <f t="shared" si="919"/>
        <v>0</v>
      </c>
      <c r="BD1997" s="285"/>
    </row>
    <row r="1998" spans="1:56" s="68" customFormat="1">
      <c r="A1998" s="200"/>
      <c r="B1998" s="200"/>
      <c r="C1998" s="200"/>
      <c r="D1998" s="200"/>
      <c r="E1998" s="200"/>
      <c r="F1998" s="200"/>
      <c r="G1998" s="200"/>
      <c r="H1998" s="201"/>
      <c r="I1998" s="202"/>
      <c r="J1998" s="200"/>
      <c r="K1998" s="176"/>
      <c r="L1998" s="176"/>
      <c r="M1998" s="176"/>
      <c r="N1998" s="286"/>
      <c r="O1998" s="286"/>
      <c r="P1998" s="176"/>
      <c r="Q1998" s="203">
        <f t="shared" si="920"/>
        <v>0</v>
      </c>
      <c r="R1998" s="203">
        <f t="shared" si="921"/>
        <v>0</v>
      </c>
      <c r="S1998" s="203">
        <f t="shared" si="922"/>
        <v>0</v>
      </c>
      <c r="T1998" s="203">
        <f t="shared" si="923"/>
        <v>0</v>
      </c>
      <c r="U1998" s="203">
        <f t="shared" si="924"/>
        <v>0</v>
      </c>
      <c r="V1998" s="175">
        <f>IF(Q1998&gt;0,VLOOKUP(Q1998,Jahresfaktoren!$A$11:$B$24,2,),0)</f>
        <v>0</v>
      </c>
      <c r="W1998" s="175">
        <f>IF(R1998&gt;0,VLOOKUP(R1998,Jahresfaktoren!$D$11:$E$24,2,),0)</f>
        <v>0</v>
      </c>
      <c r="X1998" s="175">
        <f>IF(S1998&gt;0,VLOOKUP(S1998,Jahresfaktoren!$A$28:$B$29,2,),0)</f>
        <v>0</v>
      </c>
      <c r="Y1998" s="175">
        <f>IF(T1998&gt;0,VLOOKUP(T1998,Jahresfaktoren!$A$28:$B$29,2,),0)</f>
        <v>0</v>
      </c>
      <c r="Z1998" s="175">
        <f>IF(U1998&gt;0,VLOOKUP(U1998,Jahresfaktoren!$A$32:$B$33,2,),)</f>
        <v>0</v>
      </c>
      <c r="AA1998" s="177" t="str">
        <f t="shared" si="909"/>
        <v/>
      </c>
      <c r="AB1998" s="177" t="str">
        <f t="shared" si="910"/>
        <v/>
      </c>
      <c r="AC1998" s="177" t="str">
        <f t="shared" si="911"/>
        <v/>
      </c>
      <c r="AD1998" s="177" t="str">
        <f t="shared" si="912"/>
        <v/>
      </c>
      <c r="AE1998" s="177" t="str">
        <f t="shared" si="913"/>
        <v/>
      </c>
      <c r="AF1998" s="178">
        <f>IF(Q1998&gt;0,VLOOKUP(H1998,Leistungszahlen!$A$11:$C$158,3,),0)</f>
        <v>0</v>
      </c>
      <c r="AG1998" s="178">
        <f>IF(R1998&gt;0,VLOOKUP(H1998,Leistungszahlen!$A$11:$F$158,6,),IF(T1998&gt;0,VLOOKUP(H1998,Leistungszahlen!$A$11:$F$158,6,),0))</f>
        <v>0</v>
      </c>
      <c r="AH1998" s="179">
        <f t="shared" si="929"/>
        <v>0</v>
      </c>
      <c r="AI1998" s="179">
        <f t="shared" si="930"/>
        <v>0</v>
      </c>
      <c r="AJ1998" s="179">
        <f t="shared" si="931"/>
        <v>0</v>
      </c>
      <c r="AK1998" s="179">
        <f t="shared" si="932"/>
        <v>0</v>
      </c>
      <c r="AL1998" s="179">
        <f t="shared" si="933"/>
        <v>0</v>
      </c>
      <c r="AM1998" s="180" t="str">
        <f>IF(L1998=1,Stundensätze!$D$13,IF(L1998=2,Stundensätze!$D$17,IF(L1998=4,Stundensätze!$D$21,"")))</f>
        <v/>
      </c>
      <c r="AN1998" s="180" t="str">
        <f>IF(L1998=1,Stundensätze!$D$15,IF(L1998=2,Stundensätze!$D$19,IF(L1998=4,Stundensätze!$D$23,"")))</f>
        <v/>
      </c>
      <c r="AO1998" s="180">
        <f t="shared" si="914"/>
        <v>0</v>
      </c>
      <c r="AP1998" s="180">
        <f t="shared" si="915"/>
        <v>0</v>
      </c>
      <c r="AQ1998" s="192" t="str">
        <f t="shared" si="916"/>
        <v/>
      </c>
      <c r="AR1998" s="192" t="str">
        <f t="shared" si="917"/>
        <v/>
      </c>
      <c r="AS1998" s="193">
        <f t="shared" si="918"/>
        <v>0</v>
      </c>
      <c r="AT1998" s="258">
        <f>IF(K1998=0,0,VLOOKUP(K1998,Kostenstellen!A:B,2,FALSE))</f>
        <v>0</v>
      </c>
      <c r="AU1998" s="68" t="str">
        <f t="shared" si="925"/>
        <v/>
      </c>
      <c r="AV1998" s="68" t="str">
        <f t="shared" si="926"/>
        <v/>
      </c>
      <c r="AW1998" s="68">
        <f>IF(AF1998=0,0,VLOOKUP($H1998,Leistungszahlen!$A$11:$H$158,4,FALSE))</f>
        <v>0</v>
      </c>
      <c r="AX1998" s="68">
        <f>IF(AF1998=0,0,VLOOKUP($H1998,Leistungszahlen!$A$11:$H$158,5,FALSE))</f>
        <v>0</v>
      </c>
      <c r="AY1998" s="68">
        <f>IF(AG1998=0,0,VLOOKUP($H1998,Leistungszahlen!$A$11:$H$158,6,FALSE))</f>
        <v>0</v>
      </c>
      <c r="AZ1998" s="68">
        <f t="shared" si="927"/>
        <v>0</v>
      </c>
      <c r="BA1998" s="68">
        <f t="shared" si="928"/>
        <v>0</v>
      </c>
      <c r="BC1998" s="68">
        <f t="shared" si="919"/>
        <v>0</v>
      </c>
      <c r="BD1998" s="285"/>
    </row>
    <row r="1999" spans="1:56" s="68" customFormat="1">
      <c r="A1999" s="200"/>
      <c r="B1999" s="200"/>
      <c r="C1999" s="200"/>
      <c r="D1999" s="200"/>
      <c r="E1999" s="200"/>
      <c r="F1999" s="200"/>
      <c r="G1999" s="200"/>
      <c r="H1999" s="201"/>
      <c r="I1999" s="202"/>
      <c r="J1999" s="200"/>
      <c r="K1999" s="176"/>
      <c r="L1999" s="176"/>
      <c r="M1999" s="176"/>
      <c r="N1999" s="286"/>
      <c r="O1999" s="286"/>
      <c r="P1999" s="176"/>
      <c r="Q1999" s="203">
        <f t="shared" si="920"/>
        <v>0</v>
      </c>
      <c r="R1999" s="203">
        <f t="shared" si="921"/>
        <v>0</v>
      </c>
      <c r="S1999" s="203">
        <f t="shared" si="922"/>
        <v>0</v>
      </c>
      <c r="T1999" s="203">
        <f t="shared" si="923"/>
        <v>0</v>
      </c>
      <c r="U1999" s="203">
        <f t="shared" si="924"/>
        <v>0</v>
      </c>
      <c r="V1999" s="175">
        <f>IF(Q1999&gt;0,VLOOKUP(Q1999,Jahresfaktoren!$A$11:$B$24,2,),0)</f>
        <v>0</v>
      </c>
      <c r="W1999" s="175">
        <f>IF(R1999&gt;0,VLOOKUP(R1999,Jahresfaktoren!$D$11:$E$24,2,),0)</f>
        <v>0</v>
      </c>
      <c r="X1999" s="175">
        <f>IF(S1999&gt;0,VLOOKUP(S1999,Jahresfaktoren!$A$28:$B$29,2,),0)</f>
        <v>0</v>
      </c>
      <c r="Y1999" s="175">
        <f>IF(T1999&gt;0,VLOOKUP(T1999,Jahresfaktoren!$A$28:$B$29,2,),0)</f>
        <v>0</v>
      </c>
      <c r="Z1999" s="175">
        <f>IF(U1999&gt;0,VLOOKUP(U1999,Jahresfaktoren!$A$32:$B$33,2,),)</f>
        <v>0</v>
      </c>
      <c r="AA1999" s="177" t="str">
        <f t="shared" si="909"/>
        <v/>
      </c>
      <c r="AB1999" s="177" t="str">
        <f t="shared" si="910"/>
        <v/>
      </c>
      <c r="AC1999" s="177" t="str">
        <f t="shared" si="911"/>
        <v/>
      </c>
      <c r="AD1999" s="177" t="str">
        <f t="shared" si="912"/>
        <v/>
      </c>
      <c r="AE1999" s="177" t="str">
        <f t="shared" si="913"/>
        <v/>
      </c>
      <c r="AF1999" s="178">
        <f>IF(Q1999&gt;0,VLOOKUP(H1999,Leistungszahlen!$A$11:$C$158,3,),0)</f>
        <v>0</v>
      </c>
      <c r="AG1999" s="178">
        <f>IF(R1999&gt;0,VLOOKUP(H1999,Leistungszahlen!$A$11:$F$158,6,),IF(T1999&gt;0,VLOOKUP(H1999,Leistungszahlen!$A$11:$F$158,6,),0))</f>
        <v>0</v>
      </c>
      <c r="AH1999" s="179">
        <f t="shared" si="929"/>
        <v>0</v>
      </c>
      <c r="AI1999" s="179">
        <f t="shared" si="930"/>
        <v>0</v>
      </c>
      <c r="AJ1999" s="179">
        <f t="shared" si="931"/>
        <v>0</v>
      </c>
      <c r="AK1999" s="179">
        <f t="shared" si="932"/>
        <v>0</v>
      </c>
      <c r="AL1999" s="179">
        <f t="shared" si="933"/>
        <v>0</v>
      </c>
      <c r="AM1999" s="180" t="str">
        <f>IF(L1999=1,Stundensätze!$D$13,IF(L1999=2,Stundensätze!$D$17,IF(L1999=4,Stundensätze!$D$21,"")))</f>
        <v/>
      </c>
      <c r="AN1999" s="180" t="str">
        <f>IF(L1999=1,Stundensätze!$D$15,IF(L1999=2,Stundensätze!$D$19,IF(L1999=4,Stundensätze!$D$23,"")))</f>
        <v/>
      </c>
      <c r="AO1999" s="180">
        <f t="shared" si="914"/>
        <v>0</v>
      </c>
      <c r="AP1999" s="180">
        <f t="shared" si="915"/>
        <v>0</v>
      </c>
      <c r="AQ1999" s="192" t="str">
        <f t="shared" si="916"/>
        <v/>
      </c>
      <c r="AR1999" s="192" t="str">
        <f t="shared" si="917"/>
        <v/>
      </c>
      <c r="AS1999" s="193">
        <f t="shared" si="918"/>
        <v>0</v>
      </c>
      <c r="AT1999" s="258">
        <f>IF(K1999=0,0,VLOOKUP(K1999,Kostenstellen!A:B,2,FALSE))</f>
        <v>0</v>
      </c>
      <c r="AU1999" s="68" t="str">
        <f t="shared" si="925"/>
        <v/>
      </c>
      <c r="AV1999" s="68" t="str">
        <f t="shared" si="926"/>
        <v/>
      </c>
      <c r="AW1999" s="68">
        <f>IF(AF1999=0,0,VLOOKUP($H1999,Leistungszahlen!$A$11:$H$158,4,FALSE))</f>
        <v>0</v>
      </c>
      <c r="AX1999" s="68">
        <f>IF(AF1999=0,0,VLOOKUP($H1999,Leistungszahlen!$A$11:$H$158,5,FALSE))</f>
        <v>0</v>
      </c>
      <c r="AY1999" s="68">
        <f>IF(AG1999=0,0,VLOOKUP($H1999,Leistungszahlen!$A$11:$H$158,6,FALSE))</f>
        <v>0</v>
      </c>
      <c r="AZ1999" s="68">
        <f t="shared" si="927"/>
        <v>0</v>
      </c>
      <c r="BA1999" s="68">
        <f t="shared" si="928"/>
        <v>0</v>
      </c>
      <c r="BC1999" s="68">
        <f t="shared" si="919"/>
        <v>0</v>
      </c>
      <c r="BD1999" s="285"/>
    </row>
    <row r="2000" spans="1:56" s="68" customFormat="1">
      <c r="A2000" s="200"/>
      <c r="B2000" s="200"/>
      <c r="C2000" s="200"/>
      <c r="D2000" s="200"/>
      <c r="E2000" s="200"/>
      <c r="F2000" s="200"/>
      <c r="G2000" s="200"/>
      <c r="H2000" s="201"/>
      <c r="I2000" s="202"/>
      <c r="J2000" s="200"/>
      <c r="K2000" s="176"/>
      <c r="L2000" s="176"/>
      <c r="M2000" s="176"/>
      <c r="N2000" s="286"/>
      <c r="O2000" s="286"/>
      <c r="P2000" s="176"/>
      <c r="Q2000" s="203">
        <f t="shared" si="920"/>
        <v>0</v>
      </c>
      <c r="R2000" s="203">
        <f t="shared" si="921"/>
        <v>0</v>
      </c>
      <c r="S2000" s="203">
        <f t="shared" si="922"/>
        <v>0</v>
      </c>
      <c r="T2000" s="203">
        <f t="shared" si="923"/>
        <v>0</v>
      </c>
      <c r="U2000" s="203">
        <f t="shared" si="924"/>
        <v>0</v>
      </c>
      <c r="V2000" s="175">
        <f>IF(Q2000&gt;0,VLOOKUP(Q2000,Jahresfaktoren!$A$11:$B$24,2,),0)</f>
        <v>0</v>
      </c>
      <c r="W2000" s="175">
        <f>IF(R2000&gt;0,VLOOKUP(R2000,Jahresfaktoren!$D$11:$E$24,2,),0)</f>
        <v>0</v>
      </c>
      <c r="X2000" s="175">
        <f>IF(S2000&gt;0,VLOOKUP(S2000,Jahresfaktoren!$A$28:$B$29,2,),0)</f>
        <v>0</v>
      </c>
      <c r="Y2000" s="175">
        <f>IF(T2000&gt;0,VLOOKUP(T2000,Jahresfaktoren!$A$28:$B$29,2,),0)</f>
        <v>0</v>
      </c>
      <c r="Z2000" s="175">
        <f>IF(U2000&gt;0,VLOOKUP(U2000,Jahresfaktoren!$A$32:$B$33,2,),)</f>
        <v>0</v>
      </c>
      <c r="AA2000" s="177" t="str">
        <f t="shared" si="909"/>
        <v/>
      </c>
      <c r="AB2000" s="177" t="str">
        <f t="shared" si="910"/>
        <v/>
      </c>
      <c r="AC2000" s="177" t="str">
        <f t="shared" si="911"/>
        <v/>
      </c>
      <c r="AD2000" s="177" t="str">
        <f t="shared" si="912"/>
        <v/>
      </c>
      <c r="AE2000" s="177" t="str">
        <f t="shared" si="913"/>
        <v/>
      </c>
      <c r="AF2000" s="178">
        <f>IF(Q2000&gt;0,VLOOKUP(H2000,Leistungszahlen!$A$11:$C$158,3,),0)</f>
        <v>0</v>
      </c>
      <c r="AG2000" s="178">
        <f>IF(R2000&gt;0,VLOOKUP(H2000,Leistungszahlen!$A$11:$F$158,6,),IF(T2000&gt;0,VLOOKUP(H2000,Leistungszahlen!$A$11:$F$158,6,),0))</f>
        <v>0</v>
      </c>
      <c r="AH2000" s="179">
        <f t="shared" si="929"/>
        <v>0</v>
      </c>
      <c r="AI2000" s="179">
        <f t="shared" si="930"/>
        <v>0</v>
      </c>
      <c r="AJ2000" s="179">
        <f t="shared" si="931"/>
        <v>0</v>
      </c>
      <c r="AK2000" s="179">
        <f t="shared" si="932"/>
        <v>0</v>
      </c>
      <c r="AL2000" s="179">
        <f t="shared" si="933"/>
        <v>0</v>
      </c>
      <c r="AM2000" s="180" t="str">
        <f>IF(L2000=1,Stundensätze!$D$13,IF(L2000=2,Stundensätze!$D$17,IF(L2000=4,Stundensätze!$D$21,"")))</f>
        <v/>
      </c>
      <c r="AN2000" s="180" t="str">
        <f>IF(L2000=1,Stundensätze!$D$15,IF(L2000=2,Stundensätze!$D$19,IF(L2000=4,Stundensätze!$D$23,"")))</f>
        <v/>
      </c>
      <c r="AO2000" s="180">
        <f t="shared" si="914"/>
        <v>0</v>
      </c>
      <c r="AP2000" s="180">
        <f t="shared" si="915"/>
        <v>0</v>
      </c>
      <c r="AQ2000" s="192" t="str">
        <f t="shared" si="916"/>
        <v/>
      </c>
      <c r="AR2000" s="192" t="str">
        <f t="shared" si="917"/>
        <v/>
      </c>
      <c r="AS2000" s="193">
        <f t="shared" si="918"/>
        <v>0</v>
      </c>
      <c r="AT2000" s="258">
        <f>IF(K2000=0,0,VLOOKUP(K2000,Kostenstellen!A:B,2,FALSE))</f>
        <v>0</v>
      </c>
      <c r="AU2000" s="68" t="str">
        <f t="shared" si="925"/>
        <v/>
      </c>
      <c r="AV2000" s="68" t="str">
        <f t="shared" si="926"/>
        <v/>
      </c>
      <c r="AW2000" s="68">
        <f>IF(AF2000=0,0,VLOOKUP($H2000,Leistungszahlen!$A$11:$H$158,4,FALSE))</f>
        <v>0</v>
      </c>
      <c r="AX2000" s="68">
        <f>IF(AF2000=0,0,VLOOKUP($H2000,Leistungszahlen!$A$11:$H$158,5,FALSE))</f>
        <v>0</v>
      </c>
      <c r="AY2000" s="68">
        <f>IF(AG2000=0,0,VLOOKUP($H2000,Leistungszahlen!$A$11:$H$158,6,FALSE))</f>
        <v>0</v>
      </c>
      <c r="AZ2000" s="68">
        <f t="shared" si="927"/>
        <v>0</v>
      </c>
      <c r="BA2000" s="68">
        <f t="shared" si="928"/>
        <v>0</v>
      </c>
      <c r="BC2000" s="68">
        <f t="shared" si="919"/>
        <v>0</v>
      </c>
      <c r="BD2000" s="285"/>
    </row>
    <row r="2001" spans="1:56" s="68" customFormat="1">
      <c r="A2001" s="200"/>
      <c r="B2001" s="200"/>
      <c r="C2001" s="200"/>
      <c r="D2001" s="200"/>
      <c r="E2001" s="200"/>
      <c r="F2001" s="200"/>
      <c r="G2001" s="200"/>
      <c r="H2001" s="201"/>
      <c r="I2001" s="202"/>
      <c r="J2001" s="200"/>
      <c r="K2001" s="176"/>
      <c r="L2001" s="176"/>
      <c r="M2001" s="176"/>
      <c r="N2001" s="286"/>
      <c r="O2001" s="286"/>
      <c r="P2001" s="176"/>
      <c r="Q2001" s="203">
        <f t="shared" si="920"/>
        <v>0</v>
      </c>
      <c r="R2001" s="203">
        <f t="shared" si="921"/>
        <v>0</v>
      </c>
      <c r="S2001" s="203">
        <f t="shared" si="922"/>
        <v>0</v>
      </c>
      <c r="T2001" s="203">
        <f t="shared" si="923"/>
        <v>0</v>
      </c>
      <c r="U2001" s="203">
        <f t="shared" si="924"/>
        <v>0</v>
      </c>
      <c r="V2001" s="175">
        <f>IF(Q2001&gt;0,VLOOKUP(Q2001,Jahresfaktoren!$A$11:$B$24,2,),0)</f>
        <v>0</v>
      </c>
      <c r="W2001" s="175">
        <f>IF(R2001&gt;0,VLOOKUP(R2001,Jahresfaktoren!$D$11:$E$24,2,),0)</f>
        <v>0</v>
      </c>
      <c r="X2001" s="175">
        <f>IF(S2001&gt;0,VLOOKUP(S2001,Jahresfaktoren!$A$28:$B$29,2,),0)</f>
        <v>0</v>
      </c>
      <c r="Y2001" s="175">
        <f>IF(T2001&gt;0,VLOOKUP(T2001,Jahresfaktoren!$A$28:$B$29,2,),0)</f>
        <v>0</v>
      </c>
      <c r="Z2001" s="175">
        <f>IF(U2001&gt;0,VLOOKUP(U2001,Jahresfaktoren!$A$32:$B$33,2,),)</f>
        <v>0</v>
      </c>
      <c r="AA2001" s="177" t="str">
        <f t="shared" si="909"/>
        <v/>
      </c>
      <c r="AB2001" s="177" t="str">
        <f t="shared" si="910"/>
        <v/>
      </c>
      <c r="AC2001" s="177" t="str">
        <f t="shared" si="911"/>
        <v/>
      </c>
      <c r="AD2001" s="177" t="str">
        <f t="shared" si="912"/>
        <v/>
      </c>
      <c r="AE2001" s="177" t="str">
        <f t="shared" si="913"/>
        <v/>
      </c>
      <c r="AF2001" s="178">
        <f>IF(Q2001&gt;0,VLOOKUP(H2001,Leistungszahlen!$A$11:$C$158,3,),0)</f>
        <v>0</v>
      </c>
      <c r="AG2001" s="178">
        <f>IF(R2001&gt;0,VLOOKUP(H2001,Leistungszahlen!$A$11:$F$158,6,),IF(T2001&gt;0,VLOOKUP(H2001,Leistungszahlen!$A$11:$F$158,6,),0))</f>
        <v>0</v>
      </c>
      <c r="AH2001" s="179">
        <f t="shared" si="929"/>
        <v>0</v>
      </c>
      <c r="AI2001" s="179">
        <f t="shared" si="930"/>
        <v>0</v>
      </c>
      <c r="AJ2001" s="179">
        <f t="shared" si="931"/>
        <v>0</v>
      </c>
      <c r="AK2001" s="179">
        <f t="shared" si="932"/>
        <v>0</v>
      </c>
      <c r="AL2001" s="179">
        <f t="shared" si="933"/>
        <v>0</v>
      </c>
      <c r="AM2001" s="180" t="str">
        <f>IF(L2001=1,Stundensätze!$D$13,IF(L2001=2,Stundensätze!$D$17,IF(L2001=4,Stundensätze!$D$21,"")))</f>
        <v/>
      </c>
      <c r="AN2001" s="180" t="str">
        <f>IF(L2001=1,Stundensätze!$D$15,IF(L2001=2,Stundensätze!$D$19,IF(L2001=4,Stundensätze!$D$23,"")))</f>
        <v/>
      </c>
      <c r="AO2001" s="180">
        <f t="shared" si="914"/>
        <v>0</v>
      </c>
      <c r="AP2001" s="180">
        <f t="shared" si="915"/>
        <v>0</v>
      </c>
      <c r="AQ2001" s="192" t="str">
        <f t="shared" si="916"/>
        <v/>
      </c>
      <c r="AR2001" s="192" t="str">
        <f t="shared" si="917"/>
        <v/>
      </c>
      <c r="AS2001" s="193">
        <f t="shared" si="918"/>
        <v>0</v>
      </c>
      <c r="AT2001" s="258">
        <f>IF(K2001=0,0,VLOOKUP(K2001,Kostenstellen!A:B,2,FALSE))</f>
        <v>0</v>
      </c>
      <c r="AU2001" s="68" t="str">
        <f t="shared" si="925"/>
        <v/>
      </c>
      <c r="AV2001" s="68" t="str">
        <f t="shared" si="926"/>
        <v/>
      </c>
      <c r="AW2001" s="68">
        <f>IF(AF2001=0,0,VLOOKUP($H2001,Leistungszahlen!$A$11:$H$158,4,FALSE))</f>
        <v>0</v>
      </c>
      <c r="AX2001" s="68">
        <f>IF(AF2001=0,0,VLOOKUP($H2001,Leistungszahlen!$A$11:$H$158,5,FALSE))</f>
        <v>0</v>
      </c>
      <c r="AY2001" s="68">
        <f>IF(AG2001=0,0,VLOOKUP($H2001,Leistungszahlen!$A$11:$H$158,6,FALSE))</f>
        <v>0</v>
      </c>
      <c r="AZ2001" s="68">
        <f t="shared" si="927"/>
        <v>0</v>
      </c>
      <c r="BA2001" s="68">
        <f t="shared" si="928"/>
        <v>0</v>
      </c>
      <c r="BC2001" s="68">
        <f t="shared" si="919"/>
        <v>0</v>
      </c>
      <c r="BD2001" s="285"/>
    </row>
    <row r="2002" spans="1:56" s="68" customFormat="1">
      <c r="A2002" s="200"/>
      <c r="B2002" s="200"/>
      <c r="C2002" s="200"/>
      <c r="D2002" s="200"/>
      <c r="E2002" s="200"/>
      <c r="F2002" s="200"/>
      <c r="G2002" s="200"/>
      <c r="H2002" s="201"/>
      <c r="I2002" s="202"/>
      <c r="J2002" s="200"/>
      <c r="K2002" s="176"/>
      <c r="L2002" s="176"/>
      <c r="M2002" s="176"/>
      <c r="N2002" s="286"/>
      <c r="O2002" s="286"/>
      <c r="P2002" s="176"/>
      <c r="Q2002" s="203">
        <f t="shared" si="920"/>
        <v>0</v>
      </c>
      <c r="R2002" s="203">
        <f t="shared" si="921"/>
        <v>0</v>
      </c>
      <c r="S2002" s="203">
        <f t="shared" si="922"/>
        <v>0</v>
      </c>
      <c r="T2002" s="203">
        <f t="shared" si="923"/>
        <v>0</v>
      </c>
      <c r="U2002" s="203">
        <f t="shared" si="924"/>
        <v>0</v>
      </c>
      <c r="V2002" s="175">
        <f>IF(Q2002&gt;0,VLOOKUP(Q2002,Jahresfaktoren!$A$11:$B$24,2,),0)</f>
        <v>0</v>
      </c>
      <c r="W2002" s="175">
        <f>IF(R2002&gt;0,VLOOKUP(R2002,Jahresfaktoren!$D$11:$E$24,2,),0)</f>
        <v>0</v>
      </c>
      <c r="X2002" s="175">
        <f>IF(S2002&gt;0,VLOOKUP(S2002,Jahresfaktoren!$A$28:$B$29,2,),0)</f>
        <v>0</v>
      </c>
      <c r="Y2002" s="175">
        <f>IF(T2002&gt;0,VLOOKUP(T2002,Jahresfaktoren!$A$28:$B$29,2,),0)</f>
        <v>0</v>
      </c>
      <c r="Z2002" s="175">
        <f>IF(U2002&gt;0,VLOOKUP(U2002,Jahresfaktoren!$A$32:$B$33,2,),)</f>
        <v>0</v>
      </c>
      <c r="AA2002" s="177" t="str">
        <f t="shared" si="909"/>
        <v/>
      </c>
      <c r="AB2002" s="177" t="str">
        <f t="shared" si="910"/>
        <v/>
      </c>
      <c r="AC2002" s="177" t="str">
        <f t="shared" si="911"/>
        <v/>
      </c>
      <c r="AD2002" s="177" t="str">
        <f t="shared" si="912"/>
        <v/>
      </c>
      <c r="AE2002" s="177" t="str">
        <f t="shared" si="913"/>
        <v/>
      </c>
      <c r="AF2002" s="178">
        <f>IF(Q2002&gt;0,VLOOKUP(H2002,Leistungszahlen!$A$11:$C$158,3,),0)</f>
        <v>0</v>
      </c>
      <c r="AG2002" s="178">
        <f>IF(R2002&gt;0,VLOOKUP(H2002,Leistungszahlen!$A$11:$F$158,6,),IF(T2002&gt;0,VLOOKUP(H2002,Leistungszahlen!$A$11:$F$158,6,),0))</f>
        <v>0</v>
      </c>
      <c r="AH2002" s="179">
        <f t="shared" si="929"/>
        <v>0</v>
      </c>
      <c r="AI2002" s="179">
        <f t="shared" si="930"/>
        <v>0</v>
      </c>
      <c r="AJ2002" s="179">
        <f t="shared" si="931"/>
        <v>0</v>
      </c>
      <c r="AK2002" s="179">
        <f t="shared" si="932"/>
        <v>0</v>
      </c>
      <c r="AL2002" s="179">
        <f t="shared" si="933"/>
        <v>0</v>
      </c>
      <c r="AM2002" s="180" t="str">
        <f>IF(L2002=1,Stundensätze!$D$13,IF(L2002=2,Stundensätze!$D$17,IF(L2002=4,Stundensätze!$D$21,"")))</f>
        <v/>
      </c>
      <c r="AN2002" s="180" t="str">
        <f>IF(L2002=1,Stundensätze!$D$15,IF(L2002=2,Stundensätze!$D$19,IF(L2002=4,Stundensätze!$D$23,"")))</f>
        <v/>
      </c>
      <c r="AO2002" s="180">
        <f t="shared" si="914"/>
        <v>0</v>
      </c>
      <c r="AP2002" s="180">
        <f t="shared" si="915"/>
        <v>0</v>
      </c>
      <c r="AQ2002" s="192" t="str">
        <f t="shared" si="916"/>
        <v/>
      </c>
      <c r="AR2002" s="192" t="str">
        <f t="shared" si="917"/>
        <v/>
      </c>
      <c r="AS2002" s="193">
        <f t="shared" si="918"/>
        <v>0</v>
      </c>
      <c r="AT2002" s="258">
        <f>IF(K2002=0,0,VLOOKUP(K2002,Kostenstellen!A:B,2,FALSE))</f>
        <v>0</v>
      </c>
      <c r="AU2002" s="68" t="str">
        <f t="shared" si="925"/>
        <v/>
      </c>
      <c r="AV2002" s="68" t="str">
        <f t="shared" si="926"/>
        <v/>
      </c>
      <c r="AW2002" s="68">
        <f>IF(AF2002=0,0,VLOOKUP($H2002,Leistungszahlen!$A$11:$H$158,4,FALSE))</f>
        <v>0</v>
      </c>
      <c r="AX2002" s="68">
        <f>IF(AF2002=0,0,VLOOKUP($H2002,Leistungszahlen!$A$11:$H$158,5,FALSE))</f>
        <v>0</v>
      </c>
      <c r="AY2002" s="68">
        <f>IF(AG2002=0,0,VLOOKUP($H2002,Leistungszahlen!$A$11:$H$158,6,FALSE))</f>
        <v>0</v>
      </c>
      <c r="AZ2002" s="68">
        <f t="shared" si="927"/>
        <v>0</v>
      </c>
      <c r="BA2002" s="68">
        <f t="shared" si="928"/>
        <v>0</v>
      </c>
      <c r="BC2002" s="68">
        <f t="shared" si="919"/>
        <v>0</v>
      </c>
      <c r="BD2002" s="285"/>
    </row>
    <row r="2003" spans="1:56" s="68" customFormat="1">
      <c r="A2003" s="200"/>
      <c r="B2003" s="200"/>
      <c r="C2003" s="200"/>
      <c r="D2003" s="200"/>
      <c r="E2003" s="200"/>
      <c r="F2003" s="200"/>
      <c r="G2003" s="200"/>
      <c r="H2003" s="201"/>
      <c r="I2003" s="202"/>
      <c r="J2003" s="200"/>
      <c r="K2003" s="176"/>
      <c r="L2003" s="176"/>
      <c r="M2003" s="176"/>
      <c r="N2003" s="286"/>
      <c r="O2003" s="286"/>
      <c r="P2003" s="176"/>
      <c r="Q2003" s="203">
        <f t="shared" si="920"/>
        <v>0</v>
      </c>
      <c r="R2003" s="203">
        <f t="shared" si="921"/>
        <v>0</v>
      </c>
      <c r="S2003" s="203">
        <f t="shared" si="922"/>
        <v>0</v>
      </c>
      <c r="T2003" s="203">
        <f t="shared" si="923"/>
        <v>0</v>
      </c>
      <c r="U2003" s="203">
        <f t="shared" si="924"/>
        <v>0</v>
      </c>
      <c r="V2003" s="175">
        <f>IF(Q2003&gt;0,VLOOKUP(Q2003,Jahresfaktoren!$A$11:$B$24,2,),0)</f>
        <v>0</v>
      </c>
      <c r="W2003" s="175">
        <f>IF(R2003&gt;0,VLOOKUP(R2003,Jahresfaktoren!$D$11:$E$24,2,),0)</f>
        <v>0</v>
      </c>
      <c r="X2003" s="175">
        <f>IF(S2003&gt;0,VLOOKUP(S2003,Jahresfaktoren!$A$28:$B$29,2,),0)</f>
        <v>0</v>
      </c>
      <c r="Y2003" s="175">
        <f>IF(T2003&gt;0,VLOOKUP(T2003,Jahresfaktoren!$A$28:$B$29,2,),0)</f>
        <v>0</v>
      </c>
      <c r="Z2003" s="175">
        <f>IF(U2003&gt;0,VLOOKUP(U2003,Jahresfaktoren!$A$32:$B$33,2,),)</f>
        <v>0</v>
      </c>
      <c r="AA2003" s="177" t="str">
        <f t="shared" si="909"/>
        <v/>
      </c>
      <c r="AB2003" s="177" t="str">
        <f t="shared" si="910"/>
        <v/>
      </c>
      <c r="AC2003" s="177" t="str">
        <f t="shared" si="911"/>
        <v/>
      </c>
      <c r="AD2003" s="177" t="str">
        <f t="shared" si="912"/>
        <v/>
      </c>
      <c r="AE2003" s="177" t="str">
        <f t="shared" si="913"/>
        <v/>
      </c>
      <c r="AF2003" s="178">
        <f>IF(Q2003&gt;0,VLOOKUP(H2003,Leistungszahlen!$A$11:$C$158,3,),0)</f>
        <v>0</v>
      </c>
      <c r="AG2003" s="178">
        <f>IF(R2003&gt;0,VLOOKUP(H2003,Leistungszahlen!$A$11:$F$158,6,),IF(T2003&gt;0,VLOOKUP(H2003,Leistungszahlen!$A$11:$F$158,6,),0))</f>
        <v>0</v>
      </c>
      <c r="AH2003" s="179">
        <f t="shared" si="929"/>
        <v>0</v>
      </c>
      <c r="AI2003" s="179">
        <f t="shared" si="930"/>
        <v>0</v>
      </c>
      <c r="AJ2003" s="179">
        <f t="shared" si="931"/>
        <v>0</v>
      </c>
      <c r="AK2003" s="179">
        <f t="shared" si="932"/>
        <v>0</v>
      </c>
      <c r="AL2003" s="179">
        <f t="shared" si="933"/>
        <v>0</v>
      </c>
      <c r="AM2003" s="180" t="str">
        <f>IF(L2003=1,Stundensätze!$D$13,IF(L2003=2,Stundensätze!$D$17,IF(L2003=4,Stundensätze!$D$21,"")))</f>
        <v/>
      </c>
      <c r="AN2003" s="180" t="str">
        <f>IF(L2003=1,Stundensätze!$D$15,IF(L2003=2,Stundensätze!$D$19,IF(L2003=4,Stundensätze!$D$23,"")))</f>
        <v/>
      </c>
      <c r="AO2003" s="180">
        <f t="shared" si="914"/>
        <v>0</v>
      </c>
      <c r="AP2003" s="180">
        <f t="shared" si="915"/>
        <v>0</v>
      </c>
      <c r="AQ2003" s="192" t="str">
        <f t="shared" si="916"/>
        <v/>
      </c>
      <c r="AR2003" s="192" t="str">
        <f t="shared" si="917"/>
        <v/>
      </c>
      <c r="AS2003" s="193">
        <f t="shared" si="918"/>
        <v>0</v>
      </c>
      <c r="AT2003" s="258">
        <f>IF(K2003=0,0,VLOOKUP(K2003,Kostenstellen!A:B,2,FALSE))</f>
        <v>0</v>
      </c>
      <c r="AU2003" s="68" t="str">
        <f t="shared" si="925"/>
        <v/>
      </c>
      <c r="AV2003" s="68" t="str">
        <f t="shared" si="926"/>
        <v/>
      </c>
      <c r="AW2003" s="68">
        <f>IF(AF2003=0,0,VLOOKUP($H2003,Leistungszahlen!$A$11:$H$158,4,FALSE))</f>
        <v>0</v>
      </c>
      <c r="AX2003" s="68">
        <f>IF(AF2003=0,0,VLOOKUP($H2003,Leistungszahlen!$A$11:$H$158,5,FALSE))</f>
        <v>0</v>
      </c>
      <c r="AY2003" s="68">
        <f>IF(AG2003=0,0,VLOOKUP($H2003,Leistungszahlen!$A$11:$H$158,6,FALSE))</f>
        <v>0</v>
      </c>
      <c r="AZ2003" s="68">
        <f t="shared" si="927"/>
        <v>0</v>
      </c>
      <c r="BA2003" s="68">
        <f t="shared" si="928"/>
        <v>0</v>
      </c>
      <c r="BC2003" s="68">
        <f t="shared" si="919"/>
        <v>0</v>
      </c>
      <c r="BD2003" s="285"/>
    </row>
    <row r="2004" spans="1:56" s="68" customFormat="1">
      <c r="A2004" s="200"/>
      <c r="B2004" s="200"/>
      <c r="C2004" s="200"/>
      <c r="D2004" s="200"/>
      <c r="E2004" s="200"/>
      <c r="F2004" s="200"/>
      <c r="G2004" s="200"/>
      <c r="H2004" s="201"/>
      <c r="I2004" s="202"/>
      <c r="J2004" s="200"/>
      <c r="K2004" s="176"/>
      <c r="L2004" s="176"/>
      <c r="M2004" s="176"/>
      <c r="N2004" s="286"/>
      <c r="O2004" s="286"/>
      <c r="P2004" s="176"/>
      <c r="Q2004" s="203">
        <f t="shared" si="920"/>
        <v>0</v>
      </c>
      <c r="R2004" s="203">
        <f t="shared" si="921"/>
        <v>0</v>
      </c>
      <c r="S2004" s="203">
        <f t="shared" si="922"/>
        <v>0</v>
      </c>
      <c r="T2004" s="203">
        <f t="shared" si="923"/>
        <v>0</v>
      </c>
      <c r="U2004" s="203">
        <f t="shared" si="924"/>
        <v>0</v>
      </c>
      <c r="V2004" s="175">
        <f>IF(Q2004&gt;0,VLOOKUP(Q2004,Jahresfaktoren!$A$11:$B$24,2,),0)</f>
        <v>0</v>
      </c>
      <c r="W2004" s="175">
        <f>IF(R2004&gt;0,VLOOKUP(R2004,Jahresfaktoren!$D$11:$E$24,2,),0)</f>
        <v>0</v>
      </c>
      <c r="X2004" s="175">
        <f>IF(S2004&gt;0,VLOOKUP(S2004,Jahresfaktoren!$A$28:$B$29,2,),0)</f>
        <v>0</v>
      </c>
      <c r="Y2004" s="175">
        <f>IF(T2004&gt;0,VLOOKUP(T2004,Jahresfaktoren!$A$28:$B$29,2,),0)</f>
        <v>0</v>
      </c>
      <c r="Z2004" s="175">
        <f>IF(U2004&gt;0,VLOOKUP(U2004,Jahresfaktoren!$A$32:$B$33,2,),)</f>
        <v>0</v>
      </c>
      <c r="AA2004" s="177" t="str">
        <f t="shared" si="909"/>
        <v/>
      </c>
      <c r="AB2004" s="177" t="str">
        <f t="shared" si="910"/>
        <v/>
      </c>
      <c r="AC2004" s="177" t="str">
        <f t="shared" si="911"/>
        <v/>
      </c>
      <c r="AD2004" s="177" t="str">
        <f t="shared" si="912"/>
        <v/>
      </c>
      <c r="AE2004" s="177" t="str">
        <f t="shared" si="913"/>
        <v/>
      </c>
      <c r="AF2004" s="178">
        <f>IF(Q2004&gt;0,VLOOKUP(H2004,Leistungszahlen!$A$11:$C$158,3,),0)</f>
        <v>0</v>
      </c>
      <c r="AG2004" s="178">
        <f>IF(R2004&gt;0,VLOOKUP(H2004,Leistungszahlen!$A$11:$F$158,6,),IF(T2004&gt;0,VLOOKUP(H2004,Leistungszahlen!$A$11:$F$158,6,),0))</f>
        <v>0</v>
      </c>
      <c r="AH2004" s="179">
        <f t="shared" si="929"/>
        <v>0</v>
      </c>
      <c r="AI2004" s="179">
        <f t="shared" si="930"/>
        <v>0</v>
      </c>
      <c r="AJ2004" s="179">
        <f t="shared" si="931"/>
        <v>0</v>
      </c>
      <c r="AK2004" s="179">
        <f t="shared" si="932"/>
        <v>0</v>
      </c>
      <c r="AL2004" s="179">
        <f t="shared" si="933"/>
        <v>0</v>
      </c>
      <c r="AM2004" s="180" t="str">
        <f>IF(L2004=1,Stundensätze!$D$13,IF(L2004=2,Stundensätze!$D$17,IF(L2004=4,Stundensätze!$D$21,"")))</f>
        <v/>
      </c>
      <c r="AN2004" s="180" t="str">
        <f>IF(L2004=1,Stundensätze!$D$15,IF(L2004=2,Stundensätze!$D$19,IF(L2004=4,Stundensätze!$D$23,"")))</f>
        <v/>
      </c>
      <c r="AO2004" s="180">
        <f t="shared" si="914"/>
        <v>0</v>
      </c>
      <c r="AP2004" s="180">
        <f t="shared" si="915"/>
        <v>0</v>
      </c>
      <c r="AQ2004" s="192" t="str">
        <f t="shared" si="916"/>
        <v/>
      </c>
      <c r="AR2004" s="192" t="str">
        <f t="shared" si="917"/>
        <v/>
      </c>
      <c r="AS2004" s="193">
        <f t="shared" si="918"/>
        <v>0</v>
      </c>
      <c r="AT2004" s="258">
        <f>IF(K2004=0,0,VLOOKUP(K2004,Kostenstellen!A:B,2,FALSE))</f>
        <v>0</v>
      </c>
      <c r="AU2004" s="68" t="str">
        <f t="shared" si="925"/>
        <v/>
      </c>
      <c r="AV2004" s="68" t="str">
        <f t="shared" si="926"/>
        <v/>
      </c>
      <c r="AW2004" s="68">
        <f>IF(AF2004=0,0,VLOOKUP($H2004,Leistungszahlen!$A$11:$H$158,4,FALSE))</f>
        <v>0</v>
      </c>
      <c r="AX2004" s="68">
        <f>IF(AF2004=0,0,VLOOKUP($H2004,Leistungszahlen!$A$11:$H$158,5,FALSE))</f>
        <v>0</v>
      </c>
      <c r="AY2004" s="68">
        <f>IF(AG2004=0,0,VLOOKUP($H2004,Leistungszahlen!$A$11:$H$158,6,FALSE))</f>
        <v>0</v>
      </c>
      <c r="AZ2004" s="68">
        <f t="shared" si="927"/>
        <v>0</v>
      </c>
      <c r="BA2004" s="68">
        <f t="shared" si="928"/>
        <v>0</v>
      </c>
      <c r="BC2004" s="68">
        <f t="shared" si="919"/>
        <v>0</v>
      </c>
      <c r="BD2004" s="285"/>
    </row>
    <row r="2005" spans="1:56" s="68" customFormat="1">
      <c r="A2005" s="200"/>
      <c r="B2005" s="200"/>
      <c r="C2005" s="200"/>
      <c r="D2005" s="200"/>
      <c r="E2005" s="200"/>
      <c r="F2005" s="200"/>
      <c r="G2005" s="200"/>
      <c r="H2005" s="201"/>
      <c r="I2005" s="202"/>
      <c r="J2005" s="200"/>
      <c r="K2005" s="176"/>
      <c r="L2005" s="176"/>
      <c r="M2005" s="176"/>
      <c r="N2005" s="286"/>
      <c r="O2005" s="286"/>
      <c r="P2005" s="176"/>
      <c r="Q2005" s="203">
        <f t="shared" si="920"/>
        <v>0</v>
      </c>
      <c r="R2005" s="203">
        <f t="shared" si="921"/>
        <v>0</v>
      </c>
      <c r="S2005" s="203">
        <f t="shared" si="922"/>
        <v>0</v>
      </c>
      <c r="T2005" s="203">
        <f t="shared" si="923"/>
        <v>0</v>
      </c>
      <c r="U2005" s="203">
        <f t="shared" si="924"/>
        <v>0</v>
      </c>
      <c r="V2005" s="175">
        <f>IF(Q2005&gt;0,VLOOKUP(Q2005,Jahresfaktoren!$A$11:$B$24,2,),0)</f>
        <v>0</v>
      </c>
      <c r="W2005" s="175">
        <f>IF(R2005&gt;0,VLOOKUP(R2005,Jahresfaktoren!$D$11:$E$24,2,),0)</f>
        <v>0</v>
      </c>
      <c r="X2005" s="175">
        <f>IF(S2005&gt;0,VLOOKUP(S2005,Jahresfaktoren!$A$28:$B$29,2,),0)</f>
        <v>0</v>
      </c>
      <c r="Y2005" s="175">
        <f>IF(T2005&gt;0,VLOOKUP(T2005,Jahresfaktoren!$A$28:$B$29,2,),0)</f>
        <v>0</v>
      </c>
      <c r="Z2005" s="175">
        <f>IF(U2005&gt;0,VLOOKUP(U2005,Jahresfaktoren!$A$32:$B$33,2,),)</f>
        <v>0</v>
      </c>
      <c r="AA2005" s="177" t="str">
        <f t="shared" si="909"/>
        <v/>
      </c>
      <c r="AB2005" s="177" t="str">
        <f t="shared" si="910"/>
        <v/>
      </c>
      <c r="AC2005" s="177" t="str">
        <f t="shared" si="911"/>
        <v/>
      </c>
      <c r="AD2005" s="177" t="str">
        <f t="shared" si="912"/>
        <v/>
      </c>
      <c r="AE2005" s="177" t="str">
        <f t="shared" si="913"/>
        <v/>
      </c>
      <c r="AF2005" s="178">
        <f>IF(Q2005&gt;0,VLOOKUP(H2005,Leistungszahlen!$A$11:$C$158,3,),0)</f>
        <v>0</v>
      </c>
      <c r="AG2005" s="178">
        <f>IF(R2005&gt;0,VLOOKUP(H2005,Leistungszahlen!$A$11:$F$158,6,),IF(T2005&gt;0,VLOOKUP(H2005,Leistungszahlen!$A$11:$F$158,6,),0))</f>
        <v>0</v>
      </c>
      <c r="AH2005" s="179">
        <f t="shared" si="929"/>
        <v>0</v>
      </c>
      <c r="AI2005" s="179">
        <f t="shared" si="930"/>
        <v>0</v>
      </c>
      <c r="AJ2005" s="179">
        <f t="shared" si="931"/>
        <v>0</v>
      </c>
      <c r="AK2005" s="179">
        <f t="shared" si="932"/>
        <v>0</v>
      </c>
      <c r="AL2005" s="179">
        <f t="shared" si="933"/>
        <v>0</v>
      </c>
      <c r="AM2005" s="180" t="str">
        <f>IF(L2005=1,Stundensätze!$D$13,IF(L2005=2,Stundensätze!$D$17,IF(L2005=4,Stundensätze!$D$21,"")))</f>
        <v/>
      </c>
      <c r="AN2005" s="180" t="str">
        <f>IF(L2005=1,Stundensätze!$D$15,IF(L2005=2,Stundensätze!$D$19,IF(L2005=4,Stundensätze!$D$23,"")))</f>
        <v/>
      </c>
      <c r="AO2005" s="180">
        <f t="shared" si="914"/>
        <v>0</v>
      </c>
      <c r="AP2005" s="180">
        <f t="shared" si="915"/>
        <v>0</v>
      </c>
      <c r="AQ2005" s="192" t="str">
        <f t="shared" si="916"/>
        <v/>
      </c>
      <c r="AR2005" s="192" t="str">
        <f t="shared" si="917"/>
        <v/>
      </c>
      <c r="AS2005" s="193">
        <f t="shared" si="918"/>
        <v>0</v>
      </c>
      <c r="AT2005" s="258">
        <f>IF(K2005=0,0,VLOOKUP(K2005,Kostenstellen!A:B,2,FALSE))</f>
        <v>0</v>
      </c>
      <c r="AU2005" s="68" t="str">
        <f t="shared" si="925"/>
        <v/>
      </c>
      <c r="AV2005" s="68" t="str">
        <f t="shared" si="926"/>
        <v/>
      </c>
      <c r="AW2005" s="68">
        <f>IF(AF2005=0,0,VLOOKUP($H2005,Leistungszahlen!$A$11:$H$158,4,FALSE))</f>
        <v>0</v>
      </c>
      <c r="AX2005" s="68">
        <f>IF(AF2005=0,0,VLOOKUP($H2005,Leistungszahlen!$A$11:$H$158,5,FALSE))</f>
        <v>0</v>
      </c>
      <c r="AY2005" s="68">
        <f>IF(AG2005=0,0,VLOOKUP($H2005,Leistungszahlen!$A$11:$H$158,6,FALSE))</f>
        <v>0</v>
      </c>
      <c r="AZ2005" s="68">
        <f t="shared" si="927"/>
        <v>0</v>
      </c>
      <c r="BA2005" s="68">
        <f t="shared" si="928"/>
        <v>0</v>
      </c>
      <c r="BC2005" s="68">
        <f t="shared" si="919"/>
        <v>0</v>
      </c>
      <c r="BD2005" s="285"/>
    </row>
    <row r="2006" spans="1:56" s="68" customFormat="1">
      <c r="A2006" s="200"/>
      <c r="B2006" s="200"/>
      <c r="C2006" s="200"/>
      <c r="D2006" s="200"/>
      <c r="E2006" s="200"/>
      <c r="F2006" s="200"/>
      <c r="G2006" s="200"/>
      <c r="H2006" s="201"/>
      <c r="I2006" s="202"/>
      <c r="J2006" s="200"/>
      <c r="K2006" s="176"/>
      <c r="L2006" s="176"/>
      <c r="M2006" s="176"/>
      <c r="N2006" s="286"/>
      <c r="O2006" s="286"/>
      <c r="P2006" s="176"/>
      <c r="Q2006" s="203">
        <f t="shared" si="920"/>
        <v>0</v>
      </c>
      <c r="R2006" s="203">
        <f t="shared" si="921"/>
        <v>0</v>
      </c>
      <c r="S2006" s="203">
        <f t="shared" si="922"/>
        <v>0</v>
      </c>
      <c r="T2006" s="203">
        <f t="shared" si="923"/>
        <v>0</v>
      </c>
      <c r="U2006" s="203">
        <f t="shared" si="924"/>
        <v>0</v>
      </c>
      <c r="V2006" s="175">
        <f>IF(Q2006&gt;0,VLOOKUP(Q2006,Jahresfaktoren!$A$11:$B$24,2,),0)</f>
        <v>0</v>
      </c>
      <c r="W2006" s="175">
        <f>IF(R2006&gt;0,VLOOKUP(R2006,Jahresfaktoren!$D$11:$E$24,2,),0)</f>
        <v>0</v>
      </c>
      <c r="X2006" s="175">
        <f>IF(S2006&gt;0,VLOOKUP(S2006,Jahresfaktoren!$A$28:$B$29,2,),0)</f>
        <v>0</v>
      </c>
      <c r="Y2006" s="175">
        <f>IF(T2006&gt;0,VLOOKUP(T2006,Jahresfaktoren!$A$28:$B$29,2,),0)</f>
        <v>0</v>
      </c>
      <c r="Z2006" s="175">
        <f>IF(U2006&gt;0,VLOOKUP(U2006,Jahresfaktoren!$A$32:$B$33,2,),)</f>
        <v>0</v>
      </c>
      <c r="AA2006" s="177" t="str">
        <f t="shared" si="909"/>
        <v/>
      </c>
      <c r="AB2006" s="177" t="str">
        <f t="shared" si="910"/>
        <v/>
      </c>
      <c r="AC2006" s="177" t="str">
        <f t="shared" si="911"/>
        <v/>
      </c>
      <c r="AD2006" s="177" t="str">
        <f t="shared" si="912"/>
        <v/>
      </c>
      <c r="AE2006" s="177" t="str">
        <f t="shared" si="913"/>
        <v/>
      </c>
      <c r="AF2006" s="178">
        <f>IF(Q2006&gt;0,VLOOKUP(H2006,Leistungszahlen!$A$11:$C$158,3,),0)</f>
        <v>0</v>
      </c>
      <c r="AG2006" s="178">
        <f>IF(R2006&gt;0,VLOOKUP(H2006,Leistungszahlen!$A$11:$F$158,6,),IF(T2006&gt;0,VLOOKUP(H2006,Leistungszahlen!$A$11:$F$158,6,),0))</f>
        <v>0</v>
      </c>
      <c r="AH2006" s="179">
        <f t="shared" si="929"/>
        <v>0</v>
      </c>
      <c r="AI2006" s="179">
        <f t="shared" si="930"/>
        <v>0</v>
      </c>
      <c r="AJ2006" s="179">
        <f t="shared" si="931"/>
        <v>0</v>
      </c>
      <c r="AK2006" s="179">
        <f t="shared" si="932"/>
        <v>0</v>
      </c>
      <c r="AL2006" s="179">
        <f t="shared" si="933"/>
        <v>0</v>
      </c>
      <c r="AM2006" s="180" t="str">
        <f>IF(L2006=1,Stundensätze!$D$13,IF(L2006=2,Stundensätze!$D$17,IF(L2006=4,Stundensätze!$D$21,"")))</f>
        <v/>
      </c>
      <c r="AN2006" s="180" t="str">
        <f>IF(L2006=1,Stundensätze!$D$15,IF(L2006=2,Stundensätze!$D$19,IF(L2006=4,Stundensätze!$D$23,"")))</f>
        <v/>
      </c>
      <c r="AO2006" s="180">
        <f t="shared" si="914"/>
        <v>0</v>
      </c>
      <c r="AP2006" s="180">
        <f t="shared" si="915"/>
        <v>0</v>
      </c>
      <c r="AQ2006" s="192" t="str">
        <f t="shared" si="916"/>
        <v/>
      </c>
      <c r="AR2006" s="192" t="str">
        <f t="shared" si="917"/>
        <v/>
      </c>
      <c r="AS2006" s="193">
        <f t="shared" si="918"/>
        <v>0</v>
      </c>
      <c r="AT2006" s="258">
        <f>IF(K2006=0,0,VLOOKUP(K2006,Kostenstellen!A:B,2,FALSE))</f>
        <v>0</v>
      </c>
      <c r="AU2006" s="68" t="str">
        <f t="shared" si="925"/>
        <v/>
      </c>
      <c r="AV2006" s="68" t="str">
        <f t="shared" si="926"/>
        <v/>
      </c>
      <c r="AW2006" s="68">
        <f>IF(AF2006=0,0,VLOOKUP($H2006,Leistungszahlen!$A$11:$H$158,4,FALSE))</f>
        <v>0</v>
      </c>
      <c r="AX2006" s="68">
        <f>IF(AF2006=0,0,VLOOKUP($H2006,Leistungszahlen!$A$11:$H$158,5,FALSE))</f>
        <v>0</v>
      </c>
      <c r="AY2006" s="68">
        <f>IF(AG2006=0,0,VLOOKUP($H2006,Leistungszahlen!$A$11:$H$158,6,FALSE))</f>
        <v>0</v>
      </c>
      <c r="AZ2006" s="68">
        <f t="shared" si="927"/>
        <v>0</v>
      </c>
      <c r="BA2006" s="68">
        <f t="shared" si="928"/>
        <v>0</v>
      </c>
      <c r="BC2006" s="68">
        <f t="shared" si="919"/>
        <v>0</v>
      </c>
      <c r="BD2006" s="285"/>
    </row>
    <row r="2007" spans="1:56" s="68" customFormat="1">
      <c r="A2007" s="200"/>
      <c r="B2007" s="200"/>
      <c r="C2007" s="200"/>
      <c r="D2007" s="200"/>
      <c r="E2007" s="200"/>
      <c r="F2007" s="200"/>
      <c r="G2007" s="200"/>
      <c r="H2007" s="201"/>
      <c r="I2007" s="202"/>
      <c r="J2007" s="200"/>
      <c r="K2007" s="176"/>
      <c r="L2007" s="176"/>
      <c r="M2007" s="176"/>
      <c r="N2007" s="286"/>
      <c r="O2007" s="286"/>
      <c r="P2007" s="176"/>
      <c r="Q2007" s="203">
        <f t="shared" si="920"/>
        <v>0</v>
      </c>
      <c r="R2007" s="203">
        <f t="shared" si="921"/>
        <v>0</v>
      </c>
      <c r="S2007" s="203">
        <f t="shared" si="922"/>
        <v>0</v>
      </c>
      <c r="T2007" s="203">
        <f t="shared" si="923"/>
        <v>0</v>
      </c>
      <c r="U2007" s="203">
        <f t="shared" si="924"/>
        <v>0</v>
      </c>
      <c r="V2007" s="175">
        <f>IF(Q2007&gt;0,VLOOKUP(Q2007,Jahresfaktoren!$A$11:$B$24,2,),0)</f>
        <v>0</v>
      </c>
      <c r="W2007" s="175">
        <f>IF(R2007&gt;0,VLOOKUP(R2007,Jahresfaktoren!$D$11:$E$24,2,),0)</f>
        <v>0</v>
      </c>
      <c r="X2007" s="175">
        <f>IF(S2007&gt;0,VLOOKUP(S2007,Jahresfaktoren!$A$28:$B$29,2,),0)</f>
        <v>0</v>
      </c>
      <c r="Y2007" s="175">
        <f>IF(T2007&gt;0,VLOOKUP(T2007,Jahresfaktoren!$A$28:$B$29,2,),0)</f>
        <v>0</v>
      </c>
      <c r="Z2007" s="175">
        <f>IF(U2007&gt;0,VLOOKUP(U2007,Jahresfaktoren!$A$32:$B$33,2,),)</f>
        <v>0</v>
      </c>
      <c r="AA2007" s="177" t="str">
        <f t="shared" si="909"/>
        <v/>
      </c>
      <c r="AB2007" s="177" t="str">
        <f t="shared" si="910"/>
        <v/>
      </c>
      <c r="AC2007" s="177" t="str">
        <f t="shared" si="911"/>
        <v/>
      </c>
      <c r="AD2007" s="177" t="str">
        <f t="shared" si="912"/>
        <v/>
      </c>
      <c r="AE2007" s="177" t="str">
        <f t="shared" si="913"/>
        <v/>
      </c>
      <c r="AF2007" s="178">
        <f>IF(Q2007&gt;0,VLOOKUP(H2007,Leistungszahlen!$A$11:$C$158,3,),0)</f>
        <v>0</v>
      </c>
      <c r="AG2007" s="178">
        <f>IF(R2007&gt;0,VLOOKUP(H2007,Leistungszahlen!$A$11:$F$158,6,),IF(T2007&gt;0,VLOOKUP(H2007,Leistungszahlen!$A$11:$F$158,6,),0))</f>
        <v>0</v>
      </c>
      <c r="AH2007" s="179">
        <f t="shared" si="929"/>
        <v>0</v>
      </c>
      <c r="AI2007" s="179">
        <f t="shared" si="930"/>
        <v>0</v>
      </c>
      <c r="AJ2007" s="179">
        <f t="shared" si="931"/>
        <v>0</v>
      </c>
      <c r="AK2007" s="179">
        <f t="shared" si="932"/>
        <v>0</v>
      </c>
      <c r="AL2007" s="179">
        <f t="shared" si="933"/>
        <v>0</v>
      </c>
      <c r="AM2007" s="180" t="str">
        <f>IF(L2007=1,Stundensätze!$D$13,IF(L2007=2,Stundensätze!$D$17,IF(L2007=4,Stundensätze!$D$21,"")))</f>
        <v/>
      </c>
      <c r="AN2007" s="180" t="str">
        <f>IF(L2007=1,Stundensätze!$D$15,IF(L2007=2,Stundensätze!$D$19,IF(L2007=4,Stundensätze!$D$23,"")))</f>
        <v/>
      </c>
      <c r="AO2007" s="180">
        <f t="shared" si="914"/>
        <v>0</v>
      </c>
      <c r="AP2007" s="180">
        <f t="shared" si="915"/>
        <v>0</v>
      </c>
      <c r="AQ2007" s="192" t="str">
        <f t="shared" si="916"/>
        <v/>
      </c>
      <c r="AR2007" s="192" t="str">
        <f t="shared" si="917"/>
        <v/>
      </c>
      <c r="AS2007" s="193">
        <f t="shared" si="918"/>
        <v>0</v>
      </c>
      <c r="AT2007" s="258">
        <f>IF(K2007=0,0,VLOOKUP(K2007,Kostenstellen!A:B,2,FALSE))</f>
        <v>0</v>
      </c>
      <c r="AU2007" s="68" t="str">
        <f t="shared" si="925"/>
        <v/>
      </c>
      <c r="AV2007" s="68" t="str">
        <f t="shared" si="926"/>
        <v/>
      </c>
      <c r="AW2007" s="68">
        <f>IF(AF2007=0,0,VLOOKUP($H2007,Leistungszahlen!$A$11:$H$158,4,FALSE))</f>
        <v>0</v>
      </c>
      <c r="AX2007" s="68">
        <f>IF(AF2007=0,0,VLOOKUP($H2007,Leistungszahlen!$A$11:$H$158,5,FALSE))</f>
        <v>0</v>
      </c>
      <c r="AY2007" s="68">
        <f>IF(AG2007=0,0,VLOOKUP($H2007,Leistungszahlen!$A$11:$H$158,6,FALSE))</f>
        <v>0</v>
      </c>
      <c r="AZ2007" s="68">
        <f t="shared" si="927"/>
        <v>0</v>
      </c>
      <c r="BA2007" s="68">
        <f t="shared" si="928"/>
        <v>0</v>
      </c>
      <c r="BC2007" s="68">
        <f t="shared" si="919"/>
        <v>0</v>
      </c>
      <c r="BD2007" s="285"/>
    </row>
    <row r="2008" spans="1:56" s="68" customFormat="1">
      <c r="A2008" s="200"/>
      <c r="B2008" s="200"/>
      <c r="C2008" s="200"/>
      <c r="D2008" s="200"/>
      <c r="E2008" s="200"/>
      <c r="F2008" s="200"/>
      <c r="G2008" s="200"/>
      <c r="H2008" s="201"/>
      <c r="I2008" s="202"/>
      <c r="J2008" s="200"/>
      <c r="K2008" s="176"/>
      <c r="L2008" s="176"/>
      <c r="M2008" s="176"/>
      <c r="N2008" s="286"/>
      <c r="O2008" s="286"/>
      <c r="P2008" s="176"/>
      <c r="Q2008" s="203">
        <f t="shared" si="920"/>
        <v>0</v>
      </c>
      <c r="R2008" s="203">
        <f t="shared" si="921"/>
        <v>0</v>
      </c>
      <c r="S2008" s="203">
        <f t="shared" si="922"/>
        <v>0</v>
      </c>
      <c r="T2008" s="203">
        <f t="shared" si="923"/>
        <v>0</v>
      </c>
      <c r="U2008" s="203">
        <f t="shared" si="924"/>
        <v>0</v>
      </c>
      <c r="V2008" s="175">
        <f>IF(Q2008&gt;0,VLOOKUP(Q2008,Jahresfaktoren!$A$11:$B$24,2,),0)</f>
        <v>0</v>
      </c>
      <c r="W2008" s="175">
        <f>IF(R2008&gt;0,VLOOKUP(R2008,Jahresfaktoren!$D$11:$E$24,2,),0)</f>
        <v>0</v>
      </c>
      <c r="X2008" s="175">
        <f>IF(S2008&gt;0,VLOOKUP(S2008,Jahresfaktoren!$A$28:$B$29,2,),0)</f>
        <v>0</v>
      </c>
      <c r="Y2008" s="175">
        <f>IF(T2008&gt;0,VLOOKUP(T2008,Jahresfaktoren!$A$28:$B$29,2,),0)</f>
        <v>0</v>
      </c>
      <c r="Z2008" s="175">
        <f>IF(U2008&gt;0,VLOOKUP(U2008,Jahresfaktoren!$A$32:$B$33,2,),)</f>
        <v>0</v>
      </c>
      <c r="AA2008" s="177" t="str">
        <f t="shared" si="909"/>
        <v/>
      </c>
      <c r="AB2008" s="177" t="str">
        <f t="shared" si="910"/>
        <v/>
      </c>
      <c r="AC2008" s="177" t="str">
        <f t="shared" si="911"/>
        <v/>
      </c>
      <c r="AD2008" s="177" t="str">
        <f t="shared" si="912"/>
        <v/>
      </c>
      <c r="AE2008" s="177" t="str">
        <f t="shared" si="913"/>
        <v/>
      </c>
      <c r="AF2008" s="178">
        <f>IF(Q2008&gt;0,VLOOKUP(H2008,Leistungszahlen!$A$11:$C$158,3,),0)</f>
        <v>0</v>
      </c>
      <c r="AG2008" s="178">
        <f>IF(R2008&gt;0,VLOOKUP(H2008,Leistungszahlen!$A$11:$F$158,6,),IF(T2008&gt;0,VLOOKUP(H2008,Leistungszahlen!$A$11:$F$158,6,),0))</f>
        <v>0</v>
      </c>
      <c r="AH2008" s="179">
        <f t="shared" si="929"/>
        <v>0</v>
      </c>
      <c r="AI2008" s="179">
        <f t="shared" si="930"/>
        <v>0</v>
      </c>
      <c r="AJ2008" s="179">
        <f t="shared" si="931"/>
        <v>0</v>
      </c>
      <c r="AK2008" s="179">
        <f t="shared" si="932"/>
        <v>0</v>
      </c>
      <c r="AL2008" s="179">
        <f t="shared" si="933"/>
        <v>0</v>
      </c>
      <c r="AM2008" s="180" t="str">
        <f>IF(L2008=1,Stundensätze!$D$13,IF(L2008=2,Stundensätze!$D$17,IF(L2008=4,Stundensätze!$D$21,"")))</f>
        <v/>
      </c>
      <c r="AN2008" s="180" t="str">
        <f>IF(L2008=1,Stundensätze!$D$15,IF(L2008=2,Stundensätze!$D$19,IF(L2008=4,Stundensätze!$D$23,"")))</f>
        <v/>
      </c>
      <c r="AO2008" s="180">
        <f t="shared" si="914"/>
        <v>0</v>
      </c>
      <c r="AP2008" s="180">
        <f t="shared" si="915"/>
        <v>0</v>
      </c>
      <c r="AQ2008" s="192" t="str">
        <f t="shared" si="916"/>
        <v/>
      </c>
      <c r="AR2008" s="192" t="str">
        <f t="shared" si="917"/>
        <v/>
      </c>
      <c r="AS2008" s="193">
        <f t="shared" si="918"/>
        <v>0</v>
      </c>
      <c r="AT2008" s="258">
        <f>IF(K2008=0,0,VLOOKUP(K2008,Kostenstellen!A:B,2,FALSE))</f>
        <v>0</v>
      </c>
      <c r="AU2008" s="68" t="str">
        <f t="shared" si="925"/>
        <v/>
      </c>
      <c r="AV2008" s="68" t="str">
        <f t="shared" si="926"/>
        <v/>
      </c>
      <c r="AW2008" s="68">
        <f>IF(AF2008=0,0,VLOOKUP($H2008,Leistungszahlen!$A$11:$H$158,4,FALSE))</f>
        <v>0</v>
      </c>
      <c r="AX2008" s="68">
        <f>IF(AF2008=0,0,VLOOKUP($H2008,Leistungszahlen!$A$11:$H$158,5,FALSE))</f>
        <v>0</v>
      </c>
      <c r="AY2008" s="68">
        <f>IF(AG2008=0,0,VLOOKUP($H2008,Leistungszahlen!$A$11:$H$158,6,FALSE))</f>
        <v>0</v>
      </c>
      <c r="AZ2008" s="68">
        <f t="shared" si="927"/>
        <v>0</v>
      </c>
      <c r="BA2008" s="68">
        <f t="shared" si="928"/>
        <v>0</v>
      </c>
      <c r="BC2008" s="68">
        <f t="shared" si="919"/>
        <v>0</v>
      </c>
      <c r="BD2008" s="285"/>
    </row>
    <row r="2009" spans="1:56" s="68" customFormat="1">
      <c r="A2009" s="200"/>
      <c r="B2009" s="200"/>
      <c r="C2009" s="200"/>
      <c r="D2009" s="200"/>
      <c r="E2009" s="200"/>
      <c r="F2009" s="200"/>
      <c r="G2009" s="200"/>
      <c r="H2009" s="201"/>
      <c r="I2009" s="202"/>
      <c r="J2009" s="200"/>
      <c r="K2009" s="176"/>
      <c r="L2009" s="176"/>
      <c r="M2009" s="176"/>
      <c r="N2009" s="286"/>
      <c r="O2009" s="286"/>
      <c r="P2009" s="176"/>
      <c r="Q2009" s="203">
        <f t="shared" si="920"/>
        <v>0</v>
      </c>
      <c r="R2009" s="203">
        <f t="shared" si="921"/>
        <v>0</v>
      </c>
      <c r="S2009" s="203">
        <f t="shared" si="922"/>
        <v>0</v>
      </c>
      <c r="T2009" s="203">
        <f t="shared" si="923"/>
        <v>0</v>
      </c>
      <c r="U2009" s="203">
        <f t="shared" si="924"/>
        <v>0</v>
      </c>
      <c r="V2009" s="175">
        <f>IF(Q2009&gt;0,VLOOKUP(Q2009,Jahresfaktoren!$A$11:$B$24,2,),0)</f>
        <v>0</v>
      </c>
      <c r="W2009" s="175">
        <f>IF(R2009&gt;0,VLOOKUP(R2009,Jahresfaktoren!$D$11:$E$24,2,),0)</f>
        <v>0</v>
      </c>
      <c r="X2009" s="175">
        <f>IF(S2009&gt;0,VLOOKUP(S2009,Jahresfaktoren!$A$28:$B$29,2,),0)</f>
        <v>0</v>
      </c>
      <c r="Y2009" s="175">
        <f>IF(T2009&gt;0,VLOOKUP(T2009,Jahresfaktoren!$A$28:$B$29,2,),0)</f>
        <v>0</v>
      </c>
      <c r="Z2009" s="175">
        <f>IF(U2009&gt;0,VLOOKUP(U2009,Jahresfaktoren!$A$32:$B$33,2,),)</f>
        <v>0</v>
      </c>
      <c r="AA2009" s="177" t="str">
        <f t="shared" si="909"/>
        <v/>
      </c>
      <c r="AB2009" s="177" t="str">
        <f t="shared" si="910"/>
        <v/>
      </c>
      <c r="AC2009" s="177" t="str">
        <f t="shared" si="911"/>
        <v/>
      </c>
      <c r="AD2009" s="177" t="str">
        <f t="shared" si="912"/>
        <v/>
      </c>
      <c r="AE2009" s="177" t="str">
        <f t="shared" si="913"/>
        <v/>
      </c>
      <c r="AF2009" s="178">
        <f>IF(Q2009&gt;0,VLOOKUP(H2009,Leistungszahlen!$A$11:$C$158,3,),0)</f>
        <v>0</v>
      </c>
      <c r="AG2009" s="178">
        <f>IF(R2009&gt;0,VLOOKUP(H2009,Leistungszahlen!$A$11:$F$158,6,),IF(T2009&gt;0,VLOOKUP(H2009,Leistungszahlen!$A$11:$F$158,6,),0))</f>
        <v>0</v>
      </c>
      <c r="AH2009" s="179">
        <f t="shared" si="929"/>
        <v>0</v>
      </c>
      <c r="AI2009" s="179">
        <f t="shared" si="930"/>
        <v>0</v>
      </c>
      <c r="AJ2009" s="179">
        <f t="shared" si="931"/>
        <v>0</v>
      </c>
      <c r="AK2009" s="179">
        <f t="shared" si="932"/>
        <v>0</v>
      </c>
      <c r="AL2009" s="179">
        <f t="shared" si="933"/>
        <v>0</v>
      </c>
      <c r="AM2009" s="180" t="str">
        <f>IF(L2009=1,Stundensätze!$D$13,IF(L2009=2,Stundensätze!$D$17,IF(L2009=4,Stundensätze!$D$21,"")))</f>
        <v/>
      </c>
      <c r="AN2009" s="180" t="str">
        <f>IF(L2009=1,Stundensätze!$D$15,IF(L2009=2,Stundensätze!$D$19,IF(L2009=4,Stundensätze!$D$23,"")))</f>
        <v/>
      </c>
      <c r="AO2009" s="180">
        <f t="shared" si="914"/>
        <v>0</v>
      </c>
      <c r="AP2009" s="180">
        <f t="shared" si="915"/>
        <v>0</v>
      </c>
      <c r="AQ2009" s="192" t="str">
        <f t="shared" si="916"/>
        <v/>
      </c>
      <c r="AR2009" s="192" t="str">
        <f t="shared" si="917"/>
        <v/>
      </c>
      <c r="AS2009" s="193">
        <f t="shared" si="918"/>
        <v>0</v>
      </c>
      <c r="AT2009" s="258">
        <f>IF(K2009=0,0,VLOOKUP(K2009,Kostenstellen!A:B,2,FALSE))</f>
        <v>0</v>
      </c>
      <c r="AU2009" s="68" t="str">
        <f t="shared" si="925"/>
        <v/>
      </c>
      <c r="AV2009" s="68" t="str">
        <f t="shared" si="926"/>
        <v/>
      </c>
      <c r="AW2009" s="68">
        <f>IF(AF2009=0,0,VLOOKUP($H2009,Leistungszahlen!$A$11:$H$158,4,FALSE))</f>
        <v>0</v>
      </c>
      <c r="AX2009" s="68">
        <f>IF(AF2009=0,0,VLOOKUP($H2009,Leistungszahlen!$A$11:$H$158,5,FALSE))</f>
        <v>0</v>
      </c>
      <c r="AY2009" s="68">
        <f>IF(AG2009=0,0,VLOOKUP($H2009,Leistungszahlen!$A$11:$H$158,6,FALSE))</f>
        <v>0</v>
      </c>
      <c r="AZ2009" s="68">
        <f t="shared" si="927"/>
        <v>0</v>
      </c>
      <c r="BA2009" s="68">
        <f t="shared" si="928"/>
        <v>0</v>
      </c>
      <c r="BC2009" s="68">
        <f t="shared" si="919"/>
        <v>0</v>
      </c>
      <c r="BD2009" s="285"/>
    </row>
    <row r="2010" spans="1:56" s="68" customFormat="1">
      <c r="A2010" s="200"/>
      <c r="B2010" s="200"/>
      <c r="C2010" s="200"/>
      <c r="D2010" s="200"/>
      <c r="E2010" s="200"/>
      <c r="F2010" s="200"/>
      <c r="G2010" s="200"/>
      <c r="H2010" s="201"/>
      <c r="I2010" s="202"/>
      <c r="J2010" s="200"/>
      <c r="K2010" s="176"/>
      <c r="L2010" s="176"/>
      <c r="M2010" s="176"/>
      <c r="N2010" s="286"/>
      <c r="O2010" s="286"/>
      <c r="P2010" s="176"/>
      <c r="Q2010" s="203">
        <f t="shared" si="920"/>
        <v>0</v>
      </c>
      <c r="R2010" s="203">
        <f t="shared" si="921"/>
        <v>0</v>
      </c>
      <c r="S2010" s="203">
        <f t="shared" si="922"/>
        <v>0</v>
      </c>
      <c r="T2010" s="203">
        <f t="shared" si="923"/>
        <v>0</v>
      </c>
      <c r="U2010" s="203">
        <f t="shared" si="924"/>
        <v>0</v>
      </c>
      <c r="V2010" s="175">
        <f>IF(Q2010&gt;0,VLOOKUP(Q2010,Jahresfaktoren!$A$11:$B$24,2,),0)</f>
        <v>0</v>
      </c>
      <c r="W2010" s="175">
        <f>IF(R2010&gt;0,VLOOKUP(R2010,Jahresfaktoren!$D$11:$E$24,2,),0)</f>
        <v>0</v>
      </c>
      <c r="X2010" s="175">
        <f>IF(S2010&gt;0,VLOOKUP(S2010,Jahresfaktoren!$A$28:$B$29,2,),0)</f>
        <v>0</v>
      </c>
      <c r="Y2010" s="175">
        <f>IF(T2010&gt;0,VLOOKUP(T2010,Jahresfaktoren!$A$28:$B$29,2,),0)</f>
        <v>0</v>
      </c>
      <c r="Z2010" s="175">
        <f>IF(U2010&gt;0,VLOOKUP(U2010,Jahresfaktoren!$A$32:$B$33,2,),)</f>
        <v>0</v>
      </c>
      <c r="AA2010" s="177" t="str">
        <f t="shared" si="909"/>
        <v/>
      </c>
      <c r="AB2010" s="177" t="str">
        <f t="shared" si="910"/>
        <v/>
      </c>
      <c r="AC2010" s="177" t="str">
        <f t="shared" si="911"/>
        <v/>
      </c>
      <c r="AD2010" s="177" t="str">
        <f t="shared" si="912"/>
        <v/>
      </c>
      <c r="AE2010" s="177" t="str">
        <f t="shared" si="913"/>
        <v/>
      </c>
      <c r="AF2010" s="178">
        <f>IF(Q2010&gt;0,VLOOKUP(H2010,Leistungszahlen!$A$11:$C$158,3,),0)</f>
        <v>0</v>
      </c>
      <c r="AG2010" s="178">
        <f>IF(R2010&gt;0,VLOOKUP(H2010,Leistungszahlen!$A$11:$F$158,6,),IF(T2010&gt;0,VLOOKUP(H2010,Leistungszahlen!$A$11:$F$158,6,),0))</f>
        <v>0</v>
      </c>
      <c r="AH2010" s="179">
        <f t="shared" si="929"/>
        <v>0</v>
      </c>
      <c r="AI2010" s="179">
        <f t="shared" si="930"/>
        <v>0</v>
      </c>
      <c r="AJ2010" s="179">
        <f t="shared" si="931"/>
        <v>0</v>
      </c>
      <c r="AK2010" s="179">
        <f t="shared" si="932"/>
        <v>0</v>
      </c>
      <c r="AL2010" s="179">
        <f t="shared" si="933"/>
        <v>0</v>
      </c>
      <c r="AM2010" s="180" t="str">
        <f>IF(L2010=1,Stundensätze!$D$13,IF(L2010=2,Stundensätze!$D$17,IF(L2010=4,Stundensätze!$D$21,"")))</f>
        <v/>
      </c>
      <c r="AN2010" s="180" t="str">
        <f>IF(L2010=1,Stundensätze!$D$15,IF(L2010=2,Stundensätze!$D$19,IF(L2010=4,Stundensätze!$D$23,"")))</f>
        <v/>
      </c>
      <c r="AO2010" s="180">
        <f t="shared" si="914"/>
        <v>0</v>
      </c>
      <c r="AP2010" s="180">
        <f t="shared" si="915"/>
        <v>0</v>
      </c>
      <c r="AQ2010" s="192" t="str">
        <f t="shared" si="916"/>
        <v/>
      </c>
      <c r="AR2010" s="192" t="str">
        <f t="shared" si="917"/>
        <v/>
      </c>
      <c r="AS2010" s="193">
        <f t="shared" si="918"/>
        <v>0</v>
      </c>
      <c r="AT2010" s="258">
        <f>IF(K2010=0,0,VLOOKUP(K2010,Kostenstellen!A:B,2,FALSE))</f>
        <v>0</v>
      </c>
      <c r="AU2010" s="68" t="str">
        <f t="shared" si="925"/>
        <v/>
      </c>
      <c r="AV2010" s="68" t="str">
        <f t="shared" si="926"/>
        <v/>
      </c>
      <c r="AW2010" s="68">
        <f>IF(AF2010=0,0,VLOOKUP($H2010,Leistungszahlen!$A$11:$H$158,4,FALSE))</f>
        <v>0</v>
      </c>
      <c r="AX2010" s="68">
        <f>IF(AF2010=0,0,VLOOKUP($H2010,Leistungszahlen!$A$11:$H$158,5,FALSE))</f>
        <v>0</v>
      </c>
      <c r="AY2010" s="68">
        <f>IF(AG2010=0,0,VLOOKUP($H2010,Leistungszahlen!$A$11:$H$158,6,FALSE))</f>
        <v>0</v>
      </c>
      <c r="AZ2010" s="68">
        <f t="shared" si="927"/>
        <v>0</v>
      </c>
      <c r="BA2010" s="68">
        <f t="shared" si="928"/>
        <v>0</v>
      </c>
      <c r="BC2010" s="68">
        <f t="shared" si="919"/>
        <v>0</v>
      </c>
      <c r="BD2010" s="285"/>
    </row>
    <row r="2011" spans="1:56" s="68" customFormat="1">
      <c r="A2011" s="200"/>
      <c r="B2011" s="200"/>
      <c r="C2011" s="200"/>
      <c r="D2011" s="200"/>
      <c r="E2011" s="200"/>
      <c r="F2011" s="200"/>
      <c r="G2011" s="200"/>
      <c r="H2011" s="201"/>
      <c r="I2011" s="202"/>
      <c r="J2011" s="200"/>
      <c r="K2011" s="176"/>
      <c r="L2011" s="176"/>
      <c r="M2011" s="176"/>
      <c r="N2011" s="286"/>
      <c r="O2011" s="286"/>
      <c r="P2011" s="176"/>
      <c r="Q2011" s="203">
        <f t="shared" si="920"/>
        <v>0</v>
      </c>
      <c r="R2011" s="203">
        <f t="shared" si="921"/>
        <v>0</v>
      </c>
      <c r="S2011" s="203">
        <f t="shared" si="922"/>
        <v>0</v>
      </c>
      <c r="T2011" s="203">
        <f t="shared" si="923"/>
        <v>0</v>
      </c>
      <c r="U2011" s="203">
        <f t="shared" si="924"/>
        <v>0</v>
      </c>
      <c r="V2011" s="175">
        <f>IF(Q2011&gt;0,VLOOKUP(Q2011,Jahresfaktoren!$A$11:$B$24,2,),0)</f>
        <v>0</v>
      </c>
      <c r="W2011" s="175">
        <f>IF(R2011&gt;0,VLOOKUP(R2011,Jahresfaktoren!$D$11:$E$24,2,),0)</f>
        <v>0</v>
      </c>
      <c r="X2011" s="175">
        <f>IF(S2011&gt;0,VLOOKUP(S2011,Jahresfaktoren!$A$28:$B$29,2,),0)</f>
        <v>0</v>
      </c>
      <c r="Y2011" s="175">
        <f>IF(T2011&gt;0,VLOOKUP(T2011,Jahresfaktoren!$A$28:$B$29,2,),0)</f>
        <v>0</v>
      </c>
      <c r="Z2011" s="175">
        <f>IF(U2011&gt;0,VLOOKUP(U2011,Jahresfaktoren!$A$32:$B$33,2,),)</f>
        <v>0</v>
      </c>
      <c r="AA2011" s="177" t="str">
        <f t="shared" si="909"/>
        <v/>
      </c>
      <c r="AB2011" s="177" t="str">
        <f t="shared" si="910"/>
        <v/>
      </c>
      <c r="AC2011" s="177" t="str">
        <f t="shared" si="911"/>
        <v/>
      </c>
      <c r="AD2011" s="177" t="str">
        <f t="shared" si="912"/>
        <v/>
      </c>
      <c r="AE2011" s="177" t="str">
        <f t="shared" si="913"/>
        <v/>
      </c>
      <c r="AF2011" s="178">
        <f>IF(Q2011&gt;0,VLOOKUP(H2011,Leistungszahlen!$A$11:$C$158,3,),0)</f>
        <v>0</v>
      </c>
      <c r="AG2011" s="178">
        <f>IF(R2011&gt;0,VLOOKUP(H2011,Leistungszahlen!$A$11:$F$158,6,),IF(T2011&gt;0,VLOOKUP(H2011,Leistungszahlen!$A$11:$F$158,6,),0))</f>
        <v>0</v>
      </c>
      <c r="AH2011" s="179">
        <f t="shared" si="929"/>
        <v>0</v>
      </c>
      <c r="AI2011" s="179">
        <f t="shared" si="930"/>
        <v>0</v>
      </c>
      <c r="AJ2011" s="179">
        <f t="shared" si="931"/>
        <v>0</v>
      </c>
      <c r="AK2011" s="179">
        <f t="shared" si="932"/>
        <v>0</v>
      </c>
      <c r="AL2011" s="179">
        <f t="shared" si="933"/>
        <v>0</v>
      </c>
      <c r="AM2011" s="180" t="str">
        <f>IF(L2011=1,Stundensätze!$D$13,IF(L2011=2,Stundensätze!$D$17,IF(L2011=4,Stundensätze!$D$21,"")))</f>
        <v/>
      </c>
      <c r="AN2011" s="180" t="str">
        <f>IF(L2011=1,Stundensätze!$D$15,IF(L2011=2,Stundensätze!$D$19,IF(L2011=4,Stundensätze!$D$23,"")))</f>
        <v/>
      </c>
      <c r="AO2011" s="180">
        <f t="shared" si="914"/>
        <v>0</v>
      </c>
      <c r="AP2011" s="180">
        <f t="shared" si="915"/>
        <v>0</v>
      </c>
      <c r="AQ2011" s="192" t="str">
        <f t="shared" si="916"/>
        <v/>
      </c>
      <c r="AR2011" s="192" t="str">
        <f t="shared" si="917"/>
        <v/>
      </c>
      <c r="AS2011" s="193">
        <f t="shared" si="918"/>
        <v>0</v>
      </c>
      <c r="AT2011" s="258">
        <f>IF(K2011=0,0,VLOOKUP(K2011,Kostenstellen!A:B,2,FALSE))</f>
        <v>0</v>
      </c>
      <c r="AU2011" s="68" t="str">
        <f t="shared" si="925"/>
        <v/>
      </c>
      <c r="AV2011" s="68" t="str">
        <f t="shared" si="926"/>
        <v/>
      </c>
      <c r="AW2011" s="68">
        <f>IF(AF2011=0,0,VLOOKUP($H2011,Leistungszahlen!$A$11:$H$158,4,FALSE))</f>
        <v>0</v>
      </c>
      <c r="AX2011" s="68">
        <f>IF(AF2011=0,0,VLOOKUP($H2011,Leistungszahlen!$A$11:$H$158,5,FALSE))</f>
        <v>0</v>
      </c>
      <c r="AY2011" s="68">
        <f>IF(AG2011=0,0,VLOOKUP($H2011,Leistungszahlen!$A$11:$H$158,6,FALSE))</f>
        <v>0</v>
      </c>
      <c r="AZ2011" s="68">
        <f t="shared" si="927"/>
        <v>0</v>
      </c>
      <c r="BA2011" s="68">
        <f t="shared" si="928"/>
        <v>0</v>
      </c>
      <c r="BC2011" s="68">
        <f t="shared" si="919"/>
        <v>0</v>
      </c>
      <c r="BD2011" s="285"/>
    </row>
    <row r="2012" spans="1:56" s="68" customFormat="1">
      <c r="A2012" s="200"/>
      <c r="B2012" s="200"/>
      <c r="C2012" s="200"/>
      <c r="D2012" s="200"/>
      <c r="E2012" s="200"/>
      <c r="F2012" s="200"/>
      <c r="G2012" s="200"/>
      <c r="H2012" s="201"/>
      <c r="I2012" s="202"/>
      <c r="J2012" s="200"/>
      <c r="K2012" s="176"/>
      <c r="L2012" s="176"/>
      <c r="M2012" s="176"/>
      <c r="N2012" s="286"/>
      <c r="O2012" s="286"/>
      <c r="P2012" s="176"/>
      <c r="Q2012" s="203">
        <f t="shared" si="920"/>
        <v>0</v>
      </c>
      <c r="R2012" s="203">
        <f t="shared" si="921"/>
        <v>0</v>
      </c>
      <c r="S2012" s="203">
        <f t="shared" si="922"/>
        <v>0</v>
      </c>
      <c r="T2012" s="203">
        <f t="shared" si="923"/>
        <v>0</v>
      </c>
      <c r="U2012" s="203">
        <f t="shared" si="924"/>
        <v>0</v>
      </c>
      <c r="V2012" s="175">
        <f>IF(Q2012&gt;0,VLOOKUP(Q2012,Jahresfaktoren!$A$11:$B$24,2,),0)</f>
        <v>0</v>
      </c>
      <c r="W2012" s="175">
        <f>IF(R2012&gt;0,VLOOKUP(R2012,Jahresfaktoren!$D$11:$E$24,2,),0)</f>
        <v>0</v>
      </c>
      <c r="X2012" s="175">
        <f>IF(S2012&gt;0,VLOOKUP(S2012,Jahresfaktoren!$A$28:$B$29,2,),0)</f>
        <v>0</v>
      </c>
      <c r="Y2012" s="175">
        <f>IF(T2012&gt;0,VLOOKUP(T2012,Jahresfaktoren!$A$28:$B$29,2,),0)</f>
        <v>0</v>
      </c>
      <c r="Z2012" s="175">
        <f>IF(U2012&gt;0,VLOOKUP(U2012,Jahresfaktoren!$A$32:$B$33,2,),)</f>
        <v>0</v>
      </c>
      <c r="AA2012" s="177" t="str">
        <f t="shared" si="909"/>
        <v/>
      </c>
      <c r="AB2012" s="177" t="str">
        <f t="shared" si="910"/>
        <v/>
      </c>
      <c r="AC2012" s="177" t="str">
        <f t="shared" si="911"/>
        <v/>
      </c>
      <c r="AD2012" s="177" t="str">
        <f t="shared" si="912"/>
        <v/>
      </c>
      <c r="AE2012" s="177" t="str">
        <f t="shared" si="913"/>
        <v/>
      </c>
      <c r="AF2012" s="178">
        <f>IF(Q2012&gt;0,VLOOKUP(H2012,Leistungszahlen!$A$11:$C$158,3,),0)</f>
        <v>0</v>
      </c>
      <c r="AG2012" s="178">
        <f>IF(R2012&gt;0,VLOOKUP(H2012,Leistungszahlen!$A$11:$F$158,6,),IF(T2012&gt;0,VLOOKUP(H2012,Leistungszahlen!$A$11:$F$158,6,),0))</f>
        <v>0</v>
      </c>
      <c r="AH2012" s="179">
        <f t="shared" si="929"/>
        <v>0</v>
      </c>
      <c r="AI2012" s="179">
        <f t="shared" si="930"/>
        <v>0</v>
      </c>
      <c r="AJ2012" s="179">
        <f t="shared" si="931"/>
        <v>0</v>
      </c>
      <c r="AK2012" s="179">
        <f t="shared" si="932"/>
        <v>0</v>
      </c>
      <c r="AL2012" s="179">
        <f t="shared" si="933"/>
        <v>0</v>
      </c>
      <c r="AM2012" s="180" t="str">
        <f>IF(L2012=1,Stundensätze!$D$13,IF(L2012=2,Stundensätze!$D$17,IF(L2012=4,Stundensätze!$D$21,"")))</f>
        <v/>
      </c>
      <c r="AN2012" s="180" t="str">
        <f>IF(L2012=1,Stundensätze!$D$15,IF(L2012=2,Stundensätze!$D$19,IF(L2012=4,Stundensätze!$D$23,"")))</f>
        <v/>
      </c>
      <c r="AO2012" s="180">
        <f t="shared" si="914"/>
        <v>0</v>
      </c>
      <c r="AP2012" s="180">
        <f t="shared" si="915"/>
        <v>0</v>
      </c>
      <c r="AQ2012" s="192" t="str">
        <f t="shared" si="916"/>
        <v/>
      </c>
      <c r="AR2012" s="192" t="str">
        <f t="shared" si="917"/>
        <v/>
      </c>
      <c r="AS2012" s="193">
        <f t="shared" si="918"/>
        <v>0</v>
      </c>
      <c r="AT2012" s="258">
        <f>IF(K2012=0,0,VLOOKUP(K2012,Kostenstellen!A:B,2,FALSE))</f>
        <v>0</v>
      </c>
      <c r="AU2012" s="68" t="str">
        <f t="shared" si="925"/>
        <v/>
      </c>
      <c r="AV2012" s="68" t="str">
        <f t="shared" si="926"/>
        <v/>
      </c>
      <c r="AW2012" s="68">
        <f>IF(AF2012=0,0,VLOOKUP($H2012,Leistungszahlen!$A$11:$H$158,4,FALSE))</f>
        <v>0</v>
      </c>
      <c r="AX2012" s="68">
        <f>IF(AF2012=0,0,VLOOKUP($H2012,Leistungszahlen!$A$11:$H$158,5,FALSE))</f>
        <v>0</v>
      </c>
      <c r="AY2012" s="68">
        <f>IF(AG2012=0,0,VLOOKUP($H2012,Leistungszahlen!$A$11:$H$158,6,FALSE))</f>
        <v>0</v>
      </c>
      <c r="AZ2012" s="68">
        <f t="shared" si="927"/>
        <v>0</v>
      </c>
      <c r="BA2012" s="68">
        <f t="shared" si="928"/>
        <v>0</v>
      </c>
      <c r="BC2012" s="68">
        <f t="shared" si="919"/>
        <v>0</v>
      </c>
      <c r="BD2012" s="285"/>
    </row>
    <row r="2013" spans="1:56" s="68" customFormat="1">
      <c r="A2013" s="200"/>
      <c r="B2013" s="200"/>
      <c r="C2013" s="200"/>
      <c r="D2013" s="200"/>
      <c r="E2013" s="200"/>
      <c r="F2013" s="200"/>
      <c r="G2013" s="200"/>
      <c r="H2013" s="201"/>
      <c r="I2013" s="202"/>
      <c r="J2013" s="200"/>
      <c r="K2013" s="176"/>
      <c r="L2013" s="176"/>
      <c r="M2013" s="176"/>
      <c r="N2013" s="286"/>
      <c r="O2013" s="286"/>
      <c r="P2013" s="176"/>
      <c r="Q2013" s="203">
        <f t="shared" si="920"/>
        <v>0</v>
      </c>
      <c r="R2013" s="203">
        <f t="shared" si="921"/>
        <v>0</v>
      </c>
      <c r="S2013" s="203">
        <f t="shared" si="922"/>
        <v>0</v>
      </c>
      <c r="T2013" s="203">
        <f t="shared" si="923"/>
        <v>0</v>
      </c>
      <c r="U2013" s="203">
        <f t="shared" si="924"/>
        <v>0</v>
      </c>
      <c r="V2013" s="175">
        <f>IF(Q2013&gt;0,VLOOKUP(Q2013,Jahresfaktoren!$A$11:$B$24,2,),0)</f>
        <v>0</v>
      </c>
      <c r="W2013" s="175">
        <f>IF(R2013&gt;0,VLOOKUP(R2013,Jahresfaktoren!$D$11:$E$24,2,),0)</f>
        <v>0</v>
      </c>
      <c r="X2013" s="175">
        <f>IF(S2013&gt;0,VLOOKUP(S2013,Jahresfaktoren!$A$28:$B$29,2,),0)</f>
        <v>0</v>
      </c>
      <c r="Y2013" s="175">
        <f>IF(T2013&gt;0,VLOOKUP(T2013,Jahresfaktoren!$A$28:$B$29,2,),0)</f>
        <v>0</v>
      </c>
      <c r="Z2013" s="175">
        <f>IF(U2013&gt;0,VLOOKUP(U2013,Jahresfaktoren!$A$32:$B$33,2,),)</f>
        <v>0</v>
      </c>
      <c r="AA2013" s="177" t="str">
        <f t="shared" si="909"/>
        <v/>
      </c>
      <c r="AB2013" s="177" t="str">
        <f t="shared" si="910"/>
        <v/>
      </c>
      <c r="AC2013" s="177" t="str">
        <f t="shared" si="911"/>
        <v/>
      </c>
      <c r="AD2013" s="177" t="str">
        <f t="shared" si="912"/>
        <v/>
      </c>
      <c r="AE2013" s="177" t="str">
        <f t="shared" si="913"/>
        <v/>
      </c>
      <c r="AF2013" s="178">
        <f>IF(Q2013&gt;0,VLOOKUP(H2013,Leistungszahlen!$A$11:$C$158,3,),0)</f>
        <v>0</v>
      </c>
      <c r="AG2013" s="178">
        <f>IF(R2013&gt;0,VLOOKUP(H2013,Leistungszahlen!$A$11:$F$158,6,),IF(T2013&gt;0,VLOOKUP(H2013,Leistungszahlen!$A$11:$F$158,6,),0))</f>
        <v>0</v>
      </c>
      <c r="AH2013" s="179">
        <f t="shared" si="929"/>
        <v>0</v>
      </c>
      <c r="AI2013" s="179">
        <f t="shared" si="930"/>
        <v>0</v>
      </c>
      <c r="AJ2013" s="179">
        <f t="shared" si="931"/>
        <v>0</v>
      </c>
      <c r="AK2013" s="179">
        <f t="shared" si="932"/>
        <v>0</v>
      </c>
      <c r="AL2013" s="179">
        <f t="shared" si="933"/>
        <v>0</v>
      </c>
      <c r="AM2013" s="180" t="str">
        <f>IF(L2013=1,Stundensätze!$D$13,IF(L2013=2,Stundensätze!$D$17,IF(L2013=4,Stundensätze!$D$21,"")))</f>
        <v/>
      </c>
      <c r="AN2013" s="180" t="str">
        <f>IF(L2013=1,Stundensätze!$D$15,IF(L2013=2,Stundensätze!$D$19,IF(L2013=4,Stundensätze!$D$23,"")))</f>
        <v/>
      </c>
      <c r="AO2013" s="180">
        <f t="shared" si="914"/>
        <v>0</v>
      </c>
      <c r="AP2013" s="180">
        <f t="shared" si="915"/>
        <v>0</v>
      </c>
      <c r="AQ2013" s="192" t="str">
        <f t="shared" si="916"/>
        <v/>
      </c>
      <c r="AR2013" s="192" t="str">
        <f t="shared" si="917"/>
        <v/>
      </c>
      <c r="AS2013" s="193">
        <f t="shared" si="918"/>
        <v>0</v>
      </c>
      <c r="AT2013" s="258">
        <f>IF(K2013=0,0,VLOOKUP(K2013,Kostenstellen!A:B,2,FALSE))</f>
        <v>0</v>
      </c>
      <c r="AU2013" s="68" t="str">
        <f t="shared" si="925"/>
        <v/>
      </c>
      <c r="AV2013" s="68" t="str">
        <f t="shared" si="926"/>
        <v/>
      </c>
      <c r="AW2013" s="68">
        <f>IF(AF2013=0,0,VLOOKUP($H2013,Leistungszahlen!$A$11:$H$158,4,FALSE))</f>
        <v>0</v>
      </c>
      <c r="AX2013" s="68">
        <f>IF(AF2013=0,0,VLOOKUP($H2013,Leistungszahlen!$A$11:$H$158,5,FALSE))</f>
        <v>0</v>
      </c>
      <c r="AY2013" s="68">
        <f>IF(AG2013=0,0,VLOOKUP($H2013,Leistungszahlen!$A$11:$H$158,6,FALSE))</f>
        <v>0</v>
      </c>
      <c r="AZ2013" s="68">
        <f t="shared" si="927"/>
        <v>0</v>
      </c>
      <c r="BA2013" s="68">
        <f t="shared" si="928"/>
        <v>0</v>
      </c>
      <c r="BC2013" s="68">
        <f t="shared" si="919"/>
        <v>0</v>
      </c>
      <c r="BD2013" s="285"/>
    </row>
    <row r="2014" spans="1:56" s="68" customFormat="1">
      <c r="A2014" s="200"/>
      <c r="B2014" s="200"/>
      <c r="C2014" s="200"/>
      <c r="D2014" s="200"/>
      <c r="E2014" s="200"/>
      <c r="F2014" s="200"/>
      <c r="G2014" s="200"/>
      <c r="H2014" s="201"/>
      <c r="I2014" s="202"/>
      <c r="J2014" s="200"/>
      <c r="K2014" s="176"/>
      <c r="L2014" s="176"/>
      <c r="M2014" s="176"/>
      <c r="N2014" s="286"/>
      <c r="O2014" s="286"/>
      <c r="P2014" s="176"/>
      <c r="Q2014" s="203">
        <f t="shared" si="920"/>
        <v>0</v>
      </c>
      <c r="R2014" s="203">
        <f t="shared" si="921"/>
        <v>0</v>
      </c>
      <c r="S2014" s="203">
        <f t="shared" si="922"/>
        <v>0</v>
      </c>
      <c r="T2014" s="203">
        <f t="shared" si="923"/>
        <v>0</v>
      </c>
      <c r="U2014" s="203">
        <f t="shared" si="924"/>
        <v>0</v>
      </c>
      <c r="V2014" s="175">
        <f>IF(Q2014&gt;0,VLOOKUP(Q2014,Jahresfaktoren!$A$11:$B$24,2,),0)</f>
        <v>0</v>
      </c>
      <c r="W2014" s="175">
        <f>IF(R2014&gt;0,VLOOKUP(R2014,Jahresfaktoren!$D$11:$E$24,2,),0)</f>
        <v>0</v>
      </c>
      <c r="X2014" s="175">
        <f>IF(S2014&gt;0,VLOOKUP(S2014,Jahresfaktoren!$A$28:$B$29,2,),0)</f>
        <v>0</v>
      </c>
      <c r="Y2014" s="175">
        <f>IF(T2014&gt;0,VLOOKUP(T2014,Jahresfaktoren!$A$28:$B$29,2,),0)</f>
        <v>0</v>
      </c>
      <c r="Z2014" s="175">
        <f>IF(U2014&gt;0,VLOOKUP(U2014,Jahresfaktoren!$A$32:$B$33,2,),)</f>
        <v>0</v>
      </c>
      <c r="AA2014" s="177" t="str">
        <f t="shared" si="909"/>
        <v/>
      </c>
      <c r="AB2014" s="177" t="str">
        <f t="shared" si="910"/>
        <v/>
      </c>
      <c r="AC2014" s="177" t="str">
        <f t="shared" si="911"/>
        <v/>
      </c>
      <c r="AD2014" s="177" t="str">
        <f t="shared" si="912"/>
        <v/>
      </c>
      <c r="AE2014" s="177" t="str">
        <f t="shared" si="913"/>
        <v/>
      </c>
      <c r="AF2014" s="178">
        <f>IF(Q2014&gt;0,VLOOKUP(H2014,Leistungszahlen!$A$11:$C$158,3,),0)</f>
        <v>0</v>
      </c>
      <c r="AG2014" s="178">
        <f>IF(R2014&gt;0,VLOOKUP(H2014,Leistungszahlen!$A$11:$F$158,6,),IF(T2014&gt;0,VLOOKUP(H2014,Leistungszahlen!$A$11:$F$158,6,),0))</f>
        <v>0</v>
      </c>
      <c r="AH2014" s="179">
        <f t="shared" si="929"/>
        <v>0</v>
      </c>
      <c r="AI2014" s="179">
        <f t="shared" si="930"/>
        <v>0</v>
      </c>
      <c r="AJ2014" s="179">
        <f t="shared" si="931"/>
        <v>0</v>
      </c>
      <c r="AK2014" s="179">
        <f t="shared" si="932"/>
        <v>0</v>
      </c>
      <c r="AL2014" s="179">
        <f t="shared" si="933"/>
        <v>0</v>
      </c>
      <c r="AM2014" s="180" t="str">
        <f>IF(L2014=1,Stundensätze!$D$13,IF(L2014=2,Stundensätze!$D$17,IF(L2014=4,Stundensätze!$D$21,"")))</f>
        <v/>
      </c>
      <c r="AN2014" s="180" t="str">
        <f>IF(L2014=1,Stundensätze!$D$15,IF(L2014=2,Stundensätze!$D$19,IF(L2014=4,Stundensätze!$D$23,"")))</f>
        <v/>
      </c>
      <c r="AO2014" s="180">
        <f t="shared" si="914"/>
        <v>0</v>
      </c>
      <c r="AP2014" s="180">
        <f t="shared" si="915"/>
        <v>0</v>
      </c>
      <c r="AQ2014" s="192" t="str">
        <f t="shared" si="916"/>
        <v/>
      </c>
      <c r="AR2014" s="192" t="str">
        <f t="shared" si="917"/>
        <v/>
      </c>
      <c r="AS2014" s="193">
        <f t="shared" si="918"/>
        <v>0</v>
      </c>
      <c r="AT2014" s="258">
        <f>IF(K2014=0,0,VLOOKUP(K2014,Kostenstellen!A:B,2,FALSE))</f>
        <v>0</v>
      </c>
      <c r="AU2014" s="68" t="str">
        <f t="shared" si="925"/>
        <v/>
      </c>
      <c r="AV2014" s="68" t="str">
        <f t="shared" si="926"/>
        <v/>
      </c>
      <c r="AW2014" s="68">
        <f>IF(AF2014=0,0,VLOOKUP($H2014,Leistungszahlen!$A$11:$H$158,4,FALSE))</f>
        <v>0</v>
      </c>
      <c r="AX2014" s="68">
        <f>IF(AF2014=0,0,VLOOKUP($H2014,Leistungszahlen!$A$11:$H$158,5,FALSE))</f>
        <v>0</v>
      </c>
      <c r="AY2014" s="68">
        <f>IF(AG2014=0,0,VLOOKUP($H2014,Leistungszahlen!$A$11:$H$158,6,FALSE))</f>
        <v>0</v>
      </c>
      <c r="AZ2014" s="68">
        <f t="shared" si="927"/>
        <v>0</v>
      </c>
      <c r="BA2014" s="68">
        <f t="shared" si="928"/>
        <v>0</v>
      </c>
      <c r="BC2014" s="68">
        <f t="shared" si="919"/>
        <v>0</v>
      </c>
      <c r="BD2014" s="285"/>
    </row>
    <row r="2015" spans="1:56" s="68" customFormat="1">
      <c r="A2015" s="200"/>
      <c r="B2015" s="200"/>
      <c r="C2015" s="200"/>
      <c r="D2015" s="200"/>
      <c r="E2015" s="200"/>
      <c r="F2015" s="200"/>
      <c r="G2015" s="200"/>
      <c r="H2015" s="201"/>
      <c r="I2015" s="202"/>
      <c r="J2015" s="200"/>
      <c r="K2015" s="176"/>
      <c r="L2015" s="176"/>
      <c r="M2015" s="176"/>
      <c r="N2015" s="286"/>
      <c r="O2015" s="286"/>
      <c r="P2015" s="176"/>
      <c r="Q2015" s="203">
        <f t="shared" si="920"/>
        <v>0</v>
      </c>
      <c r="R2015" s="203">
        <f t="shared" si="921"/>
        <v>0</v>
      </c>
      <c r="S2015" s="203">
        <f t="shared" si="922"/>
        <v>0</v>
      </c>
      <c r="T2015" s="203">
        <f t="shared" si="923"/>
        <v>0</v>
      </c>
      <c r="U2015" s="203">
        <f t="shared" si="924"/>
        <v>0</v>
      </c>
      <c r="V2015" s="175">
        <f>IF(Q2015&gt;0,VLOOKUP(Q2015,Jahresfaktoren!$A$11:$B$24,2,),0)</f>
        <v>0</v>
      </c>
      <c r="W2015" s="175">
        <f>IF(R2015&gt;0,VLOOKUP(R2015,Jahresfaktoren!$D$11:$E$24,2,),0)</f>
        <v>0</v>
      </c>
      <c r="X2015" s="175">
        <f>IF(S2015&gt;0,VLOOKUP(S2015,Jahresfaktoren!$A$28:$B$29,2,),0)</f>
        <v>0</v>
      </c>
      <c r="Y2015" s="175">
        <f>IF(T2015&gt;0,VLOOKUP(T2015,Jahresfaktoren!$A$28:$B$29,2,),0)</f>
        <v>0</v>
      </c>
      <c r="Z2015" s="175">
        <f>IF(U2015&gt;0,VLOOKUP(U2015,Jahresfaktoren!$A$32:$B$33,2,),)</f>
        <v>0</v>
      </c>
      <c r="AA2015" s="177" t="str">
        <f t="shared" si="909"/>
        <v/>
      </c>
      <c r="AB2015" s="177" t="str">
        <f t="shared" si="910"/>
        <v/>
      </c>
      <c r="AC2015" s="177" t="str">
        <f t="shared" si="911"/>
        <v/>
      </c>
      <c r="AD2015" s="177" t="str">
        <f t="shared" si="912"/>
        <v/>
      </c>
      <c r="AE2015" s="177" t="str">
        <f t="shared" si="913"/>
        <v/>
      </c>
      <c r="AF2015" s="178">
        <f>IF(Q2015&gt;0,VLOOKUP(H2015,Leistungszahlen!$A$11:$C$158,3,),0)</f>
        <v>0</v>
      </c>
      <c r="AG2015" s="178">
        <f>IF(R2015&gt;0,VLOOKUP(H2015,Leistungszahlen!$A$11:$F$158,6,),IF(T2015&gt;0,VLOOKUP(H2015,Leistungszahlen!$A$11:$F$158,6,),0))</f>
        <v>0</v>
      </c>
      <c r="AH2015" s="179">
        <f t="shared" si="929"/>
        <v>0</v>
      </c>
      <c r="AI2015" s="179">
        <f t="shared" si="930"/>
        <v>0</v>
      </c>
      <c r="AJ2015" s="179">
        <f t="shared" si="931"/>
        <v>0</v>
      </c>
      <c r="AK2015" s="179">
        <f t="shared" si="932"/>
        <v>0</v>
      </c>
      <c r="AL2015" s="179">
        <f t="shared" si="933"/>
        <v>0</v>
      </c>
      <c r="AM2015" s="180" t="str">
        <f>IF(L2015=1,Stundensätze!$D$13,IF(L2015=2,Stundensätze!$D$17,IF(L2015=4,Stundensätze!$D$21,"")))</f>
        <v/>
      </c>
      <c r="AN2015" s="180" t="str">
        <f>IF(L2015=1,Stundensätze!$D$15,IF(L2015=2,Stundensätze!$D$19,IF(L2015=4,Stundensätze!$D$23,"")))</f>
        <v/>
      </c>
      <c r="AO2015" s="180">
        <f t="shared" si="914"/>
        <v>0</v>
      </c>
      <c r="AP2015" s="180">
        <f t="shared" si="915"/>
        <v>0</v>
      </c>
      <c r="AQ2015" s="192" t="str">
        <f t="shared" si="916"/>
        <v/>
      </c>
      <c r="AR2015" s="192" t="str">
        <f t="shared" si="917"/>
        <v/>
      </c>
      <c r="AS2015" s="193">
        <f t="shared" si="918"/>
        <v>0</v>
      </c>
      <c r="AT2015" s="258">
        <f>IF(K2015=0,0,VLOOKUP(K2015,Kostenstellen!A:B,2,FALSE))</f>
        <v>0</v>
      </c>
      <c r="AU2015" s="68" t="str">
        <f t="shared" si="925"/>
        <v/>
      </c>
      <c r="AV2015" s="68" t="str">
        <f t="shared" si="926"/>
        <v/>
      </c>
      <c r="AW2015" s="68">
        <f>IF(AF2015=0,0,VLOOKUP($H2015,Leistungszahlen!$A$11:$H$158,4,FALSE))</f>
        <v>0</v>
      </c>
      <c r="AX2015" s="68">
        <f>IF(AF2015=0,0,VLOOKUP($H2015,Leistungszahlen!$A$11:$H$158,5,FALSE))</f>
        <v>0</v>
      </c>
      <c r="AY2015" s="68">
        <f>IF(AG2015=0,0,VLOOKUP($H2015,Leistungszahlen!$A$11:$H$158,6,FALSE))</f>
        <v>0</v>
      </c>
      <c r="AZ2015" s="68">
        <f t="shared" si="927"/>
        <v>0</v>
      </c>
      <c r="BA2015" s="68">
        <f t="shared" si="928"/>
        <v>0</v>
      </c>
      <c r="BC2015" s="68">
        <f t="shared" si="919"/>
        <v>0</v>
      </c>
      <c r="BD2015" s="285"/>
    </row>
    <row r="2016" spans="1:56" s="68" customFormat="1">
      <c r="A2016" s="200"/>
      <c r="B2016" s="200"/>
      <c r="C2016" s="200"/>
      <c r="D2016" s="200"/>
      <c r="E2016" s="200"/>
      <c r="F2016" s="200"/>
      <c r="G2016" s="200"/>
      <c r="H2016" s="201"/>
      <c r="I2016" s="202"/>
      <c r="J2016" s="200"/>
      <c r="K2016" s="176"/>
      <c r="L2016" s="176"/>
      <c r="M2016" s="176"/>
      <c r="N2016" s="286"/>
      <c r="O2016" s="286"/>
      <c r="P2016" s="176"/>
      <c r="Q2016" s="203">
        <f t="shared" si="920"/>
        <v>0</v>
      </c>
      <c r="R2016" s="203">
        <f t="shared" si="921"/>
        <v>0</v>
      </c>
      <c r="S2016" s="203">
        <f t="shared" si="922"/>
        <v>0</v>
      </c>
      <c r="T2016" s="203">
        <f t="shared" si="923"/>
        <v>0</v>
      </c>
      <c r="U2016" s="203">
        <f t="shared" si="924"/>
        <v>0</v>
      </c>
      <c r="V2016" s="175">
        <f>IF(Q2016&gt;0,VLOOKUP(Q2016,Jahresfaktoren!$A$11:$B$24,2,),0)</f>
        <v>0</v>
      </c>
      <c r="W2016" s="175">
        <f>IF(R2016&gt;0,VLOOKUP(R2016,Jahresfaktoren!$D$11:$E$24,2,),0)</f>
        <v>0</v>
      </c>
      <c r="X2016" s="175">
        <f>IF(S2016&gt;0,VLOOKUP(S2016,Jahresfaktoren!$A$28:$B$29,2,),0)</f>
        <v>0</v>
      </c>
      <c r="Y2016" s="175">
        <f>IF(T2016&gt;0,VLOOKUP(T2016,Jahresfaktoren!$A$28:$B$29,2,),0)</f>
        <v>0</v>
      </c>
      <c r="Z2016" s="175">
        <f>IF(U2016&gt;0,VLOOKUP(U2016,Jahresfaktoren!$A$32:$B$33,2,),)</f>
        <v>0</v>
      </c>
      <c r="AA2016" s="177" t="str">
        <f t="shared" si="909"/>
        <v/>
      </c>
      <c r="AB2016" s="177" t="str">
        <f t="shared" si="910"/>
        <v/>
      </c>
      <c r="AC2016" s="177" t="str">
        <f t="shared" si="911"/>
        <v/>
      </c>
      <c r="AD2016" s="177" t="str">
        <f t="shared" si="912"/>
        <v/>
      </c>
      <c r="AE2016" s="177" t="str">
        <f t="shared" si="913"/>
        <v/>
      </c>
      <c r="AF2016" s="178">
        <f>IF(Q2016&gt;0,VLOOKUP(H2016,Leistungszahlen!$A$11:$C$158,3,),0)</f>
        <v>0</v>
      </c>
      <c r="AG2016" s="178">
        <f>IF(R2016&gt;0,VLOOKUP(H2016,Leistungszahlen!$A$11:$F$158,6,),IF(T2016&gt;0,VLOOKUP(H2016,Leistungszahlen!$A$11:$F$158,6,),0))</f>
        <v>0</v>
      </c>
      <c r="AH2016" s="179">
        <f t="shared" si="929"/>
        <v>0</v>
      </c>
      <c r="AI2016" s="179">
        <f t="shared" si="930"/>
        <v>0</v>
      </c>
      <c r="AJ2016" s="179">
        <f t="shared" si="931"/>
        <v>0</v>
      </c>
      <c r="AK2016" s="179">
        <f t="shared" si="932"/>
        <v>0</v>
      </c>
      <c r="AL2016" s="179">
        <f t="shared" si="933"/>
        <v>0</v>
      </c>
      <c r="AM2016" s="180" t="str">
        <f>IF(L2016=1,Stundensätze!$D$13,IF(L2016=2,Stundensätze!$D$17,IF(L2016=4,Stundensätze!$D$21,"")))</f>
        <v/>
      </c>
      <c r="AN2016" s="180" t="str">
        <f>IF(L2016=1,Stundensätze!$D$15,IF(L2016=2,Stundensätze!$D$19,IF(L2016=4,Stundensätze!$D$23,"")))</f>
        <v/>
      </c>
      <c r="AO2016" s="180">
        <f t="shared" si="914"/>
        <v>0</v>
      </c>
      <c r="AP2016" s="180">
        <f t="shared" si="915"/>
        <v>0</v>
      </c>
      <c r="AQ2016" s="192" t="str">
        <f t="shared" si="916"/>
        <v/>
      </c>
      <c r="AR2016" s="192" t="str">
        <f t="shared" si="917"/>
        <v/>
      </c>
      <c r="AS2016" s="193">
        <f t="shared" si="918"/>
        <v>0</v>
      </c>
      <c r="AT2016" s="258">
        <f>IF(K2016=0,0,VLOOKUP(K2016,Kostenstellen!A:B,2,FALSE))</f>
        <v>0</v>
      </c>
      <c r="AU2016" s="68" t="str">
        <f t="shared" si="925"/>
        <v/>
      </c>
      <c r="AV2016" s="68" t="str">
        <f t="shared" si="926"/>
        <v/>
      </c>
      <c r="AW2016" s="68">
        <f>IF(AF2016=0,0,VLOOKUP($H2016,Leistungszahlen!$A$11:$H$158,4,FALSE))</f>
        <v>0</v>
      </c>
      <c r="AX2016" s="68">
        <f>IF(AF2016=0,0,VLOOKUP($H2016,Leistungszahlen!$A$11:$H$158,5,FALSE))</f>
        <v>0</v>
      </c>
      <c r="AY2016" s="68">
        <f>IF(AG2016=0,0,VLOOKUP($H2016,Leistungszahlen!$A$11:$H$158,6,FALSE))</f>
        <v>0</v>
      </c>
      <c r="AZ2016" s="68">
        <f t="shared" si="927"/>
        <v>0</v>
      </c>
      <c r="BA2016" s="68">
        <f t="shared" si="928"/>
        <v>0</v>
      </c>
      <c r="BC2016" s="68">
        <f t="shared" si="919"/>
        <v>0</v>
      </c>
      <c r="BD2016" s="285"/>
    </row>
    <row r="2017" spans="1:56" s="68" customFormat="1">
      <c r="A2017" s="200"/>
      <c r="B2017" s="200"/>
      <c r="C2017" s="200"/>
      <c r="D2017" s="200"/>
      <c r="E2017" s="200"/>
      <c r="F2017" s="200"/>
      <c r="G2017" s="200"/>
      <c r="H2017" s="201"/>
      <c r="I2017" s="202"/>
      <c r="J2017" s="200"/>
      <c r="K2017" s="176"/>
      <c r="L2017" s="176"/>
      <c r="M2017" s="176"/>
      <c r="N2017" s="286"/>
      <c r="O2017" s="286"/>
      <c r="P2017" s="176"/>
      <c r="Q2017" s="203">
        <f t="shared" si="920"/>
        <v>0</v>
      </c>
      <c r="R2017" s="203">
        <f t="shared" si="921"/>
        <v>0</v>
      </c>
      <c r="S2017" s="203">
        <f t="shared" si="922"/>
        <v>0</v>
      </c>
      <c r="T2017" s="203">
        <f t="shared" si="923"/>
        <v>0</v>
      </c>
      <c r="U2017" s="203">
        <f t="shared" si="924"/>
        <v>0</v>
      </c>
      <c r="V2017" s="175">
        <f>IF(Q2017&gt;0,VLOOKUP(Q2017,Jahresfaktoren!$A$11:$B$24,2,),0)</f>
        <v>0</v>
      </c>
      <c r="W2017" s="175">
        <f>IF(R2017&gt;0,VLOOKUP(R2017,Jahresfaktoren!$D$11:$E$24,2,),0)</f>
        <v>0</v>
      </c>
      <c r="X2017" s="175">
        <f>IF(S2017&gt;0,VLOOKUP(S2017,Jahresfaktoren!$A$28:$B$29,2,),0)</f>
        <v>0</v>
      </c>
      <c r="Y2017" s="175">
        <f>IF(T2017&gt;0,VLOOKUP(T2017,Jahresfaktoren!$A$28:$B$29,2,),0)</f>
        <v>0</v>
      </c>
      <c r="Z2017" s="175">
        <f>IF(U2017&gt;0,VLOOKUP(U2017,Jahresfaktoren!$A$32:$B$33,2,),)</f>
        <v>0</v>
      </c>
      <c r="AA2017" s="177" t="str">
        <f t="shared" si="909"/>
        <v/>
      </c>
      <c r="AB2017" s="177" t="str">
        <f t="shared" si="910"/>
        <v/>
      </c>
      <c r="AC2017" s="177" t="str">
        <f t="shared" si="911"/>
        <v/>
      </c>
      <c r="AD2017" s="177" t="str">
        <f t="shared" si="912"/>
        <v/>
      </c>
      <c r="AE2017" s="177" t="str">
        <f t="shared" si="913"/>
        <v/>
      </c>
      <c r="AF2017" s="178">
        <f>IF(Q2017&gt;0,VLOOKUP(H2017,Leistungszahlen!$A$11:$C$158,3,),0)</f>
        <v>0</v>
      </c>
      <c r="AG2017" s="178">
        <f>IF(R2017&gt;0,VLOOKUP(H2017,Leistungszahlen!$A$11:$F$158,6,),IF(T2017&gt;0,VLOOKUP(H2017,Leistungszahlen!$A$11:$F$158,6,),0))</f>
        <v>0</v>
      </c>
      <c r="AH2017" s="179">
        <f t="shared" si="929"/>
        <v>0</v>
      </c>
      <c r="AI2017" s="179">
        <f t="shared" si="930"/>
        <v>0</v>
      </c>
      <c r="AJ2017" s="179">
        <f t="shared" si="931"/>
        <v>0</v>
      </c>
      <c r="AK2017" s="179">
        <f t="shared" si="932"/>
        <v>0</v>
      </c>
      <c r="AL2017" s="179">
        <f t="shared" si="933"/>
        <v>0</v>
      </c>
      <c r="AM2017" s="180" t="str">
        <f>IF(L2017=1,Stundensätze!$D$13,IF(L2017=2,Stundensätze!$D$17,IF(L2017=4,Stundensätze!$D$21,"")))</f>
        <v/>
      </c>
      <c r="AN2017" s="180" t="str">
        <f>IF(L2017=1,Stundensätze!$D$15,IF(L2017=2,Stundensätze!$D$19,IF(L2017=4,Stundensätze!$D$23,"")))</f>
        <v/>
      </c>
      <c r="AO2017" s="180">
        <f t="shared" si="914"/>
        <v>0</v>
      </c>
      <c r="AP2017" s="180">
        <f t="shared" si="915"/>
        <v>0</v>
      </c>
      <c r="AQ2017" s="192" t="str">
        <f t="shared" si="916"/>
        <v/>
      </c>
      <c r="AR2017" s="192" t="str">
        <f t="shared" si="917"/>
        <v/>
      </c>
      <c r="AS2017" s="193">
        <f t="shared" si="918"/>
        <v>0</v>
      </c>
      <c r="AT2017" s="258">
        <f>IF(K2017=0,0,VLOOKUP(K2017,Kostenstellen!A:B,2,FALSE))</f>
        <v>0</v>
      </c>
      <c r="AU2017" s="68" t="str">
        <f t="shared" si="925"/>
        <v/>
      </c>
      <c r="AV2017" s="68" t="str">
        <f t="shared" si="926"/>
        <v/>
      </c>
      <c r="AW2017" s="68">
        <f>IF(AF2017=0,0,VLOOKUP($H2017,Leistungszahlen!$A$11:$H$158,4,FALSE))</f>
        <v>0</v>
      </c>
      <c r="AX2017" s="68">
        <f>IF(AF2017=0,0,VLOOKUP($H2017,Leistungszahlen!$A$11:$H$158,5,FALSE))</f>
        <v>0</v>
      </c>
      <c r="AY2017" s="68">
        <f>IF(AG2017=0,0,VLOOKUP($H2017,Leistungszahlen!$A$11:$H$158,6,FALSE))</f>
        <v>0</v>
      </c>
      <c r="AZ2017" s="68">
        <f t="shared" si="927"/>
        <v>0</v>
      </c>
      <c r="BA2017" s="68">
        <f t="shared" si="928"/>
        <v>0</v>
      </c>
      <c r="BC2017" s="68">
        <f t="shared" si="919"/>
        <v>0</v>
      </c>
      <c r="BD2017" s="285"/>
    </row>
    <row r="2018" spans="1:56" s="68" customFormat="1">
      <c r="A2018" s="200"/>
      <c r="B2018" s="200"/>
      <c r="C2018" s="200"/>
      <c r="D2018" s="200"/>
      <c r="E2018" s="200"/>
      <c r="F2018" s="200"/>
      <c r="G2018" s="200"/>
      <c r="H2018" s="201"/>
      <c r="I2018" s="202"/>
      <c r="J2018" s="200"/>
      <c r="K2018" s="176"/>
      <c r="L2018" s="176"/>
      <c r="M2018" s="176"/>
      <c r="N2018" s="286"/>
      <c r="O2018" s="286"/>
      <c r="P2018" s="176"/>
      <c r="Q2018" s="203">
        <f t="shared" si="920"/>
        <v>0</v>
      </c>
      <c r="R2018" s="203">
        <f t="shared" si="921"/>
        <v>0</v>
      </c>
      <c r="S2018" s="203">
        <f t="shared" si="922"/>
        <v>0</v>
      </c>
      <c r="T2018" s="203">
        <f t="shared" si="923"/>
        <v>0</v>
      </c>
      <c r="U2018" s="203">
        <f t="shared" si="924"/>
        <v>0</v>
      </c>
      <c r="V2018" s="175">
        <f>IF(Q2018&gt;0,VLOOKUP(Q2018,Jahresfaktoren!$A$11:$B$24,2,),0)</f>
        <v>0</v>
      </c>
      <c r="W2018" s="175">
        <f>IF(R2018&gt;0,VLOOKUP(R2018,Jahresfaktoren!$D$11:$E$24,2,),0)</f>
        <v>0</v>
      </c>
      <c r="X2018" s="175">
        <f>IF(S2018&gt;0,VLOOKUP(S2018,Jahresfaktoren!$A$28:$B$29,2,),0)</f>
        <v>0</v>
      </c>
      <c r="Y2018" s="175">
        <f>IF(T2018&gt;0,VLOOKUP(T2018,Jahresfaktoren!$A$28:$B$29,2,),0)</f>
        <v>0</v>
      </c>
      <c r="Z2018" s="175">
        <f>IF(U2018&gt;0,VLOOKUP(U2018,Jahresfaktoren!$A$32:$B$33,2,),)</f>
        <v>0</v>
      </c>
      <c r="AA2018" s="177" t="str">
        <f t="shared" si="909"/>
        <v/>
      </c>
      <c r="AB2018" s="177" t="str">
        <f t="shared" si="910"/>
        <v/>
      </c>
      <c r="AC2018" s="177" t="str">
        <f t="shared" si="911"/>
        <v/>
      </c>
      <c r="AD2018" s="177" t="str">
        <f t="shared" si="912"/>
        <v/>
      </c>
      <c r="AE2018" s="177" t="str">
        <f t="shared" si="913"/>
        <v/>
      </c>
      <c r="AF2018" s="178">
        <f>IF(Q2018&gt;0,VLOOKUP(H2018,Leistungszahlen!$A$11:$C$158,3,),0)</f>
        <v>0</v>
      </c>
      <c r="AG2018" s="178">
        <f>IF(R2018&gt;0,VLOOKUP(H2018,Leistungszahlen!$A$11:$F$158,6,),IF(T2018&gt;0,VLOOKUP(H2018,Leistungszahlen!$A$11:$F$158,6,),0))</f>
        <v>0</v>
      </c>
      <c r="AH2018" s="179">
        <f t="shared" si="929"/>
        <v>0</v>
      </c>
      <c r="AI2018" s="179">
        <f t="shared" si="930"/>
        <v>0</v>
      </c>
      <c r="AJ2018" s="179">
        <f t="shared" si="931"/>
        <v>0</v>
      </c>
      <c r="AK2018" s="179">
        <f t="shared" si="932"/>
        <v>0</v>
      </c>
      <c r="AL2018" s="179">
        <f t="shared" si="933"/>
        <v>0</v>
      </c>
      <c r="AM2018" s="180" t="str">
        <f>IF(L2018=1,Stundensätze!$D$13,IF(L2018=2,Stundensätze!$D$17,IF(L2018=4,Stundensätze!$D$21,"")))</f>
        <v/>
      </c>
      <c r="AN2018" s="180" t="str">
        <f>IF(L2018=1,Stundensätze!$D$15,IF(L2018=2,Stundensätze!$D$19,IF(L2018=4,Stundensätze!$D$23,"")))</f>
        <v/>
      </c>
      <c r="AO2018" s="180">
        <f t="shared" si="914"/>
        <v>0</v>
      </c>
      <c r="AP2018" s="180">
        <f t="shared" si="915"/>
        <v>0</v>
      </c>
      <c r="AQ2018" s="192" t="str">
        <f t="shared" si="916"/>
        <v/>
      </c>
      <c r="AR2018" s="192" t="str">
        <f t="shared" si="917"/>
        <v/>
      </c>
      <c r="AS2018" s="193">
        <f t="shared" si="918"/>
        <v>0</v>
      </c>
      <c r="AT2018" s="258">
        <f>IF(K2018=0,0,VLOOKUP(K2018,Kostenstellen!A:B,2,FALSE))</f>
        <v>0</v>
      </c>
      <c r="AU2018" s="68" t="str">
        <f t="shared" si="925"/>
        <v/>
      </c>
      <c r="AV2018" s="68" t="str">
        <f t="shared" si="926"/>
        <v/>
      </c>
      <c r="AW2018" s="68">
        <f>IF(AF2018=0,0,VLOOKUP($H2018,Leistungszahlen!$A$11:$H$158,4,FALSE))</f>
        <v>0</v>
      </c>
      <c r="AX2018" s="68">
        <f>IF(AF2018=0,0,VLOOKUP($H2018,Leistungszahlen!$A$11:$H$158,5,FALSE))</f>
        <v>0</v>
      </c>
      <c r="AY2018" s="68">
        <f>IF(AG2018=0,0,VLOOKUP($H2018,Leistungszahlen!$A$11:$H$158,6,FALSE))</f>
        <v>0</v>
      </c>
      <c r="AZ2018" s="68">
        <f t="shared" si="927"/>
        <v>0</v>
      </c>
      <c r="BA2018" s="68">
        <f t="shared" si="928"/>
        <v>0</v>
      </c>
      <c r="BC2018" s="68">
        <f t="shared" si="919"/>
        <v>0</v>
      </c>
      <c r="BD2018" s="285"/>
    </row>
    <row r="2019" spans="1:56" s="68" customFormat="1">
      <c r="A2019" s="200"/>
      <c r="B2019" s="200"/>
      <c r="C2019" s="200"/>
      <c r="D2019" s="200"/>
      <c r="E2019" s="200"/>
      <c r="F2019" s="200"/>
      <c r="G2019" s="200"/>
      <c r="H2019" s="201"/>
      <c r="I2019" s="202"/>
      <c r="J2019" s="200"/>
      <c r="K2019" s="176"/>
      <c r="L2019" s="176"/>
      <c r="M2019" s="176"/>
      <c r="N2019" s="286"/>
      <c r="O2019" s="286"/>
      <c r="P2019" s="176"/>
      <c r="Q2019" s="203">
        <f t="shared" si="920"/>
        <v>0</v>
      </c>
      <c r="R2019" s="203">
        <f t="shared" si="921"/>
        <v>0</v>
      </c>
      <c r="S2019" s="203">
        <f t="shared" si="922"/>
        <v>0</v>
      </c>
      <c r="T2019" s="203">
        <f t="shared" si="923"/>
        <v>0</v>
      </c>
      <c r="U2019" s="203">
        <f t="shared" si="924"/>
        <v>0</v>
      </c>
      <c r="V2019" s="175">
        <f>IF(Q2019&gt;0,VLOOKUP(Q2019,Jahresfaktoren!$A$11:$B$24,2,),0)</f>
        <v>0</v>
      </c>
      <c r="W2019" s="175">
        <f>IF(R2019&gt;0,VLOOKUP(R2019,Jahresfaktoren!$D$11:$E$24,2,),0)</f>
        <v>0</v>
      </c>
      <c r="X2019" s="175">
        <f>IF(S2019&gt;0,VLOOKUP(S2019,Jahresfaktoren!$A$28:$B$29,2,),0)</f>
        <v>0</v>
      </c>
      <c r="Y2019" s="175">
        <f>IF(T2019&gt;0,VLOOKUP(T2019,Jahresfaktoren!$A$28:$B$29,2,),0)</f>
        <v>0</v>
      </c>
      <c r="Z2019" s="175">
        <f>IF(U2019&gt;0,VLOOKUP(U2019,Jahresfaktoren!$A$32:$B$33,2,),)</f>
        <v>0</v>
      </c>
      <c r="AA2019" s="177" t="str">
        <f t="shared" si="909"/>
        <v/>
      </c>
      <c r="AB2019" s="177" t="str">
        <f t="shared" si="910"/>
        <v/>
      </c>
      <c r="AC2019" s="177" t="str">
        <f t="shared" si="911"/>
        <v/>
      </c>
      <c r="AD2019" s="177" t="str">
        <f t="shared" si="912"/>
        <v/>
      </c>
      <c r="AE2019" s="177" t="str">
        <f t="shared" si="913"/>
        <v/>
      </c>
      <c r="AF2019" s="178">
        <f>IF(Q2019&gt;0,VLOOKUP(H2019,Leistungszahlen!$A$11:$C$158,3,),0)</f>
        <v>0</v>
      </c>
      <c r="AG2019" s="178">
        <f>IF(R2019&gt;0,VLOOKUP(H2019,Leistungszahlen!$A$11:$F$158,6,),IF(T2019&gt;0,VLOOKUP(H2019,Leistungszahlen!$A$11:$F$158,6,),0))</f>
        <v>0</v>
      </c>
      <c r="AH2019" s="179">
        <f t="shared" si="929"/>
        <v>0</v>
      </c>
      <c r="AI2019" s="179">
        <f t="shared" si="930"/>
        <v>0</v>
      </c>
      <c r="AJ2019" s="179">
        <f t="shared" si="931"/>
        <v>0</v>
      </c>
      <c r="AK2019" s="179">
        <f t="shared" si="932"/>
        <v>0</v>
      </c>
      <c r="AL2019" s="179">
        <f t="shared" si="933"/>
        <v>0</v>
      </c>
      <c r="AM2019" s="180" t="str">
        <f>IF(L2019=1,Stundensätze!$D$13,IF(L2019=2,Stundensätze!$D$17,IF(L2019=4,Stundensätze!$D$21,"")))</f>
        <v/>
      </c>
      <c r="AN2019" s="180" t="str">
        <f>IF(L2019=1,Stundensätze!$D$15,IF(L2019=2,Stundensätze!$D$19,IF(L2019=4,Stundensätze!$D$23,"")))</f>
        <v/>
      </c>
      <c r="AO2019" s="180">
        <f t="shared" si="914"/>
        <v>0</v>
      </c>
      <c r="AP2019" s="180">
        <f t="shared" si="915"/>
        <v>0</v>
      </c>
      <c r="AQ2019" s="192" t="str">
        <f t="shared" si="916"/>
        <v/>
      </c>
      <c r="AR2019" s="192" t="str">
        <f t="shared" si="917"/>
        <v/>
      </c>
      <c r="AS2019" s="193">
        <f t="shared" si="918"/>
        <v>0</v>
      </c>
      <c r="AT2019" s="258">
        <f>IF(K2019=0,0,VLOOKUP(K2019,Kostenstellen!A:B,2,FALSE))</f>
        <v>0</v>
      </c>
      <c r="AU2019" s="68" t="str">
        <f t="shared" si="925"/>
        <v/>
      </c>
      <c r="AV2019" s="68" t="str">
        <f t="shared" si="926"/>
        <v/>
      </c>
      <c r="AW2019" s="68">
        <f>IF(AF2019=0,0,VLOOKUP($H2019,Leistungszahlen!$A$11:$H$158,4,FALSE))</f>
        <v>0</v>
      </c>
      <c r="AX2019" s="68">
        <f>IF(AF2019=0,0,VLOOKUP($H2019,Leistungszahlen!$A$11:$H$158,5,FALSE))</f>
        <v>0</v>
      </c>
      <c r="AY2019" s="68">
        <f>IF(AG2019=0,0,VLOOKUP($H2019,Leistungszahlen!$A$11:$H$158,6,FALSE))</f>
        <v>0</v>
      </c>
      <c r="AZ2019" s="68">
        <f t="shared" si="927"/>
        <v>0</v>
      </c>
      <c r="BA2019" s="68">
        <f t="shared" si="928"/>
        <v>0</v>
      </c>
      <c r="BC2019" s="68">
        <f t="shared" si="919"/>
        <v>0</v>
      </c>
      <c r="BD2019" s="285"/>
    </row>
    <row r="2020" spans="1:56" s="68" customFormat="1">
      <c r="A2020" s="200"/>
      <c r="B2020" s="200"/>
      <c r="C2020" s="200"/>
      <c r="D2020" s="200"/>
      <c r="E2020" s="200"/>
      <c r="F2020" s="200"/>
      <c r="G2020" s="200"/>
      <c r="H2020" s="201"/>
      <c r="I2020" s="202"/>
      <c r="J2020" s="200"/>
      <c r="K2020" s="176"/>
      <c r="L2020" s="176"/>
      <c r="M2020" s="176"/>
      <c r="N2020" s="286"/>
      <c r="O2020" s="286"/>
      <c r="P2020" s="176"/>
      <c r="Q2020" s="203">
        <f t="shared" si="920"/>
        <v>0</v>
      </c>
      <c r="R2020" s="203">
        <f t="shared" si="921"/>
        <v>0</v>
      </c>
      <c r="S2020" s="203">
        <f t="shared" si="922"/>
        <v>0</v>
      </c>
      <c r="T2020" s="203">
        <f t="shared" si="923"/>
        <v>0</v>
      </c>
      <c r="U2020" s="203">
        <f t="shared" si="924"/>
        <v>0</v>
      </c>
      <c r="V2020" s="175">
        <f>IF(Q2020&gt;0,VLOOKUP(Q2020,Jahresfaktoren!$A$11:$B$24,2,),0)</f>
        <v>0</v>
      </c>
      <c r="W2020" s="175">
        <f>IF(R2020&gt;0,VLOOKUP(R2020,Jahresfaktoren!$D$11:$E$24,2,),0)</f>
        <v>0</v>
      </c>
      <c r="X2020" s="175">
        <f>IF(S2020&gt;0,VLOOKUP(S2020,Jahresfaktoren!$A$28:$B$29,2,),0)</f>
        <v>0</v>
      </c>
      <c r="Y2020" s="175">
        <f>IF(T2020&gt;0,VLOOKUP(T2020,Jahresfaktoren!$A$28:$B$29,2,),0)</f>
        <v>0</v>
      </c>
      <c r="Z2020" s="175">
        <f>IF(U2020&gt;0,VLOOKUP(U2020,Jahresfaktoren!$A$32:$B$33,2,),)</f>
        <v>0</v>
      </c>
      <c r="AA2020" s="177" t="str">
        <f t="shared" si="909"/>
        <v/>
      </c>
      <c r="AB2020" s="177" t="str">
        <f t="shared" si="910"/>
        <v/>
      </c>
      <c r="AC2020" s="177" t="str">
        <f t="shared" si="911"/>
        <v/>
      </c>
      <c r="AD2020" s="177" t="str">
        <f t="shared" si="912"/>
        <v/>
      </c>
      <c r="AE2020" s="177" t="str">
        <f t="shared" si="913"/>
        <v/>
      </c>
      <c r="AF2020" s="178">
        <f>IF(Q2020&gt;0,VLOOKUP(H2020,Leistungszahlen!$A$11:$C$158,3,),0)</f>
        <v>0</v>
      </c>
      <c r="AG2020" s="178">
        <f>IF(R2020&gt;0,VLOOKUP(H2020,Leistungszahlen!$A$11:$F$158,6,),IF(T2020&gt;0,VLOOKUP(H2020,Leistungszahlen!$A$11:$F$158,6,),0))</f>
        <v>0</v>
      </c>
      <c r="AH2020" s="179">
        <f t="shared" si="929"/>
        <v>0</v>
      </c>
      <c r="AI2020" s="179">
        <f t="shared" si="930"/>
        <v>0</v>
      </c>
      <c r="AJ2020" s="179">
        <f t="shared" si="931"/>
        <v>0</v>
      </c>
      <c r="AK2020" s="179">
        <f t="shared" si="932"/>
        <v>0</v>
      </c>
      <c r="AL2020" s="179">
        <f t="shared" si="933"/>
        <v>0</v>
      </c>
      <c r="AM2020" s="180" t="str">
        <f>IF(L2020=1,Stundensätze!$D$13,IF(L2020=2,Stundensätze!$D$17,IF(L2020=4,Stundensätze!$D$21,"")))</f>
        <v/>
      </c>
      <c r="AN2020" s="180" t="str">
        <f>IF(L2020=1,Stundensätze!$D$15,IF(L2020=2,Stundensätze!$D$19,IF(L2020=4,Stundensätze!$D$23,"")))</f>
        <v/>
      </c>
      <c r="AO2020" s="180">
        <f t="shared" si="914"/>
        <v>0</v>
      </c>
      <c r="AP2020" s="180">
        <f t="shared" si="915"/>
        <v>0</v>
      </c>
      <c r="AQ2020" s="192" t="str">
        <f t="shared" si="916"/>
        <v/>
      </c>
      <c r="AR2020" s="192" t="str">
        <f t="shared" si="917"/>
        <v/>
      </c>
      <c r="AS2020" s="193">
        <f t="shared" si="918"/>
        <v>0</v>
      </c>
      <c r="AT2020" s="258">
        <f>IF(K2020=0,0,VLOOKUP(K2020,Kostenstellen!A:B,2,FALSE))</f>
        <v>0</v>
      </c>
      <c r="AU2020" s="68" t="str">
        <f t="shared" si="925"/>
        <v/>
      </c>
      <c r="AV2020" s="68" t="str">
        <f t="shared" si="926"/>
        <v/>
      </c>
      <c r="AW2020" s="68">
        <f>IF(AF2020=0,0,VLOOKUP($H2020,Leistungszahlen!$A$11:$H$158,4,FALSE))</f>
        <v>0</v>
      </c>
      <c r="AX2020" s="68">
        <f>IF(AF2020=0,0,VLOOKUP($H2020,Leistungszahlen!$A$11:$H$158,5,FALSE))</f>
        <v>0</v>
      </c>
      <c r="AY2020" s="68">
        <f>IF(AG2020=0,0,VLOOKUP($H2020,Leistungszahlen!$A$11:$H$158,6,FALSE))</f>
        <v>0</v>
      </c>
      <c r="AZ2020" s="68">
        <f t="shared" si="927"/>
        <v>0</v>
      </c>
      <c r="BA2020" s="68">
        <f t="shared" si="928"/>
        <v>0</v>
      </c>
      <c r="BC2020" s="68">
        <f t="shared" si="919"/>
        <v>0</v>
      </c>
      <c r="BD2020" s="285"/>
    </row>
    <row r="2021" spans="1:56" s="68" customFormat="1">
      <c r="A2021" s="200"/>
      <c r="B2021" s="200"/>
      <c r="C2021" s="200"/>
      <c r="D2021" s="200"/>
      <c r="E2021" s="200"/>
      <c r="F2021" s="200"/>
      <c r="G2021" s="200"/>
      <c r="H2021" s="201"/>
      <c r="I2021" s="202"/>
      <c r="J2021" s="200"/>
      <c r="K2021" s="176"/>
      <c r="L2021" s="176"/>
      <c r="M2021" s="176"/>
      <c r="N2021" s="286"/>
      <c r="O2021" s="286"/>
      <c r="P2021" s="176"/>
      <c r="Q2021" s="203">
        <f t="shared" si="920"/>
        <v>0</v>
      </c>
      <c r="R2021" s="203">
        <f t="shared" si="921"/>
        <v>0</v>
      </c>
      <c r="S2021" s="203">
        <f t="shared" si="922"/>
        <v>0</v>
      </c>
      <c r="T2021" s="203">
        <f t="shared" si="923"/>
        <v>0</v>
      </c>
      <c r="U2021" s="203">
        <f t="shared" si="924"/>
        <v>0</v>
      </c>
      <c r="V2021" s="175">
        <f>IF(Q2021&gt;0,VLOOKUP(Q2021,Jahresfaktoren!$A$11:$B$24,2,),0)</f>
        <v>0</v>
      </c>
      <c r="W2021" s="175">
        <f>IF(R2021&gt;0,VLOOKUP(R2021,Jahresfaktoren!$D$11:$E$24,2,),0)</f>
        <v>0</v>
      </c>
      <c r="X2021" s="175">
        <f>IF(S2021&gt;0,VLOOKUP(S2021,Jahresfaktoren!$A$28:$B$29,2,),0)</f>
        <v>0</v>
      </c>
      <c r="Y2021" s="175">
        <f>IF(T2021&gt;0,VLOOKUP(T2021,Jahresfaktoren!$A$28:$B$29,2,),0)</f>
        <v>0</v>
      </c>
      <c r="Z2021" s="175">
        <f>IF(U2021&gt;0,VLOOKUP(U2021,Jahresfaktoren!$A$32:$B$33,2,),)</f>
        <v>0</v>
      </c>
      <c r="AA2021" s="177" t="str">
        <f t="shared" si="909"/>
        <v/>
      </c>
      <c r="AB2021" s="177" t="str">
        <f t="shared" si="910"/>
        <v/>
      </c>
      <c r="AC2021" s="177" t="str">
        <f t="shared" si="911"/>
        <v/>
      </c>
      <c r="AD2021" s="177" t="str">
        <f t="shared" si="912"/>
        <v/>
      </c>
      <c r="AE2021" s="177" t="str">
        <f t="shared" si="913"/>
        <v/>
      </c>
      <c r="AF2021" s="178">
        <f>IF(Q2021&gt;0,VLOOKUP(H2021,Leistungszahlen!$A$11:$C$158,3,),0)</f>
        <v>0</v>
      </c>
      <c r="AG2021" s="178">
        <f>IF(R2021&gt;0,VLOOKUP(H2021,Leistungszahlen!$A$11:$F$158,6,),IF(T2021&gt;0,VLOOKUP(H2021,Leistungszahlen!$A$11:$F$158,6,),0))</f>
        <v>0</v>
      </c>
      <c r="AH2021" s="179">
        <f t="shared" si="929"/>
        <v>0</v>
      </c>
      <c r="AI2021" s="179">
        <f t="shared" si="930"/>
        <v>0</v>
      </c>
      <c r="AJ2021" s="179">
        <f t="shared" si="931"/>
        <v>0</v>
      </c>
      <c r="AK2021" s="179">
        <f t="shared" si="932"/>
        <v>0</v>
      </c>
      <c r="AL2021" s="179">
        <f t="shared" si="933"/>
        <v>0</v>
      </c>
      <c r="AM2021" s="180" t="str">
        <f>IF(L2021=1,Stundensätze!$D$13,IF(L2021=2,Stundensätze!$D$17,IF(L2021=4,Stundensätze!$D$21,"")))</f>
        <v/>
      </c>
      <c r="AN2021" s="180" t="str">
        <f>IF(L2021=1,Stundensätze!$D$15,IF(L2021=2,Stundensätze!$D$19,IF(L2021=4,Stundensätze!$D$23,"")))</f>
        <v/>
      </c>
      <c r="AO2021" s="180">
        <f t="shared" si="914"/>
        <v>0</v>
      </c>
      <c r="AP2021" s="180">
        <f t="shared" si="915"/>
        <v>0</v>
      </c>
      <c r="AQ2021" s="192" t="str">
        <f t="shared" si="916"/>
        <v/>
      </c>
      <c r="AR2021" s="192" t="str">
        <f t="shared" si="917"/>
        <v/>
      </c>
      <c r="AS2021" s="193">
        <f t="shared" si="918"/>
        <v>0</v>
      </c>
      <c r="AT2021" s="258">
        <f>IF(K2021=0,0,VLOOKUP(K2021,Kostenstellen!A:B,2,FALSE))</f>
        <v>0</v>
      </c>
      <c r="AU2021" s="68" t="str">
        <f t="shared" si="925"/>
        <v/>
      </c>
      <c r="AV2021" s="68" t="str">
        <f t="shared" si="926"/>
        <v/>
      </c>
      <c r="AW2021" s="68">
        <f>IF(AF2021=0,0,VLOOKUP($H2021,Leistungszahlen!$A$11:$H$158,4,FALSE))</f>
        <v>0</v>
      </c>
      <c r="AX2021" s="68">
        <f>IF(AF2021=0,0,VLOOKUP($H2021,Leistungszahlen!$A$11:$H$158,5,FALSE))</f>
        <v>0</v>
      </c>
      <c r="AY2021" s="68">
        <f>IF(AG2021=0,0,VLOOKUP($H2021,Leistungszahlen!$A$11:$H$158,6,FALSE))</f>
        <v>0</v>
      </c>
      <c r="AZ2021" s="68">
        <f t="shared" si="927"/>
        <v>0</v>
      </c>
      <c r="BA2021" s="68">
        <f t="shared" si="928"/>
        <v>0</v>
      </c>
      <c r="BC2021" s="68">
        <f t="shared" si="919"/>
        <v>0</v>
      </c>
      <c r="BD2021" s="285"/>
    </row>
    <row r="2022" spans="1:56" s="68" customFormat="1">
      <c r="A2022" s="200"/>
      <c r="B2022" s="200"/>
      <c r="C2022" s="200"/>
      <c r="D2022" s="200"/>
      <c r="E2022" s="200"/>
      <c r="F2022" s="200"/>
      <c r="G2022" s="200"/>
      <c r="H2022" s="201"/>
      <c r="I2022" s="202"/>
      <c r="J2022" s="200"/>
      <c r="K2022" s="176"/>
      <c r="L2022" s="176"/>
      <c r="M2022" s="176"/>
      <c r="N2022" s="286"/>
      <c r="O2022" s="286"/>
      <c r="P2022" s="176"/>
      <c r="Q2022" s="203">
        <f t="shared" si="920"/>
        <v>0</v>
      </c>
      <c r="R2022" s="203">
        <f t="shared" si="921"/>
        <v>0</v>
      </c>
      <c r="S2022" s="203">
        <f t="shared" si="922"/>
        <v>0</v>
      </c>
      <c r="T2022" s="203">
        <f t="shared" si="923"/>
        <v>0</v>
      </c>
      <c r="U2022" s="203">
        <f t="shared" si="924"/>
        <v>0</v>
      </c>
      <c r="V2022" s="175">
        <f>IF(Q2022&gt;0,VLOOKUP(Q2022,Jahresfaktoren!$A$11:$B$24,2,),0)</f>
        <v>0</v>
      </c>
      <c r="W2022" s="175">
        <f>IF(R2022&gt;0,VLOOKUP(R2022,Jahresfaktoren!$D$11:$E$24,2,),0)</f>
        <v>0</v>
      </c>
      <c r="X2022" s="175">
        <f>IF(S2022&gt;0,VLOOKUP(S2022,Jahresfaktoren!$A$28:$B$29,2,),0)</f>
        <v>0</v>
      </c>
      <c r="Y2022" s="175">
        <f>IF(T2022&gt;0,VLOOKUP(T2022,Jahresfaktoren!$A$28:$B$29,2,),0)</f>
        <v>0</v>
      </c>
      <c r="Z2022" s="175">
        <f>IF(U2022&gt;0,VLOOKUP(U2022,Jahresfaktoren!$A$32:$B$33,2,),)</f>
        <v>0</v>
      </c>
      <c r="AA2022" s="177" t="str">
        <f t="shared" si="909"/>
        <v/>
      </c>
      <c r="AB2022" s="177" t="str">
        <f t="shared" si="910"/>
        <v/>
      </c>
      <c r="AC2022" s="177" t="str">
        <f t="shared" si="911"/>
        <v/>
      </c>
      <c r="AD2022" s="177" t="str">
        <f t="shared" si="912"/>
        <v/>
      </c>
      <c r="AE2022" s="177" t="str">
        <f t="shared" si="913"/>
        <v/>
      </c>
      <c r="AF2022" s="178">
        <f>IF(Q2022&gt;0,VLOOKUP(H2022,Leistungszahlen!$A$11:$C$158,3,),0)</f>
        <v>0</v>
      </c>
      <c r="AG2022" s="178">
        <f>IF(R2022&gt;0,VLOOKUP(H2022,Leistungszahlen!$A$11:$F$158,6,),IF(T2022&gt;0,VLOOKUP(H2022,Leistungszahlen!$A$11:$F$158,6,),0))</f>
        <v>0</v>
      </c>
      <c r="AH2022" s="179">
        <f t="shared" si="929"/>
        <v>0</v>
      </c>
      <c r="AI2022" s="179">
        <f t="shared" si="930"/>
        <v>0</v>
      </c>
      <c r="AJ2022" s="179">
        <f t="shared" si="931"/>
        <v>0</v>
      </c>
      <c r="AK2022" s="179">
        <f t="shared" si="932"/>
        <v>0</v>
      </c>
      <c r="AL2022" s="179">
        <f t="shared" si="933"/>
        <v>0</v>
      </c>
      <c r="AM2022" s="180" t="str">
        <f>IF(L2022=1,Stundensätze!$D$13,IF(L2022=2,Stundensätze!$D$17,IF(L2022=4,Stundensätze!$D$21,"")))</f>
        <v/>
      </c>
      <c r="AN2022" s="180" t="str">
        <f>IF(L2022=1,Stundensätze!$D$15,IF(L2022=2,Stundensätze!$D$19,IF(L2022=4,Stundensätze!$D$23,"")))</f>
        <v/>
      </c>
      <c r="AO2022" s="180">
        <f t="shared" si="914"/>
        <v>0</v>
      </c>
      <c r="AP2022" s="180">
        <f t="shared" si="915"/>
        <v>0</v>
      </c>
      <c r="AQ2022" s="192" t="str">
        <f t="shared" si="916"/>
        <v/>
      </c>
      <c r="AR2022" s="192" t="str">
        <f t="shared" si="917"/>
        <v/>
      </c>
      <c r="AS2022" s="193">
        <f t="shared" si="918"/>
        <v>0</v>
      </c>
      <c r="AT2022" s="258">
        <f>IF(K2022=0,0,VLOOKUP(K2022,Kostenstellen!A:B,2,FALSE))</f>
        <v>0</v>
      </c>
      <c r="AU2022" s="68" t="str">
        <f t="shared" si="925"/>
        <v/>
      </c>
      <c r="AV2022" s="68" t="str">
        <f t="shared" si="926"/>
        <v/>
      </c>
      <c r="AW2022" s="68">
        <f>IF(AF2022=0,0,VLOOKUP($H2022,Leistungszahlen!$A$11:$H$158,4,FALSE))</f>
        <v>0</v>
      </c>
      <c r="AX2022" s="68">
        <f>IF(AF2022=0,0,VLOOKUP($H2022,Leistungszahlen!$A$11:$H$158,5,FALSE))</f>
        <v>0</v>
      </c>
      <c r="AY2022" s="68">
        <f>IF(AG2022=0,0,VLOOKUP($H2022,Leistungszahlen!$A$11:$H$158,6,FALSE))</f>
        <v>0</v>
      </c>
      <c r="AZ2022" s="68">
        <f t="shared" si="927"/>
        <v>0</v>
      </c>
      <c r="BA2022" s="68">
        <f t="shared" si="928"/>
        <v>0</v>
      </c>
      <c r="BC2022" s="68">
        <f t="shared" si="919"/>
        <v>0</v>
      </c>
      <c r="BD2022" s="285"/>
    </row>
    <row r="2023" spans="1:56" s="68" customFormat="1">
      <c r="A2023" s="200"/>
      <c r="B2023" s="200"/>
      <c r="C2023" s="200"/>
      <c r="D2023" s="200"/>
      <c r="E2023" s="200"/>
      <c r="F2023" s="200"/>
      <c r="G2023" s="200"/>
      <c r="H2023" s="201"/>
      <c r="I2023" s="202"/>
      <c r="J2023" s="200"/>
      <c r="K2023" s="176"/>
      <c r="L2023" s="176"/>
      <c r="M2023" s="176"/>
      <c r="N2023" s="286"/>
      <c r="O2023" s="286"/>
      <c r="P2023" s="176"/>
      <c r="Q2023" s="203">
        <f t="shared" si="920"/>
        <v>0</v>
      </c>
      <c r="R2023" s="203">
        <f t="shared" si="921"/>
        <v>0</v>
      </c>
      <c r="S2023" s="203">
        <f t="shared" si="922"/>
        <v>0</v>
      </c>
      <c r="T2023" s="203">
        <f t="shared" si="923"/>
        <v>0</v>
      </c>
      <c r="U2023" s="203">
        <f t="shared" si="924"/>
        <v>0</v>
      </c>
      <c r="V2023" s="175">
        <f>IF(Q2023&gt;0,VLOOKUP(Q2023,Jahresfaktoren!$A$11:$B$24,2,),0)</f>
        <v>0</v>
      </c>
      <c r="W2023" s="175">
        <f>IF(R2023&gt;0,VLOOKUP(R2023,Jahresfaktoren!$D$11:$E$24,2,),0)</f>
        <v>0</v>
      </c>
      <c r="X2023" s="175">
        <f>IF(S2023&gt;0,VLOOKUP(S2023,Jahresfaktoren!$A$28:$B$29,2,),0)</f>
        <v>0</v>
      </c>
      <c r="Y2023" s="175">
        <f>IF(T2023&gt;0,VLOOKUP(T2023,Jahresfaktoren!$A$28:$B$29,2,),0)</f>
        <v>0</v>
      </c>
      <c r="Z2023" s="175">
        <f>IF(U2023&gt;0,VLOOKUP(U2023,Jahresfaktoren!$A$32:$B$33,2,),)</f>
        <v>0</v>
      </c>
      <c r="AA2023" s="177" t="str">
        <f t="shared" si="909"/>
        <v/>
      </c>
      <c r="AB2023" s="177" t="str">
        <f t="shared" si="910"/>
        <v/>
      </c>
      <c r="AC2023" s="177" t="str">
        <f t="shared" si="911"/>
        <v/>
      </c>
      <c r="AD2023" s="177" t="str">
        <f t="shared" si="912"/>
        <v/>
      </c>
      <c r="AE2023" s="177" t="str">
        <f t="shared" si="913"/>
        <v/>
      </c>
      <c r="AF2023" s="178">
        <f>IF(Q2023&gt;0,VLOOKUP(H2023,Leistungszahlen!$A$11:$C$158,3,),0)</f>
        <v>0</v>
      </c>
      <c r="AG2023" s="178">
        <f>IF(R2023&gt;0,VLOOKUP(H2023,Leistungszahlen!$A$11:$F$158,6,),IF(T2023&gt;0,VLOOKUP(H2023,Leistungszahlen!$A$11:$F$158,6,),0))</f>
        <v>0</v>
      </c>
      <c r="AH2023" s="179">
        <f t="shared" si="929"/>
        <v>0</v>
      </c>
      <c r="AI2023" s="179">
        <f t="shared" si="930"/>
        <v>0</v>
      </c>
      <c r="AJ2023" s="179">
        <f t="shared" si="931"/>
        <v>0</v>
      </c>
      <c r="AK2023" s="179">
        <f t="shared" si="932"/>
        <v>0</v>
      </c>
      <c r="AL2023" s="179">
        <f t="shared" si="933"/>
        <v>0</v>
      </c>
      <c r="AM2023" s="180" t="str">
        <f>IF(L2023=1,Stundensätze!$D$13,IF(L2023=2,Stundensätze!$D$17,IF(L2023=4,Stundensätze!$D$21,"")))</f>
        <v/>
      </c>
      <c r="AN2023" s="180" t="str">
        <f>IF(L2023=1,Stundensätze!$D$15,IF(L2023=2,Stundensätze!$D$19,IF(L2023=4,Stundensätze!$D$23,"")))</f>
        <v/>
      </c>
      <c r="AO2023" s="180">
        <f t="shared" si="914"/>
        <v>0</v>
      </c>
      <c r="AP2023" s="180">
        <f t="shared" si="915"/>
        <v>0</v>
      </c>
      <c r="AQ2023" s="192" t="str">
        <f t="shared" si="916"/>
        <v/>
      </c>
      <c r="AR2023" s="192" t="str">
        <f t="shared" si="917"/>
        <v/>
      </c>
      <c r="AS2023" s="193">
        <f t="shared" si="918"/>
        <v>0</v>
      </c>
      <c r="AT2023" s="258">
        <f>IF(K2023=0,0,VLOOKUP(K2023,Kostenstellen!A:B,2,FALSE))</f>
        <v>0</v>
      </c>
      <c r="AU2023" s="68" t="str">
        <f t="shared" si="925"/>
        <v/>
      </c>
      <c r="AV2023" s="68" t="str">
        <f t="shared" si="926"/>
        <v/>
      </c>
      <c r="AW2023" s="68">
        <f>IF(AF2023=0,0,VLOOKUP($H2023,Leistungszahlen!$A$11:$H$158,4,FALSE))</f>
        <v>0</v>
      </c>
      <c r="AX2023" s="68">
        <f>IF(AF2023=0,0,VLOOKUP($H2023,Leistungszahlen!$A$11:$H$158,5,FALSE))</f>
        <v>0</v>
      </c>
      <c r="AY2023" s="68">
        <f>IF(AG2023=0,0,VLOOKUP($H2023,Leistungszahlen!$A$11:$H$158,6,FALSE))</f>
        <v>0</v>
      </c>
      <c r="AZ2023" s="68">
        <f t="shared" si="927"/>
        <v>0</v>
      </c>
      <c r="BA2023" s="68">
        <f t="shared" si="928"/>
        <v>0</v>
      </c>
      <c r="BC2023" s="68">
        <f t="shared" si="919"/>
        <v>0</v>
      </c>
      <c r="BD2023" s="285"/>
    </row>
    <row r="2024" spans="1:56" s="68" customFormat="1">
      <c r="A2024" s="200"/>
      <c r="B2024" s="200"/>
      <c r="C2024" s="200"/>
      <c r="D2024" s="200"/>
      <c r="E2024" s="200"/>
      <c r="F2024" s="200"/>
      <c r="G2024" s="200"/>
      <c r="H2024" s="201"/>
      <c r="I2024" s="202"/>
      <c r="J2024" s="200"/>
      <c r="K2024" s="176"/>
      <c r="L2024" s="176"/>
      <c r="M2024" s="176"/>
      <c r="N2024" s="286"/>
      <c r="O2024" s="286"/>
      <c r="P2024" s="176"/>
      <c r="Q2024" s="203">
        <f t="shared" si="920"/>
        <v>0</v>
      </c>
      <c r="R2024" s="203">
        <f t="shared" si="921"/>
        <v>0</v>
      </c>
      <c r="S2024" s="203">
        <f t="shared" si="922"/>
        <v>0</v>
      </c>
      <c r="T2024" s="203">
        <f t="shared" si="923"/>
        <v>0</v>
      </c>
      <c r="U2024" s="203">
        <f t="shared" si="924"/>
        <v>0</v>
      </c>
      <c r="V2024" s="175">
        <f>IF(Q2024&gt;0,VLOOKUP(Q2024,Jahresfaktoren!$A$11:$B$24,2,),0)</f>
        <v>0</v>
      </c>
      <c r="W2024" s="175">
        <f>IF(R2024&gt;0,VLOOKUP(R2024,Jahresfaktoren!$D$11:$E$24,2,),0)</f>
        <v>0</v>
      </c>
      <c r="X2024" s="175">
        <f>IF(S2024&gt;0,VLOOKUP(S2024,Jahresfaktoren!$A$28:$B$29,2,),0)</f>
        <v>0</v>
      </c>
      <c r="Y2024" s="175">
        <f>IF(T2024&gt;0,VLOOKUP(T2024,Jahresfaktoren!$A$28:$B$29,2,),0)</f>
        <v>0</v>
      </c>
      <c r="Z2024" s="175">
        <f>IF(U2024&gt;0,VLOOKUP(U2024,Jahresfaktoren!$A$32:$B$33,2,),)</f>
        <v>0</v>
      </c>
      <c r="AA2024" s="177" t="str">
        <f t="shared" si="909"/>
        <v/>
      </c>
      <c r="AB2024" s="177" t="str">
        <f t="shared" si="910"/>
        <v/>
      </c>
      <c r="AC2024" s="177" t="str">
        <f t="shared" si="911"/>
        <v/>
      </c>
      <c r="AD2024" s="177" t="str">
        <f t="shared" si="912"/>
        <v/>
      </c>
      <c r="AE2024" s="177" t="str">
        <f t="shared" si="913"/>
        <v/>
      </c>
      <c r="AF2024" s="178">
        <f>IF(Q2024&gt;0,VLOOKUP(H2024,Leistungszahlen!$A$11:$C$158,3,),0)</f>
        <v>0</v>
      </c>
      <c r="AG2024" s="178">
        <f>IF(R2024&gt;0,VLOOKUP(H2024,Leistungszahlen!$A$11:$F$158,6,),IF(T2024&gt;0,VLOOKUP(H2024,Leistungszahlen!$A$11:$F$158,6,),0))</f>
        <v>0</v>
      </c>
      <c r="AH2024" s="179">
        <f t="shared" si="929"/>
        <v>0</v>
      </c>
      <c r="AI2024" s="179">
        <f t="shared" si="930"/>
        <v>0</v>
      </c>
      <c r="AJ2024" s="179">
        <f t="shared" si="931"/>
        <v>0</v>
      </c>
      <c r="AK2024" s="179">
        <f t="shared" si="932"/>
        <v>0</v>
      </c>
      <c r="AL2024" s="179">
        <f t="shared" si="933"/>
        <v>0</v>
      </c>
      <c r="AM2024" s="180" t="str">
        <f>IF(L2024=1,Stundensätze!$D$13,IF(L2024=2,Stundensätze!$D$17,IF(L2024=4,Stundensätze!$D$21,"")))</f>
        <v/>
      </c>
      <c r="AN2024" s="180" t="str">
        <f>IF(L2024=1,Stundensätze!$D$15,IF(L2024=2,Stundensätze!$D$19,IF(L2024=4,Stundensätze!$D$23,"")))</f>
        <v/>
      </c>
      <c r="AO2024" s="180">
        <f t="shared" si="914"/>
        <v>0</v>
      </c>
      <c r="AP2024" s="180">
        <f t="shared" si="915"/>
        <v>0</v>
      </c>
      <c r="AQ2024" s="192" t="str">
        <f t="shared" si="916"/>
        <v/>
      </c>
      <c r="AR2024" s="192" t="str">
        <f t="shared" si="917"/>
        <v/>
      </c>
      <c r="AS2024" s="193">
        <f t="shared" si="918"/>
        <v>0</v>
      </c>
      <c r="AT2024" s="258">
        <f>IF(K2024=0,0,VLOOKUP(K2024,Kostenstellen!A:B,2,FALSE))</f>
        <v>0</v>
      </c>
      <c r="AU2024" s="68" t="str">
        <f t="shared" si="925"/>
        <v/>
      </c>
      <c r="AV2024" s="68" t="str">
        <f t="shared" si="926"/>
        <v/>
      </c>
      <c r="AW2024" s="68">
        <f>IF(AF2024=0,0,VLOOKUP($H2024,Leistungszahlen!$A$11:$H$158,4,FALSE))</f>
        <v>0</v>
      </c>
      <c r="AX2024" s="68">
        <f>IF(AF2024=0,0,VLOOKUP($H2024,Leistungszahlen!$A$11:$H$158,5,FALSE))</f>
        <v>0</v>
      </c>
      <c r="AY2024" s="68">
        <f>IF(AG2024=0,0,VLOOKUP($H2024,Leistungszahlen!$A$11:$H$158,6,FALSE))</f>
        <v>0</v>
      </c>
      <c r="AZ2024" s="68">
        <f t="shared" si="927"/>
        <v>0</v>
      </c>
      <c r="BA2024" s="68">
        <f t="shared" si="928"/>
        <v>0</v>
      </c>
      <c r="BC2024" s="68">
        <f t="shared" si="919"/>
        <v>0</v>
      </c>
      <c r="BD2024" s="285"/>
    </row>
    <row r="2025" spans="1:56" s="68" customFormat="1">
      <c r="A2025" s="200"/>
      <c r="B2025" s="200"/>
      <c r="C2025" s="200"/>
      <c r="D2025" s="200"/>
      <c r="E2025" s="200"/>
      <c r="F2025" s="200"/>
      <c r="G2025" s="200"/>
      <c r="H2025" s="201"/>
      <c r="I2025" s="202"/>
      <c r="J2025" s="200"/>
      <c r="K2025" s="176"/>
      <c r="L2025" s="176"/>
      <c r="M2025" s="176"/>
      <c r="N2025" s="286"/>
      <c r="O2025" s="286"/>
      <c r="P2025" s="176"/>
      <c r="Q2025" s="203">
        <f t="shared" si="920"/>
        <v>0</v>
      </c>
      <c r="R2025" s="203">
        <f t="shared" si="921"/>
        <v>0</v>
      </c>
      <c r="S2025" s="203">
        <f t="shared" si="922"/>
        <v>0</v>
      </c>
      <c r="T2025" s="203">
        <f t="shared" si="923"/>
        <v>0</v>
      </c>
      <c r="U2025" s="203">
        <f t="shared" si="924"/>
        <v>0</v>
      </c>
      <c r="V2025" s="175">
        <f>IF(Q2025&gt;0,VLOOKUP(Q2025,Jahresfaktoren!$A$11:$B$24,2,),0)</f>
        <v>0</v>
      </c>
      <c r="W2025" s="175">
        <f>IF(R2025&gt;0,VLOOKUP(R2025,Jahresfaktoren!$D$11:$E$24,2,),0)</f>
        <v>0</v>
      </c>
      <c r="X2025" s="175">
        <f>IF(S2025&gt;0,VLOOKUP(S2025,Jahresfaktoren!$A$28:$B$29,2,),0)</f>
        <v>0</v>
      </c>
      <c r="Y2025" s="175">
        <f>IF(T2025&gt;0,VLOOKUP(T2025,Jahresfaktoren!$A$28:$B$29,2,),0)</f>
        <v>0</v>
      </c>
      <c r="Z2025" s="175">
        <f>IF(U2025&gt;0,VLOOKUP(U2025,Jahresfaktoren!$A$32:$B$33,2,),)</f>
        <v>0</v>
      </c>
      <c r="AA2025" s="177" t="str">
        <f t="shared" si="909"/>
        <v/>
      </c>
      <c r="AB2025" s="177" t="str">
        <f t="shared" si="910"/>
        <v/>
      </c>
      <c r="AC2025" s="177" t="str">
        <f t="shared" si="911"/>
        <v/>
      </c>
      <c r="AD2025" s="177" t="str">
        <f t="shared" si="912"/>
        <v/>
      </c>
      <c r="AE2025" s="177" t="str">
        <f t="shared" si="913"/>
        <v/>
      </c>
      <c r="AF2025" s="178">
        <f>IF(Q2025&gt;0,VLOOKUP(H2025,Leistungszahlen!$A$11:$C$158,3,),0)</f>
        <v>0</v>
      </c>
      <c r="AG2025" s="178">
        <f>IF(R2025&gt;0,VLOOKUP(H2025,Leistungszahlen!$A$11:$F$158,6,),IF(T2025&gt;0,VLOOKUP(H2025,Leistungszahlen!$A$11:$F$158,6,),0))</f>
        <v>0</v>
      </c>
      <c r="AH2025" s="179">
        <f t="shared" si="929"/>
        <v>0</v>
      </c>
      <c r="AI2025" s="179">
        <f t="shared" si="930"/>
        <v>0</v>
      </c>
      <c r="AJ2025" s="179">
        <f t="shared" si="931"/>
        <v>0</v>
      </c>
      <c r="AK2025" s="179">
        <f t="shared" si="932"/>
        <v>0</v>
      </c>
      <c r="AL2025" s="179">
        <f t="shared" si="933"/>
        <v>0</v>
      </c>
      <c r="AM2025" s="180" t="str">
        <f>IF(L2025=1,Stundensätze!$D$13,IF(L2025=2,Stundensätze!$D$17,IF(L2025=4,Stundensätze!$D$21,"")))</f>
        <v/>
      </c>
      <c r="AN2025" s="180" t="str">
        <f>IF(L2025=1,Stundensätze!$D$15,IF(L2025=2,Stundensätze!$D$19,IF(L2025=4,Stundensätze!$D$23,"")))</f>
        <v/>
      </c>
      <c r="AO2025" s="180">
        <f t="shared" si="914"/>
        <v>0</v>
      </c>
      <c r="AP2025" s="180">
        <f t="shared" si="915"/>
        <v>0</v>
      </c>
      <c r="AQ2025" s="192" t="str">
        <f t="shared" si="916"/>
        <v/>
      </c>
      <c r="AR2025" s="192" t="str">
        <f t="shared" si="917"/>
        <v/>
      </c>
      <c r="AS2025" s="193">
        <f t="shared" si="918"/>
        <v>0</v>
      </c>
      <c r="AT2025" s="258">
        <f>IF(K2025=0,0,VLOOKUP(K2025,Kostenstellen!A:B,2,FALSE))</f>
        <v>0</v>
      </c>
      <c r="AU2025" s="68" t="str">
        <f t="shared" si="925"/>
        <v/>
      </c>
      <c r="AV2025" s="68" t="str">
        <f t="shared" si="926"/>
        <v/>
      </c>
      <c r="AW2025" s="68">
        <f>IF(AF2025=0,0,VLOOKUP($H2025,Leistungszahlen!$A$11:$H$158,4,FALSE))</f>
        <v>0</v>
      </c>
      <c r="AX2025" s="68">
        <f>IF(AF2025=0,0,VLOOKUP($H2025,Leistungszahlen!$A$11:$H$158,5,FALSE))</f>
        <v>0</v>
      </c>
      <c r="AY2025" s="68">
        <f>IF(AG2025=0,0,VLOOKUP($H2025,Leistungszahlen!$A$11:$H$158,6,FALSE))</f>
        <v>0</v>
      </c>
      <c r="AZ2025" s="68">
        <f t="shared" si="927"/>
        <v>0</v>
      </c>
      <c r="BA2025" s="68">
        <f t="shared" si="928"/>
        <v>0</v>
      </c>
      <c r="BC2025" s="68">
        <f t="shared" si="919"/>
        <v>0</v>
      </c>
      <c r="BD2025" s="285"/>
    </row>
    <row r="2026" spans="1:56" s="68" customFormat="1">
      <c r="A2026" s="200"/>
      <c r="B2026" s="200"/>
      <c r="C2026" s="200"/>
      <c r="D2026" s="200"/>
      <c r="E2026" s="200"/>
      <c r="F2026" s="200"/>
      <c r="G2026" s="200"/>
      <c r="H2026" s="201"/>
      <c r="I2026" s="202"/>
      <c r="J2026" s="200"/>
      <c r="K2026" s="176"/>
      <c r="L2026" s="176"/>
      <c r="M2026" s="176"/>
      <c r="N2026" s="286"/>
      <c r="O2026" s="286"/>
      <c r="P2026" s="176"/>
      <c r="Q2026" s="203">
        <f t="shared" si="920"/>
        <v>0</v>
      </c>
      <c r="R2026" s="203">
        <f t="shared" si="921"/>
        <v>0</v>
      </c>
      <c r="S2026" s="203">
        <f t="shared" si="922"/>
        <v>0</v>
      </c>
      <c r="T2026" s="203">
        <f t="shared" si="923"/>
        <v>0</v>
      </c>
      <c r="U2026" s="203">
        <f t="shared" si="924"/>
        <v>0</v>
      </c>
      <c r="V2026" s="175">
        <f>IF(Q2026&gt;0,VLOOKUP(Q2026,Jahresfaktoren!$A$11:$B$24,2,),0)</f>
        <v>0</v>
      </c>
      <c r="W2026" s="175">
        <f>IF(R2026&gt;0,VLOOKUP(R2026,Jahresfaktoren!$D$11:$E$24,2,),0)</f>
        <v>0</v>
      </c>
      <c r="X2026" s="175">
        <f>IF(S2026&gt;0,VLOOKUP(S2026,Jahresfaktoren!$A$28:$B$29,2,),0)</f>
        <v>0</v>
      </c>
      <c r="Y2026" s="175">
        <f>IF(T2026&gt;0,VLOOKUP(T2026,Jahresfaktoren!$A$28:$B$29,2,),0)</f>
        <v>0</v>
      </c>
      <c r="Z2026" s="175">
        <f>IF(U2026&gt;0,VLOOKUP(U2026,Jahresfaktoren!$A$32:$B$33,2,),)</f>
        <v>0</v>
      </c>
      <c r="AA2026" s="177" t="str">
        <f t="shared" si="909"/>
        <v/>
      </c>
      <c r="AB2026" s="177" t="str">
        <f t="shared" si="910"/>
        <v/>
      </c>
      <c r="AC2026" s="177" t="str">
        <f t="shared" si="911"/>
        <v/>
      </c>
      <c r="AD2026" s="177" t="str">
        <f t="shared" si="912"/>
        <v/>
      </c>
      <c r="AE2026" s="177" t="str">
        <f t="shared" si="913"/>
        <v/>
      </c>
      <c r="AF2026" s="178">
        <f>IF(Q2026&gt;0,VLOOKUP(H2026,Leistungszahlen!$A$11:$C$158,3,),0)</f>
        <v>0</v>
      </c>
      <c r="AG2026" s="178">
        <f>IF(R2026&gt;0,VLOOKUP(H2026,Leistungszahlen!$A$11:$F$158,6,),IF(T2026&gt;0,VLOOKUP(H2026,Leistungszahlen!$A$11:$F$158,6,),0))</f>
        <v>0</v>
      </c>
      <c r="AH2026" s="179">
        <f t="shared" si="929"/>
        <v>0</v>
      </c>
      <c r="AI2026" s="179">
        <f t="shared" si="930"/>
        <v>0</v>
      </c>
      <c r="AJ2026" s="179">
        <f t="shared" si="931"/>
        <v>0</v>
      </c>
      <c r="AK2026" s="179">
        <f t="shared" si="932"/>
        <v>0</v>
      </c>
      <c r="AL2026" s="179">
        <f t="shared" si="933"/>
        <v>0</v>
      </c>
      <c r="AM2026" s="180" t="str">
        <f>IF(L2026=1,Stundensätze!$D$13,IF(L2026=2,Stundensätze!$D$17,IF(L2026=4,Stundensätze!$D$21,"")))</f>
        <v/>
      </c>
      <c r="AN2026" s="180" t="str">
        <f>IF(L2026=1,Stundensätze!$D$15,IF(L2026=2,Stundensätze!$D$19,IF(L2026=4,Stundensätze!$D$23,"")))</f>
        <v/>
      </c>
      <c r="AO2026" s="180">
        <f t="shared" si="914"/>
        <v>0</v>
      </c>
      <c r="AP2026" s="180">
        <f t="shared" si="915"/>
        <v>0</v>
      </c>
      <c r="AQ2026" s="192" t="str">
        <f t="shared" si="916"/>
        <v/>
      </c>
      <c r="AR2026" s="192" t="str">
        <f t="shared" si="917"/>
        <v/>
      </c>
      <c r="AS2026" s="193">
        <f t="shared" si="918"/>
        <v>0</v>
      </c>
      <c r="AT2026" s="258">
        <f>IF(K2026=0,0,VLOOKUP(K2026,Kostenstellen!A:B,2,FALSE))</f>
        <v>0</v>
      </c>
      <c r="AU2026" s="68" t="str">
        <f t="shared" si="925"/>
        <v/>
      </c>
      <c r="AV2026" s="68" t="str">
        <f t="shared" si="926"/>
        <v/>
      </c>
      <c r="AW2026" s="68">
        <f>IF(AF2026=0,0,VLOOKUP($H2026,Leistungszahlen!$A$11:$H$158,4,FALSE))</f>
        <v>0</v>
      </c>
      <c r="AX2026" s="68">
        <f>IF(AF2026=0,0,VLOOKUP($H2026,Leistungszahlen!$A$11:$H$158,5,FALSE))</f>
        <v>0</v>
      </c>
      <c r="AY2026" s="68">
        <f>IF(AG2026=0,0,VLOOKUP($H2026,Leistungszahlen!$A$11:$H$158,6,FALSE))</f>
        <v>0</v>
      </c>
      <c r="AZ2026" s="68">
        <f t="shared" si="927"/>
        <v>0</v>
      </c>
      <c r="BA2026" s="68">
        <f t="shared" si="928"/>
        <v>0</v>
      </c>
      <c r="BC2026" s="68">
        <f t="shared" si="919"/>
        <v>0</v>
      </c>
      <c r="BD2026" s="285"/>
    </row>
    <row r="2027" spans="1:56" s="68" customFormat="1">
      <c r="A2027" s="200"/>
      <c r="B2027" s="200"/>
      <c r="C2027" s="200"/>
      <c r="D2027" s="200"/>
      <c r="E2027" s="200"/>
      <c r="F2027" s="200"/>
      <c r="G2027" s="200"/>
      <c r="H2027" s="201"/>
      <c r="I2027" s="202"/>
      <c r="J2027" s="200"/>
      <c r="K2027" s="176"/>
      <c r="L2027" s="176"/>
      <c r="M2027" s="176"/>
      <c r="N2027" s="286"/>
      <c r="O2027" s="286"/>
      <c r="P2027" s="176"/>
      <c r="Q2027" s="203">
        <f t="shared" si="920"/>
        <v>0</v>
      </c>
      <c r="R2027" s="203">
        <f t="shared" si="921"/>
        <v>0</v>
      </c>
      <c r="S2027" s="203">
        <f t="shared" si="922"/>
        <v>0</v>
      </c>
      <c r="T2027" s="203">
        <f t="shared" si="923"/>
        <v>0</v>
      </c>
      <c r="U2027" s="203">
        <f t="shared" si="924"/>
        <v>0</v>
      </c>
      <c r="V2027" s="175">
        <f>IF(Q2027&gt;0,VLOOKUP(Q2027,Jahresfaktoren!$A$11:$B$24,2,),0)</f>
        <v>0</v>
      </c>
      <c r="W2027" s="175">
        <f>IF(R2027&gt;0,VLOOKUP(R2027,Jahresfaktoren!$D$11:$E$24,2,),0)</f>
        <v>0</v>
      </c>
      <c r="X2027" s="175">
        <f>IF(S2027&gt;0,VLOOKUP(S2027,Jahresfaktoren!$A$28:$B$29,2,),0)</f>
        <v>0</v>
      </c>
      <c r="Y2027" s="175">
        <f>IF(T2027&gt;0,VLOOKUP(T2027,Jahresfaktoren!$A$28:$B$29,2,),0)</f>
        <v>0</v>
      </c>
      <c r="Z2027" s="175">
        <f>IF(U2027&gt;0,VLOOKUP(U2027,Jahresfaktoren!$A$32:$B$33,2,),)</f>
        <v>0</v>
      </c>
      <c r="AA2027" s="177" t="str">
        <f t="shared" si="909"/>
        <v/>
      </c>
      <c r="AB2027" s="177" t="str">
        <f t="shared" si="910"/>
        <v/>
      </c>
      <c r="AC2027" s="177" t="str">
        <f t="shared" si="911"/>
        <v/>
      </c>
      <c r="AD2027" s="177" t="str">
        <f t="shared" si="912"/>
        <v/>
      </c>
      <c r="AE2027" s="177" t="str">
        <f t="shared" si="913"/>
        <v/>
      </c>
      <c r="AF2027" s="178">
        <f>IF(Q2027&gt;0,VLOOKUP(H2027,Leistungszahlen!$A$11:$C$158,3,),0)</f>
        <v>0</v>
      </c>
      <c r="AG2027" s="178">
        <f>IF(R2027&gt;0,VLOOKUP(H2027,Leistungszahlen!$A$11:$F$158,6,),IF(T2027&gt;0,VLOOKUP(H2027,Leistungszahlen!$A$11:$F$158,6,),0))</f>
        <v>0</v>
      </c>
      <c r="AH2027" s="179">
        <f t="shared" si="929"/>
        <v>0</v>
      </c>
      <c r="AI2027" s="179">
        <f t="shared" si="930"/>
        <v>0</v>
      </c>
      <c r="AJ2027" s="179">
        <f t="shared" si="931"/>
        <v>0</v>
      </c>
      <c r="AK2027" s="179">
        <f t="shared" si="932"/>
        <v>0</v>
      </c>
      <c r="AL2027" s="179">
        <f t="shared" si="933"/>
        <v>0</v>
      </c>
      <c r="AM2027" s="180" t="str">
        <f>IF(L2027=1,Stundensätze!$D$13,IF(L2027=2,Stundensätze!$D$17,IF(L2027=4,Stundensätze!$D$21,"")))</f>
        <v/>
      </c>
      <c r="AN2027" s="180" t="str">
        <f>IF(L2027=1,Stundensätze!$D$15,IF(L2027=2,Stundensätze!$D$19,IF(L2027=4,Stundensätze!$D$23,"")))</f>
        <v/>
      </c>
      <c r="AO2027" s="180">
        <f t="shared" si="914"/>
        <v>0</v>
      </c>
      <c r="AP2027" s="180">
        <f t="shared" si="915"/>
        <v>0</v>
      </c>
      <c r="AQ2027" s="192" t="str">
        <f t="shared" si="916"/>
        <v/>
      </c>
      <c r="AR2027" s="192" t="str">
        <f t="shared" si="917"/>
        <v/>
      </c>
      <c r="AS2027" s="193">
        <f t="shared" si="918"/>
        <v>0</v>
      </c>
      <c r="AT2027" s="258">
        <f>IF(K2027=0,0,VLOOKUP(K2027,Kostenstellen!A:B,2,FALSE))</f>
        <v>0</v>
      </c>
      <c r="AU2027" s="68" t="str">
        <f t="shared" si="925"/>
        <v/>
      </c>
      <c r="AV2027" s="68" t="str">
        <f t="shared" si="926"/>
        <v/>
      </c>
      <c r="AW2027" s="68">
        <f>IF(AF2027=0,0,VLOOKUP($H2027,Leistungszahlen!$A$11:$H$158,4,FALSE))</f>
        <v>0</v>
      </c>
      <c r="AX2027" s="68">
        <f>IF(AF2027=0,0,VLOOKUP($H2027,Leistungszahlen!$A$11:$H$158,5,FALSE))</f>
        <v>0</v>
      </c>
      <c r="AY2027" s="68">
        <f>IF(AG2027=0,0,VLOOKUP($H2027,Leistungszahlen!$A$11:$H$158,6,FALSE))</f>
        <v>0</v>
      </c>
      <c r="AZ2027" s="68">
        <f t="shared" si="927"/>
        <v>0</v>
      </c>
      <c r="BA2027" s="68">
        <f t="shared" si="928"/>
        <v>0</v>
      </c>
      <c r="BC2027" s="68">
        <f t="shared" si="919"/>
        <v>0</v>
      </c>
      <c r="BD2027" s="285"/>
    </row>
    <row r="2028" spans="1:56" s="68" customFormat="1">
      <c r="A2028" s="200"/>
      <c r="B2028" s="200"/>
      <c r="C2028" s="200"/>
      <c r="D2028" s="200"/>
      <c r="E2028" s="200"/>
      <c r="F2028" s="200"/>
      <c r="G2028" s="200"/>
      <c r="H2028" s="201"/>
      <c r="I2028" s="202"/>
      <c r="J2028" s="200"/>
      <c r="K2028" s="176"/>
      <c r="L2028" s="176"/>
      <c r="M2028" s="176"/>
      <c r="N2028" s="286"/>
      <c r="O2028" s="286"/>
      <c r="P2028" s="176"/>
      <c r="Q2028" s="203">
        <f t="shared" si="920"/>
        <v>0</v>
      </c>
      <c r="R2028" s="203">
        <f t="shared" si="921"/>
        <v>0</v>
      </c>
      <c r="S2028" s="203">
        <f t="shared" si="922"/>
        <v>0</v>
      </c>
      <c r="T2028" s="203">
        <f t="shared" si="923"/>
        <v>0</v>
      </c>
      <c r="U2028" s="203">
        <f t="shared" si="924"/>
        <v>0</v>
      </c>
      <c r="V2028" s="175">
        <f>IF(Q2028&gt;0,VLOOKUP(Q2028,Jahresfaktoren!$A$11:$B$24,2,),0)</f>
        <v>0</v>
      </c>
      <c r="W2028" s="175">
        <f>IF(R2028&gt;0,VLOOKUP(R2028,Jahresfaktoren!$D$11:$E$24,2,),0)</f>
        <v>0</v>
      </c>
      <c r="X2028" s="175">
        <f>IF(S2028&gt;0,VLOOKUP(S2028,Jahresfaktoren!$A$28:$B$29,2,),0)</f>
        <v>0</v>
      </c>
      <c r="Y2028" s="175">
        <f>IF(T2028&gt;0,VLOOKUP(T2028,Jahresfaktoren!$A$28:$B$29,2,),0)</f>
        <v>0</v>
      </c>
      <c r="Z2028" s="175">
        <f>IF(U2028&gt;0,VLOOKUP(U2028,Jahresfaktoren!$A$32:$B$33,2,),)</f>
        <v>0</v>
      </c>
      <c r="AA2028" s="177" t="str">
        <f t="shared" si="909"/>
        <v/>
      </c>
      <c r="AB2028" s="177" t="str">
        <f t="shared" si="910"/>
        <v/>
      </c>
      <c r="AC2028" s="177" t="str">
        <f t="shared" si="911"/>
        <v/>
      </c>
      <c r="AD2028" s="177" t="str">
        <f t="shared" si="912"/>
        <v/>
      </c>
      <c r="AE2028" s="177" t="str">
        <f t="shared" si="913"/>
        <v/>
      </c>
      <c r="AF2028" s="178">
        <f>IF(Q2028&gt;0,VLOOKUP(H2028,Leistungszahlen!$A$11:$C$158,3,),0)</f>
        <v>0</v>
      </c>
      <c r="AG2028" s="178">
        <f>IF(R2028&gt;0,VLOOKUP(H2028,Leistungszahlen!$A$11:$F$158,6,),IF(T2028&gt;0,VLOOKUP(H2028,Leistungszahlen!$A$11:$F$158,6,),0))</f>
        <v>0</v>
      </c>
      <c r="AH2028" s="179">
        <f t="shared" si="929"/>
        <v>0</v>
      </c>
      <c r="AI2028" s="179">
        <f t="shared" si="930"/>
        <v>0</v>
      </c>
      <c r="AJ2028" s="179">
        <f t="shared" si="931"/>
        <v>0</v>
      </c>
      <c r="AK2028" s="179">
        <f t="shared" si="932"/>
        <v>0</v>
      </c>
      <c r="AL2028" s="179">
        <f t="shared" si="933"/>
        <v>0</v>
      </c>
      <c r="AM2028" s="180" t="str">
        <f>IF(L2028=1,Stundensätze!$D$13,IF(L2028=2,Stundensätze!$D$17,IF(L2028=4,Stundensätze!$D$21,"")))</f>
        <v/>
      </c>
      <c r="AN2028" s="180" t="str">
        <f>IF(L2028=1,Stundensätze!$D$15,IF(L2028=2,Stundensätze!$D$19,IF(L2028=4,Stundensätze!$D$23,"")))</f>
        <v/>
      </c>
      <c r="AO2028" s="180">
        <f t="shared" si="914"/>
        <v>0</v>
      </c>
      <c r="AP2028" s="180">
        <f t="shared" si="915"/>
        <v>0</v>
      </c>
      <c r="AQ2028" s="192" t="str">
        <f t="shared" si="916"/>
        <v/>
      </c>
      <c r="AR2028" s="192" t="str">
        <f t="shared" si="917"/>
        <v/>
      </c>
      <c r="AS2028" s="193">
        <f t="shared" si="918"/>
        <v>0</v>
      </c>
      <c r="AT2028" s="258">
        <f>IF(K2028=0,0,VLOOKUP(K2028,Kostenstellen!A:B,2,FALSE))</f>
        <v>0</v>
      </c>
      <c r="AU2028" s="68" t="str">
        <f t="shared" si="925"/>
        <v/>
      </c>
      <c r="AV2028" s="68" t="str">
        <f t="shared" si="926"/>
        <v/>
      </c>
      <c r="AW2028" s="68">
        <f>IF(AF2028=0,0,VLOOKUP($H2028,Leistungszahlen!$A$11:$H$158,4,FALSE))</f>
        <v>0</v>
      </c>
      <c r="AX2028" s="68">
        <f>IF(AF2028=0,0,VLOOKUP($H2028,Leistungszahlen!$A$11:$H$158,5,FALSE))</f>
        <v>0</v>
      </c>
      <c r="AY2028" s="68">
        <f>IF(AG2028=0,0,VLOOKUP($H2028,Leistungszahlen!$A$11:$H$158,6,FALSE))</f>
        <v>0</v>
      </c>
      <c r="AZ2028" s="68">
        <f t="shared" si="927"/>
        <v>0</v>
      </c>
      <c r="BA2028" s="68">
        <f t="shared" si="928"/>
        <v>0</v>
      </c>
      <c r="BC2028" s="68">
        <f t="shared" si="919"/>
        <v>0</v>
      </c>
      <c r="BD2028" s="285"/>
    </row>
    <row r="2029" spans="1:56" s="68" customFormat="1">
      <c r="A2029" s="200"/>
      <c r="B2029" s="200"/>
      <c r="C2029" s="200"/>
      <c r="D2029" s="200"/>
      <c r="E2029" s="200"/>
      <c r="F2029" s="200"/>
      <c r="G2029" s="200"/>
      <c r="H2029" s="201"/>
      <c r="I2029" s="202"/>
      <c r="J2029" s="200"/>
      <c r="K2029" s="176"/>
      <c r="L2029" s="176"/>
      <c r="M2029" s="176"/>
      <c r="N2029" s="286"/>
      <c r="O2029" s="286"/>
      <c r="P2029" s="176"/>
      <c r="Q2029" s="203">
        <f t="shared" si="920"/>
        <v>0</v>
      </c>
      <c r="R2029" s="203">
        <f t="shared" si="921"/>
        <v>0</v>
      </c>
      <c r="S2029" s="203">
        <f t="shared" si="922"/>
        <v>0</v>
      </c>
      <c r="T2029" s="203">
        <f t="shared" si="923"/>
        <v>0</v>
      </c>
      <c r="U2029" s="203">
        <f t="shared" si="924"/>
        <v>0</v>
      </c>
      <c r="V2029" s="175">
        <f>IF(Q2029&gt;0,VLOOKUP(Q2029,Jahresfaktoren!$A$11:$B$24,2,),0)</f>
        <v>0</v>
      </c>
      <c r="W2029" s="175">
        <f>IF(R2029&gt;0,VLOOKUP(R2029,Jahresfaktoren!$D$11:$E$24,2,),0)</f>
        <v>0</v>
      </c>
      <c r="X2029" s="175">
        <f>IF(S2029&gt;0,VLOOKUP(S2029,Jahresfaktoren!$A$28:$B$29,2,),0)</f>
        <v>0</v>
      </c>
      <c r="Y2029" s="175">
        <f>IF(T2029&gt;0,VLOOKUP(T2029,Jahresfaktoren!$A$28:$B$29,2,),0)</f>
        <v>0</v>
      </c>
      <c r="Z2029" s="175">
        <f>IF(U2029&gt;0,VLOOKUP(U2029,Jahresfaktoren!$A$32:$B$33,2,),)</f>
        <v>0</v>
      </c>
      <c r="AA2029" s="177" t="str">
        <f t="shared" si="909"/>
        <v/>
      </c>
      <c r="AB2029" s="177" t="str">
        <f t="shared" si="910"/>
        <v/>
      </c>
      <c r="AC2029" s="177" t="str">
        <f t="shared" si="911"/>
        <v/>
      </c>
      <c r="AD2029" s="177" t="str">
        <f t="shared" si="912"/>
        <v/>
      </c>
      <c r="AE2029" s="177" t="str">
        <f t="shared" si="913"/>
        <v/>
      </c>
      <c r="AF2029" s="178">
        <f>IF(Q2029&gt;0,VLOOKUP(H2029,Leistungszahlen!$A$11:$C$158,3,),0)</f>
        <v>0</v>
      </c>
      <c r="AG2029" s="178">
        <f>IF(R2029&gt;0,VLOOKUP(H2029,Leistungszahlen!$A$11:$F$158,6,),IF(T2029&gt;0,VLOOKUP(H2029,Leistungszahlen!$A$11:$F$158,6,),0))</f>
        <v>0</v>
      </c>
      <c r="AH2029" s="179">
        <f t="shared" si="929"/>
        <v>0</v>
      </c>
      <c r="AI2029" s="179">
        <f t="shared" si="930"/>
        <v>0</v>
      </c>
      <c r="AJ2029" s="179">
        <f t="shared" si="931"/>
        <v>0</v>
      </c>
      <c r="AK2029" s="179">
        <f t="shared" si="932"/>
        <v>0</v>
      </c>
      <c r="AL2029" s="179">
        <f t="shared" si="933"/>
        <v>0</v>
      </c>
      <c r="AM2029" s="180" t="str">
        <f>IF(L2029=1,Stundensätze!$D$13,IF(L2029=2,Stundensätze!$D$17,IF(L2029=4,Stundensätze!$D$21,"")))</f>
        <v/>
      </c>
      <c r="AN2029" s="180" t="str">
        <f>IF(L2029=1,Stundensätze!$D$15,IF(L2029=2,Stundensätze!$D$19,IF(L2029=4,Stundensätze!$D$23,"")))</f>
        <v/>
      </c>
      <c r="AO2029" s="180">
        <f t="shared" si="914"/>
        <v>0</v>
      </c>
      <c r="AP2029" s="180">
        <f t="shared" si="915"/>
        <v>0</v>
      </c>
      <c r="AQ2029" s="192" t="str">
        <f t="shared" si="916"/>
        <v/>
      </c>
      <c r="AR2029" s="192" t="str">
        <f t="shared" si="917"/>
        <v/>
      </c>
      <c r="AS2029" s="193">
        <f t="shared" si="918"/>
        <v>0</v>
      </c>
      <c r="AT2029" s="258">
        <f>IF(K2029=0,0,VLOOKUP(K2029,Kostenstellen!A:B,2,FALSE))</f>
        <v>0</v>
      </c>
      <c r="AU2029" s="68" t="str">
        <f t="shared" si="925"/>
        <v/>
      </c>
      <c r="AV2029" s="68" t="str">
        <f t="shared" si="926"/>
        <v/>
      </c>
      <c r="AW2029" s="68">
        <f>IF(AF2029=0,0,VLOOKUP($H2029,Leistungszahlen!$A$11:$H$158,4,FALSE))</f>
        <v>0</v>
      </c>
      <c r="AX2029" s="68">
        <f>IF(AF2029=0,0,VLOOKUP($H2029,Leistungszahlen!$A$11:$H$158,5,FALSE))</f>
        <v>0</v>
      </c>
      <c r="AY2029" s="68">
        <f>IF(AG2029=0,0,VLOOKUP($H2029,Leistungszahlen!$A$11:$H$158,6,FALSE))</f>
        <v>0</v>
      </c>
      <c r="AZ2029" s="68">
        <f t="shared" si="927"/>
        <v>0</v>
      </c>
      <c r="BA2029" s="68">
        <f t="shared" si="928"/>
        <v>0</v>
      </c>
      <c r="BC2029" s="68">
        <f t="shared" si="919"/>
        <v>0</v>
      </c>
      <c r="BD2029" s="285"/>
    </row>
    <row r="2030" spans="1:56" s="68" customFormat="1">
      <c r="A2030" s="200"/>
      <c r="B2030" s="200"/>
      <c r="C2030" s="200"/>
      <c r="D2030" s="200"/>
      <c r="E2030" s="200"/>
      <c r="F2030" s="200"/>
      <c r="G2030" s="200"/>
      <c r="H2030" s="201"/>
      <c r="I2030" s="202"/>
      <c r="J2030" s="200"/>
      <c r="K2030" s="176"/>
      <c r="L2030" s="176"/>
      <c r="M2030" s="176"/>
      <c r="N2030" s="286"/>
      <c r="O2030" s="286"/>
      <c r="P2030" s="176"/>
      <c r="Q2030" s="203">
        <f t="shared" si="920"/>
        <v>0</v>
      </c>
      <c r="R2030" s="203">
        <f t="shared" si="921"/>
        <v>0</v>
      </c>
      <c r="S2030" s="203">
        <f t="shared" si="922"/>
        <v>0</v>
      </c>
      <c r="T2030" s="203">
        <f t="shared" si="923"/>
        <v>0</v>
      </c>
      <c r="U2030" s="203">
        <f t="shared" si="924"/>
        <v>0</v>
      </c>
      <c r="V2030" s="175">
        <f>IF(Q2030&gt;0,VLOOKUP(Q2030,Jahresfaktoren!$A$11:$B$24,2,),0)</f>
        <v>0</v>
      </c>
      <c r="W2030" s="175">
        <f>IF(R2030&gt;0,VLOOKUP(R2030,Jahresfaktoren!$D$11:$E$24,2,),0)</f>
        <v>0</v>
      </c>
      <c r="X2030" s="175">
        <f>IF(S2030&gt;0,VLOOKUP(S2030,Jahresfaktoren!$A$28:$B$29,2,),0)</f>
        <v>0</v>
      </c>
      <c r="Y2030" s="175">
        <f>IF(T2030&gt;0,VLOOKUP(T2030,Jahresfaktoren!$A$28:$B$29,2,),0)</f>
        <v>0</v>
      </c>
      <c r="Z2030" s="175">
        <f>IF(U2030&gt;0,VLOOKUP(U2030,Jahresfaktoren!$A$32:$B$33,2,),)</f>
        <v>0</v>
      </c>
      <c r="AA2030" s="177" t="str">
        <f t="shared" si="909"/>
        <v/>
      </c>
      <c r="AB2030" s="177" t="str">
        <f t="shared" si="910"/>
        <v/>
      </c>
      <c r="AC2030" s="177" t="str">
        <f t="shared" si="911"/>
        <v/>
      </c>
      <c r="AD2030" s="177" t="str">
        <f t="shared" si="912"/>
        <v/>
      </c>
      <c r="AE2030" s="177" t="str">
        <f t="shared" si="913"/>
        <v/>
      </c>
      <c r="AF2030" s="178">
        <f>IF(Q2030&gt;0,VLOOKUP(H2030,Leistungszahlen!$A$11:$C$158,3,),0)</f>
        <v>0</v>
      </c>
      <c r="AG2030" s="178">
        <f>IF(R2030&gt;0,VLOOKUP(H2030,Leistungszahlen!$A$11:$F$158,6,),IF(T2030&gt;0,VLOOKUP(H2030,Leistungszahlen!$A$11:$F$158,6,),0))</f>
        <v>0</v>
      </c>
      <c r="AH2030" s="179">
        <f t="shared" si="929"/>
        <v>0</v>
      </c>
      <c r="AI2030" s="179">
        <f t="shared" si="930"/>
        <v>0</v>
      </c>
      <c r="AJ2030" s="179">
        <f t="shared" si="931"/>
        <v>0</v>
      </c>
      <c r="AK2030" s="179">
        <f t="shared" si="932"/>
        <v>0</v>
      </c>
      <c r="AL2030" s="179">
        <f t="shared" si="933"/>
        <v>0</v>
      </c>
      <c r="AM2030" s="180" t="str">
        <f>IF(L2030=1,Stundensätze!$D$13,IF(L2030=2,Stundensätze!$D$17,IF(L2030=4,Stundensätze!$D$21,"")))</f>
        <v/>
      </c>
      <c r="AN2030" s="180" t="str">
        <f>IF(L2030=1,Stundensätze!$D$15,IF(L2030=2,Stundensätze!$D$19,IF(L2030=4,Stundensätze!$D$23,"")))</f>
        <v/>
      </c>
      <c r="AO2030" s="180">
        <f t="shared" si="914"/>
        <v>0</v>
      </c>
      <c r="AP2030" s="180">
        <f t="shared" si="915"/>
        <v>0</v>
      </c>
      <c r="AQ2030" s="192" t="str">
        <f t="shared" si="916"/>
        <v/>
      </c>
      <c r="AR2030" s="192" t="str">
        <f t="shared" si="917"/>
        <v/>
      </c>
      <c r="AS2030" s="193">
        <f t="shared" si="918"/>
        <v>0</v>
      </c>
      <c r="AT2030" s="258">
        <f>IF(K2030=0,0,VLOOKUP(K2030,Kostenstellen!A:B,2,FALSE))</f>
        <v>0</v>
      </c>
      <c r="AU2030" s="68" t="str">
        <f t="shared" si="925"/>
        <v/>
      </c>
      <c r="AV2030" s="68" t="str">
        <f t="shared" si="926"/>
        <v/>
      </c>
      <c r="AW2030" s="68">
        <f>IF(AF2030=0,0,VLOOKUP($H2030,Leistungszahlen!$A$11:$H$158,4,FALSE))</f>
        <v>0</v>
      </c>
      <c r="AX2030" s="68">
        <f>IF(AF2030=0,0,VLOOKUP($H2030,Leistungszahlen!$A$11:$H$158,5,FALSE))</f>
        <v>0</v>
      </c>
      <c r="AY2030" s="68">
        <f>IF(AG2030=0,0,VLOOKUP($H2030,Leistungszahlen!$A$11:$H$158,6,FALSE))</f>
        <v>0</v>
      </c>
      <c r="AZ2030" s="68">
        <f t="shared" si="927"/>
        <v>0</v>
      </c>
      <c r="BA2030" s="68">
        <f t="shared" si="928"/>
        <v>0</v>
      </c>
      <c r="BC2030" s="68">
        <f t="shared" si="919"/>
        <v>0</v>
      </c>
      <c r="BD2030" s="285"/>
    </row>
    <row r="2031" spans="1:56" s="68" customFormat="1">
      <c r="A2031" s="200"/>
      <c r="B2031" s="200"/>
      <c r="C2031" s="200"/>
      <c r="D2031" s="200"/>
      <c r="E2031" s="200"/>
      <c r="F2031" s="200"/>
      <c r="G2031" s="200"/>
      <c r="H2031" s="201"/>
      <c r="I2031" s="202"/>
      <c r="J2031" s="200"/>
      <c r="K2031" s="176"/>
      <c r="L2031" s="176"/>
      <c r="M2031" s="176"/>
      <c r="N2031" s="286"/>
      <c r="O2031" s="286"/>
      <c r="P2031" s="176"/>
      <c r="Q2031" s="203">
        <f t="shared" si="920"/>
        <v>0</v>
      </c>
      <c r="R2031" s="203">
        <f t="shared" si="921"/>
        <v>0</v>
      </c>
      <c r="S2031" s="203">
        <f t="shared" si="922"/>
        <v>0</v>
      </c>
      <c r="T2031" s="203">
        <f t="shared" si="923"/>
        <v>0</v>
      </c>
      <c r="U2031" s="203">
        <f t="shared" si="924"/>
        <v>0</v>
      </c>
      <c r="V2031" s="175">
        <f>IF(Q2031&gt;0,VLOOKUP(Q2031,Jahresfaktoren!$A$11:$B$24,2,),0)</f>
        <v>0</v>
      </c>
      <c r="W2031" s="175">
        <f>IF(R2031&gt;0,VLOOKUP(R2031,Jahresfaktoren!$D$11:$E$24,2,),0)</f>
        <v>0</v>
      </c>
      <c r="X2031" s="175">
        <f>IF(S2031&gt;0,VLOOKUP(S2031,Jahresfaktoren!$A$28:$B$29,2,),0)</f>
        <v>0</v>
      </c>
      <c r="Y2031" s="175">
        <f>IF(T2031&gt;0,VLOOKUP(T2031,Jahresfaktoren!$A$28:$B$29,2,),0)</f>
        <v>0</v>
      </c>
      <c r="Z2031" s="175">
        <f>IF(U2031&gt;0,VLOOKUP(U2031,Jahresfaktoren!$A$32:$B$33,2,),)</f>
        <v>0</v>
      </c>
      <c r="AA2031" s="177" t="str">
        <f t="shared" si="909"/>
        <v/>
      </c>
      <c r="AB2031" s="177" t="str">
        <f t="shared" si="910"/>
        <v/>
      </c>
      <c r="AC2031" s="177" t="str">
        <f t="shared" si="911"/>
        <v/>
      </c>
      <c r="AD2031" s="177" t="str">
        <f t="shared" si="912"/>
        <v/>
      </c>
      <c r="AE2031" s="177" t="str">
        <f t="shared" si="913"/>
        <v/>
      </c>
      <c r="AF2031" s="178">
        <f>IF(Q2031&gt;0,VLOOKUP(H2031,Leistungszahlen!$A$11:$C$158,3,),0)</f>
        <v>0</v>
      </c>
      <c r="AG2031" s="178">
        <f>IF(R2031&gt;0,VLOOKUP(H2031,Leistungszahlen!$A$11:$F$158,6,),IF(T2031&gt;0,VLOOKUP(H2031,Leistungszahlen!$A$11:$F$158,6,),0))</f>
        <v>0</v>
      </c>
      <c r="AH2031" s="179">
        <f t="shared" si="929"/>
        <v>0</v>
      </c>
      <c r="AI2031" s="179">
        <f t="shared" si="930"/>
        <v>0</v>
      </c>
      <c r="AJ2031" s="179">
        <f t="shared" si="931"/>
        <v>0</v>
      </c>
      <c r="AK2031" s="179">
        <f t="shared" si="932"/>
        <v>0</v>
      </c>
      <c r="AL2031" s="179">
        <f t="shared" si="933"/>
        <v>0</v>
      </c>
      <c r="AM2031" s="180" t="str">
        <f>IF(L2031=1,Stundensätze!$D$13,IF(L2031=2,Stundensätze!$D$17,IF(L2031=4,Stundensätze!$D$21,"")))</f>
        <v/>
      </c>
      <c r="AN2031" s="180" t="str">
        <f>IF(L2031=1,Stundensätze!$D$15,IF(L2031=2,Stundensätze!$D$19,IF(L2031=4,Stundensätze!$D$23,"")))</f>
        <v/>
      </c>
      <c r="AO2031" s="180">
        <f t="shared" si="914"/>
        <v>0</v>
      </c>
      <c r="AP2031" s="180">
        <f t="shared" si="915"/>
        <v>0</v>
      </c>
      <c r="AQ2031" s="192" t="str">
        <f t="shared" si="916"/>
        <v/>
      </c>
      <c r="AR2031" s="192" t="str">
        <f t="shared" si="917"/>
        <v/>
      </c>
      <c r="AS2031" s="193">
        <f t="shared" si="918"/>
        <v>0</v>
      </c>
      <c r="AT2031" s="258">
        <f>IF(K2031=0,0,VLOOKUP(K2031,Kostenstellen!A:B,2,FALSE))</f>
        <v>0</v>
      </c>
      <c r="AU2031" s="68" t="str">
        <f t="shared" si="925"/>
        <v/>
      </c>
      <c r="AV2031" s="68" t="str">
        <f t="shared" si="926"/>
        <v/>
      </c>
      <c r="AW2031" s="68">
        <f>IF(AF2031=0,0,VLOOKUP($H2031,Leistungszahlen!$A$11:$H$158,4,FALSE))</f>
        <v>0</v>
      </c>
      <c r="AX2031" s="68">
        <f>IF(AF2031=0,0,VLOOKUP($H2031,Leistungszahlen!$A$11:$H$158,5,FALSE))</f>
        <v>0</v>
      </c>
      <c r="AY2031" s="68">
        <f>IF(AG2031=0,0,VLOOKUP($H2031,Leistungszahlen!$A$11:$H$158,6,FALSE))</f>
        <v>0</v>
      </c>
      <c r="AZ2031" s="68">
        <f t="shared" si="927"/>
        <v>0</v>
      </c>
      <c r="BA2031" s="68">
        <f t="shared" si="928"/>
        <v>0</v>
      </c>
      <c r="BC2031" s="68">
        <f t="shared" si="919"/>
        <v>0</v>
      </c>
      <c r="BD2031" s="285"/>
    </row>
    <row r="2032" spans="1:56" s="68" customFormat="1">
      <c r="A2032" s="200"/>
      <c r="B2032" s="200"/>
      <c r="C2032" s="200"/>
      <c r="D2032" s="200"/>
      <c r="E2032" s="200"/>
      <c r="F2032" s="200"/>
      <c r="G2032" s="200"/>
      <c r="H2032" s="201"/>
      <c r="I2032" s="202"/>
      <c r="J2032" s="200"/>
      <c r="K2032" s="176"/>
      <c r="L2032" s="176"/>
      <c r="M2032" s="176"/>
      <c r="N2032" s="286"/>
      <c r="O2032" s="286"/>
      <c r="P2032" s="176"/>
      <c r="Q2032" s="203">
        <f t="shared" si="920"/>
        <v>0</v>
      </c>
      <c r="R2032" s="203">
        <f t="shared" si="921"/>
        <v>0</v>
      </c>
      <c r="S2032" s="203">
        <f t="shared" si="922"/>
        <v>0</v>
      </c>
      <c r="T2032" s="203">
        <f t="shared" si="923"/>
        <v>0</v>
      </c>
      <c r="U2032" s="203">
        <f t="shared" si="924"/>
        <v>0</v>
      </c>
      <c r="V2032" s="175">
        <f>IF(Q2032&gt;0,VLOOKUP(Q2032,Jahresfaktoren!$A$11:$B$24,2,),0)</f>
        <v>0</v>
      </c>
      <c r="W2032" s="175">
        <f>IF(R2032&gt;0,VLOOKUP(R2032,Jahresfaktoren!$D$11:$E$24,2,),0)</f>
        <v>0</v>
      </c>
      <c r="X2032" s="175">
        <f>IF(S2032&gt;0,VLOOKUP(S2032,Jahresfaktoren!$A$28:$B$29,2,),0)</f>
        <v>0</v>
      </c>
      <c r="Y2032" s="175">
        <f>IF(T2032&gt;0,VLOOKUP(T2032,Jahresfaktoren!$A$28:$B$29,2,),0)</f>
        <v>0</v>
      </c>
      <c r="Z2032" s="175">
        <f>IF(U2032&gt;0,VLOOKUP(U2032,Jahresfaktoren!$A$32:$B$33,2,),)</f>
        <v>0</v>
      </c>
      <c r="AA2032" s="177" t="str">
        <f t="shared" si="909"/>
        <v/>
      </c>
      <c r="AB2032" s="177" t="str">
        <f t="shared" si="910"/>
        <v/>
      </c>
      <c r="AC2032" s="177" t="str">
        <f t="shared" si="911"/>
        <v/>
      </c>
      <c r="AD2032" s="177" t="str">
        <f t="shared" si="912"/>
        <v/>
      </c>
      <c r="AE2032" s="177" t="str">
        <f t="shared" si="913"/>
        <v/>
      </c>
      <c r="AF2032" s="178">
        <f>IF(Q2032&gt;0,VLOOKUP(H2032,Leistungszahlen!$A$11:$C$158,3,),0)</f>
        <v>0</v>
      </c>
      <c r="AG2032" s="178">
        <f>IF(R2032&gt;0,VLOOKUP(H2032,Leistungszahlen!$A$11:$F$158,6,),IF(T2032&gt;0,VLOOKUP(H2032,Leistungszahlen!$A$11:$F$158,6,),0))</f>
        <v>0</v>
      </c>
      <c r="AH2032" s="179">
        <f t="shared" si="929"/>
        <v>0</v>
      </c>
      <c r="AI2032" s="179">
        <f t="shared" si="930"/>
        <v>0</v>
      </c>
      <c r="AJ2032" s="179">
        <f t="shared" si="931"/>
        <v>0</v>
      </c>
      <c r="AK2032" s="179">
        <f t="shared" si="932"/>
        <v>0</v>
      </c>
      <c r="AL2032" s="179">
        <f t="shared" si="933"/>
        <v>0</v>
      </c>
      <c r="AM2032" s="180" t="str">
        <f>IF(L2032=1,Stundensätze!$D$13,IF(L2032=2,Stundensätze!$D$17,IF(L2032=4,Stundensätze!$D$21,"")))</f>
        <v/>
      </c>
      <c r="AN2032" s="180" t="str">
        <f>IF(L2032=1,Stundensätze!$D$15,IF(L2032=2,Stundensätze!$D$19,IF(L2032=4,Stundensätze!$D$23,"")))</f>
        <v/>
      </c>
      <c r="AO2032" s="180">
        <f t="shared" si="914"/>
        <v>0</v>
      </c>
      <c r="AP2032" s="180">
        <f t="shared" si="915"/>
        <v>0</v>
      </c>
      <c r="AQ2032" s="192" t="str">
        <f t="shared" si="916"/>
        <v/>
      </c>
      <c r="AR2032" s="192" t="str">
        <f t="shared" si="917"/>
        <v/>
      </c>
      <c r="AS2032" s="193">
        <f t="shared" si="918"/>
        <v>0</v>
      </c>
      <c r="AT2032" s="258">
        <f>IF(K2032=0,0,VLOOKUP(K2032,Kostenstellen!A:B,2,FALSE))</f>
        <v>0</v>
      </c>
      <c r="AU2032" s="68" t="str">
        <f t="shared" si="925"/>
        <v/>
      </c>
      <c r="AV2032" s="68" t="str">
        <f t="shared" si="926"/>
        <v/>
      </c>
      <c r="AW2032" s="68">
        <f>IF(AF2032=0,0,VLOOKUP($H2032,Leistungszahlen!$A$11:$H$158,4,FALSE))</f>
        <v>0</v>
      </c>
      <c r="AX2032" s="68">
        <f>IF(AF2032=0,0,VLOOKUP($H2032,Leistungszahlen!$A$11:$H$158,5,FALSE))</f>
        <v>0</v>
      </c>
      <c r="AY2032" s="68">
        <f>IF(AG2032=0,0,VLOOKUP($H2032,Leistungszahlen!$A$11:$H$158,6,FALSE))</f>
        <v>0</v>
      </c>
      <c r="AZ2032" s="68">
        <f t="shared" si="927"/>
        <v>0</v>
      </c>
      <c r="BA2032" s="68">
        <f t="shared" si="928"/>
        <v>0</v>
      </c>
      <c r="BC2032" s="68">
        <f t="shared" si="919"/>
        <v>0</v>
      </c>
      <c r="BD2032" s="285"/>
    </row>
    <row r="2033" spans="1:56" s="68" customFormat="1">
      <c r="A2033" s="200"/>
      <c r="B2033" s="200"/>
      <c r="C2033" s="200"/>
      <c r="D2033" s="200"/>
      <c r="E2033" s="200"/>
      <c r="F2033" s="200"/>
      <c r="G2033" s="200"/>
      <c r="H2033" s="201"/>
      <c r="I2033" s="202"/>
      <c r="J2033" s="200"/>
      <c r="K2033" s="176"/>
      <c r="L2033" s="176"/>
      <c r="M2033" s="176"/>
      <c r="N2033" s="286"/>
      <c r="O2033" s="286"/>
      <c r="P2033" s="176"/>
      <c r="Q2033" s="203">
        <f t="shared" si="920"/>
        <v>0</v>
      </c>
      <c r="R2033" s="203">
        <f t="shared" si="921"/>
        <v>0</v>
      </c>
      <c r="S2033" s="203">
        <f t="shared" si="922"/>
        <v>0</v>
      </c>
      <c r="T2033" s="203">
        <f t="shared" si="923"/>
        <v>0</v>
      </c>
      <c r="U2033" s="203">
        <f t="shared" si="924"/>
        <v>0</v>
      </c>
      <c r="V2033" s="175">
        <f>IF(Q2033&gt;0,VLOOKUP(Q2033,Jahresfaktoren!$A$11:$B$24,2,),0)</f>
        <v>0</v>
      </c>
      <c r="W2033" s="175">
        <f>IF(R2033&gt;0,VLOOKUP(R2033,Jahresfaktoren!$D$11:$E$24,2,),0)</f>
        <v>0</v>
      </c>
      <c r="X2033" s="175">
        <f>IF(S2033&gt;0,VLOOKUP(S2033,Jahresfaktoren!$A$28:$B$29,2,),0)</f>
        <v>0</v>
      </c>
      <c r="Y2033" s="175">
        <f>IF(T2033&gt;0,VLOOKUP(T2033,Jahresfaktoren!$A$28:$B$29,2,),0)</f>
        <v>0</v>
      </c>
      <c r="Z2033" s="175">
        <f>IF(U2033&gt;0,VLOOKUP(U2033,Jahresfaktoren!$A$32:$B$33,2,),)</f>
        <v>0</v>
      </c>
      <c r="AA2033" s="177" t="str">
        <f t="shared" si="909"/>
        <v/>
      </c>
      <c r="AB2033" s="177" t="str">
        <f t="shared" si="910"/>
        <v/>
      </c>
      <c r="AC2033" s="177" t="str">
        <f t="shared" si="911"/>
        <v/>
      </c>
      <c r="AD2033" s="177" t="str">
        <f t="shared" si="912"/>
        <v/>
      </c>
      <c r="AE2033" s="177" t="str">
        <f t="shared" si="913"/>
        <v/>
      </c>
      <c r="AF2033" s="178">
        <f>IF(Q2033&gt;0,VLOOKUP(H2033,Leistungszahlen!$A$11:$C$158,3,),0)</f>
        <v>0</v>
      </c>
      <c r="AG2033" s="178">
        <f>IF(R2033&gt;0,VLOOKUP(H2033,Leistungszahlen!$A$11:$F$158,6,),IF(T2033&gt;0,VLOOKUP(H2033,Leistungszahlen!$A$11:$F$158,6,),0))</f>
        <v>0</v>
      </c>
      <c r="AH2033" s="179">
        <f t="shared" si="929"/>
        <v>0</v>
      </c>
      <c r="AI2033" s="179">
        <f t="shared" si="930"/>
        <v>0</v>
      </c>
      <c r="AJ2033" s="179">
        <f t="shared" si="931"/>
        <v>0</v>
      </c>
      <c r="AK2033" s="179">
        <f t="shared" si="932"/>
        <v>0</v>
      </c>
      <c r="AL2033" s="179">
        <f t="shared" si="933"/>
        <v>0</v>
      </c>
      <c r="AM2033" s="180" t="str">
        <f>IF(L2033=1,Stundensätze!$D$13,IF(L2033=2,Stundensätze!$D$17,IF(L2033=4,Stundensätze!$D$21,"")))</f>
        <v/>
      </c>
      <c r="AN2033" s="180" t="str">
        <f>IF(L2033=1,Stundensätze!$D$15,IF(L2033=2,Stundensätze!$D$19,IF(L2033=4,Stundensätze!$D$23,"")))</f>
        <v/>
      </c>
      <c r="AO2033" s="180">
        <f t="shared" si="914"/>
        <v>0</v>
      </c>
      <c r="AP2033" s="180">
        <f t="shared" si="915"/>
        <v>0</v>
      </c>
      <c r="AQ2033" s="192" t="str">
        <f t="shared" si="916"/>
        <v/>
      </c>
      <c r="AR2033" s="192" t="str">
        <f t="shared" si="917"/>
        <v/>
      </c>
      <c r="AS2033" s="193">
        <f t="shared" si="918"/>
        <v>0</v>
      </c>
      <c r="AT2033" s="258">
        <f>IF(K2033=0,0,VLOOKUP(K2033,Kostenstellen!A:B,2,FALSE))</f>
        <v>0</v>
      </c>
      <c r="AU2033" s="68" t="str">
        <f t="shared" si="925"/>
        <v/>
      </c>
      <c r="AV2033" s="68" t="str">
        <f t="shared" si="926"/>
        <v/>
      </c>
      <c r="AW2033" s="68">
        <f>IF(AF2033=0,0,VLOOKUP($H2033,Leistungszahlen!$A$11:$H$158,4,FALSE))</f>
        <v>0</v>
      </c>
      <c r="AX2033" s="68">
        <f>IF(AF2033=0,0,VLOOKUP($H2033,Leistungszahlen!$A$11:$H$158,5,FALSE))</f>
        <v>0</v>
      </c>
      <c r="AY2033" s="68">
        <f>IF(AG2033=0,0,VLOOKUP($H2033,Leistungszahlen!$A$11:$H$158,6,FALSE))</f>
        <v>0</v>
      </c>
      <c r="AZ2033" s="68">
        <f t="shared" si="927"/>
        <v>0</v>
      </c>
      <c r="BA2033" s="68">
        <f t="shared" si="928"/>
        <v>0</v>
      </c>
      <c r="BC2033" s="68">
        <f t="shared" si="919"/>
        <v>0</v>
      </c>
      <c r="BD2033" s="285"/>
    </row>
    <row r="2034" spans="1:56" s="68" customFormat="1">
      <c r="A2034" s="200"/>
      <c r="B2034" s="200"/>
      <c r="C2034" s="200"/>
      <c r="D2034" s="200"/>
      <c r="E2034" s="200"/>
      <c r="F2034" s="200"/>
      <c r="G2034" s="200"/>
      <c r="H2034" s="201"/>
      <c r="I2034" s="202"/>
      <c r="J2034" s="200"/>
      <c r="K2034" s="176"/>
      <c r="L2034" s="176"/>
      <c r="M2034" s="176"/>
      <c r="N2034" s="286"/>
      <c r="O2034" s="286"/>
      <c r="P2034" s="176"/>
      <c r="Q2034" s="203">
        <f t="shared" si="920"/>
        <v>0</v>
      </c>
      <c r="R2034" s="203">
        <f t="shared" si="921"/>
        <v>0</v>
      </c>
      <c r="S2034" s="203">
        <f t="shared" si="922"/>
        <v>0</v>
      </c>
      <c r="T2034" s="203">
        <f t="shared" si="923"/>
        <v>0</v>
      </c>
      <c r="U2034" s="203">
        <f t="shared" si="924"/>
        <v>0</v>
      </c>
      <c r="V2034" s="175">
        <f>IF(Q2034&gt;0,VLOOKUP(Q2034,Jahresfaktoren!$A$11:$B$24,2,),0)</f>
        <v>0</v>
      </c>
      <c r="W2034" s="175">
        <f>IF(R2034&gt;0,VLOOKUP(R2034,Jahresfaktoren!$D$11:$E$24,2,),0)</f>
        <v>0</v>
      </c>
      <c r="X2034" s="175">
        <f>IF(S2034&gt;0,VLOOKUP(S2034,Jahresfaktoren!$A$28:$B$29,2,),0)</f>
        <v>0</v>
      </c>
      <c r="Y2034" s="175">
        <f>IF(T2034&gt;0,VLOOKUP(T2034,Jahresfaktoren!$A$28:$B$29,2,),0)</f>
        <v>0</v>
      </c>
      <c r="Z2034" s="175">
        <f>IF(U2034&gt;0,VLOOKUP(U2034,Jahresfaktoren!$A$32:$B$33,2,),)</f>
        <v>0</v>
      </c>
      <c r="AA2034" s="177" t="str">
        <f t="shared" si="909"/>
        <v/>
      </c>
      <c r="AB2034" s="177" t="str">
        <f t="shared" si="910"/>
        <v/>
      </c>
      <c r="AC2034" s="177" t="str">
        <f t="shared" si="911"/>
        <v/>
      </c>
      <c r="AD2034" s="177" t="str">
        <f t="shared" si="912"/>
        <v/>
      </c>
      <c r="AE2034" s="177" t="str">
        <f t="shared" si="913"/>
        <v/>
      </c>
      <c r="AF2034" s="178">
        <f>IF(Q2034&gt;0,VLOOKUP(H2034,Leistungszahlen!$A$11:$C$158,3,),0)</f>
        <v>0</v>
      </c>
      <c r="AG2034" s="178">
        <f>IF(R2034&gt;0,VLOOKUP(H2034,Leistungszahlen!$A$11:$F$158,6,),IF(T2034&gt;0,VLOOKUP(H2034,Leistungszahlen!$A$11:$F$158,6,),0))</f>
        <v>0</v>
      </c>
      <c r="AH2034" s="179">
        <f t="shared" si="929"/>
        <v>0</v>
      </c>
      <c r="AI2034" s="179">
        <f t="shared" si="930"/>
        <v>0</v>
      </c>
      <c r="AJ2034" s="179">
        <f t="shared" si="931"/>
        <v>0</v>
      </c>
      <c r="AK2034" s="179">
        <f t="shared" si="932"/>
        <v>0</v>
      </c>
      <c r="AL2034" s="179">
        <f t="shared" si="933"/>
        <v>0</v>
      </c>
      <c r="AM2034" s="180" t="str">
        <f>IF(L2034=1,Stundensätze!$D$13,IF(L2034=2,Stundensätze!$D$17,IF(L2034=4,Stundensätze!$D$21,"")))</f>
        <v/>
      </c>
      <c r="AN2034" s="180" t="str">
        <f>IF(L2034=1,Stundensätze!$D$15,IF(L2034=2,Stundensätze!$D$19,IF(L2034=4,Stundensätze!$D$23,"")))</f>
        <v/>
      </c>
      <c r="AO2034" s="180">
        <f t="shared" si="914"/>
        <v>0</v>
      </c>
      <c r="AP2034" s="180">
        <f t="shared" si="915"/>
        <v>0</v>
      </c>
      <c r="AQ2034" s="192" t="str">
        <f t="shared" si="916"/>
        <v/>
      </c>
      <c r="AR2034" s="192" t="str">
        <f t="shared" si="917"/>
        <v/>
      </c>
      <c r="AS2034" s="193">
        <f t="shared" si="918"/>
        <v>0</v>
      </c>
      <c r="AT2034" s="258">
        <f>IF(K2034=0,0,VLOOKUP(K2034,Kostenstellen!A:B,2,FALSE))</f>
        <v>0</v>
      </c>
      <c r="AU2034" s="68" t="str">
        <f t="shared" si="925"/>
        <v/>
      </c>
      <c r="AV2034" s="68" t="str">
        <f t="shared" si="926"/>
        <v/>
      </c>
      <c r="AW2034" s="68">
        <f>IF(AF2034=0,0,VLOOKUP($H2034,Leistungszahlen!$A$11:$H$158,4,FALSE))</f>
        <v>0</v>
      </c>
      <c r="AX2034" s="68">
        <f>IF(AF2034=0,0,VLOOKUP($H2034,Leistungszahlen!$A$11:$H$158,5,FALSE))</f>
        <v>0</v>
      </c>
      <c r="AY2034" s="68">
        <f>IF(AG2034=0,0,VLOOKUP($H2034,Leistungszahlen!$A$11:$H$158,6,FALSE))</f>
        <v>0</v>
      </c>
      <c r="AZ2034" s="68">
        <f t="shared" si="927"/>
        <v>0</v>
      </c>
      <c r="BA2034" s="68">
        <f t="shared" si="928"/>
        <v>0</v>
      </c>
      <c r="BC2034" s="68">
        <f t="shared" si="919"/>
        <v>0</v>
      </c>
      <c r="BD2034" s="285"/>
    </row>
    <row r="2035" spans="1:56" s="68" customFormat="1">
      <c r="A2035" s="200"/>
      <c r="B2035" s="200"/>
      <c r="C2035" s="200"/>
      <c r="D2035" s="200"/>
      <c r="E2035" s="200"/>
      <c r="F2035" s="200"/>
      <c r="G2035" s="200"/>
      <c r="H2035" s="201"/>
      <c r="I2035" s="202"/>
      <c r="J2035" s="200"/>
      <c r="K2035" s="176"/>
      <c r="L2035" s="176"/>
      <c r="M2035" s="176"/>
      <c r="N2035" s="286"/>
      <c r="O2035" s="286"/>
      <c r="P2035" s="176"/>
      <c r="Q2035" s="203">
        <f t="shared" si="920"/>
        <v>0</v>
      </c>
      <c r="R2035" s="203">
        <f t="shared" si="921"/>
        <v>0</v>
      </c>
      <c r="S2035" s="203">
        <f t="shared" si="922"/>
        <v>0</v>
      </c>
      <c r="T2035" s="203">
        <f t="shared" si="923"/>
        <v>0</v>
      </c>
      <c r="U2035" s="203">
        <f t="shared" si="924"/>
        <v>0</v>
      </c>
      <c r="V2035" s="175">
        <f>IF(Q2035&gt;0,VLOOKUP(Q2035,Jahresfaktoren!$A$11:$B$24,2,),0)</f>
        <v>0</v>
      </c>
      <c r="W2035" s="175">
        <f>IF(R2035&gt;0,VLOOKUP(R2035,Jahresfaktoren!$D$11:$E$24,2,),0)</f>
        <v>0</v>
      </c>
      <c r="X2035" s="175">
        <f>IF(S2035&gt;0,VLOOKUP(S2035,Jahresfaktoren!$A$28:$B$29,2,),0)</f>
        <v>0</v>
      </c>
      <c r="Y2035" s="175">
        <f>IF(T2035&gt;0,VLOOKUP(T2035,Jahresfaktoren!$A$28:$B$29,2,),0)</f>
        <v>0</v>
      </c>
      <c r="Z2035" s="175">
        <f>IF(U2035&gt;0,VLOOKUP(U2035,Jahresfaktoren!$A$32:$B$33,2,),)</f>
        <v>0</v>
      </c>
      <c r="AA2035" s="177" t="str">
        <f t="shared" si="909"/>
        <v/>
      </c>
      <c r="AB2035" s="177" t="str">
        <f t="shared" si="910"/>
        <v/>
      </c>
      <c r="AC2035" s="177" t="str">
        <f t="shared" si="911"/>
        <v/>
      </c>
      <c r="AD2035" s="177" t="str">
        <f t="shared" si="912"/>
        <v/>
      </c>
      <c r="AE2035" s="177" t="str">
        <f t="shared" si="913"/>
        <v/>
      </c>
      <c r="AF2035" s="178">
        <f>IF(Q2035&gt;0,VLOOKUP(H2035,Leistungszahlen!$A$11:$C$158,3,),0)</f>
        <v>0</v>
      </c>
      <c r="AG2035" s="178">
        <f>IF(R2035&gt;0,VLOOKUP(H2035,Leistungszahlen!$A$11:$F$158,6,),IF(T2035&gt;0,VLOOKUP(H2035,Leistungszahlen!$A$11:$F$158,6,),0))</f>
        <v>0</v>
      </c>
      <c r="AH2035" s="179">
        <f t="shared" si="929"/>
        <v>0</v>
      </c>
      <c r="AI2035" s="179">
        <f t="shared" si="930"/>
        <v>0</v>
      </c>
      <c r="AJ2035" s="179">
        <f t="shared" si="931"/>
        <v>0</v>
      </c>
      <c r="AK2035" s="179">
        <f t="shared" si="932"/>
        <v>0</v>
      </c>
      <c r="AL2035" s="179">
        <f t="shared" si="933"/>
        <v>0</v>
      </c>
      <c r="AM2035" s="180" t="str">
        <f>IF(L2035=1,Stundensätze!$D$13,IF(L2035=2,Stundensätze!$D$17,IF(L2035=4,Stundensätze!$D$21,"")))</f>
        <v/>
      </c>
      <c r="AN2035" s="180" t="str">
        <f>IF(L2035=1,Stundensätze!$D$15,IF(L2035=2,Stundensätze!$D$19,IF(L2035=4,Stundensätze!$D$23,"")))</f>
        <v/>
      </c>
      <c r="AO2035" s="180">
        <f t="shared" si="914"/>
        <v>0</v>
      </c>
      <c r="AP2035" s="180">
        <f t="shared" si="915"/>
        <v>0</v>
      </c>
      <c r="AQ2035" s="192" t="str">
        <f t="shared" si="916"/>
        <v/>
      </c>
      <c r="AR2035" s="192" t="str">
        <f t="shared" si="917"/>
        <v/>
      </c>
      <c r="AS2035" s="193">
        <f t="shared" si="918"/>
        <v>0</v>
      </c>
      <c r="AT2035" s="258">
        <f>IF(K2035=0,0,VLOOKUP(K2035,Kostenstellen!A:B,2,FALSE))</f>
        <v>0</v>
      </c>
      <c r="AU2035" s="68" t="str">
        <f t="shared" si="925"/>
        <v/>
      </c>
      <c r="AV2035" s="68" t="str">
        <f t="shared" si="926"/>
        <v/>
      </c>
      <c r="AW2035" s="68">
        <f>IF(AF2035=0,0,VLOOKUP($H2035,Leistungszahlen!$A$11:$H$158,4,FALSE))</f>
        <v>0</v>
      </c>
      <c r="AX2035" s="68">
        <f>IF(AF2035=0,0,VLOOKUP($H2035,Leistungszahlen!$A$11:$H$158,5,FALSE))</f>
        <v>0</v>
      </c>
      <c r="AY2035" s="68">
        <f>IF(AG2035=0,0,VLOOKUP($H2035,Leistungszahlen!$A$11:$H$158,6,FALSE))</f>
        <v>0</v>
      </c>
      <c r="AZ2035" s="68">
        <f t="shared" si="927"/>
        <v>0</v>
      </c>
      <c r="BA2035" s="68">
        <f t="shared" si="928"/>
        <v>0</v>
      </c>
      <c r="BC2035" s="68">
        <f t="shared" si="919"/>
        <v>0</v>
      </c>
      <c r="BD2035" s="285"/>
    </row>
    <row r="2036" spans="1:56" s="68" customFormat="1">
      <c r="A2036" s="200"/>
      <c r="B2036" s="200"/>
      <c r="C2036" s="200"/>
      <c r="D2036" s="200"/>
      <c r="E2036" s="200"/>
      <c r="F2036" s="200"/>
      <c r="G2036" s="200"/>
      <c r="H2036" s="201"/>
      <c r="I2036" s="202"/>
      <c r="J2036" s="200"/>
      <c r="K2036" s="176"/>
      <c r="L2036" s="176"/>
      <c r="M2036" s="176"/>
      <c r="N2036" s="286"/>
      <c r="O2036" s="286"/>
      <c r="P2036" s="176"/>
      <c r="Q2036" s="203">
        <f t="shared" si="920"/>
        <v>0</v>
      </c>
      <c r="R2036" s="203">
        <f t="shared" si="921"/>
        <v>0</v>
      </c>
      <c r="S2036" s="203">
        <f t="shared" si="922"/>
        <v>0</v>
      </c>
      <c r="T2036" s="203">
        <f t="shared" si="923"/>
        <v>0</v>
      </c>
      <c r="U2036" s="203">
        <f t="shared" si="924"/>
        <v>0</v>
      </c>
      <c r="V2036" s="175">
        <f>IF(Q2036&gt;0,VLOOKUP(Q2036,Jahresfaktoren!$A$11:$B$24,2,),0)</f>
        <v>0</v>
      </c>
      <c r="W2036" s="175">
        <f>IF(R2036&gt;0,VLOOKUP(R2036,Jahresfaktoren!$D$11:$E$24,2,),0)</f>
        <v>0</v>
      </c>
      <c r="X2036" s="175">
        <f>IF(S2036&gt;0,VLOOKUP(S2036,Jahresfaktoren!$A$28:$B$29,2,),0)</f>
        <v>0</v>
      </c>
      <c r="Y2036" s="175">
        <f>IF(T2036&gt;0,VLOOKUP(T2036,Jahresfaktoren!$A$28:$B$29,2,),0)</f>
        <v>0</v>
      </c>
      <c r="Z2036" s="175">
        <f>IF(U2036&gt;0,VLOOKUP(U2036,Jahresfaktoren!$A$32:$B$33,2,),)</f>
        <v>0</v>
      </c>
      <c r="AA2036" s="177" t="str">
        <f t="shared" ref="AA2036:AA2085" si="934">IF(Q2036&gt;0,V2036*I2036,"")</f>
        <v/>
      </c>
      <c r="AB2036" s="177" t="str">
        <f t="shared" ref="AB2036:AB2085" si="935">IF(R2036&gt;0,W2036*I2036,"")</f>
        <v/>
      </c>
      <c r="AC2036" s="177" t="str">
        <f t="shared" ref="AC2036:AC2085" si="936">IF(S2036&gt;0,X2036*I2036,"")</f>
        <v/>
      </c>
      <c r="AD2036" s="177" t="str">
        <f t="shared" ref="AD2036:AD2085" si="937">IF(T2036&gt;0,Y2036*I2036,"")</f>
        <v/>
      </c>
      <c r="AE2036" s="177" t="str">
        <f t="shared" ref="AE2036:AE2085" si="938">IF(U2036&gt;0,Z2036*I2036,"")</f>
        <v/>
      </c>
      <c r="AF2036" s="178">
        <f>IF(Q2036&gt;0,VLOOKUP(H2036,Leistungszahlen!$A$11:$C$158,3,),0)</f>
        <v>0</v>
      </c>
      <c r="AG2036" s="178">
        <f>IF(R2036&gt;0,VLOOKUP(H2036,Leistungszahlen!$A$11:$F$158,6,),IF(T2036&gt;0,VLOOKUP(H2036,Leistungszahlen!$A$11:$F$158,6,),0))</f>
        <v>0</v>
      </c>
      <c r="AH2036" s="179">
        <f t="shared" si="929"/>
        <v>0</v>
      </c>
      <c r="AI2036" s="179">
        <f t="shared" si="930"/>
        <v>0</v>
      </c>
      <c r="AJ2036" s="179">
        <f t="shared" si="931"/>
        <v>0</v>
      </c>
      <c r="AK2036" s="179">
        <f t="shared" si="932"/>
        <v>0</v>
      </c>
      <c r="AL2036" s="179">
        <f t="shared" si="933"/>
        <v>0</v>
      </c>
      <c r="AM2036" s="180" t="str">
        <f>IF(L2036=1,Stundensätze!$D$13,IF(L2036=2,Stundensätze!$D$17,IF(L2036=4,Stundensätze!$D$21,"")))</f>
        <v/>
      </c>
      <c r="AN2036" s="180" t="str">
        <f>IF(L2036=1,Stundensätze!$D$15,IF(L2036=2,Stundensätze!$D$19,IF(L2036=4,Stundensätze!$D$23,"")))</f>
        <v/>
      </c>
      <c r="AO2036" s="180">
        <f t="shared" ref="AO2036:AO2085" si="939">IF(OR(Q2036&gt;0,R2036&gt;0),((AH2036+AI2036)*AM2036),0)</f>
        <v>0</v>
      </c>
      <c r="AP2036" s="180">
        <f t="shared" ref="AP2036:AP2085" si="940">IF(OR(S2036&gt;0,T2036&gt;0,U2036&gt;0),((AJ2036+AK2036+AL2036)*AN2036),0)</f>
        <v>0</v>
      </c>
      <c r="AQ2036" s="192" t="str">
        <f t="shared" ref="AQ2036:AQ2085" si="941">IF(I2036&gt;0,AP2036+AO2036,"")</f>
        <v/>
      </c>
      <c r="AR2036" s="192" t="str">
        <f t="shared" ref="AR2036:AR2085" si="942">IF(I2036&gt;0,AQ2036/12,"")</f>
        <v/>
      </c>
      <c r="AS2036" s="193">
        <f t="shared" ref="AS2036:AS2085" si="943">IF(OR(Q2036&gt;0,R2036&gt;0,S2036&gt;0,T2036&gt;0,U2036&gt;0),(SUM(AH2036:AL2036)),0)</f>
        <v>0</v>
      </c>
      <c r="AT2036" s="258">
        <f>IF(K2036=0,0,VLOOKUP(K2036,Kostenstellen!A:B,2,FALSE))</f>
        <v>0</v>
      </c>
      <c r="AU2036" s="68" t="str">
        <f t="shared" si="925"/>
        <v/>
      </c>
      <c r="AV2036" s="68" t="str">
        <f t="shared" si="926"/>
        <v/>
      </c>
      <c r="AW2036" s="68">
        <f>IF(AF2036=0,0,VLOOKUP($H2036,Leistungszahlen!$A$11:$H$158,4,FALSE))</f>
        <v>0</v>
      </c>
      <c r="AX2036" s="68">
        <f>IF(AF2036=0,0,VLOOKUP($H2036,Leistungszahlen!$A$11:$H$158,5,FALSE))</f>
        <v>0</v>
      </c>
      <c r="AY2036" s="68">
        <f>IF(AG2036=0,0,VLOOKUP($H2036,Leistungszahlen!$A$11:$H$158,6,FALSE))</f>
        <v>0</v>
      </c>
      <c r="AZ2036" s="68">
        <f t="shared" si="927"/>
        <v>0</v>
      </c>
      <c r="BA2036" s="68">
        <f t="shared" si="928"/>
        <v>0</v>
      </c>
      <c r="BC2036" s="68">
        <f t="shared" ref="BC2036:BC2085" si="944">IF(BA2036&gt;0,"Die Leistungswerte sind unter- oder überschritten",0)</f>
        <v>0</v>
      </c>
      <c r="BD2036" s="285"/>
    </row>
    <row r="2037" spans="1:56" s="68" customFormat="1">
      <c r="A2037" s="200"/>
      <c r="B2037" s="200"/>
      <c r="C2037" s="200"/>
      <c r="D2037" s="200"/>
      <c r="E2037" s="200"/>
      <c r="F2037" s="200"/>
      <c r="G2037" s="200"/>
      <c r="H2037" s="201"/>
      <c r="I2037" s="202"/>
      <c r="J2037" s="200"/>
      <c r="K2037" s="176"/>
      <c r="L2037" s="176"/>
      <c r="M2037" s="176"/>
      <c r="N2037" s="286"/>
      <c r="O2037" s="286"/>
      <c r="P2037" s="176"/>
      <c r="Q2037" s="203">
        <f t="shared" si="920"/>
        <v>0</v>
      </c>
      <c r="R2037" s="203">
        <f t="shared" si="921"/>
        <v>0</v>
      </c>
      <c r="S2037" s="203">
        <f t="shared" si="922"/>
        <v>0</v>
      </c>
      <c r="T2037" s="203">
        <f t="shared" si="923"/>
        <v>0</v>
      </c>
      <c r="U2037" s="203">
        <f t="shared" si="924"/>
        <v>0</v>
      </c>
      <c r="V2037" s="175">
        <f>IF(Q2037&gt;0,VLOOKUP(Q2037,Jahresfaktoren!$A$11:$B$24,2,),0)</f>
        <v>0</v>
      </c>
      <c r="W2037" s="175">
        <f>IF(R2037&gt;0,VLOOKUP(R2037,Jahresfaktoren!$D$11:$E$24,2,),0)</f>
        <v>0</v>
      </c>
      <c r="X2037" s="175">
        <f>IF(S2037&gt;0,VLOOKUP(S2037,Jahresfaktoren!$A$28:$B$29,2,),0)</f>
        <v>0</v>
      </c>
      <c r="Y2037" s="175">
        <f>IF(T2037&gt;0,VLOOKUP(T2037,Jahresfaktoren!$A$28:$B$29,2,),0)</f>
        <v>0</v>
      </c>
      <c r="Z2037" s="175">
        <f>IF(U2037&gt;0,VLOOKUP(U2037,Jahresfaktoren!$A$32:$B$33,2,),)</f>
        <v>0</v>
      </c>
      <c r="AA2037" s="177" t="str">
        <f t="shared" si="934"/>
        <v/>
      </c>
      <c r="AB2037" s="177" t="str">
        <f t="shared" si="935"/>
        <v/>
      </c>
      <c r="AC2037" s="177" t="str">
        <f t="shared" si="936"/>
        <v/>
      </c>
      <c r="AD2037" s="177" t="str">
        <f t="shared" si="937"/>
        <v/>
      </c>
      <c r="AE2037" s="177" t="str">
        <f t="shared" si="938"/>
        <v/>
      </c>
      <c r="AF2037" s="178">
        <f>IF(Q2037&gt;0,VLOOKUP(H2037,Leistungszahlen!$A$11:$C$158,3,),0)</f>
        <v>0</v>
      </c>
      <c r="AG2037" s="178">
        <f>IF(R2037&gt;0,VLOOKUP(H2037,Leistungszahlen!$A$11:$F$158,6,),IF(T2037&gt;0,VLOOKUP(H2037,Leistungszahlen!$A$11:$F$158,6,),0))</f>
        <v>0</v>
      </c>
      <c r="AH2037" s="179">
        <f t="shared" si="929"/>
        <v>0</v>
      </c>
      <c r="AI2037" s="179">
        <f t="shared" si="930"/>
        <v>0</v>
      </c>
      <c r="AJ2037" s="179">
        <f t="shared" si="931"/>
        <v>0</v>
      </c>
      <c r="AK2037" s="179">
        <f t="shared" si="932"/>
        <v>0</v>
      </c>
      <c r="AL2037" s="179">
        <f t="shared" si="933"/>
        <v>0</v>
      </c>
      <c r="AM2037" s="180" t="str">
        <f>IF(L2037=1,Stundensätze!$D$13,IF(L2037=2,Stundensätze!$D$17,IF(L2037=4,Stundensätze!$D$21,"")))</f>
        <v/>
      </c>
      <c r="AN2037" s="180" t="str">
        <f>IF(L2037=1,Stundensätze!$D$15,IF(L2037=2,Stundensätze!$D$19,IF(L2037=4,Stundensätze!$D$23,"")))</f>
        <v/>
      </c>
      <c r="AO2037" s="180">
        <f t="shared" si="939"/>
        <v>0</v>
      </c>
      <c r="AP2037" s="180">
        <f t="shared" si="940"/>
        <v>0</v>
      </c>
      <c r="AQ2037" s="192" t="str">
        <f t="shared" si="941"/>
        <v/>
      </c>
      <c r="AR2037" s="192" t="str">
        <f t="shared" si="942"/>
        <v/>
      </c>
      <c r="AS2037" s="193">
        <f t="shared" si="943"/>
        <v>0</v>
      </c>
      <c r="AT2037" s="258">
        <f>IF(K2037=0,0,VLOOKUP(K2037,Kostenstellen!A:B,2,FALSE))</f>
        <v>0</v>
      </c>
      <c r="AU2037" s="68" t="str">
        <f t="shared" si="925"/>
        <v/>
      </c>
      <c r="AV2037" s="68" t="str">
        <f t="shared" si="926"/>
        <v/>
      </c>
      <c r="AW2037" s="68">
        <f>IF(AF2037=0,0,VLOOKUP($H2037,Leistungszahlen!$A$11:$H$158,4,FALSE))</f>
        <v>0</v>
      </c>
      <c r="AX2037" s="68">
        <f>IF(AF2037=0,0,VLOOKUP($H2037,Leistungszahlen!$A$11:$H$158,5,FALSE))</f>
        <v>0</v>
      </c>
      <c r="AY2037" s="68">
        <f>IF(AG2037=0,0,VLOOKUP($H2037,Leistungszahlen!$A$11:$H$158,6,FALSE))</f>
        <v>0</v>
      </c>
      <c r="AZ2037" s="68">
        <f t="shared" si="927"/>
        <v>0</v>
      </c>
      <c r="BA2037" s="68">
        <f t="shared" si="928"/>
        <v>0</v>
      </c>
      <c r="BC2037" s="68">
        <f t="shared" si="944"/>
        <v>0</v>
      </c>
      <c r="BD2037" s="285"/>
    </row>
    <row r="2038" spans="1:56" s="68" customFormat="1">
      <c r="A2038" s="200"/>
      <c r="B2038" s="200"/>
      <c r="C2038" s="200"/>
      <c r="D2038" s="200"/>
      <c r="E2038" s="200"/>
      <c r="F2038" s="200"/>
      <c r="G2038" s="200"/>
      <c r="H2038" s="201"/>
      <c r="I2038" s="202"/>
      <c r="J2038" s="200"/>
      <c r="K2038" s="176"/>
      <c r="L2038" s="176"/>
      <c r="M2038" s="176"/>
      <c r="N2038" s="286"/>
      <c r="O2038" s="286"/>
      <c r="P2038" s="176"/>
      <c r="Q2038" s="203">
        <f t="shared" si="920"/>
        <v>0</v>
      </c>
      <c r="R2038" s="203">
        <f t="shared" si="921"/>
        <v>0</v>
      </c>
      <c r="S2038" s="203">
        <f t="shared" si="922"/>
        <v>0</v>
      </c>
      <c r="T2038" s="203">
        <f t="shared" si="923"/>
        <v>0</v>
      </c>
      <c r="U2038" s="203">
        <f t="shared" si="924"/>
        <v>0</v>
      </c>
      <c r="V2038" s="175">
        <f>IF(Q2038&gt;0,VLOOKUP(Q2038,Jahresfaktoren!$A$11:$B$24,2,),0)</f>
        <v>0</v>
      </c>
      <c r="W2038" s="175">
        <f>IF(R2038&gt;0,VLOOKUP(R2038,Jahresfaktoren!$D$11:$E$24,2,),0)</f>
        <v>0</v>
      </c>
      <c r="X2038" s="175">
        <f>IF(S2038&gt;0,VLOOKUP(S2038,Jahresfaktoren!$A$28:$B$29,2,),0)</f>
        <v>0</v>
      </c>
      <c r="Y2038" s="175">
        <f>IF(T2038&gt;0,VLOOKUP(T2038,Jahresfaktoren!$A$28:$B$29,2,),0)</f>
        <v>0</v>
      </c>
      <c r="Z2038" s="175">
        <f>IF(U2038&gt;0,VLOOKUP(U2038,Jahresfaktoren!$A$32:$B$33,2,),)</f>
        <v>0</v>
      </c>
      <c r="AA2038" s="177" t="str">
        <f t="shared" si="934"/>
        <v/>
      </c>
      <c r="AB2038" s="177" t="str">
        <f t="shared" si="935"/>
        <v/>
      </c>
      <c r="AC2038" s="177" t="str">
        <f t="shared" si="936"/>
        <v/>
      </c>
      <c r="AD2038" s="177" t="str">
        <f t="shared" si="937"/>
        <v/>
      </c>
      <c r="AE2038" s="177" t="str">
        <f t="shared" si="938"/>
        <v/>
      </c>
      <c r="AF2038" s="178">
        <f>IF(Q2038&gt;0,VLOOKUP(H2038,Leistungszahlen!$A$11:$C$158,3,),0)</f>
        <v>0</v>
      </c>
      <c r="AG2038" s="178">
        <f>IF(R2038&gt;0,VLOOKUP(H2038,Leistungszahlen!$A$11:$F$158,6,),IF(T2038&gt;0,VLOOKUP(H2038,Leistungszahlen!$A$11:$F$158,6,),0))</f>
        <v>0</v>
      </c>
      <c r="AH2038" s="179">
        <f t="shared" si="929"/>
        <v>0</v>
      </c>
      <c r="AI2038" s="179">
        <f t="shared" si="930"/>
        <v>0</v>
      </c>
      <c r="AJ2038" s="179">
        <f t="shared" si="931"/>
        <v>0</v>
      </c>
      <c r="AK2038" s="179">
        <f t="shared" si="932"/>
        <v>0</v>
      </c>
      <c r="AL2038" s="179">
        <f t="shared" si="933"/>
        <v>0</v>
      </c>
      <c r="AM2038" s="180" t="str">
        <f>IF(L2038=1,Stundensätze!$D$13,IF(L2038=2,Stundensätze!$D$17,IF(L2038=4,Stundensätze!$D$21,"")))</f>
        <v/>
      </c>
      <c r="AN2038" s="180" t="str">
        <f>IF(L2038=1,Stundensätze!$D$15,IF(L2038=2,Stundensätze!$D$19,IF(L2038=4,Stundensätze!$D$23,"")))</f>
        <v/>
      </c>
      <c r="AO2038" s="180">
        <f t="shared" si="939"/>
        <v>0</v>
      </c>
      <c r="AP2038" s="180">
        <f t="shared" si="940"/>
        <v>0</v>
      </c>
      <c r="AQ2038" s="192" t="str">
        <f t="shared" si="941"/>
        <v/>
      </c>
      <c r="AR2038" s="192" t="str">
        <f t="shared" si="942"/>
        <v/>
      </c>
      <c r="AS2038" s="193">
        <f t="shared" si="943"/>
        <v>0</v>
      </c>
      <c r="AT2038" s="258">
        <f>IF(K2038=0,0,VLOOKUP(K2038,Kostenstellen!A:B,2,FALSE))</f>
        <v>0</v>
      </c>
      <c r="AU2038" s="68" t="str">
        <f t="shared" si="925"/>
        <v/>
      </c>
      <c r="AV2038" s="68" t="str">
        <f t="shared" si="926"/>
        <v/>
      </c>
      <c r="AW2038" s="68">
        <f>IF(AF2038=0,0,VLOOKUP($H2038,Leistungszahlen!$A$11:$H$158,4,FALSE))</f>
        <v>0</v>
      </c>
      <c r="AX2038" s="68">
        <f>IF(AF2038=0,0,VLOOKUP($H2038,Leistungszahlen!$A$11:$H$158,5,FALSE))</f>
        <v>0</v>
      </c>
      <c r="AY2038" s="68">
        <f>IF(AG2038=0,0,VLOOKUP($H2038,Leistungszahlen!$A$11:$H$158,6,FALSE))</f>
        <v>0</v>
      </c>
      <c r="AZ2038" s="68">
        <f t="shared" si="927"/>
        <v>0</v>
      </c>
      <c r="BA2038" s="68">
        <f t="shared" si="928"/>
        <v>0</v>
      </c>
      <c r="BC2038" s="68">
        <f t="shared" si="944"/>
        <v>0</v>
      </c>
      <c r="BD2038" s="285"/>
    </row>
    <row r="2039" spans="1:56" s="68" customFormat="1">
      <c r="A2039" s="200"/>
      <c r="B2039" s="200"/>
      <c r="C2039" s="200"/>
      <c r="D2039" s="200"/>
      <c r="E2039" s="200"/>
      <c r="F2039" s="200"/>
      <c r="G2039" s="200"/>
      <c r="H2039" s="201"/>
      <c r="I2039" s="202"/>
      <c r="J2039" s="200"/>
      <c r="K2039" s="176"/>
      <c r="L2039" s="176"/>
      <c r="M2039" s="176"/>
      <c r="N2039" s="286"/>
      <c r="O2039" s="286"/>
      <c r="P2039" s="176"/>
      <c r="Q2039" s="203">
        <f t="shared" si="920"/>
        <v>0</v>
      </c>
      <c r="R2039" s="203">
        <f t="shared" si="921"/>
        <v>0</v>
      </c>
      <c r="S2039" s="203">
        <f t="shared" si="922"/>
        <v>0</v>
      </c>
      <c r="T2039" s="203">
        <f t="shared" si="923"/>
        <v>0</v>
      </c>
      <c r="U2039" s="203">
        <f t="shared" si="924"/>
        <v>0</v>
      </c>
      <c r="V2039" s="175">
        <f>IF(Q2039&gt;0,VLOOKUP(Q2039,Jahresfaktoren!$A$11:$B$24,2,),0)</f>
        <v>0</v>
      </c>
      <c r="W2039" s="175">
        <f>IF(R2039&gt;0,VLOOKUP(R2039,Jahresfaktoren!$D$11:$E$24,2,),0)</f>
        <v>0</v>
      </c>
      <c r="X2039" s="175">
        <f>IF(S2039&gt;0,VLOOKUP(S2039,Jahresfaktoren!$A$28:$B$29,2,),0)</f>
        <v>0</v>
      </c>
      <c r="Y2039" s="175">
        <f>IF(T2039&gt;0,VLOOKUP(T2039,Jahresfaktoren!$A$28:$B$29,2,),0)</f>
        <v>0</v>
      </c>
      <c r="Z2039" s="175">
        <f>IF(U2039&gt;0,VLOOKUP(U2039,Jahresfaktoren!$A$32:$B$33,2,),)</f>
        <v>0</v>
      </c>
      <c r="AA2039" s="177" t="str">
        <f t="shared" si="934"/>
        <v/>
      </c>
      <c r="AB2039" s="177" t="str">
        <f t="shared" si="935"/>
        <v/>
      </c>
      <c r="AC2039" s="177" t="str">
        <f t="shared" si="936"/>
        <v/>
      </c>
      <c r="AD2039" s="177" t="str">
        <f t="shared" si="937"/>
        <v/>
      </c>
      <c r="AE2039" s="177" t="str">
        <f t="shared" si="938"/>
        <v/>
      </c>
      <c r="AF2039" s="178">
        <f>IF(Q2039&gt;0,VLOOKUP(H2039,Leistungszahlen!$A$11:$C$158,3,),0)</f>
        <v>0</v>
      </c>
      <c r="AG2039" s="178">
        <f>IF(R2039&gt;0,VLOOKUP(H2039,Leistungszahlen!$A$11:$F$158,6,),IF(T2039&gt;0,VLOOKUP(H2039,Leistungszahlen!$A$11:$F$158,6,),0))</f>
        <v>0</v>
      </c>
      <c r="AH2039" s="179">
        <f t="shared" si="929"/>
        <v>0</v>
      </c>
      <c r="AI2039" s="179">
        <f t="shared" si="930"/>
        <v>0</v>
      </c>
      <c r="AJ2039" s="179">
        <f t="shared" si="931"/>
        <v>0</v>
      </c>
      <c r="AK2039" s="179">
        <f t="shared" si="932"/>
        <v>0</v>
      </c>
      <c r="AL2039" s="179">
        <f t="shared" si="933"/>
        <v>0</v>
      </c>
      <c r="AM2039" s="180" t="str">
        <f>IF(L2039=1,Stundensätze!$D$13,IF(L2039=2,Stundensätze!$D$17,IF(L2039=4,Stundensätze!$D$21,"")))</f>
        <v/>
      </c>
      <c r="AN2039" s="180" t="str">
        <f>IF(L2039=1,Stundensätze!$D$15,IF(L2039=2,Stundensätze!$D$19,IF(L2039=4,Stundensätze!$D$23,"")))</f>
        <v/>
      </c>
      <c r="AO2039" s="180">
        <f t="shared" si="939"/>
        <v>0</v>
      </c>
      <c r="AP2039" s="180">
        <f t="shared" si="940"/>
        <v>0</v>
      </c>
      <c r="AQ2039" s="192" t="str">
        <f t="shared" si="941"/>
        <v/>
      </c>
      <c r="AR2039" s="192" t="str">
        <f t="shared" si="942"/>
        <v/>
      </c>
      <c r="AS2039" s="193">
        <f t="shared" si="943"/>
        <v>0</v>
      </c>
      <c r="AT2039" s="258">
        <f>IF(K2039=0,0,VLOOKUP(K2039,Kostenstellen!A:B,2,FALSE))</f>
        <v>0</v>
      </c>
      <c r="AU2039" s="68" t="str">
        <f t="shared" si="925"/>
        <v/>
      </c>
      <c r="AV2039" s="68" t="str">
        <f t="shared" si="926"/>
        <v/>
      </c>
      <c r="AW2039" s="68">
        <f>IF(AF2039=0,0,VLOOKUP($H2039,Leistungszahlen!$A$11:$H$158,4,FALSE))</f>
        <v>0</v>
      </c>
      <c r="AX2039" s="68">
        <f>IF(AF2039=0,0,VLOOKUP($H2039,Leistungszahlen!$A$11:$H$158,5,FALSE))</f>
        <v>0</v>
      </c>
      <c r="AY2039" s="68">
        <f>IF(AG2039=0,0,VLOOKUP($H2039,Leistungszahlen!$A$11:$H$158,6,FALSE))</f>
        <v>0</v>
      </c>
      <c r="AZ2039" s="68">
        <f t="shared" si="927"/>
        <v>0</v>
      </c>
      <c r="BA2039" s="68">
        <f t="shared" si="928"/>
        <v>0</v>
      </c>
      <c r="BC2039" s="68">
        <f t="shared" si="944"/>
        <v>0</v>
      </c>
      <c r="BD2039" s="285"/>
    </row>
    <row r="2040" spans="1:56" s="68" customFormat="1">
      <c r="A2040" s="200"/>
      <c r="B2040" s="200"/>
      <c r="C2040" s="200"/>
      <c r="D2040" s="200"/>
      <c r="E2040" s="200"/>
      <c r="F2040" s="200"/>
      <c r="G2040" s="200"/>
      <c r="H2040" s="201"/>
      <c r="I2040" s="202"/>
      <c r="J2040" s="200"/>
      <c r="K2040" s="176"/>
      <c r="L2040" s="176"/>
      <c r="M2040" s="176"/>
      <c r="N2040" s="286"/>
      <c r="O2040" s="286"/>
      <c r="P2040" s="176"/>
      <c r="Q2040" s="203">
        <f t="shared" si="920"/>
        <v>0</v>
      </c>
      <c r="R2040" s="203">
        <f t="shared" si="921"/>
        <v>0</v>
      </c>
      <c r="S2040" s="203">
        <f t="shared" si="922"/>
        <v>0</v>
      </c>
      <c r="T2040" s="203">
        <f t="shared" si="923"/>
        <v>0</v>
      </c>
      <c r="U2040" s="203">
        <f t="shared" si="924"/>
        <v>0</v>
      </c>
      <c r="V2040" s="175">
        <f>IF(Q2040&gt;0,VLOOKUP(Q2040,Jahresfaktoren!$A$11:$B$24,2,),0)</f>
        <v>0</v>
      </c>
      <c r="W2040" s="175">
        <f>IF(R2040&gt;0,VLOOKUP(R2040,Jahresfaktoren!$D$11:$E$24,2,),0)</f>
        <v>0</v>
      </c>
      <c r="X2040" s="175">
        <f>IF(S2040&gt;0,VLOOKUP(S2040,Jahresfaktoren!$A$28:$B$29,2,),0)</f>
        <v>0</v>
      </c>
      <c r="Y2040" s="175">
        <f>IF(T2040&gt;0,VLOOKUP(T2040,Jahresfaktoren!$A$28:$B$29,2,),0)</f>
        <v>0</v>
      </c>
      <c r="Z2040" s="175">
        <f>IF(U2040&gt;0,VLOOKUP(U2040,Jahresfaktoren!$A$32:$B$33,2,),)</f>
        <v>0</v>
      </c>
      <c r="AA2040" s="177" t="str">
        <f t="shared" si="934"/>
        <v/>
      </c>
      <c r="AB2040" s="177" t="str">
        <f t="shared" si="935"/>
        <v/>
      </c>
      <c r="AC2040" s="177" t="str">
        <f t="shared" si="936"/>
        <v/>
      </c>
      <c r="AD2040" s="177" t="str">
        <f t="shared" si="937"/>
        <v/>
      </c>
      <c r="AE2040" s="177" t="str">
        <f t="shared" si="938"/>
        <v/>
      </c>
      <c r="AF2040" s="178">
        <f>IF(Q2040&gt;0,VLOOKUP(H2040,Leistungszahlen!$A$11:$C$158,3,),0)</f>
        <v>0</v>
      </c>
      <c r="AG2040" s="178">
        <f>IF(R2040&gt;0,VLOOKUP(H2040,Leistungszahlen!$A$11:$F$158,6,),IF(T2040&gt;0,VLOOKUP(H2040,Leistungszahlen!$A$11:$F$158,6,),0))</f>
        <v>0</v>
      </c>
      <c r="AH2040" s="179">
        <f t="shared" si="929"/>
        <v>0</v>
      </c>
      <c r="AI2040" s="179">
        <f t="shared" si="930"/>
        <v>0</v>
      </c>
      <c r="AJ2040" s="179">
        <f t="shared" si="931"/>
        <v>0</v>
      </c>
      <c r="AK2040" s="179">
        <f t="shared" si="932"/>
        <v>0</v>
      </c>
      <c r="AL2040" s="179">
        <f t="shared" si="933"/>
        <v>0</v>
      </c>
      <c r="AM2040" s="180" t="str">
        <f>IF(L2040=1,Stundensätze!$D$13,IF(L2040=2,Stundensätze!$D$17,IF(L2040=4,Stundensätze!$D$21,"")))</f>
        <v/>
      </c>
      <c r="AN2040" s="180" t="str">
        <f>IF(L2040=1,Stundensätze!$D$15,IF(L2040=2,Stundensätze!$D$19,IF(L2040=4,Stundensätze!$D$23,"")))</f>
        <v/>
      </c>
      <c r="AO2040" s="180">
        <f t="shared" si="939"/>
        <v>0</v>
      </c>
      <c r="AP2040" s="180">
        <f t="shared" si="940"/>
        <v>0</v>
      </c>
      <c r="AQ2040" s="192" t="str">
        <f t="shared" si="941"/>
        <v/>
      </c>
      <c r="AR2040" s="192" t="str">
        <f t="shared" si="942"/>
        <v/>
      </c>
      <c r="AS2040" s="193">
        <f t="shared" si="943"/>
        <v>0</v>
      </c>
      <c r="AT2040" s="258">
        <f>IF(K2040=0,0,VLOOKUP(K2040,Kostenstellen!A:B,2,FALSE))</f>
        <v>0</v>
      </c>
      <c r="AU2040" s="68" t="str">
        <f t="shared" si="925"/>
        <v/>
      </c>
      <c r="AV2040" s="68" t="str">
        <f t="shared" si="926"/>
        <v/>
      </c>
      <c r="AW2040" s="68">
        <f>IF(AF2040=0,0,VLOOKUP($H2040,Leistungszahlen!$A$11:$H$158,4,FALSE))</f>
        <v>0</v>
      </c>
      <c r="AX2040" s="68">
        <f>IF(AF2040=0,0,VLOOKUP($H2040,Leistungszahlen!$A$11:$H$158,5,FALSE))</f>
        <v>0</v>
      </c>
      <c r="AY2040" s="68">
        <f>IF(AG2040=0,0,VLOOKUP($H2040,Leistungszahlen!$A$11:$H$158,6,FALSE))</f>
        <v>0</v>
      </c>
      <c r="AZ2040" s="68">
        <f t="shared" si="927"/>
        <v>0</v>
      </c>
      <c r="BA2040" s="68">
        <f t="shared" si="928"/>
        <v>0</v>
      </c>
      <c r="BC2040" s="68">
        <f t="shared" si="944"/>
        <v>0</v>
      </c>
      <c r="BD2040" s="285"/>
    </row>
    <row r="2041" spans="1:56" s="68" customFormat="1">
      <c r="A2041" s="200"/>
      <c r="B2041" s="200"/>
      <c r="C2041" s="200"/>
      <c r="D2041" s="200"/>
      <c r="E2041" s="200"/>
      <c r="F2041" s="200"/>
      <c r="G2041" s="200"/>
      <c r="H2041" s="201"/>
      <c r="I2041" s="202"/>
      <c r="J2041" s="200"/>
      <c r="K2041" s="176"/>
      <c r="L2041" s="176"/>
      <c r="M2041" s="176"/>
      <c r="N2041" s="286"/>
      <c r="O2041" s="286"/>
      <c r="P2041" s="176"/>
      <c r="Q2041" s="203">
        <f t="shared" si="920"/>
        <v>0</v>
      </c>
      <c r="R2041" s="203">
        <f t="shared" si="921"/>
        <v>0</v>
      </c>
      <c r="S2041" s="203">
        <f t="shared" si="922"/>
        <v>0</v>
      </c>
      <c r="T2041" s="203">
        <f t="shared" si="923"/>
        <v>0</v>
      </c>
      <c r="U2041" s="203">
        <f t="shared" si="924"/>
        <v>0</v>
      </c>
      <c r="V2041" s="175">
        <f>IF(Q2041&gt;0,VLOOKUP(Q2041,Jahresfaktoren!$A$11:$B$24,2,),0)</f>
        <v>0</v>
      </c>
      <c r="W2041" s="175">
        <f>IF(R2041&gt;0,VLOOKUP(R2041,Jahresfaktoren!$D$11:$E$24,2,),0)</f>
        <v>0</v>
      </c>
      <c r="X2041" s="175">
        <f>IF(S2041&gt;0,VLOOKUP(S2041,Jahresfaktoren!$A$28:$B$29,2,),0)</f>
        <v>0</v>
      </c>
      <c r="Y2041" s="175">
        <f>IF(T2041&gt;0,VLOOKUP(T2041,Jahresfaktoren!$A$28:$B$29,2,),0)</f>
        <v>0</v>
      </c>
      <c r="Z2041" s="175">
        <f>IF(U2041&gt;0,VLOOKUP(U2041,Jahresfaktoren!$A$32:$B$33,2,),)</f>
        <v>0</v>
      </c>
      <c r="AA2041" s="177" t="str">
        <f t="shared" si="934"/>
        <v/>
      </c>
      <c r="AB2041" s="177" t="str">
        <f t="shared" si="935"/>
        <v/>
      </c>
      <c r="AC2041" s="177" t="str">
        <f t="shared" si="936"/>
        <v/>
      </c>
      <c r="AD2041" s="177" t="str">
        <f t="shared" si="937"/>
        <v/>
      </c>
      <c r="AE2041" s="177" t="str">
        <f t="shared" si="938"/>
        <v/>
      </c>
      <c r="AF2041" s="178">
        <f>IF(Q2041&gt;0,VLOOKUP(H2041,Leistungszahlen!$A$11:$C$158,3,),0)</f>
        <v>0</v>
      </c>
      <c r="AG2041" s="178">
        <f>IF(R2041&gt;0,VLOOKUP(H2041,Leistungszahlen!$A$11:$F$158,6,),IF(T2041&gt;0,VLOOKUP(H2041,Leistungszahlen!$A$11:$F$158,6,),0))</f>
        <v>0</v>
      </c>
      <c r="AH2041" s="179">
        <f t="shared" si="929"/>
        <v>0</v>
      </c>
      <c r="AI2041" s="179">
        <f t="shared" si="930"/>
        <v>0</v>
      </c>
      <c r="AJ2041" s="179">
        <f t="shared" si="931"/>
        <v>0</v>
      </c>
      <c r="AK2041" s="179">
        <f t="shared" si="932"/>
        <v>0</v>
      </c>
      <c r="AL2041" s="179">
        <f t="shared" si="933"/>
        <v>0</v>
      </c>
      <c r="AM2041" s="180" t="str">
        <f>IF(L2041=1,Stundensätze!$D$13,IF(L2041=2,Stundensätze!$D$17,IF(L2041=4,Stundensätze!$D$21,"")))</f>
        <v/>
      </c>
      <c r="AN2041" s="180" t="str">
        <f>IF(L2041=1,Stundensätze!$D$15,IF(L2041=2,Stundensätze!$D$19,IF(L2041=4,Stundensätze!$D$23,"")))</f>
        <v/>
      </c>
      <c r="AO2041" s="180">
        <f t="shared" si="939"/>
        <v>0</v>
      </c>
      <c r="AP2041" s="180">
        <f t="shared" si="940"/>
        <v>0</v>
      </c>
      <c r="AQ2041" s="192" t="str">
        <f t="shared" si="941"/>
        <v/>
      </c>
      <c r="AR2041" s="192" t="str">
        <f t="shared" si="942"/>
        <v/>
      </c>
      <c r="AS2041" s="193">
        <f t="shared" si="943"/>
        <v>0</v>
      </c>
      <c r="AT2041" s="258">
        <f>IF(K2041=0,0,VLOOKUP(K2041,Kostenstellen!A:B,2,FALSE))</f>
        <v>0</v>
      </c>
      <c r="AU2041" s="68" t="str">
        <f t="shared" si="925"/>
        <v/>
      </c>
      <c r="AV2041" s="68" t="str">
        <f t="shared" si="926"/>
        <v/>
      </c>
      <c r="AW2041" s="68">
        <f>IF(AF2041=0,0,VLOOKUP($H2041,Leistungszahlen!$A$11:$H$158,4,FALSE))</f>
        <v>0</v>
      </c>
      <c r="AX2041" s="68">
        <f>IF(AF2041=0,0,VLOOKUP($H2041,Leistungszahlen!$A$11:$H$158,5,FALSE))</f>
        <v>0</v>
      </c>
      <c r="AY2041" s="68">
        <f>IF(AG2041=0,0,VLOOKUP($H2041,Leistungszahlen!$A$11:$H$158,6,FALSE))</f>
        <v>0</v>
      </c>
      <c r="AZ2041" s="68">
        <f t="shared" si="927"/>
        <v>0</v>
      </c>
      <c r="BA2041" s="68">
        <f t="shared" si="928"/>
        <v>0</v>
      </c>
      <c r="BC2041" s="68">
        <f t="shared" si="944"/>
        <v>0</v>
      </c>
      <c r="BD2041" s="285"/>
    </row>
    <row r="2042" spans="1:56" s="68" customFormat="1">
      <c r="A2042" s="200"/>
      <c r="B2042" s="200"/>
      <c r="C2042" s="200"/>
      <c r="D2042" s="200"/>
      <c r="E2042" s="200"/>
      <c r="F2042" s="200"/>
      <c r="G2042" s="200"/>
      <c r="H2042" s="201"/>
      <c r="I2042" s="202"/>
      <c r="J2042" s="200"/>
      <c r="K2042" s="176"/>
      <c r="L2042" s="176"/>
      <c r="M2042" s="176"/>
      <c r="N2042" s="286"/>
      <c r="O2042" s="286"/>
      <c r="P2042" s="176"/>
      <c r="Q2042" s="203">
        <f t="shared" si="920"/>
        <v>0</v>
      </c>
      <c r="R2042" s="203">
        <f t="shared" si="921"/>
        <v>0</v>
      </c>
      <c r="S2042" s="203">
        <f t="shared" si="922"/>
        <v>0</v>
      </c>
      <c r="T2042" s="203">
        <f t="shared" si="923"/>
        <v>0</v>
      </c>
      <c r="U2042" s="203">
        <f t="shared" si="924"/>
        <v>0</v>
      </c>
      <c r="V2042" s="175">
        <f>IF(Q2042&gt;0,VLOOKUP(Q2042,Jahresfaktoren!$A$11:$B$24,2,),0)</f>
        <v>0</v>
      </c>
      <c r="W2042" s="175">
        <f>IF(R2042&gt;0,VLOOKUP(R2042,Jahresfaktoren!$D$11:$E$24,2,),0)</f>
        <v>0</v>
      </c>
      <c r="X2042" s="175">
        <f>IF(S2042&gt;0,VLOOKUP(S2042,Jahresfaktoren!$A$28:$B$29,2,),0)</f>
        <v>0</v>
      </c>
      <c r="Y2042" s="175">
        <f>IF(T2042&gt;0,VLOOKUP(T2042,Jahresfaktoren!$A$28:$B$29,2,),0)</f>
        <v>0</v>
      </c>
      <c r="Z2042" s="175">
        <f>IF(U2042&gt;0,VLOOKUP(U2042,Jahresfaktoren!$A$32:$B$33,2,),)</f>
        <v>0</v>
      </c>
      <c r="AA2042" s="177" t="str">
        <f t="shared" si="934"/>
        <v/>
      </c>
      <c r="AB2042" s="177" t="str">
        <f t="shared" si="935"/>
        <v/>
      </c>
      <c r="AC2042" s="177" t="str">
        <f t="shared" si="936"/>
        <v/>
      </c>
      <c r="AD2042" s="177" t="str">
        <f t="shared" si="937"/>
        <v/>
      </c>
      <c r="AE2042" s="177" t="str">
        <f t="shared" si="938"/>
        <v/>
      </c>
      <c r="AF2042" s="178">
        <f>IF(Q2042&gt;0,VLOOKUP(H2042,Leistungszahlen!$A$11:$C$158,3,),0)</f>
        <v>0</v>
      </c>
      <c r="AG2042" s="178">
        <f>IF(R2042&gt;0,VLOOKUP(H2042,Leistungszahlen!$A$11:$F$158,6,),IF(T2042&gt;0,VLOOKUP(H2042,Leistungszahlen!$A$11:$F$158,6,),0))</f>
        <v>0</v>
      </c>
      <c r="AH2042" s="179">
        <f t="shared" si="929"/>
        <v>0</v>
      </c>
      <c r="AI2042" s="179">
        <f t="shared" si="930"/>
        <v>0</v>
      </c>
      <c r="AJ2042" s="179">
        <f t="shared" si="931"/>
        <v>0</v>
      </c>
      <c r="AK2042" s="179">
        <f t="shared" si="932"/>
        <v>0</v>
      </c>
      <c r="AL2042" s="179">
        <f t="shared" si="933"/>
        <v>0</v>
      </c>
      <c r="AM2042" s="180" t="str">
        <f>IF(L2042=1,Stundensätze!$D$13,IF(L2042=2,Stundensätze!$D$17,IF(L2042=4,Stundensätze!$D$21,"")))</f>
        <v/>
      </c>
      <c r="AN2042" s="180" t="str">
        <f>IF(L2042=1,Stundensätze!$D$15,IF(L2042=2,Stundensätze!$D$19,IF(L2042=4,Stundensätze!$D$23,"")))</f>
        <v/>
      </c>
      <c r="AO2042" s="180">
        <f t="shared" si="939"/>
        <v>0</v>
      </c>
      <c r="AP2042" s="180">
        <f t="shared" si="940"/>
        <v>0</v>
      </c>
      <c r="AQ2042" s="192" t="str">
        <f t="shared" si="941"/>
        <v/>
      </c>
      <c r="AR2042" s="192" t="str">
        <f t="shared" si="942"/>
        <v/>
      </c>
      <c r="AS2042" s="193">
        <f t="shared" si="943"/>
        <v>0</v>
      </c>
      <c r="AT2042" s="258">
        <f>IF(K2042=0,0,VLOOKUP(K2042,Kostenstellen!A:B,2,FALSE))</f>
        <v>0</v>
      </c>
      <c r="AU2042" s="68" t="str">
        <f t="shared" si="925"/>
        <v/>
      </c>
      <c r="AV2042" s="68" t="str">
        <f t="shared" si="926"/>
        <v/>
      </c>
      <c r="AW2042" s="68">
        <f>IF(AF2042=0,0,VLOOKUP($H2042,Leistungszahlen!$A$11:$H$158,4,FALSE))</f>
        <v>0</v>
      </c>
      <c r="AX2042" s="68">
        <f>IF(AF2042=0,0,VLOOKUP($H2042,Leistungszahlen!$A$11:$H$158,5,FALSE))</f>
        <v>0</v>
      </c>
      <c r="AY2042" s="68">
        <f>IF(AG2042=0,0,VLOOKUP($H2042,Leistungszahlen!$A$11:$H$158,6,FALSE))</f>
        <v>0</v>
      </c>
      <c r="AZ2042" s="68">
        <f t="shared" si="927"/>
        <v>0</v>
      </c>
      <c r="BA2042" s="68">
        <f t="shared" si="928"/>
        <v>0</v>
      </c>
      <c r="BC2042" s="68">
        <f t="shared" si="944"/>
        <v>0</v>
      </c>
      <c r="BD2042" s="285"/>
    </row>
    <row r="2043" spans="1:56" s="68" customFormat="1">
      <c r="A2043" s="200"/>
      <c r="B2043" s="200"/>
      <c r="C2043" s="200"/>
      <c r="D2043" s="200"/>
      <c r="E2043" s="200"/>
      <c r="F2043" s="200"/>
      <c r="G2043" s="200"/>
      <c r="H2043" s="201"/>
      <c r="I2043" s="202"/>
      <c r="J2043" s="200"/>
      <c r="K2043" s="176"/>
      <c r="L2043" s="176"/>
      <c r="M2043" s="176"/>
      <c r="N2043" s="286"/>
      <c r="O2043" s="286"/>
      <c r="P2043" s="176"/>
      <c r="Q2043" s="203">
        <f t="shared" si="920"/>
        <v>0</v>
      </c>
      <c r="R2043" s="203">
        <f t="shared" si="921"/>
        <v>0</v>
      </c>
      <c r="S2043" s="203">
        <f t="shared" si="922"/>
        <v>0</v>
      </c>
      <c r="T2043" s="203">
        <f t="shared" si="923"/>
        <v>0</v>
      </c>
      <c r="U2043" s="203">
        <f t="shared" si="924"/>
        <v>0</v>
      </c>
      <c r="V2043" s="175">
        <f>IF(Q2043&gt;0,VLOOKUP(Q2043,Jahresfaktoren!$A$11:$B$24,2,),0)</f>
        <v>0</v>
      </c>
      <c r="W2043" s="175">
        <f>IF(R2043&gt;0,VLOOKUP(R2043,Jahresfaktoren!$D$11:$E$24,2,),0)</f>
        <v>0</v>
      </c>
      <c r="X2043" s="175">
        <f>IF(S2043&gt;0,VLOOKUP(S2043,Jahresfaktoren!$A$28:$B$29,2,),0)</f>
        <v>0</v>
      </c>
      <c r="Y2043" s="175">
        <f>IF(T2043&gt;0,VLOOKUP(T2043,Jahresfaktoren!$A$28:$B$29,2,),0)</f>
        <v>0</v>
      </c>
      <c r="Z2043" s="175">
        <f>IF(U2043&gt;0,VLOOKUP(U2043,Jahresfaktoren!$A$32:$B$33,2,),)</f>
        <v>0</v>
      </c>
      <c r="AA2043" s="177" t="str">
        <f t="shared" si="934"/>
        <v/>
      </c>
      <c r="AB2043" s="177" t="str">
        <f t="shared" si="935"/>
        <v/>
      </c>
      <c r="AC2043" s="177" t="str">
        <f t="shared" si="936"/>
        <v/>
      </c>
      <c r="AD2043" s="177" t="str">
        <f t="shared" si="937"/>
        <v/>
      </c>
      <c r="AE2043" s="177" t="str">
        <f t="shared" si="938"/>
        <v/>
      </c>
      <c r="AF2043" s="178">
        <f>IF(Q2043&gt;0,VLOOKUP(H2043,Leistungszahlen!$A$11:$C$158,3,),0)</f>
        <v>0</v>
      </c>
      <c r="AG2043" s="178">
        <f>IF(R2043&gt;0,VLOOKUP(H2043,Leistungszahlen!$A$11:$F$158,6,),IF(T2043&gt;0,VLOOKUP(H2043,Leistungszahlen!$A$11:$F$158,6,),0))</f>
        <v>0</v>
      </c>
      <c r="AH2043" s="179">
        <f t="shared" si="929"/>
        <v>0</v>
      </c>
      <c r="AI2043" s="179">
        <f t="shared" si="930"/>
        <v>0</v>
      </c>
      <c r="AJ2043" s="179">
        <f t="shared" si="931"/>
        <v>0</v>
      </c>
      <c r="AK2043" s="179">
        <f t="shared" si="932"/>
        <v>0</v>
      </c>
      <c r="AL2043" s="179">
        <f t="shared" si="933"/>
        <v>0</v>
      </c>
      <c r="AM2043" s="180" t="str">
        <f>IF(L2043=1,Stundensätze!$D$13,IF(L2043=2,Stundensätze!$D$17,IF(L2043=4,Stundensätze!$D$21,"")))</f>
        <v/>
      </c>
      <c r="AN2043" s="180" t="str">
        <f>IF(L2043=1,Stundensätze!$D$15,IF(L2043=2,Stundensätze!$D$19,IF(L2043=4,Stundensätze!$D$23,"")))</f>
        <v/>
      </c>
      <c r="AO2043" s="180">
        <f t="shared" si="939"/>
        <v>0</v>
      </c>
      <c r="AP2043" s="180">
        <f t="shared" si="940"/>
        <v>0</v>
      </c>
      <c r="AQ2043" s="192" t="str">
        <f t="shared" si="941"/>
        <v/>
      </c>
      <c r="AR2043" s="192" t="str">
        <f t="shared" si="942"/>
        <v/>
      </c>
      <c r="AS2043" s="193">
        <f t="shared" si="943"/>
        <v>0</v>
      </c>
      <c r="AT2043" s="258">
        <f>IF(K2043=0,0,VLOOKUP(K2043,Kostenstellen!A:B,2,FALSE))</f>
        <v>0</v>
      </c>
      <c r="AU2043" s="68" t="str">
        <f t="shared" si="925"/>
        <v/>
      </c>
      <c r="AV2043" s="68" t="str">
        <f t="shared" si="926"/>
        <v/>
      </c>
      <c r="AW2043" s="68">
        <f>IF(AF2043=0,0,VLOOKUP($H2043,Leistungszahlen!$A$11:$H$158,4,FALSE))</f>
        <v>0</v>
      </c>
      <c r="AX2043" s="68">
        <f>IF(AF2043=0,0,VLOOKUP($H2043,Leistungszahlen!$A$11:$H$158,5,FALSE))</f>
        <v>0</v>
      </c>
      <c r="AY2043" s="68">
        <f>IF(AG2043=0,0,VLOOKUP($H2043,Leistungszahlen!$A$11:$H$158,6,FALSE))</f>
        <v>0</v>
      </c>
      <c r="AZ2043" s="68">
        <f t="shared" si="927"/>
        <v>0</v>
      </c>
      <c r="BA2043" s="68">
        <f t="shared" si="928"/>
        <v>0</v>
      </c>
      <c r="BC2043" s="68">
        <f t="shared" si="944"/>
        <v>0</v>
      </c>
      <c r="BD2043" s="285"/>
    </row>
    <row r="2044" spans="1:56" s="68" customFormat="1">
      <c r="A2044" s="200"/>
      <c r="B2044" s="200"/>
      <c r="C2044" s="200"/>
      <c r="D2044" s="200"/>
      <c r="E2044" s="200"/>
      <c r="F2044" s="200"/>
      <c r="G2044" s="200"/>
      <c r="H2044" s="201"/>
      <c r="I2044" s="202"/>
      <c r="J2044" s="200"/>
      <c r="K2044" s="176"/>
      <c r="L2044" s="176"/>
      <c r="M2044" s="176"/>
      <c r="N2044" s="286"/>
      <c r="O2044" s="286"/>
      <c r="P2044" s="176"/>
      <c r="Q2044" s="203">
        <f t="shared" si="920"/>
        <v>0</v>
      </c>
      <c r="R2044" s="203">
        <f t="shared" si="921"/>
        <v>0</v>
      </c>
      <c r="S2044" s="203">
        <f t="shared" si="922"/>
        <v>0</v>
      </c>
      <c r="T2044" s="203">
        <f t="shared" si="923"/>
        <v>0</v>
      </c>
      <c r="U2044" s="203">
        <f t="shared" si="924"/>
        <v>0</v>
      </c>
      <c r="V2044" s="175">
        <f>IF(Q2044&gt;0,VLOOKUP(Q2044,Jahresfaktoren!$A$11:$B$24,2,),0)</f>
        <v>0</v>
      </c>
      <c r="W2044" s="175">
        <f>IF(R2044&gt;0,VLOOKUP(R2044,Jahresfaktoren!$D$11:$E$24,2,),0)</f>
        <v>0</v>
      </c>
      <c r="X2044" s="175">
        <f>IF(S2044&gt;0,VLOOKUP(S2044,Jahresfaktoren!$A$28:$B$29,2,),0)</f>
        <v>0</v>
      </c>
      <c r="Y2044" s="175">
        <f>IF(T2044&gt;0,VLOOKUP(T2044,Jahresfaktoren!$A$28:$B$29,2,),0)</f>
        <v>0</v>
      </c>
      <c r="Z2044" s="175">
        <f>IF(U2044&gt;0,VLOOKUP(U2044,Jahresfaktoren!$A$32:$B$33,2,),)</f>
        <v>0</v>
      </c>
      <c r="AA2044" s="177" t="str">
        <f t="shared" si="934"/>
        <v/>
      </c>
      <c r="AB2044" s="177" t="str">
        <f t="shared" si="935"/>
        <v/>
      </c>
      <c r="AC2044" s="177" t="str">
        <f t="shared" si="936"/>
        <v/>
      </c>
      <c r="AD2044" s="177" t="str">
        <f t="shared" si="937"/>
        <v/>
      </c>
      <c r="AE2044" s="177" t="str">
        <f t="shared" si="938"/>
        <v/>
      </c>
      <c r="AF2044" s="178">
        <f>IF(Q2044&gt;0,VLOOKUP(H2044,Leistungszahlen!$A$11:$C$158,3,),0)</f>
        <v>0</v>
      </c>
      <c r="AG2044" s="178">
        <f>IF(R2044&gt;0,VLOOKUP(H2044,Leistungszahlen!$A$11:$F$158,6,),IF(T2044&gt;0,VLOOKUP(H2044,Leistungszahlen!$A$11:$F$158,6,),0))</f>
        <v>0</v>
      </c>
      <c r="AH2044" s="179">
        <f t="shared" si="929"/>
        <v>0</v>
      </c>
      <c r="AI2044" s="179">
        <f t="shared" si="930"/>
        <v>0</v>
      </c>
      <c r="AJ2044" s="179">
        <f t="shared" si="931"/>
        <v>0</v>
      </c>
      <c r="AK2044" s="179">
        <f t="shared" si="932"/>
        <v>0</v>
      </c>
      <c r="AL2044" s="179">
        <f t="shared" si="933"/>
        <v>0</v>
      </c>
      <c r="AM2044" s="180" t="str">
        <f>IF(L2044=1,Stundensätze!$D$13,IF(L2044=2,Stundensätze!$D$17,IF(L2044=4,Stundensätze!$D$21,"")))</f>
        <v/>
      </c>
      <c r="AN2044" s="180" t="str">
        <f>IF(L2044=1,Stundensätze!$D$15,IF(L2044=2,Stundensätze!$D$19,IF(L2044=4,Stundensätze!$D$23,"")))</f>
        <v/>
      </c>
      <c r="AO2044" s="180">
        <f t="shared" si="939"/>
        <v>0</v>
      </c>
      <c r="AP2044" s="180">
        <f t="shared" si="940"/>
        <v>0</v>
      </c>
      <c r="AQ2044" s="192" t="str">
        <f t="shared" si="941"/>
        <v/>
      </c>
      <c r="AR2044" s="192" t="str">
        <f t="shared" si="942"/>
        <v/>
      </c>
      <c r="AS2044" s="193">
        <f t="shared" si="943"/>
        <v>0</v>
      </c>
      <c r="AT2044" s="258">
        <f>IF(K2044=0,0,VLOOKUP(K2044,Kostenstellen!A:B,2,FALSE))</f>
        <v>0</v>
      </c>
      <c r="AU2044" s="68" t="str">
        <f t="shared" si="925"/>
        <v/>
      </c>
      <c r="AV2044" s="68" t="str">
        <f t="shared" si="926"/>
        <v/>
      </c>
      <c r="AW2044" s="68">
        <f>IF(AF2044=0,0,VLOOKUP($H2044,Leistungszahlen!$A$11:$H$158,4,FALSE))</f>
        <v>0</v>
      </c>
      <c r="AX2044" s="68">
        <f>IF(AF2044=0,0,VLOOKUP($H2044,Leistungszahlen!$A$11:$H$158,5,FALSE))</f>
        <v>0</v>
      </c>
      <c r="AY2044" s="68">
        <f>IF(AG2044=0,0,VLOOKUP($H2044,Leistungszahlen!$A$11:$H$158,6,FALSE))</f>
        <v>0</v>
      </c>
      <c r="AZ2044" s="68">
        <f t="shared" si="927"/>
        <v>0</v>
      </c>
      <c r="BA2044" s="68">
        <f t="shared" si="928"/>
        <v>0</v>
      </c>
      <c r="BC2044" s="68">
        <f t="shared" si="944"/>
        <v>0</v>
      </c>
      <c r="BD2044" s="285"/>
    </row>
    <row r="2045" spans="1:56" s="68" customFormat="1">
      <c r="A2045" s="200"/>
      <c r="B2045" s="200"/>
      <c r="C2045" s="200"/>
      <c r="D2045" s="200"/>
      <c r="E2045" s="200"/>
      <c r="F2045" s="200"/>
      <c r="G2045" s="200"/>
      <c r="H2045" s="201"/>
      <c r="I2045" s="202"/>
      <c r="J2045" s="200"/>
      <c r="K2045" s="176"/>
      <c r="L2045" s="176"/>
      <c r="M2045" s="176"/>
      <c r="N2045" s="286"/>
      <c r="O2045" s="286"/>
      <c r="P2045" s="176"/>
      <c r="Q2045" s="203">
        <f t="shared" si="920"/>
        <v>0</v>
      </c>
      <c r="R2045" s="203">
        <f t="shared" si="921"/>
        <v>0</v>
      </c>
      <c r="S2045" s="203">
        <f t="shared" si="922"/>
        <v>0</v>
      </c>
      <c r="T2045" s="203">
        <f t="shared" si="923"/>
        <v>0</v>
      </c>
      <c r="U2045" s="203">
        <f t="shared" si="924"/>
        <v>0</v>
      </c>
      <c r="V2045" s="175">
        <f>IF(Q2045&gt;0,VLOOKUP(Q2045,Jahresfaktoren!$A$11:$B$24,2,),0)</f>
        <v>0</v>
      </c>
      <c r="W2045" s="175">
        <f>IF(R2045&gt;0,VLOOKUP(R2045,Jahresfaktoren!$D$11:$E$24,2,),0)</f>
        <v>0</v>
      </c>
      <c r="X2045" s="175">
        <f>IF(S2045&gt;0,VLOOKUP(S2045,Jahresfaktoren!$A$28:$B$29,2,),0)</f>
        <v>0</v>
      </c>
      <c r="Y2045" s="175">
        <f>IF(T2045&gt;0,VLOOKUP(T2045,Jahresfaktoren!$A$28:$B$29,2,),0)</f>
        <v>0</v>
      </c>
      <c r="Z2045" s="175">
        <f>IF(U2045&gt;0,VLOOKUP(U2045,Jahresfaktoren!$A$32:$B$33,2,),)</f>
        <v>0</v>
      </c>
      <c r="AA2045" s="177" t="str">
        <f t="shared" si="934"/>
        <v/>
      </c>
      <c r="AB2045" s="177" t="str">
        <f t="shared" si="935"/>
        <v/>
      </c>
      <c r="AC2045" s="177" t="str">
        <f t="shared" si="936"/>
        <v/>
      </c>
      <c r="AD2045" s="177" t="str">
        <f t="shared" si="937"/>
        <v/>
      </c>
      <c r="AE2045" s="177" t="str">
        <f t="shared" si="938"/>
        <v/>
      </c>
      <c r="AF2045" s="178">
        <f>IF(Q2045&gt;0,VLOOKUP(H2045,Leistungszahlen!$A$11:$C$158,3,),0)</f>
        <v>0</v>
      </c>
      <c r="AG2045" s="178">
        <f>IF(R2045&gt;0,VLOOKUP(H2045,Leistungszahlen!$A$11:$F$158,6,),IF(T2045&gt;0,VLOOKUP(H2045,Leistungszahlen!$A$11:$F$158,6,),0))</f>
        <v>0</v>
      </c>
      <c r="AH2045" s="179">
        <f t="shared" si="929"/>
        <v>0</v>
      </c>
      <c r="AI2045" s="179">
        <f t="shared" si="930"/>
        <v>0</v>
      </c>
      <c r="AJ2045" s="179">
        <f t="shared" si="931"/>
        <v>0</v>
      </c>
      <c r="AK2045" s="179">
        <f t="shared" si="932"/>
        <v>0</v>
      </c>
      <c r="AL2045" s="179">
        <f t="shared" si="933"/>
        <v>0</v>
      </c>
      <c r="AM2045" s="180" t="str">
        <f>IF(L2045=1,Stundensätze!$D$13,IF(L2045=2,Stundensätze!$D$17,IF(L2045=4,Stundensätze!$D$21,"")))</f>
        <v/>
      </c>
      <c r="AN2045" s="180" t="str">
        <f>IF(L2045=1,Stundensätze!$D$15,IF(L2045=2,Stundensätze!$D$19,IF(L2045=4,Stundensätze!$D$23,"")))</f>
        <v/>
      </c>
      <c r="AO2045" s="180">
        <f t="shared" si="939"/>
        <v>0</v>
      </c>
      <c r="AP2045" s="180">
        <f t="shared" si="940"/>
        <v>0</v>
      </c>
      <c r="AQ2045" s="192" t="str">
        <f t="shared" si="941"/>
        <v/>
      </c>
      <c r="AR2045" s="192" t="str">
        <f t="shared" si="942"/>
        <v/>
      </c>
      <c r="AS2045" s="193">
        <f t="shared" si="943"/>
        <v>0</v>
      </c>
      <c r="AT2045" s="258">
        <f>IF(K2045=0,0,VLOOKUP(K2045,Kostenstellen!A:B,2,FALSE))</f>
        <v>0</v>
      </c>
      <c r="AU2045" s="68" t="str">
        <f t="shared" si="925"/>
        <v/>
      </c>
      <c r="AV2045" s="68" t="str">
        <f t="shared" si="926"/>
        <v/>
      </c>
      <c r="AW2045" s="68">
        <f>IF(AF2045=0,0,VLOOKUP($H2045,Leistungszahlen!$A$11:$H$158,4,FALSE))</f>
        <v>0</v>
      </c>
      <c r="AX2045" s="68">
        <f>IF(AF2045=0,0,VLOOKUP($H2045,Leistungszahlen!$A$11:$H$158,5,FALSE))</f>
        <v>0</v>
      </c>
      <c r="AY2045" s="68">
        <f>IF(AG2045=0,0,VLOOKUP($H2045,Leistungszahlen!$A$11:$H$158,6,FALSE))</f>
        <v>0</v>
      </c>
      <c r="AZ2045" s="68">
        <f t="shared" si="927"/>
        <v>0</v>
      </c>
      <c r="BA2045" s="68">
        <f t="shared" si="928"/>
        <v>0</v>
      </c>
      <c r="BC2045" s="68">
        <f t="shared" si="944"/>
        <v>0</v>
      </c>
      <c r="BD2045" s="285"/>
    </row>
    <row r="2046" spans="1:56" s="68" customFormat="1">
      <c r="A2046" s="200"/>
      <c r="B2046" s="200"/>
      <c r="C2046" s="200"/>
      <c r="D2046" s="200"/>
      <c r="E2046" s="200"/>
      <c r="F2046" s="200"/>
      <c r="G2046" s="200"/>
      <c r="H2046" s="201"/>
      <c r="I2046" s="202"/>
      <c r="J2046" s="200"/>
      <c r="K2046" s="176"/>
      <c r="L2046" s="176"/>
      <c r="M2046" s="176"/>
      <c r="N2046" s="286"/>
      <c r="O2046" s="286"/>
      <c r="P2046" s="176"/>
      <c r="Q2046" s="203">
        <f t="shared" si="920"/>
        <v>0</v>
      </c>
      <c r="R2046" s="203">
        <f t="shared" si="921"/>
        <v>0</v>
      </c>
      <c r="S2046" s="203">
        <f t="shared" si="922"/>
        <v>0</v>
      </c>
      <c r="T2046" s="203">
        <f t="shared" si="923"/>
        <v>0</v>
      </c>
      <c r="U2046" s="203">
        <f t="shared" si="924"/>
        <v>0</v>
      </c>
      <c r="V2046" s="175">
        <f>IF(Q2046&gt;0,VLOOKUP(Q2046,Jahresfaktoren!$A$11:$B$24,2,),0)</f>
        <v>0</v>
      </c>
      <c r="W2046" s="175">
        <f>IF(R2046&gt;0,VLOOKUP(R2046,Jahresfaktoren!$D$11:$E$24,2,),0)</f>
        <v>0</v>
      </c>
      <c r="X2046" s="175">
        <f>IF(S2046&gt;0,VLOOKUP(S2046,Jahresfaktoren!$A$28:$B$29,2,),0)</f>
        <v>0</v>
      </c>
      <c r="Y2046" s="175">
        <f>IF(T2046&gt;0,VLOOKUP(T2046,Jahresfaktoren!$A$28:$B$29,2,),0)</f>
        <v>0</v>
      </c>
      <c r="Z2046" s="175">
        <f>IF(U2046&gt;0,VLOOKUP(U2046,Jahresfaktoren!$A$32:$B$33,2,),)</f>
        <v>0</v>
      </c>
      <c r="AA2046" s="177" t="str">
        <f t="shared" si="934"/>
        <v/>
      </c>
      <c r="AB2046" s="177" t="str">
        <f t="shared" si="935"/>
        <v/>
      </c>
      <c r="AC2046" s="177" t="str">
        <f t="shared" si="936"/>
        <v/>
      </c>
      <c r="AD2046" s="177" t="str">
        <f t="shared" si="937"/>
        <v/>
      </c>
      <c r="AE2046" s="177" t="str">
        <f t="shared" si="938"/>
        <v/>
      </c>
      <c r="AF2046" s="178">
        <f>IF(Q2046&gt;0,VLOOKUP(H2046,Leistungszahlen!$A$11:$C$158,3,),0)</f>
        <v>0</v>
      </c>
      <c r="AG2046" s="178">
        <f>IF(R2046&gt;0,VLOOKUP(H2046,Leistungszahlen!$A$11:$F$158,6,),IF(T2046&gt;0,VLOOKUP(H2046,Leistungszahlen!$A$11:$F$158,6,),0))</f>
        <v>0</v>
      </c>
      <c r="AH2046" s="179">
        <f t="shared" si="929"/>
        <v>0</v>
      </c>
      <c r="AI2046" s="179">
        <f t="shared" si="930"/>
        <v>0</v>
      </c>
      <c r="AJ2046" s="179">
        <f t="shared" si="931"/>
        <v>0</v>
      </c>
      <c r="AK2046" s="179">
        <f t="shared" si="932"/>
        <v>0</v>
      </c>
      <c r="AL2046" s="179">
        <f t="shared" si="933"/>
        <v>0</v>
      </c>
      <c r="AM2046" s="180" t="str">
        <f>IF(L2046=1,Stundensätze!$D$13,IF(L2046=2,Stundensätze!$D$17,IF(L2046=4,Stundensätze!$D$21,"")))</f>
        <v/>
      </c>
      <c r="AN2046" s="180" t="str">
        <f>IF(L2046=1,Stundensätze!$D$15,IF(L2046=2,Stundensätze!$D$19,IF(L2046=4,Stundensätze!$D$23,"")))</f>
        <v/>
      </c>
      <c r="AO2046" s="180">
        <f t="shared" si="939"/>
        <v>0</v>
      </c>
      <c r="AP2046" s="180">
        <f t="shared" si="940"/>
        <v>0</v>
      </c>
      <c r="AQ2046" s="192" t="str">
        <f t="shared" si="941"/>
        <v/>
      </c>
      <c r="AR2046" s="192" t="str">
        <f t="shared" si="942"/>
        <v/>
      </c>
      <c r="AS2046" s="193">
        <f t="shared" si="943"/>
        <v>0</v>
      </c>
      <c r="AT2046" s="258">
        <f>IF(K2046=0,0,VLOOKUP(K2046,Kostenstellen!A:B,2,FALSE))</f>
        <v>0</v>
      </c>
      <c r="AU2046" s="68" t="str">
        <f t="shared" si="925"/>
        <v/>
      </c>
      <c r="AV2046" s="68" t="str">
        <f t="shared" si="926"/>
        <v/>
      </c>
      <c r="AW2046" s="68">
        <f>IF(AF2046=0,0,VLOOKUP($H2046,Leistungszahlen!$A$11:$H$158,4,FALSE))</f>
        <v>0</v>
      </c>
      <c r="AX2046" s="68">
        <f>IF(AF2046=0,0,VLOOKUP($H2046,Leistungszahlen!$A$11:$H$158,5,FALSE))</f>
        <v>0</v>
      </c>
      <c r="AY2046" s="68">
        <f>IF(AG2046=0,0,VLOOKUP($H2046,Leistungszahlen!$A$11:$H$158,6,FALSE))</f>
        <v>0</v>
      </c>
      <c r="AZ2046" s="68">
        <f t="shared" si="927"/>
        <v>0</v>
      </c>
      <c r="BA2046" s="68">
        <f t="shared" si="928"/>
        <v>0</v>
      </c>
      <c r="BC2046" s="68">
        <f t="shared" si="944"/>
        <v>0</v>
      </c>
      <c r="BD2046" s="285"/>
    </row>
    <row r="2047" spans="1:56" s="68" customFormat="1">
      <c r="A2047" s="200"/>
      <c r="B2047" s="200"/>
      <c r="C2047" s="200"/>
      <c r="D2047" s="200"/>
      <c r="E2047" s="200"/>
      <c r="F2047" s="200"/>
      <c r="G2047" s="200"/>
      <c r="H2047" s="201"/>
      <c r="I2047" s="202"/>
      <c r="J2047" s="200"/>
      <c r="K2047" s="176"/>
      <c r="L2047" s="176"/>
      <c r="M2047" s="176"/>
      <c r="N2047" s="286"/>
      <c r="O2047" s="286"/>
      <c r="P2047" s="176"/>
      <c r="Q2047" s="203">
        <f t="shared" si="920"/>
        <v>0</v>
      </c>
      <c r="R2047" s="203">
        <f t="shared" si="921"/>
        <v>0</v>
      </c>
      <c r="S2047" s="203">
        <f t="shared" si="922"/>
        <v>0</v>
      </c>
      <c r="T2047" s="203">
        <f t="shared" si="923"/>
        <v>0</v>
      </c>
      <c r="U2047" s="203">
        <f t="shared" si="924"/>
        <v>0</v>
      </c>
      <c r="V2047" s="175">
        <f>IF(Q2047&gt;0,VLOOKUP(Q2047,Jahresfaktoren!$A$11:$B$24,2,),0)</f>
        <v>0</v>
      </c>
      <c r="W2047" s="175">
        <f>IF(R2047&gt;0,VLOOKUP(R2047,Jahresfaktoren!$D$11:$E$24,2,),0)</f>
        <v>0</v>
      </c>
      <c r="X2047" s="175">
        <f>IF(S2047&gt;0,VLOOKUP(S2047,Jahresfaktoren!$A$28:$B$29,2,),0)</f>
        <v>0</v>
      </c>
      <c r="Y2047" s="175">
        <f>IF(T2047&gt;0,VLOOKUP(T2047,Jahresfaktoren!$A$28:$B$29,2,),0)</f>
        <v>0</v>
      </c>
      <c r="Z2047" s="175">
        <f>IF(U2047&gt;0,VLOOKUP(U2047,Jahresfaktoren!$A$32:$B$33,2,),)</f>
        <v>0</v>
      </c>
      <c r="AA2047" s="177" t="str">
        <f t="shared" si="934"/>
        <v/>
      </c>
      <c r="AB2047" s="177" t="str">
        <f t="shared" si="935"/>
        <v/>
      </c>
      <c r="AC2047" s="177" t="str">
        <f t="shared" si="936"/>
        <v/>
      </c>
      <c r="AD2047" s="177" t="str">
        <f t="shared" si="937"/>
        <v/>
      </c>
      <c r="AE2047" s="177" t="str">
        <f t="shared" si="938"/>
        <v/>
      </c>
      <c r="AF2047" s="178">
        <f>IF(Q2047&gt;0,VLOOKUP(H2047,Leistungszahlen!$A$11:$C$158,3,),0)</f>
        <v>0</v>
      </c>
      <c r="AG2047" s="178">
        <f>IF(R2047&gt;0,VLOOKUP(H2047,Leistungszahlen!$A$11:$F$158,6,),IF(T2047&gt;0,VLOOKUP(H2047,Leistungszahlen!$A$11:$F$158,6,),0))</f>
        <v>0</v>
      </c>
      <c r="AH2047" s="179">
        <f t="shared" si="929"/>
        <v>0</v>
      </c>
      <c r="AI2047" s="179">
        <f t="shared" si="930"/>
        <v>0</v>
      </c>
      <c r="AJ2047" s="179">
        <f t="shared" si="931"/>
        <v>0</v>
      </c>
      <c r="AK2047" s="179">
        <f t="shared" si="932"/>
        <v>0</v>
      </c>
      <c r="AL2047" s="179">
        <f t="shared" si="933"/>
        <v>0</v>
      </c>
      <c r="AM2047" s="180" t="str">
        <f>IF(L2047=1,Stundensätze!$D$13,IF(L2047=2,Stundensätze!$D$17,IF(L2047=4,Stundensätze!$D$21,"")))</f>
        <v/>
      </c>
      <c r="AN2047" s="180" t="str">
        <f>IF(L2047=1,Stundensätze!$D$15,IF(L2047=2,Stundensätze!$D$19,IF(L2047=4,Stundensätze!$D$23,"")))</f>
        <v/>
      </c>
      <c r="AO2047" s="180">
        <f t="shared" si="939"/>
        <v>0</v>
      </c>
      <c r="AP2047" s="180">
        <f t="shared" si="940"/>
        <v>0</v>
      </c>
      <c r="AQ2047" s="192" t="str">
        <f t="shared" si="941"/>
        <v/>
      </c>
      <c r="AR2047" s="192" t="str">
        <f t="shared" si="942"/>
        <v/>
      </c>
      <c r="AS2047" s="193">
        <f t="shared" si="943"/>
        <v>0</v>
      </c>
      <c r="AT2047" s="258">
        <f>IF(K2047=0,0,VLOOKUP(K2047,Kostenstellen!A:B,2,FALSE))</f>
        <v>0</v>
      </c>
      <c r="AU2047" s="68" t="str">
        <f t="shared" si="925"/>
        <v/>
      </c>
      <c r="AV2047" s="68" t="str">
        <f t="shared" si="926"/>
        <v/>
      </c>
      <c r="AW2047" s="68">
        <f>IF(AF2047=0,0,VLOOKUP($H2047,Leistungszahlen!$A$11:$H$158,4,FALSE))</f>
        <v>0</v>
      </c>
      <c r="AX2047" s="68">
        <f>IF(AF2047=0,0,VLOOKUP($H2047,Leistungszahlen!$A$11:$H$158,5,FALSE))</f>
        <v>0</v>
      </c>
      <c r="AY2047" s="68">
        <f>IF(AG2047=0,0,VLOOKUP($H2047,Leistungszahlen!$A$11:$H$158,6,FALSE))</f>
        <v>0</v>
      </c>
      <c r="AZ2047" s="68">
        <f t="shared" si="927"/>
        <v>0</v>
      </c>
      <c r="BA2047" s="68">
        <f t="shared" si="928"/>
        <v>0</v>
      </c>
      <c r="BC2047" s="68">
        <f t="shared" si="944"/>
        <v>0</v>
      </c>
      <c r="BD2047" s="285"/>
    </row>
    <row r="2048" spans="1:56" s="68" customFormat="1">
      <c r="A2048" s="200"/>
      <c r="B2048" s="200"/>
      <c r="C2048" s="200"/>
      <c r="D2048" s="200"/>
      <c r="E2048" s="200"/>
      <c r="F2048" s="200"/>
      <c r="G2048" s="200"/>
      <c r="H2048" s="201"/>
      <c r="I2048" s="202"/>
      <c r="J2048" s="200"/>
      <c r="K2048" s="176"/>
      <c r="L2048" s="176"/>
      <c r="M2048" s="176"/>
      <c r="N2048" s="286"/>
      <c r="O2048" s="286"/>
      <c r="P2048" s="176"/>
      <c r="Q2048" s="203">
        <f t="shared" si="920"/>
        <v>0</v>
      </c>
      <c r="R2048" s="203">
        <f t="shared" si="921"/>
        <v>0</v>
      </c>
      <c r="S2048" s="203">
        <f t="shared" si="922"/>
        <v>0</v>
      </c>
      <c r="T2048" s="203">
        <f t="shared" si="923"/>
        <v>0</v>
      </c>
      <c r="U2048" s="203">
        <f t="shared" si="924"/>
        <v>0</v>
      </c>
      <c r="V2048" s="175">
        <f>IF(Q2048&gt;0,VLOOKUP(Q2048,Jahresfaktoren!$A$11:$B$24,2,),0)</f>
        <v>0</v>
      </c>
      <c r="W2048" s="175">
        <f>IF(R2048&gt;0,VLOOKUP(R2048,Jahresfaktoren!$D$11:$E$24,2,),0)</f>
        <v>0</v>
      </c>
      <c r="X2048" s="175">
        <f>IF(S2048&gt;0,VLOOKUP(S2048,Jahresfaktoren!$A$28:$B$29,2,),0)</f>
        <v>0</v>
      </c>
      <c r="Y2048" s="175">
        <f>IF(T2048&gt;0,VLOOKUP(T2048,Jahresfaktoren!$A$28:$B$29,2,),0)</f>
        <v>0</v>
      </c>
      <c r="Z2048" s="175">
        <f>IF(U2048&gt;0,VLOOKUP(U2048,Jahresfaktoren!$A$32:$B$33,2,),)</f>
        <v>0</v>
      </c>
      <c r="AA2048" s="177" t="str">
        <f t="shared" si="934"/>
        <v/>
      </c>
      <c r="AB2048" s="177" t="str">
        <f t="shared" si="935"/>
        <v/>
      </c>
      <c r="AC2048" s="177" t="str">
        <f t="shared" si="936"/>
        <v/>
      </c>
      <c r="AD2048" s="177" t="str">
        <f t="shared" si="937"/>
        <v/>
      </c>
      <c r="AE2048" s="177" t="str">
        <f t="shared" si="938"/>
        <v/>
      </c>
      <c r="AF2048" s="178">
        <f>IF(Q2048&gt;0,VLOOKUP(H2048,Leistungszahlen!$A$11:$C$158,3,),0)</f>
        <v>0</v>
      </c>
      <c r="AG2048" s="178">
        <f>IF(R2048&gt;0,VLOOKUP(H2048,Leistungszahlen!$A$11:$F$158,6,),IF(T2048&gt;0,VLOOKUP(H2048,Leistungszahlen!$A$11:$F$158,6,),0))</f>
        <v>0</v>
      </c>
      <c r="AH2048" s="179">
        <f t="shared" si="929"/>
        <v>0</v>
      </c>
      <c r="AI2048" s="179">
        <f t="shared" si="930"/>
        <v>0</v>
      </c>
      <c r="AJ2048" s="179">
        <f t="shared" si="931"/>
        <v>0</v>
      </c>
      <c r="AK2048" s="179">
        <f t="shared" si="932"/>
        <v>0</v>
      </c>
      <c r="AL2048" s="179">
        <f t="shared" si="933"/>
        <v>0</v>
      </c>
      <c r="AM2048" s="180" t="str">
        <f>IF(L2048=1,Stundensätze!$D$13,IF(L2048=2,Stundensätze!$D$17,IF(L2048=4,Stundensätze!$D$21,"")))</f>
        <v/>
      </c>
      <c r="AN2048" s="180" t="str">
        <f>IF(L2048=1,Stundensätze!$D$15,IF(L2048=2,Stundensätze!$D$19,IF(L2048=4,Stundensätze!$D$23,"")))</f>
        <v/>
      </c>
      <c r="AO2048" s="180">
        <f t="shared" si="939"/>
        <v>0</v>
      </c>
      <c r="AP2048" s="180">
        <f t="shared" si="940"/>
        <v>0</v>
      </c>
      <c r="AQ2048" s="192" t="str">
        <f t="shared" si="941"/>
        <v/>
      </c>
      <c r="AR2048" s="192" t="str">
        <f t="shared" si="942"/>
        <v/>
      </c>
      <c r="AS2048" s="193">
        <f t="shared" si="943"/>
        <v>0</v>
      </c>
      <c r="AT2048" s="258">
        <f>IF(K2048=0,0,VLOOKUP(K2048,Kostenstellen!A:B,2,FALSE))</f>
        <v>0</v>
      </c>
      <c r="AU2048" s="68" t="str">
        <f t="shared" si="925"/>
        <v/>
      </c>
      <c r="AV2048" s="68" t="str">
        <f t="shared" si="926"/>
        <v/>
      </c>
      <c r="AW2048" s="68">
        <f>IF(AF2048=0,0,VLOOKUP($H2048,Leistungszahlen!$A$11:$H$158,4,FALSE))</f>
        <v>0</v>
      </c>
      <c r="AX2048" s="68">
        <f>IF(AF2048=0,0,VLOOKUP($H2048,Leistungszahlen!$A$11:$H$158,5,FALSE))</f>
        <v>0</v>
      </c>
      <c r="AY2048" s="68">
        <f>IF(AG2048=0,0,VLOOKUP($H2048,Leistungszahlen!$A$11:$H$158,6,FALSE))</f>
        <v>0</v>
      </c>
      <c r="AZ2048" s="68">
        <f t="shared" si="927"/>
        <v>0</v>
      </c>
      <c r="BA2048" s="68">
        <f t="shared" si="928"/>
        <v>0</v>
      </c>
      <c r="BC2048" s="68">
        <f t="shared" si="944"/>
        <v>0</v>
      </c>
      <c r="BD2048" s="285"/>
    </row>
    <row r="2049" spans="1:56" s="68" customFormat="1">
      <c r="A2049" s="200"/>
      <c r="B2049" s="200"/>
      <c r="C2049" s="200"/>
      <c r="D2049" s="200"/>
      <c r="E2049" s="200"/>
      <c r="F2049" s="200"/>
      <c r="G2049" s="200"/>
      <c r="H2049" s="201"/>
      <c r="I2049" s="202"/>
      <c r="J2049" s="200"/>
      <c r="K2049" s="176"/>
      <c r="L2049" s="176"/>
      <c r="M2049" s="176"/>
      <c r="N2049" s="286"/>
      <c r="O2049" s="286"/>
      <c r="P2049" s="176"/>
      <c r="Q2049" s="203">
        <f t="shared" ref="Q2049:Q2100" si="945">IF(M2049="x",0,IF(N2049=7,6,IF(N2049=14,12,IF(N2049="12+5",11,N2049))))</f>
        <v>0</v>
      </c>
      <c r="R2049" s="203">
        <f t="shared" ref="R2049:R2100" si="946">IF(M2049="x",0,IF(O2049=0,0,IF(N2049=7,0,IF(N2049+O2049=7,O2049-1,O2049))))</f>
        <v>0</v>
      </c>
      <c r="S2049" s="203">
        <f t="shared" ref="S2049:S2100" si="947">IF(M2049="x",0,IF(N2049=7,1,IF(N2049=14,2,IF(AND(N2049=12,O2049=5),1,IF(N2049="12+5",1,0)))))</f>
        <v>0</v>
      </c>
      <c r="T2049" s="203">
        <f t="shared" ref="T2049:T2100" si="948">IF(M2049="x",0,IF(O2049=0,0,IF(N2049=7,0,IF(N2049+O2049=7,1,0))))</f>
        <v>0</v>
      </c>
      <c r="U2049" s="203">
        <f t="shared" ref="U2049:U2100" si="949">T2049+S2049</f>
        <v>0</v>
      </c>
      <c r="V2049" s="175">
        <f>IF(Q2049&gt;0,VLOOKUP(Q2049,Jahresfaktoren!$A$11:$B$24,2,),0)</f>
        <v>0</v>
      </c>
      <c r="W2049" s="175">
        <f>IF(R2049&gt;0,VLOOKUP(R2049,Jahresfaktoren!$D$11:$E$24,2,),0)</f>
        <v>0</v>
      </c>
      <c r="X2049" s="175">
        <f>IF(S2049&gt;0,VLOOKUP(S2049,Jahresfaktoren!$A$28:$B$29,2,),0)</f>
        <v>0</v>
      </c>
      <c r="Y2049" s="175">
        <f>IF(T2049&gt;0,VLOOKUP(T2049,Jahresfaktoren!$A$28:$B$29,2,),0)</f>
        <v>0</v>
      </c>
      <c r="Z2049" s="175">
        <f>IF(U2049&gt;0,VLOOKUP(U2049,Jahresfaktoren!$A$32:$B$33,2,),)</f>
        <v>0</v>
      </c>
      <c r="AA2049" s="177" t="str">
        <f t="shared" si="934"/>
        <v/>
      </c>
      <c r="AB2049" s="177" t="str">
        <f t="shared" si="935"/>
        <v/>
      </c>
      <c r="AC2049" s="177" t="str">
        <f t="shared" si="936"/>
        <v/>
      </c>
      <c r="AD2049" s="177" t="str">
        <f t="shared" si="937"/>
        <v/>
      </c>
      <c r="AE2049" s="177" t="str">
        <f t="shared" si="938"/>
        <v/>
      </c>
      <c r="AF2049" s="178">
        <f>IF(Q2049&gt;0,VLOOKUP(H2049,Leistungszahlen!$A$11:$C$158,3,),0)</f>
        <v>0</v>
      </c>
      <c r="AG2049" s="178">
        <f>IF(R2049&gt;0,VLOOKUP(H2049,Leistungszahlen!$A$11:$F$158,6,),IF(T2049&gt;0,VLOOKUP(H2049,Leistungszahlen!$A$11:$F$158,6,),0))</f>
        <v>0</v>
      </c>
      <c r="AH2049" s="179">
        <f t="shared" si="929"/>
        <v>0</v>
      </c>
      <c r="AI2049" s="179">
        <f t="shared" si="930"/>
        <v>0</v>
      </c>
      <c r="AJ2049" s="179">
        <f t="shared" si="931"/>
        <v>0</v>
      </c>
      <c r="AK2049" s="179">
        <f t="shared" si="932"/>
        <v>0</v>
      </c>
      <c r="AL2049" s="179">
        <f t="shared" si="933"/>
        <v>0</v>
      </c>
      <c r="AM2049" s="180" t="str">
        <f>IF(L2049=1,Stundensätze!$D$13,IF(L2049=2,Stundensätze!$D$17,IF(L2049=4,Stundensätze!$D$21,"")))</f>
        <v/>
      </c>
      <c r="AN2049" s="180" t="str">
        <f>IF(L2049=1,Stundensätze!$D$15,IF(L2049=2,Stundensätze!$D$19,IF(L2049=4,Stundensätze!$D$23,"")))</f>
        <v/>
      </c>
      <c r="AO2049" s="180">
        <f t="shared" si="939"/>
        <v>0</v>
      </c>
      <c r="AP2049" s="180">
        <f t="shared" si="940"/>
        <v>0</v>
      </c>
      <c r="AQ2049" s="192" t="str">
        <f t="shared" si="941"/>
        <v/>
      </c>
      <c r="AR2049" s="192" t="str">
        <f t="shared" si="942"/>
        <v/>
      </c>
      <c r="AS2049" s="193">
        <f t="shared" si="943"/>
        <v>0</v>
      </c>
      <c r="AT2049" s="258">
        <f>IF(K2049=0,0,VLOOKUP(K2049,Kostenstellen!A:B,2,FALSE))</f>
        <v>0</v>
      </c>
      <c r="AU2049" s="68" t="str">
        <f t="shared" ref="AU2049:AU2100" si="950">IF(SUM(V2049:Z2049)&gt;0,H2049,"")</f>
        <v/>
      </c>
      <c r="AV2049" s="68" t="str">
        <f t="shared" ref="AV2049:AV2100" si="951">IF(SUM(R2049+T2049)&gt;0,H2049,"")</f>
        <v/>
      </c>
      <c r="AW2049" s="68">
        <f>IF(AF2049=0,0,VLOOKUP($H2049,Leistungszahlen!$A$11:$H$158,4,FALSE))</f>
        <v>0</v>
      </c>
      <c r="AX2049" s="68">
        <f>IF(AF2049=0,0,VLOOKUP($H2049,Leistungszahlen!$A$11:$H$158,5,FALSE))</f>
        <v>0</v>
      </c>
      <c r="AY2049" s="68">
        <f>IF(AG2049=0,0,VLOOKUP($H2049,Leistungszahlen!$A$11:$H$158,6,FALSE))</f>
        <v>0</v>
      </c>
      <c r="AZ2049" s="68">
        <f t="shared" ref="AZ2049:AZ2100" si="952">IF(AX2049&lt;AF2049,1,IF(AG2049&gt;AY2049,1,0))</f>
        <v>0</v>
      </c>
      <c r="BA2049" s="68">
        <f t="shared" ref="BA2049:BA2100" si="953">IF(AF2049&gt;AX2049,1,IF(AG2049&gt;AY2049,1,0))</f>
        <v>0</v>
      </c>
      <c r="BC2049" s="68">
        <f t="shared" si="944"/>
        <v>0</v>
      </c>
      <c r="BD2049" s="285"/>
    </row>
    <row r="2050" spans="1:56" s="68" customFormat="1">
      <c r="A2050" s="200"/>
      <c r="B2050" s="200"/>
      <c r="C2050" s="200"/>
      <c r="D2050" s="200"/>
      <c r="E2050" s="200"/>
      <c r="F2050" s="200"/>
      <c r="G2050" s="200"/>
      <c r="H2050" s="201"/>
      <c r="I2050" s="202"/>
      <c r="J2050" s="200"/>
      <c r="K2050" s="176"/>
      <c r="L2050" s="176"/>
      <c r="M2050" s="176"/>
      <c r="N2050" s="286"/>
      <c r="O2050" s="286"/>
      <c r="P2050" s="176"/>
      <c r="Q2050" s="203">
        <f t="shared" si="945"/>
        <v>0</v>
      </c>
      <c r="R2050" s="203">
        <f t="shared" si="946"/>
        <v>0</v>
      </c>
      <c r="S2050" s="203">
        <f t="shared" si="947"/>
        <v>0</v>
      </c>
      <c r="T2050" s="203">
        <f t="shared" si="948"/>
        <v>0</v>
      </c>
      <c r="U2050" s="203">
        <f t="shared" si="949"/>
        <v>0</v>
      </c>
      <c r="V2050" s="175">
        <f>IF(Q2050&gt;0,VLOOKUP(Q2050,Jahresfaktoren!$A$11:$B$24,2,),0)</f>
        <v>0</v>
      </c>
      <c r="W2050" s="175">
        <f>IF(R2050&gt;0,VLOOKUP(R2050,Jahresfaktoren!$D$11:$E$24,2,),0)</f>
        <v>0</v>
      </c>
      <c r="X2050" s="175">
        <f>IF(S2050&gt;0,VLOOKUP(S2050,Jahresfaktoren!$A$28:$B$29,2,),0)</f>
        <v>0</v>
      </c>
      <c r="Y2050" s="175">
        <f>IF(T2050&gt;0,VLOOKUP(T2050,Jahresfaktoren!$A$28:$B$29,2,),0)</f>
        <v>0</v>
      </c>
      <c r="Z2050" s="175">
        <f>IF(U2050&gt;0,VLOOKUP(U2050,Jahresfaktoren!$A$32:$B$33,2,),)</f>
        <v>0</v>
      </c>
      <c r="AA2050" s="177" t="str">
        <f t="shared" si="934"/>
        <v/>
      </c>
      <c r="AB2050" s="177" t="str">
        <f t="shared" si="935"/>
        <v/>
      </c>
      <c r="AC2050" s="177" t="str">
        <f t="shared" si="936"/>
        <v/>
      </c>
      <c r="AD2050" s="177" t="str">
        <f t="shared" si="937"/>
        <v/>
      </c>
      <c r="AE2050" s="177" t="str">
        <f t="shared" si="938"/>
        <v/>
      </c>
      <c r="AF2050" s="178">
        <f>IF(Q2050&gt;0,VLOOKUP(H2050,Leistungszahlen!$A$11:$C$158,3,),0)</f>
        <v>0</v>
      </c>
      <c r="AG2050" s="178">
        <f>IF(R2050&gt;0,VLOOKUP(H2050,Leistungszahlen!$A$11:$F$158,6,),IF(T2050&gt;0,VLOOKUP(H2050,Leistungszahlen!$A$11:$F$158,6,),0))</f>
        <v>0</v>
      </c>
      <c r="AH2050" s="179">
        <f t="shared" si="929"/>
        <v>0</v>
      </c>
      <c r="AI2050" s="179">
        <f t="shared" si="930"/>
        <v>0</v>
      </c>
      <c r="AJ2050" s="179">
        <f t="shared" si="931"/>
        <v>0</v>
      </c>
      <c r="AK2050" s="179">
        <f t="shared" si="932"/>
        <v>0</v>
      </c>
      <c r="AL2050" s="179">
        <f t="shared" si="933"/>
        <v>0</v>
      </c>
      <c r="AM2050" s="180" t="str">
        <f>IF(L2050=1,Stundensätze!$D$13,IF(L2050=2,Stundensätze!$D$17,IF(L2050=4,Stundensätze!$D$21,"")))</f>
        <v/>
      </c>
      <c r="AN2050" s="180" t="str">
        <f>IF(L2050=1,Stundensätze!$D$15,IF(L2050=2,Stundensätze!$D$19,IF(L2050=4,Stundensätze!$D$23,"")))</f>
        <v/>
      </c>
      <c r="AO2050" s="180">
        <f t="shared" si="939"/>
        <v>0</v>
      </c>
      <c r="AP2050" s="180">
        <f t="shared" si="940"/>
        <v>0</v>
      </c>
      <c r="AQ2050" s="192" t="str">
        <f t="shared" si="941"/>
        <v/>
      </c>
      <c r="AR2050" s="192" t="str">
        <f t="shared" si="942"/>
        <v/>
      </c>
      <c r="AS2050" s="193">
        <f t="shared" si="943"/>
        <v>0</v>
      </c>
      <c r="AT2050" s="258">
        <f>IF(K2050=0,0,VLOOKUP(K2050,Kostenstellen!A:B,2,FALSE))</f>
        <v>0</v>
      </c>
      <c r="AU2050" s="68" t="str">
        <f t="shared" si="950"/>
        <v/>
      </c>
      <c r="AV2050" s="68" t="str">
        <f t="shared" si="951"/>
        <v/>
      </c>
      <c r="AW2050" s="68">
        <f>IF(AF2050=0,0,VLOOKUP($H2050,Leistungszahlen!$A$11:$H$158,4,FALSE))</f>
        <v>0</v>
      </c>
      <c r="AX2050" s="68">
        <f>IF(AF2050=0,0,VLOOKUP($H2050,Leistungszahlen!$A$11:$H$158,5,FALSE))</f>
        <v>0</v>
      </c>
      <c r="AY2050" s="68">
        <f>IF(AG2050=0,0,VLOOKUP($H2050,Leistungszahlen!$A$11:$H$158,6,FALSE))</f>
        <v>0</v>
      </c>
      <c r="AZ2050" s="68">
        <f t="shared" si="952"/>
        <v>0</v>
      </c>
      <c r="BA2050" s="68">
        <f t="shared" si="953"/>
        <v>0</v>
      </c>
      <c r="BC2050" s="68">
        <f t="shared" si="944"/>
        <v>0</v>
      </c>
      <c r="BD2050" s="285"/>
    </row>
    <row r="2051" spans="1:56" s="68" customFormat="1">
      <c r="A2051" s="200"/>
      <c r="B2051" s="200"/>
      <c r="C2051" s="200"/>
      <c r="D2051" s="200"/>
      <c r="E2051" s="200"/>
      <c r="F2051" s="200"/>
      <c r="G2051" s="200"/>
      <c r="H2051" s="201"/>
      <c r="I2051" s="202"/>
      <c r="J2051" s="200"/>
      <c r="K2051" s="176"/>
      <c r="L2051" s="176"/>
      <c r="M2051" s="176"/>
      <c r="N2051" s="286"/>
      <c r="O2051" s="286"/>
      <c r="P2051" s="176"/>
      <c r="Q2051" s="203">
        <f t="shared" si="945"/>
        <v>0</v>
      </c>
      <c r="R2051" s="203">
        <f t="shared" si="946"/>
        <v>0</v>
      </c>
      <c r="S2051" s="203">
        <f t="shared" si="947"/>
        <v>0</v>
      </c>
      <c r="T2051" s="203">
        <f t="shared" si="948"/>
        <v>0</v>
      </c>
      <c r="U2051" s="203">
        <f t="shared" si="949"/>
        <v>0</v>
      </c>
      <c r="V2051" s="175">
        <f>IF(Q2051&gt;0,VLOOKUP(Q2051,Jahresfaktoren!$A$11:$B$24,2,),0)</f>
        <v>0</v>
      </c>
      <c r="W2051" s="175">
        <f>IF(R2051&gt;0,VLOOKUP(R2051,Jahresfaktoren!$D$11:$E$24,2,),0)</f>
        <v>0</v>
      </c>
      <c r="X2051" s="175">
        <f>IF(S2051&gt;0,VLOOKUP(S2051,Jahresfaktoren!$A$28:$B$29,2,),0)</f>
        <v>0</v>
      </c>
      <c r="Y2051" s="175">
        <f>IF(T2051&gt;0,VLOOKUP(T2051,Jahresfaktoren!$A$28:$B$29,2,),0)</f>
        <v>0</v>
      </c>
      <c r="Z2051" s="175">
        <f>IF(U2051&gt;0,VLOOKUP(U2051,Jahresfaktoren!$A$32:$B$33,2,),)</f>
        <v>0</v>
      </c>
      <c r="AA2051" s="177" t="str">
        <f t="shared" si="934"/>
        <v/>
      </c>
      <c r="AB2051" s="177" t="str">
        <f t="shared" si="935"/>
        <v/>
      </c>
      <c r="AC2051" s="177" t="str">
        <f t="shared" si="936"/>
        <v/>
      </c>
      <c r="AD2051" s="177" t="str">
        <f t="shared" si="937"/>
        <v/>
      </c>
      <c r="AE2051" s="177" t="str">
        <f t="shared" si="938"/>
        <v/>
      </c>
      <c r="AF2051" s="178">
        <f>IF(Q2051&gt;0,VLOOKUP(H2051,Leistungszahlen!$A$11:$C$158,3,),0)</f>
        <v>0</v>
      </c>
      <c r="AG2051" s="178">
        <f>IF(R2051&gt;0,VLOOKUP(H2051,Leistungszahlen!$A$11:$F$158,6,),IF(T2051&gt;0,VLOOKUP(H2051,Leistungszahlen!$A$11:$F$158,6,),0))</f>
        <v>0</v>
      </c>
      <c r="AH2051" s="179">
        <f t="shared" si="929"/>
        <v>0</v>
      </c>
      <c r="AI2051" s="179">
        <f t="shared" si="930"/>
        <v>0</v>
      </c>
      <c r="AJ2051" s="179">
        <f t="shared" si="931"/>
        <v>0</v>
      </c>
      <c r="AK2051" s="179">
        <f t="shared" si="932"/>
        <v>0</v>
      </c>
      <c r="AL2051" s="179">
        <f t="shared" si="933"/>
        <v>0</v>
      </c>
      <c r="AM2051" s="180" t="str">
        <f>IF(L2051=1,Stundensätze!$D$13,IF(L2051=2,Stundensätze!$D$17,IF(L2051=4,Stundensätze!$D$21,"")))</f>
        <v/>
      </c>
      <c r="AN2051" s="180" t="str">
        <f>IF(L2051=1,Stundensätze!$D$15,IF(L2051=2,Stundensätze!$D$19,IF(L2051=4,Stundensätze!$D$23,"")))</f>
        <v/>
      </c>
      <c r="AO2051" s="180">
        <f t="shared" si="939"/>
        <v>0</v>
      </c>
      <c r="AP2051" s="180">
        <f t="shared" si="940"/>
        <v>0</v>
      </c>
      <c r="AQ2051" s="192" t="str">
        <f t="shared" si="941"/>
        <v/>
      </c>
      <c r="AR2051" s="192" t="str">
        <f t="shared" si="942"/>
        <v/>
      </c>
      <c r="AS2051" s="193">
        <f t="shared" si="943"/>
        <v>0</v>
      </c>
      <c r="AT2051" s="258">
        <f>IF(K2051=0,0,VLOOKUP(K2051,Kostenstellen!A:B,2,FALSE))</f>
        <v>0</v>
      </c>
      <c r="AU2051" s="68" t="str">
        <f t="shared" si="950"/>
        <v/>
      </c>
      <c r="AV2051" s="68" t="str">
        <f t="shared" si="951"/>
        <v/>
      </c>
      <c r="AW2051" s="68">
        <f>IF(AF2051=0,0,VLOOKUP($H2051,Leistungszahlen!$A$11:$H$158,4,FALSE))</f>
        <v>0</v>
      </c>
      <c r="AX2051" s="68">
        <f>IF(AF2051=0,0,VLOOKUP($H2051,Leistungszahlen!$A$11:$H$158,5,FALSE))</f>
        <v>0</v>
      </c>
      <c r="AY2051" s="68">
        <f>IF(AG2051=0,0,VLOOKUP($H2051,Leistungszahlen!$A$11:$H$158,6,FALSE))</f>
        <v>0</v>
      </c>
      <c r="AZ2051" s="68">
        <f t="shared" si="952"/>
        <v>0</v>
      </c>
      <c r="BA2051" s="68">
        <f t="shared" si="953"/>
        <v>0</v>
      </c>
      <c r="BC2051" s="68">
        <f t="shared" si="944"/>
        <v>0</v>
      </c>
      <c r="BD2051" s="285"/>
    </row>
    <row r="2052" spans="1:56" s="68" customFormat="1">
      <c r="A2052" s="200"/>
      <c r="B2052" s="200"/>
      <c r="C2052" s="200"/>
      <c r="D2052" s="200"/>
      <c r="E2052" s="200"/>
      <c r="F2052" s="200"/>
      <c r="G2052" s="200"/>
      <c r="H2052" s="201"/>
      <c r="I2052" s="202"/>
      <c r="J2052" s="200"/>
      <c r="K2052" s="176"/>
      <c r="L2052" s="176"/>
      <c r="M2052" s="176"/>
      <c r="N2052" s="286"/>
      <c r="O2052" s="286"/>
      <c r="P2052" s="176"/>
      <c r="Q2052" s="203">
        <f t="shared" si="945"/>
        <v>0</v>
      </c>
      <c r="R2052" s="203">
        <f t="shared" si="946"/>
        <v>0</v>
      </c>
      <c r="S2052" s="203">
        <f t="shared" si="947"/>
        <v>0</v>
      </c>
      <c r="T2052" s="203">
        <f t="shared" si="948"/>
        <v>0</v>
      </c>
      <c r="U2052" s="203">
        <f t="shared" si="949"/>
        <v>0</v>
      </c>
      <c r="V2052" s="175">
        <f>IF(Q2052&gt;0,VLOOKUP(Q2052,Jahresfaktoren!$A$11:$B$24,2,),0)</f>
        <v>0</v>
      </c>
      <c r="W2052" s="175">
        <f>IF(R2052&gt;0,VLOOKUP(R2052,Jahresfaktoren!$D$11:$E$24,2,),0)</f>
        <v>0</v>
      </c>
      <c r="X2052" s="175">
        <f>IF(S2052&gt;0,VLOOKUP(S2052,Jahresfaktoren!$A$28:$B$29,2,),0)</f>
        <v>0</v>
      </c>
      <c r="Y2052" s="175">
        <f>IF(T2052&gt;0,VLOOKUP(T2052,Jahresfaktoren!$A$28:$B$29,2,),0)</f>
        <v>0</v>
      </c>
      <c r="Z2052" s="175">
        <f>IF(U2052&gt;0,VLOOKUP(U2052,Jahresfaktoren!$A$32:$B$33,2,),)</f>
        <v>0</v>
      </c>
      <c r="AA2052" s="177" t="str">
        <f t="shared" si="934"/>
        <v/>
      </c>
      <c r="AB2052" s="177" t="str">
        <f t="shared" si="935"/>
        <v/>
      </c>
      <c r="AC2052" s="177" t="str">
        <f t="shared" si="936"/>
        <v/>
      </c>
      <c r="AD2052" s="177" t="str">
        <f t="shared" si="937"/>
        <v/>
      </c>
      <c r="AE2052" s="177" t="str">
        <f t="shared" si="938"/>
        <v/>
      </c>
      <c r="AF2052" s="178">
        <f>IF(Q2052&gt;0,VLOOKUP(H2052,Leistungszahlen!$A$11:$C$158,3,),0)</f>
        <v>0</v>
      </c>
      <c r="AG2052" s="178">
        <f>IF(R2052&gt;0,VLOOKUP(H2052,Leistungszahlen!$A$11:$F$158,6,),IF(T2052&gt;0,VLOOKUP(H2052,Leistungszahlen!$A$11:$F$158,6,),0))</f>
        <v>0</v>
      </c>
      <c r="AH2052" s="179">
        <f t="shared" si="929"/>
        <v>0</v>
      </c>
      <c r="AI2052" s="179">
        <f t="shared" si="930"/>
        <v>0</v>
      </c>
      <c r="AJ2052" s="179">
        <f t="shared" si="931"/>
        <v>0</v>
      </c>
      <c r="AK2052" s="179">
        <f t="shared" si="932"/>
        <v>0</v>
      </c>
      <c r="AL2052" s="179">
        <f t="shared" si="933"/>
        <v>0</v>
      </c>
      <c r="AM2052" s="180" t="str">
        <f>IF(L2052=1,Stundensätze!$D$13,IF(L2052=2,Stundensätze!$D$17,IF(L2052=4,Stundensätze!$D$21,"")))</f>
        <v/>
      </c>
      <c r="AN2052" s="180" t="str">
        <f>IF(L2052=1,Stundensätze!$D$15,IF(L2052=2,Stundensätze!$D$19,IF(L2052=4,Stundensätze!$D$23,"")))</f>
        <v/>
      </c>
      <c r="AO2052" s="180">
        <f t="shared" si="939"/>
        <v>0</v>
      </c>
      <c r="AP2052" s="180">
        <f t="shared" si="940"/>
        <v>0</v>
      </c>
      <c r="AQ2052" s="192" t="str">
        <f t="shared" si="941"/>
        <v/>
      </c>
      <c r="AR2052" s="192" t="str">
        <f t="shared" si="942"/>
        <v/>
      </c>
      <c r="AS2052" s="193">
        <f t="shared" si="943"/>
        <v>0</v>
      </c>
      <c r="AT2052" s="258">
        <f>IF(K2052=0,0,VLOOKUP(K2052,Kostenstellen!A:B,2,FALSE))</f>
        <v>0</v>
      </c>
      <c r="AU2052" s="68" t="str">
        <f t="shared" si="950"/>
        <v/>
      </c>
      <c r="AV2052" s="68" t="str">
        <f t="shared" si="951"/>
        <v/>
      </c>
      <c r="AW2052" s="68">
        <f>IF(AF2052=0,0,VLOOKUP($H2052,Leistungszahlen!$A$11:$H$158,4,FALSE))</f>
        <v>0</v>
      </c>
      <c r="AX2052" s="68">
        <f>IF(AF2052=0,0,VLOOKUP($H2052,Leistungszahlen!$A$11:$H$158,5,FALSE))</f>
        <v>0</v>
      </c>
      <c r="AY2052" s="68">
        <f>IF(AG2052=0,0,VLOOKUP($H2052,Leistungszahlen!$A$11:$H$158,6,FALSE))</f>
        <v>0</v>
      </c>
      <c r="AZ2052" s="68">
        <f t="shared" si="952"/>
        <v>0</v>
      </c>
      <c r="BA2052" s="68">
        <f t="shared" si="953"/>
        <v>0</v>
      </c>
      <c r="BC2052" s="68">
        <f t="shared" si="944"/>
        <v>0</v>
      </c>
      <c r="BD2052" s="285"/>
    </row>
    <row r="2053" spans="1:56" s="68" customFormat="1">
      <c r="A2053" s="200"/>
      <c r="B2053" s="200"/>
      <c r="C2053" s="200"/>
      <c r="D2053" s="200"/>
      <c r="E2053" s="200"/>
      <c r="F2053" s="200"/>
      <c r="G2053" s="200"/>
      <c r="H2053" s="201"/>
      <c r="I2053" s="202"/>
      <c r="J2053" s="200"/>
      <c r="K2053" s="176"/>
      <c r="L2053" s="176"/>
      <c r="M2053" s="176"/>
      <c r="N2053" s="286"/>
      <c r="O2053" s="286"/>
      <c r="P2053" s="176"/>
      <c r="Q2053" s="203">
        <f t="shared" si="945"/>
        <v>0</v>
      </c>
      <c r="R2053" s="203">
        <f t="shared" si="946"/>
        <v>0</v>
      </c>
      <c r="S2053" s="203">
        <f t="shared" si="947"/>
        <v>0</v>
      </c>
      <c r="T2053" s="203">
        <f t="shared" si="948"/>
        <v>0</v>
      </c>
      <c r="U2053" s="203">
        <f t="shared" si="949"/>
        <v>0</v>
      </c>
      <c r="V2053" s="175">
        <f>IF(Q2053&gt;0,VLOOKUP(Q2053,Jahresfaktoren!$A$11:$B$24,2,),0)</f>
        <v>0</v>
      </c>
      <c r="W2053" s="175">
        <f>IF(R2053&gt;0,VLOOKUP(R2053,Jahresfaktoren!$D$11:$E$24,2,),0)</f>
        <v>0</v>
      </c>
      <c r="X2053" s="175">
        <f>IF(S2053&gt;0,VLOOKUP(S2053,Jahresfaktoren!$A$28:$B$29,2,),0)</f>
        <v>0</v>
      </c>
      <c r="Y2053" s="175">
        <f>IF(T2053&gt;0,VLOOKUP(T2053,Jahresfaktoren!$A$28:$B$29,2,),0)</f>
        <v>0</v>
      </c>
      <c r="Z2053" s="175">
        <f>IF(U2053&gt;0,VLOOKUP(U2053,Jahresfaktoren!$A$32:$B$33,2,),)</f>
        <v>0</v>
      </c>
      <c r="AA2053" s="177" t="str">
        <f t="shared" si="934"/>
        <v/>
      </c>
      <c r="AB2053" s="177" t="str">
        <f t="shared" si="935"/>
        <v/>
      </c>
      <c r="AC2053" s="177" t="str">
        <f t="shared" si="936"/>
        <v/>
      </c>
      <c r="AD2053" s="177" t="str">
        <f t="shared" si="937"/>
        <v/>
      </c>
      <c r="AE2053" s="177" t="str">
        <f t="shared" si="938"/>
        <v/>
      </c>
      <c r="AF2053" s="178">
        <f>IF(Q2053&gt;0,VLOOKUP(H2053,Leistungszahlen!$A$11:$C$158,3,),0)</f>
        <v>0</v>
      </c>
      <c r="AG2053" s="178">
        <f>IF(R2053&gt;0,VLOOKUP(H2053,Leistungszahlen!$A$11:$F$158,6,),IF(T2053&gt;0,VLOOKUP(H2053,Leistungszahlen!$A$11:$F$158,6,),0))</f>
        <v>0</v>
      </c>
      <c r="AH2053" s="179">
        <f t="shared" si="929"/>
        <v>0</v>
      </c>
      <c r="AI2053" s="179">
        <f t="shared" si="930"/>
        <v>0</v>
      </c>
      <c r="AJ2053" s="179">
        <f t="shared" si="931"/>
        <v>0</v>
      </c>
      <c r="AK2053" s="179">
        <f t="shared" si="932"/>
        <v>0</v>
      </c>
      <c r="AL2053" s="179">
        <f t="shared" si="933"/>
        <v>0</v>
      </c>
      <c r="AM2053" s="180" t="str">
        <f>IF(L2053=1,Stundensätze!$D$13,IF(L2053=2,Stundensätze!$D$17,IF(L2053=4,Stundensätze!$D$21,"")))</f>
        <v/>
      </c>
      <c r="AN2053" s="180" t="str">
        <f>IF(L2053=1,Stundensätze!$D$15,IF(L2053=2,Stundensätze!$D$19,IF(L2053=4,Stundensätze!$D$23,"")))</f>
        <v/>
      </c>
      <c r="AO2053" s="180">
        <f t="shared" si="939"/>
        <v>0</v>
      </c>
      <c r="AP2053" s="180">
        <f t="shared" si="940"/>
        <v>0</v>
      </c>
      <c r="AQ2053" s="192" t="str">
        <f t="shared" si="941"/>
        <v/>
      </c>
      <c r="AR2053" s="192" t="str">
        <f t="shared" si="942"/>
        <v/>
      </c>
      <c r="AS2053" s="193">
        <f t="shared" si="943"/>
        <v>0</v>
      </c>
      <c r="AT2053" s="258">
        <f>IF(K2053=0,0,VLOOKUP(K2053,Kostenstellen!A:B,2,FALSE))</f>
        <v>0</v>
      </c>
      <c r="AU2053" s="68" t="str">
        <f t="shared" si="950"/>
        <v/>
      </c>
      <c r="AV2053" s="68" t="str">
        <f t="shared" si="951"/>
        <v/>
      </c>
      <c r="AW2053" s="68">
        <f>IF(AF2053=0,0,VLOOKUP($H2053,Leistungszahlen!$A$11:$H$158,4,FALSE))</f>
        <v>0</v>
      </c>
      <c r="AX2053" s="68">
        <f>IF(AF2053=0,0,VLOOKUP($H2053,Leistungszahlen!$A$11:$H$158,5,FALSE))</f>
        <v>0</v>
      </c>
      <c r="AY2053" s="68">
        <f>IF(AG2053=0,0,VLOOKUP($H2053,Leistungszahlen!$A$11:$H$158,6,FALSE))</f>
        <v>0</v>
      </c>
      <c r="AZ2053" s="68">
        <f t="shared" si="952"/>
        <v>0</v>
      </c>
      <c r="BA2053" s="68">
        <f t="shared" si="953"/>
        <v>0</v>
      </c>
      <c r="BC2053" s="68">
        <f t="shared" si="944"/>
        <v>0</v>
      </c>
      <c r="BD2053" s="285"/>
    </row>
    <row r="2054" spans="1:56" s="68" customFormat="1">
      <c r="A2054" s="200"/>
      <c r="B2054" s="200"/>
      <c r="C2054" s="200"/>
      <c r="D2054" s="200"/>
      <c r="E2054" s="200"/>
      <c r="F2054" s="200"/>
      <c r="G2054" s="200"/>
      <c r="H2054" s="201"/>
      <c r="I2054" s="202"/>
      <c r="J2054" s="200"/>
      <c r="K2054" s="176"/>
      <c r="L2054" s="176"/>
      <c r="M2054" s="176"/>
      <c r="N2054" s="286"/>
      <c r="O2054" s="286"/>
      <c r="P2054" s="176"/>
      <c r="Q2054" s="203">
        <f t="shared" si="945"/>
        <v>0</v>
      </c>
      <c r="R2054" s="203">
        <f t="shared" si="946"/>
        <v>0</v>
      </c>
      <c r="S2054" s="203">
        <f t="shared" si="947"/>
        <v>0</v>
      </c>
      <c r="T2054" s="203">
        <f t="shared" si="948"/>
        <v>0</v>
      </c>
      <c r="U2054" s="203">
        <f t="shared" si="949"/>
        <v>0</v>
      </c>
      <c r="V2054" s="175">
        <f>IF(Q2054&gt;0,VLOOKUP(Q2054,Jahresfaktoren!$A$11:$B$24,2,),0)</f>
        <v>0</v>
      </c>
      <c r="W2054" s="175">
        <f>IF(R2054&gt;0,VLOOKUP(R2054,Jahresfaktoren!$D$11:$E$24,2,),0)</f>
        <v>0</v>
      </c>
      <c r="X2054" s="175">
        <f>IF(S2054&gt;0,VLOOKUP(S2054,Jahresfaktoren!$A$28:$B$29,2,),0)</f>
        <v>0</v>
      </c>
      <c r="Y2054" s="175">
        <f>IF(T2054&gt;0,VLOOKUP(T2054,Jahresfaktoren!$A$28:$B$29,2,),0)</f>
        <v>0</v>
      </c>
      <c r="Z2054" s="175">
        <f>IF(U2054&gt;0,VLOOKUP(U2054,Jahresfaktoren!$A$32:$B$33,2,),)</f>
        <v>0</v>
      </c>
      <c r="AA2054" s="177" t="str">
        <f t="shared" si="934"/>
        <v/>
      </c>
      <c r="AB2054" s="177" t="str">
        <f t="shared" si="935"/>
        <v/>
      </c>
      <c r="AC2054" s="177" t="str">
        <f t="shared" si="936"/>
        <v/>
      </c>
      <c r="AD2054" s="177" t="str">
        <f t="shared" si="937"/>
        <v/>
      </c>
      <c r="AE2054" s="177" t="str">
        <f t="shared" si="938"/>
        <v/>
      </c>
      <c r="AF2054" s="178">
        <f>IF(Q2054&gt;0,VLOOKUP(H2054,Leistungszahlen!$A$11:$C$158,3,),0)</f>
        <v>0</v>
      </c>
      <c r="AG2054" s="178">
        <f>IF(R2054&gt;0,VLOOKUP(H2054,Leistungszahlen!$A$11:$F$158,6,),IF(T2054&gt;0,VLOOKUP(H2054,Leistungszahlen!$A$11:$F$158,6,),0))</f>
        <v>0</v>
      </c>
      <c r="AH2054" s="179">
        <f t="shared" si="929"/>
        <v>0</v>
      </c>
      <c r="AI2054" s="179">
        <f t="shared" si="930"/>
        <v>0</v>
      </c>
      <c r="AJ2054" s="179">
        <f t="shared" si="931"/>
        <v>0</v>
      </c>
      <c r="AK2054" s="179">
        <f t="shared" si="932"/>
        <v>0</v>
      </c>
      <c r="AL2054" s="179">
        <f t="shared" si="933"/>
        <v>0</v>
      </c>
      <c r="AM2054" s="180" t="str">
        <f>IF(L2054=1,Stundensätze!$D$13,IF(L2054=2,Stundensätze!$D$17,IF(L2054=4,Stundensätze!$D$21,"")))</f>
        <v/>
      </c>
      <c r="AN2054" s="180" t="str">
        <f>IF(L2054=1,Stundensätze!$D$15,IF(L2054=2,Stundensätze!$D$19,IF(L2054=4,Stundensätze!$D$23,"")))</f>
        <v/>
      </c>
      <c r="AO2054" s="180">
        <f t="shared" si="939"/>
        <v>0</v>
      </c>
      <c r="AP2054" s="180">
        <f t="shared" si="940"/>
        <v>0</v>
      </c>
      <c r="AQ2054" s="192" t="str">
        <f t="shared" si="941"/>
        <v/>
      </c>
      <c r="AR2054" s="192" t="str">
        <f t="shared" si="942"/>
        <v/>
      </c>
      <c r="AS2054" s="193">
        <f t="shared" si="943"/>
        <v>0</v>
      </c>
      <c r="AT2054" s="258">
        <f>IF(K2054=0,0,VLOOKUP(K2054,Kostenstellen!A:B,2,FALSE))</f>
        <v>0</v>
      </c>
      <c r="AU2054" s="68" t="str">
        <f t="shared" si="950"/>
        <v/>
      </c>
      <c r="AV2054" s="68" t="str">
        <f t="shared" si="951"/>
        <v/>
      </c>
      <c r="AW2054" s="68">
        <f>IF(AF2054=0,0,VLOOKUP($H2054,Leistungszahlen!$A$11:$H$158,4,FALSE))</f>
        <v>0</v>
      </c>
      <c r="AX2054" s="68">
        <f>IF(AF2054=0,0,VLOOKUP($H2054,Leistungszahlen!$A$11:$H$158,5,FALSE))</f>
        <v>0</v>
      </c>
      <c r="AY2054" s="68">
        <f>IF(AG2054=0,0,VLOOKUP($H2054,Leistungszahlen!$A$11:$H$158,6,FALSE))</f>
        <v>0</v>
      </c>
      <c r="AZ2054" s="68">
        <f t="shared" si="952"/>
        <v>0</v>
      </c>
      <c r="BA2054" s="68">
        <f t="shared" si="953"/>
        <v>0</v>
      </c>
      <c r="BC2054" s="68">
        <f t="shared" si="944"/>
        <v>0</v>
      </c>
      <c r="BD2054" s="285"/>
    </row>
    <row r="2055" spans="1:56" s="68" customFormat="1">
      <c r="A2055" s="200"/>
      <c r="B2055" s="200"/>
      <c r="C2055" s="200"/>
      <c r="D2055" s="200"/>
      <c r="E2055" s="200"/>
      <c r="F2055" s="200"/>
      <c r="G2055" s="200"/>
      <c r="H2055" s="201"/>
      <c r="I2055" s="202"/>
      <c r="J2055" s="200"/>
      <c r="K2055" s="176"/>
      <c r="L2055" s="176"/>
      <c r="M2055" s="176"/>
      <c r="N2055" s="286"/>
      <c r="O2055" s="286"/>
      <c r="P2055" s="176"/>
      <c r="Q2055" s="203">
        <f t="shared" si="945"/>
        <v>0</v>
      </c>
      <c r="R2055" s="203">
        <f t="shared" si="946"/>
        <v>0</v>
      </c>
      <c r="S2055" s="203">
        <f t="shared" si="947"/>
        <v>0</v>
      </c>
      <c r="T2055" s="203">
        <f t="shared" si="948"/>
        <v>0</v>
      </c>
      <c r="U2055" s="203">
        <f t="shared" si="949"/>
        <v>0</v>
      </c>
      <c r="V2055" s="175">
        <f>IF(Q2055&gt;0,VLOOKUP(Q2055,Jahresfaktoren!$A$11:$B$24,2,),0)</f>
        <v>0</v>
      </c>
      <c r="W2055" s="175">
        <f>IF(R2055&gt;0,VLOOKUP(R2055,Jahresfaktoren!$D$11:$E$24,2,),0)</f>
        <v>0</v>
      </c>
      <c r="X2055" s="175">
        <f>IF(S2055&gt;0,VLOOKUP(S2055,Jahresfaktoren!$A$28:$B$29,2,),0)</f>
        <v>0</v>
      </c>
      <c r="Y2055" s="175">
        <f>IF(T2055&gt;0,VLOOKUP(T2055,Jahresfaktoren!$A$28:$B$29,2,),0)</f>
        <v>0</v>
      </c>
      <c r="Z2055" s="175">
        <f>IF(U2055&gt;0,VLOOKUP(U2055,Jahresfaktoren!$A$32:$B$33,2,),)</f>
        <v>0</v>
      </c>
      <c r="AA2055" s="177" t="str">
        <f t="shared" si="934"/>
        <v/>
      </c>
      <c r="AB2055" s="177" t="str">
        <f t="shared" si="935"/>
        <v/>
      </c>
      <c r="AC2055" s="177" t="str">
        <f t="shared" si="936"/>
        <v/>
      </c>
      <c r="AD2055" s="177" t="str">
        <f t="shared" si="937"/>
        <v/>
      </c>
      <c r="AE2055" s="177" t="str">
        <f t="shared" si="938"/>
        <v/>
      </c>
      <c r="AF2055" s="178">
        <f>IF(Q2055&gt;0,VLOOKUP(H2055,Leistungszahlen!$A$11:$C$158,3,),0)</f>
        <v>0</v>
      </c>
      <c r="AG2055" s="178">
        <f>IF(R2055&gt;0,VLOOKUP(H2055,Leistungszahlen!$A$11:$F$158,6,),IF(T2055&gt;0,VLOOKUP(H2055,Leistungszahlen!$A$11:$F$158,6,),0))</f>
        <v>0</v>
      </c>
      <c r="AH2055" s="179">
        <f t="shared" si="929"/>
        <v>0</v>
      </c>
      <c r="AI2055" s="179">
        <f t="shared" si="930"/>
        <v>0</v>
      </c>
      <c r="AJ2055" s="179">
        <f t="shared" si="931"/>
        <v>0</v>
      </c>
      <c r="AK2055" s="179">
        <f t="shared" si="932"/>
        <v>0</v>
      </c>
      <c r="AL2055" s="179">
        <f t="shared" si="933"/>
        <v>0</v>
      </c>
      <c r="AM2055" s="180" t="str">
        <f>IF(L2055=1,Stundensätze!$D$13,IF(L2055=2,Stundensätze!$D$17,IF(L2055=4,Stundensätze!$D$21,"")))</f>
        <v/>
      </c>
      <c r="AN2055" s="180" t="str">
        <f>IF(L2055=1,Stundensätze!$D$15,IF(L2055=2,Stundensätze!$D$19,IF(L2055=4,Stundensätze!$D$23,"")))</f>
        <v/>
      </c>
      <c r="AO2055" s="180">
        <f t="shared" si="939"/>
        <v>0</v>
      </c>
      <c r="AP2055" s="180">
        <f t="shared" si="940"/>
        <v>0</v>
      </c>
      <c r="AQ2055" s="192" t="str">
        <f t="shared" si="941"/>
        <v/>
      </c>
      <c r="AR2055" s="192" t="str">
        <f t="shared" si="942"/>
        <v/>
      </c>
      <c r="AS2055" s="193">
        <f t="shared" si="943"/>
        <v>0</v>
      </c>
      <c r="AT2055" s="258">
        <f>IF(K2055=0,0,VLOOKUP(K2055,Kostenstellen!A:B,2,FALSE))</f>
        <v>0</v>
      </c>
      <c r="AU2055" s="68" t="str">
        <f t="shared" si="950"/>
        <v/>
      </c>
      <c r="AV2055" s="68" t="str">
        <f t="shared" si="951"/>
        <v/>
      </c>
      <c r="AW2055" s="68">
        <f>IF(AF2055=0,0,VLOOKUP($H2055,Leistungszahlen!$A$11:$H$158,4,FALSE))</f>
        <v>0</v>
      </c>
      <c r="AX2055" s="68">
        <f>IF(AF2055=0,0,VLOOKUP($H2055,Leistungszahlen!$A$11:$H$158,5,FALSE))</f>
        <v>0</v>
      </c>
      <c r="AY2055" s="68">
        <f>IF(AG2055=0,0,VLOOKUP($H2055,Leistungszahlen!$A$11:$H$158,6,FALSE))</f>
        <v>0</v>
      </c>
      <c r="AZ2055" s="68">
        <f t="shared" si="952"/>
        <v>0</v>
      </c>
      <c r="BA2055" s="68">
        <f t="shared" si="953"/>
        <v>0</v>
      </c>
      <c r="BC2055" s="68">
        <f t="shared" si="944"/>
        <v>0</v>
      </c>
      <c r="BD2055" s="285"/>
    </row>
    <row r="2056" spans="1:56" s="68" customFormat="1">
      <c r="A2056" s="200"/>
      <c r="B2056" s="200"/>
      <c r="C2056" s="200"/>
      <c r="D2056" s="200"/>
      <c r="E2056" s="200"/>
      <c r="F2056" s="200"/>
      <c r="G2056" s="200"/>
      <c r="H2056" s="201"/>
      <c r="I2056" s="202"/>
      <c r="J2056" s="200"/>
      <c r="K2056" s="176"/>
      <c r="L2056" s="176"/>
      <c r="M2056" s="176"/>
      <c r="N2056" s="286"/>
      <c r="O2056" s="286"/>
      <c r="P2056" s="176"/>
      <c r="Q2056" s="203">
        <f t="shared" si="945"/>
        <v>0</v>
      </c>
      <c r="R2056" s="203">
        <f t="shared" si="946"/>
        <v>0</v>
      </c>
      <c r="S2056" s="203">
        <f t="shared" si="947"/>
        <v>0</v>
      </c>
      <c r="T2056" s="203">
        <f t="shared" si="948"/>
        <v>0</v>
      </c>
      <c r="U2056" s="203">
        <f t="shared" si="949"/>
        <v>0</v>
      </c>
      <c r="V2056" s="175">
        <f>IF(Q2056&gt;0,VLOOKUP(Q2056,Jahresfaktoren!$A$11:$B$24,2,),0)</f>
        <v>0</v>
      </c>
      <c r="W2056" s="175">
        <f>IF(R2056&gt;0,VLOOKUP(R2056,Jahresfaktoren!$D$11:$E$24,2,),0)</f>
        <v>0</v>
      </c>
      <c r="X2056" s="175">
        <f>IF(S2056&gt;0,VLOOKUP(S2056,Jahresfaktoren!$A$28:$B$29,2,),0)</f>
        <v>0</v>
      </c>
      <c r="Y2056" s="175">
        <f>IF(T2056&gt;0,VLOOKUP(T2056,Jahresfaktoren!$A$28:$B$29,2,),0)</f>
        <v>0</v>
      </c>
      <c r="Z2056" s="175">
        <f>IF(U2056&gt;0,VLOOKUP(U2056,Jahresfaktoren!$A$32:$B$33,2,),)</f>
        <v>0</v>
      </c>
      <c r="AA2056" s="177" t="str">
        <f t="shared" si="934"/>
        <v/>
      </c>
      <c r="AB2056" s="177" t="str">
        <f t="shared" si="935"/>
        <v/>
      </c>
      <c r="AC2056" s="177" t="str">
        <f t="shared" si="936"/>
        <v/>
      </c>
      <c r="AD2056" s="177" t="str">
        <f t="shared" si="937"/>
        <v/>
      </c>
      <c r="AE2056" s="177" t="str">
        <f t="shared" si="938"/>
        <v/>
      </c>
      <c r="AF2056" s="178">
        <f>IF(Q2056&gt;0,VLOOKUP(H2056,Leistungszahlen!$A$11:$C$158,3,),0)</f>
        <v>0</v>
      </c>
      <c r="AG2056" s="178">
        <f>IF(R2056&gt;0,VLOOKUP(H2056,Leistungszahlen!$A$11:$F$158,6,),IF(T2056&gt;0,VLOOKUP(H2056,Leistungszahlen!$A$11:$F$158,6,),0))</f>
        <v>0</v>
      </c>
      <c r="AH2056" s="179">
        <f t="shared" si="929"/>
        <v>0</v>
      </c>
      <c r="AI2056" s="179">
        <f t="shared" si="930"/>
        <v>0</v>
      </c>
      <c r="AJ2056" s="179">
        <f t="shared" si="931"/>
        <v>0</v>
      </c>
      <c r="AK2056" s="179">
        <f t="shared" si="932"/>
        <v>0</v>
      </c>
      <c r="AL2056" s="179">
        <f t="shared" si="933"/>
        <v>0</v>
      </c>
      <c r="AM2056" s="180" t="str">
        <f>IF(L2056=1,Stundensätze!$D$13,IF(L2056=2,Stundensätze!$D$17,IF(L2056=4,Stundensätze!$D$21,"")))</f>
        <v/>
      </c>
      <c r="AN2056" s="180" t="str">
        <f>IF(L2056=1,Stundensätze!$D$15,IF(L2056=2,Stundensätze!$D$19,IF(L2056=4,Stundensätze!$D$23,"")))</f>
        <v/>
      </c>
      <c r="AO2056" s="180">
        <f t="shared" si="939"/>
        <v>0</v>
      </c>
      <c r="AP2056" s="180">
        <f t="shared" si="940"/>
        <v>0</v>
      </c>
      <c r="AQ2056" s="192" t="str">
        <f t="shared" si="941"/>
        <v/>
      </c>
      <c r="AR2056" s="192" t="str">
        <f t="shared" si="942"/>
        <v/>
      </c>
      <c r="AS2056" s="193">
        <f t="shared" si="943"/>
        <v>0</v>
      </c>
      <c r="AT2056" s="258">
        <f>IF(K2056=0,0,VLOOKUP(K2056,Kostenstellen!A:B,2,FALSE))</f>
        <v>0</v>
      </c>
      <c r="AU2056" s="68" t="str">
        <f t="shared" si="950"/>
        <v/>
      </c>
      <c r="AV2056" s="68" t="str">
        <f t="shared" si="951"/>
        <v/>
      </c>
      <c r="AW2056" s="68">
        <f>IF(AF2056=0,0,VLOOKUP($H2056,Leistungszahlen!$A$11:$H$158,4,FALSE))</f>
        <v>0</v>
      </c>
      <c r="AX2056" s="68">
        <f>IF(AF2056=0,0,VLOOKUP($H2056,Leistungszahlen!$A$11:$H$158,5,FALSE))</f>
        <v>0</v>
      </c>
      <c r="AY2056" s="68">
        <f>IF(AG2056=0,0,VLOOKUP($H2056,Leistungszahlen!$A$11:$H$158,6,FALSE))</f>
        <v>0</v>
      </c>
      <c r="AZ2056" s="68">
        <f t="shared" si="952"/>
        <v>0</v>
      </c>
      <c r="BA2056" s="68">
        <f t="shared" si="953"/>
        <v>0</v>
      </c>
      <c r="BC2056" s="68">
        <f t="shared" si="944"/>
        <v>0</v>
      </c>
      <c r="BD2056" s="285"/>
    </row>
    <row r="2057" spans="1:56" s="68" customFormat="1">
      <c r="A2057" s="200"/>
      <c r="B2057" s="200"/>
      <c r="C2057" s="200"/>
      <c r="D2057" s="200"/>
      <c r="E2057" s="200"/>
      <c r="F2057" s="200"/>
      <c r="G2057" s="200"/>
      <c r="H2057" s="201"/>
      <c r="I2057" s="202"/>
      <c r="J2057" s="200"/>
      <c r="K2057" s="176"/>
      <c r="L2057" s="176"/>
      <c r="M2057" s="176"/>
      <c r="N2057" s="286"/>
      <c r="O2057" s="286"/>
      <c r="P2057" s="176"/>
      <c r="Q2057" s="203">
        <f t="shared" si="945"/>
        <v>0</v>
      </c>
      <c r="R2057" s="203">
        <f t="shared" si="946"/>
        <v>0</v>
      </c>
      <c r="S2057" s="203">
        <f t="shared" si="947"/>
        <v>0</v>
      </c>
      <c r="T2057" s="203">
        <f t="shared" si="948"/>
        <v>0</v>
      </c>
      <c r="U2057" s="203">
        <f t="shared" si="949"/>
        <v>0</v>
      </c>
      <c r="V2057" s="175">
        <f>IF(Q2057&gt;0,VLOOKUP(Q2057,Jahresfaktoren!$A$11:$B$24,2,),0)</f>
        <v>0</v>
      </c>
      <c r="W2057" s="175">
        <f>IF(R2057&gt;0,VLOOKUP(R2057,Jahresfaktoren!$D$11:$E$24,2,),0)</f>
        <v>0</v>
      </c>
      <c r="X2057" s="175">
        <f>IF(S2057&gt;0,VLOOKUP(S2057,Jahresfaktoren!$A$28:$B$29,2,),0)</f>
        <v>0</v>
      </c>
      <c r="Y2057" s="175">
        <f>IF(T2057&gt;0,VLOOKUP(T2057,Jahresfaktoren!$A$28:$B$29,2,),0)</f>
        <v>0</v>
      </c>
      <c r="Z2057" s="175">
        <f>IF(U2057&gt;0,VLOOKUP(U2057,Jahresfaktoren!$A$32:$B$33,2,),)</f>
        <v>0</v>
      </c>
      <c r="AA2057" s="177" t="str">
        <f t="shared" si="934"/>
        <v/>
      </c>
      <c r="AB2057" s="177" t="str">
        <f t="shared" si="935"/>
        <v/>
      </c>
      <c r="AC2057" s="177" t="str">
        <f t="shared" si="936"/>
        <v/>
      </c>
      <c r="AD2057" s="177" t="str">
        <f t="shared" si="937"/>
        <v/>
      </c>
      <c r="AE2057" s="177" t="str">
        <f t="shared" si="938"/>
        <v/>
      </c>
      <c r="AF2057" s="178">
        <f>IF(Q2057&gt;0,VLOOKUP(H2057,Leistungszahlen!$A$11:$C$158,3,),0)</f>
        <v>0</v>
      </c>
      <c r="AG2057" s="178">
        <f>IF(R2057&gt;0,VLOOKUP(H2057,Leistungszahlen!$A$11:$F$158,6,),IF(T2057&gt;0,VLOOKUP(H2057,Leistungszahlen!$A$11:$F$158,6,),0))</f>
        <v>0</v>
      </c>
      <c r="AH2057" s="179">
        <f t="shared" si="929"/>
        <v>0</v>
      </c>
      <c r="AI2057" s="179">
        <f t="shared" si="930"/>
        <v>0</v>
      </c>
      <c r="AJ2057" s="179">
        <f t="shared" si="931"/>
        <v>0</v>
      </c>
      <c r="AK2057" s="179">
        <f t="shared" si="932"/>
        <v>0</v>
      </c>
      <c r="AL2057" s="179">
        <f t="shared" si="933"/>
        <v>0</v>
      </c>
      <c r="AM2057" s="180" t="str">
        <f>IF(L2057=1,Stundensätze!$D$13,IF(L2057=2,Stundensätze!$D$17,IF(L2057=4,Stundensätze!$D$21,"")))</f>
        <v/>
      </c>
      <c r="AN2057" s="180" t="str">
        <f>IF(L2057=1,Stundensätze!$D$15,IF(L2057=2,Stundensätze!$D$19,IF(L2057=4,Stundensätze!$D$23,"")))</f>
        <v/>
      </c>
      <c r="AO2057" s="180">
        <f t="shared" si="939"/>
        <v>0</v>
      </c>
      <c r="AP2057" s="180">
        <f t="shared" si="940"/>
        <v>0</v>
      </c>
      <c r="AQ2057" s="192" t="str">
        <f t="shared" si="941"/>
        <v/>
      </c>
      <c r="AR2057" s="192" t="str">
        <f t="shared" si="942"/>
        <v/>
      </c>
      <c r="AS2057" s="193">
        <f t="shared" si="943"/>
        <v>0</v>
      </c>
      <c r="AT2057" s="258">
        <f>IF(K2057=0,0,VLOOKUP(K2057,Kostenstellen!A:B,2,FALSE))</f>
        <v>0</v>
      </c>
      <c r="AU2057" s="68" t="str">
        <f t="shared" si="950"/>
        <v/>
      </c>
      <c r="AV2057" s="68" t="str">
        <f t="shared" si="951"/>
        <v/>
      </c>
      <c r="AW2057" s="68">
        <f>IF(AF2057=0,0,VLOOKUP($H2057,Leistungszahlen!$A$11:$H$158,4,FALSE))</f>
        <v>0</v>
      </c>
      <c r="AX2057" s="68">
        <f>IF(AF2057=0,0,VLOOKUP($H2057,Leistungszahlen!$A$11:$H$158,5,FALSE))</f>
        <v>0</v>
      </c>
      <c r="AY2057" s="68">
        <f>IF(AG2057=0,0,VLOOKUP($H2057,Leistungszahlen!$A$11:$H$158,6,FALSE))</f>
        <v>0</v>
      </c>
      <c r="AZ2057" s="68">
        <f t="shared" si="952"/>
        <v>0</v>
      </c>
      <c r="BA2057" s="68">
        <f t="shared" si="953"/>
        <v>0</v>
      </c>
      <c r="BC2057" s="68">
        <f t="shared" si="944"/>
        <v>0</v>
      </c>
      <c r="BD2057" s="285"/>
    </row>
    <row r="2058" spans="1:56" s="68" customFormat="1">
      <c r="A2058" s="200"/>
      <c r="B2058" s="200"/>
      <c r="C2058" s="200"/>
      <c r="D2058" s="200"/>
      <c r="E2058" s="200"/>
      <c r="F2058" s="200"/>
      <c r="G2058" s="200"/>
      <c r="H2058" s="201"/>
      <c r="I2058" s="202"/>
      <c r="J2058" s="200"/>
      <c r="K2058" s="176"/>
      <c r="L2058" s="176"/>
      <c r="M2058" s="176"/>
      <c r="N2058" s="286"/>
      <c r="O2058" s="286"/>
      <c r="P2058" s="176"/>
      <c r="Q2058" s="203">
        <f t="shared" si="945"/>
        <v>0</v>
      </c>
      <c r="R2058" s="203">
        <f t="shared" si="946"/>
        <v>0</v>
      </c>
      <c r="S2058" s="203">
        <f t="shared" si="947"/>
        <v>0</v>
      </c>
      <c r="T2058" s="203">
        <f t="shared" si="948"/>
        <v>0</v>
      </c>
      <c r="U2058" s="203">
        <f t="shared" si="949"/>
        <v>0</v>
      </c>
      <c r="V2058" s="175">
        <f>IF(Q2058&gt;0,VLOOKUP(Q2058,Jahresfaktoren!$A$11:$B$24,2,),0)</f>
        <v>0</v>
      </c>
      <c r="W2058" s="175">
        <f>IF(R2058&gt;0,VLOOKUP(R2058,Jahresfaktoren!$D$11:$E$24,2,),0)</f>
        <v>0</v>
      </c>
      <c r="X2058" s="175">
        <f>IF(S2058&gt;0,VLOOKUP(S2058,Jahresfaktoren!$A$28:$B$29,2,),0)</f>
        <v>0</v>
      </c>
      <c r="Y2058" s="175">
        <f>IF(T2058&gt;0,VLOOKUP(T2058,Jahresfaktoren!$A$28:$B$29,2,),0)</f>
        <v>0</v>
      </c>
      <c r="Z2058" s="175">
        <f>IF(U2058&gt;0,VLOOKUP(U2058,Jahresfaktoren!$A$32:$B$33,2,),)</f>
        <v>0</v>
      </c>
      <c r="AA2058" s="177" t="str">
        <f t="shared" si="934"/>
        <v/>
      </c>
      <c r="AB2058" s="177" t="str">
        <f t="shared" si="935"/>
        <v/>
      </c>
      <c r="AC2058" s="177" t="str">
        <f t="shared" si="936"/>
        <v/>
      </c>
      <c r="AD2058" s="177" t="str">
        <f t="shared" si="937"/>
        <v/>
      </c>
      <c r="AE2058" s="177" t="str">
        <f t="shared" si="938"/>
        <v/>
      </c>
      <c r="AF2058" s="178">
        <f>IF(Q2058&gt;0,VLOOKUP(H2058,Leistungszahlen!$A$11:$C$158,3,),0)</f>
        <v>0</v>
      </c>
      <c r="AG2058" s="178">
        <f>IF(R2058&gt;0,VLOOKUP(H2058,Leistungszahlen!$A$11:$F$158,6,),IF(T2058&gt;0,VLOOKUP(H2058,Leistungszahlen!$A$11:$F$158,6,),0))</f>
        <v>0</v>
      </c>
      <c r="AH2058" s="179">
        <f t="shared" si="929"/>
        <v>0</v>
      </c>
      <c r="AI2058" s="179">
        <f t="shared" si="930"/>
        <v>0</v>
      </c>
      <c r="AJ2058" s="179">
        <f t="shared" si="931"/>
        <v>0</v>
      </c>
      <c r="AK2058" s="179">
        <f t="shared" si="932"/>
        <v>0</v>
      </c>
      <c r="AL2058" s="179">
        <f t="shared" si="933"/>
        <v>0</v>
      </c>
      <c r="AM2058" s="180" t="str">
        <f>IF(L2058=1,Stundensätze!$D$13,IF(L2058=2,Stundensätze!$D$17,IF(L2058=4,Stundensätze!$D$21,"")))</f>
        <v/>
      </c>
      <c r="AN2058" s="180" t="str">
        <f>IF(L2058=1,Stundensätze!$D$15,IF(L2058=2,Stundensätze!$D$19,IF(L2058=4,Stundensätze!$D$23,"")))</f>
        <v/>
      </c>
      <c r="AO2058" s="180">
        <f t="shared" si="939"/>
        <v>0</v>
      </c>
      <c r="AP2058" s="180">
        <f t="shared" si="940"/>
        <v>0</v>
      </c>
      <c r="AQ2058" s="192" t="str">
        <f t="shared" si="941"/>
        <v/>
      </c>
      <c r="AR2058" s="192" t="str">
        <f t="shared" si="942"/>
        <v/>
      </c>
      <c r="AS2058" s="193">
        <f t="shared" si="943"/>
        <v>0</v>
      </c>
      <c r="AT2058" s="258">
        <f>IF(K2058=0,0,VLOOKUP(K2058,Kostenstellen!A:B,2,FALSE))</f>
        <v>0</v>
      </c>
      <c r="AU2058" s="68" t="str">
        <f t="shared" si="950"/>
        <v/>
      </c>
      <c r="AV2058" s="68" t="str">
        <f t="shared" si="951"/>
        <v/>
      </c>
      <c r="AW2058" s="68">
        <f>IF(AF2058=0,0,VLOOKUP($H2058,Leistungszahlen!$A$11:$H$158,4,FALSE))</f>
        <v>0</v>
      </c>
      <c r="AX2058" s="68">
        <f>IF(AF2058=0,0,VLOOKUP($H2058,Leistungszahlen!$A$11:$H$158,5,FALSE))</f>
        <v>0</v>
      </c>
      <c r="AY2058" s="68">
        <f>IF(AG2058=0,0,VLOOKUP($H2058,Leistungszahlen!$A$11:$H$158,6,FALSE))</f>
        <v>0</v>
      </c>
      <c r="AZ2058" s="68">
        <f t="shared" si="952"/>
        <v>0</v>
      </c>
      <c r="BA2058" s="68">
        <f t="shared" si="953"/>
        <v>0</v>
      </c>
      <c r="BC2058" s="68">
        <f t="shared" si="944"/>
        <v>0</v>
      </c>
      <c r="BD2058" s="285"/>
    </row>
    <row r="2059" spans="1:56" s="68" customFormat="1">
      <c r="A2059" s="200"/>
      <c r="B2059" s="200"/>
      <c r="C2059" s="200"/>
      <c r="D2059" s="200"/>
      <c r="E2059" s="200"/>
      <c r="F2059" s="200"/>
      <c r="G2059" s="200"/>
      <c r="H2059" s="201"/>
      <c r="I2059" s="202"/>
      <c r="J2059" s="200"/>
      <c r="K2059" s="176"/>
      <c r="L2059" s="176"/>
      <c r="M2059" s="176"/>
      <c r="N2059" s="286"/>
      <c r="O2059" s="286"/>
      <c r="P2059" s="176"/>
      <c r="Q2059" s="203">
        <f t="shared" si="945"/>
        <v>0</v>
      </c>
      <c r="R2059" s="203">
        <f t="shared" si="946"/>
        <v>0</v>
      </c>
      <c r="S2059" s="203">
        <f t="shared" si="947"/>
        <v>0</v>
      </c>
      <c r="T2059" s="203">
        <f t="shared" si="948"/>
        <v>0</v>
      </c>
      <c r="U2059" s="203">
        <f t="shared" si="949"/>
        <v>0</v>
      </c>
      <c r="V2059" s="175">
        <f>IF(Q2059&gt;0,VLOOKUP(Q2059,Jahresfaktoren!$A$11:$B$24,2,),0)</f>
        <v>0</v>
      </c>
      <c r="W2059" s="175">
        <f>IF(R2059&gt;0,VLOOKUP(R2059,Jahresfaktoren!$D$11:$E$24,2,),0)</f>
        <v>0</v>
      </c>
      <c r="X2059" s="175">
        <f>IF(S2059&gt;0,VLOOKUP(S2059,Jahresfaktoren!$A$28:$B$29,2,),0)</f>
        <v>0</v>
      </c>
      <c r="Y2059" s="175">
        <f>IF(T2059&gt;0,VLOOKUP(T2059,Jahresfaktoren!$A$28:$B$29,2,),0)</f>
        <v>0</v>
      </c>
      <c r="Z2059" s="175">
        <f>IF(U2059&gt;0,VLOOKUP(U2059,Jahresfaktoren!$A$32:$B$33,2,),)</f>
        <v>0</v>
      </c>
      <c r="AA2059" s="177" t="str">
        <f t="shared" si="934"/>
        <v/>
      </c>
      <c r="AB2059" s="177" t="str">
        <f t="shared" si="935"/>
        <v/>
      </c>
      <c r="AC2059" s="177" t="str">
        <f t="shared" si="936"/>
        <v/>
      </c>
      <c r="AD2059" s="177" t="str">
        <f t="shared" si="937"/>
        <v/>
      </c>
      <c r="AE2059" s="177" t="str">
        <f t="shared" si="938"/>
        <v/>
      </c>
      <c r="AF2059" s="178">
        <f>IF(Q2059&gt;0,VLOOKUP(H2059,Leistungszahlen!$A$11:$C$158,3,),0)</f>
        <v>0</v>
      </c>
      <c r="AG2059" s="178">
        <f>IF(R2059&gt;0,VLOOKUP(H2059,Leistungszahlen!$A$11:$F$158,6,),IF(T2059&gt;0,VLOOKUP(H2059,Leistungszahlen!$A$11:$F$158,6,),0))</f>
        <v>0</v>
      </c>
      <c r="AH2059" s="179">
        <f t="shared" ref="AH2059:AH2122" si="954">IF(Q2059&gt;0,AA2059/AF2059,0)</f>
        <v>0</v>
      </c>
      <c r="AI2059" s="179">
        <f t="shared" ref="AI2059:AI2122" si="955">IF(R2059&gt;0,AB2059/AG2059,0)</f>
        <v>0</v>
      </c>
      <c r="AJ2059" s="179">
        <f t="shared" ref="AJ2059:AJ2122" si="956">IF(S2059&gt;0,AC2059/AF2059,0)</f>
        <v>0</v>
      </c>
      <c r="AK2059" s="179">
        <f t="shared" ref="AK2059:AK2122" si="957">IF(T2059&gt;0,AD2059/AG2059,0)</f>
        <v>0</v>
      </c>
      <c r="AL2059" s="179">
        <f t="shared" ref="AL2059:AL2122" si="958">IF(U2059&gt;0,AE2059/AF2059,0)</f>
        <v>0</v>
      </c>
      <c r="AM2059" s="180" t="str">
        <f>IF(L2059=1,Stundensätze!$D$13,IF(L2059=2,Stundensätze!$D$17,IF(L2059=4,Stundensätze!$D$21,"")))</f>
        <v/>
      </c>
      <c r="AN2059" s="180" t="str">
        <f>IF(L2059=1,Stundensätze!$D$15,IF(L2059=2,Stundensätze!$D$19,IF(L2059=4,Stundensätze!$D$23,"")))</f>
        <v/>
      </c>
      <c r="AO2059" s="180">
        <f t="shared" si="939"/>
        <v>0</v>
      </c>
      <c r="AP2059" s="180">
        <f t="shared" si="940"/>
        <v>0</v>
      </c>
      <c r="AQ2059" s="192" t="str">
        <f t="shared" si="941"/>
        <v/>
      </c>
      <c r="AR2059" s="192" t="str">
        <f t="shared" si="942"/>
        <v/>
      </c>
      <c r="AS2059" s="193">
        <f t="shared" si="943"/>
        <v>0</v>
      </c>
      <c r="AT2059" s="258">
        <f>IF(K2059=0,0,VLOOKUP(K2059,Kostenstellen!A:B,2,FALSE))</f>
        <v>0</v>
      </c>
      <c r="AU2059" s="68" t="str">
        <f t="shared" si="950"/>
        <v/>
      </c>
      <c r="AV2059" s="68" t="str">
        <f t="shared" si="951"/>
        <v/>
      </c>
      <c r="AW2059" s="68">
        <f>IF(AF2059=0,0,VLOOKUP($H2059,Leistungszahlen!$A$11:$H$158,4,FALSE))</f>
        <v>0</v>
      </c>
      <c r="AX2059" s="68">
        <f>IF(AF2059=0,0,VLOOKUP($H2059,Leistungszahlen!$A$11:$H$158,5,FALSE))</f>
        <v>0</v>
      </c>
      <c r="AY2059" s="68">
        <f>IF(AG2059=0,0,VLOOKUP($H2059,Leistungszahlen!$A$11:$H$158,6,FALSE))</f>
        <v>0</v>
      </c>
      <c r="AZ2059" s="68">
        <f t="shared" si="952"/>
        <v>0</v>
      </c>
      <c r="BA2059" s="68">
        <f t="shared" si="953"/>
        <v>0</v>
      </c>
      <c r="BC2059" s="68">
        <f t="shared" si="944"/>
        <v>0</v>
      </c>
      <c r="BD2059" s="285"/>
    </row>
    <row r="2060" spans="1:56" s="68" customFormat="1">
      <c r="A2060" s="200"/>
      <c r="B2060" s="200"/>
      <c r="C2060" s="200"/>
      <c r="D2060" s="200"/>
      <c r="E2060" s="200"/>
      <c r="F2060" s="200"/>
      <c r="G2060" s="200"/>
      <c r="H2060" s="201"/>
      <c r="I2060" s="202"/>
      <c r="J2060" s="200"/>
      <c r="K2060" s="176"/>
      <c r="L2060" s="176"/>
      <c r="M2060" s="176"/>
      <c r="N2060" s="286"/>
      <c r="O2060" s="286"/>
      <c r="P2060" s="176"/>
      <c r="Q2060" s="203">
        <f t="shared" si="945"/>
        <v>0</v>
      </c>
      <c r="R2060" s="203">
        <f t="shared" si="946"/>
        <v>0</v>
      </c>
      <c r="S2060" s="203">
        <f t="shared" si="947"/>
        <v>0</v>
      </c>
      <c r="T2060" s="203">
        <f t="shared" si="948"/>
        <v>0</v>
      </c>
      <c r="U2060" s="203">
        <f t="shared" si="949"/>
        <v>0</v>
      </c>
      <c r="V2060" s="175">
        <f>IF(Q2060&gt;0,VLOOKUP(Q2060,Jahresfaktoren!$A$11:$B$24,2,),0)</f>
        <v>0</v>
      </c>
      <c r="W2060" s="175">
        <f>IF(R2060&gt;0,VLOOKUP(R2060,Jahresfaktoren!$D$11:$E$24,2,),0)</f>
        <v>0</v>
      </c>
      <c r="X2060" s="175">
        <f>IF(S2060&gt;0,VLOOKUP(S2060,Jahresfaktoren!$A$28:$B$29,2,),0)</f>
        <v>0</v>
      </c>
      <c r="Y2060" s="175">
        <f>IF(T2060&gt;0,VLOOKUP(T2060,Jahresfaktoren!$A$28:$B$29,2,),0)</f>
        <v>0</v>
      </c>
      <c r="Z2060" s="175">
        <f>IF(U2060&gt;0,VLOOKUP(U2060,Jahresfaktoren!$A$32:$B$33,2,),)</f>
        <v>0</v>
      </c>
      <c r="AA2060" s="177" t="str">
        <f t="shared" si="934"/>
        <v/>
      </c>
      <c r="AB2060" s="177" t="str">
        <f t="shared" si="935"/>
        <v/>
      </c>
      <c r="AC2060" s="177" t="str">
        <f t="shared" si="936"/>
        <v/>
      </c>
      <c r="AD2060" s="177" t="str">
        <f t="shared" si="937"/>
        <v/>
      </c>
      <c r="AE2060" s="177" t="str">
        <f t="shared" si="938"/>
        <v/>
      </c>
      <c r="AF2060" s="178">
        <f>IF(Q2060&gt;0,VLOOKUP(H2060,Leistungszahlen!$A$11:$C$158,3,),0)</f>
        <v>0</v>
      </c>
      <c r="AG2060" s="178">
        <f>IF(R2060&gt;0,VLOOKUP(H2060,Leistungszahlen!$A$11:$F$158,6,),IF(T2060&gt;0,VLOOKUP(H2060,Leistungszahlen!$A$11:$F$158,6,),0))</f>
        <v>0</v>
      </c>
      <c r="AH2060" s="179">
        <f t="shared" si="954"/>
        <v>0</v>
      </c>
      <c r="AI2060" s="179">
        <f t="shared" si="955"/>
        <v>0</v>
      </c>
      <c r="AJ2060" s="179">
        <f t="shared" si="956"/>
        <v>0</v>
      </c>
      <c r="AK2060" s="179">
        <f t="shared" si="957"/>
        <v>0</v>
      </c>
      <c r="AL2060" s="179">
        <f t="shared" si="958"/>
        <v>0</v>
      </c>
      <c r="AM2060" s="180" t="str">
        <f>IF(L2060=1,Stundensätze!$D$13,IF(L2060=2,Stundensätze!$D$17,IF(L2060=4,Stundensätze!$D$21,"")))</f>
        <v/>
      </c>
      <c r="AN2060" s="180" t="str">
        <f>IF(L2060=1,Stundensätze!$D$15,IF(L2060=2,Stundensätze!$D$19,IF(L2060=4,Stundensätze!$D$23,"")))</f>
        <v/>
      </c>
      <c r="AO2060" s="180">
        <f t="shared" si="939"/>
        <v>0</v>
      </c>
      <c r="AP2060" s="180">
        <f t="shared" si="940"/>
        <v>0</v>
      </c>
      <c r="AQ2060" s="192" t="str">
        <f t="shared" si="941"/>
        <v/>
      </c>
      <c r="AR2060" s="192" t="str">
        <f t="shared" si="942"/>
        <v/>
      </c>
      <c r="AS2060" s="193">
        <f t="shared" si="943"/>
        <v>0</v>
      </c>
      <c r="AT2060" s="258">
        <f>IF(K2060=0,0,VLOOKUP(K2060,Kostenstellen!A:B,2,FALSE))</f>
        <v>0</v>
      </c>
      <c r="AU2060" s="68" t="str">
        <f t="shared" si="950"/>
        <v/>
      </c>
      <c r="AV2060" s="68" t="str">
        <f t="shared" si="951"/>
        <v/>
      </c>
      <c r="AW2060" s="68">
        <f>IF(AF2060=0,0,VLOOKUP($H2060,Leistungszahlen!$A$11:$H$158,4,FALSE))</f>
        <v>0</v>
      </c>
      <c r="AX2060" s="68">
        <f>IF(AF2060=0,0,VLOOKUP($H2060,Leistungszahlen!$A$11:$H$158,5,FALSE))</f>
        <v>0</v>
      </c>
      <c r="AY2060" s="68">
        <f>IF(AG2060=0,0,VLOOKUP($H2060,Leistungszahlen!$A$11:$H$158,6,FALSE))</f>
        <v>0</v>
      </c>
      <c r="AZ2060" s="68">
        <f t="shared" si="952"/>
        <v>0</v>
      </c>
      <c r="BA2060" s="68">
        <f t="shared" si="953"/>
        <v>0</v>
      </c>
      <c r="BC2060" s="68">
        <f t="shared" si="944"/>
        <v>0</v>
      </c>
      <c r="BD2060" s="285"/>
    </row>
    <row r="2061" spans="1:56" s="68" customFormat="1">
      <c r="A2061" s="200"/>
      <c r="B2061" s="200"/>
      <c r="C2061" s="200"/>
      <c r="D2061" s="200"/>
      <c r="E2061" s="200"/>
      <c r="F2061" s="200"/>
      <c r="G2061" s="200"/>
      <c r="H2061" s="201"/>
      <c r="I2061" s="202"/>
      <c r="J2061" s="200"/>
      <c r="K2061" s="176"/>
      <c r="L2061" s="176"/>
      <c r="M2061" s="176"/>
      <c r="N2061" s="286"/>
      <c r="O2061" s="286"/>
      <c r="P2061" s="176"/>
      <c r="Q2061" s="203">
        <f t="shared" si="945"/>
        <v>0</v>
      </c>
      <c r="R2061" s="203">
        <f t="shared" si="946"/>
        <v>0</v>
      </c>
      <c r="S2061" s="203">
        <f t="shared" si="947"/>
        <v>0</v>
      </c>
      <c r="T2061" s="203">
        <f t="shared" si="948"/>
        <v>0</v>
      </c>
      <c r="U2061" s="203">
        <f t="shared" si="949"/>
        <v>0</v>
      </c>
      <c r="V2061" s="175">
        <f>IF(Q2061&gt;0,VLOOKUP(Q2061,Jahresfaktoren!$A$11:$B$24,2,),0)</f>
        <v>0</v>
      </c>
      <c r="W2061" s="175">
        <f>IF(R2061&gt;0,VLOOKUP(R2061,Jahresfaktoren!$D$11:$E$24,2,),0)</f>
        <v>0</v>
      </c>
      <c r="X2061" s="175">
        <f>IF(S2061&gt;0,VLOOKUP(S2061,Jahresfaktoren!$A$28:$B$29,2,),0)</f>
        <v>0</v>
      </c>
      <c r="Y2061" s="175">
        <f>IF(T2061&gt;0,VLOOKUP(T2061,Jahresfaktoren!$A$28:$B$29,2,),0)</f>
        <v>0</v>
      </c>
      <c r="Z2061" s="175">
        <f>IF(U2061&gt;0,VLOOKUP(U2061,Jahresfaktoren!$A$32:$B$33,2,),)</f>
        <v>0</v>
      </c>
      <c r="AA2061" s="177" t="str">
        <f t="shared" si="934"/>
        <v/>
      </c>
      <c r="AB2061" s="177" t="str">
        <f t="shared" si="935"/>
        <v/>
      </c>
      <c r="AC2061" s="177" t="str">
        <f t="shared" si="936"/>
        <v/>
      </c>
      <c r="AD2061" s="177" t="str">
        <f t="shared" si="937"/>
        <v/>
      </c>
      <c r="AE2061" s="177" t="str">
        <f t="shared" si="938"/>
        <v/>
      </c>
      <c r="AF2061" s="178">
        <f>IF(Q2061&gt;0,VLOOKUP(H2061,Leistungszahlen!$A$11:$C$158,3,),0)</f>
        <v>0</v>
      </c>
      <c r="AG2061" s="178">
        <f>IF(R2061&gt;0,VLOOKUP(H2061,Leistungszahlen!$A$11:$F$158,6,),IF(T2061&gt;0,VLOOKUP(H2061,Leistungszahlen!$A$11:$F$158,6,),0))</f>
        <v>0</v>
      </c>
      <c r="AH2061" s="179">
        <f t="shared" si="954"/>
        <v>0</v>
      </c>
      <c r="AI2061" s="179">
        <f t="shared" si="955"/>
        <v>0</v>
      </c>
      <c r="AJ2061" s="179">
        <f t="shared" si="956"/>
        <v>0</v>
      </c>
      <c r="AK2061" s="179">
        <f t="shared" si="957"/>
        <v>0</v>
      </c>
      <c r="AL2061" s="179">
        <f t="shared" si="958"/>
        <v>0</v>
      </c>
      <c r="AM2061" s="180" t="str">
        <f>IF(L2061=1,Stundensätze!$D$13,IF(L2061=2,Stundensätze!$D$17,IF(L2061=4,Stundensätze!$D$21,"")))</f>
        <v/>
      </c>
      <c r="AN2061" s="180" t="str">
        <f>IF(L2061=1,Stundensätze!$D$15,IF(L2061=2,Stundensätze!$D$19,IF(L2061=4,Stundensätze!$D$23,"")))</f>
        <v/>
      </c>
      <c r="AO2061" s="180">
        <f t="shared" si="939"/>
        <v>0</v>
      </c>
      <c r="AP2061" s="180">
        <f t="shared" si="940"/>
        <v>0</v>
      </c>
      <c r="AQ2061" s="192" t="str">
        <f t="shared" si="941"/>
        <v/>
      </c>
      <c r="AR2061" s="192" t="str">
        <f t="shared" si="942"/>
        <v/>
      </c>
      <c r="AS2061" s="193">
        <f t="shared" si="943"/>
        <v>0</v>
      </c>
      <c r="AT2061" s="258">
        <f>IF(K2061=0,0,VLOOKUP(K2061,Kostenstellen!A:B,2,FALSE))</f>
        <v>0</v>
      </c>
      <c r="AU2061" s="68" t="str">
        <f t="shared" si="950"/>
        <v/>
      </c>
      <c r="AV2061" s="68" t="str">
        <f t="shared" si="951"/>
        <v/>
      </c>
      <c r="AW2061" s="68">
        <f>IF(AF2061=0,0,VLOOKUP($H2061,Leistungszahlen!$A$11:$H$158,4,FALSE))</f>
        <v>0</v>
      </c>
      <c r="AX2061" s="68">
        <f>IF(AF2061=0,0,VLOOKUP($H2061,Leistungszahlen!$A$11:$H$158,5,FALSE))</f>
        <v>0</v>
      </c>
      <c r="AY2061" s="68">
        <f>IF(AG2061=0,0,VLOOKUP($H2061,Leistungszahlen!$A$11:$H$158,6,FALSE))</f>
        <v>0</v>
      </c>
      <c r="AZ2061" s="68">
        <f t="shared" si="952"/>
        <v>0</v>
      </c>
      <c r="BA2061" s="68">
        <f t="shared" si="953"/>
        <v>0</v>
      </c>
      <c r="BC2061" s="68">
        <f t="shared" si="944"/>
        <v>0</v>
      </c>
      <c r="BD2061" s="285"/>
    </row>
    <row r="2062" spans="1:56" s="68" customFormat="1">
      <c r="A2062" s="200"/>
      <c r="B2062" s="200"/>
      <c r="C2062" s="200"/>
      <c r="D2062" s="200"/>
      <c r="E2062" s="200"/>
      <c r="F2062" s="200"/>
      <c r="G2062" s="200"/>
      <c r="H2062" s="201"/>
      <c r="I2062" s="202"/>
      <c r="J2062" s="200"/>
      <c r="K2062" s="176"/>
      <c r="L2062" s="176"/>
      <c r="M2062" s="176"/>
      <c r="N2062" s="286"/>
      <c r="O2062" s="286"/>
      <c r="P2062" s="176"/>
      <c r="Q2062" s="203">
        <f t="shared" si="945"/>
        <v>0</v>
      </c>
      <c r="R2062" s="203">
        <f t="shared" si="946"/>
        <v>0</v>
      </c>
      <c r="S2062" s="203">
        <f t="shared" si="947"/>
        <v>0</v>
      </c>
      <c r="T2062" s="203">
        <f t="shared" si="948"/>
        <v>0</v>
      </c>
      <c r="U2062" s="203">
        <f t="shared" si="949"/>
        <v>0</v>
      </c>
      <c r="V2062" s="175">
        <f>IF(Q2062&gt;0,VLOOKUP(Q2062,Jahresfaktoren!$A$11:$B$24,2,),0)</f>
        <v>0</v>
      </c>
      <c r="W2062" s="175">
        <f>IF(R2062&gt;0,VLOOKUP(R2062,Jahresfaktoren!$D$11:$E$24,2,),0)</f>
        <v>0</v>
      </c>
      <c r="X2062" s="175">
        <f>IF(S2062&gt;0,VLOOKUP(S2062,Jahresfaktoren!$A$28:$B$29,2,),0)</f>
        <v>0</v>
      </c>
      <c r="Y2062" s="175">
        <f>IF(T2062&gt;0,VLOOKUP(T2062,Jahresfaktoren!$A$28:$B$29,2,),0)</f>
        <v>0</v>
      </c>
      <c r="Z2062" s="175">
        <f>IF(U2062&gt;0,VLOOKUP(U2062,Jahresfaktoren!$A$32:$B$33,2,),)</f>
        <v>0</v>
      </c>
      <c r="AA2062" s="177" t="str">
        <f t="shared" si="934"/>
        <v/>
      </c>
      <c r="AB2062" s="177" t="str">
        <f t="shared" si="935"/>
        <v/>
      </c>
      <c r="AC2062" s="177" t="str">
        <f t="shared" si="936"/>
        <v/>
      </c>
      <c r="AD2062" s="177" t="str">
        <f t="shared" si="937"/>
        <v/>
      </c>
      <c r="AE2062" s="177" t="str">
        <f t="shared" si="938"/>
        <v/>
      </c>
      <c r="AF2062" s="178">
        <f>IF(Q2062&gt;0,VLOOKUP(H2062,Leistungszahlen!$A$11:$C$158,3,),0)</f>
        <v>0</v>
      </c>
      <c r="AG2062" s="178">
        <f>IF(R2062&gt;0,VLOOKUP(H2062,Leistungszahlen!$A$11:$F$158,6,),IF(T2062&gt;0,VLOOKUP(H2062,Leistungszahlen!$A$11:$F$158,6,),0))</f>
        <v>0</v>
      </c>
      <c r="AH2062" s="179">
        <f t="shared" si="954"/>
        <v>0</v>
      </c>
      <c r="AI2062" s="179">
        <f t="shared" si="955"/>
        <v>0</v>
      </c>
      <c r="AJ2062" s="179">
        <f t="shared" si="956"/>
        <v>0</v>
      </c>
      <c r="AK2062" s="179">
        <f t="shared" si="957"/>
        <v>0</v>
      </c>
      <c r="AL2062" s="179">
        <f t="shared" si="958"/>
        <v>0</v>
      </c>
      <c r="AM2062" s="180" t="str">
        <f>IF(L2062=1,Stundensätze!$D$13,IF(L2062=2,Stundensätze!$D$17,IF(L2062=4,Stundensätze!$D$21,"")))</f>
        <v/>
      </c>
      <c r="AN2062" s="180" t="str">
        <f>IF(L2062=1,Stundensätze!$D$15,IF(L2062=2,Stundensätze!$D$19,IF(L2062=4,Stundensätze!$D$23,"")))</f>
        <v/>
      </c>
      <c r="AO2062" s="180">
        <f t="shared" si="939"/>
        <v>0</v>
      </c>
      <c r="AP2062" s="180">
        <f t="shared" si="940"/>
        <v>0</v>
      </c>
      <c r="AQ2062" s="192" t="str">
        <f t="shared" si="941"/>
        <v/>
      </c>
      <c r="AR2062" s="192" t="str">
        <f t="shared" si="942"/>
        <v/>
      </c>
      <c r="AS2062" s="193">
        <f t="shared" si="943"/>
        <v>0</v>
      </c>
      <c r="AT2062" s="258">
        <f>IF(K2062=0,0,VLOOKUP(K2062,Kostenstellen!A:B,2,FALSE))</f>
        <v>0</v>
      </c>
      <c r="AU2062" s="68" t="str">
        <f t="shared" si="950"/>
        <v/>
      </c>
      <c r="AV2062" s="68" t="str">
        <f t="shared" si="951"/>
        <v/>
      </c>
      <c r="AW2062" s="68">
        <f>IF(AF2062=0,0,VLOOKUP($H2062,Leistungszahlen!$A$11:$H$158,4,FALSE))</f>
        <v>0</v>
      </c>
      <c r="AX2062" s="68">
        <f>IF(AF2062=0,0,VLOOKUP($H2062,Leistungszahlen!$A$11:$H$158,5,FALSE))</f>
        <v>0</v>
      </c>
      <c r="AY2062" s="68">
        <f>IF(AG2062=0,0,VLOOKUP($H2062,Leistungszahlen!$A$11:$H$158,6,FALSE))</f>
        <v>0</v>
      </c>
      <c r="AZ2062" s="68">
        <f t="shared" si="952"/>
        <v>0</v>
      </c>
      <c r="BA2062" s="68">
        <f t="shared" si="953"/>
        <v>0</v>
      </c>
      <c r="BC2062" s="68">
        <f t="shared" si="944"/>
        <v>0</v>
      </c>
      <c r="BD2062" s="285"/>
    </row>
    <row r="2063" spans="1:56" s="68" customFormat="1">
      <c r="A2063" s="200"/>
      <c r="B2063" s="200"/>
      <c r="C2063" s="200"/>
      <c r="D2063" s="200"/>
      <c r="E2063" s="200"/>
      <c r="F2063" s="200"/>
      <c r="G2063" s="200"/>
      <c r="H2063" s="201"/>
      <c r="I2063" s="202"/>
      <c r="J2063" s="200"/>
      <c r="K2063" s="176"/>
      <c r="L2063" s="176"/>
      <c r="M2063" s="176"/>
      <c r="N2063" s="286"/>
      <c r="O2063" s="286"/>
      <c r="P2063" s="176"/>
      <c r="Q2063" s="203">
        <f t="shared" si="945"/>
        <v>0</v>
      </c>
      <c r="R2063" s="203">
        <f t="shared" si="946"/>
        <v>0</v>
      </c>
      <c r="S2063" s="203">
        <f t="shared" si="947"/>
        <v>0</v>
      </c>
      <c r="T2063" s="203">
        <f t="shared" si="948"/>
        <v>0</v>
      </c>
      <c r="U2063" s="203">
        <f t="shared" si="949"/>
        <v>0</v>
      </c>
      <c r="V2063" s="175">
        <f>IF(Q2063&gt;0,VLOOKUP(Q2063,Jahresfaktoren!$A$11:$B$24,2,),0)</f>
        <v>0</v>
      </c>
      <c r="W2063" s="175">
        <f>IF(R2063&gt;0,VLOOKUP(R2063,Jahresfaktoren!$D$11:$E$24,2,),0)</f>
        <v>0</v>
      </c>
      <c r="X2063" s="175">
        <f>IF(S2063&gt;0,VLOOKUP(S2063,Jahresfaktoren!$A$28:$B$29,2,),0)</f>
        <v>0</v>
      </c>
      <c r="Y2063" s="175">
        <f>IF(T2063&gt;0,VLOOKUP(T2063,Jahresfaktoren!$A$28:$B$29,2,),0)</f>
        <v>0</v>
      </c>
      <c r="Z2063" s="175">
        <f>IF(U2063&gt;0,VLOOKUP(U2063,Jahresfaktoren!$A$32:$B$33,2,),)</f>
        <v>0</v>
      </c>
      <c r="AA2063" s="177" t="str">
        <f t="shared" si="934"/>
        <v/>
      </c>
      <c r="AB2063" s="177" t="str">
        <f t="shared" si="935"/>
        <v/>
      </c>
      <c r="AC2063" s="177" t="str">
        <f t="shared" si="936"/>
        <v/>
      </c>
      <c r="AD2063" s="177" t="str">
        <f t="shared" si="937"/>
        <v/>
      </c>
      <c r="AE2063" s="177" t="str">
        <f t="shared" si="938"/>
        <v/>
      </c>
      <c r="AF2063" s="178">
        <f>IF(Q2063&gt;0,VLOOKUP(H2063,Leistungszahlen!$A$11:$C$158,3,),0)</f>
        <v>0</v>
      </c>
      <c r="AG2063" s="178">
        <f>IF(R2063&gt;0,VLOOKUP(H2063,Leistungszahlen!$A$11:$F$158,6,),IF(T2063&gt;0,VLOOKUP(H2063,Leistungszahlen!$A$11:$F$158,6,),0))</f>
        <v>0</v>
      </c>
      <c r="AH2063" s="179">
        <f t="shared" si="954"/>
        <v>0</v>
      </c>
      <c r="AI2063" s="179">
        <f t="shared" si="955"/>
        <v>0</v>
      </c>
      <c r="AJ2063" s="179">
        <f t="shared" si="956"/>
        <v>0</v>
      </c>
      <c r="AK2063" s="179">
        <f t="shared" si="957"/>
        <v>0</v>
      </c>
      <c r="AL2063" s="179">
        <f t="shared" si="958"/>
        <v>0</v>
      </c>
      <c r="AM2063" s="180" t="str">
        <f>IF(L2063=1,Stundensätze!$D$13,IF(L2063=2,Stundensätze!$D$17,IF(L2063=4,Stundensätze!$D$21,"")))</f>
        <v/>
      </c>
      <c r="AN2063" s="180" t="str">
        <f>IF(L2063=1,Stundensätze!$D$15,IF(L2063=2,Stundensätze!$D$19,IF(L2063=4,Stundensätze!$D$23,"")))</f>
        <v/>
      </c>
      <c r="AO2063" s="180">
        <f t="shared" si="939"/>
        <v>0</v>
      </c>
      <c r="AP2063" s="180">
        <f t="shared" si="940"/>
        <v>0</v>
      </c>
      <c r="AQ2063" s="192" t="str">
        <f t="shared" si="941"/>
        <v/>
      </c>
      <c r="AR2063" s="192" t="str">
        <f t="shared" si="942"/>
        <v/>
      </c>
      <c r="AS2063" s="193">
        <f t="shared" si="943"/>
        <v>0</v>
      </c>
      <c r="AT2063" s="258">
        <f>IF(K2063=0,0,VLOOKUP(K2063,Kostenstellen!A:B,2,FALSE))</f>
        <v>0</v>
      </c>
      <c r="AU2063" s="68" t="str">
        <f t="shared" si="950"/>
        <v/>
      </c>
      <c r="AV2063" s="68" t="str">
        <f t="shared" si="951"/>
        <v/>
      </c>
      <c r="AW2063" s="68">
        <f>IF(AF2063=0,0,VLOOKUP($H2063,Leistungszahlen!$A$11:$H$158,4,FALSE))</f>
        <v>0</v>
      </c>
      <c r="AX2063" s="68">
        <f>IF(AF2063=0,0,VLOOKUP($H2063,Leistungszahlen!$A$11:$H$158,5,FALSE))</f>
        <v>0</v>
      </c>
      <c r="AY2063" s="68">
        <f>IF(AG2063=0,0,VLOOKUP($H2063,Leistungszahlen!$A$11:$H$158,6,FALSE))</f>
        <v>0</v>
      </c>
      <c r="AZ2063" s="68">
        <f t="shared" si="952"/>
        <v>0</v>
      </c>
      <c r="BA2063" s="68">
        <f t="shared" si="953"/>
        <v>0</v>
      </c>
      <c r="BC2063" s="68">
        <f t="shared" si="944"/>
        <v>0</v>
      </c>
      <c r="BD2063" s="285"/>
    </row>
    <row r="2064" spans="1:56" s="68" customFormat="1">
      <c r="A2064" s="200"/>
      <c r="B2064" s="200"/>
      <c r="C2064" s="200"/>
      <c r="D2064" s="200"/>
      <c r="E2064" s="200"/>
      <c r="F2064" s="200"/>
      <c r="G2064" s="200"/>
      <c r="H2064" s="201"/>
      <c r="I2064" s="202"/>
      <c r="J2064" s="200"/>
      <c r="K2064" s="176"/>
      <c r="L2064" s="176"/>
      <c r="M2064" s="176"/>
      <c r="N2064" s="286"/>
      <c r="O2064" s="286"/>
      <c r="P2064" s="176"/>
      <c r="Q2064" s="203">
        <f t="shared" si="945"/>
        <v>0</v>
      </c>
      <c r="R2064" s="203">
        <f t="shared" si="946"/>
        <v>0</v>
      </c>
      <c r="S2064" s="203">
        <f t="shared" si="947"/>
        <v>0</v>
      </c>
      <c r="T2064" s="203">
        <f t="shared" si="948"/>
        <v>0</v>
      </c>
      <c r="U2064" s="203">
        <f t="shared" si="949"/>
        <v>0</v>
      </c>
      <c r="V2064" s="175">
        <f>IF(Q2064&gt;0,VLOOKUP(Q2064,Jahresfaktoren!$A$11:$B$24,2,),0)</f>
        <v>0</v>
      </c>
      <c r="W2064" s="175">
        <f>IF(R2064&gt;0,VLOOKUP(R2064,Jahresfaktoren!$D$11:$E$24,2,),0)</f>
        <v>0</v>
      </c>
      <c r="X2064" s="175">
        <f>IF(S2064&gt;0,VLOOKUP(S2064,Jahresfaktoren!$A$28:$B$29,2,),0)</f>
        <v>0</v>
      </c>
      <c r="Y2064" s="175">
        <f>IF(T2064&gt;0,VLOOKUP(T2064,Jahresfaktoren!$A$28:$B$29,2,),0)</f>
        <v>0</v>
      </c>
      <c r="Z2064" s="175">
        <f>IF(U2064&gt;0,VLOOKUP(U2064,Jahresfaktoren!$A$32:$B$33,2,),)</f>
        <v>0</v>
      </c>
      <c r="AA2064" s="177" t="str">
        <f t="shared" si="934"/>
        <v/>
      </c>
      <c r="AB2064" s="177" t="str">
        <f t="shared" si="935"/>
        <v/>
      </c>
      <c r="AC2064" s="177" t="str">
        <f t="shared" si="936"/>
        <v/>
      </c>
      <c r="AD2064" s="177" t="str">
        <f t="shared" si="937"/>
        <v/>
      </c>
      <c r="AE2064" s="177" t="str">
        <f t="shared" si="938"/>
        <v/>
      </c>
      <c r="AF2064" s="178">
        <f>IF(Q2064&gt;0,VLOOKUP(H2064,Leistungszahlen!$A$11:$C$158,3,),0)</f>
        <v>0</v>
      </c>
      <c r="AG2064" s="178">
        <f>IF(R2064&gt;0,VLOOKUP(H2064,Leistungszahlen!$A$11:$F$158,6,),IF(T2064&gt;0,VLOOKUP(H2064,Leistungszahlen!$A$11:$F$158,6,),0))</f>
        <v>0</v>
      </c>
      <c r="AH2064" s="179">
        <f t="shared" si="954"/>
        <v>0</v>
      </c>
      <c r="AI2064" s="179">
        <f t="shared" si="955"/>
        <v>0</v>
      </c>
      <c r="AJ2064" s="179">
        <f t="shared" si="956"/>
        <v>0</v>
      </c>
      <c r="AK2064" s="179">
        <f t="shared" si="957"/>
        <v>0</v>
      </c>
      <c r="AL2064" s="179">
        <f t="shared" si="958"/>
        <v>0</v>
      </c>
      <c r="AM2064" s="180" t="str">
        <f>IF(L2064=1,Stundensätze!$D$13,IF(L2064=2,Stundensätze!$D$17,IF(L2064=4,Stundensätze!$D$21,"")))</f>
        <v/>
      </c>
      <c r="AN2064" s="180" t="str">
        <f>IF(L2064=1,Stundensätze!$D$15,IF(L2064=2,Stundensätze!$D$19,IF(L2064=4,Stundensätze!$D$23,"")))</f>
        <v/>
      </c>
      <c r="AO2064" s="180">
        <f t="shared" si="939"/>
        <v>0</v>
      </c>
      <c r="AP2064" s="180">
        <f t="shared" si="940"/>
        <v>0</v>
      </c>
      <c r="AQ2064" s="192" t="str">
        <f t="shared" si="941"/>
        <v/>
      </c>
      <c r="AR2064" s="192" t="str">
        <f t="shared" si="942"/>
        <v/>
      </c>
      <c r="AS2064" s="193">
        <f t="shared" si="943"/>
        <v>0</v>
      </c>
      <c r="AT2064" s="258">
        <f>IF(K2064=0,0,VLOOKUP(K2064,Kostenstellen!A:B,2,FALSE))</f>
        <v>0</v>
      </c>
      <c r="AU2064" s="68" t="str">
        <f t="shared" si="950"/>
        <v/>
      </c>
      <c r="AV2064" s="68" t="str">
        <f t="shared" si="951"/>
        <v/>
      </c>
      <c r="AW2064" s="68">
        <f>IF(AF2064=0,0,VLOOKUP($H2064,Leistungszahlen!$A$11:$H$158,4,FALSE))</f>
        <v>0</v>
      </c>
      <c r="AX2064" s="68">
        <f>IF(AF2064=0,0,VLOOKUP($H2064,Leistungszahlen!$A$11:$H$158,5,FALSE))</f>
        <v>0</v>
      </c>
      <c r="AY2064" s="68">
        <f>IF(AG2064=0,0,VLOOKUP($H2064,Leistungszahlen!$A$11:$H$158,6,FALSE))</f>
        <v>0</v>
      </c>
      <c r="AZ2064" s="68">
        <f t="shared" si="952"/>
        <v>0</v>
      </c>
      <c r="BA2064" s="68">
        <f t="shared" si="953"/>
        <v>0</v>
      </c>
      <c r="BC2064" s="68">
        <f t="shared" si="944"/>
        <v>0</v>
      </c>
      <c r="BD2064" s="285"/>
    </row>
    <row r="2065" spans="1:56" s="68" customFormat="1">
      <c r="A2065" s="200"/>
      <c r="B2065" s="200"/>
      <c r="C2065" s="200"/>
      <c r="D2065" s="200"/>
      <c r="E2065" s="200"/>
      <c r="F2065" s="200"/>
      <c r="G2065" s="200"/>
      <c r="H2065" s="201"/>
      <c r="I2065" s="202"/>
      <c r="J2065" s="200"/>
      <c r="K2065" s="176"/>
      <c r="L2065" s="176"/>
      <c r="M2065" s="176"/>
      <c r="N2065" s="286"/>
      <c r="O2065" s="286"/>
      <c r="P2065" s="176"/>
      <c r="Q2065" s="203">
        <f t="shared" si="945"/>
        <v>0</v>
      </c>
      <c r="R2065" s="203">
        <f t="shared" si="946"/>
        <v>0</v>
      </c>
      <c r="S2065" s="203">
        <f t="shared" si="947"/>
        <v>0</v>
      </c>
      <c r="T2065" s="203">
        <f t="shared" si="948"/>
        <v>0</v>
      </c>
      <c r="U2065" s="203">
        <f t="shared" si="949"/>
        <v>0</v>
      </c>
      <c r="V2065" s="175">
        <f>IF(Q2065&gt;0,VLOOKUP(Q2065,Jahresfaktoren!$A$11:$B$24,2,),0)</f>
        <v>0</v>
      </c>
      <c r="W2065" s="175">
        <f>IF(R2065&gt;0,VLOOKUP(R2065,Jahresfaktoren!$D$11:$E$24,2,),0)</f>
        <v>0</v>
      </c>
      <c r="X2065" s="175">
        <f>IF(S2065&gt;0,VLOOKUP(S2065,Jahresfaktoren!$A$28:$B$29,2,),0)</f>
        <v>0</v>
      </c>
      <c r="Y2065" s="175">
        <f>IF(T2065&gt;0,VLOOKUP(T2065,Jahresfaktoren!$A$28:$B$29,2,),0)</f>
        <v>0</v>
      </c>
      <c r="Z2065" s="175">
        <f>IF(U2065&gt;0,VLOOKUP(U2065,Jahresfaktoren!$A$32:$B$33,2,),)</f>
        <v>0</v>
      </c>
      <c r="AA2065" s="177" t="str">
        <f t="shared" si="934"/>
        <v/>
      </c>
      <c r="AB2065" s="177" t="str">
        <f t="shared" si="935"/>
        <v/>
      </c>
      <c r="AC2065" s="177" t="str">
        <f t="shared" si="936"/>
        <v/>
      </c>
      <c r="AD2065" s="177" t="str">
        <f t="shared" si="937"/>
        <v/>
      </c>
      <c r="AE2065" s="177" t="str">
        <f t="shared" si="938"/>
        <v/>
      </c>
      <c r="AF2065" s="178">
        <f>IF(Q2065&gt;0,VLOOKUP(H2065,Leistungszahlen!$A$11:$C$158,3,),0)</f>
        <v>0</v>
      </c>
      <c r="AG2065" s="178">
        <f>IF(R2065&gt;0,VLOOKUP(H2065,Leistungszahlen!$A$11:$F$158,6,),IF(T2065&gt;0,VLOOKUP(H2065,Leistungszahlen!$A$11:$F$158,6,),0))</f>
        <v>0</v>
      </c>
      <c r="AH2065" s="179">
        <f t="shared" si="954"/>
        <v>0</v>
      </c>
      <c r="AI2065" s="179">
        <f t="shared" si="955"/>
        <v>0</v>
      </c>
      <c r="AJ2065" s="179">
        <f t="shared" si="956"/>
        <v>0</v>
      </c>
      <c r="AK2065" s="179">
        <f t="shared" si="957"/>
        <v>0</v>
      </c>
      <c r="AL2065" s="179">
        <f t="shared" si="958"/>
        <v>0</v>
      </c>
      <c r="AM2065" s="180" t="str">
        <f>IF(L2065=1,Stundensätze!$D$13,IF(L2065=2,Stundensätze!$D$17,IF(L2065=4,Stundensätze!$D$21,"")))</f>
        <v/>
      </c>
      <c r="AN2065" s="180" t="str">
        <f>IF(L2065=1,Stundensätze!$D$15,IF(L2065=2,Stundensätze!$D$19,IF(L2065=4,Stundensätze!$D$23,"")))</f>
        <v/>
      </c>
      <c r="AO2065" s="180">
        <f t="shared" si="939"/>
        <v>0</v>
      </c>
      <c r="AP2065" s="180">
        <f t="shared" si="940"/>
        <v>0</v>
      </c>
      <c r="AQ2065" s="192" t="str">
        <f t="shared" si="941"/>
        <v/>
      </c>
      <c r="AR2065" s="192" t="str">
        <f t="shared" si="942"/>
        <v/>
      </c>
      <c r="AS2065" s="193">
        <f t="shared" si="943"/>
        <v>0</v>
      </c>
      <c r="AT2065" s="258">
        <f>IF(K2065=0,0,VLOOKUP(K2065,Kostenstellen!A:B,2,FALSE))</f>
        <v>0</v>
      </c>
      <c r="AU2065" s="68" t="str">
        <f t="shared" si="950"/>
        <v/>
      </c>
      <c r="AV2065" s="68" t="str">
        <f t="shared" si="951"/>
        <v/>
      </c>
      <c r="AW2065" s="68">
        <f>IF(AF2065=0,0,VLOOKUP($H2065,Leistungszahlen!$A$11:$H$158,4,FALSE))</f>
        <v>0</v>
      </c>
      <c r="AX2065" s="68">
        <f>IF(AF2065=0,0,VLOOKUP($H2065,Leistungszahlen!$A$11:$H$158,5,FALSE))</f>
        <v>0</v>
      </c>
      <c r="AY2065" s="68">
        <f>IF(AG2065=0,0,VLOOKUP($H2065,Leistungszahlen!$A$11:$H$158,6,FALSE))</f>
        <v>0</v>
      </c>
      <c r="AZ2065" s="68">
        <f t="shared" si="952"/>
        <v>0</v>
      </c>
      <c r="BA2065" s="68">
        <f t="shared" si="953"/>
        <v>0</v>
      </c>
      <c r="BC2065" s="68">
        <f t="shared" si="944"/>
        <v>0</v>
      </c>
      <c r="BD2065" s="285"/>
    </row>
    <row r="2066" spans="1:56" s="68" customFormat="1">
      <c r="A2066" s="200"/>
      <c r="B2066" s="200"/>
      <c r="C2066" s="200"/>
      <c r="D2066" s="200"/>
      <c r="E2066" s="200"/>
      <c r="F2066" s="200"/>
      <c r="G2066" s="200"/>
      <c r="H2066" s="201"/>
      <c r="I2066" s="202"/>
      <c r="J2066" s="200"/>
      <c r="K2066" s="176"/>
      <c r="L2066" s="176"/>
      <c r="M2066" s="176"/>
      <c r="N2066" s="286"/>
      <c r="O2066" s="286"/>
      <c r="P2066" s="176"/>
      <c r="Q2066" s="203">
        <f t="shared" si="945"/>
        <v>0</v>
      </c>
      <c r="R2066" s="203">
        <f t="shared" si="946"/>
        <v>0</v>
      </c>
      <c r="S2066" s="203">
        <f t="shared" si="947"/>
        <v>0</v>
      </c>
      <c r="T2066" s="203">
        <f t="shared" si="948"/>
        <v>0</v>
      </c>
      <c r="U2066" s="203">
        <f t="shared" si="949"/>
        <v>0</v>
      </c>
      <c r="V2066" s="175">
        <f>IF(Q2066&gt;0,VLOOKUP(Q2066,Jahresfaktoren!$A$11:$B$24,2,),0)</f>
        <v>0</v>
      </c>
      <c r="W2066" s="175">
        <f>IF(R2066&gt;0,VLOOKUP(R2066,Jahresfaktoren!$D$11:$E$24,2,),0)</f>
        <v>0</v>
      </c>
      <c r="X2066" s="175">
        <f>IF(S2066&gt;0,VLOOKUP(S2066,Jahresfaktoren!$A$28:$B$29,2,),0)</f>
        <v>0</v>
      </c>
      <c r="Y2066" s="175">
        <f>IF(T2066&gt;0,VLOOKUP(T2066,Jahresfaktoren!$A$28:$B$29,2,),0)</f>
        <v>0</v>
      </c>
      <c r="Z2066" s="175">
        <f>IF(U2066&gt;0,VLOOKUP(U2066,Jahresfaktoren!$A$32:$B$33,2,),)</f>
        <v>0</v>
      </c>
      <c r="AA2066" s="177" t="str">
        <f t="shared" si="934"/>
        <v/>
      </c>
      <c r="AB2066" s="177" t="str">
        <f t="shared" si="935"/>
        <v/>
      </c>
      <c r="AC2066" s="177" t="str">
        <f t="shared" si="936"/>
        <v/>
      </c>
      <c r="AD2066" s="177" t="str">
        <f t="shared" si="937"/>
        <v/>
      </c>
      <c r="AE2066" s="177" t="str">
        <f t="shared" si="938"/>
        <v/>
      </c>
      <c r="AF2066" s="178">
        <f>IF(Q2066&gt;0,VLOOKUP(H2066,Leistungszahlen!$A$11:$C$158,3,),0)</f>
        <v>0</v>
      </c>
      <c r="AG2066" s="178">
        <f>IF(R2066&gt;0,VLOOKUP(H2066,Leistungszahlen!$A$11:$F$158,6,),IF(T2066&gt;0,VLOOKUP(H2066,Leistungszahlen!$A$11:$F$158,6,),0))</f>
        <v>0</v>
      </c>
      <c r="AH2066" s="179">
        <f t="shared" si="954"/>
        <v>0</v>
      </c>
      <c r="AI2066" s="179">
        <f t="shared" si="955"/>
        <v>0</v>
      </c>
      <c r="AJ2066" s="179">
        <f t="shared" si="956"/>
        <v>0</v>
      </c>
      <c r="AK2066" s="179">
        <f t="shared" si="957"/>
        <v>0</v>
      </c>
      <c r="AL2066" s="179">
        <f t="shared" si="958"/>
        <v>0</v>
      </c>
      <c r="AM2066" s="180" t="str">
        <f>IF(L2066=1,Stundensätze!$D$13,IF(L2066=2,Stundensätze!$D$17,IF(L2066=4,Stundensätze!$D$21,"")))</f>
        <v/>
      </c>
      <c r="AN2066" s="180" t="str">
        <f>IF(L2066=1,Stundensätze!$D$15,IF(L2066=2,Stundensätze!$D$19,IF(L2066=4,Stundensätze!$D$23,"")))</f>
        <v/>
      </c>
      <c r="AO2066" s="180">
        <f t="shared" si="939"/>
        <v>0</v>
      </c>
      <c r="AP2066" s="180">
        <f t="shared" si="940"/>
        <v>0</v>
      </c>
      <c r="AQ2066" s="192" t="str">
        <f t="shared" si="941"/>
        <v/>
      </c>
      <c r="AR2066" s="192" t="str">
        <f t="shared" si="942"/>
        <v/>
      </c>
      <c r="AS2066" s="193">
        <f t="shared" si="943"/>
        <v>0</v>
      </c>
      <c r="AT2066" s="258">
        <f>IF(K2066=0,0,VLOOKUP(K2066,Kostenstellen!A:B,2,FALSE))</f>
        <v>0</v>
      </c>
      <c r="AU2066" s="68" t="str">
        <f t="shared" si="950"/>
        <v/>
      </c>
      <c r="AV2066" s="68" t="str">
        <f t="shared" si="951"/>
        <v/>
      </c>
      <c r="AW2066" s="68">
        <f>IF(AF2066=0,0,VLOOKUP($H2066,Leistungszahlen!$A$11:$H$158,4,FALSE))</f>
        <v>0</v>
      </c>
      <c r="AX2066" s="68">
        <f>IF(AF2066=0,0,VLOOKUP($H2066,Leistungszahlen!$A$11:$H$158,5,FALSE))</f>
        <v>0</v>
      </c>
      <c r="AY2066" s="68">
        <f>IF(AG2066=0,0,VLOOKUP($H2066,Leistungszahlen!$A$11:$H$158,6,FALSE))</f>
        <v>0</v>
      </c>
      <c r="AZ2066" s="68">
        <f t="shared" si="952"/>
        <v>0</v>
      </c>
      <c r="BA2066" s="68">
        <f t="shared" si="953"/>
        <v>0</v>
      </c>
      <c r="BC2066" s="68">
        <f t="shared" si="944"/>
        <v>0</v>
      </c>
      <c r="BD2066" s="285"/>
    </row>
    <row r="2067" spans="1:56" s="68" customFormat="1">
      <c r="A2067" s="200"/>
      <c r="B2067" s="200"/>
      <c r="C2067" s="200"/>
      <c r="D2067" s="200"/>
      <c r="E2067" s="200"/>
      <c r="F2067" s="200"/>
      <c r="G2067" s="200"/>
      <c r="H2067" s="201"/>
      <c r="I2067" s="202"/>
      <c r="J2067" s="200"/>
      <c r="K2067" s="176"/>
      <c r="L2067" s="176"/>
      <c r="M2067" s="176"/>
      <c r="N2067" s="286"/>
      <c r="O2067" s="286"/>
      <c r="P2067" s="176"/>
      <c r="Q2067" s="203">
        <f t="shared" si="945"/>
        <v>0</v>
      </c>
      <c r="R2067" s="203">
        <f t="shared" si="946"/>
        <v>0</v>
      </c>
      <c r="S2067" s="203">
        <f t="shared" si="947"/>
        <v>0</v>
      </c>
      <c r="T2067" s="203">
        <f t="shared" si="948"/>
        <v>0</v>
      </c>
      <c r="U2067" s="203">
        <f t="shared" si="949"/>
        <v>0</v>
      </c>
      <c r="V2067" s="175">
        <f>IF(Q2067&gt;0,VLOOKUP(Q2067,Jahresfaktoren!$A$11:$B$24,2,),0)</f>
        <v>0</v>
      </c>
      <c r="W2067" s="175">
        <f>IF(R2067&gt;0,VLOOKUP(R2067,Jahresfaktoren!$D$11:$E$24,2,),0)</f>
        <v>0</v>
      </c>
      <c r="X2067" s="175">
        <f>IF(S2067&gt;0,VLOOKUP(S2067,Jahresfaktoren!$A$28:$B$29,2,),0)</f>
        <v>0</v>
      </c>
      <c r="Y2067" s="175">
        <f>IF(T2067&gt;0,VLOOKUP(T2067,Jahresfaktoren!$A$28:$B$29,2,),0)</f>
        <v>0</v>
      </c>
      <c r="Z2067" s="175">
        <f>IF(U2067&gt;0,VLOOKUP(U2067,Jahresfaktoren!$A$32:$B$33,2,),)</f>
        <v>0</v>
      </c>
      <c r="AA2067" s="177" t="str">
        <f t="shared" si="934"/>
        <v/>
      </c>
      <c r="AB2067" s="177" t="str">
        <f t="shared" si="935"/>
        <v/>
      </c>
      <c r="AC2067" s="177" t="str">
        <f t="shared" si="936"/>
        <v/>
      </c>
      <c r="AD2067" s="177" t="str">
        <f t="shared" si="937"/>
        <v/>
      </c>
      <c r="AE2067" s="177" t="str">
        <f t="shared" si="938"/>
        <v/>
      </c>
      <c r="AF2067" s="178">
        <f>IF(Q2067&gt;0,VLOOKUP(H2067,Leistungszahlen!$A$11:$C$158,3,),0)</f>
        <v>0</v>
      </c>
      <c r="AG2067" s="178">
        <f>IF(R2067&gt;0,VLOOKUP(H2067,Leistungszahlen!$A$11:$F$158,6,),IF(T2067&gt;0,VLOOKUP(H2067,Leistungszahlen!$A$11:$F$158,6,),0))</f>
        <v>0</v>
      </c>
      <c r="AH2067" s="179">
        <f t="shared" si="954"/>
        <v>0</v>
      </c>
      <c r="AI2067" s="179">
        <f t="shared" si="955"/>
        <v>0</v>
      </c>
      <c r="AJ2067" s="179">
        <f t="shared" si="956"/>
        <v>0</v>
      </c>
      <c r="AK2067" s="179">
        <f t="shared" si="957"/>
        <v>0</v>
      </c>
      <c r="AL2067" s="179">
        <f t="shared" si="958"/>
        <v>0</v>
      </c>
      <c r="AM2067" s="180" t="str">
        <f>IF(L2067=1,Stundensätze!$D$13,IF(L2067=2,Stundensätze!$D$17,IF(L2067=4,Stundensätze!$D$21,"")))</f>
        <v/>
      </c>
      <c r="AN2067" s="180" t="str">
        <f>IF(L2067=1,Stundensätze!$D$15,IF(L2067=2,Stundensätze!$D$19,IF(L2067=4,Stundensätze!$D$23,"")))</f>
        <v/>
      </c>
      <c r="AO2067" s="180">
        <f t="shared" si="939"/>
        <v>0</v>
      </c>
      <c r="AP2067" s="180">
        <f t="shared" si="940"/>
        <v>0</v>
      </c>
      <c r="AQ2067" s="192" t="str">
        <f t="shared" si="941"/>
        <v/>
      </c>
      <c r="AR2067" s="192" t="str">
        <f t="shared" si="942"/>
        <v/>
      </c>
      <c r="AS2067" s="193">
        <f t="shared" si="943"/>
        <v>0</v>
      </c>
      <c r="AT2067" s="258">
        <f>IF(K2067=0,0,VLOOKUP(K2067,Kostenstellen!A:B,2,FALSE))</f>
        <v>0</v>
      </c>
      <c r="AU2067" s="68" t="str">
        <f t="shared" si="950"/>
        <v/>
      </c>
      <c r="AV2067" s="68" t="str">
        <f t="shared" si="951"/>
        <v/>
      </c>
      <c r="AW2067" s="68">
        <f>IF(AF2067=0,0,VLOOKUP($H2067,Leistungszahlen!$A$11:$H$158,4,FALSE))</f>
        <v>0</v>
      </c>
      <c r="AX2067" s="68">
        <f>IF(AF2067=0,0,VLOOKUP($H2067,Leistungszahlen!$A$11:$H$158,5,FALSE))</f>
        <v>0</v>
      </c>
      <c r="AY2067" s="68">
        <f>IF(AG2067=0,0,VLOOKUP($H2067,Leistungszahlen!$A$11:$H$158,6,FALSE))</f>
        <v>0</v>
      </c>
      <c r="AZ2067" s="68">
        <f t="shared" si="952"/>
        <v>0</v>
      </c>
      <c r="BA2067" s="68">
        <f t="shared" si="953"/>
        <v>0</v>
      </c>
      <c r="BC2067" s="68">
        <f t="shared" si="944"/>
        <v>0</v>
      </c>
      <c r="BD2067" s="285"/>
    </row>
    <row r="2068" spans="1:56" s="68" customFormat="1">
      <c r="A2068" s="200"/>
      <c r="B2068" s="200"/>
      <c r="C2068" s="200"/>
      <c r="D2068" s="200"/>
      <c r="E2068" s="200"/>
      <c r="F2068" s="200"/>
      <c r="G2068" s="200"/>
      <c r="H2068" s="201"/>
      <c r="I2068" s="202"/>
      <c r="J2068" s="200"/>
      <c r="K2068" s="176"/>
      <c r="L2068" s="176"/>
      <c r="M2068" s="176"/>
      <c r="N2068" s="286"/>
      <c r="O2068" s="286"/>
      <c r="P2068" s="176"/>
      <c r="Q2068" s="203">
        <f t="shared" si="945"/>
        <v>0</v>
      </c>
      <c r="R2068" s="203">
        <f t="shared" si="946"/>
        <v>0</v>
      </c>
      <c r="S2068" s="203">
        <f t="shared" si="947"/>
        <v>0</v>
      </c>
      <c r="T2068" s="203">
        <f t="shared" si="948"/>
        <v>0</v>
      </c>
      <c r="U2068" s="203">
        <f t="shared" si="949"/>
        <v>0</v>
      </c>
      <c r="V2068" s="175">
        <f>IF(Q2068&gt;0,VLOOKUP(Q2068,Jahresfaktoren!$A$11:$B$24,2,),0)</f>
        <v>0</v>
      </c>
      <c r="W2068" s="175">
        <f>IF(R2068&gt;0,VLOOKUP(R2068,Jahresfaktoren!$D$11:$E$24,2,),0)</f>
        <v>0</v>
      </c>
      <c r="X2068" s="175">
        <f>IF(S2068&gt;0,VLOOKUP(S2068,Jahresfaktoren!$A$28:$B$29,2,),0)</f>
        <v>0</v>
      </c>
      <c r="Y2068" s="175">
        <f>IF(T2068&gt;0,VLOOKUP(T2068,Jahresfaktoren!$A$28:$B$29,2,),0)</f>
        <v>0</v>
      </c>
      <c r="Z2068" s="175">
        <f>IF(U2068&gt;0,VLOOKUP(U2068,Jahresfaktoren!$A$32:$B$33,2,),)</f>
        <v>0</v>
      </c>
      <c r="AA2068" s="177" t="str">
        <f t="shared" si="934"/>
        <v/>
      </c>
      <c r="AB2068" s="177" t="str">
        <f t="shared" si="935"/>
        <v/>
      </c>
      <c r="AC2068" s="177" t="str">
        <f t="shared" si="936"/>
        <v/>
      </c>
      <c r="AD2068" s="177" t="str">
        <f t="shared" si="937"/>
        <v/>
      </c>
      <c r="AE2068" s="177" t="str">
        <f t="shared" si="938"/>
        <v/>
      </c>
      <c r="AF2068" s="178">
        <f>IF(Q2068&gt;0,VLOOKUP(H2068,Leistungszahlen!$A$11:$C$158,3,),0)</f>
        <v>0</v>
      </c>
      <c r="AG2068" s="178">
        <f>IF(R2068&gt;0,VLOOKUP(H2068,Leistungszahlen!$A$11:$F$158,6,),IF(T2068&gt;0,VLOOKUP(H2068,Leistungszahlen!$A$11:$F$158,6,),0))</f>
        <v>0</v>
      </c>
      <c r="AH2068" s="179">
        <f t="shared" si="954"/>
        <v>0</v>
      </c>
      <c r="AI2068" s="179">
        <f t="shared" si="955"/>
        <v>0</v>
      </c>
      <c r="AJ2068" s="179">
        <f t="shared" si="956"/>
        <v>0</v>
      </c>
      <c r="AK2068" s="179">
        <f t="shared" si="957"/>
        <v>0</v>
      </c>
      <c r="AL2068" s="179">
        <f t="shared" si="958"/>
        <v>0</v>
      </c>
      <c r="AM2068" s="180" t="str">
        <f>IF(L2068=1,Stundensätze!$D$13,IF(L2068=2,Stundensätze!$D$17,IF(L2068=4,Stundensätze!$D$21,"")))</f>
        <v/>
      </c>
      <c r="AN2068" s="180" t="str">
        <f>IF(L2068=1,Stundensätze!$D$15,IF(L2068=2,Stundensätze!$D$19,IF(L2068=4,Stundensätze!$D$23,"")))</f>
        <v/>
      </c>
      <c r="AO2068" s="180">
        <f t="shared" si="939"/>
        <v>0</v>
      </c>
      <c r="AP2068" s="180">
        <f t="shared" si="940"/>
        <v>0</v>
      </c>
      <c r="AQ2068" s="192" t="str">
        <f t="shared" si="941"/>
        <v/>
      </c>
      <c r="AR2068" s="192" t="str">
        <f t="shared" si="942"/>
        <v/>
      </c>
      <c r="AS2068" s="193">
        <f t="shared" si="943"/>
        <v>0</v>
      </c>
      <c r="AT2068" s="258">
        <f>IF(K2068=0,0,VLOOKUP(K2068,Kostenstellen!A:B,2,FALSE))</f>
        <v>0</v>
      </c>
      <c r="AU2068" s="68" t="str">
        <f t="shared" si="950"/>
        <v/>
      </c>
      <c r="AV2068" s="68" t="str">
        <f t="shared" si="951"/>
        <v/>
      </c>
      <c r="AW2068" s="68">
        <f>IF(AF2068=0,0,VLOOKUP($H2068,Leistungszahlen!$A$11:$H$158,4,FALSE))</f>
        <v>0</v>
      </c>
      <c r="AX2068" s="68">
        <f>IF(AF2068=0,0,VLOOKUP($H2068,Leistungszahlen!$A$11:$H$158,5,FALSE))</f>
        <v>0</v>
      </c>
      <c r="AY2068" s="68">
        <f>IF(AG2068=0,0,VLOOKUP($H2068,Leistungszahlen!$A$11:$H$158,6,FALSE))</f>
        <v>0</v>
      </c>
      <c r="AZ2068" s="68">
        <f t="shared" si="952"/>
        <v>0</v>
      </c>
      <c r="BA2068" s="68">
        <f t="shared" si="953"/>
        <v>0</v>
      </c>
      <c r="BC2068" s="68">
        <f t="shared" si="944"/>
        <v>0</v>
      </c>
      <c r="BD2068" s="285"/>
    </row>
    <row r="2069" spans="1:56" s="68" customFormat="1">
      <c r="A2069" s="200"/>
      <c r="B2069" s="200"/>
      <c r="C2069" s="200"/>
      <c r="D2069" s="200"/>
      <c r="E2069" s="200"/>
      <c r="F2069" s="200"/>
      <c r="G2069" s="200"/>
      <c r="H2069" s="201"/>
      <c r="I2069" s="202"/>
      <c r="J2069" s="200"/>
      <c r="K2069" s="176"/>
      <c r="L2069" s="176"/>
      <c r="M2069" s="176"/>
      <c r="N2069" s="286"/>
      <c r="O2069" s="286"/>
      <c r="P2069" s="176"/>
      <c r="Q2069" s="203">
        <f t="shared" si="945"/>
        <v>0</v>
      </c>
      <c r="R2069" s="203">
        <f t="shared" si="946"/>
        <v>0</v>
      </c>
      <c r="S2069" s="203">
        <f t="shared" si="947"/>
        <v>0</v>
      </c>
      <c r="T2069" s="203">
        <f t="shared" si="948"/>
        <v>0</v>
      </c>
      <c r="U2069" s="203">
        <f t="shared" si="949"/>
        <v>0</v>
      </c>
      <c r="V2069" s="175">
        <f>IF(Q2069&gt;0,VLOOKUP(Q2069,Jahresfaktoren!$A$11:$B$24,2,),0)</f>
        <v>0</v>
      </c>
      <c r="W2069" s="175">
        <f>IF(R2069&gt;0,VLOOKUP(R2069,Jahresfaktoren!$D$11:$E$24,2,),0)</f>
        <v>0</v>
      </c>
      <c r="X2069" s="175">
        <f>IF(S2069&gt;0,VLOOKUP(S2069,Jahresfaktoren!$A$28:$B$29,2,),0)</f>
        <v>0</v>
      </c>
      <c r="Y2069" s="175">
        <f>IF(T2069&gt;0,VLOOKUP(T2069,Jahresfaktoren!$A$28:$B$29,2,),0)</f>
        <v>0</v>
      </c>
      <c r="Z2069" s="175">
        <f>IF(U2069&gt;0,VLOOKUP(U2069,Jahresfaktoren!$A$32:$B$33,2,),)</f>
        <v>0</v>
      </c>
      <c r="AA2069" s="177" t="str">
        <f t="shared" si="934"/>
        <v/>
      </c>
      <c r="AB2069" s="177" t="str">
        <f t="shared" si="935"/>
        <v/>
      </c>
      <c r="AC2069" s="177" t="str">
        <f t="shared" si="936"/>
        <v/>
      </c>
      <c r="AD2069" s="177" t="str">
        <f t="shared" si="937"/>
        <v/>
      </c>
      <c r="AE2069" s="177" t="str">
        <f t="shared" si="938"/>
        <v/>
      </c>
      <c r="AF2069" s="178">
        <f>IF(Q2069&gt;0,VLOOKUP(H2069,Leistungszahlen!$A$11:$C$158,3,),0)</f>
        <v>0</v>
      </c>
      <c r="AG2069" s="178">
        <f>IF(R2069&gt;0,VLOOKUP(H2069,Leistungszahlen!$A$11:$F$158,6,),IF(T2069&gt;0,VLOOKUP(H2069,Leistungszahlen!$A$11:$F$158,6,),0))</f>
        <v>0</v>
      </c>
      <c r="AH2069" s="179">
        <f t="shared" si="954"/>
        <v>0</v>
      </c>
      <c r="AI2069" s="179">
        <f t="shared" si="955"/>
        <v>0</v>
      </c>
      <c r="AJ2069" s="179">
        <f t="shared" si="956"/>
        <v>0</v>
      </c>
      <c r="AK2069" s="179">
        <f t="shared" si="957"/>
        <v>0</v>
      </c>
      <c r="AL2069" s="179">
        <f t="shared" si="958"/>
        <v>0</v>
      </c>
      <c r="AM2069" s="180" t="str">
        <f>IF(L2069=1,Stundensätze!$D$13,IF(L2069=2,Stundensätze!$D$17,IF(L2069=4,Stundensätze!$D$21,"")))</f>
        <v/>
      </c>
      <c r="AN2069" s="180" t="str">
        <f>IF(L2069=1,Stundensätze!$D$15,IF(L2069=2,Stundensätze!$D$19,IF(L2069=4,Stundensätze!$D$23,"")))</f>
        <v/>
      </c>
      <c r="AO2069" s="180">
        <f t="shared" si="939"/>
        <v>0</v>
      </c>
      <c r="AP2069" s="180">
        <f t="shared" si="940"/>
        <v>0</v>
      </c>
      <c r="AQ2069" s="192" t="str">
        <f t="shared" si="941"/>
        <v/>
      </c>
      <c r="AR2069" s="192" t="str">
        <f t="shared" si="942"/>
        <v/>
      </c>
      <c r="AS2069" s="193">
        <f t="shared" si="943"/>
        <v>0</v>
      </c>
      <c r="AT2069" s="258">
        <f>IF(K2069=0,0,VLOOKUP(K2069,Kostenstellen!A:B,2,FALSE))</f>
        <v>0</v>
      </c>
      <c r="AU2069" s="68" t="str">
        <f t="shared" si="950"/>
        <v/>
      </c>
      <c r="AV2069" s="68" t="str">
        <f t="shared" si="951"/>
        <v/>
      </c>
      <c r="AW2069" s="68">
        <f>IF(AF2069=0,0,VLOOKUP($H2069,Leistungszahlen!$A$11:$H$158,4,FALSE))</f>
        <v>0</v>
      </c>
      <c r="AX2069" s="68">
        <f>IF(AF2069=0,0,VLOOKUP($H2069,Leistungszahlen!$A$11:$H$158,5,FALSE))</f>
        <v>0</v>
      </c>
      <c r="AY2069" s="68">
        <f>IF(AG2069=0,0,VLOOKUP($H2069,Leistungszahlen!$A$11:$H$158,6,FALSE))</f>
        <v>0</v>
      </c>
      <c r="AZ2069" s="68">
        <f t="shared" si="952"/>
        <v>0</v>
      </c>
      <c r="BA2069" s="68">
        <f t="shared" si="953"/>
        <v>0</v>
      </c>
      <c r="BC2069" s="68">
        <f t="shared" si="944"/>
        <v>0</v>
      </c>
      <c r="BD2069" s="285"/>
    </row>
    <row r="2070" spans="1:56" s="68" customFormat="1">
      <c r="A2070" s="200"/>
      <c r="B2070" s="200"/>
      <c r="C2070" s="200"/>
      <c r="D2070" s="200"/>
      <c r="E2070" s="200"/>
      <c r="F2070" s="200"/>
      <c r="G2070" s="200"/>
      <c r="H2070" s="201"/>
      <c r="I2070" s="202"/>
      <c r="J2070" s="200"/>
      <c r="K2070" s="176"/>
      <c r="L2070" s="176"/>
      <c r="M2070" s="176"/>
      <c r="N2070" s="286"/>
      <c r="O2070" s="286"/>
      <c r="P2070" s="176"/>
      <c r="Q2070" s="203">
        <f t="shared" si="945"/>
        <v>0</v>
      </c>
      <c r="R2070" s="203">
        <f t="shared" si="946"/>
        <v>0</v>
      </c>
      <c r="S2070" s="203">
        <f t="shared" si="947"/>
        <v>0</v>
      </c>
      <c r="T2070" s="203">
        <f t="shared" si="948"/>
        <v>0</v>
      </c>
      <c r="U2070" s="203">
        <f t="shared" si="949"/>
        <v>0</v>
      </c>
      <c r="V2070" s="175">
        <f>IF(Q2070&gt;0,VLOOKUP(Q2070,Jahresfaktoren!$A$11:$B$24,2,),0)</f>
        <v>0</v>
      </c>
      <c r="W2070" s="175">
        <f>IF(R2070&gt;0,VLOOKUP(R2070,Jahresfaktoren!$D$11:$E$24,2,),0)</f>
        <v>0</v>
      </c>
      <c r="X2070" s="175">
        <f>IF(S2070&gt;0,VLOOKUP(S2070,Jahresfaktoren!$A$28:$B$29,2,),0)</f>
        <v>0</v>
      </c>
      <c r="Y2070" s="175">
        <f>IF(T2070&gt;0,VLOOKUP(T2070,Jahresfaktoren!$A$28:$B$29,2,),0)</f>
        <v>0</v>
      </c>
      <c r="Z2070" s="175">
        <f>IF(U2070&gt;0,VLOOKUP(U2070,Jahresfaktoren!$A$32:$B$33,2,),)</f>
        <v>0</v>
      </c>
      <c r="AA2070" s="177" t="str">
        <f t="shared" si="934"/>
        <v/>
      </c>
      <c r="AB2070" s="177" t="str">
        <f t="shared" si="935"/>
        <v/>
      </c>
      <c r="AC2070" s="177" t="str">
        <f t="shared" si="936"/>
        <v/>
      </c>
      <c r="AD2070" s="177" t="str">
        <f t="shared" si="937"/>
        <v/>
      </c>
      <c r="AE2070" s="177" t="str">
        <f t="shared" si="938"/>
        <v/>
      </c>
      <c r="AF2070" s="178">
        <f>IF(Q2070&gt;0,VLOOKUP(H2070,Leistungszahlen!$A$11:$C$158,3,),0)</f>
        <v>0</v>
      </c>
      <c r="AG2070" s="178">
        <f>IF(R2070&gt;0,VLOOKUP(H2070,Leistungszahlen!$A$11:$F$158,6,),IF(T2070&gt;0,VLOOKUP(H2070,Leistungszahlen!$A$11:$F$158,6,),0))</f>
        <v>0</v>
      </c>
      <c r="AH2070" s="179">
        <f t="shared" si="954"/>
        <v>0</v>
      </c>
      <c r="AI2070" s="179">
        <f t="shared" si="955"/>
        <v>0</v>
      </c>
      <c r="AJ2070" s="179">
        <f t="shared" si="956"/>
        <v>0</v>
      </c>
      <c r="AK2070" s="179">
        <f t="shared" si="957"/>
        <v>0</v>
      </c>
      <c r="AL2070" s="179">
        <f t="shared" si="958"/>
        <v>0</v>
      </c>
      <c r="AM2070" s="180" t="str">
        <f>IF(L2070=1,Stundensätze!$D$13,IF(L2070=2,Stundensätze!$D$17,IF(L2070=4,Stundensätze!$D$21,"")))</f>
        <v/>
      </c>
      <c r="AN2070" s="180" t="str">
        <f>IF(L2070=1,Stundensätze!$D$15,IF(L2070=2,Stundensätze!$D$19,IF(L2070=4,Stundensätze!$D$23,"")))</f>
        <v/>
      </c>
      <c r="AO2070" s="180">
        <f t="shared" si="939"/>
        <v>0</v>
      </c>
      <c r="AP2070" s="180">
        <f t="shared" si="940"/>
        <v>0</v>
      </c>
      <c r="AQ2070" s="192" t="str">
        <f t="shared" si="941"/>
        <v/>
      </c>
      <c r="AR2070" s="192" t="str">
        <f t="shared" si="942"/>
        <v/>
      </c>
      <c r="AS2070" s="193">
        <f t="shared" si="943"/>
        <v>0</v>
      </c>
      <c r="AT2070" s="258">
        <f>IF(K2070=0,0,VLOOKUP(K2070,Kostenstellen!A:B,2,FALSE))</f>
        <v>0</v>
      </c>
      <c r="AU2070" s="68" t="str">
        <f t="shared" si="950"/>
        <v/>
      </c>
      <c r="AV2070" s="68" t="str">
        <f t="shared" si="951"/>
        <v/>
      </c>
      <c r="AW2070" s="68">
        <f>IF(AF2070=0,0,VLOOKUP($H2070,Leistungszahlen!$A$11:$H$158,4,FALSE))</f>
        <v>0</v>
      </c>
      <c r="AX2070" s="68">
        <f>IF(AF2070=0,0,VLOOKUP($H2070,Leistungszahlen!$A$11:$H$158,5,FALSE))</f>
        <v>0</v>
      </c>
      <c r="AY2070" s="68">
        <f>IF(AG2070=0,0,VLOOKUP($H2070,Leistungszahlen!$A$11:$H$158,6,FALSE))</f>
        <v>0</v>
      </c>
      <c r="AZ2070" s="68">
        <f t="shared" si="952"/>
        <v>0</v>
      </c>
      <c r="BA2070" s="68">
        <f t="shared" si="953"/>
        <v>0</v>
      </c>
      <c r="BC2070" s="68">
        <f t="shared" si="944"/>
        <v>0</v>
      </c>
      <c r="BD2070" s="285"/>
    </row>
    <row r="2071" spans="1:56" s="68" customFormat="1">
      <c r="A2071" s="200"/>
      <c r="B2071" s="200"/>
      <c r="C2071" s="200"/>
      <c r="D2071" s="200"/>
      <c r="E2071" s="200"/>
      <c r="F2071" s="200"/>
      <c r="G2071" s="200"/>
      <c r="H2071" s="201"/>
      <c r="I2071" s="202"/>
      <c r="J2071" s="200"/>
      <c r="K2071" s="176"/>
      <c r="L2071" s="176"/>
      <c r="M2071" s="176"/>
      <c r="N2071" s="286"/>
      <c r="O2071" s="286"/>
      <c r="P2071" s="176"/>
      <c r="Q2071" s="203">
        <f t="shared" si="945"/>
        <v>0</v>
      </c>
      <c r="R2071" s="203">
        <f t="shared" si="946"/>
        <v>0</v>
      </c>
      <c r="S2071" s="203">
        <f t="shared" si="947"/>
        <v>0</v>
      </c>
      <c r="T2071" s="203">
        <f t="shared" si="948"/>
        <v>0</v>
      </c>
      <c r="U2071" s="203">
        <f t="shared" si="949"/>
        <v>0</v>
      </c>
      <c r="V2071" s="175">
        <f>IF(Q2071&gt;0,VLOOKUP(Q2071,Jahresfaktoren!$A$11:$B$24,2,),0)</f>
        <v>0</v>
      </c>
      <c r="W2071" s="175">
        <f>IF(R2071&gt;0,VLOOKUP(R2071,Jahresfaktoren!$D$11:$E$24,2,),0)</f>
        <v>0</v>
      </c>
      <c r="X2071" s="175">
        <f>IF(S2071&gt;0,VLOOKUP(S2071,Jahresfaktoren!$A$28:$B$29,2,),0)</f>
        <v>0</v>
      </c>
      <c r="Y2071" s="175">
        <f>IF(T2071&gt;0,VLOOKUP(T2071,Jahresfaktoren!$A$28:$B$29,2,),0)</f>
        <v>0</v>
      </c>
      <c r="Z2071" s="175">
        <f>IF(U2071&gt;0,VLOOKUP(U2071,Jahresfaktoren!$A$32:$B$33,2,),)</f>
        <v>0</v>
      </c>
      <c r="AA2071" s="177" t="str">
        <f t="shared" si="934"/>
        <v/>
      </c>
      <c r="AB2071" s="177" t="str">
        <f t="shared" si="935"/>
        <v/>
      </c>
      <c r="AC2071" s="177" t="str">
        <f t="shared" si="936"/>
        <v/>
      </c>
      <c r="AD2071" s="177" t="str">
        <f t="shared" si="937"/>
        <v/>
      </c>
      <c r="AE2071" s="177" t="str">
        <f t="shared" si="938"/>
        <v/>
      </c>
      <c r="AF2071" s="178">
        <f>IF(Q2071&gt;0,VLOOKUP(H2071,Leistungszahlen!$A$11:$C$158,3,),0)</f>
        <v>0</v>
      </c>
      <c r="AG2071" s="178">
        <f>IF(R2071&gt;0,VLOOKUP(H2071,Leistungszahlen!$A$11:$F$158,6,),IF(T2071&gt;0,VLOOKUP(H2071,Leistungszahlen!$A$11:$F$158,6,),0))</f>
        <v>0</v>
      </c>
      <c r="AH2071" s="179">
        <f t="shared" si="954"/>
        <v>0</v>
      </c>
      <c r="AI2071" s="179">
        <f t="shared" si="955"/>
        <v>0</v>
      </c>
      <c r="AJ2071" s="179">
        <f t="shared" si="956"/>
        <v>0</v>
      </c>
      <c r="AK2071" s="179">
        <f t="shared" si="957"/>
        <v>0</v>
      </c>
      <c r="AL2071" s="179">
        <f t="shared" si="958"/>
        <v>0</v>
      </c>
      <c r="AM2071" s="180" t="str">
        <f>IF(L2071=1,Stundensätze!$D$13,IF(L2071=2,Stundensätze!$D$17,IF(L2071=4,Stundensätze!$D$21,"")))</f>
        <v/>
      </c>
      <c r="AN2071" s="180" t="str">
        <f>IF(L2071=1,Stundensätze!$D$15,IF(L2071=2,Stundensätze!$D$19,IF(L2071=4,Stundensätze!$D$23,"")))</f>
        <v/>
      </c>
      <c r="AO2071" s="180">
        <f t="shared" si="939"/>
        <v>0</v>
      </c>
      <c r="AP2071" s="180">
        <f t="shared" si="940"/>
        <v>0</v>
      </c>
      <c r="AQ2071" s="192" t="str">
        <f t="shared" si="941"/>
        <v/>
      </c>
      <c r="AR2071" s="192" t="str">
        <f t="shared" si="942"/>
        <v/>
      </c>
      <c r="AS2071" s="193">
        <f t="shared" si="943"/>
        <v>0</v>
      </c>
      <c r="AT2071" s="258">
        <f>IF(K2071=0,0,VLOOKUP(K2071,Kostenstellen!A:B,2,FALSE))</f>
        <v>0</v>
      </c>
      <c r="AU2071" s="68" t="str">
        <f t="shared" si="950"/>
        <v/>
      </c>
      <c r="AV2071" s="68" t="str">
        <f t="shared" si="951"/>
        <v/>
      </c>
      <c r="AW2071" s="68">
        <f>IF(AF2071=0,0,VLOOKUP($H2071,Leistungszahlen!$A$11:$H$158,4,FALSE))</f>
        <v>0</v>
      </c>
      <c r="AX2071" s="68">
        <f>IF(AF2071=0,0,VLOOKUP($H2071,Leistungszahlen!$A$11:$H$158,5,FALSE))</f>
        <v>0</v>
      </c>
      <c r="AY2071" s="68">
        <f>IF(AG2071=0,0,VLOOKUP($H2071,Leistungszahlen!$A$11:$H$158,6,FALSE))</f>
        <v>0</v>
      </c>
      <c r="AZ2071" s="68">
        <f t="shared" si="952"/>
        <v>0</v>
      </c>
      <c r="BA2071" s="68">
        <f t="shared" si="953"/>
        <v>0</v>
      </c>
      <c r="BC2071" s="68">
        <f t="shared" si="944"/>
        <v>0</v>
      </c>
      <c r="BD2071" s="285"/>
    </row>
    <row r="2072" spans="1:56" s="68" customFormat="1">
      <c r="A2072" s="200"/>
      <c r="B2072" s="200"/>
      <c r="C2072" s="200"/>
      <c r="D2072" s="200"/>
      <c r="E2072" s="200"/>
      <c r="F2072" s="200"/>
      <c r="G2072" s="200"/>
      <c r="H2072" s="201"/>
      <c r="I2072" s="202"/>
      <c r="J2072" s="200"/>
      <c r="K2072" s="176"/>
      <c r="L2072" s="176"/>
      <c r="M2072" s="176"/>
      <c r="N2072" s="286"/>
      <c r="O2072" s="286"/>
      <c r="P2072" s="176"/>
      <c r="Q2072" s="203">
        <f t="shared" si="945"/>
        <v>0</v>
      </c>
      <c r="R2072" s="203">
        <f t="shared" si="946"/>
        <v>0</v>
      </c>
      <c r="S2072" s="203">
        <f t="shared" si="947"/>
        <v>0</v>
      </c>
      <c r="T2072" s="203">
        <f t="shared" si="948"/>
        <v>0</v>
      </c>
      <c r="U2072" s="203">
        <f t="shared" si="949"/>
        <v>0</v>
      </c>
      <c r="V2072" s="175">
        <f>IF(Q2072&gt;0,VLOOKUP(Q2072,Jahresfaktoren!$A$11:$B$24,2,),0)</f>
        <v>0</v>
      </c>
      <c r="W2072" s="175">
        <f>IF(R2072&gt;0,VLOOKUP(R2072,Jahresfaktoren!$D$11:$E$24,2,),0)</f>
        <v>0</v>
      </c>
      <c r="X2072" s="175">
        <f>IF(S2072&gt;0,VLOOKUP(S2072,Jahresfaktoren!$A$28:$B$29,2,),0)</f>
        <v>0</v>
      </c>
      <c r="Y2072" s="175">
        <f>IF(T2072&gt;0,VLOOKUP(T2072,Jahresfaktoren!$A$28:$B$29,2,),0)</f>
        <v>0</v>
      </c>
      <c r="Z2072" s="175">
        <f>IF(U2072&gt;0,VLOOKUP(U2072,Jahresfaktoren!$A$32:$B$33,2,),)</f>
        <v>0</v>
      </c>
      <c r="AA2072" s="177" t="str">
        <f t="shared" si="934"/>
        <v/>
      </c>
      <c r="AB2072" s="177" t="str">
        <f t="shared" si="935"/>
        <v/>
      </c>
      <c r="AC2072" s="177" t="str">
        <f t="shared" si="936"/>
        <v/>
      </c>
      <c r="AD2072" s="177" t="str">
        <f t="shared" si="937"/>
        <v/>
      </c>
      <c r="AE2072" s="177" t="str">
        <f t="shared" si="938"/>
        <v/>
      </c>
      <c r="AF2072" s="178">
        <f>IF(Q2072&gt;0,VLOOKUP(H2072,Leistungszahlen!$A$11:$C$158,3,),0)</f>
        <v>0</v>
      </c>
      <c r="AG2072" s="178">
        <f>IF(R2072&gt;0,VLOOKUP(H2072,Leistungszahlen!$A$11:$F$158,6,),IF(T2072&gt;0,VLOOKUP(H2072,Leistungszahlen!$A$11:$F$158,6,),0))</f>
        <v>0</v>
      </c>
      <c r="AH2072" s="179">
        <f t="shared" si="954"/>
        <v>0</v>
      </c>
      <c r="AI2072" s="179">
        <f t="shared" si="955"/>
        <v>0</v>
      </c>
      <c r="AJ2072" s="179">
        <f t="shared" si="956"/>
        <v>0</v>
      </c>
      <c r="AK2072" s="179">
        <f t="shared" si="957"/>
        <v>0</v>
      </c>
      <c r="AL2072" s="179">
        <f t="shared" si="958"/>
        <v>0</v>
      </c>
      <c r="AM2072" s="180" t="str">
        <f>IF(L2072=1,Stundensätze!$D$13,IF(L2072=2,Stundensätze!$D$17,IF(L2072=4,Stundensätze!$D$21,"")))</f>
        <v/>
      </c>
      <c r="AN2072" s="180" t="str">
        <f>IF(L2072=1,Stundensätze!$D$15,IF(L2072=2,Stundensätze!$D$19,IF(L2072=4,Stundensätze!$D$23,"")))</f>
        <v/>
      </c>
      <c r="AO2072" s="180">
        <f t="shared" si="939"/>
        <v>0</v>
      </c>
      <c r="AP2072" s="180">
        <f t="shared" si="940"/>
        <v>0</v>
      </c>
      <c r="AQ2072" s="192" t="str">
        <f t="shared" si="941"/>
        <v/>
      </c>
      <c r="AR2072" s="192" t="str">
        <f t="shared" si="942"/>
        <v/>
      </c>
      <c r="AS2072" s="193">
        <f t="shared" si="943"/>
        <v>0</v>
      </c>
      <c r="AT2072" s="258">
        <f>IF(K2072=0,0,VLOOKUP(K2072,Kostenstellen!A:B,2,FALSE))</f>
        <v>0</v>
      </c>
      <c r="AU2072" s="68" t="str">
        <f t="shared" si="950"/>
        <v/>
      </c>
      <c r="AV2072" s="68" t="str">
        <f t="shared" si="951"/>
        <v/>
      </c>
      <c r="AW2072" s="68">
        <f>IF(AF2072=0,0,VLOOKUP($H2072,Leistungszahlen!$A$11:$H$158,4,FALSE))</f>
        <v>0</v>
      </c>
      <c r="AX2072" s="68">
        <f>IF(AF2072=0,0,VLOOKUP($H2072,Leistungszahlen!$A$11:$H$158,5,FALSE))</f>
        <v>0</v>
      </c>
      <c r="AY2072" s="68">
        <f>IF(AG2072=0,0,VLOOKUP($H2072,Leistungszahlen!$A$11:$H$158,6,FALSE))</f>
        <v>0</v>
      </c>
      <c r="AZ2072" s="68">
        <f t="shared" si="952"/>
        <v>0</v>
      </c>
      <c r="BA2072" s="68">
        <f t="shared" si="953"/>
        <v>0</v>
      </c>
      <c r="BC2072" s="68">
        <f t="shared" si="944"/>
        <v>0</v>
      </c>
      <c r="BD2072" s="285"/>
    </row>
    <row r="2073" spans="1:56" s="68" customFormat="1">
      <c r="A2073" s="200"/>
      <c r="B2073" s="200"/>
      <c r="C2073" s="200"/>
      <c r="D2073" s="200"/>
      <c r="E2073" s="200"/>
      <c r="F2073" s="200"/>
      <c r="G2073" s="200"/>
      <c r="H2073" s="201"/>
      <c r="I2073" s="202"/>
      <c r="J2073" s="200"/>
      <c r="K2073" s="176"/>
      <c r="L2073" s="176"/>
      <c r="M2073" s="176"/>
      <c r="N2073" s="286"/>
      <c r="O2073" s="286"/>
      <c r="P2073" s="176"/>
      <c r="Q2073" s="203">
        <f t="shared" si="945"/>
        <v>0</v>
      </c>
      <c r="R2073" s="203">
        <f t="shared" si="946"/>
        <v>0</v>
      </c>
      <c r="S2073" s="203">
        <f t="shared" si="947"/>
        <v>0</v>
      </c>
      <c r="T2073" s="203">
        <f t="shared" si="948"/>
        <v>0</v>
      </c>
      <c r="U2073" s="203">
        <f t="shared" si="949"/>
        <v>0</v>
      </c>
      <c r="V2073" s="175">
        <f>IF(Q2073&gt;0,VLOOKUP(Q2073,Jahresfaktoren!$A$11:$B$24,2,),0)</f>
        <v>0</v>
      </c>
      <c r="W2073" s="175">
        <f>IF(R2073&gt;0,VLOOKUP(R2073,Jahresfaktoren!$D$11:$E$24,2,),0)</f>
        <v>0</v>
      </c>
      <c r="X2073" s="175">
        <f>IF(S2073&gt;0,VLOOKUP(S2073,Jahresfaktoren!$A$28:$B$29,2,),0)</f>
        <v>0</v>
      </c>
      <c r="Y2073" s="175">
        <f>IF(T2073&gt;0,VLOOKUP(T2073,Jahresfaktoren!$A$28:$B$29,2,),0)</f>
        <v>0</v>
      </c>
      <c r="Z2073" s="175">
        <f>IF(U2073&gt;0,VLOOKUP(U2073,Jahresfaktoren!$A$32:$B$33,2,),)</f>
        <v>0</v>
      </c>
      <c r="AA2073" s="177" t="str">
        <f t="shared" si="934"/>
        <v/>
      </c>
      <c r="AB2073" s="177" t="str">
        <f t="shared" si="935"/>
        <v/>
      </c>
      <c r="AC2073" s="177" t="str">
        <f t="shared" si="936"/>
        <v/>
      </c>
      <c r="AD2073" s="177" t="str">
        <f t="shared" si="937"/>
        <v/>
      </c>
      <c r="AE2073" s="177" t="str">
        <f t="shared" si="938"/>
        <v/>
      </c>
      <c r="AF2073" s="178">
        <f>IF(Q2073&gt;0,VLOOKUP(H2073,Leistungszahlen!$A$11:$C$158,3,),0)</f>
        <v>0</v>
      </c>
      <c r="AG2073" s="178">
        <f>IF(R2073&gt;0,VLOOKUP(H2073,Leistungszahlen!$A$11:$F$158,6,),IF(T2073&gt;0,VLOOKUP(H2073,Leistungszahlen!$A$11:$F$158,6,),0))</f>
        <v>0</v>
      </c>
      <c r="AH2073" s="179">
        <f t="shared" si="954"/>
        <v>0</v>
      </c>
      <c r="AI2073" s="179">
        <f t="shared" si="955"/>
        <v>0</v>
      </c>
      <c r="AJ2073" s="179">
        <f t="shared" si="956"/>
        <v>0</v>
      </c>
      <c r="AK2073" s="179">
        <f t="shared" si="957"/>
        <v>0</v>
      </c>
      <c r="AL2073" s="179">
        <f t="shared" si="958"/>
        <v>0</v>
      </c>
      <c r="AM2073" s="180" t="str">
        <f>IF(L2073=1,Stundensätze!$D$13,IF(L2073=2,Stundensätze!$D$17,IF(L2073=4,Stundensätze!$D$21,"")))</f>
        <v/>
      </c>
      <c r="AN2073" s="180" t="str">
        <f>IF(L2073=1,Stundensätze!$D$15,IF(L2073=2,Stundensätze!$D$19,IF(L2073=4,Stundensätze!$D$23,"")))</f>
        <v/>
      </c>
      <c r="AO2073" s="180">
        <f t="shared" si="939"/>
        <v>0</v>
      </c>
      <c r="AP2073" s="180">
        <f t="shared" si="940"/>
        <v>0</v>
      </c>
      <c r="AQ2073" s="192" t="str">
        <f t="shared" si="941"/>
        <v/>
      </c>
      <c r="AR2073" s="192" t="str">
        <f t="shared" si="942"/>
        <v/>
      </c>
      <c r="AS2073" s="193">
        <f t="shared" si="943"/>
        <v>0</v>
      </c>
      <c r="AT2073" s="258">
        <f>IF(K2073=0,0,VLOOKUP(K2073,Kostenstellen!A:B,2,FALSE))</f>
        <v>0</v>
      </c>
      <c r="AU2073" s="68" t="str">
        <f t="shared" si="950"/>
        <v/>
      </c>
      <c r="AV2073" s="68" t="str">
        <f t="shared" si="951"/>
        <v/>
      </c>
      <c r="AW2073" s="68">
        <f>IF(AF2073=0,0,VLOOKUP($H2073,Leistungszahlen!$A$11:$H$158,4,FALSE))</f>
        <v>0</v>
      </c>
      <c r="AX2073" s="68">
        <f>IF(AF2073=0,0,VLOOKUP($H2073,Leistungszahlen!$A$11:$H$158,5,FALSE))</f>
        <v>0</v>
      </c>
      <c r="AY2073" s="68">
        <f>IF(AG2073=0,0,VLOOKUP($H2073,Leistungszahlen!$A$11:$H$158,6,FALSE))</f>
        <v>0</v>
      </c>
      <c r="AZ2073" s="68">
        <f t="shared" si="952"/>
        <v>0</v>
      </c>
      <c r="BA2073" s="68">
        <f t="shared" si="953"/>
        <v>0</v>
      </c>
      <c r="BC2073" s="68">
        <f t="shared" si="944"/>
        <v>0</v>
      </c>
      <c r="BD2073" s="285"/>
    </row>
    <row r="2074" spans="1:56" s="68" customFormat="1">
      <c r="A2074" s="200"/>
      <c r="B2074" s="200"/>
      <c r="C2074" s="200"/>
      <c r="D2074" s="200"/>
      <c r="E2074" s="200"/>
      <c r="F2074" s="200"/>
      <c r="G2074" s="200"/>
      <c r="H2074" s="201"/>
      <c r="I2074" s="202"/>
      <c r="J2074" s="200"/>
      <c r="K2074" s="176"/>
      <c r="L2074" s="176"/>
      <c r="M2074" s="176"/>
      <c r="N2074" s="286"/>
      <c r="O2074" s="286"/>
      <c r="P2074" s="176"/>
      <c r="Q2074" s="203">
        <f t="shared" si="945"/>
        <v>0</v>
      </c>
      <c r="R2074" s="203">
        <f t="shared" si="946"/>
        <v>0</v>
      </c>
      <c r="S2074" s="203">
        <f t="shared" si="947"/>
        <v>0</v>
      </c>
      <c r="T2074" s="203">
        <f t="shared" si="948"/>
        <v>0</v>
      </c>
      <c r="U2074" s="203">
        <f t="shared" si="949"/>
        <v>0</v>
      </c>
      <c r="V2074" s="175">
        <f>IF(Q2074&gt;0,VLOOKUP(Q2074,Jahresfaktoren!$A$11:$B$24,2,),0)</f>
        <v>0</v>
      </c>
      <c r="W2074" s="175">
        <f>IF(R2074&gt;0,VLOOKUP(R2074,Jahresfaktoren!$D$11:$E$24,2,),0)</f>
        <v>0</v>
      </c>
      <c r="X2074" s="175">
        <f>IF(S2074&gt;0,VLOOKUP(S2074,Jahresfaktoren!$A$28:$B$29,2,),0)</f>
        <v>0</v>
      </c>
      <c r="Y2074" s="175">
        <f>IF(T2074&gt;0,VLOOKUP(T2074,Jahresfaktoren!$A$28:$B$29,2,),0)</f>
        <v>0</v>
      </c>
      <c r="Z2074" s="175">
        <f>IF(U2074&gt;0,VLOOKUP(U2074,Jahresfaktoren!$A$32:$B$33,2,),)</f>
        <v>0</v>
      </c>
      <c r="AA2074" s="177" t="str">
        <f t="shared" si="934"/>
        <v/>
      </c>
      <c r="AB2074" s="177" t="str">
        <f t="shared" si="935"/>
        <v/>
      </c>
      <c r="AC2074" s="177" t="str">
        <f t="shared" si="936"/>
        <v/>
      </c>
      <c r="AD2074" s="177" t="str">
        <f t="shared" si="937"/>
        <v/>
      </c>
      <c r="AE2074" s="177" t="str">
        <f t="shared" si="938"/>
        <v/>
      </c>
      <c r="AF2074" s="178">
        <f>IF(Q2074&gt;0,VLOOKUP(H2074,Leistungszahlen!$A$11:$C$158,3,),0)</f>
        <v>0</v>
      </c>
      <c r="AG2074" s="178">
        <f>IF(R2074&gt;0,VLOOKUP(H2074,Leistungszahlen!$A$11:$F$158,6,),IF(T2074&gt;0,VLOOKUP(H2074,Leistungszahlen!$A$11:$F$158,6,),0))</f>
        <v>0</v>
      </c>
      <c r="AH2074" s="179">
        <f t="shared" si="954"/>
        <v>0</v>
      </c>
      <c r="AI2074" s="179">
        <f t="shared" si="955"/>
        <v>0</v>
      </c>
      <c r="AJ2074" s="179">
        <f t="shared" si="956"/>
        <v>0</v>
      </c>
      <c r="AK2074" s="179">
        <f t="shared" si="957"/>
        <v>0</v>
      </c>
      <c r="AL2074" s="179">
        <f t="shared" si="958"/>
        <v>0</v>
      </c>
      <c r="AM2074" s="180" t="str">
        <f>IF(L2074=1,Stundensätze!$D$13,IF(L2074=2,Stundensätze!$D$17,IF(L2074=4,Stundensätze!$D$21,"")))</f>
        <v/>
      </c>
      <c r="AN2074" s="180" t="str">
        <f>IF(L2074=1,Stundensätze!$D$15,IF(L2074=2,Stundensätze!$D$19,IF(L2074=4,Stundensätze!$D$23,"")))</f>
        <v/>
      </c>
      <c r="AO2074" s="180">
        <f t="shared" si="939"/>
        <v>0</v>
      </c>
      <c r="AP2074" s="180">
        <f t="shared" si="940"/>
        <v>0</v>
      </c>
      <c r="AQ2074" s="192" t="str">
        <f t="shared" si="941"/>
        <v/>
      </c>
      <c r="AR2074" s="192" t="str">
        <f t="shared" si="942"/>
        <v/>
      </c>
      <c r="AS2074" s="193">
        <f t="shared" si="943"/>
        <v>0</v>
      </c>
      <c r="AT2074" s="258">
        <f>IF(K2074=0,0,VLOOKUP(K2074,Kostenstellen!A:B,2,FALSE))</f>
        <v>0</v>
      </c>
      <c r="AU2074" s="68" t="str">
        <f t="shared" si="950"/>
        <v/>
      </c>
      <c r="AV2074" s="68" t="str">
        <f t="shared" si="951"/>
        <v/>
      </c>
      <c r="AW2074" s="68">
        <f>IF(AF2074=0,0,VLOOKUP($H2074,Leistungszahlen!$A$11:$H$158,4,FALSE))</f>
        <v>0</v>
      </c>
      <c r="AX2074" s="68">
        <f>IF(AF2074=0,0,VLOOKUP($H2074,Leistungszahlen!$A$11:$H$158,5,FALSE))</f>
        <v>0</v>
      </c>
      <c r="AY2074" s="68">
        <f>IF(AG2074=0,0,VLOOKUP($H2074,Leistungszahlen!$A$11:$H$158,6,FALSE))</f>
        <v>0</v>
      </c>
      <c r="AZ2074" s="68">
        <f t="shared" si="952"/>
        <v>0</v>
      </c>
      <c r="BA2074" s="68">
        <f t="shared" si="953"/>
        <v>0</v>
      </c>
      <c r="BC2074" s="68">
        <f t="shared" si="944"/>
        <v>0</v>
      </c>
      <c r="BD2074" s="285"/>
    </row>
    <row r="2075" spans="1:56" s="68" customFormat="1">
      <c r="A2075" s="200"/>
      <c r="B2075" s="200"/>
      <c r="C2075" s="200"/>
      <c r="D2075" s="200"/>
      <c r="E2075" s="200"/>
      <c r="F2075" s="200"/>
      <c r="G2075" s="200"/>
      <c r="H2075" s="201"/>
      <c r="I2075" s="202"/>
      <c r="J2075" s="200"/>
      <c r="K2075" s="176"/>
      <c r="L2075" s="176"/>
      <c r="M2075" s="176"/>
      <c r="N2075" s="286"/>
      <c r="O2075" s="286"/>
      <c r="P2075" s="176"/>
      <c r="Q2075" s="203">
        <f t="shared" si="945"/>
        <v>0</v>
      </c>
      <c r="R2075" s="203">
        <f t="shared" si="946"/>
        <v>0</v>
      </c>
      <c r="S2075" s="203">
        <f t="shared" si="947"/>
        <v>0</v>
      </c>
      <c r="T2075" s="203">
        <f t="shared" si="948"/>
        <v>0</v>
      </c>
      <c r="U2075" s="203">
        <f t="shared" si="949"/>
        <v>0</v>
      </c>
      <c r="V2075" s="175">
        <f>IF(Q2075&gt;0,VLOOKUP(Q2075,Jahresfaktoren!$A$11:$B$24,2,),0)</f>
        <v>0</v>
      </c>
      <c r="W2075" s="175">
        <f>IF(R2075&gt;0,VLOOKUP(R2075,Jahresfaktoren!$D$11:$E$24,2,),0)</f>
        <v>0</v>
      </c>
      <c r="X2075" s="175">
        <f>IF(S2075&gt;0,VLOOKUP(S2075,Jahresfaktoren!$A$28:$B$29,2,),0)</f>
        <v>0</v>
      </c>
      <c r="Y2075" s="175">
        <f>IF(T2075&gt;0,VLOOKUP(T2075,Jahresfaktoren!$A$28:$B$29,2,),0)</f>
        <v>0</v>
      </c>
      <c r="Z2075" s="175">
        <f>IF(U2075&gt;0,VLOOKUP(U2075,Jahresfaktoren!$A$32:$B$33,2,),)</f>
        <v>0</v>
      </c>
      <c r="AA2075" s="177" t="str">
        <f t="shared" si="934"/>
        <v/>
      </c>
      <c r="AB2075" s="177" t="str">
        <f t="shared" si="935"/>
        <v/>
      </c>
      <c r="AC2075" s="177" t="str">
        <f t="shared" si="936"/>
        <v/>
      </c>
      <c r="AD2075" s="177" t="str">
        <f t="shared" si="937"/>
        <v/>
      </c>
      <c r="AE2075" s="177" t="str">
        <f t="shared" si="938"/>
        <v/>
      </c>
      <c r="AF2075" s="178">
        <f>IF(Q2075&gt;0,VLOOKUP(H2075,Leistungszahlen!$A$11:$C$158,3,),0)</f>
        <v>0</v>
      </c>
      <c r="AG2075" s="178">
        <f>IF(R2075&gt;0,VLOOKUP(H2075,Leistungszahlen!$A$11:$F$158,6,),IF(T2075&gt;0,VLOOKUP(H2075,Leistungszahlen!$A$11:$F$158,6,),0))</f>
        <v>0</v>
      </c>
      <c r="AH2075" s="179">
        <f t="shared" si="954"/>
        <v>0</v>
      </c>
      <c r="AI2075" s="179">
        <f t="shared" si="955"/>
        <v>0</v>
      </c>
      <c r="AJ2075" s="179">
        <f t="shared" si="956"/>
        <v>0</v>
      </c>
      <c r="AK2075" s="179">
        <f t="shared" si="957"/>
        <v>0</v>
      </c>
      <c r="AL2075" s="179">
        <f t="shared" si="958"/>
        <v>0</v>
      </c>
      <c r="AM2075" s="180" t="str">
        <f>IF(L2075=1,Stundensätze!$D$13,IF(L2075=2,Stundensätze!$D$17,IF(L2075=4,Stundensätze!$D$21,"")))</f>
        <v/>
      </c>
      <c r="AN2075" s="180" t="str">
        <f>IF(L2075=1,Stundensätze!$D$15,IF(L2075=2,Stundensätze!$D$19,IF(L2075=4,Stundensätze!$D$23,"")))</f>
        <v/>
      </c>
      <c r="AO2075" s="180">
        <f t="shared" si="939"/>
        <v>0</v>
      </c>
      <c r="AP2075" s="180">
        <f t="shared" si="940"/>
        <v>0</v>
      </c>
      <c r="AQ2075" s="192" t="str">
        <f t="shared" si="941"/>
        <v/>
      </c>
      <c r="AR2075" s="192" t="str">
        <f t="shared" si="942"/>
        <v/>
      </c>
      <c r="AS2075" s="193">
        <f t="shared" si="943"/>
        <v>0</v>
      </c>
      <c r="AT2075" s="258">
        <f>IF(K2075=0,0,VLOOKUP(K2075,Kostenstellen!A:B,2,FALSE))</f>
        <v>0</v>
      </c>
      <c r="AU2075" s="68" t="str">
        <f t="shared" si="950"/>
        <v/>
      </c>
      <c r="AV2075" s="68" t="str">
        <f t="shared" si="951"/>
        <v/>
      </c>
      <c r="AW2075" s="68">
        <f>IF(AF2075=0,0,VLOOKUP($H2075,Leistungszahlen!$A$11:$H$158,4,FALSE))</f>
        <v>0</v>
      </c>
      <c r="AX2075" s="68">
        <f>IF(AF2075=0,0,VLOOKUP($H2075,Leistungszahlen!$A$11:$H$158,5,FALSE))</f>
        <v>0</v>
      </c>
      <c r="AY2075" s="68">
        <f>IF(AG2075=0,0,VLOOKUP($H2075,Leistungszahlen!$A$11:$H$158,6,FALSE))</f>
        <v>0</v>
      </c>
      <c r="AZ2075" s="68">
        <f t="shared" si="952"/>
        <v>0</v>
      </c>
      <c r="BA2075" s="68">
        <f t="shared" si="953"/>
        <v>0</v>
      </c>
      <c r="BC2075" s="68">
        <f t="shared" si="944"/>
        <v>0</v>
      </c>
      <c r="BD2075" s="285"/>
    </row>
    <row r="2076" spans="1:56" s="68" customFormat="1">
      <c r="A2076" s="200"/>
      <c r="B2076" s="200"/>
      <c r="C2076" s="200"/>
      <c r="D2076" s="200"/>
      <c r="E2076" s="200"/>
      <c r="F2076" s="200"/>
      <c r="G2076" s="200"/>
      <c r="H2076" s="201"/>
      <c r="I2076" s="202"/>
      <c r="J2076" s="200"/>
      <c r="K2076" s="176"/>
      <c r="L2076" s="176"/>
      <c r="M2076" s="176"/>
      <c r="N2076" s="286"/>
      <c r="O2076" s="286"/>
      <c r="P2076" s="176"/>
      <c r="Q2076" s="203">
        <f t="shared" si="945"/>
        <v>0</v>
      </c>
      <c r="R2076" s="203">
        <f t="shared" si="946"/>
        <v>0</v>
      </c>
      <c r="S2076" s="203">
        <f t="shared" si="947"/>
        <v>0</v>
      </c>
      <c r="T2076" s="203">
        <f t="shared" si="948"/>
        <v>0</v>
      </c>
      <c r="U2076" s="203">
        <f t="shared" si="949"/>
        <v>0</v>
      </c>
      <c r="V2076" s="175">
        <f>IF(Q2076&gt;0,VLOOKUP(Q2076,Jahresfaktoren!$A$11:$B$24,2,),0)</f>
        <v>0</v>
      </c>
      <c r="W2076" s="175">
        <f>IF(R2076&gt;0,VLOOKUP(R2076,Jahresfaktoren!$D$11:$E$24,2,),0)</f>
        <v>0</v>
      </c>
      <c r="X2076" s="175">
        <f>IF(S2076&gt;0,VLOOKUP(S2076,Jahresfaktoren!$A$28:$B$29,2,),0)</f>
        <v>0</v>
      </c>
      <c r="Y2076" s="175">
        <f>IF(T2076&gt;0,VLOOKUP(T2076,Jahresfaktoren!$A$28:$B$29,2,),0)</f>
        <v>0</v>
      </c>
      <c r="Z2076" s="175">
        <f>IF(U2076&gt;0,VLOOKUP(U2076,Jahresfaktoren!$A$32:$B$33,2,),)</f>
        <v>0</v>
      </c>
      <c r="AA2076" s="177" t="str">
        <f t="shared" si="934"/>
        <v/>
      </c>
      <c r="AB2076" s="177" t="str">
        <f t="shared" si="935"/>
        <v/>
      </c>
      <c r="AC2076" s="177" t="str">
        <f t="shared" si="936"/>
        <v/>
      </c>
      <c r="AD2076" s="177" t="str">
        <f t="shared" si="937"/>
        <v/>
      </c>
      <c r="AE2076" s="177" t="str">
        <f t="shared" si="938"/>
        <v/>
      </c>
      <c r="AF2076" s="178">
        <f>IF(Q2076&gt;0,VLOOKUP(H2076,Leistungszahlen!$A$11:$C$158,3,),0)</f>
        <v>0</v>
      </c>
      <c r="AG2076" s="178">
        <f>IF(R2076&gt;0,VLOOKUP(H2076,Leistungszahlen!$A$11:$F$158,6,),IF(T2076&gt;0,VLOOKUP(H2076,Leistungszahlen!$A$11:$F$158,6,),0))</f>
        <v>0</v>
      </c>
      <c r="AH2076" s="179">
        <f t="shared" si="954"/>
        <v>0</v>
      </c>
      <c r="AI2076" s="179">
        <f t="shared" si="955"/>
        <v>0</v>
      </c>
      <c r="AJ2076" s="179">
        <f t="shared" si="956"/>
        <v>0</v>
      </c>
      <c r="AK2076" s="179">
        <f t="shared" si="957"/>
        <v>0</v>
      </c>
      <c r="AL2076" s="179">
        <f t="shared" si="958"/>
        <v>0</v>
      </c>
      <c r="AM2076" s="180" t="str">
        <f>IF(L2076=1,Stundensätze!$D$13,IF(L2076=2,Stundensätze!$D$17,IF(L2076=4,Stundensätze!$D$21,"")))</f>
        <v/>
      </c>
      <c r="AN2076" s="180" t="str">
        <f>IF(L2076=1,Stundensätze!$D$15,IF(L2076=2,Stundensätze!$D$19,IF(L2076=4,Stundensätze!$D$23,"")))</f>
        <v/>
      </c>
      <c r="AO2076" s="180">
        <f t="shared" si="939"/>
        <v>0</v>
      </c>
      <c r="AP2076" s="180">
        <f t="shared" si="940"/>
        <v>0</v>
      </c>
      <c r="AQ2076" s="192" t="str">
        <f t="shared" si="941"/>
        <v/>
      </c>
      <c r="AR2076" s="192" t="str">
        <f t="shared" si="942"/>
        <v/>
      </c>
      <c r="AS2076" s="193">
        <f t="shared" si="943"/>
        <v>0</v>
      </c>
      <c r="AT2076" s="258">
        <f>IF(K2076=0,0,VLOOKUP(K2076,Kostenstellen!A:B,2,FALSE))</f>
        <v>0</v>
      </c>
      <c r="AU2076" s="68" t="str">
        <f t="shared" si="950"/>
        <v/>
      </c>
      <c r="AV2076" s="68" t="str">
        <f t="shared" si="951"/>
        <v/>
      </c>
      <c r="AW2076" s="68">
        <f>IF(AF2076=0,0,VLOOKUP($H2076,Leistungszahlen!$A$11:$H$158,4,FALSE))</f>
        <v>0</v>
      </c>
      <c r="AX2076" s="68">
        <f>IF(AF2076=0,0,VLOOKUP($H2076,Leistungszahlen!$A$11:$H$158,5,FALSE))</f>
        <v>0</v>
      </c>
      <c r="AY2076" s="68">
        <f>IF(AG2076=0,0,VLOOKUP($H2076,Leistungszahlen!$A$11:$H$158,6,FALSE))</f>
        <v>0</v>
      </c>
      <c r="AZ2076" s="68">
        <f t="shared" si="952"/>
        <v>0</v>
      </c>
      <c r="BA2076" s="68">
        <f t="shared" si="953"/>
        <v>0</v>
      </c>
      <c r="BC2076" s="68">
        <f t="shared" si="944"/>
        <v>0</v>
      </c>
      <c r="BD2076" s="285"/>
    </row>
    <row r="2077" spans="1:56" s="68" customFormat="1">
      <c r="A2077" s="200"/>
      <c r="B2077" s="200"/>
      <c r="C2077" s="200"/>
      <c r="D2077" s="200"/>
      <c r="E2077" s="200"/>
      <c r="F2077" s="200"/>
      <c r="G2077" s="200"/>
      <c r="H2077" s="201"/>
      <c r="I2077" s="202"/>
      <c r="J2077" s="200"/>
      <c r="K2077" s="176"/>
      <c r="L2077" s="176"/>
      <c r="M2077" s="176"/>
      <c r="N2077" s="286"/>
      <c r="O2077" s="286"/>
      <c r="P2077" s="176"/>
      <c r="Q2077" s="203">
        <f t="shared" si="945"/>
        <v>0</v>
      </c>
      <c r="R2077" s="203">
        <f t="shared" si="946"/>
        <v>0</v>
      </c>
      <c r="S2077" s="203">
        <f t="shared" si="947"/>
        <v>0</v>
      </c>
      <c r="T2077" s="203">
        <f t="shared" si="948"/>
        <v>0</v>
      </c>
      <c r="U2077" s="203">
        <f t="shared" si="949"/>
        <v>0</v>
      </c>
      <c r="V2077" s="175">
        <f>IF(Q2077&gt;0,VLOOKUP(Q2077,Jahresfaktoren!$A$11:$B$24,2,),0)</f>
        <v>0</v>
      </c>
      <c r="W2077" s="175">
        <f>IF(R2077&gt;0,VLOOKUP(R2077,Jahresfaktoren!$D$11:$E$24,2,),0)</f>
        <v>0</v>
      </c>
      <c r="X2077" s="175">
        <f>IF(S2077&gt;0,VLOOKUP(S2077,Jahresfaktoren!$A$28:$B$29,2,),0)</f>
        <v>0</v>
      </c>
      <c r="Y2077" s="175">
        <f>IF(T2077&gt;0,VLOOKUP(T2077,Jahresfaktoren!$A$28:$B$29,2,),0)</f>
        <v>0</v>
      </c>
      <c r="Z2077" s="175">
        <f>IF(U2077&gt;0,VLOOKUP(U2077,Jahresfaktoren!$A$32:$B$33,2,),)</f>
        <v>0</v>
      </c>
      <c r="AA2077" s="177" t="str">
        <f t="shared" si="934"/>
        <v/>
      </c>
      <c r="AB2077" s="177" t="str">
        <f t="shared" si="935"/>
        <v/>
      </c>
      <c r="AC2077" s="177" t="str">
        <f t="shared" si="936"/>
        <v/>
      </c>
      <c r="AD2077" s="177" t="str">
        <f t="shared" si="937"/>
        <v/>
      </c>
      <c r="AE2077" s="177" t="str">
        <f t="shared" si="938"/>
        <v/>
      </c>
      <c r="AF2077" s="178">
        <f>IF(Q2077&gt;0,VLOOKUP(H2077,Leistungszahlen!$A$11:$C$158,3,),0)</f>
        <v>0</v>
      </c>
      <c r="AG2077" s="178">
        <f>IF(R2077&gt;0,VLOOKUP(H2077,Leistungszahlen!$A$11:$F$158,6,),IF(T2077&gt;0,VLOOKUP(H2077,Leistungszahlen!$A$11:$F$158,6,),0))</f>
        <v>0</v>
      </c>
      <c r="AH2077" s="179">
        <f t="shared" si="954"/>
        <v>0</v>
      </c>
      <c r="AI2077" s="179">
        <f t="shared" si="955"/>
        <v>0</v>
      </c>
      <c r="AJ2077" s="179">
        <f t="shared" si="956"/>
        <v>0</v>
      </c>
      <c r="AK2077" s="179">
        <f t="shared" si="957"/>
        <v>0</v>
      </c>
      <c r="AL2077" s="179">
        <f t="shared" si="958"/>
        <v>0</v>
      </c>
      <c r="AM2077" s="180" t="str">
        <f>IF(L2077=1,Stundensätze!$D$13,IF(L2077=2,Stundensätze!$D$17,IF(L2077=4,Stundensätze!$D$21,"")))</f>
        <v/>
      </c>
      <c r="AN2077" s="180" t="str">
        <f>IF(L2077=1,Stundensätze!$D$15,IF(L2077=2,Stundensätze!$D$19,IF(L2077=4,Stundensätze!$D$23,"")))</f>
        <v/>
      </c>
      <c r="AO2077" s="180">
        <f t="shared" si="939"/>
        <v>0</v>
      </c>
      <c r="AP2077" s="180">
        <f t="shared" si="940"/>
        <v>0</v>
      </c>
      <c r="AQ2077" s="192" t="str">
        <f t="shared" si="941"/>
        <v/>
      </c>
      <c r="AR2077" s="192" t="str">
        <f t="shared" si="942"/>
        <v/>
      </c>
      <c r="AS2077" s="193">
        <f t="shared" si="943"/>
        <v>0</v>
      </c>
      <c r="AT2077" s="258">
        <f>IF(K2077=0,0,VLOOKUP(K2077,Kostenstellen!A:B,2,FALSE))</f>
        <v>0</v>
      </c>
      <c r="AU2077" s="68" t="str">
        <f t="shared" si="950"/>
        <v/>
      </c>
      <c r="AV2077" s="68" t="str">
        <f t="shared" si="951"/>
        <v/>
      </c>
      <c r="AW2077" s="68">
        <f>IF(AF2077=0,0,VLOOKUP($H2077,Leistungszahlen!$A$11:$H$158,4,FALSE))</f>
        <v>0</v>
      </c>
      <c r="AX2077" s="68">
        <f>IF(AF2077=0,0,VLOOKUP($H2077,Leistungszahlen!$A$11:$H$158,5,FALSE))</f>
        <v>0</v>
      </c>
      <c r="AY2077" s="68">
        <f>IF(AG2077=0,0,VLOOKUP($H2077,Leistungszahlen!$A$11:$H$158,6,FALSE))</f>
        <v>0</v>
      </c>
      <c r="AZ2077" s="68">
        <f t="shared" si="952"/>
        <v>0</v>
      </c>
      <c r="BA2077" s="68">
        <f t="shared" si="953"/>
        <v>0</v>
      </c>
      <c r="BC2077" s="68">
        <f t="shared" si="944"/>
        <v>0</v>
      </c>
      <c r="BD2077" s="285"/>
    </row>
    <row r="2078" spans="1:56" s="68" customFormat="1">
      <c r="A2078" s="200"/>
      <c r="B2078" s="200"/>
      <c r="C2078" s="200"/>
      <c r="D2078" s="200"/>
      <c r="E2078" s="200"/>
      <c r="F2078" s="200"/>
      <c r="G2078" s="200"/>
      <c r="H2078" s="201"/>
      <c r="I2078" s="202"/>
      <c r="J2078" s="200"/>
      <c r="K2078" s="176"/>
      <c r="L2078" s="176"/>
      <c r="M2078" s="176"/>
      <c r="N2078" s="286"/>
      <c r="O2078" s="286"/>
      <c r="P2078" s="176"/>
      <c r="Q2078" s="203">
        <f t="shared" si="945"/>
        <v>0</v>
      </c>
      <c r="R2078" s="203">
        <f t="shared" si="946"/>
        <v>0</v>
      </c>
      <c r="S2078" s="203">
        <f t="shared" si="947"/>
        <v>0</v>
      </c>
      <c r="T2078" s="203">
        <f t="shared" si="948"/>
        <v>0</v>
      </c>
      <c r="U2078" s="203">
        <f t="shared" si="949"/>
        <v>0</v>
      </c>
      <c r="V2078" s="175">
        <f>IF(Q2078&gt;0,VLOOKUP(Q2078,Jahresfaktoren!$A$11:$B$24,2,),0)</f>
        <v>0</v>
      </c>
      <c r="W2078" s="175">
        <f>IF(R2078&gt;0,VLOOKUP(R2078,Jahresfaktoren!$D$11:$E$24,2,),0)</f>
        <v>0</v>
      </c>
      <c r="X2078" s="175">
        <f>IF(S2078&gt;0,VLOOKUP(S2078,Jahresfaktoren!$A$28:$B$29,2,),0)</f>
        <v>0</v>
      </c>
      <c r="Y2078" s="175">
        <f>IF(T2078&gt;0,VLOOKUP(T2078,Jahresfaktoren!$A$28:$B$29,2,),0)</f>
        <v>0</v>
      </c>
      <c r="Z2078" s="175">
        <f>IF(U2078&gt;0,VLOOKUP(U2078,Jahresfaktoren!$A$32:$B$33,2,),)</f>
        <v>0</v>
      </c>
      <c r="AA2078" s="177" t="str">
        <f t="shared" si="934"/>
        <v/>
      </c>
      <c r="AB2078" s="177" t="str">
        <f t="shared" si="935"/>
        <v/>
      </c>
      <c r="AC2078" s="177" t="str">
        <f t="shared" si="936"/>
        <v/>
      </c>
      <c r="AD2078" s="177" t="str">
        <f t="shared" si="937"/>
        <v/>
      </c>
      <c r="AE2078" s="177" t="str">
        <f t="shared" si="938"/>
        <v/>
      </c>
      <c r="AF2078" s="178">
        <f>IF(Q2078&gt;0,VLOOKUP(H2078,Leistungszahlen!$A$11:$C$158,3,),0)</f>
        <v>0</v>
      </c>
      <c r="AG2078" s="178">
        <f>IF(R2078&gt;0,VLOOKUP(H2078,Leistungszahlen!$A$11:$F$158,6,),IF(T2078&gt;0,VLOOKUP(H2078,Leistungszahlen!$A$11:$F$158,6,),0))</f>
        <v>0</v>
      </c>
      <c r="AH2078" s="179">
        <f t="shared" si="954"/>
        <v>0</v>
      </c>
      <c r="AI2078" s="179">
        <f t="shared" si="955"/>
        <v>0</v>
      </c>
      <c r="AJ2078" s="179">
        <f t="shared" si="956"/>
        <v>0</v>
      </c>
      <c r="AK2078" s="179">
        <f t="shared" si="957"/>
        <v>0</v>
      </c>
      <c r="AL2078" s="179">
        <f t="shared" si="958"/>
        <v>0</v>
      </c>
      <c r="AM2078" s="180" t="str">
        <f>IF(L2078=1,Stundensätze!$D$13,IF(L2078=2,Stundensätze!$D$17,IF(L2078=4,Stundensätze!$D$21,"")))</f>
        <v/>
      </c>
      <c r="AN2078" s="180" t="str">
        <f>IF(L2078=1,Stundensätze!$D$15,IF(L2078=2,Stundensätze!$D$19,IF(L2078=4,Stundensätze!$D$23,"")))</f>
        <v/>
      </c>
      <c r="AO2078" s="180">
        <f t="shared" si="939"/>
        <v>0</v>
      </c>
      <c r="AP2078" s="180">
        <f t="shared" si="940"/>
        <v>0</v>
      </c>
      <c r="AQ2078" s="192" t="str">
        <f t="shared" si="941"/>
        <v/>
      </c>
      <c r="AR2078" s="192" t="str">
        <f t="shared" si="942"/>
        <v/>
      </c>
      <c r="AS2078" s="193">
        <f t="shared" si="943"/>
        <v>0</v>
      </c>
      <c r="AT2078" s="258">
        <f>IF(K2078=0,0,VLOOKUP(K2078,Kostenstellen!A:B,2,FALSE))</f>
        <v>0</v>
      </c>
      <c r="AU2078" s="68" t="str">
        <f t="shared" si="950"/>
        <v/>
      </c>
      <c r="AV2078" s="68" t="str">
        <f t="shared" si="951"/>
        <v/>
      </c>
      <c r="AW2078" s="68">
        <f>IF(AF2078=0,0,VLOOKUP($H2078,Leistungszahlen!$A$11:$H$158,4,FALSE))</f>
        <v>0</v>
      </c>
      <c r="AX2078" s="68">
        <f>IF(AF2078=0,0,VLOOKUP($H2078,Leistungszahlen!$A$11:$H$158,5,FALSE))</f>
        <v>0</v>
      </c>
      <c r="AY2078" s="68">
        <f>IF(AG2078=0,0,VLOOKUP($H2078,Leistungszahlen!$A$11:$H$158,6,FALSE))</f>
        <v>0</v>
      </c>
      <c r="AZ2078" s="68">
        <f t="shared" si="952"/>
        <v>0</v>
      </c>
      <c r="BA2078" s="68">
        <f t="shared" si="953"/>
        <v>0</v>
      </c>
      <c r="BC2078" s="68">
        <f t="shared" si="944"/>
        <v>0</v>
      </c>
      <c r="BD2078" s="285"/>
    </row>
    <row r="2079" spans="1:56" s="68" customFormat="1">
      <c r="A2079" s="200"/>
      <c r="B2079" s="200"/>
      <c r="C2079" s="200"/>
      <c r="D2079" s="200"/>
      <c r="E2079" s="200"/>
      <c r="F2079" s="200"/>
      <c r="G2079" s="200"/>
      <c r="H2079" s="201"/>
      <c r="I2079" s="202"/>
      <c r="J2079" s="200"/>
      <c r="K2079" s="176"/>
      <c r="L2079" s="176"/>
      <c r="M2079" s="176"/>
      <c r="N2079" s="286"/>
      <c r="O2079" s="286"/>
      <c r="P2079" s="176"/>
      <c r="Q2079" s="203">
        <f t="shared" si="945"/>
        <v>0</v>
      </c>
      <c r="R2079" s="203">
        <f t="shared" si="946"/>
        <v>0</v>
      </c>
      <c r="S2079" s="203">
        <f t="shared" si="947"/>
        <v>0</v>
      </c>
      <c r="T2079" s="203">
        <f t="shared" si="948"/>
        <v>0</v>
      </c>
      <c r="U2079" s="203">
        <f t="shared" si="949"/>
        <v>0</v>
      </c>
      <c r="V2079" s="175">
        <f>IF(Q2079&gt;0,VLOOKUP(Q2079,Jahresfaktoren!$A$11:$B$24,2,),0)</f>
        <v>0</v>
      </c>
      <c r="W2079" s="175">
        <f>IF(R2079&gt;0,VLOOKUP(R2079,Jahresfaktoren!$D$11:$E$24,2,),0)</f>
        <v>0</v>
      </c>
      <c r="X2079" s="175">
        <f>IF(S2079&gt;0,VLOOKUP(S2079,Jahresfaktoren!$A$28:$B$29,2,),0)</f>
        <v>0</v>
      </c>
      <c r="Y2079" s="175">
        <f>IF(T2079&gt;0,VLOOKUP(T2079,Jahresfaktoren!$A$28:$B$29,2,),0)</f>
        <v>0</v>
      </c>
      <c r="Z2079" s="175">
        <f>IF(U2079&gt;0,VLOOKUP(U2079,Jahresfaktoren!$A$32:$B$33,2,),)</f>
        <v>0</v>
      </c>
      <c r="AA2079" s="177" t="str">
        <f t="shared" si="934"/>
        <v/>
      </c>
      <c r="AB2079" s="177" t="str">
        <f t="shared" si="935"/>
        <v/>
      </c>
      <c r="AC2079" s="177" t="str">
        <f t="shared" si="936"/>
        <v/>
      </c>
      <c r="AD2079" s="177" t="str">
        <f t="shared" si="937"/>
        <v/>
      </c>
      <c r="AE2079" s="177" t="str">
        <f t="shared" si="938"/>
        <v/>
      </c>
      <c r="AF2079" s="178">
        <f>IF(Q2079&gt;0,VLOOKUP(H2079,Leistungszahlen!$A$11:$C$158,3,),0)</f>
        <v>0</v>
      </c>
      <c r="AG2079" s="178">
        <f>IF(R2079&gt;0,VLOOKUP(H2079,Leistungszahlen!$A$11:$F$158,6,),IF(T2079&gt;0,VLOOKUP(H2079,Leistungszahlen!$A$11:$F$158,6,),0))</f>
        <v>0</v>
      </c>
      <c r="AH2079" s="179">
        <f t="shared" si="954"/>
        <v>0</v>
      </c>
      <c r="AI2079" s="179">
        <f t="shared" si="955"/>
        <v>0</v>
      </c>
      <c r="AJ2079" s="179">
        <f t="shared" si="956"/>
        <v>0</v>
      </c>
      <c r="AK2079" s="179">
        <f t="shared" si="957"/>
        <v>0</v>
      </c>
      <c r="AL2079" s="179">
        <f t="shared" si="958"/>
        <v>0</v>
      </c>
      <c r="AM2079" s="180" t="str">
        <f>IF(L2079=1,Stundensätze!$D$13,IF(L2079=2,Stundensätze!$D$17,IF(L2079=4,Stundensätze!$D$21,"")))</f>
        <v/>
      </c>
      <c r="AN2079" s="180" t="str">
        <f>IF(L2079=1,Stundensätze!$D$15,IF(L2079=2,Stundensätze!$D$19,IF(L2079=4,Stundensätze!$D$23,"")))</f>
        <v/>
      </c>
      <c r="AO2079" s="180">
        <f t="shared" si="939"/>
        <v>0</v>
      </c>
      <c r="AP2079" s="180">
        <f t="shared" si="940"/>
        <v>0</v>
      </c>
      <c r="AQ2079" s="192" t="str">
        <f t="shared" si="941"/>
        <v/>
      </c>
      <c r="AR2079" s="192" t="str">
        <f t="shared" si="942"/>
        <v/>
      </c>
      <c r="AS2079" s="193">
        <f t="shared" si="943"/>
        <v>0</v>
      </c>
      <c r="AT2079" s="258">
        <f>IF(K2079=0,0,VLOOKUP(K2079,Kostenstellen!A:B,2,FALSE))</f>
        <v>0</v>
      </c>
      <c r="AU2079" s="68" t="str">
        <f t="shared" si="950"/>
        <v/>
      </c>
      <c r="AV2079" s="68" t="str">
        <f t="shared" si="951"/>
        <v/>
      </c>
      <c r="AW2079" s="68">
        <f>IF(AF2079=0,0,VLOOKUP($H2079,Leistungszahlen!$A$11:$H$158,4,FALSE))</f>
        <v>0</v>
      </c>
      <c r="AX2079" s="68">
        <f>IF(AF2079=0,0,VLOOKUP($H2079,Leistungszahlen!$A$11:$H$158,5,FALSE))</f>
        <v>0</v>
      </c>
      <c r="AY2079" s="68">
        <f>IF(AG2079=0,0,VLOOKUP($H2079,Leistungszahlen!$A$11:$H$158,6,FALSE))</f>
        <v>0</v>
      </c>
      <c r="AZ2079" s="68">
        <f t="shared" si="952"/>
        <v>0</v>
      </c>
      <c r="BA2079" s="68">
        <f t="shared" si="953"/>
        <v>0</v>
      </c>
      <c r="BC2079" s="68">
        <f t="shared" si="944"/>
        <v>0</v>
      </c>
      <c r="BD2079" s="285"/>
    </row>
    <row r="2080" spans="1:56" s="68" customFormat="1">
      <c r="A2080" s="200"/>
      <c r="B2080" s="200"/>
      <c r="C2080" s="200"/>
      <c r="D2080" s="200"/>
      <c r="E2080" s="200"/>
      <c r="F2080" s="200"/>
      <c r="G2080" s="200"/>
      <c r="H2080" s="201"/>
      <c r="I2080" s="202"/>
      <c r="J2080" s="200"/>
      <c r="K2080" s="176"/>
      <c r="L2080" s="176"/>
      <c r="M2080" s="176"/>
      <c r="N2080" s="286"/>
      <c r="O2080" s="286"/>
      <c r="P2080" s="176"/>
      <c r="Q2080" s="203">
        <f t="shared" si="945"/>
        <v>0</v>
      </c>
      <c r="R2080" s="203">
        <f t="shared" si="946"/>
        <v>0</v>
      </c>
      <c r="S2080" s="203">
        <f t="shared" si="947"/>
        <v>0</v>
      </c>
      <c r="T2080" s="203">
        <f t="shared" si="948"/>
        <v>0</v>
      </c>
      <c r="U2080" s="203">
        <f t="shared" si="949"/>
        <v>0</v>
      </c>
      <c r="V2080" s="175">
        <f>IF(Q2080&gt;0,VLOOKUP(Q2080,Jahresfaktoren!$A$11:$B$24,2,),0)</f>
        <v>0</v>
      </c>
      <c r="W2080" s="175">
        <f>IF(R2080&gt;0,VLOOKUP(R2080,Jahresfaktoren!$D$11:$E$24,2,),0)</f>
        <v>0</v>
      </c>
      <c r="X2080" s="175">
        <f>IF(S2080&gt;0,VLOOKUP(S2080,Jahresfaktoren!$A$28:$B$29,2,),0)</f>
        <v>0</v>
      </c>
      <c r="Y2080" s="175">
        <f>IF(T2080&gt;0,VLOOKUP(T2080,Jahresfaktoren!$A$28:$B$29,2,),0)</f>
        <v>0</v>
      </c>
      <c r="Z2080" s="175">
        <f>IF(U2080&gt;0,VLOOKUP(U2080,Jahresfaktoren!$A$32:$B$33,2,),)</f>
        <v>0</v>
      </c>
      <c r="AA2080" s="177" t="str">
        <f t="shared" si="934"/>
        <v/>
      </c>
      <c r="AB2080" s="177" t="str">
        <f t="shared" si="935"/>
        <v/>
      </c>
      <c r="AC2080" s="177" t="str">
        <f t="shared" si="936"/>
        <v/>
      </c>
      <c r="AD2080" s="177" t="str">
        <f t="shared" si="937"/>
        <v/>
      </c>
      <c r="AE2080" s="177" t="str">
        <f t="shared" si="938"/>
        <v/>
      </c>
      <c r="AF2080" s="178">
        <f>IF(Q2080&gt;0,VLOOKUP(H2080,Leistungszahlen!$A$11:$C$158,3,),0)</f>
        <v>0</v>
      </c>
      <c r="AG2080" s="178">
        <f>IF(R2080&gt;0,VLOOKUP(H2080,Leistungszahlen!$A$11:$F$158,6,),IF(T2080&gt;0,VLOOKUP(H2080,Leistungszahlen!$A$11:$F$158,6,),0))</f>
        <v>0</v>
      </c>
      <c r="AH2080" s="179">
        <f t="shared" si="954"/>
        <v>0</v>
      </c>
      <c r="AI2080" s="179">
        <f t="shared" si="955"/>
        <v>0</v>
      </c>
      <c r="AJ2080" s="179">
        <f t="shared" si="956"/>
        <v>0</v>
      </c>
      <c r="AK2080" s="179">
        <f t="shared" si="957"/>
        <v>0</v>
      </c>
      <c r="AL2080" s="179">
        <f t="shared" si="958"/>
        <v>0</v>
      </c>
      <c r="AM2080" s="180" t="str">
        <f>IF(L2080=1,Stundensätze!$D$13,IF(L2080=2,Stundensätze!$D$17,IF(L2080=4,Stundensätze!$D$21,"")))</f>
        <v/>
      </c>
      <c r="AN2080" s="180" t="str">
        <f>IF(L2080=1,Stundensätze!$D$15,IF(L2080=2,Stundensätze!$D$19,IF(L2080=4,Stundensätze!$D$23,"")))</f>
        <v/>
      </c>
      <c r="AO2080" s="180">
        <f t="shared" si="939"/>
        <v>0</v>
      </c>
      <c r="AP2080" s="180">
        <f t="shared" si="940"/>
        <v>0</v>
      </c>
      <c r="AQ2080" s="192" t="str">
        <f t="shared" si="941"/>
        <v/>
      </c>
      <c r="AR2080" s="192" t="str">
        <f t="shared" si="942"/>
        <v/>
      </c>
      <c r="AS2080" s="193">
        <f t="shared" si="943"/>
        <v>0</v>
      </c>
      <c r="AT2080" s="258">
        <f>IF(K2080=0,0,VLOOKUP(K2080,Kostenstellen!A:B,2,FALSE))</f>
        <v>0</v>
      </c>
      <c r="AU2080" s="68" t="str">
        <f t="shared" si="950"/>
        <v/>
      </c>
      <c r="AV2080" s="68" t="str">
        <f t="shared" si="951"/>
        <v/>
      </c>
      <c r="AW2080" s="68">
        <f>IF(AF2080=0,0,VLOOKUP($H2080,Leistungszahlen!$A$11:$H$158,4,FALSE))</f>
        <v>0</v>
      </c>
      <c r="AX2080" s="68">
        <f>IF(AF2080=0,0,VLOOKUP($H2080,Leistungszahlen!$A$11:$H$158,5,FALSE))</f>
        <v>0</v>
      </c>
      <c r="AY2080" s="68">
        <f>IF(AG2080=0,0,VLOOKUP($H2080,Leistungszahlen!$A$11:$H$158,6,FALSE))</f>
        <v>0</v>
      </c>
      <c r="AZ2080" s="68">
        <f t="shared" si="952"/>
        <v>0</v>
      </c>
      <c r="BA2080" s="68">
        <f t="shared" si="953"/>
        <v>0</v>
      </c>
      <c r="BC2080" s="68">
        <f t="shared" si="944"/>
        <v>0</v>
      </c>
      <c r="BD2080" s="285"/>
    </row>
    <row r="2081" spans="1:56" s="68" customFormat="1">
      <c r="A2081" s="200"/>
      <c r="B2081" s="200"/>
      <c r="C2081" s="200"/>
      <c r="D2081" s="200"/>
      <c r="E2081" s="200"/>
      <c r="F2081" s="200"/>
      <c r="G2081" s="200"/>
      <c r="H2081" s="201"/>
      <c r="I2081" s="202"/>
      <c r="J2081" s="200"/>
      <c r="K2081" s="176"/>
      <c r="L2081" s="176"/>
      <c r="M2081" s="176"/>
      <c r="N2081" s="286"/>
      <c r="O2081" s="286"/>
      <c r="P2081" s="176"/>
      <c r="Q2081" s="203">
        <f t="shared" si="945"/>
        <v>0</v>
      </c>
      <c r="R2081" s="203">
        <f t="shared" si="946"/>
        <v>0</v>
      </c>
      <c r="S2081" s="203">
        <f t="shared" si="947"/>
        <v>0</v>
      </c>
      <c r="T2081" s="203">
        <f t="shared" si="948"/>
        <v>0</v>
      </c>
      <c r="U2081" s="203">
        <f t="shared" si="949"/>
        <v>0</v>
      </c>
      <c r="V2081" s="175">
        <f>IF(Q2081&gt;0,VLOOKUP(Q2081,Jahresfaktoren!$A$11:$B$24,2,),0)</f>
        <v>0</v>
      </c>
      <c r="W2081" s="175">
        <f>IF(R2081&gt;0,VLOOKUP(R2081,Jahresfaktoren!$D$11:$E$24,2,),0)</f>
        <v>0</v>
      </c>
      <c r="X2081" s="175">
        <f>IF(S2081&gt;0,VLOOKUP(S2081,Jahresfaktoren!$A$28:$B$29,2,),0)</f>
        <v>0</v>
      </c>
      <c r="Y2081" s="175">
        <f>IF(T2081&gt;0,VLOOKUP(T2081,Jahresfaktoren!$A$28:$B$29,2,),0)</f>
        <v>0</v>
      </c>
      <c r="Z2081" s="175">
        <f>IF(U2081&gt;0,VLOOKUP(U2081,Jahresfaktoren!$A$32:$B$33,2,),)</f>
        <v>0</v>
      </c>
      <c r="AA2081" s="177" t="str">
        <f t="shared" si="934"/>
        <v/>
      </c>
      <c r="AB2081" s="177" t="str">
        <f t="shared" si="935"/>
        <v/>
      </c>
      <c r="AC2081" s="177" t="str">
        <f t="shared" si="936"/>
        <v/>
      </c>
      <c r="AD2081" s="177" t="str">
        <f t="shared" si="937"/>
        <v/>
      </c>
      <c r="AE2081" s="177" t="str">
        <f t="shared" si="938"/>
        <v/>
      </c>
      <c r="AF2081" s="178">
        <f>IF(Q2081&gt;0,VLOOKUP(H2081,Leistungszahlen!$A$11:$C$158,3,),0)</f>
        <v>0</v>
      </c>
      <c r="AG2081" s="178">
        <f>IF(R2081&gt;0,VLOOKUP(H2081,Leistungszahlen!$A$11:$F$158,6,),IF(T2081&gt;0,VLOOKUP(H2081,Leistungszahlen!$A$11:$F$158,6,),0))</f>
        <v>0</v>
      </c>
      <c r="AH2081" s="179">
        <f t="shared" si="954"/>
        <v>0</v>
      </c>
      <c r="AI2081" s="179">
        <f t="shared" si="955"/>
        <v>0</v>
      </c>
      <c r="AJ2081" s="179">
        <f t="shared" si="956"/>
        <v>0</v>
      </c>
      <c r="AK2081" s="179">
        <f t="shared" si="957"/>
        <v>0</v>
      </c>
      <c r="AL2081" s="179">
        <f t="shared" si="958"/>
        <v>0</v>
      </c>
      <c r="AM2081" s="180" t="str">
        <f>IF(L2081=1,Stundensätze!$D$13,IF(L2081=2,Stundensätze!$D$17,IF(L2081=4,Stundensätze!$D$21,"")))</f>
        <v/>
      </c>
      <c r="AN2081" s="180" t="str">
        <f>IF(L2081=1,Stundensätze!$D$15,IF(L2081=2,Stundensätze!$D$19,IF(L2081=4,Stundensätze!$D$23,"")))</f>
        <v/>
      </c>
      <c r="AO2081" s="180">
        <f t="shared" si="939"/>
        <v>0</v>
      </c>
      <c r="AP2081" s="180">
        <f t="shared" si="940"/>
        <v>0</v>
      </c>
      <c r="AQ2081" s="192" t="str">
        <f t="shared" si="941"/>
        <v/>
      </c>
      <c r="AR2081" s="192" t="str">
        <f t="shared" si="942"/>
        <v/>
      </c>
      <c r="AS2081" s="193">
        <f t="shared" si="943"/>
        <v>0</v>
      </c>
      <c r="AT2081" s="258">
        <f>IF(K2081=0,0,VLOOKUP(K2081,Kostenstellen!A:B,2,FALSE))</f>
        <v>0</v>
      </c>
      <c r="AU2081" s="68" t="str">
        <f t="shared" si="950"/>
        <v/>
      </c>
      <c r="AV2081" s="68" t="str">
        <f t="shared" si="951"/>
        <v/>
      </c>
      <c r="AW2081" s="68">
        <f>IF(AF2081=0,0,VLOOKUP($H2081,Leistungszahlen!$A$11:$H$158,4,FALSE))</f>
        <v>0</v>
      </c>
      <c r="AX2081" s="68">
        <f>IF(AF2081=0,0,VLOOKUP($H2081,Leistungszahlen!$A$11:$H$158,5,FALSE))</f>
        <v>0</v>
      </c>
      <c r="AY2081" s="68">
        <f>IF(AG2081=0,0,VLOOKUP($H2081,Leistungszahlen!$A$11:$H$158,6,FALSE))</f>
        <v>0</v>
      </c>
      <c r="AZ2081" s="68">
        <f t="shared" si="952"/>
        <v>0</v>
      </c>
      <c r="BA2081" s="68">
        <f t="shared" si="953"/>
        <v>0</v>
      </c>
      <c r="BC2081" s="68">
        <f t="shared" si="944"/>
        <v>0</v>
      </c>
      <c r="BD2081" s="285"/>
    </row>
    <row r="2082" spans="1:56" s="68" customFormat="1">
      <c r="A2082" s="200"/>
      <c r="B2082" s="200"/>
      <c r="C2082" s="200"/>
      <c r="D2082" s="200"/>
      <c r="E2082" s="200"/>
      <c r="F2082" s="200"/>
      <c r="G2082" s="200"/>
      <c r="H2082" s="201"/>
      <c r="I2082" s="202"/>
      <c r="J2082" s="200"/>
      <c r="K2082" s="176"/>
      <c r="L2082" s="176"/>
      <c r="M2082" s="176"/>
      <c r="N2082" s="286"/>
      <c r="O2082" s="286"/>
      <c r="P2082" s="176"/>
      <c r="Q2082" s="203">
        <f t="shared" si="945"/>
        <v>0</v>
      </c>
      <c r="R2082" s="203">
        <f t="shared" si="946"/>
        <v>0</v>
      </c>
      <c r="S2082" s="203">
        <f t="shared" si="947"/>
        <v>0</v>
      </c>
      <c r="T2082" s="203">
        <f t="shared" si="948"/>
        <v>0</v>
      </c>
      <c r="U2082" s="203">
        <f t="shared" si="949"/>
        <v>0</v>
      </c>
      <c r="V2082" s="175">
        <f>IF(Q2082&gt;0,VLOOKUP(Q2082,Jahresfaktoren!$A$11:$B$24,2,),0)</f>
        <v>0</v>
      </c>
      <c r="W2082" s="175">
        <f>IF(R2082&gt;0,VLOOKUP(R2082,Jahresfaktoren!$D$11:$E$24,2,),0)</f>
        <v>0</v>
      </c>
      <c r="X2082" s="175">
        <f>IF(S2082&gt;0,VLOOKUP(S2082,Jahresfaktoren!$A$28:$B$29,2,),0)</f>
        <v>0</v>
      </c>
      <c r="Y2082" s="175">
        <f>IF(T2082&gt;0,VLOOKUP(T2082,Jahresfaktoren!$A$28:$B$29,2,),0)</f>
        <v>0</v>
      </c>
      <c r="Z2082" s="175">
        <f>IF(U2082&gt;0,VLOOKUP(U2082,Jahresfaktoren!$A$32:$B$33,2,),)</f>
        <v>0</v>
      </c>
      <c r="AA2082" s="177" t="str">
        <f t="shared" si="934"/>
        <v/>
      </c>
      <c r="AB2082" s="177" t="str">
        <f t="shared" si="935"/>
        <v/>
      </c>
      <c r="AC2082" s="177" t="str">
        <f t="shared" si="936"/>
        <v/>
      </c>
      <c r="AD2082" s="177" t="str">
        <f t="shared" si="937"/>
        <v/>
      </c>
      <c r="AE2082" s="177" t="str">
        <f t="shared" si="938"/>
        <v/>
      </c>
      <c r="AF2082" s="178">
        <f>IF(Q2082&gt;0,VLOOKUP(H2082,Leistungszahlen!$A$11:$C$158,3,),0)</f>
        <v>0</v>
      </c>
      <c r="AG2082" s="178">
        <f>IF(R2082&gt;0,VLOOKUP(H2082,Leistungszahlen!$A$11:$F$158,6,),IF(T2082&gt;0,VLOOKUP(H2082,Leistungszahlen!$A$11:$F$158,6,),0))</f>
        <v>0</v>
      </c>
      <c r="AH2082" s="179">
        <f t="shared" si="954"/>
        <v>0</v>
      </c>
      <c r="AI2082" s="179">
        <f t="shared" si="955"/>
        <v>0</v>
      </c>
      <c r="AJ2082" s="179">
        <f t="shared" si="956"/>
        <v>0</v>
      </c>
      <c r="AK2082" s="179">
        <f t="shared" si="957"/>
        <v>0</v>
      </c>
      <c r="AL2082" s="179">
        <f t="shared" si="958"/>
        <v>0</v>
      </c>
      <c r="AM2082" s="180" t="str">
        <f>IF(L2082=1,Stundensätze!$D$13,IF(L2082=2,Stundensätze!$D$17,IF(L2082=4,Stundensätze!$D$21,"")))</f>
        <v/>
      </c>
      <c r="AN2082" s="180" t="str">
        <f>IF(L2082=1,Stundensätze!$D$15,IF(L2082=2,Stundensätze!$D$19,IF(L2082=4,Stundensätze!$D$23,"")))</f>
        <v/>
      </c>
      <c r="AO2082" s="180">
        <f t="shared" si="939"/>
        <v>0</v>
      </c>
      <c r="AP2082" s="180">
        <f t="shared" si="940"/>
        <v>0</v>
      </c>
      <c r="AQ2082" s="192" t="str">
        <f t="shared" si="941"/>
        <v/>
      </c>
      <c r="AR2082" s="192" t="str">
        <f t="shared" si="942"/>
        <v/>
      </c>
      <c r="AS2082" s="193">
        <f t="shared" si="943"/>
        <v>0</v>
      </c>
      <c r="AT2082" s="258">
        <f>IF(K2082=0,0,VLOOKUP(K2082,Kostenstellen!A:B,2,FALSE))</f>
        <v>0</v>
      </c>
      <c r="AU2082" s="68" t="str">
        <f t="shared" si="950"/>
        <v/>
      </c>
      <c r="AV2082" s="68" t="str">
        <f t="shared" si="951"/>
        <v/>
      </c>
      <c r="AW2082" s="68">
        <f>IF(AF2082=0,0,VLOOKUP($H2082,Leistungszahlen!$A$11:$H$158,4,FALSE))</f>
        <v>0</v>
      </c>
      <c r="AX2082" s="68">
        <f>IF(AF2082=0,0,VLOOKUP($H2082,Leistungszahlen!$A$11:$H$158,5,FALSE))</f>
        <v>0</v>
      </c>
      <c r="AY2082" s="68">
        <f>IF(AG2082=0,0,VLOOKUP($H2082,Leistungszahlen!$A$11:$H$158,6,FALSE))</f>
        <v>0</v>
      </c>
      <c r="AZ2082" s="68">
        <f t="shared" si="952"/>
        <v>0</v>
      </c>
      <c r="BA2082" s="68">
        <f t="shared" si="953"/>
        <v>0</v>
      </c>
      <c r="BC2082" s="68">
        <f t="shared" si="944"/>
        <v>0</v>
      </c>
      <c r="BD2082" s="285"/>
    </row>
    <row r="2083" spans="1:56" s="68" customFormat="1">
      <c r="A2083" s="200"/>
      <c r="B2083" s="200"/>
      <c r="C2083" s="200"/>
      <c r="D2083" s="200"/>
      <c r="E2083" s="200"/>
      <c r="F2083" s="200"/>
      <c r="G2083" s="200"/>
      <c r="H2083" s="201"/>
      <c r="I2083" s="202"/>
      <c r="J2083" s="200"/>
      <c r="K2083" s="176"/>
      <c r="L2083" s="176"/>
      <c r="M2083" s="176"/>
      <c r="N2083" s="286"/>
      <c r="O2083" s="286"/>
      <c r="P2083" s="176"/>
      <c r="Q2083" s="203">
        <f t="shared" si="945"/>
        <v>0</v>
      </c>
      <c r="R2083" s="203">
        <f t="shared" si="946"/>
        <v>0</v>
      </c>
      <c r="S2083" s="203">
        <f t="shared" si="947"/>
        <v>0</v>
      </c>
      <c r="T2083" s="203">
        <f t="shared" si="948"/>
        <v>0</v>
      </c>
      <c r="U2083" s="203">
        <f t="shared" si="949"/>
        <v>0</v>
      </c>
      <c r="V2083" s="175">
        <f>IF(Q2083&gt;0,VLOOKUP(Q2083,Jahresfaktoren!$A$11:$B$24,2,),0)</f>
        <v>0</v>
      </c>
      <c r="W2083" s="175">
        <f>IF(R2083&gt;0,VLOOKUP(R2083,Jahresfaktoren!$D$11:$E$24,2,),0)</f>
        <v>0</v>
      </c>
      <c r="X2083" s="175">
        <f>IF(S2083&gt;0,VLOOKUP(S2083,Jahresfaktoren!$A$28:$B$29,2,),0)</f>
        <v>0</v>
      </c>
      <c r="Y2083" s="175">
        <f>IF(T2083&gt;0,VLOOKUP(T2083,Jahresfaktoren!$A$28:$B$29,2,),0)</f>
        <v>0</v>
      </c>
      <c r="Z2083" s="175">
        <f>IF(U2083&gt;0,VLOOKUP(U2083,Jahresfaktoren!$A$32:$B$33,2,),)</f>
        <v>0</v>
      </c>
      <c r="AA2083" s="177" t="str">
        <f t="shared" si="934"/>
        <v/>
      </c>
      <c r="AB2083" s="177" t="str">
        <f t="shared" si="935"/>
        <v/>
      </c>
      <c r="AC2083" s="177" t="str">
        <f t="shared" si="936"/>
        <v/>
      </c>
      <c r="AD2083" s="177" t="str">
        <f t="shared" si="937"/>
        <v/>
      </c>
      <c r="AE2083" s="177" t="str">
        <f t="shared" si="938"/>
        <v/>
      </c>
      <c r="AF2083" s="178">
        <f>IF(Q2083&gt;0,VLOOKUP(H2083,Leistungszahlen!$A$11:$C$158,3,),0)</f>
        <v>0</v>
      </c>
      <c r="AG2083" s="178">
        <f>IF(R2083&gt;0,VLOOKUP(H2083,Leistungszahlen!$A$11:$F$158,6,),IF(T2083&gt;0,VLOOKUP(H2083,Leistungszahlen!$A$11:$F$158,6,),0))</f>
        <v>0</v>
      </c>
      <c r="AH2083" s="179">
        <f t="shared" si="954"/>
        <v>0</v>
      </c>
      <c r="AI2083" s="179">
        <f t="shared" si="955"/>
        <v>0</v>
      </c>
      <c r="AJ2083" s="179">
        <f t="shared" si="956"/>
        <v>0</v>
      </c>
      <c r="AK2083" s="179">
        <f t="shared" si="957"/>
        <v>0</v>
      </c>
      <c r="AL2083" s="179">
        <f t="shared" si="958"/>
        <v>0</v>
      </c>
      <c r="AM2083" s="180" t="str">
        <f>IF(L2083=1,Stundensätze!$D$13,IF(L2083=2,Stundensätze!$D$17,IF(L2083=4,Stundensätze!$D$21,"")))</f>
        <v/>
      </c>
      <c r="AN2083" s="180" t="str">
        <f>IF(L2083=1,Stundensätze!$D$15,IF(L2083=2,Stundensätze!$D$19,IF(L2083=4,Stundensätze!$D$23,"")))</f>
        <v/>
      </c>
      <c r="AO2083" s="180">
        <f t="shared" si="939"/>
        <v>0</v>
      </c>
      <c r="AP2083" s="180">
        <f t="shared" si="940"/>
        <v>0</v>
      </c>
      <c r="AQ2083" s="192" t="str">
        <f t="shared" si="941"/>
        <v/>
      </c>
      <c r="AR2083" s="192" t="str">
        <f t="shared" si="942"/>
        <v/>
      </c>
      <c r="AS2083" s="193">
        <f t="shared" si="943"/>
        <v>0</v>
      </c>
      <c r="AT2083" s="258">
        <f>IF(K2083=0,0,VLOOKUP(K2083,Kostenstellen!A:B,2,FALSE))</f>
        <v>0</v>
      </c>
      <c r="AU2083" s="68" t="str">
        <f t="shared" si="950"/>
        <v/>
      </c>
      <c r="AV2083" s="68" t="str">
        <f t="shared" si="951"/>
        <v/>
      </c>
      <c r="AW2083" s="68">
        <f>IF(AF2083=0,0,VLOOKUP($H2083,Leistungszahlen!$A$11:$H$158,4,FALSE))</f>
        <v>0</v>
      </c>
      <c r="AX2083" s="68">
        <f>IF(AF2083=0,0,VLOOKUP($H2083,Leistungszahlen!$A$11:$H$158,5,FALSE))</f>
        <v>0</v>
      </c>
      <c r="AY2083" s="68">
        <f>IF(AG2083=0,0,VLOOKUP($H2083,Leistungszahlen!$A$11:$H$158,6,FALSE))</f>
        <v>0</v>
      </c>
      <c r="AZ2083" s="68">
        <f t="shared" si="952"/>
        <v>0</v>
      </c>
      <c r="BA2083" s="68">
        <f t="shared" si="953"/>
        <v>0</v>
      </c>
      <c r="BC2083" s="68">
        <f t="shared" si="944"/>
        <v>0</v>
      </c>
      <c r="BD2083" s="285"/>
    </row>
    <row r="2084" spans="1:56" s="68" customFormat="1">
      <c r="A2084" s="200"/>
      <c r="B2084" s="200"/>
      <c r="C2084" s="200"/>
      <c r="D2084" s="200"/>
      <c r="E2084" s="200"/>
      <c r="F2084" s="200"/>
      <c r="G2084" s="200"/>
      <c r="H2084" s="201"/>
      <c r="I2084" s="202"/>
      <c r="J2084" s="200"/>
      <c r="K2084" s="176"/>
      <c r="L2084" s="176"/>
      <c r="M2084" s="176"/>
      <c r="N2084" s="286"/>
      <c r="O2084" s="286"/>
      <c r="P2084" s="176"/>
      <c r="Q2084" s="203">
        <f t="shared" si="945"/>
        <v>0</v>
      </c>
      <c r="R2084" s="203">
        <f t="shared" si="946"/>
        <v>0</v>
      </c>
      <c r="S2084" s="203">
        <f t="shared" si="947"/>
        <v>0</v>
      </c>
      <c r="T2084" s="203">
        <f t="shared" si="948"/>
        <v>0</v>
      </c>
      <c r="U2084" s="203">
        <f t="shared" si="949"/>
        <v>0</v>
      </c>
      <c r="V2084" s="175">
        <f>IF(Q2084&gt;0,VLOOKUP(Q2084,Jahresfaktoren!$A$11:$B$24,2,),0)</f>
        <v>0</v>
      </c>
      <c r="W2084" s="175">
        <f>IF(R2084&gt;0,VLOOKUP(R2084,Jahresfaktoren!$D$11:$E$24,2,),0)</f>
        <v>0</v>
      </c>
      <c r="X2084" s="175">
        <f>IF(S2084&gt;0,VLOOKUP(S2084,Jahresfaktoren!$A$28:$B$29,2,),0)</f>
        <v>0</v>
      </c>
      <c r="Y2084" s="175">
        <f>IF(T2084&gt;0,VLOOKUP(T2084,Jahresfaktoren!$A$28:$B$29,2,),0)</f>
        <v>0</v>
      </c>
      <c r="Z2084" s="175">
        <f>IF(U2084&gt;0,VLOOKUP(U2084,Jahresfaktoren!$A$32:$B$33,2,),)</f>
        <v>0</v>
      </c>
      <c r="AA2084" s="177" t="str">
        <f t="shared" si="934"/>
        <v/>
      </c>
      <c r="AB2084" s="177" t="str">
        <f t="shared" si="935"/>
        <v/>
      </c>
      <c r="AC2084" s="177" t="str">
        <f t="shared" si="936"/>
        <v/>
      </c>
      <c r="AD2084" s="177" t="str">
        <f t="shared" si="937"/>
        <v/>
      </c>
      <c r="AE2084" s="177" t="str">
        <f t="shared" si="938"/>
        <v/>
      </c>
      <c r="AF2084" s="178">
        <f>IF(Q2084&gt;0,VLOOKUP(H2084,Leistungszahlen!$A$11:$C$158,3,),0)</f>
        <v>0</v>
      </c>
      <c r="AG2084" s="178">
        <f>IF(R2084&gt;0,VLOOKUP(H2084,Leistungszahlen!$A$11:$F$158,6,),IF(T2084&gt;0,VLOOKUP(H2084,Leistungszahlen!$A$11:$F$158,6,),0))</f>
        <v>0</v>
      </c>
      <c r="AH2084" s="179">
        <f t="shared" si="954"/>
        <v>0</v>
      </c>
      <c r="AI2084" s="179">
        <f t="shared" si="955"/>
        <v>0</v>
      </c>
      <c r="AJ2084" s="179">
        <f t="shared" si="956"/>
        <v>0</v>
      </c>
      <c r="AK2084" s="179">
        <f t="shared" si="957"/>
        <v>0</v>
      </c>
      <c r="AL2084" s="179">
        <f t="shared" si="958"/>
        <v>0</v>
      </c>
      <c r="AM2084" s="180" t="str">
        <f>IF(L2084=1,Stundensätze!$D$13,IF(L2084=2,Stundensätze!$D$17,IF(L2084=4,Stundensätze!$D$21,"")))</f>
        <v/>
      </c>
      <c r="AN2084" s="180" t="str">
        <f>IF(L2084=1,Stundensätze!$D$15,IF(L2084=2,Stundensätze!$D$19,IF(L2084=4,Stundensätze!$D$23,"")))</f>
        <v/>
      </c>
      <c r="AO2084" s="180">
        <f t="shared" si="939"/>
        <v>0</v>
      </c>
      <c r="AP2084" s="180">
        <f t="shared" si="940"/>
        <v>0</v>
      </c>
      <c r="AQ2084" s="192" t="str">
        <f t="shared" si="941"/>
        <v/>
      </c>
      <c r="AR2084" s="192" t="str">
        <f t="shared" si="942"/>
        <v/>
      </c>
      <c r="AS2084" s="193">
        <f t="shared" si="943"/>
        <v>0</v>
      </c>
      <c r="AT2084" s="258">
        <f>IF(K2084=0,0,VLOOKUP(K2084,Kostenstellen!A:B,2,FALSE))</f>
        <v>0</v>
      </c>
      <c r="AU2084" s="68" t="str">
        <f t="shared" si="950"/>
        <v/>
      </c>
      <c r="AV2084" s="68" t="str">
        <f t="shared" si="951"/>
        <v/>
      </c>
      <c r="AW2084" s="68">
        <f>IF(AF2084=0,0,VLOOKUP($H2084,Leistungszahlen!$A$11:$H$158,4,FALSE))</f>
        <v>0</v>
      </c>
      <c r="AX2084" s="68">
        <f>IF(AF2084=0,0,VLOOKUP($H2084,Leistungszahlen!$A$11:$H$158,5,FALSE))</f>
        <v>0</v>
      </c>
      <c r="AY2084" s="68">
        <f>IF(AG2084=0,0,VLOOKUP($H2084,Leistungszahlen!$A$11:$H$158,6,FALSE))</f>
        <v>0</v>
      </c>
      <c r="AZ2084" s="68">
        <f t="shared" si="952"/>
        <v>0</v>
      </c>
      <c r="BA2084" s="68">
        <f t="shared" si="953"/>
        <v>0</v>
      </c>
      <c r="BC2084" s="68">
        <f t="shared" si="944"/>
        <v>0</v>
      </c>
      <c r="BD2084" s="285"/>
    </row>
    <row r="2085" spans="1:56" s="68" customFormat="1">
      <c r="A2085" s="200"/>
      <c r="B2085" s="200"/>
      <c r="C2085" s="200"/>
      <c r="D2085" s="200"/>
      <c r="E2085" s="200"/>
      <c r="F2085" s="200"/>
      <c r="G2085" s="200"/>
      <c r="H2085" s="201"/>
      <c r="I2085" s="202"/>
      <c r="J2085" s="200"/>
      <c r="K2085" s="176"/>
      <c r="L2085" s="176"/>
      <c r="M2085" s="176"/>
      <c r="N2085" s="286"/>
      <c r="O2085" s="286"/>
      <c r="P2085" s="176"/>
      <c r="Q2085" s="203">
        <f t="shared" si="945"/>
        <v>0</v>
      </c>
      <c r="R2085" s="203">
        <f t="shared" si="946"/>
        <v>0</v>
      </c>
      <c r="S2085" s="203">
        <f t="shared" si="947"/>
        <v>0</v>
      </c>
      <c r="T2085" s="203">
        <f t="shared" si="948"/>
        <v>0</v>
      </c>
      <c r="U2085" s="203">
        <f t="shared" si="949"/>
        <v>0</v>
      </c>
      <c r="V2085" s="175">
        <f>IF(Q2085&gt;0,VLOOKUP(Q2085,Jahresfaktoren!$A$11:$B$24,2,),0)</f>
        <v>0</v>
      </c>
      <c r="W2085" s="175">
        <f>IF(R2085&gt;0,VLOOKUP(R2085,Jahresfaktoren!$D$11:$E$24,2,),0)</f>
        <v>0</v>
      </c>
      <c r="X2085" s="175">
        <f>IF(S2085&gt;0,VLOOKUP(S2085,Jahresfaktoren!$A$28:$B$29,2,),0)</f>
        <v>0</v>
      </c>
      <c r="Y2085" s="175">
        <f>IF(T2085&gt;0,VLOOKUP(T2085,Jahresfaktoren!$A$28:$B$29,2,),0)</f>
        <v>0</v>
      </c>
      <c r="Z2085" s="175">
        <f>IF(U2085&gt;0,VLOOKUP(U2085,Jahresfaktoren!$A$32:$B$33,2,),)</f>
        <v>0</v>
      </c>
      <c r="AA2085" s="177" t="str">
        <f t="shared" si="934"/>
        <v/>
      </c>
      <c r="AB2085" s="177" t="str">
        <f t="shared" si="935"/>
        <v/>
      </c>
      <c r="AC2085" s="177" t="str">
        <f t="shared" si="936"/>
        <v/>
      </c>
      <c r="AD2085" s="177" t="str">
        <f t="shared" si="937"/>
        <v/>
      </c>
      <c r="AE2085" s="177" t="str">
        <f t="shared" si="938"/>
        <v/>
      </c>
      <c r="AF2085" s="178">
        <f>IF(Q2085&gt;0,VLOOKUP(H2085,Leistungszahlen!$A$11:$C$158,3,),0)</f>
        <v>0</v>
      </c>
      <c r="AG2085" s="178">
        <f>IF(R2085&gt;0,VLOOKUP(H2085,Leistungszahlen!$A$11:$F$158,6,),IF(T2085&gt;0,VLOOKUP(H2085,Leistungszahlen!$A$11:$F$158,6,),0))</f>
        <v>0</v>
      </c>
      <c r="AH2085" s="179">
        <f t="shared" si="954"/>
        <v>0</v>
      </c>
      <c r="AI2085" s="179">
        <f t="shared" si="955"/>
        <v>0</v>
      </c>
      <c r="AJ2085" s="179">
        <f t="shared" si="956"/>
        <v>0</v>
      </c>
      <c r="AK2085" s="179">
        <f t="shared" si="957"/>
        <v>0</v>
      </c>
      <c r="AL2085" s="179">
        <f t="shared" si="958"/>
        <v>0</v>
      </c>
      <c r="AM2085" s="180" t="str">
        <f>IF(L2085=1,Stundensätze!$D$13,IF(L2085=2,Stundensätze!$D$17,IF(L2085=4,Stundensätze!$D$21,"")))</f>
        <v/>
      </c>
      <c r="AN2085" s="180" t="str">
        <f>IF(L2085=1,Stundensätze!$D$15,IF(L2085=2,Stundensätze!$D$19,IF(L2085=4,Stundensätze!$D$23,"")))</f>
        <v/>
      </c>
      <c r="AO2085" s="180">
        <f t="shared" si="939"/>
        <v>0</v>
      </c>
      <c r="AP2085" s="180">
        <f t="shared" si="940"/>
        <v>0</v>
      </c>
      <c r="AQ2085" s="192" t="str">
        <f t="shared" si="941"/>
        <v/>
      </c>
      <c r="AR2085" s="192" t="str">
        <f t="shared" si="942"/>
        <v/>
      </c>
      <c r="AS2085" s="193">
        <f t="shared" si="943"/>
        <v>0</v>
      </c>
      <c r="AT2085" s="258">
        <f>IF(K2085=0,0,VLOOKUP(K2085,Kostenstellen!A:B,2,FALSE))</f>
        <v>0</v>
      </c>
      <c r="AU2085" s="68" t="str">
        <f t="shared" si="950"/>
        <v/>
      </c>
      <c r="AV2085" s="68" t="str">
        <f t="shared" si="951"/>
        <v/>
      </c>
      <c r="AW2085" s="68">
        <f>IF(AF2085=0,0,VLOOKUP($H2085,Leistungszahlen!$A$11:$H$158,4,FALSE))</f>
        <v>0</v>
      </c>
      <c r="AX2085" s="68">
        <f>IF(AF2085=0,0,VLOOKUP($H2085,Leistungszahlen!$A$11:$H$158,5,FALSE))</f>
        <v>0</v>
      </c>
      <c r="AY2085" s="68">
        <f>IF(AG2085=0,0,VLOOKUP($H2085,Leistungszahlen!$A$11:$H$158,6,FALSE))</f>
        <v>0</v>
      </c>
      <c r="AZ2085" s="68">
        <f t="shared" si="952"/>
        <v>0</v>
      </c>
      <c r="BA2085" s="68">
        <f t="shared" si="953"/>
        <v>0</v>
      </c>
      <c r="BC2085" s="68">
        <f t="shared" si="944"/>
        <v>0</v>
      </c>
      <c r="BD2085" s="285"/>
    </row>
    <row r="2086" spans="1:56" s="68" customFormat="1">
      <c r="A2086" s="200"/>
      <c r="B2086" s="200"/>
      <c r="C2086" s="200"/>
      <c r="D2086" s="200"/>
      <c r="E2086" s="200"/>
      <c r="F2086" s="200"/>
      <c r="G2086" s="200"/>
      <c r="H2086" s="201"/>
      <c r="I2086" s="202"/>
      <c r="J2086" s="200"/>
      <c r="K2086" s="176"/>
      <c r="L2086" s="176"/>
      <c r="M2086" s="176"/>
      <c r="N2086" s="286"/>
      <c r="O2086" s="286"/>
      <c r="P2086" s="176"/>
      <c r="Q2086" s="203">
        <f t="shared" si="945"/>
        <v>0</v>
      </c>
      <c r="R2086" s="203">
        <f t="shared" si="946"/>
        <v>0</v>
      </c>
      <c r="S2086" s="203">
        <f t="shared" si="947"/>
        <v>0</v>
      </c>
      <c r="T2086" s="203">
        <f t="shared" si="948"/>
        <v>0</v>
      </c>
      <c r="U2086" s="203">
        <f t="shared" si="949"/>
        <v>0</v>
      </c>
      <c r="V2086" s="175">
        <f>IF(Q2086&gt;0,VLOOKUP(Q2086,Jahresfaktoren!$A$11:$B$24,2,),0)</f>
        <v>0</v>
      </c>
      <c r="W2086" s="175">
        <f>IF(R2086&gt;0,VLOOKUP(R2086,Jahresfaktoren!$D$11:$E$24,2,),0)</f>
        <v>0</v>
      </c>
      <c r="X2086" s="175">
        <f>IF(S2086&gt;0,VLOOKUP(S2086,Jahresfaktoren!$A$28:$B$29,2,),0)</f>
        <v>0</v>
      </c>
      <c r="Y2086" s="175">
        <f>IF(T2086&gt;0,VLOOKUP(T2086,Jahresfaktoren!$A$28:$B$29,2,),0)</f>
        <v>0</v>
      </c>
      <c r="Z2086" s="175">
        <f>IF(U2086&gt;0,VLOOKUP(U2086,Jahresfaktoren!$A$32:$B$33,2,),)</f>
        <v>0</v>
      </c>
      <c r="AA2086" s="177" t="str">
        <f t="shared" ref="AA2086:AA2141" si="959">IF(Q2086&gt;0,V2086*I2086,"")</f>
        <v/>
      </c>
      <c r="AB2086" s="177" t="str">
        <f t="shared" ref="AB2086:AB2141" si="960">IF(R2086&gt;0,W2086*I2086,"")</f>
        <v/>
      </c>
      <c r="AC2086" s="177" t="str">
        <f t="shared" ref="AC2086:AC2141" si="961">IF(S2086&gt;0,X2086*I2086,"")</f>
        <v/>
      </c>
      <c r="AD2086" s="177" t="str">
        <f t="shared" ref="AD2086:AD2141" si="962">IF(T2086&gt;0,Y2086*I2086,"")</f>
        <v/>
      </c>
      <c r="AE2086" s="177" t="str">
        <f t="shared" ref="AE2086:AE2141" si="963">IF(U2086&gt;0,Z2086*I2086,"")</f>
        <v/>
      </c>
      <c r="AF2086" s="178">
        <f>IF(Q2086&gt;0,VLOOKUP(H2086,Leistungszahlen!$A$11:$C$158,3,),0)</f>
        <v>0</v>
      </c>
      <c r="AG2086" s="178">
        <f>IF(R2086&gt;0,VLOOKUP(H2086,Leistungszahlen!$A$11:$F$158,6,),IF(T2086&gt;0,VLOOKUP(H2086,Leistungszahlen!$A$11:$F$158,6,),0))</f>
        <v>0</v>
      </c>
      <c r="AH2086" s="179">
        <f t="shared" si="954"/>
        <v>0</v>
      </c>
      <c r="AI2086" s="179">
        <f t="shared" si="955"/>
        <v>0</v>
      </c>
      <c r="AJ2086" s="179">
        <f t="shared" si="956"/>
        <v>0</v>
      </c>
      <c r="AK2086" s="179">
        <f t="shared" si="957"/>
        <v>0</v>
      </c>
      <c r="AL2086" s="179">
        <f t="shared" si="958"/>
        <v>0</v>
      </c>
      <c r="AM2086" s="180" t="str">
        <f>IF(L2086=1,Stundensätze!$D$13,IF(L2086=2,Stundensätze!$D$17,IF(L2086=4,Stundensätze!$D$21,"")))</f>
        <v/>
      </c>
      <c r="AN2086" s="180" t="str">
        <f>IF(L2086=1,Stundensätze!$D$15,IF(L2086=2,Stundensätze!$D$19,IF(L2086=4,Stundensätze!$D$23,"")))</f>
        <v/>
      </c>
      <c r="AO2086" s="180">
        <f t="shared" ref="AO2086:AO2141" si="964">IF(OR(Q2086&gt;0,R2086&gt;0),((AH2086+AI2086)*AM2086),0)</f>
        <v>0</v>
      </c>
      <c r="AP2086" s="180">
        <f t="shared" ref="AP2086:AP2141" si="965">IF(OR(S2086&gt;0,T2086&gt;0,U2086&gt;0),((AJ2086+AK2086+AL2086)*AN2086),0)</f>
        <v>0</v>
      </c>
      <c r="AQ2086" s="192" t="str">
        <f t="shared" ref="AQ2086:AQ2141" si="966">IF(I2086&gt;0,AP2086+AO2086,"")</f>
        <v/>
      </c>
      <c r="AR2086" s="192" t="str">
        <f t="shared" ref="AR2086:AR2141" si="967">IF(I2086&gt;0,AQ2086/12,"")</f>
        <v/>
      </c>
      <c r="AS2086" s="193">
        <f t="shared" ref="AS2086:AS2141" si="968">IF(OR(Q2086&gt;0,R2086&gt;0,S2086&gt;0,T2086&gt;0,U2086&gt;0),(SUM(AH2086:AL2086)),0)</f>
        <v>0</v>
      </c>
      <c r="AT2086" s="258">
        <f>IF(K2086=0,0,VLOOKUP(K2086,Kostenstellen!A:B,2,FALSE))</f>
        <v>0</v>
      </c>
      <c r="AU2086" s="68" t="str">
        <f t="shared" si="950"/>
        <v/>
      </c>
      <c r="AV2086" s="68" t="str">
        <f t="shared" si="951"/>
        <v/>
      </c>
      <c r="AW2086" s="68">
        <f>IF(AF2086=0,0,VLOOKUP($H2086,Leistungszahlen!$A$11:$H$158,4,FALSE))</f>
        <v>0</v>
      </c>
      <c r="AX2086" s="68">
        <f>IF(AF2086=0,0,VLOOKUP($H2086,Leistungszahlen!$A$11:$H$158,5,FALSE))</f>
        <v>0</v>
      </c>
      <c r="AY2086" s="68">
        <f>IF(AG2086=0,0,VLOOKUP($H2086,Leistungszahlen!$A$11:$H$158,6,FALSE))</f>
        <v>0</v>
      </c>
      <c r="AZ2086" s="68">
        <f t="shared" si="952"/>
        <v>0</v>
      </c>
      <c r="BA2086" s="68">
        <f t="shared" si="953"/>
        <v>0</v>
      </c>
      <c r="BC2086" s="68">
        <f t="shared" ref="BC2086:BC2141" si="969">IF(BA2086&gt;0,"Die Leistungswerte sind unter- oder überschritten",0)</f>
        <v>0</v>
      </c>
      <c r="BD2086" s="285"/>
    </row>
    <row r="2087" spans="1:56" s="68" customFormat="1">
      <c r="A2087" s="200"/>
      <c r="B2087" s="200"/>
      <c r="C2087" s="200"/>
      <c r="D2087" s="200"/>
      <c r="E2087" s="200"/>
      <c r="F2087" s="200"/>
      <c r="G2087" s="200"/>
      <c r="H2087" s="201"/>
      <c r="I2087" s="202"/>
      <c r="J2087" s="200"/>
      <c r="K2087" s="176"/>
      <c r="L2087" s="176"/>
      <c r="M2087" s="176"/>
      <c r="N2087" s="286"/>
      <c r="O2087" s="286"/>
      <c r="P2087" s="176"/>
      <c r="Q2087" s="203">
        <f t="shared" si="945"/>
        <v>0</v>
      </c>
      <c r="R2087" s="203">
        <f t="shared" si="946"/>
        <v>0</v>
      </c>
      <c r="S2087" s="203">
        <f t="shared" si="947"/>
        <v>0</v>
      </c>
      <c r="T2087" s="203">
        <f t="shared" si="948"/>
        <v>0</v>
      </c>
      <c r="U2087" s="203">
        <f t="shared" si="949"/>
        <v>0</v>
      </c>
      <c r="V2087" s="175">
        <f>IF(Q2087&gt;0,VLOOKUP(Q2087,Jahresfaktoren!$A$11:$B$24,2,),0)</f>
        <v>0</v>
      </c>
      <c r="W2087" s="175">
        <f>IF(R2087&gt;0,VLOOKUP(R2087,Jahresfaktoren!$D$11:$E$24,2,),0)</f>
        <v>0</v>
      </c>
      <c r="X2087" s="175">
        <f>IF(S2087&gt;0,VLOOKUP(S2087,Jahresfaktoren!$A$28:$B$29,2,),0)</f>
        <v>0</v>
      </c>
      <c r="Y2087" s="175">
        <f>IF(T2087&gt;0,VLOOKUP(T2087,Jahresfaktoren!$A$28:$B$29,2,),0)</f>
        <v>0</v>
      </c>
      <c r="Z2087" s="175">
        <f>IF(U2087&gt;0,VLOOKUP(U2087,Jahresfaktoren!$A$32:$B$33,2,),)</f>
        <v>0</v>
      </c>
      <c r="AA2087" s="177" t="str">
        <f t="shared" si="959"/>
        <v/>
      </c>
      <c r="AB2087" s="177" t="str">
        <f t="shared" si="960"/>
        <v/>
      </c>
      <c r="AC2087" s="177" t="str">
        <f t="shared" si="961"/>
        <v/>
      </c>
      <c r="AD2087" s="177" t="str">
        <f t="shared" si="962"/>
        <v/>
      </c>
      <c r="AE2087" s="177" t="str">
        <f t="shared" si="963"/>
        <v/>
      </c>
      <c r="AF2087" s="178">
        <f>IF(Q2087&gt;0,VLOOKUP(H2087,Leistungszahlen!$A$11:$C$158,3,),0)</f>
        <v>0</v>
      </c>
      <c r="AG2087" s="178">
        <f>IF(R2087&gt;0,VLOOKUP(H2087,Leistungszahlen!$A$11:$F$158,6,),IF(T2087&gt;0,VLOOKUP(H2087,Leistungszahlen!$A$11:$F$158,6,),0))</f>
        <v>0</v>
      </c>
      <c r="AH2087" s="179">
        <f t="shared" si="954"/>
        <v>0</v>
      </c>
      <c r="AI2087" s="179">
        <f t="shared" si="955"/>
        <v>0</v>
      </c>
      <c r="AJ2087" s="179">
        <f t="shared" si="956"/>
        <v>0</v>
      </c>
      <c r="AK2087" s="179">
        <f t="shared" si="957"/>
        <v>0</v>
      </c>
      <c r="AL2087" s="179">
        <f t="shared" si="958"/>
        <v>0</v>
      </c>
      <c r="AM2087" s="180" t="str">
        <f>IF(L2087=1,Stundensätze!$D$13,IF(L2087=2,Stundensätze!$D$17,IF(L2087=4,Stundensätze!$D$21,"")))</f>
        <v/>
      </c>
      <c r="AN2087" s="180" t="str">
        <f>IF(L2087=1,Stundensätze!$D$15,IF(L2087=2,Stundensätze!$D$19,IF(L2087=4,Stundensätze!$D$23,"")))</f>
        <v/>
      </c>
      <c r="AO2087" s="180">
        <f t="shared" si="964"/>
        <v>0</v>
      </c>
      <c r="AP2087" s="180">
        <f t="shared" si="965"/>
        <v>0</v>
      </c>
      <c r="AQ2087" s="192" t="str">
        <f t="shared" si="966"/>
        <v/>
      </c>
      <c r="AR2087" s="192" t="str">
        <f t="shared" si="967"/>
        <v/>
      </c>
      <c r="AS2087" s="193">
        <f t="shared" si="968"/>
        <v>0</v>
      </c>
      <c r="AT2087" s="258">
        <f>IF(K2087=0,0,VLOOKUP(K2087,Kostenstellen!A:B,2,FALSE))</f>
        <v>0</v>
      </c>
      <c r="AU2087" s="68" t="str">
        <f t="shared" si="950"/>
        <v/>
      </c>
      <c r="AV2087" s="68" t="str">
        <f t="shared" si="951"/>
        <v/>
      </c>
      <c r="AW2087" s="68">
        <f>IF(AF2087=0,0,VLOOKUP($H2087,Leistungszahlen!$A$11:$H$158,4,FALSE))</f>
        <v>0</v>
      </c>
      <c r="AX2087" s="68">
        <f>IF(AF2087=0,0,VLOOKUP($H2087,Leistungszahlen!$A$11:$H$158,5,FALSE))</f>
        <v>0</v>
      </c>
      <c r="AY2087" s="68">
        <f>IF(AG2087=0,0,VLOOKUP($H2087,Leistungszahlen!$A$11:$H$158,6,FALSE))</f>
        <v>0</v>
      </c>
      <c r="AZ2087" s="68">
        <f t="shared" si="952"/>
        <v>0</v>
      </c>
      <c r="BA2087" s="68">
        <f t="shared" si="953"/>
        <v>0</v>
      </c>
      <c r="BC2087" s="68">
        <f t="shared" si="969"/>
        <v>0</v>
      </c>
      <c r="BD2087" s="285"/>
    </row>
    <row r="2088" spans="1:56" s="68" customFormat="1">
      <c r="A2088" s="200"/>
      <c r="B2088" s="200"/>
      <c r="C2088" s="200"/>
      <c r="D2088" s="200"/>
      <c r="E2088" s="200"/>
      <c r="F2088" s="200"/>
      <c r="G2088" s="200"/>
      <c r="H2088" s="201"/>
      <c r="I2088" s="202"/>
      <c r="J2088" s="200"/>
      <c r="K2088" s="176"/>
      <c r="L2088" s="176"/>
      <c r="M2088" s="176"/>
      <c r="N2088" s="286"/>
      <c r="O2088" s="286"/>
      <c r="P2088" s="176"/>
      <c r="Q2088" s="203">
        <f t="shared" si="945"/>
        <v>0</v>
      </c>
      <c r="R2088" s="203">
        <f t="shared" si="946"/>
        <v>0</v>
      </c>
      <c r="S2088" s="203">
        <f t="shared" si="947"/>
        <v>0</v>
      </c>
      <c r="T2088" s="203">
        <f t="shared" si="948"/>
        <v>0</v>
      </c>
      <c r="U2088" s="203">
        <f t="shared" si="949"/>
        <v>0</v>
      </c>
      <c r="V2088" s="175">
        <f>IF(Q2088&gt;0,VLOOKUP(Q2088,Jahresfaktoren!$A$11:$B$24,2,),0)</f>
        <v>0</v>
      </c>
      <c r="W2088" s="175">
        <f>IF(R2088&gt;0,VLOOKUP(R2088,Jahresfaktoren!$D$11:$E$24,2,),0)</f>
        <v>0</v>
      </c>
      <c r="X2088" s="175">
        <f>IF(S2088&gt;0,VLOOKUP(S2088,Jahresfaktoren!$A$28:$B$29,2,),0)</f>
        <v>0</v>
      </c>
      <c r="Y2088" s="175">
        <f>IF(T2088&gt;0,VLOOKUP(T2088,Jahresfaktoren!$A$28:$B$29,2,),0)</f>
        <v>0</v>
      </c>
      <c r="Z2088" s="175">
        <f>IF(U2088&gt;0,VLOOKUP(U2088,Jahresfaktoren!$A$32:$B$33,2,),)</f>
        <v>0</v>
      </c>
      <c r="AA2088" s="177" t="str">
        <f t="shared" si="959"/>
        <v/>
      </c>
      <c r="AB2088" s="177" t="str">
        <f t="shared" si="960"/>
        <v/>
      </c>
      <c r="AC2088" s="177" t="str">
        <f t="shared" si="961"/>
        <v/>
      </c>
      <c r="AD2088" s="177" t="str">
        <f t="shared" si="962"/>
        <v/>
      </c>
      <c r="AE2088" s="177" t="str">
        <f t="shared" si="963"/>
        <v/>
      </c>
      <c r="AF2088" s="178">
        <f>IF(Q2088&gt;0,VLOOKUP(H2088,Leistungszahlen!$A$11:$C$158,3,),0)</f>
        <v>0</v>
      </c>
      <c r="AG2088" s="178">
        <f>IF(R2088&gt;0,VLOOKUP(H2088,Leistungszahlen!$A$11:$F$158,6,),IF(T2088&gt;0,VLOOKUP(H2088,Leistungszahlen!$A$11:$F$158,6,),0))</f>
        <v>0</v>
      </c>
      <c r="AH2088" s="179">
        <f t="shared" si="954"/>
        <v>0</v>
      </c>
      <c r="AI2088" s="179">
        <f t="shared" si="955"/>
        <v>0</v>
      </c>
      <c r="AJ2088" s="179">
        <f t="shared" si="956"/>
        <v>0</v>
      </c>
      <c r="AK2088" s="179">
        <f t="shared" si="957"/>
        <v>0</v>
      </c>
      <c r="AL2088" s="179">
        <f t="shared" si="958"/>
        <v>0</v>
      </c>
      <c r="AM2088" s="180" t="str">
        <f>IF(L2088=1,Stundensätze!$D$13,IF(L2088=2,Stundensätze!$D$17,IF(L2088=4,Stundensätze!$D$21,"")))</f>
        <v/>
      </c>
      <c r="AN2088" s="180" t="str">
        <f>IF(L2088=1,Stundensätze!$D$15,IF(L2088=2,Stundensätze!$D$19,IF(L2088=4,Stundensätze!$D$23,"")))</f>
        <v/>
      </c>
      <c r="AO2088" s="180">
        <f t="shared" si="964"/>
        <v>0</v>
      </c>
      <c r="AP2088" s="180">
        <f t="shared" si="965"/>
        <v>0</v>
      </c>
      <c r="AQ2088" s="192" t="str">
        <f t="shared" si="966"/>
        <v/>
      </c>
      <c r="AR2088" s="192" t="str">
        <f t="shared" si="967"/>
        <v/>
      </c>
      <c r="AS2088" s="193">
        <f t="shared" si="968"/>
        <v>0</v>
      </c>
      <c r="AT2088" s="258">
        <f>IF(K2088=0,0,VLOOKUP(K2088,Kostenstellen!A:B,2,FALSE))</f>
        <v>0</v>
      </c>
      <c r="AU2088" s="68" t="str">
        <f t="shared" si="950"/>
        <v/>
      </c>
      <c r="AV2088" s="68" t="str">
        <f t="shared" si="951"/>
        <v/>
      </c>
      <c r="AW2088" s="68">
        <f>IF(AF2088=0,0,VLOOKUP($H2088,Leistungszahlen!$A$11:$H$158,4,FALSE))</f>
        <v>0</v>
      </c>
      <c r="AX2088" s="68">
        <f>IF(AF2088=0,0,VLOOKUP($H2088,Leistungszahlen!$A$11:$H$158,5,FALSE))</f>
        <v>0</v>
      </c>
      <c r="AY2088" s="68">
        <f>IF(AG2088=0,0,VLOOKUP($H2088,Leistungszahlen!$A$11:$H$158,6,FALSE))</f>
        <v>0</v>
      </c>
      <c r="AZ2088" s="68">
        <f t="shared" si="952"/>
        <v>0</v>
      </c>
      <c r="BA2088" s="68">
        <f t="shared" si="953"/>
        <v>0</v>
      </c>
      <c r="BC2088" s="68">
        <f t="shared" si="969"/>
        <v>0</v>
      </c>
      <c r="BD2088" s="285"/>
    </row>
    <row r="2089" spans="1:56" s="68" customFormat="1">
      <c r="A2089" s="200"/>
      <c r="B2089" s="200"/>
      <c r="C2089" s="200"/>
      <c r="D2089" s="200"/>
      <c r="E2089" s="200"/>
      <c r="F2089" s="200"/>
      <c r="G2089" s="200"/>
      <c r="H2089" s="201"/>
      <c r="I2089" s="202"/>
      <c r="J2089" s="200"/>
      <c r="K2089" s="176"/>
      <c r="L2089" s="176"/>
      <c r="M2089" s="176"/>
      <c r="N2089" s="286"/>
      <c r="O2089" s="286"/>
      <c r="P2089" s="176"/>
      <c r="Q2089" s="203">
        <f t="shared" si="945"/>
        <v>0</v>
      </c>
      <c r="R2089" s="203">
        <f t="shared" si="946"/>
        <v>0</v>
      </c>
      <c r="S2089" s="203">
        <f t="shared" si="947"/>
        <v>0</v>
      </c>
      <c r="T2089" s="203">
        <f t="shared" si="948"/>
        <v>0</v>
      </c>
      <c r="U2089" s="203">
        <f t="shared" si="949"/>
        <v>0</v>
      </c>
      <c r="V2089" s="175">
        <f>IF(Q2089&gt;0,VLOOKUP(Q2089,Jahresfaktoren!$A$11:$B$24,2,),0)</f>
        <v>0</v>
      </c>
      <c r="W2089" s="175">
        <f>IF(R2089&gt;0,VLOOKUP(R2089,Jahresfaktoren!$D$11:$E$24,2,),0)</f>
        <v>0</v>
      </c>
      <c r="X2089" s="175">
        <f>IF(S2089&gt;0,VLOOKUP(S2089,Jahresfaktoren!$A$28:$B$29,2,),0)</f>
        <v>0</v>
      </c>
      <c r="Y2089" s="175">
        <f>IF(T2089&gt;0,VLOOKUP(T2089,Jahresfaktoren!$A$28:$B$29,2,),0)</f>
        <v>0</v>
      </c>
      <c r="Z2089" s="175">
        <f>IF(U2089&gt;0,VLOOKUP(U2089,Jahresfaktoren!$A$32:$B$33,2,),)</f>
        <v>0</v>
      </c>
      <c r="AA2089" s="177" t="str">
        <f t="shared" si="959"/>
        <v/>
      </c>
      <c r="AB2089" s="177" t="str">
        <f t="shared" si="960"/>
        <v/>
      </c>
      <c r="AC2089" s="177" t="str">
        <f t="shared" si="961"/>
        <v/>
      </c>
      <c r="AD2089" s="177" t="str">
        <f t="shared" si="962"/>
        <v/>
      </c>
      <c r="AE2089" s="177" t="str">
        <f t="shared" si="963"/>
        <v/>
      </c>
      <c r="AF2089" s="178">
        <f>IF(Q2089&gt;0,VLOOKUP(H2089,Leistungszahlen!$A$11:$C$158,3,),0)</f>
        <v>0</v>
      </c>
      <c r="AG2089" s="178">
        <f>IF(R2089&gt;0,VLOOKUP(H2089,Leistungszahlen!$A$11:$F$158,6,),IF(T2089&gt;0,VLOOKUP(H2089,Leistungszahlen!$A$11:$F$158,6,),0))</f>
        <v>0</v>
      </c>
      <c r="AH2089" s="179">
        <f t="shared" si="954"/>
        <v>0</v>
      </c>
      <c r="AI2089" s="179">
        <f t="shared" si="955"/>
        <v>0</v>
      </c>
      <c r="AJ2089" s="179">
        <f t="shared" si="956"/>
        <v>0</v>
      </c>
      <c r="AK2089" s="179">
        <f t="shared" si="957"/>
        <v>0</v>
      </c>
      <c r="AL2089" s="179">
        <f t="shared" si="958"/>
        <v>0</v>
      </c>
      <c r="AM2089" s="180" t="str">
        <f>IF(L2089=1,Stundensätze!$D$13,IF(L2089=2,Stundensätze!$D$17,IF(L2089=4,Stundensätze!$D$21,"")))</f>
        <v/>
      </c>
      <c r="AN2089" s="180" t="str">
        <f>IF(L2089=1,Stundensätze!$D$15,IF(L2089=2,Stundensätze!$D$19,IF(L2089=4,Stundensätze!$D$23,"")))</f>
        <v/>
      </c>
      <c r="AO2089" s="180">
        <f t="shared" si="964"/>
        <v>0</v>
      </c>
      <c r="AP2089" s="180">
        <f t="shared" si="965"/>
        <v>0</v>
      </c>
      <c r="AQ2089" s="192" t="str">
        <f t="shared" si="966"/>
        <v/>
      </c>
      <c r="AR2089" s="192" t="str">
        <f t="shared" si="967"/>
        <v/>
      </c>
      <c r="AS2089" s="193">
        <f t="shared" si="968"/>
        <v>0</v>
      </c>
      <c r="AT2089" s="258">
        <f>IF(K2089=0,0,VLOOKUP(K2089,Kostenstellen!A:B,2,FALSE))</f>
        <v>0</v>
      </c>
      <c r="AU2089" s="68" t="str">
        <f t="shared" si="950"/>
        <v/>
      </c>
      <c r="AV2089" s="68" t="str">
        <f t="shared" si="951"/>
        <v/>
      </c>
      <c r="AW2089" s="68">
        <f>IF(AF2089=0,0,VLOOKUP($H2089,Leistungszahlen!$A$11:$H$158,4,FALSE))</f>
        <v>0</v>
      </c>
      <c r="AX2089" s="68">
        <f>IF(AF2089=0,0,VLOOKUP($H2089,Leistungszahlen!$A$11:$H$158,5,FALSE))</f>
        <v>0</v>
      </c>
      <c r="AY2089" s="68">
        <f>IF(AG2089=0,0,VLOOKUP($H2089,Leistungszahlen!$A$11:$H$158,6,FALSE))</f>
        <v>0</v>
      </c>
      <c r="AZ2089" s="68">
        <f t="shared" si="952"/>
        <v>0</v>
      </c>
      <c r="BA2089" s="68">
        <f t="shared" si="953"/>
        <v>0</v>
      </c>
      <c r="BC2089" s="68">
        <f t="shared" si="969"/>
        <v>0</v>
      </c>
      <c r="BD2089" s="285"/>
    </row>
    <row r="2090" spans="1:56" s="68" customFormat="1">
      <c r="A2090" s="200"/>
      <c r="B2090" s="200"/>
      <c r="C2090" s="200"/>
      <c r="D2090" s="200"/>
      <c r="E2090" s="200"/>
      <c r="F2090" s="200"/>
      <c r="G2090" s="200"/>
      <c r="H2090" s="201"/>
      <c r="I2090" s="202"/>
      <c r="J2090" s="200"/>
      <c r="K2090" s="176"/>
      <c r="L2090" s="176"/>
      <c r="M2090" s="176"/>
      <c r="N2090" s="286"/>
      <c r="O2090" s="286"/>
      <c r="P2090" s="176"/>
      <c r="Q2090" s="203">
        <f t="shared" si="945"/>
        <v>0</v>
      </c>
      <c r="R2090" s="203">
        <f t="shared" si="946"/>
        <v>0</v>
      </c>
      <c r="S2090" s="203">
        <f t="shared" si="947"/>
        <v>0</v>
      </c>
      <c r="T2090" s="203">
        <f t="shared" si="948"/>
        <v>0</v>
      </c>
      <c r="U2090" s="203">
        <f t="shared" si="949"/>
        <v>0</v>
      </c>
      <c r="V2090" s="175">
        <f>IF(Q2090&gt;0,VLOOKUP(Q2090,Jahresfaktoren!$A$11:$B$24,2,),0)</f>
        <v>0</v>
      </c>
      <c r="W2090" s="175">
        <f>IF(R2090&gt;0,VLOOKUP(R2090,Jahresfaktoren!$D$11:$E$24,2,),0)</f>
        <v>0</v>
      </c>
      <c r="X2090" s="175">
        <f>IF(S2090&gt;0,VLOOKUP(S2090,Jahresfaktoren!$A$28:$B$29,2,),0)</f>
        <v>0</v>
      </c>
      <c r="Y2090" s="175">
        <f>IF(T2090&gt;0,VLOOKUP(T2090,Jahresfaktoren!$A$28:$B$29,2,),0)</f>
        <v>0</v>
      </c>
      <c r="Z2090" s="175">
        <f>IF(U2090&gt;0,VLOOKUP(U2090,Jahresfaktoren!$A$32:$B$33,2,),)</f>
        <v>0</v>
      </c>
      <c r="AA2090" s="177" t="str">
        <f t="shared" si="959"/>
        <v/>
      </c>
      <c r="AB2090" s="177" t="str">
        <f t="shared" si="960"/>
        <v/>
      </c>
      <c r="AC2090" s="177" t="str">
        <f t="shared" si="961"/>
        <v/>
      </c>
      <c r="AD2090" s="177" t="str">
        <f t="shared" si="962"/>
        <v/>
      </c>
      <c r="AE2090" s="177" t="str">
        <f t="shared" si="963"/>
        <v/>
      </c>
      <c r="AF2090" s="178">
        <f>IF(Q2090&gt;0,VLOOKUP(H2090,Leistungszahlen!$A$11:$C$158,3,),0)</f>
        <v>0</v>
      </c>
      <c r="AG2090" s="178">
        <f>IF(R2090&gt;0,VLOOKUP(H2090,Leistungszahlen!$A$11:$F$158,6,),IF(T2090&gt;0,VLOOKUP(H2090,Leistungszahlen!$A$11:$F$158,6,),0))</f>
        <v>0</v>
      </c>
      <c r="AH2090" s="179">
        <f t="shared" si="954"/>
        <v>0</v>
      </c>
      <c r="AI2090" s="179">
        <f t="shared" si="955"/>
        <v>0</v>
      </c>
      <c r="AJ2090" s="179">
        <f t="shared" si="956"/>
        <v>0</v>
      </c>
      <c r="AK2090" s="179">
        <f t="shared" si="957"/>
        <v>0</v>
      </c>
      <c r="AL2090" s="179">
        <f t="shared" si="958"/>
        <v>0</v>
      </c>
      <c r="AM2090" s="180" t="str">
        <f>IF(L2090=1,Stundensätze!$D$13,IF(L2090=2,Stundensätze!$D$17,IF(L2090=4,Stundensätze!$D$21,"")))</f>
        <v/>
      </c>
      <c r="AN2090" s="180" t="str">
        <f>IF(L2090=1,Stundensätze!$D$15,IF(L2090=2,Stundensätze!$D$19,IF(L2090=4,Stundensätze!$D$23,"")))</f>
        <v/>
      </c>
      <c r="AO2090" s="180">
        <f t="shared" si="964"/>
        <v>0</v>
      </c>
      <c r="AP2090" s="180">
        <f t="shared" si="965"/>
        <v>0</v>
      </c>
      <c r="AQ2090" s="192" t="str">
        <f t="shared" si="966"/>
        <v/>
      </c>
      <c r="AR2090" s="192" t="str">
        <f t="shared" si="967"/>
        <v/>
      </c>
      <c r="AS2090" s="193">
        <f t="shared" si="968"/>
        <v>0</v>
      </c>
      <c r="AT2090" s="258">
        <f>IF(K2090=0,0,VLOOKUP(K2090,Kostenstellen!A:B,2,FALSE))</f>
        <v>0</v>
      </c>
      <c r="AU2090" s="68" t="str">
        <f t="shared" si="950"/>
        <v/>
      </c>
      <c r="AV2090" s="68" t="str">
        <f t="shared" si="951"/>
        <v/>
      </c>
      <c r="AW2090" s="68">
        <f>IF(AF2090=0,0,VLOOKUP($H2090,Leistungszahlen!$A$11:$H$158,4,FALSE))</f>
        <v>0</v>
      </c>
      <c r="AX2090" s="68">
        <f>IF(AF2090=0,0,VLOOKUP($H2090,Leistungszahlen!$A$11:$H$158,5,FALSE))</f>
        <v>0</v>
      </c>
      <c r="AY2090" s="68">
        <f>IF(AG2090=0,0,VLOOKUP($H2090,Leistungszahlen!$A$11:$H$158,6,FALSE))</f>
        <v>0</v>
      </c>
      <c r="AZ2090" s="68">
        <f t="shared" si="952"/>
        <v>0</v>
      </c>
      <c r="BA2090" s="68">
        <f t="shared" si="953"/>
        <v>0</v>
      </c>
      <c r="BC2090" s="68">
        <f t="shared" si="969"/>
        <v>0</v>
      </c>
      <c r="BD2090" s="285"/>
    </row>
    <row r="2091" spans="1:56" s="68" customFormat="1">
      <c r="A2091" s="200"/>
      <c r="B2091" s="200"/>
      <c r="C2091" s="200"/>
      <c r="D2091" s="200"/>
      <c r="E2091" s="200"/>
      <c r="F2091" s="200"/>
      <c r="G2091" s="200"/>
      <c r="H2091" s="201"/>
      <c r="I2091" s="202"/>
      <c r="J2091" s="200"/>
      <c r="K2091" s="176"/>
      <c r="L2091" s="176"/>
      <c r="M2091" s="176"/>
      <c r="N2091" s="286"/>
      <c r="O2091" s="286"/>
      <c r="P2091" s="176"/>
      <c r="Q2091" s="203">
        <f t="shared" si="945"/>
        <v>0</v>
      </c>
      <c r="R2091" s="203">
        <f t="shared" si="946"/>
        <v>0</v>
      </c>
      <c r="S2091" s="203">
        <f t="shared" si="947"/>
        <v>0</v>
      </c>
      <c r="T2091" s="203">
        <f t="shared" si="948"/>
        <v>0</v>
      </c>
      <c r="U2091" s="203">
        <f t="shared" si="949"/>
        <v>0</v>
      </c>
      <c r="V2091" s="175">
        <f>IF(Q2091&gt;0,VLOOKUP(Q2091,Jahresfaktoren!$A$11:$B$24,2,),0)</f>
        <v>0</v>
      </c>
      <c r="W2091" s="175">
        <f>IF(R2091&gt;0,VLOOKUP(R2091,Jahresfaktoren!$D$11:$E$24,2,),0)</f>
        <v>0</v>
      </c>
      <c r="X2091" s="175">
        <f>IF(S2091&gt;0,VLOOKUP(S2091,Jahresfaktoren!$A$28:$B$29,2,),0)</f>
        <v>0</v>
      </c>
      <c r="Y2091" s="175">
        <f>IF(T2091&gt;0,VLOOKUP(T2091,Jahresfaktoren!$A$28:$B$29,2,),0)</f>
        <v>0</v>
      </c>
      <c r="Z2091" s="175">
        <f>IF(U2091&gt;0,VLOOKUP(U2091,Jahresfaktoren!$A$32:$B$33,2,),)</f>
        <v>0</v>
      </c>
      <c r="AA2091" s="177" t="str">
        <f t="shared" si="959"/>
        <v/>
      </c>
      <c r="AB2091" s="177" t="str">
        <f t="shared" si="960"/>
        <v/>
      </c>
      <c r="AC2091" s="177" t="str">
        <f t="shared" si="961"/>
        <v/>
      </c>
      <c r="AD2091" s="177" t="str">
        <f t="shared" si="962"/>
        <v/>
      </c>
      <c r="AE2091" s="177" t="str">
        <f t="shared" si="963"/>
        <v/>
      </c>
      <c r="AF2091" s="178">
        <f>IF(Q2091&gt;0,VLOOKUP(H2091,Leistungszahlen!$A$11:$C$158,3,),0)</f>
        <v>0</v>
      </c>
      <c r="AG2091" s="178">
        <f>IF(R2091&gt;0,VLOOKUP(H2091,Leistungszahlen!$A$11:$F$158,6,),IF(T2091&gt;0,VLOOKUP(H2091,Leistungszahlen!$A$11:$F$158,6,),0))</f>
        <v>0</v>
      </c>
      <c r="AH2091" s="179">
        <f t="shared" si="954"/>
        <v>0</v>
      </c>
      <c r="AI2091" s="179">
        <f t="shared" si="955"/>
        <v>0</v>
      </c>
      <c r="AJ2091" s="179">
        <f t="shared" si="956"/>
        <v>0</v>
      </c>
      <c r="AK2091" s="179">
        <f t="shared" si="957"/>
        <v>0</v>
      </c>
      <c r="AL2091" s="179">
        <f t="shared" si="958"/>
        <v>0</v>
      </c>
      <c r="AM2091" s="180" t="str">
        <f>IF(L2091=1,Stundensätze!$D$13,IF(L2091=2,Stundensätze!$D$17,IF(L2091=4,Stundensätze!$D$21,"")))</f>
        <v/>
      </c>
      <c r="AN2091" s="180" t="str">
        <f>IF(L2091=1,Stundensätze!$D$15,IF(L2091=2,Stundensätze!$D$19,IF(L2091=4,Stundensätze!$D$23,"")))</f>
        <v/>
      </c>
      <c r="AO2091" s="180">
        <f t="shared" si="964"/>
        <v>0</v>
      </c>
      <c r="AP2091" s="180">
        <f t="shared" si="965"/>
        <v>0</v>
      </c>
      <c r="AQ2091" s="192" t="str">
        <f t="shared" si="966"/>
        <v/>
      </c>
      <c r="AR2091" s="192" t="str">
        <f t="shared" si="967"/>
        <v/>
      </c>
      <c r="AS2091" s="193">
        <f t="shared" si="968"/>
        <v>0</v>
      </c>
      <c r="AT2091" s="258">
        <f>IF(K2091=0,0,VLOOKUP(K2091,Kostenstellen!A:B,2,FALSE))</f>
        <v>0</v>
      </c>
      <c r="AU2091" s="68" t="str">
        <f t="shared" si="950"/>
        <v/>
      </c>
      <c r="AV2091" s="68" t="str">
        <f t="shared" si="951"/>
        <v/>
      </c>
      <c r="AW2091" s="68">
        <f>IF(AF2091=0,0,VLOOKUP($H2091,Leistungszahlen!$A$11:$H$158,4,FALSE))</f>
        <v>0</v>
      </c>
      <c r="AX2091" s="68">
        <f>IF(AF2091=0,0,VLOOKUP($H2091,Leistungszahlen!$A$11:$H$158,5,FALSE))</f>
        <v>0</v>
      </c>
      <c r="AY2091" s="68">
        <f>IF(AG2091=0,0,VLOOKUP($H2091,Leistungszahlen!$A$11:$H$158,6,FALSE))</f>
        <v>0</v>
      </c>
      <c r="AZ2091" s="68">
        <f t="shared" si="952"/>
        <v>0</v>
      </c>
      <c r="BA2091" s="68">
        <f t="shared" si="953"/>
        <v>0</v>
      </c>
      <c r="BC2091" s="68">
        <f t="shared" si="969"/>
        <v>0</v>
      </c>
      <c r="BD2091" s="285"/>
    </row>
    <row r="2092" spans="1:56" s="68" customFormat="1">
      <c r="A2092" s="200"/>
      <c r="B2092" s="200"/>
      <c r="C2092" s="200"/>
      <c r="D2092" s="200"/>
      <c r="E2092" s="200"/>
      <c r="F2092" s="200"/>
      <c r="G2092" s="200"/>
      <c r="H2092" s="201"/>
      <c r="I2092" s="202"/>
      <c r="J2092" s="200"/>
      <c r="K2092" s="176"/>
      <c r="L2092" s="176"/>
      <c r="M2092" s="176"/>
      <c r="N2092" s="286"/>
      <c r="O2092" s="286"/>
      <c r="P2092" s="176"/>
      <c r="Q2092" s="203">
        <f t="shared" si="945"/>
        <v>0</v>
      </c>
      <c r="R2092" s="203">
        <f t="shared" si="946"/>
        <v>0</v>
      </c>
      <c r="S2092" s="203">
        <f t="shared" si="947"/>
        <v>0</v>
      </c>
      <c r="T2092" s="203">
        <f t="shared" si="948"/>
        <v>0</v>
      </c>
      <c r="U2092" s="203">
        <f t="shared" si="949"/>
        <v>0</v>
      </c>
      <c r="V2092" s="175">
        <f>IF(Q2092&gt;0,VLOOKUP(Q2092,Jahresfaktoren!$A$11:$B$24,2,),0)</f>
        <v>0</v>
      </c>
      <c r="W2092" s="175">
        <f>IF(R2092&gt;0,VLOOKUP(R2092,Jahresfaktoren!$D$11:$E$24,2,),0)</f>
        <v>0</v>
      </c>
      <c r="X2092" s="175">
        <f>IF(S2092&gt;0,VLOOKUP(S2092,Jahresfaktoren!$A$28:$B$29,2,),0)</f>
        <v>0</v>
      </c>
      <c r="Y2092" s="175">
        <f>IF(T2092&gt;0,VLOOKUP(T2092,Jahresfaktoren!$A$28:$B$29,2,),0)</f>
        <v>0</v>
      </c>
      <c r="Z2092" s="175">
        <f>IF(U2092&gt;0,VLOOKUP(U2092,Jahresfaktoren!$A$32:$B$33,2,),)</f>
        <v>0</v>
      </c>
      <c r="AA2092" s="177" t="str">
        <f t="shared" si="959"/>
        <v/>
      </c>
      <c r="AB2092" s="177" t="str">
        <f t="shared" si="960"/>
        <v/>
      </c>
      <c r="AC2092" s="177" t="str">
        <f t="shared" si="961"/>
        <v/>
      </c>
      <c r="AD2092" s="177" t="str">
        <f t="shared" si="962"/>
        <v/>
      </c>
      <c r="AE2092" s="177" t="str">
        <f t="shared" si="963"/>
        <v/>
      </c>
      <c r="AF2092" s="178">
        <f>IF(Q2092&gt;0,VLOOKUP(H2092,Leistungszahlen!$A$11:$C$158,3,),0)</f>
        <v>0</v>
      </c>
      <c r="AG2092" s="178">
        <f>IF(R2092&gt;0,VLOOKUP(H2092,Leistungszahlen!$A$11:$F$158,6,),IF(T2092&gt;0,VLOOKUP(H2092,Leistungszahlen!$A$11:$F$158,6,),0))</f>
        <v>0</v>
      </c>
      <c r="AH2092" s="179">
        <f t="shared" si="954"/>
        <v>0</v>
      </c>
      <c r="AI2092" s="179">
        <f t="shared" si="955"/>
        <v>0</v>
      </c>
      <c r="AJ2092" s="179">
        <f t="shared" si="956"/>
        <v>0</v>
      </c>
      <c r="AK2092" s="179">
        <f t="shared" si="957"/>
        <v>0</v>
      </c>
      <c r="AL2092" s="179">
        <f t="shared" si="958"/>
        <v>0</v>
      </c>
      <c r="AM2092" s="180" t="str">
        <f>IF(L2092=1,Stundensätze!$D$13,IF(L2092=2,Stundensätze!$D$17,IF(L2092=4,Stundensätze!$D$21,"")))</f>
        <v/>
      </c>
      <c r="AN2092" s="180" t="str">
        <f>IF(L2092=1,Stundensätze!$D$15,IF(L2092=2,Stundensätze!$D$19,IF(L2092=4,Stundensätze!$D$23,"")))</f>
        <v/>
      </c>
      <c r="AO2092" s="180">
        <f t="shared" si="964"/>
        <v>0</v>
      </c>
      <c r="AP2092" s="180">
        <f t="shared" si="965"/>
        <v>0</v>
      </c>
      <c r="AQ2092" s="192" t="str">
        <f t="shared" si="966"/>
        <v/>
      </c>
      <c r="AR2092" s="192" t="str">
        <f t="shared" si="967"/>
        <v/>
      </c>
      <c r="AS2092" s="193">
        <f t="shared" si="968"/>
        <v>0</v>
      </c>
      <c r="AT2092" s="258">
        <f>IF(K2092=0,0,VLOOKUP(K2092,Kostenstellen!A:B,2,FALSE))</f>
        <v>0</v>
      </c>
      <c r="AU2092" s="68" t="str">
        <f t="shared" si="950"/>
        <v/>
      </c>
      <c r="AV2092" s="68" t="str">
        <f t="shared" si="951"/>
        <v/>
      </c>
      <c r="AW2092" s="68">
        <f>IF(AF2092=0,0,VLOOKUP($H2092,Leistungszahlen!$A$11:$H$158,4,FALSE))</f>
        <v>0</v>
      </c>
      <c r="AX2092" s="68">
        <f>IF(AF2092=0,0,VLOOKUP($H2092,Leistungszahlen!$A$11:$H$158,5,FALSE))</f>
        <v>0</v>
      </c>
      <c r="AY2092" s="68">
        <f>IF(AG2092=0,0,VLOOKUP($H2092,Leistungszahlen!$A$11:$H$158,6,FALSE))</f>
        <v>0</v>
      </c>
      <c r="AZ2092" s="68">
        <f t="shared" si="952"/>
        <v>0</v>
      </c>
      <c r="BA2092" s="68">
        <f t="shared" si="953"/>
        <v>0</v>
      </c>
      <c r="BC2092" s="68">
        <f t="shared" si="969"/>
        <v>0</v>
      </c>
      <c r="BD2092" s="285"/>
    </row>
    <row r="2093" spans="1:56" s="68" customFormat="1">
      <c r="A2093" s="200"/>
      <c r="B2093" s="200"/>
      <c r="C2093" s="200"/>
      <c r="D2093" s="200"/>
      <c r="E2093" s="200"/>
      <c r="F2093" s="200"/>
      <c r="G2093" s="200"/>
      <c r="H2093" s="201"/>
      <c r="I2093" s="202"/>
      <c r="J2093" s="200"/>
      <c r="K2093" s="176"/>
      <c r="L2093" s="176"/>
      <c r="M2093" s="176"/>
      <c r="N2093" s="286"/>
      <c r="O2093" s="286"/>
      <c r="P2093" s="176"/>
      <c r="Q2093" s="203">
        <f t="shared" si="945"/>
        <v>0</v>
      </c>
      <c r="R2093" s="203">
        <f t="shared" si="946"/>
        <v>0</v>
      </c>
      <c r="S2093" s="203">
        <f t="shared" si="947"/>
        <v>0</v>
      </c>
      <c r="T2093" s="203">
        <f t="shared" si="948"/>
        <v>0</v>
      </c>
      <c r="U2093" s="203">
        <f t="shared" si="949"/>
        <v>0</v>
      </c>
      <c r="V2093" s="175">
        <f>IF(Q2093&gt;0,VLOOKUP(Q2093,Jahresfaktoren!$A$11:$B$24,2,),0)</f>
        <v>0</v>
      </c>
      <c r="W2093" s="175">
        <f>IF(R2093&gt;0,VLOOKUP(R2093,Jahresfaktoren!$D$11:$E$24,2,),0)</f>
        <v>0</v>
      </c>
      <c r="X2093" s="175">
        <f>IF(S2093&gt;0,VLOOKUP(S2093,Jahresfaktoren!$A$28:$B$29,2,),0)</f>
        <v>0</v>
      </c>
      <c r="Y2093" s="175">
        <f>IF(T2093&gt;0,VLOOKUP(T2093,Jahresfaktoren!$A$28:$B$29,2,),0)</f>
        <v>0</v>
      </c>
      <c r="Z2093" s="175">
        <f>IF(U2093&gt;0,VLOOKUP(U2093,Jahresfaktoren!$A$32:$B$33,2,),)</f>
        <v>0</v>
      </c>
      <c r="AA2093" s="177" t="str">
        <f t="shared" si="959"/>
        <v/>
      </c>
      <c r="AB2093" s="177" t="str">
        <f t="shared" si="960"/>
        <v/>
      </c>
      <c r="AC2093" s="177" t="str">
        <f t="shared" si="961"/>
        <v/>
      </c>
      <c r="AD2093" s="177" t="str">
        <f t="shared" si="962"/>
        <v/>
      </c>
      <c r="AE2093" s="177" t="str">
        <f t="shared" si="963"/>
        <v/>
      </c>
      <c r="AF2093" s="178">
        <f>IF(Q2093&gt;0,VLOOKUP(H2093,Leistungszahlen!$A$11:$C$158,3,),0)</f>
        <v>0</v>
      </c>
      <c r="AG2093" s="178">
        <f>IF(R2093&gt;0,VLOOKUP(H2093,Leistungszahlen!$A$11:$F$158,6,),IF(T2093&gt;0,VLOOKUP(H2093,Leistungszahlen!$A$11:$F$158,6,),0))</f>
        <v>0</v>
      </c>
      <c r="AH2093" s="179">
        <f t="shared" si="954"/>
        <v>0</v>
      </c>
      <c r="AI2093" s="179">
        <f t="shared" si="955"/>
        <v>0</v>
      </c>
      <c r="AJ2093" s="179">
        <f t="shared" si="956"/>
        <v>0</v>
      </c>
      <c r="AK2093" s="179">
        <f t="shared" si="957"/>
        <v>0</v>
      </c>
      <c r="AL2093" s="179">
        <f t="shared" si="958"/>
        <v>0</v>
      </c>
      <c r="AM2093" s="180" t="str">
        <f>IF(L2093=1,Stundensätze!$D$13,IF(L2093=2,Stundensätze!$D$17,IF(L2093=4,Stundensätze!$D$21,"")))</f>
        <v/>
      </c>
      <c r="AN2093" s="180" t="str">
        <f>IF(L2093=1,Stundensätze!$D$15,IF(L2093=2,Stundensätze!$D$19,IF(L2093=4,Stundensätze!$D$23,"")))</f>
        <v/>
      </c>
      <c r="AO2093" s="180">
        <f t="shared" si="964"/>
        <v>0</v>
      </c>
      <c r="AP2093" s="180">
        <f t="shared" si="965"/>
        <v>0</v>
      </c>
      <c r="AQ2093" s="192" t="str">
        <f t="shared" si="966"/>
        <v/>
      </c>
      <c r="AR2093" s="192" t="str">
        <f t="shared" si="967"/>
        <v/>
      </c>
      <c r="AS2093" s="193">
        <f t="shared" si="968"/>
        <v>0</v>
      </c>
      <c r="AT2093" s="258">
        <f>IF(K2093=0,0,VLOOKUP(K2093,Kostenstellen!A:B,2,FALSE))</f>
        <v>0</v>
      </c>
      <c r="AU2093" s="68" t="str">
        <f t="shared" si="950"/>
        <v/>
      </c>
      <c r="AV2093" s="68" t="str">
        <f t="shared" si="951"/>
        <v/>
      </c>
      <c r="AW2093" s="68">
        <f>IF(AF2093=0,0,VLOOKUP($H2093,Leistungszahlen!$A$11:$H$158,4,FALSE))</f>
        <v>0</v>
      </c>
      <c r="AX2093" s="68">
        <f>IF(AF2093=0,0,VLOOKUP($H2093,Leistungszahlen!$A$11:$H$158,5,FALSE))</f>
        <v>0</v>
      </c>
      <c r="AY2093" s="68">
        <f>IF(AG2093=0,0,VLOOKUP($H2093,Leistungszahlen!$A$11:$H$158,6,FALSE))</f>
        <v>0</v>
      </c>
      <c r="AZ2093" s="68">
        <f t="shared" si="952"/>
        <v>0</v>
      </c>
      <c r="BA2093" s="68">
        <f t="shared" si="953"/>
        <v>0</v>
      </c>
      <c r="BC2093" s="68">
        <f t="shared" si="969"/>
        <v>0</v>
      </c>
      <c r="BD2093" s="285"/>
    </row>
    <row r="2094" spans="1:56" s="68" customFormat="1">
      <c r="A2094" s="200"/>
      <c r="B2094" s="200"/>
      <c r="C2094" s="200"/>
      <c r="D2094" s="200"/>
      <c r="E2094" s="200"/>
      <c r="F2094" s="200"/>
      <c r="G2094" s="200"/>
      <c r="H2094" s="201"/>
      <c r="I2094" s="202"/>
      <c r="J2094" s="200"/>
      <c r="K2094" s="176"/>
      <c r="L2094" s="176"/>
      <c r="M2094" s="176"/>
      <c r="N2094" s="286"/>
      <c r="O2094" s="286"/>
      <c r="P2094" s="176"/>
      <c r="Q2094" s="203">
        <f t="shared" si="945"/>
        <v>0</v>
      </c>
      <c r="R2094" s="203">
        <f t="shared" si="946"/>
        <v>0</v>
      </c>
      <c r="S2094" s="203">
        <f t="shared" si="947"/>
        <v>0</v>
      </c>
      <c r="T2094" s="203">
        <f t="shared" si="948"/>
        <v>0</v>
      </c>
      <c r="U2094" s="203">
        <f t="shared" si="949"/>
        <v>0</v>
      </c>
      <c r="V2094" s="175">
        <f>IF(Q2094&gt;0,VLOOKUP(Q2094,Jahresfaktoren!$A$11:$B$24,2,),0)</f>
        <v>0</v>
      </c>
      <c r="W2094" s="175">
        <f>IF(R2094&gt;0,VLOOKUP(R2094,Jahresfaktoren!$D$11:$E$24,2,),0)</f>
        <v>0</v>
      </c>
      <c r="X2094" s="175">
        <f>IF(S2094&gt;0,VLOOKUP(S2094,Jahresfaktoren!$A$28:$B$29,2,),0)</f>
        <v>0</v>
      </c>
      <c r="Y2094" s="175">
        <f>IF(T2094&gt;0,VLOOKUP(T2094,Jahresfaktoren!$A$28:$B$29,2,),0)</f>
        <v>0</v>
      </c>
      <c r="Z2094" s="175">
        <f>IF(U2094&gt;0,VLOOKUP(U2094,Jahresfaktoren!$A$32:$B$33,2,),)</f>
        <v>0</v>
      </c>
      <c r="AA2094" s="177" t="str">
        <f t="shared" si="959"/>
        <v/>
      </c>
      <c r="AB2094" s="177" t="str">
        <f t="shared" si="960"/>
        <v/>
      </c>
      <c r="AC2094" s="177" t="str">
        <f t="shared" si="961"/>
        <v/>
      </c>
      <c r="AD2094" s="177" t="str">
        <f t="shared" si="962"/>
        <v/>
      </c>
      <c r="AE2094" s="177" t="str">
        <f t="shared" si="963"/>
        <v/>
      </c>
      <c r="AF2094" s="178">
        <f>IF(Q2094&gt;0,VLOOKUP(H2094,Leistungszahlen!$A$11:$C$158,3,),0)</f>
        <v>0</v>
      </c>
      <c r="AG2094" s="178">
        <f>IF(R2094&gt;0,VLOOKUP(H2094,Leistungszahlen!$A$11:$F$158,6,),IF(T2094&gt;0,VLOOKUP(H2094,Leistungszahlen!$A$11:$F$158,6,),0))</f>
        <v>0</v>
      </c>
      <c r="AH2094" s="179">
        <f t="shared" si="954"/>
        <v>0</v>
      </c>
      <c r="AI2094" s="179">
        <f t="shared" si="955"/>
        <v>0</v>
      </c>
      <c r="AJ2094" s="179">
        <f t="shared" si="956"/>
        <v>0</v>
      </c>
      <c r="AK2094" s="179">
        <f t="shared" si="957"/>
        <v>0</v>
      </c>
      <c r="AL2094" s="179">
        <f t="shared" si="958"/>
        <v>0</v>
      </c>
      <c r="AM2094" s="180" t="str">
        <f>IF(L2094=1,Stundensätze!$D$13,IF(L2094=2,Stundensätze!$D$17,IF(L2094=4,Stundensätze!$D$21,"")))</f>
        <v/>
      </c>
      <c r="AN2094" s="180" t="str">
        <f>IF(L2094=1,Stundensätze!$D$15,IF(L2094=2,Stundensätze!$D$19,IF(L2094=4,Stundensätze!$D$23,"")))</f>
        <v/>
      </c>
      <c r="AO2094" s="180">
        <f t="shared" si="964"/>
        <v>0</v>
      </c>
      <c r="AP2094" s="180">
        <f t="shared" si="965"/>
        <v>0</v>
      </c>
      <c r="AQ2094" s="192" t="str">
        <f t="shared" si="966"/>
        <v/>
      </c>
      <c r="AR2094" s="192" t="str">
        <f t="shared" si="967"/>
        <v/>
      </c>
      <c r="AS2094" s="193">
        <f t="shared" si="968"/>
        <v>0</v>
      </c>
      <c r="AT2094" s="258">
        <f>IF(K2094=0,0,VLOOKUP(K2094,Kostenstellen!A:B,2,FALSE))</f>
        <v>0</v>
      </c>
      <c r="AU2094" s="68" t="str">
        <f t="shared" si="950"/>
        <v/>
      </c>
      <c r="AV2094" s="68" t="str">
        <f t="shared" si="951"/>
        <v/>
      </c>
      <c r="AW2094" s="68">
        <f>IF(AF2094=0,0,VLOOKUP($H2094,Leistungszahlen!$A$11:$H$158,4,FALSE))</f>
        <v>0</v>
      </c>
      <c r="AX2094" s="68">
        <f>IF(AF2094=0,0,VLOOKUP($H2094,Leistungszahlen!$A$11:$H$158,5,FALSE))</f>
        <v>0</v>
      </c>
      <c r="AY2094" s="68">
        <f>IF(AG2094=0,0,VLOOKUP($H2094,Leistungszahlen!$A$11:$H$158,6,FALSE))</f>
        <v>0</v>
      </c>
      <c r="AZ2094" s="68">
        <f t="shared" si="952"/>
        <v>0</v>
      </c>
      <c r="BA2094" s="68">
        <f t="shared" si="953"/>
        <v>0</v>
      </c>
      <c r="BC2094" s="68">
        <f t="shared" si="969"/>
        <v>0</v>
      </c>
      <c r="BD2094" s="285"/>
    </row>
    <row r="2095" spans="1:56" s="68" customFormat="1">
      <c r="A2095" s="200"/>
      <c r="B2095" s="200"/>
      <c r="C2095" s="200"/>
      <c r="D2095" s="200"/>
      <c r="E2095" s="200"/>
      <c r="F2095" s="200"/>
      <c r="G2095" s="200"/>
      <c r="H2095" s="201"/>
      <c r="I2095" s="202"/>
      <c r="J2095" s="200"/>
      <c r="K2095" s="176"/>
      <c r="L2095" s="176"/>
      <c r="M2095" s="176"/>
      <c r="N2095" s="286"/>
      <c r="O2095" s="286"/>
      <c r="P2095" s="176"/>
      <c r="Q2095" s="203">
        <f t="shared" si="945"/>
        <v>0</v>
      </c>
      <c r="R2095" s="203">
        <f t="shared" si="946"/>
        <v>0</v>
      </c>
      <c r="S2095" s="203">
        <f t="shared" si="947"/>
        <v>0</v>
      </c>
      <c r="T2095" s="203">
        <f t="shared" si="948"/>
        <v>0</v>
      </c>
      <c r="U2095" s="203">
        <f t="shared" si="949"/>
        <v>0</v>
      </c>
      <c r="V2095" s="175">
        <f>IF(Q2095&gt;0,VLOOKUP(Q2095,Jahresfaktoren!$A$11:$B$24,2,),0)</f>
        <v>0</v>
      </c>
      <c r="W2095" s="175">
        <f>IF(R2095&gt;0,VLOOKUP(R2095,Jahresfaktoren!$D$11:$E$24,2,),0)</f>
        <v>0</v>
      </c>
      <c r="X2095" s="175">
        <f>IF(S2095&gt;0,VLOOKUP(S2095,Jahresfaktoren!$A$28:$B$29,2,),0)</f>
        <v>0</v>
      </c>
      <c r="Y2095" s="175">
        <f>IF(T2095&gt;0,VLOOKUP(T2095,Jahresfaktoren!$A$28:$B$29,2,),0)</f>
        <v>0</v>
      </c>
      <c r="Z2095" s="175">
        <f>IF(U2095&gt;0,VLOOKUP(U2095,Jahresfaktoren!$A$32:$B$33,2,),)</f>
        <v>0</v>
      </c>
      <c r="AA2095" s="177" t="str">
        <f t="shared" si="959"/>
        <v/>
      </c>
      <c r="AB2095" s="177" t="str">
        <f t="shared" si="960"/>
        <v/>
      </c>
      <c r="AC2095" s="177" t="str">
        <f t="shared" si="961"/>
        <v/>
      </c>
      <c r="AD2095" s="177" t="str">
        <f t="shared" si="962"/>
        <v/>
      </c>
      <c r="AE2095" s="177" t="str">
        <f t="shared" si="963"/>
        <v/>
      </c>
      <c r="AF2095" s="178">
        <f>IF(Q2095&gt;0,VLOOKUP(H2095,Leistungszahlen!$A$11:$C$158,3,),0)</f>
        <v>0</v>
      </c>
      <c r="AG2095" s="178">
        <f>IF(R2095&gt;0,VLOOKUP(H2095,Leistungszahlen!$A$11:$F$158,6,),IF(T2095&gt;0,VLOOKUP(H2095,Leistungszahlen!$A$11:$F$158,6,),0))</f>
        <v>0</v>
      </c>
      <c r="AH2095" s="179">
        <f t="shared" si="954"/>
        <v>0</v>
      </c>
      <c r="AI2095" s="179">
        <f t="shared" si="955"/>
        <v>0</v>
      </c>
      <c r="AJ2095" s="179">
        <f t="shared" si="956"/>
        <v>0</v>
      </c>
      <c r="AK2095" s="179">
        <f t="shared" si="957"/>
        <v>0</v>
      </c>
      <c r="AL2095" s="179">
        <f t="shared" si="958"/>
        <v>0</v>
      </c>
      <c r="AM2095" s="180" t="str">
        <f>IF(L2095=1,Stundensätze!$D$13,IF(L2095=2,Stundensätze!$D$17,IF(L2095=4,Stundensätze!$D$21,"")))</f>
        <v/>
      </c>
      <c r="AN2095" s="180" t="str">
        <f>IF(L2095=1,Stundensätze!$D$15,IF(L2095=2,Stundensätze!$D$19,IF(L2095=4,Stundensätze!$D$23,"")))</f>
        <v/>
      </c>
      <c r="AO2095" s="180">
        <f t="shared" si="964"/>
        <v>0</v>
      </c>
      <c r="AP2095" s="180">
        <f t="shared" si="965"/>
        <v>0</v>
      </c>
      <c r="AQ2095" s="192" t="str">
        <f t="shared" si="966"/>
        <v/>
      </c>
      <c r="AR2095" s="192" t="str">
        <f t="shared" si="967"/>
        <v/>
      </c>
      <c r="AS2095" s="193">
        <f t="shared" si="968"/>
        <v>0</v>
      </c>
      <c r="AT2095" s="258">
        <f>IF(K2095=0,0,VLOOKUP(K2095,Kostenstellen!A:B,2,FALSE))</f>
        <v>0</v>
      </c>
      <c r="AU2095" s="68" t="str">
        <f t="shared" si="950"/>
        <v/>
      </c>
      <c r="AV2095" s="68" t="str">
        <f t="shared" si="951"/>
        <v/>
      </c>
      <c r="AW2095" s="68">
        <f>IF(AF2095=0,0,VLOOKUP($H2095,Leistungszahlen!$A$11:$H$158,4,FALSE))</f>
        <v>0</v>
      </c>
      <c r="AX2095" s="68">
        <f>IF(AF2095=0,0,VLOOKUP($H2095,Leistungszahlen!$A$11:$H$158,5,FALSE))</f>
        <v>0</v>
      </c>
      <c r="AY2095" s="68">
        <f>IF(AG2095=0,0,VLOOKUP($H2095,Leistungszahlen!$A$11:$H$158,6,FALSE))</f>
        <v>0</v>
      </c>
      <c r="AZ2095" s="68">
        <f t="shared" si="952"/>
        <v>0</v>
      </c>
      <c r="BA2095" s="68">
        <f t="shared" si="953"/>
        <v>0</v>
      </c>
      <c r="BC2095" s="68">
        <f t="shared" si="969"/>
        <v>0</v>
      </c>
      <c r="BD2095" s="285"/>
    </row>
    <row r="2096" spans="1:56" s="68" customFormat="1">
      <c r="A2096" s="200"/>
      <c r="B2096" s="200"/>
      <c r="C2096" s="200"/>
      <c r="D2096" s="200"/>
      <c r="E2096" s="200"/>
      <c r="F2096" s="200"/>
      <c r="G2096" s="200"/>
      <c r="H2096" s="201"/>
      <c r="I2096" s="202"/>
      <c r="J2096" s="200"/>
      <c r="K2096" s="176"/>
      <c r="L2096" s="176"/>
      <c r="M2096" s="176"/>
      <c r="N2096" s="286"/>
      <c r="O2096" s="286"/>
      <c r="P2096" s="176"/>
      <c r="Q2096" s="203">
        <f t="shared" si="945"/>
        <v>0</v>
      </c>
      <c r="R2096" s="203">
        <f t="shared" si="946"/>
        <v>0</v>
      </c>
      <c r="S2096" s="203">
        <f t="shared" si="947"/>
        <v>0</v>
      </c>
      <c r="T2096" s="203">
        <f t="shared" si="948"/>
        <v>0</v>
      </c>
      <c r="U2096" s="203">
        <f t="shared" si="949"/>
        <v>0</v>
      </c>
      <c r="V2096" s="175">
        <f>IF(Q2096&gt;0,VLOOKUP(Q2096,Jahresfaktoren!$A$11:$B$24,2,),0)</f>
        <v>0</v>
      </c>
      <c r="W2096" s="175">
        <f>IF(R2096&gt;0,VLOOKUP(R2096,Jahresfaktoren!$D$11:$E$24,2,),0)</f>
        <v>0</v>
      </c>
      <c r="X2096" s="175">
        <f>IF(S2096&gt;0,VLOOKUP(S2096,Jahresfaktoren!$A$28:$B$29,2,),0)</f>
        <v>0</v>
      </c>
      <c r="Y2096" s="175">
        <f>IF(T2096&gt;0,VLOOKUP(T2096,Jahresfaktoren!$A$28:$B$29,2,),0)</f>
        <v>0</v>
      </c>
      <c r="Z2096" s="175">
        <f>IF(U2096&gt;0,VLOOKUP(U2096,Jahresfaktoren!$A$32:$B$33,2,),)</f>
        <v>0</v>
      </c>
      <c r="AA2096" s="177" t="str">
        <f t="shared" si="959"/>
        <v/>
      </c>
      <c r="AB2096" s="177" t="str">
        <f t="shared" si="960"/>
        <v/>
      </c>
      <c r="AC2096" s="177" t="str">
        <f t="shared" si="961"/>
        <v/>
      </c>
      <c r="AD2096" s="177" t="str">
        <f t="shared" si="962"/>
        <v/>
      </c>
      <c r="AE2096" s="177" t="str">
        <f t="shared" si="963"/>
        <v/>
      </c>
      <c r="AF2096" s="178">
        <f>IF(Q2096&gt;0,VLOOKUP(H2096,Leistungszahlen!$A$11:$C$158,3,),0)</f>
        <v>0</v>
      </c>
      <c r="AG2096" s="178">
        <f>IF(R2096&gt;0,VLOOKUP(H2096,Leistungszahlen!$A$11:$F$158,6,),IF(T2096&gt;0,VLOOKUP(H2096,Leistungszahlen!$A$11:$F$158,6,),0))</f>
        <v>0</v>
      </c>
      <c r="AH2096" s="179">
        <f t="shared" si="954"/>
        <v>0</v>
      </c>
      <c r="AI2096" s="179">
        <f t="shared" si="955"/>
        <v>0</v>
      </c>
      <c r="AJ2096" s="179">
        <f t="shared" si="956"/>
        <v>0</v>
      </c>
      <c r="AK2096" s="179">
        <f t="shared" si="957"/>
        <v>0</v>
      </c>
      <c r="AL2096" s="179">
        <f t="shared" si="958"/>
        <v>0</v>
      </c>
      <c r="AM2096" s="180" t="str">
        <f>IF(L2096=1,Stundensätze!$D$13,IF(L2096=2,Stundensätze!$D$17,IF(L2096=4,Stundensätze!$D$21,"")))</f>
        <v/>
      </c>
      <c r="AN2096" s="180" t="str">
        <f>IF(L2096=1,Stundensätze!$D$15,IF(L2096=2,Stundensätze!$D$19,IF(L2096=4,Stundensätze!$D$23,"")))</f>
        <v/>
      </c>
      <c r="AO2096" s="180">
        <f t="shared" si="964"/>
        <v>0</v>
      </c>
      <c r="AP2096" s="180">
        <f t="shared" si="965"/>
        <v>0</v>
      </c>
      <c r="AQ2096" s="192" t="str">
        <f t="shared" si="966"/>
        <v/>
      </c>
      <c r="AR2096" s="192" t="str">
        <f t="shared" si="967"/>
        <v/>
      </c>
      <c r="AS2096" s="193">
        <f t="shared" si="968"/>
        <v>0</v>
      </c>
      <c r="AT2096" s="258">
        <f>IF(K2096=0,0,VLOOKUP(K2096,Kostenstellen!A:B,2,FALSE))</f>
        <v>0</v>
      </c>
      <c r="AU2096" s="68" t="str">
        <f t="shared" si="950"/>
        <v/>
      </c>
      <c r="AV2096" s="68" t="str">
        <f t="shared" si="951"/>
        <v/>
      </c>
      <c r="AW2096" s="68">
        <f>IF(AF2096=0,0,VLOOKUP($H2096,Leistungszahlen!$A$11:$H$158,4,FALSE))</f>
        <v>0</v>
      </c>
      <c r="AX2096" s="68">
        <f>IF(AF2096=0,0,VLOOKUP($H2096,Leistungszahlen!$A$11:$H$158,5,FALSE))</f>
        <v>0</v>
      </c>
      <c r="AY2096" s="68">
        <f>IF(AG2096=0,0,VLOOKUP($H2096,Leistungszahlen!$A$11:$H$158,6,FALSE))</f>
        <v>0</v>
      </c>
      <c r="AZ2096" s="68">
        <f t="shared" si="952"/>
        <v>0</v>
      </c>
      <c r="BA2096" s="68">
        <f t="shared" si="953"/>
        <v>0</v>
      </c>
      <c r="BC2096" s="68">
        <f t="shared" si="969"/>
        <v>0</v>
      </c>
      <c r="BD2096" s="285"/>
    </row>
    <row r="2097" spans="1:56" s="68" customFormat="1">
      <c r="A2097" s="200"/>
      <c r="B2097" s="200"/>
      <c r="C2097" s="200"/>
      <c r="D2097" s="200"/>
      <c r="E2097" s="200"/>
      <c r="F2097" s="200"/>
      <c r="G2097" s="200"/>
      <c r="H2097" s="201"/>
      <c r="I2097" s="202"/>
      <c r="J2097" s="200"/>
      <c r="K2097" s="176"/>
      <c r="L2097" s="176"/>
      <c r="M2097" s="176"/>
      <c r="N2097" s="286"/>
      <c r="O2097" s="286"/>
      <c r="P2097" s="176"/>
      <c r="Q2097" s="203">
        <f t="shared" si="945"/>
        <v>0</v>
      </c>
      <c r="R2097" s="203">
        <f t="shared" si="946"/>
        <v>0</v>
      </c>
      <c r="S2097" s="203">
        <f t="shared" si="947"/>
        <v>0</v>
      </c>
      <c r="T2097" s="203">
        <f t="shared" si="948"/>
        <v>0</v>
      </c>
      <c r="U2097" s="203">
        <f t="shared" si="949"/>
        <v>0</v>
      </c>
      <c r="V2097" s="175">
        <f>IF(Q2097&gt;0,VLOOKUP(Q2097,Jahresfaktoren!$A$11:$B$24,2,),0)</f>
        <v>0</v>
      </c>
      <c r="W2097" s="175">
        <f>IF(R2097&gt;0,VLOOKUP(R2097,Jahresfaktoren!$D$11:$E$24,2,),0)</f>
        <v>0</v>
      </c>
      <c r="X2097" s="175">
        <f>IF(S2097&gt;0,VLOOKUP(S2097,Jahresfaktoren!$A$28:$B$29,2,),0)</f>
        <v>0</v>
      </c>
      <c r="Y2097" s="175">
        <f>IF(T2097&gt;0,VLOOKUP(T2097,Jahresfaktoren!$A$28:$B$29,2,),0)</f>
        <v>0</v>
      </c>
      <c r="Z2097" s="175">
        <f>IF(U2097&gt;0,VLOOKUP(U2097,Jahresfaktoren!$A$32:$B$33,2,),)</f>
        <v>0</v>
      </c>
      <c r="AA2097" s="177" t="str">
        <f t="shared" si="959"/>
        <v/>
      </c>
      <c r="AB2097" s="177" t="str">
        <f t="shared" si="960"/>
        <v/>
      </c>
      <c r="AC2097" s="177" t="str">
        <f t="shared" si="961"/>
        <v/>
      </c>
      <c r="AD2097" s="177" t="str">
        <f t="shared" si="962"/>
        <v/>
      </c>
      <c r="AE2097" s="177" t="str">
        <f t="shared" si="963"/>
        <v/>
      </c>
      <c r="AF2097" s="178">
        <f>IF(Q2097&gt;0,VLOOKUP(H2097,Leistungszahlen!$A$11:$C$158,3,),0)</f>
        <v>0</v>
      </c>
      <c r="AG2097" s="178">
        <f>IF(R2097&gt;0,VLOOKUP(H2097,Leistungszahlen!$A$11:$F$158,6,),IF(T2097&gt;0,VLOOKUP(H2097,Leistungszahlen!$A$11:$F$158,6,),0))</f>
        <v>0</v>
      </c>
      <c r="AH2097" s="179">
        <f t="shared" si="954"/>
        <v>0</v>
      </c>
      <c r="AI2097" s="179">
        <f t="shared" si="955"/>
        <v>0</v>
      </c>
      <c r="AJ2097" s="179">
        <f t="shared" si="956"/>
        <v>0</v>
      </c>
      <c r="AK2097" s="179">
        <f t="shared" si="957"/>
        <v>0</v>
      </c>
      <c r="AL2097" s="179">
        <f t="shared" si="958"/>
        <v>0</v>
      </c>
      <c r="AM2097" s="180" t="str">
        <f>IF(L2097=1,Stundensätze!$D$13,IF(L2097=2,Stundensätze!$D$17,IF(L2097=4,Stundensätze!$D$21,"")))</f>
        <v/>
      </c>
      <c r="AN2097" s="180" t="str">
        <f>IF(L2097=1,Stundensätze!$D$15,IF(L2097=2,Stundensätze!$D$19,IF(L2097=4,Stundensätze!$D$23,"")))</f>
        <v/>
      </c>
      <c r="AO2097" s="180">
        <f t="shared" si="964"/>
        <v>0</v>
      </c>
      <c r="AP2097" s="180">
        <f t="shared" si="965"/>
        <v>0</v>
      </c>
      <c r="AQ2097" s="192" t="str">
        <f t="shared" si="966"/>
        <v/>
      </c>
      <c r="AR2097" s="192" t="str">
        <f t="shared" si="967"/>
        <v/>
      </c>
      <c r="AS2097" s="193">
        <f t="shared" si="968"/>
        <v>0</v>
      </c>
      <c r="AT2097" s="258">
        <f>IF(K2097=0,0,VLOOKUP(K2097,Kostenstellen!A:B,2,FALSE))</f>
        <v>0</v>
      </c>
      <c r="AU2097" s="68" t="str">
        <f t="shared" si="950"/>
        <v/>
      </c>
      <c r="AV2097" s="68" t="str">
        <f t="shared" si="951"/>
        <v/>
      </c>
      <c r="AW2097" s="68">
        <f>IF(AF2097=0,0,VLOOKUP($H2097,Leistungszahlen!$A$11:$H$158,4,FALSE))</f>
        <v>0</v>
      </c>
      <c r="AX2097" s="68">
        <f>IF(AF2097=0,0,VLOOKUP($H2097,Leistungszahlen!$A$11:$H$158,5,FALSE))</f>
        <v>0</v>
      </c>
      <c r="AY2097" s="68">
        <f>IF(AG2097=0,0,VLOOKUP($H2097,Leistungszahlen!$A$11:$H$158,6,FALSE))</f>
        <v>0</v>
      </c>
      <c r="AZ2097" s="68">
        <f t="shared" si="952"/>
        <v>0</v>
      </c>
      <c r="BA2097" s="68">
        <f t="shared" si="953"/>
        <v>0</v>
      </c>
      <c r="BC2097" s="68">
        <f t="shared" si="969"/>
        <v>0</v>
      </c>
      <c r="BD2097" s="285"/>
    </row>
    <row r="2098" spans="1:56" s="68" customFormat="1">
      <c r="A2098" s="200"/>
      <c r="B2098" s="200"/>
      <c r="C2098" s="200"/>
      <c r="D2098" s="200"/>
      <c r="E2098" s="200"/>
      <c r="F2098" s="200"/>
      <c r="G2098" s="200"/>
      <c r="H2098" s="201"/>
      <c r="I2098" s="202"/>
      <c r="J2098" s="200"/>
      <c r="K2098" s="176"/>
      <c r="L2098" s="176"/>
      <c r="M2098" s="176"/>
      <c r="N2098" s="286"/>
      <c r="O2098" s="286"/>
      <c r="P2098" s="176"/>
      <c r="Q2098" s="203">
        <f t="shared" si="945"/>
        <v>0</v>
      </c>
      <c r="R2098" s="203">
        <f t="shared" si="946"/>
        <v>0</v>
      </c>
      <c r="S2098" s="203">
        <f t="shared" si="947"/>
        <v>0</v>
      </c>
      <c r="T2098" s="203">
        <f t="shared" si="948"/>
        <v>0</v>
      </c>
      <c r="U2098" s="203">
        <f t="shared" si="949"/>
        <v>0</v>
      </c>
      <c r="V2098" s="175">
        <f>IF(Q2098&gt;0,VLOOKUP(Q2098,Jahresfaktoren!$A$11:$B$24,2,),0)</f>
        <v>0</v>
      </c>
      <c r="W2098" s="175">
        <f>IF(R2098&gt;0,VLOOKUP(R2098,Jahresfaktoren!$D$11:$E$24,2,),0)</f>
        <v>0</v>
      </c>
      <c r="X2098" s="175">
        <f>IF(S2098&gt;0,VLOOKUP(S2098,Jahresfaktoren!$A$28:$B$29,2,),0)</f>
        <v>0</v>
      </c>
      <c r="Y2098" s="175">
        <f>IF(T2098&gt;0,VLOOKUP(T2098,Jahresfaktoren!$A$28:$B$29,2,),0)</f>
        <v>0</v>
      </c>
      <c r="Z2098" s="175">
        <f>IF(U2098&gt;0,VLOOKUP(U2098,Jahresfaktoren!$A$32:$B$33,2,),)</f>
        <v>0</v>
      </c>
      <c r="AA2098" s="177" t="str">
        <f t="shared" si="959"/>
        <v/>
      </c>
      <c r="AB2098" s="177" t="str">
        <f t="shared" si="960"/>
        <v/>
      </c>
      <c r="AC2098" s="177" t="str">
        <f t="shared" si="961"/>
        <v/>
      </c>
      <c r="AD2098" s="177" t="str">
        <f t="shared" si="962"/>
        <v/>
      </c>
      <c r="AE2098" s="177" t="str">
        <f t="shared" si="963"/>
        <v/>
      </c>
      <c r="AF2098" s="178">
        <f>IF(Q2098&gt;0,VLOOKUP(H2098,Leistungszahlen!$A$11:$C$158,3,),0)</f>
        <v>0</v>
      </c>
      <c r="AG2098" s="178">
        <f>IF(R2098&gt;0,VLOOKUP(H2098,Leistungszahlen!$A$11:$F$158,6,),IF(T2098&gt;0,VLOOKUP(H2098,Leistungszahlen!$A$11:$F$158,6,),0))</f>
        <v>0</v>
      </c>
      <c r="AH2098" s="179">
        <f t="shared" si="954"/>
        <v>0</v>
      </c>
      <c r="AI2098" s="179">
        <f t="shared" si="955"/>
        <v>0</v>
      </c>
      <c r="AJ2098" s="179">
        <f t="shared" si="956"/>
        <v>0</v>
      </c>
      <c r="AK2098" s="179">
        <f t="shared" si="957"/>
        <v>0</v>
      </c>
      <c r="AL2098" s="179">
        <f t="shared" si="958"/>
        <v>0</v>
      </c>
      <c r="AM2098" s="180" t="str">
        <f>IF(L2098=1,Stundensätze!$D$13,IF(L2098=2,Stundensätze!$D$17,IF(L2098=4,Stundensätze!$D$21,"")))</f>
        <v/>
      </c>
      <c r="AN2098" s="180" t="str">
        <f>IF(L2098=1,Stundensätze!$D$15,IF(L2098=2,Stundensätze!$D$19,IF(L2098=4,Stundensätze!$D$23,"")))</f>
        <v/>
      </c>
      <c r="AO2098" s="180">
        <f t="shared" si="964"/>
        <v>0</v>
      </c>
      <c r="AP2098" s="180">
        <f t="shared" si="965"/>
        <v>0</v>
      </c>
      <c r="AQ2098" s="192" t="str">
        <f t="shared" si="966"/>
        <v/>
      </c>
      <c r="AR2098" s="192" t="str">
        <f t="shared" si="967"/>
        <v/>
      </c>
      <c r="AS2098" s="193">
        <f t="shared" si="968"/>
        <v>0</v>
      </c>
      <c r="AT2098" s="258">
        <f>IF(K2098=0,0,VLOOKUP(K2098,Kostenstellen!A:B,2,FALSE))</f>
        <v>0</v>
      </c>
      <c r="AU2098" s="68" t="str">
        <f t="shared" si="950"/>
        <v/>
      </c>
      <c r="AV2098" s="68" t="str">
        <f t="shared" si="951"/>
        <v/>
      </c>
      <c r="AW2098" s="68">
        <f>IF(AF2098=0,0,VLOOKUP($H2098,Leistungszahlen!$A$11:$H$158,4,FALSE))</f>
        <v>0</v>
      </c>
      <c r="AX2098" s="68">
        <f>IF(AF2098=0,0,VLOOKUP($H2098,Leistungszahlen!$A$11:$H$158,5,FALSE))</f>
        <v>0</v>
      </c>
      <c r="AY2098" s="68">
        <f>IF(AG2098=0,0,VLOOKUP($H2098,Leistungszahlen!$A$11:$H$158,6,FALSE))</f>
        <v>0</v>
      </c>
      <c r="AZ2098" s="68">
        <f t="shared" si="952"/>
        <v>0</v>
      </c>
      <c r="BA2098" s="68">
        <f t="shared" si="953"/>
        <v>0</v>
      </c>
      <c r="BC2098" s="68">
        <f t="shared" si="969"/>
        <v>0</v>
      </c>
      <c r="BD2098" s="285"/>
    </row>
    <row r="2099" spans="1:56" s="68" customFormat="1">
      <c r="A2099" s="200"/>
      <c r="B2099" s="200"/>
      <c r="C2099" s="200"/>
      <c r="D2099" s="200"/>
      <c r="E2099" s="200"/>
      <c r="F2099" s="200"/>
      <c r="G2099" s="200"/>
      <c r="H2099" s="201"/>
      <c r="I2099" s="202"/>
      <c r="J2099" s="200"/>
      <c r="K2099" s="176"/>
      <c r="L2099" s="176"/>
      <c r="M2099" s="176"/>
      <c r="N2099" s="286"/>
      <c r="O2099" s="286"/>
      <c r="P2099" s="176"/>
      <c r="Q2099" s="203">
        <f t="shared" si="945"/>
        <v>0</v>
      </c>
      <c r="R2099" s="203">
        <f t="shared" si="946"/>
        <v>0</v>
      </c>
      <c r="S2099" s="203">
        <f t="shared" si="947"/>
        <v>0</v>
      </c>
      <c r="T2099" s="203">
        <f t="shared" si="948"/>
        <v>0</v>
      </c>
      <c r="U2099" s="203">
        <f t="shared" si="949"/>
        <v>0</v>
      </c>
      <c r="V2099" s="175">
        <f>IF(Q2099&gt;0,VLOOKUP(Q2099,Jahresfaktoren!$A$11:$B$24,2,),0)</f>
        <v>0</v>
      </c>
      <c r="W2099" s="175">
        <f>IF(R2099&gt;0,VLOOKUP(R2099,Jahresfaktoren!$D$11:$E$24,2,),0)</f>
        <v>0</v>
      </c>
      <c r="X2099" s="175">
        <f>IF(S2099&gt;0,VLOOKUP(S2099,Jahresfaktoren!$A$28:$B$29,2,),0)</f>
        <v>0</v>
      </c>
      <c r="Y2099" s="175">
        <f>IF(T2099&gt;0,VLOOKUP(T2099,Jahresfaktoren!$A$28:$B$29,2,),0)</f>
        <v>0</v>
      </c>
      <c r="Z2099" s="175">
        <f>IF(U2099&gt;0,VLOOKUP(U2099,Jahresfaktoren!$A$32:$B$33,2,),)</f>
        <v>0</v>
      </c>
      <c r="AA2099" s="177" t="str">
        <f t="shared" si="959"/>
        <v/>
      </c>
      <c r="AB2099" s="177" t="str">
        <f t="shared" si="960"/>
        <v/>
      </c>
      <c r="AC2099" s="177" t="str">
        <f t="shared" si="961"/>
        <v/>
      </c>
      <c r="AD2099" s="177" t="str">
        <f t="shared" si="962"/>
        <v/>
      </c>
      <c r="AE2099" s="177" t="str">
        <f t="shared" si="963"/>
        <v/>
      </c>
      <c r="AF2099" s="178">
        <f>IF(Q2099&gt;0,VLOOKUP(H2099,Leistungszahlen!$A$11:$C$158,3,),0)</f>
        <v>0</v>
      </c>
      <c r="AG2099" s="178">
        <f>IF(R2099&gt;0,VLOOKUP(H2099,Leistungszahlen!$A$11:$F$158,6,),IF(T2099&gt;0,VLOOKUP(H2099,Leistungszahlen!$A$11:$F$158,6,),0))</f>
        <v>0</v>
      </c>
      <c r="AH2099" s="179">
        <f t="shared" si="954"/>
        <v>0</v>
      </c>
      <c r="AI2099" s="179">
        <f t="shared" si="955"/>
        <v>0</v>
      </c>
      <c r="AJ2099" s="179">
        <f t="shared" si="956"/>
        <v>0</v>
      </c>
      <c r="AK2099" s="179">
        <f t="shared" si="957"/>
        <v>0</v>
      </c>
      <c r="AL2099" s="179">
        <f t="shared" si="958"/>
        <v>0</v>
      </c>
      <c r="AM2099" s="180" t="str">
        <f>IF(L2099=1,Stundensätze!$D$13,IF(L2099=2,Stundensätze!$D$17,IF(L2099=4,Stundensätze!$D$21,"")))</f>
        <v/>
      </c>
      <c r="AN2099" s="180" t="str">
        <f>IF(L2099=1,Stundensätze!$D$15,IF(L2099=2,Stundensätze!$D$19,IF(L2099=4,Stundensätze!$D$23,"")))</f>
        <v/>
      </c>
      <c r="AO2099" s="180">
        <f t="shared" si="964"/>
        <v>0</v>
      </c>
      <c r="AP2099" s="180">
        <f t="shared" si="965"/>
        <v>0</v>
      </c>
      <c r="AQ2099" s="192" t="str">
        <f t="shared" si="966"/>
        <v/>
      </c>
      <c r="AR2099" s="192" t="str">
        <f t="shared" si="967"/>
        <v/>
      </c>
      <c r="AS2099" s="193">
        <f t="shared" si="968"/>
        <v>0</v>
      </c>
      <c r="AT2099" s="258">
        <f>IF(K2099=0,0,VLOOKUP(K2099,Kostenstellen!A:B,2,FALSE))</f>
        <v>0</v>
      </c>
      <c r="AU2099" s="68" t="str">
        <f t="shared" si="950"/>
        <v/>
      </c>
      <c r="AV2099" s="68" t="str">
        <f t="shared" si="951"/>
        <v/>
      </c>
      <c r="AW2099" s="68">
        <f>IF(AF2099=0,0,VLOOKUP($H2099,Leistungszahlen!$A$11:$H$158,4,FALSE))</f>
        <v>0</v>
      </c>
      <c r="AX2099" s="68">
        <f>IF(AF2099=0,0,VLOOKUP($H2099,Leistungszahlen!$A$11:$H$158,5,FALSE))</f>
        <v>0</v>
      </c>
      <c r="AY2099" s="68">
        <f>IF(AG2099=0,0,VLOOKUP($H2099,Leistungszahlen!$A$11:$H$158,6,FALSE))</f>
        <v>0</v>
      </c>
      <c r="AZ2099" s="68">
        <f t="shared" si="952"/>
        <v>0</v>
      </c>
      <c r="BA2099" s="68">
        <f t="shared" si="953"/>
        <v>0</v>
      </c>
      <c r="BC2099" s="68">
        <f t="shared" si="969"/>
        <v>0</v>
      </c>
      <c r="BD2099" s="285"/>
    </row>
    <row r="2100" spans="1:56" s="68" customFormat="1">
      <c r="A2100" s="200"/>
      <c r="B2100" s="200"/>
      <c r="C2100" s="200"/>
      <c r="D2100" s="200"/>
      <c r="E2100" s="200"/>
      <c r="F2100" s="200"/>
      <c r="G2100" s="200"/>
      <c r="H2100" s="201"/>
      <c r="I2100" s="202"/>
      <c r="J2100" s="200"/>
      <c r="K2100" s="176"/>
      <c r="L2100" s="176"/>
      <c r="M2100" s="176"/>
      <c r="N2100" s="286"/>
      <c r="O2100" s="286"/>
      <c r="P2100" s="176"/>
      <c r="Q2100" s="203">
        <f t="shared" si="945"/>
        <v>0</v>
      </c>
      <c r="R2100" s="203">
        <f t="shared" si="946"/>
        <v>0</v>
      </c>
      <c r="S2100" s="203">
        <f t="shared" si="947"/>
        <v>0</v>
      </c>
      <c r="T2100" s="203">
        <f t="shared" si="948"/>
        <v>0</v>
      </c>
      <c r="U2100" s="203">
        <f t="shared" si="949"/>
        <v>0</v>
      </c>
      <c r="V2100" s="175">
        <f>IF(Q2100&gt;0,VLOOKUP(Q2100,Jahresfaktoren!$A$11:$B$24,2,),0)</f>
        <v>0</v>
      </c>
      <c r="W2100" s="175">
        <f>IF(R2100&gt;0,VLOOKUP(R2100,Jahresfaktoren!$D$11:$E$24,2,),0)</f>
        <v>0</v>
      </c>
      <c r="X2100" s="175">
        <f>IF(S2100&gt;0,VLOOKUP(S2100,Jahresfaktoren!$A$28:$B$29,2,),0)</f>
        <v>0</v>
      </c>
      <c r="Y2100" s="175">
        <f>IF(T2100&gt;0,VLOOKUP(T2100,Jahresfaktoren!$A$28:$B$29,2,),0)</f>
        <v>0</v>
      </c>
      <c r="Z2100" s="175">
        <f>IF(U2100&gt;0,VLOOKUP(U2100,Jahresfaktoren!$A$32:$B$33,2,),)</f>
        <v>0</v>
      </c>
      <c r="AA2100" s="177" t="str">
        <f t="shared" si="959"/>
        <v/>
      </c>
      <c r="AB2100" s="177" t="str">
        <f t="shared" si="960"/>
        <v/>
      </c>
      <c r="AC2100" s="177" t="str">
        <f t="shared" si="961"/>
        <v/>
      </c>
      <c r="AD2100" s="177" t="str">
        <f t="shared" si="962"/>
        <v/>
      </c>
      <c r="AE2100" s="177" t="str">
        <f t="shared" si="963"/>
        <v/>
      </c>
      <c r="AF2100" s="178">
        <f>IF(Q2100&gt;0,VLOOKUP(H2100,Leistungszahlen!$A$11:$C$158,3,),0)</f>
        <v>0</v>
      </c>
      <c r="AG2100" s="178">
        <f>IF(R2100&gt;0,VLOOKUP(H2100,Leistungszahlen!$A$11:$F$158,6,),IF(T2100&gt;0,VLOOKUP(H2100,Leistungszahlen!$A$11:$F$158,6,),0))</f>
        <v>0</v>
      </c>
      <c r="AH2100" s="179">
        <f t="shared" si="954"/>
        <v>0</v>
      </c>
      <c r="AI2100" s="179">
        <f t="shared" si="955"/>
        <v>0</v>
      </c>
      <c r="AJ2100" s="179">
        <f t="shared" si="956"/>
        <v>0</v>
      </c>
      <c r="AK2100" s="179">
        <f t="shared" si="957"/>
        <v>0</v>
      </c>
      <c r="AL2100" s="179">
        <f t="shared" si="958"/>
        <v>0</v>
      </c>
      <c r="AM2100" s="180" t="str">
        <f>IF(L2100=1,Stundensätze!$D$13,IF(L2100=2,Stundensätze!$D$17,IF(L2100=4,Stundensätze!$D$21,"")))</f>
        <v/>
      </c>
      <c r="AN2100" s="180" t="str">
        <f>IF(L2100=1,Stundensätze!$D$15,IF(L2100=2,Stundensätze!$D$19,IF(L2100=4,Stundensätze!$D$23,"")))</f>
        <v/>
      </c>
      <c r="AO2100" s="180">
        <f t="shared" si="964"/>
        <v>0</v>
      </c>
      <c r="AP2100" s="180">
        <f t="shared" si="965"/>
        <v>0</v>
      </c>
      <c r="AQ2100" s="192" t="str">
        <f t="shared" si="966"/>
        <v/>
      </c>
      <c r="AR2100" s="192" t="str">
        <f t="shared" si="967"/>
        <v/>
      </c>
      <c r="AS2100" s="193">
        <f t="shared" si="968"/>
        <v>0</v>
      </c>
      <c r="AT2100" s="258">
        <f>IF(K2100=0,0,VLOOKUP(K2100,Kostenstellen!A:B,2,FALSE))</f>
        <v>0</v>
      </c>
      <c r="AU2100" s="68" t="str">
        <f t="shared" si="950"/>
        <v/>
      </c>
      <c r="AV2100" s="68" t="str">
        <f t="shared" si="951"/>
        <v/>
      </c>
      <c r="AW2100" s="68">
        <f>IF(AF2100=0,0,VLOOKUP($H2100,Leistungszahlen!$A$11:$H$158,4,FALSE))</f>
        <v>0</v>
      </c>
      <c r="AX2100" s="68">
        <f>IF(AF2100=0,0,VLOOKUP($H2100,Leistungszahlen!$A$11:$H$158,5,FALSE))</f>
        <v>0</v>
      </c>
      <c r="AY2100" s="68">
        <f>IF(AG2100=0,0,VLOOKUP($H2100,Leistungszahlen!$A$11:$H$158,6,FALSE))</f>
        <v>0</v>
      </c>
      <c r="AZ2100" s="68">
        <f t="shared" si="952"/>
        <v>0</v>
      </c>
      <c r="BA2100" s="68">
        <f t="shared" si="953"/>
        <v>0</v>
      </c>
      <c r="BC2100" s="68">
        <f t="shared" si="969"/>
        <v>0</v>
      </c>
      <c r="BD2100" s="285"/>
    </row>
    <row r="2101" spans="1:56" s="68" customFormat="1">
      <c r="A2101" s="200"/>
      <c r="B2101" s="200"/>
      <c r="C2101" s="200"/>
      <c r="D2101" s="200"/>
      <c r="E2101" s="200"/>
      <c r="F2101" s="200"/>
      <c r="G2101" s="200"/>
      <c r="H2101" s="201"/>
      <c r="I2101" s="202"/>
      <c r="J2101" s="200"/>
      <c r="K2101" s="176"/>
      <c r="L2101" s="176"/>
      <c r="M2101" s="176"/>
      <c r="N2101" s="286"/>
      <c r="O2101" s="286"/>
      <c r="P2101" s="176"/>
      <c r="Q2101" s="203">
        <f t="shared" ref="Q2101:Q2164" si="970">IF(M2101="x",0,IF(N2101=7,6,IF(N2101=14,12,IF(N2101="12+5",11,N2101))))</f>
        <v>0</v>
      </c>
      <c r="R2101" s="203">
        <f t="shared" ref="R2101:R2164" si="971">IF(M2101="x",0,IF(O2101=0,0,IF(N2101=7,0,IF(N2101+O2101=7,O2101-1,O2101))))</f>
        <v>0</v>
      </c>
      <c r="S2101" s="203">
        <f t="shared" ref="S2101:S2164" si="972">IF(M2101="x",0,IF(N2101=7,1,IF(N2101=14,2,IF(AND(N2101=12,O2101=5),1,IF(N2101="12+5",1,0)))))</f>
        <v>0</v>
      </c>
      <c r="T2101" s="203">
        <f t="shared" ref="T2101:T2164" si="973">IF(M2101="x",0,IF(O2101=0,0,IF(N2101=7,0,IF(N2101+O2101=7,1,0))))</f>
        <v>0</v>
      </c>
      <c r="U2101" s="203">
        <f t="shared" ref="U2101:U2164" si="974">T2101+S2101</f>
        <v>0</v>
      </c>
      <c r="V2101" s="175">
        <f>IF(Q2101&gt;0,VLOOKUP(Q2101,Jahresfaktoren!$A$11:$B$24,2,),0)</f>
        <v>0</v>
      </c>
      <c r="W2101" s="175">
        <f>IF(R2101&gt;0,VLOOKUP(R2101,Jahresfaktoren!$D$11:$E$24,2,),0)</f>
        <v>0</v>
      </c>
      <c r="X2101" s="175">
        <f>IF(S2101&gt;0,VLOOKUP(S2101,Jahresfaktoren!$A$28:$B$29,2,),0)</f>
        <v>0</v>
      </c>
      <c r="Y2101" s="175">
        <f>IF(T2101&gt;0,VLOOKUP(T2101,Jahresfaktoren!$A$28:$B$29,2,),0)</f>
        <v>0</v>
      </c>
      <c r="Z2101" s="175">
        <f>IF(U2101&gt;0,VLOOKUP(U2101,Jahresfaktoren!$A$32:$B$33,2,),)</f>
        <v>0</v>
      </c>
      <c r="AA2101" s="177" t="str">
        <f t="shared" si="959"/>
        <v/>
      </c>
      <c r="AB2101" s="177" t="str">
        <f t="shared" si="960"/>
        <v/>
      </c>
      <c r="AC2101" s="177" t="str">
        <f t="shared" si="961"/>
        <v/>
      </c>
      <c r="AD2101" s="177" t="str">
        <f t="shared" si="962"/>
        <v/>
      </c>
      <c r="AE2101" s="177" t="str">
        <f t="shared" si="963"/>
        <v/>
      </c>
      <c r="AF2101" s="178">
        <f>IF(Q2101&gt;0,VLOOKUP(H2101,Leistungszahlen!$A$11:$C$158,3,),0)</f>
        <v>0</v>
      </c>
      <c r="AG2101" s="178">
        <f>IF(R2101&gt;0,VLOOKUP(H2101,Leistungszahlen!$A$11:$F$158,6,),IF(T2101&gt;0,VLOOKUP(H2101,Leistungszahlen!$A$11:$F$158,6,),0))</f>
        <v>0</v>
      </c>
      <c r="AH2101" s="179">
        <f t="shared" si="954"/>
        <v>0</v>
      </c>
      <c r="AI2101" s="179">
        <f t="shared" si="955"/>
        <v>0</v>
      </c>
      <c r="AJ2101" s="179">
        <f t="shared" si="956"/>
        <v>0</v>
      </c>
      <c r="AK2101" s="179">
        <f t="shared" si="957"/>
        <v>0</v>
      </c>
      <c r="AL2101" s="179">
        <f t="shared" si="958"/>
        <v>0</v>
      </c>
      <c r="AM2101" s="180" t="str">
        <f>IF(L2101=1,Stundensätze!$D$13,IF(L2101=2,Stundensätze!$D$17,IF(L2101=4,Stundensätze!$D$21,"")))</f>
        <v/>
      </c>
      <c r="AN2101" s="180" t="str">
        <f>IF(L2101=1,Stundensätze!$D$15,IF(L2101=2,Stundensätze!$D$19,IF(L2101=4,Stundensätze!$D$23,"")))</f>
        <v/>
      </c>
      <c r="AO2101" s="180">
        <f t="shared" si="964"/>
        <v>0</v>
      </c>
      <c r="AP2101" s="180">
        <f t="shared" si="965"/>
        <v>0</v>
      </c>
      <c r="AQ2101" s="192" t="str">
        <f t="shared" si="966"/>
        <v/>
      </c>
      <c r="AR2101" s="192" t="str">
        <f t="shared" si="967"/>
        <v/>
      </c>
      <c r="AS2101" s="193">
        <f t="shared" si="968"/>
        <v>0</v>
      </c>
      <c r="AT2101" s="258">
        <f>IF(K2101=0,0,VLOOKUP(K2101,Kostenstellen!A:B,2,FALSE))</f>
        <v>0</v>
      </c>
      <c r="AU2101" s="68" t="str">
        <f t="shared" ref="AU2101:AU2164" si="975">IF(SUM(V2101:Z2101)&gt;0,H2101,"")</f>
        <v/>
      </c>
      <c r="AV2101" s="68" t="str">
        <f t="shared" ref="AV2101:AV2164" si="976">IF(SUM(R2101+T2101)&gt;0,H2101,"")</f>
        <v/>
      </c>
      <c r="AW2101" s="68">
        <f>IF(AF2101=0,0,VLOOKUP($H2101,Leistungszahlen!$A$11:$H$158,4,FALSE))</f>
        <v>0</v>
      </c>
      <c r="AX2101" s="68">
        <f>IF(AF2101=0,0,VLOOKUP($H2101,Leistungszahlen!$A$11:$H$158,5,FALSE))</f>
        <v>0</v>
      </c>
      <c r="AY2101" s="68">
        <f>IF(AG2101=0,0,VLOOKUP($H2101,Leistungszahlen!$A$11:$H$158,6,FALSE))</f>
        <v>0</v>
      </c>
      <c r="AZ2101" s="68">
        <f t="shared" ref="AZ2101:AZ2164" si="977">IF(AX2101&lt;AF2101,1,IF(AG2101&gt;AY2101,1,0))</f>
        <v>0</v>
      </c>
      <c r="BA2101" s="68">
        <f t="shared" ref="BA2101:BA2164" si="978">IF(AF2101&gt;AX2101,1,IF(AG2101&gt;AY2101,1,0))</f>
        <v>0</v>
      </c>
      <c r="BC2101" s="68">
        <f t="shared" si="969"/>
        <v>0</v>
      </c>
      <c r="BD2101" s="285"/>
    </row>
    <row r="2102" spans="1:56" s="68" customFormat="1">
      <c r="A2102" s="200"/>
      <c r="B2102" s="200"/>
      <c r="C2102" s="200"/>
      <c r="D2102" s="200"/>
      <c r="E2102" s="200"/>
      <c r="F2102" s="200"/>
      <c r="G2102" s="200"/>
      <c r="H2102" s="201"/>
      <c r="I2102" s="202"/>
      <c r="J2102" s="200"/>
      <c r="K2102" s="176"/>
      <c r="L2102" s="176"/>
      <c r="M2102" s="176"/>
      <c r="N2102" s="286"/>
      <c r="O2102" s="286"/>
      <c r="P2102" s="176"/>
      <c r="Q2102" s="203">
        <f t="shared" si="970"/>
        <v>0</v>
      </c>
      <c r="R2102" s="203">
        <f t="shared" si="971"/>
        <v>0</v>
      </c>
      <c r="S2102" s="203">
        <f t="shared" si="972"/>
        <v>0</v>
      </c>
      <c r="T2102" s="203">
        <f t="shared" si="973"/>
        <v>0</v>
      </c>
      <c r="U2102" s="203">
        <f t="shared" si="974"/>
        <v>0</v>
      </c>
      <c r="V2102" s="175">
        <f>IF(Q2102&gt;0,VLOOKUP(Q2102,Jahresfaktoren!$A$11:$B$24,2,),0)</f>
        <v>0</v>
      </c>
      <c r="W2102" s="175">
        <f>IF(R2102&gt;0,VLOOKUP(R2102,Jahresfaktoren!$D$11:$E$24,2,),0)</f>
        <v>0</v>
      </c>
      <c r="X2102" s="175">
        <f>IF(S2102&gt;0,VLOOKUP(S2102,Jahresfaktoren!$A$28:$B$29,2,),0)</f>
        <v>0</v>
      </c>
      <c r="Y2102" s="175">
        <f>IF(T2102&gt;0,VLOOKUP(T2102,Jahresfaktoren!$A$28:$B$29,2,),0)</f>
        <v>0</v>
      </c>
      <c r="Z2102" s="175">
        <f>IF(U2102&gt;0,VLOOKUP(U2102,Jahresfaktoren!$A$32:$B$33,2,),)</f>
        <v>0</v>
      </c>
      <c r="AA2102" s="177" t="str">
        <f t="shared" si="959"/>
        <v/>
      </c>
      <c r="AB2102" s="177" t="str">
        <f t="shared" si="960"/>
        <v/>
      </c>
      <c r="AC2102" s="177" t="str">
        <f t="shared" si="961"/>
        <v/>
      </c>
      <c r="AD2102" s="177" t="str">
        <f t="shared" si="962"/>
        <v/>
      </c>
      <c r="AE2102" s="177" t="str">
        <f t="shared" si="963"/>
        <v/>
      </c>
      <c r="AF2102" s="178">
        <f>IF(Q2102&gt;0,VLOOKUP(H2102,Leistungszahlen!$A$11:$C$158,3,),0)</f>
        <v>0</v>
      </c>
      <c r="AG2102" s="178">
        <f>IF(R2102&gt;0,VLOOKUP(H2102,Leistungszahlen!$A$11:$F$158,6,),IF(T2102&gt;0,VLOOKUP(H2102,Leistungszahlen!$A$11:$F$158,6,),0))</f>
        <v>0</v>
      </c>
      <c r="AH2102" s="179">
        <f t="shared" si="954"/>
        <v>0</v>
      </c>
      <c r="AI2102" s="179">
        <f t="shared" si="955"/>
        <v>0</v>
      </c>
      <c r="AJ2102" s="179">
        <f t="shared" si="956"/>
        <v>0</v>
      </c>
      <c r="AK2102" s="179">
        <f t="shared" si="957"/>
        <v>0</v>
      </c>
      <c r="AL2102" s="179">
        <f t="shared" si="958"/>
        <v>0</v>
      </c>
      <c r="AM2102" s="180" t="str">
        <f>IF(L2102=1,Stundensätze!$D$13,IF(L2102=2,Stundensätze!$D$17,IF(L2102=4,Stundensätze!$D$21,"")))</f>
        <v/>
      </c>
      <c r="AN2102" s="180" t="str">
        <f>IF(L2102=1,Stundensätze!$D$15,IF(L2102=2,Stundensätze!$D$19,IF(L2102=4,Stundensätze!$D$23,"")))</f>
        <v/>
      </c>
      <c r="AO2102" s="180">
        <f t="shared" si="964"/>
        <v>0</v>
      </c>
      <c r="AP2102" s="180">
        <f t="shared" si="965"/>
        <v>0</v>
      </c>
      <c r="AQ2102" s="192" t="str">
        <f t="shared" si="966"/>
        <v/>
      </c>
      <c r="AR2102" s="192" t="str">
        <f t="shared" si="967"/>
        <v/>
      </c>
      <c r="AS2102" s="193">
        <f t="shared" si="968"/>
        <v>0</v>
      </c>
      <c r="AT2102" s="258">
        <f>IF(K2102=0,0,VLOOKUP(K2102,Kostenstellen!A:B,2,FALSE))</f>
        <v>0</v>
      </c>
      <c r="AU2102" s="68" t="str">
        <f t="shared" si="975"/>
        <v/>
      </c>
      <c r="AV2102" s="68" t="str">
        <f t="shared" si="976"/>
        <v/>
      </c>
      <c r="AW2102" s="68">
        <f>IF(AF2102=0,0,VLOOKUP($H2102,Leistungszahlen!$A$11:$H$158,4,FALSE))</f>
        <v>0</v>
      </c>
      <c r="AX2102" s="68">
        <f>IF(AF2102=0,0,VLOOKUP($H2102,Leistungszahlen!$A$11:$H$158,5,FALSE))</f>
        <v>0</v>
      </c>
      <c r="AY2102" s="68">
        <f>IF(AG2102=0,0,VLOOKUP($H2102,Leistungszahlen!$A$11:$H$158,6,FALSE))</f>
        <v>0</v>
      </c>
      <c r="AZ2102" s="68">
        <f t="shared" si="977"/>
        <v>0</v>
      </c>
      <c r="BA2102" s="68">
        <f t="shared" si="978"/>
        <v>0</v>
      </c>
      <c r="BC2102" s="68">
        <f t="shared" si="969"/>
        <v>0</v>
      </c>
      <c r="BD2102" s="285"/>
    </row>
    <row r="2103" spans="1:56" s="68" customFormat="1">
      <c r="A2103" s="200"/>
      <c r="B2103" s="200"/>
      <c r="C2103" s="200"/>
      <c r="D2103" s="200"/>
      <c r="E2103" s="200"/>
      <c r="F2103" s="200"/>
      <c r="G2103" s="200"/>
      <c r="H2103" s="201"/>
      <c r="I2103" s="202"/>
      <c r="J2103" s="200"/>
      <c r="K2103" s="176"/>
      <c r="L2103" s="176"/>
      <c r="M2103" s="176"/>
      <c r="N2103" s="286"/>
      <c r="O2103" s="286"/>
      <c r="P2103" s="176"/>
      <c r="Q2103" s="203">
        <f t="shared" si="970"/>
        <v>0</v>
      </c>
      <c r="R2103" s="203">
        <f t="shared" si="971"/>
        <v>0</v>
      </c>
      <c r="S2103" s="203">
        <f t="shared" si="972"/>
        <v>0</v>
      </c>
      <c r="T2103" s="203">
        <f t="shared" si="973"/>
        <v>0</v>
      </c>
      <c r="U2103" s="203">
        <f t="shared" si="974"/>
        <v>0</v>
      </c>
      <c r="V2103" s="175">
        <f>IF(Q2103&gt;0,VLOOKUP(Q2103,Jahresfaktoren!$A$11:$B$24,2,),0)</f>
        <v>0</v>
      </c>
      <c r="W2103" s="175">
        <f>IF(R2103&gt;0,VLOOKUP(R2103,Jahresfaktoren!$D$11:$E$24,2,),0)</f>
        <v>0</v>
      </c>
      <c r="X2103" s="175">
        <f>IF(S2103&gt;0,VLOOKUP(S2103,Jahresfaktoren!$A$28:$B$29,2,),0)</f>
        <v>0</v>
      </c>
      <c r="Y2103" s="175">
        <f>IF(T2103&gt;0,VLOOKUP(T2103,Jahresfaktoren!$A$28:$B$29,2,),0)</f>
        <v>0</v>
      </c>
      <c r="Z2103" s="175">
        <f>IF(U2103&gt;0,VLOOKUP(U2103,Jahresfaktoren!$A$32:$B$33,2,),)</f>
        <v>0</v>
      </c>
      <c r="AA2103" s="177" t="str">
        <f t="shared" si="959"/>
        <v/>
      </c>
      <c r="AB2103" s="177" t="str">
        <f t="shared" si="960"/>
        <v/>
      </c>
      <c r="AC2103" s="177" t="str">
        <f t="shared" si="961"/>
        <v/>
      </c>
      <c r="AD2103" s="177" t="str">
        <f t="shared" si="962"/>
        <v/>
      </c>
      <c r="AE2103" s="177" t="str">
        <f t="shared" si="963"/>
        <v/>
      </c>
      <c r="AF2103" s="178">
        <f>IF(Q2103&gt;0,VLOOKUP(H2103,Leistungszahlen!$A$11:$C$158,3,),0)</f>
        <v>0</v>
      </c>
      <c r="AG2103" s="178">
        <f>IF(R2103&gt;0,VLOOKUP(H2103,Leistungszahlen!$A$11:$F$158,6,),IF(T2103&gt;0,VLOOKUP(H2103,Leistungszahlen!$A$11:$F$158,6,),0))</f>
        <v>0</v>
      </c>
      <c r="AH2103" s="179">
        <f t="shared" si="954"/>
        <v>0</v>
      </c>
      <c r="AI2103" s="179">
        <f t="shared" si="955"/>
        <v>0</v>
      </c>
      <c r="AJ2103" s="179">
        <f t="shared" si="956"/>
        <v>0</v>
      </c>
      <c r="AK2103" s="179">
        <f t="shared" si="957"/>
        <v>0</v>
      </c>
      <c r="AL2103" s="179">
        <f t="shared" si="958"/>
        <v>0</v>
      </c>
      <c r="AM2103" s="180" t="str">
        <f>IF(L2103=1,Stundensätze!$D$13,IF(L2103=2,Stundensätze!$D$17,IF(L2103=4,Stundensätze!$D$21,"")))</f>
        <v/>
      </c>
      <c r="AN2103" s="180" t="str">
        <f>IF(L2103=1,Stundensätze!$D$15,IF(L2103=2,Stundensätze!$D$19,IF(L2103=4,Stundensätze!$D$23,"")))</f>
        <v/>
      </c>
      <c r="AO2103" s="180">
        <f t="shared" si="964"/>
        <v>0</v>
      </c>
      <c r="AP2103" s="180">
        <f t="shared" si="965"/>
        <v>0</v>
      </c>
      <c r="AQ2103" s="192" t="str">
        <f t="shared" si="966"/>
        <v/>
      </c>
      <c r="AR2103" s="192" t="str">
        <f t="shared" si="967"/>
        <v/>
      </c>
      <c r="AS2103" s="193">
        <f t="shared" si="968"/>
        <v>0</v>
      </c>
      <c r="AT2103" s="258">
        <f>IF(K2103=0,0,VLOOKUP(K2103,Kostenstellen!A:B,2,FALSE))</f>
        <v>0</v>
      </c>
      <c r="AU2103" s="68" t="str">
        <f t="shared" si="975"/>
        <v/>
      </c>
      <c r="AV2103" s="68" t="str">
        <f t="shared" si="976"/>
        <v/>
      </c>
      <c r="AW2103" s="68">
        <f>IF(AF2103=0,0,VLOOKUP($H2103,Leistungszahlen!$A$11:$H$158,4,FALSE))</f>
        <v>0</v>
      </c>
      <c r="AX2103" s="68">
        <f>IF(AF2103=0,0,VLOOKUP($H2103,Leistungszahlen!$A$11:$H$158,5,FALSE))</f>
        <v>0</v>
      </c>
      <c r="AY2103" s="68">
        <f>IF(AG2103=0,0,VLOOKUP($H2103,Leistungszahlen!$A$11:$H$158,6,FALSE))</f>
        <v>0</v>
      </c>
      <c r="AZ2103" s="68">
        <f t="shared" si="977"/>
        <v>0</v>
      </c>
      <c r="BA2103" s="68">
        <f t="shared" si="978"/>
        <v>0</v>
      </c>
      <c r="BC2103" s="68">
        <f t="shared" si="969"/>
        <v>0</v>
      </c>
      <c r="BD2103" s="285"/>
    </row>
    <row r="2104" spans="1:56" s="68" customFormat="1">
      <c r="A2104" s="200"/>
      <c r="B2104" s="200"/>
      <c r="C2104" s="200"/>
      <c r="D2104" s="200"/>
      <c r="E2104" s="200"/>
      <c r="F2104" s="200"/>
      <c r="G2104" s="200"/>
      <c r="H2104" s="201"/>
      <c r="I2104" s="202"/>
      <c r="J2104" s="200"/>
      <c r="K2104" s="176"/>
      <c r="L2104" s="176"/>
      <c r="M2104" s="176"/>
      <c r="N2104" s="286"/>
      <c r="O2104" s="286"/>
      <c r="P2104" s="176"/>
      <c r="Q2104" s="203">
        <f t="shared" si="970"/>
        <v>0</v>
      </c>
      <c r="R2104" s="203">
        <f t="shared" si="971"/>
        <v>0</v>
      </c>
      <c r="S2104" s="203">
        <f t="shared" si="972"/>
        <v>0</v>
      </c>
      <c r="T2104" s="203">
        <f t="shared" si="973"/>
        <v>0</v>
      </c>
      <c r="U2104" s="203">
        <f t="shared" si="974"/>
        <v>0</v>
      </c>
      <c r="V2104" s="175">
        <f>IF(Q2104&gt;0,VLOOKUP(Q2104,Jahresfaktoren!$A$11:$B$24,2,),0)</f>
        <v>0</v>
      </c>
      <c r="W2104" s="175">
        <f>IF(R2104&gt;0,VLOOKUP(R2104,Jahresfaktoren!$D$11:$E$24,2,),0)</f>
        <v>0</v>
      </c>
      <c r="X2104" s="175">
        <f>IF(S2104&gt;0,VLOOKUP(S2104,Jahresfaktoren!$A$28:$B$29,2,),0)</f>
        <v>0</v>
      </c>
      <c r="Y2104" s="175">
        <f>IF(T2104&gt;0,VLOOKUP(T2104,Jahresfaktoren!$A$28:$B$29,2,),0)</f>
        <v>0</v>
      </c>
      <c r="Z2104" s="175">
        <f>IF(U2104&gt;0,VLOOKUP(U2104,Jahresfaktoren!$A$32:$B$33,2,),)</f>
        <v>0</v>
      </c>
      <c r="AA2104" s="177" t="str">
        <f t="shared" si="959"/>
        <v/>
      </c>
      <c r="AB2104" s="177" t="str">
        <f t="shared" si="960"/>
        <v/>
      </c>
      <c r="AC2104" s="177" t="str">
        <f t="shared" si="961"/>
        <v/>
      </c>
      <c r="AD2104" s="177" t="str">
        <f t="shared" si="962"/>
        <v/>
      </c>
      <c r="AE2104" s="177" t="str">
        <f t="shared" si="963"/>
        <v/>
      </c>
      <c r="AF2104" s="178">
        <f>IF(Q2104&gt;0,VLOOKUP(H2104,Leistungszahlen!$A$11:$C$158,3,),0)</f>
        <v>0</v>
      </c>
      <c r="AG2104" s="178">
        <f>IF(R2104&gt;0,VLOOKUP(H2104,Leistungszahlen!$A$11:$F$158,6,),IF(T2104&gt;0,VLOOKUP(H2104,Leistungszahlen!$A$11:$F$158,6,),0))</f>
        <v>0</v>
      </c>
      <c r="AH2104" s="179">
        <f t="shared" si="954"/>
        <v>0</v>
      </c>
      <c r="AI2104" s="179">
        <f t="shared" si="955"/>
        <v>0</v>
      </c>
      <c r="AJ2104" s="179">
        <f t="shared" si="956"/>
        <v>0</v>
      </c>
      <c r="AK2104" s="179">
        <f t="shared" si="957"/>
        <v>0</v>
      </c>
      <c r="AL2104" s="179">
        <f t="shared" si="958"/>
        <v>0</v>
      </c>
      <c r="AM2104" s="180" t="str">
        <f>IF(L2104=1,Stundensätze!$D$13,IF(L2104=2,Stundensätze!$D$17,IF(L2104=4,Stundensätze!$D$21,"")))</f>
        <v/>
      </c>
      <c r="AN2104" s="180" t="str">
        <f>IF(L2104=1,Stundensätze!$D$15,IF(L2104=2,Stundensätze!$D$19,IF(L2104=4,Stundensätze!$D$23,"")))</f>
        <v/>
      </c>
      <c r="AO2104" s="180">
        <f t="shared" si="964"/>
        <v>0</v>
      </c>
      <c r="AP2104" s="180">
        <f t="shared" si="965"/>
        <v>0</v>
      </c>
      <c r="AQ2104" s="192" t="str">
        <f t="shared" si="966"/>
        <v/>
      </c>
      <c r="AR2104" s="192" t="str">
        <f t="shared" si="967"/>
        <v/>
      </c>
      <c r="AS2104" s="193">
        <f t="shared" si="968"/>
        <v>0</v>
      </c>
      <c r="AT2104" s="258">
        <f>IF(K2104=0,0,VLOOKUP(K2104,Kostenstellen!A:B,2,FALSE))</f>
        <v>0</v>
      </c>
      <c r="AU2104" s="68" t="str">
        <f t="shared" si="975"/>
        <v/>
      </c>
      <c r="AV2104" s="68" t="str">
        <f t="shared" si="976"/>
        <v/>
      </c>
      <c r="AW2104" s="68">
        <f>IF(AF2104=0,0,VLOOKUP($H2104,Leistungszahlen!$A$11:$H$158,4,FALSE))</f>
        <v>0</v>
      </c>
      <c r="AX2104" s="68">
        <f>IF(AF2104=0,0,VLOOKUP($H2104,Leistungszahlen!$A$11:$H$158,5,FALSE))</f>
        <v>0</v>
      </c>
      <c r="AY2104" s="68">
        <f>IF(AG2104=0,0,VLOOKUP($H2104,Leistungszahlen!$A$11:$H$158,6,FALSE))</f>
        <v>0</v>
      </c>
      <c r="AZ2104" s="68">
        <f t="shared" si="977"/>
        <v>0</v>
      </c>
      <c r="BA2104" s="68">
        <f t="shared" si="978"/>
        <v>0</v>
      </c>
      <c r="BC2104" s="68">
        <f t="shared" si="969"/>
        <v>0</v>
      </c>
      <c r="BD2104" s="285"/>
    </row>
    <row r="2105" spans="1:56" s="68" customFormat="1">
      <c r="A2105" s="200"/>
      <c r="B2105" s="200"/>
      <c r="C2105" s="200"/>
      <c r="D2105" s="200"/>
      <c r="E2105" s="200"/>
      <c r="F2105" s="200"/>
      <c r="G2105" s="200"/>
      <c r="H2105" s="201"/>
      <c r="I2105" s="202"/>
      <c r="J2105" s="200"/>
      <c r="K2105" s="176"/>
      <c r="L2105" s="176"/>
      <c r="M2105" s="176"/>
      <c r="N2105" s="286"/>
      <c r="O2105" s="286"/>
      <c r="P2105" s="176"/>
      <c r="Q2105" s="203">
        <f t="shared" si="970"/>
        <v>0</v>
      </c>
      <c r="R2105" s="203">
        <f t="shared" si="971"/>
        <v>0</v>
      </c>
      <c r="S2105" s="203">
        <f t="shared" si="972"/>
        <v>0</v>
      </c>
      <c r="T2105" s="203">
        <f t="shared" si="973"/>
        <v>0</v>
      </c>
      <c r="U2105" s="203">
        <f t="shared" si="974"/>
        <v>0</v>
      </c>
      <c r="V2105" s="175">
        <f>IF(Q2105&gt;0,VLOOKUP(Q2105,Jahresfaktoren!$A$11:$B$24,2,),0)</f>
        <v>0</v>
      </c>
      <c r="W2105" s="175">
        <f>IF(R2105&gt;0,VLOOKUP(R2105,Jahresfaktoren!$D$11:$E$24,2,),0)</f>
        <v>0</v>
      </c>
      <c r="X2105" s="175">
        <f>IF(S2105&gt;0,VLOOKUP(S2105,Jahresfaktoren!$A$28:$B$29,2,),0)</f>
        <v>0</v>
      </c>
      <c r="Y2105" s="175">
        <f>IF(T2105&gt;0,VLOOKUP(T2105,Jahresfaktoren!$A$28:$B$29,2,),0)</f>
        <v>0</v>
      </c>
      <c r="Z2105" s="175">
        <f>IF(U2105&gt;0,VLOOKUP(U2105,Jahresfaktoren!$A$32:$B$33,2,),)</f>
        <v>0</v>
      </c>
      <c r="AA2105" s="177" t="str">
        <f t="shared" si="959"/>
        <v/>
      </c>
      <c r="AB2105" s="177" t="str">
        <f t="shared" si="960"/>
        <v/>
      </c>
      <c r="AC2105" s="177" t="str">
        <f t="shared" si="961"/>
        <v/>
      </c>
      <c r="AD2105" s="177" t="str">
        <f t="shared" si="962"/>
        <v/>
      </c>
      <c r="AE2105" s="177" t="str">
        <f t="shared" si="963"/>
        <v/>
      </c>
      <c r="AF2105" s="178">
        <f>IF(Q2105&gt;0,VLOOKUP(H2105,Leistungszahlen!$A$11:$C$158,3,),0)</f>
        <v>0</v>
      </c>
      <c r="AG2105" s="178">
        <f>IF(R2105&gt;0,VLOOKUP(H2105,Leistungszahlen!$A$11:$F$158,6,),IF(T2105&gt;0,VLOOKUP(H2105,Leistungszahlen!$A$11:$F$158,6,),0))</f>
        <v>0</v>
      </c>
      <c r="AH2105" s="179">
        <f t="shared" si="954"/>
        <v>0</v>
      </c>
      <c r="AI2105" s="179">
        <f t="shared" si="955"/>
        <v>0</v>
      </c>
      <c r="AJ2105" s="179">
        <f t="shared" si="956"/>
        <v>0</v>
      </c>
      <c r="AK2105" s="179">
        <f t="shared" si="957"/>
        <v>0</v>
      </c>
      <c r="AL2105" s="179">
        <f t="shared" si="958"/>
        <v>0</v>
      </c>
      <c r="AM2105" s="180" t="str">
        <f>IF(L2105=1,Stundensätze!$D$13,IF(L2105=2,Stundensätze!$D$17,IF(L2105=4,Stundensätze!$D$21,"")))</f>
        <v/>
      </c>
      <c r="AN2105" s="180" t="str">
        <f>IF(L2105=1,Stundensätze!$D$15,IF(L2105=2,Stundensätze!$D$19,IF(L2105=4,Stundensätze!$D$23,"")))</f>
        <v/>
      </c>
      <c r="AO2105" s="180">
        <f t="shared" si="964"/>
        <v>0</v>
      </c>
      <c r="AP2105" s="180">
        <f t="shared" si="965"/>
        <v>0</v>
      </c>
      <c r="AQ2105" s="192" t="str">
        <f t="shared" si="966"/>
        <v/>
      </c>
      <c r="AR2105" s="192" t="str">
        <f t="shared" si="967"/>
        <v/>
      </c>
      <c r="AS2105" s="193">
        <f t="shared" si="968"/>
        <v>0</v>
      </c>
      <c r="AT2105" s="258">
        <f>IF(K2105=0,0,VLOOKUP(K2105,Kostenstellen!A:B,2,FALSE))</f>
        <v>0</v>
      </c>
      <c r="AU2105" s="68" t="str">
        <f t="shared" si="975"/>
        <v/>
      </c>
      <c r="AV2105" s="68" t="str">
        <f t="shared" si="976"/>
        <v/>
      </c>
      <c r="AW2105" s="68">
        <f>IF(AF2105=0,0,VLOOKUP($H2105,Leistungszahlen!$A$11:$H$158,4,FALSE))</f>
        <v>0</v>
      </c>
      <c r="AX2105" s="68">
        <f>IF(AF2105=0,0,VLOOKUP($H2105,Leistungszahlen!$A$11:$H$158,5,FALSE))</f>
        <v>0</v>
      </c>
      <c r="AY2105" s="68">
        <f>IF(AG2105=0,0,VLOOKUP($H2105,Leistungszahlen!$A$11:$H$158,6,FALSE))</f>
        <v>0</v>
      </c>
      <c r="AZ2105" s="68">
        <f t="shared" si="977"/>
        <v>0</v>
      </c>
      <c r="BA2105" s="68">
        <f t="shared" si="978"/>
        <v>0</v>
      </c>
      <c r="BC2105" s="68">
        <f t="shared" si="969"/>
        <v>0</v>
      </c>
      <c r="BD2105" s="285"/>
    </row>
    <row r="2106" spans="1:56" s="68" customFormat="1">
      <c r="A2106" s="200"/>
      <c r="B2106" s="200"/>
      <c r="C2106" s="200"/>
      <c r="D2106" s="200"/>
      <c r="E2106" s="200"/>
      <c r="F2106" s="200"/>
      <c r="G2106" s="200"/>
      <c r="H2106" s="201"/>
      <c r="I2106" s="202"/>
      <c r="J2106" s="200"/>
      <c r="K2106" s="176"/>
      <c r="L2106" s="176"/>
      <c r="M2106" s="176"/>
      <c r="N2106" s="286"/>
      <c r="O2106" s="286"/>
      <c r="P2106" s="176"/>
      <c r="Q2106" s="203">
        <f t="shared" si="970"/>
        <v>0</v>
      </c>
      <c r="R2106" s="203">
        <f t="shared" si="971"/>
        <v>0</v>
      </c>
      <c r="S2106" s="203">
        <f t="shared" si="972"/>
        <v>0</v>
      </c>
      <c r="T2106" s="203">
        <f t="shared" si="973"/>
        <v>0</v>
      </c>
      <c r="U2106" s="203">
        <f t="shared" si="974"/>
        <v>0</v>
      </c>
      <c r="V2106" s="175">
        <f>IF(Q2106&gt;0,VLOOKUP(Q2106,Jahresfaktoren!$A$11:$B$24,2,),0)</f>
        <v>0</v>
      </c>
      <c r="W2106" s="175">
        <f>IF(R2106&gt;0,VLOOKUP(R2106,Jahresfaktoren!$D$11:$E$24,2,),0)</f>
        <v>0</v>
      </c>
      <c r="X2106" s="175">
        <f>IF(S2106&gt;0,VLOOKUP(S2106,Jahresfaktoren!$A$28:$B$29,2,),0)</f>
        <v>0</v>
      </c>
      <c r="Y2106" s="175">
        <f>IF(T2106&gt;0,VLOOKUP(T2106,Jahresfaktoren!$A$28:$B$29,2,),0)</f>
        <v>0</v>
      </c>
      <c r="Z2106" s="175">
        <f>IF(U2106&gt;0,VLOOKUP(U2106,Jahresfaktoren!$A$32:$B$33,2,),)</f>
        <v>0</v>
      </c>
      <c r="AA2106" s="177" t="str">
        <f t="shared" si="959"/>
        <v/>
      </c>
      <c r="AB2106" s="177" t="str">
        <f t="shared" si="960"/>
        <v/>
      </c>
      <c r="AC2106" s="177" t="str">
        <f t="shared" si="961"/>
        <v/>
      </c>
      <c r="AD2106" s="177" t="str">
        <f t="shared" si="962"/>
        <v/>
      </c>
      <c r="AE2106" s="177" t="str">
        <f t="shared" si="963"/>
        <v/>
      </c>
      <c r="AF2106" s="178">
        <f>IF(Q2106&gt;0,VLOOKUP(H2106,Leistungszahlen!$A$11:$C$158,3,),0)</f>
        <v>0</v>
      </c>
      <c r="AG2106" s="178">
        <f>IF(R2106&gt;0,VLOOKUP(H2106,Leistungszahlen!$A$11:$F$158,6,),IF(T2106&gt;0,VLOOKUP(H2106,Leistungszahlen!$A$11:$F$158,6,),0))</f>
        <v>0</v>
      </c>
      <c r="AH2106" s="179">
        <f t="shared" si="954"/>
        <v>0</v>
      </c>
      <c r="AI2106" s="179">
        <f t="shared" si="955"/>
        <v>0</v>
      </c>
      <c r="AJ2106" s="179">
        <f t="shared" si="956"/>
        <v>0</v>
      </c>
      <c r="AK2106" s="179">
        <f t="shared" si="957"/>
        <v>0</v>
      </c>
      <c r="AL2106" s="179">
        <f t="shared" si="958"/>
        <v>0</v>
      </c>
      <c r="AM2106" s="180" t="str">
        <f>IF(L2106=1,Stundensätze!$D$13,IF(L2106=2,Stundensätze!$D$17,IF(L2106=4,Stundensätze!$D$21,"")))</f>
        <v/>
      </c>
      <c r="AN2106" s="180" t="str">
        <f>IF(L2106=1,Stundensätze!$D$15,IF(L2106=2,Stundensätze!$D$19,IF(L2106=4,Stundensätze!$D$23,"")))</f>
        <v/>
      </c>
      <c r="AO2106" s="180">
        <f t="shared" si="964"/>
        <v>0</v>
      </c>
      <c r="AP2106" s="180">
        <f t="shared" si="965"/>
        <v>0</v>
      </c>
      <c r="AQ2106" s="192" t="str">
        <f t="shared" si="966"/>
        <v/>
      </c>
      <c r="AR2106" s="192" t="str">
        <f t="shared" si="967"/>
        <v/>
      </c>
      <c r="AS2106" s="193">
        <f t="shared" si="968"/>
        <v>0</v>
      </c>
      <c r="AT2106" s="258">
        <f>IF(K2106=0,0,VLOOKUP(K2106,Kostenstellen!A:B,2,FALSE))</f>
        <v>0</v>
      </c>
      <c r="AU2106" s="68" t="str">
        <f t="shared" si="975"/>
        <v/>
      </c>
      <c r="AV2106" s="68" t="str">
        <f t="shared" si="976"/>
        <v/>
      </c>
      <c r="AW2106" s="68">
        <f>IF(AF2106=0,0,VLOOKUP($H2106,Leistungszahlen!$A$11:$H$158,4,FALSE))</f>
        <v>0</v>
      </c>
      <c r="AX2106" s="68">
        <f>IF(AF2106=0,0,VLOOKUP($H2106,Leistungszahlen!$A$11:$H$158,5,FALSE))</f>
        <v>0</v>
      </c>
      <c r="AY2106" s="68">
        <f>IF(AG2106=0,0,VLOOKUP($H2106,Leistungszahlen!$A$11:$H$158,6,FALSE))</f>
        <v>0</v>
      </c>
      <c r="AZ2106" s="68">
        <f t="shared" si="977"/>
        <v>0</v>
      </c>
      <c r="BA2106" s="68">
        <f t="shared" si="978"/>
        <v>0</v>
      </c>
      <c r="BC2106" s="68">
        <f t="shared" si="969"/>
        <v>0</v>
      </c>
      <c r="BD2106" s="285"/>
    </row>
    <row r="2107" spans="1:56" s="68" customFormat="1">
      <c r="A2107" s="200"/>
      <c r="B2107" s="200"/>
      <c r="C2107" s="200"/>
      <c r="D2107" s="200"/>
      <c r="E2107" s="200"/>
      <c r="F2107" s="200"/>
      <c r="G2107" s="200"/>
      <c r="H2107" s="201"/>
      <c r="I2107" s="202"/>
      <c r="J2107" s="200"/>
      <c r="K2107" s="176"/>
      <c r="L2107" s="176"/>
      <c r="M2107" s="176"/>
      <c r="N2107" s="286"/>
      <c r="O2107" s="286"/>
      <c r="P2107" s="176"/>
      <c r="Q2107" s="203">
        <f t="shared" si="970"/>
        <v>0</v>
      </c>
      <c r="R2107" s="203">
        <f t="shared" si="971"/>
        <v>0</v>
      </c>
      <c r="S2107" s="203">
        <f t="shared" si="972"/>
        <v>0</v>
      </c>
      <c r="T2107" s="203">
        <f t="shared" si="973"/>
        <v>0</v>
      </c>
      <c r="U2107" s="203">
        <f t="shared" si="974"/>
        <v>0</v>
      </c>
      <c r="V2107" s="175">
        <f>IF(Q2107&gt;0,VLOOKUP(Q2107,Jahresfaktoren!$A$11:$B$24,2,),0)</f>
        <v>0</v>
      </c>
      <c r="W2107" s="175">
        <f>IF(R2107&gt;0,VLOOKUP(R2107,Jahresfaktoren!$D$11:$E$24,2,),0)</f>
        <v>0</v>
      </c>
      <c r="X2107" s="175">
        <f>IF(S2107&gt;0,VLOOKUP(S2107,Jahresfaktoren!$A$28:$B$29,2,),0)</f>
        <v>0</v>
      </c>
      <c r="Y2107" s="175">
        <f>IF(T2107&gt;0,VLOOKUP(T2107,Jahresfaktoren!$A$28:$B$29,2,),0)</f>
        <v>0</v>
      </c>
      <c r="Z2107" s="175">
        <f>IF(U2107&gt;0,VLOOKUP(U2107,Jahresfaktoren!$A$32:$B$33,2,),)</f>
        <v>0</v>
      </c>
      <c r="AA2107" s="177" t="str">
        <f t="shared" si="959"/>
        <v/>
      </c>
      <c r="AB2107" s="177" t="str">
        <f t="shared" si="960"/>
        <v/>
      </c>
      <c r="AC2107" s="177" t="str">
        <f t="shared" si="961"/>
        <v/>
      </c>
      <c r="AD2107" s="177" t="str">
        <f t="shared" si="962"/>
        <v/>
      </c>
      <c r="AE2107" s="177" t="str">
        <f t="shared" si="963"/>
        <v/>
      </c>
      <c r="AF2107" s="178">
        <f>IF(Q2107&gt;0,VLOOKUP(H2107,Leistungszahlen!$A$11:$C$158,3,),0)</f>
        <v>0</v>
      </c>
      <c r="AG2107" s="178">
        <f>IF(R2107&gt;0,VLOOKUP(H2107,Leistungszahlen!$A$11:$F$158,6,),IF(T2107&gt;0,VLOOKUP(H2107,Leistungszahlen!$A$11:$F$158,6,),0))</f>
        <v>0</v>
      </c>
      <c r="AH2107" s="179">
        <f t="shared" si="954"/>
        <v>0</v>
      </c>
      <c r="AI2107" s="179">
        <f t="shared" si="955"/>
        <v>0</v>
      </c>
      <c r="AJ2107" s="179">
        <f t="shared" si="956"/>
        <v>0</v>
      </c>
      <c r="AK2107" s="179">
        <f t="shared" si="957"/>
        <v>0</v>
      </c>
      <c r="AL2107" s="179">
        <f t="shared" si="958"/>
        <v>0</v>
      </c>
      <c r="AM2107" s="180" t="str">
        <f>IF(L2107=1,Stundensätze!$D$13,IF(L2107=2,Stundensätze!$D$17,IF(L2107=4,Stundensätze!$D$21,"")))</f>
        <v/>
      </c>
      <c r="AN2107" s="180" t="str">
        <f>IF(L2107=1,Stundensätze!$D$15,IF(L2107=2,Stundensätze!$D$19,IF(L2107=4,Stundensätze!$D$23,"")))</f>
        <v/>
      </c>
      <c r="AO2107" s="180">
        <f t="shared" si="964"/>
        <v>0</v>
      </c>
      <c r="AP2107" s="180">
        <f t="shared" si="965"/>
        <v>0</v>
      </c>
      <c r="AQ2107" s="192" t="str">
        <f t="shared" si="966"/>
        <v/>
      </c>
      <c r="AR2107" s="192" t="str">
        <f t="shared" si="967"/>
        <v/>
      </c>
      <c r="AS2107" s="193">
        <f t="shared" si="968"/>
        <v>0</v>
      </c>
      <c r="AT2107" s="258">
        <f>IF(K2107=0,0,VLOOKUP(K2107,Kostenstellen!A:B,2,FALSE))</f>
        <v>0</v>
      </c>
      <c r="AU2107" s="68" t="str">
        <f t="shared" si="975"/>
        <v/>
      </c>
      <c r="AV2107" s="68" t="str">
        <f t="shared" si="976"/>
        <v/>
      </c>
      <c r="AW2107" s="68">
        <f>IF(AF2107=0,0,VLOOKUP($H2107,Leistungszahlen!$A$11:$H$158,4,FALSE))</f>
        <v>0</v>
      </c>
      <c r="AX2107" s="68">
        <f>IF(AF2107=0,0,VLOOKUP($H2107,Leistungszahlen!$A$11:$H$158,5,FALSE))</f>
        <v>0</v>
      </c>
      <c r="AY2107" s="68">
        <f>IF(AG2107=0,0,VLOOKUP($H2107,Leistungszahlen!$A$11:$H$158,6,FALSE))</f>
        <v>0</v>
      </c>
      <c r="AZ2107" s="68">
        <f t="shared" si="977"/>
        <v>0</v>
      </c>
      <c r="BA2107" s="68">
        <f t="shared" si="978"/>
        <v>0</v>
      </c>
      <c r="BC2107" s="68">
        <f t="shared" si="969"/>
        <v>0</v>
      </c>
      <c r="BD2107" s="285"/>
    </row>
    <row r="2108" spans="1:56" s="68" customFormat="1">
      <c r="A2108" s="200"/>
      <c r="B2108" s="200"/>
      <c r="C2108" s="200"/>
      <c r="D2108" s="200"/>
      <c r="E2108" s="200"/>
      <c r="F2108" s="200"/>
      <c r="G2108" s="200"/>
      <c r="H2108" s="201"/>
      <c r="I2108" s="202"/>
      <c r="J2108" s="200"/>
      <c r="K2108" s="176"/>
      <c r="L2108" s="176"/>
      <c r="M2108" s="176"/>
      <c r="N2108" s="286"/>
      <c r="O2108" s="286"/>
      <c r="P2108" s="176"/>
      <c r="Q2108" s="203">
        <f t="shared" si="970"/>
        <v>0</v>
      </c>
      <c r="R2108" s="203">
        <f t="shared" si="971"/>
        <v>0</v>
      </c>
      <c r="S2108" s="203">
        <f t="shared" si="972"/>
        <v>0</v>
      </c>
      <c r="T2108" s="203">
        <f t="shared" si="973"/>
        <v>0</v>
      </c>
      <c r="U2108" s="203">
        <f t="shared" si="974"/>
        <v>0</v>
      </c>
      <c r="V2108" s="175">
        <f>IF(Q2108&gt;0,VLOOKUP(Q2108,Jahresfaktoren!$A$11:$B$24,2,),0)</f>
        <v>0</v>
      </c>
      <c r="W2108" s="175">
        <f>IF(R2108&gt;0,VLOOKUP(R2108,Jahresfaktoren!$D$11:$E$24,2,),0)</f>
        <v>0</v>
      </c>
      <c r="X2108" s="175">
        <f>IF(S2108&gt;0,VLOOKUP(S2108,Jahresfaktoren!$A$28:$B$29,2,),0)</f>
        <v>0</v>
      </c>
      <c r="Y2108" s="175">
        <f>IF(T2108&gt;0,VLOOKUP(T2108,Jahresfaktoren!$A$28:$B$29,2,),0)</f>
        <v>0</v>
      </c>
      <c r="Z2108" s="175">
        <f>IF(U2108&gt;0,VLOOKUP(U2108,Jahresfaktoren!$A$32:$B$33,2,),)</f>
        <v>0</v>
      </c>
      <c r="AA2108" s="177" t="str">
        <f t="shared" si="959"/>
        <v/>
      </c>
      <c r="AB2108" s="177" t="str">
        <f t="shared" si="960"/>
        <v/>
      </c>
      <c r="AC2108" s="177" t="str">
        <f t="shared" si="961"/>
        <v/>
      </c>
      <c r="AD2108" s="177" t="str">
        <f t="shared" si="962"/>
        <v/>
      </c>
      <c r="AE2108" s="177" t="str">
        <f t="shared" si="963"/>
        <v/>
      </c>
      <c r="AF2108" s="178">
        <f>IF(Q2108&gt;0,VLOOKUP(H2108,Leistungszahlen!$A$11:$C$158,3,),0)</f>
        <v>0</v>
      </c>
      <c r="AG2108" s="178">
        <f>IF(R2108&gt;0,VLOOKUP(H2108,Leistungszahlen!$A$11:$F$158,6,),IF(T2108&gt;0,VLOOKUP(H2108,Leistungszahlen!$A$11:$F$158,6,),0))</f>
        <v>0</v>
      </c>
      <c r="AH2108" s="179">
        <f t="shared" si="954"/>
        <v>0</v>
      </c>
      <c r="AI2108" s="179">
        <f t="shared" si="955"/>
        <v>0</v>
      </c>
      <c r="AJ2108" s="179">
        <f t="shared" si="956"/>
        <v>0</v>
      </c>
      <c r="AK2108" s="179">
        <f t="shared" si="957"/>
        <v>0</v>
      </c>
      <c r="AL2108" s="179">
        <f t="shared" si="958"/>
        <v>0</v>
      </c>
      <c r="AM2108" s="180" t="str">
        <f>IF(L2108=1,Stundensätze!$D$13,IF(L2108=2,Stundensätze!$D$17,IF(L2108=4,Stundensätze!$D$21,"")))</f>
        <v/>
      </c>
      <c r="AN2108" s="180" t="str">
        <f>IF(L2108=1,Stundensätze!$D$15,IF(L2108=2,Stundensätze!$D$19,IF(L2108=4,Stundensätze!$D$23,"")))</f>
        <v/>
      </c>
      <c r="AO2108" s="180">
        <f t="shared" si="964"/>
        <v>0</v>
      </c>
      <c r="AP2108" s="180">
        <f t="shared" si="965"/>
        <v>0</v>
      </c>
      <c r="AQ2108" s="192" t="str">
        <f t="shared" si="966"/>
        <v/>
      </c>
      <c r="AR2108" s="192" t="str">
        <f t="shared" si="967"/>
        <v/>
      </c>
      <c r="AS2108" s="193">
        <f t="shared" si="968"/>
        <v>0</v>
      </c>
      <c r="AT2108" s="258">
        <f>IF(K2108=0,0,VLOOKUP(K2108,Kostenstellen!A:B,2,FALSE))</f>
        <v>0</v>
      </c>
      <c r="AU2108" s="68" t="str">
        <f t="shared" si="975"/>
        <v/>
      </c>
      <c r="AV2108" s="68" t="str">
        <f t="shared" si="976"/>
        <v/>
      </c>
      <c r="AW2108" s="68">
        <f>IF(AF2108=0,0,VLOOKUP($H2108,Leistungszahlen!$A$11:$H$158,4,FALSE))</f>
        <v>0</v>
      </c>
      <c r="AX2108" s="68">
        <f>IF(AF2108=0,0,VLOOKUP($H2108,Leistungszahlen!$A$11:$H$158,5,FALSE))</f>
        <v>0</v>
      </c>
      <c r="AY2108" s="68">
        <f>IF(AG2108=0,0,VLOOKUP($H2108,Leistungszahlen!$A$11:$H$158,6,FALSE))</f>
        <v>0</v>
      </c>
      <c r="AZ2108" s="68">
        <f t="shared" si="977"/>
        <v>0</v>
      </c>
      <c r="BA2108" s="68">
        <f t="shared" si="978"/>
        <v>0</v>
      </c>
      <c r="BC2108" s="68">
        <f t="shared" si="969"/>
        <v>0</v>
      </c>
      <c r="BD2108" s="285"/>
    </row>
    <row r="2109" spans="1:56" s="68" customFormat="1">
      <c r="A2109" s="200"/>
      <c r="B2109" s="200"/>
      <c r="C2109" s="200"/>
      <c r="D2109" s="200"/>
      <c r="E2109" s="200"/>
      <c r="F2109" s="200"/>
      <c r="G2109" s="200"/>
      <c r="H2109" s="201"/>
      <c r="I2109" s="202"/>
      <c r="J2109" s="200"/>
      <c r="K2109" s="176"/>
      <c r="L2109" s="176"/>
      <c r="M2109" s="176"/>
      <c r="N2109" s="286"/>
      <c r="O2109" s="286"/>
      <c r="P2109" s="176"/>
      <c r="Q2109" s="203">
        <f t="shared" si="970"/>
        <v>0</v>
      </c>
      <c r="R2109" s="203">
        <f t="shared" si="971"/>
        <v>0</v>
      </c>
      <c r="S2109" s="203">
        <f t="shared" si="972"/>
        <v>0</v>
      </c>
      <c r="T2109" s="203">
        <f t="shared" si="973"/>
        <v>0</v>
      </c>
      <c r="U2109" s="203">
        <f t="shared" si="974"/>
        <v>0</v>
      </c>
      <c r="V2109" s="175">
        <f>IF(Q2109&gt;0,VLOOKUP(Q2109,Jahresfaktoren!$A$11:$B$24,2,),0)</f>
        <v>0</v>
      </c>
      <c r="W2109" s="175">
        <f>IF(R2109&gt;0,VLOOKUP(R2109,Jahresfaktoren!$D$11:$E$24,2,),0)</f>
        <v>0</v>
      </c>
      <c r="X2109" s="175">
        <f>IF(S2109&gt;0,VLOOKUP(S2109,Jahresfaktoren!$A$28:$B$29,2,),0)</f>
        <v>0</v>
      </c>
      <c r="Y2109" s="175">
        <f>IF(T2109&gt;0,VLOOKUP(T2109,Jahresfaktoren!$A$28:$B$29,2,),0)</f>
        <v>0</v>
      </c>
      <c r="Z2109" s="175">
        <f>IF(U2109&gt;0,VLOOKUP(U2109,Jahresfaktoren!$A$32:$B$33,2,),)</f>
        <v>0</v>
      </c>
      <c r="AA2109" s="177" t="str">
        <f t="shared" si="959"/>
        <v/>
      </c>
      <c r="AB2109" s="177" t="str">
        <f t="shared" si="960"/>
        <v/>
      </c>
      <c r="AC2109" s="177" t="str">
        <f t="shared" si="961"/>
        <v/>
      </c>
      <c r="AD2109" s="177" t="str">
        <f t="shared" si="962"/>
        <v/>
      </c>
      <c r="AE2109" s="177" t="str">
        <f t="shared" si="963"/>
        <v/>
      </c>
      <c r="AF2109" s="178">
        <f>IF(Q2109&gt;0,VLOOKUP(H2109,Leistungszahlen!$A$11:$C$158,3,),0)</f>
        <v>0</v>
      </c>
      <c r="AG2109" s="178">
        <f>IF(R2109&gt;0,VLOOKUP(H2109,Leistungszahlen!$A$11:$F$158,6,),IF(T2109&gt;0,VLOOKUP(H2109,Leistungszahlen!$A$11:$F$158,6,),0))</f>
        <v>0</v>
      </c>
      <c r="AH2109" s="179">
        <f t="shared" si="954"/>
        <v>0</v>
      </c>
      <c r="AI2109" s="179">
        <f t="shared" si="955"/>
        <v>0</v>
      </c>
      <c r="AJ2109" s="179">
        <f t="shared" si="956"/>
        <v>0</v>
      </c>
      <c r="AK2109" s="179">
        <f t="shared" si="957"/>
        <v>0</v>
      </c>
      <c r="AL2109" s="179">
        <f t="shared" si="958"/>
        <v>0</v>
      </c>
      <c r="AM2109" s="180" t="str">
        <f>IF(L2109=1,Stundensätze!$D$13,IF(L2109=2,Stundensätze!$D$17,IF(L2109=4,Stundensätze!$D$21,"")))</f>
        <v/>
      </c>
      <c r="AN2109" s="180" t="str">
        <f>IF(L2109=1,Stundensätze!$D$15,IF(L2109=2,Stundensätze!$D$19,IF(L2109=4,Stundensätze!$D$23,"")))</f>
        <v/>
      </c>
      <c r="AO2109" s="180">
        <f t="shared" si="964"/>
        <v>0</v>
      </c>
      <c r="AP2109" s="180">
        <f t="shared" si="965"/>
        <v>0</v>
      </c>
      <c r="AQ2109" s="192" t="str">
        <f t="shared" si="966"/>
        <v/>
      </c>
      <c r="AR2109" s="192" t="str">
        <f t="shared" si="967"/>
        <v/>
      </c>
      <c r="AS2109" s="193">
        <f t="shared" si="968"/>
        <v>0</v>
      </c>
      <c r="AT2109" s="258">
        <f>IF(K2109=0,0,VLOOKUP(K2109,Kostenstellen!A:B,2,FALSE))</f>
        <v>0</v>
      </c>
      <c r="AU2109" s="68" t="str">
        <f t="shared" si="975"/>
        <v/>
      </c>
      <c r="AV2109" s="68" t="str">
        <f t="shared" si="976"/>
        <v/>
      </c>
      <c r="AW2109" s="68">
        <f>IF(AF2109=0,0,VLOOKUP($H2109,Leistungszahlen!$A$11:$H$158,4,FALSE))</f>
        <v>0</v>
      </c>
      <c r="AX2109" s="68">
        <f>IF(AF2109=0,0,VLOOKUP($H2109,Leistungszahlen!$A$11:$H$158,5,FALSE))</f>
        <v>0</v>
      </c>
      <c r="AY2109" s="68">
        <f>IF(AG2109=0,0,VLOOKUP($H2109,Leistungszahlen!$A$11:$H$158,6,FALSE))</f>
        <v>0</v>
      </c>
      <c r="AZ2109" s="68">
        <f t="shared" si="977"/>
        <v>0</v>
      </c>
      <c r="BA2109" s="68">
        <f t="shared" si="978"/>
        <v>0</v>
      </c>
      <c r="BC2109" s="68">
        <f t="shared" si="969"/>
        <v>0</v>
      </c>
      <c r="BD2109" s="285"/>
    </row>
    <row r="2110" spans="1:56" s="68" customFormat="1">
      <c r="A2110" s="200"/>
      <c r="B2110" s="200"/>
      <c r="C2110" s="200"/>
      <c r="D2110" s="200"/>
      <c r="E2110" s="200"/>
      <c r="F2110" s="200"/>
      <c r="G2110" s="200"/>
      <c r="H2110" s="201"/>
      <c r="I2110" s="202"/>
      <c r="J2110" s="200"/>
      <c r="K2110" s="176"/>
      <c r="L2110" s="176"/>
      <c r="M2110" s="176"/>
      <c r="N2110" s="286"/>
      <c r="O2110" s="286"/>
      <c r="P2110" s="176"/>
      <c r="Q2110" s="203">
        <f t="shared" si="970"/>
        <v>0</v>
      </c>
      <c r="R2110" s="203">
        <f t="shared" si="971"/>
        <v>0</v>
      </c>
      <c r="S2110" s="203">
        <f t="shared" si="972"/>
        <v>0</v>
      </c>
      <c r="T2110" s="203">
        <f t="shared" si="973"/>
        <v>0</v>
      </c>
      <c r="U2110" s="203">
        <f t="shared" si="974"/>
        <v>0</v>
      </c>
      <c r="V2110" s="175">
        <f>IF(Q2110&gt;0,VLOOKUP(Q2110,Jahresfaktoren!$A$11:$B$24,2,),0)</f>
        <v>0</v>
      </c>
      <c r="W2110" s="175">
        <f>IF(R2110&gt;0,VLOOKUP(R2110,Jahresfaktoren!$D$11:$E$24,2,),0)</f>
        <v>0</v>
      </c>
      <c r="X2110" s="175">
        <f>IF(S2110&gt;0,VLOOKUP(S2110,Jahresfaktoren!$A$28:$B$29,2,),0)</f>
        <v>0</v>
      </c>
      <c r="Y2110" s="175">
        <f>IF(T2110&gt;0,VLOOKUP(T2110,Jahresfaktoren!$A$28:$B$29,2,),0)</f>
        <v>0</v>
      </c>
      <c r="Z2110" s="175">
        <f>IF(U2110&gt;0,VLOOKUP(U2110,Jahresfaktoren!$A$32:$B$33,2,),)</f>
        <v>0</v>
      </c>
      <c r="AA2110" s="177" t="str">
        <f t="shared" si="959"/>
        <v/>
      </c>
      <c r="AB2110" s="177" t="str">
        <f t="shared" si="960"/>
        <v/>
      </c>
      <c r="AC2110" s="177" t="str">
        <f t="shared" si="961"/>
        <v/>
      </c>
      <c r="AD2110" s="177" t="str">
        <f t="shared" si="962"/>
        <v/>
      </c>
      <c r="AE2110" s="177" t="str">
        <f t="shared" si="963"/>
        <v/>
      </c>
      <c r="AF2110" s="178">
        <f>IF(Q2110&gt;0,VLOOKUP(H2110,Leistungszahlen!$A$11:$C$158,3,),0)</f>
        <v>0</v>
      </c>
      <c r="AG2110" s="178">
        <f>IF(R2110&gt;0,VLOOKUP(H2110,Leistungszahlen!$A$11:$F$158,6,),IF(T2110&gt;0,VLOOKUP(H2110,Leistungszahlen!$A$11:$F$158,6,),0))</f>
        <v>0</v>
      </c>
      <c r="AH2110" s="179">
        <f t="shared" si="954"/>
        <v>0</v>
      </c>
      <c r="AI2110" s="179">
        <f t="shared" si="955"/>
        <v>0</v>
      </c>
      <c r="AJ2110" s="179">
        <f t="shared" si="956"/>
        <v>0</v>
      </c>
      <c r="AK2110" s="179">
        <f t="shared" si="957"/>
        <v>0</v>
      </c>
      <c r="AL2110" s="179">
        <f t="shared" si="958"/>
        <v>0</v>
      </c>
      <c r="AM2110" s="180" t="str">
        <f>IF(L2110=1,Stundensätze!$D$13,IF(L2110=2,Stundensätze!$D$17,IF(L2110=4,Stundensätze!$D$21,"")))</f>
        <v/>
      </c>
      <c r="AN2110" s="180" t="str">
        <f>IF(L2110=1,Stundensätze!$D$15,IF(L2110=2,Stundensätze!$D$19,IF(L2110=4,Stundensätze!$D$23,"")))</f>
        <v/>
      </c>
      <c r="AO2110" s="180">
        <f t="shared" si="964"/>
        <v>0</v>
      </c>
      <c r="AP2110" s="180">
        <f t="shared" si="965"/>
        <v>0</v>
      </c>
      <c r="AQ2110" s="192" t="str">
        <f t="shared" si="966"/>
        <v/>
      </c>
      <c r="AR2110" s="192" t="str">
        <f t="shared" si="967"/>
        <v/>
      </c>
      <c r="AS2110" s="193">
        <f t="shared" si="968"/>
        <v>0</v>
      </c>
      <c r="AT2110" s="258">
        <f>IF(K2110=0,0,VLOOKUP(K2110,Kostenstellen!A:B,2,FALSE))</f>
        <v>0</v>
      </c>
      <c r="AU2110" s="68" t="str">
        <f t="shared" si="975"/>
        <v/>
      </c>
      <c r="AV2110" s="68" t="str">
        <f t="shared" si="976"/>
        <v/>
      </c>
      <c r="AW2110" s="68">
        <f>IF(AF2110=0,0,VLOOKUP($H2110,Leistungszahlen!$A$11:$H$158,4,FALSE))</f>
        <v>0</v>
      </c>
      <c r="AX2110" s="68">
        <f>IF(AF2110=0,0,VLOOKUP($H2110,Leistungszahlen!$A$11:$H$158,5,FALSE))</f>
        <v>0</v>
      </c>
      <c r="AY2110" s="68">
        <f>IF(AG2110=0,0,VLOOKUP($H2110,Leistungszahlen!$A$11:$H$158,6,FALSE))</f>
        <v>0</v>
      </c>
      <c r="AZ2110" s="68">
        <f t="shared" si="977"/>
        <v>0</v>
      </c>
      <c r="BA2110" s="68">
        <f t="shared" si="978"/>
        <v>0</v>
      </c>
      <c r="BC2110" s="68">
        <f t="shared" si="969"/>
        <v>0</v>
      </c>
      <c r="BD2110" s="285"/>
    </row>
    <row r="2111" spans="1:56" s="68" customFormat="1">
      <c r="A2111" s="200"/>
      <c r="B2111" s="200"/>
      <c r="C2111" s="200"/>
      <c r="D2111" s="200"/>
      <c r="E2111" s="200"/>
      <c r="F2111" s="200"/>
      <c r="G2111" s="200"/>
      <c r="H2111" s="201"/>
      <c r="I2111" s="202"/>
      <c r="J2111" s="200"/>
      <c r="K2111" s="176"/>
      <c r="L2111" s="176"/>
      <c r="M2111" s="176"/>
      <c r="N2111" s="286"/>
      <c r="O2111" s="286"/>
      <c r="P2111" s="176"/>
      <c r="Q2111" s="203">
        <f t="shared" si="970"/>
        <v>0</v>
      </c>
      <c r="R2111" s="203">
        <f t="shared" si="971"/>
        <v>0</v>
      </c>
      <c r="S2111" s="203">
        <f t="shared" si="972"/>
        <v>0</v>
      </c>
      <c r="T2111" s="203">
        <f t="shared" si="973"/>
        <v>0</v>
      </c>
      <c r="U2111" s="203">
        <f t="shared" si="974"/>
        <v>0</v>
      </c>
      <c r="V2111" s="175">
        <f>IF(Q2111&gt;0,VLOOKUP(Q2111,Jahresfaktoren!$A$11:$B$24,2,),0)</f>
        <v>0</v>
      </c>
      <c r="W2111" s="175">
        <f>IF(R2111&gt;0,VLOOKUP(R2111,Jahresfaktoren!$D$11:$E$24,2,),0)</f>
        <v>0</v>
      </c>
      <c r="X2111" s="175">
        <f>IF(S2111&gt;0,VLOOKUP(S2111,Jahresfaktoren!$A$28:$B$29,2,),0)</f>
        <v>0</v>
      </c>
      <c r="Y2111" s="175">
        <f>IF(T2111&gt;0,VLOOKUP(T2111,Jahresfaktoren!$A$28:$B$29,2,),0)</f>
        <v>0</v>
      </c>
      <c r="Z2111" s="175">
        <f>IF(U2111&gt;0,VLOOKUP(U2111,Jahresfaktoren!$A$32:$B$33,2,),)</f>
        <v>0</v>
      </c>
      <c r="AA2111" s="177" t="str">
        <f t="shared" si="959"/>
        <v/>
      </c>
      <c r="AB2111" s="177" t="str">
        <f t="shared" si="960"/>
        <v/>
      </c>
      <c r="AC2111" s="177" t="str">
        <f t="shared" si="961"/>
        <v/>
      </c>
      <c r="AD2111" s="177" t="str">
        <f t="shared" si="962"/>
        <v/>
      </c>
      <c r="AE2111" s="177" t="str">
        <f t="shared" si="963"/>
        <v/>
      </c>
      <c r="AF2111" s="178">
        <f>IF(Q2111&gt;0,VLOOKUP(H2111,Leistungszahlen!$A$11:$C$158,3,),0)</f>
        <v>0</v>
      </c>
      <c r="AG2111" s="178">
        <f>IF(R2111&gt;0,VLOOKUP(H2111,Leistungszahlen!$A$11:$F$158,6,),IF(T2111&gt;0,VLOOKUP(H2111,Leistungszahlen!$A$11:$F$158,6,),0))</f>
        <v>0</v>
      </c>
      <c r="AH2111" s="179">
        <f t="shared" si="954"/>
        <v>0</v>
      </c>
      <c r="AI2111" s="179">
        <f t="shared" si="955"/>
        <v>0</v>
      </c>
      <c r="AJ2111" s="179">
        <f t="shared" si="956"/>
        <v>0</v>
      </c>
      <c r="AK2111" s="179">
        <f t="shared" si="957"/>
        <v>0</v>
      </c>
      <c r="AL2111" s="179">
        <f t="shared" si="958"/>
        <v>0</v>
      </c>
      <c r="AM2111" s="180" t="str">
        <f>IF(L2111=1,Stundensätze!$D$13,IF(L2111=2,Stundensätze!$D$17,IF(L2111=4,Stundensätze!$D$21,"")))</f>
        <v/>
      </c>
      <c r="AN2111" s="180" t="str">
        <f>IF(L2111=1,Stundensätze!$D$15,IF(L2111=2,Stundensätze!$D$19,IF(L2111=4,Stundensätze!$D$23,"")))</f>
        <v/>
      </c>
      <c r="AO2111" s="180">
        <f t="shared" si="964"/>
        <v>0</v>
      </c>
      <c r="AP2111" s="180">
        <f t="shared" si="965"/>
        <v>0</v>
      </c>
      <c r="AQ2111" s="192" t="str">
        <f t="shared" si="966"/>
        <v/>
      </c>
      <c r="AR2111" s="192" t="str">
        <f t="shared" si="967"/>
        <v/>
      </c>
      <c r="AS2111" s="193">
        <f t="shared" si="968"/>
        <v>0</v>
      </c>
      <c r="AT2111" s="258">
        <f>IF(K2111=0,0,VLOOKUP(K2111,Kostenstellen!A:B,2,FALSE))</f>
        <v>0</v>
      </c>
      <c r="AU2111" s="68" t="str">
        <f t="shared" si="975"/>
        <v/>
      </c>
      <c r="AV2111" s="68" t="str">
        <f t="shared" si="976"/>
        <v/>
      </c>
      <c r="AW2111" s="68">
        <f>IF(AF2111=0,0,VLOOKUP($H2111,Leistungszahlen!$A$11:$H$158,4,FALSE))</f>
        <v>0</v>
      </c>
      <c r="AX2111" s="68">
        <f>IF(AF2111=0,0,VLOOKUP($H2111,Leistungszahlen!$A$11:$H$158,5,FALSE))</f>
        <v>0</v>
      </c>
      <c r="AY2111" s="68">
        <f>IF(AG2111=0,0,VLOOKUP($H2111,Leistungszahlen!$A$11:$H$158,6,FALSE))</f>
        <v>0</v>
      </c>
      <c r="AZ2111" s="68">
        <f t="shared" si="977"/>
        <v>0</v>
      </c>
      <c r="BA2111" s="68">
        <f t="shared" si="978"/>
        <v>0</v>
      </c>
      <c r="BC2111" s="68">
        <f t="shared" si="969"/>
        <v>0</v>
      </c>
      <c r="BD2111" s="285"/>
    </row>
    <row r="2112" spans="1:56" s="68" customFormat="1">
      <c r="A2112" s="200"/>
      <c r="B2112" s="200"/>
      <c r="C2112" s="200"/>
      <c r="D2112" s="200"/>
      <c r="E2112" s="200"/>
      <c r="F2112" s="200"/>
      <c r="G2112" s="200"/>
      <c r="H2112" s="201"/>
      <c r="I2112" s="202"/>
      <c r="J2112" s="200"/>
      <c r="K2112" s="176"/>
      <c r="L2112" s="176"/>
      <c r="M2112" s="176"/>
      <c r="N2112" s="286"/>
      <c r="O2112" s="286"/>
      <c r="P2112" s="176"/>
      <c r="Q2112" s="203">
        <f t="shared" si="970"/>
        <v>0</v>
      </c>
      <c r="R2112" s="203">
        <f t="shared" si="971"/>
        <v>0</v>
      </c>
      <c r="S2112" s="203">
        <f t="shared" si="972"/>
        <v>0</v>
      </c>
      <c r="T2112" s="203">
        <f t="shared" si="973"/>
        <v>0</v>
      </c>
      <c r="U2112" s="203">
        <f t="shared" si="974"/>
        <v>0</v>
      </c>
      <c r="V2112" s="175">
        <f>IF(Q2112&gt;0,VLOOKUP(Q2112,Jahresfaktoren!$A$11:$B$24,2,),0)</f>
        <v>0</v>
      </c>
      <c r="W2112" s="175">
        <f>IF(R2112&gt;0,VLOOKUP(R2112,Jahresfaktoren!$D$11:$E$24,2,),0)</f>
        <v>0</v>
      </c>
      <c r="X2112" s="175">
        <f>IF(S2112&gt;0,VLOOKUP(S2112,Jahresfaktoren!$A$28:$B$29,2,),0)</f>
        <v>0</v>
      </c>
      <c r="Y2112" s="175">
        <f>IF(T2112&gt;0,VLOOKUP(T2112,Jahresfaktoren!$A$28:$B$29,2,),0)</f>
        <v>0</v>
      </c>
      <c r="Z2112" s="175">
        <f>IF(U2112&gt;0,VLOOKUP(U2112,Jahresfaktoren!$A$32:$B$33,2,),)</f>
        <v>0</v>
      </c>
      <c r="AA2112" s="177" t="str">
        <f t="shared" si="959"/>
        <v/>
      </c>
      <c r="AB2112" s="177" t="str">
        <f t="shared" si="960"/>
        <v/>
      </c>
      <c r="AC2112" s="177" t="str">
        <f t="shared" si="961"/>
        <v/>
      </c>
      <c r="AD2112" s="177" t="str">
        <f t="shared" si="962"/>
        <v/>
      </c>
      <c r="AE2112" s="177" t="str">
        <f t="shared" si="963"/>
        <v/>
      </c>
      <c r="AF2112" s="178">
        <f>IF(Q2112&gt;0,VLOOKUP(H2112,Leistungszahlen!$A$11:$C$158,3,),0)</f>
        <v>0</v>
      </c>
      <c r="AG2112" s="178">
        <f>IF(R2112&gt;0,VLOOKUP(H2112,Leistungszahlen!$A$11:$F$158,6,),IF(T2112&gt;0,VLOOKUP(H2112,Leistungszahlen!$A$11:$F$158,6,),0))</f>
        <v>0</v>
      </c>
      <c r="AH2112" s="179">
        <f t="shared" si="954"/>
        <v>0</v>
      </c>
      <c r="AI2112" s="179">
        <f t="shared" si="955"/>
        <v>0</v>
      </c>
      <c r="AJ2112" s="179">
        <f t="shared" si="956"/>
        <v>0</v>
      </c>
      <c r="AK2112" s="179">
        <f t="shared" si="957"/>
        <v>0</v>
      </c>
      <c r="AL2112" s="179">
        <f t="shared" si="958"/>
        <v>0</v>
      </c>
      <c r="AM2112" s="180" t="str">
        <f>IF(L2112=1,Stundensätze!$D$13,IF(L2112=2,Stundensätze!$D$17,IF(L2112=4,Stundensätze!$D$21,"")))</f>
        <v/>
      </c>
      <c r="AN2112" s="180" t="str">
        <f>IF(L2112=1,Stundensätze!$D$15,IF(L2112=2,Stundensätze!$D$19,IF(L2112=4,Stundensätze!$D$23,"")))</f>
        <v/>
      </c>
      <c r="AO2112" s="180">
        <f t="shared" si="964"/>
        <v>0</v>
      </c>
      <c r="AP2112" s="180">
        <f t="shared" si="965"/>
        <v>0</v>
      </c>
      <c r="AQ2112" s="192" t="str">
        <f t="shared" si="966"/>
        <v/>
      </c>
      <c r="AR2112" s="192" t="str">
        <f t="shared" si="967"/>
        <v/>
      </c>
      <c r="AS2112" s="193">
        <f t="shared" si="968"/>
        <v>0</v>
      </c>
      <c r="AT2112" s="258">
        <f>IF(K2112=0,0,VLOOKUP(K2112,Kostenstellen!A:B,2,FALSE))</f>
        <v>0</v>
      </c>
      <c r="AU2112" s="68" t="str">
        <f t="shared" si="975"/>
        <v/>
      </c>
      <c r="AV2112" s="68" t="str">
        <f t="shared" si="976"/>
        <v/>
      </c>
      <c r="AW2112" s="68">
        <f>IF(AF2112=0,0,VLOOKUP($H2112,Leistungszahlen!$A$11:$H$158,4,FALSE))</f>
        <v>0</v>
      </c>
      <c r="AX2112" s="68">
        <f>IF(AF2112=0,0,VLOOKUP($H2112,Leistungszahlen!$A$11:$H$158,5,FALSE))</f>
        <v>0</v>
      </c>
      <c r="AY2112" s="68">
        <f>IF(AG2112=0,0,VLOOKUP($H2112,Leistungszahlen!$A$11:$H$158,6,FALSE))</f>
        <v>0</v>
      </c>
      <c r="AZ2112" s="68">
        <f t="shared" si="977"/>
        <v>0</v>
      </c>
      <c r="BA2112" s="68">
        <f t="shared" si="978"/>
        <v>0</v>
      </c>
      <c r="BC2112" s="68">
        <f t="shared" si="969"/>
        <v>0</v>
      </c>
      <c r="BD2112" s="285"/>
    </row>
    <row r="2113" spans="1:56" s="68" customFormat="1">
      <c r="A2113" s="200"/>
      <c r="B2113" s="200"/>
      <c r="C2113" s="200"/>
      <c r="D2113" s="200"/>
      <c r="E2113" s="200"/>
      <c r="F2113" s="200"/>
      <c r="G2113" s="200"/>
      <c r="H2113" s="201"/>
      <c r="I2113" s="202"/>
      <c r="J2113" s="200"/>
      <c r="K2113" s="176"/>
      <c r="L2113" s="176"/>
      <c r="M2113" s="176"/>
      <c r="N2113" s="286"/>
      <c r="O2113" s="286"/>
      <c r="P2113" s="176"/>
      <c r="Q2113" s="203">
        <f t="shared" si="970"/>
        <v>0</v>
      </c>
      <c r="R2113" s="203">
        <f t="shared" si="971"/>
        <v>0</v>
      </c>
      <c r="S2113" s="203">
        <f t="shared" si="972"/>
        <v>0</v>
      </c>
      <c r="T2113" s="203">
        <f t="shared" si="973"/>
        <v>0</v>
      </c>
      <c r="U2113" s="203">
        <f t="shared" si="974"/>
        <v>0</v>
      </c>
      <c r="V2113" s="175">
        <f>IF(Q2113&gt;0,VLOOKUP(Q2113,Jahresfaktoren!$A$11:$B$24,2,),0)</f>
        <v>0</v>
      </c>
      <c r="W2113" s="175">
        <f>IF(R2113&gt;0,VLOOKUP(R2113,Jahresfaktoren!$D$11:$E$24,2,),0)</f>
        <v>0</v>
      </c>
      <c r="X2113" s="175">
        <f>IF(S2113&gt;0,VLOOKUP(S2113,Jahresfaktoren!$A$28:$B$29,2,),0)</f>
        <v>0</v>
      </c>
      <c r="Y2113" s="175">
        <f>IF(T2113&gt;0,VLOOKUP(T2113,Jahresfaktoren!$A$28:$B$29,2,),0)</f>
        <v>0</v>
      </c>
      <c r="Z2113" s="175">
        <f>IF(U2113&gt;0,VLOOKUP(U2113,Jahresfaktoren!$A$32:$B$33,2,),)</f>
        <v>0</v>
      </c>
      <c r="AA2113" s="177" t="str">
        <f t="shared" si="959"/>
        <v/>
      </c>
      <c r="AB2113" s="177" t="str">
        <f t="shared" si="960"/>
        <v/>
      </c>
      <c r="AC2113" s="177" t="str">
        <f t="shared" si="961"/>
        <v/>
      </c>
      <c r="AD2113" s="177" t="str">
        <f t="shared" si="962"/>
        <v/>
      </c>
      <c r="AE2113" s="177" t="str">
        <f t="shared" si="963"/>
        <v/>
      </c>
      <c r="AF2113" s="178">
        <f>IF(Q2113&gt;0,VLOOKUP(H2113,Leistungszahlen!$A$11:$C$158,3,),0)</f>
        <v>0</v>
      </c>
      <c r="AG2113" s="178">
        <f>IF(R2113&gt;0,VLOOKUP(H2113,Leistungszahlen!$A$11:$F$158,6,),IF(T2113&gt;0,VLOOKUP(H2113,Leistungszahlen!$A$11:$F$158,6,),0))</f>
        <v>0</v>
      </c>
      <c r="AH2113" s="179">
        <f t="shared" si="954"/>
        <v>0</v>
      </c>
      <c r="AI2113" s="179">
        <f t="shared" si="955"/>
        <v>0</v>
      </c>
      <c r="AJ2113" s="179">
        <f t="shared" si="956"/>
        <v>0</v>
      </c>
      <c r="AK2113" s="179">
        <f t="shared" si="957"/>
        <v>0</v>
      </c>
      <c r="AL2113" s="179">
        <f t="shared" si="958"/>
        <v>0</v>
      </c>
      <c r="AM2113" s="180" t="str">
        <f>IF(L2113=1,Stundensätze!$D$13,IF(L2113=2,Stundensätze!$D$17,IF(L2113=4,Stundensätze!$D$21,"")))</f>
        <v/>
      </c>
      <c r="AN2113" s="180" t="str">
        <f>IF(L2113=1,Stundensätze!$D$15,IF(L2113=2,Stundensätze!$D$19,IF(L2113=4,Stundensätze!$D$23,"")))</f>
        <v/>
      </c>
      <c r="AO2113" s="180">
        <f t="shared" si="964"/>
        <v>0</v>
      </c>
      <c r="AP2113" s="180">
        <f t="shared" si="965"/>
        <v>0</v>
      </c>
      <c r="AQ2113" s="192" t="str">
        <f t="shared" si="966"/>
        <v/>
      </c>
      <c r="AR2113" s="192" t="str">
        <f t="shared" si="967"/>
        <v/>
      </c>
      <c r="AS2113" s="193">
        <f t="shared" si="968"/>
        <v>0</v>
      </c>
      <c r="AT2113" s="258">
        <f>IF(K2113=0,0,VLOOKUP(K2113,Kostenstellen!A:B,2,FALSE))</f>
        <v>0</v>
      </c>
      <c r="AU2113" s="68" t="str">
        <f t="shared" si="975"/>
        <v/>
      </c>
      <c r="AV2113" s="68" t="str">
        <f t="shared" si="976"/>
        <v/>
      </c>
      <c r="AW2113" s="68">
        <f>IF(AF2113=0,0,VLOOKUP($H2113,Leistungszahlen!$A$11:$H$158,4,FALSE))</f>
        <v>0</v>
      </c>
      <c r="AX2113" s="68">
        <f>IF(AF2113=0,0,VLOOKUP($H2113,Leistungszahlen!$A$11:$H$158,5,FALSE))</f>
        <v>0</v>
      </c>
      <c r="AY2113" s="68">
        <f>IF(AG2113=0,0,VLOOKUP($H2113,Leistungszahlen!$A$11:$H$158,6,FALSE))</f>
        <v>0</v>
      </c>
      <c r="AZ2113" s="68">
        <f t="shared" si="977"/>
        <v>0</v>
      </c>
      <c r="BA2113" s="68">
        <f t="shared" si="978"/>
        <v>0</v>
      </c>
      <c r="BC2113" s="68">
        <f t="shared" si="969"/>
        <v>0</v>
      </c>
      <c r="BD2113" s="285"/>
    </row>
    <row r="2114" spans="1:56" s="68" customFormat="1">
      <c r="A2114" s="200"/>
      <c r="B2114" s="200"/>
      <c r="C2114" s="200"/>
      <c r="D2114" s="200"/>
      <c r="E2114" s="200"/>
      <c r="F2114" s="200"/>
      <c r="G2114" s="200"/>
      <c r="H2114" s="201"/>
      <c r="I2114" s="202"/>
      <c r="J2114" s="200"/>
      <c r="K2114" s="176"/>
      <c r="L2114" s="176"/>
      <c r="M2114" s="176"/>
      <c r="N2114" s="286"/>
      <c r="O2114" s="286"/>
      <c r="P2114" s="176"/>
      <c r="Q2114" s="203">
        <f t="shared" si="970"/>
        <v>0</v>
      </c>
      <c r="R2114" s="203">
        <f t="shared" si="971"/>
        <v>0</v>
      </c>
      <c r="S2114" s="203">
        <f t="shared" si="972"/>
        <v>0</v>
      </c>
      <c r="T2114" s="203">
        <f t="shared" si="973"/>
        <v>0</v>
      </c>
      <c r="U2114" s="203">
        <f t="shared" si="974"/>
        <v>0</v>
      </c>
      <c r="V2114" s="175">
        <f>IF(Q2114&gt;0,VLOOKUP(Q2114,Jahresfaktoren!$A$11:$B$24,2,),0)</f>
        <v>0</v>
      </c>
      <c r="W2114" s="175">
        <f>IF(R2114&gt;0,VLOOKUP(R2114,Jahresfaktoren!$D$11:$E$24,2,),0)</f>
        <v>0</v>
      </c>
      <c r="X2114" s="175">
        <f>IF(S2114&gt;0,VLOOKUP(S2114,Jahresfaktoren!$A$28:$B$29,2,),0)</f>
        <v>0</v>
      </c>
      <c r="Y2114" s="175">
        <f>IF(T2114&gt;0,VLOOKUP(T2114,Jahresfaktoren!$A$28:$B$29,2,),0)</f>
        <v>0</v>
      </c>
      <c r="Z2114" s="175">
        <f>IF(U2114&gt;0,VLOOKUP(U2114,Jahresfaktoren!$A$32:$B$33,2,),)</f>
        <v>0</v>
      </c>
      <c r="AA2114" s="177" t="str">
        <f t="shared" si="959"/>
        <v/>
      </c>
      <c r="AB2114" s="177" t="str">
        <f t="shared" si="960"/>
        <v/>
      </c>
      <c r="AC2114" s="177" t="str">
        <f t="shared" si="961"/>
        <v/>
      </c>
      <c r="AD2114" s="177" t="str">
        <f t="shared" si="962"/>
        <v/>
      </c>
      <c r="AE2114" s="177" t="str">
        <f t="shared" si="963"/>
        <v/>
      </c>
      <c r="AF2114" s="178">
        <f>IF(Q2114&gt;0,VLOOKUP(H2114,Leistungszahlen!$A$11:$C$158,3,),0)</f>
        <v>0</v>
      </c>
      <c r="AG2114" s="178">
        <f>IF(R2114&gt;0,VLOOKUP(H2114,Leistungszahlen!$A$11:$F$158,6,),IF(T2114&gt;0,VLOOKUP(H2114,Leistungszahlen!$A$11:$F$158,6,),0))</f>
        <v>0</v>
      </c>
      <c r="AH2114" s="179">
        <f t="shared" si="954"/>
        <v>0</v>
      </c>
      <c r="AI2114" s="179">
        <f t="shared" si="955"/>
        <v>0</v>
      </c>
      <c r="AJ2114" s="179">
        <f t="shared" si="956"/>
        <v>0</v>
      </c>
      <c r="AK2114" s="179">
        <f t="shared" si="957"/>
        <v>0</v>
      </c>
      <c r="AL2114" s="179">
        <f t="shared" si="958"/>
        <v>0</v>
      </c>
      <c r="AM2114" s="180" t="str">
        <f>IF(L2114=1,Stundensätze!$D$13,IF(L2114=2,Stundensätze!$D$17,IF(L2114=4,Stundensätze!$D$21,"")))</f>
        <v/>
      </c>
      <c r="AN2114" s="180" t="str">
        <f>IF(L2114=1,Stundensätze!$D$15,IF(L2114=2,Stundensätze!$D$19,IF(L2114=4,Stundensätze!$D$23,"")))</f>
        <v/>
      </c>
      <c r="AO2114" s="180">
        <f t="shared" si="964"/>
        <v>0</v>
      </c>
      <c r="AP2114" s="180">
        <f t="shared" si="965"/>
        <v>0</v>
      </c>
      <c r="AQ2114" s="192" t="str">
        <f t="shared" si="966"/>
        <v/>
      </c>
      <c r="AR2114" s="192" t="str">
        <f t="shared" si="967"/>
        <v/>
      </c>
      <c r="AS2114" s="193">
        <f t="shared" si="968"/>
        <v>0</v>
      </c>
      <c r="AT2114" s="258">
        <f>IF(K2114=0,0,VLOOKUP(K2114,Kostenstellen!A:B,2,FALSE))</f>
        <v>0</v>
      </c>
      <c r="AU2114" s="68" t="str">
        <f t="shared" si="975"/>
        <v/>
      </c>
      <c r="AV2114" s="68" t="str">
        <f t="shared" si="976"/>
        <v/>
      </c>
      <c r="AW2114" s="68">
        <f>IF(AF2114=0,0,VLOOKUP($H2114,Leistungszahlen!$A$11:$H$158,4,FALSE))</f>
        <v>0</v>
      </c>
      <c r="AX2114" s="68">
        <f>IF(AF2114=0,0,VLOOKUP($H2114,Leistungszahlen!$A$11:$H$158,5,FALSE))</f>
        <v>0</v>
      </c>
      <c r="AY2114" s="68">
        <f>IF(AG2114=0,0,VLOOKUP($H2114,Leistungszahlen!$A$11:$H$158,6,FALSE))</f>
        <v>0</v>
      </c>
      <c r="AZ2114" s="68">
        <f t="shared" si="977"/>
        <v>0</v>
      </c>
      <c r="BA2114" s="68">
        <f t="shared" si="978"/>
        <v>0</v>
      </c>
      <c r="BC2114" s="68">
        <f t="shared" si="969"/>
        <v>0</v>
      </c>
      <c r="BD2114" s="285"/>
    </row>
    <row r="2115" spans="1:56" s="68" customFormat="1">
      <c r="A2115" s="200"/>
      <c r="B2115" s="200"/>
      <c r="C2115" s="200"/>
      <c r="D2115" s="200"/>
      <c r="E2115" s="200"/>
      <c r="F2115" s="200"/>
      <c r="G2115" s="200"/>
      <c r="H2115" s="201"/>
      <c r="I2115" s="202"/>
      <c r="J2115" s="200"/>
      <c r="K2115" s="176"/>
      <c r="L2115" s="176"/>
      <c r="M2115" s="176"/>
      <c r="N2115" s="286"/>
      <c r="O2115" s="286"/>
      <c r="P2115" s="176"/>
      <c r="Q2115" s="203">
        <f t="shared" si="970"/>
        <v>0</v>
      </c>
      <c r="R2115" s="203">
        <f t="shared" si="971"/>
        <v>0</v>
      </c>
      <c r="S2115" s="203">
        <f t="shared" si="972"/>
        <v>0</v>
      </c>
      <c r="T2115" s="203">
        <f t="shared" si="973"/>
        <v>0</v>
      </c>
      <c r="U2115" s="203">
        <f t="shared" si="974"/>
        <v>0</v>
      </c>
      <c r="V2115" s="175">
        <f>IF(Q2115&gt;0,VLOOKUP(Q2115,Jahresfaktoren!$A$11:$B$24,2,),0)</f>
        <v>0</v>
      </c>
      <c r="W2115" s="175">
        <f>IF(R2115&gt;0,VLOOKUP(R2115,Jahresfaktoren!$D$11:$E$24,2,),0)</f>
        <v>0</v>
      </c>
      <c r="X2115" s="175">
        <f>IF(S2115&gt;0,VLOOKUP(S2115,Jahresfaktoren!$A$28:$B$29,2,),0)</f>
        <v>0</v>
      </c>
      <c r="Y2115" s="175">
        <f>IF(T2115&gt;0,VLOOKUP(T2115,Jahresfaktoren!$A$28:$B$29,2,),0)</f>
        <v>0</v>
      </c>
      <c r="Z2115" s="175">
        <f>IF(U2115&gt;0,VLOOKUP(U2115,Jahresfaktoren!$A$32:$B$33,2,),)</f>
        <v>0</v>
      </c>
      <c r="AA2115" s="177" t="str">
        <f t="shared" si="959"/>
        <v/>
      </c>
      <c r="AB2115" s="177" t="str">
        <f t="shared" si="960"/>
        <v/>
      </c>
      <c r="AC2115" s="177" t="str">
        <f t="shared" si="961"/>
        <v/>
      </c>
      <c r="AD2115" s="177" t="str">
        <f t="shared" si="962"/>
        <v/>
      </c>
      <c r="AE2115" s="177" t="str">
        <f t="shared" si="963"/>
        <v/>
      </c>
      <c r="AF2115" s="178">
        <f>IF(Q2115&gt;0,VLOOKUP(H2115,Leistungszahlen!$A$11:$C$158,3,),0)</f>
        <v>0</v>
      </c>
      <c r="AG2115" s="178">
        <f>IF(R2115&gt;0,VLOOKUP(H2115,Leistungszahlen!$A$11:$F$158,6,),IF(T2115&gt;0,VLOOKUP(H2115,Leistungszahlen!$A$11:$F$158,6,),0))</f>
        <v>0</v>
      </c>
      <c r="AH2115" s="179">
        <f t="shared" si="954"/>
        <v>0</v>
      </c>
      <c r="AI2115" s="179">
        <f t="shared" si="955"/>
        <v>0</v>
      </c>
      <c r="AJ2115" s="179">
        <f t="shared" si="956"/>
        <v>0</v>
      </c>
      <c r="AK2115" s="179">
        <f t="shared" si="957"/>
        <v>0</v>
      </c>
      <c r="AL2115" s="179">
        <f t="shared" si="958"/>
        <v>0</v>
      </c>
      <c r="AM2115" s="180" t="str">
        <f>IF(L2115=1,Stundensätze!$D$13,IF(L2115=2,Stundensätze!$D$17,IF(L2115=4,Stundensätze!$D$21,"")))</f>
        <v/>
      </c>
      <c r="AN2115" s="180" t="str">
        <f>IF(L2115=1,Stundensätze!$D$15,IF(L2115=2,Stundensätze!$D$19,IF(L2115=4,Stundensätze!$D$23,"")))</f>
        <v/>
      </c>
      <c r="AO2115" s="180">
        <f t="shared" si="964"/>
        <v>0</v>
      </c>
      <c r="AP2115" s="180">
        <f t="shared" si="965"/>
        <v>0</v>
      </c>
      <c r="AQ2115" s="192" t="str">
        <f t="shared" si="966"/>
        <v/>
      </c>
      <c r="AR2115" s="192" t="str">
        <f t="shared" si="967"/>
        <v/>
      </c>
      <c r="AS2115" s="193">
        <f t="shared" si="968"/>
        <v>0</v>
      </c>
      <c r="AT2115" s="258">
        <f>IF(K2115=0,0,VLOOKUP(K2115,Kostenstellen!A:B,2,FALSE))</f>
        <v>0</v>
      </c>
      <c r="AU2115" s="68" t="str">
        <f t="shared" si="975"/>
        <v/>
      </c>
      <c r="AV2115" s="68" t="str">
        <f t="shared" si="976"/>
        <v/>
      </c>
      <c r="AW2115" s="68">
        <f>IF(AF2115=0,0,VLOOKUP($H2115,Leistungszahlen!$A$11:$H$158,4,FALSE))</f>
        <v>0</v>
      </c>
      <c r="AX2115" s="68">
        <f>IF(AF2115=0,0,VLOOKUP($H2115,Leistungszahlen!$A$11:$H$158,5,FALSE))</f>
        <v>0</v>
      </c>
      <c r="AY2115" s="68">
        <f>IF(AG2115=0,0,VLOOKUP($H2115,Leistungszahlen!$A$11:$H$158,6,FALSE))</f>
        <v>0</v>
      </c>
      <c r="AZ2115" s="68">
        <f t="shared" si="977"/>
        <v>0</v>
      </c>
      <c r="BA2115" s="68">
        <f t="shared" si="978"/>
        <v>0</v>
      </c>
      <c r="BC2115" s="68">
        <f t="shared" si="969"/>
        <v>0</v>
      </c>
      <c r="BD2115" s="285"/>
    </row>
    <row r="2116" spans="1:56" s="68" customFormat="1">
      <c r="A2116" s="200"/>
      <c r="B2116" s="200"/>
      <c r="C2116" s="200"/>
      <c r="D2116" s="200"/>
      <c r="E2116" s="200"/>
      <c r="F2116" s="200"/>
      <c r="G2116" s="200"/>
      <c r="H2116" s="201"/>
      <c r="I2116" s="202"/>
      <c r="J2116" s="200"/>
      <c r="K2116" s="176"/>
      <c r="L2116" s="176"/>
      <c r="M2116" s="176"/>
      <c r="N2116" s="286"/>
      <c r="O2116" s="286"/>
      <c r="P2116" s="176"/>
      <c r="Q2116" s="203">
        <f t="shared" si="970"/>
        <v>0</v>
      </c>
      <c r="R2116" s="203">
        <f t="shared" si="971"/>
        <v>0</v>
      </c>
      <c r="S2116" s="203">
        <f t="shared" si="972"/>
        <v>0</v>
      </c>
      <c r="T2116" s="203">
        <f t="shared" si="973"/>
        <v>0</v>
      </c>
      <c r="U2116" s="203">
        <f t="shared" si="974"/>
        <v>0</v>
      </c>
      <c r="V2116" s="175">
        <f>IF(Q2116&gt;0,VLOOKUP(Q2116,Jahresfaktoren!$A$11:$B$24,2,),0)</f>
        <v>0</v>
      </c>
      <c r="W2116" s="175">
        <f>IF(R2116&gt;0,VLOOKUP(R2116,Jahresfaktoren!$D$11:$E$24,2,),0)</f>
        <v>0</v>
      </c>
      <c r="X2116" s="175">
        <f>IF(S2116&gt;0,VLOOKUP(S2116,Jahresfaktoren!$A$28:$B$29,2,),0)</f>
        <v>0</v>
      </c>
      <c r="Y2116" s="175">
        <f>IF(T2116&gt;0,VLOOKUP(T2116,Jahresfaktoren!$A$28:$B$29,2,),0)</f>
        <v>0</v>
      </c>
      <c r="Z2116" s="175">
        <f>IF(U2116&gt;0,VLOOKUP(U2116,Jahresfaktoren!$A$32:$B$33,2,),)</f>
        <v>0</v>
      </c>
      <c r="AA2116" s="177" t="str">
        <f t="shared" si="959"/>
        <v/>
      </c>
      <c r="AB2116" s="177" t="str">
        <f t="shared" si="960"/>
        <v/>
      </c>
      <c r="AC2116" s="177" t="str">
        <f t="shared" si="961"/>
        <v/>
      </c>
      <c r="AD2116" s="177" t="str">
        <f t="shared" si="962"/>
        <v/>
      </c>
      <c r="AE2116" s="177" t="str">
        <f t="shared" si="963"/>
        <v/>
      </c>
      <c r="AF2116" s="178">
        <f>IF(Q2116&gt;0,VLOOKUP(H2116,Leistungszahlen!$A$11:$C$158,3,),0)</f>
        <v>0</v>
      </c>
      <c r="AG2116" s="178">
        <f>IF(R2116&gt;0,VLOOKUP(H2116,Leistungszahlen!$A$11:$F$158,6,),IF(T2116&gt;0,VLOOKUP(H2116,Leistungszahlen!$A$11:$F$158,6,),0))</f>
        <v>0</v>
      </c>
      <c r="AH2116" s="179">
        <f t="shared" si="954"/>
        <v>0</v>
      </c>
      <c r="AI2116" s="179">
        <f t="shared" si="955"/>
        <v>0</v>
      </c>
      <c r="AJ2116" s="179">
        <f t="shared" si="956"/>
        <v>0</v>
      </c>
      <c r="AK2116" s="179">
        <f t="shared" si="957"/>
        <v>0</v>
      </c>
      <c r="AL2116" s="179">
        <f t="shared" si="958"/>
        <v>0</v>
      </c>
      <c r="AM2116" s="180" t="str">
        <f>IF(L2116=1,Stundensätze!$D$13,IF(L2116=2,Stundensätze!$D$17,IF(L2116=4,Stundensätze!$D$21,"")))</f>
        <v/>
      </c>
      <c r="AN2116" s="180" t="str">
        <f>IF(L2116=1,Stundensätze!$D$15,IF(L2116=2,Stundensätze!$D$19,IF(L2116=4,Stundensätze!$D$23,"")))</f>
        <v/>
      </c>
      <c r="AO2116" s="180">
        <f t="shared" si="964"/>
        <v>0</v>
      </c>
      <c r="AP2116" s="180">
        <f t="shared" si="965"/>
        <v>0</v>
      </c>
      <c r="AQ2116" s="192" t="str">
        <f t="shared" si="966"/>
        <v/>
      </c>
      <c r="AR2116" s="192" t="str">
        <f t="shared" si="967"/>
        <v/>
      </c>
      <c r="AS2116" s="193">
        <f t="shared" si="968"/>
        <v>0</v>
      </c>
      <c r="AT2116" s="258">
        <f>IF(K2116=0,0,VLOOKUP(K2116,Kostenstellen!A:B,2,FALSE))</f>
        <v>0</v>
      </c>
      <c r="AU2116" s="68" t="str">
        <f t="shared" si="975"/>
        <v/>
      </c>
      <c r="AV2116" s="68" t="str">
        <f t="shared" si="976"/>
        <v/>
      </c>
      <c r="AW2116" s="68">
        <f>IF(AF2116=0,0,VLOOKUP($H2116,Leistungszahlen!$A$11:$H$158,4,FALSE))</f>
        <v>0</v>
      </c>
      <c r="AX2116" s="68">
        <f>IF(AF2116=0,0,VLOOKUP($H2116,Leistungszahlen!$A$11:$H$158,5,FALSE))</f>
        <v>0</v>
      </c>
      <c r="AY2116" s="68">
        <f>IF(AG2116=0,0,VLOOKUP($H2116,Leistungszahlen!$A$11:$H$158,6,FALSE))</f>
        <v>0</v>
      </c>
      <c r="AZ2116" s="68">
        <f t="shared" si="977"/>
        <v>0</v>
      </c>
      <c r="BA2116" s="68">
        <f t="shared" si="978"/>
        <v>0</v>
      </c>
      <c r="BC2116" s="68">
        <f t="shared" si="969"/>
        <v>0</v>
      </c>
      <c r="BD2116" s="285"/>
    </row>
    <row r="2117" spans="1:56" s="68" customFormat="1">
      <c r="A2117" s="200"/>
      <c r="B2117" s="200"/>
      <c r="C2117" s="200"/>
      <c r="D2117" s="200"/>
      <c r="E2117" s="200"/>
      <c r="F2117" s="200"/>
      <c r="G2117" s="200"/>
      <c r="H2117" s="201"/>
      <c r="I2117" s="202"/>
      <c r="J2117" s="200"/>
      <c r="K2117" s="176"/>
      <c r="L2117" s="176"/>
      <c r="M2117" s="176"/>
      <c r="N2117" s="286"/>
      <c r="O2117" s="286"/>
      <c r="P2117" s="176"/>
      <c r="Q2117" s="203">
        <f t="shared" si="970"/>
        <v>0</v>
      </c>
      <c r="R2117" s="203">
        <f t="shared" si="971"/>
        <v>0</v>
      </c>
      <c r="S2117" s="203">
        <f t="shared" si="972"/>
        <v>0</v>
      </c>
      <c r="T2117" s="203">
        <f t="shared" si="973"/>
        <v>0</v>
      </c>
      <c r="U2117" s="203">
        <f t="shared" si="974"/>
        <v>0</v>
      </c>
      <c r="V2117" s="175">
        <f>IF(Q2117&gt;0,VLOOKUP(Q2117,Jahresfaktoren!$A$11:$B$24,2,),0)</f>
        <v>0</v>
      </c>
      <c r="W2117" s="175">
        <f>IF(R2117&gt;0,VLOOKUP(R2117,Jahresfaktoren!$D$11:$E$24,2,),0)</f>
        <v>0</v>
      </c>
      <c r="X2117" s="175">
        <f>IF(S2117&gt;0,VLOOKUP(S2117,Jahresfaktoren!$A$28:$B$29,2,),0)</f>
        <v>0</v>
      </c>
      <c r="Y2117" s="175">
        <f>IF(T2117&gt;0,VLOOKUP(T2117,Jahresfaktoren!$A$28:$B$29,2,),0)</f>
        <v>0</v>
      </c>
      <c r="Z2117" s="175">
        <f>IF(U2117&gt;0,VLOOKUP(U2117,Jahresfaktoren!$A$32:$B$33,2,),)</f>
        <v>0</v>
      </c>
      <c r="AA2117" s="177" t="str">
        <f t="shared" si="959"/>
        <v/>
      </c>
      <c r="AB2117" s="177" t="str">
        <f t="shared" si="960"/>
        <v/>
      </c>
      <c r="AC2117" s="177" t="str">
        <f t="shared" si="961"/>
        <v/>
      </c>
      <c r="AD2117" s="177" t="str">
        <f t="shared" si="962"/>
        <v/>
      </c>
      <c r="AE2117" s="177" t="str">
        <f t="shared" si="963"/>
        <v/>
      </c>
      <c r="AF2117" s="178">
        <f>IF(Q2117&gt;0,VLOOKUP(H2117,Leistungszahlen!$A$11:$C$158,3,),0)</f>
        <v>0</v>
      </c>
      <c r="AG2117" s="178">
        <f>IF(R2117&gt;0,VLOOKUP(H2117,Leistungszahlen!$A$11:$F$158,6,),IF(T2117&gt;0,VLOOKUP(H2117,Leistungszahlen!$A$11:$F$158,6,),0))</f>
        <v>0</v>
      </c>
      <c r="AH2117" s="179">
        <f t="shared" si="954"/>
        <v>0</v>
      </c>
      <c r="AI2117" s="179">
        <f t="shared" si="955"/>
        <v>0</v>
      </c>
      <c r="AJ2117" s="179">
        <f t="shared" si="956"/>
        <v>0</v>
      </c>
      <c r="AK2117" s="179">
        <f t="shared" si="957"/>
        <v>0</v>
      </c>
      <c r="AL2117" s="179">
        <f t="shared" si="958"/>
        <v>0</v>
      </c>
      <c r="AM2117" s="180" t="str">
        <f>IF(L2117=1,Stundensätze!$D$13,IF(L2117=2,Stundensätze!$D$17,IF(L2117=4,Stundensätze!$D$21,"")))</f>
        <v/>
      </c>
      <c r="AN2117" s="180" t="str">
        <f>IF(L2117=1,Stundensätze!$D$15,IF(L2117=2,Stundensätze!$D$19,IF(L2117=4,Stundensätze!$D$23,"")))</f>
        <v/>
      </c>
      <c r="AO2117" s="180">
        <f t="shared" si="964"/>
        <v>0</v>
      </c>
      <c r="AP2117" s="180">
        <f t="shared" si="965"/>
        <v>0</v>
      </c>
      <c r="AQ2117" s="192" t="str">
        <f t="shared" si="966"/>
        <v/>
      </c>
      <c r="AR2117" s="192" t="str">
        <f t="shared" si="967"/>
        <v/>
      </c>
      <c r="AS2117" s="193">
        <f t="shared" si="968"/>
        <v>0</v>
      </c>
      <c r="AT2117" s="258">
        <f>IF(K2117=0,0,VLOOKUP(K2117,Kostenstellen!A:B,2,FALSE))</f>
        <v>0</v>
      </c>
      <c r="AU2117" s="68" t="str">
        <f t="shared" si="975"/>
        <v/>
      </c>
      <c r="AV2117" s="68" t="str">
        <f t="shared" si="976"/>
        <v/>
      </c>
      <c r="AW2117" s="68">
        <f>IF(AF2117=0,0,VLOOKUP($H2117,Leistungszahlen!$A$11:$H$158,4,FALSE))</f>
        <v>0</v>
      </c>
      <c r="AX2117" s="68">
        <f>IF(AF2117=0,0,VLOOKUP($H2117,Leistungszahlen!$A$11:$H$158,5,FALSE))</f>
        <v>0</v>
      </c>
      <c r="AY2117" s="68">
        <f>IF(AG2117=0,0,VLOOKUP($H2117,Leistungszahlen!$A$11:$H$158,6,FALSE))</f>
        <v>0</v>
      </c>
      <c r="AZ2117" s="68">
        <f t="shared" si="977"/>
        <v>0</v>
      </c>
      <c r="BA2117" s="68">
        <f t="shared" si="978"/>
        <v>0</v>
      </c>
      <c r="BC2117" s="68">
        <f t="shared" si="969"/>
        <v>0</v>
      </c>
      <c r="BD2117" s="285"/>
    </row>
    <row r="2118" spans="1:56" s="68" customFormat="1">
      <c r="A2118" s="200"/>
      <c r="B2118" s="200"/>
      <c r="C2118" s="200"/>
      <c r="D2118" s="200"/>
      <c r="E2118" s="200"/>
      <c r="F2118" s="200"/>
      <c r="G2118" s="200"/>
      <c r="H2118" s="201"/>
      <c r="I2118" s="202"/>
      <c r="J2118" s="200"/>
      <c r="K2118" s="176"/>
      <c r="L2118" s="176"/>
      <c r="M2118" s="176"/>
      <c r="N2118" s="286"/>
      <c r="O2118" s="286"/>
      <c r="P2118" s="176"/>
      <c r="Q2118" s="203">
        <f t="shared" si="970"/>
        <v>0</v>
      </c>
      <c r="R2118" s="203">
        <f t="shared" si="971"/>
        <v>0</v>
      </c>
      <c r="S2118" s="203">
        <f t="shared" si="972"/>
        <v>0</v>
      </c>
      <c r="T2118" s="203">
        <f t="shared" si="973"/>
        <v>0</v>
      </c>
      <c r="U2118" s="203">
        <f t="shared" si="974"/>
        <v>0</v>
      </c>
      <c r="V2118" s="175">
        <f>IF(Q2118&gt;0,VLOOKUP(Q2118,Jahresfaktoren!$A$11:$B$24,2,),0)</f>
        <v>0</v>
      </c>
      <c r="W2118" s="175">
        <f>IF(R2118&gt;0,VLOOKUP(R2118,Jahresfaktoren!$D$11:$E$24,2,),0)</f>
        <v>0</v>
      </c>
      <c r="X2118" s="175">
        <f>IF(S2118&gt;0,VLOOKUP(S2118,Jahresfaktoren!$A$28:$B$29,2,),0)</f>
        <v>0</v>
      </c>
      <c r="Y2118" s="175">
        <f>IF(T2118&gt;0,VLOOKUP(T2118,Jahresfaktoren!$A$28:$B$29,2,),0)</f>
        <v>0</v>
      </c>
      <c r="Z2118" s="175">
        <f>IF(U2118&gt;0,VLOOKUP(U2118,Jahresfaktoren!$A$32:$B$33,2,),)</f>
        <v>0</v>
      </c>
      <c r="AA2118" s="177" t="str">
        <f t="shared" si="959"/>
        <v/>
      </c>
      <c r="AB2118" s="177" t="str">
        <f t="shared" si="960"/>
        <v/>
      </c>
      <c r="AC2118" s="177" t="str">
        <f t="shared" si="961"/>
        <v/>
      </c>
      <c r="AD2118" s="177" t="str">
        <f t="shared" si="962"/>
        <v/>
      </c>
      <c r="AE2118" s="177" t="str">
        <f t="shared" si="963"/>
        <v/>
      </c>
      <c r="AF2118" s="178">
        <f>IF(Q2118&gt;0,VLOOKUP(H2118,Leistungszahlen!$A$11:$C$158,3,),0)</f>
        <v>0</v>
      </c>
      <c r="AG2118" s="178">
        <f>IF(R2118&gt;0,VLOOKUP(H2118,Leistungszahlen!$A$11:$F$158,6,),IF(T2118&gt;0,VLOOKUP(H2118,Leistungszahlen!$A$11:$F$158,6,),0))</f>
        <v>0</v>
      </c>
      <c r="AH2118" s="179">
        <f t="shared" si="954"/>
        <v>0</v>
      </c>
      <c r="AI2118" s="179">
        <f t="shared" si="955"/>
        <v>0</v>
      </c>
      <c r="AJ2118" s="179">
        <f t="shared" si="956"/>
        <v>0</v>
      </c>
      <c r="AK2118" s="179">
        <f t="shared" si="957"/>
        <v>0</v>
      </c>
      <c r="AL2118" s="179">
        <f t="shared" si="958"/>
        <v>0</v>
      </c>
      <c r="AM2118" s="180" t="str">
        <f>IF(L2118=1,Stundensätze!$D$13,IF(L2118=2,Stundensätze!$D$17,IF(L2118=4,Stundensätze!$D$21,"")))</f>
        <v/>
      </c>
      <c r="AN2118" s="180" t="str">
        <f>IF(L2118=1,Stundensätze!$D$15,IF(L2118=2,Stundensätze!$D$19,IF(L2118=4,Stundensätze!$D$23,"")))</f>
        <v/>
      </c>
      <c r="AO2118" s="180">
        <f t="shared" si="964"/>
        <v>0</v>
      </c>
      <c r="AP2118" s="180">
        <f t="shared" si="965"/>
        <v>0</v>
      </c>
      <c r="AQ2118" s="192" t="str">
        <f t="shared" si="966"/>
        <v/>
      </c>
      <c r="AR2118" s="192" t="str">
        <f t="shared" si="967"/>
        <v/>
      </c>
      <c r="AS2118" s="193">
        <f t="shared" si="968"/>
        <v>0</v>
      </c>
      <c r="AT2118" s="258">
        <f>IF(K2118=0,0,VLOOKUP(K2118,Kostenstellen!A:B,2,FALSE))</f>
        <v>0</v>
      </c>
      <c r="AU2118" s="68" t="str">
        <f t="shared" si="975"/>
        <v/>
      </c>
      <c r="AV2118" s="68" t="str">
        <f t="shared" si="976"/>
        <v/>
      </c>
      <c r="AW2118" s="68">
        <f>IF(AF2118=0,0,VLOOKUP($H2118,Leistungszahlen!$A$11:$H$158,4,FALSE))</f>
        <v>0</v>
      </c>
      <c r="AX2118" s="68">
        <f>IF(AF2118=0,0,VLOOKUP($H2118,Leistungszahlen!$A$11:$H$158,5,FALSE))</f>
        <v>0</v>
      </c>
      <c r="AY2118" s="68">
        <f>IF(AG2118=0,0,VLOOKUP($H2118,Leistungszahlen!$A$11:$H$158,6,FALSE))</f>
        <v>0</v>
      </c>
      <c r="AZ2118" s="68">
        <f t="shared" si="977"/>
        <v>0</v>
      </c>
      <c r="BA2118" s="68">
        <f t="shared" si="978"/>
        <v>0</v>
      </c>
      <c r="BC2118" s="68">
        <f t="shared" si="969"/>
        <v>0</v>
      </c>
      <c r="BD2118" s="285"/>
    </row>
    <row r="2119" spans="1:56" s="68" customFormat="1">
      <c r="A2119" s="200"/>
      <c r="B2119" s="200"/>
      <c r="C2119" s="200"/>
      <c r="D2119" s="200"/>
      <c r="E2119" s="200"/>
      <c r="F2119" s="200"/>
      <c r="G2119" s="200"/>
      <c r="H2119" s="201"/>
      <c r="I2119" s="202"/>
      <c r="J2119" s="200"/>
      <c r="K2119" s="176"/>
      <c r="L2119" s="176"/>
      <c r="M2119" s="176"/>
      <c r="N2119" s="286"/>
      <c r="O2119" s="286"/>
      <c r="P2119" s="176"/>
      <c r="Q2119" s="203">
        <f t="shared" si="970"/>
        <v>0</v>
      </c>
      <c r="R2119" s="203">
        <f t="shared" si="971"/>
        <v>0</v>
      </c>
      <c r="S2119" s="203">
        <f t="shared" si="972"/>
        <v>0</v>
      </c>
      <c r="T2119" s="203">
        <f t="shared" si="973"/>
        <v>0</v>
      </c>
      <c r="U2119" s="203">
        <f t="shared" si="974"/>
        <v>0</v>
      </c>
      <c r="V2119" s="175">
        <f>IF(Q2119&gt;0,VLOOKUP(Q2119,Jahresfaktoren!$A$11:$B$24,2,),0)</f>
        <v>0</v>
      </c>
      <c r="W2119" s="175">
        <f>IF(R2119&gt;0,VLOOKUP(R2119,Jahresfaktoren!$D$11:$E$24,2,),0)</f>
        <v>0</v>
      </c>
      <c r="X2119" s="175">
        <f>IF(S2119&gt;0,VLOOKUP(S2119,Jahresfaktoren!$A$28:$B$29,2,),0)</f>
        <v>0</v>
      </c>
      <c r="Y2119" s="175">
        <f>IF(T2119&gt;0,VLOOKUP(T2119,Jahresfaktoren!$A$28:$B$29,2,),0)</f>
        <v>0</v>
      </c>
      <c r="Z2119" s="175">
        <f>IF(U2119&gt;0,VLOOKUP(U2119,Jahresfaktoren!$A$32:$B$33,2,),)</f>
        <v>0</v>
      </c>
      <c r="AA2119" s="177" t="str">
        <f t="shared" si="959"/>
        <v/>
      </c>
      <c r="AB2119" s="177" t="str">
        <f t="shared" si="960"/>
        <v/>
      </c>
      <c r="AC2119" s="177" t="str">
        <f t="shared" si="961"/>
        <v/>
      </c>
      <c r="AD2119" s="177" t="str">
        <f t="shared" si="962"/>
        <v/>
      </c>
      <c r="AE2119" s="177" t="str">
        <f t="shared" si="963"/>
        <v/>
      </c>
      <c r="AF2119" s="178">
        <f>IF(Q2119&gt;0,VLOOKUP(H2119,Leistungszahlen!$A$11:$C$158,3,),0)</f>
        <v>0</v>
      </c>
      <c r="AG2119" s="178">
        <f>IF(R2119&gt;0,VLOOKUP(H2119,Leistungszahlen!$A$11:$F$158,6,),IF(T2119&gt;0,VLOOKUP(H2119,Leistungszahlen!$A$11:$F$158,6,),0))</f>
        <v>0</v>
      </c>
      <c r="AH2119" s="179">
        <f t="shared" si="954"/>
        <v>0</v>
      </c>
      <c r="AI2119" s="179">
        <f t="shared" si="955"/>
        <v>0</v>
      </c>
      <c r="AJ2119" s="179">
        <f t="shared" si="956"/>
        <v>0</v>
      </c>
      <c r="AK2119" s="179">
        <f t="shared" si="957"/>
        <v>0</v>
      </c>
      <c r="AL2119" s="179">
        <f t="shared" si="958"/>
        <v>0</v>
      </c>
      <c r="AM2119" s="180" t="str">
        <f>IF(L2119=1,Stundensätze!$D$13,IF(L2119=2,Stundensätze!$D$17,IF(L2119=4,Stundensätze!$D$21,"")))</f>
        <v/>
      </c>
      <c r="AN2119" s="180" t="str">
        <f>IF(L2119=1,Stundensätze!$D$15,IF(L2119=2,Stundensätze!$D$19,IF(L2119=4,Stundensätze!$D$23,"")))</f>
        <v/>
      </c>
      <c r="AO2119" s="180">
        <f t="shared" si="964"/>
        <v>0</v>
      </c>
      <c r="AP2119" s="180">
        <f t="shared" si="965"/>
        <v>0</v>
      </c>
      <c r="AQ2119" s="192" t="str">
        <f t="shared" si="966"/>
        <v/>
      </c>
      <c r="AR2119" s="192" t="str">
        <f t="shared" si="967"/>
        <v/>
      </c>
      <c r="AS2119" s="193">
        <f t="shared" si="968"/>
        <v>0</v>
      </c>
      <c r="AT2119" s="258">
        <f>IF(K2119=0,0,VLOOKUP(K2119,Kostenstellen!A:B,2,FALSE))</f>
        <v>0</v>
      </c>
      <c r="AU2119" s="68" t="str">
        <f t="shared" si="975"/>
        <v/>
      </c>
      <c r="AV2119" s="68" t="str">
        <f t="shared" si="976"/>
        <v/>
      </c>
      <c r="AW2119" s="68">
        <f>IF(AF2119=0,0,VLOOKUP($H2119,Leistungszahlen!$A$11:$H$158,4,FALSE))</f>
        <v>0</v>
      </c>
      <c r="AX2119" s="68">
        <f>IF(AF2119=0,0,VLOOKUP($H2119,Leistungszahlen!$A$11:$H$158,5,FALSE))</f>
        <v>0</v>
      </c>
      <c r="AY2119" s="68">
        <f>IF(AG2119=0,0,VLOOKUP($H2119,Leistungszahlen!$A$11:$H$158,6,FALSE))</f>
        <v>0</v>
      </c>
      <c r="AZ2119" s="68">
        <f t="shared" si="977"/>
        <v>0</v>
      </c>
      <c r="BA2119" s="68">
        <f t="shared" si="978"/>
        <v>0</v>
      </c>
      <c r="BC2119" s="68">
        <f t="shared" si="969"/>
        <v>0</v>
      </c>
      <c r="BD2119" s="285"/>
    </row>
    <row r="2120" spans="1:56" s="68" customFormat="1">
      <c r="A2120" s="200"/>
      <c r="B2120" s="200"/>
      <c r="C2120" s="200"/>
      <c r="D2120" s="200"/>
      <c r="E2120" s="200"/>
      <c r="F2120" s="200"/>
      <c r="G2120" s="200"/>
      <c r="H2120" s="201"/>
      <c r="I2120" s="202"/>
      <c r="J2120" s="200"/>
      <c r="K2120" s="176"/>
      <c r="L2120" s="176"/>
      <c r="M2120" s="176"/>
      <c r="N2120" s="286"/>
      <c r="O2120" s="286"/>
      <c r="P2120" s="176"/>
      <c r="Q2120" s="203">
        <f t="shared" si="970"/>
        <v>0</v>
      </c>
      <c r="R2120" s="203">
        <f t="shared" si="971"/>
        <v>0</v>
      </c>
      <c r="S2120" s="203">
        <f t="shared" si="972"/>
        <v>0</v>
      </c>
      <c r="T2120" s="203">
        <f t="shared" si="973"/>
        <v>0</v>
      </c>
      <c r="U2120" s="203">
        <f t="shared" si="974"/>
        <v>0</v>
      </c>
      <c r="V2120" s="175">
        <f>IF(Q2120&gt;0,VLOOKUP(Q2120,Jahresfaktoren!$A$11:$B$24,2,),0)</f>
        <v>0</v>
      </c>
      <c r="W2120" s="175">
        <f>IF(R2120&gt;0,VLOOKUP(R2120,Jahresfaktoren!$D$11:$E$24,2,),0)</f>
        <v>0</v>
      </c>
      <c r="X2120" s="175">
        <f>IF(S2120&gt;0,VLOOKUP(S2120,Jahresfaktoren!$A$28:$B$29,2,),0)</f>
        <v>0</v>
      </c>
      <c r="Y2120" s="175">
        <f>IF(T2120&gt;0,VLOOKUP(T2120,Jahresfaktoren!$A$28:$B$29,2,),0)</f>
        <v>0</v>
      </c>
      <c r="Z2120" s="175">
        <f>IF(U2120&gt;0,VLOOKUP(U2120,Jahresfaktoren!$A$32:$B$33,2,),)</f>
        <v>0</v>
      </c>
      <c r="AA2120" s="177" t="str">
        <f t="shared" si="959"/>
        <v/>
      </c>
      <c r="AB2120" s="177" t="str">
        <f t="shared" si="960"/>
        <v/>
      </c>
      <c r="AC2120" s="177" t="str">
        <f t="shared" si="961"/>
        <v/>
      </c>
      <c r="AD2120" s="177" t="str">
        <f t="shared" si="962"/>
        <v/>
      </c>
      <c r="AE2120" s="177" t="str">
        <f t="shared" si="963"/>
        <v/>
      </c>
      <c r="AF2120" s="178">
        <f>IF(Q2120&gt;0,VLOOKUP(H2120,Leistungszahlen!$A$11:$C$158,3,),0)</f>
        <v>0</v>
      </c>
      <c r="AG2120" s="178">
        <f>IF(R2120&gt;0,VLOOKUP(H2120,Leistungszahlen!$A$11:$F$158,6,),IF(T2120&gt;0,VLOOKUP(H2120,Leistungszahlen!$A$11:$F$158,6,),0))</f>
        <v>0</v>
      </c>
      <c r="AH2120" s="179">
        <f t="shared" si="954"/>
        <v>0</v>
      </c>
      <c r="AI2120" s="179">
        <f t="shared" si="955"/>
        <v>0</v>
      </c>
      <c r="AJ2120" s="179">
        <f t="shared" si="956"/>
        <v>0</v>
      </c>
      <c r="AK2120" s="179">
        <f t="shared" si="957"/>
        <v>0</v>
      </c>
      <c r="AL2120" s="179">
        <f t="shared" si="958"/>
        <v>0</v>
      </c>
      <c r="AM2120" s="180" t="str">
        <f>IF(L2120=1,Stundensätze!$D$13,IF(L2120=2,Stundensätze!$D$17,IF(L2120=4,Stundensätze!$D$21,"")))</f>
        <v/>
      </c>
      <c r="AN2120" s="180" t="str">
        <f>IF(L2120=1,Stundensätze!$D$15,IF(L2120=2,Stundensätze!$D$19,IF(L2120=4,Stundensätze!$D$23,"")))</f>
        <v/>
      </c>
      <c r="AO2120" s="180">
        <f t="shared" si="964"/>
        <v>0</v>
      </c>
      <c r="AP2120" s="180">
        <f t="shared" si="965"/>
        <v>0</v>
      </c>
      <c r="AQ2120" s="192" t="str">
        <f t="shared" si="966"/>
        <v/>
      </c>
      <c r="AR2120" s="192" t="str">
        <f t="shared" si="967"/>
        <v/>
      </c>
      <c r="AS2120" s="193">
        <f t="shared" si="968"/>
        <v>0</v>
      </c>
      <c r="AT2120" s="258">
        <f>IF(K2120=0,0,VLOOKUP(K2120,Kostenstellen!A:B,2,FALSE))</f>
        <v>0</v>
      </c>
      <c r="AU2120" s="68" t="str">
        <f t="shared" si="975"/>
        <v/>
      </c>
      <c r="AV2120" s="68" t="str">
        <f t="shared" si="976"/>
        <v/>
      </c>
      <c r="AW2120" s="68">
        <f>IF(AF2120=0,0,VLOOKUP($H2120,Leistungszahlen!$A$11:$H$158,4,FALSE))</f>
        <v>0</v>
      </c>
      <c r="AX2120" s="68">
        <f>IF(AF2120=0,0,VLOOKUP($H2120,Leistungszahlen!$A$11:$H$158,5,FALSE))</f>
        <v>0</v>
      </c>
      <c r="AY2120" s="68">
        <f>IF(AG2120=0,0,VLOOKUP($H2120,Leistungszahlen!$A$11:$H$158,6,FALSE))</f>
        <v>0</v>
      </c>
      <c r="AZ2120" s="68">
        <f t="shared" si="977"/>
        <v>0</v>
      </c>
      <c r="BA2120" s="68">
        <f t="shared" si="978"/>
        <v>0</v>
      </c>
      <c r="BC2120" s="68">
        <f t="shared" si="969"/>
        <v>0</v>
      </c>
      <c r="BD2120" s="285"/>
    </row>
    <row r="2121" spans="1:56" s="68" customFormat="1">
      <c r="A2121" s="200"/>
      <c r="B2121" s="200"/>
      <c r="C2121" s="200"/>
      <c r="D2121" s="200"/>
      <c r="E2121" s="200"/>
      <c r="F2121" s="200"/>
      <c r="G2121" s="200"/>
      <c r="H2121" s="201"/>
      <c r="I2121" s="202"/>
      <c r="J2121" s="200"/>
      <c r="K2121" s="176"/>
      <c r="L2121" s="176"/>
      <c r="M2121" s="176"/>
      <c r="N2121" s="286"/>
      <c r="O2121" s="286"/>
      <c r="P2121" s="176"/>
      <c r="Q2121" s="203">
        <f t="shared" si="970"/>
        <v>0</v>
      </c>
      <c r="R2121" s="203">
        <f t="shared" si="971"/>
        <v>0</v>
      </c>
      <c r="S2121" s="203">
        <f t="shared" si="972"/>
        <v>0</v>
      </c>
      <c r="T2121" s="203">
        <f t="shared" si="973"/>
        <v>0</v>
      </c>
      <c r="U2121" s="203">
        <f t="shared" si="974"/>
        <v>0</v>
      </c>
      <c r="V2121" s="175">
        <f>IF(Q2121&gt;0,VLOOKUP(Q2121,Jahresfaktoren!$A$11:$B$24,2,),0)</f>
        <v>0</v>
      </c>
      <c r="W2121" s="175">
        <f>IF(R2121&gt;0,VLOOKUP(R2121,Jahresfaktoren!$D$11:$E$24,2,),0)</f>
        <v>0</v>
      </c>
      <c r="X2121" s="175">
        <f>IF(S2121&gt;0,VLOOKUP(S2121,Jahresfaktoren!$A$28:$B$29,2,),0)</f>
        <v>0</v>
      </c>
      <c r="Y2121" s="175">
        <f>IF(T2121&gt;0,VLOOKUP(T2121,Jahresfaktoren!$A$28:$B$29,2,),0)</f>
        <v>0</v>
      </c>
      <c r="Z2121" s="175">
        <f>IF(U2121&gt;0,VLOOKUP(U2121,Jahresfaktoren!$A$32:$B$33,2,),)</f>
        <v>0</v>
      </c>
      <c r="AA2121" s="177" t="str">
        <f t="shared" si="959"/>
        <v/>
      </c>
      <c r="AB2121" s="177" t="str">
        <f t="shared" si="960"/>
        <v/>
      </c>
      <c r="AC2121" s="177" t="str">
        <f t="shared" si="961"/>
        <v/>
      </c>
      <c r="AD2121" s="177" t="str">
        <f t="shared" si="962"/>
        <v/>
      </c>
      <c r="AE2121" s="177" t="str">
        <f t="shared" si="963"/>
        <v/>
      </c>
      <c r="AF2121" s="178">
        <f>IF(Q2121&gt;0,VLOOKUP(H2121,Leistungszahlen!$A$11:$C$158,3,),0)</f>
        <v>0</v>
      </c>
      <c r="AG2121" s="178">
        <f>IF(R2121&gt;0,VLOOKUP(H2121,Leistungszahlen!$A$11:$F$158,6,),IF(T2121&gt;0,VLOOKUP(H2121,Leistungszahlen!$A$11:$F$158,6,),0))</f>
        <v>0</v>
      </c>
      <c r="AH2121" s="179">
        <f t="shared" si="954"/>
        <v>0</v>
      </c>
      <c r="AI2121" s="179">
        <f t="shared" si="955"/>
        <v>0</v>
      </c>
      <c r="AJ2121" s="179">
        <f t="shared" si="956"/>
        <v>0</v>
      </c>
      <c r="AK2121" s="179">
        <f t="shared" si="957"/>
        <v>0</v>
      </c>
      <c r="AL2121" s="179">
        <f t="shared" si="958"/>
        <v>0</v>
      </c>
      <c r="AM2121" s="180" t="str">
        <f>IF(L2121=1,Stundensätze!$D$13,IF(L2121=2,Stundensätze!$D$17,IF(L2121=4,Stundensätze!$D$21,"")))</f>
        <v/>
      </c>
      <c r="AN2121" s="180" t="str">
        <f>IF(L2121=1,Stundensätze!$D$15,IF(L2121=2,Stundensätze!$D$19,IF(L2121=4,Stundensätze!$D$23,"")))</f>
        <v/>
      </c>
      <c r="AO2121" s="180">
        <f t="shared" si="964"/>
        <v>0</v>
      </c>
      <c r="AP2121" s="180">
        <f t="shared" si="965"/>
        <v>0</v>
      </c>
      <c r="AQ2121" s="192" t="str">
        <f t="shared" si="966"/>
        <v/>
      </c>
      <c r="AR2121" s="192" t="str">
        <f t="shared" si="967"/>
        <v/>
      </c>
      <c r="AS2121" s="193">
        <f t="shared" si="968"/>
        <v>0</v>
      </c>
      <c r="AT2121" s="258">
        <f>IF(K2121=0,0,VLOOKUP(K2121,Kostenstellen!A:B,2,FALSE))</f>
        <v>0</v>
      </c>
      <c r="AU2121" s="68" t="str">
        <f t="shared" si="975"/>
        <v/>
      </c>
      <c r="AV2121" s="68" t="str">
        <f t="shared" si="976"/>
        <v/>
      </c>
      <c r="AW2121" s="68">
        <f>IF(AF2121=0,0,VLOOKUP($H2121,Leistungszahlen!$A$11:$H$158,4,FALSE))</f>
        <v>0</v>
      </c>
      <c r="AX2121" s="68">
        <f>IF(AF2121=0,0,VLOOKUP($H2121,Leistungszahlen!$A$11:$H$158,5,FALSE))</f>
        <v>0</v>
      </c>
      <c r="AY2121" s="68">
        <f>IF(AG2121=0,0,VLOOKUP($H2121,Leistungszahlen!$A$11:$H$158,6,FALSE))</f>
        <v>0</v>
      </c>
      <c r="AZ2121" s="68">
        <f t="shared" si="977"/>
        <v>0</v>
      </c>
      <c r="BA2121" s="68">
        <f t="shared" si="978"/>
        <v>0</v>
      </c>
      <c r="BC2121" s="68">
        <f t="shared" si="969"/>
        <v>0</v>
      </c>
      <c r="BD2121" s="285"/>
    </row>
    <row r="2122" spans="1:56" s="68" customFormat="1">
      <c r="A2122" s="200"/>
      <c r="B2122" s="200"/>
      <c r="C2122" s="200"/>
      <c r="D2122" s="200"/>
      <c r="E2122" s="200"/>
      <c r="F2122" s="200"/>
      <c r="G2122" s="200"/>
      <c r="H2122" s="201"/>
      <c r="I2122" s="202"/>
      <c r="J2122" s="200"/>
      <c r="K2122" s="176"/>
      <c r="L2122" s="176"/>
      <c r="M2122" s="176"/>
      <c r="N2122" s="286"/>
      <c r="O2122" s="286"/>
      <c r="P2122" s="176"/>
      <c r="Q2122" s="203">
        <f t="shared" si="970"/>
        <v>0</v>
      </c>
      <c r="R2122" s="203">
        <f t="shared" si="971"/>
        <v>0</v>
      </c>
      <c r="S2122" s="203">
        <f t="shared" si="972"/>
        <v>0</v>
      </c>
      <c r="T2122" s="203">
        <f t="shared" si="973"/>
        <v>0</v>
      </c>
      <c r="U2122" s="203">
        <f t="shared" si="974"/>
        <v>0</v>
      </c>
      <c r="V2122" s="175">
        <f>IF(Q2122&gt;0,VLOOKUP(Q2122,Jahresfaktoren!$A$11:$B$24,2,),0)</f>
        <v>0</v>
      </c>
      <c r="W2122" s="175">
        <f>IF(R2122&gt;0,VLOOKUP(R2122,Jahresfaktoren!$D$11:$E$24,2,),0)</f>
        <v>0</v>
      </c>
      <c r="X2122" s="175">
        <f>IF(S2122&gt;0,VLOOKUP(S2122,Jahresfaktoren!$A$28:$B$29,2,),0)</f>
        <v>0</v>
      </c>
      <c r="Y2122" s="175">
        <f>IF(T2122&gt;0,VLOOKUP(T2122,Jahresfaktoren!$A$28:$B$29,2,),0)</f>
        <v>0</v>
      </c>
      <c r="Z2122" s="175">
        <f>IF(U2122&gt;0,VLOOKUP(U2122,Jahresfaktoren!$A$32:$B$33,2,),)</f>
        <v>0</v>
      </c>
      <c r="AA2122" s="177" t="str">
        <f t="shared" si="959"/>
        <v/>
      </c>
      <c r="AB2122" s="177" t="str">
        <f t="shared" si="960"/>
        <v/>
      </c>
      <c r="AC2122" s="177" t="str">
        <f t="shared" si="961"/>
        <v/>
      </c>
      <c r="AD2122" s="177" t="str">
        <f t="shared" si="962"/>
        <v/>
      </c>
      <c r="AE2122" s="177" t="str">
        <f t="shared" si="963"/>
        <v/>
      </c>
      <c r="AF2122" s="178">
        <f>IF(Q2122&gt;0,VLOOKUP(H2122,Leistungszahlen!$A$11:$C$158,3,),0)</f>
        <v>0</v>
      </c>
      <c r="AG2122" s="178">
        <f>IF(R2122&gt;0,VLOOKUP(H2122,Leistungszahlen!$A$11:$F$158,6,),IF(T2122&gt;0,VLOOKUP(H2122,Leistungszahlen!$A$11:$F$158,6,),0))</f>
        <v>0</v>
      </c>
      <c r="AH2122" s="179">
        <f t="shared" si="954"/>
        <v>0</v>
      </c>
      <c r="AI2122" s="179">
        <f t="shared" si="955"/>
        <v>0</v>
      </c>
      <c r="AJ2122" s="179">
        <f t="shared" si="956"/>
        <v>0</v>
      </c>
      <c r="AK2122" s="179">
        <f t="shared" si="957"/>
        <v>0</v>
      </c>
      <c r="AL2122" s="179">
        <f t="shared" si="958"/>
        <v>0</v>
      </c>
      <c r="AM2122" s="180" t="str">
        <f>IF(L2122=1,Stundensätze!$D$13,IF(L2122=2,Stundensätze!$D$17,IF(L2122=4,Stundensätze!$D$21,"")))</f>
        <v/>
      </c>
      <c r="AN2122" s="180" t="str">
        <f>IF(L2122=1,Stundensätze!$D$15,IF(L2122=2,Stundensätze!$D$19,IF(L2122=4,Stundensätze!$D$23,"")))</f>
        <v/>
      </c>
      <c r="AO2122" s="180">
        <f t="shared" si="964"/>
        <v>0</v>
      </c>
      <c r="AP2122" s="180">
        <f t="shared" si="965"/>
        <v>0</v>
      </c>
      <c r="AQ2122" s="192" t="str">
        <f t="shared" si="966"/>
        <v/>
      </c>
      <c r="AR2122" s="192" t="str">
        <f t="shared" si="967"/>
        <v/>
      </c>
      <c r="AS2122" s="193">
        <f t="shared" si="968"/>
        <v>0</v>
      </c>
      <c r="AT2122" s="258">
        <f>IF(K2122=0,0,VLOOKUP(K2122,Kostenstellen!A:B,2,FALSE))</f>
        <v>0</v>
      </c>
      <c r="AU2122" s="68" t="str">
        <f t="shared" si="975"/>
        <v/>
      </c>
      <c r="AV2122" s="68" t="str">
        <f t="shared" si="976"/>
        <v/>
      </c>
      <c r="AW2122" s="68">
        <f>IF(AF2122=0,0,VLOOKUP($H2122,Leistungszahlen!$A$11:$H$158,4,FALSE))</f>
        <v>0</v>
      </c>
      <c r="AX2122" s="68">
        <f>IF(AF2122=0,0,VLOOKUP($H2122,Leistungszahlen!$A$11:$H$158,5,FALSE))</f>
        <v>0</v>
      </c>
      <c r="AY2122" s="68">
        <f>IF(AG2122=0,0,VLOOKUP($H2122,Leistungszahlen!$A$11:$H$158,6,FALSE))</f>
        <v>0</v>
      </c>
      <c r="AZ2122" s="68">
        <f t="shared" si="977"/>
        <v>0</v>
      </c>
      <c r="BA2122" s="68">
        <f t="shared" si="978"/>
        <v>0</v>
      </c>
      <c r="BC2122" s="68">
        <f t="shared" si="969"/>
        <v>0</v>
      </c>
      <c r="BD2122" s="285"/>
    </row>
    <row r="2123" spans="1:56" s="68" customFormat="1">
      <c r="A2123" s="200"/>
      <c r="B2123" s="200"/>
      <c r="C2123" s="200"/>
      <c r="D2123" s="200"/>
      <c r="E2123" s="200"/>
      <c r="F2123" s="200"/>
      <c r="G2123" s="200"/>
      <c r="H2123" s="201"/>
      <c r="I2123" s="202"/>
      <c r="J2123" s="200"/>
      <c r="K2123" s="176"/>
      <c r="L2123" s="176"/>
      <c r="M2123" s="176"/>
      <c r="N2123" s="286"/>
      <c r="O2123" s="286"/>
      <c r="P2123" s="176"/>
      <c r="Q2123" s="203">
        <f t="shared" si="970"/>
        <v>0</v>
      </c>
      <c r="R2123" s="203">
        <f t="shared" si="971"/>
        <v>0</v>
      </c>
      <c r="S2123" s="203">
        <f t="shared" si="972"/>
        <v>0</v>
      </c>
      <c r="T2123" s="203">
        <f t="shared" si="973"/>
        <v>0</v>
      </c>
      <c r="U2123" s="203">
        <f t="shared" si="974"/>
        <v>0</v>
      </c>
      <c r="V2123" s="175">
        <f>IF(Q2123&gt;0,VLOOKUP(Q2123,Jahresfaktoren!$A$11:$B$24,2,),0)</f>
        <v>0</v>
      </c>
      <c r="W2123" s="175">
        <f>IF(R2123&gt;0,VLOOKUP(R2123,Jahresfaktoren!$D$11:$E$24,2,),0)</f>
        <v>0</v>
      </c>
      <c r="X2123" s="175">
        <f>IF(S2123&gt;0,VLOOKUP(S2123,Jahresfaktoren!$A$28:$B$29,2,),0)</f>
        <v>0</v>
      </c>
      <c r="Y2123" s="175">
        <f>IF(T2123&gt;0,VLOOKUP(T2123,Jahresfaktoren!$A$28:$B$29,2,),0)</f>
        <v>0</v>
      </c>
      <c r="Z2123" s="175">
        <f>IF(U2123&gt;0,VLOOKUP(U2123,Jahresfaktoren!$A$32:$B$33,2,),)</f>
        <v>0</v>
      </c>
      <c r="AA2123" s="177" t="str">
        <f t="shared" si="959"/>
        <v/>
      </c>
      <c r="AB2123" s="177" t="str">
        <f t="shared" si="960"/>
        <v/>
      </c>
      <c r="AC2123" s="177" t="str">
        <f t="shared" si="961"/>
        <v/>
      </c>
      <c r="AD2123" s="177" t="str">
        <f t="shared" si="962"/>
        <v/>
      </c>
      <c r="AE2123" s="177" t="str">
        <f t="shared" si="963"/>
        <v/>
      </c>
      <c r="AF2123" s="178">
        <f>IF(Q2123&gt;0,VLOOKUP(H2123,Leistungszahlen!$A$11:$C$158,3,),0)</f>
        <v>0</v>
      </c>
      <c r="AG2123" s="178">
        <f>IF(R2123&gt;0,VLOOKUP(H2123,Leistungszahlen!$A$11:$F$158,6,),IF(T2123&gt;0,VLOOKUP(H2123,Leistungszahlen!$A$11:$F$158,6,),0))</f>
        <v>0</v>
      </c>
      <c r="AH2123" s="179">
        <f t="shared" ref="AH2123:AH2142" si="979">IF(Q2123&gt;0,AA2123/AF2123,0)</f>
        <v>0</v>
      </c>
      <c r="AI2123" s="179">
        <f t="shared" ref="AI2123:AI2142" si="980">IF(R2123&gt;0,AB2123/AG2123,0)</f>
        <v>0</v>
      </c>
      <c r="AJ2123" s="179">
        <f t="shared" ref="AJ2123:AJ2142" si="981">IF(S2123&gt;0,AC2123/AF2123,0)</f>
        <v>0</v>
      </c>
      <c r="AK2123" s="179">
        <f t="shared" ref="AK2123:AK2142" si="982">IF(T2123&gt;0,AD2123/AG2123,0)</f>
        <v>0</v>
      </c>
      <c r="AL2123" s="179">
        <f t="shared" ref="AL2123:AL2142" si="983">IF(U2123&gt;0,AE2123/AF2123,0)</f>
        <v>0</v>
      </c>
      <c r="AM2123" s="180" t="str">
        <f>IF(L2123=1,Stundensätze!$D$13,IF(L2123=2,Stundensätze!$D$17,IF(L2123=4,Stundensätze!$D$21,"")))</f>
        <v/>
      </c>
      <c r="AN2123" s="180" t="str">
        <f>IF(L2123=1,Stundensätze!$D$15,IF(L2123=2,Stundensätze!$D$19,IF(L2123=4,Stundensätze!$D$23,"")))</f>
        <v/>
      </c>
      <c r="AO2123" s="180">
        <f t="shared" si="964"/>
        <v>0</v>
      </c>
      <c r="AP2123" s="180">
        <f t="shared" si="965"/>
        <v>0</v>
      </c>
      <c r="AQ2123" s="192" t="str">
        <f t="shared" si="966"/>
        <v/>
      </c>
      <c r="AR2123" s="192" t="str">
        <f t="shared" si="967"/>
        <v/>
      </c>
      <c r="AS2123" s="193">
        <f t="shared" si="968"/>
        <v>0</v>
      </c>
      <c r="AT2123" s="258">
        <f>IF(K2123=0,0,VLOOKUP(K2123,Kostenstellen!A:B,2,FALSE))</f>
        <v>0</v>
      </c>
      <c r="AU2123" s="68" t="str">
        <f t="shared" si="975"/>
        <v/>
      </c>
      <c r="AV2123" s="68" t="str">
        <f t="shared" si="976"/>
        <v/>
      </c>
      <c r="AW2123" s="68">
        <f>IF(AF2123=0,0,VLOOKUP($H2123,Leistungszahlen!$A$11:$H$158,4,FALSE))</f>
        <v>0</v>
      </c>
      <c r="AX2123" s="68">
        <f>IF(AF2123=0,0,VLOOKUP($H2123,Leistungszahlen!$A$11:$H$158,5,FALSE))</f>
        <v>0</v>
      </c>
      <c r="AY2123" s="68">
        <f>IF(AG2123=0,0,VLOOKUP($H2123,Leistungszahlen!$A$11:$H$158,6,FALSE))</f>
        <v>0</v>
      </c>
      <c r="AZ2123" s="68">
        <f t="shared" si="977"/>
        <v>0</v>
      </c>
      <c r="BA2123" s="68">
        <f t="shared" si="978"/>
        <v>0</v>
      </c>
      <c r="BC2123" s="68">
        <f t="shared" si="969"/>
        <v>0</v>
      </c>
      <c r="BD2123" s="285"/>
    </row>
    <row r="2124" spans="1:56" s="68" customFormat="1">
      <c r="A2124" s="200"/>
      <c r="B2124" s="200"/>
      <c r="C2124" s="200"/>
      <c r="D2124" s="200"/>
      <c r="E2124" s="200"/>
      <c r="F2124" s="200"/>
      <c r="G2124" s="200"/>
      <c r="H2124" s="201"/>
      <c r="I2124" s="202"/>
      <c r="J2124" s="200"/>
      <c r="K2124" s="176"/>
      <c r="L2124" s="176"/>
      <c r="M2124" s="176"/>
      <c r="N2124" s="286"/>
      <c r="O2124" s="286"/>
      <c r="P2124" s="176"/>
      <c r="Q2124" s="203">
        <f t="shared" si="970"/>
        <v>0</v>
      </c>
      <c r="R2124" s="203">
        <f t="shared" si="971"/>
        <v>0</v>
      </c>
      <c r="S2124" s="203">
        <f t="shared" si="972"/>
        <v>0</v>
      </c>
      <c r="T2124" s="203">
        <f t="shared" si="973"/>
        <v>0</v>
      </c>
      <c r="U2124" s="203">
        <f t="shared" si="974"/>
        <v>0</v>
      </c>
      <c r="V2124" s="175">
        <f>IF(Q2124&gt;0,VLOOKUP(Q2124,Jahresfaktoren!$A$11:$B$24,2,),0)</f>
        <v>0</v>
      </c>
      <c r="W2124" s="175">
        <f>IF(R2124&gt;0,VLOOKUP(R2124,Jahresfaktoren!$D$11:$E$24,2,),0)</f>
        <v>0</v>
      </c>
      <c r="X2124" s="175">
        <f>IF(S2124&gt;0,VLOOKUP(S2124,Jahresfaktoren!$A$28:$B$29,2,),0)</f>
        <v>0</v>
      </c>
      <c r="Y2124" s="175">
        <f>IF(T2124&gt;0,VLOOKUP(T2124,Jahresfaktoren!$A$28:$B$29,2,),0)</f>
        <v>0</v>
      </c>
      <c r="Z2124" s="175">
        <f>IF(U2124&gt;0,VLOOKUP(U2124,Jahresfaktoren!$A$32:$B$33,2,),)</f>
        <v>0</v>
      </c>
      <c r="AA2124" s="177" t="str">
        <f t="shared" si="959"/>
        <v/>
      </c>
      <c r="AB2124" s="177" t="str">
        <f t="shared" si="960"/>
        <v/>
      </c>
      <c r="AC2124" s="177" t="str">
        <f t="shared" si="961"/>
        <v/>
      </c>
      <c r="AD2124" s="177" t="str">
        <f t="shared" si="962"/>
        <v/>
      </c>
      <c r="AE2124" s="177" t="str">
        <f t="shared" si="963"/>
        <v/>
      </c>
      <c r="AF2124" s="178">
        <f>IF(Q2124&gt;0,VLOOKUP(H2124,Leistungszahlen!$A$11:$C$158,3,),0)</f>
        <v>0</v>
      </c>
      <c r="AG2124" s="178">
        <f>IF(R2124&gt;0,VLOOKUP(H2124,Leistungszahlen!$A$11:$F$158,6,),IF(T2124&gt;0,VLOOKUP(H2124,Leistungszahlen!$A$11:$F$158,6,),0))</f>
        <v>0</v>
      </c>
      <c r="AH2124" s="179">
        <f t="shared" si="979"/>
        <v>0</v>
      </c>
      <c r="AI2124" s="179">
        <f t="shared" si="980"/>
        <v>0</v>
      </c>
      <c r="AJ2124" s="179">
        <f t="shared" si="981"/>
        <v>0</v>
      </c>
      <c r="AK2124" s="179">
        <f t="shared" si="982"/>
        <v>0</v>
      </c>
      <c r="AL2124" s="179">
        <f t="shared" si="983"/>
        <v>0</v>
      </c>
      <c r="AM2124" s="180" t="str">
        <f>IF(L2124=1,Stundensätze!$D$13,IF(L2124=2,Stundensätze!$D$17,IF(L2124=4,Stundensätze!$D$21,"")))</f>
        <v/>
      </c>
      <c r="AN2124" s="180" t="str">
        <f>IF(L2124=1,Stundensätze!$D$15,IF(L2124=2,Stundensätze!$D$19,IF(L2124=4,Stundensätze!$D$23,"")))</f>
        <v/>
      </c>
      <c r="AO2124" s="180">
        <f t="shared" si="964"/>
        <v>0</v>
      </c>
      <c r="AP2124" s="180">
        <f t="shared" si="965"/>
        <v>0</v>
      </c>
      <c r="AQ2124" s="192" t="str">
        <f t="shared" si="966"/>
        <v/>
      </c>
      <c r="AR2124" s="192" t="str">
        <f t="shared" si="967"/>
        <v/>
      </c>
      <c r="AS2124" s="193">
        <f t="shared" si="968"/>
        <v>0</v>
      </c>
      <c r="AT2124" s="258">
        <f>IF(K2124=0,0,VLOOKUP(K2124,Kostenstellen!A:B,2,FALSE))</f>
        <v>0</v>
      </c>
      <c r="AU2124" s="68" t="str">
        <f t="shared" si="975"/>
        <v/>
      </c>
      <c r="AV2124" s="68" t="str">
        <f t="shared" si="976"/>
        <v/>
      </c>
      <c r="AW2124" s="68">
        <f>IF(AF2124=0,0,VLOOKUP($H2124,Leistungszahlen!$A$11:$H$158,4,FALSE))</f>
        <v>0</v>
      </c>
      <c r="AX2124" s="68">
        <f>IF(AF2124=0,0,VLOOKUP($H2124,Leistungszahlen!$A$11:$H$158,5,FALSE))</f>
        <v>0</v>
      </c>
      <c r="AY2124" s="68">
        <f>IF(AG2124=0,0,VLOOKUP($H2124,Leistungszahlen!$A$11:$H$158,6,FALSE))</f>
        <v>0</v>
      </c>
      <c r="AZ2124" s="68">
        <f t="shared" si="977"/>
        <v>0</v>
      </c>
      <c r="BA2124" s="68">
        <f t="shared" si="978"/>
        <v>0</v>
      </c>
      <c r="BC2124" s="68">
        <f t="shared" si="969"/>
        <v>0</v>
      </c>
      <c r="BD2124" s="285"/>
    </row>
    <row r="2125" spans="1:56" s="68" customFormat="1">
      <c r="A2125" s="200"/>
      <c r="B2125" s="200"/>
      <c r="C2125" s="200"/>
      <c r="D2125" s="200"/>
      <c r="E2125" s="200"/>
      <c r="F2125" s="200"/>
      <c r="G2125" s="200"/>
      <c r="H2125" s="201"/>
      <c r="I2125" s="202"/>
      <c r="J2125" s="200"/>
      <c r="K2125" s="176"/>
      <c r="L2125" s="176"/>
      <c r="M2125" s="176"/>
      <c r="N2125" s="286"/>
      <c r="O2125" s="286"/>
      <c r="P2125" s="176"/>
      <c r="Q2125" s="203">
        <f t="shared" si="970"/>
        <v>0</v>
      </c>
      <c r="R2125" s="203">
        <f t="shared" si="971"/>
        <v>0</v>
      </c>
      <c r="S2125" s="203">
        <f t="shared" si="972"/>
        <v>0</v>
      </c>
      <c r="T2125" s="203">
        <f t="shared" si="973"/>
        <v>0</v>
      </c>
      <c r="U2125" s="203">
        <f t="shared" si="974"/>
        <v>0</v>
      </c>
      <c r="V2125" s="175">
        <f>IF(Q2125&gt;0,VLOOKUP(Q2125,Jahresfaktoren!$A$11:$B$24,2,),0)</f>
        <v>0</v>
      </c>
      <c r="W2125" s="175">
        <f>IF(R2125&gt;0,VLOOKUP(R2125,Jahresfaktoren!$D$11:$E$24,2,),0)</f>
        <v>0</v>
      </c>
      <c r="X2125" s="175">
        <f>IF(S2125&gt;0,VLOOKUP(S2125,Jahresfaktoren!$A$28:$B$29,2,),0)</f>
        <v>0</v>
      </c>
      <c r="Y2125" s="175">
        <f>IF(T2125&gt;0,VLOOKUP(T2125,Jahresfaktoren!$A$28:$B$29,2,),0)</f>
        <v>0</v>
      </c>
      <c r="Z2125" s="175">
        <f>IF(U2125&gt;0,VLOOKUP(U2125,Jahresfaktoren!$A$32:$B$33,2,),)</f>
        <v>0</v>
      </c>
      <c r="AA2125" s="177" t="str">
        <f t="shared" si="959"/>
        <v/>
      </c>
      <c r="AB2125" s="177" t="str">
        <f t="shared" si="960"/>
        <v/>
      </c>
      <c r="AC2125" s="177" t="str">
        <f t="shared" si="961"/>
        <v/>
      </c>
      <c r="AD2125" s="177" t="str">
        <f t="shared" si="962"/>
        <v/>
      </c>
      <c r="AE2125" s="177" t="str">
        <f t="shared" si="963"/>
        <v/>
      </c>
      <c r="AF2125" s="178">
        <f>IF(Q2125&gt;0,VLOOKUP(H2125,Leistungszahlen!$A$11:$C$158,3,),0)</f>
        <v>0</v>
      </c>
      <c r="AG2125" s="178">
        <f>IF(R2125&gt;0,VLOOKUP(H2125,Leistungszahlen!$A$11:$F$158,6,),IF(T2125&gt;0,VLOOKUP(H2125,Leistungszahlen!$A$11:$F$158,6,),0))</f>
        <v>0</v>
      </c>
      <c r="AH2125" s="179">
        <f t="shared" si="979"/>
        <v>0</v>
      </c>
      <c r="AI2125" s="179">
        <f t="shared" si="980"/>
        <v>0</v>
      </c>
      <c r="AJ2125" s="179">
        <f t="shared" si="981"/>
        <v>0</v>
      </c>
      <c r="AK2125" s="179">
        <f t="shared" si="982"/>
        <v>0</v>
      </c>
      <c r="AL2125" s="179">
        <f t="shared" si="983"/>
        <v>0</v>
      </c>
      <c r="AM2125" s="180" t="str">
        <f>IF(L2125=1,Stundensätze!$D$13,IF(L2125=2,Stundensätze!$D$17,IF(L2125=4,Stundensätze!$D$21,"")))</f>
        <v/>
      </c>
      <c r="AN2125" s="180" t="str">
        <f>IF(L2125=1,Stundensätze!$D$15,IF(L2125=2,Stundensätze!$D$19,IF(L2125=4,Stundensätze!$D$23,"")))</f>
        <v/>
      </c>
      <c r="AO2125" s="180">
        <f t="shared" si="964"/>
        <v>0</v>
      </c>
      <c r="AP2125" s="180">
        <f t="shared" si="965"/>
        <v>0</v>
      </c>
      <c r="AQ2125" s="192" t="str">
        <f t="shared" si="966"/>
        <v/>
      </c>
      <c r="AR2125" s="192" t="str">
        <f t="shared" si="967"/>
        <v/>
      </c>
      <c r="AS2125" s="193">
        <f t="shared" si="968"/>
        <v>0</v>
      </c>
      <c r="AT2125" s="258">
        <f>IF(K2125=0,0,VLOOKUP(K2125,Kostenstellen!A:B,2,FALSE))</f>
        <v>0</v>
      </c>
      <c r="AU2125" s="68" t="str">
        <f t="shared" si="975"/>
        <v/>
      </c>
      <c r="AV2125" s="68" t="str">
        <f t="shared" si="976"/>
        <v/>
      </c>
      <c r="AW2125" s="68">
        <f>IF(AF2125=0,0,VLOOKUP($H2125,Leistungszahlen!$A$11:$H$158,4,FALSE))</f>
        <v>0</v>
      </c>
      <c r="AX2125" s="68">
        <f>IF(AF2125=0,0,VLOOKUP($H2125,Leistungszahlen!$A$11:$H$158,5,FALSE))</f>
        <v>0</v>
      </c>
      <c r="AY2125" s="68">
        <f>IF(AG2125=0,0,VLOOKUP($H2125,Leistungszahlen!$A$11:$H$158,6,FALSE))</f>
        <v>0</v>
      </c>
      <c r="AZ2125" s="68">
        <f t="shared" si="977"/>
        <v>0</v>
      </c>
      <c r="BA2125" s="68">
        <f t="shared" si="978"/>
        <v>0</v>
      </c>
      <c r="BC2125" s="68">
        <f t="shared" si="969"/>
        <v>0</v>
      </c>
      <c r="BD2125" s="285"/>
    </row>
    <row r="2126" spans="1:56" s="68" customFormat="1">
      <c r="A2126" s="200"/>
      <c r="B2126" s="200"/>
      <c r="C2126" s="200"/>
      <c r="D2126" s="200"/>
      <c r="E2126" s="200"/>
      <c r="F2126" s="200"/>
      <c r="G2126" s="200"/>
      <c r="H2126" s="201"/>
      <c r="I2126" s="202"/>
      <c r="J2126" s="200"/>
      <c r="K2126" s="176"/>
      <c r="L2126" s="176"/>
      <c r="M2126" s="176"/>
      <c r="N2126" s="286"/>
      <c r="O2126" s="286"/>
      <c r="P2126" s="176"/>
      <c r="Q2126" s="203">
        <f t="shared" si="970"/>
        <v>0</v>
      </c>
      <c r="R2126" s="203">
        <f t="shared" si="971"/>
        <v>0</v>
      </c>
      <c r="S2126" s="203">
        <f t="shared" si="972"/>
        <v>0</v>
      </c>
      <c r="T2126" s="203">
        <f t="shared" si="973"/>
        <v>0</v>
      </c>
      <c r="U2126" s="203">
        <f t="shared" si="974"/>
        <v>0</v>
      </c>
      <c r="V2126" s="175">
        <f>IF(Q2126&gt;0,VLOOKUP(Q2126,Jahresfaktoren!$A$11:$B$24,2,),0)</f>
        <v>0</v>
      </c>
      <c r="W2126" s="175">
        <f>IF(R2126&gt;0,VLOOKUP(R2126,Jahresfaktoren!$D$11:$E$24,2,),0)</f>
        <v>0</v>
      </c>
      <c r="X2126" s="175">
        <f>IF(S2126&gt;0,VLOOKUP(S2126,Jahresfaktoren!$A$28:$B$29,2,),0)</f>
        <v>0</v>
      </c>
      <c r="Y2126" s="175">
        <f>IF(T2126&gt;0,VLOOKUP(T2126,Jahresfaktoren!$A$28:$B$29,2,),0)</f>
        <v>0</v>
      </c>
      <c r="Z2126" s="175">
        <f>IF(U2126&gt;0,VLOOKUP(U2126,Jahresfaktoren!$A$32:$B$33,2,),)</f>
        <v>0</v>
      </c>
      <c r="AA2126" s="177" t="str">
        <f t="shared" si="959"/>
        <v/>
      </c>
      <c r="AB2126" s="177" t="str">
        <f t="shared" si="960"/>
        <v/>
      </c>
      <c r="AC2126" s="177" t="str">
        <f t="shared" si="961"/>
        <v/>
      </c>
      <c r="AD2126" s="177" t="str">
        <f t="shared" si="962"/>
        <v/>
      </c>
      <c r="AE2126" s="177" t="str">
        <f t="shared" si="963"/>
        <v/>
      </c>
      <c r="AF2126" s="178">
        <f>IF(Q2126&gt;0,VLOOKUP(H2126,Leistungszahlen!$A$11:$C$158,3,),0)</f>
        <v>0</v>
      </c>
      <c r="AG2126" s="178">
        <f>IF(R2126&gt;0,VLOOKUP(H2126,Leistungszahlen!$A$11:$F$158,6,),IF(T2126&gt;0,VLOOKUP(H2126,Leistungszahlen!$A$11:$F$158,6,),0))</f>
        <v>0</v>
      </c>
      <c r="AH2126" s="179">
        <f t="shared" si="979"/>
        <v>0</v>
      </c>
      <c r="AI2126" s="179">
        <f t="shared" si="980"/>
        <v>0</v>
      </c>
      <c r="AJ2126" s="179">
        <f t="shared" si="981"/>
        <v>0</v>
      </c>
      <c r="AK2126" s="179">
        <f t="shared" si="982"/>
        <v>0</v>
      </c>
      <c r="AL2126" s="179">
        <f t="shared" si="983"/>
        <v>0</v>
      </c>
      <c r="AM2126" s="180" t="str">
        <f>IF(L2126=1,Stundensätze!$D$13,IF(L2126=2,Stundensätze!$D$17,IF(L2126=4,Stundensätze!$D$21,"")))</f>
        <v/>
      </c>
      <c r="AN2126" s="180" t="str">
        <f>IF(L2126=1,Stundensätze!$D$15,IF(L2126=2,Stundensätze!$D$19,IF(L2126=4,Stundensätze!$D$23,"")))</f>
        <v/>
      </c>
      <c r="AO2126" s="180">
        <f t="shared" si="964"/>
        <v>0</v>
      </c>
      <c r="AP2126" s="180">
        <f t="shared" si="965"/>
        <v>0</v>
      </c>
      <c r="AQ2126" s="192" t="str">
        <f t="shared" si="966"/>
        <v/>
      </c>
      <c r="AR2126" s="192" t="str">
        <f t="shared" si="967"/>
        <v/>
      </c>
      <c r="AS2126" s="193">
        <f t="shared" si="968"/>
        <v>0</v>
      </c>
      <c r="AT2126" s="258">
        <f>IF(K2126=0,0,VLOOKUP(K2126,Kostenstellen!A:B,2,FALSE))</f>
        <v>0</v>
      </c>
      <c r="AU2126" s="68" t="str">
        <f t="shared" si="975"/>
        <v/>
      </c>
      <c r="AV2126" s="68" t="str">
        <f t="shared" si="976"/>
        <v/>
      </c>
      <c r="AW2126" s="68">
        <f>IF(AF2126=0,0,VLOOKUP($H2126,Leistungszahlen!$A$11:$H$158,4,FALSE))</f>
        <v>0</v>
      </c>
      <c r="AX2126" s="68">
        <f>IF(AF2126=0,0,VLOOKUP($H2126,Leistungszahlen!$A$11:$H$158,5,FALSE))</f>
        <v>0</v>
      </c>
      <c r="AY2126" s="68">
        <f>IF(AG2126=0,0,VLOOKUP($H2126,Leistungszahlen!$A$11:$H$158,6,FALSE))</f>
        <v>0</v>
      </c>
      <c r="AZ2126" s="68">
        <f t="shared" si="977"/>
        <v>0</v>
      </c>
      <c r="BA2126" s="68">
        <f t="shared" si="978"/>
        <v>0</v>
      </c>
      <c r="BC2126" s="68">
        <f t="shared" si="969"/>
        <v>0</v>
      </c>
      <c r="BD2126" s="285"/>
    </row>
    <row r="2127" spans="1:56" s="68" customFormat="1">
      <c r="A2127" s="200"/>
      <c r="B2127" s="200"/>
      <c r="C2127" s="200"/>
      <c r="D2127" s="200"/>
      <c r="E2127" s="200"/>
      <c r="F2127" s="200"/>
      <c r="G2127" s="200"/>
      <c r="H2127" s="201"/>
      <c r="I2127" s="202"/>
      <c r="J2127" s="200"/>
      <c r="K2127" s="176"/>
      <c r="L2127" s="176"/>
      <c r="M2127" s="176"/>
      <c r="N2127" s="286"/>
      <c r="O2127" s="286"/>
      <c r="P2127" s="176"/>
      <c r="Q2127" s="203">
        <f t="shared" si="970"/>
        <v>0</v>
      </c>
      <c r="R2127" s="203">
        <f t="shared" si="971"/>
        <v>0</v>
      </c>
      <c r="S2127" s="203">
        <f t="shared" si="972"/>
        <v>0</v>
      </c>
      <c r="T2127" s="203">
        <f t="shared" si="973"/>
        <v>0</v>
      </c>
      <c r="U2127" s="203">
        <f t="shared" si="974"/>
        <v>0</v>
      </c>
      <c r="V2127" s="175">
        <f>IF(Q2127&gt;0,VLOOKUP(Q2127,Jahresfaktoren!$A$11:$B$24,2,),0)</f>
        <v>0</v>
      </c>
      <c r="W2127" s="175">
        <f>IF(R2127&gt;0,VLOOKUP(R2127,Jahresfaktoren!$D$11:$E$24,2,),0)</f>
        <v>0</v>
      </c>
      <c r="X2127" s="175">
        <f>IF(S2127&gt;0,VLOOKUP(S2127,Jahresfaktoren!$A$28:$B$29,2,),0)</f>
        <v>0</v>
      </c>
      <c r="Y2127" s="175">
        <f>IF(T2127&gt;0,VLOOKUP(T2127,Jahresfaktoren!$A$28:$B$29,2,),0)</f>
        <v>0</v>
      </c>
      <c r="Z2127" s="175">
        <f>IF(U2127&gt;0,VLOOKUP(U2127,Jahresfaktoren!$A$32:$B$33,2,),)</f>
        <v>0</v>
      </c>
      <c r="AA2127" s="177" t="str">
        <f t="shared" si="959"/>
        <v/>
      </c>
      <c r="AB2127" s="177" t="str">
        <f t="shared" si="960"/>
        <v/>
      </c>
      <c r="AC2127" s="177" t="str">
        <f t="shared" si="961"/>
        <v/>
      </c>
      <c r="AD2127" s="177" t="str">
        <f t="shared" si="962"/>
        <v/>
      </c>
      <c r="AE2127" s="177" t="str">
        <f t="shared" si="963"/>
        <v/>
      </c>
      <c r="AF2127" s="178">
        <f>IF(Q2127&gt;0,VLOOKUP(H2127,Leistungszahlen!$A$11:$C$158,3,),0)</f>
        <v>0</v>
      </c>
      <c r="AG2127" s="178">
        <f>IF(R2127&gt;0,VLOOKUP(H2127,Leistungszahlen!$A$11:$F$158,6,),IF(T2127&gt;0,VLOOKUP(H2127,Leistungszahlen!$A$11:$F$158,6,),0))</f>
        <v>0</v>
      </c>
      <c r="AH2127" s="179">
        <f t="shared" si="979"/>
        <v>0</v>
      </c>
      <c r="AI2127" s="179">
        <f t="shared" si="980"/>
        <v>0</v>
      </c>
      <c r="AJ2127" s="179">
        <f t="shared" si="981"/>
        <v>0</v>
      </c>
      <c r="AK2127" s="179">
        <f t="shared" si="982"/>
        <v>0</v>
      </c>
      <c r="AL2127" s="179">
        <f t="shared" si="983"/>
        <v>0</v>
      </c>
      <c r="AM2127" s="180" t="str">
        <f>IF(L2127=1,Stundensätze!$D$13,IF(L2127=2,Stundensätze!$D$17,IF(L2127=4,Stundensätze!$D$21,"")))</f>
        <v/>
      </c>
      <c r="AN2127" s="180" t="str">
        <f>IF(L2127=1,Stundensätze!$D$15,IF(L2127=2,Stundensätze!$D$19,IF(L2127=4,Stundensätze!$D$23,"")))</f>
        <v/>
      </c>
      <c r="AO2127" s="180">
        <f t="shared" si="964"/>
        <v>0</v>
      </c>
      <c r="AP2127" s="180">
        <f t="shared" si="965"/>
        <v>0</v>
      </c>
      <c r="AQ2127" s="192" t="str">
        <f t="shared" si="966"/>
        <v/>
      </c>
      <c r="AR2127" s="192" t="str">
        <f t="shared" si="967"/>
        <v/>
      </c>
      <c r="AS2127" s="193">
        <f t="shared" si="968"/>
        <v>0</v>
      </c>
      <c r="AT2127" s="258">
        <f>IF(K2127=0,0,VLOOKUP(K2127,Kostenstellen!A:B,2,FALSE))</f>
        <v>0</v>
      </c>
      <c r="AU2127" s="68" t="str">
        <f t="shared" si="975"/>
        <v/>
      </c>
      <c r="AV2127" s="68" t="str">
        <f t="shared" si="976"/>
        <v/>
      </c>
      <c r="AW2127" s="68">
        <f>IF(AF2127=0,0,VLOOKUP($H2127,Leistungszahlen!$A$11:$H$158,4,FALSE))</f>
        <v>0</v>
      </c>
      <c r="AX2127" s="68">
        <f>IF(AF2127=0,0,VLOOKUP($H2127,Leistungszahlen!$A$11:$H$158,5,FALSE))</f>
        <v>0</v>
      </c>
      <c r="AY2127" s="68">
        <f>IF(AG2127=0,0,VLOOKUP($H2127,Leistungszahlen!$A$11:$H$158,6,FALSE))</f>
        <v>0</v>
      </c>
      <c r="AZ2127" s="68">
        <f t="shared" si="977"/>
        <v>0</v>
      </c>
      <c r="BA2127" s="68">
        <f t="shared" si="978"/>
        <v>0</v>
      </c>
      <c r="BC2127" s="68">
        <f t="shared" si="969"/>
        <v>0</v>
      </c>
      <c r="BD2127" s="285"/>
    </row>
    <row r="2128" spans="1:56" s="68" customFormat="1">
      <c r="A2128" s="200"/>
      <c r="B2128" s="200"/>
      <c r="C2128" s="200"/>
      <c r="D2128" s="200"/>
      <c r="E2128" s="200"/>
      <c r="F2128" s="200"/>
      <c r="G2128" s="200"/>
      <c r="H2128" s="201"/>
      <c r="I2128" s="202"/>
      <c r="J2128" s="200"/>
      <c r="K2128" s="176"/>
      <c r="L2128" s="176"/>
      <c r="M2128" s="176"/>
      <c r="N2128" s="286"/>
      <c r="O2128" s="286"/>
      <c r="P2128" s="176"/>
      <c r="Q2128" s="203">
        <f t="shared" si="970"/>
        <v>0</v>
      </c>
      <c r="R2128" s="203">
        <f t="shared" si="971"/>
        <v>0</v>
      </c>
      <c r="S2128" s="203">
        <f t="shared" si="972"/>
        <v>0</v>
      </c>
      <c r="T2128" s="203">
        <f t="shared" si="973"/>
        <v>0</v>
      </c>
      <c r="U2128" s="203">
        <f t="shared" si="974"/>
        <v>0</v>
      </c>
      <c r="V2128" s="175">
        <f>IF(Q2128&gt;0,VLOOKUP(Q2128,Jahresfaktoren!$A$11:$B$24,2,),0)</f>
        <v>0</v>
      </c>
      <c r="W2128" s="175">
        <f>IF(R2128&gt;0,VLOOKUP(R2128,Jahresfaktoren!$D$11:$E$24,2,),0)</f>
        <v>0</v>
      </c>
      <c r="X2128" s="175">
        <f>IF(S2128&gt;0,VLOOKUP(S2128,Jahresfaktoren!$A$28:$B$29,2,),0)</f>
        <v>0</v>
      </c>
      <c r="Y2128" s="175">
        <f>IF(T2128&gt;0,VLOOKUP(T2128,Jahresfaktoren!$A$28:$B$29,2,),0)</f>
        <v>0</v>
      </c>
      <c r="Z2128" s="175">
        <f>IF(U2128&gt;0,VLOOKUP(U2128,Jahresfaktoren!$A$32:$B$33,2,),)</f>
        <v>0</v>
      </c>
      <c r="AA2128" s="177" t="str">
        <f t="shared" si="959"/>
        <v/>
      </c>
      <c r="AB2128" s="177" t="str">
        <f t="shared" si="960"/>
        <v/>
      </c>
      <c r="AC2128" s="177" t="str">
        <f t="shared" si="961"/>
        <v/>
      </c>
      <c r="AD2128" s="177" t="str">
        <f t="shared" si="962"/>
        <v/>
      </c>
      <c r="AE2128" s="177" t="str">
        <f t="shared" si="963"/>
        <v/>
      </c>
      <c r="AF2128" s="178">
        <f>IF(Q2128&gt;0,VLOOKUP(H2128,Leistungszahlen!$A$11:$C$158,3,),0)</f>
        <v>0</v>
      </c>
      <c r="AG2128" s="178">
        <f>IF(R2128&gt;0,VLOOKUP(H2128,Leistungszahlen!$A$11:$F$158,6,),IF(T2128&gt;0,VLOOKUP(H2128,Leistungszahlen!$A$11:$F$158,6,),0))</f>
        <v>0</v>
      </c>
      <c r="AH2128" s="179">
        <f t="shared" si="979"/>
        <v>0</v>
      </c>
      <c r="AI2128" s="179">
        <f t="shared" si="980"/>
        <v>0</v>
      </c>
      <c r="AJ2128" s="179">
        <f t="shared" si="981"/>
        <v>0</v>
      </c>
      <c r="AK2128" s="179">
        <f t="shared" si="982"/>
        <v>0</v>
      </c>
      <c r="AL2128" s="179">
        <f t="shared" si="983"/>
        <v>0</v>
      </c>
      <c r="AM2128" s="180" t="str">
        <f>IF(L2128=1,Stundensätze!$D$13,IF(L2128=2,Stundensätze!$D$17,IF(L2128=4,Stundensätze!$D$21,"")))</f>
        <v/>
      </c>
      <c r="AN2128" s="180" t="str">
        <f>IF(L2128=1,Stundensätze!$D$15,IF(L2128=2,Stundensätze!$D$19,IF(L2128=4,Stundensätze!$D$23,"")))</f>
        <v/>
      </c>
      <c r="AO2128" s="180">
        <f t="shared" si="964"/>
        <v>0</v>
      </c>
      <c r="AP2128" s="180">
        <f t="shared" si="965"/>
        <v>0</v>
      </c>
      <c r="AQ2128" s="192" t="str">
        <f t="shared" si="966"/>
        <v/>
      </c>
      <c r="AR2128" s="192" t="str">
        <f t="shared" si="967"/>
        <v/>
      </c>
      <c r="AS2128" s="193">
        <f t="shared" si="968"/>
        <v>0</v>
      </c>
      <c r="AT2128" s="258">
        <f>IF(K2128=0,0,VLOOKUP(K2128,Kostenstellen!A:B,2,FALSE))</f>
        <v>0</v>
      </c>
      <c r="AU2128" s="68" t="str">
        <f t="shared" si="975"/>
        <v/>
      </c>
      <c r="AV2128" s="68" t="str">
        <f t="shared" si="976"/>
        <v/>
      </c>
      <c r="AW2128" s="68">
        <f>IF(AF2128=0,0,VLOOKUP($H2128,Leistungszahlen!$A$11:$H$158,4,FALSE))</f>
        <v>0</v>
      </c>
      <c r="AX2128" s="68">
        <f>IF(AF2128=0,0,VLOOKUP($H2128,Leistungszahlen!$A$11:$H$158,5,FALSE))</f>
        <v>0</v>
      </c>
      <c r="AY2128" s="68">
        <f>IF(AG2128=0,0,VLOOKUP($H2128,Leistungszahlen!$A$11:$H$158,6,FALSE))</f>
        <v>0</v>
      </c>
      <c r="AZ2128" s="68">
        <f t="shared" si="977"/>
        <v>0</v>
      </c>
      <c r="BA2128" s="68">
        <f t="shared" si="978"/>
        <v>0</v>
      </c>
      <c r="BC2128" s="68">
        <f t="shared" si="969"/>
        <v>0</v>
      </c>
      <c r="BD2128" s="285"/>
    </row>
    <row r="2129" spans="1:56" s="68" customFormat="1">
      <c r="A2129" s="200"/>
      <c r="B2129" s="200"/>
      <c r="C2129" s="200"/>
      <c r="D2129" s="200"/>
      <c r="E2129" s="200"/>
      <c r="F2129" s="200"/>
      <c r="G2129" s="200"/>
      <c r="H2129" s="201"/>
      <c r="I2129" s="202"/>
      <c r="J2129" s="200"/>
      <c r="K2129" s="176"/>
      <c r="L2129" s="176"/>
      <c r="M2129" s="176"/>
      <c r="N2129" s="286"/>
      <c r="O2129" s="286"/>
      <c r="P2129" s="176"/>
      <c r="Q2129" s="203">
        <f t="shared" si="970"/>
        <v>0</v>
      </c>
      <c r="R2129" s="203">
        <f t="shared" si="971"/>
        <v>0</v>
      </c>
      <c r="S2129" s="203">
        <f t="shared" si="972"/>
        <v>0</v>
      </c>
      <c r="T2129" s="203">
        <f t="shared" si="973"/>
        <v>0</v>
      </c>
      <c r="U2129" s="203">
        <f t="shared" si="974"/>
        <v>0</v>
      </c>
      <c r="V2129" s="175">
        <f>IF(Q2129&gt;0,VLOOKUP(Q2129,Jahresfaktoren!$A$11:$B$24,2,),0)</f>
        <v>0</v>
      </c>
      <c r="W2129" s="175">
        <f>IF(R2129&gt;0,VLOOKUP(R2129,Jahresfaktoren!$D$11:$E$24,2,),0)</f>
        <v>0</v>
      </c>
      <c r="X2129" s="175">
        <f>IF(S2129&gt;0,VLOOKUP(S2129,Jahresfaktoren!$A$28:$B$29,2,),0)</f>
        <v>0</v>
      </c>
      <c r="Y2129" s="175">
        <f>IF(T2129&gt;0,VLOOKUP(T2129,Jahresfaktoren!$A$28:$B$29,2,),0)</f>
        <v>0</v>
      </c>
      <c r="Z2129" s="175">
        <f>IF(U2129&gt;0,VLOOKUP(U2129,Jahresfaktoren!$A$32:$B$33,2,),)</f>
        <v>0</v>
      </c>
      <c r="AA2129" s="177" t="str">
        <f t="shared" si="959"/>
        <v/>
      </c>
      <c r="AB2129" s="177" t="str">
        <f t="shared" si="960"/>
        <v/>
      </c>
      <c r="AC2129" s="177" t="str">
        <f t="shared" si="961"/>
        <v/>
      </c>
      <c r="AD2129" s="177" t="str">
        <f t="shared" si="962"/>
        <v/>
      </c>
      <c r="AE2129" s="177" t="str">
        <f t="shared" si="963"/>
        <v/>
      </c>
      <c r="AF2129" s="178">
        <f>IF(Q2129&gt;0,VLOOKUP(H2129,Leistungszahlen!$A$11:$C$158,3,),0)</f>
        <v>0</v>
      </c>
      <c r="AG2129" s="178">
        <f>IF(R2129&gt;0,VLOOKUP(H2129,Leistungszahlen!$A$11:$F$158,6,),IF(T2129&gt;0,VLOOKUP(H2129,Leistungszahlen!$A$11:$F$158,6,),0))</f>
        <v>0</v>
      </c>
      <c r="AH2129" s="179">
        <f t="shared" si="979"/>
        <v>0</v>
      </c>
      <c r="AI2129" s="179">
        <f t="shared" si="980"/>
        <v>0</v>
      </c>
      <c r="AJ2129" s="179">
        <f t="shared" si="981"/>
        <v>0</v>
      </c>
      <c r="AK2129" s="179">
        <f t="shared" si="982"/>
        <v>0</v>
      </c>
      <c r="AL2129" s="179">
        <f t="shared" si="983"/>
        <v>0</v>
      </c>
      <c r="AM2129" s="180" t="str">
        <f>IF(L2129=1,Stundensätze!$D$13,IF(L2129=2,Stundensätze!$D$17,IF(L2129=4,Stundensätze!$D$21,"")))</f>
        <v/>
      </c>
      <c r="AN2129" s="180" t="str">
        <f>IF(L2129=1,Stundensätze!$D$15,IF(L2129=2,Stundensätze!$D$19,IF(L2129=4,Stundensätze!$D$23,"")))</f>
        <v/>
      </c>
      <c r="AO2129" s="180">
        <f t="shared" si="964"/>
        <v>0</v>
      </c>
      <c r="AP2129" s="180">
        <f t="shared" si="965"/>
        <v>0</v>
      </c>
      <c r="AQ2129" s="192" t="str">
        <f t="shared" si="966"/>
        <v/>
      </c>
      <c r="AR2129" s="192" t="str">
        <f t="shared" si="967"/>
        <v/>
      </c>
      <c r="AS2129" s="193">
        <f t="shared" si="968"/>
        <v>0</v>
      </c>
      <c r="AT2129" s="258">
        <f>IF(K2129=0,0,VLOOKUP(K2129,Kostenstellen!A:B,2,FALSE))</f>
        <v>0</v>
      </c>
      <c r="AU2129" s="68" t="str">
        <f t="shared" si="975"/>
        <v/>
      </c>
      <c r="AV2129" s="68" t="str">
        <f t="shared" si="976"/>
        <v/>
      </c>
      <c r="AW2129" s="68">
        <f>IF(AF2129=0,0,VLOOKUP($H2129,Leistungszahlen!$A$11:$H$158,4,FALSE))</f>
        <v>0</v>
      </c>
      <c r="AX2129" s="68">
        <f>IF(AF2129=0,0,VLOOKUP($H2129,Leistungszahlen!$A$11:$H$158,5,FALSE))</f>
        <v>0</v>
      </c>
      <c r="AY2129" s="68">
        <f>IF(AG2129=0,0,VLOOKUP($H2129,Leistungszahlen!$A$11:$H$158,6,FALSE))</f>
        <v>0</v>
      </c>
      <c r="AZ2129" s="68">
        <f t="shared" si="977"/>
        <v>0</v>
      </c>
      <c r="BA2129" s="68">
        <f t="shared" si="978"/>
        <v>0</v>
      </c>
      <c r="BC2129" s="68">
        <f t="shared" si="969"/>
        <v>0</v>
      </c>
      <c r="BD2129" s="285"/>
    </row>
    <row r="2130" spans="1:56" s="68" customFormat="1">
      <c r="A2130" s="200"/>
      <c r="B2130" s="200"/>
      <c r="C2130" s="200"/>
      <c r="D2130" s="200"/>
      <c r="E2130" s="200"/>
      <c r="F2130" s="200"/>
      <c r="G2130" s="200"/>
      <c r="H2130" s="201"/>
      <c r="I2130" s="202"/>
      <c r="J2130" s="200"/>
      <c r="K2130" s="176"/>
      <c r="L2130" s="176"/>
      <c r="M2130" s="176"/>
      <c r="N2130" s="286"/>
      <c r="O2130" s="286"/>
      <c r="P2130" s="176"/>
      <c r="Q2130" s="203">
        <f t="shared" si="970"/>
        <v>0</v>
      </c>
      <c r="R2130" s="203">
        <f t="shared" si="971"/>
        <v>0</v>
      </c>
      <c r="S2130" s="203">
        <f t="shared" si="972"/>
        <v>0</v>
      </c>
      <c r="T2130" s="203">
        <f t="shared" si="973"/>
        <v>0</v>
      </c>
      <c r="U2130" s="203">
        <f t="shared" si="974"/>
        <v>0</v>
      </c>
      <c r="V2130" s="175">
        <f>IF(Q2130&gt;0,VLOOKUP(Q2130,Jahresfaktoren!$A$11:$B$24,2,),0)</f>
        <v>0</v>
      </c>
      <c r="W2130" s="175">
        <f>IF(R2130&gt;0,VLOOKUP(R2130,Jahresfaktoren!$D$11:$E$24,2,),0)</f>
        <v>0</v>
      </c>
      <c r="X2130" s="175">
        <f>IF(S2130&gt;0,VLOOKUP(S2130,Jahresfaktoren!$A$28:$B$29,2,),0)</f>
        <v>0</v>
      </c>
      <c r="Y2130" s="175">
        <f>IF(T2130&gt;0,VLOOKUP(T2130,Jahresfaktoren!$A$28:$B$29,2,),0)</f>
        <v>0</v>
      </c>
      <c r="Z2130" s="175">
        <f>IF(U2130&gt;0,VLOOKUP(U2130,Jahresfaktoren!$A$32:$B$33,2,),)</f>
        <v>0</v>
      </c>
      <c r="AA2130" s="177" t="str">
        <f t="shared" si="959"/>
        <v/>
      </c>
      <c r="AB2130" s="177" t="str">
        <f t="shared" si="960"/>
        <v/>
      </c>
      <c r="AC2130" s="177" t="str">
        <f t="shared" si="961"/>
        <v/>
      </c>
      <c r="AD2130" s="177" t="str">
        <f t="shared" si="962"/>
        <v/>
      </c>
      <c r="AE2130" s="177" t="str">
        <f t="shared" si="963"/>
        <v/>
      </c>
      <c r="AF2130" s="178">
        <f>IF(Q2130&gt;0,VLOOKUP(H2130,Leistungszahlen!$A$11:$C$158,3,),0)</f>
        <v>0</v>
      </c>
      <c r="AG2130" s="178">
        <f>IF(R2130&gt;0,VLOOKUP(H2130,Leistungszahlen!$A$11:$F$158,6,),IF(T2130&gt;0,VLOOKUP(H2130,Leistungszahlen!$A$11:$F$158,6,),0))</f>
        <v>0</v>
      </c>
      <c r="AH2130" s="179">
        <f t="shared" si="979"/>
        <v>0</v>
      </c>
      <c r="AI2130" s="179">
        <f t="shared" si="980"/>
        <v>0</v>
      </c>
      <c r="AJ2130" s="179">
        <f t="shared" si="981"/>
        <v>0</v>
      </c>
      <c r="AK2130" s="179">
        <f t="shared" si="982"/>
        <v>0</v>
      </c>
      <c r="AL2130" s="179">
        <f t="shared" si="983"/>
        <v>0</v>
      </c>
      <c r="AM2130" s="180" t="str">
        <f>IF(L2130=1,Stundensätze!$D$13,IF(L2130=2,Stundensätze!$D$17,IF(L2130=4,Stundensätze!$D$21,"")))</f>
        <v/>
      </c>
      <c r="AN2130" s="180" t="str">
        <f>IF(L2130=1,Stundensätze!$D$15,IF(L2130=2,Stundensätze!$D$19,IF(L2130=4,Stundensätze!$D$23,"")))</f>
        <v/>
      </c>
      <c r="AO2130" s="180">
        <f t="shared" si="964"/>
        <v>0</v>
      </c>
      <c r="AP2130" s="180">
        <f t="shared" si="965"/>
        <v>0</v>
      </c>
      <c r="AQ2130" s="192" t="str">
        <f t="shared" si="966"/>
        <v/>
      </c>
      <c r="AR2130" s="192" t="str">
        <f t="shared" si="967"/>
        <v/>
      </c>
      <c r="AS2130" s="193">
        <f t="shared" si="968"/>
        <v>0</v>
      </c>
      <c r="AT2130" s="258">
        <f>IF(K2130=0,0,VLOOKUP(K2130,Kostenstellen!A:B,2,FALSE))</f>
        <v>0</v>
      </c>
      <c r="AU2130" s="68" t="str">
        <f t="shared" si="975"/>
        <v/>
      </c>
      <c r="AV2130" s="68" t="str">
        <f t="shared" si="976"/>
        <v/>
      </c>
      <c r="AW2130" s="68">
        <f>IF(AF2130=0,0,VLOOKUP($H2130,Leistungszahlen!$A$11:$H$158,4,FALSE))</f>
        <v>0</v>
      </c>
      <c r="AX2130" s="68">
        <f>IF(AF2130=0,0,VLOOKUP($H2130,Leistungszahlen!$A$11:$H$158,5,FALSE))</f>
        <v>0</v>
      </c>
      <c r="AY2130" s="68">
        <f>IF(AG2130=0,0,VLOOKUP($H2130,Leistungszahlen!$A$11:$H$158,6,FALSE))</f>
        <v>0</v>
      </c>
      <c r="AZ2130" s="68">
        <f t="shared" si="977"/>
        <v>0</v>
      </c>
      <c r="BA2130" s="68">
        <f t="shared" si="978"/>
        <v>0</v>
      </c>
      <c r="BC2130" s="68">
        <f t="shared" si="969"/>
        <v>0</v>
      </c>
      <c r="BD2130" s="285"/>
    </row>
    <row r="2131" spans="1:56" s="68" customFormat="1">
      <c r="A2131" s="200"/>
      <c r="B2131" s="200"/>
      <c r="C2131" s="200"/>
      <c r="D2131" s="200"/>
      <c r="E2131" s="200"/>
      <c r="F2131" s="200"/>
      <c r="G2131" s="200"/>
      <c r="H2131" s="201"/>
      <c r="I2131" s="202"/>
      <c r="J2131" s="200"/>
      <c r="K2131" s="176"/>
      <c r="L2131" s="176"/>
      <c r="M2131" s="176"/>
      <c r="N2131" s="286"/>
      <c r="O2131" s="286"/>
      <c r="P2131" s="176"/>
      <c r="Q2131" s="203">
        <f t="shared" si="970"/>
        <v>0</v>
      </c>
      <c r="R2131" s="203">
        <f t="shared" si="971"/>
        <v>0</v>
      </c>
      <c r="S2131" s="203">
        <f t="shared" si="972"/>
        <v>0</v>
      </c>
      <c r="T2131" s="203">
        <f t="shared" si="973"/>
        <v>0</v>
      </c>
      <c r="U2131" s="203">
        <f t="shared" si="974"/>
        <v>0</v>
      </c>
      <c r="V2131" s="175">
        <f>IF(Q2131&gt;0,VLOOKUP(Q2131,Jahresfaktoren!$A$11:$B$24,2,),0)</f>
        <v>0</v>
      </c>
      <c r="W2131" s="175">
        <f>IF(R2131&gt;0,VLOOKUP(R2131,Jahresfaktoren!$D$11:$E$24,2,),0)</f>
        <v>0</v>
      </c>
      <c r="X2131" s="175">
        <f>IF(S2131&gt;0,VLOOKUP(S2131,Jahresfaktoren!$A$28:$B$29,2,),0)</f>
        <v>0</v>
      </c>
      <c r="Y2131" s="175">
        <f>IF(T2131&gt;0,VLOOKUP(T2131,Jahresfaktoren!$A$28:$B$29,2,),0)</f>
        <v>0</v>
      </c>
      <c r="Z2131" s="175">
        <f>IF(U2131&gt;0,VLOOKUP(U2131,Jahresfaktoren!$A$32:$B$33,2,),)</f>
        <v>0</v>
      </c>
      <c r="AA2131" s="177" t="str">
        <f t="shared" si="959"/>
        <v/>
      </c>
      <c r="AB2131" s="177" t="str">
        <f t="shared" si="960"/>
        <v/>
      </c>
      <c r="AC2131" s="177" t="str">
        <f t="shared" si="961"/>
        <v/>
      </c>
      <c r="AD2131" s="177" t="str">
        <f t="shared" si="962"/>
        <v/>
      </c>
      <c r="AE2131" s="177" t="str">
        <f t="shared" si="963"/>
        <v/>
      </c>
      <c r="AF2131" s="178">
        <f>IF(Q2131&gt;0,VLOOKUP(H2131,Leistungszahlen!$A$11:$C$158,3,),0)</f>
        <v>0</v>
      </c>
      <c r="AG2131" s="178">
        <f>IF(R2131&gt;0,VLOOKUP(H2131,Leistungszahlen!$A$11:$F$158,6,),IF(T2131&gt;0,VLOOKUP(H2131,Leistungszahlen!$A$11:$F$158,6,),0))</f>
        <v>0</v>
      </c>
      <c r="AH2131" s="179">
        <f t="shared" si="979"/>
        <v>0</v>
      </c>
      <c r="AI2131" s="179">
        <f t="shared" si="980"/>
        <v>0</v>
      </c>
      <c r="AJ2131" s="179">
        <f t="shared" si="981"/>
        <v>0</v>
      </c>
      <c r="AK2131" s="179">
        <f t="shared" si="982"/>
        <v>0</v>
      </c>
      <c r="AL2131" s="179">
        <f t="shared" si="983"/>
        <v>0</v>
      </c>
      <c r="AM2131" s="180" t="str">
        <f>IF(L2131=1,Stundensätze!$D$13,IF(L2131=2,Stundensätze!$D$17,IF(L2131=4,Stundensätze!$D$21,"")))</f>
        <v/>
      </c>
      <c r="AN2131" s="180" t="str">
        <f>IF(L2131=1,Stundensätze!$D$15,IF(L2131=2,Stundensätze!$D$19,IF(L2131=4,Stundensätze!$D$23,"")))</f>
        <v/>
      </c>
      <c r="AO2131" s="180">
        <f t="shared" si="964"/>
        <v>0</v>
      </c>
      <c r="AP2131" s="180">
        <f t="shared" si="965"/>
        <v>0</v>
      </c>
      <c r="AQ2131" s="192" t="str">
        <f t="shared" si="966"/>
        <v/>
      </c>
      <c r="AR2131" s="192" t="str">
        <f t="shared" si="967"/>
        <v/>
      </c>
      <c r="AS2131" s="193">
        <f t="shared" si="968"/>
        <v>0</v>
      </c>
      <c r="AT2131" s="258">
        <f>IF(K2131=0,0,VLOOKUP(K2131,Kostenstellen!A:B,2,FALSE))</f>
        <v>0</v>
      </c>
      <c r="AU2131" s="68" t="str">
        <f t="shared" si="975"/>
        <v/>
      </c>
      <c r="AV2131" s="68" t="str">
        <f t="shared" si="976"/>
        <v/>
      </c>
      <c r="AW2131" s="68">
        <f>IF(AF2131=0,0,VLOOKUP($H2131,Leistungszahlen!$A$11:$H$158,4,FALSE))</f>
        <v>0</v>
      </c>
      <c r="AX2131" s="68">
        <f>IF(AF2131=0,0,VLOOKUP($H2131,Leistungszahlen!$A$11:$H$158,5,FALSE))</f>
        <v>0</v>
      </c>
      <c r="AY2131" s="68">
        <f>IF(AG2131=0,0,VLOOKUP($H2131,Leistungszahlen!$A$11:$H$158,6,FALSE))</f>
        <v>0</v>
      </c>
      <c r="AZ2131" s="68">
        <f t="shared" si="977"/>
        <v>0</v>
      </c>
      <c r="BA2131" s="68">
        <f t="shared" si="978"/>
        <v>0</v>
      </c>
      <c r="BC2131" s="68">
        <f t="shared" si="969"/>
        <v>0</v>
      </c>
      <c r="BD2131" s="285"/>
    </row>
    <row r="2132" spans="1:56" s="68" customFormat="1">
      <c r="A2132" s="200"/>
      <c r="B2132" s="200"/>
      <c r="C2132" s="200"/>
      <c r="D2132" s="200"/>
      <c r="E2132" s="200"/>
      <c r="F2132" s="200"/>
      <c r="G2132" s="200"/>
      <c r="H2132" s="201"/>
      <c r="I2132" s="202"/>
      <c r="J2132" s="200"/>
      <c r="K2132" s="176"/>
      <c r="L2132" s="176"/>
      <c r="M2132" s="176"/>
      <c r="N2132" s="286"/>
      <c r="O2132" s="286"/>
      <c r="P2132" s="176"/>
      <c r="Q2132" s="203">
        <f t="shared" si="970"/>
        <v>0</v>
      </c>
      <c r="R2132" s="203">
        <f t="shared" si="971"/>
        <v>0</v>
      </c>
      <c r="S2132" s="203">
        <f t="shared" si="972"/>
        <v>0</v>
      </c>
      <c r="T2132" s="203">
        <f t="shared" si="973"/>
        <v>0</v>
      </c>
      <c r="U2132" s="203">
        <f t="shared" si="974"/>
        <v>0</v>
      </c>
      <c r="V2132" s="175">
        <f>IF(Q2132&gt;0,VLOOKUP(Q2132,Jahresfaktoren!$A$11:$B$24,2,),0)</f>
        <v>0</v>
      </c>
      <c r="W2132" s="175">
        <f>IF(R2132&gt;0,VLOOKUP(R2132,Jahresfaktoren!$D$11:$E$24,2,),0)</f>
        <v>0</v>
      </c>
      <c r="X2132" s="175">
        <f>IF(S2132&gt;0,VLOOKUP(S2132,Jahresfaktoren!$A$28:$B$29,2,),0)</f>
        <v>0</v>
      </c>
      <c r="Y2132" s="175">
        <f>IF(T2132&gt;0,VLOOKUP(T2132,Jahresfaktoren!$A$28:$B$29,2,),0)</f>
        <v>0</v>
      </c>
      <c r="Z2132" s="175">
        <f>IF(U2132&gt;0,VLOOKUP(U2132,Jahresfaktoren!$A$32:$B$33,2,),)</f>
        <v>0</v>
      </c>
      <c r="AA2132" s="177" t="str">
        <f t="shared" si="959"/>
        <v/>
      </c>
      <c r="AB2132" s="177" t="str">
        <f t="shared" si="960"/>
        <v/>
      </c>
      <c r="AC2132" s="177" t="str">
        <f t="shared" si="961"/>
        <v/>
      </c>
      <c r="AD2132" s="177" t="str">
        <f t="shared" si="962"/>
        <v/>
      </c>
      <c r="AE2132" s="177" t="str">
        <f t="shared" si="963"/>
        <v/>
      </c>
      <c r="AF2132" s="178">
        <f>IF(Q2132&gt;0,VLOOKUP(H2132,Leistungszahlen!$A$11:$C$158,3,),0)</f>
        <v>0</v>
      </c>
      <c r="AG2132" s="178">
        <f>IF(R2132&gt;0,VLOOKUP(H2132,Leistungszahlen!$A$11:$F$158,6,),IF(T2132&gt;0,VLOOKUP(H2132,Leistungszahlen!$A$11:$F$158,6,),0))</f>
        <v>0</v>
      </c>
      <c r="AH2132" s="179">
        <f t="shared" si="979"/>
        <v>0</v>
      </c>
      <c r="AI2132" s="179">
        <f t="shared" si="980"/>
        <v>0</v>
      </c>
      <c r="AJ2132" s="179">
        <f t="shared" si="981"/>
        <v>0</v>
      </c>
      <c r="AK2132" s="179">
        <f t="shared" si="982"/>
        <v>0</v>
      </c>
      <c r="AL2132" s="179">
        <f t="shared" si="983"/>
        <v>0</v>
      </c>
      <c r="AM2132" s="180" t="str">
        <f>IF(L2132=1,Stundensätze!$D$13,IF(L2132=2,Stundensätze!$D$17,IF(L2132=4,Stundensätze!$D$21,"")))</f>
        <v/>
      </c>
      <c r="AN2132" s="180" t="str">
        <f>IF(L2132=1,Stundensätze!$D$15,IF(L2132=2,Stundensätze!$D$19,IF(L2132=4,Stundensätze!$D$23,"")))</f>
        <v/>
      </c>
      <c r="AO2132" s="180">
        <f t="shared" si="964"/>
        <v>0</v>
      </c>
      <c r="AP2132" s="180">
        <f t="shared" si="965"/>
        <v>0</v>
      </c>
      <c r="AQ2132" s="192" t="str">
        <f t="shared" si="966"/>
        <v/>
      </c>
      <c r="AR2132" s="192" t="str">
        <f t="shared" si="967"/>
        <v/>
      </c>
      <c r="AS2132" s="193">
        <f t="shared" si="968"/>
        <v>0</v>
      </c>
      <c r="AT2132" s="258">
        <f>IF(K2132=0,0,VLOOKUP(K2132,Kostenstellen!A:B,2,FALSE))</f>
        <v>0</v>
      </c>
      <c r="AU2132" s="68" t="str">
        <f t="shared" si="975"/>
        <v/>
      </c>
      <c r="AV2132" s="68" t="str">
        <f t="shared" si="976"/>
        <v/>
      </c>
      <c r="AW2132" s="68">
        <f>IF(AF2132=0,0,VLOOKUP($H2132,Leistungszahlen!$A$11:$H$158,4,FALSE))</f>
        <v>0</v>
      </c>
      <c r="AX2132" s="68">
        <f>IF(AF2132=0,0,VLOOKUP($H2132,Leistungszahlen!$A$11:$H$158,5,FALSE))</f>
        <v>0</v>
      </c>
      <c r="AY2132" s="68">
        <f>IF(AG2132=0,0,VLOOKUP($H2132,Leistungszahlen!$A$11:$H$158,6,FALSE))</f>
        <v>0</v>
      </c>
      <c r="AZ2132" s="68">
        <f t="shared" si="977"/>
        <v>0</v>
      </c>
      <c r="BA2132" s="68">
        <f t="shared" si="978"/>
        <v>0</v>
      </c>
      <c r="BC2132" s="68">
        <f t="shared" si="969"/>
        <v>0</v>
      </c>
      <c r="BD2132" s="285"/>
    </row>
    <row r="2133" spans="1:56" s="68" customFormat="1">
      <c r="A2133" s="200"/>
      <c r="B2133" s="200"/>
      <c r="C2133" s="200"/>
      <c r="D2133" s="200"/>
      <c r="E2133" s="200"/>
      <c r="F2133" s="200"/>
      <c r="G2133" s="200"/>
      <c r="H2133" s="201"/>
      <c r="I2133" s="202"/>
      <c r="J2133" s="200"/>
      <c r="K2133" s="176"/>
      <c r="L2133" s="176"/>
      <c r="M2133" s="176"/>
      <c r="N2133" s="286"/>
      <c r="O2133" s="286"/>
      <c r="P2133" s="176"/>
      <c r="Q2133" s="203">
        <f t="shared" si="970"/>
        <v>0</v>
      </c>
      <c r="R2133" s="203">
        <f t="shared" si="971"/>
        <v>0</v>
      </c>
      <c r="S2133" s="203">
        <f t="shared" si="972"/>
        <v>0</v>
      </c>
      <c r="T2133" s="203">
        <f t="shared" si="973"/>
        <v>0</v>
      </c>
      <c r="U2133" s="203">
        <f t="shared" si="974"/>
        <v>0</v>
      </c>
      <c r="V2133" s="175">
        <f>IF(Q2133&gt;0,VLOOKUP(Q2133,Jahresfaktoren!$A$11:$B$24,2,),0)</f>
        <v>0</v>
      </c>
      <c r="W2133" s="175">
        <f>IF(R2133&gt;0,VLOOKUP(R2133,Jahresfaktoren!$D$11:$E$24,2,),0)</f>
        <v>0</v>
      </c>
      <c r="X2133" s="175">
        <f>IF(S2133&gt;0,VLOOKUP(S2133,Jahresfaktoren!$A$28:$B$29,2,),0)</f>
        <v>0</v>
      </c>
      <c r="Y2133" s="175">
        <f>IF(T2133&gt;0,VLOOKUP(T2133,Jahresfaktoren!$A$28:$B$29,2,),0)</f>
        <v>0</v>
      </c>
      <c r="Z2133" s="175">
        <f>IF(U2133&gt;0,VLOOKUP(U2133,Jahresfaktoren!$A$32:$B$33,2,),)</f>
        <v>0</v>
      </c>
      <c r="AA2133" s="177" t="str">
        <f t="shared" si="959"/>
        <v/>
      </c>
      <c r="AB2133" s="177" t="str">
        <f t="shared" si="960"/>
        <v/>
      </c>
      <c r="AC2133" s="177" t="str">
        <f t="shared" si="961"/>
        <v/>
      </c>
      <c r="AD2133" s="177" t="str">
        <f t="shared" si="962"/>
        <v/>
      </c>
      <c r="AE2133" s="177" t="str">
        <f t="shared" si="963"/>
        <v/>
      </c>
      <c r="AF2133" s="178">
        <f>IF(Q2133&gt;0,VLOOKUP(H2133,Leistungszahlen!$A$11:$C$158,3,),0)</f>
        <v>0</v>
      </c>
      <c r="AG2133" s="178">
        <f>IF(R2133&gt;0,VLOOKUP(H2133,Leistungszahlen!$A$11:$F$158,6,),IF(T2133&gt;0,VLOOKUP(H2133,Leistungszahlen!$A$11:$F$158,6,),0))</f>
        <v>0</v>
      </c>
      <c r="AH2133" s="179">
        <f t="shared" si="979"/>
        <v>0</v>
      </c>
      <c r="AI2133" s="179">
        <f t="shared" si="980"/>
        <v>0</v>
      </c>
      <c r="AJ2133" s="179">
        <f t="shared" si="981"/>
        <v>0</v>
      </c>
      <c r="AK2133" s="179">
        <f t="shared" si="982"/>
        <v>0</v>
      </c>
      <c r="AL2133" s="179">
        <f t="shared" si="983"/>
        <v>0</v>
      </c>
      <c r="AM2133" s="180" t="str">
        <f>IF(L2133=1,Stundensätze!$D$13,IF(L2133=2,Stundensätze!$D$17,IF(L2133=4,Stundensätze!$D$21,"")))</f>
        <v/>
      </c>
      <c r="AN2133" s="180" t="str">
        <f>IF(L2133=1,Stundensätze!$D$15,IF(L2133=2,Stundensätze!$D$19,IF(L2133=4,Stundensätze!$D$23,"")))</f>
        <v/>
      </c>
      <c r="AO2133" s="180">
        <f t="shared" si="964"/>
        <v>0</v>
      </c>
      <c r="AP2133" s="180">
        <f t="shared" si="965"/>
        <v>0</v>
      </c>
      <c r="AQ2133" s="192" t="str">
        <f t="shared" si="966"/>
        <v/>
      </c>
      <c r="AR2133" s="192" t="str">
        <f t="shared" si="967"/>
        <v/>
      </c>
      <c r="AS2133" s="193">
        <f t="shared" si="968"/>
        <v>0</v>
      </c>
      <c r="AT2133" s="258">
        <f>IF(K2133=0,0,VLOOKUP(K2133,Kostenstellen!A:B,2,FALSE))</f>
        <v>0</v>
      </c>
      <c r="AU2133" s="68" t="str">
        <f t="shared" si="975"/>
        <v/>
      </c>
      <c r="AV2133" s="68" t="str">
        <f t="shared" si="976"/>
        <v/>
      </c>
      <c r="AW2133" s="68">
        <f>IF(AF2133=0,0,VLOOKUP($H2133,Leistungszahlen!$A$11:$H$158,4,FALSE))</f>
        <v>0</v>
      </c>
      <c r="AX2133" s="68">
        <f>IF(AF2133=0,0,VLOOKUP($H2133,Leistungszahlen!$A$11:$H$158,5,FALSE))</f>
        <v>0</v>
      </c>
      <c r="AY2133" s="68">
        <f>IF(AG2133=0,0,VLOOKUP($H2133,Leistungszahlen!$A$11:$H$158,6,FALSE))</f>
        <v>0</v>
      </c>
      <c r="AZ2133" s="68">
        <f t="shared" si="977"/>
        <v>0</v>
      </c>
      <c r="BA2133" s="68">
        <f t="shared" si="978"/>
        <v>0</v>
      </c>
      <c r="BC2133" s="68">
        <f t="shared" si="969"/>
        <v>0</v>
      </c>
      <c r="BD2133" s="285"/>
    </row>
    <row r="2134" spans="1:56" s="68" customFormat="1">
      <c r="A2134" s="200"/>
      <c r="B2134" s="200"/>
      <c r="C2134" s="200"/>
      <c r="D2134" s="200"/>
      <c r="E2134" s="200"/>
      <c r="F2134" s="200"/>
      <c r="G2134" s="200"/>
      <c r="H2134" s="201"/>
      <c r="I2134" s="202"/>
      <c r="J2134" s="200"/>
      <c r="K2134" s="176"/>
      <c r="L2134" s="176"/>
      <c r="M2134" s="176"/>
      <c r="N2134" s="286"/>
      <c r="O2134" s="286"/>
      <c r="P2134" s="176"/>
      <c r="Q2134" s="203">
        <f t="shared" si="970"/>
        <v>0</v>
      </c>
      <c r="R2134" s="203">
        <f t="shared" si="971"/>
        <v>0</v>
      </c>
      <c r="S2134" s="203">
        <f t="shared" si="972"/>
        <v>0</v>
      </c>
      <c r="T2134" s="203">
        <f t="shared" si="973"/>
        <v>0</v>
      </c>
      <c r="U2134" s="203">
        <f t="shared" si="974"/>
        <v>0</v>
      </c>
      <c r="V2134" s="175">
        <f>IF(Q2134&gt;0,VLOOKUP(Q2134,Jahresfaktoren!$A$11:$B$24,2,),0)</f>
        <v>0</v>
      </c>
      <c r="W2134" s="175">
        <f>IF(R2134&gt;0,VLOOKUP(R2134,Jahresfaktoren!$D$11:$E$24,2,),0)</f>
        <v>0</v>
      </c>
      <c r="X2134" s="175">
        <f>IF(S2134&gt;0,VLOOKUP(S2134,Jahresfaktoren!$A$28:$B$29,2,),0)</f>
        <v>0</v>
      </c>
      <c r="Y2134" s="175">
        <f>IF(T2134&gt;0,VLOOKUP(T2134,Jahresfaktoren!$A$28:$B$29,2,),0)</f>
        <v>0</v>
      </c>
      <c r="Z2134" s="175">
        <f>IF(U2134&gt;0,VLOOKUP(U2134,Jahresfaktoren!$A$32:$B$33,2,),)</f>
        <v>0</v>
      </c>
      <c r="AA2134" s="177" t="str">
        <f t="shared" si="959"/>
        <v/>
      </c>
      <c r="AB2134" s="177" t="str">
        <f t="shared" si="960"/>
        <v/>
      </c>
      <c r="AC2134" s="177" t="str">
        <f t="shared" si="961"/>
        <v/>
      </c>
      <c r="AD2134" s="177" t="str">
        <f t="shared" si="962"/>
        <v/>
      </c>
      <c r="AE2134" s="177" t="str">
        <f t="shared" si="963"/>
        <v/>
      </c>
      <c r="AF2134" s="178">
        <f>IF(Q2134&gt;0,VLOOKUP(H2134,Leistungszahlen!$A$11:$C$158,3,),0)</f>
        <v>0</v>
      </c>
      <c r="AG2134" s="178">
        <f>IF(R2134&gt;0,VLOOKUP(H2134,Leistungszahlen!$A$11:$F$158,6,),IF(T2134&gt;0,VLOOKUP(H2134,Leistungszahlen!$A$11:$F$158,6,),0))</f>
        <v>0</v>
      </c>
      <c r="AH2134" s="179">
        <f t="shared" si="979"/>
        <v>0</v>
      </c>
      <c r="AI2134" s="179">
        <f t="shared" si="980"/>
        <v>0</v>
      </c>
      <c r="AJ2134" s="179">
        <f t="shared" si="981"/>
        <v>0</v>
      </c>
      <c r="AK2134" s="179">
        <f t="shared" si="982"/>
        <v>0</v>
      </c>
      <c r="AL2134" s="179">
        <f t="shared" si="983"/>
        <v>0</v>
      </c>
      <c r="AM2134" s="180" t="str">
        <f>IF(L2134=1,Stundensätze!$D$13,IF(L2134=2,Stundensätze!$D$17,IF(L2134=4,Stundensätze!$D$21,"")))</f>
        <v/>
      </c>
      <c r="AN2134" s="180" t="str">
        <f>IF(L2134=1,Stundensätze!$D$15,IF(L2134=2,Stundensätze!$D$19,IF(L2134=4,Stundensätze!$D$23,"")))</f>
        <v/>
      </c>
      <c r="AO2134" s="180">
        <f t="shared" si="964"/>
        <v>0</v>
      </c>
      <c r="AP2134" s="180">
        <f t="shared" si="965"/>
        <v>0</v>
      </c>
      <c r="AQ2134" s="192" t="str">
        <f t="shared" si="966"/>
        <v/>
      </c>
      <c r="AR2134" s="192" t="str">
        <f t="shared" si="967"/>
        <v/>
      </c>
      <c r="AS2134" s="193">
        <f t="shared" si="968"/>
        <v>0</v>
      </c>
      <c r="AT2134" s="258">
        <f>IF(K2134=0,0,VLOOKUP(K2134,Kostenstellen!A:B,2,FALSE))</f>
        <v>0</v>
      </c>
      <c r="AU2134" s="68" t="str">
        <f t="shared" si="975"/>
        <v/>
      </c>
      <c r="AV2134" s="68" t="str">
        <f t="shared" si="976"/>
        <v/>
      </c>
      <c r="AW2134" s="68">
        <f>IF(AF2134=0,0,VLOOKUP($H2134,Leistungszahlen!$A$11:$H$158,4,FALSE))</f>
        <v>0</v>
      </c>
      <c r="AX2134" s="68">
        <f>IF(AF2134=0,0,VLOOKUP($H2134,Leistungszahlen!$A$11:$H$158,5,FALSE))</f>
        <v>0</v>
      </c>
      <c r="AY2134" s="68">
        <f>IF(AG2134=0,0,VLOOKUP($H2134,Leistungszahlen!$A$11:$H$158,6,FALSE))</f>
        <v>0</v>
      </c>
      <c r="AZ2134" s="68">
        <f t="shared" si="977"/>
        <v>0</v>
      </c>
      <c r="BA2134" s="68">
        <f t="shared" si="978"/>
        <v>0</v>
      </c>
      <c r="BC2134" s="68">
        <f t="shared" si="969"/>
        <v>0</v>
      </c>
      <c r="BD2134" s="285"/>
    </row>
    <row r="2135" spans="1:56" s="68" customFormat="1">
      <c r="A2135" s="200"/>
      <c r="B2135" s="200"/>
      <c r="C2135" s="200"/>
      <c r="D2135" s="200"/>
      <c r="E2135" s="200"/>
      <c r="F2135" s="200"/>
      <c r="G2135" s="200"/>
      <c r="H2135" s="201"/>
      <c r="I2135" s="202"/>
      <c r="J2135" s="200"/>
      <c r="K2135" s="176"/>
      <c r="L2135" s="176"/>
      <c r="M2135" s="176"/>
      <c r="N2135" s="286"/>
      <c r="O2135" s="286"/>
      <c r="P2135" s="176"/>
      <c r="Q2135" s="203">
        <f t="shared" si="970"/>
        <v>0</v>
      </c>
      <c r="R2135" s="203">
        <f t="shared" si="971"/>
        <v>0</v>
      </c>
      <c r="S2135" s="203">
        <f t="shared" si="972"/>
        <v>0</v>
      </c>
      <c r="T2135" s="203">
        <f t="shared" si="973"/>
        <v>0</v>
      </c>
      <c r="U2135" s="203">
        <f t="shared" si="974"/>
        <v>0</v>
      </c>
      <c r="V2135" s="175">
        <f>IF(Q2135&gt;0,VLOOKUP(Q2135,Jahresfaktoren!$A$11:$B$24,2,),0)</f>
        <v>0</v>
      </c>
      <c r="W2135" s="175">
        <f>IF(R2135&gt;0,VLOOKUP(R2135,Jahresfaktoren!$D$11:$E$24,2,),0)</f>
        <v>0</v>
      </c>
      <c r="X2135" s="175">
        <f>IF(S2135&gt;0,VLOOKUP(S2135,Jahresfaktoren!$A$28:$B$29,2,),0)</f>
        <v>0</v>
      </c>
      <c r="Y2135" s="175">
        <f>IF(T2135&gt;0,VLOOKUP(T2135,Jahresfaktoren!$A$28:$B$29,2,),0)</f>
        <v>0</v>
      </c>
      <c r="Z2135" s="175">
        <f>IF(U2135&gt;0,VLOOKUP(U2135,Jahresfaktoren!$A$32:$B$33,2,),)</f>
        <v>0</v>
      </c>
      <c r="AA2135" s="177" t="str">
        <f t="shared" si="959"/>
        <v/>
      </c>
      <c r="AB2135" s="177" t="str">
        <f t="shared" si="960"/>
        <v/>
      </c>
      <c r="AC2135" s="177" t="str">
        <f t="shared" si="961"/>
        <v/>
      </c>
      <c r="AD2135" s="177" t="str">
        <f t="shared" si="962"/>
        <v/>
      </c>
      <c r="AE2135" s="177" t="str">
        <f t="shared" si="963"/>
        <v/>
      </c>
      <c r="AF2135" s="178">
        <f>IF(Q2135&gt;0,VLOOKUP(H2135,Leistungszahlen!$A$11:$C$158,3,),0)</f>
        <v>0</v>
      </c>
      <c r="AG2135" s="178">
        <f>IF(R2135&gt;0,VLOOKUP(H2135,Leistungszahlen!$A$11:$F$158,6,),IF(T2135&gt;0,VLOOKUP(H2135,Leistungszahlen!$A$11:$F$158,6,),0))</f>
        <v>0</v>
      </c>
      <c r="AH2135" s="179">
        <f t="shared" si="979"/>
        <v>0</v>
      </c>
      <c r="AI2135" s="179">
        <f t="shared" si="980"/>
        <v>0</v>
      </c>
      <c r="AJ2135" s="179">
        <f t="shared" si="981"/>
        <v>0</v>
      </c>
      <c r="AK2135" s="179">
        <f t="shared" si="982"/>
        <v>0</v>
      </c>
      <c r="AL2135" s="179">
        <f t="shared" si="983"/>
        <v>0</v>
      </c>
      <c r="AM2135" s="180" t="str">
        <f>IF(L2135=1,Stundensätze!$D$13,IF(L2135=2,Stundensätze!$D$17,IF(L2135=4,Stundensätze!$D$21,"")))</f>
        <v/>
      </c>
      <c r="AN2135" s="180" t="str">
        <f>IF(L2135=1,Stundensätze!$D$15,IF(L2135=2,Stundensätze!$D$19,IF(L2135=4,Stundensätze!$D$23,"")))</f>
        <v/>
      </c>
      <c r="AO2135" s="180">
        <f t="shared" si="964"/>
        <v>0</v>
      </c>
      <c r="AP2135" s="180">
        <f t="shared" si="965"/>
        <v>0</v>
      </c>
      <c r="AQ2135" s="192" t="str">
        <f t="shared" si="966"/>
        <v/>
      </c>
      <c r="AR2135" s="192" t="str">
        <f t="shared" si="967"/>
        <v/>
      </c>
      <c r="AS2135" s="193">
        <f t="shared" si="968"/>
        <v>0</v>
      </c>
      <c r="AT2135" s="258">
        <f>IF(K2135=0,0,VLOOKUP(K2135,Kostenstellen!A:B,2,FALSE))</f>
        <v>0</v>
      </c>
      <c r="AU2135" s="68" t="str">
        <f t="shared" si="975"/>
        <v/>
      </c>
      <c r="AV2135" s="68" t="str">
        <f t="shared" si="976"/>
        <v/>
      </c>
      <c r="AW2135" s="68">
        <f>IF(AF2135=0,0,VLOOKUP($H2135,Leistungszahlen!$A$11:$H$158,4,FALSE))</f>
        <v>0</v>
      </c>
      <c r="AX2135" s="68">
        <f>IF(AF2135=0,0,VLOOKUP($H2135,Leistungszahlen!$A$11:$H$158,5,FALSE))</f>
        <v>0</v>
      </c>
      <c r="AY2135" s="68">
        <f>IF(AG2135=0,0,VLOOKUP($H2135,Leistungszahlen!$A$11:$H$158,6,FALSE))</f>
        <v>0</v>
      </c>
      <c r="AZ2135" s="68">
        <f t="shared" si="977"/>
        <v>0</v>
      </c>
      <c r="BA2135" s="68">
        <f t="shared" si="978"/>
        <v>0</v>
      </c>
      <c r="BC2135" s="68">
        <f t="shared" si="969"/>
        <v>0</v>
      </c>
      <c r="BD2135" s="285"/>
    </row>
    <row r="2136" spans="1:56" s="68" customFormat="1">
      <c r="A2136" s="200"/>
      <c r="B2136" s="200"/>
      <c r="C2136" s="200"/>
      <c r="D2136" s="200"/>
      <c r="E2136" s="200"/>
      <c r="F2136" s="200"/>
      <c r="G2136" s="200"/>
      <c r="H2136" s="201"/>
      <c r="I2136" s="202"/>
      <c r="J2136" s="200"/>
      <c r="K2136" s="176"/>
      <c r="L2136" s="176"/>
      <c r="M2136" s="176"/>
      <c r="N2136" s="286"/>
      <c r="O2136" s="286"/>
      <c r="P2136" s="176"/>
      <c r="Q2136" s="203">
        <f t="shared" si="970"/>
        <v>0</v>
      </c>
      <c r="R2136" s="203">
        <f t="shared" si="971"/>
        <v>0</v>
      </c>
      <c r="S2136" s="203">
        <f t="shared" si="972"/>
        <v>0</v>
      </c>
      <c r="T2136" s="203">
        <f t="shared" si="973"/>
        <v>0</v>
      </c>
      <c r="U2136" s="203">
        <f t="shared" si="974"/>
        <v>0</v>
      </c>
      <c r="V2136" s="175">
        <f>IF(Q2136&gt;0,VLOOKUP(Q2136,Jahresfaktoren!$A$11:$B$24,2,),0)</f>
        <v>0</v>
      </c>
      <c r="W2136" s="175">
        <f>IF(R2136&gt;0,VLOOKUP(R2136,Jahresfaktoren!$D$11:$E$24,2,),0)</f>
        <v>0</v>
      </c>
      <c r="X2136" s="175">
        <f>IF(S2136&gt;0,VLOOKUP(S2136,Jahresfaktoren!$A$28:$B$29,2,),0)</f>
        <v>0</v>
      </c>
      <c r="Y2136" s="175">
        <f>IF(T2136&gt;0,VLOOKUP(T2136,Jahresfaktoren!$A$28:$B$29,2,),0)</f>
        <v>0</v>
      </c>
      <c r="Z2136" s="175">
        <f>IF(U2136&gt;0,VLOOKUP(U2136,Jahresfaktoren!$A$32:$B$33,2,),)</f>
        <v>0</v>
      </c>
      <c r="AA2136" s="177" t="str">
        <f t="shared" si="959"/>
        <v/>
      </c>
      <c r="AB2136" s="177" t="str">
        <f t="shared" si="960"/>
        <v/>
      </c>
      <c r="AC2136" s="177" t="str">
        <f t="shared" si="961"/>
        <v/>
      </c>
      <c r="AD2136" s="177" t="str">
        <f t="shared" si="962"/>
        <v/>
      </c>
      <c r="AE2136" s="177" t="str">
        <f t="shared" si="963"/>
        <v/>
      </c>
      <c r="AF2136" s="178">
        <f>IF(Q2136&gt;0,VLOOKUP(H2136,Leistungszahlen!$A$11:$C$158,3,),0)</f>
        <v>0</v>
      </c>
      <c r="AG2136" s="178">
        <f>IF(R2136&gt;0,VLOOKUP(H2136,Leistungszahlen!$A$11:$F$158,6,),IF(T2136&gt;0,VLOOKUP(H2136,Leistungszahlen!$A$11:$F$158,6,),0))</f>
        <v>0</v>
      </c>
      <c r="AH2136" s="179">
        <f t="shared" si="979"/>
        <v>0</v>
      </c>
      <c r="AI2136" s="179">
        <f t="shared" si="980"/>
        <v>0</v>
      </c>
      <c r="AJ2136" s="179">
        <f t="shared" si="981"/>
        <v>0</v>
      </c>
      <c r="AK2136" s="179">
        <f t="shared" si="982"/>
        <v>0</v>
      </c>
      <c r="AL2136" s="179">
        <f t="shared" si="983"/>
        <v>0</v>
      </c>
      <c r="AM2136" s="180" t="str">
        <f>IF(L2136=1,Stundensätze!$D$13,IF(L2136=2,Stundensätze!$D$17,IF(L2136=4,Stundensätze!$D$21,"")))</f>
        <v/>
      </c>
      <c r="AN2136" s="180" t="str">
        <f>IF(L2136=1,Stundensätze!$D$15,IF(L2136=2,Stundensätze!$D$19,IF(L2136=4,Stundensätze!$D$23,"")))</f>
        <v/>
      </c>
      <c r="AO2136" s="180">
        <f t="shared" si="964"/>
        <v>0</v>
      </c>
      <c r="AP2136" s="180">
        <f t="shared" si="965"/>
        <v>0</v>
      </c>
      <c r="AQ2136" s="192" t="str">
        <f t="shared" si="966"/>
        <v/>
      </c>
      <c r="AR2136" s="192" t="str">
        <f t="shared" si="967"/>
        <v/>
      </c>
      <c r="AS2136" s="193">
        <f t="shared" si="968"/>
        <v>0</v>
      </c>
      <c r="AT2136" s="258">
        <f>IF(K2136=0,0,VLOOKUP(K2136,Kostenstellen!A:B,2,FALSE))</f>
        <v>0</v>
      </c>
      <c r="AU2136" s="68" t="str">
        <f t="shared" si="975"/>
        <v/>
      </c>
      <c r="AV2136" s="68" t="str">
        <f t="shared" si="976"/>
        <v/>
      </c>
      <c r="AW2136" s="68">
        <f>IF(AF2136=0,0,VLOOKUP($H2136,Leistungszahlen!$A$11:$H$158,4,FALSE))</f>
        <v>0</v>
      </c>
      <c r="AX2136" s="68">
        <f>IF(AF2136=0,0,VLOOKUP($H2136,Leistungszahlen!$A$11:$H$158,5,FALSE))</f>
        <v>0</v>
      </c>
      <c r="AY2136" s="68">
        <f>IF(AG2136=0,0,VLOOKUP($H2136,Leistungszahlen!$A$11:$H$158,6,FALSE))</f>
        <v>0</v>
      </c>
      <c r="AZ2136" s="68">
        <f t="shared" si="977"/>
        <v>0</v>
      </c>
      <c r="BA2136" s="68">
        <f t="shared" si="978"/>
        <v>0</v>
      </c>
      <c r="BC2136" s="68">
        <f t="shared" si="969"/>
        <v>0</v>
      </c>
      <c r="BD2136" s="285"/>
    </row>
    <row r="2137" spans="1:56" s="68" customFormat="1">
      <c r="A2137" s="200"/>
      <c r="B2137" s="200"/>
      <c r="C2137" s="200"/>
      <c r="D2137" s="200"/>
      <c r="E2137" s="200"/>
      <c r="F2137" s="200"/>
      <c r="G2137" s="200"/>
      <c r="H2137" s="201"/>
      <c r="I2137" s="202"/>
      <c r="J2137" s="200"/>
      <c r="K2137" s="176"/>
      <c r="L2137" s="176"/>
      <c r="M2137" s="176"/>
      <c r="N2137" s="286"/>
      <c r="O2137" s="286"/>
      <c r="P2137" s="176"/>
      <c r="Q2137" s="203">
        <f t="shared" si="970"/>
        <v>0</v>
      </c>
      <c r="R2137" s="203">
        <f t="shared" si="971"/>
        <v>0</v>
      </c>
      <c r="S2137" s="203">
        <f t="shared" si="972"/>
        <v>0</v>
      </c>
      <c r="T2137" s="203">
        <f t="shared" si="973"/>
        <v>0</v>
      </c>
      <c r="U2137" s="203">
        <f t="shared" si="974"/>
        <v>0</v>
      </c>
      <c r="V2137" s="175">
        <f>IF(Q2137&gt;0,VLOOKUP(Q2137,Jahresfaktoren!$A$11:$B$24,2,),0)</f>
        <v>0</v>
      </c>
      <c r="W2137" s="175">
        <f>IF(R2137&gt;0,VLOOKUP(R2137,Jahresfaktoren!$D$11:$E$24,2,),0)</f>
        <v>0</v>
      </c>
      <c r="X2137" s="175">
        <f>IF(S2137&gt;0,VLOOKUP(S2137,Jahresfaktoren!$A$28:$B$29,2,),0)</f>
        <v>0</v>
      </c>
      <c r="Y2137" s="175">
        <f>IF(T2137&gt;0,VLOOKUP(T2137,Jahresfaktoren!$A$28:$B$29,2,),0)</f>
        <v>0</v>
      </c>
      <c r="Z2137" s="175">
        <f>IF(U2137&gt;0,VLOOKUP(U2137,Jahresfaktoren!$A$32:$B$33,2,),)</f>
        <v>0</v>
      </c>
      <c r="AA2137" s="177" t="str">
        <f t="shared" si="959"/>
        <v/>
      </c>
      <c r="AB2137" s="177" t="str">
        <f t="shared" si="960"/>
        <v/>
      </c>
      <c r="AC2137" s="177" t="str">
        <f t="shared" si="961"/>
        <v/>
      </c>
      <c r="AD2137" s="177" t="str">
        <f t="shared" si="962"/>
        <v/>
      </c>
      <c r="AE2137" s="177" t="str">
        <f t="shared" si="963"/>
        <v/>
      </c>
      <c r="AF2137" s="178">
        <f>IF(Q2137&gt;0,VLOOKUP(H2137,Leistungszahlen!$A$11:$C$158,3,),0)</f>
        <v>0</v>
      </c>
      <c r="AG2137" s="178">
        <f>IF(R2137&gt;0,VLOOKUP(H2137,Leistungszahlen!$A$11:$F$158,6,),IF(T2137&gt;0,VLOOKUP(H2137,Leistungszahlen!$A$11:$F$158,6,),0))</f>
        <v>0</v>
      </c>
      <c r="AH2137" s="179">
        <f t="shared" si="979"/>
        <v>0</v>
      </c>
      <c r="AI2137" s="179">
        <f t="shared" si="980"/>
        <v>0</v>
      </c>
      <c r="AJ2137" s="179">
        <f t="shared" si="981"/>
        <v>0</v>
      </c>
      <c r="AK2137" s="179">
        <f t="shared" si="982"/>
        <v>0</v>
      </c>
      <c r="AL2137" s="179">
        <f t="shared" si="983"/>
        <v>0</v>
      </c>
      <c r="AM2137" s="180" t="str">
        <f>IF(L2137=1,Stundensätze!$D$13,IF(L2137=2,Stundensätze!$D$17,IF(L2137=4,Stundensätze!$D$21,"")))</f>
        <v/>
      </c>
      <c r="AN2137" s="180" t="str">
        <f>IF(L2137=1,Stundensätze!$D$15,IF(L2137=2,Stundensätze!$D$19,IF(L2137=4,Stundensätze!$D$23,"")))</f>
        <v/>
      </c>
      <c r="AO2137" s="180">
        <f t="shared" si="964"/>
        <v>0</v>
      </c>
      <c r="AP2137" s="180">
        <f t="shared" si="965"/>
        <v>0</v>
      </c>
      <c r="AQ2137" s="192" t="str">
        <f t="shared" si="966"/>
        <v/>
      </c>
      <c r="AR2137" s="192" t="str">
        <f t="shared" si="967"/>
        <v/>
      </c>
      <c r="AS2137" s="193">
        <f t="shared" si="968"/>
        <v>0</v>
      </c>
      <c r="AT2137" s="258">
        <f>IF(K2137=0,0,VLOOKUP(K2137,Kostenstellen!A:B,2,FALSE))</f>
        <v>0</v>
      </c>
      <c r="AU2137" s="68" t="str">
        <f t="shared" si="975"/>
        <v/>
      </c>
      <c r="AV2137" s="68" t="str">
        <f t="shared" si="976"/>
        <v/>
      </c>
      <c r="AW2137" s="68">
        <f>IF(AF2137=0,0,VLOOKUP($H2137,Leistungszahlen!$A$11:$H$158,4,FALSE))</f>
        <v>0</v>
      </c>
      <c r="AX2137" s="68">
        <f>IF(AF2137=0,0,VLOOKUP($H2137,Leistungszahlen!$A$11:$H$158,5,FALSE))</f>
        <v>0</v>
      </c>
      <c r="AY2137" s="68">
        <f>IF(AG2137=0,0,VLOOKUP($H2137,Leistungszahlen!$A$11:$H$158,6,FALSE))</f>
        <v>0</v>
      </c>
      <c r="AZ2137" s="68">
        <f t="shared" si="977"/>
        <v>0</v>
      </c>
      <c r="BA2137" s="68">
        <f t="shared" si="978"/>
        <v>0</v>
      </c>
      <c r="BC2137" s="68">
        <f t="shared" si="969"/>
        <v>0</v>
      </c>
      <c r="BD2137" s="285"/>
    </row>
    <row r="2138" spans="1:56" s="68" customFormat="1">
      <c r="A2138" s="200"/>
      <c r="B2138" s="200"/>
      <c r="C2138" s="200"/>
      <c r="D2138" s="200"/>
      <c r="E2138" s="200"/>
      <c r="F2138" s="200"/>
      <c r="G2138" s="200"/>
      <c r="H2138" s="201"/>
      <c r="I2138" s="202"/>
      <c r="J2138" s="200"/>
      <c r="K2138" s="176"/>
      <c r="L2138" s="176"/>
      <c r="M2138" s="176"/>
      <c r="N2138" s="286"/>
      <c r="O2138" s="286"/>
      <c r="P2138" s="176"/>
      <c r="Q2138" s="203">
        <f t="shared" si="970"/>
        <v>0</v>
      </c>
      <c r="R2138" s="203">
        <f t="shared" si="971"/>
        <v>0</v>
      </c>
      <c r="S2138" s="203">
        <f t="shared" si="972"/>
        <v>0</v>
      </c>
      <c r="T2138" s="203">
        <f t="shared" si="973"/>
        <v>0</v>
      </c>
      <c r="U2138" s="203">
        <f t="shared" si="974"/>
        <v>0</v>
      </c>
      <c r="V2138" s="175">
        <f>IF(Q2138&gt;0,VLOOKUP(Q2138,Jahresfaktoren!$A$11:$B$24,2,),0)</f>
        <v>0</v>
      </c>
      <c r="W2138" s="175">
        <f>IF(R2138&gt;0,VLOOKUP(R2138,Jahresfaktoren!$D$11:$E$24,2,),0)</f>
        <v>0</v>
      </c>
      <c r="X2138" s="175">
        <f>IF(S2138&gt;0,VLOOKUP(S2138,Jahresfaktoren!$A$28:$B$29,2,),0)</f>
        <v>0</v>
      </c>
      <c r="Y2138" s="175">
        <f>IF(T2138&gt;0,VLOOKUP(T2138,Jahresfaktoren!$A$28:$B$29,2,),0)</f>
        <v>0</v>
      </c>
      <c r="Z2138" s="175">
        <f>IF(U2138&gt;0,VLOOKUP(U2138,Jahresfaktoren!$A$32:$B$33,2,),)</f>
        <v>0</v>
      </c>
      <c r="AA2138" s="177" t="str">
        <f t="shared" si="959"/>
        <v/>
      </c>
      <c r="AB2138" s="177" t="str">
        <f t="shared" si="960"/>
        <v/>
      </c>
      <c r="AC2138" s="177" t="str">
        <f t="shared" si="961"/>
        <v/>
      </c>
      <c r="AD2138" s="177" t="str">
        <f t="shared" si="962"/>
        <v/>
      </c>
      <c r="AE2138" s="177" t="str">
        <f t="shared" si="963"/>
        <v/>
      </c>
      <c r="AF2138" s="178">
        <f>IF(Q2138&gt;0,VLOOKUP(H2138,Leistungszahlen!$A$11:$C$158,3,),0)</f>
        <v>0</v>
      </c>
      <c r="AG2138" s="178">
        <f>IF(R2138&gt;0,VLOOKUP(H2138,Leistungszahlen!$A$11:$F$158,6,),IF(T2138&gt;0,VLOOKUP(H2138,Leistungszahlen!$A$11:$F$158,6,),0))</f>
        <v>0</v>
      </c>
      <c r="AH2138" s="179">
        <f t="shared" si="979"/>
        <v>0</v>
      </c>
      <c r="AI2138" s="179">
        <f t="shared" si="980"/>
        <v>0</v>
      </c>
      <c r="AJ2138" s="179">
        <f t="shared" si="981"/>
        <v>0</v>
      </c>
      <c r="AK2138" s="179">
        <f t="shared" si="982"/>
        <v>0</v>
      </c>
      <c r="AL2138" s="179">
        <f t="shared" si="983"/>
        <v>0</v>
      </c>
      <c r="AM2138" s="180" t="str">
        <f>IF(L2138=1,Stundensätze!$D$13,IF(L2138=2,Stundensätze!$D$17,IF(L2138=4,Stundensätze!$D$21,"")))</f>
        <v/>
      </c>
      <c r="AN2138" s="180" t="str">
        <f>IF(L2138=1,Stundensätze!$D$15,IF(L2138=2,Stundensätze!$D$19,IF(L2138=4,Stundensätze!$D$23,"")))</f>
        <v/>
      </c>
      <c r="AO2138" s="180">
        <f t="shared" si="964"/>
        <v>0</v>
      </c>
      <c r="AP2138" s="180">
        <f t="shared" si="965"/>
        <v>0</v>
      </c>
      <c r="AQ2138" s="192" t="str">
        <f t="shared" si="966"/>
        <v/>
      </c>
      <c r="AR2138" s="192" t="str">
        <f t="shared" si="967"/>
        <v/>
      </c>
      <c r="AS2138" s="193">
        <f t="shared" si="968"/>
        <v>0</v>
      </c>
      <c r="AT2138" s="258">
        <f>IF(K2138=0,0,VLOOKUP(K2138,Kostenstellen!A:B,2,FALSE))</f>
        <v>0</v>
      </c>
      <c r="AU2138" s="68" t="str">
        <f t="shared" si="975"/>
        <v/>
      </c>
      <c r="AV2138" s="68" t="str">
        <f t="shared" si="976"/>
        <v/>
      </c>
      <c r="AW2138" s="68">
        <f>IF(AF2138=0,0,VLOOKUP($H2138,Leistungszahlen!$A$11:$H$158,4,FALSE))</f>
        <v>0</v>
      </c>
      <c r="AX2138" s="68">
        <f>IF(AF2138=0,0,VLOOKUP($H2138,Leistungszahlen!$A$11:$H$158,5,FALSE))</f>
        <v>0</v>
      </c>
      <c r="AY2138" s="68">
        <f>IF(AG2138=0,0,VLOOKUP($H2138,Leistungszahlen!$A$11:$H$158,6,FALSE))</f>
        <v>0</v>
      </c>
      <c r="AZ2138" s="68">
        <f t="shared" si="977"/>
        <v>0</v>
      </c>
      <c r="BA2138" s="68">
        <f t="shared" si="978"/>
        <v>0</v>
      </c>
      <c r="BC2138" s="68">
        <f t="shared" si="969"/>
        <v>0</v>
      </c>
      <c r="BD2138" s="285"/>
    </row>
    <row r="2139" spans="1:56" s="68" customFormat="1">
      <c r="A2139" s="200"/>
      <c r="B2139" s="200"/>
      <c r="C2139" s="200"/>
      <c r="D2139" s="200"/>
      <c r="E2139" s="200"/>
      <c r="F2139" s="200"/>
      <c r="G2139" s="200"/>
      <c r="H2139" s="201"/>
      <c r="I2139" s="202"/>
      <c r="J2139" s="200"/>
      <c r="K2139" s="176"/>
      <c r="L2139" s="176"/>
      <c r="M2139" s="176"/>
      <c r="N2139" s="286"/>
      <c r="O2139" s="286"/>
      <c r="P2139" s="176"/>
      <c r="Q2139" s="203">
        <f t="shared" si="970"/>
        <v>0</v>
      </c>
      <c r="R2139" s="203">
        <f t="shared" si="971"/>
        <v>0</v>
      </c>
      <c r="S2139" s="203">
        <f t="shared" si="972"/>
        <v>0</v>
      </c>
      <c r="T2139" s="203">
        <f t="shared" si="973"/>
        <v>0</v>
      </c>
      <c r="U2139" s="203">
        <f t="shared" si="974"/>
        <v>0</v>
      </c>
      <c r="V2139" s="175">
        <f>IF(Q2139&gt;0,VLOOKUP(Q2139,Jahresfaktoren!$A$11:$B$24,2,),0)</f>
        <v>0</v>
      </c>
      <c r="W2139" s="175">
        <f>IF(R2139&gt;0,VLOOKUP(R2139,Jahresfaktoren!$D$11:$E$24,2,),0)</f>
        <v>0</v>
      </c>
      <c r="X2139" s="175">
        <f>IF(S2139&gt;0,VLOOKUP(S2139,Jahresfaktoren!$A$28:$B$29,2,),0)</f>
        <v>0</v>
      </c>
      <c r="Y2139" s="175">
        <f>IF(T2139&gt;0,VLOOKUP(T2139,Jahresfaktoren!$A$28:$B$29,2,),0)</f>
        <v>0</v>
      </c>
      <c r="Z2139" s="175">
        <f>IF(U2139&gt;0,VLOOKUP(U2139,Jahresfaktoren!$A$32:$B$33,2,),)</f>
        <v>0</v>
      </c>
      <c r="AA2139" s="177" t="str">
        <f t="shared" si="959"/>
        <v/>
      </c>
      <c r="AB2139" s="177" t="str">
        <f t="shared" si="960"/>
        <v/>
      </c>
      <c r="AC2139" s="177" t="str">
        <f t="shared" si="961"/>
        <v/>
      </c>
      <c r="AD2139" s="177" t="str">
        <f t="shared" si="962"/>
        <v/>
      </c>
      <c r="AE2139" s="177" t="str">
        <f t="shared" si="963"/>
        <v/>
      </c>
      <c r="AF2139" s="178">
        <f>IF(Q2139&gt;0,VLOOKUP(H2139,Leistungszahlen!$A$11:$C$158,3,),0)</f>
        <v>0</v>
      </c>
      <c r="AG2139" s="178">
        <f>IF(R2139&gt;0,VLOOKUP(H2139,Leistungszahlen!$A$11:$F$158,6,),IF(T2139&gt;0,VLOOKUP(H2139,Leistungszahlen!$A$11:$F$158,6,),0))</f>
        <v>0</v>
      </c>
      <c r="AH2139" s="179">
        <f t="shared" si="979"/>
        <v>0</v>
      </c>
      <c r="AI2139" s="179">
        <f t="shared" si="980"/>
        <v>0</v>
      </c>
      <c r="AJ2139" s="179">
        <f t="shared" si="981"/>
        <v>0</v>
      </c>
      <c r="AK2139" s="179">
        <f t="shared" si="982"/>
        <v>0</v>
      </c>
      <c r="AL2139" s="179">
        <f t="shared" si="983"/>
        <v>0</v>
      </c>
      <c r="AM2139" s="180" t="str">
        <f>IF(L2139=1,Stundensätze!$D$13,IF(L2139=2,Stundensätze!$D$17,IF(L2139=4,Stundensätze!$D$21,"")))</f>
        <v/>
      </c>
      <c r="AN2139" s="180" t="str">
        <f>IF(L2139=1,Stundensätze!$D$15,IF(L2139=2,Stundensätze!$D$19,IF(L2139=4,Stundensätze!$D$23,"")))</f>
        <v/>
      </c>
      <c r="AO2139" s="180">
        <f t="shared" si="964"/>
        <v>0</v>
      </c>
      <c r="AP2139" s="180">
        <f t="shared" si="965"/>
        <v>0</v>
      </c>
      <c r="AQ2139" s="192" t="str">
        <f t="shared" si="966"/>
        <v/>
      </c>
      <c r="AR2139" s="192" t="str">
        <f t="shared" si="967"/>
        <v/>
      </c>
      <c r="AS2139" s="193">
        <f t="shared" si="968"/>
        <v>0</v>
      </c>
      <c r="AT2139" s="258">
        <f>IF(K2139=0,0,VLOOKUP(K2139,Kostenstellen!A:B,2,FALSE))</f>
        <v>0</v>
      </c>
      <c r="AU2139" s="68" t="str">
        <f t="shared" si="975"/>
        <v/>
      </c>
      <c r="AV2139" s="68" t="str">
        <f t="shared" si="976"/>
        <v/>
      </c>
      <c r="AW2139" s="68">
        <f>IF(AF2139=0,0,VLOOKUP($H2139,Leistungszahlen!$A$11:$H$158,4,FALSE))</f>
        <v>0</v>
      </c>
      <c r="AX2139" s="68">
        <f>IF(AF2139=0,0,VLOOKUP($H2139,Leistungszahlen!$A$11:$H$158,5,FALSE))</f>
        <v>0</v>
      </c>
      <c r="AY2139" s="68">
        <f>IF(AG2139=0,0,VLOOKUP($H2139,Leistungszahlen!$A$11:$H$158,6,FALSE))</f>
        <v>0</v>
      </c>
      <c r="AZ2139" s="68">
        <f t="shared" si="977"/>
        <v>0</v>
      </c>
      <c r="BA2139" s="68">
        <f t="shared" si="978"/>
        <v>0</v>
      </c>
      <c r="BC2139" s="68">
        <f t="shared" si="969"/>
        <v>0</v>
      </c>
      <c r="BD2139" s="285"/>
    </row>
    <row r="2140" spans="1:56" s="68" customFormat="1">
      <c r="A2140" s="200"/>
      <c r="B2140" s="200"/>
      <c r="C2140" s="200"/>
      <c r="D2140" s="200"/>
      <c r="E2140" s="200"/>
      <c r="F2140" s="200"/>
      <c r="G2140" s="200"/>
      <c r="H2140" s="201"/>
      <c r="I2140" s="202"/>
      <c r="J2140" s="200"/>
      <c r="K2140" s="176"/>
      <c r="L2140" s="176"/>
      <c r="M2140" s="176"/>
      <c r="N2140" s="286"/>
      <c r="O2140" s="286"/>
      <c r="P2140" s="176"/>
      <c r="Q2140" s="203">
        <f t="shared" si="970"/>
        <v>0</v>
      </c>
      <c r="R2140" s="203">
        <f t="shared" si="971"/>
        <v>0</v>
      </c>
      <c r="S2140" s="203">
        <f t="shared" si="972"/>
        <v>0</v>
      </c>
      <c r="T2140" s="203">
        <f t="shared" si="973"/>
        <v>0</v>
      </c>
      <c r="U2140" s="203">
        <f t="shared" si="974"/>
        <v>0</v>
      </c>
      <c r="V2140" s="175">
        <f>IF(Q2140&gt;0,VLOOKUP(Q2140,Jahresfaktoren!$A$11:$B$24,2,),0)</f>
        <v>0</v>
      </c>
      <c r="W2140" s="175">
        <f>IF(R2140&gt;0,VLOOKUP(R2140,Jahresfaktoren!$D$11:$E$24,2,),0)</f>
        <v>0</v>
      </c>
      <c r="X2140" s="175">
        <f>IF(S2140&gt;0,VLOOKUP(S2140,Jahresfaktoren!$A$28:$B$29,2,),0)</f>
        <v>0</v>
      </c>
      <c r="Y2140" s="175">
        <f>IF(T2140&gt;0,VLOOKUP(T2140,Jahresfaktoren!$A$28:$B$29,2,),0)</f>
        <v>0</v>
      </c>
      <c r="Z2140" s="175">
        <f>IF(U2140&gt;0,VLOOKUP(U2140,Jahresfaktoren!$A$32:$B$33,2,),)</f>
        <v>0</v>
      </c>
      <c r="AA2140" s="177" t="str">
        <f t="shared" si="959"/>
        <v/>
      </c>
      <c r="AB2140" s="177" t="str">
        <f t="shared" si="960"/>
        <v/>
      </c>
      <c r="AC2140" s="177" t="str">
        <f t="shared" si="961"/>
        <v/>
      </c>
      <c r="AD2140" s="177" t="str">
        <f t="shared" si="962"/>
        <v/>
      </c>
      <c r="AE2140" s="177" t="str">
        <f t="shared" si="963"/>
        <v/>
      </c>
      <c r="AF2140" s="178">
        <f>IF(Q2140&gt;0,VLOOKUP(H2140,Leistungszahlen!$A$11:$C$158,3,),0)</f>
        <v>0</v>
      </c>
      <c r="AG2140" s="178">
        <f>IF(R2140&gt;0,VLOOKUP(H2140,Leistungszahlen!$A$11:$F$158,6,),IF(T2140&gt;0,VLOOKUP(H2140,Leistungszahlen!$A$11:$F$158,6,),0))</f>
        <v>0</v>
      </c>
      <c r="AH2140" s="179">
        <f t="shared" si="979"/>
        <v>0</v>
      </c>
      <c r="AI2140" s="179">
        <f t="shared" si="980"/>
        <v>0</v>
      </c>
      <c r="AJ2140" s="179">
        <f t="shared" si="981"/>
        <v>0</v>
      </c>
      <c r="AK2140" s="179">
        <f t="shared" si="982"/>
        <v>0</v>
      </c>
      <c r="AL2140" s="179">
        <f t="shared" si="983"/>
        <v>0</v>
      </c>
      <c r="AM2140" s="180" t="str">
        <f>IF(L2140=1,Stundensätze!$D$13,IF(L2140=2,Stundensätze!$D$17,IF(L2140=4,Stundensätze!$D$21,"")))</f>
        <v/>
      </c>
      <c r="AN2140" s="180" t="str">
        <f>IF(L2140=1,Stundensätze!$D$15,IF(L2140=2,Stundensätze!$D$19,IF(L2140=4,Stundensätze!$D$23,"")))</f>
        <v/>
      </c>
      <c r="AO2140" s="180">
        <f t="shared" si="964"/>
        <v>0</v>
      </c>
      <c r="AP2140" s="180">
        <f t="shared" si="965"/>
        <v>0</v>
      </c>
      <c r="AQ2140" s="192" t="str">
        <f t="shared" si="966"/>
        <v/>
      </c>
      <c r="AR2140" s="192" t="str">
        <f t="shared" si="967"/>
        <v/>
      </c>
      <c r="AS2140" s="193">
        <f t="shared" si="968"/>
        <v>0</v>
      </c>
      <c r="AT2140" s="258">
        <f>IF(K2140=0,0,VLOOKUP(K2140,Kostenstellen!A:B,2,FALSE))</f>
        <v>0</v>
      </c>
      <c r="AU2140" s="68" t="str">
        <f t="shared" si="975"/>
        <v/>
      </c>
      <c r="AV2140" s="68" t="str">
        <f t="shared" si="976"/>
        <v/>
      </c>
      <c r="AW2140" s="68">
        <f>IF(AF2140=0,0,VLOOKUP($H2140,Leistungszahlen!$A$11:$H$158,4,FALSE))</f>
        <v>0</v>
      </c>
      <c r="AX2140" s="68">
        <f>IF(AF2140=0,0,VLOOKUP($H2140,Leistungszahlen!$A$11:$H$158,5,FALSE))</f>
        <v>0</v>
      </c>
      <c r="AY2140" s="68">
        <f>IF(AG2140=0,0,VLOOKUP($H2140,Leistungszahlen!$A$11:$H$158,6,FALSE))</f>
        <v>0</v>
      </c>
      <c r="AZ2140" s="68">
        <f t="shared" si="977"/>
        <v>0</v>
      </c>
      <c r="BA2140" s="68">
        <f t="shared" si="978"/>
        <v>0</v>
      </c>
      <c r="BC2140" s="68">
        <f t="shared" si="969"/>
        <v>0</v>
      </c>
      <c r="BD2140" s="285"/>
    </row>
    <row r="2141" spans="1:56" s="68" customFormat="1">
      <c r="A2141" s="200"/>
      <c r="B2141" s="200"/>
      <c r="C2141" s="200"/>
      <c r="D2141" s="200"/>
      <c r="E2141" s="200"/>
      <c r="F2141" s="200"/>
      <c r="G2141" s="200"/>
      <c r="H2141" s="201"/>
      <c r="I2141" s="202"/>
      <c r="J2141" s="200"/>
      <c r="K2141" s="176"/>
      <c r="L2141" s="176"/>
      <c r="M2141" s="176"/>
      <c r="N2141" s="286"/>
      <c r="O2141" s="286"/>
      <c r="P2141" s="176"/>
      <c r="Q2141" s="203">
        <f t="shared" si="970"/>
        <v>0</v>
      </c>
      <c r="R2141" s="203">
        <f t="shared" si="971"/>
        <v>0</v>
      </c>
      <c r="S2141" s="203">
        <f t="shared" si="972"/>
        <v>0</v>
      </c>
      <c r="T2141" s="203">
        <f t="shared" si="973"/>
        <v>0</v>
      </c>
      <c r="U2141" s="203">
        <f t="shared" si="974"/>
        <v>0</v>
      </c>
      <c r="V2141" s="175">
        <f>IF(Q2141&gt;0,VLOOKUP(Q2141,Jahresfaktoren!$A$11:$B$24,2,),0)</f>
        <v>0</v>
      </c>
      <c r="W2141" s="175">
        <f>IF(R2141&gt;0,VLOOKUP(R2141,Jahresfaktoren!$D$11:$E$24,2,),0)</f>
        <v>0</v>
      </c>
      <c r="X2141" s="175">
        <f>IF(S2141&gt;0,VLOOKUP(S2141,Jahresfaktoren!$A$28:$B$29,2,),0)</f>
        <v>0</v>
      </c>
      <c r="Y2141" s="175">
        <f>IF(T2141&gt;0,VLOOKUP(T2141,Jahresfaktoren!$A$28:$B$29,2,),0)</f>
        <v>0</v>
      </c>
      <c r="Z2141" s="175">
        <f>IF(U2141&gt;0,VLOOKUP(U2141,Jahresfaktoren!$A$32:$B$33,2,),)</f>
        <v>0</v>
      </c>
      <c r="AA2141" s="177" t="str">
        <f t="shared" si="959"/>
        <v/>
      </c>
      <c r="AB2141" s="177" t="str">
        <f t="shared" si="960"/>
        <v/>
      </c>
      <c r="AC2141" s="177" t="str">
        <f t="shared" si="961"/>
        <v/>
      </c>
      <c r="AD2141" s="177" t="str">
        <f t="shared" si="962"/>
        <v/>
      </c>
      <c r="AE2141" s="177" t="str">
        <f t="shared" si="963"/>
        <v/>
      </c>
      <c r="AF2141" s="178">
        <f>IF(Q2141&gt;0,VLOOKUP(H2141,Leistungszahlen!$A$11:$C$158,3,),0)</f>
        <v>0</v>
      </c>
      <c r="AG2141" s="178">
        <f>IF(R2141&gt;0,VLOOKUP(H2141,Leistungszahlen!$A$11:$F$158,6,),IF(T2141&gt;0,VLOOKUP(H2141,Leistungszahlen!$A$11:$F$158,6,),0))</f>
        <v>0</v>
      </c>
      <c r="AH2141" s="179">
        <f t="shared" si="979"/>
        <v>0</v>
      </c>
      <c r="AI2141" s="179">
        <f t="shared" si="980"/>
        <v>0</v>
      </c>
      <c r="AJ2141" s="179">
        <f t="shared" si="981"/>
        <v>0</v>
      </c>
      <c r="AK2141" s="179">
        <f t="shared" si="982"/>
        <v>0</v>
      </c>
      <c r="AL2141" s="179">
        <f t="shared" si="983"/>
        <v>0</v>
      </c>
      <c r="AM2141" s="180" t="str">
        <f>IF(L2141=1,Stundensätze!$D$13,IF(L2141=2,Stundensätze!$D$17,IF(L2141=4,Stundensätze!$D$21,"")))</f>
        <v/>
      </c>
      <c r="AN2141" s="180" t="str">
        <f>IF(L2141=1,Stundensätze!$D$15,IF(L2141=2,Stundensätze!$D$19,IF(L2141=4,Stundensätze!$D$23,"")))</f>
        <v/>
      </c>
      <c r="AO2141" s="180">
        <f t="shared" si="964"/>
        <v>0</v>
      </c>
      <c r="AP2141" s="180">
        <f t="shared" si="965"/>
        <v>0</v>
      </c>
      <c r="AQ2141" s="192" t="str">
        <f t="shared" si="966"/>
        <v/>
      </c>
      <c r="AR2141" s="192" t="str">
        <f t="shared" si="967"/>
        <v/>
      </c>
      <c r="AS2141" s="193">
        <f t="shared" si="968"/>
        <v>0</v>
      </c>
      <c r="AT2141" s="258">
        <f>IF(K2141=0,0,VLOOKUP(K2141,Kostenstellen!A:B,2,FALSE))</f>
        <v>0</v>
      </c>
      <c r="AU2141" s="68" t="str">
        <f t="shared" si="975"/>
        <v/>
      </c>
      <c r="AV2141" s="68" t="str">
        <f t="shared" si="976"/>
        <v/>
      </c>
      <c r="AW2141" s="68">
        <f>IF(AF2141=0,0,VLOOKUP($H2141,Leistungszahlen!$A$11:$H$158,4,FALSE))</f>
        <v>0</v>
      </c>
      <c r="AX2141" s="68">
        <f>IF(AF2141=0,0,VLOOKUP($H2141,Leistungszahlen!$A$11:$H$158,5,FALSE))</f>
        <v>0</v>
      </c>
      <c r="AY2141" s="68">
        <f>IF(AG2141=0,0,VLOOKUP($H2141,Leistungszahlen!$A$11:$H$158,6,FALSE))</f>
        <v>0</v>
      </c>
      <c r="AZ2141" s="68">
        <f t="shared" si="977"/>
        <v>0</v>
      </c>
      <c r="BA2141" s="68">
        <f t="shared" si="978"/>
        <v>0</v>
      </c>
      <c r="BC2141" s="68">
        <f t="shared" si="969"/>
        <v>0</v>
      </c>
      <c r="BD2141" s="285"/>
    </row>
    <row r="2142" spans="1:56" s="68" customFormat="1">
      <c r="A2142" s="200"/>
      <c r="B2142" s="200"/>
      <c r="C2142" s="200"/>
      <c r="D2142" s="200"/>
      <c r="E2142" s="200"/>
      <c r="F2142" s="200"/>
      <c r="G2142" s="200"/>
      <c r="H2142" s="201"/>
      <c r="I2142" s="202"/>
      <c r="J2142" s="200"/>
      <c r="K2142" s="176"/>
      <c r="L2142" s="176"/>
      <c r="M2142" s="176"/>
      <c r="N2142" s="286"/>
      <c r="O2142" s="286"/>
      <c r="P2142" s="176"/>
      <c r="Q2142" s="203">
        <f t="shared" si="970"/>
        <v>0</v>
      </c>
      <c r="R2142" s="203">
        <f t="shared" si="971"/>
        <v>0</v>
      </c>
      <c r="S2142" s="203">
        <f t="shared" si="972"/>
        <v>0</v>
      </c>
      <c r="T2142" s="203">
        <f t="shared" si="973"/>
        <v>0</v>
      </c>
      <c r="U2142" s="203">
        <f t="shared" si="974"/>
        <v>0</v>
      </c>
      <c r="V2142" s="175">
        <f>IF(Q2142&gt;0,VLOOKUP(Q2142,Jahresfaktoren!$A$11:$B$24,2,),0)</f>
        <v>0</v>
      </c>
      <c r="W2142" s="175">
        <f>IF(R2142&gt;0,VLOOKUP(R2142,Jahresfaktoren!$D$11:$E$24,2,),0)</f>
        <v>0</v>
      </c>
      <c r="X2142" s="175">
        <f>IF(S2142&gt;0,VLOOKUP(S2142,Jahresfaktoren!$A$28:$B$29,2,),0)</f>
        <v>0</v>
      </c>
      <c r="Y2142" s="175">
        <f>IF(T2142&gt;0,VLOOKUP(T2142,Jahresfaktoren!$A$28:$B$29,2,),0)</f>
        <v>0</v>
      </c>
      <c r="Z2142" s="175">
        <f>IF(U2142&gt;0,VLOOKUP(U2142,Jahresfaktoren!$A$32:$B$33,2,),)</f>
        <v>0</v>
      </c>
      <c r="AA2142" s="177" t="str">
        <f t="shared" ref="AA2142:AA2186" si="984">IF(Q2142&gt;0,V2142*I2142,"")</f>
        <v/>
      </c>
      <c r="AB2142" s="177" t="str">
        <f t="shared" ref="AB2142:AB2186" si="985">IF(R2142&gt;0,W2142*I2142,"")</f>
        <v/>
      </c>
      <c r="AC2142" s="177" t="str">
        <f t="shared" ref="AC2142:AC2186" si="986">IF(S2142&gt;0,X2142*I2142,"")</f>
        <v/>
      </c>
      <c r="AD2142" s="177" t="str">
        <f t="shared" ref="AD2142:AD2186" si="987">IF(T2142&gt;0,Y2142*I2142,"")</f>
        <v/>
      </c>
      <c r="AE2142" s="177" t="str">
        <f t="shared" ref="AE2142:AE2186" si="988">IF(U2142&gt;0,Z2142*I2142,"")</f>
        <v/>
      </c>
      <c r="AF2142" s="178">
        <f>IF(Q2142&gt;0,VLOOKUP(H2142,Leistungszahlen!$A$11:$C$158,3,),0)</f>
        <v>0</v>
      </c>
      <c r="AG2142" s="178">
        <f>IF(R2142&gt;0,VLOOKUP(H2142,Leistungszahlen!$A$11:$F$158,6,),IF(T2142&gt;0,VLOOKUP(H2142,Leistungszahlen!$A$11:$F$158,6,),0))</f>
        <v>0</v>
      </c>
      <c r="AH2142" s="179">
        <f t="shared" si="979"/>
        <v>0</v>
      </c>
      <c r="AI2142" s="179">
        <f t="shared" si="980"/>
        <v>0</v>
      </c>
      <c r="AJ2142" s="179">
        <f t="shared" si="981"/>
        <v>0</v>
      </c>
      <c r="AK2142" s="179">
        <f t="shared" si="982"/>
        <v>0</v>
      </c>
      <c r="AL2142" s="179">
        <f t="shared" si="983"/>
        <v>0</v>
      </c>
      <c r="AM2142" s="180" t="str">
        <f>IF(L2142=1,Stundensätze!$D$13,IF(L2142=2,Stundensätze!$D$17,IF(L2142=4,Stundensätze!$D$21,"")))</f>
        <v/>
      </c>
      <c r="AN2142" s="180" t="str">
        <f>IF(L2142=1,Stundensätze!$D$15,IF(L2142=2,Stundensätze!$D$19,IF(L2142=4,Stundensätze!$D$23,"")))</f>
        <v/>
      </c>
      <c r="AO2142" s="180">
        <f t="shared" ref="AO2142:AO2186" si="989">IF(OR(Q2142&gt;0,R2142&gt;0),((AH2142+AI2142)*AM2142),0)</f>
        <v>0</v>
      </c>
      <c r="AP2142" s="180">
        <f t="shared" ref="AP2142:AP2186" si="990">IF(OR(S2142&gt;0,T2142&gt;0,U2142&gt;0),((AJ2142+AK2142+AL2142)*AN2142),0)</f>
        <v>0</v>
      </c>
      <c r="AQ2142" s="192" t="str">
        <f t="shared" ref="AQ2142:AQ2186" si="991">IF(I2142&gt;0,AP2142+AO2142,"")</f>
        <v/>
      </c>
      <c r="AR2142" s="192" t="str">
        <f t="shared" ref="AR2142:AR2186" si="992">IF(I2142&gt;0,AQ2142/12,"")</f>
        <v/>
      </c>
      <c r="AS2142" s="193">
        <f t="shared" ref="AS2142:AS2186" si="993">IF(OR(Q2142&gt;0,R2142&gt;0,S2142&gt;0,T2142&gt;0,U2142&gt;0),(SUM(AH2142:AL2142)),0)</f>
        <v>0</v>
      </c>
      <c r="AT2142" s="258">
        <f>IF(K2142=0,0,VLOOKUP(K2142,Kostenstellen!A:B,2,FALSE))</f>
        <v>0</v>
      </c>
      <c r="AU2142" s="68" t="str">
        <f t="shared" si="975"/>
        <v/>
      </c>
      <c r="AV2142" s="68" t="str">
        <f t="shared" si="976"/>
        <v/>
      </c>
      <c r="AW2142" s="68">
        <f>IF(AF2142=0,0,VLOOKUP($H2142,Leistungszahlen!$A$11:$H$158,4,FALSE))</f>
        <v>0</v>
      </c>
      <c r="AX2142" s="68">
        <f>IF(AF2142=0,0,VLOOKUP($H2142,Leistungszahlen!$A$11:$H$158,5,FALSE))</f>
        <v>0</v>
      </c>
      <c r="AY2142" s="68">
        <f>IF(AG2142=0,0,VLOOKUP($H2142,Leistungszahlen!$A$11:$H$158,6,FALSE))</f>
        <v>0</v>
      </c>
      <c r="AZ2142" s="68">
        <f t="shared" si="977"/>
        <v>0</v>
      </c>
      <c r="BA2142" s="68">
        <f t="shared" si="978"/>
        <v>0</v>
      </c>
      <c r="BC2142" s="68">
        <f t="shared" ref="BC2142:BC2186" si="994">IF(BA2142&gt;0,"Die Leistungswerte sind unter- oder überschritten",0)</f>
        <v>0</v>
      </c>
      <c r="BD2142" s="285"/>
    </row>
    <row r="2143" spans="1:56" s="68" customFormat="1">
      <c r="A2143" s="200"/>
      <c r="B2143" s="200"/>
      <c r="C2143" s="200"/>
      <c r="D2143" s="200"/>
      <c r="E2143" s="200"/>
      <c r="F2143" s="200"/>
      <c r="G2143" s="200"/>
      <c r="H2143" s="201"/>
      <c r="I2143" s="202"/>
      <c r="J2143" s="200"/>
      <c r="K2143" s="176"/>
      <c r="L2143" s="176"/>
      <c r="M2143" s="176"/>
      <c r="N2143" s="286"/>
      <c r="O2143" s="286"/>
      <c r="P2143" s="176"/>
      <c r="Q2143" s="203">
        <f t="shared" si="970"/>
        <v>0</v>
      </c>
      <c r="R2143" s="203">
        <f t="shared" si="971"/>
        <v>0</v>
      </c>
      <c r="S2143" s="203">
        <f t="shared" si="972"/>
        <v>0</v>
      </c>
      <c r="T2143" s="203">
        <f t="shared" si="973"/>
        <v>0</v>
      </c>
      <c r="U2143" s="203">
        <f t="shared" si="974"/>
        <v>0</v>
      </c>
      <c r="V2143" s="175">
        <f>IF(Q2143&gt;0,VLOOKUP(Q2143,Jahresfaktoren!$A$11:$B$24,2,),0)</f>
        <v>0</v>
      </c>
      <c r="W2143" s="175">
        <f>IF(R2143&gt;0,VLOOKUP(R2143,Jahresfaktoren!$D$11:$E$24,2,),0)</f>
        <v>0</v>
      </c>
      <c r="X2143" s="175">
        <f>IF(S2143&gt;0,VLOOKUP(S2143,Jahresfaktoren!$A$28:$B$29,2,),0)</f>
        <v>0</v>
      </c>
      <c r="Y2143" s="175">
        <f>IF(T2143&gt;0,VLOOKUP(T2143,Jahresfaktoren!$A$28:$B$29,2,),0)</f>
        <v>0</v>
      </c>
      <c r="Z2143" s="175">
        <f>IF(U2143&gt;0,VLOOKUP(U2143,Jahresfaktoren!$A$32:$B$33,2,),)</f>
        <v>0</v>
      </c>
      <c r="AA2143" s="177" t="str">
        <f t="shared" si="984"/>
        <v/>
      </c>
      <c r="AB2143" s="177" t="str">
        <f t="shared" si="985"/>
        <v/>
      </c>
      <c r="AC2143" s="177" t="str">
        <f t="shared" si="986"/>
        <v/>
      </c>
      <c r="AD2143" s="177" t="str">
        <f t="shared" si="987"/>
        <v/>
      </c>
      <c r="AE2143" s="177" t="str">
        <f t="shared" si="988"/>
        <v/>
      </c>
      <c r="AF2143" s="178">
        <f>IF(Q2143&gt;0,VLOOKUP(H2143,Leistungszahlen!$A$11:$C$158,3,),0)</f>
        <v>0</v>
      </c>
      <c r="AG2143" s="178">
        <f>IF(R2143&gt;0,VLOOKUP(H2143,Leistungszahlen!$A$11:$F$158,6,),IF(T2143&gt;0,VLOOKUP(H2143,Leistungszahlen!$A$11:$F$158,6,),0))</f>
        <v>0</v>
      </c>
      <c r="AH2143" s="179">
        <f t="shared" ref="AH2143:AH2186" si="995">IF(Q2143&gt;0,AA2143/AF2143,0)</f>
        <v>0</v>
      </c>
      <c r="AI2143" s="179">
        <f t="shared" ref="AI2143:AI2186" si="996">IF(R2143&gt;0,AB2143/AG2143,0)</f>
        <v>0</v>
      </c>
      <c r="AJ2143" s="179">
        <f t="shared" ref="AJ2143:AJ2186" si="997">IF(S2143&gt;0,AC2143/AF2143,0)</f>
        <v>0</v>
      </c>
      <c r="AK2143" s="179">
        <f t="shared" ref="AK2143:AK2186" si="998">IF(T2143&gt;0,AD2143/AG2143,0)</f>
        <v>0</v>
      </c>
      <c r="AL2143" s="179">
        <f t="shared" ref="AL2143:AL2186" si="999">IF(U2143&gt;0,AE2143/AF2143,0)</f>
        <v>0</v>
      </c>
      <c r="AM2143" s="180" t="str">
        <f>IF(L2143=1,Stundensätze!$D$13,IF(L2143=2,Stundensätze!$D$17,IF(L2143=4,Stundensätze!$D$21,"")))</f>
        <v/>
      </c>
      <c r="AN2143" s="180" t="str">
        <f>IF(L2143=1,Stundensätze!$D$15,IF(L2143=2,Stundensätze!$D$19,IF(L2143=4,Stundensätze!$D$23,"")))</f>
        <v/>
      </c>
      <c r="AO2143" s="180">
        <f t="shared" si="989"/>
        <v>0</v>
      </c>
      <c r="AP2143" s="180">
        <f t="shared" si="990"/>
        <v>0</v>
      </c>
      <c r="AQ2143" s="192" t="str">
        <f t="shared" si="991"/>
        <v/>
      </c>
      <c r="AR2143" s="192" t="str">
        <f t="shared" si="992"/>
        <v/>
      </c>
      <c r="AS2143" s="193">
        <f t="shared" si="993"/>
        <v>0</v>
      </c>
      <c r="AT2143" s="258">
        <f>IF(K2143=0,0,VLOOKUP(K2143,Kostenstellen!A:B,2,FALSE))</f>
        <v>0</v>
      </c>
      <c r="AU2143" s="68" t="str">
        <f t="shared" si="975"/>
        <v/>
      </c>
      <c r="AV2143" s="68" t="str">
        <f t="shared" si="976"/>
        <v/>
      </c>
      <c r="AW2143" s="68">
        <f>IF(AF2143=0,0,VLOOKUP($H2143,Leistungszahlen!$A$11:$H$158,4,FALSE))</f>
        <v>0</v>
      </c>
      <c r="AX2143" s="68">
        <f>IF(AF2143=0,0,VLOOKUP($H2143,Leistungszahlen!$A$11:$H$158,5,FALSE))</f>
        <v>0</v>
      </c>
      <c r="AY2143" s="68">
        <f>IF(AG2143=0,0,VLOOKUP($H2143,Leistungszahlen!$A$11:$H$158,6,FALSE))</f>
        <v>0</v>
      </c>
      <c r="AZ2143" s="68">
        <f t="shared" si="977"/>
        <v>0</v>
      </c>
      <c r="BA2143" s="68">
        <f t="shared" si="978"/>
        <v>0</v>
      </c>
      <c r="BC2143" s="68">
        <f t="shared" si="994"/>
        <v>0</v>
      </c>
      <c r="BD2143" s="285"/>
    </row>
    <row r="2144" spans="1:56" s="68" customFormat="1">
      <c r="A2144" s="200"/>
      <c r="B2144" s="200"/>
      <c r="C2144" s="200"/>
      <c r="D2144" s="200"/>
      <c r="E2144" s="200"/>
      <c r="F2144" s="200"/>
      <c r="G2144" s="200"/>
      <c r="H2144" s="201"/>
      <c r="I2144" s="202"/>
      <c r="J2144" s="200"/>
      <c r="K2144" s="176"/>
      <c r="L2144" s="176"/>
      <c r="M2144" s="176"/>
      <c r="N2144" s="286"/>
      <c r="O2144" s="286"/>
      <c r="P2144" s="176"/>
      <c r="Q2144" s="203">
        <f t="shared" si="970"/>
        <v>0</v>
      </c>
      <c r="R2144" s="203">
        <f t="shared" si="971"/>
        <v>0</v>
      </c>
      <c r="S2144" s="203">
        <f t="shared" si="972"/>
        <v>0</v>
      </c>
      <c r="T2144" s="203">
        <f t="shared" si="973"/>
        <v>0</v>
      </c>
      <c r="U2144" s="203">
        <f t="shared" si="974"/>
        <v>0</v>
      </c>
      <c r="V2144" s="175">
        <f>IF(Q2144&gt;0,VLOOKUP(Q2144,Jahresfaktoren!$A$11:$B$24,2,),0)</f>
        <v>0</v>
      </c>
      <c r="W2144" s="175">
        <f>IF(R2144&gt;0,VLOOKUP(R2144,Jahresfaktoren!$D$11:$E$24,2,),0)</f>
        <v>0</v>
      </c>
      <c r="X2144" s="175">
        <f>IF(S2144&gt;0,VLOOKUP(S2144,Jahresfaktoren!$A$28:$B$29,2,),0)</f>
        <v>0</v>
      </c>
      <c r="Y2144" s="175">
        <f>IF(T2144&gt;0,VLOOKUP(T2144,Jahresfaktoren!$A$28:$B$29,2,),0)</f>
        <v>0</v>
      </c>
      <c r="Z2144" s="175">
        <f>IF(U2144&gt;0,VLOOKUP(U2144,Jahresfaktoren!$A$32:$B$33,2,),)</f>
        <v>0</v>
      </c>
      <c r="AA2144" s="177" t="str">
        <f t="shared" si="984"/>
        <v/>
      </c>
      <c r="AB2144" s="177" t="str">
        <f t="shared" si="985"/>
        <v/>
      </c>
      <c r="AC2144" s="177" t="str">
        <f t="shared" si="986"/>
        <v/>
      </c>
      <c r="AD2144" s="177" t="str">
        <f t="shared" si="987"/>
        <v/>
      </c>
      <c r="AE2144" s="177" t="str">
        <f t="shared" si="988"/>
        <v/>
      </c>
      <c r="AF2144" s="178">
        <f>IF(Q2144&gt;0,VLOOKUP(H2144,Leistungszahlen!$A$11:$C$158,3,),0)</f>
        <v>0</v>
      </c>
      <c r="AG2144" s="178">
        <f>IF(R2144&gt;0,VLOOKUP(H2144,Leistungszahlen!$A$11:$F$158,6,),IF(T2144&gt;0,VLOOKUP(H2144,Leistungszahlen!$A$11:$F$158,6,),0))</f>
        <v>0</v>
      </c>
      <c r="AH2144" s="179">
        <f t="shared" si="995"/>
        <v>0</v>
      </c>
      <c r="AI2144" s="179">
        <f t="shared" si="996"/>
        <v>0</v>
      </c>
      <c r="AJ2144" s="179">
        <f t="shared" si="997"/>
        <v>0</v>
      </c>
      <c r="AK2144" s="179">
        <f t="shared" si="998"/>
        <v>0</v>
      </c>
      <c r="AL2144" s="179">
        <f t="shared" si="999"/>
        <v>0</v>
      </c>
      <c r="AM2144" s="180" t="str">
        <f>IF(L2144=1,Stundensätze!$D$13,IF(L2144=2,Stundensätze!$D$17,IF(L2144=4,Stundensätze!$D$21,"")))</f>
        <v/>
      </c>
      <c r="AN2144" s="180" t="str">
        <f>IF(L2144=1,Stundensätze!$D$15,IF(L2144=2,Stundensätze!$D$19,IF(L2144=4,Stundensätze!$D$23,"")))</f>
        <v/>
      </c>
      <c r="AO2144" s="180">
        <f t="shared" si="989"/>
        <v>0</v>
      </c>
      <c r="AP2144" s="180">
        <f t="shared" si="990"/>
        <v>0</v>
      </c>
      <c r="AQ2144" s="192" t="str">
        <f t="shared" si="991"/>
        <v/>
      </c>
      <c r="AR2144" s="192" t="str">
        <f t="shared" si="992"/>
        <v/>
      </c>
      <c r="AS2144" s="193">
        <f t="shared" si="993"/>
        <v>0</v>
      </c>
      <c r="AT2144" s="258">
        <f>IF(K2144=0,0,VLOOKUP(K2144,Kostenstellen!A:B,2,FALSE))</f>
        <v>0</v>
      </c>
      <c r="AU2144" s="68" t="str">
        <f t="shared" si="975"/>
        <v/>
      </c>
      <c r="AV2144" s="68" t="str">
        <f t="shared" si="976"/>
        <v/>
      </c>
      <c r="AW2144" s="68">
        <f>IF(AF2144=0,0,VLOOKUP($H2144,Leistungszahlen!$A$11:$H$158,4,FALSE))</f>
        <v>0</v>
      </c>
      <c r="AX2144" s="68">
        <f>IF(AF2144=0,0,VLOOKUP($H2144,Leistungszahlen!$A$11:$H$158,5,FALSE))</f>
        <v>0</v>
      </c>
      <c r="AY2144" s="68">
        <f>IF(AG2144=0,0,VLOOKUP($H2144,Leistungszahlen!$A$11:$H$158,6,FALSE))</f>
        <v>0</v>
      </c>
      <c r="AZ2144" s="68">
        <f t="shared" si="977"/>
        <v>0</v>
      </c>
      <c r="BA2144" s="68">
        <f t="shared" si="978"/>
        <v>0</v>
      </c>
      <c r="BC2144" s="68">
        <f t="shared" si="994"/>
        <v>0</v>
      </c>
      <c r="BD2144" s="285"/>
    </row>
    <row r="2145" spans="1:56" s="68" customFormat="1">
      <c r="A2145" s="200"/>
      <c r="B2145" s="200"/>
      <c r="C2145" s="200"/>
      <c r="D2145" s="200"/>
      <c r="E2145" s="200"/>
      <c r="F2145" s="200"/>
      <c r="G2145" s="200"/>
      <c r="H2145" s="201"/>
      <c r="I2145" s="202"/>
      <c r="J2145" s="200"/>
      <c r="K2145" s="176"/>
      <c r="L2145" s="176"/>
      <c r="M2145" s="176"/>
      <c r="N2145" s="286"/>
      <c r="O2145" s="286"/>
      <c r="P2145" s="176"/>
      <c r="Q2145" s="203">
        <f t="shared" si="970"/>
        <v>0</v>
      </c>
      <c r="R2145" s="203">
        <f t="shared" si="971"/>
        <v>0</v>
      </c>
      <c r="S2145" s="203">
        <f t="shared" si="972"/>
        <v>0</v>
      </c>
      <c r="T2145" s="203">
        <f t="shared" si="973"/>
        <v>0</v>
      </c>
      <c r="U2145" s="203">
        <f t="shared" si="974"/>
        <v>0</v>
      </c>
      <c r="V2145" s="175">
        <f>IF(Q2145&gt;0,VLOOKUP(Q2145,Jahresfaktoren!$A$11:$B$24,2,),0)</f>
        <v>0</v>
      </c>
      <c r="W2145" s="175">
        <f>IF(R2145&gt;0,VLOOKUP(R2145,Jahresfaktoren!$D$11:$E$24,2,),0)</f>
        <v>0</v>
      </c>
      <c r="X2145" s="175">
        <f>IF(S2145&gt;0,VLOOKUP(S2145,Jahresfaktoren!$A$28:$B$29,2,),0)</f>
        <v>0</v>
      </c>
      <c r="Y2145" s="175">
        <f>IF(T2145&gt;0,VLOOKUP(T2145,Jahresfaktoren!$A$28:$B$29,2,),0)</f>
        <v>0</v>
      </c>
      <c r="Z2145" s="175">
        <f>IF(U2145&gt;0,VLOOKUP(U2145,Jahresfaktoren!$A$32:$B$33,2,),)</f>
        <v>0</v>
      </c>
      <c r="AA2145" s="177" t="str">
        <f t="shared" si="984"/>
        <v/>
      </c>
      <c r="AB2145" s="177" t="str">
        <f t="shared" si="985"/>
        <v/>
      </c>
      <c r="AC2145" s="177" t="str">
        <f t="shared" si="986"/>
        <v/>
      </c>
      <c r="AD2145" s="177" t="str">
        <f t="shared" si="987"/>
        <v/>
      </c>
      <c r="AE2145" s="177" t="str">
        <f t="shared" si="988"/>
        <v/>
      </c>
      <c r="AF2145" s="178">
        <f>IF(Q2145&gt;0,VLOOKUP(H2145,Leistungszahlen!$A$11:$C$158,3,),0)</f>
        <v>0</v>
      </c>
      <c r="AG2145" s="178">
        <f>IF(R2145&gt;0,VLOOKUP(H2145,Leistungszahlen!$A$11:$F$158,6,),IF(T2145&gt;0,VLOOKUP(H2145,Leistungszahlen!$A$11:$F$158,6,),0))</f>
        <v>0</v>
      </c>
      <c r="AH2145" s="179">
        <f t="shared" si="995"/>
        <v>0</v>
      </c>
      <c r="AI2145" s="179">
        <f t="shared" si="996"/>
        <v>0</v>
      </c>
      <c r="AJ2145" s="179">
        <f t="shared" si="997"/>
        <v>0</v>
      </c>
      <c r="AK2145" s="179">
        <f t="shared" si="998"/>
        <v>0</v>
      </c>
      <c r="AL2145" s="179">
        <f t="shared" si="999"/>
        <v>0</v>
      </c>
      <c r="AM2145" s="180" t="str">
        <f>IF(L2145=1,Stundensätze!$D$13,IF(L2145=2,Stundensätze!$D$17,IF(L2145=4,Stundensätze!$D$21,"")))</f>
        <v/>
      </c>
      <c r="AN2145" s="180" t="str">
        <f>IF(L2145=1,Stundensätze!$D$15,IF(L2145=2,Stundensätze!$D$19,IF(L2145=4,Stundensätze!$D$23,"")))</f>
        <v/>
      </c>
      <c r="AO2145" s="180">
        <f t="shared" si="989"/>
        <v>0</v>
      </c>
      <c r="AP2145" s="180">
        <f t="shared" si="990"/>
        <v>0</v>
      </c>
      <c r="AQ2145" s="192" t="str">
        <f t="shared" si="991"/>
        <v/>
      </c>
      <c r="AR2145" s="192" t="str">
        <f t="shared" si="992"/>
        <v/>
      </c>
      <c r="AS2145" s="193">
        <f t="shared" si="993"/>
        <v>0</v>
      </c>
      <c r="AT2145" s="258">
        <f>IF(K2145=0,0,VLOOKUP(K2145,Kostenstellen!A:B,2,FALSE))</f>
        <v>0</v>
      </c>
      <c r="AU2145" s="68" t="str">
        <f t="shared" si="975"/>
        <v/>
      </c>
      <c r="AV2145" s="68" t="str">
        <f t="shared" si="976"/>
        <v/>
      </c>
      <c r="AW2145" s="68">
        <f>IF(AF2145=0,0,VLOOKUP($H2145,Leistungszahlen!$A$11:$H$158,4,FALSE))</f>
        <v>0</v>
      </c>
      <c r="AX2145" s="68">
        <f>IF(AF2145=0,0,VLOOKUP($H2145,Leistungszahlen!$A$11:$H$158,5,FALSE))</f>
        <v>0</v>
      </c>
      <c r="AY2145" s="68">
        <f>IF(AG2145=0,0,VLOOKUP($H2145,Leistungszahlen!$A$11:$H$158,6,FALSE))</f>
        <v>0</v>
      </c>
      <c r="AZ2145" s="68">
        <f t="shared" si="977"/>
        <v>0</v>
      </c>
      <c r="BA2145" s="68">
        <f t="shared" si="978"/>
        <v>0</v>
      </c>
      <c r="BC2145" s="68">
        <f t="shared" si="994"/>
        <v>0</v>
      </c>
      <c r="BD2145" s="285"/>
    </row>
    <row r="2146" spans="1:56" s="68" customFormat="1">
      <c r="A2146" s="200"/>
      <c r="B2146" s="200"/>
      <c r="C2146" s="200"/>
      <c r="D2146" s="200"/>
      <c r="E2146" s="200"/>
      <c r="F2146" s="200"/>
      <c r="G2146" s="200"/>
      <c r="H2146" s="201"/>
      <c r="I2146" s="202"/>
      <c r="J2146" s="200"/>
      <c r="K2146" s="176"/>
      <c r="L2146" s="176"/>
      <c r="M2146" s="176"/>
      <c r="N2146" s="286"/>
      <c r="O2146" s="286"/>
      <c r="P2146" s="176"/>
      <c r="Q2146" s="203">
        <f t="shared" si="970"/>
        <v>0</v>
      </c>
      <c r="R2146" s="203">
        <f t="shared" si="971"/>
        <v>0</v>
      </c>
      <c r="S2146" s="203">
        <f t="shared" si="972"/>
        <v>0</v>
      </c>
      <c r="T2146" s="203">
        <f t="shared" si="973"/>
        <v>0</v>
      </c>
      <c r="U2146" s="203">
        <f t="shared" si="974"/>
        <v>0</v>
      </c>
      <c r="V2146" s="175">
        <f>IF(Q2146&gt;0,VLOOKUP(Q2146,Jahresfaktoren!$A$11:$B$24,2,),0)</f>
        <v>0</v>
      </c>
      <c r="W2146" s="175">
        <f>IF(R2146&gt;0,VLOOKUP(R2146,Jahresfaktoren!$D$11:$E$24,2,),0)</f>
        <v>0</v>
      </c>
      <c r="X2146" s="175">
        <f>IF(S2146&gt;0,VLOOKUP(S2146,Jahresfaktoren!$A$28:$B$29,2,),0)</f>
        <v>0</v>
      </c>
      <c r="Y2146" s="175">
        <f>IF(T2146&gt;0,VLOOKUP(T2146,Jahresfaktoren!$A$28:$B$29,2,),0)</f>
        <v>0</v>
      </c>
      <c r="Z2146" s="175">
        <f>IF(U2146&gt;0,VLOOKUP(U2146,Jahresfaktoren!$A$32:$B$33,2,),)</f>
        <v>0</v>
      </c>
      <c r="AA2146" s="177" t="str">
        <f t="shared" si="984"/>
        <v/>
      </c>
      <c r="AB2146" s="177" t="str">
        <f t="shared" si="985"/>
        <v/>
      </c>
      <c r="AC2146" s="177" t="str">
        <f t="shared" si="986"/>
        <v/>
      </c>
      <c r="AD2146" s="177" t="str">
        <f t="shared" si="987"/>
        <v/>
      </c>
      <c r="AE2146" s="177" t="str">
        <f t="shared" si="988"/>
        <v/>
      </c>
      <c r="AF2146" s="178">
        <f>IF(Q2146&gt;0,VLOOKUP(H2146,Leistungszahlen!$A$11:$C$158,3,),0)</f>
        <v>0</v>
      </c>
      <c r="AG2146" s="178">
        <f>IF(R2146&gt;0,VLOOKUP(H2146,Leistungszahlen!$A$11:$F$158,6,),IF(T2146&gt;0,VLOOKUP(H2146,Leistungszahlen!$A$11:$F$158,6,),0))</f>
        <v>0</v>
      </c>
      <c r="AH2146" s="179">
        <f t="shared" si="995"/>
        <v>0</v>
      </c>
      <c r="AI2146" s="179">
        <f t="shared" si="996"/>
        <v>0</v>
      </c>
      <c r="AJ2146" s="179">
        <f t="shared" si="997"/>
        <v>0</v>
      </c>
      <c r="AK2146" s="179">
        <f t="shared" si="998"/>
        <v>0</v>
      </c>
      <c r="AL2146" s="179">
        <f t="shared" si="999"/>
        <v>0</v>
      </c>
      <c r="AM2146" s="180" t="str">
        <f>IF(L2146=1,Stundensätze!$D$13,IF(L2146=2,Stundensätze!$D$17,IF(L2146=4,Stundensätze!$D$21,"")))</f>
        <v/>
      </c>
      <c r="AN2146" s="180" t="str">
        <f>IF(L2146=1,Stundensätze!$D$15,IF(L2146=2,Stundensätze!$D$19,IF(L2146=4,Stundensätze!$D$23,"")))</f>
        <v/>
      </c>
      <c r="AO2146" s="180">
        <f t="shared" si="989"/>
        <v>0</v>
      </c>
      <c r="AP2146" s="180">
        <f t="shared" si="990"/>
        <v>0</v>
      </c>
      <c r="AQ2146" s="192" t="str">
        <f t="shared" si="991"/>
        <v/>
      </c>
      <c r="AR2146" s="192" t="str">
        <f t="shared" si="992"/>
        <v/>
      </c>
      <c r="AS2146" s="193">
        <f t="shared" si="993"/>
        <v>0</v>
      </c>
      <c r="AT2146" s="258">
        <f>IF(K2146=0,0,VLOOKUP(K2146,Kostenstellen!A:B,2,FALSE))</f>
        <v>0</v>
      </c>
      <c r="AU2146" s="68" t="str">
        <f t="shared" si="975"/>
        <v/>
      </c>
      <c r="AV2146" s="68" t="str">
        <f t="shared" si="976"/>
        <v/>
      </c>
      <c r="AW2146" s="68">
        <f>IF(AF2146=0,0,VLOOKUP($H2146,Leistungszahlen!$A$11:$H$158,4,FALSE))</f>
        <v>0</v>
      </c>
      <c r="AX2146" s="68">
        <f>IF(AF2146=0,0,VLOOKUP($H2146,Leistungszahlen!$A$11:$H$158,5,FALSE))</f>
        <v>0</v>
      </c>
      <c r="AY2146" s="68">
        <f>IF(AG2146=0,0,VLOOKUP($H2146,Leistungszahlen!$A$11:$H$158,6,FALSE))</f>
        <v>0</v>
      </c>
      <c r="AZ2146" s="68">
        <f t="shared" si="977"/>
        <v>0</v>
      </c>
      <c r="BA2146" s="68">
        <f t="shared" si="978"/>
        <v>0</v>
      </c>
      <c r="BC2146" s="68">
        <f t="shared" si="994"/>
        <v>0</v>
      </c>
      <c r="BD2146" s="285"/>
    </row>
    <row r="2147" spans="1:56" s="68" customFormat="1">
      <c r="A2147" s="200"/>
      <c r="B2147" s="200"/>
      <c r="C2147" s="200"/>
      <c r="D2147" s="200"/>
      <c r="E2147" s="200"/>
      <c r="F2147" s="200"/>
      <c r="G2147" s="200"/>
      <c r="H2147" s="201"/>
      <c r="I2147" s="202"/>
      <c r="J2147" s="200"/>
      <c r="K2147" s="176"/>
      <c r="L2147" s="176"/>
      <c r="M2147" s="176"/>
      <c r="N2147" s="286"/>
      <c r="O2147" s="286"/>
      <c r="P2147" s="176"/>
      <c r="Q2147" s="203">
        <f t="shared" si="970"/>
        <v>0</v>
      </c>
      <c r="R2147" s="203">
        <f t="shared" si="971"/>
        <v>0</v>
      </c>
      <c r="S2147" s="203">
        <f t="shared" si="972"/>
        <v>0</v>
      </c>
      <c r="T2147" s="203">
        <f t="shared" si="973"/>
        <v>0</v>
      </c>
      <c r="U2147" s="203">
        <f t="shared" si="974"/>
        <v>0</v>
      </c>
      <c r="V2147" s="175">
        <f>IF(Q2147&gt;0,VLOOKUP(Q2147,Jahresfaktoren!$A$11:$B$24,2,),0)</f>
        <v>0</v>
      </c>
      <c r="W2147" s="175">
        <f>IF(R2147&gt;0,VLOOKUP(R2147,Jahresfaktoren!$D$11:$E$24,2,),0)</f>
        <v>0</v>
      </c>
      <c r="X2147" s="175">
        <f>IF(S2147&gt;0,VLOOKUP(S2147,Jahresfaktoren!$A$28:$B$29,2,),0)</f>
        <v>0</v>
      </c>
      <c r="Y2147" s="175">
        <f>IF(T2147&gt;0,VLOOKUP(T2147,Jahresfaktoren!$A$28:$B$29,2,),0)</f>
        <v>0</v>
      </c>
      <c r="Z2147" s="175">
        <f>IF(U2147&gt;0,VLOOKUP(U2147,Jahresfaktoren!$A$32:$B$33,2,),)</f>
        <v>0</v>
      </c>
      <c r="AA2147" s="177" t="str">
        <f t="shared" si="984"/>
        <v/>
      </c>
      <c r="AB2147" s="177" t="str">
        <f t="shared" si="985"/>
        <v/>
      </c>
      <c r="AC2147" s="177" t="str">
        <f t="shared" si="986"/>
        <v/>
      </c>
      <c r="AD2147" s="177" t="str">
        <f t="shared" si="987"/>
        <v/>
      </c>
      <c r="AE2147" s="177" t="str">
        <f t="shared" si="988"/>
        <v/>
      </c>
      <c r="AF2147" s="178">
        <f>IF(Q2147&gt;0,VLOOKUP(H2147,Leistungszahlen!$A$11:$C$158,3,),0)</f>
        <v>0</v>
      </c>
      <c r="AG2147" s="178">
        <f>IF(R2147&gt;0,VLOOKUP(H2147,Leistungszahlen!$A$11:$F$158,6,),IF(T2147&gt;0,VLOOKUP(H2147,Leistungszahlen!$A$11:$F$158,6,),0))</f>
        <v>0</v>
      </c>
      <c r="AH2147" s="179">
        <f t="shared" si="995"/>
        <v>0</v>
      </c>
      <c r="AI2147" s="179">
        <f t="shared" si="996"/>
        <v>0</v>
      </c>
      <c r="AJ2147" s="179">
        <f t="shared" si="997"/>
        <v>0</v>
      </c>
      <c r="AK2147" s="179">
        <f t="shared" si="998"/>
        <v>0</v>
      </c>
      <c r="AL2147" s="179">
        <f t="shared" si="999"/>
        <v>0</v>
      </c>
      <c r="AM2147" s="180" t="str">
        <f>IF(L2147=1,Stundensätze!$D$13,IF(L2147=2,Stundensätze!$D$17,IF(L2147=4,Stundensätze!$D$21,"")))</f>
        <v/>
      </c>
      <c r="AN2147" s="180" t="str">
        <f>IF(L2147=1,Stundensätze!$D$15,IF(L2147=2,Stundensätze!$D$19,IF(L2147=4,Stundensätze!$D$23,"")))</f>
        <v/>
      </c>
      <c r="AO2147" s="180">
        <f t="shared" si="989"/>
        <v>0</v>
      </c>
      <c r="AP2147" s="180">
        <f t="shared" si="990"/>
        <v>0</v>
      </c>
      <c r="AQ2147" s="192" t="str">
        <f t="shared" si="991"/>
        <v/>
      </c>
      <c r="AR2147" s="192" t="str">
        <f t="shared" si="992"/>
        <v/>
      </c>
      <c r="AS2147" s="193">
        <f t="shared" si="993"/>
        <v>0</v>
      </c>
      <c r="AT2147" s="258">
        <f>IF(K2147=0,0,VLOOKUP(K2147,Kostenstellen!A:B,2,FALSE))</f>
        <v>0</v>
      </c>
      <c r="AU2147" s="68" t="str">
        <f t="shared" si="975"/>
        <v/>
      </c>
      <c r="AV2147" s="68" t="str">
        <f t="shared" si="976"/>
        <v/>
      </c>
      <c r="AW2147" s="68">
        <f>IF(AF2147=0,0,VLOOKUP($H2147,Leistungszahlen!$A$11:$H$158,4,FALSE))</f>
        <v>0</v>
      </c>
      <c r="AX2147" s="68">
        <f>IF(AF2147=0,0,VLOOKUP($H2147,Leistungszahlen!$A$11:$H$158,5,FALSE))</f>
        <v>0</v>
      </c>
      <c r="AY2147" s="68">
        <f>IF(AG2147=0,0,VLOOKUP($H2147,Leistungszahlen!$A$11:$H$158,6,FALSE))</f>
        <v>0</v>
      </c>
      <c r="AZ2147" s="68">
        <f t="shared" si="977"/>
        <v>0</v>
      </c>
      <c r="BA2147" s="68">
        <f t="shared" si="978"/>
        <v>0</v>
      </c>
      <c r="BC2147" s="68">
        <f t="shared" si="994"/>
        <v>0</v>
      </c>
      <c r="BD2147" s="285"/>
    </row>
    <row r="2148" spans="1:56" s="68" customFormat="1">
      <c r="A2148" s="200"/>
      <c r="B2148" s="200"/>
      <c r="C2148" s="200"/>
      <c r="D2148" s="200"/>
      <c r="E2148" s="200"/>
      <c r="F2148" s="200"/>
      <c r="G2148" s="200"/>
      <c r="H2148" s="201"/>
      <c r="I2148" s="202"/>
      <c r="J2148" s="200"/>
      <c r="K2148" s="176"/>
      <c r="L2148" s="176"/>
      <c r="M2148" s="176"/>
      <c r="N2148" s="286"/>
      <c r="O2148" s="286"/>
      <c r="P2148" s="176"/>
      <c r="Q2148" s="203">
        <f t="shared" si="970"/>
        <v>0</v>
      </c>
      <c r="R2148" s="203">
        <f t="shared" si="971"/>
        <v>0</v>
      </c>
      <c r="S2148" s="203">
        <f t="shared" si="972"/>
        <v>0</v>
      </c>
      <c r="T2148" s="203">
        <f t="shared" si="973"/>
        <v>0</v>
      </c>
      <c r="U2148" s="203">
        <f t="shared" si="974"/>
        <v>0</v>
      </c>
      <c r="V2148" s="175">
        <f>IF(Q2148&gt;0,VLOOKUP(Q2148,Jahresfaktoren!$A$11:$B$24,2,),0)</f>
        <v>0</v>
      </c>
      <c r="W2148" s="175">
        <f>IF(R2148&gt;0,VLOOKUP(R2148,Jahresfaktoren!$D$11:$E$24,2,),0)</f>
        <v>0</v>
      </c>
      <c r="X2148" s="175">
        <f>IF(S2148&gt;0,VLOOKUP(S2148,Jahresfaktoren!$A$28:$B$29,2,),0)</f>
        <v>0</v>
      </c>
      <c r="Y2148" s="175">
        <f>IF(T2148&gt;0,VLOOKUP(T2148,Jahresfaktoren!$A$28:$B$29,2,),0)</f>
        <v>0</v>
      </c>
      <c r="Z2148" s="175">
        <f>IF(U2148&gt;0,VLOOKUP(U2148,Jahresfaktoren!$A$32:$B$33,2,),)</f>
        <v>0</v>
      </c>
      <c r="AA2148" s="177" t="str">
        <f t="shared" si="984"/>
        <v/>
      </c>
      <c r="AB2148" s="177" t="str">
        <f t="shared" si="985"/>
        <v/>
      </c>
      <c r="AC2148" s="177" t="str">
        <f t="shared" si="986"/>
        <v/>
      </c>
      <c r="AD2148" s="177" t="str">
        <f t="shared" si="987"/>
        <v/>
      </c>
      <c r="AE2148" s="177" t="str">
        <f t="shared" si="988"/>
        <v/>
      </c>
      <c r="AF2148" s="178">
        <f>IF(Q2148&gt;0,VLOOKUP(H2148,Leistungszahlen!$A$11:$C$158,3,),0)</f>
        <v>0</v>
      </c>
      <c r="AG2148" s="178">
        <f>IF(R2148&gt;0,VLOOKUP(H2148,Leistungszahlen!$A$11:$F$158,6,),IF(T2148&gt;0,VLOOKUP(H2148,Leistungszahlen!$A$11:$F$158,6,),0))</f>
        <v>0</v>
      </c>
      <c r="AH2148" s="179">
        <f t="shared" si="995"/>
        <v>0</v>
      </c>
      <c r="AI2148" s="179">
        <f t="shared" si="996"/>
        <v>0</v>
      </c>
      <c r="AJ2148" s="179">
        <f t="shared" si="997"/>
        <v>0</v>
      </c>
      <c r="AK2148" s="179">
        <f t="shared" si="998"/>
        <v>0</v>
      </c>
      <c r="AL2148" s="179">
        <f t="shared" si="999"/>
        <v>0</v>
      </c>
      <c r="AM2148" s="180" t="str">
        <f>IF(L2148=1,Stundensätze!$D$13,IF(L2148=2,Stundensätze!$D$17,IF(L2148=4,Stundensätze!$D$21,"")))</f>
        <v/>
      </c>
      <c r="AN2148" s="180" t="str">
        <f>IF(L2148=1,Stundensätze!$D$15,IF(L2148=2,Stundensätze!$D$19,IF(L2148=4,Stundensätze!$D$23,"")))</f>
        <v/>
      </c>
      <c r="AO2148" s="180">
        <f t="shared" si="989"/>
        <v>0</v>
      </c>
      <c r="AP2148" s="180">
        <f t="shared" si="990"/>
        <v>0</v>
      </c>
      <c r="AQ2148" s="192" t="str">
        <f t="shared" si="991"/>
        <v/>
      </c>
      <c r="AR2148" s="192" t="str">
        <f t="shared" si="992"/>
        <v/>
      </c>
      <c r="AS2148" s="193">
        <f t="shared" si="993"/>
        <v>0</v>
      </c>
      <c r="AT2148" s="258">
        <f>IF(K2148=0,0,VLOOKUP(K2148,Kostenstellen!A:B,2,FALSE))</f>
        <v>0</v>
      </c>
      <c r="AU2148" s="68" t="str">
        <f t="shared" si="975"/>
        <v/>
      </c>
      <c r="AV2148" s="68" t="str">
        <f t="shared" si="976"/>
        <v/>
      </c>
      <c r="AW2148" s="68">
        <f>IF(AF2148=0,0,VLOOKUP($H2148,Leistungszahlen!$A$11:$H$158,4,FALSE))</f>
        <v>0</v>
      </c>
      <c r="AX2148" s="68">
        <f>IF(AF2148=0,0,VLOOKUP($H2148,Leistungszahlen!$A$11:$H$158,5,FALSE))</f>
        <v>0</v>
      </c>
      <c r="AY2148" s="68">
        <f>IF(AG2148=0,0,VLOOKUP($H2148,Leistungszahlen!$A$11:$H$158,6,FALSE))</f>
        <v>0</v>
      </c>
      <c r="AZ2148" s="68">
        <f t="shared" si="977"/>
        <v>0</v>
      </c>
      <c r="BA2148" s="68">
        <f t="shared" si="978"/>
        <v>0</v>
      </c>
      <c r="BC2148" s="68">
        <f t="shared" si="994"/>
        <v>0</v>
      </c>
      <c r="BD2148" s="285"/>
    </row>
    <row r="2149" spans="1:56" s="68" customFormat="1">
      <c r="A2149" s="200"/>
      <c r="B2149" s="200"/>
      <c r="C2149" s="200"/>
      <c r="D2149" s="200"/>
      <c r="E2149" s="200"/>
      <c r="F2149" s="200"/>
      <c r="G2149" s="200"/>
      <c r="H2149" s="201"/>
      <c r="I2149" s="202"/>
      <c r="J2149" s="200"/>
      <c r="K2149" s="176"/>
      <c r="L2149" s="176"/>
      <c r="M2149" s="176"/>
      <c r="N2149" s="286"/>
      <c r="O2149" s="286"/>
      <c r="P2149" s="176"/>
      <c r="Q2149" s="203">
        <f t="shared" si="970"/>
        <v>0</v>
      </c>
      <c r="R2149" s="203">
        <f t="shared" si="971"/>
        <v>0</v>
      </c>
      <c r="S2149" s="203">
        <f t="shared" si="972"/>
        <v>0</v>
      </c>
      <c r="T2149" s="203">
        <f t="shared" si="973"/>
        <v>0</v>
      </c>
      <c r="U2149" s="203">
        <f t="shared" si="974"/>
        <v>0</v>
      </c>
      <c r="V2149" s="175">
        <f>IF(Q2149&gt;0,VLOOKUP(Q2149,Jahresfaktoren!$A$11:$B$24,2,),0)</f>
        <v>0</v>
      </c>
      <c r="W2149" s="175">
        <f>IF(R2149&gt;0,VLOOKUP(R2149,Jahresfaktoren!$D$11:$E$24,2,),0)</f>
        <v>0</v>
      </c>
      <c r="X2149" s="175">
        <f>IF(S2149&gt;0,VLOOKUP(S2149,Jahresfaktoren!$A$28:$B$29,2,),0)</f>
        <v>0</v>
      </c>
      <c r="Y2149" s="175">
        <f>IF(T2149&gt;0,VLOOKUP(T2149,Jahresfaktoren!$A$28:$B$29,2,),0)</f>
        <v>0</v>
      </c>
      <c r="Z2149" s="175">
        <f>IF(U2149&gt;0,VLOOKUP(U2149,Jahresfaktoren!$A$32:$B$33,2,),)</f>
        <v>0</v>
      </c>
      <c r="AA2149" s="177" t="str">
        <f t="shared" si="984"/>
        <v/>
      </c>
      <c r="AB2149" s="177" t="str">
        <f t="shared" si="985"/>
        <v/>
      </c>
      <c r="AC2149" s="177" t="str">
        <f t="shared" si="986"/>
        <v/>
      </c>
      <c r="AD2149" s="177" t="str">
        <f t="shared" si="987"/>
        <v/>
      </c>
      <c r="AE2149" s="177" t="str">
        <f t="shared" si="988"/>
        <v/>
      </c>
      <c r="AF2149" s="178">
        <f>IF(Q2149&gt;0,VLOOKUP(H2149,Leistungszahlen!$A$11:$C$158,3,),0)</f>
        <v>0</v>
      </c>
      <c r="AG2149" s="178">
        <f>IF(R2149&gt;0,VLOOKUP(H2149,Leistungszahlen!$A$11:$F$158,6,),IF(T2149&gt;0,VLOOKUP(H2149,Leistungszahlen!$A$11:$F$158,6,),0))</f>
        <v>0</v>
      </c>
      <c r="AH2149" s="179">
        <f t="shared" si="995"/>
        <v>0</v>
      </c>
      <c r="AI2149" s="179">
        <f t="shared" si="996"/>
        <v>0</v>
      </c>
      <c r="AJ2149" s="179">
        <f t="shared" si="997"/>
        <v>0</v>
      </c>
      <c r="AK2149" s="179">
        <f t="shared" si="998"/>
        <v>0</v>
      </c>
      <c r="AL2149" s="179">
        <f t="shared" si="999"/>
        <v>0</v>
      </c>
      <c r="AM2149" s="180" t="str">
        <f>IF(L2149=1,Stundensätze!$D$13,IF(L2149=2,Stundensätze!$D$17,IF(L2149=4,Stundensätze!$D$21,"")))</f>
        <v/>
      </c>
      <c r="AN2149" s="180" t="str">
        <f>IF(L2149=1,Stundensätze!$D$15,IF(L2149=2,Stundensätze!$D$19,IF(L2149=4,Stundensätze!$D$23,"")))</f>
        <v/>
      </c>
      <c r="AO2149" s="180">
        <f t="shared" si="989"/>
        <v>0</v>
      </c>
      <c r="AP2149" s="180">
        <f t="shared" si="990"/>
        <v>0</v>
      </c>
      <c r="AQ2149" s="192" t="str">
        <f t="shared" si="991"/>
        <v/>
      </c>
      <c r="AR2149" s="192" t="str">
        <f t="shared" si="992"/>
        <v/>
      </c>
      <c r="AS2149" s="193">
        <f t="shared" si="993"/>
        <v>0</v>
      </c>
      <c r="AT2149" s="258">
        <f>IF(K2149=0,0,VLOOKUP(K2149,Kostenstellen!A:B,2,FALSE))</f>
        <v>0</v>
      </c>
      <c r="AU2149" s="68" t="str">
        <f t="shared" si="975"/>
        <v/>
      </c>
      <c r="AV2149" s="68" t="str">
        <f t="shared" si="976"/>
        <v/>
      </c>
      <c r="AW2149" s="68">
        <f>IF(AF2149=0,0,VLOOKUP($H2149,Leistungszahlen!$A$11:$H$158,4,FALSE))</f>
        <v>0</v>
      </c>
      <c r="AX2149" s="68">
        <f>IF(AF2149=0,0,VLOOKUP($H2149,Leistungszahlen!$A$11:$H$158,5,FALSE))</f>
        <v>0</v>
      </c>
      <c r="AY2149" s="68">
        <f>IF(AG2149=0,0,VLOOKUP($H2149,Leistungszahlen!$A$11:$H$158,6,FALSE))</f>
        <v>0</v>
      </c>
      <c r="AZ2149" s="68">
        <f t="shared" si="977"/>
        <v>0</v>
      </c>
      <c r="BA2149" s="68">
        <f t="shared" si="978"/>
        <v>0</v>
      </c>
      <c r="BC2149" s="68">
        <f t="shared" si="994"/>
        <v>0</v>
      </c>
      <c r="BD2149" s="285"/>
    </row>
    <row r="2150" spans="1:56" s="68" customFormat="1">
      <c r="A2150" s="200"/>
      <c r="B2150" s="200"/>
      <c r="C2150" s="200"/>
      <c r="D2150" s="200"/>
      <c r="E2150" s="200"/>
      <c r="F2150" s="200"/>
      <c r="G2150" s="200"/>
      <c r="H2150" s="201"/>
      <c r="I2150" s="202"/>
      <c r="J2150" s="200"/>
      <c r="K2150" s="176"/>
      <c r="L2150" s="176"/>
      <c r="M2150" s="176"/>
      <c r="N2150" s="286"/>
      <c r="O2150" s="286"/>
      <c r="P2150" s="176"/>
      <c r="Q2150" s="203">
        <f t="shared" si="970"/>
        <v>0</v>
      </c>
      <c r="R2150" s="203">
        <f t="shared" si="971"/>
        <v>0</v>
      </c>
      <c r="S2150" s="203">
        <f t="shared" si="972"/>
        <v>0</v>
      </c>
      <c r="T2150" s="203">
        <f t="shared" si="973"/>
        <v>0</v>
      </c>
      <c r="U2150" s="203">
        <f t="shared" si="974"/>
        <v>0</v>
      </c>
      <c r="V2150" s="175">
        <f>IF(Q2150&gt;0,VLOOKUP(Q2150,Jahresfaktoren!$A$11:$B$24,2,),0)</f>
        <v>0</v>
      </c>
      <c r="W2150" s="175">
        <f>IF(R2150&gt;0,VLOOKUP(R2150,Jahresfaktoren!$D$11:$E$24,2,),0)</f>
        <v>0</v>
      </c>
      <c r="X2150" s="175">
        <f>IF(S2150&gt;0,VLOOKUP(S2150,Jahresfaktoren!$A$28:$B$29,2,),0)</f>
        <v>0</v>
      </c>
      <c r="Y2150" s="175">
        <f>IF(T2150&gt;0,VLOOKUP(T2150,Jahresfaktoren!$A$28:$B$29,2,),0)</f>
        <v>0</v>
      </c>
      <c r="Z2150" s="175">
        <f>IF(U2150&gt;0,VLOOKUP(U2150,Jahresfaktoren!$A$32:$B$33,2,),)</f>
        <v>0</v>
      </c>
      <c r="AA2150" s="177" t="str">
        <f t="shared" si="984"/>
        <v/>
      </c>
      <c r="AB2150" s="177" t="str">
        <f t="shared" si="985"/>
        <v/>
      </c>
      <c r="AC2150" s="177" t="str">
        <f t="shared" si="986"/>
        <v/>
      </c>
      <c r="AD2150" s="177" t="str">
        <f t="shared" si="987"/>
        <v/>
      </c>
      <c r="AE2150" s="177" t="str">
        <f t="shared" si="988"/>
        <v/>
      </c>
      <c r="AF2150" s="178">
        <f>IF(Q2150&gt;0,VLOOKUP(H2150,Leistungszahlen!$A$11:$C$158,3,),0)</f>
        <v>0</v>
      </c>
      <c r="AG2150" s="178">
        <f>IF(R2150&gt;0,VLOOKUP(H2150,Leistungszahlen!$A$11:$F$158,6,),IF(T2150&gt;0,VLOOKUP(H2150,Leistungszahlen!$A$11:$F$158,6,),0))</f>
        <v>0</v>
      </c>
      <c r="AH2150" s="179">
        <f t="shared" si="995"/>
        <v>0</v>
      </c>
      <c r="AI2150" s="179">
        <f t="shared" si="996"/>
        <v>0</v>
      </c>
      <c r="AJ2150" s="179">
        <f t="shared" si="997"/>
        <v>0</v>
      </c>
      <c r="AK2150" s="179">
        <f t="shared" si="998"/>
        <v>0</v>
      </c>
      <c r="AL2150" s="179">
        <f t="shared" si="999"/>
        <v>0</v>
      </c>
      <c r="AM2150" s="180" t="str">
        <f>IF(L2150=1,Stundensätze!$D$13,IF(L2150=2,Stundensätze!$D$17,IF(L2150=4,Stundensätze!$D$21,"")))</f>
        <v/>
      </c>
      <c r="AN2150" s="180" t="str">
        <f>IF(L2150=1,Stundensätze!$D$15,IF(L2150=2,Stundensätze!$D$19,IF(L2150=4,Stundensätze!$D$23,"")))</f>
        <v/>
      </c>
      <c r="AO2150" s="180">
        <f t="shared" si="989"/>
        <v>0</v>
      </c>
      <c r="AP2150" s="180">
        <f t="shared" si="990"/>
        <v>0</v>
      </c>
      <c r="AQ2150" s="192" t="str">
        <f t="shared" si="991"/>
        <v/>
      </c>
      <c r="AR2150" s="192" t="str">
        <f t="shared" si="992"/>
        <v/>
      </c>
      <c r="AS2150" s="193">
        <f t="shared" si="993"/>
        <v>0</v>
      </c>
      <c r="AT2150" s="258">
        <f>IF(K2150=0,0,VLOOKUP(K2150,Kostenstellen!A:B,2,FALSE))</f>
        <v>0</v>
      </c>
      <c r="AU2150" s="68" t="str">
        <f t="shared" si="975"/>
        <v/>
      </c>
      <c r="AV2150" s="68" t="str">
        <f t="shared" si="976"/>
        <v/>
      </c>
      <c r="AW2150" s="68">
        <f>IF(AF2150=0,0,VLOOKUP($H2150,Leistungszahlen!$A$11:$H$158,4,FALSE))</f>
        <v>0</v>
      </c>
      <c r="AX2150" s="68">
        <f>IF(AF2150=0,0,VLOOKUP($H2150,Leistungszahlen!$A$11:$H$158,5,FALSE))</f>
        <v>0</v>
      </c>
      <c r="AY2150" s="68">
        <f>IF(AG2150=0,0,VLOOKUP($H2150,Leistungszahlen!$A$11:$H$158,6,FALSE))</f>
        <v>0</v>
      </c>
      <c r="AZ2150" s="68">
        <f t="shared" si="977"/>
        <v>0</v>
      </c>
      <c r="BA2150" s="68">
        <f t="shared" si="978"/>
        <v>0</v>
      </c>
      <c r="BC2150" s="68">
        <f t="shared" si="994"/>
        <v>0</v>
      </c>
      <c r="BD2150" s="285"/>
    </row>
    <row r="2151" spans="1:56" s="68" customFormat="1">
      <c r="A2151" s="200"/>
      <c r="B2151" s="200"/>
      <c r="C2151" s="200"/>
      <c r="D2151" s="200"/>
      <c r="E2151" s="200"/>
      <c r="F2151" s="200"/>
      <c r="G2151" s="200"/>
      <c r="H2151" s="201"/>
      <c r="I2151" s="202"/>
      <c r="J2151" s="200"/>
      <c r="K2151" s="176"/>
      <c r="L2151" s="176"/>
      <c r="M2151" s="176"/>
      <c r="N2151" s="286"/>
      <c r="O2151" s="286"/>
      <c r="P2151" s="176"/>
      <c r="Q2151" s="203">
        <f t="shared" si="970"/>
        <v>0</v>
      </c>
      <c r="R2151" s="203">
        <f t="shared" si="971"/>
        <v>0</v>
      </c>
      <c r="S2151" s="203">
        <f t="shared" si="972"/>
        <v>0</v>
      </c>
      <c r="T2151" s="203">
        <f t="shared" si="973"/>
        <v>0</v>
      </c>
      <c r="U2151" s="203">
        <f t="shared" si="974"/>
        <v>0</v>
      </c>
      <c r="V2151" s="175">
        <f>IF(Q2151&gt;0,VLOOKUP(Q2151,Jahresfaktoren!$A$11:$B$24,2,),0)</f>
        <v>0</v>
      </c>
      <c r="W2151" s="175">
        <f>IF(R2151&gt;0,VLOOKUP(R2151,Jahresfaktoren!$D$11:$E$24,2,),0)</f>
        <v>0</v>
      </c>
      <c r="X2151" s="175">
        <f>IF(S2151&gt;0,VLOOKUP(S2151,Jahresfaktoren!$A$28:$B$29,2,),0)</f>
        <v>0</v>
      </c>
      <c r="Y2151" s="175">
        <f>IF(T2151&gt;0,VLOOKUP(T2151,Jahresfaktoren!$A$28:$B$29,2,),0)</f>
        <v>0</v>
      </c>
      <c r="Z2151" s="175">
        <f>IF(U2151&gt;0,VLOOKUP(U2151,Jahresfaktoren!$A$32:$B$33,2,),)</f>
        <v>0</v>
      </c>
      <c r="AA2151" s="177" t="str">
        <f t="shared" si="984"/>
        <v/>
      </c>
      <c r="AB2151" s="177" t="str">
        <f t="shared" si="985"/>
        <v/>
      </c>
      <c r="AC2151" s="177" t="str">
        <f t="shared" si="986"/>
        <v/>
      </c>
      <c r="AD2151" s="177" t="str">
        <f t="shared" si="987"/>
        <v/>
      </c>
      <c r="AE2151" s="177" t="str">
        <f t="shared" si="988"/>
        <v/>
      </c>
      <c r="AF2151" s="178">
        <f>IF(Q2151&gt;0,VLOOKUP(H2151,Leistungszahlen!$A$11:$C$158,3,),0)</f>
        <v>0</v>
      </c>
      <c r="AG2151" s="178">
        <f>IF(R2151&gt;0,VLOOKUP(H2151,Leistungszahlen!$A$11:$F$158,6,),IF(T2151&gt;0,VLOOKUP(H2151,Leistungszahlen!$A$11:$F$158,6,),0))</f>
        <v>0</v>
      </c>
      <c r="AH2151" s="179">
        <f t="shared" si="995"/>
        <v>0</v>
      </c>
      <c r="AI2151" s="179">
        <f t="shared" si="996"/>
        <v>0</v>
      </c>
      <c r="AJ2151" s="179">
        <f t="shared" si="997"/>
        <v>0</v>
      </c>
      <c r="AK2151" s="179">
        <f t="shared" si="998"/>
        <v>0</v>
      </c>
      <c r="AL2151" s="179">
        <f t="shared" si="999"/>
        <v>0</v>
      </c>
      <c r="AM2151" s="180" t="str">
        <f>IF(L2151=1,Stundensätze!$D$13,IF(L2151=2,Stundensätze!$D$17,IF(L2151=4,Stundensätze!$D$21,"")))</f>
        <v/>
      </c>
      <c r="AN2151" s="180" t="str">
        <f>IF(L2151=1,Stundensätze!$D$15,IF(L2151=2,Stundensätze!$D$19,IF(L2151=4,Stundensätze!$D$23,"")))</f>
        <v/>
      </c>
      <c r="AO2151" s="180">
        <f t="shared" si="989"/>
        <v>0</v>
      </c>
      <c r="AP2151" s="180">
        <f t="shared" si="990"/>
        <v>0</v>
      </c>
      <c r="AQ2151" s="192" t="str">
        <f t="shared" si="991"/>
        <v/>
      </c>
      <c r="AR2151" s="192" t="str">
        <f t="shared" si="992"/>
        <v/>
      </c>
      <c r="AS2151" s="193">
        <f t="shared" si="993"/>
        <v>0</v>
      </c>
      <c r="AT2151" s="258">
        <f>IF(K2151=0,0,VLOOKUP(K2151,Kostenstellen!A:B,2,FALSE))</f>
        <v>0</v>
      </c>
      <c r="AU2151" s="68" t="str">
        <f t="shared" si="975"/>
        <v/>
      </c>
      <c r="AV2151" s="68" t="str">
        <f t="shared" si="976"/>
        <v/>
      </c>
      <c r="AW2151" s="68">
        <f>IF(AF2151=0,0,VLOOKUP($H2151,Leistungszahlen!$A$11:$H$158,4,FALSE))</f>
        <v>0</v>
      </c>
      <c r="AX2151" s="68">
        <f>IF(AF2151=0,0,VLOOKUP($H2151,Leistungszahlen!$A$11:$H$158,5,FALSE))</f>
        <v>0</v>
      </c>
      <c r="AY2151" s="68">
        <f>IF(AG2151=0,0,VLOOKUP($H2151,Leistungszahlen!$A$11:$H$158,6,FALSE))</f>
        <v>0</v>
      </c>
      <c r="AZ2151" s="68">
        <f t="shared" si="977"/>
        <v>0</v>
      </c>
      <c r="BA2151" s="68">
        <f t="shared" si="978"/>
        <v>0</v>
      </c>
      <c r="BC2151" s="68">
        <f t="shared" si="994"/>
        <v>0</v>
      </c>
      <c r="BD2151" s="285"/>
    </row>
    <row r="2152" spans="1:56" s="68" customFormat="1">
      <c r="A2152" s="200"/>
      <c r="B2152" s="200"/>
      <c r="C2152" s="200"/>
      <c r="D2152" s="200"/>
      <c r="E2152" s="200"/>
      <c r="F2152" s="200"/>
      <c r="G2152" s="200"/>
      <c r="H2152" s="201"/>
      <c r="I2152" s="202"/>
      <c r="J2152" s="200"/>
      <c r="K2152" s="176"/>
      <c r="L2152" s="176"/>
      <c r="M2152" s="176"/>
      <c r="N2152" s="286"/>
      <c r="O2152" s="286"/>
      <c r="P2152" s="176"/>
      <c r="Q2152" s="203">
        <f t="shared" si="970"/>
        <v>0</v>
      </c>
      <c r="R2152" s="203">
        <f t="shared" si="971"/>
        <v>0</v>
      </c>
      <c r="S2152" s="203">
        <f t="shared" si="972"/>
        <v>0</v>
      </c>
      <c r="T2152" s="203">
        <f t="shared" si="973"/>
        <v>0</v>
      </c>
      <c r="U2152" s="203">
        <f t="shared" si="974"/>
        <v>0</v>
      </c>
      <c r="V2152" s="175">
        <f>IF(Q2152&gt;0,VLOOKUP(Q2152,Jahresfaktoren!$A$11:$B$24,2,),0)</f>
        <v>0</v>
      </c>
      <c r="W2152" s="175">
        <f>IF(R2152&gt;0,VLOOKUP(R2152,Jahresfaktoren!$D$11:$E$24,2,),0)</f>
        <v>0</v>
      </c>
      <c r="X2152" s="175">
        <f>IF(S2152&gt;0,VLOOKUP(S2152,Jahresfaktoren!$A$28:$B$29,2,),0)</f>
        <v>0</v>
      </c>
      <c r="Y2152" s="175">
        <f>IF(T2152&gt;0,VLOOKUP(T2152,Jahresfaktoren!$A$28:$B$29,2,),0)</f>
        <v>0</v>
      </c>
      <c r="Z2152" s="175">
        <f>IF(U2152&gt;0,VLOOKUP(U2152,Jahresfaktoren!$A$32:$B$33,2,),)</f>
        <v>0</v>
      </c>
      <c r="AA2152" s="177" t="str">
        <f t="shared" si="984"/>
        <v/>
      </c>
      <c r="AB2152" s="177" t="str">
        <f t="shared" si="985"/>
        <v/>
      </c>
      <c r="AC2152" s="177" t="str">
        <f t="shared" si="986"/>
        <v/>
      </c>
      <c r="AD2152" s="177" t="str">
        <f t="shared" si="987"/>
        <v/>
      </c>
      <c r="AE2152" s="177" t="str">
        <f t="shared" si="988"/>
        <v/>
      </c>
      <c r="AF2152" s="178">
        <f>IF(Q2152&gt;0,VLOOKUP(H2152,Leistungszahlen!$A$11:$C$158,3,),0)</f>
        <v>0</v>
      </c>
      <c r="AG2152" s="178">
        <f>IF(R2152&gt;0,VLOOKUP(H2152,Leistungszahlen!$A$11:$F$158,6,),IF(T2152&gt;0,VLOOKUP(H2152,Leistungszahlen!$A$11:$F$158,6,),0))</f>
        <v>0</v>
      </c>
      <c r="AH2152" s="179">
        <f t="shared" si="995"/>
        <v>0</v>
      </c>
      <c r="AI2152" s="179">
        <f t="shared" si="996"/>
        <v>0</v>
      </c>
      <c r="AJ2152" s="179">
        <f t="shared" si="997"/>
        <v>0</v>
      </c>
      <c r="AK2152" s="179">
        <f t="shared" si="998"/>
        <v>0</v>
      </c>
      <c r="AL2152" s="179">
        <f t="shared" si="999"/>
        <v>0</v>
      </c>
      <c r="AM2152" s="180" t="str">
        <f>IF(L2152=1,Stundensätze!$D$13,IF(L2152=2,Stundensätze!$D$17,IF(L2152=4,Stundensätze!$D$21,"")))</f>
        <v/>
      </c>
      <c r="AN2152" s="180" t="str">
        <f>IF(L2152=1,Stundensätze!$D$15,IF(L2152=2,Stundensätze!$D$19,IF(L2152=4,Stundensätze!$D$23,"")))</f>
        <v/>
      </c>
      <c r="AO2152" s="180">
        <f t="shared" si="989"/>
        <v>0</v>
      </c>
      <c r="AP2152" s="180">
        <f t="shared" si="990"/>
        <v>0</v>
      </c>
      <c r="AQ2152" s="192" t="str">
        <f t="shared" si="991"/>
        <v/>
      </c>
      <c r="AR2152" s="192" t="str">
        <f t="shared" si="992"/>
        <v/>
      </c>
      <c r="AS2152" s="193">
        <f t="shared" si="993"/>
        <v>0</v>
      </c>
      <c r="AT2152" s="258">
        <f>IF(K2152=0,0,VLOOKUP(K2152,Kostenstellen!A:B,2,FALSE))</f>
        <v>0</v>
      </c>
      <c r="AU2152" s="68" t="str">
        <f t="shared" si="975"/>
        <v/>
      </c>
      <c r="AV2152" s="68" t="str">
        <f t="shared" si="976"/>
        <v/>
      </c>
      <c r="AW2152" s="68">
        <f>IF(AF2152=0,0,VLOOKUP($H2152,Leistungszahlen!$A$11:$H$158,4,FALSE))</f>
        <v>0</v>
      </c>
      <c r="AX2152" s="68">
        <f>IF(AF2152=0,0,VLOOKUP($H2152,Leistungszahlen!$A$11:$H$158,5,FALSE))</f>
        <v>0</v>
      </c>
      <c r="AY2152" s="68">
        <f>IF(AG2152=0,0,VLOOKUP($H2152,Leistungszahlen!$A$11:$H$158,6,FALSE))</f>
        <v>0</v>
      </c>
      <c r="AZ2152" s="68">
        <f t="shared" si="977"/>
        <v>0</v>
      </c>
      <c r="BA2152" s="68">
        <f t="shared" si="978"/>
        <v>0</v>
      </c>
      <c r="BC2152" s="68">
        <f t="shared" si="994"/>
        <v>0</v>
      </c>
      <c r="BD2152" s="285"/>
    </row>
    <row r="2153" spans="1:56" s="68" customFormat="1">
      <c r="A2153" s="200"/>
      <c r="B2153" s="200"/>
      <c r="C2153" s="200"/>
      <c r="D2153" s="200"/>
      <c r="E2153" s="200"/>
      <c r="F2153" s="200"/>
      <c r="G2153" s="200"/>
      <c r="H2153" s="201"/>
      <c r="I2153" s="202"/>
      <c r="J2153" s="200"/>
      <c r="K2153" s="176"/>
      <c r="L2153" s="176"/>
      <c r="M2153" s="176"/>
      <c r="N2153" s="286"/>
      <c r="O2153" s="286"/>
      <c r="P2153" s="176"/>
      <c r="Q2153" s="203">
        <f t="shared" si="970"/>
        <v>0</v>
      </c>
      <c r="R2153" s="203">
        <f t="shared" si="971"/>
        <v>0</v>
      </c>
      <c r="S2153" s="203">
        <f t="shared" si="972"/>
        <v>0</v>
      </c>
      <c r="T2153" s="203">
        <f t="shared" si="973"/>
        <v>0</v>
      </c>
      <c r="U2153" s="203">
        <f t="shared" si="974"/>
        <v>0</v>
      </c>
      <c r="V2153" s="175">
        <f>IF(Q2153&gt;0,VLOOKUP(Q2153,Jahresfaktoren!$A$11:$B$24,2,),0)</f>
        <v>0</v>
      </c>
      <c r="W2153" s="175">
        <f>IF(R2153&gt;0,VLOOKUP(R2153,Jahresfaktoren!$D$11:$E$24,2,),0)</f>
        <v>0</v>
      </c>
      <c r="X2153" s="175">
        <f>IF(S2153&gt;0,VLOOKUP(S2153,Jahresfaktoren!$A$28:$B$29,2,),0)</f>
        <v>0</v>
      </c>
      <c r="Y2153" s="175">
        <f>IF(T2153&gt;0,VLOOKUP(T2153,Jahresfaktoren!$A$28:$B$29,2,),0)</f>
        <v>0</v>
      </c>
      <c r="Z2153" s="175">
        <f>IF(U2153&gt;0,VLOOKUP(U2153,Jahresfaktoren!$A$32:$B$33,2,),)</f>
        <v>0</v>
      </c>
      <c r="AA2153" s="177" t="str">
        <f t="shared" si="984"/>
        <v/>
      </c>
      <c r="AB2153" s="177" t="str">
        <f t="shared" si="985"/>
        <v/>
      </c>
      <c r="AC2153" s="177" t="str">
        <f t="shared" si="986"/>
        <v/>
      </c>
      <c r="AD2153" s="177" t="str">
        <f t="shared" si="987"/>
        <v/>
      </c>
      <c r="AE2153" s="177" t="str">
        <f t="shared" si="988"/>
        <v/>
      </c>
      <c r="AF2153" s="178">
        <f>IF(Q2153&gt;0,VLOOKUP(H2153,Leistungszahlen!$A$11:$C$158,3,),0)</f>
        <v>0</v>
      </c>
      <c r="AG2153" s="178">
        <f>IF(R2153&gt;0,VLOOKUP(H2153,Leistungszahlen!$A$11:$F$158,6,),IF(T2153&gt;0,VLOOKUP(H2153,Leistungszahlen!$A$11:$F$158,6,),0))</f>
        <v>0</v>
      </c>
      <c r="AH2153" s="179">
        <f t="shared" si="995"/>
        <v>0</v>
      </c>
      <c r="AI2153" s="179">
        <f t="shared" si="996"/>
        <v>0</v>
      </c>
      <c r="AJ2153" s="179">
        <f t="shared" si="997"/>
        <v>0</v>
      </c>
      <c r="AK2153" s="179">
        <f t="shared" si="998"/>
        <v>0</v>
      </c>
      <c r="AL2153" s="179">
        <f t="shared" si="999"/>
        <v>0</v>
      </c>
      <c r="AM2153" s="180" t="str">
        <f>IF(L2153=1,Stundensätze!$D$13,IF(L2153=2,Stundensätze!$D$17,IF(L2153=4,Stundensätze!$D$21,"")))</f>
        <v/>
      </c>
      <c r="AN2153" s="180" t="str">
        <f>IF(L2153=1,Stundensätze!$D$15,IF(L2153=2,Stundensätze!$D$19,IF(L2153=4,Stundensätze!$D$23,"")))</f>
        <v/>
      </c>
      <c r="AO2153" s="180">
        <f t="shared" si="989"/>
        <v>0</v>
      </c>
      <c r="AP2153" s="180">
        <f t="shared" si="990"/>
        <v>0</v>
      </c>
      <c r="AQ2153" s="192" t="str">
        <f t="shared" si="991"/>
        <v/>
      </c>
      <c r="AR2153" s="192" t="str">
        <f t="shared" si="992"/>
        <v/>
      </c>
      <c r="AS2153" s="193">
        <f t="shared" si="993"/>
        <v>0</v>
      </c>
      <c r="AT2153" s="258">
        <f>IF(K2153=0,0,VLOOKUP(K2153,Kostenstellen!A:B,2,FALSE))</f>
        <v>0</v>
      </c>
      <c r="AU2153" s="68" t="str">
        <f t="shared" si="975"/>
        <v/>
      </c>
      <c r="AV2153" s="68" t="str">
        <f t="shared" si="976"/>
        <v/>
      </c>
      <c r="AW2153" s="68">
        <f>IF(AF2153=0,0,VLOOKUP($H2153,Leistungszahlen!$A$11:$H$158,4,FALSE))</f>
        <v>0</v>
      </c>
      <c r="AX2153" s="68">
        <f>IF(AF2153=0,0,VLOOKUP($H2153,Leistungszahlen!$A$11:$H$158,5,FALSE))</f>
        <v>0</v>
      </c>
      <c r="AY2153" s="68">
        <f>IF(AG2153=0,0,VLOOKUP($H2153,Leistungszahlen!$A$11:$H$158,6,FALSE))</f>
        <v>0</v>
      </c>
      <c r="AZ2153" s="68">
        <f t="shared" si="977"/>
        <v>0</v>
      </c>
      <c r="BA2153" s="68">
        <f t="shared" si="978"/>
        <v>0</v>
      </c>
      <c r="BC2153" s="68">
        <f t="shared" si="994"/>
        <v>0</v>
      </c>
      <c r="BD2153" s="285"/>
    </row>
    <row r="2154" spans="1:56" s="68" customFormat="1">
      <c r="A2154" s="200"/>
      <c r="B2154" s="200"/>
      <c r="C2154" s="200"/>
      <c r="D2154" s="200"/>
      <c r="E2154" s="200"/>
      <c r="F2154" s="200"/>
      <c r="G2154" s="200"/>
      <c r="H2154" s="201"/>
      <c r="I2154" s="202"/>
      <c r="J2154" s="200"/>
      <c r="K2154" s="176"/>
      <c r="L2154" s="176"/>
      <c r="M2154" s="176"/>
      <c r="N2154" s="286"/>
      <c r="O2154" s="286"/>
      <c r="P2154" s="176"/>
      <c r="Q2154" s="203">
        <f t="shared" si="970"/>
        <v>0</v>
      </c>
      <c r="R2154" s="203">
        <f t="shared" si="971"/>
        <v>0</v>
      </c>
      <c r="S2154" s="203">
        <f t="shared" si="972"/>
        <v>0</v>
      </c>
      <c r="T2154" s="203">
        <f t="shared" si="973"/>
        <v>0</v>
      </c>
      <c r="U2154" s="203">
        <f t="shared" si="974"/>
        <v>0</v>
      </c>
      <c r="V2154" s="175">
        <f>IF(Q2154&gt;0,VLOOKUP(Q2154,Jahresfaktoren!$A$11:$B$24,2,),0)</f>
        <v>0</v>
      </c>
      <c r="W2154" s="175">
        <f>IF(R2154&gt;0,VLOOKUP(R2154,Jahresfaktoren!$D$11:$E$24,2,),0)</f>
        <v>0</v>
      </c>
      <c r="X2154" s="175">
        <f>IF(S2154&gt;0,VLOOKUP(S2154,Jahresfaktoren!$A$28:$B$29,2,),0)</f>
        <v>0</v>
      </c>
      <c r="Y2154" s="175">
        <f>IF(T2154&gt;0,VLOOKUP(T2154,Jahresfaktoren!$A$28:$B$29,2,),0)</f>
        <v>0</v>
      </c>
      <c r="Z2154" s="175">
        <f>IF(U2154&gt;0,VLOOKUP(U2154,Jahresfaktoren!$A$32:$B$33,2,),)</f>
        <v>0</v>
      </c>
      <c r="AA2154" s="177" t="str">
        <f t="shared" si="984"/>
        <v/>
      </c>
      <c r="AB2154" s="177" t="str">
        <f t="shared" si="985"/>
        <v/>
      </c>
      <c r="AC2154" s="177" t="str">
        <f t="shared" si="986"/>
        <v/>
      </c>
      <c r="AD2154" s="177" t="str">
        <f t="shared" si="987"/>
        <v/>
      </c>
      <c r="AE2154" s="177" t="str">
        <f t="shared" si="988"/>
        <v/>
      </c>
      <c r="AF2154" s="178">
        <f>IF(Q2154&gt;0,VLOOKUP(H2154,Leistungszahlen!$A$11:$C$158,3,),0)</f>
        <v>0</v>
      </c>
      <c r="AG2154" s="178">
        <f>IF(R2154&gt;0,VLOOKUP(H2154,Leistungszahlen!$A$11:$F$158,6,),IF(T2154&gt;0,VLOOKUP(H2154,Leistungszahlen!$A$11:$F$158,6,),0))</f>
        <v>0</v>
      </c>
      <c r="AH2154" s="179">
        <f t="shared" si="995"/>
        <v>0</v>
      </c>
      <c r="AI2154" s="179">
        <f t="shared" si="996"/>
        <v>0</v>
      </c>
      <c r="AJ2154" s="179">
        <f t="shared" si="997"/>
        <v>0</v>
      </c>
      <c r="AK2154" s="179">
        <f t="shared" si="998"/>
        <v>0</v>
      </c>
      <c r="AL2154" s="179">
        <f t="shared" si="999"/>
        <v>0</v>
      </c>
      <c r="AM2154" s="180" t="str">
        <f>IF(L2154=1,Stundensätze!$D$13,IF(L2154=2,Stundensätze!$D$17,IF(L2154=4,Stundensätze!$D$21,"")))</f>
        <v/>
      </c>
      <c r="AN2154" s="180" t="str">
        <f>IF(L2154=1,Stundensätze!$D$15,IF(L2154=2,Stundensätze!$D$19,IF(L2154=4,Stundensätze!$D$23,"")))</f>
        <v/>
      </c>
      <c r="AO2154" s="180">
        <f t="shared" si="989"/>
        <v>0</v>
      </c>
      <c r="AP2154" s="180">
        <f t="shared" si="990"/>
        <v>0</v>
      </c>
      <c r="AQ2154" s="192" t="str">
        <f t="shared" si="991"/>
        <v/>
      </c>
      <c r="AR2154" s="192" t="str">
        <f t="shared" si="992"/>
        <v/>
      </c>
      <c r="AS2154" s="193">
        <f t="shared" si="993"/>
        <v>0</v>
      </c>
      <c r="AT2154" s="258">
        <f>IF(K2154=0,0,VLOOKUP(K2154,Kostenstellen!A:B,2,FALSE))</f>
        <v>0</v>
      </c>
      <c r="AU2154" s="68" t="str">
        <f t="shared" si="975"/>
        <v/>
      </c>
      <c r="AV2154" s="68" t="str">
        <f t="shared" si="976"/>
        <v/>
      </c>
      <c r="AW2154" s="68">
        <f>IF(AF2154=0,0,VLOOKUP($H2154,Leistungszahlen!$A$11:$H$158,4,FALSE))</f>
        <v>0</v>
      </c>
      <c r="AX2154" s="68">
        <f>IF(AF2154=0,0,VLOOKUP($H2154,Leistungszahlen!$A$11:$H$158,5,FALSE))</f>
        <v>0</v>
      </c>
      <c r="AY2154" s="68">
        <f>IF(AG2154=0,0,VLOOKUP($H2154,Leistungszahlen!$A$11:$H$158,6,FALSE))</f>
        <v>0</v>
      </c>
      <c r="AZ2154" s="68">
        <f t="shared" si="977"/>
        <v>0</v>
      </c>
      <c r="BA2154" s="68">
        <f t="shared" si="978"/>
        <v>0</v>
      </c>
      <c r="BC2154" s="68">
        <f t="shared" si="994"/>
        <v>0</v>
      </c>
      <c r="BD2154" s="285"/>
    </row>
    <row r="2155" spans="1:56" s="68" customFormat="1">
      <c r="A2155" s="200"/>
      <c r="B2155" s="200"/>
      <c r="C2155" s="200"/>
      <c r="D2155" s="200"/>
      <c r="E2155" s="200"/>
      <c r="F2155" s="200"/>
      <c r="G2155" s="200"/>
      <c r="H2155" s="201"/>
      <c r="I2155" s="202"/>
      <c r="J2155" s="200"/>
      <c r="K2155" s="176"/>
      <c r="L2155" s="176"/>
      <c r="M2155" s="176"/>
      <c r="N2155" s="286"/>
      <c r="O2155" s="286"/>
      <c r="P2155" s="176"/>
      <c r="Q2155" s="203">
        <f t="shared" si="970"/>
        <v>0</v>
      </c>
      <c r="R2155" s="203">
        <f t="shared" si="971"/>
        <v>0</v>
      </c>
      <c r="S2155" s="203">
        <f t="shared" si="972"/>
        <v>0</v>
      </c>
      <c r="T2155" s="203">
        <f t="shared" si="973"/>
        <v>0</v>
      </c>
      <c r="U2155" s="203">
        <f t="shared" si="974"/>
        <v>0</v>
      </c>
      <c r="V2155" s="175">
        <f>IF(Q2155&gt;0,VLOOKUP(Q2155,Jahresfaktoren!$A$11:$B$24,2,),0)</f>
        <v>0</v>
      </c>
      <c r="W2155" s="175">
        <f>IF(R2155&gt;0,VLOOKUP(R2155,Jahresfaktoren!$D$11:$E$24,2,),0)</f>
        <v>0</v>
      </c>
      <c r="X2155" s="175">
        <f>IF(S2155&gt;0,VLOOKUP(S2155,Jahresfaktoren!$A$28:$B$29,2,),0)</f>
        <v>0</v>
      </c>
      <c r="Y2155" s="175">
        <f>IF(T2155&gt;0,VLOOKUP(T2155,Jahresfaktoren!$A$28:$B$29,2,),0)</f>
        <v>0</v>
      </c>
      <c r="Z2155" s="175">
        <f>IF(U2155&gt;0,VLOOKUP(U2155,Jahresfaktoren!$A$32:$B$33,2,),)</f>
        <v>0</v>
      </c>
      <c r="AA2155" s="177" t="str">
        <f t="shared" si="984"/>
        <v/>
      </c>
      <c r="AB2155" s="177" t="str">
        <f t="shared" si="985"/>
        <v/>
      </c>
      <c r="AC2155" s="177" t="str">
        <f t="shared" si="986"/>
        <v/>
      </c>
      <c r="AD2155" s="177" t="str">
        <f t="shared" si="987"/>
        <v/>
      </c>
      <c r="AE2155" s="177" t="str">
        <f t="shared" si="988"/>
        <v/>
      </c>
      <c r="AF2155" s="178">
        <f>IF(Q2155&gt;0,VLOOKUP(H2155,Leistungszahlen!$A$11:$C$158,3,),0)</f>
        <v>0</v>
      </c>
      <c r="AG2155" s="178">
        <f>IF(R2155&gt;0,VLOOKUP(H2155,Leistungszahlen!$A$11:$F$158,6,),IF(T2155&gt;0,VLOOKUP(H2155,Leistungszahlen!$A$11:$F$158,6,),0))</f>
        <v>0</v>
      </c>
      <c r="AH2155" s="179">
        <f t="shared" si="995"/>
        <v>0</v>
      </c>
      <c r="AI2155" s="179">
        <f t="shared" si="996"/>
        <v>0</v>
      </c>
      <c r="AJ2155" s="179">
        <f t="shared" si="997"/>
        <v>0</v>
      </c>
      <c r="AK2155" s="179">
        <f t="shared" si="998"/>
        <v>0</v>
      </c>
      <c r="AL2155" s="179">
        <f t="shared" si="999"/>
        <v>0</v>
      </c>
      <c r="AM2155" s="180" t="str">
        <f>IF(L2155=1,Stundensätze!$D$13,IF(L2155=2,Stundensätze!$D$17,IF(L2155=4,Stundensätze!$D$21,"")))</f>
        <v/>
      </c>
      <c r="AN2155" s="180" t="str">
        <f>IF(L2155=1,Stundensätze!$D$15,IF(L2155=2,Stundensätze!$D$19,IF(L2155=4,Stundensätze!$D$23,"")))</f>
        <v/>
      </c>
      <c r="AO2155" s="180">
        <f t="shared" si="989"/>
        <v>0</v>
      </c>
      <c r="AP2155" s="180">
        <f t="shared" si="990"/>
        <v>0</v>
      </c>
      <c r="AQ2155" s="192" t="str">
        <f t="shared" si="991"/>
        <v/>
      </c>
      <c r="AR2155" s="192" t="str">
        <f t="shared" si="992"/>
        <v/>
      </c>
      <c r="AS2155" s="193">
        <f t="shared" si="993"/>
        <v>0</v>
      </c>
      <c r="AT2155" s="258">
        <f>IF(K2155=0,0,VLOOKUP(K2155,Kostenstellen!A:B,2,FALSE))</f>
        <v>0</v>
      </c>
      <c r="AU2155" s="68" t="str">
        <f t="shared" si="975"/>
        <v/>
      </c>
      <c r="AV2155" s="68" t="str">
        <f t="shared" si="976"/>
        <v/>
      </c>
      <c r="AW2155" s="68">
        <f>IF(AF2155=0,0,VLOOKUP($H2155,Leistungszahlen!$A$11:$H$158,4,FALSE))</f>
        <v>0</v>
      </c>
      <c r="AX2155" s="68">
        <f>IF(AF2155=0,0,VLOOKUP($H2155,Leistungszahlen!$A$11:$H$158,5,FALSE))</f>
        <v>0</v>
      </c>
      <c r="AY2155" s="68">
        <f>IF(AG2155=0,0,VLOOKUP($H2155,Leistungszahlen!$A$11:$H$158,6,FALSE))</f>
        <v>0</v>
      </c>
      <c r="AZ2155" s="68">
        <f t="shared" si="977"/>
        <v>0</v>
      </c>
      <c r="BA2155" s="68">
        <f t="shared" si="978"/>
        <v>0</v>
      </c>
      <c r="BC2155" s="68">
        <f t="shared" si="994"/>
        <v>0</v>
      </c>
      <c r="BD2155" s="285"/>
    </row>
    <row r="2156" spans="1:56" s="68" customFormat="1">
      <c r="A2156" s="200"/>
      <c r="B2156" s="200"/>
      <c r="C2156" s="200"/>
      <c r="D2156" s="200"/>
      <c r="E2156" s="200"/>
      <c r="F2156" s="200"/>
      <c r="G2156" s="200"/>
      <c r="H2156" s="201"/>
      <c r="I2156" s="202"/>
      <c r="J2156" s="200"/>
      <c r="K2156" s="176"/>
      <c r="L2156" s="176"/>
      <c r="M2156" s="176"/>
      <c r="N2156" s="286"/>
      <c r="O2156" s="286"/>
      <c r="P2156" s="176"/>
      <c r="Q2156" s="203">
        <f t="shared" si="970"/>
        <v>0</v>
      </c>
      <c r="R2156" s="203">
        <f t="shared" si="971"/>
        <v>0</v>
      </c>
      <c r="S2156" s="203">
        <f t="shared" si="972"/>
        <v>0</v>
      </c>
      <c r="T2156" s="203">
        <f t="shared" si="973"/>
        <v>0</v>
      </c>
      <c r="U2156" s="203">
        <f t="shared" si="974"/>
        <v>0</v>
      </c>
      <c r="V2156" s="175">
        <f>IF(Q2156&gt;0,VLOOKUP(Q2156,Jahresfaktoren!$A$11:$B$24,2,),0)</f>
        <v>0</v>
      </c>
      <c r="W2156" s="175">
        <f>IF(R2156&gt;0,VLOOKUP(R2156,Jahresfaktoren!$D$11:$E$24,2,),0)</f>
        <v>0</v>
      </c>
      <c r="X2156" s="175">
        <f>IF(S2156&gt;0,VLOOKUP(S2156,Jahresfaktoren!$A$28:$B$29,2,),0)</f>
        <v>0</v>
      </c>
      <c r="Y2156" s="175">
        <f>IF(T2156&gt;0,VLOOKUP(T2156,Jahresfaktoren!$A$28:$B$29,2,),0)</f>
        <v>0</v>
      </c>
      <c r="Z2156" s="175">
        <f>IF(U2156&gt;0,VLOOKUP(U2156,Jahresfaktoren!$A$32:$B$33,2,),)</f>
        <v>0</v>
      </c>
      <c r="AA2156" s="177" t="str">
        <f t="shared" si="984"/>
        <v/>
      </c>
      <c r="AB2156" s="177" t="str">
        <f t="shared" si="985"/>
        <v/>
      </c>
      <c r="AC2156" s="177" t="str">
        <f t="shared" si="986"/>
        <v/>
      </c>
      <c r="AD2156" s="177" t="str">
        <f t="shared" si="987"/>
        <v/>
      </c>
      <c r="AE2156" s="177" t="str">
        <f t="shared" si="988"/>
        <v/>
      </c>
      <c r="AF2156" s="178">
        <f>IF(Q2156&gt;0,VLOOKUP(H2156,Leistungszahlen!$A$11:$C$158,3,),0)</f>
        <v>0</v>
      </c>
      <c r="AG2156" s="178">
        <f>IF(R2156&gt;0,VLOOKUP(H2156,Leistungszahlen!$A$11:$F$158,6,),IF(T2156&gt;0,VLOOKUP(H2156,Leistungszahlen!$A$11:$F$158,6,),0))</f>
        <v>0</v>
      </c>
      <c r="AH2156" s="179">
        <f t="shared" si="995"/>
        <v>0</v>
      </c>
      <c r="AI2156" s="179">
        <f t="shared" si="996"/>
        <v>0</v>
      </c>
      <c r="AJ2156" s="179">
        <f t="shared" si="997"/>
        <v>0</v>
      </c>
      <c r="AK2156" s="179">
        <f t="shared" si="998"/>
        <v>0</v>
      </c>
      <c r="AL2156" s="179">
        <f t="shared" si="999"/>
        <v>0</v>
      </c>
      <c r="AM2156" s="180" t="str">
        <f>IF(L2156=1,Stundensätze!$D$13,IF(L2156=2,Stundensätze!$D$17,IF(L2156=4,Stundensätze!$D$21,"")))</f>
        <v/>
      </c>
      <c r="AN2156" s="180" t="str">
        <f>IF(L2156=1,Stundensätze!$D$15,IF(L2156=2,Stundensätze!$D$19,IF(L2156=4,Stundensätze!$D$23,"")))</f>
        <v/>
      </c>
      <c r="AO2156" s="180">
        <f t="shared" si="989"/>
        <v>0</v>
      </c>
      <c r="AP2156" s="180">
        <f t="shared" si="990"/>
        <v>0</v>
      </c>
      <c r="AQ2156" s="192" t="str">
        <f t="shared" si="991"/>
        <v/>
      </c>
      <c r="AR2156" s="192" t="str">
        <f t="shared" si="992"/>
        <v/>
      </c>
      <c r="AS2156" s="193">
        <f t="shared" si="993"/>
        <v>0</v>
      </c>
      <c r="AT2156" s="258">
        <f>IF(K2156=0,0,VLOOKUP(K2156,Kostenstellen!A:B,2,FALSE))</f>
        <v>0</v>
      </c>
      <c r="AU2156" s="68" t="str">
        <f t="shared" si="975"/>
        <v/>
      </c>
      <c r="AV2156" s="68" t="str">
        <f t="shared" si="976"/>
        <v/>
      </c>
      <c r="AW2156" s="68">
        <f>IF(AF2156=0,0,VLOOKUP($H2156,Leistungszahlen!$A$11:$H$158,4,FALSE))</f>
        <v>0</v>
      </c>
      <c r="AX2156" s="68">
        <f>IF(AF2156=0,0,VLOOKUP($H2156,Leistungszahlen!$A$11:$H$158,5,FALSE))</f>
        <v>0</v>
      </c>
      <c r="AY2156" s="68">
        <f>IF(AG2156=0,0,VLOOKUP($H2156,Leistungszahlen!$A$11:$H$158,6,FALSE))</f>
        <v>0</v>
      </c>
      <c r="AZ2156" s="68">
        <f t="shared" si="977"/>
        <v>0</v>
      </c>
      <c r="BA2156" s="68">
        <f t="shared" si="978"/>
        <v>0</v>
      </c>
      <c r="BC2156" s="68">
        <f t="shared" si="994"/>
        <v>0</v>
      </c>
      <c r="BD2156" s="285"/>
    </row>
    <row r="2157" spans="1:56" s="68" customFormat="1">
      <c r="A2157" s="200"/>
      <c r="B2157" s="200"/>
      <c r="C2157" s="200"/>
      <c r="D2157" s="200"/>
      <c r="E2157" s="200"/>
      <c r="F2157" s="200"/>
      <c r="G2157" s="200"/>
      <c r="H2157" s="201"/>
      <c r="I2157" s="202"/>
      <c r="J2157" s="200"/>
      <c r="K2157" s="176"/>
      <c r="L2157" s="176"/>
      <c r="M2157" s="176"/>
      <c r="N2157" s="286"/>
      <c r="O2157" s="286"/>
      <c r="P2157" s="176"/>
      <c r="Q2157" s="203">
        <f t="shared" si="970"/>
        <v>0</v>
      </c>
      <c r="R2157" s="203">
        <f t="shared" si="971"/>
        <v>0</v>
      </c>
      <c r="S2157" s="203">
        <f t="shared" si="972"/>
        <v>0</v>
      </c>
      <c r="T2157" s="203">
        <f t="shared" si="973"/>
        <v>0</v>
      </c>
      <c r="U2157" s="203">
        <f t="shared" si="974"/>
        <v>0</v>
      </c>
      <c r="V2157" s="175">
        <f>IF(Q2157&gt;0,VLOOKUP(Q2157,Jahresfaktoren!$A$11:$B$24,2,),0)</f>
        <v>0</v>
      </c>
      <c r="W2157" s="175">
        <f>IF(R2157&gt;0,VLOOKUP(R2157,Jahresfaktoren!$D$11:$E$24,2,),0)</f>
        <v>0</v>
      </c>
      <c r="X2157" s="175">
        <f>IF(S2157&gt;0,VLOOKUP(S2157,Jahresfaktoren!$A$28:$B$29,2,),0)</f>
        <v>0</v>
      </c>
      <c r="Y2157" s="175">
        <f>IF(T2157&gt;0,VLOOKUP(T2157,Jahresfaktoren!$A$28:$B$29,2,),0)</f>
        <v>0</v>
      </c>
      <c r="Z2157" s="175">
        <f>IF(U2157&gt;0,VLOOKUP(U2157,Jahresfaktoren!$A$32:$B$33,2,),)</f>
        <v>0</v>
      </c>
      <c r="AA2157" s="177" t="str">
        <f t="shared" si="984"/>
        <v/>
      </c>
      <c r="AB2157" s="177" t="str">
        <f t="shared" si="985"/>
        <v/>
      </c>
      <c r="AC2157" s="177" t="str">
        <f t="shared" si="986"/>
        <v/>
      </c>
      <c r="AD2157" s="177" t="str">
        <f t="shared" si="987"/>
        <v/>
      </c>
      <c r="AE2157" s="177" t="str">
        <f t="shared" si="988"/>
        <v/>
      </c>
      <c r="AF2157" s="178">
        <f>IF(Q2157&gt;0,VLOOKUP(H2157,Leistungszahlen!$A$11:$C$158,3,),0)</f>
        <v>0</v>
      </c>
      <c r="AG2157" s="178">
        <f>IF(R2157&gt;0,VLOOKUP(H2157,Leistungszahlen!$A$11:$F$158,6,),IF(T2157&gt;0,VLOOKUP(H2157,Leistungszahlen!$A$11:$F$158,6,),0))</f>
        <v>0</v>
      </c>
      <c r="AH2157" s="179">
        <f t="shared" si="995"/>
        <v>0</v>
      </c>
      <c r="AI2157" s="179">
        <f t="shared" si="996"/>
        <v>0</v>
      </c>
      <c r="AJ2157" s="179">
        <f t="shared" si="997"/>
        <v>0</v>
      </c>
      <c r="AK2157" s="179">
        <f t="shared" si="998"/>
        <v>0</v>
      </c>
      <c r="AL2157" s="179">
        <f t="shared" si="999"/>
        <v>0</v>
      </c>
      <c r="AM2157" s="180" t="str">
        <f>IF(L2157=1,Stundensätze!$D$13,IF(L2157=2,Stundensätze!$D$17,IF(L2157=4,Stundensätze!$D$21,"")))</f>
        <v/>
      </c>
      <c r="AN2157" s="180" t="str">
        <f>IF(L2157=1,Stundensätze!$D$15,IF(L2157=2,Stundensätze!$D$19,IF(L2157=4,Stundensätze!$D$23,"")))</f>
        <v/>
      </c>
      <c r="AO2157" s="180">
        <f t="shared" si="989"/>
        <v>0</v>
      </c>
      <c r="AP2157" s="180">
        <f t="shared" si="990"/>
        <v>0</v>
      </c>
      <c r="AQ2157" s="192" t="str">
        <f t="shared" si="991"/>
        <v/>
      </c>
      <c r="AR2157" s="192" t="str">
        <f t="shared" si="992"/>
        <v/>
      </c>
      <c r="AS2157" s="193">
        <f t="shared" si="993"/>
        <v>0</v>
      </c>
      <c r="AT2157" s="258">
        <f>IF(K2157=0,0,VLOOKUP(K2157,Kostenstellen!A:B,2,FALSE))</f>
        <v>0</v>
      </c>
      <c r="AU2157" s="68" t="str">
        <f t="shared" si="975"/>
        <v/>
      </c>
      <c r="AV2157" s="68" t="str">
        <f t="shared" si="976"/>
        <v/>
      </c>
      <c r="AW2157" s="68">
        <f>IF(AF2157=0,0,VLOOKUP($H2157,Leistungszahlen!$A$11:$H$158,4,FALSE))</f>
        <v>0</v>
      </c>
      <c r="AX2157" s="68">
        <f>IF(AF2157=0,0,VLOOKUP($H2157,Leistungszahlen!$A$11:$H$158,5,FALSE))</f>
        <v>0</v>
      </c>
      <c r="AY2157" s="68">
        <f>IF(AG2157=0,0,VLOOKUP($H2157,Leistungszahlen!$A$11:$H$158,6,FALSE))</f>
        <v>0</v>
      </c>
      <c r="AZ2157" s="68">
        <f t="shared" si="977"/>
        <v>0</v>
      </c>
      <c r="BA2157" s="68">
        <f t="shared" si="978"/>
        <v>0</v>
      </c>
      <c r="BC2157" s="68">
        <f t="shared" si="994"/>
        <v>0</v>
      </c>
      <c r="BD2157" s="285"/>
    </row>
    <row r="2158" spans="1:56" s="68" customFormat="1">
      <c r="A2158" s="200"/>
      <c r="B2158" s="200"/>
      <c r="C2158" s="200"/>
      <c r="D2158" s="200"/>
      <c r="E2158" s="200"/>
      <c r="F2158" s="200"/>
      <c r="G2158" s="200"/>
      <c r="H2158" s="201"/>
      <c r="I2158" s="202"/>
      <c r="J2158" s="200"/>
      <c r="K2158" s="176"/>
      <c r="L2158" s="176"/>
      <c r="M2158" s="176"/>
      <c r="N2158" s="286"/>
      <c r="O2158" s="286"/>
      <c r="P2158" s="176"/>
      <c r="Q2158" s="203">
        <f t="shared" si="970"/>
        <v>0</v>
      </c>
      <c r="R2158" s="203">
        <f t="shared" si="971"/>
        <v>0</v>
      </c>
      <c r="S2158" s="203">
        <f t="shared" si="972"/>
        <v>0</v>
      </c>
      <c r="T2158" s="203">
        <f t="shared" si="973"/>
        <v>0</v>
      </c>
      <c r="U2158" s="203">
        <f t="shared" si="974"/>
        <v>0</v>
      </c>
      <c r="V2158" s="175">
        <f>IF(Q2158&gt;0,VLOOKUP(Q2158,Jahresfaktoren!$A$11:$B$24,2,),0)</f>
        <v>0</v>
      </c>
      <c r="W2158" s="175">
        <f>IF(R2158&gt;0,VLOOKUP(R2158,Jahresfaktoren!$D$11:$E$24,2,),0)</f>
        <v>0</v>
      </c>
      <c r="X2158" s="175">
        <f>IF(S2158&gt;0,VLOOKUP(S2158,Jahresfaktoren!$A$28:$B$29,2,),0)</f>
        <v>0</v>
      </c>
      <c r="Y2158" s="175">
        <f>IF(T2158&gt;0,VLOOKUP(T2158,Jahresfaktoren!$A$28:$B$29,2,),0)</f>
        <v>0</v>
      </c>
      <c r="Z2158" s="175">
        <f>IF(U2158&gt;0,VLOOKUP(U2158,Jahresfaktoren!$A$32:$B$33,2,),)</f>
        <v>0</v>
      </c>
      <c r="AA2158" s="177" t="str">
        <f t="shared" si="984"/>
        <v/>
      </c>
      <c r="AB2158" s="177" t="str">
        <f t="shared" si="985"/>
        <v/>
      </c>
      <c r="AC2158" s="177" t="str">
        <f t="shared" si="986"/>
        <v/>
      </c>
      <c r="AD2158" s="177" t="str">
        <f t="shared" si="987"/>
        <v/>
      </c>
      <c r="AE2158" s="177" t="str">
        <f t="shared" si="988"/>
        <v/>
      </c>
      <c r="AF2158" s="178">
        <f>IF(Q2158&gt;0,VLOOKUP(H2158,Leistungszahlen!$A$11:$C$158,3,),0)</f>
        <v>0</v>
      </c>
      <c r="AG2158" s="178">
        <f>IF(R2158&gt;0,VLOOKUP(H2158,Leistungszahlen!$A$11:$F$158,6,),IF(T2158&gt;0,VLOOKUP(H2158,Leistungszahlen!$A$11:$F$158,6,),0))</f>
        <v>0</v>
      </c>
      <c r="AH2158" s="179">
        <f t="shared" si="995"/>
        <v>0</v>
      </c>
      <c r="AI2158" s="179">
        <f t="shared" si="996"/>
        <v>0</v>
      </c>
      <c r="AJ2158" s="179">
        <f t="shared" si="997"/>
        <v>0</v>
      </c>
      <c r="AK2158" s="179">
        <f t="shared" si="998"/>
        <v>0</v>
      </c>
      <c r="AL2158" s="179">
        <f t="shared" si="999"/>
        <v>0</v>
      </c>
      <c r="AM2158" s="180" t="str">
        <f>IF(L2158=1,Stundensätze!$D$13,IF(L2158=2,Stundensätze!$D$17,IF(L2158=4,Stundensätze!$D$21,"")))</f>
        <v/>
      </c>
      <c r="AN2158" s="180" t="str">
        <f>IF(L2158=1,Stundensätze!$D$15,IF(L2158=2,Stundensätze!$D$19,IF(L2158=4,Stundensätze!$D$23,"")))</f>
        <v/>
      </c>
      <c r="AO2158" s="180">
        <f t="shared" si="989"/>
        <v>0</v>
      </c>
      <c r="AP2158" s="180">
        <f t="shared" si="990"/>
        <v>0</v>
      </c>
      <c r="AQ2158" s="192" t="str">
        <f t="shared" si="991"/>
        <v/>
      </c>
      <c r="AR2158" s="192" t="str">
        <f t="shared" si="992"/>
        <v/>
      </c>
      <c r="AS2158" s="193">
        <f t="shared" si="993"/>
        <v>0</v>
      </c>
      <c r="AT2158" s="258">
        <f>IF(K2158=0,0,VLOOKUP(K2158,Kostenstellen!A:B,2,FALSE))</f>
        <v>0</v>
      </c>
      <c r="AU2158" s="68" t="str">
        <f t="shared" si="975"/>
        <v/>
      </c>
      <c r="AV2158" s="68" t="str">
        <f t="shared" si="976"/>
        <v/>
      </c>
      <c r="AW2158" s="68">
        <f>IF(AF2158=0,0,VLOOKUP($H2158,Leistungszahlen!$A$11:$H$158,4,FALSE))</f>
        <v>0</v>
      </c>
      <c r="AX2158" s="68">
        <f>IF(AF2158=0,0,VLOOKUP($H2158,Leistungszahlen!$A$11:$H$158,5,FALSE))</f>
        <v>0</v>
      </c>
      <c r="AY2158" s="68">
        <f>IF(AG2158=0,0,VLOOKUP($H2158,Leistungszahlen!$A$11:$H$158,6,FALSE))</f>
        <v>0</v>
      </c>
      <c r="AZ2158" s="68">
        <f t="shared" si="977"/>
        <v>0</v>
      </c>
      <c r="BA2158" s="68">
        <f t="shared" si="978"/>
        <v>0</v>
      </c>
      <c r="BC2158" s="68">
        <f t="shared" si="994"/>
        <v>0</v>
      </c>
      <c r="BD2158" s="285"/>
    </row>
    <row r="2159" spans="1:56" s="68" customFormat="1">
      <c r="A2159" s="200"/>
      <c r="B2159" s="200"/>
      <c r="C2159" s="200"/>
      <c r="D2159" s="200"/>
      <c r="E2159" s="200"/>
      <c r="F2159" s="200"/>
      <c r="G2159" s="200"/>
      <c r="H2159" s="201"/>
      <c r="I2159" s="202"/>
      <c r="J2159" s="200"/>
      <c r="K2159" s="176"/>
      <c r="L2159" s="176"/>
      <c r="M2159" s="176"/>
      <c r="N2159" s="286"/>
      <c r="O2159" s="286"/>
      <c r="P2159" s="176"/>
      <c r="Q2159" s="203">
        <f t="shared" si="970"/>
        <v>0</v>
      </c>
      <c r="R2159" s="203">
        <f t="shared" si="971"/>
        <v>0</v>
      </c>
      <c r="S2159" s="203">
        <f t="shared" si="972"/>
        <v>0</v>
      </c>
      <c r="T2159" s="203">
        <f t="shared" si="973"/>
        <v>0</v>
      </c>
      <c r="U2159" s="203">
        <f t="shared" si="974"/>
        <v>0</v>
      </c>
      <c r="V2159" s="175">
        <f>IF(Q2159&gt;0,VLOOKUP(Q2159,Jahresfaktoren!$A$11:$B$24,2,),0)</f>
        <v>0</v>
      </c>
      <c r="W2159" s="175">
        <f>IF(R2159&gt;0,VLOOKUP(R2159,Jahresfaktoren!$D$11:$E$24,2,),0)</f>
        <v>0</v>
      </c>
      <c r="X2159" s="175">
        <f>IF(S2159&gt;0,VLOOKUP(S2159,Jahresfaktoren!$A$28:$B$29,2,),0)</f>
        <v>0</v>
      </c>
      <c r="Y2159" s="175">
        <f>IF(T2159&gt;0,VLOOKUP(T2159,Jahresfaktoren!$A$28:$B$29,2,),0)</f>
        <v>0</v>
      </c>
      <c r="Z2159" s="175">
        <f>IF(U2159&gt;0,VLOOKUP(U2159,Jahresfaktoren!$A$32:$B$33,2,),)</f>
        <v>0</v>
      </c>
      <c r="AA2159" s="177" t="str">
        <f t="shared" si="984"/>
        <v/>
      </c>
      <c r="AB2159" s="177" t="str">
        <f t="shared" si="985"/>
        <v/>
      </c>
      <c r="AC2159" s="177" t="str">
        <f t="shared" si="986"/>
        <v/>
      </c>
      <c r="AD2159" s="177" t="str">
        <f t="shared" si="987"/>
        <v/>
      </c>
      <c r="AE2159" s="177" t="str">
        <f t="shared" si="988"/>
        <v/>
      </c>
      <c r="AF2159" s="178">
        <f>IF(Q2159&gt;0,VLOOKUP(H2159,Leistungszahlen!$A$11:$C$158,3,),0)</f>
        <v>0</v>
      </c>
      <c r="AG2159" s="178">
        <f>IF(R2159&gt;0,VLOOKUP(H2159,Leistungszahlen!$A$11:$F$158,6,),IF(T2159&gt;0,VLOOKUP(H2159,Leistungszahlen!$A$11:$F$158,6,),0))</f>
        <v>0</v>
      </c>
      <c r="AH2159" s="179">
        <f t="shared" si="995"/>
        <v>0</v>
      </c>
      <c r="AI2159" s="179">
        <f t="shared" si="996"/>
        <v>0</v>
      </c>
      <c r="AJ2159" s="179">
        <f t="shared" si="997"/>
        <v>0</v>
      </c>
      <c r="AK2159" s="179">
        <f t="shared" si="998"/>
        <v>0</v>
      </c>
      <c r="AL2159" s="179">
        <f t="shared" si="999"/>
        <v>0</v>
      </c>
      <c r="AM2159" s="180" t="str">
        <f>IF(L2159=1,Stundensätze!$D$13,IF(L2159=2,Stundensätze!$D$17,IF(L2159=4,Stundensätze!$D$21,"")))</f>
        <v/>
      </c>
      <c r="AN2159" s="180" t="str">
        <f>IF(L2159=1,Stundensätze!$D$15,IF(L2159=2,Stundensätze!$D$19,IF(L2159=4,Stundensätze!$D$23,"")))</f>
        <v/>
      </c>
      <c r="AO2159" s="180">
        <f t="shared" si="989"/>
        <v>0</v>
      </c>
      <c r="AP2159" s="180">
        <f t="shared" si="990"/>
        <v>0</v>
      </c>
      <c r="AQ2159" s="192" t="str">
        <f t="shared" si="991"/>
        <v/>
      </c>
      <c r="AR2159" s="192" t="str">
        <f t="shared" si="992"/>
        <v/>
      </c>
      <c r="AS2159" s="193">
        <f t="shared" si="993"/>
        <v>0</v>
      </c>
      <c r="AT2159" s="258">
        <f>IF(K2159=0,0,VLOOKUP(K2159,Kostenstellen!A:B,2,FALSE))</f>
        <v>0</v>
      </c>
      <c r="AU2159" s="68" t="str">
        <f t="shared" si="975"/>
        <v/>
      </c>
      <c r="AV2159" s="68" t="str">
        <f t="shared" si="976"/>
        <v/>
      </c>
      <c r="AW2159" s="68">
        <f>IF(AF2159=0,0,VLOOKUP($H2159,Leistungszahlen!$A$11:$H$158,4,FALSE))</f>
        <v>0</v>
      </c>
      <c r="AX2159" s="68">
        <f>IF(AF2159=0,0,VLOOKUP($H2159,Leistungszahlen!$A$11:$H$158,5,FALSE))</f>
        <v>0</v>
      </c>
      <c r="AY2159" s="68">
        <f>IF(AG2159=0,0,VLOOKUP($H2159,Leistungszahlen!$A$11:$H$158,6,FALSE))</f>
        <v>0</v>
      </c>
      <c r="AZ2159" s="68">
        <f t="shared" si="977"/>
        <v>0</v>
      </c>
      <c r="BA2159" s="68">
        <f t="shared" si="978"/>
        <v>0</v>
      </c>
      <c r="BC2159" s="68">
        <f t="shared" si="994"/>
        <v>0</v>
      </c>
      <c r="BD2159" s="285"/>
    </row>
    <row r="2160" spans="1:56" s="68" customFormat="1">
      <c r="A2160" s="200"/>
      <c r="B2160" s="200"/>
      <c r="C2160" s="200"/>
      <c r="D2160" s="200"/>
      <c r="E2160" s="200"/>
      <c r="F2160" s="200"/>
      <c r="G2160" s="200"/>
      <c r="H2160" s="201"/>
      <c r="I2160" s="202"/>
      <c r="J2160" s="200"/>
      <c r="K2160" s="176"/>
      <c r="L2160" s="176"/>
      <c r="M2160" s="176"/>
      <c r="N2160" s="286"/>
      <c r="O2160" s="286"/>
      <c r="P2160" s="176"/>
      <c r="Q2160" s="203">
        <f t="shared" si="970"/>
        <v>0</v>
      </c>
      <c r="R2160" s="203">
        <f t="shared" si="971"/>
        <v>0</v>
      </c>
      <c r="S2160" s="203">
        <f t="shared" si="972"/>
        <v>0</v>
      </c>
      <c r="T2160" s="203">
        <f t="shared" si="973"/>
        <v>0</v>
      </c>
      <c r="U2160" s="203">
        <f t="shared" si="974"/>
        <v>0</v>
      </c>
      <c r="V2160" s="175">
        <f>IF(Q2160&gt;0,VLOOKUP(Q2160,Jahresfaktoren!$A$11:$B$24,2,),0)</f>
        <v>0</v>
      </c>
      <c r="W2160" s="175">
        <f>IF(R2160&gt;0,VLOOKUP(R2160,Jahresfaktoren!$D$11:$E$24,2,),0)</f>
        <v>0</v>
      </c>
      <c r="X2160" s="175">
        <f>IF(S2160&gt;0,VLOOKUP(S2160,Jahresfaktoren!$A$28:$B$29,2,),0)</f>
        <v>0</v>
      </c>
      <c r="Y2160" s="175">
        <f>IF(T2160&gt;0,VLOOKUP(T2160,Jahresfaktoren!$A$28:$B$29,2,),0)</f>
        <v>0</v>
      </c>
      <c r="Z2160" s="175">
        <f>IF(U2160&gt;0,VLOOKUP(U2160,Jahresfaktoren!$A$32:$B$33,2,),)</f>
        <v>0</v>
      </c>
      <c r="AA2160" s="177" t="str">
        <f t="shared" si="984"/>
        <v/>
      </c>
      <c r="AB2160" s="177" t="str">
        <f t="shared" si="985"/>
        <v/>
      </c>
      <c r="AC2160" s="177" t="str">
        <f t="shared" si="986"/>
        <v/>
      </c>
      <c r="AD2160" s="177" t="str">
        <f t="shared" si="987"/>
        <v/>
      </c>
      <c r="AE2160" s="177" t="str">
        <f t="shared" si="988"/>
        <v/>
      </c>
      <c r="AF2160" s="178">
        <f>IF(Q2160&gt;0,VLOOKUP(H2160,Leistungszahlen!$A$11:$C$158,3,),0)</f>
        <v>0</v>
      </c>
      <c r="AG2160" s="178">
        <f>IF(R2160&gt;0,VLOOKUP(H2160,Leistungszahlen!$A$11:$F$158,6,),IF(T2160&gt;0,VLOOKUP(H2160,Leistungszahlen!$A$11:$F$158,6,),0))</f>
        <v>0</v>
      </c>
      <c r="AH2160" s="179">
        <f t="shared" si="995"/>
        <v>0</v>
      </c>
      <c r="AI2160" s="179">
        <f t="shared" si="996"/>
        <v>0</v>
      </c>
      <c r="AJ2160" s="179">
        <f t="shared" si="997"/>
        <v>0</v>
      </c>
      <c r="AK2160" s="179">
        <f t="shared" si="998"/>
        <v>0</v>
      </c>
      <c r="AL2160" s="179">
        <f t="shared" si="999"/>
        <v>0</v>
      </c>
      <c r="AM2160" s="180" t="str">
        <f>IF(L2160=1,Stundensätze!$D$13,IF(L2160=2,Stundensätze!$D$17,IF(L2160=4,Stundensätze!$D$21,"")))</f>
        <v/>
      </c>
      <c r="AN2160" s="180" t="str">
        <f>IF(L2160=1,Stundensätze!$D$15,IF(L2160=2,Stundensätze!$D$19,IF(L2160=4,Stundensätze!$D$23,"")))</f>
        <v/>
      </c>
      <c r="AO2160" s="180">
        <f t="shared" si="989"/>
        <v>0</v>
      </c>
      <c r="AP2160" s="180">
        <f t="shared" si="990"/>
        <v>0</v>
      </c>
      <c r="AQ2160" s="192" t="str">
        <f t="shared" si="991"/>
        <v/>
      </c>
      <c r="AR2160" s="192" t="str">
        <f t="shared" si="992"/>
        <v/>
      </c>
      <c r="AS2160" s="193">
        <f t="shared" si="993"/>
        <v>0</v>
      </c>
      <c r="AT2160" s="258">
        <f>IF(K2160=0,0,VLOOKUP(K2160,Kostenstellen!A:B,2,FALSE))</f>
        <v>0</v>
      </c>
      <c r="AU2160" s="68" t="str">
        <f t="shared" si="975"/>
        <v/>
      </c>
      <c r="AV2160" s="68" t="str">
        <f t="shared" si="976"/>
        <v/>
      </c>
      <c r="AW2160" s="68">
        <f>IF(AF2160=0,0,VLOOKUP($H2160,Leistungszahlen!$A$11:$H$158,4,FALSE))</f>
        <v>0</v>
      </c>
      <c r="AX2160" s="68">
        <f>IF(AF2160=0,0,VLOOKUP($H2160,Leistungszahlen!$A$11:$H$158,5,FALSE))</f>
        <v>0</v>
      </c>
      <c r="AY2160" s="68">
        <f>IF(AG2160=0,0,VLOOKUP($H2160,Leistungszahlen!$A$11:$H$158,6,FALSE))</f>
        <v>0</v>
      </c>
      <c r="AZ2160" s="68">
        <f t="shared" si="977"/>
        <v>0</v>
      </c>
      <c r="BA2160" s="68">
        <f t="shared" si="978"/>
        <v>0</v>
      </c>
      <c r="BC2160" s="68">
        <f t="shared" si="994"/>
        <v>0</v>
      </c>
      <c r="BD2160" s="285"/>
    </row>
    <row r="2161" spans="1:56" s="68" customFormat="1">
      <c r="A2161" s="200"/>
      <c r="B2161" s="200"/>
      <c r="C2161" s="200"/>
      <c r="D2161" s="200"/>
      <c r="E2161" s="200"/>
      <c r="F2161" s="200"/>
      <c r="G2161" s="200"/>
      <c r="H2161" s="201"/>
      <c r="I2161" s="202"/>
      <c r="J2161" s="200"/>
      <c r="K2161" s="176"/>
      <c r="L2161" s="176"/>
      <c r="M2161" s="176"/>
      <c r="N2161" s="286"/>
      <c r="O2161" s="286"/>
      <c r="P2161" s="176"/>
      <c r="Q2161" s="203">
        <f t="shared" si="970"/>
        <v>0</v>
      </c>
      <c r="R2161" s="203">
        <f t="shared" si="971"/>
        <v>0</v>
      </c>
      <c r="S2161" s="203">
        <f t="shared" si="972"/>
        <v>0</v>
      </c>
      <c r="T2161" s="203">
        <f t="shared" si="973"/>
        <v>0</v>
      </c>
      <c r="U2161" s="203">
        <f t="shared" si="974"/>
        <v>0</v>
      </c>
      <c r="V2161" s="175">
        <f>IF(Q2161&gt;0,VLOOKUP(Q2161,Jahresfaktoren!$A$11:$B$24,2,),0)</f>
        <v>0</v>
      </c>
      <c r="W2161" s="175">
        <f>IF(R2161&gt;0,VLOOKUP(R2161,Jahresfaktoren!$D$11:$E$24,2,),0)</f>
        <v>0</v>
      </c>
      <c r="X2161" s="175">
        <f>IF(S2161&gt;0,VLOOKUP(S2161,Jahresfaktoren!$A$28:$B$29,2,),0)</f>
        <v>0</v>
      </c>
      <c r="Y2161" s="175">
        <f>IF(T2161&gt;0,VLOOKUP(T2161,Jahresfaktoren!$A$28:$B$29,2,),0)</f>
        <v>0</v>
      </c>
      <c r="Z2161" s="175">
        <f>IF(U2161&gt;0,VLOOKUP(U2161,Jahresfaktoren!$A$32:$B$33,2,),)</f>
        <v>0</v>
      </c>
      <c r="AA2161" s="177" t="str">
        <f t="shared" si="984"/>
        <v/>
      </c>
      <c r="AB2161" s="177" t="str">
        <f t="shared" si="985"/>
        <v/>
      </c>
      <c r="AC2161" s="177" t="str">
        <f t="shared" si="986"/>
        <v/>
      </c>
      <c r="AD2161" s="177" t="str">
        <f t="shared" si="987"/>
        <v/>
      </c>
      <c r="AE2161" s="177" t="str">
        <f t="shared" si="988"/>
        <v/>
      </c>
      <c r="AF2161" s="178">
        <f>IF(Q2161&gt;0,VLOOKUP(H2161,Leistungszahlen!$A$11:$C$158,3,),0)</f>
        <v>0</v>
      </c>
      <c r="AG2161" s="178">
        <f>IF(R2161&gt;0,VLOOKUP(H2161,Leistungszahlen!$A$11:$F$158,6,),IF(T2161&gt;0,VLOOKUP(H2161,Leistungszahlen!$A$11:$F$158,6,),0))</f>
        <v>0</v>
      </c>
      <c r="AH2161" s="179">
        <f t="shared" si="995"/>
        <v>0</v>
      </c>
      <c r="AI2161" s="179">
        <f t="shared" si="996"/>
        <v>0</v>
      </c>
      <c r="AJ2161" s="179">
        <f t="shared" si="997"/>
        <v>0</v>
      </c>
      <c r="AK2161" s="179">
        <f t="shared" si="998"/>
        <v>0</v>
      </c>
      <c r="AL2161" s="179">
        <f t="shared" si="999"/>
        <v>0</v>
      </c>
      <c r="AM2161" s="180" t="str">
        <f>IF(L2161=1,Stundensätze!$D$13,IF(L2161=2,Stundensätze!$D$17,IF(L2161=4,Stundensätze!$D$21,"")))</f>
        <v/>
      </c>
      <c r="AN2161" s="180" t="str">
        <f>IF(L2161=1,Stundensätze!$D$15,IF(L2161=2,Stundensätze!$D$19,IF(L2161=4,Stundensätze!$D$23,"")))</f>
        <v/>
      </c>
      <c r="AO2161" s="180">
        <f t="shared" si="989"/>
        <v>0</v>
      </c>
      <c r="AP2161" s="180">
        <f t="shared" si="990"/>
        <v>0</v>
      </c>
      <c r="AQ2161" s="192" t="str">
        <f t="shared" si="991"/>
        <v/>
      </c>
      <c r="AR2161" s="192" t="str">
        <f t="shared" si="992"/>
        <v/>
      </c>
      <c r="AS2161" s="193">
        <f t="shared" si="993"/>
        <v>0</v>
      </c>
      <c r="AT2161" s="258">
        <f>IF(K2161=0,0,VLOOKUP(K2161,Kostenstellen!A:B,2,FALSE))</f>
        <v>0</v>
      </c>
      <c r="AU2161" s="68" t="str">
        <f t="shared" si="975"/>
        <v/>
      </c>
      <c r="AV2161" s="68" t="str">
        <f t="shared" si="976"/>
        <v/>
      </c>
      <c r="AW2161" s="68">
        <f>IF(AF2161=0,0,VLOOKUP($H2161,Leistungszahlen!$A$11:$H$158,4,FALSE))</f>
        <v>0</v>
      </c>
      <c r="AX2161" s="68">
        <f>IF(AF2161=0,0,VLOOKUP($H2161,Leistungszahlen!$A$11:$H$158,5,FALSE))</f>
        <v>0</v>
      </c>
      <c r="AY2161" s="68">
        <f>IF(AG2161=0,0,VLOOKUP($H2161,Leistungszahlen!$A$11:$H$158,6,FALSE))</f>
        <v>0</v>
      </c>
      <c r="AZ2161" s="68">
        <f t="shared" si="977"/>
        <v>0</v>
      </c>
      <c r="BA2161" s="68">
        <f t="shared" si="978"/>
        <v>0</v>
      </c>
      <c r="BC2161" s="68">
        <f t="shared" si="994"/>
        <v>0</v>
      </c>
      <c r="BD2161" s="285"/>
    </row>
    <row r="2162" spans="1:56" s="68" customFormat="1">
      <c r="A2162" s="200"/>
      <c r="B2162" s="200"/>
      <c r="C2162" s="200"/>
      <c r="D2162" s="200"/>
      <c r="E2162" s="200"/>
      <c r="F2162" s="200"/>
      <c r="G2162" s="200"/>
      <c r="H2162" s="201"/>
      <c r="I2162" s="202"/>
      <c r="J2162" s="200"/>
      <c r="K2162" s="176"/>
      <c r="L2162" s="176"/>
      <c r="M2162" s="176"/>
      <c r="N2162" s="286"/>
      <c r="O2162" s="286"/>
      <c r="P2162" s="176"/>
      <c r="Q2162" s="203">
        <f t="shared" si="970"/>
        <v>0</v>
      </c>
      <c r="R2162" s="203">
        <f t="shared" si="971"/>
        <v>0</v>
      </c>
      <c r="S2162" s="203">
        <f t="shared" si="972"/>
        <v>0</v>
      </c>
      <c r="T2162" s="203">
        <f t="shared" si="973"/>
        <v>0</v>
      </c>
      <c r="U2162" s="203">
        <f t="shared" si="974"/>
        <v>0</v>
      </c>
      <c r="V2162" s="175">
        <f>IF(Q2162&gt;0,VLOOKUP(Q2162,Jahresfaktoren!$A$11:$B$24,2,),0)</f>
        <v>0</v>
      </c>
      <c r="W2162" s="175">
        <f>IF(R2162&gt;0,VLOOKUP(R2162,Jahresfaktoren!$D$11:$E$24,2,),0)</f>
        <v>0</v>
      </c>
      <c r="X2162" s="175">
        <f>IF(S2162&gt;0,VLOOKUP(S2162,Jahresfaktoren!$A$28:$B$29,2,),0)</f>
        <v>0</v>
      </c>
      <c r="Y2162" s="175">
        <f>IF(T2162&gt;0,VLOOKUP(T2162,Jahresfaktoren!$A$28:$B$29,2,),0)</f>
        <v>0</v>
      </c>
      <c r="Z2162" s="175">
        <f>IF(U2162&gt;0,VLOOKUP(U2162,Jahresfaktoren!$A$32:$B$33,2,),)</f>
        <v>0</v>
      </c>
      <c r="AA2162" s="177" t="str">
        <f t="shared" si="984"/>
        <v/>
      </c>
      <c r="AB2162" s="177" t="str">
        <f t="shared" si="985"/>
        <v/>
      </c>
      <c r="AC2162" s="177" t="str">
        <f t="shared" si="986"/>
        <v/>
      </c>
      <c r="AD2162" s="177" t="str">
        <f t="shared" si="987"/>
        <v/>
      </c>
      <c r="AE2162" s="177" t="str">
        <f t="shared" si="988"/>
        <v/>
      </c>
      <c r="AF2162" s="178">
        <f>IF(Q2162&gt;0,VLOOKUP(H2162,Leistungszahlen!$A$11:$C$158,3,),0)</f>
        <v>0</v>
      </c>
      <c r="AG2162" s="178">
        <f>IF(R2162&gt;0,VLOOKUP(H2162,Leistungszahlen!$A$11:$F$158,6,),IF(T2162&gt;0,VLOOKUP(H2162,Leistungszahlen!$A$11:$F$158,6,),0))</f>
        <v>0</v>
      </c>
      <c r="AH2162" s="179">
        <f t="shared" si="995"/>
        <v>0</v>
      </c>
      <c r="AI2162" s="179">
        <f t="shared" si="996"/>
        <v>0</v>
      </c>
      <c r="AJ2162" s="179">
        <f t="shared" si="997"/>
        <v>0</v>
      </c>
      <c r="AK2162" s="179">
        <f t="shared" si="998"/>
        <v>0</v>
      </c>
      <c r="AL2162" s="179">
        <f t="shared" si="999"/>
        <v>0</v>
      </c>
      <c r="AM2162" s="180" t="str">
        <f>IF(L2162=1,Stundensätze!$D$13,IF(L2162=2,Stundensätze!$D$17,IF(L2162=4,Stundensätze!$D$21,"")))</f>
        <v/>
      </c>
      <c r="AN2162" s="180" t="str">
        <f>IF(L2162=1,Stundensätze!$D$15,IF(L2162=2,Stundensätze!$D$19,IF(L2162=4,Stundensätze!$D$23,"")))</f>
        <v/>
      </c>
      <c r="AO2162" s="180">
        <f t="shared" si="989"/>
        <v>0</v>
      </c>
      <c r="AP2162" s="180">
        <f t="shared" si="990"/>
        <v>0</v>
      </c>
      <c r="AQ2162" s="192" t="str">
        <f t="shared" si="991"/>
        <v/>
      </c>
      <c r="AR2162" s="192" t="str">
        <f t="shared" si="992"/>
        <v/>
      </c>
      <c r="AS2162" s="193">
        <f t="shared" si="993"/>
        <v>0</v>
      </c>
      <c r="AT2162" s="258">
        <f>IF(K2162=0,0,VLOOKUP(K2162,Kostenstellen!A:B,2,FALSE))</f>
        <v>0</v>
      </c>
      <c r="AU2162" s="68" t="str">
        <f t="shared" si="975"/>
        <v/>
      </c>
      <c r="AV2162" s="68" t="str">
        <f t="shared" si="976"/>
        <v/>
      </c>
      <c r="AW2162" s="68">
        <f>IF(AF2162=0,0,VLOOKUP($H2162,Leistungszahlen!$A$11:$H$158,4,FALSE))</f>
        <v>0</v>
      </c>
      <c r="AX2162" s="68">
        <f>IF(AF2162=0,0,VLOOKUP($H2162,Leistungszahlen!$A$11:$H$158,5,FALSE))</f>
        <v>0</v>
      </c>
      <c r="AY2162" s="68">
        <f>IF(AG2162=0,0,VLOOKUP($H2162,Leistungszahlen!$A$11:$H$158,6,FALSE))</f>
        <v>0</v>
      </c>
      <c r="AZ2162" s="68">
        <f t="shared" si="977"/>
        <v>0</v>
      </c>
      <c r="BA2162" s="68">
        <f t="shared" si="978"/>
        <v>0</v>
      </c>
      <c r="BC2162" s="68">
        <f t="shared" si="994"/>
        <v>0</v>
      </c>
      <c r="BD2162" s="285"/>
    </row>
    <row r="2163" spans="1:56" s="68" customFormat="1">
      <c r="A2163" s="200"/>
      <c r="B2163" s="200"/>
      <c r="C2163" s="200"/>
      <c r="D2163" s="200"/>
      <c r="E2163" s="200"/>
      <c r="F2163" s="200"/>
      <c r="G2163" s="200"/>
      <c r="H2163" s="201"/>
      <c r="I2163" s="202"/>
      <c r="J2163" s="200"/>
      <c r="K2163" s="176"/>
      <c r="L2163" s="176"/>
      <c r="M2163" s="176"/>
      <c r="N2163" s="286"/>
      <c r="O2163" s="286"/>
      <c r="P2163" s="176"/>
      <c r="Q2163" s="203">
        <f t="shared" si="970"/>
        <v>0</v>
      </c>
      <c r="R2163" s="203">
        <f t="shared" si="971"/>
        <v>0</v>
      </c>
      <c r="S2163" s="203">
        <f t="shared" si="972"/>
        <v>0</v>
      </c>
      <c r="T2163" s="203">
        <f t="shared" si="973"/>
        <v>0</v>
      </c>
      <c r="U2163" s="203">
        <f t="shared" si="974"/>
        <v>0</v>
      </c>
      <c r="V2163" s="175">
        <f>IF(Q2163&gt;0,VLOOKUP(Q2163,Jahresfaktoren!$A$11:$B$24,2,),0)</f>
        <v>0</v>
      </c>
      <c r="W2163" s="175">
        <f>IF(R2163&gt;0,VLOOKUP(R2163,Jahresfaktoren!$D$11:$E$24,2,),0)</f>
        <v>0</v>
      </c>
      <c r="X2163" s="175">
        <f>IF(S2163&gt;0,VLOOKUP(S2163,Jahresfaktoren!$A$28:$B$29,2,),0)</f>
        <v>0</v>
      </c>
      <c r="Y2163" s="175">
        <f>IF(T2163&gt;0,VLOOKUP(T2163,Jahresfaktoren!$A$28:$B$29,2,),0)</f>
        <v>0</v>
      </c>
      <c r="Z2163" s="175">
        <f>IF(U2163&gt;0,VLOOKUP(U2163,Jahresfaktoren!$A$32:$B$33,2,),)</f>
        <v>0</v>
      </c>
      <c r="AA2163" s="177" t="str">
        <f t="shared" si="984"/>
        <v/>
      </c>
      <c r="AB2163" s="177" t="str">
        <f t="shared" si="985"/>
        <v/>
      </c>
      <c r="AC2163" s="177" t="str">
        <f t="shared" si="986"/>
        <v/>
      </c>
      <c r="AD2163" s="177" t="str">
        <f t="shared" si="987"/>
        <v/>
      </c>
      <c r="AE2163" s="177" t="str">
        <f t="shared" si="988"/>
        <v/>
      </c>
      <c r="AF2163" s="178">
        <f>IF(Q2163&gt;0,VLOOKUP(H2163,Leistungszahlen!$A$11:$C$158,3,),0)</f>
        <v>0</v>
      </c>
      <c r="AG2163" s="178">
        <f>IF(R2163&gt;0,VLOOKUP(H2163,Leistungszahlen!$A$11:$F$158,6,),IF(T2163&gt;0,VLOOKUP(H2163,Leistungszahlen!$A$11:$F$158,6,),0))</f>
        <v>0</v>
      </c>
      <c r="AH2163" s="179">
        <f t="shared" si="995"/>
        <v>0</v>
      </c>
      <c r="AI2163" s="179">
        <f t="shared" si="996"/>
        <v>0</v>
      </c>
      <c r="AJ2163" s="179">
        <f t="shared" si="997"/>
        <v>0</v>
      </c>
      <c r="AK2163" s="179">
        <f t="shared" si="998"/>
        <v>0</v>
      </c>
      <c r="AL2163" s="179">
        <f t="shared" si="999"/>
        <v>0</v>
      </c>
      <c r="AM2163" s="180" t="str">
        <f>IF(L2163=1,Stundensätze!$D$13,IF(L2163=2,Stundensätze!$D$17,IF(L2163=4,Stundensätze!$D$21,"")))</f>
        <v/>
      </c>
      <c r="AN2163" s="180" t="str">
        <f>IF(L2163=1,Stundensätze!$D$15,IF(L2163=2,Stundensätze!$D$19,IF(L2163=4,Stundensätze!$D$23,"")))</f>
        <v/>
      </c>
      <c r="AO2163" s="180">
        <f t="shared" si="989"/>
        <v>0</v>
      </c>
      <c r="AP2163" s="180">
        <f t="shared" si="990"/>
        <v>0</v>
      </c>
      <c r="AQ2163" s="192" t="str">
        <f t="shared" si="991"/>
        <v/>
      </c>
      <c r="AR2163" s="192" t="str">
        <f t="shared" si="992"/>
        <v/>
      </c>
      <c r="AS2163" s="193">
        <f t="shared" si="993"/>
        <v>0</v>
      </c>
      <c r="AT2163" s="258">
        <f>IF(K2163=0,0,VLOOKUP(K2163,Kostenstellen!A:B,2,FALSE))</f>
        <v>0</v>
      </c>
      <c r="AU2163" s="68" t="str">
        <f t="shared" si="975"/>
        <v/>
      </c>
      <c r="AV2163" s="68" t="str">
        <f t="shared" si="976"/>
        <v/>
      </c>
      <c r="AW2163" s="68">
        <f>IF(AF2163=0,0,VLOOKUP($H2163,Leistungszahlen!$A$11:$H$158,4,FALSE))</f>
        <v>0</v>
      </c>
      <c r="AX2163" s="68">
        <f>IF(AF2163=0,0,VLOOKUP($H2163,Leistungszahlen!$A$11:$H$158,5,FALSE))</f>
        <v>0</v>
      </c>
      <c r="AY2163" s="68">
        <f>IF(AG2163=0,0,VLOOKUP($H2163,Leistungszahlen!$A$11:$H$158,6,FALSE))</f>
        <v>0</v>
      </c>
      <c r="AZ2163" s="68">
        <f t="shared" si="977"/>
        <v>0</v>
      </c>
      <c r="BA2163" s="68">
        <f t="shared" si="978"/>
        <v>0</v>
      </c>
      <c r="BC2163" s="68">
        <f t="shared" si="994"/>
        <v>0</v>
      </c>
      <c r="BD2163" s="285"/>
    </row>
    <row r="2164" spans="1:56" s="68" customFormat="1">
      <c r="A2164" s="200"/>
      <c r="B2164" s="200"/>
      <c r="C2164" s="200"/>
      <c r="D2164" s="200"/>
      <c r="E2164" s="200"/>
      <c r="F2164" s="200"/>
      <c r="G2164" s="200"/>
      <c r="H2164" s="201"/>
      <c r="I2164" s="202"/>
      <c r="J2164" s="200"/>
      <c r="K2164" s="176"/>
      <c r="L2164" s="176"/>
      <c r="M2164" s="176"/>
      <c r="N2164" s="286"/>
      <c r="O2164" s="286"/>
      <c r="P2164" s="176"/>
      <c r="Q2164" s="203">
        <f t="shared" si="970"/>
        <v>0</v>
      </c>
      <c r="R2164" s="203">
        <f t="shared" si="971"/>
        <v>0</v>
      </c>
      <c r="S2164" s="203">
        <f t="shared" si="972"/>
        <v>0</v>
      </c>
      <c r="T2164" s="203">
        <f t="shared" si="973"/>
        <v>0</v>
      </c>
      <c r="U2164" s="203">
        <f t="shared" si="974"/>
        <v>0</v>
      </c>
      <c r="V2164" s="175">
        <f>IF(Q2164&gt;0,VLOOKUP(Q2164,Jahresfaktoren!$A$11:$B$24,2,),0)</f>
        <v>0</v>
      </c>
      <c r="W2164" s="175">
        <f>IF(R2164&gt;0,VLOOKUP(R2164,Jahresfaktoren!$D$11:$E$24,2,),0)</f>
        <v>0</v>
      </c>
      <c r="X2164" s="175">
        <f>IF(S2164&gt;0,VLOOKUP(S2164,Jahresfaktoren!$A$28:$B$29,2,),0)</f>
        <v>0</v>
      </c>
      <c r="Y2164" s="175">
        <f>IF(T2164&gt;0,VLOOKUP(T2164,Jahresfaktoren!$A$28:$B$29,2,),0)</f>
        <v>0</v>
      </c>
      <c r="Z2164" s="175">
        <f>IF(U2164&gt;0,VLOOKUP(U2164,Jahresfaktoren!$A$32:$B$33,2,),)</f>
        <v>0</v>
      </c>
      <c r="AA2164" s="177" t="str">
        <f t="shared" si="984"/>
        <v/>
      </c>
      <c r="AB2164" s="177" t="str">
        <f t="shared" si="985"/>
        <v/>
      </c>
      <c r="AC2164" s="177" t="str">
        <f t="shared" si="986"/>
        <v/>
      </c>
      <c r="AD2164" s="177" t="str">
        <f t="shared" si="987"/>
        <v/>
      </c>
      <c r="AE2164" s="177" t="str">
        <f t="shared" si="988"/>
        <v/>
      </c>
      <c r="AF2164" s="178">
        <f>IF(Q2164&gt;0,VLOOKUP(H2164,Leistungszahlen!$A$11:$C$158,3,),0)</f>
        <v>0</v>
      </c>
      <c r="AG2164" s="178">
        <f>IF(R2164&gt;0,VLOOKUP(H2164,Leistungszahlen!$A$11:$F$158,6,),IF(T2164&gt;0,VLOOKUP(H2164,Leistungszahlen!$A$11:$F$158,6,),0))</f>
        <v>0</v>
      </c>
      <c r="AH2164" s="179">
        <f t="shared" si="995"/>
        <v>0</v>
      </c>
      <c r="AI2164" s="179">
        <f t="shared" si="996"/>
        <v>0</v>
      </c>
      <c r="AJ2164" s="179">
        <f t="shared" si="997"/>
        <v>0</v>
      </c>
      <c r="AK2164" s="179">
        <f t="shared" si="998"/>
        <v>0</v>
      </c>
      <c r="AL2164" s="179">
        <f t="shared" si="999"/>
        <v>0</v>
      </c>
      <c r="AM2164" s="180" t="str">
        <f>IF(L2164=1,Stundensätze!$D$13,IF(L2164=2,Stundensätze!$D$17,IF(L2164=4,Stundensätze!$D$21,"")))</f>
        <v/>
      </c>
      <c r="AN2164" s="180" t="str">
        <f>IF(L2164=1,Stundensätze!$D$15,IF(L2164=2,Stundensätze!$D$19,IF(L2164=4,Stundensätze!$D$23,"")))</f>
        <v/>
      </c>
      <c r="AO2164" s="180">
        <f t="shared" si="989"/>
        <v>0</v>
      </c>
      <c r="AP2164" s="180">
        <f t="shared" si="990"/>
        <v>0</v>
      </c>
      <c r="AQ2164" s="192" t="str">
        <f t="shared" si="991"/>
        <v/>
      </c>
      <c r="AR2164" s="192" t="str">
        <f t="shared" si="992"/>
        <v/>
      </c>
      <c r="AS2164" s="193">
        <f t="shared" si="993"/>
        <v>0</v>
      </c>
      <c r="AT2164" s="258">
        <f>IF(K2164=0,0,VLOOKUP(K2164,Kostenstellen!A:B,2,FALSE))</f>
        <v>0</v>
      </c>
      <c r="AU2164" s="68" t="str">
        <f t="shared" si="975"/>
        <v/>
      </c>
      <c r="AV2164" s="68" t="str">
        <f t="shared" si="976"/>
        <v/>
      </c>
      <c r="AW2164" s="68">
        <f>IF(AF2164=0,0,VLOOKUP($H2164,Leistungszahlen!$A$11:$H$158,4,FALSE))</f>
        <v>0</v>
      </c>
      <c r="AX2164" s="68">
        <f>IF(AF2164=0,0,VLOOKUP($H2164,Leistungszahlen!$A$11:$H$158,5,FALSE))</f>
        <v>0</v>
      </c>
      <c r="AY2164" s="68">
        <f>IF(AG2164=0,0,VLOOKUP($H2164,Leistungszahlen!$A$11:$H$158,6,FALSE))</f>
        <v>0</v>
      </c>
      <c r="AZ2164" s="68">
        <f t="shared" si="977"/>
        <v>0</v>
      </c>
      <c r="BA2164" s="68">
        <f t="shared" si="978"/>
        <v>0</v>
      </c>
      <c r="BC2164" s="68">
        <f t="shared" si="994"/>
        <v>0</v>
      </c>
      <c r="BD2164" s="285"/>
    </row>
    <row r="2165" spans="1:56" s="68" customFormat="1">
      <c r="A2165" s="200"/>
      <c r="B2165" s="200"/>
      <c r="C2165" s="200"/>
      <c r="D2165" s="200"/>
      <c r="E2165" s="200"/>
      <c r="F2165" s="200"/>
      <c r="G2165" s="200"/>
      <c r="H2165" s="201"/>
      <c r="I2165" s="202"/>
      <c r="J2165" s="200"/>
      <c r="K2165" s="176"/>
      <c r="L2165" s="176"/>
      <c r="M2165" s="176"/>
      <c r="N2165" s="286"/>
      <c r="O2165" s="286"/>
      <c r="P2165" s="176"/>
      <c r="Q2165" s="203">
        <f t="shared" ref="Q2165:Q2228" si="1000">IF(M2165="x",0,IF(N2165=7,6,IF(N2165=14,12,IF(N2165="12+5",11,N2165))))</f>
        <v>0</v>
      </c>
      <c r="R2165" s="203">
        <f t="shared" ref="R2165:R2228" si="1001">IF(M2165="x",0,IF(O2165=0,0,IF(N2165=7,0,IF(N2165+O2165=7,O2165-1,O2165))))</f>
        <v>0</v>
      </c>
      <c r="S2165" s="203">
        <f t="shared" ref="S2165:S2228" si="1002">IF(M2165="x",0,IF(N2165=7,1,IF(N2165=14,2,IF(AND(N2165=12,O2165=5),1,IF(N2165="12+5",1,0)))))</f>
        <v>0</v>
      </c>
      <c r="T2165" s="203">
        <f t="shared" ref="T2165:T2228" si="1003">IF(M2165="x",0,IF(O2165=0,0,IF(N2165=7,0,IF(N2165+O2165=7,1,0))))</f>
        <v>0</v>
      </c>
      <c r="U2165" s="203">
        <f t="shared" ref="U2165:U2228" si="1004">T2165+S2165</f>
        <v>0</v>
      </c>
      <c r="V2165" s="175">
        <f>IF(Q2165&gt;0,VLOOKUP(Q2165,Jahresfaktoren!$A$11:$B$24,2,),0)</f>
        <v>0</v>
      </c>
      <c r="W2165" s="175">
        <f>IF(R2165&gt;0,VLOOKUP(R2165,Jahresfaktoren!$D$11:$E$24,2,),0)</f>
        <v>0</v>
      </c>
      <c r="X2165" s="175">
        <f>IF(S2165&gt;0,VLOOKUP(S2165,Jahresfaktoren!$A$28:$B$29,2,),0)</f>
        <v>0</v>
      </c>
      <c r="Y2165" s="175">
        <f>IF(T2165&gt;0,VLOOKUP(T2165,Jahresfaktoren!$A$28:$B$29,2,),0)</f>
        <v>0</v>
      </c>
      <c r="Z2165" s="175">
        <f>IF(U2165&gt;0,VLOOKUP(U2165,Jahresfaktoren!$A$32:$B$33,2,),)</f>
        <v>0</v>
      </c>
      <c r="AA2165" s="177" t="str">
        <f t="shared" si="984"/>
        <v/>
      </c>
      <c r="AB2165" s="177" t="str">
        <f t="shared" si="985"/>
        <v/>
      </c>
      <c r="AC2165" s="177" t="str">
        <f t="shared" si="986"/>
        <v/>
      </c>
      <c r="AD2165" s="177" t="str">
        <f t="shared" si="987"/>
        <v/>
      </c>
      <c r="AE2165" s="177" t="str">
        <f t="shared" si="988"/>
        <v/>
      </c>
      <c r="AF2165" s="178">
        <f>IF(Q2165&gt;0,VLOOKUP(H2165,Leistungszahlen!$A$11:$C$158,3,),0)</f>
        <v>0</v>
      </c>
      <c r="AG2165" s="178">
        <f>IF(R2165&gt;0,VLOOKUP(H2165,Leistungszahlen!$A$11:$F$158,6,),IF(T2165&gt;0,VLOOKUP(H2165,Leistungszahlen!$A$11:$F$158,6,),0))</f>
        <v>0</v>
      </c>
      <c r="AH2165" s="179">
        <f t="shared" si="995"/>
        <v>0</v>
      </c>
      <c r="AI2165" s="179">
        <f t="shared" si="996"/>
        <v>0</v>
      </c>
      <c r="AJ2165" s="179">
        <f t="shared" si="997"/>
        <v>0</v>
      </c>
      <c r="AK2165" s="179">
        <f t="shared" si="998"/>
        <v>0</v>
      </c>
      <c r="AL2165" s="179">
        <f t="shared" si="999"/>
        <v>0</v>
      </c>
      <c r="AM2165" s="180" t="str">
        <f>IF(L2165=1,Stundensätze!$D$13,IF(L2165=2,Stundensätze!$D$17,IF(L2165=4,Stundensätze!$D$21,"")))</f>
        <v/>
      </c>
      <c r="AN2165" s="180" t="str">
        <f>IF(L2165=1,Stundensätze!$D$15,IF(L2165=2,Stundensätze!$D$19,IF(L2165=4,Stundensätze!$D$23,"")))</f>
        <v/>
      </c>
      <c r="AO2165" s="180">
        <f t="shared" si="989"/>
        <v>0</v>
      </c>
      <c r="AP2165" s="180">
        <f t="shared" si="990"/>
        <v>0</v>
      </c>
      <c r="AQ2165" s="192" t="str">
        <f t="shared" si="991"/>
        <v/>
      </c>
      <c r="AR2165" s="192" t="str">
        <f t="shared" si="992"/>
        <v/>
      </c>
      <c r="AS2165" s="193">
        <f t="shared" si="993"/>
        <v>0</v>
      </c>
      <c r="AT2165" s="258">
        <f>IF(K2165=0,0,VLOOKUP(K2165,Kostenstellen!A:B,2,FALSE))</f>
        <v>0</v>
      </c>
      <c r="AU2165" s="68" t="str">
        <f t="shared" ref="AU2165:AU2228" si="1005">IF(SUM(V2165:Z2165)&gt;0,H2165,"")</f>
        <v/>
      </c>
      <c r="AV2165" s="68" t="str">
        <f t="shared" ref="AV2165:AV2228" si="1006">IF(SUM(R2165+T2165)&gt;0,H2165,"")</f>
        <v/>
      </c>
      <c r="AW2165" s="68">
        <f>IF(AF2165=0,0,VLOOKUP($H2165,Leistungszahlen!$A$11:$H$158,4,FALSE))</f>
        <v>0</v>
      </c>
      <c r="AX2165" s="68">
        <f>IF(AF2165=0,0,VLOOKUP($H2165,Leistungszahlen!$A$11:$H$158,5,FALSE))</f>
        <v>0</v>
      </c>
      <c r="AY2165" s="68">
        <f>IF(AG2165=0,0,VLOOKUP($H2165,Leistungszahlen!$A$11:$H$158,6,FALSE))</f>
        <v>0</v>
      </c>
      <c r="AZ2165" s="68">
        <f t="shared" ref="AZ2165:AZ2228" si="1007">IF(AX2165&lt;AF2165,1,IF(AG2165&gt;AY2165,1,0))</f>
        <v>0</v>
      </c>
      <c r="BA2165" s="68">
        <f t="shared" ref="BA2165:BA2228" si="1008">IF(AF2165&gt;AX2165,1,IF(AG2165&gt;AY2165,1,0))</f>
        <v>0</v>
      </c>
      <c r="BC2165" s="68">
        <f t="shared" si="994"/>
        <v>0</v>
      </c>
      <c r="BD2165" s="285"/>
    </row>
    <row r="2166" spans="1:56" s="68" customFormat="1">
      <c r="A2166" s="200"/>
      <c r="B2166" s="200"/>
      <c r="C2166" s="200"/>
      <c r="D2166" s="200"/>
      <c r="E2166" s="200"/>
      <c r="F2166" s="200"/>
      <c r="G2166" s="200"/>
      <c r="H2166" s="201"/>
      <c r="I2166" s="202"/>
      <c r="J2166" s="200"/>
      <c r="K2166" s="176"/>
      <c r="L2166" s="176"/>
      <c r="M2166" s="176"/>
      <c r="N2166" s="286"/>
      <c r="O2166" s="286"/>
      <c r="P2166" s="176"/>
      <c r="Q2166" s="203">
        <f t="shared" si="1000"/>
        <v>0</v>
      </c>
      <c r="R2166" s="203">
        <f t="shared" si="1001"/>
        <v>0</v>
      </c>
      <c r="S2166" s="203">
        <f t="shared" si="1002"/>
        <v>0</v>
      </c>
      <c r="T2166" s="203">
        <f t="shared" si="1003"/>
        <v>0</v>
      </c>
      <c r="U2166" s="203">
        <f t="shared" si="1004"/>
        <v>0</v>
      </c>
      <c r="V2166" s="175">
        <f>IF(Q2166&gt;0,VLOOKUP(Q2166,Jahresfaktoren!$A$11:$B$24,2,),0)</f>
        <v>0</v>
      </c>
      <c r="W2166" s="175">
        <f>IF(R2166&gt;0,VLOOKUP(R2166,Jahresfaktoren!$D$11:$E$24,2,),0)</f>
        <v>0</v>
      </c>
      <c r="X2166" s="175">
        <f>IF(S2166&gt;0,VLOOKUP(S2166,Jahresfaktoren!$A$28:$B$29,2,),0)</f>
        <v>0</v>
      </c>
      <c r="Y2166" s="175">
        <f>IF(T2166&gt;0,VLOOKUP(T2166,Jahresfaktoren!$A$28:$B$29,2,),0)</f>
        <v>0</v>
      </c>
      <c r="Z2166" s="175">
        <f>IF(U2166&gt;0,VLOOKUP(U2166,Jahresfaktoren!$A$32:$B$33,2,),)</f>
        <v>0</v>
      </c>
      <c r="AA2166" s="177" t="str">
        <f t="shared" si="984"/>
        <v/>
      </c>
      <c r="AB2166" s="177" t="str">
        <f t="shared" si="985"/>
        <v/>
      </c>
      <c r="AC2166" s="177" t="str">
        <f t="shared" si="986"/>
        <v/>
      </c>
      <c r="AD2166" s="177" t="str">
        <f t="shared" si="987"/>
        <v/>
      </c>
      <c r="AE2166" s="177" t="str">
        <f t="shared" si="988"/>
        <v/>
      </c>
      <c r="AF2166" s="178">
        <f>IF(Q2166&gt;0,VLOOKUP(H2166,Leistungszahlen!$A$11:$C$158,3,),0)</f>
        <v>0</v>
      </c>
      <c r="AG2166" s="178">
        <f>IF(R2166&gt;0,VLOOKUP(H2166,Leistungszahlen!$A$11:$F$158,6,),IF(T2166&gt;0,VLOOKUP(H2166,Leistungszahlen!$A$11:$F$158,6,),0))</f>
        <v>0</v>
      </c>
      <c r="AH2166" s="179">
        <f t="shared" si="995"/>
        <v>0</v>
      </c>
      <c r="AI2166" s="179">
        <f t="shared" si="996"/>
        <v>0</v>
      </c>
      <c r="AJ2166" s="179">
        <f t="shared" si="997"/>
        <v>0</v>
      </c>
      <c r="AK2166" s="179">
        <f t="shared" si="998"/>
        <v>0</v>
      </c>
      <c r="AL2166" s="179">
        <f t="shared" si="999"/>
        <v>0</v>
      </c>
      <c r="AM2166" s="180" t="str">
        <f>IF(L2166=1,Stundensätze!$D$13,IF(L2166=2,Stundensätze!$D$17,IF(L2166=4,Stundensätze!$D$21,"")))</f>
        <v/>
      </c>
      <c r="AN2166" s="180" t="str">
        <f>IF(L2166=1,Stundensätze!$D$15,IF(L2166=2,Stundensätze!$D$19,IF(L2166=4,Stundensätze!$D$23,"")))</f>
        <v/>
      </c>
      <c r="AO2166" s="180">
        <f t="shared" si="989"/>
        <v>0</v>
      </c>
      <c r="AP2166" s="180">
        <f t="shared" si="990"/>
        <v>0</v>
      </c>
      <c r="AQ2166" s="192" t="str">
        <f t="shared" si="991"/>
        <v/>
      </c>
      <c r="AR2166" s="192" t="str">
        <f t="shared" si="992"/>
        <v/>
      </c>
      <c r="AS2166" s="193">
        <f t="shared" si="993"/>
        <v>0</v>
      </c>
      <c r="AT2166" s="258">
        <f>IF(K2166=0,0,VLOOKUP(K2166,Kostenstellen!A:B,2,FALSE))</f>
        <v>0</v>
      </c>
      <c r="AU2166" s="68" t="str">
        <f t="shared" si="1005"/>
        <v/>
      </c>
      <c r="AV2166" s="68" t="str">
        <f t="shared" si="1006"/>
        <v/>
      </c>
      <c r="AW2166" s="68">
        <f>IF(AF2166=0,0,VLOOKUP($H2166,Leistungszahlen!$A$11:$H$158,4,FALSE))</f>
        <v>0</v>
      </c>
      <c r="AX2166" s="68">
        <f>IF(AF2166=0,0,VLOOKUP($H2166,Leistungszahlen!$A$11:$H$158,5,FALSE))</f>
        <v>0</v>
      </c>
      <c r="AY2166" s="68">
        <f>IF(AG2166=0,0,VLOOKUP($H2166,Leistungszahlen!$A$11:$H$158,6,FALSE))</f>
        <v>0</v>
      </c>
      <c r="AZ2166" s="68">
        <f t="shared" si="1007"/>
        <v>0</v>
      </c>
      <c r="BA2166" s="68">
        <f t="shared" si="1008"/>
        <v>0</v>
      </c>
      <c r="BC2166" s="68">
        <f t="shared" si="994"/>
        <v>0</v>
      </c>
      <c r="BD2166" s="285"/>
    </row>
    <row r="2167" spans="1:56" s="68" customFormat="1">
      <c r="A2167" s="200"/>
      <c r="B2167" s="200"/>
      <c r="C2167" s="200"/>
      <c r="D2167" s="200"/>
      <c r="E2167" s="200"/>
      <c r="F2167" s="200"/>
      <c r="G2167" s="200"/>
      <c r="H2167" s="201"/>
      <c r="I2167" s="202"/>
      <c r="J2167" s="200"/>
      <c r="K2167" s="176"/>
      <c r="L2167" s="176"/>
      <c r="M2167" s="176"/>
      <c r="N2167" s="286"/>
      <c r="O2167" s="286"/>
      <c r="P2167" s="176"/>
      <c r="Q2167" s="203">
        <f t="shared" si="1000"/>
        <v>0</v>
      </c>
      <c r="R2167" s="203">
        <f t="shared" si="1001"/>
        <v>0</v>
      </c>
      <c r="S2167" s="203">
        <f t="shared" si="1002"/>
        <v>0</v>
      </c>
      <c r="T2167" s="203">
        <f t="shared" si="1003"/>
        <v>0</v>
      </c>
      <c r="U2167" s="203">
        <f t="shared" si="1004"/>
        <v>0</v>
      </c>
      <c r="V2167" s="175">
        <f>IF(Q2167&gt;0,VLOOKUP(Q2167,Jahresfaktoren!$A$11:$B$24,2,),0)</f>
        <v>0</v>
      </c>
      <c r="W2167" s="175">
        <f>IF(R2167&gt;0,VLOOKUP(R2167,Jahresfaktoren!$D$11:$E$24,2,),0)</f>
        <v>0</v>
      </c>
      <c r="X2167" s="175">
        <f>IF(S2167&gt;0,VLOOKUP(S2167,Jahresfaktoren!$A$28:$B$29,2,),0)</f>
        <v>0</v>
      </c>
      <c r="Y2167" s="175">
        <f>IF(T2167&gt;0,VLOOKUP(T2167,Jahresfaktoren!$A$28:$B$29,2,),0)</f>
        <v>0</v>
      </c>
      <c r="Z2167" s="175">
        <f>IF(U2167&gt;0,VLOOKUP(U2167,Jahresfaktoren!$A$32:$B$33,2,),)</f>
        <v>0</v>
      </c>
      <c r="AA2167" s="177" t="str">
        <f t="shared" si="984"/>
        <v/>
      </c>
      <c r="AB2167" s="177" t="str">
        <f t="shared" si="985"/>
        <v/>
      </c>
      <c r="AC2167" s="177" t="str">
        <f t="shared" si="986"/>
        <v/>
      </c>
      <c r="AD2167" s="177" t="str">
        <f t="shared" si="987"/>
        <v/>
      </c>
      <c r="AE2167" s="177" t="str">
        <f t="shared" si="988"/>
        <v/>
      </c>
      <c r="AF2167" s="178">
        <f>IF(Q2167&gt;0,VLOOKUP(H2167,Leistungszahlen!$A$11:$C$158,3,),0)</f>
        <v>0</v>
      </c>
      <c r="AG2167" s="178">
        <f>IF(R2167&gt;0,VLOOKUP(H2167,Leistungszahlen!$A$11:$F$158,6,),IF(T2167&gt;0,VLOOKUP(H2167,Leistungszahlen!$A$11:$F$158,6,),0))</f>
        <v>0</v>
      </c>
      <c r="AH2167" s="179">
        <f t="shared" si="995"/>
        <v>0</v>
      </c>
      <c r="AI2167" s="179">
        <f t="shared" si="996"/>
        <v>0</v>
      </c>
      <c r="AJ2167" s="179">
        <f t="shared" si="997"/>
        <v>0</v>
      </c>
      <c r="AK2167" s="179">
        <f t="shared" si="998"/>
        <v>0</v>
      </c>
      <c r="AL2167" s="179">
        <f t="shared" si="999"/>
        <v>0</v>
      </c>
      <c r="AM2167" s="180" t="str">
        <f>IF(L2167=1,Stundensätze!$D$13,IF(L2167=2,Stundensätze!$D$17,IF(L2167=4,Stundensätze!$D$21,"")))</f>
        <v/>
      </c>
      <c r="AN2167" s="180" t="str">
        <f>IF(L2167=1,Stundensätze!$D$15,IF(L2167=2,Stundensätze!$D$19,IF(L2167=4,Stundensätze!$D$23,"")))</f>
        <v/>
      </c>
      <c r="AO2167" s="180">
        <f t="shared" si="989"/>
        <v>0</v>
      </c>
      <c r="AP2167" s="180">
        <f t="shared" si="990"/>
        <v>0</v>
      </c>
      <c r="AQ2167" s="192" t="str">
        <f t="shared" si="991"/>
        <v/>
      </c>
      <c r="AR2167" s="192" t="str">
        <f t="shared" si="992"/>
        <v/>
      </c>
      <c r="AS2167" s="193">
        <f t="shared" si="993"/>
        <v>0</v>
      </c>
      <c r="AT2167" s="258">
        <f>IF(K2167=0,0,VLOOKUP(K2167,Kostenstellen!A:B,2,FALSE))</f>
        <v>0</v>
      </c>
      <c r="AU2167" s="68" t="str">
        <f t="shared" si="1005"/>
        <v/>
      </c>
      <c r="AV2167" s="68" t="str">
        <f t="shared" si="1006"/>
        <v/>
      </c>
      <c r="AW2167" s="68">
        <f>IF(AF2167=0,0,VLOOKUP($H2167,Leistungszahlen!$A$11:$H$158,4,FALSE))</f>
        <v>0</v>
      </c>
      <c r="AX2167" s="68">
        <f>IF(AF2167=0,0,VLOOKUP($H2167,Leistungszahlen!$A$11:$H$158,5,FALSE))</f>
        <v>0</v>
      </c>
      <c r="AY2167" s="68">
        <f>IF(AG2167=0,0,VLOOKUP($H2167,Leistungszahlen!$A$11:$H$158,6,FALSE))</f>
        <v>0</v>
      </c>
      <c r="AZ2167" s="68">
        <f t="shared" si="1007"/>
        <v>0</v>
      </c>
      <c r="BA2167" s="68">
        <f t="shared" si="1008"/>
        <v>0</v>
      </c>
      <c r="BC2167" s="68">
        <f t="shared" si="994"/>
        <v>0</v>
      </c>
      <c r="BD2167" s="285"/>
    </row>
    <row r="2168" spans="1:56" s="68" customFormat="1">
      <c r="A2168" s="200"/>
      <c r="B2168" s="200"/>
      <c r="C2168" s="200"/>
      <c r="D2168" s="200"/>
      <c r="E2168" s="200"/>
      <c r="F2168" s="200"/>
      <c r="G2168" s="200"/>
      <c r="H2168" s="201"/>
      <c r="I2168" s="202"/>
      <c r="J2168" s="200"/>
      <c r="K2168" s="176"/>
      <c r="L2168" s="176"/>
      <c r="M2168" s="176"/>
      <c r="N2168" s="286"/>
      <c r="O2168" s="286"/>
      <c r="P2168" s="176"/>
      <c r="Q2168" s="203">
        <f t="shared" si="1000"/>
        <v>0</v>
      </c>
      <c r="R2168" s="203">
        <f t="shared" si="1001"/>
        <v>0</v>
      </c>
      <c r="S2168" s="203">
        <f t="shared" si="1002"/>
        <v>0</v>
      </c>
      <c r="T2168" s="203">
        <f t="shared" si="1003"/>
        <v>0</v>
      </c>
      <c r="U2168" s="203">
        <f t="shared" si="1004"/>
        <v>0</v>
      </c>
      <c r="V2168" s="175">
        <f>IF(Q2168&gt;0,VLOOKUP(Q2168,Jahresfaktoren!$A$11:$B$24,2,),0)</f>
        <v>0</v>
      </c>
      <c r="W2168" s="175">
        <f>IF(R2168&gt;0,VLOOKUP(R2168,Jahresfaktoren!$D$11:$E$24,2,),0)</f>
        <v>0</v>
      </c>
      <c r="X2168" s="175">
        <f>IF(S2168&gt;0,VLOOKUP(S2168,Jahresfaktoren!$A$28:$B$29,2,),0)</f>
        <v>0</v>
      </c>
      <c r="Y2168" s="175">
        <f>IF(T2168&gt;0,VLOOKUP(T2168,Jahresfaktoren!$A$28:$B$29,2,),0)</f>
        <v>0</v>
      </c>
      <c r="Z2168" s="175">
        <f>IF(U2168&gt;0,VLOOKUP(U2168,Jahresfaktoren!$A$32:$B$33,2,),)</f>
        <v>0</v>
      </c>
      <c r="AA2168" s="177" t="str">
        <f t="shared" si="984"/>
        <v/>
      </c>
      <c r="AB2168" s="177" t="str">
        <f t="shared" si="985"/>
        <v/>
      </c>
      <c r="AC2168" s="177" t="str">
        <f t="shared" si="986"/>
        <v/>
      </c>
      <c r="AD2168" s="177" t="str">
        <f t="shared" si="987"/>
        <v/>
      </c>
      <c r="AE2168" s="177" t="str">
        <f t="shared" si="988"/>
        <v/>
      </c>
      <c r="AF2168" s="178">
        <f>IF(Q2168&gt;0,VLOOKUP(H2168,Leistungszahlen!$A$11:$C$158,3,),0)</f>
        <v>0</v>
      </c>
      <c r="AG2168" s="178">
        <f>IF(R2168&gt;0,VLOOKUP(H2168,Leistungszahlen!$A$11:$F$158,6,),IF(T2168&gt;0,VLOOKUP(H2168,Leistungszahlen!$A$11:$F$158,6,),0))</f>
        <v>0</v>
      </c>
      <c r="AH2168" s="179">
        <f t="shared" si="995"/>
        <v>0</v>
      </c>
      <c r="AI2168" s="179">
        <f t="shared" si="996"/>
        <v>0</v>
      </c>
      <c r="AJ2168" s="179">
        <f t="shared" si="997"/>
        <v>0</v>
      </c>
      <c r="AK2168" s="179">
        <f t="shared" si="998"/>
        <v>0</v>
      </c>
      <c r="AL2168" s="179">
        <f t="shared" si="999"/>
        <v>0</v>
      </c>
      <c r="AM2168" s="180" t="str">
        <f>IF(L2168=1,Stundensätze!$D$13,IF(L2168=2,Stundensätze!$D$17,IF(L2168=4,Stundensätze!$D$21,"")))</f>
        <v/>
      </c>
      <c r="AN2168" s="180" t="str">
        <f>IF(L2168=1,Stundensätze!$D$15,IF(L2168=2,Stundensätze!$D$19,IF(L2168=4,Stundensätze!$D$23,"")))</f>
        <v/>
      </c>
      <c r="AO2168" s="180">
        <f t="shared" si="989"/>
        <v>0</v>
      </c>
      <c r="AP2168" s="180">
        <f t="shared" si="990"/>
        <v>0</v>
      </c>
      <c r="AQ2168" s="192" t="str">
        <f t="shared" si="991"/>
        <v/>
      </c>
      <c r="AR2168" s="192" t="str">
        <f t="shared" si="992"/>
        <v/>
      </c>
      <c r="AS2168" s="193">
        <f t="shared" si="993"/>
        <v>0</v>
      </c>
      <c r="AT2168" s="258">
        <f>IF(K2168=0,0,VLOOKUP(K2168,Kostenstellen!A:B,2,FALSE))</f>
        <v>0</v>
      </c>
      <c r="AU2168" s="68" t="str">
        <f t="shared" si="1005"/>
        <v/>
      </c>
      <c r="AV2168" s="68" t="str">
        <f t="shared" si="1006"/>
        <v/>
      </c>
      <c r="AW2168" s="68">
        <f>IF(AF2168=0,0,VLOOKUP($H2168,Leistungszahlen!$A$11:$H$158,4,FALSE))</f>
        <v>0</v>
      </c>
      <c r="AX2168" s="68">
        <f>IF(AF2168=0,0,VLOOKUP($H2168,Leistungszahlen!$A$11:$H$158,5,FALSE))</f>
        <v>0</v>
      </c>
      <c r="AY2168" s="68">
        <f>IF(AG2168=0,0,VLOOKUP($H2168,Leistungszahlen!$A$11:$H$158,6,FALSE))</f>
        <v>0</v>
      </c>
      <c r="AZ2168" s="68">
        <f t="shared" si="1007"/>
        <v>0</v>
      </c>
      <c r="BA2168" s="68">
        <f t="shared" si="1008"/>
        <v>0</v>
      </c>
      <c r="BC2168" s="68">
        <f t="shared" si="994"/>
        <v>0</v>
      </c>
      <c r="BD2168" s="285"/>
    </row>
    <row r="2169" spans="1:56" s="68" customFormat="1">
      <c r="A2169" s="200"/>
      <c r="B2169" s="200"/>
      <c r="C2169" s="200"/>
      <c r="D2169" s="200"/>
      <c r="E2169" s="200"/>
      <c r="F2169" s="200"/>
      <c r="G2169" s="200"/>
      <c r="H2169" s="201"/>
      <c r="I2169" s="202"/>
      <c r="J2169" s="200"/>
      <c r="K2169" s="176"/>
      <c r="L2169" s="176"/>
      <c r="M2169" s="176"/>
      <c r="N2169" s="286"/>
      <c r="O2169" s="286"/>
      <c r="P2169" s="176"/>
      <c r="Q2169" s="203">
        <f t="shared" si="1000"/>
        <v>0</v>
      </c>
      <c r="R2169" s="203">
        <f t="shared" si="1001"/>
        <v>0</v>
      </c>
      <c r="S2169" s="203">
        <f t="shared" si="1002"/>
        <v>0</v>
      </c>
      <c r="T2169" s="203">
        <f t="shared" si="1003"/>
        <v>0</v>
      </c>
      <c r="U2169" s="203">
        <f t="shared" si="1004"/>
        <v>0</v>
      </c>
      <c r="V2169" s="175">
        <f>IF(Q2169&gt;0,VLOOKUP(Q2169,Jahresfaktoren!$A$11:$B$24,2,),0)</f>
        <v>0</v>
      </c>
      <c r="W2169" s="175">
        <f>IF(R2169&gt;0,VLOOKUP(R2169,Jahresfaktoren!$D$11:$E$24,2,),0)</f>
        <v>0</v>
      </c>
      <c r="X2169" s="175">
        <f>IF(S2169&gt;0,VLOOKUP(S2169,Jahresfaktoren!$A$28:$B$29,2,),0)</f>
        <v>0</v>
      </c>
      <c r="Y2169" s="175">
        <f>IF(T2169&gt;0,VLOOKUP(T2169,Jahresfaktoren!$A$28:$B$29,2,),0)</f>
        <v>0</v>
      </c>
      <c r="Z2169" s="175">
        <f>IF(U2169&gt;0,VLOOKUP(U2169,Jahresfaktoren!$A$32:$B$33,2,),)</f>
        <v>0</v>
      </c>
      <c r="AA2169" s="177" t="str">
        <f t="shared" si="984"/>
        <v/>
      </c>
      <c r="AB2169" s="177" t="str">
        <f t="shared" si="985"/>
        <v/>
      </c>
      <c r="AC2169" s="177" t="str">
        <f t="shared" si="986"/>
        <v/>
      </c>
      <c r="AD2169" s="177" t="str">
        <f t="shared" si="987"/>
        <v/>
      </c>
      <c r="AE2169" s="177" t="str">
        <f t="shared" si="988"/>
        <v/>
      </c>
      <c r="AF2169" s="178">
        <f>IF(Q2169&gt;0,VLOOKUP(H2169,Leistungszahlen!$A$11:$C$158,3,),0)</f>
        <v>0</v>
      </c>
      <c r="AG2169" s="178">
        <f>IF(R2169&gt;0,VLOOKUP(H2169,Leistungszahlen!$A$11:$F$158,6,),IF(T2169&gt;0,VLOOKUP(H2169,Leistungszahlen!$A$11:$F$158,6,),0))</f>
        <v>0</v>
      </c>
      <c r="AH2169" s="179">
        <f t="shared" si="995"/>
        <v>0</v>
      </c>
      <c r="AI2169" s="179">
        <f t="shared" si="996"/>
        <v>0</v>
      </c>
      <c r="AJ2169" s="179">
        <f t="shared" si="997"/>
        <v>0</v>
      </c>
      <c r="AK2169" s="179">
        <f t="shared" si="998"/>
        <v>0</v>
      </c>
      <c r="AL2169" s="179">
        <f t="shared" si="999"/>
        <v>0</v>
      </c>
      <c r="AM2169" s="180" t="str">
        <f>IF(L2169=1,Stundensätze!$D$13,IF(L2169=2,Stundensätze!$D$17,IF(L2169=4,Stundensätze!$D$21,"")))</f>
        <v/>
      </c>
      <c r="AN2169" s="180" t="str">
        <f>IF(L2169=1,Stundensätze!$D$15,IF(L2169=2,Stundensätze!$D$19,IF(L2169=4,Stundensätze!$D$23,"")))</f>
        <v/>
      </c>
      <c r="AO2169" s="180">
        <f t="shared" si="989"/>
        <v>0</v>
      </c>
      <c r="AP2169" s="180">
        <f t="shared" si="990"/>
        <v>0</v>
      </c>
      <c r="AQ2169" s="192" t="str">
        <f t="shared" si="991"/>
        <v/>
      </c>
      <c r="AR2169" s="192" t="str">
        <f t="shared" si="992"/>
        <v/>
      </c>
      <c r="AS2169" s="193">
        <f t="shared" si="993"/>
        <v>0</v>
      </c>
      <c r="AT2169" s="258">
        <f>IF(K2169=0,0,VLOOKUP(K2169,Kostenstellen!A:B,2,FALSE))</f>
        <v>0</v>
      </c>
      <c r="AU2169" s="68" t="str">
        <f t="shared" si="1005"/>
        <v/>
      </c>
      <c r="AV2169" s="68" t="str">
        <f t="shared" si="1006"/>
        <v/>
      </c>
      <c r="AW2169" s="68">
        <f>IF(AF2169=0,0,VLOOKUP($H2169,Leistungszahlen!$A$11:$H$158,4,FALSE))</f>
        <v>0</v>
      </c>
      <c r="AX2169" s="68">
        <f>IF(AF2169=0,0,VLOOKUP($H2169,Leistungszahlen!$A$11:$H$158,5,FALSE))</f>
        <v>0</v>
      </c>
      <c r="AY2169" s="68">
        <f>IF(AG2169=0,0,VLOOKUP($H2169,Leistungszahlen!$A$11:$H$158,6,FALSE))</f>
        <v>0</v>
      </c>
      <c r="AZ2169" s="68">
        <f t="shared" si="1007"/>
        <v>0</v>
      </c>
      <c r="BA2169" s="68">
        <f t="shared" si="1008"/>
        <v>0</v>
      </c>
      <c r="BC2169" s="68">
        <f t="shared" si="994"/>
        <v>0</v>
      </c>
      <c r="BD2169" s="285"/>
    </row>
    <row r="2170" spans="1:56" s="68" customFormat="1">
      <c r="A2170" s="200"/>
      <c r="B2170" s="200"/>
      <c r="C2170" s="200"/>
      <c r="D2170" s="200"/>
      <c r="E2170" s="200"/>
      <c r="F2170" s="200"/>
      <c r="G2170" s="200"/>
      <c r="H2170" s="201"/>
      <c r="I2170" s="202"/>
      <c r="J2170" s="200"/>
      <c r="K2170" s="176"/>
      <c r="L2170" s="176"/>
      <c r="M2170" s="176"/>
      <c r="N2170" s="286"/>
      <c r="O2170" s="286"/>
      <c r="P2170" s="176"/>
      <c r="Q2170" s="203">
        <f t="shared" si="1000"/>
        <v>0</v>
      </c>
      <c r="R2170" s="203">
        <f t="shared" si="1001"/>
        <v>0</v>
      </c>
      <c r="S2170" s="203">
        <f t="shared" si="1002"/>
        <v>0</v>
      </c>
      <c r="T2170" s="203">
        <f t="shared" si="1003"/>
        <v>0</v>
      </c>
      <c r="U2170" s="203">
        <f t="shared" si="1004"/>
        <v>0</v>
      </c>
      <c r="V2170" s="175">
        <f>IF(Q2170&gt;0,VLOOKUP(Q2170,Jahresfaktoren!$A$11:$B$24,2,),0)</f>
        <v>0</v>
      </c>
      <c r="W2170" s="175">
        <f>IF(R2170&gt;0,VLOOKUP(R2170,Jahresfaktoren!$D$11:$E$24,2,),0)</f>
        <v>0</v>
      </c>
      <c r="X2170" s="175">
        <f>IF(S2170&gt;0,VLOOKUP(S2170,Jahresfaktoren!$A$28:$B$29,2,),0)</f>
        <v>0</v>
      </c>
      <c r="Y2170" s="175">
        <f>IF(T2170&gt;0,VLOOKUP(T2170,Jahresfaktoren!$A$28:$B$29,2,),0)</f>
        <v>0</v>
      </c>
      <c r="Z2170" s="175">
        <f>IF(U2170&gt;0,VLOOKUP(U2170,Jahresfaktoren!$A$32:$B$33,2,),)</f>
        <v>0</v>
      </c>
      <c r="AA2170" s="177" t="str">
        <f t="shared" si="984"/>
        <v/>
      </c>
      <c r="AB2170" s="177" t="str">
        <f t="shared" si="985"/>
        <v/>
      </c>
      <c r="AC2170" s="177" t="str">
        <f t="shared" si="986"/>
        <v/>
      </c>
      <c r="AD2170" s="177" t="str">
        <f t="shared" si="987"/>
        <v/>
      </c>
      <c r="AE2170" s="177" t="str">
        <f t="shared" si="988"/>
        <v/>
      </c>
      <c r="AF2170" s="178">
        <f>IF(Q2170&gt;0,VLOOKUP(H2170,Leistungszahlen!$A$11:$C$158,3,),0)</f>
        <v>0</v>
      </c>
      <c r="AG2170" s="178">
        <f>IF(R2170&gt;0,VLOOKUP(H2170,Leistungszahlen!$A$11:$F$158,6,),IF(T2170&gt;0,VLOOKUP(H2170,Leistungszahlen!$A$11:$F$158,6,),0))</f>
        <v>0</v>
      </c>
      <c r="AH2170" s="179">
        <f t="shared" si="995"/>
        <v>0</v>
      </c>
      <c r="AI2170" s="179">
        <f t="shared" si="996"/>
        <v>0</v>
      </c>
      <c r="AJ2170" s="179">
        <f t="shared" si="997"/>
        <v>0</v>
      </c>
      <c r="AK2170" s="179">
        <f t="shared" si="998"/>
        <v>0</v>
      </c>
      <c r="AL2170" s="179">
        <f t="shared" si="999"/>
        <v>0</v>
      </c>
      <c r="AM2170" s="180" t="str">
        <f>IF(L2170=1,Stundensätze!$D$13,IF(L2170=2,Stundensätze!$D$17,IF(L2170=4,Stundensätze!$D$21,"")))</f>
        <v/>
      </c>
      <c r="AN2170" s="180" t="str">
        <f>IF(L2170=1,Stundensätze!$D$15,IF(L2170=2,Stundensätze!$D$19,IF(L2170=4,Stundensätze!$D$23,"")))</f>
        <v/>
      </c>
      <c r="AO2170" s="180">
        <f t="shared" si="989"/>
        <v>0</v>
      </c>
      <c r="AP2170" s="180">
        <f t="shared" si="990"/>
        <v>0</v>
      </c>
      <c r="AQ2170" s="192" t="str">
        <f t="shared" si="991"/>
        <v/>
      </c>
      <c r="AR2170" s="192" t="str">
        <f t="shared" si="992"/>
        <v/>
      </c>
      <c r="AS2170" s="193">
        <f t="shared" si="993"/>
        <v>0</v>
      </c>
      <c r="AT2170" s="258">
        <f>IF(K2170=0,0,VLOOKUP(K2170,Kostenstellen!A:B,2,FALSE))</f>
        <v>0</v>
      </c>
      <c r="AU2170" s="68" t="str">
        <f t="shared" si="1005"/>
        <v/>
      </c>
      <c r="AV2170" s="68" t="str">
        <f t="shared" si="1006"/>
        <v/>
      </c>
      <c r="AW2170" s="68">
        <f>IF(AF2170=0,0,VLOOKUP($H2170,Leistungszahlen!$A$11:$H$158,4,FALSE))</f>
        <v>0</v>
      </c>
      <c r="AX2170" s="68">
        <f>IF(AF2170=0,0,VLOOKUP($H2170,Leistungszahlen!$A$11:$H$158,5,FALSE))</f>
        <v>0</v>
      </c>
      <c r="AY2170" s="68">
        <f>IF(AG2170=0,0,VLOOKUP($H2170,Leistungszahlen!$A$11:$H$158,6,FALSE))</f>
        <v>0</v>
      </c>
      <c r="AZ2170" s="68">
        <f t="shared" si="1007"/>
        <v>0</v>
      </c>
      <c r="BA2170" s="68">
        <f t="shared" si="1008"/>
        <v>0</v>
      </c>
      <c r="BC2170" s="68">
        <f t="shared" si="994"/>
        <v>0</v>
      </c>
      <c r="BD2170" s="285"/>
    </row>
    <row r="2171" spans="1:56" s="68" customFormat="1">
      <c r="A2171" s="200"/>
      <c r="B2171" s="200"/>
      <c r="C2171" s="200"/>
      <c r="D2171" s="200"/>
      <c r="E2171" s="200"/>
      <c r="F2171" s="200"/>
      <c r="G2171" s="200"/>
      <c r="H2171" s="201"/>
      <c r="I2171" s="202"/>
      <c r="J2171" s="200"/>
      <c r="K2171" s="176"/>
      <c r="L2171" s="176"/>
      <c r="M2171" s="176"/>
      <c r="N2171" s="286"/>
      <c r="O2171" s="286"/>
      <c r="P2171" s="176"/>
      <c r="Q2171" s="203">
        <f t="shared" si="1000"/>
        <v>0</v>
      </c>
      <c r="R2171" s="203">
        <f t="shared" si="1001"/>
        <v>0</v>
      </c>
      <c r="S2171" s="203">
        <f t="shared" si="1002"/>
        <v>0</v>
      </c>
      <c r="T2171" s="203">
        <f t="shared" si="1003"/>
        <v>0</v>
      </c>
      <c r="U2171" s="203">
        <f t="shared" si="1004"/>
        <v>0</v>
      </c>
      <c r="V2171" s="175">
        <f>IF(Q2171&gt;0,VLOOKUP(Q2171,Jahresfaktoren!$A$11:$B$24,2,),0)</f>
        <v>0</v>
      </c>
      <c r="W2171" s="175">
        <f>IF(R2171&gt;0,VLOOKUP(R2171,Jahresfaktoren!$D$11:$E$24,2,),0)</f>
        <v>0</v>
      </c>
      <c r="X2171" s="175">
        <f>IF(S2171&gt;0,VLOOKUP(S2171,Jahresfaktoren!$A$28:$B$29,2,),0)</f>
        <v>0</v>
      </c>
      <c r="Y2171" s="175">
        <f>IF(T2171&gt;0,VLOOKUP(T2171,Jahresfaktoren!$A$28:$B$29,2,),0)</f>
        <v>0</v>
      </c>
      <c r="Z2171" s="175">
        <f>IF(U2171&gt;0,VLOOKUP(U2171,Jahresfaktoren!$A$32:$B$33,2,),)</f>
        <v>0</v>
      </c>
      <c r="AA2171" s="177" t="str">
        <f t="shared" si="984"/>
        <v/>
      </c>
      <c r="AB2171" s="177" t="str">
        <f t="shared" si="985"/>
        <v/>
      </c>
      <c r="AC2171" s="177" t="str">
        <f t="shared" si="986"/>
        <v/>
      </c>
      <c r="AD2171" s="177" t="str">
        <f t="shared" si="987"/>
        <v/>
      </c>
      <c r="AE2171" s="177" t="str">
        <f t="shared" si="988"/>
        <v/>
      </c>
      <c r="AF2171" s="178">
        <f>IF(Q2171&gt;0,VLOOKUP(H2171,Leistungszahlen!$A$11:$C$158,3,),0)</f>
        <v>0</v>
      </c>
      <c r="AG2171" s="178">
        <f>IF(R2171&gt;0,VLOOKUP(H2171,Leistungszahlen!$A$11:$F$158,6,),IF(T2171&gt;0,VLOOKUP(H2171,Leistungszahlen!$A$11:$F$158,6,),0))</f>
        <v>0</v>
      </c>
      <c r="AH2171" s="179">
        <f t="shared" si="995"/>
        <v>0</v>
      </c>
      <c r="AI2171" s="179">
        <f t="shared" si="996"/>
        <v>0</v>
      </c>
      <c r="AJ2171" s="179">
        <f t="shared" si="997"/>
        <v>0</v>
      </c>
      <c r="AK2171" s="179">
        <f t="shared" si="998"/>
        <v>0</v>
      </c>
      <c r="AL2171" s="179">
        <f t="shared" si="999"/>
        <v>0</v>
      </c>
      <c r="AM2171" s="180" t="str">
        <f>IF(L2171=1,Stundensätze!$D$13,IF(L2171=2,Stundensätze!$D$17,IF(L2171=4,Stundensätze!$D$21,"")))</f>
        <v/>
      </c>
      <c r="AN2171" s="180" t="str">
        <f>IF(L2171=1,Stundensätze!$D$15,IF(L2171=2,Stundensätze!$D$19,IF(L2171=4,Stundensätze!$D$23,"")))</f>
        <v/>
      </c>
      <c r="AO2171" s="180">
        <f t="shared" si="989"/>
        <v>0</v>
      </c>
      <c r="AP2171" s="180">
        <f t="shared" si="990"/>
        <v>0</v>
      </c>
      <c r="AQ2171" s="192" t="str">
        <f t="shared" si="991"/>
        <v/>
      </c>
      <c r="AR2171" s="192" t="str">
        <f t="shared" si="992"/>
        <v/>
      </c>
      <c r="AS2171" s="193">
        <f t="shared" si="993"/>
        <v>0</v>
      </c>
      <c r="AT2171" s="258">
        <f>IF(K2171=0,0,VLOOKUP(K2171,Kostenstellen!A:B,2,FALSE))</f>
        <v>0</v>
      </c>
      <c r="AU2171" s="68" t="str">
        <f t="shared" si="1005"/>
        <v/>
      </c>
      <c r="AV2171" s="68" t="str">
        <f t="shared" si="1006"/>
        <v/>
      </c>
      <c r="AW2171" s="68">
        <f>IF(AF2171=0,0,VLOOKUP($H2171,Leistungszahlen!$A$11:$H$158,4,FALSE))</f>
        <v>0</v>
      </c>
      <c r="AX2171" s="68">
        <f>IF(AF2171=0,0,VLOOKUP($H2171,Leistungszahlen!$A$11:$H$158,5,FALSE))</f>
        <v>0</v>
      </c>
      <c r="AY2171" s="68">
        <f>IF(AG2171=0,0,VLOOKUP($H2171,Leistungszahlen!$A$11:$H$158,6,FALSE))</f>
        <v>0</v>
      </c>
      <c r="AZ2171" s="68">
        <f t="shared" si="1007"/>
        <v>0</v>
      </c>
      <c r="BA2171" s="68">
        <f t="shared" si="1008"/>
        <v>0</v>
      </c>
      <c r="BC2171" s="68">
        <f t="shared" si="994"/>
        <v>0</v>
      </c>
      <c r="BD2171" s="285"/>
    </row>
    <row r="2172" spans="1:56" s="68" customFormat="1">
      <c r="A2172" s="200"/>
      <c r="B2172" s="200"/>
      <c r="C2172" s="200"/>
      <c r="D2172" s="200"/>
      <c r="E2172" s="200"/>
      <c r="F2172" s="200"/>
      <c r="G2172" s="200"/>
      <c r="H2172" s="201"/>
      <c r="I2172" s="202"/>
      <c r="J2172" s="200"/>
      <c r="K2172" s="176"/>
      <c r="L2172" s="176"/>
      <c r="M2172" s="176"/>
      <c r="N2172" s="286"/>
      <c r="O2172" s="286"/>
      <c r="P2172" s="176"/>
      <c r="Q2172" s="203">
        <f t="shared" si="1000"/>
        <v>0</v>
      </c>
      <c r="R2172" s="203">
        <f t="shared" si="1001"/>
        <v>0</v>
      </c>
      <c r="S2172" s="203">
        <f t="shared" si="1002"/>
        <v>0</v>
      </c>
      <c r="T2172" s="203">
        <f t="shared" si="1003"/>
        <v>0</v>
      </c>
      <c r="U2172" s="203">
        <f t="shared" si="1004"/>
        <v>0</v>
      </c>
      <c r="V2172" s="175">
        <f>IF(Q2172&gt;0,VLOOKUP(Q2172,Jahresfaktoren!$A$11:$B$24,2,),0)</f>
        <v>0</v>
      </c>
      <c r="W2172" s="175">
        <f>IF(R2172&gt;0,VLOOKUP(R2172,Jahresfaktoren!$D$11:$E$24,2,),0)</f>
        <v>0</v>
      </c>
      <c r="X2172" s="175">
        <f>IF(S2172&gt;0,VLOOKUP(S2172,Jahresfaktoren!$A$28:$B$29,2,),0)</f>
        <v>0</v>
      </c>
      <c r="Y2172" s="175">
        <f>IF(T2172&gt;0,VLOOKUP(T2172,Jahresfaktoren!$A$28:$B$29,2,),0)</f>
        <v>0</v>
      </c>
      <c r="Z2172" s="175">
        <f>IF(U2172&gt;0,VLOOKUP(U2172,Jahresfaktoren!$A$32:$B$33,2,),)</f>
        <v>0</v>
      </c>
      <c r="AA2172" s="177" t="str">
        <f t="shared" si="984"/>
        <v/>
      </c>
      <c r="AB2172" s="177" t="str">
        <f t="shared" si="985"/>
        <v/>
      </c>
      <c r="AC2172" s="177" t="str">
        <f t="shared" si="986"/>
        <v/>
      </c>
      <c r="AD2172" s="177" t="str">
        <f t="shared" si="987"/>
        <v/>
      </c>
      <c r="AE2172" s="177" t="str">
        <f t="shared" si="988"/>
        <v/>
      </c>
      <c r="AF2172" s="178">
        <f>IF(Q2172&gt;0,VLOOKUP(H2172,Leistungszahlen!$A$11:$C$158,3,),0)</f>
        <v>0</v>
      </c>
      <c r="AG2172" s="178">
        <f>IF(R2172&gt;0,VLOOKUP(H2172,Leistungszahlen!$A$11:$F$158,6,),IF(T2172&gt;0,VLOOKUP(H2172,Leistungszahlen!$A$11:$F$158,6,),0))</f>
        <v>0</v>
      </c>
      <c r="AH2172" s="179">
        <f t="shared" si="995"/>
        <v>0</v>
      </c>
      <c r="AI2172" s="179">
        <f t="shared" si="996"/>
        <v>0</v>
      </c>
      <c r="AJ2172" s="179">
        <f t="shared" si="997"/>
        <v>0</v>
      </c>
      <c r="AK2172" s="179">
        <f t="shared" si="998"/>
        <v>0</v>
      </c>
      <c r="AL2172" s="179">
        <f t="shared" si="999"/>
        <v>0</v>
      </c>
      <c r="AM2172" s="180" t="str">
        <f>IF(L2172=1,Stundensätze!$D$13,IF(L2172=2,Stundensätze!$D$17,IF(L2172=4,Stundensätze!$D$21,"")))</f>
        <v/>
      </c>
      <c r="AN2172" s="180" t="str">
        <f>IF(L2172=1,Stundensätze!$D$15,IF(L2172=2,Stundensätze!$D$19,IF(L2172=4,Stundensätze!$D$23,"")))</f>
        <v/>
      </c>
      <c r="AO2172" s="180">
        <f t="shared" si="989"/>
        <v>0</v>
      </c>
      <c r="AP2172" s="180">
        <f t="shared" si="990"/>
        <v>0</v>
      </c>
      <c r="AQ2172" s="192" t="str">
        <f t="shared" si="991"/>
        <v/>
      </c>
      <c r="AR2172" s="192" t="str">
        <f t="shared" si="992"/>
        <v/>
      </c>
      <c r="AS2172" s="193">
        <f t="shared" si="993"/>
        <v>0</v>
      </c>
      <c r="AT2172" s="258">
        <f>IF(K2172=0,0,VLOOKUP(K2172,Kostenstellen!A:B,2,FALSE))</f>
        <v>0</v>
      </c>
      <c r="AU2172" s="68" t="str">
        <f t="shared" si="1005"/>
        <v/>
      </c>
      <c r="AV2172" s="68" t="str">
        <f t="shared" si="1006"/>
        <v/>
      </c>
      <c r="AW2172" s="68">
        <f>IF(AF2172=0,0,VLOOKUP($H2172,Leistungszahlen!$A$11:$H$158,4,FALSE))</f>
        <v>0</v>
      </c>
      <c r="AX2172" s="68">
        <f>IF(AF2172=0,0,VLOOKUP($H2172,Leistungszahlen!$A$11:$H$158,5,FALSE))</f>
        <v>0</v>
      </c>
      <c r="AY2172" s="68">
        <f>IF(AG2172=0,0,VLOOKUP($H2172,Leistungszahlen!$A$11:$H$158,6,FALSE))</f>
        <v>0</v>
      </c>
      <c r="AZ2172" s="68">
        <f t="shared" si="1007"/>
        <v>0</v>
      </c>
      <c r="BA2172" s="68">
        <f t="shared" si="1008"/>
        <v>0</v>
      </c>
      <c r="BC2172" s="68">
        <f t="shared" si="994"/>
        <v>0</v>
      </c>
      <c r="BD2172" s="285"/>
    </row>
    <row r="2173" spans="1:56" s="68" customFormat="1">
      <c r="A2173" s="200"/>
      <c r="B2173" s="200"/>
      <c r="C2173" s="200"/>
      <c r="D2173" s="200"/>
      <c r="E2173" s="200"/>
      <c r="F2173" s="200"/>
      <c r="G2173" s="200"/>
      <c r="H2173" s="201"/>
      <c r="I2173" s="202"/>
      <c r="J2173" s="200"/>
      <c r="K2173" s="176"/>
      <c r="L2173" s="176"/>
      <c r="M2173" s="176"/>
      <c r="N2173" s="286"/>
      <c r="O2173" s="286"/>
      <c r="P2173" s="176"/>
      <c r="Q2173" s="203">
        <f t="shared" si="1000"/>
        <v>0</v>
      </c>
      <c r="R2173" s="203">
        <f t="shared" si="1001"/>
        <v>0</v>
      </c>
      <c r="S2173" s="203">
        <f t="shared" si="1002"/>
        <v>0</v>
      </c>
      <c r="T2173" s="203">
        <f t="shared" si="1003"/>
        <v>0</v>
      </c>
      <c r="U2173" s="203">
        <f t="shared" si="1004"/>
        <v>0</v>
      </c>
      <c r="V2173" s="175">
        <f>IF(Q2173&gt;0,VLOOKUP(Q2173,Jahresfaktoren!$A$11:$B$24,2,),0)</f>
        <v>0</v>
      </c>
      <c r="W2173" s="175">
        <f>IF(R2173&gt;0,VLOOKUP(R2173,Jahresfaktoren!$D$11:$E$24,2,),0)</f>
        <v>0</v>
      </c>
      <c r="X2173" s="175">
        <f>IF(S2173&gt;0,VLOOKUP(S2173,Jahresfaktoren!$A$28:$B$29,2,),0)</f>
        <v>0</v>
      </c>
      <c r="Y2173" s="175">
        <f>IF(T2173&gt;0,VLOOKUP(T2173,Jahresfaktoren!$A$28:$B$29,2,),0)</f>
        <v>0</v>
      </c>
      <c r="Z2173" s="175">
        <f>IF(U2173&gt;0,VLOOKUP(U2173,Jahresfaktoren!$A$32:$B$33,2,),)</f>
        <v>0</v>
      </c>
      <c r="AA2173" s="177" t="str">
        <f t="shared" si="984"/>
        <v/>
      </c>
      <c r="AB2173" s="177" t="str">
        <f t="shared" si="985"/>
        <v/>
      </c>
      <c r="AC2173" s="177" t="str">
        <f t="shared" si="986"/>
        <v/>
      </c>
      <c r="AD2173" s="177" t="str">
        <f t="shared" si="987"/>
        <v/>
      </c>
      <c r="AE2173" s="177" t="str">
        <f t="shared" si="988"/>
        <v/>
      </c>
      <c r="AF2173" s="178">
        <f>IF(Q2173&gt;0,VLOOKUP(H2173,Leistungszahlen!$A$11:$C$158,3,),0)</f>
        <v>0</v>
      </c>
      <c r="AG2173" s="178">
        <f>IF(R2173&gt;0,VLOOKUP(H2173,Leistungszahlen!$A$11:$F$158,6,),IF(T2173&gt;0,VLOOKUP(H2173,Leistungszahlen!$A$11:$F$158,6,),0))</f>
        <v>0</v>
      </c>
      <c r="AH2173" s="179">
        <f t="shared" si="995"/>
        <v>0</v>
      </c>
      <c r="AI2173" s="179">
        <f t="shared" si="996"/>
        <v>0</v>
      </c>
      <c r="AJ2173" s="179">
        <f t="shared" si="997"/>
        <v>0</v>
      </c>
      <c r="AK2173" s="179">
        <f t="shared" si="998"/>
        <v>0</v>
      </c>
      <c r="AL2173" s="179">
        <f t="shared" si="999"/>
        <v>0</v>
      </c>
      <c r="AM2173" s="180" t="str">
        <f>IF(L2173=1,Stundensätze!$D$13,IF(L2173=2,Stundensätze!$D$17,IF(L2173=4,Stundensätze!$D$21,"")))</f>
        <v/>
      </c>
      <c r="AN2173" s="180" t="str">
        <f>IF(L2173=1,Stundensätze!$D$15,IF(L2173=2,Stundensätze!$D$19,IF(L2173=4,Stundensätze!$D$23,"")))</f>
        <v/>
      </c>
      <c r="AO2173" s="180">
        <f t="shared" si="989"/>
        <v>0</v>
      </c>
      <c r="AP2173" s="180">
        <f t="shared" si="990"/>
        <v>0</v>
      </c>
      <c r="AQ2173" s="192" t="str">
        <f t="shared" si="991"/>
        <v/>
      </c>
      <c r="AR2173" s="192" t="str">
        <f t="shared" si="992"/>
        <v/>
      </c>
      <c r="AS2173" s="193">
        <f t="shared" si="993"/>
        <v>0</v>
      </c>
      <c r="AT2173" s="258">
        <f>IF(K2173=0,0,VLOOKUP(K2173,Kostenstellen!A:B,2,FALSE))</f>
        <v>0</v>
      </c>
      <c r="AU2173" s="68" t="str">
        <f t="shared" si="1005"/>
        <v/>
      </c>
      <c r="AV2173" s="68" t="str">
        <f t="shared" si="1006"/>
        <v/>
      </c>
      <c r="AW2173" s="68">
        <f>IF(AF2173=0,0,VLOOKUP($H2173,Leistungszahlen!$A$11:$H$158,4,FALSE))</f>
        <v>0</v>
      </c>
      <c r="AX2173" s="68">
        <f>IF(AF2173=0,0,VLOOKUP($H2173,Leistungszahlen!$A$11:$H$158,5,FALSE))</f>
        <v>0</v>
      </c>
      <c r="AY2173" s="68">
        <f>IF(AG2173=0,0,VLOOKUP($H2173,Leistungszahlen!$A$11:$H$158,6,FALSE))</f>
        <v>0</v>
      </c>
      <c r="AZ2173" s="68">
        <f t="shared" si="1007"/>
        <v>0</v>
      </c>
      <c r="BA2173" s="68">
        <f t="shared" si="1008"/>
        <v>0</v>
      </c>
      <c r="BC2173" s="68">
        <f t="shared" si="994"/>
        <v>0</v>
      </c>
      <c r="BD2173" s="285"/>
    </row>
    <row r="2174" spans="1:56" s="68" customFormat="1">
      <c r="A2174" s="200"/>
      <c r="B2174" s="200"/>
      <c r="C2174" s="200"/>
      <c r="D2174" s="200"/>
      <c r="E2174" s="200"/>
      <c r="F2174" s="200"/>
      <c r="G2174" s="200"/>
      <c r="H2174" s="201"/>
      <c r="I2174" s="202"/>
      <c r="J2174" s="200"/>
      <c r="K2174" s="176"/>
      <c r="L2174" s="176"/>
      <c r="M2174" s="176"/>
      <c r="N2174" s="286"/>
      <c r="O2174" s="286"/>
      <c r="P2174" s="176"/>
      <c r="Q2174" s="203">
        <f t="shared" si="1000"/>
        <v>0</v>
      </c>
      <c r="R2174" s="203">
        <f t="shared" si="1001"/>
        <v>0</v>
      </c>
      <c r="S2174" s="203">
        <f t="shared" si="1002"/>
        <v>0</v>
      </c>
      <c r="T2174" s="203">
        <f t="shared" si="1003"/>
        <v>0</v>
      </c>
      <c r="U2174" s="203">
        <f t="shared" si="1004"/>
        <v>0</v>
      </c>
      <c r="V2174" s="175">
        <f>IF(Q2174&gt;0,VLOOKUP(Q2174,Jahresfaktoren!$A$11:$B$24,2,),0)</f>
        <v>0</v>
      </c>
      <c r="W2174" s="175">
        <f>IF(R2174&gt;0,VLOOKUP(R2174,Jahresfaktoren!$D$11:$E$24,2,),0)</f>
        <v>0</v>
      </c>
      <c r="X2174" s="175">
        <f>IF(S2174&gt;0,VLOOKUP(S2174,Jahresfaktoren!$A$28:$B$29,2,),0)</f>
        <v>0</v>
      </c>
      <c r="Y2174" s="175">
        <f>IF(T2174&gt;0,VLOOKUP(T2174,Jahresfaktoren!$A$28:$B$29,2,),0)</f>
        <v>0</v>
      </c>
      <c r="Z2174" s="175">
        <f>IF(U2174&gt;0,VLOOKUP(U2174,Jahresfaktoren!$A$32:$B$33,2,),)</f>
        <v>0</v>
      </c>
      <c r="AA2174" s="177" t="str">
        <f t="shared" si="984"/>
        <v/>
      </c>
      <c r="AB2174" s="177" t="str">
        <f t="shared" si="985"/>
        <v/>
      </c>
      <c r="AC2174" s="177" t="str">
        <f t="shared" si="986"/>
        <v/>
      </c>
      <c r="AD2174" s="177" t="str">
        <f t="shared" si="987"/>
        <v/>
      </c>
      <c r="AE2174" s="177" t="str">
        <f t="shared" si="988"/>
        <v/>
      </c>
      <c r="AF2174" s="178">
        <f>IF(Q2174&gt;0,VLOOKUP(H2174,Leistungszahlen!$A$11:$C$158,3,),0)</f>
        <v>0</v>
      </c>
      <c r="AG2174" s="178">
        <f>IF(R2174&gt;0,VLOOKUP(H2174,Leistungszahlen!$A$11:$F$158,6,),IF(T2174&gt;0,VLOOKUP(H2174,Leistungszahlen!$A$11:$F$158,6,),0))</f>
        <v>0</v>
      </c>
      <c r="AH2174" s="179">
        <f t="shared" si="995"/>
        <v>0</v>
      </c>
      <c r="AI2174" s="179">
        <f t="shared" si="996"/>
        <v>0</v>
      </c>
      <c r="AJ2174" s="179">
        <f t="shared" si="997"/>
        <v>0</v>
      </c>
      <c r="AK2174" s="179">
        <f t="shared" si="998"/>
        <v>0</v>
      </c>
      <c r="AL2174" s="179">
        <f t="shared" si="999"/>
        <v>0</v>
      </c>
      <c r="AM2174" s="180" t="str">
        <f>IF(L2174=1,Stundensätze!$D$13,IF(L2174=2,Stundensätze!$D$17,IF(L2174=4,Stundensätze!$D$21,"")))</f>
        <v/>
      </c>
      <c r="AN2174" s="180" t="str">
        <f>IF(L2174=1,Stundensätze!$D$15,IF(L2174=2,Stundensätze!$D$19,IF(L2174=4,Stundensätze!$D$23,"")))</f>
        <v/>
      </c>
      <c r="AO2174" s="180">
        <f t="shared" si="989"/>
        <v>0</v>
      </c>
      <c r="AP2174" s="180">
        <f t="shared" si="990"/>
        <v>0</v>
      </c>
      <c r="AQ2174" s="192" t="str">
        <f t="shared" si="991"/>
        <v/>
      </c>
      <c r="AR2174" s="192" t="str">
        <f t="shared" si="992"/>
        <v/>
      </c>
      <c r="AS2174" s="193">
        <f t="shared" si="993"/>
        <v>0</v>
      </c>
      <c r="AT2174" s="258">
        <f>IF(K2174=0,0,VLOOKUP(K2174,Kostenstellen!A:B,2,FALSE))</f>
        <v>0</v>
      </c>
      <c r="AU2174" s="68" t="str">
        <f t="shared" si="1005"/>
        <v/>
      </c>
      <c r="AV2174" s="68" t="str">
        <f t="shared" si="1006"/>
        <v/>
      </c>
      <c r="AW2174" s="68">
        <f>IF(AF2174=0,0,VLOOKUP($H2174,Leistungszahlen!$A$11:$H$158,4,FALSE))</f>
        <v>0</v>
      </c>
      <c r="AX2174" s="68">
        <f>IF(AF2174=0,0,VLOOKUP($H2174,Leistungszahlen!$A$11:$H$158,5,FALSE))</f>
        <v>0</v>
      </c>
      <c r="AY2174" s="68">
        <f>IF(AG2174=0,0,VLOOKUP($H2174,Leistungszahlen!$A$11:$H$158,6,FALSE))</f>
        <v>0</v>
      </c>
      <c r="AZ2174" s="68">
        <f t="shared" si="1007"/>
        <v>0</v>
      </c>
      <c r="BA2174" s="68">
        <f t="shared" si="1008"/>
        <v>0</v>
      </c>
      <c r="BC2174" s="68">
        <f t="shared" si="994"/>
        <v>0</v>
      </c>
      <c r="BD2174" s="285"/>
    </row>
    <row r="2175" spans="1:56" s="68" customFormat="1">
      <c r="A2175" s="200"/>
      <c r="B2175" s="200"/>
      <c r="C2175" s="200"/>
      <c r="D2175" s="200"/>
      <c r="E2175" s="200"/>
      <c r="F2175" s="200"/>
      <c r="G2175" s="200"/>
      <c r="H2175" s="201"/>
      <c r="I2175" s="202"/>
      <c r="J2175" s="200"/>
      <c r="K2175" s="176"/>
      <c r="L2175" s="176"/>
      <c r="M2175" s="176"/>
      <c r="N2175" s="286"/>
      <c r="O2175" s="286"/>
      <c r="P2175" s="176"/>
      <c r="Q2175" s="203">
        <f t="shared" si="1000"/>
        <v>0</v>
      </c>
      <c r="R2175" s="203">
        <f t="shared" si="1001"/>
        <v>0</v>
      </c>
      <c r="S2175" s="203">
        <f t="shared" si="1002"/>
        <v>0</v>
      </c>
      <c r="T2175" s="203">
        <f t="shared" si="1003"/>
        <v>0</v>
      </c>
      <c r="U2175" s="203">
        <f t="shared" si="1004"/>
        <v>0</v>
      </c>
      <c r="V2175" s="175">
        <f>IF(Q2175&gt;0,VLOOKUP(Q2175,Jahresfaktoren!$A$11:$B$24,2,),0)</f>
        <v>0</v>
      </c>
      <c r="W2175" s="175">
        <f>IF(R2175&gt;0,VLOOKUP(R2175,Jahresfaktoren!$D$11:$E$24,2,),0)</f>
        <v>0</v>
      </c>
      <c r="X2175" s="175">
        <f>IF(S2175&gt;0,VLOOKUP(S2175,Jahresfaktoren!$A$28:$B$29,2,),0)</f>
        <v>0</v>
      </c>
      <c r="Y2175" s="175">
        <f>IF(T2175&gt;0,VLOOKUP(T2175,Jahresfaktoren!$A$28:$B$29,2,),0)</f>
        <v>0</v>
      </c>
      <c r="Z2175" s="175">
        <f>IF(U2175&gt;0,VLOOKUP(U2175,Jahresfaktoren!$A$32:$B$33,2,),)</f>
        <v>0</v>
      </c>
      <c r="AA2175" s="177" t="str">
        <f t="shared" si="984"/>
        <v/>
      </c>
      <c r="AB2175" s="177" t="str">
        <f t="shared" si="985"/>
        <v/>
      </c>
      <c r="AC2175" s="177" t="str">
        <f t="shared" si="986"/>
        <v/>
      </c>
      <c r="AD2175" s="177" t="str">
        <f t="shared" si="987"/>
        <v/>
      </c>
      <c r="AE2175" s="177" t="str">
        <f t="shared" si="988"/>
        <v/>
      </c>
      <c r="AF2175" s="178">
        <f>IF(Q2175&gt;0,VLOOKUP(H2175,Leistungszahlen!$A$11:$C$158,3,),0)</f>
        <v>0</v>
      </c>
      <c r="AG2175" s="178">
        <f>IF(R2175&gt;0,VLOOKUP(H2175,Leistungszahlen!$A$11:$F$158,6,),IF(T2175&gt;0,VLOOKUP(H2175,Leistungszahlen!$A$11:$F$158,6,),0))</f>
        <v>0</v>
      </c>
      <c r="AH2175" s="179">
        <f t="shared" si="995"/>
        <v>0</v>
      </c>
      <c r="AI2175" s="179">
        <f t="shared" si="996"/>
        <v>0</v>
      </c>
      <c r="AJ2175" s="179">
        <f t="shared" si="997"/>
        <v>0</v>
      </c>
      <c r="AK2175" s="179">
        <f t="shared" si="998"/>
        <v>0</v>
      </c>
      <c r="AL2175" s="179">
        <f t="shared" si="999"/>
        <v>0</v>
      </c>
      <c r="AM2175" s="180" t="str">
        <f>IF(L2175=1,Stundensätze!$D$13,IF(L2175=2,Stundensätze!$D$17,IF(L2175=4,Stundensätze!$D$21,"")))</f>
        <v/>
      </c>
      <c r="AN2175" s="180" t="str">
        <f>IF(L2175=1,Stundensätze!$D$15,IF(L2175=2,Stundensätze!$D$19,IF(L2175=4,Stundensätze!$D$23,"")))</f>
        <v/>
      </c>
      <c r="AO2175" s="180">
        <f t="shared" si="989"/>
        <v>0</v>
      </c>
      <c r="AP2175" s="180">
        <f t="shared" si="990"/>
        <v>0</v>
      </c>
      <c r="AQ2175" s="192" t="str">
        <f t="shared" si="991"/>
        <v/>
      </c>
      <c r="AR2175" s="192" t="str">
        <f t="shared" si="992"/>
        <v/>
      </c>
      <c r="AS2175" s="193">
        <f t="shared" si="993"/>
        <v>0</v>
      </c>
      <c r="AT2175" s="258">
        <f>IF(K2175=0,0,VLOOKUP(K2175,Kostenstellen!A:B,2,FALSE))</f>
        <v>0</v>
      </c>
      <c r="AU2175" s="68" t="str">
        <f t="shared" si="1005"/>
        <v/>
      </c>
      <c r="AV2175" s="68" t="str">
        <f t="shared" si="1006"/>
        <v/>
      </c>
      <c r="AW2175" s="68">
        <f>IF(AF2175=0,0,VLOOKUP($H2175,Leistungszahlen!$A$11:$H$158,4,FALSE))</f>
        <v>0</v>
      </c>
      <c r="AX2175" s="68">
        <f>IF(AF2175=0,0,VLOOKUP($H2175,Leistungszahlen!$A$11:$H$158,5,FALSE))</f>
        <v>0</v>
      </c>
      <c r="AY2175" s="68">
        <f>IF(AG2175=0,0,VLOOKUP($H2175,Leistungszahlen!$A$11:$H$158,6,FALSE))</f>
        <v>0</v>
      </c>
      <c r="AZ2175" s="68">
        <f t="shared" si="1007"/>
        <v>0</v>
      </c>
      <c r="BA2175" s="68">
        <f t="shared" si="1008"/>
        <v>0</v>
      </c>
      <c r="BC2175" s="68">
        <f t="shared" si="994"/>
        <v>0</v>
      </c>
      <c r="BD2175" s="285"/>
    </row>
    <row r="2176" spans="1:56" s="68" customFormat="1">
      <c r="A2176" s="200"/>
      <c r="B2176" s="200"/>
      <c r="C2176" s="200"/>
      <c r="D2176" s="200"/>
      <c r="E2176" s="200"/>
      <c r="F2176" s="200"/>
      <c r="G2176" s="200"/>
      <c r="H2176" s="201"/>
      <c r="I2176" s="202"/>
      <c r="J2176" s="200"/>
      <c r="K2176" s="176"/>
      <c r="L2176" s="176"/>
      <c r="M2176" s="176"/>
      <c r="N2176" s="286"/>
      <c r="O2176" s="286"/>
      <c r="P2176" s="176"/>
      <c r="Q2176" s="203">
        <f t="shared" si="1000"/>
        <v>0</v>
      </c>
      <c r="R2176" s="203">
        <f t="shared" si="1001"/>
        <v>0</v>
      </c>
      <c r="S2176" s="203">
        <f t="shared" si="1002"/>
        <v>0</v>
      </c>
      <c r="T2176" s="203">
        <f t="shared" si="1003"/>
        <v>0</v>
      </c>
      <c r="U2176" s="203">
        <f t="shared" si="1004"/>
        <v>0</v>
      </c>
      <c r="V2176" s="175">
        <f>IF(Q2176&gt;0,VLOOKUP(Q2176,Jahresfaktoren!$A$11:$B$24,2,),0)</f>
        <v>0</v>
      </c>
      <c r="W2176" s="175">
        <f>IF(R2176&gt;0,VLOOKUP(R2176,Jahresfaktoren!$D$11:$E$24,2,),0)</f>
        <v>0</v>
      </c>
      <c r="X2176" s="175">
        <f>IF(S2176&gt;0,VLOOKUP(S2176,Jahresfaktoren!$A$28:$B$29,2,),0)</f>
        <v>0</v>
      </c>
      <c r="Y2176" s="175">
        <f>IF(T2176&gt;0,VLOOKUP(T2176,Jahresfaktoren!$A$28:$B$29,2,),0)</f>
        <v>0</v>
      </c>
      <c r="Z2176" s="175">
        <f>IF(U2176&gt;0,VLOOKUP(U2176,Jahresfaktoren!$A$32:$B$33,2,),)</f>
        <v>0</v>
      </c>
      <c r="AA2176" s="177" t="str">
        <f t="shared" si="984"/>
        <v/>
      </c>
      <c r="AB2176" s="177" t="str">
        <f t="shared" si="985"/>
        <v/>
      </c>
      <c r="AC2176" s="177" t="str">
        <f t="shared" si="986"/>
        <v/>
      </c>
      <c r="AD2176" s="177" t="str">
        <f t="shared" si="987"/>
        <v/>
      </c>
      <c r="AE2176" s="177" t="str">
        <f t="shared" si="988"/>
        <v/>
      </c>
      <c r="AF2176" s="178">
        <f>IF(Q2176&gt;0,VLOOKUP(H2176,Leistungszahlen!$A$11:$C$158,3,),0)</f>
        <v>0</v>
      </c>
      <c r="AG2176" s="178">
        <f>IF(R2176&gt;0,VLOOKUP(H2176,Leistungszahlen!$A$11:$F$158,6,),IF(T2176&gt;0,VLOOKUP(H2176,Leistungszahlen!$A$11:$F$158,6,),0))</f>
        <v>0</v>
      </c>
      <c r="AH2176" s="179">
        <f t="shared" si="995"/>
        <v>0</v>
      </c>
      <c r="AI2176" s="179">
        <f t="shared" si="996"/>
        <v>0</v>
      </c>
      <c r="AJ2176" s="179">
        <f t="shared" si="997"/>
        <v>0</v>
      </c>
      <c r="AK2176" s="179">
        <f t="shared" si="998"/>
        <v>0</v>
      </c>
      <c r="AL2176" s="179">
        <f t="shared" si="999"/>
        <v>0</v>
      </c>
      <c r="AM2176" s="180" t="str">
        <f>IF(L2176=1,Stundensätze!$D$13,IF(L2176=2,Stundensätze!$D$17,IF(L2176=4,Stundensätze!$D$21,"")))</f>
        <v/>
      </c>
      <c r="AN2176" s="180" t="str">
        <f>IF(L2176=1,Stundensätze!$D$15,IF(L2176=2,Stundensätze!$D$19,IF(L2176=4,Stundensätze!$D$23,"")))</f>
        <v/>
      </c>
      <c r="AO2176" s="180">
        <f t="shared" si="989"/>
        <v>0</v>
      </c>
      <c r="AP2176" s="180">
        <f t="shared" si="990"/>
        <v>0</v>
      </c>
      <c r="AQ2176" s="192" t="str">
        <f t="shared" si="991"/>
        <v/>
      </c>
      <c r="AR2176" s="192" t="str">
        <f t="shared" si="992"/>
        <v/>
      </c>
      <c r="AS2176" s="193">
        <f t="shared" si="993"/>
        <v>0</v>
      </c>
      <c r="AT2176" s="258">
        <f>IF(K2176=0,0,VLOOKUP(K2176,Kostenstellen!A:B,2,FALSE))</f>
        <v>0</v>
      </c>
      <c r="AU2176" s="68" t="str">
        <f t="shared" si="1005"/>
        <v/>
      </c>
      <c r="AV2176" s="68" t="str">
        <f t="shared" si="1006"/>
        <v/>
      </c>
      <c r="AW2176" s="68">
        <f>IF(AF2176=0,0,VLOOKUP($H2176,Leistungszahlen!$A$11:$H$158,4,FALSE))</f>
        <v>0</v>
      </c>
      <c r="AX2176" s="68">
        <f>IF(AF2176=0,0,VLOOKUP($H2176,Leistungszahlen!$A$11:$H$158,5,FALSE))</f>
        <v>0</v>
      </c>
      <c r="AY2176" s="68">
        <f>IF(AG2176=0,0,VLOOKUP($H2176,Leistungszahlen!$A$11:$H$158,6,FALSE))</f>
        <v>0</v>
      </c>
      <c r="AZ2176" s="68">
        <f t="shared" si="1007"/>
        <v>0</v>
      </c>
      <c r="BA2176" s="68">
        <f t="shared" si="1008"/>
        <v>0</v>
      </c>
      <c r="BC2176" s="68">
        <f t="shared" si="994"/>
        <v>0</v>
      </c>
      <c r="BD2176" s="285"/>
    </row>
    <row r="2177" spans="1:56" s="68" customFormat="1">
      <c r="A2177" s="200"/>
      <c r="B2177" s="200"/>
      <c r="C2177" s="200"/>
      <c r="D2177" s="200"/>
      <c r="E2177" s="200"/>
      <c r="F2177" s="200"/>
      <c r="G2177" s="200"/>
      <c r="H2177" s="201"/>
      <c r="I2177" s="202"/>
      <c r="J2177" s="200"/>
      <c r="K2177" s="176"/>
      <c r="L2177" s="176"/>
      <c r="M2177" s="176"/>
      <c r="N2177" s="286"/>
      <c r="O2177" s="286"/>
      <c r="P2177" s="176"/>
      <c r="Q2177" s="203">
        <f t="shared" si="1000"/>
        <v>0</v>
      </c>
      <c r="R2177" s="203">
        <f t="shared" si="1001"/>
        <v>0</v>
      </c>
      <c r="S2177" s="203">
        <f t="shared" si="1002"/>
        <v>0</v>
      </c>
      <c r="T2177" s="203">
        <f t="shared" si="1003"/>
        <v>0</v>
      </c>
      <c r="U2177" s="203">
        <f t="shared" si="1004"/>
        <v>0</v>
      </c>
      <c r="V2177" s="175">
        <f>IF(Q2177&gt;0,VLOOKUP(Q2177,Jahresfaktoren!$A$11:$B$24,2,),0)</f>
        <v>0</v>
      </c>
      <c r="W2177" s="175">
        <f>IF(R2177&gt;0,VLOOKUP(R2177,Jahresfaktoren!$D$11:$E$24,2,),0)</f>
        <v>0</v>
      </c>
      <c r="X2177" s="175">
        <f>IF(S2177&gt;0,VLOOKUP(S2177,Jahresfaktoren!$A$28:$B$29,2,),0)</f>
        <v>0</v>
      </c>
      <c r="Y2177" s="175">
        <f>IF(T2177&gt;0,VLOOKUP(T2177,Jahresfaktoren!$A$28:$B$29,2,),0)</f>
        <v>0</v>
      </c>
      <c r="Z2177" s="175">
        <f>IF(U2177&gt;0,VLOOKUP(U2177,Jahresfaktoren!$A$32:$B$33,2,),)</f>
        <v>0</v>
      </c>
      <c r="AA2177" s="177" t="str">
        <f t="shared" si="984"/>
        <v/>
      </c>
      <c r="AB2177" s="177" t="str">
        <f t="shared" si="985"/>
        <v/>
      </c>
      <c r="AC2177" s="177" t="str">
        <f t="shared" si="986"/>
        <v/>
      </c>
      <c r="AD2177" s="177" t="str">
        <f t="shared" si="987"/>
        <v/>
      </c>
      <c r="AE2177" s="177" t="str">
        <f t="shared" si="988"/>
        <v/>
      </c>
      <c r="AF2177" s="178">
        <f>IF(Q2177&gt;0,VLOOKUP(H2177,Leistungszahlen!$A$11:$C$158,3,),0)</f>
        <v>0</v>
      </c>
      <c r="AG2177" s="178">
        <f>IF(R2177&gt;0,VLOOKUP(H2177,Leistungszahlen!$A$11:$F$158,6,),IF(T2177&gt;0,VLOOKUP(H2177,Leistungszahlen!$A$11:$F$158,6,),0))</f>
        <v>0</v>
      </c>
      <c r="AH2177" s="179">
        <f t="shared" si="995"/>
        <v>0</v>
      </c>
      <c r="AI2177" s="179">
        <f t="shared" si="996"/>
        <v>0</v>
      </c>
      <c r="AJ2177" s="179">
        <f t="shared" si="997"/>
        <v>0</v>
      </c>
      <c r="AK2177" s="179">
        <f t="shared" si="998"/>
        <v>0</v>
      </c>
      <c r="AL2177" s="179">
        <f t="shared" si="999"/>
        <v>0</v>
      </c>
      <c r="AM2177" s="180" t="str">
        <f>IF(L2177=1,Stundensätze!$D$13,IF(L2177=2,Stundensätze!$D$17,IF(L2177=4,Stundensätze!$D$21,"")))</f>
        <v/>
      </c>
      <c r="AN2177" s="180" t="str">
        <f>IF(L2177=1,Stundensätze!$D$15,IF(L2177=2,Stundensätze!$D$19,IF(L2177=4,Stundensätze!$D$23,"")))</f>
        <v/>
      </c>
      <c r="AO2177" s="180">
        <f t="shared" si="989"/>
        <v>0</v>
      </c>
      <c r="AP2177" s="180">
        <f t="shared" si="990"/>
        <v>0</v>
      </c>
      <c r="AQ2177" s="192" t="str">
        <f t="shared" si="991"/>
        <v/>
      </c>
      <c r="AR2177" s="192" t="str">
        <f t="shared" si="992"/>
        <v/>
      </c>
      <c r="AS2177" s="193">
        <f t="shared" si="993"/>
        <v>0</v>
      </c>
      <c r="AT2177" s="258">
        <f>IF(K2177=0,0,VLOOKUP(K2177,Kostenstellen!A:B,2,FALSE))</f>
        <v>0</v>
      </c>
      <c r="AU2177" s="68" t="str">
        <f t="shared" si="1005"/>
        <v/>
      </c>
      <c r="AV2177" s="68" t="str">
        <f t="shared" si="1006"/>
        <v/>
      </c>
      <c r="AW2177" s="68">
        <f>IF(AF2177=0,0,VLOOKUP($H2177,Leistungszahlen!$A$11:$H$158,4,FALSE))</f>
        <v>0</v>
      </c>
      <c r="AX2177" s="68">
        <f>IF(AF2177=0,0,VLOOKUP($H2177,Leistungszahlen!$A$11:$H$158,5,FALSE))</f>
        <v>0</v>
      </c>
      <c r="AY2177" s="68">
        <f>IF(AG2177=0,0,VLOOKUP($H2177,Leistungszahlen!$A$11:$H$158,6,FALSE))</f>
        <v>0</v>
      </c>
      <c r="AZ2177" s="68">
        <f t="shared" si="1007"/>
        <v>0</v>
      </c>
      <c r="BA2177" s="68">
        <f t="shared" si="1008"/>
        <v>0</v>
      </c>
      <c r="BC2177" s="68">
        <f t="shared" si="994"/>
        <v>0</v>
      </c>
      <c r="BD2177" s="285"/>
    </row>
    <row r="2178" spans="1:56" s="68" customFormat="1">
      <c r="A2178" s="200"/>
      <c r="B2178" s="200"/>
      <c r="C2178" s="200"/>
      <c r="D2178" s="200"/>
      <c r="E2178" s="200"/>
      <c r="F2178" s="200"/>
      <c r="G2178" s="200"/>
      <c r="H2178" s="201"/>
      <c r="I2178" s="202"/>
      <c r="J2178" s="200"/>
      <c r="K2178" s="176"/>
      <c r="L2178" s="176"/>
      <c r="M2178" s="176"/>
      <c r="N2178" s="286"/>
      <c r="O2178" s="286"/>
      <c r="P2178" s="176"/>
      <c r="Q2178" s="203">
        <f t="shared" si="1000"/>
        <v>0</v>
      </c>
      <c r="R2178" s="203">
        <f t="shared" si="1001"/>
        <v>0</v>
      </c>
      <c r="S2178" s="203">
        <f t="shared" si="1002"/>
        <v>0</v>
      </c>
      <c r="T2178" s="203">
        <f t="shared" si="1003"/>
        <v>0</v>
      </c>
      <c r="U2178" s="203">
        <f t="shared" si="1004"/>
        <v>0</v>
      </c>
      <c r="V2178" s="175">
        <f>IF(Q2178&gt;0,VLOOKUP(Q2178,Jahresfaktoren!$A$11:$B$24,2,),0)</f>
        <v>0</v>
      </c>
      <c r="W2178" s="175">
        <f>IF(R2178&gt;0,VLOOKUP(R2178,Jahresfaktoren!$D$11:$E$24,2,),0)</f>
        <v>0</v>
      </c>
      <c r="X2178" s="175">
        <f>IF(S2178&gt;0,VLOOKUP(S2178,Jahresfaktoren!$A$28:$B$29,2,),0)</f>
        <v>0</v>
      </c>
      <c r="Y2178" s="175">
        <f>IF(T2178&gt;0,VLOOKUP(T2178,Jahresfaktoren!$A$28:$B$29,2,),0)</f>
        <v>0</v>
      </c>
      <c r="Z2178" s="175">
        <f>IF(U2178&gt;0,VLOOKUP(U2178,Jahresfaktoren!$A$32:$B$33,2,),)</f>
        <v>0</v>
      </c>
      <c r="AA2178" s="177" t="str">
        <f t="shared" si="984"/>
        <v/>
      </c>
      <c r="AB2178" s="177" t="str">
        <f t="shared" si="985"/>
        <v/>
      </c>
      <c r="AC2178" s="177" t="str">
        <f t="shared" si="986"/>
        <v/>
      </c>
      <c r="AD2178" s="177" t="str">
        <f t="shared" si="987"/>
        <v/>
      </c>
      <c r="AE2178" s="177" t="str">
        <f t="shared" si="988"/>
        <v/>
      </c>
      <c r="AF2178" s="178">
        <f>IF(Q2178&gt;0,VLOOKUP(H2178,Leistungszahlen!$A$11:$C$158,3,),0)</f>
        <v>0</v>
      </c>
      <c r="AG2178" s="178">
        <f>IF(R2178&gt;0,VLOOKUP(H2178,Leistungszahlen!$A$11:$F$158,6,),IF(T2178&gt;0,VLOOKUP(H2178,Leistungszahlen!$A$11:$F$158,6,),0))</f>
        <v>0</v>
      </c>
      <c r="AH2178" s="179">
        <f t="shared" si="995"/>
        <v>0</v>
      </c>
      <c r="AI2178" s="179">
        <f t="shared" si="996"/>
        <v>0</v>
      </c>
      <c r="AJ2178" s="179">
        <f t="shared" si="997"/>
        <v>0</v>
      </c>
      <c r="AK2178" s="179">
        <f t="shared" si="998"/>
        <v>0</v>
      </c>
      <c r="AL2178" s="179">
        <f t="shared" si="999"/>
        <v>0</v>
      </c>
      <c r="AM2178" s="180" t="str">
        <f>IF(L2178=1,Stundensätze!$D$13,IF(L2178=2,Stundensätze!$D$17,IF(L2178=4,Stundensätze!$D$21,"")))</f>
        <v/>
      </c>
      <c r="AN2178" s="180" t="str">
        <f>IF(L2178=1,Stundensätze!$D$15,IF(L2178=2,Stundensätze!$D$19,IF(L2178=4,Stundensätze!$D$23,"")))</f>
        <v/>
      </c>
      <c r="AO2178" s="180">
        <f t="shared" si="989"/>
        <v>0</v>
      </c>
      <c r="AP2178" s="180">
        <f t="shared" si="990"/>
        <v>0</v>
      </c>
      <c r="AQ2178" s="192" t="str">
        <f t="shared" si="991"/>
        <v/>
      </c>
      <c r="AR2178" s="192" t="str">
        <f t="shared" si="992"/>
        <v/>
      </c>
      <c r="AS2178" s="193">
        <f t="shared" si="993"/>
        <v>0</v>
      </c>
      <c r="AT2178" s="258">
        <f>IF(K2178=0,0,VLOOKUP(K2178,Kostenstellen!A:B,2,FALSE))</f>
        <v>0</v>
      </c>
      <c r="AU2178" s="68" t="str">
        <f t="shared" si="1005"/>
        <v/>
      </c>
      <c r="AV2178" s="68" t="str">
        <f t="shared" si="1006"/>
        <v/>
      </c>
      <c r="AW2178" s="68">
        <f>IF(AF2178=0,0,VLOOKUP($H2178,Leistungszahlen!$A$11:$H$158,4,FALSE))</f>
        <v>0</v>
      </c>
      <c r="AX2178" s="68">
        <f>IF(AF2178=0,0,VLOOKUP($H2178,Leistungszahlen!$A$11:$H$158,5,FALSE))</f>
        <v>0</v>
      </c>
      <c r="AY2178" s="68">
        <f>IF(AG2178=0,0,VLOOKUP($H2178,Leistungszahlen!$A$11:$H$158,6,FALSE))</f>
        <v>0</v>
      </c>
      <c r="AZ2178" s="68">
        <f t="shared" si="1007"/>
        <v>0</v>
      </c>
      <c r="BA2178" s="68">
        <f t="shared" si="1008"/>
        <v>0</v>
      </c>
      <c r="BC2178" s="68">
        <f t="shared" si="994"/>
        <v>0</v>
      </c>
      <c r="BD2178" s="285"/>
    </row>
    <row r="2179" spans="1:56" s="68" customFormat="1">
      <c r="A2179" s="200"/>
      <c r="B2179" s="200"/>
      <c r="C2179" s="200"/>
      <c r="D2179" s="200"/>
      <c r="E2179" s="200"/>
      <c r="F2179" s="200"/>
      <c r="G2179" s="200"/>
      <c r="H2179" s="201"/>
      <c r="I2179" s="202"/>
      <c r="J2179" s="200"/>
      <c r="K2179" s="176"/>
      <c r="L2179" s="176"/>
      <c r="M2179" s="176"/>
      <c r="N2179" s="286"/>
      <c r="O2179" s="286"/>
      <c r="P2179" s="176"/>
      <c r="Q2179" s="203">
        <f t="shared" si="1000"/>
        <v>0</v>
      </c>
      <c r="R2179" s="203">
        <f t="shared" si="1001"/>
        <v>0</v>
      </c>
      <c r="S2179" s="203">
        <f t="shared" si="1002"/>
        <v>0</v>
      </c>
      <c r="T2179" s="203">
        <f t="shared" si="1003"/>
        <v>0</v>
      </c>
      <c r="U2179" s="203">
        <f t="shared" si="1004"/>
        <v>0</v>
      </c>
      <c r="V2179" s="175">
        <f>IF(Q2179&gt;0,VLOOKUP(Q2179,Jahresfaktoren!$A$11:$B$24,2,),0)</f>
        <v>0</v>
      </c>
      <c r="W2179" s="175">
        <f>IF(R2179&gt;0,VLOOKUP(R2179,Jahresfaktoren!$D$11:$E$24,2,),0)</f>
        <v>0</v>
      </c>
      <c r="X2179" s="175">
        <f>IF(S2179&gt;0,VLOOKUP(S2179,Jahresfaktoren!$A$28:$B$29,2,),0)</f>
        <v>0</v>
      </c>
      <c r="Y2179" s="175">
        <f>IF(T2179&gt;0,VLOOKUP(T2179,Jahresfaktoren!$A$28:$B$29,2,),0)</f>
        <v>0</v>
      </c>
      <c r="Z2179" s="175">
        <f>IF(U2179&gt;0,VLOOKUP(U2179,Jahresfaktoren!$A$32:$B$33,2,),)</f>
        <v>0</v>
      </c>
      <c r="AA2179" s="177" t="str">
        <f t="shared" si="984"/>
        <v/>
      </c>
      <c r="AB2179" s="177" t="str">
        <f t="shared" si="985"/>
        <v/>
      </c>
      <c r="AC2179" s="177" t="str">
        <f t="shared" si="986"/>
        <v/>
      </c>
      <c r="AD2179" s="177" t="str">
        <f t="shared" si="987"/>
        <v/>
      </c>
      <c r="AE2179" s="177" t="str">
        <f t="shared" si="988"/>
        <v/>
      </c>
      <c r="AF2179" s="178">
        <f>IF(Q2179&gt;0,VLOOKUP(H2179,Leistungszahlen!$A$11:$C$158,3,),0)</f>
        <v>0</v>
      </c>
      <c r="AG2179" s="178">
        <f>IF(R2179&gt;0,VLOOKUP(H2179,Leistungszahlen!$A$11:$F$158,6,),IF(T2179&gt;0,VLOOKUP(H2179,Leistungszahlen!$A$11:$F$158,6,),0))</f>
        <v>0</v>
      </c>
      <c r="AH2179" s="179">
        <f t="shared" si="995"/>
        <v>0</v>
      </c>
      <c r="AI2179" s="179">
        <f t="shared" si="996"/>
        <v>0</v>
      </c>
      <c r="AJ2179" s="179">
        <f t="shared" si="997"/>
        <v>0</v>
      </c>
      <c r="AK2179" s="179">
        <f t="shared" si="998"/>
        <v>0</v>
      </c>
      <c r="AL2179" s="179">
        <f t="shared" si="999"/>
        <v>0</v>
      </c>
      <c r="AM2179" s="180" t="str">
        <f>IF(L2179=1,Stundensätze!$D$13,IF(L2179=2,Stundensätze!$D$17,IF(L2179=4,Stundensätze!$D$21,"")))</f>
        <v/>
      </c>
      <c r="AN2179" s="180" t="str">
        <f>IF(L2179=1,Stundensätze!$D$15,IF(L2179=2,Stundensätze!$D$19,IF(L2179=4,Stundensätze!$D$23,"")))</f>
        <v/>
      </c>
      <c r="AO2179" s="180">
        <f t="shared" si="989"/>
        <v>0</v>
      </c>
      <c r="AP2179" s="180">
        <f t="shared" si="990"/>
        <v>0</v>
      </c>
      <c r="AQ2179" s="192" t="str">
        <f t="shared" si="991"/>
        <v/>
      </c>
      <c r="AR2179" s="192" t="str">
        <f t="shared" si="992"/>
        <v/>
      </c>
      <c r="AS2179" s="193">
        <f t="shared" si="993"/>
        <v>0</v>
      </c>
      <c r="AT2179" s="258">
        <f>IF(K2179=0,0,VLOOKUP(K2179,Kostenstellen!A:B,2,FALSE))</f>
        <v>0</v>
      </c>
      <c r="AU2179" s="68" t="str">
        <f t="shared" si="1005"/>
        <v/>
      </c>
      <c r="AV2179" s="68" t="str">
        <f t="shared" si="1006"/>
        <v/>
      </c>
      <c r="AW2179" s="68">
        <f>IF(AF2179=0,0,VLOOKUP($H2179,Leistungszahlen!$A$11:$H$158,4,FALSE))</f>
        <v>0</v>
      </c>
      <c r="AX2179" s="68">
        <f>IF(AF2179=0,0,VLOOKUP($H2179,Leistungszahlen!$A$11:$H$158,5,FALSE))</f>
        <v>0</v>
      </c>
      <c r="AY2179" s="68">
        <f>IF(AG2179=0,0,VLOOKUP($H2179,Leistungszahlen!$A$11:$H$158,6,FALSE))</f>
        <v>0</v>
      </c>
      <c r="AZ2179" s="68">
        <f t="shared" si="1007"/>
        <v>0</v>
      </c>
      <c r="BA2179" s="68">
        <f t="shared" si="1008"/>
        <v>0</v>
      </c>
      <c r="BC2179" s="68">
        <f t="shared" si="994"/>
        <v>0</v>
      </c>
      <c r="BD2179" s="285"/>
    </row>
    <row r="2180" spans="1:56" s="68" customFormat="1">
      <c r="A2180" s="200"/>
      <c r="B2180" s="200"/>
      <c r="C2180" s="200"/>
      <c r="D2180" s="200"/>
      <c r="E2180" s="200"/>
      <c r="F2180" s="200"/>
      <c r="G2180" s="200"/>
      <c r="H2180" s="201"/>
      <c r="I2180" s="202"/>
      <c r="J2180" s="200"/>
      <c r="K2180" s="176"/>
      <c r="L2180" s="176"/>
      <c r="M2180" s="176"/>
      <c r="N2180" s="286"/>
      <c r="O2180" s="286"/>
      <c r="P2180" s="176"/>
      <c r="Q2180" s="203">
        <f t="shared" si="1000"/>
        <v>0</v>
      </c>
      <c r="R2180" s="203">
        <f t="shared" si="1001"/>
        <v>0</v>
      </c>
      <c r="S2180" s="203">
        <f t="shared" si="1002"/>
        <v>0</v>
      </c>
      <c r="T2180" s="203">
        <f t="shared" si="1003"/>
        <v>0</v>
      </c>
      <c r="U2180" s="203">
        <f t="shared" si="1004"/>
        <v>0</v>
      </c>
      <c r="V2180" s="175">
        <f>IF(Q2180&gt;0,VLOOKUP(Q2180,Jahresfaktoren!$A$11:$B$24,2,),0)</f>
        <v>0</v>
      </c>
      <c r="W2180" s="175">
        <f>IF(R2180&gt;0,VLOOKUP(R2180,Jahresfaktoren!$D$11:$E$24,2,),0)</f>
        <v>0</v>
      </c>
      <c r="X2180" s="175">
        <f>IF(S2180&gt;0,VLOOKUP(S2180,Jahresfaktoren!$A$28:$B$29,2,),0)</f>
        <v>0</v>
      </c>
      <c r="Y2180" s="175">
        <f>IF(T2180&gt;0,VLOOKUP(T2180,Jahresfaktoren!$A$28:$B$29,2,),0)</f>
        <v>0</v>
      </c>
      <c r="Z2180" s="175">
        <f>IF(U2180&gt;0,VLOOKUP(U2180,Jahresfaktoren!$A$32:$B$33,2,),)</f>
        <v>0</v>
      </c>
      <c r="AA2180" s="177" t="str">
        <f t="shared" si="984"/>
        <v/>
      </c>
      <c r="AB2180" s="177" t="str">
        <f t="shared" si="985"/>
        <v/>
      </c>
      <c r="AC2180" s="177" t="str">
        <f t="shared" si="986"/>
        <v/>
      </c>
      <c r="AD2180" s="177" t="str">
        <f t="shared" si="987"/>
        <v/>
      </c>
      <c r="AE2180" s="177" t="str">
        <f t="shared" si="988"/>
        <v/>
      </c>
      <c r="AF2180" s="178">
        <f>IF(Q2180&gt;0,VLOOKUP(H2180,Leistungszahlen!$A$11:$C$158,3,),0)</f>
        <v>0</v>
      </c>
      <c r="AG2180" s="178">
        <f>IF(R2180&gt;0,VLOOKUP(H2180,Leistungszahlen!$A$11:$F$158,6,),IF(T2180&gt;0,VLOOKUP(H2180,Leistungszahlen!$A$11:$F$158,6,),0))</f>
        <v>0</v>
      </c>
      <c r="AH2180" s="179">
        <f t="shared" si="995"/>
        <v>0</v>
      </c>
      <c r="AI2180" s="179">
        <f t="shared" si="996"/>
        <v>0</v>
      </c>
      <c r="AJ2180" s="179">
        <f t="shared" si="997"/>
        <v>0</v>
      </c>
      <c r="AK2180" s="179">
        <f t="shared" si="998"/>
        <v>0</v>
      </c>
      <c r="AL2180" s="179">
        <f t="shared" si="999"/>
        <v>0</v>
      </c>
      <c r="AM2180" s="180" t="str">
        <f>IF(L2180=1,Stundensätze!$D$13,IF(L2180=2,Stundensätze!$D$17,IF(L2180=4,Stundensätze!$D$21,"")))</f>
        <v/>
      </c>
      <c r="AN2180" s="180" t="str">
        <f>IF(L2180=1,Stundensätze!$D$15,IF(L2180=2,Stundensätze!$D$19,IF(L2180=4,Stundensätze!$D$23,"")))</f>
        <v/>
      </c>
      <c r="AO2180" s="180">
        <f t="shared" si="989"/>
        <v>0</v>
      </c>
      <c r="AP2180" s="180">
        <f t="shared" si="990"/>
        <v>0</v>
      </c>
      <c r="AQ2180" s="192" t="str">
        <f t="shared" si="991"/>
        <v/>
      </c>
      <c r="AR2180" s="192" t="str">
        <f t="shared" si="992"/>
        <v/>
      </c>
      <c r="AS2180" s="193">
        <f t="shared" si="993"/>
        <v>0</v>
      </c>
      <c r="AT2180" s="258">
        <f>IF(K2180=0,0,VLOOKUP(K2180,Kostenstellen!A:B,2,FALSE))</f>
        <v>0</v>
      </c>
      <c r="AU2180" s="68" t="str">
        <f t="shared" si="1005"/>
        <v/>
      </c>
      <c r="AV2180" s="68" t="str">
        <f t="shared" si="1006"/>
        <v/>
      </c>
      <c r="AW2180" s="68">
        <f>IF(AF2180=0,0,VLOOKUP($H2180,Leistungszahlen!$A$11:$H$158,4,FALSE))</f>
        <v>0</v>
      </c>
      <c r="AX2180" s="68">
        <f>IF(AF2180=0,0,VLOOKUP($H2180,Leistungszahlen!$A$11:$H$158,5,FALSE))</f>
        <v>0</v>
      </c>
      <c r="AY2180" s="68">
        <f>IF(AG2180=0,0,VLOOKUP($H2180,Leistungszahlen!$A$11:$H$158,6,FALSE))</f>
        <v>0</v>
      </c>
      <c r="AZ2180" s="68">
        <f t="shared" si="1007"/>
        <v>0</v>
      </c>
      <c r="BA2180" s="68">
        <f t="shared" si="1008"/>
        <v>0</v>
      </c>
      <c r="BC2180" s="68">
        <f t="shared" si="994"/>
        <v>0</v>
      </c>
      <c r="BD2180" s="285"/>
    </row>
    <row r="2181" spans="1:56" s="68" customFormat="1">
      <c r="A2181" s="200"/>
      <c r="B2181" s="200"/>
      <c r="C2181" s="200"/>
      <c r="D2181" s="200"/>
      <c r="E2181" s="200"/>
      <c r="F2181" s="200"/>
      <c r="G2181" s="200"/>
      <c r="H2181" s="201"/>
      <c r="I2181" s="202"/>
      <c r="J2181" s="200"/>
      <c r="K2181" s="176"/>
      <c r="L2181" s="176"/>
      <c r="M2181" s="176"/>
      <c r="N2181" s="286"/>
      <c r="O2181" s="286"/>
      <c r="P2181" s="176"/>
      <c r="Q2181" s="203">
        <f t="shared" si="1000"/>
        <v>0</v>
      </c>
      <c r="R2181" s="203">
        <f t="shared" si="1001"/>
        <v>0</v>
      </c>
      <c r="S2181" s="203">
        <f t="shared" si="1002"/>
        <v>0</v>
      </c>
      <c r="T2181" s="203">
        <f t="shared" si="1003"/>
        <v>0</v>
      </c>
      <c r="U2181" s="203">
        <f t="shared" si="1004"/>
        <v>0</v>
      </c>
      <c r="V2181" s="175">
        <f>IF(Q2181&gt;0,VLOOKUP(Q2181,Jahresfaktoren!$A$11:$B$24,2,),0)</f>
        <v>0</v>
      </c>
      <c r="W2181" s="175">
        <f>IF(R2181&gt;0,VLOOKUP(R2181,Jahresfaktoren!$D$11:$E$24,2,),0)</f>
        <v>0</v>
      </c>
      <c r="X2181" s="175">
        <f>IF(S2181&gt;0,VLOOKUP(S2181,Jahresfaktoren!$A$28:$B$29,2,),0)</f>
        <v>0</v>
      </c>
      <c r="Y2181" s="175">
        <f>IF(T2181&gt;0,VLOOKUP(T2181,Jahresfaktoren!$A$28:$B$29,2,),0)</f>
        <v>0</v>
      </c>
      <c r="Z2181" s="175">
        <f>IF(U2181&gt;0,VLOOKUP(U2181,Jahresfaktoren!$A$32:$B$33,2,),)</f>
        <v>0</v>
      </c>
      <c r="AA2181" s="177" t="str">
        <f t="shared" si="984"/>
        <v/>
      </c>
      <c r="AB2181" s="177" t="str">
        <f t="shared" si="985"/>
        <v/>
      </c>
      <c r="AC2181" s="177" t="str">
        <f t="shared" si="986"/>
        <v/>
      </c>
      <c r="AD2181" s="177" t="str">
        <f t="shared" si="987"/>
        <v/>
      </c>
      <c r="AE2181" s="177" t="str">
        <f t="shared" si="988"/>
        <v/>
      </c>
      <c r="AF2181" s="178">
        <f>IF(Q2181&gt;0,VLOOKUP(H2181,Leistungszahlen!$A$11:$C$158,3,),0)</f>
        <v>0</v>
      </c>
      <c r="AG2181" s="178">
        <f>IF(R2181&gt;0,VLOOKUP(H2181,Leistungszahlen!$A$11:$F$158,6,),IF(T2181&gt;0,VLOOKUP(H2181,Leistungszahlen!$A$11:$F$158,6,),0))</f>
        <v>0</v>
      </c>
      <c r="AH2181" s="179">
        <f t="shared" si="995"/>
        <v>0</v>
      </c>
      <c r="AI2181" s="179">
        <f t="shared" si="996"/>
        <v>0</v>
      </c>
      <c r="AJ2181" s="179">
        <f t="shared" si="997"/>
        <v>0</v>
      </c>
      <c r="AK2181" s="179">
        <f t="shared" si="998"/>
        <v>0</v>
      </c>
      <c r="AL2181" s="179">
        <f t="shared" si="999"/>
        <v>0</v>
      </c>
      <c r="AM2181" s="180" t="str">
        <f>IF(L2181=1,Stundensätze!$D$13,IF(L2181=2,Stundensätze!$D$17,IF(L2181=4,Stundensätze!$D$21,"")))</f>
        <v/>
      </c>
      <c r="AN2181" s="180" t="str">
        <f>IF(L2181=1,Stundensätze!$D$15,IF(L2181=2,Stundensätze!$D$19,IF(L2181=4,Stundensätze!$D$23,"")))</f>
        <v/>
      </c>
      <c r="AO2181" s="180">
        <f t="shared" si="989"/>
        <v>0</v>
      </c>
      <c r="AP2181" s="180">
        <f t="shared" si="990"/>
        <v>0</v>
      </c>
      <c r="AQ2181" s="192" t="str">
        <f t="shared" si="991"/>
        <v/>
      </c>
      <c r="AR2181" s="192" t="str">
        <f t="shared" si="992"/>
        <v/>
      </c>
      <c r="AS2181" s="193">
        <f t="shared" si="993"/>
        <v>0</v>
      </c>
      <c r="AT2181" s="258">
        <f>IF(K2181=0,0,VLOOKUP(K2181,Kostenstellen!A:B,2,FALSE))</f>
        <v>0</v>
      </c>
      <c r="AU2181" s="68" t="str">
        <f t="shared" si="1005"/>
        <v/>
      </c>
      <c r="AV2181" s="68" t="str">
        <f t="shared" si="1006"/>
        <v/>
      </c>
      <c r="AW2181" s="68">
        <f>IF(AF2181=0,0,VLOOKUP($H2181,Leistungszahlen!$A$11:$H$158,4,FALSE))</f>
        <v>0</v>
      </c>
      <c r="AX2181" s="68">
        <f>IF(AF2181=0,0,VLOOKUP($H2181,Leistungszahlen!$A$11:$H$158,5,FALSE))</f>
        <v>0</v>
      </c>
      <c r="AY2181" s="68">
        <f>IF(AG2181=0,0,VLOOKUP($H2181,Leistungszahlen!$A$11:$H$158,6,FALSE))</f>
        <v>0</v>
      </c>
      <c r="AZ2181" s="68">
        <f t="shared" si="1007"/>
        <v>0</v>
      </c>
      <c r="BA2181" s="68">
        <f t="shared" si="1008"/>
        <v>0</v>
      </c>
      <c r="BC2181" s="68">
        <f t="shared" si="994"/>
        <v>0</v>
      </c>
      <c r="BD2181" s="285"/>
    </row>
    <row r="2182" spans="1:56" s="68" customFormat="1">
      <c r="A2182" s="200"/>
      <c r="B2182" s="200"/>
      <c r="C2182" s="200"/>
      <c r="D2182" s="200"/>
      <c r="E2182" s="200"/>
      <c r="F2182" s="200"/>
      <c r="G2182" s="200"/>
      <c r="H2182" s="201"/>
      <c r="I2182" s="202"/>
      <c r="J2182" s="200"/>
      <c r="K2182" s="176"/>
      <c r="L2182" s="176"/>
      <c r="M2182" s="176"/>
      <c r="N2182" s="286"/>
      <c r="O2182" s="286"/>
      <c r="P2182" s="176"/>
      <c r="Q2182" s="203">
        <f t="shared" si="1000"/>
        <v>0</v>
      </c>
      <c r="R2182" s="203">
        <f t="shared" si="1001"/>
        <v>0</v>
      </c>
      <c r="S2182" s="203">
        <f t="shared" si="1002"/>
        <v>0</v>
      </c>
      <c r="T2182" s="203">
        <f t="shared" si="1003"/>
        <v>0</v>
      </c>
      <c r="U2182" s="203">
        <f t="shared" si="1004"/>
        <v>0</v>
      </c>
      <c r="V2182" s="175">
        <f>IF(Q2182&gt;0,VLOOKUP(Q2182,Jahresfaktoren!$A$11:$B$24,2,),0)</f>
        <v>0</v>
      </c>
      <c r="W2182" s="175">
        <f>IF(R2182&gt;0,VLOOKUP(R2182,Jahresfaktoren!$D$11:$E$24,2,),0)</f>
        <v>0</v>
      </c>
      <c r="X2182" s="175">
        <f>IF(S2182&gt;0,VLOOKUP(S2182,Jahresfaktoren!$A$28:$B$29,2,),0)</f>
        <v>0</v>
      </c>
      <c r="Y2182" s="175">
        <f>IF(T2182&gt;0,VLOOKUP(T2182,Jahresfaktoren!$A$28:$B$29,2,),0)</f>
        <v>0</v>
      </c>
      <c r="Z2182" s="175">
        <f>IF(U2182&gt;0,VLOOKUP(U2182,Jahresfaktoren!$A$32:$B$33,2,),)</f>
        <v>0</v>
      </c>
      <c r="AA2182" s="177" t="str">
        <f t="shared" si="984"/>
        <v/>
      </c>
      <c r="AB2182" s="177" t="str">
        <f t="shared" si="985"/>
        <v/>
      </c>
      <c r="AC2182" s="177" t="str">
        <f t="shared" si="986"/>
        <v/>
      </c>
      <c r="AD2182" s="177" t="str">
        <f t="shared" si="987"/>
        <v/>
      </c>
      <c r="AE2182" s="177" t="str">
        <f t="shared" si="988"/>
        <v/>
      </c>
      <c r="AF2182" s="178">
        <f>IF(Q2182&gt;0,VLOOKUP(H2182,Leistungszahlen!$A$11:$C$158,3,),0)</f>
        <v>0</v>
      </c>
      <c r="AG2182" s="178">
        <f>IF(R2182&gt;0,VLOOKUP(H2182,Leistungszahlen!$A$11:$F$158,6,),IF(T2182&gt;0,VLOOKUP(H2182,Leistungszahlen!$A$11:$F$158,6,),0))</f>
        <v>0</v>
      </c>
      <c r="AH2182" s="179">
        <f t="shared" si="995"/>
        <v>0</v>
      </c>
      <c r="AI2182" s="179">
        <f t="shared" si="996"/>
        <v>0</v>
      </c>
      <c r="AJ2182" s="179">
        <f t="shared" si="997"/>
        <v>0</v>
      </c>
      <c r="AK2182" s="179">
        <f t="shared" si="998"/>
        <v>0</v>
      </c>
      <c r="AL2182" s="179">
        <f t="shared" si="999"/>
        <v>0</v>
      </c>
      <c r="AM2182" s="180" t="str">
        <f>IF(L2182=1,Stundensätze!$D$13,IF(L2182=2,Stundensätze!$D$17,IF(L2182=4,Stundensätze!$D$21,"")))</f>
        <v/>
      </c>
      <c r="AN2182" s="180" t="str">
        <f>IF(L2182=1,Stundensätze!$D$15,IF(L2182=2,Stundensätze!$D$19,IF(L2182=4,Stundensätze!$D$23,"")))</f>
        <v/>
      </c>
      <c r="AO2182" s="180">
        <f t="shared" si="989"/>
        <v>0</v>
      </c>
      <c r="AP2182" s="180">
        <f t="shared" si="990"/>
        <v>0</v>
      </c>
      <c r="AQ2182" s="192" t="str">
        <f t="shared" si="991"/>
        <v/>
      </c>
      <c r="AR2182" s="192" t="str">
        <f t="shared" si="992"/>
        <v/>
      </c>
      <c r="AS2182" s="193">
        <f t="shared" si="993"/>
        <v>0</v>
      </c>
      <c r="AT2182" s="258">
        <f>IF(K2182=0,0,VLOOKUP(K2182,Kostenstellen!A:B,2,FALSE))</f>
        <v>0</v>
      </c>
      <c r="AU2182" s="68" t="str">
        <f t="shared" si="1005"/>
        <v/>
      </c>
      <c r="AV2182" s="68" t="str">
        <f t="shared" si="1006"/>
        <v/>
      </c>
      <c r="AW2182" s="68">
        <f>IF(AF2182=0,0,VLOOKUP($H2182,Leistungszahlen!$A$11:$H$158,4,FALSE))</f>
        <v>0</v>
      </c>
      <c r="AX2182" s="68">
        <f>IF(AF2182=0,0,VLOOKUP($H2182,Leistungszahlen!$A$11:$H$158,5,FALSE))</f>
        <v>0</v>
      </c>
      <c r="AY2182" s="68">
        <f>IF(AG2182=0,0,VLOOKUP($H2182,Leistungszahlen!$A$11:$H$158,6,FALSE))</f>
        <v>0</v>
      </c>
      <c r="AZ2182" s="68">
        <f t="shared" si="1007"/>
        <v>0</v>
      </c>
      <c r="BA2182" s="68">
        <f t="shared" si="1008"/>
        <v>0</v>
      </c>
      <c r="BC2182" s="68">
        <f t="shared" si="994"/>
        <v>0</v>
      </c>
      <c r="BD2182" s="285"/>
    </row>
    <row r="2183" spans="1:56" s="68" customFormat="1">
      <c r="A2183" s="200"/>
      <c r="B2183" s="200"/>
      <c r="C2183" s="200"/>
      <c r="D2183" s="200"/>
      <c r="E2183" s="200"/>
      <c r="F2183" s="200"/>
      <c r="G2183" s="200"/>
      <c r="H2183" s="201"/>
      <c r="I2183" s="202"/>
      <c r="J2183" s="200"/>
      <c r="K2183" s="176"/>
      <c r="L2183" s="176"/>
      <c r="M2183" s="176"/>
      <c r="N2183" s="286"/>
      <c r="O2183" s="286"/>
      <c r="P2183" s="176"/>
      <c r="Q2183" s="203">
        <f t="shared" si="1000"/>
        <v>0</v>
      </c>
      <c r="R2183" s="203">
        <f t="shared" si="1001"/>
        <v>0</v>
      </c>
      <c r="S2183" s="203">
        <f t="shared" si="1002"/>
        <v>0</v>
      </c>
      <c r="T2183" s="203">
        <f t="shared" si="1003"/>
        <v>0</v>
      </c>
      <c r="U2183" s="203">
        <f t="shared" si="1004"/>
        <v>0</v>
      </c>
      <c r="V2183" s="175">
        <f>IF(Q2183&gt;0,VLOOKUP(Q2183,Jahresfaktoren!$A$11:$B$24,2,),0)</f>
        <v>0</v>
      </c>
      <c r="W2183" s="175">
        <f>IF(R2183&gt;0,VLOOKUP(R2183,Jahresfaktoren!$D$11:$E$24,2,),0)</f>
        <v>0</v>
      </c>
      <c r="X2183" s="175">
        <f>IF(S2183&gt;0,VLOOKUP(S2183,Jahresfaktoren!$A$28:$B$29,2,),0)</f>
        <v>0</v>
      </c>
      <c r="Y2183" s="175">
        <f>IF(T2183&gt;0,VLOOKUP(T2183,Jahresfaktoren!$A$28:$B$29,2,),0)</f>
        <v>0</v>
      </c>
      <c r="Z2183" s="175">
        <f>IF(U2183&gt;0,VLOOKUP(U2183,Jahresfaktoren!$A$32:$B$33,2,),)</f>
        <v>0</v>
      </c>
      <c r="AA2183" s="177" t="str">
        <f t="shared" si="984"/>
        <v/>
      </c>
      <c r="AB2183" s="177" t="str">
        <f t="shared" si="985"/>
        <v/>
      </c>
      <c r="AC2183" s="177" t="str">
        <f t="shared" si="986"/>
        <v/>
      </c>
      <c r="AD2183" s="177" t="str">
        <f t="shared" si="987"/>
        <v/>
      </c>
      <c r="AE2183" s="177" t="str">
        <f t="shared" si="988"/>
        <v/>
      </c>
      <c r="AF2183" s="178">
        <f>IF(Q2183&gt;0,VLOOKUP(H2183,Leistungszahlen!$A$11:$C$158,3,),0)</f>
        <v>0</v>
      </c>
      <c r="AG2183" s="178">
        <f>IF(R2183&gt;0,VLOOKUP(H2183,Leistungszahlen!$A$11:$F$158,6,),IF(T2183&gt;0,VLOOKUP(H2183,Leistungszahlen!$A$11:$F$158,6,),0))</f>
        <v>0</v>
      </c>
      <c r="AH2183" s="179">
        <f t="shared" si="995"/>
        <v>0</v>
      </c>
      <c r="AI2183" s="179">
        <f t="shared" si="996"/>
        <v>0</v>
      </c>
      <c r="AJ2183" s="179">
        <f t="shared" si="997"/>
        <v>0</v>
      </c>
      <c r="AK2183" s="179">
        <f t="shared" si="998"/>
        <v>0</v>
      </c>
      <c r="AL2183" s="179">
        <f t="shared" si="999"/>
        <v>0</v>
      </c>
      <c r="AM2183" s="180" t="str">
        <f>IF(L2183=1,Stundensätze!$D$13,IF(L2183=2,Stundensätze!$D$17,IF(L2183=4,Stundensätze!$D$21,"")))</f>
        <v/>
      </c>
      <c r="AN2183" s="180" t="str">
        <f>IF(L2183=1,Stundensätze!$D$15,IF(L2183=2,Stundensätze!$D$19,IF(L2183=4,Stundensätze!$D$23,"")))</f>
        <v/>
      </c>
      <c r="AO2183" s="180">
        <f t="shared" si="989"/>
        <v>0</v>
      </c>
      <c r="AP2183" s="180">
        <f t="shared" si="990"/>
        <v>0</v>
      </c>
      <c r="AQ2183" s="192" t="str">
        <f t="shared" si="991"/>
        <v/>
      </c>
      <c r="AR2183" s="192" t="str">
        <f t="shared" si="992"/>
        <v/>
      </c>
      <c r="AS2183" s="193">
        <f t="shared" si="993"/>
        <v>0</v>
      </c>
      <c r="AT2183" s="258">
        <f>IF(K2183=0,0,VLOOKUP(K2183,Kostenstellen!A:B,2,FALSE))</f>
        <v>0</v>
      </c>
      <c r="AU2183" s="68" t="str">
        <f t="shared" si="1005"/>
        <v/>
      </c>
      <c r="AV2183" s="68" t="str">
        <f t="shared" si="1006"/>
        <v/>
      </c>
      <c r="AW2183" s="68">
        <f>IF(AF2183=0,0,VLOOKUP($H2183,Leistungszahlen!$A$11:$H$158,4,FALSE))</f>
        <v>0</v>
      </c>
      <c r="AX2183" s="68">
        <f>IF(AF2183=0,0,VLOOKUP($H2183,Leistungszahlen!$A$11:$H$158,5,FALSE))</f>
        <v>0</v>
      </c>
      <c r="AY2183" s="68">
        <f>IF(AG2183=0,0,VLOOKUP($H2183,Leistungszahlen!$A$11:$H$158,6,FALSE))</f>
        <v>0</v>
      </c>
      <c r="AZ2183" s="68">
        <f t="shared" si="1007"/>
        <v>0</v>
      </c>
      <c r="BA2183" s="68">
        <f t="shared" si="1008"/>
        <v>0</v>
      </c>
      <c r="BC2183" s="68">
        <f t="shared" si="994"/>
        <v>0</v>
      </c>
      <c r="BD2183" s="285"/>
    </row>
    <row r="2184" spans="1:56" s="68" customFormat="1">
      <c r="A2184" s="200"/>
      <c r="B2184" s="200"/>
      <c r="C2184" s="200"/>
      <c r="D2184" s="200"/>
      <c r="E2184" s="200"/>
      <c r="F2184" s="200"/>
      <c r="G2184" s="200"/>
      <c r="H2184" s="201"/>
      <c r="I2184" s="202"/>
      <c r="J2184" s="200"/>
      <c r="K2184" s="176"/>
      <c r="L2184" s="176"/>
      <c r="M2184" s="176"/>
      <c r="N2184" s="286"/>
      <c r="O2184" s="286"/>
      <c r="P2184" s="176"/>
      <c r="Q2184" s="203">
        <f t="shared" si="1000"/>
        <v>0</v>
      </c>
      <c r="R2184" s="203">
        <f t="shared" si="1001"/>
        <v>0</v>
      </c>
      <c r="S2184" s="203">
        <f t="shared" si="1002"/>
        <v>0</v>
      </c>
      <c r="T2184" s="203">
        <f t="shared" si="1003"/>
        <v>0</v>
      </c>
      <c r="U2184" s="203">
        <f t="shared" si="1004"/>
        <v>0</v>
      </c>
      <c r="V2184" s="175">
        <f>IF(Q2184&gt;0,VLOOKUP(Q2184,Jahresfaktoren!$A$11:$B$24,2,),0)</f>
        <v>0</v>
      </c>
      <c r="W2184" s="175">
        <f>IF(R2184&gt;0,VLOOKUP(R2184,Jahresfaktoren!$D$11:$E$24,2,),0)</f>
        <v>0</v>
      </c>
      <c r="X2184" s="175">
        <f>IF(S2184&gt;0,VLOOKUP(S2184,Jahresfaktoren!$A$28:$B$29,2,),0)</f>
        <v>0</v>
      </c>
      <c r="Y2184" s="175">
        <f>IF(T2184&gt;0,VLOOKUP(T2184,Jahresfaktoren!$A$28:$B$29,2,),0)</f>
        <v>0</v>
      </c>
      <c r="Z2184" s="175">
        <f>IF(U2184&gt;0,VLOOKUP(U2184,Jahresfaktoren!$A$32:$B$33,2,),)</f>
        <v>0</v>
      </c>
      <c r="AA2184" s="177" t="str">
        <f t="shared" si="984"/>
        <v/>
      </c>
      <c r="AB2184" s="177" t="str">
        <f t="shared" si="985"/>
        <v/>
      </c>
      <c r="AC2184" s="177" t="str">
        <f t="shared" si="986"/>
        <v/>
      </c>
      <c r="AD2184" s="177" t="str">
        <f t="shared" si="987"/>
        <v/>
      </c>
      <c r="AE2184" s="177" t="str">
        <f t="shared" si="988"/>
        <v/>
      </c>
      <c r="AF2184" s="178">
        <f>IF(Q2184&gt;0,VLOOKUP(H2184,Leistungszahlen!$A$11:$C$158,3,),0)</f>
        <v>0</v>
      </c>
      <c r="AG2184" s="178">
        <f>IF(R2184&gt;0,VLOOKUP(H2184,Leistungszahlen!$A$11:$F$158,6,),IF(T2184&gt;0,VLOOKUP(H2184,Leistungszahlen!$A$11:$F$158,6,),0))</f>
        <v>0</v>
      </c>
      <c r="AH2184" s="179">
        <f t="shared" si="995"/>
        <v>0</v>
      </c>
      <c r="AI2184" s="179">
        <f t="shared" si="996"/>
        <v>0</v>
      </c>
      <c r="AJ2184" s="179">
        <f t="shared" si="997"/>
        <v>0</v>
      </c>
      <c r="AK2184" s="179">
        <f t="shared" si="998"/>
        <v>0</v>
      </c>
      <c r="AL2184" s="179">
        <f t="shared" si="999"/>
        <v>0</v>
      </c>
      <c r="AM2184" s="180" t="str">
        <f>IF(L2184=1,Stundensätze!$D$13,IF(L2184=2,Stundensätze!$D$17,IF(L2184=4,Stundensätze!$D$21,"")))</f>
        <v/>
      </c>
      <c r="AN2184" s="180" t="str">
        <f>IF(L2184=1,Stundensätze!$D$15,IF(L2184=2,Stundensätze!$D$19,IF(L2184=4,Stundensätze!$D$23,"")))</f>
        <v/>
      </c>
      <c r="AO2184" s="180">
        <f t="shared" si="989"/>
        <v>0</v>
      </c>
      <c r="AP2184" s="180">
        <f t="shared" si="990"/>
        <v>0</v>
      </c>
      <c r="AQ2184" s="192" t="str">
        <f t="shared" si="991"/>
        <v/>
      </c>
      <c r="AR2184" s="192" t="str">
        <f t="shared" si="992"/>
        <v/>
      </c>
      <c r="AS2184" s="193">
        <f t="shared" si="993"/>
        <v>0</v>
      </c>
      <c r="AT2184" s="258">
        <f>IF(K2184=0,0,VLOOKUP(K2184,Kostenstellen!A:B,2,FALSE))</f>
        <v>0</v>
      </c>
      <c r="AU2184" s="68" t="str">
        <f t="shared" si="1005"/>
        <v/>
      </c>
      <c r="AV2184" s="68" t="str">
        <f t="shared" si="1006"/>
        <v/>
      </c>
      <c r="AW2184" s="68">
        <f>IF(AF2184=0,0,VLOOKUP($H2184,Leistungszahlen!$A$11:$H$158,4,FALSE))</f>
        <v>0</v>
      </c>
      <c r="AX2184" s="68">
        <f>IF(AF2184=0,0,VLOOKUP($H2184,Leistungszahlen!$A$11:$H$158,5,FALSE))</f>
        <v>0</v>
      </c>
      <c r="AY2184" s="68">
        <f>IF(AG2184=0,0,VLOOKUP($H2184,Leistungszahlen!$A$11:$H$158,6,FALSE))</f>
        <v>0</v>
      </c>
      <c r="AZ2184" s="68">
        <f t="shared" si="1007"/>
        <v>0</v>
      </c>
      <c r="BA2184" s="68">
        <f t="shared" si="1008"/>
        <v>0</v>
      </c>
      <c r="BC2184" s="68">
        <f t="shared" si="994"/>
        <v>0</v>
      </c>
      <c r="BD2184" s="285"/>
    </row>
    <row r="2185" spans="1:56" s="68" customFormat="1">
      <c r="A2185" s="200"/>
      <c r="B2185" s="200"/>
      <c r="C2185" s="200"/>
      <c r="D2185" s="200"/>
      <c r="E2185" s="200"/>
      <c r="F2185" s="200"/>
      <c r="G2185" s="200"/>
      <c r="H2185" s="201"/>
      <c r="I2185" s="202"/>
      <c r="J2185" s="200"/>
      <c r="K2185" s="176"/>
      <c r="L2185" s="176"/>
      <c r="M2185" s="176"/>
      <c r="N2185" s="286"/>
      <c r="O2185" s="286"/>
      <c r="P2185" s="176"/>
      <c r="Q2185" s="203">
        <f t="shared" si="1000"/>
        <v>0</v>
      </c>
      <c r="R2185" s="203">
        <f t="shared" si="1001"/>
        <v>0</v>
      </c>
      <c r="S2185" s="203">
        <f t="shared" si="1002"/>
        <v>0</v>
      </c>
      <c r="T2185" s="203">
        <f t="shared" si="1003"/>
        <v>0</v>
      </c>
      <c r="U2185" s="203">
        <f t="shared" si="1004"/>
        <v>0</v>
      </c>
      <c r="V2185" s="175">
        <f>IF(Q2185&gt;0,VLOOKUP(Q2185,Jahresfaktoren!$A$11:$B$24,2,),0)</f>
        <v>0</v>
      </c>
      <c r="W2185" s="175">
        <f>IF(R2185&gt;0,VLOOKUP(R2185,Jahresfaktoren!$D$11:$E$24,2,),0)</f>
        <v>0</v>
      </c>
      <c r="X2185" s="175">
        <f>IF(S2185&gt;0,VLOOKUP(S2185,Jahresfaktoren!$A$28:$B$29,2,),0)</f>
        <v>0</v>
      </c>
      <c r="Y2185" s="175">
        <f>IF(T2185&gt;0,VLOOKUP(T2185,Jahresfaktoren!$A$28:$B$29,2,),0)</f>
        <v>0</v>
      </c>
      <c r="Z2185" s="175">
        <f>IF(U2185&gt;0,VLOOKUP(U2185,Jahresfaktoren!$A$32:$B$33,2,),)</f>
        <v>0</v>
      </c>
      <c r="AA2185" s="177" t="str">
        <f t="shared" si="984"/>
        <v/>
      </c>
      <c r="AB2185" s="177" t="str">
        <f t="shared" si="985"/>
        <v/>
      </c>
      <c r="AC2185" s="177" t="str">
        <f t="shared" si="986"/>
        <v/>
      </c>
      <c r="AD2185" s="177" t="str">
        <f t="shared" si="987"/>
        <v/>
      </c>
      <c r="AE2185" s="177" t="str">
        <f t="shared" si="988"/>
        <v/>
      </c>
      <c r="AF2185" s="178">
        <f>IF(Q2185&gt;0,VLOOKUP(H2185,Leistungszahlen!$A$11:$C$158,3,),0)</f>
        <v>0</v>
      </c>
      <c r="AG2185" s="178">
        <f>IF(R2185&gt;0,VLOOKUP(H2185,Leistungszahlen!$A$11:$F$158,6,),IF(T2185&gt;0,VLOOKUP(H2185,Leistungszahlen!$A$11:$F$158,6,),0))</f>
        <v>0</v>
      </c>
      <c r="AH2185" s="179">
        <f t="shared" si="995"/>
        <v>0</v>
      </c>
      <c r="AI2185" s="179">
        <f t="shared" si="996"/>
        <v>0</v>
      </c>
      <c r="AJ2185" s="179">
        <f t="shared" si="997"/>
        <v>0</v>
      </c>
      <c r="AK2185" s="179">
        <f t="shared" si="998"/>
        <v>0</v>
      </c>
      <c r="AL2185" s="179">
        <f t="shared" si="999"/>
        <v>0</v>
      </c>
      <c r="AM2185" s="180" t="str">
        <f>IF(L2185=1,Stundensätze!$D$13,IF(L2185=2,Stundensätze!$D$17,IF(L2185=4,Stundensätze!$D$21,"")))</f>
        <v/>
      </c>
      <c r="AN2185" s="180" t="str">
        <f>IF(L2185=1,Stundensätze!$D$15,IF(L2185=2,Stundensätze!$D$19,IF(L2185=4,Stundensätze!$D$23,"")))</f>
        <v/>
      </c>
      <c r="AO2185" s="180">
        <f t="shared" si="989"/>
        <v>0</v>
      </c>
      <c r="AP2185" s="180">
        <f t="shared" si="990"/>
        <v>0</v>
      </c>
      <c r="AQ2185" s="192" t="str">
        <f t="shared" si="991"/>
        <v/>
      </c>
      <c r="AR2185" s="192" t="str">
        <f t="shared" si="992"/>
        <v/>
      </c>
      <c r="AS2185" s="193">
        <f t="shared" si="993"/>
        <v>0</v>
      </c>
      <c r="AT2185" s="258">
        <f>IF(K2185=0,0,VLOOKUP(K2185,Kostenstellen!A:B,2,FALSE))</f>
        <v>0</v>
      </c>
      <c r="AU2185" s="68" t="str">
        <f t="shared" si="1005"/>
        <v/>
      </c>
      <c r="AV2185" s="68" t="str">
        <f t="shared" si="1006"/>
        <v/>
      </c>
      <c r="AW2185" s="68">
        <f>IF(AF2185=0,0,VLOOKUP($H2185,Leistungszahlen!$A$11:$H$158,4,FALSE))</f>
        <v>0</v>
      </c>
      <c r="AX2185" s="68">
        <f>IF(AF2185=0,0,VLOOKUP($H2185,Leistungszahlen!$A$11:$H$158,5,FALSE))</f>
        <v>0</v>
      </c>
      <c r="AY2185" s="68">
        <f>IF(AG2185=0,0,VLOOKUP($H2185,Leistungszahlen!$A$11:$H$158,6,FALSE))</f>
        <v>0</v>
      </c>
      <c r="AZ2185" s="68">
        <f t="shared" si="1007"/>
        <v>0</v>
      </c>
      <c r="BA2185" s="68">
        <f t="shared" si="1008"/>
        <v>0</v>
      </c>
      <c r="BC2185" s="68">
        <f t="shared" si="994"/>
        <v>0</v>
      </c>
      <c r="BD2185" s="285"/>
    </row>
    <row r="2186" spans="1:56" s="68" customFormat="1">
      <c r="A2186" s="200"/>
      <c r="B2186" s="200"/>
      <c r="C2186" s="200"/>
      <c r="D2186" s="200"/>
      <c r="E2186" s="200"/>
      <c r="F2186" s="200"/>
      <c r="G2186" s="200"/>
      <c r="H2186" s="201"/>
      <c r="I2186" s="202"/>
      <c r="J2186" s="200"/>
      <c r="K2186" s="176"/>
      <c r="L2186" s="176"/>
      <c r="M2186" s="176"/>
      <c r="N2186" s="286"/>
      <c r="O2186" s="286"/>
      <c r="P2186" s="176"/>
      <c r="Q2186" s="203">
        <f t="shared" si="1000"/>
        <v>0</v>
      </c>
      <c r="R2186" s="203">
        <f t="shared" si="1001"/>
        <v>0</v>
      </c>
      <c r="S2186" s="203">
        <f t="shared" si="1002"/>
        <v>0</v>
      </c>
      <c r="T2186" s="203">
        <f t="shared" si="1003"/>
        <v>0</v>
      </c>
      <c r="U2186" s="203">
        <f t="shared" si="1004"/>
        <v>0</v>
      </c>
      <c r="V2186" s="175">
        <f>IF(Q2186&gt;0,VLOOKUP(Q2186,Jahresfaktoren!$A$11:$B$24,2,),0)</f>
        <v>0</v>
      </c>
      <c r="W2186" s="175">
        <f>IF(R2186&gt;0,VLOOKUP(R2186,Jahresfaktoren!$D$11:$E$24,2,),0)</f>
        <v>0</v>
      </c>
      <c r="X2186" s="175">
        <f>IF(S2186&gt;0,VLOOKUP(S2186,Jahresfaktoren!$A$28:$B$29,2,),0)</f>
        <v>0</v>
      </c>
      <c r="Y2186" s="175">
        <f>IF(T2186&gt;0,VLOOKUP(T2186,Jahresfaktoren!$A$28:$B$29,2,),0)</f>
        <v>0</v>
      </c>
      <c r="Z2186" s="175">
        <f>IF(U2186&gt;0,VLOOKUP(U2186,Jahresfaktoren!$A$32:$B$33,2,),)</f>
        <v>0</v>
      </c>
      <c r="AA2186" s="177" t="str">
        <f t="shared" si="984"/>
        <v/>
      </c>
      <c r="AB2186" s="177" t="str">
        <f t="shared" si="985"/>
        <v/>
      </c>
      <c r="AC2186" s="177" t="str">
        <f t="shared" si="986"/>
        <v/>
      </c>
      <c r="AD2186" s="177" t="str">
        <f t="shared" si="987"/>
        <v/>
      </c>
      <c r="AE2186" s="177" t="str">
        <f t="shared" si="988"/>
        <v/>
      </c>
      <c r="AF2186" s="178">
        <f>IF(Q2186&gt;0,VLOOKUP(H2186,Leistungszahlen!$A$11:$C$158,3,),0)</f>
        <v>0</v>
      </c>
      <c r="AG2186" s="178">
        <f>IF(R2186&gt;0,VLOOKUP(H2186,Leistungszahlen!$A$11:$F$158,6,),IF(T2186&gt;0,VLOOKUP(H2186,Leistungszahlen!$A$11:$F$158,6,),0))</f>
        <v>0</v>
      </c>
      <c r="AH2186" s="179">
        <f t="shared" si="995"/>
        <v>0</v>
      </c>
      <c r="AI2186" s="179">
        <f t="shared" si="996"/>
        <v>0</v>
      </c>
      <c r="AJ2186" s="179">
        <f t="shared" si="997"/>
        <v>0</v>
      </c>
      <c r="AK2186" s="179">
        <f t="shared" si="998"/>
        <v>0</v>
      </c>
      <c r="AL2186" s="179">
        <f t="shared" si="999"/>
        <v>0</v>
      </c>
      <c r="AM2186" s="180" t="str">
        <f>IF(L2186=1,Stundensätze!$D$13,IF(L2186=2,Stundensätze!$D$17,IF(L2186=4,Stundensätze!$D$21,"")))</f>
        <v/>
      </c>
      <c r="AN2186" s="180" t="str">
        <f>IF(L2186=1,Stundensätze!$D$15,IF(L2186=2,Stundensätze!$D$19,IF(L2186=4,Stundensätze!$D$23,"")))</f>
        <v/>
      </c>
      <c r="AO2186" s="180">
        <f t="shared" si="989"/>
        <v>0</v>
      </c>
      <c r="AP2186" s="180">
        <f t="shared" si="990"/>
        <v>0</v>
      </c>
      <c r="AQ2186" s="192" t="str">
        <f t="shared" si="991"/>
        <v/>
      </c>
      <c r="AR2186" s="192" t="str">
        <f t="shared" si="992"/>
        <v/>
      </c>
      <c r="AS2186" s="193">
        <f t="shared" si="993"/>
        <v>0</v>
      </c>
      <c r="AT2186" s="258">
        <f>IF(K2186=0,0,VLOOKUP(K2186,Kostenstellen!A:B,2,FALSE))</f>
        <v>0</v>
      </c>
      <c r="AU2186" s="68" t="str">
        <f t="shared" si="1005"/>
        <v/>
      </c>
      <c r="AV2186" s="68" t="str">
        <f t="shared" si="1006"/>
        <v/>
      </c>
      <c r="AW2186" s="68">
        <f>IF(AF2186=0,0,VLOOKUP($H2186,Leistungszahlen!$A$11:$H$158,4,FALSE))</f>
        <v>0</v>
      </c>
      <c r="AX2186" s="68">
        <f>IF(AF2186=0,0,VLOOKUP($H2186,Leistungszahlen!$A$11:$H$158,5,FALSE))</f>
        <v>0</v>
      </c>
      <c r="AY2186" s="68">
        <f>IF(AG2186=0,0,VLOOKUP($H2186,Leistungszahlen!$A$11:$H$158,6,FALSE))</f>
        <v>0</v>
      </c>
      <c r="AZ2186" s="68">
        <f t="shared" si="1007"/>
        <v>0</v>
      </c>
      <c r="BA2186" s="68">
        <f t="shared" si="1008"/>
        <v>0</v>
      </c>
      <c r="BC2186" s="68">
        <f t="shared" si="994"/>
        <v>0</v>
      </c>
      <c r="BD2186" s="285"/>
    </row>
    <row r="2187" spans="1:56" s="68" customFormat="1">
      <c r="A2187" s="200"/>
      <c r="B2187" s="200"/>
      <c r="C2187" s="200"/>
      <c r="D2187" s="200"/>
      <c r="E2187" s="200"/>
      <c r="F2187" s="200"/>
      <c r="G2187" s="200"/>
      <c r="H2187" s="201"/>
      <c r="I2187" s="202"/>
      <c r="J2187" s="200"/>
      <c r="K2187" s="176"/>
      <c r="L2187" s="176"/>
      <c r="M2187" s="176"/>
      <c r="N2187" s="286"/>
      <c r="O2187" s="286"/>
      <c r="P2187" s="176"/>
      <c r="Q2187" s="203">
        <f t="shared" si="1000"/>
        <v>0</v>
      </c>
      <c r="R2187" s="203">
        <f t="shared" si="1001"/>
        <v>0</v>
      </c>
      <c r="S2187" s="203">
        <f t="shared" si="1002"/>
        <v>0</v>
      </c>
      <c r="T2187" s="203">
        <f t="shared" si="1003"/>
        <v>0</v>
      </c>
      <c r="U2187" s="203">
        <f t="shared" si="1004"/>
        <v>0</v>
      </c>
      <c r="V2187" s="175">
        <f>IF(Q2187&gt;0,VLOOKUP(Q2187,Jahresfaktoren!$A$11:$B$24,2,),0)</f>
        <v>0</v>
      </c>
      <c r="W2187" s="175">
        <f>IF(R2187&gt;0,VLOOKUP(R2187,Jahresfaktoren!$D$11:$E$24,2,),0)</f>
        <v>0</v>
      </c>
      <c r="X2187" s="175">
        <f>IF(S2187&gt;0,VLOOKUP(S2187,Jahresfaktoren!$A$28:$B$29,2,),0)</f>
        <v>0</v>
      </c>
      <c r="Y2187" s="175">
        <f>IF(T2187&gt;0,VLOOKUP(T2187,Jahresfaktoren!$A$28:$B$29,2,),0)</f>
        <v>0</v>
      </c>
      <c r="Z2187" s="175">
        <f>IF(U2187&gt;0,VLOOKUP(U2187,Jahresfaktoren!$A$32:$B$33,2,),)</f>
        <v>0</v>
      </c>
      <c r="AA2187" s="177" t="str">
        <f t="shared" ref="AA2187:AA2248" si="1009">IF(Q2187&gt;0,V2187*I2187,"")</f>
        <v/>
      </c>
      <c r="AB2187" s="177" t="str">
        <f t="shared" ref="AB2187:AB2248" si="1010">IF(R2187&gt;0,W2187*I2187,"")</f>
        <v/>
      </c>
      <c r="AC2187" s="177" t="str">
        <f t="shared" ref="AC2187:AC2248" si="1011">IF(S2187&gt;0,X2187*I2187,"")</f>
        <v/>
      </c>
      <c r="AD2187" s="177" t="str">
        <f t="shared" ref="AD2187:AD2248" si="1012">IF(T2187&gt;0,Y2187*I2187,"")</f>
        <v/>
      </c>
      <c r="AE2187" s="177" t="str">
        <f t="shared" ref="AE2187:AE2248" si="1013">IF(U2187&gt;0,Z2187*I2187,"")</f>
        <v/>
      </c>
      <c r="AF2187" s="178">
        <f>IF(Q2187&gt;0,VLOOKUP(H2187,Leistungszahlen!$A$11:$C$158,3,),0)</f>
        <v>0</v>
      </c>
      <c r="AG2187" s="178">
        <f>IF(R2187&gt;0,VLOOKUP(H2187,Leistungszahlen!$A$11:$F$158,6,),IF(T2187&gt;0,VLOOKUP(H2187,Leistungszahlen!$A$11:$F$158,6,),0))</f>
        <v>0</v>
      </c>
      <c r="AH2187" s="179">
        <f t="shared" ref="AH2187:AH2248" si="1014">IF(Q2187&gt;0,AA2187/AF2187,0)</f>
        <v>0</v>
      </c>
      <c r="AI2187" s="179">
        <f t="shared" ref="AI2187:AI2248" si="1015">IF(R2187&gt;0,AB2187/AG2187,0)</f>
        <v>0</v>
      </c>
      <c r="AJ2187" s="179">
        <f t="shared" ref="AJ2187:AJ2248" si="1016">IF(S2187&gt;0,AC2187/AF2187,0)</f>
        <v>0</v>
      </c>
      <c r="AK2187" s="179">
        <f t="shared" ref="AK2187:AK2248" si="1017">IF(T2187&gt;0,AD2187/AG2187,0)</f>
        <v>0</v>
      </c>
      <c r="AL2187" s="179">
        <f t="shared" ref="AL2187:AL2248" si="1018">IF(U2187&gt;0,AE2187/AF2187,0)</f>
        <v>0</v>
      </c>
      <c r="AM2187" s="180" t="str">
        <f>IF(L2187=1,Stundensätze!$D$13,IF(L2187=2,Stundensätze!$D$17,IF(L2187=4,Stundensätze!$D$21,"")))</f>
        <v/>
      </c>
      <c r="AN2187" s="180" t="str">
        <f>IF(L2187=1,Stundensätze!$D$15,IF(L2187=2,Stundensätze!$D$19,IF(L2187=4,Stundensätze!$D$23,"")))</f>
        <v/>
      </c>
      <c r="AO2187" s="180">
        <f t="shared" ref="AO2187:AO2248" si="1019">IF(OR(Q2187&gt;0,R2187&gt;0),((AH2187+AI2187)*AM2187),0)</f>
        <v>0</v>
      </c>
      <c r="AP2187" s="180">
        <f t="shared" ref="AP2187:AP2248" si="1020">IF(OR(S2187&gt;0,T2187&gt;0,U2187&gt;0),((AJ2187+AK2187+AL2187)*AN2187),0)</f>
        <v>0</v>
      </c>
      <c r="AQ2187" s="192" t="str">
        <f t="shared" ref="AQ2187:AQ2248" si="1021">IF(I2187&gt;0,AP2187+AO2187,"")</f>
        <v/>
      </c>
      <c r="AR2187" s="192" t="str">
        <f t="shared" ref="AR2187:AR2248" si="1022">IF(I2187&gt;0,AQ2187/12,"")</f>
        <v/>
      </c>
      <c r="AS2187" s="193">
        <f t="shared" ref="AS2187:AS2248" si="1023">IF(OR(Q2187&gt;0,R2187&gt;0,S2187&gt;0,T2187&gt;0,U2187&gt;0),(SUM(AH2187:AL2187)),0)</f>
        <v>0</v>
      </c>
      <c r="AT2187" s="258">
        <f>IF(K2187=0,0,VLOOKUP(K2187,Kostenstellen!A:B,2,FALSE))</f>
        <v>0</v>
      </c>
      <c r="AU2187" s="68" t="str">
        <f t="shared" si="1005"/>
        <v/>
      </c>
      <c r="AV2187" s="68" t="str">
        <f t="shared" si="1006"/>
        <v/>
      </c>
      <c r="AW2187" s="68">
        <f>IF(AF2187=0,0,VLOOKUP($H2187,Leistungszahlen!$A$11:$H$158,4,FALSE))</f>
        <v>0</v>
      </c>
      <c r="AX2187" s="68">
        <f>IF(AF2187=0,0,VLOOKUP($H2187,Leistungszahlen!$A$11:$H$158,5,FALSE))</f>
        <v>0</v>
      </c>
      <c r="AY2187" s="68">
        <f>IF(AG2187=0,0,VLOOKUP($H2187,Leistungszahlen!$A$11:$H$158,6,FALSE))</f>
        <v>0</v>
      </c>
      <c r="AZ2187" s="68">
        <f t="shared" si="1007"/>
        <v>0</v>
      </c>
      <c r="BA2187" s="68">
        <f t="shared" si="1008"/>
        <v>0</v>
      </c>
      <c r="BC2187" s="68">
        <f t="shared" ref="BC2187:BC2248" si="1024">IF(BA2187&gt;0,"Die Leistungswerte sind unter- oder überschritten",0)</f>
        <v>0</v>
      </c>
      <c r="BD2187" s="285"/>
    </row>
    <row r="2188" spans="1:56" s="68" customFormat="1">
      <c r="A2188" s="200"/>
      <c r="B2188" s="200"/>
      <c r="C2188" s="200"/>
      <c r="D2188" s="200"/>
      <c r="E2188" s="200"/>
      <c r="F2188" s="200"/>
      <c r="G2188" s="200"/>
      <c r="H2188" s="201"/>
      <c r="I2188" s="202"/>
      <c r="J2188" s="200"/>
      <c r="K2188" s="176"/>
      <c r="L2188" s="176"/>
      <c r="M2188" s="176"/>
      <c r="N2188" s="286"/>
      <c r="O2188" s="286"/>
      <c r="P2188" s="176"/>
      <c r="Q2188" s="203">
        <f t="shared" si="1000"/>
        <v>0</v>
      </c>
      <c r="R2188" s="203">
        <f t="shared" si="1001"/>
        <v>0</v>
      </c>
      <c r="S2188" s="203">
        <f t="shared" si="1002"/>
        <v>0</v>
      </c>
      <c r="T2188" s="203">
        <f t="shared" si="1003"/>
        <v>0</v>
      </c>
      <c r="U2188" s="203">
        <f t="shared" si="1004"/>
        <v>0</v>
      </c>
      <c r="V2188" s="175">
        <f>IF(Q2188&gt;0,VLOOKUP(Q2188,Jahresfaktoren!$A$11:$B$24,2,),0)</f>
        <v>0</v>
      </c>
      <c r="W2188" s="175">
        <f>IF(R2188&gt;0,VLOOKUP(R2188,Jahresfaktoren!$D$11:$E$24,2,),0)</f>
        <v>0</v>
      </c>
      <c r="X2188" s="175">
        <f>IF(S2188&gt;0,VLOOKUP(S2188,Jahresfaktoren!$A$28:$B$29,2,),0)</f>
        <v>0</v>
      </c>
      <c r="Y2188" s="175">
        <f>IF(T2188&gt;0,VLOOKUP(T2188,Jahresfaktoren!$A$28:$B$29,2,),0)</f>
        <v>0</v>
      </c>
      <c r="Z2188" s="175">
        <f>IF(U2188&gt;0,VLOOKUP(U2188,Jahresfaktoren!$A$32:$B$33,2,),)</f>
        <v>0</v>
      </c>
      <c r="AA2188" s="177" t="str">
        <f t="shared" si="1009"/>
        <v/>
      </c>
      <c r="AB2188" s="177" t="str">
        <f t="shared" si="1010"/>
        <v/>
      </c>
      <c r="AC2188" s="177" t="str">
        <f t="shared" si="1011"/>
        <v/>
      </c>
      <c r="AD2188" s="177" t="str">
        <f t="shared" si="1012"/>
        <v/>
      </c>
      <c r="AE2188" s="177" t="str">
        <f t="shared" si="1013"/>
        <v/>
      </c>
      <c r="AF2188" s="178">
        <f>IF(Q2188&gt;0,VLOOKUP(H2188,Leistungszahlen!$A$11:$C$158,3,),0)</f>
        <v>0</v>
      </c>
      <c r="AG2188" s="178">
        <f>IF(R2188&gt;0,VLOOKUP(H2188,Leistungszahlen!$A$11:$F$158,6,),IF(T2188&gt;0,VLOOKUP(H2188,Leistungszahlen!$A$11:$F$158,6,),0))</f>
        <v>0</v>
      </c>
      <c r="AH2188" s="179">
        <f t="shared" si="1014"/>
        <v>0</v>
      </c>
      <c r="AI2188" s="179">
        <f t="shared" si="1015"/>
        <v>0</v>
      </c>
      <c r="AJ2188" s="179">
        <f t="shared" si="1016"/>
        <v>0</v>
      </c>
      <c r="AK2188" s="179">
        <f t="shared" si="1017"/>
        <v>0</v>
      </c>
      <c r="AL2188" s="179">
        <f t="shared" si="1018"/>
        <v>0</v>
      </c>
      <c r="AM2188" s="180" t="str">
        <f>IF(L2188=1,Stundensätze!$D$13,IF(L2188=2,Stundensätze!$D$17,IF(L2188=4,Stundensätze!$D$21,"")))</f>
        <v/>
      </c>
      <c r="AN2188" s="180" t="str">
        <f>IF(L2188=1,Stundensätze!$D$15,IF(L2188=2,Stundensätze!$D$19,IF(L2188=4,Stundensätze!$D$23,"")))</f>
        <v/>
      </c>
      <c r="AO2188" s="180">
        <f t="shared" si="1019"/>
        <v>0</v>
      </c>
      <c r="AP2188" s="180">
        <f t="shared" si="1020"/>
        <v>0</v>
      </c>
      <c r="AQ2188" s="192" t="str">
        <f t="shared" si="1021"/>
        <v/>
      </c>
      <c r="AR2188" s="192" t="str">
        <f t="shared" si="1022"/>
        <v/>
      </c>
      <c r="AS2188" s="193">
        <f t="shared" si="1023"/>
        <v>0</v>
      </c>
      <c r="AT2188" s="258">
        <f>IF(K2188=0,0,VLOOKUP(K2188,Kostenstellen!A:B,2,FALSE))</f>
        <v>0</v>
      </c>
      <c r="AU2188" s="68" t="str">
        <f t="shared" si="1005"/>
        <v/>
      </c>
      <c r="AV2188" s="68" t="str">
        <f t="shared" si="1006"/>
        <v/>
      </c>
      <c r="AW2188" s="68">
        <f>IF(AF2188=0,0,VLOOKUP($H2188,Leistungszahlen!$A$11:$H$158,4,FALSE))</f>
        <v>0</v>
      </c>
      <c r="AX2188" s="68">
        <f>IF(AF2188=0,0,VLOOKUP($H2188,Leistungszahlen!$A$11:$H$158,5,FALSE))</f>
        <v>0</v>
      </c>
      <c r="AY2188" s="68">
        <f>IF(AG2188=0,0,VLOOKUP($H2188,Leistungszahlen!$A$11:$H$158,6,FALSE))</f>
        <v>0</v>
      </c>
      <c r="AZ2188" s="68">
        <f t="shared" si="1007"/>
        <v>0</v>
      </c>
      <c r="BA2188" s="68">
        <f t="shared" si="1008"/>
        <v>0</v>
      </c>
      <c r="BC2188" s="68">
        <f t="shared" si="1024"/>
        <v>0</v>
      </c>
      <c r="BD2188" s="285"/>
    </row>
    <row r="2189" spans="1:56" s="68" customFormat="1">
      <c r="A2189" s="200"/>
      <c r="B2189" s="200"/>
      <c r="C2189" s="200"/>
      <c r="D2189" s="200"/>
      <c r="E2189" s="200"/>
      <c r="F2189" s="200"/>
      <c r="G2189" s="200"/>
      <c r="H2189" s="201"/>
      <c r="I2189" s="202"/>
      <c r="J2189" s="200"/>
      <c r="K2189" s="176"/>
      <c r="L2189" s="176"/>
      <c r="M2189" s="176"/>
      <c r="N2189" s="286"/>
      <c r="O2189" s="286"/>
      <c r="P2189" s="176"/>
      <c r="Q2189" s="203">
        <f t="shared" si="1000"/>
        <v>0</v>
      </c>
      <c r="R2189" s="203">
        <f t="shared" si="1001"/>
        <v>0</v>
      </c>
      <c r="S2189" s="203">
        <f t="shared" si="1002"/>
        <v>0</v>
      </c>
      <c r="T2189" s="203">
        <f t="shared" si="1003"/>
        <v>0</v>
      </c>
      <c r="U2189" s="203">
        <f t="shared" si="1004"/>
        <v>0</v>
      </c>
      <c r="V2189" s="175">
        <f>IF(Q2189&gt;0,VLOOKUP(Q2189,Jahresfaktoren!$A$11:$B$24,2,),0)</f>
        <v>0</v>
      </c>
      <c r="W2189" s="175">
        <f>IF(R2189&gt;0,VLOOKUP(R2189,Jahresfaktoren!$D$11:$E$24,2,),0)</f>
        <v>0</v>
      </c>
      <c r="X2189" s="175">
        <f>IF(S2189&gt;0,VLOOKUP(S2189,Jahresfaktoren!$A$28:$B$29,2,),0)</f>
        <v>0</v>
      </c>
      <c r="Y2189" s="175">
        <f>IF(T2189&gt;0,VLOOKUP(T2189,Jahresfaktoren!$A$28:$B$29,2,),0)</f>
        <v>0</v>
      </c>
      <c r="Z2189" s="175">
        <f>IF(U2189&gt;0,VLOOKUP(U2189,Jahresfaktoren!$A$32:$B$33,2,),)</f>
        <v>0</v>
      </c>
      <c r="AA2189" s="177" t="str">
        <f t="shared" si="1009"/>
        <v/>
      </c>
      <c r="AB2189" s="177" t="str">
        <f t="shared" si="1010"/>
        <v/>
      </c>
      <c r="AC2189" s="177" t="str">
        <f t="shared" si="1011"/>
        <v/>
      </c>
      <c r="AD2189" s="177" t="str">
        <f t="shared" si="1012"/>
        <v/>
      </c>
      <c r="AE2189" s="177" t="str">
        <f t="shared" si="1013"/>
        <v/>
      </c>
      <c r="AF2189" s="178">
        <f>IF(Q2189&gt;0,VLOOKUP(H2189,Leistungszahlen!$A$11:$C$158,3,),0)</f>
        <v>0</v>
      </c>
      <c r="AG2189" s="178">
        <f>IF(R2189&gt;0,VLOOKUP(H2189,Leistungszahlen!$A$11:$F$158,6,),IF(T2189&gt;0,VLOOKUP(H2189,Leistungszahlen!$A$11:$F$158,6,),0))</f>
        <v>0</v>
      </c>
      <c r="AH2189" s="179">
        <f t="shared" si="1014"/>
        <v>0</v>
      </c>
      <c r="AI2189" s="179">
        <f t="shared" si="1015"/>
        <v>0</v>
      </c>
      <c r="AJ2189" s="179">
        <f t="shared" si="1016"/>
        <v>0</v>
      </c>
      <c r="AK2189" s="179">
        <f t="shared" si="1017"/>
        <v>0</v>
      </c>
      <c r="AL2189" s="179">
        <f t="shared" si="1018"/>
        <v>0</v>
      </c>
      <c r="AM2189" s="180" t="str">
        <f>IF(L2189=1,Stundensätze!$D$13,IF(L2189=2,Stundensätze!$D$17,IF(L2189=4,Stundensätze!$D$21,"")))</f>
        <v/>
      </c>
      <c r="AN2189" s="180" t="str">
        <f>IF(L2189=1,Stundensätze!$D$15,IF(L2189=2,Stundensätze!$D$19,IF(L2189=4,Stundensätze!$D$23,"")))</f>
        <v/>
      </c>
      <c r="AO2189" s="180">
        <f t="shared" si="1019"/>
        <v>0</v>
      </c>
      <c r="AP2189" s="180">
        <f t="shared" si="1020"/>
        <v>0</v>
      </c>
      <c r="AQ2189" s="192" t="str">
        <f t="shared" si="1021"/>
        <v/>
      </c>
      <c r="AR2189" s="192" t="str">
        <f t="shared" si="1022"/>
        <v/>
      </c>
      <c r="AS2189" s="193">
        <f t="shared" si="1023"/>
        <v>0</v>
      </c>
      <c r="AT2189" s="258">
        <f>IF(K2189=0,0,VLOOKUP(K2189,Kostenstellen!A:B,2,FALSE))</f>
        <v>0</v>
      </c>
      <c r="AU2189" s="68" t="str">
        <f t="shared" si="1005"/>
        <v/>
      </c>
      <c r="AV2189" s="68" t="str">
        <f t="shared" si="1006"/>
        <v/>
      </c>
      <c r="AW2189" s="68">
        <f>IF(AF2189=0,0,VLOOKUP($H2189,Leistungszahlen!$A$11:$H$158,4,FALSE))</f>
        <v>0</v>
      </c>
      <c r="AX2189" s="68">
        <f>IF(AF2189=0,0,VLOOKUP($H2189,Leistungszahlen!$A$11:$H$158,5,FALSE))</f>
        <v>0</v>
      </c>
      <c r="AY2189" s="68">
        <f>IF(AG2189=0,0,VLOOKUP($H2189,Leistungszahlen!$A$11:$H$158,6,FALSE))</f>
        <v>0</v>
      </c>
      <c r="AZ2189" s="68">
        <f t="shared" si="1007"/>
        <v>0</v>
      </c>
      <c r="BA2189" s="68">
        <f t="shared" si="1008"/>
        <v>0</v>
      </c>
      <c r="BC2189" s="68">
        <f t="shared" si="1024"/>
        <v>0</v>
      </c>
      <c r="BD2189" s="285"/>
    </row>
    <row r="2190" spans="1:56" s="68" customFormat="1">
      <c r="A2190" s="200"/>
      <c r="B2190" s="200"/>
      <c r="C2190" s="200"/>
      <c r="D2190" s="200"/>
      <c r="E2190" s="200"/>
      <c r="F2190" s="200"/>
      <c r="G2190" s="200"/>
      <c r="H2190" s="201"/>
      <c r="I2190" s="202"/>
      <c r="J2190" s="200"/>
      <c r="K2190" s="176"/>
      <c r="L2190" s="176"/>
      <c r="M2190" s="176"/>
      <c r="N2190" s="286"/>
      <c r="O2190" s="286"/>
      <c r="P2190" s="176"/>
      <c r="Q2190" s="203">
        <f t="shared" si="1000"/>
        <v>0</v>
      </c>
      <c r="R2190" s="203">
        <f t="shared" si="1001"/>
        <v>0</v>
      </c>
      <c r="S2190" s="203">
        <f t="shared" si="1002"/>
        <v>0</v>
      </c>
      <c r="T2190" s="203">
        <f t="shared" si="1003"/>
        <v>0</v>
      </c>
      <c r="U2190" s="203">
        <f t="shared" si="1004"/>
        <v>0</v>
      </c>
      <c r="V2190" s="175">
        <f>IF(Q2190&gt;0,VLOOKUP(Q2190,Jahresfaktoren!$A$11:$B$24,2,),0)</f>
        <v>0</v>
      </c>
      <c r="W2190" s="175">
        <f>IF(R2190&gt;0,VLOOKUP(R2190,Jahresfaktoren!$D$11:$E$24,2,),0)</f>
        <v>0</v>
      </c>
      <c r="X2190" s="175">
        <f>IF(S2190&gt;0,VLOOKUP(S2190,Jahresfaktoren!$A$28:$B$29,2,),0)</f>
        <v>0</v>
      </c>
      <c r="Y2190" s="175">
        <f>IF(T2190&gt;0,VLOOKUP(T2190,Jahresfaktoren!$A$28:$B$29,2,),0)</f>
        <v>0</v>
      </c>
      <c r="Z2190" s="175">
        <f>IF(U2190&gt;0,VLOOKUP(U2190,Jahresfaktoren!$A$32:$B$33,2,),)</f>
        <v>0</v>
      </c>
      <c r="AA2190" s="177" t="str">
        <f t="shared" si="1009"/>
        <v/>
      </c>
      <c r="AB2190" s="177" t="str">
        <f t="shared" si="1010"/>
        <v/>
      </c>
      <c r="AC2190" s="177" t="str">
        <f t="shared" si="1011"/>
        <v/>
      </c>
      <c r="AD2190" s="177" t="str">
        <f t="shared" si="1012"/>
        <v/>
      </c>
      <c r="AE2190" s="177" t="str">
        <f t="shared" si="1013"/>
        <v/>
      </c>
      <c r="AF2190" s="178">
        <f>IF(Q2190&gt;0,VLOOKUP(H2190,Leistungszahlen!$A$11:$C$158,3,),0)</f>
        <v>0</v>
      </c>
      <c r="AG2190" s="178">
        <f>IF(R2190&gt;0,VLOOKUP(H2190,Leistungszahlen!$A$11:$F$158,6,),IF(T2190&gt;0,VLOOKUP(H2190,Leistungszahlen!$A$11:$F$158,6,),0))</f>
        <v>0</v>
      </c>
      <c r="AH2190" s="179">
        <f t="shared" si="1014"/>
        <v>0</v>
      </c>
      <c r="AI2190" s="179">
        <f t="shared" si="1015"/>
        <v>0</v>
      </c>
      <c r="AJ2190" s="179">
        <f t="shared" si="1016"/>
        <v>0</v>
      </c>
      <c r="AK2190" s="179">
        <f t="shared" si="1017"/>
        <v>0</v>
      </c>
      <c r="AL2190" s="179">
        <f t="shared" si="1018"/>
        <v>0</v>
      </c>
      <c r="AM2190" s="180" t="str">
        <f>IF(L2190=1,Stundensätze!$D$13,IF(L2190=2,Stundensätze!$D$17,IF(L2190=4,Stundensätze!$D$21,"")))</f>
        <v/>
      </c>
      <c r="AN2190" s="180" t="str">
        <f>IF(L2190=1,Stundensätze!$D$15,IF(L2190=2,Stundensätze!$D$19,IF(L2190=4,Stundensätze!$D$23,"")))</f>
        <v/>
      </c>
      <c r="AO2190" s="180">
        <f t="shared" si="1019"/>
        <v>0</v>
      </c>
      <c r="AP2190" s="180">
        <f t="shared" si="1020"/>
        <v>0</v>
      </c>
      <c r="AQ2190" s="192" t="str">
        <f t="shared" si="1021"/>
        <v/>
      </c>
      <c r="AR2190" s="192" t="str">
        <f t="shared" si="1022"/>
        <v/>
      </c>
      <c r="AS2190" s="193">
        <f t="shared" si="1023"/>
        <v>0</v>
      </c>
      <c r="AT2190" s="258">
        <f>IF(K2190=0,0,VLOOKUP(K2190,Kostenstellen!A:B,2,FALSE))</f>
        <v>0</v>
      </c>
      <c r="AU2190" s="68" t="str">
        <f t="shared" si="1005"/>
        <v/>
      </c>
      <c r="AV2190" s="68" t="str">
        <f t="shared" si="1006"/>
        <v/>
      </c>
      <c r="AW2190" s="68">
        <f>IF(AF2190=0,0,VLOOKUP($H2190,Leistungszahlen!$A$11:$H$158,4,FALSE))</f>
        <v>0</v>
      </c>
      <c r="AX2190" s="68">
        <f>IF(AF2190=0,0,VLOOKUP($H2190,Leistungszahlen!$A$11:$H$158,5,FALSE))</f>
        <v>0</v>
      </c>
      <c r="AY2190" s="68">
        <f>IF(AG2190=0,0,VLOOKUP($H2190,Leistungszahlen!$A$11:$H$158,6,FALSE))</f>
        <v>0</v>
      </c>
      <c r="AZ2190" s="68">
        <f t="shared" si="1007"/>
        <v>0</v>
      </c>
      <c r="BA2190" s="68">
        <f t="shared" si="1008"/>
        <v>0</v>
      </c>
      <c r="BC2190" s="68">
        <f t="shared" si="1024"/>
        <v>0</v>
      </c>
      <c r="BD2190" s="285"/>
    </row>
    <row r="2191" spans="1:56" s="68" customFormat="1">
      <c r="A2191" s="200"/>
      <c r="B2191" s="200"/>
      <c r="C2191" s="200"/>
      <c r="D2191" s="200"/>
      <c r="E2191" s="200"/>
      <c r="F2191" s="200"/>
      <c r="G2191" s="200"/>
      <c r="H2191" s="201"/>
      <c r="I2191" s="202"/>
      <c r="J2191" s="200"/>
      <c r="K2191" s="176"/>
      <c r="L2191" s="176"/>
      <c r="M2191" s="176"/>
      <c r="N2191" s="286"/>
      <c r="O2191" s="286"/>
      <c r="P2191" s="176"/>
      <c r="Q2191" s="203">
        <f t="shared" si="1000"/>
        <v>0</v>
      </c>
      <c r="R2191" s="203">
        <f t="shared" si="1001"/>
        <v>0</v>
      </c>
      <c r="S2191" s="203">
        <f t="shared" si="1002"/>
        <v>0</v>
      </c>
      <c r="T2191" s="203">
        <f t="shared" si="1003"/>
        <v>0</v>
      </c>
      <c r="U2191" s="203">
        <f t="shared" si="1004"/>
        <v>0</v>
      </c>
      <c r="V2191" s="175">
        <f>IF(Q2191&gt;0,VLOOKUP(Q2191,Jahresfaktoren!$A$11:$B$24,2,),0)</f>
        <v>0</v>
      </c>
      <c r="W2191" s="175">
        <f>IF(R2191&gt;0,VLOOKUP(R2191,Jahresfaktoren!$D$11:$E$24,2,),0)</f>
        <v>0</v>
      </c>
      <c r="X2191" s="175">
        <f>IF(S2191&gt;0,VLOOKUP(S2191,Jahresfaktoren!$A$28:$B$29,2,),0)</f>
        <v>0</v>
      </c>
      <c r="Y2191" s="175">
        <f>IF(T2191&gt;0,VLOOKUP(T2191,Jahresfaktoren!$A$28:$B$29,2,),0)</f>
        <v>0</v>
      </c>
      <c r="Z2191" s="175">
        <f>IF(U2191&gt;0,VLOOKUP(U2191,Jahresfaktoren!$A$32:$B$33,2,),)</f>
        <v>0</v>
      </c>
      <c r="AA2191" s="177" t="str">
        <f t="shared" si="1009"/>
        <v/>
      </c>
      <c r="AB2191" s="177" t="str">
        <f t="shared" si="1010"/>
        <v/>
      </c>
      <c r="AC2191" s="177" t="str">
        <f t="shared" si="1011"/>
        <v/>
      </c>
      <c r="AD2191" s="177" t="str">
        <f t="shared" si="1012"/>
        <v/>
      </c>
      <c r="AE2191" s="177" t="str">
        <f t="shared" si="1013"/>
        <v/>
      </c>
      <c r="AF2191" s="178">
        <f>IF(Q2191&gt;0,VLOOKUP(H2191,Leistungszahlen!$A$11:$C$158,3,),0)</f>
        <v>0</v>
      </c>
      <c r="AG2191" s="178">
        <f>IF(R2191&gt;0,VLOOKUP(H2191,Leistungszahlen!$A$11:$F$158,6,),IF(T2191&gt;0,VLOOKUP(H2191,Leistungszahlen!$A$11:$F$158,6,),0))</f>
        <v>0</v>
      </c>
      <c r="AH2191" s="179">
        <f t="shared" si="1014"/>
        <v>0</v>
      </c>
      <c r="AI2191" s="179">
        <f t="shared" si="1015"/>
        <v>0</v>
      </c>
      <c r="AJ2191" s="179">
        <f t="shared" si="1016"/>
        <v>0</v>
      </c>
      <c r="AK2191" s="179">
        <f t="shared" si="1017"/>
        <v>0</v>
      </c>
      <c r="AL2191" s="179">
        <f t="shared" si="1018"/>
        <v>0</v>
      </c>
      <c r="AM2191" s="180" t="str">
        <f>IF(L2191=1,Stundensätze!$D$13,IF(L2191=2,Stundensätze!$D$17,IF(L2191=4,Stundensätze!$D$21,"")))</f>
        <v/>
      </c>
      <c r="AN2191" s="180" t="str">
        <f>IF(L2191=1,Stundensätze!$D$15,IF(L2191=2,Stundensätze!$D$19,IF(L2191=4,Stundensätze!$D$23,"")))</f>
        <v/>
      </c>
      <c r="AO2191" s="180">
        <f t="shared" si="1019"/>
        <v>0</v>
      </c>
      <c r="AP2191" s="180">
        <f t="shared" si="1020"/>
        <v>0</v>
      </c>
      <c r="AQ2191" s="192" t="str">
        <f t="shared" si="1021"/>
        <v/>
      </c>
      <c r="AR2191" s="192" t="str">
        <f t="shared" si="1022"/>
        <v/>
      </c>
      <c r="AS2191" s="193">
        <f t="shared" si="1023"/>
        <v>0</v>
      </c>
      <c r="AT2191" s="258">
        <f>IF(K2191=0,0,VLOOKUP(K2191,Kostenstellen!A:B,2,FALSE))</f>
        <v>0</v>
      </c>
      <c r="AU2191" s="68" t="str">
        <f t="shared" si="1005"/>
        <v/>
      </c>
      <c r="AV2191" s="68" t="str">
        <f t="shared" si="1006"/>
        <v/>
      </c>
      <c r="AW2191" s="68">
        <f>IF(AF2191=0,0,VLOOKUP($H2191,Leistungszahlen!$A$11:$H$158,4,FALSE))</f>
        <v>0</v>
      </c>
      <c r="AX2191" s="68">
        <f>IF(AF2191=0,0,VLOOKUP($H2191,Leistungszahlen!$A$11:$H$158,5,FALSE))</f>
        <v>0</v>
      </c>
      <c r="AY2191" s="68">
        <f>IF(AG2191=0,0,VLOOKUP($H2191,Leistungszahlen!$A$11:$H$158,6,FALSE))</f>
        <v>0</v>
      </c>
      <c r="AZ2191" s="68">
        <f t="shared" si="1007"/>
        <v>0</v>
      </c>
      <c r="BA2191" s="68">
        <f t="shared" si="1008"/>
        <v>0</v>
      </c>
      <c r="BC2191" s="68">
        <f t="shared" si="1024"/>
        <v>0</v>
      </c>
      <c r="BD2191" s="285"/>
    </row>
    <row r="2192" spans="1:56" s="68" customFormat="1">
      <c r="A2192" s="200"/>
      <c r="B2192" s="200"/>
      <c r="C2192" s="200"/>
      <c r="D2192" s="200"/>
      <c r="E2192" s="200"/>
      <c r="F2192" s="200"/>
      <c r="G2192" s="200"/>
      <c r="H2192" s="201"/>
      <c r="I2192" s="202"/>
      <c r="J2192" s="200"/>
      <c r="K2192" s="176"/>
      <c r="L2192" s="176"/>
      <c r="M2192" s="176"/>
      <c r="N2192" s="286"/>
      <c r="O2192" s="286"/>
      <c r="P2192" s="176"/>
      <c r="Q2192" s="203">
        <f t="shared" si="1000"/>
        <v>0</v>
      </c>
      <c r="R2192" s="203">
        <f t="shared" si="1001"/>
        <v>0</v>
      </c>
      <c r="S2192" s="203">
        <f t="shared" si="1002"/>
        <v>0</v>
      </c>
      <c r="T2192" s="203">
        <f t="shared" si="1003"/>
        <v>0</v>
      </c>
      <c r="U2192" s="203">
        <f t="shared" si="1004"/>
        <v>0</v>
      </c>
      <c r="V2192" s="175">
        <f>IF(Q2192&gt;0,VLOOKUP(Q2192,Jahresfaktoren!$A$11:$B$24,2,),0)</f>
        <v>0</v>
      </c>
      <c r="W2192" s="175">
        <f>IF(R2192&gt;0,VLOOKUP(R2192,Jahresfaktoren!$D$11:$E$24,2,),0)</f>
        <v>0</v>
      </c>
      <c r="X2192" s="175">
        <f>IF(S2192&gt;0,VLOOKUP(S2192,Jahresfaktoren!$A$28:$B$29,2,),0)</f>
        <v>0</v>
      </c>
      <c r="Y2192" s="175">
        <f>IF(T2192&gt;0,VLOOKUP(T2192,Jahresfaktoren!$A$28:$B$29,2,),0)</f>
        <v>0</v>
      </c>
      <c r="Z2192" s="175">
        <f>IF(U2192&gt;0,VLOOKUP(U2192,Jahresfaktoren!$A$32:$B$33,2,),)</f>
        <v>0</v>
      </c>
      <c r="AA2192" s="177" t="str">
        <f t="shared" si="1009"/>
        <v/>
      </c>
      <c r="AB2192" s="177" t="str">
        <f t="shared" si="1010"/>
        <v/>
      </c>
      <c r="AC2192" s="177" t="str">
        <f t="shared" si="1011"/>
        <v/>
      </c>
      <c r="AD2192" s="177" t="str">
        <f t="shared" si="1012"/>
        <v/>
      </c>
      <c r="AE2192" s="177" t="str">
        <f t="shared" si="1013"/>
        <v/>
      </c>
      <c r="AF2192" s="178">
        <f>IF(Q2192&gt;0,VLOOKUP(H2192,Leistungszahlen!$A$11:$C$158,3,),0)</f>
        <v>0</v>
      </c>
      <c r="AG2192" s="178">
        <f>IF(R2192&gt;0,VLOOKUP(H2192,Leistungszahlen!$A$11:$F$158,6,),IF(T2192&gt;0,VLOOKUP(H2192,Leistungszahlen!$A$11:$F$158,6,),0))</f>
        <v>0</v>
      </c>
      <c r="AH2192" s="179">
        <f t="shared" si="1014"/>
        <v>0</v>
      </c>
      <c r="AI2192" s="179">
        <f t="shared" si="1015"/>
        <v>0</v>
      </c>
      <c r="AJ2192" s="179">
        <f t="shared" si="1016"/>
        <v>0</v>
      </c>
      <c r="AK2192" s="179">
        <f t="shared" si="1017"/>
        <v>0</v>
      </c>
      <c r="AL2192" s="179">
        <f t="shared" si="1018"/>
        <v>0</v>
      </c>
      <c r="AM2192" s="180" t="str">
        <f>IF(L2192=1,Stundensätze!$D$13,IF(L2192=2,Stundensätze!$D$17,IF(L2192=4,Stundensätze!$D$21,"")))</f>
        <v/>
      </c>
      <c r="AN2192" s="180" t="str">
        <f>IF(L2192=1,Stundensätze!$D$15,IF(L2192=2,Stundensätze!$D$19,IF(L2192=4,Stundensätze!$D$23,"")))</f>
        <v/>
      </c>
      <c r="AO2192" s="180">
        <f t="shared" si="1019"/>
        <v>0</v>
      </c>
      <c r="AP2192" s="180">
        <f t="shared" si="1020"/>
        <v>0</v>
      </c>
      <c r="AQ2192" s="192" t="str">
        <f t="shared" si="1021"/>
        <v/>
      </c>
      <c r="AR2192" s="192" t="str">
        <f t="shared" si="1022"/>
        <v/>
      </c>
      <c r="AS2192" s="193">
        <f t="shared" si="1023"/>
        <v>0</v>
      </c>
      <c r="AT2192" s="258">
        <f>IF(K2192=0,0,VLOOKUP(K2192,Kostenstellen!A:B,2,FALSE))</f>
        <v>0</v>
      </c>
      <c r="AU2192" s="68" t="str">
        <f t="shared" si="1005"/>
        <v/>
      </c>
      <c r="AV2192" s="68" t="str">
        <f t="shared" si="1006"/>
        <v/>
      </c>
      <c r="AW2192" s="68">
        <f>IF(AF2192=0,0,VLOOKUP($H2192,Leistungszahlen!$A$11:$H$158,4,FALSE))</f>
        <v>0</v>
      </c>
      <c r="AX2192" s="68">
        <f>IF(AF2192=0,0,VLOOKUP($H2192,Leistungszahlen!$A$11:$H$158,5,FALSE))</f>
        <v>0</v>
      </c>
      <c r="AY2192" s="68">
        <f>IF(AG2192=0,0,VLOOKUP($H2192,Leistungszahlen!$A$11:$H$158,6,FALSE))</f>
        <v>0</v>
      </c>
      <c r="AZ2192" s="68">
        <f t="shared" si="1007"/>
        <v>0</v>
      </c>
      <c r="BA2192" s="68">
        <f t="shared" si="1008"/>
        <v>0</v>
      </c>
      <c r="BC2192" s="68">
        <f t="shared" si="1024"/>
        <v>0</v>
      </c>
      <c r="BD2192" s="285"/>
    </row>
    <row r="2193" spans="1:56" s="68" customFormat="1">
      <c r="A2193" s="200"/>
      <c r="B2193" s="200"/>
      <c r="C2193" s="200"/>
      <c r="D2193" s="200"/>
      <c r="E2193" s="200"/>
      <c r="F2193" s="200"/>
      <c r="G2193" s="200"/>
      <c r="H2193" s="201"/>
      <c r="I2193" s="202"/>
      <c r="J2193" s="200"/>
      <c r="K2193" s="176"/>
      <c r="L2193" s="176"/>
      <c r="M2193" s="176"/>
      <c r="N2193" s="286"/>
      <c r="O2193" s="286"/>
      <c r="P2193" s="176"/>
      <c r="Q2193" s="203">
        <f t="shared" si="1000"/>
        <v>0</v>
      </c>
      <c r="R2193" s="203">
        <f t="shared" si="1001"/>
        <v>0</v>
      </c>
      <c r="S2193" s="203">
        <f t="shared" si="1002"/>
        <v>0</v>
      </c>
      <c r="T2193" s="203">
        <f t="shared" si="1003"/>
        <v>0</v>
      </c>
      <c r="U2193" s="203">
        <f t="shared" si="1004"/>
        <v>0</v>
      </c>
      <c r="V2193" s="175">
        <f>IF(Q2193&gt;0,VLOOKUP(Q2193,Jahresfaktoren!$A$11:$B$24,2,),0)</f>
        <v>0</v>
      </c>
      <c r="W2193" s="175">
        <f>IF(R2193&gt;0,VLOOKUP(R2193,Jahresfaktoren!$D$11:$E$24,2,),0)</f>
        <v>0</v>
      </c>
      <c r="X2193" s="175">
        <f>IF(S2193&gt;0,VLOOKUP(S2193,Jahresfaktoren!$A$28:$B$29,2,),0)</f>
        <v>0</v>
      </c>
      <c r="Y2193" s="175">
        <f>IF(T2193&gt;0,VLOOKUP(T2193,Jahresfaktoren!$A$28:$B$29,2,),0)</f>
        <v>0</v>
      </c>
      <c r="Z2193" s="175">
        <f>IF(U2193&gt;0,VLOOKUP(U2193,Jahresfaktoren!$A$32:$B$33,2,),)</f>
        <v>0</v>
      </c>
      <c r="AA2193" s="177" t="str">
        <f t="shared" si="1009"/>
        <v/>
      </c>
      <c r="AB2193" s="177" t="str">
        <f t="shared" si="1010"/>
        <v/>
      </c>
      <c r="AC2193" s="177" t="str">
        <f t="shared" si="1011"/>
        <v/>
      </c>
      <c r="AD2193" s="177" t="str">
        <f t="shared" si="1012"/>
        <v/>
      </c>
      <c r="AE2193" s="177" t="str">
        <f t="shared" si="1013"/>
        <v/>
      </c>
      <c r="AF2193" s="178">
        <f>IF(Q2193&gt;0,VLOOKUP(H2193,Leistungszahlen!$A$11:$C$158,3,),0)</f>
        <v>0</v>
      </c>
      <c r="AG2193" s="178">
        <f>IF(R2193&gt;0,VLOOKUP(H2193,Leistungszahlen!$A$11:$F$158,6,),IF(T2193&gt;0,VLOOKUP(H2193,Leistungszahlen!$A$11:$F$158,6,),0))</f>
        <v>0</v>
      </c>
      <c r="AH2193" s="179">
        <f t="shared" si="1014"/>
        <v>0</v>
      </c>
      <c r="AI2193" s="179">
        <f t="shared" si="1015"/>
        <v>0</v>
      </c>
      <c r="AJ2193" s="179">
        <f t="shared" si="1016"/>
        <v>0</v>
      </c>
      <c r="AK2193" s="179">
        <f t="shared" si="1017"/>
        <v>0</v>
      </c>
      <c r="AL2193" s="179">
        <f t="shared" si="1018"/>
        <v>0</v>
      </c>
      <c r="AM2193" s="180" t="str">
        <f>IF(L2193=1,Stundensätze!$D$13,IF(L2193=2,Stundensätze!$D$17,IF(L2193=4,Stundensätze!$D$21,"")))</f>
        <v/>
      </c>
      <c r="AN2193" s="180" t="str">
        <f>IF(L2193=1,Stundensätze!$D$15,IF(L2193=2,Stundensätze!$D$19,IF(L2193=4,Stundensätze!$D$23,"")))</f>
        <v/>
      </c>
      <c r="AO2193" s="180">
        <f t="shared" si="1019"/>
        <v>0</v>
      </c>
      <c r="AP2193" s="180">
        <f t="shared" si="1020"/>
        <v>0</v>
      </c>
      <c r="AQ2193" s="192" t="str">
        <f t="shared" si="1021"/>
        <v/>
      </c>
      <c r="AR2193" s="192" t="str">
        <f t="shared" si="1022"/>
        <v/>
      </c>
      <c r="AS2193" s="193">
        <f t="shared" si="1023"/>
        <v>0</v>
      </c>
      <c r="AT2193" s="258">
        <f>IF(K2193=0,0,VLOOKUP(K2193,Kostenstellen!A:B,2,FALSE))</f>
        <v>0</v>
      </c>
      <c r="AU2193" s="68" t="str">
        <f t="shared" si="1005"/>
        <v/>
      </c>
      <c r="AV2193" s="68" t="str">
        <f t="shared" si="1006"/>
        <v/>
      </c>
      <c r="AW2193" s="68">
        <f>IF(AF2193=0,0,VLOOKUP($H2193,Leistungszahlen!$A$11:$H$158,4,FALSE))</f>
        <v>0</v>
      </c>
      <c r="AX2193" s="68">
        <f>IF(AF2193=0,0,VLOOKUP($H2193,Leistungszahlen!$A$11:$H$158,5,FALSE))</f>
        <v>0</v>
      </c>
      <c r="AY2193" s="68">
        <f>IF(AG2193=0,0,VLOOKUP($H2193,Leistungszahlen!$A$11:$H$158,6,FALSE))</f>
        <v>0</v>
      </c>
      <c r="AZ2193" s="68">
        <f t="shared" si="1007"/>
        <v>0</v>
      </c>
      <c r="BA2193" s="68">
        <f t="shared" si="1008"/>
        <v>0</v>
      </c>
      <c r="BC2193" s="68">
        <f t="shared" si="1024"/>
        <v>0</v>
      </c>
      <c r="BD2193" s="285"/>
    </row>
    <row r="2194" spans="1:56" s="68" customFormat="1">
      <c r="A2194" s="200"/>
      <c r="B2194" s="200"/>
      <c r="C2194" s="200"/>
      <c r="D2194" s="200"/>
      <c r="E2194" s="200"/>
      <c r="F2194" s="200"/>
      <c r="G2194" s="200"/>
      <c r="H2194" s="201"/>
      <c r="I2194" s="202"/>
      <c r="J2194" s="200"/>
      <c r="K2194" s="176"/>
      <c r="L2194" s="176"/>
      <c r="M2194" s="176"/>
      <c r="N2194" s="286"/>
      <c r="O2194" s="286"/>
      <c r="P2194" s="176"/>
      <c r="Q2194" s="203">
        <f t="shared" si="1000"/>
        <v>0</v>
      </c>
      <c r="R2194" s="203">
        <f t="shared" si="1001"/>
        <v>0</v>
      </c>
      <c r="S2194" s="203">
        <f t="shared" si="1002"/>
        <v>0</v>
      </c>
      <c r="T2194" s="203">
        <f t="shared" si="1003"/>
        <v>0</v>
      </c>
      <c r="U2194" s="203">
        <f t="shared" si="1004"/>
        <v>0</v>
      </c>
      <c r="V2194" s="175">
        <f>IF(Q2194&gt;0,VLOOKUP(Q2194,Jahresfaktoren!$A$11:$B$24,2,),0)</f>
        <v>0</v>
      </c>
      <c r="W2194" s="175">
        <f>IF(R2194&gt;0,VLOOKUP(R2194,Jahresfaktoren!$D$11:$E$24,2,),0)</f>
        <v>0</v>
      </c>
      <c r="X2194" s="175">
        <f>IF(S2194&gt;0,VLOOKUP(S2194,Jahresfaktoren!$A$28:$B$29,2,),0)</f>
        <v>0</v>
      </c>
      <c r="Y2194" s="175">
        <f>IF(T2194&gt;0,VLOOKUP(T2194,Jahresfaktoren!$A$28:$B$29,2,),0)</f>
        <v>0</v>
      </c>
      <c r="Z2194" s="175">
        <f>IF(U2194&gt;0,VLOOKUP(U2194,Jahresfaktoren!$A$32:$B$33,2,),)</f>
        <v>0</v>
      </c>
      <c r="AA2194" s="177" t="str">
        <f t="shared" si="1009"/>
        <v/>
      </c>
      <c r="AB2194" s="177" t="str">
        <f t="shared" si="1010"/>
        <v/>
      </c>
      <c r="AC2194" s="177" t="str">
        <f t="shared" si="1011"/>
        <v/>
      </c>
      <c r="AD2194" s="177" t="str">
        <f t="shared" si="1012"/>
        <v/>
      </c>
      <c r="AE2194" s="177" t="str">
        <f t="shared" si="1013"/>
        <v/>
      </c>
      <c r="AF2194" s="178">
        <f>IF(Q2194&gt;0,VLOOKUP(H2194,Leistungszahlen!$A$11:$C$158,3,),0)</f>
        <v>0</v>
      </c>
      <c r="AG2194" s="178">
        <f>IF(R2194&gt;0,VLOOKUP(H2194,Leistungszahlen!$A$11:$F$158,6,),IF(T2194&gt;0,VLOOKUP(H2194,Leistungszahlen!$A$11:$F$158,6,),0))</f>
        <v>0</v>
      </c>
      <c r="AH2194" s="179">
        <f t="shared" si="1014"/>
        <v>0</v>
      </c>
      <c r="AI2194" s="179">
        <f t="shared" si="1015"/>
        <v>0</v>
      </c>
      <c r="AJ2194" s="179">
        <f t="shared" si="1016"/>
        <v>0</v>
      </c>
      <c r="AK2194" s="179">
        <f t="shared" si="1017"/>
        <v>0</v>
      </c>
      <c r="AL2194" s="179">
        <f t="shared" si="1018"/>
        <v>0</v>
      </c>
      <c r="AM2194" s="180" t="str">
        <f>IF(L2194=1,Stundensätze!$D$13,IF(L2194=2,Stundensätze!$D$17,IF(L2194=4,Stundensätze!$D$21,"")))</f>
        <v/>
      </c>
      <c r="AN2194" s="180" t="str">
        <f>IF(L2194=1,Stundensätze!$D$15,IF(L2194=2,Stundensätze!$D$19,IF(L2194=4,Stundensätze!$D$23,"")))</f>
        <v/>
      </c>
      <c r="AO2194" s="180">
        <f t="shared" si="1019"/>
        <v>0</v>
      </c>
      <c r="AP2194" s="180">
        <f t="shared" si="1020"/>
        <v>0</v>
      </c>
      <c r="AQ2194" s="192" t="str">
        <f t="shared" si="1021"/>
        <v/>
      </c>
      <c r="AR2194" s="192" t="str">
        <f t="shared" si="1022"/>
        <v/>
      </c>
      <c r="AS2194" s="193">
        <f t="shared" si="1023"/>
        <v>0</v>
      </c>
      <c r="AT2194" s="258">
        <f>IF(K2194=0,0,VLOOKUP(K2194,Kostenstellen!A:B,2,FALSE))</f>
        <v>0</v>
      </c>
      <c r="AU2194" s="68" t="str">
        <f t="shared" si="1005"/>
        <v/>
      </c>
      <c r="AV2194" s="68" t="str">
        <f t="shared" si="1006"/>
        <v/>
      </c>
      <c r="AW2194" s="68">
        <f>IF(AF2194=0,0,VLOOKUP($H2194,Leistungszahlen!$A$11:$H$158,4,FALSE))</f>
        <v>0</v>
      </c>
      <c r="AX2194" s="68">
        <f>IF(AF2194=0,0,VLOOKUP($H2194,Leistungszahlen!$A$11:$H$158,5,FALSE))</f>
        <v>0</v>
      </c>
      <c r="AY2194" s="68">
        <f>IF(AG2194=0,0,VLOOKUP($H2194,Leistungszahlen!$A$11:$H$158,6,FALSE))</f>
        <v>0</v>
      </c>
      <c r="AZ2194" s="68">
        <f t="shared" si="1007"/>
        <v>0</v>
      </c>
      <c r="BA2194" s="68">
        <f t="shared" si="1008"/>
        <v>0</v>
      </c>
      <c r="BC2194" s="68">
        <f t="shared" si="1024"/>
        <v>0</v>
      </c>
      <c r="BD2194" s="285"/>
    </row>
    <row r="2195" spans="1:56" s="68" customFormat="1">
      <c r="A2195" s="200"/>
      <c r="B2195" s="200"/>
      <c r="C2195" s="200"/>
      <c r="D2195" s="200"/>
      <c r="E2195" s="200"/>
      <c r="F2195" s="200"/>
      <c r="G2195" s="200"/>
      <c r="H2195" s="201"/>
      <c r="I2195" s="202"/>
      <c r="J2195" s="200"/>
      <c r="K2195" s="176"/>
      <c r="L2195" s="176"/>
      <c r="M2195" s="176"/>
      <c r="N2195" s="286"/>
      <c r="O2195" s="286"/>
      <c r="P2195" s="176"/>
      <c r="Q2195" s="203">
        <f t="shared" si="1000"/>
        <v>0</v>
      </c>
      <c r="R2195" s="203">
        <f t="shared" si="1001"/>
        <v>0</v>
      </c>
      <c r="S2195" s="203">
        <f t="shared" si="1002"/>
        <v>0</v>
      </c>
      <c r="T2195" s="203">
        <f t="shared" si="1003"/>
        <v>0</v>
      </c>
      <c r="U2195" s="203">
        <f t="shared" si="1004"/>
        <v>0</v>
      </c>
      <c r="V2195" s="175">
        <f>IF(Q2195&gt;0,VLOOKUP(Q2195,Jahresfaktoren!$A$11:$B$24,2,),0)</f>
        <v>0</v>
      </c>
      <c r="W2195" s="175">
        <f>IF(R2195&gt;0,VLOOKUP(R2195,Jahresfaktoren!$D$11:$E$24,2,),0)</f>
        <v>0</v>
      </c>
      <c r="X2195" s="175">
        <f>IF(S2195&gt;0,VLOOKUP(S2195,Jahresfaktoren!$A$28:$B$29,2,),0)</f>
        <v>0</v>
      </c>
      <c r="Y2195" s="175">
        <f>IF(T2195&gt;0,VLOOKUP(T2195,Jahresfaktoren!$A$28:$B$29,2,),0)</f>
        <v>0</v>
      </c>
      <c r="Z2195" s="175">
        <f>IF(U2195&gt;0,VLOOKUP(U2195,Jahresfaktoren!$A$32:$B$33,2,),)</f>
        <v>0</v>
      </c>
      <c r="AA2195" s="177" t="str">
        <f t="shared" si="1009"/>
        <v/>
      </c>
      <c r="AB2195" s="177" t="str">
        <f t="shared" si="1010"/>
        <v/>
      </c>
      <c r="AC2195" s="177" t="str">
        <f t="shared" si="1011"/>
        <v/>
      </c>
      <c r="AD2195" s="177" t="str">
        <f t="shared" si="1012"/>
        <v/>
      </c>
      <c r="AE2195" s="177" t="str">
        <f t="shared" si="1013"/>
        <v/>
      </c>
      <c r="AF2195" s="178">
        <f>IF(Q2195&gt;0,VLOOKUP(H2195,Leistungszahlen!$A$11:$C$158,3,),0)</f>
        <v>0</v>
      </c>
      <c r="AG2195" s="178">
        <f>IF(R2195&gt;0,VLOOKUP(H2195,Leistungszahlen!$A$11:$F$158,6,),IF(T2195&gt;0,VLOOKUP(H2195,Leistungszahlen!$A$11:$F$158,6,),0))</f>
        <v>0</v>
      </c>
      <c r="AH2195" s="179">
        <f t="shared" si="1014"/>
        <v>0</v>
      </c>
      <c r="AI2195" s="179">
        <f t="shared" si="1015"/>
        <v>0</v>
      </c>
      <c r="AJ2195" s="179">
        <f t="shared" si="1016"/>
        <v>0</v>
      </c>
      <c r="AK2195" s="179">
        <f t="shared" si="1017"/>
        <v>0</v>
      </c>
      <c r="AL2195" s="179">
        <f t="shared" si="1018"/>
        <v>0</v>
      </c>
      <c r="AM2195" s="180" t="str">
        <f>IF(L2195=1,Stundensätze!$D$13,IF(L2195=2,Stundensätze!$D$17,IF(L2195=4,Stundensätze!$D$21,"")))</f>
        <v/>
      </c>
      <c r="AN2195" s="180" t="str">
        <f>IF(L2195=1,Stundensätze!$D$15,IF(L2195=2,Stundensätze!$D$19,IF(L2195=4,Stundensätze!$D$23,"")))</f>
        <v/>
      </c>
      <c r="AO2195" s="180">
        <f t="shared" si="1019"/>
        <v>0</v>
      </c>
      <c r="AP2195" s="180">
        <f t="shared" si="1020"/>
        <v>0</v>
      </c>
      <c r="AQ2195" s="192" t="str">
        <f t="shared" si="1021"/>
        <v/>
      </c>
      <c r="AR2195" s="192" t="str">
        <f t="shared" si="1022"/>
        <v/>
      </c>
      <c r="AS2195" s="193">
        <f t="shared" si="1023"/>
        <v>0</v>
      </c>
      <c r="AT2195" s="258">
        <f>IF(K2195=0,0,VLOOKUP(K2195,Kostenstellen!A:B,2,FALSE))</f>
        <v>0</v>
      </c>
      <c r="AU2195" s="68" t="str">
        <f t="shared" si="1005"/>
        <v/>
      </c>
      <c r="AV2195" s="68" t="str">
        <f t="shared" si="1006"/>
        <v/>
      </c>
      <c r="AW2195" s="68">
        <f>IF(AF2195=0,0,VLOOKUP($H2195,Leistungszahlen!$A$11:$H$158,4,FALSE))</f>
        <v>0</v>
      </c>
      <c r="AX2195" s="68">
        <f>IF(AF2195=0,0,VLOOKUP($H2195,Leistungszahlen!$A$11:$H$158,5,FALSE))</f>
        <v>0</v>
      </c>
      <c r="AY2195" s="68">
        <f>IF(AG2195=0,0,VLOOKUP($H2195,Leistungszahlen!$A$11:$H$158,6,FALSE))</f>
        <v>0</v>
      </c>
      <c r="AZ2195" s="68">
        <f t="shared" si="1007"/>
        <v>0</v>
      </c>
      <c r="BA2195" s="68">
        <f t="shared" si="1008"/>
        <v>0</v>
      </c>
      <c r="BC2195" s="68">
        <f t="shared" si="1024"/>
        <v>0</v>
      </c>
      <c r="BD2195" s="285"/>
    </row>
    <row r="2196" spans="1:56" s="68" customFormat="1">
      <c r="A2196" s="200"/>
      <c r="B2196" s="200"/>
      <c r="C2196" s="200"/>
      <c r="D2196" s="200"/>
      <c r="E2196" s="200"/>
      <c r="F2196" s="200"/>
      <c r="G2196" s="200"/>
      <c r="H2196" s="201"/>
      <c r="I2196" s="202"/>
      <c r="J2196" s="200"/>
      <c r="K2196" s="176"/>
      <c r="L2196" s="176"/>
      <c r="M2196" s="176"/>
      <c r="N2196" s="286"/>
      <c r="O2196" s="286"/>
      <c r="P2196" s="176"/>
      <c r="Q2196" s="203">
        <f t="shared" si="1000"/>
        <v>0</v>
      </c>
      <c r="R2196" s="203">
        <f t="shared" si="1001"/>
        <v>0</v>
      </c>
      <c r="S2196" s="203">
        <f t="shared" si="1002"/>
        <v>0</v>
      </c>
      <c r="T2196" s="203">
        <f t="shared" si="1003"/>
        <v>0</v>
      </c>
      <c r="U2196" s="203">
        <f t="shared" si="1004"/>
        <v>0</v>
      </c>
      <c r="V2196" s="175">
        <f>IF(Q2196&gt;0,VLOOKUP(Q2196,Jahresfaktoren!$A$11:$B$24,2,),0)</f>
        <v>0</v>
      </c>
      <c r="W2196" s="175">
        <f>IF(R2196&gt;0,VLOOKUP(R2196,Jahresfaktoren!$D$11:$E$24,2,),0)</f>
        <v>0</v>
      </c>
      <c r="X2196" s="175">
        <f>IF(S2196&gt;0,VLOOKUP(S2196,Jahresfaktoren!$A$28:$B$29,2,),0)</f>
        <v>0</v>
      </c>
      <c r="Y2196" s="175">
        <f>IF(T2196&gt;0,VLOOKUP(T2196,Jahresfaktoren!$A$28:$B$29,2,),0)</f>
        <v>0</v>
      </c>
      <c r="Z2196" s="175">
        <f>IF(U2196&gt;0,VLOOKUP(U2196,Jahresfaktoren!$A$32:$B$33,2,),)</f>
        <v>0</v>
      </c>
      <c r="AA2196" s="177" t="str">
        <f t="shared" si="1009"/>
        <v/>
      </c>
      <c r="AB2196" s="177" t="str">
        <f t="shared" si="1010"/>
        <v/>
      </c>
      <c r="AC2196" s="177" t="str">
        <f t="shared" si="1011"/>
        <v/>
      </c>
      <c r="AD2196" s="177" t="str">
        <f t="shared" si="1012"/>
        <v/>
      </c>
      <c r="AE2196" s="177" t="str">
        <f t="shared" si="1013"/>
        <v/>
      </c>
      <c r="AF2196" s="178">
        <f>IF(Q2196&gt;0,VLOOKUP(H2196,Leistungszahlen!$A$11:$C$158,3,),0)</f>
        <v>0</v>
      </c>
      <c r="AG2196" s="178">
        <f>IF(R2196&gt;0,VLOOKUP(H2196,Leistungszahlen!$A$11:$F$158,6,),IF(T2196&gt;0,VLOOKUP(H2196,Leistungszahlen!$A$11:$F$158,6,),0))</f>
        <v>0</v>
      </c>
      <c r="AH2196" s="179">
        <f t="shared" si="1014"/>
        <v>0</v>
      </c>
      <c r="AI2196" s="179">
        <f t="shared" si="1015"/>
        <v>0</v>
      </c>
      <c r="AJ2196" s="179">
        <f t="shared" si="1016"/>
        <v>0</v>
      </c>
      <c r="AK2196" s="179">
        <f t="shared" si="1017"/>
        <v>0</v>
      </c>
      <c r="AL2196" s="179">
        <f t="shared" si="1018"/>
        <v>0</v>
      </c>
      <c r="AM2196" s="180" t="str">
        <f>IF(L2196=1,Stundensätze!$D$13,IF(L2196=2,Stundensätze!$D$17,IF(L2196=4,Stundensätze!$D$21,"")))</f>
        <v/>
      </c>
      <c r="AN2196" s="180" t="str">
        <f>IF(L2196=1,Stundensätze!$D$15,IF(L2196=2,Stundensätze!$D$19,IF(L2196=4,Stundensätze!$D$23,"")))</f>
        <v/>
      </c>
      <c r="AO2196" s="180">
        <f t="shared" si="1019"/>
        <v>0</v>
      </c>
      <c r="AP2196" s="180">
        <f t="shared" si="1020"/>
        <v>0</v>
      </c>
      <c r="AQ2196" s="192" t="str">
        <f t="shared" si="1021"/>
        <v/>
      </c>
      <c r="AR2196" s="192" t="str">
        <f t="shared" si="1022"/>
        <v/>
      </c>
      <c r="AS2196" s="193">
        <f t="shared" si="1023"/>
        <v>0</v>
      </c>
      <c r="AT2196" s="258">
        <f>IF(K2196=0,0,VLOOKUP(K2196,Kostenstellen!A:B,2,FALSE))</f>
        <v>0</v>
      </c>
      <c r="AU2196" s="68" t="str">
        <f t="shared" si="1005"/>
        <v/>
      </c>
      <c r="AV2196" s="68" t="str">
        <f t="shared" si="1006"/>
        <v/>
      </c>
      <c r="AW2196" s="68">
        <f>IF(AF2196=0,0,VLOOKUP($H2196,Leistungszahlen!$A$11:$H$158,4,FALSE))</f>
        <v>0</v>
      </c>
      <c r="AX2196" s="68">
        <f>IF(AF2196=0,0,VLOOKUP($H2196,Leistungszahlen!$A$11:$H$158,5,FALSE))</f>
        <v>0</v>
      </c>
      <c r="AY2196" s="68">
        <f>IF(AG2196=0,0,VLOOKUP($H2196,Leistungszahlen!$A$11:$H$158,6,FALSE))</f>
        <v>0</v>
      </c>
      <c r="AZ2196" s="68">
        <f t="shared" si="1007"/>
        <v>0</v>
      </c>
      <c r="BA2196" s="68">
        <f t="shared" si="1008"/>
        <v>0</v>
      </c>
      <c r="BC2196" s="68">
        <f t="shared" si="1024"/>
        <v>0</v>
      </c>
      <c r="BD2196" s="285"/>
    </row>
    <row r="2197" spans="1:56" s="68" customFormat="1">
      <c r="A2197" s="200"/>
      <c r="B2197" s="200"/>
      <c r="C2197" s="200"/>
      <c r="D2197" s="200"/>
      <c r="E2197" s="200"/>
      <c r="F2197" s="200"/>
      <c r="G2197" s="200"/>
      <c r="H2197" s="201"/>
      <c r="I2197" s="202"/>
      <c r="J2197" s="200"/>
      <c r="K2197" s="176"/>
      <c r="L2197" s="176"/>
      <c r="M2197" s="176"/>
      <c r="N2197" s="286"/>
      <c r="O2197" s="286"/>
      <c r="P2197" s="176"/>
      <c r="Q2197" s="203">
        <f t="shared" si="1000"/>
        <v>0</v>
      </c>
      <c r="R2197" s="203">
        <f t="shared" si="1001"/>
        <v>0</v>
      </c>
      <c r="S2197" s="203">
        <f t="shared" si="1002"/>
        <v>0</v>
      </c>
      <c r="T2197" s="203">
        <f t="shared" si="1003"/>
        <v>0</v>
      </c>
      <c r="U2197" s="203">
        <f t="shared" si="1004"/>
        <v>0</v>
      </c>
      <c r="V2197" s="175">
        <f>IF(Q2197&gt;0,VLOOKUP(Q2197,Jahresfaktoren!$A$11:$B$24,2,),0)</f>
        <v>0</v>
      </c>
      <c r="W2197" s="175">
        <f>IF(R2197&gt;0,VLOOKUP(R2197,Jahresfaktoren!$D$11:$E$24,2,),0)</f>
        <v>0</v>
      </c>
      <c r="X2197" s="175">
        <f>IF(S2197&gt;0,VLOOKUP(S2197,Jahresfaktoren!$A$28:$B$29,2,),0)</f>
        <v>0</v>
      </c>
      <c r="Y2197" s="175">
        <f>IF(T2197&gt;0,VLOOKUP(T2197,Jahresfaktoren!$A$28:$B$29,2,),0)</f>
        <v>0</v>
      </c>
      <c r="Z2197" s="175">
        <f>IF(U2197&gt;0,VLOOKUP(U2197,Jahresfaktoren!$A$32:$B$33,2,),)</f>
        <v>0</v>
      </c>
      <c r="AA2197" s="177" t="str">
        <f t="shared" si="1009"/>
        <v/>
      </c>
      <c r="AB2197" s="177" t="str">
        <f t="shared" si="1010"/>
        <v/>
      </c>
      <c r="AC2197" s="177" t="str">
        <f t="shared" si="1011"/>
        <v/>
      </c>
      <c r="AD2197" s="177" t="str">
        <f t="shared" si="1012"/>
        <v/>
      </c>
      <c r="AE2197" s="177" t="str">
        <f t="shared" si="1013"/>
        <v/>
      </c>
      <c r="AF2197" s="178">
        <f>IF(Q2197&gt;0,VLOOKUP(H2197,Leistungszahlen!$A$11:$C$158,3,),0)</f>
        <v>0</v>
      </c>
      <c r="AG2197" s="178">
        <f>IF(R2197&gt;0,VLOOKUP(H2197,Leistungszahlen!$A$11:$F$158,6,),IF(T2197&gt;0,VLOOKUP(H2197,Leistungszahlen!$A$11:$F$158,6,),0))</f>
        <v>0</v>
      </c>
      <c r="AH2197" s="179">
        <f t="shared" si="1014"/>
        <v>0</v>
      </c>
      <c r="AI2197" s="179">
        <f t="shared" si="1015"/>
        <v>0</v>
      </c>
      <c r="AJ2197" s="179">
        <f t="shared" si="1016"/>
        <v>0</v>
      </c>
      <c r="AK2197" s="179">
        <f t="shared" si="1017"/>
        <v>0</v>
      </c>
      <c r="AL2197" s="179">
        <f t="shared" si="1018"/>
        <v>0</v>
      </c>
      <c r="AM2197" s="180" t="str">
        <f>IF(L2197=1,Stundensätze!$D$13,IF(L2197=2,Stundensätze!$D$17,IF(L2197=4,Stundensätze!$D$21,"")))</f>
        <v/>
      </c>
      <c r="AN2197" s="180" t="str">
        <f>IF(L2197=1,Stundensätze!$D$15,IF(L2197=2,Stundensätze!$D$19,IF(L2197=4,Stundensätze!$D$23,"")))</f>
        <v/>
      </c>
      <c r="AO2197" s="180">
        <f t="shared" si="1019"/>
        <v>0</v>
      </c>
      <c r="AP2197" s="180">
        <f t="shared" si="1020"/>
        <v>0</v>
      </c>
      <c r="AQ2197" s="192" t="str">
        <f t="shared" si="1021"/>
        <v/>
      </c>
      <c r="AR2197" s="192" t="str">
        <f t="shared" si="1022"/>
        <v/>
      </c>
      <c r="AS2197" s="193">
        <f t="shared" si="1023"/>
        <v>0</v>
      </c>
      <c r="AT2197" s="258">
        <f>IF(K2197=0,0,VLOOKUP(K2197,Kostenstellen!A:B,2,FALSE))</f>
        <v>0</v>
      </c>
      <c r="AU2197" s="68" t="str">
        <f t="shared" si="1005"/>
        <v/>
      </c>
      <c r="AV2197" s="68" t="str">
        <f t="shared" si="1006"/>
        <v/>
      </c>
      <c r="AW2197" s="68">
        <f>IF(AF2197=0,0,VLOOKUP($H2197,Leistungszahlen!$A$11:$H$158,4,FALSE))</f>
        <v>0</v>
      </c>
      <c r="AX2197" s="68">
        <f>IF(AF2197=0,0,VLOOKUP($H2197,Leistungszahlen!$A$11:$H$158,5,FALSE))</f>
        <v>0</v>
      </c>
      <c r="AY2197" s="68">
        <f>IF(AG2197=0,0,VLOOKUP($H2197,Leistungszahlen!$A$11:$H$158,6,FALSE))</f>
        <v>0</v>
      </c>
      <c r="AZ2197" s="68">
        <f t="shared" si="1007"/>
        <v>0</v>
      </c>
      <c r="BA2197" s="68">
        <f t="shared" si="1008"/>
        <v>0</v>
      </c>
      <c r="BC2197" s="68">
        <f t="shared" si="1024"/>
        <v>0</v>
      </c>
      <c r="BD2197" s="285"/>
    </row>
    <row r="2198" spans="1:56" s="68" customFormat="1">
      <c r="A2198" s="200"/>
      <c r="B2198" s="200"/>
      <c r="C2198" s="200"/>
      <c r="D2198" s="200"/>
      <c r="E2198" s="200"/>
      <c r="F2198" s="200"/>
      <c r="G2198" s="200"/>
      <c r="H2198" s="201"/>
      <c r="I2198" s="202"/>
      <c r="J2198" s="200"/>
      <c r="K2198" s="176"/>
      <c r="L2198" s="176"/>
      <c r="M2198" s="176"/>
      <c r="N2198" s="286"/>
      <c r="O2198" s="286"/>
      <c r="P2198" s="176"/>
      <c r="Q2198" s="203">
        <f t="shared" si="1000"/>
        <v>0</v>
      </c>
      <c r="R2198" s="203">
        <f t="shared" si="1001"/>
        <v>0</v>
      </c>
      <c r="S2198" s="203">
        <f t="shared" si="1002"/>
        <v>0</v>
      </c>
      <c r="T2198" s="203">
        <f t="shared" si="1003"/>
        <v>0</v>
      </c>
      <c r="U2198" s="203">
        <f t="shared" si="1004"/>
        <v>0</v>
      </c>
      <c r="V2198" s="175">
        <f>IF(Q2198&gt;0,VLOOKUP(Q2198,Jahresfaktoren!$A$11:$B$24,2,),0)</f>
        <v>0</v>
      </c>
      <c r="W2198" s="175">
        <f>IF(R2198&gt;0,VLOOKUP(R2198,Jahresfaktoren!$D$11:$E$24,2,),0)</f>
        <v>0</v>
      </c>
      <c r="X2198" s="175">
        <f>IF(S2198&gt;0,VLOOKUP(S2198,Jahresfaktoren!$A$28:$B$29,2,),0)</f>
        <v>0</v>
      </c>
      <c r="Y2198" s="175">
        <f>IF(T2198&gt;0,VLOOKUP(T2198,Jahresfaktoren!$A$28:$B$29,2,),0)</f>
        <v>0</v>
      </c>
      <c r="Z2198" s="175">
        <f>IF(U2198&gt;0,VLOOKUP(U2198,Jahresfaktoren!$A$32:$B$33,2,),)</f>
        <v>0</v>
      </c>
      <c r="AA2198" s="177" t="str">
        <f t="shared" si="1009"/>
        <v/>
      </c>
      <c r="AB2198" s="177" t="str">
        <f t="shared" si="1010"/>
        <v/>
      </c>
      <c r="AC2198" s="177" t="str">
        <f t="shared" si="1011"/>
        <v/>
      </c>
      <c r="AD2198" s="177" t="str">
        <f t="shared" si="1012"/>
        <v/>
      </c>
      <c r="AE2198" s="177" t="str">
        <f t="shared" si="1013"/>
        <v/>
      </c>
      <c r="AF2198" s="178">
        <f>IF(Q2198&gt;0,VLOOKUP(H2198,Leistungszahlen!$A$11:$C$158,3,),0)</f>
        <v>0</v>
      </c>
      <c r="AG2198" s="178">
        <f>IF(R2198&gt;0,VLOOKUP(H2198,Leistungszahlen!$A$11:$F$158,6,),IF(T2198&gt;0,VLOOKUP(H2198,Leistungszahlen!$A$11:$F$158,6,),0))</f>
        <v>0</v>
      </c>
      <c r="AH2198" s="179">
        <f t="shared" si="1014"/>
        <v>0</v>
      </c>
      <c r="AI2198" s="179">
        <f t="shared" si="1015"/>
        <v>0</v>
      </c>
      <c r="AJ2198" s="179">
        <f t="shared" si="1016"/>
        <v>0</v>
      </c>
      <c r="AK2198" s="179">
        <f t="shared" si="1017"/>
        <v>0</v>
      </c>
      <c r="AL2198" s="179">
        <f t="shared" si="1018"/>
        <v>0</v>
      </c>
      <c r="AM2198" s="180" t="str">
        <f>IF(L2198=1,Stundensätze!$D$13,IF(L2198=2,Stundensätze!$D$17,IF(L2198=4,Stundensätze!$D$21,"")))</f>
        <v/>
      </c>
      <c r="AN2198" s="180" t="str">
        <f>IF(L2198=1,Stundensätze!$D$15,IF(L2198=2,Stundensätze!$D$19,IF(L2198=4,Stundensätze!$D$23,"")))</f>
        <v/>
      </c>
      <c r="AO2198" s="180">
        <f t="shared" si="1019"/>
        <v>0</v>
      </c>
      <c r="AP2198" s="180">
        <f t="shared" si="1020"/>
        <v>0</v>
      </c>
      <c r="AQ2198" s="192" t="str">
        <f t="shared" si="1021"/>
        <v/>
      </c>
      <c r="AR2198" s="192" t="str">
        <f t="shared" si="1022"/>
        <v/>
      </c>
      <c r="AS2198" s="193">
        <f t="shared" si="1023"/>
        <v>0</v>
      </c>
      <c r="AT2198" s="258">
        <f>IF(K2198=0,0,VLOOKUP(K2198,Kostenstellen!A:B,2,FALSE))</f>
        <v>0</v>
      </c>
      <c r="AU2198" s="68" t="str">
        <f t="shared" si="1005"/>
        <v/>
      </c>
      <c r="AV2198" s="68" t="str">
        <f t="shared" si="1006"/>
        <v/>
      </c>
      <c r="AW2198" s="68">
        <f>IF(AF2198=0,0,VLOOKUP($H2198,Leistungszahlen!$A$11:$H$158,4,FALSE))</f>
        <v>0</v>
      </c>
      <c r="AX2198" s="68">
        <f>IF(AF2198=0,0,VLOOKUP($H2198,Leistungszahlen!$A$11:$H$158,5,FALSE))</f>
        <v>0</v>
      </c>
      <c r="AY2198" s="68">
        <f>IF(AG2198=0,0,VLOOKUP($H2198,Leistungszahlen!$A$11:$H$158,6,FALSE))</f>
        <v>0</v>
      </c>
      <c r="AZ2198" s="68">
        <f t="shared" si="1007"/>
        <v>0</v>
      </c>
      <c r="BA2198" s="68">
        <f t="shared" si="1008"/>
        <v>0</v>
      </c>
      <c r="BC2198" s="68">
        <f t="shared" si="1024"/>
        <v>0</v>
      </c>
      <c r="BD2198" s="285"/>
    </row>
    <row r="2199" spans="1:56" s="68" customFormat="1">
      <c r="A2199" s="200"/>
      <c r="B2199" s="200"/>
      <c r="C2199" s="200"/>
      <c r="D2199" s="200"/>
      <c r="E2199" s="200"/>
      <c r="F2199" s="200"/>
      <c r="G2199" s="200"/>
      <c r="H2199" s="201"/>
      <c r="I2199" s="202"/>
      <c r="J2199" s="200"/>
      <c r="K2199" s="176"/>
      <c r="L2199" s="176"/>
      <c r="M2199" s="176"/>
      <c r="N2199" s="286"/>
      <c r="O2199" s="286"/>
      <c r="P2199" s="176"/>
      <c r="Q2199" s="203">
        <f t="shared" si="1000"/>
        <v>0</v>
      </c>
      <c r="R2199" s="203">
        <f t="shared" si="1001"/>
        <v>0</v>
      </c>
      <c r="S2199" s="203">
        <f t="shared" si="1002"/>
        <v>0</v>
      </c>
      <c r="T2199" s="203">
        <f t="shared" si="1003"/>
        <v>0</v>
      </c>
      <c r="U2199" s="203">
        <f t="shared" si="1004"/>
        <v>0</v>
      </c>
      <c r="V2199" s="175">
        <f>IF(Q2199&gt;0,VLOOKUP(Q2199,Jahresfaktoren!$A$11:$B$24,2,),0)</f>
        <v>0</v>
      </c>
      <c r="W2199" s="175">
        <f>IF(R2199&gt;0,VLOOKUP(R2199,Jahresfaktoren!$D$11:$E$24,2,),0)</f>
        <v>0</v>
      </c>
      <c r="X2199" s="175">
        <f>IF(S2199&gt;0,VLOOKUP(S2199,Jahresfaktoren!$A$28:$B$29,2,),0)</f>
        <v>0</v>
      </c>
      <c r="Y2199" s="175">
        <f>IF(T2199&gt;0,VLOOKUP(T2199,Jahresfaktoren!$A$28:$B$29,2,),0)</f>
        <v>0</v>
      </c>
      <c r="Z2199" s="175">
        <f>IF(U2199&gt;0,VLOOKUP(U2199,Jahresfaktoren!$A$32:$B$33,2,),)</f>
        <v>0</v>
      </c>
      <c r="AA2199" s="177" t="str">
        <f t="shared" si="1009"/>
        <v/>
      </c>
      <c r="AB2199" s="177" t="str">
        <f t="shared" si="1010"/>
        <v/>
      </c>
      <c r="AC2199" s="177" t="str">
        <f t="shared" si="1011"/>
        <v/>
      </c>
      <c r="AD2199" s="177" t="str">
        <f t="shared" si="1012"/>
        <v/>
      </c>
      <c r="AE2199" s="177" t="str">
        <f t="shared" si="1013"/>
        <v/>
      </c>
      <c r="AF2199" s="178">
        <f>IF(Q2199&gt;0,VLOOKUP(H2199,Leistungszahlen!$A$11:$C$158,3,),0)</f>
        <v>0</v>
      </c>
      <c r="AG2199" s="178">
        <f>IF(R2199&gt;0,VLOOKUP(H2199,Leistungszahlen!$A$11:$F$158,6,),IF(T2199&gt;0,VLOOKUP(H2199,Leistungszahlen!$A$11:$F$158,6,),0))</f>
        <v>0</v>
      </c>
      <c r="AH2199" s="179">
        <f t="shared" si="1014"/>
        <v>0</v>
      </c>
      <c r="AI2199" s="179">
        <f t="shared" si="1015"/>
        <v>0</v>
      </c>
      <c r="AJ2199" s="179">
        <f t="shared" si="1016"/>
        <v>0</v>
      </c>
      <c r="AK2199" s="179">
        <f t="shared" si="1017"/>
        <v>0</v>
      </c>
      <c r="AL2199" s="179">
        <f t="shared" si="1018"/>
        <v>0</v>
      </c>
      <c r="AM2199" s="180" t="str">
        <f>IF(L2199=1,Stundensätze!$D$13,IF(L2199=2,Stundensätze!$D$17,IF(L2199=4,Stundensätze!$D$21,"")))</f>
        <v/>
      </c>
      <c r="AN2199" s="180" t="str">
        <f>IF(L2199=1,Stundensätze!$D$15,IF(L2199=2,Stundensätze!$D$19,IF(L2199=4,Stundensätze!$D$23,"")))</f>
        <v/>
      </c>
      <c r="AO2199" s="180">
        <f t="shared" si="1019"/>
        <v>0</v>
      </c>
      <c r="AP2199" s="180">
        <f t="shared" si="1020"/>
        <v>0</v>
      </c>
      <c r="AQ2199" s="192" t="str">
        <f t="shared" si="1021"/>
        <v/>
      </c>
      <c r="AR2199" s="192" t="str">
        <f t="shared" si="1022"/>
        <v/>
      </c>
      <c r="AS2199" s="193">
        <f t="shared" si="1023"/>
        <v>0</v>
      </c>
      <c r="AT2199" s="258">
        <f>IF(K2199=0,0,VLOOKUP(K2199,Kostenstellen!A:B,2,FALSE))</f>
        <v>0</v>
      </c>
      <c r="AU2199" s="68" t="str">
        <f t="shared" si="1005"/>
        <v/>
      </c>
      <c r="AV2199" s="68" t="str">
        <f t="shared" si="1006"/>
        <v/>
      </c>
      <c r="AW2199" s="68">
        <f>IF(AF2199=0,0,VLOOKUP($H2199,Leistungszahlen!$A$11:$H$158,4,FALSE))</f>
        <v>0</v>
      </c>
      <c r="AX2199" s="68">
        <f>IF(AF2199=0,0,VLOOKUP($H2199,Leistungszahlen!$A$11:$H$158,5,FALSE))</f>
        <v>0</v>
      </c>
      <c r="AY2199" s="68">
        <f>IF(AG2199=0,0,VLOOKUP($H2199,Leistungszahlen!$A$11:$H$158,6,FALSE))</f>
        <v>0</v>
      </c>
      <c r="AZ2199" s="68">
        <f t="shared" si="1007"/>
        <v>0</v>
      </c>
      <c r="BA2199" s="68">
        <f t="shared" si="1008"/>
        <v>0</v>
      </c>
      <c r="BC2199" s="68">
        <f t="shared" si="1024"/>
        <v>0</v>
      </c>
      <c r="BD2199" s="285"/>
    </row>
    <row r="2200" spans="1:56" s="68" customFormat="1">
      <c r="A2200" s="200"/>
      <c r="B2200" s="200"/>
      <c r="C2200" s="200"/>
      <c r="D2200" s="200"/>
      <c r="E2200" s="200"/>
      <c r="F2200" s="200"/>
      <c r="G2200" s="200"/>
      <c r="H2200" s="201"/>
      <c r="I2200" s="202"/>
      <c r="J2200" s="200"/>
      <c r="K2200" s="176"/>
      <c r="L2200" s="176"/>
      <c r="M2200" s="176"/>
      <c r="N2200" s="286"/>
      <c r="O2200" s="286"/>
      <c r="P2200" s="176"/>
      <c r="Q2200" s="203">
        <f t="shared" si="1000"/>
        <v>0</v>
      </c>
      <c r="R2200" s="203">
        <f t="shared" si="1001"/>
        <v>0</v>
      </c>
      <c r="S2200" s="203">
        <f t="shared" si="1002"/>
        <v>0</v>
      </c>
      <c r="T2200" s="203">
        <f t="shared" si="1003"/>
        <v>0</v>
      </c>
      <c r="U2200" s="203">
        <f t="shared" si="1004"/>
        <v>0</v>
      </c>
      <c r="V2200" s="175">
        <f>IF(Q2200&gt;0,VLOOKUP(Q2200,Jahresfaktoren!$A$11:$B$24,2,),0)</f>
        <v>0</v>
      </c>
      <c r="W2200" s="175">
        <f>IF(R2200&gt;0,VLOOKUP(R2200,Jahresfaktoren!$D$11:$E$24,2,),0)</f>
        <v>0</v>
      </c>
      <c r="X2200" s="175">
        <f>IF(S2200&gt;0,VLOOKUP(S2200,Jahresfaktoren!$A$28:$B$29,2,),0)</f>
        <v>0</v>
      </c>
      <c r="Y2200" s="175">
        <f>IF(T2200&gt;0,VLOOKUP(T2200,Jahresfaktoren!$A$28:$B$29,2,),0)</f>
        <v>0</v>
      </c>
      <c r="Z2200" s="175">
        <f>IF(U2200&gt;0,VLOOKUP(U2200,Jahresfaktoren!$A$32:$B$33,2,),)</f>
        <v>0</v>
      </c>
      <c r="AA2200" s="177" t="str">
        <f t="shared" si="1009"/>
        <v/>
      </c>
      <c r="AB2200" s="177" t="str">
        <f t="shared" si="1010"/>
        <v/>
      </c>
      <c r="AC2200" s="177" t="str">
        <f t="shared" si="1011"/>
        <v/>
      </c>
      <c r="AD2200" s="177" t="str">
        <f t="shared" si="1012"/>
        <v/>
      </c>
      <c r="AE2200" s="177" t="str">
        <f t="shared" si="1013"/>
        <v/>
      </c>
      <c r="AF2200" s="178">
        <f>IF(Q2200&gt;0,VLOOKUP(H2200,Leistungszahlen!$A$11:$C$158,3,),0)</f>
        <v>0</v>
      </c>
      <c r="AG2200" s="178">
        <f>IF(R2200&gt;0,VLOOKUP(H2200,Leistungszahlen!$A$11:$F$158,6,),IF(T2200&gt;0,VLOOKUP(H2200,Leistungszahlen!$A$11:$F$158,6,),0))</f>
        <v>0</v>
      </c>
      <c r="AH2200" s="179">
        <f t="shared" si="1014"/>
        <v>0</v>
      </c>
      <c r="AI2200" s="179">
        <f t="shared" si="1015"/>
        <v>0</v>
      </c>
      <c r="AJ2200" s="179">
        <f t="shared" si="1016"/>
        <v>0</v>
      </c>
      <c r="AK2200" s="179">
        <f t="shared" si="1017"/>
        <v>0</v>
      </c>
      <c r="AL2200" s="179">
        <f t="shared" si="1018"/>
        <v>0</v>
      </c>
      <c r="AM2200" s="180" t="str">
        <f>IF(L2200=1,Stundensätze!$D$13,IF(L2200=2,Stundensätze!$D$17,IF(L2200=4,Stundensätze!$D$21,"")))</f>
        <v/>
      </c>
      <c r="AN2200" s="180" t="str">
        <f>IF(L2200=1,Stundensätze!$D$15,IF(L2200=2,Stundensätze!$D$19,IF(L2200=4,Stundensätze!$D$23,"")))</f>
        <v/>
      </c>
      <c r="AO2200" s="180">
        <f t="shared" si="1019"/>
        <v>0</v>
      </c>
      <c r="AP2200" s="180">
        <f t="shared" si="1020"/>
        <v>0</v>
      </c>
      <c r="AQ2200" s="192" t="str">
        <f t="shared" si="1021"/>
        <v/>
      </c>
      <c r="AR2200" s="192" t="str">
        <f t="shared" si="1022"/>
        <v/>
      </c>
      <c r="AS2200" s="193">
        <f t="shared" si="1023"/>
        <v>0</v>
      </c>
      <c r="AT2200" s="258">
        <f>IF(K2200=0,0,VLOOKUP(K2200,Kostenstellen!A:B,2,FALSE))</f>
        <v>0</v>
      </c>
      <c r="AU2200" s="68" t="str">
        <f t="shared" si="1005"/>
        <v/>
      </c>
      <c r="AV2200" s="68" t="str">
        <f t="shared" si="1006"/>
        <v/>
      </c>
      <c r="AW2200" s="68">
        <f>IF(AF2200=0,0,VLOOKUP($H2200,Leistungszahlen!$A$11:$H$158,4,FALSE))</f>
        <v>0</v>
      </c>
      <c r="AX2200" s="68">
        <f>IF(AF2200=0,0,VLOOKUP($H2200,Leistungszahlen!$A$11:$H$158,5,FALSE))</f>
        <v>0</v>
      </c>
      <c r="AY2200" s="68">
        <f>IF(AG2200=0,0,VLOOKUP($H2200,Leistungszahlen!$A$11:$H$158,6,FALSE))</f>
        <v>0</v>
      </c>
      <c r="AZ2200" s="68">
        <f t="shared" si="1007"/>
        <v>0</v>
      </c>
      <c r="BA2200" s="68">
        <f t="shared" si="1008"/>
        <v>0</v>
      </c>
      <c r="BC2200" s="68">
        <f t="shared" si="1024"/>
        <v>0</v>
      </c>
      <c r="BD2200" s="285"/>
    </row>
    <row r="2201" spans="1:56" s="68" customFormat="1">
      <c r="A2201" s="200"/>
      <c r="B2201" s="200"/>
      <c r="C2201" s="200"/>
      <c r="D2201" s="200"/>
      <c r="E2201" s="200"/>
      <c r="F2201" s="200"/>
      <c r="G2201" s="200"/>
      <c r="H2201" s="201"/>
      <c r="I2201" s="202"/>
      <c r="J2201" s="200"/>
      <c r="K2201" s="176"/>
      <c r="L2201" s="176"/>
      <c r="M2201" s="176"/>
      <c r="N2201" s="286"/>
      <c r="O2201" s="286"/>
      <c r="P2201" s="176"/>
      <c r="Q2201" s="203">
        <f t="shared" si="1000"/>
        <v>0</v>
      </c>
      <c r="R2201" s="203">
        <f t="shared" si="1001"/>
        <v>0</v>
      </c>
      <c r="S2201" s="203">
        <f t="shared" si="1002"/>
        <v>0</v>
      </c>
      <c r="T2201" s="203">
        <f t="shared" si="1003"/>
        <v>0</v>
      </c>
      <c r="U2201" s="203">
        <f t="shared" si="1004"/>
        <v>0</v>
      </c>
      <c r="V2201" s="175">
        <f>IF(Q2201&gt;0,VLOOKUP(Q2201,Jahresfaktoren!$A$11:$B$24,2,),0)</f>
        <v>0</v>
      </c>
      <c r="W2201" s="175">
        <f>IF(R2201&gt;0,VLOOKUP(R2201,Jahresfaktoren!$D$11:$E$24,2,),0)</f>
        <v>0</v>
      </c>
      <c r="X2201" s="175">
        <f>IF(S2201&gt;0,VLOOKUP(S2201,Jahresfaktoren!$A$28:$B$29,2,),0)</f>
        <v>0</v>
      </c>
      <c r="Y2201" s="175">
        <f>IF(T2201&gt;0,VLOOKUP(T2201,Jahresfaktoren!$A$28:$B$29,2,),0)</f>
        <v>0</v>
      </c>
      <c r="Z2201" s="175">
        <f>IF(U2201&gt;0,VLOOKUP(U2201,Jahresfaktoren!$A$32:$B$33,2,),)</f>
        <v>0</v>
      </c>
      <c r="AA2201" s="177" t="str">
        <f t="shared" si="1009"/>
        <v/>
      </c>
      <c r="AB2201" s="177" t="str">
        <f t="shared" si="1010"/>
        <v/>
      </c>
      <c r="AC2201" s="177" t="str">
        <f t="shared" si="1011"/>
        <v/>
      </c>
      <c r="AD2201" s="177" t="str">
        <f t="shared" si="1012"/>
        <v/>
      </c>
      <c r="AE2201" s="177" t="str">
        <f t="shared" si="1013"/>
        <v/>
      </c>
      <c r="AF2201" s="178">
        <f>IF(Q2201&gt;0,VLOOKUP(H2201,Leistungszahlen!$A$11:$C$158,3,),0)</f>
        <v>0</v>
      </c>
      <c r="AG2201" s="178">
        <f>IF(R2201&gt;0,VLOOKUP(H2201,Leistungszahlen!$A$11:$F$158,6,),IF(T2201&gt;0,VLOOKUP(H2201,Leistungszahlen!$A$11:$F$158,6,),0))</f>
        <v>0</v>
      </c>
      <c r="AH2201" s="179">
        <f t="shared" si="1014"/>
        <v>0</v>
      </c>
      <c r="AI2201" s="179">
        <f t="shared" si="1015"/>
        <v>0</v>
      </c>
      <c r="AJ2201" s="179">
        <f t="shared" si="1016"/>
        <v>0</v>
      </c>
      <c r="AK2201" s="179">
        <f t="shared" si="1017"/>
        <v>0</v>
      </c>
      <c r="AL2201" s="179">
        <f t="shared" si="1018"/>
        <v>0</v>
      </c>
      <c r="AM2201" s="180" t="str">
        <f>IF(L2201=1,Stundensätze!$D$13,IF(L2201=2,Stundensätze!$D$17,IF(L2201=4,Stundensätze!$D$21,"")))</f>
        <v/>
      </c>
      <c r="AN2201" s="180" t="str">
        <f>IF(L2201=1,Stundensätze!$D$15,IF(L2201=2,Stundensätze!$D$19,IF(L2201=4,Stundensätze!$D$23,"")))</f>
        <v/>
      </c>
      <c r="AO2201" s="180">
        <f t="shared" si="1019"/>
        <v>0</v>
      </c>
      <c r="AP2201" s="180">
        <f t="shared" si="1020"/>
        <v>0</v>
      </c>
      <c r="AQ2201" s="192" t="str">
        <f t="shared" si="1021"/>
        <v/>
      </c>
      <c r="AR2201" s="192" t="str">
        <f t="shared" si="1022"/>
        <v/>
      </c>
      <c r="AS2201" s="193">
        <f t="shared" si="1023"/>
        <v>0</v>
      </c>
      <c r="AT2201" s="258">
        <f>IF(K2201=0,0,VLOOKUP(K2201,Kostenstellen!A:B,2,FALSE))</f>
        <v>0</v>
      </c>
      <c r="AU2201" s="68" t="str">
        <f t="shared" si="1005"/>
        <v/>
      </c>
      <c r="AV2201" s="68" t="str">
        <f t="shared" si="1006"/>
        <v/>
      </c>
      <c r="AW2201" s="68">
        <f>IF(AF2201=0,0,VLOOKUP($H2201,Leistungszahlen!$A$11:$H$158,4,FALSE))</f>
        <v>0</v>
      </c>
      <c r="AX2201" s="68">
        <f>IF(AF2201=0,0,VLOOKUP($H2201,Leistungszahlen!$A$11:$H$158,5,FALSE))</f>
        <v>0</v>
      </c>
      <c r="AY2201" s="68">
        <f>IF(AG2201=0,0,VLOOKUP($H2201,Leistungszahlen!$A$11:$H$158,6,FALSE))</f>
        <v>0</v>
      </c>
      <c r="AZ2201" s="68">
        <f t="shared" si="1007"/>
        <v>0</v>
      </c>
      <c r="BA2201" s="68">
        <f t="shared" si="1008"/>
        <v>0</v>
      </c>
      <c r="BC2201" s="68">
        <f t="shared" si="1024"/>
        <v>0</v>
      </c>
      <c r="BD2201" s="285"/>
    </row>
    <row r="2202" spans="1:56" s="68" customFormat="1">
      <c r="A2202" s="200"/>
      <c r="B2202" s="200"/>
      <c r="C2202" s="200"/>
      <c r="D2202" s="200"/>
      <c r="E2202" s="200"/>
      <c r="F2202" s="200"/>
      <c r="G2202" s="200"/>
      <c r="H2202" s="201"/>
      <c r="I2202" s="202"/>
      <c r="J2202" s="200"/>
      <c r="K2202" s="176"/>
      <c r="L2202" s="176"/>
      <c r="M2202" s="176"/>
      <c r="N2202" s="286"/>
      <c r="O2202" s="286"/>
      <c r="P2202" s="176"/>
      <c r="Q2202" s="203">
        <f t="shared" si="1000"/>
        <v>0</v>
      </c>
      <c r="R2202" s="203">
        <f t="shared" si="1001"/>
        <v>0</v>
      </c>
      <c r="S2202" s="203">
        <f t="shared" si="1002"/>
        <v>0</v>
      </c>
      <c r="T2202" s="203">
        <f t="shared" si="1003"/>
        <v>0</v>
      </c>
      <c r="U2202" s="203">
        <f t="shared" si="1004"/>
        <v>0</v>
      </c>
      <c r="V2202" s="175">
        <f>IF(Q2202&gt;0,VLOOKUP(Q2202,Jahresfaktoren!$A$11:$B$24,2,),0)</f>
        <v>0</v>
      </c>
      <c r="W2202" s="175">
        <f>IF(R2202&gt;0,VLOOKUP(R2202,Jahresfaktoren!$D$11:$E$24,2,),0)</f>
        <v>0</v>
      </c>
      <c r="X2202" s="175">
        <f>IF(S2202&gt;0,VLOOKUP(S2202,Jahresfaktoren!$A$28:$B$29,2,),0)</f>
        <v>0</v>
      </c>
      <c r="Y2202" s="175">
        <f>IF(T2202&gt;0,VLOOKUP(T2202,Jahresfaktoren!$A$28:$B$29,2,),0)</f>
        <v>0</v>
      </c>
      <c r="Z2202" s="175">
        <f>IF(U2202&gt;0,VLOOKUP(U2202,Jahresfaktoren!$A$32:$B$33,2,),)</f>
        <v>0</v>
      </c>
      <c r="AA2202" s="177" t="str">
        <f t="shared" si="1009"/>
        <v/>
      </c>
      <c r="AB2202" s="177" t="str">
        <f t="shared" si="1010"/>
        <v/>
      </c>
      <c r="AC2202" s="177" t="str">
        <f t="shared" si="1011"/>
        <v/>
      </c>
      <c r="AD2202" s="177" t="str">
        <f t="shared" si="1012"/>
        <v/>
      </c>
      <c r="AE2202" s="177" t="str">
        <f t="shared" si="1013"/>
        <v/>
      </c>
      <c r="AF2202" s="178">
        <f>IF(Q2202&gt;0,VLOOKUP(H2202,Leistungszahlen!$A$11:$C$158,3,),0)</f>
        <v>0</v>
      </c>
      <c r="AG2202" s="178">
        <f>IF(R2202&gt;0,VLOOKUP(H2202,Leistungszahlen!$A$11:$F$158,6,),IF(T2202&gt;0,VLOOKUP(H2202,Leistungszahlen!$A$11:$F$158,6,),0))</f>
        <v>0</v>
      </c>
      <c r="AH2202" s="179">
        <f t="shared" si="1014"/>
        <v>0</v>
      </c>
      <c r="AI2202" s="179">
        <f t="shared" si="1015"/>
        <v>0</v>
      </c>
      <c r="AJ2202" s="179">
        <f t="shared" si="1016"/>
        <v>0</v>
      </c>
      <c r="AK2202" s="179">
        <f t="shared" si="1017"/>
        <v>0</v>
      </c>
      <c r="AL2202" s="179">
        <f t="shared" si="1018"/>
        <v>0</v>
      </c>
      <c r="AM2202" s="180" t="str">
        <f>IF(L2202=1,Stundensätze!$D$13,IF(L2202=2,Stundensätze!$D$17,IF(L2202=4,Stundensätze!$D$21,"")))</f>
        <v/>
      </c>
      <c r="AN2202" s="180" t="str">
        <f>IF(L2202=1,Stundensätze!$D$15,IF(L2202=2,Stundensätze!$D$19,IF(L2202=4,Stundensätze!$D$23,"")))</f>
        <v/>
      </c>
      <c r="AO2202" s="180">
        <f t="shared" si="1019"/>
        <v>0</v>
      </c>
      <c r="AP2202" s="180">
        <f t="shared" si="1020"/>
        <v>0</v>
      </c>
      <c r="AQ2202" s="192" t="str">
        <f t="shared" si="1021"/>
        <v/>
      </c>
      <c r="AR2202" s="192" t="str">
        <f t="shared" si="1022"/>
        <v/>
      </c>
      <c r="AS2202" s="193">
        <f t="shared" si="1023"/>
        <v>0</v>
      </c>
      <c r="AT2202" s="258">
        <f>IF(K2202=0,0,VLOOKUP(K2202,Kostenstellen!A:B,2,FALSE))</f>
        <v>0</v>
      </c>
      <c r="AU2202" s="68" t="str">
        <f t="shared" si="1005"/>
        <v/>
      </c>
      <c r="AV2202" s="68" t="str">
        <f t="shared" si="1006"/>
        <v/>
      </c>
      <c r="AW2202" s="68">
        <f>IF(AF2202=0,0,VLOOKUP($H2202,Leistungszahlen!$A$11:$H$158,4,FALSE))</f>
        <v>0</v>
      </c>
      <c r="AX2202" s="68">
        <f>IF(AF2202=0,0,VLOOKUP($H2202,Leistungszahlen!$A$11:$H$158,5,FALSE))</f>
        <v>0</v>
      </c>
      <c r="AY2202" s="68">
        <f>IF(AG2202=0,0,VLOOKUP($H2202,Leistungszahlen!$A$11:$H$158,6,FALSE))</f>
        <v>0</v>
      </c>
      <c r="AZ2202" s="68">
        <f t="shared" si="1007"/>
        <v>0</v>
      </c>
      <c r="BA2202" s="68">
        <f t="shared" si="1008"/>
        <v>0</v>
      </c>
      <c r="BC2202" s="68">
        <f t="shared" si="1024"/>
        <v>0</v>
      </c>
      <c r="BD2202" s="285"/>
    </row>
    <row r="2203" spans="1:56" s="68" customFormat="1">
      <c r="A2203" s="200"/>
      <c r="B2203" s="200"/>
      <c r="C2203" s="200"/>
      <c r="D2203" s="200"/>
      <c r="E2203" s="200"/>
      <c r="F2203" s="200"/>
      <c r="G2203" s="200"/>
      <c r="H2203" s="201"/>
      <c r="I2203" s="202"/>
      <c r="J2203" s="200"/>
      <c r="K2203" s="176"/>
      <c r="L2203" s="176"/>
      <c r="M2203" s="176"/>
      <c r="N2203" s="286"/>
      <c r="O2203" s="286"/>
      <c r="P2203" s="176"/>
      <c r="Q2203" s="203">
        <f t="shared" si="1000"/>
        <v>0</v>
      </c>
      <c r="R2203" s="203">
        <f t="shared" si="1001"/>
        <v>0</v>
      </c>
      <c r="S2203" s="203">
        <f t="shared" si="1002"/>
        <v>0</v>
      </c>
      <c r="T2203" s="203">
        <f t="shared" si="1003"/>
        <v>0</v>
      </c>
      <c r="U2203" s="203">
        <f t="shared" si="1004"/>
        <v>0</v>
      </c>
      <c r="V2203" s="175">
        <f>IF(Q2203&gt;0,VLOOKUP(Q2203,Jahresfaktoren!$A$11:$B$24,2,),0)</f>
        <v>0</v>
      </c>
      <c r="W2203" s="175">
        <f>IF(R2203&gt;0,VLOOKUP(R2203,Jahresfaktoren!$D$11:$E$24,2,),0)</f>
        <v>0</v>
      </c>
      <c r="X2203" s="175">
        <f>IF(S2203&gt;0,VLOOKUP(S2203,Jahresfaktoren!$A$28:$B$29,2,),0)</f>
        <v>0</v>
      </c>
      <c r="Y2203" s="175">
        <f>IF(T2203&gt;0,VLOOKUP(T2203,Jahresfaktoren!$A$28:$B$29,2,),0)</f>
        <v>0</v>
      </c>
      <c r="Z2203" s="175">
        <f>IF(U2203&gt;0,VLOOKUP(U2203,Jahresfaktoren!$A$32:$B$33,2,),)</f>
        <v>0</v>
      </c>
      <c r="AA2203" s="177" t="str">
        <f t="shared" si="1009"/>
        <v/>
      </c>
      <c r="AB2203" s="177" t="str">
        <f t="shared" si="1010"/>
        <v/>
      </c>
      <c r="AC2203" s="177" t="str">
        <f t="shared" si="1011"/>
        <v/>
      </c>
      <c r="AD2203" s="177" t="str">
        <f t="shared" si="1012"/>
        <v/>
      </c>
      <c r="AE2203" s="177" t="str">
        <f t="shared" si="1013"/>
        <v/>
      </c>
      <c r="AF2203" s="178">
        <f>IF(Q2203&gt;0,VLOOKUP(H2203,Leistungszahlen!$A$11:$C$158,3,),0)</f>
        <v>0</v>
      </c>
      <c r="AG2203" s="178">
        <f>IF(R2203&gt;0,VLOOKUP(H2203,Leistungszahlen!$A$11:$F$158,6,),IF(T2203&gt;0,VLOOKUP(H2203,Leistungszahlen!$A$11:$F$158,6,),0))</f>
        <v>0</v>
      </c>
      <c r="AH2203" s="179">
        <f t="shared" si="1014"/>
        <v>0</v>
      </c>
      <c r="AI2203" s="179">
        <f t="shared" si="1015"/>
        <v>0</v>
      </c>
      <c r="AJ2203" s="179">
        <f t="shared" si="1016"/>
        <v>0</v>
      </c>
      <c r="AK2203" s="179">
        <f t="shared" si="1017"/>
        <v>0</v>
      </c>
      <c r="AL2203" s="179">
        <f t="shared" si="1018"/>
        <v>0</v>
      </c>
      <c r="AM2203" s="180" t="str">
        <f>IF(L2203=1,Stundensätze!$D$13,IF(L2203=2,Stundensätze!$D$17,IF(L2203=4,Stundensätze!$D$21,"")))</f>
        <v/>
      </c>
      <c r="AN2203" s="180" t="str">
        <f>IF(L2203=1,Stundensätze!$D$15,IF(L2203=2,Stundensätze!$D$19,IF(L2203=4,Stundensätze!$D$23,"")))</f>
        <v/>
      </c>
      <c r="AO2203" s="180">
        <f t="shared" si="1019"/>
        <v>0</v>
      </c>
      <c r="AP2203" s="180">
        <f t="shared" si="1020"/>
        <v>0</v>
      </c>
      <c r="AQ2203" s="192" t="str">
        <f t="shared" si="1021"/>
        <v/>
      </c>
      <c r="AR2203" s="192" t="str">
        <f t="shared" si="1022"/>
        <v/>
      </c>
      <c r="AS2203" s="193">
        <f t="shared" si="1023"/>
        <v>0</v>
      </c>
      <c r="AT2203" s="258">
        <f>IF(K2203=0,0,VLOOKUP(K2203,Kostenstellen!A:B,2,FALSE))</f>
        <v>0</v>
      </c>
      <c r="AU2203" s="68" t="str">
        <f t="shared" si="1005"/>
        <v/>
      </c>
      <c r="AV2203" s="68" t="str">
        <f t="shared" si="1006"/>
        <v/>
      </c>
      <c r="AW2203" s="68">
        <f>IF(AF2203=0,0,VLOOKUP($H2203,Leistungszahlen!$A$11:$H$158,4,FALSE))</f>
        <v>0</v>
      </c>
      <c r="AX2203" s="68">
        <f>IF(AF2203=0,0,VLOOKUP($H2203,Leistungszahlen!$A$11:$H$158,5,FALSE))</f>
        <v>0</v>
      </c>
      <c r="AY2203" s="68">
        <f>IF(AG2203=0,0,VLOOKUP($H2203,Leistungszahlen!$A$11:$H$158,6,FALSE))</f>
        <v>0</v>
      </c>
      <c r="AZ2203" s="68">
        <f t="shared" si="1007"/>
        <v>0</v>
      </c>
      <c r="BA2203" s="68">
        <f t="shared" si="1008"/>
        <v>0</v>
      </c>
      <c r="BC2203" s="68">
        <f t="shared" si="1024"/>
        <v>0</v>
      </c>
      <c r="BD2203" s="285"/>
    </row>
    <row r="2204" spans="1:56" s="68" customFormat="1">
      <c r="A2204" s="200"/>
      <c r="B2204" s="200"/>
      <c r="C2204" s="200"/>
      <c r="D2204" s="200"/>
      <c r="E2204" s="200"/>
      <c r="F2204" s="200"/>
      <c r="G2204" s="200"/>
      <c r="H2204" s="201"/>
      <c r="I2204" s="202"/>
      <c r="J2204" s="200"/>
      <c r="K2204" s="176"/>
      <c r="L2204" s="176"/>
      <c r="M2204" s="176"/>
      <c r="N2204" s="286"/>
      <c r="O2204" s="286"/>
      <c r="P2204" s="176"/>
      <c r="Q2204" s="203">
        <f t="shared" si="1000"/>
        <v>0</v>
      </c>
      <c r="R2204" s="203">
        <f t="shared" si="1001"/>
        <v>0</v>
      </c>
      <c r="S2204" s="203">
        <f t="shared" si="1002"/>
        <v>0</v>
      </c>
      <c r="T2204" s="203">
        <f t="shared" si="1003"/>
        <v>0</v>
      </c>
      <c r="U2204" s="203">
        <f t="shared" si="1004"/>
        <v>0</v>
      </c>
      <c r="V2204" s="175">
        <f>IF(Q2204&gt;0,VLOOKUP(Q2204,Jahresfaktoren!$A$11:$B$24,2,),0)</f>
        <v>0</v>
      </c>
      <c r="W2204" s="175">
        <f>IF(R2204&gt;0,VLOOKUP(R2204,Jahresfaktoren!$D$11:$E$24,2,),0)</f>
        <v>0</v>
      </c>
      <c r="X2204" s="175">
        <f>IF(S2204&gt;0,VLOOKUP(S2204,Jahresfaktoren!$A$28:$B$29,2,),0)</f>
        <v>0</v>
      </c>
      <c r="Y2204" s="175">
        <f>IF(T2204&gt;0,VLOOKUP(T2204,Jahresfaktoren!$A$28:$B$29,2,),0)</f>
        <v>0</v>
      </c>
      <c r="Z2204" s="175">
        <f>IF(U2204&gt;0,VLOOKUP(U2204,Jahresfaktoren!$A$32:$B$33,2,),)</f>
        <v>0</v>
      </c>
      <c r="AA2204" s="177" t="str">
        <f t="shared" si="1009"/>
        <v/>
      </c>
      <c r="AB2204" s="177" t="str">
        <f t="shared" si="1010"/>
        <v/>
      </c>
      <c r="AC2204" s="177" t="str">
        <f t="shared" si="1011"/>
        <v/>
      </c>
      <c r="AD2204" s="177" t="str">
        <f t="shared" si="1012"/>
        <v/>
      </c>
      <c r="AE2204" s="177" t="str">
        <f t="shared" si="1013"/>
        <v/>
      </c>
      <c r="AF2204" s="178">
        <f>IF(Q2204&gt;0,VLOOKUP(H2204,Leistungszahlen!$A$11:$C$158,3,),0)</f>
        <v>0</v>
      </c>
      <c r="AG2204" s="178">
        <f>IF(R2204&gt;0,VLOOKUP(H2204,Leistungszahlen!$A$11:$F$158,6,),IF(T2204&gt;0,VLOOKUP(H2204,Leistungszahlen!$A$11:$F$158,6,),0))</f>
        <v>0</v>
      </c>
      <c r="AH2204" s="179">
        <f t="shared" si="1014"/>
        <v>0</v>
      </c>
      <c r="AI2204" s="179">
        <f t="shared" si="1015"/>
        <v>0</v>
      </c>
      <c r="AJ2204" s="179">
        <f t="shared" si="1016"/>
        <v>0</v>
      </c>
      <c r="AK2204" s="179">
        <f t="shared" si="1017"/>
        <v>0</v>
      </c>
      <c r="AL2204" s="179">
        <f t="shared" si="1018"/>
        <v>0</v>
      </c>
      <c r="AM2204" s="180" t="str">
        <f>IF(L2204=1,Stundensätze!$D$13,IF(L2204=2,Stundensätze!$D$17,IF(L2204=4,Stundensätze!$D$21,"")))</f>
        <v/>
      </c>
      <c r="AN2204" s="180" t="str">
        <f>IF(L2204=1,Stundensätze!$D$15,IF(L2204=2,Stundensätze!$D$19,IF(L2204=4,Stundensätze!$D$23,"")))</f>
        <v/>
      </c>
      <c r="AO2204" s="180">
        <f t="shared" si="1019"/>
        <v>0</v>
      </c>
      <c r="AP2204" s="180">
        <f t="shared" si="1020"/>
        <v>0</v>
      </c>
      <c r="AQ2204" s="192" t="str">
        <f t="shared" si="1021"/>
        <v/>
      </c>
      <c r="AR2204" s="192" t="str">
        <f t="shared" si="1022"/>
        <v/>
      </c>
      <c r="AS2204" s="193">
        <f t="shared" si="1023"/>
        <v>0</v>
      </c>
      <c r="AT2204" s="258">
        <f>IF(K2204=0,0,VLOOKUP(K2204,Kostenstellen!A:B,2,FALSE))</f>
        <v>0</v>
      </c>
      <c r="AU2204" s="68" t="str">
        <f t="shared" si="1005"/>
        <v/>
      </c>
      <c r="AV2204" s="68" t="str">
        <f t="shared" si="1006"/>
        <v/>
      </c>
      <c r="AW2204" s="68">
        <f>IF(AF2204=0,0,VLOOKUP($H2204,Leistungszahlen!$A$11:$H$158,4,FALSE))</f>
        <v>0</v>
      </c>
      <c r="AX2204" s="68">
        <f>IF(AF2204=0,0,VLOOKUP($H2204,Leistungszahlen!$A$11:$H$158,5,FALSE))</f>
        <v>0</v>
      </c>
      <c r="AY2204" s="68">
        <f>IF(AG2204=0,0,VLOOKUP($H2204,Leistungszahlen!$A$11:$H$158,6,FALSE))</f>
        <v>0</v>
      </c>
      <c r="AZ2204" s="68">
        <f t="shared" si="1007"/>
        <v>0</v>
      </c>
      <c r="BA2204" s="68">
        <f t="shared" si="1008"/>
        <v>0</v>
      </c>
      <c r="BC2204" s="68">
        <f t="shared" si="1024"/>
        <v>0</v>
      </c>
      <c r="BD2204" s="285"/>
    </row>
    <row r="2205" spans="1:56" s="68" customFormat="1">
      <c r="A2205" s="200"/>
      <c r="B2205" s="200"/>
      <c r="C2205" s="200"/>
      <c r="D2205" s="200"/>
      <c r="E2205" s="200"/>
      <c r="F2205" s="200"/>
      <c r="G2205" s="200"/>
      <c r="H2205" s="201"/>
      <c r="I2205" s="202"/>
      <c r="J2205" s="200"/>
      <c r="K2205" s="176"/>
      <c r="L2205" s="176"/>
      <c r="M2205" s="176"/>
      <c r="N2205" s="286"/>
      <c r="O2205" s="286"/>
      <c r="P2205" s="176"/>
      <c r="Q2205" s="203">
        <f t="shared" si="1000"/>
        <v>0</v>
      </c>
      <c r="R2205" s="203">
        <f t="shared" si="1001"/>
        <v>0</v>
      </c>
      <c r="S2205" s="203">
        <f t="shared" si="1002"/>
        <v>0</v>
      </c>
      <c r="T2205" s="203">
        <f t="shared" si="1003"/>
        <v>0</v>
      </c>
      <c r="U2205" s="203">
        <f t="shared" si="1004"/>
        <v>0</v>
      </c>
      <c r="V2205" s="175">
        <f>IF(Q2205&gt;0,VLOOKUP(Q2205,Jahresfaktoren!$A$11:$B$24,2,),0)</f>
        <v>0</v>
      </c>
      <c r="W2205" s="175">
        <f>IF(R2205&gt;0,VLOOKUP(R2205,Jahresfaktoren!$D$11:$E$24,2,),0)</f>
        <v>0</v>
      </c>
      <c r="X2205" s="175">
        <f>IF(S2205&gt;0,VLOOKUP(S2205,Jahresfaktoren!$A$28:$B$29,2,),0)</f>
        <v>0</v>
      </c>
      <c r="Y2205" s="175">
        <f>IF(T2205&gt;0,VLOOKUP(T2205,Jahresfaktoren!$A$28:$B$29,2,),0)</f>
        <v>0</v>
      </c>
      <c r="Z2205" s="175">
        <f>IF(U2205&gt;0,VLOOKUP(U2205,Jahresfaktoren!$A$32:$B$33,2,),)</f>
        <v>0</v>
      </c>
      <c r="AA2205" s="177" t="str">
        <f t="shared" si="1009"/>
        <v/>
      </c>
      <c r="AB2205" s="177" t="str">
        <f t="shared" si="1010"/>
        <v/>
      </c>
      <c r="AC2205" s="177" t="str">
        <f t="shared" si="1011"/>
        <v/>
      </c>
      <c r="AD2205" s="177" t="str">
        <f t="shared" si="1012"/>
        <v/>
      </c>
      <c r="AE2205" s="177" t="str">
        <f t="shared" si="1013"/>
        <v/>
      </c>
      <c r="AF2205" s="178">
        <f>IF(Q2205&gt;0,VLOOKUP(H2205,Leistungszahlen!$A$11:$C$158,3,),0)</f>
        <v>0</v>
      </c>
      <c r="AG2205" s="178">
        <f>IF(R2205&gt;0,VLOOKUP(H2205,Leistungszahlen!$A$11:$F$158,6,),IF(T2205&gt;0,VLOOKUP(H2205,Leistungszahlen!$A$11:$F$158,6,),0))</f>
        <v>0</v>
      </c>
      <c r="AH2205" s="179">
        <f t="shared" si="1014"/>
        <v>0</v>
      </c>
      <c r="AI2205" s="179">
        <f t="shared" si="1015"/>
        <v>0</v>
      </c>
      <c r="AJ2205" s="179">
        <f t="shared" si="1016"/>
        <v>0</v>
      </c>
      <c r="AK2205" s="179">
        <f t="shared" si="1017"/>
        <v>0</v>
      </c>
      <c r="AL2205" s="179">
        <f t="shared" si="1018"/>
        <v>0</v>
      </c>
      <c r="AM2205" s="180" t="str">
        <f>IF(L2205=1,Stundensätze!$D$13,IF(L2205=2,Stundensätze!$D$17,IF(L2205=4,Stundensätze!$D$21,"")))</f>
        <v/>
      </c>
      <c r="AN2205" s="180" t="str">
        <f>IF(L2205=1,Stundensätze!$D$15,IF(L2205=2,Stundensätze!$D$19,IF(L2205=4,Stundensätze!$D$23,"")))</f>
        <v/>
      </c>
      <c r="AO2205" s="180">
        <f t="shared" si="1019"/>
        <v>0</v>
      </c>
      <c r="AP2205" s="180">
        <f t="shared" si="1020"/>
        <v>0</v>
      </c>
      <c r="AQ2205" s="192" t="str">
        <f t="shared" si="1021"/>
        <v/>
      </c>
      <c r="AR2205" s="192" t="str">
        <f t="shared" si="1022"/>
        <v/>
      </c>
      <c r="AS2205" s="193">
        <f t="shared" si="1023"/>
        <v>0</v>
      </c>
      <c r="AT2205" s="258">
        <f>IF(K2205=0,0,VLOOKUP(K2205,Kostenstellen!A:B,2,FALSE))</f>
        <v>0</v>
      </c>
      <c r="AU2205" s="68" t="str">
        <f t="shared" si="1005"/>
        <v/>
      </c>
      <c r="AV2205" s="68" t="str">
        <f t="shared" si="1006"/>
        <v/>
      </c>
      <c r="AW2205" s="68">
        <f>IF(AF2205=0,0,VLOOKUP($H2205,Leistungszahlen!$A$11:$H$158,4,FALSE))</f>
        <v>0</v>
      </c>
      <c r="AX2205" s="68">
        <f>IF(AF2205=0,0,VLOOKUP($H2205,Leistungszahlen!$A$11:$H$158,5,FALSE))</f>
        <v>0</v>
      </c>
      <c r="AY2205" s="68">
        <f>IF(AG2205=0,0,VLOOKUP($H2205,Leistungszahlen!$A$11:$H$158,6,FALSE))</f>
        <v>0</v>
      </c>
      <c r="AZ2205" s="68">
        <f t="shared" si="1007"/>
        <v>0</v>
      </c>
      <c r="BA2205" s="68">
        <f t="shared" si="1008"/>
        <v>0</v>
      </c>
      <c r="BC2205" s="68">
        <f t="shared" si="1024"/>
        <v>0</v>
      </c>
      <c r="BD2205" s="285"/>
    </row>
    <row r="2206" spans="1:56" s="68" customFormat="1">
      <c r="A2206" s="200"/>
      <c r="B2206" s="200"/>
      <c r="C2206" s="200"/>
      <c r="D2206" s="200"/>
      <c r="E2206" s="200"/>
      <c r="F2206" s="200"/>
      <c r="G2206" s="200"/>
      <c r="H2206" s="201"/>
      <c r="I2206" s="202"/>
      <c r="J2206" s="200"/>
      <c r="K2206" s="176"/>
      <c r="L2206" s="176"/>
      <c r="M2206" s="176"/>
      <c r="N2206" s="286"/>
      <c r="O2206" s="286"/>
      <c r="P2206" s="176"/>
      <c r="Q2206" s="203">
        <f t="shared" si="1000"/>
        <v>0</v>
      </c>
      <c r="R2206" s="203">
        <f t="shared" si="1001"/>
        <v>0</v>
      </c>
      <c r="S2206" s="203">
        <f t="shared" si="1002"/>
        <v>0</v>
      </c>
      <c r="T2206" s="203">
        <f t="shared" si="1003"/>
        <v>0</v>
      </c>
      <c r="U2206" s="203">
        <f t="shared" si="1004"/>
        <v>0</v>
      </c>
      <c r="V2206" s="175">
        <f>IF(Q2206&gt;0,VLOOKUP(Q2206,Jahresfaktoren!$A$11:$B$24,2,),0)</f>
        <v>0</v>
      </c>
      <c r="W2206" s="175">
        <f>IF(R2206&gt;0,VLOOKUP(R2206,Jahresfaktoren!$D$11:$E$24,2,),0)</f>
        <v>0</v>
      </c>
      <c r="X2206" s="175">
        <f>IF(S2206&gt;0,VLOOKUP(S2206,Jahresfaktoren!$A$28:$B$29,2,),0)</f>
        <v>0</v>
      </c>
      <c r="Y2206" s="175">
        <f>IF(T2206&gt;0,VLOOKUP(T2206,Jahresfaktoren!$A$28:$B$29,2,),0)</f>
        <v>0</v>
      </c>
      <c r="Z2206" s="175">
        <f>IF(U2206&gt;0,VLOOKUP(U2206,Jahresfaktoren!$A$32:$B$33,2,),)</f>
        <v>0</v>
      </c>
      <c r="AA2206" s="177" t="str">
        <f t="shared" si="1009"/>
        <v/>
      </c>
      <c r="AB2206" s="177" t="str">
        <f t="shared" si="1010"/>
        <v/>
      </c>
      <c r="AC2206" s="177" t="str">
        <f t="shared" si="1011"/>
        <v/>
      </c>
      <c r="AD2206" s="177" t="str">
        <f t="shared" si="1012"/>
        <v/>
      </c>
      <c r="AE2206" s="177" t="str">
        <f t="shared" si="1013"/>
        <v/>
      </c>
      <c r="AF2206" s="178">
        <f>IF(Q2206&gt;0,VLOOKUP(H2206,Leistungszahlen!$A$11:$C$158,3,),0)</f>
        <v>0</v>
      </c>
      <c r="AG2206" s="178">
        <f>IF(R2206&gt;0,VLOOKUP(H2206,Leistungszahlen!$A$11:$F$158,6,),IF(T2206&gt;0,VLOOKUP(H2206,Leistungszahlen!$A$11:$F$158,6,),0))</f>
        <v>0</v>
      </c>
      <c r="AH2206" s="179">
        <f t="shared" si="1014"/>
        <v>0</v>
      </c>
      <c r="AI2206" s="179">
        <f t="shared" si="1015"/>
        <v>0</v>
      </c>
      <c r="AJ2206" s="179">
        <f t="shared" si="1016"/>
        <v>0</v>
      </c>
      <c r="AK2206" s="179">
        <f t="shared" si="1017"/>
        <v>0</v>
      </c>
      <c r="AL2206" s="179">
        <f t="shared" si="1018"/>
        <v>0</v>
      </c>
      <c r="AM2206" s="180" t="str">
        <f>IF(L2206=1,Stundensätze!$D$13,IF(L2206=2,Stundensätze!$D$17,IF(L2206=4,Stundensätze!$D$21,"")))</f>
        <v/>
      </c>
      <c r="AN2206" s="180" t="str">
        <f>IF(L2206=1,Stundensätze!$D$15,IF(L2206=2,Stundensätze!$D$19,IF(L2206=4,Stundensätze!$D$23,"")))</f>
        <v/>
      </c>
      <c r="AO2206" s="180">
        <f t="shared" si="1019"/>
        <v>0</v>
      </c>
      <c r="AP2206" s="180">
        <f t="shared" si="1020"/>
        <v>0</v>
      </c>
      <c r="AQ2206" s="192" t="str">
        <f t="shared" si="1021"/>
        <v/>
      </c>
      <c r="AR2206" s="192" t="str">
        <f t="shared" si="1022"/>
        <v/>
      </c>
      <c r="AS2206" s="193">
        <f t="shared" si="1023"/>
        <v>0</v>
      </c>
      <c r="AT2206" s="258">
        <f>IF(K2206=0,0,VLOOKUP(K2206,Kostenstellen!A:B,2,FALSE))</f>
        <v>0</v>
      </c>
      <c r="AU2206" s="68" t="str">
        <f t="shared" si="1005"/>
        <v/>
      </c>
      <c r="AV2206" s="68" t="str">
        <f t="shared" si="1006"/>
        <v/>
      </c>
      <c r="AW2206" s="68">
        <f>IF(AF2206=0,0,VLOOKUP($H2206,Leistungszahlen!$A$11:$H$158,4,FALSE))</f>
        <v>0</v>
      </c>
      <c r="AX2206" s="68">
        <f>IF(AF2206=0,0,VLOOKUP($H2206,Leistungszahlen!$A$11:$H$158,5,FALSE))</f>
        <v>0</v>
      </c>
      <c r="AY2206" s="68">
        <f>IF(AG2206=0,0,VLOOKUP($H2206,Leistungszahlen!$A$11:$H$158,6,FALSE))</f>
        <v>0</v>
      </c>
      <c r="AZ2206" s="68">
        <f t="shared" si="1007"/>
        <v>0</v>
      </c>
      <c r="BA2206" s="68">
        <f t="shared" si="1008"/>
        <v>0</v>
      </c>
      <c r="BC2206" s="68">
        <f t="shared" si="1024"/>
        <v>0</v>
      </c>
      <c r="BD2206" s="285"/>
    </row>
    <row r="2207" spans="1:56" s="68" customFormat="1">
      <c r="A2207" s="200"/>
      <c r="B2207" s="200"/>
      <c r="C2207" s="200"/>
      <c r="D2207" s="200"/>
      <c r="E2207" s="200"/>
      <c r="F2207" s="200"/>
      <c r="G2207" s="200"/>
      <c r="H2207" s="201"/>
      <c r="I2207" s="202"/>
      <c r="J2207" s="200"/>
      <c r="K2207" s="176"/>
      <c r="L2207" s="176"/>
      <c r="M2207" s="176"/>
      <c r="N2207" s="286"/>
      <c r="O2207" s="286"/>
      <c r="P2207" s="176"/>
      <c r="Q2207" s="203">
        <f t="shared" si="1000"/>
        <v>0</v>
      </c>
      <c r="R2207" s="203">
        <f t="shared" si="1001"/>
        <v>0</v>
      </c>
      <c r="S2207" s="203">
        <f t="shared" si="1002"/>
        <v>0</v>
      </c>
      <c r="T2207" s="203">
        <f t="shared" si="1003"/>
        <v>0</v>
      </c>
      <c r="U2207" s="203">
        <f t="shared" si="1004"/>
        <v>0</v>
      </c>
      <c r="V2207" s="175">
        <f>IF(Q2207&gt;0,VLOOKUP(Q2207,Jahresfaktoren!$A$11:$B$24,2,),0)</f>
        <v>0</v>
      </c>
      <c r="W2207" s="175">
        <f>IF(R2207&gt;0,VLOOKUP(R2207,Jahresfaktoren!$D$11:$E$24,2,),0)</f>
        <v>0</v>
      </c>
      <c r="X2207" s="175">
        <f>IF(S2207&gt;0,VLOOKUP(S2207,Jahresfaktoren!$A$28:$B$29,2,),0)</f>
        <v>0</v>
      </c>
      <c r="Y2207" s="175">
        <f>IF(T2207&gt;0,VLOOKUP(T2207,Jahresfaktoren!$A$28:$B$29,2,),0)</f>
        <v>0</v>
      </c>
      <c r="Z2207" s="175">
        <f>IF(U2207&gt;0,VLOOKUP(U2207,Jahresfaktoren!$A$32:$B$33,2,),)</f>
        <v>0</v>
      </c>
      <c r="AA2207" s="177" t="str">
        <f t="shared" si="1009"/>
        <v/>
      </c>
      <c r="AB2207" s="177" t="str">
        <f t="shared" si="1010"/>
        <v/>
      </c>
      <c r="AC2207" s="177" t="str">
        <f t="shared" si="1011"/>
        <v/>
      </c>
      <c r="AD2207" s="177" t="str">
        <f t="shared" si="1012"/>
        <v/>
      </c>
      <c r="AE2207" s="177" t="str">
        <f t="shared" si="1013"/>
        <v/>
      </c>
      <c r="AF2207" s="178">
        <f>IF(Q2207&gt;0,VLOOKUP(H2207,Leistungszahlen!$A$11:$C$158,3,),0)</f>
        <v>0</v>
      </c>
      <c r="AG2207" s="178">
        <f>IF(R2207&gt;0,VLOOKUP(H2207,Leistungszahlen!$A$11:$F$158,6,),IF(T2207&gt;0,VLOOKUP(H2207,Leistungszahlen!$A$11:$F$158,6,),0))</f>
        <v>0</v>
      </c>
      <c r="AH2207" s="179">
        <f t="shared" si="1014"/>
        <v>0</v>
      </c>
      <c r="AI2207" s="179">
        <f t="shared" si="1015"/>
        <v>0</v>
      </c>
      <c r="AJ2207" s="179">
        <f t="shared" si="1016"/>
        <v>0</v>
      </c>
      <c r="AK2207" s="179">
        <f t="shared" si="1017"/>
        <v>0</v>
      </c>
      <c r="AL2207" s="179">
        <f t="shared" si="1018"/>
        <v>0</v>
      </c>
      <c r="AM2207" s="180" t="str">
        <f>IF(L2207=1,Stundensätze!$D$13,IF(L2207=2,Stundensätze!$D$17,IF(L2207=4,Stundensätze!$D$21,"")))</f>
        <v/>
      </c>
      <c r="AN2207" s="180" t="str">
        <f>IF(L2207=1,Stundensätze!$D$15,IF(L2207=2,Stundensätze!$D$19,IF(L2207=4,Stundensätze!$D$23,"")))</f>
        <v/>
      </c>
      <c r="AO2207" s="180">
        <f t="shared" si="1019"/>
        <v>0</v>
      </c>
      <c r="AP2207" s="180">
        <f t="shared" si="1020"/>
        <v>0</v>
      </c>
      <c r="AQ2207" s="192" t="str">
        <f t="shared" si="1021"/>
        <v/>
      </c>
      <c r="AR2207" s="192" t="str">
        <f t="shared" si="1022"/>
        <v/>
      </c>
      <c r="AS2207" s="193">
        <f t="shared" si="1023"/>
        <v>0</v>
      </c>
      <c r="AT2207" s="258">
        <f>IF(K2207=0,0,VLOOKUP(K2207,Kostenstellen!A:B,2,FALSE))</f>
        <v>0</v>
      </c>
      <c r="AU2207" s="68" t="str">
        <f t="shared" si="1005"/>
        <v/>
      </c>
      <c r="AV2207" s="68" t="str">
        <f t="shared" si="1006"/>
        <v/>
      </c>
      <c r="AW2207" s="68">
        <f>IF(AF2207=0,0,VLOOKUP($H2207,Leistungszahlen!$A$11:$H$158,4,FALSE))</f>
        <v>0</v>
      </c>
      <c r="AX2207" s="68">
        <f>IF(AF2207=0,0,VLOOKUP($H2207,Leistungszahlen!$A$11:$H$158,5,FALSE))</f>
        <v>0</v>
      </c>
      <c r="AY2207" s="68">
        <f>IF(AG2207=0,0,VLOOKUP($H2207,Leistungszahlen!$A$11:$H$158,6,FALSE))</f>
        <v>0</v>
      </c>
      <c r="AZ2207" s="68">
        <f t="shared" si="1007"/>
        <v>0</v>
      </c>
      <c r="BA2207" s="68">
        <f t="shared" si="1008"/>
        <v>0</v>
      </c>
      <c r="BC2207" s="68">
        <f t="shared" si="1024"/>
        <v>0</v>
      </c>
      <c r="BD2207" s="285"/>
    </row>
    <row r="2208" spans="1:56" s="68" customFormat="1">
      <c r="A2208" s="200"/>
      <c r="B2208" s="200"/>
      <c r="C2208" s="200"/>
      <c r="D2208" s="200"/>
      <c r="E2208" s="200"/>
      <c r="F2208" s="200"/>
      <c r="G2208" s="200"/>
      <c r="H2208" s="201"/>
      <c r="I2208" s="202"/>
      <c r="J2208" s="200"/>
      <c r="K2208" s="176"/>
      <c r="L2208" s="176"/>
      <c r="M2208" s="176"/>
      <c r="N2208" s="286"/>
      <c r="O2208" s="286"/>
      <c r="P2208" s="176"/>
      <c r="Q2208" s="203">
        <f t="shared" si="1000"/>
        <v>0</v>
      </c>
      <c r="R2208" s="203">
        <f t="shared" si="1001"/>
        <v>0</v>
      </c>
      <c r="S2208" s="203">
        <f t="shared" si="1002"/>
        <v>0</v>
      </c>
      <c r="T2208" s="203">
        <f t="shared" si="1003"/>
        <v>0</v>
      </c>
      <c r="U2208" s="203">
        <f t="shared" si="1004"/>
        <v>0</v>
      </c>
      <c r="V2208" s="175">
        <f>IF(Q2208&gt;0,VLOOKUP(Q2208,Jahresfaktoren!$A$11:$B$24,2,),0)</f>
        <v>0</v>
      </c>
      <c r="W2208" s="175">
        <f>IF(R2208&gt;0,VLOOKUP(R2208,Jahresfaktoren!$D$11:$E$24,2,),0)</f>
        <v>0</v>
      </c>
      <c r="X2208" s="175">
        <f>IF(S2208&gt;0,VLOOKUP(S2208,Jahresfaktoren!$A$28:$B$29,2,),0)</f>
        <v>0</v>
      </c>
      <c r="Y2208" s="175">
        <f>IF(T2208&gt;0,VLOOKUP(T2208,Jahresfaktoren!$A$28:$B$29,2,),0)</f>
        <v>0</v>
      </c>
      <c r="Z2208" s="175">
        <f>IF(U2208&gt;0,VLOOKUP(U2208,Jahresfaktoren!$A$32:$B$33,2,),)</f>
        <v>0</v>
      </c>
      <c r="AA2208" s="177" t="str">
        <f t="shared" si="1009"/>
        <v/>
      </c>
      <c r="AB2208" s="177" t="str">
        <f t="shared" si="1010"/>
        <v/>
      </c>
      <c r="AC2208" s="177" t="str">
        <f t="shared" si="1011"/>
        <v/>
      </c>
      <c r="AD2208" s="177" t="str">
        <f t="shared" si="1012"/>
        <v/>
      </c>
      <c r="AE2208" s="177" t="str">
        <f t="shared" si="1013"/>
        <v/>
      </c>
      <c r="AF2208" s="178">
        <f>IF(Q2208&gt;0,VLOOKUP(H2208,Leistungszahlen!$A$11:$C$158,3,),0)</f>
        <v>0</v>
      </c>
      <c r="AG2208" s="178">
        <f>IF(R2208&gt;0,VLOOKUP(H2208,Leistungszahlen!$A$11:$F$158,6,),IF(T2208&gt;0,VLOOKUP(H2208,Leistungszahlen!$A$11:$F$158,6,),0))</f>
        <v>0</v>
      </c>
      <c r="AH2208" s="179">
        <f t="shared" si="1014"/>
        <v>0</v>
      </c>
      <c r="AI2208" s="179">
        <f t="shared" si="1015"/>
        <v>0</v>
      </c>
      <c r="AJ2208" s="179">
        <f t="shared" si="1016"/>
        <v>0</v>
      </c>
      <c r="AK2208" s="179">
        <f t="shared" si="1017"/>
        <v>0</v>
      </c>
      <c r="AL2208" s="179">
        <f t="shared" si="1018"/>
        <v>0</v>
      </c>
      <c r="AM2208" s="180" t="str">
        <f>IF(L2208=1,Stundensätze!$D$13,IF(L2208=2,Stundensätze!$D$17,IF(L2208=4,Stundensätze!$D$21,"")))</f>
        <v/>
      </c>
      <c r="AN2208" s="180" t="str">
        <f>IF(L2208=1,Stundensätze!$D$15,IF(L2208=2,Stundensätze!$D$19,IF(L2208=4,Stundensätze!$D$23,"")))</f>
        <v/>
      </c>
      <c r="AO2208" s="180">
        <f t="shared" si="1019"/>
        <v>0</v>
      </c>
      <c r="AP2208" s="180">
        <f t="shared" si="1020"/>
        <v>0</v>
      </c>
      <c r="AQ2208" s="192" t="str">
        <f t="shared" si="1021"/>
        <v/>
      </c>
      <c r="AR2208" s="192" t="str">
        <f t="shared" si="1022"/>
        <v/>
      </c>
      <c r="AS2208" s="193">
        <f t="shared" si="1023"/>
        <v>0</v>
      </c>
      <c r="AT2208" s="258">
        <f>IF(K2208=0,0,VLOOKUP(K2208,Kostenstellen!A:B,2,FALSE))</f>
        <v>0</v>
      </c>
      <c r="AU2208" s="68" t="str">
        <f t="shared" si="1005"/>
        <v/>
      </c>
      <c r="AV2208" s="68" t="str">
        <f t="shared" si="1006"/>
        <v/>
      </c>
      <c r="AW2208" s="68">
        <f>IF(AF2208=0,0,VLOOKUP($H2208,Leistungszahlen!$A$11:$H$158,4,FALSE))</f>
        <v>0</v>
      </c>
      <c r="AX2208" s="68">
        <f>IF(AF2208=0,0,VLOOKUP($H2208,Leistungszahlen!$A$11:$H$158,5,FALSE))</f>
        <v>0</v>
      </c>
      <c r="AY2208" s="68">
        <f>IF(AG2208=0,0,VLOOKUP($H2208,Leistungszahlen!$A$11:$H$158,6,FALSE))</f>
        <v>0</v>
      </c>
      <c r="AZ2208" s="68">
        <f t="shared" si="1007"/>
        <v>0</v>
      </c>
      <c r="BA2208" s="68">
        <f t="shared" si="1008"/>
        <v>0</v>
      </c>
      <c r="BC2208" s="68">
        <f t="shared" si="1024"/>
        <v>0</v>
      </c>
      <c r="BD2208" s="285"/>
    </row>
    <row r="2209" spans="1:56" s="68" customFormat="1">
      <c r="A2209" s="200"/>
      <c r="B2209" s="200"/>
      <c r="C2209" s="200"/>
      <c r="D2209" s="200"/>
      <c r="E2209" s="200"/>
      <c r="F2209" s="200"/>
      <c r="G2209" s="200"/>
      <c r="H2209" s="201"/>
      <c r="I2209" s="202"/>
      <c r="J2209" s="200"/>
      <c r="K2209" s="176"/>
      <c r="L2209" s="176"/>
      <c r="M2209" s="176"/>
      <c r="N2209" s="286"/>
      <c r="O2209" s="286"/>
      <c r="P2209" s="176"/>
      <c r="Q2209" s="203">
        <f t="shared" si="1000"/>
        <v>0</v>
      </c>
      <c r="R2209" s="203">
        <f t="shared" si="1001"/>
        <v>0</v>
      </c>
      <c r="S2209" s="203">
        <f t="shared" si="1002"/>
        <v>0</v>
      </c>
      <c r="T2209" s="203">
        <f t="shared" si="1003"/>
        <v>0</v>
      </c>
      <c r="U2209" s="203">
        <f t="shared" si="1004"/>
        <v>0</v>
      </c>
      <c r="V2209" s="175">
        <f>IF(Q2209&gt;0,VLOOKUP(Q2209,Jahresfaktoren!$A$11:$B$24,2,),0)</f>
        <v>0</v>
      </c>
      <c r="W2209" s="175">
        <f>IF(R2209&gt;0,VLOOKUP(R2209,Jahresfaktoren!$D$11:$E$24,2,),0)</f>
        <v>0</v>
      </c>
      <c r="X2209" s="175">
        <f>IF(S2209&gt;0,VLOOKUP(S2209,Jahresfaktoren!$A$28:$B$29,2,),0)</f>
        <v>0</v>
      </c>
      <c r="Y2209" s="175">
        <f>IF(T2209&gt;0,VLOOKUP(T2209,Jahresfaktoren!$A$28:$B$29,2,),0)</f>
        <v>0</v>
      </c>
      <c r="Z2209" s="175">
        <f>IF(U2209&gt;0,VLOOKUP(U2209,Jahresfaktoren!$A$32:$B$33,2,),)</f>
        <v>0</v>
      </c>
      <c r="AA2209" s="177" t="str">
        <f t="shared" si="1009"/>
        <v/>
      </c>
      <c r="AB2209" s="177" t="str">
        <f t="shared" si="1010"/>
        <v/>
      </c>
      <c r="AC2209" s="177" t="str">
        <f t="shared" si="1011"/>
        <v/>
      </c>
      <c r="AD2209" s="177" t="str">
        <f t="shared" si="1012"/>
        <v/>
      </c>
      <c r="AE2209" s="177" t="str">
        <f t="shared" si="1013"/>
        <v/>
      </c>
      <c r="AF2209" s="178">
        <f>IF(Q2209&gt;0,VLOOKUP(H2209,Leistungszahlen!$A$11:$C$158,3,),0)</f>
        <v>0</v>
      </c>
      <c r="AG2209" s="178">
        <f>IF(R2209&gt;0,VLOOKUP(H2209,Leistungszahlen!$A$11:$F$158,6,),IF(T2209&gt;0,VLOOKUP(H2209,Leistungszahlen!$A$11:$F$158,6,),0))</f>
        <v>0</v>
      </c>
      <c r="AH2209" s="179">
        <f t="shared" si="1014"/>
        <v>0</v>
      </c>
      <c r="AI2209" s="179">
        <f t="shared" si="1015"/>
        <v>0</v>
      </c>
      <c r="AJ2209" s="179">
        <f t="shared" si="1016"/>
        <v>0</v>
      </c>
      <c r="AK2209" s="179">
        <f t="shared" si="1017"/>
        <v>0</v>
      </c>
      <c r="AL2209" s="179">
        <f t="shared" si="1018"/>
        <v>0</v>
      </c>
      <c r="AM2209" s="180" t="str">
        <f>IF(L2209=1,Stundensätze!$D$13,IF(L2209=2,Stundensätze!$D$17,IF(L2209=4,Stundensätze!$D$21,"")))</f>
        <v/>
      </c>
      <c r="AN2209" s="180" t="str">
        <f>IF(L2209=1,Stundensätze!$D$15,IF(L2209=2,Stundensätze!$D$19,IF(L2209=4,Stundensätze!$D$23,"")))</f>
        <v/>
      </c>
      <c r="AO2209" s="180">
        <f t="shared" si="1019"/>
        <v>0</v>
      </c>
      <c r="AP2209" s="180">
        <f t="shared" si="1020"/>
        <v>0</v>
      </c>
      <c r="AQ2209" s="192" t="str">
        <f t="shared" si="1021"/>
        <v/>
      </c>
      <c r="AR2209" s="192" t="str">
        <f t="shared" si="1022"/>
        <v/>
      </c>
      <c r="AS2209" s="193">
        <f t="shared" si="1023"/>
        <v>0</v>
      </c>
      <c r="AT2209" s="258">
        <f>IF(K2209=0,0,VLOOKUP(K2209,Kostenstellen!A:B,2,FALSE))</f>
        <v>0</v>
      </c>
      <c r="AU2209" s="68" t="str">
        <f t="shared" si="1005"/>
        <v/>
      </c>
      <c r="AV2209" s="68" t="str">
        <f t="shared" si="1006"/>
        <v/>
      </c>
      <c r="AW2209" s="68">
        <f>IF(AF2209=0,0,VLOOKUP($H2209,Leistungszahlen!$A$11:$H$158,4,FALSE))</f>
        <v>0</v>
      </c>
      <c r="AX2209" s="68">
        <f>IF(AF2209=0,0,VLOOKUP($H2209,Leistungszahlen!$A$11:$H$158,5,FALSE))</f>
        <v>0</v>
      </c>
      <c r="AY2209" s="68">
        <f>IF(AG2209=0,0,VLOOKUP($H2209,Leistungszahlen!$A$11:$H$158,6,FALSE))</f>
        <v>0</v>
      </c>
      <c r="AZ2209" s="68">
        <f t="shared" si="1007"/>
        <v>0</v>
      </c>
      <c r="BA2209" s="68">
        <f t="shared" si="1008"/>
        <v>0</v>
      </c>
      <c r="BC2209" s="68">
        <f t="shared" si="1024"/>
        <v>0</v>
      </c>
      <c r="BD2209" s="285"/>
    </row>
    <row r="2210" spans="1:56" s="68" customFormat="1">
      <c r="A2210" s="200"/>
      <c r="B2210" s="200"/>
      <c r="C2210" s="200"/>
      <c r="D2210" s="200"/>
      <c r="E2210" s="200"/>
      <c r="F2210" s="200"/>
      <c r="G2210" s="200"/>
      <c r="H2210" s="201"/>
      <c r="I2210" s="202"/>
      <c r="J2210" s="200"/>
      <c r="K2210" s="176"/>
      <c r="L2210" s="176"/>
      <c r="M2210" s="176"/>
      <c r="N2210" s="286"/>
      <c r="O2210" s="286"/>
      <c r="P2210" s="176"/>
      <c r="Q2210" s="203">
        <f t="shared" si="1000"/>
        <v>0</v>
      </c>
      <c r="R2210" s="203">
        <f t="shared" si="1001"/>
        <v>0</v>
      </c>
      <c r="S2210" s="203">
        <f t="shared" si="1002"/>
        <v>0</v>
      </c>
      <c r="T2210" s="203">
        <f t="shared" si="1003"/>
        <v>0</v>
      </c>
      <c r="U2210" s="203">
        <f t="shared" si="1004"/>
        <v>0</v>
      </c>
      <c r="V2210" s="175">
        <f>IF(Q2210&gt;0,VLOOKUP(Q2210,Jahresfaktoren!$A$11:$B$24,2,),0)</f>
        <v>0</v>
      </c>
      <c r="W2210" s="175">
        <f>IF(R2210&gt;0,VLOOKUP(R2210,Jahresfaktoren!$D$11:$E$24,2,),0)</f>
        <v>0</v>
      </c>
      <c r="X2210" s="175">
        <f>IF(S2210&gt;0,VLOOKUP(S2210,Jahresfaktoren!$A$28:$B$29,2,),0)</f>
        <v>0</v>
      </c>
      <c r="Y2210" s="175">
        <f>IF(T2210&gt;0,VLOOKUP(T2210,Jahresfaktoren!$A$28:$B$29,2,),0)</f>
        <v>0</v>
      </c>
      <c r="Z2210" s="175">
        <f>IF(U2210&gt;0,VLOOKUP(U2210,Jahresfaktoren!$A$32:$B$33,2,),)</f>
        <v>0</v>
      </c>
      <c r="AA2210" s="177" t="str">
        <f t="shared" si="1009"/>
        <v/>
      </c>
      <c r="AB2210" s="177" t="str">
        <f t="shared" si="1010"/>
        <v/>
      </c>
      <c r="AC2210" s="177" t="str">
        <f t="shared" si="1011"/>
        <v/>
      </c>
      <c r="AD2210" s="177" t="str">
        <f t="shared" si="1012"/>
        <v/>
      </c>
      <c r="AE2210" s="177" t="str">
        <f t="shared" si="1013"/>
        <v/>
      </c>
      <c r="AF2210" s="178">
        <f>IF(Q2210&gt;0,VLOOKUP(H2210,Leistungszahlen!$A$11:$C$158,3,),0)</f>
        <v>0</v>
      </c>
      <c r="AG2210" s="178">
        <f>IF(R2210&gt;0,VLOOKUP(H2210,Leistungszahlen!$A$11:$F$158,6,),IF(T2210&gt;0,VLOOKUP(H2210,Leistungszahlen!$A$11:$F$158,6,),0))</f>
        <v>0</v>
      </c>
      <c r="AH2210" s="179">
        <f t="shared" si="1014"/>
        <v>0</v>
      </c>
      <c r="AI2210" s="179">
        <f t="shared" si="1015"/>
        <v>0</v>
      </c>
      <c r="AJ2210" s="179">
        <f t="shared" si="1016"/>
        <v>0</v>
      </c>
      <c r="AK2210" s="179">
        <f t="shared" si="1017"/>
        <v>0</v>
      </c>
      <c r="AL2210" s="179">
        <f t="shared" si="1018"/>
        <v>0</v>
      </c>
      <c r="AM2210" s="180" t="str">
        <f>IF(L2210=1,Stundensätze!$D$13,IF(L2210=2,Stundensätze!$D$17,IF(L2210=4,Stundensätze!$D$21,"")))</f>
        <v/>
      </c>
      <c r="AN2210" s="180" t="str">
        <f>IF(L2210=1,Stundensätze!$D$15,IF(L2210=2,Stundensätze!$D$19,IF(L2210=4,Stundensätze!$D$23,"")))</f>
        <v/>
      </c>
      <c r="AO2210" s="180">
        <f t="shared" si="1019"/>
        <v>0</v>
      </c>
      <c r="AP2210" s="180">
        <f t="shared" si="1020"/>
        <v>0</v>
      </c>
      <c r="AQ2210" s="192" t="str">
        <f t="shared" si="1021"/>
        <v/>
      </c>
      <c r="AR2210" s="192" t="str">
        <f t="shared" si="1022"/>
        <v/>
      </c>
      <c r="AS2210" s="193">
        <f t="shared" si="1023"/>
        <v>0</v>
      </c>
      <c r="AT2210" s="258">
        <f>IF(K2210=0,0,VLOOKUP(K2210,Kostenstellen!A:B,2,FALSE))</f>
        <v>0</v>
      </c>
      <c r="AU2210" s="68" t="str">
        <f t="shared" si="1005"/>
        <v/>
      </c>
      <c r="AV2210" s="68" t="str">
        <f t="shared" si="1006"/>
        <v/>
      </c>
      <c r="AW2210" s="68">
        <f>IF(AF2210=0,0,VLOOKUP($H2210,Leistungszahlen!$A$11:$H$158,4,FALSE))</f>
        <v>0</v>
      </c>
      <c r="AX2210" s="68">
        <f>IF(AF2210=0,0,VLOOKUP($H2210,Leistungszahlen!$A$11:$H$158,5,FALSE))</f>
        <v>0</v>
      </c>
      <c r="AY2210" s="68">
        <f>IF(AG2210=0,0,VLOOKUP($H2210,Leistungszahlen!$A$11:$H$158,6,FALSE))</f>
        <v>0</v>
      </c>
      <c r="AZ2210" s="68">
        <f t="shared" si="1007"/>
        <v>0</v>
      </c>
      <c r="BA2210" s="68">
        <f t="shared" si="1008"/>
        <v>0</v>
      </c>
      <c r="BC2210" s="68">
        <f t="shared" si="1024"/>
        <v>0</v>
      </c>
      <c r="BD2210" s="285"/>
    </row>
    <row r="2211" spans="1:56" s="68" customFormat="1">
      <c r="A2211" s="200"/>
      <c r="B2211" s="200"/>
      <c r="C2211" s="200"/>
      <c r="D2211" s="200"/>
      <c r="E2211" s="200"/>
      <c r="F2211" s="200"/>
      <c r="G2211" s="200"/>
      <c r="H2211" s="201"/>
      <c r="I2211" s="202"/>
      <c r="J2211" s="200"/>
      <c r="K2211" s="176"/>
      <c r="L2211" s="176"/>
      <c r="M2211" s="176"/>
      <c r="N2211" s="286"/>
      <c r="O2211" s="286"/>
      <c r="P2211" s="176"/>
      <c r="Q2211" s="203">
        <f t="shared" si="1000"/>
        <v>0</v>
      </c>
      <c r="R2211" s="203">
        <f t="shared" si="1001"/>
        <v>0</v>
      </c>
      <c r="S2211" s="203">
        <f t="shared" si="1002"/>
        <v>0</v>
      </c>
      <c r="T2211" s="203">
        <f t="shared" si="1003"/>
        <v>0</v>
      </c>
      <c r="U2211" s="203">
        <f t="shared" si="1004"/>
        <v>0</v>
      </c>
      <c r="V2211" s="175">
        <f>IF(Q2211&gt;0,VLOOKUP(Q2211,Jahresfaktoren!$A$11:$B$24,2,),0)</f>
        <v>0</v>
      </c>
      <c r="W2211" s="175">
        <f>IF(R2211&gt;0,VLOOKUP(R2211,Jahresfaktoren!$D$11:$E$24,2,),0)</f>
        <v>0</v>
      </c>
      <c r="X2211" s="175">
        <f>IF(S2211&gt;0,VLOOKUP(S2211,Jahresfaktoren!$A$28:$B$29,2,),0)</f>
        <v>0</v>
      </c>
      <c r="Y2211" s="175">
        <f>IF(T2211&gt;0,VLOOKUP(T2211,Jahresfaktoren!$A$28:$B$29,2,),0)</f>
        <v>0</v>
      </c>
      <c r="Z2211" s="175">
        <f>IF(U2211&gt;0,VLOOKUP(U2211,Jahresfaktoren!$A$32:$B$33,2,),)</f>
        <v>0</v>
      </c>
      <c r="AA2211" s="177" t="str">
        <f t="shared" si="1009"/>
        <v/>
      </c>
      <c r="AB2211" s="177" t="str">
        <f t="shared" si="1010"/>
        <v/>
      </c>
      <c r="AC2211" s="177" t="str">
        <f t="shared" si="1011"/>
        <v/>
      </c>
      <c r="AD2211" s="177" t="str">
        <f t="shared" si="1012"/>
        <v/>
      </c>
      <c r="AE2211" s="177" t="str">
        <f t="shared" si="1013"/>
        <v/>
      </c>
      <c r="AF2211" s="178">
        <f>IF(Q2211&gt;0,VLOOKUP(H2211,Leistungszahlen!$A$11:$C$158,3,),0)</f>
        <v>0</v>
      </c>
      <c r="AG2211" s="178">
        <f>IF(R2211&gt;0,VLOOKUP(H2211,Leistungszahlen!$A$11:$F$158,6,),IF(T2211&gt;0,VLOOKUP(H2211,Leistungszahlen!$A$11:$F$158,6,),0))</f>
        <v>0</v>
      </c>
      <c r="AH2211" s="179">
        <f t="shared" si="1014"/>
        <v>0</v>
      </c>
      <c r="AI2211" s="179">
        <f t="shared" si="1015"/>
        <v>0</v>
      </c>
      <c r="AJ2211" s="179">
        <f t="shared" si="1016"/>
        <v>0</v>
      </c>
      <c r="AK2211" s="179">
        <f t="shared" si="1017"/>
        <v>0</v>
      </c>
      <c r="AL2211" s="179">
        <f t="shared" si="1018"/>
        <v>0</v>
      </c>
      <c r="AM2211" s="180" t="str">
        <f>IF(L2211=1,Stundensätze!$D$13,IF(L2211=2,Stundensätze!$D$17,IF(L2211=4,Stundensätze!$D$21,"")))</f>
        <v/>
      </c>
      <c r="AN2211" s="180" t="str">
        <f>IF(L2211=1,Stundensätze!$D$15,IF(L2211=2,Stundensätze!$D$19,IF(L2211=4,Stundensätze!$D$23,"")))</f>
        <v/>
      </c>
      <c r="AO2211" s="180">
        <f t="shared" si="1019"/>
        <v>0</v>
      </c>
      <c r="AP2211" s="180">
        <f t="shared" si="1020"/>
        <v>0</v>
      </c>
      <c r="AQ2211" s="192" t="str">
        <f t="shared" si="1021"/>
        <v/>
      </c>
      <c r="AR2211" s="192" t="str">
        <f t="shared" si="1022"/>
        <v/>
      </c>
      <c r="AS2211" s="193">
        <f t="shared" si="1023"/>
        <v>0</v>
      </c>
      <c r="AT2211" s="258">
        <f>IF(K2211=0,0,VLOOKUP(K2211,Kostenstellen!A:B,2,FALSE))</f>
        <v>0</v>
      </c>
      <c r="AU2211" s="68" t="str">
        <f t="shared" si="1005"/>
        <v/>
      </c>
      <c r="AV2211" s="68" t="str">
        <f t="shared" si="1006"/>
        <v/>
      </c>
      <c r="AW2211" s="68">
        <f>IF(AF2211=0,0,VLOOKUP($H2211,Leistungszahlen!$A$11:$H$158,4,FALSE))</f>
        <v>0</v>
      </c>
      <c r="AX2211" s="68">
        <f>IF(AF2211=0,0,VLOOKUP($H2211,Leistungszahlen!$A$11:$H$158,5,FALSE))</f>
        <v>0</v>
      </c>
      <c r="AY2211" s="68">
        <f>IF(AG2211=0,0,VLOOKUP($H2211,Leistungszahlen!$A$11:$H$158,6,FALSE))</f>
        <v>0</v>
      </c>
      <c r="AZ2211" s="68">
        <f t="shared" si="1007"/>
        <v>0</v>
      </c>
      <c r="BA2211" s="68">
        <f t="shared" si="1008"/>
        <v>0</v>
      </c>
      <c r="BC2211" s="68">
        <f t="shared" si="1024"/>
        <v>0</v>
      </c>
      <c r="BD2211" s="285"/>
    </row>
    <row r="2212" spans="1:56" s="68" customFormat="1">
      <c r="A2212" s="200"/>
      <c r="B2212" s="200"/>
      <c r="C2212" s="200"/>
      <c r="D2212" s="200"/>
      <c r="E2212" s="200"/>
      <c r="F2212" s="200"/>
      <c r="G2212" s="200"/>
      <c r="H2212" s="201"/>
      <c r="I2212" s="202"/>
      <c r="J2212" s="200"/>
      <c r="K2212" s="176"/>
      <c r="L2212" s="176"/>
      <c r="M2212" s="176"/>
      <c r="N2212" s="286"/>
      <c r="O2212" s="286"/>
      <c r="P2212" s="176"/>
      <c r="Q2212" s="203">
        <f t="shared" si="1000"/>
        <v>0</v>
      </c>
      <c r="R2212" s="203">
        <f t="shared" si="1001"/>
        <v>0</v>
      </c>
      <c r="S2212" s="203">
        <f t="shared" si="1002"/>
        <v>0</v>
      </c>
      <c r="T2212" s="203">
        <f t="shared" si="1003"/>
        <v>0</v>
      </c>
      <c r="U2212" s="203">
        <f t="shared" si="1004"/>
        <v>0</v>
      </c>
      <c r="V2212" s="175">
        <f>IF(Q2212&gt;0,VLOOKUP(Q2212,Jahresfaktoren!$A$11:$B$24,2,),0)</f>
        <v>0</v>
      </c>
      <c r="W2212" s="175">
        <f>IF(R2212&gt;0,VLOOKUP(R2212,Jahresfaktoren!$D$11:$E$24,2,),0)</f>
        <v>0</v>
      </c>
      <c r="X2212" s="175">
        <f>IF(S2212&gt;0,VLOOKUP(S2212,Jahresfaktoren!$A$28:$B$29,2,),0)</f>
        <v>0</v>
      </c>
      <c r="Y2212" s="175">
        <f>IF(T2212&gt;0,VLOOKUP(T2212,Jahresfaktoren!$A$28:$B$29,2,),0)</f>
        <v>0</v>
      </c>
      <c r="Z2212" s="175">
        <f>IF(U2212&gt;0,VLOOKUP(U2212,Jahresfaktoren!$A$32:$B$33,2,),)</f>
        <v>0</v>
      </c>
      <c r="AA2212" s="177" t="str">
        <f t="shared" si="1009"/>
        <v/>
      </c>
      <c r="AB2212" s="177" t="str">
        <f t="shared" si="1010"/>
        <v/>
      </c>
      <c r="AC2212" s="177" t="str">
        <f t="shared" si="1011"/>
        <v/>
      </c>
      <c r="AD2212" s="177" t="str">
        <f t="shared" si="1012"/>
        <v/>
      </c>
      <c r="AE2212" s="177" t="str">
        <f t="shared" si="1013"/>
        <v/>
      </c>
      <c r="AF2212" s="178">
        <f>IF(Q2212&gt;0,VLOOKUP(H2212,Leistungszahlen!$A$11:$C$158,3,),0)</f>
        <v>0</v>
      </c>
      <c r="AG2212" s="178">
        <f>IF(R2212&gt;0,VLOOKUP(H2212,Leistungszahlen!$A$11:$F$158,6,),IF(T2212&gt;0,VLOOKUP(H2212,Leistungszahlen!$A$11:$F$158,6,),0))</f>
        <v>0</v>
      </c>
      <c r="AH2212" s="179">
        <f t="shared" si="1014"/>
        <v>0</v>
      </c>
      <c r="AI2212" s="179">
        <f t="shared" si="1015"/>
        <v>0</v>
      </c>
      <c r="AJ2212" s="179">
        <f t="shared" si="1016"/>
        <v>0</v>
      </c>
      <c r="AK2212" s="179">
        <f t="shared" si="1017"/>
        <v>0</v>
      </c>
      <c r="AL2212" s="179">
        <f t="shared" si="1018"/>
        <v>0</v>
      </c>
      <c r="AM2212" s="180" t="str">
        <f>IF(L2212=1,Stundensätze!$D$13,IF(L2212=2,Stundensätze!$D$17,IF(L2212=4,Stundensätze!$D$21,"")))</f>
        <v/>
      </c>
      <c r="AN2212" s="180" t="str">
        <f>IF(L2212=1,Stundensätze!$D$15,IF(L2212=2,Stundensätze!$D$19,IF(L2212=4,Stundensätze!$D$23,"")))</f>
        <v/>
      </c>
      <c r="AO2212" s="180">
        <f t="shared" si="1019"/>
        <v>0</v>
      </c>
      <c r="AP2212" s="180">
        <f t="shared" si="1020"/>
        <v>0</v>
      </c>
      <c r="AQ2212" s="192" t="str">
        <f t="shared" si="1021"/>
        <v/>
      </c>
      <c r="AR2212" s="192" t="str">
        <f t="shared" si="1022"/>
        <v/>
      </c>
      <c r="AS2212" s="193">
        <f t="shared" si="1023"/>
        <v>0</v>
      </c>
      <c r="AT2212" s="258">
        <f>IF(K2212=0,0,VLOOKUP(K2212,Kostenstellen!A:B,2,FALSE))</f>
        <v>0</v>
      </c>
      <c r="AU2212" s="68" t="str">
        <f t="shared" si="1005"/>
        <v/>
      </c>
      <c r="AV2212" s="68" t="str">
        <f t="shared" si="1006"/>
        <v/>
      </c>
      <c r="AW2212" s="68">
        <f>IF(AF2212=0,0,VLOOKUP($H2212,Leistungszahlen!$A$11:$H$158,4,FALSE))</f>
        <v>0</v>
      </c>
      <c r="AX2212" s="68">
        <f>IF(AF2212=0,0,VLOOKUP($H2212,Leistungszahlen!$A$11:$H$158,5,FALSE))</f>
        <v>0</v>
      </c>
      <c r="AY2212" s="68">
        <f>IF(AG2212=0,0,VLOOKUP($H2212,Leistungszahlen!$A$11:$H$158,6,FALSE))</f>
        <v>0</v>
      </c>
      <c r="AZ2212" s="68">
        <f t="shared" si="1007"/>
        <v>0</v>
      </c>
      <c r="BA2212" s="68">
        <f t="shared" si="1008"/>
        <v>0</v>
      </c>
      <c r="BC2212" s="68">
        <f t="shared" si="1024"/>
        <v>0</v>
      </c>
      <c r="BD2212" s="285"/>
    </row>
    <row r="2213" spans="1:56" s="68" customFormat="1">
      <c r="A2213" s="200"/>
      <c r="B2213" s="200"/>
      <c r="C2213" s="200"/>
      <c r="D2213" s="200"/>
      <c r="E2213" s="200"/>
      <c r="F2213" s="200"/>
      <c r="G2213" s="200"/>
      <c r="H2213" s="201"/>
      <c r="I2213" s="202"/>
      <c r="J2213" s="200"/>
      <c r="K2213" s="176"/>
      <c r="L2213" s="176"/>
      <c r="M2213" s="176"/>
      <c r="N2213" s="286"/>
      <c r="O2213" s="286"/>
      <c r="P2213" s="176"/>
      <c r="Q2213" s="203">
        <f t="shared" si="1000"/>
        <v>0</v>
      </c>
      <c r="R2213" s="203">
        <f t="shared" si="1001"/>
        <v>0</v>
      </c>
      <c r="S2213" s="203">
        <f t="shared" si="1002"/>
        <v>0</v>
      </c>
      <c r="T2213" s="203">
        <f t="shared" si="1003"/>
        <v>0</v>
      </c>
      <c r="U2213" s="203">
        <f t="shared" si="1004"/>
        <v>0</v>
      </c>
      <c r="V2213" s="175">
        <f>IF(Q2213&gt;0,VLOOKUP(Q2213,Jahresfaktoren!$A$11:$B$24,2,),0)</f>
        <v>0</v>
      </c>
      <c r="W2213" s="175">
        <f>IF(R2213&gt;0,VLOOKUP(R2213,Jahresfaktoren!$D$11:$E$24,2,),0)</f>
        <v>0</v>
      </c>
      <c r="X2213" s="175">
        <f>IF(S2213&gt;0,VLOOKUP(S2213,Jahresfaktoren!$A$28:$B$29,2,),0)</f>
        <v>0</v>
      </c>
      <c r="Y2213" s="175">
        <f>IF(T2213&gt;0,VLOOKUP(T2213,Jahresfaktoren!$A$28:$B$29,2,),0)</f>
        <v>0</v>
      </c>
      <c r="Z2213" s="175">
        <f>IF(U2213&gt;0,VLOOKUP(U2213,Jahresfaktoren!$A$32:$B$33,2,),)</f>
        <v>0</v>
      </c>
      <c r="AA2213" s="177" t="str">
        <f t="shared" si="1009"/>
        <v/>
      </c>
      <c r="AB2213" s="177" t="str">
        <f t="shared" si="1010"/>
        <v/>
      </c>
      <c r="AC2213" s="177" t="str">
        <f t="shared" si="1011"/>
        <v/>
      </c>
      <c r="AD2213" s="177" t="str">
        <f t="shared" si="1012"/>
        <v/>
      </c>
      <c r="AE2213" s="177" t="str">
        <f t="shared" si="1013"/>
        <v/>
      </c>
      <c r="AF2213" s="178">
        <f>IF(Q2213&gt;0,VLOOKUP(H2213,Leistungszahlen!$A$11:$C$158,3,),0)</f>
        <v>0</v>
      </c>
      <c r="AG2213" s="178">
        <f>IF(R2213&gt;0,VLOOKUP(H2213,Leistungszahlen!$A$11:$F$158,6,),IF(T2213&gt;0,VLOOKUP(H2213,Leistungszahlen!$A$11:$F$158,6,),0))</f>
        <v>0</v>
      </c>
      <c r="AH2213" s="179">
        <f t="shared" si="1014"/>
        <v>0</v>
      </c>
      <c r="AI2213" s="179">
        <f t="shared" si="1015"/>
        <v>0</v>
      </c>
      <c r="AJ2213" s="179">
        <f t="shared" si="1016"/>
        <v>0</v>
      </c>
      <c r="AK2213" s="179">
        <f t="shared" si="1017"/>
        <v>0</v>
      </c>
      <c r="AL2213" s="179">
        <f t="shared" si="1018"/>
        <v>0</v>
      </c>
      <c r="AM2213" s="180" t="str">
        <f>IF(L2213=1,Stundensätze!$D$13,IF(L2213=2,Stundensätze!$D$17,IF(L2213=4,Stundensätze!$D$21,"")))</f>
        <v/>
      </c>
      <c r="AN2213" s="180" t="str">
        <f>IF(L2213=1,Stundensätze!$D$15,IF(L2213=2,Stundensätze!$D$19,IF(L2213=4,Stundensätze!$D$23,"")))</f>
        <v/>
      </c>
      <c r="AO2213" s="180">
        <f t="shared" si="1019"/>
        <v>0</v>
      </c>
      <c r="AP2213" s="180">
        <f t="shared" si="1020"/>
        <v>0</v>
      </c>
      <c r="AQ2213" s="192" t="str">
        <f t="shared" si="1021"/>
        <v/>
      </c>
      <c r="AR2213" s="192" t="str">
        <f t="shared" si="1022"/>
        <v/>
      </c>
      <c r="AS2213" s="193">
        <f t="shared" si="1023"/>
        <v>0</v>
      </c>
      <c r="AT2213" s="258">
        <f>IF(K2213=0,0,VLOOKUP(K2213,Kostenstellen!A:B,2,FALSE))</f>
        <v>0</v>
      </c>
      <c r="AU2213" s="68" t="str">
        <f t="shared" si="1005"/>
        <v/>
      </c>
      <c r="AV2213" s="68" t="str">
        <f t="shared" si="1006"/>
        <v/>
      </c>
      <c r="AW2213" s="68">
        <f>IF(AF2213=0,0,VLOOKUP($H2213,Leistungszahlen!$A$11:$H$158,4,FALSE))</f>
        <v>0</v>
      </c>
      <c r="AX2213" s="68">
        <f>IF(AF2213=0,0,VLOOKUP($H2213,Leistungszahlen!$A$11:$H$158,5,FALSE))</f>
        <v>0</v>
      </c>
      <c r="AY2213" s="68">
        <f>IF(AG2213=0,0,VLOOKUP($H2213,Leistungszahlen!$A$11:$H$158,6,FALSE))</f>
        <v>0</v>
      </c>
      <c r="AZ2213" s="68">
        <f t="shared" si="1007"/>
        <v>0</v>
      </c>
      <c r="BA2213" s="68">
        <f t="shared" si="1008"/>
        <v>0</v>
      </c>
      <c r="BC2213" s="68">
        <f t="shared" si="1024"/>
        <v>0</v>
      </c>
      <c r="BD2213" s="285"/>
    </row>
    <row r="2214" spans="1:56" s="68" customFormat="1">
      <c r="A2214" s="200"/>
      <c r="B2214" s="200"/>
      <c r="C2214" s="200"/>
      <c r="D2214" s="200"/>
      <c r="E2214" s="200"/>
      <c r="F2214" s="200"/>
      <c r="G2214" s="200"/>
      <c r="H2214" s="201"/>
      <c r="I2214" s="202"/>
      <c r="J2214" s="200"/>
      <c r="K2214" s="176"/>
      <c r="L2214" s="176"/>
      <c r="M2214" s="176"/>
      <c r="N2214" s="286"/>
      <c r="O2214" s="286"/>
      <c r="P2214" s="176"/>
      <c r="Q2214" s="203">
        <f t="shared" si="1000"/>
        <v>0</v>
      </c>
      <c r="R2214" s="203">
        <f t="shared" si="1001"/>
        <v>0</v>
      </c>
      <c r="S2214" s="203">
        <f t="shared" si="1002"/>
        <v>0</v>
      </c>
      <c r="T2214" s="203">
        <f t="shared" si="1003"/>
        <v>0</v>
      </c>
      <c r="U2214" s="203">
        <f t="shared" si="1004"/>
        <v>0</v>
      </c>
      <c r="V2214" s="175">
        <f>IF(Q2214&gt;0,VLOOKUP(Q2214,Jahresfaktoren!$A$11:$B$24,2,),0)</f>
        <v>0</v>
      </c>
      <c r="W2214" s="175">
        <f>IF(R2214&gt;0,VLOOKUP(R2214,Jahresfaktoren!$D$11:$E$24,2,),0)</f>
        <v>0</v>
      </c>
      <c r="X2214" s="175">
        <f>IF(S2214&gt;0,VLOOKUP(S2214,Jahresfaktoren!$A$28:$B$29,2,),0)</f>
        <v>0</v>
      </c>
      <c r="Y2214" s="175">
        <f>IF(T2214&gt;0,VLOOKUP(T2214,Jahresfaktoren!$A$28:$B$29,2,),0)</f>
        <v>0</v>
      </c>
      <c r="Z2214" s="175">
        <f>IF(U2214&gt;0,VLOOKUP(U2214,Jahresfaktoren!$A$32:$B$33,2,),)</f>
        <v>0</v>
      </c>
      <c r="AA2214" s="177" t="str">
        <f t="shared" si="1009"/>
        <v/>
      </c>
      <c r="AB2214" s="177" t="str">
        <f t="shared" si="1010"/>
        <v/>
      </c>
      <c r="AC2214" s="177" t="str">
        <f t="shared" si="1011"/>
        <v/>
      </c>
      <c r="AD2214" s="177" t="str">
        <f t="shared" si="1012"/>
        <v/>
      </c>
      <c r="AE2214" s="177" t="str">
        <f t="shared" si="1013"/>
        <v/>
      </c>
      <c r="AF2214" s="178">
        <f>IF(Q2214&gt;0,VLOOKUP(H2214,Leistungszahlen!$A$11:$C$158,3,),0)</f>
        <v>0</v>
      </c>
      <c r="AG2214" s="178">
        <f>IF(R2214&gt;0,VLOOKUP(H2214,Leistungszahlen!$A$11:$F$158,6,),IF(T2214&gt;0,VLOOKUP(H2214,Leistungszahlen!$A$11:$F$158,6,),0))</f>
        <v>0</v>
      </c>
      <c r="AH2214" s="179">
        <f t="shared" si="1014"/>
        <v>0</v>
      </c>
      <c r="AI2214" s="179">
        <f t="shared" si="1015"/>
        <v>0</v>
      </c>
      <c r="AJ2214" s="179">
        <f t="shared" si="1016"/>
        <v>0</v>
      </c>
      <c r="AK2214" s="179">
        <f t="shared" si="1017"/>
        <v>0</v>
      </c>
      <c r="AL2214" s="179">
        <f t="shared" si="1018"/>
        <v>0</v>
      </c>
      <c r="AM2214" s="180" t="str">
        <f>IF(L2214=1,Stundensätze!$D$13,IF(L2214=2,Stundensätze!$D$17,IF(L2214=4,Stundensätze!$D$21,"")))</f>
        <v/>
      </c>
      <c r="AN2214" s="180" t="str">
        <f>IF(L2214=1,Stundensätze!$D$15,IF(L2214=2,Stundensätze!$D$19,IF(L2214=4,Stundensätze!$D$23,"")))</f>
        <v/>
      </c>
      <c r="AO2214" s="180">
        <f t="shared" si="1019"/>
        <v>0</v>
      </c>
      <c r="AP2214" s="180">
        <f t="shared" si="1020"/>
        <v>0</v>
      </c>
      <c r="AQ2214" s="192" t="str">
        <f t="shared" si="1021"/>
        <v/>
      </c>
      <c r="AR2214" s="192" t="str">
        <f t="shared" si="1022"/>
        <v/>
      </c>
      <c r="AS2214" s="193">
        <f t="shared" si="1023"/>
        <v>0</v>
      </c>
      <c r="AT2214" s="258">
        <f>IF(K2214=0,0,VLOOKUP(K2214,Kostenstellen!A:B,2,FALSE))</f>
        <v>0</v>
      </c>
      <c r="AU2214" s="68" t="str">
        <f t="shared" si="1005"/>
        <v/>
      </c>
      <c r="AV2214" s="68" t="str">
        <f t="shared" si="1006"/>
        <v/>
      </c>
      <c r="AW2214" s="68">
        <f>IF(AF2214=0,0,VLOOKUP($H2214,Leistungszahlen!$A$11:$H$158,4,FALSE))</f>
        <v>0</v>
      </c>
      <c r="AX2214" s="68">
        <f>IF(AF2214=0,0,VLOOKUP($H2214,Leistungszahlen!$A$11:$H$158,5,FALSE))</f>
        <v>0</v>
      </c>
      <c r="AY2214" s="68">
        <f>IF(AG2214=0,0,VLOOKUP($H2214,Leistungszahlen!$A$11:$H$158,6,FALSE))</f>
        <v>0</v>
      </c>
      <c r="AZ2214" s="68">
        <f t="shared" si="1007"/>
        <v>0</v>
      </c>
      <c r="BA2214" s="68">
        <f t="shared" si="1008"/>
        <v>0</v>
      </c>
      <c r="BC2214" s="68">
        <f t="shared" si="1024"/>
        <v>0</v>
      </c>
      <c r="BD2214" s="285"/>
    </row>
    <row r="2215" spans="1:56" s="68" customFormat="1">
      <c r="A2215" s="200"/>
      <c r="B2215" s="200"/>
      <c r="C2215" s="200"/>
      <c r="D2215" s="200"/>
      <c r="E2215" s="200"/>
      <c r="F2215" s="200"/>
      <c r="G2215" s="200"/>
      <c r="H2215" s="201"/>
      <c r="I2215" s="202"/>
      <c r="J2215" s="200"/>
      <c r="K2215" s="176"/>
      <c r="L2215" s="176"/>
      <c r="M2215" s="176"/>
      <c r="N2215" s="286"/>
      <c r="O2215" s="286"/>
      <c r="P2215" s="176"/>
      <c r="Q2215" s="203">
        <f t="shared" si="1000"/>
        <v>0</v>
      </c>
      <c r="R2215" s="203">
        <f t="shared" si="1001"/>
        <v>0</v>
      </c>
      <c r="S2215" s="203">
        <f t="shared" si="1002"/>
        <v>0</v>
      </c>
      <c r="T2215" s="203">
        <f t="shared" si="1003"/>
        <v>0</v>
      </c>
      <c r="U2215" s="203">
        <f t="shared" si="1004"/>
        <v>0</v>
      </c>
      <c r="V2215" s="175">
        <f>IF(Q2215&gt;0,VLOOKUP(Q2215,Jahresfaktoren!$A$11:$B$24,2,),0)</f>
        <v>0</v>
      </c>
      <c r="W2215" s="175">
        <f>IF(R2215&gt;0,VLOOKUP(R2215,Jahresfaktoren!$D$11:$E$24,2,),0)</f>
        <v>0</v>
      </c>
      <c r="X2215" s="175">
        <f>IF(S2215&gt;0,VLOOKUP(S2215,Jahresfaktoren!$A$28:$B$29,2,),0)</f>
        <v>0</v>
      </c>
      <c r="Y2215" s="175">
        <f>IF(T2215&gt;0,VLOOKUP(T2215,Jahresfaktoren!$A$28:$B$29,2,),0)</f>
        <v>0</v>
      </c>
      <c r="Z2215" s="175">
        <f>IF(U2215&gt;0,VLOOKUP(U2215,Jahresfaktoren!$A$32:$B$33,2,),)</f>
        <v>0</v>
      </c>
      <c r="AA2215" s="177" t="str">
        <f t="shared" si="1009"/>
        <v/>
      </c>
      <c r="AB2215" s="177" t="str">
        <f t="shared" si="1010"/>
        <v/>
      </c>
      <c r="AC2215" s="177" t="str">
        <f t="shared" si="1011"/>
        <v/>
      </c>
      <c r="AD2215" s="177" t="str">
        <f t="shared" si="1012"/>
        <v/>
      </c>
      <c r="AE2215" s="177" t="str">
        <f t="shared" si="1013"/>
        <v/>
      </c>
      <c r="AF2215" s="178">
        <f>IF(Q2215&gt;0,VLOOKUP(H2215,Leistungszahlen!$A$11:$C$158,3,),0)</f>
        <v>0</v>
      </c>
      <c r="AG2215" s="178">
        <f>IF(R2215&gt;0,VLOOKUP(H2215,Leistungszahlen!$A$11:$F$158,6,),IF(T2215&gt;0,VLOOKUP(H2215,Leistungszahlen!$A$11:$F$158,6,),0))</f>
        <v>0</v>
      </c>
      <c r="AH2215" s="179">
        <f t="shared" si="1014"/>
        <v>0</v>
      </c>
      <c r="AI2215" s="179">
        <f t="shared" si="1015"/>
        <v>0</v>
      </c>
      <c r="AJ2215" s="179">
        <f t="shared" si="1016"/>
        <v>0</v>
      </c>
      <c r="AK2215" s="179">
        <f t="shared" si="1017"/>
        <v>0</v>
      </c>
      <c r="AL2215" s="179">
        <f t="shared" si="1018"/>
        <v>0</v>
      </c>
      <c r="AM2215" s="180" t="str">
        <f>IF(L2215=1,Stundensätze!$D$13,IF(L2215=2,Stundensätze!$D$17,IF(L2215=4,Stundensätze!$D$21,"")))</f>
        <v/>
      </c>
      <c r="AN2215" s="180" t="str">
        <f>IF(L2215=1,Stundensätze!$D$15,IF(L2215=2,Stundensätze!$D$19,IF(L2215=4,Stundensätze!$D$23,"")))</f>
        <v/>
      </c>
      <c r="AO2215" s="180">
        <f t="shared" si="1019"/>
        <v>0</v>
      </c>
      <c r="AP2215" s="180">
        <f t="shared" si="1020"/>
        <v>0</v>
      </c>
      <c r="AQ2215" s="192" t="str">
        <f t="shared" si="1021"/>
        <v/>
      </c>
      <c r="AR2215" s="192" t="str">
        <f t="shared" si="1022"/>
        <v/>
      </c>
      <c r="AS2215" s="193">
        <f t="shared" si="1023"/>
        <v>0</v>
      </c>
      <c r="AT2215" s="258">
        <f>IF(K2215=0,0,VLOOKUP(K2215,Kostenstellen!A:B,2,FALSE))</f>
        <v>0</v>
      </c>
      <c r="AU2215" s="68" t="str">
        <f t="shared" si="1005"/>
        <v/>
      </c>
      <c r="AV2215" s="68" t="str">
        <f t="shared" si="1006"/>
        <v/>
      </c>
      <c r="AW2215" s="68">
        <f>IF(AF2215=0,0,VLOOKUP($H2215,Leistungszahlen!$A$11:$H$158,4,FALSE))</f>
        <v>0</v>
      </c>
      <c r="AX2215" s="68">
        <f>IF(AF2215=0,0,VLOOKUP($H2215,Leistungszahlen!$A$11:$H$158,5,FALSE))</f>
        <v>0</v>
      </c>
      <c r="AY2215" s="68">
        <f>IF(AG2215=0,0,VLOOKUP($H2215,Leistungszahlen!$A$11:$H$158,6,FALSE))</f>
        <v>0</v>
      </c>
      <c r="AZ2215" s="68">
        <f t="shared" si="1007"/>
        <v>0</v>
      </c>
      <c r="BA2215" s="68">
        <f t="shared" si="1008"/>
        <v>0</v>
      </c>
      <c r="BC2215" s="68">
        <f t="shared" si="1024"/>
        <v>0</v>
      </c>
      <c r="BD2215" s="285"/>
    </row>
    <row r="2216" spans="1:56" s="68" customFormat="1">
      <c r="A2216" s="200"/>
      <c r="B2216" s="200"/>
      <c r="C2216" s="200"/>
      <c r="D2216" s="200"/>
      <c r="E2216" s="200"/>
      <c r="F2216" s="200"/>
      <c r="G2216" s="200"/>
      <c r="H2216" s="201"/>
      <c r="I2216" s="202"/>
      <c r="J2216" s="200"/>
      <c r="K2216" s="176"/>
      <c r="L2216" s="176"/>
      <c r="M2216" s="176"/>
      <c r="N2216" s="286"/>
      <c r="O2216" s="286"/>
      <c r="P2216" s="176"/>
      <c r="Q2216" s="203">
        <f t="shared" si="1000"/>
        <v>0</v>
      </c>
      <c r="R2216" s="203">
        <f t="shared" si="1001"/>
        <v>0</v>
      </c>
      <c r="S2216" s="203">
        <f t="shared" si="1002"/>
        <v>0</v>
      </c>
      <c r="T2216" s="203">
        <f t="shared" si="1003"/>
        <v>0</v>
      </c>
      <c r="U2216" s="203">
        <f t="shared" si="1004"/>
        <v>0</v>
      </c>
      <c r="V2216" s="175">
        <f>IF(Q2216&gt;0,VLOOKUP(Q2216,Jahresfaktoren!$A$11:$B$24,2,),0)</f>
        <v>0</v>
      </c>
      <c r="W2216" s="175">
        <f>IF(R2216&gt;0,VLOOKUP(R2216,Jahresfaktoren!$D$11:$E$24,2,),0)</f>
        <v>0</v>
      </c>
      <c r="X2216" s="175">
        <f>IF(S2216&gt;0,VLOOKUP(S2216,Jahresfaktoren!$A$28:$B$29,2,),0)</f>
        <v>0</v>
      </c>
      <c r="Y2216" s="175">
        <f>IF(T2216&gt;0,VLOOKUP(T2216,Jahresfaktoren!$A$28:$B$29,2,),0)</f>
        <v>0</v>
      </c>
      <c r="Z2216" s="175">
        <f>IF(U2216&gt;0,VLOOKUP(U2216,Jahresfaktoren!$A$32:$B$33,2,),)</f>
        <v>0</v>
      </c>
      <c r="AA2216" s="177" t="str">
        <f t="shared" si="1009"/>
        <v/>
      </c>
      <c r="AB2216" s="177" t="str">
        <f t="shared" si="1010"/>
        <v/>
      </c>
      <c r="AC2216" s="177" t="str">
        <f t="shared" si="1011"/>
        <v/>
      </c>
      <c r="AD2216" s="177" t="str">
        <f t="shared" si="1012"/>
        <v/>
      </c>
      <c r="AE2216" s="177" t="str">
        <f t="shared" si="1013"/>
        <v/>
      </c>
      <c r="AF2216" s="178">
        <f>IF(Q2216&gt;0,VLOOKUP(H2216,Leistungszahlen!$A$11:$C$158,3,),0)</f>
        <v>0</v>
      </c>
      <c r="AG2216" s="178">
        <f>IF(R2216&gt;0,VLOOKUP(H2216,Leistungszahlen!$A$11:$F$158,6,),IF(T2216&gt;0,VLOOKUP(H2216,Leistungszahlen!$A$11:$F$158,6,),0))</f>
        <v>0</v>
      </c>
      <c r="AH2216" s="179">
        <f t="shared" si="1014"/>
        <v>0</v>
      </c>
      <c r="AI2216" s="179">
        <f t="shared" si="1015"/>
        <v>0</v>
      </c>
      <c r="AJ2216" s="179">
        <f t="shared" si="1016"/>
        <v>0</v>
      </c>
      <c r="AK2216" s="179">
        <f t="shared" si="1017"/>
        <v>0</v>
      </c>
      <c r="AL2216" s="179">
        <f t="shared" si="1018"/>
        <v>0</v>
      </c>
      <c r="AM2216" s="180" t="str">
        <f>IF(L2216=1,Stundensätze!$D$13,IF(L2216=2,Stundensätze!$D$17,IF(L2216=4,Stundensätze!$D$21,"")))</f>
        <v/>
      </c>
      <c r="AN2216" s="180" t="str">
        <f>IF(L2216=1,Stundensätze!$D$15,IF(L2216=2,Stundensätze!$D$19,IF(L2216=4,Stundensätze!$D$23,"")))</f>
        <v/>
      </c>
      <c r="AO2216" s="180">
        <f t="shared" si="1019"/>
        <v>0</v>
      </c>
      <c r="AP2216" s="180">
        <f t="shared" si="1020"/>
        <v>0</v>
      </c>
      <c r="AQ2216" s="192" t="str">
        <f t="shared" si="1021"/>
        <v/>
      </c>
      <c r="AR2216" s="192" t="str">
        <f t="shared" si="1022"/>
        <v/>
      </c>
      <c r="AS2216" s="193">
        <f t="shared" si="1023"/>
        <v>0</v>
      </c>
      <c r="AT2216" s="258">
        <f>IF(K2216=0,0,VLOOKUP(K2216,Kostenstellen!A:B,2,FALSE))</f>
        <v>0</v>
      </c>
      <c r="AU2216" s="68" t="str">
        <f t="shared" si="1005"/>
        <v/>
      </c>
      <c r="AV2216" s="68" t="str">
        <f t="shared" si="1006"/>
        <v/>
      </c>
      <c r="AW2216" s="68">
        <f>IF(AF2216=0,0,VLOOKUP($H2216,Leistungszahlen!$A$11:$H$158,4,FALSE))</f>
        <v>0</v>
      </c>
      <c r="AX2216" s="68">
        <f>IF(AF2216=0,0,VLOOKUP($H2216,Leistungszahlen!$A$11:$H$158,5,FALSE))</f>
        <v>0</v>
      </c>
      <c r="AY2216" s="68">
        <f>IF(AG2216=0,0,VLOOKUP($H2216,Leistungszahlen!$A$11:$H$158,6,FALSE))</f>
        <v>0</v>
      </c>
      <c r="AZ2216" s="68">
        <f t="shared" si="1007"/>
        <v>0</v>
      </c>
      <c r="BA2216" s="68">
        <f t="shared" si="1008"/>
        <v>0</v>
      </c>
      <c r="BC2216" s="68">
        <f t="shared" si="1024"/>
        <v>0</v>
      </c>
      <c r="BD2216" s="285"/>
    </row>
    <row r="2217" spans="1:56" s="68" customFormat="1">
      <c r="A2217" s="200"/>
      <c r="B2217" s="200"/>
      <c r="C2217" s="200"/>
      <c r="D2217" s="200"/>
      <c r="E2217" s="200"/>
      <c r="F2217" s="200"/>
      <c r="G2217" s="200"/>
      <c r="H2217" s="201"/>
      <c r="I2217" s="202"/>
      <c r="J2217" s="200"/>
      <c r="K2217" s="176"/>
      <c r="L2217" s="176"/>
      <c r="M2217" s="176"/>
      <c r="N2217" s="286"/>
      <c r="O2217" s="286"/>
      <c r="P2217" s="176"/>
      <c r="Q2217" s="203">
        <f t="shared" si="1000"/>
        <v>0</v>
      </c>
      <c r="R2217" s="203">
        <f t="shared" si="1001"/>
        <v>0</v>
      </c>
      <c r="S2217" s="203">
        <f t="shared" si="1002"/>
        <v>0</v>
      </c>
      <c r="T2217" s="203">
        <f t="shared" si="1003"/>
        <v>0</v>
      </c>
      <c r="U2217" s="203">
        <f t="shared" si="1004"/>
        <v>0</v>
      </c>
      <c r="V2217" s="175">
        <f>IF(Q2217&gt;0,VLOOKUP(Q2217,Jahresfaktoren!$A$11:$B$24,2,),0)</f>
        <v>0</v>
      </c>
      <c r="W2217" s="175">
        <f>IF(R2217&gt;0,VLOOKUP(R2217,Jahresfaktoren!$D$11:$E$24,2,),0)</f>
        <v>0</v>
      </c>
      <c r="X2217" s="175">
        <f>IF(S2217&gt;0,VLOOKUP(S2217,Jahresfaktoren!$A$28:$B$29,2,),0)</f>
        <v>0</v>
      </c>
      <c r="Y2217" s="175">
        <f>IF(T2217&gt;0,VLOOKUP(T2217,Jahresfaktoren!$A$28:$B$29,2,),0)</f>
        <v>0</v>
      </c>
      <c r="Z2217" s="175">
        <f>IF(U2217&gt;0,VLOOKUP(U2217,Jahresfaktoren!$A$32:$B$33,2,),)</f>
        <v>0</v>
      </c>
      <c r="AA2217" s="177" t="str">
        <f t="shared" si="1009"/>
        <v/>
      </c>
      <c r="AB2217" s="177" t="str">
        <f t="shared" si="1010"/>
        <v/>
      </c>
      <c r="AC2217" s="177" t="str">
        <f t="shared" si="1011"/>
        <v/>
      </c>
      <c r="AD2217" s="177" t="str">
        <f t="shared" si="1012"/>
        <v/>
      </c>
      <c r="AE2217" s="177" t="str">
        <f t="shared" si="1013"/>
        <v/>
      </c>
      <c r="AF2217" s="178">
        <f>IF(Q2217&gt;0,VLOOKUP(H2217,Leistungszahlen!$A$11:$C$158,3,),0)</f>
        <v>0</v>
      </c>
      <c r="AG2217" s="178">
        <f>IF(R2217&gt;0,VLOOKUP(H2217,Leistungszahlen!$A$11:$F$158,6,),IF(T2217&gt;0,VLOOKUP(H2217,Leistungszahlen!$A$11:$F$158,6,),0))</f>
        <v>0</v>
      </c>
      <c r="AH2217" s="179">
        <f t="shared" si="1014"/>
        <v>0</v>
      </c>
      <c r="AI2217" s="179">
        <f t="shared" si="1015"/>
        <v>0</v>
      </c>
      <c r="AJ2217" s="179">
        <f t="shared" si="1016"/>
        <v>0</v>
      </c>
      <c r="AK2217" s="179">
        <f t="shared" si="1017"/>
        <v>0</v>
      </c>
      <c r="AL2217" s="179">
        <f t="shared" si="1018"/>
        <v>0</v>
      </c>
      <c r="AM2217" s="180" t="str">
        <f>IF(L2217=1,Stundensätze!$D$13,IF(L2217=2,Stundensätze!$D$17,IF(L2217=4,Stundensätze!$D$21,"")))</f>
        <v/>
      </c>
      <c r="AN2217" s="180" t="str">
        <f>IF(L2217=1,Stundensätze!$D$15,IF(L2217=2,Stundensätze!$D$19,IF(L2217=4,Stundensätze!$D$23,"")))</f>
        <v/>
      </c>
      <c r="AO2217" s="180">
        <f t="shared" si="1019"/>
        <v>0</v>
      </c>
      <c r="AP2217" s="180">
        <f t="shared" si="1020"/>
        <v>0</v>
      </c>
      <c r="AQ2217" s="192" t="str">
        <f t="shared" si="1021"/>
        <v/>
      </c>
      <c r="AR2217" s="192" t="str">
        <f t="shared" si="1022"/>
        <v/>
      </c>
      <c r="AS2217" s="193">
        <f t="shared" si="1023"/>
        <v>0</v>
      </c>
      <c r="AT2217" s="258">
        <f>IF(K2217=0,0,VLOOKUP(K2217,Kostenstellen!A:B,2,FALSE))</f>
        <v>0</v>
      </c>
      <c r="AU2217" s="68" t="str">
        <f t="shared" si="1005"/>
        <v/>
      </c>
      <c r="AV2217" s="68" t="str">
        <f t="shared" si="1006"/>
        <v/>
      </c>
      <c r="AW2217" s="68">
        <f>IF(AF2217=0,0,VLOOKUP($H2217,Leistungszahlen!$A$11:$H$158,4,FALSE))</f>
        <v>0</v>
      </c>
      <c r="AX2217" s="68">
        <f>IF(AF2217=0,0,VLOOKUP($H2217,Leistungszahlen!$A$11:$H$158,5,FALSE))</f>
        <v>0</v>
      </c>
      <c r="AY2217" s="68">
        <f>IF(AG2217=0,0,VLOOKUP($H2217,Leistungszahlen!$A$11:$H$158,6,FALSE))</f>
        <v>0</v>
      </c>
      <c r="AZ2217" s="68">
        <f t="shared" si="1007"/>
        <v>0</v>
      </c>
      <c r="BA2217" s="68">
        <f t="shared" si="1008"/>
        <v>0</v>
      </c>
      <c r="BC2217" s="68">
        <f t="shared" si="1024"/>
        <v>0</v>
      </c>
      <c r="BD2217" s="285"/>
    </row>
    <row r="2218" spans="1:56" s="68" customFormat="1">
      <c r="A2218" s="200"/>
      <c r="B2218" s="200"/>
      <c r="C2218" s="200"/>
      <c r="D2218" s="200"/>
      <c r="E2218" s="200"/>
      <c r="F2218" s="200"/>
      <c r="G2218" s="200"/>
      <c r="H2218" s="201"/>
      <c r="I2218" s="202"/>
      <c r="J2218" s="200"/>
      <c r="K2218" s="176"/>
      <c r="L2218" s="176"/>
      <c r="M2218" s="176"/>
      <c r="N2218" s="286"/>
      <c r="O2218" s="286"/>
      <c r="P2218" s="176"/>
      <c r="Q2218" s="203">
        <f t="shared" si="1000"/>
        <v>0</v>
      </c>
      <c r="R2218" s="203">
        <f t="shared" si="1001"/>
        <v>0</v>
      </c>
      <c r="S2218" s="203">
        <f t="shared" si="1002"/>
        <v>0</v>
      </c>
      <c r="T2218" s="203">
        <f t="shared" si="1003"/>
        <v>0</v>
      </c>
      <c r="U2218" s="203">
        <f t="shared" si="1004"/>
        <v>0</v>
      </c>
      <c r="V2218" s="175">
        <f>IF(Q2218&gt;0,VLOOKUP(Q2218,Jahresfaktoren!$A$11:$B$24,2,),0)</f>
        <v>0</v>
      </c>
      <c r="W2218" s="175">
        <f>IF(R2218&gt;0,VLOOKUP(R2218,Jahresfaktoren!$D$11:$E$24,2,),0)</f>
        <v>0</v>
      </c>
      <c r="X2218" s="175">
        <f>IF(S2218&gt;0,VLOOKUP(S2218,Jahresfaktoren!$A$28:$B$29,2,),0)</f>
        <v>0</v>
      </c>
      <c r="Y2218" s="175">
        <f>IF(T2218&gt;0,VLOOKUP(T2218,Jahresfaktoren!$A$28:$B$29,2,),0)</f>
        <v>0</v>
      </c>
      <c r="Z2218" s="175">
        <f>IF(U2218&gt;0,VLOOKUP(U2218,Jahresfaktoren!$A$32:$B$33,2,),)</f>
        <v>0</v>
      </c>
      <c r="AA2218" s="177" t="str">
        <f t="shared" si="1009"/>
        <v/>
      </c>
      <c r="AB2218" s="177" t="str">
        <f t="shared" si="1010"/>
        <v/>
      </c>
      <c r="AC2218" s="177" t="str">
        <f t="shared" si="1011"/>
        <v/>
      </c>
      <c r="AD2218" s="177" t="str">
        <f t="shared" si="1012"/>
        <v/>
      </c>
      <c r="AE2218" s="177" t="str">
        <f t="shared" si="1013"/>
        <v/>
      </c>
      <c r="AF2218" s="178">
        <f>IF(Q2218&gt;0,VLOOKUP(H2218,Leistungszahlen!$A$11:$C$158,3,),0)</f>
        <v>0</v>
      </c>
      <c r="AG2218" s="178">
        <f>IF(R2218&gt;0,VLOOKUP(H2218,Leistungszahlen!$A$11:$F$158,6,),IF(T2218&gt;0,VLOOKUP(H2218,Leistungszahlen!$A$11:$F$158,6,),0))</f>
        <v>0</v>
      </c>
      <c r="AH2218" s="179">
        <f t="shared" si="1014"/>
        <v>0</v>
      </c>
      <c r="AI2218" s="179">
        <f t="shared" si="1015"/>
        <v>0</v>
      </c>
      <c r="AJ2218" s="179">
        <f t="shared" si="1016"/>
        <v>0</v>
      </c>
      <c r="AK2218" s="179">
        <f t="shared" si="1017"/>
        <v>0</v>
      </c>
      <c r="AL2218" s="179">
        <f t="shared" si="1018"/>
        <v>0</v>
      </c>
      <c r="AM2218" s="180" t="str">
        <f>IF(L2218=1,Stundensätze!$D$13,IF(L2218=2,Stundensätze!$D$17,IF(L2218=4,Stundensätze!$D$21,"")))</f>
        <v/>
      </c>
      <c r="AN2218" s="180" t="str">
        <f>IF(L2218=1,Stundensätze!$D$15,IF(L2218=2,Stundensätze!$D$19,IF(L2218=4,Stundensätze!$D$23,"")))</f>
        <v/>
      </c>
      <c r="AO2218" s="180">
        <f t="shared" si="1019"/>
        <v>0</v>
      </c>
      <c r="AP2218" s="180">
        <f t="shared" si="1020"/>
        <v>0</v>
      </c>
      <c r="AQ2218" s="192" t="str">
        <f t="shared" si="1021"/>
        <v/>
      </c>
      <c r="AR2218" s="192" t="str">
        <f t="shared" si="1022"/>
        <v/>
      </c>
      <c r="AS2218" s="193">
        <f t="shared" si="1023"/>
        <v>0</v>
      </c>
      <c r="AT2218" s="258">
        <f>IF(K2218=0,0,VLOOKUP(K2218,Kostenstellen!A:B,2,FALSE))</f>
        <v>0</v>
      </c>
      <c r="AU2218" s="68" t="str">
        <f t="shared" si="1005"/>
        <v/>
      </c>
      <c r="AV2218" s="68" t="str">
        <f t="shared" si="1006"/>
        <v/>
      </c>
      <c r="AW2218" s="68">
        <f>IF(AF2218=0,0,VLOOKUP($H2218,Leistungszahlen!$A$11:$H$158,4,FALSE))</f>
        <v>0</v>
      </c>
      <c r="AX2218" s="68">
        <f>IF(AF2218=0,0,VLOOKUP($H2218,Leistungszahlen!$A$11:$H$158,5,FALSE))</f>
        <v>0</v>
      </c>
      <c r="AY2218" s="68">
        <f>IF(AG2218=0,0,VLOOKUP($H2218,Leistungszahlen!$A$11:$H$158,6,FALSE))</f>
        <v>0</v>
      </c>
      <c r="AZ2218" s="68">
        <f t="shared" si="1007"/>
        <v>0</v>
      </c>
      <c r="BA2218" s="68">
        <f t="shared" si="1008"/>
        <v>0</v>
      </c>
      <c r="BC2218" s="68">
        <f t="shared" si="1024"/>
        <v>0</v>
      </c>
      <c r="BD2218" s="285"/>
    </row>
    <row r="2219" spans="1:56" s="68" customFormat="1">
      <c r="A2219" s="200"/>
      <c r="B2219" s="200"/>
      <c r="C2219" s="200"/>
      <c r="D2219" s="200"/>
      <c r="E2219" s="200"/>
      <c r="F2219" s="200"/>
      <c r="G2219" s="200"/>
      <c r="H2219" s="201"/>
      <c r="I2219" s="202"/>
      <c r="J2219" s="200"/>
      <c r="K2219" s="176"/>
      <c r="L2219" s="176"/>
      <c r="M2219" s="176"/>
      <c r="N2219" s="286"/>
      <c r="O2219" s="286"/>
      <c r="P2219" s="176"/>
      <c r="Q2219" s="203">
        <f t="shared" si="1000"/>
        <v>0</v>
      </c>
      <c r="R2219" s="203">
        <f t="shared" si="1001"/>
        <v>0</v>
      </c>
      <c r="S2219" s="203">
        <f t="shared" si="1002"/>
        <v>0</v>
      </c>
      <c r="T2219" s="203">
        <f t="shared" si="1003"/>
        <v>0</v>
      </c>
      <c r="U2219" s="203">
        <f t="shared" si="1004"/>
        <v>0</v>
      </c>
      <c r="V2219" s="175">
        <f>IF(Q2219&gt;0,VLOOKUP(Q2219,Jahresfaktoren!$A$11:$B$24,2,),0)</f>
        <v>0</v>
      </c>
      <c r="W2219" s="175">
        <f>IF(R2219&gt;0,VLOOKUP(R2219,Jahresfaktoren!$D$11:$E$24,2,),0)</f>
        <v>0</v>
      </c>
      <c r="X2219" s="175">
        <f>IF(S2219&gt;0,VLOOKUP(S2219,Jahresfaktoren!$A$28:$B$29,2,),0)</f>
        <v>0</v>
      </c>
      <c r="Y2219" s="175">
        <f>IF(T2219&gt;0,VLOOKUP(T2219,Jahresfaktoren!$A$28:$B$29,2,),0)</f>
        <v>0</v>
      </c>
      <c r="Z2219" s="175">
        <f>IF(U2219&gt;0,VLOOKUP(U2219,Jahresfaktoren!$A$32:$B$33,2,),)</f>
        <v>0</v>
      </c>
      <c r="AA2219" s="177" t="str">
        <f t="shared" si="1009"/>
        <v/>
      </c>
      <c r="AB2219" s="177" t="str">
        <f t="shared" si="1010"/>
        <v/>
      </c>
      <c r="AC2219" s="177" t="str">
        <f t="shared" si="1011"/>
        <v/>
      </c>
      <c r="AD2219" s="177" t="str">
        <f t="shared" si="1012"/>
        <v/>
      </c>
      <c r="AE2219" s="177" t="str">
        <f t="shared" si="1013"/>
        <v/>
      </c>
      <c r="AF2219" s="178">
        <f>IF(Q2219&gt;0,VLOOKUP(H2219,Leistungszahlen!$A$11:$C$158,3,),0)</f>
        <v>0</v>
      </c>
      <c r="AG2219" s="178">
        <f>IF(R2219&gt;0,VLOOKUP(H2219,Leistungszahlen!$A$11:$F$158,6,),IF(T2219&gt;0,VLOOKUP(H2219,Leistungszahlen!$A$11:$F$158,6,),0))</f>
        <v>0</v>
      </c>
      <c r="AH2219" s="179">
        <f t="shared" si="1014"/>
        <v>0</v>
      </c>
      <c r="AI2219" s="179">
        <f t="shared" si="1015"/>
        <v>0</v>
      </c>
      <c r="AJ2219" s="179">
        <f t="shared" si="1016"/>
        <v>0</v>
      </c>
      <c r="AK2219" s="179">
        <f t="shared" si="1017"/>
        <v>0</v>
      </c>
      <c r="AL2219" s="179">
        <f t="shared" si="1018"/>
        <v>0</v>
      </c>
      <c r="AM2219" s="180" t="str">
        <f>IF(L2219=1,Stundensätze!$D$13,IF(L2219=2,Stundensätze!$D$17,IF(L2219=4,Stundensätze!$D$21,"")))</f>
        <v/>
      </c>
      <c r="AN2219" s="180" t="str">
        <f>IF(L2219=1,Stundensätze!$D$15,IF(L2219=2,Stundensätze!$D$19,IF(L2219=4,Stundensätze!$D$23,"")))</f>
        <v/>
      </c>
      <c r="AO2219" s="180">
        <f t="shared" si="1019"/>
        <v>0</v>
      </c>
      <c r="AP2219" s="180">
        <f t="shared" si="1020"/>
        <v>0</v>
      </c>
      <c r="AQ2219" s="192" t="str">
        <f t="shared" si="1021"/>
        <v/>
      </c>
      <c r="AR2219" s="192" t="str">
        <f t="shared" si="1022"/>
        <v/>
      </c>
      <c r="AS2219" s="193">
        <f t="shared" si="1023"/>
        <v>0</v>
      </c>
      <c r="AT2219" s="258">
        <f>IF(K2219=0,0,VLOOKUP(K2219,Kostenstellen!A:B,2,FALSE))</f>
        <v>0</v>
      </c>
      <c r="AU2219" s="68" t="str">
        <f t="shared" si="1005"/>
        <v/>
      </c>
      <c r="AV2219" s="68" t="str">
        <f t="shared" si="1006"/>
        <v/>
      </c>
      <c r="AW2219" s="68">
        <f>IF(AF2219=0,0,VLOOKUP($H2219,Leistungszahlen!$A$11:$H$158,4,FALSE))</f>
        <v>0</v>
      </c>
      <c r="AX2219" s="68">
        <f>IF(AF2219=0,0,VLOOKUP($H2219,Leistungszahlen!$A$11:$H$158,5,FALSE))</f>
        <v>0</v>
      </c>
      <c r="AY2219" s="68">
        <f>IF(AG2219=0,0,VLOOKUP($H2219,Leistungszahlen!$A$11:$H$158,6,FALSE))</f>
        <v>0</v>
      </c>
      <c r="AZ2219" s="68">
        <f t="shared" si="1007"/>
        <v>0</v>
      </c>
      <c r="BA2219" s="68">
        <f t="shared" si="1008"/>
        <v>0</v>
      </c>
      <c r="BC2219" s="68">
        <f t="shared" si="1024"/>
        <v>0</v>
      </c>
      <c r="BD2219" s="285"/>
    </row>
    <row r="2220" spans="1:56" s="68" customFormat="1">
      <c r="A2220" s="200"/>
      <c r="B2220" s="200"/>
      <c r="C2220" s="200"/>
      <c r="D2220" s="200"/>
      <c r="E2220" s="200"/>
      <c r="F2220" s="200"/>
      <c r="G2220" s="200"/>
      <c r="H2220" s="201"/>
      <c r="I2220" s="202"/>
      <c r="J2220" s="200"/>
      <c r="K2220" s="176"/>
      <c r="L2220" s="176"/>
      <c r="M2220" s="176"/>
      <c r="N2220" s="286"/>
      <c r="O2220" s="286"/>
      <c r="P2220" s="176"/>
      <c r="Q2220" s="203">
        <f t="shared" si="1000"/>
        <v>0</v>
      </c>
      <c r="R2220" s="203">
        <f t="shared" si="1001"/>
        <v>0</v>
      </c>
      <c r="S2220" s="203">
        <f t="shared" si="1002"/>
        <v>0</v>
      </c>
      <c r="T2220" s="203">
        <f t="shared" si="1003"/>
        <v>0</v>
      </c>
      <c r="U2220" s="203">
        <f t="shared" si="1004"/>
        <v>0</v>
      </c>
      <c r="V2220" s="175">
        <f>IF(Q2220&gt;0,VLOOKUP(Q2220,Jahresfaktoren!$A$11:$B$24,2,),0)</f>
        <v>0</v>
      </c>
      <c r="W2220" s="175">
        <f>IF(R2220&gt;0,VLOOKUP(R2220,Jahresfaktoren!$D$11:$E$24,2,),0)</f>
        <v>0</v>
      </c>
      <c r="X2220" s="175">
        <f>IF(S2220&gt;0,VLOOKUP(S2220,Jahresfaktoren!$A$28:$B$29,2,),0)</f>
        <v>0</v>
      </c>
      <c r="Y2220" s="175">
        <f>IF(T2220&gt;0,VLOOKUP(T2220,Jahresfaktoren!$A$28:$B$29,2,),0)</f>
        <v>0</v>
      </c>
      <c r="Z2220" s="175">
        <f>IF(U2220&gt;0,VLOOKUP(U2220,Jahresfaktoren!$A$32:$B$33,2,),)</f>
        <v>0</v>
      </c>
      <c r="AA2220" s="177" t="str">
        <f t="shared" si="1009"/>
        <v/>
      </c>
      <c r="AB2220" s="177" t="str">
        <f t="shared" si="1010"/>
        <v/>
      </c>
      <c r="AC2220" s="177" t="str">
        <f t="shared" si="1011"/>
        <v/>
      </c>
      <c r="AD2220" s="177" t="str">
        <f t="shared" si="1012"/>
        <v/>
      </c>
      <c r="AE2220" s="177" t="str">
        <f t="shared" si="1013"/>
        <v/>
      </c>
      <c r="AF2220" s="178">
        <f>IF(Q2220&gt;0,VLOOKUP(H2220,Leistungszahlen!$A$11:$C$158,3,),0)</f>
        <v>0</v>
      </c>
      <c r="AG2220" s="178">
        <f>IF(R2220&gt;0,VLOOKUP(H2220,Leistungszahlen!$A$11:$F$158,6,),IF(T2220&gt;0,VLOOKUP(H2220,Leistungszahlen!$A$11:$F$158,6,),0))</f>
        <v>0</v>
      </c>
      <c r="AH2220" s="179">
        <f t="shared" si="1014"/>
        <v>0</v>
      </c>
      <c r="AI2220" s="179">
        <f t="shared" si="1015"/>
        <v>0</v>
      </c>
      <c r="AJ2220" s="179">
        <f t="shared" si="1016"/>
        <v>0</v>
      </c>
      <c r="AK2220" s="179">
        <f t="shared" si="1017"/>
        <v>0</v>
      </c>
      <c r="AL2220" s="179">
        <f t="shared" si="1018"/>
        <v>0</v>
      </c>
      <c r="AM2220" s="180" t="str">
        <f>IF(L2220=1,Stundensätze!$D$13,IF(L2220=2,Stundensätze!$D$17,IF(L2220=4,Stundensätze!$D$21,"")))</f>
        <v/>
      </c>
      <c r="AN2220" s="180" t="str">
        <f>IF(L2220=1,Stundensätze!$D$15,IF(L2220=2,Stundensätze!$D$19,IF(L2220=4,Stundensätze!$D$23,"")))</f>
        <v/>
      </c>
      <c r="AO2220" s="180">
        <f t="shared" si="1019"/>
        <v>0</v>
      </c>
      <c r="AP2220" s="180">
        <f t="shared" si="1020"/>
        <v>0</v>
      </c>
      <c r="AQ2220" s="192" t="str">
        <f t="shared" si="1021"/>
        <v/>
      </c>
      <c r="AR2220" s="192" t="str">
        <f t="shared" si="1022"/>
        <v/>
      </c>
      <c r="AS2220" s="193">
        <f t="shared" si="1023"/>
        <v>0</v>
      </c>
      <c r="AT2220" s="258">
        <f>IF(K2220=0,0,VLOOKUP(K2220,Kostenstellen!A:B,2,FALSE))</f>
        <v>0</v>
      </c>
      <c r="AU2220" s="68" t="str">
        <f t="shared" si="1005"/>
        <v/>
      </c>
      <c r="AV2220" s="68" t="str">
        <f t="shared" si="1006"/>
        <v/>
      </c>
      <c r="AW2220" s="68">
        <f>IF(AF2220=0,0,VLOOKUP($H2220,Leistungszahlen!$A$11:$H$158,4,FALSE))</f>
        <v>0</v>
      </c>
      <c r="AX2220" s="68">
        <f>IF(AF2220=0,0,VLOOKUP($H2220,Leistungszahlen!$A$11:$H$158,5,FALSE))</f>
        <v>0</v>
      </c>
      <c r="AY2220" s="68">
        <f>IF(AG2220=0,0,VLOOKUP($H2220,Leistungszahlen!$A$11:$H$158,6,FALSE))</f>
        <v>0</v>
      </c>
      <c r="AZ2220" s="68">
        <f t="shared" si="1007"/>
        <v>0</v>
      </c>
      <c r="BA2220" s="68">
        <f t="shared" si="1008"/>
        <v>0</v>
      </c>
      <c r="BC2220" s="68">
        <f t="shared" si="1024"/>
        <v>0</v>
      </c>
      <c r="BD2220" s="285"/>
    </row>
    <row r="2221" spans="1:56" s="68" customFormat="1">
      <c r="A2221" s="200"/>
      <c r="B2221" s="200"/>
      <c r="C2221" s="200"/>
      <c r="D2221" s="200"/>
      <c r="E2221" s="200"/>
      <c r="F2221" s="200"/>
      <c r="G2221" s="200"/>
      <c r="H2221" s="201"/>
      <c r="I2221" s="202"/>
      <c r="J2221" s="200"/>
      <c r="K2221" s="176"/>
      <c r="L2221" s="176"/>
      <c r="M2221" s="176"/>
      <c r="N2221" s="286"/>
      <c r="O2221" s="286"/>
      <c r="P2221" s="176"/>
      <c r="Q2221" s="203">
        <f t="shared" si="1000"/>
        <v>0</v>
      </c>
      <c r="R2221" s="203">
        <f t="shared" si="1001"/>
        <v>0</v>
      </c>
      <c r="S2221" s="203">
        <f t="shared" si="1002"/>
        <v>0</v>
      </c>
      <c r="T2221" s="203">
        <f t="shared" si="1003"/>
        <v>0</v>
      </c>
      <c r="U2221" s="203">
        <f t="shared" si="1004"/>
        <v>0</v>
      </c>
      <c r="V2221" s="175">
        <f>IF(Q2221&gt;0,VLOOKUP(Q2221,Jahresfaktoren!$A$11:$B$24,2,),0)</f>
        <v>0</v>
      </c>
      <c r="W2221" s="175">
        <f>IF(R2221&gt;0,VLOOKUP(R2221,Jahresfaktoren!$D$11:$E$24,2,),0)</f>
        <v>0</v>
      </c>
      <c r="X2221" s="175">
        <f>IF(S2221&gt;0,VLOOKUP(S2221,Jahresfaktoren!$A$28:$B$29,2,),0)</f>
        <v>0</v>
      </c>
      <c r="Y2221" s="175">
        <f>IF(T2221&gt;0,VLOOKUP(T2221,Jahresfaktoren!$A$28:$B$29,2,),0)</f>
        <v>0</v>
      </c>
      <c r="Z2221" s="175">
        <f>IF(U2221&gt;0,VLOOKUP(U2221,Jahresfaktoren!$A$32:$B$33,2,),)</f>
        <v>0</v>
      </c>
      <c r="AA2221" s="177" t="str">
        <f t="shared" si="1009"/>
        <v/>
      </c>
      <c r="AB2221" s="177" t="str">
        <f t="shared" si="1010"/>
        <v/>
      </c>
      <c r="AC2221" s="177" t="str">
        <f t="shared" si="1011"/>
        <v/>
      </c>
      <c r="AD2221" s="177" t="str">
        <f t="shared" si="1012"/>
        <v/>
      </c>
      <c r="AE2221" s="177" t="str">
        <f t="shared" si="1013"/>
        <v/>
      </c>
      <c r="AF2221" s="178">
        <f>IF(Q2221&gt;0,VLOOKUP(H2221,Leistungszahlen!$A$11:$C$158,3,),0)</f>
        <v>0</v>
      </c>
      <c r="AG2221" s="178">
        <f>IF(R2221&gt;0,VLOOKUP(H2221,Leistungszahlen!$A$11:$F$158,6,),IF(T2221&gt;0,VLOOKUP(H2221,Leistungszahlen!$A$11:$F$158,6,),0))</f>
        <v>0</v>
      </c>
      <c r="AH2221" s="179">
        <f t="shared" si="1014"/>
        <v>0</v>
      </c>
      <c r="AI2221" s="179">
        <f t="shared" si="1015"/>
        <v>0</v>
      </c>
      <c r="AJ2221" s="179">
        <f t="shared" si="1016"/>
        <v>0</v>
      </c>
      <c r="AK2221" s="179">
        <f t="shared" si="1017"/>
        <v>0</v>
      </c>
      <c r="AL2221" s="179">
        <f t="shared" si="1018"/>
        <v>0</v>
      </c>
      <c r="AM2221" s="180" t="str">
        <f>IF(L2221=1,Stundensätze!$D$13,IF(L2221=2,Stundensätze!$D$17,IF(L2221=4,Stundensätze!$D$21,"")))</f>
        <v/>
      </c>
      <c r="AN2221" s="180" t="str">
        <f>IF(L2221=1,Stundensätze!$D$15,IF(L2221=2,Stundensätze!$D$19,IF(L2221=4,Stundensätze!$D$23,"")))</f>
        <v/>
      </c>
      <c r="AO2221" s="180">
        <f t="shared" si="1019"/>
        <v>0</v>
      </c>
      <c r="AP2221" s="180">
        <f t="shared" si="1020"/>
        <v>0</v>
      </c>
      <c r="AQ2221" s="192" t="str">
        <f t="shared" si="1021"/>
        <v/>
      </c>
      <c r="AR2221" s="192" t="str">
        <f t="shared" si="1022"/>
        <v/>
      </c>
      <c r="AS2221" s="193">
        <f t="shared" si="1023"/>
        <v>0</v>
      </c>
      <c r="AT2221" s="258">
        <f>IF(K2221=0,0,VLOOKUP(K2221,Kostenstellen!A:B,2,FALSE))</f>
        <v>0</v>
      </c>
      <c r="AU2221" s="68" t="str">
        <f t="shared" si="1005"/>
        <v/>
      </c>
      <c r="AV2221" s="68" t="str">
        <f t="shared" si="1006"/>
        <v/>
      </c>
      <c r="AW2221" s="68">
        <f>IF(AF2221=0,0,VLOOKUP($H2221,Leistungszahlen!$A$11:$H$158,4,FALSE))</f>
        <v>0</v>
      </c>
      <c r="AX2221" s="68">
        <f>IF(AF2221=0,0,VLOOKUP($H2221,Leistungszahlen!$A$11:$H$158,5,FALSE))</f>
        <v>0</v>
      </c>
      <c r="AY2221" s="68">
        <f>IF(AG2221=0,0,VLOOKUP($H2221,Leistungszahlen!$A$11:$H$158,6,FALSE))</f>
        <v>0</v>
      </c>
      <c r="AZ2221" s="68">
        <f t="shared" si="1007"/>
        <v>0</v>
      </c>
      <c r="BA2221" s="68">
        <f t="shared" si="1008"/>
        <v>0</v>
      </c>
      <c r="BC2221" s="68">
        <f t="shared" si="1024"/>
        <v>0</v>
      </c>
      <c r="BD2221" s="285"/>
    </row>
    <row r="2222" spans="1:56" s="68" customFormat="1">
      <c r="A2222" s="200"/>
      <c r="B2222" s="200"/>
      <c r="C2222" s="200"/>
      <c r="D2222" s="200"/>
      <c r="E2222" s="200"/>
      <c r="F2222" s="200"/>
      <c r="G2222" s="200"/>
      <c r="H2222" s="201"/>
      <c r="I2222" s="202"/>
      <c r="J2222" s="200"/>
      <c r="K2222" s="176"/>
      <c r="L2222" s="176"/>
      <c r="M2222" s="176"/>
      <c r="N2222" s="286"/>
      <c r="O2222" s="286"/>
      <c r="P2222" s="176"/>
      <c r="Q2222" s="203">
        <f t="shared" si="1000"/>
        <v>0</v>
      </c>
      <c r="R2222" s="203">
        <f t="shared" si="1001"/>
        <v>0</v>
      </c>
      <c r="S2222" s="203">
        <f t="shared" si="1002"/>
        <v>0</v>
      </c>
      <c r="T2222" s="203">
        <f t="shared" si="1003"/>
        <v>0</v>
      </c>
      <c r="U2222" s="203">
        <f t="shared" si="1004"/>
        <v>0</v>
      </c>
      <c r="V2222" s="175">
        <f>IF(Q2222&gt;0,VLOOKUP(Q2222,Jahresfaktoren!$A$11:$B$24,2,),0)</f>
        <v>0</v>
      </c>
      <c r="W2222" s="175">
        <f>IF(R2222&gt;0,VLOOKUP(R2222,Jahresfaktoren!$D$11:$E$24,2,),0)</f>
        <v>0</v>
      </c>
      <c r="X2222" s="175">
        <f>IF(S2222&gt;0,VLOOKUP(S2222,Jahresfaktoren!$A$28:$B$29,2,),0)</f>
        <v>0</v>
      </c>
      <c r="Y2222" s="175">
        <f>IF(T2222&gt;0,VLOOKUP(T2222,Jahresfaktoren!$A$28:$B$29,2,),0)</f>
        <v>0</v>
      </c>
      <c r="Z2222" s="175">
        <f>IF(U2222&gt;0,VLOOKUP(U2222,Jahresfaktoren!$A$32:$B$33,2,),)</f>
        <v>0</v>
      </c>
      <c r="AA2222" s="177" t="str">
        <f t="shared" si="1009"/>
        <v/>
      </c>
      <c r="AB2222" s="177" t="str">
        <f t="shared" si="1010"/>
        <v/>
      </c>
      <c r="AC2222" s="177" t="str">
        <f t="shared" si="1011"/>
        <v/>
      </c>
      <c r="AD2222" s="177" t="str">
        <f t="shared" si="1012"/>
        <v/>
      </c>
      <c r="AE2222" s="177" t="str">
        <f t="shared" si="1013"/>
        <v/>
      </c>
      <c r="AF2222" s="178">
        <f>IF(Q2222&gt;0,VLOOKUP(H2222,Leistungszahlen!$A$11:$C$158,3,),0)</f>
        <v>0</v>
      </c>
      <c r="AG2222" s="178">
        <f>IF(R2222&gt;0,VLOOKUP(H2222,Leistungszahlen!$A$11:$F$158,6,),IF(T2222&gt;0,VLOOKUP(H2222,Leistungszahlen!$A$11:$F$158,6,),0))</f>
        <v>0</v>
      </c>
      <c r="AH2222" s="179">
        <f t="shared" si="1014"/>
        <v>0</v>
      </c>
      <c r="AI2222" s="179">
        <f t="shared" si="1015"/>
        <v>0</v>
      </c>
      <c r="AJ2222" s="179">
        <f t="shared" si="1016"/>
        <v>0</v>
      </c>
      <c r="AK2222" s="179">
        <f t="shared" si="1017"/>
        <v>0</v>
      </c>
      <c r="AL2222" s="179">
        <f t="shared" si="1018"/>
        <v>0</v>
      </c>
      <c r="AM2222" s="180" t="str">
        <f>IF(L2222=1,Stundensätze!$D$13,IF(L2222=2,Stundensätze!$D$17,IF(L2222=4,Stundensätze!$D$21,"")))</f>
        <v/>
      </c>
      <c r="AN2222" s="180" t="str">
        <f>IF(L2222=1,Stundensätze!$D$15,IF(L2222=2,Stundensätze!$D$19,IF(L2222=4,Stundensätze!$D$23,"")))</f>
        <v/>
      </c>
      <c r="AO2222" s="180">
        <f t="shared" si="1019"/>
        <v>0</v>
      </c>
      <c r="AP2222" s="180">
        <f t="shared" si="1020"/>
        <v>0</v>
      </c>
      <c r="AQ2222" s="192" t="str">
        <f t="shared" si="1021"/>
        <v/>
      </c>
      <c r="AR2222" s="192" t="str">
        <f t="shared" si="1022"/>
        <v/>
      </c>
      <c r="AS2222" s="193">
        <f t="shared" si="1023"/>
        <v>0</v>
      </c>
      <c r="AT2222" s="258">
        <f>IF(K2222=0,0,VLOOKUP(K2222,Kostenstellen!A:B,2,FALSE))</f>
        <v>0</v>
      </c>
      <c r="AU2222" s="68" t="str">
        <f t="shared" si="1005"/>
        <v/>
      </c>
      <c r="AV2222" s="68" t="str">
        <f t="shared" si="1006"/>
        <v/>
      </c>
      <c r="AW2222" s="68">
        <f>IF(AF2222=0,0,VLOOKUP($H2222,Leistungszahlen!$A$11:$H$158,4,FALSE))</f>
        <v>0</v>
      </c>
      <c r="AX2222" s="68">
        <f>IF(AF2222=0,0,VLOOKUP($H2222,Leistungszahlen!$A$11:$H$158,5,FALSE))</f>
        <v>0</v>
      </c>
      <c r="AY2222" s="68">
        <f>IF(AG2222=0,0,VLOOKUP($H2222,Leistungszahlen!$A$11:$H$158,6,FALSE))</f>
        <v>0</v>
      </c>
      <c r="AZ2222" s="68">
        <f t="shared" si="1007"/>
        <v>0</v>
      </c>
      <c r="BA2222" s="68">
        <f t="shared" si="1008"/>
        <v>0</v>
      </c>
      <c r="BC2222" s="68">
        <f t="shared" si="1024"/>
        <v>0</v>
      </c>
      <c r="BD2222" s="285"/>
    </row>
    <row r="2223" spans="1:56" s="68" customFormat="1">
      <c r="A2223" s="200"/>
      <c r="B2223" s="200"/>
      <c r="C2223" s="200"/>
      <c r="D2223" s="200"/>
      <c r="E2223" s="200"/>
      <c r="F2223" s="200"/>
      <c r="G2223" s="200"/>
      <c r="H2223" s="201"/>
      <c r="I2223" s="202"/>
      <c r="J2223" s="200"/>
      <c r="K2223" s="176"/>
      <c r="L2223" s="176"/>
      <c r="M2223" s="176"/>
      <c r="N2223" s="286"/>
      <c r="O2223" s="286"/>
      <c r="P2223" s="176"/>
      <c r="Q2223" s="203">
        <f t="shared" si="1000"/>
        <v>0</v>
      </c>
      <c r="R2223" s="203">
        <f t="shared" si="1001"/>
        <v>0</v>
      </c>
      <c r="S2223" s="203">
        <f t="shared" si="1002"/>
        <v>0</v>
      </c>
      <c r="T2223" s="203">
        <f t="shared" si="1003"/>
        <v>0</v>
      </c>
      <c r="U2223" s="203">
        <f t="shared" si="1004"/>
        <v>0</v>
      </c>
      <c r="V2223" s="175">
        <f>IF(Q2223&gt;0,VLOOKUP(Q2223,Jahresfaktoren!$A$11:$B$24,2,),0)</f>
        <v>0</v>
      </c>
      <c r="W2223" s="175">
        <f>IF(R2223&gt;0,VLOOKUP(R2223,Jahresfaktoren!$D$11:$E$24,2,),0)</f>
        <v>0</v>
      </c>
      <c r="X2223" s="175">
        <f>IF(S2223&gt;0,VLOOKUP(S2223,Jahresfaktoren!$A$28:$B$29,2,),0)</f>
        <v>0</v>
      </c>
      <c r="Y2223" s="175">
        <f>IF(T2223&gt;0,VLOOKUP(T2223,Jahresfaktoren!$A$28:$B$29,2,),0)</f>
        <v>0</v>
      </c>
      <c r="Z2223" s="175">
        <f>IF(U2223&gt;0,VLOOKUP(U2223,Jahresfaktoren!$A$32:$B$33,2,),)</f>
        <v>0</v>
      </c>
      <c r="AA2223" s="177" t="str">
        <f t="shared" si="1009"/>
        <v/>
      </c>
      <c r="AB2223" s="177" t="str">
        <f t="shared" si="1010"/>
        <v/>
      </c>
      <c r="AC2223" s="177" t="str">
        <f t="shared" si="1011"/>
        <v/>
      </c>
      <c r="AD2223" s="177" t="str">
        <f t="shared" si="1012"/>
        <v/>
      </c>
      <c r="AE2223" s="177" t="str">
        <f t="shared" si="1013"/>
        <v/>
      </c>
      <c r="AF2223" s="178">
        <f>IF(Q2223&gt;0,VLOOKUP(H2223,Leistungszahlen!$A$11:$C$158,3,),0)</f>
        <v>0</v>
      </c>
      <c r="AG2223" s="178">
        <f>IF(R2223&gt;0,VLOOKUP(H2223,Leistungszahlen!$A$11:$F$158,6,),IF(T2223&gt;0,VLOOKUP(H2223,Leistungszahlen!$A$11:$F$158,6,),0))</f>
        <v>0</v>
      </c>
      <c r="AH2223" s="179">
        <f t="shared" si="1014"/>
        <v>0</v>
      </c>
      <c r="AI2223" s="179">
        <f t="shared" si="1015"/>
        <v>0</v>
      </c>
      <c r="AJ2223" s="179">
        <f t="shared" si="1016"/>
        <v>0</v>
      </c>
      <c r="AK2223" s="179">
        <f t="shared" si="1017"/>
        <v>0</v>
      </c>
      <c r="AL2223" s="179">
        <f t="shared" si="1018"/>
        <v>0</v>
      </c>
      <c r="AM2223" s="180" t="str">
        <f>IF(L2223=1,Stundensätze!$D$13,IF(L2223=2,Stundensätze!$D$17,IF(L2223=4,Stundensätze!$D$21,"")))</f>
        <v/>
      </c>
      <c r="AN2223" s="180" t="str">
        <f>IF(L2223=1,Stundensätze!$D$15,IF(L2223=2,Stundensätze!$D$19,IF(L2223=4,Stundensätze!$D$23,"")))</f>
        <v/>
      </c>
      <c r="AO2223" s="180">
        <f t="shared" si="1019"/>
        <v>0</v>
      </c>
      <c r="AP2223" s="180">
        <f t="shared" si="1020"/>
        <v>0</v>
      </c>
      <c r="AQ2223" s="192" t="str">
        <f t="shared" si="1021"/>
        <v/>
      </c>
      <c r="AR2223" s="192" t="str">
        <f t="shared" si="1022"/>
        <v/>
      </c>
      <c r="AS2223" s="193">
        <f t="shared" si="1023"/>
        <v>0</v>
      </c>
      <c r="AT2223" s="258">
        <f>IF(K2223=0,0,VLOOKUP(K2223,Kostenstellen!A:B,2,FALSE))</f>
        <v>0</v>
      </c>
      <c r="AU2223" s="68" t="str">
        <f t="shared" si="1005"/>
        <v/>
      </c>
      <c r="AV2223" s="68" t="str">
        <f t="shared" si="1006"/>
        <v/>
      </c>
      <c r="AW2223" s="68">
        <f>IF(AF2223=0,0,VLOOKUP($H2223,Leistungszahlen!$A$11:$H$158,4,FALSE))</f>
        <v>0</v>
      </c>
      <c r="AX2223" s="68">
        <f>IF(AF2223=0,0,VLOOKUP($H2223,Leistungszahlen!$A$11:$H$158,5,FALSE))</f>
        <v>0</v>
      </c>
      <c r="AY2223" s="68">
        <f>IF(AG2223=0,0,VLOOKUP($H2223,Leistungszahlen!$A$11:$H$158,6,FALSE))</f>
        <v>0</v>
      </c>
      <c r="AZ2223" s="68">
        <f t="shared" si="1007"/>
        <v>0</v>
      </c>
      <c r="BA2223" s="68">
        <f t="shared" si="1008"/>
        <v>0</v>
      </c>
      <c r="BC2223" s="68">
        <f t="shared" si="1024"/>
        <v>0</v>
      </c>
      <c r="BD2223" s="285"/>
    </row>
    <row r="2224" spans="1:56" s="68" customFormat="1">
      <c r="A2224" s="200"/>
      <c r="B2224" s="200"/>
      <c r="C2224" s="200"/>
      <c r="D2224" s="200"/>
      <c r="E2224" s="200"/>
      <c r="F2224" s="200"/>
      <c r="G2224" s="200"/>
      <c r="H2224" s="201"/>
      <c r="I2224" s="202"/>
      <c r="J2224" s="200"/>
      <c r="K2224" s="176"/>
      <c r="L2224" s="176"/>
      <c r="M2224" s="176"/>
      <c r="N2224" s="286"/>
      <c r="O2224" s="286"/>
      <c r="P2224" s="176"/>
      <c r="Q2224" s="203">
        <f t="shared" si="1000"/>
        <v>0</v>
      </c>
      <c r="R2224" s="203">
        <f t="shared" si="1001"/>
        <v>0</v>
      </c>
      <c r="S2224" s="203">
        <f t="shared" si="1002"/>
        <v>0</v>
      </c>
      <c r="T2224" s="203">
        <f t="shared" si="1003"/>
        <v>0</v>
      </c>
      <c r="U2224" s="203">
        <f t="shared" si="1004"/>
        <v>0</v>
      </c>
      <c r="V2224" s="175">
        <f>IF(Q2224&gt;0,VLOOKUP(Q2224,Jahresfaktoren!$A$11:$B$24,2,),0)</f>
        <v>0</v>
      </c>
      <c r="W2224" s="175">
        <f>IF(R2224&gt;0,VLOOKUP(R2224,Jahresfaktoren!$D$11:$E$24,2,),0)</f>
        <v>0</v>
      </c>
      <c r="X2224" s="175">
        <f>IF(S2224&gt;0,VLOOKUP(S2224,Jahresfaktoren!$A$28:$B$29,2,),0)</f>
        <v>0</v>
      </c>
      <c r="Y2224" s="175">
        <f>IF(T2224&gt;0,VLOOKUP(T2224,Jahresfaktoren!$A$28:$B$29,2,),0)</f>
        <v>0</v>
      </c>
      <c r="Z2224" s="175">
        <f>IF(U2224&gt;0,VLOOKUP(U2224,Jahresfaktoren!$A$32:$B$33,2,),)</f>
        <v>0</v>
      </c>
      <c r="AA2224" s="177" t="str">
        <f t="shared" si="1009"/>
        <v/>
      </c>
      <c r="AB2224" s="177" t="str">
        <f t="shared" si="1010"/>
        <v/>
      </c>
      <c r="AC2224" s="177" t="str">
        <f t="shared" si="1011"/>
        <v/>
      </c>
      <c r="AD2224" s="177" t="str">
        <f t="shared" si="1012"/>
        <v/>
      </c>
      <c r="AE2224" s="177" t="str">
        <f t="shared" si="1013"/>
        <v/>
      </c>
      <c r="AF2224" s="178">
        <f>IF(Q2224&gt;0,VLOOKUP(H2224,Leistungszahlen!$A$11:$C$158,3,),0)</f>
        <v>0</v>
      </c>
      <c r="AG2224" s="178">
        <f>IF(R2224&gt;0,VLOOKUP(H2224,Leistungszahlen!$A$11:$F$158,6,),IF(T2224&gt;0,VLOOKUP(H2224,Leistungszahlen!$A$11:$F$158,6,),0))</f>
        <v>0</v>
      </c>
      <c r="AH2224" s="179">
        <f t="shared" si="1014"/>
        <v>0</v>
      </c>
      <c r="AI2224" s="179">
        <f t="shared" si="1015"/>
        <v>0</v>
      </c>
      <c r="AJ2224" s="179">
        <f t="shared" si="1016"/>
        <v>0</v>
      </c>
      <c r="AK2224" s="179">
        <f t="shared" si="1017"/>
        <v>0</v>
      </c>
      <c r="AL2224" s="179">
        <f t="shared" si="1018"/>
        <v>0</v>
      </c>
      <c r="AM2224" s="180" t="str">
        <f>IF(L2224=1,Stundensätze!$D$13,IF(L2224=2,Stundensätze!$D$17,IF(L2224=4,Stundensätze!$D$21,"")))</f>
        <v/>
      </c>
      <c r="AN2224" s="180" t="str">
        <f>IF(L2224=1,Stundensätze!$D$15,IF(L2224=2,Stundensätze!$D$19,IF(L2224=4,Stundensätze!$D$23,"")))</f>
        <v/>
      </c>
      <c r="AO2224" s="180">
        <f t="shared" si="1019"/>
        <v>0</v>
      </c>
      <c r="AP2224" s="180">
        <f t="shared" si="1020"/>
        <v>0</v>
      </c>
      <c r="AQ2224" s="192" t="str">
        <f t="shared" si="1021"/>
        <v/>
      </c>
      <c r="AR2224" s="192" t="str">
        <f t="shared" si="1022"/>
        <v/>
      </c>
      <c r="AS2224" s="193">
        <f t="shared" si="1023"/>
        <v>0</v>
      </c>
      <c r="AT2224" s="258">
        <f>IF(K2224=0,0,VLOOKUP(K2224,Kostenstellen!A:B,2,FALSE))</f>
        <v>0</v>
      </c>
      <c r="AU2224" s="68" t="str">
        <f t="shared" si="1005"/>
        <v/>
      </c>
      <c r="AV2224" s="68" t="str">
        <f t="shared" si="1006"/>
        <v/>
      </c>
      <c r="AW2224" s="68">
        <f>IF(AF2224=0,0,VLOOKUP($H2224,Leistungszahlen!$A$11:$H$158,4,FALSE))</f>
        <v>0</v>
      </c>
      <c r="AX2224" s="68">
        <f>IF(AF2224=0,0,VLOOKUP($H2224,Leistungszahlen!$A$11:$H$158,5,FALSE))</f>
        <v>0</v>
      </c>
      <c r="AY2224" s="68">
        <f>IF(AG2224=0,0,VLOOKUP($H2224,Leistungszahlen!$A$11:$H$158,6,FALSE))</f>
        <v>0</v>
      </c>
      <c r="AZ2224" s="68">
        <f t="shared" si="1007"/>
        <v>0</v>
      </c>
      <c r="BA2224" s="68">
        <f t="shared" si="1008"/>
        <v>0</v>
      </c>
      <c r="BC2224" s="68">
        <f t="shared" si="1024"/>
        <v>0</v>
      </c>
      <c r="BD2224" s="285"/>
    </row>
    <row r="2225" spans="1:56" s="68" customFormat="1">
      <c r="A2225" s="200"/>
      <c r="B2225" s="200"/>
      <c r="C2225" s="200"/>
      <c r="D2225" s="200"/>
      <c r="E2225" s="200"/>
      <c r="F2225" s="200"/>
      <c r="G2225" s="200"/>
      <c r="H2225" s="201"/>
      <c r="I2225" s="202"/>
      <c r="J2225" s="200"/>
      <c r="K2225" s="176"/>
      <c r="L2225" s="176"/>
      <c r="M2225" s="176"/>
      <c r="N2225" s="286"/>
      <c r="O2225" s="286"/>
      <c r="P2225" s="176"/>
      <c r="Q2225" s="203">
        <f t="shared" si="1000"/>
        <v>0</v>
      </c>
      <c r="R2225" s="203">
        <f t="shared" si="1001"/>
        <v>0</v>
      </c>
      <c r="S2225" s="203">
        <f t="shared" si="1002"/>
        <v>0</v>
      </c>
      <c r="T2225" s="203">
        <f t="shared" si="1003"/>
        <v>0</v>
      </c>
      <c r="U2225" s="203">
        <f t="shared" si="1004"/>
        <v>0</v>
      </c>
      <c r="V2225" s="175">
        <f>IF(Q2225&gt;0,VLOOKUP(Q2225,Jahresfaktoren!$A$11:$B$24,2,),0)</f>
        <v>0</v>
      </c>
      <c r="W2225" s="175">
        <f>IF(R2225&gt;0,VLOOKUP(R2225,Jahresfaktoren!$D$11:$E$24,2,),0)</f>
        <v>0</v>
      </c>
      <c r="X2225" s="175">
        <f>IF(S2225&gt;0,VLOOKUP(S2225,Jahresfaktoren!$A$28:$B$29,2,),0)</f>
        <v>0</v>
      </c>
      <c r="Y2225" s="175">
        <f>IF(T2225&gt;0,VLOOKUP(T2225,Jahresfaktoren!$A$28:$B$29,2,),0)</f>
        <v>0</v>
      </c>
      <c r="Z2225" s="175">
        <f>IF(U2225&gt;0,VLOOKUP(U2225,Jahresfaktoren!$A$32:$B$33,2,),)</f>
        <v>0</v>
      </c>
      <c r="AA2225" s="177" t="str">
        <f t="shared" si="1009"/>
        <v/>
      </c>
      <c r="AB2225" s="177" t="str">
        <f t="shared" si="1010"/>
        <v/>
      </c>
      <c r="AC2225" s="177" t="str">
        <f t="shared" si="1011"/>
        <v/>
      </c>
      <c r="AD2225" s="177" t="str">
        <f t="shared" si="1012"/>
        <v/>
      </c>
      <c r="AE2225" s="177" t="str">
        <f t="shared" si="1013"/>
        <v/>
      </c>
      <c r="AF2225" s="178">
        <f>IF(Q2225&gt;0,VLOOKUP(H2225,Leistungszahlen!$A$11:$C$158,3,),0)</f>
        <v>0</v>
      </c>
      <c r="AG2225" s="178">
        <f>IF(R2225&gt;0,VLOOKUP(H2225,Leistungszahlen!$A$11:$F$158,6,),IF(T2225&gt;0,VLOOKUP(H2225,Leistungszahlen!$A$11:$F$158,6,),0))</f>
        <v>0</v>
      </c>
      <c r="AH2225" s="179">
        <f t="shared" si="1014"/>
        <v>0</v>
      </c>
      <c r="AI2225" s="179">
        <f t="shared" si="1015"/>
        <v>0</v>
      </c>
      <c r="AJ2225" s="179">
        <f t="shared" si="1016"/>
        <v>0</v>
      </c>
      <c r="AK2225" s="179">
        <f t="shared" si="1017"/>
        <v>0</v>
      </c>
      <c r="AL2225" s="179">
        <f t="shared" si="1018"/>
        <v>0</v>
      </c>
      <c r="AM2225" s="180" t="str">
        <f>IF(L2225=1,Stundensätze!$D$13,IF(L2225=2,Stundensätze!$D$17,IF(L2225=4,Stundensätze!$D$21,"")))</f>
        <v/>
      </c>
      <c r="AN2225" s="180" t="str">
        <f>IF(L2225=1,Stundensätze!$D$15,IF(L2225=2,Stundensätze!$D$19,IF(L2225=4,Stundensätze!$D$23,"")))</f>
        <v/>
      </c>
      <c r="AO2225" s="180">
        <f t="shared" si="1019"/>
        <v>0</v>
      </c>
      <c r="AP2225" s="180">
        <f t="shared" si="1020"/>
        <v>0</v>
      </c>
      <c r="AQ2225" s="192" t="str">
        <f t="shared" si="1021"/>
        <v/>
      </c>
      <c r="AR2225" s="192" t="str">
        <f t="shared" si="1022"/>
        <v/>
      </c>
      <c r="AS2225" s="193">
        <f t="shared" si="1023"/>
        <v>0</v>
      </c>
      <c r="AT2225" s="258">
        <f>IF(K2225=0,0,VLOOKUP(K2225,Kostenstellen!A:B,2,FALSE))</f>
        <v>0</v>
      </c>
      <c r="AU2225" s="68" t="str">
        <f t="shared" si="1005"/>
        <v/>
      </c>
      <c r="AV2225" s="68" t="str">
        <f t="shared" si="1006"/>
        <v/>
      </c>
      <c r="AW2225" s="68">
        <f>IF(AF2225=0,0,VLOOKUP($H2225,Leistungszahlen!$A$11:$H$158,4,FALSE))</f>
        <v>0</v>
      </c>
      <c r="AX2225" s="68">
        <f>IF(AF2225=0,0,VLOOKUP($H2225,Leistungszahlen!$A$11:$H$158,5,FALSE))</f>
        <v>0</v>
      </c>
      <c r="AY2225" s="68">
        <f>IF(AG2225=0,0,VLOOKUP($H2225,Leistungszahlen!$A$11:$H$158,6,FALSE))</f>
        <v>0</v>
      </c>
      <c r="AZ2225" s="68">
        <f t="shared" si="1007"/>
        <v>0</v>
      </c>
      <c r="BA2225" s="68">
        <f t="shared" si="1008"/>
        <v>0</v>
      </c>
      <c r="BC2225" s="68">
        <f t="shared" si="1024"/>
        <v>0</v>
      </c>
      <c r="BD2225" s="285"/>
    </row>
    <row r="2226" spans="1:56" s="68" customFormat="1">
      <c r="A2226" s="200"/>
      <c r="B2226" s="200"/>
      <c r="C2226" s="200"/>
      <c r="D2226" s="200"/>
      <c r="E2226" s="200"/>
      <c r="F2226" s="200"/>
      <c r="G2226" s="200"/>
      <c r="H2226" s="201"/>
      <c r="I2226" s="202"/>
      <c r="J2226" s="200"/>
      <c r="K2226" s="176"/>
      <c r="L2226" s="176"/>
      <c r="M2226" s="176"/>
      <c r="N2226" s="286"/>
      <c r="O2226" s="286"/>
      <c r="P2226" s="176"/>
      <c r="Q2226" s="203">
        <f t="shared" si="1000"/>
        <v>0</v>
      </c>
      <c r="R2226" s="203">
        <f t="shared" si="1001"/>
        <v>0</v>
      </c>
      <c r="S2226" s="203">
        <f t="shared" si="1002"/>
        <v>0</v>
      </c>
      <c r="T2226" s="203">
        <f t="shared" si="1003"/>
        <v>0</v>
      </c>
      <c r="U2226" s="203">
        <f t="shared" si="1004"/>
        <v>0</v>
      </c>
      <c r="V2226" s="175">
        <f>IF(Q2226&gt;0,VLOOKUP(Q2226,Jahresfaktoren!$A$11:$B$24,2,),0)</f>
        <v>0</v>
      </c>
      <c r="W2226" s="175">
        <f>IF(R2226&gt;0,VLOOKUP(R2226,Jahresfaktoren!$D$11:$E$24,2,),0)</f>
        <v>0</v>
      </c>
      <c r="X2226" s="175">
        <f>IF(S2226&gt;0,VLOOKUP(S2226,Jahresfaktoren!$A$28:$B$29,2,),0)</f>
        <v>0</v>
      </c>
      <c r="Y2226" s="175">
        <f>IF(T2226&gt;0,VLOOKUP(T2226,Jahresfaktoren!$A$28:$B$29,2,),0)</f>
        <v>0</v>
      </c>
      <c r="Z2226" s="175">
        <f>IF(U2226&gt;0,VLOOKUP(U2226,Jahresfaktoren!$A$32:$B$33,2,),)</f>
        <v>0</v>
      </c>
      <c r="AA2226" s="177" t="str">
        <f t="shared" si="1009"/>
        <v/>
      </c>
      <c r="AB2226" s="177" t="str">
        <f t="shared" si="1010"/>
        <v/>
      </c>
      <c r="AC2226" s="177" t="str">
        <f t="shared" si="1011"/>
        <v/>
      </c>
      <c r="AD2226" s="177" t="str">
        <f t="shared" si="1012"/>
        <v/>
      </c>
      <c r="AE2226" s="177" t="str">
        <f t="shared" si="1013"/>
        <v/>
      </c>
      <c r="AF2226" s="178">
        <f>IF(Q2226&gt;0,VLOOKUP(H2226,Leistungszahlen!$A$11:$C$158,3,),0)</f>
        <v>0</v>
      </c>
      <c r="AG2226" s="178">
        <f>IF(R2226&gt;0,VLOOKUP(H2226,Leistungszahlen!$A$11:$F$158,6,),IF(T2226&gt;0,VLOOKUP(H2226,Leistungszahlen!$A$11:$F$158,6,),0))</f>
        <v>0</v>
      </c>
      <c r="AH2226" s="179">
        <f t="shared" si="1014"/>
        <v>0</v>
      </c>
      <c r="AI2226" s="179">
        <f t="shared" si="1015"/>
        <v>0</v>
      </c>
      <c r="AJ2226" s="179">
        <f t="shared" si="1016"/>
        <v>0</v>
      </c>
      <c r="AK2226" s="179">
        <f t="shared" si="1017"/>
        <v>0</v>
      </c>
      <c r="AL2226" s="179">
        <f t="shared" si="1018"/>
        <v>0</v>
      </c>
      <c r="AM2226" s="180" t="str">
        <f>IF(L2226=1,Stundensätze!$D$13,IF(L2226=2,Stundensätze!$D$17,IF(L2226=4,Stundensätze!$D$21,"")))</f>
        <v/>
      </c>
      <c r="AN2226" s="180" t="str">
        <f>IF(L2226=1,Stundensätze!$D$15,IF(L2226=2,Stundensätze!$D$19,IF(L2226=4,Stundensätze!$D$23,"")))</f>
        <v/>
      </c>
      <c r="AO2226" s="180">
        <f t="shared" si="1019"/>
        <v>0</v>
      </c>
      <c r="AP2226" s="180">
        <f t="shared" si="1020"/>
        <v>0</v>
      </c>
      <c r="AQ2226" s="192" t="str">
        <f t="shared" si="1021"/>
        <v/>
      </c>
      <c r="AR2226" s="192" t="str">
        <f t="shared" si="1022"/>
        <v/>
      </c>
      <c r="AS2226" s="193">
        <f t="shared" si="1023"/>
        <v>0</v>
      </c>
      <c r="AT2226" s="258">
        <f>IF(K2226=0,0,VLOOKUP(K2226,Kostenstellen!A:B,2,FALSE))</f>
        <v>0</v>
      </c>
      <c r="AU2226" s="68" t="str">
        <f t="shared" si="1005"/>
        <v/>
      </c>
      <c r="AV2226" s="68" t="str">
        <f t="shared" si="1006"/>
        <v/>
      </c>
      <c r="AW2226" s="68">
        <f>IF(AF2226=0,0,VLOOKUP($H2226,Leistungszahlen!$A$11:$H$158,4,FALSE))</f>
        <v>0</v>
      </c>
      <c r="AX2226" s="68">
        <f>IF(AF2226=0,0,VLOOKUP($H2226,Leistungszahlen!$A$11:$H$158,5,FALSE))</f>
        <v>0</v>
      </c>
      <c r="AY2226" s="68">
        <f>IF(AG2226=0,0,VLOOKUP($H2226,Leistungszahlen!$A$11:$H$158,6,FALSE))</f>
        <v>0</v>
      </c>
      <c r="AZ2226" s="68">
        <f t="shared" si="1007"/>
        <v>0</v>
      </c>
      <c r="BA2226" s="68">
        <f t="shared" si="1008"/>
        <v>0</v>
      </c>
      <c r="BC2226" s="68">
        <f t="shared" si="1024"/>
        <v>0</v>
      </c>
      <c r="BD2226" s="285"/>
    </row>
    <row r="2227" spans="1:56" s="68" customFormat="1">
      <c r="A2227" s="200"/>
      <c r="B2227" s="200"/>
      <c r="C2227" s="200"/>
      <c r="D2227" s="200"/>
      <c r="E2227" s="200"/>
      <c r="F2227" s="200"/>
      <c r="G2227" s="200"/>
      <c r="H2227" s="201"/>
      <c r="I2227" s="202"/>
      <c r="J2227" s="200"/>
      <c r="K2227" s="176"/>
      <c r="L2227" s="176"/>
      <c r="M2227" s="176"/>
      <c r="N2227" s="286"/>
      <c r="O2227" s="286"/>
      <c r="P2227" s="176"/>
      <c r="Q2227" s="203">
        <f t="shared" si="1000"/>
        <v>0</v>
      </c>
      <c r="R2227" s="203">
        <f t="shared" si="1001"/>
        <v>0</v>
      </c>
      <c r="S2227" s="203">
        <f t="shared" si="1002"/>
        <v>0</v>
      </c>
      <c r="T2227" s="203">
        <f t="shared" si="1003"/>
        <v>0</v>
      </c>
      <c r="U2227" s="203">
        <f t="shared" si="1004"/>
        <v>0</v>
      </c>
      <c r="V2227" s="175">
        <f>IF(Q2227&gt;0,VLOOKUP(Q2227,Jahresfaktoren!$A$11:$B$24,2,),0)</f>
        <v>0</v>
      </c>
      <c r="W2227" s="175">
        <f>IF(R2227&gt;0,VLOOKUP(R2227,Jahresfaktoren!$D$11:$E$24,2,),0)</f>
        <v>0</v>
      </c>
      <c r="X2227" s="175">
        <f>IF(S2227&gt;0,VLOOKUP(S2227,Jahresfaktoren!$A$28:$B$29,2,),0)</f>
        <v>0</v>
      </c>
      <c r="Y2227" s="175">
        <f>IF(T2227&gt;0,VLOOKUP(T2227,Jahresfaktoren!$A$28:$B$29,2,),0)</f>
        <v>0</v>
      </c>
      <c r="Z2227" s="175">
        <f>IF(U2227&gt;0,VLOOKUP(U2227,Jahresfaktoren!$A$32:$B$33,2,),)</f>
        <v>0</v>
      </c>
      <c r="AA2227" s="177" t="str">
        <f t="shared" si="1009"/>
        <v/>
      </c>
      <c r="AB2227" s="177" t="str">
        <f t="shared" si="1010"/>
        <v/>
      </c>
      <c r="AC2227" s="177" t="str">
        <f t="shared" si="1011"/>
        <v/>
      </c>
      <c r="AD2227" s="177" t="str">
        <f t="shared" si="1012"/>
        <v/>
      </c>
      <c r="AE2227" s="177" t="str">
        <f t="shared" si="1013"/>
        <v/>
      </c>
      <c r="AF2227" s="178">
        <f>IF(Q2227&gt;0,VLOOKUP(H2227,Leistungszahlen!$A$11:$C$158,3,),0)</f>
        <v>0</v>
      </c>
      <c r="AG2227" s="178">
        <f>IF(R2227&gt;0,VLOOKUP(H2227,Leistungszahlen!$A$11:$F$158,6,),IF(T2227&gt;0,VLOOKUP(H2227,Leistungszahlen!$A$11:$F$158,6,),0))</f>
        <v>0</v>
      </c>
      <c r="AH2227" s="179">
        <f t="shared" si="1014"/>
        <v>0</v>
      </c>
      <c r="AI2227" s="179">
        <f t="shared" si="1015"/>
        <v>0</v>
      </c>
      <c r="AJ2227" s="179">
        <f t="shared" si="1016"/>
        <v>0</v>
      </c>
      <c r="AK2227" s="179">
        <f t="shared" si="1017"/>
        <v>0</v>
      </c>
      <c r="AL2227" s="179">
        <f t="shared" si="1018"/>
        <v>0</v>
      </c>
      <c r="AM2227" s="180" t="str">
        <f>IF(L2227=1,Stundensätze!$D$13,IF(L2227=2,Stundensätze!$D$17,IF(L2227=4,Stundensätze!$D$21,"")))</f>
        <v/>
      </c>
      <c r="AN2227" s="180" t="str">
        <f>IF(L2227=1,Stundensätze!$D$15,IF(L2227=2,Stundensätze!$D$19,IF(L2227=4,Stundensätze!$D$23,"")))</f>
        <v/>
      </c>
      <c r="AO2227" s="180">
        <f t="shared" si="1019"/>
        <v>0</v>
      </c>
      <c r="AP2227" s="180">
        <f t="shared" si="1020"/>
        <v>0</v>
      </c>
      <c r="AQ2227" s="192" t="str">
        <f t="shared" si="1021"/>
        <v/>
      </c>
      <c r="AR2227" s="192" t="str">
        <f t="shared" si="1022"/>
        <v/>
      </c>
      <c r="AS2227" s="193">
        <f t="shared" si="1023"/>
        <v>0</v>
      </c>
      <c r="AT2227" s="258">
        <f>IF(K2227=0,0,VLOOKUP(K2227,Kostenstellen!A:B,2,FALSE))</f>
        <v>0</v>
      </c>
      <c r="AU2227" s="68" t="str">
        <f t="shared" si="1005"/>
        <v/>
      </c>
      <c r="AV2227" s="68" t="str">
        <f t="shared" si="1006"/>
        <v/>
      </c>
      <c r="AW2227" s="68">
        <f>IF(AF2227=0,0,VLOOKUP($H2227,Leistungszahlen!$A$11:$H$158,4,FALSE))</f>
        <v>0</v>
      </c>
      <c r="AX2227" s="68">
        <f>IF(AF2227=0,0,VLOOKUP($H2227,Leistungszahlen!$A$11:$H$158,5,FALSE))</f>
        <v>0</v>
      </c>
      <c r="AY2227" s="68">
        <f>IF(AG2227=0,0,VLOOKUP($H2227,Leistungszahlen!$A$11:$H$158,6,FALSE))</f>
        <v>0</v>
      </c>
      <c r="AZ2227" s="68">
        <f t="shared" si="1007"/>
        <v>0</v>
      </c>
      <c r="BA2227" s="68">
        <f t="shared" si="1008"/>
        <v>0</v>
      </c>
      <c r="BC2227" s="68">
        <f t="shared" si="1024"/>
        <v>0</v>
      </c>
      <c r="BD2227" s="285"/>
    </row>
    <row r="2228" spans="1:56" s="68" customFormat="1">
      <c r="A2228" s="200"/>
      <c r="B2228" s="200"/>
      <c r="C2228" s="200"/>
      <c r="D2228" s="200"/>
      <c r="E2228" s="200"/>
      <c r="F2228" s="200"/>
      <c r="G2228" s="200"/>
      <c r="H2228" s="201"/>
      <c r="I2228" s="202"/>
      <c r="J2228" s="200"/>
      <c r="K2228" s="176"/>
      <c r="L2228" s="176"/>
      <c r="M2228" s="176"/>
      <c r="N2228" s="286"/>
      <c r="O2228" s="286"/>
      <c r="P2228" s="176"/>
      <c r="Q2228" s="203">
        <f t="shared" si="1000"/>
        <v>0</v>
      </c>
      <c r="R2228" s="203">
        <f t="shared" si="1001"/>
        <v>0</v>
      </c>
      <c r="S2228" s="203">
        <f t="shared" si="1002"/>
        <v>0</v>
      </c>
      <c r="T2228" s="203">
        <f t="shared" si="1003"/>
        <v>0</v>
      </c>
      <c r="U2228" s="203">
        <f t="shared" si="1004"/>
        <v>0</v>
      </c>
      <c r="V2228" s="175">
        <f>IF(Q2228&gt;0,VLOOKUP(Q2228,Jahresfaktoren!$A$11:$B$24,2,),0)</f>
        <v>0</v>
      </c>
      <c r="W2228" s="175">
        <f>IF(R2228&gt;0,VLOOKUP(R2228,Jahresfaktoren!$D$11:$E$24,2,),0)</f>
        <v>0</v>
      </c>
      <c r="X2228" s="175">
        <f>IF(S2228&gt;0,VLOOKUP(S2228,Jahresfaktoren!$A$28:$B$29,2,),0)</f>
        <v>0</v>
      </c>
      <c r="Y2228" s="175">
        <f>IF(T2228&gt;0,VLOOKUP(T2228,Jahresfaktoren!$A$28:$B$29,2,),0)</f>
        <v>0</v>
      </c>
      <c r="Z2228" s="175">
        <f>IF(U2228&gt;0,VLOOKUP(U2228,Jahresfaktoren!$A$32:$B$33,2,),)</f>
        <v>0</v>
      </c>
      <c r="AA2228" s="177" t="str">
        <f t="shared" si="1009"/>
        <v/>
      </c>
      <c r="AB2228" s="177" t="str">
        <f t="shared" si="1010"/>
        <v/>
      </c>
      <c r="AC2228" s="177" t="str">
        <f t="shared" si="1011"/>
        <v/>
      </c>
      <c r="AD2228" s="177" t="str">
        <f t="shared" si="1012"/>
        <v/>
      </c>
      <c r="AE2228" s="177" t="str">
        <f t="shared" si="1013"/>
        <v/>
      </c>
      <c r="AF2228" s="178">
        <f>IF(Q2228&gt;0,VLOOKUP(H2228,Leistungszahlen!$A$11:$C$158,3,),0)</f>
        <v>0</v>
      </c>
      <c r="AG2228" s="178">
        <f>IF(R2228&gt;0,VLOOKUP(H2228,Leistungszahlen!$A$11:$F$158,6,),IF(T2228&gt;0,VLOOKUP(H2228,Leistungszahlen!$A$11:$F$158,6,),0))</f>
        <v>0</v>
      </c>
      <c r="AH2228" s="179">
        <f t="shared" si="1014"/>
        <v>0</v>
      </c>
      <c r="AI2228" s="179">
        <f t="shared" si="1015"/>
        <v>0</v>
      </c>
      <c r="AJ2228" s="179">
        <f t="shared" si="1016"/>
        <v>0</v>
      </c>
      <c r="AK2228" s="179">
        <f t="shared" si="1017"/>
        <v>0</v>
      </c>
      <c r="AL2228" s="179">
        <f t="shared" si="1018"/>
        <v>0</v>
      </c>
      <c r="AM2228" s="180" t="str">
        <f>IF(L2228=1,Stundensätze!$D$13,IF(L2228=2,Stundensätze!$D$17,IF(L2228=4,Stundensätze!$D$21,"")))</f>
        <v/>
      </c>
      <c r="AN2228" s="180" t="str">
        <f>IF(L2228=1,Stundensätze!$D$15,IF(L2228=2,Stundensätze!$D$19,IF(L2228=4,Stundensätze!$D$23,"")))</f>
        <v/>
      </c>
      <c r="AO2228" s="180">
        <f t="shared" si="1019"/>
        <v>0</v>
      </c>
      <c r="AP2228" s="180">
        <f t="shared" si="1020"/>
        <v>0</v>
      </c>
      <c r="AQ2228" s="192" t="str">
        <f t="shared" si="1021"/>
        <v/>
      </c>
      <c r="AR2228" s="192" t="str">
        <f t="shared" si="1022"/>
        <v/>
      </c>
      <c r="AS2228" s="193">
        <f t="shared" si="1023"/>
        <v>0</v>
      </c>
      <c r="AT2228" s="258">
        <f>IF(K2228=0,0,VLOOKUP(K2228,Kostenstellen!A:B,2,FALSE))</f>
        <v>0</v>
      </c>
      <c r="AU2228" s="68" t="str">
        <f t="shared" si="1005"/>
        <v/>
      </c>
      <c r="AV2228" s="68" t="str">
        <f t="shared" si="1006"/>
        <v/>
      </c>
      <c r="AW2228" s="68">
        <f>IF(AF2228=0,0,VLOOKUP($H2228,Leistungszahlen!$A$11:$H$158,4,FALSE))</f>
        <v>0</v>
      </c>
      <c r="AX2228" s="68">
        <f>IF(AF2228=0,0,VLOOKUP($H2228,Leistungszahlen!$A$11:$H$158,5,FALSE))</f>
        <v>0</v>
      </c>
      <c r="AY2228" s="68">
        <f>IF(AG2228=0,0,VLOOKUP($H2228,Leistungszahlen!$A$11:$H$158,6,FALSE))</f>
        <v>0</v>
      </c>
      <c r="AZ2228" s="68">
        <f t="shared" si="1007"/>
        <v>0</v>
      </c>
      <c r="BA2228" s="68">
        <f t="shared" si="1008"/>
        <v>0</v>
      </c>
      <c r="BC2228" s="68">
        <f t="shared" si="1024"/>
        <v>0</v>
      </c>
      <c r="BD2228" s="285"/>
    </row>
    <row r="2229" spans="1:56" s="68" customFormat="1">
      <c r="A2229" s="200"/>
      <c r="B2229" s="200"/>
      <c r="C2229" s="200"/>
      <c r="D2229" s="200"/>
      <c r="E2229" s="200"/>
      <c r="F2229" s="200"/>
      <c r="G2229" s="200"/>
      <c r="H2229" s="201"/>
      <c r="I2229" s="202"/>
      <c r="J2229" s="200"/>
      <c r="K2229" s="176"/>
      <c r="L2229" s="176"/>
      <c r="M2229" s="176"/>
      <c r="N2229" s="286"/>
      <c r="O2229" s="286"/>
      <c r="P2229" s="176"/>
      <c r="Q2229" s="203">
        <f t="shared" ref="Q2229:Q2292" si="1025">IF(M2229="x",0,IF(N2229=7,6,IF(N2229=14,12,IF(N2229="12+5",11,N2229))))</f>
        <v>0</v>
      </c>
      <c r="R2229" s="203">
        <f t="shared" ref="R2229:R2292" si="1026">IF(M2229="x",0,IF(O2229=0,0,IF(N2229=7,0,IF(N2229+O2229=7,O2229-1,O2229))))</f>
        <v>0</v>
      </c>
      <c r="S2229" s="203">
        <f t="shared" ref="S2229:S2292" si="1027">IF(M2229="x",0,IF(N2229=7,1,IF(N2229=14,2,IF(AND(N2229=12,O2229=5),1,IF(N2229="12+5",1,0)))))</f>
        <v>0</v>
      </c>
      <c r="T2229" s="203">
        <f t="shared" ref="T2229:T2292" si="1028">IF(M2229="x",0,IF(O2229=0,0,IF(N2229=7,0,IF(N2229+O2229=7,1,0))))</f>
        <v>0</v>
      </c>
      <c r="U2229" s="203">
        <f t="shared" ref="U2229:U2292" si="1029">T2229+S2229</f>
        <v>0</v>
      </c>
      <c r="V2229" s="175">
        <f>IF(Q2229&gt;0,VLOOKUP(Q2229,Jahresfaktoren!$A$11:$B$24,2,),0)</f>
        <v>0</v>
      </c>
      <c r="W2229" s="175">
        <f>IF(R2229&gt;0,VLOOKUP(R2229,Jahresfaktoren!$D$11:$E$24,2,),0)</f>
        <v>0</v>
      </c>
      <c r="X2229" s="175">
        <f>IF(S2229&gt;0,VLOOKUP(S2229,Jahresfaktoren!$A$28:$B$29,2,),0)</f>
        <v>0</v>
      </c>
      <c r="Y2229" s="175">
        <f>IF(T2229&gt;0,VLOOKUP(T2229,Jahresfaktoren!$A$28:$B$29,2,),0)</f>
        <v>0</v>
      </c>
      <c r="Z2229" s="175">
        <f>IF(U2229&gt;0,VLOOKUP(U2229,Jahresfaktoren!$A$32:$B$33,2,),)</f>
        <v>0</v>
      </c>
      <c r="AA2229" s="177" t="str">
        <f t="shared" si="1009"/>
        <v/>
      </c>
      <c r="AB2229" s="177" t="str">
        <f t="shared" si="1010"/>
        <v/>
      </c>
      <c r="AC2229" s="177" t="str">
        <f t="shared" si="1011"/>
        <v/>
      </c>
      <c r="AD2229" s="177" t="str">
        <f t="shared" si="1012"/>
        <v/>
      </c>
      <c r="AE2229" s="177" t="str">
        <f t="shared" si="1013"/>
        <v/>
      </c>
      <c r="AF2229" s="178">
        <f>IF(Q2229&gt;0,VLOOKUP(H2229,Leistungszahlen!$A$11:$C$158,3,),0)</f>
        <v>0</v>
      </c>
      <c r="AG2229" s="178">
        <f>IF(R2229&gt;0,VLOOKUP(H2229,Leistungszahlen!$A$11:$F$158,6,),IF(T2229&gt;0,VLOOKUP(H2229,Leistungszahlen!$A$11:$F$158,6,),0))</f>
        <v>0</v>
      </c>
      <c r="AH2229" s="179">
        <f t="shared" si="1014"/>
        <v>0</v>
      </c>
      <c r="AI2229" s="179">
        <f t="shared" si="1015"/>
        <v>0</v>
      </c>
      <c r="AJ2229" s="179">
        <f t="shared" si="1016"/>
        <v>0</v>
      </c>
      <c r="AK2229" s="179">
        <f t="shared" si="1017"/>
        <v>0</v>
      </c>
      <c r="AL2229" s="179">
        <f t="shared" si="1018"/>
        <v>0</v>
      </c>
      <c r="AM2229" s="180" t="str">
        <f>IF(L2229=1,Stundensätze!$D$13,IF(L2229=2,Stundensätze!$D$17,IF(L2229=4,Stundensätze!$D$21,"")))</f>
        <v/>
      </c>
      <c r="AN2229" s="180" t="str">
        <f>IF(L2229=1,Stundensätze!$D$15,IF(L2229=2,Stundensätze!$D$19,IF(L2229=4,Stundensätze!$D$23,"")))</f>
        <v/>
      </c>
      <c r="AO2229" s="180">
        <f t="shared" si="1019"/>
        <v>0</v>
      </c>
      <c r="AP2229" s="180">
        <f t="shared" si="1020"/>
        <v>0</v>
      </c>
      <c r="AQ2229" s="192" t="str">
        <f t="shared" si="1021"/>
        <v/>
      </c>
      <c r="AR2229" s="192" t="str">
        <f t="shared" si="1022"/>
        <v/>
      </c>
      <c r="AS2229" s="193">
        <f t="shared" si="1023"/>
        <v>0</v>
      </c>
      <c r="AT2229" s="258">
        <f>IF(K2229=0,0,VLOOKUP(K2229,Kostenstellen!A:B,2,FALSE))</f>
        <v>0</v>
      </c>
      <c r="AU2229" s="68" t="str">
        <f t="shared" ref="AU2229:AU2292" si="1030">IF(SUM(V2229:Z2229)&gt;0,H2229,"")</f>
        <v/>
      </c>
      <c r="AV2229" s="68" t="str">
        <f t="shared" ref="AV2229:AV2292" si="1031">IF(SUM(R2229+T2229)&gt;0,H2229,"")</f>
        <v/>
      </c>
      <c r="AW2229" s="68">
        <f>IF(AF2229=0,0,VLOOKUP($H2229,Leistungszahlen!$A$11:$H$158,4,FALSE))</f>
        <v>0</v>
      </c>
      <c r="AX2229" s="68">
        <f>IF(AF2229=0,0,VLOOKUP($H2229,Leistungszahlen!$A$11:$H$158,5,FALSE))</f>
        <v>0</v>
      </c>
      <c r="AY2229" s="68">
        <f>IF(AG2229=0,0,VLOOKUP($H2229,Leistungszahlen!$A$11:$H$158,6,FALSE))</f>
        <v>0</v>
      </c>
      <c r="AZ2229" s="68">
        <f t="shared" ref="AZ2229:AZ2292" si="1032">IF(AX2229&lt;AF2229,1,IF(AG2229&gt;AY2229,1,0))</f>
        <v>0</v>
      </c>
      <c r="BA2229" s="68">
        <f t="shared" ref="BA2229:BA2292" si="1033">IF(AF2229&gt;AX2229,1,IF(AG2229&gt;AY2229,1,0))</f>
        <v>0</v>
      </c>
      <c r="BC2229" s="68">
        <f t="shared" si="1024"/>
        <v>0</v>
      </c>
      <c r="BD2229" s="285"/>
    </row>
    <row r="2230" spans="1:56" s="68" customFormat="1">
      <c r="A2230" s="200"/>
      <c r="B2230" s="200"/>
      <c r="C2230" s="200"/>
      <c r="D2230" s="200"/>
      <c r="E2230" s="200"/>
      <c r="F2230" s="200"/>
      <c r="G2230" s="200"/>
      <c r="H2230" s="201"/>
      <c r="I2230" s="202"/>
      <c r="J2230" s="200"/>
      <c r="K2230" s="176"/>
      <c r="L2230" s="176"/>
      <c r="M2230" s="176"/>
      <c r="N2230" s="286"/>
      <c r="O2230" s="286"/>
      <c r="P2230" s="176"/>
      <c r="Q2230" s="203">
        <f t="shared" si="1025"/>
        <v>0</v>
      </c>
      <c r="R2230" s="203">
        <f t="shared" si="1026"/>
        <v>0</v>
      </c>
      <c r="S2230" s="203">
        <f t="shared" si="1027"/>
        <v>0</v>
      </c>
      <c r="T2230" s="203">
        <f t="shared" si="1028"/>
        <v>0</v>
      </c>
      <c r="U2230" s="203">
        <f t="shared" si="1029"/>
        <v>0</v>
      </c>
      <c r="V2230" s="175">
        <f>IF(Q2230&gt;0,VLOOKUP(Q2230,Jahresfaktoren!$A$11:$B$24,2,),0)</f>
        <v>0</v>
      </c>
      <c r="W2230" s="175">
        <f>IF(R2230&gt;0,VLOOKUP(R2230,Jahresfaktoren!$D$11:$E$24,2,),0)</f>
        <v>0</v>
      </c>
      <c r="X2230" s="175">
        <f>IF(S2230&gt;0,VLOOKUP(S2230,Jahresfaktoren!$A$28:$B$29,2,),0)</f>
        <v>0</v>
      </c>
      <c r="Y2230" s="175">
        <f>IF(T2230&gt;0,VLOOKUP(T2230,Jahresfaktoren!$A$28:$B$29,2,),0)</f>
        <v>0</v>
      </c>
      <c r="Z2230" s="175">
        <f>IF(U2230&gt;0,VLOOKUP(U2230,Jahresfaktoren!$A$32:$B$33,2,),)</f>
        <v>0</v>
      </c>
      <c r="AA2230" s="177" t="str">
        <f t="shared" si="1009"/>
        <v/>
      </c>
      <c r="AB2230" s="177" t="str">
        <f t="shared" si="1010"/>
        <v/>
      </c>
      <c r="AC2230" s="177" t="str">
        <f t="shared" si="1011"/>
        <v/>
      </c>
      <c r="AD2230" s="177" t="str">
        <f t="shared" si="1012"/>
        <v/>
      </c>
      <c r="AE2230" s="177" t="str">
        <f t="shared" si="1013"/>
        <v/>
      </c>
      <c r="AF2230" s="178">
        <f>IF(Q2230&gt;0,VLOOKUP(H2230,Leistungszahlen!$A$11:$C$158,3,),0)</f>
        <v>0</v>
      </c>
      <c r="AG2230" s="178">
        <f>IF(R2230&gt;0,VLOOKUP(H2230,Leistungszahlen!$A$11:$F$158,6,),IF(T2230&gt;0,VLOOKUP(H2230,Leistungszahlen!$A$11:$F$158,6,),0))</f>
        <v>0</v>
      </c>
      <c r="AH2230" s="179">
        <f t="shared" si="1014"/>
        <v>0</v>
      </c>
      <c r="AI2230" s="179">
        <f t="shared" si="1015"/>
        <v>0</v>
      </c>
      <c r="AJ2230" s="179">
        <f t="shared" si="1016"/>
        <v>0</v>
      </c>
      <c r="AK2230" s="179">
        <f t="shared" si="1017"/>
        <v>0</v>
      </c>
      <c r="AL2230" s="179">
        <f t="shared" si="1018"/>
        <v>0</v>
      </c>
      <c r="AM2230" s="180" t="str">
        <f>IF(L2230=1,Stundensätze!$D$13,IF(L2230=2,Stundensätze!$D$17,IF(L2230=4,Stundensätze!$D$21,"")))</f>
        <v/>
      </c>
      <c r="AN2230" s="180" t="str">
        <f>IF(L2230=1,Stundensätze!$D$15,IF(L2230=2,Stundensätze!$D$19,IF(L2230=4,Stundensätze!$D$23,"")))</f>
        <v/>
      </c>
      <c r="AO2230" s="180">
        <f t="shared" si="1019"/>
        <v>0</v>
      </c>
      <c r="AP2230" s="180">
        <f t="shared" si="1020"/>
        <v>0</v>
      </c>
      <c r="AQ2230" s="192" t="str">
        <f t="shared" si="1021"/>
        <v/>
      </c>
      <c r="AR2230" s="192" t="str">
        <f t="shared" si="1022"/>
        <v/>
      </c>
      <c r="AS2230" s="193">
        <f t="shared" si="1023"/>
        <v>0</v>
      </c>
      <c r="AT2230" s="258">
        <f>IF(K2230=0,0,VLOOKUP(K2230,Kostenstellen!A:B,2,FALSE))</f>
        <v>0</v>
      </c>
      <c r="AU2230" s="68" t="str">
        <f t="shared" si="1030"/>
        <v/>
      </c>
      <c r="AV2230" s="68" t="str">
        <f t="shared" si="1031"/>
        <v/>
      </c>
      <c r="AW2230" s="68">
        <f>IF(AF2230=0,0,VLOOKUP($H2230,Leistungszahlen!$A$11:$H$158,4,FALSE))</f>
        <v>0</v>
      </c>
      <c r="AX2230" s="68">
        <f>IF(AF2230=0,0,VLOOKUP($H2230,Leistungszahlen!$A$11:$H$158,5,FALSE))</f>
        <v>0</v>
      </c>
      <c r="AY2230" s="68">
        <f>IF(AG2230=0,0,VLOOKUP($H2230,Leistungszahlen!$A$11:$H$158,6,FALSE))</f>
        <v>0</v>
      </c>
      <c r="AZ2230" s="68">
        <f t="shared" si="1032"/>
        <v>0</v>
      </c>
      <c r="BA2230" s="68">
        <f t="shared" si="1033"/>
        <v>0</v>
      </c>
      <c r="BC2230" s="68">
        <f t="shared" si="1024"/>
        <v>0</v>
      </c>
      <c r="BD2230" s="285"/>
    </row>
    <row r="2231" spans="1:56" s="68" customFormat="1">
      <c r="A2231" s="200"/>
      <c r="B2231" s="200"/>
      <c r="C2231" s="200"/>
      <c r="D2231" s="200"/>
      <c r="E2231" s="200"/>
      <c r="F2231" s="200"/>
      <c r="G2231" s="200"/>
      <c r="H2231" s="201"/>
      <c r="I2231" s="202"/>
      <c r="J2231" s="200"/>
      <c r="K2231" s="176"/>
      <c r="L2231" s="176"/>
      <c r="M2231" s="176"/>
      <c r="N2231" s="286"/>
      <c r="O2231" s="286"/>
      <c r="P2231" s="176"/>
      <c r="Q2231" s="203">
        <f t="shared" si="1025"/>
        <v>0</v>
      </c>
      <c r="R2231" s="203">
        <f t="shared" si="1026"/>
        <v>0</v>
      </c>
      <c r="S2231" s="203">
        <f t="shared" si="1027"/>
        <v>0</v>
      </c>
      <c r="T2231" s="203">
        <f t="shared" si="1028"/>
        <v>0</v>
      </c>
      <c r="U2231" s="203">
        <f t="shared" si="1029"/>
        <v>0</v>
      </c>
      <c r="V2231" s="175">
        <f>IF(Q2231&gt;0,VLOOKUP(Q2231,Jahresfaktoren!$A$11:$B$24,2,),0)</f>
        <v>0</v>
      </c>
      <c r="W2231" s="175">
        <f>IF(R2231&gt;0,VLOOKUP(R2231,Jahresfaktoren!$D$11:$E$24,2,),0)</f>
        <v>0</v>
      </c>
      <c r="X2231" s="175">
        <f>IF(S2231&gt;0,VLOOKUP(S2231,Jahresfaktoren!$A$28:$B$29,2,),0)</f>
        <v>0</v>
      </c>
      <c r="Y2231" s="175">
        <f>IF(T2231&gt;0,VLOOKUP(T2231,Jahresfaktoren!$A$28:$B$29,2,),0)</f>
        <v>0</v>
      </c>
      <c r="Z2231" s="175">
        <f>IF(U2231&gt;0,VLOOKUP(U2231,Jahresfaktoren!$A$32:$B$33,2,),)</f>
        <v>0</v>
      </c>
      <c r="AA2231" s="177" t="str">
        <f t="shared" si="1009"/>
        <v/>
      </c>
      <c r="AB2231" s="177" t="str">
        <f t="shared" si="1010"/>
        <v/>
      </c>
      <c r="AC2231" s="177" t="str">
        <f t="shared" si="1011"/>
        <v/>
      </c>
      <c r="AD2231" s="177" t="str">
        <f t="shared" si="1012"/>
        <v/>
      </c>
      <c r="AE2231" s="177" t="str">
        <f t="shared" si="1013"/>
        <v/>
      </c>
      <c r="AF2231" s="178">
        <f>IF(Q2231&gt;0,VLOOKUP(H2231,Leistungszahlen!$A$11:$C$158,3,),0)</f>
        <v>0</v>
      </c>
      <c r="AG2231" s="178">
        <f>IF(R2231&gt;0,VLOOKUP(H2231,Leistungszahlen!$A$11:$F$158,6,),IF(T2231&gt;0,VLOOKUP(H2231,Leistungszahlen!$A$11:$F$158,6,),0))</f>
        <v>0</v>
      </c>
      <c r="AH2231" s="179">
        <f t="shared" si="1014"/>
        <v>0</v>
      </c>
      <c r="AI2231" s="179">
        <f t="shared" si="1015"/>
        <v>0</v>
      </c>
      <c r="AJ2231" s="179">
        <f t="shared" si="1016"/>
        <v>0</v>
      </c>
      <c r="AK2231" s="179">
        <f t="shared" si="1017"/>
        <v>0</v>
      </c>
      <c r="AL2231" s="179">
        <f t="shared" si="1018"/>
        <v>0</v>
      </c>
      <c r="AM2231" s="180" t="str">
        <f>IF(L2231=1,Stundensätze!$D$13,IF(L2231=2,Stundensätze!$D$17,IF(L2231=4,Stundensätze!$D$21,"")))</f>
        <v/>
      </c>
      <c r="AN2231" s="180" t="str">
        <f>IF(L2231=1,Stundensätze!$D$15,IF(L2231=2,Stundensätze!$D$19,IF(L2231=4,Stundensätze!$D$23,"")))</f>
        <v/>
      </c>
      <c r="AO2231" s="180">
        <f t="shared" si="1019"/>
        <v>0</v>
      </c>
      <c r="AP2231" s="180">
        <f t="shared" si="1020"/>
        <v>0</v>
      </c>
      <c r="AQ2231" s="192" t="str">
        <f t="shared" si="1021"/>
        <v/>
      </c>
      <c r="AR2231" s="192" t="str">
        <f t="shared" si="1022"/>
        <v/>
      </c>
      <c r="AS2231" s="193">
        <f t="shared" si="1023"/>
        <v>0</v>
      </c>
      <c r="AT2231" s="258">
        <f>IF(K2231=0,0,VLOOKUP(K2231,Kostenstellen!A:B,2,FALSE))</f>
        <v>0</v>
      </c>
      <c r="AU2231" s="68" t="str">
        <f t="shared" si="1030"/>
        <v/>
      </c>
      <c r="AV2231" s="68" t="str">
        <f t="shared" si="1031"/>
        <v/>
      </c>
      <c r="AW2231" s="68">
        <f>IF(AF2231=0,0,VLOOKUP($H2231,Leistungszahlen!$A$11:$H$158,4,FALSE))</f>
        <v>0</v>
      </c>
      <c r="AX2231" s="68">
        <f>IF(AF2231=0,0,VLOOKUP($H2231,Leistungszahlen!$A$11:$H$158,5,FALSE))</f>
        <v>0</v>
      </c>
      <c r="AY2231" s="68">
        <f>IF(AG2231=0,0,VLOOKUP($H2231,Leistungszahlen!$A$11:$H$158,6,FALSE))</f>
        <v>0</v>
      </c>
      <c r="AZ2231" s="68">
        <f t="shared" si="1032"/>
        <v>0</v>
      </c>
      <c r="BA2231" s="68">
        <f t="shared" si="1033"/>
        <v>0</v>
      </c>
      <c r="BC2231" s="68">
        <f t="shared" si="1024"/>
        <v>0</v>
      </c>
      <c r="BD2231" s="285"/>
    </row>
    <row r="2232" spans="1:56" s="68" customFormat="1">
      <c r="A2232" s="200"/>
      <c r="B2232" s="200"/>
      <c r="C2232" s="200"/>
      <c r="D2232" s="200"/>
      <c r="E2232" s="200"/>
      <c r="F2232" s="200"/>
      <c r="G2232" s="200"/>
      <c r="H2232" s="201"/>
      <c r="I2232" s="202"/>
      <c r="J2232" s="200"/>
      <c r="K2232" s="176"/>
      <c r="L2232" s="176"/>
      <c r="M2232" s="176"/>
      <c r="N2232" s="286"/>
      <c r="O2232" s="286"/>
      <c r="P2232" s="176"/>
      <c r="Q2232" s="203">
        <f t="shared" si="1025"/>
        <v>0</v>
      </c>
      <c r="R2232" s="203">
        <f t="shared" si="1026"/>
        <v>0</v>
      </c>
      <c r="S2232" s="203">
        <f t="shared" si="1027"/>
        <v>0</v>
      </c>
      <c r="T2232" s="203">
        <f t="shared" si="1028"/>
        <v>0</v>
      </c>
      <c r="U2232" s="203">
        <f t="shared" si="1029"/>
        <v>0</v>
      </c>
      <c r="V2232" s="175">
        <f>IF(Q2232&gt;0,VLOOKUP(Q2232,Jahresfaktoren!$A$11:$B$24,2,),0)</f>
        <v>0</v>
      </c>
      <c r="W2232" s="175">
        <f>IF(R2232&gt;0,VLOOKUP(R2232,Jahresfaktoren!$D$11:$E$24,2,),0)</f>
        <v>0</v>
      </c>
      <c r="X2232" s="175">
        <f>IF(S2232&gt;0,VLOOKUP(S2232,Jahresfaktoren!$A$28:$B$29,2,),0)</f>
        <v>0</v>
      </c>
      <c r="Y2232" s="175">
        <f>IF(T2232&gt;0,VLOOKUP(T2232,Jahresfaktoren!$A$28:$B$29,2,),0)</f>
        <v>0</v>
      </c>
      <c r="Z2232" s="175">
        <f>IF(U2232&gt;0,VLOOKUP(U2232,Jahresfaktoren!$A$32:$B$33,2,),)</f>
        <v>0</v>
      </c>
      <c r="AA2232" s="177" t="str">
        <f t="shared" si="1009"/>
        <v/>
      </c>
      <c r="AB2232" s="177" t="str">
        <f t="shared" si="1010"/>
        <v/>
      </c>
      <c r="AC2232" s="177" t="str">
        <f t="shared" si="1011"/>
        <v/>
      </c>
      <c r="AD2232" s="177" t="str">
        <f t="shared" si="1012"/>
        <v/>
      </c>
      <c r="AE2232" s="177" t="str">
        <f t="shared" si="1013"/>
        <v/>
      </c>
      <c r="AF2232" s="178">
        <f>IF(Q2232&gt;0,VLOOKUP(H2232,Leistungszahlen!$A$11:$C$158,3,),0)</f>
        <v>0</v>
      </c>
      <c r="AG2232" s="178">
        <f>IF(R2232&gt;0,VLOOKUP(H2232,Leistungszahlen!$A$11:$F$158,6,),IF(T2232&gt;0,VLOOKUP(H2232,Leistungszahlen!$A$11:$F$158,6,),0))</f>
        <v>0</v>
      </c>
      <c r="AH2232" s="179">
        <f t="shared" si="1014"/>
        <v>0</v>
      </c>
      <c r="AI2232" s="179">
        <f t="shared" si="1015"/>
        <v>0</v>
      </c>
      <c r="AJ2232" s="179">
        <f t="shared" si="1016"/>
        <v>0</v>
      </c>
      <c r="AK2232" s="179">
        <f t="shared" si="1017"/>
        <v>0</v>
      </c>
      <c r="AL2232" s="179">
        <f t="shared" si="1018"/>
        <v>0</v>
      </c>
      <c r="AM2232" s="180" t="str">
        <f>IF(L2232=1,Stundensätze!$D$13,IF(L2232=2,Stundensätze!$D$17,IF(L2232=4,Stundensätze!$D$21,"")))</f>
        <v/>
      </c>
      <c r="AN2232" s="180" t="str">
        <f>IF(L2232=1,Stundensätze!$D$15,IF(L2232=2,Stundensätze!$D$19,IF(L2232=4,Stundensätze!$D$23,"")))</f>
        <v/>
      </c>
      <c r="AO2232" s="180">
        <f t="shared" si="1019"/>
        <v>0</v>
      </c>
      <c r="AP2232" s="180">
        <f t="shared" si="1020"/>
        <v>0</v>
      </c>
      <c r="AQ2232" s="192" t="str">
        <f t="shared" si="1021"/>
        <v/>
      </c>
      <c r="AR2232" s="192" t="str">
        <f t="shared" si="1022"/>
        <v/>
      </c>
      <c r="AS2232" s="193">
        <f t="shared" si="1023"/>
        <v>0</v>
      </c>
      <c r="AT2232" s="258">
        <f>IF(K2232=0,0,VLOOKUP(K2232,Kostenstellen!A:B,2,FALSE))</f>
        <v>0</v>
      </c>
      <c r="AU2232" s="68" t="str">
        <f t="shared" si="1030"/>
        <v/>
      </c>
      <c r="AV2232" s="68" t="str">
        <f t="shared" si="1031"/>
        <v/>
      </c>
      <c r="AW2232" s="68">
        <f>IF(AF2232=0,0,VLOOKUP($H2232,Leistungszahlen!$A$11:$H$158,4,FALSE))</f>
        <v>0</v>
      </c>
      <c r="AX2232" s="68">
        <f>IF(AF2232=0,0,VLOOKUP($H2232,Leistungszahlen!$A$11:$H$158,5,FALSE))</f>
        <v>0</v>
      </c>
      <c r="AY2232" s="68">
        <f>IF(AG2232=0,0,VLOOKUP($H2232,Leistungszahlen!$A$11:$H$158,6,FALSE))</f>
        <v>0</v>
      </c>
      <c r="AZ2232" s="68">
        <f t="shared" si="1032"/>
        <v>0</v>
      </c>
      <c r="BA2232" s="68">
        <f t="shared" si="1033"/>
        <v>0</v>
      </c>
      <c r="BC2232" s="68">
        <f t="shared" si="1024"/>
        <v>0</v>
      </c>
      <c r="BD2232" s="285"/>
    </row>
    <row r="2233" spans="1:56" s="68" customFormat="1">
      <c r="A2233" s="200"/>
      <c r="B2233" s="200"/>
      <c r="C2233" s="200"/>
      <c r="D2233" s="200"/>
      <c r="E2233" s="200"/>
      <c r="F2233" s="200"/>
      <c r="G2233" s="200"/>
      <c r="H2233" s="201"/>
      <c r="I2233" s="202"/>
      <c r="J2233" s="200"/>
      <c r="K2233" s="176"/>
      <c r="L2233" s="176"/>
      <c r="M2233" s="176"/>
      <c r="N2233" s="286"/>
      <c r="O2233" s="286"/>
      <c r="P2233" s="176"/>
      <c r="Q2233" s="203">
        <f t="shared" si="1025"/>
        <v>0</v>
      </c>
      <c r="R2233" s="203">
        <f t="shared" si="1026"/>
        <v>0</v>
      </c>
      <c r="S2233" s="203">
        <f t="shared" si="1027"/>
        <v>0</v>
      </c>
      <c r="T2233" s="203">
        <f t="shared" si="1028"/>
        <v>0</v>
      </c>
      <c r="U2233" s="203">
        <f t="shared" si="1029"/>
        <v>0</v>
      </c>
      <c r="V2233" s="175">
        <f>IF(Q2233&gt;0,VLOOKUP(Q2233,Jahresfaktoren!$A$11:$B$24,2,),0)</f>
        <v>0</v>
      </c>
      <c r="W2233" s="175">
        <f>IF(R2233&gt;0,VLOOKUP(R2233,Jahresfaktoren!$D$11:$E$24,2,),0)</f>
        <v>0</v>
      </c>
      <c r="X2233" s="175">
        <f>IF(S2233&gt;0,VLOOKUP(S2233,Jahresfaktoren!$A$28:$B$29,2,),0)</f>
        <v>0</v>
      </c>
      <c r="Y2233" s="175">
        <f>IF(T2233&gt;0,VLOOKUP(T2233,Jahresfaktoren!$A$28:$B$29,2,),0)</f>
        <v>0</v>
      </c>
      <c r="Z2233" s="175">
        <f>IF(U2233&gt;0,VLOOKUP(U2233,Jahresfaktoren!$A$32:$B$33,2,),)</f>
        <v>0</v>
      </c>
      <c r="AA2233" s="177" t="str">
        <f t="shared" si="1009"/>
        <v/>
      </c>
      <c r="AB2233" s="177" t="str">
        <f t="shared" si="1010"/>
        <v/>
      </c>
      <c r="AC2233" s="177" t="str">
        <f t="shared" si="1011"/>
        <v/>
      </c>
      <c r="AD2233" s="177" t="str">
        <f t="shared" si="1012"/>
        <v/>
      </c>
      <c r="AE2233" s="177" t="str">
        <f t="shared" si="1013"/>
        <v/>
      </c>
      <c r="AF2233" s="178">
        <f>IF(Q2233&gt;0,VLOOKUP(H2233,Leistungszahlen!$A$11:$C$158,3,),0)</f>
        <v>0</v>
      </c>
      <c r="AG2233" s="178">
        <f>IF(R2233&gt;0,VLOOKUP(H2233,Leistungszahlen!$A$11:$F$158,6,),IF(T2233&gt;0,VLOOKUP(H2233,Leistungszahlen!$A$11:$F$158,6,),0))</f>
        <v>0</v>
      </c>
      <c r="AH2233" s="179">
        <f t="shared" si="1014"/>
        <v>0</v>
      </c>
      <c r="AI2233" s="179">
        <f t="shared" si="1015"/>
        <v>0</v>
      </c>
      <c r="AJ2233" s="179">
        <f t="shared" si="1016"/>
        <v>0</v>
      </c>
      <c r="AK2233" s="179">
        <f t="shared" si="1017"/>
        <v>0</v>
      </c>
      <c r="AL2233" s="179">
        <f t="shared" si="1018"/>
        <v>0</v>
      </c>
      <c r="AM2233" s="180" t="str">
        <f>IF(L2233=1,Stundensätze!$D$13,IF(L2233=2,Stundensätze!$D$17,IF(L2233=4,Stundensätze!$D$21,"")))</f>
        <v/>
      </c>
      <c r="AN2233" s="180" t="str">
        <f>IF(L2233=1,Stundensätze!$D$15,IF(L2233=2,Stundensätze!$D$19,IF(L2233=4,Stundensätze!$D$23,"")))</f>
        <v/>
      </c>
      <c r="AO2233" s="180">
        <f t="shared" si="1019"/>
        <v>0</v>
      </c>
      <c r="AP2233" s="180">
        <f t="shared" si="1020"/>
        <v>0</v>
      </c>
      <c r="AQ2233" s="192" t="str">
        <f t="shared" si="1021"/>
        <v/>
      </c>
      <c r="AR2233" s="192" t="str">
        <f t="shared" si="1022"/>
        <v/>
      </c>
      <c r="AS2233" s="193">
        <f t="shared" si="1023"/>
        <v>0</v>
      </c>
      <c r="AT2233" s="258">
        <f>IF(K2233=0,0,VLOOKUP(K2233,Kostenstellen!A:B,2,FALSE))</f>
        <v>0</v>
      </c>
      <c r="AU2233" s="68" t="str">
        <f t="shared" si="1030"/>
        <v/>
      </c>
      <c r="AV2233" s="68" t="str">
        <f t="shared" si="1031"/>
        <v/>
      </c>
      <c r="AW2233" s="68">
        <f>IF(AF2233=0,0,VLOOKUP($H2233,Leistungszahlen!$A$11:$H$158,4,FALSE))</f>
        <v>0</v>
      </c>
      <c r="AX2233" s="68">
        <f>IF(AF2233=0,0,VLOOKUP($H2233,Leistungszahlen!$A$11:$H$158,5,FALSE))</f>
        <v>0</v>
      </c>
      <c r="AY2233" s="68">
        <f>IF(AG2233=0,0,VLOOKUP($H2233,Leistungszahlen!$A$11:$H$158,6,FALSE))</f>
        <v>0</v>
      </c>
      <c r="AZ2233" s="68">
        <f t="shared" si="1032"/>
        <v>0</v>
      </c>
      <c r="BA2233" s="68">
        <f t="shared" si="1033"/>
        <v>0</v>
      </c>
      <c r="BC2233" s="68">
        <f t="shared" si="1024"/>
        <v>0</v>
      </c>
      <c r="BD2233" s="285"/>
    </row>
    <row r="2234" spans="1:56" s="68" customFormat="1">
      <c r="A2234" s="200"/>
      <c r="B2234" s="200"/>
      <c r="C2234" s="200"/>
      <c r="D2234" s="200"/>
      <c r="E2234" s="200"/>
      <c r="F2234" s="200"/>
      <c r="G2234" s="200"/>
      <c r="H2234" s="201"/>
      <c r="I2234" s="202"/>
      <c r="J2234" s="200"/>
      <c r="K2234" s="176"/>
      <c r="L2234" s="176"/>
      <c r="M2234" s="176"/>
      <c r="N2234" s="286"/>
      <c r="O2234" s="286"/>
      <c r="P2234" s="176"/>
      <c r="Q2234" s="203">
        <f t="shared" si="1025"/>
        <v>0</v>
      </c>
      <c r="R2234" s="203">
        <f t="shared" si="1026"/>
        <v>0</v>
      </c>
      <c r="S2234" s="203">
        <f t="shared" si="1027"/>
        <v>0</v>
      </c>
      <c r="T2234" s="203">
        <f t="shared" si="1028"/>
        <v>0</v>
      </c>
      <c r="U2234" s="203">
        <f t="shared" si="1029"/>
        <v>0</v>
      </c>
      <c r="V2234" s="175">
        <f>IF(Q2234&gt;0,VLOOKUP(Q2234,Jahresfaktoren!$A$11:$B$24,2,),0)</f>
        <v>0</v>
      </c>
      <c r="W2234" s="175">
        <f>IF(R2234&gt;0,VLOOKUP(R2234,Jahresfaktoren!$D$11:$E$24,2,),0)</f>
        <v>0</v>
      </c>
      <c r="X2234" s="175">
        <f>IF(S2234&gt;0,VLOOKUP(S2234,Jahresfaktoren!$A$28:$B$29,2,),0)</f>
        <v>0</v>
      </c>
      <c r="Y2234" s="175">
        <f>IF(T2234&gt;0,VLOOKUP(T2234,Jahresfaktoren!$A$28:$B$29,2,),0)</f>
        <v>0</v>
      </c>
      <c r="Z2234" s="175">
        <f>IF(U2234&gt;0,VLOOKUP(U2234,Jahresfaktoren!$A$32:$B$33,2,),)</f>
        <v>0</v>
      </c>
      <c r="AA2234" s="177" t="str">
        <f t="shared" si="1009"/>
        <v/>
      </c>
      <c r="AB2234" s="177" t="str">
        <f t="shared" si="1010"/>
        <v/>
      </c>
      <c r="AC2234" s="177" t="str">
        <f t="shared" si="1011"/>
        <v/>
      </c>
      <c r="AD2234" s="177" t="str">
        <f t="shared" si="1012"/>
        <v/>
      </c>
      <c r="AE2234" s="177" t="str">
        <f t="shared" si="1013"/>
        <v/>
      </c>
      <c r="AF2234" s="178">
        <f>IF(Q2234&gt;0,VLOOKUP(H2234,Leistungszahlen!$A$11:$C$158,3,),0)</f>
        <v>0</v>
      </c>
      <c r="AG2234" s="178">
        <f>IF(R2234&gt;0,VLOOKUP(H2234,Leistungszahlen!$A$11:$F$158,6,),IF(T2234&gt;0,VLOOKUP(H2234,Leistungszahlen!$A$11:$F$158,6,),0))</f>
        <v>0</v>
      </c>
      <c r="AH2234" s="179">
        <f t="shared" si="1014"/>
        <v>0</v>
      </c>
      <c r="AI2234" s="179">
        <f t="shared" si="1015"/>
        <v>0</v>
      </c>
      <c r="AJ2234" s="179">
        <f t="shared" si="1016"/>
        <v>0</v>
      </c>
      <c r="AK2234" s="179">
        <f t="shared" si="1017"/>
        <v>0</v>
      </c>
      <c r="AL2234" s="179">
        <f t="shared" si="1018"/>
        <v>0</v>
      </c>
      <c r="AM2234" s="180" t="str">
        <f>IF(L2234=1,Stundensätze!$D$13,IF(L2234=2,Stundensätze!$D$17,IF(L2234=4,Stundensätze!$D$21,"")))</f>
        <v/>
      </c>
      <c r="AN2234" s="180" t="str">
        <f>IF(L2234=1,Stundensätze!$D$15,IF(L2234=2,Stundensätze!$D$19,IF(L2234=4,Stundensätze!$D$23,"")))</f>
        <v/>
      </c>
      <c r="AO2234" s="180">
        <f t="shared" si="1019"/>
        <v>0</v>
      </c>
      <c r="AP2234" s="180">
        <f t="shared" si="1020"/>
        <v>0</v>
      </c>
      <c r="AQ2234" s="192" t="str">
        <f t="shared" si="1021"/>
        <v/>
      </c>
      <c r="AR2234" s="192" t="str">
        <f t="shared" si="1022"/>
        <v/>
      </c>
      <c r="AS2234" s="193">
        <f t="shared" si="1023"/>
        <v>0</v>
      </c>
      <c r="AT2234" s="258">
        <f>IF(K2234=0,0,VLOOKUP(K2234,Kostenstellen!A:B,2,FALSE))</f>
        <v>0</v>
      </c>
      <c r="AU2234" s="68" t="str">
        <f t="shared" si="1030"/>
        <v/>
      </c>
      <c r="AV2234" s="68" t="str">
        <f t="shared" si="1031"/>
        <v/>
      </c>
      <c r="AW2234" s="68">
        <f>IF(AF2234=0,0,VLOOKUP($H2234,Leistungszahlen!$A$11:$H$158,4,FALSE))</f>
        <v>0</v>
      </c>
      <c r="AX2234" s="68">
        <f>IF(AF2234=0,0,VLOOKUP($H2234,Leistungszahlen!$A$11:$H$158,5,FALSE))</f>
        <v>0</v>
      </c>
      <c r="AY2234" s="68">
        <f>IF(AG2234=0,0,VLOOKUP($H2234,Leistungszahlen!$A$11:$H$158,6,FALSE))</f>
        <v>0</v>
      </c>
      <c r="AZ2234" s="68">
        <f t="shared" si="1032"/>
        <v>0</v>
      </c>
      <c r="BA2234" s="68">
        <f t="shared" si="1033"/>
        <v>0</v>
      </c>
      <c r="BC2234" s="68">
        <f t="shared" si="1024"/>
        <v>0</v>
      </c>
      <c r="BD2234" s="285"/>
    </row>
    <row r="2235" spans="1:56" s="68" customFormat="1">
      <c r="A2235" s="200"/>
      <c r="B2235" s="200"/>
      <c r="C2235" s="200"/>
      <c r="D2235" s="200"/>
      <c r="E2235" s="200"/>
      <c r="F2235" s="200"/>
      <c r="G2235" s="200"/>
      <c r="H2235" s="201"/>
      <c r="I2235" s="202"/>
      <c r="J2235" s="200"/>
      <c r="K2235" s="176"/>
      <c r="L2235" s="176"/>
      <c r="M2235" s="176"/>
      <c r="N2235" s="286"/>
      <c r="O2235" s="286"/>
      <c r="P2235" s="176"/>
      <c r="Q2235" s="203">
        <f t="shared" si="1025"/>
        <v>0</v>
      </c>
      <c r="R2235" s="203">
        <f t="shared" si="1026"/>
        <v>0</v>
      </c>
      <c r="S2235" s="203">
        <f t="shared" si="1027"/>
        <v>0</v>
      </c>
      <c r="T2235" s="203">
        <f t="shared" si="1028"/>
        <v>0</v>
      </c>
      <c r="U2235" s="203">
        <f t="shared" si="1029"/>
        <v>0</v>
      </c>
      <c r="V2235" s="175">
        <f>IF(Q2235&gt;0,VLOOKUP(Q2235,Jahresfaktoren!$A$11:$B$24,2,),0)</f>
        <v>0</v>
      </c>
      <c r="W2235" s="175">
        <f>IF(R2235&gt;0,VLOOKUP(R2235,Jahresfaktoren!$D$11:$E$24,2,),0)</f>
        <v>0</v>
      </c>
      <c r="X2235" s="175">
        <f>IF(S2235&gt;0,VLOOKUP(S2235,Jahresfaktoren!$A$28:$B$29,2,),0)</f>
        <v>0</v>
      </c>
      <c r="Y2235" s="175">
        <f>IF(T2235&gt;0,VLOOKUP(T2235,Jahresfaktoren!$A$28:$B$29,2,),0)</f>
        <v>0</v>
      </c>
      <c r="Z2235" s="175">
        <f>IF(U2235&gt;0,VLOOKUP(U2235,Jahresfaktoren!$A$32:$B$33,2,),)</f>
        <v>0</v>
      </c>
      <c r="AA2235" s="177" t="str">
        <f t="shared" si="1009"/>
        <v/>
      </c>
      <c r="AB2235" s="177" t="str">
        <f t="shared" si="1010"/>
        <v/>
      </c>
      <c r="AC2235" s="177" t="str">
        <f t="shared" si="1011"/>
        <v/>
      </c>
      <c r="AD2235" s="177" t="str">
        <f t="shared" si="1012"/>
        <v/>
      </c>
      <c r="AE2235" s="177" t="str">
        <f t="shared" si="1013"/>
        <v/>
      </c>
      <c r="AF2235" s="178">
        <f>IF(Q2235&gt;0,VLOOKUP(H2235,Leistungszahlen!$A$11:$C$158,3,),0)</f>
        <v>0</v>
      </c>
      <c r="AG2235" s="178">
        <f>IF(R2235&gt;0,VLOOKUP(H2235,Leistungszahlen!$A$11:$F$158,6,),IF(T2235&gt;0,VLOOKUP(H2235,Leistungszahlen!$A$11:$F$158,6,),0))</f>
        <v>0</v>
      </c>
      <c r="AH2235" s="179">
        <f t="shared" si="1014"/>
        <v>0</v>
      </c>
      <c r="AI2235" s="179">
        <f t="shared" si="1015"/>
        <v>0</v>
      </c>
      <c r="AJ2235" s="179">
        <f t="shared" si="1016"/>
        <v>0</v>
      </c>
      <c r="AK2235" s="179">
        <f t="shared" si="1017"/>
        <v>0</v>
      </c>
      <c r="AL2235" s="179">
        <f t="shared" si="1018"/>
        <v>0</v>
      </c>
      <c r="AM2235" s="180" t="str">
        <f>IF(L2235=1,Stundensätze!$D$13,IF(L2235=2,Stundensätze!$D$17,IF(L2235=4,Stundensätze!$D$21,"")))</f>
        <v/>
      </c>
      <c r="AN2235" s="180" t="str">
        <f>IF(L2235=1,Stundensätze!$D$15,IF(L2235=2,Stundensätze!$D$19,IF(L2235=4,Stundensätze!$D$23,"")))</f>
        <v/>
      </c>
      <c r="AO2235" s="180">
        <f t="shared" si="1019"/>
        <v>0</v>
      </c>
      <c r="AP2235" s="180">
        <f t="shared" si="1020"/>
        <v>0</v>
      </c>
      <c r="AQ2235" s="192" t="str">
        <f t="shared" si="1021"/>
        <v/>
      </c>
      <c r="AR2235" s="192" t="str">
        <f t="shared" si="1022"/>
        <v/>
      </c>
      <c r="AS2235" s="193">
        <f t="shared" si="1023"/>
        <v>0</v>
      </c>
      <c r="AT2235" s="258">
        <f>IF(K2235=0,0,VLOOKUP(K2235,Kostenstellen!A:B,2,FALSE))</f>
        <v>0</v>
      </c>
      <c r="AU2235" s="68" t="str">
        <f t="shared" si="1030"/>
        <v/>
      </c>
      <c r="AV2235" s="68" t="str">
        <f t="shared" si="1031"/>
        <v/>
      </c>
      <c r="AW2235" s="68">
        <f>IF(AF2235=0,0,VLOOKUP($H2235,Leistungszahlen!$A$11:$H$158,4,FALSE))</f>
        <v>0</v>
      </c>
      <c r="AX2235" s="68">
        <f>IF(AF2235=0,0,VLOOKUP($H2235,Leistungszahlen!$A$11:$H$158,5,FALSE))</f>
        <v>0</v>
      </c>
      <c r="AY2235" s="68">
        <f>IF(AG2235=0,0,VLOOKUP($H2235,Leistungszahlen!$A$11:$H$158,6,FALSE))</f>
        <v>0</v>
      </c>
      <c r="AZ2235" s="68">
        <f t="shared" si="1032"/>
        <v>0</v>
      </c>
      <c r="BA2235" s="68">
        <f t="shared" si="1033"/>
        <v>0</v>
      </c>
      <c r="BC2235" s="68">
        <f t="shared" si="1024"/>
        <v>0</v>
      </c>
      <c r="BD2235" s="285"/>
    </row>
    <row r="2236" spans="1:56" s="68" customFormat="1">
      <c r="A2236" s="200"/>
      <c r="B2236" s="200"/>
      <c r="C2236" s="200"/>
      <c r="D2236" s="200"/>
      <c r="E2236" s="200"/>
      <c r="F2236" s="200"/>
      <c r="G2236" s="200"/>
      <c r="H2236" s="201"/>
      <c r="I2236" s="202"/>
      <c r="J2236" s="200"/>
      <c r="K2236" s="176"/>
      <c r="L2236" s="176"/>
      <c r="M2236" s="176"/>
      <c r="N2236" s="286"/>
      <c r="O2236" s="286"/>
      <c r="P2236" s="176"/>
      <c r="Q2236" s="203">
        <f t="shared" si="1025"/>
        <v>0</v>
      </c>
      <c r="R2236" s="203">
        <f t="shared" si="1026"/>
        <v>0</v>
      </c>
      <c r="S2236" s="203">
        <f t="shared" si="1027"/>
        <v>0</v>
      </c>
      <c r="T2236" s="203">
        <f t="shared" si="1028"/>
        <v>0</v>
      </c>
      <c r="U2236" s="203">
        <f t="shared" si="1029"/>
        <v>0</v>
      </c>
      <c r="V2236" s="175">
        <f>IF(Q2236&gt;0,VLOOKUP(Q2236,Jahresfaktoren!$A$11:$B$24,2,),0)</f>
        <v>0</v>
      </c>
      <c r="W2236" s="175">
        <f>IF(R2236&gt;0,VLOOKUP(R2236,Jahresfaktoren!$D$11:$E$24,2,),0)</f>
        <v>0</v>
      </c>
      <c r="X2236" s="175">
        <f>IF(S2236&gt;0,VLOOKUP(S2236,Jahresfaktoren!$A$28:$B$29,2,),0)</f>
        <v>0</v>
      </c>
      <c r="Y2236" s="175">
        <f>IF(T2236&gt;0,VLOOKUP(T2236,Jahresfaktoren!$A$28:$B$29,2,),0)</f>
        <v>0</v>
      </c>
      <c r="Z2236" s="175">
        <f>IF(U2236&gt;0,VLOOKUP(U2236,Jahresfaktoren!$A$32:$B$33,2,),)</f>
        <v>0</v>
      </c>
      <c r="AA2236" s="177" t="str">
        <f t="shared" si="1009"/>
        <v/>
      </c>
      <c r="AB2236" s="177" t="str">
        <f t="shared" si="1010"/>
        <v/>
      </c>
      <c r="AC2236" s="177" t="str">
        <f t="shared" si="1011"/>
        <v/>
      </c>
      <c r="AD2236" s="177" t="str">
        <f t="shared" si="1012"/>
        <v/>
      </c>
      <c r="AE2236" s="177" t="str">
        <f t="shared" si="1013"/>
        <v/>
      </c>
      <c r="AF2236" s="178">
        <f>IF(Q2236&gt;0,VLOOKUP(H2236,Leistungszahlen!$A$11:$C$158,3,),0)</f>
        <v>0</v>
      </c>
      <c r="AG2236" s="178">
        <f>IF(R2236&gt;0,VLOOKUP(H2236,Leistungszahlen!$A$11:$F$158,6,),IF(T2236&gt;0,VLOOKUP(H2236,Leistungszahlen!$A$11:$F$158,6,),0))</f>
        <v>0</v>
      </c>
      <c r="AH2236" s="179">
        <f t="shared" si="1014"/>
        <v>0</v>
      </c>
      <c r="AI2236" s="179">
        <f t="shared" si="1015"/>
        <v>0</v>
      </c>
      <c r="AJ2236" s="179">
        <f t="shared" si="1016"/>
        <v>0</v>
      </c>
      <c r="AK2236" s="179">
        <f t="shared" si="1017"/>
        <v>0</v>
      </c>
      <c r="AL2236" s="179">
        <f t="shared" si="1018"/>
        <v>0</v>
      </c>
      <c r="AM2236" s="180" t="str">
        <f>IF(L2236=1,Stundensätze!$D$13,IF(L2236=2,Stundensätze!$D$17,IF(L2236=4,Stundensätze!$D$21,"")))</f>
        <v/>
      </c>
      <c r="AN2236" s="180" t="str">
        <f>IF(L2236=1,Stundensätze!$D$15,IF(L2236=2,Stundensätze!$D$19,IF(L2236=4,Stundensätze!$D$23,"")))</f>
        <v/>
      </c>
      <c r="AO2236" s="180">
        <f t="shared" si="1019"/>
        <v>0</v>
      </c>
      <c r="AP2236" s="180">
        <f t="shared" si="1020"/>
        <v>0</v>
      </c>
      <c r="AQ2236" s="192" t="str">
        <f t="shared" si="1021"/>
        <v/>
      </c>
      <c r="AR2236" s="192" t="str">
        <f t="shared" si="1022"/>
        <v/>
      </c>
      <c r="AS2236" s="193">
        <f t="shared" si="1023"/>
        <v>0</v>
      </c>
      <c r="AT2236" s="258">
        <f>IF(K2236=0,0,VLOOKUP(K2236,Kostenstellen!A:B,2,FALSE))</f>
        <v>0</v>
      </c>
      <c r="AU2236" s="68" t="str">
        <f t="shared" si="1030"/>
        <v/>
      </c>
      <c r="AV2236" s="68" t="str">
        <f t="shared" si="1031"/>
        <v/>
      </c>
      <c r="AW2236" s="68">
        <f>IF(AF2236=0,0,VLOOKUP($H2236,Leistungszahlen!$A$11:$H$158,4,FALSE))</f>
        <v>0</v>
      </c>
      <c r="AX2236" s="68">
        <f>IF(AF2236=0,0,VLOOKUP($H2236,Leistungszahlen!$A$11:$H$158,5,FALSE))</f>
        <v>0</v>
      </c>
      <c r="AY2236" s="68">
        <f>IF(AG2236=0,0,VLOOKUP($H2236,Leistungszahlen!$A$11:$H$158,6,FALSE))</f>
        <v>0</v>
      </c>
      <c r="AZ2236" s="68">
        <f t="shared" si="1032"/>
        <v>0</v>
      </c>
      <c r="BA2236" s="68">
        <f t="shared" si="1033"/>
        <v>0</v>
      </c>
      <c r="BC2236" s="68">
        <f t="shared" si="1024"/>
        <v>0</v>
      </c>
      <c r="BD2236" s="285"/>
    </row>
    <row r="2237" spans="1:56" s="68" customFormat="1">
      <c r="A2237" s="200"/>
      <c r="B2237" s="200"/>
      <c r="C2237" s="200"/>
      <c r="D2237" s="200"/>
      <c r="E2237" s="200"/>
      <c r="F2237" s="200"/>
      <c r="G2237" s="200"/>
      <c r="H2237" s="201"/>
      <c r="I2237" s="202"/>
      <c r="J2237" s="200"/>
      <c r="K2237" s="176"/>
      <c r="L2237" s="176"/>
      <c r="M2237" s="176"/>
      <c r="N2237" s="286"/>
      <c r="O2237" s="286"/>
      <c r="P2237" s="176"/>
      <c r="Q2237" s="203">
        <f t="shared" si="1025"/>
        <v>0</v>
      </c>
      <c r="R2237" s="203">
        <f t="shared" si="1026"/>
        <v>0</v>
      </c>
      <c r="S2237" s="203">
        <f t="shared" si="1027"/>
        <v>0</v>
      </c>
      <c r="T2237" s="203">
        <f t="shared" si="1028"/>
        <v>0</v>
      </c>
      <c r="U2237" s="203">
        <f t="shared" si="1029"/>
        <v>0</v>
      </c>
      <c r="V2237" s="175">
        <f>IF(Q2237&gt;0,VLOOKUP(Q2237,Jahresfaktoren!$A$11:$B$24,2,),0)</f>
        <v>0</v>
      </c>
      <c r="W2237" s="175">
        <f>IF(R2237&gt;0,VLOOKUP(R2237,Jahresfaktoren!$D$11:$E$24,2,),0)</f>
        <v>0</v>
      </c>
      <c r="X2237" s="175">
        <f>IF(S2237&gt;0,VLOOKUP(S2237,Jahresfaktoren!$A$28:$B$29,2,),0)</f>
        <v>0</v>
      </c>
      <c r="Y2237" s="175">
        <f>IF(T2237&gt;0,VLOOKUP(T2237,Jahresfaktoren!$A$28:$B$29,2,),0)</f>
        <v>0</v>
      </c>
      <c r="Z2237" s="175">
        <f>IF(U2237&gt;0,VLOOKUP(U2237,Jahresfaktoren!$A$32:$B$33,2,),)</f>
        <v>0</v>
      </c>
      <c r="AA2237" s="177" t="str">
        <f t="shared" si="1009"/>
        <v/>
      </c>
      <c r="AB2237" s="177" t="str">
        <f t="shared" si="1010"/>
        <v/>
      </c>
      <c r="AC2237" s="177" t="str">
        <f t="shared" si="1011"/>
        <v/>
      </c>
      <c r="AD2237" s="177" t="str">
        <f t="shared" si="1012"/>
        <v/>
      </c>
      <c r="AE2237" s="177" t="str">
        <f t="shared" si="1013"/>
        <v/>
      </c>
      <c r="AF2237" s="178">
        <f>IF(Q2237&gt;0,VLOOKUP(H2237,Leistungszahlen!$A$11:$C$158,3,),0)</f>
        <v>0</v>
      </c>
      <c r="AG2237" s="178">
        <f>IF(R2237&gt;0,VLOOKUP(H2237,Leistungszahlen!$A$11:$F$158,6,),IF(T2237&gt;0,VLOOKUP(H2237,Leistungszahlen!$A$11:$F$158,6,),0))</f>
        <v>0</v>
      </c>
      <c r="AH2237" s="179">
        <f t="shared" si="1014"/>
        <v>0</v>
      </c>
      <c r="AI2237" s="179">
        <f t="shared" si="1015"/>
        <v>0</v>
      </c>
      <c r="AJ2237" s="179">
        <f t="shared" si="1016"/>
        <v>0</v>
      </c>
      <c r="AK2237" s="179">
        <f t="shared" si="1017"/>
        <v>0</v>
      </c>
      <c r="AL2237" s="179">
        <f t="shared" si="1018"/>
        <v>0</v>
      </c>
      <c r="AM2237" s="180" t="str">
        <f>IF(L2237=1,Stundensätze!$D$13,IF(L2237=2,Stundensätze!$D$17,IF(L2237=4,Stundensätze!$D$21,"")))</f>
        <v/>
      </c>
      <c r="AN2237" s="180" t="str">
        <f>IF(L2237=1,Stundensätze!$D$15,IF(L2237=2,Stundensätze!$D$19,IF(L2237=4,Stundensätze!$D$23,"")))</f>
        <v/>
      </c>
      <c r="AO2237" s="180">
        <f t="shared" si="1019"/>
        <v>0</v>
      </c>
      <c r="AP2237" s="180">
        <f t="shared" si="1020"/>
        <v>0</v>
      </c>
      <c r="AQ2237" s="192" t="str">
        <f t="shared" si="1021"/>
        <v/>
      </c>
      <c r="AR2237" s="192" t="str">
        <f t="shared" si="1022"/>
        <v/>
      </c>
      <c r="AS2237" s="193">
        <f t="shared" si="1023"/>
        <v>0</v>
      </c>
      <c r="AT2237" s="258">
        <f>IF(K2237=0,0,VLOOKUP(K2237,Kostenstellen!A:B,2,FALSE))</f>
        <v>0</v>
      </c>
      <c r="AU2237" s="68" t="str">
        <f t="shared" si="1030"/>
        <v/>
      </c>
      <c r="AV2237" s="68" t="str">
        <f t="shared" si="1031"/>
        <v/>
      </c>
      <c r="AW2237" s="68">
        <f>IF(AF2237=0,0,VLOOKUP($H2237,Leistungszahlen!$A$11:$H$158,4,FALSE))</f>
        <v>0</v>
      </c>
      <c r="AX2237" s="68">
        <f>IF(AF2237=0,0,VLOOKUP($H2237,Leistungszahlen!$A$11:$H$158,5,FALSE))</f>
        <v>0</v>
      </c>
      <c r="AY2237" s="68">
        <f>IF(AG2237=0,0,VLOOKUP($H2237,Leistungszahlen!$A$11:$H$158,6,FALSE))</f>
        <v>0</v>
      </c>
      <c r="AZ2237" s="68">
        <f t="shared" si="1032"/>
        <v>0</v>
      </c>
      <c r="BA2237" s="68">
        <f t="shared" si="1033"/>
        <v>0</v>
      </c>
      <c r="BC2237" s="68">
        <f t="shared" si="1024"/>
        <v>0</v>
      </c>
      <c r="BD2237" s="285"/>
    </row>
    <row r="2238" spans="1:56" s="68" customFormat="1">
      <c r="A2238" s="200"/>
      <c r="B2238" s="200"/>
      <c r="C2238" s="200"/>
      <c r="D2238" s="200"/>
      <c r="E2238" s="200"/>
      <c r="F2238" s="200"/>
      <c r="G2238" s="200"/>
      <c r="H2238" s="201"/>
      <c r="I2238" s="202"/>
      <c r="J2238" s="200"/>
      <c r="K2238" s="176"/>
      <c r="L2238" s="176"/>
      <c r="M2238" s="176"/>
      <c r="N2238" s="286"/>
      <c r="O2238" s="286"/>
      <c r="P2238" s="176"/>
      <c r="Q2238" s="203">
        <f t="shared" si="1025"/>
        <v>0</v>
      </c>
      <c r="R2238" s="203">
        <f t="shared" si="1026"/>
        <v>0</v>
      </c>
      <c r="S2238" s="203">
        <f t="shared" si="1027"/>
        <v>0</v>
      </c>
      <c r="T2238" s="203">
        <f t="shared" si="1028"/>
        <v>0</v>
      </c>
      <c r="U2238" s="203">
        <f t="shared" si="1029"/>
        <v>0</v>
      </c>
      <c r="V2238" s="175">
        <f>IF(Q2238&gt;0,VLOOKUP(Q2238,Jahresfaktoren!$A$11:$B$24,2,),0)</f>
        <v>0</v>
      </c>
      <c r="W2238" s="175">
        <f>IF(R2238&gt;0,VLOOKUP(R2238,Jahresfaktoren!$D$11:$E$24,2,),0)</f>
        <v>0</v>
      </c>
      <c r="X2238" s="175">
        <f>IF(S2238&gt;0,VLOOKUP(S2238,Jahresfaktoren!$A$28:$B$29,2,),0)</f>
        <v>0</v>
      </c>
      <c r="Y2238" s="175">
        <f>IF(T2238&gt;0,VLOOKUP(T2238,Jahresfaktoren!$A$28:$B$29,2,),0)</f>
        <v>0</v>
      </c>
      <c r="Z2238" s="175">
        <f>IF(U2238&gt;0,VLOOKUP(U2238,Jahresfaktoren!$A$32:$B$33,2,),)</f>
        <v>0</v>
      </c>
      <c r="AA2238" s="177" t="str">
        <f t="shared" si="1009"/>
        <v/>
      </c>
      <c r="AB2238" s="177" t="str">
        <f t="shared" si="1010"/>
        <v/>
      </c>
      <c r="AC2238" s="177" t="str">
        <f t="shared" si="1011"/>
        <v/>
      </c>
      <c r="AD2238" s="177" t="str">
        <f t="shared" si="1012"/>
        <v/>
      </c>
      <c r="AE2238" s="177" t="str">
        <f t="shared" si="1013"/>
        <v/>
      </c>
      <c r="AF2238" s="178">
        <f>IF(Q2238&gt;0,VLOOKUP(H2238,Leistungszahlen!$A$11:$C$158,3,),0)</f>
        <v>0</v>
      </c>
      <c r="AG2238" s="178">
        <f>IF(R2238&gt;0,VLOOKUP(H2238,Leistungszahlen!$A$11:$F$158,6,),IF(T2238&gt;0,VLOOKUP(H2238,Leistungszahlen!$A$11:$F$158,6,),0))</f>
        <v>0</v>
      </c>
      <c r="AH2238" s="179">
        <f t="shared" si="1014"/>
        <v>0</v>
      </c>
      <c r="AI2238" s="179">
        <f t="shared" si="1015"/>
        <v>0</v>
      </c>
      <c r="AJ2238" s="179">
        <f t="shared" si="1016"/>
        <v>0</v>
      </c>
      <c r="AK2238" s="179">
        <f t="shared" si="1017"/>
        <v>0</v>
      </c>
      <c r="AL2238" s="179">
        <f t="shared" si="1018"/>
        <v>0</v>
      </c>
      <c r="AM2238" s="180" t="str">
        <f>IF(L2238=1,Stundensätze!$D$13,IF(L2238=2,Stundensätze!$D$17,IF(L2238=4,Stundensätze!$D$21,"")))</f>
        <v/>
      </c>
      <c r="AN2238" s="180" t="str">
        <f>IF(L2238=1,Stundensätze!$D$15,IF(L2238=2,Stundensätze!$D$19,IF(L2238=4,Stundensätze!$D$23,"")))</f>
        <v/>
      </c>
      <c r="AO2238" s="180">
        <f t="shared" si="1019"/>
        <v>0</v>
      </c>
      <c r="AP2238" s="180">
        <f t="shared" si="1020"/>
        <v>0</v>
      </c>
      <c r="AQ2238" s="192" t="str">
        <f t="shared" si="1021"/>
        <v/>
      </c>
      <c r="AR2238" s="192" t="str">
        <f t="shared" si="1022"/>
        <v/>
      </c>
      <c r="AS2238" s="193">
        <f t="shared" si="1023"/>
        <v>0</v>
      </c>
      <c r="AT2238" s="258">
        <f>IF(K2238=0,0,VLOOKUP(K2238,Kostenstellen!A:B,2,FALSE))</f>
        <v>0</v>
      </c>
      <c r="AU2238" s="68" t="str">
        <f t="shared" si="1030"/>
        <v/>
      </c>
      <c r="AV2238" s="68" t="str">
        <f t="shared" si="1031"/>
        <v/>
      </c>
      <c r="AW2238" s="68">
        <f>IF(AF2238=0,0,VLOOKUP($H2238,Leistungszahlen!$A$11:$H$158,4,FALSE))</f>
        <v>0</v>
      </c>
      <c r="AX2238" s="68">
        <f>IF(AF2238=0,0,VLOOKUP($H2238,Leistungszahlen!$A$11:$H$158,5,FALSE))</f>
        <v>0</v>
      </c>
      <c r="AY2238" s="68">
        <f>IF(AG2238=0,0,VLOOKUP($H2238,Leistungszahlen!$A$11:$H$158,6,FALSE))</f>
        <v>0</v>
      </c>
      <c r="AZ2238" s="68">
        <f t="shared" si="1032"/>
        <v>0</v>
      </c>
      <c r="BA2238" s="68">
        <f t="shared" si="1033"/>
        <v>0</v>
      </c>
      <c r="BC2238" s="68">
        <f t="shared" si="1024"/>
        <v>0</v>
      </c>
      <c r="BD2238" s="285"/>
    </row>
    <row r="2239" spans="1:56" s="68" customFormat="1">
      <c r="A2239" s="200"/>
      <c r="B2239" s="200"/>
      <c r="C2239" s="200"/>
      <c r="D2239" s="200"/>
      <c r="E2239" s="200"/>
      <c r="F2239" s="200"/>
      <c r="G2239" s="200"/>
      <c r="H2239" s="201"/>
      <c r="I2239" s="202"/>
      <c r="J2239" s="200"/>
      <c r="K2239" s="176"/>
      <c r="L2239" s="176"/>
      <c r="M2239" s="176"/>
      <c r="N2239" s="286"/>
      <c r="O2239" s="286"/>
      <c r="P2239" s="176"/>
      <c r="Q2239" s="203">
        <f t="shared" si="1025"/>
        <v>0</v>
      </c>
      <c r="R2239" s="203">
        <f t="shared" si="1026"/>
        <v>0</v>
      </c>
      <c r="S2239" s="203">
        <f t="shared" si="1027"/>
        <v>0</v>
      </c>
      <c r="T2239" s="203">
        <f t="shared" si="1028"/>
        <v>0</v>
      </c>
      <c r="U2239" s="203">
        <f t="shared" si="1029"/>
        <v>0</v>
      </c>
      <c r="V2239" s="175">
        <f>IF(Q2239&gt;0,VLOOKUP(Q2239,Jahresfaktoren!$A$11:$B$24,2,),0)</f>
        <v>0</v>
      </c>
      <c r="W2239" s="175">
        <f>IF(R2239&gt;0,VLOOKUP(R2239,Jahresfaktoren!$D$11:$E$24,2,),0)</f>
        <v>0</v>
      </c>
      <c r="X2239" s="175">
        <f>IF(S2239&gt;0,VLOOKUP(S2239,Jahresfaktoren!$A$28:$B$29,2,),0)</f>
        <v>0</v>
      </c>
      <c r="Y2239" s="175">
        <f>IF(T2239&gt;0,VLOOKUP(T2239,Jahresfaktoren!$A$28:$B$29,2,),0)</f>
        <v>0</v>
      </c>
      <c r="Z2239" s="175">
        <f>IF(U2239&gt;0,VLOOKUP(U2239,Jahresfaktoren!$A$32:$B$33,2,),)</f>
        <v>0</v>
      </c>
      <c r="AA2239" s="177" t="str">
        <f t="shared" si="1009"/>
        <v/>
      </c>
      <c r="AB2239" s="177" t="str">
        <f t="shared" si="1010"/>
        <v/>
      </c>
      <c r="AC2239" s="177" t="str">
        <f t="shared" si="1011"/>
        <v/>
      </c>
      <c r="AD2239" s="177" t="str">
        <f t="shared" si="1012"/>
        <v/>
      </c>
      <c r="AE2239" s="177" t="str">
        <f t="shared" si="1013"/>
        <v/>
      </c>
      <c r="AF2239" s="178">
        <f>IF(Q2239&gt;0,VLOOKUP(H2239,Leistungszahlen!$A$11:$C$158,3,),0)</f>
        <v>0</v>
      </c>
      <c r="AG2239" s="178">
        <f>IF(R2239&gt;0,VLOOKUP(H2239,Leistungszahlen!$A$11:$F$158,6,),IF(T2239&gt;0,VLOOKUP(H2239,Leistungszahlen!$A$11:$F$158,6,),0))</f>
        <v>0</v>
      </c>
      <c r="AH2239" s="179">
        <f t="shared" si="1014"/>
        <v>0</v>
      </c>
      <c r="AI2239" s="179">
        <f t="shared" si="1015"/>
        <v>0</v>
      </c>
      <c r="AJ2239" s="179">
        <f t="shared" si="1016"/>
        <v>0</v>
      </c>
      <c r="AK2239" s="179">
        <f t="shared" si="1017"/>
        <v>0</v>
      </c>
      <c r="AL2239" s="179">
        <f t="shared" si="1018"/>
        <v>0</v>
      </c>
      <c r="AM2239" s="180" t="str">
        <f>IF(L2239=1,Stundensätze!$D$13,IF(L2239=2,Stundensätze!$D$17,IF(L2239=4,Stundensätze!$D$21,"")))</f>
        <v/>
      </c>
      <c r="AN2239" s="180" t="str">
        <f>IF(L2239=1,Stundensätze!$D$15,IF(L2239=2,Stundensätze!$D$19,IF(L2239=4,Stundensätze!$D$23,"")))</f>
        <v/>
      </c>
      <c r="AO2239" s="180">
        <f t="shared" si="1019"/>
        <v>0</v>
      </c>
      <c r="AP2239" s="180">
        <f t="shared" si="1020"/>
        <v>0</v>
      </c>
      <c r="AQ2239" s="192" t="str">
        <f t="shared" si="1021"/>
        <v/>
      </c>
      <c r="AR2239" s="192" t="str">
        <f t="shared" si="1022"/>
        <v/>
      </c>
      <c r="AS2239" s="193">
        <f t="shared" si="1023"/>
        <v>0</v>
      </c>
      <c r="AT2239" s="258">
        <f>IF(K2239=0,0,VLOOKUP(K2239,Kostenstellen!A:B,2,FALSE))</f>
        <v>0</v>
      </c>
      <c r="AU2239" s="68" t="str">
        <f t="shared" si="1030"/>
        <v/>
      </c>
      <c r="AV2239" s="68" t="str">
        <f t="shared" si="1031"/>
        <v/>
      </c>
      <c r="AW2239" s="68">
        <f>IF(AF2239=0,0,VLOOKUP($H2239,Leistungszahlen!$A$11:$H$158,4,FALSE))</f>
        <v>0</v>
      </c>
      <c r="AX2239" s="68">
        <f>IF(AF2239=0,0,VLOOKUP($H2239,Leistungszahlen!$A$11:$H$158,5,FALSE))</f>
        <v>0</v>
      </c>
      <c r="AY2239" s="68">
        <f>IF(AG2239=0,0,VLOOKUP($H2239,Leistungszahlen!$A$11:$H$158,6,FALSE))</f>
        <v>0</v>
      </c>
      <c r="AZ2239" s="68">
        <f t="shared" si="1032"/>
        <v>0</v>
      </c>
      <c r="BA2239" s="68">
        <f t="shared" si="1033"/>
        <v>0</v>
      </c>
      <c r="BC2239" s="68">
        <f t="shared" si="1024"/>
        <v>0</v>
      </c>
      <c r="BD2239" s="285"/>
    </row>
    <row r="2240" spans="1:56" s="68" customFormat="1">
      <c r="A2240" s="200"/>
      <c r="B2240" s="200"/>
      <c r="C2240" s="200"/>
      <c r="D2240" s="200"/>
      <c r="E2240" s="200"/>
      <c r="F2240" s="200"/>
      <c r="G2240" s="200"/>
      <c r="H2240" s="201"/>
      <c r="I2240" s="202"/>
      <c r="J2240" s="200"/>
      <c r="K2240" s="176"/>
      <c r="L2240" s="176"/>
      <c r="M2240" s="176"/>
      <c r="N2240" s="286"/>
      <c r="O2240" s="286"/>
      <c r="P2240" s="176"/>
      <c r="Q2240" s="203">
        <f t="shared" si="1025"/>
        <v>0</v>
      </c>
      <c r="R2240" s="203">
        <f t="shared" si="1026"/>
        <v>0</v>
      </c>
      <c r="S2240" s="203">
        <f t="shared" si="1027"/>
        <v>0</v>
      </c>
      <c r="T2240" s="203">
        <f t="shared" si="1028"/>
        <v>0</v>
      </c>
      <c r="U2240" s="203">
        <f t="shared" si="1029"/>
        <v>0</v>
      </c>
      <c r="V2240" s="175">
        <f>IF(Q2240&gt;0,VLOOKUP(Q2240,Jahresfaktoren!$A$11:$B$24,2,),0)</f>
        <v>0</v>
      </c>
      <c r="W2240" s="175">
        <f>IF(R2240&gt;0,VLOOKUP(R2240,Jahresfaktoren!$D$11:$E$24,2,),0)</f>
        <v>0</v>
      </c>
      <c r="X2240" s="175">
        <f>IF(S2240&gt;0,VLOOKUP(S2240,Jahresfaktoren!$A$28:$B$29,2,),0)</f>
        <v>0</v>
      </c>
      <c r="Y2240" s="175">
        <f>IF(T2240&gt;0,VLOOKUP(T2240,Jahresfaktoren!$A$28:$B$29,2,),0)</f>
        <v>0</v>
      </c>
      <c r="Z2240" s="175">
        <f>IF(U2240&gt;0,VLOOKUP(U2240,Jahresfaktoren!$A$32:$B$33,2,),)</f>
        <v>0</v>
      </c>
      <c r="AA2240" s="177" t="str">
        <f t="shared" si="1009"/>
        <v/>
      </c>
      <c r="AB2240" s="177" t="str">
        <f t="shared" si="1010"/>
        <v/>
      </c>
      <c r="AC2240" s="177" t="str">
        <f t="shared" si="1011"/>
        <v/>
      </c>
      <c r="AD2240" s="177" t="str">
        <f t="shared" si="1012"/>
        <v/>
      </c>
      <c r="AE2240" s="177" t="str">
        <f t="shared" si="1013"/>
        <v/>
      </c>
      <c r="AF2240" s="178">
        <f>IF(Q2240&gt;0,VLOOKUP(H2240,Leistungszahlen!$A$11:$C$158,3,),0)</f>
        <v>0</v>
      </c>
      <c r="AG2240" s="178">
        <f>IF(R2240&gt;0,VLOOKUP(H2240,Leistungszahlen!$A$11:$F$158,6,),IF(T2240&gt;0,VLOOKUP(H2240,Leistungszahlen!$A$11:$F$158,6,),0))</f>
        <v>0</v>
      </c>
      <c r="AH2240" s="179">
        <f t="shared" si="1014"/>
        <v>0</v>
      </c>
      <c r="AI2240" s="179">
        <f t="shared" si="1015"/>
        <v>0</v>
      </c>
      <c r="AJ2240" s="179">
        <f t="shared" si="1016"/>
        <v>0</v>
      </c>
      <c r="AK2240" s="179">
        <f t="shared" si="1017"/>
        <v>0</v>
      </c>
      <c r="AL2240" s="179">
        <f t="shared" si="1018"/>
        <v>0</v>
      </c>
      <c r="AM2240" s="180" t="str">
        <f>IF(L2240=1,Stundensätze!$D$13,IF(L2240=2,Stundensätze!$D$17,IF(L2240=4,Stundensätze!$D$21,"")))</f>
        <v/>
      </c>
      <c r="AN2240" s="180" t="str">
        <f>IF(L2240=1,Stundensätze!$D$15,IF(L2240=2,Stundensätze!$D$19,IF(L2240=4,Stundensätze!$D$23,"")))</f>
        <v/>
      </c>
      <c r="AO2240" s="180">
        <f t="shared" si="1019"/>
        <v>0</v>
      </c>
      <c r="AP2240" s="180">
        <f t="shared" si="1020"/>
        <v>0</v>
      </c>
      <c r="AQ2240" s="192" t="str">
        <f t="shared" si="1021"/>
        <v/>
      </c>
      <c r="AR2240" s="192" t="str">
        <f t="shared" si="1022"/>
        <v/>
      </c>
      <c r="AS2240" s="193">
        <f t="shared" si="1023"/>
        <v>0</v>
      </c>
      <c r="AT2240" s="258">
        <f>IF(K2240=0,0,VLOOKUP(K2240,Kostenstellen!A:B,2,FALSE))</f>
        <v>0</v>
      </c>
      <c r="AU2240" s="68" t="str">
        <f t="shared" si="1030"/>
        <v/>
      </c>
      <c r="AV2240" s="68" t="str">
        <f t="shared" si="1031"/>
        <v/>
      </c>
      <c r="AW2240" s="68">
        <f>IF(AF2240=0,0,VLOOKUP($H2240,Leistungszahlen!$A$11:$H$158,4,FALSE))</f>
        <v>0</v>
      </c>
      <c r="AX2240" s="68">
        <f>IF(AF2240=0,0,VLOOKUP($H2240,Leistungszahlen!$A$11:$H$158,5,FALSE))</f>
        <v>0</v>
      </c>
      <c r="AY2240" s="68">
        <f>IF(AG2240=0,0,VLOOKUP($H2240,Leistungszahlen!$A$11:$H$158,6,FALSE))</f>
        <v>0</v>
      </c>
      <c r="AZ2240" s="68">
        <f t="shared" si="1032"/>
        <v>0</v>
      </c>
      <c r="BA2240" s="68">
        <f t="shared" si="1033"/>
        <v>0</v>
      </c>
      <c r="BC2240" s="68">
        <f t="shared" si="1024"/>
        <v>0</v>
      </c>
      <c r="BD2240" s="285"/>
    </row>
    <row r="2241" spans="1:56" s="68" customFormat="1">
      <c r="A2241" s="200"/>
      <c r="B2241" s="200"/>
      <c r="C2241" s="200"/>
      <c r="D2241" s="200"/>
      <c r="E2241" s="200"/>
      <c r="F2241" s="200"/>
      <c r="G2241" s="200"/>
      <c r="H2241" s="201"/>
      <c r="I2241" s="202"/>
      <c r="J2241" s="200"/>
      <c r="K2241" s="176"/>
      <c r="L2241" s="176"/>
      <c r="M2241" s="176"/>
      <c r="N2241" s="286"/>
      <c r="O2241" s="286"/>
      <c r="P2241" s="176"/>
      <c r="Q2241" s="203">
        <f t="shared" si="1025"/>
        <v>0</v>
      </c>
      <c r="R2241" s="203">
        <f t="shared" si="1026"/>
        <v>0</v>
      </c>
      <c r="S2241" s="203">
        <f t="shared" si="1027"/>
        <v>0</v>
      </c>
      <c r="T2241" s="203">
        <f t="shared" si="1028"/>
        <v>0</v>
      </c>
      <c r="U2241" s="203">
        <f t="shared" si="1029"/>
        <v>0</v>
      </c>
      <c r="V2241" s="175">
        <f>IF(Q2241&gt;0,VLOOKUP(Q2241,Jahresfaktoren!$A$11:$B$24,2,),0)</f>
        <v>0</v>
      </c>
      <c r="W2241" s="175">
        <f>IF(R2241&gt;0,VLOOKUP(R2241,Jahresfaktoren!$D$11:$E$24,2,),0)</f>
        <v>0</v>
      </c>
      <c r="X2241" s="175">
        <f>IF(S2241&gt;0,VLOOKUP(S2241,Jahresfaktoren!$A$28:$B$29,2,),0)</f>
        <v>0</v>
      </c>
      <c r="Y2241" s="175">
        <f>IF(T2241&gt;0,VLOOKUP(T2241,Jahresfaktoren!$A$28:$B$29,2,),0)</f>
        <v>0</v>
      </c>
      <c r="Z2241" s="175">
        <f>IF(U2241&gt;0,VLOOKUP(U2241,Jahresfaktoren!$A$32:$B$33,2,),)</f>
        <v>0</v>
      </c>
      <c r="AA2241" s="177" t="str">
        <f t="shared" si="1009"/>
        <v/>
      </c>
      <c r="AB2241" s="177" t="str">
        <f t="shared" si="1010"/>
        <v/>
      </c>
      <c r="AC2241" s="177" t="str">
        <f t="shared" si="1011"/>
        <v/>
      </c>
      <c r="AD2241" s="177" t="str">
        <f t="shared" si="1012"/>
        <v/>
      </c>
      <c r="AE2241" s="177" t="str">
        <f t="shared" si="1013"/>
        <v/>
      </c>
      <c r="AF2241" s="178">
        <f>IF(Q2241&gt;0,VLOOKUP(H2241,Leistungszahlen!$A$11:$C$158,3,),0)</f>
        <v>0</v>
      </c>
      <c r="AG2241" s="178">
        <f>IF(R2241&gt;0,VLOOKUP(H2241,Leistungszahlen!$A$11:$F$158,6,),IF(T2241&gt;0,VLOOKUP(H2241,Leistungszahlen!$A$11:$F$158,6,),0))</f>
        <v>0</v>
      </c>
      <c r="AH2241" s="179">
        <f t="shared" si="1014"/>
        <v>0</v>
      </c>
      <c r="AI2241" s="179">
        <f t="shared" si="1015"/>
        <v>0</v>
      </c>
      <c r="AJ2241" s="179">
        <f t="shared" si="1016"/>
        <v>0</v>
      </c>
      <c r="AK2241" s="179">
        <f t="shared" si="1017"/>
        <v>0</v>
      </c>
      <c r="AL2241" s="179">
        <f t="shared" si="1018"/>
        <v>0</v>
      </c>
      <c r="AM2241" s="180" t="str">
        <f>IF(L2241=1,Stundensätze!$D$13,IF(L2241=2,Stundensätze!$D$17,IF(L2241=4,Stundensätze!$D$21,"")))</f>
        <v/>
      </c>
      <c r="AN2241" s="180" t="str">
        <f>IF(L2241=1,Stundensätze!$D$15,IF(L2241=2,Stundensätze!$D$19,IF(L2241=4,Stundensätze!$D$23,"")))</f>
        <v/>
      </c>
      <c r="AO2241" s="180">
        <f t="shared" si="1019"/>
        <v>0</v>
      </c>
      <c r="AP2241" s="180">
        <f t="shared" si="1020"/>
        <v>0</v>
      </c>
      <c r="AQ2241" s="192" t="str">
        <f t="shared" si="1021"/>
        <v/>
      </c>
      <c r="AR2241" s="192" t="str">
        <f t="shared" si="1022"/>
        <v/>
      </c>
      <c r="AS2241" s="193">
        <f t="shared" si="1023"/>
        <v>0</v>
      </c>
      <c r="AT2241" s="258">
        <f>IF(K2241=0,0,VLOOKUP(K2241,Kostenstellen!A:B,2,FALSE))</f>
        <v>0</v>
      </c>
      <c r="AU2241" s="68" t="str">
        <f t="shared" si="1030"/>
        <v/>
      </c>
      <c r="AV2241" s="68" t="str">
        <f t="shared" si="1031"/>
        <v/>
      </c>
      <c r="AW2241" s="68">
        <f>IF(AF2241=0,0,VLOOKUP($H2241,Leistungszahlen!$A$11:$H$158,4,FALSE))</f>
        <v>0</v>
      </c>
      <c r="AX2241" s="68">
        <f>IF(AF2241=0,0,VLOOKUP($H2241,Leistungszahlen!$A$11:$H$158,5,FALSE))</f>
        <v>0</v>
      </c>
      <c r="AY2241" s="68">
        <f>IF(AG2241=0,0,VLOOKUP($H2241,Leistungszahlen!$A$11:$H$158,6,FALSE))</f>
        <v>0</v>
      </c>
      <c r="AZ2241" s="68">
        <f t="shared" si="1032"/>
        <v>0</v>
      </c>
      <c r="BA2241" s="68">
        <f t="shared" si="1033"/>
        <v>0</v>
      </c>
      <c r="BC2241" s="68">
        <f t="shared" si="1024"/>
        <v>0</v>
      </c>
      <c r="BD2241" s="285"/>
    </row>
    <row r="2242" spans="1:56" s="68" customFormat="1">
      <c r="A2242" s="200"/>
      <c r="B2242" s="200"/>
      <c r="C2242" s="200"/>
      <c r="D2242" s="200"/>
      <c r="E2242" s="200"/>
      <c r="F2242" s="200"/>
      <c r="G2242" s="200"/>
      <c r="H2242" s="201"/>
      <c r="I2242" s="202"/>
      <c r="J2242" s="200"/>
      <c r="K2242" s="176"/>
      <c r="L2242" s="176"/>
      <c r="M2242" s="176"/>
      <c r="N2242" s="286"/>
      <c r="O2242" s="286"/>
      <c r="P2242" s="176"/>
      <c r="Q2242" s="203">
        <f t="shared" si="1025"/>
        <v>0</v>
      </c>
      <c r="R2242" s="203">
        <f t="shared" si="1026"/>
        <v>0</v>
      </c>
      <c r="S2242" s="203">
        <f t="shared" si="1027"/>
        <v>0</v>
      </c>
      <c r="T2242" s="203">
        <f t="shared" si="1028"/>
        <v>0</v>
      </c>
      <c r="U2242" s="203">
        <f t="shared" si="1029"/>
        <v>0</v>
      </c>
      <c r="V2242" s="175">
        <f>IF(Q2242&gt;0,VLOOKUP(Q2242,Jahresfaktoren!$A$11:$B$24,2,),0)</f>
        <v>0</v>
      </c>
      <c r="W2242" s="175">
        <f>IF(R2242&gt;0,VLOOKUP(R2242,Jahresfaktoren!$D$11:$E$24,2,),0)</f>
        <v>0</v>
      </c>
      <c r="X2242" s="175">
        <f>IF(S2242&gt;0,VLOOKUP(S2242,Jahresfaktoren!$A$28:$B$29,2,),0)</f>
        <v>0</v>
      </c>
      <c r="Y2242" s="175">
        <f>IF(T2242&gt;0,VLOOKUP(T2242,Jahresfaktoren!$A$28:$B$29,2,),0)</f>
        <v>0</v>
      </c>
      <c r="Z2242" s="175">
        <f>IF(U2242&gt;0,VLOOKUP(U2242,Jahresfaktoren!$A$32:$B$33,2,),)</f>
        <v>0</v>
      </c>
      <c r="AA2242" s="177" t="str">
        <f t="shared" si="1009"/>
        <v/>
      </c>
      <c r="AB2242" s="177" t="str">
        <f t="shared" si="1010"/>
        <v/>
      </c>
      <c r="AC2242" s="177" t="str">
        <f t="shared" si="1011"/>
        <v/>
      </c>
      <c r="AD2242" s="177" t="str">
        <f t="shared" si="1012"/>
        <v/>
      </c>
      <c r="AE2242" s="177" t="str">
        <f t="shared" si="1013"/>
        <v/>
      </c>
      <c r="AF2242" s="178">
        <f>IF(Q2242&gt;0,VLOOKUP(H2242,Leistungszahlen!$A$11:$C$158,3,),0)</f>
        <v>0</v>
      </c>
      <c r="AG2242" s="178">
        <f>IF(R2242&gt;0,VLOOKUP(H2242,Leistungszahlen!$A$11:$F$158,6,),IF(T2242&gt;0,VLOOKUP(H2242,Leistungszahlen!$A$11:$F$158,6,),0))</f>
        <v>0</v>
      </c>
      <c r="AH2242" s="179">
        <f t="shared" si="1014"/>
        <v>0</v>
      </c>
      <c r="AI2242" s="179">
        <f t="shared" si="1015"/>
        <v>0</v>
      </c>
      <c r="AJ2242" s="179">
        <f t="shared" si="1016"/>
        <v>0</v>
      </c>
      <c r="AK2242" s="179">
        <f t="shared" si="1017"/>
        <v>0</v>
      </c>
      <c r="AL2242" s="179">
        <f t="shared" si="1018"/>
        <v>0</v>
      </c>
      <c r="AM2242" s="180" t="str">
        <f>IF(L2242=1,Stundensätze!$D$13,IF(L2242=2,Stundensätze!$D$17,IF(L2242=4,Stundensätze!$D$21,"")))</f>
        <v/>
      </c>
      <c r="AN2242" s="180" t="str">
        <f>IF(L2242=1,Stundensätze!$D$15,IF(L2242=2,Stundensätze!$D$19,IF(L2242=4,Stundensätze!$D$23,"")))</f>
        <v/>
      </c>
      <c r="AO2242" s="180">
        <f t="shared" si="1019"/>
        <v>0</v>
      </c>
      <c r="AP2242" s="180">
        <f t="shared" si="1020"/>
        <v>0</v>
      </c>
      <c r="AQ2242" s="192" t="str">
        <f t="shared" si="1021"/>
        <v/>
      </c>
      <c r="AR2242" s="192" t="str">
        <f t="shared" si="1022"/>
        <v/>
      </c>
      <c r="AS2242" s="193">
        <f t="shared" si="1023"/>
        <v>0</v>
      </c>
      <c r="AT2242" s="258">
        <f>IF(K2242=0,0,VLOOKUP(K2242,Kostenstellen!A:B,2,FALSE))</f>
        <v>0</v>
      </c>
      <c r="AU2242" s="68" t="str">
        <f t="shared" si="1030"/>
        <v/>
      </c>
      <c r="AV2242" s="68" t="str">
        <f t="shared" si="1031"/>
        <v/>
      </c>
      <c r="AW2242" s="68">
        <f>IF(AF2242=0,0,VLOOKUP($H2242,Leistungszahlen!$A$11:$H$158,4,FALSE))</f>
        <v>0</v>
      </c>
      <c r="AX2242" s="68">
        <f>IF(AF2242=0,0,VLOOKUP($H2242,Leistungszahlen!$A$11:$H$158,5,FALSE))</f>
        <v>0</v>
      </c>
      <c r="AY2242" s="68">
        <f>IF(AG2242=0,0,VLOOKUP($H2242,Leistungszahlen!$A$11:$H$158,6,FALSE))</f>
        <v>0</v>
      </c>
      <c r="AZ2242" s="68">
        <f t="shared" si="1032"/>
        <v>0</v>
      </c>
      <c r="BA2242" s="68">
        <f t="shared" si="1033"/>
        <v>0</v>
      </c>
      <c r="BC2242" s="68">
        <f t="shared" si="1024"/>
        <v>0</v>
      </c>
      <c r="BD2242" s="285"/>
    </row>
    <row r="2243" spans="1:56" s="68" customFormat="1">
      <c r="A2243" s="200"/>
      <c r="B2243" s="200"/>
      <c r="C2243" s="200"/>
      <c r="D2243" s="200"/>
      <c r="E2243" s="200"/>
      <c r="F2243" s="200"/>
      <c r="G2243" s="200"/>
      <c r="H2243" s="201"/>
      <c r="I2243" s="202"/>
      <c r="J2243" s="200"/>
      <c r="K2243" s="176"/>
      <c r="L2243" s="176"/>
      <c r="M2243" s="176"/>
      <c r="N2243" s="286"/>
      <c r="O2243" s="286"/>
      <c r="P2243" s="176"/>
      <c r="Q2243" s="203">
        <f t="shared" si="1025"/>
        <v>0</v>
      </c>
      <c r="R2243" s="203">
        <f t="shared" si="1026"/>
        <v>0</v>
      </c>
      <c r="S2243" s="203">
        <f t="shared" si="1027"/>
        <v>0</v>
      </c>
      <c r="T2243" s="203">
        <f t="shared" si="1028"/>
        <v>0</v>
      </c>
      <c r="U2243" s="203">
        <f t="shared" si="1029"/>
        <v>0</v>
      </c>
      <c r="V2243" s="175">
        <f>IF(Q2243&gt;0,VLOOKUP(Q2243,Jahresfaktoren!$A$11:$B$24,2,),0)</f>
        <v>0</v>
      </c>
      <c r="W2243" s="175">
        <f>IF(R2243&gt;0,VLOOKUP(R2243,Jahresfaktoren!$D$11:$E$24,2,),0)</f>
        <v>0</v>
      </c>
      <c r="X2243" s="175">
        <f>IF(S2243&gt;0,VLOOKUP(S2243,Jahresfaktoren!$A$28:$B$29,2,),0)</f>
        <v>0</v>
      </c>
      <c r="Y2243" s="175">
        <f>IF(T2243&gt;0,VLOOKUP(T2243,Jahresfaktoren!$A$28:$B$29,2,),0)</f>
        <v>0</v>
      </c>
      <c r="Z2243" s="175">
        <f>IF(U2243&gt;0,VLOOKUP(U2243,Jahresfaktoren!$A$32:$B$33,2,),)</f>
        <v>0</v>
      </c>
      <c r="AA2243" s="177" t="str">
        <f t="shared" si="1009"/>
        <v/>
      </c>
      <c r="AB2243" s="177" t="str">
        <f t="shared" si="1010"/>
        <v/>
      </c>
      <c r="AC2243" s="177" t="str">
        <f t="shared" si="1011"/>
        <v/>
      </c>
      <c r="AD2243" s="177" t="str">
        <f t="shared" si="1012"/>
        <v/>
      </c>
      <c r="AE2243" s="177" t="str">
        <f t="shared" si="1013"/>
        <v/>
      </c>
      <c r="AF2243" s="178">
        <f>IF(Q2243&gt;0,VLOOKUP(H2243,Leistungszahlen!$A$11:$C$158,3,),0)</f>
        <v>0</v>
      </c>
      <c r="AG2243" s="178">
        <f>IF(R2243&gt;0,VLOOKUP(H2243,Leistungszahlen!$A$11:$F$158,6,),IF(T2243&gt;0,VLOOKUP(H2243,Leistungszahlen!$A$11:$F$158,6,),0))</f>
        <v>0</v>
      </c>
      <c r="AH2243" s="179">
        <f t="shared" si="1014"/>
        <v>0</v>
      </c>
      <c r="AI2243" s="179">
        <f t="shared" si="1015"/>
        <v>0</v>
      </c>
      <c r="AJ2243" s="179">
        <f t="shared" si="1016"/>
        <v>0</v>
      </c>
      <c r="AK2243" s="179">
        <f t="shared" si="1017"/>
        <v>0</v>
      </c>
      <c r="AL2243" s="179">
        <f t="shared" si="1018"/>
        <v>0</v>
      </c>
      <c r="AM2243" s="180" t="str">
        <f>IF(L2243=1,Stundensätze!$D$13,IF(L2243=2,Stundensätze!$D$17,IF(L2243=4,Stundensätze!$D$21,"")))</f>
        <v/>
      </c>
      <c r="AN2243" s="180" t="str">
        <f>IF(L2243=1,Stundensätze!$D$15,IF(L2243=2,Stundensätze!$D$19,IF(L2243=4,Stundensätze!$D$23,"")))</f>
        <v/>
      </c>
      <c r="AO2243" s="180">
        <f t="shared" si="1019"/>
        <v>0</v>
      </c>
      <c r="AP2243" s="180">
        <f t="shared" si="1020"/>
        <v>0</v>
      </c>
      <c r="AQ2243" s="192" t="str">
        <f t="shared" si="1021"/>
        <v/>
      </c>
      <c r="AR2243" s="192" t="str">
        <f t="shared" si="1022"/>
        <v/>
      </c>
      <c r="AS2243" s="193">
        <f t="shared" si="1023"/>
        <v>0</v>
      </c>
      <c r="AT2243" s="258">
        <f>IF(K2243=0,0,VLOOKUP(K2243,Kostenstellen!A:B,2,FALSE))</f>
        <v>0</v>
      </c>
      <c r="AU2243" s="68" t="str">
        <f t="shared" si="1030"/>
        <v/>
      </c>
      <c r="AV2243" s="68" t="str">
        <f t="shared" si="1031"/>
        <v/>
      </c>
      <c r="AW2243" s="68">
        <f>IF(AF2243=0,0,VLOOKUP($H2243,Leistungszahlen!$A$11:$H$158,4,FALSE))</f>
        <v>0</v>
      </c>
      <c r="AX2243" s="68">
        <f>IF(AF2243=0,0,VLOOKUP($H2243,Leistungszahlen!$A$11:$H$158,5,FALSE))</f>
        <v>0</v>
      </c>
      <c r="AY2243" s="68">
        <f>IF(AG2243=0,0,VLOOKUP($H2243,Leistungszahlen!$A$11:$H$158,6,FALSE))</f>
        <v>0</v>
      </c>
      <c r="AZ2243" s="68">
        <f t="shared" si="1032"/>
        <v>0</v>
      </c>
      <c r="BA2243" s="68">
        <f t="shared" si="1033"/>
        <v>0</v>
      </c>
      <c r="BC2243" s="68">
        <f t="shared" si="1024"/>
        <v>0</v>
      </c>
      <c r="BD2243" s="285"/>
    </row>
    <row r="2244" spans="1:56" s="68" customFormat="1">
      <c r="A2244" s="200"/>
      <c r="B2244" s="200"/>
      <c r="C2244" s="200"/>
      <c r="D2244" s="200"/>
      <c r="E2244" s="200"/>
      <c r="F2244" s="200"/>
      <c r="G2244" s="200"/>
      <c r="H2244" s="201"/>
      <c r="I2244" s="202"/>
      <c r="J2244" s="200"/>
      <c r="K2244" s="176"/>
      <c r="L2244" s="176"/>
      <c r="M2244" s="176"/>
      <c r="N2244" s="286"/>
      <c r="O2244" s="286"/>
      <c r="P2244" s="176"/>
      <c r="Q2244" s="203">
        <f t="shared" si="1025"/>
        <v>0</v>
      </c>
      <c r="R2244" s="203">
        <f t="shared" si="1026"/>
        <v>0</v>
      </c>
      <c r="S2244" s="203">
        <f t="shared" si="1027"/>
        <v>0</v>
      </c>
      <c r="T2244" s="203">
        <f t="shared" si="1028"/>
        <v>0</v>
      </c>
      <c r="U2244" s="203">
        <f t="shared" si="1029"/>
        <v>0</v>
      </c>
      <c r="V2244" s="175">
        <f>IF(Q2244&gt;0,VLOOKUP(Q2244,Jahresfaktoren!$A$11:$B$24,2,),0)</f>
        <v>0</v>
      </c>
      <c r="W2244" s="175">
        <f>IF(R2244&gt;0,VLOOKUP(R2244,Jahresfaktoren!$D$11:$E$24,2,),0)</f>
        <v>0</v>
      </c>
      <c r="X2244" s="175">
        <f>IF(S2244&gt;0,VLOOKUP(S2244,Jahresfaktoren!$A$28:$B$29,2,),0)</f>
        <v>0</v>
      </c>
      <c r="Y2244" s="175">
        <f>IF(T2244&gt;0,VLOOKUP(T2244,Jahresfaktoren!$A$28:$B$29,2,),0)</f>
        <v>0</v>
      </c>
      <c r="Z2244" s="175">
        <f>IF(U2244&gt;0,VLOOKUP(U2244,Jahresfaktoren!$A$32:$B$33,2,),)</f>
        <v>0</v>
      </c>
      <c r="AA2244" s="177" t="str">
        <f t="shared" si="1009"/>
        <v/>
      </c>
      <c r="AB2244" s="177" t="str">
        <f t="shared" si="1010"/>
        <v/>
      </c>
      <c r="AC2244" s="177" t="str">
        <f t="shared" si="1011"/>
        <v/>
      </c>
      <c r="AD2244" s="177" t="str">
        <f t="shared" si="1012"/>
        <v/>
      </c>
      <c r="AE2244" s="177" t="str">
        <f t="shared" si="1013"/>
        <v/>
      </c>
      <c r="AF2244" s="178">
        <f>IF(Q2244&gt;0,VLOOKUP(H2244,Leistungszahlen!$A$11:$C$158,3,),0)</f>
        <v>0</v>
      </c>
      <c r="AG2244" s="178">
        <f>IF(R2244&gt;0,VLOOKUP(H2244,Leistungszahlen!$A$11:$F$158,6,),IF(T2244&gt;0,VLOOKUP(H2244,Leistungszahlen!$A$11:$F$158,6,),0))</f>
        <v>0</v>
      </c>
      <c r="AH2244" s="179">
        <f t="shared" si="1014"/>
        <v>0</v>
      </c>
      <c r="AI2244" s="179">
        <f t="shared" si="1015"/>
        <v>0</v>
      </c>
      <c r="AJ2244" s="179">
        <f t="shared" si="1016"/>
        <v>0</v>
      </c>
      <c r="AK2244" s="179">
        <f t="shared" si="1017"/>
        <v>0</v>
      </c>
      <c r="AL2244" s="179">
        <f t="shared" si="1018"/>
        <v>0</v>
      </c>
      <c r="AM2244" s="180" t="str">
        <f>IF(L2244=1,Stundensätze!$D$13,IF(L2244=2,Stundensätze!$D$17,IF(L2244=4,Stundensätze!$D$21,"")))</f>
        <v/>
      </c>
      <c r="AN2244" s="180" t="str">
        <f>IF(L2244=1,Stundensätze!$D$15,IF(L2244=2,Stundensätze!$D$19,IF(L2244=4,Stundensätze!$D$23,"")))</f>
        <v/>
      </c>
      <c r="AO2244" s="180">
        <f t="shared" si="1019"/>
        <v>0</v>
      </c>
      <c r="AP2244" s="180">
        <f t="shared" si="1020"/>
        <v>0</v>
      </c>
      <c r="AQ2244" s="192" t="str">
        <f t="shared" si="1021"/>
        <v/>
      </c>
      <c r="AR2244" s="192" t="str">
        <f t="shared" si="1022"/>
        <v/>
      </c>
      <c r="AS2244" s="193">
        <f t="shared" si="1023"/>
        <v>0</v>
      </c>
      <c r="AT2244" s="258">
        <f>IF(K2244=0,0,VLOOKUP(K2244,Kostenstellen!A:B,2,FALSE))</f>
        <v>0</v>
      </c>
      <c r="AU2244" s="68" t="str">
        <f t="shared" si="1030"/>
        <v/>
      </c>
      <c r="AV2244" s="68" t="str">
        <f t="shared" si="1031"/>
        <v/>
      </c>
      <c r="AW2244" s="68">
        <f>IF(AF2244=0,0,VLOOKUP($H2244,Leistungszahlen!$A$11:$H$158,4,FALSE))</f>
        <v>0</v>
      </c>
      <c r="AX2244" s="68">
        <f>IF(AF2244=0,0,VLOOKUP($H2244,Leistungszahlen!$A$11:$H$158,5,FALSE))</f>
        <v>0</v>
      </c>
      <c r="AY2244" s="68">
        <f>IF(AG2244=0,0,VLOOKUP($H2244,Leistungszahlen!$A$11:$H$158,6,FALSE))</f>
        <v>0</v>
      </c>
      <c r="AZ2244" s="68">
        <f t="shared" si="1032"/>
        <v>0</v>
      </c>
      <c r="BA2244" s="68">
        <f t="shared" si="1033"/>
        <v>0</v>
      </c>
      <c r="BC2244" s="68">
        <f t="shared" si="1024"/>
        <v>0</v>
      </c>
      <c r="BD2244" s="285"/>
    </row>
    <row r="2245" spans="1:56" s="68" customFormat="1">
      <c r="A2245" s="200"/>
      <c r="B2245" s="200"/>
      <c r="C2245" s="200"/>
      <c r="D2245" s="200"/>
      <c r="E2245" s="200"/>
      <c r="F2245" s="200"/>
      <c r="G2245" s="200"/>
      <c r="H2245" s="201"/>
      <c r="I2245" s="202"/>
      <c r="J2245" s="200"/>
      <c r="K2245" s="176"/>
      <c r="L2245" s="176"/>
      <c r="M2245" s="176"/>
      <c r="N2245" s="286"/>
      <c r="O2245" s="286"/>
      <c r="P2245" s="176"/>
      <c r="Q2245" s="203">
        <f t="shared" si="1025"/>
        <v>0</v>
      </c>
      <c r="R2245" s="203">
        <f t="shared" si="1026"/>
        <v>0</v>
      </c>
      <c r="S2245" s="203">
        <f t="shared" si="1027"/>
        <v>0</v>
      </c>
      <c r="T2245" s="203">
        <f t="shared" si="1028"/>
        <v>0</v>
      </c>
      <c r="U2245" s="203">
        <f t="shared" si="1029"/>
        <v>0</v>
      </c>
      <c r="V2245" s="175">
        <f>IF(Q2245&gt;0,VLOOKUP(Q2245,Jahresfaktoren!$A$11:$B$24,2,),0)</f>
        <v>0</v>
      </c>
      <c r="W2245" s="175">
        <f>IF(R2245&gt;0,VLOOKUP(R2245,Jahresfaktoren!$D$11:$E$24,2,),0)</f>
        <v>0</v>
      </c>
      <c r="X2245" s="175">
        <f>IF(S2245&gt;0,VLOOKUP(S2245,Jahresfaktoren!$A$28:$B$29,2,),0)</f>
        <v>0</v>
      </c>
      <c r="Y2245" s="175">
        <f>IF(T2245&gt;0,VLOOKUP(T2245,Jahresfaktoren!$A$28:$B$29,2,),0)</f>
        <v>0</v>
      </c>
      <c r="Z2245" s="175">
        <f>IF(U2245&gt;0,VLOOKUP(U2245,Jahresfaktoren!$A$32:$B$33,2,),)</f>
        <v>0</v>
      </c>
      <c r="AA2245" s="177" t="str">
        <f t="shared" si="1009"/>
        <v/>
      </c>
      <c r="AB2245" s="177" t="str">
        <f t="shared" si="1010"/>
        <v/>
      </c>
      <c r="AC2245" s="177" t="str">
        <f t="shared" si="1011"/>
        <v/>
      </c>
      <c r="AD2245" s="177" t="str">
        <f t="shared" si="1012"/>
        <v/>
      </c>
      <c r="AE2245" s="177" t="str">
        <f t="shared" si="1013"/>
        <v/>
      </c>
      <c r="AF2245" s="178">
        <f>IF(Q2245&gt;0,VLOOKUP(H2245,Leistungszahlen!$A$11:$C$158,3,),0)</f>
        <v>0</v>
      </c>
      <c r="AG2245" s="178">
        <f>IF(R2245&gt;0,VLOOKUP(H2245,Leistungszahlen!$A$11:$F$158,6,),IF(T2245&gt;0,VLOOKUP(H2245,Leistungszahlen!$A$11:$F$158,6,),0))</f>
        <v>0</v>
      </c>
      <c r="AH2245" s="179">
        <f t="shared" si="1014"/>
        <v>0</v>
      </c>
      <c r="AI2245" s="179">
        <f t="shared" si="1015"/>
        <v>0</v>
      </c>
      <c r="AJ2245" s="179">
        <f t="shared" si="1016"/>
        <v>0</v>
      </c>
      <c r="AK2245" s="179">
        <f t="shared" si="1017"/>
        <v>0</v>
      </c>
      <c r="AL2245" s="179">
        <f t="shared" si="1018"/>
        <v>0</v>
      </c>
      <c r="AM2245" s="180" t="str">
        <f>IF(L2245=1,Stundensätze!$D$13,IF(L2245=2,Stundensätze!$D$17,IF(L2245=4,Stundensätze!$D$21,"")))</f>
        <v/>
      </c>
      <c r="AN2245" s="180" t="str">
        <f>IF(L2245=1,Stundensätze!$D$15,IF(L2245=2,Stundensätze!$D$19,IF(L2245=4,Stundensätze!$D$23,"")))</f>
        <v/>
      </c>
      <c r="AO2245" s="180">
        <f t="shared" si="1019"/>
        <v>0</v>
      </c>
      <c r="AP2245" s="180">
        <f t="shared" si="1020"/>
        <v>0</v>
      </c>
      <c r="AQ2245" s="192" t="str">
        <f t="shared" si="1021"/>
        <v/>
      </c>
      <c r="AR2245" s="192" t="str">
        <f t="shared" si="1022"/>
        <v/>
      </c>
      <c r="AS2245" s="193">
        <f t="shared" si="1023"/>
        <v>0</v>
      </c>
      <c r="AT2245" s="258">
        <f>IF(K2245=0,0,VLOOKUP(K2245,Kostenstellen!A:B,2,FALSE))</f>
        <v>0</v>
      </c>
      <c r="AU2245" s="68" t="str">
        <f t="shared" si="1030"/>
        <v/>
      </c>
      <c r="AV2245" s="68" t="str">
        <f t="shared" si="1031"/>
        <v/>
      </c>
      <c r="AW2245" s="68">
        <f>IF(AF2245=0,0,VLOOKUP($H2245,Leistungszahlen!$A$11:$H$158,4,FALSE))</f>
        <v>0</v>
      </c>
      <c r="AX2245" s="68">
        <f>IF(AF2245=0,0,VLOOKUP($H2245,Leistungszahlen!$A$11:$H$158,5,FALSE))</f>
        <v>0</v>
      </c>
      <c r="AY2245" s="68">
        <f>IF(AG2245=0,0,VLOOKUP($H2245,Leistungszahlen!$A$11:$H$158,6,FALSE))</f>
        <v>0</v>
      </c>
      <c r="AZ2245" s="68">
        <f t="shared" si="1032"/>
        <v>0</v>
      </c>
      <c r="BA2245" s="68">
        <f t="shared" si="1033"/>
        <v>0</v>
      </c>
      <c r="BC2245" s="68">
        <f t="shared" si="1024"/>
        <v>0</v>
      </c>
      <c r="BD2245" s="285"/>
    </row>
    <row r="2246" spans="1:56" s="68" customFormat="1">
      <c r="A2246" s="200"/>
      <c r="B2246" s="200"/>
      <c r="C2246" s="200"/>
      <c r="D2246" s="200"/>
      <c r="E2246" s="200"/>
      <c r="F2246" s="200"/>
      <c r="G2246" s="200"/>
      <c r="H2246" s="201"/>
      <c r="I2246" s="202"/>
      <c r="J2246" s="200"/>
      <c r="K2246" s="176"/>
      <c r="L2246" s="176"/>
      <c r="M2246" s="176"/>
      <c r="N2246" s="286"/>
      <c r="O2246" s="286"/>
      <c r="P2246" s="176"/>
      <c r="Q2246" s="203">
        <f t="shared" si="1025"/>
        <v>0</v>
      </c>
      <c r="R2246" s="203">
        <f t="shared" si="1026"/>
        <v>0</v>
      </c>
      <c r="S2246" s="203">
        <f t="shared" si="1027"/>
        <v>0</v>
      </c>
      <c r="T2246" s="203">
        <f t="shared" si="1028"/>
        <v>0</v>
      </c>
      <c r="U2246" s="203">
        <f t="shared" si="1029"/>
        <v>0</v>
      </c>
      <c r="V2246" s="175">
        <f>IF(Q2246&gt;0,VLOOKUP(Q2246,Jahresfaktoren!$A$11:$B$24,2,),0)</f>
        <v>0</v>
      </c>
      <c r="W2246" s="175">
        <f>IF(R2246&gt;0,VLOOKUP(R2246,Jahresfaktoren!$D$11:$E$24,2,),0)</f>
        <v>0</v>
      </c>
      <c r="X2246" s="175">
        <f>IF(S2246&gt;0,VLOOKUP(S2246,Jahresfaktoren!$A$28:$B$29,2,),0)</f>
        <v>0</v>
      </c>
      <c r="Y2246" s="175">
        <f>IF(T2246&gt;0,VLOOKUP(T2246,Jahresfaktoren!$A$28:$B$29,2,),0)</f>
        <v>0</v>
      </c>
      <c r="Z2246" s="175">
        <f>IF(U2246&gt;0,VLOOKUP(U2246,Jahresfaktoren!$A$32:$B$33,2,),)</f>
        <v>0</v>
      </c>
      <c r="AA2246" s="177" t="str">
        <f t="shared" si="1009"/>
        <v/>
      </c>
      <c r="AB2246" s="177" t="str">
        <f t="shared" si="1010"/>
        <v/>
      </c>
      <c r="AC2246" s="177" t="str">
        <f t="shared" si="1011"/>
        <v/>
      </c>
      <c r="AD2246" s="177" t="str">
        <f t="shared" si="1012"/>
        <v/>
      </c>
      <c r="AE2246" s="177" t="str">
        <f t="shared" si="1013"/>
        <v/>
      </c>
      <c r="AF2246" s="178">
        <f>IF(Q2246&gt;0,VLOOKUP(H2246,Leistungszahlen!$A$11:$C$158,3,),0)</f>
        <v>0</v>
      </c>
      <c r="AG2246" s="178">
        <f>IF(R2246&gt;0,VLOOKUP(H2246,Leistungszahlen!$A$11:$F$158,6,),IF(T2246&gt;0,VLOOKUP(H2246,Leistungszahlen!$A$11:$F$158,6,),0))</f>
        <v>0</v>
      </c>
      <c r="AH2246" s="179">
        <f t="shared" si="1014"/>
        <v>0</v>
      </c>
      <c r="AI2246" s="179">
        <f t="shared" si="1015"/>
        <v>0</v>
      </c>
      <c r="AJ2246" s="179">
        <f t="shared" si="1016"/>
        <v>0</v>
      </c>
      <c r="AK2246" s="179">
        <f t="shared" si="1017"/>
        <v>0</v>
      </c>
      <c r="AL2246" s="179">
        <f t="shared" si="1018"/>
        <v>0</v>
      </c>
      <c r="AM2246" s="180" t="str">
        <f>IF(L2246=1,Stundensätze!$D$13,IF(L2246=2,Stundensätze!$D$17,IF(L2246=4,Stundensätze!$D$21,"")))</f>
        <v/>
      </c>
      <c r="AN2246" s="180" t="str">
        <f>IF(L2246=1,Stundensätze!$D$15,IF(L2246=2,Stundensätze!$D$19,IF(L2246=4,Stundensätze!$D$23,"")))</f>
        <v/>
      </c>
      <c r="AO2246" s="180">
        <f t="shared" si="1019"/>
        <v>0</v>
      </c>
      <c r="AP2246" s="180">
        <f t="shared" si="1020"/>
        <v>0</v>
      </c>
      <c r="AQ2246" s="192" t="str">
        <f t="shared" si="1021"/>
        <v/>
      </c>
      <c r="AR2246" s="192" t="str">
        <f t="shared" si="1022"/>
        <v/>
      </c>
      <c r="AS2246" s="193">
        <f t="shared" si="1023"/>
        <v>0</v>
      </c>
      <c r="AT2246" s="258">
        <f>IF(K2246=0,0,VLOOKUP(K2246,Kostenstellen!A:B,2,FALSE))</f>
        <v>0</v>
      </c>
      <c r="AU2246" s="68" t="str">
        <f t="shared" si="1030"/>
        <v/>
      </c>
      <c r="AV2246" s="68" t="str">
        <f t="shared" si="1031"/>
        <v/>
      </c>
      <c r="AW2246" s="68">
        <f>IF(AF2246=0,0,VLOOKUP($H2246,Leistungszahlen!$A$11:$H$158,4,FALSE))</f>
        <v>0</v>
      </c>
      <c r="AX2246" s="68">
        <f>IF(AF2246=0,0,VLOOKUP($H2246,Leistungszahlen!$A$11:$H$158,5,FALSE))</f>
        <v>0</v>
      </c>
      <c r="AY2246" s="68">
        <f>IF(AG2246=0,0,VLOOKUP($H2246,Leistungszahlen!$A$11:$H$158,6,FALSE))</f>
        <v>0</v>
      </c>
      <c r="AZ2246" s="68">
        <f t="shared" si="1032"/>
        <v>0</v>
      </c>
      <c r="BA2246" s="68">
        <f t="shared" si="1033"/>
        <v>0</v>
      </c>
      <c r="BC2246" s="68">
        <f t="shared" si="1024"/>
        <v>0</v>
      </c>
      <c r="BD2246" s="285"/>
    </row>
    <row r="2247" spans="1:56" s="68" customFormat="1">
      <c r="A2247" s="200"/>
      <c r="B2247" s="200"/>
      <c r="C2247" s="200"/>
      <c r="D2247" s="200"/>
      <c r="E2247" s="200"/>
      <c r="F2247" s="200"/>
      <c r="G2247" s="200"/>
      <c r="H2247" s="201"/>
      <c r="I2247" s="202"/>
      <c r="J2247" s="200"/>
      <c r="K2247" s="176"/>
      <c r="L2247" s="176"/>
      <c r="M2247" s="176"/>
      <c r="N2247" s="286"/>
      <c r="O2247" s="286"/>
      <c r="P2247" s="176"/>
      <c r="Q2247" s="203">
        <f t="shared" si="1025"/>
        <v>0</v>
      </c>
      <c r="R2247" s="203">
        <f t="shared" si="1026"/>
        <v>0</v>
      </c>
      <c r="S2247" s="203">
        <f t="shared" si="1027"/>
        <v>0</v>
      </c>
      <c r="T2247" s="203">
        <f t="shared" si="1028"/>
        <v>0</v>
      </c>
      <c r="U2247" s="203">
        <f t="shared" si="1029"/>
        <v>0</v>
      </c>
      <c r="V2247" s="175">
        <f>IF(Q2247&gt;0,VLOOKUP(Q2247,Jahresfaktoren!$A$11:$B$24,2,),0)</f>
        <v>0</v>
      </c>
      <c r="W2247" s="175">
        <f>IF(R2247&gt;0,VLOOKUP(R2247,Jahresfaktoren!$D$11:$E$24,2,),0)</f>
        <v>0</v>
      </c>
      <c r="X2247" s="175">
        <f>IF(S2247&gt;0,VLOOKUP(S2247,Jahresfaktoren!$A$28:$B$29,2,),0)</f>
        <v>0</v>
      </c>
      <c r="Y2247" s="175">
        <f>IF(T2247&gt;0,VLOOKUP(T2247,Jahresfaktoren!$A$28:$B$29,2,),0)</f>
        <v>0</v>
      </c>
      <c r="Z2247" s="175">
        <f>IF(U2247&gt;0,VLOOKUP(U2247,Jahresfaktoren!$A$32:$B$33,2,),)</f>
        <v>0</v>
      </c>
      <c r="AA2247" s="177" t="str">
        <f t="shared" si="1009"/>
        <v/>
      </c>
      <c r="AB2247" s="177" t="str">
        <f t="shared" si="1010"/>
        <v/>
      </c>
      <c r="AC2247" s="177" t="str">
        <f t="shared" si="1011"/>
        <v/>
      </c>
      <c r="AD2247" s="177" t="str">
        <f t="shared" si="1012"/>
        <v/>
      </c>
      <c r="AE2247" s="177" t="str">
        <f t="shared" si="1013"/>
        <v/>
      </c>
      <c r="AF2247" s="178">
        <f>IF(Q2247&gt;0,VLOOKUP(H2247,Leistungszahlen!$A$11:$C$158,3,),0)</f>
        <v>0</v>
      </c>
      <c r="AG2247" s="178">
        <f>IF(R2247&gt;0,VLOOKUP(H2247,Leistungszahlen!$A$11:$F$158,6,),IF(T2247&gt;0,VLOOKUP(H2247,Leistungszahlen!$A$11:$F$158,6,),0))</f>
        <v>0</v>
      </c>
      <c r="AH2247" s="179">
        <f t="shared" si="1014"/>
        <v>0</v>
      </c>
      <c r="AI2247" s="179">
        <f t="shared" si="1015"/>
        <v>0</v>
      </c>
      <c r="AJ2247" s="179">
        <f t="shared" si="1016"/>
        <v>0</v>
      </c>
      <c r="AK2247" s="179">
        <f t="shared" si="1017"/>
        <v>0</v>
      </c>
      <c r="AL2247" s="179">
        <f t="shared" si="1018"/>
        <v>0</v>
      </c>
      <c r="AM2247" s="180" t="str">
        <f>IF(L2247=1,Stundensätze!$D$13,IF(L2247=2,Stundensätze!$D$17,IF(L2247=4,Stundensätze!$D$21,"")))</f>
        <v/>
      </c>
      <c r="AN2247" s="180" t="str">
        <f>IF(L2247=1,Stundensätze!$D$15,IF(L2247=2,Stundensätze!$D$19,IF(L2247=4,Stundensätze!$D$23,"")))</f>
        <v/>
      </c>
      <c r="AO2247" s="180">
        <f t="shared" si="1019"/>
        <v>0</v>
      </c>
      <c r="AP2247" s="180">
        <f t="shared" si="1020"/>
        <v>0</v>
      </c>
      <c r="AQ2247" s="192" t="str">
        <f t="shared" si="1021"/>
        <v/>
      </c>
      <c r="AR2247" s="192" t="str">
        <f t="shared" si="1022"/>
        <v/>
      </c>
      <c r="AS2247" s="193">
        <f t="shared" si="1023"/>
        <v>0</v>
      </c>
      <c r="AT2247" s="258">
        <f>IF(K2247=0,0,VLOOKUP(K2247,Kostenstellen!A:B,2,FALSE))</f>
        <v>0</v>
      </c>
      <c r="AU2247" s="68" t="str">
        <f t="shared" si="1030"/>
        <v/>
      </c>
      <c r="AV2247" s="68" t="str">
        <f t="shared" si="1031"/>
        <v/>
      </c>
      <c r="AW2247" s="68">
        <f>IF(AF2247=0,0,VLOOKUP($H2247,Leistungszahlen!$A$11:$H$158,4,FALSE))</f>
        <v>0</v>
      </c>
      <c r="AX2247" s="68">
        <f>IF(AF2247=0,0,VLOOKUP($H2247,Leistungszahlen!$A$11:$H$158,5,FALSE))</f>
        <v>0</v>
      </c>
      <c r="AY2247" s="68">
        <f>IF(AG2247=0,0,VLOOKUP($H2247,Leistungszahlen!$A$11:$H$158,6,FALSE))</f>
        <v>0</v>
      </c>
      <c r="AZ2247" s="68">
        <f t="shared" si="1032"/>
        <v>0</v>
      </c>
      <c r="BA2247" s="68">
        <f t="shared" si="1033"/>
        <v>0</v>
      </c>
      <c r="BC2247" s="68">
        <f t="shared" si="1024"/>
        <v>0</v>
      </c>
      <c r="BD2247" s="285"/>
    </row>
    <row r="2248" spans="1:56" s="68" customFormat="1">
      <c r="A2248" s="200"/>
      <c r="B2248" s="200"/>
      <c r="C2248" s="200"/>
      <c r="D2248" s="200"/>
      <c r="E2248" s="200"/>
      <c r="F2248" s="200"/>
      <c r="G2248" s="200"/>
      <c r="H2248" s="201"/>
      <c r="I2248" s="202"/>
      <c r="J2248" s="200"/>
      <c r="K2248" s="176"/>
      <c r="L2248" s="176"/>
      <c r="M2248" s="176"/>
      <c r="N2248" s="286"/>
      <c r="O2248" s="286"/>
      <c r="P2248" s="176"/>
      <c r="Q2248" s="203">
        <f t="shared" si="1025"/>
        <v>0</v>
      </c>
      <c r="R2248" s="203">
        <f t="shared" si="1026"/>
        <v>0</v>
      </c>
      <c r="S2248" s="203">
        <f t="shared" si="1027"/>
        <v>0</v>
      </c>
      <c r="T2248" s="203">
        <f t="shared" si="1028"/>
        <v>0</v>
      </c>
      <c r="U2248" s="203">
        <f t="shared" si="1029"/>
        <v>0</v>
      </c>
      <c r="V2248" s="175">
        <f>IF(Q2248&gt;0,VLOOKUP(Q2248,Jahresfaktoren!$A$11:$B$24,2,),0)</f>
        <v>0</v>
      </c>
      <c r="W2248" s="175">
        <f>IF(R2248&gt;0,VLOOKUP(R2248,Jahresfaktoren!$D$11:$E$24,2,),0)</f>
        <v>0</v>
      </c>
      <c r="X2248" s="175">
        <f>IF(S2248&gt;0,VLOOKUP(S2248,Jahresfaktoren!$A$28:$B$29,2,),0)</f>
        <v>0</v>
      </c>
      <c r="Y2248" s="175">
        <f>IF(T2248&gt;0,VLOOKUP(T2248,Jahresfaktoren!$A$28:$B$29,2,),0)</f>
        <v>0</v>
      </c>
      <c r="Z2248" s="175">
        <f>IF(U2248&gt;0,VLOOKUP(U2248,Jahresfaktoren!$A$32:$B$33,2,),)</f>
        <v>0</v>
      </c>
      <c r="AA2248" s="177" t="str">
        <f t="shared" si="1009"/>
        <v/>
      </c>
      <c r="AB2248" s="177" t="str">
        <f t="shared" si="1010"/>
        <v/>
      </c>
      <c r="AC2248" s="177" t="str">
        <f t="shared" si="1011"/>
        <v/>
      </c>
      <c r="AD2248" s="177" t="str">
        <f t="shared" si="1012"/>
        <v/>
      </c>
      <c r="AE2248" s="177" t="str">
        <f t="shared" si="1013"/>
        <v/>
      </c>
      <c r="AF2248" s="178">
        <f>IF(Q2248&gt;0,VLOOKUP(H2248,Leistungszahlen!$A$11:$C$158,3,),0)</f>
        <v>0</v>
      </c>
      <c r="AG2248" s="178">
        <f>IF(R2248&gt;0,VLOOKUP(H2248,Leistungszahlen!$A$11:$F$158,6,),IF(T2248&gt;0,VLOOKUP(H2248,Leistungszahlen!$A$11:$F$158,6,),0))</f>
        <v>0</v>
      </c>
      <c r="AH2248" s="179">
        <f t="shared" si="1014"/>
        <v>0</v>
      </c>
      <c r="AI2248" s="179">
        <f t="shared" si="1015"/>
        <v>0</v>
      </c>
      <c r="AJ2248" s="179">
        <f t="shared" si="1016"/>
        <v>0</v>
      </c>
      <c r="AK2248" s="179">
        <f t="shared" si="1017"/>
        <v>0</v>
      </c>
      <c r="AL2248" s="179">
        <f t="shared" si="1018"/>
        <v>0</v>
      </c>
      <c r="AM2248" s="180" t="str">
        <f>IF(L2248=1,Stundensätze!$D$13,IF(L2248=2,Stundensätze!$D$17,IF(L2248=4,Stundensätze!$D$21,"")))</f>
        <v/>
      </c>
      <c r="AN2248" s="180" t="str">
        <f>IF(L2248=1,Stundensätze!$D$15,IF(L2248=2,Stundensätze!$D$19,IF(L2248=4,Stundensätze!$D$23,"")))</f>
        <v/>
      </c>
      <c r="AO2248" s="180">
        <f t="shared" si="1019"/>
        <v>0</v>
      </c>
      <c r="AP2248" s="180">
        <f t="shared" si="1020"/>
        <v>0</v>
      </c>
      <c r="AQ2248" s="192" t="str">
        <f t="shared" si="1021"/>
        <v/>
      </c>
      <c r="AR2248" s="192" t="str">
        <f t="shared" si="1022"/>
        <v/>
      </c>
      <c r="AS2248" s="193">
        <f t="shared" si="1023"/>
        <v>0</v>
      </c>
      <c r="AT2248" s="258">
        <f>IF(K2248=0,0,VLOOKUP(K2248,Kostenstellen!A:B,2,FALSE))</f>
        <v>0</v>
      </c>
      <c r="AU2248" s="68" t="str">
        <f t="shared" si="1030"/>
        <v/>
      </c>
      <c r="AV2248" s="68" t="str">
        <f t="shared" si="1031"/>
        <v/>
      </c>
      <c r="AW2248" s="68">
        <f>IF(AF2248=0,0,VLOOKUP($H2248,Leistungszahlen!$A$11:$H$158,4,FALSE))</f>
        <v>0</v>
      </c>
      <c r="AX2248" s="68">
        <f>IF(AF2248=0,0,VLOOKUP($H2248,Leistungszahlen!$A$11:$H$158,5,FALSE))</f>
        <v>0</v>
      </c>
      <c r="AY2248" s="68">
        <f>IF(AG2248=0,0,VLOOKUP($H2248,Leistungszahlen!$A$11:$H$158,6,FALSE))</f>
        <v>0</v>
      </c>
      <c r="AZ2248" s="68">
        <f t="shared" si="1032"/>
        <v>0</v>
      </c>
      <c r="BA2248" s="68">
        <f t="shared" si="1033"/>
        <v>0</v>
      </c>
      <c r="BC2248" s="68">
        <f t="shared" si="1024"/>
        <v>0</v>
      </c>
      <c r="BD2248" s="285"/>
    </row>
    <row r="2249" spans="1:56" s="68" customFormat="1">
      <c r="A2249" s="200"/>
      <c r="B2249" s="200"/>
      <c r="C2249" s="200"/>
      <c r="D2249" s="200"/>
      <c r="E2249" s="200"/>
      <c r="F2249" s="200"/>
      <c r="G2249" s="200"/>
      <c r="H2249" s="201"/>
      <c r="I2249" s="202"/>
      <c r="J2249" s="200"/>
      <c r="K2249" s="176"/>
      <c r="L2249" s="176"/>
      <c r="M2249" s="176"/>
      <c r="N2249" s="286"/>
      <c r="O2249" s="286"/>
      <c r="P2249" s="176"/>
      <c r="Q2249" s="203">
        <f t="shared" si="1025"/>
        <v>0</v>
      </c>
      <c r="R2249" s="203">
        <f t="shared" si="1026"/>
        <v>0</v>
      </c>
      <c r="S2249" s="203">
        <f t="shared" si="1027"/>
        <v>0</v>
      </c>
      <c r="T2249" s="203">
        <f t="shared" si="1028"/>
        <v>0</v>
      </c>
      <c r="U2249" s="203">
        <f t="shared" si="1029"/>
        <v>0</v>
      </c>
      <c r="V2249" s="175">
        <f>IF(Q2249&gt;0,VLOOKUP(Q2249,Jahresfaktoren!$A$11:$B$24,2,),0)</f>
        <v>0</v>
      </c>
      <c r="W2249" s="175">
        <f>IF(R2249&gt;0,VLOOKUP(R2249,Jahresfaktoren!$D$11:$E$24,2,),0)</f>
        <v>0</v>
      </c>
      <c r="X2249" s="175">
        <f>IF(S2249&gt;0,VLOOKUP(S2249,Jahresfaktoren!$A$28:$B$29,2,),0)</f>
        <v>0</v>
      </c>
      <c r="Y2249" s="175">
        <f>IF(T2249&gt;0,VLOOKUP(T2249,Jahresfaktoren!$A$28:$B$29,2,),0)</f>
        <v>0</v>
      </c>
      <c r="Z2249" s="175">
        <f>IF(U2249&gt;0,VLOOKUP(U2249,Jahresfaktoren!$A$32:$B$33,2,),)</f>
        <v>0</v>
      </c>
      <c r="AA2249" s="177" t="str">
        <f t="shared" ref="AA2249:AA2300" si="1034">IF(Q2249&gt;0,V2249*I2249,"")</f>
        <v/>
      </c>
      <c r="AB2249" s="177" t="str">
        <f t="shared" ref="AB2249:AB2300" si="1035">IF(R2249&gt;0,W2249*I2249,"")</f>
        <v/>
      </c>
      <c r="AC2249" s="177" t="str">
        <f t="shared" ref="AC2249:AC2300" si="1036">IF(S2249&gt;0,X2249*I2249,"")</f>
        <v/>
      </c>
      <c r="AD2249" s="177" t="str">
        <f t="shared" ref="AD2249:AD2300" si="1037">IF(T2249&gt;0,Y2249*I2249,"")</f>
        <v/>
      </c>
      <c r="AE2249" s="177" t="str">
        <f t="shared" ref="AE2249:AE2300" si="1038">IF(U2249&gt;0,Z2249*I2249,"")</f>
        <v/>
      </c>
      <c r="AF2249" s="178">
        <f>IF(Q2249&gt;0,VLOOKUP(H2249,Leistungszahlen!$A$11:$C$158,3,),0)</f>
        <v>0</v>
      </c>
      <c r="AG2249" s="178">
        <f>IF(R2249&gt;0,VLOOKUP(H2249,Leistungszahlen!$A$11:$F$158,6,),IF(T2249&gt;0,VLOOKUP(H2249,Leistungszahlen!$A$11:$F$158,6,),0))</f>
        <v>0</v>
      </c>
      <c r="AH2249" s="179">
        <f t="shared" ref="AH2249:AH2300" si="1039">IF(Q2249&gt;0,AA2249/AF2249,0)</f>
        <v>0</v>
      </c>
      <c r="AI2249" s="179">
        <f t="shared" ref="AI2249:AI2300" si="1040">IF(R2249&gt;0,AB2249/AG2249,0)</f>
        <v>0</v>
      </c>
      <c r="AJ2249" s="179">
        <f t="shared" ref="AJ2249:AJ2300" si="1041">IF(S2249&gt;0,AC2249/AF2249,0)</f>
        <v>0</v>
      </c>
      <c r="AK2249" s="179">
        <f t="shared" ref="AK2249:AK2300" si="1042">IF(T2249&gt;0,AD2249/AG2249,0)</f>
        <v>0</v>
      </c>
      <c r="AL2249" s="179">
        <f t="shared" ref="AL2249:AL2300" si="1043">IF(U2249&gt;0,AE2249/AF2249,0)</f>
        <v>0</v>
      </c>
      <c r="AM2249" s="180" t="str">
        <f>IF(L2249=1,Stundensätze!$D$13,IF(L2249=2,Stundensätze!$D$17,IF(L2249=4,Stundensätze!$D$21,"")))</f>
        <v/>
      </c>
      <c r="AN2249" s="180" t="str">
        <f>IF(L2249=1,Stundensätze!$D$15,IF(L2249=2,Stundensätze!$D$19,IF(L2249=4,Stundensätze!$D$23,"")))</f>
        <v/>
      </c>
      <c r="AO2249" s="180">
        <f t="shared" ref="AO2249:AO2300" si="1044">IF(OR(Q2249&gt;0,R2249&gt;0),((AH2249+AI2249)*AM2249),0)</f>
        <v>0</v>
      </c>
      <c r="AP2249" s="180">
        <f t="shared" ref="AP2249:AP2300" si="1045">IF(OR(S2249&gt;0,T2249&gt;0,U2249&gt;0),((AJ2249+AK2249+AL2249)*AN2249),0)</f>
        <v>0</v>
      </c>
      <c r="AQ2249" s="192" t="str">
        <f t="shared" ref="AQ2249:AQ2300" si="1046">IF(I2249&gt;0,AP2249+AO2249,"")</f>
        <v/>
      </c>
      <c r="AR2249" s="192" t="str">
        <f t="shared" ref="AR2249:AR2300" si="1047">IF(I2249&gt;0,AQ2249/12,"")</f>
        <v/>
      </c>
      <c r="AS2249" s="193">
        <f t="shared" ref="AS2249:AS2300" si="1048">IF(OR(Q2249&gt;0,R2249&gt;0,S2249&gt;0,T2249&gt;0,U2249&gt;0),(SUM(AH2249:AL2249)),0)</f>
        <v>0</v>
      </c>
      <c r="AT2249" s="258">
        <f>IF(K2249=0,0,VLOOKUP(K2249,Kostenstellen!A:B,2,FALSE))</f>
        <v>0</v>
      </c>
      <c r="AU2249" s="68" t="str">
        <f t="shared" si="1030"/>
        <v/>
      </c>
      <c r="AV2249" s="68" t="str">
        <f t="shared" si="1031"/>
        <v/>
      </c>
      <c r="AW2249" s="68">
        <f>IF(AF2249=0,0,VLOOKUP($H2249,Leistungszahlen!$A$11:$H$158,4,FALSE))</f>
        <v>0</v>
      </c>
      <c r="AX2249" s="68">
        <f>IF(AF2249=0,0,VLOOKUP($H2249,Leistungszahlen!$A$11:$H$158,5,FALSE))</f>
        <v>0</v>
      </c>
      <c r="AY2249" s="68">
        <f>IF(AG2249=0,0,VLOOKUP($H2249,Leistungszahlen!$A$11:$H$158,6,FALSE))</f>
        <v>0</v>
      </c>
      <c r="AZ2249" s="68">
        <f t="shared" si="1032"/>
        <v>0</v>
      </c>
      <c r="BA2249" s="68">
        <f t="shared" si="1033"/>
        <v>0</v>
      </c>
      <c r="BC2249" s="68">
        <f t="shared" ref="BC2249:BC2300" si="1049">IF(BA2249&gt;0,"Die Leistungswerte sind unter- oder überschritten",0)</f>
        <v>0</v>
      </c>
      <c r="BD2249" s="285"/>
    </row>
    <row r="2250" spans="1:56" s="68" customFormat="1">
      <c r="A2250" s="200"/>
      <c r="B2250" s="200"/>
      <c r="C2250" s="200"/>
      <c r="D2250" s="200"/>
      <c r="E2250" s="200"/>
      <c r="F2250" s="200"/>
      <c r="G2250" s="200"/>
      <c r="H2250" s="201"/>
      <c r="I2250" s="202"/>
      <c r="J2250" s="200"/>
      <c r="K2250" s="176"/>
      <c r="L2250" s="176"/>
      <c r="M2250" s="176"/>
      <c r="N2250" s="286"/>
      <c r="O2250" s="286"/>
      <c r="P2250" s="176"/>
      <c r="Q2250" s="203">
        <f t="shared" si="1025"/>
        <v>0</v>
      </c>
      <c r="R2250" s="203">
        <f t="shared" si="1026"/>
        <v>0</v>
      </c>
      <c r="S2250" s="203">
        <f t="shared" si="1027"/>
        <v>0</v>
      </c>
      <c r="T2250" s="203">
        <f t="shared" si="1028"/>
        <v>0</v>
      </c>
      <c r="U2250" s="203">
        <f t="shared" si="1029"/>
        <v>0</v>
      </c>
      <c r="V2250" s="175">
        <f>IF(Q2250&gt;0,VLOOKUP(Q2250,Jahresfaktoren!$A$11:$B$24,2,),0)</f>
        <v>0</v>
      </c>
      <c r="W2250" s="175">
        <f>IF(R2250&gt;0,VLOOKUP(R2250,Jahresfaktoren!$D$11:$E$24,2,),0)</f>
        <v>0</v>
      </c>
      <c r="X2250" s="175">
        <f>IF(S2250&gt;0,VLOOKUP(S2250,Jahresfaktoren!$A$28:$B$29,2,),0)</f>
        <v>0</v>
      </c>
      <c r="Y2250" s="175">
        <f>IF(T2250&gt;0,VLOOKUP(T2250,Jahresfaktoren!$A$28:$B$29,2,),0)</f>
        <v>0</v>
      </c>
      <c r="Z2250" s="175">
        <f>IF(U2250&gt;0,VLOOKUP(U2250,Jahresfaktoren!$A$32:$B$33,2,),)</f>
        <v>0</v>
      </c>
      <c r="AA2250" s="177" t="str">
        <f t="shared" si="1034"/>
        <v/>
      </c>
      <c r="AB2250" s="177" t="str">
        <f t="shared" si="1035"/>
        <v/>
      </c>
      <c r="AC2250" s="177" t="str">
        <f t="shared" si="1036"/>
        <v/>
      </c>
      <c r="AD2250" s="177" t="str">
        <f t="shared" si="1037"/>
        <v/>
      </c>
      <c r="AE2250" s="177" t="str">
        <f t="shared" si="1038"/>
        <v/>
      </c>
      <c r="AF2250" s="178">
        <f>IF(Q2250&gt;0,VLOOKUP(H2250,Leistungszahlen!$A$11:$C$158,3,),0)</f>
        <v>0</v>
      </c>
      <c r="AG2250" s="178">
        <f>IF(R2250&gt;0,VLOOKUP(H2250,Leistungszahlen!$A$11:$F$158,6,),IF(T2250&gt;0,VLOOKUP(H2250,Leistungszahlen!$A$11:$F$158,6,),0))</f>
        <v>0</v>
      </c>
      <c r="AH2250" s="179">
        <f t="shared" si="1039"/>
        <v>0</v>
      </c>
      <c r="AI2250" s="179">
        <f t="shared" si="1040"/>
        <v>0</v>
      </c>
      <c r="AJ2250" s="179">
        <f t="shared" si="1041"/>
        <v>0</v>
      </c>
      <c r="AK2250" s="179">
        <f t="shared" si="1042"/>
        <v>0</v>
      </c>
      <c r="AL2250" s="179">
        <f t="shared" si="1043"/>
        <v>0</v>
      </c>
      <c r="AM2250" s="180" t="str">
        <f>IF(L2250=1,Stundensätze!$D$13,IF(L2250=2,Stundensätze!$D$17,IF(L2250=4,Stundensätze!$D$21,"")))</f>
        <v/>
      </c>
      <c r="AN2250" s="180" t="str">
        <f>IF(L2250=1,Stundensätze!$D$15,IF(L2250=2,Stundensätze!$D$19,IF(L2250=4,Stundensätze!$D$23,"")))</f>
        <v/>
      </c>
      <c r="AO2250" s="180">
        <f t="shared" si="1044"/>
        <v>0</v>
      </c>
      <c r="AP2250" s="180">
        <f t="shared" si="1045"/>
        <v>0</v>
      </c>
      <c r="AQ2250" s="192" t="str">
        <f t="shared" si="1046"/>
        <v/>
      </c>
      <c r="AR2250" s="192" t="str">
        <f t="shared" si="1047"/>
        <v/>
      </c>
      <c r="AS2250" s="193">
        <f t="shared" si="1048"/>
        <v>0</v>
      </c>
      <c r="AT2250" s="258">
        <f>IF(K2250=0,0,VLOOKUP(K2250,Kostenstellen!A:B,2,FALSE))</f>
        <v>0</v>
      </c>
      <c r="AU2250" s="68" t="str">
        <f t="shared" si="1030"/>
        <v/>
      </c>
      <c r="AV2250" s="68" t="str">
        <f t="shared" si="1031"/>
        <v/>
      </c>
      <c r="AW2250" s="68">
        <f>IF(AF2250=0,0,VLOOKUP($H2250,Leistungszahlen!$A$11:$H$158,4,FALSE))</f>
        <v>0</v>
      </c>
      <c r="AX2250" s="68">
        <f>IF(AF2250=0,0,VLOOKUP($H2250,Leistungszahlen!$A$11:$H$158,5,FALSE))</f>
        <v>0</v>
      </c>
      <c r="AY2250" s="68">
        <f>IF(AG2250=0,0,VLOOKUP($H2250,Leistungszahlen!$A$11:$H$158,6,FALSE))</f>
        <v>0</v>
      </c>
      <c r="AZ2250" s="68">
        <f t="shared" si="1032"/>
        <v>0</v>
      </c>
      <c r="BA2250" s="68">
        <f t="shared" si="1033"/>
        <v>0</v>
      </c>
      <c r="BC2250" s="68">
        <f t="shared" si="1049"/>
        <v>0</v>
      </c>
      <c r="BD2250" s="285"/>
    </row>
    <row r="2251" spans="1:56" s="68" customFormat="1">
      <c r="A2251" s="200"/>
      <c r="B2251" s="200"/>
      <c r="C2251" s="200"/>
      <c r="D2251" s="200"/>
      <c r="E2251" s="200"/>
      <c r="F2251" s="200"/>
      <c r="G2251" s="200"/>
      <c r="H2251" s="201"/>
      <c r="I2251" s="202"/>
      <c r="J2251" s="200"/>
      <c r="K2251" s="176"/>
      <c r="L2251" s="176"/>
      <c r="M2251" s="176"/>
      <c r="N2251" s="286"/>
      <c r="O2251" s="286"/>
      <c r="P2251" s="176"/>
      <c r="Q2251" s="203">
        <f t="shared" si="1025"/>
        <v>0</v>
      </c>
      <c r="R2251" s="203">
        <f t="shared" si="1026"/>
        <v>0</v>
      </c>
      <c r="S2251" s="203">
        <f t="shared" si="1027"/>
        <v>0</v>
      </c>
      <c r="T2251" s="203">
        <f t="shared" si="1028"/>
        <v>0</v>
      </c>
      <c r="U2251" s="203">
        <f t="shared" si="1029"/>
        <v>0</v>
      </c>
      <c r="V2251" s="175">
        <f>IF(Q2251&gt;0,VLOOKUP(Q2251,Jahresfaktoren!$A$11:$B$24,2,),0)</f>
        <v>0</v>
      </c>
      <c r="W2251" s="175">
        <f>IF(R2251&gt;0,VLOOKUP(R2251,Jahresfaktoren!$D$11:$E$24,2,),0)</f>
        <v>0</v>
      </c>
      <c r="X2251" s="175">
        <f>IF(S2251&gt;0,VLOOKUP(S2251,Jahresfaktoren!$A$28:$B$29,2,),0)</f>
        <v>0</v>
      </c>
      <c r="Y2251" s="175">
        <f>IF(T2251&gt;0,VLOOKUP(T2251,Jahresfaktoren!$A$28:$B$29,2,),0)</f>
        <v>0</v>
      </c>
      <c r="Z2251" s="175">
        <f>IF(U2251&gt;0,VLOOKUP(U2251,Jahresfaktoren!$A$32:$B$33,2,),)</f>
        <v>0</v>
      </c>
      <c r="AA2251" s="177" t="str">
        <f t="shared" si="1034"/>
        <v/>
      </c>
      <c r="AB2251" s="177" t="str">
        <f t="shared" si="1035"/>
        <v/>
      </c>
      <c r="AC2251" s="177" t="str">
        <f t="shared" si="1036"/>
        <v/>
      </c>
      <c r="AD2251" s="177" t="str">
        <f t="shared" si="1037"/>
        <v/>
      </c>
      <c r="AE2251" s="177" t="str">
        <f t="shared" si="1038"/>
        <v/>
      </c>
      <c r="AF2251" s="178">
        <f>IF(Q2251&gt;0,VLOOKUP(H2251,Leistungszahlen!$A$11:$C$158,3,),0)</f>
        <v>0</v>
      </c>
      <c r="AG2251" s="178">
        <f>IF(R2251&gt;0,VLOOKUP(H2251,Leistungszahlen!$A$11:$F$158,6,),IF(T2251&gt;0,VLOOKUP(H2251,Leistungszahlen!$A$11:$F$158,6,),0))</f>
        <v>0</v>
      </c>
      <c r="AH2251" s="179">
        <f t="shared" si="1039"/>
        <v>0</v>
      </c>
      <c r="AI2251" s="179">
        <f t="shared" si="1040"/>
        <v>0</v>
      </c>
      <c r="AJ2251" s="179">
        <f t="shared" si="1041"/>
        <v>0</v>
      </c>
      <c r="AK2251" s="179">
        <f t="shared" si="1042"/>
        <v>0</v>
      </c>
      <c r="AL2251" s="179">
        <f t="shared" si="1043"/>
        <v>0</v>
      </c>
      <c r="AM2251" s="180" t="str">
        <f>IF(L2251=1,Stundensätze!$D$13,IF(L2251=2,Stundensätze!$D$17,IF(L2251=4,Stundensätze!$D$21,"")))</f>
        <v/>
      </c>
      <c r="AN2251" s="180" t="str">
        <f>IF(L2251=1,Stundensätze!$D$15,IF(L2251=2,Stundensätze!$D$19,IF(L2251=4,Stundensätze!$D$23,"")))</f>
        <v/>
      </c>
      <c r="AO2251" s="180">
        <f t="shared" si="1044"/>
        <v>0</v>
      </c>
      <c r="AP2251" s="180">
        <f t="shared" si="1045"/>
        <v>0</v>
      </c>
      <c r="AQ2251" s="192" t="str">
        <f t="shared" si="1046"/>
        <v/>
      </c>
      <c r="AR2251" s="192" t="str">
        <f t="shared" si="1047"/>
        <v/>
      </c>
      <c r="AS2251" s="193">
        <f t="shared" si="1048"/>
        <v>0</v>
      </c>
      <c r="AT2251" s="258">
        <f>IF(K2251=0,0,VLOOKUP(K2251,Kostenstellen!A:B,2,FALSE))</f>
        <v>0</v>
      </c>
      <c r="AU2251" s="68" t="str">
        <f t="shared" si="1030"/>
        <v/>
      </c>
      <c r="AV2251" s="68" t="str">
        <f t="shared" si="1031"/>
        <v/>
      </c>
      <c r="AW2251" s="68">
        <f>IF(AF2251=0,0,VLOOKUP($H2251,Leistungszahlen!$A$11:$H$158,4,FALSE))</f>
        <v>0</v>
      </c>
      <c r="AX2251" s="68">
        <f>IF(AF2251=0,0,VLOOKUP($H2251,Leistungszahlen!$A$11:$H$158,5,FALSE))</f>
        <v>0</v>
      </c>
      <c r="AY2251" s="68">
        <f>IF(AG2251=0,0,VLOOKUP($H2251,Leistungszahlen!$A$11:$H$158,6,FALSE))</f>
        <v>0</v>
      </c>
      <c r="AZ2251" s="68">
        <f t="shared" si="1032"/>
        <v>0</v>
      </c>
      <c r="BA2251" s="68">
        <f t="shared" si="1033"/>
        <v>0</v>
      </c>
      <c r="BC2251" s="68">
        <f t="shared" si="1049"/>
        <v>0</v>
      </c>
      <c r="BD2251" s="285"/>
    </row>
    <row r="2252" spans="1:56" s="68" customFormat="1">
      <c r="A2252" s="200"/>
      <c r="B2252" s="200"/>
      <c r="C2252" s="200"/>
      <c r="D2252" s="200"/>
      <c r="E2252" s="200"/>
      <c r="F2252" s="200"/>
      <c r="G2252" s="200"/>
      <c r="H2252" s="201"/>
      <c r="I2252" s="202"/>
      <c r="J2252" s="200"/>
      <c r="K2252" s="176"/>
      <c r="L2252" s="176"/>
      <c r="M2252" s="176"/>
      <c r="N2252" s="286"/>
      <c r="O2252" s="286"/>
      <c r="P2252" s="176"/>
      <c r="Q2252" s="203">
        <f t="shared" si="1025"/>
        <v>0</v>
      </c>
      <c r="R2252" s="203">
        <f t="shared" si="1026"/>
        <v>0</v>
      </c>
      <c r="S2252" s="203">
        <f t="shared" si="1027"/>
        <v>0</v>
      </c>
      <c r="T2252" s="203">
        <f t="shared" si="1028"/>
        <v>0</v>
      </c>
      <c r="U2252" s="203">
        <f t="shared" si="1029"/>
        <v>0</v>
      </c>
      <c r="V2252" s="175">
        <f>IF(Q2252&gt;0,VLOOKUP(Q2252,Jahresfaktoren!$A$11:$B$24,2,),0)</f>
        <v>0</v>
      </c>
      <c r="W2252" s="175">
        <f>IF(R2252&gt;0,VLOOKUP(R2252,Jahresfaktoren!$D$11:$E$24,2,),0)</f>
        <v>0</v>
      </c>
      <c r="X2252" s="175">
        <f>IF(S2252&gt;0,VLOOKUP(S2252,Jahresfaktoren!$A$28:$B$29,2,),0)</f>
        <v>0</v>
      </c>
      <c r="Y2252" s="175">
        <f>IF(T2252&gt;0,VLOOKUP(T2252,Jahresfaktoren!$A$28:$B$29,2,),0)</f>
        <v>0</v>
      </c>
      <c r="Z2252" s="175">
        <f>IF(U2252&gt;0,VLOOKUP(U2252,Jahresfaktoren!$A$32:$B$33,2,),)</f>
        <v>0</v>
      </c>
      <c r="AA2252" s="177" t="str">
        <f t="shared" si="1034"/>
        <v/>
      </c>
      <c r="AB2252" s="177" t="str">
        <f t="shared" si="1035"/>
        <v/>
      </c>
      <c r="AC2252" s="177" t="str">
        <f t="shared" si="1036"/>
        <v/>
      </c>
      <c r="AD2252" s="177" t="str">
        <f t="shared" si="1037"/>
        <v/>
      </c>
      <c r="AE2252" s="177" t="str">
        <f t="shared" si="1038"/>
        <v/>
      </c>
      <c r="AF2252" s="178">
        <f>IF(Q2252&gt;0,VLOOKUP(H2252,Leistungszahlen!$A$11:$C$158,3,),0)</f>
        <v>0</v>
      </c>
      <c r="AG2252" s="178">
        <f>IF(R2252&gt;0,VLOOKUP(H2252,Leistungszahlen!$A$11:$F$158,6,),IF(T2252&gt;0,VLOOKUP(H2252,Leistungszahlen!$A$11:$F$158,6,),0))</f>
        <v>0</v>
      </c>
      <c r="AH2252" s="179">
        <f t="shared" si="1039"/>
        <v>0</v>
      </c>
      <c r="AI2252" s="179">
        <f t="shared" si="1040"/>
        <v>0</v>
      </c>
      <c r="AJ2252" s="179">
        <f t="shared" si="1041"/>
        <v>0</v>
      </c>
      <c r="AK2252" s="179">
        <f t="shared" si="1042"/>
        <v>0</v>
      </c>
      <c r="AL2252" s="179">
        <f t="shared" si="1043"/>
        <v>0</v>
      </c>
      <c r="AM2252" s="180" t="str">
        <f>IF(L2252=1,Stundensätze!$D$13,IF(L2252=2,Stundensätze!$D$17,IF(L2252=4,Stundensätze!$D$21,"")))</f>
        <v/>
      </c>
      <c r="AN2252" s="180" t="str">
        <f>IF(L2252=1,Stundensätze!$D$15,IF(L2252=2,Stundensätze!$D$19,IF(L2252=4,Stundensätze!$D$23,"")))</f>
        <v/>
      </c>
      <c r="AO2252" s="180">
        <f t="shared" si="1044"/>
        <v>0</v>
      </c>
      <c r="AP2252" s="180">
        <f t="shared" si="1045"/>
        <v>0</v>
      </c>
      <c r="AQ2252" s="192" t="str">
        <f t="shared" si="1046"/>
        <v/>
      </c>
      <c r="AR2252" s="192" t="str">
        <f t="shared" si="1047"/>
        <v/>
      </c>
      <c r="AS2252" s="193">
        <f t="shared" si="1048"/>
        <v>0</v>
      </c>
      <c r="AT2252" s="258">
        <f>IF(K2252=0,0,VLOOKUP(K2252,Kostenstellen!A:B,2,FALSE))</f>
        <v>0</v>
      </c>
      <c r="AU2252" s="68" t="str">
        <f t="shared" si="1030"/>
        <v/>
      </c>
      <c r="AV2252" s="68" t="str">
        <f t="shared" si="1031"/>
        <v/>
      </c>
      <c r="AW2252" s="68">
        <f>IF(AF2252=0,0,VLOOKUP($H2252,Leistungszahlen!$A$11:$H$158,4,FALSE))</f>
        <v>0</v>
      </c>
      <c r="AX2252" s="68">
        <f>IF(AF2252=0,0,VLOOKUP($H2252,Leistungszahlen!$A$11:$H$158,5,FALSE))</f>
        <v>0</v>
      </c>
      <c r="AY2252" s="68">
        <f>IF(AG2252=0,0,VLOOKUP($H2252,Leistungszahlen!$A$11:$H$158,6,FALSE))</f>
        <v>0</v>
      </c>
      <c r="AZ2252" s="68">
        <f t="shared" si="1032"/>
        <v>0</v>
      </c>
      <c r="BA2252" s="68">
        <f t="shared" si="1033"/>
        <v>0</v>
      </c>
      <c r="BC2252" s="68">
        <f t="shared" si="1049"/>
        <v>0</v>
      </c>
      <c r="BD2252" s="285"/>
    </row>
    <row r="2253" spans="1:56" s="68" customFormat="1">
      <c r="A2253" s="200"/>
      <c r="B2253" s="200"/>
      <c r="C2253" s="200"/>
      <c r="D2253" s="200"/>
      <c r="E2253" s="200"/>
      <c r="F2253" s="200"/>
      <c r="G2253" s="200"/>
      <c r="H2253" s="201"/>
      <c r="I2253" s="202"/>
      <c r="J2253" s="200"/>
      <c r="K2253" s="176"/>
      <c r="L2253" s="176"/>
      <c r="M2253" s="176"/>
      <c r="N2253" s="286"/>
      <c r="O2253" s="286"/>
      <c r="P2253" s="176"/>
      <c r="Q2253" s="203">
        <f t="shared" si="1025"/>
        <v>0</v>
      </c>
      <c r="R2253" s="203">
        <f t="shared" si="1026"/>
        <v>0</v>
      </c>
      <c r="S2253" s="203">
        <f t="shared" si="1027"/>
        <v>0</v>
      </c>
      <c r="T2253" s="203">
        <f t="shared" si="1028"/>
        <v>0</v>
      </c>
      <c r="U2253" s="203">
        <f t="shared" si="1029"/>
        <v>0</v>
      </c>
      <c r="V2253" s="175">
        <f>IF(Q2253&gt;0,VLOOKUP(Q2253,Jahresfaktoren!$A$11:$B$24,2,),0)</f>
        <v>0</v>
      </c>
      <c r="W2253" s="175">
        <f>IF(R2253&gt;0,VLOOKUP(R2253,Jahresfaktoren!$D$11:$E$24,2,),0)</f>
        <v>0</v>
      </c>
      <c r="X2253" s="175">
        <f>IF(S2253&gt;0,VLOOKUP(S2253,Jahresfaktoren!$A$28:$B$29,2,),0)</f>
        <v>0</v>
      </c>
      <c r="Y2253" s="175">
        <f>IF(T2253&gt;0,VLOOKUP(T2253,Jahresfaktoren!$A$28:$B$29,2,),0)</f>
        <v>0</v>
      </c>
      <c r="Z2253" s="175">
        <f>IF(U2253&gt;0,VLOOKUP(U2253,Jahresfaktoren!$A$32:$B$33,2,),)</f>
        <v>0</v>
      </c>
      <c r="AA2253" s="177" t="str">
        <f t="shared" si="1034"/>
        <v/>
      </c>
      <c r="AB2253" s="177" t="str">
        <f t="shared" si="1035"/>
        <v/>
      </c>
      <c r="AC2253" s="177" t="str">
        <f t="shared" si="1036"/>
        <v/>
      </c>
      <c r="AD2253" s="177" t="str">
        <f t="shared" si="1037"/>
        <v/>
      </c>
      <c r="AE2253" s="177" t="str">
        <f t="shared" si="1038"/>
        <v/>
      </c>
      <c r="AF2253" s="178">
        <f>IF(Q2253&gt;0,VLOOKUP(H2253,Leistungszahlen!$A$11:$C$158,3,),0)</f>
        <v>0</v>
      </c>
      <c r="AG2253" s="178">
        <f>IF(R2253&gt;0,VLOOKUP(H2253,Leistungszahlen!$A$11:$F$158,6,),IF(T2253&gt;0,VLOOKUP(H2253,Leistungszahlen!$A$11:$F$158,6,),0))</f>
        <v>0</v>
      </c>
      <c r="AH2253" s="179">
        <f t="shared" si="1039"/>
        <v>0</v>
      </c>
      <c r="AI2253" s="179">
        <f t="shared" si="1040"/>
        <v>0</v>
      </c>
      <c r="AJ2253" s="179">
        <f t="shared" si="1041"/>
        <v>0</v>
      </c>
      <c r="AK2253" s="179">
        <f t="shared" si="1042"/>
        <v>0</v>
      </c>
      <c r="AL2253" s="179">
        <f t="shared" si="1043"/>
        <v>0</v>
      </c>
      <c r="AM2253" s="180" t="str">
        <f>IF(L2253=1,Stundensätze!$D$13,IF(L2253=2,Stundensätze!$D$17,IF(L2253=4,Stundensätze!$D$21,"")))</f>
        <v/>
      </c>
      <c r="AN2253" s="180" t="str">
        <f>IF(L2253=1,Stundensätze!$D$15,IF(L2253=2,Stundensätze!$D$19,IF(L2253=4,Stundensätze!$D$23,"")))</f>
        <v/>
      </c>
      <c r="AO2253" s="180">
        <f t="shared" si="1044"/>
        <v>0</v>
      </c>
      <c r="AP2253" s="180">
        <f t="shared" si="1045"/>
        <v>0</v>
      </c>
      <c r="AQ2253" s="192" t="str">
        <f t="shared" si="1046"/>
        <v/>
      </c>
      <c r="AR2253" s="192" t="str">
        <f t="shared" si="1047"/>
        <v/>
      </c>
      <c r="AS2253" s="193">
        <f t="shared" si="1048"/>
        <v>0</v>
      </c>
      <c r="AT2253" s="258">
        <f>IF(K2253=0,0,VLOOKUP(K2253,Kostenstellen!A:B,2,FALSE))</f>
        <v>0</v>
      </c>
      <c r="AU2253" s="68" t="str">
        <f t="shared" si="1030"/>
        <v/>
      </c>
      <c r="AV2253" s="68" t="str">
        <f t="shared" si="1031"/>
        <v/>
      </c>
      <c r="AW2253" s="68">
        <f>IF(AF2253=0,0,VLOOKUP($H2253,Leistungszahlen!$A$11:$H$158,4,FALSE))</f>
        <v>0</v>
      </c>
      <c r="AX2253" s="68">
        <f>IF(AF2253=0,0,VLOOKUP($H2253,Leistungszahlen!$A$11:$H$158,5,FALSE))</f>
        <v>0</v>
      </c>
      <c r="AY2253" s="68">
        <f>IF(AG2253=0,0,VLOOKUP($H2253,Leistungszahlen!$A$11:$H$158,6,FALSE))</f>
        <v>0</v>
      </c>
      <c r="AZ2253" s="68">
        <f t="shared" si="1032"/>
        <v>0</v>
      </c>
      <c r="BA2253" s="68">
        <f t="shared" si="1033"/>
        <v>0</v>
      </c>
      <c r="BC2253" s="68">
        <f t="shared" si="1049"/>
        <v>0</v>
      </c>
      <c r="BD2253" s="285"/>
    </row>
    <row r="2254" spans="1:56" s="68" customFormat="1">
      <c r="A2254" s="200"/>
      <c r="B2254" s="200"/>
      <c r="C2254" s="200"/>
      <c r="D2254" s="200"/>
      <c r="E2254" s="200"/>
      <c r="F2254" s="200"/>
      <c r="G2254" s="200"/>
      <c r="H2254" s="201"/>
      <c r="I2254" s="202"/>
      <c r="J2254" s="200"/>
      <c r="K2254" s="176"/>
      <c r="L2254" s="176"/>
      <c r="M2254" s="176"/>
      <c r="N2254" s="286"/>
      <c r="O2254" s="286"/>
      <c r="P2254" s="176"/>
      <c r="Q2254" s="203">
        <f t="shared" si="1025"/>
        <v>0</v>
      </c>
      <c r="R2254" s="203">
        <f t="shared" si="1026"/>
        <v>0</v>
      </c>
      <c r="S2254" s="203">
        <f t="shared" si="1027"/>
        <v>0</v>
      </c>
      <c r="T2254" s="203">
        <f t="shared" si="1028"/>
        <v>0</v>
      </c>
      <c r="U2254" s="203">
        <f t="shared" si="1029"/>
        <v>0</v>
      </c>
      <c r="V2254" s="175">
        <f>IF(Q2254&gt;0,VLOOKUP(Q2254,Jahresfaktoren!$A$11:$B$24,2,),0)</f>
        <v>0</v>
      </c>
      <c r="W2254" s="175">
        <f>IF(R2254&gt;0,VLOOKUP(R2254,Jahresfaktoren!$D$11:$E$24,2,),0)</f>
        <v>0</v>
      </c>
      <c r="X2254" s="175">
        <f>IF(S2254&gt;0,VLOOKUP(S2254,Jahresfaktoren!$A$28:$B$29,2,),0)</f>
        <v>0</v>
      </c>
      <c r="Y2254" s="175">
        <f>IF(T2254&gt;0,VLOOKUP(T2254,Jahresfaktoren!$A$28:$B$29,2,),0)</f>
        <v>0</v>
      </c>
      <c r="Z2254" s="175">
        <f>IF(U2254&gt;0,VLOOKUP(U2254,Jahresfaktoren!$A$32:$B$33,2,),)</f>
        <v>0</v>
      </c>
      <c r="AA2254" s="177" t="str">
        <f t="shared" si="1034"/>
        <v/>
      </c>
      <c r="AB2254" s="177" t="str">
        <f t="shared" si="1035"/>
        <v/>
      </c>
      <c r="AC2254" s="177" t="str">
        <f t="shared" si="1036"/>
        <v/>
      </c>
      <c r="AD2254" s="177" t="str">
        <f t="shared" si="1037"/>
        <v/>
      </c>
      <c r="AE2254" s="177" t="str">
        <f t="shared" si="1038"/>
        <v/>
      </c>
      <c r="AF2254" s="178">
        <f>IF(Q2254&gt;0,VLOOKUP(H2254,Leistungszahlen!$A$11:$C$158,3,),0)</f>
        <v>0</v>
      </c>
      <c r="AG2254" s="178">
        <f>IF(R2254&gt;0,VLOOKUP(H2254,Leistungszahlen!$A$11:$F$158,6,),IF(T2254&gt;0,VLOOKUP(H2254,Leistungszahlen!$A$11:$F$158,6,),0))</f>
        <v>0</v>
      </c>
      <c r="AH2254" s="179">
        <f t="shared" si="1039"/>
        <v>0</v>
      </c>
      <c r="AI2254" s="179">
        <f t="shared" si="1040"/>
        <v>0</v>
      </c>
      <c r="AJ2254" s="179">
        <f t="shared" si="1041"/>
        <v>0</v>
      </c>
      <c r="AK2254" s="179">
        <f t="shared" si="1042"/>
        <v>0</v>
      </c>
      <c r="AL2254" s="179">
        <f t="shared" si="1043"/>
        <v>0</v>
      </c>
      <c r="AM2254" s="180" t="str">
        <f>IF(L2254=1,Stundensätze!$D$13,IF(L2254=2,Stundensätze!$D$17,IF(L2254=4,Stundensätze!$D$21,"")))</f>
        <v/>
      </c>
      <c r="AN2254" s="180" t="str">
        <f>IF(L2254=1,Stundensätze!$D$15,IF(L2254=2,Stundensätze!$D$19,IF(L2254=4,Stundensätze!$D$23,"")))</f>
        <v/>
      </c>
      <c r="AO2254" s="180">
        <f t="shared" si="1044"/>
        <v>0</v>
      </c>
      <c r="AP2254" s="180">
        <f t="shared" si="1045"/>
        <v>0</v>
      </c>
      <c r="AQ2254" s="192" t="str">
        <f t="shared" si="1046"/>
        <v/>
      </c>
      <c r="AR2254" s="192" t="str">
        <f t="shared" si="1047"/>
        <v/>
      </c>
      <c r="AS2254" s="193">
        <f t="shared" si="1048"/>
        <v>0</v>
      </c>
      <c r="AT2254" s="258">
        <f>IF(K2254=0,0,VLOOKUP(K2254,Kostenstellen!A:B,2,FALSE))</f>
        <v>0</v>
      </c>
      <c r="AU2254" s="68" t="str">
        <f t="shared" si="1030"/>
        <v/>
      </c>
      <c r="AV2254" s="68" t="str">
        <f t="shared" si="1031"/>
        <v/>
      </c>
      <c r="AW2254" s="68">
        <f>IF(AF2254=0,0,VLOOKUP($H2254,Leistungszahlen!$A$11:$H$158,4,FALSE))</f>
        <v>0</v>
      </c>
      <c r="AX2254" s="68">
        <f>IF(AF2254=0,0,VLOOKUP($H2254,Leistungszahlen!$A$11:$H$158,5,FALSE))</f>
        <v>0</v>
      </c>
      <c r="AY2254" s="68">
        <f>IF(AG2254=0,0,VLOOKUP($H2254,Leistungszahlen!$A$11:$H$158,6,FALSE))</f>
        <v>0</v>
      </c>
      <c r="AZ2254" s="68">
        <f t="shared" si="1032"/>
        <v>0</v>
      </c>
      <c r="BA2254" s="68">
        <f t="shared" si="1033"/>
        <v>0</v>
      </c>
      <c r="BC2254" s="68">
        <f t="shared" si="1049"/>
        <v>0</v>
      </c>
      <c r="BD2254" s="285"/>
    </row>
    <row r="2255" spans="1:56" s="68" customFormat="1">
      <c r="A2255" s="200"/>
      <c r="B2255" s="200"/>
      <c r="C2255" s="200"/>
      <c r="D2255" s="200"/>
      <c r="E2255" s="200"/>
      <c r="F2255" s="200"/>
      <c r="G2255" s="200"/>
      <c r="H2255" s="201"/>
      <c r="I2255" s="202"/>
      <c r="J2255" s="200"/>
      <c r="K2255" s="176"/>
      <c r="L2255" s="176"/>
      <c r="M2255" s="176"/>
      <c r="N2255" s="286"/>
      <c r="O2255" s="286"/>
      <c r="P2255" s="176"/>
      <c r="Q2255" s="203">
        <f t="shared" si="1025"/>
        <v>0</v>
      </c>
      <c r="R2255" s="203">
        <f t="shared" si="1026"/>
        <v>0</v>
      </c>
      <c r="S2255" s="203">
        <f t="shared" si="1027"/>
        <v>0</v>
      </c>
      <c r="T2255" s="203">
        <f t="shared" si="1028"/>
        <v>0</v>
      </c>
      <c r="U2255" s="203">
        <f t="shared" si="1029"/>
        <v>0</v>
      </c>
      <c r="V2255" s="175">
        <f>IF(Q2255&gt;0,VLOOKUP(Q2255,Jahresfaktoren!$A$11:$B$24,2,),0)</f>
        <v>0</v>
      </c>
      <c r="W2255" s="175">
        <f>IF(R2255&gt;0,VLOOKUP(R2255,Jahresfaktoren!$D$11:$E$24,2,),0)</f>
        <v>0</v>
      </c>
      <c r="X2255" s="175">
        <f>IF(S2255&gt;0,VLOOKUP(S2255,Jahresfaktoren!$A$28:$B$29,2,),0)</f>
        <v>0</v>
      </c>
      <c r="Y2255" s="175">
        <f>IF(T2255&gt;0,VLOOKUP(T2255,Jahresfaktoren!$A$28:$B$29,2,),0)</f>
        <v>0</v>
      </c>
      <c r="Z2255" s="175">
        <f>IF(U2255&gt;0,VLOOKUP(U2255,Jahresfaktoren!$A$32:$B$33,2,),)</f>
        <v>0</v>
      </c>
      <c r="AA2255" s="177" t="str">
        <f t="shared" si="1034"/>
        <v/>
      </c>
      <c r="AB2255" s="177" t="str">
        <f t="shared" si="1035"/>
        <v/>
      </c>
      <c r="AC2255" s="177" t="str">
        <f t="shared" si="1036"/>
        <v/>
      </c>
      <c r="AD2255" s="177" t="str">
        <f t="shared" si="1037"/>
        <v/>
      </c>
      <c r="AE2255" s="177" t="str">
        <f t="shared" si="1038"/>
        <v/>
      </c>
      <c r="AF2255" s="178">
        <f>IF(Q2255&gt;0,VLOOKUP(H2255,Leistungszahlen!$A$11:$C$158,3,),0)</f>
        <v>0</v>
      </c>
      <c r="AG2255" s="178">
        <f>IF(R2255&gt;0,VLOOKUP(H2255,Leistungszahlen!$A$11:$F$158,6,),IF(T2255&gt;0,VLOOKUP(H2255,Leistungszahlen!$A$11:$F$158,6,),0))</f>
        <v>0</v>
      </c>
      <c r="AH2255" s="179">
        <f t="shared" si="1039"/>
        <v>0</v>
      </c>
      <c r="AI2255" s="179">
        <f t="shared" si="1040"/>
        <v>0</v>
      </c>
      <c r="AJ2255" s="179">
        <f t="shared" si="1041"/>
        <v>0</v>
      </c>
      <c r="AK2255" s="179">
        <f t="shared" si="1042"/>
        <v>0</v>
      </c>
      <c r="AL2255" s="179">
        <f t="shared" si="1043"/>
        <v>0</v>
      </c>
      <c r="AM2255" s="180" t="str">
        <f>IF(L2255=1,Stundensätze!$D$13,IF(L2255=2,Stundensätze!$D$17,IF(L2255=4,Stundensätze!$D$21,"")))</f>
        <v/>
      </c>
      <c r="AN2255" s="180" t="str">
        <f>IF(L2255=1,Stundensätze!$D$15,IF(L2255=2,Stundensätze!$D$19,IF(L2255=4,Stundensätze!$D$23,"")))</f>
        <v/>
      </c>
      <c r="AO2255" s="180">
        <f t="shared" si="1044"/>
        <v>0</v>
      </c>
      <c r="AP2255" s="180">
        <f t="shared" si="1045"/>
        <v>0</v>
      </c>
      <c r="AQ2255" s="192" t="str">
        <f t="shared" si="1046"/>
        <v/>
      </c>
      <c r="AR2255" s="192" t="str">
        <f t="shared" si="1047"/>
        <v/>
      </c>
      <c r="AS2255" s="193">
        <f t="shared" si="1048"/>
        <v>0</v>
      </c>
      <c r="AT2255" s="258">
        <f>IF(K2255=0,0,VLOOKUP(K2255,Kostenstellen!A:B,2,FALSE))</f>
        <v>0</v>
      </c>
      <c r="AU2255" s="68" t="str">
        <f t="shared" si="1030"/>
        <v/>
      </c>
      <c r="AV2255" s="68" t="str">
        <f t="shared" si="1031"/>
        <v/>
      </c>
      <c r="AW2255" s="68">
        <f>IF(AF2255=0,0,VLOOKUP($H2255,Leistungszahlen!$A$11:$H$158,4,FALSE))</f>
        <v>0</v>
      </c>
      <c r="AX2255" s="68">
        <f>IF(AF2255=0,0,VLOOKUP($H2255,Leistungszahlen!$A$11:$H$158,5,FALSE))</f>
        <v>0</v>
      </c>
      <c r="AY2255" s="68">
        <f>IF(AG2255=0,0,VLOOKUP($H2255,Leistungszahlen!$A$11:$H$158,6,FALSE))</f>
        <v>0</v>
      </c>
      <c r="AZ2255" s="68">
        <f t="shared" si="1032"/>
        <v>0</v>
      </c>
      <c r="BA2255" s="68">
        <f t="shared" si="1033"/>
        <v>0</v>
      </c>
      <c r="BC2255" s="68">
        <f t="shared" si="1049"/>
        <v>0</v>
      </c>
      <c r="BD2255" s="285"/>
    </row>
    <row r="2256" spans="1:56" s="68" customFormat="1">
      <c r="A2256" s="200"/>
      <c r="B2256" s="200"/>
      <c r="C2256" s="200"/>
      <c r="D2256" s="200"/>
      <c r="E2256" s="200"/>
      <c r="F2256" s="200"/>
      <c r="G2256" s="200"/>
      <c r="H2256" s="201"/>
      <c r="I2256" s="202"/>
      <c r="J2256" s="200"/>
      <c r="K2256" s="176"/>
      <c r="L2256" s="176"/>
      <c r="M2256" s="176"/>
      <c r="N2256" s="286"/>
      <c r="O2256" s="286"/>
      <c r="P2256" s="176"/>
      <c r="Q2256" s="203">
        <f t="shared" si="1025"/>
        <v>0</v>
      </c>
      <c r="R2256" s="203">
        <f t="shared" si="1026"/>
        <v>0</v>
      </c>
      <c r="S2256" s="203">
        <f t="shared" si="1027"/>
        <v>0</v>
      </c>
      <c r="T2256" s="203">
        <f t="shared" si="1028"/>
        <v>0</v>
      </c>
      <c r="U2256" s="203">
        <f t="shared" si="1029"/>
        <v>0</v>
      </c>
      <c r="V2256" s="175">
        <f>IF(Q2256&gt;0,VLOOKUP(Q2256,Jahresfaktoren!$A$11:$B$24,2,),0)</f>
        <v>0</v>
      </c>
      <c r="W2256" s="175">
        <f>IF(R2256&gt;0,VLOOKUP(R2256,Jahresfaktoren!$D$11:$E$24,2,),0)</f>
        <v>0</v>
      </c>
      <c r="X2256" s="175">
        <f>IF(S2256&gt;0,VLOOKUP(S2256,Jahresfaktoren!$A$28:$B$29,2,),0)</f>
        <v>0</v>
      </c>
      <c r="Y2256" s="175">
        <f>IF(T2256&gt;0,VLOOKUP(T2256,Jahresfaktoren!$A$28:$B$29,2,),0)</f>
        <v>0</v>
      </c>
      <c r="Z2256" s="175">
        <f>IF(U2256&gt;0,VLOOKUP(U2256,Jahresfaktoren!$A$32:$B$33,2,),)</f>
        <v>0</v>
      </c>
      <c r="AA2256" s="177" t="str">
        <f t="shared" si="1034"/>
        <v/>
      </c>
      <c r="AB2256" s="177" t="str">
        <f t="shared" si="1035"/>
        <v/>
      </c>
      <c r="AC2256" s="177" t="str">
        <f t="shared" si="1036"/>
        <v/>
      </c>
      <c r="AD2256" s="177" t="str">
        <f t="shared" si="1037"/>
        <v/>
      </c>
      <c r="AE2256" s="177" t="str">
        <f t="shared" si="1038"/>
        <v/>
      </c>
      <c r="AF2256" s="178">
        <f>IF(Q2256&gt;0,VLOOKUP(H2256,Leistungszahlen!$A$11:$C$158,3,),0)</f>
        <v>0</v>
      </c>
      <c r="AG2256" s="178">
        <f>IF(R2256&gt;0,VLOOKUP(H2256,Leistungszahlen!$A$11:$F$158,6,),IF(T2256&gt;0,VLOOKUP(H2256,Leistungszahlen!$A$11:$F$158,6,),0))</f>
        <v>0</v>
      </c>
      <c r="AH2256" s="179">
        <f t="shared" si="1039"/>
        <v>0</v>
      </c>
      <c r="AI2256" s="179">
        <f t="shared" si="1040"/>
        <v>0</v>
      </c>
      <c r="AJ2256" s="179">
        <f t="shared" si="1041"/>
        <v>0</v>
      </c>
      <c r="AK2256" s="179">
        <f t="shared" si="1042"/>
        <v>0</v>
      </c>
      <c r="AL2256" s="179">
        <f t="shared" si="1043"/>
        <v>0</v>
      </c>
      <c r="AM2256" s="180" t="str">
        <f>IF(L2256=1,Stundensätze!$D$13,IF(L2256=2,Stundensätze!$D$17,IF(L2256=4,Stundensätze!$D$21,"")))</f>
        <v/>
      </c>
      <c r="AN2256" s="180" t="str">
        <f>IF(L2256=1,Stundensätze!$D$15,IF(L2256=2,Stundensätze!$D$19,IF(L2256=4,Stundensätze!$D$23,"")))</f>
        <v/>
      </c>
      <c r="AO2256" s="180">
        <f t="shared" si="1044"/>
        <v>0</v>
      </c>
      <c r="AP2256" s="180">
        <f t="shared" si="1045"/>
        <v>0</v>
      </c>
      <c r="AQ2256" s="192" t="str">
        <f t="shared" si="1046"/>
        <v/>
      </c>
      <c r="AR2256" s="192" t="str">
        <f t="shared" si="1047"/>
        <v/>
      </c>
      <c r="AS2256" s="193">
        <f t="shared" si="1048"/>
        <v>0</v>
      </c>
      <c r="AT2256" s="258">
        <f>IF(K2256=0,0,VLOOKUP(K2256,Kostenstellen!A:B,2,FALSE))</f>
        <v>0</v>
      </c>
      <c r="AU2256" s="68" t="str">
        <f t="shared" si="1030"/>
        <v/>
      </c>
      <c r="AV2256" s="68" t="str">
        <f t="shared" si="1031"/>
        <v/>
      </c>
      <c r="AW2256" s="68">
        <f>IF(AF2256=0,0,VLOOKUP($H2256,Leistungszahlen!$A$11:$H$158,4,FALSE))</f>
        <v>0</v>
      </c>
      <c r="AX2256" s="68">
        <f>IF(AF2256=0,0,VLOOKUP($H2256,Leistungszahlen!$A$11:$H$158,5,FALSE))</f>
        <v>0</v>
      </c>
      <c r="AY2256" s="68">
        <f>IF(AG2256=0,0,VLOOKUP($H2256,Leistungszahlen!$A$11:$H$158,6,FALSE))</f>
        <v>0</v>
      </c>
      <c r="AZ2256" s="68">
        <f t="shared" si="1032"/>
        <v>0</v>
      </c>
      <c r="BA2256" s="68">
        <f t="shared" si="1033"/>
        <v>0</v>
      </c>
      <c r="BC2256" s="68">
        <f t="shared" si="1049"/>
        <v>0</v>
      </c>
      <c r="BD2256" s="285"/>
    </row>
    <row r="2257" spans="1:56" s="68" customFormat="1">
      <c r="A2257" s="200"/>
      <c r="B2257" s="200"/>
      <c r="C2257" s="200"/>
      <c r="D2257" s="200"/>
      <c r="E2257" s="200"/>
      <c r="F2257" s="200"/>
      <c r="G2257" s="200"/>
      <c r="H2257" s="201"/>
      <c r="I2257" s="202"/>
      <c r="J2257" s="200"/>
      <c r="K2257" s="176"/>
      <c r="L2257" s="176"/>
      <c r="M2257" s="176"/>
      <c r="N2257" s="286"/>
      <c r="O2257" s="286"/>
      <c r="P2257" s="176"/>
      <c r="Q2257" s="203">
        <f t="shared" si="1025"/>
        <v>0</v>
      </c>
      <c r="R2257" s="203">
        <f t="shared" si="1026"/>
        <v>0</v>
      </c>
      <c r="S2257" s="203">
        <f t="shared" si="1027"/>
        <v>0</v>
      </c>
      <c r="T2257" s="203">
        <f t="shared" si="1028"/>
        <v>0</v>
      </c>
      <c r="U2257" s="203">
        <f t="shared" si="1029"/>
        <v>0</v>
      </c>
      <c r="V2257" s="175">
        <f>IF(Q2257&gt;0,VLOOKUP(Q2257,Jahresfaktoren!$A$11:$B$24,2,),0)</f>
        <v>0</v>
      </c>
      <c r="W2257" s="175">
        <f>IF(R2257&gt;0,VLOOKUP(R2257,Jahresfaktoren!$D$11:$E$24,2,),0)</f>
        <v>0</v>
      </c>
      <c r="X2257" s="175">
        <f>IF(S2257&gt;0,VLOOKUP(S2257,Jahresfaktoren!$A$28:$B$29,2,),0)</f>
        <v>0</v>
      </c>
      <c r="Y2257" s="175">
        <f>IF(T2257&gt;0,VLOOKUP(T2257,Jahresfaktoren!$A$28:$B$29,2,),0)</f>
        <v>0</v>
      </c>
      <c r="Z2257" s="175">
        <f>IF(U2257&gt;0,VLOOKUP(U2257,Jahresfaktoren!$A$32:$B$33,2,),)</f>
        <v>0</v>
      </c>
      <c r="AA2257" s="177" t="str">
        <f t="shared" si="1034"/>
        <v/>
      </c>
      <c r="AB2257" s="177" t="str">
        <f t="shared" si="1035"/>
        <v/>
      </c>
      <c r="AC2257" s="177" t="str">
        <f t="shared" si="1036"/>
        <v/>
      </c>
      <c r="AD2257" s="177" t="str">
        <f t="shared" si="1037"/>
        <v/>
      </c>
      <c r="AE2257" s="177" t="str">
        <f t="shared" si="1038"/>
        <v/>
      </c>
      <c r="AF2257" s="178">
        <f>IF(Q2257&gt;0,VLOOKUP(H2257,Leistungszahlen!$A$11:$C$158,3,),0)</f>
        <v>0</v>
      </c>
      <c r="AG2257" s="178">
        <f>IF(R2257&gt;0,VLOOKUP(H2257,Leistungszahlen!$A$11:$F$158,6,),IF(T2257&gt;0,VLOOKUP(H2257,Leistungszahlen!$A$11:$F$158,6,),0))</f>
        <v>0</v>
      </c>
      <c r="AH2257" s="179">
        <f t="shared" si="1039"/>
        <v>0</v>
      </c>
      <c r="AI2257" s="179">
        <f t="shared" si="1040"/>
        <v>0</v>
      </c>
      <c r="AJ2257" s="179">
        <f t="shared" si="1041"/>
        <v>0</v>
      </c>
      <c r="AK2257" s="179">
        <f t="shared" si="1042"/>
        <v>0</v>
      </c>
      <c r="AL2257" s="179">
        <f t="shared" si="1043"/>
        <v>0</v>
      </c>
      <c r="AM2257" s="180" t="str">
        <f>IF(L2257=1,Stundensätze!$D$13,IF(L2257=2,Stundensätze!$D$17,IF(L2257=4,Stundensätze!$D$21,"")))</f>
        <v/>
      </c>
      <c r="AN2257" s="180" t="str">
        <f>IF(L2257=1,Stundensätze!$D$15,IF(L2257=2,Stundensätze!$D$19,IF(L2257=4,Stundensätze!$D$23,"")))</f>
        <v/>
      </c>
      <c r="AO2257" s="180">
        <f t="shared" si="1044"/>
        <v>0</v>
      </c>
      <c r="AP2257" s="180">
        <f t="shared" si="1045"/>
        <v>0</v>
      </c>
      <c r="AQ2257" s="192" t="str">
        <f t="shared" si="1046"/>
        <v/>
      </c>
      <c r="AR2257" s="192" t="str">
        <f t="shared" si="1047"/>
        <v/>
      </c>
      <c r="AS2257" s="193">
        <f t="shared" si="1048"/>
        <v>0</v>
      </c>
      <c r="AT2257" s="258">
        <f>IF(K2257=0,0,VLOOKUP(K2257,Kostenstellen!A:B,2,FALSE))</f>
        <v>0</v>
      </c>
      <c r="AU2257" s="68" t="str">
        <f t="shared" si="1030"/>
        <v/>
      </c>
      <c r="AV2257" s="68" t="str">
        <f t="shared" si="1031"/>
        <v/>
      </c>
      <c r="AW2257" s="68">
        <f>IF(AF2257=0,0,VLOOKUP($H2257,Leistungszahlen!$A$11:$H$158,4,FALSE))</f>
        <v>0</v>
      </c>
      <c r="AX2257" s="68">
        <f>IF(AF2257=0,0,VLOOKUP($H2257,Leistungszahlen!$A$11:$H$158,5,FALSE))</f>
        <v>0</v>
      </c>
      <c r="AY2257" s="68">
        <f>IF(AG2257=0,0,VLOOKUP($H2257,Leistungszahlen!$A$11:$H$158,6,FALSE))</f>
        <v>0</v>
      </c>
      <c r="AZ2257" s="68">
        <f t="shared" si="1032"/>
        <v>0</v>
      </c>
      <c r="BA2257" s="68">
        <f t="shared" si="1033"/>
        <v>0</v>
      </c>
      <c r="BC2257" s="68">
        <f t="shared" si="1049"/>
        <v>0</v>
      </c>
      <c r="BD2257" s="285"/>
    </row>
    <row r="2258" spans="1:56" s="68" customFormat="1">
      <c r="A2258" s="200"/>
      <c r="B2258" s="200"/>
      <c r="C2258" s="200"/>
      <c r="D2258" s="200"/>
      <c r="E2258" s="200"/>
      <c r="F2258" s="200"/>
      <c r="G2258" s="200"/>
      <c r="H2258" s="201"/>
      <c r="I2258" s="202"/>
      <c r="J2258" s="200"/>
      <c r="K2258" s="176"/>
      <c r="L2258" s="176"/>
      <c r="M2258" s="176"/>
      <c r="N2258" s="286"/>
      <c r="O2258" s="286"/>
      <c r="P2258" s="176"/>
      <c r="Q2258" s="203">
        <f t="shared" si="1025"/>
        <v>0</v>
      </c>
      <c r="R2258" s="203">
        <f t="shared" si="1026"/>
        <v>0</v>
      </c>
      <c r="S2258" s="203">
        <f t="shared" si="1027"/>
        <v>0</v>
      </c>
      <c r="T2258" s="203">
        <f t="shared" si="1028"/>
        <v>0</v>
      </c>
      <c r="U2258" s="203">
        <f t="shared" si="1029"/>
        <v>0</v>
      </c>
      <c r="V2258" s="175">
        <f>IF(Q2258&gt;0,VLOOKUP(Q2258,Jahresfaktoren!$A$11:$B$24,2,),0)</f>
        <v>0</v>
      </c>
      <c r="W2258" s="175">
        <f>IF(R2258&gt;0,VLOOKUP(R2258,Jahresfaktoren!$D$11:$E$24,2,),0)</f>
        <v>0</v>
      </c>
      <c r="X2258" s="175">
        <f>IF(S2258&gt;0,VLOOKUP(S2258,Jahresfaktoren!$A$28:$B$29,2,),0)</f>
        <v>0</v>
      </c>
      <c r="Y2258" s="175">
        <f>IF(T2258&gt;0,VLOOKUP(T2258,Jahresfaktoren!$A$28:$B$29,2,),0)</f>
        <v>0</v>
      </c>
      <c r="Z2258" s="175">
        <f>IF(U2258&gt;0,VLOOKUP(U2258,Jahresfaktoren!$A$32:$B$33,2,),)</f>
        <v>0</v>
      </c>
      <c r="AA2258" s="177" t="str">
        <f t="shared" si="1034"/>
        <v/>
      </c>
      <c r="AB2258" s="177" t="str">
        <f t="shared" si="1035"/>
        <v/>
      </c>
      <c r="AC2258" s="177" t="str">
        <f t="shared" si="1036"/>
        <v/>
      </c>
      <c r="AD2258" s="177" t="str">
        <f t="shared" si="1037"/>
        <v/>
      </c>
      <c r="AE2258" s="177" t="str">
        <f t="shared" si="1038"/>
        <v/>
      </c>
      <c r="AF2258" s="178">
        <f>IF(Q2258&gt;0,VLOOKUP(H2258,Leistungszahlen!$A$11:$C$158,3,),0)</f>
        <v>0</v>
      </c>
      <c r="AG2258" s="178">
        <f>IF(R2258&gt;0,VLOOKUP(H2258,Leistungszahlen!$A$11:$F$158,6,),IF(T2258&gt;0,VLOOKUP(H2258,Leistungszahlen!$A$11:$F$158,6,),0))</f>
        <v>0</v>
      </c>
      <c r="AH2258" s="179">
        <f t="shared" si="1039"/>
        <v>0</v>
      </c>
      <c r="AI2258" s="179">
        <f t="shared" si="1040"/>
        <v>0</v>
      </c>
      <c r="AJ2258" s="179">
        <f t="shared" si="1041"/>
        <v>0</v>
      </c>
      <c r="AK2258" s="179">
        <f t="shared" si="1042"/>
        <v>0</v>
      </c>
      <c r="AL2258" s="179">
        <f t="shared" si="1043"/>
        <v>0</v>
      </c>
      <c r="AM2258" s="180" t="str">
        <f>IF(L2258=1,Stundensätze!$D$13,IF(L2258=2,Stundensätze!$D$17,IF(L2258=4,Stundensätze!$D$21,"")))</f>
        <v/>
      </c>
      <c r="AN2258" s="180" t="str">
        <f>IF(L2258=1,Stundensätze!$D$15,IF(L2258=2,Stundensätze!$D$19,IF(L2258=4,Stundensätze!$D$23,"")))</f>
        <v/>
      </c>
      <c r="AO2258" s="180">
        <f t="shared" si="1044"/>
        <v>0</v>
      </c>
      <c r="AP2258" s="180">
        <f t="shared" si="1045"/>
        <v>0</v>
      </c>
      <c r="AQ2258" s="192" t="str">
        <f t="shared" si="1046"/>
        <v/>
      </c>
      <c r="AR2258" s="192" t="str">
        <f t="shared" si="1047"/>
        <v/>
      </c>
      <c r="AS2258" s="193">
        <f t="shared" si="1048"/>
        <v>0</v>
      </c>
      <c r="AT2258" s="258">
        <f>IF(K2258=0,0,VLOOKUP(K2258,Kostenstellen!A:B,2,FALSE))</f>
        <v>0</v>
      </c>
      <c r="AU2258" s="68" t="str">
        <f t="shared" si="1030"/>
        <v/>
      </c>
      <c r="AV2258" s="68" t="str">
        <f t="shared" si="1031"/>
        <v/>
      </c>
      <c r="AW2258" s="68">
        <f>IF(AF2258=0,0,VLOOKUP($H2258,Leistungszahlen!$A$11:$H$158,4,FALSE))</f>
        <v>0</v>
      </c>
      <c r="AX2258" s="68">
        <f>IF(AF2258=0,0,VLOOKUP($H2258,Leistungszahlen!$A$11:$H$158,5,FALSE))</f>
        <v>0</v>
      </c>
      <c r="AY2258" s="68">
        <f>IF(AG2258=0,0,VLOOKUP($H2258,Leistungszahlen!$A$11:$H$158,6,FALSE))</f>
        <v>0</v>
      </c>
      <c r="AZ2258" s="68">
        <f t="shared" si="1032"/>
        <v>0</v>
      </c>
      <c r="BA2258" s="68">
        <f t="shared" si="1033"/>
        <v>0</v>
      </c>
      <c r="BC2258" s="68">
        <f t="shared" si="1049"/>
        <v>0</v>
      </c>
      <c r="BD2258" s="285"/>
    </row>
    <row r="2259" spans="1:56" s="68" customFormat="1">
      <c r="A2259" s="200"/>
      <c r="B2259" s="200"/>
      <c r="C2259" s="200"/>
      <c r="D2259" s="200"/>
      <c r="E2259" s="200"/>
      <c r="F2259" s="200"/>
      <c r="G2259" s="200"/>
      <c r="H2259" s="201"/>
      <c r="I2259" s="202"/>
      <c r="J2259" s="200"/>
      <c r="K2259" s="176"/>
      <c r="L2259" s="176"/>
      <c r="M2259" s="176"/>
      <c r="N2259" s="286"/>
      <c r="O2259" s="286"/>
      <c r="P2259" s="176"/>
      <c r="Q2259" s="203">
        <f t="shared" si="1025"/>
        <v>0</v>
      </c>
      <c r="R2259" s="203">
        <f t="shared" si="1026"/>
        <v>0</v>
      </c>
      <c r="S2259" s="203">
        <f t="shared" si="1027"/>
        <v>0</v>
      </c>
      <c r="T2259" s="203">
        <f t="shared" si="1028"/>
        <v>0</v>
      </c>
      <c r="U2259" s="203">
        <f t="shared" si="1029"/>
        <v>0</v>
      </c>
      <c r="V2259" s="175">
        <f>IF(Q2259&gt;0,VLOOKUP(Q2259,Jahresfaktoren!$A$11:$B$24,2,),0)</f>
        <v>0</v>
      </c>
      <c r="W2259" s="175">
        <f>IF(R2259&gt;0,VLOOKUP(R2259,Jahresfaktoren!$D$11:$E$24,2,),0)</f>
        <v>0</v>
      </c>
      <c r="X2259" s="175">
        <f>IF(S2259&gt;0,VLOOKUP(S2259,Jahresfaktoren!$A$28:$B$29,2,),0)</f>
        <v>0</v>
      </c>
      <c r="Y2259" s="175">
        <f>IF(T2259&gt;0,VLOOKUP(T2259,Jahresfaktoren!$A$28:$B$29,2,),0)</f>
        <v>0</v>
      </c>
      <c r="Z2259" s="175">
        <f>IF(U2259&gt;0,VLOOKUP(U2259,Jahresfaktoren!$A$32:$B$33,2,),)</f>
        <v>0</v>
      </c>
      <c r="AA2259" s="177" t="str">
        <f t="shared" si="1034"/>
        <v/>
      </c>
      <c r="AB2259" s="177" t="str">
        <f t="shared" si="1035"/>
        <v/>
      </c>
      <c r="AC2259" s="177" t="str">
        <f t="shared" si="1036"/>
        <v/>
      </c>
      <c r="AD2259" s="177" t="str">
        <f t="shared" si="1037"/>
        <v/>
      </c>
      <c r="AE2259" s="177" t="str">
        <f t="shared" si="1038"/>
        <v/>
      </c>
      <c r="AF2259" s="178">
        <f>IF(Q2259&gt;0,VLOOKUP(H2259,Leistungszahlen!$A$11:$C$158,3,),0)</f>
        <v>0</v>
      </c>
      <c r="AG2259" s="178">
        <f>IF(R2259&gt;0,VLOOKUP(H2259,Leistungszahlen!$A$11:$F$158,6,),IF(T2259&gt;0,VLOOKUP(H2259,Leistungszahlen!$A$11:$F$158,6,),0))</f>
        <v>0</v>
      </c>
      <c r="AH2259" s="179">
        <f t="shared" si="1039"/>
        <v>0</v>
      </c>
      <c r="AI2259" s="179">
        <f t="shared" si="1040"/>
        <v>0</v>
      </c>
      <c r="AJ2259" s="179">
        <f t="shared" si="1041"/>
        <v>0</v>
      </c>
      <c r="AK2259" s="179">
        <f t="shared" si="1042"/>
        <v>0</v>
      </c>
      <c r="AL2259" s="179">
        <f t="shared" si="1043"/>
        <v>0</v>
      </c>
      <c r="AM2259" s="180" t="str">
        <f>IF(L2259=1,Stundensätze!$D$13,IF(L2259=2,Stundensätze!$D$17,IF(L2259=4,Stundensätze!$D$21,"")))</f>
        <v/>
      </c>
      <c r="AN2259" s="180" t="str">
        <f>IF(L2259=1,Stundensätze!$D$15,IF(L2259=2,Stundensätze!$D$19,IF(L2259=4,Stundensätze!$D$23,"")))</f>
        <v/>
      </c>
      <c r="AO2259" s="180">
        <f t="shared" si="1044"/>
        <v>0</v>
      </c>
      <c r="AP2259" s="180">
        <f t="shared" si="1045"/>
        <v>0</v>
      </c>
      <c r="AQ2259" s="192" t="str">
        <f t="shared" si="1046"/>
        <v/>
      </c>
      <c r="AR2259" s="192" t="str">
        <f t="shared" si="1047"/>
        <v/>
      </c>
      <c r="AS2259" s="193">
        <f t="shared" si="1048"/>
        <v>0</v>
      </c>
      <c r="AT2259" s="258">
        <f>IF(K2259=0,0,VLOOKUP(K2259,Kostenstellen!A:B,2,FALSE))</f>
        <v>0</v>
      </c>
      <c r="AU2259" s="68" t="str">
        <f t="shared" si="1030"/>
        <v/>
      </c>
      <c r="AV2259" s="68" t="str">
        <f t="shared" si="1031"/>
        <v/>
      </c>
      <c r="AW2259" s="68">
        <f>IF(AF2259=0,0,VLOOKUP($H2259,Leistungszahlen!$A$11:$H$158,4,FALSE))</f>
        <v>0</v>
      </c>
      <c r="AX2259" s="68">
        <f>IF(AF2259=0,0,VLOOKUP($H2259,Leistungszahlen!$A$11:$H$158,5,FALSE))</f>
        <v>0</v>
      </c>
      <c r="AY2259" s="68">
        <f>IF(AG2259=0,0,VLOOKUP($H2259,Leistungszahlen!$A$11:$H$158,6,FALSE))</f>
        <v>0</v>
      </c>
      <c r="AZ2259" s="68">
        <f t="shared" si="1032"/>
        <v>0</v>
      </c>
      <c r="BA2259" s="68">
        <f t="shared" si="1033"/>
        <v>0</v>
      </c>
      <c r="BC2259" s="68">
        <f t="shared" si="1049"/>
        <v>0</v>
      </c>
      <c r="BD2259" s="285"/>
    </row>
    <row r="2260" spans="1:56" s="68" customFormat="1">
      <c r="A2260" s="200"/>
      <c r="B2260" s="200"/>
      <c r="C2260" s="200"/>
      <c r="D2260" s="200"/>
      <c r="E2260" s="200"/>
      <c r="F2260" s="200"/>
      <c r="G2260" s="200"/>
      <c r="H2260" s="201"/>
      <c r="I2260" s="202"/>
      <c r="J2260" s="200"/>
      <c r="K2260" s="176"/>
      <c r="L2260" s="176"/>
      <c r="M2260" s="176"/>
      <c r="N2260" s="286"/>
      <c r="O2260" s="286"/>
      <c r="P2260" s="176"/>
      <c r="Q2260" s="203">
        <f t="shared" si="1025"/>
        <v>0</v>
      </c>
      <c r="R2260" s="203">
        <f t="shared" si="1026"/>
        <v>0</v>
      </c>
      <c r="S2260" s="203">
        <f t="shared" si="1027"/>
        <v>0</v>
      </c>
      <c r="T2260" s="203">
        <f t="shared" si="1028"/>
        <v>0</v>
      </c>
      <c r="U2260" s="203">
        <f t="shared" si="1029"/>
        <v>0</v>
      </c>
      <c r="V2260" s="175">
        <f>IF(Q2260&gt;0,VLOOKUP(Q2260,Jahresfaktoren!$A$11:$B$24,2,),0)</f>
        <v>0</v>
      </c>
      <c r="W2260" s="175">
        <f>IF(R2260&gt;0,VLOOKUP(R2260,Jahresfaktoren!$D$11:$E$24,2,),0)</f>
        <v>0</v>
      </c>
      <c r="X2260" s="175">
        <f>IF(S2260&gt;0,VLOOKUP(S2260,Jahresfaktoren!$A$28:$B$29,2,),0)</f>
        <v>0</v>
      </c>
      <c r="Y2260" s="175">
        <f>IF(T2260&gt;0,VLOOKUP(T2260,Jahresfaktoren!$A$28:$B$29,2,),0)</f>
        <v>0</v>
      </c>
      <c r="Z2260" s="175">
        <f>IF(U2260&gt;0,VLOOKUP(U2260,Jahresfaktoren!$A$32:$B$33,2,),)</f>
        <v>0</v>
      </c>
      <c r="AA2260" s="177" t="str">
        <f t="shared" si="1034"/>
        <v/>
      </c>
      <c r="AB2260" s="177" t="str">
        <f t="shared" si="1035"/>
        <v/>
      </c>
      <c r="AC2260" s="177" t="str">
        <f t="shared" si="1036"/>
        <v/>
      </c>
      <c r="AD2260" s="177" t="str">
        <f t="shared" si="1037"/>
        <v/>
      </c>
      <c r="AE2260" s="177" t="str">
        <f t="shared" si="1038"/>
        <v/>
      </c>
      <c r="AF2260" s="178">
        <f>IF(Q2260&gt;0,VLOOKUP(H2260,Leistungszahlen!$A$11:$C$158,3,),0)</f>
        <v>0</v>
      </c>
      <c r="AG2260" s="178">
        <f>IF(R2260&gt;0,VLOOKUP(H2260,Leistungszahlen!$A$11:$F$158,6,),IF(T2260&gt;0,VLOOKUP(H2260,Leistungszahlen!$A$11:$F$158,6,),0))</f>
        <v>0</v>
      </c>
      <c r="AH2260" s="179">
        <f t="shared" si="1039"/>
        <v>0</v>
      </c>
      <c r="AI2260" s="179">
        <f t="shared" si="1040"/>
        <v>0</v>
      </c>
      <c r="AJ2260" s="179">
        <f t="shared" si="1041"/>
        <v>0</v>
      </c>
      <c r="AK2260" s="179">
        <f t="shared" si="1042"/>
        <v>0</v>
      </c>
      <c r="AL2260" s="179">
        <f t="shared" si="1043"/>
        <v>0</v>
      </c>
      <c r="AM2260" s="180" t="str">
        <f>IF(L2260=1,Stundensätze!$D$13,IF(L2260=2,Stundensätze!$D$17,IF(L2260=4,Stundensätze!$D$21,"")))</f>
        <v/>
      </c>
      <c r="AN2260" s="180" t="str">
        <f>IF(L2260=1,Stundensätze!$D$15,IF(L2260=2,Stundensätze!$D$19,IF(L2260=4,Stundensätze!$D$23,"")))</f>
        <v/>
      </c>
      <c r="AO2260" s="180">
        <f t="shared" si="1044"/>
        <v>0</v>
      </c>
      <c r="AP2260" s="180">
        <f t="shared" si="1045"/>
        <v>0</v>
      </c>
      <c r="AQ2260" s="192" t="str">
        <f t="shared" si="1046"/>
        <v/>
      </c>
      <c r="AR2260" s="192" t="str">
        <f t="shared" si="1047"/>
        <v/>
      </c>
      <c r="AS2260" s="193">
        <f t="shared" si="1048"/>
        <v>0</v>
      </c>
      <c r="AT2260" s="258">
        <f>IF(K2260=0,0,VLOOKUP(K2260,Kostenstellen!A:B,2,FALSE))</f>
        <v>0</v>
      </c>
      <c r="AU2260" s="68" t="str">
        <f t="shared" si="1030"/>
        <v/>
      </c>
      <c r="AV2260" s="68" t="str">
        <f t="shared" si="1031"/>
        <v/>
      </c>
      <c r="AW2260" s="68">
        <f>IF(AF2260=0,0,VLOOKUP($H2260,Leistungszahlen!$A$11:$H$158,4,FALSE))</f>
        <v>0</v>
      </c>
      <c r="AX2260" s="68">
        <f>IF(AF2260=0,0,VLOOKUP($H2260,Leistungszahlen!$A$11:$H$158,5,FALSE))</f>
        <v>0</v>
      </c>
      <c r="AY2260" s="68">
        <f>IF(AG2260=0,0,VLOOKUP($H2260,Leistungszahlen!$A$11:$H$158,6,FALSE))</f>
        <v>0</v>
      </c>
      <c r="AZ2260" s="68">
        <f t="shared" si="1032"/>
        <v>0</v>
      </c>
      <c r="BA2260" s="68">
        <f t="shared" si="1033"/>
        <v>0</v>
      </c>
      <c r="BC2260" s="68">
        <f t="shared" si="1049"/>
        <v>0</v>
      </c>
      <c r="BD2260" s="285"/>
    </row>
    <row r="2261" spans="1:56" s="68" customFormat="1">
      <c r="A2261" s="200"/>
      <c r="B2261" s="200"/>
      <c r="C2261" s="200"/>
      <c r="D2261" s="200"/>
      <c r="E2261" s="200"/>
      <c r="F2261" s="200"/>
      <c r="G2261" s="200"/>
      <c r="H2261" s="201"/>
      <c r="I2261" s="202"/>
      <c r="J2261" s="200"/>
      <c r="K2261" s="176"/>
      <c r="L2261" s="176"/>
      <c r="M2261" s="176"/>
      <c r="N2261" s="286"/>
      <c r="O2261" s="286"/>
      <c r="P2261" s="176"/>
      <c r="Q2261" s="203">
        <f t="shared" si="1025"/>
        <v>0</v>
      </c>
      <c r="R2261" s="203">
        <f t="shared" si="1026"/>
        <v>0</v>
      </c>
      <c r="S2261" s="203">
        <f t="shared" si="1027"/>
        <v>0</v>
      </c>
      <c r="T2261" s="203">
        <f t="shared" si="1028"/>
        <v>0</v>
      </c>
      <c r="U2261" s="203">
        <f t="shared" si="1029"/>
        <v>0</v>
      </c>
      <c r="V2261" s="175">
        <f>IF(Q2261&gt;0,VLOOKUP(Q2261,Jahresfaktoren!$A$11:$B$24,2,),0)</f>
        <v>0</v>
      </c>
      <c r="W2261" s="175">
        <f>IF(R2261&gt;0,VLOOKUP(R2261,Jahresfaktoren!$D$11:$E$24,2,),0)</f>
        <v>0</v>
      </c>
      <c r="X2261" s="175">
        <f>IF(S2261&gt;0,VLOOKUP(S2261,Jahresfaktoren!$A$28:$B$29,2,),0)</f>
        <v>0</v>
      </c>
      <c r="Y2261" s="175">
        <f>IF(T2261&gt;0,VLOOKUP(T2261,Jahresfaktoren!$A$28:$B$29,2,),0)</f>
        <v>0</v>
      </c>
      <c r="Z2261" s="175">
        <f>IF(U2261&gt;0,VLOOKUP(U2261,Jahresfaktoren!$A$32:$B$33,2,),)</f>
        <v>0</v>
      </c>
      <c r="AA2261" s="177" t="str">
        <f t="shared" si="1034"/>
        <v/>
      </c>
      <c r="AB2261" s="177" t="str">
        <f t="shared" si="1035"/>
        <v/>
      </c>
      <c r="AC2261" s="177" t="str">
        <f t="shared" si="1036"/>
        <v/>
      </c>
      <c r="AD2261" s="177" t="str">
        <f t="shared" si="1037"/>
        <v/>
      </c>
      <c r="AE2261" s="177" t="str">
        <f t="shared" si="1038"/>
        <v/>
      </c>
      <c r="AF2261" s="178">
        <f>IF(Q2261&gt;0,VLOOKUP(H2261,Leistungszahlen!$A$11:$C$158,3,),0)</f>
        <v>0</v>
      </c>
      <c r="AG2261" s="178">
        <f>IF(R2261&gt;0,VLOOKUP(H2261,Leistungszahlen!$A$11:$F$158,6,),IF(T2261&gt;0,VLOOKUP(H2261,Leistungszahlen!$A$11:$F$158,6,),0))</f>
        <v>0</v>
      </c>
      <c r="AH2261" s="179">
        <f t="shared" si="1039"/>
        <v>0</v>
      </c>
      <c r="AI2261" s="179">
        <f t="shared" si="1040"/>
        <v>0</v>
      </c>
      <c r="AJ2261" s="179">
        <f t="shared" si="1041"/>
        <v>0</v>
      </c>
      <c r="AK2261" s="179">
        <f t="shared" si="1042"/>
        <v>0</v>
      </c>
      <c r="AL2261" s="179">
        <f t="shared" si="1043"/>
        <v>0</v>
      </c>
      <c r="AM2261" s="180" t="str">
        <f>IF(L2261=1,Stundensätze!$D$13,IF(L2261=2,Stundensätze!$D$17,IF(L2261=4,Stundensätze!$D$21,"")))</f>
        <v/>
      </c>
      <c r="AN2261" s="180" t="str">
        <f>IF(L2261=1,Stundensätze!$D$15,IF(L2261=2,Stundensätze!$D$19,IF(L2261=4,Stundensätze!$D$23,"")))</f>
        <v/>
      </c>
      <c r="AO2261" s="180">
        <f t="shared" si="1044"/>
        <v>0</v>
      </c>
      <c r="AP2261" s="180">
        <f t="shared" si="1045"/>
        <v>0</v>
      </c>
      <c r="AQ2261" s="192" t="str">
        <f t="shared" si="1046"/>
        <v/>
      </c>
      <c r="AR2261" s="192" t="str">
        <f t="shared" si="1047"/>
        <v/>
      </c>
      <c r="AS2261" s="193">
        <f t="shared" si="1048"/>
        <v>0</v>
      </c>
      <c r="AT2261" s="258">
        <f>IF(K2261=0,0,VLOOKUP(K2261,Kostenstellen!A:B,2,FALSE))</f>
        <v>0</v>
      </c>
      <c r="AU2261" s="68" t="str">
        <f t="shared" si="1030"/>
        <v/>
      </c>
      <c r="AV2261" s="68" t="str">
        <f t="shared" si="1031"/>
        <v/>
      </c>
      <c r="AW2261" s="68">
        <f>IF(AF2261=0,0,VLOOKUP($H2261,Leistungszahlen!$A$11:$H$158,4,FALSE))</f>
        <v>0</v>
      </c>
      <c r="AX2261" s="68">
        <f>IF(AF2261=0,0,VLOOKUP($H2261,Leistungszahlen!$A$11:$H$158,5,FALSE))</f>
        <v>0</v>
      </c>
      <c r="AY2261" s="68">
        <f>IF(AG2261=0,0,VLOOKUP($H2261,Leistungszahlen!$A$11:$H$158,6,FALSE))</f>
        <v>0</v>
      </c>
      <c r="AZ2261" s="68">
        <f t="shared" si="1032"/>
        <v>0</v>
      </c>
      <c r="BA2261" s="68">
        <f t="shared" si="1033"/>
        <v>0</v>
      </c>
      <c r="BC2261" s="68">
        <f t="shared" si="1049"/>
        <v>0</v>
      </c>
      <c r="BD2261" s="285"/>
    </row>
    <row r="2262" spans="1:56" s="68" customFormat="1">
      <c r="A2262" s="200"/>
      <c r="B2262" s="200"/>
      <c r="C2262" s="200"/>
      <c r="D2262" s="200"/>
      <c r="E2262" s="200"/>
      <c r="F2262" s="200"/>
      <c r="G2262" s="200"/>
      <c r="H2262" s="201"/>
      <c r="I2262" s="202"/>
      <c r="J2262" s="200"/>
      <c r="K2262" s="176"/>
      <c r="L2262" s="176"/>
      <c r="M2262" s="176"/>
      <c r="N2262" s="286"/>
      <c r="O2262" s="286"/>
      <c r="P2262" s="176"/>
      <c r="Q2262" s="203">
        <f t="shared" si="1025"/>
        <v>0</v>
      </c>
      <c r="R2262" s="203">
        <f t="shared" si="1026"/>
        <v>0</v>
      </c>
      <c r="S2262" s="203">
        <f t="shared" si="1027"/>
        <v>0</v>
      </c>
      <c r="T2262" s="203">
        <f t="shared" si="1028"/>
        <v>0</v>
      </c>
      <c r="U2262" s="203">
        <f t="shared" si="1029"/>
        <v>0</v>
      </c>
      <c r="V2262" s="175">
        <f>IF(Q2262&gt;0,VLOOKUP(Q2262,Jahresfaktoren!$A$11:$B$24,2,),0)</f>
        <v>0</v>
      </c>
      <c r="W2262" s="175">
        <f>IF(R2262&gt;0,VLOOKUP(R2262,Jahresfaktoren!$D$11:$E$24,2,),0)</f>
        <v>0</v>
      </c>
      <c r="X2262" s="175">
        <f>IF(S2262&gt;0,VLOOKUP(S2262,Jahresfaktoren!$A$28:$B$29,2,),0)</f>
        <v>0</v>
      </c>
      <c r="Y2262" s="175">
        <f>IF(T2262&gt;0,VLOOKUP(T2262,Jahresfaktoren!$A$28:$B$29,2,),0)</f>
        <v>0</v>
      </c>
      <c r="Z2262" s="175">
        <f>IF(U2262&gt;0,VLOOKUP(U2262,Jahresfaktoren!$A$32:$B$33,2,),)</f>
        <v>0</v>
      </c>
      <c r="AA2262" s="177" t="str">
        <f t="shared" si="1034"/>
        <v/>
      </c>
      <c r="AB2262" s="177" t="str">
        <f t="shared" si="1035"/>
        <v/>
      </c>
      <c r="AC2262" s="177" t="str">
        <f t="shared" si="1036"/>
        <v/>
      </c>
      <c r="AD2262" s="177" t="str">
        <f t="shared" si="1037"/>
        <v/>
      </c>
      <c r="AE2262" s="177" t="str">
        <f t="shared" si="1038"/>
        <v/>
      </c>
      <c r="AF2262" s="178">
        <f>IF(Q2262&gt;0,VLOOKUP(H2262,Leistungszahlen!$A$11:$C$158,3,),0)</f>
        <v>0</v>
      </c>
      <c r="AG2262" s="178">
        <f>IF(R2262&gt;0,VLOOKUP(H2262,Leistungszahlen!$A$11:$F$158,6,),IF(T2262&gt;0,VLOOKUP(H2262,Leistungszahlen!$A$11:$F$158,6,),0))</f>
        <v>0</v>
      </c>
      <c r="AH2262" s="179">
        <f t="shared" si="1039"/>
        <v>0</v>
      </c>
      <c r="AI2262" s="179">
        <f t="shared" si="1040"/>
        <v>0</v>
      </c>
      <c r="AJ2262" s="179">
        <f t="shared" si="1041"/>
        <v>0</v>
      </c>
      <c r="AK2262" s="179">
        <f t="shared" si="1042"/>
        <v>0</v>
      </c>
      <c r="AL2262" s="179">
        <f t="shared" si="1043"/>
        <v>0</v>
      </c>
      <c r="AM2262" s="180" t="str">
        <f>IF(L2262=1,Stundensätze!$D$13,IF(L2262=2,Stundensätze!$D$17,IF(L2262=4,Stundensätze!$D$21,"")))</f>
        <v/>
      </c>
      <c r="AN2262" s="180" t="str">
        <f>IF(L2262=1,Stundensätze!$D$15,IF(L2262=2,Stundensätze!$D$19,IF(L2262=4,Stundensätze!$D$23,"")))</f>
        <v/>
      </c>
      <c r="AO2262" s="180">
        <f t="shared" si="1044"/>
        <v>0</v>
      </c>
      <c r="AP2262" s="180">
        <f t="shared" si="1045"/>
        <v>0</v>
      </c>
      <c r="AQ2262" s="192" t="str">
        <f t="shared" si="1046"/>
        <v/>
      </c>
      <c r="AR2262" s="192" t="str">
        <f t="shared" si="1047"/>
        <v/>
      </c>
      <c r="AS2262" s="193">
        <f t="shared" si="1048"/>
        <v>0</v>
      </c>
      <c r="AT2262" s="258">
        <f>IF(K2262=0,0,VLOOKUP(K2262,Kostenstellen!A:B,2,FALSE))</f>
        <v>0</v>
      </c>
      <c r="AU2262" s="68" t="str">
        <f t="shared" si="1030"/>
        <v/>
      </c>
      <c r="AV2262" s="68" t="str">
        <f t="shared" si="1031"/>
        <v/>
      </c>
      <c r="AW2262" s="68">
        <f>IF(AF2262=0,0,VLOOKUP($H2262,Leistungszahlen!$A$11:$H$158,4,FALSE))</f>
        <v>0</v>
      </c>
      <c r="AX2262" s="68">
        <f>IF(AF2262=0,0,VLOOKUP($H2262,Leistungszahlen!$A$11:$H$158,5,FALSE))</f>
        <v>0</v>
      </c>
      <c r="AY2262" s="68">
        <f>IF(AG2262=0,0,VLOOKUP($H2262,Leistungszahlen!$A$11:$H$158,6,FALSE))</f>
        <v>0</v>
      </c>
      <c r="AZ2262" s="68">
        <f t="shared" si="1032"/>
        <v>0</v>
      </c>
      <c r="BA2262" s="68">
        <f t="shared" si="1033"/>
        <v>0</v>
      </c>
      <c r="BC2262" s="68">
        <f t="shared" si="1049"/>
        <v>0</v>
      </c>
      <c r="BD2262" s="285"/>
    </row>
    <row r="2263" spans="1:56" s="68" customFormat="1">
      <c r="A2263" s="200"/>
      <c r="B2263" s="200"/>
      <c r="C2263" s="200"/>
      <c r="D2263" s="200"/>
      <c r="E2263" s="200"/>
      <c r="F2263" s="200"/>
      <c r="G2263" s="200"/>
      <c r="H2263" s="201"/>
      <c r="I2263" s="202"/>
      <c r="J2263" s="200"/>
      <c r="K2263" s="176"/>
      <c r="L2263" s="176"/>
      <c r="M2263" s="176"/>
      <c r="N2263" s="286"/>
      <c r="O2263" s="286"/>
      <c r="P2263" s="176"/>
      <c r="Q2263" s="203">
        <f t="shared" si="1025"/>
        <v>0</v>
      </c>
      <c r="R2263" s="203">
        <f t="shared" si="1026"/>
        <v>0</v>
      </c>
      <c r="S2263" s="203">
        <f t="shared" si="1027"/>
        <v>0</v>
      </c>
      <c r="T2263" s="203">
        <f t="shared" si="1028"/>
        <v>0</v>
      </c>
      <c r="U2263" s="203">
        <f t="shared" si="1029"/>
        <v>0</v>
      </c>
      <c r="V2263" s="175">
        <f>IF(Q2263&gt;0,VLOOKUP(Q2263,Jahresfaktoren!$A$11:$B$24,2,),0)</f>
        <v>0</v>
      </c>
      <c r="W2263" s="175">
        <f>IF(R2263&gt;0,VLOOKUP(R2263,Jahresfaktoren!$D$11:$E$24,2,),0)</f>
        <v>0</v>
      </c>
      <c r="X2263" s="175">
        <f>IF(S2263&gt;0,VLOOKUP(S2263,Jahresfaktoren!$A$28:$B$29,2,),0)</f>
        <v>0</v>
      </c>
      <c r="Y2263" s="175">
        <f>IF(T2263&gt;0,VLOOKUP(T2263,Jahresfaktoren!$A$28:$B$29,2,),0)</f>
        <v>0</v>
      </c>
      <c r="Z2263" s="175">
        <f>IF(U2263&gt;0,VLOOKUP(U2263,Jahresfaktoren!$A$32:$B$33,2,),)</f>
        <v>0</v>
      </c>
      <c r="AA2263" s="177" t="str">
        <f t="shared" si="1034"/>
        <v/>
      </c>
      <c r="AB2263" s="177" t="str">
        <f t="shared" si="1035"/>
        <v/>
      </c>
      <c r="AC2263" s="177" t="str">
        <f t="shared" si="1036"/>
        <v/>
      </c>
      <c r="AD2263" s="177" t="str">
        <f t="shared" si="1037"/>
        <v/>
      </c>
      <c r="AE2263" s="177" t="str">
        <f t="shared" si="1038"/>
        <v/>
      </c>
      <c r="AF2263" s="178">
        <f>IF(Q2263&gt;0,VLOOKUP(H2263,Leistungszahlen!$A$11:$C$158,3,),0)</f>
        <v>0</v>
      </c>
      <c r="AG2263" s="178">
        <f>IF(R2263&gt;0,VLOOKUP(H2263,Leistungszahlen!$A$11:$F$158,6,),IF(T2263&gt;0,VLOOKUP(H2263,Leistungszahlen!$A$11:$F$158,6,),0))</f>
        <v>0</v>
      </c>
      <c r="AH2263" s="179">
        <f t="shared" si="1039"/>
        <v>0</v>
      </c>
      <c r="AI2263" s="179">
        <f t="shared" si="1040"/>
        <v>0</v>
      </c>
      <c r="AJ2263" s="179">
        <f t="shared" si="1041"/>
        <v>0</v>
      </c>
      <c r="AK2263" s="179">
        <f t="shared" si="1042"/>
        <v>0</v>
      </c>
      <c r="AL2263" s="179">
        <f t="shared" si="1043"/>
        <v>0</v>
      </c>
      <c r="AM2263" s="180" t="str">
        <f>IF(L2263=1,Stundensätze!$D$13,IF(L2263=2,Stundensätze!$D$17,IF(L2263=4,Stundensätze!$D$21,"")))</f>
        <v/>
      </c>
      <c r="AN2263" s="180" t="str">
        <f>IF(L2263=1,Stundensätze!$D$15,IF(L2263=2,Stundensätze!$D$19,IF(L2263=4,Stundensätze!$D$23,"")))</f>
        <v/>
      </c>
      <c r="AO2263" s="180">
        <f t="shared" si="1044"/>
        <v>0</v>
      </c>
      <c r="AP2263" s="180">
        <f t="shared" si="1045"/>
        <v>0</v>
      </c>
      <c r="AQ2263" s="192" t="str">
        <f t="shared" si="1046"/>
        <v/>
      </c>
      <c r="AR2263" s="192" t="str">
        <f t="shared" si="1047"/>
        <v/>
      </c>
      <c r="AS2263" s="193">
        <f t="shared" si="1048"/>
        <v>0</v>
      </c>
      <c r="AT2263" s="258">
        <f>IF(K2263=0,0,VLOOKUP(K2263,Kostenstellen!A:B,2,FALSE))</f>
        <v>0</v>
      </c>
      <c r="AU2263" s="68" t="str">
        <f t="shared" si="1030"/>
        <v/>
      </c>
      <c r="AV2263" s="68" t="str">
        <f t="shared" si="1031"/>
        <v/>
      </c>
      <c r="AW2263" s="68">
        <f>IF(AF2263=0,0,VLOOKUP($H2263,Leistungszahlen!$A$11:$H$158,4,FALSE))</f>
        <v>0</v>
      </c>
      <c r="AX2263" s="68">
        <f>IF(AF2263=0,0,VLOOKUP($H2263,Leistungszahlen!$A$11:$H$158,5,FALSE))</f>
        <v>0</v>
      </c>
      <c r="AY2263" s="68">
        <f>IF(AG2263=0,0,VLOOKUP($H2263,Leistungszahlen!$A$11:$H$158,6,FALSE))</f>
        <v>0</v>
      </c>
      <c r="AZ2263" s="68">
        <f t="shared" si="1032"/>
        <v>0</v>
      </c>
      <c r="BA2263" s="68">
        <f t="shared" si="1033"/>
        <v>0</v>
      </c>
      <c r="BC2263" s="68">
        <f t="shared" si="1049"/>
        <v>0</v>
      </c>
      <c r="BD2263" s="285"/>
    </row>
    <row r="2264" spans="1:56" s="68" customFormat="1">
      <c r="A2264" s="200"/>
      <c r="B2264" s="200"/>
      <c r="C2264" s="200"/>
      <c r="D2264" s="200"/>
      <c r="E2264" s="200"/>
      <c r="F2264" s="200"/>
      <c r="G2264" s="200"/>
      <c r="H2264" s="201"/>
      <c r="I2264" s="202"/>
      <c r="J2264" s="200"/>
      <c r="K2264" s="176"/>
      <c r="L2264" s="176"/>
      <c r="M2264" s="176"/>
      <c r="N2264" s="286"/>
      <c r="O2264" s="286"/>
      <c r="P2264" s="176"/>
      <c r="Q2264" s="203">
        <f t="shared" si="1025"/>
        <v>0</v>
      </c>
      <c r="R2264" s="203">
        <f t="shared" si="1026"/>
        <v>0</v>
      </c>
      <c r="S2264" s="203">
        <f t="shared" si="1027"/>
        <v>0</v>
      </c>
      <c r="T2264" s="203">
        <f t="shared" si="1028"/>
        <v>0</v>
      </c>
      <c r="U2264" s="203">
        <f t="shared" si="1029"/>
        <v>0</v>
      </c>
      <c r="V2264" s="175">
        <f>IF(Q2264&gt;0,VLOOKUP(Q2264,Jahresfaktoren!$A$11:$B$24,2,),0)</f>
        <v>0</v>
      </c>
      <c r="W2264" s="175">
        <f>IF(R2264&gt;0,VLOOKUP(R2264,Jahresfaktoren!$D$11:$E$24,2,),0)</f>
        <v>0</v>
      </c>
      <c r="X2264" s="175">
        <f>IF(S2264&gt;0,VLOOKUP(S2264,Jahresfaktoren!$A$28:$B$29,2,),0)</f>
        <v>0</v>
      </c>
      <c r="Y2264" s="175">
        <f>IF(T2264&gt;0,VLOOKUP(T2264,Jahresfaktoren!$A$28:$B$29,2,),0)</f>
        <v>0</v>
      </c>
      <c r="Z2264" s="175">
        <f>IF(U2264&gt;0,VLOOKUP(U2264,Jahresfaktoren!$A$32:$B$33,2,),)</f>
        <v>0</v>
      </c>
      <c r="AA2264" s="177" t="str">
        <f t="shared" si="1034"/>
        <v/>
      </c>
      <c r="AB2264" s="177" t="str">
        <f t="shared" si="1035"/>
        <v/>
      </c>
      <c r="AC2264" s="177" t="str">
        <f t="shared" si="1036"/>
        <v/>
      </c>
      <c r="AD2264" s="177" t="str">
        <f t="shared" si="1037"/>
        <v/>
      </c>
      <c r="AE2264" s="177" t="str">
        <f t="shared" si="1038"/>
        <v/>
      </c>
      <c r="AF2264" s="178">
        <f>IF(Q2264&gt;0,VLOOKUP(H2264,Leistungszahlen!$A$11:$C$158,3,),0)</f>
        <v>0</v>
      </c>
      <c r="AG2264" s="178">
        <f>IF(R2264&gt;0,VLOOKUP(H2264,Leistungszahlen!$A$11:$F$158,6,),IF(T2264&gt;0,VLOOKUP(H2264,Leistungszahlen!$A$11:$F$158,6,),0))</f>
        <v>0</v>
      </c>
      <c r="AH2264" s="179">
        <f t="shared" si="1039"/>
        <v>0</v>
      </c>
      <c r="AI2264" s="179">
        <f t="shared" si="1040"/>
        <v>0</v>
      </c>
      <c r="AJ2264" s="179">
        <f t="shared" si="1041"/>
        <v>0</v>
      </c>
      <c r="AK2264" s="179">
        <f t="shared" si="1042"/>
        <v>0</v>
      </c>
      <c r="AL2264" s="179">
        <f t="shared" si="1043"/>
        <v>0</v>
      </c>
      <c r="AM2264" s="180" t="str">
        <f>IF(L2264=1,Stundensätze!$D$13,IF(L2264=2,Stundensätze!$D$17,IF(L2264=4,Stundensätze!$D$21,"")))</f>
        <v/>
      </c>
      <c r="AN2264" s="180" t="str">
        <f>IF(L2264=1,Stundensätze!$D$15,IF(L2264=2,Stundensätze!$D$19,IF(L2264=4,Stundensätze!$D$23,"")))</f>
        <v/>
      </c>
      <c r="AO2264" s="180">
        <f t="shared" si="1044"/>
        <v>0</v>
      </c>
      <c r="AP2264" s="180">
        <f t="shared" si="1045"/>
        <v>0</v>
      </c>
      <c r="AQ2264" s="192" t="str">
        <f t="shared" si="1046"/>
        <v/>
      </c>
      <c r="AR2264" s="192" t="str">
        <f t="shared" si="1047"/>
        <v/>
      </c>
      <c r="AS2264" s="193">
        <f t="shared" si="1048"/>
        <v>0</v>
      </c>
      <c r="AT2264" s="258">
        <f>IF(K2264=0,0,VLOOKUP(K2264,Kostenstellen!A:B,2,FALSE))</f>
        <v>0</v>
      </c>
      <c r="AU2264" s="68" t="str">
        <f t="shared" si="1030"/>
        <v/>
      </c>
      <c r="AV2264" s="68" t="str">
        <f t="shared" si="1031"/>
        <v/>
      </c>
      <c r="AW2264" s="68">
        <f>IF(AF2264=0,0,VLOOKUP($H2264,Leistungszahlen!$A$11:$H$158,4,FALSE))</f>
        <v>0</v>
      </c>
      <c r="AX2264" s="68">
        <f>IF(AF2264=0,0,VLOOKUP($H2264,Leistungszahlen!$A$11:$H$158,5,FALSE))</f>
        <v>0</v>
      </c>
      <c r="AY2264" s="68">
        <f>IF(AG2264=0,0,VLOOKUP($H2264,Leistungszahlen!$A$11:$H$158,6,FALSE))</f>
        <v>0</v>
      </c>
      <c r="AZ2264" s="68">
        <f t="shared" si="1032"/>
        <v>0</v>
      </c>
      <c r="BA2264" s="68">
        <f t="shared" si="1033"/>
        <v>0</v>
      </c>
      <c r="BC2264" s="68">
        <f t="shared" si="1049"/>
        <v>0</v>
      </c>
      <c r="BD2264" s="285"/>
    </row>
    <row r="2265" spans="1:56" s="68" customFormat="1">
      <c r="A2265" s="200"/>
      <c r="B2265" s="200"/>
      <c r="C2265" s="200"/>
      <c r="D2265" s="200"/>
      <c r="E2265" s="200"/>
      <c r="F2265" s="200"/>
      <c r="G2265" s="200"/>
      <c r="H2265" s="201"/>
      <c r="I2265" s="202"/>
      <c r="J2265" s="200"/>
      <c r="K2265" s="176"/>
      <c r="L2265" s="176"/>
      <c r="M2265" s="176"/>
      <c r="N2265" s="286"/>
      <c r="O2265" s="286"/>
      <c r="P2265" s="176"/>
      <c r="Q2265" s="203">
        <f t="shared" si="1025"/>
        <v>0</v>
      </c>
      <c r="R2265" s="203">
        <f t="shared" si="1026"/>
        <v>0</v>
      </c>
      <c r="S2265" s="203">
        <f t="shared" si="1027"/>
        <v>0</v>
      </c>
      <c r="T2265" s="203">
        <f t="shared" si="1028"/>
        <v>0</v>
      </c>
      <c r="U2265" s="203">
        <f t="shared" si="1029"/>
        <v>0</v>
      </c>
      <c r="V2265" s="175">
        <f>IF(Q2265&gt;0,VLOOKUP(Q2265,Jahresfaktoren!$A$11:$B$24,2,),0)</f>
        <v>0</v>
      </c>
      <c r="W2265" s="175">
        <f>IF(R2265&gt;0,VLOOKUP(R2265,Jahresfaktoren!$D$11:$E$24,2,),0)</f>
        <v>0</v>
      </c>
      <c r="X2265" s="175">
        <f>IF(S2265&gt;0,VLOOKUP(S2265,Jahresfaktoren!$A$28:$B$29,2,),0)</f>
        <v>0</v>
      </c>
      <c r="Y2265" s="175">
        <f>IF(T2265&gt;0,VLOOKUP(T2265,Jahresfaktoren!$A$28:$B$29,2,),0)</f>
        <v>0</v>
      </c>
      <c r="Z2265" s="175">
        <f>IF(U2265&gt;0,VLOOKUP(U2265,Jahresfaktoren!$A$32:$B$33,2,),)</f>
        <v>0</v>
      </c>
      <c r="AA2265" s="177" t="str">
        <f t="shared" si="1034"/>
        <v/>
      </c>
      <c r="AB2265" s="177" t="str">
        <f t="shared" si="1035"/>
        <v/>
      </c>
      <c r="AC2265" s="177" t="str">
        <f t="shared" si="1036"/>
        <v/>
      </c>
      <c r="AD2265" s="177" t="str">
        <f t="shared" si="1037"/>
        <v/>
      </c>
      <c r="AE2265" s="177" t="str">
        <f t="shared" si="1038"/>
        <v/>
      </c>
      <c r="AF2265" s="178">
        <f>IF(Q2265&gt;0,VLOOKUP(H2265,Leistungszahlen!$A$11:$C$158,3,),0)</f>
        <v>0</v>
      </c>
      <c r="AG2265" s="178">
        <f>IF(R2265&gt;0,VLOOKUP(H2265,Leistungszahlen!$A$11:$F$158,6,),IF(T2265&gt;0,VLOOKUP(H2265,Leistungszahlen!$A$11:$F$158,6,),0))</f>
        <v>0</v>
      </c>
      <c r="AH2265" s="179">
        <f t="shared" si="1039"/>
        <v>0</v>
      </c>
      <c r="AI2265" s="179">
        <f t="shared" si="1040"/>
        <v>0</v>
      </c>
      <c r="AJ2265" s="179">
        <f t="shared" si="1041"/>
        <v>0</v>
      </c>
      <c r="AK2265" s="179">
        <f t="shared" si="1042"/>
        <v>0</v>
      </c>
      <c r="AL2265" s="179">
        <f t="shared" si="1043"/>
        <v>0</v>
      </c>
      <c r="AM2265" s="180" t="str">
        <f>IF(L2265=1,Stundensätze!$D$13,IF(L2265=2,Stundensätze!$D$17,IF(L2265=4,Stundensätze!$D$21,"")))</f>
        <v/>
      </c>
      <c r="AN2265" s="180" t="str">
        <f>IF(L2265=1,Stundensätze!$D$15,IF(L2265=2,Stundensätze!$D$19,IF(L2265=4,Stundensätze!$D$23,"")))</f>
        <v/>
      </c>
      <c r="AO2265" s="180">
        <f t="shared" si="1044"/>
        <v>0</v>
      </c>
      <c r="AP2265" s="180">
        <f t="shared" si="1045"/>
        <v>0</v>
      </c>
      <c r="AQ2265" s="192" t="str">
        <f t="shared" si="1046"/>
        <v/>
      </c>
      <c r="AR2265" s="192" t="str">
        <f t="shared" si="1047"/>
        <v/>
      </c>
      <c r="AS2265" s="193">
        <f t="shared" si="1048"/>
        <v>0</v>
      </c>
      <c r="AT2265" s="258">
        <f>IF(K2265=0,0,VLOOKUP(K2265,Kostenstellen!A:B,2,FALSE))</f>
        <v>0</v>
      </c>
      <c r="AU2265" s="68" t="str">
        <f t="shared" si="1030"/>
        <v/>
      </c>
      <c r="AV2265" s="68" t="str">
        <f t="shared" si="1031"/>
        <v/>
      </c>
      <c r="AW2265" s="68">
        <f>IF(AF2265=0,0,VLOOKUP($H2265,Leistungszahlen!$A$11:$H$158,4,FALSE))</f>
        <v>0</v>
      </c>
      <c r="AX2265" s="68">
        <f>IF(AF2265=0,0,VLOOKUP($H2265,Leistungszahlen!$A$11:$H$158,5,FALSE))</f>
        <v>0</v>
      </c>
      <c r="AY2265" s="68">
        <f>IF(AG2265=0,0,VLOOKUP($H2265,Leistungszahlen!$A$11:$H$158,6,FALSE))</f>
        <v>0</v>
      </c>
      <c r="AZ2265" s="68">
        <f t="shared" si="1032"/>
        <v>0</v>
      </c>
      <c r="BA2265" s="68">
        <f t="shared" si="1033"/>
        <v>0</v>
      </c>
      <c r="BC2265" s="68">
        <f t="shared" si="1049"/>
        <v>0</v>
      </c>
      <c r="BD2265" s="285"/>
    </row>
    <row r="2266" spans="1:56" s="68" customFormat="1">
      <c r="A2266" s="200"/>
      <c r="B2266" s="200"/>
      <c r="C2266" s="200"/>
      <c r="D2266" s="200"/>
      <c r="E2266" s="200"/>
      <c r="F2266" s="200"/>
      <c r="G2266" s="200"/>
      <c r="H2266" s="201"/>
      <c r="I2266" s="202"/>
      <c r="J2266" s="200"/>
      <c r="K2266" s="176"/>
      <c r="L2266" s="176"/>
      <c r="M2266" s="176"/>
      <c r="N2266" s="286"/>
      <c r="O2266" s="286"/>
      <c r="P2266" s="176"/>
      <c r="Q2266" s="203">
        <f t="shared" si="1025"/>
        <v>0</v>
      </c>
      <c r="R2266" s="203">
        <f t="shared" si="1026"/>
        <v>0</v>
      </c>
      <c r="S2266" s="203">
        <f t="shared" si="1027"/>
        <v>0</v>
      </c>
      <c r="T2266" s="203">
        <f t="shared" si="1028"/>
        <v>0</v>
      </c>
      <c r="U2266" s="203">
        <f t="shared" si="1029"/>
        <v>0</v>
      </c>
      <c r="V2266" s="175">
        <f>IF(Q2266&gt;0,VLOOKUP(Q2266,Jahresfaktoren!$A$11:$B$24,2,),0)</f>
        <v>0</v>
      </c>
      <c r="W2266" s="175">
        <f>IF(R2266&gt;0,VLOOKUP(R2266,Jahresfaktoren!$D$11:$E$24,2,),0)</f>
        <v>0</v>
      </c>
      <c r="X2266" s="175">
        <f>IF(S2266&gt;0,VLOOKUP(S2266,Jahresfaktoren!$A$28:$B$29,2,),0)</f>
        <v>0</v>
      </c>
      <c r="Y2266" s="175">
        <f>IF(T2266&gt;0,VLOOKUP(T2266,Jahresfaktoren!$A$28:$B$29,2,),0)</f>
        <v>0</v>
      </c>
      <c r="Z2266" s="175">
        <f>IF(U2266&gt;0,VLOOKUP(U2266,Jahresfaktoren!$A$32:$B$33,2,),)</f>
        <v>0</v>
      </c>
      <c r="AA2266" s="177" t="str">
        <f t="shared" si="1034"/>
        <v/>
      </c>
      <c r="AB2266" s="177" t="str">
        <f t="shared" si="1035"/>
        <v/>
      </c>
      <c r="AC2266" s="177" t="str">
        <f t="shared" si="1036"/>
        <v/>
      </c>
      <c r="AD2266" s="177" t="str">
        <f t="shared" si="1037"/>
        <v/>
      </c>
      <c r="AE2266" s="177" t="str">
        <f t="shared" si="1038"/>
        <v/>
      </c>
      <c r="AF2266" s="178">
        <f>IF(Q2266&gt;0,VLOOKUP(H2266,Leistungszahlen!$A$11:$C$158,3,),0)</f>
        <v>0</v>
      </c>
      <c r="AG2266" s="178">
        <f>IF(R2266&gt;0,VLOOKUP(H2266,Leistungszahlen!$A$11:$F$158,6,),IF(T2266&gt;0,VLOOKUP(H2266,Leistungszahlen!$A$11:$F$158,6,),0))</f>
        <v>0</v>
      </c>
      <c r="AH2266" s="179">
        <f t="shared" si="1039"/>
        <v>0</v>
      </c>
      <c r="AI2266" s="179">
        <f t="shared" si="1040"/>
        <v>0</v>
      </c>
      <c r="AJ2266" s="179">
        <f t="shared" si="1041"/>
        <v>0</v>
      </c>
      <c r="AK2266" s="179">
        <f t="shared" si="1042"/>
        <v>0</v>
      </c>
      <c r="AL2266" s="179">
        <f t="shared" si="1043"/>
        <v>0</v>
      </c>
      <c r="AM2266" s="180" t="str">
        <f>IF(L2266=1,Stundensätze!$D$13,IF(L2266=2,Stundensätze!$D$17,IF(L2266=4,Stundensätze!$D$21,"")))</f>
        <v/>
      </c>
      <c r="AN2266" s="180" t="str">
        <f>IF(L2266=1,Stundensätze!$D$15,IF(L2266=2,Stundensätze!$D$19,IF(L2266=4,Stundensätze!$D$23,"")))</f>
        <v/>
      </c>
      <c r="AO2266" s="180">
        <f t="shared" si="1044"/>
        <v>0</v>
      </c>
      <c r="AP2266" s="180">
        <f t="shared" si="1045"/>
        <v>0</v>
      </c>
      <c r="AQ2266" s="192" t="str">
        <f t="shared" si="1046"/>
        <v/>
      </c>
      <c r="AR2266" s="192" t="str">
        <f t="shared" si="1047"/>
        <v/>
      </c>
      <c r="AS2266" s="193">
        <f t="shared" si="1048"/>
        <v>0</v>
      </c>
      <c r="AT2266" s="258">
        <f>IF(K2266=0,0,VLOOKUP(K2266,Kostenstellen!A:B,2,FALSE))</f>
        <v>0</v>
      </c>
      <c r="AU2266" s="68" t="str">
        <f t="shared" si="1030"/>
        <v/>
      </c>
      <c r="AV2266" s="68" t="str">
        <f t="shared" si="1031"/>
        <v/>
      </c>
      <c r="AW2266" s="68">
        <f>IF(AF2266=0,0,VLOOKUP($H2266,Leistungszahlen!$A$11:$H$158,4,FALSE))</f>
        <v>0</v>
      </c>
      <c r="AX2266" s="68">
        <f>IF(AF2266=0,0,VLOOKUP($H2266,Leistungszahlen!$A$11:$H$158,5,FALSE))</f>
        <v>0</v>
      </c>
      <c r="AY2266" s="68">
        <f>IF(AG2266=0,0,VLOOKUP($H2266,Leistungszahlen!$A$11:$H$158,6,FALSE))</f>
        <v>0</v>
      </c>
      <c r="AZ2266" s="68">
        <f t="shared" si="1032"/>
        <v>0</v>
      </c>
      <c r="BA2266" s="68">
        <f t="shared" si="1033"/>
        <v>0</v>
      </c>
      <c r="BC2266" s="68">
        <f t="shared" si="1049"/>
        <v>0</v>
      </c>
      <c r="BD2266" s="285"/>
    </row>
    <row r="2267" spans="1:56" s="68" customFormat="1">
      <c r="A2267" s="200"/>
      <c r="B2267" s="200"/>
      <c r="C2267" s="200"/>
      <c r="D2267" s="200"/>
      <c r="E2267" s="200"/>
      <c r="F2267" s="200"/>
      <c r="G2267" s="200"/>
      <c r="H2267" s="201"/>
      <c r="I2267" s="202"/>
      <c r="J2267" s="200"/>
      <c r="K2267" s="176"/>
      <c r="L2267" s="176"/>
      <c r="M2267" s="176"/>
      <c r="N2267" s="286"/>
      <c r="O2267" s="286"/>
      <c r="P2267" s="176"/>
      <c r="Q2267" s="203">
        <f t="shared" si="1025"/>
        <v>0</v>
      </c>
      <c r="R2267" s="203">
        <f t="shared" si="1026"/>
        <v>0</v>
      </c>
      <c r="S2267" s="203">
        <f t="shared" si="1027"/>
        <v>0</v>
      </c>
      <c r="T2267" s="203">
        <f t="shared" si="1028"/>
        <v>0</v>
      </c>
      <c r="U2267" s="203">
        <f t="shared" si="1029"/>
        <v>0</v>
      </c>
      <c r="V2267" s="175">
        <f>IF(Q2267&gt;0,VLOOKUP(Q2267,Jahresfaktoren!$A$11:$B$24,2,),0)</f>
        <v>0</v>
      </c>
      <c r="W2267" s="175">
        <f>IF(R2267&gt;0,VLOOKUP(R2267,Jahresfaktoren!$D$11:$E$24,2,),0)</f>
        <v>0</v>
      </c>
      <c r="X2267" s="175">
        <f>IF(S2267&gt;0,VLOOKUP(S2267,Jahresfaktoren!$A$28:$B$29,2,),0)</f>
        <v>0</v>
      </c>
      <c r="Y2267" s="175">
        <f>IF(T2267&gt;0,VLOOKUP(T2267,Jahresfaktoren!$A$28:$B$29,2,),0)</f>
        <v>0</v>
      </c>
      <c r="Z2267" s="175">
        <f>IF(U2267&gt;0,VLOOKUP(U2267,Jahresfaktoren!$A$32:$B$33,2,),)</f>
        <v>0</v>
      </c>
      <c r="AA2267" s="177" t="str">
        <f t="shared" si="1034"/>
        <v/>
      </c>
      <c r="AB2267" s="177" t="str">
        <f t="shared" si="1035"/>
        <v/>
      </c>
      <c r="AC2267" s="177" t="str">
        <f t="shared" si="1036"/>
        <v/>
      </c>
      <c r="AD2267" s="177" t="str">
        <f t="shared" si="1037"/>
        <v/>
      </c>
      <c r="AE2267" s="177" t="str">
        <f t="shared" si="1038"/>
        <v/>
      </c>
      <c r="AF2267" s="178">
        <f>IF(Q2267&gt;0,VLOOKUP(H2267,Leistungszahlen!$A$11:$C$158,3,),0)</f>
        <v>0</v>
      </c>
      <c r="AG2267" s="178">
        <f>IF(R2267&gt;0,VLOOKUP(H2267,Leistungszahlen!$A$11:$F$158,6,),IF(T2267&gt;0,VLOOKUP(H2267,Leistungszahlen!$A$11:$F$158,6,),0))</f>
        <v>0</v>
      </c>
      <c r="AH2267" s="179">
        <f t="shared" si="1039"/>
        <v>0</v>
      </c>
      <c r="AI2267" s="179">
        <f t="shared" si="1040"/>
        <v>0</v>
      </c>
      <c r="AJ2267" s="179">
        <f t="shared" si="1041"/>
        <v>0</v>
      </c>
      <c r="AK2267" s="179">
        <f t="shared" si="1042"/>
        <v>0</v>
      </c>
      <c r="AL2267" s="179">
        <f t="shared" si="1043"/>
        <v>0</v>
      </c>
      <c r="AM2267" s="180" t="str">
        <f>IF(L2267=1,Stundensätze!$D$13,IF(L2267=2,Stundensätze!$D$17,IF(L2267=4,Stundensätze!$D$21,"")))</f>
        <v/>
      </c>
      <c r="AN2267" s="180" t="str">
        <f>IF(L2267=1,Stundensätze!$D$15,IF(L2267=2,Stundensätze!$D$19,IF(L2267=4,Stundensätze!$D$23,"")))</f>
        <v/>
      </c>
      <c r="AO2267" s="180">
        <f t="shared" si="1044"/>
        <v>0</v>
      </c>
      <c r="AP2267" s="180">
        <f t="shared" si="1045"/>
        <v>0</v>
      </c>
      <c r="AQ2267" s="192" t="str">
        <f t="shared" si="1046"/>
        <v/>
      </c>
      <c r="AR2267" s="192" t="str">
        <f t="shared" si="1047"/>
        <v/>
      </c>
      <c r="AS2267" s="193">
        <f t="shared" si="1048"/>
        <v>0</v>
      </c>
      <c r="AT2267" s="258">
        <f>IF(K2267=0,0,VLOOKUP(K2267,Kostenstellen!A:B,2,FALSE))</f>
        <v>0</v>
      </c>
      <c r="AU2267" s="68" t="str">
        <f t="shared" si="1030"/>
        <v/>
      </c>
      <c r="AV2267" s="68" t="str">
        <f t="shared" si="1031"/>
        <v/>
      </c>
      <c r="AW2267" s="68">
        <f>IF(AF2267=0,0,VLOOKUP($H2267,Leistungszahlen!$A$11:$H$158,4,FALSE))</f>
        <v>0</v>
      </c>
      <c r="AX2267" s="68">
        <f>IF(AF2267=0,0,VLOOKUP($H2267,Leistungszahlen!$A$11:$H$158,5,FALSE))</f>
        <v>0</v>
      </c>
      <c r="AY2267" s="68">
        <f>IF(AG2267=0,0,VLOOKUP($H2267,Leistungszahlen!$A$11:$H$158,6,FALSE))</f>
        <v>0</v>
      </c>
      <c r="AZ2267" s="68">
        <f t="shared" si="1032"/>
        <v>0</v>
      </c>
      <c r="BA2267" s="68">
        <f t="shared" si="1033"/>
        <v>0</v>
      </c>
      <c r="BC2267" s="68">
        <f t="shared" si="1049"/>
        <v>0</v>
      </c>
      <c r="BD2267" s="285"/>
    </row>
    <row r="2268" spans="1:56" s="68" customFormat="1">
      <c r="A2268" s="200"/>
      <c r="B2268" s="200"/>
      <c r="C2268" s="200"/>
      <c r="D2268" s="200"/>
      <c r="E2268" s="200"/>
      <c r="F2268" s="200"/>
      <c r="G2268" s="200"/>
      <c r="H2268" s="201"/>
      <c r="I2268" s="202"/>
      <c r="J2268" s="200"/>
      <c r="K2268" s="176"/>
      <c r="L2268" s="176"/>
      <c r="M2268" s="176"/>
      <c r="N2268" s="286"/>
      <c r="O2268" s="286"/>
      <c r="P2268" s="176"/>
      <c r="Q2268" s="203">
        <f t="shared" si="1025"/>
        <v>0</v>
      </c>
      <c r="R2268" s="203">
        <f t="shared" si="1026"/>
        <v>0</v>
      </c>
      <c r="S2268" s="203">
        <f t="shared" si="1027"/>
        <v>0</v>
      </c>
      <c r="T2268" s="203">
        <f t="shared" si="1028"/>
        <v>0</v>
      </c>
      <c r="U2268" s="203">
        <f t="shared" si="1029"/>
        <v>0</v>
      </c>
      <c r="V2268" s="175">
        <f>IF(Q2268&gt;0,VLOOKUP(Q2268,Jahresfaktoren!$A$11:$B$24,2,),0)</f>
        <v>0</v>
      </c>
      <c r="W2268" s="175">
        <f>IF(R2268&gt;0,VLOOKUP(R2268,Jahresfaktoren!$D$11:$E$24,2,),0)</f>
        <v>0</v>
      </c>
      <c r="X2268" s="175">
        <f>IF(S2268&gt;0,VLOOKUP(S2268,Jahresfaktoren!$A$28:$B$29,2,),0)</f>
        <v>0</v>
      </c>
      <c r="Y2268" s="175">
        <f>IF(T2268&gt;0,VLOOKUP(T2268,Jahresfaktoren!$A$28:$B$29,2,),0)</f>
        <v>0</v>
      </c>
      <c r="Z2268" s="175">
        <f>IF(U2268&gt;0,VLOOKUP(U2268,Jahresfaktoren!$A$32:$B$33,2,),)</f>
        <v>0</v>
      </c>
      <c r="AA2268" s="177" t="str">
        <f t="shared" si="1034"/>
        <v/>
      </c>
      <c r="AB2268" s="177" t="str">
        <f t="shared" si="1035"/>
        <v/>
      </c>
      <c r="AC2268" s="177" t="str">
        <f t="shared" si="1036"/>
        <v/>
      </c>
      <c r="AD2268" s="177" t="str">
        <f t="shared" si="1037"/>
        <v/>
      </c>
      <c r="AE2268" s="177" t="str">
        <f t="shared" si="1038"/>
        <v/>
      </c>
      <c r="AF2268" s="178">
        <f>IF(Q2268&gt;0,VLOOKUP(H2268,Leistungszahlen!$A$11:$C$158,3,),0)</f>
        <v>0</v>
      </c>
      <c r="AG2268" s="178">
        <f>IF(R2268&gt;0,VLOOKUP(H2268,Leistungszahlen!$A$11:$F$158,6,),IF(T2268&gt;0,VLOOKUP(H2268,Leistungszahlen!$A$11:$F$158,6,),0))</f>
        <v>0</v>
      </c>
      <c r="AH2268" s="179">
        <f t="shared" si="1039"/>
        <v>0</v>
      </c>
      <c r="AI2268" s="179">
        <f t="shared" si="1040"/>
        <v>0</v>
      </c>
      <c r="AJ2268" s="179">
        <f t="shared" si="1041"/>
        <v>0</v>
      </c>
      <c r="AK2268" s="179">
        <f t="shared" si="1042"/>
        <v>0</v>
      </c>
      <c r="AL2268" s="179">
        <f t="shared" si="1043"/>
        <v>0</v>
      </c>
      <c r="AM2268" s="180" t="str">
        <f>IF(L2268=1,Stundensätze!$D$13,IF(L2268=2,Stundensätze!$D$17,IF(L2268=4,Stundensätze!$D$21,"")))</f>
        <v/>
      </c>
      <c r="AN2268" s="180" t="str">
        <f>IF(L2268=1,Stundensätze!$D$15,IF(L2268=2,Stundensätze!$D$19,IF(L2268=4,Stundensätze!$D$23,"")))</f>
        <v/>
      </c>
      <c r="AO2268" s="180">
        <f t="shared" si="1044"/>
        <v>0</v>
      </c>
      <c r="AP2268" s="180">
        <f t="shared" si="1045"/>
        <v>0</v>
      </c>
      <c r="AQ2268" s="192" t="str">
        <f t="shared" si="1046"/>
        <v/>
      </c>
      <c r="AR2268" s="192" t="str">
        <f t="shared" si="1047"/>
        <v/>
      </c>
      <c r="AS2268" s="193">
        <f t="shared" si="1048"/>
        <v>0</v>
      </c>
      <c r="AT2268" s="258">
        <f>IF(K2268=0,0,VLOOKUP(K2268,Kostenstellen!A:B,2,FALSE))</f>
        <v>0</v>
      </c>
      <c r="AU2268" s="68" t="str">
        <f t="shared" si="1030"/>
        <v/>
      </c>
      <c r="AV2268" s="68" t="str">
        <f t="shared" si="1031"/>
        <v/>
      </c>
      <c r="AW2268" s="68">
        <f>IF(AF2268=0,0,VLOOKUP($H2268,Leistungszahlen!$A$11:$H$158,4,FALSE))</f>
        <v>0</v>
      </c>
      <c r="AX2268" s="68">
        <f>IF(AF2268=0,0,VLOOKUP($H2268,Leistungszahlen!$A$11:$H$158,5,FALSE))</f>
        <v>0</v>
      </c>
      <c r="AY2268" s="68">
        <f>IF(AG2268=0,0,VLOOKUP($H2268,Leistungszahlen!$A$11:$H$158,6,FALSE))</f>
        <v>0</v>
      </c>
      <c r="AZ2268" s="68">
        <f t="shared" si="1032"/>
        <v>0</v>
      </c>
      <c r="BA2268" s="68">
        <f t="shared" si="1033"/>
        <v>0</v>
      </c>
      <c r="BC2268" s="68">
        <f t="shared" si="1049"/>
        <v>0</v>
      </c>
      <c r="BD2268" s="285"/>
    </row>
    <row r="2269" spans="1:56" s="68" customFormat="1">
      <c r="A2269" s="200"/>
      <c r="B2269" s="200"/>
      <c r="C2269" s="200"/>
      <c r="D2269" s="200"/>
      <c r="E2269" s="200"/>
      <c r="F2269" s="200"/>
      <c r="G2269" s="200"/>
      <c r="H2269" s="201"/>
      <c r="I2269" s="202"/>
      <c r="J2269" s="200"/>
      <c r="K2269" s="176"/>
      <c r="L2269" s="176"/>
      <c r="M2269" s="176"/>
      <c r="N2269" s="286"/>
      <c r="O2269" s="286"/>
      <c r="P2269" s="176"/>
      <c r="Q2269" s="203">
        <f t="shared" si="1025"/>
        <v>0</v>
      </c>
      <c r="R2269" s="203">
        <f t="shared" si="1026"/>
        <v>0</v>
      </c>
      <c r="S2269" s="203">
        <f t="shared" si="1027"/>
        <v>0</v>
      </c>
      <c r="T2269" s="203">
        <f t="shared" si="1028"/>
        <v>0</v>
      </c>
      <c r="U2269" s="203">
        <f t="shared" si="1029"/>
        <v>0</v>
      </c>
      <c r="V2269" s="175">
        <f>IF(Q2269&gt;0,VLOOKUP(Q2269,Jahresfaktoren!$A$11:$B$24,2,),0)</f>
        <v>0</v>
      </c>
      <c r="W2269" s="175">
        <f>IF(R2269&gt;0,VLOOKUP(R2269,Jahresfaktoren!$D$11:$E$24,2,),0)</f>
        <v>0</v>
      </c>
      <c r="X2269" s="175">
        <f>IF(S2269&gt;0,VLOOKUP(S2269,Jahresfaktoren!$A$28:$B$29,2,),0)</f>
        <v>0</v>
      </c>
      <c r="Y2269" s="175">
        <f>IF(T2269&gt;0,VLOOKUP(T2269,Jahresfaktoren!$A$28:$B$29,2,),0)</f>
        <v>0</v>
      </c>
      <c r="Z2269" s="175">
        <f>IF(U2269&gt;0,VLOOKUP(U2269,Jahresfaktoren!$A$32:$B$33,2,),)</f>
        <v>0</v>
      </c>
      <c r="AA2269" s="177" t="str">
        <f t="shared" si="1034"/>
        <v/>
      </c>
      <c r="AB2269" s="177" t="str">
        <f t="shared" si="1035"/>
        <v/>
      </c>
      <c r="AC2269" s="177" t="str">
        <f t="shared" si="1036"/>
        <v/>
      </c>
      <c r="AD2269" s="177" t="str">
        <f t="shared" si="1037"/>
        <v/>
      </c>
      <c r="AE2269" s="177" t="str">
        <f t="shared" si="1038"/>
        <v/>
      </c>
      <c r="AF2269" s="178">
        <f>IF(Q2269&gt;0,VLOOKUP(H2269,Leistungszahlen!$A$11:$C$158,3,),0)</f>
        <v>0</v>
      </c>
      <c r="AG2269" s="178">
        <f>IF(R2269&gt;0,VLOOKUP(H2269,Leistungszahlen!$A$11:$F$158,6,),IF(T2269&gt;0,VLOOKUP(H2269,Leistungszahlen!$A$11:$F$158,6,),0))</f>
        <v>0</v>
      </c>
      <c r="AH2269" s="179">
        <f t="shared" si="1039"/>
        <v>0</v>
      </c>
      <c r="AI2269" s="179">
        <f t="shared" si="1040"/>
        <v>0</v>
      </c>
      <c r="AJ2269" s="179">
        <f t="shared" si="1041"/>
        <v>0</v>
      </c>
      <c r="AK2269" s="179">
        <f t="shared" si="1042"/>
        <v>0</v>
      </c>
      <c r="AL2269" s="179">
        <f t="shared" si="1043"/>
        <v>0</v>
      </c>
      <c r="AM2269" s="180" t="str">
        <f>IF(L2269=1,Stundensätze!$D$13,IF(L2269=2,Stundensätze!$D$17,IF(L2269=4,Stundensätze!$D$21,"")))</f>
        <v/>
      </c>
      <c r="AN2269" s="180" t="str">
        <f>IF(L2269=1,Stundensätze!$D$15,IF(L2269=2,Stundensätze!$D$19,IF(L2269=4,Stundensätze!$D$23,"")))</f>
        <v/>
      </c>
      <c r="AO2269" s="180">
        <f t="shared" si="1044"/>
        <v>0</v>
      </c>
      <c r="AP2269" s="180">
        <f t="shared" si="1045"/>
        <v>0</v>
      </c>
      <c r="AQ2269" s="192" t="str">
        <f t="shared" si="1046"/>
        <v/>
      </c>
      <c r="AR2269" s="192" t="str">
        <f t="shared" si="1047"/>
        <v/>
      </c>
      <c r="AS2269" s="193">
        <f t="shared" si="1048"/>
        <v>0</v>
      </c>
      <c r="AT2269" s="258">
        <f>IF(K2269=0,0,VLOOKUP(K2269,Kostenstellen!A:B,2,FALSE))</f>
        <v>0</v>
      </c>
      <c r="AU2269" s="68" t="str">
        <f t="shared" si="1030"/>
        <v/>
      </c>
      <c r="AV2269" s="68" t="str">
        <f t="shared" si="1031"/>
        <v/>
      </c>
      <c r="AW2269" s="68">
        <f>IF(AF2269=0,0,VLOOKUP($H2269,Leistungszahlen!$A$11:$H$158,4,FALSE))</f>
        <v>0</v>
      </c>
      <c r="AX2269" s="68">
        <f>IF(AF2269=0,0,VLOOKUP($H2269,Leistungszahlen!$A$11:$H$158,5,FALSE))</f>
        <v>0</v>
      </c>
      <c r="AY2269" s="68">
        <f>IF(AG2269=0,0,VLOOKUP($H2269,Leistungszahlen!$A$11:$H$158,6,FALSE))</f>
        <v>0</v>
      </c>
      <c r="AZ2269" s="68">
        <f t="shared" si="1032"/>
        <v>0</v>
      </c>
      <c r="BA2269" s="68">
        <f t="shared" si="1033"/>
        <v>0</v>
      </c>
      <c r="BC2269" s="68">
        <f t="shared" si="1049"/>
        <v>0</v>
      </c>
      <c r="BD2269" s="285"/>
    </row>
    <row r="2270" spans="1:56" s="68" customFormat="1">
      <c r="A2270" s="200"/>
      <c r="B2270" s="200"/>
      <c r="C2270" s="200"/>
      <c r="D2270" s="200"/>
      <c r="E2270" s="200"/>
      <c r="F2270" s="200"/>
      <c r="G2270" s="200"/>
      <c r="H2270" s="201"/>
      <c r="I2270" s="202"/>
      <c r="J2270" s="200"/>
      <c r="K2270" s="176"/>
      <c r="L2270" s="176"/>
      <c r="M2270" s="176"/>
      <c r="N2270" s="286"/>
      <c r="O2270" s="286"/>
      <c r="P2270" s="176"/>
      <c r="Q2270" s="203">
        <f t="shared" si="1025"/>
        <v>0</v>
      </c>
      <c r="R2270" s="203">
        <f t="shared" si="1026"/>
        <v>0</v>
      </c>
      <c r="S2270" s="203">
        <f t="shared" si="1027"/>
        <v>0</v>
      </c>
      <c r="T2270" s="203">
        <f t="shared" si="1028"/>
        <v>0</v>
      </c>
      <c r="U2270" s="203">
        <f t="shared" si="1029"/>
        <v>0</v>
      </c>
      <c r="V2270" s="175">
        <f>IF(Q2270&gt;0,VLOOKUP(Q2270,Jahresfaktoren!$A$11:$B$24,2,),0)</f>
        <v>0</v>
      </c>
      <c r="W2270" s="175">
        <f>IF(R2270&gt;0,VLOOKUP(R2270,Jahresfaktoren!$D$11:$E$24,2,),0)</f>
        <v>0</v>
      </c>
      <c r="X2270" s="175">
        <f>IF(S2270&gt;0,VLOOKUP(S2270,Jahresfaktoren!$A$28:$B$29,2,),0)</f>
        <v>0</v>
      </c>
      <c r="Y2270" s="175">
        <f>IF(T2270&gt;0,VLOOKUP(T2270,Jahresfaktoren!$A$28:$B$29,2,),0)</f>
        <v>0</v>
      </c>
      <c r="Z2270" s="175">
        <f>IF(U2270&gt;0,VLOOKUP(U2270,Jahresfaktoren!$A$32:$B$33,2,),)</f>
        <v>0</v>
      </c>
      <c r="AA2270" s="177" t="str">
        <f t="shared" si="1034"/>
        <v/>
      </c>
      <c r="AB2270" s="177" t="str">
        <f t="shared" si="1035"/>
        <v/>
      </c>
      <c r="AC2270" s="177" t="str">
        <f t="shared" si="1036"/>
        <v/>
      </c>
      <c r="AD2270" s="177" t="str">
        <f t="shared" si="1037"/>
        <v/>
      </c>
      <c r="AE2270" s="177" t="str">
        <f t="shared" si="1038"/>
        <v/>
      </c>
      <c r="AF2270" s="178">
        <f>IF(Q2270&gt;0,VLOOKUP(H2270,Leistungszahlen!$A$11:$C$158,3,),0)</f>
        <v>0</v>
      </c>
      <c r="AG2270" s="178">
        <f>IF(R2270&gt;0,VLOOKUP(H2270,Leistungszahlen!$A$11:$F$158,6,),IF(T2270&gt;0,VLOOKUP(H2270,Leistungszahlen!$A$11:$F$158,6,),0))</f>
        <v>0</v>
      </c>
      <c r="AH2270" s="179">
        <f t="shared" si="1039"/>
        <v>0</v>
      </c>
      <c r="AI2270" s="179">
        <f t="shared" si="1040"/>
        <v>0</v>
      </c>
      <c r="AJ2270" s="179">
        <f t="shared" si="1041"/>
        <v>0</v>
      </c>
      <c r="AK2270" s="179">
        <f t="shared" si="1042"/>
        <v>0</v>
      </c>
      <c r="AL2270" s="179">
        <f t="shared" si="1043"/>
        <v>0</v>
      </c>
      <c r="AM2270" s="180" t="str">
        <f>IF(L2270=1,Stundensätze!$D$13,IF(L2270=2,Stundensätze!$D$17,IF(L2270=4,Stundensätze!$D$21,"")))</f>
        <v/>
      </c>
      <c r="AN2270" s="180" t="str">
        <f>IF(L2270=1,Stundensätze!$D$15,IF(L2270=2,Stundensätze!$D$19,IF(L2270=4,Stundensätze!$D$23,"")))</f>
        <v/>
      </c>
      <c r="AO2270" s="180">
        <f t="shared" si="1044"/>
        <v>0</v>
      </c>
      <c r="AP2270" s="180">
        <f t="shared" si="1045"/>
        <v>0</v>
      </c>
      <c r="AQ2270" s="192" t="str">
        <f t="shared" si="1046"/>
        <v/>
      </c>
      <c r="AR2270" s="192" t="str">
        <f t="shared" si="1047"/>
        <v/>
      </c>
      <c r="AS2270" s="193">
        <f t="shared" si="1048"/>
        <v>0</v>
      </c>
      <c r="AT2270" s="258">
        <f>IF(K2270=0,0,VLOOKUP(K2270,Kostenstellen!A:B,2,FALSE))</f>
        <v>0</v>
      </c>
      <c r="AU2270" s="68" t="str">
        <f t="shared" si="1030"/>
        <v/>
      </c>
      <c r="AV2270" s="68" t="str">
        <f t="shared" si="1031"/>
        <v/>
      </c>
      <c r="AW2270" s="68">
        <f>IF(AF2270=0,0,VLOOKUP($H2270,Leistungszahlen!$A$11:$H$158,4,FALSE))</f>
        <v>0</v>
      </c>
      <c r="AX2270" s="68">
        <f>IF(AF2270=0,0,VLOOKUP($H2270,Leistungszahlen!$A$11:$H$158,5,FALSE))</f>
        <v>0</v>
      </c>
      <c r="AY2270" s="68">
        <f>IF(AG2270=0,0,VLOOKUP($H2270,Leistungszahlen!$A$11:$H$158,6,FALSE))</f>
        <v>0</v>
      </c>
      <c r="AZ2270" s="68">
        <f t="shared" si="1032"/>
        <v>0</v>
      </c>
      <c r="BA2270" s="68">
        <f t="shared" si="1033"/>
        <v>0</v>
      </c>
      <c r="BC2270" s="68">
        <f t="shared" si="1049"/>
        <v>0</v>
      </c>
      <c r="BD2270" s="285"/>
    </row>
    <row r="2271" spans="1:56" s="68" customFormat="1">
      <c r="A2271" s="200"/>
      <c r="B2271" s="200"/>
      <c r="C2271" s="200"/>
      <c r="D2271" s="200"/>
      <c r="E2271" s="200"/>
      <c r="F2271" s="200"/>
      <c r="G2271" s="200"/>
      <c r="H2271" s="201"/>
      <c r="I2271" s="202"/>
      <c r="J2271" s="200"/>
      <c r="K2271" s="176"/>
      <c r="L2271" s="176"/>
      <c r="M2271" s="176"/>
      <c r="N2271" s="286"/>
      <c r="O2271" s="286"/>
      <c r="P2271" s="176"/>
      <c r="Q2271" s="203">
        <f t="shared" si="1025"/>
        <v>0</v>
      </c>
      <c r="R2271" s="203">
        <f t="shared" si="1026"/>
        <v>0</v>
      </c>
      <c r="S2271" s="203">
        <f t="shared" si="1027"/>
        <v>0</v>
      </c>
      <c r="T2271" s="203">
        <f t="shared" si="1028"/>
        <v>0</v>
      </c>
      <c r="U2271" s="203">
        <f t="shared" si="1029"/>
        <v>0</v>
      </c>
      <c r="V2271" s="175">
        <f>IF(Q2271&gt;0,VLOOKUP(Q2271,Jahresfaktoren!$A$11:$B$24,2,),0)</f>
        <v>0</v>
      </c>
      <c r="W2271" s="175">
        <f>IF(R2271&gt;0,VLOOKUP(R2271,Jahresfaktoren!$D$11:$E$24,2,),0)</f>
        <v>0</v>
      </c>
      <c r="X2271" s="175">
        <f>IF(S2271&gt;0,VLOOKUP(S2271,Jahresfaktoren!$A$28:$B$29,2,),0)</f>
        <v>0</v>
      </c>
      <c r="Y2271" s="175">
        <f>IF(T2271&gt;0,VLOOKUP(T2271,Jahresfaktoren!$A$28:$B$29,2,),0)</f>
        <v>0</v>
      </c>
      <c r="Z2271" s="175">
        <f>IF(U2271&gt;0,VLOOKUP(U2271,Jahresfaktoren!$A$32:$B$33,2,),)</f>
        <v>0</v>
      </c>
      <c r="AA2271" s="177" t="str">
        <f t="shared" si="1034"/>
        <v/>
      </c>
      <c r="AB2271" s="177" t="str">
        <f t="shared" si="1035"/>
        <v/>
      </c>
      <c r="AC2271" s="177" t="str">
        <f t="shared" si="1036"/>
        <v/>
      </c>
      <c r="AD2271" s="177" t="str">
        <f t="shared" si="1037"/>
        <v/>
      </c>
      <c r="AE2271" s="177" t="str">
        <f t="shared" si="1038"/>
        <v/>
      </c>
      <c r="AF2271" s="178">
        <f>IF(Q2271&gt;0,VLOOKUP(H2271,Leistungszahlen!$A$11:$C$158,3,),0)</f>
        <v>0</v>
      </c>
      <c r="AG2271" s="178">
        <f>IF(R2271&gt;0,VLOOKUP(H2271,Leistungszahlen!$A$11:$F$158,6,),IF(T2271&gt;0,VLOOKUP(H2271,Leistungszahlen!$A$11:$F$158,6,),0))</f>
        <v>0</v>
      </c>
      <c r="AH2271" s="179">
        <f t="shared" si="1039"/>
        <v>0</v>
      </c>
      <c r="AI2271" s="179">
        <f t="shared" si="1040"/>
        <v>0</v>
      </c>
      <c r="AJ2271" s="179">
        <f t="shared" si="1041"/>
        <v>0</v>
      </c>
      <c r="AK2271" s="179">
        <f t="shared" si="1042"/>
        <v>0</v>
      </c>
      <c r="AL2271" s="179">
        <f t="shared" si="1043"/>
        <v>0</v>
      </c>
      <c r="AM2271" s="180" t="str">
        <f>IF(L2271=1,Stundensätze!$D$13,IF(L2271=2,Stundensätze!$D$17,IF(L2271=4,Stundensätze!$D$21,"")))</f>
        <v/>
      </c>
      <c r="AN2271" s="180" t="str">
        <f>IF(L2271=1,Stundensätze!$D$15,IF(L2271=2,Stundensätze!$D$19,IF(L2271=4,Stundensätze!$D$23,"")))</f>
        <v/>
      </c>
      <c r="AO2271" s="180">
        <f t="shared" si="1044"/>
        <v>0</v>
      </c>
      <c r="AP2271" s="180">
        <f t="shared" si="1045"/>
        <v>0</v>
      </c>
      <c r="AQ2271" s="192" t="str">
        <f t="shared" si="1046"/>
        <v/>
      </c>
      <c r="AR2271" s="192" t="str">
        <f t="shared" si="1047"/>
        <v/>
      </c>
      <c r="AS2271" s="193">
        <f t="shared" si="1048"/>
        <v>0</v>
      </c>
      <c r="AT2271" s="258">
        <f>IF(K2271=0,0,VLOOKUP(K2271,Kostenstellen!A:B,2,FALSE))</f>
        <v>0</v>
      </c>
      <c r="AU2271" s="68" t="str">
        <f t="shared" si="1030"/>
        <v/>
      </c>
      <c r="AV2271" s="68" t="str">
        <f t="shared" si="1031"/>
        <v/>
      </c>
      <c r="AW2271" s="68">
        <f>IF(AF2271=0,0,VLOOKUP($H2271,Leistungszahlen!$A$11:$H$158,4,FALSE))</f>
        <v>0</v>
      </c>
      <c r="AX2271" s="68">
        <f>IF(AF2271=0,0,VLOOKUP($H2271,Leistungszahlen!$A$11:$H$158,5,FALSE))</f>
        <v>0</v>
      </c>
      <c r="AY2271" s="68">
        <f>IF(AG2271=0,0,VLOOKUP($H2271,Leistungszahlen!$A$11:$H$158,6,FALSE))</f>
        <v>0</v>
      </c>
      <c r="AZ2271" s="68">
        <f t="shared" si="1032"/>
        <v>0</v>
      </c>
      <c r="BA2271" s="68">
        <f t="shared" si="1033"/>
        <v>0</v>
      </c>
      <c r="BC2271" s="68">
        <f t="shared" si="1049"/>
        <v>0</v>
      </c>
      <c r="BD2271" s="285"/>
    </row>
    <row r="2272" spans="1:56" s="68" customFormat="1">
      <c r="A2272" s="200"/>
      <c r="B2272" s="200"/>
      <c r="C2272" s="200"/>
      <c r="D2272" s="200"/>
      <c r="E2272" s="200"/>
      <c r="F2272" s="200"/>
      <c r="G2272" s="200"/>
      <c r="H2272" s="201"/>
      <c r="I2272" s="202"/>
      <c r="J2272" s="200"/>
      <c r="K2272" s="176"/>
      <c r="L2272" s="176"/>
      <c r="M2272" s="176"/>
      <c r="N2272" s="286"/>
      <c r="O2272" s="286"/>
      <c r="P2272" s="176"/>
      <c r="Q2272" s="203">
        <f t="shared" si="1025"/>
        <v>0</v>
      </c>
      <c r="R2272" s="203">
        <f t="shared" si="1026"/>
        <v>0</v>
      </c>
      <c r="S2272" s="203">
        <f t="shared" si="1027"/>
        <v>0</v>
      </c>
      <c r="T2272" s="203">
        <f t="shared" si="1028"/>
        <v>0</v>
      </c>
      <c r="U2272" s="203">
        <f t="shared" si="1029"/>
        <v>0</v>
      </c>
      <c r="V2272" s="175">
        <f>IF(Q2272&gt;0,VLOOKUP(Q2272,Jahresfaktoren!$A$11:$B$24,2,),0)</f>
        <v>0</v>
      </c>
      <c r="W2272" s="175">
        <f>IF(R2272&gt;0,VLOOKUP(R2272,Jahresfaktoren!$D$11:$E$24,2,),0)</f>
        <v>0</v>
      </c>
      <c r="X2272" s="175">
        <f>IF(S2272&gt;0,VLOOKUP(S2272,Jahresfaktoren!$A$28:$B$29,2,),0)</f>
        <v>0</v>
      </c>
      <c r="Y2272" s="175">
        <f>IF(T2272&gt;0,VLOOKUP(T2272,Jahresfaktoren!$A$28:$B$29,2,),0)</f>
        <v>0</v>
      </c>
      <c r="Z2272" s="175">
        <f>IF(U2272&gt;0,VLOOKUP(U2272,Jahresfaktoren!$A$32:$B$33,2,),)</f>
        <v>0</v>
      </c>
      <c r="AA2272" s="177" t="str">
        <f t="shared" si="1034"/>
        <v/>
      </c>
      <c r="AB2272" s="177" t="str">
        <f t="shared" si="1035"/>
        <v/>
      </c>
      <c r="AC2272" s="177" t="str">
        <f t="shared" si="1036"/>
        <v/>
      </c>
      <c r="AD2272" s="177" t="str">
        <f t="shared" si="1037"/>
        <v/>
      </c>
      <c r="AE2272" s="177" t="str">
        <f t="shared" si="1038"/>
        <v/>
      </c>
      <c r="AF2272" s="178">
        <f>IF(Q2272&gt;0,VLOOKUP(H2272,Leistungszahlen!$A$11:$C$158,3,),0)</f>
        <v>0</v>
      </c>
      <c r="AG2272" s="178">
        <f>IF(R2272&gt;0,VLOOKUP(H2272,Leistungszahlen!$A$11:$F$158,6,),IF(T2272&gt;0,VLOOKUP(H2272,Leistungszahlen!$A$11:$F$158,6,),0))</f>
        <v>0</v>
      </c>
      <c r="AH2272" s="179">
        <f t="shared" si="1039"/>
        <v>0</v>
      </c>
      <c r="AI2272" s="179">
        <f t="shared" si="1040"/>
        <v>0</v>
      </c>
      <c r="AJ2272" s="179">
        <f t="shared" si="1041"/>
        <v>0</v>
      </c>
      <c r="AK2272" s="179">
        <f t="shared" si="1042"/>
        <v>0</v>
      </c>
      <c r="AL2272" s="179">
        <f t="shared" si="1043"/>
        <v>0</v>
      </c>
      <c r="AM2272" s="180" t="str">
        <f>IF(L2272=1,Stundensätze!$D$13,IF(L2272=2,Stundensätze!$D$17,IF(L2272=4,Stundensätze!$D$21,"")))</f>
        <v/>
      </c>
      <c r="AN2272" s="180" t="str">
        <f>IF(L2272=1,Stundensätze!$D$15,IF(L2272=2,Stundensätze!$D$19,IF(L2272=4,Stundensätze!$D$23,"")))</f>
        <v/>
      </c>
      <c r="AO2272" s="180">
        <f t="shared" si="1044"/>
        <v>0</v>
      </c>
      <c r="AP2272" s="180">
        <f t="shared" si="1045"/>
        <v>0</v>
      </c>
      <c r="AQ2272" s="192" t="str">
        <f t="shared" si="1046"/>
        <v/>
      </c>
      <c r="AR2272" s="192" t="str">
        <f t="shared" si="1047"/>
        <v/>
      </c>
      <c r="AS2272" s="193">
        <f t="shared" si="1048"/>
        <v>0</v>
      </c>
      <c r="AT2272" s="258">
        <f>IF(K2272=0,0,VLOOKUP(K2272,Kostenstellen!A:B,2,FALSE))</f>
        <v>0</v>
      </c>
      <c r="AU2272" s="68" t="str">
        <f t="shared" si="1030"/>
        <v/>
      </c>
      <c r="AV2272" s="68" t="str">
        <f t="shared" si="1031"/>
        <v/>
      </c>
      <c r="AW2272" s="68">
        <f>IF(AF2272=0,0,VLOOKUP($H2272,Leistungszahlen!$A$11:$H$158,4,FALSE))</f>
        <v>0</v>
      </c>
      <c r="AX2272" s="68">
        <f>IF(AF2272=0,0,VLOOKUP($H2272,Leistungszahlen!$A$11:$H$158,5,FALSE))</f>
        <v>0</v>
      </c>
      <c r="AY2272" s="68">
        <f>IF(AG2272=0,0,VLOOKUP($H2272,Leistungszahlen!$A$11:$H$158,6,FALSE))</f>
        <v>0</v>
      </c>
      <c r="AZ2272" s="68">
        <f t="shared" si="1032"/>
        <v>0</v>
      </c>
      <c r="BA2272" s="68">
        <f t="shared" si="1033"/>
        <v>0</v>
      </c>
      <c r="BC2272" s="68">
        <f t="shared" si="1049"/>
        <v>0</v>
      </c>
      <c r="BD2272" s="285"/>
    </row>
    <row r="2273" spans="1:56" s="68" customFormat="1">
      <c r="A2273" s="200"/>
      <c r="B2273" s="200"/>
      <c r="C2273" s="200"/>
      <c r="D2273" s="200"/>
      <c r="E2273" s="200"/>
      <c r="F2273" s="200"/>
      <c r="G2273" s="200"/>
      <c r="H2273" s="201"/>
      <c r="I2273" s="202"/>
      <c r="J2273" s="200"/>
      <c r="K2273" s="176"/>
      <c r="L2273" s="176"/>
      <c r="M2273" s="176"/>
      <c r="N2273" s="286"/>
      <c r="O2273" s="286"/>
      <c r="P2273" s="176"/>
      <c r="Q2273" s="203">
        <f t="shared" si="1025"/>
        <v>0</v>
      </c>
      <c r="R2273" s="203">
        <f t="shared" si="1026"/>
        <v>0</v>
      </c>
      <c r="S2273" s="203">
        <f t="shared" si="1027"/>
        <v>0</v>
      </c>
      <c r="T2273" s="203">
        <f t="shared" si="1028"/>
        <v>0</v>
      </c>
      <c r="U2273" s="203">
        <f t="shared" si="1029"/>
        <v>0</v>
      </c>
      <c r="V2273" s="175">
        <f>IF(Q2273&gt;0,VLOOKUP(Q2273,Jahresfaktoren!$A$11:$B$24,2,),0)</f>
        <v>0</v>
      </c>
      <c r="W2273" s="175">
        <f>IF(R2273&gt;0,VLOOKUP(R2273,Jahresfaktoren!$D$11:$E$24,2,),0)</f>
        <v>0</v>
      </c>
      <c r="X2273" s="175">
        <f>IF(S2273&gt;0,VLOOKUP(S2273,Jahresfaktoren!$A$28:$B$29,2,),0)</f>
        <v>0</v>
      </c>
      <c r="Y2273" s="175">
        <f>IF(T2273&gt;0,VLOOKUP(T2273,Jahresfaktoren!$A$28:$B$29,2,),0)</f>
        <v>0</v>
      </c>
      <c r="Z2273" s="175">
        <f>IF(U2273&gt;0,VLOOKUP(U2273,Jahresfaktoren!$A$32:$B$33,2,),)</f>
        <v>0</v>
      </c>
      <c r="AA2273" s="177" t="str">
        <f t="shared" si="1034"/>
        <v/>
      </c>
      <c r="AB2273" s="177" t="str">
        <f t="shared" si="1035"/>
        <v/>
      </c>
      <c r="AC2273" s="177" t="str">
        <f t="shared" si="1036"/>
        <v/>
      </c>
      <c r="AD2273" s="177" t="str">
        <f t="shared" si="1037"/>
        <v/>
      </c>
      <c r="AE2273" s="177" t="str">
        <f t="shared" si="1038"/>
        <v/>
      </c>
      <c r="AF2273" s="178">
        <f>IF(Q2273&gt;0,VLOOKUP(H2273,Leistungszahlen!$A$11:$C$158,3,),0)</f>
        <v>0</v>
      </c>
      <c r="AG2273" s="178">
        <f>IF(R2273&gt;0,VLOOKUP(H2273,Leistungszahlen!$A$11:$F$158,6,),IF(T2273&gt;0,VLOOKUP(H2273,Leistungszahlen!$A$11:$F$158,6,),0))</f>
        <v>0</v>
      </c>
      <c r="AH2273" s="179">
        <f t="shared" si="1039"/>
        <v>0</v>
      </c>
      <c r="AI2273" s="179">
        <f t="shared" si="1040"/>
        <v>0</v>
      </c>
      <c r="AJ2273" s="179">
        <f t="shared" si="1041"/>
        <v>0</v>
      </c>
      <c r="AK2273" s="179">
        <f t="shared" si="1042"/>
        <v>0</v>
      </c>
      <c r="AL2273" s="179">
        <f t="shared" si="1043"/>
        <v>0</v>
      </c>
      <c r="AM2273" s="180" t="str">
        <f>IF(L2273=1,Stundensätze!$D$13,IF(L2273=2,Stundensätze!$D$17,IF(L2273=4,Stundensätze!$D$21,"")))</f>
        <v/>
      </c>
      <c r="AN2273" s="180" t="str">
        <f>IF(L2273=1,Stundensätze!$D$15,IF(L2273=2,Stundensätze!$D$19,IF(L2273=4,Stundensätze!$D$23,"")))</f>
        <v/>
      </c>
      <c r="AO2273" s="180">
        <f t="shared" si="1044"/>
        <v>0</v>
      </c>
      <c r="AP2273" s="180">
        <f t="shared" si="1045"/>
        <v>0</v>
      </c>
      <c r="AQ2273" s="192" t="str">
        <f t="shared" si="1046"/>
        <v/>
      </c>
      <c r="AR2273" s="192" t="str">
        <f t="shared" si="1047"/>
        <v/>
      </c>
      <c r="AS2273" s="193">
        <f t="shared" si="1048"/>
        <v>0</v>
      </c>
      <c r="AT2273" s="258">
        <f>IF(K2273=0,0,VLOOKUP(K2273,Kostenstellen!A:B,2,FALSE))</f>
        <v>0</v>
      </c>
      <c r="AU2273" s="68" t="str">
        <f t="shared" si="1030"/>
        <v/>
      </c>
      <c r="AV2273" s="68" t="str">
        <f t="shared" si="1031"/>
        <v/>
      </c>
      <c r="AW2273" s="68">
        <f>IF(AF2273=0,0,VLOOKUP($H2273,Leistungszahlen!$A$11:$H$158,4,FALSE))</f>
        <v>0</v>
      </c>
      <c r="AX2273" s="68">
        <f>IF(AF2273=0,0,VLOOKUP($H2273,Leistungszahlen!$A$11:$H$158,5,FALSE))</f>
        <v>0</v>
      </c>
      <c r="AY2273" s="68">
        <f>IF(AG2273=0,0,VLOOKUP($H2273,Leistungszahlen!$A$11:$H$158,6,FALSE))</f>
        <v>0</v>
      </c>
      <c r="AZ2273" s="68">
        <f t="shared" si="1032"/>
        <v>0</v>
      </c>
      <c r="BA2273" s="68">
        <f t="shared" si="1033"/>
        <v>0</v>
      </c>
      <c r="BC2273" s="68">
        <f t="shared" si="1049"/>
        <v>0</v>
      </c>
      <c r="BD2273" s="285"/>
    </row>
    <row r="2274" spans="1:56" s="68" customFormat="1">
      <c r="A2274" s="200"/>
      <c r="B2274" s="200"/>
      <c r="C2274" s="200"/>
      <c r="D2274" s="200"/>
      <c r="E2274" s="200"/>
      <c r="F2274" s="200"/>
      <c r="G2274" s="200"/>
      <c r="H2274" s="201"/>
      <c r="I2274" s="202"/>
      <c r="J2274" s="200"/>
      <c r="K2274" s="176"/>
      <c r="L2274" s="176"/>
      <c r="M2274" s="176"/>
      <c r="N2274" s="286"/>
      <c r="O2274" s="286"/>
      <c r="P2274" s="176"/>
      <c r="Q2274" s="203">
        <f t="shared" si="1025"/>
        <v>0</v>
      </c>
      <c r="R2274" s="203">
        <f t="shared" si="1026"/>
        <v>0</v>
      </c>
      <c r="S2274" s="203">
        <f t="shared" si="1027"/>
        <v>0</v>
      </c>
      <c r="T2274" s="203">
        <f t="shared" si="1028"/>
        <v>0</v>
      </c>
      <c r="U2274" s="203">
        <f t="shared" si="1029"/>
        <v>0</v>
      </c>
      <c r="V2274" s="175">
        <f>IF(Q2274&gt;0,VLOOKUP(Q2274,Jahresfaktoren!$A$11:$B$24,2,),0)</f>
        <v>0</v>
      </c>
      <c r="W2274" s="175">
        <f>IF(R2274&gt;0,VLOOKUP(R2274,Jahresfaktoren!$D$11:$E$24,2,),0)</f>
        <v>0</v>
      </c>
      <c r="X2274" s="175">
        <f>IF(S2274&gt;0,VLOOKUP(S2274,Jahresfaktoren!$A$28:$B$29,2,),0)</f>
        <v>0</v>
      </c>
      <c r="Y2274" s="175">
        <f>IF(T2274&gt;0,VLOOKUP(T2274,Jahresfaktoren!$A$28:$B$29,2,),0)</f>
        <v>0</v>
      </c>
      <c r="Z2274" s="175">
        <f>IF(U2274&gt;0,VLOOKUP(U2274,Jahresfaktoren!$A$32:$B$33,2,),)</f>
        <v>0</v>
      </c>
      <c r="AA2274" s="177" t="str">
        <f t="shared" si="1034"/>
        <v/>
      </c>
      <c r="AB2274" s="177" t="str">
        <f t="shared" si="1035"/>
        <v/>
      </c>
      <c r="AC2274" s="177" t="str">
        <f t="shared" si="1036"/>
        <v/>
      </c>
      <c r="AD2274" s="177" t="str">
        <f t="shared" si="1037"/>
        <v/>
      </c>
      <c r="AE2274" s="177" t="str">
        <f t="shared" si="1038"/>
        <v/>
      </c>
      <c r="AF2274" s="178">
        <f>IF(Q2274&gt;0,VLOOKUP(H2274,Leistungszahlen!$A$11:$C$158,3,),0)</f>
        <v>0</v>
      </c>
      <c r="AG2274" s="178">
        <f>IF(R2274&gt;0,VLOOKUP(H2274,Leistungszahlen!$A$11:$F$158,6,),IF(T2274&gt;0,VLOOKUP(H2274,Leistungszahlen!$A$11:$F$158,6,),0))</f>
        <v>0</v>
      </c>
      <c r="AH2274" s="179">
        <f t="shared" si="1039"/>
        <v>0</v>
      </c>
      <c r="AI2274" s="179">
        <f t="shared" si="1040"/>
        <v>0</v>
      </c>
      <c r="AJ2274" s="179">
        <f t="shared" si="1041"/>
        <v>0</v>
      </c>
      <c r="AK2274" s="179">
        <f t="shared" si="1042"/>
        <v>0</v>
      </c>
      <c r="AL2274" s="179">
        <f t="shared" si="1043"/>
        <v>0</v>
      </c>
      <c r="AM2274" s="180" t="str">
        <f>IF(L2274=1,Stundensätze!$D$13,IF(L2274=2,Stundensätze!$D$17,IF(L2274=4,Stundensätze!$D$21,"")))</f>
        <v/>
      </c>
      <c r="AN2274" s="180" t="str">
        <f>IF(L2274=1,Stundensätze!$D$15,IF(L2274=2,Stundensätze!$D$19,IF(L2274=4,Stundensätze!$D$23,"")))</f>
        <v/>
      </c>
      <c r="AO2274" s="180">
        <f t="shared" si="1044"/>
        <v>0</v>
      </c>
      <c r="AP2274" s="180">
        <f t="shared" si="1045"/>
        <v>0</v>
      </c>
      <c r="AQ2274" s="192" t="str">
        <f t="shared" si="1046"/>
        <v/>
      </c>
      <c r="AR2274" s="192" t="str">
        <f t="shared" si="1047"/>
        <v/>
      </c>
      <c r="AS2274" s="193">
        <f t="shared" si="1048"/>
        <v>0</v>
      </c>
      <c r="AT2274" s="258">
        <f>IF(K2274=0,0,VLOOKUP(K2274,Kostenstellen!A:B,2,FALSE))</f>
        <v>0</v>
      </c>
      <c r="AU2274" s="68" t="str">
        <f t="shared" si="1030"/>
        <v/>
      </c>
      <c r="AV2274" s="68" t="str">
        <f t="shared" si="1031"/>
        <v/>
      </c>
      <c r="AW2274" s="68">
        <f>IF(AF2274=0,0,VLOOKUP($H2274,Leistungszahlen!$A$11:$H$158,4,FALSE))</f>
        <v>0</v>
      </c>
      <c r="AX2274" s="68">
        <f>IF(AF2274=0,0,VLOOKUP($H2274,Leistungszahlen!$A$11:$H$158,5,FALSE))</f>
        <v>0</v>
      </c>
      <c r="AY2274" s="68">
        <f>IF(AG2274=0,0,VLOOKUP($H2274,Leistungszahlen!$A$11:$H$158,6,FALSE))</f>
        <v>0</v>
      </c>
      <c r="AZ2274" s="68">
        <f t="shared" si="1032"/>
        <v>0</v>
      </c>
      <c r="BA2274" s="68">
        <f t="shared" si="1033"/>
        <v>0</v>
      </c>
      <c r="BC2274" s="68">
        <f t="shared" si="1049"/>
        <v>0</v>
      </c>
      <c r="BD2274" s="285"/>
    </row>
    <row r="2275" spans="1:56" s="68" customFormat="1">
      <c r="A2275" s="200"/>
      <c r="B2275" s="200"/>
      <c r="C2275" s="200"/>
      <c r="D2275" s="200"/>
      <c r="E2275" s="200"/>
      <c r="F2275" s="200"/>
      <c r="G2275" s="200"/>
      <c r="H2275" s="201"/>
      <c r="I2275" s="202"/>
      <c r="J2275" s="200"/>
      <c r="K2275" s="176"/>
      <c r="L2275" s="176"/>
      <c r="M2275" s="176"/>
      <c r="N2275" s="286"/>
      <c r="O2275" s="286"/>
      <c r="P2275" s="176"/>
      <c r="Q2275" s="203">
        <f t="shared" si="1025"/>
        <v>0</v>
      </c>
      <c r="R2275" s="203">
        <f t="shared" si="1026"/>
        <v>0</v>
      </c>
      <c r="S2275" s="203">
        <f t="shared" si="1027"/>
        <v>0</v>
      </c>
      <c r="T2275" s="203">
        <f t="shared" si="1028"/>
        <v>0</v>
      </c>
      <c r="U2275" s="203">
        <f t="shared" si="1029"/>
        <v>0</v>
      </c>
      <c r="V2275" s="175">
        <f>IF(Q2275&gt;0,VLOOKUP(Q2275,Jahresfaktoren!$A$11:$B$24,2,),0)</f>
        <v>0</v>
      </c>
      <c r="W2275" s="175">
        <f>IF(R2275&gt;0,VLOOKUP(R2275,Jahresfaktoren!$D$11:$E$24,2,),0)</f>
        <v>0</v>
      </c>
      <c r="X2275" s="175">
        <f>IF(S2275&gt;0,VLOOKUP(S2275,Jahresfaktoren!$A$28:$B$29,2,),0)</f>
        <v>0</v>
      </c>
      <c r="Y2275" s="175">
        <f>IF(T2275&gt;0,VLOOKUP(T2275,Jahresfaktoren!$A$28:$B$29,2,),0)</f>
        <v>0</v>
      </c>
      <c r="Z2275" s="175">
        <f>IF(U2275&gt;0,VLOOKUP(U2275,Jahresfaktoren!$A$32:$B$33,2,),)</f>
        <v>0</v>
      </c>
      <c r="AA2275" s="177" t="str">
        <f t="shared" si="1034"/>
        <v/>
      </c>
      <c r="AB2275" s="177" t="str">
        <f t="shared" si="1035"/>
        <v/>
      </c>
      <c r="AC2275" s="177" t="str">
        <f t="shared" si="1036"/>
        <v/>
      </c>
      <c r="AD2275" s="177" t="str">
        <f t="shared" si="1037"/>
        <v/>
      </c>
      <c r="AE2275" s="177" t="str">
        <f t="shared" si="1038"/>
        <v/>
      </c>
      <c r="AF2275" s="178">
        <f>IF(Q2275&gt;0,VLOOKUP(H2275,Leistungszahlen!$A$11:$C$158,3,),0)</f>
        <v>0</v>
      </c>
      <c r="AG2275" s="178">
        <f>IF(R2275&gt;0,VLOOKUP(H2275,Leistungszahlen!$A$11:$F$158,6,),IF(T2275&gt;0,VLOOKUP(H2275,Leistungszahlen!$A$11:$F$158,6,),0))</f>
        <v>0</v>
      </c>
      <c r="AH2275" s="179">
        <f t="shared" si="1039"/>
        <v>0</v>
      </c>
      <c r="AI2275" s="179">
        <f t="shared" si="1040"/>
        <v>0</v>
      </c>
      <c r="AJ2275" s="179">
        <f t="shared" si="1041"/>
        <v>0</v>
      </c>
      <c r="AK2275" s="179">
        <f t="shared" si="1042"/>
        <v>0</v>
      </c>
      <c r="AL2275" s="179">
        <f t="shared" si="1043"/>
        <v>0</v>
      </c>
      <c r="AM2275" s="180" t="str">
        <f>IF(L2275=1,Stundensätze!$D$13,IF(L2275=2,Stundensätze!$D$17,IF(L2275=4,Stundensätze!$D$21,"")))</f>
        <v/>
      </c>
      <c r="AN2275" s="180" t="str">
        <f>IF(L2275=1,Stundensätze!$D$15,IF(L2275=2,Stundensätze!$D$19,IF(L2275=4,Stundensätze!$D$23,"")))</f>
        <v/>
      </c>
      <c r="AO2275" s="180">
        <f t="shared" si="1044"/>
        <v>0</v>
      </c>
      <c r="AP2275" s="180">
        <f t="shared" si="1045"/>
        <v>0</v>
      </c>
      <c r="AQ2275" s="192" t="str">
        <f t="shared" si="1046"/>
        <v/>
      </c>
      <c r="AR2275" s="192" t="str">
        <f t="shared" si="1047"/>
        <v/>
      </c>
      <c r="AS2275" s="193">
        <f t="shared" si="1048"/>
        <v>0</v>
      </c>
      <c r="AT2275" s="258">
        <f>IF(K2275=0,0,VLOOKUP(K2275,Kostenstellen!A:B,2,FALSE))</f>
        <v>0</v>
      </c>
      <c r="AU2275" s="68" t="str">
        <f t="shared" si="1030"/>
        <v/>
      </c>
      <c r="AV2275" s="68" t="str">
        <f t="shared" si="1031"/>
        <v/>
      </c>
      <c r="AW2275" s="68">
        <f>IF(AF2275=0,0,VLOOKUP($H2275,Leistungszahlen!$A$11:$H$158,4,FALSE))</f>
        <v>0</v>
      </c>
      <c r="AX2275" s="68">
        <f>IF(AF2275=0,0,VLOOKUP($H2275,Leistungszahlen!$A$11:$H$158,5,FALSE))</f>
        <v>0</v>
      </c>
      <c r="AY2275" s="68">
        <f>IF(AG2275=0,0,VLOOKUP($H2275,Leistungszahlen!$A$11:$H$158,6,FALSE))</f>
        <v>0</v>
      </c>
      <c r="AZ2275" s="68">
        <f t="shared" si="1032"/>
        <v>0</v>
      </c>
      <c r="BA2275" s="68">
        <f t="shared" si="1033"/>
        <v>0</v>
      </c>
      <c r="BC2275" s="68">
        <f t="shared" si="1049"/>
        <v>0</v>
      </c>
      <c r="BD2275" s="285"/>
    </row>
    <row r="2276" spans="1:56" s="68" customFormat="1">
      <c r="A2276" s="200"/>
      <c r="B2276" s="200"/>
      <c r="C2276" s="200"/>
      <c r="D2276" s="200"/>
      <c r="E2276" s="200"/>
      <c r="F2276" s="200"/>
      <c r="G2276" s="200"/>
      <c r="H2276" s="201"/>
      <c r="I2276" s="202"/>
      <c r="J2276" s="200"/>
      <c r="K2276" s="176"/>
      <c r="L2276" s="176"/>
      <c r="M2276" s="176"/>
      <c r="N2276" s="286"/>
      <c r="O2276" s="286"/>
      <c r="P2276" s="176"/>
      <c r="Q2276" s="203">
        <f t="shared" si="1025"/>
        <v>0</v>
      </c>
      <c r="R2276" s="203">
        <f t="shared" si="1026"/>
        <v>0</v>
      </c>
      <c r="S2276" s="203">
        <f t="shared" si="1027"/>
        <v>0</v>
      </c>
      <c r="T2276" s="203">
        <f t="shared" si="1028"/>
        <v>0</v>
      </c>
      <c r="U2276" s="203">
        <f t="shared" si="1029"/>
        <v>0</v>
      </c>
      <c r="V2276" s="175">
        <f>IF(Q2276&gt;0,VLOOKUP(Q2276,Jahresfaktoren!$A$11:$B$24,2,),0)</f>
        <v>0</v>
      </c>
      <c r="W2276" s="175">
        <f>IF(R2276&gt;0,VLOOKUP(R2276,Jahresfaktoren!$D$11:$E$24,2,),0)</f>
        <v>0</v>
      </c>
      <c r="X2276" s="175">
        <f>IF(S2276&gt;0,VLOOKUP(S2276,Jahresfaktoren!$A$28:$B$29,2,),0)</f>
        <v>0</v>
      </c>
      <c r="Y2276" s="175">
        <f>IF(T2276&gt;0,VLOOKUP(T2276,Jahresfaktoren!$A$28:$B$29,2,),0)</f>
        <v>0</v>
      </c>
      <c r="Z2276" s="175">
        <f>IF(U2276&gt;0,VLOOKUP(U2276,Jahresfaktoren!$A$32:$B$33,2,),)</f>
        <v>0</v>
      </c>
      <c r="AA2276" s="177" t="str">
        <f t="shared" si="1034"/>
        <v/>
      </c>
      <c r="AB2276" s="177" t="str">
        <f t="shared" si="1035"/>
        <v/>
      </c>
      <c r="AC2276" s="177" t="str">
        <f t="shared" si="1036"/>
        <v/>
      </c>
      <c r="AD2276" s="177" t="str">
        <f t="shared" si="1037"/>
        <v/>
      </c>
      <c r="AE2276" s="177" t="str">
        <f t="shared" si="1038"/>
        <v/>
      </c>
      <c r="AF2276" s="178">
        <f>IF(Q2276&gt;0,VLOOKUP(H2276,Leistungszahlen!$A$11:$C$158,3,),0)</f>
        <v>0</v>
      </c>
      <c r="AG2276" s="178">
        <f>IF(R2276&gt;0,VLOOKUP(H2276,Leistungszahlen!$A$11:$F$158,6,),IF(T2276&gt;0,VLOOKUP(H2276,Leistungszahlen!$A$11:$F$158,6,),0))</f>
        <v>0</v>
      </c>
      <c r="AH2276" s="179">
        <f t="shared" si="1039"/>
        <v>0</v>
      </c>
      <c r="AI2276" s="179">
        <f t="shared" si="1040"/>
        <v>0</v>
      </c>
      <c r="AJ2276" s="179">
        <f t="shared" si="1041"/>
        <v>0</v>
      </c>
      <c r="AK2276" s="179">
        <f t="shared" si="1042"/>
        <v>0</v>
      </c>
      <c r="AL2276" s="179">
        <f t="shared" si="1043"/>
        <v>0</v>
      </c>
      <c r="AM2276" s="180" t="str">
        <f>IF(L2276=1,Stundensätze!$D$13,IF(L2276=2,Stundensätze!$D$17,IF(L2276=4,Stundensätze!$D$21,"")))</f>
        <v/>
      </c>
      <c r="AN2276" s="180" t="str">
        <f>IF(L2276=1,Stundensätze!$D$15,IF(L2276=2,Stundensätze!$D$19,IF(L2276=4,Stundensätze!$D$23,"")))</f>
        <v/>
      </c>
      <c r="AO2276" s="180">
        <f t="shared" si="1044"/>
        <v>0</v>
      </c>
      <c r="AP2276" s="180">
        <f t="shared" si="1045"/>
        <v>0</v>
      </c>
      <c r="AQ2276" s="192" t="str">
        <f t="shared" si="1046"/>
        <v/>
      </c>
      <c r="AR2276" s="192" t="str">
        <f t="shared" si="1047"/>
        <v/>
      </c>
      <c r="AS2276" s="193">
        <f t="shared" si="1048"/>
        <v>0</v>
      </c>
      <c r="AT2276" s="258">
        <f>IF(K2276=0,0,VLOOKUP(K2276,Kostenstellen!A:B,2,FALSE))</f>
        <v>0</v>
      </c>
      <c r="AU2276" s="68" t="str">
        <f t="shared" si="1030"/>
        <v/>
      </c>
      <c r="AV2276" s="68" t="str">
        <f t="shared" si="1031"/>
        <v/>
      </c>
      <c r="AW2276" s="68">
        <f>IF(AF2276=0,0,VLOOKUP($H2276,Leistungszahlen!$A$11:$H$158,4,FALSE))</f>
        <v>0</v>
      </c>
      <c r="AX2276" s="68">
        <f>IF(AF2276=0,0,VLOOKUP($H2276,Leistungszahlen!$A$11:$H$158,5,FALSE))</f>
        <v>0</v>
      </c>
      <c r="AY2276" s="68">
        <f>IF(AG2276=0,0,VLOOKUP($H2276,Leistungszahlen!$A$11:$H$158,6,FALSE))</f>
        <v>0</v>
      </c>
      <c r="AZ2276" s="68">
        <f t="shared" si="1032"/>
        <v>0</v>
      </c>
      <c r="BA2276" s="68">
        <f t="shared" si="1033"/>
        <v>0</v>
      </c>
      <c r="BC2276" s="68">
        <f t="shared" si="1049"/>
        <v>0</v>
      </c>
      <c r="BD2276" s="285"/>
    </row>
    <row r="2277" spans="1:56" s="68" customFormat="1">
      <c r="A2277" s="200"/>
      <c r="B2277" s="200"/>
      <c r="C2277" s="200"/>
      <c r="D2277" s="200"/>
      <c r="E2277" s="200"/>
      <c r="F2277" s="200"/>
      <c r="G2277" s="200"/>
      <c r="H2277" s="201"/>
      <c r="I2277" s="202"/>
      <c r="J2277" s="200"/>
      <c r="K2277" s="176"/>
      <c r="L2277" s="176"/>
      <c r="M2277" s="176"/>
      <c r="N2277" s="286"/>
      <c r="O2277" s="286"/>
      <c r="P2277" s="176"/>
      <c r="Q2277" s="203">
        <f t="shared" si="1025"/>
        <v>0</v>
      </c>
      <c r="R2277" s="203">
        <f t="shared" si="1026"/>
        <v>0</v>
      </c>
      <c r="S2277" s="203">
        <f t="shared" si="1027"/>
        <v>0</v>
      </c>
      <c r="T2277" s="203">
        <f t="shared" si="1028"/>
        <v>0</v>
      </c>
      <c r="U2277" s="203">
        <f t="shared" si="1029"/>
        <v>0</v>
      </c>
      <c r="V2277" s="175">
        <f>IF(Q2277&gt;0,VLOOKUP(Q2277,Jahresfaktoren!$A$11:$B$24,2,),0)</f>
        <v>0</v>
      </c>
      <c r="W2277" s="175">
        <f>IF(R2277&gt;0,VLOOKUP(R2277,Jahresfaktoren!$D$11:$E$24,2,),0)</f>
        <v>0</v>
      </c>
      <c r="X2277" s="175">
        <f>IF(S2277&gt;0,VLOOKUP(S2277,Jahresfaktoren!$A$28:$B$29,2,),0)</f>
        <v>0</v>
      </c>
      <c r="Y2277" s="175">
        <f>IF(T2277&gt;0,VLOOKUP(T2277,Jahresfaktoren!$A$28:$B$29,2,),0)</f>
        <v>0</v>
      </c>
      <c r="Z2277" s="175">
        <f>IF(U2277&gt;0,VLOOKUP(U2277,Jahresfaktoren!$A$32:$B$33,2,),)</f>
        <v>0</v>
      </c>
      <c r="AA2277" s="177" t="str">
        <f t="shared" si="1034"/>
        <v/>
      </c>
      <c r="AB2277" s="177" t="str">
        <f t="shared" si="1035"/>
        <v/>
      </c>
      <c r="AC2277" s="177" t="str">
        <f t="shared" si="1036"/>
        <v/>
      </c>
      <c r="AD2277" s="177" t="str">
        <f t="shared" si="1037"/>
        <v/>
      </c>
      <c r="AE2277" s="177" t="str">
        <f t="shared" si="1038"/>
        <v/>
      </c>
      <c r="AF2277" s="178">
        <f>IF(Q2277&gt;0,VLOOKUP(H2277,Leistungszahlen!$A$11:$C$158,3,),0)</f>
        <v>0</v>
      </c>
      <c r="AG2277" s="178">
        <f>IF(R2277&gt;0,VLOOKUP(H2277,Leistungszahlen!$A$11:$F$158,6,),IF(T2277&gt;0,VLOOKUP(H2277,Leistungszahlen!$A$11:$F$158,6,),0))</f>
        <v>0</v>
      </c>
      <c r="AH2277" s="179">
        <f t="shared" si="1039"/>
        <v>0</v>
      </c>
      <c r="AI2277" s="179">
        <f t="shared" si="1040"/>
        <v>0</v>
      </c>
      <c r="AJ2277" s="179">
        <f t="shared" si="1041"/>
        <v>0</v>
      </c>
      <c r="AK2277" s="179">
        <f t="shared" si="1042"/>
        <v>0</v>
      </c>
      <c r="AL2277" s="179">
        <f t="shared" si="1043"/>
        <v>0</v>
      </c>
      <c r="AM2277" s="180" t="str">
        <f>IF(L2277=1,Stundensätze!$D$13,IF(L2277=2,Stundensätze!$D$17,IF(L2277=4,Stundensätze!$D$21,"")))</f>
        <v/>
      </c>
      <c r="AN2277" s="180" t="str">
        <f>IF(L2277=1,Stundensätze!$D$15,IF(L2277=2,Stundensätze!$D$19,IF(L2277=4,Stundensätze!$D$23,"")))</f>
        <v/>
      </c>
      <c r="AO2277" s="180">
        <f t="shared" si="1044"/>
        <v>0</v>
      </c>
      <c r="AP2277" s="180">
        <f t="shared" si="1045"/>
        <v>0</v>
      </c>
      <c r="AQ2277" s="192" t="str">
        <f t="shared" si="1046"/>
        <v/>
      </c>
      <c r="AR2277" s="192" t="str">
        <f t="shared" si="1047"/>
        <v/>
      </c>
      <c r="AS2277" s="193">
        <f t="shared" si="1048"/>
        <v>0</v>
      </c>
      <c r="AT2277" s="258">
        <f>IF(K2277=0,0,VLOOKUP(K2277,Kostenstellen!A:B,2,FALSE))</f>
        <v>0</v>
      </c>
      <c r="AU2277" s="68" t="str">
        <f t="shared" si="1030"/>
        <v/>
      </c>
      <c r="AV2277" s="68" t="str">
        <f t="shared" si="1031"/>
        <v/>
      </c>
      <c r="AW2277" s="68">
        <f>IF(AF2277=0,0,VLOOKUP($H2277,Leistungszahlen!$A$11:$H$158,4,FALSE))</f>
        <v>0</v>
      </c>
      <c r="AX2277" s="68">
        <f>IF(AF2277=0,0,VLOOKUP($H2277,Leistungszahlen!$A$11:$H$158,5,FALSE))</f>
        <v>0</v>
      </c>
      <c r="AY2277" s="68">
        <f>IF(AG2277=0,0,VLOOKUP($H2277,Leistungszahlen!$A$11:$H$158,6,FALSE))</f>
        <v>0</v>
      </c>
      <c r="AZ2277" s="68">
        <f t="shared" si="1032"/>
        <v>0</v>
      </c>
      <c r="BA2277" s="68">
        <f t="shared" si="1033"/>
        <v>0</v>
      </c>
      <c r="BC2277" s="68">
        <f t="shared" si="1049"/>
        <v>0</v>
      </c>
      <c r="BD2277" s="285"/>
    </row>
    <row r="2278" spans="1:56" s="68" customFormat="1">
      <c r="A2278" s="200"/>
      <c r="B2278" s="200"/>
      <c r="C2278" s="200"/>
      <c r="D2278" s="200"/>
      <c r="E2278" s="200"/>
      <c r="F2278" s="200"/>
      <c r="G2278" s="200"/>
      <c r="H2278" s="201"/>
      <c r="I2278" s="202"/>
      <c r="J2278" s="200"/>
      <c r="K2278" s="176"/>
      <c r="L2278" s="176"/>
      <c r="M2278" s="176"/>
      <c r="N2278" s="286"/>
      <c r="O2278" s="286"/>
      <c r="P2278" s="176"/>
      <c r="Q2278" s="203">
        <f t="shared" si="1025"/>
        <v>0</v>
      </c>
      <c r="R2278" s="203">
        <f t="shared" si="1026"/>
        <v>0</v>
      </c>
      <c r="S2278" s="203">
        <f t="shared" si="1027"/>
        <v>0</v>
      </c>
      <c r="T2278" s="203">
        <f t="shared" si="1028"/>
        <v>0</v>
      </c>
      <c r="U2278" s="203">
        <f t="shared" si="1029"/>
        <v>0</v>
      </c>
      <c r="V2278" s="175">
        <f>IF(Q2278&gt;0,VLOOKUP(Q2278,Jahresfaktoren!$A$11:$B$24,2,),0)</f>
        <v>0</v>
      </c>
      <c r="W2278" s="175">
        <f>IF(R2278&gt;0,VLOOKUP(R2278,Jahresfaktoren!$D$11:$E$24,2,),0)</f>
        <v>0</v>
      </c>
      <c r="X2278" s="175">
        <f>IF(S2278&gt;0,VLOOKUP(S2278,Jahresfaktoren!$A$28:$B$29,2,),0)</f>
        <v>0</v>
      </c>
      <c r="Y2278" s="175">
        <f>IF(T2278&gt;0,VLOOKUP(T2278,Jahresfaktoren!$A$28:$B$29,2,),0)</f>
        <v>0</v>
      </c>
      <c r="Z2278" s="175">
        <f>IF(U2278&gt;0,VLOOKUP(U2278,Jahresfaktoren!$A$32:$B$33,2,),)</f>
        <v>0</v>
      </c>
      <c r="AA2278" s="177" t="str">
        <f t="shared" si="1034"/>
        <v/>
      </c>
      <c r="AB2278" s="177" t="str">
        <f t="shared" si="1035"/>
        <v/>
      </c>
      <c r="AC2278" s="177" t="str">
        <f t="shared" si="1036"/>
        <v/>
      </c>
      <c r="AD2278" s="177" t="str">
        <f t="shared" si="1037"/>
        <v/>
      </c>
      <c r="AE2278" s="177" t="str">
        <f t="shared" si="1038"/>
        <v/>
      </c>
      <c r="AF2278" s="178">
        <f>IF(Q2278&gt;0,VLOOKUP(H2278,Leistungszahlen!$A$11:$C$158,3,),0)</f>
        <v>0</v>
      </c>
      <c r="AG2278" s="178">
        <f>IF(R2278&gt;0,VLOOKUP(H2278,Leistungszahlen!$A$11:$F$158,6,),IF(T2278&gt;0,VLOOKUP(H2278,Leistungszahlen!$A$11:$F$158,6,),0))</f>
        <v>0</v>
      </c>
      <c r="AH2278" s="179">
        <f t="shared" si="1039"/>
        <v>0</v>
      </c>
      <c r="AI2278" s="179">
        <f t="shared" si="1040"/>
        <v>0</v>
      </c>
      <c r="AJ2278" s="179">
        <f t="shared" si="1041"/>
        <v>0</v>
      </c>
      <c r="AK2278" s="179">
        <f t="shared" si="1042"/>
        <v>0</v>
      </c>
      <c r="AL2278" s="179">
        <f t="shared" si="1043"/>
        <v>0</v>
      </c>
      <c r="AM2278" s="180" t="str">
        <f>IF(L2278=1,Stundensätze!$D$13,IF(L2278=2,Stundensätze!$D$17,IF(L2278=4,Stundensätze!$D$21,"")))</f>
        <v/>
      </c>
      <c r="AN2278" s="180" t="str">
        <f>IF(L2278=1,Stundensätze!$D$15,IF(L2278=2,Stundensätze!$D$19,IF(L2278=4,Stundensätze!$D$23,"")))</f>
        <v/>
      </c>
      <c r="AO2278" s="180">
        <f t="shared" si="1044"/>
        <v>0</v>
      </c>
      <c r="AP2278" s="180">
        <f t="shared" si="1045"/>
        <v>0</v>
      </c>
      <c r="AQ2278" s="192" t="str">
        <f t="shared" si="1046"/>
        <v/>
      </c>
      <c r="AR2278" s="192" t="str">
        <f t="shared" si="1047"/>
        <v/>
      </c>
      <c r="AS2278" s="193">
        <f t="shared" si="1048"/>
        <v>0</v>
      </c>
      <c r="AT2278" s="258">
        <f>IF(K2278=0,0,VLOOKUP(K2278,Kostenstellen!A:B,2,FALSE))</f>
        <v>0</v>
      </c>
      <c r="AU2278" s="68" t="str">
        <f t="shared" si="1030"/>
        <v/>
      </c>
      <c r="AV2278" s="68" t="str">
        <f t="shared" si="1031"/>
        <v/>
      </c>
      <c r="AW2278" s="68">
        <f>IF(AF2278=0,0,VLOOKUP($H2278,Leistungszahlen!$A$11:$H$158,4,FALSE))</f>
        <v>0</v>
      </c>
      <c r="AX2278" s="68">
        <f>IF(AF2278=0,0,VLOOKUP($H2278,Leistungszahlen!$A$11:$H$158,5,FALSE))</f>
        <v>0</v>
      </c>
      <c r="AY2278" s="68">
        <f>IF(AG2278=0,0,VLOOKUP($H2278,Leistungszahlen!$A$11:$H$158,6,FALSE))</f>
        <v>0</v>
      </c>
      <c r="AZ2278" s="68">
        <f t="shared" si="1032"/>
        <v>0</v>
      </c>
      <c r="BA2278" s="68">
        <f t="shared" si="1033"/>
        <v>0</v>
      </c>
      <c r="BC2278" s="68">
        <f t="shared" si="1049"/>
        <v>0</v>
      </c>
      <c r="BD2278" s="285"/>
    </row>
    <row r="2279" spans="1:56" s="68" customFormat="1">
      <c r="A2279" s="200"/>
      <c r="B2279" s="200"/>
      <c r="C2279" s="200"/>
      <c r="D2279" s="200"/>
      <c r="E2279" s="200"/>
      <c r="F2279" s="200"/>
      <c r="G2279" s="200"/>
      <c r="H2279" s="201"/>
      <c r="I2279" s="202"/>
      <c r="J2279" s="200"/>
      <c r="K2279" s="176"/>
      <c r="L2279" s="176"/>
      <c r="M2279" s="176"/>
      <c r="N2279" s="286"/>
      <c r="O2279" s="286"/>
      <c r="P2279" s="176"/>
      <c r="Q2279" s="203">
        <f t="shared" si="1025"/>
        <v>0</v>
      </c>
      <c r="R2279" s="203">
        <f t="shared" si="1026"/>
        <v>0</v>
      </c>
      <c r="S2279" s="203">
        <f t="shared" si="1027"/>
        <v>0</v>
      </c>
      <c r="T2279" s="203">
        <f t="shared" si="1028"/>
        <v>0</v>
      </c>
      <c r="U2279" s="203">
        <f t="shared" si="1029"/>
        <v>0</v>
      </c>
      <c r="V2279" s="175">
        <f>IF(Q2279&gt;0,VLOOKUP(Q2279,Jahresfaktoren!$A$11:$B$24,2,),0)</f>
        <v>0</v>
      </c>
      <c r="W2279" s="175">
        <f>IF(R2279&gt;0,VLOOKUP(R2279,Jahresfaktoren!$D$11:$E$24,2,),0)</f>
        <v>0</v>
      </c>
      <c r="X2279" s="175">
        <f>IF(S2279&gt;0,VLOOKUP(S2279,Jahresfaktoren!$A$28:$B$29,2,),0)</f>
        <v>0</v>
      </c>
      <c r="Y2279" s="175">
        <f>IF(T2279&gt;0,VLOOKUP(T2279,Jahresfaktoren!$A$28:$B$29,2,),0)</f>
        <v>0</v>
      </c>
      <c r="Z2279" s="175">
        <f>IF(U2279&gt;0,VLOOKUP(U2279,Jahresfaktoren!$A$32:$B$33,2,),)</f>
        <v>0</v>
      </c>
      <c r="AA2279" s="177" t="str">
        <f t="shared" si="1034"/>
        <v/>
      </c>
      <c r="AB2279" s="177" t="str">
        <f t="shared" si="1035"/>
        <v/>
      </c>
      <c r="AC2279" s="177" t="str">
        <f t="shared" si="1036"/>
        <v/>
      </c>
      <c r="AD2279" s="177" t="str">
        <f t="shared" si="1037"/>
        <v/>
      </c>
      <c r="AE2279" s="177" t="str">
        <f t="shared" si="1038"/>
        <v/>
      </c>
      <c r="AF2279" s="178">
        <f>IF(Q2279&gt;0,VLOOKUP(H2279,Leistungszahlen!$A$11:$C$158,3,),0)</f>
        <v>0</v>
      </c>
      <c r="AG2279" s="178">
        <f>IF(R2279&gt;0,VLOOKUP(H2279,Leistungszahlen!$A$11:$F$158,6,),IF(T2279&gt;0,VLOOKUP(H2279,Leistungszahlen!$A$11:$F$158,6,),0))</f>
        <v>0</v>
      </c>
      <c r="AH2279" s="179">
        <f t="shared" si="1039"/>
        <v>0</v>
      </c>
      <c r="AI2279" s="179">
        <f t="shared" si="1040"/>
        <v>0</v>
      </c>
      <c r="AJ2279" s="179">
        <f t="shared" si="1041"/>
        <v>0</v>
      </c>
      <c r="AK2279" s="179">
        <f t="shared" si="1042"/>
        <v>0</v>
      </c>
      <c r="AL2279" s="179">
        <f t="shared" si="1043"/>
        <v>0</v>
      </c>
      <c r="AM2279" s="180" t="str">
        <f>IF(L2279=1,Stundensätze!$D$13,IF(L2279=2,Stundensätze!$D$17,IF(L2279=4,Stundensätze!$D$21,"")))</f>
        <v/>
      </c>
      <c r="AN2279" s="180" t="str">
        <f>IF(L2279=1,Stundensätze!$D$15,IF(L2279=2,Stundensätze!$D$19,IF(L2279=4,Stundensätze!$D$23,"")))</f>
        <v/>
      </c>
      <c r="AO2279" s="180">
        <f t="shared" si="1044"/>
        <v>0</v>
      </c>
      <c r="AP2279" s="180">
        <f t="shared" si="1045"/>
        <v>0</v>
      </c>
      <c r="AQ2279" s="192" t="str">
        <f t="shared" si="1046"/>
        <v/>
      </c>
      <c r="AR2279" s="192" t="str">
        <f t="shared" si="1047"/>
        <v/>
      </c>
      <c r="AS2279" s="193">
        <f t="shared" si="1048"/>
        <v>0</v>
      </c>
      <c r="AT2279" s="258">
        <f>IF(K2279=0,0,VLOOKUP(K2279,Kostenstellen!A:B,2,FALSE))</f>
        <v>0</v>
      </c>
      <c r="AU2279" s="68" t="str">
        <f t="shared" si="1030"/>
        <v/>
      </c>
      <c r="AV2279" s="68" t="str">
        <f t="shared" si="1031"/>
        <v/>
      </c>
      <c r="AW2279" s="68">
        <f>IF(AF2279=0,0,VLOOKUP($H2279,Leistungszahlen!$A$11:$H$158,4,FALSE))</f>
        <v>0</v>
      </c>
      <c r="AX2279" s="68">
        <f>IF(AF2279=0,0,VLOOKUP($H2279,Leistungszahlen!$A$11:$H$158,5,FALSE))</f>
        <v>0</v>
      </c>
      <c r="AY2279" s="68">
        <f>IF(AG2279=0,0,VLOOKUP($H2279,Leistungszahlen!$A$11:$H$158,6,FALSE))</f>
        <v>0</v>
      </c>
      <c r="AZ2279" s="68">
        <f t="shared" si="1032"/>
        <v>0</v>
      </c>
      <c r="BA2279" s="68">
        <f t="shared" si="1033"/>
        <v>0</v>
      </c>
      <c r="BC2279" s="68">
        <f t="shared" si="1049"/>
        <v>0</v>
      </c>
      <c r="BD2279" s="285"/>
    </row>
    <row r="2280" spans="1:56" s="68" customFormat="1">
      <c r="A2280" s="200"/>
      <c r="B2280" s="200"/>
      <c r="C2280" s="200"/>
      <c r="D2280" s="200"/>
      <c r="E2280" s="200"/>
      <c r="F2280" s="200"/>
      <c r="G2280" s="200"/>
      <c r="H2280" s="201"/>
      <c r="I2280" s="202"/>
      <c r="J2280" s="200"/>
      <c r="K2280" s="176"/>
      <c r="L2280" s="176"/>
      <c r="M2280" s="176"/>
      <c r="N2280" s="286"/>
      <c r="O2280" s="286"/>
      <c r="P2280" s="176"/>
      <c r="Q2280" s="203">
        <f t="shared" si="1025"/>
        <v>0</v>
      </c>
      <c r="R2280" s="203">
        <f t="shared" si="1026"/>
        <v>0</v>
      </c>
      <c r="S2280" s="203">
        <f t="shared" si="1027"/>
        <v>0</v>
      </c>
      <c r="T2280" s="203">
        <f t="shared" si="1028"/>
        <v>0</v>
      </c>
      <c r="U2280" s="203">
        <f t="shared" si="1029"/>
        <v>0</v>
      </c>
      <c r="V2280" s="175">
        <f>IF(Q2280&gt;0,VLOOKUP(Q2280,Jahresfaktoren!$A$11:$B$24,2,),0)</f>
        <v>0</v>
      </c>
      <c r="W2280" s="175">
        <f>IF(R2280&gt;0,VLOOKUP(R2280,Jahresfaktoren!$D$11:$E$24,2,),0)</f>
        <v>0</v>
      </c>
      <c r="X2280" s="175">
        <f>IF(S2280&gt;0,VLOOKUP(S2280,Jahresfaktoren!$A$28:$B$29,2,),0)</f>
        <v>0</v>
      </c>
      <c r="Y2280" s="175">
        <f>IF(T2280&gt;0,VLOOKUP(T2280,Jahresfaktoren!$A$28:$B$29,2,),0)</f>
        <v>0</v>
      </c>
      <c r="Z2280" s="175">
        <f>IF(U2280&gt;0,VLOOKUP(U2280,Jahresfaktoren!$A$32:$B$33,2,),)</f>
        <v>0</v>
      </c>
      <c r="AA2280" s="177" t="str">
        <f t="shared" si="1034"/>
        <v/>
      </c>
      <c r="AB2280" s="177" t="str">
        <f t="shared" si="1035"/>
        <v/>
      </c>
      <c r="AC2280" s="177" t="str">
        <f t="shared" si="1036"/>
        <v/>
      </c>
      <c r="AD2280" s="177" t="str">
        <f t="shared" si="1037"/>
        <v/>
      </c>
      <c r="AE2280" s="177" t="str">
        <f t="shared" si="1038"/>
        <v/>
      </c>
      <c r="AF2280" s="178">
        <f>IF(Q2280&gt;0,VLOOKUP(H2280,Leistungszahlen!$A$11:$C$158,3,),0)</f>
        <v>0</v>
      </c>
      <c r="AG2280" s="178">
        <f>IF(R2280&gt;0,VLOOKUP(H2280,Leistungszahlen!$A$11:$F$158,6,),IF(T2280&gt;0,VLOOKUP(H2280,Leistungszahlen!$A$11:$F$158,6,),0))</f>
        <v>0</v>
      </c>
      <c r="AH2280" s="179">
        <f t="shared" si="1039"/>
        <v>0</v>
      </c>
      <c r="AI2280" s="179">
        <f t="shared" si="1040"/>
        <v>0</v>
      </c>
      <c r="AJ2280" s="179">
        <f t="shared" si="1041"/>
        <v>0</v>
      </c>
      <c r="AK2280" s="179">
        <f t="shared" si="1042"/>
        <v>0</v>
      </c>
      <c r="AL2280" s="179">
        <f t="shared" si="1043"/>
        <v>0</v>
      </c>
      <c r="AM2280" s="180" t="str">
        <f>IF(L2280=1,Stundensätze!$D$13,IF(L2280=2,Stundensätze!$D$17,IF(L2280=4,Stundensätze!$D$21,"")))</f>
        <v/>
      </c>
      <c r="AN2280" s="180" t="str">
        <f>IF(L2280=1,Stundensätze!$D$15,IF(L2280=2,Stundensätze!$D$19,IF(L2280=4,Stundensätze!$D$23,"")))</f>
        <v/>
      </c>
      <c r="AO2280" s="180">
        <f t="shared" si="1044"/>
        <v>0</v>
      </c>
      <c r="AP2280" s="180">
        <f t="shared" si="1045"/>
        <v>0</v>
      </c>
      <c r="AQ2280" s="192" t="str">
        <f t="shared" si="1046"/>
        <v/>
      </c>
      <c r="AR2280" s="192" t="str">
        <f t="shared" si="1047"/>
        <v/>
      </c>
      <c r="AS2280" s="193">
        <f t="shared" si="1048"/>
        <v>0</v>
      </c>
      <c r="AT2280" s="258">
        <f>IF(K2280=0,0,VLOOKUP(K2280,Kostenstellen!A:B,2,FALSE))</f>
        <v>0</v>
      </c>
      <c r="AU2280" s="68" t="str">
        <f t="shared" si="1030"/>
        <v/>
      </c>
      <c r="AV2280" s="68" t="str">
        <f t="shared" si="1031"/>
        <v/>
      </c>
      <c r="AW2280" s="68">
        <f>IF(AF2280=0,0,VLOOKUP($H2280,Leistungszahlen!$A$11:$H$158,4,FALSE))</f>
        <v>0</v>
      </c>
      <c r="AX2280" s="68">
        <f>IF(AF2280=0,0,VLOOKUP($H2280,Leistungszahlen!$A$11:$H$158,5,FALSE))</f>
        <v>0</v>
      </c>
      <c r="AY2280" s="68">
        <f>IF(AG2280=0,0,VLOOKUP($H2280,Leistungszahlen!$A$11:$H$158,6,FALSE))</f>
        <v>0</v>
      </c>
      <c r="AZ2280" s="68">
        <f t="shared" si="1032"/>
        <v>0</v>
      </c>
      <c r="BA2280" s="68">
        <f t="shared" si="1033"/>
        <v>0</v>
      </c>
      <c r="BC2280" s="68">
        <f t="shared" si="1049"/>
        <v>0</v>
      </c>
      <c r="BD2280" s="285"/>
    </row>
    <row r="2281" spans="1:56" s="68" customFormat="1">
      <c r="A2281" s="200"/>
      <c r="B2281" s="200"/>
      <c r="C2281" s="200"/>
      <c r="D2281" s="200"/>
      <c r="E2281" s="200"/>
      <c r="F2281" s="200"/>
      <c r="G2281" s="200"/>
      <c r="H2281" s="201"/>
      <c r="I2281" s="202"/>
      <c r="J2281" s="200"/>
      <c r="K2281" s="176"/>
      <c r="L2281" s="176"/>
      <c r="M2281" s="176"/>
      <c r="N2281" s="286"/>
      <c r="O2281" s="286"/>
      <c r="P2281" s="176"/>
      <c r="Q2281" s="203">
        <f t="shared" si="1025"/>
        <v>0</v>
      </c>
      <c r="R2281" s="203">
        <f t="shared" si="1026"/>
        <v>0</v>
      </c>
      <c r="S2281" s="203">
        <f t="shared" si="1027"/>
        <v>0</v>
      </c>
      <c r="T2281" s="203">
        <f t="shared" si="1028"/>
        <v>0</v>
      </c>
      <c r="U2281" s="203">
        <f t="shared" si="1029"/>
        <v>0</v>
      </c>
      <c r="V2281" s="175">
        <f>IF(Q2281&gt;0,VLOOKUP(Q2281,Jahresfaktoren!$A$11:$B$24,2,),0)</f>
        <v>0</v>
      </c>
      <c r="W2281" s="175">
        <f>IF(R2281&gt;0,VLOOKUP(R2281,Jahresfaktoren!$D$11:$E$24,2,),0)</f>
        <v>0</v>
      </c>
      <c r="X2281" s="175">
        <f>IF(S2281&gt;0,VLOOKUP(S2281,Jahresfaktoren!$A$28:$B$29,2,),0)</f>
        <v>0</v>
      </c>
      <c r="Y2281" s="175">
        <f>IF(T2281&gt;0,VLOOKUP(T2281,Jahresfaktoren!$A$28:$B$29,2,),0)</f>
        <v>0</v>
      </c>
      <c r="Z2281" s="175">
        <f>IF(U2281&gt;0,VLOOKUP(U2281,Jahresfaktoren!$A$32:$B$33,2,),)</f>
        <v>0</v>
      </c>
      <c r="AA2281" s="177" t="str">
        <f t="shared" si="1034"/>
        <v/>
      </c>
      <c r="AB2281" s="177" t="str">
        <f t="shared" si="1035"/>
        <v/>
      </c>
      <c r="AC2281" s="177" t="str">
        <f t="shared" si="1036"/>
        <v/>
      </c>
      <c r="AD2281" s="177" t="str">
        <f t="shared" si="1037"/>
        <v/>
      </c>
      <c r="AE2281" s="177" t="str">
        <f t="shared" si="1038"/>
        <v/>
      </c>
      <c r="AF2281" s="178">
        <f>IF(Q2281&gt;0,VLOOKUP(H2281,Leistungszahlen!$A$11:$C$158,3,),0)</f>
        <v>0</v>
      </c>
      <c r="AG2281" s="178">
        <f>IF(R2281&gt;0,VLOOKUP(H2281,Leistungszahlen!$A$11:$F$158,6,),IF(T2281&gt;0,VLOOKUP(H2281,Leistungszahlen!$A$11:$F$158,6,),0))</f>
        <v>0</v>
      </c>
      <c r="AH2281" s="179">
        <f t="shared" si="1039"/>
        <v>0</v>
      </c>
      <c r="AI2281" s="179">
        <f t="shared" si="1040"/>
        <v>0</v>
      </c>
      <c r="AJ2281" s="179">
        <f t="shared" si="1041"/>
        <v>0</v>
      </c>
      <c r="AK2281" s="179">
        <f t="shared" si="1042"/>
        <v>0</v>
      </c>
      <c r="AL2281" s="179">
        <f t="shared" si="1043"/>
        <v>0</v>
      </c>
      <c r="AM2281" s="180" t="str">
        <f>IF(L2281=1,Stundensätze!$D$13,IF(L2281=2,Stundensätze!$D$17,IF(L2281=4,Stundensätze!$D$21,"")))</f>
        <v/>
      </c>
      <c r="AN2281" s="180" t="str">
        <f>IF(L2281=1,Stundensätze!$D$15,IF(L2281=2,Stundensätze!$D$19,IF(L2281=4,Stundensätze!$D$23,"")))</f>
        <v/>
      </c>
      <c r="AO2281" s="180">
        <f t="shared" si="1044"/>
        <v>0</v>
      </c>
      <c r="AP2281" s="180">
        <f t="shared" si="1045"/>
        <v>0</v>
      </c>
      <c r="AQ2281" s="192" t="str">
        <f t="shared" si="1046"/>
        <v/>
      </c>
      <c r="AR2281" s="192" t="str">
        <f t="shared" si="1047"/>
        <v/>
      </c>
      <c r="AS2281" s="193">
        <f t="shared" si="1048"/>
        <v>0</v>
      </c>
      <c r="AT2281" s="258">
        <f>IF(K2281=0,0,VLOOKUP(K2281,Kostenstellen!A:B,2,FALSE))</f>
        <v>0</v>
      </c>
      <c r="AU2281" s="68" t="str">
        <f t="shared" si="1030"/>
        <v/>
      </c>
      <c r="AV2281" s="68" t="str">
        <f t="shared" si="1031"/>
        <v/>
      </c>
      <c r="AW2281" s="68">
        <f>IF(AF2281=0,0,VLOOKUP($H2281,Leistungszahlen!$A$11:$H$158,4,FALSE))</f>
        <v>0</v>
      </c>
      <c r="AX2281" s="68">
        <f>IF(AF2281=0,0,VLOOKUP($H2281,Leistungszahlen!$A$11:$H$158,5,FALSE))</f>
        <v>0</v>
      </c>
      <c r="AY2281" s="68">
        <f>IF(AG2281=0,0,VLOOKUP($H2281,Leistungszahlen!$A$11:$H$158,6,FALSE))</f>
        <v>0</v>
      </c>
      <c r="AZ2281" s="68">
        <f t="shared" si="1032"/>
        <v>0</v>
      </c>
      <c r="BA2281" s="68">
        <f t="shared" si="1033"/>
        <v>0</v>
      </c>
      <c r="BC2281" s="68">
        <f t="shared" si="1049"/>
        <v>0</v>
      </c>
      <c r="BD2281" s="285"/>
    </row>
    <row r="2282" spans="1:56" s="68" customFormat="1">
      <c r="A2282" s="200"/>
      <c r="B2282" s="200"/>
      <c r="C2282" s="200"/>
      <c r="D2282" s="200"/>
      <c r="E2282" s="200"/>
      <c r="F2282" s="200"/>
      <c r="G2282" s="200"/>
      <c r="H2282" s="201"/>
      <c r="I2282" s="202"/>
      <c r="J2282" s="200"/>
      <c r="K2282" s="176"/>
      <c r="L2282" s="176"/>
      <c r="M2282" s="176"/>
      <c r="N2282" s="286"/>
      <c r="O2282" s="286"/>
      <c r="P2282" s="176"/>
      <c r="Q2282" s="203">
        <f t="shared" si="1025"/>
        <v>0</v>
      </c>
      <c r="R2282" s="203">
        <f t="shared" si="1026"/>
        <v>0</v>
      </c>
      <c r="S2282" s="203">
        <f t="shared" si="1027"/>
        <v>0</v>
      </c>
      <c r="T2282" s="203">
        <f t="shared" si="1028"/>
        <v>0</v>
      </c>
      <c r="U2282" s="203">
        <f t="shared" si="1029"/>
        <v>0</v>
      </c>
      <c r="V2282" s="175">
        <f>IF(Q2282&gt;0,VLOOKUP(Q2282,Jahresfaktoren!$A$11:$B$24,2,),0)</f>
        <v>0</v>
      </c>
      <c r="W2282" s="175">
        <f>IF(R2282&gt;0,VLOOKUP(R2282,Jahresfaktoren!$D$11:$E$24,2,),0)</f>
        <v>0</v>
      </c>
      <c r="X2282" s="175">
        <f>IF(S2282&gt;0,VLOOKUP(S2282,Jahresfaktoren!$A$28:$B$29,2,),0)</f>
        <v>0</v>
      </c>
      <c r="Y2282" s="175">
        <f>IF(T2282&gt;0,VLOOKUP(T2282,Jahresfaktoren!$A$28:$B$29,2,),0)</f>
        <v>0</v>
      </c>
      <c r="Z2282" s="175">
        <f>IF(U2282&gt;0,VLOOKUP(U2282,Jahresfaktoren!$A$32:$B$33,2,),)</f>
        <v>0</v>
      </c>
      <c r="AA2282" s="177" t="str">
        <f t="shared" si="1034"/>
        <v/>
      </c>
      <c r="AB2282" s="177" t="str">
        <f t="shared" si="1035"/>
        <v/>
      </c>
      <c r="AC2282" s="177" t="str">
        <f t="shared" si="1036"/>
        <v/>
      </c>
      <c r="AD2282" s="177" t="str">
        <f t="shared" si="1037"/>
        <v/>
      </c>
      <c r="AE2282" s="177" t="str">
        <f t="shared" si="1038"/>
        <v/>
      </c>
      <c r="AF2282" s="178">
        <f>IF(Q2282&gt;0,VLOOKUP(H2282,Leistungszahlen!$A$11:$C$158,3,),0)</f>
        <v>0</v>
      </c>
      <c r="AG2282" s="178">
        <f>IF(R2282&gt;0,VLOOKUP(H2282,Leistungszahlen!$A$11:$F$158,6,),IF(T2282&gt;0,VLOOKUP(H2282,Leistungszahlen!$A$11:$F$158,6,),0))</f>
        <v>0</v>
      </c>
      <c r="AH2282" s="179">
        <f t="shared" si="1039"/>
        <v>0</v>
      </c>
      <c r="AI2282" s="179">
        <f t="shared" si="1040"/>
        <v>0</v>
      </c>
      <c r="AJ2282" s="179">
        <f t="shared" si="1041"/>
        <v>0</v>
      </c>
      <c r="AK2282" s="179">
        <f t="shared" si="1042"/>
        <v>0</v>
      </c>
      <c r="AL2282" s="179">
        <f t="shared" si="1043"/>
        <v>0</v>
      </c>
      <c r="AM2282" s="180" t="str">
        <f>IF(L2282=1,Stundensätze!$D$13,IF(L2282=2,Stundensätze!$D$17,IF(L2282=4,Stundensätze!$D$21,"")))</f>
        <v/>
      </c>
      <c r="AN2282" s="180" t="str">
        <f>IF(L2282=1,Stundensätze!$D$15,IF(L2282=2,Stundensätze!$D$19,IF(L2282=4,Stundensätze!$D$23,"")))</f>
        <v/>
      </c>
      <c r="AO2282" s="180">
        <f t="shared" si="1044"/>
        <v>0</v>
      </c>
      <c r="AP2282" s="180">
        <f t="shared" si="1045"/>
        <v>0</v>
      </c>
      <c r="AQ2282" s="192" t="str">
        <f t="shared" si="1046"/>
        <v/>
      </c>
      <c r="AR2282" s="192" t="str">
        <f t="shared" si="1047"/>
        <v/>
      </c>
      <c r="AS2282" s="193">
        <f t="shared" si="1048"/>
        <v>0</v>
      </c>
      <c r="AT2282" s="258">
        <f>IF(K2282=0,0,VLOOKUP(K2282,Kostenstellen!A:B,2,FALSE))</f>
        <v>0</v>
      </c>
      <c r="AU2282" s="68" t="str">
        <f t="shared" si="1030"/>
        <v/>
      </c>
      <c r="AV2282" s="68" t="str">
        <f t="shared" si="1031"/>
        <v/>
      </c>
      <c r="AW2282" s="68">
        <f>IF(AF2282=0,0,VLOOKUP($H2282,Leistungszahlen!$A$11:$H$158,4,FALSE))</f>
        <v>0</v>
      </c>
      <c r="AX2282" s="68">
        <f>IF(AF2282=0,0,VLOOKUP($H2282,Leistungszahlen!$A$11:$H$158,5,FALSE))</f>
        <v>0</v>
      </c>
      <c r="AY2282" s="68">
        <f>IF(AG2282=0,0,VLOOKUP($H2282,Leistungszahlen!$A$11:$H$158,6,FALSE))</f>
        <v>0</v>
      </c>
      <c r="AZ2282" s="68">
        <f t="shared" si="1032"/>
        <v>0</v>
      </c>
      <c r="BA2282" s="68">
        <f t="shared" si="1033"/>
        <v>0</v>
      </c>
      <c r="BC2282" s="68">
        <f t="shared" si="1049"/>
        <v>0</v>
      </c>
      <c r="BD2282" s="285"/>
    </row>
    <row r="2283" spans="1:56" s="68" customFormat="1">
      <c r="A2283" s="200"/>
      <c r="B2283" s="200"/>
      <c r="C2283" s="200"/>
      <c r="D2283" s="200"/>
      <c r="E2283" s="200"/>
      <c r="F2283" s="200"/>
      <c r="G2283" s="200"/>
      <c r="H2283" s="201"/>
      <c r="I2283" s="202"/>
      <c r="J2283" s="200"/>
      <c r="K2283" s="176"/>
      <c r="L2283" s="176"/>
      <c r="M2283" s="176"/>
      <c r="N2283" s="286"/>
      <c r="O2283" s="286"/>
      <c r="P2283" s="176"/>
      <c r="Q2283" s="203">
        <f t="shared" si="1025"/>
        <v>0</v>
      </c>
      <c r="R2283" s="203">
        <f t="shared" si="1026"/>
        <v>0</v>
      </c>
      <c r="S2283" s="203">
        <f t="shared" si="1027"/>
        <v>0</v>
      </c>
      <c r="T2283" s="203">
        <f t="shared" si="1028"/>
        <v>0</v>
      </c>
      <c r="U2283" s="203">
        <f t="shared" si="1029"/>
        <v>0</v>
      </c>
      <c r="V2283" s="175">
        <f>IF(Q2283&gt;0,VLOOKUP(Q2283,Jahresfaktoren!$A$11:$B$24,2,),0)</f>
        <v>0</v>
      </c>
      <c r="W2283" s="175">
        <f>IF(R2283&gt;0,VLOOKUP(R2283,Jahresfaktoren!$D$11:$E$24,2,),0)</f>
        <v>0</v>
      </c>
      <c r="X2283" s="175">
        <f>IF(S2283&gt;0,VLOOKUP(S2283,Jahresfaktoren!$A$28:$B$29,2,),0)</f>
        <v>0</v>
      </c>
      <c r="Y2283" s="175">
        <f>IF(T2283&gt;0,VLOOKUP(T2283,Jahresfaktoren!$A$28:$B$29,2,),0)</f>
        <v>0</v>
      </c>
      <c r="Z2283" s="175">
        <f>IF(U2283&gt;0,VLOOKUP(U2283,Jahresfaktoren!$A$32:$B$33,2,),)</f>
        <v>0</v>
      </c>
      <c r="AA2283" s="177" t="str">
        <f t="shared" si="1034"/>
        <v/>
      </c>
      <c r="AB2283" s="177" t="str">
        <f t="shared" si="1035"/>
        <v/>
      </c>
      <c r="AC2283" s="177" t="str">
        <f t="shared" si="1036"/>
        <v/>
      </c>
      <c r="AD2283" s="177" t="str">
        <f t="shared" si="1037"/>
        <v/>
      </c>
      <c r="AE2283" s="177" t="str">
        <f t="shared" si="1038"/>
        <v/>
      </c>
      <c r="AF2283" s="178">
        <f>IF(Q2283&gt;0,VLOOKUP(H2283,Leistungszahlen!$A$11:$C$158,3,),0)</f>
        <v>0</v>
      </c>
      <c r="AG2283" s="178">
        <f>IF(R2283&gt;0,VLOOKUP(H2283,Leistungszahlen!$A$11:$F$158,6,),IF(T2283&gt;0,VLOOKUP(H2283,Leistungszahlen!$A$11:$F$158,6,),0))</f>
        <v>0</v>
      </c>
      <c r="AH2283" s="179">
        <f t="shared" si="1039"/>
        <v>0</v>
      </c>
      <c r="AI2283" s="179">
        <f t="shared" si="1040"/>
        <v>0</v>
      </c>
      <c r="AJ2283" s="179">
        <f t="shared" si="1041"/>
        <v>0</v>
      </c>
      <c r="AK2283" s="179">
        <f t="shared" si="1042"/>
        <v>0</v>
      </c>
      <c r="AL2283" s="179">
        <f t="shared" si="1043"/>
        <v>0</v>
      </c>
      <c r="AM2283" s="180" t="str">
        <f>IF(L2283=1,Stundensätze!$D$13,IF(L2283=2,Stundensätze!$D$17,IF(L2283=4,Stundensätze!$D$21,"")))</f>
        <v/>
      </c>
      <c r="AN2283" s="180" t="str">
        <f>IF(L2283=1,Stundensätze!$D$15,IF(L2283=2,Stundensätze!$D$19,IF(L2283=4,Stundensätze!$D$23,"")))</f>
        <v/>
      </c>
      <c r="AO2283" s="180">
        <f t="shared" si="1044"/>
        <v>0</v>
      </c>
      <c r="AP2283" s="180">
        <f t="shared" si="1045"/>
        <v>0</v>
      </c>
      <c r="AQ2283" s="192" t="str">
        <f t="shared" si="1046"/>
        <v/>
      </c>
      <c r="AR2283" s="192" t="str">
        <f t="shared" si="1047"/>
        <v/>
      </c>
      <c r="AS2283" s="193">
        <f t="shared" si="1048"/>
        <v>0</v>
      </c>
      <c r="AT2283" s="258">
        <f>IF(K2283=0,0,VLOOKUP(K2283,Kostenstellen!A:B,2,FALSE))</f>
        <v>0</v>
      </c>
      <c r="AU2283" s="68" t="str">
        <f t="shared" si="1030"/>
        <v/>
      </c>
      <c r="AV2283" s="68" t="str">
        <f t="shared" si="1031"/>
        <v/>
      </c>
      <c r="AW2283" s="68">
        <f>IF(AF2283=0,0,VLOOKUP($H2283,Leistungszahlen!$A$11:$H$158,4,FALSE))</f>
        <v>0</v>
      </c>
      <c r="AX2283" s="68">
        <f>IF(AF2283=0,0,VLOOKUP($H2283,Leistungszahlen!$A$11:$H$158,5,FALSE))</f>
        <v>0</v>
      </c>
      <c r="AY2283" s="68">
        <f>IF(AG2283=0,0,VLOOKUP($H2283,Leistungszahlen!$A$11:$H$158,6,FALSE))</f>
        <v>0</v>
      </c>
      <c r="AZ2283" s="68">
        <f t="shared" si="1032"/>
        <v>0</v>
      </c>
      <c r="BA2283" s="68">
        <f t="shared" si="1033"/>
        <v>0</v>
      </c>
      <c r="BC2283" s="68">
        <f t="shared" si="1049"/>
        <v>0</v>
      </c>
      <c r="BD2283" s="285"/>
    </row>
    <row r="2284" spans="1:56" s="68" customFormat="1">
      <c r="A2284" s="200"/>
      <c r="B2284" s="200"/>
      <c r="C2284" s="200"/>
      <c r="D2284" s="200"/>
      <c r="E2284" s="200"/>
      <c r="F2284" s="200"/>
      <c r="G2284" s="200"/>
      <c r="H2284" s="201"/>
      <c r="I2284" s="202"/>
      <c r="J2284" s="200"/>
      <c r="K2284" s="176"/>
      <c r="L2284" s="176"/>
      <c r="M2284" s="176"/>
      <c r="N2284" s="286"/>
      <c r="O2284" s="286"/>
      <c r="P2284" s="176"/>
      <c r="Q2284" s="203">
        <f t="shared" si="1025"/>
        <v>0</v>
      </c>
      <c r="R2284" s="203">
        <f t="shared" si="1026"/>
        <v>0</v>
      </c>
      <c r="S2284" s="203">
        <f t="shared" si="1027"/>
        <v>0</v>
      </c>
      <c r="T2284" s="203">
        <f t="shared" si="1028"/>
        <v>0</v>
      </c>
      <c r="U2284" s="203">
        <f t="shared" si="1029"/>
        <v>0</v>
      </c>
      <c r="V2284" s="175">
        <f>IF(Q2284&gt;0,VLOOKUP(Q2284,Jahresfaktoren!$A$11:$B$24,2,),0)</f>
        <v>0</v>
      </c>
      <c r="W2284" s="175">
        <f>IF(R2284&gt;0,VLOOKUP(R2284,Jahresfaktoren!$D$11:$E$24,2,),0)</f>
        <v>0</v>
      </c>
      <c r="X2284" s="175">
        <f>IF(S2284&gt;0,VLOOKUP(S2284,Jahresfaktoren!$A$28:$B$29,2,),0)</f>
        <v>0</v>
      </c>
      <c r="Y2284" s="175">
        <f>IF(T2284&gt;0,VLOOKUP(T2284,Jahresfaktoren!$A$28:$B$29,2,),0)</f>
        <v>0</v>
      </c>
      <c r="Z2284" s="175">
        <f>IF(U2284&gt;0,VLOOKUP(U2284,Jahresfaktoren!$A$32:$B$33,2,),)</f>
        <v>0</v>
      </c>
      <c r="AA2284" s="177" t="str">
        <f t="shared" si="1034"/>
        <v/>
      </c>
      <c r="AB2284" s="177" t="str">
        <f t="shared" si="1035"/>
        <v/>
      </c>
      <c r="AC2284" s="177" t="str">
        <f t="shared" si="1036"/>
        <v/>
      </c>
      <c r="AD2284" s="177" t="str">
        <f t="shared" si="1037"/>
        <v/>
      </c>
      <c r="AE2284" s="177" t="str">
        <f t="shared" si="1038"/>
        <v/>
      </c>
      <c r="AF2284" s="178">
        <f>IF(Q2284&gt;0,VLOOKUP(H2284,Leistungszahlen!$A$11:$C$158,3,),0)</f>
        <v>0</v>
      </c>
      <c r="AG2284" s="178">
        <f>IF(R2284&gt;0,VLOOKUP(H2284,Leistungszahlen!$A$11:$F$158,6,),IF(T2284&gt;0,VLOOKUP(H2284,Leistungszahlen!$A$11:$F$158,6,),0))</f>
        <v>0</v>
      </c>
      <c r="AH2284" s="179">
        <f t="shared" si="1039"/>
        <v>0</v>
      </c>
      <c r="AI2284" s="179">
        <f t="shared" si="1040"/>
        <v>0</v>
      </c>
      <c r="AJ2284" s="179">
        <f t="shared" si="1041"/>
        <v>0</v>
      </c>
      <c r="AK2284" s="179">
        <f t="shared" si="1042"/>
        <v>0</v>
      </c>
      <c r="AL2284" s="179">
        <f t="shared" si="1043"/>
        <v>0</v>
      </c>
      <c r="AM2284" s="180" t="str">
        <f>IF(L2284=1,Stundensätze!$D$13,IF(L2284=2,Stundensätze!$D$17,IF(L2284=4,Stundensätze!$D$21,"")))</f>
        <v/>
      </c>
      <c r="AN2284" s="180" t="str">
        <f>IF(L2284=1,Stundensätze!$D$15,IF(L2284=2,Stundensätze!$D$19,IF(L2284=4,Stundensätze!$D$23,"")))</f>
        <v/>
      </c>
      <c r="AO2284" s="180">
        <f t="shared" si="1044"/>
        <v>0</v>
      </c>
      <c r="AP2284" s="180">
        <f t="shared" si="1045"/>
        <v>0</v>
      </c>
      <c r="AQ2284" s="192" t="str">
        <f t="shared" si="1046"/>
        <v/>
      </c>
      <c r="AR2284" s="192" t="str">
        <f t="shared" si="1047"/>
        <v/>
      </c>
      <c r="AS2284" s="193">
        <f t="shared" si="1048"/>
        <v>0</v>
      </c>
      <c r="AT2284" s="258">
        <f>IF(K2284=0,0,VLOOKUP(K2284,Kostenstellen!A:B,2,FALSE))</f>
        <v>0</v>
      </c>
      <c r="AU2284" s="68" t="str">
        <f t="shared" si="1030"/>
        <v/>
      </c>
      <c r="AV2284" s="68" t="str">
        <f t="shared" si="1031"/>
        <v/>
      </c>
      <c r="AW2284" s="68">
        <f>IF(AF2284=0,0,VLOOKUP($H2284,Leistungszahlen!$A$11:$H$158,4,FALSE))</f>
        <v>0</v>
      </c>
      <c r="AX2284" s="68">
        <f>IF(AF2284=0,0,VLOOKUP($H2284,Leistungszahlen!$A$11:$H$158,5,FALSE))</f>
        <v>0</v>
      </c>
      <c r="AY2284" s="68">
        <f>IF(AG2284=0,0,VLOOKUP($H2284,Leistungszahlen!$A$11:$H$158,6,FALSE))</f>
        <v>0</v>
      </c>
      <c r="AZ2284" s="68">
        <f t="shared" si="1032"/>
        <v>0</v>
      </c>
      <c r="BA2284" s="68">
        <f t="shared" si="1033"/>
        <v>0</v>
      </c>
      <c r="BC2284" s="68">
        <f t="shared" si="1049"/>
        <v>0</v>
      </c>
      <c r="BD2284" s="285"/>
    </row>
    <row r="2285" spans="1:56" s="68" customFormat="1">
      <c r="A2285" s="200"/>
      <c r="B2285" s="200"/>
      <c r="C2285" s="200"/>
      <c r="D2285" s="200"/>
      <c r="E2285" s="200"/>
      <c r="F2285" s="200"/>
      <c r="G2285" s="200"/>
      <c r="H2285" s="201"/>
      <c r="I2285" s="202"/>
      <c r="J2285" s="200"/>
      <c r="K2285" s="176"/>
      <c r="L2285" s="176"/>
      <c r="M2285" s="176"/>
      <c r="N2285" s="286"/>
      <c r="O2285" s="286"/>
      <c r="P2285" s="176"/>
      <c r="Q2285" s="203">
        <f t="shared" si="1025"/>
        <v>0</v>
      </c>
      <c r="R2285" s="203">
        <f t="shared" si="1026"/>
        <v>0</v>
      </c>
      <c r="S2285" s="203">
        <f t="shared" si="1027"/>
        <v>0</v>
      </c>
      <c r="T2285" s="203">
        <f t="shared" si="1028"/>
        <v>0</v>
      </c>
      <c r="U2285" s="203">
        <f t="shared" si="1029"/>
        <v>0</v>
      </c>
      <c r="V2285" s="175">
        <f>IF(Q2285&gt;0,VLOOKUP(Q2285,Jahresfaktoren!$A$11:$B$24,2,),0)</f>
        <v>0</v>
      </c>
      <c r="W2285" s="175">
        <f>IF(R2285&gt;0,VLOOKUP(R2285,Jahresfaktoren!$D$11:$E$24,2,),0)</f>
        <v>0</v>
      </c>
      <c r="X2285" s="175">
        <f>IF(S2285&gt;0,VLOOKUP(S2285,Jahresfaktoren!$A$28:$B$29,2,),0)</f>
        <v>0</v>
      </c>
      <c r="Y2285" s="175">
        <f>IF(T2285&gt;0,VLOOKUP(T2285,Jahresfaktoren!$A$28:$B$29,2,),0)</f>
        <v>0</v>
      </c>
      <c r="Z2285" s="175">
        <f>IF(U2285&gt;0,VLOOKUP(U2285,Jahresfaktoren!$A$32:$B$33,2,),)</f>
        <v>0</v>
      </c>
      <c r="AA2285" s="177" t="str">
        <f t="shared" si="1034"/>
        <v/>
      </c>
      <c r="AB2285" s="177" t="str">
        <f t="shared" si="1035"/>
        <v/>
      </c>
      <c r="AC2285" s="177" t="str">
        <f t="shared" si="1036"/>
        <v/>
      </c>
      <c r="AD2285" s="177" t="str">
        <f t="shared" si="1037"/>
        <v/>
      </c>
      <c r="AE2285" s="177" t="str">
        <f t="shared" si="1038"/>
        <v/>
      </c>
      <c r="AF2285" s="178">
        <f>IF(Q2285&gt;0,VLOOKUP(H2285,Leistungszahlen!$A$11:$C$158,3,),0)</f>
        <v>0</v>
      </c>
      <c r="AG2285" s="178">
        <f>IF(R2285&gt;0,VLOOKUP(H2285,Leistungszahlen!$A$11:$F$158,6,),IF(T2285&gt;0,VLOOKUP(H2285,Leistungszahlen!$A$11:$F$158,6,),0))</f>
        <v>0</v>
      </c>
      <c r="AH2285" s="179">
        <f t="shared" si="1039"/>
        <v>0</v>
      </c>
      <c r="AI2285" s="179">
        <f t="shared" si="1040"/>
        <v>0</v>
      </c>
      <c r="AJ2285" s="179">
        <f t="shared" si="1041"/>
        <v>0</v>
      </c>
      <c r="AK2285" s="179">
        <f t="shared" si="1042"/>
        <v>0</v>
      </c>
      <c r="AL2285" s="179">
        <f t="shared" si="1043"/>
        <v>0</v>
      </c>
      <c r="AM2285" s="180" t="str">
        <f>IF(L2285=1,Stundensätze!$D$13,IF(L2285=2,Stundensätze!$D$17,IF(L2285=4,Stundensätze!$D$21,"")))</f>
        <v/>
      </c>
      <c r="AN2285" s="180" t="str">
        <f>IF(L2285=1,Stundensätze!$D$15,IF(L2285=2,Stundensätze!$D$19,IF(L2285=4,Stundensätze!$D$23,"")))</f>
        <v/>
      </c>
      <c r="AO2285" s="180">
        <f t="shared" si="1044"/>
        <v>0</v>
      </c>
      <c r="AP2285" s="180">
        <f t="shared" si="1045"/>
        <v>0</v>
      </c>
      <c r="AQ2285" s="192" t="str">
        <f t="shared" si="1046"/>
        <v/>
      </c>
      <c r="AR2285" s="192" t="str">
        <f t="shared" si="1047"/>
        <v/>
      </c>
      <c r="AS2285" s="193">
        <f t="shared" si="1048"/>
        <v>0</v>
      </c>
      <c r="AT2285" s="258">
        <f>IF(K2285=0,0,VLOOKUP(K2285,Kostenstellen!A:B,2,FALSE))</f>
        <v>0</v>
      </c>
      <c r="AU2285" s="68" t="str">
        <f t="shared" si="1030"/>
        <v/>
      </c>
      <c r="AV2285" s="68" t="str">
        <f t="shared" si="1031"/>
        <v/>
      </c>
      <c r="AW2285" s="68">
        <f>IF(AF2285=0,0,VLOOKUP($H2285,Leistungszahlen!$A$11:$H$158,4,FALSE))</f>
        <v>0</v>
      </c>
      <c r="AX2285" s="68">
        <f>IF(AF2285=0,0,VLOOKUP($H2285,Leistungszahlen!$A$11:$H$158,5,FALSE))</f>
        <v>0</v>
      </c>
      <c r="AY2285" s="68">
        <f>IF(AG2285=0,0,VLOOKUP($H2285,Leistungszahlen!$A$11:$H$158,6,FALSE))</f>
        <v>0</v>
      </c>
      <c r="AZ2285" s="68">
        <f t="shared" si="1032"/>
        <v>0</v>
      </c>
      <c r="BA2285" s="68">
        <f t="shared" si="1033"/>
        <v>0</v>
      </c>
      <c r="BC2285" s="68">
        <f t="shared" si="1049"/>
        <v>0</v>
      </c>
      <c r="BD2285" s="285"/>
    </row>
    <row r="2286" spans="1:56" s="68" customFormat="1">
      <c r="A2286" s="200"/>
      <c r="B2286" s="200"/>
      <c r="C2286" s="200"/>
      <c r="D2286" s="200"/>
      <c r="E2286" s="200"/>
      <c r="F2286" s="200"/>
      <c r="G2286" s="200"/>
      <c r="H2286" s="201"/>
      <c r="I2286" s="202"/>
      <c r="J2286" s="200"/>
      <c r="K2286" s="176"/>
      <c r="L2286" s="176"/>
      <c r="M2286" s="176"/>
      <c r="N2286" s="286"/>
      <c r="O2286" s="286"/>
      <c r="P2286" s="176"/>
      <c r="Q2286" s="203">
        <f t="shared" si="1025"/>
        <v>0</v>
      </c>
      <c r="R2286" s="203">
        <f t="shared" si="1026"/>
        <v>0</v>
      </c>
      <c r="S2286" s="203">
        <f t="shared" si="1027"/>
        <v>0</v>
      </c>
      <c r="T2286" s="203">
        <f t="shared" si="1028"/>
        <v>0</v>
      </c>
      <c r="U2286" s="203">
        <f t="shared" si="1029"/>
        <v>0</v>
      </c>
      <c r="V2286" s="175">
        <f>IF(Q2286&gt;0,VLOOKUP(Q2286,Jahresfaktoren!$A$11:$B$24,2,),0)</f>
        <v>0</v>
      </c>
      <c r="W2286" s="175">
        <f>IF(R2286&gt;0,VLOOKUP(R2286,Jahresfaktoren!$D$11:$E$24,2,),0)</f>
        <v>0</v>
      </c>
      <c r="X2286" s="175">
        <f>IF(S2286&gt;0,VLOOKUP(S2286,Jahresfaktoren!$A$28:$B$29,2,),0)</f>
        <v>0</v>
      </c>
      <c r="Y2286" s="175">
        <f>IF(T2286&gt;0,VLOOKUP(T2286,Jahresfaktoren!$A$28:$B$29,2,),0)</f>
        <v>0</v>
      </c>
      <c r="Z2286" s="175">
        <f>IF(U2286&gt;0,VLOOKUP(U2286,Jahresfaktoren!$A$32:$B$33,2,),)</f>
        <v>0</v>
      </c>
      <c r="AA2286" s="177" t="str">
        <f t="shared" si="1034"/>
        <v/>
      </c>
      <c r="AB2286" s="177" t="str">
        <f t="shared" si="1035"/>
        <v/>
      </c>
      <c r="AC2286" s="177" t="str">
        <f t="shared" si="1036"/>
        <v/>
      </c>
      <c r="AD2286" s="177" t="str">
        <f t="shared" si="1037"/>
        <v/>
      </c>
      <c r="AE2286" s="177" t="str">
        <f t="shared" si="1038"/>
        <v/>
      </c>
      <c r="AF2286" s="178">
        <f>IF(Q2286&gt;0,VLOOKUP(H2286,Leistungszahlen!$A$11:$C$158,3,),0)</f>
        <v>0</v>
      </c>
      <c r="AG2286" s="178">
        <f>IF(R2286&gt;0,VLOOKUP(H2286,Leistungszahlen!$A$11:$F$158,6,),IF(T2286&gt;0,VLOOKUP(H2286,Leistungszahlen!$A$11:$F$158,6,),0))</f>
        <v>0</v>
      </c>
      <c r="AH2286" s="179">
        <f t="shared" si="1039"/>
        <v>0</v>
      </c>
      <c r="AI2286" s="179">
        <f t="shared" si="1040"/>
        <v>0</v>
      </c>
      <c r="AJ2286" s="179">
        <f t="shared" si="1041"/>
        <v>0</v>
      </c>
      <c r="AK2286" s="179">
        <f t="shared" si="1042"/>
        <v>0</v>
      </c>
      <c r="AL2286" s="179">
        <f t="shared" si="1043"/>
        <v>0</v>
      </c>
      <c r="AM2286" s="180" t="str">
        <f>IF(L2286=1,Stundensätze!$D$13,IF(L2286=2,Stundensätze!$D$17,IF(L2286=4,Stundensätze!$D$21,"")))</f>
        <v/>
      </c>
      <c r="AN2286" s="180" t="str">
        <f>IF(L2286=1,Stundensätze!$D$15,IF(L2286=2,Stundensätze!$D$19,IF(L2286=4,Stundensätze!$D$23,"")))</f>
        <v/>
      </c>
      <c r="AO2286" s="180">
        <f t="shared" si="1044"/>
        <v>0</v>
      </c>
      <c r="AP2286" s="180">
        <f t="shared" si="1045"/>
        <v>0</v>
      </c>
      <c r="AQ2286" s="192" t="str">
        <f t="shared" si="1046"/>
        <v/>
      </c>
      <c r="AR2286" s="192" t="str">
        <f t="shared" si="1047"/>
        <v/>
      </c>
      <c r="AS2286" s="193">
        <f t="shared" si="1048"/>
        <v>0</v>
      </c>
      <c r="AT2286" s="258">
        <f>IF(K2286=0,0,VLOOKUP(K2286,Kostenstellen!A:B,2,FALSE))</f>
        <v>0</v>
      </c>
      <c r="AU2286" s="68" t="str">
        <f t="shared" si="1030"/>
        <v/>
      </c>
      <c r="AV2286" s="68" t="str">
        <f t="shared" si="1031"/>
        <v/>
      </c>
      <c r="AW2286" s="68">
        <f>IF(AF2286=0,0,VLOOKUP($H2286,Leistungszahlen!$A$11:$H$158,4,FALSE))</f>
        <v>0</v>
      </c>
      <c r="AX2286" s="68">
        <f>IF(AF2286=0,0,VLOOKUP($H2286,Leistungszahlen!$A$11:$H$158,5,FALSE))</f>
        <v>0</v>
      </c>
      <c r="AY2286" s="68">
        <f>IF(AG2286=0,0,VLOOKUP($H2286,Leistungszahlen!$A$11:$H$158,6,FALSE))</f>
        <v>0</v>
      </c>
      <c r="AZ2286" s="68">
        <f t="shared" si="1032"/>
        <v>0</v>
      </c>
      <c r="BA2286" s="68">
        <f t="shared" si="1033"/>
        <v>0</v>
      </c>
      <c r="BC2286" s="68">
        <f t="shared" si="1049"/>
        <v>0</v>
      </c>
      <c r="BD2286" s="285"/>
    </row>
    <row r="2287" spans="1:56" s="68" customFormat="1">
      <c r="A2287" s="200"/>
      <c r="B2287" s="200"/>
      <c r="C2287" s="200"/>
      <c r="D2287" s="200"/>
      <c r="E2287" s="200"/>
      <c r="F2287" s="200"/>
      <c r="G2287" s="200"/>
      <c r="H2287" s="201"/>
      <c r="I2287" s="202"/>
      <c r="J2287" s="200"/>
      <c r="K2287" s="176"/>
      <c r="L2287" s="176"/>
      <c r="M2287" s="176"/>
      <c r="N2287" s="286"/>
      <c r="O2287" s="286"/>
      <c r="P2287" s="176"/>
      <c r="Q2287" s="203">
        <f t="shared" si="1025"/>
        <v>0</v>
      </c>
      <c r="R2287" s="203">
        <f t="shared" si="1026"/>
        <v>0</v>
      </c>
      <c r="S2287" s="203">
        <f t="shared" si="1027"/>
        <v>0</v>
      </c>
      <c r="T2287" s="203">
        <f t="shared" si="1028"/>
        <v>0</v>
      </c>
      <c r="U2287" s="203">
        <f t="shared" si="1029"/>
        <v>0</v>
      </c>
      <c r="V2287" s="175">
        <f>IF(Q2287&gt;0,VLOOKUP(Q2287,Jahresfaktoren!$A$11:$B$24,2,),0)</f>
        <v>0</v>
      </c>
      <c r="W2287" s="175">
        <f>IF(R2287&gt;0,VLOOKUP(R2287,Jahresfaktoren!$D$11:$E$24,2,),0)</f>
        <v>0</v>
      </c>
      <c r="X2287" s="175">
        <f>IF(S2287&gt;0,VLOOKUP(S2287,Jahresfaktoren!$A$28:$B$29,2,),0)</f>
        <v>0</v>
      </c>
      <c r="Y2287" s="175">
        <f>IF(T2287&gt;0,VLOOKUP(T2287,Jahresfaktoren!$A$28:$B$29,2,),0)</f>
        <v>0</v>
      </c>
      <c r="Z2287" s="175">
        <f>IF(U2287&gt;0,VLOOKUP(U2287,Jahresfaktoren!$A$32:$B$33,2,),)</f>
        <v>0</v>
      </c>
      <c r="AA2287" s="177" t="str">
        <f t="shared" si="1034"/>
        <v/>
      </c>
      <c r="AB2287" s="177" t="str">
        <f t="shared" si="1035"/>
        <v/>
      </c>
      <c r="AC2287" s="177" t="str">
        <f t="shared" si="1036"/>
        <v/>
      </c>
      <c r="AD2287" s="177" t="str">
        <f t="shared" si="1037"/>
        <v/>
      </c>
      <c r="AE2287" s="177" t="str">
        <f t="shared" si="1038"/>
        <v/>
      </c>
      <c r="AF2287" s="178">
        <f>IF(Q2287&gt;0,VLOOKUP(H2287,Leistungszahlen!$A$11:$C$158,3,),0)</f>
        <v>0</v>
      </c>
      <c r="AG2287" s="178">
        <f>IF(R2287&gt;0,VLOOKUP(H2287,Leistungszahlen!$A$11:$F$158,6,),IF(T2287&gt;0,VLOOKUP(H2287,Leistungszahlen!$A$11:$F$158,6,),0))</f>
        <v>0</v>
      </c>
      <c r="AH2287" s="179">
        <f t="shared" si="1039"/>
        <v>0</v>
      </c>
      <c r="AI2287" s="179">
        <f t="shared" si="1040"/>
        <v>0</v>
      </c>
      <c r="AJ2287" s="179">
        <f t="shared" si="1041"/>
        <v>0</v>
      </c>
      <c r="AK2287" s="179">
        <f t="shared" si="1042"/>
        <v>0</v>
      </c>
      <c r="AL2287" s="179">
        <f t="shared" si="1043"/>
        <v>0</v>
      </c>
      <c r="AM2287" s="180" t="str">
        <f>IF(L2287=1,Stundensätze!$D$13,IF(L2287=2,Stundensätze!$D$17,IF(L2287=4,Stundensätze!$D$21,"")))</f>
        <v/>
      </c>
      <c r="AN2287" s="180" t="str">
        <f>IF(L2287=1,Stundensätze!$D$15,IF(L2287=2,Stundensätze!$D$19,IF(L2287=4,Stundensätze!$D$23,"")))</f>
        <v/>
      </c>
      <c r="AO2287" s="180">
        <f t="shared" si="1044"/>
        <v>0</v>
      </c>
      <c r="AP2287" s="180">
        <f t="shared" si="1045"/>
        <v>0</v>
      </c>
      <c r="AQ2287" s="192" t="str">
        <f t="shared" si="1046"/>
        <v/>
      </c>
      <c r="AR2287" s="192" t="str">
        <f t="shared" si="1047"/>
        <v/>
      </c>
      <c r="AS2287" s="193">
        <f t="shared" si="1048"/>
        <v>0</v>
      </c>
      <c r="AT2287" s="258">
        <f>IF(K2287=0,0,VLOOKUP(K2287,Kostenstellen!A:B,2,FALSE))</f>
        <v>0</v>
      </c>
      <c r="AU2287" s="68" t="str">
        <f t="shared" si="1030"/>
        <v/>
      </c>
      <c r="AV2287" s="68" t="str">
        <f t="shared" si="1031"/>
        <v/>
      </c>
      <c r="AW2287" s="68">
        <f>IF(AF2287=0,0,VLOOKUP($H2287,Leistungszahlen!$A$11:$H$158,4,FALSE))</f>
        <v>0</v>
      </c>
      <c r="AX2287" s="68">
        <f>IF(AF2287=0,0,VLOOKUP($H2287,Leistungszahlen!$A$11:$H$158,5,FALSE))</f>
        <v>0</v>
      </c>
      <c r="AY2287" s="68">
        <f>IF(AG2287=0,0,VLOOKUP($H2287,Leistungszahlen!$A$11:$H$158,6,FALSE))</f>
        <v>0</v>
      </c>
      <c r="AZ2287" s="68">
        <f t="shared" si="1032"/>
        <v>0</v>
      </c>
      <c r="BA2287" s="68">
        <f t="shared" si="1033"/>
        <v>0</v>
      </c>
      <c r="BC2287" s="68">
        <f t="shared" si="1049"/>
        <v>0</v>
      </c>
      <c r="BD2287" s="285"/>
    </row>
    <row r="2288" spans="1:56" s="68" customFormat="1">
      <c r="A2288" s="200"/>
      <c r="B2288" s="200"/>
      <c r="C2288" s="200"/>
      <c r="D2288" s="200"/>
      <c r="E2288" s="200"/>
      <c r="F2288" s="200"/>
      <c r="G2288" s="200"/>
      <c r="H2288" s="201"/>
      <c r="I2288" s="202"/>
      <c r="J2288" s="200"/>
      <c r="K2288" s="176"/>
      <c r="L2288" s="176"/>
      <c r="M2288" s="176"/>
      <c r="N2288" s="286"/>
      <c r="O2288" s="286"/>
      <c r="P2288" s="176"/>
      <c r="Q2288" s="203">
        <f t="shared" si="1025"/>
        <v>0</v>
      </c>
      <c r="R2288" s="203">
        <f t="shared" si="1026"/>
        <v>0</v>
      </c>
      <c r="S2288" s="203">
        <f t="shared" si="1027"/>
        <v>0</v>
      </c>
      <c r="T2288" s="203">
        <f t="shared" si="1028"/>
        <v>0</v>
      </c>
      <c r="U2288" s="203">
        <f t="shared" si="1029"/>
        <v>0</v>
      </c>
      <c r="V2288" s="175">
        <f>IF(Q2288&gt;0,VLOOKUP(Q2288,Jahresfaktoren!$A$11:$B$24,2,),0)</f>
        <v>0</v>
      </c>
      <c r="W2288" s="175">
        <f>IF(R2288&gt;0,VLOOKUP(R2288,Jahresfaktoren!$D$11:$E$24,2,),0)</f>
        <v>0</v>
      </c>
      <c r="X2288" s="175">
        <f>IF(S2288&gt;0,VLOOKUP(S2288,Jahresfaktoren!$A$28:$B$29,2,),0)</f>
        <v>0</v>
      </c>
      <c r="Y2288" s="175">
        <f>IF(T2288&gt;0,VLOOKUP(T2288,Jahresfaktoren!$A$28:$B$29,2,),0)</f>
        <v>0</v>
      </c>
      <c r="Z2288" s="175">
        <f>IF(U2288&gt;0,VLOOKUP(U2288,Jahresfaktoren!$A$32:$B$33,2,),)</f>
        <v>0</v>
      </c>
      <c r="AA2288" s="177" t="str">
        <f t="shared" si="1034"/>
        <v/>
      </c>
      <c r="AB2288" s="177" t="str">
        <f t="shared" si="1035"/>
        <v/>
      </c>
      <c r="AC2288" s="177" t="str">
        <f t="shared" si="1036"/>
        <v/>
      </c>
      <c r="AD2288" s="177" t="str">
        <f t="shared" si="1037"/>
        <v/>
      </c>
      <c r="AE2288" s="177" t="str">
        <f t="shared" si="1038"/>
        <v/>
      </c>
      <c r="AF2288" s="178">
        <f>IF(Q2288&gt;0,VLOOKUP(H2288,Leistungszahlen!$A$11:$C$158,3,),0)</f>
        <v>0</v>
      </c>
      <c r="AG2288" s="178">
        <f>IF(R2288&gt;0,VLOOKUP(H2288,Leistungszahlen!$A$11:$F$158,6,),IF(T2288&gt;0,VLOOKUP(H2288,Leistungszahlen!$A$11:$F$158,6,),0))</f>
        <v>0</v>
      </c>
      <c r="AH2288" s="179">
        <f t="shared" si="1039"/>
        <v>0</v>
      </c>
      <c r="AI2288" s="179">
        <f t="shared" si="1040"/>
        <v>0</v>
      </c>
      <c r="AJ2288" s="179">
        <f t="shared" si="1041"/>
        <v>0</v>
      </c>
      <c r="AK2288" s="179">
        <f t="shared" si="1042"/>
        <v>0</v>
      </c>
      <c r="AL2288" s="179">
        <f t="shared" si="1043"/>
        <v>0</v>
      </c>
      <c r="AM2288" s="180" t="str">
        <f>IF(L2288=1,Stundensätze!$D$13,IF(L2288=2,Stundensätze!$D$17,IF(L2288=4,Stundensätze!$D$21,"")))</f>
        <v/>
      </c>
      <c r="AN2288" s="180" t="str">
        <f>IF(L2288=1,Stundensätze!$D$15,IF(L2288=2,Stundensätze!$D$19,IF(L2288=4,Stundensätze!$D$23,"")))</f>
        <v/>
      </c>
      <c r="AO2288" s="180">
        <f t="shared" si="1044"/>
        <v>0</v>
      </c>
      <c r="AP2288" s="180">
        <f t="shared" si="1045"/>
        <v>0</v>
      </c>
      <c r="AQ2288" s="192" t="str">
        <f t="shared" si="1046"/>
        <v/>
      </c>
      <c r="AR2288" s="192" t="str">
        <f t="shared" si="1047"/>
        <v/>
      </c>
      <c r="AS2288" s="193">
        <f t="shared" si="1048"/>
        <v>0</v>
      </c>
      <c r="AT2288" s="258">
        <f>IF(K2288=0,0,VLOOKUP(K2288,Kostenstellen!A:B,2,FALSE))</f>
        <v>0</v>
      </c>
      <c r="AU2288" s="68" t="str">
        <f t="shared" si="1030"/>
        <v/>
      </c>
      <c r="AV2288" s="68" t="str">
        <f t="shared" si="1031"/>
        <v/>
      </c>
      <c r="AW2288" s="68">
        <f>IF(AF2288=0,0,VLOOKUP($H2288,Leistungszahlen!$A$11:$H$158,4,FALSE))</f>
        <v>0</v>
      </c>
      <c r="AX2288" s="68">
        <f>IF(AF2288=0,0,VLOOKUP($H2288,Leistungszahlen!$A$11:$H$158,5,FALSE))</f>
        <v>0</v>
      </c>
      <c r="AY2288" s="68">
        <f>IF(AG2288=0,0,VLOOKUP($H2288,Leistungszahlen!$A$11:$H$158,6,FALSE))</f>
        <v>0</v>
      </c>
      <c r="AZ2288" s="68">
        <f t="shared" si="1032"/>
        <v>0</v>
      </c>
      <c r="BA2288" s="68">
        <f t="shared" si="1033"/>
        <v>0</v>
      </c>
      <c r="BC2288" s="68">
        <f t="shared" si="1049"/>
        <v>0</v>
      </c>
      <c r="BD2288" s="285"/>
    </row>
    <row r="2289" spans="1:56" s="68" customFormat="1">
      <c r="A2289" s="200"/>
      <c r="B2289" s="200"/>
      <c r="C2289" s="200"/>
      <c r="D2289" s="200"/>
      <c r="E2289" s="200"/>
      <c r="F2289" s="200"/>
      <c r="G2289" s="200"/>
      <c r="H2289" s="201"/>
      <c r="I2289" s="202"/>
      <c r="J2289" s="200"/>
      <c r="K2289" s="176"/>
      <c r="L2289" s="176"/>
      <c r="M2289" s="176"/>
      <c r="N2289" s="286"/>
      <c r="O2289" s="286"/>
      <c r="P2289" s="176"/>
      <c r="Q2289" s="203">
        <f t="shared" si="1025"/>
        <v>0</v>
      </c>
      <c r="R2289" s="203">
        <f t="shared" si="1026"/>
        <v>0</v>
      </c>
      <c r="S2289" s="203">
        <f t="shared" si="1027"/>
        <v>0</v>
      </c>
      <c r="T2289" s="203">
        <f t="shared" si="1028"/>
        <v>0</v>
      </c>
      <c r="U2289" s="203">
        <f t="shared" si="1029"/>
        <v>0</v>
      </c>
      <c r="V2289" s="175">
        <f>IF(Q2289&gt;0,VLOOKUP(Q2289,Jahresfaktoren!$A$11:$B$24,2,),0)</f>
        <v>0</v>
      </c>
      <c r="W2289" s="175">
        <f>IF(R2289&gt;0,VLOOKUP(R2289,Jahresfaktoren!$D$11:$E$24,2,),0)</f>
        <v>0</v>
      </c>
      <c r="X2289" s="175">
        <f>IF(S2289&gt;0,VLOOKUP(S2289,Jahresfaktoren!$A$28:$B$29,2,),0)</f>
        <v>0</v>
      </c>
      <c r="Y2289" s="175">
        <f>IF(T2289&gt;0,VLOOKUP(T2289,Jahresfaktoren!$A$28:$B$29,2,),0)</f>
        <v>0</v>
      </c>
      <c r="Z2289" s="175">
        <f>IF(U2289&gt;0,VLOOKUP(U2289,Jahresfaktoren!$A$32:$B$33,2,),)</f>
        <v>0</v>
      </c>
      <c r="AA2289" s="177" t="str">
        <f t="shared" si="1034"/>
        <v/>
      </c>
      <c r="AB2289" s="177" t="str">
        <f t="shared" si="1035"/>
        <v/>
      </c>
      <c r="AC2289" s="177" t="str">
        <f t="shared" si="1036"/>
        <v/>
      </c>
      <c r="AD2289" s="177" t="str">
        <f t="shared" si="1037"/>
        <v/>
      </c>
      <c r="AE2289" s="177" t="str">
        <f t="shared" si="1038"/>
        <v/>
      </c>
      <c r="AF2289" s="178">
        <f>IF(Q2289&gt;0,VLOOKUP(H2289,Leistungszahlen!$A$11:$C$158,3,),0)</f>
        <v>0</v>
      </c>
      <c r="AG2289" s="178">
        <f>IF(R2289&gt;0,VLOOKUP(H2289,Leistungszahlen!$A$11:$F$158,6,),IF(T2289&gt;0,VLOOKUP(H2289,Leistungszahlen!$A$11:$F$158,6,),0))</f>
        <v>0</v>
      </c>
      <c r="AH2289" s="179">
        <f t="shared" si="1039"/>
        <v>0</v>
      </c>
      <c r="AI2289" s="179">
        <f t="shared" si="1040"/>
        <v>0</v>
      </c>
      <c r="AJ2289" s="179">
        <f t="shared" si="1041"/>
        <v>0</v>
      </c>
      <c r="AK2289" s="179">
        <f t="shared" si="1042"/>
        <v>0</v>
      </c>
      <c r="AL2289" s="179">
        <f t="shared" si="1043"/>
        <v>0</v>
      </c>
      <c r="AM2289" s="180" t="str">
        <f>IF(L2289=1,Stundensätze!$D$13,IF(L2289=2,Stundensätze!$D$17,IF(L2289=4,Stundensätze!$D$21,"")))</f>
        <v/>
      </c>
      <c r="AN2289" s="180" t="str">
        <f>IF(L2289=1,Stundensätze!$D$15,IF(L2289=2,Stundensätze!$D$19,IF(L2289=4,Stundensätze!$D$23,"")))</f>
        <v/>
      </c>
      <c r="AO2289" s="180">
        <f t="shared" si="1044"/>
        <v>0</v>
      </c>
      <c r="AP2289" s="180">
        <f t="shared" si="1045"/>
        <v>0</v>
      </c>
      <c r="AQ2289" s="192" t="str">
        <f t="shared" si="1046"/>
        <v/>
      </c>
      <c r="AR2289" s="192" t="str">
        <f t="shared" si="1047"/>
        <v/>
      </c>
      <c r="AS2289" s="193">
        <f t="shared" si="1048"/>
        <v>0</v>
      </c>
      <c r="AT2289" s="258">
        <f>IF(K2289=0,0,VLOOKUP(K2289,Kostenstellen!A:B,2,FALSE))</f>
        <v>0</v>
      </c>
      <c r="AU2289" s="68" t="str">
        <f t="shared" si="1030"/>
        <v/>
      </c>
      <c r="AV2289" s="68" t="str">
        <f t="shared" si="1031"/>
        <v/>
      </c>
      <c r="AW2289" s="68">
        <f>IF(AF2289=0,0,VLOOKUP($H2289,Leistungszahlen!$A$11:$H$158,4,FALSE))</f>
        <v>0</v>
      </c>
      <c r="AX2289" s="68">
        <f>IF(AF2289=0,0,VLOOKUP($H2289,Leistungszahlen!$A$11:$H$158,5,FALSE))</f>
        <v>0</v>
      </c>
      <c r="AY2289" s="68">
        <f>IF(AG2289=0,0,VLOOKUP($H2289,Leistungszahlen!$A$11:$H$158,6,FALSE))</f>
        <v>0</v>
      </c>
      <c r="AZ2289" s="68">
        <f t="shared" si="1032"/>
        <v>0</v>
      </c>
      <c r="BA2289" s="68">
        <f t="shared" si="1033"/>
        <v>0</v>
      </c>
      <c r="BC2289" s="68">
        <f t="shared" si="1049"/>
        <v>0</v>
      </c>
      <c r="BD2289" s="285"/>
    </row>
    <row r="2290" spans="1:56" s="68" customFormat="1">
      <c r="A2290" s="200"/>
      <c r="B2290" s="200"/>
      <c r="C2290" s="200"/>
      <c r="D2290" s="200"/>
      <c r="E2290" s="200"/>
      <c r="F2290" s="200"/>
      <c r="G2290" s="200"/>
      <c r="H2290" s="201"/>
      <c r="I2290" s="202"/>
      <c r="J2290" s="200"/>
      <c r="K2290" s="176"/>
      <c r="L2290" s="176"/>
      <c r="M2290" s="176"/>
      <c r="N2290" s="286"/>
      <c r="O2290" s="286"/>
      <c r="P2290" s="176"/>
      <c r="Q2290" s="203">
        <f t="shared" si="1025"/>
        <v>0</v>
      </c>
      <c r="R2290" s="203">
        <f t="shared" si="1026"/>
        <v>0</v>
      </c>
      <c r="S2290" s="203">
        <f t="shared" si="1027"/>
        <v>0</v>
      </c>
      <c r="T2290" s="203">
        <f t="shared" si="1028"/>
        <v>0</v>
      </c>
      <c r="U2290" s="203">
        <f t="shared" si="1029"/>
        <v>0</v>
      </c>
      <c r="V2290" s="175">
        <f>IF(Q2290&gt;0,VLOOKUP(Q2290,Jahresfaktoren!$A$11:$B$24,2,),0)</f>
        <v>0</v>
      </c>
      <c r="W2290" s="175">
        <f>IF(R2290&gt;0,VLOOKUP(R2290,Jahresfaktoren!$D$11:$E$24,2,),0)</f>
        <v>0</v>
      </c>
      <c r="X2290" s="175">
        <f>IF(S2290&gt;0,VLOOKUP(S2290,Jahresfaktoren!$A$28:$B$29,2,),0)</f>
        <v>0</v>
      </c>
      <c r="Y2290" s="175">
        <f>IF(T2290&gt;0,VLOOKUP(T2290,Jahresfaktoren!$A$28:$B$29,2,),0)</f>
        <v>0</v>
      </c>
      <c r="Z2290" s="175">
        <f>IF(U2290&gt;0,VLOOKUP(U2290,Jahresfaktoren!$A$32:$B$33,2,),)</f>
        <v>0</v>
      </c>
      <c r="AA2290" s="177" t="str">
        <f t="shared" si="1034"/>
        <v/>
      </c>
      <c r="AB2290" s="177" t="str">
        <f t="shared" si="1035"/>
        <v/>
      </c>
      <c r="AC2290" s="177" t="str">
        <f t="shared" si="1036"/>
        <v/>
      </c>
      <c r="AD2290" s="177" t="str">
        <f t="shared" si="1037"/>
        <v/>
      </c>
      <c r="AE2290" s="177" t="str">
        <f t="shared" si="1038"/>
        <v/>
      </c>
      <c r="AF2290" s="178">
        <f>IF(Q2290&gt;0,VLOOKUP(H2290,Leistungszahlen!$A$11:$C$158,3,),0)</f>
        <v>0</v>
      </c>
      <c r="AG2290" s="178">
        <f>IF(R2290&gt;0,VLOOKUP(H2290,Leistungszahlen!$A$11:$F$158,6,),IF(T2290&gt;0,VLOOKUP(H2290,Leistungszahlen!$A$11:$F$158,6,),0))</f>
        <v>0</v>
      </c>
      <c r="AH2290" s="179">
        <f t="shared" si="1039"/>
        <v>0</v>
      </c>
      <c r="AI2290" s="179">
        <f t="shared" si="1040"/>
        <v>0</v>
      </c>
      <c r="AJ2290" s="179">
        <f t="shared" si="1041"/>
        <v>0</v>
      </c>
      <c r="AK2290" s="179">
        <f t="shared" si="1042"/>
        <v>0</v>
      </c>
      <c r="AL2290" s="179">
        <f t="shared" si="1043"/>
        <v>0</v>
      </c>
      <c r="AM2290" s="180" t="str">
        <f>IF(L2290=1,Stundensätze!$D$13,IF(L2290=2,Stundensätze!$D$17,IF(L2290=4,Stundensätze!$D$21,"")))</f>
        <v/>
      </c>
      <c r="AN2290" s="180" t="str">
        <f>IF(L2290=1,Stundensätze!$D$15,IF(L2290=2,Stundensätze!$D$19,IF(L2290=4,Stundensätze!$D$23,"")))</f>
        <v/>
      </c>
      <c r="AO2290" s="180">
        <f t="shared" si="1044"/>
        <v>0</v>
      </c>
      <c r="AP2290" s="180">
        <f t="shared" si="1045"/>
        <v>0</v>
      </c>
      <c r="AQ2290" s="192" t="str">
        <f t="shared" si="1046"/>
        <v/>
      </c>
      <c r="AR2290" s="192" t="str">
        <f t="shared" si="1047"/>
        <v/>
      </c>
      <c r="AS2290" s="193">
        <f t="shared" si="1048"/>
        <v>0</v>
      </c>
      <c r="AT2290" s="258">
        <f>IF(K2290=0,0,VLOOKUP(K2290,Kostenstellen!A:B,2,FALSE))</f>
        <v>0</v>
      </c>
      <c r="AU2290" s="68" t="str">
        <f t="shared" si="1030"/>
        <v/>
      </c>
      <c r="AV2290" s="68" t="str">
        <f t="shared" si="1031"/>
        <v/>
      </c>
      <c r="AW2290" s="68">
        <f>IF(AF2290=0,0,VLOOKUP($H2290,Leistungszahlen!$A$11:$H$158,4,FALSE))</f>
        <v>0</v>
      </c>
      <c r="AX2290" s="68">
        <f>IF(AF2290=0,0,VLOOKUP($H2290,Leistungszahlen!$A$11:$H$158,5,FALSE))</f>
        <v>0</v>
      </c>
      <c r="AY2290" s="68">
        <f>IF(AG2290=0,0,VLOOKUP($H2290,Leistungszahlen!$A$11:$H$158,6,FALSE))</f>
        <v>0</v>
      </c>
      <c r="AZ2290" s="68">
        <f t="shared" si="1032"/>
        <v>0</v>
      </c>
      <c r="BA2290" s="68">
        <f t="shared" si="1033"/>
        <v>0</v>
      </c>
      <c r="BC2290" s="68">
        <f t="shared" si="1049"/>
        <v>0</v>
      </c>
      <c r="BD2290" s="285"/>
    </row>
    <row r="2291" spans="1:56" s="68" customFormat="1">
      <c r="A2291" s="200"/>
      <c r="B2291" s="200"/>
      <c r="C2291" s="200"/>
      <c r="D2291" s="200"/>
      <c r="E2291" s="200"/>
      <c r="F2291" s="200"/>
      <c r="G2291" s="200"/>
      <c r="H2291" s="201"/>
      <c r="I2291" s="202"/>
      <c r="J2291" s="200"/>
      <c r="K2291" s="176"/>
      <c r="L2291" s="176"/>
      <c r="M2291" s="176"/>
      <c r="N2291" s="286"/>
      <c r="O2291" s="286"/>
      <c r="P2291" s="176"/>
      <c r="Q2291" s="203">
        <f t="shared" si="1025"/>
        <v>0</v>
      </c>
      <c r="R2291" s="203">
        <f t="shared" si="1026"/>
        <v>0</v>
      </c>
      <c r="S2291" s="203">
        <f t="shared" si="1027"/>
        <v>0</v>
      </c>
      <c r="T2291" s="203">
        <f t="shared" si="1028"/>
        <v>0</v>
      </c>
      <c r="U2291" s="203">
        <f t="shared" si="1029"/>
        <v>0</v>
      </c>
      <c r="V2291" s="175">
        <f>IF(Q2291&gt;0,VLOOKUP(Q2291,Jahresfaktoren!$A$11:$B$24,2,),0)</f>
        <v>0</v>
      </c>
      <c r="W2291" s="175">
        <f>IF(R2291&gt;0,VLOOKUP(R2291,Jahresfaktoren!$D$11:$E$24,2,),0)</f>
        <v>0</v>
      </c>
      <c r="X2291" s="175">
        <f>IF(S2291&gt;0,VLOOKUP(S2291,Jahresfaktoren!$A$28:$B$29,2,),0)</f>
        <v>0</v>
      </c>
      <c r="Y2291" s="175">
        <f>IF(T2291&gt;0,VLOOKUP(T2291,Jahresfaktoren!$A$28:$B$29,2,),0)</f>
        <v>0</v>
      </c>
      <c r="Z2291" s="175">
        <f>IF(U2291&gt;0,VLOOKUP(U2291,Jahresfaktoren!$A$32:$B$33,2,),)</f>
        <v>0</v>
      </c>
      <c r="AA2291" s="177" t="str">
        <f t="shared" si="1034"/>
        <v/>
      </c>
      <c r="AB2291" s="177" t="str">
        <f t="shared" si="1035"/>
        <v/>
      </c>
      <c r="AC2291" s="177" t="str">
        <f t="shared" si="1036"/>
        <v/>
      </c>
      <c r="AD2291" s="177" t="str">
        <f t="shared" si="1037"/>
        <v/>
      </c>
      <c r="AE2291" s="177" t="str">
        <f t="shared" si="1038"/>
        <v/>
      </c>
      <c r="AF2291" s="178">
        <f>IF(Q2291&gt;0,VLOOKUP(H2291,Leistungszahlen!$A$11:$C$158,3,),0)</f>
        <v>0</v>
      </c>
      <c r="AG2291" s="178">
        <f>IF(R2291&gt;0,VLOOKUP(H2291,Leistungszahlen!$A$11:$F$158,6,),IF(T2291&gt;0,VLOOKUP(H2291,Leistungszahlen!$A$11:$F$158,6,),0))</f>
        <v>0</v>
      </c>
      <c r="AH2291" s="179">
        <f t="shared" si="1039"/>
        <v>0</v>
      </c>
      <c r="AI2291" s="179">
        <f t="shared" si="1040"/>
        <v>0</v>
      </c>
      <c r="AJ2291" s="179">
        <f t="shared" si="1041"/>
        <v>0</v>
      </c>
      <c r="AK2291" s="179">
        <f t="shared" si="1042"/>
        <v>0</v>
      </c>
      <c r="AL2291" s="179">
        <f t="shared" si="1043"/>
        <v>0</v>
      </c>
      <c r="AM2291" s="180" t="str">
        <f>IF(L2291=1,Stundensätze!$D$13,IF(L2291=2,Stundensätze!$D$17,IF(L2291=4,Stundensätze!$D$21,"")))</f>
        <v/>
      </c>
      <c r="AN2291" s="180" t="str">
        <f>IF(L2291=1,Stundensätze!$D$15,IF(L2291=2,Stundensätze!$D$19,IF(L2291=4,Stundensätze!$D$23,"")))</f>
        <v/>
      </c>
      <c r="AO2291" s="180">
        <f t="shared" si="1044"/>
        <v>0</v>
      </c>
      <c r="AP2291" s="180">
        <f t="shared" si="1045"/>
        <v>0</v>
      </c>
      <c r="AQ2291" s="192" t="str">
        <f t="shared" si="1046"/>
        <v/>
      </c>
      <c r="AR2291" s="192" t="str">
        <f t="shared" si="1047"/>
        <v/>
      </c>
      <c r="AS2291" s="193">
        <f t="shared" si="1048"/>
        <v>0</v>
      </c>
      <c r="AT2291" s="258">
        <f>IF(K2291=0,0,VLOOKUP(K2291,Kostenstellen!A:B,2,FALSE))</f>
        <v>0</v>
      </c>
      <c r="AU2291" s="68" t="str">
        <f t="shared" si="1030"/>
        <v/>
      </c>
      <c r="AV2291" s="68" t="str">
        <f t="shared" si="1031"/>
        <v/>
      </c>
      <c r="AW2291" s="68">
        <f>IF(AF2291=0,0,VLOOKUP($H2291,Leistungszahlen!$A$11:$H$158,4,FALSE))</f>
        <v>0</v>
      </c>
      <c r="AX2291" s="68">
        <f>IF(AF2291=0,0,VLOOKUP($H2291,Leistungszahlen!$A$11:$H$158,5,FALSE))</f>
        <v>0</v>
      </c>
      <c r="AY2291" s="68">
        <f>IF(AG2291=0,0,VLOOKUP($H2291,Leistungszahlen!$A$11:$H$158,6,FALSE))</f>
        <v>0</v>
      </c>
      <c r="AZ2291" s="68">
        <f t="shared" si="1032"/>
        <v>0</v>
      </c>
      <c r="BA2291" s="68">
        <f t="shared" si="1033"/>
        <v>0</v>
      </c>
      <c r="BC2291" s="68">
        <f t="shared" si="1049"/>
        <v>0</v>
      </c>
      <c r="BD2291" s="285"/>
    </row>
    <row r="2292" spans="1:56" s="68" customFormat="1">
      <c r="A2292" s="200"/>
      <c r="B2292" s="200"/>
      <c r="C2292" s="200"/>
      <c r="D2292" s="200"/>
      <c r="E2292" s="200"/>
      <c r="F2292" s="200"/>
      <c r="G2292" s="200"/>
      <c r="H2292" s="201"/>
      <c r="I2292" s="202"/>
      <c r="J2292" s="200"/>
      <c r="K2292" s="176"/>
      <c r="L2292" s="176"/>
      <c r="M2292" s="176"/>
      <c r="N2292" s="286"/>
      <c r="O2292" s="286"/>
      <c r="P2292" s="176"/>
      <c r="Q2292" s="203">
        <f t="shared" si="1025"/>
        <v>0</v>
      </c>
      <c r="R2292" s="203">
        <f t="shared" si="1026"/>
        <v>0</v>
      </c>
      <c r="S2292" s="203">
        <f t="shared" si="1027"/>
        <v>0</v>
      </c>
      <c r="T2292" s="203">
        <f t="shared" si="1028"/>
        <v>0</v>
      </c>
      <c r="U2292" s="203">
        <f t="shared" si="1029"/>
        <v>0</v>
      </c>
      <c r="V2292" s="175">
        <f>IF(Q2292&gt;0,VLOOKUP(Q2292,Jahresfaktoren!$A$11:$B$24,2,),0)</f>
        <v>0</v>
      </c>
      <c r="W2292" s="175">
        <f>IF(R2292&gt;0,VLOOKUP(R2292,Jahresfaktoren!$D$11:$E$24,2,),0)</f>
        <v>0</v>
      </c>
      <c r="X2292" s="175">
        <f>IF(S2292&gt;0,VLOOKUP(S2292,Jahresfaktoren!$A$28:$B$29,2,),0)</f>
        <v>0</v>
      </c>
      <c r="Y2292" s="175">
        <f>IF(T2292&gt;0,VLOOKUP(T2292,Jahresfaktoren!$A$28:$B$29,2,),0)</f>
        <v>0</v>
      </c>
      <c r="Z2292" s="175">
        <f>IF(U2292&gt;0,VLOOKUP(U2292,Jahresfaktoren!$A$32:$B$33,2,),)</f>
        <v>0</v>
      </c>
      <c r="AA2292" s="177" t="str">
        <f t="shared" si="1034"/>
        <v/>
      </c>
      <c r="AB2292" s="177" t="str">
        <f t="shared" si="1035"/>
        <v/>
      </c>
      <c r="AC2292" s="177" t="str">
        <f t="shared" si="1036"/>
        <v/>
      </c>
      <c r="AD2292" s="177" t="str">
        <f t="shared" si="1037"/>
        <v/>
      </c>
      <c r="AE2292" s="177" t="str">
        <f t="shared" si="1038"/>
        <v/>
      </c>
      <c r="AF2292" s="178">
        <f>IF(Q2292&gt;0,VLOOKUP(H2292,Leistungszahlen!$A$11:$C$158,3,),0)</f>
        <v>0</v>
      </c>
      <c r="AG2292" s="178">
        <f>IF(R2292&gt;0,VLOOKUP(H2292,Leistungszahlen!$A$11:$F$158,6,),IF(T2292&gt;0,VLOOKUP(H2292,Leistungszahlen!$A$11:$F$158,6,),0))</f>
        <v>0</v>
      </c>
      <c r="AH2292" s="179">
        <f t="shared" si="1039"/>
        <v>0</v>
      </c>
      <c r="AI2292" s="179">
        <f t="shared" si="1040"/>
        <v>0</v>
      </c>
      <c r="AJ2292" s="179">
        <f t="shared" si="1041"/>
        <v>0</v>
      </c>
      <c r="AK2292" s="179">
        <f t="shared" si="1042"/>
        <v>0</v>
      </c>
      <c r="AL2292" s="179">
        <f t="shared" si="1043"/>
        <v>0</v>
      </c>
      <c r="AM2292" s="180" t="str">
        <f>IF(L2292=1,Stundensätze!$D$13,IF(L2292=2,Stundensätze!$D$17,IF(L2292=4,Stundensätze!$D$21,"")))</f>
        <v/>
      </c>
      <c r="AN2292" s="180" t="str">
        <f>IF(L2292=1,Stundensätze!$D$15,IF(L2292=2,Stundensätze!$D$19,IF(L2292=4,Stundensätze!$D$23,"")))</f>
        <v/>
      </c>
      <c r="AO2292" s="180">
        <f t="shared" si="1044"/>
        <v>0</v>
      </c>
      <c r="AP2292" s="180">
        <f t="shared" si="1045"/>
        <v>0</v>
      </c>
      <c r="AQ2292" s="192" t="str">
        <f t="shared" si="1046"/>
        <v/>
      </c>
      <c r="AR2292" s="192" t="str">
        <f t="shared" si="1047"/>
        <v/>
      </c>
      <c r="AS2292" s="193">
        <f t="shared" si="1048"/>
        <v>0</v>
      </c>
      <c r="AT2292" s="258">
        <f>IF(K2292=0,0,VLOOKUP(K2292,Kostenstellen!A:B,2,FALSE))</f>
        <v>0</v>
      </c>
      <c r="AU2292" s="68" t="str">
        <f t="shared" si="1030"/>
        <v/>
      </c>
      <c r="AV2292" s="68" t="str">
        <f t="shared" si="1031"/>
        <v/>
      </c>
      <c r="AW2292" s="68">
        <f>IF(AF2292=0,0,VLOOKUP($H2292,Leistungszahlen!$A$11:$H$158,4,FALSE))</f>
        <v>0</v>
      </c>
      <c r="AX2292" s="68">
        <f>IF(AF2292=0,0,VLOOKUP($H2292,Leistungszahlen!$A$11:$H$158,5,FALSE))</f>
        <v>0</v>
      </c>
      <c r="AY2292" s="68">
        <f>IF(AG2292=0,0,VLOOKUP($H2292,Leistungszahlen!$A$11:$H$158,6,FALSE))</f>
        <v>0</v>
      </c>
      <c r="AZ2292" s="68">
        <f t="shared" si="1032"/>
        <v>0</v>
      </c>
      <c r="BA2292" s="68">
        <f t="shared" si="1033"/>
        <v>0</v>
      </c>
      <c r="BC2292" s="68">
        <f t="shared" si="1049"/>
        <v>0</v>
      </c>
      <c r="BD2292" s="285"/>
    </row>
    <row r="2293" spans="1:56" s="68" customFormat="1">
      <c r="A2293" s="200"/>
      <c r="B2293" s="200"/>
      <c r="C2293" s="200"/>
      <c r="D2293" s="200"/>
      <c r="E2293" s="200"/>
      <c r="F2293" s="200"/>
      <c r="G2293" s="200"/>
      <c r="H2293" s="201"/>
      <c r="I2293" s="202"/>
      <c r="J2293" s="200"/>
      <c r="K2293" s="176"/>
      <c r="L2293" s="176"/>
      <c r="M2293" s="176"/>
      <c r="N2293" s="286"/>
      <c r="O2293" s="286"/>
      <c r="P2293" s="176"/>
      <c r="Q2293" s="203">
        <f t="shared" ref="Q2293:Q2356" si="1050">IF(M2293="x",0,IF(N2293=7,6,IF(N2293=14,12,IF(N2293="12+5",11,N2293))))</f>
        <v>0</v>
      </c>
      <c r="R2293" s="203">
        <f t="shared" ref="R2293:R2356" si="1051">IF(M2293="x",0,IF(O2293=0,0,IF(N2293=7,0,IF(N2293+O2293=7,O2293-1,O2293))))</f>
        <v>0</v>
      </c>
      <c r="S2293" s="203">
        <f t="shared" ref="S2293:S2356" si="1052">IF(M2293="x",0,IF(N2293=7,1,IF(N2293=14,2,IF(AND(N2293=12,O2293=5),1,IF(N2293="12+5",1,0)))))</f>
        <v>0</v>
      </c>
      <c r="T2293" s="203">
        <f t="shared" ref="T2293:T2356" si="1053">IF(M2293="x",0,IF(O2293=0,0,IF(N2293=7,0,IF(N2293+O2293=7,1,0))))</f>
        <v>0</v>
      </c>
      <c r="U2293" s="203">
        <f t="shared" ref="U2293:U2356" si="1054">T2293+S2293</f>
        <v>0</v>
      </c>
      <c r="V2293" s="175">
        <f>IF(Q2293&gt;0,VLOOKUP(Q2293,Jahresfaktoren!$A$11:$B$24,2,),0)</f>
        <v>0</v>
      </c>
      <c r="W2293" s="175">
        <f>IF(R2293&gt;0,VLOOKUP(R2293,Jahresfaktoren!$D$11:$E$24,2,),0)</f>
        <v>0</v>
      </c>
      <c r="X2293" s="175">
        <f>IF(S2293&gt;0,VLOOKUP(S2293,Jahresfaktoren!$A$28:$B$29,2,),0)</f>
        <v>0</v>
      </c>
      <c r="Y2293" s="175">
        <f>IF(T2293&gt;0,VLOOKUP(T2293,Jahresfaktoren!$A$28:$B$29,2,),0)</f>
        <v>0</v>
      </c>
      <c r="Z2293" s="175">
        <f>IF(U2293&gt;0,VLOOKUP(U2293,Jahresfaktoren!$A$32:$B$33,2,),)</f>
        <v>0</v>
      </c>
      <c r="AA2293" s="177" t="str">
        <f t="shared" si="1034"/>
        <v/>
      </c>
      <c r="AB2293" s="177" t="str">
        <f t="shared" si="1035"/>
        <v/>
      </c>
      <c r="AC2293" s="177" t="str">
        <f t="shared" si="1036"/>
        <v/>
      </c>
      <c r="AD2293" s="177" t="str">
        <f t="shared" si="1037"/>
        <v/>
      </c>
      <c r="AE2293" s="177" t="str">
        <f t="shared" si="1038"/>
        <v/>
      </c>
      <c r="AF2293" s="178">
        <f>IF(Q2293&gt;0,VLOOKUP(H2293,Leistungszahlen!$A$11:$C$158,3,),0)</f>
        <v>0</v>
      </c>
      <c r="AG2293" s="178">
        <f>IF(R2293&gt;0,VLOOKUP(H2293,Leistungszahlen!$A$11:$F$158,6,),IF(T2293&gt;0,VLOOKUP(H2293,Leistungszahlen!$A$11:$F$158,6,),0))</f>
        <v>0</v>
      </c>
      <c r="AH2293" s="179">
        <f t="shared" si="1039"/>
        <v>0</v>
      </c>
      <c r="AI2293" s="179">
        <f t="shared" si="1040"/>
        <v>0</v>
      </c>
      <c r="AJ2293" s="179">
        <f t="shared" si="1041"/>
        <v>0</v>
      </c>
      <c r="AK2293" s="179">
        <f t="shared" si="1042"/>
        <v>0</v>
      </c>
      <c r="AL2293" s="179">
        <f t="shared" si="1043"/>
        <v>0</v>
      </c>
      <c r="AM2293" s="180" t="str">
        <f>IF(L2293=1,Stundensätze!$D$13,IF(L2293=2,Stundensätze!$D$17,IF(L2293=4,Stundensätze!$D$21,"")))</f>
        <v/>
      </c>
      <c r="AN2293" s="180" t="str">
        <f>IF(L2293=1,Stundensätze!$D$15,IF(L2293=2,Stundensätze!$D$19,IF(L2293=4,Stundensätze!$D$23,"")))</f>
        <v/>
      </c>
      <c r="AO2293" s="180">
        <f t="shared" si="1044"/>
        <v>0</v>
      </c>
      <c r="AP2293" s="180">
        <f t="shared" si="1045"/>
        <v>0</v>
      </c>
      <c r="AQ2293" s="192" t="str">
        <f t="shared" si="1046"/>
        <v/>
      </c>
      <c r="AR2293" s="192" t="str">
        <f t="shared" si="1047"/>
        <v/>
      </c>
      <c r="AS2293" s="193">
        <f t="shared" si="1048"/>
        <v>0</v>
      </c>
      <c r="AT2293" s="258">
        <f>IF(K2293=0,0,VLOOKUP(K2293,Kostenstellen!A:B,2,FALSE))</f>
        <v>0</v>
      </c>
      <c r="AU2293" s="68" t="str">
        <f t="shared" ref="AU2293:AU2356" si="1055">IF(SUM(V2293:Z2293)&gt;0,H2293,"")</f>
        <v/>
      </c>
      <c r="AV2293" s="68" t="str">
        <f t="shared" ref="AV2293:AV2356" si="1056">IF(SUM(R2293+T2293)&gt;0,H2293,"")</f>
        <v/>
      </c>
      <c r="AW2293" s="68">
        <f>IF(AF2293=0,0,VLOOKUP($H2293,Leistungszahlen!$A$11:$H$158,4,FALSE))</f>
        <v>0</v>
      </c>
      <c r="AX2293" s="68">
        <f>IF(AF2293=0,0,VLOOKUP($H2293,Leistungszahlen!$A$11:$H$158,5,FALSE))</f>
        <v>0</v>
      </c>
      <c r="AY2293" s="68">
        <f>IF(AG2293=0,0,VLOOKUP($H2293,Leistungszahlen!$A$11:$H$158,6,FALSE))</f>
        <v>0</v>
      </c>
      <c r="AZ2293" s="68">
        <f t="shared" ref="AZ2293:AZ2356" si="1057">IF(AX2293&lt;AF2293,1,IF(AG2293&gt;AY2293,1,0))</f>
        <v>0</v>
      </c>
      <c r="BA2293" s="68">
        <f t="shared" ref="BA2293:BA2356" si="1058">IF(AF2293&gt;AX2293,1,IF(AG2293&gt;AY2293,1,0))</f>
        <v>0</v>
      </c>
      <c r="BC2293" s="68">
        <f t="shared" si="1049"/>
        <v>0</v>
      </c>
      <c r="BD2293" s="285"/>
    </row>
    <row r="2294" spans="1:56" s="68" customFormat="1">
      <c r="A2294" s="200"/>
      <c r="B2294" s="200"/>
      <c r="C2294" s="200"/>
      <c r="D2294" s="200"/>
      <c r="E2294" s="200"/>
      <c r="F2294" s="200"/>
      <c r="G2294" s="200"/>
      <c r="H2294" s="201"/>
      <c r="I2294" s="202"/>
      <c r="J2294" s="200"/>
      <c r="K2294" s="176"/>
      <c r="L2294" s="176"/>
      <c r="M2294" s="176"/>
      <c r="N2294" s="286"/>
      <c r="O2294" s="286"/>
      <c r="P2294" s="176"/>
      <c r="Q2294" s="203">
        <f t="shared" si="1050"/>
        <v>0</v>
      </c>
      <c r="R2294" s="203">
        <f t="shared" si="1051"/>
        <v>0</v>
      </c>
      <c r="S2294" s="203">
        <f t="shared" si="1052"/>
        <v>0</v>
      </c>
      <c r="T2294" s="203">
        <f t="shared" si="1053"/>
        <v>0</v>
      </c>
      <c r="U2294" s="203">
        <f t="shared" si="1054"/>
        <v>0</v>
      </c>
      <c r="V2294" s="175">
        <f>IF(Q2294&gt;0,VLOOKUP(Q2294,Jahresfaktoren!$A$11:$B$24,2,),0)</f>
        <v>0</v>
      </c>
      <c r="W2294" s="175">
        <f>IF(R2294&gt;0,VLOOKUP(R2294,Jahresfaktoren!$D$11:$E$24,2,),0)</f>
        <v>0</v>
      </c>
      <c r="X2294" s="175">
        <f>IF(S2294&gt;0,VLOOKUP(S2294,Jahresfaktoren!$A$28:$B$29,2,),0)</f>
        <v>0</v>
      </c>
      <c r="Y2294" s="175">
        <f>IF(T2294&gt;0,VLOOKUP(T2294,Jahresfaktoren!$A$28:$B$29,2,),0)</f>
        <v>0</v>
      </c>
      <c r="Z2294" s="175">
        <f>IF(U2294&gt;0,VLOOKUP(U2294,Jahresfaktoren!$A$32:$B$33,2,),)</f>
        <v>0</v>
      </c>
      <c r="AA2294" s="177" t="str">
        <f t="shared" si="1034"/>
        <v/>
      </c>
      <c r="AB2294" s="177" t="str">
        <f t="shared" si="1035"/>
        <v/>
      </c>
      <c r="AC2294" s="177" t="str">
        <f t="shared" si="1036"/>
        <v/>
      </c>
      <c r="AD2294" s="177" t="str">
        <f t="shared" si="1037"/>
        <v/>
      </c>
      <c r="AE2294" s="177" t="str">
        <f t="shared" si="1038"/>
        <v/>
      </c>
      <c r="AF2294" s="178">
        <f>IF(Q2294&gt;0,VLOOKUP(H2294,Leistungszahlen!$A$11:$C$158,3,),0)</f>
        <v>0</v>
      </c>
      <c r="AG2294" s="178">
        <f>IF(R2294&gt;0,VLOOKUP(H2294,Leistungszahlen!$A$11:$F$158,6,),IF(T2294&gt;0,VLOOKUP(H2294,Leistungszahlen!$A$11:$F$158,6,),0))</f>
        <v>0</v>
      </c>
      <c r="AH2294" s="179">
        <f t="shared" si="1039"/>
        <v>0</v>
      </c>
      <c r="AI2294" s="179">
        <f t="shared" si="1040"/>
        <v>0</v>
      </c>
      <c r="AJ2294" s="179">
        <f t="shared" si="1041"/>
        <v>0</v>
      </c>
      <c r="AK2294" s="179">
        <f t="shared" si="1042"/>
        <v>0</v>
      </c>
      <c r="AL2294" s="179">
        <f t="shared" si="1043"/>
        <v>0</v>
      </c>
      <c r="AM2294" s="180" t="str">
        <f>IF(L2294=1,Stundensätze!$D$13,IF(L2294=2,Stundensätze!$D$17,IF(L2294=4,Stundensätze!$D$21,"")))</f>
        <v/>
      </c>
      <c r="AN2294" s="180" t="str">
        <f>IF(L2294=1,Stundensätze!$D$15,IF(L2294=2,Stundensätze!$D$19,IF(L2294=4,Stundensätze!$D$23,"")))</f>
        <v/>
      </c>
      <c r="AO2294" s="180">
        <f t="shared" si="1044"/>
        <v>0</v>
      </c>
      <c r="AP2294" s="180">
        <f t="shared" si="1045"/>
        <v>0</v>
      </c>
      <c r="AQ2294" s="192" t="str">
        <f t="shared" si="1046"/>
        <v/>
      </c>
      <c r="AR2294" s="192" t="str">
        <f t="shared" si="1047"/>
        <v/>
      </c>
      <c r="AS2294" s="193">
        <f t="shared" si="1048"/>
        <v>0</v>
      </c>
      <c r="AT2294" s="258">
        <f>IF(K2294=0,0,VLOOKUP(K2294,Kostenstellen!A:B,2,FALSE))</f>
        <v>0</v>
      </c>
      <c r="AU2294" s="68" t="str">
        <f t="shared" si="1055"/>
        <v/>
      </c>
      <c r="AV2294" s="68" t="str">
        <f t="shared" si="1056"/>
        <v/>
      </c>
      <c r="AW2294" s="68">
        <f>IF(AF2294=0,0,VLOOKUP($H2294,Leistungszahlen!$A$11:$H$158,4,FALSE))</f>
        <v>0</v>
      </c>
      <c r="AX2294" s="68">
        <f>IF(AF2294=0,0,VLOOKUP($H2294,Leistungszahlen!$A$11:$H$158,5,FALSE))</f>
        <v>0</v>
      </c>
      <c r="AY2294" s="68">
        <f>IF(AG2294=0,0,VLOOKUP($H2294,Leistungszahlen!$A$11:$H$158,6,FALSE))</f>
        <v>0</v>
      </c>
      <c r="AZ2294" s="68">
        <f t="shared" si="1057"/>
        <v>0</v>
      </c>
      <c r="BA2294" s="68">
        <f t="shared" si="1058"/>
        <v>0</v>
      </c>
      <c r="BC2294" s="68">
        <f t="shared" si="1049"/>
        <v>0</v>
      </c>
      <c r="BD2294" s="285"/>
    </row>
    <row r="2295" spans="1:56" s="68" customFormat="1">
      <c r="A2295" s="200"/>
      <c r="B2295" s="200"/>
      <c r="C2295" s="200"/>
      <c r="D2295" s="200"/>
      <c r="E2295" s="200"/>
      <c r="F2295" s="200"/>
      <c r="G2295" s="200"/>
      <c r="H2295" s="201"/>
      <c r="I2295" s="202"/>
      <c r="J2295" s="200"/>
      <c r="K2295" s="176"/>
      <c r="L2295" s="176"/>
      <c r="M2295" s="176"/>
      <c r="N2295" s="286"/>
      <c r="O2295" s="286"/>
      <c r="P2295" s="176"/>
      <c r="Q2295" s="203">
        <f t="shared" si="1050"/>
        <v>0</v>
      </c>
      <c r="R2295" s="203">
        <f t="shared" si="1051"/>
        <v>0</v>
      </c>
      <c r="S2295" s="203">
        <f t="shared" si="1052"/>
        <v>0</v>
      </c>
      <c r="T2295" s="203">
        <f t="shared" si="1053"/>
        <v>0</v>
      </c>
      <c r="U2295" s="203">
        <f t="shared" si="1054"/>
        <v>0</v>
      </c>
      <c r="V2295" s="175">
        <f>IF(Q2295&gt;0,VLOOKUP(Q2295,Jahresfaktoren!$A$11:$B$24,2,),0)</f>
        <v>0</v>
      </c>
      <c r="W2295" s="175">
        <f>IF(R2295&gt;0,VLOOKUP(R2295,Jahresfaktoren!$D$11:$E$24,2,),0)</f>
        <v>0</v>
      </c>
      <c r="X2295" s="175">
        <f>IF(S2295&gt;0,VLOOKUP(S2295,Jahresfaktoren!$A$28:$B$29,2,),0)</f>
        <v>0</v>
      </c>
      <c r="Y2295" s="175">
        <f>IF(T2295&gt;0,VLOOKUP(T2295,Jahresfaktoren!$A$28:$B$29,2,),0)</f>
        <v>0</v>
      </c>
      <c r="Z2295" s="175">
        <f>IF(U2295&gt;0,VLOOKUP(U2295,Jahresfaktoren!$A$32:$B$33,2,),)</f>
        <v>0</v>
      </c>
      <c r="AA2295" s="177" t="str">
        <f t="shared" si="1034"/>
        <v/>
      </c>
      <c r="AB2295" s="177" t="str">
        <f t="shared" si="1035"/>
        <v/>
      </c>
      <c r="AC2295" s="177" t="str">
        <f t="shared" si="1036"/>
        <v/>
      </c>
      <c r="AD2295" s="177" t="str">
        <f t="shared" si="1037"/>
        <v/>
      </c>
      <c r="AE2295" s="177" t="str">
        <f t="shared" si="1038"/>
        <v/>
      </c>
      <c r="AF2295" s="178">
        <f>IF(Q2295&gt;0,VLOOKUP(H2295,Leistungszahlen!$A$11:$C$158,3,),0)</f>
        <v>0</v>
      </c>
      <c r="AG2295" s="178">
        <f>IF(R2295&gt;0,VLOOKUP(H2295,Leistungszahlen!$A$11:$F$158,6,),IF(T2295&gt;0,VLOOKUP(H2295,Leistungszahlen!$A$11:$F$158,6,),0))</f>
        <v>0</v>
      </c>
      <c r="AH2295" s="179">
        <f t="shared" si="1039"/>
        <v>0</v>
      </c>
      <c r="AI2295" s="179">
        <f t="shared" si="1040"/>
        <v>0</v>
      </c>
      <c r="AJ2295" s="179">
        <f t="shared" si="1041"/>
        <v>0</v>
      </c>
      <c r="AK2295" s="179">
        <f t="shared" si="1042"/>
        <v>0</v>
      </c>
      <c r="AL2295" s="179">
        <f t="shared" si="1043"/>
        <v>0</v>
      </c>
      <c r="AM2295" s="180" t="str">
        <f>IF(L2295=1,Stundensätze!$D$13,IF(L2295=2,Stundensätze!$D$17,IF(L2295=4,Stundensätze!$D$21,"")))</f>
        <v/>
      </c>
      <c r="AN2295" s="180" t="str">
        <f>IF(L2295=1,Stundensätze!$D$15,IF(L2295=2,Stundensätze!$D$19,IF(L2295=4,Stundensätze!$D$23,"")))</f>
        <v/>
      </c>
      <c r="AO2295" s="180">
        <f t="shared" si="1044"/>
        <v>0</v>
      </c>
      <c r="AP2295" s="180">
        <f t="shared" si="1045"/>
        <v>0</v>
      </c>
      <c r="AQ2295" s="192" t="str">
        <f t="shared" si="1046"/>
        <v/>
      </c>
      <c r="AR2295" s="192" t="str">
        <f t="shared" si="1047"/>
        <v/>
      </c>
      <c r="AS2295" s="193">
        <f t="shared" si="1048"/>
        <v>0</v>
      </c>
      <c r="AT2295" s="258">
        <f>IF(K2295=0,0,VLOOKUP(K2295,Kostenstellen!A:B,2,FALSE))</f>
        <v>0</v>
      </c>
      <c r="AU2295" s="68" t="str">
        <f t="shared" si="1055"/>
        <v/>
      </c>
      <c r="AV2295" s="68" t="str">
        <f t="shared" si="1056"/>
        <v/>
      </c>
      <c r="AW2295" s="68">
        <f>IF(AF2295=0,0,VLOOKUP($H2295,Leistungszahlen!$A$11:$H$158,4,FALSE))</f>
        <v>0</v>
      </c>
      <c r="AX2295" s="68">
        <f>IF(AF2295=0,0,VLOOKUP($H2295,Leistungszahlen!$A$11:$H$158,5,FALSE))</f>
        <v>0</v>
      </c>
      <c r="AY2295" s="68">
        <f>IF(AG2295=0,0,VLOOKUP($H2295,Leistungszahlen!$A$11:$H$158,6,FALSE))</f>
        <v>0</v>
      </c>
      <c r="AZ2295" s="68">
        <f t="shared" si="1057"/>
        <v>0</v>
      </c>
      <c r="BA2295" s="68">
        <f t="shared" si="1058"/>
        <v>0</v>
      </c>
      <c r="BC2295" s="68">
        <f t="shared" si="1049"/>
        <v>0</v>
      </c>
      <c r="BD2295" s="285"/>
    </row>
    <row r="2296" spans="1:56" s="68" customFormat="1">
      <c r="A2296" s="200"/>
      <c r="B2296" s="200"/>
      <c r="C2296" s="200"/>
      <c r="D2296" s="200"/>
      <c r="E2296" s="200"/>
      <c r="F2296" s="200"/>
      <c r="G2296" s="200"/>
      <c r="H2296" s="201"/>
      <c r="I2296" s="202"/>
      <c r="J2296" s="200"/>
      <c r="K2296" s="176"/>
      <c r="L2296" s="176"/>
      <c r="M2296" s="176"/>
      <c r="N2296" s="286"/>
      <c r="O2296" s="286"/>
      <c r="P2296" s="176"/>
      <c r="Q2296" s="203">
        <f t="shared" si="1050"/>
        <v>0</v>
      </c>
      <c r="R2296" s="203">
        <f t="shared" si="1051"/>
        <v>0</v>
      </c>
      <c r="S2296" s="203">
        <f t="shared" si="1052"/>
        <v>0</v>
      </c>
      <c r="T2296" s="203">
        <f t="shared" si="1053"/>
        <v>0</v>
      </c>
      <c r="U2296" s="203">
        <f t="shared" si="1054"/>
        <v>0</v>
      </c>
      <c r="V2296" s="175">
        <f>IF(Q2296&gt;0,VLOOKUP(Q2296,Jahresfaktoren!$A$11:$B$24,2,),0)</f>
        <v>0</v>
      </c>
      <c r="W2296" s="175">
        <f>IF(R2296&gt;0,VLOOKUP(R2296,Jahresfaktoren!$D$11:$E$24,2,),0)</f>
        <v>0</v>
      </c>
      <c r="X2296" s="175">
        <f>IF(S2296&gt;0,VLOOKUP(S2296,Jahresfaktoren!$A$28:$B$29,2,),0)</f>
        <v>0</v>
      </c>
      <c r="Y2296" s="175">
        <f>IF(T2296&gt;0,VLOOKUP(T2296,Jahresfaktoren!$A$28:$B$29,2,),0)</f>
        <v>0</v>
      </c>
      <c r="Z2296" s="175">
        <f>IF(U2296&gt;0,VLOOKUP(U2296,Jahresfaktoren!$A$32:$B$33,2,),)</f>
        <v>0</v>
      </c>
      <c r="AA2296" s="177" t="str">
        <f t="shared" si="1034"/>
        <v/>
      </c>
      <c r="AB2296" s="177" t="str">
        <f t="shared" si="1035"/>
        <v/>
      </c>
      <c r="AC2296" s="177" t="str">
        <f t="shared" si="1036"/>
        <v/>
      </c>
      <c r="AD2296" s="177" t="str">
        <f t="shared" si="1037"/>
        <v/>
      </c>
      <c r="AE2296" s="177" t="str">
        <f t="shared" si="1038"/>
        <v/>
      </c>
      <c r="AF2296" s="178">
        <f>IF(Q2296&gt;0,VLOOKUP(H2296,Leistungszahlen!$A$11:$C$158,3,),0)</f>
        <v>0</v>
      </c>
      <c r="AG2296" s="178">
        <f>IF(R2296&gt;0,VLOOKUP(H2296,Leistungszahlen!$A$11:$F$158,6,),IF(T2296&gt;0,VLOOKUP(H2296,Leistungszahlen!$A$11:$F$158,6,),0))</f>
        <v>0</v>
      </c>
      <c r="AH2296" s="179">
        <f t="shared" si="1039"/>
        <v>0</v>
      </c>
      <c r="AI2296" s="179">
        <f t="shared" si="1040"/>
        <v>0</v>
      </c>
      <c r="AJ2296" s="179">
        <f t="shared" si="1041"/>
        <v>0</v>
      </c>
      <c r="AK2296" s="179">
        <f t="shared" si="1042"/>
        <v>0</v>
      </c>
      <c r="AL2296" s="179">
        <f t="shared" si="1043"/>
        <v>0</v>
      </c>
      <c r="AM2296" s="180" t="str">
        <f>IF(L2296=1,Stundensätze!$D$13,IF(L2296=2,Stundensätze!$D$17,IF(L2296=4,Stundensätze!$D$21,"")))</f>
        <v/>
      </c>
      <c r="AN2296" s="180" t="str">
        <f>IF(L2296=1,Stundensätze!$D$15,IF(L2296=2,Stundensätze!$D$19,IF(L2296=4,Stundensätze!$D$23,"")))</f>
        <v/>
      </c>
      <c r="AO2296" s="180">
        <f t="shared" si="1044"/>
        <v>0</v>
      </c>
      <c r="AP2296" s="180">
        <f t="shared" si="1045"/>
        <v>0</v>
      </c>
      <c r="AQ2296" s="192" t="str">
        <f t="shared" si="1046"/>
        <v/>
      </c>
      <c r="AR2296" s="192" t="str">
        <f t="shared" si="1047"/>
        <v/>
      </c>
      <c r="AS2296" s="193">
        <f t="shared" si="1048"/>
        <v>0</v>
      </c>
      <c r="AT2296" s="258">
        <f>IF(K2296=0,0,VLOOKUP(K2296,Kostenstellen!A:B,2,FALSE))</f>
        <v>0</v>
      </c>
      <c r="AU2296" s="68" t="str">
        <f t="shared" si="1055"/>
        <v/>
      </c>
      <c r="AV2296" s="68" t="str">
        <f t="shared" si="1056"/>
        <v/>
      </c>
      <c r="AW2296" s="68">
        <f>IF(AF2296=0,0,VLOOKUP($H2296,Leistungszahlen!$A$11:$H$158,4,FALSE))</f>
        <v>0</v>
      </c>
      <c r="AX2296" s="68">
        <f>IF(AF2296=0,0,VLOOKUP($H2296,Leistungszahlen!$A$11:$H$158,5,FALSE))</f>
        <v>0</v>
      </c>
      <c r="AY2296" s="68">
        <f>IF(AG2296=0,0,VLOOKUP($H2296,Leistungszahlen!$A$11:$H$158,6,FALSE))</f>
        <v>0</v>
      </c>
      <c r="AZ2296" s="68">
        <f t="shared" si="1057"/>
        <v>0</v>
      </c>
      <c r="BA2296" s="68">
        <f t="shared" si="1058"/>
        <v>0</v>
      </c>
      <c r="BC2296" s="68">
        <f t="shared" si="1049"/>
        <v>0</v>
      </c>
      <c r="BD2296" s="285"/>
    </row>
    <row r="2297" spans="1:56" s="68" customFormat="1">
      <c r="A2297" s="200"/>
      <c r="B2297" s="200"/>
      <c r="C2297" s="200"/>
      <c r="D2297" s="200"/>
      <c r="E2297" s="200"/>
      <c r="F2297" s="200"/>
      <c r="G2297" s="200"/>
      <c r="H2297" s="201"/>
      <c r="I2297" s="202"/>
      <c r="J2297" s="200"/>
      <c r="K2297" s="176"/>
      <c r="L2297" s="176"/>
      <c r="M2297" s="176"/>
      <c r="N2297" s="286"/>
      <c r="O2297" s="286"/>
      <c r="P2297" s="176"/>
      <c r="Q2297" s="203">
        <f t="shared" si="1050"/>
        <v>0</v>
      </c>
      <c r="R2297" s="203">
        <f t="shared" si="1051"/>
        <v>0</v>
      </c>
      <c r="S2297" s="203">
        <f t="shared" si="1052"/>
        <v>0</v>
      </c>
      <c r="T2297" s="203">
        <f t="shared" si="1053"/>
        <v>0</v>
      </c>
      <c r="U2297" s="203">
        <f t="shared" si="1054"/>
        <v>0</v>
      </c>
      <c r="V2297" s="175">
        <f>IF(Q2297&gt;0,VLOOKUP(Q2297,Jahresfaktoren!$A$11:$B$24,2,),0)</f>
        <v>0</v>
      </c>
      <c r="W2297" s="175">
        <f>IF(R2297&gt;0,VLOOKUP(R2297,Jahresfaktoren!$D$11:$E$24,2,),0)</f>
        <v>0</v>
      </c>
      <c r="X2297" s="175">
        <f>IF(S2297&gt;0,VLOOKUP(S2297,Jahresfaktoren!$A$28:$B$29,2,),0)</f>
        <v>0</v>
      </c>
      <c r="Y2297" s="175">
        <f>IF(T2297&gt;0,VLOOKUP(T2297,Jahresfaktoren!$A$28:$B$29,2,),0)</f>
        <v>0</v>
      </c>
      <c r="Z2297" s="175">
        <f>IF(U2297&gt;0,VLOOKUP(U2297,Jahresfaktoren!$A$32:$B$33,2,),)</f>
        <v>0</v>
      </c>
      <c r="AA2297" s="177" t="str">
        <f t="shared" si="1034"/>
        <v/>
      </c>
      <c r="AB2297" s="177" t="str">
        <f t="shared" si="1035"/>
        <v/>
      </c>
      <c r="AC2297" s="177" t="str">
        <f t="shared" si="1036"/>
        <v/>
      </c>
      <c r="AD2297" s="177" t="str">
        <f t="shared" si="1037"/>
        <v/>
      </c>
      <c r="AE2297" s="177" t="str">
        <f t="shared" si="1038"/>
        <v/>
      </c>
      <c r="AF2297" s="178">
        <f>IF(Q2297&gt;0,VLOOKUP(H2297,Leistungszahlen!$A$11:$C$158,3,),0)</f>
        <v>0</v>
      </c>
      <c r="AG2297" s="178">
        <f>IF(R2297&gt;0,VLOOKUP(H2297,Leistungszahlen!$A$11:$F$158,6,),IF(T2297&gt;0,VLOOKUP(H2297,Leistungszahlen!$A$11:$F$158,6,),0))</f>
        <v>0</v>
      </c>
      <c r="AH2297" s="179">
        <f t="shared" si="1039"/>
        <v>0</v>
      </c>
      <c r="AI2297" s="179">
        <f t="shared" si="1040"/>
        <v>0</v>
      </c>
      <c r="AJ2297" s="179">
        <f t="shared" si="1041"/>
        <v>0</v>
      </c>
      <c r="AK2297" s="179">
        <f t="shared" si="1042"/>
        <v>0</v>
      </c>
      <c r="AL2297" s="179">
        <f t="shared" si="1043"/>
        <v>0</v>
      </c>
      <c r="AM2297" s="180" t="str">
        <f>IF(L2297=1,Stundensätze!$D$13,IF(L2297=2,Stundensätze!$D$17,IF(L2297=4,Stundensätze!$D$21,"")))</f>
        <v/>
      </c>
      <c r="AN2297" s="180" t="str">
        <f>IF(L2297=1,Stundensätze!$D$15,IF(L2297=2,Stundensätze!$D$19,IF(L2297=4,Stundensätze!$D$23,"")))</f>
        <v/>
      </c>
      <c r="AO2297" s="180">
        <f t="shared" si="1044"/>
        <v>0</v>
      </c>
      <c r="AP2297" s="180">
        <f t="shared" si="1045"/>
        <v>0</v>
      </c>
      <c r="AQ2297" s="192" t="str">
        <f t="shared" si="1046"/>
        <v/>
      </c>
      <c r="AR2297" s="192" t="str">
        <f t="shared" si="1047"/>
        <v/>
      </c>
      <c r="AS2297" s="193">
        <f t="shared" si="1048"/>
        <v>0</v>
      </c>
      <c r="AT2297" s="258">
        <f>IF(K2297=0,0,VLOOKUP(K2297,Kostenstellen!A:B,2,FALSE))</f>
        <v>0</v>
      </c>
      <c r="AU2297" s="68" t="str">
        <f t="shared" si="1055"/>
        <v/>
      </c>
      <c r="AV2297" s="68" t="str">
        <f t="shared" si="1056"/>
        <v/>
      </c>
      <c r="AW2297" s="68">
        <f>IF(AF2297=0,0,VLOOKUP($H2297,Leistungszahlen!$A$11:$H$158,4,FALSE))</f>
        <v>0</v>
      </c>
      <c r="AX2297" s="68">
        <f>IF(AF2297=0,0,VLOOKUP($H2297,Leistungszahlen!$A$11:$H$158,5,FALSE))</f>
        <v>0</v>
      </c>
      <c r="AY2297" s="68">
        <f>IF(AG2297=0,0,VLOOKUP($H2297,Leistungszahlen!$A$11:$H$158,6,FALSE))</f>
        <v>0</v>
      </c>
      <c r="AZ2297" s="68">
        <f t="shared" si="1057"/>
        <v>0</v>
      </c>
      <c r="BA2297" s="68">
        <f t="shared" si="1058"/>
        <v>0</v>
      </c>
      <c r="BC2297" s="68">
        <f t="shared" si="1049"/>
        <v>0</v>
      </c>
      <c r="BD2297" s="285"/>
    </row>
    <row r="2298" spans="1:56" s="68" customFormat="1">
      <c r="A2298" s="200"/>
      <c r="B2298" s="200"/>
      <c r="C2298" s="200"/>
      <c r="D2298" s="200"/>
      <c r="E2298" s="200"/>
      <c r="F2298" s="200"/>
      <c r="G2298" s="200"/>
      <c r="H2298" s="201"/>
      <c r="I2298" s="202"/>
      <c r="J2298" s="200"/>
      <c r="K2298" s="176"/>
      <c r="L2298" s="176"/>
      <c r="M2298" s="176"/>
      <c r="N2298" s="286"/>
      <c r="O2298" s="286"/>
      <c r="P2298" s="176"/>
      <c r="Q2298" s="203">
        <f t="shared" si="1050"/>
        <v>0</v>
      </c>
      <c r="R2298" s="203">
        <f t="shared" si="1051"/>
        <v>0</v>
      </c>
      <c r="S2298" s="203">
        <f t="shared" si="1052"/>
        <v>0</v>
      </c>
      <c r="T2298" s="203">
        <f t="shared" si="1053"/>
        <v>0</v>
      </c>
      <c r="U2298" s="203">
        <f t="shared" si="1054"/>
        <v>0</v>
      </c>
      <c r="V2298" s="175">
        <f>IF(Q2298&gt;0,VLOOKUP(Q2298,Jahresfaktoren!$A$11:$B$24,2,),0)</f>
        <v>0</v>
      </c>
      <c r="W2298" s="175">
        <f>IF(R2298&gt;0,VLOOKUP(R2298,Jahresfaktoren!$D$11:$E$24,2,),0)</f>
        <v>0</v>
      </c>
      <c r="X2298" s="175">
        <f>IF(S2298&gt;0,VLOOKUP(S2298,Jahresfaktoren!$A$28:$B$29,2,),0)</f>
        <v>0</v>
      </c>
      <c r="Y2298" s="175">
        <f>IF(T2298&gt;0,VLOOKUP(T2298,Jahresfaktoren!$A$28:$B$29,2,),0)</f>
        <v>0</v>
      </c>
      <c r="Z2298" s="175">
        <f>IF(U2298&gt;0,VLOOKUP(U2298,Jahresfaktoren!$A$32:$B$33,2,),)</f>
        <v>0</v>
      </c>
      <c r="AA2298" s="177" t="str">
        <f t="shared" si="1034"/>
        <v/>
      </c>
      <c r="AB2298" s="177" t="str">
        <f t="shared" si="1035"/>
        <v/>
      </c>
      <c r="AC2298" s="177" t="str">
        <f t="shared" si="1036"/>
        <v/>
      </c>
      <c r="AD2298" s="177" t="str">
        <f t="shared" si="1037"/>
        <v/>
      </c>
      <c r="AE2298" s="177" t="str">
        <f t="shared" si="1038"/>
        <v/>
      </c>
      <c r="AF2298" s="178">
        <f>IF(Q2298&gt;0,VLOOKUP(H2298,Leistungszahlen!$A$11:$C$158,3,),0)</f>
        <v>0</v>
      </c>
      <c r="AG2298" s="178">
        <f>IF(R2298&gt;0,VLOOKUP(H2298,Leistungszahlen!$A$11:$F$158,6,),IF(T2298&gt;0,VLOOKUP(H2298,Leistungszahlen!$A$11:$F$158,6,),0))</f>
        <v>0</v>
      </c>
      <c r="AH2298" s="179">
        <f t="shared" si="1039"/>
        <v>0</v>
      </c>
      <c r="AI2298" s="179">
        <f t="shared" si="1040"/>
        <v>0</v>
      </c>
      <c r="AJ2298" s="179">
        <f t="shared" si="1041"/>
        <v>0</v>
      </c>
      <c r="AK2298" s="179">
        <f t="shared" si="1042"/>
        <v>0</v>
      </c>
      <c r="AL2298" s="179">
        <f t="shared" si="1043"/>
        <v>0</v>
      </c>
      <c r="AM2298" s="180" t="str">
        <f>IF(L2298=1,Stundensätze!$D$13,IF(L2298=2,Stundensätze!$D$17,IF(L2298=4,Stundensätze!$D$21,"")))</f>
        <v/>
      </c>
      <c r="AN2298" s="180" t="str">
        <f>IF(L2298=1,Stundensätze!$D$15,IF(L2298=2,Stundensätze!$D$19,IF(L2298=4,Stundensätze!$D$23,"")))</f>
        <v/>
      </c>
      <c r="AO2298" s="180">
        <f t="shared" si="1044"/>
        <v>0</v>
      </c>
      <c r="AP2298" s="180">
        <f t="shared" si="1045"/>
        <v>0</v>
      </c>
      <c r="AQ2298" s="192" t="str">
        <f t="shared" si="1046"/>
        <v/>
      </c>
      <c r="AR2298" s="192" t="str">
        <f t="shared" si="1047"/>
        <v/>
      </c>
      <c r="AS2298" s="193">
        <f t="shared" si="1048"/>
        <v>0</v>
      </c>
      <c r="AT2298" s="258">
        <f>IF(K2298=0,0,VLOOKUP(K2298,Kostenstellen!A:B,2,FALSE))</f>
        <v>0</v>
      </c>
      <c r="AU2298" s="68" t="str">
        <f t="shared" si="1055"/>
        <v/>
      </c>
      <c r="AV2298" s="68" t="str">
        <f t="shared" si="1056"/>
        <v/>
      </c>
      <c r="AW2298" s="68">
        <f>IF(AF2298=0,0,VLOOKUP($H2298,Leistungszahlen!$A$11:$H$158,4,FALSE))</f>
        <v>0</v>
      </c>
      <c r="AX2298" s="68">
        <f>IF(AF2298=0,0,VLOOKUP($H2298,Leistungszahlen!$A$11:$H$158,5,FALSE))</f>
        <v>0</v>
      </c>
      <c r="AY2298" s="68">
        <f>IF(AG2298=0,0,VLOOKUP($H2298,Leistungszahlen!$A$11:$H$158,6,FALSE))</f>
        <v>0</v>
      </c>
      <c r="AZ2298" s="68">
        <f t="shared" si="1057"/>
        <v>0</v>
      </c>
      <c r="BA2298" s="68">
        <f t="shared" si="1058"/>
        <v>0</v>
      </c>
      <c r="BC2298" s="68">
        <f t="shared" si="1049"/>
        <v>0</v>
      </c>
      <c r="BD2298" s="285"/>
    </row>
    <row r="2299" spans="1:56" s="68" customFormat="1">
      <c r="A2299" s="200"/>
      <c r="B2299" s="200"/>
      <c r="C2299" s="200"/>
      <c r="D2299" s="200"/>
      <c r="E2299" s="200"/>
      <c r="F2299" s="200"/>
      <c r="G2299" s="200"/>
      <c r="H2299" s="201"/>
      <c r="I2299" s="202"/>
      <c r="J2299" s="200"/>
      <c r="K2299" s="176"/>
      <c r="L2299" s="176"/>
      <c r="M2299" s="176"/>
      <c r="N2299" s="286"/>
      <c r="O2299" s="286"/>
      <c r="P2299" s="176"/>
      <c r="Q2299" s="203">
        <f t="shared" si="1050"/>
        <v>0</v>
      </c>
      <c r="R2299" s="203">
        <f t="shared" si="1051"/>
        <v>0</v>
      </c>
      <c r="S2299" s="203">
        <f t="shared" si="1052"/>
        <v>0</v>
      </c>
      <c r="T2299" s="203">
        <f t="shared" si="1053"/>
        <v>0</v>
      </c>
      <c r="U2299" s="203">
        <f t="shared" si="1054"/>
        <v>0</v>
      </c>
      <c r="V2299" s="175">
        <f>IF(Q2299&gt;0,VLOOKUP(Q2299,Jahresfaktoren!$A$11:$B$24,2,),0)</f>
        <v>0</v>
      </c>
      <c r="W2299" s="175">
        <f>IF(R2299&gt;0,VLOOKUP(R2299,Jahresfaktoren!$D$11:$E$24,2,),0)</f>
        <v>0</v>
      </c>
      <c r="X2299" s="175">
        <f>IF(S2299&gt;0,VLOOKUP(S2299,Jahresfaktoren!$A$28:$B$29,2,),0)</f>
        <v>0</v>
      </c>
      <c r="Y2299" s="175">
        <f>IF(T2299&gt;0,VLOOKUP(T2299,Jahresfaktoren!$A$28:$B$29,2,),0)</f>
        <v>0</v>
      </c>
      <c r="Z2299" s="175">
        <f>IF(U2299&gt;0,VLOOKUP(U2299,Jahresfaktoren!$A$32:$B$33,2,),)</f>
        <v>0</v>
      </c>
      <c r="AA2299" s="177" t="str">
        <f t="shared" si="1034"/>
        <v/>
      </c>
      <c r="AB2299" s="177" t="str">
        <f t="shared" si="1035"/>
        <v/>
      </c>
      <c r="AC2299" s="177" t="str">
        <f t="shared" si="1036"/>
        <v/>
      </c>
      <c r="AD2299" s="177" t="str">
        <f t="shared" si="1037"/>
        <v/>
      </c>
      <c r="AE2299" s="177" t="str">
        <f t="shared" si="1038"/>
        <v/>
      </c>
      <c r="AF2299" s="178">
        <f>IF(Q2299&gt;0,VLOOKUP(H2299,Leistungszahlen!$A$11:$C$158,3,),0)</f>
        <v>0</v>
      </c>
      <c r="AG2299" s="178">
        <f>IF(R2299&gt;0,VLOOKUP(H2299,Leistungszahlen!$A$11:$F$158,6,),IF(T2299&gt;0,VLOOKUP(H2299,Leistungszahlen!$A$11:$F$158,6,),0))</f>
        <v>0</v>
      </c>
      <c r="AH2299" s="179">
        <f t="shared" si="1039"/>
        <v>0</v>
      </c>
      <c r="AI2299" s="179">
        <f t="shared" si="1040"/>
        <v>0</v>
      </c>
      <c r="AJ2299" s="179">
        <f t="shared" si="1041"/>
        <v>0</v>
      </c>
      <c r="AK2299" s="179">
        <f t="shared" si="1042"/>
        <v>0</v>
      </c>
      <c r="AL2299" s="179">
        <f t="shared" si="1043"/>
        <v>0</v>
      </c>
      <c r="AM2299" s="180" t="str">
        <f>IF(L2299=1,Stundensätze!$D$13,IF(L2299=2,Stundensätze!$D$17,IF(L2299=4,Stundensätze!$D$21,"")))</f>
        <v/>
      </c>
      <c r="AN2299" s="180" t="str">
        <f>IF(L2299=1,Stundensätze!$D$15,IF(L2299=2,Stundensätze!$D$19,IF(L2299=4,Stundensätze!$D$23,"")))</f>
        <v/>
      </c>
      <c r="AO2299" s="180">
        <f t="shared" si="1044"/>
        <v>0</v>
      </c>
      <c r="AP2299" s="180">
        <f t="shared" si="1045"/>
        <v>0</v>
      </c>
      <c r="AQ2299" s="192" t="str">
        <f t="shared" si="1046"/>
        <v/>
      </c>
      <c r="AR2299" s="192" t="str">
        <f t="shared" si="1047"/>
        <v/>
      </c>
      <c r="AS2299" s="193">
        <f t="shared" si="1048"/>
        <v>0</v>
      </c>
      <c r="AT2299" s="258">
        <f>IF(K2299=0,0,VLOOKUP(K2299,Kostenstellen!A:B,2,FALSE))</f>
        <v>0</v>
      </c>
      <c r="AU2299" s="68" t="str">
        <f t="shared" si="1055"/>
        <v/>
      </c>
      <c r="AV2299" s="68" t="str">
        <f t="shared" si="1056"/>
        <v/>
      </c>
      <c r="AW2299" s="68">
        <f>IF(AF2299=0,0,VLOOKUP($H2299,Leistungszahlen!$A$11:$H$158,4,FALSE))</f>
        <v>0</v>
      </c>
      <c r="AX2299" s="68">
        <f>IF(AF2299=0,0,VLOOKUP($H2299,Leistungszahlen!$A$11:$H$158,5,FALSE))</f>
        <v>0</v>
      </c>
      <c r="AY2299" s="68">
        <f>IF(AG2299=0,0,VLOOKUP($H2299,Leistungszahlen!$A$11:$H$158,6,FALSE))</f>
        <v>0</v>
      </c>
      <c r="AZ2299" s="68">
        <f t="shared" si="1057"/>
        <v>0</v>
      </c>
      <c r="BA2299" s="68">
        <f t="shared" si="1058"/>
        <v>0</v>
      </c>
      <c r="BC2299" s="68">
        <f t="shared" si="1049"/>
        <v>0</v>
      </c>
      <c r="BD2299" s="285"/>
    </row>
    <row r="2300" spans="1:56" s="68" customFormat="1">
      <c r="A2300" s="200"/>
      <c r="B2300" s="200"/>
      <c r="C2300" s="200"/>
      <c r="D2300" s="200"/>
      <c r="E2300" s="200"/>
      <c r="F2300" s="200"/>
      <c r="G2300" s="200"/>
      <c r="H2300" s="201"/>
      <c r="I2300" s="202"/>
      <c r="J2300" s="200"/>
      <c r="K2300" s="176"/>
      <c r="L2300" s="176"/>
      <c r="M2300" s="176"/>
      <c r="N2300" s="286"/>
      <c r="O2300" s="286"/>
      <c r="P2300" s="176"/>
      <c r="Q2300" s="203">
        <f t="shared" si="1050"/>
        <v>0</v>
      </c>
      <c r="R2300" s="203">
        <f t="shared" si="1051"/>
        <v>0</v>
      </c>
      <c r="S2300" s="203">
        <f t="shared" si="1052"/>
        <v>0</v>
      </c>
      <c r="T2300" s="203">
        <f t="shared" si="1053"/>
        <v>0</v>
      </c>
      <c r="U2300" s="203">
        <f t="shared" si="1054"/>
        <v>0</v>
      </c>
      <c r="V2300" s="175">
        <f>IF(Q2300&gt;0,VLOOKUP(Q2300,Jahresfaktoren!$A$11:$B$24,2,),0)</f>
        <v>0</v>
      </c>
      <c r="W2300" s="175">
        <f>IF(R2300&gt;0,VLOOKUP(R2300,Jahresfaktoren!$D$11:$E$24,2,),0)</f>
        <v>0</v>
      </c>
      <c r="X2300" s="175">
        <f>IF(S2300&gt;0,VLOOKUP(S2300,Jahresfaktoren!$A$28:$B$29,2,),0)</f>
        <v>0</v>
      </c>
      <c r="Y2300" s="175">
        <f>IF(T2300&gt;0,VLOOKUP(T2300,Jahresfaktoren!$A$28:$B$29,2,),0)</f>
        <v>0</v>
      </c>
      <c r="Z2300" s="175">
        <f>IF(U2300&gt;0,VLOOKUP(U2300,Jahresfaktoren!$A$32:$B$33,2,),)</f>
        <v>0</v>
      </c>
      <c r="AA2300" s="177" t="str">
        <f t="shared" si="1034"/>
        <v/>
      </c>
      <c r="AB2300" s="177" t="str">
        <f t="shared" si="1035"/>
        <v/>
      </c>
      <c r="AC2300" s="177" t="str">
        <f t="shared" si="1036"/>
        <v/>
      </c>
      <c r="AD2300" s="177" t="str">
        <f t="shared" si="1037"/>
        <v/>
      </c>
      <c r="AE2300" s="177" t="str">
        <f t="shared" si="1038"/>
        <v/>
      </c>
      <c r="AF2300" s="178">
        <f>IF(Q2300&gt;0,VLOOKUP(H2300,Leistungszahlen!$A$11:$C$158,3,),0)</f>
        <v>0</v>
      </c>
      <c r="AG2300" s="178">
        <f>IF(R2300&gt;0,VLOOKUP(H2300,Leistungszahlen!$A$11:$F$158,6,),IF(T2300&gt;0,VLOOKUP(H2300,Leistungszahlen!$A$11:$F$158,6,),0))</f>
        <v>0</v>
      </c>
      <c r="AH2300" s="179">
        <f t="shared" si="1039"/>
        <v>0</v>
      </c>
      <c r="AI2300" s="179">
        <f t="shared" si="1040"/>
        <v>0</v>
      </c>
      <c r="AJ2300" s="179">
        <f t="shared" si="1041"/>
        <v>0</v>
      </c>
      <c r="AK2300" s="179">
        <f t="shared" si="1042"/>
        <v>0</v>
      </c>
      <c r="AL2300" s="179">
        <f t="shared" si="1043"/>
        <v>0</v>
      </c>
      <c r="AM2300" s="180" t="str">
        <f>IF(L2300=1,Stundensätze!$D$13,IF(L2300=2,Stundensätze!$D$17,IF(L2300=4,Stundensätze!$D$21,"")))</f>
        <v/>
      </c>
      <c r="AN2300" s="180" t="str">
        <f>IF(L2300=1,Stundensätze!$D$15,IF(L2300=2,Stundensätze!$D$19,IF(L2300=4,Stundensätze!$D$23,"")))</f>
        <v/>
      </c>
      <c r="AO2300" s="180">
        <f t="shared" si="1044"/>
        <v>0</v>
      </c>
      <c r="AP2300" s="180">
        <f t="shared" si="1045"/>
        <v>0</v>
      </c>
      <c r="AQ2300" s="192" t="str">
        <f t="shared" si="1046"/>
        <v/>
      </c>
      <c r="AR2300" s="192" t="str">
        <f t="shared" si="1047"/>
        <v/>
      </c>
      <c r="AS2300" s="193">
        <f t="shared" si="1048"/>
        <v>0</v>
      </c>
      <c r="AT2300" s="258">
        <f>IF(K2300=0,0,VLOOKUP(K2300,Kostenstellen!A:B,2,FALSE))</f>
        <v>0</v>
      </c>
      <c r="AU2300" s="68" t="str">
        <f t="shared" si="1055"/>
        <v/>
      </c>
      <c r="AV2300" s="68" t="str">
        <f t="shared" si="1056"/>
        <v/>
      </c>
      <c r="AW2300" s="68">
        <f>IF(AF2300=0,0,VLOOKUP($H2300,Leistungszahlen!$A$11:$H$158,4,FALSE))</f>
        <v>0</v>
      </c>
      <c r="AX2300" s="68">
        <f>IF(AF2300=0,0,VLOOKUP($H2300,Leistungszahlen!$A$11:$H$158,5,FALSE))</f>
        <v>0</v>
      </c>
      <c r="AY2300" s="68">
        <f>IF(AG2300=0,0,VLOOKUP($H2300,Leistungszahlen!$A$11:$H$158,6,FALSE))</f>
        <v>0</v>
      </c>
      <c r="AZ2300" s="68">
        <f t="shared" si="1057"/>
        <v>0</v>
      </c>
      <c r="BA2300" s="68">
        <f t="shared" si="1058"/>
        <v>0</v>
      </c>
      <c r="BC2300" s="68">
        <f t="shared" si="1049"/>
        <v>0</v>
      </c>
      <c r="BD2300" s="285"/>
    </row>
    <row r="2301" spans="1:56" s="68" customFormat="1">
      <c r="A2301" s="200"/>
      <c r="B2301" s="200"/>
      <c r="C2301" s="200"/>
      <c r="D2301" s="200"/>
      <c r="E2301" s="200"/>
      <c r="F2301" s="200"/>
      <c r="G2301" s="200"/>
      <c r="H2301" s="201"/>
      <c r="I2301" s="202"/>
      <c r="J2301" s="200"/>
      <c r="K2301" s="176"/>
      <c r="L2301" s="176"/>
      <c r="M2301" s="176"/>
      <c r="N2301" s="286"/>
      <c r="O2301" s="286"/>
      <c r="P2301" s="176"/>
      <c r="Q2301" s="203">
        <f t="shared" si="1050"/>
        <v>0</v>
      </c>
      <c r="R2301" s="203">
        <f t="shared" si="1051"/>
        <v>0</v>
      </c>
      <c r="S2301" s="203">
        <f t="shared" si="1052"/>
        <v>0</v>
      </c>
      <c r="T2301" s="203">
        <f t="shared" si="1053"/>
        <v>0</v>
      </c>
      <c r="U2301" s="203">
        <f t="shared" si="1054"/>
        <v>0</v>
      </c>
      <c r="V2301" s="175">
        <f>IF(Q2301&gt;0,VLOOKUP(Q2301,Jahresfaktoren!$A$11:$B$24,2,),0)</f>
        <v>0</v>
      </c>
      <c r="W2301" s="175">
        <f>IF(R2301&gt;0,VLOOKUP(R2301,Jahresfaktoren!$D$11:$E$24,2,),0)</f>
        <v>0</v>
      </c>
      <c r="X2301" s="175">
        <f>IF(S2301&gt;0,VLOOKUP(S2301,Jahresfaktoren!$A$28:$B$29,2,),0)</f>
        <v>0</v>
      </c>
      <c r="Y2301" s="175">
        <f>IF(T2301&gt;0,VLOOKUP(T2301,Jahresfaktoren!$A$28:$B$29,2,),0)</f>
        <v>0</v>
      </c>
      <c r="Z2301" s="175">
        <f>IF(U2301&gt;0,VLOOKUP(U2301,Jahresfaktoren!$A$32:$B$33,2,),)</f>
        <v>0</v>
      </c>
      <c r="AA2301" s="177" t="str">
        <f t="shared" ref="AA2301:AA2357" si="1059">IF(Q2301&gt;0,V2301*I2301,"")</f>
        <v/>
      </c>
      <c r="AB2301" s="177" t="str">
        <f t="shared" ref="AB2301:AB2357" si="1060">IF(R2301&gt;0,W2301*I2301,"")</f>
        <v/>
      </c>
      <c r="AC2301" s="177" t="str">
        <f t="shared" ref="AC2301:AC2357" si="1061">IF(S2301&gt;0,X2301*I2301,"")</f>
        <v/>
      </c>
      <c r="AD2301" s="177" t="str">
        <f t="shared" ref="AD2301:AD2357" si="1062">IF(T2301&gt;0,Y2301*I2301,"")</f>
        <v/>
      </c>
      <c r="AE2301" s="177" t="str">
        <f t="shared" ref="AE2301:AE2357" si="1063">IF(U2301&gt;0,Z2301*I2301,"")</f>
        <v/>
      </c>
      <c r="AF2301" s="178">
        <f>IF(Q2301&gt;0,VLOOKUP(H2301,Leistungszahlen!$A$11:$C$158,3,),0)</f>
        <v>0</v>
      </c>
      <c r="AG2301" s="178">
        <f>IF(R2301&gt;0,VLOOKUP(H2301,Leistungszahlen!$A$11:$F$158,6,),IF(T2301&gt;0,VLOOKUP(H2301,Leistungszahlen!$A$11:$F$158,6,),0))</f>
        <v>0</v>
      </c>
      <c r="AH2301" s="179">
        <f t="shared" ref="AH2301:AH2357" si="1064">IF(Q2301&gt;0,AA2301/AF2301,0)</f>
        <v>0</v>
      </c>
      <c r="AI2301" s="179">
        <f t="shared" ref="AI2301:AI2357" si="1065">IF(R2301&gt;0,AB2301/AG2301,0)</f>
        <v>0</v>
      </c>
      <c r="AJ2301" s="179">
        <f t="shared" ref="AJ2301:AJ2357" si="1066">IF(S2301&gt;0,AC2301/AF2301,0)</f>
        <v>0</v>
      </c>
      <c r="AK2301" s="179">
        <f t="shared" ref="AK2301:AK2357" si="1067">IF(T2301&gt;0,AD2301/AG2301,0)</f>
        <v>0</v>
      </c>
      <c r="AL2301" s="179">
        <f t="shared" ref="AL2301:AL2357" si="1068">IF(U2301&gt;0,AE2301/AF2301,0)</f>
        <v>0</v>
      </c>
      <c r="AM2301" s="180" t="str">
        <f>IF(L2301=1,Stundensätze!$D$13,IF(L2301=2,Stundensätze!$D$17,IF(L2301=4,Stundensätze!$D$21,"")))</f>
        <v/>
      </c>
      <c r="AN2301" s="180" t="str">
        <f>IF(L2301=1,Stundensätze!$D$15,IF(L2301=2,Stundensätze!$D$19,IF(L2301=4,Stundensätze!$D$23,"")))</f>
        <v/>
      </c>
      <c r="AO2301" s="180">
        <f t="shared" ref="AO2301:AO2357" si="1069">IF(OR(Q2301&gt;0,R2301&gt;0),((AH2301+AI2301)*AM2301),0)</f>
        <v>0</v>
      </c>
      <c r="AP2301" s="180">
        <f t="shared" ref="AP2301:AP2357" si="1070">IF(OR(S2301&gt;0,T2301&gt;0,U2301&gt;0),((AJ2301+AK2301+AL2301)*AN2301),0)</f>
        <v>0</v>
      </c>
      <c r="AQ2301" s="192" t="str">
        <f t="shared" ref="AQ2301:AQ2357" si="1071">IF(I2301&gt;0,AP2301+AO2301,"")</f>
        <v/>
      </c>
      <c r="AR2301" s="192" t="str">
        <f t="shared" ref="AR2301:AR2357" si="1072">IF(I2301&gt;0,AQ2301/12,"")</f>
        <v/>
      </c>
      <c r="AS2301" s="193">
        <f t="shared" ref="AS2301:AS2357" si="1073">IF(OR(Q2301&gt;0,R2301&gt;0,S2301&gt;0,T2301&gt;0,U2301&gt;0),(SUM(AH2301:AL2301)),0)</f>
        <v>0</v>
      </c>
      <c r="AT2301" s="258">
        <f>IF(K2301=0,0,VLOOKUP(K2301,Kostenstellen!A:B,2,FALSE))</f>
        <v>0</v>
      </c>
      <c r="AU2301" s="68" t="str">
        <f t="shared" si="1055"/>
        <v/>
      </c>
      <c r="AV2301" s="68" t="str">
        <f t="shared" si="1056"/>
        <v/>
      </c>
      <c r="AW2301" s="68">
        <f>IF(AF2301=0,0,VLOOKUP($H2301,Leistungszahlen!$A$11:$H$158,4,FALSE))</f>
        <v>0</v>
      </c>
      <c r="AX2301" s="68">
        <f>IF(AF2301=0,0,VLOOKUP($H2301,Leistungszahlen!$A$11:$H$158,5,FALSE))</f>
        <v>0</v>
      </c>
      <c r="AY2301" s="68">
        <f>IF(AG2301=0,0,VLOOKUP($H2301,Leistungszahlen!$A$11:$H$158,6,FALSE))</f>
        <v>0</v>
      </c>
      <c r="AZ2301" s="68">
        <f t="shared" si="1057"/>
        <v>0</v>
      </c>
      <c r="BA2301" s="68">
        <f t="shared" si="1058"/>
        <v>0</v>
      </c>
      <c r="BC2301" s="68">
        <f t="shared" ref="BC2301:BC2357" si="1074">IF(BA2301&gt;0,"Die Leistungswerte sind unter- oder überschritten",0)</f>
        <v>0</v>
      </c>
      <c r="BD2301" s="285"/>
    </row>
    <row r="2302" spans="1:56" s="68" customFormat="1">
      <c r="A2302" s="200"/>
      <c r="B2302" s="200"/>
      <c r="C2302" s="200"/>
      <c r="D2302" s="200"/>
      <c r="E2302" s="200"/>
      <c r="F2302" s="200"/>
      <c r="G2302" s="200"/>
      <c r="H2302" s="201"/>
      <c r="I2302" s="202"/>
      <c r="J2302" s="200"/>
      <c r="K2302" s="176"/>
      <c r="L2302" s="176"/>
      <c r="M2302" s="176"/>
      <c r="N2302" s="286"/>
      <c r="O2302" s="286"/>
      <c r="P2302" s="176"/>
      <c r="Q2302" s="203">
        <f t="shared" si="1050"/>
        <v>0</v>
      </c>
      <c r="R2302" s="203">
        <f t="shared" si="1051"/>
        <v>0</v>
      </c>
      <c r="S2302" s="203">
        <f t="shared" si="1052"/>
        <v>0</v>
      </c>
      <c r="T2302" s="203">
        <f t="shared" si="1053"/>
        <v>0</v>
      </c>
      <c r="U2302" s="203">
        <f t="shared" si="1054"/>
        <v>0</v>
      </c>
      <c r="V2302" s="175">
        <f>IF(Q2302&gt;0,VLOOKUP(Q2302,Jahresfaktoren!$A$11:$B$24,2,),0)</f>
        <v>0</v>
      </c>
      <c r="W2302" s="175">
        <f>IF(R2302&gt;0,VLOOKUP(R2302,Jahresfaktoren!$D$11:$E$24,2,),0)</f>
        <v>0</v>
      </c>
      <c r="X2302" s="175">
        <f>IF(S2302&gt;0,VLOOKUP(S2302,Jahresfaktoren!$A$28:$B$29,2,),0)</f>
        <v>0</v>
      </c>
      <c r="Y2302" s="175">
        <f>IF(T2302&gt;0,VLOOKUP(T2302,Jahresfaktoren!$A$28:$B$29,2,),0)</f>
        <v>0</v>
      </c>
      <c r="Z2302" s="175">
        <f>IF(U2302&gt;0,VLOOKUP(U2302,Jahresfaktoren!$A$32:$B$33,2,),)</f>
        <v>0</v>
      </c>
      <c r="AA2302" s="177" t="str">
        <f t="shared" si="1059"/>
        <v/>
      </c>
      <c r="AB2302" s="177" t="str">
        <f t="shared" si="1060"/>
        <v/>
      </c>
      <c r="AC2302" s="177" t="str">
        <f t="shared" si="1061"/>
        <v/>
      </c>
      <c r="AD2302" s="177" t="str">
        <f t="shared" si="1062"/>
        <v/>
      </c>
      <c r="AE2302" s="177" t="str">
        <f t="shared" si="1063"/>
        <v/>
      </c>
      <c r="AF2302" s="178">
        <f>IF(Q2302&gt;0,VLOOKUP(H2302,Leistungszahlen!$A$11:$C$158,3,),0)</f>
        <v>0</v>
      </c>
      <c r="AG2302" s="178">
        <f>IF(R2302&gt;0,VLOOKUP(H2302,Leistungszahlen!$A$11:$F$158,6,),IF(T2302&gt;0,VLOOKUP(H2302,Leistungszahlen!$A$11:$F$158,6,),0))</f>
        <v>0</v>
      </c>
      <c r="AH2302" s="179">
        <f t="shared" si="1064"/>
        <v>0</v>
      </c>
      <c r="AI2302" s="179">
        <f t="shared" si="1065"/>
        <v>0</v>
      </c>
      <c r="AJ2302" s="179">
        <f t="shared" si="1066"/>
        <v>0</v>
      </c>
      <c r="AK2302" s="179">
        <f t="shared" si="1067"/>
        <v>0</v>
      </c>
      <c r="AL2302" s="179">
        <f t="shared" si="1068"/>
        <v>0</v>
      </c>
      <c r="AM2302" s="180" t="str">
        <f>IF(L2302=1,Stundensätze!$D$13,IF(L2302=2,Stundensätze!$D$17,IF(L2302=4,Stundensätze!$D$21,"")))</f>
        <v/>
      </c>
      <c r="AN2302" s="180" t="str">
        <f>IF(L2302=1,Stundensätze!$D$15,IF(L2302=2,Stundensätze!$D$19,IF(L2302=4,Stundensätze!$D$23,"")))</f>
        <v/>
      </c>
      <c r="AO2302" s="180">
        <f t="shared" si="1069"/>
        <v>0</v>
      </c>
      <c r="AP2302" s="180">
        <f t="shared" si="1070"/>
        <v>0</v>
      </c>
      <c r="AQ2302" s="192" t="str">
        <f t="shared" si="1071"/>
        <v/>
      </c>
      <c r="AR2302" s="192" t="str">
        <f t="shared" si="1072"/>
        <v/>
      </c>
      <c r="AS2302" s="193">
        <f t="shared" si="1073"/>
        <v>0</v>
      </c>
      <c r="AT2302" s="258">
        <f>IF(K2302=0,0,VLOOKUP(K2302,Kostenstellen!A:B,2,FALSE))</f>
        <v>0</v>
      </c>
      <c r="AU2302" s="68" t="str">
        <f t="shared" si="1055"/>
        <v/>
      </c>
      <c r="AV2302" s="68" t="str">
        <f t="shared" si="1056"/>
        <v/>
      </c>
      <c r="AW2302" s="68">
        <f>IF(AF2302=0,0,VLOOKUP($H2302,Leistungszahlen!$A$11:$H$158,4,FALSE))</f>
        <v>0</v>
      </c>
      <c r="AX2302" s="68">
        <f>IF(AF2302=0,0,VLOOKUP($H2302,Leistungszahlen!$A$11:$H$158,5,FALSE))</f>
        <v>0</v>
      </c>
      <c r="AY2302" s="68">
        <f>IF(AG2302=0,0,VLOOKUP($H2302,Leistungszahlen!$A$11:$H$158,6,FALSE))</f>
        <v>0</v>
      </c>
      <c r="AZ2302" s="68">
        <f t="shared" si="1057"/>
        <v>0</v>
      </c>
      <c r="BA2302" s="68">
        <f t="shared" si="1058"/>
        <v>0</v>
      </c>
      <c r="BC2302" s="68">
        <f t="shared" si="1074"/>
        <v>0</v>
      </c>
      <c r="BD2302" s="285"/>
    </row>
    <row r="2303" spans="1:56" s="68" customFormat="1">
      <c r="A2303" s="200"/>
      <c r="B2303" s="200"/>
      <c r="C2303" s="200"/>
      <c r="D2303" s="200"/>
      <c r="E2303" s="200"/>
      <c r="F2303" s="200"/>
      <c r="G2303" s="200"/>
      <c r="H2303" s="201"/>
      <c r="I2303" s="202"/>
      <c r="J2303" s="200"/>
      <c r="K2303" s="176"/>
      <c r="L2303" s="176"/>
      <c r="M2303" s="176"/>
      <c r="N2303" s="286"/>
      <c r="O2303" s="286"/>
      <c r="P2303" s="176"/>
      <c r="Q2303" s="203">
        <f t="shared" si="1050"/>
        <v>0</v>
      </c>
      <c r="R2303" s="203">
        <f t="shared" si="1051"/>
        <v>0</v>
      </c>
      <c r="S2303" s="203">
        <f t="shared" si="1052"/>
        <v>0</v>
      </c>
      <c r="T2303" s="203">
        <f t="shared" si="1053"/>
        <v>0</v>
      </c>
      <c r="U2303" s="203">
        <f t="shared" si="1054"/>
        <v>0</v>
      </c>
      <c r="V2303" s="175">
        <f>IF(Q2303&gt;0,VLOOKUP(Q2303,Jahresfaktoren!$A$11:$B$24,2,),0)</f>
        <v>0</v>
      </c>
      <c r="W2303" s="175">
        <f>IF(R2303&gt;0,VLOOKUP(R2303,Jahresfaktoren!$D$11:$E$24,2,),0)</f>
        <v>0</v>
      </c>
      <c r="X2303" s="175">
        <f>IF(S2303&gt;0,VLOOKUP(S2303,Jahresfaktoren!$A$28:$B$29,2,),0)</f>
        <v>0</v>
      </c>
      <c r="Y2303" s="175">
        <f>IF(T2303&gt;0,VLOOKUP(T2303,Jahresfaktoren!$A$28:$B$29,2,),0)</f>
        <v>0</v>
      </c>
      <c r="Z2303" s="175">
        <f>IF(U2303&gt;0,VLOOKUP(U2303,Jahresfaktoren!$A$32:$B$33,2,),)</f>
        <v>0</v>
      </c>
      <c r="AA2303" s="177" t="str">
        <f t="shared" si="1059"/>
        <v/>
      </c>
      <c r="AB2303" s="177" t="str">
        <f t="shared" si="1060"/>
        <v/>
      </c>
      <c r="AC2303" s="177" t="str">
        <f t="shared" si="1061"/>
        <v/>
      </c>
      <c r="AD2303" s="177" t="str">
        <f t="shared" si="1062"/>
        <v/>
      </c>
      <c r="AE2303" s="177" t="str">
        <f t="shared" si="1063"/>
        <v/>
      </c>
      <c r="AF2303" s="178">
        <f>IF(Q2303&gt;0,VLOOKUP(H2303,Leistungszahlen!$A$11:$C$158,3,),0)</f>
        <v>0</v>
      </c>
      <c r="AG2303" s="178">
        <f>IF(R2303&gt;0,VLOOKUP(H2303,Leistungszahlen!$A$11:$F$158,6,),IF(T2303&gt;0,VLOOKUP(H2303,Leistungszahlen!$A$11:$F$158,6,),0))</f>
        <v>0</v>
      </c>
      <c r="AH2303" s="179">
        <f t="shared" si="1064"/>
        <v>0</v>
      </c>
      <c r="AI2303" s="179">
        <f t="shared" si="1065"/>
        <v>0</v>
      </c>
      <c r="AJ2303" s="179">
        <f t="shared" si="1066"/>
        <v>0</v>
      </c>
      <c r="AK2303" s="179">
        <f t="shared" si="1067"/>
        <v>0</v>
      </c>
      <c r="AL2303" s="179">
        <f t="shared" si="1068"/>
        <v>0</v>
      </c>
      <c r="AM2303" s="180" t="str">
        <f>IF(L2303=1,Stundensätze!$D$13,IF(L2303=2,Stundensätze!$D$17,IF(L2303=4,Stundensätze!$D$21,"")))</f>
        <v/>
      </c>
      <c r="AN2303" s="180" t="str">
        <f>IF(L2303=1,Stundensätze!$D$15,IF(L2303=2,Stundensätze!$D$19,IF(L2303=4,Stundensätze!$D$23,"")))</f>
        <v/>
      </c>
      <c r="AO2303" s="180">
        <f t="shared" si="1069"/>
        <v>0</v>
      </c>
      <c r="AP2303" s="180">
        <f t="shared" si="1070"/>
        <v>0</v>
      </c>
      <c r="AQ2303" s="192" t="str">
        <f t="shared" si="1071"/>
        <v/>
      </c>
      <c r="AR2303" s="192" t="str">
        <f t="shared" si="1072"/>
        <v/>
      </c>
      <c r="AS2303" s="193">
        <f t="shared" si="1073"/>
        <v>0</v>
      </c>
      <c r="AT2303" s="258">
        <f>IF(K2303=0,0,VLOOKUP(K2303,Kostenstellen!A:B,2,FALSE))</f>
        <v>0</v>
      </c>
      <c r="AU2303" s="68" t="str">
        <f t="shared" si="1055"/>
        <v/>
      </c>
      <c r="AV2303" s="68" t="str">
        <f t="shared" si="1056"/>
        <v/>
      </c>
      <c r="AW2303" s="68">
        <f>IF(AF2303=0,0,VLOOKUP($H2303,Leistungszahlen!$A$11:$H$158,4,FALSE))</f>
        <v>0</v>
      </c>
      <c r="AX2303" s="68">
        <f>IF(AF2303=0,0,VLOOKUP($H2303,Leistungszahlen!$A$11:$H$158,5,FALSE))</f>
        <v>0</v>
      </c>
      <c r="AY2303" s="68">
        <f>IF(AG2303=0,0,VLOOKUP($H2303,Leistungszahlen!$A$11:$H$158,6,FALSE))</f>
        <v>0</v>
      </c>
      <c r="AZ2303" s="68">
        <f t="shared" si="1057"/>
        <v>0</v>
      </c>
      <c r="BA2303" s="68">
        <f t="shared" si="1058"/>
        <v>0</v>
      </c>
      <c r="BC2303" s="68">
        <f t="shared" si="1074"/>
        <v>0</v>
      </c>
      <c r="BD2303" s="285"/>
    </row>
    <row r="2304" spans="1:56" s="68" customFormat="1">
      <c r="A2304" s="200"/>
      <c r="B2304" s="200"/>
      <c r="C2304" s="200"/>
      <c r="D2304" s="200"/>
      <c r="E2304" s="200"/>
      <c r="F2304" s="200"/>
      <c r="G2304" s="200"/>
      <c r="H2304" s="201"/>
      <c r="I2304" s="202"/>
      <c r="J2304" s="200"/>
      <c r="K2304" s="176"/>
      <c r="L2304" s="176"/>
      <c r="M2304" s="176"/>
      <c r="N2304" s="286"/>
      <c r="O2304" s="286"/>
      <c r="P2304" s="176"/>
      <c r="Q2304" s="203">
        <f t="shared" si="1050"/>
        <v>0</v>
      </c>
      <c r="R2304" s="203">
        <f t="shared" si="1051"/>
        <v>0</v>
      </c>
      <c r="S2304" s="203">
        <f t="shared" si="1052"/>
        <v>0</v>
      </c>
      <c r="T2304" s="203">
        <f t="shared" si="1053"/>
        <v>0</v>
      </c>
      <c r="U2304" s="203">
        <f t="shared" si="1054"/>
        <v>0</v>
      </c>
      <c r="V2304" s="175">
        <f>IF(Q2304&gt;0,VLOOKUP(Q2304,Jahresfaktoren!$A$11:$B$24,2,),0)</f>
        <v>0</v>
      </c>
      <c r="W2304" s="175">
        <f>IF(R2304&gt;0,VLOOKUP(R2304,Jahresfaktoren!$D$11:$E$24,2,),0)</f>
        <v>0</v>
      </c>
      <c r="X2304" s="175">
        <f>IF(S2304&gt;0,VLOOKUP(S2304,Jahresfaktoren!$A$28:$B$29,2,),0)</f>
        <v>0</v>
      </c>
      <c r="Y2304" s="175">
        <f>IF(T2304&gt;0,VLOOKUP(T2304,Jahresfaktoren!$A$28:$B$29,2,),0)</f>
        <v>0</v>
      </c>
      <c r="Z2304" s="175">
        <f>IF(U2304&gt;0,VLOOKUP(U2304,Jahresfaktoren!$A$32:$B$33,2,),)</f>
        <v>0</v>
      </c>
      <c r="AA2304" s="177" t="str">
        <f t="shared" si="1059"/>
        <v/>
      </c>
      <c r="AB2304" s="177" t="str">
        <f t="shared" si="1060"/>
        <v/>
      </c>
      <c r="AC2304" s="177" t="str">
        <f t="shared" si="1061"/>
        <v/>
      </c>
      <c r="AD2304" s="177" t="str">
        <f t="shared" si="1062"/>
        <v/>
      </c>
      <c r="AE2304" s="177" t="str">
        <f t="shared" si="1063"/>
        <v/>
      </c>
      <c r="AF2304" s="178">
        <f>IF(Q2304&gt;0,VLOOKUP(H2304,Leistungszahlen!$A$11:$C$158,3,),0)</f>
        <v>0</v>
      </c>
      <c r="AG2304" s="178">
        <f>IF(R2304&gt;0,VLOOKUP(H2304,Leistungszahlen!$A$11:$F$158,6,),IF(T2304&gt;0,VLOOKUP(H2304,Leistungszahlen!$A$11:$F$158,6,),0))</f>
        <v>0</v>
      </c>
      <c r="AH2304" s="179">
        <f t="shared" si="1064"/>
        <v>0</v>
      </c>
      <c r="AI2304" s="179">
        <f t="shared" si="1065"/>
        <v>0</v>
      </c>
      <c r="AJ2304" s="179">
        <f t="shared" si="1066"/>
        <v>0</v>
      </c>
      <c r="AK2304" s="179">
        <f t="shared" si="1067"/>
        <v>0</v>
      </c>
      <c r="AL2304" s="179">
        <f t="shared" si="1068"/>
        <v>0</v>
      </c>
      <c r="AM2304" s="180" t="str">
        <f>IF(L2304=1,Stundensätze!$D$13,IF(L2304=2,Stundensätze!$D$17,IF(L2304=4,Stundensätze!$D$21,"")))</f>
        <v/>
      </c>
      <c r="AN2304" s="180" t="str">
        <f>IF(L2304=1,Stundensätze!$D$15,IF(L2304=2,Stundensätze!$D$19,IF(L2304=4,Stundensätze!$D$23,"")))</f>
        <v/>
      </c>
      <c r="AO2304" s="180">
        <f t="shared" si="1069"/>
        <v>0</v>
      </c>
      <c r="AP2304" s="180">
        <f t="shared" si="1070"/>
        <v>0</v>
      </c>
      <c r="AQ2304" s="192" t="str">
        <f t="shared" si="1071"/>
        <v/>
      </c>
      <c r="AR2304" s="192" t="str">
        <f t="shared" si="1072"/>
        <v/>
      </c>
      <c r="AS2304" s="193">
        <f t="shared" si="1073"/>
        <v>0</v>
      </c>
      <c r="AT2304" s="258">
        <f>IF(K2304=0,0,VLOOKUP(K2304,Kostenstellen!A:B,2,FALSE))</f>
        <v>0</v>
      </c>
      <c r="AU2304" s="68" t="str">
        <f t="shared" si="1055"/>
        <v/>
      </c>
      <c r="AV2304" s="68" t="str">
        <f t="shared" si="1056"/>
        <v/>
      </c>
      <c r="AW2304" s="68">
        <f>IF(AF2304=0,0,VLOOKUP($H2304,Leistungszahlen!$A$11:$H$158,4,FALSE))</f>
        <v>0</v>
      </c>
      <c r="AX2304" s="68">
        <f>IF(AF2304=0,0,VLOOKUP($H2304,Leistungszahlen!$A$11:$H$158,5,FALSE))</f>
        <v>0</v>
      </c>
      <c r="AY2304" s="68">
        <f>IF(AG2304=0,0,VLOOKUP($H2304,Leistungszahlen!$A$11:$H$158,6,FALSE))</f>
        <v>0</v>
      </c>
      <c r="AZ2304" s="68">
        <f t="shared" si="1057"/>
        <v>0</v>
      </c>
      <c r="BA2304" s="68">
        <f t="shared" si="1058"/>
        <v>0</v>
      </c>
      <c r="BC2304" s="68">
        <f t="shared" si="1074"/>
        <v>0</v>
      </c>
      <c r="BD2304" s="285"/>
    </row>
    <row r="2305" spans="1:56" s="68" customFormat="1">
      <c r="A2305" s="200"/>
      <c r="B2305" s="200"/>
      <c r="C2305" s="200"/>
      <c r="D2305" s="200"/>
      <c r="E2305" s="200"/>
      <c r="F2305" s="200"/>
      <c r="G2305" s="200"/>
      <c r="H2305" s="201"/>
      <c r="I2305" s="202"/>
      <c r="J2305" s="200"/>
      <c r="K2305" s="176"/>
      <c r="L2305" s="176"/>
      <c r="M2305" s="176"/>
      <c r="N2305" s="286"/>
      <c r="O2305" s="286"/>
      <c r="P2305" s="176"/>
      <c r="Q2305" s="203">
        <f t="shared" si="1050"/>
        <v>0</v>
      </c>
      <c r="R2305" s="203">
        <f t="shared" si="1051"/>
        <v>0</v>
      </c>
      <c r="S2305" s="203">
        <f t="shared" si="1052"/>
        <v>0</v>
      </c>
      <c r="T2305" s="203">
        <f t="shared" si="1053"/>
        <v>0</v>
      </c>
      <c r="U2305" s="203">
        <f t="shared" si="1054"/>
        <v>0</v>
      </c>
      <c r="V2305" s="175">
        <f>IF(Q2305&gt;0,VLOOKUP(Q2305,Jahresfaktoren!$A$11:$B$24,2,),0)</f>
        <v>0</v>
      </c>
      <c r="W2305" s="175">
        <f>IF(R2305&gt;0,VLOOKUP(R2305,Jahresfaktoren!$D$11:$E$24,2,),0)</f>
        <v>0</v>
      </c>
      <c r="X2305" s="175">
        <f>IF(S2305&gt;0,VLOOKUP(S2305,Jahresfaktoren!$A$28:$B$29,2,),0)</f>
        <v>0</v>
      </c>
      <c r="Y2305" s="175">
        <f>IF(T2305&gt;0,VLOOKUP(T2305,Jahresfaktoren!$A$28:$B$29,2,),0)</f>
        <v>0</v>
      </c>
      <c r="Z2305" s="175">
        <f>IF(U2305&gt;0,VLOOKUP(U2305,Jahresfaktoren!$A$32:$B$33,2,),)</f>
        <v>0</v>
      </c>
      <c r="AA2305" s="177" t="str">
        <f t="shared" si="1059"/>
        <v/>
      </c>
      <c r="AB2305" s="177" t="str">
        <f t="shared" si="1060"/>
        <v/>
      </c>
      <c r="AC2305" s="177" t="str">
        <f t="shared" si="1061"/>
        <v/>
      </c>
      <c r="AD2305" s="177" t="str">
        <f t="shared" si="1062"/>
        <v/>
      </c>
      <c r="AE2305" s="177" t="str">
        <f t="shared" si="1063"/>
        <v/>
      </c>
      <c r="AF2305" s="178">
        <f>IF(Q2305&gt;0,VLOOKUP(H2305,Leistungszahlen!$A$11:$C$158,3,),0)</f>
        <v>0</v>
      </c>
      <c r="AG2305" s="178">
        <f>IF(R2305&gt;0,VLOOKUP(H2305,Leistungszahlen!$A$11:$F$158,6,),IF(T2305&gt;0,VLOOKUP(H2305,Leistungszahlen!$A$11:$F$158,6,),0))</f>
        <v>0</v>
      </c>
      <c r="AH2305" s="179">
        <f t="shared" si="1064"/>
        <v>0</v>
      </c>
      <c r="AI2305" s="179">
        <f t="shared" si="1065"/>
        <v>0</v>
      </c>
      <c r="AJ2305" s="179">
        <f t="shared" si="1066"/>
        <v>0</v>
      </c>
      <c r="AK2305" s="179">
        <f t="shared" si="1067"/>
        <v>0</v>
      </c>
      <c r="AL2305" s="179">
        <f t="shared" si="1068"/>
        <v>0</v>
      </c>
      <c r="AM2305" s="180" t="str">
        <f>IF(L2305=1,Stundensätze!$D$13,IF(L2305=2,Stundensätze!$D$17,IF(L2305=4,Stundensätze!$D$21,"")))</f>
        <v/>
      </c>
      <c r="AN2305" s="180" t="str">
        <f>IF(L2305=1,Stundensätze!$D$15,IF(L2305=2,Stundensätze!$D$19,IF(L2305=4,Stundensätze!$D$23,"")))</f>
        <v/>
      </c>
      <c r="AO2305" s="180">
        <f t="shared" si="1069"/>
        <v>0</v>
      </c>
      <c r="AP2305" s="180">
        <f t="shared" si="1070"/>
        <v>0</v>
      </c>
      <c r="AQ2305" s="192" t="str">
        <f t="shared" si="1071"/>
        <v/>
      </c>
      <c r="AR2305" s="192" t="str">
        <f t="shared" si="1072"/>
        <v/>
      </c>
      <c r="AS2305" s="193">
        <f t="shared" si="1073"/>
        <v>0</v>
      </c>
      <c r="AT2305" s="258">
        <f>IF(K2305=0,0,VLOOKUP(K2305,Kostenstellen!A:B,2,FALSE))</f>
        <v>0</v>
      </c>
      <c r="AU2305" s="68" t="str">
        <f t="shared" si="1055"/>
        <v/>
      </c>
      <c r="AV2305" s="68" t="str">
        <f t="shared" si="1056"/>
        <v/>
      </c>
      <c r="AW2305" s="68">
        <f>IF(AF2305=0,0,VLOOKUP($H2305,Leistungszahlen!$A$11:$H$158,4,FALSE))</f>
        <v>0</v>
      </c>
      <c r="AX2305" s="68">
        <f>IF(AF2305=0,0,VLOOKUP($H2305,Leistungszahlen!$A$11:$H$158,5,FALSE))</f>
        <v>0</v>
      </c>
      <c r="AY2305" s="68">
        <f>IF(AG2305=0,0,VLOOKUP($H2305,Leistungszahlen!$A$11:$H$158,6,FALSE))</f>
        <v>0</v>
      </c>
      <c r="AZ2305" s="68">
        <f t="shared" si="1057"/>
        <v>0</v>
      </c>
      <c r="BA2305" s="68">
        <f t="shared" si="1058"/>
        <v>0</v>
      </c>
      <c r="BC2305" s="68">
        <f t="shared" si="1074"/>
        <v>0</v>
      </c>
      <c r="BD2305" s="285"/>
    </row>
    <row r="2306" spans="1:56" s="68" customFormat="1">
      <c r="A2306" s="200"/>
      <c r="B2306" s="200"/>
      <c r="C2306" s="200"/>
      <c r="D2306" s="200"/>
      <c r="E2306" s="200"/>
      <c r="F2306" s="200"/>
      <c r="G2306" s="200"/>
      <c r="H2306" s="201"/>
      <c r="I2306" s="202"/>
      <c r="J2306" s="200"/>
      <c r="K2306" s="176"/>
      <c r="L2306" s="176"/>
      <c r="M2306" s="176"/>
      <c r="N2306" s="286"/>
      <c r="O2306" s="286"/>
      <c r="P2306" s="176"/>
      <c r="Q2306" s="203">
        <f t="shared" si="1050"/>
        <v>0</v>
      </c>
      <c r="R2306" s="203">
        <f t="shared" si="1051"/>
        <v>0</v>
      </c>
      <c r="S2306" s="203">
        <f t="shared" si="1052"/>
        <v>0</v>
      </c>
      <c r="T2306" s="203">
        <f t="shared" si="1053"/>
        <v>0</v>
      </c>
      <c r="U2306" s="203">
        <f t="shared" si="1054"/>
        <v>0</v>
      </c>
      <c r="V2306" s="175">
        <f>IF(Q2306&gt;0,VLOOKUP(Q2306,Jahresfaktoren!$A$11:$B$24,2,),0)</f>
        <v>0</v>
      </c>
      <c r="W2306" s="175">
        <f>IF(R2306&gt;0,VLOOKUP(R2306,Jahresfaktoren!$D$11:$E$24,2,),0)</f>
        <v>0</v>
      </c>
      <c r="X2306" s="175">
        <f>IF(S2306&gt;0,VLOOKUP(S2306,Jahresfaktoren!$A$28:$B$29,2,),0)</f>
        <v>0</v>
      </c>
      <c r="Y2306" s="175">
        <f>IF(T2306&gt;0,VLOOKUP(T2306,Jahresfaktoren!$A$28:$B$29,2,),0)</f>
        <v>0</v>
      </c>
      <c r="Z2306" s="175">
        <f>IF(U2306&gt;0,VLOOKUP(U2306,Jahresfaktoren!$A$32:$B$33,2,),)</f>
        <v>0</v>
      </c>
      <c r="AA2306" s="177" t="str">
        <f t="shared" si="1059"/>
        <v/>
      </c>
      <c r="AB2306" s="177" t="str">
        <f t="shared" si="1060"/>
        <v/>
      </c>
      <c r="AC2306" s="177" t="str">
        <f t="shared" si="1061"/>
        <v/>
      </c>
      <c r="AD2306" s="177" t="str">
        <f t="shared" si="1062"/>
        <v/>
      </c>
      <c r="AE2306" s="177" t="str">
        <f t="shared" si="1063"/>
        <v/>
      </c>
      <c r="AF2306" s="178">
        <f>IF(Q2306&gt;0,VLOOKUP(H2306,Leistungszahlen!$A$11:$C$158,3,),0)</f>
        <v>0</v>
      </c>
      <c r="AG2306" s="178">
        <f>IF(R2306&gt;0,VLOOKUP(H2306,Leistungszahlen!$A$11:$F$158,6,),IF(T2306&gt;0,VLOOKUP(H2306,Leistungszahlen!$A$11:$F$158,6,),0))</f>
        <v>0</v>
      </c>
      <c r="AH2306" s="179">
        <f t="shared" si="1064"/>
        <v>0</v>
      </c>
      <c r="AI2306" s="179">
        <f t="shared" si="1065"/>
        <v>0</v>
      </c>
      <c r="AJ2306" s="179">
        <f t="shared" si="1066"/>
        <v>0</v>
      </c>
      <c r="AK2306" s="179">
        <f t="shared" si="1067"/>
        <v>0</v>
      </c>
      <c r="AL2306" s="179">
        <f t="shared" si="1068"/>
        <v>0</v>
      </c>
      <c r="AM2306" s="180" t="str">
        <f>IF(L2306=1,Stundensätze!$D$13,IF(L2306=2,Stundensätze!$D$17,IF(L2306=4,Stundensätze!$D$21,"")))</f>
        <v/>
      </c>
      <c r="AN2306" s="180" t="str">
        <f>IF(L2306=1,Stundensätze!$D$15,IF(L2306=2,Stundensätze!$D$19,IF(L2306=4,Stundensätze!$D$23,"")))</f>
        <v/>
      </c>
      <c r="AO2306" s="180">
        <f t="shared" si="1069"/>
        <v>0</v>
      </c>
      <c r="AP2306" s="180">
        <f t="shared" si="1070"/>
        <v>0</v>
      </c>
      <c r="AQ2306" s="192" t="str">
        <f t="shared" si="1071"/>
        <v/>
      </c>
      <c r="AR2306" s="192" t="str">
        <f t="shared" si="1072"/>
        <v/>
      </c>
      <c r="AS2306" s="193">
        <f t="shared" si="1073"/>
        <v>0</v>
      </c>
      <c r="AT2306" s="258">
        <f>IF(K2306=0,0,VLOOKUP(K2306,Kostenstellen!A:B,2,FALSE))</f>
        <v>0</v>
      </c>
      <c r="AU2306" s="68" t="str">
        <f t="shared" si="1055"/>
        <v/>
      </c>
      <c r="AV2306" s="68" t="str">
        <f t="shared" si="1056"/>
        <v/>
      </c>
      <c r="AW2306" s="68">
        <f>IF(AF2306=0,0,VLOOKUP($H2306,Leistungszahlen!$A$11:$H$158,4,FALSE))</f>
        <v>0</v>
      </c>
      <c r="AX2306" s="68">
        <f>IF(AF2306=0,0,VLOOKUP($H2306,Leistungszahlen!$A$11:$H$158,5,FALSE))</f>
        <v>0</v>
      </c>
      <c r="AY2306" s="68">
        <f>IF(AG2306=0,0,VLOOKUP($H2306,Leistungszahlen!$A$11:$H$158,6,FALSE))</f>
        <v>0</v>
      </c>
      <c r="AZ2306" s="68">
        <f t="shared" si="1057"/>
        <v>0</v>
      </c>
      <c r="BA2306" s="68">
        <f t="shared" si="1058"/>
        <v>0</v>
      </c>
      <c r="BC2306" s="68">
        <f t="shared" si="1074"/>
        <v>0</v>
      </c>
      <c r="BD2306" s="285"/>
    </row>
    <row r="2307" spans="1:56" s="68" customFormat="1">
      <c r="A2307" s="200"/>
      <c r="B2307" s="200"/>
      <c r="C2307" s="200"/>
      <c r="D2307" s="200"/>
      <c r="E2307" s="200"/>
      <c r="F2307" s="200"/>
      <c r="G2307" s="200"/>
      <c r="H2307" s="201"/>
      <c r="I2307" s="202"/>
      <c r="J2307" s="200"/>
      <c r="K2307" s="176"/>
      <c r="L2307" s="176"/>
      <c r="M2307" s="176"/>
      <c r="N2307" s="286"/>
      <c r="O2307" s="286"/>
      <c r="P2307" s="176"/>
      <c r="Q2307" s="203">
        <f t="shared" si="1050"/>
        <v>0</v>
      </c>
      <c r="R2307" s="203">
        <f t="shared" si="1051"/>
        <v>0</v>
      </c>
      <c r="S2307" s="203">
        <f t="shared" si="1052"/>
        <v>0</v>
      </c>
      <c r="T2307" s="203">
        <f t="shared" si="1053"/>
        <v>0</v>
      </c>
      <c r="U2307" s="203">
        <f t="shared" si="1054"/>
        <v>0</v>
      </c>
      <c r="V2307" s="175">
        <f>IF(Q2307&gt;0,VLOOKUP(Q2307,Jahresfaktoren!$A$11:$B$24,2,),0)</f>
        <v>0</v>
      </c>
      <c r="W2307" s="175">
        <f>IF(R2307&gt;0,VLOOKUP(R2307,Jahresfaktoren!$D$11:$E$24,2,),0)</f>
        <v>0</v>
      </c>
      <c r="X2307" s="175">
        <f>IF(S2307&gt;0,VLOOKUP(S2307,Jahresfaktoren!$A$28:$B$29,2,),0)</f>
        <v>0</v>
      </c>
      <c r="Y2307" s="175">
        <f>IF(T2307&gt;0,VLOOKUP(T2307,Jahresfaktoren!$A$28:$B$29,2,),0)</f>
        <v>0</v>
      </c>
      <c r="Z2307" s="175">
        <f>IF(U2307&gt;0,VLOOKUP(U2307,Jahresfaktoren!$A$32:$B$33,2,),)</f>
        <v>0</v>
      </c>
      <c r="AA2307" s="177" t="str">
        <f t="shared" si="1059"/>
        <v/>
      </c>
      <c r="AB2307" s="177" t="str">
        <f t="shared" si="1060"/>
        <v/>
      </c>
      <c r="AC2307" s="177" t="str">
        <f t="shared" si="1061"/>
        <v/>
      </c>
      <c r="AD2307" s="177" t="str">
        <f t="shared" si="1062"/>
        <v/>
      </c>
      <c r="AE2307" s="177" t="str">
        <f t="shared" si="1063"/>
        <v/>
      </c>
      <c r="AF2307" s="178">
        <f>IF(Q2307&gt;0,VLOOKUP(H2307,Leistungszahlen!$A$11:$C$158,3,),0)</f>
        <v>0</v>
      </c>
      <c r="AG2307" s="178">
        <f>IF(R2307&gt;0,VLOOKUP(H2307,Leistungszahlen!$A$11:$F$158,6,),IF(T2307&gt;0,VLOOKUP(H2307,Leistungszahlen!$A$11:$F$158,6,),0))</f>
        <v>0</v>
      </c>
      <c r="AH2307" s="179">
        <f t="shared" si="1064"/>
        <v>0</v>
      </c>
      <c r="AI2307" s="179">
        <f t="shared" si="1065"/>
        <v>0</v>
      </c>
      <c r="AJ2307" s="179">
        <f t="shared" si="1066"/>
        <v>0</v>
      </c>
      <c r="AK2307" s="179">
        <f t="shared" si="1067"/>
        <v>0</v>
      </c>
      <c r="AL2307" s="179">
        <f t="shared" si="1068"/>
        <v>0</v>
      </c>
      <c r="AM2307" s="180" t="str">
        <f>IF(L2307=1,Stundensätze!$D$13,IF(L2307=2,Stundensätze!$D$17,IF(L2307=4,Stundensätze!$D$21,"")))</f>
        <v/>
      </c>
      <c r="AN2307" s="180" t="str">
        <f>IF(L2307=1,Stundensätze!$D$15,IF(L2307=2,Stundensätze!$D$19,IF(L2307=4,Stundensätze!$D$23,"")))</f>
        <v/>
      </c>
      <c r="AO2307" s="180">
        <f t="shared" si="1069"/>
        <v>0</v>
      </c>
      <c r="AP2307" s="180">
        <f t="shared" si="1070"/>
        <v>0</v>
      </c>
      <c r="AQ2307" s="192" t="str">
        <f t="shared" si="1071"/>
        <v/>
      </c>
      <c r="AR2307" s="192" t="str">
        <f t="shared" si="1072"/>
        <v/>
      </c>
      <c r="AS2307" s="193">
        <f t="shared" si="1073"/>
        <v>0</v>
      </c>
      <c r="AT2307" s="258">
        <f>IF(K2307=0,0,VLOOKUP(K2307,Kostenstellen!A:B,2,FALSE))</f>
        <v>0</v>
      </c>
      <c r="AU2307" s="68" t="str">
        <f t="shared" si="1055"/>
        <v/>
      </c>
      <c r="AV2307" s="68" t="str">
        <f t="shared" si="1056"/>
        <v/>
      </c>
      <c r="AW2307" s="68">
        <f>IF(AF2307=0,0,VLOOKUP($H2307,Leistungszahlen!$A$11:$H$158,4,FALSE))</f>
        <v>0</v>
      </c>
      <c r="AX2307" s="68">
        <f>IF(AF2307=0,0,VLOOKUP($H2307,Leistungszahlen!$A$11:$H$158,5,FALSE))</f>
        <v>0</v>
      </c>
      <c r="AY2307" s="68">
        <f>IF(AG2307=0,0,VLOOKUP($H2307,Leistungszahlen!$A$11:$H$158,6,FALSE))</f>
        <v>0</v>
      </c>
      <c r="AZ2307" s="68">
        <f t="shared" si="1057"/>
        <v>0</v>
      </c>
      <c r="BA2307" s="68">
        <f t="shared" si="1058"/>
        <v>0</v>
      </c>
      <c r="BC2307" s="68">
        <f t="shared" si="1074"/>
        <v>0</v>
      </c>
      <c r="BD2307" s="285"/>
    </row>
    <row r="2308" spans="1:56" s="68" customFormat="1">
      <c r="A2308" s="200"/>
      <c r="B2308" s="200"/>
      <c r="C2308" s="200"/>
      <c r="D2308" s="200"/>
      <c r="E2308" s="200"/>
      <c r="F2308" s="200"/>
      <c r="G2308" s="200"/>
      <c r="H2308" s="201"/>
      <c r="I2308" s="202"/>
      <c r="J2308" s="200"/>
      <c r="K2308" s="176"/>
      <c r="L2308" s="176"/>
      <c r="M2308" s="176"/>
      <c r="N2308" s="286"/>
      <c r="O2308" s="286"/>
      <c r="P2308" s="176"/>
      <c r="Q2308" s="203">
        <f t="shared" si="1050"/>
        <v>0</v>
      </c>
      <c r="R2308" s="203">
        <f t="shared" si="1051"/>
        <v>0</v>
      </c>
      <c r="S2308" s="203">
        <f t="shared" si="1052"/>
        <v>0</v>
      </c>
      <c r="T2308" s="203">
        <f t="shared" si="1053"/>
        <v>0</v>
      </c>
      <c r="U2308" s="203">
        <f t="shared" si="1054"/>
        <v>0</v>
      </c>
      <c r="V2308" s="175">
        <f>IF(Q2308&gt;0,VLOOKUP(Q2308,Jahresfaktoren!$A$11:$B$24,2,),0)</f>
        <v>0</v>
      </c>
      <c r="W2308" s="175">
        <f>IF(R2308&gt;0,VLOOKUP(R2308,Jahresfaktoren!$D$11:$E$24,2,),0)</f>
        <v>0</v>
      </c>
      <c r="X2308" s="175">
        <f>IF(S2308&gt;0,VLOOKUP(S2308,Jahresfaktoren!$A$28:$B$29,2,),0)</f>
        <v>0</v>
      </c>
      <c r="Y2308" s="175">
        <f>IF(T2308&gt;0,VLOOKUP(T2308,Jahresfaktoren!$A$28:$B$29,2,),0)</f>
        <v>0</v>
      </c>
      <c r="Z2308" s="175">
        <f>IF(U2308&gt;0,VLOOKUP(U2308,Jahresfaktoren!$A$32:$B$33,2,),)</f>
        <v>0</v>
      </c>
      <c r="AA2308" s="177" t="str">
        <f t="shared" si="1059"/>
        <v/>
      </c>
      <c r="AB2308" s="177" t="str">
        <f t="shared" si="1060"/>
        <v/>
      </c>
      <c r="AC2308" s="177" t="str">
        <f t="shared" si="1061"/>
        <v/>
      </c>
      <c r="AD2308" s="177" t="str">
        <f t="shared" si="1062"/>
        <v/>
      </c>
      <c r="AE2308" s="177" t="str">
        <f t="shared" si="1063"/>
        <v/>
      </c>
      <c r="AF2308" s="178">
        <f>IF(Q2308&gt;0,VLOOKUP(H2308,Leistungszahlen!$A$11:$C$158,3,),0)</f>
        <v>0</v>
      </c>
      <c r="AG2308" s="178">
        <f>IF(R2308&gt;0,VLOOKUP(H2308,Leistungszahlen!$A$11:$F$158,6,),IF(T2308&gt;0,VLOOKUP(H2308,Leistungszahlen!$A$11:$F$158,6,),0))</f>
        <v>0</v>
      </c>
      <c r="AH2308" s="179">
        <f t="shared" si="1064"/>
        <v>0</v>
      </c>
      <c r="AI2308" s="179">
        <f t="shared" si="1065"/>
        <v>0</v>
      </c>
      <c r="AJ2308" s="179">
        <f t="shared" si="1066"/>
        <v>0</v>
      </c>
      <c r="AK2308" s="179">
        <f t="shared" si="1067"/>
        <v>0</v>
      </c>
      <c r="AL2308" s="179">
        <f t="shared" si="1068"/>
        <v>0</v>
      </c>
      <c r="AM2308" s="180" t="str">
        <f>IF(L2308=1,Stundensätze!$D$13,IF(L2308=2,Stundensätze!$D$17,IF(L2308=4,Stundensätze!$D$21,"")))</f>
        <v/>
      </c>
      <c r="AN2308" s="180" t="str">
        <f>IF(L2308=1,Stundensätze!$D$15,IF(L2308=2,Stundensätze!$D$19,IF(L2308=4,Stundensätze!$D$23,"")))</f>
        <v/>
      </c>
      <c r="AO2308" s="180">
        <f t="shared" si="1069"/>
        <v>0</v>
      </c>
      <c r="AP2308" s="180">
        <f t="shared" si="1070"/>
        <v>0</v>
      </c>
      <c r="AQ2308" s="192" t="str">
        <f t="shared" si="1071"/>
        <v/>
      </c>
      <c r="AR2308" s="192" t="str">
        <f t="shared" si="1072"/>
        <v/>
      </c>
      <c r="AS2308" s="193">
        <f t="shared" si="1073"/>
        <v>0</v>
      </c>
      <c r="AT2308" s="258">
        <f>IF(K2308=0,0,VLOOKUP(K2308,Kostenstellen!A:B,2,FALSE))</f>
        <v>0</v>
      </c>
      <c r="AU2308" s="68" t="str">
        <f t="shared" si="1055"/>
        <v/>
      </c>
      <c r="AV2308" s="68" t="str">
        <f t="shared" si="1056"/>
        <v/>
      </c>
      <c r="AW2308" s="68">
        <f>IF(AF2308=0,0,VLOOKUP($H2308,Leistungszahlen!$A$11:$H$158,4,FALSE))</f>
        <v>0</v>
      </c>
      <c r="AX2308" s="68">
        <f>IF(AF2308=0,0,VLOOKUP($H2308,Leistungszahlen!$A$11:$H$158,5,FALSE))</f>
        <v>0</v>
      </c>
      <c r="AY2308" s="68">
        <f>IF(AG2308=0,0,VLOOKUP($H2308,Leistungszahlen!$A$11:$H$158,6,FALSE))</f>
        <v>0</v>
      </c>
      <c r="AZ2308" s="68">
        <f t="shared" si="1057"/>
        <v>0</v>
      </c>
      <c r="BA2308" s="68">
        <f t="shared" si="1058"/>
        <v>0</v>
      </c>
      <c r="BC2308" s="68">
        <f t="shared" si="1074"/>
        <v>0</v>
      </c>
      <c r="BD2308" s="285"/>
    </row>
    <row r="2309" spans="1:56" s="68" customFormat="1">
      <c r="A2309" s="200"/>
      <c r="B2309" s="200"/>
      <c r="C2309" s="200"/>
      <c r="D2309" s="200"/>
      <c r="E2309" s="200"/>
      <c r="F2309" s="200"/>
      <c r="G2309" s="200"/>
      <c r="H2309" s="201"/>
      <c r="I2309" s="202"/>
      <c r="J2309" s="200"/>
      <c r="K2309" s="176"/>
      <c r="L2309" s="176"/>
      <c r="M2309" s="176"/>
      <c r="N2309" s="286"/>
      <c r="O2309" s="286"/>
      <c r="P2309" s="176"/>
      <c r="Q2309" s="203">
        <f t="shared" si="1050"/>
        <v>0</v>
      </c>
      <c r="R2309" s="203">
        <f t="shared" si="1051"/>
        <v>0</v>
      </c>
      <c r="S2309" s="203">
        <f t="shared" si="1052"/>
        <v>0</v>
      </c>
      <c r="T2309" s="203">
        <f t="shared" si="1053"/>
        <v>0</v>
      </c>
      <c r="U2309" s="203">
        <f t="shared" si="1054"/>
        <v>0</v>
      </c>
      <c r="V2309" s="175">
        <f>IF(Q2309&gt;0,VLOOKUP(Q2309,Jahresfaktoren!$A$11:$B$24,2,),0)</f>
        <v>0</v>
      </c>
      <c r="W2309" s="175">
        <f>IF(R2309&gt;0,VLOOKUP(R2309,Jahresfaktoren!$D$11:$E$24,2,),0)</f>
        <v>0</v>
      </c>
      <c r="X2309" s="175">
        <f>IF(S2309&gt;0,VLOOKUP(S2309,Jahresfaktoren!$A$28:$B$29,2,),0)</f>
        <v>0</v>
      </c>
      <c r="Y2309" s="175">
        <f>IF(T2309&gt;0,VLOOKUP(T2309,Jahresfaktoren!$A$28:$B$29,2,),0)</f>
        <v>0</v>
      </c>
      <c r="Z2309" s="175">
        <f>IF(U2309&gt;0,VLOOKUP(U2309,Jahresfaktoren!$A$32:$B$33,2,),)</f>
        <v>0</v>
      </c>
      <c r="AA2309" s="177" t="str">
        <f t="shared" si="1059"/>
        <v/>
      </c>
      <c r="AB2309" s="177" t="str">
        <f t="shared" si="1060"/>
        <v/>
      </c>
      <c r="AC2309" s="177" t="str">
        <f t="shared" si="1061"/>
        <v/>
      </c>
      <c r="AD2309" s="177" t="str">
        <f t="shared" si="1062"/>
        <v/>
      </c>
      <c r="AE2309" s="177" t="str">
        <f t="shared" si="1063"/>
        <v/>
      </c>
      <c r="AF2309" s="178">
        <f>IF(Q2309&gt;0,VLOOKUP(H2309,Leistungszahlen!$A$11:$C$158,3,),0)</f>
        <v>0</v>
      </c>
      <c r="AG2309" s="178">
        <f>IF(R2309&gt;0,VLOOKUP(H2309,Leistungszahlen!$A$11:$F$158,6,),IF(T2309&gt;0,VLOOKUP(H2309,Leistungszahlen!$A$11:$F$158,6,),0))</f>
        <v>0</v>
      </c>
      <c r="AH2309" s="179">
        <f t="shared" si="1064"/>
        <v>0</v>
      </c>
      <c r="AI2309" s="179">
        <f t="shared" si="1065"/>
        <v>0</v>
      </c>
      <c r="AJ2309" s="179">
        <f t="shared" si="1066"/>
        <v>0</v>
      </c>
      <c r="AK2309" s="179">
        <f t="shared" si="1067"/>
        <v>0</v>
      </c>
      <c r="AL2309" s="179">
        <f t="shared" si="1068"/>
        <v>0</v>
      </c>
      <c r="AM2309" s="180" t="str">
        <f>IF(L2309=1,Stundensätze!$D$13,IF(L2309=2,Stundensätze!$D$17,IF(L2309=4,Stundensätze!$D$21,"")))</f>
        <v/>
      </c>
      <c r="AN2309" s="180" t="str">
        <f>IF(L2309=1,Stundensätze!$D$15,IF(L2309=2,Stundensätze!$D$19,IF(L2309=4,Stundensätze!$D$23,"")))</f>
        <v/>
      </c>
      <c r="AO2309" s="180">
        <f t="shared" si="1069"/>
        <v>0</v>
      </c>
      <c r="AP2309" s="180">
        <f t="shared" si="1070"/>
        <v>0</v>
      </c>
      <c r="AQ2309" s="192" t="str">
        <f t="shared" si="1071"/>
        <v/>
      </c>
      <c r="AR2309" s="192" t="str">
        <f t="shared" si="1072"/>
        <v/>
      </c>
      <c r="AS2309" s="193">
        <f t="shared" si="1073"/>
        <v>0</v>
      </c>
      <c r="AT2309" s="258">
        <f>IF(K2309=0,0,VLOOKUP(K2309,Kostenstellen!A:B,2,FALSE))</f>
        <v>0</v>
      </c>
      <c r="AU2309" s="68" t="str">
        <f t="shared" si="1055"/>
        <v/>
      </c>
      <c r="AV2309" s="68" t="str">
        <f t="shared" si="1056"/>
        <v/>
      </c>
      <c r="AW2309" s="68">
        <f>IF(AF2309=0,0,VLOOKUP($H2309,Leistungszahlen!$A$11:$H$158,4,FALSE))</f>
        <v>0</v>
      </c>
      <c r="AX2309" s="68">
        <f>IF(AF2309=0,0,VLOOKUP($H2309,Leistungszahlen!$A$11:$H$158,5,FALSE))</f>
        <v>0</v>
      </c>
      <c r="AY2309" s="68">
        <f>IF(AG2309=0,0,VLOOKUP($H2309,Leistungszahlen!$A$11:$H$158,6,FALSE))</f>
        <v>0</v>
      </c>
      <c r="AZ2309" s="68">
        <f t="shared" si="1057"/>
        <v>0</v>
      </c>
      <c r="BA2309" s="68">
        <f t="shared" si="1058"/>
        <v>0</v>
      </c>
      <c r="BC2309" s="68">
        <f t="shared" si="1074"/>
        <v>0</v>
      </c>
      <c r="BD2309" s="285"/>
    </row>
    <row r="2310" spans="1:56" s="68" customFormat="1">
      <c r="A2310" s="200"/>
      <c r="B2310" s="200"/>
      <c r="C2310" s="200"/>
      <c r="D2310" s="200"/>
      <c r="E2310" s="200"/>
      <c r="F2310" s="200"/>
      <c r="G2310" s="200"/>
      <c r="H2310" s="201"/>
      <c r="I2310" s="202"/>
      <c r="J2310" s="200"/>
      <c r="K2310" s="176"/>
      <c r="L2310" s="176"/>
      <c r="M2310" s="176"/>
      <c r="N2310" s="286"/>
      <c r="O2310" s="286"/>
      <c r="P2310" s="176"/>
      <c r="Q2310" s="203">
        <f t="shared" si="1050"/>
        <v>0</v>
      </c>
      <c r="R2310" s="203">
        <f t="shared" si="1051"/>
        <v>0</v>
      </c>
      <c r="S2310" s="203">
        <f t="shared" si="1052"/>
        <v>0</v>
      </c>
      <c r="T2310" s="203">
        <f t="shared" si="1053"/>
        <v>0</v>
      </c>
      <c r="U2310" s="203">
        <f t="shared" si="1054"/>
        <v>0</v>
      </c>
      <c r="V2310" s="175">
        <f>IF(Q2310&gt;0,VLOOKUP(Q2310,Jahresfaktoren!$A$11:$B$24,2,),0)</f>
        <v>0</v>
      </c>
      <c r="W2310" s="175">
        <f>IF(R2310&gt;0,VLOOKUP(R2310,Jahresfaktoren!$D$11:$E$24,2,),0)</f>
        <v>0</v>
      </c>
      <c r="X2310" s="175">
        <f>IF(S2310&gt;0,VLOOKUP(S2310,Jahresfaktoren!$A$28:$B$29,2,),0)</f>
        <v>0</v>
      </c>
      <c r="Y2310" s="175">
        <f>IF(T2310&gt;0,VLOOKUP(T2310,Jahresfaktoren!$A$28:$B$29,2,),0)</f>
        <v>0</v>
      </c>
      <c r="Z2310" s="175">
        <f>IF(U2310&gt;0,VLOOKUP(U2310,Jahresfaktoren!$A$32:$B$33,2,),)</f>
        <v>0</v>
      </c>
      <c r="AA2310" s="177" t="str">
        <f t="shared" si="1059"/>
        <v/>
      </c>
      <c r="AB2310" s="177" t="str">
        <f t="shared" si="1060"/>
        <v/>
      </c>
      <c r="AC2310" s="177" t="str">
        <f t="shared" si="1061"/>
        <v/>
      </c>
      <c r="AD2310" s="177" t="str">
        <f t="shared" si="1062"/>
        <v/>
      </c>
      <c r="AE2310" s="177" t="str">
        <f t="shared" si="1063"/>
        <v/>
      </c>
      <c r="AF2310" s="178">
        <f>IF(Q2310&gt;0,VLOOKUP(H2310,Leistungszahlen!$A$11:$C$158,3,),0)</f>
        <v>0</v>
      </c>
      <c r="AG2310" s="178">
        <f>IF(R2310&gt;0,VLOOKUP(H2310,Leistungszahlen!$A$11:$F$158,6,),IF(T2310&gt;0,VLOOKUP(H2310,Leistungszahlen!$A$11:$F$158,6,),0))</f>
        <v>0</v>
      </c>
      <c r="AH2310" s="179">
        <f t="shared" si="1064"/>
        <v>0</v>
      </c>
      <c r="AI2310" s="179">
        <f t="shared" si="1065"/>
        <v>0</v>
      </c>
      <c r="AJ2310" s="179">
        <f t="shared" si="1066"/>
        <v>0</v>
      </c>
      <c r="AK2310" s="179">
        <f t="shared" si="1067"/>
        <v>0</v>
      </c>
      <c r="AL2310" s="179">
        <f t="shared" si="1068"/>
        <v>0</v>
      </c>
      <c r="AM2310" s="180" t="str">
        <f>IF(L2310=1,Stundensätze!$D$13,IF(L2310=2,Stundensätze!$D$17,IF(L2310=4,Stundensätze!$D$21,"")))</f>
        <v/>
      </c>
      <c r="AN2310" s="180" t="str">
        <f>IF(L2310=1,Stundensätze!$D$15,IF(L2310=2,Stundensätze!$D$19,IF(L2310=4,Stundensätze!$D$23,"")))</f>
        <v/>
      </c>
      <c r="AO2310" s="180">
        <f t="shared" si="1069"/>
        <v>0</v>
      </c>
      <c r="AP2310" s="180">
        <f t="shared" si="1070"/>
        <v>0</v>
      </c>
      <c r="AQ2310" s="192" t="str">
        <f t="shared" si="1071"/>
        <v/>
      </c>
      <c r="AR2310" s="192" t="str">
        <f t="shared" si="1072"/>
        <v/>
      </c>
      <c r="AS2310" s="193">
        <f t="shared" si="1073"/>
        <v>0</v>
      </c>
      <c r="AT2310" s="258">
        <f>IF(K2310=0,0,VLOOKUP(K2310,Kostenstellen!A:B,2,FALSE))</f>
        <v>0</v>
      </c>
      <c r="AU2310" s="68" t="str">
        <f t="shared" si="1055"/>
        <v/>
      </c>
      <c r="AV2310" s="68" t="str">
        <f t="shared" si="1056"/>
        <v/>
      </c>
      <c r="AW2310" s="68">
        <f>IF(AF2310=0,0,VLOOKUP($H2310,Leistungszahlen!$A$11:$H$158,4,FALSE))</f>
        <v>0</v>
      </c>
      <c r="AX2310" s="68">
        <f>IF(AF2310=0,0,VLOOKUP($H2310,Leistungszahlen!$A$11:$H$158,5,FALSE))</f>
        <v>0</v>
      </c>
      <c r="AY2310" s="68">
        <f>IF(AG2310=0,0,VLOOKUP($H2310,Leistungszahlen!$A$11:$H$158,6,FALSE))</f>
        <v>0</v>
      </c>
      <c r="AZ2310" s="68">
        <f t="shared" si="1057"/>
        <v>0</v>
      </c>
      <c r="BA2310" s="68">
        <f t="shared" si="1058"/>
        <v>0</v>
      </c>
      <c r="BC2310" s="68">
        <f t="shared" si="1074"/>
        <v>0</v>
      </c>
      <c r="BD2310" s="285"/>
    </row>
    <row r="2311" spans="1:56" s="68" customFormat="1">
      <c r="A2311" s="200"/>
      <c r="B2311" s="200"/>
      <c r="C2311" s="200"/>
      <c r="D2311" s="200"/>
      <c r="E2311" s="200"/>
      <c r="F2311" s="200"/>
      <c r="G2311" s="200"/>
      <c r="H2311" s="201"/>
      <c r="I2311" s="202"/>
      <c r="J2311" s="200"/>
      <c r="K2311" s="176"/>
      <c r="L2311" s="176"/>
      <c r="M2311" s="176"/>
      <c r="N2311" s="286"/>
      <c r="O2311" s="286"/>
      <c r="P2311" s="176"/>
      <c r="Q2311" s="203">
        <f t="shared" si="1050"/>
        <v>0</v>
      </c>
      <c r="R2311" s="203">
        <f t="shared" si="1051"/>
        <v>0</v>
      </c>
      <c r="S2311" s="203">
        <f t="shared" si="1052"/>
        <v>0</v>
      </c>
      <c r="T2311" s="203">
        <f t="shared" si="1053"/>
        <v>0</v>
      </c>
      <c r="U2311" s="203">
        <f t="shared" si="1054"/>
        <v>0</v>
      </c>
      <c r="V2311" s="175">
        <f>IF(Q2311&gt;0,VLOOKUP(Q2311,Jahresfaktoren!$A$11:$B$24,2,),0)</f>
        <v>0</v>
      </c>
      <c r="W2311" s="175">
        <f>IF(R2311&gt;0,VLOOKUP(R2311,Jahresfaktoren!$D$11:$E$24,2,),0)</f>
        <v>0</v>
      </c>
      <c r="X2311" s="175">
        <f>IF(S2311&gt;0,VLOOKUP(S2311,Jahresfaktoren!$A$28:$B$29,2,),0)</f>
        <v>0</v>
      </c>
      <c r="Y2311" s="175">
        <f>IF(T2311&gt;0,VLOOKUP(T2311,Jahresfaktoren!$A$28:$B$29,2,),0)</f>
        <v>0</v>
      </c>
      <c r="Z2311" s="175">
        <f>IF(U2311&gt;0,VLOOKUP(U2311,Jahresfaktoren!$A$32:$B$33,2,),)</f>
        <v>0</v>
      </c>
      <c r="AA2311" s="177" t="str">
        <f t="shared" si="1059"/>
        <v/>
      </c>
      <c r="AB2311" s="177" t="str">
        <f t="shared" si="1060"/>
        <v/>
      </c>
      <c r="AC2311" s="177" t="str">
        <f t="shared" si="1061"/>
        <v/>
      </c>
      <c r="AD2311" s="177" t="str">
        <f t="shared" si="1062"/>
        <v/>
      </c>
      <c r="AE2311" s="177" t="str">
        <f t="shared" si="1063"/>
        <v/>
      </c>
      <c r="AF2311" s="178">
        <f>IF(Q2311&gt;0,VLOOKUP(H2311,Leistungszahlen!$A$11:$C$158,3,),0)</f>
        <v>0</v>
      </c>
      <c r="AG2311" s="178">
        <f>IF(R2311&gt;0,VLOOKUP(H2311,Leistungszahlen!$A$11:$F$158,6,),IF(T2311&gt;0,VLOOKUP(H2311,Leistungszahlen!$A$11:$F$158,6,),0))</f>
        <v>0</v>
      </c>
      <c r="AH2311" s="179">
        <f t="shared" si="1064"/>
        <v>0</v>
      </c>
      <c r="AI2311" s="179">
        <f t="shared" si="1065"/>
        <v>0</v>
      </c>
      <c r="AJ2311" s="179">
        <f t="shared" si="1066"/>
        <v>0</v>
      </c>
      <c r="AK2311" s="179">
        <f t="shared" si="1067"/>
        <v>0</v>
      </c>
      <c r="AL2311" s="179">
        <f t="shared" si="1068"/>
        <v>0</v>
      </c>
      <c r="AM2311" s="180" t="str">
        <f>IF(L2311=1,Stundensätze!$D$13,IF(L2311=2,Stundensätze!$D$17,IF(L2311=4,Stundensätze!$D$21,"")))</f>
        <v/>
      </c>
      <c r="AN2311" s="180" t="str">
        <f>IF(L2311=1,Stundensätze!$D$15,IF(L2311=2,Stundensätze!$D$19,IF(L2311=4,Stundensätze!$D$23,"")))</f>
        <v/>
      </c>
      <c r="AO2311" s="180">
        <f t="shared" si="1069"/>
        <v>0</v>
      </c>
      <c r="AP2311" s="180">
        <f t="shared" si="1070"/>
        <v>0</v>
      </c>
      <c r="AQ2311" s="192" t="str">
        <f t="shared" si="1071"/>
        <v/>
      </c>
      <c r="AR2311" s="192" t="str">
        <f t="shared" si="1072"/>
        <v/>
      </c>
      <c r="AS2311" s="193">
        <f t="shared" si="1073"/>
        <v>0</v>
      </c>
      <c r="AT2311" s="258">
        <f>IF(K2311=0,0,VLOOKUP(K2311,Kostenstellen!A:B,2,FALSE))</f>
        <v>0</v>
      </c>
      <c r="AU2311" s="68" t="str">
        <f t="shared" si="1055"/>
        <v/>
      </c>
      <c r="AV2311" s="68" t="str">
        <f t="shared" si="1056"/>
        <v/>
      </c>
      <c r="AW2311" s="68">
        <f>IF(AF2311=0,0,VLOOKUP($H2311,Leistungszahlen!$A$11:$H$158,4,FALSE))</f>
        <v>0</v>
      </c>
      <c r="AX2311" s="68">
        <f>IF(AF2311=0,0,VLOOKUP($H2311,Leistungszahlen!$A$11:$H$158,5,FALSE))</f>
        <v>0</v>
      </c>
      <c r="AY2311" s="68">
        <f>IF(AG2311=0,0,VLOOKUP($H2311,Leistungszahlen!$A$11:$H$158,6,FALSE))</f>
        <v>0</v>
      </c>
      <c r="AZ2311" s="68">
        <f t="shared" si="1057"/>
        <v>0</v>
      </c>
      <c r="BA2311" s="68">
        <f t="shared" si="1058"/>
        <v>0</v>
      </c>
      <c r="BC2311" s="68">
        <f t="shared" si="1074"/>
        <v>0</v>
      </c>
      <c r="BD2311" s="285"/>
    </row>
    <row r="2312" spans="1:56" s="68" customFormat="1">
      <c r="A2312" s="200"/>
      <c r="B2312" s="200"/>
      <c r="C2312" s="200"/>
      <c r="D2312" s="200"/>
      <c r="E2312" s="200"/>
      <c r="F2312" s="200"/>
      <c r="G2312" s="200"/>
      <c r="H2312" s="201"/>
      <c r="I2312" s="202"/>
      <c r="J2312" s="200"/>
      <c r="K2312" s="176"/>
      <c r="L2312" s="176"/>
      <c r="M2312" s="176"/>
      <c r="N2312" s="286"/>
      <c r="O2312" s="286"/>
      <c r="P2312" s="176"/>
      <c r="Q2312" s="203">
        <f t="shared" si="1050"/>
        <v>0</v>
      </c>
      <c r="R2312" s="203">
        <f t="shared" si="1051"/>
        <v>0</v>
      </c>
      <c r="S2312" s="203">
        <f t="shared" si="1052"/>
        <v>0</v>
      </c>
      <c r="T2312" s="203">
        <f t="shared" si="1053"/>
        <v>0</v>
      </c>
      <c r="U2312" s="203">
        <f t="shared" si="1054"/>
        <v>0</v>
      </c>
      <c r="V2312" s="175">
        <f>IF(Q2312&gt;0,VLOOKUP(Q2312,Jahresfaktoren!$A$11:$B$24,2,),0)</f>
        <v>0</v>
      </c>
      <c r="W2312" s="175">
        <f>IF(R2312&gt;0,VLOOKUP(R2312,Jahresfaktoren!$D$11:$E$24,2,),0)</f>
        <v>0</v>
      </c>
      <c r="X2312" s="175">
        <f>IF(S2312&gt;0,VLOOKUP(S2312,Jahresfaktoren!$A$28:$B$29,2,),0)</f>
        <v>0</v>
      </c>
      <c r="Y2312" s="175">
        <f>IF(T2312&gt;0,VLOOKUP(T2312,Jahresfaktoren!$A$28:$B$29,2,),0)</f>
        <v>0</v>
      </c>
      <c r="Z2312" s="175">
        <f>IF(U2312&gt;0,VLOOKUP(U2312,Jahresfaktoren!$A$32:$B$33,2,),)</f>
        <v>0</v>
      </c>
      <c r="AA2312" s="177" t="str">
        <f t="shared" si="1059"/>
        <v/>
      </c>
      <c r="AB2312" s="177" t="str">
        <f t="shared" si="1060"/>
        <v/>
      </c>
      <c r="AC2312" s="177" t="str">
        <f t="shared" si="1061"/>
        <v/>
      </c>
      <c r="AD2312" s="177" t="str">
        <f t="shared" si="1062"/>
        <v/>
      </c>
      <c r="AE2312" s="177" t="str">
        <f t="shared" si="1063"/>
        <v/>
      </c>
      <c r="AF2312" s="178">
        <f>IF(Q2312&gt;0,VLOOKUP(H2312,Leistungszahlen!$A$11:$C$158,3,),0)</f>
        <v>0</v>
      </c>
      <c r="AG2312" s="178">
        <f>IF(R2312&gt;0,VLOOKUP(H2312,Leistungszahlen!$A$11:$F$158,6,),IF(T2312&gt;0,VLOOKUP(H2312,Leistungszahlen!$A$11:$F$158,6,),0))</f>
        <v>0</v>
      </c>
      <c r="AH2312" s="179">
        <f t="shared" si="1064"/>
        <v>0</v>
      </c>
      <c r="AI2312" s="179">
        <f t="shared" si="1065"/>
        <v>0</v>
      </c>
      <c r="AJ2312" s="179">
        <f t="shared" si="1066"/>
        <v>0</v>
      </c>
      <c r="AK2312" s="179">
        <f t="shared" si="1067"/>
        <v>0</v>
      </c>
      <c r="AL2312" s="179">
        <f t="shared" si="1068"/>
        <v>0</v>
      </c>
      <c r="AM2312" s="180" t="str">
        <f>IF(L2312=1,Stundensätze!$D$13,IF(L2312=2,Stundensätze!$D$17,IF(L2312=4,Stundensätze!$D$21,"")))</f>
        <v/>
      </c>
      <c r="AN2312" s="180" t="str">
        <f>IF(L2312=1,Stundensätze!$D$15,IF(L2312=2,Stundensätze!$D$19,IF(L2312=4,Stundensätze!$D$23,"")))</f>
        <v/>
      </c>
      <c r="AO2312" s="180">
        <f t="shared" si="1069"/>
        <v>0</v>
      </c>
      <c r="AP2312" s="180">
        <f t="shared" si="1070"/>
        <v>0</v>
      </c>
      <c r="AQ2312" s="192" t="str">
        <f t="shared" si="1071"/>
        <v/>
      </c>
      <c r="AR2312" s="192" t="str">
        <f t="shared" si="1072"/>
        <v/>
      </c>
      <c r="AS2312" s="193">
        <f t="shared" si="1073"/>
        <v>0</v>
      </c>
      <c r="AT2312" s="258">
        <f>IF(K2312=0,0,VLOOKUP(K2312,Kostenstellen!A:B,2,FALSE))</f>
        <v>0</v>
      </c>
      <c r="AU2312" s="68" t="str">
        <f t="shared" si="1055"/>
        <v/>
      </c>
      <c r="AV2312" s="68" t="str">
        <f t="shared" si="1056"/>
        <v/>
      </c>
      <c r="AW2312" s="68">
        <f>IF(AF2312=0,0,VLOOKUP($H2312,Leistungszahlen!$A$11:$H$158,4,FALSE))</f>
        <v>0</v>
      </c>
      <c r="AX2312" s="68">
        <f>IF(AF2312=0,0,VLOOKUP($H2312,Leistungszahlen!$A$11:$H$158,5,FALSE))</f>
        <v>0</v>
      </c>
      <c r="AY2312" s="68">
        <f>IF(AG2312=0,0,VLOOKUP($H2312,Leistungszahlen!$A$11:$H$158,6,FALSE))</f>
        <v>0</v>
      </c>
      <c r="AZ2312" s="68">
        <f t="shared" si="1057"/>
        <v>0</v>
      </c>
      <c r="BA2312" s="68">
        <f t="shared" si="1058"/>
        <v>0</v>
      </c>
      <c r="BC2312" s="68">
        <f t="shared" si="1074"/>
        <v>0</v>
      </c>
      <c r="BD2312" s="285"/>
    </row>
    <row r="2313" spans="1:56" s="68" customFormat="1">
      <c r="A2313" s="200"/>
      <c r="B2313" s="200"/>
      <c r="C2313" s="200"/>
      <c r="D2313" s="200"/>
      <c r="E2313" s="200"/>
      <c r="F2313" s="200"/>
      <c r="G2313" s="200"/>
      <c r="H2313" s="201"/>
      <c r="I2313" s="202"/>
      <c r="J2313" s="200"/>
      <c r="K2313" s="176"/>
      <c r="L2313" s="176"/>
      <c r="M2313" s="176"/>
      <c r="N2313" s="286"/>
      <c r="O2313" s="286"/>
      <c r="P2313" s="176"/>
      <c r="Q2313" s="203">
        <f t="shared" si="1050"/>
        <v>0</v>
      </c>
      <c r="R2313" s="203">
        <f t="shared" si="1051"/>
        <v>0</v>
      </c>
      <c r="S2313" s="203">
        <f t="shared" si="1052"/>
        <v>0</v>
      </c>
      <c r="T2313" s="203">
        <f t="shared" si="1053"/>
        <v>0</v>
      </c>
      <c r="U2313" s="203">
        <f t="shared" si="1054"/>
        <v>0</v>
      </c>
      <c r="V2313" s="175">
        <f>IF(Q2313&gt;0,VLOOKUP(Q2313,Jahresfaktoren!$A$11:$B$24,2,),0)</f>
        <v>0</v>
      </c>
      <c r="W2313" s="175">
        <f>IF(R2313&gt;0,VLOOKUP(R2313,Jahresfaktoren!$D$11:$E$24,2,),0)</f>
        <v>0</v>
      </c>
      <c r="X2313" s="175">
        <f>IF(S2313&gt;0,VLOOKUP(S2313,Jahresfaktoren!$A$28:$B$29,2,),0)</f>
        <v>0</v>
      </c>
      <c r="Y2313" s="175">
        <f>IF(T2313&gt;0,VLOOKUP(T2313,Jahresfaktoren!$A$28:$B$29,2,),0)</f>
        <v>0</v>
      </c>
      <c r="Z2313" s="175">
        <f>IF(U2313&gt;0,VLOOKUP(U2313,Jahresfaktoren!$A$32:$B$33,2,),)</f>
        <v>0</v>
      </c>
      <c r="AA2313" s="177" t="str">
        <f t="shared" si="1059"/>
        <v/>
      </c>
      <c r="AB2313" s="177" t="str">
        <f t="shared" si="1060"/>
        <v/>
      </c>
      <c r="AC2313" s="177" t="str">
        <f t="shared" si="1061"/>
        <v/>
      </c>
      <c r="AD2313" s="177" t="str">
        <f t="shared" si="1062"/>
        <v/>
      </c>
      <c r="AE2313" s="177" t="str">
        <f t="shared" si="1063"/>
        <v/>
      </c>
      <c r="AF2313" s="178">
        <f>IF(Q2313&gt;0,VLOOKUP(H2313,Leistungszahlen!$A$11:$C$158,3,),0)</f>
        <v>0</v>
      </c>
      <c r="AG2313" s="178">
        <f>IF(R2313&gt;0,VLOOKUP(H2313,Leistungszahlen!$A$11:$F$158,6,),IF(T2313&gt;0,VLOOKUP(H2313,Leistungszahlen!$A$11:$F$158,6,),0))</f>
        <v>0</v>
      </c>
      <c r="AH2313" s="179">
        <f t="shared" si="1064"/>
        <v>0</v>
      </c>
      <c r="AI2313" s="179">
        <f t="shared" si="1065"/>
        <v>0</v>
      </c>
      <c r="AJ2313" s="179">
        <f t="shared" si="1066"/>
        <v>0</v>
      </c>
      <c r="AK2313" s="179">
        <f t="shared" si="1067"/>
        <v>0</v>
      </c>
      <c r="AL2313" s="179">
        <f t="shared" si="1068"/>
        <v>0</v>
      </c>
      <c r="AM2313" s="180" t="str">
        <f>IF(L2313=1,Stundensätze!$D$13,IF(L2313=2,Stundensätze!$D$17,IF(L2313=4,Stundensätze!$D$21,"")))</f>
        <v/>
      </c>
      <c r="AN2313" s="180" t="str">
        <f>IF(L2313=1,Stundensätze!$D$15,IF(L2313=2,Stundensätze!$D$19,IF(L2313=4,Stundensätze!$D$23,"")))</f>
        <v/>
      </c>
      <c r="AO2313" s="180">
        <f t="shared" si="1069"/>
        <v>0</v>
      </c>
      <c r="AP2313" s="180">
        <f t="shared" si="1070"/>
        <v>0</v>
      </c>
      <c r="AQ2313" s="192" t="str">
        <f t="shared" si="1071"/>
        <v/>
      </c>
      <c r="AR2313" s="192" t="str">
        <f t="shared" si="1072"/>
        <v/>
      </c>
      <c r="AS2313" s="193">
        <f t="shared" si="1073"/>
        <v>0</v>
      </c>
      <c r="AT2313" s="258">
        <f>IF(K2313=0,0,VLOOKUP(K2313,Kostenstellen!A:B,2,FALSE))</f>
        <v>0</v>
      </c>
      <c r="AU2313" s="68" t="str">
        <f t="shared" si="1055"/>
        <v/>
      </c>
      <c r="AV2313" s="68" t="str">
        <f t="shared" si="1056"/>
        <v/>
      </c>
      <c r="AW2313" s="68">
        <f>IF(AF2313=0,0,VLOOKUP($H2313,Leistungszahlen!$A$11:$H$158,4,FALSE))</f>
        <v>0</v>
      </c>
      <c r="AX2313" s="68">
        <f>IF(AF2313=0,0,VLOOKUP($H2313,Leistungszahlen!$A$11:$H$158,5,FALSE))</f>
        <v>0</v>
      </c>
      <c r="AY2313" s="68">
        <f>IF(AG2313=0,0,VLOOKUP($H2313,Leistungszahlen!$A$11:$H$158,6,FALSE))</f>
        <v>0</v>
      </c>
      <c r="AZ2313" s="68">
        <f t="shared" si="1057"/>
        <v>0</v>
      </c>
      <c r="BA2313" s="68">
        <f t="shared" si="1058"/>
        <v>0</v>
      </c>
      <c r="BC2313" s="68">
        <f t="shared" si="1074"/>
        <v>0</v>
      </c>
      <c r="BD2313" s="285"/>
    </row>
    <row r="2314" spans="1:56" s="68" customFormat="1">
      <c r="A2314" s="200"/>
      <c r="B2314" s="200"/>
      <c r="C2314" s="200"/>
      <c r="D2314" s="200"/>
      <c r="E2314" s="200"/>
      <c r="F2314" s="200"/>
      <c r="G2314" s="200"/>
      <c r="H2314" s="201"/>
      <c r="I2314" s="202"/>
      <c r="J2314" s="200"/>
      <c r="K2314" s="176"/>
      <c r="L2314" s="176"/>
      <c r="M2314" s="176"/>
      <c r="N2314" s="286"/>
      <c r="O2314" s="286"/>
      <c r="P2314" s="176"/>
      <c r="Q2314" s="203">
        <f t="shared" si="1050"/>
        <v>0</v>
      </c>
      <c r="R2314" s="203">
        <f t="shared" si="1051"/>
        <v>0</v>
      </c>
      <c r="S2314" s="203">
        <f t="shared" si="1052"/>
        <v>0</v>
      </c>
      <c r="T2314" s="203">
        <f t="shared" si="1053"/>
        <v>0</v>
      </c>
      <c r="U2314" s="203">
        <f t="shared" si="1054"/>
        <v>0</v>
      </c>
      <c r="V2314" s="175">
        <f>IF(Q2314&gt;0,VLOOKUP(Q2314,Jahresfaktoren!$A$11:$B$24,2,),0)</f>
        <v>0</v>
      </c>
      <c r="W2314" s="175">
        <f>IF(R2314&gt;0,VLOOKUP(R2314,Jahresfaktoren!$D$11:$E$24,2,),0)</f>
        <v>0</v>
      </c>
      <c r="X2314" s="175">
        <f>IF(S2314&gt;0,VLOOKUP(S2314,Jahresfaktoren!$A$28:$B$29,2,),0)</f>
        <v>0</v>
      </c>
      <c r="Y2314" s="175">
        <f>IF(T2314&gt;0,VLOOKUP(T2314,Jahresfaktoren!$A$28:$B$29,2,),0)</f>
        <v>0</v>
      </c>
      <c r="Z2314" s="175">
        <f>IF(U2314&gt;0,VLOOKUP(U2314,Jahresfaktoren!$A$32:$B$33,2,),)</f>
        <v>0</v>
      </c>
      <c r="AA2314" s="177" t="str">
        <f t="shared" si="1059"/>
        <v/>
      </c>
      <c r="AB2314" s="177" t="str">
        <f t="shared" si="1060"/>
        <v/>
      </c>
      <c r="AC2314" s="177" t="str">
        <f t="shared" si="1061"/>
        <v/>
      </c>
      <c r="AD2314" s="177" t="str">
        <f t="shared" si="1062"/>
        <v/>
      </c>
      <c r="AE2314" s="177" t="str">
        <f t="shared" si="1063"/>
        <v/>
      </c>
      <c r="AF2314" s="178">
        <f>IF(Q2314&gt;0,VLOOKUP(H2314,Leistungszahlen!$A$11:$C$158,3,),0)</f>
        <v>0</v>
      </c>
      <c r="AG2314" s="178">
        <f>IF(R2314&gt;0,VLOOKUP(H2314,Leistungszahlen!$A$11:$F$158,6,),IF(T2314&gt;0,VLOOKUP(H2314,Leistungszahlen!$A$11:$F$158,6,),0))</f>
        <v>0</v>
      </c>
      <c r="AH2314" s="179">
        <f t="shared" si="1064"/>
        <v>0</v>
      </c>
      <c r="AI2314" s="179">
        <f t="shared" si="1065"/>
        <v>0</v>
      </c>
      <c r="AJ2314" s="179">
        <f t="shared" si="1066"/>
        <v>0</v>
      </c>
      <c r="AK2314" s="179">
        <f t="shared" si="1067"/>
        <v>0</v>
      </c>
      <c r="AL2314" s="179">
        <f t="shared" si="1068"/>
        <v>0</v>
      </c>
      <c r="AM2314" s="180" t="str">
        <f>IF(L2314=1,Stundensätze!$D$13,IF(L2314=2,Stundensätze!$D$17,IF(L2314=4,Stundensätze!$D$21,"")))</f>
        <v/>
      </c>
      <c r="AN2314" s="180" t="str">
        <f>IF(L2314=1,Stundensätze!$D$15,IF(L2314=2,Stundensätze!$D$19,IF(L2314=4,Stundensätze!$D$23,"")))</f>
        <v/>
      </c>
      <c r="AO2314" s="180">
        <f t="shared" si="1069"/>
        <v>0</v>
      </c>
      <c r="AP2314" s="180">
        <f t="shared" si="1070"/>
        <v>0</v>
      </c>
      <c r="AQ2314" s="192" t="str">
        <f t="shared" si="1071"/>
        <v/>
      </c>
      <c r="AR2314" s="192" t="str">
        <f t="shared" si="1072"/>
        <v/>
      </c>
      <c r="AS2314" s="193">
        <f t="shared" si="1073"/>
        <v>0</v>
      </c>
      <c r="AT2314" s="258">
        <f>IF(K2314=0,0,VLOOKUP(K2314,Kostenstellen!A:B,2,FALSE))</f>
        <v>0</v>
      </c>
      <c r="AU2314" s="68" t="str">
        <f t="shared" si="1055"/>
        <v/>
      </c>
      <c r="AV2314" s="68" t="str">
        <f t="shared" si="1056"/>
        <v/>
      </c>
      <c r="AW2314" s="68">
        <f>IF(AF2314=0,0,VLOOKUP($H2314,Leistungszahlen!$A$11:$H$158,4,FALSE))</f>
        <v>0</v>
      </c>
      <c r="AX2314" s="68">
        <f>IF(AF2314=0,0,VLOOKUP($H2314,Leistungszahlen!$A$11:$H$158,5,FALSE))</f>
        <v>0</v>
      </c>
      <c r="AY2314" s="68">
        <f>IF(AG2314=0,0,VLOOKUP($H2314,Leistungszahlen!$A$11:$H$158,6,FALSE))</f>
        <v>0</v>
      </c>
      <c r="AZ2314" s="68">
        <f t="shared" si="1057"/>
        <v>0</v>
      </c>
      <c r="BA2314" s="68">
        <f t="shared" si="1058"/>
        <v>0</v>
      </c>
      <c r="BC2314" s="68">
        <f t="shared" si="1074"/>
        <v>0</v>
      </c>
      <c r="BD2314" s="285"/>
    </row>
    <row r="2315" spans="1:56" s="68" customFormat="1">
      <c r="A2315" s="200"/>
      <c r="B2315" s="200"/>
      <c r="C2315" s="200"/>
      <c r="D2315" s="200"/>
      <c r="E2315" s="200"/>
      <c r="F2315" s="200"/>
      <c r="G2315" s="200"/>
      <c r="H2315" s="201"/>
      <c r="I2315" s="202"/>
      <c r="J2315" s="200"/>
      <c r="K2315" s="176"/>
      <c r="L2315" s="176"/>
      <c r="M2315" s="176"/>
      <c r="N2315" s="286"/>
      <c r="O2315" s="286"/>
      <c r="P2315" s="176"/>
      <c r="Q2315" s="203">
        <f t="shared" si="1050"/>
        <v>0</v>
      </c>
      <c r="R2315" s="203">
        <f t="shared" si="1051"/>
        <v>0</v>
      </c>
      <c r="S2315" s="203">
        <f t="shared" si="1052"/>
        <v>0</v>
      </c>
      <c r="T2315" s="203">
        <f t="shared" si="1053"/>
        <v>0</v>
      </c>
      <c r="U2315" s="203">
        <f t="shared" si="1054"/>
        <v>0</v>
      </c>
      <c r="V2315" s="175">
        <f>IF(Q2315&gt;0,VLOOKUP(Q2315,Jahresfaktoren!$A$11:$B$24,2,),0)</f>
        <v>0</v>
      </c>
      <c r="W2315" s="175">
        <f>IF(R2315&gt;0,VLOOKUP(R2315,Jahresfaktoren!$D$11:$E$24,2,),0)</f>
        <v>0</v>
      </c>
      <c r="X2315" s="175">
        <f>IF(S2315&gt;0,VLOOKUP(S2315,Jahresfaktoren!$A$28:$B$29,2,),0)</f>
        <v>0</v>
      </c>
      <c r="Y2315" s="175">
        <f>IF(T2315&gt;0,VLOOKUP(T2315,Jahresfaktoren!$A$28:$B$29,2,),0)</f>
        <v>0</v>
      </c>
      <c r="Z2315" s="175">
        <f>IF(U2315&gt;0,VLOOKUP(U2315,Jahresfaktoren!$A$32:$B$33,2,),)</f>
        <v>0</v>
      </c>
      <c r="AA2315" s="177" t="str">
        <f t="shared" si="1059"/>
        <v/>
      </c>
      <c r="AB2315" s="177" t="str">
        <f t="shared" si="1060"/>
        <v/>
      </c>
      <c r="AC2315" s="177" t="str">
        <f t="shared" si="1061"/>
        <v/>
      </c>
      <c r="AD2315" s="177" t="str">
        <f t="shared" si="1062"/>
        <v/>
      </c>
      <c r="AE2315" s="177" t="str">
        <f t="shared" si="1063"/>
        <v/>
      </c>
      <c r="AF2315" s="178">
        <f>IF(Q2315&gt;0,VLOOKUP(H2315,Leistungszahlen!$A$11:$C$158,3,),0)</f>
        <v>0</v>
      </c>
      <c r="AG2315" s="178">
        <f>IF(R2315&gt;0,VLOOKUP(H2315,Leistungszahlen!$A$11:$F$158,6,),IF(T2315&gt;0,VLOOKUP(H2315,Leistungszahlen!$A$11:$F$158,6,),0))</f>
        <v>0</v>
      </c>
      <c r="AH2315" s="179">
        <f t="shared" si="1064"/>
        <v>0</v>
      </c>
      <c r="AI2315" s="179">
        <f t="shared" si="1065"/>
        <v>0</v>
      </c>
      <c r="AJ2315" s="179">
        <f t="shared" si="1066"/>
        <v>0</v>
      </c>
      <c r="AK2315" s="179">
        <f t="shared" si="1067"/>
        <v>0</v>
      </c>
      <c r="AL2315" s="179">
        <f t="shared" si="1068"/>
        <v>0</v>
      </c>
      <c r="AM2315" s="180" t="str">
        <f>IF(L2315=1,Stundensätze!$D$13,IF(L2315=2,Stundensätze!$D$17,IF(L2315=4,Stundensätze!$D$21,"")))</f>
        <v/>
      </c>
      <c r="AN2315" s="180" t="str">
        <f>IF(L2315=1,Stundensätze!$D$15,IF(L2315=2,Stundensätze!$D$19,IF(L2315=4,Stundensätze!$D$23,"")))</f>
        <v/>
      </c>
      <c r="AO2315" s="180">
        <f t="shared" si="1069"/>
        <v>0</v>
      </c>
      <c r="AP2315" s="180">
        <f t="shared" si="1070"/>
        <v>0</v>
      </c>
      <c r="AQ2315" s="192" t="str">
        <f t="shared" si="1071"/>
        <v/>
      </c>
      <c r="AR2315" s="192" t="str">
        <f t="shared" si="1072"/>
        <v/>
      </c>
      <c r="AS2315" s="193">
        <f t="shared" si="1073"/>
        <v>0</v>
      </c>
      <c r="AT2315" s="258">
        <f>IF(K2315=0,0,VLOOKUP(K2315,Kostenstellen!A:B,2,FALSE))</f>
        <v>0</v>
      </c>
      <c r="AU2315" s="68" t="str">
        <f t="shared" si="1055"/>
        <v/>
      </c>
      <c r="AV2315" s="68" t="str">
        <f t="shared" si="1056"/>
        <v/>
      </c>
      <c r="AW2315" s="68">
        <f>IF(AF2315=0,0,VLOOKUP($H2315,Leistungszahlen!$A$11:$H$158,4,FALSE))</f>
        <v>0</v>
      </c>
      <c r="AX2315" s="68">
        <f>IF(AF2315=0,0,VLOOKUP($H2315,Leistungszahlen!$A$11:$H$158,5,FALSE))</f>
        <v>0</v>
      </c>
      <c r="AY2315" s="68">
        <f>IF(AG2315=0,0,VLOOKUP($H2315,Leistungszahlen!$A$11:$H$158,6,FALSE))</f>
        <v>0</v>
      </c>
      <c r="AZ2315" s="68">
        <f t="shared" si="1057"/>
        <v>0</v>
      </c>
      <c r="BA2315" s="68">
        <f t="shared" si="1058"/>
        <v>0</v>
      </c>
      <c r="BC2315" s="68">
        <f t="shared" si="1074"/>
        <v>0</v>
      </c>
      <c r="BD2315" s="285"/>
    </row>
    <row r="2316" spans="1:56" s="68" customFormat="1">
      <c r="A2316" s="200"/>
      <c r="B2316" s="200"/>
      <c r="C2316" s="200"/>
      <c r="D2316" s="200"/>
      <c r="E2316" s="200"/>
      <c r="F2316" s="200"/>
      <c r="G2316" s="200"/>
      <c r="H2316" s="201"/>
      <c r="I2316" s="202"/>
      <c r="J2316" s="200"/>
      <c r="K2316" s="176"/>
      <c r="L2316" s="176"/>
      <c r="M2316" s="176"/>
      <c r="N2316" s="286"/>
      <c r="O2316" s="286"/>
      <c r="P2316" s="176"/>
      <c r="Q2316" s="203">
        <f t="shared" si="1050"/>
        <v>0</v>
      </c>
      <c r="R2316" s="203">
        <f t="shared" si="1051"/>
        <v>0</v>
      </c>
      <c r="S2316" s="203">
        <f t="shared" si="1052"/>
        <v>0</v>
      </c>
      <c r="T2316" s="203">
        <f t="shared" si="1053"/>
        <v>0</v>
      </c>
      <c r="U2316" s="203">
        <f t="shared" si="1054"/>
        <v>0</v>
      </c>
      <c r="V2316" s="175">
        <f>IF(Q2316&gt;0,VLOOKUP(Q2316,Jahresfaktoren!$A$11:$B$24,2,),0)</f>
        <v>0</v>
      </c>
      <c r="W2316" s="175">
        <f>IF(R2316&gt;0,VLOOKUP(R2316,Jahresfaktoren!$D$11:$E$24,2,),0)</f>
        <v>0</v>
      </c>
      <c r="X2316" s="175">
        <f>IF(S2316&gt;0,VLOOKUP(S2316,Jahresfaktoren!$A$28:$B$29,2,),0)</f>
        <v>0</v>
      </c>
      <c r="Y2316" s="175">
        <f>IF(T2316&gt;0,VLOOKUP(T2316,Jahresfaktoren!$A$28:$B$29,2,),0)</f>
        <v>0</v>
      </c>
      <c r="Z2316" s="175">
        <f>IF(U2316&gt;0,VLOOKUP(U2316,Jahresfaktoren!$A$32:$B$33,2,),)</f>
        <v>0</v>
      </c>
      <c r="AA2316" s="177" t="str">
        <f t="shared" si="1059"/>
        <v/>
      </c>
      <c r="AB2316" s="177" t="str">
        <f t="shared" si="1060"/>
        <v/>
      </c>
      <c r="AC2316" s="177" t="str">
        <f t="shared" si="1061"/>
        <v/>
      </c>
      <c r="AD2316" s="177" t="str">
        <f t="shared" si="1062"/>
        <v/>
      </c>
      <c r="AE2316" s="177" t="str">
        <f t="shared" si="1063"/>
        <v/>
      </c>
      <c r="AF2316" s="178">
        <f>IF(Q2316&gt;0,VLOOKUP(H2316,Leistungszahlen!$A$11:$C$158,3,),0)</f>
        <v>0</v>
      </c>
      <c r="AG2316" s="178">
        <f>IF(R2316&gt;0,VLOOKUP(H2316,Leistungszahlen!$A$11:$F$158,6,),IF(T2316&gt;0,VLOOKUP(H2316,Leistungszahlen!$A$11:$F$158,6,),0))</f>
        <v>0</v>
      </c>
      <c r="AH2316" s="179">
        <f t="shared" si="1064"/>
        <v>0</v>
      </c>
      <c r="AI2316" s="179">
        <f t="shared" si="1065"/>
        <v>0</v>
      </c>
      <c r="AJ2316" s="179">
        <f t="shared" si="1066"/>
        <v>0</v>
      </c>
      <c r="AK2316" s="179">
        <f t="shared" si="1067"/>
        <v>0</v>
      </c>
      <c r="AL2316" s="179">
        <f t="shared" si="1068"/>
        <v>0</v>
      </c>
      <c r="AM2316" s="180" t="str">
        <f>IF(L2316=1,Stundensätze!$D$13,IF(L2316=2,Stundensätze!$D$17,IF(L2316=4,Stundensätze!$D$21,"")))</f>
        <v/>
      </c>
      <c r="AN2316" s="180" t="str">
        <f>IF(L2316=1,Stundensätze!$D$15,IF(L2316=2,Stundensätze!$D$19,IF(L2316=4,Stundensätze!$D$23,"")))</f>
        <v/>
      </c>
      <c r="AO2316" s="180">
        <f t="shared" si="1069"/>
        <v>0</v>
      </c>
      <c r="AP2316" s="180">
        <f t="shared" si="1070"/>
        <v>0</v>
      </c>
      <c r="AQ2316" s="192" t="str">
        <f t="shared" si="1071"/>
        <v/>
      </c>
      <c r="AR2316" s="192" t="str">
        <f t="shared" si="1072"/>
        <v/>
      </c>
      <c r="AS2316" s="193">
        <f t="shared" si="1073"/>
        <v>0</v>
      </c>
      <c r="AT2316" s="258">
        <f>IF(K2316=0,0,VLOOKUP(K2316,Kostenstellen!A:B,2,FALSE))</f>
        <v>0</v>
      </c>
      <c r="AU2316" s="68" t="str">
        <f t="shared" si="1055"/>
        <v/>
      </c>
      <c r="AV2316" s="68" t="str">
        <f t="shared" si="1056"/>
        <v/>
      </c>
      <c r="AW2316" s="68">
        <f>IF(AF2316=0,0,VLOOKUP($H2316,Leistungszahlen!$A$11:$H$158,4,FALSE))</f>
        <v>0</v>
      </c>
      <c r="AX2316" s="68">
        <f>IF(AF2316=0,0,VLOOKUP($H2316,Leistungszahlen!$A$11:$H$158,5,FALSE))</f>
        <v>0</v>
      </c>
      <c r="AY2316" s="68">
        <f>IF(AG2316=0,0,VLOOKUP($H2316,Leistungszahlen!$A$11:$H$158,6,FALSE))</f>
        <v>0</v>
      </c>
      <c r="AZ2316" s="68">
        <f t="shared" si="1057"/>
        <v>0</v>
      </c>
      <c r="BA2316" s="68">
        <f t="shared" si="1058"/>
        <v>0</v>
      </c>
      <c r="BC2316" s="68">
        <f t="shared" si="1074"/>
        <v>0</v>
      </c>
      <c r="BD2316" s="285"/>
    </row>
    <row r="2317" spans="1:56" s="68" customFormat="1">
      <c r="A2317" s="200"/>
      <c r="B2317" s="200"/>
      <c r="C2317" s="200"/>
      <c r="D2317" s="200"/>
      <c r="E2317" s="200"/>
      <c r="F2317" s="200"/>
      <c r="G2317" s="200"/>
      <c r="H2317" s="201"/>
      <c r="I2317" s="202"/>
      <c r="J2317" s="200"/>
      <c r="K2317" s="176"/>
      <c r="L2317" s="176"/>
      <c r="M2317" s="176"/>
      <c r="N2317" s="286"/>
      <c r="O2317" s="286"/>
      <c r="P2317" s="176"/>
      <c r="Q2317" s="203">
        <f t="shared" si="1050"/>
        <v>0</v>
      </c>
      <c r="R2317" s="203">
        <f t="shared" si="1051"/>
        <v>0</v>
      </c>
      <c r="S2317" s="203">
        <f t="shared" si="1052"/>
        <v>0</v>
      </c>
      <c r="T2317" s="203">
        <f t="shared" si="1053"/>
        <v>0</v>
      </c>
      <c r="U2317" s="203">
        <f t="shared" si="1054"/>
        <v>0</v>
      </c>
      <c r="V2317" s="175">
        <f>IF(Q2317&gt;0,VLOOKUP(Q2317,Jahresfaktoren!$A$11:$B$24,2,),0)</f>
        <v>0</v>
      </c>
      <c r="W2317" s="175">
        <f>IF(R2317&gt;0,VLOOKUP(R2317,Jahresfaktoren!$D$11:$E$24,2,),0)</f>
        <v>0</v>
      </c>
      <c r="X2317" s="175">
        <f>IF(S2317&gt;0,VLOOKUP(S2317,Jahresfaktoren!$A$28:$B$29,2,),0)</f>
        <v>0</v>
      </c>
      <c r="Y2317" s="175">
        <f>IF(T2317&gt;0,VLOOKUP(T2317,Jahresfaktoren!$A$28:$B$29,2,),0)</f>
        <v>0</v>
      </c>
      <c r="Z2317" s="175">
        <f>IF(U2317&gt;0,VLOOKUP(U2317,Jahresfaktoren!$A$32:$B$33,2,),)</f>
        <v>0</v>
      </c>
      <c r="AA2317" s="177" t="str">
        <f t="shared" si="1059"/>
        <v/>
      </c>
      <c r="AB2317" s="177" t="str">
        <f t="shared" si="1060"/>
        <v/>
      </c>
      <c r="AC2317" s="177" t="str">
        <f t="shared" si="1061"/>
        <v/>
      </c>
      <c r="AD2317" s="177" t="str">
        <f t="shared" si="1062"/>
        <v/>
      </c>
      <c r="AE2317" s="177" t="str">
        <f t="shared" si="1063"/>
        <v/>
      </c>
      <c r="AF2317" s="178">
        <f>IF(Q2317&gt;0,VLOOKUP(H2317,Leistungszahlen!$A$11:$C$158,3,),0)</f>
        <v>0</v>
      </c>
      <c r="AG2317" s="178">
        <f>IF(R2317&gt;0,VLOOKUP(H2317,Leistungszahlen!$A$11:$F$158,6,),IF(T2317&gt;0,VLOOKUP(H2317,Leistungszahlen!$A$11:$F$158,6,),0))</f>
        <v>0</v>
      </c>
      <c r="AH2317" s="179">
        <f t="shared" si="1064"/>
        <v>0</v>
      </c>
      <c r="AI2317" s="179">
        <f t="shared" si="1065"/>
        <v>0</v>
      </c>
      <c r="AJ2317" s="179">
        <f t="shared" si="1066"/>
        <v>0</v>
      </c>
      <c r="AK2317" s="179">
        <f t="shared" si="1067"/>
        <v>0</v>
      </c>
      <c r="AL2317" s="179">
        <f t="shared" si="1068"/>
        <v>0</v>
      </c>
      <c r="AM2317" s="180" t="str">
        <f>IF(L2317=1,Stundensätze!$D$13,IF(L2317=2,Stundensätze!$D$17,IF(L2317=4,Stundensätze!$D$21,"")))</f>
        <v/>
      </c>
      <c r="AN2317" s="180" t="str">
        <f>IF(L2317=1,Stundensätze!$D$15,IF(L2317=2,Stundensätze!$D$19,IF(L2317=4,Stundensätze!$D$23,"")))</f>
        <v/>
      </c>
      <c r="AO2317" s="180">
        <f t="shared" si="1069"/>
        <v>0</v>
      </c>
      <c r="AP2317" s="180">
        <f t="shared" si="1070"/>
        <v>0</v>
      </c>
      <c r="AQ2317" s="192" t="str">
        <f t="shared" si="1071"/>
        <v/>
      </c>
      <c r="AR2317" s="192" t="str">
        <f t="shared" si="1072"/>
        <v/>
      </c>
      <c r="AS2317" s="193">
        <f t="shared" si="1073"/>
        <v>0</v>
      </c>
      <c r="AT2317" s="258">
        <f>IF(K2317=0,0,VLOOKUP(K2317,Kostenstellen!A:B,2,FALSE))</f>
        <v>0</v>
      </c>
      <c r="AU2317" s="68" t="str">
        <f t="shared" si="1055"/>
        <v/>
      </c>
      <c r="AV2317" s="68" t="str">
        <f t="shared" si="1056"/>
        <v/>
      </c>
      <c r="AW2317" s="68">
        <f>IF(AF2317=0,0,VLOOKUP($H2317,Leistungszahlen!$A$11:$H$158,4,FALSE))</f>
        <v>0</v>
      </c>
      <c r="AX2317" s="68">
        <f>IF(AF2317=0,0,VLOOKUP($H2317,Leistungszahlen!$A$11:$H$158,5,FALSE))</f>
        <v>0</v>
      </c>
      <c r="AY2317" s="68">
        <f>IF(AG2317=0,0,VLOOKUP($H2317,Leistungszahlen!$A$11:$H$158,6,FALSE))</f>
        <v>0</v>
      </c>
      <c r="AZ2317" s="68">
        <f t="shared" si="1057"/>
        <v>0</v>
      </c>
      <c r="BA2317" s="68">
        <f t="shared" si="1058"/>
        <v>0</v>
      </c>
      <c r="BC2317" s="68">
        <f t="shared" si="1074"/>
        <v>0</v>
      </c>
      <c r="BD2317" s="285"/>
    </row>
    <row r="2318" spans="1:56" s="68" customFormat="1">
      <c r="A2318" s="200"/>
      <c r="B2318" s="200"/>
      <c r="C2318" s="200"/>
      <c r="D2318" s="200"/>
      <c r="E2318" s="200"/>
      <c r="F2318" s="200"/>
      <c r="G2318" s="200"/>
      <c r="H2318" s="201"/>
      <c r="I2318" s="202"/>
      <c r="J2318" s="200"/>
      <c r="K2318" s="176"/>
      <c r="L2318" s="176"/>
      <c r="M2318" s="176"/>
      <c r="N2318" s="286"/>
      <c r="O2318" s="286"/>
      <c r="P2318" s="176"/>
      <c r="Q2318" s="203">
        <f t="shared" si="1050"/>
        <v>0</v>
      </c>
      <c r="R2318" s="203">
        <f t="shared" si="1051"/>
        <v>0</v>
      </c>
      <c r="S2318" s="203">
        <f t="shared" si="1052"/>
        <v>0</v>
      </c>
      <c r="T2318" s="203">
        <f t="shared" si="1053"/>
        <v>0</v>
      </c>
      <c r="U2318" s="203">
        <f t="shared" si="1054"/>
        <v>0</v>
      </c>
      <c r="V2318" s="175">
        <f>IF(Q2318&gt;0,VLOOKUP(Q2318,Jahresfaktoren!$A$11:$B$24,2,),0)</f>
        <v>0</v>
      </c>
      <c r="W2318" s="175">
        <f>IF(R2318&gt;0,VLOOKUP(R2318,Jahresfaktoren!$D$11:$E$24,2,),0)</f>
        <v>0</v>
      </c>
      <c r="X2318" s="175">
        <f>IF(S2318&gt;0,VLOOKUP(S2318,Jahresfaktoren!$A$28:$B$29,2,),0)</f>
        <v>0</v>
      </c>
      <c r="Y2318" s="175">
        <f>IF(T2318&gt;0,VLOOKUP(T2318,Jahresfaktoren!$A$28:$B$29,2,),0)</f>
        <v>0</v>
      </c>
      <c r="Z2318" s="175">
        <f>IF(U2318&gt;0,VLOOKUP(U2318,Jahresfaktoren!$A$32:$B$33,2,),)</f>
        <v>0</v>
      </c>
      <c r="AA2318" s="177" t="str">
        <f t="shared" si="1059"/>
        <v/>
      </c>
      <c r="AB2318" s="177" t="str">
        <f t="shared" si="1060"/>
        <v/>
      </c>
      <c r="AC2318" s="177" t="str">
        <f t="shared" si="1061"/>
        <v/>
      </c>
      <c r="AD2318" s="177" t="str">
        <f t="shared" si="1062"/>
        <v/>
      </c>
      <c r="AE2318" s="177" t="str">
        <f t="shared" si="1063"/>
        <v/>
      </c>
      <c r="AF2318" s="178">
        <f>IF(Q2318&gt;0,VLOOKUP(H2318,Leistungszahlen!$A$11:$C$158,3,),0)</f>
        <v>0</v>
      </c>
      <c r="AG2318" s="178">
        <f>IF(R2318&gt;0,VLOOKUP(H2318,Leistungszahlen!$A$11:$F$158,6,),IF(T2318&gt;0,VLOOKUP(H2318,Leistungszahlen!$A$11:$F$158,6,),0))</f>
        <v>0</v>
      </c>
      <c r="AH2318" s="179">
        <f t="shared" si="1064"/>
        <v>0</v>
      </c>
      <c r="AI2318" s="179">
        <f t="shared" si="1065"/>
        <v>0</v>
      </c>
      <c r="AJ2318" s="179">
        <f t="shared" si="1066"/>
        <v>0</v>
      </c>
      <c r="AK2318" s="179">
        <f t="shared" si="1067"/>
        <v>0</v>
      </c>
      <c r="AL2318" s="179">
        <f t="shared" si="1068"/>
        <v>0</v>
      </c>
      <c r="AM2318" s="180" t="str">
        <f>IF(L2318=1,Stundensätze!$D$13,IF(L2318=2,Stundensätze!$D$17,IF(L2318=4,Stundensätze!$D$21,"")))</f>
        <v/>
      </c>
      <c r="AN2318" s="180" t="str">
        <f>IF(L2318=1,Stundensätze!$D$15,IF(L2318=2,Stundensätze!$D$19,IF(L2318=4,Stundensätze!$D$23,"")))</f>
        <v/>
      </c>
      <c r="AO2318" s="180">
        <f t="shared" si="1069"/>
        <v>0</v>
      </c>
      <c r="AP2318" s="180">
        <f t="shared" si="1070"/>
        <v>0</v>
      </c>
      <c r="AQ2318" s="192" t="str">
        <f t="shared" si="1071"/>
        <v/>
      </c>
      <c r="AR2318" s="192" t="str">
        <f t="shared" si="1072"/>
        <v/>
      </c>
      <c r="AS2318" s="193">
        <f t="shared" si="1073"/>
        <v>0</v>
      </c>
      <c r="AT2318" s="258">
        <f>IF(K2318=0,0,VLOOKUP(K2318,Kostenstellen!A:B,2,FALSE))</f>
        <v>0</v>
      </c>
      <c r="AU2318" s="68" t="str">
        <f t="shared" si="1055"/>
        <v/>
      </c>
      <c r="AV2318" s="68" t="str">
        <f t="shared" si="1056"/>
        <v/>
      </c>
      <c r="AW2318" s="68">
        <f>IF(AF2318=0,0,VLOOKUP($H2318,Leistungszahlen!$A$11:$H$158,4,FALSE))</f>
        <v>0</v>
      </c>
      <c r="AX2318" s="68">
        <f>IF(AF2318=0,0,VLOOKUP($H2318,Leistungszahlen!$A$11:$H$158,5,FALSE))</f>
        <v>0</v>
      </c>
      <c r="AY2318" s="68">
        <f>IF(AG2318=0,0,VLOOKUP($H2318,Leistungszahlen!$A$11:$H$158,6,FALSE))</f>
        <v>0</v>
      </c>
      <c r="AZ2318" s="68">
        <f t="shared" si="1057"/>
        <v>0</v>
      </c>
      <c r="BA2318" s="68">
        <f t="shared" si="1058"/>
        <v>0</v>
      </c>
      <c r="BC2318" s="68">
        <f t="shared" si="1074"/>
        <v>0</v>
      </c>
      <c r="BD2318" s="285"/>
    </row>
    <row r="2319" spans="1:56" s="68" customFormat="1">
      <c r="A2319" s="200"/>
      <c r="B2319" s="200"/>
      <c r="C2319" s="200"/>
      <c r="D2319" s="200"/>
      <c r="E2319" s="200"/>
      <c r="F2319" s="200"/>
      <c r="G2319" s="200"/>
      <c r="H2319" s="201"/>
      <c r="I2319" s="202"/>
      <c r="J2319" s="200"/>
      <c r="K2319" s="176"/>
      <c r="L2319" s="176"/>
      <c r="M2319" s="176"/>
      <c r="N2319" s="286"/>
      <c r="O2319" s="286"/>
      <c r="P2319" s="176"/>
      <c r="Q2319" s="203">
        <f t="shared" si="1050"/>
        <v>0</v>
      </c>
      <c r="R2319" s="203">
        <f t="shared" si="1051"/>
        <v>0</v>
      </c>
      <c r="S2319" s="203">
        <f t="shared" si="1052"/>
        <v>0</v>
      </c>
      <c r="T2319" s="203">
        <f t="shared" si="1053"/>
        <v>0</v>
      </c>
      <c r="U2319" s="203">
        <f t="shared" si="1054"/>
        <v>0</v>
      </c>
      <c r="V2319" s="175">
        <f>IF(Q2319&gt;0,VLOOKUP(Q2319,Jahresfaktoren!$A$11:$B$24,2,),0)</f>
        <v>0</v>
      </c>
      <c r="W2319" s="175">
        <f>IF(R2319&gt;0,VLOOKUP(R2319,Jahresfaktoren!$D$11:$E$24,2,),0)</f>
        <v>0</v>
      </c>
      <c r="X2319" s="175">
        <f>IF(S2319&gt;0,VLOOKUP(S2319,Jahresfaktoren!$A$28:$B$29,2,),0)</f>
        <v>0</v>
      </c>
      <c r="Y2319" s="175">
        <f>IF(T2319&gt;0,VLOOKUP(T2319,Jahresfaktoren!$A$28:$B$29,2,),0)</f>
        <v>0</v>
      </c>
      <c r="Z2319" s="175">
        <f>IF(U2319&gt;0,VLOOKUP(U2319,Jahresfaktoren!$A$32:$B$33,2,),)</f>
        <v>0</v>
      </c>
      <c r="AA2319" s="177" t="str">
        <f t="shared" si="1059"/>
        <v/>
      </c>
      <c r="AB2319" s="177" t="str">
        <f t="shared" si="1060"/>
        <v/>
      </c>
      <c r="AC2319" s="177" t="str">
        <f t="shared" si="1061"/>
        <v/>
      </c>
      <c r="AD2319" s="177" t="str">
        <f t="shared" si="1062"/>
        <v/>
      </c>
      <c r="AE2319" s="177" t="str">
        <f t="shared" si="1063"/>
        <v/>
      </c>
      <c r="AF2319" s="178">
        <f>IF(Q2319&gt;0,VLOOKUP(H2319,Leistungszahlen!$A$11:$C$158,3,),0)</f>
        <v>0</v>
      </c>
      <c r="AG2319" s="178">
        <f>IF(R2319&gt;0,VLOOKUP(H2319,Leistungszahlen!$A$11:$F$158,6,),IF(T2319&gt;0,VLOOKUP(H2319,Leistungszahlen!$A$11:$F$158,6,),0))</f>
        <v>0</v>
      </c>
      <c r="AH2319" s="179">
        <f t="shared" si="1064"/>
        <v>0</v>
      </c>
      <c r="AI2319" s="179">
        <f t="shared" si="1065"/>
        <v>0</v>
      </c>
      <c r="AJ2319" s="179">
        <f t="shared" si="1066"/>
        <v>0</v>
      </c>
      <c r="AK2319" s="179">
        <f t="shared" si="1067"/>
        <v>0</v>
      </c>
      <c r="AL2319" s="179">
        <f t="shared" si="1068"/>
        <v>0</v>
      </c>
      <c r="AM2319" s="180" t="str">
        <f>IF(L2319=1,Stundensätze!$D$13,IF(L2319=2,Stundensätze!$D$17,IF(L2319=4,Stundensätze!$D$21,"")))</f>
        <v/>
      </c>
      <c r="AN2319" s="180" t="str">
        <f>IF(L2319=1,Stundensätze!$D$15,IF(L2319=2,Stundensätze!$D$19,IF(L2319=4,Stundensätze!$D$23,"")))</f>
        <v/>
      </c>
      <c r="AO2319" s="180">
        <f t="shared" si="1069"/>
        <v>0</v>
      </c>
      <c r="AP2319" s="180">
        <f t="shared" si="1070"/>
        <v>0</v>
      </c>
      <c r="AQ2319" s="192" t="str">
        <f t="shared" si="1071"/>
        <v/>
      </c>
      <c r="AR2319" s="192" t="str">
        <f t="shared" si="1072"/>
        <v/>
      </c>
      <c r="AS2319" s="193">
        <f t="shared" si="1073"/>
        <v>0</v>
      </c>
      <c r="AT2319" s="258">
        <f>IF(K2319=0,0,VLOOKUP(K2319,Kostenstellen!A:B,2,FALSE))</f>
        <v>0</v>
      </c>
      <c r="AU2319" s="68" t="str">
        <f t="shared" si="1055"/>
        <v/>
      </c>
      <c r="AV2319" s="68" t="str">
        <f t="shared" si="1056"/>
        <v/>
      </c>
      <c r="AW2319" s="68">
        <f>IF(AF2319=0,0,VLOOKUP($H2319,Leistungszahlen!$A$11:$H$158,4,FALSE))</f>
        <v>0</v>
      </c>
      <c r="AX2319" s="68">
        <f>IF(AF2319=0,0,VLOOKUP($H2319,Leistungszahlen!$A$11:$H$158,5,FALSE))</f>
        <v>0</v>
      </c>
      <c r="AY2319" s="68">
        <f>IF(AG2319=0,0,VLOOKUP($H2319,Leistungszahlen!$A$11:$H$158,6,FALSE))</f>
        <v>0</v>
      </c>
      <c r="AZ2319" s="68">
        <f t="shared" si="1057"/>
        <v>0</v>
      </c>
      <c r="BA2319" s="68">
        <f t="shared" si="1058"/>
        <v>0</v>
      </c>
      <c r="BC2319" s="68">
        <f t="shared" si="1074"/>
        <v>0</v>
      </c>
      <c r="BD2319" s="285"/>
    </row>
    <row r="2320" spans="1:56" s="68" customFormat="1">
      <c r="A2320" s="200"/>
      <c r="B2320" s="200"/>
      <c r="C2320" s="200"/>
      <c r="D2320" s="200"/>
      <c r="E2320" s="200"/>
      <c r="F2320" s="200"/>
      <c r="G2320" s="200"/>
      <c r="H2320" s="201"/>
      <c r="I2320" s="202"/>
      <c r="J2320" s="200"/>
      <c r="K2320" s="176"/>
      <c r="L2320" s="176"/>
      <c r="M2320" s="176"/>
      <c r="N2320" s="286"/>
      <c r="O2320" s="286"/>
      <c r="P2320" s="176"/>
      <c r="Q2320" s="203">
        <f t="shared" si="1050"/>
        <v>0</v>
      </c>
      <c r="R2320" s="203">
        <f t="shared" si="1051"/>
        <v>0</v>
      </c>
      <c r="S2320" s="203">
        <f t="shared" si="1052"/>
        <v>0</v>
      </c>
      <c r="T2320" s="203">
        <f t="shared" si="1053"/>
        <v>0</v>
      </c>
      <c r="U2320" s="203">
        <f t="shared" si="1054"/>
        <v>0</v>
      </c>
      <c r="V2320" s="175">
        <f>IF(Q2320&gt;0,VLOOKUP(Q2320,Jahresfaktoren!$A$11:$B$24,2,),0)</f>
        <v>0</v>
      </c>
      <c r="W2320" s="175">
        <f>IF(R2320&gt;0,VLOOKUP(R2320,Jahresfaktoren!$D$11:$E$24,2,),0)</f>
        <v>0</v>
      </c>
      <c r="X2320" s="175">
        <f>IF(S2320&gt;0,VLOOKUP(S2320,Jahresfaktoren!$A$28:$B$29,2,),0)</f>
        <v>0</v>
      </c>
      <c r="Y2320" s="175">
        <f>IF(T2320&gt;0,VLOOKUP(T2320,Jahresfaktoren!$A$28:$B$29,2,),0)</f>
        <v>0</v>
      </c>
      <c r="Z2320" s="175">
        <f>IF(U2320&gt;0,VLOOKUP(U2320,Jahresfaktoren!$A$32:$B$33,2,),)</f>
        <v>0</v>
      </c>
      <c r="AA2320" s="177" t="str">
        <f t="shared" si="1059"/>
        <v/>
      </c>
      <c r="AB2320" s="177" t="str">
        <f t="shared" si="1060"/>
        <v/>
      </c>
      <c r="AC2320" s="177" t="str">
        <f t="shared" si="1061"/>
        <v/>
      </c>
      <c r="AD2320" s="177" t="str">
        <f t="shared" si="1062"/>
        <v/>
      </c>
      <c r="AE2320" s="177" t="str">
        <f t="shared" si="1063"/>
        <v/>
      </c>
      <c r="AF2320" s="178">
        <f>IF(Q2320&gt;0,VLOOKUP(H2320,Leistungszahlen!$A$11:$C$158,3,),0)</f>
        <v>0</v>
      </c>
      <c r="AG2320" s="178">
        <f>IF(R2320&gt;0,VLOOKUP(H2320,Leistungszahlen!$A$11:$F$158,6,),IF(T2320&gt;0,VLOOKUP(H2320,Leistungszahlen!$A$11:$F$158,6,),0))</f>
        <v>0</v>
      </c>
      <c r="AH2320" s="179">
        <f t="shared" si="1064"/>
        <v>0</v>
      </c>
      <c r="AI2320" s="179">
        <f t="shared" si="1065"/>
        <v>0</v>
      </c>
      <c r="AJ2320" s="179">
        <f t="shared" si="1066"/>
        <v>0</v>
      </c>
      <c r="AK2320" s="179">
        <f t="shared" si="1067"/>
        <v>0</v>
      </c>
      <c r="AL2320" s="179">
        <f t="shared" si="1068"/>
        <v>0</v>
      </c>
      <c r="AM2320" s="180" t="str">
        <f>IF(L2320=1,Stundensätze!$D$13,IF(L2320=2,Stundensätze!$D$17,IF(L2320=4,Stundensätze!$D$21,"")))</f>
        <v/>
      </c>
      <c r="AN2320" s="180" t="str">
        <f>IF(L2320=1,Stundensätze!$D$15,IF(L2320=2,Stundensätze!$D$19,IF(L2320=4,Stundensätze!$D$23,"")))</f>
        <v/>
      </c>
      <c r="AO2320" s="180">
        <f t="shared" si="1069"/>
        <v>0</v>
      </c>
      <c r="AP2320" s="180">
        <f t="shared" si="1070"/>
        <v>0</v>
      </c>
      <c r="AQ2320" s="192" t="str">
        <f t="shared" si="1071"/>
        <v/>
      </c>
      <c r="AR2320" s="192" t="str">
        <f t="shared" si="1072"/>
        <v/>
      </c>
      <c r="AS2320" s="193">
        <f t="shared" si="1073"/>
        <v>0</v>
      </c>
      <c r="AT2320" s="258">
        <f>IF(K2320=0,0,VLOOKUP(K2320,Kostenstellen!A:B,2,FALSE))</f>
        <v>0</v>
      </c>
      <c r="AU2320" s="68" t="str">
        <f t="shared" si="1055"/>
        <v/>
      </c>
      <c r="AV2320" s="68" t="str">
        <f t="shared" si="1056"/>
        <v/>
      </c>
      <c r="AW2320" s="68">
        <f>IF(AF2320=0,0,VLOOKUP($H2320,Leistungszahlen!$A$11:$H$158,4,FALSE))</f>
        <v>0</v>
      </c>
      <c r="AX2320" s="68">
        <f>IF(AF2320=0,0,VLOOKUP($H2320,Leistungszahlen!$A$11:$H$158,5,FALSE))</f>
        <v>0</v>
      </c>
      <c r="AY2320" s="68">
        <f>IF(AG2320=0,0,VLOOKUP($H2320,Leistungszahlen!$A$11:$H$158,6,FALSE))</f>
        <v>0</v>
      </c>
      <c r="AZ2320" s="68">
        <f t="shared" si="1057"/>
        <v>0</v>
      </c>
      <c r="BA2320" s="68">
        <f t="shared" si="1058"/>
        <v>0</v>
      </c>
      <c r="BC2320" s="68">
        <f t="shared" si="1074"/>
        <v>0</v>
      </c>
      <c r="BD2320" s="285"/>
    </row>
    <row r="2321" spans="1:56" s="68" customFormat="1">
      <c r="A2321" s="200"/>
      <c r="B2321" s="200"/>
      <c r="C2321" s="200"/>
      <c r="D2321" s="200"/>
      <c r="E2321" s="200"/>
      <c r="F2321" s="200"/>
      <c r="G2321" s="200"/>
      <c r="H2321" s="201"/>
      <c r="I2321" s="202"/>
      <c r="J2321" s="200"/>
      <c r="K2321" s="176"/>
      <c r="L2321" s="176"/>
      <c r="M2321" s="176"/>
      <c r="N2321" s="286"/>
      <c r="O2321" s="286"/>
      <c r="P2321" s="176"/>
      <c r="Q2321" s="203">
        <f t="shared" si="1050"/>
        <v>0</v>
      </c>
      <c r="R2321" s="203">
        <f t="shared" si="1051"/>
        <v>0</v>
      </c>
      <c r="S2321" s="203">
        <f t="shared" si="1052"/>
        <v>0</v>
      </c>
      <c r="T2321" s="203">
        <f t="shared" si="1053"/>
        <v>0</v>
      </c>
      <c r="U2321" s="203">
        <f t="shared" si="1054"/>
        <v>0</v>
      </c>
      <c r="V2321" s="175">
        <f>IF(Q2321&gt;0,VLOOKUP(Q2321,Jahresfaktoren!$A$11:$B$24,2,),0)</f>
        <v>0</v>
      </c>
      <c r="W2321" s="175">
        <f>IF(R2321&gt;0,VLOOKUP(R2321,Jahresfaktoren!$D$11:$E$24,2,),0)</f>
        <v>0</v>
      </c>
      <c r="X2321" s="175">
        <f>IF(S2321&gt;0,VLOOKUP(S2321,Jahresfaktoren!$A$28:$B$29,2,),0)</f>
        <v>0</v>
      </c>
      <c r="Y2321" s="175">
        <f>IF(T2321&gt;0,VLOOKUP(T2321,Jahresfaktoren!$A$28:$B$29,2,),0)</f>
        <v>0</v>
      </c>
      <c r="Z2321" s="175">
        <f>IF(U2321&gt;0,VLOOKUP(U2321,Jahresfaktoren!$A$32:$B$33,2,),)</f>
        <v>0</v>
      </c>
      <c r="AA2321" s="177" t="str">
        <f t="shared" si="1059"/>
        <v/>
      </c>
      <c r="AB2321" s="177" t="str">
        <f t="shared" si="1060"/>
        <v/>
      </c>
      <c r="AC2321" s="177" t="str">
        <f t="shared" si="1061"/>
        <v/>
      </c>
      <c r="AD2321" s="177" t="str">
        <f t="shared" si="1062"/>
        <v/>
      </c>
      <c r="AE2321" s="177" t="str">
        <f t="shared" si="1063"/>
        <v/>
      </c>
      <c r="AF2321" s="178">
        <f>IF(Q2321&gt;0,VLOOKUP(H2321,Leistungszahlen!$A$11:$C$158,3,),0)</f>
        <v>0</v>
      </c>
      <c r="AG2321" s="178">
        <f>IF(R2321&gt;0,VLOOKUP(H2321,Leistungszahlen!$A$11:$F$158,6,),IF(T2321&gt;0,VLOOKUP(H2321,Leistungszahlen!$A$11:$F$158,6,),0))</f>
        <v>0</v>
      </c>
      <c r="AH2321" s="179">
        <f t="shared" si="1064"/>
        <v>0</v>
      </c>
      <c r="AI2321" s="179">
        <f t="shared" si="1065"/>
        <v>0</v>
      </c>
      <c r="AJ2321" s="179">
        <f t="shared" si="1066"/>
        <v>0</v>
      </c>
      <c r="AK2321" s="179">
        <f t="shared" si="1067"/>
        <v>0</v>
      </c>
      <c r="AL2321" s="179">
        <f t="shared" si="1068"/>
        <v>0</v>
      </c>
      <c r="AM2321" s="180" t="str">
        <f>IF(L2321=1,Stundensätze!$D$13,IF(L2321=2,Stundensätze!$D$17,IF(L2321=4,Stundensätze!$D$21,"")))</f>
        <v/>
      </c>
      <c r="AN2321" s="180" t="str">
        <f>IF(L2321=1,Stundensätze!$D$15,IF(L2321=2,Stundensätze!$D$19,IF(L2321=4,Stundensätze!$D$23,"")))</f>
        <v/>
      </c>
      <c r="AO2321" s="180">
        <f t="shared" si="1069"/>
        <v>0</v>
      </c>
      <c r="AP2321" s="180">
        <f t="shared" si="1070"/>
        <v>0</v>
      </c>
      <c r="AQ2321" s="192" t="str">
        <f t="shared" si="1071"/>
        <v/>
      </c>
      <c r="AR2321" s="192" t="str">
        <f t="shared" si="1072"/>
        <v/>
      </c>
      <c r="AS2321" s="193">
        <f t="shared" si="1073"/>
        <v>0</v>
      </c>
      <c r="AT2321" s="258">
        <f>IF(K2321=0,0,VLOOKUP(K2321,Kostenstellen!A:B,2,FALSE))</f>
        <v>0</v>
      </c>
      <c r="AU2321" s="68" t="str">
        <f t="shared" si="1055"/>
        <v/>
      </c>
      <c r="AV2321" s="68" t="str">
        <f t="shared" si="1056"/>
        <v/>
      </c>
      <c r="AW2321" s="68">
        <f>IF(AF2321=0,0,VLOOKUP($H2321,Leistungszahlen!$A$11:$H$158,4,FALSE))</f>
        <v>0</v>
      </c>
      <c r="AX2321" s="68">
        <f>IF(AF2321=0,0,VLOOKUP($H2321,Leistungszahlen!$A$11:$H$158,5,FALSE))</f>
        <v>0</v>
      </c>
      <c r="AY2321" s="68">
        <f>IF(AG2321=0,0,VLOOKUP($H2321,Leistungszahlen!$A$11:$H$158,6,FALSE))</f>
        <v>0</v>
      </c>
      <c r="AZ2321" s="68">
        <f t="shared" si="1057"/>
        <v>0</v>
      </c>
      <c r="BA2321" s="68">
        <f t="shared" si="1058"/>
        <v>0</v>
      </c>
      <c r="BC2321" s="68">
        <f t="shared" si="1074"/>
        <v>0</v>
      </c>
      <c r="BD2321" s="285"/>
    </row>
    <row r="2322" spans="1:56" s="68" customFormat="1">
      <c r="A2322" s="200"/>
      <c r="B2322" s="200"/>
      <c r="C2322" s="200"/>
      <c r="D2322" s="200"/>
      <c r="E2322" s="200"/>
      <c r="F2322" s="200"/>
      <c r="G2322" s="200"/>
      <c r="H2322" s="201"/>
      <c r="I2322" s="202"/>
      <c r="J2322" s="200"/>
      <c r="K2322" s="176"/>
      <c r="L2322" s="176"/>
      <c r="M2322" s="176"/>
      <c r="N2322" s="286"/>
      <c r="O2322" s="286"/>
      <c r="P2322" s="176"/>
      <c r="Q2322" s="203">
        <f t="shared" si="1050"/>
        <v>0</v>
      </c>
      <c r="R2322" s="203">
        <f t="shared" si="1051"/>
        <v>0</v>
      </c>
      <c r="S2322" s="203">
        <f t="shared" si="1052"/>
        <v>0</v>
      </c>
      <c r="T2322" s="203">
        <f t="shared" si="1053"/>
        <v>0</v>
      </c>
      <c r="U2322" s="203">
        <f t="shared" si="1054"/>
        <v>0</v>
      </c>
      <c r="V2322" s="175">
        <f>IF(Q2322&gt;0,VLOOKUP(Q2322,Jahresfaktoren!$A$11:$B$24,2,),0)</f>
        <v>0</v>
      </c>
      <c r="W2322" s="175">
        <f>IF(R2322&gt;0,VLOOKUP(R2322,Jahresfaktoren!$D$11:$E$24,2,),0)</f>
        <v>0</v>
      </c>
      <c r="X2322" s="175">
        <f>IF(S2322&gt;0,VLOOKUP(S2322,Jahresfaktoren!$A$28:$B$29,2,),0)</f>
        <v>0</v>
      </c>
      <c r="Y2322" s="175">
        <f>IF(T2322&gt;0,VLOOKUP(T2322,Jahresfaktoren!$A$28:$B$29,2,),0)</f>
        <v>0</v>
      </c>
      <c r="Z2322" s="175">
        <f>IF(U2322&gt;0,VLOOKUP(U2322,Jahresfaktoren!$A$32:$B$33,2,),)</f>
        <v>0</v>
      </c>
      <c r="AA2322" s="177" t="str">
        <f t="shared" si="1059"/>
        <v/>
      </c>
      <c r="AB2322" s="177" t="str">
        <f t="shared" si="1060"/>
        <v/>
      </c>
      <c r="AC2322" s="177" t="str">
        <f t="shared" si="1061"/>
        <v/>
      </c>
      <c r="AD2322" s="177" t="str">
        <f t="shared" si="1062"/>
        <v/>
      </c>
      <c r="AE2322" s="177" t="str">
        <f t="shared" si="1063"/>
        <v/>
      </c>
      <c r="AF2322" s="178">
        <f>IF(Q2322&gt;0,VLOOKUP(H2322,Leistungszahlen!$A$11:$C$158,3,),0)</f>
        <v>0</v>
      </c>
      <c r="AG2322" s="178">
        <f>IF(R2322&gt;0,VLOOKUP(H2322,Leistungszahlen!$A$11:$F$158,6,),IF(T2322&gt;0,VLOOKUP(H2322,Leistungszahlen!$A$11:$F$158,6,),0))</f>
        <v>0</v>
      </c>
      <c r="AH2322" s="179">
        <f t="shared" si="1064"/>
        <v>0</v>
      </c>
      <c r="AI2322" s="179">
        <f t="shared" si="1065"/>
        <v>0</v>
      </c>
      <c r="AJ2322" s="179">
        <f t="shared" si="1066"/>
        <v>0</v>
      </c>
      <c r="AK2322" s="179">
        <f t="shared" si="1067"/>
        <v>0</v>
      </c>
      <c r="AL2322" s="179">
        <f t="shared" si="1068"/>
        <v>0</v>
      </c>
      <c r="AM2322" s="180" t="str">
        <f>IF(L2322=1,Stundensätze!$D$13,IF(L2322=2,Stundensätze!$D$17,IF(L2322=4,Stundensätze!$D$21,"")))</f>
        <v/>
      </c>
      <c r="AN2322" s="180" t="str">
        <f>IF(L2322=1,Stundensätze!$D$15,IF(L2322=2,Stundensätze!$D$19,IF(L2322=4,Stundensätze!$D$23,"")))</f>
        <v/>
      </c>
      <c r="AO2322" s="180">
        <f t="shared" si="1069"/>
        <v>0</v>
      </c>
      <c r="AP2322" s="180">
        <f t="shared" si="1070"/>
        <v>0</v>
      </c>
      <c r="AQ2322" s="192" t="str">
        <f t="shared" si="1071"/>
        <v/>
      </c>
      <c r="AR2322" s="192" t="str">
        <f t="shared" si="1072"/>
        <v/>
      </c>
      <c r="AS2322" s="193">
        <f t="shared" si="1073"/>
        <v>0</v>
      </c>
      <c r="AT2322" s="258">
        <f>IF(K2322=0,0,VLOOKUP(K2322,Kostenstellen!A:B,2,FALSE))</f>
        <v>0</v>
      </c>
      <c r="AU2322" s="68" t="str">
        <f t="shared" si="1055"/>
        <v/>
      </c>
      <c r="AV2322" s="68" t="str">
        <f t="shared" si="1056"/>
        <v/>
      </c>
      <c r="AW2322" s="68">
        <f>IF(AF2322=0,0,VLOOKUP($H2322,Leistungszahlen!$A$11:$H$158,4,FALSE))</f>
        <v>0</v>
      </c>
      <c r="AX2322" s="68">
        <f>IF(AF2322=0,0,VLOOKUP($H2322,Leistungszahlen!$A$11:$H$158,5,FALSE))</f>
        <v>0</v>
      </c>
      <c r="AY2322" s="68">
        <f>IF(AG2322=0,0,VLOOKUP($H2322,Leistungszahlen!$A$11:$H$158,6,FALSE))</f>
        <v>0</v>
      </c>
      <c r="AZ2322" s="68">
        <f t="shared" si="1057"/>
        <v>0</v>
      </c>
      <c r="BA2322" s="68">
        <f t="shared" si="1058"/>
        <v>0</v>
      </c>
      <c r="BC2322" s="68">
        <f t="shared" si="1074"/>
        <v>0</v>
      </c>
      <c r="BD2322" s="285"/>
    </row>
    <row r="2323" spans="1:56" s="68" customFormat="1">
      <c r="A2323" s="200"/>
      <c r="B2323" s="200"/>
      <c r="C2323" s="200"/>
      <c r="D2323" s="200"/>
      <c r="E2323" s="200"/>
      <c r="F2323" s="200"/>
      <c r="G2323" s="200"/>
      <c r="H2323" s="201"/>
      <c r="I2323" s="202"/>
      <c r="J2323" s="200"/>
      <c r="K2323" s="176"/>
      <c r="L2323" s="176"/>
      <c r="M2323" s="176"/>
      <c r="N2323" s="286"/>
      <c r="O2323" s="286"/>
      <c r="P2323" s="176"/>
      <c r="Q2323" s="203">
        <f t="shared" si="1050"/>
        <v>0</v>
      </c>
      <c r="R2323" s="203">
        <f t="shared" si="1051"/>
        <v>0</v>
      </c>
      <c r="S2323" s="203">
        <f t="shared" si="1052"/>
        <v>0</v>
      </c>
      <c r="T2323" s="203">
        <f t="shared" si="1053"/>
        <v>0</v>
      </c>
      <c r="U2323" s="203">
        <f t="shared" si="1054"/>
        <v>0</v>
      </c>
      <c r="V2323" s="175">
        <f>IF(Q2323&gt;0,VLOOKUP(Q2323,Jahresfaktoren!$A$11:$B$24,2,),0)</f>
        <v>0</v>
      </c>
      <c r="W2323" s="175">
        <f>IF(R2323&gt;0,VLOOKUP(R2323,Jahresfaktoren!$D$11:$E$24,2,),0)</f>
        <v>0</v>
      </c>
      <c r="X2323" s="175">
        <f>IF(S2323&gt;0,VLOOKUP(S2323,Jahresfaktoren!$A$28:$B$29,2,),0)</f>
        <v>0</v>
      </c>
      <c r="Y2323" s="175">
        <f>IF(T2323&gt;0,VLOOKUP(T2323,Jahresfaktoren!$A$28:$B$29,2,),0)</f>
        <v>0</v>
      </c>
      <c r="Z2323" s="175">
        <f>IF(U2323&gt;0,VLOOKUP(U2323,Jahresfaktoren!$A$32:$B$33,2,),)</f>
        <v>0</v>
      </c>
      <c r="AA2323" s="177" t="str">
        <f t="shared" si="1059"/>
        <v/>
      </c>
      <c r="AB2323" s="177" t="str">
        <f t="shared" si="1060"/>
        <v/>
      </c>
      <c r="AC2323" s="177" t="str">
        <f t="shared" si="1061"/>
        <v/>
      </c>
      <c r="AD2323" s="177" t="str">
        <f t="shared" si="1062"/>
        <v/>
      </c>
      <c r="AE2323" s="177" t="str">
        <f t="shared" si="1063"/>
        <v/>
      </c>
      <c r="AF2323" s="178">
        <f>IF(Q2323&gt;0,VLOOKUP(H2323,Leistungszahlen!$A$11:$C$158,3,),0)</f>
        <v>0</v>
      </c>
      <c r="AG2323" s="178">
        <f>IF(R2323&gt;0,VLOOKUP(H2323,Leistungszahlen!$A$11:$F$158,6,),IF(T2323&gt;0,VLOOKUP(H2323,Leistungszahlen!$A$11:$F$158,6,),0))</f>
        <v>0</v>
      </c>
      <c r="AH2323" s="179">
        <f t="shared" si="1064"/>
        <v>0</v>
      </c>
      <c r="AI2323" s="179">
        <f t="shared" si="1065"/>
        <v>0</v>
      </c>
      <c r="AJ2323" s="179">
        <f t="shared" si="1066"/>
        <v>0</v>
      </c>
      <c r="AK2323" s="179">
        <f t="shared" si="1067"/>
        <v>0</v>
      </c>
      <c r="AL2323" s="179">
        <f t="shared" si="1068"/>
        <v>0</v>
      </c>
      <c r="AM2323" s="180" t="str">
        <f>IF(L2323=1,Stundensätze!$D$13,IF(L2323=2,Stundensätze!$D$17,IF(L2323=4,Stundensätze!$D$21,"")))</f>
        <v/>
      </c>
      <c r="AN2323" s="180" t="str">
        <f>IF(L2323=1,Stundensätze!$D$15,IF(L2323=2,Stundensätze!$D$19,IF(L2323=4,Stundensätze!$D$23,"")))</f>
        <v/>
      </c>
      <c r="AO2323" s="180">
        <f t="shared" si="1069"/>
        <v>0</v>
      </c>
      <c r="AP2323" s="180">
        <f t="shared" si="1070"/>
        <v>0</v>
      </c>
      <c r="AQ2323" s="192" t="str">
        <f t="shared" si="1071"/>
        <v/>
      </c>
      <c r="AR2323" s="192" t="str">
        <f t="shared" si="1072"/>
        <v/>
      </c>
      <c r="AS2323" s="193">
        <f t="shared" si="1073"/>
        <v>0</v>
      </c>
      <c r="AT2323" s="258">
        <f>IF(K2323=0,0,VLOOKUP(K2323,Kostenstellen!A:B,2,FALSE))</f>
        <v>0</v>
      </c>
      <c r="AU2323" s="68" t="str">
        <f t="shared" si="1055"/>
        <v/>
      </c>
      <c r="AV2323" s="68" t="str">
        <f t="shared" si="1056"/>
        <v/>
      </c>
      <c r="AW2323" s="68">
        <f>IF(AF2323=0,0,VLOOKUP($H2323,Leistungszahlen!$A$11:$H$158,4,FALSE))</f>
        <v>0</v>
      </c>
      <c r="AX2323" s="68">
        <f>IF(AF2323=0,0,VLOOKUP($H2323,Leistungszahlen!$A$11:$H$158,5,FALSE))</f>
        <v>0</v>
      </c>
      <c r="AY2323" s="68">
        <f>IF(AG2323=0,0,VLOOKUP($H2323,Leistungszahlen!$A$11:$H$158,6,FALSE))</f>
        <v>0</v>
      </c>
      <c r="AZ2323" s="68">
        <f t="shared" si="1057"/>
        <v>0</v>
      </c>
      <c r="BA2323" s="68">
        <f t="shared" si="1058"/>
        <v>0</v>
      </c>
      <c r="BC2323" s="68">
        <f t="shared" si="1074"/>
        <v>0</v>
      </c>
      <c r="BD2323" s="285"/>
    </row>
    <row r="2324" spans="1:56" s="68" customFormat="1">
      <c r="A2324" s="200"/>
      <c r="B2324" s="200"/>
      <c r="C2324" s="200"/>
      <c r="D2324" s="200"/>
      <c r="E2324" s="200"/>
      <c r="F2324" s="200"/>
      <c r="G2324" s="200"/>
      <c r="H2324" s="201"/>
      <c r="I2324" s="202"/>
      <c r="J2324" s="200"/>
      <c r="K2324" s="176"/>
      <c r="L2324" s="176"/>
      <c r="M2324" s="176"/>
      <c r="N2324" s="286"/>
      <c r="O2324" s="286"/>
      <c r="P2324" s="176"/>
      <c r="Q2324" s="203">
        <f t="shared" si="1050"/>
        <v>0</v>
      </c>
      <c r="R2324" s="203">
        <f t="shared" si="1051"/>
        <v>0</v>
      </c>
      <c r="S2324" s="203">
        <f t="shared" si="1052"/>
        <v>0</v>
      </c>
      <c r="T2324" s="203">
        <f t="shared" si="1053"/>
        <v>0</v>
      </c>
      <c r="U2324" s="203">
        <f t="shared" si="1054"/>
        <v>0</v>
      </c>
      <c r="V2324" s="175">
        <f>IF(Q2324&gt;0,VLOOKUP(Q2324,Jahresfaktoren!$A$11:$B$24,2,),0)</f>
        <v>0</v>
      </c>
      <c r="W2324" s="175">
        <f>IF(R2324&gt;0,VLOOKUP(R2324,Jahresfaktoren!$D$11:$E$24,2,),0)</f>
        <v>0</v>
      </c>
      <c r="X2324" s="175">
        <f>IF(S2324&gt;0,VLOOKUP(S2324,Jahresfaktoren!$A$28:$B$29,2,),0)</f>
        <v>0</v>
      </c>
      <c r="Y2324" s="175">
        <f>IF(T2324&gt;0,VLOOKUP(T2324,Jahresfaktoren!$A$28:$B$29,2,),0)</f>
        <v>0</v>
      </c>
      <c r="Z2324" s="175">
        <f>IF(U2324&gt;0,VLOOKUP(U2324,Jahresfaktoren!$A$32:$B$33,2,),)</f>
        <v>0</v>
      </c>
      <c r="AA2324" s="177" t="str">
        <f t="shared" si="1059"/>
        <v/>
      </c>
      <c r="AB2324" s="177" t="str">
        <f t="shared" si="1060"/>
        <v/>
      </c>
      <c r="AC2324" s="177" t="str">
        <f t="shared" si="1061"/>
        <v/>
      </c>
      <c r="AD2324" s="177" t="str">
        <f t="shared" si="1062"/>
        <v/>
      </c>
      <c r="AE2324" s="177" t="str">
        <f t="shared" si="1063"/>
        <v/>
      </c>
      <c r="AF2324" s="178">
        <f>IF(Q2324&gt;0,VLOOKUP(H2324,Leistungszahlen!$A$11:$C$158,3,),0)</f>
        <v>0</v>
      </c>
      <c r="AG2324" s="178">
        <f>IF(R2324&gt;0,VLOOKUP(H2324,Leistungszahlen!$A$11:$F$158,6,),IF(T2324&gt;0,VLOOKUP(H2324,Leistungszahlen!$A$11:$F$158,6,),0))</f>
        <v>0</v>
      </c>
      <c r="AH2324" s="179">
        <f t="shared" si="1064"/>
        <v>0</v>
      </c>
      <c r="AI2324" s="179">
        <f t="shared" si="1065"/>
        <v>0</v>
      </c>
      <c r="AJ2324" s="179">
        <f t="shared" si="1066"/>
        <v>0</v>
      </c>
      <c r="AK2324" s="179">
        <f t="shared" si="1067"/>
        <v>0</v>
      </c>
      <c r="AL2324" s="179">
        <f t="shared" si="1068"/>
        <v>0</v>
      </c>
      <c r="AM2324" s="180" t="str">
        <f>IF(L2324=1,Stundensätze!$D$13,IF(L2324=2,Stundensätze!$D$17,IF(L2324=4,Stundensätze!$D$21,"")))</f>
        <v/>
      </c>
      <c r="AN2324" s="180" t="str">
        <f>IF(L2324=1,Stundensätze!$D$15,IF(L2324=2,Stundensätze!$D$19,IF(L2324=4,Stundensätze!$D$23,"")))</f>
        <v/>
      </c>
      <c r="AO2324" s="180">
        <f t="shared" si="1069"/>
        <v>0</v>
      </c>
      <c r="AP2324" s="180">
        <f t="shared" si="1070"/>
        <v>0</v>
      </c>
      <c r="AQ2324" s="192" t="str">
        <f t="shared" si="1071"/>
        <v/>
      </c>
      <c r="AR2324" s="192" t="str">
        <f t="shared" si="1072"/>
        <v/>
      </c>
      <c r="AS2324" s="193">
        <f t="shared" si="1073"/>
        <v>0</v>
      </c>
      <c r="AT2324" s="258">
        <f>IF(K2324=0,0,VLOOKUP(K2324,Kostenstellen!A:B,2,FALSE))</f>
        <v>0</v>
      </c>
      <c r="AU2324" s="68" t="str">
        <f t="shared" si="1055"/>
        <v/>
      </c>
      <c r="AV2324" s="68" t="str">
        <f t="shared" si="1056"/>
        <v/>
      </c>
      <c r="AW2324" s="68">
        <f>IF(AF2324=0,0,VLOOKUP($H2324,Leistungszahlen!$A$11:$H$158,4,FALSE))</f>
        <v>0</v>
      </c>
      <c r="AX2324" s="68">
        <f>IF(AF2324=0,0,VLOOKUP($H2324,Leistungszahlen!$A$11:$H$158,5,FALSE))</f>
        <v>0</v>
      </c>
      <c r="AY2324" s="68">
        <f>IF(AG2324=0,0,VLOOKUP($H2324,Leistungszahlen!$A$11:$H$158,6,FALSE))</f>
        <v>0</v>
      </c>
      <c r="AZ2324" s="68">
        <f t="shared" si="1057"/>
        <v>0</v>
      </c>
      <c r="BA2324" s="68">
        <f t="shared" si="1058"/>
        <v>0</v>
      </c>
      <c r="BC2324" s="68">
        <f t="shared" si="1074"/>
        <v>0</v>
      </c>
      <c r="BD2324" s="285"/>
    </row>
    <row r="2325" spans="1:56" s="68" customFormat="1">
      <c r="A2325" s="200"/>
      <c r="B2325" s="200"/>
      <c r="C2325" s="200"/>
      <c r="D2325" s="200"/>
      <c r="E2325" s="200"/>
      <c r="F2325" s="200"/>
      <c r="G2325" s="200"/>
      <c r="H2325" s="201"/>
      <c r="I2325" s="202"/>
      <c r="J2325" s="200"/>
      <c r="K2325" s="176"/>
      <c r="L2325" s="176"/>
      <c r="M2325" s="176"/>
      <c r="N2325" s="286"/>
      <c r="O2325" s="286"/>
      <c r="P2325" s="176"/>
      <c r="Q2325" s="203">
        <f t="shared" si="1050"/>
        <v>0</v>
      </c>
      <c r="R2325" s="203">
        <f t="shared" si="1051"/>
        <v>0</v>
      </c>
      <c r="S2325" s="203">
        <f t="shared" si="1052"/>
        <v>0</v>
      </c>
      <c r="T2325" s="203">
        <f t="shared" si="1053"/>
        <v>0</v>
      </c>
      <c r="U2325" s="203">
        <f t="shared" si="1054"/>
        <v>0</v>
      </c>
      <c r="V2325" s="175">
        <f>IF(Q2325&gt;0,VLOOKUP(Q2325,Jahresfaktoren!$A$11:$B$24,2,),0)</f>
        <v>0</v>
      </c>
      <c r="W2325" s="175">
        <f>IF(R2325&gt;0,VLOOKUP(R2325,Jahresfaktoren!$D$11:$E$24,2,),0)</f>
        <v>0</v>
      </c>
      <c r="X2325" s="175">
        <f>IF(S2325&gt;0,VLOOKUP(S2325,Jahresfaktoren!$A$28:$B$29,2,),0)</f>
        <v>0</v>
      </c>
      <c r="Y2325" s="175">
        <f>IF(T2325&gt;0,VLOOKUP(T2325,Jahresfaktoren!$A$28:$B$29,2,),0)</f>
        <v>0</v>
      </c>
      <c r="Z2325" s="175">
        <f>IF(U2325&gt;0,VLOOKUP(U2325,Jahresfaktoren!$A$32:$B$33,2,),)</f>
        <v>0</v>
      </c>
      <c r="AA2325" s="177" t="str">
        <f t="shared" si="1059"/>
        <v/>
      </c>
      <c r="AB2325" s="177" t="str">
        <f t="shared" si="1060"/>
        <v/>
      </c>
      <c r="AC2325" s="177" t="str">
        <f t="shared" si="1061"/>
        <v/>
      </c>
      <c r="AD2325" s="177" t="str">
        <f t="shared" si="1062"/>
        <v/>
      </c>
      <c r="AE2325" s="177" t="str">
        <f t="shared" si="1063"/>
        <v/>
      </c>
      <c r="AF2325" s="178">
        <f>IF(Q2325&gt;0,VLOOKUP(H2325,Leistungszahlen!$A$11:$C$158,3,),0)</f>
        <v>0</v>
      </c>
      <c r="AG2325" s="178">
        <f>IF(R2325&gt;0,VLOOKUP(H2325,Leistungszahlen!$A$11:$F$158,6,),IF(T2325&gt;0,VLOOKUP(H2325,Leistungszahlen!$A$11:$F$158,6,),0))</f>
        <v>0</v>
      </c>
      <c r="AH2325" s="179">
        <f t="shared" si="1064"/>
        <v>0</v>
      </c>
      <c r="AI2325" s="179">
        <f t="shared" si="1065"/>
        <v>0</v>
      </c>
      <c r="AJ2325" s="179">
        <f t="shared" si="1066"/>
        <v>0</v>
      </c>
      <c r="AK2325" s="179">
        <f t="shared" si="1067"/>
        <v>0</v>
      </c>
      <c r="AL2325" s="179">
        <f t="shared" si="1068"/>
        <v>0</v>
      </c>
      <c r="AM2325" s="180" t="str">
        <f>IF(L2325=1,Stundensätze!$D$13,IF(L2325=2,Stundensätze!$D$17,IF(L2325=4,Stundensätze!$D$21,"")))</f>
        <v/>
      </c>
      <c r="AN2325" s="180" t="str">
        <f>IF(L2325=1,Stundensätze!$D$15,IF(L2325=2,Stundensätze!$D$19,IF(L2325=4,Stundensätze!$D$23,"")))</f>
        <v/>
      </c>
      <c r="AO2325" s="180">
        <f t="shared" si="1069"/>
        <v>0</v>
      </c>
      <c r="AP2325" s="180">
        <f t="shared" si="1070"/>
        <v>0</v>
      </c>
      <c r="AQ2325" s="192" t="str">
        <f t="shared" si="1071"/>
        <v/>
      </c>
      <c r="AR2325" s="192" t="str">
        <f t="shared" si="1072"/>
        <v/>
      </c>
      <c r="AS2325" s="193">
        <f t="shared" si="1073"/>
        <v>0</v>
      </c>
      <c r="AT2325" s="258">
        <f>IF(K2325=0,0,VLOOKUP(K2325,Kostenstellen!A:B,2,FALSE))</f>
        <v>0</v>
      </c>
      <c r="AU2325" s="68" t="str">
        <f t="shared" si="1055"/>
        <v/>
      </c>
      <c r="AV2325" s="68" t="str">
        <f t="shared" si="1056"/>
        <v/>
      </c>
      <c r="AW2325" s="68">
        <f>IF(AF2325=0,0,VLOOKUP($H2325,Leistungszahlen!$A$11:$H$158,4,FALSE))</f>
        <v>0</v>
      </c>
      <c r="AX2325" s="68">
        <f>IF(AF2325=0,0,VLOOKUP($H2325,Leistungszahlen!$A$11:$H$158,5,FALSE))</f>
        <v>0</v>
      </c>
      <c r="AY2325" s="68">
        <f>IF(AG2325=0,0,VLOOKUP($H2325,Leistungszahlen!$A$11:$H$158,6,FALSE))</f>
        <v>0</v>
      </c>
      <c r="AZ2325" s="68">
        <f t="shared" si="1057"/>
        <v>0</v>
      </c>
      <c r="BA2325" s="68">
        <f t="shared" si="1058"/>
        <v>0</v>
      </c>
      <c r="BC2325" s="68">
        <f t="shared" si="1074"/>
        <v>0</v>
      </c>
      <c r="BD2325" s="285"/>
    </row>
    <row r="2326" spans="1:56" s="68" customFormat="1">
      <c r="A2326" s="200"/>
      <c r="B2326" s="200"/>
      <c r="C2326" s="200"/>
      <c r="D2326" s="200"/>
      <c r="E2326" s="200"/>
      <c r="F2326" s="200"/>
      <c r="G2326" s="200"/>
      <c r="H2326" s="201"/>
      <c r="I2326" s="202"/>
      <c r="J2326" s="200"/>
      <c r="K2326" s="176"/>
      <c r="L2326" s="176"/>
      <c r="M2326" s="176"/>
      <c r="N2326" s="286"/>
      <c r="O2326" s="286"/>
      <c r="P2326" s="176"/>
      <c r="Q2326" s="203">
        <f t="shared" si="1050"/>
        <v>0</v>
      </c>
      <c r="R2326" s="203">
        <f t="shared" si="1051"/>
        <v>0</v>
      </c>
      <c r="S2326" s="203">
        <f t="shared" si="1052"/>
        <v>0</v>
      </c>
      <c r="T2326" s="203">
        <f t="shared" si="1053"/>
        <v>0</v>
      </c>
      <c r="U2326" s="203">
        <f t="shared" si="1054"/>
        <v>0</v>
      </c>
      <c r="V2326" s="175">
        <f>IF(Q2326&gt;0,VLOOKUP(Q2326,Jahresfaktoren!$A$11:$B$24,2,),0)</f>
        <v>0</v>
      </c>
      <c r="W2326" s="175">
        <f>IF(R2326&gt;0,VLOOKUP(R2326,Jahresfaktoren!$D$11:$E$24,2,),0)</f>
        <v>0</v>
      </c>
      <c r="X2326" s="175">
        <f>IF(S2326&gt;0,VLOOKUP(S2326,Jahresfaktoren!$A$28:$B$29,2,),0)</f>
        <v>0</v>
      </c>
      <c r="Y2326" s="175">
        <f>IF(T2326&gt;0,VLOOKUP(T2326,Jahresfaktoren!$A$28:$B$29,2,),0)</f>
        <v>0</v>
      </c>
      <c r="Z2326" s="175">
        <f>IF(U2326&gt;0,VLOOKUP(U2326,Jahresfaktoren!$A$32:$B$33,2,),)</f>
        <v>0</v>
      </c>
      <c r="AA2326" s="177" t="str">
        <f t="shared" si="1059"/>
        <v/>
      </c>
      <c r="AB2326" s="177" t="str">
        <f t="shared" si="1060"/>
        <v/>
      </c>
      <c r="AC2326" s="177" t="str">
        <f t="shared" si="1061"/>
        <v/>
      </c>
      <c r="AD2326" s="177" t="str">
        <f t="shared" si="1062"/>
        <v/>
      </c>
      <c r="AE2326" s="177" t="str">
        <f t="shared" si="1063"/>
        <v/>
      </c>
      <c r="AF2326" s="178">
        <f>IF(Q2326&gt;0,VLOOKUP(H2326,Leistungszahlen!$A$11:$C$158,3,),0)</f>
        <v>0</v>
      </c>
      <c r="AG2326" s="178">
        <f>IF(R2326&gt;0,VLOOKUP(H2326,Leistungszahlen!$A$11:$F$158,6,),IF(T2326&gt;0,VLOOKUP(H2326,Leistungszahlen!$A$11:$F$158,6,),0))</f>
        <v>0</v>
      </c>
      <c r="AH2326" s="179">
        <f t="shared" si="1064"/>
        <v>0</v>
      </c>
      <c r="AI2326" s="179">
        <f t="shared" si="1065"/>
        <v>0</v>
      </c>
      <c r="AJ2326" s="179">
        <f t="shared" si="1066"/>
        <v>0</v>
      </c>
      <c r="AK2326" s="179">
        <f t="shared" si="1067"/>
        <v>0</v>
      </c>
      <c r="AL2326" s="179">
        <f t="shared" si="1068"/>
        <v>0</v>
      </c>
      <c r="AM2326" s="180" t="str">
        <f>IF(L2326=1,Stundensätze!$D$13,IF(L2326=2,Stundensätze!$D$17,IF(L2326=4,Stundensätze!$D$21,"")))</f>
        <v/>
      </c>
      <c r="AN2326" s="180" t="str">
        <f>IF(L2326=1,Stundensätze!$D$15,IF(L2326=2,Stundensätze!$D$19,IF(L2326=4,Stundensätze!$D$23,"")))</f>
        <v/>
      </c>
      <c r="AO2326" s="180">
        <f t="shared" si="1069"/>
        <v>0</v>
      </c>
      <c r="AP2326" s="180">
        <f t="shared" si="1070"/>
        <v>0</v>
      </c>
      <c r="AQ2326" s="192" t="str">
        <f t="shared" si="1071"/>
        <v/>
      </c>
      <c r="AR2326" s="192" t="str">
        <f t="shared" si="1072"/>
        <v/>
      </c>
      <c r="AS2326" s="193">
        <f t="shared" si="1073"/>
        <v>0</v>
      </c>
      <c r="AT2326" s="258">
        <f>IF(K2326=0,0,VLOOKUP(K2326,Kostenstellen!A:B,2,FALSE))</f>
        <v>0</v>
      </c>
      <c r="AU2326" s="68" t="str">
        <f t="shared" si="1055"/>
        <v/>
      </c>
      <c r="AV2326" s="68" t="str">
        <f t="shared" si="1056"/>
        <v/>
      </c>
      <c r="AW2326" s="68">
        <f>IF(AF2326=0,0,VLOOKUP($H2326,Leistungszahlen!$A$11:$H$158,4,FALSE))</f>
        <v>0</v>
      </c>
      <c r="AX2326" s="68">
        <f>IF(AF2326=0,0,VLOOKUP($H2326,Leistungszahlen!$A$11:$H$158,5,FALSE))</f>
        <v>0</v>
      </c>
      <c r="AY2326" s="68">
        <f>IF(AG2326=0,0,VLOOKUP($H2326,Leistungszahlen!$A$11:$H$158,6,FALSE))</f>
        <v>0</v>
      </c>
      <c r="AZ2326" s="68">
        <f t="shared" si="1057"/>
        <v>0</v>
      </c>
      <c r="BA2326" s="68">
        <f t="shared" si="1058"/>
        <v>0</v>
      </c>
      <c r="BC2326" s="68">
        <f t="shared" si="1074"/>
        <v>0</v>
      </c>
      <c r="BD2326" s="285"/>
    </row>
    <row r="2327" spans="1:56" s="68" customFormat="1">
      <c r="A2327" s="200"/>
      <c r="B2327" s="200"/>
      <c r="C2327" s="200"/>
      <c r="D2327" s="200"/>
      <c r="E2327" s="200"/>
      <c r="F2327" s="200"/>
      <c r="G2327" s="200"/>
      <c r="H2327" s="201"/>
      <c r="I2327" s="202"/>
      <c r="J2327" s="200"/>
      <c r="K2327" s="176"/>
      <c r="L2327" s="176"/>
      <c r="M2327" s="176"/>
      <c r="N2327" s="286"/>
      <c r="O2327" s="286"/>
      <c r="P2327" s="176"/>
      <c r="Q2327" s="203">
        <f t="shared" si="1050"/>
        <v>0</v>
      </c>
      <c r="R2327" s="203">
        <f t="shared" si="1051"/>
        <v>0</v>
      </c>
      <c r="S2327" s="203">
        <f t="shared" si="1052"/>
        <v>0</v>
      </c>
      <c r="T2327" s="203">
        <f t="shared" si="1053"/>
        <v>0</v>
      </c>
      <c r="U2327" s="203">
        <f t="shared" si="1054"/>
        <v>0</v>
      </c>
      <c r="V2327" s="175">
        <f>IF(Q2327&gt;0,VLOOKUP(Q2327,Jahresfaktoren!$A$11:$B$24,2,),0)</f>
        <v>0</v>
      </c>
      <c r="W2327" s="175">
        <f>IF(R2327&gt;0,VLOOKUP(R2327,Jahresfaktoren!$D$11:$E$24,2,),0)</f>
        <v>0</v>
      </c>
      <c r="X2327" s="175">
        <f>IF(S2327&gt;0,VLOOKUP(S2327,Jahresfaktoren!$A$28:$B$29,2,),0)</f>
        <v>0</v>
      </c>
      <c r="Y2327" s="175">
        <f>IF(T2327&gt;0,VLOOKUP(T2327,Jahresfaktoren!$A$28:$B$29,2,),0)</f>
        <v>0</v>
      </c>
      <c r="Z2327" s="175">
        <f>IF(U2327&gt;0,VLOOKUP(U2327,Jahresfaktoren!$A$32:$B$33,2,),)</f>
        <v>0</v>
      </c>
      <c r="AA2327" s="177" t="str">
        <f t="shared" si="1059"/>
        <v/>
      </c>
      <c r="AB2327" s="177" t="str">
        <f t="shared" si="1060"/>
        <v/>
      </c>
      <c r="AC2327" s="177" t="str">
        <f t="shared" si="1061"/>
        <v/>
      </c>
      <c r="AD2327" s="177" t="str">
        <f t="shared" si="1062"/>
        <v/>
      </c>
      <c r="AE2327" s="177" t="str">
        <f t="shared" si="1063"/>
        <v/>
      </c>
      <c r="AF2327" s="178">
        <f>IF(Q2327&gt;0,VLOOKUP(H2327,Leistungszahlen!$A$11:$C$158,3,),0)</f>
        <v>0</v>
      </c>
      <c r="AG2327" s="178">
        <f>IF(R2327&gt;0,VLOOKUP(H2327,Leistungszahlen!$A$11:$F$158,6,),IF(T2327&gt;0,VLOOKUP(H2327,Leistungszahlen!$A$11:$F$158,6,),0))</f>
        <v>0</v>
      </c>
      <c r="AH2327" s="179">
        <f t="shared" si="1064"/>
        <v>0</v>
      </c>
      <c r="AI2327" s="179">
        <f t="shared" si="1065"/>
        <v>0</v>
      </c>
      <c r="AJ2327" s="179">
        <f t="shared" si="1066"/>
        <v>0</v>
      </c>
      <c r="AK2327" s="179">
        <f t="shared" si="1067"/>
        <v>0</v>
      </c>
      <c r="AL2327" s="179">
        <f t="shared" si="1068"/>
        <v>0</v>
      </c>
      <c r="AM2327" s="180" t="str">
        <f>IF(L2327=1,Stundensätze!$D$13,IF(L2327=2,Stundensätze!$D$17,IF(L2327=4,Stundensätze!$D$21,"")))</f>
        <v/>
      </c>
      <c r="AN2327" s="180" t="str">
        <f>IF(L2327=1,Stundensätze!$D$15,IF(L2327=2,Stundensätze!$D$19,IF(L2327=4,Stundensätze!$D$23,"")))</f>
        <v/>
      </c>
      <c r="AO2327" s="180">
        <f t="shared" si="1069"/>
        <v>0</v>
      </c>
      <c r="AP2327" s="180">
        <f t="shared" si="1070"/>
        <v>0</v>
      </c>
      <c r="AQ2327" s="192" t="str">
        <f t="shared" si="1071"/>
        <v/>
      </c>
      <c r="AR2327" s="192" t="str">
        <f t="shared" si="1072"/>
        <v/>
      </c>
      <c r="AS2327" s="193">
        <f t="shared" si="1073"/>
        <v>0</v>
      </c>
      <c r="AT2327" s="258">
        <f>IF(K2327=0,0,VLOOKUP(K2327,Kostenstellen!A:B,2,FALSE))</f>
        <v>0</v>
      </c>
      <c r="AU2327" s="68" t="str">
        <f t="shared" si="1055"/>
        <v/>
      </c>
      <c r="AV2327" s="68" t="str">
        <f t="shared" si="1056"/>
        <v/>
      </c>
      <c r="AW2327" s="68">
        <f>IF(AF2327=0,0,VLOOKUP($H2327,Leistungszahlen!$A$11:$H$158,4,FALSE))</f>
        <v>0</v>
      </c>
      <c r="AX2327" s="68">
        <f>IF(AF2327=0,0,VLOOKUP($H2327,Leistungszahlen!$A$11:$H$158,5,FALSE))</f>
        <v>0</v>
      </c>
      <c r="AY2327" s="68">
        <f>IF(AG2327=0,0,VLOOKUP($H2327,Leistungszahlen!$A$11:$H$158,6,FALSE))</f>
        <v>0</v>
      </c>
      <c r="AZ2327" s="68">
        <f t="shared" si="1057"/>
        <v>0</v>
      </c>
      <c r="BA2327" s="68">
        <f t="shared" si="1058"/>
        <v>0</v>
      </c>
      <c r="BC2327" s="68">
        <f t="shared" si="1074"/>
        <v>0</v>
      </c>
      <c r="BD2327" s="285"/>
    </row>
    <row r="2328" spans="1:56" s="68" customFormat="1">
      <c r="A2328" s="200"/>
      <c r="B2328" s="200"/>
      <c r="C2328" s="200"/>
      <c r="D2328" s="200"/>
      <c r="E2328" s="200"/>
      <c r="F2328" s="200"/>
      <c r="G2328" s="200"/>
      <c r="H2328" s="201"/>
      <c r="I2328" s="202"/>
      <c r="J2328" s="200"/>
      <c r="K2328" s="176"/>
      <c r="L2328" s="176"/>
      <c r="M2328" s="176"/>
      <c r="N2328" s="286"/>
      <c r="O2328" s="286"/>
      <c r="P2328" s="176"/>
      <c r="Q2328" s="203">
        <f t="shared" si="1050"/>
        <v>0</v>
      </c>
      <c r="R2328" s="203">
        <f t="shared" si="1051"/>
        <v>0</v>
      </c>
      <c r="S2328" s="203">
        <f t="shared" si="1052"/>
        <v>0</v>
      </c>
      <c r="T2328" s="203">
        <f t="shared" si="1053"/>
        <v>0</v>
      </c>
      <c r="U2328" s="203">
        <f t="shared" si="1054"/>
        <v>0</v>
      </c>
      <c r="V2328" s="175">
        <f>IF(Q2328&gt;0,VLOOKUP(Q2328,Jahresfaktoren!$A$11:$B$24,2,),0)</f>
        <v>0</v>
      </c>
      <c r="W2328" s="175">
        <f>IF(R2328&gt;0,VLOOKUP(R2328,Jahresfaktoren!$D$11:$E$24,2,),0)</f>
        <v>0</v>
      </c>
      <c r="X2328" s="175">
        <f>IF(S2328&gt;0,VLOOKUP(S2328,Jahresfaktoren!$A$28:$B$29,2,),0)</f>
        <v>0</v>
      </c>
      <c r="Y2328" s="175">
        <f>IF(T2328&gt;0,VLOOKUP(T2328,Jahresfaktoren!$A$28:$B$29,2,),0)</f>
        <v>0</v>
      </c>
      <c r="Z2328" s="175">
        <f>IF(U2328&gt;0,VLOOKUP(U2328,Jahresfaktoren!$A$32:$B$33,2,),)</f>
        <v>0</v>
      </c>
      <c r="AA2328" s="177" t="str">
        <f t="shared" si="1059"/>
        <v/>
      </c>
      <c r="AB2328" s="177" t="str">
        <f t="shared" si="1060"/>
        <v/>
      </c>
      <c r="AC2328" s="177" t="str">
        <f t="shared" si="1061"/>
        <v/>
      </c>
      <c r="AD2328" s="177" t="str">
        <f t="shared" si="1062"/>
        <v/>
      </c>
      <c r="AE2328" s="177" t="str">
        <f t="shared" si="1063"/>
        <v/>
      </c>
      <c r="AF2328" s="178">
        <f>IF(Q2328&gt;0,VLOOKUP(H2328,Leistungszahlen!$A$11:$C$158,3,),0)</f>
        <v>0</v>
      </c>
      <c r="AG2328" s="178">
        <f>IF(R2328&gt;0,VLOOKUP(H2328,Leistungszahlen!$A$11:$F$158,6,),IF(T2328&gt;0,VLOOKUP(H2328,Leistungszahlen!$A$11:$F$158,6,),0))</f>
        <v>0</v>
      </c>
      <c r="AH2328" s="179">
        <f t="shared" si="1064"/>
        <v>0</v>
      </c>
      <c r="AI2328" s="179">
        <f t="shared" si="1065"/>
        <v>0</v>
      </c>
      <c r="AJ2328" s="179">
        <f t="shared" si="1066"/>
        <v>0</v>
      </c>
      <c r="AK2328" s="179">
        <f t="shared" si="1067"/>
        <v>0</v>
      </c>
      <c r="AL2328" s="179">
        <f t="shared" si="1068"/>
        <v>0</v>
      </c>
      <c r="AM2328" s="180" t="str">
        <f>IF(L2328=1,Stundensätze!$D$13,IF(L2328=2,Stundensätze!$D$17,IF(L2328=4,Stundensätze!$D$21,"")))</f>
        <v/>
      </c>
      <c r="AN2328" s="180" t="str">
        <f>IF(L2328=1,Stundensätze!$D$15,IF(L2328=2,Stundensätze!$D$19,IF(L2328=4,Stundensätze!$D$23,"")))</f>
        <v/>
      </c>
      <c r="AO2328" s="180">
        <f t="shared" si="1069"/>
        <v>0</v>
      </c>
      <c r="AP2328" s="180">
        <f t="shared" si="1070"/>
        <v>0</v>
      </c>
      <c r="AQ2328" s="192" t="str">
        <f t="shared" si="1071"/>
        <v/>
      </c>
      <c r="AR2328" s="192" t="str">
        <f t="shared" si="1072"/>
        <v/>
      </c>
      <c r="AS2328" s="193">
        <f t="shared" si="1073"/>
        <v>0</v>
      </c>
      <c r="AT2328" s="258">
        <f>IF(K2328=0,0,VLOOKUP(K2328,Kostenstellen!A:B,2,FALSE))</f>
        <v>0</v>
      </c>
      <c r="AU2328" s="68" t="str">
        <f t="shared" si="1055"/>
        <v/>
      </c>
      <c r="AV2328" s="68" t="str">
        <f t="shared" si="1056"/>
        <v/>
      </c>
      <c r="AW2328" s="68">
        <f>IF(AF2328=0,0,VLOOKUP($H2328,Leistungszahlen!$A$11:$H$158,4,FALSE))</f>
        <v>0</v>
      </c>
      <c r="AX2328" s="68">
        <f>IF(AF2328=0,0,VLOOKUP($H2328,Leistungszahlen!$A$11:$H$158,5,FALSE))</f>
        <v>0</v>
      </c>
      <c r="AY2328" s="68">
        <f>IF(AG2328=0,0,VLOOKUP($H2328,Leistungszahlen!$A$11:$H$158,6,FALSE))</f>
        <v>0</v>
      </c>
      <c r="AZ2328" s="68">
        <f t="shared" si="1057"/>
        <v>0</v>
      </c>
      <c r="BA2328" s="68">
        <f t="shared" si="1058"/>
        <v>0</v>
      </c>
      <c r="BC2328" s="68">
        <f t="shared" si="1074"/>
        <v>0</v>
      </c>
      <c r="BD2328" s="285"/>
    </row>
    <row r="2329" spans="1:56" s="68" customFormat="1">
      <c r="A2329" s="200"/>
      <c r="B2329" s="200"/>
      <c r="C2329" s="200"/>
      <c r="D2329" s="200"/>
      <c r="E2329" s="200"/>
      <c r="F2329" s="200"/>
      <c r="G2329" s="200"/>
      <c r="H2329" s="201"/>
      <c r="I2329" s="202"/>
      <c r="J2329" s="200"/>
      <c r="K2329" s="176"/>
      <c r="L2329" s="176"/>
      <c r="M2329" s="176"/>
      <c r="N2329" s="286"/>
      <c r="O2329" s="286"/>
      <c r="P2329" s="176"/>
      <c r="Q2329" s="203">
        <f t="shared" si="1050"/>
        <v>0</v>
      </c>
      <c r="R2329" s="203">
        <f t="shared" si="1051"/>
        <v>0</v>
      </c>
      <c r="S2329" s="203">
        <f t="shared" si="1052"/>
        <v>0</v>
      </c>
      <c r="T2329" s="203">
        <f t="shared" si="1053"/>
        <v>0</v>
      </c>
      <c r="U2329" s="203">
        <f t="shared" si="1054"/>
        <v>0</v>
      </c>
      <c r="V2329" s="175">
        <f>IF(Q2329&gt;0,VLOOKUP(Q2329,Jahresfaktoren!$A$11:$B$24,2,),0)</f>
        <v>0</v>
      </c>
      <c r="W2329" s="175">
        <f>IF(R2329&gt;0,VLOOKUP(R2329,Jahresfaktoren!$D$11:$E$24,2,),0)</f>
        <v>0</v>
      </c>
      <c r="X2329" s="175">
        <f>IF(S2329&gt;0,VLOOKUP(S2329,Jahresfaktoren!$A$28:$B$29,2,),0)</f>
        <v>0</v>
      </c>
      <c r="Y2329" s="175">
        <f>IF(T2329&gt;0,VLOOKUP(T2329,Jahresfaktoren!$A$28:$B$29,2,),0)</f>
        <v>0</v>
      </c>
      <c r="Z2329" s="175">
        <f>IF(U2329&gt;0,VLOOKUP(U2329,Jahresfaktoren!$A$32:$B$33,2,),)</f>
        <v>0</v>
      </c>
      <c r="AA2329" s="177" t="str">
        <f t="shared" si="1059"/>
        <v/>
      </c>
      <c r="AB2329" s="177" t="str">
        <f t="shared" si="1060"/>
        <v/>
      </c>
      <c r="AC2329" s="177" t="str">
        <f t="shared" si="1061"/>
        <v/>
      </c>
      <c r="AD2329" s="177" t="str">
        <f t="shared" si="1062"/>
        <v/>
      </c>
      <c r="AE2329" s="177" t="str">
        <f t="shared" si="1063"/>
        <v/>
      </c>
      <c r="AF2329" s="178">
        <f>IF(Q2329&gt;0,VLOOKUP(H2329,Leistungszahlen!$A$11:$C$158,3,),0)</f>
        <v>0</v>
      </c>
      <c r="AG2329" s="178">
        <f>IF(R2329&gt;0,VLOOKUP(H2329,Leistungszahlen!$A$11:$F$158,6,),IF(T2329&gt;0,VLOOKUP(H2329,Leistungszahlen!$A$11:$F$158,6,),0))</f>
        <v>0</v>
      </c>
      <c r="AH2329" s="179">
        <f t="shared" si="1064"/>
        <v>0</v>
      </c>
      <c r="AI2329" s="179">
        <f t="shared" si="1065"/>
        <v>0</v>
      </c>
      <c r="AJ2329" s="179">
        <f t="shared" si="1066"/>
        <v>0</v>
      </c>
      <c r="AK2329" s="179">
        <f t="shared" si="1067"/>
        <v>0</v>
      </c>
      <c r="AL2329" s="179">
        <f t="shared" si="1068"/>
        <v>0</v>
      </c>
      <c r="AM2329" s="180" t="str">
        <f>IF(L2329=1,Stundensätze!$D$13,IF(L2329=2,Stundensätze!$D$17,IF(L2329=4,Stundensätze!$D$21,"")))</f>
        <v/>
      </c>
      <c r="AN2329" s="180" t="str">
        <f>IF(L2329=1,Stundensätze!$D$15,IF(L2329=2,Stundensätze!$D$19,IF(L2329=4,Stundensätze!$D$23,"")))</f>
        <v/>
      </c>
      <c r="AO2329" s="180">
        <f t="shared" si="1069"/>
        <v>0</v>
      </c>
      <c r="AP2329" s="180">
        <f t="shared" si="1070"/>
        <v>0</v>
      </c>
      <c r="AQ2329" s="192" t="str">
        <f t="shared" si="1071"/>
        <v/>
      </c>
      <c r="AR2329" s="192" t="str">
        <f t="shared" si="1072"/>
        <v/>
      </c>
      <c r="AS2329" s="193">
        <f t="shared" si="1073"/>
        <v>0</v>
      </c>
      <c r="AT2329" s="258">
        <f>IF(K2329=0,0,VLOOKUP(K2329,Kostenstellen!A:B,2,FALSE))</f>
        <v>0</v>
      </c>
      <c r="AU2329" s="68" t="str">
        <f t="shared" si="1055"/>
        <v/>
      </c>
      <c r="AV2329" s="68" t="str">
        <f t="shared" si="1056"/>
        <v/>
      </c>
      <c r="AW2329" s="68">
        <f>IF(AF2329=0,0,VLOOKUP($H2329,Leistungszahlen!$A$11:$H$158,4,FALSE))</f>
        <v>0</v>
      </c>
      <c r="AX2329" s="68">
        <f>IF(AF2329=0,0,VLOOKUP($H2329,Leistungszahlen!$A$11:$H$158,5,FALSE))</f>
        <v>0</v>
      </c>
      <c r="AY2329" s="68">
        <f>IF(AG2329=0,0,VLOOKUP($H2329,Leistungszahlen!$A$11:$H$158,6,FALSE))</f>
        <v>0</v>
      </c>
      <c r="AZ2329" s="68">
        <f t="shared" si="1057"/>
        <v>0</v>
      </c>
      <c r="BA2329" s="68">
        <f t="shared" si="1058"/>
        <v>0</v>
      </c>
      <c r="BC2329" s="68">
        <f t="shared" si="1074"/>
        <v>0</v>
      </c>
      <c r="BD2329" s="285"/>
    </row>
    <row r="2330" spans="1:56" s="68" customFormat="1">
      <c r="A2330" s="200"/>
      <c r="B2330" s="200"/>
      <c r="C2330" s="200"/>
      <c r="D2330" s="200"/>
      <c r="E2330" s="200"/>
      <c r="F2330" s="200"/>
      <c r="G2330" s="200"/>
      <c r="H2330" s="201"/>
      <c r="I2330" s="202"/>
      <c r="J2330" s="200"/>
      <c r="K2330" s="176"/>
      <c r="L2330" s="176"/>
      <c r="M2330" s="176"/>
      <c r="N2330" s="286"/>
      <c r="O2330" s="286"/>
      <c r="P2330" s="176"/>
      <c r="Q2330" s="203">
        <f t="shared" si="1050"/>
        <v>0</v>
      </c>
      <c r="R2330" s="203">
        <f t="shared" si="1051"/>
        <v>0</v>
      </c>
      <c r="S2330" s="203">
        <f t="shared" si="1052"/>
        <v>0</v>
      </c>
      <c r="T2330" s="203">
        <f t="shared" si="1053"/>
        <v>0</v>
      </c>
      <c r="U2330" s="203">
        <f t="shared" si="1054"/>
        <v>0</v>
      </c>
      <c r="V2330" s="175">
        <f>IF(Q2330&gt;0,VLOOKUP(Q2330,Jahresfaktoren!$A$11:$B$24,2,),0)</f>
        <v>0</v>
      </c>
      <c r="W2330" s="175">
        <f>IF(R2330&gt;0,VLOOKUP(R2330,Jahresfaktoren!$D$11:$E$24,2,),0)</f>
        <v>0</v>
      </c>
      <c r="X2330" s="175">
        <f>IF(S2330&gt;0,VLOOKUP(S2330,Jahresfaktoren!$A$28:$B$29,2,),0)</f>
        <v>0</v>
      </c>
      <c r="Y2330" s="175">
        <f>IF(T2330&gt;0,VLOOKUP(T2330,Jahresfaktoren!$A$28:$B$29,2,),0)</f>
        <v>0</v>
      </c>
      <c r="Z2330" s="175">
        <f>IF(U2330&gt;0,VLOOKUP(U2330,Jahresfaktoren!$A$32:$B$33,2,),)</f>
        <v>0</v>
      </c>
      <c r="AA2330" s="177" t="str">
        <f t="shared" si="1059"/>
        <v/>
      </c>
      <c r="AB2330" s="177" t="str">
        <f t="shared" si="1060"/>
        <v/>
      </c>
      <c r="AC2330" s="177" t="str">
        <f t="shared" si="1061"/>
        <v/>
      </c>
      <c r="AD2330" s="177" t="str">
        <f t="shared" si="1062"/>
        <v/>
      </c>
      <c r="AE2330" s="177" t="str">
        <f t="shared" si="1063"/>
        <v/>
      </c>
      <c r="AF2330" s="178">
        <f>IF(Q2330&gt;0,VLOOKUP(H2330,Leistungszahlen!$A$11:$C$158,3,),0)</f>
        <v>0</v>
      </c>
      <c r="AG2330" s="178">
        <f>IF(R2330&gt;0,VLOOKUP(H2330,Leistungszahlen!$A$11:$F$158,6,),IF(T2330&gt;0,VLOOKUP(H2330,Leistungszahlen!$A$11:$F$158,6,),0))</f>
        <v>0</v>
      </c>
      <c r="AH2330" s="179">
        <f t="shared" si="1064"/>
        <v>0</v>
      </c>
      <c r="AI2330" s="179">
        <f t="shared" si="1065"/>
        <v>0</v>
      </c>
      <c r="AJ2330" s="179">
        <f t="shared" si="1066"/>
        <v>0</v>
      </c>
      <c r="AK2330" s="179">
        <f t="shared" si="1067"/>
        <v>0</v>
      </c>
      <c r="AL2330" s="179">
        <f t="shared" si="1068"/>
        <v>0</v>
      </c>
      <c r="AM2330" s="180" t="str">
        <f>IF(L2330=1,Stundensätze!$D$13,IF(L2330=2,Stundensätze!$D$17,IF(L2330=4,Stundensätze!$D$21,"")))</f>
        <v/>
      </c>
      <c r="AN2330" s="180" t="str">
        <f>IF(L2330=1,Stundensätze!$D$15,IF(L2330=2,Stundensätze!$D$19,IF(L2330=4,Stundensätze!$D$23,"")))</f>
        <v/>
      </c>
      <c r="AO2330" s="180">
        <f t="shared" si="1069"/>
        <v>0</v>
      </c>
      <c r="AP2330" s="180">
        <f t="shared" si="1070"/>
        <v>0</v>
      </c>
      <c r="AQ2330" s="192" t="str">
        <f t="shared" si="1071"/>
        <v/>
      </c>
      <c r="AR2330" s="192" t="str">
        <f t="shared" si="1072"/>
        <v/>
      </c>
      <c r="AS2330" s="193">
        <f t="shared" si="1073"/>
        <v>0</v>
      </c>
      <c r="AT2330" s="258">
        <f>IF(K2330=0,0,VLOOKUP(K2330,Kostenstellen!A:B,2,FALSE))</f>
        <v>0</v>
      </c>
      <c r="AU2330" s="68" t="str">
        <f t="shared" si="1055"/>
        <v/>
      </c>
      <c r="AV2330" s="68" t="str">
        <f t="shared" si="1056"/>
        <v/>
      </c>
      <c r="AW2330" s="68">
        <f>IF(AF2330=0,0,VLOOKUP($H2330,Leistungszahlen!$A$11:$H$158,4,FALSE))</f>
        <v>0</v>
      </c>
      <c r="AX2330" s="68">
        <f>IF(AF2330=0,0,VLOOKUP($H2330,Leistungszahlen!$A$11:$H$158,5,FALSE))</f>
        <v>0</v>
      </c>
      <c r="AY2330" s="68">
        <f>IF(AG2330=0,0,VLOOKUP($H2330,Leistungszahlen!$A$11:$H$158,6,FALSE))</f>
        <v>0</v>
      </c>
      <c r="AZ2330" s="68">
        <f t="shared" si="1057"/>
        <v>0</v>
      </c>
      <c r="BA2330" s="68">
        <f t="shared" si="1058"/>
        <v>0</v>
      </c>
      <c r="BC2330" s="68">
        <f t="shared" si="1074"/>
        <v>0</v>
      </c>
      <c r="BD2330" s="285"/>
    </row>
    <row r="2331" spans="1:56" s="68" customFormat="1">
      <c r="A2331" s="200"/>
      <c r="B2331" s="200"/>
      <c r="C2331" s="200"/>
      <c r="D2331" s="200"/>
      <c r="E2331" s="200"/>
      <c r="F2331" s="200"/>
      <c r="G2331" s="200"/>
      <c r="H2331" s="201"/>
      <c r="I2331" s="202"/>
      <c r="J2331" s="200"/>
      <c r="K2331" s="176"/>
      <c r="L2331" s="176"/>
      <c r="M2331" s="176"/>
      <c r="N2331" s="286"/>
      <c r="O2331" s="286"/>
      <c r="P2331" s="176"/>
      <c r="Q2331" s="203">
        <f t="shared" si="1050"/>
        <v>0</v>
      </c>
      <c r="R2331" s="203">
        <f t="shared" si="1051"/>
        <v>0</v>
      </c>
      <c r="S2331" s="203">
        <f t="shared" si="1052"/>
        <v>0</v>
      </c>
      <c r="T2331" s="203">
        <f t="shared" si="1053"/>
        <v>0</v>
      </c>
      <c r="U2331" s="203">
        <f t="shared" si="1054"/>
        <v>0</v>
      </c>
      <c r="V2331" s="175">
        <f>IF(Q2331&gt;0,VLOOKUP(Q2331,Jahresfaktoren!$A$11:$B$24,2,),0)</f>
        <v>0</v>
      </c>
      <c r="W2331" s="175">
        <f>IF(R2331&gt;0,VLOOKUP(R2331,Jahresfaktoren!$D$11:$E$24,2,),0)</f>
        <v>0</v>
      </c>
      <c r="X2331" s="175">
        <f>IF(S2331&gt;0,VLOOKUP(S2331,Jahresfaktoren!$A$28:$B$29,2,),0)</f>
        <v>0</v>
      </c>
      <c r="Y2331" s="175">
        <f>IF(T2331&gt;0,VLOOKUP(T2331,Jahresfaktoren!$A$28:$B$29,2,),0)</f>
        <v>0</v>
      </c>
      <c r="Z2331" s="175">
        <f>IF(U2331&gt;0,VLOOKUP(U2331,Jahresfaktoren!$A$32:$B$33,2,),)</f>
        <v>0</v>
      </c>
      <c r="AA2331" s="177" t="str">
        <f t="shared" si="1059"/>
        <v/>
      </c>
      <c r="AB2331" s="177" t="str">
        <f t="shared" si="1060"/>
        <v/>
      </c>
      <c r="AC2331" s="177" t="str">
        <f t="shared" si="1061"/>
        <v/>
      </c>
      <c r="AD2331" s="177" t="str">
        <f t="shared" si="1062"/>
        <v/>
      </c>
      <c r="AE2331" s="177" t="str">
        <f t="shared" si="1063"/>
        <v/>
      </c>
      <c r="AF2331" s="178">
        <f>IF(Q2331&gt;0,VLOOKUP(H2331,Leistungszahlen!$A$11:$C$158,3,),0)</f>
        <v>0</v>
      </c>
      <c r="AG2331" s="178">
        <f>IF(R2331&gt;0,VLOOKUP(H2331,Leistungszahlen!$A$11:$F$158,6,),IF(T2331&gt;0,VLOOKUP(H2331,Leistungszahlen!$A$11:$F$158,6,),0))</f>
        <v>0</v>
      </c>
      <c r="AH2331" s="179">
        <f t="shared" si="1064"/>
        <v>0</v>
      </c>
      <c r="AI2331" s="179">
        <f t="shared" si="1065"/>
        <v>0</v>
      </c>
      <c r="AJ2331" s="179">
        <f t="shared" si="1066"/>
        <v>0</v>
      </c>
      <c r="AK2331" s="179">
        <f t="shared" si="1067"/>
        <v>0</v>
      </c>
      <c r="AL2331" s="179">
        <f t="shared" si="1068"/>
        <v>0</v>
      </c>
      <c r="AM2331" s="180" t="str">
        <f>IF(L2331=1,Stundensätze!$D$13,IF(L2331=2,Stundensätze!$D$17,IF(L2331=4,Stundensätze!$D$21,"")))</f>
        <v/>
      </c>
      <c r="AN2331" s="180" t="str">
        <f>IF(L2331=1,Stundensätze!$D$15,IF(L2331=2,Stundensätze!$D$19,IF(L2331=4,Stundensätze!$D$23,"")))</f>
        <v/>
      </c>
      <c r="AO2331" s="180">
        <f t="shared" si="1069"/>
        <v>0</v>
      </c>
      <c r="AP2331" s="180">
        <f t="shared" si="1070"/>
        <v>0</v>
      </c>
      <c r="AQ2331" s="192" t="str">
        <f t="shared" si="1071"/>
        <v/>
      </c>
      <c r="AR2331" s="192" t="str">
        <f t="shared" si="1072"/>
        <v/>
      </c>
      <c r="AS2331" s="193">
        <f t="shared" si="1073"/>
        <v>0</v>
      </c>
      <c r="AT2331" s="258">
        <f>IF(K2331=0,0,VLOOKUP(K2331,Kostenstellen!A:B,2,FALSE))</f>
        <v>0</v>
      </c>
      <c r="AU2331" s="68" t="str">
        <f t="shared" si="1055"/>
        <v/>
      </c>
      <c r="AV2331" s="68" t="str">
        <f t="shared" si="1056"/>
        <v/>
      </c>
      <c r="AW2331" s="68">
        <f>IF(AF2331=0,0,VLOOKUP($H2331,Leistungszahlen!$A$11:$H$158,4,FALSE))</f>
        <v>0</v>
      </c>
      <c r="AX2331" s="68">
        <f>IF(AF2331=0,0,VLOOKUP($H2331,Leistungszahlen!$A$11:$H$158,5,FALSE))</f>
        <v>0</v>
      </c>
      <c r="AY2331" s="68">
        <f>IF(AG2331=0,0,VLOOKUP($H2331,Leistungszahlen!$A$11:$H$158,6,FALSE))</f>
        <v>0</v>
      </c>
      <c r="AZ2331" s="68">
        <f t="shared" si="1057"/>
        <v>0</v>
      </c>
      <c r="BA2331" s="68">
        <f t="shared" si="1058"/>
        <v>0</v>
      </c>
      <c r="BC2331" s="68">
        <f t="shared" si="1074"/>
        <v>0</v>
      </c>
      <c r="BD2331" s="285"/>
    </row>
    <row r="2332" spans="1:56" s="68" customFormat="1">
      <c r="A2332" s="200"/>
      <c r="B2332" s="200"/>
      <c r="C2332" s="200"/>
      <c r="D2332" s="200"/>
      <c r="E2332" s="200"/>
      <c r="F2332" s="200"/>
      <c r="G2332" s="200"/>
      <c r="H2332" s="201"/>
      <c r="I2332" s="202"/>
      <c r="J2332" s="200"/>
      <c r="K2332" s="176"/>
      <c r="L2332" s="176"/>
      <c r="M2332" s="176"/>
      <c r="N2332" s="286"/>
      <c r="O2332" s="286"/>
      <c r="P2332" s="176"/>
      <c r="Q2332" s="203">
        <f t="shared" si="1050"/>
        <v>0</v>
      </c>
      <c r="R2332" s="203">
        <f t="shared" si="1051"/>
        <v>0</v>
      </c>
      <c r="S2332" s="203">
        <f t="shared" si="1052"/>
        <v>0</v>
      </c>
      <c r="T2332" s="203">
        <f t="shared" si="1053"/>
        <v>0</v>
      </c>
      <c r="U2332" s="203">
        <f t="shared" si="1054"/>
        <v>0</v>
      </c>
      <c r="V2332" s="175">
        <f>IF(Q2332&gt;0,VLOOKUP(Q2332,Jahresfaktoren!$A$11:$B$24,2,),0)</f>
        <v>0</v>
      </c>
      <c r="W2332" s="175">
        <f>IF(R2332&gt;0,VLOOKUP(R2332,Jahresfaktoren!$D$11:$E$24,2,),0)</f>
        <v>0</v>
      </c>
      <c r="X2332" s="175">
        <f>IF(S2332&gt;0,VLOOKUP(S2332,Jahresfaktoren!$A$28:$B$29,2,),0)</f>
        <v>0</v>
      </c>
      <c r="Y2332" s="175">
        <f>IF(T2332&gt;0,VLOOKUP(T2332,Jahresfaktoren!$A$28:$B$29,2,),0)</f>
        <v>0</v>
      </c>
      <c r="Z2332" s="175">
        <f>IF(U2332&gt;0,VLOOKUP(U2332,Jahresfaktoren!$A$32:$B$33,2,),)</f>
        <v>0</v>
      </c>
      <c r="AA2332" s="177" t="str">
        <f t="shared" si="1059"/>
        <v/>
      </c>
      <c r="AB2332" s="177" t="str">
        <f t="shared" si="1060"/>
        <v/>
      </c>
      <c r="AC2332" s="177" t="str">
        <f t="shared" si="1061"/>
        <v/>
      </c>
      <c r="AD2332" s="177" t="str">
        <f t="shared" si="1062"/>
        <v/>
      </c>
      <c r="AE2332" s="177" t="str">
        <f t="shared" si="1063"/>
        <v/>
      </c>
      <c r="AF2332" s="178">
        <f>IF(Q2332&gt;0,VLOOKUP(H2332,Leistungszahlen!$A$11:$C$158,3,),0)</f>
        <v>0</v>
      </c>
      <c r="AG2332" s="178">
        <f>IF(R2332&gt;0,VLOOKUP(H2332,Leistungszahlen!$A$11:$F$158,6,),IF(T2332&gt;0,VLOOKUP(H2332,Leistungszahlen!$A$11:$F$158,6,),0))</f>
        <v>0</v>
      </c>
      <c r="AH2332" s="179">
        <f t="shared" si="1064"/>
        <v>0</v>
      </c>
      <c r="AI2332" s="179">
        <f t="shared" si="1065"/>
        <v>0</v>
      </c>
      <c r="AJ2332" s="179">
        <f t="shared" si="1066"/>
        <v>0</v>
      </c>
      <c r="AK2332" s="179">
        <f t="shared" si="1067"/>
        <v>0</v>
      </c>
      <c r="AL2332" s="179">
        <f t="shared" si="1068"/>
        <v>0</v>
      </c>
      <c r="AM2332" s="180" t="str">
        <f>IF(L2332=1,Stundensätze!$D$13,IF(L2332=2,Stundensätze!$D$17,IF(L2332=4,Stundensätze!$D$21,"")))</f>
        <v/>
      </c>
      <c r="AN2332" s="180" t="str">
        <f>IF(L2332=1,Stundensätze!$D$15,IF(L2332=2,Stundensätze!$D$19,IF(L2332=4,Stundensätze!$D$23,"")))</f>
        <v/>
      </c>
      <c r="AO2332" s="180">
        <f t="shared" si="1069"/>
        <v>0</v>
      </c>
      <c r="AP2332" s="180">
        <f t="shared" si="1070"/>
        <v>0</v>
      </c>
      <c r="AQ2332" s="192" t="str">
        <f t="shared" si="1071"/>
        <v/>
      </c>
      <c r="AR2332" s="192" t="str">
        <f t="shared" si="1072"/>
        <v/>
      </c>
      <c r="AS2332" s="193">
        <f t="shared" si="1073"/>
        <v>0</v>
      </c>
      <c r="AT2332" s="258">
        <f>IF(K2332=0,0,VLOOKUP(K2332,Kostenstellen!A:B,2,FALSE))</f>
        <v>0</v>
      </c>
      <c r="AU2332" s="68" t="str">
        <f t="shared" si="1055"/>
        <v/>
      </c>
      <c r="AV2332" s="68" t="str">
        <f t="shared" si="1056"/>
        <v/>
      </c>
      <c r="AW2332" s="68">
        <f>IF(AF2332=0,0,VLOOKUP($H2332,Leistungszahlen!$A$11:$H$158,4,FALSE))</f>
        <v>0</v>
      </c>
      <c r="AX2332" s="68">
        <f>IF(AF2332=0,0,VLOOKUP($H2332,Leistungszahlen!$A$11:$H$158,5,FALSE))</f>
        <v>0</v>
      </c>
      <c r="AY2332" s="68">
        <f>IF(AG2332=0,0,VLOOKUP($H2332,Leistungszahlen!$A$11:$H$158,6,FALSE))</f>
        <v>0</v>
      </c>
      <c r="AZ2332" s="68">
        <f t="shared" si="1057"/>
        <v>0</v>
      </c>
      <c r="BA2332" s="68">
        <f t="shared" si="1058"/>
        <v>0</v>
      </c>
      <c r="BC2332" s="68">
        <f t="shared" si="1074"/>
        <v>0</v>
      </c>
      <c r="BD2332" s="285"/>
    </row>
    <row r="2333" spans="1:56" s="68" customFormat="1">
      <c r="A2333" s="200"/>
      <c r="B2333" s="200"/>
      <c r="C2333" s="200"/>
      <c r="D2333" s="200"/>
      <c r="E2333" s="200"/>
      <c r="F2333" s="200"/>
      <c r="G2333" s="200"/>
      <c r="H2333" s="201"/>
      <c r="I2333" s="202"/>
      <c r="J2333" s="200"/>
      <c r="K2333" s="176"/>
      <c r="L2333" s="176"/>
      <c r="M2333" s="176"/>
      <c r="N2333" s="286"/>
      <c r="O2333" s="286"/>
      <c r="P2333" s="176"/>
      <c r="Q2333" s="203">
        <f t="shared" si="1050"/>
        <v>0</v>
      </c>
      <c r="R2333" s="203">
        <f t="shared" si="1051"/>
        <v>0</v>
      </c>
      <c r="S2333" s="203">
        <f t="shared" si="1052"/>
        <v>0</v>
      </c>
      <c r="T2333" s="203">
        <f t="shared" si="1053"/>
        <v>0</v>
      </c>
      <c r="U2333" s="203">
        <f t="shared" si="1054"/>
        <v>0</v>
      </c>
      <c r="V2333" s="175">
        <f>IF(Q2333&gt;0,VLOOKUP(Q2333,Jahresfaktoren!$A$11:$B$24,2,),0)</f>
        <v>0</v>
      </c>
      <c r="W2333" s="175">
        <f>IF(R2333&gt;0,VLOOKUP(R2333,Jahresfaktoren!$D$11:$E$24,2,),0)</f>
        <v>0</v>
      </c>
      <c r="X2333" s="175">
        <f>IF(S2333&gt;0,VLOOKUP(S2333,Jahresfaktoren!$A$28:$B$29,2,),0)</f>
        <v>0</v>
      </c>
      <c r="Y2333" s="175">
        <f>IF(T2333&gt;0,VLOOKUP(T2333,Jahresfaktoren!$A$28:$B$29,2,),0)</f>
        <v>0</v>
      </c>
      <c r="Z2333" s="175">
        <f>IF(U2333&gt;0,VLOOKUP(U2333,Jahresfaktoren!$A$32:$B$33,2,),)</f>
        <v>0</v>
      </c>
      <c r="AA2333" s="177" t="str">
        <f t="shared" si="1059"/>
        <v/>
      </c>
      <c r="AB2333" s="177" t="str">
        <f t="shared" si="1060"/>
        <v/>
      </c>
      <c r="AC2333" s="177" t="str">
        <f t="shared" si="1061"/>
        <v/>
      </c>
      <c r="AD2333" s="177" t="str">
        <f t="shared" si="1062"/>
        <v/>
      </c>
      <c r="AE2333" s="177" t="str">
        <f t="shared" si="1063"/>
        <v/>
      </c>
      <c r="AF2333" s="178">
        <f>IF(Q2333&gt;0,VLOOKUP(H2333,Leistungszahlen!$A$11:$C$158,3,),0)</f>
        <v>0</v>
      </c>
      <c r="AG2333" s="178">
        <f>IF(R2333&gt;0,VLOOKUP(H2333,Leistungszahlen!$A$11:$F$158,6,),IF(T2333&gt;0,VLOOKUP(H2333,Leistungszahlen!$A$11:$F$158,6,),0))</f>
        <v>0</v>
      </c>
      <c r="AH2333" s="179">
        <f t="shared" si="1064"/>
        <v>0</v>
      </c>
      <c r="AI2333" s="179">
        <f t="shared" si="1065"/>
        <v>0</v>
      </c>
      <c r="AJ2333" s="179">
        <f t="shared" si="1066"/>
        <v>0</v>
      </c>
      <c r="AK2333" s="179">
        <f t="shared" si="1067"/>
        <v>0</v>
      </c>
      <c r="AL2333" s="179">
        <f t="shared" si="1068"/>
        <v>0</v>
      </c>
      <c r="AM2333" s="180" t="str">
        <f>IF(L2333=1,Stundensätze!$D$13,IF(L2333=2,Stundensätze!$D$17,IF(L2333=4,Stundensätze!$D$21,"")))</f>
        <v/>
      </c>
      <c r="AN2333" s="180" t="str">
        <f>IF(L2333=1,Stundensätze!$D$15,IF(L2333=2,Stundensätze!$D$19,IF(L2333=4,Stundensätze!$D$23,"")))</f>
        <v/>
      </c>
      <c r="AO2333" s="180">
        <f t="shared" si="1069"/>
        <v>0</v>
      </c>
      <c r="AP2333" s="180">
        <f t="shared" si="1070"/>
        <v>0</v>
      </c>
      <c r="AQ2333" s="192" t="str">
        <f t="shared" si="1071"/>
        <v/>
      </c>
      <c r="AR2333" s="192" t="str">
        <f t="shared" si="1072"/>
        <v/>
      </c>
      <c r="AS2333" s="193">
        <f t="shared" si="1073"/>
        <v>0</v>
      </c>
      <c r="AT2333" s="258">
        <f>IF(K2333=0,0,VLOOKUP(K2333,Kostenstellen!A:B,2,FALSE))</f>
        <v>0</v>
      </c>
      <c r="AU2333" s="68" t="str">
        <f t="shared" si="1055"/>
        <v/>
      </c>
      <c r="AV2333" s="68" t="str">
        <f t="shared" si="1056"/>
        <v/>
      </c>
      <c r="AW2333" s="68">
        <f>IF(AF2333=0,0,VLOOKUP($H2333,Leistungszahlen!$A$11:$H$158,4,FALSE))</f>
        <v>0</v>
      </c>
      <c r="AX2333" s="68">
        <f>IF(AF2333=0,0,VLOOKUP($H2333,Leistungszahlen!$A$11:$H$158,5,FALSE))</f>
        <v>0</v>
      </c>
      <c r="AY2333" s="68">
        <f>IF(AG2333=0,0,VLOOKUP($H2333,Leistungszahlen!$A$11:$H$158,6,FALSE))</f>
        <v>0</v>
      </c>
      <c r="AZ2333" s="68">
        <f t="shared" si="1057"/>
        <v>0</v>
      </c>
      <c r="BA2333" s="68">
        <f t="shared" si="1058"/>
        <v>0</v>
      </c>
      <c r="BC2333" s="68">
        <f t="shared" si="1074"/>
        <v>0</v>
      </c>
      <c r="BD2333" s="285"/>
    </row>
    <row r="2334" spans="1:56" s="68" customFormat="1">
      <c r="A2334" s="200"/>
      <c r="B2334" s="200"/>
      <c r="C2334" s="200"/>
      <c r="D2334" s="200"/>
      <c r="E2334" s="200"/>
      <c r="F2334" s="200"/>
      <c r="G2334" s="200"/>
      <c r="H2334" s="201"/>
      <c r="I2334" s="202"/>
      <c r="J2334" s="200"/>
      <c r="K2334" s="176"/>
      <c r="L2334" s="176"/>
      <c r="M2334" s="176"/>
      <c r="N2334" s="286"/>
      <c r="O2334" s="286"/>
      <c r="P2334" s="176"/>
      <c r="Q2334" s="203">
        <f t="shared" si="1050"/>
        <v>0</v>
      </c>
      <c r="R2334" s="203">
        <f t="shared" si="1051"/>
        <v>0</v>
      </c>
      <c r="S2334" s="203">
        <f t="shared" si="1052"/>
        <v>0</v>
      </c>
      <c r="T2334" s="203">
        <f t="shared" si="1053"/>
        <v>0</v>
      </c>
      <c r="U2334" s="203">
        <f t="shared" si="1054"/>
        <v>0</v>
      </c>
      <c r="V2334" s="175">
        <f>IF(Q2334&gt;0,VLOOKUP(Q2334,Jahresfaktoren!$A$11:$B$24,2,),0)</f>
        <v>0</v>
      </c>
      <c r="W2334" s="175">
        <f>IF(R2334&gt;0,VLOOKUP(R2334,Jahresfaktoren!$D$11:$E$24,2,),0)</f>
        <v>0</v>
      </c>
      <c r="X2334" s="175">
        <f>IF(S2334&gt;0,VLOOKUP(S2334,Jahresfaktoren!$A$28:$B$29,2,),0)</f>
        <v>0</v>
      </c>
      <c r="Y2334" s="175">
        <f>IF(T2334&gt;0,VLOOKUP(T2334,Jahresfaktoren!$A$28:$B$29,2,),0)</f>
        <v>0</v>
      </c>
      <c r="Z2334" s="175">
        <f>IF(U2334&gt;0,VLOOKUP(U2334,Jahresfaktoren!$A$32:$B$33,2,),)</f>
        <v>0</v>
      </c>
      <c r="AA2334" s="177" t="str">
        <f t="shared" si="1059"/>
        <v/>
      </c>
      <c r="AB2334" s="177" t="str">
        <f t="shared" si="1060"/>
        <v/>
      </c>
      <c r="AC2334" s="177" t="str">
        <f t="shared" si="1061"/>
        <v/>
      </c>
      <c r="AD2334" s="177" t="str">
        <f t="shared" si="1062"/>
        <v/>
      </c>
      <c r="AE2334" s="177" t="str">
        <f t="shared" si="1063"/>
        <v/>
      </c>
      <c r="AF2334" s="178">
        <f>IF(Q2334&gt;0,VLOOKUP(H2334,Leistungszahlen!$A$11:$C$158,3,),0)</f>
        <v>0</v>
      </c>
      <c r="AG2334" s="178">
        <f>IF(R2334&gt;0,VLOOKUP(H2334,Leistungszahlen!$A$11:$F$158,6,),IF(T2334&gt;0,VLOOKUP(H2334,Leistungszahlen!$A$11:$F$158,6,),0))</f>
        <v>0</v>
      </c>
      <c r="AH2334" s="179">
        <f t="shared" si="1064"/>
        <v>0</v>
      </c>
      <c r="AI2334" s="179">
        <f t="shared" si="1065"/>
        <v>0</v>
      </c>
      <c r="AJ2334" s="179">
        <f t="shared" si="1066"/>
        <v>0</v>
      </c>
      <c r="AK2334" s="179">
        <f t="shared" si="1067"/>
        <v>0</v>
      </c>
      <c r="AL2334" s="179">
        <f t="shared" si="1068"/>
        <v>0</v>
      </c>
      <c r="AM2334" s="180" t="str">
        <f>IF(L2334=1,Stundensätze!$D$13,IF(L2334=2,Stundensätze!$D$17,IF(L2334=4,Stundensätze!$D$21,"")))</f>
        <v/>
      </c>
      <c r="AN2334" s="180" t="str">
        <f>IF(L2334=1,Stundensätze!$D$15,IF(L2334=2,Stundensätze!$D$19,IF(L2334=4,Stundensätze!$D$23,"")))</f>
        <v/>
      </c>
      <c r="AO2334" s="180">
        <f t="shared" si="1069"/>
        <v>0</v>
      </c>
      <c r="AP2334" s="180">
        <f t="shared" si="1070"/>
        <v>0</v>
      </c>
      <c r="AQ2334" s="192" t="str">
        <f t="shared" si="1071"/>
        <v/>
      </c>
      <c r="AR2334" s="192" t="str">
        <f t="shared" si="1072"/>
        <v/>
      </c>
      <c r="AS2334" s="193">
        <f t="shared" si="1073"/>
        <v>0</v>
      </c>
      <c r="AT2334" s="258">
        <f>IF(K2334=0,0,VLOOKUP(K2334,Kostenstellen!A:B,2,FALSE))</f>
        <v>0</v>
      </c>
      <c r="AU2334" s="68" t="str">
        <f t="shared" si="1055"/>
        <v/>
      </c>
      <c r="AV2334" s="68" t="str">
        <f t="shared" si="1056"/>
        <v/>
      </c>
      <c r="AW2334" s="68">
        <f>IF(AF2334=0,0,VLOOKUP($H2334,Leistungszahlen!$A$11:$H$158,4,FALSE))</f>
        <v>0</v>
      </c>
      <c r="AX2334" s="68">
        <f>IF(AF2334=0,0,VLOOKUP($H2334,Leistungszahlen!$A$11:$H$158,5,FALSE))</f>
        <v>0</v>
      </c>
      <c r="AY2334" s="68">
        <f>IF(AG2334=0,0,VLOOKUP($H2334,Leistungszahlen!$A$11:$H$158,6,FALSE))</f>
        <v>0</v>
      </c>
      <c r="AZ2334" s="68">
        <f t="shared" si="1057"/>
        <v>0</v>
      </c>
      <c r="BA2334" s="68">
        <f t="shared" si="1058"/>
        <v>0</v>
      </c>
      <c r="BC2334" s="68">
        <f t="shared" si="1074"/>
        <v>0</v>
      </c>
      <c r="BD2334" s="285"/>
    </row>
    <row r="2335" spans="1:56" s="68" customFormat="1">
      <c r="A2335" s="200"/>
      <c r="B2335" s="200"/>
      <c r="C2335" s="200"/>
      <c r="D2335" s="200"/>
      <c r="E2335" s="200"/>
      <c r="F2335" s="200"/>
      <c r="G2335" s="200"/>
      <c r="H2335" s="201"/>
      <c r="I2335" s="202"/>
      <c r="J2335" s="200"/>
      <c r="K2335" s="176"/>
      <c r="L2335" s="176"/>
      <c r="M2335" s="176"/>
      <c r="N2335" s="286"/>
      <c r="O2335" s="286"/>
      <c r="P2335" s="176"/>
      <c r="Q2335" s="203">
        <f t="shared" si="1050"/>
        <v>0</v>
      </c>
      <c r="R2335" s="203">
        <f t="shared" si="1051"/>
        <v>0</v>
      </c>
      <c r="S2335" s="203">
        <f t="shared" si="1052"/>
        <v>0</v>
      </c>
      <c r="T2335" s="203">
        <f t="shared" si="1053"/>
        <v>0</v>
      </c>
      <c r="U2335" s="203">
        <f t="shared" si="1054"/>
        <v>0</v>
      </c>
      <c r="V2335" s="175">
        <f>IF(Q2335&gt;0,VLOOKUP(Q2335,Jahresfaktoren!$A$11:$B$24,2,),0)</f>
        <v>0</v>
      </c>
      <c r="W2335" s="175">
        <f>IF(R2335&gt;0,VLOOKUP(R2335,Jahresfaktoren!$D$11:$E$24,2,),0)</f>
        <v>0</v>
      </c>
      <c r="X2335" s="175">
        <f>IF(S2335&gt;0,VLOOKUP(S2335,Jahresfaktoren!$A$28:$B$29,2,),0)</f>
        <v>0</v>
      </c>
      <c r="Y2335" s="175">
        <f>IF(T2335&gt;0,VLOOKUP(T2335,Jahresfaktoren!$A$28:$B$29,2,),0)</f>
        <v>0</v>
      </c>
      <c r="Z2335" s="175">
        <f>IF(U2335&gt;0,VLOOKUP(U2335,Jahresfaktoren!$A$32:$B$33,2,),)</f>
        <v>0</v>
      </c>
      <c r="AA2335" s="177" t="str">
        <f t="shared" si="1059"/>
        <v/>
      </c>
      <c r="AB2335" s="177" t="str">
        <f t="shared" si="1060"/>
        <v/>
      </c>
      <c r="AC2335" s="177" t="str">
        <f t="shared" si="1061"/>
        <v/>
      </c>
      <c r="AD2335" s="177" t="str">
        <f t="shared" si="1062"/>
        <v/>
      </c>
      <c r="AE2335" s="177" t="str">
        <f t="shared" si="1063"/>
        <v/>
      </c>
      <c r="AF2335" s="178">
        <f>IF(Q2335&gt;0,VLOOKUP(H2335,Leistungszahlen!$A$11:$C$158,3,),0)</f>
        <v>0</v>
      </c>
      <c r="AG2335" s="178">
        <f>IF(R2335&gt;0,VLOOKUP(H2335,Leistungszahlen!$A$11:$F$158,6,),IF(T2335&gt;0,VLOOKUP(H2335,Leistungszahlen!$A$11:$F$158,6,),0))</f>
        <v>0</v>
      </c>
      <c r="AH2335" s="179">
        <f t="shared" si="1064"/>
        <v>0</v>
      </c>
      <c r="AI2335" s="179">
        <f t="shared" si="1065"/>
        <v>0</v>
      </c>
      <c r="AJ2335" s="179">
        <f t="shared" si="1066"/>
        <v>0</v>
      </c>
      <c r="AK2335" s="179">
        <f t="shared" si="1067"/>
        <v>0</v>
      </c>
      <c r="AL2335" s="179">
        <f t="shared" si="1068"/>
        <v>0</v>
      </c>
      <c r="AM2335" s="180" t="str">
        <f>IF(L2335=1,Stundensätze!$D$13,IF(L2335=2,Stundensätze!$D$17,IF(L2335=4,Stundensätze!$D$21,"")))</f>
        <v/>
      </c>
      <c r="AN2335" s="180" t="str">
        <f>IF(L2335=1,Stundensätze!$D$15,IF(L2335=2,Stundensätze!$D$19,IF(L2335=4,Stundensätze!$D$23,"")))</f>
        <v/>
      </c>
      <c r="AO2335" s="180">
        <f t="shared" si="1069"/>
        <v>0</v>
      </c>
      <c r="AP2335" s="180">
        <f t="shared" si="1070"/>
        <v>0</v>
      </c>
      <c r="AQ2335" s="192" t="str">
        <f t="shared" si="1071"/>
        <v/>
      </c>
      <c r="AR2335" s="192" t="str">
        <f t="shared" si="1072"/>
        <v/>
      </c>
      <c r="AS2335" s="193">
        <f t="shared" si="1073"/>
        <v>0</v>
      </c>
      <c r="AT2335" s="258">
        <f>IF(K2335=0,0,VLOOKUP(K2335,Kostenstellen!A:B,2,FALSE))</f>
        <v>0</v>
      </c>
      <c r="AU2335" s="68" t="str">
        <f t="shared" si="1055"/>
        <v/>
      </c>
      <c r="AV2335" s="68" t="str">
        <f t="shared" si="1056"/>
        <v/>
      </c>
      <c r="AW2335" s="68">
        <f>IF(AF2335=0,0,VLOOKUP($H2335,Leistungszahlen!$A$11:$H$158,4,FALSE))</f>
        <v>0</v>
      </c>
      <c r="AX2335" s="68">
        <f>IF(AF2335=0,0,VLOOKUP($H2335,Leistungszahlen!$A$11:$H$158,5,FALSE))</f>
        <v>0</v>
      </c>
      <c r="AY2335" s="68">
        <f>IF(AG2335=0,0,VLOOKUP($H2335,Leistungszahlen!$A$11:$H$158,6,FALSE))</f>
        <v>0</v>
      </c>
      <c r="AZ2335" s="68">
        <f t="shared" si="1057"/>
        <v>0</v>
      </c>
      <c r="BA2335" s="68">
        <f t="shared" si="1058"/>
        <v>0</v>
      </c>
      <c r="BC2335" s="68">
        <f t="shared" si="1074"/>
        <v>0</v>
      </c>
      <c r="BD2335" s="285"/>
    </row>
    <row r="2336" spans="1:56" s="68" customFormat="1">
      <c r="A2336" s="200"/>
      <c r="B2336" s="200"/>
      <c r="C2336" s="200"/>
      <c r="D2336" s="200"/>
      <c r="E2336" s="200"/>
      <c r="F2336" s="200"/>
      <c r="G2336" s="200"/>
      <c r="H2336" s="201"/>
      <c r="I2336" s="202"/>
      <c r="J2336" s="200"/>
      <c r="K2336" s="176"/>
      <c r="L2336" s="176"/>
      <c r="M2336" s="176"/>
      <c r="N2336" s="286"/>
      <c r="O2336" s="286"/>
      <c r="P2336" s="176"/>
      <c r="Q2336" s="203">
        <f t="shared" si="1050"/>
        <v>0</v>
      </c>
      <c r="R2336" s="203">
        <f t="shared" si="1051"/>
        <v>0</v>
      </c>
      <c r="S2336" s="203">
        <f t="shared" si="1052"/>
        <v>0</v>
      </c>
      <c r="T2336" s="203">
        <f t="shared" si="1053"/>
        <v>0</v>
      </c>
      <c r="U2336" s="203">
        <f t="shared" si="1054"/>
        <v>0</v>
      </c>
      <c r="V2336" s="175">
        <f>IF(Q2336&gt;0,VLOOKUP(Q2336,Jahresfaktoren!$A$11:$B$24,2,),0)</f>
        <v>0</v>
      </c>
      <c r="W2336" s="175">
        <f>IF(R2336&gt;0,VLOOKUP(R2336,Jahresfaktoren!$D$11:$E$24,2,),0)</f>
        <v>0</v>
      </c>
      <c r="X2336" s="175">
        <f>IF(S2336&gt;0,VLOOKUP(S2336,Jahresfaktoren!$A$28:$B$29,2,),0)</f>
        <v>0</v>
      </c>
      <c r="Y2336" s="175">
        <f>IF(T2336&gt;0,VLOOKUP(T2336,Jahresfaktoren!$A$28:$B$29,2,),0)</f>
        <v>0</v>
      </c>
      <c r="Z2336" s="175">
        <f>IF(U2336&gt;0,VLOOKUP(U2336,Jahresfaktoren!$A$32:$B$33,2,),)</f>
        <v>0</v>
      </c>
      <c r="AA2336" s="177" t="str">
        <f t="shared" si="1059"/>
        <v/>
      </c>
      <c r="AB2336" s="177" t="str">
        <f t="shared" si="1060"/>
        <v/>
      </c>
      <c r="AC2336" s="177" t="str">
        <f t="shared" si="1061"/>
        <v/>
      </c>
      <c r="AD2336" s="177" t="str">
        <f t="shared" si="1062"/>
        <v/>
      </c>
      <c r="AE2336" s="177" t="str">
        <f t="shared" si="1063"/>
        <v/>
      </c>
      <c r="AF2336" s="178">
        <f>IF(Q2336&gt;0,VLOOKUP(H2336,Leistungszahlen!$A$11:$C$158,3,),0)</f>
        <v>0</v>
      </c>
      <c r="AG2336" s="178">
        <f>IF(R2336&gt;0,VLOOKUP(H2336,Leistungszahlen!$A$11:$F$158,6,),IF(T2336&gt;0,VLOOKUP(H2336,Leistungszahlen!$A$11:$F$158,6,),0))</f>
        <v>0</v>
      </c>
      <c r="AH2336" s="179">
        <f t="shared" si="1064"/>
        <v>0</v>
      </c>
      <c r="AI2336" s="179">
        <f t="shared" si="1065"/>
        <v>0</v>
      </c>
      <c r="AJ2336" s="179">
        <f t="shared" si="1066"/>
        <v>0</v>
      </c>
      <c r="AK2336" s="179">
        <f t="shared" si="1067"/>
        <v>0</v>
      </c>
      <c r="AL2336" s="179">
        <f t="shared" si="1068"/>
        <v>0</v>
      </c>
      <c r="AM2336" s="180" t="str">
        <f>IF(L2336=1,Stundensätze!$D$13,IF(L2336=2,Stundensätze!$D$17,IF(L2336=4,Stundensätze!$D$21,"")))</f>
        <v/>
      </c>
      <c r="AN2336" s="180" t="str">
        <f>IF(L2336=1,Stundensätze!$D$15,IF(L2336=2,Stundensätze!$D$19,IF(L2336=4,Stundensätze!$D$23,"")))</f>
        <v/>
      </c>
      <c r="AO2336" s="180">
        <f t="shared" si="1069"/>
        <v>0</v>
      </c>
      <c r="AP2336" s="180">
        <f t="shared" si="1070"/>
        <v>0</v>
      </c>
      <c r="AQ2336" s="192" t="str">
        <f t="shared" si="1071"/>
        <v/>
      </c>
      <c r="AR2336" s="192" t="str">
        <f t="shared" si="1072"/>
        <v/>
      </c>
      <c r="AS2336" s="193">
        <f t="shared" si="1073"/>
        <v>0</v>
      </c>
      <c r="AT2336" s="258">
        <f>IF(K2336=0,0,VLOOKUP(K2336,Kostenstellen!A:B,2,FALSE))</f>
        <v>0</v>
      </c>
      <c r="AU2336" s="68" t="str">
        <f t="shared" si="1055"/>
        <v/>
      </c>
      <c r="AV2336" s="68" t="str">
        <f t="shared" si="1056"/>
        <v/>
      </c>
      <c r="AW2336" s="68">
        <f>IF(AF2336=0,0,VLOOKUP($H2336,Leistungszahlen!$A$11:$H$158,4,FALSE))</f>
        <v>0</v>
      </c>
      <c r="AX2336" s="68">
        <f>IF(AF2336=0,0,VLOOKUP($H2336,Leistungszahlen!$A$11:$H$158,5,FALSE))</f>
        <v>0</v>
      </c>
      <c r="AY2336" s="68">
        <f>IF(AG2336=0,0,VLOOKUP($H2336,Leistungszahlen!$A$11:$H$158,6,FALSE))</f>
        <v>0</v>
      </c>
      <c r="AZ2336" s="68">
        <f t="shared" si="1057"/>
        <v>0</v>
      </c>
      <c r="BA2336" s="68">
        <f t="shared" si="1058"/>
        <v>0</v>
      </c>
      <c r="BC2336" s="68">
        <f t="shared" si="1074"/>
        <v>0</v>
      </c>
      <c r="BD2336" s="285"/>
    </row>
    <row r="2337" spans="1:56" s="68" customFormat="1">
      <c r="A2337" s="200"/>
      <c r="B2337" s="200"/>
      <c r="C2337" s="200"/>
      <c r="D2337" s="200"/>
      <c r="E2337" s="200"/>
      <c r="F2337" s="200"/>
      <c r="G2337" s="200"/>
      <c r="H2337" s="201"/>
      <c r="I2337" s="202"/>
      <c r="J2337" s="200"/>
      <c r="K2337" s="176"/>
      <c r="L2337" s="176"/>
      <c r="M2337" s="176"/>
      <c r="N2337" s="286"/>
      <c r="O2337" s="286"/>
      <c r="P2337" s="176"/>
      <c r="Q2337" s="203">
        <f t="shared" si="1050"/>
        <v>0</v>
      </c>
      <c r="R2337" s="203">
        <f t="shared" si="1051"/>
        <v>0</v>
      </c>
      <c r="S2337" s="203">
        <f t="shared" si="1052"/>
        <v>0</v>
      </c>
      <c r="T2337" s="203">
        <f t="shared" si="1053"/>
        <v>0</v>
      </c>
      <c r="U2337" s="203">
        <f t="shared" si="1054"/>
        <v>0</v>
      </c>
      <c r="V2337" s="175">
        <f>IF(Q2337&gt;0,VLOOKUP(Q2337,Jahresfaktoren!$A$11:$B$24,2,),0)</f>
        <v>0</v>
      </c>
      <c r="W2337" s="175">
        <f>IF(R2337&gt;0,VLOOKUP(R2337,Jahresfaktoren!$D$11:$E$24,2,),0)</f>
        <v>0</v>
      </c>
      <c r="X2337" s="175">
        <f>IF(S2337&gt;0,VLOOKUP(S2337,Jahresfaktoren!$A$28:$B$29,2,),0)</f>
        <v>0</v>
      </c>
      <c r="Y2337" s="175">
        <f>IF(T2337&gt;0,VLOOKUP(T2337,Jahresfaktoren!$A$28:$B$29,2,),0)</f>
        <v>0</v>
      </c>
      <c r="Z2337" s="175">
        <f>IF(U2337&gt;0,VLOOKUP(U2337,Jahresfaktoren!$A$32:$B$33,2,),)</f>
        <v>0</v>
      </c>
      <c r="AA2337" s="177" t="str">
        <f t="shared" si="1059"/>
        <v/>
      </c>
      <c r="AB2337" s="177" t="str">
        <f t="shared" si="1060"/>
        <v/>
      </c>
      <c r="AC2337" s="177" t="str">
        <f t="shared" si="1061"/>
        <v/>
      </c>
      <c r="AD2337" s="177" t="str">
        <f t="shared" si="1062"/>
        <v/>
      </c>
      <c r="AE2337" s="177" t="str">
        <f t="shared" si="1063"/>
        <v/>
      </c>
      <c r="AF2337" s="178">
        <f>IF(Q2337&gt;0,VLOOKUP(H2337,Leistungszahlen!$A$11:$C$158,3,),0)</f>
        <v>0</v>
      </c>
      <c r="AG2337" s="178">
        <f>IF(R2337&gt;0,VLOOKUP(H2337,Leistungszahlen!$A$11:$F$158,6,),IF(T2337&gt;0,VLOOKUP(H2337,Leistungszahlen!$A$11:$F$158,6,),0))</f>
        <v>0</v>
      </c>
      <c r="AH2337" s="179">
        <f t="shared" si="1064"/>
        <v>0</v>
      </c>
      <c r="AI2337" s="179">
        <f t="shared" si="1065"/>
        <v>0</v>
      </c>
      <c r="AJ2337" s="179">
        <f t="shared" si="1066"/>
        <v>0</v>
      </c>
      <c r="AK2337" s="179">
        <f t="shared" si="1067"/>
        <v>0</v>
      </c>
      <c r="AL2337" s="179">
        <f t="shared" si="1068"/>
        <v>0</v>
      </c>
      <c r="AM2337" s="180" t="str">
        <f>IF(L2337=1,Stundensätze!$D$13,IF(L2337=2,Stundensätze!$D$17,IF(L2337=4,Stundensätze!$D$21,"")))</f>
        <v/>
      </c>
      <c r="AN2337" s="180" t="str">
        <f>IF(L2337=1,Stundensätze!$D$15,IF(L2337=2,Stundensätze!$D$19,IF(L2337=4,Stundensätze!$D$23,"")))</f>
        <v/>
      </c>
      <c r="AO2337" s="180">
        <f t="shared" si="1069"/>
        <v>0</v>
      </c>
      <c r="AP2337" s="180">
        <f t="shared" si="1070"/>
        <v>0</v>
      </c>
      <c r="AQ2337" s="192" t="str">
        <f t="shared" si="1071"/>
        <v/>
      </c>
      <c r="AR2337" s="192" t="str">
        <f t="shared" si="1072"/>
        <v/>
      </c>
      <c r="AS2337" s="193">
        <f t="shared" si="1073"/>
        <v>0</v>
      </c>
      <c r="AT2337" s="258">
        <f>IF(K2337=0,0,VLOOKUP(K2337,Kostenstellen!A:B,2,FALSE))</f>
        <v>0</v>
      </c>
      <c r="AU2337" s="68" t="str">
        <f t="shared" si="1055"/>
        <v/>
      </c>
      <c r="AV2337" s="68" t="str">
        <f t="shared" si="1056"/>
        <v/>
      </c>
      <c r="AW2337" s="68">
        <f>IF(AF2337=0,0,VLOOKUP($H2337,Leistungszahlen!$A$11:$H$158,4,FALSE))</f>
        <v>0</v>
      </c>
      <c r="AX2337" s="68">
        <f>IF(AF2337=0,0,VLOOKUP($H2337,Leistungszahlen!$A$11:$H$158,5,FALSE))</f>
        <v>0</v>
      </c>
      <c r="AY2337" s="68">
        <f>IF(AG2337=0,0,VLOOKUP($H2337,Leistungszahlen!$A$11:$H$158,6,FALSE))</f>
        <v>0</v>
      </c>
      <c r="AZ2337" s="68">
        <f t="shared" si="1057"/>
        <v>0</v>
      </c>
      <c r="BA2337" s="68">
        <f t="shared" si="1058"/>
        <v>0</v>
      </c>
      <c r="BC2337" s="68">
        <f t="shared" si="1074"/>
        <v>0</v>
      </c>
      <c r="BD2337" s="285"/>
    </row>
    <row r="2338" spans="1:56" s="68" customFormat="1">
      <c r="A2338" s="200"/>
      <c r="B2338" s="200"/>
      <c r="C2338" s="200"/>
      <c r="D2338" s="200"/>
      <c r="E2338" s="200"/>
      <c r="F2338" s="200"/>
      <c r="G2338" s="200"/>
      <c r="H2338" s="201"/>
      <c r="I2338" s="202"/>
      <c r="J2338" s="200"/>
      <c r="K2338" s="176"/>
      <c r="L2338" s="176"/>
      <c r="M2338" s="176"/>
      <c r="N2338" s="286"/>
      <c r="O2338" s="286"/>
      <c r="P2338" s="176"/>
      <c r="Q2338" s="203">
        <f t="shared" si="1050"/>
        <v>0</v>
      </c>
      <c r="R2338" s="203">
        <f t="shared" si="1051"/>
        <v>0</v>
      </c>
      <c r="S2338" s="203">
        <f t="shared" si="1052"/>
        <v>0</v>
      </c>
      <c r="T2338" s="203">
        <f t="shared" si="1053"/>
        <v>0</v>
      </c>
      <c r="U2338" s="203">
        <f t="shared" si="1054"/>
        <v>0</v>
      </c>
      <c r="V2338" s="175">
        <f>IF(Q2338&gt;0,VLOOKUP(Q2338,Jahresfaktoren!$A$11:$B$24,2,),0)</f>
        <v>0</v>
      </c>
      <c r="W2338" s="175">
        <f>IF(R2338&gt;0,VLOOKUP(R2338,Jahresfaktoren!$D$11:$E$24,2,),0)</f>
        <v>0</v>
      </c>
      <c r="X2338" s="175">
        <f>IF(S2338&gt;0,VLOOKUP(S2338,Jahresfaktoren!$A$28:$B$29,2,),0)</f>
        <v>0</v>
      </c>
      <c r="Y2338" s="175">
        <f>IF(T2338&gt;0,VLOOKUP(T2338,Jahresfaktoren!$A$28:$B$29,2,),0)</f>
        <v>0</v>
      </c>
      <c r="Z2338" s="175">
        <f>IF(U2338&gt;0,VLOOKUP(U2338,Jahresfaktoren!$A$32:$B$33,2,),)</f>
        <v>0</v>
      </c>
      <c r="AA2338" s="177" t="str">
        <f t="shared" si="1059"/>
        <v/>
      </c>
      <c r="AB2338" s="177" t="str">
        <f t="shared" si="1060"/>
        <v/>
      </c>
      <c r="AC2338" s="177" t="str">
        <f t="shared" si="1061"/>
        <v/>
      </c>
      <c r="AD2338" s="177" t="str">
        <f t="shared" si="1062"/>
        <v/>
      </c>
      <c r="AE2338" s="177" t="str">
        <f t="shared" si="1063"/>
        <v/>
      </c>
      <c r="AF2338" s="178">
        <f>IF(Q2338&gt;0,VLOOKUP(H2338,Leistungszahlen!$A$11:$C$158,3,),0)</f>
        <v>0</v>
      </c>
      <c r="AG2338" s="178">
        <f>IF(R2338&gt;0,VLOOKUP(H2338,Leistungszahlen!$A$11:$F$158,6,),IF(T2338&gt;0,VLOOKUP(H2338,Leistungszahlen!$A$11:$F$158,6,),0))</f>
        <v>0</v>
      </c>
      <c r="AH2338" s="179">
        <f t="shared" si="1064"/>
        <v>0</v>
      </c>
      <c r="AI2338" s="179">
        <f t="shared" si="1065"/>
        <v>0</v>
      </c>
      <c r="AJ2338" s="179">
        <f t="shared" si="1066"/>
        <v>0</v>
      </c>
      <c r="AK2338" s="179">
        <f t="shared" si="1067"/>
        <v>0</v>
      </c>
      <c r="AL2338" s="179">
        <f t="shared" si="1068"/>
        <v>0</v>
      </c>
      <c r="AM2338" s="180" t="str">
        <f>IF(L2338=1,Stundensätze!$D$13,IF(L2338=2,Stundensätze!$D$17,IF(L2338=4,Stundensätze!$D$21,"")))</f>
        <v/>
      </c>
      <c r="AN2338" s="180" t="str">
        <f>IF(L2338=1,Stundensätze!$D$15,IF(L2338=2,Stundensätze!$D$19,IF(L2338=4,Stundensätze!$D$23,"")))</f>
        <v/>
      </c>
      <c r="AO2338" s="180">
        <f t="shared" si="1069"/>
        <v>0</v>
      </c>
      <c r="AP2338" s="180">
        <f t="shared" si="1070"/>
        <v>0</v>
      </c>
      <c r="AQ2338" s="192" t="str">
        <f t="shared" si="1071"/>
        <v/>
      </c>
      <c r="AR2338" s="192" t="str">
        <f t="shared" si="1072"/>
        <v/>
      </c>
      <c r="AS2338" s="193">
        <f t="shared" si="1073"/>
        <v>0</v>
      </c>
      <c r="AT2338" s="258">
        <f>IF(K2338=0,0,VLOOKUP(K2338,Kostenstellen!A:B,2,FALSE))</f>
        <v>0</v>
      </c>
      <c r="AU2338" s="68" t="str">
        <f t="shared" si="1055"/>
        <v/>
      </c>
      <c r="AV2338" s="68" t="str">
        <f t="shared" si="1056"/>
        <v/>
      </c>
      <c r="AW2338" s="68">
        <f>IF(AF2338=0,0,VLOOKUP($H2338,Leistungszahlen!$A$11:$H$158,4,FALSE))</f>
        <v>0</v>
      </c>
      <c r="AX2338" s="68">
        <f>IF(AF2338=0,0,VLOOKUP($H2338,Leistungszahlen!$A$11:$H$158,5,FALSE))</f>
        <v>0</v>
      </c>
      <c r="AY2338" s="68">
        <f>IF(AG2338=0,0,VLOOKUP($H2338,Leistungszahlen!$A$11:$H$158,6,FALSE))</f>
        <v>0</v>
      </c>
      <c r="AZ2338" s="68">
        <f t="shared" si="1057"/>
        <v>0</v>
      </c>
      <c r="BA2338" s="68">
        <f t="shared" si="1058"/>
        <v>0</v>
      </c>
      <c r="BC2338" s="68">
        <f t="shared" si="1074"/>
        <v>0</v>
      </c>
      <c r="BD2338" s="285"/>
    </row>
    <row r="2339" spans="1:56" s="68" customFormat="1">
      <c r="A2339" s="200"/>
      <c r="B2339" s="200"/>
      <c r="C2339" s="200"/>
      <c r="D2339" s="200"/>
      <c r="E2339" s="200"/>
      <c r="F2339" s="200"/>
      <c r="G2339" s="200"/>
      <c r="H2339" s="201"/>
      <c r="I2339" s="202"/>
      <c r="J2339" s="200"/>
      <c r="K2339" s="176"/>
      <c r="L2339" s="176"/>
      <c r="M2339" s="176"/>
      <c r="N2339" s="286"/>
      <c r="O2339" s="286"/>
      <c r="P2339" s="176"/>
      <c r="Q2339" s="203">
        <f t="shared" si="1050"/>
        <v>0</v>
      </c>
      <c r="R2339" s="203">
        <f t="shared" si="1051"/>
        <v>0</v>
      </c>
      <c r="S2339" s="203">
        <f t="shared" si="1052"/>
        <v>0</v>
      </c>
      <c r="T2339" s="203">
        <f t="shared" si="1053"/>
        <v>0</v>
      </c>
      <c r="U2339" s="203">
        <f t="shared" si="1054"/>
        <v>0</v>
      </c>
      <c r="V2339" s="175">
        <f>IF(Q2339&gt;0,VLOOKUP(Q2339,Jahresfaktoren!$A$11:$B$24,2,),0)</f>
        <v>0</v>
      </c>
      <c r="W2339" s="175">
        <f>IF(R2339&gt;0,VLOOKUP(R2339,Jahresfaktoren!$D$11:$E$24,2,),0)</f>
        <v>0</v>
      </c>
      <c r="X2339" s="175">
        <f>IF(S2339&gt;0,VLOOKUP(S2339,Jahresfaktoren!$A$28:$B$29,2,),0)</f>
        <v>0</v>
      </c>
      <c r="Y2339" s="175">
        <f>IF(T2339&gt;0,VLOOKUP(T2339,Jahresfaktoren!$A$28:$B$29,2,),0)</f>
        <v>0</v>
      </c>
      <c r="Z2339" s="175">
        <f>IF(U2339&gt;0,VLOOKUP(U2339,Jahresfaktoren!$A$32:$B$33,2,),)</f>
        <v>0</v>
      </c>
      <c r="AA2339" s="177" t="str">
        <f t="shared" si="1059"/>
        <v/>
      </c>
      <c r="AB2339" s="177" t="str">
        <f t="shared" si="1060"/>
        <v/>
      </c>
      <c r="AC2339" s="177" t="str">
        <f t="shared" si="1061"/>
        <v/>
      </c>
      <c r="AD2339" s="177" t="str">
        <f t="shared" si="1062"/>
        <v/>
      </c>
      <c r="AE2339" s="177" t="str">
        <f t="shared" si="1063"/>
        <v/>
      </c>
      <c r="AF2339" s="178">
        <f>IF(Q2339&gt;0,VLOOKUP(H2339,Leistungszahlen!$A$11:$C$158,3,),0)</f>
        <v>0</v>
      </c>
      <c r="AG2339" s="178">
        <f>IF(R2339&gt;0,VLOOKUP(H2339,Leistungszahlen!$A$11:$F$158,6,),IF(T2339&gt;0,VLOOKUP(H2339,Leistungszahlen!$A$11:$F$158,6,),0))</f>
        <v>0</v>
      </c>
      <c r="AH2339" s="179">
        <f t="shared" si="1064"/>
        <v>0</v>
      </c>
      <c r="AI2339" s="179">
        <f t="shared" si="1065"/>
        <v>0</v>
      </c>
      <c r="AJ2339" s="179">
        <f t="shared" si="1066"/>
        <v>0</v>
      </c>
      <c r="AK2339" s="179">
        <f t="shared" si="1067"/>
        <v>0</v>
      </c>
      <c r="AL2339" s="179">
        <f t="shared" si="1068"/>
        <v>0</v>
      </c>
      <c r="AM2339" s="180" t="str">
        <f>IF(L2339=1,Stundensätze!$D$13,IF(L2339=2,Stundensätze!$D$17,IF(L2339=4,Stundensätze!$D$21,"")))</f>
        <v/>
      </c>
      <c r="AN2339" s="180" t="str">
        <f>IF(L2339=1,Stundensätze!$D$15,IF(L2339=2,Stundensätze!$D$19,IF(L2339=4,Stundensätze!$D$23,"")))</f>
        <v/>
      </c>
      <c r="AO2339" s="180">
        <f t="shared" si="1069"/>
        <v>0</v>
      </c>
      <c r="AP2339" s="180">
        <f t="shared" si="1070"/>
        <v>0</v>
      </c>
      <c r="AQ2339" s="192" t="str">
        <f t="shared" si="1071"/>
        <v/>
      </c>
      <c r="AR2339" s="192" t="str">
        <f t="shared" si="1072"/>
        <v/>
      </c>
      <c r="AS2339" s="193">
        <f t="shared" si="1073"/>
        <v>0</v>
      </c>
      <c r="AT2339" s="258">
        <f>IF(K2339=0,0,VLOOKUP(K2339,Kostenstellen!A:B,2,FALSE))</f>
        <v>0</v>
      </c>
      <c r="AU2339" s="68" t="str">
        <f t="shared" si="1055"/>
        <v/>
      </c>
      <c r="AV2339" s="68" t="str">
        <f t="shared" si="1056"/>
        <v/>
      </c>
      <c r="AW2339" s="68">
        <f>IF(AF2339=0,0,VLOOKUP($H2339,Leistungszahlen!$A$11:$H$158,4,FALSE))</f>
        <v>0</v>
      </c>
      <c r="AX2339" s="68">
        <f>IF(AF2339=0,0,VLOOKUP($H2339,Leistungszahlen!$A$11:$H$158,5,FALSE))</f>
        <v>0</v>
      </c>
      <c r="AY2339" s="68">
        <f>IF(AG2339=0,0,VLOOKUP($H2339,Leistungszahlen!$A$11:$H$158,6,FALSE))</f>
        <v>0</v>
      </c>
      <c r="AZ2339" s="68">
        <f t="shared" si="1057"/>
        <v>0</v>
      </c>
      <c r="BA2339" s="68">
        <f t="shared" si="1058"/>
        <v>0</v>
      </c>
      <c r="BC2339" s="68">
        <f t="shared" si="1074"/>
        <v>0</v>
      </c>
      <c r="BD2339" s="285"/>
    </row>
    <row r="2340" spans="1:56" s="68" customFormat="1">
      <c r="A2340" s="200"/>
      <c r="B2340" s="200"/>
      <c r="C2340" s="200"/>
      <c r="D2340" s="200"/>
      <c r="E2340" s="200"/>
      <c r="F2340" s="200"/>
      <c r="G2340" s="200"/>
      <c r="H2340" s="201"/>
      <c r="I2340" s="202"/>
      <c r="J2340" s="200"/>
      <c r="K2340" s="176"/>
      <c r="L2340" s="176"/>
      <c r="M2340" s="176"/>
      <c r="N2340" s="286"/>
      <c r="O2340" s="286"/>
      <c r="P2340" s="176"/>
      <c r="Q2340" s="203">
        <f t="shared" si="1050"/>
        <v>0</v>
      </c>
      <c r="R2340" s="203">
        <f t="shared" si="1051"/>
        <v>0</v>
      </c>
      <c r="S2340" s="203">
        <f t="shared" si="1052"/>
        <v>0</v>
      </c>
      <c r="T2340" s="203">
        <f t="shared" si="1053"/>
        <v>0</v>
      </c>
      <c r="U2340" s="203">
        <f t="shared" si="1054"/>
        <v>0</v>
      </c>
      <c r="V2340" s="175">
        <f>IF(Q2340&gt;0,VLOOKUP(Q2340,Jahresfaktoren!$A$11:$B$24,2,),0)</f>
        <v>0</v>
      </c>
      <c r="W2340" s="175">
        <f>IF(R2340&gt;0,VLOOKUP(R2340,Jahresfaktoren!$D$11:$E$24,2,),0)</f>
        <v>0</v>
      </c>
      <c r="X2340" s="175">
        <f>IF(S2340&gt;0,VLOOKUP(S2340,Jahresfaktoren!$A$28:$B$29,2,),0)</f>
        <v>0</v>
      </c>
      <c r="Y2340" s="175">
        <f>IF(T2340&gt;0,VLOOKUP(T2340,Jahresfaktoren!$A$28:$B$29,2,),0)</f>
        <v>0</v>
      </c>
      <c r="Z2340" s="175">
        <f>IF(U2340&gt;0,VLOOKUP(U2340,Jahresfaktoren!$A$32:$B$33,2,),)</f>
        <v>0</v>
      </c>
      <c r="AA2340" s="177" t="str">
        <f t="shared" si="1059"/>
        <v/>
      </c>
      <c r="AB2340" s="177" t="str">
        <f t="shared" si="1060"/>
        <v/>
      </c>
      <c r="AC2340" s="177" t="str">
        <f t="shared" si="1061"/>
        <v/>
      </c>
      <c r="AD2340" s="177" t="str">
        <f t="shared" si="1062"/>
        <v/>
      </c>
      <c r="AE2340" s="177" t="str">
        <f t="shared" si="1063"/>
        <v/>
      </c>
      <c r="AF2340" s="178">
        <f>IF(Q2340&gt;0,VLOOKUP(H2340,Leistungszahlen!$A$11:$C$158,3,),0)</f>
        <v>0</v>
      </c>
      <c r="AG2340" s="178">
        <f>IF(R2340&gt;0,VLOOKUP(H2340,Leistungszahlen!$A$11:$F$158,6,),IF(T2340&gt;0,VLOOKUP(H2340,Leistungszahlen!$A$11:$F$158,6,),0))</f>
        <v>0</v>
      </c>
      <c r="AH2340" s="179">
        <f t="shared" si="1064"/>
        <v>0</v>
      </c>
      <c r="AI2340" s="179">
        <f t="shared" si="1065"/>
        <v>0</v>
      </c>
      <c r="AJ2340" s="179">
        <f t="shared" si="1066"/>
        <v>0</v>
      </c>
      <c r="AK2340" s="179">
        <f t="shared" si="1067"/>
        <v>0</v>
      </c>
      <c r="AL2340" s="179">
        <f t="shared" si="1068"/>
        <v>0</v>
      </c>
      <c r="AM2340" s="180" t="str">
        <f>IF(L2340=1,Stundensätze!$D$13,IF(L2340=2,Stundensätze!$D$17,IF(L2340=4,Stundensätze!$D$21,"")))</f>
        <v/>
      </c>
      <c r="AN2340" s="180" t="str">
        <f>IF(L2340=1,Stundensätze!$D$15,IF(L2340=2,Stundensätze!$D$19,IF(L2340=4,Stundensätze!$D$23,"")))</f>
        <v/>
      </c>
      <c r="AO2340" s="180">
        <f t="shared" si="1069"/>
        <v>0</v>
      </c>
      <c r="AP2340" s="180">
        <f t="shared" si="1070"/>
        <v>0</v>
      </c>
      <c r="AQ2340" s="192" t="str">
        <f t="shared" si="1071"/>
        <v/>
      </c>
      <c r="AR2340" s="192" t="str">
        <f t="shared" si="1072"/>
        <v/>
      </c>
      <c r="AS2340" s="193">
        <f t="shared" si="1073"/>
        <v>0</v>
      </c>
      <c r="AT2340" s="258">
        <f>IF(K2340=0,0,VLOOKUP(K2340,Kostenstellen!A:B,2,FALSE))</f>
        <v>0</v>
      </c>
      <c r="AU2340" s="68" t="str">
        <f t="shared" si="1055"/>
        <v/>
      </c>
      <c r="AV2340" s="68" t="str">
        <f t="shared" si="1056"/>
        <v/>
      </c>
      <c r="AW2340" s="68">
        <f>IF(AF2340=0,0,VLOOKUP($H2340,Leistungszahlen!$A$11:$H$158,4,FALSE))</f>
        <v>0</v>
      </c>
      <c r="AX2340" s="68">
        <f>IF(AF2340=0,0,VLOOKUP($H2340,Leistungszahlen!$A$11:$H$158,5,FALSE))</f>
        <v>0</v>
      </c>
      <c r="AY2340" s="68">
        <f>IF(AG2340=0,0,VLOOKUP($H2340,Leistungszahlen!$A$11:$H$158,6,FALSE))</f>
        <v>0</v>
      </c>
      <c r="AZ2340" s="68">
        <f t="shared" si="1057"/>
        <v>0</v>
      </c>
      <c r="BA2340" s="68">
        <f t="shared" si="1058"/>
        <v>0</v>
      </c>
      <c r="BC2340" s="68">
        <f t="shared" si="1074"/>
        <v>0</v>
      </c>
      <c r="BD2340" s="285"/>
    </row>
    <row r="2341" spans="1:56" s="68" customFormat="1">
      <c r="A2341" s="200"/>
      <c r="B2341" s="200"/>
      <c r="C2341" s="200"/>
      <c r="D2341" s="200"/>
      <c r="E2341" s="200"/>
      <c r="F2341" s="200"/>
      <c r="G2341" s="200"/>
      <c r="H2341" s="201"/>
      <c r="I2341" s="202"/>
      <c r="J2341" s="200"/>
      <c r="K2341" s="176"/>
      <c r="L2341" s="176"/>
      <c r="M2341" s="176"/>
      <c r="N2341" s="286"/>
      <c r="O2341" s="286"/>
      <c r="P2341" s="176"/>
      <c r="Q2341" s="203">
        <f t="shared" si="1050"/>
        <v>0</v>
      </c>
      <c r="R2341" s="203">
        <f t="shared" si="1051"/>
        <v>0</v>
      </c>
      <c r="S2341" s="203">
        <f t="shared" si="1052"/>
        <v>0</v>
      </c>
      <c r="T2341" s="203">
        <f t="shared" si="1053"/>
        <v>0</v>
      </c>
      <c r="U2341" s="203">
        <f t="shared" si="1054"/>
        <v>0</v>
      </c>
      <c r="V2341" s="175">
        <f>IF(Q2341&gt;0,VLOOKUP(Q2341,Jahresfaktoren!$A$11:$B$24,2,),0)</f>
        <v>0</v>
      </c>
      <c r="W2341" s="175">
        <f>IF(R2341&gt;0,VLOOKUP(R2341,Jahresfaktoren!$D$11:$E$24,2,),0)</f>
        <v>0</v>
      </c>
      <c r="X2341" s="175">
        <f>IF(S2341&gt;0,VLOOKUP(S2341,Jahresfaktoren!$A$28:$B$29,2,),0)</f>
        <v>0</v>
      </c>
      <c r="Y2341" s="175">
        <f>IF(T2341&gt;0,VLOOKUP(T2341,Jahresfaktoren!$A$28:$B$29,2,),0)</f>
        <v>0</v>
      </c>
      <c r="Z2341" s="175">
        <f>IF(U2341&gt;0,VLOOKUP(U2341,Jahresfaktoren!$A$32:$B$33,2,),)</f>
        <v>0</v>
      </c>
      <c r="AA2341" s="177" t="str">
        <f t="shared" si="1059"/>
        <v/>
      </c>
      <c r="AB2341" s="177" t="str">
        <f t="shared" si="1060"/>
        <v/>
      </c>
      <c r="AC2341" s="177" t="str">
        <f t="shared" si="1061"/>
        <v/>
      </c>
      <c r="AD2341" s="177" t="str">
        <f t="shared" si="1062"/>
        <v/>
      </c>
      <c r="AE2341" s="177" t="str">
        <f t="shared" si="1063"/>
        <v/>
      </c>
      <c r="AF2341" s="178">
        <f>IF(Q2341&gt;0,VLOOKUP(H2341,Leistungszahlen!$A$11:$C$158,3,),0)</f>
        <v>0</v>
      </c>
      <c r="AG2341" s="178">
        <f>IF(R2341&gt;0,VLOOKUP(H2341,Leistungszahlen!$A$11:$F$158,6,),IF(T2341&gt;0,VLOOKUP(H2341,Leistungszahlen!$A$11:$F$158,6,),0))</f>
        <v>0</v>
      </c>
      <c r="AH2341" s="179">
        <f t="shared" si="1064"/>
        <v>0</v>
      </c>
      <c r="AI2341" s="179">
        <f t="shared" si="1065"/>
        <v>0</v>
      </c>
      <c r="AJ2341" s="179">
        <f t="shared" si="1066"/>
        <v>0</v>
      </c>
      <c r="AK2341" s="179">
        <f t="shared" si="1067"/>
        <v>0</v>
      </c>
      <c r="AL2341" s="179">
        <f t="shared" si="1068"/>
        <v>0</v>
      </c>
      <c r="AM2341" s="180" t="str">
        <f>IF(L2341=1,Stundensätze!$D$13,IF(L2341=2,Stundensätze!$D$17,IF(L2341=4,Stundensätze!$D$21,"")))</f>
        <v/>
      </c>
      <c r="AN2341" s="180" t="str">
        <f>IF(L2341=1,Stundensätze!$D$15,IF(L2341=2,Stundensätze!$D$19,IF(L2341=4,Stundensätze!$D$23,"")))</f>
        <v/>
      </c>
      <c r="AO2341" s="180">
        <f t="shared" si="1069"/>
        <v>0</v>
      </c>
      <c r="AP2341" s="180">
        <f t="shared" si="1070"/>
        <v>0</v>
      </c>
      <c r="AQ2341" s="192" t="str">
        <f t="shared" si="1071"/>
        <v/>
      </c>
      <c r="AR2341" s="192" t="str">
        <f t="shared" si="1072"/>
        <v/>
      </c>
      <c r="AS2341" s="193">
        <f t="shared" si="1073"/>
        <v>0</v>
      </c>
      <c r="AT2341" s="258">
        <f>IF(K2341=0,0,VLOOKUP(K2341,Kostenstellen!A:B,2,FALSE))</f>
        <v>0</v>
      </c>
      <c r="AU2341" s="68" t="str">
        <f t="shared" si="1055"/>
        <v/>
      </c>
      <c r="AV2341" s="68" t="str">
        <f t="shared" si="1056"/>
        <v/>
      </c>
      <c r="AW2341" s="68">
        <f>IF(AF2341=0,0,VLOOKUP($H2341,Leistungszahlen!$A$11:$H$158,4,FALSE))</f>
        <v>0</v>
      </c>
      <c r="AX2341" s="68">
        <f>IF(AF2341=0,0,VLOOKUP($H2341,Leistungszahlen!$A$11:$H$158,5,FALSE))</f>
        <v>0</v>
      </c>
      <c r="AY2341" s="68">
        <f>IF(AG2341=0,0,VLOOKUP($H2341,Leistungszahlen!$A$11:$H$158,6,FALSE))</f>
        <v>0</v>
      </c>
      <c r="AZ2341" s="68">
        <f t="shared" si="1057"/>
        <v>0</v>
      </c>
      <c r="BA2341" s="68">
        <f t="shared" si="1058"/>
        <v>0</v>
      </c>
      <c r="BC2341" s="68">
        <f t="shared" si="1074"/>
        <v>0</v>
      </c>
      <c r="BD2341" s="285"/>
    </row>
    <row r="2342" spans="1:56" s="68" customFormat="1">
      <c r="A2342" s="200"/>
      <c r="B2342" s="200"/>
      <c r="C2342" s="200"/>
      <c r="D2342" s="200"/>
      <c r="E2342" s="200"/>
      <c r="F2342" s="200"/>
      <c r="G2342" s="200"/>
      <c r="H2342" s="201"/>
      <c r="I2342" s="202"/>
      <c r="J2342" s="200"/>
      <c r="K2342" s="176"/>
      <c r="L2342" s="176"/>
      <c r="M2342" s="176"/>
      <c r="N2342" s="286"/>
      <c r="O2342" s="286"/>
      <c r="P2342" s="176"/>
      <c r="Q2342" s="203">
        <f t="shared" si="1050"/>
        <v>0</v>
      </c>
      <c r="R2342" s="203">
        <f t="shared" si="1051"/>
        <v>0</v>
      </c>
      <c r="S2342" s="203">
        <f t="shared" si="1052"/>
        <v>0</v>
      </c>
      <c r="T2342" s="203">
        <f t="shared" si="1053"/>
        <v>0</v>
      </c>
      <c r="U2342" s="203">
        <f t="shared" si="1054"/>
        <v>0</v>
      </c>
      <c r="V2342" s="175">
        <f>IF(Q2342&gt;0,VLOOKUP(Q2342,Jahresfaktoren!$A$11:$B$24,2,),0)</f>
        <v>0</v>
      </c>
      <c r="W2342" s="175">
        <f>IF(R2342&gt;0,VLOOKUP(R2342,Jahresfaktoren!$D$11:$E$24,2,),0)</f>
        <v>0</v>
      </c>
      <c r="X2342" s="175">
        <f>IF(S2342&gt;0,VLOOKUP(S2342,Jahresfaktoren!$A$28:$B$29,2,),0)</f>
        <v>0</v>
      </c>
      <c r="Y2342" s="175">
        <f>IF(T2342&gt;0,VLOOKUP(T2342,Jahresfaktoren!$A$28:$B$29,2,),0)</f>
        <v>0</v>
      </c>
      <c r="Z2342" s="175">
        <f>IF(U2342&gt;0,VLOOKUP(U2342,Jahresfaktoren!$A$32:$B$33,2,),)</f>
        <v>0</v>
      </c>
      <c r="AA2342" s="177" t="str">
        <f t="shared" si="1059"/>
        <v/>
      </c>
      <c r="AB2342" s="177" t="str">
        <f t="shared" si="1060"/>
        <v/>
      </c>
      <c r="AC2342" s="177" t="str">
        <f t="shared" si="1061"/>
        <v/>
      </c>
      <c r="AD2342" s="177" t="str">
        <f t="shared" si="1062"/>
        <v/>
      </c>
      <c r="AE2342" s="177" t="str">
        <f t="shared" si="1063"/>
        <v/>
      </c>
      <c r="AF2342" s="178">
        <f>IF(Q2342&gt;0,VLOOKUP(H2342,Leistungszahlen!$A$11:$C$158,3,),0)</f>
        <v>0</v>
      </c>
      <c r="AG2342" s="178">
        <f>IF(R2342&gt;0,VLOOKUP(H2342,Leistungszahlen!$A$11:$F$158,6,),IF(T2342&gt;0,VLOOKUP(H2342,Leistungszahlen!$A$11:$F$158,6,),0))</f>
        <v>0</v>
      </c>
      <c r="AH2342" s="179">
        <f t="shared" si="1064"/>
        <v>0</v>
      </c>
      <c r="AI2342" s="179">
        <f t="shared" si="1065"/>
        <v>0</v>
      </c>
      <c r="AJ2342" s="179">
        <f t="shared" si="1066"/>
        <v>0</v>
      </c>
      <c r="AK2342" s="179">
        <f t="shared" si="1067"/>
        <v>0</v>
      </c>
      <c r="AL2342" s="179">
        <f t="shared" si="1068"/>
        <v>0</v>
      </c>
      <c r="AM2342" s="180" t="str">
        <f>IF(L2342=1,Stundensätze!$D$13,IF(L2342=2,Stundensätze!$D$17,IF(L2342=4,Stundensätze!$D$21,"")))</f>
        <v/>
      </c>
      <c r="AN2342" s="180" t="str">
        <f>IF(L2342=1,Stundensätze!$D$15,IF(L2342=2,Stundensätze!$D$19,IF(L2342=4,Stundensätze!$D$23,"")))</f>
        <v/>
      </c>
      <c r="AO2342" s="180">
        <f t="shared" si="1069"/>
        <v>0</v>
      </c>
      <c r="AP2342" s="180">
        <f t="shared" si="1070"/>
        <v>0</v>
      </c>
      <c r="AQ2342" s="192" t="str">
        <f t="shared" si="1071"/>
        <v/>
      </c>
      <c r="AR2342" s="192" t="str">
        <f t="shared" si="1072"/>
        <v/>
      </c>
      <c r="AS2342" s="193">
        <f t="shared" si="1073"/>
        <v>0</v>
      </c>
      <c r="AT2342" s="258">
        <f>IF(K2342=0,0,VLOOKUP(K2342,Kostenstellen!A:B,2,FALSE))</f>
        <v>0</v>
      </c>
      <c r="AU2342" s="68" t="str">
        <f t="shared" si="1055"/>
        <v/>
      </c>
      <c r="AV2342" s="68" t="str">
        <f t="shared" si="1056"/>
        <v/>
      </c>
      <c r="AW2342" s="68">
        <f>IF(AF2342=0,0,VLOOKUP($H2342,Leistungszahlen!$A$11:$H$158,4,FALSE))</f>
        <v>0</v>
      </c>
      <c r="AX2342" s="68">
        <f>IF(AF2342=0,0,VLOOKUP($H2342,Leistungszahlen!$A$11:$H$158,5,FALSE))</f>
        <v>0</v>
      </c>
      <c r="AY2342" s="68">
        <f>IF(AG2342=0,0,VLOOKUP($H2342,Leistungszahlen!$A$11:$H$158,6,FALSE))</f>
        <v>0</v>
      </c>
      <c r="AZ2342" s="68">
        <f t="shared" si="1057"/>
        <v>0</v>
      </c>
      <c r="BA2342" s="68">
        <f t="shared" si="1058"/>
        <v>0</v>
      </c>
      <c r="BC2342" s="68">
        <f t="shared" si="1074"/>
        <v>0</v>
      </c>
      <c r="BD2342" s="285"/>
    </row>
    <row r="2343" spans="1:56" s="68" customFormat="1">
      <c r="A2343" s="200"/>
      <c r="B2343" s="200"/>
      <c r="C2343" s="200"/>
      <c r="D2343" s="200"/>
      <c r="E2343" s="200"/>
      <c r="F2343" s="200"/>
      <c r="G2343" s="200"/>
      <c r="H2343" s="201"/>
      <c r="I2343" s="202"/>
      <c r="J2343" s="200"/>
      <c r="K2343" s="176"/>
      <c r="L2343" s="176"/>
      <c r="M2343" s="176"/>
      <c r="N2343" s="286"/>
      <c r="O2343" s="286"/>
      <c r="P2343" s="176"/>
      <c r="Q2343" s="203">
        <f t="shared" si="1050"/>
        <v>0</v>
      </c>
      <c r="R2343" s="203">
        <f t="shared" si="1051"/>
        <v>0</v>
      </c>
      <c r="S2343" s="203">
        <f t="shared" si="1052"/>
        <v>0</v>
      </c>
      <c r="T2343" s="203">
        <f t="shared" si="1053"/>
        <v>0</v>
      </c>
      <c r="U2343" s="203">
        <f t="shared" si="1054"/>
        <v>0</v>
      </c>
      <c r="V2343" s="175">
        <f>IF(Q2343&gt;0,VLOOKUP(Q2343,Jahresfaktoren!$A$11:$B$24,2,),0)</f>
        <v>0</v>
      </c>
      <c r="W2343" s="175">
        <f>IF(R2343&gt;0,VLOOKUP(R2343,Jahresfaktoren!$D$11:$E$24,2,),0)</f>
        <v>0</v>
      </c>
      <c r="X2343" s="175">
        <f>IF(S2343&gt;0,VLOOKUP(S2343,Jahresfaktoren!$A$28:$B$29,2,),0)</f>
        <v>0</v>
      </c>
      <c r="Y2343" s="175">
        <f>IF(T2343&gt;0,VLOOKUP(T2343,Jahresfaktoren!$A$28:$B$29,2,),0)</f>
        <v>0</v>
      </c>
      <c r="Z2343" s="175">
        <f>IF(U2343&gt;0,VLOOKUP(U2343,Jahresfaktoren!$A$32:$B$33,2,),)</f>
        <v>0</v>
      </c>
      <c r="AA2343" s="177" t="str">
        <f t="shared" si="1059"/>
        <v/>
      </c>
      <c r="AB2343" s="177" t="str">
        <f t="shared" si="1060"/>
        <v/>
      </c>
      <c r="AC2343" s="177" t="str">
        <f t="shared" si="1061"/>
        <v/>
      </c>
      <c r="AD2343" s="177" t="str">
        <f t="shared" si="1062"/>
        <v/>
      </c>
      <c r="AE2343" s="177" t="str">
        <f t="shared" si="1063"/>
        <v/>
      </c>
      <c r="AF2343" s="178">
        <f>IF(Q2343&gt;0,VLOOKUP(H2343,Leistungszahlen!$A$11:$C$158,3,),0)</f>
        <v>0</v>
      </c>
      <c r="AG2343" s="178">
        <f>IF(R2343&gt;0,VLOOKUP(H2343,Leistungszahlen!$A$11:$F$158,6,),IF(T2343&gt;0,VLOOKUP(H2343,Leistungszahlen!$A$11:$F$158,6,),0))</f>
        <v>0</v>
      </c>
      <c r="AH2343" s="179">
        <f t="shared" si="1064"/>
        <v>0</v>
      </c>
      <c r="AI2343" s="179">
        <f t="shared" si="1065"/>
        <v>0</v>
      </c>
      <c r="AJ2343" s="179">
        <f t="shared" si="1066"/>
        <v>0</v>
      </c>
      <c r="AK2343" s="179">
        <f t="shared" si="1067"/>
        <v>0</v>
      </c>
      <c r="AL2343" s="179">
        <f t="shared" si="1068"/>
        <v>0</v>
      </c>
      <c r="AM2343" s="180" t="str">
        <f>IF(L2343=1,Stundensätze!$D$13,IF(L2343=2,Stundensätze!$D$17,IF(L2343=4,Stundensätze!$D$21,"")))</f>
        <v/>
      </c>
      <c r="AN2343" s="180" t="str">
        <f>IF(L2343=1,Stundensätze!$D$15,IF(L2343=2,Stundensätze!$D$19,IF(L2343=4,Stundensätze!$D$23,"")))</f>
        <v/>
      </c>
      <c r="AO2343" s="180">
        <f t="shared" si="1069"/>
        <v>0</v>
      </c>
      <c r="AP2343" s="180">
        <f t="shared" si="1070"/>
        <v>0</v>
      </c>
      <c r="AQ2343" s="192" t="str">
        <f t="shared" si="1071"/>
        <v/>
      </c>
      <c r="AR2343" s="192" t="str">
        <f t="shared" si="1072"/>
        <v/>
      </c>
      <c r="AS2343" s="193">
        <f t="shared" si="1073"/>
        <v>0</v>
      </c>
      <c r="AT2343" s="258">
        <f>IF(K2343=0,0,VLOOKUP(K2343,Kostenstellen!A:B,2,FALSE))</f>
        <v>0</v>
      </c>
      <c r="AU2343" s="68" t="str">
        <f t="shared" si="1055"/>
        <v/>
      </c>
      <c r="AV2343" s="68" t="str">
        <f t="shared" si="1056"/>
        <v/>
      </c>
      <c r="AW2343" s="68">
        <f>IF(AF2343=0,0,VLOOKUP($H2343,Leistungszahlen!$A$11:$H$158,4,FALSE))</f>
        <v>0</v>
      </c>
      <c r="AX2343" s="68">
        <f>IF(AF2343=0,0,VLOOKUP($H2343,Leistungszahlen!$A$11:$H$158,5,FALSE))</f>
        <v>0</v>
      </c>
      <c r="AY2343" s="68">
        <f>IF(AG2343=0,0,VLOOKUP($H2343,Leistungszahlen!$A$11:$H$158,6,FALSE))</f>
        <v>0</v>
      </c>
      <c r="AZ2343" s="68">
        <f t="shared" si="1057"/>
        <v>0</v>
      </c>
      <c r="BA2343" s="68">
        <f t="shared" si="1058"/>
        <v>0</v>
      </c>
      <c r="BC2343" s="68">
        <f t="shared" si="1074"/>
        <v>0</v>
      </c>
      <c r="BD2343" s="285"/>
    </row>
    <row r="2344" spans="1:56" s="68" customFormat="1">
      <c r="A2344" s="200"/>
      <c r="B2344" s="200"/>
      <c r="C2344" s="200"/>
      <c r="D2344" s="200"/>
      <c r="E2344" s="200"/>
      <c r="F2344" s="200"/>
      <c r="G2344" s="200"/>
      <c r="H2344" s="201"/>
      <c r="I2344" s="202"/>
      <c r="J2344" s="200"/>
      <c r="K2344" s="176"/>
      <c r="L2344" s="176"/>
      <c r="M2344" s="176"/>
      <c r="N2344" s="286"/>
      <c r="O2344" s="286"/>
      <c r="P2344" s="176"/>
      <c r="Q2344" s="203">
        <f t="shared" si="1050"/>
        <v>0</v>
      </c>
      <c r="R2344" s="203">
        <f t="shared" si="1051"/>
        <v>0</v>
      </c>
      <c r="S2344" s="203">
        <f t="shared" si="1052"/>
        <v>0</v>
      </c>
      <c r="T2344" s="203">
        <f t="shared" si="1053"/>
        <v>0</v>
      </c>
      <c r="U2344" s="203">
        <f t="shared" si="1054"/>
        <v>0</v>
      </c>
      <c r="V2344" s="175">
        <f>IF(Q2344&gt;0,VLOOKUP(Q2344,Jahresfaktoren!$A$11:$B$24,2,),0)</f>
        <v>0</v>
      </c>
      <c r="W2344" s="175">
        <f>IF(R2344&gt;0,VLOOKUP(R2344,Jahresfaktoren!$D$11:$E$24,2,),0)</f>
        <v>0</v>
      </c>
      <c r="X2344" s="175">
        <f>IF(S2344&gt;0,VLOOKUP(S2344,Jahresfaktoren!$A$28:$B$29,2,),0)</f>
        <v>0</v>
      </c>
      <c r="Y2344" s="175">
        <f>IF(T2344&gt;0,VLOOKUP(T2344,Jahresfaktoren!$A$28:$B$29,2,),0)</f>
        <v>0</v>
      </c>
      <c r="Z2344" s="175">
        <f>IF(U2344&gt;0,VLOOKUP(U2344,Jahresfaktoren!$A$32:$B$33,2,),)</f>
        <v>0</v>
      </c>
      <c r="AA2344" s="177" t="str">
        <f t="shared" si="1059"/>
        <v/>
      </c>
      <c r="AB2344" s="177" t="str">
        <f t="shared" si="1060"/>
        <v/>
      </c>
      <c r="AC2344" s="177" t="str">
        <f t="shared" si="1061"/>
        <v/>
      </c>
      <c r="AD2344" s="177" t="str">
        <f t="shared" si="1062"/>
        <v/>
      </c>
      <c r="AE2344" s="177" t="str">
        <f t="shared" si="1063"/>
        <v/>
      </c>
      <c r="AF2344" s="178">
        <f>IF(Q2344&gt;0,VLOOKUP(H2344,Leistungszahlen!$A$11:$C$158,3,),0)</f>
        <v>0</v>
      </c>
      <c r="AG2344" s="178">
        <f>IF(R2344&gt;0,VLOOKUP(H2344,Leistungszahlen!$A$11:$F$158,6,),IF(T2344&gt;0,VLOOKUP(H2344,Leistungszahlen!$A$11:$F$158,6,),0))</f>
        <v>0</v>
      </c>
      <c r="AH2344" s="179">
        <f t="shared" si="1064"/>
        <v>0</v>
      </c>
      <c r="AI2344" s="179">
        <f t="shared" si="1065"/>
        <v>0</v>
      </c>
      <c r="AJ2344" s="179">
        <f t="shared" si="1066"/>
        <v>0</v>
      </c>
      <c r="AK2344" s="179">
        <f t="shared" si="1067"/>
        <v>0</v>
      </c>
      <c r="AL2344" s="179">
        <f t="shared" si="1068"/>
        <v>0</v>
      </c>
      <c r="AM2344" s="180" t="str">
        <f>IF(L2344=1,Stundensätze!$D$13,IF(L2344=2,Stundensätze!$D$17,IF(L2344=4,Stundensätze!$D$21,"")))</f>
        <v/>
      </c>
      <c r="AN2344" s="180" t="str">
        <f>IF(L2344=1,Stundensätze!$D$15,IF(L2344=2,Stundensätze!$D$19,IF(L2344=4,Stundensätze!$D$23,"")))</f>
        <v/>
      </c>
      <c r="AO2344" s="180">
        <f t="shared" si="1069"/>
        <v>0</v>
      </c>
      <c r="AP2344" s="180">
        <f t="shared" si="1070"/>
        <v>0</v>
      </c>
      <c r="AQ2344" s="192" t="str">
        <f t="shared" si="1071"/>
        <v/>
      </c>
      <c r="AR2344" s="192" t="str">
        <f t="shared" si="1072"/>
        <v/>
      </c>
      <c r="AS2344" s="193">
        <f t="shared" si="1073"/>
        <v>0</v>
      </c>
      <c r="AT2344" s="258">
        <f>IF(K2344=0,0,VLOOKUP(K2344,Kostenstellen!A:B,2,FALSE))</f>
        <v>0</v>
      </c>
      <c r="AU2344" s="68" t="str">
        <f t="shared" si="1055"/>
        <v/>
      </c>
      <c r="AV2344" s="68" t="str">
        <f t="shared" si="1056"/>
        <v/>
      </c>
      <c r="AW2344" s="68">
        <f>IF(AF2344=0,0,VLOOKUP($H2344,Leistungszahlen!$A$11:$H$158,4,FALSE))</f>
        <v>0</v>
      </c>
      <c r="AX2344" s="68">
        <f>IF(AF2344=0,0,VLOOKUP($H2344,Leistungszahlen!$A$11:$H$158,5,FALSE))</f>
        <v>0</v>
      </c>
      <c r="AY2344" s="68">
        <f>IF(AG2344=0,0,VLOOKUP($H2344,Leistungszahlen!$A$11:$H$158,6,FALSE))</f>
        <v>0</v>
      </c>
      <c r="AZ2344" s="68">
        <f t="shared" si="1057"/>
        <v>0</v>
      </c>
      <c r="BA2344" s="68">
        <f t="shared" si="1058"/>
        <v>0</v>
      </c>
      <c r="BC2344" s="68">
        <f t="shared" si="1074"/>
        <v>0</v>
      </c>
      <c r="BD2344" s="285"/>
    </row>
    <row r="2345" spans="1:56" s="68" customFormat="1">
      <c r="A2345" s="200"/>
      <c r="B2345" s="200"/>
      <c r="C2345" s="200"/>
      <c r="D2345" s="200"/>
      <c r="E2345" s="200"/>
      <c r="F2345" s="200"/>
      <c r="G2345" s="200"/>
      <c r="H2345" s="201"/>
      <c r="I2345" s="202"/>
      <c r="J2345" s="200"/>
      <c r="K2345" s="176"/>
      <c r="L2345" s="176"/>
      <c r="M2345" s="176"/>
      <c r="N2345" s="286"/>
      <c r="O2345" s="286"/>
      <c r="P2345" s="176"/>
      <c r="Q2345" s="203">
        <f t="shared" si="1050"/>
        <v>0</v>
      </c>
      <c r="R2345" s="203">
        <f t="shared" si="1051"/>
        <v>0</v>
      </c>
      <c r="S2345" s="203">
        <f t="shared" si="1052"/>
        <v>0</v>
      </c>
      <c r="T2345" s="203">
        <f t="shared" si="1053"/>
        <v>0</v>
      </c>
      <c r="U2345" s="203">
        <f t="shared" si="1054"/>
        <v>0</v>
      </c>
      <c r="V2345" s="175">
        <f>IF(Q2345&gt;0,VLOOKUP(Q2345,Jahresfaktoren!$A$11:$B$24,2,),0)</f>
        <v>0</v>
      </c>
      <c r="W2345" s="175">
        <f>IF(R2345&gt;0,VLOOKUP(R2345,Jahresfaktoren!$D$11:$E$24,2,),0)</f>
        <v>0</v>
      </c>
      <c r="X2345" s="175">
        <f>IF(S2345&gt;0,VLOOKUP(S2345,Jahresfaktoren!$A$28:$B$29,2,),0)</f>
        <v>0</v>
      </c>
      <c r="Y2345" s="175">
        <f>IF(T2345&gt;0,VLOOKUP(T2345,Jahresfaktoren!$A$28:$B$29,2,),0)</f>
        <v>0</v>
      </c>
      <c r="Z2345" s="175">
        <f>IF(U2345&gt;0,VLOOKUP(U2345,Jahresfaktoren!$A$32:$B$33,2,),)</f>
        <v>0</v>
      </c>
      <c r="AA2345" s="177" t="str">
        <f t="shared" si="1059"/>
        <v/>
      </c>
      <c r="AB2345" s="177" t="str">
        <f t="shared" si="1060"/>
        <v/>
      </c>
      <c r="AC2345" s="177" t="str">
        <f t="shared" si="1061"/>
        <v/>
      </c>
      <c r="AD2345" s="177" t="str">
        <f t="shared" si="1062"/>
        <v/>
      </c>
      <c r="AE2345" s="177" t="str">
        <f t="shared" si="1063"/>
        <v/>
      </c>
      <c r="AF2345" s="178">
        <f>IF(Q2345&gt;0,VLOOKUP(H2345,Leistungszahlen!$A$11:$C$158,3,),0)</f>
        <v>0</v>
      </c>
      <c r="AG2345" s="178">
        <f>IF(R2345&gt;0,VLOOKUP(H2345,Leistungszahlen!$A$11:$F$158,6,),IF(T2345&gt;0,VLOOKUP(H2345,Leistungszahlen!$A$11:$F$158,6,),0))</f>
        <v>0</v>
      </c>
      <c r="AH2345" s="179">
        <f t="shared" si="1064"/>
        <v>0</v>
      </c>
      <c r="AI2345" s="179">
        <f t="shared" si="1065"/>
        <v>0</v>
      </c>
      <c r="AJ2345" s="179">
        <f t="shared" si="1066"/>
        <v>0</v>
      </c>
      <c r="AK2345" s="179">
        <f t="shared" si="1067"/>
        <v>0</v>
      </c>
      <c r="AL2345" s="179">
        <f t="shared" si="1068"/>
        <v>0</v>
      </c>
      <c r="AM2345" s="180" t="str">
        <f>IF(L2345=1,Stundensätze!$D$13,IF(L2345=2,Stundensätze!$D$17,IF(L2345=4,Stundensätze!$D$21,"")))</f>
        <v/>
      </c>
      <c r="AN2345" s="180" t="str">
        <f>IF(L2345=1,Stundensätze!$D$15,IF(L2345=2,Stundensätze!$D$19,IF(L2345=4,Stundensätze!$D$23,"")))</f>
        <v/>
      </c>
      <c r="AO2345" s="180">
        <f t="shared" si="1069"/>
        <v>0</v>
      </c>
      <c r="AP2345" s="180">
        <f t="shared" si="1070"/>
        <v>0</v>
      </c>
      <c r="AQ2345" s="192" t="str">
        <f t="shared" si="1071"/>
        <v/>
      </c>
      <c r="AR2345" s="192" t="str">
        <f t="shared" si="1072"/>
        <v/>
      </c>
      <c r="AS2345" s="193">
        <f t="shared" si="1073"/>
        <v>0</v>
      </c>
      <c r="AT2345" s="258">
        <f>IF(K2345=0,0,VLOOKUP(K2345,Kostenstellen!A:B,2,FALSE))</f>
        <v>0</v>
      </c>
      <c r="AU2345" s="68" t="str">
        <f t="shared" si="1055"/>
        <v/>
      </c>
      <c r="AV2345" s="68" t="str">
        <f t="shared" si="1056"/>
        <v/>
      </c>
      <c r="AW2345" s="68">
        <f>IF(AF2345=0,0,VLOOKUP($H2345,Leistungszahlen!$A$11:$H$158,4,FALSE))</f>
        <v>0</v>
      </c>
      <c r="AX2345" s="68">
        <f>IF(AF2345=0,0,VLOOKUP($H2345,Leistungszahlen!$A$11:$H$158,5,FALSE))</f>
        <v>0</v>
      </c>
      <c r="AY2345" s="68">
        <f>IF(AG2345=0,0,VLOOKUP($H2345,Leistungszahlen!$A$11:$H$158,6,FALSE))</f>
        <v>0</v>
      </c>
      <c r="AZ2345" s="68">
        <f t="shared" si="1057"/>
        <v>0</v>
      </c>
      <c r="BA2345" s="68">
        <f t="shared" si="1058"/>
        <v>0</v>
      </c>
      <c r="BC2345" s="68">
        <f t="shared" si="1074"/>
        <v>0</v>
      </c>
      <c r="BD2345" s="285"/>
    </row>
    <row r="2346" spans="1:56" s="68" customFormat="1">
      <c r="A2346" s="200"/>
      <c r="B2346" s="200"/>
      <c r="C2346" s="200"/>
      <c r="D2346" s="200"/>
      <c r="E2346" s="200"/>
      <c r="F2346" s="200"/>
      <c r="G2346" s="200"/>
      <c r="H2346" s="201"/>
      <c r="I2346" s="202"/>
      <c r="J2346" s="200"/>
      <c r="K2346" s="176"/>
      <c r="L2346" s="176"/>
      <c r="M2346" s="176"/>
      <c r="N2346" s="286"/>
      <c r="O2346" s="286"/>
      <c r="P2346" s="176"/>
      <c r="Q2346" s="203">
        <f t="shared" si="1050"/>
        <v>0</v>
      </c>
      <c r="R2346" s="203">
        <f t="shared" si="1051"/>
        <v>0</v>
      </c>
      <c r="S2346" s="203">
        <f t="shared" si="1052"/>
        <v>0</v>
      </c>
      <c r="T2346" s="203">
        <f t="shared" si="1053"/>
        <v>0</v>
      </c>
      <c r="U2346" s="203">
        <f t="shared" si="1054"/>
        <v>0</v>
      </c>
      <c r="V2346" s="175">
        <f>IF(Q2346&gt;0,VLOOKUP(Q2346,Jahresfaktoren!$A$11:$B$24,2,),0)</f>
        <v>0</v>
      </c>
      <c r="W2346" s="175">
        <f>IF(R2346&gt;0,VLOOKUP(R2346,Jahresfaktoren!$D$11:$E$24,2,),0)</f>
        <v>0</v>
      </c>
      <c r="X2346" s="175">
        <f>IF(S2346&gt;0,VLOOKUP(S2346,Jahresfaktoren!$A$28:$B$29,2,),0)</f>
        <v>0</v>
      </c>
      <c r="Y2346" s="175">
        <f>IF(T2346&gt;0,VLOOKUP(T2346,Jahresfaktoren!$A$28:$B$29,2,),0)</f>
        <v>0</v>
      </c>
      <c r="Z2346" s="175">
        <f>IF(U2346&gt;0,VLOOKUP(U2346,Jahresfaktoren!$A$32:$B$33,2,),)</f>
        <v>0</v>
      </c>
      <c r="AA2346" s="177" t="str">
        <f t="shared" si="1059"/>
        <v/>
      </c>
      <c r="AB2346" s="177" t="str">
        <f t="shared" si="1060"/>
        <v/>
      </c>
      <c r="AC2346" s="177" t="str">
        <f t="shared" si="1061"/>
        <v/>
      </c>
      <c r="AD2346" s="177" t="str">
        <f t="shared" si="1062"/>
        <v/>
      </c>
      <c r="AE2346" s="177" t="str">
        <f t="shared" si="1063"/>
        <v/>
      </c>
      <c r="AF2346" s="178">
        <f>IF(Q2346&gt;0,VLOOKUP(H2346,Leistungszahlen!$A$11:$C$158,3,),0)</f>
        <v>0</v>
      </c>
      <c r="AG2346" s="178">
        <f>IF(R2346&gt;0,VLOOKUP(H2346,Leistungszahlen!$A$11:$F$158,6,),IF(T2346&gt;0,VLOOKUP(H2346,Leistungszahlen!$A$11:$F$158,6,),0))</f>
        <v>0</v>
      </c>
      <c r="AH2346" s="179">
        <f t="shared" si="1064"/>
        <v>0</v>
      </c>
      <c r="AI2346" s="179">
        <f t="shared" si="1065"/>
        <v>0</v>
      </c>
      <c r="AJ2346" s="179">
        <f t="shared" si="1066"/>
        <v>0</v>
      </c>
      <c r="AK2346" s="179">
        <f t="shared" si="1067"/>
        <v>0</v>
      </c>
      <c r="AL2346" s="179">
        <f t="shared" si="1068"/>
        <v>0</v>
      </c>
      <c r="AM2346" s="180" t="str">
        <f>IF(L2346=1,Stundensätze!$D$13,IF(L2346=2,Stundensätze!$D$17,IF(L2346=4,Stundensätze!$D$21,"")))</f>
        <v/>
      </c>
      <c r="AN2346" s="180" t="str">
        <f>IF(L2346=1,Stundensätze!$D$15,IF(L2346=2,Stundensätze!$D$19,IF(L2346=4,Stundensätze!$D$23,"")))</f>
        <v/>
      </c>
      <c r="AO2346" s="180">
        <f t="shared" si="1069"/>
        <v>0</v>
      </c>
      <c r="AP2346" s="180">
        <f t="shared" si="1070"/>
        <v>0</v>
      </c>
      <c r="AQ2346" s="192" t="str">
        <f t="shared" si="1071"/>
        <v/>
      </c>
      <c r="AR2346" s="192" t="str">
        <f t="shared" si="1072"/>
        <v/>
      </c>
      <c r="AS2346" s="193">
        <f t="shared" si="1073"/>
        <v>0</v>
      </c>
      <c r="AT2346" s="258">
        <f>IF(K2346=0,0,VLOOKUP(K2346,Kostenstellen!A:B,2,FALSE))</f>
        <v>0</v>
      </c>
      <c r="AU2346" s="68" t="str">
        <f t="shared" si="1055"/>
        <v/>
      </c>
      <c r="AV2346" s="68" t="str">
        <f t="shared" si="1056"/>
        <v/>
      </c>
      <c r="AW2346" s="68">
        <f>IF(AF2346=0,0,VLOOKUP($H2346,Leistungszahlen!$A$11:$H$158,4,FALSE))</f>
        <v>0</v>
      </c>
      <c r="AX2346" s="68">
        <f>IF(AF2346=0,0,VLOOKUP($H2346,Leistungszahlen!$A$11:$H$158,5,FALSE))</f>
        <v>0</v>
      </c>
      <c r="AY2346" s="68">
        <f>IF(AG2346=0,0,VLOOKUP($H2346,Leistungszahlen!$A$11:$H$158,6,FALSE))</f>
        <v>0</v>
      </c>
      <c r="AZ2346" s="68">
        <f t="shared" si="1057"/>
        <v>0</v>
      </c>
      <c r="BA2346" s="68">
        <f t="shared" si="1058"/>
        <v>0</v>
      </c>
      <c r="BC2346" s="68">
        <f t="shared" si="1074"/>
        <v>0</v>
      </c>
      <c r="BD2346" s="285"/>
    </row>
    <row r="2347" spans="1:56" s="68" customFormat="1">
      <c r="A2347" s="200"/>
      <c r="B2347" s="200"/>
      <c r="C2347" s="200"/>
      <c r="D2347" s="200"/>
      <c r="E2347" s="200"/>
      <c r="F2347" s="200"/>
      <c r="G2347" s="200"/>
      <c r="H2347" s="201"/>
      <c r="I2347" s="202"/>
      <c r="J2347" s="200"/>
      <c r="K2347" s="176"/>
      <c r="L2347" s="176"/>
      <c r="M2347" s="176"/>
      <c r="N2347" s="286"/>
      <c r="O2347" s="286"/>
      <c r="P2347" s="176"/>
      <c r="Q2347" s="203">
        <f t="shared" si="1050"/>
        <v>0</v>
      </c>
      <c r="R2347" s="203">
        <f t="shared" si="1051"/>
        <v>0</v>
      </c>
      <c r="S2347" s="203">
        <f t="shared" si="1052"/>
        <v>0</v>
      </c>
      <c r="T2347" s="203">
        <f t="shared" si="1053"/>
        <v>0</v>
      </c>
      <c r="U2347" s="203">
        <f t="shared" si="1054"/>
        <v>0</v>
      </c>
      <c r="V2347" s="175">
        <f>IF(Q2347&gt;0,VLOOKUP(Q2347,Jahresfaktoren!$A$11:$B$24,2,),0)</f>
        <v>0</v>
      </c>
      <c r="W2347" s="175">
        <f>IF(R2347&gt;0,VLOOKUP(R2347,Jahresfaktoren!$D$11:$E$24,2,),0)</f>
        <v>0</v>
      </c>
      <c r="X2347" s="175">
        <f>IF(S2347&gt;0,VLOOKUP(S2347,Jahresfaktoren!$A$28:$B$29,2,),0)</f>
        <v>0</v>
      </c>
      <c r="Y2347" s="175">
        <f>IF(T2347&gt;0,VLOOKUP(T2347,Jahresfaktoren!$A$28:$B$29,2,),0)</f>
        <v>0</v>
      </c>
      <c r="Z2347" s="175">
        <f>IF(U2347&gt;0,VLOOKUP(U2347,Jahresfaktoren!$A$32:$B$33,2,),)</f>
        <v>0</v>
      </c>
      <c r="AA2347" s="177" t="str">
        <f t="shared" si="1059"/>
        <v/>
      </c>
      <c r="AB2347" s="177" t="str">
        <f t="shared" si="1060"/>
        <v/>
      </c>
      <c r="AC2347" s="177" t="str">
        <f t="shared" si="1061"/>
        <v/>
      </c>
      <c r="AD2347" s="177" t="str">
        <f t="shared" si="1062"/>
        <v/>
      </c>
      <c r="AE2347" s="177" t="str">
        <f t="shared" si="1063"/>
        <v/>
      </c>
      <c r="AF2347" s="178">
        <f>IF(Q2347&gt;0,VLOOKUP(H2347,Leistungszahlen!$A$11:$C$158,3,),0)</f>
        <v>0</v>
      </c>
      <c r="AG2347" s="178">
        <f>IF(R2347&gt;0,VLOOKUP(H2347,Leistungszahlen!$A$11:$F$158,6,),IF(T2347&gt;0,VLOOKUP(H2347,Leistungszahlen!$A$11:$F$158,6,),0))</f>
        <v>0</v>
      </c>
      <c r="AH2347" s="179">
        <f t="shared" si="1064"/>
        <v>0</v>
      </c>
      <c r="AI2347" s="179">
        <f t="shared" si="1065"/>
        <v>0</v>
      </c>
      <c r="AJ2347" s="179">
        <f t="shared" si="1066"/>
        <v>0</v>
      </c>
      <c r="AK2347" s="179">
        <f t="shared" si="1067"/>
        <v>0</v>
      </c>
      <c r="AL2347" s="179">
        <f t="shared" si="1068"/>
        <v>0</v>
      </c>
      <c r="AM2347" s="180" t="str">
        <f>IF(L2347=1,Stundensätze!$D$13,IF(L2347=2,Stundensätze!$D$17,IF(L2347=4,Stundensätze!$D$21,"")))</f>
        <v/>
      </c>
      <c r="AN2347" s="180" t="str">
        <f>IF(L2347=1,Stundensätze!$D$15,IF(L2347=2,Stundensätze!$D$19,IF(L2347=4,Stundensätze!$D$23,"")))</f>
        <v/>
      </c>
      <c r="AO2347" s="180">
        <f t="shared" si="1069"/>
        <v>0</v>
      </c>
      <c r="AP2347" s="180">
        <f t="shared" si="1070"/>
        <v>0</v>
      </c>
      <c r="AQ2347" s="192" t="str">
        <f t="shared" si="1071"/>
        <v/>
      </c>
      <c r="AR2347" s="192" t="str">
        <f t="shared" si="1072"/>
        <v/>
      </c>
      <c r="AS2347" s="193">
        <f t="shared" si="1073"/>
        <v>0</v>
      </c>
      <c r="AT2347" s="258">
        <f>IF(K2347=0,0,VLOOKUP(K2347,Kostenstellen!A:B,2,FALSE))</f>
        <v>0</v>
      </c>
      <c r="AU2347" s="68" t="str">
        <f t="shared" si="1055"/>
        <v/>
      </c>
      <c r="AV2347" s="68" t="str">
        <f t="shared" si="1056"/>
        <v/>
      </c>
      <c r="AW2347" s="68">
        <f>IF(AF2347=0,0,VLOOKUP($H2347,Leistungszahlen!$A$11:$H$158,4,FALSE))</f>
        <v>0</v>
      </c>
      <c r="AX2347" s="68">
        <f>IF(AF2347=0,0,VLOOKUP($H2347,Leistungszahlen!$A$11:$H$158,5,FALSE))</f>
        <v>0</v>
      </c>
      <c r="AY2347" s="68">
        <f>IF(AG2347=0,0,VLOOKUP($H2347,Leistungszahlen!$A$11:$H$158,6,FALSE))</f>
        <v>0</v>
      </c>
      <c r="AZ2347" s="68">
        <f t="shared" si="1057"/>
        <v>0</v>
      </c>
      <c r="BA2347" s="68">
        <f t="shared" si="1058"/>
        <v>0</v>
      </c>
      <c r="BC2347" s="68">
        <f t="shared" si="1074"/>
        <v>0</v>
      </c>
      <c r="BD2347" s="285"/>
    </row>
    <row r="2348" spans="1:56" s="68" customFormat="1">
      <c r="A2348" s="200"/>
      <c r="B2348" s="200"/>
      <c r="C2348" s="200"/>
      <c r="D2348" s="200"/>
      <c r="E2348" s="200"/>
      <c r="F2348" s="200"/>
      <c r="G2348" s="200"/>
      <c r="H2348" s="201"/>
      <c r="I2348" s="202"/>
      <c r="J2348" s="200"/>
      <c r="K2348" s="176"/>
      <c r="L2348" s="176"/>
      <c r="M2348" s="176"/>
      <c r="N2348" s="286"/>
      <c r="O2348" s="286"/>
      <c r="P2348" s="176"/>
      <c r="Q2348" s="203">
        <f t="shared" si="1050"/>
        <v>0</v>
      </c>
      <c r="R2348" s="203">
        <f t="shared" si="1051"/>
        <v>0</v>
      </c>
      <c r="S2348" s="203">
        <f t="shared" si="1052"/>
        <v>0</v>
      </c>
      <c r="T2348" s="203">
        <f t="shared" si="1053"/>
        <v>0</v>
      </c>
      <c r="U2348" s="203">
        <f t="shared" si="1054"/>
        <v>0</v>
      </c>
      <c r="V2348" s="175">
        <f>IF(Q2348&gt;0,VLOOKUP(Q2348,Jahresfaktoren!$A$11:$B$24,2,),0)</f>
        <v>0</v>
      </c>
      <c r="W2348" s="175">
        <f>IF(R2348&gt;0,VLOOKUP(R2348,Jahresfaktoren!$D$11:$E$24,2,),0)</f>
        <v>0</v>
      </c>
      <c r="X2348" s="175">
        <f>IF(S2348&gt;0,VLOOKUP(S2348,Jahresfaktoren!$A$28:$B$29,2,),0)</f>
        <v>0</v>
      </c>
      <c r="Y2348" s="175">
        <f>IF(T2348&gt;0,VLOOKUP(T2348,Jahresfaktoren!$A$28:$B$29,2,),0)</f>
        <v>0</v>
      </c>
      <c r="Z2348" s="175">
        <f>IF(U2348&gt;0,VLOOKUP(U2348,Jahresfaktoren!$A$32:$B$33,2,),)</f>
        <v>0</v>
      </c>
      <c r="AA2348" s="177" t="str">
        <f t="shared" si="1059"/>
        <v/>
      </c>
      <c r="AB2348" s="177" t="str">
        <f t="shared" si="1060"/>
        <v/>
      </c>
      <c r="AC2348" s="177" t="str">
        <f t="shared" si="1061"/>
        <v/>
      </c>
      <c r="AD2348" s="177" t="str">
        <f t="shared" si="1062"/>
        <v/>
      </c>
      <c r="AE2348" s="177" t="str">
        <f t="shared" si="1063"/>
        <v/>
      </c>
      <c r="AF2348" s="178">
        <f>IF(Q2348&gt;0,VLOOKUP(H2348,Leistungszahlen!$A$11:$C$158,3,),0)</f>
        <v>0</v>
      </c>
      <c r="AG2348" s="178">
        <f>IF(R2348&gt;0,VLOOKUP(H2348,Leistungszahlen!$A$11:$F$158,6,),IF(T2348&gt;0,VLOOKUP(H2348,Leistungszahlen!$A$11:$F$158,6,),0))</f>
        <v>0</v>
      </c>
      <c r="AH2348" s="179">
        <f t="shared" si="1064"/>
        <v>0</v>
      </c>
      <c r="AI2348" s="179">
        <f t="shared" si="1065"/>
        <v>0</v>
      </c>
      <c r="AJ2348" s="179">
        <f t="shared" si="1066"/>
        <v>0</v>
      </c>
      <c r="AK2348" s="179">
        <f t="shared" si="1067"/>
        <v>0</v>
      </c>
      <c r="AL2348" s="179">
        <f t="shared" si="1068"/>
        <v>0</v>
      </c>
      <c r="AM2348" s="180" t="str">
        <f>IF(L2348=1,Stundensätze!$D$13,IF(L2348=2,Stundensätze!$D$17,IF(L2348=4,Stundensätze!$D$21,"")))</f>
        <v/>
      </c>
      <c r="AN2348" s="180" t="str">
        <f>IF(L2348=1,Stundensätze!$D$15,IF(L2348=2,Stundensätze!$D$19,IF(L2348=4,Stundensätze!$D$23,"")))</f>
        <v/>
      </c>
      <c r="AO2348" s="180">
        <f t="shared" si="1069"/>
        <v>0</v>
      </c>
      <c r="AP2348" s="180">
        <f t="shared" si="1070"/>
        <v>0</v>
      </c>
      <c r="AQ2348" s="192" t="str">
        <f t="shared" si="1071"/>
        <v/>
      </c>
      <c r="AR2348" s="192" t="str">
        <f t="shared" si="1072"/>
        <v/>
      </c>
      <c r="AS2348" s="193">
        <f t="shared" si="1073"/>
        <v>0</v>
      </c>
      <c r="AT2348" s="258">
        <f>IF(K2348=0,0,VLOOKUP(K2348,Kostenstellen!A:B,2,FALSE))</f>
        <v>0</v>
      </c>
      <c r="AU2348" s="68" t="str">
        <f t="shared" si="1055"/>
        <v/>
      </c>
      <c r="AV2348" s="68" t="str">
        <f t="shared" si="1056"/>
        <v/>
      </c>
      <c r="AW2348" s="68">
        <f>IF(AF2348=0,0,VLOOKUP($H2348,Leistungszahlen!$A$11:$H$158,4,FALSE))</f>
        <v>0</v>
      </c>
      <c r="AX2348" s="68">
        <f>IF(AF2348=0,0,VLOOKUP($H2348,Leistungszahlen!$A$11:$H$158,5,FALSE))</f>
        <v>0</v>
      </c>
      <c r="AY2348" s="68">
        <f>IF(AG2348=0,0,VLOOKUP($H2348,Leistungszahlen!$A$11:$H$158,6,FALSE))</f>
        <v>0</v>
      </c>
      <c r="AZ2348" s="68">
        <f t="shared" si="1057"/>
        <v>0</v>
      </c>
      <c r="BA2348" s="68">
        <f t="shared" si="1058"/>
        <v>0</v>
      </c>
      <c r="BC2348" s="68">
        <f t="shared" si="1074"/>
        <v>0</v>
      </c>
      <c r="BD2348" s="285"/>
    </row>
    <row r="2349" spans="1:56" s="68" customFormat="1">
      <c r="A2349" s="200"/>
      <c r="B2349" s="200"/>
      <c r="C2349" s="200"/>
      <c r="D2349" s="200"/>
      <c r="E2349" s="200"/>
      <c r="F2349" s="200"/>
      <c r="G2349" s="200"/>
      <c r="H2349" s="201"/>
      <c r="I2349" s="202"/>
      <c r="J2349" s="200"/>
      <c r="K2349" s="176"/>
      <c r="L2349" s="176"/>
      <c r="M2349" s="176"/>
      <c r="N2349" s="286"/>
      <c r="O2349" s="286"/>
      <c r="P2349" s="176"/>
      <c r="Q2349" s="203">
        <f t="shared" si="1050"/>
        <v>0</v>
      </c>
      <c r="R2349" s="203">
        <f t="shared" si="1051"/>
        <v>0</v>
      </c>
      <c r="S2349" s="203">
        <f t="shared" si="1052"/>
        <v>0</v>
      </c>
      <c r="T2349" s="203">
        <f t="shared" si="1053"/>
        <v>0</v>
      </c>
      <c r="U2349" s="203">
        <f t="shared" si="1054"/>
        <v>0</v>
      </c>
      <c r="V2349" s="175">
        <f>IF(Q2349&gt;0,VLOOKUP(Q2349,Jahresfaktoren!$A$11:$B$24,2,),0)</f>
        <v>0</v>
      </c>
      <c r="W2349" s="175">
        <f>IF(R2349&gt;0,VLOOKUP(R2349,Jahresfaktoren!$D$11:$E$24,2,),0)</f>
        <v>0</v>
      </c>
      <c r="X2349" s="175">
        <f>IF(S2349&gt;0,VLOOKUP(S2349,Jahresfaktoren!$A$28:$B$29,2,),0)</f>
        <v>0</v>
      </c>
      <c r="Y2349" s="175">
        <f>IF(T2349&gt;0,VLOOKUP(T2349,Jahresfaktoren!$A$28:$B$29,2,),0)</f>
        <v>0</v>
      </c>
      <c r="Z2349" s="175">
        <f>IF(U2349&gt;0,VLOOKUP(U2349,Jahresfaktoren!$A$32:$B$33,2,),)</f>
        <v>0</v>
      </c>
      <c r="AA2349" s="177" t="str">
        <f t="shared" si="1059"/>
        <v/>
      </c>
      <c r="AB2349" s="177" t="str">
        <f t="shared" si="1060"/>
        <v/>
      </c>
      <c r="AC2349" s="177" t="str">
        <f t="shared" si="1061"/>
        <v/>
      </c>
      <c r="AD2349" s="177" t="str">
        <f t="shared" si="1062"/>
        <v/>
      </c>
      <c r="AE2349" s="177" t="str">
        <f t="shared" si="1063"/>
        <v/>
      </c>
      <c r="AF2349" s="178">
        <f>IF(Q2349&gt;0,VLOOKUP(H2349,Leistungszahlen!$A$11:$C$158,3,),0)</f>
        <v>0</v>
      </c>
      <c r="AG2349" s="178">
        <f>IF(R2349&gt;0,VLOOKUP(H2349,Leistungszahlen!$A$11:$F$158,6,),IF(T2349&gt;0,VLOOKUP(H2349,Leistungszahlen!$A$11:$F$158,6,),0))</f>
        <v>0</v>
      </c>
      <c r="AH2349" s="179">
        <f t="shared" si="1064"/>
        <v>0</v>
      </c>
      <c r="AI2349" s="179">
        <f t="shared" si="1065"/>
        <v>0</v>
      </c>
      <c r="AJ2349" s="179">
        <f t="shared" si="1066"/>
        <v>0</v>
      </c>
      <c r="AK2349" s="179">
        <f t="shared" si="1067"/>
        <v>0</v>
      </c>
      <c r="AL2349" s="179">
        <f t="shared" si="1068"/>
        <v>0</v>
      </c>
      <c r="AM2349" s="180" t="str">
        <f>IF(L2349=1,Stundensätze!$D$13,IF(L2349=2,Stundensätze!$D$17,IF(L2349=4,Stundensätze!$D$21,"")))</f>
        <v/>
      </c>
      <c r="AN2349" s="180" t="str">
        <f>IF(L2349=1,Stundensätze!$D$15,IF(L2349=2,Stundensätze!$D$19,IF(L2349=4,Stundensätze!$D$23,"")))</f>
        <v/>
      </c>
      <c r="AO2349" s="180">
        <f t="shared" si="1069"/>
        <v>0</v>
      </c>
      <c r="AP2349" s="180">
        <f t="shared" si="1070"/>
        <v>0</v>
      </c>
      <c r="AQ2349" s="192" t="str">
        <f t="shared" si="1071"/>
        <v/>
      </c>
      <c r="AR2349" s="192" t="str">
        <f t="shared" si="1072"/>
        <v/>
      </c>
      <c r="AS2349" s="193">
        <f t="shared" si="1073"/>
        <v>0</v>
      </c>
      <c r="AT2349" s="258">
        <f>IF(K2349=0,0,VLOOKUP(K2349,Kostenstellen!A:B,2,FALSE))</f>
        <v>0</v>
      </c>
      <c r="AU2349" s="68" t="str">
        <f t="shared" si="1055"/>
        <v/>
      </c>
      <c r="AV2349" s="68" t="str">
        <f t="shared" si="1056"/>
        <v/>
      </c>
      <c r="AW2349" s="68">
        <f>IF(AF2349=0,0,VLOOKUP($H2349,Leistungszahlen!$A$11:$H$158,4,FALSE))</f>
        <v>0</v>
      </c>
      <c r="AX2349" s="68">
        <f>IF(AF2349=0,0,VLOOKUP($H2349,Leistungszahlen!$A$11:$H$158,5,FALSE))</f>
        <v>0</v>
      </c>
      <c r="AY2349" s="68">
        <f>IF(AG2349=0,0,VLOOKUP($H2349,Leistungszahlen!$A$11:$H$158,6,FALSE))</f>
        <v>0</v>
      </c>
      <c r="AZ2349" s="68">
        <f t="shared" si="1057"/>
        <v>0</v>
      </c>
      <c r="BA2349" s="68">
        <f t="shared" si="1058"/>
        <v>0</v>
      </c>
      <c r="BC2349" s="68">
        <f t="shared" si="1074"/>
        <v>0</v>
      </c>
      <c r="BD2349" s="285"/>
    </row>
    <row r="2350" spans="1:56" s="68" customFormat="1">
      <c r="A2350" s="200"/>
      <c r="B2350" s="200"/>
      <c r="C2350" s="200"/>
      <c r="D2350" s="200"/>
      <c r="E2350" s="200"/>
      <c r="F2350" s="200"/>
      <c r="G2350" s="200"/>
      <c r="H2350" s="201"/>
      <c r="I2350" s="202"/>
      <c r="J2350" s="200"/>
      <c r="K2350" s="176"/>
      <c r="L2350" s="176"/>
      <c r="M2350" s="176"/>
      <c r="N2350" s="286"/>
      <c r="O2350" s="286"/>
      <c r="P2350" s="176"/>
      <c r="Q2350" s="203">
        <f t="shared" si="1050"/>
        <v>0</v>
      </c>
      <c r="R2350" s="203">
        <f t="shared" si="1051"/>
        <v>0</v>
      </c>
      <c r="S2350" s="203">
        <f t="shared" si="1052"/>
        <v>0</v>
      </c>
      <c r="T2350" s="203">
        <f t="shared" si="1053"/>
        <v>0</v>
      </c>
      <c r="U2350" s="203">
        <f t="shared" si="1054"/>
        <v>0</v>
      </c>
      <c r="V2350" s="175">
        <f>IF(Q2350&gt;0,VLOOKUP(Q2350,Jahresfaktoren!$A$11:$B$24,2,),0)</f>
        <v>0</v>
      </c>
      <c r="W2350" s="175">
        <f>IF(R2350&gt;0,VLOOKUP(R2350,Jahresfaktoren!$D$11:$E$24,2,),0)</f>
        <v>0</v>
      </c>
      <c r="X2350" s="175">
        <f>IF(S2350&gt;0,VLOOKUP(S2350,Jahresfaktoren!$A$28:$B$29,2,),0)</f>
        <v>0</v>
      </c>
      <c r="Y2350" s="175">
        <f>IF(T2350&gt;0,VLOOKUP(T2350,Jahresfaktoren!$A$28:$B$29,2,),0)</f>
        <v>0</v>
      </c>
      <c r="Z2350" s="175">
        <f>IF(U2350&gt;0,VLOOKUP(U2350,Jahresfaktoren!$A$32:$B$33,2,),)</f>
        <v>0</v>
      </c>
      <c r="AA2350" s="177" t="str">
        <f t="shared" si="1059"/>
        <v/>
      </c>
      <c r="AB2350" s="177" t="str">
        <f t="shared" si="1060"/>
        <v/>
      </c>
      <c r="AC2350" s="177" t="str">
        <f t="shared" si="1061"/>
        <v/>
      </c>
      <c r="AD2350" s="177" t="str">
        <f t="shared" si="1062"/>
        <v/>
      </c>
      <c r="AE2350" s="177" t="str">
        <f t="shared" si="1063"/>
        <v/>
      </c>
      <c r="AF2350" s="178">
        <f>IF(Q2350&gt;0,VLOOKUP(H2350,Leistungszahlen!$A$11:$C$158,3,),0)</f>
        <v>0</v>
      </c>
      <c r="AG2350" s="178">
        <f>IF(R2350&gt;0,VLOOKUP(H2350,Leistungszahlen!$A$11:$F$158,6,),IF(T2350&gt;0,VLOOKUP(H2350,Leistungszahlen!$A$11:$F$158,6,),0))</f>
        <v>0</v>
      </c>
      <c r="AH2350" s="179">
        <f t="shared" si="1064"/>
        <v>0</v>
      </c>
      <c r="AI2350" s="179">
        <f t="shared" si="1065"/>
        <v>0</v>
      </c>
      <c r="AJ2350" s="179">
        <f t="shared" si="1066"/>
        <v>0</v>
      </c>
      <c r="AK2350" s="179">
        <f t="shared" si="1067"/>
        <v>0</v>
      </c>
      <c r="AL2350" s="179">
        <f t="shared" si="1068"/>
        <v>0</v>
      </c>
      <c r="AM2350" s="180" t="str">
        <f>IF(L2350=1,Stundensätze!$D$13,IF(L2350=2,Stundensätze!$D$17,IF(L2350=4,Stundensätze!$D$21,"")))</f>
        <v/>
      </c>
      <c r="AN2350" s="180" t="str">
        <f>IF(L2350=1,Stundensätze!$D$15,IF(L2350=2,Stundensätze!$D$19,IF(L2350=4,Stundensätze!$D$23,"")))</f>
        <v/>
      </c>
      <c r="AO2350" s="180">
        <f t="shared" si="1069"/>
        <v>0</v>
      </c>
      <c r="AP2350" s="180">
        <f t="shared" si="1070"/>
        <v>0</v>
      </c>
      <c r="AQ2350" s="192" t="str">
        <f t="shared" si="1071"/>
        <v/>
      </c>
      <c r="AR2350" s="192" t="str">
        <f t="shared" si="1072"/>
        <v/>
      </c>
      <c r="AS2350" s="193">
        <f t="shared" si="1073"/>
        <v>0</v>
      </c>
      <c r="AT2350" s="258">
        <f>IF(K2350=0,0,VLOOKUP(K2350,Kostenstellen!A:B,2,FALSE))</f>
        <v>0</v>
      </c>
      <c r="AU2350" s="68" t="str">
        <f t="shared" si="1055"/>
        <v/>
      </c>
      <c r="AV2350" s="68" t="str">
        <f t="shared" si="1056"/>
        <v/>
      </c>
      <c r="AW2350" s="68">
        <f>IF(AF2350=0,0,VLOOKUP($H2350,Leistungszahlen!$A$11:$H$158,4,FALSE))</f>
        <v>0</v>
      </c>
      <c r="AX2350" s="68">
        <f>IF(AF2350=0,0,VLOOKUP($H2350,Leistungszahlen!$A$11:$H$158,5,FALSE))</f>
        <v>0</v>
      </c>
      <c r="AY2350" s="68">
        <f>IF(AG2350=0,0,VLOOKUP($H2350,Leistungszahlen!$A$11:$H$158,6,FALSE))</f>
        <v>0</v>
      </c>
      <c r="AZ2350" s="68">
        <f t="shared" si="1057"/>
        <v>0</v>
      </c>
      <c r="BA2350" s="68">
        <f t="shared" si="1058"/>
        <v>0</v>
      </c>
      <c r="BC2350" s="68">
        <f t="shared" si="1074"/>
        <v>0</v>
      </c>
      <c r="BD2350" s="285"/>
    </row>
    <row r="2351" spans="1:56" s="68" customFormat="1">
      <c r="A2351" s="200"/>
      <c r="B2351" s="200"/>
      <c r="C2351" s="200"/>
      <c r="D2351" s="200"/>
      <c r="E2351" s="200"/>
      <c r="F2351" s="200"/>
      <c r="G2351" s="200"/>
      <c r="H2351" s="201"/>
      <c r="I2351" s="202"/>
      <c r="J2351" s="200"/>
      <c r="K2351" s="176"/>
      <c r="L2351" s="176"/>
      <c r="M2351" s="176"/>
      <c r="N2351" s="286"/>
      <c r="O2351" s="286"/>
      <c r="P2351" s="176"/>
      <c r="Q2351" s="203">
        <f t="shared" si="1050"/>
        <v>0</v>
      </c>
      <c r="R2351" s="203">
        <f t="shared" si="1051"/>
        <v>0</v>
      </c>
      <c r="S2351" s="203">
        <f t="shared" si="1052"/>
        <v>0</v>
      </c>
      <c r="T2351" s="203">
        <f t="shared" si="1053"/>
        <v>0</v>
      </c>
      <c r="U2351" s="203">
        <f t="shared" si="1054"/>
        <v>0</v>
      </c>
      <c r="V2351" s="175">
        <f>IF(Q2351&gt;0,VLOOKUP(Q2351,Jahresfaktoren!$A$11:$B$24,2,),0)</f>
        <v>0</v>
      </c>
      <c r="W2351" s="175">
        <f>IF(R2351&gt;0,VLOOKUP(R2351,Jahresfaktoren!$D$11:$E$24,2,),0)</f>
        <v>0</v>
      </c>
      <c r="X2351" s="175">
        <f>IF(S2351&gt;0,VLOOKUP(S2351,Jahresfaktoren!$A$28:$B$29,2,),0)</f>
        <v>0</v>
      </c>
      <c r="Y2351" s="175">
        <f>IF(T2351&gt;0,VLOOKUP(T2351,Jahresfaktoren!$A$28:$B$29,2,),0)</f>
        <v>0</v>
      </c>
      <c r="Z2351" s="175">
        <f>IF(U2351&gt;0,VLOOKUP(U2351,Jahresfaktoren!$A$32:$B$33,2,),)</f>
        <v>0</v>
      </c>
      <c r="AA2351" s="177" t="str">
        <f t="shared" si="1059"/>
        <v/>
      </c>
      <c r="AB2351" s="177" t="str">
        <f t="shared" si="1060"/>
        <v/>
      </c>
      <c r="AC2351" s="177" t="str">
        <f t="shared" si="1061"/>
        <v/>
      </c>
      <c r="AD2351" s="177" t="str">
        <f t="shared" si="1062"/>
        <v/>
      </c>
      <c r="AE2351" s="177" t="str">
        <f t="shared" si="1063"/>
        <v/>
      </c>
      <c r="AF2351" s="178">
        <f>IF(Q2351&gt;0,VLOOKUP(H2351,Leistungszahlen!$A$11:$C$158,3,),0)</f>
        <v>0</v>
      </c>
      <c r="AG2351" s="178">
        <f>IF(R2351&gt;0,VLOOKUP(H2351,Leistungszahlen!$A$11:$F$158,6,),IF(T2351&gt;0,VLOOKUP(H2351,Leistungszahlen!$A$11:$F$158,6,),0))</f>
        <v>0</v>
      </c>
      <c r="AH2351" s="179">
        <f t="shared" si="1064"/>
        <v>0</v>
      </c>
      <c r="AI2351" s="179">
        <f t="shared" si="1065"/>
        <v>0</v>
      </c>
      <c r="AJ2351" s="179">
        <f t="shared" si="1066"/>
        <v>0</v>
      </c>
      <c r="AK2351" s="179">
        <f t="shared" si="1067"/>
        <v>0</v>
      </c>
      <c r="AL2351" s="179">
        <f t="shared" si="1068"/>
        <v>0</v>
      </c>
      <c r="AM2351" s="180" t="str">
        <f>IF(L2351=1,Stundensätze!$D$13,IF(L2351=2,Stundensätze!$D$17,IF(L2351=4,Stundensätze!$D$21,"")))</f>
        <v/>
      </c>
      <c r="AN2351" s="180" t="str">
        <f>IF(L2351=1,Stundensätze!$D$15,IF(L2351=2,Stundensätze!$D$19,IF(L2351=4,Stundensätze!$D$23,"")))</f>
        <v/>
      </c>
      <c r="AO2351" s="180">
        <f t="shared" si="1069"/>
        <v>0</v>
      </c>
      <c r="AP2351" s="180">
        <f t="shared" si="1070"/>
        <v>0</v>
      </c>
      <c r="AQ2351" s="192" t="str">
        <f t="shared" si="1071"/>
        <v/>
      </c>
      <c r="AR2351" s="192" t="str">
        <f t="shared" si="1072"/>
        <v/>
      </c>
      <c r="AS2351" s="193">
        <f t="shared" si="1073"/>
        <v>0</v>
      </c>
      <c r="AT2351" s="258">
        <f>IF(K2351=0,0,VLOOKUP(K2351,Kostenstellen!A:B,2,FALSE))</f>
        <v>0</v>
      </c>
      <c r="AU2351" s="68" t="str">
        <f t="shared" si="1055"/>
        <v/>
      </c>
      <c r="AV2351" s="68" t="str">
        <f t="shared" si="1056"/>
        <v/>
      </c>
      <c r="AW2351" s="68">
        <f>IF(AF2351=0,0,VLOOKUP($H2351,Leistungszahlen!$A$11:$H$158,4,FALSE))</f>
        <v>0</v>
      </c>
      <c r="AX2351" s="68">
        <f>IF(AF2351=0,0,VLOOKUP($H2351,Leistungszahlen!$A$11:$H$158,5,FALSE))</f>
        <v>0</v>
      </c>
      <c r="AY2351" s="68">
        <f>IF(AG2351=0,0,VLOOKUP($H2351,Leistungszahlen!$A$11:$H$158,6,FALSE))</f>
        <v>0</v>
      </c>
      <c r="AZ2351" s="68">
        <f t="shared" si="1057"/>
        <v>0</v>
      </c>
      <c r="BA2351" s="68">
        <f t="shared" si="1058"/>
        <v>0</v>
      </c>
      <c r="BC2351" s="68">
        <f t="shared" si="1074"/>
        <v>0</v>
      </c>
      <c r="BD2351" s="285"/>
    </row>
    <row r="2352" spans="1:56" s="68" customFormat="1">
      <c r="A2352" s="200"/>
      <c r="B2352" s="200"/>
      <c r="C2352" s="200"/>
      <c r="D2352" s="200"/>
      <c r="E2352" s="200"/>
      <c r="F2352" s="200"/>
      <c r="G2352" s="200"/>
      <c r="H2352" s="201"/>
      <c r="I2352" s="202"/>
      <c r="J2352" s="200"/>
      <c r="K2352" s="176"/>
      <c r="L2352" s="176"/>
      <c r="M2352" s="176"/>
      <c r="N2352" s="286"/>
      <c r="O2352" s="286"/>
      <c r="P2352" s="176"/>
      <c r="Q2352" s="203">
        <f t="shared" si="1050"/>
        <v>0</v>
      </c>
      <c r="R2352" s="203">
        <f t="shared" si="1051"/>
        <v>0</v>
      </c>
      <c r="S2352" s="203">
        <f t="shared" si="1052"/>
        <v>0</v>
      </c>
      <c r="T2352" s="203">
        <f t="shared" si="1053"/>
        <v>0</v>
      </c>
      <c r="U2352" s="203">
        <f t="shared" si="1054"/>
        <v>0</v>
      </c>
      <c r="V2352" s="175">
        <f>IF(Q2352&gt;0,VLOOKUP(Q2352,Jahresfaktoren!$A$11:$B$24,2,),0)</f>
        <v>0</v>
      </c>
      <c r="W2352" s="175">
        <f>IF(R2352&gt;0,VLOOKUP(R2352,Jahresfaktoren!$D$11:$E$24,2,),0)</f>
        <v>0</v>
      </c>
      <c r="X2352" s="175">
        <f>IF(S2352&gt;0,VLOOKUP(S2352,Jahresfaktoren!$A$28:$B$29,2,),0)</f>
        <v>0</v>
      </c>
      <c r="Y2352" s="175">
        <f>IF(T2352&gt;0,VLOOKUP(T2352,Jahresfaktoren!$A$28:$B$29,2,),0)</f>
        <v>0</v>
      </c>
      <c r="Z2352" s="175">
        <f>IF(U2352&gt;0,VLOOKUP(U2352,Jahresfaktoren!$A$32:$B$33,2,),)</f>
        <v>0</v>
      </c>
      <c r="AA2352" s="177" t="str">
        <f t="shared" si="1059"/>
        <v/>
      </c>
      <c r="AB2352" s="177" t="str">
        <f t="shared" si="1060"/>
        <v/>
      </c>
      <c r="AC2352" s="177" t="str">
        <f t="shared" si="1061"/>
        <v/>
      </c>
      <c r="AD2352" s="177" t="str">
        <f t="shared" si="1062"/>
        <v/>
      </c>
      <c r="AE2352" s="177" t="str">
        <f t="shared" si="1063"/>
        <v/>
      </c>
      <c r="AF2352" s="178">
        <f>IF(Q2352&gt;0,VLOOKUP(H2352,Leistungszahlen!$A$11:$C$158,3,),0)</f>
        <v>0</v>
      </c>
      <c r="AG2352" s="178">
        <f>IF(R2352&gt;0,VLOOKUP(H2352,Leistungszahlen!$A$11:$F$158,6,),IF(T2352&gt;0,VLOOKUP(H2352,Leistungszahlen!$A$11:$F$158,6,),0))</f>
        <v>0</v>
      </c>
      <c r="AH2352" s="179">
        <f t="shared" si="1064"/>
        <v>0</v>
      </c>
      <c r="AI2352" s="179">
        <f t="shared" si="1065"/>
        <v>0</v>
      </c>
      <c r="AJ2352" s="179">
        <f t="shared" si="1066"/>
        <v>0</v>
      </c>
      <c r="AK2352" s="179">
        <f t="shared" si="1067"/>
        <v>0</v>
      </c>
      <c r="AL2352" s="179">
        <f t="shared" si="1068"/>
        <v>0</v>
      </c>
      <c r="AM2352" s="180" t="str">
        <f>IF(L2352=1,Stundensätze!$D$13,IF(L2352=2,Stundensätze!$D$17,IF(L2352=4,Stundensätze!$D$21,"")))</f>
        <v/>
      </c>
      <c r="AN2352" s="180" t="str">
        <f>IF(L2352=1,Stundensätze!$D$15,IF(L2352=2,Stundensätze!$D$19,IF(L2352=4,Stundensätze!$D$23,"")))</f>
        <v/>
      </c>
      <c r="AO2352" s="180">
        <f t="shared" si="1069"/>
        <v>0</v>
      </c>
      <c r="AP2352" s="180">
        <f t="shared" si="1070"/>
        <v>0</v>
      </c>
      <c r="AQ2352" s="192" t="str">
        <f t="shared" si="1071"/>
        <v/>
      </c>
      <c r="AR2352" s="192" t="str">
        <f t="shared" si="1072"/>
        <v/>
      </c>
      <c r="AS2352" s="193">
        <f t="shared" si="1073"/>
        <v>0</v>
      </c>
      <c r="AT2352" s="258">
        <f>IF(K2352=0,0,VLOOKUP(K2352,Kostenstellen!A:B,2,FALSE))</f>
        <v>0</v>
      </c>
      <c r="AU2352" s="68" t="str">
        <f t="shared" si="1055"/>
        <v/>
      </c>
      <c r="AV2352" s="68" t="str">
        <f t="shared" si="1056"/>
        <v/>
      </c>
      <c r="AW2352" s="68">
        <f>IF(AF2352=0,0,VLOOKUP($H2352,Leistungszahlen!$A$11:$H$158,4,FALSE))</f>
        <v>0</v>
      </c>
      <c r="AX2352" s="68">
        <f>IF(AF2352=0,0,VLOOKUP($H2352,Leistungszahlen!$A$11:$H$158,5,FALSE))</f>
        <v>0</v>
      </c>
      <c r="AY2352" s="68">
        <f>IF(AG2352=0,0,VLOOKUP($H2352,Leistungszahlen!$A$11:$H$158,6,FALSE))</f>
        <v>0</v>
      </c>
      <c r="AZ2352" s="68">
        <f t="shared" si="1057"/>
        <v>0</v>
      </c>
      <c r="BA2352" s="68">
        <f t="shared" si="1058"/>
        <v>0</v>
      </c>
      <c r="BC2352" s="68">
        <f t="shared" si="1074"/>
        <v>0</v>
      </c>
      <c r="BD2352" s="285"/>
    </row>
    <row r="2353" spans="1:56" s="68" customFormat="1">
      <c r="A2353" s="200"/>
      <c r="B2353" s="200"/>
      <c r="C2353" s="200"/>
      <c r="D2353" s="200"/>
      <c r="E2353" s="200"/>
      <c r="F2353" s="200"/>
      <c r="G2353" s="200"/>
      <c r="H2353" s="201"/>
      <c r="I2353" s="202"/>
      <c r="J2353" s="200"/>
      <c r="K2353" s="176"/>
      <c r="L2353" s="176"/>
      <c r="M2353" s="176"/>
      <c r="N2353" s="286"/>
      <c r="O2353" s="286"/>
      <c r="P2353" s="176"/>
      <c r="Q2353" s="203">
        <f t="shared" si="1050"/>
        <v>0</v>
      </c>
      <c r="R2353" s="203">
        <f t="shared" si="1051"/>
        <v>0</v>
      </c>
      <c r="S2353" s="203">
        <f t="shared" si="1052"/>
        <v>0</v>
      </c>
      <c r="T2353" s="203">
        <f t="shared" si="1053"/>
        <v>0</v>
      </c>
      <c r="U2353" s="203">
        <f t="shared" si="1054"/>
        <v>0</v>
      </c>
      <c r="V2353" s="175">
        <f>IF(Q2353&gt;0,VLOOKUP(Q2353,Jahresfaktoren!$A$11:$B$24,2,),0)</f>
        <v>0</v>
      </c>
      <c r="W2353" s="175">
        <f>IF(R2353&gt;0,VLOOKUP(R2353,Jahresfaktoren!$D$11:$E$24,2,),0)</f>
        <v>0</v>
      </c>
      <c r="X2353" s="175">
        <f>IF(S2353&gt;0,VLOOKUP(S2353,Jahresfaktoren!$A$28:$B$29,2,),0)</f>
        <v>0</v>
      </c>
      <c r="Y2353" s="175">
        <f>IF(T2353&gt;0,VLOOKUP(T2353,Jahresfaktoren!$A$28:$B$29,2,),0)</f>
        <v>0</v>
      </c>
      <c r="Z2353" s="175">
        <f>IF(U2353&gt;0,VLOOKUP(U2353,Jahresfaktoren!$A$32:$B$33,2,),)</f>
        <v>0</v>
      </c>
      <c r="AA2353" s="177" t="str">
        <f t="shared" si="1059"/>
        <v/>
      </c>
      <c r="AB2353" s="177" t="str">
        <f t="shared" si="1060"/>
        <v/>
      </c>
      <c r="AC2353" s="177" t="str">
        <f t="shared" si="1061"/>
        <v/>
      </c>
      <c r="AD2353" s="177" t="str">
        <f t="shared" si="1062"/>
        <v/>
      </c>
      <c r="AE2353" s="177" t="str">
        <f t="shared" si="1063"/>
        <v/>
      </c>
      <c r="AF2353" s="178">
        <f>IF(Q2353&gt;0,VLOOKUP(H2353,Leistungszahlen!$A$11:$C$158,3,),0)</f>
        <v>0</v>
      </c>
      <c r="AG2353" s="178">
        <f>IF(R2353&gt;0,VLOOKUP(H2353,Leistungszahlen!$A$11:$F$158,6,),IF(T2353&gt;0,VLOOKUP(H2353,Leistungszahlen!$A$11:$F$158,6,),0))</f>
        <v>0</v>
      </c>
      <c r="AH2353" s="179">
        <f t="shared" si="1064"/>
        <v>0</v>
      </c>
      <c r="AI2353" s="179">
        <f t="shared" si="1065"/>
        <v>0</v>
      </c>
      <c r="AJ2353" s="179">
        <f t="shared" si="1066"/>
        <v>0</v>
      </c>
      <c r="AK2353" s="179">
        <f t="shared" si="1067"/>
        <v>0</v>
      </c>
      <c r="AL2353" s="179">
        <f t="shared" si="1068"/>
        <v>0</v>
      </c>
      <c r="AM2353" s="180" t="str">
        <f>IF(L2353=1,Stundensätze!$D$13,IF(L2353=2,Stundensätze!$D$17,IF(L2353=4,Stundensätze!$D$21,"")))</f>
        <v/>
      </c>
      <c r="AN2353" s="180" t="str">
        <f>IF(L2353=1,Stundensätze!$D$15,IF(L2353=2,Stundensätze!$D$19,IF(L2353=4,Stundensätze!$D$23,"")))</f>
        <v/>
      </c>
      <c r="AO2353" s="180">
        <f t="shared" si="1069"/>
        <v>0</v>
      </c>
      <c r="AP2353" s="180">
        <f t="shared" si="1070"/>
        <v>0</v>
      </c>
      <c r="AQ2353" s="192" t="str">
        <f t="shared" si="1071"/>
        <v/>
      </c>
      <c r="AR2353" s="192" t="str">
        <f t="shared" si="1072"/>
        <v/>
      </c>
      <c r="AS2353" s="193">
        <f t="shared" si="1073"/>
        <v>0</v>
      </c>
      <c r="AT2353" s="258">
        <f>IF(K2353=0,0,VLOOKUP(K2353,Kostenstellen!A:B,2,FALSE))</f>
        <v>0</v>
      </c>
      <c r="AU2353" s="68" t="str">
        <f t="shared" si="1055"/>
        <v/>
      </c>
      <c r="AV2353" s="68" t="str">
        <f t="shared" si="1056"/>
        <v/>
      </c>
      <c r="AW2353" s="68">
        <f>IF(AF2353=0,0,VLOOKUP($H2353,Leistungszahlen!$A$11:$H$158,4,FALSE))</f>
        <v>0</v>
      </c>
      <c r="AX2353" s="68">
        <f>IF(AF2353=0,0,VLOOKUP($H2353,Leistungszahlen!$A$11:$H$158,5,FALSE))</f>
        <v>0</v>
      </c>
      <c r="AY2353" s="68">
        <f>IF(AG2353=0,0,VLOOKUP($H2353,Leistungszahlen!$A$11:$H$158,6,FALSE))</f>
        <v>0</v>
      </c>
      <c r="AZ2353" s="68">
        <f t="shared" si="1057"/>
        <v>0</v>
      </c>
      <c r="BA2353" s="68">
        <f t="shared" si="1058"/>
        <v>0</v>
      </c>
      <c r="BC2353" s="68">
        <f t="shared" si="1074"/>
        <v>0</v>
      </c>
      <c r="BD2353" s="285"/>
    </row>
    <row r="2354" spans="1:56" s="68" customFormat="1">
      <c r="A2354" s="200"/>
      <c r="B2354" s="200"/>
      <c r="C2354" s="200"/>
      <c r="D2354" s="200"/>
      <c r="E2354" s="200"/>
      <c r="F2354" s="200"/>
      <c r="G2354" s="200"/>
      <c r="H2354" s="201"/>
      <c r="I2354" s="202"/>
      <c r="J2354" s="200"/>
      <c r="K2354" s="176"/>
      <c r="L2354" s="176"/>
      <c r="M2354" s="176"/>
      <c r="N2354" s="286"/>
      <c r="O2354" s="286"/>
      <c r="P2354" s="176"/>
      <c r="Q2354" s="203">
        <f t="shared" si="1050"/>
        <v>0</v>
      </c>
      <c r="R2354" s="203">
        <f t="shared" si="1051"/>
        <v>0</v>
      </c>
      <c r="S2354" s="203">
        <f t="shared" si="1052"/>
        <v>0</v>
      </c>
      <c r="T2354" s="203">
        <f t="shared" si="1053"/>
        <v>0</v>
      </c>
      <c r="U2354" s="203">
        <f t="shared" si="1054"/>
        <v>0</v>
      </c>
      <c r="V2354" s="175">
        <f>IF(Q2354&gt;0,VLOOKUP(Q2354,Jahresfaktoren!$A$11:$B$24,2,),0)</f>
        <v>0</v>
      </c>
      <c r="W2354" s="175">
        <f>IF(R2354&gt;0,VLOOKUP(R2354,Jahresfaktoren!$D$11:$E$24,2,),0)</f>
        <v>0</v>
      </c>
      <c r="X2354" s="175">
        <f>IF(S2354&gt;0,VLOOKUP(S2354,Jahresfaktoren!$A$28:$B$29,2,),0)</f>
        <v>0</v>
      </c>
      <c r="Y2354" s="175">
        <f>IF(T2354&gt;0,VLOOKUP(T2354,Jahresfaktoren!$A$28:$B$29,2,),0)</f>
        <v>0</v>
      </c>
      <c r="Z2354" s="175">
        <f>IF(U2354&gt;0,VLOOKUP(U2354,Jahresfaktoren!$A$32:$B$33,2,),)</f>
        <v>0</v>
      </c>
      <c r="AA2354" s="177" t="str">
        <f t="shared" si="1059"/>
        <v/>
      </c>
      <c r="AB2354" s="177" t="str">
        <f t="shared" si="1060"/>
        <v/>
      </c>
      <c r="AC2354" s="177" t="str">
        <f t="shared" si="1061"/>
        <v/>
      </c>
      <c r="AD2354" s="177" t="str">
        <f t="shared" si="1062"/>
        <v/>
      </c>
      <c r="AE2354" s="177" t="str">
        <f t="shared" si="1063"/>
        <v/>
      </c>
      <c r="AF2354" s="178">
        <f>IF(Q2354&gt;0,VLOOKUP(H2354,Leistungszahlen!$A$11:$C$158,3,),0)</f>
        <v>0</v>
      </c>
      <c r="AG2354" s="178">
        <f>IF(R2354&gt;0,VLOOKUP(H2354,Leistungszahlen!$A$11:$F$158,6,),IF(T2354&gt;0,VLOOKUP(H2354,Leistungszahlen!$A$11:$F$158,6,),0))</f>
        <v>0</v>
      </c>
      <c r="AH2354" s="179">
        <f t="shared" si="1064"/>
        <v>0</v>
      </c>
      <c r="AI2354" s="179">
        <f t="shared" si="1065"/>
        <v>0</v>
      </c>
      <c r="AJ2354" s="179">
        <f t="shared" si="1066"/>
        <v>0</v>
      </c>
      <c r="AK2354" s="179">
        <f t="shared" si="1067"/>
        <v>0</v>
      </c>
      <c r="AL2354" s="179">
        <f t="shared" si="1068"/>
        <v>0</v>
      </c>
      <c r="AM2354" s="180" t="str">
        <f>IF(L2354=1,Stundensätze!$D$13,IF(L2354=2,Stundensätze!$D$17,IF(L2354=4,Stundensätze!$D$21,"")))</f>
        <v/>
      </c>
      <c r="AN2354" s="180" t="str">
        <f>IF(L2354=1,Stundensätze!$D$15,IF(L2354=2,Stundensätze!$D$19,IF(L2354=4,Stundensätze!$D$23,"")))</f>
        <v/>
      </c>
      <c r="AO2354" s="180">
        <f t="shared" si="1069"/>
        <v>0</v>
      </c>
      <c r="AP2354" s="180">
        <f t="shared" si="1070"/>
        <v>0</v>
      </c>
      <c r="AQ2354" s="192" t="str">
        <f t="shared" si="1071"/>
        <v/>
      </c>
      <c r="AR2354" s="192" t="str">
        <f t="shared" si="1072"/>
        <v/>
      </c>
      <c r="AS2354" s="193">
        <f t="shared" si="1073"/>
        <v>0</v>
      </c>
      <c r="AT2354" s="258">
        <f>IF(K2354=0,0,VLOOKUP(K2354,Kostenstellen!A:B,2,FALSE))</f>
        <v>0</v>
      </c>
      <c r="AU2354" s="68" t="str">
        <f t="shared" si="1055"/>
        <v/>
      </c>
      <c r="AV2354" s="68" t="str">
        <f t="shared" si="1056"/>
        <v/>
      </c>
      <c r="AW2354" s="68">
        <f>IF(AF2354=0,0,VLOOKUP($H2354,Leistungszahlen!$A$11:$H$158,4,FALSE))</f>
        <v>0</v>
      </c>
      <c r="AX2354" s="68">
        <f>IF(AF2354=0,0,VLOOKUP($H2354,Leistungszahlen!$A$11:$H$158,5,FALSE))</f>
        <v>0</v>
      </c>
      <c r="AY2354" s="68">
        <f>IF(AG2354=0,0,VLOOKUP($H2354,Leistungszahlen!$A$11:$H$158,6,FALSE))</f>
        <v>0</v>
      </c>
      <c r="AZ2354" s="68">
        <f t="shared" si="1057"/>
        <v>0</v>
      </c>
      <c r="BA2354" s="68">
        <f t="shared" si="1058"/>
        <v>0</v>
      </c>
      <c r="BC2354" s="68">
        <f t="shared" si="1074"/>
        <v>0</v>
      </c>
      <c r="BD2354" s="285"/>
    </row>
    <row r="2355" spans="1:56" s="68" customFormat="1">
      <c r="A2355" s="200"/>
      <c r="B2355" s="200"/>
      <c r="C2355" s="200"/>
      <c r="D2355" s="200"/>
      <c r="E2355" s="200"/>
      <c r="F2355" s="200"/>
      <c r="G2355" s="200"/>
      <c r="H2355" s="201"/>
      <c r="I2355" s="202"/>
      <c r="J2355" s="200"/>
      <c r="K2355" s="176"/>
      <c r="L2355" s="176"/>
      <c r="M2355" s="176"/>
      <c r="N2355" s="286"/>
      <c r="O2355" s="286"/>
      <c r="P2355" s="176"/>
      <c r="Q2355" s="203">
        <f t="shared" si="1050"/>
        <v>0</v>
      </c>
      <c r="R2355" s="203">
        <f t="shared" si="1051"/>
        <v>0</v>
      </c>
      <c r="S2355" s="203">
        <f t="shared" si="1052"/>
        <v>0</v>
      </c>
      <c r="T2355" s="203">
        <f t="shared" si="1053"/>
        <v>0</v>
      </c>
      <c r="U2355" s="203">
        <f t="shared" si="1054"/>
        <v>0</v>
      </c>
      <c r="V2355" s="175">
        <f>IF(Q2355&gt;0,VLOOKUP(Q2355,Jahresfaktoren!$A$11:$B$24,2,),0)</f>
        <v>0</v>
      </c>
      <c r="W2355" s="175">
        <f>IF(R2355&gt;0,VLOOKUP(R2355,Jahresfaktoren!$D$11:$E$24,2,),0)</f>
        <v>0</v>
      </c>
      <c r="X2355" s="175">
        <f>IF(S2355&gt;0,VLOOKUP(S2355,Jahresfaktoren!$A$28:$B$29,2,),0)</f>
        <v>0</v>
      </c>
      <c r="Y2355" s="175">
        <f>IF(T2355&gt;0,VLOOKUP(T2355,Jahresfaktoren!$A$28:$B$29,2,),0)</f>
        <v>0</v>
      </c>
      <c r="Z2355" s="175">
        <f>IF(U2355&gt;0,VLOOKUP(U2355,Jahresfaktoren!$A$32:$B$33,2,),)</f>
        <v>0</v>
      </c>
      <c r="AA2355" s="177" t="str">
        <f t="shared" si="1059"/>
        <v/>
      </c>
      <c r="AB2355" s="177" t="str">
        <f t="shared" si="1060"/>
        <v/>
      </c>
      <c r="AC2355" s="177" t="str">
        <f t="shared" si="1061"/>
        <v/>
      </c>
      <c r="AD2355" s="177" t="str">
        <f t="shared" si="1062"/>
        <v/>
      </c>
      <c r="AE2355" s="177" t="str">
        <f t="shared" si="1063"/>
        <v/>
      </c>
      <c r="AF2355" s="178">
        <f>IF(Q2355&gt;0,VLOOKUP(H2355,Leistungszahlen!$A$11:$C$158,3,),0)</f>
        <v>0</v>
      </c>
      <c r="AG2355" s="178">
        <f>IF(R2355&gt;0,VLOOKUP(H2355,Leistungszahlen!$A$11:$F$158,6,),IF(T2355&gt;0,VLOOKUP(H2355,Leistungszahlen!$A$11:$F$158,6,),0))</f>
        <v>0</v>
      </c>
      <c r="AH2355" s="179">
        <f t="shared" si="1064"/>
        <v>0</v>
      </c>
      <c r="AI2355" s="179">
        <f t="shared" si="1065"/>
        <v>0</v>
      </c>
      <c r="AJ2355" s="179">
        <f t="shared" si="1066"/>
        <v>0</v>
      </c>
      <c r="AK2355" s="179">
        <f t="shared" si="1067"/>
        <v>0</v>
      </c>
      <c r="AL2355" s="179">
        <f t="shared" si="1068"/>
        <v>0</v>
      </c>
      <c r="AM2355" s="180" t="str">
        <f>IF(L2355=1,Stundensätze!$D$13,IF(L2355=2,Stundensätze!$D$17,IF(L2355=4,Stundensätze!$D$21,"")))</f>
        <v/>
      </c>
      <c r="AN2355" s="180" t="str">
        <f>IF(L2355=1,Stundensätze!$D$15,IF(L2355=2,Stundensätze!$D$19,IF(L2355=4,Stundensätze!$D$23,"")))</f>
        <v/>
      </c>
      <c r="AO2355" s="180">
        <f t="shared" si="1069"/>
        <v>0</v>
      </c>
      <c r="AP2355" s="180">
        <f t="shared" si="1070"/>
        <v>0</v>
      </c>
      <c r="AQ2355" s="192" t="str">
        <f t="shared" si="1071"/>
        <v/>
      </c>
      <c r="AR2355" s="192" t="str">
        <f t="shared" si="1072"/>
        <v/>
      </c>
      <c r="AS2355" s="193">
        <f t="shared" si="1073"/>
        <v>0</v>
      </c>
      <c r="AT2355" s="258">
        <f>IF(K2355=0,0,VLOOKUP(K2355,Kostenstellen!A:B,2,FALSE))</f>
        <v>0</v>
      </c>
      <c r="AU2355" s="68" t="str">
        <f t="shared" si="1055"/>
        <v/>
      </c>
      <c r="AV2355" s="68" t="str">
        <f t="shared" si="1056"/>
        <v/>
      </c>
      <c r="AW2355" s="68">
        <f>IF(AF2355=0,0,VLOOKUP($H2355,Leistungszahlen!$A$11:$H$158,4,FALSE))</f>
        <v>0</v>
      </c>
      <c r="AX2355" s="68">
        <f>IF(AF2355=0,0,VLOOKUP($H2355,Leistungszahlen!$A$11:$H$158,5,FALSE))</f>
        <v>0</v>
      </c>
      <c r="AY2355" s="68">
        <f>IF(AG2355=0,0,VLOOKUP($H2355,Leistungszahlen!$A$11:$H$158,6,FALSE))</f>
        <v>0</v>
      </c>
      <c r="AZ2355" s="68">
        <f t="shared" si="1057"/>
        <v>0</v>
      </c>
      <c r="BA2355" s="68">
        <f t="shared" si="1058"/>
        <v>0</v>
      </c>
      <c r="BC2355" s="68">
        <f t="shared" si="1074"/>
        <v>0</v>
      </c>
      <c r="BD2355" s="285"/>
    </row>
    <row r="2356" spans="1:56" s="68" customFormat="1">
      <c r="A2356" s="200"/>
      <c r="B2356" s="200"/>
      <c r="C2356" s="200"/>
      <c r="D2356" s="200"/>
      <c r="E2356" s="200"/>
      <c r="F2356" s="200"/>
      <c r="G2356" s="200"/>
      <c r="H2356" s="201"/>
      <c r="I2356" s="202"/>
      <c r="J2356" s="200"/>
      <c r="K2356" s="176"/>
      <c r="L2356" s="176"/>
      <c r="M2356" s="176"/>
      <c r="N2356" s="286"/>
      <c r="O2356" s="286"/>
      <c r="P2356" s="176"/>
      <c r="Q2356" s="203">
        <f t="shared" si="1050"/>
        <v>0</v>
      </c>
      <c r="R2356" s="203">
        <f t="shared" si="1051"/>
        <v>0</v>
      </c>
      <c r="S2356" s="203">
        <f t="shared" si="1052"/>
        <v>0</v>
      </c>
      <c r="T2356" s="203">
        <f t="shared" si="1053"/>
        <v>0</v>
      </c>
      <c r="U2356" s="203">
        <f t="shared" si="1054"/>
        <v>0</v>
      </c>
      <c r="V2356" s="175">
        <f>IF(Q2356&gt;0,VLOOKUP(Q2356,Jahresfaktoren!$A$11:$B$24,2,),0)</f>
        <v>0</v>
      </c>
      <c r="W2356" s="175">
        <f>IF(R2356&gt;0,VLOOKUP(R2356,Jahresfaktoren!$D$11:$E$24,2,),0)</f>
        <v>0</v>
      </c>
      <c r="X2356" s="175">
        <f>IF(S2356&gt;0,VLOOKUP(S2356,Jahresfaktoren!$A$28:$B$29,2,),0)</f>
        <v>0</v>
      </c>
      <c r="Y2356" s="175">
        <f>IF(T2356&gt;0,VLOOKUP(T2356,Jahresfaktoren!$A$28:$B$29,2,),0)</f>
        <v>0</v>
      </c>
      <c r="Z2356" s="175">
        <f>IF(U2356&gt;0,VLOOKUP(U2356,Jahresfaktoren!$A$32:$B$33,2,),)</f>
        <v>0</v>
      </c>
      <c r="AA2356" s="177" t="str">
        <f t="shared" si="1059"/>
        <v/>
      </c>
      <c r="AB2356" s="177" t="str">
        <f t="shared" si="1060"/>
        <v/>
      </c>
      <c r="AC2356" s="177" t="str">
        <f t="shared" si="1061"/>
        <v/>
      </c>
      <c r="AD2356" s="177" t="str">
        <f t="shared" si="1062"/>
        <v/>
      </c>
      <c r="AE2356" s="177" t="str">
        <f t="shared" si="1063"/>
        <v/>
      </c>
      <c r="AF2356" s="178">
        <f>IF(Q2356&gt;0,VLOOKUP(H2356,Leistungszahlen!$A$11:$C$158,3,),0)</f>
        <v>0</v>
      </c>
      <c r="AG2356" s="178">
        <f>IF(R2356&gt;0,VLOOKUP(H2356,Leistungszahlen!$A$11:$F$158,6,),IF(T2356&gt;0,VLOOKUP(H2356,Leistungszahlen!$A$11:$F$158,6,),0))</f>
        <v>0</v>
      </c>
      <c r="AH2356" s="179">
        <f t="shared" si="1064"/>
        <v>0</v>
      </c>
      <c r="AI2356" s="179">
        <f t="shared" si="1065"/>
        <v>0</v>
      </c>
      <c r="AJ2356" s="179">
        <f t="shared" si="1066"/>
        <v>0</v>
      </c>
      <c r="AK2356" s="179">
        <f t="shared" si="1067"/>
        <v>0</v>
      </c>
      <c r="AL2356" s="179">
        <f t="shared" si="1068"/>
        <v>0</v>
      </c>
      <c r="AM2356" s="180" t="str">
        <f>IF(L2356=1,Stundensätze!$D$13,IF(L2356=2,Stundensätze!$D$17,IF(L2356=4,Stundensätze!$D$21,"")))</f>
        <v/>
      </c>
      <c r="AN2356" s="180" t="str">
        <f>IF(L2356=1,Stundensätze!$D$15,IF(L2356=2,Stundensätze!$D$19,IF(L2356=4,Stundensätze!$D$23,"")))</f>
        <v/>
      </c>
      <c r="AO2356" s="180">
        <f t="shared" si="1069"/>
        <v>0</v>
      </c>
      <c r="AP2356" s="180">
        <f t="shared" si="1070"/>
        <v>0</v>
      </c>
      <c r="AQ2356" s="192" t="str">
        <f t="shared" si="1071"/>
        <v/>
      </c>
      <c r="AR2356" s="192" t="str">
        <f t="shared" si="1072"/>
        <v/>
      </c>
      <c r="AS2356" s="193">
        <f t="shared" si="1073"/>
        <v>0</v>
      </c>
      <c r="AT2356" s="258">
        <f>IF(K2356=0,0,VLOOKUP(K2356,Kostenstellen!A:B,2,FALSE))</f>
        <v>0</v>
      </c>
      <c r="AU2356" s="68" t="str">
        <f t="shared" si="1055"/>
        <v/>
      </c>
      <c r="AV2356" s="68" t="str">
        <f t="shared" si="1056"/>
        <v/>
      </c>
      <c r="AW2356" s="68">
        <f>IF(AF2356=0,0,VLOOKUP($H2356,Leistungszahlen!$A$11:$H$158,4,FALSE))</f>
        <v>0</v>
      </c>
      <c r="AX2356" s="68">
        <f>IF(AF2356=0,0,VLOOKUP($H2356,Leistungszahlen!$A$11:$H$158,5,FALSE))</f>
        <v>0</v>
      </c>
      <c r="AY2356" s="68">
        <f>IF(AG2356=0,0,VLOOKUP($H2356,Leistungszahlen!$A$11:$H$158,6,FALSE))</f>
        <v>0</v>
      </c>
      <c r="AZ2356" s="68">
        <f t="shared" si="1057"/>
        <v>0</v>
      </c>
      <c r="BA2356" s="68">
        <f t="shared" si="1058"/>
        <v>0</v>
      </c>
      <c r="BC2356" s="68">
        <f t="shared" si="1074"/>
        <v>0</v>
      </c>
      <c r="BD2356" s="285"/>
    </row>
    <row r="2357" spans="1:56" s="68" customFormat="1">
      <c r="A2357" s="200"/>
      <c r="B2357" s="200"/>
      <c r="C2357" s="200"/>
      <c r="D2357" s="200"/>
      <c r="E2357" s="200"/>
      <c r="F2357" s="200"/>
      <c r="G2357" s="200"/>
      <c r="H2357" s="201"/>
      <c r="I2357" s="202"/>
      <c r="J2357" s="200"/>
      <c r="K2357" s="176"/>
      <c r="L2357" s="176"/>
      <c r="M2357" s="176"/>
      <c r="N2357" s="286"/>
      <c r="O2357" s="286"/>
      <c r="P2357" s="176"/>
      <c r="Q2357" s="203">
        <f t="shared" ref="Q2357:Q2420" si="1075">IF(M2357="x",0,IF(N2357=7,6,IF(N2357=14,12,IF(N2357="12+5",11,N2357))))</f>
        <v>0</v>
      </c>
      <c r="R2357" s="203">
        <f t="shared" ref="R2357:R2420" si="1076">IF(M2357="x",0,IF(O2357=0,0,IF(N2357=7,0,IF(N2357+O2357=7,O2357-1,O2357))))</f>
        <v>0</v>
      </c>
      <c r="S2357" s="203">
        <f t="shared" ref="S2357:S2420" si="1077">IF(M2357="x",0,IF(N2357=7,1,IF(N2357=14,2,IF(AND(N2357=12,O2357=5),1,IF(N2357="12+5",1,0)))))</f>
        <v>0</v>
      </c>
      <c r="T2357" s="203">
        <f t="shared" ref="T2357:T2420" si="1078">IF(M2357="x",0,IF(O2357=0,0,IF(N2357=7,0,IF(N2357+O2357=7,1,0))))</f>
        <v>0</v>
      </c>
      <c r="U2357" s="203">
        <f t="shared" ref="U2357:U2420" si="1079">T2357+S2357</f>
        <v>0</v>
      </c>
      <c r="V2357" s="175">
        <f>IF(Q2357&gt;0,VLOOKUP(Q2357,Jahresfaktoren!$A$11:$B$24,2,),0)</f>
        <v>0</v>
      </c>
      <c r="W2357" s="175">
        <f>IF(R2357&gt;0,VLOOKUP(R2357,Jahresfaktoren!$D$11:$E$24,2,),0)</f>
        <v>0</v>
      </c>
      <c r="X2357" s="175">
        <f>IF(S2357&gt;0,VLOOKUP(S2357,Jahresfaktoren!$A$28:$B$29,2,),0)</f>
        <v>0</v>
      </c>
      <c r="Y2357" s="175">
        <f>IF(T2357&gt;0,VLOOKUP(T2357,Jahresfaktoren!$A$28:$B$29,2,),0)</f>
        <v>0</v>
      </c>
      <c r="Z2357" s="175">
        <f>IF(U2357&gt;0,VLOOKUP(U2357,Jahresfaktoren!$A$32:$B$33,2,),)</f>
        <v>0</v>
      </c>
      <c r="AA2357" s="177" t="str">
        <f t="shared" si="1059"/>
        <v/>
      </c>
      <c r="AB2357" s="177" t="str">
        <f t="shared" si="1060"/>
        <v/>
      </c>
      <c r="AC2357" s="177" t="str">
        <f t="shared" si="1061"/>
        <v/>
      </c>
      <c r="AD2357" s="177" t="str">
        <f t="shared" si="1062"/>
        <v/>
      </c>
      <c r="AE2357" s="177" t="str">
        <f t="shared" si="1063"/>
        <v/>
      </c>
      <c r="AF2357" s="178">
        <f>IF(Q2357&gt;0,VLOOKUP(H2357,Leistungszahlen!$A$11:$C$158,3,),0)</f>
        <v>0</v>
      </c>
      <c r="AG2357" s="178">
        <f>IF(R2357&gt;0,VLOOKUP(H2357,Leistungszahlen!$A$11:$F$158,6,),IF(T2357&gt;0,VLOOKUP(H2357,Leistungszahlen!$A$11:$F$158,6,),0))</f>
        <v>0</v>
      </c>
      <c r="AH2357" s="179">
        <f t="shared" si="1064"/>
        <v>0</v>
      </c>
      <c r="AI2357" s="179">
        <f t="shared" si="1065"/>
        <v>0</v>
      </c>
      <c r="AJ2357" s="179">
        <f t="shared" si="1066"/>
        <v>0</v>
      </c>
      <c r="AK2357" s="179">
        <f t="shared" si="1067"/>
        <v>0</v>
      </c>
      <c r="AL2357" s="179">
        <f t="shared" si="1068"/>
        <v>0</v>
      </c>
      <c r="AM2357" s="180" t="str">
        <f>IF(L2357=1,Stundensätze!$D$13,IF(L2357=2,Stundensätze!$D$17,IF(L2357=4,Stundensätze!$D$21,"")))</f>
        <v/>
      </c>
      <c r="AN2357" s="180" t="str">
        <f>IF(L2357=1,Stundensätze!$D$15,IF(L2357=2,Stundensätze!$D$19,IF(L2357=4,Stundensätze!$D$23,"")))</f>
        <v/>
      </c>
      <c r="AO2357" s="180">
        <f t="shared" si="1069"/>
        <v>0</v>
      </c>
      <c r="AP2357" s="180">
        <f t="shared" si="1070"/>
        <v>0</v>
      </c>
      <c r="AQ2357" s="192" t="str">
        <f t="shared" si="1071"/>
        <v/>
      </c>
      <c r="AR2357" s="192" t="str">
        <f t="shared" si="1072"/>
        <v/>
      </c>
      <c r="AS2357" s="193">
        <f t="shared" si="1073"/>
        <v>0</v>
      </c>
      <c r="AT2357" s="258">
        <f>IF(K2357=0,0,VLOOKUP(K2357,Kostenstellen!A:B,2,FALSE))</f>
        <v>0</v>
      </c>
      <c r="AU2357" s="68" t="str">
        <f t="shared" ref="AU2357:AU2420" si="1080">IF(SUM(V2357:Z2357)&gt;0,H2357,"")</f>
        <v/>
      </c>
      <c r="AV2357" s="68" t="str">
        <f t="shared" ref="AV2357:AV2420" si="1081">IF(SUM(R2357+T2357)&gt;0,H2357,"")</f>
        <v/>
      </c>
      <c r="AW2357" s="68">
        <f>IF(AF2357=0,0,VLOOKUP($H2357,Leistungszahlen!$A$11:$H$158,4,FALSE))</f>
        <v>0</v>
      </c>
      <c r="AX2357" s="68">
        <f>IF(AF2357=0,0,VLOOKUP($H2357,Leistungszahlen!$A$11:$H$158,5,FALSE))</f>
        <v>0</v>
      </c>
      <c r="AY2357" s="68">
        <f>IF(AG2357=0,0,VLOOKUP($H2357,Leistungszahlen!$A$11:$H$158,6,FALSE))</f>
        <v>0</v>
      </c>
      <c r="AZ2357" s="68">
        <f t="shared" ref="AZ2357:AZ2420" si="1082">IF(AX2357&lt;AF2357,1,IF(AG2357&gt;AY2357,1,0))</f>
        <v>0</v>
      </c>
      <c r="BA2357" s="68">
        <f t="shared" ref="BA2357:BA2420" si="1083">IF(AF2357&gt;AX2357,1,IF(AG2357&gt;AY2357,1,0))</f>
        <v>0</v>
      </c>
      <c r="BC2357" s="68">
        <f t="shared" si="1074"/>
        <v>0</v>
      </c>
      <c r="BD2357" s="285"/>
    </row>
    <row r="2358" spans="1:56" s="68" customFormat="1">
      <c r="A2358" s="200"/>
      <c r="B2358" s="200"/>
      <c r="C2358" s="200"/>
      <c r="D2358" s="200"/>
      <c r="E2358" s="200"/>
      <c r="F2358" s="200"/>
      <c r="G2358" s="200"/>
      <c r="H2358" s="201"/>
      <c r="I2358" s="202"/>
      <c r="J2358" s="200"/>
      <c r="K2358" s="176"/>
      <c r="L2358" s="176"/>
      <c r="M2358" s="176"/>
      <c r="N2358" s="286"/>
      <c r="O2358" s="286"/>
      <c r="P2358" s="176"/>
      <c r="Q2358" s="203">
        <f t="shared" si="1075"/>
        <v>0</v>
      </c>
      <c r="R2358" s="203">
        <f t="shared" si="1076"/>
        <v>0</v>
      </c>
      <c r="S2358" s="203">
        <f t="shared" si="1077"/>
        <v>0</v>
      </c>
      <c r="T2358" s="203">
        <f t="shared" si="1078"/>
        <v>0</v>
      </c>
      <c r="U2358" s="203">
        <f t="shared" si="1079"/>
        <v>0</v>
      </c>
      <c r="V2358" s="175">
        <f>IF(Q2358&gt;0,VLOOKUP(Q2358,Jahresfaktoren!$A$11:$B$24,2,),0)</f>
        <v>0</v>
      </c>
      <c r="W2358" s="175">
        <f>IF(R2358&gt;0,VLOOKUP(R2358,Jahresfaktoren!$D$11:$E$24,2,),0)</f>
        <v>0</v>
      </c>
      <c r="X2358" s="175">
        <f>IF(S2358&gt;0,VLOOKUP(S2358,Jahresfaktoren!$A$28:$B$29,2,),0)</f>
        <v>0</v>
      </c>
      <c r="Y2358" s="175">
        <f>IF(T2358&gt;0,VLOOKUP(T2358,Jahresfaktoren!$A$28:$B$29,2,),0)</f>
        <v>0</v>
      </c>
      <c r="Z2358" s="175">
        <f>IF(U2358&gt;0,VLOOKUP(U2358,Jahresfaktoren!$A$32:$B$33,2,),)</f>
        <v>0</v>
      </c>
      <c r="AA2358" s="177" t="str">
        <f t="shared" ref="AA2358:AA2399" si="1084">IF(Q2358&gt;0,V2358*I2358,"")</f>
        <v/>
      </c>
      <c r="AB2358" s="177" t="str">
        <f t="shared" ref="AB2358:AB2399" si="1085">IF(R2358&gt;0,W2358*I2358,"")</f>
        <v/>
      </c>
      <c r="AC2358" s="177" t="str">
        <f t="shared" ref="AC2358:AC2399" si="1086">IF(S2358&gt;0,X2358*I2358,"")</f>
        <v/>
      </c>
      <c r="AD2358" s="177" t="str">
        <f t="shared" ref="AD2358:AD2399" si="1087">IF(T2358&gt;0,Y2358*I2358,"")</f>
        <v/>
      </c>
      <c r="AE2358" s="177" t="str">
        <f t="shared" ref="AE2358:AE2399" si="1088">IF(U2358&gt;0,Z2358*I2358,"")</f>
        <v/>
      </c>
      <c r="AF2358" s="178">
        <f>IF(Q2358&gt;0,VLOOKUP(H2358,Leistungszahlen!$A$11:$C$158,3,),0)</f>
        <v>0</v>
      </c>
      <c r="AG2358" s="178">
        <f>IF(R2358&gt;0,VLOOKUP(H2358,Leistungszahlen!$A$11:$F$158,6,),IF(T2358&gt;0,VLOOKUP(H2358,Leistungszahlen!$A$11:$F$158,6,),0))</f>
        <v>0</v>
      </c>
      <c r="AH2358" s="179">
        <f t="shared" ref="AH2358:AH2399" si="1089">IF(Q2358&gt;0,AA2358/AF2358,0)</f>
        <v>0</v>
      </c>
      <c r="AI2358" s="179">
        <f t="shared" ref="AI2358:AI2399" si="1090">IF(R2358&gt;0,AB2358/AG2358,0)</f>
        <v>0</v>
      </c>
      <c r="AJ2358" s="179">
        <f t="shared" ref="AJ2358:AJ2399" si="1091">IF(S2358&gt;0,AC2358/AF2358,0)</f>
        <v>0</v>
      </c>
      <c r="AK2358" s="179">
        <f t="shared" ref="AK2358:AK2399" si="1092">IF(T2358&gt;0,AD2358/AG2358,0)</f>
        <v>0</v>
      </c>
      <c r="AL2358" s="179">
        <f t="shared" ref="AL2358:AL2399" si="1093">IF(U2358&gt;0,AE2358/AF2358,0)</f>
        <v>0</v>
      </c>
      <c r="AM2358" s="180" t="str">
        <f>IF(L2358=1,Stundensätze!$D$13,IF(L2358=2,Stundensätze!$D$17,IF(L2358=4,Stundensätze!$D$21,"")))</f>
        <v/>
      </c>
      <c r="AN2358" s="180" t="str">
        <f>IF(L2358=1,Stundensätze!$D$15,IF(L2358=2,Stundensätze!$D$19,IF(L2358=4,Stundensätze!$D$23,"")))</f>
        <v/>
      </c>
      <c r="AO2358" s="180">
        <f t="shared" ref="AO2358:AO2399" si="1094">IF(OR(Q2358&gt;0,R2358&gt;0),((AH2358+AI2358)*AM2358),0)</f>
        <v>0</v>
      </c>
      <c r="AP2358" s="180">
        <f t="shared" ref="AP2358:AP2399" si="1095">IF(OR(S2358&gt;0,T2358&gt;0,U2358&gt;0),((AJ2358+AK2358+AL2358)*AN2358),0)</f>
        <v>0</v>
      </c>
      <c r="AQ2358" s="192" t="str">
        <f t="shared" ref="AQ2358:AQ2399" si="1096">IF(I2358&gt;0,AP2358+AO2358,"")</f>
        <v/>
      </c>
      <c r="AR2358" s="192" t="str">
        <f t="shared" ref="AR2358:AR2399" si="1097">IF(I2358&gt;0,AQ2358/12,"")</f>
        <v/>
      </c>
      <c r="AS2358" s="193">
        <f t="shared" ref="AS2358:AS2399" si="1098">IF(OR(Q2358&gt;0,R2358&gt;0,S2358&gt;0,T2358&gt;0,U2358&gt;0),(SUM(AH2358:AL2358)),0)</f>
        <v>0</v>
      </c>
      <c r="AT2358" s="258">
        <f>IF(K2358=0,0,VLOOKUP(K2358,Kostenstellen!A:B,2,FALSE))</f>
        <v>0</v>
      </c>
      <c r="AU2358" s="68" t="str">
        <f t="shared" si="1080"/>
        <v/>
      </c>
      <c r="AV2358" s="68" t="str">
        <f t="shared" si="1081"/>
        <v/>
      </c>
      <c r="AW2358" s="68">
        <f>IF(AF2358=0,0,VLOOKUP($H2358,Leistungszahlen!$A$11:$H$158,4,FALSE))</f>
        <v>0</v>
      </c>
      <c r="AX2358" s="68">
        <f>IF(AF2358=0,0,VLOOKUP($H2358,Leistungszahlen!$A$11:$H$158,5,FALSE))</f>
        <v>0</v>
      </c>
      <c r="AY2358" s="68">
        <f>IF(AG2358=0,0,VLOOKUP($H2358,Leistungszahlen!$A$11:$H$158,6,FALSE))</f>
        <v>0</v>
      </c>
      <c r="AZ2358" s="68">
        <f t="shared" si="1082"/>
        <v>0</v>
      </c>
      <c r="BA2358" s="68">
        <f t="shared" si="1083"/>
        <v>0</v>
      </c>
      <c r="BC2358" s="68">
        <f t="shared" ref="BC2358:BC2399" si="1099">IF(BA2358&gt;0,"Die Leistungswerte sind unter- oder überschritten",0)</f>
        <v>0</v>
      </c>
      <c r="BD2358" s="285"/>
    </row>
    <row r="2359" spans="1:56" s="68" customFormat="1">
      <c r="A2359" s="200"/>
      <c r="B2359" s="200"/>
      <c r="C2359" s="200"/>
      <c r="D2359" s="200"/>
      <c r="E2359" s="200"/>
      <c r="F2359" s="200"/>
      <c r="G2359" s="200"/>
      <c r="H2359" s="201"/>
      <c r="I2359" s="202"/>
      <c r="J2359" s="200"/>
      <c r="K2359" s="176"/>
      <c r="L2359" s="176"/>
      <c r="M2359" s="176"/>
      <c r="N2359" s="286"/>
      <c r="O2359" s="286"/>
      <c r="P2359" s="176"/>
      <c r="Q2359" s="203">
        <f t="shared" si="1075"/>
        <v>0</v>
      </c>
      <c r="R2359" s="203">
        <f t="shared" si="1076"/>
        <v>0</v>
      </c>
      <c r="S2359" s="203">
        <f t="shared" si="1077"/>
        <v>0</v>
      </c>
      <c r="T2359" s="203">
        <f t="shared" si="1078"/>
        <v>0</v>
      </c>
      <c r="U2359" s="203">
        <f t="shared" si="1079"/>
        <v>0</v>
      </c>
      <c r="V2359" s="175">
        <f>IF(Q2359&gt;0,VLOOKUP(Q2359,Jahresfaktoren!$A$11:$B$24,2,),0)</f>
        <v>0</v>
      </c>
      <c r="W2359" s="175">
        <f>IF(R2359&gt;0,VLOOKUP(R2359,Jahresfaktoren!$D$11:$E$24,2,),0)</f>
        <v>0</v>
      </c>
      <c r="X2359" s="175">
        <f>IF(S2359&gt;0,VLOOKUP(S2359,Jahresfaktoren!$A$28:$B$29,2,),0)</f>
        <v>0</v>
      </c>
      <c r="Y2359" s="175">
        <f>IF(T2359&gt;0,VLOOKUP(T2359,Jahresfaktoren!$A$28:$B$29,2,),0)</f>
        <v>0</v>
      </c>
      <c r="Z2359" s="175">
        <f>IF(U2359&gt;0,VLOOKUP(U2359,Jahresfaktoren!$A$32:$B$33,2,),)</f>
        <v>0</v>
      </c>
      <c r="AA2359" s="177" t="str">
        <f t="shared" si="1084"/>
        <v/>
      </c>
      <c r="AB2359" s="177" t="str">
        <f t="shared" si="1085"/>
        <v/>
      </c>
      <c r="AC2359" s="177" t="str">
        <f t="shared" si="1086"/>
        <v/>
      </c>
      <c r="AD2359" s="177" t="str">
        <f t="shared" si="1087"/>
        <v/>
      </c>
      <c r="AE2359" s="177" t="str">
        <f t="shared" si="1088"/>
        <v/>
      </c>
      <c r="AF2359" s="178">
        <f>IF(Q2359&gt;0,VLOOKUP(H2359,Leistungszahlen!$A$11:$C$158,3,),0)</f>
        <v>0</v>
      </c>
      <c r="AG2359" s="178">
        <f>IF(R2359&gt;0,VLOOKUP(H2359,Leistungszahlen!$A$11:$F$158,6,),IF(T2359&gt;0,VLOOKUP(H2359,Leistungszahlen!$A$11:$F$158,6,),0))</f>
        <v>0</v>
      </c>
      <c r="AH2359" s="179">
        <f t="shared" si="1089"/>
        <v>0</v>
      </c>
      <c r="AI2359" s="179">
        <f t="shared" si="1090"/>
        <v>0</v>
      </c>
      <c r="AJ2359" s="179">
        <f t="shared" si="1091"/>
        <v>0</v>
      </c>
      <c r="AK2359" s="179">
        <f t="shared" si="1092"/>
        <v>0</v>
      </c>
      <c r="AL2359" s="179">
        <f t="shared" si="1093"/>
        <v>0</v>
      </c>
      <c r="AM2359" s="180" t="str">
        <f>IF(L2359=1,Stundensätze!$D$13,IF(L2359=2,Stundensätze!$D$17,IF(L2359=4,Stundensätze!$D$21,"")))</f>
        <v/>
      </c>
      <c r="AN2359" s="180" t="str">
        <f>IF(L2359=1,Stundensätze!$D$15,IF(L2359=2,Stundensätze!$D$19,IF(L2359=4,Stundensätze!$D$23,"")))</f>
        <v/>
      </c>
      <c r="AO2359" s="180">
        <f t="shared" si="1094"/>
        <v>0</v>
      </c>
      <c r="AP2359" s="180">
        <f t="shared" si="1095"/>
        <v>0</v>
      </c>
      <c r="AQ2359" s="192" t="str">
        <f t="shared" si="1096"/>
        <v/>
      </c>
      <c r="AR2359" s="192" t="str">
        <f t="shared" si="1097"/>
        <v/>
      </c>
      <c r="AS2359" s="193">
        <f t="shared" si="1098"/>
        <v>0</v>
      </c>
      <c r="AT2359" s="258">
        <f>IF(K2359=0,0,VLOOKUP(K2359,Kostenstellen!A:B,2,FALSE))</f>
        <v>0</v>
      </c>
      <c r="AU2359" s="68" t="str">
        <f t="shared" si="1080"/>
        <v/>
      </c>
      <c r="AV2359" s="68" t="str">
        <f t="shared" si="1081"/>
        <v/>
      </c>
      <c r="AW2359" s="68">
        <f>IF(AF2359=0,0,VLOOKUP($H2359,Leistungszahlen!$A$11:$H$158,4,FALSE))</f>
        <v>0</v>
      </c>
      <c r="AX2359" s="68">
        <f>IF(AF2359=0,0,VLOOKUP($H2359,Leistungszahlen!$A$11:$H$158,5,FALSE))</f>
        <v>0</v>
      </c>
      <c r="AY2359" s="68">
        <f>IF(AG2359=0,0,VLOOKUP($H2359,Leistungszahlen!$A$11:$H$158,6,FALSE))</f>
        <v>0</v>
      </c>
      <c r="AZ2359" s="68">
        <f t="shared" si="1082"/>
        <v>0</v>
      </c>
      <c r="BA2359" s="68">
        <f t="shared" si="1083"/>
        <v>0</v>
      </c>
      <c r="BC2359" s="68">
        <f t="shared" si="1099"/>
        <v>0</v>
      </c>
      <c r="BD2359" s="285"/>
    </row>
    <row r="2360" spans="1:56" s="68" customFormat="1">
      <c r="A2360" s="200"/>
      <c r="B2360" s="200"/>
      <c r="C2360" s="200"/>
      <c r="D2360" s="200"/>
      <c r="E2360" s="200"/>
      <c r="F2360" s="200"/>
      <c r="G2360" s="200"/>
      <c r="H2360" s="201"/>
      <c r="I2360" s="202"/>
      <c r="J2360" s="200"/>
      <c r="K2360" s="176"/>
      <c r="L2360" s="176"/>
      <c r="M2360" s="176"/>
      <c r="N2360" s="286"/>
      <c r="O2360" s="286"/>
      <c r="P2360" s="176"/>
      <c r="Q2360" s="203">
        <f t="shared" si="1075"/>
        <v>0</v>
      </c>
      <c r="R2360" s="203">
        <f t="shared" si="1076"/>
        <v>0</v>
      </c>
      <c r="S2360" s="203">
        <f t="shared" si="1077"/>
        <v>0</v>
      </c>
      <c r="T2360" s="203">
        <f t="shared" si="1078"/>
        <v>0</v>
      </c>
      <c r="U2360" s="203">
        <f t="shared" si="1079"/>
        <v>0</v>
      </c>
      <c r="V2360" s="175">
        <f>IF(Q2360&gt;0,VLOOKUP(Q2360,Jahresfaktoren!$A$11:$B$24,2,),0)</f>
        <v>0</v>
      </c>
      <c r="W2360" s="175">
        <f>IF(R2360&gt;0,VLOOKUP(R2360,Jahresfaktoren!$D$11:$E$24,2,),0)</f>
        <v>0</v>
      </c>
      <c r="X2360" s="175">
        <f>IF(S2360&gt;0,VLOOKUP(S2360,Jahresfaktoren!$A$28:$B$29,2,),0)</f>
        <v>0</v>
      </c>
      <c r="Y2360" s="175">
        <f>IF(T2360&gt;0,VLOOKUP(T2360,Jahresfaktoren!$A$28:$B$29,2,),0)</f>
        <v>0</v>
      </c>
      <c r="Z2360" s="175">
        <f>IF(U2360&gt;0,VLOOKUP(U2360,Jahresfaktoren!$A$32:$B$33,2,),)</f>
        <v>0</v>
      </c>
      <c r="AA2360" s="177" t="str">
        <f t="shared" si="1084"/>
        <v/>
      </c>
      <c r="AB2360" s="177" t="str">
        <f t="shared" si="1085"/>
        <v/>
      </c>
      <c r="AC2360" s="177" t="str">
        <f t="shared" si="1086"/>
        <v/>
      </c>
      <c r="AD2360" s="177" t="str">
        <f t="shared" si="1087"/>
        <v/>
      </c>
      <c r="AE2360" s="177" t="str">
        <f t="shared" si="1088"/>
        <v/>
      </c>
      <c r="AF2360" s="178">
        <f>IF(Q2360&gt;0,VLOOKUP(H2360,Leistungszahlen!$A$11:$C$158,3,),0)</f>
        <v>0</v>
      </c>
      <c r="AG2360" s="178">
        <f>IF(R2360&gt;0,VLOOKUP(H2360,Leistungszahlen!$A$11:$F$158,6,),IF(T2360&gt;0,VLOOKUP(H2360,Leistungszahlen!$A$11:$F$158,6,),0))</f>
        <v>0</v>
      </c>
      <c r="AH2360" s="179">
        <f t="shared" si="1089"/>
        <v>0</v>
      </c>
      <c r="AI2360" s="179">
        <f t="shared" si="1090"/>
        <v>0</v>
      </c>
      <c r="AJ2360" s="179">
        <f t="shared" si="1091"/>
        <v>0</v>
      </c>
      <c r="AK2360" s="179">
        <f t="shared" si="1092"/>
        <v>0</v>
      </c>
      <c r="AL2360" s="179">
        <f t="shared" si="1093"/>
        <v>0</v>
      </c>
      <c r="AM2360" s="180" t="str">
        <f>IF(L2360=1,Stundensätze!$D$13,IF(L2360=2,Stundensätze!$D$17,IF(L2360=4,Stundensätze!$D$21,"")))</f>
        <v/>
      </c>
      <c r="AN2360" s="180" t="str">
        <f>IF(L2360=1,Stundensätze!$D$15,IF(L2360=2,Stundensätze!$D$19,IF(L2360=4,Stundensätze!$D$23,"")))</f>
        <v/>
      </c>
      <c r="AO2360" s="180">
        <f t="shared" si="1094"/>
        <v>0</v>
      </c>
      <c r="AP2360" s="180">
        <f t="shared" si="1095"/>
        <v>0</v>
      </c>
      <c r="AQ2360" s="192" t="str">
        <f t="shared" si="1096"/>
        <v/>
      </c>
      <c r="AR2360" s="192" t="str">
        <f t="shared" si="1097"/>
        <v/>
      </c>
      <c r="AS2360" s="193">
        <f t="shared" si="1098"/>
        <v>0</v>
      </c>
      <c r="AT2360" s="258">
        <f>IF(K2360=0,0,VLOOKUP(K2360,Kostenstellen!A:B,2,FALSE))</f>
        <v>0</v>
      </c>
      <c r="AU2360" s="68" t="str">
        <f t="shared" si="1080"/>
        <v/>
      </c>
      <c r="AV2360" s="68" t="str">
        <f t="shared" si="1081"/>
        <v/>
      </c>
      <c r="AW2360" s="68">
        <f>IF(AF2360=0,0,VLOOKUP($H2360,Leistungszahlen!$A$11:$H$158,4,FALSE))</f>
        <v>0</v>
      </c>
      <c r="AX2360" s="68">
        <f>IF(AF2360=0,0,VLOOKUP($H2360,Leistungszahlen!$A$11:$H$158,5,FALSE))</f>
        <v>0</v>
      </c>
      <c r="AY2360" s="68">
        <f>IF(AG2360=0,0,VLOOKUP($H2360,Leistungszahlen!$A$11:$H$158,6,FALSE))</f>
        <v>0</v>
      </c>
      <c r="AZ2360" s="68">
        <f t="shared" si="1082"/>
        <v>0</v>
      </c>
      <c r="BA2360" s="68">
        <f t="shared" si="1083"/>
        <v>0</v>
      </c>
      <c r="BC2360" s="68">
        <f t="shared" si="1099"/>
        <v>0</v>
      </c>
      <c r="BD2360" s="285"/>
    </row>
    <row r="2361" spans="1:56" s="68" customFormat="1">
      <c r="A2361" s="200"/>
      <c r="B2361" s="200"/>
      <c r="C2361" s="200"/>
      <c r="D2361" s="200"/>
      <c r="E2361" s="200"/>
      <c r="F2361" s="200"/>
      <c r="G2361" s="200"/>
      <c r="H2361" s="201"/>
      <c r="I2361" s="202"/>
      <c r="J2361" s="200"/>
      <c r="K2361" s="176"/>
      <c r="L2361" s="176"/>
      <c r="M2361" s="176"/>
      <c r="N2361" s="286"/>
      <c r="O2361" s="286"/>
      <c r="P2361" s="176"/>
      <c r="Q2361" s="203">
        <f t="shared" si="1075"/>
        <v>0</v>
      </c>
      <c r="R2361" s="203">
        <f t="shared" si="1076"/>
        <v>0</v>
      </c>
      <c r="S2361" s="203">
        <f t="shared" si="1077"/>
        <v>0</v>
      </c>
      <c r="T2361" s="203">
        <f t="shared" si="1078"/>
        <v>0</v>
      </c>
      <c r="U2361" s="203">
        <f t="shared" si="1079"/>
        <v>0</v>
      </c>
      <c r="V2361" s="175">
        <f>IF(Q2361&gt;0,VLOOKUP(Q2361,Jahresfaktoren!$A$11:$B$24,2,),0)</f>
        <v>0</v>
      </c>
      <c r="W2361" s="175">
        <f>IF(R2361&gt;0,VLOOKUP(R2361,Jahresfaktoren!$D$11:$E$24,2,),0)</f>
        <v>0</v>
      </c>
      <c r="X2361" s="175">
        <f>IF(S2361&gt;0,VLOOKUP(S2361,Jahresfaktoren!$A$28:$B$29,2,),0)</f>
        <v>0</v>
      </c>
      <c r="Y2361" s="175">
        <f>IF(T2361&gt;0,VLOOKUP(T2361,Jahresfaktoren!$A$28:$B$29,2,),0)</f>
        <v>0</v>
      </c>
      <c r="Z2361" s="175">
        <f>IF(U2361&gt;0,VLOOKUP(U2361,Jahresfaktoren!$A$32:$B$33,2,),)</f>
        <v>0</v>
      </c>
      <c r="AA2361" s="177" t="str">
        <f t="shared" si="1084"/>
        <v/>
      </c>
      <c r="AB2361" s="177" t="str">
        <f t="shared" si="1085"/>
        <v/>
      </c>
      <c r="AC2361" s="177" t="str">
        <f t="shared" si="1086"/>
        <v/>
      </c>
      <c r="AD2361" s="177" t="str">
        <f t="shared" si="1087"/>
        <v/>
      </c>
      <c r="AE2361" s="177" t="str">
        <f t="shared" si="1088"/>
        <v/>
      </c>
      <c r="AF2361" s="178">
        <f>IF(Q2361&gt;0,VLOOKUP(H2361,Leistungszahlen!$A$11:$C$158,3,),0)</f>
        <v>0</v>
      </c>
      <c r="AG2361" s="178">
        <f>IF(R2361&gt;0,VLOOKUP(H2361,Leistungszahlen!$A$11:$F$158,6,),IF(T2361&gt;0,VLOOKUP(H2361,Leistungszahlen!$A$11:$F$158,6,),0))</f>
        <v>0</v>
      </c>
      <c r="AH2361" s="179">
        <f t="shared" si="1089"/>
        <v>0</v>
      </c>
      <c r="AI2361" s="179">
        <f t="shared" si="1090"/>
        <v>0</v>
      </c>
      <c r="AJ2361" s="179">
        <f t="shared" si="1091"/>
        <v>0</v>
      </c>
      <c r="AK2361" s="179">
        <f t="shared" si="1092"/>
        <v>0</v>
      </c>
      <c r="AL2361" s="179">
        <f t="shared" si="1093"/>
        <v>0</v>
      </c>
      <c r="AM2361" s="180" t="str">
        <f>IF(L2361=1,Stundensätze!$D$13,IF(L2361=2,Stundensätze!$D$17,IF(L2361=4,Stundensätze!$D$21,"")))</f>
        <v/>
      </c>
      <c r="AN2361" s="180" t="str">
        <f>IF(L2361=1,Stundensätze!$D$15,IF(L2361=2,Stundensätze!$D$19,IF(L2361=4,Stundensätze!$D$23,"")))</f>
        <v/>
      </c>
      <c r="AO2361" s="180">
        <f t="shared" si="1094"/>
        <v>0</v>
      </c>
      <c r="AP2361" s="180">
        <f t="shared" si="1095"/>
        <v>0</v>
      </c>
      <c r="AQ2361" s="192" t="str">
        <f t="shared" si="1096"/>
        <v/>
      </c>
      <c r="AR2361" s="192" t="str">
        <f t="shared" si="1097"/>
        <v/>
      </c>
      <c r="AS2361" s="193">
        <f t="shared" si="1098"/>
        <v>0</v>
      </c>
      <c r="AT2361" s="258">
        <f>IF(K2361=0,0,VLOOKUP(K2361,Kostenstellen!A:B,2,FALSE))</f>
        <v>0</v>
      </c>
      <c r="AU2361" s="68" t="str">
        <f t="shared" si="1080"/>
        <v/>
      </c>
      <c r="AV2361" s="68" t="str">
        <f t="shared" si="1081"/>
        <v/>
      </c>
      <c r="AW2361" s="68">
        <f>IF(AF2361=0,0,VLOOKUP($H2361,Leistungszahlen!$A$11:$H$158,4,FALSE))</f>
        <v>0</v>
      </c>
      <c r="AX2361" s="68">
        <f>IF(AF2361=0,0,VLOOKUP($H2361,Leistungszahlen!$A$11:$H$158,5,FALSE))</f>
        <v>0</v>
      </c>
      <c r="AY2361" s="68">
        <f>IF(AG2361=0,0,VLOOKUP($H2361,Leistungszahlen!$A$11:$H$158,6,FALSE))</f>
        <v>0</v>
      </c>
      <c r="AZ2361" s="68">
        <f t="shared" si="1082"/>
        <v>0</v>
      </c>
      <c r="BA2361" s="68">
        <f t="shared" si="1083"/>
        <v>0</v>
      </c>
      <c r="BC2361" s="68">
        <f t="shared" si="1099"/>
        <v>0</v>
      </c>
      <c r="BD2361" s="285"/>
    </row>
    <row r="2362" spans="1:56" s="68" customFormat="1">
      <c r="A2362" s="200"/>
      <c r="B2362" s="200"/>
      <c r="C2362" s="200"/>
      <c r="D2362" s="200"/>
      <c r="E2362" s="200"/>
      <c r="F2362" s="200"/>
      <c r="G2362" s="200"/>
      <c r="H2362" s="201"/>
      <c r="I2362" s="202"/>
      <c r="J2362" s="200"/>
      <c r="K2362" s="176"/>
      <c r="L2362" s="176"/>
      <c r="M2362" s="176"/>
      <c r="N2362" s="286"/>
      <c r="O2362" s="286"/>
      <c r="P2362" s="176"/>
      <c r="Q2362" s="203">
        <f t="shared" si="1075"/>
        <v>0</v>
      </c>
      <c r="R2362" s="203">
        <f t="shared" si="1076"/>
        <v>0</v>
      </c>
      <c r="S2362" s="203">
        <f t="shared" si="1077"/>
        <v>0</v>
      </c>
      <c r="T2362" s="203">
        <f t="shared" si="1078"/>
        <v>0</v>
      </c>
      <c r="U2362" s="203">
        <f t="shared" si="1079"/>
        <v>0</v>
      </c>
      <c r="V2362" s="175">
        <f>IF(Q2362&gt;0,VLOOKUP(Q2362,Jahresfaktoren!$A$11:$B$24,2,),0)</f>
        <v>0</v>
      </c>
      <c r="W2362" s="175">
        <f>IF(R2362&gt;0,VLOOKUP(R2362,Jahresfaktoren!$D$11:$E$24,2,),0)</f>
        <v>0</v>
      </c>
      <c r="X2362" s="175">
        <f>IF(S2362&gt;0,VLOOKUP(S2362,Jahresfaktoren!$A$28:$B$29,2,),0)</f>
        <v>0</v>
      </c>
      <c r="Y2362" s="175">
        <f>IF(T2362&gt;0,VLOOKUP(T2362,Jahresfaktoren!$A$28:$B$29,2,),0)</f>
        <v>0</v>
      </c>
      <c r="Z2362" s="175">
        <f>IF(U2362&gt;0,VLOOKUP(U2362,Jahresfaktoren!$A$32:$B$33,2,),)</f>
        <v>0</v>
      </c>
      <c r="AA2362" s="177" t="str">
        <f t="shared" si="1084"/>
        <v/>
      </c>
      <c r="AB2362" s="177" t="str">
        <f t="shared" si="1085"/>
        <v/>
      </c>
      <c r="AC2362" s="177" t="str">
        <f t="shared" si="1086"/>
        <v/>
      </c>
      <c r="AD2362" s="177" t="str">
        <f t="shared" si="1087"/>
        <v/>
      </c>
      <c r="AE2362" s="177" t="str">
        <f t="shared" si="1088"/>
        <v/>
      </c>
      <c r="AF2362" s="178">
        <f>IF(Q2362&gt;0,VLOOKUP(H2362,Leistungszahlen!$A$11:$C$158,3,),0)</f>
        <v>0</v>
      </c>
      <c r="AG2362" s="178">
        <f>IF(R2362&gt;0,VLOOKUP(H2362,Leistungszahlen!$A$11:$F$158,6,),IF(T2362&gt;0,VLOOKUP(H2362,Leistungszahlen!$A$11:$F$158,6,),0))</f>
        <v>0</v>
      </c>
      <c r="AH2362" s="179">
        <f t="shared" si="1089"/>
        <v>0</v>
      </c>
      <c r="AI2362" s="179">
        <f t="shared" si="1090"/>
        <v>0</v>
      </c>
      <c r="AJ2362" s="179">
        <f t="shared" si="1091"/>
        <v>0</v>
      </c>
      <c r="AK2362" s="179">
        <f t="shared" si="1092"/>
        <v>0</v>
      </c>
      <c r="AL2362" s="179">
        <f t="shared" si="1093"/>
        <v>0</v>
      </c>
      <c r="AM2362" s="180" t="str">
        <f>IF(L2362=1,Stundensätze!$D$13,IF(L2362=2,Stundensätze!$D$17,IF(L2362=4,Stundensätze!$D$21,"")))</f>
        <v/>
      </c>
      <c r="AN2362" s="180" t="str">
        <f>IF(L2362=1,Stundensätze!$D$15,IF(L2362=2,Stundensätze!$D$19,IF(L2362=4,Stundensätze!$D$23,"")))</f>
        <v/>
      </c>
      <c r="AO2362" s="180">
        <f t="shared" si="1094"/>
        <v>0</v>
      </c>
      <c r="AP2362" s="180">
        <f t="shared" si="1095"/>
        <v>0</v>
      </c>
      <c r="AQ2362" s="192" t="str">
        <f t="shared" si="1096"/>
        <v/>
      </c>
      <c r="AR2362" s="192" t="str">
        <f t="shared" si="1097"/>
        <v/>
      </c>
      <c r="AS2362" s="193">
        <f t="shared" si="1098"/>
        <v>0</v>
      </c>
      <c r="AT2362" s="258">
        <f>IF(K2362=0,0,VLOOKUP(K2362,Kostenstellen!A:B,2,FALSE))</f>
        <v>0</v>
      </c>
      <c r="AU2362" s="68" t="str">
        <f t="shared" si="1080"/>
        <v/>
      </c>
      <c r="AV2362" s="68" t="str">
        <f t="shared" si="1081"/>
        <v/>
      </c>
      <c r="AW2362" s="68">
        <f>IF(AF2362=0,0,VLOOKUP($H2362,Leistungszahlen!$A$11:$H$158,4,FALSE))</f>
        <v>0</v>
      </c>
      <c r="AX2362" s="68">
        <f>IF(AF2362=0,0,VLOOKUP($H2362,Leistungszahlen!$A$11:$H$158,5,FALSE))</f>
        <v>0</v>
      </c>
      <c r="AY2362" s="68">
        <f>IF(AG2362=0,0,VLOOKUP($H2362,Leistungszahlen!$A$11:$H$158,6,FALSE))</f>
        <v>0</v>
      </c>
      <c r="AZ2362" s="68">
        <f t="shared" si="1082"/>
        <v>0</v>
      </c>
      <c r="BA2362" s="68">
        <f t="shared" si="1083"/>
        <v>0</v>
      </c>
      <c r="BC2362" s="68">
        <f t="shared" si="1099"/>
        <v>0</v>
      </c>
      <c r="BD2362" s="285"/>
    </row>
    <row r="2363" spans="1:56" s="68" customFormat="1">
      <c r="A2363" s="200"/>
      <c r="B2363" s="200"/>
      <c r="C2363" s="200"/>
      <c r="D2363" s="200"/>
      <c r="E2363" s="200"/>
      <c r="F2363" s="200"/>
      <c r="G2363" s="200"/>
      <c r="H2363" s="201"/>
      <c r="I2363" s="202"/>
      <c r="J2363" s="200"/>
      <c r="K2363" s="176"/>
      <c r="L2363" s="176"/>
      <c r="M2363" s="176"/>
      <c r="N2363" s="286"/>
      <c r="O2363" s="286"/>
      <c r="P2363" s="176"/>
      <c r="Q2363" s="203">
        <f t="shared" si="1075"/>
        <v>0</v>
      </c>
      <c r="R2363" s="203">
        <f t="shared" si="1076"/>
        <v>0</v>
      </c>
      <c r="S2363" s="203">
        <f t="shared" si="1077"/>
        <v>0</v>
      </c>
      <c r="T2363" s="203">
        <f t="shared" si="1078"/>
        <v>0</v>
      </c>
      <c r="U2363" s="203">
        <f t="shared" si="1079"/>
        <v>0</v>
      </c>
      <c r="V2363" s="175">
        <f>IF(Q2363&gt;0,VLOOKUP(Q2363,Jahresfaktoren!$A$11:$B$24,2,),0)</f>
        <v>0</v>
      </c>
      <c r="W2363" s="175">
        <f>IF(R2363&gt;0,VLOOKUP(R2363,Jahresfaktoren!$D$11:$E$24,2,),0)</f>
        <v>0</v>
      </c>
      <c r="X2363" s="175">
        <f>IF(S2363&gt;0,VLOOKUP(S2363,Jahresfaktoren!$A$28:$B$29,2,),0)</f>
        <v>0</v>
      </c>
      <c r="Y2363" s="175">
        <f>IF(T2363&gt;0,VLOOKUP(T2363,Jahresfaktoren!$A$28:$B$29,2,),0)</f>
        <v>0</v>
      </c>
      <c r="Z2363" s="175">
        <f>IF(U2363&gt;0,VLOOKUP(U2363,Jahresfaktoren!$A$32:$B$33,2,),)</f>
        <v>0</v>
      </c>
      <c r="AA2363" s="177" t="str">
        <f t="shared" si="1084"/>
        <v/>
      </c>
      <c r="AB2363" s="177" t="str">
        <f t="shared" si="1085"/>
        <v/>
      </c>
      <c r="AC2363" s="177" t="str">
        <f t="shared" si="1086"/>
        <v/>
      </c>
      <c r="AD2363" s="177" t="str">
        <f t="shared" si="1087"/>
        <v/>
      </c>
      <c r="AE2363" s="177" t="str">
        <f t="shared" si="1088"/>
        <v/>
      </c>
      <c r="AF2363" s="178">
        <f>IF(Q2363&gt;0,VLOOKUP(H2363,Leistungszahlen!$A$11:$C$158,3,),0)</f>
        <v>0</v>
      </c>
      <c r="AG2363" s="178">
        <f>IF(R2363&gt;0,VLOOKUP(H2363,Leistungszahlen!$A$11:$F$158,6,),IF(T2363&gt;0,VLOOKUP(H2363,Leistungszahlen!$A$11:$F$158,6,),0))</f>
        <v>0</v>
      </c>
      <c r="AH2363" s="179">
        <f t="shared" si="1089"/>
        <v>0</v>
      </c>
      <c r="AI2363" s="179">
        <f t="shared" si="1090"/>
        <v>0</v>
      </c>
      <c r="AJ2363" s="179">
        <f t="shared" si="1091"/>
        <v>0</v>
      </c>
      <c r="AK2363" s="179">
        <f t="shared" si="1092"/>
        <v>0</v>
      </c>
      <c r="AL2363" s="179">
        <f t="shared" si="1093"/>
        <v>0</v>
      </c>
      <c r="AM2363" s="180" t="str">
        <f>IF(L2363=1,Stundensätze!$D$13,IF(L2363=2,Stundensätze!$D$17,IF(L2363=4,Stundensätze!$D$21,"")))</f>
        <v/>
      </c>
      <c r="AN2363" s="180" t="str">
        <f>IF(L2363=1,Stundensätze!$D$15,IF(L2363=2,Stundensätze!$D$19,IF(L2363=4,Stundensätze!$D$23,"")))</f>
        <v/>
      </c>
      <c r="AO2363" s="180">
        <f t="shared" si="1094"/>
        <v>0</v>
      </c>
      <c r="AP2363" s="180">
        <f t="shared" si="1095"/>
        <v>0</v>
      </c>
      <c r="AQ2363" s="192" t="str">
        <f t="shared" si="1096"/>
        <v/>
      </c>
      <c r="AR2363" s="192" t="str">
        <f t="shared" si="1097"/>
        <v/>
      </c>
      <c r="AS2363" s="193">
        <f t="shared" si="1098"/>
        <v>0</v>
      </c>
      <c r="AT2363" s="258">
        <f>IF(K2363=0,0,VLOOKUP(K2363,Kostenstellen!A:B,2,FALSE))</f>
        <v>0</v>
      </c>
      <c r="AU2363" s="68" t="str">
        <f t="shared" si="1080"/>
        <v/>
      </c>
      <c r="AV2363" s="68" t="str">
        <f t="shared" si="1081"/>
        <v/>
      </c>
      <c r="AW2363" s="68">
        <f>IF(AF2363=0,0,VLOOKUP($H2363,Leistungszahlen!$A$11:$H$158,4,FALSE))</f>
        <v>0</v>
      </c>
      <c r="AX2363" s="68">
        <f>IF(AF2363=0,0,VLOOKUP($H2363,Leistungszahlen!$A$11:$H$158,5,FALSE))</f>
        <v>0</v>
      </c>
      <c r="AY2363" s="68">
        <f>IF(AG2363=0,0,VLOOKUP($H2363,Leistungszahlen!$A$11:$H$158,6,FALSE))</f>
        <v>0</v>
      </c>
      <c r="AZ2363" s="68">
        <f t="shared" si="1082"/>
        <v>0</v>
      </c>
      <c r="BA2363" s="68">
        <f t="shared" si="1083"/>
        <v>0</v>
      </c>
      <c r="BC2363" s="68">
        <f t="shared" si="1099"/>
        <v>0</v>
      </c>
      <c r="BD2363" s="285"/>
    </row>
    <row r="2364" spans="1:56" s="68" customFormat="1">
      <c r="A2364" s="200"/>
      <c r="B2364" s="200"/>
      <c r="C2364" s="200"/>
      <c r="D2364" s="200"/>
      <c r="E2364" s="200"/>
      <c r="F2364" s="200"/>
      <c r="G2364" s="200"/>
      <c r="H2364" s="201"/>
      <c r="I2364" s="202"/>
      <c r="J2364" s="200"/>
      <c r="K2364" s="176"/>
      <c r="L2364" s="176"/>
      <c r="M2364" s="176"/>
      <c r="N2364" s="286"/>
      <c r="O2364" s="286"/>
      <c r="P2364" s="176"/>
      <c r="Q2364" s="203">
        <f t="shared" si="1075"/>
        <v>0</v>
      </c>
      <c r="R2364" s="203">
        <f t="shared" si="1076"/>
        <v>0</v>
      </c>
      <c r="S2364" s="203">
        <f t="shared" si="1077"/>
        <v>0</v>
      </c>
      <c r="T2364" s="203">
        <f t="shared" si="1078"/>
        <v>0</v>
      </c>
      <c r="U2364" s="203">
        <f t="shared" si="1079"/>
        <v>0</v>
      </c>
      <c r="V2364" s="175">
        <f>IF(Q2364&gt;0,VLOOKUP(Q2364,Jahresfaktoren!$A$11:$B$24,2,),0)</f>
        <v>0</v>
      </c>
      <c r="W2364" s="175">
        <f>IF(R2364&gt;0,VLOOKUP(R2364,Jahresfaktoren!$D$11:$E$24,2,),0)</f>
        <v>0</v>
      </c>
      <c r="X2364" s="175">
        <f>IF(S2364&gt;0,VLOOKUP(S2364,Jahresfaktoren!$A$28:$B$29,2,),0)</f>
        <v>0</v>
      </c>
      <c r="Y2364" s="175">
        <f>IF(T2364&gt;0,VLOOKUP(T2364,Jahresfaktoren!$A$28:$B$29,2,),0)</f>
        <v>0</v>
      </c>
      <c r="Z2364" s="175">
        <f>IF(U2364&gt;0,VLOOKUP(U2364,Jahresfaktoren!$A$32:$B$33,2,),)</f>
        <v>0</v>
      </c>
      <c r="AA2364" s="177" t="str">
        <f t="shared" si="1084"/>
        <v/>
      </c>
      <c r="AB2364" s="177" t="str">
        <f t="shared" si="1085"/>
        <v/>
      </c>
      <c r="AC2364" s="177" t="str">
        <f t="shared" si="1086"/>
        <v/>
      </c>
      <c r="AD2364" s="177" t="str">
        <f t="shared" si="1087"/>
        <v/>
      </c>
      <c r="AE2364" s="177" t="str">
        <f t="shared" si="1088"/>
        <v/>
      </c>
      <c r="AF2364" s="178">
        <f>IF(Q2364&gt;0,VLOOKUP(H2364,Leistungszahlen!$A$11:$C$158,3,),0)</f>
        <v>0</v>
      </c>
      <c r="AG2364" s="178">
        <f>IF(R2364&gt;0,VLOOKUP(H2364,Leistungszahlen!$A$11:$F$158,6,),IF(T2364&gt;0,VLOOKUP(H2364,Leistungszahlen!$A$11:$F$158,6,),0))</f>
        <v>0</v>
      </c>
      <c r="AH2364" s="179">
        <f t="shared" si="1089"/>
        <v>0</v>
      </c>
      <c r="AI2364" s="179">
        <f t="shared" si="1090"/>
        <v>0</v>
      </c>
      <c r="AJ2364" s="179">
        <f t="shared" si="1091"/>
        <v>0</v>
      </c>
      <c r="AK2364" s="179">
        <f t="shared" si="1092"/>
        <v>0</v>
      </c>
      <c r="AL2364" s="179">
        <f t="shared" si="1093"/>
        <v>0</v>
      </c>
      <c r="AM2364" s="180" t="str">
        <f>IF(L2364=1,Stundensätze!$D$13,IF(L2364=2,Stundensätze!$D$17,IF(L2364=4,Stundensätze!$D$21,"")))</f>
        <v/>
      </c>
      <c r="AN2364" s="180" t="str">
        <f>IF(L2364=1,Stundensätze!$D$15,IF(L2364=2,Stundensätze!$D$19,IF(L2364=4,Stundensätze!$D$23,"")))</f>
        <v/>
      </c>
      <c r="AO2364" s="180">
        <f t="shared" si="1094"/>
        <v>0</v>
      </c>
      <c r="AP2364" s="180">
        <f t="shared" si="1095"/>
        <v>0</v>
      </c>
      <c r="AQ2364" s="192" t="str">
        <f t="shared" si="1096"/>
        <v/>
      </c>
      <c r="AR2364" s="192" t="str">
        <f t="shared" si="1097"/>
        <v/>
      </c>
      <c r="AS2364" s="193">
        <f t="shared" si="1098"/>
        <v>0</v>
      </c>
      <c r="AT2364" s="258">
        <f>IF(K2364=0,0,VLOOKUP(K2364,Kostenstellen!A:B,2,FALSE))</f>
        <v>0</v>
      </c>
      <c r="AU2364" s="68" t="str">
        <f t="shared" si="1080"/>
        <v/>
      </c>
      <c r="AV2364" s="68" t="str">
        <f t="shared" si="1081"/>
        <v/>
      </c>
      <c r="AW2364" s="68">
        <f>IF(AF2364=0,0,VLOOKUP($H2364,Leistungszahlen!$A$11:$H$158,4,FALSE))</f>
        <v>0</v>
      </c>
      <c r="AX2364" s="68">
        <f>IF(AF2364=0,0,VLOOKUP($H2364,Leistungszahlen!$A$11:$H$158,5,FALSE))</f>
        <v>0</v>
      </c>
      <c r="AY2364" s="68">
        <f>IF(AG2364=0,0,VLOOKUP($H2364,Leistungszahlen!$A$11:$H$158,6,FALSE))</f>
        <v>0</v>
      </c>
      <c r="AZ2364" s="68">
        <f t="shared" si="1082"/>
        <v>0</v>
      </c>
      <c r="BA2364" s="68">
        <f t="shared" si="1083"/>
        <v>0</v>
      </c>
      <c r="BC2364" s="68">
        <f t="shared" si="1099"/>
        <v>0</v>
      </c>
      <c r="BD2364" s="285"/>
    </row>
    <row r="2365" spans="1:56" s="68" customFormat="1">
      <c r="A2365" s="200"/>
      <c r="B2365" s="200"/>
      <c r="C2365" s="200"/>
      <c r="D2365" s="200"/>
      <c r="E2365" s="200"/>
      <c r="F2365" s="200"/>
      <c r="G2365" s="200"/>
      <c r="H2365" s="201"/>
      <c r="I2365" s="202"/>
      <c r="J2365" s="200"/>
      <c r="K2365" s="176"/>
      <c r="L2365" s="176"/>
      <c r="M2365" s="176"/>
      <c r="N2365" s="286"/>
      <c r="O2365" s="286"/>
      <c r="P2365" s="176"/>
      <c r="Q2365" s="203">
        <f t="shared" si="1075"/>
        <v>0</v>
      </c>
      <c r="R2365" s="203">
        <f t="shared" si="1076"/>
        <v>0</v>
      </c>
      <c r="S2365" s="203">
        <f t="shared" si="1077"/>
        <v>0</v>
      </c>
      <c r="T2365" s="203">
        <f t="shared" si="1078"/>
        <v>0</v>
      </c>
      <c r="U2365" s="203">
        <f t="shared" si="1079"/>
        <v>0</v>
      </c>
      <c r="V2365" s="175">
        <f>IF(Q2365&gt;0,VLOOKUP(Q2365,Jahresfaktoren!$A$11:$B$24,2,),0)</f>
        <v>0</v>
      </c>
      <c r="W2365" s="175">
        <f>IF(R2365&gt;0,VLOOKUP(R2365,Jahresfaktoren!$D$11:$E$24,2,),0)</f>
        <v>0</v>
      </c>
      <c r="X2365" s="175">
        <f>IF(S2365&gt;0,VLOOKUP(S2365,Jahresfaktoren!$A$28:$B$29,2,),0)</f>
        <v>0</v>
      </c>
      <c r="Y2365" s="175">
        <f>IF(T2365&gt;0,VLOOKUP(T2365,Jahresfaktoren!$A$28:$B$29,2,),0)</f>
        <v>0</v>
      </c>
      <c r="Z2365" s="175">
        <f>IF(U2365&gt;0,VLOOKUP(U2365,Jahresfaktoren!$A$32:$B$33,2,),)</f>
        <v>0</v>
      </c>
      <c r="AA2365" s="177" t="str">
        <f t="shared" si="1084"/>
        <v/>
      </c>
      <c r="AB2365" s="177" t="str">
        <f t="shared" si="1085"/>
        <v/>
      </c>
      <c r="AC2365" s="177" t="str">
        <f t="shared" si="1086"/>
        <v/>
      </c>
      <c r="AD2365" s="177" t="str">
        <f t="shared" si="1087"/>
        <v/>
      </c>
      <c r="AE2365" s="177" t="str">
        <f t="shared" si="1088"/>
        <v/>
      </c>
      <c r="AF2365" s="178">
        <f>IF(Q2365&gt;0,VLOOKUP(H2365,Leistungszahlen!$A$11:$C$158,3,),0)</f>
        <v>0</v>
      </c>
      <c r="AG2365" s="178">
        <f>IF(R2365&gt;0,VLOOKUP(H2365,Leistungszahlen!$A$11:$F$158,6,),IF(T2365&gt;0,VLOOKUP(H2365,Leistungszahlen!$A$11:$F$158,6,),0))</f>
        <v>0</v>
      </c>
      <c r="AH2365" s="179">
        <f t="shared" si="1089"/>
        <v>0</v>
      </c>
      <c r="AI2365" s="179">
        <f t="shared" si="1090"/>
        <v>0</v>
      </c>
      <c r="AJ2365" s="179">
        <f t="shared" si="1091"/>
        <v>0</v>
      </c>
      <c r="AK2365" s="179">
        <f t="shared" si="1092"/>
        <v>0</v>
      </c>
      <c r="AL2365" s="179">
        <f t="shared" si="1093"/>
        <v>0</v>
      </c>
      <c r="AM2365" s="180" t="str">
        <f>IF(L2365=1,Stundensätze!$D$13,IF(L2365=2,Stundensätze!$D$17,IF(L2365=4,Stundensätze!$D$21,"")))</f>
        <v/>
      </c>
      <c r="AN2365" s="180" t="str">
        <f>IF(L2365=1,Stundensätze!$D$15,IF(L2365=2,Stundensätze!$D$19,IF(L2365=4,Stundensätze!$D$23,"")))</f>
        <v/>
      </c>
      <c r="AO2365" s="180">
        <f t="shared" si="1094"/>
        <v>0</v>
      </c>
      <c r="AP2365" s="180">
        <f t="shared" si="1095"/>
        <v>0</v>
      </c>
      <c r="AQ2365" s="192" t="str">
        <f t="shared" si="1096"/>
        <v/>
      </c>
      <c r="AR2365" s="192" t="str">
        <f t="shared" si="1097"/>
        <v/>
      </c>
      <c r="AS2365" s="193">
        <f t="shared" si="1098"/>
        <v>0</v>
      </c>
      <c r="AT2365" s="258">
        <f>IF(K2365=0,0,VLOOKUP(K2365,Kostenstellen!A:B,2,FALSE))</f>
        <v>0</v>
      </c>
      <c r="AU2365" s="68" t="str">
        <f t="shared" si="1080"/>
        <v/>
      </c>
      <c r="AV2365" s="68" t="str">
        <f t="shared" si="1081"/>
        <v/>
      </c>
      <c r="AW2365" s="68">
        <f>IF(AF2365=0,0,VLOOKUP($H2365,Leistungszahlen!$A$11:$H$158,4,FALSE))</f>
        <v>0</v>
      </c>
      <c r="AX2365" s="68">
        <f>IF(AF2365=0,0,VLOOKUP($H2365,Leistungszahlen!$A$11:$H$158,5,FALSE))</f>
        <v>0</v>
      </c>
      <c r="AY2365" s="68">
        <f>IF(AG2365=0,0,VLOOKUP($H2365,Leistungszahlen!$A$11:$H$158,6,FALSE))</f>
        <v>0</v>
      </c>
      <c r="AZ2365" s="68">
        <f t="shared" si="1082"/>
        <v>0</v>
      </c>
      <c r="BA2365" s="68">
        <f t="shared" si="1083"/>
        <v>0</v>
      </c>
      <c r="BC2365" s="68">
        <f t="shared" si="1099"/>
        <v>0</v>
      </c>
      <c r="BD2365" s="285"/>
    </row>
    <row r="2366" spans="1:56" s="68" customFormat="1">
      <c r="A2366" s="200"/>
      <c r="B2366" s="200"/>
      <c r="C2366" s="200"/>
      <c r="D2366" s="200"/>
      <c r="E2366" s="200"/>
      <c r="F2366" s="200"/>
      <c r="G2366" s="200"/>
      <c r="H2366" s="201"/>
      <c r="I2366" s="202"/>
      <c r="J2366" s="200"/>
      <c r="K2366" s="176"/>
      <c r="L2366" s="176"/>
      <c r="M2366" s="176"/>
      <c r="N2366" s="286"/>
      <c r="O2366" s="286"/>
      <c r="P2366" s="176"/>
      <c r="Q2366" s="203">
        <f t="shared" si="1075"/>
        <v>0</v>
      </c>
      <c r="R2366" s="203">
        <f t="shared" si="1076"/>
        <v>0</v>
      </c>
      <c r="S2366" s="203">
        <f t="shared" si="1077"/>
        <v>0</v>
      </c>
      <c r="T2366" s="203">
        <f t="shared" si="1078"/>
        <v>0</v>
      </c>
      <c r="U2366" s="203">
        <f t="shared" si="1079"/>
        <v>0</v>
      </c>
      <c r="V2366" s="175">
        <f>IF(Q2366&gt;0,VLOOKUP(Q2366,Jahresfaktoren!$A$11:$B$24,2,),0)</f>
        <v>0</v>
      </c>
      <c r="W2366" s="175">
        <f>IF(R2366&gt;0,VLOOKUP(R2366,Jahresfaktoren!$D$11:$E$24,2,),0)</f>
        <v>0</v>
      </c>
      <c r="X2366" s="175">
        <f>IF(S2366&gt;0,VLOOKUP(S2366,Jahresfaktoren!$A$28:$B$29,2,),0)</f>
        <v>0</v>
      </c>
      <c r="Y2366" s="175">
        <f>IF(T2366&gt;0,VLOOKUP(T2366,Jahresfaktoren!$A$28:$B$29,2,),0)</f>
        <v>0</v>
      </c>
      <c r="Z2366" s="175">
        <f>IF(U2366&gt;0,VLOOKUP(U2366,Jahresfaktoren!$A$32:$B$33,2,),)</f>
        <v>0</v>
      </c>
      <c r="AA2366" s="177" t="str">
        <f t="shared" si="1084"/>
        <v/>
      </c>
      <c r="AB2366" s="177" t="str">
        <f t="shared" si="1085"/>
        <v/>
      </c>
      <c r="AC2366" s="177" t="str">
        <f t="shared" si="1086"/>
        <v/>
      </c>
      <c r="AD2366" s="177" t="str">
        <f t="shared" si="1087"/>
        <v/>
      </c>
      <c r="AE2366" s="177" t="str">
        <f t="shared" si="1088"/>
        <v/>
      </c>
      <c r="AF2366" s="178">
        <f>IF(Q2366&gt;0,VLOOKUP(H2366,Leistungszahlen!$A$11:$C$158,3,),0)</f>
        <v>0</v>
      </c>
      <c r="AG2366" s="178">
        <f>IF(R2366&gt;0,VLOOKUP(H2366,Leistungszahlen!$A$11:$F$158,6,),IF(T2366&gt;0,VLOOKUP(H2366,Leistungszahlen!$A$11:$F$158,6,),0))</f>
        <v>0</v>
      </c>
      <c r="AH2366" s="179">
        <f t="shared" si="1089"/>
        <v>0</v>
      </c>
      <c r="AI2366" s="179">
        <f t="shared" si="1090"/>
        <v>0</v>
      </c>
      <c r="AJ2366" s="179">
        <f t="shared" si="1091"/>
        <v>0</v>
      </c>
      <c r="AK2366" s="179">
        <f t="shared" si="1092"/>
        <v>0</v>
      </c>
      <c r="AL2366" s="179">
        <f t="shared" si="1093"/>
        <v>0</v>
      </c>
      <c r="AM2366" s="180" t="str">
        <f>IF(L2366=1,Stundensätze!$D$13,IF(L2366=2,Stundensätze!$D$17,IF(L2366=4,Stundensätze!$D$21,"")))</f>
        <v/>
      </c>
      <c r="AN2366" s="180" t="str">
        <f>IF(L2366=1,Stundensätze!$D$15,IF(L2366=2,Stundensätze!$D$19,IF(L2366=4,Stundensätze!$D$23,"")))</f>
        <v/>
      </c>
      <c r="AO2366" s="180">
        <f t="shared" si="1094"/>
        <v>0</v>
      </c>
      <c r="AP2366" s="180">
        <f t="shared" si="1095"/>
        <v>0</v>
      </c>
      <c r="AQ2366" s="192" t="str">
        <f t="shared" si="1096"/>
        <v/>
      </c>
      <c r="AR2366" s="192" t="str">
        <f t="shared" si="1097"/>
        <v/>
      </c>
      <c r="AS2366" s="193">
        <f t="shared" si="1098"/>
        <v>0</v>
      </c>
      <c r="AT2366" s="258">
        <f>IF(K2366=0,0,VLOOKUP(K2366,Kostenstellen!A:B,2,FALSE))</f>
        <v>0</v>
      </c>
      <c r="AU2366" s="68" t="str">
        <f t="shared" si="1080"/>
        <v/>
      </c>
      <c r="AV2366" s="68" t="str">
        <f t="shared" si="1081"/>
        <v/>
      </c>
      <c r="AW2366" s="68">
        <f>IF(AF2366=0,0,VLOOKUP($H2366,Leistungszahlen!$A$11:$H$158,4,FALSE))</f>
        <v>0</v>
      </c>
      <c r="AX2366" s="68">
        <f>IF(AF2366=0,0,VLOOKUP($H2366,Leistungszahlen!$A$11:$H$158,5,FALSE))</f>
        <v>0</v>
      </c>
      <c r="AY2366" s="68">
        <f>IF(AG2366=0,0,VLOOKUP($H2366,Leistungszahlen!$A$11:$H$158,6,FALSE))</f>
        <v>0</v>
      </c>
      <c r="AZ2366" s="68">
        <f t="shared" si="1082"/>
        <v>0</v>
      </c>
      <c r="BA2366" s="68">
        <f t="shared" si="1083"/>
        <v>0</v>
      </c>
      <c r="BC2366" s="68">
        <f t="shared" si="1099"/>
        <v>0</v>
      </c>
      <c r="BD2366" s="285"/>
    </row>
    <row r="2367" spans="1:56" s="68" customFormat="1">
      <c r="A2367" s="200"/>
      <c r="B2367" s="200"/>
      <c r="C2367" s="200"/>
      <c r="D2367" s="200"/>
      <c r="E2367" s="200"/>
      <c r="F2367" s="200"/>
      <c r="G2367" s="200"/>
      <c r="H2367" s="201"/>
      <c r="I2367" s="202"/>
      <c r="J2367" s="200"/>
      <c r="K2367" s="176"/>
      <c r="L2367" s="176"/>
      <c r="M2367" s="176"/>
      <c r="N2367" s="286"/>
      <c r="O2367" s="286"/>
      <c r="P2367" s="176"/>
      <c r="Q2367" s="203">
        <f t="shared" si="1075"/>
        <v>0</v>
      </c>
      <c r="R2367" s="203">
        <f t="shared" si="1076"/>
        <v>0</v>
      </c>
      <c r="S2367" s="203">
        <f t="shared" si="1077"/>
        <v>0</v>
      </c>
      <c r="T2367" s="203">
        <f t="shared" si="1078"/>
        <v>0</v>
      </c>
      <c r="U2367" s="203">
        <f t="shared" si="1079"/>
        <v>0</v>
      </c>
      <c r="V2367" s="175">
        <f>IF(Q2367&gt;0,VLOOKUP(Q2367,Jahresfaktoren!$A$11:$B$24,2,),0)</f>
        <v>0</v>
      </c>
      <c r="W2367" s="175">
        <f>IF(R2367&gt;0,VLOOKUP(R2367,Jahresfaktoren!$D$11:$E$24,2,),0)</f>
        <v>0</v>
      </c>
      <c r="X2367" s="175">
        <f>IF(S2367&gt;0,VLOOKUP(S2367,Jahresfaktoren!$A$28:$B$29,2,),0)</f>
        <v>0</v>
      </c>
      <c r="Y2367" s="175">
        <f>IF(T2367&gt;0,VLOOKUP(T2367,Jahresfaktoren!$A$28:$B$29,2,),0)</f>
        <v>0</v>
      </c>
      <c r="Z2367" s="175">
        <f>IF(U2367&gt;0,VLOOKUP(U2367,Jahresfaktoren!$A$32:$B$33,2,),)</f>
        <v>0</v>
      </c>
      <c r="AA2367" s="177" t="str">
        <f t="shared" si="1084"/>
        <v/>
      </c>
      <c r="AB2367" s="177" t="str">
        <f t="shared" si="1085"/>
        <v/>
      </c>
      <c r="AC2367" s="177" t="str">
        <f t="shared" si="1086"/>
        <v/>
      </c>
      <c r="AD2367" s="177" t="str">
        <f t="shared" si="1087"/>
        <v/>
      </c>
      <c r="AE2367" s="177" t="str">
        <f t="shared" si="1088"/>
        <v/>
      </c>
      <c r="AF2367" s="178">
        <f>IF(Q2367&gt;0,VLOOKUP(H2367,Leistungszahlen!$A$11:$C$158,3,),0)</f>
        <v>0</v>
      </c>
      <c r="AG2367" s="178">
        <f>IF(R2367&gt;0,VLOOKUP(H2367,Leistungszahlen!$A$11:$F$158,6,),IF(T2367&gt;0,VLOOKUP(H2367,Leistungszahlen!$A$11:$F$158,6,),0))</f>
        <v>0</v>
      </c>
      <c r="AH2367" s="179">
        <f t="shared" si="1089"/>
        <v>0</v>
      </c>
      <c r="AI2367" s="179">
        <f t="shared" si="1090"/>
        <v>0</v>
      </c>
      <c r="AJ2367" s="179">
        <f t="shared" si="1091"/>
        <v>0</v>
      </c>
      <c r="AK2367" s="179">
        <f t="shared" si="1092"/>
        <v>0</v>
      </c>
      <c r="AL2367" s="179">
        <f t="shared" si="1093"/>
        <v>0</v>
      </c>
      <c r="AM2367" s="180" t="str">
        <f>IF(L2367=1,Stundensätze!$D$13,IF(L2367=2,Stundensätze!$D$17,IF(L2367=4,Stundensätze!$D$21,"")))</f>
        <v/>
      </c>
      <c r="AN2367" s="180" t="str">
        <f>IF(L2367=1,Stundensätze!$D$15,IF(L2367=2,Stundensätze!$D$19,IF(L2367=4,Stundensätze!$D$23,"")))</f>
        <v/>
      </c>
      <c r="AO2367" s="180">
        <f t="shared" si="1094"/>
        <v>0</v>
      </c>
      <c r="AP2367" s="180">
        <f t="shared" si="1095"/>
        <v>0</v>
      </c>
      <c r="AQ2367" s="192" t="str">
        <f t="shared" si="1096"/>
        <v/>
      </c>
      <c r="AR2367" s="192" t="str">
        <f t="shared" si="1097"/>
        <v/>
      </c>
      <c r="AS2367" s="193">
        <f t="shared" si="1098"/>
        <v>0</v>
      </c>
      <c r="AT2367" s="258">
        <f>IF(K2367=0,0,VLOOKUP(K2367,Kostenstellen!A:B,2,FALSE))</f>
        <v>0</v>
      </c>
      <c r="AU2367" s="68" t="str">
        <f t="shared" si="1080"/>
        <v/>
      </c>
      <c r="AV2367" s="68" t="str">
        <f t="shared" si="1081"/>
        <v/>
      </c>
      <c r="AW2367" s="68">
        <f>IF(AF2367=0,0,VLOOKUP($H2367,Leistungszahlen!$A$11:$H$158,4,FALSE))</f>
        <v>0</v>
      </c>
      <c r="AX2367" s="68">
        <f>IF(AF2367=0,0,VLOOKUP($H2367,Leistungszahlen!$A$11:$H$158,5,FALSE))</f>
        <v>0</v>
      </c>
      <c r="AY2367" s="68">
        <f>IF(AG2367=0,0,VLOOKUP($H2367,Leistungszahlen!$A$11:$H$158,6,FALSE))</f>
        <v>0</v>
      </c>
      <c r="AZ2367" s="68">
        <f t="shared" si="1082"/>
        <v>0</v>
      </c>
      <c r="BA2367" s="68">
        <f t="shared" si="1083"/>
        <v>0</v>
      </c>
      <c r="BC2367" s="68">
        <f t="shared" si="1099"/>
        <v>0</v>
      </c>
      <c r="BD2367" s="285"/>
    </row>
    <row r="2368" spans="1:56" s="68" customFormat="1">
      <c r="A2368" s="200"/>
      <c r="B2368" s="200"/>
      <c r="C2368" s="200"/>
      <c r="D2368" s="200"/>
      <c r="E2368" s="200"/>
      <c r="F2368" s="200"/>
      <c r="G2368" s="200"/>
      <c r="H2368" s="201"/>
      <c r="I2368" s="202"/>
      <c r="J2368" s="200"/>
      <c r="K2368" s="176"/>
      <c r="L2368" s="176"/>
      <c r="M2368" s="176"/>
      <c r="N2368" s="286"/>
      <c r="O2368" s="286"/>
      <c r="P2368" s="176"/>
      <c r="Q2368" s="203">
        <f t="shared" si="1075"/>
        <v>0</v>
      </c>
      <c r="R2368" s="203">
        <f t="shared" si="1076"/>
        <v>0</v>
      </c>
      <c r="S2368" s="203">
        <f t="shared" si="1077"/>
        <v>0</v>
      </c>
      <c r="T2368" s="203">
        <f t="shared" si="1078"/>
        <v>0</v>
      </c>
      <c r="U2368" s="203">
        <f t="shared" si="1079"/>
        <v>0</v>
      </c>
      <c r="V2368" s="175">
        <f>IF(Q2368&gt;0,VLOOKUP(Q2368,Jahresfaktoren!$A$11:$B$24,2,),0)</f>
        <v>0</v>
      </c>
      <c r="W2368" s="175">
        <f>IF(R2368&gt;0,VLOOKUP(R2368,Jahresfaktoren!$D$11:$E$24,2,),0)</f>
        <v>0</v>
      </c>
      <c r="X2368" s="175">
        <f>IF(S2368&gt;0,VLOOKUP(S2368,Jahresfaktoren!$A$28:$B$29,2,),0)</f>
        <v>0</v>
      </c>
      <c r="Y2368" s="175">
        <f>IF(T2368&gt;0,VLOOKUP(T2368,Jahresfaktoren!$A$28:$B$29,2,),0)</f>
        <v>0</v>
      </c>
      <c r="Z2368" s="175">
        <f>IF(U2368&gt;0,VLOOKUP(U2368,Jahresfaktoren!$A$32:$B$33,2,),)</f>
        <v>0</v>
      </c>
      <c r="AA2368" s="177" t="str">
        <f t="shared" si="1084"/>
        <v/>
      </c>
      <c r="AB2368" s="177" t="str">
        <f t="shared" si="1085"/>
        <v/>
      </c>
      <c r="AC2368" s="177" t="str">
        <f t="shared" si="1086"/>
        <v/>
      </c>
      <c r="AD2368" s="177" t="str">
        <f t="shared" si="1087"/>
        <v/>
      </c>
      <c r="AE2368" s="177" t="str">
        <f t="shared" si="1088"/>
        <v/>
      </c>
      <c r="AF2368" s="178">
        <f>IF(Q2368&gt;0,VLOOKUP(H2368,Leistungszahlen!$A$11:$C$158,3,),0)</f>
        <v>0</v>
      </c>
      <c r="AG2368" s="178">
        <f>IF(R2368&gt;0,VLOOKUP(H2368,Leistungszahlen!$A$11:$F$158,6,),IF(T2368&gt;0,VLOOKUP(H2368,Leistungszahlen!$A$11:$F$158,6,),0))</f>
        <v>0</v>
      </c>
      <c r="AH2368" s="179">
        <f t="shared" si="1089"/>
        <v>0</v>
      </c>
      <c r="AI2368" s="179">
        <f t="shared" si="1090"/>
        <v>0</v>
      </c>
      <c r="AJ2368" s="179">
        <f t="shared" si="1091"/>
        <v>0</v>
      </c>
      <c r="AK2368" s="179">
        <f t="shared" si="1092"/>
        <v>0</v>
      </c>
      <c r="AL2368" s="179">
        <f t="shared" si="1093"/>
        <v>0</v>
      </c>
      <c r="AM2368" s="180" t="str">
        <f>IF(L2368=1,Stundensätze!$D$13,IF(L2368=2,Stundensätze!$D$17,IF(L2368=4,Stundensätze!$D$21,"")))</f>
        <v/>
      </c>
      <c r="AN2368" s="180" t="str">
        <f>IF(L2368=1,Stundensätze!$D$15,IF(L2368=2,Stundensätze!$D$19,IF(L2368=4,Stundensätze!$D$23,"")))</f>
        <v/>
      </c>
      <c r="AO2368" s="180">
        <f t="shared" si="1094"/>
        <v>0</v>
      </c>
      <c r="AP2368" s="180">
        <f t="shared" si="1095"/>
        <v>0</v>
      </c>
      <c r="AQ2368" s="192" t="str">
        <f t="shared" si="1096"/>
        <v/>
      </c>
      <c r="AR2368" s="192" t="str">
        <f t="shared" si="1097"/>
        <v/>
      </c>
      <c r="AS2368" s="193">
        <f t="shared" si="1098"/>
        <v>0</v>
      </c>
      <c r="AT2368" s="258">
        <f>IF(K2368=0,0,VLOOKUP(K2368,Kostenstellen!A:B,2,FALSE))</f>
        <v>0</v>
      </c>
      <c r="AU2368" s="68" t="str">
        <f t="shared" si="1080"/>
        <v/>
      </c>
      <c r="AV2368" s="68" t="str">
        <f t="shared" si="1081"/>
        <v/>
      </c>
      <c r="AW2368" s="68">
        <f>IF(AF2368=0,0,VLOOKUP($H2368,Leistungszahlen!$A$11:$H$158,4,FALSE))</f>
        <v>0</v>
      </c>
      <c r="AX2368" s="68">
        <f>IF(AF2368=0,0,VLOOKUP($H2368,Leistungszahlen!$A$11:$H$158,5,FALSE))</f>
        <v>0</v>
      </c>
      <c r="AY2368" s="68">
        <f>IF(AG2368=0,0,VLOOKUP($H2368,Leistungszahlen!$A$11:$H$158,6,FALSE))</f>
        <v>0</v>
      </c>
      <c r="AZ2368" s="68">
        <f t="shared" si="1082"/>
        <v>0</v>
      </c>
      <c r="BA2368" s="68">
        <f t="shared" si="1083"/>
        <v>0</v>
      </c>
      <c r="BC2368" s="68">
        <f t="shared" si="1099"/>
        <v>0</v>
      </c>
      <c r="BD2368" s="285"/>
    </row>
    <row r="2369" spans="1:56" s="68" customFormat="1">
      <c r="A2369" s="200"/>
      <c r="B2369" s="200"/>
      <c r="C2369" s="200"/>
      <c r="D2369" s="200"/>
      <c r="E2369" s="200"/>
      <c r="F2369" s="200"/>
      <c r="G2369" s="200"/>
      <c r="H2369" s="201"/>
      <c r="I2369" s="202"/>
      <c r="J2369" s="200"/>
      <c r="K2369" s="176"/>
      <c r="L2369" s="176"/>
      <c r="M2369" s="176"/>
      <c r="N2369" s="286"/>
      <c r="O2369" s="286"/>
      <c r="P2369" s="176"/>
      <c r="Q2369" s="203">
        <f t="shared" si="1075"/>
        <v>0</v>
      </c>
      <c r="R2369" s="203">
        <f t="shared" si="1076"/>
        <v>0</v>
      </c>
      <c r="S2369" s="203">
        <f t="shared" si="1077"/>
        <v>0</v>
      </c>
      <c r="T2369" s="203">
        <f t="shared" si="1078"/>
        <v>0</v>
      </c>
      <c r="U2369" s="203">
        <f t="shared" si="1079"/>
        <v>0</v>
      </c>
      <c r="V2369" s="175">
        <f>IF(Q2369&gt;0,VLOOKUP(Q2369,Jahresfaktoren!$A$11:$B$24,2,),0)</f>
        <v>0</v>
      </c>
      <c r="W2369" s="175">
        <f>IF(R2369&gt;0,VLOOKUP(R2369,Jahresfaktoren!$D$11:$E$24,2,),0)</f>
        <v>0</v>
      </c>
      <c r="X2369" s="175">
        <f>IF(S2369&gt;0,VLOOKUP(S2369,Jahresfaktoren!$A$28:$B$29,2,),0)</f>
        <v>0</v>
      </c>
      <c r="Y2369" s="175">
        <f>IF(T2369&gt;0,VLOOKUP(T2369,Jahresfaktoren!$A$28:$B$29,2,),0)</f>
        <v>0</v>
      </c>
      <c r="Z2369" s="175">
        <f>IF(U2369&gt;0,VLOOKUP(U2369,Jahresfaktoren!$A$32:$B$33,2,),)</f>
        <v>0</v>
      </c>
      <c r="AA2369" s="177" t="str">
        <f t="shared" si="1084"/>
        <v/>
      </c>
      <c r="AB2369" s="177" t="str">
        <f t="shared" si="1085"/>
        <v/>
      </c>
      <c r="AC2369" s="177" t="str">
        <f t="shared" si="1086"/>
        <v/>
      </c>
      <c r="AD2369" s="177" t="str">
        <f t="shared" si="1087"/>
        <v/>
      </c>
      <c r="AE2369" s="177" t="str">
        <f t="shared" si="1088"/>
        <v/>
      </c>
      <c r="AF2369" s="178">
        <f>IF(Q2369&gt;0,VLOOKUP(H2369,Leistungszahlen!$A$11:$C$158,3,),0)</f>
        <v>0</v>
      </c>
      <c r="AG2369" s="178">
        <f>IF(R2369&gt;0,VLOOKUP(H2369,Leistungszahlen!$A$11:$F$158,6,),IF(T2369&gt;0,VLOOKUP(H2369,Leistungszahlen!$A$11:$F$158,6,),0))</f>
        <v>0</v>
      </c>
      <c r="AH2369" s="179">
        <f t="shared" si="1089"/>
        <v>0</v>
      </c>
      <c r="AI2369" s="179">
        <f t="shared" si="1090"/>
        <v>0</v>
      </c>
      <c r="AJ2369" s="179">
        <f t="shared" si="1091"/>
        <v>0</v>
      </c>
      <c r="AK2369" s="179">
        <f t="shared" si="1092"/>
        <v>0</v>
      </c>
      <c r="AL2369" s="179">
        <f t="shared" si="1093"/>
        <v>0</v>
      </c>
      <c r="AM2369" s="180" t="str">
        <f>IF(L2369=1,Stundensätze!$D$13,IF(L2369=2,Stundensätze!$D$17,IF(L2369=4,Stundensätze!$D$21,"")))</f>
        <v/>
      </c>
      <c r="AN2369" s="180" t="str">
        <f>IF(L2369=1,Stundensätze!$D$15,IF(L2369=2,Stundensätze!$D$19,IF(L2369=4,Stundensätze!$D$23,"")))</f>
        <v/>
      </c>
      <c r="AO2369" s="180">
        <f t="shared" si="1094"/>
        <v>0</v>
      </c>
      <c r="AP2369" s="180">
        <f t="shared" si="1095"/>
        <v>0</v>
      </c>
      <c r="AQ2369" s="192" t="str">
        <f t="shared" si="1096"/>
        <v/>
      </c>
      <c r="AR2369" s="192" t="str">
        <f t="shared" si="1097"/>
        <v/>
      </c>
      <c r="AS2369" s="193">
        <f t="shared" si="1098"/>
        <v>0</v>
      </c>
      <c r="AT2369" s="258">
        <f>IF(K2369=0,0,VLOOKUP(K2369,Kostenstellen!A:B,2,FALSE))</f>
        <v>0</v>
      </c>
      <c r="AU2369" s="68" t="str">
        <f t="shared" si="1080"/>
        <v/>
      </c>
      <c r="AV2369" s="68" t="str">
        <f t="shared" si="1081"/>
        <v/>
      </c>
      <c r="AW2369" s="68">
        <f>IF(AF2369=0,0,VLOOKUP($H2369,Leistungszahlen!$A$11:$H$158,4,FALSE))</f>
        <v>0</v>
      </c>
      <c r="AX2369" s="68">
        <f>IF(AF2369=0,0,VLOOKUP($H2369,Leistungszahlen!$A$11:$H$158,5,FALSE))</f>
        <v>0</v>
      </c>
      <c r="AY2369" s="68">
        <f>IF(AG2369=0,0,VLOOKUP($H2369,Leistungszahlen!$A$11:$H$158,6,FALSE))</f>
        <v>0</v>
      </c>
      <c r="AZ2369" s="68">
        <f t="shared" si="1082"/>
        <v>0</v>
      </c>
      <c r="BA2369" s="68">
        <f t="shared" si="1083"/>
        <v>0</v>
      </c>
      <c r="BC2369" s="68">
        <f t="shared" si="1099"/>
        <v>0</v>
      </c>
      <c r="BD2369" s="285"/>
    </row>
    <row r="2370" spans="1:56" s="68" customFormat="1">
      <c r="A2370" s="200"/>
      <c r="B2370" s="200"/>
      <c r="C2370" s="200"/>
      <c r="D2370" s="200"/>
      <c r="E2370" s="200"/>
      <c r="F2370" s="200"/>
      <c r="G2370" s="200"/>
      <c r="H2370" s="201"/>
      <c r="I2370" s="202"/>
      <c r="J2370" s="200"/>
      <c r="K2370" s="176"/>
      <c r="L2370" s="176"/>
      <c r="M2370" s="176"/>
      <c r="N2370" s="286"/>
      <c r="O2370" s="286"/>
      <c r="P2370" s="176"/>
      <c r="Q2370" s="203">
        <f t="shared" si="1075"/>
        <v>0</v>
      </c>
      <c r="R2370" s="203">
        <f t="shared" si="1076"/>
        <v>0</v>
      </c>
      <c r="S2370" s="203">
        <f t="shared" si="1077"/>
        <v>0</v>
      </c>
      <c r="T2370" s="203">
        <f t="shared" si="1078"/>
        <v>0</v>
      </c>
      <c r="U2370" s="203">
        <f t="shared" si="1079"/>
        <v>0</v>
      </c>
      <c r="V2370" s="175">
        <f>IF(Q2370&gt;0,VLOOKUP(Q2370,Jahresfaktoren!$A$11:$B$24,2,),0)</f>
        <v>0</v>
      </c>
      <c r="W2370" s="175">
        <f>IF(R2370&gt;0,VLOOKUP(R2370,Jahresfaktoren!$D$11:$E$24,2,),0)</f>
        <v>0</v>
      </c>
      <c r="X2370" s="175">
        <f>IF(S2370&gt;0,VLOOKUP(S2370,Jahresfaktoren!$A$28:$B$29,2,),0)</f>
        <v>0</v>
      </c>
      <c r="Y2370" s="175">
        <f>IF(T2370&gt;0,VLOOKUP(T2370,Jahresfaktoren!$A$28:$B$29,2,),0)</f>
        <v>0</v>
      </c>
      <c r="Z2370" s="175">
        <f>IF(U2370&gt;0,VLOOKUP(U2370,Jahresfaktoren!$A$32:$B$33,2,),)</f>
        <v>0</v>
      </c>
      <c r="AA2370" s="177" t="str">
        <f t="shared" si="1084"/>
        <v/>
      </c>
      <c r="AB2370" s="177" t="str">
        <f t="shared" si="1085"/>
        <v/>
      </c>
      <c r="AC2370" s="177" t="str">
        <f t="shared" si="1086"/>
        <v/>
      </c>
      <c r="AD2370" s="177" t="str">
        <f t="shared" si="1087"/>
        <v/>
      </c>
      <c r="AE2370" s="177" t="str">
        <f t="shared" si="1088"/>
        <v/>
      </c>
      <c r="AF2370" s="178">
        <f>IF(Q2370&gt;0,VLOOKUP(H2370,Leistungszahlen!$A$11:$C$158,3,),0)</f>
        <v>0</v>
      </c>
      <c r="AG2370" s="178">
        <f>IF(R2370&gt;0,VLOOKUP(H2370,Leistungszahlen!$A$11:$F$158,6,),IF(T2370&gt;0,VLOOKUP(H2370,Leistungszahlen!$A$11:$F$158,6,),0))</f>
        <v>0</v>
      </c>
      <c r="AH2370" s="179">
        <f t="shared" si="1089"/>
        <v>0</v>
      </c>
      <c r="AI2370" s="179">
        <f t="shared" si="1090"/>
        <v>0</v>
      </c>
      <c r="AJ2370" s="179">
        <f t="shared" si="1091"/>
        <v>0</v>
      </c>
      <c r="AK2370" s="179">
        <f t="shared" si="1092"/>
        <v>0</v>
      </c>
      <c r="AL2370" s="179">
        <f t="shared" si="1093"/>
        <v>0</v>
      </c>
      <c r="AM2370" s="180" t="str">
        <f>IF(L2370=1,Stundensätze!$D$13,IF(L2370=2,Stundensätze!$D$17,IF(L2370=4,Stundensätze!$D$21,"")))</f>
        <v/>
      </c>
      <c r="AN2370" s="180" t="str">
        <f>IF(L2370=1,Stundensätze!$D$15,IF(L2370=2,Stundensätze!$D$19,IF(L2370=4,Stundensätze!$D$23,"")))</f>
        <v/>
      </c>
      <c r="AO2370" s="180">
        <f t="shared" si="1094"/>
        <v>0</v>
      </c>
      <c r="AP2370" s="180">
        <f t="shared" si="1095"/>
        <v>0</v>
      </c>
      <c r="AQ2370" s="192" t="str">
        <f t="shared" si="1096"/>
        <v/>
      </c>
      <c r="AR2370" s="192" t="str">
        <f t="shared" si="1097"/>
        <v/>
      </c>
      <c r="AS2370" s="193">
        <f t="shared" si="1098"/>
        <v>0</v>
      </c>
      <c r="AT2370" s="258">
        <f>IF(K2370=0,0,VLOOKUP(K2370,Kostenstellen!A:B,2,FALSE))</f>
        <v>0</v>
      </c>
      <c r="AU2370" s="68" t="str">
        <f t="shared" si="1080"/>
        <v/>
      </c>
      <c r="AV2370" s="68" t="str">
        <f t="shared" si="1081"/>
        <v/>
      </c>
      <c r="AW2370" s="68">
        <f>IF(AF2370=0,0,VLOOKUP($H2370,Leistungszahlen!$A$11:$H$158,4,FALSE))</f>
        <v>0</v>
      </c>
      <c r="AX2370" s="68">
        <f>IF(AF2370=0,0,VLOOKUP($H2370,Leistungszahlen!$A$11:$H$158,5,FALSE))</f>
        <v>0</v>
      </c>
      <c r="AY2370" s="68">
        <f>IF(AG2370=0,0,VLOOKUP($H2370,Leistungszahlen!$A$11:$H$158,6,FALSE))</f>
        <v>0</v>
      </c>
      <c r="AZ2370" s="68">
        <f t="shared" si="1082"/>
        <v>0</v>
      </c>
      <c r="BA2370" s="68">
        <f t="shared" si="1083"/>
        <v>0</v>
      </c>
      <c r="BC2370" s="68">
        <f t="shared" si="1099"/>
        <v>0</v>
      </c>
      <c r="BD2370" s="285"/>
    </row>
    <row r="2371" spans="1:56" s="68" customFormat="1">
      <c r="A2371" s="200"/>
      <c r="B2371" s="200"/>
      <c r="C2371" s="200"/>
      <c r="D2371" s="200"/>
      <c r="E2371" s="200"/>
      <c r="F2371" s="200"/>
      <c r="G2371" s="200"/>
      <c r="H2371" s="201"/>
      <c r="I2371" s="202"/>
      <c r="J2371" s="200"/>
      <c r="K2371" s="176"/>
      <c r="L2371" s="176"/>
      <c r="M2371" s="176"/>
      <c r="N2371" s="286"/>
      <c r="O2371" s="286"/>
      <c r="P2371" s="176"/>
      <c r="Q2371" s="203">
        <f t="shared" si="1075"/>
        <v>0</v>
      </c>
      <c r="R2371" s="203">
        <f t="shared" si="1076"/>
        <v>0</v>
      </c>
      <c r="S2371" s="203">
        <f t="shared" si="1077"/>
        <v>0</v>
      </c>
      <c r="T2371" s="203">
        <f t="shared" si="1078"/>
        <v>0</v>
      </c>
      <c r="U2371" s="203">
        <f t="shared" si="1079"/>
        <v>0</v>
      </c>
      <c r="V2371" s="175">
        <f>IF(Q2371&gt;0,VLOOKUP(Q2371,Jahresfaktoren!$A$11:$B$24,2,),0)</f>
        <v>0</v>
      </c>
      <c r="W2371" s="175">
        <f>IF(R2371&gt;0,VLOOKUP(R2371,Jahresfaktoren!$D$11:$E$24,2,),0)</f>
        <v>0</v>
      </c>
      <c r="X2371" s="175">
        <f>IF(S2371&gt;0,VLOOKUP(S2371,Jahresfaktoren!$A$28:$B$29,2,),0)</f>
        <v>0</v>
      </c>
      <c r="Y2371" s="175">
        <f>IF(T2371&gt;0,VLOOKUP(T2371,Jahresfaktoren!$A$28:$B$29,2,),0)</f>
        <v>0</v>
      </c>
      <c r="Z2371" s="175">
        <f>IF(U2371&gt;0,VLOOKUP(U2371,Jahresfaktoren!$A$32:$B$33,2,),)</f>
        <v>0</v>
      </c>
      <c r="AA2371" s="177" t="str">
        <f t="shared" si="1084"/>
        <v/>
      </c>
      <c r="AB2371" s="177" t="str">
        <f t="shared" si="1085"/>
        <v/>
      </c>
      <c r="AC2371" s="177" t="str">
        <f t="shared" si="1086"/>
        <v/>
      </c>
      <c r="AD2371" s="177" t="str">
        <f t="shared" si="1087"/>
        <v/>
      </c>
      <c r="AE2371" s="177" t="str">
        <f t="shared" si="1088"/>
        <v/>
      </c>
      <c r="AF2371" s="178">
        <f>IF(Q2371&gt;0,VLOOKUP(H2371,Leistungszahlen!$A$11:$C$158,3,),0)</f>
        <v>0</v>
      </c>
      <c r="AG2371" s="178">
        <f>IF(R2371&gt;0,VLOOKUP(H2371,Leistungszahlen!$A$11:$F$158,6,),IF(T2371&gt;0,VLOOKUP(H2371,Leistungszahlen!$A$11:$F$158,6,),0))</f>
        <v>0</v>
      </c>
      <c r="AH2371" s="179">
        <f t="shared" si="1089"/>
        <v>0</v>
      </c>
      <c r="AI2371" s="179">
        <f t="shared" si="1090"/>
        <v>0</v>
      </c>
      <c r="AJ2371" s="179">
        <f t="shared" si="1091"/>
        <v>0</v>
      </c>
      <c r="AK2371" s="179">
        <f t="shared" si="1092"/>
        <v>0</v>
      </c>
      <c r="AL2371" s="179">
        <f t="shared" si="1093"/>
        <v>0</v>
      </c>
      <c r="AM2371" s="180" t="str">
        <f>IF(L2371=1,Stundensätze!$D$13,IF(L2371=2,Stundensätze!$D$17,IF(L2371=4,Stundensätze!$D$21,"")))</f>
        <v/>
      </c>
      <c r="AN2371" s="180" t="str">
        <f>IF(L2371=1,Stundensätze!$D$15,IF(L2371=2,Stundensätze!$D$19,IF(L2371=4,Stundensätze!$D$23,"")))</f>
        <v/>
      </c>
      <c r="AO2371" s="180">
        <f t="shared" si="1094"/>
        <v>0</v>
      </c>
      <c r="AP2371" s="180">
        <f t="shared" si="1095"/>
        <v>0</v>
      </c>
      <c r="AQ2371" s="192" t="str">
        <f t="shared" si="1096"/>
        <v/>
      </c>
      <c r="AR2371" s="192" t="str">
        <f t="shared" si="1097"/>
        <v/>
      </c>
      <c r="AS2371" s="193">
        <f t="shared" si="1098"/>
        <v>0</v>
      </c>
      <c r="AT2371" s="258">
        <f>IF(K2371=0,0,VLOOKUP(K2371,Kostenstellen!A:B,2,FALSE))</f>
        <v>0</v>
      </c>
      <c r="AU2371" s="68" t="str">
        <f t="shared" si="1080"/>
        <v/>
      </c>
      <c r="AV2371" s="68" t="str">
        <f t="shared" si="1081"/>
        <v/>
      </c>
      <c r="AW2371" s="68">
        <f>IF(AF2371=0,0,VLOOKUP($H2371,Leistungszahlen!$A$11:$H$158,4,FALSE))</f>
        <v>0</v>
      </c>
      <c r="AX2371" s="68">
        <f>IF(AF2371=0,0,VLOOKUP($H2371,Leistungszahlen!$A$11:$H$158,5,FALSE))</f>
        <v>0</v>
      </c>
      <c r="AY2371" s="68">
        <f>IF(AG2371=0,0,VLOOKUP($H2371,Leistungszahlen!$A$11:$H$158,6,FALSE))</f>
        <v>0</v>
      </c>
      <c r="AZ2371" s="68">
        <f t="shared" si="1082"/>
        <v>0</v>
      </c>
      <c r="BA2371" s="68">
        <f t="shared" si="1083"/>
        <v>0</v>
      </c>
      <c r="BC2371" s="68">
        <f t="shared" si="1099"/>
        <v>0</v>
      </c>
      <c r="BD2371" s="285"/>
    </row>
    <row r="2372" spans="1:56" s="68" customFormat="1">
      <c r="A2372" s="200"/>
      <c r="B2372" s="200"/>
      <c r="C2372" s="200"/>
      <c r="D2372" s="200"/>
      <c r="E2372" s="200"/>
      <c r="F2372" s="200"/>
      <c r="G2372" s="200"/>
      <c r="H2372" s="201"/>
      <c r="I2372" s="202"/>
      <c r="J2372" s="200"/>
      <c r="K2372" s="176"/>
      <c r="L2372" s="176"/>
      <c r="M2372" s="176"/>
      <c r="N2372" s="286"/>
      <c r="O2372" s="286"/>
      <c r="P2372" s="176"/>
      <c r="Q2372" s="203">
        <f t="shared" si="1075"/>
        <v>0</v>
      </c>
      <c r="R2372" s="203">
        <f t="shared" si="1076"/>
        <v>0</v>
      </c>
      <c r="S2372" s="203">
        <f t="shared" si="1077"/>
        <v>0</v>
      </c>
      <c r="T2372" s="203">
        <f t="shared" si="1078"/>
        <v>0</v>
      </c>
      <c r="U2372" s="203">
        <f t="shared" si="1079"/>
        <v>0</v>
      </c>
      <c r="V2372" s="175">
        <f>IF(Q2372&gt;0,VLOOKUP(Q2372,Jahresfaktoren!$A$11:$B$24,2,),0)</f>
        <v>0</v>
      </c>
      <c r="W2372" s="175">
        <f>IF(R2372&gt;0,VLOOKUP(R2372,Jahresfaktoren!$D$11:$E$24,2,),0)</f>
        <v>0</v>
      </c>
      <c r="X2372" s="175">
        <f>IF(S2372&gt;0,VLOOKUP(S2372,Jahresfaktoren!$A$28:$B$29,2,),0)</f>
        <v>0</v>
      </c>
      <c r="Y2372" s="175">
        <f>IF(T2372&gt;0,VLOOKUP(T2372,Jahresfaktoren!$A$28:$B$29,2,),0)</f>
        <v>0</v>
      </c>
      <c r="Z2372" s="175">
        <f>IF(U2372&gt;0,VLOOKUP(U2372,Jahresfaktoren!$A$32:$B$33,2,),)</f>
        <v>0</v>
      </c>
      <c r="AA2372" s="177" t="str">
        <f t="shared" si="1084"/>
        <v/>
      </c>
      <c r="AB2372" s="177" t="str">
        <f t="shared" si="1085"/>
        <v/>
      </c>
      <c r="AC2372" s="177" t="str">
        <f t="shared" si="1086"/>
        <v/>
      </c>
      <c r="AD2372" s="177" t="str">
        <f t="shared" si="1087"/>
        <v/>
      </c>
      <c r="AE2372" s="177" t="str">
        <f t="shared" si="1088"/>
        <v/>
      </c>
      <c r="AF2372" s="178">
        <f>IF(Q2372&gt;0,VLOOKUP(H2372,Leistungszahlen!$A$11:$C$158,3,),0)</f>
        <v>0</v>
      </c>
      <c r="AG2372" s="178">
        <f>IF(R2372&gt;0,VLOOKUP(H2372,Leistungszahlen!$A$11:$F$158,6,),IF(T2372&gt;0,VLOOKUP(H2372,Leistungszahlen!$A$11:$F$158,6,),0))</f>
        <v>0</v>
      </c>
      <c r="AH2372" s="179">
        <f t="shared" si="1089"/>
        <v>0</v>
      </c>
      <c r="AI2372" s="179">
        <f t="shared" si="1090"/>
        <v>0</v>
      </c>
      <c r="AJ2372" s="179">
        <f t="shared" si="1091"/>
        <v>0</v>
      </c>
      <c r="AK2372" s="179">
        <f t="shared" si="1092"/>
        <v>0</v>
      </c>
      <c r="AL2372" s="179">
        <f t="shared" si="1093"/>
        <v>0</v>
      </c>
      <c r="AM2372" s="180" t="str">
        <f>IF(L2372=1,Stundensätze!$D$13,IF(L2372=2,Stundensätze!$D$17,IF(L2372=4,Stundensätze!$D$21,"")))</f>
        <v/>
      </c>
      <c r="AN2372" s="180" t="str">
        <f>IF(L2372=1,Stundensätze!$D$15,IF(L2372=2,Stundensätze!$D$19,IF(L2372=4,Stundensätze!$D$23,"")))</f>
        <v/>
      </c>
      <c r="AO2372" s="180">
        <f t="shared" si="1094"/>
        <v>0</v>
      </c>
      <c r="AP2372" s="180">
        <f t="shared" si="1095"/>
        <v>0</v>
      </c>
      <c r="AQ2372" s="192" t="str">
        <f t="shared" si="1096"/>
        <v/>
      </c>
      <c r="AR2372" s="192" t="str">
        <f t="shared" si="1097"/>
        <v/>
      </c>
      <c r="AS2372" s="193">
        <f t="shared" si="1098"/>
        <v>0</v>
      </c>
      <c r="AT2372" s="258">
        <f>IF(K2372=0,0,VLOOKUP(K2372,Kostenstellen!A:B,2,FALSE))</f>
        <v>0</v>
      </c>
      <c r="AU2372" s="68" t="str">
        <f t="shared" si="1080"/>
        <v/>
      </c>
      <c r="AV2372" s="68" t="str">
        <f t="shared" si="1081"/>
        <v/>
      </c>
      <c r="AW2372" s="68">
        <f>IF(AF2372=0,0,VLOOKUP($H2372,Leistungszahlen!$A$11:$H$158,4,FALSE))</f>
        <v>0</v>
      </c>
      <c r="AX2372" s="68">
        <f>IF(AF2372=0,0,VLOOKUP($H2372,Leistungszahlen!$A$11:$H$158,5,FALSE))</f>
        <v>0</v>
      </c>
      <c r="AY2372" s="68">
        <f>IF(AG2372=0,0,VLOOKUP($H2372,Leistungszahlen!$A$11:$H$158,6,FALSE))</f>
        <v>0</v>
      </c>
      <c r="AZ2372" s="68">
        <f t="shared" si="1082"/>
        <v>0</v>
      </c>
      <c r="BA2372" s="68">
        <f t="shared" si="1083"/>
        <v>0</v>
      </c>
      <c r="BC2372" s="68">
        <f t="shared" si="1099"/>
        <v>0</v>
      </c>
      <c r="BD2372" s="285"/>
    </row>
    <row r="2373" spans="1:56" s="68" customFormat="1">
      <c r="A2373" s="200"/>
      <c r="B2373" s="200"/>
      <c r="C2373" s="200"/>
      <c r="D2373" s="200"/>
      <c r="E2373" s="200"/>
      <c r="F2373" s="200"/>
      <c r="G2373" s="200"/>
      <c r="H2373" s="201"/>
      <c r="I2373" s="202"/>
      <c r="J2373" s="200"/>
      <c r="K2373" s="176"/>
      <c r="L2373" s="176"/>
      <c r="M2373" s="176"/>
      <c r="N2373" s="286"/>
      <c r="O2373" s="286"/>
      <c r="P2373" s="176"/>
      <c r="Q2373" s="203">
        <f t="shared" si="1075"/>
        <v>0</v>
      </c>
      <c r="R2373" s="203">
        <f t="shared" si="1076"/>
        <v>0</v>
      </c>
      <c r="S2373" s="203">
        <f t="shared" si="1077"/>
        <v>0</v>
      </c>
      <c r="T2373" s="203">
        <f t="shared" si="1078"/>
        <v>0</v>
      </c>
      <c r="U2373" s="203">
        <f t="shared" si="1079"/>
        <v>0</v>
      </c>
      <c r="V2373" s="175">
        <f>IF(Q2373&gt;0,VLOOKUP(Q2373,Jahresfaktoren!$A$11:$B$24,2,),0)</f>
        <v>0</v>
      </c>
      <c r="W2373" s="175">
        <f>IF(R2373&gt;0,VLOOKUP(R2373,Jahresfaktoren!$D$11:$E$24,2,),0)</f>
        <v>0</v>
      </c>
      <c r="X2373" s="175">
        <f>IF(S2373&gt;0,VLOOKUP(S2373,Jahresfaktoren!$A$28:$B$29,2,),0)</f>
        <v>0</v>
      </c>
      <c r="Y2373" s="175">
        <f>IF(T2373&gt;0,VLOOKUP(T2373,Jahresfaktoren!$A$28:$B$29,2,),0)</f>
        <v>0</v>
      </c>
      <c r="Z2373" s="175">
        <f>IF(U2373&gt;0,VLOOKUP(U2373,Jahresfaktoren!$A$32:$B$33,2,),)</f>
        <v>0</v>
      </c>
      <c r="AA2373" s="177" t="str">
        <f t="shared" si="1084"/>
        <v/>
      </c>
      <c r="AB2373" s="177" t="str">
        <f t="shared" si="1085"/>
        <v/>
      </c>
      <c r="AC2373" s="177" t="str">
        <f t="shared" si="1086"/>
        <v/>
      </c>
      <c r="AD2373" s="177" t="str">
        <f t="shared" si="1087"/>
        <v/>
      </c>
      <c r="AE2373" s="177" t="str">
        <f t="shared" si="1088"/>
        <v/>
      </c>
      <c r="AF2373" s="178">
        <f>IF(Q2373&gt;0,VLOOKUP(H2373,Leistungszahlen!$A$11:$C$158,3,),0)</f>
        <v>0</v>
      </c>
      <c r="AG2373" s="178">
        <f>IF(R2373&gt;0,VLOOKUP(H2373,Leistungszahlen!$A$11:$F$158,6,),IF(T2373&gt;0,VLOOKUP(H2373,Leistungszahlen!$A$11:$F$158,6,),0))</f>
        <v>0</v>
      </c>
      <c r="AH2373" s="179">
        <f t="shared" si="1089"/>
        <v>0</v>
      </c>
      <c r="AI2373" s="179">
        <f t="shared" si="1090"/>
        <v>0</v>
      </c>
      <c r="AJ2373" s="179">
        <f t="shared" si="1091"/>
        <v>0</v>
      </c>
      <c r="AK2373" s="179">
        <f t="shared" si="1092"/>
        <v>0</v>
      </c>
      <c r="AL2373" s="179">
        <f t="shared" si="1093"/>
        <v>0</v>
      </c>
      <c r="AM2373" s="180" t="str">
        <f>IF(L2373=1,Stundensätze!$D$13,IF(L2373=2,Stundensätze!$D$17,IF(L2373=4,Stundensätze!$D$21,"")))</f>
        <v/>
      </c>
      <c r="AN2373" s="180" t="str">
        <f>IF(L2373=1,Stundensätze!$D$15,IF(L2373=2,Stundensätze!$D$19,IF(L2373=4,Stundensätze!$D$23,"")))</f>
        <v/>
      </c>
      <c r="AO2373" s="180">
        <f t="shared" si="1094"/>
        <v>0</v>
      </c>
      <c r="AP2373" s="180">
        <f t="shared" si="1095"/>
        <v>0</v>
      </c>
      <c r="AQ2373" s="192" t="str">
        <f t="shared" si="1096"/>
        <v/>
      </c>
      <c r="AR2373" s="192" t="str">
        <f t="shared" si="1097"/>
        <v/>
      </c>
      <c r="AS2373" s="193">
        <f t="shared" si="1098"/>
        <v>0</v>
      </c>
      <c r="AT2373" s="258">
        <f>IF(K2373=0,0,VLOOKUP(K2373,Kostenstellen!A:B,2,FALSE))</f>
        <v>0</v>
      </c>
      <c r="AU2373" s="68" t="str">
        <f t="shared" si="1080"/>
        <v/>
      </c>
      <c r="AV2373" s="68" t="str">
        <f t="shared" si="1081"/>
        <v/>
      </c>
      <c r="AW2373" s="68">
        <f>IF(AF2373=0,0,VLOOKUP($H2373,Leistungszahlen!$A$11:$H$158,4,FALSE))</f>
        <v>0</v>
      </c>
      <c r="AX2373" s="68">
        <f>IF(AF2373=0,0,VLOOKUP($H2373,Leistungszahlen!$A$11:$H$158,5,FALSE))</f>
        <v>0</v>
      </c>
      <c r="AY2373" s="68">
        <f>IF(AG2373=0,0,VLOOKUP($H2373,Leistungszahlen!$A$11:$H$158,6,FALSE))</f>
        <v>0</v>
      </c>
      <c r="AZ2373" s="68">
        <f t="shared" si="1082"/>
        <v>0</v>
      </c>
      <c r="BA2373" s="68">
        <f t="shared" si="1083"/>
        <v>0</v>
      </c>
      <c r="BC2373" s="68">
        <f t="shared" si="1099"/>
        <v>0</v>
      </c>
      <c r="BD2373" s="285"/>
    </row>
    <row r="2374" spans="1:56" s="68" customFormat="1">
      <c r="A2374" s="200"/>
      <c r="B2374" s="200"/>
      <c r="C2374" s="200"/>
      <c r="D2374" s="200"/>
      <c r="E2374" s="200"/>
      <c r="F2374" s="200"/>
      <c r="G2374" s="200"/>
      <c r="H2374" s="201"/>
      <c r="I2374" s="202"/>
      <c r="J2374" s="200"/>
      <c r="K2374" s="176"/>
      <c r="L2374" s="176"/>
      <c r="M2374" s="176"/>
      <c r="N2374" s="286"/>
      <c r="O2374" s="286"/>
      <c r="P2374" s="176"/>
      <c r="Q2374" s="203">
        <f t="shared" si="1075"/>
        <v>0</v>
      </c>
      <c r="R2374" s="203">
        <f t="shared" si="1076"/>
        <v>0</v>
      </c>
      <c r="S2374" s="203">
        <f t="shared" si="1077"/>
        <v>0</v>
      </c>
      <c r="T2374" s="203">
        <f t="shared" si="1078"/>
        <v>0</v>
      </c>
      <c r="U2374" s="203">
        <f t="shared" si="1079"/>
        <v>0</v>
      </c>
      <c r="V2374" s="175">
        <f>IF(Q2374&gt;0,VLOOKUP(Q2374,Jahresfaktoren!$A$11:$B$24,2,),0)</f>
        <v>0</v>
      </c>
      <c r="W2374" s="175">
        <f>IF(R2374&gt;0,VLOOKUP(R2374,Jahresfaktoren!$D$11:$E$24,2,),0)</f>
        <v>0</v>
      </c>
      <c r="X2374" s="175">
        <f>IF(S2374&gt;0,VLOOKUP(S2374,Jahresfaktoren!$A$28:$B$29,2,),0)</f>
        <v>0</v>
      </c>
      <c r="Y2374" s="175">
        <f>IF(T2374&gt;0,VLOOKUP(T2374,Jahresfaktoren!$A$28:$B$29,2,),0)</f>
        <v>0</v>
      </c>
      <c r="Z2374" s="175">
        <f>IF(U2374&gt;0,VLOOKUP(U2374,Jahresfaktoren!$A$32:$B$33,2,),)</f>
        <v>0</v>
      </c>
      <c r="AA2374" s="177" t="str">
        <f t="shared" si="1084"/>
        <v/>
      </c>
      <c r="AB2374" s="177" t="str">
        <f t="shared" si="1085"/>
        <v/>
      </c>
      <c r="AC2374" s="177" t="str">
        <f t="shared" si="1086"/>
        <v/>
      </c>
      <c r="AD2374" s="177" t="str">
        <f t="shared" si="1087"/>
        <v/>
      </c>
      <c r="AE2374" s="177" t="str">
        <f t="shared" si="1088"/>
        <v/>
      </c>
      <c r="AF2374" s="178">
        <f>IF(Q2374&gt;0,VLOOKUP(H2374,Leistungszahlen!$A$11:$C$158,3,),0)</f>
        <v>0</v>
      </c>
      <c r="AG2374" s="178">
        <f>IF(R2374&gt;0,VLOOKUP(H2374,Leistungszahlen!$A$11:$F$158,6,),IF(T2374&gt;0,VLOOKUP(H2374,Leistungszahlen!$A$11:$F$158,6,),0))</f>
        <v>0</v>
      </c>
      <c r="AH2374" s="179">
        <f t="shared" si="1089"/>
        <v>0</v>
      </c>
      <c r="AI2374" s="179">
        <f t="shared" si="1090"/>
        <v>0</v>
      </c>
      <c r="AJ2374" s="179">
        <f t="shared" si="1091"/>
        <v>0</v>
      </c>
      <c r="AK2374" s="179">
        <f t="shared" si="1092"/>
        <v>0</v>
      </c>
      <c r="AL2374" s="179">
        <f t="shared" si="1093"/>
        <v>0</v>
      </c>
      <c r="AM2374" s="180" t="str">
        <f>IF(L2374=1,Stundensätze!$D$13,IF(L2374=2,Stundensätze!$D$17,IF(L2374=4,Stundensätze!$D$21,"")))</f>
        <v/>
      </c>
      <c r="AN2374" s="180" t="str">
        <f>IF(L2374=1,Stundensätze!$D$15,IF(L2374=2,Stundensätze!$D$19,IF(L2374=4,Stundensätze!$D$23,"")))</f>
        <v/>
      </c>
      <c r="AO2374" s="180">
        <f t="shared" si="1094"/>
        <v>0</v>
      </c>
      <c r="AP2374" s="180">
        <f t="shared" si="1095"/>
        <v>0</v>
      </c>
      <c r="AQ2374" s="192" t="str">
        <f t="shared" si="1096"/>
        <v/>
      </c>
      <c r="AR2374" s="192" t="str">
        <f t="shared" si="1097"/>
        <v/>
      </c>
      <c r="AS2374" s="193">
        <f t="shared" si="1098"/>
        <v>0</v>
      </c>
      <c r="AT2374" s="258">
        <f>IF(K2374=0,0,VLOOKUP(K2374,Kostenstellen!A:B,2,FALSE))</f>
        <v>0</v>
      </c>
      <c r="AU2374" s="68" t="str">
        <f t="shared" si="1080"/>
        <v/>
      </c>
      <c r="AV2374" s="68" t="str">
        <f t="shared" si="1081"/>
        <v/>
      </c>
      <c r="AW2374" s="68">
        <f>IF(AF2374=0,0,VLOOKUP($H2374,Leistungszahlen!$A$11:$H$158,4,FALSE))</f>
        <v>0</v>
      </c>
      <c r="AX2374" s="68">
        <f>IF(AF2374=0,0,VLOOKUP($H2374,Leistungszahlen!$A$11:$H$158,5,FALSE))</f>
        <v>0</v>
      </c>
      <c r="AY2374" s="68">
        <f>IF(AG2374=0,0,VLOOKUP($H2374,Leistungszahlen!$A$11:$H$158,6,FALSE))</f>
        <v>0</v>
      </c>
      <c r="AZ2374" s="68">
        <f t="shared" si="1082"/>
        <v>0</v>
      </c>
      <c r="BA2374" s="68">
        <f t="shared" si="1083"/>
        <v>0</v>
      </c>
      <c r="BC2374" s="68">
        <f t="shared" si="1099"/>
        <v>0</v>
      </c>
      <c r="BD2374" s="285"/>
    </row>
    <row r="2375" spans="1:56" s="68" customFormat="1">
      <c r="A2375" s="200"/>
      <c r="B2375" s="200"/>
      <c r="C2375" s="200"/>
      <c r="D2375" s="200"/>
      <c r="E2375" s="200"/>
      <c r="F2375" s="200"/>
      <c r="G2375" s="200"/>
      <c r="H2375" s="201"/>
      <c r="I2375" s="202"/>
      <c r="J2375" s="200"/>
      <c r="K2375" s="176"/>
      <c r="L2375" s="176"/>
      <c r="M2375" s="176"/>
      <c r="N2375" s="286"/>
      <c r="O2375" s="286"/>
      <c r="P2375" s="176"/>
      <c r="Q2375" s="203">
        <f t="shared" si="1075"/>
        <v>0</v>
      </c>
      <c r="R2375" s="203">
        <f t="shared" si="1076"/>
        <v>0</v>
      </c>
      <c r="S2375" s="203">
        <f t="shared" si="1077"/>
        <v>0</v>
      </c>
      <c r="T2375" s="203">
        <f t="shared" si="1078"/>
        <v>0</v>
      </c>
      <c r="U2375" s="203">
        <f t="shared" si="1079"/>
        <v>0</v>
      </c>
      <c r="V2375" s="175">
        <f>IF(Q2375&gt;0,VLOOKUP(Q2375,Jahresfaktoren!$A$11:$B$24,2,),0)</f>
        <v>0</v>
      </c>
      <c r="W2375" s="175">
        <f>IF(R2375&gt;0,VLOOKUP(R2375,Jahresfaktoren!$D$11:$E$24,2,),0)</f>
        <v>0</v>
      </c>
      <c r="X2375" s="175">
        <f>IF(S2375&gt;0,VLOOKUP(S2375,Jahresfaktoren!$A$28:$B$29,2,),0)</f>
        <v>0</v>
      </c>
      <c r="Y2375" s="175">
        <f>IF(T2375&gt;0,VLOOKUP(T2375,Jahresfaktoren!$A$28:$B$29,2,),0)</f>
        <v>0</v>
      </c>
      <c r="Z2375" s="175">
        <f>IF(U2375&gt;0,VLOOKUP(U2375,Jahresfaktoren!$A$32:$B$33,2,),)</f>
        <v>0</v>
      </c>
      <c r="AA2375" s="177" t="str">
        <f t="shared" si="1084"/>
        <v/>
      </c>
      <c r="AB2375" s="177" t="str">
        <f t="shared" si="1085"/>
        <v/>
      </c>
      <c r="AC2375" s="177" t="str">
        <f t="shared" si="1086"/>
        <v/>
      </c>
      <c r="AD2375" s="177" t="str">
        <f t="shared" si="1087"/>
        <v/>
      </c>
      <c r="AE2375" s="177" t="str">
        <f t="shared" si="1088"/>
        <v/>
      </c>
      <c r="AF2375" s="178">
        <f>IF(Q2375&gt;0,VLOOKUP(H2375,Leistungszahlen!$A$11:$C$158,3,),0)</f>
        <v>0</v>
      </c>
      <c r="AG2375" s="178">
        <f>IF(R2375&gt;0,VLOOKUP(H2375,Leistungszahlen!$A$11:$F$158,6,),IF(T2375&gt;0,VLOOKUP(H2375,Leistungszahlen!$A$11:$F$158,6,),0))</f>
        <v>0</v>
      </c>
      <c r="AH2375" s="179">
        <f t="shared" si="1089"/>
        <v>0</v>
      </c>
      <c r="AI2375" s="179">
        <f t="shared" si="1090"/>
        <v>0</v>
      </c>
      <c r="AJ2375" s="179">
        <f t="shared" si="1091"/>
        <v>0</v>
      </c>
      <c r="AK2375" s="179">
        <f t="shared" si="1092"/>
        <v>0</v>
      </c>
      <c r="AL2375" s="179">
        <f t="shared" si="1093"/>
        <v>0</v>
      </c>
      <c r="AM2375" s="180" t="str">
        <f>IF(L2375=1,Stundensätze!$D$13,IF(L2375=2,Stundensätze!$D$17,IF(L2375=4,Stundensätze!$D$21,"")))</f>
        <v/>
      </c>
      <c r="AN2375" s="180" t="str">
        <f>IF(L2375=1,Stundensätze!$D$15,IF(L2375=2,Stundensätze!$D$19,IF(L2375=4,Stundensätze!$D$23,"")))</f>
        <v/>
      </c>
      <c r="AO2375" s="180">
        <f t="shared" si="1094"/>
        <v>0</v>
      </c>
      <c r="AP2375" s="180">
        <f t="shared" si="1095"/>
        <v>0</v>
      </c>
      <c r="AQ2375" s="192" t="str">
        <f t="shared" si="1096"/>
        <v/>
      </c>
      <c r="AR2375" s="192" t="str">
        <f t="shared" si="1097"/>
        <v/>
      </c>
      <c r="AS2375" s="193">
        <f t="shared" si="1098"/>
        <v>0</v>
      </c>
      <c r="AT2375" s="258">
        <f>IF(K2375=0,0,VLOOKUP(K2375,Kostenstellen!A:B,2,FALSE))</f>
        <v>0</v>
      </c>
      <c r="AU2375" s="68" t="str">
        <f t="shared" si="1080"/>
        <v/>
      </c>
      <c r="AV2375" s="68" t="str">
        <f t="shared" si="1081"/>
        <v/>
      </c>
      <c r="AW2375" s="68">
        <f>IF(AF2375=0,0,VLOOKUP($H2375,Leistungszahlen!$A$11:$H$158,4,FALSE))</f>
        <v>0</v>
      </c>
      <c r="AX2375" s="68">
        <f>IF(AF2375=0,0,VLOOKUP($H2375,Leistungszahlen!$A$11:$H$158,5,FALSE))</f>
        <v>0</v>
      </c>
      <c r="AY2375" s="68">
        <f>IF(AG2375=0,0,VLOOKUP($H2375,Leistungszahlen!$A$11:$H$158,6,FALSE))</f>
        <v>0</v>
      </c>
      <c r="AZ2375" s="68">
        <f t="shared" si="1082"/>
        <v>0</v>
      </c>
      <c r="BA2375" s="68">
        <f t="shared" si="1083"/>
        <v>0</v>
      </c>
      <c r="BC2375" s="68">
        <f t="shared" si="1099"/>
        <v>0</v>
      </c>
      <c r="BD2375" s="285"/>
    </row>
    <row r="2376" spans="1:56" s="68" customFormat="1">
      <c r="A2376" s="200"/>
      <c r="B2376" s="200"/>
      <c r="C2376" s="200"/>
      <c r="D2376" s="200"/>
      <c r="E2376" s="200"/>
      <c r="F2376" s="200"/>
      <c r="G2376" s="200"/>
      <c r="H2376" s="201"/>
      <c r="I2376" s="202"/>
      <c r="J2376" s="200"/>
      <c r="K2376" s="176"/>
      <c r="L2376" s="176"/>
      <c r="M2376" s="176"/>
      <c r="N2376" s="286"/>
      <c r="O2376" s="286"/>
      <c r="P2376" s="176"/>
      <c r="Q2376" s="203">
        <f t="shared" si="1075"/>
        <v>0</v>
      </c>
      <c r="R2376" s="203">
        <f t="shared" si="1076"/>
        <v>0</v>
      </c>
      <c r="S2376" s="203">
        <f t="shared" si="1077"/>
        <v>0</v>
      </c>
      <c r="T2376" s="203">
        <f t="shared" si="1078"/>
        <v>0</v>
      </c>
      <c r="U2376" s="203">
        <f t="shared" si="1079"/>
        <v>0</v>
      </c>
      <c r="V2376" s="175">
        <f>IF(Q2376&gt;0,VLOOKUP(Q2376,Jahresfaktoren!$A$11:$B$24,2,),0)</f>
        <v>0</v>
      </c>
      <c r="W2376" s="175">
        <f>IF(R2376&gt;0,VLOOKUP(R2376,Jahresfaktoren!$D$11:$E$24,2,),0)</f>
        <v>0</v>
      </c>
      <c r="X2376" s="175">
        <f>IF(S2376&gt;0,VLOOKUP(S2376,Jahresfaktoren!$A$28:$B$29,2,),0)</f>
        <v>0</v>
      </c>
      <c r="Y2376" s="175">
        <f>IF(T2376&gt;0,VLOOKUP(T2376,Jahresfaktoren!$A$28:$B$29,2,),0)</f>
        <v>0</v>
      </c>
      <c r="Z2376" s="175">
        <f>IF(U2376&gt;0,VLOOKUP(U2376,Jahresfaktoren!$A$32:$B$33,2,),)</f>
        <v>0</v>
      </c>
      <c r="AA2376" s="177" t="str">
        <f t="shared" si="1084"/>
        <v/>
      </c>
      <c r="AB2376" s="177" t="str">
        <f t="shared" si="1085"/>
        <v/>
      </c>
      <c r="AC2376" s="177" t="str">
        <f t="shared" si="1086"/>
        <v/>
      </c>
      <c r="AD2376" s="177" t="str">
        <f t="shared" si="1087"/>
        <v/>
      </c>
      <c r="AE2376" s="177" t="str">
        <f t="shared" si="1088"/>
        <v/>
      </c>
      <c r="AF2376" s="178">
        <f>IF(Q2376&gt;0,VLOOKUP(H2376,Leistungszahlen!$A$11:$C$158,3,),0)</f>
        <v>0</v>
      </c>
      <c r="AG2376" s="178">
        <f>IF(R2376&gt;0,VLOOKUP(H2376,Leistungszahlen!$A$11:$F$158,6,),IF(T2376&gt;0,VLOOKUP(H2376,Leistungszahlen!$A$11:$F$158,6,),0))</f>
        <v>0</v>
      </c>
      <c r="AH2376" s="179">
        <f t="shared" si="1089"/>
        <v>0</v>
      </c>
      <c r="AI2376" s="179">
        <f t="shared" si="1090"/>
        <v>0</v>
      </c>
      <c r="AJ2376" s="179">
        <f t="shared" si="1091"/>
        <v>0</v>
      </c>
      <c r="AK2376" s="179">
        <f t="shared" si="1092"/>
        <v>0</v>
      </c>
      <c r="AL2376" s="179">
        <f t="shared" si="1093"/>
        <v>0</v>
      </c>
      <c r="AM2376" s="180" t="str">
        <f>IF(L2376=1,Stundensätze!$D$13,IF(L2376=2,Stundensätze!$D$17,IF(L2376=4,Stundensätze!$D$21,"")))</f>
        <v/>
      </c>
      <c r="AN2376" s="180" t="str">
        <f>IF(L2376=1,Stundensätze!$D$15,IF(L2376=2,Stundensätze!$D$19,IF(L2376=4,Stundensätze!$D$23,"")))</f>
        <v/>
      </c>
      <c r="AO2376" s="180">
        <f t="shared" si="1094"/>
        <v>0</v>
      </c>
      <c r="AP2376" s="180">
        <f t="shared" si="1095"/>
        <v>0</v>
      </c>
      <c r="AQ2376" s="192" t="str">
        <f t="shared" si="1096"/>
        <v/>
      </c>
      <c r="AR2376" s="192" t="str">
        <f t="shared" si="1097"/>
        <v/>
      </c>
      <c r="AS2376" s="193">
        <f t="shared" si="1098"/>
        <v>0</v>
      </c>
      <c r="AT2376" s="258">
        <f>IF(K2376=0,0,VLOOKUP(K2376,Kostenstellen!A:B,2,FALSE))</f>
        <v>0</v>
      </c>
      <c r="AU2376" s="68" t="str">
        <f t="shared" si="1080"/>
        <v/>
      </c>
      <c r="AV2376" s="68" t="str">
        <f t="shared" si="1081"/>
        <v/>
      </c>
      <c r="AW2376" s="68">
        <f>IF(AF2376=0,0,VLOOKUP($H2376,Leistungszahlen!$A$11:$H$158,4,FALSE))</f>
        <v>0</v>
      </c>
      <c r="AX2376" s="68">
        <f>IF(AF2376=0,0,VLOOKUP($H2376,Leistungszahlen!$A$11:$H$158,5,FALSE))</f>
        <v>0</v>
      </c>
      <c r="AY2376" s="68">
        <f>IF(AG2376=0,0,VLOOKUP($H2376,Leistungszahlen!$A$11:$H$158,6,FALSE))</f>
        <v>0</v>
      </c>
      <c r="AZ2376" s="68">
        <f t="shared" si="1082"/>
        <v>0</v>
      </c>
      <c r="BA2376" s="68">
        <f t="shared" si="1083"/>
        <v>0</v>
      </c>
      <c r="BC2376" s="68">
        <f t="shared" si="1099"/>
        <v>0</v>
      </c>
      <c r="BD2376" s="285"/>
    </row>
    <row r="2377" spans="1:56" s="68" customFormat="1">
      <c r="A2377" s="200"/>
      <c r="B2377" s="200"/>
      <c r="C2377" s="200"/>
      <c r="D2377" s="200"/>
      <c r="E2377" s="200"/>
      <c r="F2377" s="200"/>
      <c r="G2377" s="200"/>
      <c r="H2377" s="201"/>
      <c r="I2377" s="202"/>
      <c r="J2377" s="200"/>
      <c r="K2377" s="176"/>
      <c r="L2377" s="176"/>
      <c r="M2377" s="176"/>
      <c r="N2377" s="286"/>
      <c r="O2377" s="286"/>
      <c r="P2377" s="176"/>
      <c r="Q2377" s="203">
        <f t="shared" si="1075"/>
        <v>0</v>
      </c>
      <c r="R2377" s="203">
        <f t="shared" si="1076"/>
        <v>0</v>
      </c>
      <c r="S2377" s="203">
        <f t="shared" si="1077"/>
        <v>0</v>
      </c>
      <c r="T2377" s="203">
        <f t="shared" si="1078"/>
        <v>0</v>
      </c>
      <c r="U2377" s="203">
        <f t="shared" si="1079"/>
        <v>0</v>
      </c>
      <c r="V2377" s="175">
        <f>IF(Q2377&gt;0,VLOOKUP(Q2377,Jahresfaktoren!$A$11:$B$24,2,),0)</f>
        <v>0</v>
      </c>
      <c r="W2377" s="175">
        <f>IF(R2377&gt;0,VLOOKUP(R2377,Jahresfaktoren!$D$11:$E$24,2,),0)</f>
        <v>0</v>
      </c>
      <c r="X2377" s="175">
        <f>IF(S2377&gt;0,VLOOKUP(S2377,Jahresfaktoren!$A$28:$B$29,2,),0)</f>
        <v>0</v>
      </c>
      <c r="Y2377" s="175">
        <f>IF(T2377&gt;0,VLOOKUP(T2377,Jahresfaktoren!$A$28:$B$29,2,),0)</f>
        <v>0</v>
      </c>
      <c r="Z2377" s="175">
        <f>IF(U2377&gt;0,VLOOKUP(U2377,Jahresfaktoren!$A$32:$B$33,2,),)</f>
        <v>0</v>
      </c>
      <c r="AA2377" s="177" t="str">
        <f t="shared" si="1084"/>
        <v/>
      </c>
      <c r="AB2377" s="177" t="str">
        <f t="shared" si="1085"/>
        <v/>
      </c>
      <c r="AC2377" s="177" t="str">
        <f t="shared" si="1086"/>
        <v/>
      </c>
      <c r="AD2377" s="177" t="str">
        <f t="shared" si="1087"/>
        <v/>
      </c>
      <c r="AE2377" s="177" t="str">
        <f t="shared" si="1088"/>
        <v/>
      </c>
      <c r="AF2377" s="178">
        <f>IF(Q2377&gt;0,VLOOKUP(H2377,Leistungszahlen!$A$11:$C$158,3,),0)</f>
        <v>0</v>
      </c>
      <c r="AG2377" s="178">
        <f>IF(R2377&gt;0,VLOOKUP(H2377,Leistungszahlen!$A$11:$F$158,6,),IF(T2377&gt;0,VLOOKUP(H2377,Leistungszahlen!$A$11:$F$158,6,),0))</f>
        <v>0</v>
      </c>
      <c r="AH2377" s="179">
        <f t="shared" si="1089"/>
        <v>0</v>
      </c>
      <c r="AI2377" s="179">
        <f t="shared" si="1090"/>
        <v>0</v>
      </c>
      <c r="AJ2377" s="179">
        <f t="shared" si="1091"/>
        <v>0</v>
      </c>
      <c r="AK2377" s="179">
        <f t="shared" si="1092"/>
        <v>0</v>
      </c>
      <c r="AL2377" s="179">
        <f t="shared" si="1093"/>
        <v>0</v>
      </c>
      <c r="AM2377" s="180" t="str">
        <f>IF(L2377=1,Stundensätze!$D$13,IF(L2377=2,Stundensätze!$D$17,IF(L2377=4,Stundensätze!$D$21,"")))</f>
        <v/>
      </c>
      <c r="AN2377" s="180" t="str">
        <f>IF(L2377=1,Stundensätze!$D$15,IF(L2377=2,Stundensätze!$D$19,IF(L2377=4,Stundensätze!$D$23,"")))</f>
        <v/>
      </c>
      <c r="AO2377" s="180">
        <f t="shared" si="1094"/>
        <v>0</v>
      </c>
      <c r="AP2377" s="180">
        <f t="shared" si="1095"/>
        <v>0</v>
      </c>
      <c r="AQ2377" s="192" t="str">
        <f t="shared" si="1096"/>
        <v/>
      </c>
      <c r="AR2377" s="192" t="str">
        <f t="shared" si="1097"/>
        <v/>
      </c>
      <c r="AS2377" s="193">
        <f t="shared" si="1098"/>
        <v>0</v>
      </c>
      <c r="AT2377" s="258">
        <f>IF(K2377=0,0,VLOOKUP(K2377,Kostenstellen!A:B,2,FALSE))</f>
        <v>0</v>
      </c>
      <c r="AU2377" s="68" t="str">
        <f t="shared" si="1080"/>
        <v/>
      </c>
      <c r="AV2377" s="68" t="str">
        <f t="shared" si="1081"/>
        <v/>
      </c>
      <c r="AW2377" s="68">
        <f>IF(AF2377=0,0,VLOOKUP($H2377,Leistungszahlen!$A$11:$H$158,4,FALSE))</f>
        <v>0</v>
      </c>
      <c r="AX2377" s="68">
        <f>IF(AF2377=0,0,VLOOKUP($H2377,Leistungszahlen!$A$11:$H$158,5,FALSE))</f>
        <v>0</v>
      </c>
      <c r="AY2377" s="68">
        <f>IF(AG2377=0,0,VLOOKUP($H2377,Leistungszahlen!$A$11:$H$158,6,FALSE))</f>
        <v>0</v>
      </c>
      <c r="AZ2377" s="68">
        <f t="shared" si="1082"/>
        <v>0</v>
      </c>
      <c r="BA2377" s="68">
        <f t="shared" si="1083"/>
        <v>0</v>
      </c>
      <c r="BC2377" s="68">
        <f t="shared" si="1099"/>
        <v>0</v>
      </c>
      <c r="BD2377" s="285"/>
    </row>
    <row r="2378" spans="1:56" s="68" customFormat="1">
      <c r="A2378" s="200"/>
      <c r="B2378" s="200"/>
      <c r="C2378" s="200"/>
      <c r="D2378" s="200"/>
      <c r="E2378" s="200"/>
      <c r="F2378" s="200"/>
      <c r="G2378" s="200"/>
      <c r="H2378" s="201"/>
      <c r="I2378" s="202"/>
      <c r="J2378" s="200"/>
      <c r="K2378" s="176"/>
      <c r="L2378" s="176"/>
      <c r="M2378" s="176"/>
      <c r="N2378" s="286"/>
      <c r="O2378" s="286"/>
      <c r="P2378" s="176"/>
      <c r="Q2378" s="203">
        <f t="shared" si="1075"/>
        <v>0</v>
      </c>
      <c r="R2378" s="203">
        <f t="shared" si="1076"/>
        <v>0</v>
      </c>
      <c r="S2378" s="203">
        <f t="shared" si="1077"/>
        <v>0</v>
      </c>
      <c r="T2378" s="203">
        <f t="shared" si="1078"/>
        <v>0</v>
      </c>
      <c r="U2378" s="203">
        <f t="shared" si="1079"/>
        <v>0</v>
      </c>
      <c r="V2378" s="175">
        <f>IF(Q2378&gt;0,VLOOKUP(Q2378,Jahresfaktoren!$A$11:$B$24,2,),0)</f>
        <v>0</v>
      </c>
      <c r="W2378" s="175">
        <f>IF(R2378&gt;0,VLOOKUP(R2378,Jahresfaktoren!$D$11:$E$24,2,),0)</f>
        <v>0</v>
      </c>
      <c r="X2378" s="175">
        <f>IF(S2378&gt;0,VLOOKUP(S2378,Jahresfaktoren!$A$28:$B$29,2,),0)</f>
        <v>0</v>
      </c>
      <c r="Y2378" s="175">
        <f>IF(T2378&gt;0,VLOOKUP(T2378,Jahresfaktoren!$A$28:$B$29,2,),0)</f>
        <v>0</v>
      </c>
      <c r="Z2378" s="175">
        <f>IF(U2378&gt;0,VLOOKUP(U2378,Jahresfaktoren!$A$32:$B$33,2,),)</f>
        <v>0</v>
      </c>
      <c r="AA2378" s="177" t="str">
        <f t="shared" si="1084"/>
        <v/>
      </c>
      <c r="AB2378" s="177" t="str">
        <f t="shared" si="1085"/>
        <v/>
      </c>
      <c r="AC2378" s="177" t="str">
        <f t="shared" si="1086"/>
        <v/>
      </c>
      <c r="AD2378" s="177" t="str">
        <f t="shared" si="1087"/>
        <v/>
      </c>
      <c r="AE2378" s="177" t="str">
        <f t="shared" si="1088"/>
        <v/>
      </c>
      <c r="AF2378" s="178">
        <f>IF(Q2378&gt;0,VLOOKUP(H2378,Leistungszahlen!$A$11:$C$158,3,),0)</f>
        <v>0</v>
      </c>
      <c r="AG2378" s="178">
        <f>IF(R2378&gt;0,VLOOKUP(H2378,Leistungszahlen!$A$11:$F$158,6,),IF(T2378&gt;0,VLOOKUP(H2378,Leistungszahlen!$A$11:$F$158,6,),0))</f>
        <v>0</v>
      </c>
      <c r="AH2378" s="179">
        <f t="shared" si="1089"/>
        <v>0</v>
      </c>
      <c r="AI2378" s="179">
        <f t="shared" si="1090"/>
        <v>0</v>
      </c>
      <c r="AJ2378" s="179">
        <f t="shared" si="1091"/>
        <v>0</v>
      </c>
      <c r="AK2378" s="179">
        <f t="shared" si="1092"/>
        <v>0</v>
      </c>
      <c r="AL2378" s="179">
        <f t="shared" si="1093"/>
        <v>0</v>
      </c>
      <c r="AM2378" s="180" t="str">
        <f>IF(L2378=1,Stundensätze!$D$13,IF(L2378=2,Stundensätze!$D$17,IF(L2378=4,Stundensätze!$D$21,"")))</f>
        <v/>
      </c>
      <c r="AN2378" s="180" t="str">
        <f>IF(L2378=1,Stundensätze!$D$15,IF(L2378=2,Stundensätze!$D$19,IF(L2378=4,Stundensätze!$D$23,"")))</f>
        <v/>
      </c>
      <c r="AO2378" s="180">
        <f t="shared" si="1094"/>
        <v>0</v>
      </c>
      <c r="AP2378" s="180">
        <f t="shared" si="1095"/>
        <v>0</v>
      </c>
      <c r="AQ2378" s="192" t="str">
        <f t="shared" si="1096"/>
        <v/>
      </c>
      <c r="AR2378" s="192" t="str">
        <f t="shared" si="1097"/>
        <v/>
      </c>
      <c r="AS2378" s="193">
        <f t="shared" si="1098"/>
        <v>0</v>
      </c>
      <c r="AT2378" s="258">
        <f>IF(K2378=0,0,VLOOKUP(K2378,Kostenstellen!A:B,2,FALSE))</f>
        <v>0</v>
      </c>
      <c r="AU2378" s="68" t="str">
        <f t="shared" si="1080"/>
        <v/>
      </c>
      <c r="AV2378" s="68" t="str">
        <f t="shared" si="1081"/>
        <v/>
      </c>
      <c r="AW2378" s="68">
        <f>IF(AF2378=0,0,VLOOKUP($H2378,Leistungszahlen!$A$11:$H$158,4,FALSE))</f>
        <v>0</v>
      </c>
      <c r="AX2378" s="68">
        <f>IF(AF2378=0,0,VLOOKUP($H2378,Leistungszahlen!$A$11:$H$158,5,FALSE))</f>
        <v>0</v>
      </c>
      <c r="AY2378" s="68">
        <f>IF(AG2378=0,0,VLOOKUP($H2378,Leistungszahlen!$A$11:$H$158,6,FALSE))</f>
        <v>0</v>
      </c>
      <c r="AZ2378" s="68">
        <f t="shared" si="1082"/>
        <v>0</v>
      </c>
      <c r="BA2378" s="68">
        <f t="shared" si="1083"/>
        <v>0</v>
      </c>
      <c r="BC2378" s="68">
        <f t="shared" si="1099"/>
        <v>0</v>
      </c>
      <c r="BD2378" s="285"/>
    </row>
    <row r="2379" spans="1:56" s="68" customFormat="1">
      <c r="A2379" s="200"/>
      <c r="B2379" s="200"/>
      <c r="C2379" s="200"/>
      <c r="D2379" s="200"/>
      <c r="E2379" s="200"/>
      <c r="F2379" s="200"/>
      <c r="G2379" s="200"/>
      <c r="H2379" s="201"/>
      <c r="I2379" s="202"/>
      <c r="J2379" s="200"/>
      <c r="K2379" s="176"/>
      <c r="L2379" s="176"/>
      <c r="M2379" s="176"/>
      <c r="N2379" s="286"/>
      <c r="O2379" s="286"/>
      <c r="P2379" s="176"/>
      <c r="Q2379" s="203">
        <f t="shared" si="1075"/>
        <v>0</v>
      </c>
      <c r="R2379" s="203">
        <f t="shared" si="1076"/>
        <v>0</v>
      </c>
      <c r="S2379" s="203">
        <f t="shared" si="1077"/>
        <v>0</v>
      </c>
      <c r="T2379" s="203">
        <f t="shared" si="1078"/>
        <v>0</v>
      </c>
      <c r="U2379" s="203">
        <f t="shared" si="1079"/>
        <v>0</v>
      </c>
      <c r="V2379" s="175">
        <f>IF(Q2379&gt;0,VLOOKUP(Q2379,Jahresfaktoren!$A$11:$B$24,2,),0)</f>
        <v>0</v>
      </c>
      <c r="W2379" s="175">
        <f>IF(R2379&gt;0,VLOOKUP(R2379,Jahresfaktoren!$D$11:$E$24,2,),0)</f>
        <v>0</v>
      </c>
      <c r="X2379" s="175">
        <f>IF(S2379&gt;0,VLOOKUP(S2379,Jahresfaktoren!$A$28:$B$29,2,),0)</f>
        <v>0</v>
      </c>
      <c r="Y2379" s="175">
        <f>IF(T2379&gt;0,VLOOKUP(T2379,Jahresfaktoren!$A$28:$B$29,2,),0)</f>
        <v>0</v>
      </c>
      <c r="Z2379" s="175">
        <f>IF(U2379&gt;0,VLOOKUP(U2379,Jahresfaktoren!$A$32:$B$33,2,),)</f>
        <v>0</v>
      </c>
      <c r="AA2379" s="177" t="str">
        <f t="shared" si="1084"/>
        <v/>
      </c>
      <c r="AB2379" s="177" t="str">
        <f t="shared" si="1085"/>
        <v/>
      </c>
      <c r="AC2379" s="177" t="str">
        <f t="shared" si="1086"/>
        <v/>
      </c>
      <c r="AD2379" s="177" t="str">
        <f t="shared" si="1087"/>
        <v/>
      </c>
      <c r="AE2379" s="177" t="str">
        <f t="shared" si="1088"/>
        <v/>
      </c>
      <c r="AF2379" s="178">
        <f>IF(Q2379&gt;0,VLOOKUP(H2379,Leistungszahlen!$A$11:$C$158,3,),0)</f>
        <v>0</v>
      </c>
      <c r="AG2379" s="178">
        <f>IF(R2379&gt;0,VLOOKUP(H2379,Leistungszahlen!$A$11:$F$158,6,),IF(T2379&gt;0,VLOOKUP(H2379,Leistungszahlen!$A$11:$F$158,6,),0))</f>
        <v>0</v>
      </c>
      <c r="AH2379" s="179">
        <f t="shared" si="1089"/>
        <v>0</v>
      </c>
      <c r="AI2379" s="179">
        <f t="shared" si="1090"/>
        <v>0</v>
      </c>
      <c r="AJ2379" s="179">
        <f t="shared" si="1091"/>
        <v>0</v>
      </c>
      <c r="AK2379" s="179">
        <f t="shared" si="1092"/>
        <v>0</v>
      </c>
      <c r="AL2379" s="179">
        <f t="shared" si="1093"/>
        <v>0</v>
      </c>
      <c r="AM2379" s="180" t="str">
        <f>IF(L2379=1,Stundensätze!$D$13,IF(L2379=2,Stundensätze!$D$17,IF(L2379=4,Stundensätze!$D$21,"")))</f>
        <v/>
      </c>
      <c r="AN2379" s="180" t="str">
        <f>IF(L2379=1,Stundensätze!$D$15,IF(L2379=2,Stundensätze!$D$19,IF(L2379=4,Stundensätze!$D$23,"")))</f>
        <v/>
      </c>
      <c r="AO2379" s="180">
        <f t="shared" si="1094"/>
        <v>0</v>
      </c>
      <c r="AP2379" s="180">
        <f t="shared" si="1095"/>
        <v>0</v>
      </c>
      <c r="AQ2379" s="192" t="str">
        <f t="shared" si="1096"/>
        <v/>
      </c>
      <c r="AR2379" s="192" t="str">
        <f t="shared" si="1097"/>
        <v/>
      </c>
      <c r="AS2379" s="193">
        <f t="shared" si="1098"/>
        <v>0</v>
      </c>
      <c r="AT2379" s="258">
        <f>IF(K2379=0,0,VLOOKUP(K2379,Kostenstellen!A:B,2,FALSE))</f>
        <v>0</v>
      </c>
      <c r="AU2379" s="68" t="str">
        <f t="shared" si="1080"/>
        <v/>
      </c>
      <c r="AV2379" s="68" t="str">
        <f t="shared" si="1081"/>
        <v/>
      </c>
      <c r="AW2379" s="68">
        <f>IF(AF2379=0,0,VLOOKUP($H2379,Leistungszahlen!$A$11:$H$158,4,FALSE))</f>
        <v>0</v>
      </c>
      <c r="AX2379" s="68">
        <f>IF(AF2379=0,0,VLOOKUP($H2379,Leistungszahlen!$A$11:$H$158,5,FALSE))</f>
        <v>0</v>
      </c>
      <c r="AY2379" s="68">
        <f>IF(AG2379=0,0,VLOOKUP($H2379,Leistungszahlen!$A$11:$H$158,6,FALSE))</f>
        <v>0</v>
      </c>
      <c r="AZ2379" s="68">
        <f t="shared" si="1082"/>
        <v>0</v>
      </c>
      <c r="BA2379" s="68">
        <f t="shared" si="1083"/>
        <v>0</v>
      </c>
      <c r="BC2379" s="68">
        <f t="shared" si="1099"/>
        <v>0</v>
      </c>
      <c r="BD2379" s="285"/>
    </row>
    <row r="2380" spans="1:56" s="68" customFormat="1">
      <c r="A2380" s="200"/>
      <c r="B2380" s="200"/>
      <c r="C2380" s="200"/>
      <c r="D2380" s="200"/>
      <c r="E2380" s="200"/>
      <c r="F2380" s="200"/>
      <c r="G2380" s="200"/>
      <c r="H2380" s="201"/>
      <c r="I2380" s="202"/>
      <c r="J2380" s="200"/>
      <c r="K2380" s="176"/>
      <c r="L2380" s="176"/>
      <c r="M2380" s="176"/>
      <c r="N2380" s="286"/>
      <c r="O2380" s="286"/>
      <c r="P2380" s="176"/>
      <c r="Q2380" s="203">
        <f t="shared" si="1075"/>
        <v>0</v>
      </c>
      <c r="R2380" s="203">
        <f t="shared" si="1076"/>
        <v>0</v>
      </c>
      <c r="S2380" s="203">
        <f t="shared" si="1077"/>
        <v>0</v>
      </c>
      <c r="T2380" s="203">
        <f t="shared" si="1078"/>
        <v>0</v>
      </c>
      <c r="U2380" s="203">
        <f t="shared" si="1079"/>
        <v>0</v>
      </c>
      <c r="V2380" s="175">
        <f>IF(Q2380&gt;0,VLOOKUP(Q2380,Jahresfaktoren!$A$11:$B$24,2,),0)</f>
        <v>0</v>
      </c>
      <c r="W2380" s="175">
        <f>IF(R2380&gt;0,VLOOKUP(R2380,Jahresfaktoren!$D$11:$E$24,2,),0)</f>
        <v>0</v>
      </c>
      <c r="X2380" s="175">
        <f>IF(S2380&gt;0,VLOOKUP(S2380,Jahresfaktoren!$A$28:$B$29,2,),0)</f>
        <v>0</v>
      </c>
      <c r="Y2380" s="175">
        <f>IF(T2380&gt;0,VLOOKUP(T2380,Jahresfaktoren!$A$28:$B$29,2,),0)</f>
        <v>0</v>
      </c>
      <c r="Z2380" s="175">
        <f>IF(U2380&gt;0,VLOOKUP(U2380,Jahresfaktoren!$A$32:$B$33,2,),)</f>
        <v>0</v>
      </c>
      <c r="AA2380" s="177" t="str">
        <f t="shared" si="1084"/>
        <v/>
      </c>
      <c r="AB2380" s="177" t="str">
        <f t="shared" si="1085"/>
        <v/>
      </c>
      <c r="AC2380" s="177" t="str">
        <f t="shared" si="1086"/>
        <v/>
      </c>
      <c r="AD2380" s="177" t="str">
        <f t="shared" si="1087"/>
        <v/>
      </c>
      <c r="AE2380" s="177" t="str">
        <f t="shared" si="1088"/>
        <v/>
      </c>
      <c r="AF2380" s="178">
        <f>IF(Q2380&gt;0,VLOOKUP(H2380,Leistungszahlen!$A$11:$C$158,3,),0)</f>
        <v>0</v>
      </c>
      <c r="AG2380" s="178">
        <f>IF(R2380&gt;0,VLOOKUP(H2380,Leistungszahlen!$A$11:$F$158,6,),IF(T2380&gt;0,VLOOKUP(H2380,Leistungszahlen!$A$11:$F$158,6,),0))</f>
        <v>0</v>
      </c>
      <c r="AH2380" s="179">
        <f t="shared" si="1089"/>
        <v>0</v>
      </c>
      <c r="AI2380" s="179">
        <f t="shared" si="1090"/>
        <v>0</v>
      </c>
      <c r="AJ2380" s="179">
        <f t="shared" si="1091"/>
        <v>0</v>
      </c>
      <c r="AK2380" s="179">
        <f t="shared" si="1092"/>
        <v>0</v>
      </c>
      <c r="AL2380" s="179">
        <f t="shared" si="1093"/>
        <v>0</v>
      </c>
      <c r="AM2380" s="180" t="str">
        <f>IF(L2380=1,Stundensätze!$D$13,IF(L2380=2,Stundensätze!$D$17,IF(L2380=4,Stundensätze!$D$21,"")))</f>
        <v/>
      </c>
      <c r="AN2380" s="180" t="str">
        <f>IF(L2380=1,Stundensätze!$D$15,IF(L2380=2,Stundensätze!$D$19,IF(L2380=4,Stundensätze!$D$23,"")))</f>
        <v/>
      </c>
      <c r="AO2380" s="180">
        <f t="shared" si="1094"/>
        <v>0</v>
      </c>
      <c r="AP2380" s="180">
        <f t="shared" si="1095"/>
        <v>0</v>
      </c>
      <c r="AQ2380" s="192" t="str">
        <f t="shared" si="1096"/>
        <v/>
      </c>
      <c r="AR2380" s="192" t="str">
        <f t="shared" si="1097"/>
        <v/>
      </c>
      <c r="AS2380" s="193">
        <f t="shared" si="1098"/>
        <v>0</v>
      </c>
      <c r="AT2380" s="258">
        <f>IF(K2380=0,0,VLOOKUP(K2380,Kostenstellen!A:B,2,FALSE))</f>
        <v>0</v>
      </c>
      <c r="AU2380" s="68" t="str">
        <f t="shared" si="1080"/>
        <v/>
      </c>
      <c r="AV2380" s="68" t="str">
        <f t="shared" si="1081"/>
        <v/>
      </c>
      <c r="AW2380" s="68">
        <f>IF(AF2380=0,0,VLOOKUP($H2380,Leistungszahlen!$A$11:$H$158,4,FALSE))</f>
        <v>0</v>
      </c>
      <c r="AX2380" s="68">
        <f>IF(AF2380=0,0,VLOOKUP($H2380,Leistungszahlen!$A$11:$H$158,5,FALSE))</f>
        <v>0</v>
      </c>
      <c r="AY2380" s="68">
        <f>IF(AG2380=0,0,VLOOKUP($H2380,Leistungszahlen!$A$11:$H$158,6,FALSE))</f>
        <v>0</v>
      </c>
      <c r="AZ2380" s="68">
        <f t="shared" si="1082"/>
        <v>0</v>
      </c>
      <c r="BA2380" s="68">
        <f t="shared" si="1083"/>
        <v>0</v>
      </c>
      <c r="BC2380" s="68">
        <f t="shared" si="1099"/>
        <v>0</v>
      </c>
      <c r="BD2380" s="285"/>
    </row>
    <row r="2381" spans="1:56" s="68" customFormat="1">
      <c r="A2381" s="200"/>
      <c r="B2381" s="200"/>
      <c r="C2381" s="200"/>
      <c r="D2381" s="200"/>
      <c r="E2381" s="200"/>
      <c r="F2381" s="200"/>
      <c r="G2381" s="200"/>
      <c r="H2381" s="201"/>
      <c r="I2381" s="202"/>
      <c r="J2381" s="200"/>
      <c r="K2381" s="176"/>
      <c r="L2381" s="176"/>
      <c r="M2381" s="176"/>
      <c r="N2381" s="286"/>
      <c r="O2381" s="286"/>
      <c r="P2381" s="176"/>
      <c r="Q2381" s="203">
        <f t="shared" si="1075"/>
        <v>0</v>
      </c>
      <c r="R2381" s="203">
        <f t="shared" si="1076"/>
        <v>0</v>
      </c>
      <c r="S2381" s="203">
        <f t="shared" si="1077"/>
        <v>0</v>
      </c>
      <c r="T2381" s="203">
        <f t="shared" si="1078"/>
        <v>0</v>
      </c>
      <c r="U2381" s="203">
        <f t="shared" si="1079"/>
        <v>0</v>
      </c>
      <c r="V2381" s="175">
        <f>IF(Q2381&gt;0,VLOOKUP(Q2381,Jahresfaktoren!$A$11:$B$24,2,),0)</f>
        <v>0</v>
      </c>
      <c r="W2381" s="175">
        <f>IF(R2381&gt;0,VLOOKUP(R2381,Jahresfaktoren!$D$11:$E$24,2,),0)</f>
        <v>0</v>
      </c>
      <c r="X2381" s="175">
        <f>IF(S2381&gt;0,VLOOKUP(S2381,Jahresfaktoren!$A$28:$B$29,2,),0)</f>
        <v>0</v>
      </c>
      <c r="Y2381" s="175">
        <f>IF(T2381&gt;0,VLOOKUP(T2381,Jahresfaktoren!$A$28:$B$29,2,),0)</f>
        <v>0</v>
      </c>
      <c r="Z2381" s="175">
        <f>IF(U2381&gt;0,VLOOKUP(U2381,Jahresfaktoren!$A$32:$B$33,2,),)</f>
        <v>0</v>
      </c>
      <c r="AA2381" s="177" t="str">
        <f t="shared" si="1084"/>
        <v/>
      </c>
      <c r="AB2381" s="177" t="str">
        <f t="shared" si="1085"/>
        <v/>
      </c>
      <c r="AC2381" s="177" t="str">
        <f t="shared" si="1086"/>
        <v/>
      </c>
      <c r="AD2381" s="177" t="str">
        <f t="shared" si="1087"/>
        <v/>
      </c>
      <c r="AE2381" s="177" t="str">
        <f t="shared" si="1088"/>
        <v/>
      </c>
      <c r="AF2381" s="178">
        <f>IF(Q2381&gt;0,VLOOKUP(H2381,Leistungszahlen!$A$11:$C$158,3,),0)</f>
        <v>0</v>
      </c>
      <c r="AG2381" s="178">
        <f>IF(R2381&gt;0,VLOOKUP(H2381,Leistungszahlen!$A$11:$F$158,6,),IF(T2381&gt;0,VLOOKUP(H2381,Leistungszahlen!$A$11:$F$158,6,),0))</f>
        <v>0</v>
      </c>
      <c r="AH2381" s="179">
        <f t="shared" si="1089"/>
        <v>0</v>
      </c>
      <c r="AI2381" s="179">
        <f t="shared" si="1090"/>
        <v>0</v>
      </c>
      <c r="AJ2381" s="179">
        <f t="shared" si="1091"/>
        <v>0</v>
      </c>
      <c r="AK2381" s="179">
        <f t="shared" si="1092"/>
        <v>0</v>
      </c>
      <c r="AL2381" s="179">
        <f t="shared" si="1093"/>
        <v>0</v>
      </c>
      <c r="AM2381" s="180" t="str">
        <f>IF(L2381=1,Stundensätze!$D$13,IF(L2381=2,Stundensätze!$D$17,IF(L2381=4,Stundensätze!$D$21,"")))</f>
        <v/>
      </c>
      <c r="AN2381" s="180" t="str">
        <f>IF(L2381=1,Stundensätze!$D$15,IF(L2381=2,Stundensätze!$D$19,IF(L2381=4,Stundensätze!$D$23,"")))</f>
        <v/>
      </c>
      <c r="AO2381" s="180">
        <f t="shared" si="1094"/>
        <v>0</v>
      </c>
      <c r="AP2381" s="180">
        <f t="shared" si="1095"/>
        <v>0</v>
      </c>
      <c r="AQ2381" s="192" t="str">
        <f t="shared" si="1096"/>
        <v/>
      </c>
      <c r="AR2381" s="192" t="str">
        <f t="shared" si="1097"/>
        <v/>
      </c>
      <c r="AS2381" s="193">
        <f t="shared" si="1098"/>
        <v>0</v>
      </c>
      <c r="AT2381" s="258">
        <f>IF(K2381=0,0,VLOOKUP(K2381,Kostenstellen!A:B,2,FALSE))</f>
        <v>0</v>
      </c>
      <c r="AU2381" s="68" t="str">
        <f t="shared" si="1080"/>
        <v/>
      </c>
      <c r="AV2381" s="68" t="str">
        <f t="shared" si="1081"/>
        <v/>
      </c>
      <c r="AW2381" s="68">
        <f>IF(AF2381=0,0,VLOOKUP($H2381,Leistungszahlen!$A$11:$H$158,4,FALSE))</f>
        <v>0</v>
      </c>
      <c r="AX2381" s="68">
        <f>IF(AF2381=0,0,VLOOKUP($H2381,Leistungszahlen!$A$11:$H$158,5,FALSE))</f>
        <v>0</v>
      </c>
      <c r="AY2381" s="68">
        <f>IF(AG2381=0,0,VLOOKUP($H2381,Leistungszahlen!$A$11:$H$158,6,FALSE))</f>
        <v>0</v>
      </c>
      <c r="AZ2381" s="68">
        <f t="shared" si="1082"/>
        <v>0</v>
      </c>
      <c r="BA2381" s="68">
        <f t="shared" si="1083"/>
        <v>0</v>
      </c>
      <c r="BC2381" s="68">
        <f t="shared" si="1099"/>
        <v>0</v>
      </c>
      <c r="BD2381" s="285"/>
    </row>
    <row r="2382" spans="1:56" s="68" customFormat="1">
      <c r="A2382" s="200"/>
      <c r="B2382" s="200"/>
      <c r="C2382" s="200"/>
      <c r="D2382" s="200"/>
      <c r="E2382" s="200"/>
      <c r="F2382" s="200"/>
      <c r="G2382" s="200"/>
      <c r="H2382" s="201"/>
      <c r="I2382" s="202"/>
      <c r="J2382" s="200"/>
      <c r="K2382" s="176"/>
      <c r="L2382" s="176"/>
      <c r="M2382" s="176"/>
      <c r="N2382" s="286"/>
      <c r="O2382" s="286"/>
      <c r="P2382" s="176"/>
      <c r="Q2382" s="203">
        <f t="shared" si="1075"/>
        <v>0</v>
      </c>
      <c r="R2382" s="203">
        <f t="shared" si="1076"/>
        <v>0</v>
      </c>
      <c r="S2382" s="203">
        <f t="shared" si="1077"/>
        <v>0</v>
      </c>
      <c r="T2382" s="203">
        <f t="shared" si="1078"/>
        <v>0</v>
      </c>
      <c r="U2382" s="203">
        <f t="shared" si="1079"/>
        <v>0</v>
      </c>
      <c r="V2382" s="175">
        <f>IF(Q2382&gt;0,VLOOKUP(Q2382,Jahresfaktoren!$A$11:$B$24,2,),0)</f>
        <v>0</v>
      </c>
      <c r="W2382" s="175">
        <f>IF(R2382&gt;0,VLOOKUP(R2382,Jahresfaktoren!$D$11:$E$24,2,),0)</f>
        <v>0</v>
      </c>
      <c r="X2382" s="175">
        <f>IF(S2382&gt;0,VLOOKUP(S2382,Jahresfaktoren!$A$28:$B$29,2,),0)</f>
        <v>0</v>
      </c>
      <c r="Y2382" s="175">
        <f>IF(T2382&gt;0,VLOOKUP(T2382,Jahresfaktoren!$A$28:$B$29,2,),0)</f>
        <v>0</v>
      </c>
      <c r="Z2382" s="175">
        <f>IF(U2382&gt;0,VLOOKUP(U2382,Jahresfaktoren!$A$32:$B$33,2,),)</f>
        <v>0</v>
      </c>
      <c r="AA2382" s="177" t="str">
        <f t="shared" si="1084"/>
        <v/>
      </c>
      <c r="AB2382" s="177" t="str">
        <f t="shared" si="1085"/>
        <v/>
      </c>
      <c r="AC2382" s="177" t="str">
        <f t="shared" si="1086"/>
        <v/>
      </c>
      <c r="AD2382" s="177" t="str">
        <f t="shared" si="1087"/>
        <v/>
      </c>
      <c r="AE2382" s="177" t="str">
        <f t="shared" si="1088"/>
        <v/>
      </c>
      <c r="AF2382" s="178">
        <f>IF(Q2382&gt;0,VLOOKUP(H2382,Leistungszahlen!$A$11:$C$158,3,),0)</f>
        <v>0</v>
      </c>
      <c r="AG2382" s="178">
        <f>IF(R2382&gt;0,VLOOKUP(H2382,Leistungszahlen!$A$11:$F$158,6,),IF(T2382&gt;0,VLOOKUP(H2382,Leistungszahlen!$A$11:$F$158,6,),0))</f>
        <v>0</v>
      </c>
      <c r="AH2382" s="179">
        <f t="shared" si="1089"/>
        <v>0</v>
      </c>
      <c r="AI2382" s="179">
        <f t="shared" si="1090"/>
        <v>0</v>
      </c>
      <c r="AJ2382" s="179">
        <f t="shared" si="1091"/>
        <v>0</v>
      </c>
      <c r="AK2382" s="179">
        <f t="shared" si="1092"/>
        <v>0</v>
      </c>
      <c r="AL2382" s="179">
        <f t="shared" si="1093"/>
        <v>0</v>
      </c>
      <c r="AM2382" s="180" t="str">
        <f>IF(L2382=1,Stundensätze!$D$13,IF(L2382=2,Stundensätze!$D$17,IF(L2382=4,Stundensätze!$D$21,"")))</f>
        <v/>
      </c>
      <c r="AN2382" s="180" t="str">
        <f>IF(L2382=1,Stundensätze!$D$15,IF(L2382=2,Stundensätze!$D$19,IF(L2382=4,Stundensätze!$D$23,"")))</f>
        <v/>
      </c>
      <c r="AO2382" s="180">
        <f t="shared" si="1094"/>
        <v>0</v>
      </c>
      <c r="AP2382" s="180">
        <f t="shared" si="1095"/>
        <v>0</v>
      </c>
      <c r="AQ2382" s="192" t="str">
        <f t="shared" si="1096"/>
        <v/>
      </c>
      <c r="AR2382" s="192" t="str">
        <f t="shared" si="1097"/>
        <v/>
      </c>
      <c r="AS2382" s="193">
        <f t="shared" si="1098"/>
        <v>0</v>
      </c>
      <c r="AT2382" s="258">
        <f>IF(K2382=0,0,VLOOKUP(K2382,Kostenstellen!A:B,2,FALSE))</f>
        <v>0</v>
      </c>
      <c r="AU2382" s="68" t="str">
        <f t="shared" si="1080"/>
        <v/>
      </c>
      <c r="AV2382" s="68" t="str">
        <f t="shared" si="1081"/>
        <v/>
      </c>
      <c r="AW2382" s="68">
        <f>IF(AF2382=0,0,VLOOKUP($H2382,Leistungszahlen!$A$11:$H$158,4,FALSE))</f>
        <v>0</v>
      </c>
      <c r="AX2382" s="68">
        <f>IF(AF2382=0,0,VLOOKUP($H2382,Leistungszahlen!$A$11:$H$158,5,FALSE))</f>
        <v>0</v>
      </c>
      <c r="AY2382" s="68">
        <f>IF(AG2382=0,0,VLOOKUP($H2382,Leistungszahlen!$A$11:$H$158,6,FALSE))</f>
        <v>0</v>
      </c>
      <c r="AZ2382" s="68">
        <f t="shared" si="1082"/>
        <v>0</v>
      </c>
      <c r="BA2382" s="68">
        <f t="shared" si="1083"/>
        <v>0</v>
      </c>
      <c r="BC2382" s="68">
        <f t="shared" si="1099"/>
        <v>0</v>
      </c>
      <c r="BD2382" s="285"/>
    </row>
    <row r="2383" spans="1:56" s="68" customFormat="1">
      <c r="A2383" s="200"/>
      <c r="B2383" s="200"/>
      <c r="C2383" s="200"/>
      <c r="D2383" s="200"/>
      <c r="E2383" s="200"/>
      <c r="F2383" s="200"/>
      <c r="G2383" s="200"/>
      <c r="H2383" s="201"/>
      <c r="I2383" s="202"/>
      <c r="J2383" s="200"/>
      <c r="K2383" s="176"/>
      <c r="L2383" s="176"/>
      <c r="M2383" s="176"/>
      <c r="N2383" s="286"/>
      <c r="O2383" s="286"/>
      <c r="P2383" s="176"/>
      <c r="Q2383" s="203">
        <f t="shared" si="1075"/>
        <v>0</v>
      </c>
      <c r="R2383" s="203">
        <f t="shared" si="1076"/>
        <v>0</v>
      </c>
      <c r="S2383" s="203">
        <f t="shared" si="1077"/>
        <v>0</v>
      </c>
      <c r="T2383" s="203">
        <f t="shared" si="1078"/>
        <v>0</v>
      </c>
      <c r="U2383" s="203">
        <f t="shared" si="1079"/>
        <v>0</v>
      </c>
      <c r="V2383" s="175">
        <f>IF(Q2383&gt;0,VLOOKUP(Q2383,Jahresfaktoren!$A$11:$B$24,2,),0)</f>
        <v>0</v>
      </c>
      <c r="W2383" s="175">
        <f>IF(R2383&gt;0,VLOOKUP(R2383,Jahresfaktoren!$D$11:$E$24,2,),0)</f>
        <v>0</v>
      </c>
      <c r="X2383" s="175">
        <f>IF(S2383&gt;0,VLOOKUP(S2383,Jahresfaktoren!$A$28:$B$29,2,),0)</f>
        <v>0</v>
      </c>
      <c r="Y2383" s="175">
        <f>IF(T2383&gt;0,VLOOKUP(T2383,Jahresfaktoren!$A$28:$B$29,2,),0)</f>
        <v>0</v>
      </c>
      <c r="Z2383" s="175">
        <f>IF(U2383&gt;0,VLOOKUP(U2383,Jahresfaktoren!$A$32:$B$33,2,),)</f>
        <v>0</v>
      </c>
      <c r="AA2383" s="177" t="str">
        <f t="shared" si="1084"/>
        <v/>
      </c>
      <c r="AB2383" s="177" t="str">
        <f t="shared" si="1085"/>
        <v/>
      </c>
      <c r="AC2383" s="177" t="str">
        <f t="shared" si="1086"/>
        <v/>
      </c>
      <c r="AD2383" s="177" t="str">
        <f t="shared" si="1087"/>
        <v/>
      </c>
      <c r="AE2383" s="177" t="str">
        <f t="shared" si="1088"/>
        <v/>
      </c>
      <c r="AF2383" s="178">
        <f>IF(Q2383&gt;0,VLOOKUP(H2383,Leistungszahlen!$A$11:$C$158,3,),0)</f>
        <v>0</v>
      </c>
      <c r="AG2383" s="178">
        <f>IF(R2383&gt;0,VLOOKUP(H2383,Leistungszahlen!$A$11:$F$158,6,),IF(T2383&gt;0,VLOOKUP(H2383,Leistungszahlen!$A$11:$F$158,6,),0))</f>
        <v>0</v>
      </c>
      <c r="AH2383" s="179">
        <f t="shared" si="1089"/>
        <v>0</v>
      </c>
      <c r="AI2383" s="179">
        <f t="shared" si="1090"/>
        <v>0</v>
      </c>
      <c r="AJ2383" s="179">
        <f t="shared" si="1091"/>
        <v>0</v>
      </c>
      <c r="AK2383" s="179">
        <f t="shared" si="1092"/>
        <v>0</v>
      </c>
      <c r="AL2383" s="179">
        <f t="shared" si="1093"/>
        <v>0</v>
      </c>
      <c r="AM2383" s="180" t="str">
        <f>IF(L2383=1,Stundensätze!$D$13,IF(L2383=2,Stundensätze!$D$17,IF(L2383=4,Stundensätze!$D$21,"")))</f>
        <v/>
      </c>
      <c r="AN2383" s="180" t="str">
        <f>IF(L2383=1,Stundensätze!$D$15,IF(L2383=2,Stundensätze!$D$19,IF(L2383=4,Stundensätze!$D$23,"")))</f>
        <v/>
      </c>
      <c r="AO2383" s="180">
        <f t="shared" si="1094"/>
        <v>0</v>
      </c>
      <c r="AP2383" s="180">
        <f t="shared" si="1095"/>
        <v>0</v>
      </c>
      <c r="AQ2383" s="192" t="str">
        <f t="shared" si="1096"/>
        <v/>
      </c>
      <c r="AR2383" s="192" t="str">
        <f t="shared" si="1097"/>
        <v/>
      </c>
      <c r="AS2383" s="193">
        <f t="shared" si="1098"/>
        <v>0</v>
      </c>
      <c r="AT2383" s="258">
        <f>IF(K2383=0,0,VLOOKUP(K2383,Kostenstellen!A:B,2,FALSE))</f>
        <v>0</v>
      </c>
      <c r="AU2383" s="68" t="str">
        <f t="shared" si="1080"/>
        <v/>
      </c>
      <c r="AV2383" s="68" t="str">
        <f t="shared" si="1081"/>
        <v/>
      </c>
      <c r="AW2383" s="68">
        <f>IF(AF2383=0,0,VLOOKUP($H2383,Leistungszahlen!$A$11:$H$158,4,FALSE))</f>
        <v>0</v>
      </c>
      <c r="AX2383" s="68">
        <f>IF(AF2383=0,0,VLOOKUP($H2383,Leistungszahlen!$A$11:$H$158,5,FALSE))</f>
        <v>0</v>
      </c>
      <c r="AY2383" s="68">
        <f>IF(AG2383=0,0,VLOOKUP($H2383,Leistungszahlen!$A$11:$H$158,6,FALSE))</f>
        <v>0</v>
      </c>
      <c r="AZ2383" s="68">
        <f t="shared" si="1082"/>
        <v>0</v>
      </c>
      <c r="BA2383" s="68">
        <f t="shared" si="1083"/>
        <v>0</v>
      </c>
      <c r="BC2383" s="68">
        <f t="shared" si="1099"/>
        <v>0</v>
      </c>
      <c r="BD2383" s="285"/>
    </row>
    <row r="2384" spans="1:56" s="68" customFormat="1">
      <c r="A2384" s="200"/>
      <c r="B2384" s="200"/>
      <c r="C2384" s="200"/>
      <c r="D2384" s="200"/>
      <c r="E2384" s="200"/>
      <c r="F2384" s="200"/>
      <c r="G2384" s="200"/>
      <c r="H2384" s="201"/>
      <c r="I2384" s="202"/>
      <c r="J2384" s="200"/>
      <c r="K2384" s="176"/>
      <c r="L2384" s="176"/>
      <c r="M2384" s="176"/>
      <c r="N2384" s="286"/>
      <c r="O2384" s="286"/>
      <c r="P2384" s="176"/>
      <c r="Q2384" s="203">
        <f t="shared" si="1075"/>
        <v>0</v>
      </c>
      <c r="R2384" s="203">
        <f t="shared" si="1076"/>
        <v>0</v>
      </c>
      <c r="S2384" s="203">
        <f t="shared" si="1077"/>
        <v>0</v>
      </c>
      <c r="T2384" s="203">
        <f t="shared" si="1078"/>
        <v>0</v>
      </c>
      <c r="U2384" s="203">
        <f t="shared" si="1079"/>
        <v>0</v>
      </c>
      <c r="V2384" s="175">
        <f>IF(Q2384&gt;0,VLOOKUP(Q2384,Jahresfaktoren!$A$11:$B$24,2,),0)</f>
        <v>0</v>
      </c>
      <c r="W2384" s="175">
        <f>IF(R2384&gt;0,VLOOKUP(R2384,Jahresfaktoren!$D$11:$E$24,2,),0)</f>
        <v>0</v>
      </c>
      <c r="X2384" s="175">
        <f>IF(S2384&gt;0,VLOOKUP(S2384,Jahresfaktoren!$A$28:$B$29,2,),0)</f>
        <v>0</v>
      </c>
      <c r="Y2384" s="175">
        <f>IF(T2384&gt;0,VLOOKUP(T2384,Jahresfaktoren!$A$28:$B$29,2,),0)</f>
        <v>0</v>
      </c>
      <c r="Z2384" s="175">
        <f>IF(U2384&gt;0,VLOOKUP(U2384,Jahresfaktoren!$A$32:$B$33,2,),)</f>
        <v>0</v>
      </c>
      <c r="AA2384" s="177" t="str">
        <f t="shared" si="1084"/>
        <v/>
      </c>
      <c r="AB2384" s="177" t="str">
        <f t="shared" si="1085"/>
        <v/>
      </c>
      <c r="AC2384" s="177" t="str">
        <f t="shared" si="1086"/>
        <v/>
      </c>
      <c r="AD2384" s="177" t="str">
        <f t="shared" si="1087"/>
        <v/>
      </c>
      <c r="AE2384" s="177" t="str">
        <f t="shared" si="1088"/>
        <v/>
      </c>
      <c r="AF2384" s="178">
        <f>IF(Q2384&gt;0,VLOOKUP(H2384,Leistungszahlen!$A$11:$C$158,3,),0)</f>
        <v>0</v>
      </c>
      <c r="AG2384" s="178">
        <f>IF(R2384&gt;0,VLOOKUP(H2384,Leistungszahlen!$A$11:$F$158,6,),IF(T2384&gt;0,VLOOKUP(H2384,Leistungszahlen!$A$11:$F$158,6,),0))</f>
        <v>0</v>
      </c>
      <c r="AH2384" s="179">
        <f t="shared" si="1089"/>
        <v>0</v>
      </c>
      <c r="AI2384" s="179">
        <f t="shared" si="1090"/>
        <v>0</v>
      </c>
      <c r="AJ2384" s="179">
        <f t="shared" si="1091"/>
        <v>0</v>
      </c>
      <c r="AK2384" s="179">
        <f t="shared" si="1092"/>
        <v>0</v>
      </c>
      <c r="AL2384" s="179">
        <f t="shared" si="1093"/>
        <v>0</v>
      </c>
      <c r="AM2384" s="180" t="str">
        <f>IF(L2384=1,Stundensätze!$D$13,IF(L2384=2,Stundensätze!$D$17,IF(L2384=4,Stundensätze!$D$21,"")))</f>
        <v/>
      </c>
      <c r="AN2384" s="180" t="str">
        <f>IF(L2384=1,Stundensätze!$D$15,IF(L2384=2,Stundensätze!$D$19,IF(L2384=4,Stundensätze!$D$23,"")))</f>
        <v/>
      </c>
      <c r="AO2384" s="180">
        <f t="shared" si="1094"/>
        <v>0</v>
      </c>
      <c r="AP2384" s="180">
        <f t="shared" si="1095"/>
        <v>0</v>
      </c>
      <c r="AQ2384" s="192" t="str">
        <f t="shared" si="1096"/>
        <v/>
      </c>
      <c r="AR2384" s="192" t="str">
        <f t="shared" si="1097"/>
        <v/>
      </c>
      <c r="AS2384" s="193">
        <f t="shared" si="1098"/>
        <v>0</v>
      </c>
      <c r="AT2384" s="258">
        <f>IF(K2384=0,0,VLOOKUP(K2384,Kostenstellen!A:B,2,FALSE))</f>
        <v>0</v>
      </c>
      <c r="AU2384" s="68" t="str">
        <f t="shared" si="1080"/>
        <v/>
      </c>
      <c r="AV2384" s="68" t="str">
        <f t="shared" si="1081"/>
        <v/>
      </c>
      <c r="AW2384" s="68">
        <f>IF(AF2384=0,0,VLOOKUP($H2384,Leistungszahlen!$A$11:$H$158,4,FALSE))</f>
        <v>0</v>
      </c>
      <c r="AX2384" s="68">
        <f>IF(AF2384=0,0,VLOOKUP($H2384,Leistungszahlen!$A$11:$H$158,5,FALSE))</f>
        <v>0</v>
      </c>
      <c r="AY2384" s="68">
        <f>IF(AG2384=0,0,VLOOKUP($H2384,Leistungszahlen!$A$11:$H$158,6,FALSE))</f>
        <v>0</v>
      </c>
      <c r="AZ2384" s="68">
        <f t="shared" si="1082"/>
        <v>0</v>
      </c>
      <c r="BA2384" s="68">
        <f t="shared" si="1083"/>
        <v>0</v>
      </c>
      <c r="BC2384" s="68">
        <f t="shared" si="1099"/>
        <v>0</v>
      </c>
      <c r="BD2384" s="285"/>
    </row>
    <row r="2385" spans="1:56" s="68" customFormat="1">
      <c r="A2385" s="200"/>
      <c r="B2385" s="200"/>
      <c r="C2385" s="200"/>
      <c r="D2385" s="200"/>
      <c r="E2385" s="200"/>
      <c r="F2385" s="200"/>
      <c r="G2385" s="200"/>
      <c r="H2385" s="201"/>
      <c r="I2385" s="202"/>
      <c r="J2385" s="200"/>
      <c r="K2385" s="176"/>
      <c r="L2385" s="176"/>
      <c r="M2385" s="176"/>
      <c r="N2385" s="286"/>
      <c r="O2385" s="286"/>
      <c r="P2385" s="176"/>
      <c r="Q2385" s="203">
        <f t="shared" si="1075"/>
        <v>0</v>
      </c>
      <c r="R2385" s="203">
        <f t="shared" si="1076"/>
        <v>0</v>
      </c>
      <c r="S2385" s="203">
        <f t="shared" si="1077"/>
        <v>0</v>
      </c>
      <c r="T2385" s="203">
        <f t="shared" si="1078"/>
        <v>0</v>
      </c>
      <c r="U2385" s="203">
        <f t="shared" si="1079"/>
        <v>0</v>
      </c>
      <c r="V2385" s="175">
        <f>IF(Q2385&gt;0,VLOOKUP(Q2385,Jahresfaktoren!$A$11:$B$24,2,),0)</f>
        <v>0</v>
      </c>
      <c r="W2385" s="175">
        <f>IF(R2385&gt;0,VLOOKUP(R2385,Jahresfaktoren!$D$11:$E$24,2,),0)</f>
        <v>0</v>
      </c>
      <c r="X2385" s="175">
        <f>IF(S2385&gt;0,VLOOKUP(S2385,Jahresfaktoren!$A$28:$B$29,2,),0)</f>
        <v>0</v>
      </c>
      <c r="Y2385" s="175">
        <f>IF(T2385&gt;0,VLOOKUP(T2385,Jahresfaktoren!$A$28:$B$29,2,),0)</f>
        <v>0</v>
      </c>
      <c r="Z2385" s="175">
        <f>IF(U2385&gt;0,VLOOKUP(U2385,Jahresfaktoren!$A$32:$B$33,2,),)</f>
        <v>0</v>
      </c>
      <c r="AA2385" s="177" t="str">
        <f t="shared" si="1084"/>
        <v/>
      </c>
      <c r="AB2385" s="177" t="str">
        <f t="shared" si="1085"/>
        <v/>
      </c>
      <c r="AC2385" s="177" t="str">
        <f t="shared" si="1086"/>
        <v/>
      </c>
      <c r="AD2385" s="177" t="str">
        <f t="shared" si="1087"/>
        <v/>
      </c>
      <c r="AE2385" s="177" t="str">
        <f t="shared" si="1088"/>
        <v/>
      </c>
      <c r="AF2385" s="178">
        <f>IF(Q2385&gt;0,VLOOKUP(H2385,Leistungszahlen!$A$11:$C$158,3,),0)</f>
        <v>0</v>
      </c>
      <c r="AG2385" s="178">
        <f>IF(R2385&gt;0,VLOOKUP(H2385,Leistungszahlen!$A$11:$F$158,6,),IF(T2385&gt;0,VLOOKUP(H2385,Leistungszahlen!$A$11:$F$158,6,),0))</f>
        <v>0</v>
      </c>
      <c r="AH2385" s="179">
        <f t="shared" si="1089"/>
        <v>0</v>
      </c>
      <c r="AI2385" s="179">
        <f t="shared" si="1090"/>
        <v>0</v>
      </c>
      <c r="AJ2385" s="179">
        <f t="shared" si="1091"/>
        <v>0</v>
      </c>
      <c r="AK2385" s="179">
        <f t="shared" si="1092"/>
        <v>0</v>
      </c>
      <c r="AL2385" s="179">
        <f t="shared" si="1093"/>
        <v>0</v>
      </c>
      <c r="AM2385" s="180" t="str">
        <f>IF(L2385=1,Stundensätze!$D$13,IF(L2385=2,Stundensätze!$D$17,IF(L2385=4,Stundensätze!$D$21,"")))</f>
        <v/>
      </c>
      <c r="AN2385" s="180" t="str">
        <f>IF(L2385=1,Stundensätze!$D$15,IF(L2385=2,Stundensätze!$D$19,IF(L2385=4,Stundensätze!$D$23,"")))</f>
        <v/>
      </c>
      <c r="AO2385" s="180">
        <f t="shared" si="1094"/>
        <v>0</v>
      </c>
      <c r="AP2385" s="180">
        <f t="shared" si="1095"/>
        <v>0</v>
      </c>
      <c r="AQ2385" s="192" t="str">
        <f t="shared" si="1096"/>
        <v/>
      </c>
      <c r="AR2385" s="192" t="str">
        <f t="shared" si="1097"/>
        <v/>
      </c>
      <c r="AS2385" s="193">
        <f t="shared" si="1098"/>
        <v>0</v>
      </c>
      <c r="AT2385" s="258">
        <f>IF(K2385=0,0,VLOOKUP(K2385,Kostenstellen!A:B,2,FALSE))</f>
        <v>0</v>
      </c>
      <c r="AU2385" s="68" t="str">
        <f t="shared" si="1080"/>
        <v/>
      </c>
      <c r="AV2385" s="68" t="str">
        <f t="shared" si="1081"/>
        <v/>
      </c>
      <c r="AW2385" s="68">
        <f>IF(AF2385=0,0,VLOOKUP($H2385,Leistungszahlen!$A$11:$H$158,4,FALSE))</f>
        <v>0</v>
      </c>
      <c r="AX2385" s="68">
        <f>IF(AF2385=0,0,VLOOKUP($H2385,Leistungszahlen!$A$11:$H$158,5,FALSE))</f>
        <v>0</v>
      </c>
      <c r="AY2385" s="68">
        <f>IF(AG2385=0,0,VLOOKUP($H2385,Leistungszahlen!$A$11:$H$158,6,FALSE))</f>
        <v>0</v>
      </c>
      <c r="AZ2385" s="68">
        <f t="shared" si="1082"/>
        <v>0</v>
      </c>
      <c r="BA2385" s="68">
        <f t="shared" si="1083"/>
        <v>0</v>
      </c>
      <c r="BC2385" s="68">
        <f t="shared" si="1099"/>
        <v>0</v>
      </c>
      <c r="BD2385" s="285"/>
    </row>
    <row r="2386" spans="1:56" s="68" customFormat="1">
      <c r="A2386" s="200"/>
      <c r="B2386" s="200"/>
      <c r="C2386" s="200"/>
      <c r="D2386" s="200"/>
      <c r="E2386" s="200"/>
      <c r="F2386" s="200"/>
      <c r="G2386" s="200"/>
      <c r="H2386" s="201"/>
      <c r="I2386" s="202"/>
      <c r="J2386" s="200"/>
      <c r="K2386" s="176"/>
      <c r="L2386" s="176"/>
      <c r="M2386" s="176"/>
      <c r="N2386" s="286"/>
      <c r="O2386" s="286"/>
      <c r="P2386" s="176"/>
      <c r="Q2386" s="203">
        <f t="shared" si="1075"/>
        <v>0</v>
      </c>
      <c r="R2386" s="203">
        <f t="shared" si="1076"/>
        <v>0</v>
      </c>
      <c r="S2386" s="203">
        <f t="shared" si="1077"/>
        <v>0</v>
      </c>
      <c r="T2386" s="203">
        <f t="shared" si="1078"/>
        <v>0</v>
      </c>
      <c r="U2386" s="203">
        <f t="shared" si="1079"/>
        <v>0</v>
      </c>
      <c r="V2386" s="175">
        <f>IF(Q2386&gt;0,VLOOKUP(Q2386,Jahresfaktoren!$A$11:$B$24,2,),0)</f>
        <v>0</v>
      </c>
      <c r="W2386" s="175">
        <f>IF(R2386&gt;0,VLOOKUP(R2386,Jahresfaktoren!$D$11:$E$24,2,),0)</f>
        <v>0</v>
      </c>
      <c r="X2386" s="175">
        <f>IF(S2386&gt;0,VLOOKUP(S2386,Jahresfaktoren!$A$28:$B$29,2,),0)</f>
        <v>0</v>
      </c>
      <c r="Y2386" s="175">
        <f>IF(T2386&gt;0,VLOOKUP(T2386,Jahresfaktoren!$A$28:$B$29,2,),0)</f>
        <v>0</v>
      </c>
      <c r="Z2386" s="175">
        <f>IF(U2386&gt;0,VLOOKUP(U2386,Jahresfaktoren!$A$32:$B$33,2,),)</f>
        <v>0</v>
      </c>
      <c r="AA2386" s="177" t="str">
        <f t="shared" si="1084"/>
        <v/>
      </c>
      <c r="AB2386" s="177" t="str">
        <f t="shared" si="1085"/>
        <v/>
      </c>
      <c r="AC2386" s="177" t="str">
        <f t="shared" si="1086"/>
        <v/>
      </c>
      <c r="AD2386" s="177" t="str">
        <f t="shared" si="1087"/>
        <v/>
      </c>
      <c r="AE2386" s="177" t="str">
        <f t="shared" si="1088"/>
        <v/>
      </c>
      <c r="AF2386" s="178">
        <f>IF(Q2386&gt;0,VLOOKUP(H2386,Leistungszahlen!$A$11:$C$158,3,),0)</f>
        <v>0</v>
      </c>
      <c r="AG2386" s="178">
        <f>IF(R2386&gt;0,VLOOKUP(H2386,Leistungszahlen!$A$11:$F$158,6,),IF(T2386&gt;0,VLOOKUP(H2386,Leistungszahlen!$A$11:$F$158,6,),0))</f>
        <v>0</v>
      </c>
      <c r="AH2386" s="179">
        <f t="shared" si="1089"/>
        <v>0</v>
      </c>
      <c r="AI2386" s="179">
        <f t="shared" si="1090"/>
        <v>0</v>
      </c>
      <c r="AJ2386" s="179">
        <f t="shared" si="1091"/>
        <v>0</v>
      </c>
      <c r="AK2386" s="179">
        <f t="shared" si="1092"/>
        <v>0</v>
      </c>
      <c r="AL2386" s="179">
        <f t="shared" si="1093"/>
        <v>0</v>
      </c>
      <c r="AM2386" s="180" t="str">
        <f>IF(L2386=1,Stundensätze!$D$13,IF(L2386=2,Stundensätze!$D$17,IF(L2386=4,Stundensätze!$D$21,"")))</f>
        <v/>
      </c>
      <c r="AN2386" s="180" t="str">
        <f>IF(L2386=1,Stundensätze!$D$15,IF(L2386=2,Stundensätze!$D$19,IF(L2386=4,Stundensätze!$D$23,"")))</f>
        <v/>
      </c>
      <c r="AO2386" s="180">
        <f t="shared" si="1094"/>
        <v>0</v>
      </c>
      <c r="AP2386" s="180">
        <f t="shared" si="1095"/>
        <v>0</v>
      </c>
      <c r="AQ2386" s="192" t="str">
        <f t="shared" si="1096"/>
        <v/>
      </c>
      <c r="AR2386" s="192" t="str">
        <f t="shared" si="1097"/>
        <v/>
      </c>
      <c r="AS2386" s="193">
        <f t="shared" si="1098"/>
        <v>0</v>
      </c>
      <c r="AT2386" s="258">
        <f>IF(K2386=0,0,VLOOKUP(K2386,Kostenstellen!A:B,2,FALSE))</f>
        <v>0</v>
      </c>
      <c r="AU2386" s="68" t="str">
        <f t="shared" si="1080"/>
        <v/>
      </c>
      <c r="AV2386" s="68" t="str">
        <f t="shared" si="1081"/>
        <v/>
      </c>
      <c r="AW2386" s="68">
        <f>IF(AF2386=0,0,VLOOKUP($H2386,Leistungszahlen!$A$11:$H$158,4,FALSE))</f>
        <v>0</v>
      </c>
      <c r="AX2386" s="68">
        <f>IF(AF2386=0,0,VLOOKUP($H2386,Leistungszahlen!$A$11:$H$158,5,FALSE))</f>
        <v>0</v>
      </c>
      <c r="AY2386" s="68">
        <f>IF(AG2386=0,0,VLOOKUP($H2386,Leistungszahlen!$A$11:$H$158,6,FALSE))</f>
        <v>0</v>
      </c>
      <c r="AZ2386" s="68">
        <f t="shared" si="1082"/>
        <v>0</v>
      </c>
      <c r="BA2386" s="68">
        <f t="shared" si="1083"/>
        <v>0</v>
      </c>
      <c r="BC2386" s="68">
        <f t="shared" si="1099"/>
        <v>0</v>
      </c>
      <c r="BD2386" s="285"/>
    </row>
    <row r="2387" spans="1:56" s="68" customFormat="1">
      <c r="A2387" s="200"/>
      <c r="B2387" s="200"/>
      <c r="C2387" s="200"/>
      <c r="D2387" s="200"/>
      <c r="E2387" s="200"/>
      <c r="F2387" s="200"/>
      <c r="G2387" s="200"/>
      <c r="H2387" s="201"/>
      <c r="I2387" s="202"/>
      <c r="J2387" s="200"/>
      <c r="K2387" s="176"/>
      <c r="L2387" s="176"/>
      <c r="M2387" s="176"/>
      <c r="N2387" s="286"/>
      <c r="O2387" s="286"/>
      <c r="P2387" s="176"/>
      <c r="Q2387" s="203">
        <f t="shared" si="1075"/>
        <v>0</v>
      </c>
      <c r="R2387" s="203">
        <f t="shared" si="1076"/>
        <v>0</v>
      </c>
      <c r="S2387" s="203">
        <f t="shared" si="1077"/>
        <v>0</v>
      </c>
      <c r="T2387" s="203">
        <f t="shared" si="1078"/>
        <v>0</v>
      </c>
      <c r="U2387" s="203">
        <f t="shared" si="1079"/>
        <v>0</v>
      </c>
      <c r="V2387" s="175">
        <f>IF(Q2387&gt;0,VLOOKUP(Q2387,Jahresfaktoren!$A$11:$B$24,2,),0)</f>
        <v>0</v>
      </c>
      <c r="W2387" s="175">
        <f>IF(R2387&gt;0,VLOOKUP(R2387,Jahresfaktoren!$D$11:$E$24,2,),0)</f>
        <v>0</v>
      </c>
      <c r="X2387" s="175">
        <f>IF(S2387&gt;0,VLOOKUP(S2387,Jahresfaktoren!$A$28:$B$29,2,),0)</f>
        <v>0</v>
      </c>
      <c r="Y2387" s="175">
        <f>IF(T2387&gt;0,VLOOKUP(T2387,Jahresfaktoren!$A$28:$B$29,2,),0)</f>
        <v>0</v>
      </c>
      <c r="Z2387" s="175">
        <f>IF(U2387&gt;0,VLOOKUP(U2387,Jahresfaktoren!$A$32:$B$33,2,),)</f>
        <v>0</v>
      </c>
      <c r="AA2387" s="177" t="str">
        <f t="shared" si="1084"/>
        <v/>
      </c>
      <c r="AB2387" s="177" t="str">
        <f t="shared" si="1085"/>
        <v/>
      </c>
      <c r="AC2387" s="177" t="str">
        <f t="shared" si="1086"/>
        <v/>
      </c>
      <c r="AD2387" s="177" t="str">
        <f t="shared" si="1087"/>
        <v/>
      </c>
      <c r="AE2387" s="177" t="str">
        <f t="shared" si="1088"/>
        <v/>
      </c>
      <c r="AF2387" s="178">
        <f>IF(Q2387&gt;0,VLOOKUP(H2387,Leistungszahlen!$A$11:$C$158,3,),0)</f>
        <v>0</v>
      </c>
      <c r="AG2387" s="178">
        <f>IF(R2387&gt;0,VLOOKUP(H2387,Leistungszahlen!$A$11:$F$158,6,),IF(T2387&gt;0,VLOOKUP(H2387,Leistungszahlen!$A$11:$F$158,6,),0))</f>
        <v>0</v>
      </c>
      <c r="AH2387" s="179">
        <f t="shared" si="1089"/>
        <v>0</v>
      </c>
      <c r="AI2387" s="179">
        <f t="shared" si="1090"/>
        <v>0</v>
      </c>
      <c r="AJ2387" s="179">
        <f t="shared" si="1091"/>
        <v>0</v>
      </c>
      <c r="AK2387" s="179">
        <f t="shared" si="1092"/>
        <v>0</v>
      </c>
      <c r="AL2387" s="179">
        <f t="shared" si="1093"/>
        <v>0</v>
      </c>
      <c r="AM2387" s="180" t="str">
        <f>IF(L2387=1,Stundensätze!$D$13,IF(L2387=2,Stundensätze!$D$17,IF(L2387=4,Stundensätze!$D$21,"")))</f>
        <v/>
      </c>
      <c r="AN2387" s="180" t="str">
        <f>IF(L2387=1,Stundensätze!$D$15,IF(L2387=2,Stundensätze!$D$19,IF(L2387=4,Stundensätze!$D$23,"")))</f>
        <v/>
      </c>
      <c r="AO2387" s="180">
        <f t="shared" si="1094"/>
        <v>0</v>
      </c>
      <c r="AP2387" s="180">
        <f t="shared" si="1095"/>
        <v>0</v>
      </c>
      <c r="AQ2387" s="192" t="str">
        <f t="shared" si="1096"/>
        <v/>
      </c>
      <c r="AR2387" s="192" t="str">
        <f t="shared" si="1097"/>
        <v/>
      </c>
      <c r="AS2387" s="193">
        <f t="shared" si="1098"/>
        <v>0</v>
      </c>
      <c r="AT2387" s="258">
        <f>IF(K2387=0,0,VLOOKUP(K2387,Kostenstellen!A:B,2,FALSE))</f>
        <v>0</v>
      </c>
      <c r="AU2387" s="68" t="str">
        <f t="shared" si="1080"/>
        <v/>
      </c>
      <c r="AV2387" s="68" t="str">
        <f t="shared" si="1081"/>
        <v/>
      </c>
      <c r="AW2387" s="68">
        <f>IF(AF2387=0,0,VLOOKUP($H2387,Leistungszahlen!$A$11:$H$158,4,FALSE))</f>
        <v>0</v>
      </c>
      <c r="AX2387" s="68">
        <f>IF(AF2387=0,0,VLOOKUP($H2387,Leistungszahlen!$A$11:$H$158,5,FALSE))</f>
        <v>0</v>
      </c>
      <c r="AY2387" s="68">
        <f>IF(AG2387=0,0,VLOOKUP($H2387,Leistungszahlen!$A$11:$H$158,6,FALSE))</f>
        <v>0</v>
      </c>
      <c r="AZ2387" s="68">
        <f t="shared" si="1082"/>
        <v>0</v>
      </c>
      <c r="BA2387" s="68">
        <f t="shared" si="1083"/>
        <v>0</v>
      </c>
      <c r="BC2387" s="68">
        <f t="shared" si="1099"/>
        <v>0</v>
      </c>
      <c r="BD2387" s="285"/>
    </row>
    <row r="2388" spans="1:56" s="68" customFormat="1">
      <c r="A2388" s="200"/>
      <c r="B2388" s="200"/>
      <c r="C2388" s="200"/>
      <c r="D2388" s="200"/>
      <c r="E2388" s="200"/>
      <c r="F2388" s="200"/>
      <c r="G2388" s="200"/>
      <c r="H2388" s="201"/>
      <c r="I2388" s="202"/>
      <c r="J2388" s="200"/>
      <c r="K2388" s="176"/>
      <c r="L2388" s="176"/>
      <c r="M2388" s="176"/>
      <c r="N2388" s="286"/>
      <c r="O2388" s="286"/>
      <c r="P2388" s="176"/>
      <c r="Q2388" s="203">
        <f t="shared" si="1075"/>
        <v>0</v>
      </c>
      <c r="R2388" s="203">
        <f t="shared" si="1076"/>
        <v>0</v>
      </c>
      <c r="S2388" s="203">
        <f t="shared" si="1077"/>
        <v>0</v>
      </c>
      <c r="T2388" s="203">
        <f t="shared" si="1078"/>
        <v>0</v>
      </c>
      <c r="U2388" s="203">
        <f t="shared" si="1079"/>
        <v>0</v>
      </c>
      <c r="V2388" s="175">
        <f>IF(Q2388&gt;0,VLOOKUP(Q2388,Jahresfaktoren!$A$11:$B$24,2,),0)</f>
        <v>0</v>
      </c>
      <c r="W2388" s="175">
        <f>IF(R2388&gt;0,VLOOKUP(R2388,Jahresfaktoren!$D$11:$E$24,2,),0)</f>
        <v>0</v>
      </c>
      <c r="X2388" s="175">
        <f>IF(S2388&gt;0,VLOOKUP(S2388,Jahresfaktoren!$A$28:$B$29,2,),0)</f>
        <v>0</v>
      </c>
      <c r="Y2388" s="175">
        <f>IF(T2388&gt;0,VLOOKUP(T2388,Jahresfaktoren!$A$28:$B$29,2,),0)</f>
        <v>0</v>
      </c>
      <c r="Z2388" s="175">
        <f>IF(U2388&gt;0,VLOOKUP(U2388,Jahresfaktoren!$A$32:$B$33,2,),)</f>
        <v>0</v>
      </c>
      <c r="AA2388" s="177" t="str">
        <f t="shared" si="1084"/>
        <v/>
      </c>
      <c r="AB2388" s="177" t="str">
        <f t="shared" si="1085"/>
        <v/>
      </c>
      <c r="AC2388" s="177" t="str">
        <f t="shared" si="1086"/>
        <v/>
      </c>
      <c r="AD2388" s="177" t="str">
        <f t="shared" si="1087"/>
        <v/>
      </c>
      <c r="AE2388" s="177" t="str">
        <f t="shared" si="1088"/>
        <v/>
      </c>
      <c r="AF2388" s="178">
        <f>IF(Q2388&gt;0,VLOOKUP(H2388,Leistungszahlen!$A$11:$C$158,3,),0)</f>
        <v>0</v>
      </c>
      <c r="AG2388" s="178">
        <f>IF(R2388&gt;0,VLOOKUP(H2388,Leistungszahlen!$A$11:$F$158,6,),IF(T2388&gt;0,VLOOKUP(H2388,Leistungszahlen!$A$11:$F$158,6,),0))</f>
        <v>0</v>
      </c>
      <c r="AH2388" s="179">
        <f t="shared" si="1089"/>
        <v>0</v>
      </c>
      <c r="AI2388" s="179">
        <f t="shared" si="1090"/>
        <v>0</v>
      </c>
      <c r="AJ2388" s="179">
        <f t="shared" si="1091"/>
        <v>0</v>
      </c>
      <c r="AK2388" s="179">
        <f t="shared" si="1092"/>
        <v>0</v>
      </c>
      <c r="AL2388" s="179">
        <f t="shared" si="1093"/>
        <v>0</v>
      </c>
      <c r="AM2388" s="180" t="str">
        <f>IF(L2388=1,Stundensätze!$D$13,IF(L2388=2,Stundensätze!$D$17,IF(L2388=4,Stundensätze!$D$21,"")))</f>
        <v/>
      </c>
      <c r="AN2388" s="180" t="str">
        <f>IF(L2388=1,Stundensätze!$D$15,IF(L2388=2,Stundensätze!$D$19,IF(L2388=4,Stundensätze!$D$23,"")))</f>
        <v/>
      </c>
      <c r="AO2388" s="180">
        <f t="shared" si="1094"/>
        <v>0</v>
      </c>
      <c r="AP2388" s="180">
        <f t="shared" si="1095"/>
        <v>0</v>
      </c>
      <c r="AQ2388" s="192" t="str">
        <f t="shared" si="1096"/>
        <v/>
      </c>
      <c r="AR2388" s="192" t="str">
        <f t="shared" si="1097"/>
        <v/>
      </c>
      <c r="AS2388" s="193">
        <f t="shared" si="1098"/>
        <v>0</v>
      </c>
      <c r="AT2388" s="258">
        <f>IF(K2388=0,0,VLOOKUP(K2388,Kostenstellen!A:B,2,FALSE))</f>
        <v>0</v>
      </c>
      <c r="AU2388" s="68" t="str">
        <f t="shared" si="1080"/>
        <v/>
      </c>
      <c r="AV2388" s="68" t="str">
        <f t="shared" si="1081"/>
        <v/>
      </c>
      <c r="AW2388" s="68">
        <f>IF(AF2388=0,0,VLOOKUP($H2388,Leistungszahlen!$A$11:$H$158,4,FALSE))</f>
        <v>0</v>
      </c>
      <c r="AX2388" s="68">
        <f>IF(AF2388=0,0,VLOOKUP($H2388,Leistungszahlen!$A$11:$H$158,5,FALSE))</f>
        <v>0</v>
      </c>
      <c r="AY2388" s="68">
        <f>IF(AG2388=0,0,VLOOKUP($H2388,Leistungszahlen!$A$11:$H$158,6,FALSE))</f>
        <v>0</v>
      </c>
      <c r="AZ2388" s="68">
        <f t="shared" si="1082"/>
        <v>0</v>
      </c>
      <c r="BA2388" s="68">
        <f t="shared" si="1083"/>
        <v>0</v>
      </c>
      <c r="BC2388" s="68">
        <f t="shared" si="1099"/>
        <v>0</v>
      </c>
      <c r="BD2388" s="285"/>
    </row>
    <row r="2389" spans="1:56" s="68" customFormat="1">
      <c r="A2389" s="200"/>
      <c r="B2389" s="200"/>
      <c r="C2389" s="200"/>
      <c r="D2389" s="200"/>
      <c r="E2389" s="200"/>
      <c r="F2389" s="200"/>
      <c r="G2389" s="200"/>
      <c r="H2389" s="201"/>
      <c r="I2389" s="202"/>
      <c r="J2389" s="200"/>
      <c r="K2389" s="176"/>
      <c r="L2389" s="176"/>
      <c r="M2389" s="176"/>
      <c r="N2389" s="286"/>
      <c r="O2389" s="286"/>
      <c r="P2389" s="176"/>
      <c r="Q2389" s="203">
        <f t="shared" si="1075"/>
        <v>0</v>
      </c>
      <c r="R2389" s="203">
        <f t="shared" si="1076"/>
        <v>0</v>
      </c>
      <c r="S2389" s="203">
        <f t="shared" si="1077"/>
        <v>0</v>
      </c>
      <c r="T2389" s="203">
        <f t="shared" si="1078"/>
        <v>0</v>
      </c>
      <c r="U2389" s="203">
        <f t="shared" si="1079"/>
        <v>0</v>
      </c>
      <c r="V2389" s="175">
        <f>IF(Q2389&gt;0,VLOOKUP(Q2389,Jahresfaktoren!$A$11:$B$24,2,),0)</f>
        <v>0</v>
      </c>
      <c r="W2389" s="175">
        <f>IF(R2389&gt;0,VLOOKUP(R2389,Jahresfaktoren!$D$11:$E$24,2,),0)</f>
        <v>0</v>
      </c>
      <c r="X2389" s="175">
        <f>IF(S2389&gt;0,VLOOKUP(S2389,Jahresfaktoren!$A$28:$B$29,2,),0)</f>
        <v>0</v>
      </c>
      <c r="Y2389" s="175">
        <f>IF(T2389&gt;0,VLOOKUP(T2389,Jahresfaktoren!$A$28:$B$29,2,),0)</f>
        <v>0</v>
      </c>
      <c r="Z2389" s="175">
        <f>IF(U2389&gt;0,VLOOKUP(U2389,Jahresfaktoren!$A$32:$B$33,2,),)</f>
        <v>0</v>
      </c>
      <c r="AA2389" s="177" t="str">
        <f t="shared" si="1084"/>
        <v/>
      </c>
      <c r="AB2389" s="177" t="str">
        <f t="shared" si="1085"/>
        <v/>
      </c>
      <c r="AC2389" s="177" t="str">
        <f t="shared" si="1086"/>
        <v/>
      </c>
      <c r="AD2389" s="177" t="str">
        <f t="shared" si="1087"/>
        <v/>
      </c>
      <c r="AE2389" s="177" t="str">
        <f t="shared" si="1088"/>
        <v/>
      </c>
      <c r="AF2389" s="178">
        <f>IF(Q2389&gt;0,VLOOKUP(H2389,Leistungszahlen!$A$11:$C$158,3,),0)</f>
        <v>0</v>
      </c>
      <c r="AG2389" s="178">
        <f>IF(R2389&gt;0,VLOOKUP(H2389,Leistungszahlen!$A$11:$F$158,6,),IF(T2389&gt;0,VLOOKUP(H2389,Leistungszahlen!$A$11:$F$158,6,),0))</f>
        <v>0</v>
      </c>
      <c r="AH2389" s="179">
        <f t="shared" si="1089"/>
        <v>0</v>
      </c>
      <c r="AI2389" s="179">
        <f t="shared" si="1090"/>
        <v>0</v>
      </c>
      <c r="AJ2389" s="179">
        <f t="shared" si="1091"/>
        <v>0</v>
      </c>
      <c r="AK2389" s="179">
        <f t="shared" si="1092"/>
        <v>0</v>
      </c>
      <c r="AL2389" s="179">
        <f t="shared" si="1093"/>
        <v>0</v>
      </c>
      <c r="AM2389" s="180" t="str">
        <f>IF(L2389=1,Stundensätze!$D$13,IF(L2389=2,Stundensätze!$D$17,IF(L2389=4,Stundensätze!$D$21,"")))</f>
        <v/>
      </c>
      <c r="AN2389" s="180" t="str">
        <f>IF(L2389=1,Stundensätze!$D$15,IF(L2389=2,Stundensätze!$D$19,IF(L2389=4,Stundensätze!$D$23,"")))</f>
        <v/>
      </c>
      <c r="AO2389" s="180">
        <f t="shared" si="1094"/>
        <v>0</v>
      </c>
      <c r="AP2389" s="180">
        <f t="shared" si="1095"/>
        <v>0</v>
      </c>
      <c r="AQ2389" s="192" t="str">
        <f t="shared" si="1096"/>
        <v/>
      </c>
      <c r="AR2389" s="192" t="str">
        <f t="shared" si="1097"/>
        <v/>
      </c>
      <c r="AS2389" s="193">
        <f t="shared" si="1098"/>
        <v>0</v>
      </c>
      <c r="AT2389" s="258">
        <f>IF(K2389=0,0,VLOOKUP(K2389,Kostenstellen!A:B,2,FALSE))</f>
        <v>0</v>
      </c>
      <c r="AU2389" s="68" t="str">
        <f t="shared" si="1080"/>
        <v/>
      </c>
      <c r="AV2389" s="68" t="str">
        <f t="shared" si="1081"/>
        <v/>
      </c>
      <c r="AW2389" s="68">
        <f>IF(AF2389=0,0,VLOOKUP($H2389,Leistungszahlen!$A$11:$H$158,4,FALSE))</f>
        <v>0</v>
      </c>
      <c r="AX2389" s="68">
        <f>IF(AF2389=0,0,VLOOKUP($H2389,Leistungszahlen!$A$11:$H$158,5,FALSE))</f>
        <v>0</v>
      </c>
      <c r="AY2389" s="68">
        <f>IF(AG2389=0,0,VLOOKUP($H2389,Leistungszahlen!$A$11:$H$158,6,FALSE))</f>
        <v>0</v>
      </c>
      <c r="AZ2389" s="68">
        <f t="shared" si="1082"/>
        <v>0</v>
      </c>
      <c r="BA2389" s="68">
        <f t="shared" si="1083"/>
        <v>0</v>
      </c>
      <c r="BC2389" s="68">
        <f t="shared" si="1099"/>
        <v>0</v>
      </c>
      <c r="BD2389" s="285"/>
    </row>
    <row r="2390" spans="1:56" s="68" customFormat="1">
      <c r="A2390" s="200"/>
      <c r="B2390" s="200"/>
      <c r="C2390" s="200"/>
      <c r="D2390" s="200"/>
      <c r="E2390" s="200"/>
      <c r="F2390" s="200"/>
      <c r="G2390" s="200"/>
      <c r="H2390" s="201"/>
      <c r="I2390" s="202"/>
      <c r="J2390" s="200"/>
      <c r="K2390" s="176"/>
      <c r="L2390" s="176"/>
      <c r="M2390" s="176"/>
      <c r="N2390" s="286"/>
      <c r="O2390" s="286"/>
      <c r="P2390" s="176"/>
      <c r="Q2390" s="203">
        <f t="shared" si="1075"/>
        <v>0</v>
      </c>
      <c r="R2390" s="203">
        <f t="shared" si="1076"/>
        <v>0</v>
      </c>
      <c r="S2390" s="203">
        <f t="shared" si="1077"/>
        <v>0</v>
      </c>
      <c r="T2390" s="203">
        <f t="shared" si="1078"/>
        <v>0</v>
      </c>
      <c r="U2390" s="203">
        <f t="shared" si="1079"/>
        <v>0</v>
      </c>
      <c r="V2390" s="175">
        <f>IF(Q2390&gt;0,VLOOKUP(Q2390,Jahresfaktoren!$A$11:$B$24,2,),0)</f>
        <v>0</v>
      </c>
      <c r="W2390" s="175">
        <f>IF(R2390&gt;0,VLOOKUP(R2390,Jahresfaktoren!$D$11:$E$24,2,),0)</f>
        <v>0</v>
      </c>
      <c r="X2390" s="175">
        <f>IF(S2390&gt;0,VLOOKUP(S2390,Jahresfaktoren!$A$28:$B$29,2,),0)</f>
        <v>0</v>
      </c>
      <c r="Y2390" s="175">
        <f>IF(T2390&gt;0,VLOOKUP(T2390,Jahresfaktoren!$A$28:$B$29,2,),0)</f>
        <v>0</v>
      </c>
      <c r="Z2390" s="175">
        <f>IF(U2390&gt;0,VLOOKUP(U2390,Jahresfaktoren!$A$32:$B$33,2,),)</f>
        <v>0</v>
      </c>
      <c r="AA2390" s="177" t="str">
        <f t="shared" si="1084"/>
        <v/>
      </c>
      <c r="AB2390" s="177" t="str">
        <f t="shared" si="1085"/>
        <v/>
      </c>
      <c r="AC2390" s="177" t="str">
        <f t="shared" si="1086"/>
        <v/>
      </c>
      <c r="AD2390" s="177" t="str">
        <f t="shared" si="1087"/>
        <v/>
      </c>
      <c r="AE2390" s="177" t="str">
        <f t="shared" si="1088"/>
        <v/>
      </c>
      <c r="AF2390" s="178">
        <f>IF(Q2390&gt;0,VLOOKUP(H2390,Leistungszahlen!$A$11:$C$158,3,),0)</f>
        <v>0</v>
      </c>
      <c r="AG2390" s="178">
        <f>IF(R2390&gt;0,VLOOKUP(H2390,Leistungszahlen!$A$11:$F$158,6,),IF(T2390&gt;0,VLOOKUP(H2390,Leistungszahlen!$A$11:$F$158,6,),0))</f>
        <v>0</v>
      </c>
      <c r="AH2390" s="179">
        <f t="shared" si="1089"/>
        <v>0</v>
      </c>
      <c r="AI2390" s="179">
        <f t="shared" si="1090"/>
        <v>0</v>
      </c>
      <c r="AJ2390" s="179">
        <f t="shared" si="1091"/>
        <v>0</v>
      </c>
      <c r="AK2390" s="179">
        <f t="shared" si="1092"/>
        <v>0</v>
      </c>
      <c r="AL2390" s="179">
        <f t="shared" si="1093"/>
        <v>0</v>
      </c>
      <c r="AM2390" s="180" t="str">
        <f>IF(L2390=1,Stundensätze!$D$13,IF(L2390=2,Stundensätze!$D$17,IF(L2390=4,Stundensätze!$D$21,"")))</f>
        <v/>
      </c>
      <c r="AN2390" s="180" t="str">
        <f>IF(L2390=1,Stundensätze!$D$15,IF(L2390=2,Stundensätze!$D$19,IF(L2390=4,Stundensätze!$D$23,"")))</f>
        <v/>
      </c>
      <c r="AO2390" s="180">
        <f t="shared" si="1094"/>
        <v>0</v>
      </c>
      <c r="AP2390" s="180">
        <f t="shared" si="1095"/>
        <v>0</v>
      </c>
      <c r="AQ2390" s="192" t="str">
        <f t="shared" si="1096"/>
        <v/>
      </c>
      <c r="AR2390" s="192" t="str">
        <f t="shared" si="1097"/>
        <v/>
      </c>
      <c r="AS2390" s="193">
        <f t="shared" si="1098"/>
        <v>0</v>
      </c>
      <c r="AT2390" s="258">
        <f>IF(K2390=0,0,VLOOKUP(K2390,Kostenstellen!A:B,2,FALSE))</f>
        <v>0</v>
      </c>
      <c r="AU2390" s="68" t="str">
        <f t="shared" si="1080"/>
        <v/>
      </c>
      <c r="AV2390" s="68" t="str">
        <f t="shared" si="1081"/>
        <v/>
      </c>
      <c r="AW2390" s="68">
        <f>IF(AF2390=0,0,VLOOKUP($H2390,Leistungszahlen!$A$11:$H$158,4,FALSE))</f>
        <v>0</v>
      </c>
      <c r="AX2390" s="68">
        <f>IF(AF2390=0,0,VLOOKUP($H2390,Leistungszahlen!$A$11:$H$158,5,FALSE))</f>
        <v>0</v>
      </c>
      <c r="AY2390" s="68">
        <f>IF(AG2390=0,0,VLOOKUP($H2390,Leistungszahlen!$A$11:$H$158,6,FALSE))</f>
        <v>0</v>
      </c>
      <c r="AZ2390" s="68">
        <f t="shared" si="1082"/>
        <v>0</v>
      </c>
      <c r="BA2390" s="68">
        <f t="shared" si="1083"/>
        <v>0</v>
      </c>
      <c r="BC2390" s="68">
        <f t="shared" si="1099"/>
        <v>0</v>
      </c>
      <c r="BD2390" s="285"/>
    </row>
    <row r="2391" spans="1:56" s="68" customFormat="1">
      <c r="A2391" s="200"/>
      <c r="B2391" s="200"/>
      <c r="C2391" s="200"/>
      <c r="D2391" s="200"/>
      <c r="E2391" s="200"/>
      <c r="F2391" s="200"/>
      <c r="G2391" s="200"/>
      <c r="H2391" s="201"/>
      <c r="I2391" s="202"/>
      <c r="J2391" s="200"/>
      <c r="K2391" s="176"/>
      <c r="L2391" s="176"/>
      <c r="M2391" s="176"/>
      <c r="N2391" s="286"/>
      <c r="O2391" s="286"/>
      <c r="P2391" s="176"/>
      <c r="Q2391" s="203">
        <f t="shared" si="1075"/>
        <v>0</v>
      </c>
      <c r="R2391" s="203">
        <f t="shared" si="1076"/>
        <v>0</v>
      </c>
      <c r="S2391" s="203">
        <f t="shared" si="1077"/>
        <v>0</v>
      </c>
      <c r="T2391" s="203">
        <f t="shared" si="1078"/>
        <v>0</v>
      </c>
      <c r="U2391" s="203">
        <f t="shared" si="1079"/>
        <v>0</v>
      </c>
      <c r="V2391" s="175">
        <f>IF(Q2391&gt;0,VLOOKUP(Q2391,Jahresfaktoren!$A$11:$B$24,2,),0)</f>
        <v>0</v>
      </c>
      <c r="W2391" s="175">
        <f>IF(R2391&gt;0,VLOOKUP(R2391,Jahresfaktoren!$D$11:$E$24,2,),0)</f>
        <v>0</v>
      </c>
      <c r="X2391" s="175">
        <f>IF(S2391&gt;0,VLOOKUP(S2391,Jahresfaktoren!$A$28:$B$29,2,),0)</f>
        <v>0</v>
      </c>
      <c r="Y2391" s="175">
        <f>IF(T2391&gt;0,VLOOKUP(T2391,Jahresfaktoren!$A$28:$B$29,2,),0)</f>
        <v>0</v>
      </c>
      <c r="Z2391" s="175">
        <f>IF(U2391&gt;0,VLOOKUP(U2391,Jahresfaktoren!$A$32:$B$33,2,),)</f>
        <v>0</v>
      </c>
      <c r="AA2391" s="177" t="str">
        <f t="shared" si="1084"/>
        <v/>
      </c>
      <c r="AB2391" s="177" t="str">
        <f t="shared" si="1085"/>
        <v/>
      </c>
      <c r="AC2391" s="177" t="str">
        <f t="shared" si="1086"/>
        <v/>
      </c>
      <c r="AD2391" s="177" t="str">
        <f t="shared" si="1087"/>
        <v/>
      </c>
      <c r="AE2391" s="177" t="str">
        <f t="shared" si="1088"/>
        <v/>
      </c>
      <c r="AF2391" s="178">
        <f>IF(Q2391&gt;0,VLOOKUP(H2391,Leistungszahlen!$A$11:$C$158,3,),0)</f>
        <v>0</v>
      </c>
      <c r="AG2391" s="178">
        <f>IF(R2391&gt;0,VLOOKUP(H2391,Leistungszahlen!$A$11:$F$158,6,),IF(T2391&gt;0,VLOOKUP(H2391,Leistungszahlen!$A$11:$F$158,6,),0))</f>
        <v>0</v>
      </c>
      <c r="AH2391" s="179">
        <f t="shared" si="1089"/>
        <v>0</v>
      </c>
      <c r="AI2391" s="179">
        <f t="shared" si="1090"/>
        <v>0</v>
      </c>
      <c r="AJ2391" s="179">
        <f t="shared" si="1091"/>
        <v>0</v>
      </c>
      <c r="AK2391" s="179">
        <f t="shared" si="1092"/>
        <v>0</v>
      </c>
      <c r="AL2391" s="179">
        <f t="shared" si="1093"/>
        <v>0</v>
      </c>
      <c r="AM2391" s="180" t="str">
        <f>IF(L2391=1,Stundensätze!$D$13,IF(L2391=2,Stundensätze!$D$17,IF(L2391=4,Stundensätze!$D$21,"")))</f>
        <v/>
      </c>
      <c r="AN2391" s="180" t="str">
        <f>IF(L2391=1,Stundensätze!$D$15,IF(L2391=2,Stundensätze!$D$19,IF(L2391=4,Stundensätze!$D$23,"")))</f>
        <v/>
      </c>
      <c r="AO2391" s="180">
        <f t="shared" si="1094"/>
        <v>0</v>
      </c>
      <c r="AP2391" s="180">
        <f t="shared" si="1095"/>
        <v>0</v>
      </c>
      <c r="AQ2391" s="192" t="str">
        <f t="shared" si="1096"/>
        <v/>
      </c>
      <c r="AR2391" s="192" t="str">
        <f t="shared" si="1097"/>
        <v/>
      </c>
      <c r="AS2391" s="193">
        <f t="shared" si="1098"/>
        <v>0</v>
      </c>
      <c r="AT2391" s="258">
        <f>IF(K2391=0,0,VLOOKUP(K2391,Kostenstellen!A:B,2,FALSE))</f>
        <v>0</v>
      </c>
      <c r="AU2391" s="68" t="str">
        <f t="shared" si="1080"/>
        <v/>
      </c>
      <c r="AV2391" s="68" t="str">
        <f t="shared" si="1081"/>
        <v/>
      </c>
      <c r="AW2391" s="68">
        <f>IF(AF2391=0,0,VLOOKUP($H2391,Leistungszahlen!$A$11:$H$158,4,FALSE))</f>
        <v>0</v>
      </c>
      <c r="AX2391" s="68">
        <f>IF(AF2391=0,0,VLOOKUP($H2391,Leistungszahlen!$A$11:$H$158,5,FALSE))</f>
        <v>0</v>
      </c>
      <c r="AY2391" s="68">
        <f>IF(AG2391=0,0,VLOOKUP($H2391,Leistungszahlen!$A$11:$H$158,6,FALSE))</f>
        <v>0</v>
      </c>
      <c r="AZ2391" s="68">
        <f t="shared" si="1082"/>
        <v>0</v>
      </c>
      <c r="BA2391" s="68">
        <f t="shared" si="1083"/>
        <v>0</v>
      </c>
      <c r="BC2391" s="68">
        <f t="shared" si="1099"/>
        <v>0</v>
      </c>
      <c r="BD2391" s="285"/>
    </row>
    <row r="2392" spans="1:56" s="68" customFormat="1">
      <c r="A2392" s="200"/>
      <c r="B2392" s="200"/>
      <c r="C2392" s="200"/>
      <c r="D2392" s="200"/>
      <c r="E2392" s="200"/>
      <c r="F2392" s="200"/>
      <c r="G2392" s="200"/>
      <c r="H2392" s="201"/>
      <c r="I2392" s="202"/>
      <c r="J2392" s="200"/>
      <c r="K2392" s="176"/>
      <c r="L2392" s="176"/>
      <c r="M2392" s="176"/>
      <c r="N2392" s="286"/>
      <c r="O2392" s="286"/>
      <c r="P2392" s="176"/>
      <c r="Q2392" s="203">
        <f t="shared" si="1075"/>
        <v>0</v>
      </c>
      <c r="R2392" s="203">
        <f t="shared" si="1076"/>
        <v>0</v>
      </c>
      <c r="S2392" s="203">
        <f t="shared" si="1077"/>
        <v>0</v>
      </c>
      <c r="T2392" s="203">
        <f t="shared" si="1078"/>
        <v>0</v>
      </c>
      <c r="U2392" s="203">
        <f t="shared" si="1079"/>
        <v>0</v>
      </c>
      <c r="V2392" s="175">
        <f>IF(Q2392&gt;0,VLOOKUP(Q2392,Jahresfaktoren!$A$11:$B$24,2,),0)</f>
        <v>0</v>
      </c>
      <c r="W2392" s="175">
        <f>IF(R2392&gt;0,VLOOKUP(R2392,Jahresfaktoren!$D$11:$E$24,2,),0)</f>
        <v>0</v>
      </c>
      <c r="X2392" s="175">
        <f>IF(S2392&gt;0,VLOOKUP(S2392,Jahresfaktoren!$A$28:$B$29,2,),0)</f>
        <v>0</v>
      </c>
      <c r="Y2392" s="175">
        <f>IF(T2392&gt;0,VLOOKUP(T2392,Jahresfaktoren!$A$28:$B$29,2,),0)</f>
        <v>0</v>
      </c>
      <c r="Z2392" s="175">
        <f>IF(U2392&gt;0,VLOOKUP(U2392,Jahresfaktoren!$A$32:$B$33,2,),)</f>
        <v>0</v>
      </c>
      <c r="AA2392" s="177" t="str">
        <f t="shared" si="1084"/>
        <v/>
      </c>
      <c r="AB2392" s="177" t="str">
        <f t="shared" si="1085"/>
        <v/>
      </c>
      <c r="AC2392" s="177" t="str">
        <f t="shared" si="1086"/>
        <v/>
      </c>
      <c r="AD2392" s="177" t="str">
        <f t="shared" si="1087"/>
        <v/>
      </c>
      <c r="AE2392" s="177" t="str">
        <f t="shared" si="1088"/>
        <v/>
      </c>
      <c r="AF2392" s="178">
        <f>IF(Q2392&gt;0,VLOOKUP(H2392,Leistungszahlen!$A$11:$C$158,3,),0)</f>
        <v>0</v>
      </c>
      <c r="AG2392" s="178">
        <f>IF(R2392&gt;0,VLOOKUP(H2392,Leistungszahlen!$A$11:$F$158,6,),IF(T2392&gt;0,VLOOKUP(H2392,Leistungszahlen!$A$11:$F$158,6,),0))</f>
        <v>0</v>
      </c>
      <c r="AH2392" s="179">
        <f t="shared" si="1089"/>
        <v>0</v>
      </c>
      <c r="AI2392" s="179">
        <f t="shared" si="1090"/>
        <v>0</v>
      </c>
      <c r="AJ2392" s="179">
        <f t="shared" si="1091"/>
        <v>0</v>
      </c>
      <c r="AK2392" s="179">
        <f t="shared" si="1092"/>
        <v>0</v>
      </c>
      <c r="AL2392" s="179">
        <f t="shared" si="1093"/>
        <v>0</v>
      </c>
      <c r="AM2392" s="180" t="str">
        <f>IF(L2392=1,Stundensätze!$D$13,IF(L2392=2,Stundensätze!$D$17,IF(L2392=4,Stundensätze!$D$21,"")))</f>
        <v/>
      </c>
      <c r="AN2392" s="180" t="str">
        <f>IF(L2392=1,Stundensätze!$D$15,IF(L2392=2,Stundensätze!$D$19,IF(L2392=4,Stundensätze!$D$23,"")))</f>
        <v/>
      </c>
      <c r="AO2392" s="180">
        <f t="shared" si="1094"/>
        <v>0</v>
      </c>
      <c r="AP2392" s="180">
        <f t="shared" si="1095"/>
        <v>0</v>
      </c>
      <c r="AQ2392" s="192" t="str">
        <f t="shared" si="1096"/>
        <v/>
      </c>
      <c r="AR2392" s="192" t="str">
        <f t="shared" si="1097"/>
        <v/>
      </c>
      <c r="AS2392" s="193">
        <f t="shared" si="1098"/>
        <v>0</v>
      </c>
      <c r="AT2392" s="258">
        <f>IF(K2392=0,0,VLOOKUP(K2392,Kostenstellen!A:B,2,FALSE))</f>
        <v>0</v>
      </c>
      <c r="AU2392" s="68" t="str">
        <f t="shared" si="1080"/>
        <v/>
      </c>
      <c r="AV2392" s="68" t="str">
        <f t="shared" si="1081"/>
        <v/>
      </c>
      <c r="AW2392" s="68">
        <f>IF(AF2392=0,0,VLOOKUP($H2392,Leistungszahlen!$A$11:$H$158,4,FALSE))</f>
        <v>0</v>
      </c>
      <c r="AX2392" s="68">
        <f>IF(AF2392=0,0,VLOOKUP($H2392,Leistungszahlen!$A$11:$H$158,5,FALSE))</f>
        <v>0</v>
      </c>
      <c r="AY2392" s="68">
        <f>IF(AG2392=0,0,VLOOKUP($H2392,Leistungszahlen!$A$11:$H$158,6,FALSE))</f>
        <v>0</v>
      </c>
      <c r="AZ2392" s="68">
        <f t="shared" si="1082"/>
        <v>0</v>
      </c>
      <c r="BA2392" s="68">
        <f t="shared" si="1083"/>
        <v>0</v>
      </c>
      <c r="BC2392" s="68">
        <f t="shared" si="1099"/>
        <v>0</v>
      </c>
      <c r="BD2392" s="285"/>
    </row>
    <row r="2393" spans="1:56" s="68" customFormat="1">
      <c r="A2393" s="200"/>
      <c r="B2393" s="200"/>
      <c r="C2393" s="200"/>
      <c r="D2393" s="200"/>
      <c r="E2393" s="200"/>
      <c r="F2393" s="200"/>
      <c r="G2393" s="200"/>
      <c r="H2393" s="201"/>
      <c r="I2393" s="202"/>
      <c r="J2393" s="200"/>
      <c r="K2393" s="176"/>
      <c r="L2393" s="176"/>
      <c r="M2393" s="176"/>
      <c r="N2393" s="286"/>
      <c r="O2393" s="286"/>
      <c r="P2393" s="176"/>
      <c r="Q2393" s="203">
        <f t="shared" si="1075"/>
        <v>0</v>
      </c>
      <c r="R2393" s="203">
        <f t="shared" si="1076"/>
        <v>0</v>
      </c>
      <c r="S2393" s="203">
        <f t="shared" si="1077"/>
        <v>0</v>
      </c>
      <c r="T2393" s="203">
        <f t="shared" si="1078"/>
        <v>0</v>
      </c>
      <c r="U2393" s="203">
        <f t="shared" si="1079"/>
        <v>0</v>
      </c>
      <c r="V2393" s="175">
        <f>IF(Q2393&gt;0,VLOOKUP(Q2393,Jahresfaktoren!$A$11:$B$24,2,),0)</f>
        <v>0</v>
      </c>
      <c r="W2393" s="175">
        <f>IF(R2393&gt;0,VLOOKUP(R2393,Jahresfaktoren!$D$11:$E$24,2,),0)</f>
        <v>0</v>
      </c>
      <c r="X2393" s="175">
        <f>IF(S2393&gt;0,VLOOKUP(S2393,Jahresfaktoren!$A$28:$B$29,2,),0)</f>
        <v>0</v>
      </c>
      <c r="Y2393" s="175">
        <f>IF(T2393&gt;0,VLOOKUP(T2393,Jahresfaktoren!$A$28:$B$29,2,),0)</f>
        <v>0</v>
      </c>
      <c r="Z2393" s="175">
        <f>IF(U2393&gt;0,VLOOKUP(U2393,Jahresfaktoren!$A$32:$B$33,2,),)</f>
        <v>0</v>
      </c>
      <c r="AA2393" s="177" t="str">
        <f t="shared" si="1084"/>
        <v/>
      </c>
      <c r="AB2393" s="177" t="str">
        <f t="shared" si="1085"/>
        <v/>
      </c>
      <c r="AC2393" s="177" t="str">
        <f t="shared" si="1086"/>
        <v/>
      </c>
      <c r="AD2393" s="177" t="str">
        <f t="shared" si="1087"/>
        <v/>
      </c>
      <c r="AE2393" s="177" t="str">
        <f t="shared" si="1088"/>
        <v/>
      </c>
      <c r="AF2393" s="178">
        <f>IF(Q2393&gt;0,VLOOKUP(H2393,Leistungszahlen!$A$11:$C$158,3,),0)</f>
        <v>0</v>
      </c>
      <c r="AG2393" s="178">
        <f>IF(R2393&gt;0,VLOOKUP(H2393,Leistungszahlen!$A$11:$F$158,6,),IF(T2393&gt;0,VLOOKUP(H2393,Leistungszahlen!$A$11:$F$158,6,),0))</f>
        <v>0</v>
      </c>
      <c r="AH2393" s="179">
        <f t="shared" si="1089"/>
        <v>0</v>
      </c>
      <c r="AI2393" s="179">
        <f t="shared" si="1090"/>
        <v>0</v>
      </c>
      <c r="AJ2393" s="179">
        <f t="shared" si="1091"/>
        <v>0</v>
      </c>
      <c r="AK2393" s="179">
        <f t="shared" si="1092"/>
        <v>0</v>
      </c>
      <c r="AL2393" s="179">
        <f t="shared" si="1093"/>
        <v>0</v>
      </c>
      <c r="AM2393" s="180" t="str">
        <f>IF(L2393=1,Stundensätze!$D$13,IF(L2393=2,Stundensätze!$D$17,IF(L2393=4,Stundensätze!$D$21,"")))</f>
        <v/>
      </c>
      <c r="AN2393" s="180" t="str">
        <f>IF(L2393=1,Stundensätze!$D$15,IF(L2393=2,Stundensätze!$D$19,IF(L2393=4,Stundensätze!$D$23,"")))</f>
        <v/>
      </c>
      <c r="AO2393" s="180">
        <f t="shared" si="1094"/>
        <v>0</v>
      </c>
      <c r="AP2393" s="180">
        <f t="shared" si="1095"/>
        <v>0</v>
      </c>
      <c r="AQ2393" s="192" t="str">
        <f t="shared" si="1096"/>
        <v/>
      </c>
      <c r="AR2393" s="192" t="str">
        <f t="shared" si="1097"/>
        <v/>
      </c>
      <c r="AS2393" s="193">
        <f t="shared" si="1098"/>
        <v>0</v>
      </c>
      <c r="AT2393" s="258">
        <f>IF(K2393=0,0,VLOOKUP(K2393,Kostenstellen!A:B,2,FALSE))</f>
        <v>0</v>
      </c>
      <c r="AU2393" s="68" t="str">
        <f t="shared" si="1080"/>
        <v/>
      </c>
      <c r="AV2393" s="68" t="str">
        <f t="shared" si="1081"/>
        <v/>
      </c>
      <c r="AW2393" s="68">
        <f>IF(AF2393=0,0,VLOOKUP($H2393,Leistungszahlen!$A$11:$H$158,4,FALSE))</f>
        <v>0</v>
      </c>
      <c r="AX2393" s="68">
        <f>IF(AF2393=0,0,VLOOKUP($H2393,Leistungszahlen!$A$11:$H$158,5,FALSE))</f>
        <v>0</v>
      </c>
      <c r="AY2393" s="68">
        <f>IF(AG2393=0,0,VLOOKUP($H2393,Leistungszahlen!$A$11:$H$158,6,FALSE))</f>
        <v>0</v>
      </c>
      <c r="AZ2393" s="68">
        <f t="shared" si="1082"/>
        <v>0</v>
      </c>
      <c r="BA2393" s="68">
        <f t="shared" si="1083"/>
        <v>0</v>
      </c>
      <c r="BC2393" s="68">
        <f t="shared" si="1099"/>
        <v>0</v>
      </c>
      <c r="BD2393" s="285"/>
    </row>
    <row r="2394" spans="1:56" s="68" customFormat="1">
      <c r="A2394" s="200"/>
      <c r="B2394" s="200"/>
      <c r="C2394" s="200"/>
      <c r="D2394" s="200"/>
      <c r="E2394" s="200"/>
      <c r="F2394" s="200"/>
      <c r="G2394" s="200"/>
      <c r="H2394" s="201"/>
      <c r="I2394" s="202"/>
      <c r="J2394" s="200"/>
      <c r="K2394" s="176"/>
      <c r="L2394" s="176"/>
      <c r="M2394" s="176"/>
      <c r="N2394" s="286"/>
      <c r="O2394" s="286"/>
      <c r="P2394" s="176"/>
      <c r="Q2394" s="203">
        <f t="shared" si="1075"/>
        <v>0</v>
      </c>
      <c r="R2394" s="203">
        <f t="shared" si="1076"/>
        <v>0</v>
      </c>
      <c r="S2394" s="203">
        <f t="shared" si="1077"/>
        <v>0</v>
      </c>
      <c r="T2394" s="203">
        <f t="shared" si="1078"/>
        <v>0</v>
      </c>
      <c r="U2394" s="203">
        <f t="shared" si="1079"/>
        <v>0</v>
      </c>
      <c r="V2394" s="175">
        <f>IF(Q2394&gt;0,VLOOKUP(Q2394,Jahresfaktoren!$A$11:$B$24,2,),0)</f>
        <v>0</v>
      </c>
      <c r="W2394" s="175">
        <f>IF(R2394&gt;0,VLOOKUP(R2394,Jahresfaktoren!$D$11:$E$24,2,),0)</f>
        <v>0</v>
      </c>
      <c r="X2394" s="175">
        <f>IF(S2394&gt;0,VLOOKUP(S2394,Jahresfaktoren!$A$28:$B$29,2,),0)</f>
        <v>0</v>
      </c>
      <c r="Y2394" s="175">
        <f>IF(T2394&gt;0,VLOOKUP(T2394,Jahresfaktoren!$A$28:$B$29,2,),0)</f>
        <v>0</v>
      </c>
      <c r="Z2394" s="175">
        <f>IF(U2394&gt;0,VLOOKUP(U2394,Jahresfaktoren!$A$32:$B$33,2,),)</f>
        <v>0</v>
      </c>
      <c r="AA2394" s="177" t="str">
        <f t="shared" si="1084"/>
        <v/>
      </c>
      <c r="AB2394" s="177" t="str">
        <f t="shared" si="1085"/>
        <v/>
      </c>
      <c r="AC2394" s="177" t="str">
        <f t="shared" si="1086"/>
        <v/>
      </c>
      <c r="AD2394" s="177" t="str">
        <f t="shared" si="1087"/>
        <v/>
      </c>
      <c r="AE2394" s="177" t="str">
        <f t="shared" si="1088"/>
        <v/>
      </c>
      <c r="AF2394" s="178">
        <f>IF(Q2394&gt;0,VLOOKUP(H2394,Leistungszahlen!$A$11:$C$158,3,),0)</f>
        <v>0</v>
      </c>
      <c r="AG2394" s="178">
        <f>IF(R2394&gt;0,VLOOKUP(H2394,Leistungszahlen!$A$11:$F$158,6,),IF(T2394&gt;0,VLOOKUP(H2394,Leistungszahlen!$A$11:$F$158,6,),0))</f>
        <v>0</v>
      </c>
      <c r="AH2394" s="179">
        <f t="shared" si="1089"/>
        <v>0</v>
      </c>
      <c r="AI2394" s="179">
        <f t="shared" si="1090"/>
        <v>0</v>
      </c>
      <c r="AJ2394" s="179">
        <f t="shared" si="1091"/>
        <v>0</v>
      </c>
      <c r="AK2394" s="179">
        <f t="shared" si="1092"/>
        <v>0</v>
      </c>
      <c r="AL2394" s="179">
        <f t="shared" si="1093"/>
        <v>0</v>
      </c>
      <c r="AM2394" s="180" t="str">
        <f>IF(L2394=1,Stundensätze!$D$13,IF(L2394=2,Stundensätze!$D$17,IF(L2394=4,Stundensätze!$D$21,"")))</f>
        <v/>
      </c>
      <c r="AN2394" s="180" t="str">
        <f>IF(L2394=1,Stundensätze!$D$15,IF(L2394=2,Stundensätze!$D$19,IF(L2394=4,Stundensätze!$D$23,"")))</f>
        <v/>
      </c>
      <c r="AO2394" s="180">
        <f t="shared" si="1094"/>
        <v>0</v>
      </c>
      <c r="AP2394" s="180">
        <f t="shared" si="1095"/>
        <v>0</v>
      </c>
      <c r="AQ2394" s="192" t="str">
        <f t="shared" si="1096"/>
        <v/>
      </c>
      <c r="AR2394" s="192" t="str">
        <f t="shared" si="1097"/>
        <v/>
      </c>
      <c r="AS2394" s="193">
        <f t="shared" si="1098"/>
        <v>0</v>
      </c>
      <c r="AT2394" s="258">
        <f>IF(K2394=0,0,VLOOKUP(K2394,Kostenstellen!A:B,2,FALSE))</f>
        <v>0</v>
      </c>
      <c r="AU2394" s="68" t="str">
        <f t="shared" si="1080"/>
        <v/>
      </c>
      <c r="AV2394" s="68" t="str">
        <f t="shared" si="1081"/>
        <v/>
      </c>
      <c r="AW2394" s="68">
        <f>IF(AF2394=0,0,VLOOKUP($H2394,Leistungszahlen!$A$11:$H$158,4,FALSE))</f>
        <v>0</v>
      </c>
      <c r="AX2394" s="68">
        <f>IF(AF2394=0,0,VLOOKUP($H2394,Leistungszahlen!$A$11:$H$158,5,FALSE))</f>
        <v>0</v>
      </c>
      <c r="AY2394" s="68">
        <f>IF(AG2394=0,0,VLOOKUP($H2394,Leistungszahlen!$A$11:$H$158,6,FALSE))</f>
        <v>0</v>
      </c>
      <c r="AZ2394" s="68">
        <f t="shared" si="1082"/>
        <v>0</v>
      </c>
      <c r="BA2394" s="68">
        <f t="shared" si="1083"/>
        <v>0</v>
      </c>
      <c r="BC2394" s="68">
        <f t="shared" si="1099"/>
        <v>0</v>
      </c>
      <c r="BD2394" s="285"/>
    </row>
    <row r="2395" spans="1:56" s="68" customFormat="1">
      <c r="A2395" s="200"/>
      <c r="B2395" s="200"/>
      <c r="C2395" s="200"/>
      <c r="D2395" s="200"/>
      <c r="E2395" s="200"/>
      <c r="F2395" s="200"/>
      <c r="G2395" s="200"/>
      <c r="H2395" s="201"/>
      <c r="I2395" s="202"/>
      <c r="J2395" s="200"/>
      <c r="K2395" s="176"/>
      <c r="L2395" s="176"/>
      <c r="M2395" s="176"/>
      <c r="N2395" s="286"/>
      <c r="O2395" s="286"/>
      <c r="P2395" s="176"/>
      <c r="Q2395" s="203">
        <f t="shared" si="1075"/>
        <v>0</v>
      </c>
      <c r="R2395" s="203">
        <f t="shared" si="1076"/>
        <v>0</v>
      </c>
      <c r="S2395" s="203">
        <f t="shared" si="1077"/>
        <v>0</v>
      </c>
      <c r="T2395" s="203">
        <f t="shared" si="1078"/>
        <v>0</v>
      </c>
      <c r="U2395" s="203">
        <f t="shared" si="1079"/>
        <v>0</v>
      </c>
      <c r="V2395" s="175">
        <f>IF(Q2395&gt;0,VLOOKUP(Q2395,Jahresfaktoren!$A$11:$B$24,2,),0)</f>
        <v>0</v>
      </c>
      <c r="W2395" s="175">
        <f>IF(R2395&gt;0,VLOOKUP(R2395,Jahresfaktoren!$D$11:$E$24,2,),0)</f>
        <v>0</v>
      </c>
      <c r="X2395" s="175">
        <f>IF(S2395&gt;0,VLOOKUP(S2395,Jahresfaktoren!$A$28:$B$29,2,),0)</f>
        <v>0</v>
      </c>
      <c r="Y2395" s="175">
        <f>IF(T2395&gt;0,VLOOKUP(T2395,Jahresfaktoren!$A$28:$B$29,2,),0)</f>
        <v>0</v>
      </c>
      <c r="Z2395" s="175">
        <f>IF(U2395&gt;0,VLOOKUP(U2395,Jahresfaktoren!$A$32:$B$33,2,),)</f>
        <v>0</v>
      </c>
      <c r="AA2395" s="177" t="str">
        <f t="shared" si="1084"/>
        <v/>
      </c>
      <c r="AB2395" s="177" t="str">
        <f t="shared" si="1085"/>
        <v/>
      </c>
      <c r="AC2395" s="177" t="str">
        <f t="shared" si="1086"/>
        <v/>
      </c>
      <c r="AD2395" s="177" t="str">
        <f t="shared" si="1087"/>
        <v/>
      </c>
      <c r="AE2395" s="177" t="str">
        <f t="shared" si="1088"/>
        <v/>
      </c>
      <c r="AF2395" s="178">
        <f>IF(Q2395&gt;0,VLOOKUP(H2395,Leistungszahlen!$A$11:$C$158,3,),0)</f>
        <v>0</v>
      </c>
      <c r="AG2395" s="178">
        <f>IF(R2395&gt;0,VLOOKUP(H2395,Leistungszahlen!$A$11:$F$158,6,),IF(T2395&gt;0,VLOOKUP(H2395,Leistungszahlen!$A$11:$F$158,6,),0))</f>
        <v>0</v>
      </c>
      <c r="AH2395" s="179">
        <f t="shared" si="1089"/>
        <v>0</v>
      </c>
      <c r="AI2395" s="179">
        <f t="shared" si="1090"/>
        <v>0</v>
      </c>
      <c r="AJ2395" s="179">
        <f t="shared" si="1091"/>
        <v>0</v>
      </c>
      <c r="AK2395" s="179">
        <f t="shared" si="1092"/>
        <v>0</v>
      </c>
      <c r="AL2395" s="179">
        <f t="shared" si="1093"/>
        <v>0</v>
      </c>
      <c r="AM2395" s="180" t="str">
        <f>IF(L2395=1,Stundensätze!$D$13,IF(L2395=2,Stundensätze!$D$17,IF(L2395=4,Stundensätze!$D$21,"")))</f>
        <v/>
      </c>
      <c r="AN2395" s="180" t="str">
        <f>IF(L2395=1,Stundensätze!$D$15,IF(L2395=2,Stundensätze!$D$19,IF(L2395=4,Stundensätze!$D$23,"")))</f>
        <v/>
      </c>
      <c r="AO2395" s="180">
        <f t="shared" si="1094"/>
        <v>0</v>
      </c>
      <c r="AP2395" s="180">
        <f t="shared" si="1095"/>
        <v>0</v>
      </c>
      <c r="AQ2395" s="192" t="str">
        <f t="shared" si="1096"/>
        <v/>
      </c>
      <c r="AR2395" s="192" t="str">
        <f t="shared" si="1097"/>
        <v/>
      </c>
      <c r="AS2395" s="193">
        <f t="shared" si="1098"/>
        <v>0</v>
      </c>
      <c r="AT2395" s="258">
        <f>IF(K2395=0,0,VLOOKUP(K2395,Kostenstellen!A:B,2,FALSE))</f>
        <v>0</v>
      </c>
      <c r="AU2395" s="68" t="str">
        <f t="shared" si="1080"/>
        <v/>
      </c>
      <c r="AV2395" s="68" t="str">
        <f t="shared" si="1081"/>
        <v/>
      </c>
      <c r="AW2395" s="68">
        <f>IF(AF2395=0,0,VLOOKUP($H2395,Leistungszahlen!$A$11:$H$158,4,FALSE))</f>
        <v>0</v>
      </c>
      <c r="AX2395" s="68">
        <f>IF(AF2395=0,0,VLOOKUP($H2395,Leistungszahlen!$A$11:$H$158,5,FALSE))</f>
        <v>0</v>
      </c>
      <c r="AY2395" s="68">
        <f>IF(AG2395=0,0,VLOOKUP($H2395,Leistungszahlen!$A$11:$H$158,6,FALSE))</f>
        <v>0</v>
      </c>
      <c r="AZ2395" s="68">
        <f t="shared" si="1082"/>
        <v>0</v>
      </c>
      <c r="BA2395" s="68">
        <f t="shared" si="1083"/>
        <v>0</v>
      </c>
      <c r="BC2395" s="68">
        <f t="shared" si="1099"/>
        <v>0</v>
      </c>
      <c r="BD2395" s="285"/>
    </row>
    <row r="2396" spans="1:56" s="68" customFormat="1">
      <c r="A2396" s="200"/>
      <c r="B2396" s="200"/>
      <c r="C2396" s="200"/>
      <c r="D2396" s="200"/>
      <c r="E2396" s="200"/>
      <c r="F2396" s="200"/>
      <c r="G2396" s="200"/>
      <c r="H2396" s="201"/>
      <c r="I2396" s="202"/>
      <c r="J2396" s="200"/>
      <c r="K2396" s="176"/>
      <c r="L2396" s="176"/>
      <c r="M2396" s="176"/>
      <c r="N2396" s="286"/>
      <c r="O2396" s="286"/>
      <c r="P2396" s="176"/>
      <c r="Q2396" s="203">
        <f t="shared" si="1075"/>
        <v>0</v>
      </c>
      <c r="R2396" s="203">
        <f t="shared" si="1076"/>
        <v>0</v>
      </c>
      <c r="S2396" s="203">
        <f t="shared" si="1077"/>
        <v>0</v>
      </c>
      <c r="T2396" s="203">
        <f t="shared" si="1078"/>
        <v>0</v>
      </c>
      <c r="U2396" s="203">
        <f t="shared" si="1079"/>
        <v>0</v>
      </c>
      <c r="V2396" s="175">
        <f>IF(Q2396&gt;0,VLOOKUP(Q2396,Jahresfaktoren!$A$11:$B$24,2,),0)</f>
        <v>0</v>
      </c>
      <c r="W2396" s="175">
        <f>IF(R2396&gt;0,VLOOKUP(R2396,Jahresfaktoren!$D$11:$E$24,2,),0)</f>
        <v>0</v>
      </c>
      <c r="X2396" s="175">
        <f>IF(S2396&gt;0,VLOOKUP(S2396,Jahresfaktoren!$A$28:$B$29,2,),0)</f>
        <v>0</v>
      </c>
      <c r="Y2396" s="175">
        <f>IF(T2396&gt;0,VLOOKUP(T2396,Jahresfaktoren!$A$28:$B$29,2,),0)</f>
        <v>0</v>
      </c>
      <c r="Z2396" s="175">
        <f>IF(U2396&gt;0,VLOOKUP(U2396,Jahresfaktoren!$A$32:$B$33,2,),)</f>
        <v>0</v>
      </c>
      <c r="AA2396" s="177" t="str">
        <f t="shared" si="1084"/>
        <v/>
      </c>
      <c r="AB2396" s="177" t="str">
        <f t="shared" si="1085"/>
        <v/>
      </c>
      <c r="AC2396" s="177" t="str">
        <f t="shared" si="1086"/>
        <v/>
      </c>
      <c r="AD2396" s="177" t="str">
        <f t="shared" si="1087"/>
        <v/>
      </c>
      <c r="AE2396" s="177" t="str">
        <f t="shared" si="1088"/>
        <v/>
      </c>
      <c r="AF2396" s="178">
        <f>IF(Q2396&gt;0,VLOOKUP(H2396,Leistungszahlen!$A$11:$C$158,3,),0)</f>
        <v>0</v>
      </c>
      <c r="AG2396" s="178">
        <f>IF(R2396&gt;0,VLOOKUP(H2396,Leistungszahlen!$A$11:$F$158,6,),IF(T2396&gt;0,VLOOKUP(H2396,Leistungszahlen!$A$11:$F$158,6,),0))</f>
        <v>0</v>
      </c>
      <c r="AH2396" s="179">
        <f t="shared" si="1089"/>
        <v>0</v>
      </c>
      <c r="AI2396" s="179">
        <f t="shared" si="1090"/>
        <v>0</v>
      </c>
      <c r="AJ2396" s="179">
        <f t="shared" si="1091"/>
        <v>0</v>
      </c>
      <c r="AK2396" s="179">
        <f t="shared" si="1092"/>
        <v>0</v>
      </c>
      <c r="AL2396" s="179">
        <f t="shared" si="1093"/>
        <v>0</v>
      </c>
      <c r="AM2396" s="180" t="str">
        <f>IF(L2396=1,Stundensätze!$D$13,IF(L2396=2,Stundensätze!$D$17,IF(L2396=4,Stundensätze!$D$21,"")))</f>
        <v/>
      </c>
      <c r="AN2396" s="180" t="str">
        <f>IF(L2396=1,Stundensätze!$D$15,IF(L2396=2,Stundensätze!$D$19,IF(L2396=4,Stundensätze!$D$23,"")))</f>
        <v/>
      </c>
      <c r="AO2396" s="180">
        <f t="shared" si="1094"/>
        <v>0</v>
      </c>
      <c r="AP2396" s="180">
        <f t="shared" si="1095"/>
        <v>0</v>
      </c>
      <c r="AQ2396" s="192" t="str">
        <f t="shared" si="1096"/>
        <v/>
      </c>
      <c r="AR2396" s="192" t="str">
        <f t="shared" si="1097"/>
        <v/>
      </c>
      <c r="AS2396" s="193">
        <f t="shared" si="1098"/>
        <v>0</v>
      </c>
      <c r="AT2396" s="258">
        <f>IF(K2396=0,0,VLOOKUP(K2396,Kostenstellen!A:B,2,FALSE))</f>
        <v>0</v>
      </c>
      <c r="AU2396" s="68" t="str">
        <f t="shared" si="1080"/>
        <v/>
      </c>
      <c r="AV2396" s="68" t="str">
        <f t="shared" si="1081"/>
        <v/>
      </c>
      <c r="AW2396" s="68">
        <f>IF(AF2396=0,0,VLOOKUP($H2396,Leistungszahlen!$A$11:$H$158,4,FALSE))</f>
        <v>0</v>
      </c>
      <c r="AX2396" s="68">
        <f>IF(AF2396=0,0,VLOOKUP($H2396,Leistungszahlen!$A$11:$H$158,5,FALSE))</f>
        <v>0</v>
      </c>
      <c r="AY2396" s="68">
        <f>IF(AG2396=0,0,VLOOKUP($H2396,Leistungszahlen!$A$11:$H$158,6,FALSE))</f>
        <v>0</v>
      </c>
      <c r="AZ2396" s="68">
        <f t="shared" si="1082"/>
        <v>0</v>
      </c>
      <c r="BA2396" s="68">
        <f t="shared" si="1083"/>
        <v>0</v>
      </c>
      <c r="BC2396" s="68">
        <f t="shared" si="1099"/>
        <v>0</v>
      </c>
      <c r="BD2396" s="285"/>
    </row>
    <row r="2397" spans="1:56" s="68" customFormat="1">
      <c r="A2397" s="200"/>
      <c r="B2397" s="200"/>
      <c r="C2397" s="200"/>
      <c r="D2397" s="200"/>
      <c r="E2397" s="200"/>
      <c r="F2397" s="200"/>
      <c r="G2397" s="200"/>
      <c r="H2397" s="201"/>
      <c r="I2397" s="202"/>
      <c r="J2397" s="200"/>
      <c r="K2397" s="176"/>
      <c r="L2397" s="176"/>
      <c r="M2397" s="176"/>
      <c r="N2397" s="286"/>
      <c r="O2397" s="286"/>
      <c r="P2397" s="176"/>
      <c r="Q2397" s="203">
        <f t="shared" si="1075"/>
        <v>0</v>
      </c>
      <c r="R2397" s="203">
        <f t="shared" si="1076"/>
        <v>0</v>
      </c>
      <c r="S2397" s="203">
        <f t="shared" si="1077"/>
        <v>0</v>
      </c>
      <c r="T2397" s="203">
        <f t="shared" si="1078"/>
        <v>0</v>
      </c>
      <c r="U2397" s="203">
        <f t="shared" si="1079"/>
        <v>0</v>
      </c>
      <c r="V2397" s="175">
        <f>IF(Q2397&gt;0,VLOOKUP(Q2397,Jahresfaktoren!$A$11:$B$24,2,),0)</f>
        <v>0</v>
      </c>
      <c r="W2397" s="175">
        <f>IF(R2397&gt;0,VLOOKUP(R2397,Jahresfaktoren!$D$11:$E$24,2,),0)</f>
        <v>0</v>
      </c>
      <c r="X2397" s="175">
        <f>IF(S2397&gt;0,VLOOKUP(S2397,Jahresfaktoren!$A$28:$B$29,2,),0)</f>
        <v>0</v>
      </c>
      <c r="Y2397" s="175">
        <f>IF(T2397&gt;0,VLOOKUP(T2397,Jahresfaktoren!$A$28:$B$29,2,),0)</f>
        <v>0</v>
      </c>
      <c r="Z2397" s="175">
        <f>IF(U2397&gt;0,VLOOKUP(U2397,Jahresfaktoren!$A$32:$B$33,2,),)</f>
        <v>0</v>
      </c>
      <c r="AA2397" s="177" t="str">
        <f t="shared" si="1084"/>
        <v/>
      </c>
      <c r="AB2397" s="177" t="str">
        <f t="shared" si="1085"/>
        <v/>
      </c>
      <c r="AC2397" s="177" t="str">
        <f t="shared" si="1086"/>
        <v/>
      </c>
      <c r="AD2397" s="177" t="str">
        <f t="shared" si="1087"/>
        <v/>
      </c>
      <c r="AE2397" s="177" t="str">
        <f t="shared" si="1088"/>
        <v/>
      </c>
      <c r="AF2397" s="178">
        <f>IF(Q2397&gt;0,VLOOKUP(H2397,Leistungszahlen!$A$11:$C$158,3,),0)</f>
        <v>0</v>
      </c>
      <c r="AG2397" s="178">
        <f>IF(R2397&gt;0,VLOOKUP(H2397,Leistungszahlen!$A$11:$F$158,6,),IF(T2397&gt;0,VLOOKUP(H2397,Leistungszahlen!$A$11:$F$158,6,),0))</f>
        <v>0</v>
      </c>
      <c r="AH2397" s="179">
        <f t="shared" si="1089"/>
        <v>0</v>
      </c>
      <c r="AI2397" s="179">
        <f t="shared" si="1090"/>
        <v>0</v>
      </c>
      <c r="AJ2397" s="179">
        <f t="shared" si="1091"/>
        <v>0</v>
      </c>
      <c r="AK2397" s="179">
        <f t="shared" si="1092"/>
        <v>0</v>
      </c>
      <c r="AL2397" s="179">
        <f t="shared" si="1093"/>
        <v>0</v>
      </c>
      <c r="AM2397" s="180" t="str">
        <f>IF(L2397=1,Stundensätze!$D$13,IF(L2397=2,Stundensätze!$D$17,IF(L2397=4,Stundensätze!$D$21,"")))</f>
        <v/>
      </c>
      <c r="AN2397" s="180" t="str">
        <f>IF(L2397=1,Stundensätze!$D$15,IF(L2397=2,Stundensätze!$D$19,IF(L2397=4,Stundensätze!$D$23,"")))</f>
        <v/>
      </c>
      <c r="AO2397" s="180">
        <f t="shared" si="1094"/>
        <v>0</v>
      </c>
      <c r="AP2397" s="180">
        <f t="shared" si="1095"/>
        <v>0</v>
      </c>
      <c r="AQ2397" s="192" t="str">
        <f t="shared" si="1096"/>
        <v/>
      </c>
      <c r="AR2397" s="192" t="str">
        <f t="shared" si="1097"/>
        <v/>
      </c>
      <c r="AS2397" s="193">
        <f t="shared" si="1098"/>
        <v>0</v>
      </c>
      <c r="AT2397" s="258">
        <f>IF(K2397=0,0,VLOOKUP(K2397,Kostenstellen!A:B,2,FALSE))</f>
        <v>0</v>
      </c>
      <c r="AU2397" s="68" t="str">
        <f t="shared" si="1080"/>
        <v/>
      </c>
      <c r="AV2397" s="68" t="str">
        <f t="shared" si="1081"/>
        <v/>
      </c>
      <c r="AW2397" s="68">
        <f>IF(AF2397=0,0,VLOOKUP($H2397,Leistungszahlen!$A$11:$H$158,4,FALSE))</f>
        <v>0</v>
      </c>
      <c r="AX2397" s="68">
        <f>IF(AF2397=0,0,VLOOKUP($H2397,Leistungszahlen!$A$11:$H$158,5,FALSE))</f>
        <v>0</v>
      </c>
      <c r="AY2397" s="68">
        <f>IF(AG2397=0,0,VLOOKUP($H2397,Leistungszahlen!$A$11:$H$158,6,FALSE))</f>
        <v>0</v>
      </c>
      <c r="AZ2397" s="68">
        <f t="shared" si="1082"/>
        <v>0</v>
      </c>
      <c r="BA2397" s="68">
        <f t="shared" si="1083"/>
        <v>0</v>
      </c>
      <c r="BC2397" s="68">
        <f t="shared" si="1099"/>
        <v>0</v>
      </c>
      <c r="BD2397" s="285"/>
    </row>
    <row r="2398" spans="1:56" s="68" customFormat="1">
      <c r="A2398" s="200"/>
      <c r="B2398" s="200"/>
      <c r="C2398" s="200"/>
      <c r="D2398" s="200"/>
      <c r="E2398" s="200"/>
      <c r="F2398" s="200"/>
      <c r="G2398" s="200"/>
      <c r="H2398" s="201"/>
      <c r="I2398" s="202"/>
      <c r="J2398" s="200"/>
      <c r="K2398" s="176"/>
      <c r="L2398" s="176"/>
      <c r="M2398" s="176"/>
      <c r="N2398" s="286"/>
      <c r="O2398" s="286"/>
      <c r="P2398" s="176"/>
      <c r="Q2398" s="203">
        <f t="shared" si="1075"/>
        <v>0</v>
      </c>
      <c r="R2398" s="203">
        <f t="shared" si="1076"/>
        <v>0</v>
      </c>
      <c r="S2398" s="203">
        <f t="shared" si="1077"/>
        <v>0</v>
      </c>
      <c r="T2398" s="203">
        <f t="shared" si="1078"/>
        <v>0</v>
      </c>
      <c r="U2398" s="203">
        <f t="shared" si="1079"/>
        <v>0</v>
      </c>
      <c r="V2398" s="175">
        <f>IF(Q2398&gt;0,VLOOKUP(Q2398,Jahresfaktoren!$A$11:$B$24,2,),0)</f>
        <v>0</v>
      </c>
      <c r="W2398" s="175">
        <f>IF(R2398&gt;0,VLOOKUP(R2398,Jahresfaktoren!$D$11:$E$24,2,),0)</f>
        <v>0</v>
      </c>
      <c r="X2398" s="175">
        <f>IF(S2398&gt;0,VLOOKUP(S2398,Jahresfaktoren!$A$28:$B$29,2,),0)</f>
        <v>0</v>
      </c>
      <c r="Y2398" s="175">
        <f>IF(T2398&gt;0,VLOOKUP(T2398,Jahresfaktoren!$A$28:$B$29,2,),0)</f>
        <v>0</v>
      </c>
      <c r="Z2398" s="175">
        <f>IF(U2398&gt;0,VLOOKUP(U2398,Jahresfaktoren!$A$32:$B$33,2,),)</f>
        <v>0</v>
      </c>
      <c r="AA2398" s="177" t="str">
        <f t="shared" si="1084"/>
        <v/>
      </c>
      <c r="AB2398" s="177" t="str">
        <f t="shared" si="1085"/>
        <v/>
      </c>
      <c r="AC2398" s="177" t="str">
        <f t="shared" si="1086"/>
        <v/>
      </c>
      <c r="AD2398" s="177" t="str">
        <f t="shared" si="1087"/>
        <v/>
      </c>
      <c r="AE2398" s="177" t="str">
        <f t="shared" si="1088"/>
        <v/>
      </c>
      <c r="AF2398" s="178">
        <f>IF(Q2398&gt;0,VLOOKUP(H2398,Leistungszahlen!$A$11:$C$158,3,),0)</f>
        <v>0</v>
      </c>
      <c r="AG2398" s="178">
        <f>IF(R2398&gt;0,VLOOKUP(H2398,Leistungszahlen!$A$11:$F$158,6,),IF(T2398&gt;0,VLOOKUP(H2398,Leistungszahlen!$A$11:$F$158,6,),0))</f>
        <v>0</v>
      </c>
      <c r="AH2398" s="179">
        <f t="shared" si="1089"/>
        <v>0</v>
      </c>
      <c r="AI2398" s="179">
        <f t="shared" si="1090"/>
        <v>0</v>
      </c>
      <c r="AJ2398" s="179">
        <f t="shared" si="1091"/>
        <v>0</v>
      </c>
      <c r="AK2398" s="179">
        <f t="shared" si="1092"/>
        <v>0</v>
      </c>
      <c r="AL2398" s="179">
        <f t="shared" si="1093"/>
        <v>0</v>
      </c>
      <c r="AM2398" s="180" t="str">
        <f>IF(L2398=1,Stundensätze!$D$13,IF(L2398=2,Stundensätze!$D$17,IF(L2398=4,Stundensätze!$D$21,"")))</f>
        <v/>
      </c>
      <c r="AN2398" s="180" t="str">
        <f>IF(L2398=1,Stundensätze!$D$15,IF(L2398=2,Stundensätze!$D$19,IF(L2398=4,Stundensätze!$D$23,"")))</f>
        <v/>
      </c>
      <c r="AO2398" s="180">
        <f t="shared" si="1094"/>
        <v>0</v>
      </c>
      <c r="AP2398" s="180">
        <f t="shared" si="1095"/>
        <v>0</v>
      </c>
      <c r="AQ2398" s="192" t="str">
        <f t="shared" si="1096"/>
        <v/>
      </c>
      <c r="AR2398" s="192" t="str">
        <f t="shared" si="1097"/>
        <v/>
      </c>
      <c r="AS2398" s="193">
        <f t="shared" si="1098"/>
        <v>0</v>
      </c>
      <c r="AT2398" s="258">
        <f>IF(K2398=0,0,VLOOKUP(K2398,Kostenstellen!A:B,2,FALSE))</f>
        <v>0</v>
      </c>
      <c r="AU2398" s="68" t="str">
        <f t="shared" si="1080"/>
        <v/>
      </c>
      <c r="AV2398" s="68" t="str">
        <f t="shared" si="1081"/>
        <v/>
      </c>
      <c r="AW2398" s="68">
        <f>IF(AF2398=0,0,VLOOKUP($H2398,Leistungszahlen!$A$11:$H$158,4,FALSE))</f>
        <v>0</v>
      </c>
      <c r="AX2398" s="68">
        <f>IF(AF2398=0,0,VLOOKUP($H2398,Leistungszahlen!$A$11:$H$158,5,FALSE))</f>
        <v>0</v>
      </c>
      <c r="AY2398" s="68">
        <f>IF(AG2398=0,0,VLOOKUP($H2398,Leistungszahlen!$A$11:$H$158,6,FALSE))</f>
        <v>0</v>
      </c>
      <c r="AZ2398" s="68">
        <f t="shared" si="1082"/>
        <v>0</v>
      </c>
      <c r="BA2398" s="68">
        <f t="shared" si="1083"/>
        <v>0</v>
      </c>
      <c r="BC2398" s="68">
        <f t="shared" si="1099"/>
        <v>0</v>
      </c>
      <c r="BD2398" s="285"/>
    </row>
    <row r="2399" spans="1:56" s="68" customFormat="1">
      <c r="A2399" s="200"/>
      <c r="B2399" s="200"/>
      <c r="C2399" s="200"/>
      <c r="D2399" s="200"/>
      <c r="E2399" s="200"/>
      <c r="F2399" s="200"/>
      <c r="G2399" s="200"/>
      <c r="H2399" s="201"/>
      <c r="I2399" s="202"/>
      <c r="J2399" s="200"/>
      <c r="K2399" s="176"/>
      <c r="L2399" s="176"/>
      <c r="M2399" s="176"/>
      <c r="N2399" s="286"/>
      <c r="O2399" s="286"/>
      <c r="P2399" s="176"/>
      <c r="Q2399" s="203">
        <f t="shared" si="1075"/>
        <v>0</v>
      </c>
      <c r="R2399" s="203">
        <f t="shared" si="1076"/>
        <v>0</v>
      </c>
      <c r="S2399" s="203">
        <f t="shared" si="1077"/>
        <v>0</v>
      </c>
      <c r="T2399" s="203">
        <f t="shared" si="1078"/>
        <v>0</v>
      </c>
      <c r="U2399" s="203">
        <f t="shared" si="1079"/>
        <v>0</v>
      </c>
      <c r="V2399" s="175">
        <f>IF(Q2399&gt;0,VLOOKUP(Q2399,Jahresfaktoren!$A$11:$B$24,2,),0)</f>
        <v>0</v>
      </c>
      <c r="W2399" s="175">
        <f>IF(R2399&gt;0,VLOOKUP(R2399,Jahresfaktoren!$D$11:$E$24,2,),0)</f>
        <v>0</v>
      </c>
      <c r="X2399" s="175">
        <f>IF(S2399&gt;0,VLOOKUP(S2399,Jahresfaktoren!$A$28:$B$29,2,),0)</f>
        <v>0</v>
      </c>
      <c r="Y2399" s="175">
        <f>IF(T2399&gt;0,VLOOKUP(T2399,Jahresfaktoren!$A$28:$B$29,2,),0)</f>
        <v>0</v>
      </c>
      <c r="Z2399" s="175">
        <f>IF(U2399&gt;0,VLOOKUP(U2399,Jahresfaktoren!$A$32:$B$33,2,),)</f>
        <v>0</v>
      </c>
      <c r="AA2399" s="177" t="str">
        <f t="shared" si="1084"/>
        <v/>
      </c>
      <c r="AB2399" s="177" t="str">
        <f t="shared" si="1085"/>
        <v/>
      </c>
      <c r="AC2399" s="177" t="str">
        <f t="shared" si="1086"/>
        <v/>
      </c>
      <c r="AD2399" s="177" t="str">
        <f t="shared" si="1087"/>
        <v/>
      </c>
      <c r="AE2399" s="177" t="str">
        <f t="shared" si="1088"/>
        <v/>
      </c>
      <c r="AF2399" s="178">
        <f>IF(Q2399&gt;0,VLOOKUP(H2399,Leistungszahlen!$A$11:$C$158,3,),0)</f>
        <v>0</v>
      </c>
      <c r="AG2399" s="178">
        <f>IF(R2399&gt;0,VLOOKUP(H2399,Leistungszahlen!$A$11:$F$158,6,),IF(T2399&gt;0,VLOOKUP(H2399,Leistungszahlen!$A$11:$F$158,6,),0))</f>
        <v>0</v>
      </c>
      <c r="AH2399" s="179">
        <f t="shared" si="1089"/>
        <v>0</v>
      </c>
      <c r="AI2399" s="179">
        <f t="shared" si="1090"/>
        <v>0</v>
      </c>
      <c r="AJ2399" s="179">
        <f t="shared" si="1091"/>
        <v>0</v>
      </c>
      <c r="AK2399" s="179">
        <f t="shared" si="1092"/>
        <v>0</v>
      </c>
      <c r="AL2399" s="179">
        <f t="shared" si="1093"/>
        <v>0</v>
      </c>
      <c r="AM2399" s="180" t="str">
        <f>IF(L2399=1,Stundensätze!$D$13,IF(L2399=2,Stundensätze!$D$17,IF(L2399=4,Stundensätze!$D$21,"")))</f>
        <v/>
      </c>
      <c r="AN2399" s="180" t="str">
        <f>IF(L2399=1,Stundensätze!$D$15,IF(L2399=2,Stundensätze!$D$19,IF(L2399=4,Stundensätze!$D$23,"")))</f>
        <v/>
      </c>
      <c r="AO2399" s="180">
        <f t="shared" si="1094"/>
        <v>0</v>
      </c>
      <c r="AP2399" s="180">
        <f t="shared" si="1095"/>
        <v>0</v>
      </c>
      <c r="AQ2399" s="192" t="str">
        <f t="shared" si="1096"/>
        <v/>
      </c>
      <c r="AR2399" s="192" t="str">
        <f t="shared" si="1097"/>
        <v/>
      </c>
      <c r="AS2399" s="193">
        <f t="shared" si="1098"/>
        <v>0</v>
      </c>
      <c r="AT2399" s="258">
        <f>IF(K2399=0,0,VLOOKUP(K2399,Kostenstellen!A:B,2,FALSE))</f>
        <v>0</v>
      </c>
      <c r="AU2399" s="68" t="str">
        <f t="shared" si="1080"/>
        <v/>
      </c>
      <c r="AV2399" s="68" t="str">
        <f t="shared" si="1081"/>
        <v/>
      </c>
      <c r="AW2399" s="68">
        <f>IF(AF2399=0,0,VLOOKUP($H2399,Leistungszahlen!$A$11:$H$158,4,FALSE))</f>
        <v>0</v>
      </c>
      <c r="AX2399" s="68">
        <f>IF(AF2399=0,0,VLOOKUP($H2399,Leistungszahlen!$A$11:$H$158,5,FALSE))</f>
        <v>0</v>
      </c>
      <c r="AY2399" s="68">
        <f>IF(AG2399=0,0,VLOOKUP($H2399,Leistungszahlen!$A$11:$H$158,6,FALSE))</f>
        <v>0</v>
      </c>
      <c r="AZ2399" s="68">
        <f t="shared" si="1082"/>
        <v>0</v>
      </c>
      <c r="BA2399" s="68">
        <f t="shared" si="1083"/>
        <v>0</v>
      </c>
      <c r="BC2399" s="68">
        <f t="shared" si="1099"/>
        <v>0</v>
      </c>
      <c r="BD2399" s="285"/>
    </row>
    <row r="2400" spans="1:56" s="68" customFormat="1">
      <c r="A2400" s="200"/>
      <c r="B2400" s="200"/>
      <c r="C2400" s="200"/>
      <c r="D2400" s="200"/>
      <c r="E2400" s="200"/>
      <c r="F2400" s="200"/>
      <c r="G2400" s="200"/>
      <c r="H2400" s="201"/>
      <c r="I2400" s="202"/>
      <c r="J2400" s="200"/>
      <c r="K2400" s="176"/>
      <c r="L2400" s="176"/>
      <c r="M2400" s="176"/>
      <c r="N2400" s="286"/>
      <c r="O2400" s="286"/>
      <c r="P2400" s="176"/>
      <c r="Q2400" s="203">
        <f t="shared" si="1075"/>
        <v>0</v>
      </c>
      <c r="R2400" s="203">
        <f t="shared" si="1076"/>
        <v>0</v>
      </c>
      <c r="S2400" s="203">
        <f t="shared" si="1077"/>
        <v>0</v>
      </c>
      <c r="T2400" s="203">
        <f t="shared" si="1078"/>
        <v>0</v>
      </c>
      <c r="U2400" s="203">
        <f t="shared" si="1079"/>
        <v>0</v>
      </c>
      <c r="V2400" s="175">
        <f>IF(Q2400&gt;0,VLOOKUP(Q2400,Jahresfaktoren!$A$11:$B$24,2,),0)</f>
        <v>0</v>
      </c>
      <c r="W2400" s="175">
        <f>IF(R2400&gt;0,VLOOKUP(R2400,Jahresfaktoren!$D$11:$E$24,2,),0)</f>
        <v>0</v>
      </c>
      <c r="X2400" s="175">
        <f>IF(S2400&gt;0,VLOOKUP(S2400,Jahresfaktoren!$A$28:$B$29,2,),0)</f>
        <v>0</v>
      </c>
      <c r="Y2400" s="175">
        <f>IF(T2400&gt;0,VLOOKUP(T2400,Jahresfaktoren!$A$28:$B$29,2,),0)</f>
        <v>0</v>
      </c>
      <c r="Z2400" s="175">
        <f>IF(U2400&gt;0,VLOOKUP(U2400,Jahresfaktoren!$A$32:$B$33,2,),)</f>
        <v>0</v>
      </c>
      <c r="AA2400" s="177" t="str">
        <f t="shared" ref="AA2400:AA2463" si="1100">IF(Q2400&gt;0,V2400*I2400,"")</f>
        <v/>
      </c>
      <c r="AB2400" s="177" t="str">
        <f t="shared" ref="AB2400:AB2463" si="1101">IF(R2400&gt;0,W2400*I2400,"")</f>
        <v/>
      </c>
      <c r="AC2400" s="177" t="str">
        <f t="shared" ref="AC2400:AC2463" si="1102">IF(S2400&gt;0,X2400*I2400,"")</f>
        <v/>
      </c>
      <c r="AD2400" s="177" t="str">
        <f t="shared" ref="AD2400:AD2463" si="1103">IF(T2400&gt;0,Y2400*I2400,"")</f>
        <v/>
      </c>
      <c r="AE2400" s="177" t="str">
        <f t="shared" ref="AE2400:AE2463" si="1104">IF(U2400&gt;0,Z2400*I2400,"")</f>
        <v/>
      </c>
      <c r="AF2400" s="178">
        <f>IF(Q2400&gt;0,VLOOKUP(H2400,Leistungszahlen!$A$11:$C$158,3,),0)</f>
        <v>0</v>
      </c>
      <c r="AG2400" s="178">
        <f>IF(R2400&gt;0,VLOOKUP(H2400,Leistungszahlen!$A$11:$F$158,6,),IF(T2400&gt;0,VLOOKUP(H2400,Leistungszahlen!$A$11:$F$158,6,),0))</f>
        <v>0</v>
      </c>
      <c r="AH2400" s="179">
        <f t="shared" ref="AH2400:AH2463" si="1105">IF(Q2400&gt;0,AA2400/AF2400,0)</f>
        <v>0</v>
      </c>
      <c r="AI2400" s="179">
        <f t="shared" ref="AI2400:AI2463" si="1106">IF(R2400&gt;0,AB2400/AG2400,0)</f>
        <v>0</v>
      </c>
      <c r="AJ2400" s="179">
        <f t="shared" ref="AJ2400:AJ2463" si="1107">IF(S2400&gt;0,AC2400/AF2400,0)</f>
        <v>0</v>
      </c>
      <c r="AK2400" s="179">
        <f t="shared" ref="AK2400:AK2463" si="1108">IF(T2400&gt;0,AD2400/AG2400,0)</f>
        <v>0</v>
      </c>
      <c r="AL2400" s="179">
        <f t="shared" ref="AL2400:AL2463" si="1109">IF(U2400&gt;0,AE2400/AF2400,0)</f>
        <v>0</v>
      </c>
      <c r="AM2400" s="180" t="str">
        <f>IF(L2400=1,Stundensätze!$D$13,IF(L2400=2,Stundensätze!$D$17,IF(L2400=4,Stundensätze!$D$21,"")))</f>
        <v/>
      </c>
      <c r="AN2400" s="180" t="str">
        <f>IF(L2400=1,Stundensätze!$D$15,IF(L2400=2,Stundensätze!$D$19,IF(L2400=4,Stundensätze!$D$23,"")))</f>
        <v/>
      </c>
      <c r="AO2400" s="180">
        <f t="shared" ref="AO2400:AO2463" si="1110">IF(OR(Q2400&gt;0,R2400&gt;0),((AH2400+AI2400)*AM2400),0)</f>
        <v>0</v>
      </c>
      <c r="AP2400" s="180">
        <f t="shared" ref="AP2400:AP2463" si="1111">IF(OR(S2400&gt;0,T2400&gt;0,U2400&gt;0),((AJ2400+AK2400+AL2400)*AN2400),0)</f>
        <v>0</v>
      </c>
      <c r="AQ2400" s="192" t="str">
        <f t="shared" ref="AQ2400:AQ2463" si="1112">IF(I2400&gt;0,AP2400+AO2400,"")</f>
        <v/>
      </c>
      <c r="AR2400" s="192" t="str">
        <f t="shared" ref="AR2400:AR2463" si="1113">IF(I2400&gt;0,AQ2400/12,"")</f>
        <v/>
      </c>
      <c r="AS2400" s="193">
        <f t="shared" ref="AS2400:AS2463" si="1114">IF(OR(Q2400&gt;0,R2400&gt;0,S2400&gt;0,T2400&gt;0,U2400&gt;0),(SUM(AH2400:AL2400)),0)</f>
        <v>0</v>
      </c>
      <c r="AT2400" s="258">
        <f>IF(K2400=0,0,VLOOKUP(K2400,Kostenstellen!A:B,2,FALSE))</f>
        <v>0</v>
      </c>
      <c r="AU2400" s="68" t="str">
        <f t="shared" si="1080"/>
        <v/>
      </c>
      <c r="AV2400" s="68" t="str">
        <f t="shared" si="1081"/>
        <v/>
      </c>
      <c r="AW2400" s="68">
        <f>IF(AF2400=0,0,VLOOKUP($H2400,Leistungszahlen!$A$11:$H$158,4,FALSE))</f>
        <v>0</v>
      </c>
      <c r="AX2400" s="68">
        <f>IF(AF2400=0,0,VLOOKUP($H2400,Leistungszahlen!$A$11:$H$158,5,FALSE))</f>
        <v>0</v>
      </c>
      <c r="AY2400" s="68">
        <f>IF(AG2400=0,0,VLOOKUP($H2400,Leistungszahlen!$A$11:$H$158,6,FALSE))</f>
        <v>0</v>
      </c>
      <c r="AZ2400" s="68">
        <f t="shared" si="1082"/>
        <v>0</v>
      </c>
      <c r="BA2400" s="68">
        <f t="shared" si="1083"/>
        <v>0</v>
      </c>
      <c r="BC2400" s="68">
        <f t="shared" ref="BC2400:BC2463" si="1115">IF(BA2400&gt;0,"Die Leistungswerte sind unter- oder überschritten",0)</f>
        <v>0</v>
      </c>
      <c r="BD2400" s="285"/>
    </row>
    <row r="2401" spans="1:56" s="68" customFormat="1">
      <c r="A2401" s="200"/>
      <c r="B2401" s="200"/>
      <c r="C2401" s="200"/>
      <c r="D2401" s="200"/>
      <c r="E2401" s="200"/>
      <c r="F2401" s="200"/>
      <c r="G2401" s="200"/>
      <c r="H2401" s="201"/>
      <c r="I2401" s="202"/>
      <c r="J2401" s="200"/>
      <c r="K2401" s="176"/>
      <c r="L2401" s="176"/>
      <c r="M2401" s="176"/>
      <c r="N2401" s="286"/>
      <c r="O2401" s="286"/>
      <c r="P2401" s="176"/>
      <c r="Q2401" s="203">
        <f t="shared" si="1075"/>
        <v>0</v>
      </c>
      <c r="R2401" s="203">
        <f t="shared" si="1076"/>
        <v>0</v>
      </c>
      <c r="S2401" s="203">
        <f t="shared" si="1077"/>
        <v>0</v>
      </c>
      <c r="T2401" s="203">
        <f t="shared" si="1078"/>
        <v>0</v>
      </c>
      <c r="U2401" s="203">
        <f t="shared" si="1079"/>
        <v>0</v>
      </c>
      <c r="V2401" s="175">
        <f>IF(Q2401&gt;0,VLOOKUP(Q2401,Jahresfaktoren!$A$11:$B$24,2,),0)</f>
        <v>0</v>
      </c>
      <c r="W2401" s="175">
        <f>IF(R2401&gt;0,VLOOKUP(R2401,Jahresfaktoren!$D$11:$E$24,2,),0)</f>
        <v>0</v>
      </c>
      <c r="X2401" s="175">
        <f>IF(S2401&gt;0,VLOOKUP(S2401,Jahresfaktoren!$A$28:$B$29,2,),0)</f>
        <v>0</v>
      </c>
      <c r="Y2401" s="175">
        <f>IF(T2401&gt;0,VLOOKUP(T2401,Jahresfaktoren!$A$28:$B$29,2,),0)</f>
        <v>0</v>
      </c>
      <c r="Z2401" s="175">
        <f>IF(U2401&gt;0,VLOOKUP(U2401,Jahresfaktoren!$A$32:$B$33,2,),)</f>
        <v>0</v>
      </c>
      <c r="AA2401" s="177" t="str">
        <f t="shared" si="1100"/>
        <v/>
      </c>
      <c r="AB2401" s="177" t="str">
        <f t="shared" si="1101"/>
        <v/>
      </c>
      <c r="AC2401" s="177" t="str">
        <f t="shared" si="1102"/>
        <v/>
      </c>
      <c r="AD2401" s="177" t="str">
        <f t="shared" si="1103"/>
        <v/>
      </c>
      <c r="AE2401" s="177" t="str">
        <f t="shared" si="1104"/>
        <v/>
      </c>
      <c r="AF2401" s="178">
        <f>IF(Q2401&gt;0,VLOOKUP(H2401,Leistungszahlen!$A$11:$C$158,3,),0)</f>
        <v>0</v>
      </c>
      <c r="AG2401" s="178">
        <f>IF(R2401&gt;0,VLOOKUP(H2401,Leistungszahlen!$A$11:$F$158,6,),IF(T2401&gt;0,VLOOKUP(H2401,Leistungszahlen!$A$11:$F$158,6,),0))</f>
        <v>0</v>
      </c>
      <c r="AH2401" s="179">
        <f t="shared" si="1105"/>
        <v>0</v>
      </c>
      <c r="AI2401" s="179">
        <f t="shared" si="1106"/>
        <v>0</v>
      </c>
      <c r="AJ2401" s="179">
        <f t="shared" si="1107"/>
        <v>0</v>
      </c>
      <c r="AK2401" s="179">
        <f t="shared" si="1108"/>
        <v>0</v>
      </c>
      <c r="AL2401" s="179">
        <f t="shared" si="1109"/>
        <v>0</v>
      </c>
      <c r="AM2401" s="180" t="str">
        <f>IF(L2401=1,Stundensätze!$D$13,IF(L2401=2,Stundensätze!$D$17,IF(L2401=4,Stundensätze!$D$21,"")))</f>
        <v/>
      </c>
      <c r="AN2401" s="180" t="str">
        <f>IF(L2401=1,Stundensätze!$D$15,IF(L2401=2,Stundensätze!$D$19,IF(L2401=4,Stundensätze!$D$23,"")))</f>
        <v/>
      </c>
      <c r="AO2401" s="180">
        <f t="shared" si="1110"/>
        <v>0</v>
      </c>
      <c r="AP2401" s="180">
        <f t="shared" si="1111"/>
        <v>0</v>
      </c>
      <c r="AQ2401" s="192" t="str">
        <f t="shared" si="1112"/>
        <v/>
      </c>
      <c r="AR2401" s="192" t="str">
        <f t="shared" si="1113"/>
        <v/>
      </c>
      <c r="AS2401" s="193">
        <f t="shared" si="1114"/>
        <v>0</v>
      </c>
      <c r="AT2401" s="258">
        <f>IF(K2401=0,0,VLOOKUP(K2401,Kostenstellen!A:B,2,FALSE))</f>
        <v>0</v>
      </c>
      <c r="AU2401" s="68" t="str">
        <f t="shared" si="1080"/>
        <v/>
      </c>
      <c r="AV2401" s="68" t="str">
        <f t="shared" si="1081"/>
        <v/>
      </c>
      <c r="AW2401" s="68">
        <f>IF(AF2401=0,0,VLOOKUP($H2401,Leistungszahlen!$A$11:$H$158,4,FALSE))</f>
        <v>0</v>
      </c>
      <c r="AX2401" s="68">
        <f>IF(AF2401=0,0,VLOOKUP($H2401,Leistungszahlen!$A$11:$H$158,5,FALSE))</f>
        <v>0</v>
      </c>
      <c r="AY2401" s="68">
        <f>IF(AG2401=0,0,VLOOKUP($H2401,Leistungszahlen!$A$11:$H$158,6,FALSE))</f>
        <v>0</v>
      </c>
      <c r="AZ2401" s="68">
        <f t="shared" si="1082"/>
        <v>0</v>
      </c>
      <c r="BA2401" s="68">
        <f t="shared" si="1083"/>
        <v>0</v>
      </c>
      <c r="BC2401" s="68">
        <f t="shared" si="1115"/>
        <v>0</v>
      </c>
      <c r="BD2401" s="285"/>
    </row>
    <row r="2402" spans="1:56" s="68" customFormat="1">
      <c r="A2402" s="200"/>
      <c r="B2402" s="200"/>
      <c r="C2402" s="200"/>
      <c r="D2402" s="200"/>
      <c r="E2402" s="200"/>
      <c r="F2402" s="200"/>
      <c r="G2402" s="200"/>
      <c r="H2402" s="201"/>
      <c r="I2402" s="202"/>
      <c r="J2402" s="200"/>
      <c r="K2402" s="176"/>
      <c r="L2402" s="176"/>
      <c r="M2402" s="176"/>
      <c r="N2402" s="286"/>
      <c r="O2402" s="286"/>
      <c r="P2402" s="176"/>
      <c r="Q2402" s="203">
        <f t="shared" si="1075"/>
        <v>0</v>
      </c>
      <c r="R2402" s="203">
        <f t="shared" si="1076"/>
        <v>0</v>
      </c>
      <c r="S2402" s="203">
        <f t="shared" si="1077"/>
        <v>0</v>
      </c>
      <c r="T2402" s="203">
        <f t="shared" si="1078"/>
        <v>0</v>
      </c>
      <c r="U2402" s="203">
        <f t="shared" si="1079"/>
        <v>0</v>
      </c>
      <c r="V2402" s="175">
        <f>IF(Q2402&gt;0,VLOOKUP(Q2402,Jahresfaktoren!$A$11:$B$24,2,),0)</f>
        <v>0</v>
      </c>
      <c r="W2402" s="175">
        <f>IF(R2402&gt;0,VLOOKUP(R2402,Jahresfaktoren!$D$11:$E$24,2,),0)</f>
        <v>0</v>
      </c>
      <c r="X2402" s="175">
        <f>IF(S2402&gt;0,VLOOKUP(S2402,Jahresfaktoren!$A$28:$B$29,2,),0)</f>
        <v>0</v>
      </c>
      <c r="Y2402" s="175">
        <f>IF(T2402&gt;0,VLOOKUP(T2402,Jahresfaktoren!$A$28:$B$29,2,),0)</f>
        <v>0</v>
      </c>
      <c r="Z2402" s="175">
        <f>IF(U2402&gt;0,VLOOKUP(U2402,Jahresfaktoren!$A$32:$B$33,2,),)</f>
        <v>0</v>
      </c>
      <c r="AA2402" s="177" t="str">
        <f t="shared" si="1100"/>
        <v/>
      </c>
      <c r="AB2402" s="177" t="str">
        <f t="shared" si="1101"/>
        <v/>
      </c>
      <c r="AC2402" s="177" t="str">
        <f t="shared" si="1102"/>
        <v/>
      </c>
      <c r="AD2402" s="177" t="str">
        <f t="shared" si="1103"/>
        <v/>
      </c>
      <c r="AE2402" s="177" t="str">
        <f t="shared" si="1104"/>
        <v/>
      </c>
      <c r="AF2402" s="178">
        <f>IF(Q2402&gt;0,VLOOKUP(H2402,Leistungszahlen!$A$11:$C$158,3,),0)</f>
        <v>0</v>
      </c>
      <c r="AG2402" s="178">
        <f>IF(R2402&gt;0,VLOOKUP(H2402,Leistungszahlen!$A$11:$F$158,6,),IF(T2402&gt;0,VLOOKUP(H2402,Leistungszahlen!$A$11:$F$158,6,),0))</f>
        <v>0</v>
      </c>
      <c r="AH2402" s="179">
        <f t="shared" si="1105"/>
        <v>0</v>
      </c>
      <c r="AI2402" s="179">
        <f t="shared" si="1106"/>
        <v>0</v>
      </c>
      <c r="AJ2402" s="179">
        <f t="shared" si="1107"/>
        <v>0</v>
      </c>
      <c r="AK2402" s="179">
        <f t="shared" si="1108"/>
        <v>0</v>
      </c>
      <c r="AL2402" s="179">
        <f t="shared" si="1109"/>
        <v>0</v>
      </c>
      <c r="AM2402" s="180" t="str">
        <f>IF(L2402=1,Stundensätze!$D$13,IF(L2402=2,Stundensätze!$D$17,IF(L2402=4,Stundensätze!$D$21,"")))</f>
        <v/>
      </c>
      <c r="AN2402" s="180" t="str">
        <f>IF(L2402=1,Stundensätze!$D$15,IF(L2402=2,Stundensätze!$D$19,IF(L2402=4,Stundensätze!$D$23,"")))</f>
        <v/>
      </c>
      <c r="AO2402" s="180">
        <f t="shared" si="1110"/>
        <v>0</v>
      </c>
      <c r="AP2402" s="180">
        <f t="shared" si="1111"/>
        <v>0</v>
      </c>
      <c r="AQ2402" s="192" t="str">
        <f t="shared" si="1112"/>
        <v/>
      </c>
      <c r="AR2402" s="192" t="str">
        <f t="shared" si="1113"/>
        <v/>
      </c>
      <c r="AS2402" s="193">
        <f t="shared" si="1114"/>
        <v>0</v>
      </c>
      <c r="AT2402" s="258">
        <f>IF(K2402=0,0,VLOOKUP(K2402,Kostenstellen!A:B,2,FALSE))</f>
        <v>0</v>
      </c>
      <c r="AU2402" s="68" t="str">
        <f t="shared" si="1080"/>
        <v/>
      </c>
      <c r="AV2402" s="68" t="str">
        <f t="shared" si="1081"/>
        <v/>
      </c>
      <c r="AW2402" s="68">
        <f>IF(AF2402=0,0,VLOOKUP($H2402,Leistungszahlen!$A$11:$H$158,4,FALSE))</f>
        <v>0</v>
      </c>
      <c r="AX2402" s="68">
        <f>IF(AF2402=0,0,VLOOKUP($H2402,Leistungszahlen!$A$11:$H$158,5,FALSE))</f>
        <v>0</v>
      </c>
      <c r="AY2402" s="68">
        <f>IF(AG2402=0,0,VLOOKUP($H2402,Leistungszahlen!$A$11:$H$158,6,FALSE))</f>
        <v>0</v>
      </c>
      <c r="AZ2402" s="68">
        <f t="shared" si="1082"/>
        <v>0</v>
      </c>
      <c r="BA2402" s="68">
        <f t="shared" si="1083"/>
        <v>0</v>
      </c>
      <c r="BC2402" s="68">
        <f t="shared" si="1115"/>
        <v>0</v>
      </c>
      <c r="BD2402" s="285"/>
    </row>
    <row r="2403" spans="1:56" s="68" customFormat="1">
      <c r="A2403" s="200"/>
      <c r="B2403" s="200"/>
      <c r="C2403" s="200"/>
      <c r="D2403" s="200"/>
      <c r="E2403" s="200"/>
      <c r="F2403" s="200"/>
      <c r="G2403" s="200"/>
      <c r="H2403" s="201"/>
      <c r="I2403" s="202"/>
      <c r="J2403" s="200"/>
      <c r="K2403" s="176"/>
      <c r="L2403" s="176"/>
      <c r="M2403" s="176"/>
      <c r="N2403" s="286"/>
      <c r="O2403" s="286"/>
      <c r="P2403" s="176"/>
      <c r="Q2403" s="203">
        <f t="shared" si="1075"/>
        <v>0</v>
      </c>
      <c r="R2403" s="203">
        <f t="shared" si="1076"/>
        <v>0</v>
      </c>
      <c r="S2403" s="203">
        <f t="shared" si="1077"/>
        <v>0</v>
      </c>
      <c r="T2403" s="203">
        <f t="shared" si="1078"/>
        <v>0</v>
      </c>
      <c r="U2403" s="203">
        <f t="shared" si="1079"/>
        <v>0</v>
      </c>
      <c r="V2403" s="175">
        <f>IF(Q2403&gt;0,VLOOKUP(Q2403,Jahresfaktoren!$A$11:$B$24,2,),0)</f>
        <v>0</v>
      </c>
      <c r="W2403" s="175">
        <f>IF(R2403&gt;0,VLOOKUP(R2403,Jahresfaktoren!$D$11:$E$24,2,),0)</f>
        <v>0</v>
      </c>
      <c r="X2403" s="175">
        <f>IF(S2403&gt;0,VLOOKUP(S2403,Jahresfaktoren!$A$28:$B$29,2,),0)</f>
        <v>0</v>
      </c>
      <c r="Y2403" s="175">
        <f>IF(T2403&gt;0,VLOOKUP(T2403,Jahresfaktoren!$A$28:$B$29,2,),0)</f>
        <v>0</v>
      </c>
      <c r="Z2403" s="175">
        <f>IF(U2403&gt;0,VLOOKUP(U2403,Jahresfaktoren!$A$32:$B$33,2,),)</f>
        <v>0</v>
      </c>
      <c r="AA2403" s="177" t="str">
        <f t="shared" si="1100"/>
        <v/>
      </c>
      <c r="AB2403" s="177" t="str">
        <f t="shared" si="1101"/>
        <v/>
      </c>
      <c r="AC2403" s="177" t="str">
        <f t="shared" si="1102"/>
        <v/>
      </c>
      <c r="AD2403" s="177" t="str">
        <f t="shared" si="1103"/>
        <v/>
      </c>
      <c r="AE2403" s="177" t="str">
        <f t="shared" si="1104"/>
        <v/>
      </c>
      <c r="AF2403" s="178">
        <f>IF(Q2403&gt;0,VLOOKUP(H2403,Leistungszahlen!$A$11:$C$158,3,),0)</f>
        <v>0</v>
      </c>
      <c r="AG2403" s="178">
        <f>IF(R2403&gt;0,VLOOKUP(H2403,Leistungszahlen!$A$11:$F$158,6,),IF(T2403&gt;0,VLOOKUP(H2403,Leistungszahlen!$A$11:$F$158,6,),0))</f>
        <v>0</v>
      </c>
      <c r="AH2403" s="179">
        <f t="shared" si="1105"/>
        <v>0</v>
      </c>
      <c r="AI2403" s="179">
        <f t="shared" si="1106"/>
        <v>0</v>
      </c>
      <c r="AJ2403" s="179">
        <f t="shared" si="1107"/>
        <v>0</v>
      </c>
      <c r="AK2403" s="179">
        <f t="shared" si="1108"/>
        <v>0</v>
      </c>
      <c r="AL2403" s="179">
        <f t="shared" si="1109"/>
        <v>0</v>
      </c>
      <c r="AM2403" s="180" t="str">
        <f>IF(L2403=1,Stundensätze!$D$13,IF(L2403=2,Stundensätze!$D$17,IF(L2403=4,Stundensätze!$D$21,"")))</f>
        <v/>
      </c>
      <c r="AN2403" s="180" t="str">
        <f>IF(L2403=1,Stundensätze!$D$15,IF(L2403=2,Stundensätze!$D$19,IF(L2403=4,Stundensätze!$D$23,"")))</f>
        <v/>
      </c>
      <c r="AO2403" s="180">
        <f t="shared" si="1110"/>
        <v>0</v>
      </c>
      <c r="AP2403" s="180">
        <f t="shared" si="1111"/>
        <v>0</v>
      </c>
      <c r="AQ2403" s="192" t="str">
        <f t="shared" si="1112"/>
        <v/>
      </c>
      <c r="AR2403" s="192" t="str">
        <f t="shared" si="1113"/>
        <v/>
      </c>
      <c r="AS2403" s="193">
        <f t="shared" si="1114"/>
        <v>0</v>
      </c>
      <c r="AT2403" s="258">
        <f>IF(K2403=0,0,VLOOKUP(K2403,Kostenstellen!A:B,2,FALSE))</f>
        <v>0</v>
      </c>
      <c r="AU2403" s="68" t="str">
        <f t="shared" si="1080"/>
        <v/>
      </c>
      <c r="AV2403" s="68" t="str">
        <f t="shared" si="1081"/>
        <v/>
      </c>
      <c r="AW2403" s="68">
        <f>IF(AF2403=0,0,VLOOKUP($H2403,Leistungszahlen!$A$11:$H$158,4,FALSE))</f>
        <v>0</v>
      </c>
      <c r="AX2403" s="68">
        <f>IF(AF2403=0,0,VLOOKUP($H2403,Leistungszahlen!$A$11:$H$158,5,FALSE))</f>
        <v>0</v>
      </c>
      <c r="AY2403" s="68">
        <f>IF(AG2403=0,0,VLOOKUP($H2403,Leistungszahlen!$A$11:$H$158,6,FALSE))</f>
        <v>0</v>
      </c>
      <c r="AZ2403" s="68">
        <f t="shared" si="1082"/>
        <v>0</v>
      </c>
      <c r="BA2403" s="68">
        <f t="shared" si="1083"/>
        <v>0</v>
      </c>
      <c r="BC2403" s="68">
        <f t="shared" si="1115"/>
        <v>0</v>
      </c>
      <c r="BD2403" s="285"/>
    </row>
    <row r="2404" spans="1:56" s="68" customFormat="1">
      <c r="A2404" s="200"/>
      <c r="B2404" s="200"/>
      <c r="C2404" s="200"/>
      <c r="D2404" s="200"/>
      <c r="E2404" s="200"/>
      <c r="F2404" s="200"/>
      <c r="G2404" s="200"/>
      <c r="H2404" s="201"/>
      <c r="I2404" s="202"/>
      <c r="J2404" s="200"/>
      <c r="K2404" s="176"/>
      <c r="L2404" s="176"/>
      <c r="M2404" s="176"/>
      <c r="N2404" s="286"/>
      <c r="O2404" s="286"/>
      <c r="P2404" s="176"/>
      <c r="Q2404" s="203">
        <f t="shared" si="1075"/>
        <v>0</v>
      </c>
      <c r="R2404" s="203">
        <f t="shared" si="1076"/>
        <v>0</v>
      </c>
      <c r="S2404" s="203">
        <f t="shared" si="1077"/>
        <v>0</v>
      </c>
      <c r="T2404" s="203">
        <f t="shared" si="1078"/>
        <v>0</v>
      </c>
      <c r="U2404" s="203">
        <f t="shared" si="1079"/>
        <v>0</v>
      </c>
      <c r="V2404" s="175">
        <f>IF(Q2404&gt;0,VLOOKUP(Q2404,Jahresfaktoren!$A$11:$B$24,2,),0)</f>
        <v>0</v>
      </c>
      <c r="W2404" s="175">
        <f>IF(R2404&gt;0,VLOOKUP(R2404,Jahresfaktoren!$D$11:$E$24,2,),0)</f>
        <v>0</v>
      </c>
      <c r="X2404" s="175">
        <f>IF(S2404&gt;0,VLOOKUP(S2404,Jahresfaktoren!$A$28:$B$29,2,),0)</f>
        <v>0</v>
      </c>
      <c r="Y2404" s="175">
        <f>IF(T2404&gt;0,VLOOKUP(T2404,Jahresfaktoren!$A$28:$B$29,2,),0)</f>
        <v>0</v>
      </c>
      <c r="Z2404" s="175">
        <f>IF(U2404&gt;0,VLOOKUP(U2404,Jahresfaktoren!$A$32:$B$33,2,),)</f>
        <v>0</v>
      </c>
      <c r="AA2404" s="177" t="str">
        <f t="shared" si="1100"/>
        <v/>
      </c>
      <c r="AB2404" s="177" t="str">
        <f t="shared" si="1101"/>
        <v/>
      </c>
      <c r="AC2404" s="177" t="str">
        <f t="shared" si="1102"/>
        <v/>
      </c>
      <c r="AD2404" s="177" t="str">
        <f t="shared" si="1103"/>
        <v/>
      </c>
      <c r="AE2404" s="177" t="str">
        <f t="shared" si="1104"/>
        <v/>
      </c>
      <c r="AF2404" s="178">
        <f>IF(Q2404&gt;0,VLOOKUP(H2404,Leistungszahlen!$A$11:$C$158,3,),0)</f>
        <v>0</v>
      </c>
      <c r="AG2404" s="178">
        <f>IF(R2404&gt;0,VLOOKUP(H2404,Leistungszahlen!$A$11:$F$158,6,),IF(T2404&gt;0,VLOOKUP(H2404,Leistungszahlen!$A$11:$F$158,6,),0))</f>
        <v>0</v>
      </c>
      <c r="AH2404" s="179">
        <f t="shared" si="1105"/>
        <v>0</v>
      </c>
      <c r="AI2404" s="179">
        <f t="shared" si="1106"/>
        <v>0</v>
      </c>
      <c r="AJ2404" s="179">
        <f t="shared" si="1107"/>
        <v>0</v>
      </c>
      <c r="AK2404" s="179">
        <f t="shared" si="1108"/>
        <v>0</v>
      </c>
      <c r="AL2404" s="179">
        <f t="shared" si="1109"/>
        <v>0</v>
      </c>
      <c r="AM2404" s="180" t="str">
        <f>IF(L2404=1,Stundensätze!$D$13,IF(L2404=2,Stundensätze!$D$17,IF(L2404=4,Stundensätze!$D$21,"")))</f>
        <v/>
      </c>
      <c r="AN2404" s="180" t="str">
        <f>IF(L2404=1,Stundensätze!$D$15,IF(L2404=2,Stundensätze!$D$19,IF(L2404=4,Stundensätze!$D$23,"")))</f>
        <v/>
      </c>
      <c r="AO2404" s="180">
        <f t="shared" si="1110"/>
        <v>0</v>
      </c>
      <c r="AP2404" s="180">
        <f t="shared" si="1111"/>
        <v>0</v>
      </c>
      <c r="AQ2404" s="192" t="str">
        <f t="shared" si="1112"/>
        <v/>
      </c>
      <c r="AR2404" s="192" t="str">
        <f t="shared" si="1113"/>
        <v/>
      </c>
      <c r="AS2404" s="193">
        <f t="shared" si="1114"/>
        <v>0</v>
      </c>
      <c r="AT2404" s="258">
        <f>IF(K2404=0,0,VLOOKUP(K2404,Kostenstellen!A:B,2,FALSE))</f>
        <v>0</v>
      </c>
      <c r="AU2404" s="68" t="str">
        <f t="shared" si="1080"/>
        <v/>
      </c>
      <c r="AV2404" s="68" t="str">
        <f t="shared" si="1081"/>
        <v/>
      </c>
      <c r="AW2404" s="68">
        <f>IF(AF2404=0,0,VLOOKUP($H2404,Leistungszahlen!$A$11:$H$158,4,FALSE))</f>
        <v>0</v>
      </c>
      <c r="AX2404" s="68">
        <f>IF(AF2404=0,0,VLOOKUP($H2404,Leistungszahlen!$A$11:$H$158,5,FALSE))</f>
        <v>0</v>
      </c>
      <c r="AY2404" s="68">
        <f>IF(AG2404=0,0,VLOOKUP($H2404,Leistungszahlen!$A$11:$H$158,6,FALSE))</f>
        <v>0</v>
      </c>
      <c r="AZ2404" s="68">
        <f t="shared" si="1082"/>
        <v>0</v>
      </c>
      <c r="BA2404" s="68">
        <f t="shared" si="1083"/>
        <v>0</v>
      </c>
      <c r="BC2404" s="68">
        <f t="shared" si="1115"/>
        <v>0</v>
      </c>
      <c r="BD2404" s="285"/>
    </row>
    <row r="2405" spans="1:56" s="68" customFormat="1">
      <c r="A2405" s="200"/>
      <c r="B2405" s="200"/>
      <c r="C2405" s="200"/>
      <c r="D2405" s="200"/>
      <c r="E2405" s="200"/>
      <c r="F2405" s="200"/>
      <c r="G2405" s="200"/>
      <c r="H2405" s="201"/>
      <c r="I2405" s="202"/>
      <c r="J2405" s="200"/>
      <c r="K2405" s="176"/>
      <c r="L2405" s="176"/>
      <c r="M2405" s="176"/>
      <c r="N2405" s="286"/>
      <c r="O2405" s="286"/>
      <c r="P2405" s="176"/>
      <c r="Q2405" s="203">
        <f t="shared" si="1075"/>
        <v>0</v>
      </c>
      <c r="R2405" s="203">
        <f t="shared" si="1076"/>
        <v>0</v>
      </c>
      <c r="S2405" s="203">
        <f t="shared" si="1077"/>
        <v>0</v>
      </c>
      <c r="T2405" s="203">
        <f t="shared" si="1078"/>
        <v>0</v>
      </c>
      <c r="U2405" s="203">
        <f t="shared" si="1079"/>
        <v>0</v>
      </c>
      <c r="V2405" s="175">
        <f>IF(Q2405&gt;0,VLOOKUP(Q2405,Jahresfaktoren!$A$11:$B$24,2,),0)</f>
        <v>0</v>
      </c>
      <c r="W2405" s="175">
        <f>IF(R2405&gt;0,VLOOKUP(R2405,Jahresfaktoren!$D$11:$E$24,2,),0)</f>
        <v>0</v>
      </c>
      <c r="X2405" s="175">
        <f>IF(S2405&gt;0,VLOOKUP(S2405,Jahresfaktoren!$A$28:$B$29,2,),0)</f>
        <v>0</v>
      </c>
      <c r="Y2405" s="175">
        <f>IF(T2405&gt;0,VLOOKUP(T2405,Jahresfaktoren!$A$28:$B$29,2,),0)</f>
        <v>0</v>
      </c>
      <c r="Z2405" s="175">
        <f>IF(U2405&gt;0,VLOOKUP(U2405,Jahresfaktoren!$A$32:$B$33,2,),)</f>
        <v>0</v>
      </c>
      <c r="AA2405" s="177" t="str">
        <f t="shared" si="1100"/>
        <v/>
      </c>
      <c r="AB2405" s="177" t="str">
        <f t="shared" si="1101"/>
        <v/>
      </c>
      <c r="AC2405" s="177" t="str">
        <f t="shared" si="1102"/>
        <v/>
      </c>
      <c r="AD2405" s="177" t="str">
        <f t="shared" si="1103"/>
        <v/>
      </c>
      <c r="AE2405" s="177" t="str">
        <f t="shared" si="1104"/>
        <v/>
      </c>
      <c r="AF2405" s="178">
        <f>IF(Q2405&gt;0,VLOOKUP(H2405,Leistungszahlen!$A$11:$C$158,3,),0)</f>
        <v>0</v>
      </c>
      <c r="AG2405" s="178">
        <f>IF(R2405&gt;0,VLOOKUP(H2405,Leistungszahlen!$A$11:$F$158,6,),IF(T2405&gt;0,VLOOKUP(H2405,Leistungszahlen!$A$11:$F$158,6,),0))</f>
        <v>0</v>
      </c>
      <c r="AH2405" s="179">
        <f t="shared" si="1105"/>
        <v>0</v>
      </c>
      <c r="AI2405" s="179">
        <f t="shared" si="1106"/>
        <v>0</v>
      </c>
      <c r="AJ2405" s="179">
        <f t="shared" si="1107"/>
        <v>0</v>
      </c>
      <c r="AK2405" s="179">
        <f t="shared" si="1108"/>
        <v>0</v>
      </c>
      <c r="AL2405" s="179">
        <f t="shared" si="1109"/>
        <v>0</v>
      </c>
      <c r="AM2405" s="180" t="str">
        <f>IF(L2405=1,Stundensätze!$D$13,IF(L2405=2,Stundensätze!$D$17,IF(L2405=4,Stundensätze!$D$21,"")))</f>
        <v/>
      </c>
      <c r="AN2405" s="180" t="str">
        <f>IF(L2405=1,Stundensätze!$D$15,IF(L2405=2,Stundensätze!$D$19,IF(L2405=4,Stundensätze!$D$23,"")))</f>
        <v/>
      </c>
      <c r="AO2405" s="180">
        <f t="shared" si="1110"/>
        <v>0</v>
      </c>
      <c r="AP2405" s="180">
        <f t="shared" si="1111"/>
        <v>0</v>
      </c>
      <c r="AQ2405" s="192" t="str">
        <f t="shared" si="1112"/>
        <v/>
      </c>
      <c r="AR2405" s="192" t="str">
        <f t="shared" si="1113"/>
        <v/>
      </c>
      <c r="AS2405" s="193">
        <f t="shared" si="1114"/>
        <v>0</v>
      </c>
      <c r="AT2405" s="258">
        <f>IF(K2405=0,0,VLOOKUP(K2405,Kostenstellen!A:B,2,FALSE))</f>
        <v>0</v>
      </c>
      <c r="AU2405" s="68" t="str">
        <f t="shared" si="1080"/>
        <v/>
      </c>
      <c r="AV2405" s="68" t="str">
        <f t="shared" si="1081"/>
        <v/>
      </c>
      <c r="AW2405" s="68">
        <f>IF(AF2405=0,0,VLOOKUP($H2405,Leistungszahlen!$A$11:$H$158,4,FALSE))</f>
        <v>0</v>
      </c>
      <c r="AX2405" s="68">
        <f>IF(AF2405=0,0,VLOOKUP($H2405,Leistungszahlen!$A$11:$H$158,5,FALSE))</f>
        <v>0</v>
      </c>
      <c r="AY2405" s="68">
        <f>IF(AG2405=0,0,VLOOKUP($H2405,Leistungszahlen!$A$11:$H$158,6,FALSE))</f>
        <v>0</v>
      </c>
      <c r="AZ2405" s="68">
        <f t="shared" si="1082"/>
        <v>0</v>
      </c>
      <c r="BA2405" s="68">
        <f t="shared" si="1083"/>
        <v>0</v>
      </c>
      <c r="BC2405" s="68">
        <f t="shared" si="1115"/>
        <v>0</v>
      </c>
      <c r="BD2405" s="285"/>
    </row>
    <row r="2406" spans="1:56" s="68" customFormat="1">
      <c r="A2406" s="200"/>
      <c r="B2406" s="200"/>
      <c r="C2406" s="200"/>
      <c r="D2406" s="200"/>
      <c r="E2406" s="200"/>
      <c r="F2406" s="200"/>
      <c r="G2406" s="200"/>
      <c r="H2406" s="201"/>
      <c r="I2406" s="202"/>
      <c r="J2406" s="200"/>
      <c r="K2406" s="176"/>
      <c r="L2406" s="176"/>
      <c r="M2406" s="176"/>
      <c r="N2406" s="286"/>
      <c r="O2406" s="286"/>
      <c r="P2406" s="176"/>
      <c r="Q2406" s="203">
        <f t="shared" si="1075"/>
        <v>0</v>
      </c>
      <c r="R2406" s="203">
        <f t="shared" si="1076"/>
        <v>0</v>
      </c>
      <c r="S2406" s="203">
        <f t="shared" si="1077"/>
        <v>0</v>
      </c>
      <c r="T2406" s="203">
        <f t="shared" si="1078"/>
        <v>0</v>
      </c>
      <c r="U2406" s="203">
        <f t="shared" si="1079"/>
        <v>0</v>
      </c>
      <c r="V2406" s="175">
        <f>IF(Q2406&gt;0,VLOOKUP(Q2406,Jahresfaktoren!$A$11:$B$24,2,),0)</f>
        <v>0</v>
      </c>
      <c r="W2406" s="175">
        <f>IF(R2406&gt;0,VLOOKUP(R2406,Jahresfaktoren!$D$11:$E$24,2,),0)</f>
        <v>0</v>
      </c>
      <c r="X2406" s="175">
        <f>IF(S2406&gt;0,VLOOKUP(S2406,Jahresfaktoren!$A$28:$B$29,2,),0)</f>
        <v>0</v>
      </c>
      <c r="Y2406" s="175">
        <f>IF(T2406&gt;0,VLOOKUP(T2406,Jahresfaktoren!$A$28:$B$29,2,),0)</f>
        <v>0</v>
      </c>
      <c r="Z2406" s="175">
        <f>IF(U2406&gt;0,VLOOKUP(U2406,Jahresfaktoren!$A$32:$B$33,2,),)</f>
        <v>0</v>
      </c>
      <c r="AA2406" s="177" t="str">
        <f t="shared" si="1100"/>
        <v/>
      </c>
      <c r="AB2406" s="177" t="str">
        <f t="shared" si="1101"/>
        <v/>
      </c>
      <c r="AC2406" s="177" t="str">
        <f t="shared" si="1102"/>
        <v/>
      </c>
      <c r="AD2406" s="177" t="str">
        <f t="shared" si="1103"/>
        <v/>
      </c>
      <c r="AE2406" s="177" t="str">
        <f t="shared" si="1104"/>
        <v/>
      </c>
      <c r="AF2406" s="178">
        <f>IF(Q2406&gt;0,VLOOKUP(H2406,Leistungszahlen!$A$11:$C$158,3,),0)</f>
        <v>0</v>
      </c>
      <c r="AG2406" s="178">
        <f>IF(R2406&gt;0,VLOOKUP(H2406,Leistungszahlen!$A$11:$F$158,6,),IF(T2406&gt;0,VLOOKUP(H2406,Leistungszahlen!$A$11:$F$158,6,),0))</f>
        <v>0</v>
      </c>
      <c r="AH2406" s="179">
        <f t="shared" si="1105"/>
        <v>0</v>
      </c>
      <c r="AI2406" s="179">
        <f t="shared" si="1106"/>
        <v>0</v>
      </c>
      <c r="AJ2406" s="179">
        <f t="shared" si="1107"/>
        <v>0</v>
      </c>
      <c r="AK2406" s="179">
        <f t="shared" si="1108"/>
        <v>0</v>
      </c>
      <c r="AL2406" s="179">
        <f t="shared" si="1109"/>
        <v>0</v>
      </c>
      <c r="AM2406" s="180" t="str">
        <f>IF(L2406=1,Stundensätze!$D$13,IF(L2406=2,Stundensätze!$D$17,IF(L2406=4,Stundensätze!$D$21,"")))</f>
        <v/>
      </c>
      <c r="AN2406" s="180" t="str">
        <f>IF(L2406=1,Stundensätze!$D$15,IF(L2406=2,Stundensätze!$D$19,IF(L2406=4,Stundensätze!$D$23,"")))</f>
        <v/>
      </c>
      <c r="AO2406" s="180">
        <f t="shared" si="1110"/>
        <v>0</v>
      </c>
      <c r="AP2406" s="180">
        <f t="shared" si="1111"/>
        <v>0</v>
      </c>
      <c r="AQ2406" s="192" t="str">
        <f t="shared" si="1112"/>
        <v/>
      </c>
      <c r="AR2406" s="192" t="str">
        <f t="shared" si="1113"/>
        <v/>
      </c>
      <c r="AS2406" s="193">
        <f t="shared" si="1114"/>
        <v>0</v>
      </c>
      <c r="AT2406" s="258">
        <f>IF(K2406=0,0,VLOOKUP(K2406,Kostenstellen!A:B,2,FALSE))</f>
        <v>0</v>
      </c>
      <c r="AU2406" s="68" t="str">
        <f t="shared" si="1080"/>
        <v/>
      </c>
      <c r="AV2406" s="68" t="str">
        <f t="shared" si="1081"/>
        <v/>
      </c>
      <c r="AW2406" s="68">
        <f>IF(AF2406=0,0,VLOOKUP($H2406,Leistungszahlen!$A$11:$H$158,4,FALSE))</f>
        <v>0</v>
      </c>
      <c r="AX2406" s="68">
        <f>IF(AF2406=0,0,VLOOKUP($H2406,Leistungszahlen!$A$11:$H$158,5,FALSE))</f>
        <v>0</v>
      </c>
      <c r="AY2406" s="68">
        <f>IF(AG2406=0,0,VLOOKUP($H2406,Leistungszahlen!$A$11:$H$158,6,FALSE))</f>
        <v>0</v>
      </c>
      <c r="AZ2406" s="68">
        <f t="shared" si="1082"/>
        <v>0</v>
      </c>
      <c r="BA2406" s="68">
        <f t="shared" si="1083"/>
        <v>0</v>
      </c>
      <c r="BC2406" s="68">
        <f t="shared" si="1115"/>
        <v>0</v>
      </c>
      <c r="BD2406" s="285"/>
    </row>
    <row r="2407" spans="1:56" s="68" customFormat="1">
      <c r="A2407" s="200"/>
      <c r="B2407" s="200"/>
      <c r="C2407" s="200"/>
      <c r="D2407" s="200"/>
      <c r="E2407" s="200"/>
      <c r="F2407" s="200"/>
      <c r="G2407" s="200"/>
      <c r="H2407" s="201"/>
      <c r="I2407" s="202"/>
      <c r="J2407" s="200"/>
      <c r="K2407" s="176"/>
      <c r="L2407" s="176"/>
      <c r="M2407" s="176"/>
      <c r="N2407" s="286"/>
      <c r="O2407" s="286"/>
      <c r="P2407" s="176"/>
      <c r="Q2407" s="203">
        <f t="shared" si="1075"/>
        <v>0</v>
      </c>
      <c r="R2407" s="203">
        <f t="shared" si="1076"/>
        <v>0</v>
      </c>
      <c r="S2407" s="203">
        <f t="shared" si="1077"/>
        <v>0</v>
      </c>
      <c r="T2407" s="203">
        <f t="shared" si="1078"/>
        <v>0</v>
      </c>
      <c r="U2407" s="203">
        <f t="shared" si="1079"/>
        <v>0</v>
      </c>
      <c r="V2407" s="175">
        <f>IF(Q2407&gt;0,VLOOKUP(Q2407,Jahresfaktoren!$A$11:$B$24,2,),0)</f>
        <v>0</v>
      </c>
      <c r="W2407" s="175">
        <f>IF(R2407&gt;0,VLOOKUP(R2407,Jahresfaktoren!$D$11:$E$24,2,),0)</f>
        <v>0</v>
      </c>
      <c r="X2407" s="175">
        <f>IF(S2407&gt;0,VLOOKUP(S2407,Jahresfaktoren!$A$28:$B$29,2,),0)</f>
        <v>0</v>
      </c>
      <c r="Y2407" s="175">
        <f>IF(T2407&gt;0,VLOOKUP(T2407,Jahresfaktoren!$A$28:$B$29,2,),0)</f>
        <v>0</v>
      </c>
      <c r="Z2407" s="175">
        <f>IF(U2407&gt;0,VLOOKUP(U2407,Jahresfaktoren!$A$32:$B$33,2,),)</f>
        <v>0</v>
      </c>
      <c r="AA2407" s="177" t="str">
        <f t="shared" si="1100"/>
        <v/>
      </c>
      <c r="AB2407" s="177" t="str">
        <f t="shared" si="1101"/>
        <v/>
      </c>
      <c r="AC2407" s="177" t="str">
        <f t="shared" si="1102"/>
        <v/>
      </c>
      <c r="AD2407" s="177" t="str">
        <f t="shared" si="1103"/>
        <v/>
      </c>
      <c r="AE2407" s="177" t="str">
        <f t="shared" si="1104"/>
        <v/>
      </c>
      <c r="AF2407" s="178">
        <f>IF(Q2407&gt;0,VLOOKUP(H2407,Leistungszahlen!$A$11:$C$158,3,),0)</f>
        <v>0</v>
      </c>
      <c r="AG2407" s="178">
        <f>IF(R2407&gt;0,VLOOKUP(H2407,Leistungszahlen!$A$11:$F$158,6,),IF(T2407&gt;0,VLOOKUP(H2407,Leistungszahlen!$A$11:$F$158,6,),0))</f>
        <v>0</v>
      </c>
      <c r="AH2407" s="179">
        <f t="shared" si="1105"/>
        <v>0</v>
      </c>
      <c r="AI2407" s="179">
        <f t="shared" si="1106"/>
        <v>0</v>
      </c>
      <c r="AJ2407" s="179">
        <f t="shared" si="1107"/>
        <v>0</v>
      </c>
      <c r="AK2407" s="179">
        <f t="shared" si="1108"/>
        <v>0</v>
      </c>
      <c r="AL2407" s="179">
        <f t="shared" si="1109"/>
        <v>0</v>
      </c>
      <c r="AM2407" s="180" t="str">
        <f>IF(L2407=1,Stundensätze!$D$13,IF(L2407=2,Stundensätze!$D$17,IF(L2407=4,Stundensätze!$D$21,"")))</f>
        <v/>
      </c>
      <c r="AN2407" s="180" t="str">
        <f>IF(L2407=1,Stundensätze!$D$15,IF(L2407=2,Stundensätze!$D$19,IF(L2407=4,Stundensätze!$D$23,"")))</f>
        <v/>
      </c>
      <c r="AO2407" s="180">
        <f t="shared" si="1110"/>
        <v>0</v>
      </c>
      <c r="AP2407" s="180">
        <f t="shared" si="1111"/>
        <v>0</v>
      </c>
      <c r="AQ2407" s="192" t="str">
        <f t="shared" si="1112"/>
        <v/>
      </c>
      <c r="AR2407" s="192" t="str">
        <f t="shared" si="1113"/>
        <v/>
      </c>
      <c r="AS2407" s="193">
        <f t="shared" si="1114"/>
        <v>0</v>
      </c>
      <c r="AT2407" s="258">
        <f>IF(K2407=0,0,VLOOKUP(K2407,Kostenstellen!A:B,2,FALSE))</f>
        <v>0</v>
      </c>
      <c r="AU2407" s="68" t="str">
        <f t="shared" si="1080"/>
        <v/>
      </c>
      <c r="AV2407" s="68" t="str">
        <f t="shared" si="1081"/>
        <v/>
      </c>
      <c r="AW2407" s="68">
        <f>IF(AF2407=0,0,VLOOKUP($H2407,Leistungszahlen!$A$11:$H$158,4,FALSE))</f>
        <v>0</v>
      </c>
      <c r="AX2407" s="68">
        <f>IF(AF2407=0,0,VLOOKUP($H2407,Leistungszahlen!$A$11:$H$158,5,FALSE))</f>
        <v>0</v>
      </c>
      <c r="AY2407" s="68">
        <f>IF(AG2407=0,0,VLOOKUP($H2407,Leistungszahlen!$A$11:$H$158,6,FALSE))</f>
        <v>0</v>
      </c>
      <c r="AZ2407" s="68">
        <f t="shared" si="1082"/>
        <v>0</v>
      </c>
      <c r="BA2407" s="68">
        <f t="shared" si="1083"/>
        <v>0</v>
      </c>
      <c r="BC2407" s="68">
        <f t="shared" si="1115"/>
        <v>0</v>
      </c>
      <c r="BD2407" s="285"/>
    </row>
    <row r="2408" spans="1:56" s="68" customFormat="1">
      <c r="A2408" s="200"/>
      <c r="B2408" s="200"/>
      <c r="C2408" s="200"/>
      <c r="D2408" s="200"/>
      <c r="E2408" s="200"/>
      <c r="F2408" s="200"/>
      <c r="G2408" s="200"/>
      <c r="H2408" s="201"/>
      <c r="I2408" s="202"/>
      <c r="J2408" s="200"/>
      <c r="K2408" s="176"/>
      <c r="L2408" s="176"/>
      <c r="M2408" s="176"/>
      <c r="N2408" s="286"/>
      <c r="O2408" s="286"/>
      <c r="P2408" s="176"/>
      <c r="Q2408" s="203">
        <f t="shared" si="1075"/>
        <v>0</v>
      </c>
      <c r="R2408" s="203">
        <f t="shared" si="1076"/>
        <v>0</v>
      </c>
      <c r="S2408" s="203">
        <f t="shared" si="1077"/>
        <v>0</v>
      </c>
      <c r="T2408" s="203">
        <f t="shared" si="1078"/>
        <v>0</v>
      </c>
      <c r="U2408" s="203">
        <f t="shared" si="1079"/>
        <v>0</v>
      </c>
      <c r="V2408" s="175">
        <f>IF(Q2408&gt;0,VLOOKUP(Q2408,Jahresfaktoren!$A$11:$B$24,2,),0)</f>
        <v>0</v>
      </c>
      <c r="W2408" s="175">
        <f>IF(R2408&gt;0,VLOOKUP(R2408,Jahresfaktoren!$D$11:$E$24,2,),0)</f>
        <v>0</v>
      </c>
      <c r="X2408" s="175">
        <f>IF(S2408&gt;0,VLOOKUP(S2408,Jahresfaktoren!$A$28:$B$29,2,),0)</f>
        <v>0</v>
      </c>
      <c r="Y2408" s="175">
        <f>IF(T2408&gt;0,VLOOKUP(T2408,Jahresfaktoren!$A$28:$B$29,2,),0)</f>
        <v>0</v>
      </c>
      <c r="Z2408" s="175">
        <f>IF(U2408&gt;0,VLOOKUP(U2408,Jahresfaktoren!$A$32:$B$33,2,),)</f>
        <v>0</v>
      </c>
      <c r="AA2408" s="177" t="str">
        <f t="shared" si="1100"/>
        <v/>
      </c>
      <c r="AB2408" s="177" t="str">
        <f t="shared" si="1101"/>
        <v/>
      </c>
      <c r="AC2408" s="177" t="str">
        <f t="shared" si="1102"/>
        <v/>
      </c>
      <c r="AD2408" s="177" t="str">
        <f t="shared" si="1103"/>
        <v/>
      </c>
      <c r="AE2408" s="177" t="str">
        <f t="shared" si="1104"/>
        <v/>
      </c>
      <c r="AF2408" s="178">
        <f>IF(Q2408&gt;0,VLOOKUP(H2408,Leistungszahlen!$A$11:$C$158,3,),0)</f>
        <v>0</v>
      </c>
      <c r="AG2408" s="178">
        <f>IF(R2408&gt;0,VLOOKUP(H2408,Leistungszahlen!$A$11:$F$158,6,),IF(T2408&gt;0,VLOOKUP(H2408,Leistungszahlen!$A$11:$F$158,6,),0))</f>
        <v>0</v>
      </c>
      <c r="AH2408" s="179">
        <f t="shared" si="1105"/>
        <v>0</v>
      </c>
      <c r="AI2408" s="179">
        <f t="shared" si="1106"/>
        <v>0</v>
      </c>
      <c r="AJ2408" s="179">
        <f t="shared" si="1107"/>
        <v>0</v>
      </c>
      <c r="AK2408" s="179">
        <f t="shared" si="1108"/>
        <v>0</v>
      </c>
      <c r="AL2408" s="179">
        <f t="shared" si="1109"/>
        <v>0</v>
      </c>
      <c r="AM2408" s="180" t="str">
        <f>IF(L2408=1,Stundensätze!$D$13,IF(L2408=2,Stundensätze!$D$17,IF(L2408=4,Stundensätze!$D$21,"")))</f>
        <v/>
      </c>
      <c r="AN2408" s="180" t="str">
        <f>IF(L2408=1,Stundensätze!$D$15,IF(L2408=2,Stundensätze!$D$19,IF(L2408=4,Stundensätze!$D$23,"")))</f>
        <v/>
      </c>
      <c r="AO2408" s="180">
        <f t="shared" si="1110"/>
        <v>0</v>
      </c>
      <c r="AP2408" s="180">
        <f t="shared" si="1111"/>
        <v>0</v>
      </c>
      <c r="AQ2408" s="192" t="str">
        <f t="shared" si="1112"/>
        <v/>
      </c>
      <c r="AR2408" s="192" t="str">
        <f t="shared" si="1113"/>
        <v/>
      </c>
      <c r="AS2408" s="193">
        <f t="shared" si="1114"/>
        <v>0</v>
      </c>
      <c r="AT2408" s="258">
        <f>IF(K2408=0,0,VLOOKUP(K2408,Kostenstellen!A:B,2,FALSE))</f>
        <v>0</v>
      </c>
      <c r="AU2408" s="68" t="str">
        <f t="shared" si="1080"/>
        <v/>
      </c>
      <c r="AV2408" s="68" t="str">
        <f t="shared" si="1081"/>
        <v/>
      </c>
      <c r="AW2408" s="68">
        <f>IF(AF2408=0,0,VLOOKUP($H2408,Leistungszahlen!$A$11:$H$158,4,FALSE))</f>
        <v>0</v>
      </c>
      <c r="AX2408" s="68">
        <f>IF(AF2408=0,0,VLOOKUP($H2408,Leistungszahlen!$A$11:$H$158,5,FALSE))</f>
        <v>0</v>
      </c>
      <c r="AY2408" s="68">
        <f>IF(AG2408=0,0,VLOOKUP($H2408,Leistungszahlen!$A$11:$H$158,6,FALSE))</f>
        <v>0</v>
      </c>
      <c r="AZ2408" s="68">
        <f t="shared" si="1082"/>
        <v>0</v>
      </c>
      <c r="BA2408" s="68">
        <f t="shared" si="1083"/>
        <v>0</v>
      </c>
      <c r="BC2408" s="68">
        <f t="shared" si="1115"/>
        <v>0</v>
      </c>
      <c r="BD2408" s="285"/>
    </row>
    <row r="2409" spans="1:56" s="68" customFormat="1">
      <c r="A2409" s="200"/>
      <c r="B2409" s="200"/>
      <c r="C2409" s="200"/>
      <c r="D2409" s="200"/>
      <c r="E2409" s="200"/>
      <c r="F2409" s="200"/>
      <c r="G2409" s="200"/>
      <c r="H2409" s="201"/>
      <c r="I2409" s="202"/>
      <c r="J2409" s="200"/>
      <c r="K2409" s="176"/>
      <c r="L2409" s="176"/>
      <c r="M2409" s="176"/>
      <c r="N2409" s="286"/>
      <c r="O2409" s="286"/>
      <c r="P2409" s="176"/>
      <c r="Q2409" s="203">
        <f t="shared" si="1075"/>
        <v>0</v>
      </c>
      <c r="R2409" s="203">
        <f t="shared" si="1076"/>
        <v>0</v>
      </c>
      <c r="S2409" s="203">
        <f t="shared" si="1077"/>
        <v>0</v>
      </c>
      <c r="T2409" s="203">
        <f t="shared" si="1078"/>
        <v>0</v>
      </c>
      <c r="U2409" s="203">
        <f t="shared" si="1079"/>
        <v>0</v>
      </c>
      <c r="V2409" s="175">
        <f>IF(Q2409&gt;0,VLOOKUP(Q2409,Jahresfaktoren!$A$11:$B$24,2,),0)</f>
        <v>0</v>
      </c>
      <c r="W2409" s="175">
        <f>IF(R2409&gt;0,VLOOKUP(R2409,Jahresfaktoren!$D$11:$E$24,2,),0)</f>
        <v>0</v>
      </c>
      <c r="X2409" s="175">
        <f>IF(S2409&gt;0,VLOOKUP(S2409,Jahresfaktoren!$A$28:$B$29,2,),0)</f>
        <v>0</v>
      </c>
      <c r="Y2409" s="175">
        <f>IF(T2409&gt;0,VLOOKUP(T2409,Jahresfaktoren!$A$28:$B$29,2,),0)</f>
        <v>0</v>
      </c>
      <c r="Z2409" s="175">
        <f>IF(U2409&gt;0,VLOOKUP(U2409,Jahresfaktoren!$A$32:$B$33,2,),)</f>
        <v>0</v>
      </c>
      <c r="AA2409" s="177" t="str">
        <f t="shared" si="1100"/>
        <v/>
      </c>
      <c r="AB2409" s="177" t="str">
        <f t="shared" si="1101"/>
        <v/>
      </c>
      <c r="AC2409" s="177" t="str">
        <f t="shared" si="1102"/>
        <v/>
      </c>
      <c r="AD2409" s="177" t="str">
        <f t="shared" si="1103"/>
        <v/>
      </c>
      <c r="AE2409" s="177" t="str">
        <f t="shared" si="1104"/>
        <v/>
      </c>
      <c r="AF2409" s="178">
        <f>IF(Q2409&gt;0,VLOOKUP(H2409,Leistungszahlen!$A$11:$C$158,3,),0)</f>
        <v>0</v>
      </c>
      <c r="AG2409" s="178">
        <f>IF(R2409&gt;0,VLOOKUP(H2409,Leistungszahlen!$A$11:$F$158,6,),IF(T2409&gt;0,VLOOKUP(H2409,Leistungszahlen!$A$11:$F$158,6,),0))</f>
        <v>0</v>
      </c>
      <c r="AH2409" s="179">
        <f t="shared" si="1105"/>
        <v>0</v>
      </c>
      <c r="AI2409" s="179">
        <f t="shared" si="1106"/>
        <v>0</v>
      </c>
      <c r="AJ2409" s="179">
        <f t="shared" si="1107"/>
        <v>0</v>
      </c>
      <c r="AK2409" s="179">
        <f t="shared" si="1108"/>
        <v>0</v>
      </c>
      <c r="AL2409" s="179">
        <f t="shared" si="1109"/>
        <v>0</v>
      </c>
      <c r="AM2409" s="180" t="str">
        <f>IF(L2409=1,Stundensätze!$D$13,IF(L2409=2,Stundensätze!$D$17,IF(L2409=4,Stundensätze!$D$21,"")))</f>
        <v/>
      </c>
      <c r="AN2409" s="180" t="str">
        <f>IF(L2409=1,Stundensätze!$D$15,IF(L2409=2,Stundensätze!$D$19,IF(L2409=4,Stundensätze!$D$23,"")))</f>
        <v/>
      </c>
      <c r="AO2409" s="180">
        <f t="shared" si="1110"/>
        <v>0</v>
      </c>
      <c r="AP2409" s="180">
        <f t="shared" si="1111"/>
        <v>0</v>
      </c>
      <c r="AQ2409" s="192" t="str">
        <f t="shared" si="1112"/>
        <v/>
      </c>
      <c r="AR2409" s="192" t="str">
        <f t="shared" si="1113"/>
        <v/>
      </c>
      <c r="AS2409" s="193">
        <f t="shared" si="1114"/>
        <v>0</v>
      </c>
      <c r="AT2409" s="258">
        <f>IF(K2409=0,0,VLOOKUP(K2409,Kostenstellen!A:B,2,FALSE))</f>
        <v>0</v>
      </c>
      <c r="AU2409" s="68" t="str">
        <f t="shared" si="1080"/>
        <v/>
      </c>
      <c r="AV2409" s="68" t="str">
        <f t="shared" si="1081"/>
        <v/>
      </c>
      <c r="AW2409" s="68">
        <f>IF(AF2409=0,0,VLOOKUP($H2409,Leistungszahlen!$A$11:$H$158,4,FALSE))</f>
        <v>0</v>
      </c>
      <c r="AX2409" s="68">
        <f>IF(AF2409=0,0,VLOOKUP($H2409,Leistungszahlen!$A$11:$H$158,5,FALSE))</f>
        <v>0</v>
      </c>
      <c r="AY2409" s="68">
        <f>IF(AG2409=0,0,VLOOKUP($H2409,Leistungszahlen!$A$11:$H$158,6,FALSE))</f>
        <v>0</v>
      </c>
      <c r="AZ2409" s="68">
        <f t="shared" si="1082"/>
        <v>0</v>
      </c>
      <c r="BA2409" s="68">
        <f t="shared" si="1083"/>
        <v>0</v>
      </c>
      <c r="BC2409" s="68">
        <f t="shared" si="1115"/>
        <v>0</v>
      </c>
      <c r="BD2409" s="285"/>
    </row>
    <row r="2410" spans="1:56" s="68" customFormat="1">
      <c r="A2410" s="200"/>
      <c r="B2410" s="200"/>
      <c r="C2410" s="200"/>
      <c r="D2410" s="200"/>
      <c r="E2410" s="200"/>
      <c r="F2410" s="200"/>
      <c r="G2410" s="200"/>
      <c r="H2410" s="201"/>
      <c r="I2410" s="202"/>
      <c r="J2410" s="200"/>
      <c r="K2410" s="176"/>
      <c r="L2410" s="176"/>
      <c r="M2410" s="176"/>
      <c r="N2410" s="286"/>
      <c r="O2410" s="286"/>
      <c r="P2410" s="176"/>
      <c r="Q2410" s="203">
        <f t="shared" si="1075"/>
        <v>0</v>
      </c>
      <c r="R2410" s="203">
        <f t="shared" si="1076"/>
        <v>0</v>
      </c>
      <c r="S2410" s="203">
        <f t="shared" si="1077"/>
        <v>0</v>
      </c>
      <c r="T2410" s="203">
        <f t="shared" si="1078"/>
        <v>0</v>
      </c>
      <c r="U2410" s="203">
        <f t="shared" si="1079"/>
        <v>0</v>
      </c>
      <c r="V2410" s="175">
        <f>IF(Q2410&gt;0,VLOOKUP(Q2410,Jahresfaktoren!$A$11:$B$24,2,),0)</f>
        <v>0</v>
      </c>
      <c r="W2410" s="175">
        <f>IF(R2410&gt;0,VLOOKUP(R2410,Jahresfaktoren!$D$11:$E$24,2,),0)</f>
        <v>0</v>
      </c>
      <c r="X2410" s="175">
        <f>IF(S2410&gt;0,VLOOKUP(S2410,Jahresfaktoren!$A$28:$B$29,2,),0)</f>
        <v>0</v>
      </c>
      <c r="Y2410" s="175">
        <f>IF(T2410&gt;0,VLOOKUP(T2410,Jahresfaktoren!$A$28:$B$29,2,),0)</f>
        <v>0</v>
      </c>
      <c r="Z2410" s="175">
        <f>IF(U2410&gt;0,VLOOKUP(U2410,Jahresfaktoren!$A$32:$B$33,2,),)</f>
        <v>0</v>
      </c>
      <c r="AA2410" s="177" t="str">
        <f t="shared" si="1100"/>
        <v/>
      </c>
      <c r="AB2410" s="177" t="str">
        <f t="shared" si="1101"/>
        <v/>
      </c>
      <c r="AC2410" s="177" t="str">
        <f t="shared" si="1102"/>
        <v/>
      </c>
      <c r="AD2410" s="177" t="str">
        <f t="shared" si="1103"/>
        <v/>
      </c>
      <c r="AE2410" s="177" t="str">
        <f t="shared" si="1104"/>
        <v/>
      </c>
      <c r="AF2410" s="178">
        <f>IF(Q2410&gt;0,VLOOKUP(H2410,Leistungszahlen!$A$11:$C$158,3,),0)</f>
        <v>0</v>
      </c>
      <c r="AG2410" s="178">
        <f>IF(R2410&gt;0,VLOOKUP(H2410,Leistungszahlen!$A$11:$F$158,6,),IF(T2410&gt;0,VLOOKUP(H2410,Leistungszahlen!$A$11:$F$158,6,),0))</f>
        <v>0</v>
      </c>
      <c r="AH2410" s="179">
        <f t="shared" si="1105"/>
        <v>0</v>
      </c>
      <c r="AI2410" s="179">
        <f t="shared" si="1106"/>
        <v>0</v>
      </c>
      <c r="AJ2410" s="179">
        <f t="shared" si="1107"/>
        <v>0</v>
      </c>
      <c r="AK2410" s="179">
        <f t="shared" si="1108"/>
        <v>0</v>
      </c>
      <c r="AL2410" s="179">
        <f t="shared" si="1109"/>
        <v>0</v>
      </c>
      <c r="AM2410" s="180" t="str">
        <f>IF(L2410=1,Stundensätze!$D$13,IF(L2410=2,Stundensätze!$D$17,IF(L2410=4,Stundensätze!$D$21,"")))</f>
        <v/>
      </c>
      <c r="AN2410" s="180" t="str">
        <f>IF(L2410=1,Stundensätze!$D$15,IF(L2410=2,Stundensätze!$D$19,IF(L2410=4,Stundensätze!$D$23,"")))</f>
        <v/>
      </c>
      <c r="AO2410" s="180">
        <f t="shared" si="1110"/>
        <v>0</v>
      </c>
      <c r="AP2410" s="180">
        <f t="shared" si="1111"/>
        <v>0</v>
      </c>
      <c r="AQ2410" s="192" t="str">
        <f t="shared" si="1112"/>
        <v/>
      </c>
      <c r="AR2410" s="192" t="str">
        <f t="shared" si="1113"/>
        <v/>
      </c>
      <c r="AS2410" s="193">
        <f t="shared" si="1114"/>
        <v>0</v>
      </c>
      <c r="AT2410" s="258">
        <f>IF(K2410=0,0,VLOOKUP(K2410,Kostenstellen!A:B,2,FALSE))</f>
        <v>0</v>
      </c>
      <c r="AU2410" s="68" t="str">
        <f t="shared" si="1080"/>
        <v/>
      </c>
      <c r="AV2410" s="68" t="str">
        <f t="shared" si="1081"/>
        <v/>
      </c>
      <c r="AW2410" s="68">
        <f>IF(AF2410=0,0,VLOOKUP($H2410,Leistungszahlen!$A$11:$H$158,4,FALSE))</f>
        <v>0</v>
      </c>
      <c r="AX2410" s="68">
        <f>IF(AF2410=0,0,VLOOKUP($H2410,Leistungszahlen!$A$11:$H$158,5,FALSE))</f>
        <v>0</v>
      </c>
      <c r="AY2410" s="68">
        <f>IF(AG2410=0,0,VLOOKUP($H2410,Leistungszahlen!$A$11:$H$158,6,FALSE))</f>
        <v>0</v>
      </c>
      <c r="AZ2410" s="68">
        <f t="shared" si="1082"/>
        <v>0</v>
      </c>
      <c r="BA2410" s="68">
        <f t="shared" si="1083"/>
        <v>0</v>
      </c>
      <c r="BC2410" s="68">
        <f t="shared" si="1115"/>
        <v>0</v>
      </c>
      <c r="BD2410" s="285"/>
    </row>
    <row r="2411" spans="1:56" s="68" customFormat="1">
      <c r="A2411" s="200"/>
      <c r="B2411" s="200"/>
      <c r="C2411" s="200"/>
      <c r="D2411" s="200"/>
      <c r="E2411" s="200"/>
      <c r="F2411" s="200"/>
      <c r="G2411" s="200"/>
      <c r="H2411" s="201"/>
      <c r="I2411" s="202"/>
      <c r="J2411" s="200"/>
      <c r="K2411" s="176"/>
      <c r="L2411" s="176"/>
      <c r="M2411" s="176"/>
      <c r="N2411" s="286"/>
      <c r="O2411" s="286"/>
      <c r="P2411" s="176"/>
      <c r="Q2411" s="203">
        <f t="shared" si="1075"/>
        <v>0</v>
      </c>
      <c r="R2411" s="203">
        <f t="shared" si="1076"/>
        <v>0</v>
      </c>
      <c r="S2411" s="203">
        <f t="shared" si="1077"/>
        <v>0</v>
      </c>
      <c r="T2411" s="203">
        <f t="shared" si="1078"/>
        <v>0</v>
      </c>
      <c r="U2411" s="203">
        <f t="shared" si="1079"/>
        <v>0</v>
      </c>
      <c r="V2411" s="175">
        <f>IF(Q2411&gt;0,VLOOKUP(Q2411,Jahresfaktoren!$A$11:$B$24,2,),0)</f>
        <v>0</v>
      </c>
      <c r="W2411" s="175">
        <f>IF(R2411&gt;0,VLOOKUP(R2411,Jahresfaktoren!$D$11:$E$24,2,),0)</f>
        <v>0</v>
      </c>
      <c r="X2411" s="175">
        <f>IF(S2411&gt;0,VLOOKUP(S2411,Jahresfaktoren!$A$28:$B$29,2,),0)</f>
        <v>0</v>
      </c>
      <c r="Y2411" s="175">
        <f>IF(T2411&gt;0,VLOOKUP(T2411,Jahresfaktoren!$A$28:$B$29,2,),0)</f>
        <v>0</v>
      </c>
      <c r="Z2411" s="175">
        <f>IF(U2411&gt;0,VLOOKUP(U2411,Jahresfaktoren!$A$32:$B$33,2,),)</f>
        <v>0</v>
      </c>
      <c r="AA2411" s="177" t="str">
        <f t="shared" si="1100"/>
        <v/>
      </c>
      <c r="AB2411" s="177" t="str">
        <f t="shared" si="1101"/>
        <v/>
      </c>
      <c r="AC2411" s="177" t="str">
        <f t="shared" si="1102"/>
        <v/>
      </c>
      <c r="AD2411" s="177" t="str">
        <f t="shared" si="1103"/>
        <v/>
      </c>
      <c r="AE2411" s="177" t="str">
        <f t="shared" si="1104"/>
        <v/>
      </c>
      <c r="AF2411" s="178">
        <f>IF(Q2411&gt;0,VLOOKUP(H2411,Leistungszahlen!$A$11:$C$158,3,),0)</f>
        <v>0</v>
      </c>
      <c r="AG2411" s="178">
        <f>IF(R2411&gt;0,VLOOKUP(H2411,Leistungszahlen!$A$11:$F$158,6,),IF(T2411&gt;0,VLOOKUP(H2411,Leistungszahlen!$A$11:$F$158,6,),0))</f>
        <v>0</v>
      </c>
      <c r="AH2411" s="179">
        <f t="shared" si="1105"/>
        <v>0</v>
      </c>
      <c r="AI2411" s="179">
        <f t="shared" si="1106"/>
        <v>0</v>
      </c>
      <c r="AJ2411" s="179">
        <f t="shared" si="1107"/>
        <v>0</v>
      </c>
      <c r="AK2411" s="179">
        <f t="shared" si="1108"/>
        <v>0</v>
      </c>
      <c r="AL2411" s="179">
        <f t="shared" si="1109"/>
        <v>0</v>
      </c>
      <c r="AM2411" s="180" t="str">
        <f>IF(L2411=1,Stundensätze!$D$13,IF(L2411=2,Stundensätze!$D$17,IF(L2411=4,Stundensätze!$D$21,"")))</f>
        <v/>
      </c>
      <c r="AN2411" s="180" t="str">
        <f>IF(L2411=1,Stundensätze!$D$15,IF(L2411=2,Stundensätze!$D$19,IF(L2411=4,Stundensätze!$D$23,"")))</f>
        <v/>
      </c>
      <c r="AO2411" s="180">
        <f t="shared" si="1110"/>
        <v>0</v>
      </c>
      <c r="AP2411" s="180">
        <f t="shared" si="1111"/>
        <v>0</v>
      </c>
      <c r="AQ2411" s="192" t="str">
        <f t="shared" si="1112"/>
        <v/>
      </c>
      <c r="AR2411" s="192" t="str">
        <f t="shared" si="1113"/>
        <v/>
      </c>
      <c r="AS2411" s="193">
        <f t="shared" si="1114"/>
        <v>0</v>
      </c>
      <c r="AT2411" s="258">
        <f>IF(K2411=0,0,VLOOKUP(K2411,Kostenstellen!A:B,2,FALSE))</f>
        <v>0</v>
      </c>
      <c r="AU2411" s="68" t="str">
        <f t="shared" si="1080"/>
        <v/>
      </c>
      <c r="AV2411" s="68" t="str">
        <f t="shared" si="1081"/>
        <v/>
      </c>
      <c r="AW2411" s="68">
        <f>IF(AF2411=0,0,VLOOKUP($H2411,Leistungszahlen!$A$11:$H$158,4,FALSE))</f>
        <v>0</v>
      </c>
      <c r="AX2411" s="68">
        <f>IF(AF2411=0,0,VLOOKUP($H2411,Leistungszahlen!$A$11:$H$158,5,FALSE))</f>
        <v>0</v>
      </c>
      <c r="AY2411" s="68">
        <f>IF(AG2411=0,0,VLOOKUP($H2411,Leistungszahlen!$A$11:$H$158,6,FALSE))</f>
        <v>0</v>
      </c>
      <c r="AZ2411" s="68">
        <f t="shared" si="1082"/>
        <v>0</v>
      </c>
      <c r="BA2411" s="68">
        <f t="shared" si="1083"/>
        <v>0</v>
      </c>
      <c r="BC2411" s="68">
        <f t="shared" si="1115"/>
        <v>0</v>
      </c>
      <c r="BD2411" s="285"/>
    </row>
    <row r="2412" spans="1:56" s="68" customFormat="1">
      <c r="A2412" s="200"/>
      <c r="B2412" s="200"/>
      <c r="C2412" s="200"/>
      <c r="D2412" s="200"/>
      <c r="E2412" s="200"/>
      <c r="F2412" s="200"/>
      <c r="G2412" s="200"/>
      <c r="H2412" s="201"/>
      <c r="I2412" s="202"/>
      <c r="J2412" s="200"/>
      <c r="K2412" s="176"/>
      <c r="L2412" s="176"/>
      <c r="M2412" s="176"/>
      <c r="N2412" s="286"/>
      <c r="O2412" s="286"/>
      <c r="P2412" s="176"/>
      <c r="Q2412" s="203">
        <f t="shared" si="1075"/>
        <v>0</v>
      </c>
      <c r="R2412" s="203">
        <f t="shared" si="1076"/>
        <v>0</v>
      </c>
      <c r="S2412" s="203">
        <f t="shared" si="1077"/>
        <v>0</v>
      </c>
      <c r="T2412" s="203">
        <f t="shared" si="1078"/>
        <v>0</v>
      </c>
      <c r="U2412" s="203">
        <f t="shared" si="1079"/>
        <v>0</v>
      </c>
      <c r="V2412" s="175">
        <f>IF(Q2412&gt;0,VLOOKUP(Q2412,Jahresfaktoren!$A$11:$B$24,2,),0)</f>
        <v>0</v>
      </c>
      <c r="W2412" s="175">
        <f>IF(R2412&gt;0,VLOOKUP(R2412,Jahresfaktoren!$D$11:$E$24,2,),0)</f>
        <v>0</v>
      </c>
      <c r="X2412" s="175">
        <f>IF(S2412&gt;0,VLOOKUP(S2412,Jahresfaktoren!$A$28:$B$29,2,),0)</f>
        <v>0</v>
      </c>
      <c r="Y2412" s="175">
        <f>IF(T2412&gt;0,VLOOKUP(T2412,Jahresfaktoren!$A$28:$B$29,2,),0)</f>
        <v>0</v>
      </c>
      <c r="Z2412" s="175">
        <f>IF(U2412&gt;0,VLOOKUP(U2412,Jahresfaktoren!$A$32:$B$33,2,),)</f>
        <v>0</v>
      </c>
      <c r="AA2412" s="177" t="str">
        <f t="shared" si="1100"/>
        <v/>
      </c>
      <c r="AB2412" s="177" t="str">
        <f t="shared" si="1101"/>
        <v/>
      </c>
      <c r="AC2412" s="177" t="str">
        <f t="shared" si="1102"/>
        <v/>
      </c>
      <c r="AD2412" s="177" t="str">
        <f t="shared" si="1103"/>
        <v/>
      </c>
      <c r="AE2412" s="177" t="str">
        <f t="shared" si="1104"/>
        <v/>
      </c>
      <c r="AF2412" s="178">
        <f>IF(Q2412&gt;0,VLOOKUP(H2412,Leistungszahlen!$A$11:$C$158,3,),0)</f>
        <v>0</v>
      </c>
      <c r="AG2412" s="178">
        <f>IF(R2412&gt;0,VLOOKUP(H2412,Leistungszahlen!$A$11:$F$158,6,),IF(T2412&gt;0,VLOOKUP(H2412,Leistungszahlen!$A$11:$F$158,6,),0))</f>
        <v>0</v>
      </c>
      <c r="AH2412" s="179">
        <f t="shared" si="1105"/>
        <v>0</v>
      </c>
      <c r="AI2412" s="179">
        <f t="shared" si="1106"/>
        <v>0</v>
      </c>
      <c r="AJ2412" s="179">
        <f t="shared" si="1107"/>
        <v>0</v>
      </c>
      <c r="AK2412" s="179">
        <f t="shared" si="1108"/>
        <v>0</v>
      </c>
      <c r="AL2412" s="179">
        <f t="shared" si="1109"/>
        <v>0</v>
      </c>
      <c r="AM2412" s="180" t="str">
        <f>IF(L2412=1,Stundensätze!$D$13,IF(L2412=2,Stundensätze!$D$17,IF(L2412=4,Stundensätze!$D$21,"")))</f>
        <v/>
      </c>
      <c r="AN2412" s="180" t="str">
        <f>IF(L2412=1,Stundensätze!$D$15,IF(L2412=2,Stundensätze!$D$19,IF(L2412=4,Stundensätze!$D$23,"")))</f>
        <v/>
      </c>
      <c r="AO2412" s="180">
        <f t="shared" si="1110"/>
        <v>0</v>
      </c>
      <c r="AP2412" s="180">
        <f t="shared" si="1111"/>
        <v>0</v>
      </c>
      <c r="AQ2412" s="192" t="str">
        <f t="shared" si="1112"/>
        <v/>
      </c>
      <c r="AR2412" s="192" t="str">
        <f t="shared" si="1113"/>
        <v/>
      </c>
      <c r="AS2412" s="193">
        <f t="shared" si="1114"/>
        <v>0</v>
      </c>
      <c r="AT2412" s="258">
        <f>IF(K2412=0,0,VLOOKUP(K2412,Kostenstellen!A:B,2,FALSE))</f>
        <v>0</v>
      </c>
      <c r="AU2412" s="68" t="str">
        <f t="shared" si="1080"/>
        <v/>
      </c>
      <c r="AV2412" s="68" t="str">
        <f t="shared" si="1081"/>
        <v/>
      </c>
      <c r="AW2412" s="68">
        <f>IF(AF2412=0,0,VLOOKUP($H2412,Leistungszahlen!$A$11:$H$158,4,FALSE))</f>
        <v>0</v>
      </c>
      <c r="AX2412" s="68">
        <f>IF(AF2412=0,0,VLOOKUP($H2412,Leistungszahlen!$A$11:$H$158,5,FALSE))</f>
        <v>0</v>
      </c>
      <c r="AY2412" s="68">
        <f>IF(AG2412=0,0,VLOOKUP($H2412,Leistungszahlen!$A$11:$H$158,6,FALSE))</f>
        <v>0</v>
      </c>
      <c r="AZ2412" s="68">
        <f t="shared" si="1082"/>
        <v>0</v>
      </c>
      <c r="BA2412" s="68">
        <f t="shared" si="1083"/>
        <v>0</v>
      </c>
      <c r="BC2412" s="68">
        <f t="shared" si="1115"/>
        <v>0</v>
      </c>
      <c r="BD2412" s="285"/>
    </row>
    <row r="2413" spans="1:56" s="68" customFormat="1">
      <c r="A2413" s="200"/>
      <c r="B2413" s="200"/>
      <c r="C2413" s="200"/>
      <c r="D2413" s="200"/>
      <c r="E2413" s="200"/>
      <c r="F2413" s="200"/>
      <c r="G2413" s="200"/>
      <c r="H2413" s="201"/>
      <c r="I2413" s="202"/>
      <c r="J2413" s="200"/>
      <c r="K2413" s="176"/>
      <c r="L2413" s="176"/>
      <c r="M2413" s="176"/>
      <c r="N2413" s="286"/>
      <c r="O2413" s="286"/>
      <c r="P2413" s="176"/>
      <c r="Q2413" s="203">
        <f t="shared" si="1075"/>
        <v>0</v>
      </c>
      <c r="R2413" s="203">
        <f t="shared" si="1076"/>
        <v>0</v>
      </c>
      <c r="S2413" s="203">
        <f t="shared" si="1077"/>
        <v>0</v>
      </c>
      <c r="T2413" s="203">
        <f t="shared" si="1078"/>
        <v>0</v>
      </c>
      <c r="U2413" s="203">
        <f t="shared" si="1079"/>
        <v>0</v>
      </c>
      <c r="V2413" s="175">
        <f>IF(Q2413&gt;0,VLOOKUP(Q2413,Jahresfaktoren!$A$11:$B$24,2,),0)</f>
        <v>0</v>
      </c>
      <c r="W2413" s="175">
        <f>IF(R2413&gt;0,VLOOKUP(R2413,Jahresfaktoren!$D$11:$E$24,2,),0)</f>
        <v>0</v>
      </c>
      <c r="X2413" s="175">
        <f>IF(S2413&gt;0,VLOOKUP(S2413,Jahresfaktoren!$A$28:$B$29,2,),0)</f>
        <v>0</v>
      </c>
      <c r="Y2413" s="175">
        <f>IF(T2413&gt;0,VLOOKUP(T2413,Jahresfaktoren!$A$28:$B$29,2,),0)</f>
        <v>0</v>
      </c>
      <c r="Z2413" s="175">
        <f>IF(U2413&gt;0,VLOOKUP(U2413,Jahresfaktoren!$A$32:$B$33,2,),)</f>
        <v>0</v>
      </c>
      <c r="AA2413" s="177" t="str">
        <f t="shared" si="1100"/>
        <v/>
      </c>
      <c r="AB2413" s="177" t="str">
        <f t="shared" si="1101"/>
        <v/>
      </c>
      <c r="AC2413" s="177" t="str">
        <f t="shared" si="1102"/>
        <v/>
      </c>
      <c r="AD2413" s="177" t="str">
        <f t="shared" si="1103"/>
        <v/>
      </c>
      <c r="AE2413" s="177" t="str">
        <f t="shared" si="1104"/>
        <v/>
      </c>
      <c r="AF2413" s="178">
        <f>IF(Q2413&gt;0,VLOOKUP(H2413,Leistungszahlen!$A$11:$C$158,3,),0)</f>
        <v>0</v>
      </c>
      <c r="AG2413" s="178">
        <f>IF(R2413&gt;0,VLOOKUP(H2413,Leistungszahlen!$A$11:$F$158,6,),IF(T2413&gt;0,VLOOKUP(H2413,Leistungszahlen!$A$11:$F$158,6,),0))</f>
        <v>0</v>
      </c>
      <c r="AH2413" s="179">
        <f t="shared" si="1105"/>
        <v>0</v>
      </c>
      <c r="AI2413" s="179">
        <f t="shared" si="1106"/>
        <v>0</v>
      </c>
      <c r="AJ2413" s="179">
        <f t="shared" si="1107"/>
        <v>0</v>
      </c>
      <c r="AK2413" s="179">
        <f t="shared" si="1108"/>
        <v>0</v>
      </c>
      <c r="AL2413" s="179">
        <f t="shared" si="1109"/>
        <v>0</v>
      </c>
      <c r="AM2413" s="180" t="str">
        <f>IF(L2413=1,Stundensätze!$D$13,IF(L2413=2,Stundensätze!$D$17,IF(L2413=4,Stundensätze!$D$21,"")))</f>
        <v/>
      </c>
      <c r="AN2413" s="180" t="str">
        <f>IF(L2413=1,Stundensätze!$D$15,IF(L2413=2,Stundensätze!$D$19,IF(L2413=4,Stundensätze!$D$23,"")))</f>
        <v/>
      </c>
      <c r="AO2413" s="180">
        <f t="shared" si="1110"/>
        <v>0</v>
      </c>
      <c r="AP2413" s="180">
        <f t="shared" si="1111"/>
        <v>0</v>
      </c>
      <c r="AQ2413" s="192" t="str">
        <f t="shared" si="1112"/>
        <v/>
      </c>
      <c r="AR2413" s="192" t="str">
        <f t="shared" si="1113"/>
        <v/>
      </c>
      <c r="AS2413" s="193">
        <f t="shared" si="1114"/>
        <v>0</v>
      </c>
      <c r="AT2413" s="258">
        <f>IF(K2413=0,0,VLOOKUP(K2413,Kostenstellen!A:B,2,FALSE))</f>
        <v>0</v>
      </c>
      <c r="AU2413" s="68" t="str">
        <f t="shared" si="1080"/>
        <v/>
      </c>
      <c r="AV2413" s="68" t="str">
        <f t="shared" si="1081"/>
        <v/>
      </c>
      <c r="AW2413" s="68">
        <f>IF(AF2413=0,0,VLOOKUP($H2413,Leistungszahlen!$A$11:$H$158,4,FALSE))</f>
        <v>0</v>
      </c>
      <c r="AX2413" s="68">
        <f>IF(AF2413=0,0,VLOOKUP($H2413,Leistungszahlen!$A$11:$H$158,5,FALSE))</f>
        <v>0</v>
      </c>
      <c r="AY2413" s="68">
        <f>IF(AG2413=0,0,VLOOKUP($H2413,Leistungszahlen!$A$11:$H$158,6,FALSE))</f>
        <v>0</v>
      </c>
      <c r="AZ2413" s="68">
        <f t="shared" si="1082"/>
        <v>0</v>
      </c>
      <c r="BA2413" s="68">
        <f t="shared" si="1083"/>
        <v>0</v>
      </c>
      <c r="BC2413" s="68">
        <f t="shared" si="1115"/>
        <v>0</v>
      </c>
      <c r="BD2413" s="285"/>
    </row>
    <row r="2414" spans="1:56" s="68" customFormat="1">
      <c r="A2414" s="200"/>
      <c r="B2414" s="200"/>
      <c r="C2414" s="200"/>
      <c r="D2414" s="200"/>
      <c r="E2414" s="200"/>
      <c r="F2414" s="200"/>
      <c r="G2414" s="200"/>
      <c r="H2414" s="201"/>
      <c r="I2414" s="202"/>
      <c r="J2414" s="200"/>
      <c r="K2414" s="176"/>
      <c r="L2414" s="176"/>
      <c r="M2414" s="176"/>
      <c r="N2414" s="286"/>
      <c r="O2414" s="286"/>
      <c r="P2414" s="176"/>
      <c r="Q2414" s="203">
        <f t="shared" si="1075"/>
        <v>0</v>
      </c>
      <c r="R2414" s="203">
        <f t="shared" si="1076"/>
        <v>0</v>
      </c>
      <c r="S2414" s="203">
        <f t="shared" si="1077"/>
        <v>0</v>
      </c>
      <c r="T2414" s="203">
        <f t="shared" si="1078"/>
        <v>0</v>
      </c>
      <c r="U2414" s="203">
        <f t="shared" si="1079"/>
        <v>0</v>
      </c>
      <c r="V2414" s="175">
        <f>IF(Q2414&gt;0,VLOOKUP(Q2414,Jahresfaktoren!$A$11:$B$24,2,),0)</f>
        <v>0</v>
      </c>
      <c r="W2414" s="175">
        <f>IF(R2414&gt;0,VLOOKUP(R2414,Jahresfaktoren!$D$11:$E$24,2,),0)</f>
        <v>0</v>
      </c>
      <c r="X2414" s="175">
        <f>IF(S2414&gt;0,VLOOKUP(S2414,Jahresfaktoren!$A$28:$B$29,2,),0)</f>
        <v>0</v>
      </c>
      <c r="Y2414" s="175">
        <f>IF(T2414&gt;0,VLOOKUP(T2414,Jahresfaktoren!$A$28:$B$29,2,),0)</f>
        <v>0</v>
      </c>
      <c r="Z2414" s="175">
        <f>IF(U2414&gt;0,VLOOKUP(U2414,Jahresfaktoren!$A$32:$B$33,2,),)</f>
        <v>0</v>
      </c>
      <c r="AA2414" s="177" t="str">
        <f t="shared" si="1100"/>
        <v/>
      </c>
      <c r="AB2414" s="177" t="str">
        <f t="shared" si="1101"/>
        <v/>
      </c>
      <c r="AC2414" s="177" t="str">
        <f t="shared" si="1102"/>
        <v/>
      </c>
      <c r="AD2414" s="177" t="str">
        <f t="shared" si="1103"/>
        <v/>
      </c>
      <c r="AE2414" s="177" t="str">
        <f t="shared" si="1104"/>
        <v/>
      </c>
      <c r="AF2414" s="178">
        <f>IF(Q2414&gt;0,VLOOKUP(H2414,Leistungszahlen!$A$11:$C$158,3,),0)</f>
        <v>0</v>
      </c>
      <c r="AG2414" s="178">
        <f>IF(R2414&gt;0,VLOOKUP(H2414,Leistungszahlen!$A$11:$F$158,6,),IF(T2414&gt;0,VLOOKUP(H2414,Leistungszahlen!$A$11:$F$158,6,),0))</f>
        <v>0</v>
      </c>
      <c r="AH2414" s="179">
        <f t="shared" si="1105"/>
        <v>0</v>
      </c>
      <c r="AI2414" s="179">
        <f t="shared" si="1106"/>
        <v>0</v>
      </c>
      <c r="AJ2414" s="179">
        <f t="shared" si="1107"/>
        <v>0</v>
      </c>
      <c r="AK2414" s="179">
        <f t="shared" si="1108"/>
        <v>0</v>
      </c>
      <c r="AL2414" s="179">
        <f t="shared" si="1109"/>
        <v>0</v>
      </c>
      <c r="AM2414" s="180" t="str">
        <f>IF(L2414=1,Stundensätze!$D$13,IF(L2414=2,Stundensätze!$D$17,IF(L2414=4,Stundensätze!$D$21,"")))</f>
        <v/>
      </c>
      <c r="AN2414" s="180" t="str">
        <f>IF(L2414=1,Stundensätze!$D$15,IF(L2414=2,Stundensätze!$D$19,IF(L2414=4,Stundensätze!$D$23,"")))</f>
        <v/>
      </c>
      <c r="AO2414" s="180">
        <f t="shared" si="1110"/>
        <v>0</v>
      </c>
      <c r="AP2414" s="180">
        <f t="shared" si="1111"/>
        <v>0</v>
      </c>
      <c r="AQ2414" s="192" t="str">
        <f t="shared" si="1112"/>
        <v/>
      </c>
      <c r="AR2414" s="192" t="str">
        <f t="shared" si="1113"/>
        <v/>
      </c>
      <c r="AS2414" s="193">
        <f t="shared" si="1114"/>
        <v>0</v>
      </c>
      <c r="AT2414" s="258">
        <f>IF(K2414=0,0,VLOOKUP(K2414,Kostenstellen!A:B,2,FALSE))</f>
        <v>0</v>
      </c>
      <c r="AU2414" s="68" t="str">
        <f t="shared" si="1080"/>
        <v/>
      </c>
      <c r="AV2414" s="68" t="str">
        <f t="shared" si="1081"/>
        <v/>
      </c>
      <c r="AW2414" s="68">
        <f>IF(AF2414=0,0,VLOOKUP($H2414,Leistungszahlen!$A$11:$H$158,4,FALSE))</f>
        <v>0</v>
      </c>
      <c r="AX2414" s="68">
        <f>IF(AF2414=0,0,VLOOKUP($H2414,Leistungszahlen!$A$11:$H$158,5,FALSE))</f>
        <v>0</v>
      </c>
      <c r="AY2414" s="68">
        <f>IF(AG2414=0,0,VLOOKUP($H2414,Leistungszahlen!$A$11:$H$158,6,FALSE))</f>
        <v>0</v>
      </c>
      <c r="AZ2414" s="68">
        <f t="shared" si="1082"/>
        <v>0</v>
      </c>
      <c r="BA2414" s="68">
        <f t="shared" si="1083"/>
        <v>0</v>
      </c>
      <c r="BC2414" s="68">
        <f t="shared" si="1115"/>
        <v>0</v>
      </c>
      <c r="BD2414" s="285"/>
    </row>
    <row r="2415" spans="1:56" s="68" customFormat="1">
      <c r="A2415" s="200"/>
      <c r="B2415" s="200"/>
      <c r="C2415" s="200"/>
      <c r="D2415" s="200"/>
      <c r="E2415" s="200"/>
      <c r="F2415" s="200"/>
      <c r="G2415" s="200"/>
      <c r="H2415" s="201"/>
      <c r="I2415" s="202"/>
      <c r="J2415" s="200"/>
      <c r="K2415" s="176"/>
      <c r="L2415" s="176"/>
      <c r="M2415" s="176"/>
      <c r="N2415" s="286"/>
      <c r="O2415" s="286"/>
      <c r="P2415" s="176"/>
      <c r="Q2415" s="203">
        <f t="shared" si="1075"/>
        <v>0</v>
      </c>
      <c r="R2415" s="203">
        <f t="shared" si="1076"/>
        <v>0</v>
      </c>
      <c r="S2415" s="203">
        <f t="shared" si="1077"/>
        <v>0</v>
      </c>
      <c r="T2415" s="203">
        <f t="shared" si="1078"/>
        <v>0</v>
      </c>
      <c r="U2415" s="203">
        <f t="shared" si="1079"/>
        <v>0</v>
      </c>
      <c r="V2415" s="175">
        <f>IF(Q2415&gt;0,VLOOKUP(Q2415,Jahresfaktoren!$A$11:$B$24,2,),0)</f>
        <v>0</v>
      </c>
      <c r="W2415" s="175">
        <f>IF(R2415&gt;0,VLOOKUP(R2415,Jahresfaktoren!$D$11:$E$24,2,),0)</f>
        <v>0</v>
      </c>
      <c r="X2415" s="175">
        <f>IF(S2415&gt;0,VLOOKUP(S2415,Jahresfaktoren!$A$28:$B$29,2,),0)</f>
        <v>0</v>
      </c>
      <c r="Y2415" s="175">
        <f>IF(T2415&gt;0,VLOOKUP(T2415,Jahresfaktoren!$A$28:$B$29,2,),0)</f>
        <v>0</v>
      </c>
      <c r="Z2415" s="175">
        <f>IF(U2415&gt;0,VLOOKUP(U2415,Jahresfaktoren!$A$32:$B$33,2,),)</f>
        <v>0</v>
      </c>
      <c r="AA2415" s="177" t="str">
        <f t="shared" si="1100"/>
        <v/>
      </c>
      <c r="AB2415" s="177" t="str">
        <f t="shared" si="1101"/>
        <v/>
      </c>
      <c r="AC2415" s="177" t="str">
        <f t="shared" si="1102"/>
        <v/>
      </c>
      <c r="AD2415" s="177" t="str">
        <f t="shared" si="1103"/>
        <v/>
      </c>
      <c r="AE2415" s="177" t="str">
        <f t="shared" si="1104"/>
        <v/>
      </c>
      <c r="AF2415" s="178">
        <f>IF(Q2415&gt;0,VLOOKUP(H2415,Leistungszahlen!$A$11:$C$158,3,),0)</f>
        <v>0</v>
      </c>
      <c r="AG2415" s="178">
        <f>IF(R2415&gt;0,VLOOKUP(H2415,Leistungszahlen!$A$11:$F$158,6,),IF(T2415&gt;0,VLOOKUP(H2415,Leistungszahlen!$A$11:$F$158,6,),0))</f>
        <v>0</v>
      </c>
      <c r="AH2415" s="179">
        <f t="shared" si="1105"/>
        <v>0</v>
      </c>
      <c r="AI2415" s="179">
        <f t="shared" si="1106"/>
        <v>0</v>
      </c>
      <c r="AJ2415" s="179">
        <f t="shared" si="1107"/>
        <v>0</v>
      </c>
      <c r="AK2415" s="179">
        <f t="shared" si="1108"/>
        <v>0</v>
      </c>
      <c r="AL2415" s="179">
        <f t="shared" si="1109"/>
        <v>0</v>
      </c>
      <c r="AM2415" s="180" t="str">
        <f>IF(L2415=1,Stundensätze!$D$13,IF(L2415=2,Stundensätze!$D$17,IF(L2415=4,Stundensätze!$D$21,"")))</f>
        <v/>
      </c>
      <c r="AN2415" s="180" t="str">
        <f>IF(L2415=1,Stundensätze!$D$15,IF(L2415=2,Stundensätze!$D$19,IF(L2415=4,Stundensätze!$D$23,"")))</f>
        <v/>
      </c>
      <c r="AO2415" s="180">
        <f t="shared" si="1110"/>
        <v>0</v>
      </c>
      <c r="AP2415" s="180">
        <f t="shared" si="1111"/>
        <v>0</v>
      </c>
      <c r="AQ2415" s="192" t="str">
        <f t="shared" si="1112"/>
        <v/>
      </c>
      <c r="AR2415" s="192" t="str">
        <f t="shared" si="1113"/>
        <v/>
      </c>
      <c r="AS2415" s="193">
        <f t="shared" si="1114"/>
        <v>0</v>
      </c>
      <c r="AT2415" s="258">
        <f>IF(K2415=0,0,VLOOKUP(K2415,Kostenstellen!A:B,2,FALSE))</f>
        <v>0</v>
      </c>
      <c r="AU2415" s="68" t="str">
        <f t="shared" si="1080"/>
        <v/>
      </c>
      <c r="AV2415" s="68" t="str">
        <f t="shared" si="1081"/>
        <v/>
      </c>
      <c r="AW2415" s="68">
        <f>IF(AF2415=0,0,VLOOKUP($H2415,Leistungszahlen!$A$11:$H$158,4,FALSE))</f>
        <v>0</v>
      </c>
      <c r="AX2415" s="68">
        <f>IF(AF2415=0,0,VLOOKUP($H2415,Leistungszahlen!$A$11:$H$158,5,FALSE))</f>
        <v>0</v>
      </c>
      <c r="AY2415" s="68">
        <f>IF(AG2415=0,0,VLOOKUP($H2415,Leistungszahlen!$A$11:$H$158,6,FALSE))</f>
        <v>0</v>
      </c>
      <c r="AZ2415" s="68">
        <f t="shared" si="1082"/>
        <v>0</v>
      </c>
      <c r="BA2415" s="68">
        <f t="shared" si="1083"/>
        <v>0</v>
      </c>
      <c r="BC2415" s="68">
        <f t="shared" si="1115"/>
        <v>0</v>
      </c>
      <c r="BD2415" s="285"/>
    </row>
    <row r="2416" spans="1:56" s="68" customFormat="1">
      <c r="A2416" s="200"/>
      <c r="B2416" s="200"/>
      <c r="C2416" s="200"/>
      <c r="D2416" s="200"/>
      <c r="E2416" s="200"/>
      <c r="F2416" s="200"/>
      <c r="G2416" s="200"/>
      <c r="H2416" s="201"/>
      <c r="I2416" s="202"/>
      <c r="J2416" s="200"/>
      <c r="K2416" s="176"/>
      <c r="L2416" s="176"/>
      <c r="M2416" s="176"/>
      <c r="N2416" s="286"/>
      <c r="O2416" s="286"/>
      <c r="P2416" s="176"/>
      <c r="Q2416" s="203">
        <f t="shared" si="1075"/>
        <v>0</v>
      </c>
      <c r="R2416" s="203">
        <f t="shared" si="1076"/>
        <v>0</v>
      </c>
      <c r="S2416" s="203">
        <f t="shared" si="1077"/>
        <v>0</v>
      </c>
      <c r="T2416" s="203">
        <f t="shared" si="1078"/>
        <v>0</v>
      </c>
      <c r="U2416" s="203">
        <f t="shared" si="1079"/>
        <v>0</v>
      </c>
      <c r="V2416" s="175">
        <f>IF(Q2416&gt;0,VLOOKUP(Q2416,Jahresfaktoren!$A$11:$B$24,2,),0)</f>
        <v>0</v>
      </c>
      <c r="W2416" s="175">
        <f>IF(R2416&gt;0,VLOOKUP(R2416,Jahresfaktoren!$D$11:$E$24,2,),0)</f>
        <v>0</v>
      </c>
      <c r="X2416" s="175">
        <f>IF(S2416&gt;0,VLOOKUP(S2416,Jahresfaktoren!$A$28:$B$29,2,),0)</f>
        <v>0</v>
      </c>
      <c r="Y2416" s="175">
        <f>IF(T2416&gt;0,VLOOKUP(T2416,Jahresfaktoren!$A$28:$B$29,2,),0)</f>
        <v>0</v>
      </c>
      <c r="Z2416" s="175">
        <f>IF(U2416&gt;0,VLOOKUP(U2416,Jahresfaktoren!$A$32:$B$33,2,),)</f>
        <v>0</v>
      </c>
      <c r="AA2416" s="177" t="str">
        <f t="shared" si="1100"/>
        <v/>
      </c>
      <c r="AB2416" s="177" t="str">
        <f t="shared" si="1101"/>
        <v/>
      </c>
      <c r="AC2416" s="177" t="str">
        <f t="shared" si="1102"/>
        <v/>
      </c>
      <c r="AD2416" s="177" t="str">
        <f t="shared" si="1103"/>
        <v/>
      </c>
      <c r="AE2416" s="177" t="str">
        <f t="shared" si="1104"/>
        <v/>
      </c>
      <c r="AF2416" s="178">
        <f>IF(Q2416&gt;0,VLOOKUP(H2416,Leistungszahlen!$A$11:$C$158,3,),0)</f>
        <v>0</v>
      </c>
      <c r="AG2416" s="178">
        <f>IF(R2416&gt;0,VLOOKUP(H2416,Leistungszahlen!$A$11:$F$158,6,),IF(T2416&gt;0,VLOOKUP(H2416,Leistungszahlen!$A$11:$F$158,6,),0))</f>
        <v>0</v>
      </c>
      <c r="AH2416" s="179">
        <f t="shared" si="1105"/>
        <v>0</v>
      </c>
      <c r="AI2416" s="179">
        <f t="shared" si="1106"/>
        <v>0</v>
      </c>
      <c r="AJ2416" s="179">
        <f t="shared" si="1107"/>
        <v>0</v>
      </c>
      <c r="AK2416" s="179">
        <f t="shared" si="1108"/>
        <v>0</v>
      </c>
      <c r="AL2416" s="179">
        <f t="shared" si="1109"/>
        <v>0</v>
      </c>
      <c r="AM2416" s="180" t="str">
        <f>IF(L2416=1,Stundensätze!$D$13,IF(L2416=2,Stundensätze!$D$17,IF(L2416=4,Stundensätze!$D$21,"")))</f>
        <v/>
      </c>
      <c r="AN2416" s="180" t="str">
        <f>IF(L2416=1,Stundensätze!$D$15,IF(L2416=2,Stundensätze!$D$19,IF(L2416=4,Stundensätze!$D$23,"")))</f>
        <v/>
      </c>
      <c r="AO2416" s="180">
        <f t="shared" si="1110"/>
        <v>0</v>
      </c>
      <c r="AP2416" s="180">
        <f t="shared" si="1111"/>
        <v>0</v>
      </c>
      <c r="AQ2416" s="192" t="str">
        <f t="shared" si="1112"/>
        <v/>
      </c>
      <c r="AR2416" s="192" t="str">
        <f t="shared" si="1113"/>
        <v/>
      </c>
      <c r="AS2416" s="193">
        <f t="shared" si="1114"/>
        <v>0</v>
      </c>
      <c r="AT2416" s="258">
        <f>IF(K2416=0,0,VLOOKUP(K2416,Kostenstellen!A:B,2,FALSE))</f>
        <v>0</v>
      </c>
      <c r="AU2416" s="68" t="str">
        <f t="shared" si="1080"/>
        <v/>
      </c>
      <c r="AV2416" s="68" t="str">
        <f t="shared" si="1081"/>
        <v/>
      </c>
      <c r="AW2416" s="68">
        <f>IF(AF2416=0,0,VLOOKUP($H2416,Leistungszahlen!$A$11:$H$158,4,FALSE))</f>
        <v>0</v>
      </c>
      <c r="AX2416" s="68">
        <f>IF(AF2416=0,0,VLOOKUP($H2416,Leistungszahlen!$A$11:$H$158,5,FALSE))</f>
        <v>0</v>
      </c>
      <c r="AY2416" s="68">
        <f>IF(AG2416=0,0,VLOOKUP($H2416,Leistungszahlen!$A$11:$H$158,6,FALSE))</f>
        <v>0</v>
      </c>
      <c r="AZ2416" s="68">
        <f t="shared" si="1082"/>
        <v>0</v>
      </c>
      <c r="BA2416" s="68">
        <f t="shared" si="1083"/>
        <v>0</v>
      </c>
      <c r="BC2416" s="68">
        <f t="shared" si="1115"/>
        <v>0</v>
      </c>
      <c r="BD2416" s="285"/>
    </row>
    <row r="2417" spans="1:56" s="68" customFormat="1">
      <c r="A2417" s="200"/>
      <c r="B2417" s="200"/>
      <c r="C2417" s="200"/>
      <c r="D2417" s="200"/>
      <c r="E2417" s="200"/>
      <c r="F2417" s="200"/>
      <c r="G2417" s="200"/>
      <c r="H2417" s="201"/>
      <c r="I2417" s="202"/>
      <c r="J2417" s="200"/>
      <c r="K2417" s="176"/>
      <c r="L2417" s="176"/>
      <c r="M2417" s="176"/>
      <c r="N2417" s="286"/>
      <c r="O2417" s="286"/>
      <c r="P2417" s="176"/>
      <c r="Q2417" s="203">
        <f t="shared" si="1075"/>
        <v>0</v>
      </c>
      <c r="R2417" s="203">
        <f t="shared" si="1076"/>
        <v>0</v>
      </c>
      <c r="S2417" s="203">
        <f t="shared" si="1077"/>
        <v>0</v>
      </c>
      <c r="T2417" s="203">
        <f t="shared" si="1078"/>
        <v>0</v>
      </c>
      <c r="U2417" s="203">
        <f t="shared" si="1079"/>
        <v>0</v>
      </c>
      <c r="V2417" s="175">
        <f>IF(Q2417&gt;0,VLOOKUP(Q2417,Jahresfaktoren!$A$11:$B$24,2,),0)</f>
        <v>0</v>
      </c>
      <c r="W2417" s="175">
        <f>IF(R2417&gt;0,VLOOKUP(R2417,Jahresfaktoren!$D$11:$E$24,2,),0)</f>
        <v>0</v>
      </c>
      <c r="X2417" s="175">
        <f>IF(S2417&gt;0,VLOOKUP(S2417,Jahresfaktoren!$A$28:$B$29,2,),0)</f>
        <v>0</v>
      </c>
      <c r="Y2417" s="175">
        <f>IF(T2417&gt;0,VLOOKUP(T2417,Jahresfaktoren!$A$28:$B$29,2,),0)</f>
        <v>0</v>
      </c>
      <c r="Z2417" s="175">
        <f>IF(U2417&gt;0,VLOOKUP(U2417,Jahresfaktoren!$A$32:$B$33,2,),)</f>
        <v>0</v>
      </c>
      <c r="AA2417" s="177" t="str">
        <f t="shared" si="1100"/>
        <v/>
      </c>
      <c r="AB2417" s="177" t="str">
        <f t="shared" si="1101"/>
        <v/>
      </c>
      <c r="AC2417" s="177" t="str">
        <f t="shared" si="1102"/>
        <v/>
      </c>
      <c r="AD2417" s="177" t="str">
        <f t="shared" si="1103"/>
        <v/>
      </c>
      <c r="AE2417" s="177" t="str">
        <f t="shared" si="1104"/>
        <v/>
      </c>
      <c r="AF2417" s="178">
        <f>IF(Q2417&gt;0,VLOOKUP(H2417,Leistungszahlen!$A$11:$C$158,3,),0)</f>
        <v>0</v>
      </c>
      <c r="AG2417" s="178">
        <f>IF(R2417&gt;0,VLOOKUP(H2417,Leistungszahlen!$A$11:$F$158,6,),IF(T2417&gt;0,VLOOKUP(H2417,Leistungszahlen!$A$11:$F$158,6,),0))</f>
        <v>0</v>
      </c>
      <c r="AH2417" s="179">
        <f t="shared" si="1105"/>
        <v>0</v>
      </c>
      <c r="AI2417" s="179">
        <f t="shared" si="1106"/>
        <v>0</v>
      </c>
      <c r="AJ2417" s="179">
        <f t="shared" si="1107"/>
        <v>0</v>
      </c>
      <c r="AK2417" s="179">
        <f t="shared" si="1108"/>
        <v>0</v>
      </c>
      <c r="AL2417" s="179">
        <f t="shared" si="1109"/>
        <v>0</v>
      </c>
      <c r="AM2417" s="180" t="str">
        <f>IF(L2417=1,Stundensätze!$D$13,IF(L2417=2,Stundensätze!$D$17,IF(L2417=4,Stundensätze!$D$21,"")))</f>
        <v/>
      </c>
      <c r="AN2417" s="180" t="str">
        <f>IF(L2417=1,Stundensätze!$D$15,IF(L2417=2,Stundensätze!$D$19,IF(L2417=4,Stundensätze!$D$23,"")))</f>
        <v/>
      </c>
      <c r="AO2417" s="180">
        <f t="shared" si="1110"/>
        <v>0</v>
      </c>
      <c r="AP2417" s="180">
        <f t="shared" si="1111"/>
        <v>0</v>
      </c>
      <c r="AQ2417" s="192" t="str">
        <f t="shared" si="1112"/>
        <v/>
      </c>
      <c r="AR2417" s="192" t="str">
        <f t="shared" si="1113"/>
        <v/>
      </c>
      <c r="AS2417" s="193">
        <f t="shared" si="1114"/>
        <v>0</v>
      </c>
      <c r="AT2417" s="258">
        <f>IF(K2417=0,0,VLOOKUP(K2417,Kostenstellen!A:B,2,FALSE))</f>
        <v>0</v>
      </c>
      <c r="AU2417" s="68" t="str">
        <f t="shared" si="1080"/>
        <v/>
      </c>
      <c r="AV2417" s="68" t="str">
        <f t="shared" si="1081"/>
        <v/>
      </c>
      <c r="AW2417" s="68">
        <f>IF(AF2417=0,0,VLOOKUP($H2417,Leistungszahlen!$A$11:$H$158,4,FALSE))</f>
        <v>0</v>
      </c>
      <c r="AX2417" s="68">
        <f>IF(AF2417=0,0,VLOOKUP($H2417,Leistungszahlen!$A$11:$H$158,5,FALSE))</f>
        <v>0</v>
      </c>
      <c r="AY2417" s="68">
        <f>IF(AG2417=0,0,VLOOKUP($H2417,Leistungszahlen!$A$11:$H$158,6,FALSE))</f>
        <v>0</v>
      </c>
      <c r="AZ2417" s="68">
        <f t="shared" si="1082"/>
        <v>0</v>
      </c>
      <c r="BA2417" s="68">
        <f t="shared" si="1083"/>
        <v>0</v>
      </c>
      <c r="BC2417" s="68">
        <f t="shared" si="1115"/>
        <v>0</v>
      </c>
      <c r="BD2417" s="285"/>
    </row>
    <row r="2418" spans="1:56" s="68" customFormat="1">
      <c r="A2418" s="200"/>
      <c r="B2418" s="200"/>
      <c r="C2418" s="200"/>
      <c r="D2418" s="200"/>
      <c r="E2418" s="200"/>
      <c r="F2418" s="200"/>
      <c r="G2418" s="200"/>
      <c r="H2418" s="201"/>
      <c r="I2418" s="202"/>
      <c r="J2418" s="200"/>
      <c r="K2418" s="176"/>
      <c r="L2418" s="176"/>
      <c r="M2418" s="176"/>
      <c r="N2418" s="286"/>
      <c r="O2418" s="286"/>
      <c r="P2418" s="176"/>
      <c r="Q2418" s="203">
        <f t="shared" si="1075"/>
        <v>0</v>
      </c>
      <c r="R2418" s="203">
        <f t="shared" si="1076"/>
        <v>0</v>
      </c>
      <c r="S2418" s="203">
        <f t="shared" si="1077"/>
        <v>0</v>
      </c>
      <c r="T2418" s="203">
        <f t="shared" si="1078"/>
        <v>0</v>
      </c>
      <c r="U2418" s="203">
        <f t="shared" si="1079"/>
        <v>0</v>
      </c>
      <c r="V2418" s="175">
        <f>IF(Q2418&gt;0,VLOOKUP(Q2418,Jahresfaktoren!$A$11:$B$24,2,),0)</f>
        <v>0</v>
      </c>
      <c r="W2418" s="175">
        <f>IF(R2418&gt;0,VLOOKUP(R2418,Jahresfaktoren!$D$11:$E$24,2,),0)</f>
        <v>0</v>
      </c>
      <c r="X2418" s="175">
        <f>IF(S2418&gt;0,VLOOKUP(S2418,Jahresfaktoren!$A$28:$B$29,2,),0)</f>
        <v>0</v>
      </c>
      <c r="Y2418" s="175">
        <f>IF(T2418&gt;0,VLOOKUP(T2418,Jahresfaktoren!$A$28:$B$29,2,),0)</f>
        <v>0</v>
      </c>
      <c r="Z2418" s="175">
        <f>IF(U2418&gt;0,VLOOKUP(U2418,Jahresfaktoren!$A$32:$B$33,2,),)</f>
        <v>0</v>
      </c>
      <c r="AA2418" s="177" t="str">
        <f t="shared" si="1100"/>
        <v/>
      </c>
      <c r="AB2418" s="177" t="str">
        <f t="shared" si="1101"/>
        <v/>
      </c>
      <c r="AC2418" s="177" t="str">
        <f t="shared" si="1102"/>
        <v/>
      </c>
      <c r="AD2418" s="177" t="str">
        <f t="shared" si="1103"/>
        <v/>
      </c>
      <c r="AE2418" s="177" t="str">
        <f t="shared" si="1104"/>
        <v/>
      </c>
      <c r="AF2418" s="178">
        <f>IF(Q2418&gt;0,VLOOKUP(H2418,Leistungszahlen!$A$11:$C$158,3,),0)</f>
        <v>0</v>
      </c>
      <c r="AG2418" s="178">
        <f>IF(R2418&gt;0,VLOOKUP(H2418,Leistungszahlen!$A$11:$F$158,6,),IF(T2418&gt;0,VLOOKUP(H2418,Leistungszahlen!$A$11:$F$158,6,),0))</f>
        <v>0</v>
      </c>
      <c r="AH2418" s="179">
        <f t="shared" si="1105"/>
        <v>0</v>
      </c>
      <c r="AI2418" s="179">
        <f t="shared" si="1106"/>
        <v>0</v>
      </c>
      <c r="AJ2418" s="179">
        <f t="shared" si="1107"/>
        <v>0</v>
      </c>
      <c r="AK2418" s="179">
        <f t="shared" si="1108"/>
        <v>0</v>
      </c>
      <c r="AL2418" s="179">
        <f t="shared" si="1109"/>
        <v>0</v>
      </c>
      <c r="AM2418" s="180" t="str">
        <f>IF(L2418=1,Stundensätze!$D$13,IF(L2418=2,Stundensätze!$D$17,IF(L2418=4,Stundensätze!$D$21,"")))</f>
        <v/>
      </c>
      <c r="AN2418" s="180" t="str">
        <f>IF(L2418=1,Stundensätze!$D$15,IF(L2418=2,Stundensätze!$D$19,IF(L2418=4,Stundensätze!$D$23,"")))</f>
        <v/>
      </c>
      <c r="AO2418" s="180">
        <f t="shared" si="1110"/>
        <v>0</v>
      </c>
      <c r="AP2418" s="180">
        <f t="shared" si="1111"/>
        <v>0</v>
      </c>
      <c r="AQ2418" s="192" t="str">
        <f t="shared" si="1112"/>
        <v/>
      </c>
      <c r="AR2418" s="192" t="str">
        <f t="shared" si="1113"/>
        <v/>
      </c>
      <c r="AS2418" s="193">
        <f t="shared" si="1114"/>
        <v>0</v>
      </c>
      <c r="AT2418" s="258">
        <f>IF(K2418=0,0,VLOOKUP(K2418,Kostenstellen!A:B,2,FALSE))</f>
        <v>0</v>
      </c>
      <c r="AU2418" s="68" t="str">
        <f t="shared" si="1080"/>
        <v/>
      </c>
      <c r="AV2418" s="68" t="str">
        <f t="shared" si="1081"/>
        <v/>
      </c>
      <c r="AW2418" s="68">
        <f>IF(AF2418=0,0,VLOOKUP($H2418,Leistungszahlen!$A$11:$H$158,4,FALSE))</f>
        <v>0</v>
      </c>
      <c r="AX2418" s="68">
        <f>IF(AF2418=0,0,VLOOKUP($H2418,Leistungszahlen!$A$11:$H$158,5,FALSE))</f>
        <v>0</v>
      </c>
      <c r="AY2418" s="68">
        <f>IF(AG2418=0,0,VLOOKUP($H2418,Leistungszahlen!$A$11:$H$158,6,FALSE))</f>
        <v>0</v>
      </c>
      <c r="AZ2418" s="68">
        <f t="shared" si="1082"/>
        <v>0</v>
      </c>
      <c r="BA2418" s="68">
        <f t="shared" si="1083"/>
        <v>0</v>
      </c>
      <c r="BC2418" s="68">
        <f t="shared" si="1115"/>
        <v>0</v>
      </c>
      <c r="BD2418" s="285"/>
    </row>
    <row r="2419" spans="1:56" s="68" customFormat="1">
      <c r="A2419" s="200"/>
      <c r="B2419" s="200"/>
      <c r="C2419" s="200"/>
      <c r="D2419" s="200"/>
      <c r="E2419" s="200"/>
      <c r="F2419" s="200"/>
      <c r="G2419" s="200"/>
      <c r="H2419" s="201"/>
      <c r="I2419" s="202"/>
      <c r="J2419" s="200"/>
      <c r="K2419" s="176"/>
      <c r="L2419" s="176"/>
      <c r="M2419" s="176"/>
      <c r="N2419" s="286"/>
      <c r="O2419" s="286"/>
      <c r="P2419" s="176"/>
      <c r="Q2419" s="203">
        <f t="shared" si="1075"/>
        <v>0</v>
      </c>
      <c r="R2419" s="203">
        <f t="shared" si="1076"/>
        <v>0</v>
      </c>
      <c r="S2419" s="203">
        <f t="shared" si="1077"/>
        <v>0</v>
      </c>
      <c r="T2419" s="203">
        <f t="shared" si="1078"/>
        <v>0</v>
      </c>
      <c r="U2419" s="203">
        <f t="shared" si="1079"/>
        <v>0</v>
      </c>
      <c r="V2419" s="175">
        <f>IF(Q2419&gt;0,VLOOKUP(Q2419,Jahresfaktoren!$A$11:$B$24,2,),0)</f>
        <v>0</v>
      </c>
      <c r="W2419" s="175">
        <f>IF(R2419&gt;0,VLOOKUP(R2419,Jahresfaktoren!$D$11:$E$24,2,),0)</f>
        <v>0</v>
      </c>
      <c r="X2419" s="175">
        <f>IF(S2419&gt;0,VLOOKUP(S2419,Jahresfaktoren!$A$28:$B$29,2,),0)</f>
        <v>0</v>
      </c>
      <c r="Y2419" s="175">
        <f>IF(T2419&gt;0,VLOOKUP(T2419,Jahresfaktoren!$A$28:$B$29,2,),0)</f>
        <v>0</v>
      </c>
      <c r="Z2419" s="175">
        <f>IF(U2419&gt;0,VLOOKUP(U2419,Jahresfaktoren!$A$32:$B$33,2,),)</f>
        <v>0</v>
      </c>
      <c r="AA2419" s="177" t="str">
        <f t="shared" si="1100"/>
        <v/>
      </c>
      <c r="AB2419" s="177" t="str">
        <f t="shared" si="1101"/>
        <v/>
      </c>
      <c r="AC2419" s="177" t="str">
        <f t="shared" si="1102"/>
        <v/>
      </c>
      <c r="AD2419" s="177" t="str">
        <f t="shared" si="1103"/>
        <v/>
      </c>
      <c r="AE2419" s="177" t="str">
        <f t="shared" si="1104"/>
        <v/>
      </c>
      <c r="AF2419" s="178">
        <f>IF(Q2419&gt;0,VLOOKUP(H2419,Leistungszahlen!$A$11:$C$158,3,),0)</f>
        <v>0</v>
      </c>
      <c r="AG2419" s="178">
        <f>IF(R2419&gt;0,VLOOKUP(H2419,Leistungszahlen!$A$11:$F$158,6,),IF(T2419&gt;0,VLOOKUP(H2419,Leistungszahlen!$A$11:$F$158,6,),0))</f>
        <v>0</v>
      </c>
      <c r="AH2419" s="179">
        <f t="shared" si="1105"/>
        <v>0</v>
      </c>
      <c r="AI2419" s="179">
        <f t="shared" si="1106"/>
        <v>0</v>
      </c>
      <c r="AJ2419" s="179">
        <f t="shared" si="1107"/>
        <v>0</v>
      </c>
      <c r="AK2419" s="179">
        <f t="shared" si="1108"/>
        <v>0</v>
      </c>
      <c r="AL2419" s="179">
        <f t="shared" si="1109"/>
        <v>0</v>
      </c>
      <c r="AM2419" s="180" t="str">
        <f>IF(L2419=1,Stundensätze!$D$13,IF(L2419=2,Stundensätze!$D$17,IF(L2419=4,Stundensätze!$D$21,"")))</f>
        <v/>
      </c>
      <c r="AN2419" s="180" t="str">
        <f>IF(L2419=1,Stundensätze!$D$15,IF(L2419=2,Stundensätze!$D$19,IF(L2419=4,Stundensätze!$D$23,"")))</f>
        <v/>
      </c>
      <c r="AO2419" s="180">
        <f t="shared" si="1110"/>
        <v>0</v>
      </c>
      <c r="AP2419" s="180">
        <f t="shared" si="1111"/>
        <v>0</v>
      </c>
      <c r="AQ2419" s="192" t="str">
        <f t="shared" si="1112"/>
        <v/>
      </c>
      <c r="AR2419" s="192" t="str">
        <f t="shared" si="1113"/>
        <v/>
      </c>
      <c r="AS2419" s="193">
        <f t="shared" si="1114"/>
        <v>0</v>
      </c>
      <c r="AT2419" s="258">
        <f>IF(K2419=0,0,VLOOKUP(K2419,Kostenstellen!A:B,2,FALSE))</f>
        <v>0</v>
      </c>
      <c r="AU2419" s="68" t="str">
        <f t="shared" si="1080"/>
        <v/>
      </c>
      <c r="AV2419" s="68" t="str">
        <f t="shared" si="1081"/>
        <v/>
      </c>
      <c r="AW2419" s="68">
        <f>IF(AF2419=0,0,VLOOKUP($H2419,Leistungszahlen!$A$11:$H$158,4,FALSE))</f>
        <v>0</v>
      </c>
      <c r="AX2419" s="68">
        <f>IF(AF2419=0,0,VLOOKUP($H2419,Leistungszahlen!$A$11:$H$158,5,FALSE))</f>
        <v>0</v>
      </c>
      <c r="AY2419" s="68">
        <f>IF(AG2419=0,0,VLOOKUP($H2419,Leistungszahlen!$A$11:$H$158,6,FALSE))</f>
        <v>0</v>
      </c>
      <c r="AZ2419" s="68">
        <f t="shared" si="1082"/>
        <v>0</v>
      </c>
      <c r="BA2419" s="68">
        <f t="shared" si="1083"/>
        <v>0</v>
      </c>
      <c r="BC2419" s="68">
        <f t="shared" si="1115"/>
        <v>0</v>
      </c>
      <c r="BD2419" s="285"/>
    </row>
    <row r="2420" spans="1:56" s="68" customFormat="1">
      <c r="A2420" s="200"/>
      <c r="B2420" s="200"/>
      <c r="C2420" s="200"/>
      <c r="D2420" s="200"/>
      <c r="E2420" s="200"/>
      <c r="F2420" s="200"/>
      <c r="G2420" s="200"/>
      <c r="H2420" s="201"/>
      <c r="I2420" s="202"/>
      <c r="J2420" s="200"/>
      <c r="K2420" s="176"/>
      <c r="L2420" s="176"/>
      <c r="M2420" s="176"/>
      <c r="N2420" s="286"/>
      <c r="O2420" s="286"/>
      <c r="P2420" s="176"/>
      <c r="Q2420" s="203">
        <f t="shared" si="1075"/>
        <v>0</v>
      </c>
      <c r="R2420" s="203">
        <f t="shared" si="1076"/>
        <v>0</v>
      </c>
      <c r="S2420" s="203">
        <f t="shared" si="1077"/>
        <v>0</v>
      </c>
      <c r="T2420" s="203">
        <f t="shared" si="1078"/>
        <v>0</v>
      </c>
      <c r="U2420" s="203">
        <f t="shared" si="1079"/>
        <v>0</v>
      </c>
      <c r="V2420" s="175">
        <f>IF(Q2420&gt;0,VLOOKUP(Q2420,Jahresfaktoren!$A$11:$B$24,2,),0)</f>
        <v>0</v>
      </c>
      <c r="W2420" s="175">
        <f>IF(R2420&gt;0,VLOOKUP(R2420,Jahresfaktoren!$D$11:$E$24,2,),0)</f>
        <v>0</v>
      </c>
      <c r="X2420" s="175">
        <f>IF(S2420&gt;0,VLOOKUP(S2420,Jahresfaktoren!$A$28:$B$29,2,),0)</f>
        <v>0</v>
      </c>
      <c r="Y2420" s="175">
        <f>IF(T2420&gt;0,VLOOKUP(T2420,Jahresfaktoren!$A$28:$B$29,2,),0)</f>
        <v>0</v>
      </c>
      <c r="Z2420" s="175">
        <f>IF(U2420&gt;0,VLOOKUP(U2420,Jahresfaktoren!$A$32:$B$33,2,),)</f>
        <v>0</v>
      </c>
      <c r="AA2420" s="177" t="str">
        <f t="shared" si="1100"/>
        <v/>
      </c>
      <c r="AB2420" s="177" t="str">
        <f t="shared" si="1101"/>
        <v/>
      </c>
      <c r="AC2420" s="177" t="str">
        <f t="shared" si="1102"/>
        <v/>
      </c>
      <c r="AD2420" s="177" t="str">
        <f t="shared" si="1103"/>
        <v/>
      </c>
      <c r="AE2420" s="177" t="str">
        <f t="shared" si="1104"/>
        <v/>
      </c>
      <c r="AF2420" s="178">
        <f>IF(Q2420&gt;0,VLOOKUP(H2420,Leistungszahlen!$A$11:$C$158,3,),0)</f>
        <v>0</v>
      </c>
      <c r="AG2420" s="178">
        <f>IF(R2420&gt;0,VLOOKUP(H2420,Leistungszahlen!$A$11:$F$158,6,),IF(T2420&gt;0,VLOOKUP(H2420,Leistungszahlen!$A$11:$F$158,6,),0))</f>
        <v>0</v>
      </c>
      <c r="AH2420" s="179">
        <f t="shared" si="1105"/>
        <v>0</v>
      </c>
      <c r="AI2420" s="179">
        <f t="shared" si="1106"/>
        <v>0</v>
      </c>
      <c r="AJ2420" s="179">
        <f t="shared" si="1107"/>
        <v>0</v>
      </c>
      <c r="AK2420" s="179">
        <f t="shared" si="1108"/>
        <v>0</v>
      </c>
      <c r="AL2420" s="179">
        <f t="shared" si="1109"/>
        <v>0</v>
      </c>
      <c r="AM2420" s="180" t="str">
        <f>IF(L2420=1,Stundensätze!$D$13,IF(L2420=2,Stundensätze!$D$17,IF(L2420=4,Stundensätze!$D$21,"")))</f>
        <v/>
      </c>
      <c r="AN2420" s="180" t="str">
        <f>IF(L2420=1,Stundensätze!$D$15,IF(L2420=2,Stundensätze!$D$19,IF(L2420=4,Stundensätze!$D$23,"")))</f>
        <v/>
      </c>
      <c r="AO2420" s="180">
        <f t="shared" si="1110"/>
        <v>0</v>
      </c>
      <c r="AP2420" s="180">
        <f t="shared" si="1111"/>
        <v>0</v>
      </c>
      <c r="AQ2420" s="192" t="str">
        <f t="shared" si="1112"/>
        <v/>
      </c>
      <c r="AR2420" s="192" t="str">
        <f t="shared" si="1113"/>
        <v/>
      </c>
      <c r="AS2420" s="193">
        <f t="shared" si="1114"/>
        <v>0</v>
      </c>
      <c r="AT2420" s="258">
        <f>IF(K2420=0,0,VLOOKUP(K2420,Kostenstellen!A:B,2,FALSE))</f>
        <v>0</v>
      </c>
      <c r="AU2420" s="68" t="str">
        <f t="shared" si="1080"/>
        <v/>
      </c>
      <c r="AV2420" s="68" t="str">
        <f t="shared" si="1081"/>
        <v/>
      </c>
      <c r="AW2420" s="68">
        <f>IF(AF2420=0,0,VLOOKUP($H2420,Leistungszahlen!$A$11:$H$158,4,FALSE))</f>
        <v>0</v>
      </c>
      <c r="AX2420" s="68">
        <f>IF(AF2420=0,0,VLOOKUP($H2420,Leistungszahlen!$A$11:$H$158,5,FALSE))</f>
        <v>0</v>
      </c>
      <c r="AY2420" s="68">
        <f>IF(AG2420=0,0,VLOOKUP($H2420,Leistungszahlen!$A$11:$H$158,6,FALSE))</f>
        <v>0</v>
      </c>
      <c r="AZ2420" s="68">
        <f t="shared" si="1082"/>
        <v>0</v>
      </c>
      <c r="BA2420" s="68">
        <f t="shared" si="1083"/>
        <v>0</v>
      </c>
      <c r="BC2420" s="68">
        <f t="shared" si="1115"/>
        <v>0</v>
      </c>
      <c r="BD2420" s="285"/>
    </row>
    <row r="2421" spans="1:56" s="68" customFormat="1">
      <c r="A2421" s="200"/>
      <c r="B2421" s="200"/>
      <c r="C2421" s="200"/>
      <c r="D2421" s="200"/>
      <c r="E2421" s="200"/>
      <c r="F2421" s="200"/>
      <c r="G2421" s="200"/>
      <c r="H2421" s="201"/>
      <c r="I2421" s="202"/>
      <c r="J2421" s="200"/>
      <c r="K2421" s="176"/>
      <c r="L2421" s="176"/>
      <c r="M2421" s="176"/>
      <c r="N2421" s="286"/>
      <c r="O2421" s="286"/>
      <c r="P2421" s="176"/>
      <c r="Q2421" s="203">
        <f t="shared" ref="Q2421:Q2484" si="1116">IF(M2421="x",0,IF(N2421=7,6,IF(N2421=14,12,IF(N2421="12+5",11,N2421))))</f>
        <v>0</v>
      </c>
      <c r="R2421" s="203">
        <f t="shared" ref="R2421:R2484" si="1117">IF(M2421="x",0,IF(O2421=0,0,IF(N2421=7,0,IF(N2421+O2421=7,O2421-1,O2421))))</f>
        <v>0</v>
      </c>
      <c r="S2421" s="203">
        <f t="shared" ref="S2421:S2484" si="1118">IF(M2421="x",0,IF(N2421=7,1,IF(N2421=14,2,IF(AND(N2421=12,O2421=5),1,IF(N2421="12+5",1,0)))))</f>
        <v>0</v>
      </c>
      <c r="T2421" s="203">
        <f t="shared" ref="T2421:T2484" si="1119">IF(M2421="x",0,IF(O2421=0,0,IF(N2421=7,0,IF(N2421+O2421=7,1,0))))</f>
        <v>0</v>
      </c>
      <c r="U2421" s="203">
        <f t="shared" ref="U2421:U2484" si="1120">T2421+S2421</f>
        <v>0</v>
      </c>
      <c r="V2421" s="175">
        <f>IF(Q2421&gt;0,VLOOKUP(Q2421,Jahresfaktoren!$A$11:$B$24,2,),0)</f>
        <v>0</v>
      </c>
      <c r="W2421" s="175">
        <f>IF(R2421&gt;0,VLOOKUP(R2421,Jahresfaktoren!$D$11:$E$24,2,),0)</f>
        <v>0</v>
      </c>
      <c r="X2421" s="175">
        <f>IF(S2421&gt;0,VLOOKUP(S2421,Jahresfaktoren!$A$28:$B$29,2,),0)</f>
        <v>0</v>
      </c>
      <c r="Y2421" s="175">
        <f>IF(T2421&gt;0,VLOOKUP(T2421,Jahresfaktoren!$A$28:$B$29,2,),0)</f>
        <v>0</v>
      </c>
      <c r="Z2421" s="175">
        <f>IF(U2421&gt;0,VLOOKUP(U2421,Jahresfaktoren!$A$32:$B$33,2,),)</f>
        <v>0</v>
      </c>
      <c r="AA2421" s="177" t="str">
        <f t="shared" si="1100"/>
        <v/>
      </c>
      <c r="AB2421" s="177" t="str">
        <f t="shared" si="1101"/>
        <v/>
      </c>
      <c r="AC2421" s="177" t="str">
        <f t="shared" si="1102"/>
        <v/>
      </c>
      <c r="AD2421" s="177" t="str">
        <f t="shared" si="1103"/>
        <v/>
      </c>
      <c r="AE2421" s="177" t="str">
        <f t="shared" si="1104"/>
        <v/>
      </c>
      <c r="AF2421" s="178">
        <f>IF(Q2421&gt;0,VLOOKUP(H2421,Leistungszahlen!$A$11:$C$158,3,),0)</f>
        <v>0</v>
      </c>
      <c r="AG2421" s="178">
        <f>IF(R2421&gt;0,VLOOKUP(H2421,Leistungszahlen!$A$11:$F$158,6,),IF(T2421&gt;0,VLOOKUP(H2421,Leistungszahlen!$A$11:$F$158,6,),0))</f>
        <v>0</v>
      </c>
      <c r="AH2421" s="179">
        <f t="shared" si="1105"/>
        <v>0</v>
      </c>
      <c r="AI2421" s="179">
        <f t="shared" si="1106"/>
        <v>0</v>
      </c>
      <c r="AJ2421" s="179">
        <f t="shared" si="1107"/>
        <v>0</v>
      </c>
      <c r="AK2421" s="179">
        <f t="shared" si="1108"/>
        <v>0</v>
      </c>
      <c r="AL2421" s="179">
        <f t="shared" si="1109"/>
        <v>0</v>
      </c>
      <c r="AM2421" s="180" t="str">
        <f>IF(L2421=1,Stundensätze!$D$13,IF(L2421=2,Stundensätze!$D$17,IF(L2421=4,Stundensätze!$D$21,"")))</f>
        <v/>
      </c>
      <c r="AN2421" s="180" t="str">
        <f>IF(L2421=1,Stundensätze!$D$15,IF(L2421=2,Stundensätze!$D$19,IF(L2421=4,Stundensätze!$D$23,"")))</f>
        <v/>
      </c>
      <c r="AO2421" s="180">
        <f t="shared" si="1110"/>
        <v>0</v>
      </c>
      <c r="AP2421" s="180">
        <f t="shared" si="1111"/>
        <v>0</v>
      </c>
      <c r="AQ2421" s="192" t="str">
        <f t="shared" si="1112"/>
        <v/>
      </c>
      <c r="AR2421" s="192" t="str">
        <f t="shared" si="1113"/>
        <v/>
      </c>
      <c r="AS2421" s="193">
        <f t="shared" si="1114"/>
        <v>0</v>
      </c>
      <c r="AT2421" s="258">
        <f>IF(K2421=0,0,VLOOKUP(K2421,Kostenstellen!A:B,2,FALSE))</f>
        <v>0</v>
      </c>
      <c r="AU2421" s="68" t="str">
        <f t="shared" ref="AU2421:AU2484" si="1121">IF(SUM(V2421:Z2421)&gt;0,H2421,"")</f>
        <v/>
      </c>
      <c r="AV2421" s="68" t="str">
        <f t="shared" ref="AV2421:AV2484" si="1122">IF(SUM(R2421+T2421)&gt;0,H2421,"")</f>
        <v/>
      </c>
      <c r="AW2421" s="68">
        <f>IF(AF2421=0,0,VLOOKUP($H2421,Leistungszahlen!$A$11:$H$158,4,FALSE))</f>
        <v>0</v>
      </c>
      <c r="AX2421" s="68">
        <f>IF(AF2421=0,0,VLOOKUP($H2421,Leistungszahlen!$A$11:$H$158,5,FALSE))</f>
        <v>0</v>
      </c>
      <c r="AY2421" s="68">
        <f>IF(AG2421=0,0,VLOOKUP($H2421,Leistungszahlen!$A$11:$H$158,6,FALSE))</f>
        <v>0</v>
      </c>
      <c r="AZ2421" s="68">
        <f t="shared" ref="AZ2421:AZ2484" si="1123">IF(AX2421&lt;AF2421,1,IF(AG2421&gt;AY2421,1,0))</f>
        <v>0</v>
      </c>
      <c r="BA2421" s="68">
        <f t="shared" ref="BA2421:BA2484" si="1124">IF(AF2421&gt;AX2421,1,IF(AG2421&gt;AY2421,1,0))</f>
        <v>0</v>
      </c>
      <c r="BC2421" s="68">
        <f t="shared" si="1115"/>
        <v>0</v>
      </c>
      <c r="BD2421" s="285"/>
    </row>
    <row r="2422" spans="1:56" s="68" customFormat="1">
      <c r="A2422" s="200"/>
      <c r="B2422" s="200"/>
      <c r="C2422" s="200"/>
      <c r="D2422" s="200"/>
      <c r="E2422" s="200"/>
      <c r="F2422" s="200"/>
      <c r="G2422" s="200"/>
      <c r="H2422" s="201"/>
      <c r="I2422" s="202"/>
      <c r="J2422" s="200"/>
      <c r="K2422" s="176"/>
      <c r="L2422" s="176"/>
      <c r="M2422" s="176"/>
      <c r="N2422" s="286"/>
      <c r="O2422" s="286"/>
      <c r="P2422" s="176"/>
      <c r="Q2422" s="203">
        <f t="shared" si="1116"/>
        <v>0</v>
      </c>
      <c r="R2422" s="203">
        <f t="shared" si="1117"/>
        <v>0</v>
      </c>
      <c r="S2422" s="203">
        <f t="shared" si="1118"/>
        <v>0</v>
      </c>
      <c r="T2422" s="203">
        <f t="shared" si="1119"/>
        <v>0</v>
      </c>
      <c r="U2422" s="203">
        <f t="shared" si="1120"/>
        <v>0</v>
      </c>
      <c r="V2422" s="175">
        <f>IF(Q2422&gt;0,VLOOKUP(Q2422,Jahresfaktoren!$A$11:$B$24,2,),0)</f>
        <v>0</v>
      </c>
      <c r="W2422" s="175">
        <f>IF(R2422&gt;0,VLOOKUP(R2422,Jahresfaktoren!$D$11:$E$24,2,),0)</f>
        <v>0</v>
      </c>
      <c r="X2422" s="175">
        <f>IF(S2422&gt;0,VLOOKUP(S2422,Jahresfaktoren!$A$28:$B$29,2,),0)</f>
        <v>0</v>
      </c>
      <c r="Y2422" s="175">
        <f>IF(T2422&gt;0,VLOOKUP(T2422,Jahresfaktoren!$A$28:$B$29,2,),0)</f>
        <v>0</v>
      </c>
      <c r="Z2422" s="175">
        <f>IF(U2422&gt;0,VLOOKUP(U2422,Jahresfaktoren!$A$32:$B$33,2,),)</f>
        <v>0</v>
      </c>
      <c r="AA2422" s="177" t="str">
        <f t="shared" si="1100"/>
        <v/>
      </c>
      <c r="AB2422" s="177" t="str">
        <f t="shared" si="1101"/>
        <v/>
      </c>
      <c r="AC2422" s="177" t="str">
        <f t="shared" si="1102"/>
        <v/>
      </c>
      <c r="AD2422" s="177" t="str">
        <f t="shared" si="1103"/>
        <v/>
      </c>
      <c r="AE2422" s="177" t="str">
        <f t="shared" si="1104"/>
        <v/>
      </c>
      <c r="AF2422" s="178">
        <f>IF(Q2422&gt;0,VLOOKUP(H2422,Leistungszahlen!$A$11:$C$158,3,),0)</f>
        <v>0</v>
      </c>
      <c r="AG2422" s="178">
        <f>IF(R2422&gt;0,VLOOKUP(H2422,Leistungszahlen!$A$11:$F$158,6,),IF(T2422&gt;0,VLOOKUP(H2422,Leistungszahlen!$A$11:$F$158,6,),0))</f>
        <v>0</v>
      </c>
      <c r="AH2422" s="179">
        <f t="shared" si="1105"/>
        <v>0</v>
      </c>
      <c r="AI2422" s="179">
        <f t="shared" si="1106"/>
        <v>0</v>
      </c>
      <c r="AJ2422" s="179">
        <f t="shared" si="1107"/>
        <v>0</v>
      </c>
      <c r="AK2422" s="179">
        <f t="shared" si="1108"/>
        <v>0</v>
      </c>
      <c r="AL2422" s="179">
        <f t="shared" si="1109"/>
        <v>0</v>
      </c>
      <c r="AM2422" s="180" t="str">
        <f>IF(L2422=1,Stundensätze!$D$13,IF(L2422=2,Stundensätze!$D$17,IF(L2422=4,Stundensätze!$D$21,"")))</f>
        <v/>
      </c>
      <c r="AN2422" s="180" t="str">
        <f>IF(L2422=1,Stundensätze!$D$15,IF(L2422=2,Stundensätze!$D$19,IF(L2422=4,Stundensätze!$D$23,"")))</f>
        <v/>
      </c>
      <c r="AO2422" s="180">
        <f t="shared" si="1110"/>
        <v>0</v>
      </c>
      <c r="AP2422" s="180">
        <f t="shared" si="1111"/>
        <v>0</v>
      </c>
      <c r="AQ2422" s="192" t="str">
        <f t="shared" si="1112"/>
        <v/>
      </c>
      <c r="AR2422" s="192" t="str">
        <f t="shared" si="1113"/>
        <v/>
      </c>
      <c r="AS2422" s="193">
        <f t="shared" si="1114"/>
        <v>0</v>
      </c>
      <c r="AT2422" s="258">
        <f>IF(K2422=0,0,VLOOKUP(K2422,Kostenstellen!A:B,2,FALSE))</f>
        <v>0</v>
      </c>
      <c r="AU2422" s="68" t="str">
        <f t="shared" si="1121"/>
        <v/>
      </c>
      <c r="AV2422" s="68" t="str">
        <f t="shared" si="1122"/>
        <v/>
      </c>
      <c r="AW2422" s="68">
        <f>IF(AF2422=0,0,VLOOKUP($H2422,Leistungszahlen!$A$11:$H$158,4,FALSE))</f>
        <v>0</v>
      </c>
      <c r="AX2422" s="68">
        <f>IF(AF2422=0,0,VLOOKUP($H2422,Leistungszahlen!$A$11:$H$158,5,FALSE))</f>
        <v>0</v>
      </c>
      <c r="AY2422" s="68">
        <f>IF(AG2422=0,0,VLOOKUP($H2422,Leistungszahlen!$A$11:$H$158,6,FALSE))</f>
        <v>0</v>
      </c>
      <c r="AZ2422" s="68">
        <f t="shared" si="1123"/>
        <v>0</v>
      </c>
      <c r="BA2422" s="68">
        <f t="shared" si="1124"/>
        <v>0</v>
      </c>
      <c r="BC2422" s="68">
        <f t="shared" si="1115"/>
        <v>0</v>
      </c>
      <c r="BD2422" s="285"/>
    </row>
    <row r="2423" spans="1:56" s="68" customFormat="1">
      <c r="A2423" s="200"/>
      <c r="B2423" s="200"/>
      <c r="C2423" s="200"/>
      <c r="D2423" s="200"/>
      <c r="E2423" s="200"/>
      <c r="F2423" s="200"/>
      <c r="G2423" s="200"/>
      <c r="H2423" s="201"/>
      <c r="I2423" s="202"/>
      <c r="J2423" s="200"/>
      <c r="K2423" s="176"/>
      <c r="L2423" s="176"/>
      <c r="M2423" s="176"/>
      <c r="N2423" s="286"/>
      <c r="O2423" s="286"/>
      <c r="P2423" s="176"/>
      <c r="Q2423" s="203">
        <f t="shared" si="1116"/>
        <v>0</v>
      </c>
      <c r="R2423" s="203">
        <f t="shared" si="1117"/>
        <v>0</v>
      </c>
      <c r="S2423" s="203">
        <f t="shared" si="1118"/>
        <v>0</v>
      </c>
      <c r="T2423" s="203">
        <f t="shared" si="1119"/>
        <v>0</v>
      </c>
      <c r="U2423" s="203">
        <f t="shared" si="1120"/>
        <v>0</v>
      </c>
      <c r="V2423" s="175">
        <f>IF(Q2423&gt;0,VLOOKUP(Q2423,Jahresfaktoren!$A$11:$B$24,2,),0)</f>
        <v>0</v>
      </c>
      <c r="W2423" s="175">
        <f>IF(R2423&gt;0,VLOOKUP(R2423,Jahresfaktoren!$D$11:$E$24,2,),0)</f>
        <v>0</v>
      </c>
      <c r="X2423" s="175">
        <f>IF(S2423&gt;0,VLOOKUP(S2423,Jahresfaktoren!$A$28:$B$29,2,),0)</f>
        <v>0</v>
      </c>
      <c r="Y2423" s="175">
        <f>IF(T2423&gt;0,VLOOKUP(T2423,Jahresfaktoren!$A$28:$B$29,2,),0)</f>
        <v>0</v>
      </c>
      <c r="Z2423" s="175">
        <f>IF(U2423&gt;0,VLOOKUP(U2423,Jahresfaktoren!$A$32:$B$33,2,),)</f>
        <v>0</v>
      </c>
      <c r="AA2423" s="177" t="str">
        <f t="shared" si="1100"/>
        <v/>
      </c>
      <c r="AB2423" s="177" t="str">
        <f t="shared" si="1101"/>
        <v/>
      </c>
      <c r="AC2423" s="177" t="str">
        <f t="shared" si="1102"/>
        <v/>
      </c>
      <c r="AD2423" s="177" t="str">
        <f t="shared" si="1103"/>
        <v/>
      </c>
      <c r="AE2423" s="177" t="str">
        <f t="shared" si="1104"/>
        <v/>
      </c>
      <c r="AF2423" s="178">
        <f>IF(Q2423&gt;0,VLOOKUP(H2423,Leistungszahlen!$A$11:$C$158,3,),0)</f>
        <v>0</v>
      </c>
      <c r="AG2423" s="178">
        <f>IF(R2423&gt;0,VLOOKUP(H2423,Leistungszahlen!$A$11:$F$158,6,),IF(T2423&gt;0,VLOOKUP(H2423,Leistungszahlen!$A$11:$F$158,6,),0))</f>
        <v>0</v>
      </c>
      <c r="AH2423" s="179">
        <f t="shared" si="1105"/>
        <v>0</v>
      </c>
      <c r="AI2423" s="179">
        <f t="shared" si="1106"/>
        <v>0</v>
      </c>
      <c r="AJ2423" s="179">
        <f t="shared" si="1107"/>
        <v>0</v>
      </c>
      <c r="AK2423" s="179">
        <f t="shared" si="1108"/>
        <v>0</v>
      </c>
      <c r="AL2423" s="179">
        <f t="shared" si="1109"/>
        <v>0</v>
      </c>
      <c r="AM2423" s="180" t="str">
        <f>IF(L2423=1,Stundensätze!$D$13,IF(L2423=2,Stundensätze!$D$17,IF(L2423=4,Stundensätze!$D$21,"")))</f>
        <v/>
      </c>
      <c r="AN2423" s="180" t="str">
        <f>IF(L2423=1,Stundensätze!$D$15,IF(L2423=2,Stundensätze!$D$19,IF(L2423=4,Stundensätze!$D$23,"")))</f>
        <v/>
      </c>
      <c r="AO2423" s="180">
        <f t="shared" si="1110"/>
        <v>0</v>
      </c>
      <c r="AP2423" s="180">
        <f t="shared" si="1111"/>
        <v>0</v>
      </c>
      <c r="AQ2423" s="192" t="str">
        <f t="shared" si="1112"/>
        <v/>
      </c>
      <c r="AR2423" s="192" t="str">
        <f t="shared" si="1113"/>
        <v/>
      </c>
      <c r="AS2423" s="193">
        <f t="shared" si="1114"/>
        <v>0</v>
      </c>
      <c r="AT2423" s="258">
        <f>IF(K2423=0,0,VLOOKUP(K2423,Kostenstellen!A:B,2,FALSE))</f>
        <v>0</v>
      </c>
      <c r="AU2423" s="68" t="str">
        <f t="shared" si="1121"/>
        <v/>
      </c>
      <c r="AV2423" s="68" t="str">
        <f t="shared" si="1122"/>
        <v/>
      </c>
      <c r="AW2423" s="68">
        <f>IF(AF2423=0,0,VLOOKUP($H2423,Leistungszahlen!$A$11:$H$158,4,FALSE))</f>
        <v>0</v>
      </c>
      <c r="AX2423" s="68">
        <f>IF(AF2423=0,0,VLOOKUP($H2423,Leistungszahlen!$A$11:$H$158,5,FALSE))</f>
        <v>0</v>
      </c>
      <c r="AY2423" s="68">
        <f>IF(AG2423=0,0,VLOOKUP($H2423,Leistungszahlen!$A$11:$H$158,6,FALSE))</f>
        <v>0</v>
      </c>
      <c r="AZ2423" s="68">
        <f t="shared" si="1123"/>
        <v>0</v>
      </c>
      <c r="BA2423" s="68">
        <f t="shared" si="1124"/>
        <v>0</v>
      </c>
      <c r="BC2423" s="68">
        <f t="shared" si="1115"/>
        <v>0</v>
      </c>
      <c r="BD2423" s="285"/>
    </row>
    <row r="2424" spans="1:56" s="68" customFormat="1">
      <c r="A2424" s="200"/>
      <c r="B2424" s="200"/>
      <c r="C2424" s="200"/>
      <c r="D2424" s="200"/>
      <c r="E2424" s="200"/>
      <c r="F2424" s="200"/>
      <c r="G2424" s="200"/>
      <c r="H2424" s="201"/>
      <c r="I2424" s="202"/>
      <c r="J2424" s="200"/>
      <c r="K2424" s="176"/>
      <c r="L2424" s="176"/>
      <c r="M2424" s="176"/>
      <c r="N2424" s="286"/>
      <c r="O2424" s="286"/>
      <c r="P2424" s="176"/>
      <c r="Q2424" s="203">
        <f t="shared" si="1116"/>
        <v>0</v>
      </c>
      <c r="R2424" s="203">
        <f t="shared" si="1117"/>
        <v>0</v>
      </c>
      <c r="S2424" s="203">
        <f t="shared" si="1118"/>
        <v>0</v>
      </c>
      <c r="T2424" s="203">
        <f t="shared" si="1119"/>
        <v>0</v>
      </c>
      <c r="U2424" s="203">
        <f t="shared" si="1120"/>
        <v>0</v>
      </c>
      <c r="V2424" s="175">
        <f>IF(Q2424&gt;0,VLOOKUP(Q2424,Jahresfaktoren!$A$11:$B$24,2,),0)</f>
        <v>0</v>
      </c>
      <c r="W2424" s="175">
        <f>IF(R2424&gt;0,VLOOKUP(R2424,Jahresfaktoren!$D$11:$E$24,2,),0)</f>
        <v>0</v>
      </c>
      <c r="X2424" s="175">
        <f>IF(S2424&gt;0,VLOOKUP(S2424,Jahresfaktoren!$A$28:$B$29,2,),0)</f>
        <v>0</v>
      </c>
      <c r="Y2424" s="175">
        <f>IF(T2424&gt;0,VLOOKUP(T2424,Jahresfaktoren!$A$28:$B$29,2,),0)</f>
        <v>0</v>
      </c>
      <c r="Z2424" s="175">
        <f>IF(U2424&gt;0,VLOOKUP(U2424,Jahresfaktoren!$A$32:$B$33,2,),)</f>
        <v>0</v>
      </c>
      <c r="AA2424" s="177" t="str">
        <f t="shared" si="1100"/>
        <v/>
      </c>
      <c r="AB2424" s="177" t="str">
        <f t="shared" si="1101"/>
        <v/>
      </c>
      <c r="AC2424" s="177" t="str">
        <f t="shared" si="1102"/>
        <v/>
      </c>
      <c r="AD2424" s="177" t="str">
        <f t="shared" si="1103"/>
        <v/>
      </c>
      <c r="AE2424" s="177" t="str">
        <f t="shared" si="1104"/>
        <v/>
      </c>
      <c r="AF2424" s="178">
        <f>IF(Q2424&gt;0,VLOOKUP(H2424,Leistungszahlen!$A$11:$C$158,3,),0)</f>
        <v>0</v>
      </c>
      <c r="AG2424" s="178">
        <f>IF(R2424&gt;0,VLOOKUP(H2424,Leistungszahlen!$A$11:$F$158,6,),IF(T2424&gt;0,VLOOKUP(H2424,Leistungszahlen!$A$11:$F$158,6,),0))</f>
        <v>0</v>
      </c>
      <c r="AH2424" s="179">
        <f t="shared" si="1105"/>
        <v>0</v>
      </c>
      <c r="AI2424" s="179">
        <f t="shared" si="1106"/>
        <v>0</v>
      </c>
      <c r="AJ2424" s="179">
        <f t="shared" si="1107"/>
        <v>0</v>
      </c>
      <c r="AK2424" s="179">
        <f t="shared" si="1108"/>
        <v>0</v>
      </c>
      <c r="AL2424" s="179">
        <f t="shared" si="1109"/>
        <v>0</v>
      </c>
      <c r="AM2424" s="180" t="str">
        <f>IF(L2424=1,Stundensätze!$D$13,IF(L2424=2,Stundensätze!$D$17,IF(L2424=4,Stundensätze!$D$21,"")))</f>
        <v/>
      </c>
      <c r="AN2424" s="180" t="str">
        <f>IF(L2424=1,Stundensätze!$D$15,IF(L2424=2,Stundensätze!$D$19,IF(L2424=4,Stundensätze!$D$23,"")))</f>
        <v/>
      </c>
      <c r="AO2424" s="180">
        <f t="shared" si="1110"/>
        <v>0</v>
      </c>
      <c r="AP2424" s="180">
        <f t="shared" si="1111"/>
        <v>0</v>
      </c>
      <c r="AQ2424" s="192" t="str">
        <f t="shared" si="1112"/>
        <v/>
      </c>
      <c r="AR2424" s="192" t="str">
        <f t="shared" si="1113"/>
        <v/>
      </c>
      <c r="AS2424" s="193">
        <f t="shared" si="1114"/>
        <v>0</v>
      </c>
      <c r="AT2424" s="258">
        <f>IF(K2424=0,0,VLOOKUP(K2424,Kostenstellen!A:B,2,FALSE))</f>
        <v>0</v>
      </c>
      <c r="AU2424" s="68" t="str">
        <f t="shared" si="1121"/>
        <v/>
      </c>
      <c r="AV2424" s="68" t="str">
        <f t="shared" si="1122"/>
        <v/>
      </c>
      <c r="AW2424" s="68">
        <f>IF(AF2424=0,0,VLOOKUP($H2424,Leistungszahlen!$A$11:$H$158,4,FALSE))</f>
        <v>0</v>
      </c>
      <c r="AX2424" s="68">
        <f>IF(AF2424=0,0,VLOOKUP($H2424,Leistungszahlen!$A$11:$H$158,5,FALSE))</f>
        <v>0</v>
      </c>
      <c r="AY2424" s="68">
        <f>IF(AG2424=0,0,VLOOKUP($H2424,Leistungszahlen!$A$11:$H$158,6,FALSE))</f>
        <v>0</v>
      </c>
      <c r="AZ2424" s="68">
        <f t="shared" si="1123"/>
        <v>0</v>
      </c>
      <c r="BA2424" s="68">
        <f t="shared" si="1124"/>
        <v>0</v>
      </c>
      <c r="BC2424" s="68">
        <f t="shared" si="1115"/>
        <v>0</v>
      </c>
      <c r="BD2424" s="285"/>
    </row>
    <row r="2425" spans="1:56" s="68" customFormat="1">
      <c r="A2425" s="200"/>
      <c r="B2425" s="200"/>
      <c r="C2425" s="200"/>
      <c r="D2425" s="200"/>
      <c r="E2425" s="200"/>
      <c r="F2425" s="200"/>
      <c r="G2425" s="200"/>
      <c r="H2425" s="201"/>
      <c r="I2425" s="202"/>
      <c r="J2425" s="200"/>
      <c r="K2425" s="176"/>
      <c r="L2425" s="176"/>
      <c r="M2425" s="176"/>
      <c r="N2425" s="286"/>
      <c r="O2425" s="286"/>
      <c r="P2425" s="176"/>
      <c r="Q2425" s="203">
        <f t="shared" si="1116"/>
        <v>0</v>
      </c>
      <c r="R2425" s="203">
        <f t="shared" si="1117"/>
        <v>0</v>
      </c>
      <c r="S2425" s="203">
        <f t="shared" si="1118"/>
        <v>0</v>
      </c>
      <c r="T2425" s="203">
        <f t="shared" si="1119"/>
        <v>0</v>
      </c>
      <c r="U2425" s="203">
        <f t="shared" si="1120"/>
        <v>0</v>
      </c>
      <c r="V2425" s="175">
        <f>IF(Q2425&gt;0,VLOOKUP(Q2425,Jahresfaktoren!$A$11:$B$24,2,),0)</f>
        <v>0</v>
      </c>
      <c r="W2425" s="175">
        <f>IF(R2425&gt;0,VLOOKUP(R2425,Jahresfaktoren!$D$11:$E$24,2,),0)</f>
        <v>0</v>
      </c>
      <c r="X2425" s="175">
        <f>IF(S2425&gt;0,VLOOKUP(S2425,Jahresfaktoren!$A$28:$B$29,2,),0)</f>
        <v>0</v>
      </c>
      <c r="Y2425" s="175">
        <f>IF(T2425&gt;0,VLOOKUP(T2425,Jahresfaktoren!$A$28:$B$29,2,),0)</f>
        <v>0</v>
      </c>
      <c r="Z2425" s="175">
        <f>IF(U2425&gt;0,VLOOKUP(U2425,Jahresfaktoren!$A$32:$B$33,2,),)</f>
        <v>0</v>
      </c>
      <c r="AA2425" s="177" t="str">
        <f t="shared" si="1100"/>
        <v/>
      </c>
      <c r="AB2425" s="177" t="str">
        <f t="shared" si="1101"/>
        <v/>
      </c>
      <c r="AC2425" s="177" t="str">
        <f t="shared" si="1102"/>
        <v/>
      </c>
      <c r="AD2425" s="177" t="str">
        <f t="shared" si="1103"/>
        <v/>
      </c>
      <c r="AE2425" s="177" t="str">
        <f t="shared" si="1104"/>
        <v/>
      </c>
      <c r="AF2425" s="178">
        <f>IF(Q2425&gt;0,VLOOKUP(H2425,Leistungszahlen!$A$11:$C$158,3,),0)</f>
        <v>0</v>
      </c>
      <c r="AG2425" s="178">
        <f>IF(R2425&gt;0,VLOOKUP(H2425,Leistungszahlen!$A$11:$F$158,6,),IF(T2425&gt;0,VLOOKUP(H2425,Leistungszahlen!$A$11:$F$158,6,),0))</f>
        <v>0</v>
      </c>
      <c r="AH2425" s="179">
        <f t="shared" si="1105"/>
        <v>0</v>
      </c>
      <c r="AI2425" s="179">
        <f t="shared" si="1106"/>
        <v>0</v>
      </c>
      <c r="AJ2425" s="179">
        <f t="shared" si="1107"/>
        <v>0</v>
      </c>
      <c r="AK2425" s="179">
        <f t="shared" si="1108"/>
        <v>0</v>
      </c>
      <c r="AL2425" s="179">
        <f t="shared" si="1109"/>
        <v>0</v>
      </c>
      <c r="AM2425" s="180" t="str">
        <f>IF(L2425=1,Stundensätze!$D$13,IF(L2425=2,Stundensätze!$D$17,IF(L2425=4,Stundensätze!$D$21,"")))</f>
        <v/>
      </c>
      <c r="AN2425" s="180" t="str">
        <f>IF(L2425=1,Stundensätze!$D$15,IF(L2425=2,Stundensätze!$D$19,IF(L2425=4,Stundensätze!$D$23,"")))</f>
        <v/>
      </c>
      <c r="AO2425" s="180">
        <f t="shared" si="1110"/>
        <v>0</v>
      </c>
      <c r="AP2425" s="180">
        <f t="shared" si="1111"/>
        <v>0</v>
      </c>
      <c r="AQ2425" s="192" t="str">
        <f t="shared" si="1112"/>
        <v/>
      </c>
      <c r="AR2425" s="192" t="str">
        <f t="shared" si="1113"/>
        <v/>
      </c>
      <c r="AS2425" s="193">
        <f t="shared" si="1114"/>
        <v>0</v>
      </c>
      <c r="AT2425" s="258">
        <f>IF(K2425=0,0,VLOOKUP(K2425,Kostenstellen!A:B,2,FALSE))</f>
        <v>0</v>
      </c>
      <c r="AU2425" s="68" t="str">
        <f t="shared" si="1121"/>
        <v/>
      </c>
      <c r="AV2425" s="68" t="str">
        <f t="shared" si="1122"/>
        <v/>
      </c>
      <c r="AW2425" s="68">
        <f>IF(AF2425=0,0,VLOOKUP($H2425,Leistungszahlen!$A$11:$H$158,4,FALSE))</f>
        <v>0</v>
      </c>
      <c r="AX2425" s="68">
        <f>IF(AF2425=0,0,VLOOKUP($H2425,Leistungszahlen!$A$11:$H$158,5,FALSE))</f>
        <v>0</v>
      </c>
      <c r="AY2425" s="68">
        <f>IF(AG2425=0,0,VLOOKUP($H2425,Leistungszahlen!$A$11:$H$158,6,FALSE))</f>
        <v>0</v>
      </c>
      <c r="AZ2425" s="68">
        <f t="shared" si="1123"/>
        <v>0</v>
      </c>
      <c r="BA2425" s="68">
        <f t="shared" si="1124"/>
        <v>0</v>
      </c>
      <c r="BC2425" s="68">
        <f t="shared" si="1115"/>
        <v>0</v>
      </c>
      <c r="BD2425" s="285"/>
    </row>
    <row r="2426" spans="1:56" s="68" customFormat="1">
      <c r="A2426" s="200"/>
      <c r="B2426" s="200"/>
      <c r="C2426" s="200"/>
      <c r="D2426" s="200"/>
      <c r="E2426" s="200"/>
      <c r="F2426" s="200"/>
      <c r="G2426" s="200"/>
      <c r="H2426" s="201"/>
      <c r="I2426" s="202"/>
      <c r="J2426" s="200"/>
      <c r="K2426" s="176"/>
      <c r="L2426" s="176"/>
      <c r="M2426" s="176"/>
      <c r="N2426" s="286"/>
      <c r="O2426" s="286"/>
      <c r="P2426" s="176"/>
      <c r="Q2426" s="203">
        <f t="shared" si="1116"/>
        <v>0</v>
      </c>
      <c r="R2426" s="203">
        <f t="shared" si="1117"/>
        <v>0</v>
      </c>
      <c r="S2426" s="203">
        <f t="shared" si="1118"/>
        <v>0</v>
      </c>
      <c r="T2426" s="203">
        <f t="shared" si="1119"/>
        <v>0</v>
      </c>
      <c r="U2426" s="203">
        <f t="shared" si="1120"/>
        <v>0</v>
      </c>
      <c r="V2426" s="175">
        <f>IF(Q2426&gt;0,VLOOKUP(Q2426,Jahresfaktoren!$A$11:$B$24,2,),0)</f>
        <v>0</v>
      </c>
      <c r="W2426" s="175">
        <f>IF(R2426&gt;0,VLOOKUP(R2426,Jahresfaktoren!$D$11:$E$24,2,),0)</f>
        <v>0</v>
      </c>
      <c r="X2426" s="175">
        <f>IF(S2426&gt;0,VLOOKUP(S2426,Jahresfaktoren!$A$28:$B$29,2,),0)</f>
        <v>0</v>
      </c>
      <c r="Y2426" s="175">
        <f>IF(T2426&gt;0,VLOOKUP(T2426,Jahresfaktoren!$A$28:$B$29,2,),0)</f>
        <v>0</v>
      </c>
      <c r="Z2426" s="175">
        <f>IF(U2426&gt;0,VLOOKUP(U2426,Jahresfaktoren!$A$32:$B$33,2,),)</f>
        <v>0</v>
      </c>
      <c r="AA2426" s="177" t="str">
        <f t="shared" si="1100"/>
        <v/>
      </c>
      <c r="AB2426" s="177" t="str">
        <f t="shared" si="1101"/>
        <v/>
      </c>
      <c r="AC2426" s="177" t="str">
        <f t="shared" si="1102"/>
        <v/>
      </c>
      <c r="AD2426" s="177" t="str">
        <f t="shared" si="1103"/>
        <v/>
      </c>
      <c r="AE2426" s="177" t="str">
        <f t="shared" si="1104"/>
        <v/>
      </c>
      <c r="AF2426" s="178">
        <f>IF(Q2426&gt;0,VLOOKUP(H2426,Leistungszahlen!$A$11:$C$158,3,),0)</f>
        <v>0</v>
      </c>
      <c r="AG2426" s="178">
        <f>IF(R2426&gt;0,VLOOKUP(H2426,Leistungszahlen!$A$11:$F$158,6,),IF(T2426&gt;0,VLOOKUP(H2426,Leistungszahlen!$A$11:$F$158,6,),0))</f>
        <v>0</v>
      </c>
      <c r="AH2426" s="179">
        <f t="shared" si="1105"/>
        <v>0</v>
      </c>
      <c r="AI2426" s="179">
        <f t="shared" si="1106"/>
        <v>0</v>
      </c>
      <c r="AJ2426" s="179">
        <f t="shared" si="1107"/>
        <v>0</v>
      </c>
      <c r="AK2426" s="179">
        <f t="shared" si="1108"/>
        <v>0</v>
      </c>
      <c r="AL2426" s="179">
        <f t="shared" si="1109"/>
        <v>0</v>
      </c>
      <c r="AM2426" s="180" t="str">
        <f>IF(L2426=1,Stundensätze!$D$13,IF(L2426=2,Stundensätze!$D$17,IF(L2426=4,Stundensätze!$D$21,"")))</f>
        <v/>
      </c>
      <c r="AN2426" s="180" t="str">
        <f>IF(L2426=1,Stundensätze!$D$15,IF(L2426=2,Stundensätze!$D$19,IF(L2426=4,Stundensätze!$D$23,"")))</f>
        <v/>
      </c>
      <c r="AO2426" s="180">
        <f t="shared" si="1110"/>
        <v>0</v>
      </c>
      <c r="AP2426" s="180">
        <f t="shared" si="1111"/>
        <v>0</v>
      </c>
      <c r="AQ2426" s="192" t="str">
        <f t="shared" si="1112"/>
        <v/>
      </c>
      <c r="AR2426" s="192" t="str">
        <f t="shared" si="1113"/>
        <v/>
      </c>
      <c r="AS2426" s="193">
        <f t="shared" si="1114"/>
        <v>0</v>
      </c>
      <c r="AT2426" s="258">
        <f>IF(K2426=0,0,VLOOKUP(K2426,Kostenstellen!A:B,2,FALSE))</f>
        <v>0</v>
      </c>
      <c r="AU2426" s="68" t="str">
        <f t="shared" si="1121"/>
        <v/>
      </c>
      <c r="AV2426" s="68" t="str">
        <f t="shared" si="1122"/>
        <v/>
      </c>
      <c r="AW2426" s="68">
        <f>IF(AF2426=0,0,VLOOKUP($H2426,Leistungszahlen!$A$11:$H$158,4,FALSE))</f>
        <v>0</v>
      </c>
      <c r="AX2426" s="68">
        <f>IF(AF2426=0,0,VLOOKUP($H2426,Leistungszahlen!$A$11:$H$158,5,FALSE))</f>
        <v>0</v>
      </c>
      <c r="AY2426" s="68">
        <f>IF(AG2426=0,0,VLOOKUP($H2426,Leistungszahlen!$A$11:$H$158,6,FALSE))</f>
        <v>0</v>
      </c>
      <c r="AZ2426" s="68">
        <f t="shared" si="1123"/>
        <v>0</v>
      </c>
      <c r="BA2426" s="68">
        <f t="shared" si="1124"/>
        <v>0</v>
      </c>
      <c r="BC2426" s="68">
        <f t="shared" si="1115"/>
        <v>0</v>
      </c>
      <c r="BD2426" s="285"/>
    </row>
    <row r="2427" spans="1:56" s="68" customFormat="1">
      <c r="A2427" s="200"/>
      <c r="B2427" s="200"/>
      <c r="C2427" s="200"/>
      <c r="D2427" s="200"/>
      <c r="E2427" s="200"/>
      <c r="F2427" s="200"/>
      <c r="G2427" s="200"/>
      <c r="H2427" s="201"/>
      <c r="I2427" s="202"/>
      <c r="J2427" s="200"/>
      <c r="K2427" s="176"/>
      <c r="L2427" s="176"/>
      <c r="M2427" s="176"/>
      <c r="N2427" s="286"/>
      <c r="O2427" s="286"/>
      <c r="P2427" s="176"/>
      <c r="Q2427" s="203">
        <f t="shared" si="1116"/>
        <v>0</v>
      </c>
      <c r="R2427" s="203">
        <f t="shared" si="1117"/>
        <v>0</v>
      </c>
      <c r="S2427" s="203">
        <f t="shared" si="1118"/>
        <v>0</v>
      </c>
      <c r="T2427" s="203">
        <f t="shared" si="1119"/>
        <v>0</v>
      </c>
      <c r="U2427" s="203">
        <f t="shared" si="1120"/>
        <v>0</v>
      </c>
      <c r="V2427" s="175">
        <f>IF(Q2427&gt;0,VLOOKUP(Q2427,Jahresfaktoren!$A$11:$B$24,2,),0)</f>
        <v>0</v>
      </c>
      <c r="W2427" s="175">
        <f>IF(R2427&gt;0,VLOOKUP(R2427,Jahresfaktoren!$D$11:$E$24,2,),0)</f>
        <v>0</v>
      </c>
      <c r="X2427" s="175">
        <f>IF(S2427&gt;0,VLOOKUP(S2427,Jahresfaktoren!$A$28:$B$29,2,),0)</f>
        <v>0</v>
      </c>
      <c r="Y2427" s="175">
        <f>IF(T2427&gt;0,VLOOKUP(T2427,Jahresfaktoren!$A$28:$B$29,2,),0)</f>
        <v>0</v>
      </c>
      <c r="Z2427" s="175">
        <f>IF(U2427&gt;0,VLOOKUP(U2427,Jahresfaktoren!$A$32:$B$33,2,),)</f>
        <v>0</v>
      </c>
      <c r="AA2427" s="177" t="str">
        <f t="shared" si="1100"/>
        <v/>
      </c>
      <c r="AB2427" s="177" t="str">
        <f t="shared" si="1101"/>
        <v/>
      </c>
      <c r="AC2427" s="177" t="str">
        <f t="shared" si="1102"/>
        <v/>
      </c>
      <c r="AD2427" s="177" t="str">
        <f t="shared" si="1103"/>
        <v/>
      </c>
      <c r="AE2427" s="177" t="str">
        <f t="shared" si="1104"/>
        <v/>
      </c>
      <c r="AF2427" s="178">
        <f>IF(Q2427&gt;0,VLOOKUP(H2427,Leistungszahlen!$A$11:$C$158,3,),0)</f>
        <v>0</v>
      </c>
      <c r="AG2427" s="178">
        <f>IF(R2427&gt;0,VLOOKUP(H2427,Leistungszahlen!$A$11:$F$158,6,),IF(T2427&gt;0,VLOOKUP(H2427,Leistungszahlen!$A$11:$F$158,6,),0))</f>
        <v>0</v>
      </c>
      <c r="AH2427" s="179">
        <f t="shared" si="1105"/>
        <v>0</v>
      </c>
      <c r="AI2427" s="179">
        <f t="shared" si="1106"/>
        <v>0</v>
      </c>
      <c r="AJ2427" s="179">
        <f t="shared" si="1107"/>
        <v>0</v>
      </c>
      <c r="AK2427" s="179">
        <f t="shared" si="1108"/>
        <v>0</v>
      </c>
      <c r="AL2427" s="179">
        <f t="shared" si="1109"/>
        <v>0</v>
      </c>
      <c r="AM2427" s="180" t="str">
        <f>IF(L2427=1,Stundensätze!$D$13,IF(L2427=2,Stundensätze!$D$17,IF(L2427=4,Stundensätze!$D$21,"")))</f>
        <v/>
      </c>
      <c r="AN2427" s="180" t="str">
        <f>IF(L2427=1,Stundensätze!$D$15,IF(L2427=2,Stundensätze!$D$19,IF(L2427=4,Stundensätze!$D$23,"")))</f>
        <v/>
      </c>
      <c r="AO2427" s="180">
        <f t="shared" si="1110"/>
        <v>0</v>
      </c>
      <c r="AP2427" s="180">
        <f t="shared" si="1111"/>
        <v>0</v>
      </c>
      <c r="AQ2427" s="192" t="str">
        <f t="shared" si="1112"/>
        <v/>
      </c>
      <c r="AR2427" s="192" t="str">
        <f t="shared" si="1113"/>
        <v/>
      </c>
      <c r="AS2427" s="193">
        <f t="shared" si="1114"/>
        <v>0</v>
      </c>
      <c r="AT2427" s="258">
        <f>IF(K2427=0,0,VLOOKUP(K2427,Kostenstellen!A:B,2,FALSE))</f>
        <v>0</v>
      </c>
      <c r="AU2427" s="68" t="str">
        <f t="shared" si="1121"/>
        <v/>
      </c>
      <c r="AV2427" s="68" t="str">
        <f t="shared" si="1122"/>
        <v/>
      </c>
      <c r="AW2427" s="68">
        <f>IF(AF2427=0,0,VLOOKUP($H2427,Leistungszahlen!$A$11:$H$158,4,FALSE))</f>
        <v>0</v>
      </c>
      <c r="AX2427" s="68">
        <f>IF(AF2427=0,0,VLOOKUP($H2427,Leistungszahlen!$A$11:$H$158,5,FALSE))</f>
        <v>0</v>
      </c>
      <c r="AY2427" s="68">
        <f>IF(AG2427=0,0,VLOOKUP($H2427,Leistungszahlen!$A$11:$H$158,6,FALSE))</f>
        <v>0</v>
      </c>
      <c r="AZ2427" s="68">
        <f t="shared" si="1123"/>
        <v>0</v>
      </c>
      <c r="BA2427" s="68">
        <f t="shared" si="1124"/>
        <v>0</v>
      </c>
      <c r="BC2427" s="68">
        <f t="shared" si="1115"/>
        <v>0</v>
      </c>
      <c r="BD2427" s="285"/>
    </row>
    <row r="2428" spans="1:56" s="68" customFormat="1">
      <c r="A2428" s="200"/>
      <c r="B2428" s="200"/>
      <c r="C2428" s="200"/>
      <c r="D2428" s="200"/>
      <c r="E2428" s="200"/>
      <c r="F2428" s="200"/>
      <c r="G2428" s="200"/>
      <c r="H2428" s="201"/>
      <c r="I2428" s="202"/>
      <c r="J2428" s="200"/>
      <c r="K2428" s="176"/>
      <c r="L2428" s="176"/>
      <c r="M2428" s="176"/>
      <c r="N2428" s="286"/>
      <c r="O2428" s="286"/>
      <c r="P2428" s="176"/>
      <c r="Q2428" s="203">
        <f t="shared" si="1116"/>
        <v>0</v>
      </c>
      <c r="R2428" s="203">
        <f t="shared" si="1117"/>
        <v>0</v>
      </c>
      <c r="S2428" s="203">
        <f t="shared" si="1118"/>
        <v>0</v>
      </c>
      <c r="T2428" s="203">
        <f t="shared" si="1119"/>
        <v>0</v>
      </c>
      <c r="U2428" s="203">
        <f t="shared" si="1120"/>
        <v>0</v>
      </c>
      <c r="V2428" s="175">
        <f>IF(Q2428&gt;0,VLOOKUP(Q2428,Jahresfaktoren!$A$11:$B$24,2,),0)</f>
        <v>0</v>
      </c>
      <c r="W2428" s="175">
        <f>IF(R2428&gt;0,VLOOKUP(R2428,Jahresfaktoren!$D$11:$E$24,2,),0)</f>
        <v>0</v>
      </c>
      <c r="X2428" s="175">
        <f>IF(S2428&gt;0,VLOOKUP(S2428,Jahresfaktoren!$A$28:$B$29,2,),0)</f>
        <v>0</v>
      </c>
      <c r="Y2428" s="175">
        <f>IF(T2428&gt;0,VLOOKUP(T2428,Jahresfaktoren!$A$28:$B$29,2,),0)</f>
        <v>0</v>
      </c>
      <c r="Z2428" s="175">
        <f>IF(U2428&gt;0,VLOOKUP(U2428,Jahresfaktoren!$A$32:$B$33,2,),)</f>
        <v>0</v>
      </c>
      <c r="AA2428" s="177" t="str">
        <f t="shared" si="1100"/>
        <v/>
      </c>
      <c r="AB2428" s="177" t="str">
        <f t="shared" si="1101"/>
        <v/>
      </c>
      <c r="AC2428" s="177" t="str">
        <f t="shared" si="1102"/>
        <v/>
      </c>
      <c r="AD2428" s="177" t="str">
        <f t="shared" si="1103"/>
        <v/>
      </c>
      <c r="AE2428" s="177" t="str">
        <f t="shared" si="1104"/>
        <v/>
      </c>
      <c r="AF2428" s="178">
        <f>IF(Q2428&gt;0,VLOOKUP(H2428,Leistungszahlen!$A$11:$C$158,3,),0)</f>
        <v>0</v>
      </c>
      <c r="AG2428" s="178">
        <f>IF(R2428&gt;0,VLOOKUP(H2428,Leistungszahlen!$A$11:$F$158,6,),IF(T2428&gt;0,VLOOKUP(H2428,Leistungszahlen!$A$11:$F$158,6,),0))</f>
        <v>0</v>
      </c>
      <c r="AH2428" s="179">
        <f t="shared" si="1105"/>
        <v>0</v>
      </c>
      <c r="AI2428" s="179">
        <f t="shared" si="1106"/>
        <v>0</v>
      </c>
      <c r="AJ2428" s="179">
        <f t="shared" si="1107"/>
        <v>0</v>
      </c>
      <c r="AK2428" s="179">
        <f t="shared" si="1108"/>
        <v>0</v>
      </c>
      <c r="AL2428" s="179">
        <f t="shared" si="1109"/>
        <v>0</v>
      </c>
      <c r="AM2428" s="180" t="str">
        <f>IF(L2428=1,Stundensätze!$D$13,IF(L2428=2,Stundensätze!$D$17,IF(L2428=4,Stundensätze!$D$21,"")))</f>
        <v/>
      </c>
      <c r="AN2428" s="180" t="str">
        <f>IF(L2428=1,Stundensätze!$D$15,IF(L2428=2,Stundensätze!$D$19,IF(L2428=4,Stundensätze!$D$23,"")))</f>
        <v/>
      </c>
      <c r="AO2428" s="180">
        <f t="shared" si="1110"/>
        <v>0</v>
      </c>
      <c r="AP2428" s="180">
        <f t="shared" si="1111"/>
        <v>0</v>
      </c>
      <c r="AQ2428" s="192" t="str">
        <f t="shared" si="1112"/>
        <v/>
      </c>
      <c r="AR2428" s="192" t="str">
        <f t="shared" si="1113"/>
        <v/>
      </c>
      <c r="AS2428" s="193">
        <f t="shared" si="1114"/>
        <v>0</v>
      </c>
      <c r="AT2428" s="258">
        <f>IF(K2428=0,0,VLOOKUP(K2428,Kostenstellen!A:B,2,FALSE))</f>
        <v>0</v>
      </c>
      <c r="AU2428" s="68" t="str">
        <f t="shared" si="1121"/>
        <v/>
      </c>
      <c r="AV2428" s="68" t="str">
        <f t="shared" si="1122"/>
        <v/>
      </c>
      <c r="AW2428" s="68">
        <f>IF(AF2428=0,0,VLOOKUP($H2428,Leistungszahlen!$A$11:$H$158,4,FALSE))</f>
        <v>0</v>
      </c>
      <c r="AX2428" s="68">
        <f>IF(AF2428=0,0,VLOOKUP($H2428,Leistungszahlen!$A$11:$H$158,5,FALSE))</f>
        <v>0</v>
      </c>
      <c r="AY2428" s="68">
        <f>IF(AG2428=0,0,VLOOKUP($H2428,Leistungszahlen!$A$11:$H$158,6,FALSE))</f>
        <v>0</v>
      </c>
      <c r="AZ2428" s="68">
        <f t="shared" si="1123"/>
        <v>0</v>
      </c>
      <c r="BA2428" s="68">
        <f t="shared" si="1124"/>
        <v>0</v>
      </c>
      <c r="BC2428" s="68">
        <f t="shared" si="1115"/>
        <v>0</v>
      </c>
      <c r="BD2428" s="285"/>
    </row>
    <row r="2429" spans="1:56" s="68" customFormat="1">
      <c r="A2429" s="200"/>
      <c r="B2429" s="200"/>
      <c r="C2429" s="200"/>
      <c r="D2429" s="200"/>
      <c r="E2429" s="200"/>
      <c r="F2429" s="200"/>
      <c r="G2429" s="200"/>
      <c r="H2429" s="201"/>
      <c r="I2429" s="202"/>
      <c r="J2429" s="200"/>
      <c r="K2429" s="176"/>
      <c r="L2429" s="176"/>
      <c r="M2429" s="176"/>
      <c r="N2429" s="286"/>
      <c r="O2429" s="286"/>
      <c r="P2429" s="176"/>
      <c r="Q2429" s="203">
        <f t="shared" si="1116"/>
        <v>0</v>
      </c>
      <c r="R2429" s="203">
        <f t="shared" si="1117"/>
        <v>0</v>
      </c>
      <c r="S2429" s="203">
        <f t="shared" si="1118"/>
        <v>0</v>
      </c>
      <c r="T2429" s="203">
        <f t="shared" si="1119"/>
        <v>0</v>
      </c>
      <c r="U2429" s="203">
        <f t="shared" si="1120"/>
        <v>0</v>
      </c>
      <c r="V2429" s="175">
        <f>IF(Q2429&gt;0,VLOOKUP(Q2429,Jahresfaktoren!$A$11:$B$24,2,),0)</f>
        <v>0</v>
      </c>
      <c r="W2429" s="175">
        <f>IF(R2429&gt;0,VLOOKUP(R2429,Jahresfaktoren!$D$11:$E$24,2,),0)</f>
        <v>0</v>
      </c>
      <c r="X2429" s="175">
        <f>IF(S2429&gt;0,VLOOKUP(S2429,Jahresfaktoren!$A$28:$B$29,2,),0)</f>
        <v>0</v>
      </c>
      <c r="Y2429" s="175">
        <f>IF(T2429&gt;0,VLOOKUP(T2429,Jahresfaktoren!$A$28:$B$29,2,),0)</f>
        <v>0</v>
      </c>
      <c r="Z2429" s="175">
        <f>IF(U2429&gt;0,VLOOKUP(U2429,Jahresfaktoren!$A$32:$B$33,2,),)</f>
        <v>0</v>
      </c>
      <c r="AA2429" s="177" t="str">
        <f t="shared" si="1100"/>
        <v/>
      </c>
      <c r="AB2429" s="177" t="str">
        <f t="shared" si="1101"/>
        <v/>
      </c>
      <c r="AC2429" s="177" t="str">
        <f t="shared" si="1102"/>
        <v/>
      </c>
      <c r="AD2429" s="177" t="str">
        <f t="shared" si="1103"/>
        <v/>
      </c>
      <c r="AE2429" s="177" t="str">
        <f t="shared" si="1104"/>
        <v/>
      </c>
      <c r="AF2429" s="178">
        <f>IF(Q2429&gt;0,VLOOKUP(H2429,Leistungszahlen!$A$11:$C$158,3,),0)</f>
        <v>0</v>
      </c>
      <c r="AG2429" s="178">
        <f>IF(R2429&gt;0,VLOOKUP(H2429,Leistungszahlen!$A$11:$F$158,6,),IF(T2429&gt;0,VLOOKUP(H2429,Leistungszahlen!$A$11:$F$158,6,),0))</f>
        <v>0</v>
      </c>
      <c r="AH2429" s="179">
        <f t="shared" si="1105"/>
        <v>0</v>
      </c>
      <c r="AI2429" s="179">
        <f t="shared" si="1106"/>
        <v>0</v>
      </c>
      <c r="AJ2429" s="179">
        <f t="shared" si="1107"/>
        <v>0</v>
      </c>
      <c r="AK2429" s="179">
        <f t="shared" si="1108"/>
        <v>0</v>
      </c>
      <c r="AL2429" s="179">
        <f t="shared" si="1109"/>
        <v>0</v>
      </c>
      <c r="AM2429" s="180" t="str">
        <f>IF(L2429=1,Stundensätze!$D$13,IF(L2429=2,Stundensätze!$D$17,IF(L2429=4,Stundensätze!$D$21,"")))</f>
        <v/>
      </c>
      <c r="AN2429" s="180" t="str">
        <f>IF(L2429=1,Stundensätze!$D$15,IF(L2429=2,Stundensätze!$D$19,IF(L2429=4,Stundensätze!$D$23,"")))</f>
        <v/>
      </c>
      <c r="AO2429" s="180">
        <f t="shared" si="1110"/>
        <v>0</v>
      </c>
      <c r="AP2429" s="180">
        <f t="shared" si="1111"/>
        <v>0</v>
      </c>
      <c r="AQ2429" s="192" t="str">
        <f t="shared" si="1112"/>
        <v/>
      </c>
      <c r="AR2429" s="192" t="str">
        <f t="shared" si="1113"/>
        <v/>
      </c>
      <c r="AS2429" s="193">
        <f t="shared" si="1114"/>
        <v>0</v>
      </c>
      <c r="AT2429" s="258">
        <f>IF(K2429=0,0,VLOOKUP(K2429,Kostenstellen!A:B,2,FALSE))</f>
        <v>0</v>
      </c>
      <c r="AU2429" s="68" t="str">
        <f t="shared" si="1121"/>
        <v/>
      </c>
      <c r="AV2429" s="68" t="str">
        <f t="shared" si="1122"/>
        <v/>
      </c>
      <c r="AW2429" s="68">
        <f>IF(AF2429=0,0,VLOOKUP($H2429,Leistungszahlen!$A$11:$H$158,4,FALSE))</f>
        <v>0</v>
      </c>
      <c r="AX2429" s="68">
        <f>IF(AF2429=0,0,VLOOKUP($H2429,Leistungszahlen!$A$11:$H$158,5,FALSE))</f>
        <v>0</v>
      </c>
      <c r="AY2429" s="68">
        <f>IF(AG2429=0,0,VLOOKUP($H2429,Leistungszahlen!$A$11:$H$158,6,FALSE))</f>
        <v>0</v>
      </c>
      <c r="AZ2429" s="68">
        <f t="shared" si="1123"/>
        <v>0</v>
      </c>
      <c r="BA2429" s="68">
        <f t="shared" si="1124"/>
        <v>0</v>
      </c>
      <c r="BC2429" s="68">
        <f t="shared" si="1115"/>
        <v>0</v>
      </c>
      <c r="BD2429" s="285"/>
    </row>
    <row r="2430" spans="1:56" s="68" customFormat="1">
      <c r="A2430" s="200"/>
      <c r="B2430" s="200"/>
      <c r="C2430" s="200"/>
      <c r="D2430" s="200"/>
      <c r="E2430" s="200"/>
      <c r="F2430" s="200"/>
      <c r="G2430" s="200"/>
      <c r="H2430" s="201"/>
      <c r="I2430" s="202"/>
      <c r="J2430" s="200"/>
      <c r="K2430" s="176"/>
      <c r="L2430" s="176"/>
      <c r="M2430" s="176"/>
      <c r="N2430" s="286"/>
      <c r="O2430" s="286"/>
      <c r="P2430" s="176"/>
      <c r="Q2430" s="203">
        <f t="shared" si="1116"/>
        <v>0</v>
      </c>
      <c r="R2430" s="203">
        <f t="shared" si="1117"/>
        <v>0</v>
      </c>
      <c r="S2430" s="203">
        <f t="shared" si="1118"/>
        <v>0</v>
      </c>
      <c r="T2430" s="203">
        <f t="shared" si="1119"/>
        <v>0</v>
      </c>
      <c r="U2430" s="203">
        <f t="shared" si="1120"/>
        <v>0</v>
      </c>
      <c r="V2430" s="175">
        <f>IF(Q2430&gt;0,VLOOKUP(Q2430,Jahresfaktoren!$A$11:$B$24,2,),0)</f>
        <v>0</v>
      </c>
      <c r="W2430" s="175">
        <f>IF(R2430&gt;0,VLOOKUP(R2430,Jahresfaktoren!$D$11:$E$24,2,),0)</f>
        <v>0</v>
      </c>
      <c r="X2430" s="175">
        <f>IF(S2430&gt;0,VLOOKUP(S2430,Jahresfaktoren!$A$28:$B$29,2,),0)</f>
        <v>0</v>
      </c>
      <c r="Y2430" s="175">
        <f>IF(T2430&gt;0,VLOOKUP(T2430,Jahresfaktoren!$A$28:$B$29,2,),0)</f>
        <v>0</v>
      </c>
      <c r="Z2430" s="175">
        <f>IF(U2430&gt;0,VLOOKUP(U2430,Jahresfaktoren!$A$32:$B$33,2,),)</f>
        <v>0</v>
      </c>
      <c r="AA2430" s="177" t="str">
        <f t="shared" si="1100"/>
        <v/>
      </c>
      <c r="AB2430" s="177" t="str">
        <f t="shared" si="1101"/>
        <v/>
      </c>
      <c r="AC2430" s="177" t="str">
        <f t="shared" si="1102"/>
        <v/>
      </c>
      <c r="AD2430" s="177" t="str">
        <f t="shared" si="1103"/>
        <v/>
      </c>
      <c r="AE2430" s="177" t="str">
        <f t="shared" si="1104"/>
        <v/>
      </c>
      <c r="AF2430" s="178">
        <f>IF(Q2430&gt;0,VLOOKUP(H2430,Leistungszahlen!$A$11:$C$158,3,),0)</f>
        <v>0</v>
      </c>
      <c r="AG2430" s="178">
        <f>IF(R2430&gt;0,VLOOKUP(H2430,Leistungszahlen!$A$11:$F$158,6,),IF(T2430&gt;0,VLOOKUP(H2430,Leistungszahlen!$A$11:$F$158,6,),0))</f>
        <v>0</v>
      </c>
      <c r="AH2430" s="179">
        <f t="shared" si="1105"/>
        <v>0</v>
      </c>
      <c r="AI2430" s="179">
        <f t="shared" si="1106"/>
        <v>0</v>
      </c>
      <c r="AJ2430" s="179">
        <f t="shared" si="1107"/>
        <v>0</v>
      </c>
      <c r="AK2430" s="179">
        <f t="shared" si="1108"/>
        <v>0</v>
      </c>
      <c r="AL2430" s="179">
        <f t="shared" si="1109"/>
        <v>0</v>
      </c>
      <c r="AM2430" s="180" t="str">
        <f>IF(L2430=1,Stundensätze!$D$13,IF(L2430=2,Stundensätze!$D$17,IF(L2430=4,Stundensätze!$D$21,"")))</f>
        <v/>
      </c>
      <c r="AN2430" s="180" t="str">
        <f>IF(L2430=1,Stundensätze!$D$15,IF(L2430=2,Stundensätze!$D$19,IF(L2430=4,Stundensätze!$D$23,"")))</f>
        <v/>
      </c>
      <c r="AO2430" s="180">
        <f t="shared" si="1110"/>
        <v>0</v>
      </c>
      <c r="AP2430" s="180">
        <f t="shared" si="1111"/>
        <v>0</v>
      </c>
      <c r="AQ2430" s="192" t="str">
        <f t="shared" si="1112"/>
        <v/>
      </c>
      <c r="AR2430" s="192" t="str">
        <f t="shared" si="1113"/>
        <v/>
      </c>
      <c r="AS2430" s="193">
        <f t="shared" si="1114"/>
        <v>0</v>
      </c>
      <c r="AT2430" s="258">
        <f>IF(K2430=0,0,VLOOKUP(K2430,Kostenstellen!A:B,2,FALSE))</f>
        <v>0</v>
      </c>
      <c r="AU2430" s="68" t="str">
        <f t="shared" si="1121"/>
        <v/>
      </c>
      <c r="AV2430" s="68" t="str">
        <f t="shared" si="1122"/>
        <v/>
      </c>
      <c r="AW2430" s="68">
        <f>IF(AF2430=0,0,VLOOKUP($H2430,Leistungszahlen!$A$11:$H$158,4,FALSE))</f>
        <v>0</v>
      </c>
      <c r="AX2430" s="68">
        <f>IF(AF2430=0,0,VLOOKUP($H2430,Leistungszahlen!$A$11:$H$158,5,FALSE))</f>
        <v>0</v>
      </c>
      <c r="AY2430" s="68">
        <f>IF(AG2430=0,0,VLOOKUP($H2430,Leistungszahlen!$A$11:$H$158,6,FALSE))</f>
        <v>0</v>
      </c>
      <c r="AZ2430" s="68">
        <f t="shared" si="1123"/>
        <v>0</v>
      </c>
      <c r="BA2430" s="68">
        <f t="shared" si="1124"/>
        <v>0</v>
      </c>
      <c r="BC2430" s="68">
        <f t="shared" si="1115"/>
        <v>0</v>
      </c>
      <c r="BD2430" s="285"/>
    </row>
    <row r="2431" spans="1:56" s="68" customFormat="1">
      <c r="A2431" s="200"/>
      <c r="B2431" s="200"/>
      <c r="C2431" s="200"/>
      <c r="D2431" s="200"/>
      <c r="E2431" s="200"/>
      <c r="F2431" s="200"/>
      <c r="G2431" s="200"/>
      <c r="H2431" s="201"/>
      <c r="I2431" s="202"/>
      <c r="J2431" s="200"/>
      <c r="K2431" s="176"/>
      <c r="L2431" s="176"/>
      <c r="M2431" s="176"/>
      <c r="N2431" s="286"/>
      <c r="O2431" s="286"/>
      <c r="P2431" s="176"/>
      <c r="Q2431" s="203">
        <f t="shared" si="1116"/>
        <v>0</v>
      </c>
      <c r="R2431" s="203">
        <f t="shared" si="1117"/>
        <v>0</v>
      </c>
      <c r="S2431" s="203">
        <f t="shared" si="1118"/>
        <v>0</v>
      </c>
      <c r="T2431" s="203">
        <f t="shared" si="1119"/>
        <v>0</v>
      </c>
      <c r="U2431" s="203">
        <f t="shared" si="1120"/>
        <v>0</v>
      </c>
      <c r="V2431" s="175">
        <f>IF(Q2431&gt;0,VLOOKUP(Q2431,Jahresfaktoren!$A$11:$B$24,2,),0)</f>
        <v>0</v>
      </c>
      <c r="W2431" s="175">
        <f>IF(R2431&gt;0,VLOOKUP(R2431,Jahresfaktoren!$D$11:$E$24,2,),0)</f>
        <v>0</v>
      </c>
      <c r="X2431" s="175">
        <f>IF(S2431&gt;0,VLOOKUP(S2431,Jahresfaktoren!$A$28:$B$29,2,),0)</f>
        <v>0</v>
      </c>
      <c r="Y2431" s="175">
        <f>IF(T2431&gt;0,VLOOKUP(T2431,Jahresfaktoren!$A$28:$B$29,2,),0)</f>
        <v>0</v>
      </c>
      <c r="Z2431" s="175">
        <f>IF(U2431&gt;0,VLOOKUP(U2431,Jahresfaktoren!$A$32:$B$33,2,),)</f>
        <v>0</v>
      </c>
      <c r="AA2431" s="177" t="str">
        <f t="shared" si="1100"/>
        <v/>
      </c>
      <c r="AB2431" s="177" t="str">
        <f t="shared" si="1101"/>
        <v/>
      </c>
      <c r="AC2431" s="177" t="str">
        <f t="shared" si="1102"/>
        <v/>
      </c>
      <c r="AD2431" s="177" t="str">
        <f t="shared" si="1103"/>
        <v/>
      </c>
      <c r="AE2431" s="177" t="str">
        <f t="shared" si="1104"/>
        <v/>
      </c>
      <c r="AF2431" s="178">
        <f>IF(Q2431&gt;0,VLOOKUP(H2431,Leistungszahlen!$A$11:$C$158,3,),0)</f>
        <v>0</v>
      </c>
      <c r="AG2431" s="178">
        <f>IF(R2431&gt;0,VLOOKUP(H2431,Leistungszahlen!$A$11:$F$158,6,),IF(T2431&gt;0,VLOOKUP(H2431,Leistungszahlen!$A$11:$F$158,6,),0))</f>
        <v>0</v>
      </c>
      <c r="AH2431" s="179">
        <f t="shared" si="1105"/>
        <v>0</v>
      </c>
      <c r="AI2431" s="179">
        <f t="shared" si="1106"/>
        <v>0</v>
      </c>
      <c r="AJ2431" s="179">
        <f t="shared" si="1107"/>
        <v>0</v>
      </c>
      <c r="AK2431" s="179">
        <f t="shared" si="1108"/>
        <v>0</v>
      </c>
      <c r="AL2431" s="179">
        <f t="shared" si="1109"/>
        <v>0</v>
      </c>
      <c r="AM2431" s="180" t="str">
        <f>IF(L2431=1,Stundensätze!$D$13,IF(L2431=2,Stundensätze!$D$17,IF(L2431=4,Stundensätze!$D$21,"")))</f>
        <v/>
      </c>
      <c r="AN2431" s="180" t="str">
        <f>IF(L2431=1,Stundensätze!$D$15,IF(L2431=2,Stundensätze!$D$19,IF(L2431=4,Stundensätze!$D$23,"")))</f>
        <v/>
      </c>
      <c r="AO2431" s="180">
        <f t="shared" si="1110"/>
        <v>0</v>
      </c>
      <c r="AP2431" s="180">
        <f t="shared" si="1111"/>
        <v>0</v>
      </c>
      <c r="AQ2431" s="192" t="str">
        <f t="shared" si="1112"/>
        <v/>
      </c>
      <c r="AR2431" s="192" t="str">
        <f t="shared" si="1113"/>
        <v/>
      </c>
      <c r="AS2431" s="193">
        <f t="shared" si="1114"/>
        <v>0</v>
      </c>
      <c r="AT2431" s="258">
        <f>IF(K2431=0,0,VLOOKUP(K2431,Kostenstellen!A:B,2,FALSE))</f>
        <v>0</v>
      </c>
      <c r="AU2431" s="68" t="str">
        <f t="shared" si="1121"/>
        <v/>
      </c>
      <c r="AV2431" s="68" t="str">
        <f t="shared" si="1122"/>
        <v/>
      </c>
      <c r="AW2431" s="68">
        <f>IF(AF2431=0,0,VLOOKUP($H2431,Leistungszahlen!$A$11:$H$158,4,FALSE))</f>
        <v>0</v>
      </c>
      <c r="AX2431" s="68">
        <f>IF(AF2431=0,0,VLOOKUP($H2431,Leistungszahlen!$A$11:$H$158,5,FALSE))</f>
        <v>0</v>
      </c>
      <c r="AY2431" s="68">
        <f>IF(AG2431=0,0,VLOOKUP($H2431,Leistungszahlen!$A$11:$H$158,6,FALSE))</f>
        <v>0</v>
      </c>
      <c r="AZ2431" s="68">
        <f t="shared" si="1123"/>
        <v>0</v>
      </c>
      <c r="BA2431" s="68">
        <f t="shared" si="1124"/>
        <v>0</v>
      </c>
      <c r="BC2431" s="68">
        <f t="shared" si="1115"/>
        <v>0</v>
      </c>
      <c r="BD2431" s="285"/>
    </row>
    <row r="2432" spans="1:56" s="68" customFormat="1">
      <c r="A2432" s="200"/>
      <c r="B2432" s="200"/>
      <c r="C2432" s="200"/>
      <c r="D2432" s="200"/>
      <c r="E2432" s="200"/>
      <c r="F2432" s="200"/>
      <c r="G2432" s="200"/>
      <c r="H2432" s="201"/>
      <c r="I2432" s="202"/>
      <c r="J2432" s="200"/>
      <c r="K2432" s="176"/>
      <c r="L2432" s="176"/>
      <c r="M2432" s="176"/>
      <c r="N2432" s="286"/>
      <c r="O2432" s="286"/>
      <c r="P2432" s="176"/>
      <c r="Q2432" s="203">
        <f t="shared" si="1116"/>
        <v>0</v>
      </c>
      <c r="R2432" s="203">
        <f t="shared" si="1117"/>
        <v>0</v>
      </c>
      <c r="S2432" s="203">
        <f t="shared" si="1118"/>
        <v>0</v>
      </c>
      <c r="T2432" s="203">
        <f t="shared" si="1119"/>
        <v>0</v>
      </c>
      <c r="U2432" s="203">
        <f t="shared" si="1120"/>
        <v>0</v>
      </c>
      <c r="V2432" s="175">
        <f>IF(Q2432&gt;0,VLOOKUP(Q2432,Jahresfaktoren!$A$11:$B$24,2,),0)</f>
        <v>0</v>
      </c>
      <c r="W2432" s="175">
        <f>IF(R2432&gt;0,VLOOKUP(R2432,Jahresfaktoren!$D$11:$E$24,2,),0)</f>
        <v>0</v>
      </c>
      <c r="X2432" s="175">
        <f>IF(S2432&gt;0,VLOOKUP(S2432,Jahresfaktoren!$A$28:$B$29,2,),0)</f>
        <v>0</v>
      </c>
      <c r="Y2432" s="175">
        <f>IF(T2432&gt;0,VLOOKUP(T2432,Jahresfaktoren!$A$28:$B$29,2,),0)</f>
        <v>0</v>
      </c>
      <c r="Z2432" s="175">
        <f>IF(U2432&gt;0,VLOOKUP(U2432,Jahresfaktoren!$A$32:$B$33,2,),)</f>
        <v>0</v>
      </c>
      <c r="AA2432" s="177" t="str">
        <f t="shared" si="1100"/>
        <v/>
      </c>
      <c r="AB2432" s="177" t="str">
        <f t="shared" si="1101"/>
        <v/>
      </c>
      <c r="AC2432" s="177" t="str">
        <f t="shared" si="1102"/>
        <v/>
      </c>
      <c r="AD2432" s="177" t="str">
        <f t="shared" si="1103"/>
        <v/>
      </c>
      <c r="AE2432" s="177" t="str">
        <f t="shared" si="1104"/>
        <v/>
      </c>
      <c r="AF2432" s="178">
        <f>IF(Q2432&gt;0,VLOOKUP(H2432,Leistungszahlen!$A$11:$C$158,3,),0)</f>
        <v>0</v>
      </c>
      <c r="AG2432" s="178">
        <f>IF(R2432&gt;0,VLOOKUP(H2432,Leistungszahlen!$A$11:$F$158,6,),IF(T2432&gt;0,VLOOKUP(H2432,Leistungszahlen!$A$11:$F$158,6,),0))</f>
        <v>0</v>
      </c>
      <c r="AH2432" s="179">
        <f t="shared" si="1105"/>
        <v>0</v>
      </c>
      <c r="AI2432" s="179">
        <f t="shared" si="1106"/>
        <v>0</v>
      </c>
      <c r="AJ2432" s="179">
        <f t="shared" si="1107"/>
        <v>0</v>
      </c>
      <c r="AK2432" s="179">
        <f t="shared" si="1108"/>
        <v>0</v>
      </c>
      <c r="AL2432" s="179">
        <f t="shared" si="1109"/>
        <v>0</v>
      </c>
      <c r="AM2432" s="180" t="str">
        <f>IF(L2432=1,Stundensätze!$D$13,IF(L2432=2,Stundensätze!$D$17,IF(L2432=4,Stundensätze!$D$21,"")))</f>
        <v/>
      </c>
      <c r="AN2432" s="180" t="str">
        <f>IF(L2432=1,Stundensätze!$D$15,IF(L2432=2,Stundensätze!$D$19,IF(L2432=4,Stundensätze!$D$23,"")))</f>
        <v/>
      </c>
      <c r="AO2432" s="180">
        <f t="shared" si="1110"/>
        <v>0</v>
      </c>
      <c r="AP2432" s="180">
        <f t="shared" si="1111"/>
        <v>0</v>
      </c>
      <c r="AQ2432" s="192" t="str">
        <f t="shared" si="1112"/>
        <v/>
      </c>
      <c r="AR2432" s="192" t="str">
        <f t="shared" si="1113"/>
        <v/>
      </c>
      <c r="AS2432" s="193">
        <f t="shared" si="1114"/>
        <v>0</v>
      </c>
      <c r="AT2432" s="258">
        <f>IF(K2432=0,0,VLOOKUP(K2432,Kostenstellen!A:B,2,FALSE))</f>
        <v>0</v>
      </c>
      <c r="AU2432" s="68" t="str">
        <f t="shared" si="1121"/>
        <v/>
      </c>
      <c r="AV2432" s="68" t="str">
        <f t="shared" si="1122"/>
        <v/>
      </c>
      <c r="AW2432" s="68">
        <f>IF(AF2432=0,0,VLOOKUP($H2432,Leistungszahlen!$A$11:$H$158,4,FALSE))</f>
        <v>0</v>
      </c>
      <c r="AX2432" s="68">
        <f>IF(AF2432=0,0,VLOOKUP($H2432,Leistungszahlen!$A$11:$H$158,5,FALSE))</f>
        <v>0</v>
      </c>
      <c r="AY2432" s="68">
        <f>IF(AG2432=0,0,VLOOKUP($H2432,Leistungszahlen!$A$11:$H$158,6,FALSE))</f>
        <v>0</v>
      </c>
      <c r="AZ2432" s="68">
        <f t="shared" si="1123"/>
        <v>0</v>
      </c>
      <c r="BA2432" s="68">
        <f t="shared" si="1124"/>
        <v>0</v>
      </c>
      <c r="BC2432" s="68">
        <f t="shared" si="1115"/>
        <v>0</v>
      </c>
      <c r="BD2432" s="285"/>
    </row>
    <row r="2433" spans="1:56" s="68" customFormat="1">
      <c r="A2433" s="200"/>
      <c r="B2433" s="200"/>
      <c r="C2433" s="200"/>
      <c r="D2433" s="200"/>
      <c r="E2433" s="200"/>
      <c r="F2433" s="200"/>
      <c r="G2433" s="200"/>
      <c r="H2433" s="201"/>
      <c r="I2433" s="202"/>
      <c r="J2433" s="200"/>
      <c r="K2433" s="176"/>
      <c r="L2433" s="176"/>
      <c r="M2433" s="176"/>
      <c r="N2433" s="286"/>
      <c r="O2433" s="286"/>
      <c r="P2433" s="176"/>
      <c r="Q2433" s="203">
        <f t="shared" si="1116"/>
        <v>0</v>
      </c>
      <c r="R2433" s="203">
        <f t="shared" si="1117"/>
        <v>0</v>
      </c>
      <c r="S2433" s="203">
        <f t="shared" si="1118"/>
        <v>0</v>
      </c>
      <c r="T2433" s="203">
        <f t="shared" si="1119"/>
        <v>0</v>
      </c>
      <c r="U2433" s="203">
        <f t="shared" si="1120"/>
        <v>0</v>
      </c>
      <c r="V2433" s="175">
        <f>IF(Q2433&gt;0,VLOOKUP(Q2433,Jahresfaktoren!$A$11:$B$24,2,),0)</f>
        <v>0</v>
      </c>
      <c r="W2433" s="175">
        <f>IF(R2433&gt;0,VLOOKUP(R2433,Jahresfaktoren!$D$11:$E$24,2,),0)</f>
        <v>0</v>
      </c>
      <c r="X2433" s="175">
        <f>IF(S2433&gt;0,VLOOKUP(S2433,Jahresfaktoren!$A$28:$B$29,2,),0)</f>
        <v>0</v>
      </c>
      <c r="Y2433" s="175">
        <f>IF(T2433&gt;0,VLOOKUP(T2433,Jahresfaktoren!$A$28:$B$29,2,),0)</f>
        <v>0</v>
      </c>
      <c r="Z2433" s="175">
        <f>IF(U2433&gt;0,VLOOKUP(U2433,Jahresfaktoren!$A$32:$B$33,2,),)</f>
        <v>0</v>
      </c>
      <c r="AA2433" s="177" t="str">
        <f t="shared" si="1100"/>
        <v/>
      </c>
      <c r="AB2433" s="177" t="str">
        <f t="shared" si="1101"/>
        <v/>
      </c>
      <c r="AC2433" s="177" t="str">
        <f t="shared" si="1102"/>
        <v/>
      </c>
      <c r="AD2433" s="177" t="str">
        <f t="shared" si="1103"/>
        <v/>
      </c>
      <c r="AE2433" s="177" t="str">
        <f t="shared" si="1104"/>
        <v/>
      </c>
      <c r="AF2433" s="178">
        <f>IF(Q2433&gt;0,VLOOKUP(H2433,Leistungszahlen!$A$11:$C$158,3,),0)</f>
        <v>0</v>
      </c>
      <c r="AG2433" s="178">
        <f>IF(R2433&gt;0,VLOOKUP(H2433,Leistungszahlen!$A$11:$F$158,6,),IF(T2433&gt;0,VLOOKUP(H2433,Leistungszahlen!$A$11:$F$158,6,),0))</f>
        <v>0</v>
      </c>
      <c r="AH2433" s="179">
        <f t="shared" si="1105"/>
        <v>0</v>
      </c>
      <c r="AI2433" s="179">
        <f t="shared" si="1106"/>
        <v>0</v>
      </c>
      <c r="AJ2433" s="179">
        <f t="shared" si="1107"/>
        <v>0</v>
      </c>
      <c r="AK2433" s="179">
        <f t="shared" si="1108"/>
        <v>0</v>
      </c>
      <c r="AL2433" s="179">
        <f t="shared" si="1109"/>
        <v>0</v>
      </c>
      <c r="AM2433" s="180" t="str">
        <f>IF(L2433=1,Stundensätze!$D$13,IF(L2433=2,Stundensätze!$D$17,IF(L2433=4,Stundensätze!$D$21,"")))</f>
        <v/>
      </c>
      <c r="AN2433" s="180" t="str">
        <f>IF(L2433=1,Stundensätze!$D$15,IF(L2433=2,Stundensätze!$D$19,IF(L2433=4,Stundensätze!$D$23,"")))</f>
        <v/>
      </c>
      <c r="AO2433" s="180">
        <f t="shared" si="1110"/>
        <v>0</v>
      </c>
      <c r="AP2433" s="180">
        <f t="shared" si="1111"/>
        <v>0</v>
      </c>
      <c r="AQ2433" s="192" t="str">
        <f t="shared" si="1112"/>
        <v/>
      </c>
      <c r="AR2433" s="192" t="str">
        <f t="shared" si="1113"/>
        <v/>
      </c>
      <c r="AS2433" s="193">
        <f t="shared" si="1114"/>
        <v>0</v>
      </c>
      <c r="AT2433" s="258">
        <f>IF(K2433=0,0,VLOOKUP(K2433,Kostenstellen!A:B,2,FALSE))</f>
        <v>0</v>
      </c>
      <c r="AU2433" s="68" t="str">
        <f t="shared" si="1121"/>
        <v/>
      </c>
      <c r="AV2433" s="68" t="str">
        <f t="shared" si="1122"/>
        <v/>
      </c>
      <c r="AW2433" s="68">
        <f>IF(AF2433=0,0,VLOOKUP($H2433,Leistungszahlen!$A$11:$H$158,4,FALSE))</f>
        <v>0</v>
      </c>
      <c r="AX2433" s="68">
        <f>IF(AF2433=0,0,VLOOKUP($H2433,Leistungszahlen!$A$11:$H$158,5,FALSE))</f>
        <v>0</v>
      </c>
      <c r="AY2433" s="68">
        <f>IF(AG2433=0,0,VLOOKUP($H2433,Leistungszahlen!$A$11:$H$158,6,FALSE))</f>
        <v>0</v>
      </c>
      <c r="AZ2433" s="68">
        <f t="shared" si="1123"/>
        <v>0</v>
      </c>
      <c r="BA2433" s="68">
        <f t="shared" si="1124"/>
        <v>0</v>
      </c>
      <c r="BC2433" s="68">
        <f t="shared" si="1115"/>
        <v>0</v>
      </c>
      <c r="BD2433" s="285"/>
    </row>
    <row r="2434" spans="1:56" s="68" customFormat="1">
      <c r="A2434" s="200"/>
      <c r="B2434" s="200"/>
      <c r="C2434" s="200"/>
      <c r="D2434" s="200"/>
      <c r="E2434" s="200"/>
      <c r="F2434" s="200"/>
      <c r="G2434" s="200"/>
      <c r="H2434" s="201"/>
      <c r="I2434" s="202"/>
      <c r="J2434" s="200"/>
      <c r="K2434" s="176"/>
      <c r="L2434" s="176"/>
      <c r="M2434" s="176"/>
      <c r="N2434" s="286"/>
      <c r="O2434" s="286"/>
      <c r="P2434" s="176"/>
      <c r="Q2434" s="203">
        <f t="shared" si="1116"/>
        <v>0</v>
      </c>
      <c r="R2434" s="203">
        <f t="shared" si="1117"/>
        <v>0</v>
      </c>
      <c r="S2434" s="203">
        <f t="shared" si="1118"/>
        <v>0</v>
      </c>
      <c r="T2434" s="203">
        <f t="shared" si="1119"/>
        <v>0</v>
      </c>
      <c r="U2434" s="203">
        <f t="shared" si="1120"/>
        <v>0</v>
      </c>
      <c r="V2434" s="175">
        <f>IF(Q2434&gt;0,VLOOKUP(Q2434,Jahresfaktoren!$A$11:$B$24,2,),0)</f>
        <v>0</v>
      </c>
      <c r="W2434" s="175">
        <f>IF(R2434&gt;0,VLOOKUP(R2434,Jahresfaktoren!$D$11:$E$24,2,),0)</f>
        <v>0</v>
      </c>
      <c r="X2434" s="175">
        <f>IF(S2434&gt;0,VLOOKUP(S2434,Jahresfaktoren!$A$28:$B$29,2,),0)</f>
        <v>0</v>
      </c>
      <c r="Y2434" s="175">
        <f>IF(T2434&gt;0,VLOOKUP(T2434,Jahresfaktoren!$A$28:$B$29,2,),0)</f>
        <v>0</v>
      </c>
      <c r="Z2434" s="175">
        <f>IF(U2434&gt;0,VLOOKUP(U2434,Jahresfaktoren!$A$32:$B$33,2,),)</f>
        <v>0</v>
      </c>
      <c r="AA2434" s="177" t="str">
        <f t="shared" si="1100"/>
        <v/>
      </c>
      <c r="AB2434" s="177" t="str">
        <f t="shared" si="1101"/>
        <v/>
      </c>
      <c r="AC2434" s="177" t="str">
        <f t="shared" si="1102"/>
        <v/>
      </c>
      <c r="AD2434" s="177" t="str">
        <f t="shared" si="1103"/>
        <v/>
      </c>
      <c r="AE2434" s="177" t="str">
        <f t="shared" si="1104"/>
        <v/>
      </c>
      <c r="AF2434" s="178">
        <f>IF(Q2434&gt;0,VLOOKUP(H2434,Leistungszahlen!$A$11:$C$158,3,),0)</f>
        <v>0</v>
      </c>
      <c r="AG2434" s="178">
        <f>IF(R2434&gt;0,VLOOKUP(H2434,Leistungszahlen!$A$11:$F$158,6,),IF(T2434&gt;0,VLOOKUP(H2434,Leistungszahlen!$A$11:$F$158,6,),0))</f>
        <v>0</v>
      </c>
      <c r="AH2434" s="179">
        <f t="shared" si="1105"/>
        <v>0</v>
      </c>
      <c r="AI2434" s="179">
        <f t="shared" si="1106"/>
        <v>0</v>
      </c>
      <c r="AJ2434" s="179">
        <f t="shared" si="1107"/>
        <v>0</v>
      </c>
      <c r="AK2434" s="179">
        <f t="shared" si="1108"/>
        <v>0</v>
      </c>
      <c r="AL2434" s="179">
        <f t="shared" si="1109"/>
        <v>0</v>
      </c>
      <c r="AM2434" s="180" t="str">
        <f>IF(L2434=1,Stundensätze!$D$13,IF(L2434=2,Stundensätze!$D$17,IF(L2434=4,Stundensätze!$D$21,"")))</f>
        <v/>
      </c>
      <c r="AN2434" s="180" t="str">
        <f>IF(L2434=1,Stundensätze!$D$15,IF(L2434=2,Stundensätze!$D$19,IF(L2434=4,Stundensätze!$D$23,"")))</f>
        <v/>
      </c>
      <c r="AO2434" s="180">
        <f t="shared" si="1110"/>
        <v>0</v>
      </c>
      <c r="AP2434" s="180">
        <f t="shared" si="1111"/>
        <v>0</v>
      </c>
      <c r="AQ2434" s="192" t="str">
        <f t="shared" si="1112"/>
        <v/>
      </c>
      <c r="AR2434" s="192" t="str">
        <f t="shared" si="1113"/>
        <v/>
      </c>
      <c r="AS2434" s="193">
        <f t="shared" si="1114"/>
        <v>0</v>
      </c>
      <c r="AT2434" s="258">
        <f>IF(K2434=0,0,VLOOKUP(K2434,Kostenstellen!A:B,2,FALSE))</f>
        <v>0</v>
      </c>
      <c r="AU2434" s="68" t="str">
        <f t="shared" si="1121"/>
        <v/>
      </c>
      <c r="AV2434" s="68" t="str">
        <f t="shared" si="1122"/>
        <v/>
      </c>
      <c r="AW2434" s="68">
        <f>IF(AF2434=0,0,VLOOKUP($H2434,Leistungszahlen!$A$11:$H$158,4,FALSE))</f>
        <v>0</v>
      </c>
      <c r="AX2434" s="68">
        <f>IF(AF2434=0,0,VLOOKUP($H2434,Leistungszahlen!$A$11:$H$158,5,FALSE))</f>
        <v>0</v>
      </c>
      <c r="AY2434" s="68">
        <f>IF(AG2434=0,0,VLOOKUP($H2434,Leistungszahlen!$A$11:$H$158,6,FALSE))</f>
        <v>0</v>
      </c>
      <c r="AZ2434" s="68">
        <f t="shared" si="1123"/>
        <v>0</v>
      </c>
      <c r="BA2434" s="68">
        <f t="shared" si="1124"/>
        <v>0</v>
      </c>
      <c r="BC2434" s="68">
        <f t="shared" si="1115"/>
        <v>0</v>
      </c>
      <c r="BD2434" s="285"/>
    </row>
    <row r="2435" spans="1:56" s="68" customFormat="1">
      <c r="A2435" s="200"/>
      <c r="B2435" s="200"/>
      <c r="C2435" s="200"/>
      <c r="D2435" s="200"/>
      <c r="E2435" s="200"/>
      <c r="F2435" s="200"/>
      <c r="G2435" s="200"/>
      <c r="H2435" s="201"/>
      <c r="I2435" s="202"/>
      <c r="J2435" s="200"/>
      <c r="K2435" s="176"/>
      <c r="L2435" s="176"/>
      <c r="M2435" s="176"/>
      <c r="N2435" s="286"/>
      <c r="O2435" s="286"/>
      <c r="P2435" s="176"/>
      <c r="Q2435" s="203">
        <f t="shared" si="1116"/>
        <v>0</v>
      </c>
      <c r="R2435" s="203">
        <f t="shared" si="1117"/>
        <v>0</v>
      </c>
      <c r="S2435" s="203">
        <f t="shared" si="1118"/>
        <v>0</v>
      </c>
      <c r="T2435" s="203">
        <f t="shared" si="1119"/>
        <v>0</v>
      </c>
      <c r="U2435" s="203">
        <f t="shared" si="1120"/>
        <v>0</v>
      </c>
      <c r="V2435" s="175">
        <f>IF(Q2435&gt;0,VLOOKUP(Q2435,Jahresfaktoren!$A$11:$B$24,2,),0)</f>
        <v>0</v>
      </c>
      <c r="W2435" s="175">
        <f>IF(R2435&gt;0,VLOOKUP(R2435,Jahresfaktoren!$D$11:$E$24,2,),0)</f>
        <v>0</v>
      </c>
      <c r="X2435" s="175">
        <f>IF(S2435&gt;0,VLOOKUP(S2435,Jahresfaktoren!$A$28:$B$29,2,),0)</f>
        <v>0</v>
      </c>
      <c r="Y2435" s="175">
        <f>IF(T2435&gt;0,VLOOKUP(T2435,Jahresfaktoren!$A$28:$B$29,2,),0)</f>
        <v>0</v>
      </c>
      <c r="Z2435" s="175">
        <f>IF(U2435&gt;0,VLOOKUP(U2435,Jahresfaktoren!$A$32:$B$33,2,),)</f>
        <v>0</v>
      </c>
      <c r="AA2435" s="177" t="str">
        <f t="shared" si="1100"/>
        <v/>
      </c>
      <c r="AB2435" s="177" t="str">
        <f t="shared" si="1101"/>
        <v/>
      </c>
      <c r="AC2435" s="177" t="str">
        <f t="shared" si="1102"/>
        <v/>
      </c>
      <c r="AD2435" s="177" t="str">
        <f t="shared" si="1103"/>
        <v/>
      </c>
      <c r="AE2435" s="177" t="str">
        <f t="shared" si="1104"/>
        <v/>
      </c>
      <c r="AF2435" s="178">
        <f>IF(Q2435&gt;0,VLOOKUP(H2435,Leistungszahlen!$A$11:$C$158,3,),0)</f>
        <v>0</v>
      </c>
      <c r="AG2435" s="178">
        <f>IF(R2435&gt;0,VLOOKUP(H2435,Leistungszahlen!$A$11:$F$158,6,),IF(T2435&gt;0,VLOOKUP(H2435,Leistungszahlen!$A$11:$F$158,6,),0))</f>
        <v>0</v>
      </c>
      <c r="AH2435" s="179">
        <f t="shared" si="1105"/>
        <v>0</v>
      </c>
      <c r="AI2435" s="179">
        <f t="shared" si="1106"/>
        <v>0</v>
      </c>
      <c r="AJ2435" s="179">
        <f t="shared" si="1107"/>
        <v>0</v>
      </c>
      <c r="AK2435" s="179">
        <f t="shared" si="1108"/>
        <v>0</v>
      </c>
      <c r="AL2435" s="179">
        <f t="shared" si="1109"/>
        <v>0</v>
      </c>
      <c r="AM2435" s="180" t="str">
        <f>IF(L2435=1,Stundensätze!$D$13,IF(L2435=2,Stundensätze!$D$17,IF(L2435=4,Stundensätze!$D$21,"")))</f>
        <v/>
      </c>
      <c r="AN2435" s="180" t="str">
        <f>IF(L2435=1,Stundensätze!$D$15,IF(L2435=2,Stundensätze!$D$19,IF(L2435=4,Stundensätze!$D$23,"")))</f>
        <v/>
      </c>
      <c r="AO2435" s="180">
        <f t="shared" si="1110"/>
        <v>0</v>
      </c>
      <c r="AP2435" s="180">
        <f t="shared" si="1111"/>
        <v>0</v>
      </c>
      <c r="AQ2435" s="192" t="str">
        <f t="shared" si="1112"/>
        <v/>
      </c>
      <c r="AR2435" s="192" t="str">
        <f t="shared" si="1113"/>
        <v/>
      </c>
      <c r="AS2435" s="193">
        <f t="shared" si="1114"/>
        <v>0</v>
      </c>
      <c r="AT2435" s="258">
        <f>IF(K2435=0,0,VLOOKUP(K2435,Kostenstellen!A:B,2,FALSE))</f>
        <v>0</v>
      </c>
      <c r="AU2435" s="68" t="str">
        <f t="shared" si="1121"/>
        <v/>
      </c>
      <c r="AV2435" s="68" t="str">
        <f t="shared" si="1122"/>
        <v/>
      </c>
      <c r="AW2435" s="68">
        <f>IF(AF2435=0,0,VLOOKUP($H2435,Leistungszahlen!$A$11:$H$158,4,FALSE))</f>
        <v>0</v>
      </c>
      <c r="AX2435" s="68">
        <f>IF(AF2435=0,0,VLOOKUP($H2435,Leistungszahlen!$A$11:$H$158,5,FALSE))</f>
        <v>0</v>
      </c>
      <c r="AY2435" s="68">
        <f>IF(AG2435=0,0,VLOOKUP($H2435,Leistungszahlen!$A$11:$H$158,6,FALSE))</f>
        <v>0</v>
      </c>
      <c r="AZ2435" s="68">
        <f t="shared" si="1123"/>
        <v>0</v>
      </c>
      <c r="BA2435" s="68">
        <f t="shared" si="1124"/>
        <v>0</v>
      </c>
      <c r="BC2435" s="68">
        <f t="shared" si="1115"/>
        <v>0</v>
      </c>
      <c r="BD2435" s="285"/>
    </row>
    <row r="2436" spans="1:56" s="68" customFormat="1">
      <c r="A2436" s="200"/>
      <c r="B2436" s="200"/>
      <c r="C2436" s="200"/>
      <c r="D2436" s="200"/>
      <c r="E2436" s="200"/>
      <c r="F2436" s="200"/>
      <c r="G2436" s="200"/>
      <c r="H2436" s="201"/>
      <c r="I2436" s="202"/>
      <c r="J2436" s="200"/>
      <c r="K2436" s="176"/>
      <c r="L2436" s="176"/>
      <c r="M2436" s="176"/>
      <c r="N2436" s="286"/>
      <c r="O2436" s="286"/>
      <c r="P2436" s="176"/>
      <c r="Q2436" s="203">
        <f t="shared" si="1116"/>
        <v>0</v>
      </c>
      <c r="R2436" s="203">
        <f t="shared" si="1117"/>
        <v>0</v>
      </c>
      <c r="S2436" s="203">
        <f t="shared" si="1118"/>
        <v>0</v>
      </c>
      <c r="T2436" s="203">
        <f t="shared" si="1119"/>
        <v>0</v>
      </c>
      <c r="U2436" s="203">
        <f t="shared" si="1120"/>
        <v>0</v>
      </c>
      <c r="V2436" s="175">
        <f>IF(Q2436&gt;0,VLOOKUP(Q2436,Jahresfaktoren!$A$11:$B$24,2,),0)</f>
        <v>0</v>
      </c>
      <c r="W2436" s="175">
        <f>IF(R2436&gt;0,VLOOKUP(R2436,Jahresfaktoren!$D$11:$E$24,2,),0)</f>
        <v>0</v>
      </c>
      <c r="X2436" s="175">
        <f>IF(S2436&gt;0,VLOOKUP(S2436,Jahresfaktoren!$A$28:$B$29,2,),0)</f>
        <v>0</v>
      </c>
      <c r="Y2436" s="175">
        <f>IF(T2436&gt;0,VLOOKUP(T2436,Jahresfaktoren!$A$28:$B$29,2,),0)</f>
        <v>0</v>
      </c>
      <c r="Z2436" s="175">
        <f>IF(U2436&gt;0,VLOOKUP(U2436,Jahresfaktoren!$A$32:$B$33,2,),)</f>
        <v>0</v>
      </c>
      <c r="AA2436" s="177" t="str">
        <f t="shared" si="1100"/>
        <v/>
      </c>
      <c r="AB2436" s="177" t="str">
        <f t="shared" si="1101"/>
        <v/>
      </c>
      <c r="AC2436" s="177" t="str">
        <f t="shared" si="1102"/>
        <v/>
      </c>
      <c r="AD2436" s="177" t="str">
        <f t="shared" si="1103"/>
        <v/>
      </c>
      <c r="AE2436" s="177" t="str">
        <f t="shared" si="1104"/>
        <v/>
      </c>
      <c r="AF2436" s="178">
        <f>IF(Q2436&gt;0,VLOOKUP(H2436,Leistungszahlen!$A$11:$C$158,3,),0)</f>
        <v>0</v>
      </c>
      <c r="AG2436" s="178">
        <f>IF(R2436&gt;0,VLOOKUP(H2436,Leistungszahlen!$A$11:$F$158,6,),IF(T2436&gt;0,VLOOKUP(H2436,Leistungszahlen!$A$11:$F$158,6,),0))</f>
        <v>0</v>
      </c>
      <c r="AH2436" s="179">
        <f t="shared" si="1105"/>
        <v>0</v>
      </c>
      <c r="AI2436" s="179">
        <f t="shared" si="1106"/>
        <v>0</v>
      </c>
      <c r="AJ2436" s="179">
        <f t="shared" si="1107"/>
        <v>0</v>
      </c>
      <c r="AK2436" s="179">
        <f t="shared" si="1108"/>
        <v>0</v>
      </c>
      <c r="AL2436" s="179">
        <f t="shared" si="1109"/>
        <v>0</v>
      </c>
      <c r="AM2436" s="180" t="str">
        <f>IF(L2436=1,Stundensätze!$D$13,IF(L2436=2,Stundensätze!$D$17,IF(L2436=4,Stundensätze!$D$21,"")))</f>
        <v/>
      </c>
      <c r="AN2436" s="180" t="str">
        <f>IF(L2436=1,Stundensätze!$D$15,IF(L2436=2,Stundensätze!$D$19,IF(L2436=4,Stundensätze!$D$23,"")))</f>
        <v/>
      </c>
      <c r="AO2436" s="180">
        <f t="shared" si="1110"/>
        <v>0</v>
      </c>
      <c r="AP2436" s="180">
        <f t="shared" si="1111"/>
        <v>0</v>
      </c>
      <c r="AQ2436" s="192" t="str">
        <f t="shared" si="1112"/>
        <v/>
      </c>
      <c r="AR2436" s="192" t="str">
        <f t="shared" si="1113"/>
        <v/>
      </c>
      <c r="AS2436" s="193">
        <f t="shared" si="1114"/>
        <v>0</v>
      </c>
      <c r="AT2436" s="258">
        <f>IF(K2436=0,0,VLOOKUP(K2436,Kostenstellen!A:B,2,FALSE))</f>
        <v>0</v>
      </c>
      <c r="AU2436" s="68" t="str">
        <f t="shared" si="1121"/>
        <v/>
      </c>
      <c r="AV2436" s="68" t="str">
        <f t="shared" si="1122"/>
        <v/>
      </c>
      <c r="AW2436" s="68">
        <f>IF(AF2436=0,0,VLOOKUP($H2436,Leistungszahlen!$A$11:$H$158,4,FALSE))</f>
        <v>0</v>
      </c>
      <c r="AX2436" s="68">
        <f>IF(AF2436=0,0,VLOOKUP($H2436,Leistungszahlen!$A$11:$H$158,5,FALSE))</f>
        <v>0</v>
      </c>
      <c r="AY2436" s="68">
        <f>IF(AG2436=0,0,VLOOKUP($H2436,Leistungszahlen!$A$11:$H$158,6,FALSE))</f>
        <v>0</v>
      </c>
      <c r="AZ2436" s="68">
        <f t="shared" si="1123"/>
        <v>0</v>
      </c>
      <c r="BA2436" s="68">
        <f t="shared" si="1124"/>
        <v>0</v>
      </c>
      <c r="BC2436" s="68">
        <f t="shared" si="1115"/>
        <v>0</v>
      </c>
      <c r="BD2436" s="285"/>
    </row>
    <row r="2437" spans="1:56" s="68" customFormat="1">
      <c r="A2437" s="200"/>
      <c r="B2437" s="200"/>
      <c r="C2437" s="200"/>
      <c r="D2437" s="200"/>
      <c r="E2437" s="200"/>
      <c r="F2437" s="200"/>
      <c r="G2437" s="200"/>
      <c r="H2437" s="201"/>
      <c r="I2437" s="202"/>
      <c r="J2437" s="200"/>
      <c r="K2437" s="176"/>
      <c r="L2437" s="176"/>
      <c r="M2437" s="176"/>
      <c r="N2437" s="286"/>
      <c r="O2437" s="286"/>
      <c r="P2437" s="176"/>
      <c r="Q2437" s="203">
        <f t="shared" si="1116"/>
        <v>0</v>
      </c>
      <c r="R2437" s="203">
        <f t="shared" si="1117"/>
        <v>0</v>
      </c>
      <c r="S2437" s="203">
        <f t="shared" si="1118"/>
        <v>0</v>
      </c>
      <c r="T2437" s="203">
        <f t="shared" si="1119"/>
        <v>0</v>
      </c>
      <c r="U2437" s="203">
        <f t="shared" si="1120"/>
        <v>0</v>
      </c>
      <c r="V2437" s="175">
        <f>IF(Q2437&gt;0,VLOOKUP(Q2437,Jahresfaktoren!$A$11:$B$24,2,),0)</f>
        <v>0</v>
      </c>
      <c r="W2437" s="175">
        <f>IF(R2437&gt;0,VLOOKUP(R2437,Jahresfaktoren!$D$11:$E$24,2,),0)</f>
        <v>0</v>
      </c>
      <c r="X2437" s="175">
        <f>IF(S2437&gt;0,VLOOKUP(S2437,Jahresfaktoren!$A$28:$B$29,2,),0)</f>
        <v>0</v>
      </c>
      <c r="Y2437" s="175">
        <f>IF(T2437&gt;0,VLOOKUP(T2437,Jahresfaktoren!$A$28:$B$29,2,),0)</f>
        <v>0</v>
      </c>
      <c r="Z2437" s="175">
        <f>IF(U2437&gt;0,VLOOKUP(U2437,Jahresfaktoren!$A$32:$B$33,2,),)</f>
        <v>0</v>
      </c>
      <c r="AA2437" s="177" t="str">
        <f t="shared" si="1100"/>
        <v/>
      </c>
      <c r="AB2437" s="177" t="str">
        <f t="shared" si="1101"/>
        <v/>
      </c>
      <c r="AC2437" s="177" t="str">
        <f t="shared" si="1102"/>
        <v/>
      </c>
      <c r="AD2437" s="177" t="str">
        <f t="shared" si="1103"/>
        <v/>
      </c>
      <c r="AE2437" s="177" t="str">
        <f t="shared" si="1104"/>
        <v/>
      </c>
      <c r="AF2437" s="178">
        <f>IF(Q2437&gt;0,VLOOKUP(H2437,Leistungszahlen!$A$11:$C$158,3,),0)</f>
        <v>0</v>
      </c>
      <c r="AG2437" s="178">
        <f>IF(R2437&gt;0,VLOOKUP(H2437,Leistungszahlen!$A$11:$F$158,6,),IF(T2437&gt;0,VLOOKUP(H2437,Leistungszahlen!$A$11:$F$158,6,),0))</f>
        <v>0</v>
      </c>
      <c r="AH2437" s="179">
        <f t="shared" si="1105"/>
        <v>0</v>
      </c>
      <c r="AI2437" s="179">
        <f t="shared" si="1106"/>
        <v>0</v>
      </c>
      <c r="AJ2437" s="179">
        <f t="shared" si="1107"/>
        <v>0</v>
      </c>
      <c r="AK2437" s="179">
        <f t="shared" si="1108"/>
        <v>0</v>
      </c>
      <c r="AL2437" s="179">
        <f t="shared" si="1109"/>
        <v>0</v>
      </c>
      <c r="AM2437" s="180" t="str">
        <f>IF(L2437=1,Stundensätze!$D$13,IF(L2437=2,Stundensätze!$D$17,IF(L2437=4,Stundensätze!$D$21,"")))</f>
        <v/>
      </c>
      <c r="AN2437" s="180" t="str">
        <f>IF(L2437=1,Stundensätze!$D$15,IF(L2437=2,Stundensätze!$D$19,IF(L2437=4,Stundensätze!$D$23,"")))</f>
        <v/>
      </c>
      <c r="AO2437" s="180">
        <f t="shared" si="1110"/>
        <v>0</v>
      </c>
      <c r="AP2437" s="180">
        <f t="shared" si="1111"/>
        <v>0</v>
      </c>
      <c r="AQ2437" s="192" t="str">
        <f t="shared" si="1112"/>
        <v/>
      </c>
      <c r="AR2437" s="192" t="str">
        <f t="shared" si="1113"/>
        <v/>
      </c>
      <c r="AS2437" s="193">
        <f t="shared" si="1114"/>
        <v>0</v>
      </c>
      <c r="AT2437" s="258">
        <f>IF(K2437=0,0,VLOOKUP(K2437,Kostenstellen!A:B,2,FALSE))</f>
        <v>0</v>
      </c>
      <c r="AU2437" s="68" t="str">
        <f t="shared" si="1121"/>
        <v/>
      </c>
      <c r="AV2437" s="68" t="str">
        <f t="shared" si="1122"/>
        <v/>
      </c>
      <c r="AW2437" s="68">
        <f>IF(AF2437=0,0,VLOOKUP($H2437,Leistungszahlen!$A$11:$H$158,4,FALSE))</f>
        <v>0</v>
      </c>
      <c r="AX2437" s="68">
        <f>IF(AF2437=0,0,VLOOKUP($H2437,Leistungszahlen!$A$11:$H$158,5,FALSE))</f>
        <v>0</v>
      </c>
      <c r="AY2437" s="68">
        <f>IF(AG2437=0,0,VLOOKUP($H2437,Leistungszahlen!$A$11:$H$158,6,FALSE))</f>
        <v>0</v>
      </c>
      <c r="AZ2437" s="68">
        <f t="shared" si="1123"/>
        <v>0</v>
      </c>
      <c r="BA2437" s="68">
        <f t="shared" si="1124"/>
        <v>0</v>
      </c>
      <c r="BC2437" s="68">
        <f t="shared" si="1115"/>
        <v>0</v>
      </c>
      <c r="BD2437" s="285"/>
    </row>
    <row r="2438" spans="1:56" s="68" customFormat="1">
      <c r="A2438" s="200"/>
      <c r="B2438" s="200"/>
      <c r="C2438" s="200"/>
      <c r="D2438" s="200"/>
      <c r="E2438" s="200"/>
      <c r="F2438" s="200"/>
      <c r="G2438" s="200"/>
      <c r="H2438" s="201"/>
      <c r="I2438" s="202"/>
      <c r="J2438" s="200"/>
      <c r="K2438" s="176"/>
      <c r="L2438" s="176"/>
      <c r="M2438" s="176"/>
      <c r="N2438" s="286"/>
      <c r="O2438" s="286"/>
      <c r="P2438" s="176"/>
      <c r="Q2438" s="203">
        <f t="shared" si="1116"/>
        <v>0</v>
      </c>
      <c r="R2438" s="203">
        <f t="shared" si="1117"/>
        <v>0</v>
      </c>
      <c r="S2438" s="203">
        <f t="shared" si="1118"/>
        <v>0</v>
      </c>
      <c r="T2438" s="203">
        <f t="shared" si="1119"/>
        <v>0</v>
      </c>
      <c r="U2438" s="203">
        <f t="shared" si="1120"/>
        <v>0</v>
      </c>
      <c r="V2438" s="175">
        <f>IF(Q2438&gt;0,VLOOKUP(Q2438,Jahresfaktoren!$A$11:$B$24,2,),0)</f>
        <v>0</v>
      </c>
      <c r="W2438" s="175">
        <f>IF(R2438&gt;0,VLOOKUP(R2438,Jahresfaktoren!$D$11:$E$24,2,),0)</f>
        <v>0</v>
      </c>
      <c r="X2438" s="175">
        <f>IF(S2438&gt;0,VLOOKUP(S2438,Jahresfaktoren!$A$28:$B$29,2,),0)</f>
        <v>0</v>
      </c>
      <c r="Y2438" s="175">
        <f>IF(T2438&gt;0,VLOOKUP(T2438,Jahresfaktoren!$A$28:$B$29,2,),0)</f>
        <v>0</v>
      </c>
      <c r="Z2438" s="175">
        <f>IF(U2438&gt;0,VLOOKUP(U2438,Jahresfaktoren!$A$32:$B$33,2,),)</f>
        <v>0</v>
      </c>
      <c r="AA2438" s="177" t="str">
        <f t="shared" si="1100"/>
        <v/>
      </c>
      <c r="AB2438" s="177" t="str">
        <f t="shared" si="1101"/>
        <v/>
      </c>
      <c r="AC2438" s="177" t="str">
        <f t="shared" si="1102"/>
        <v/>
      </c>
      <c r="AD2438" s="177" t="str">
        <f t="shared" si="1103"/>
        <v/>
      </c>
      <c r="AE2438" s="177" t="str">
        <f t="shared" si="1104"/>
        <v/>
      </c>
      <c r="AF2438" s="178">
        <f>IF(Q2438&gt;0,VLOOKUP(H2438,Leistungszahlen!$A$11:$C$158,3,),0)</f>
        <v>0</v>
      </c>
      <c r="AG2438" s="178">
        <f>IF(R2438&gt;0,VLOOKUP(H2438,Leistungszahlen!$A$11:$F$158,6,),IF(T2438&gt;0,VLOOKUP(H2438,Leistungszahlen!$A$11:$F$158,6,),0))</f>
        <v>0</v>
      </c>
      <c r="AH2438" s="179">
        <f t="shared" si="1105"/>
        <v>0</v>
      </c>
      <c r="AI2438" s="179">
        <f t="shared" si="1106"/>
        <v>0</v>
      </c>
      <c r="AJ2438" s="179">
        <f t="shared" si="1107"/>
        <v>0</v>
      </c>
      <c r="AK2438" s="179">
        <f t="shared" si="1108"/>
        <v>0</v>
      </c>
      <c r="AL2438" s="179">
        <f t="shared" si="1109"/>
        <v>0</v>
      </c>
      <c r="AM2438" s="180" t="str">
        <f>IF(L2438=1,Stundensätze!$D$13,IF(L2438=2,Stundensätze!$D$17,IF(L2438=4,Stundensätze!$D$21,"")))</f>
        <v/>
      </c>
      <c r="AN2438" s="180" t="str">
        <f>IF(L2438=1,Stundensätze!$D$15,IF(L2438=2,Stundensätze!$D$19,IF(L2438=4,Stundensätze!$D$23,"")))</f>
        <v/>
      </c>
      <c r="AO2438" s="180">
        <f t="shared" si="1110"/>
        <v>0</v>
      </c>
      <c r="AP2438" s="180">
        <f t="shared" si="1111"/>
        <v>0</v>
      </c>
      <c r="AQ2438" s="192" t="str">
        <f t="shared" si="1112"/>
        <v/>
      </c>
      <c r="AR2438" s="192" t="str">
        <f t="shared" si="1113"/>
        <v/>
      </c>
      <c r="AS2438" s="193">
        <f t="shared" si="1114"/>
        <v>0</v>
      </c>
      <c r="AT2438" s="258">
        <f>IF(K2438=0,0,VLOOKUP(K2438,Kostenstellen!A:B,2,FALSE))</f>
        <v>0</v>
      </c>
      <c r="AU2438" s="68" t="str">
        <f t="shared" si="1121"/>
        <v/>
      </c>
      <c r="AV2438" s="68" t="str">
        <f t="shared" si="1122"/>
        <v/>
      </c>
      <c r="AW2438" s="68">
        <f>IF(AF2438=0,0,VLOOKUP($H2438,Leistungszahlen!$A$11:$H$158,4,FALSE))</f>
        <v>0</v>
      </c>
      <c r="AX2438" s="68">
        <f>IF(AF2438=0,0,VLOOKUP($H2438,Leistungszahlen!$A$11:$H$158,5,FALSE))</f>
        <v>0</v>
      </c>
      <c r="AY2438" s="68">
        <f>IF(AG2438=0,0,VLOOKUP($H2438,Leistungszahlen!$A$11:$H$158,6,FALSE))</f>
        <v>0</v>
      </c>
      <c r="AZ2438" s="68">
        <f t="shared" si="1123"/>
        <v>0</v>
      </c>
      <c r="BA2438" s="68">
        <f t="shared" si="1124"/>
        <v>0</v>
      </c>
      <c r="BC2438" s="68">
        <f t="shared" si="1115"/>
        <v>0</v>
      </c>
      <c r="BD2438" s="285"/>
    </row>
    <row r="2439" spans="1:56" s="68" customFormat="1">
      <c r="A2439" s="200"/>
      <c r="B2439" s="200"/>
      <c r="C2439" s="200"/>
      <c r="D2439" s="200"/>
      <c r="E2439" s="200"/>
      <c r="F2439" s="200"/>
      <c r="G2439" s="200"/>
      <c r="H2439" s="201"/>
      <c r="I2439" s="202"/>
      <c r="J2439" s="200"/>
      <c r="K2439" s="176"/>
      <c r="L2439" s="176"/>
      <c r="M2439" s="176"/>
      <c r="N2439" s="286"/>
      <c r="O2439" s="286"/>
      <c r="P2439" s="176"/>
      <c r="Q2439" s="203">
        <f t="shared" si="1116"/>
        <v>0</v>
      </c>
      <c r="R2439" s="203">
        <f t="shared" si="1117"/>
        <v>0</v>
      </c>
      <c r="S2439" s="203">
        <f t="shared" si="1118"/>
        <v>0</v>
      </c>
      <c r="T2439" s="203">
        <f t="shared" si="1119"/>
        <v>0</v>
      </c>
      <c r="U2439" s="203">
        <f t="shared" si="1120"/>
        <v>0</v>
      </c>
      <c r="V2439" s="175">
        <f>IF(Q2439&gt;0,VLOOKUP(Q2439,Jahresfaktoren!$A$11:$B$24,2,),0)</f>
        <v>0</v>
      </c>
      <c r="W2439" s="175">
        <f>IF(R2439&gt;0,VLOOKUP(R2439,Jahresfaktoren!$D$11:$E$24,2,),0)</f>
        <v>0</v>
      </c>
      <c r="X2439" s="175">
        <f>IF(S2439&gt;0,VLOOKUP(S2439,Jahresfaktoren!$A$28:$B$29,2,),0)</f>
        <v>0</v>
      </c>
      <c r="Y2439" s="175">
        <f>IF(T2439&gt;0,VLOOKUP(T2439,Jahresfaktoren!$A$28:$B$29,2,),0)</f>
        <v>0</v>
      </c>
      <c r="Z2439" s="175">
        <f>IF(U2439&gt;0,VLOOKUP(U2439,Jahresfaktoren!$A$32:$B$33,2,),)</f>
        <v>0</v>
      </c>
      <c r="AA2439" s="177" t="str">
        <f t="shared" si="1100"/>
        <v/>
      </c>
      <c r="AB2439" s="177" t="str">
        <f t="shared" si="1101"/>
        <v/>
      </c>
      <c r="AC2439" s="177" t="str">
        <f t="shared" si="1102"/>
        <v/>
      </c>
      <c r="AD2439" s="177" t="str">
        <f t="shared" si="1103"/>
        <v/>
      </c>
      <c r="AE2439" s="177" t="str">
        <f t="shared" si="1104"/>
        <v/>
      </c>
      <c r="AF2439" s="178">
        <f>IF(Q2439&gt;0,VLOOKUP(H2439,Leistungszahlen!$A$11:$C$158,3,),0)</f>
        <v>0</v>
      </c>
      <c r="AG2439" s="178">
        <f>IF(R2439&gt;0,VLOOKUP(H2439,Leistungszahlen!$A$11:$F$158,6,),IF(T2439&gt;0,VLOOKUP(H2439,Leistungszahlen!$A$11:$F$158,6,),0))</f>
        <v>0</v>
      </c>
      <c r="AH2439" s="179">
        <f t="shared" si="1105"/>
        <v>0</v>
      </c>
      <c r="AI2439" s="179">
        <f t="shared" si="1106"/>
        <v>0</v>
      </c>
      <c r="AJ2439" s="179">
        <f t="shared" si="1107"/>
        <v>0</v>
      </c>
      <c r="AK2439" s="179">
        <f t="shared" si="1108"/>
        <v>0</v>
      </c>
      <c r="AL2439" s="179">
        <f t="shared" si="1109"/>
        <v>0</v>
      </c>
      <c r="AM2439" s="180" t="str">
        <f>IF(L2439=1,Stundensätze!$D$13,IF(L2439=2,Stundensätze!$D$17,IF(L2439=4,Stundensätze!$D$21,"")))</f>
        <v/>
      </c>
      <c r="AN2439" s="180" t="str">
        <f>IF(L2439=1,Stundensätze!$D$15,IF(L2439=2,Stundensätze!$D$19,IF(L2439=4,Stundensätze!$D$23,"")))</f>
        <v/>
      </c>
      <c r="AO2439" s="180">
        <f t="shared" si="1110"/>
        <v>0</v>
      </c>
      <c r="AP2439" s="180">
        <f t="shared" si="1111"/>
        <v>0</v>
      </c>
      <c r="AQ2439" s="192" t="str">
        <f t="shared" si="1112"/>
        <v/>
      </c>
      <c r="AR2439" s="192" t="str">
        <f t="shared" si="1113"/>
        <v/>
      </c>
      <c r="AS2439" s="193">
        <f t="shared" si="1114"/>
        <v>0</v>
      </c>
      <c r="AT2439" s="258">
        <f>IF(K2439=0,0,VLOOKUP(K2439,Kostenstellen!A:B,2,FALSE))</f>
        <v>0</v>
      </c>
      <c r="AU2439" s="68" t="str">
        <f t="shared" si="1121"/>
        <v/>
      </c>
      <c r="AV2439" s="68" t="str">
        <f t="shared" si="1122"/>
        <v/>
      </c>
      <c r="AW2439" s="68">
        <f>IF(AF2439=0,0,VLOOKUP($H2439,Leistungszahlen!$A$11:$H$158,4,FALSE))</f>
        <v>0</v>
      </c>
      <c r="AX2439" s="68">
        <f>IF(AF2439=0,0,VLOOKUP($H2439,Leistungszahlen!$A$11:$H$158,5,FALSE))</f>
        <v>0</v>
      </c>
      <c r="AY2439" s="68">
        <f>IF(AG2439=0,0,VLOOKUP($H2439,Leistungszahlen!$A$11:$H$158,6,FALSE))</f>
        <v>0</v>
      </c>
      <c r="AZ2439" s="68">
        <f t="shared" si="1123"/>
        <v>0</v>
      </c>
      <c r="BA2439" s="68">
        <f t="shared" si="1124"/>
        <v>0</v>
      </c>
      <c r="BC2439" s="68">
        <f t="shared" si="1115"/>
        <v>0</v>
      </c>
      <c r="BD2439" s="285"/>
    </row>
    <row r="2440" spans="1:56" s="68" customFormat="1">
      <c r="A2440" s="200"/>
      <c r="B2440" s="200"/>
      <c r="C2440" s="200"/>
      <c r="D2440" s="200"/>
      <c r="E2440" s="200"/>
      <c r="F2440" s="200"/>
      <c r="G2440" s="200"/>
      <c r="H2440" s="201"/>
      <c r="I2440" s="202"/>
      <c r="J2440" s="200"/>
      <c r="K2440" s="176"/>
      <c r="L2440" s="176"/>
      <c r="M2440" s="176"/>
      <c r="N2440" s="286"/>
      <c r="O2440" s="286"/>
      <c r="P2440" s="176"/>
      <c r="Q2440" s="203">
        <f t="shared" si="1116"/>
        <v>0</v>
      </c>
      <c r="R2440" s="203">
        <f t="shared" si="1117"/>
        <v>0</v>
      </c>
      <c r="S2440" s="203">
        <f t="shared" si="1118"/>
        <v>0</v>
      </c>
      <c r="T2440" s="203">
        <f t="shared" si="1119"/>
        <v>0</v>
      </c>
      <c r="U2440" s="203">
        <f t="shared" si="1120"/>
        <v>0</v>
      </c>
      <c r="V2440" s="175">
        <f>IF(Q2440&gt;0,VLOOKUP(Q2440,Jahresfaktoren!$A$11:$B$24,2,),0)</f>
        <v>0</v>
      </c>
      <c r="W2440" s="175">
        <f>IF(R2440&gt;0,VLOOKUP(R2440,Jahresfaktoren!$D$11:$E$24,2,),0)</f>
        <v>0</v>
      </c>
      <c r="X2440" s="175">
        <f>IF(S2440&gt;0,VLOOKUP(S2440,Jahresfaktoren!$A$28:$B$29,2,),0)</f>
        <v>0</v>
      </c>
      <c r="Y2440" s="175">
        <f>IF(T2440&gt;0,VLOOKUP(T2440,Jahresfaktoren!$A$28:$B$29,2,),0)</f>
        <v>0</v>
      </c>
      <c r="Z2440" s="175">
        <f>IF(U2440&gt;0,VLOOKUP(U2440,Jahresfaktoren!$A$32:$B$33,2,),)</f>
        <v>0</v>
      </c>
      <c r="AA2440" s="177" t="str">
        <f t="shared" si="1100"/>
        <v/>
      </c>
      <c r="AB2440" s="177" t="str">
        <f t="shared" si="1101"/>
        <v/>
      </c>
      <c r="AC2440" s="177" t="str">
        <f t="shared" si="1102"/>
        <v/>
      </c>
      <c r="AD2440" s="177" t="str">
        <f t="shared" si="1103"/>
        <v/>
      </c>
      <c r="AE2440" s="177" t="str">
        <f t="shared" si="1104"/>
        <v/>
      </c>
      <c r="AF2440" s="178">
        <f>IF(Q2440&gt;0,VLOOKUP(H2440,Leistungszahlen!$A$11:$C$158,3,),0)</f>
        <v>0</v>
      </c>
      <c r="AG2440" s="178">
        <f>IF(R2440&gt;0,VLOOKUP(H2440,Leistungszahlen!$A$11:$F$158,6,),IF(T2440&gt;0,VLOOKUP(H2440,Leistungszahlen!$A$11:$F$158,6,),0))</f>
        <v>0</v>
      </c>
      <c r="AH2440" s="179">
        <f t="shared" si="1105"/>
        <v>0</v>
      </c>
      <c r="AI2440" s="179">
        <f t="shared" si="1106"/>
        <v>0</v>
      </c>
      <c r="AJ2440" s="179">
        <f t="shared" si="1107"/>
        <v>0</v>
      </c>
      <c r="AK2440" s="179">
        <f t="shared" si="1108"/>
        <v>0</v>
      </c>
      <c r="AL2440" s="179">
        <f t="shared" si="1109"/>
        <v>0</v>
      </c>
      <c r="AM2440" s="180" t="str">
        <f>IF(L2440=1,Stundensätze!$D$13,IF(L2440=2,Stundensätze!$D$17,IF(L2440=4,Stundensätze!$D$21,"")))</f>
        <v/>
      </c>
      <c r="AN2440" s="180" t="str">
        <f>IF(L2440=1,Stundensätze!$D$15,IF(L2440=2,Stundensätze!$D$19,IF(L2440=4,Stundensätze!$D$23,"")))</f>
        <v/>
      </c>
      <c r="AO2440" s="180">
        <f t="shared" si="1110"/>
        <v>0</v>
      </c>
      <c r="AP2440" s="180">
        <f t="shared" si="1111"/>
        <v>0</v>
      </c>
      <c r="AQ2440" s="192" t="str">
        <f t="shared" si="1112"/>
        <v/>
      </c>
      <c r="AR2440" s="192" t="str">
        <f t="shared" si="1113"/>
        <v/>
      </c>
      <c r="AS2440" s="193">
        <f t="shared" si="1114"/>
        <v>0</v>
      </c>
      <c r="AT2440" s="258">
        <f>IF(K2440=0,0,VLOOKUP(K2440,Kostenstellen!A:B,2,FALSE))</f>
        <v>0</v>
      </c>
      <c r="AU2440" s="68" t="str">
        <f t="shared" si="1121"/>
        <v/>
      </c>
      <c r="AV2440" s="68" t="str">
        <f t="shared" si="1122"/>
        <v/>
      </c>
      <c r="AW2440" s="68">
        <f>IF(AF2440=0,0,VLOOKUP($H2440,Leistungszahlen!$A$11:$H$158,4,FALSE))</f>
        <v>0</v>
      </c>
      <c r="AX2440" s="68">
        <f>IF(AF2440=0,0,VLOOKUP($H2440,Leistungszahlen!$A$11:$H$158,5,FALSE))</f>
        <v>0</v>
      </c>
      <c r="AY2440" s="68">
        <f>IF(AG2440=0,0,VLOOKUP($H2440,Leistungszahlen!$A$11:$H$158,6,FALSE))</f>
        <v>0</v>
      </c>
      <c r="AZ2440" s="68">
        <f t="shared" si="1123"/>
        <v>0</v>
      </c>
      <c r="BA2440" s="68">
        <f t="shared" si="1124"/>
        <v>0</v>
      </c>
      <c r="BC2440" s="68">
        <f t="shared" si="1115"/>
        <v>0</v>
      </c>
      <c r="BD2440" s="285"/>
    </row>
    <row r="2441" spans="1:56" s="68" customFormat="1">
      <c r="A2441" s="200"/>
      <c r="B2441" s="200"/>
      <c r="C2441" s="200"/>
      <c r="D2441" s="200"/>
      <c r="E2441" s="200"/>
      <c r="F2441" s="200"/>
      <c r="G2441" s="200"/>
      <c r="H2441" s="201"/>
      <c r="I2441" s="202"/>
      <c r="J2441" s="200"/>
      <c r="K2441" s="176"/>
      <c r="L2441" s="176"/>
      <c r="M2441" s="176"/>
      <c r="N2441" s="286"/>
      <c r="O2441" s="286"/>
      <c r="P2441" s="176"/>
      <c r="Q2441" s="203">
        <f t="shared" si="1116"/>
        <v>0</v>
      </c>
      <c r="R2441" s="203">
        <f t="shared" si="1117"/>
        <v>0</v>
      </c>
      <c r="S2441" s="203">
        <f t="shared" si="1118"/>
        <v>0</v>
      </c>
      <c r="T2441" s="203">
        <f t="shared" si="1119"/>
        <v>0</v>
      </c>
      <c r="U2441" s="203">
        <f t="shared" si="1120"/>
        <v>0</v>
      </c>
      <c r="V2441" s="175">
        <f>IF(Q2441&gt;0,VLOOKUP(Q2441,Jahresfaktoren!$A$11:$B$24,2,),0)</f>
        <v>0</v>
      </c>
      <c r="W2441" s="175">
        <f>IF(R2441&gt;0,VLOOKUP(R2441,Jahresfaktoren!$D$11:$E$24,2,),0)</f>
        <v>0</v>
      </c>
      <c r="X2441" s="175">
        <f>IF(S2441&gt;0,VLOOKUP(S2441,Jahresfaktoren!$A$28:$B$29,2,),0)</f>
        <v>0</v>
      </c>
      <c r="Y2441" s="175">
        <f>IF(T2441&gt;0,VLOOKUP(T2441,Jahresfaktoren!$A$28:$B$29,2,),0)</f>
        <v>0</v>
      </c>
      <c r="Z2441" s="175">
        <f>IF(U2441&gt;0,VLOOKUP(U2441,Jahresfaktoren!$A$32:$B$33,2,),)</f>
        <v>0</v>
      </c>
      <c r="AA2441" s="177" t="str">
        <f t="shared" si="1100"/>
        <v/>
      </c>
      <c r="AB2441" s="177" t="str">
        <f t="shared" si="1101"/>
        <v/>
      </c>
      <c r="AC2441" s="177" t="str">
        <f t="shared" si="1102"/>
        <v/>
      </c>
      <c r="AD2441" s="177" t="str">
        <f t="shared" si="1103"/>
        <v/>
      </c>
      <c r="AE2441" s="177" t="str">
        <f t="shared" si="1104"/>
        <v/>
      </c>
      <c r="AF2441" s="178">
        <f>IF(Q2441&gt;0,VLOOKUP(H2441,Leistungszahlen!$A$11:$C$158,3,),0)</f>
        <v>0</v>
      </c>
      <c r="AG2441" s="178">
        <f>IF(R2441&gt;0,VLOOKUP(H2441,Leistungszahlen!$A$11:$F$158,6,),IF(T2441&gt;0,VLOOKUP(H2441,Leistungszahlen!$A$11:$F$158,6,),0))</f>
        <v>0</v>
      </c>
      <c r="AH2441" s="179">
        <f t="shared" si="1105"/>
        <v>0</v>
      </c>
      <c r="AI2441" s="179">
        <f t="shared" si="1106"/>
        <v>0</v>
      </c>
      <c r="AJ2441" s="179">
        <f t="shared" si="1107"/>
        <v>0</v>
      </c>
      <c r="AK2441" s="179">
        <f t="shared" si="1108"/>
        <v>0</v>
      </c>
      <c r="AL2441" s="179">
        <f t="shared" si="1109"/>
        <v>0</v>
      </c>
      <c r="AM2441" s="180" t="str">
        <f>IF(L2441=1,Stundensätze!$D$13,IF(L2441=2,Stundensätze!$D$17,IF(L2441=4,Stundensätze!$D$21,"")))</f>
        <v/>
      </c>
      <c r="AN2441" s="180" t="str">
        <f>IF(L2441=1,Stundensätze!$D$15,IF(L2441=2,Stundensätze!$D$19,IF(L2441=4,Stundensätze!$D$23,"")))</f>
        <v/>
      </c>
      <c r="AO2441" s="180">
        <f t="shared" si="1110"/>
        <v>0</v>
      </c>
      <c r="AP2441" s="180">
        <f t="shared" si="1111"/>
        <v>0</v>
      </c>
      <c r="AQ2441" s="192" t="str">
        <f t="shared" si="1112"/>
        <v/>
      </c>
      <c r="AR2441" s="192" t="str">
        <f t="shared" si="1113"/>
        <v/>
      </c>
      <c r="AS2441" s="193">
        <f t="shared" si="1114"/>
        <v>0</v>
      </c>
      <c r="AT2441" s="258">
        <f>IF(K2441=0,0,VLOOKUP(K2441,Kostenstellen!A:B,2,FALSE))</f>
        <v>0</v>
      </c>
      <c r="AU2441" s="68" t="str">
        <f t="shared" si="1121"/>
        <v/>
      </c>
      <c r="AV2441" s="68" t="str">
        <f t="shared" si="1122"/>
        <v/>
      </c>
      <c r="AW2441" s="68">
        <f>IF(AF2441=0,0,VLOOKUP($H2441,Leistungszahlen!$A$11:$H$158,4,FALSE))</f>
        <v>0</v>
      </c>
      <c r="AX2441" s="68">
        <f>IF(AF2441=0,0,VLOOKUP($H2441,Leistungszahlen!$A$11:$H$158,5,FALSE))</f>
        <v>0</v>
      </c>
      <c r="AY2441" s="68">
        <f>IF(AG2441=0,0,VLOOKUP($H2441,Leistungszahlen!$A$11:$H$158,6,FALSE))</f>
        <v>0</v>
      </c>
      <c r="AZ2441" s="68">
        <f t="shared" si="1123"/>
        <v>0</v>
      </c>
      <c r="BA2441" s="68">
        <f t="shared" si="1124"/>
        <v>0</v>
      </c>
      <c r="BC2441" s="68">
        <f t="shared" si="1115"/>
        <v>0</v>
      </c>
      <c r="BD2441" s="285"/>
    </row>
    <row r="2442" spans="1:56" s="68" customFormat="1">
      <c r="A2442" s="200"/>
      <c r="B2442" s="200"/>
      <c r="C2442" s="200"/>
      <c r="D2442" s="200"/>
      <c r="E2442" s="200"/>
      <c r="F2442" s="200"/>
      <c r="G2442" s="200"/>
      <c r="H2442" s="201"/>
      <c r="I2442" s="202"/>
      <c r="J2442" s="200"/>
      <c r="K2442" s="176"/>
      <c r="L2442" s="176"/>
      <c r="M2442" s="176"/>
      <c r="N2442" s="286"/>
      <c r="O2442" s="286"/>
      <c r="P2442" s="176"/>
      <c r="Q2442" s="203">
        <f t="shared" si="1116"/>
        <v>0</v>
      </c>
      <c r="R2442" s="203">
        <f t="shared" si="1117"/>
        <v>0</v>
      </c>
      <c r="S2442" s="203">
        <f t="shared" si="1118"/>
        <v>0</v>
      </c>
      <c r="T2442" s="203">
        <f t="shared" si="1119"/>
        <v>0</v>
      </c>
      <c r="U2442" s="203">
        <f t="shared" si="1120"/>
        <v>0</v>
      </c>
      <c r="V2442" s="175">
        <f>IF(Q2442&gt;0,VLOOKUP(Q2442,Jahresfaktoren!$A$11:$B$24,2,),0)</f>
        <v>0</v>
      </c>
      <c r="W2442" s="175">
        <f>IF(R2442&gt;0,VLOOKUP(R2442,Jahresfaktoren!$D$11:$E$24,2,),0)</f>
        <v>0</v>
      </c>
      <c r="X2442" s="175">
        <f>IF(S2442&gt;0,VLOOKUP(S2442,Jahresfaktoren!$A$28:$B$29,2,),0)</f>
        <v>0</v>
      </c>
      <c r="Y2442" s="175">
        <f>IF(T2442&gt;0,VLOOKUP(T2442,Jahresfaktoren!$A$28:$B$29,2,),0)</f>
        <v>0</v>
      </c>
      <c r="Z2442" s="175">
        <f>IF(U2442&gt;0,VLOOKUP(U2442,Jahresfaktoren!$A$32:$B$33,2,),)</f>
        <v>0</v>
      </c>
      <c r="AA2442" s="177" t="str">
        <f t="shared" si="1100"/>
        <v/>
      </c>
      <c r="AB2442" s="177" t="str">
        <f t="shared" si="1101"/>
        <v/>
      </c>
      <c r="AC2442" s="177" t="str">
        <f t="shared" si="1102"/>
        <v/>
      </c>
      <c r="AD2442" s="177" t="str">
        <f t="shared" si="1103"/>
        <v/>
      </c>
      <c r="AE2442" s="177" t="str">
        <f t="shared" si="1104"/>
        <v/>
      </c>
      <c r="AF2442" s="178">
        <f>IF(Q2442&gt;0,VLOOKUP(H2442,Leistungszahlen!$A$11:$C$158,3,),0)</f>
        <v>0</v>
      </c>
      <c r="AG2442" s="178">
        <f>IF(R2442&gt;0,VLOOKUP(H2442,Leistungszahlen!$A$11:$F$158,6,),IF(T2442&gt;0,VLOOKUP(H2442,Leistungszahlen!$A$11:$F$158,6,),0))</f>
        <v>0</v>
      </c>
      <c r="AH2442" s="179">
        <f t="shared" si="1105"/>
        <v>0</v>
      </c>
      <c r="AI2442" s="179">
        <f t="shared" si="1106"/>
        <v>0</v>
      </c>
      <c r="AJ2442" s="179">
        <f t="shared" si="1107"/>
        <v>0</v>
      </c>
      <c r="AK2442" s="179">
        <f t="shared" si="1108"/>
        <v>0</v>
      </c>
      <c r="AL2442" s="179">
        <f t="shared" si="1109"/>
        <v>0</v>
      </c>
      <c r="AM2442" s="180" t="str">
        <f>IF(L2442=1,Stundensätze!$D$13,IF(L2442=2,Stundensätze!$D$17,IF(L2442=4,Stundensätze!$D$21,"")))</f>
        <v/>
      </c>
      <c r="AN2442" s="180" t="str">
        <f>IF(L2442=1,Stundensätze!$D$15,IF(L2442=2,Stundensätze!$D$19,IF(L2442=4,Stundensätze!$D$23,"")))</f>
        <v/>
      </c>
      <c r="AO2442" s="180">
        <f t="shared" si="1110"/>
        <v>0</v>
      </c>
      <c r="AP2442" s="180">
        <f t="shared" si="1111"/>
        <v>0</v>
      </c>
      <c r="AQ2442" s="192" t="str">
        <f t="shared" si="1112"/>
        <v/>
      </c>
      <c r="AR2442" s="192" t="str">
        <f t="shared" si="1113"/>
        <v/>
      </c>
      <c r="AS2442" s="193">
        <f t="shared" si="1114"/>
        <v>0</v>
      </c>
      <c r="AT2442" s="258">
        <f>IF(K2442=0,0,VLOOKUP(K2442,Kostenstellen!A:B,2,FALSE))</f>
        <v>0</v>
      </c>
      <c r="AU2442" s="68" t="str">
        <f t="shared" si="1121"/>
        <v/>
      </c>
      <c r="AV2442" s="68" t="str">
        <f t="shared" si="1122"/>
        <v/>
      </c>
      <c r="AW2442" s="68">
        <f>IF(AF2442=0,0,VLOOKUP($H2442,Leistungszahlen!$A$11:$H$158,4,FALSE))</f>
        <v>0</v>
      </c>
      <c r="AX2442" s="68">
        <f>IF(AF2442=0,0,VLOOKUP($H2442,Leistungszahlen!$A$11:$H$158,5,FALSE))</f>
        <v>0</v>
      </c>
      <c r="AY2442" s="68">
        <f>IF(AG2442=0,0,VLOOKUP($H2442,Leistungszahlen!$A$11:$H$158,6,FALSE))</f>
        <v>0</v>
      </c>
      <c r="AZ2442" s="68">
        <f t="shared" si="1123"/>
        <v>0</v>
      </c>
      <c r="BA2442" s="68">
        <f t="shared" si="1124"/>
        <v>0</v>
      </c>
      <c r="BC2442" s="68">
        <f t="shared" si="1115"/>
        <v>0</v>
      </c>
      <c r="BD2442" s="285"/>
    </row>
    <row r="2443" spans="1:56" s="68" customFormat="1">
      <c r="A2443" s="200"/>
      <c r="B2443" s="200"/>
      <c r="C2443" s="200"/>
      <c r="D2443" s="200"/>
      <c r="E2443" s="200"/>
      <c r="F2443" s="200"/>
      <c r="G2443" s="200"/>
      <c r="H2443" s="201"/>
      <c r="I2443" s="202"/>
      <c r="J2443" s="200"/>
      <c r="K2443" s="176"/>
      <c r="L2443" s="176"/>
      <c r="M2443" s="176"/>
      <c r="N2443" s="286"/>
      <c r="O2443" s="286"/>
      <c r="P2443" s="176"/>
      <c r="Q2443" s="203">
        <f t="shared" si="1116"/>
        <v>0</v>
      </c>
      <c r="R2443" s="203">
        <f t="shared" si="1117"/>
        <v>0</v>
      </c>
      <c r="S2443" s="203">
        <f t="shared" si="1118"/>
        <v>0</v>
      </c>
      <c r="T2443" s="203">
        <f t="shared" si="1119"/>
        <v>0</v>
      </c>
      <c r="U2443" s="203">
        <f t="shared" si="1120"/>
        <v>0</v>
      </c>
      <c r="V2443" s="175">
        <f>IF(Q2443&gt;0,VLOOKUP(Q2443,Jahresfaktoren!$A$11:$B$24,2,),0)</f>
        <v>0</v>
      </c>
      <c r="W2443" s="175">
        <f>IF(R2443&gt;0,VLOOKUP(R2443,Jahresfaktoren!$D$11:$E$24,2,),0)</f>
        <v>0</v>
      </c>
      <c r="X2443" s="175">
        <f>IF(S2443&gt;0,VLOOKUP(S2443,Jahresfaktoren!$A$28:$B$29,2,),0)</f>
        <v>0</v>
      </c>
      <c r="Y2443" s="175">
        <f>IF(T2443&gt;0,VLOOKUP(T2443,Jahresfaktoren!$A$28:$B$29,2,),0)</f>
        <v>0</v>
      </c>
      <c r="Z2443" s="175">
        <f>IF(U2443&gt;0,VLOOKUP(U2443,Jahresfaktoren!$A$32:$B$33,2,),)</f>
        <v>0</v>
      </c>
      <c r="AA2443" s="177" t="str">
        <f t="shared" si="1100"/>
        <v/>
      </c>
      <c r="AB2443" s="177" t="str">
        <f t="shared" si="1101"/>
        <v/>
      </c>
      <c r="AC2443" s="177" t="str">
        <f t="shared" si="1102"/>
        <v/>
      </c>
      <c r="AD2443" s="177" t="str">
        <f t="shared" si="1103"/>
        <v/>
      </c>
      <c r="AE2443" s="177" t="str">
        <f t="shared" si="1104"/>
        <v/>
      </c>
      <c r="AF2443" s="178">
        <f>IF(Q2443&gt;0,VLOOKUP(H2443,Leistungszahlen!$A$11:$C$158,3,),0)</f>
        <v>0</v>
      </c>
      <c r="AG2443" s="178">
        <f>IF(R2443&gt;0,VLOOKUP(H2443,Leistungszahlen!$A$11:$F$158,6,),IF(T2443&gt;0,VLOOKUP(H2443,Leistungszahlen!$A$11:$F$158,6,),0))</f>
        <v>0</v>
      </c>
      <c r="AH2443" s="179">
        <f t="shared" si="1105"/>
        <v>0</v>
      </c>
      <c r="AI2443" s="179">
        <f t="shared" si="1106"/>
        <v>0</v>
      </c>
      <c r="AJ2443" s="179">
        <f t="shared" si="1107"/>
        <v>0</v>
      </c>
      <c r="AK2443" s="179">
        <f t="shared" si="1108"/>
        <v>0</v>
      </c>
      <c r="AL2443" s="179">
        <f t="shared" si="1109"/>
        <v>0</v>
      </c>
      <c r="AM2443" s="180" t="str">
        <f>IF(L2443=1,Stundensätze!$D$13,IF(L2443=2,Stundensätze!$D$17,IF(L2443=4,Stundensätze!$D$21,"")))</f>
        <v/>
      </c>
      <c r="AN2443" s="180" t="str">
        <f>IF(L2443=1,Stundensätze!$D$15,IF(L2443=2,Stundensätze!$D$19,IF(L2443=4,Stundensätze!$D$23,"")))</f>
        <v/>
      </c>
      <c r="AO2443" s="180">
        <f t="shared" si="1110"/>
        <v>0</v>
      </c>
      <c r="AP2443" s="180">
        <f t="shared" si="1111"/>
        <v>0</v>
      </c>
      <c r="AQ2443" s="192" t="str">
        <f t="shared" si="1112"/>
        <v/>
      </c>
      <c r="AR2443" s="192" t="str">
        <f t="shared" si="1113"/>
        <v/>
      </c>
      <c r="AS2443" s="193">
        <f t="shared" si="1114"/>
        <v>0</v>
      </c>
      <c r="AT2443" s="258">
        <f>IF(K2443=0,0,VLOOKUP(K2443,Kostenstellen!A:B,2,FALSE))</f>
        <v>0</v>
      </c>
      <c r="AU2443" s="68" t="str">
        <f t="shared" si="1121"/>
        <v/>
      </c>
      <c r="AV2443" s="68" t="str">
        <f t="shared" si="1122"/>
        <v/>
      </c>
      <c r="AW2443" s="68">
        <f>IF(AF2443=0,0,VLOOKUP($H2443,Leistungszahlen!$A$11:$H$158,4,FALSE))</f>
        <v>0</v>
      </c>
      <c r="AX2443" s="68">
        <f>IF(AF2443=0,0,VLOOKUP($H2443,Leistungszahlen!$A$11:$H$158,5,FALSE))</f>
        <v>0</v>
      </c>
      <c r="AY2443" s="68">
        <f>IF(AG2443=0,0,VLOOKUP($H2443,Leistungszahlen!$A$11:$H$158,6,FALSE))</f>
        <v>0</v>
      </c>
      <c r="AZ2443" s="68">
        <f t="shared" si="1123"/>
        <v>0</v>
      </c>
      <c r="BA2443" s="68">
        <f t="shared" si="1124"/>
        <v>0</v>
      </c>
      <c r="BC2443" s="68">
        <f t="shared" si="1115"/>
        <v>0</v>
      </c>
      <c r="BD2443" s="285"/>
    </row>
    <row r="2444" spans="1:56" s="68" customFormat="1">
      <c r="A2444" s="200"/>
      <c r="B2444" s="200"/>
      <c r="C2444" s="200"/>
      <c r="D2444" s="200"/>
      <c r="E2444" s="200"/>
      <c r="F2444" s="200"/>
      <c r="G2444" s="200"/>
      <c r="H2444" s="201"/>
      <c r="I2444" s="202"/>
      <c r="J2444" s="200"/>
      <c r="K2444" s="176"/>
      <c r="L2444" s="176"/>
      <c r="M2444" s="176"/>
      <c r="N2444" s="286"/>
      <c r="O2444" s="286"/>
      <c r="P2444" s="176"/>
      <c r="Q2444" s="203">
        <f t="shared" si="1116"/>
        <v>0</v>
      </c>
      <c r="R2444" s="203">
        <f t="shared" si="1117"/>
        <v>0</v>
      </c>
      <c r="S2444" s="203">
        <f t="shared" si="1118"/>
        <v>0</v>
      </c>
      <c r="T2444" s="203">
        <f t="shared" si="1119"/>
        <v>0</v>
      </c>
      <c r="U2444" s="203">
        <f t="shared" si="1120"/>
        <v>0</v>
      </c>
      <c r="V2444" s="175">
        <f>IF(Q2444&gt;0,VLOOKUP(Q2444,Jahresfaktoren!$A$11:$B$24,2,),0)</f>
        <v>0</v>
      </c>
      <c r="W2444" s="175">
        <f>IF(R2444&gt;0,VLOOKUP(R2444,Jahresfaktoren!$D$11:$E$24,2,),0)</f>
        <v>0</v>
      </c>
      <c r="X2444" s="175">
        <f>IF(S2444&gt;0,VLOOKUP(S2444,Jahresfaktoren!$A$28:$B$29,2,),0)</f>
        <v>0</v>
      </c>
      <c r="Y2444" s="175">
        <f>IF(T2444&gt;0,VLOOKUP(T2444,Jahresfaktoren!$A$28:$B$29,2,),0)</f>
        <v>0</v>
      </c>
      <c r="Z2444" s="175">
        <f>IF(U2444&gt;0,VLOOKUP(U2444,Jahresfaktoren!$A$32:$B$33,2,),)</f>
        <v>0</v>
      </c>
      <c r="AA2444" s="177" t="str">
        <f t="shared" si="1100"/>
        <v/>
      </c>
      <c r="AB2444" s="177" t="str">
        <f t="shared" si="1101"/>
        <v/>
      </c>
      <c r="AC2444" s="177" t="str">
        <f t="shared" si="1102"/>
        <v/>
      </c>
      <c r="AD2444" s="177" t="str">
        <f t="shared" si="1103"/>
        <v/>
      </c>
      <c r="AE2444" s="177" t="str">
        <f t="shared" si="1104"/>
        <v/>
      </c>
      <c r="AF2444" s="178">
        <f>IF(Q2444&gt;0,VLOOKUP(H2444,Leistungszahlen!$A$11:$C$158,3,),0)</f>
        <v>0</v>
      </c>
      <c r="AG2444" s="178">
        <f>IF(R2444&gt;0,VLOOKUP(H2444,Leistungszahlen!$A$11:$F$158,6,),IF(T2444&gt;0,VLOOKUP(H2444,Leistungszahlen!$A$11:$F$158,6,),0))</f>
        <v>0</v>
      </c>
      <c r="AH2444" s="179">
        <f t="shared" si="1105"/>
        <v>0</v>
      </c>
      <c r="AI2444" s="179">
        <f t="shared" si="1106"/>
        <v>0</v>
      </c>
      <c r="AJ2444" s="179">
        <f t="shared" si="1107"/>
        <v>0</v>
      </c>
      <c r="AK2444" s="179">
        <f t="shared" si="1108"/>
        <v>0</v>
      </c>
      <c r="AL2444" s="179">
        <f t="shared" si="1109"/>
        <v>0</v>
      </c>
      <c r="AM2444" s="180" t="str">
        <f>IF(L2444=1,Stundensätze!$D$13,IF(L2444=2,Stundensätze!$D$17,IF(L2444=4,Stundensätze!$D$21,"")))</f>
        <v/>
      </c>
      <c r="AN2444" s="180" t="str">
        <f>IF(L2444=1,Stundensätze!$D$15,IF(L2444=2,Stundensätze!$D$19,IF(L2444=4,Stundensätze!$D$23,"")))</f>
        <v/>
      </c>
      <c r="AO2444" s="180">
        <f t="shared" si="1110"/>
        <v>0</v>
      </c>
      <c r="AP2444" s="180">
        <f t="shared" si="1111"/>
        <v>0</v>
      </c>
      <c r="AQ2444" s="192" t="str">
        <f t="shared" si="1112"/>
        <v/>
      </c>
      <c r="AR2444" s="192" t="str">
        <f t="shared" si="1113"/>
        <v/>
      </c>
      <c r="AS2444" s="193">
        <f t="shared" si="1114"/>
        <v>0</v>
      </c>
      <c r="AT2444" s="258">
        <f>IF(K2444=0,0,VLOOKUP(K2444,Kostenstellen!A:B,2,FALSE))</f>
        <v>0</v>
      </c>
      <c r="AU2444" s="68" t="str">
        <f t="shared" si="1121"/>
        <v/>
      </c>
      <c r="AV2444" s="68" t="str">
        <f t="shared" si="1122"/>
        <v/>
      </c>
      <c r="AW2444" s="68">
        <f>IF(AF2444=0,0,VLOOKUP($H2444,Leistungszahlen!$A$11:$H$158,4,FALSE))</f>
        <v>0</v>
      </c>
      <c r="AX2444" s="68">
        <f>IF(AF2444=0,0,VLOOKUP($H2444,Leistungszahlen!$A$11:$H$158,5,FALSE))</f>
        <v>0</v>
      </c>
      <c r="AY2444" s="68">
        <f>IF(AG2444=0,0,VLOOKUP($H2444,Leistungszahlen!$A$11:$H$158,6,FALSE))</f>
        <v>0</v>
      </c>
      <c r="AZ2444" s="68">
        <f t="shared" si="1123"/>
        <v>0</v>
      </c>
      <c r="BA2444" s="68">
        <f t="shared" si="1124"/>
        <v>0</v>
      </c>
      <c r="BC2444" s="68">
        <f t="shared" si="1115"/>
        <v>0</v>
      </c>
      <c r="BD2444" s="285"/>
    </row>
    <row r="2445" spans="1:56" s="68" customFormat="1">
      <c r="A2445" s="200"/>
      <c r="B2445" s="200"/>
      <c r="C2445" s="200"/>
      <c r="D2445" s="200"/>
      <c r="E2445" s="200"/>
      <c r="F2445" s="200"/>
      <c r="G2445" s="200"/>
      <c r="H2445" s="201"/>
      <c r="I2445" s="202"/>
      <c r="J2445" s="200"/>
      <c r="K2445" s="176"/>
      <c r="L2445" s="176"/>
      <c r="M2445" s="176"/>
      <c r="N2445" s="286"/>
      <c r="O2445" s="286"/>
      <c r="P2445" s="176"/>
      <c r="Q2445" s="203">
        <f t="shared" si="1116"/>
        <v>0</v>
      </c>
      <c r="R2445" s="203">
        <f t="shared" si="1117"/>
        <v>0</v>
      </c>
      <c r="S2445" s="203">
        <f t="shared" si="1118"/>
        <v>0</v>
      </c>
      <c r="T2445" s="203">
        <f t="shared" si="1119"/>
        <v>0</v>
      </c>
      <c r="U2445" s="203">
        <f t="shared" si="1120"/>
        <v>0</v>
      </c>
      <c r="V2445" s="175">
        <f>IF(Q2445&gt;0,VLOOKUP(Q2445,Jahresfaktoren!$A$11:$B$24,2,),0)</f>
        <v>0</v>
      </c>
      <c r="W2445" s="175">
        <f>IF(R2445&gt;0,VLOOKUP(R2445,Jahresfaktoren!$D$11:$E$24,2,),0)</f>
        <v>0</v>
      </c>
      <c r="X2445" s="175">
        <f>IF(S2445&gt;0,VLOOKUP(S2445,Jahresfaktoren!$A$28:$B$29,2,),0)</f>
        <v>0</v>
      </c>
      <c r="Y2445" s="175">
        <f>IF(T2445&gt;0,VLOOKUP(T2445,Jahresfaktoren!$A$28:$B$29,2,),0)</f>
        <v>0</v>
      </c>
      <c r="Z2445" s="175">
        <f>IF(U2445&gt;0,VLOOKUP(U2445,Jahresfaktoren!$A$32:$B$33,2,),)</f>
        <v>0</v>
      </c>
      <c r="AA2445" s="177" t="str">
        <f t="shared" si="1100"/>
        <v/>
      </c>
      <c r="AB2445" s="177" t="str">
        <f t="shared" si="1101"/>
        <v/>
      </c>
      <c r="AC2445" s="177" t="str">
        <f t="shared" si="1102"/>
        <v/>
      </c>
      <c r="AD2445" s="177" t="str">
        <f t="shared" si="1103"/>
        <v/>
      </c>
      <c r="AE2445" s="177" t="str">
        <f t="shared" si="1104"/>
        <v/>
      </c>
      <c r="AF2445" s="178">
        <f>IF(Q2445&gt;0,VLOOKUP(H2445,Leistungszahlen!$A$11:$C$158,3,),0)</f>
        <v>0</v>
      </c>
      <c r="AG2445" s="178">
        <f>IF(R2445&gt;0,VLOOKUP(H2445,Leistungszahlen!$A$11:$F$158,6,),IF(T2445&gt;0,VLOOKUP(H2445,Leistungszahlen!$A$11:$F$158,6,),0))</f>
        <v>0</v>
      </c>
      <c r="AH2445" s="179">
        <f t="shared" si="1105"/>
        <v>0</v>
      </c>
      <c r="AI2445" s="179">
        <f t="shared" si="1106"/>
        <v>0</v>
      </c>
      <c r="AJ2445" s="179">
        <f t="shared" si="1107"/>
        <v>0</v>
      </c>
      <c r="AK2445" s="179">
        <f t="shared" si="1108"/>
        <v>0</v>
      </c>
      <c r="AL2445" s="179">
        <f t="shared" si="1109"/>
        <v>0</v>
      </c>
      <c r="AM2445" s="180" t="str">
        <f>IF(L2445=1,Stundensätze!$D$13,IF(L2445=2,Stundensätze!$D$17,IF(L2445=4,Stundensätze!$D$21,"")))</f>
        <v/>
      </c>
      <c r="AN2445" s="180" t="str">
        <f>IF(L2445=1,Stundensätze!$D$15,IF(L2445=2,Stundensätze!$D$19,IF(L2445=4,Stundensätze!$D$23,"")))</f>
        <v/>
      </c>
      <c r="AO2445" s="180">
        <f t="shared" si="1110"/>
        <v>0</v>
      </c>
      <c r="AP2445" s="180">
        <f t="shared" si="1111"/>
        <v>0</v>
      </c>
      <c r="AQ2445" s="192" t="str">
        <f t="shared" si="1112"/>
        <v/>
      </c>
      <c r="AR2445" s="192" t="str">
        <f t="shared" si="1113"/>
        <v/>
      </c>
      <c r="AS2445" s="193">
        <f t="shared" si="1114"/>
        <v>0</v>
      </c>
      <c r="AT2445" s="258">
        <f>IF(K2445=0,0,VLOOKUP(K2445,Kostenstellen!A:B,2,FALSE))</f>
        <v>0</v>
      </c>
      <c r="AU2445" s="68" t="str">
        <f t="shared" si="1121"/>
        <v/>
      </c>
      <c r="AV2445" s="68" t="str">
        <f t="shared" si="1122"/>
        <v/>
      </c>
      <c r="AW2445" s="68">
        <f>IF(AF2445=0,0,VLOOKUP($H2445,Leistungszahlen!$A$11:$H$158,4,FALSE))</f>
        <v>0</v>
      </c>
      <c r="AX2445" s="68">
        <f>IF(AF2445=0,0,VLOOKUP($H2445,Leistungszahlen!$A$11:$H$158,5,FALSE))</f>
        <v>0</v>
      </c>
      <c r="AY2445" s="68">
        <f>IF(AG2445=0,0,VLOOKUP($H2445,Leistungszahlen!$A$11:$H$158,6,FALSE))</f>
        <v>0</v>
      </c>
      <c r="AZ2445" s="68">
        <f t="shared" si="1123"/>
        <v>0</v>
      </c>
      <c r="BA2445" s="68">
        <f t="shared" si="1124"/>
        <v>0</v>
      </c>
      <c r="BC2445" s="68">
        <f t="shared" si="1115"/>
        <v>0</v>
      </c>
      <c r="BD2445" s="285"/>
    </row>
    <row r="2446" spans="1:56" s="68" customFormat="1">
      <c r="A2446" s="200"/>
      <c r="B2446" s="200"/>
      <c r="C2446" s="200"/>
      <c r="D2446" s="200"/>
      <c r="E2446" s="200"/>
      <c r="F2446" s="200"/>
      <c r="G2446" s="200"/>
      <c r="H2446" s="201"/>
      <c r="I2446" s="202"/>
      <c r="J2446" s="200"/>
      <c r="K2446" s="176"/>
      <c r="L2446" s="176"/>
      <c r="M2446" s="176"/>
      <c r="N2446" s="286"/>
      <c r="O2446" s="286"/>
      <c r="P2446" s="176"/>
      <c r="Q2446" s="203">
        <f t="shared" si="1116"/>
        <v>0</v>
      </c>
      <c r="R2446" s="203">
        <f t="shared" si="1117"/>
        <v>0</v>
      </c>
      <c r="S2446" s="203">
        <f t="shared" si="1118"/>
        <v>0</v>
      </c>
      <c r="T2446" s="203">
        <f t="shared" si="1119"/>
        <v>0</v>
      </c>
      <c r="U2446" s="203">
        <f t="shared" si="1120"/>
        <v>0</v>
      </c>
      <c r="V2446" s="175">
        <f>IF(Q2446&gt;0,VLOOKUP(Q2446,Jahresfaktoren!$A$11:$B$24,2,),0)</f>
        <v>0</v>
      </c>
      <c r="W2446" s="175">
        <f>IF(R2446&gt;0,VLOOKUP(R2446,Jahresfaktoren!$D$11:$E$24,2,),0)</f>
        <v>0</v>
      </c>
      <c r="X2446" s="175">
        <f>IF(S2446&gt;0,VLOOKUP(S2446,Jahresfaktoren!$A$28:$B$29,2,),0)</f>
        <v>0</v>
      </c>
      <c r="Y2446" s="175">
        <f>IF(T2446&gt;0,VLOOKUP(T2446,Jahresfaktoren!$A$28:$B$29,2,),0)</f>
        <v>0</v>
      </c>
      <c r="Z2446" s="175">
        <f>IF(U2446&gt;0,VLOOKUP(U2446,Jahresfaktoren!$A$32:$B$33,2,),)</f>
        <v>0</v>
      </c>
      <c r="AA2446" s="177" t="str">
        <f t="shared" si="1100"/>
        <v/>
      </c>
      <c r="AB2446" s="177" t="str">
        <f t="shared" si="1101"/>
        <v/>
      </c>
      <c r="AC2446" s="177" t="str">
        <f t="shared" si="1102"/>
        <v/>
      </c>
      <c r="AD2446" s="177" t="str">
        <f t="shared" si="1103"/>
        <v/>
      </c>
      <c r="AE2446" s="177" t="str">
        <f t="shared" si="1104"/>
        <v/>
      </c>
      <c r="AF2446" s="178">
        <f>IF(Q2446&gt;0,VLOOKUP(H2446,Leistungszahlen!$A$11:$C$158,3,),0)</f>
        <v>0</v>
      </c>
      <c r="AG2446" s="178">
        <f>IF(R2446&gt;0,VLOOKUP(H2446,Leistungszahlen!$A$11:$F$158,6,),IF(T2446&gt;0,VLOOKUP(H2446,Leistungszahlen!$A$11:$F$158,6,),0))</f>
        <v>0</v>
      </c>
      <c r="AH2446" s="179">
        <f t="shared" si="1105"/>
        <v>0</v>
      </c>
      <c r="AI2446" s="179">
        <f t="shared" si="1106"/>
        <v>0</v>
      </c>
      <c r="AJ2446" s="179">
        <f t="shared" si="1107"/>
        <v>0</v>
      </c>
      <c r="AK2446" s="179">
        <f t="shared" si="1108"/>
        <v>0</v>
      </c>
      <c r="AL2446" s="179">
        <f t="shared" si="1109"/>
        <v>0</v>
      </c>
      <c r="AM2446" s="180" t="str">
        <f>IF(L2446=1,Stundensätze!$D$13,IF(L2446=2,Stundensätze!$D$17,IF(L2446=4,Stundensätze!$D$21,"")))</f>
        <v/>
      </c>
      <c r="AN2446" s="180" t="str">
        <f>IF(L2446=1,Stundensätze!$D$15,IF(L2446=2,Stundensätze!$D$19,IF(L2446=4,Stundensätze!$D$23,"")))</f>
        <v/>
      </c>
      <c r="AO2446" s="180">
        <f t="shared" si="1110"/>
        <v>0</v>
      </c>
      <c r="AP2446" s="180">
        <f t="shared" si="1111"/>
        <v>0</v>
      </c>
      <c r="AQ2446" s="192" t="str">
        <f t="shared" si="1112"/>
        <v/>
      </c>
      <c r="AR2446" s="192" t="str">
        <f t="shared" si="1113"/>
        <v/>
      </c>
      <c r="AS2446" s="193">
        <f t="shared" si="1114"/>
        <v>0</v>
      </c>
      <c r="AT2446" s="258">
        <f>IF(K2446=0,0,VLOOKUP(K2446,Kostenstellen!A:B,2,FALSE))</f>
        <v>0</v>
      </c>
      <c r="AU2446" s="68" t="str">
        <f t="shared" si="1121"/>
        <v/>
      </c>
      <c r="AV2446" s="68" t="str">
        <f t="shared" si="1122"/>
        <v/>
      </c>
      <c r="AW2446" s="68">
        <f>IF(AF2446=0,0,VLOOKUP($H2446,Leistungszahlen!$A$11:$H$158,4,FALSE))</f>
        <v>0</v>
      </c>
      <c r="AX2446" s="68">
        <f>IF(AF2446=0,0,VLOOKUP($H2446,Leistungszahlen!$A$11:$H$158,5,FALSE))</f>
        <v>0</v>
      </c>
      <c r="AY2446" s="68">
        <f>IF(AG2446=0,0,VLOOKUP($H2446,Leistungszahlen!$A$11:$H$158,6,FALSE))</f>
        <v>0</v>
      </c>
      <c r="AZ2446" s="68">
        <f t="shared" si="1123"/>
        <v>0</v>
      </c>
      <c r="BA2446" s="68">
        <f t="shared" si="1124"/>
        <v>0</v>
      </c>
      <c r="BC2446" s="68">
        <f t="shared" si="1115"/>
        <v>0</v>
      </c>
      <c r="BD2446" s="285"/>
    </row>
    <row r="2447" spans="1:56" s="68" customFormat="1">
      <c r="A2447" s="200"/>
      <c r="B2447" s="200"/>
      <c r="C2447" s="200"/>
      <c r="D2447" s="200"/>
      <c r="E2447" s="200"/>
      <c r="F2447" s="200"/>
      <c r="G2447" s="200"/>
      <c r="H2447" s="201"/>
      <c r="I2447" s="202"/>
      <c r="J2447" s="200"/>
      <c r="K2447" s="176"/>
      <c r="L2447" s="176"/>
      <c r="M2447" s="176"/>
      <c r="N2447" s="286"/>
      <c r="O2447" s="286"/>
      <c r="P2447" s="176"/>
      <c r="Q2447" s="203">
        <f t="shared" si="1116"/>
        <v>0</v>
      </c>
      <c r="R2447" s="203">
        <f t="shared" si="1117"/>
        <v>0</v>
      </c>
      <c r="S2447" s="203">
        <f t="shared" si="1118"/>
        <v>0</v>
      </c>
      <c r="T2447" s="203">
        <f t="shared" si="1119"/>
        <v>0</v>
      </c>
      <c r="U2447" s="203">
        <f t="shared" si="1120"/>
        <v>0</v>
      </c>
      <c r="V2447" s="175">
        <f>IF(Q2447&gt;0,VLOOKUP(Q2447,Jahresfaktoren!$A$11:$B$24,2,),0)</f>
        <v>0</v>
      </c>
      <c r="W2447" s="175">
        <f>IF(R2447&gt;0,VLOOKUP(R2447,Jahresfaktoren!$D$11:$E$24,2,),0)</f>
        <v>0</v>
      </c>
      <c r="X2447" s="175">
        <f>IF(S2447&gt;0,VLOOKUP(S2447,Jahresfaktoren!$A$28:$B$29,2,),0)</f>
        <v>0</v>
      </c>
      <c r="Y2447" s="175">
        <f>IF(T2447&gt;0,VLOOKUP(T2447,Jahresfaktoren!$A$28:$B$29,2,),0)</f>
        <v>0</v>
      </c>
      <c r="Z2447" s="175">
        <f>IF(U2447&gt;0,VLOOKUP(U2447,Jahresfaktoren!$A$32:$B$33,2,),)</f>
        <v>0</v>
      </c>
      <c r="AA2447" s="177" t="str">
        <f t="shared" si="1100"/>
        <v/>
      </c>
      <c r="AB2447" s="177" t="str">
        <f t="shared" si="1101"/>
        <v/>
      </c>
      <c r="AC2447" s="177" t="str">
        <f t="shared" si="1102"/>
        <v/>
      </c>
      <c r="AD2447" s="177" t="str">
        <f t="shared" si="1103"/>
        <v/>
      </c>
      <c r="AE2447" s="177" t="str">
        <f t="shared" si="1104"/>
        <v/>
      </c>
      <c r="AF2447" s="178">
        <f>IF(Q2447&gt;0,VLOOKUP(H2447,Leistungszahlen!$A$11:$C$158,3,),0)</f>
        <v>0</v>
      </c>
      <c r="AG2447" s="178">
        <f>IF(R2447&gt;0,VLOOKUP(H2447,Leistungszahlen!$A$11:$F$158,6,),IF(T2447&gt;0,VLOOKUP(H2447,Leistungszahlen!$A$11:$F$158,6,),0))</f>
        <v>0</v>
      </c>
      <c r="AH2447" s="179">
        <f t="shared" si="1105"/>
        <v>0</v>
      </c>
      <c r="AI2447" s="179">
        <f t="shared" si="1106"/>
        <v>0</v>
      </c>
      <c r="AJ2447" s="179">
        <f t="shared" si="1107"/>
        <v>0</v>
      </c>
      <c r="AK2447" s="179">
        <f t="shared" si="1108"/>
        <v>0</v>
      </c>
      <c r="AL2447" s="179">
        <f t="shared" si="1109"/>
        <v>0</v>
      </c>
      <c r="AM2447" s="180" t="str">
        <f>IF(L2447=1,Stundensätze!$D$13,IF(L2447=2,Stundensätze!$D$17,IF(L2447=4,Stundensätze!$D$21,"")))</f>
        <v/>
      </c>
      <c r="AN2447" s="180" t="str">
        <f>IF(L2447=1,Stundensätze!$D$15,IF(L2447=2,Stundensätze!$D$19,IF(L2447=4,Stundensätze!$D$23,"")))</f>
        <v/>
      </c>
      <c r="AO2447" s="180">
        <f t="shared" si="1110"/>
        <v>0</v>
      </c>
      <c r="AP2447" s="180">
        <f t="shared" si="1111"/>
        <v>0</v>
      </c>
      <c r="AQ2447" s="192" t="str">
        <f t="shared" si="1112"/>
        <v/>
      </c>
      <c r="AR2447" s="192" t="str">
        <f t="shared" si="1113"/>
        <v/>
      </c>
      <c r="AS2447" s="193">
        <f t="shared" si="1114"/>
        <v>0</v>
      </c>
      <c r="AT2447" s="258">
        <f>IF(K2447=0,0,VLOOKUP(K2447,Kostenstellen!A:B,2,FALSE))</f>
        <v>0</v>
      </c>
      <c r="AU2447" s="68" t="str">
        <f t="shared" si="1121"/>
        <v/>
      </c>
      <c r="AV2447" s="68" t="str">
        <f t="shared" si="1122"/>
        <v/>
      </c>
      <c r="AW2447" s="68">
        <f>IF(AF2447=0,0,VLOOKUP($H2447,Leistungszahlen!$A$11:$H$158,4,FALSE))</f>
        <v>0</v>
      </c>
      <c r="AX2447" s="68">
        <f>IF(AF2447=0,0,VLOOKUP($H2447,Leistungszahlen!$A$11:$H$158,5,FALSE))</f>
        <v>0</v>
      </c>
      <c r="AY2447" s="68">
        <f>IF(AG2447=0,0,VLOOKUP($H2447,Leistungszahlen!$A$11:$H$158,6,FALSE))</f>
        <v>0</v>
      </c>
      <c r="AZ2447" s="68">
        <f t="shared" si="1123"/>
        <v>0</v>
      </c>
      <c r="BA2447" s="68">
        <f t="shared" si="1124"/>
        <v>0</v>
      </c>
      <c r="BC2447" s="68">
        <f t="shared" si="1115"/>
        <v>0</v>
      </c>
      <c r="BD2447" s="285"/>
    </row>
    <row r="2448" spans="1:56" s="68" customFormat="1">
      <c r="A2448" s="200"/>
      <c r="B2448" s="200"/>
      <c r="C2448" s="200"/>
      <c r="D2448" s="200"/>
      <c r="E2448" s="200"/>
      <c r="F2448" s="200"/>
      <c r="G2448" s="200"/>
      <c r="H2448" s="201"/>
      <c r="I2448" s="202"/>
      <c r="J2448" s="200"/>
      <c r="K2448" s="176"/>
      <c r="L2448" s="176"/>
      <c r="M2448" s="176"/>
      <c r="N2448" s="286"/>
      <c r="O2448" s="286"/>
      <c r="P2448" s="176"/>
      <c r="Q2448" s="203">
        <f t="shared" si="1116"/>
        <v>0</v>
      </c>
      <c r="R2448" s="203">
        <f t="shared" si="1117"/>
        <v>0</v>
      </c>
      <c r="S2448" s="203">
        <f t="shared" si="1118"/>
        <v>0</v>
      </c>
      <c r="T2448" s="203">
        <f t="shared" si="1119"/>
        <v>0</v>
      </c>
      <c r="U2448" s="203">
        <f t="shared" si="1120"/>
        <v>0</v>
      </c>
      <c r="V2448" s="175">
        <f>IF(Q2448&gt;0,VLOOKUP(Q2448,Jahresfaktoren!$A$11:$B$24,2,),0)</f>
        <v>0</v>
      </c>
      <c r="W2448" s="175">
        <f>IF(R2448&gt;0,VLOOKUP(R2448,Jahresfaktoren!$D$11:$E$24,2,),0)</f>
        <v>0</v>
      </c>
      <c r="X2448" s="175">
        <f>IF(S2448&gt;0,VLOOKUP(S2448,Jahresfaktoren!$A$28:$B$29,2,),0)</f>
        <v>0</v>
      </c>
      <c r="Y2448" s="175">
        <f>IF(T2448&gt;0,VLOOKUP(T2448,Jahresfaktoren!$A$28:$B$29,2,),0)</f>
        <v>0</v>
      </c>
      <c r="Z2448" s="175">
        <f>IF(U2448&gt;0,VLOOKUP(U2448,Jahresfaktoren!$A$32:$B$33,2,),)</f>
        <v>0</v>
      </c>
      <c r="AA2448" s="177" t="str">
        <f t="shared" si="1100"/>
        <v/>
      </c>
      <c r="AB2448" s="177" t="str">
        <f t="shared" si="1101"/>
        <v/>
      </c>
      <c r="AC2448" s="177" t="str">
        <f t="shared" si="1102"/>
        <v/>
      </c>
      <c r="AD2448" s="177" t="str">
        <f t="shared" si="1103"/>
        <v/>
      </c>
      <c r="AE2448" s="177" t="str">
        <f t="shared" si="1104"/>
        <v/>
      </c>
      <c r="AF2448" s="178">
        <f>IF(Q2448&gt;0,VLOOKUP(H2448,Leistungszahlen!$A$11:$C$158,3,),0)</f>
        <v>0</v>
      </c>
      <c r="AG2448" s="178">
        <f>IF(R2448&gt;0,VLOOKUP(H2448,Leistungszahlen!$A$11:$F$158,6,),IF(T2448&gt;0,VLOOKUP(H2448,Leistungszahlen!$A$11:$F$158,6,),0))</f>
        <v>0</v>
      </c>
      <c r="AH2448" s="179">
        <f t="shared" si="1105"/>
        <v>0</v>
      </c>
      <c r="AI2448" s="179">
        <f t="shared" si="1106"/>
        <v>0</v>
      </c>
      <c r="AJ2448" s="179">
        <f t="shared" si="1107"/>
        <v>0</v>
      </c>
      <c r="AK2448" s="179">
        <f t="shared" si="1108"/>
        <v>0</v>
      </c>
      <c r="AL2448" s="179">
        <f t="shared" si="1109"/>
        <v>0</v>
      </c>
      <c r="AM2448" s="180" t="str">
        <f>IF(L2448=1,Stundensätze!$D$13,IF(L2448=2,Stundensätze!$D$17,IF(L2448=4,Stundensätze!$D$21,"")))</f>
        <v/>
      </c>
      <c r="AN2448" s="180" t="str">
        <f>IF(L2448=1,Stundensätze!$D$15,IF(L2448=2,Stundensätze!$D$19,IF(L2448=4,Stundensätze!$D$23,"")))</f>
        <v/>
      </c>
      <c r="AO2448" s="180">
        <f t="shared" si="1110"/>
        <v>0</v>
      </c>
      <c r="AP2448" s="180">
        <f t="shared" si="1111"/>
        <v>0</v>
      </c>
      <c r="AQ2448" s="192" t="str">
        <f t="shared" si="1112"/>
        <v/>
      </c>
      <c r="AR2448" s="192" t="str">
        <f t="shared" si="1113"/>
        <v/>
      </c>
      <c r="AS2448" s="193">
        <f t="shared" si="1114"/>
        <v>0</v>
      </c>
      <c r="AT2448" s="258">
        <f>IF(K2448=0,0,VLOOKUP(K2448,Kostenstellen!A:B,2,FALSE))</f>
        <v>0</v>
      </c>
      <c r="AU2448" s="68" t="str">
        <f t="shared" si="1121"/>
        <v/>
      </c>
      <c r="AV2448" s="68" t="str">
        <f t="shared" si="1122"/>
        <v/>
      </c>
      <c r="AW2448" s="68">
        <f>IF(AF2448=0,0,VLOOKUP($H2448,Leistungszahlen!$A$11:$H$158,4,FALSE))</f>
        <v>0</v>
      </c>
      <c r="AX2448" s="68">
        <f>IF(AF2448=0,0,VLOOKUP($H2448,Leistungszahlen!$A$11:$H$158,5,FALSE))</f>
        <v>0</v>
      </c>
      <c r="AY2448" s="68">
        <f>IF(AG2448=0,0,VLOOKUP($H2448,Leistungszahlen!$A$11:$H$158,6,FALSE))</f>
        <v>0</v>
      </c>
      <c r="AZ2448" s="68">
        <f t="shared" si="1123"/>
        <v>0</v>
      </c>
      <c r="BA2448" s="68">
        <f t="shared" si="1124"/>
        <v>0</v>
      </c>
      <c r="BC2448" s="68">
        <f t="shared" si="1115"/>
        <v>0</v>
      </c>
      <c r="BD2448" s="285"/>
    </row>
    <row r="2449" spans="1:56" s="68" customFormat="1">
      <c r="A2449" s="200"/>
      <c r="B2449" s="200"/>
      <c r="C2449" s="200"/>
      <c r="D2449" s="200"/>
      <c r="E2449" s="200"/>
      <c r="F2449" s="200"/>
      <c r="G2449" s="200"/>
      <c r="H2449" s="201"/>
      <c r="I2449" s="202"/>
      <c r="J2449" s="200"/>
      <c r="K2449" s="176"/>
      <c r="L2449" s="176"/>
      <c r="M2449" s="176"/>
      <c r="N2449" s="286"/>
      <c r="O2449" s="286"/>
      <c r="P2449" s="176"/>
      <c r="Q2449" s="203">
        <f t="shared" si="1116"/>
        <v>0</v>
      </c>
      <c r="R2449" s="203">
        <f t="shared" si="1117"/>
        <v>0</v>
      </c>
      <c r="S2449" s="203">
        <f t="shared" si="1118"/>
        <v>0</v>
      </c>
      <c r="T2449" s="203">
        <f t="shared" si="1119"/>
        <v>0</v>
      </c>
      <c r="U2449" s="203">
        <f t="shared" si="1120"/>
        <v>0</v>
      </c>
      <c r="V2449" s="175">
        <f>IF(Q2449&gt;0,VLOOKUP(Q2449,Jahresfaktoren!$A$11:$B$24,2,),0)</f>
        <v>0</v>
      </c>
      <c r="W2449" s="175">
        <f>IF(R2449&gt;0,VLOOKUP(R2449,Jahresfaktoren!$D$11:$E$24,2,),0)</f>
        <v>0</v>
      </c>
      <c r="X2449" s="175">
        <f>IF(S2449&gt;0,VLOOKUP(S2449,Jahresfaktoren!$A$28:$B$29,2,),0)</f>
        <v>0</v>
      </c>
      <c r="Y2449" s="175">
        <f>IF(T2449&gt;0,VLOOKUP(T2449,Jahresfaktoren!$A$28:$B$29,2,),0)</f>
        <v>0</v>
      </c>
      <c r="Z2449" s="175">
        <f>IF(U2449&gt;0,VLOOKUP(U2449,Jahresfaktoren!$A$32:$B$33,2,),)</f>
        <v>0</v>
      </c>
      <c r="AA2449" s="177" t="str">
        <f t="shared" si="1100"/>
        <v/>
      </c>
      <c r="AB2449" s="177" t="str">
        <f t="shared" si="1101"/>
        <v/>
      </c>
      <c r="AC2449" s="177" t="str">
        <f t="shared" si="1102"/>
        <v/>
      </c>
      <c r="AD2449" s="177" t="str">
        <f t="shared" si="1103"/>
        <v/>
      </c>
      <c r="AE2449" s="177" t="str">
        <f t="shared" si="1104"/>
        <v/>
      </c>
      <c r="AF2449" s="178">
        <f>IF(Q2449&gt;0,VLOOKUP(H2449,Leistungszahlen!$A$11:$C$158,3,),0)</f>
        <v>0</v>
      </c>
      <c r="AG2449" s="178">
        <f>IF(R2449&gt;0,VLOOKUP(H2449,Leistungszahlen!$A$11:$F$158,6,),IF(T2449&gt;0,VLOOKUP(H2449,Leistungszahlen!$A$11:$F$158,6,),0))</f>
        <v>0</v>
      </c>
      <c r="AH2449" s="179">
        <f t="shared" si="1105"/>
        <v>0</v>
      </c>
      <c r="AI2449" s="179">
        <f t="shared" si="1106"/>
        <v>0</v>
      </c>
      <c r="AJ2449" s="179">
        <f t="shared" si="1107"/>
        <v>0</v>
      </c>
      <c r="AK2449" s="179">
        <f t="shared" si="1108"/>
        <v>0</v>
      </c>
      <c r="AL2449" s="179">
        <f t="shared" si="1109"/>
        <v>0</v>
      </c>
      <c r="AM2449" s="180" t="str">
        <f>IF(L2449=1,Stundensätze!$D$13,IF(L2449=2,Stundensätze!$D$17,IF(L2449=4,Stundensätze!$D$21,"")))</f>
        <v/>
      </c>
      <c r="AN2449" s="180" t="str">
        <f>IF(L2449=1,Stundensätze!$D$15,IF(L2449=2,Stundensätze!$D$19,IF(L2449=4,Stundensätze!$D$23,"")))</f>
        <v/>
      </c>
      <c r="AO2449" s="180">
        <f t="shared" si="1110"/>
        <v>0</v>
      </c>
      <c r="AP2449" s="180">
        <f t="shared" si="1111"/>
        <v>0</v>
      </c>
      <c r="AQ2449" s="192" t="str">
        <f t="shared" si="1112"/>
        <v/>
      </c>
      <c r="AR2449" s="192" t="str">
        <f t="shared" si="1113"/>
        <v/>
      </c>
      <c r="AS2449" s="193">
        <f t="shared" si="1114"/>
        <v>0</v>
      </c>
      <c r="AT2449" s="258">
        <f>IF(K2449=0,0,VLOOKUP(K2449,Kostenstellen!A:B,2,FALSE))</f>
        <v>0</v>
      </c>
      <c r="AU2449" s="68" t="str">
        <f t="shared" si="1121"/>
        <v/>
      </c>
      <c r="AV2449" s="68" t="str">
        <f t="shared" si="1122"/>
        <v/>
      </c>
      <c r="AW2449" s="68">
        <f>IF(AF2449=0,0,VLOOKUP($H2449,Leistungszahlen!$A$11:$H$158,4,FALSE))</f>
        <v>0</v>
      </c>
      <c r="AX2449" s="68">
        <f>IF(AF2449=0,0,VLOOKUP($H2449,Leistungszahlen!$A$11:$H$158,5,FALSE))</f>
        <v>0</v>
      </c>
      <c r="AY2449" s="68">
        <f>IF(AG2449=0,0,VLOOKUP($H2449,Leistungszahlen!$A$11:$H$158,6,FALSE))</f>
        <v>0</v>
      </c>
      <c r="AZ2449" s="68">
        <f t="shared" si="1123"/>
        <v>0</v>
      </c>
      <c r="BA2449" s="68">
        <f t="shared" si="1124"/>
        <v>0</v>
      </c>
      <c r="BC2449" s="68">
        <f t="shared" si="1115"/>
        <v>0</v>
      </c>
      <c r="BD2449" s="285"/>
    </row>
    <row r="2450" spans="1:56" s="68" customFormat="1">
      <c r="A2450" s="200"/>
      <c r="B2450" s="200"/>
      <c r="C2450" s="200"/>
      <c r="D2450" s="200"/>
      <c r="E2450" s="200"/>
      <c r="F2450" s="200"/>
      <c r="G2450" s="200"/>
      <c r="H2450" s="201"/>
      <c r="I2450" s="202"/>
      <c r="J2450" s="200"/>
      <c r="K2450" s="176"/>
      <c r="L2450" s="176"/>
      <c r="M2450" s="176"/>
      <c r="N2450" s="286"/>
      <c r="O2450" s="286"/>
      <c r="P2450" s="176"/>
      <c r="Q2450" s="203">
        <f t="shared" si="1116"/>
        <v>0</v>
      </c>
      <c r="R2450" s="203">
        <f t="shared" si="1117"/>
        <v>0</v>
      </c>
      <c r="S2450" s="203">
        <f t="shared" si="1118"/>
        <v>0</v>
      </c>
      <c r="T2450" s="203">
        <f t="shared" si="1119"/>
        <v>0</v>
      </c>
      <c r="U2450" s="203">
        <f t="shared" si="1120"/>
        <v>0</v>
      </c>
      <c r="V2450" s="175">
        <f>IF(Q2450&gt;0,VLOOKUP(Q2450,Jahresfaktoren!$A$11:$B$24,2,),0)</f>
        <v>0</v>
      </c>
      <c r="W2450" s="175">
        <f>IF(R2450&gt;0,VLOOKUP(R2450,Jahresfaktoren!$D$11:$E$24,2,),0)</f>
        <v>0</v>
      </c>
      <c r="X2450" s="175">
        <f>IF(S2450&gt;0,VLOOKUP(S2450,Jahresfaktoren!$A$28:$B$29,2,),0)</f>
        <v>0</v>
      </c>
      <c r="Y2450" s="175">
        <f>IF(T2450&gt;0,VLOOKUP(T2450,Jahresfaktoren!$A$28:$B$29,2,),0)</f>
        <v>0</v>
      </c>
      <c r="Z2450" s="175">
        <f>IF(U2450&gt;0,VLOOKUP(U2450,Jahresfaktoren!$A$32:$B$33,2,),)</f>
        <v>0</v>
      </c>
      <c r="AA2450" s="177" t="str">
        <f t="shared" si="1100"/>
        <v/>
      </c>
      <c r="AB2450" s="177" t="str">
        <f t="shared" si="1101"/>
        <v/>
      </c>
      <c r="AC2450" s="177" t="str">
        <f t="shared" si="1102"/>
        <v/>
      </c>
      <c r="AD2450" s="177" t="str">
        <f t="shared" si="1103"/>
        <v/>
      </c>
      <c r="AE2450" s="177" t="str">
        <f t="shared" si="1104"/>
        <v/>
      </c>
      <c r="AF2450" s="178">
        <f>IF(Q2450&gt;0,VLOOKUP(H2450,Leistungszahlen!$A$11:$C$158,3,),0)</f>
        <v>0</v>
      </c>
      <c r="AG2450" s="178">
        <f>IF(R2450&gt;0,VLOOKUP(H2450,Leistungszahlen!$A$11:$F$158,6,),IF(T2450&gt;0,VLOOKUP(H2450,Leistungszahlen!$A$11:$F$158,6,),0))</f>
        <v>0</v>
      </c>
      <c r="AH2450" s="179">
        <f t="shared" si="1105"/>
        <v>0</v>
      </c>
      <c r="AI2450" s="179">
        <f t="shared" si="1106"/>
        <v>0</v>
      </c>
      <c r="AJ2450" s="179">
        <f t="shared" si="1107"/>
        <v>0</v>
      </c>
      <c r="AK2450" s="179">
        <f t="shared" si="1108"/>
        <v>0</v>
      </c>
      <c r="AL2450" s="179">
        <f t="shared" si="1109"/>
        <v>0</v>
      </c>
      <c r="AM2450" s="180" t="str">
        <f>IF(L2450=1,Stundensätze!$D$13,IF(L2450=2,Stundensätze!$D$17,IF(L2450=4,Stundensätze!$D$21,"")))</f>
        <v/>
      </c>
      <c r="AN2450" s="180" t="str">
        <f>IF(L2450=1,Stundensätze!$D$15,IF(L2450=2,Stundensätze!$D$19,IF(L2450=4,Stundensätze!$D$23,"")))</f>
        <v/>
      </c>
      <c r="AO2450" s="180">
        <f t="shared" si="1110"/>
        <v>0</v>
      </c>
      <c r="AP2450" s="180">
        <f t="shared" si="1111"/>
        <v>0</v>
      </c>
      <c r="AQ2450" s="192" t="str">
        <f t="shared" si="1112"/>
        <v/>
      </c>
      <c r="AR2450" s="192" t="str">
        <f t="shared" si="1113"/>
        <v/>
      </c>
      <c r="AS2450" s="193">
        <f t="shared" si="1114"/>
        <v>0</v>
      </c>
      <c r="AT2450" s="258">
        <f>IF(K2450=0,0,VLOOKUP(K2450,Kostenstellen!A:B,2,FALSE))</f>
        <v>0</v>
      </c>
      <c r="AU2450" s="68" t="str">
        <f t="shared" si="1121"/>
        <v/>
      </c>
      <c r="AV2450" s="68" t="str">
        <f t="shared" si="1122"/>
        <v/>
      </c>
      <c r="AW2450" s="68">
        <f>IF(AF2450=0,0,VLOOKUP($H2450,Leistungszahlen!$A$11:$H$158,4,FALSE))</f>
        <v>0</v>
      </c>
      <c r="AX2450" s="68">
        <f>IF(AF2450=0,0,VLOOKUP($H2450,Leistungszahlen!$A$11:$H$158,5,FALSE))</f>
        <v>0</v>
      </c>
      <c r="AY2450" s="68">
        <f>IF(AG2450=0,0,VLOOKUP($H2450,Leistungszahlen!$A$11:$H$158,6,FALSE))</f>
        <v>0</v>
      </c>
      <c r="AZ2450" s="68">
        <f t="shared" si="1123"/>
        <v>0</v>
      </c>
      <c r="BA2450" s="68">
        <f t="shared" si="1124"/>
        <v>0</v>
      </c>
      <c r="BC2450" s="68">
        <f t="shared" si="1115"/>
        <v>0</v>
      </c>
      <c r="BD2450" s="285"/>
    </row>
    <row r="2451" spans="1:56" s="68" customFormat="1">
      <c r="A2451" s="200"/>
      <c r="B2451" s="200"/>
      <c r="C2451" s="200"/>
      <c r="D2451" s="200"/>
      <c r="E2451" s="200"/>
      <c r="F2451" s="200"/>
      <c r="G2451" s="200"/>
      <c r="H2451" s="201"/>
      <c r="I2451" s="202"/>
      <c r="J2451" s="200"/>
      <c r="K2451" s="176"/>
      <c r="L2451" s="176"/>
      <c r="M2451" s="176"/>
      <c r="N2451" s="286"/>
      <c r="O2451" s="286"/>
      <c r="P2451" s="176"/>
      <c r="Q2451" s="203">
        <f t="shared" si="1116"/>
        <v>0</v>
      </c>
      <c r="R2451" s="203">
        <f t="shared" si="1117"/>
        <v>0</v>
      </c>
      <c r="S2451" s="203">
        <f t="shared" si="1118"/>
        <v>0</v>
      </c>
      <c r="T2451" s="203">
        <f t="shared" si="1119"/>
        <v>0</v>
      </c>
      <c r="U2451" s="203">
        <f t="shared" si="1120"/>
        <v>0</v>
      </c>
      <c r="V2451" s="175">
        <f>IF(Q2451&gt;0,VLOOKUP(Q2451,Jahresfaktoren!$A$11:$B$24,2,),0)</f>
        <v>0</v>
      </c>
      <c r="W2451" s="175">
        <f>IF(R2451&gt;0,VLOOKUP(R2451,Jahresfaktoren!$D$11:$E$24,2,),0)</f>
        <v>0</v>
      </c>
      <c r="X2451" s="175">
        <f>IF(S2451&gt;0,VLOOKUP(S2451,Jahresfaktoren!$A$28:$B$29,2,),0)</f>
        <v>0</v>
      </c>
      <c r="Y2451" s="175">
        <f>IF(T2451&gt;0,VLOOKUP(T2451,Jahresfaktoren!$A$28:$B$29,2,),0)</f>
        <v>0</v>
      </c>
      <c r="Z2451" s="175">
        <f>IF(U2451&gt;0,VLOOKUP(U2451,Jahresfaktoren!$A$32:$B$33,2,),)</f>
        <v>0</v>
      </c>
      <c r="AA2451" s="177" t="str">
        <f t="shared" si="1100"/>
        <v/>
      </c>
      <c r="AB2451" s="177" t="str">
        <f t="shared" si="1101"/>
        <v/>
      </c>
      <c r="AC2451" s="177" t="str">
        <f t="shared" si="1102"/>
        <v/>
      </c>
      <c r="AD2451" s="177" t="str">
        <f t="shared" si="1103"/>
        <v/>
      </c>
      <c r="AE2451" s="177" t="str">
        <f t="shared" si="1104"/>
        <v/>
      </c>
      <c r="AF2451" s="178">
        <f>IF(Q2451&gt;0,VLOOKUP(H2451,Leistungszahlen!$A$11:$C$158,3,),0)</f>
        <v>0</v>
      </c>
      <c r="AG2451" s="178">
        <f>IF(R2451&gt;0,VLOOKUP(H2451,Leistungszahlen!$A$11:$F$158,6,),IF(T2451&gt;0,VLOOKUP(H2451,Leistungszahlen!$A$11:$F$158,6,),0))</f>
        <v>0</v>
      </c>
      <c r="AH2451" s="179">
        <f t="shared" si="1105"/>
        <v>0</v>
      </c>
      <c r="AI2451" s="179">
        <f t="shared" si="1106"/>
        <v>0</v>
      </c>
      <c r="AJ2451" s="179">
        <f t="shared" si="1107"/>
        <v>0</v>
      </c>
      <c r="AK2451" s="179">
        <f t="shared" si="1108"/>
        <v>0</v>
      </c>
      <c r="AL2451" s="179">
        <f t="shared" si="1109"/>
        <v>0</v>
      </c>
      <c r="AM2451" s="180" t="str">
        <f>IF(L2451=1,Stundensätze!$D$13,IF(L2451=2,Stundensätze!$D$17,IF(L2451=4,Stundensätze!$D$21,"")))</f>
        <v/>
      </c>
      <c r="AN2451" s="180" t="str">
        <f>IF(L2451=1,Stundensätze!$D$15,IF(L2451=2,Stundensätze!$D$19,IF(L2451=4,Stundensätze!$D$23,"")))</f>
        <v/>
      </c>
      <c r="AO2451" s="180">
        <f t="shared" si="1110"/>
        <v>0</v>
      </c>
      <c r="AP2451" s="180">
        <f t="shared" si="1111"/>
        <v>0</v>
      </c>
      <c r="AQ2451" s="192" t="str">
        <f t="shared" si="1112"/>
        <v/>
      </c>
      <c r="AR2451" s="192" t="str">
        <f t="shared" si="1113"/>
        <v/>
      </c>
      <c r="AS2451" s="193">
        <f t="shared" si="1114"/>
        <v>0</v>
      </c>
      <c r="AT2451" s="258">
        <f>IF(K2451=0,0,VLOOKUP(K2451,Kostenstellen!A:B,2,FALSE))</f>
        <v>0</v>
      </c>
      <c r="AU2451" s="68" t="str">
        <f t="shared" si="1121"/>
        <v/>
      </c>
      <c r="AV2451" s="68" t="str">
        <f t="shared" si="1122"/>
        <v/>
      </c>
      <c r="AW2451" s="68">
        <f>IF(AF2451=0,0,VLOOKUP($H2451,Leistungszahlen!$A$11:$H$158,4,FALSE))</f>
        <v>0</v>
      </c>
      <c r="AX2451" s="68">
        <f>IF(AF2451=0,0,VLOOKUP($H2451,Leistungszahlen!$A$11:$H$158,5,FALSE))</f>
        <v>0</v>
      </c>
      <c r="AY2451" s="68">
        <f>IF(AG2451=0,0,VLOOKUP($H2451,Leistungszahlen!$A$11:$H$158,6,FALSE))</f>
        <v>0</v>
      </c>
      <c r="AZ2451" s="68">
        <f t="shared" si="1123"/>
        <v>0</v>
      </c>
      <c r="BA2451" s="68">
        <f t="shared" si="1124"/>
        <v>0</v>
      </c>
      <c r="BC2451" s="68">
        <f t="shared" si="1115"/>
        <v>0</v>
      </c>
      <c r="BD2451" s="285"/>
    </row>
    <row r="2452" spans="1:56" s="68" customFormat="1">
      <c r="A2452" s="200"/>
      <c r="B2452" s="200"/>
      <c r="C2452" s="200"/>
      <c r="D2452" s="200"/>
      <c r="E2452" s="200"/>
      <c r="F2452" s="200"/>
      <c r="G2452" s="200"/>
      <c r="H2452" s="201"/>
      <c r="I2452" s="202"/>
      <c r="J2452" s="200"/>
      <c r="K2452" s="176"/>
      <c r="L2452" s="176"/>
      <c r="M2452" s="176"/>
      <c r="N2452" s="286"/>
      <c r="O2452" s="286"/>
      <c r="P2452" s="176"/>
      <c r="Q2452" s="203">
        <f t="shared" si="1116"/>
        <v>0</v>
      </c>
      <c r="R2452" s="203">
        <f t="shared" si="1117"/>
        <v>0</v>
      </c>
      <c r="S2452" s="203">
        <f t="shared" si="1118"/>
        <v>0</v>
      </c>
      <c r="T2452" s="203">
        <f t="shared" si="1119"/>
        <v>0</v>
      </c>
      <c r="U2452" s="203">
        <f t="shared" si="1120"/>
        <v>0</v>
      </c>
      <c r="V2452" s="175">
        <f>IF(Q2452&gt;0,VLOOKUP(Q2452,Jahresfaktoren!$A$11:$B$24,2,),0)</f>
        <v>0</v>
      </c>
      <c r="W2452" s="175">
        <f>IF(R2452&gt;0,VLOOKUP(R2452,Jahresfaktoren!$D$11:$E$24,2,),0)</f>
        <v>0</v>
      </c>
      <c r="X2452" s="175">
        <f>IF(S2452&gt;0,VLOOKUP(S2452,Jahresfaktoren!$A$28:$B$29,2,),0)</f>
        <v>0</v>
      </c>
      <c r="Y2452" s="175">
        <f>IF(T2452&gt;0,VLOOKUP(T2452,Jahresfaktoren!$A$28:$B$29,2,),0)</f>
        <v>0</v>
      </c>
      <c r="Z2452" s="175">
        <f>IF(U2452&gt;0,VLOOKUP(U2452,Jahresfaktoren!$A$32:$B$33,2,),)</f>
        <v>0</v>
      </c>
      <c r="AA2452" s="177" t="str">
        <f t="shared" si="1100"/>
        <v/>
      </c>
      <c r="AB2452" s="177" t="str">
        <f t="shared" si="1101"/>
        <v/>
      </c>
      <c r="AC2452" s="177" t="str">
        <f t="shared" si="1102"/>
        <v/>
      </c>
      <c r="AD2452" s="177" t="str">
        <f t="shared" si="1103"/>
        <v/>
      </c>
      <c r="AE2452" s="177" t="str">
        <f t="shared" si="1104"/>
        <v/>
      </c>
      <c r="AF2452" s="178">
        <f>IF(Q2452&gt;0,VLOOKUP(H2452,Leistungszahlen!$A$11:$C$158,3,),0)</f>
        <v>0</v>
      </c>
      <c r="AG2452" s="178">
        <f>IF(R2452&gt;0,VLOOKUP(H2452,Leistungszahlen!$A$11:$F$158,6,),IF(T2452&gt;0,VLOOKUP(H2452,Leistungszahlen!$A$11:$F$158,6,),0))</f>
        <v>0</v>
      </c>
      <c r="AH2452" s="179">
        <f t="shared" si="1105"/>
        <v>0</v>
      </c>
      <c r="AI2452" s="179">
        <f t="shared" si="1106"/>
        <v>0</v>
      </c>
      <c r="AJ2452" s="179">
        <f t="shared" si="1107"/>
        <v>0</v>
      </c>
      <c r="AK2452" s="179">
        <f t="shared" si="1108"/>
        <v>0</v>
      </c>
      <c r="AL2452" s="179">
        <f t="shared" si="1109"/>
        <v>0</v>
      </c>
      <c r="AM2452" s="180" t="str">
        <f>IF(L2452=1,Stundensätze!$D$13,IF(L2452=2,Stundensätze!$D$17,IF(L2452=4,Stundensätze!$D$21,"")))</f>
        <v/>
      </c>
      <c r="AN2452" s="180" t="str">
        <f>IF(L2452=1,Stundensätze!$D$15,IF(L2452=2,Stundensätze!$D$19,IF(L2452=4,Stundensätze!$D$23,"")))</f>
        <v/>
      </c>
      <c r="AO2452" s="180">
        <f t="shared" si="1110"/>
        <v>0</v>
      </c>
      <c r="AP2452" s="180">
        <f t="shared" si="1111"/>
        <v>0</v>
      </c>
      <c r="AQ2452" s="192" t="str">
        <f t="shared" si="1112"/>
        <v/>
      </c>
      <c r="AR2452" s="192" t="str">
        <f t="shared" si="1113"/>
        <v/>
      </c>
      <c r="AS2452" s="193">
        <f t="shared" si="1114"/>
        <v>0</v>
      </c>
      <c r="AT2452" s="258">
        <f>IF(K2452=0,0,VLOOKUP(K2452,Kostenstellen!A:B,2,FALSE))</f>
        <v>0</v>
      </c>
      <c r="AU2452" s="68" t="str">
        <f t="shared" si="1121"/>
        <v/>
      </c>
      <c r="AV2452" s="68" t="str">
        <f t="shared" si="1122"/>
        <v/>
      </c>
      <c r="AW2452" s="68">
        <f>IF(AF2452=0,0,VLOOKUP($H2452,Leistungszahlen!$A$11:$H$158,4,FALSE))</f>
        <v>0</v>
      </c>
      <c r="AX2452" s="68">
        <f>IF(AF2452=0,0,VLOOKUP($H2452,Leistungszahlen!$A$11:$H$158,5,FALSE))</f>
        <v>0</v>
      </c>
      <c r="AY2452" s="68">
        <f>IF(AG2452=0,0,VLOOKUP($H2452,Leistungszahlen!$A$11:$H$158,6,FALSE))</f>
        <v>0</v>
      </c>
      <c r="AZ2452" s="68">
        <f t="shared" si="1123"/>
        <v>0</v>
      </c>
      <c r="BA2452" s="68">
        <f t="shared" si="1124"/>
        <v>0</v>
      </c>
      <c r="BC2452" s="68">
        <f t="shared" si="1115"/>
        <v>0</v>
      </c>
      <c r="BD2452" s="285"/>
    </row>
    <row r="2453" spans="1:56" s="68" customFormat="1">
      <c r="A2453" s="200"/>
      <c r="B2453" s="200"/>
      <c r="C2453" s="200"/>
      <c r="D2453" s="200"/>
      <c r="E2453" s="200"/>
      <c r="F2453" s="200"/>
      <c r="G2453" s="200"/>
      <c r="H2453" s="201"/>
      <c r="I2453" s="202"/>
      <c r="J2453" s="200"/>
      <c r="K2453" s="176"/>
      <c r="L2453" s="176"/>
      <c r="M2453" s="176"/>
      <c r="N2453" s="286"/>
      <c r="O2453" s="286"/>
      <c r="P2453" s="176"/>
      <c r="Q2453" s="203">
        <f t="shared" si="1116"/>
        <v>0</v>
      </c>
      <c r="R2453" s="203">
        <f t="shared" si="1117"/>
        <v>0</v>
      </c>
      <c r="S2453" s="203">
        <f t="shared" si="1118"/>
        <v>0</v>
      </c>
      <c r="T2453" s="203">
        <f t="shared" si="1119"/>
        <v>0</v>
      </c>
      <c r="U2453" s="203">
        <f t="shared" si="1120"/>
        <v>0</v>
      </c>
      <c r="V2453" s="175">
        <f>IF(Q2453&gt;0,VLOOKUP(Q2453,Jahresfaktoren!$A$11:$B$24,2,),0)</f>
        <v>0</v>
      </c>
      <c r="W2453" s="175">
        <f>IF(R2453&gt;0,VLOOKUP(R2453,Jahresfaktoren!$D$11:$E$24,2,),0)</f>
        <v>0</v>
      </c>
      <c r="X2453" s="175">
        <f>IF(S2453&gt;0,VLOOKUP(S2453,Jahresfaktoren!$A$28:$B$29,2,),0)</f>
        <v>0</v>
      </c>
      <c r="Y2453" s="175">
        <f>IF(T2453&gt;0,VLOOKUP(T2453,Jahresfaktoren!$A$28:$B$29,2,),0)</f>
        <v>0</v>
      </c>
      <c r="Z2453" s="175">
        <f>IF(U2453&gt;0,VLOOKUP(U2453,Jahresfaktoren!$A$32:$B$33,2,),)</f>
        <v>0</v>
      </c>
      <c r="AA2453" s="177" t="str">
        <f t="shared" si="1100"/>
        <v/>
      </c>
      <c r="AB2453" s="177" t="str">
        <f t="shared" si="1101"/>
        <v/>
      </c>
      <c r="AC2453" s="177" t="str">
        <f t="shared" si="1102"/>
        <v/>
      </c>
      <c r="AD2453" s="177" t="str">
        <f t="shared" si="1103"/>
        <v/>
      </c>
      <c r="AE2453" s="177" t="str">
        <f t="shared" si="1104"/>
        <v/>
      </c>
      <c r="AF2453" s="178">
        <f>IF(Q2453&gt;0,VLOOKUP(H2453,Leistungszahlen!$A$11:$C$158,3,),0)</f>
        <v>0</v>
      </c>
      <c r="AG2453" s="178">
        <f>IF(R2453&gt;0,VLOOKUP(H2453,Leistungszahlen!$A$11:$F$158,6,),IF(T2453&gt;0,VLOOKUP(H2453,Leistungszahlen!$A$11:$F$158,6,),0))</f>
        <v>0</v>
      </c>
      <c r="AH2453" s="179">
        <f t="shared" si="1105"/>
        <v>0</v>
      </c>
      <c r="AI2453" s="179">
        <f t="shared" si="1106"/>
        <v>0</v>
      </c>
      <c r="AJ2453" s="179">
        <f t="shared" si="1107"/>
        <v>0</v>
      </c>
      <c r="AK2453" s="179">
        <f t="shared" si="1108"/>
        <v>0</v>
      </c>
      <c r="AL2453" s="179">
        <f t="shared" si="1109"/>
        <v>0</v>
      </c>
      <c r="AM2453" s="180" t="str">
        <f>IF(L2453=1,Stundensätze!$D$13,IF(L2453=2,Stundensätze!$D$17,IF(L2453=4,Stundensätze!$D$21,"")))</f>
        <v/>
      </c>
      <c r="AN2453" s="180" t="str">
        <f>IF(L2453=1,Stundensätze!$D$15,IF(L2453=2,Stundensätze!$D$19,IF(L2453=4,Stundensätze!$D$23,"")))</f>
        <v/>
      </c>
      <c r="AO2453" s="180">
        <f t="shared" si="1110"/>
        <v>0</v>
      </c>
      <c r="AP2453" s="180">
        <f t="shared" si="1111"/>
        <v>0</v>
      </c>
      <c r="AQ2453" s="192" t="str">
        <f t="shared" si="1112"/>
        <v/>
      </c>
      <c r="AR2453" s="192" t="str">
        <f t="shared" si="1113"/>
        <v/>
      </c>
      <c r="AS2453" s="193">
        <f t="shared" si="1114"/>
        <v>0</v>
      </c>
      <c r="AT2453" s="258">
        <f>IF(K2453=0,0,VLOOKUP(K2453,Kostenstellen!A:B,2,FALSE))</f>
        <v>0</v>
      </c>
      <c r="AU2453" s="68" t="str">
        <f t="shared" si="1121"/>
        <v/>
      </c>
      <c r="AV2453" s="68" t="str">
        <f t="shared" si="1122"/>
        <v/>
      </c>
      <c r="AW2453" s="68">
        <f>IF(AF2453=0,0,VLOOKUP($H2453,Leistungszahlen!$A$11:$H$158,4,FALSE))</f>
        <v>0</v>
      </c>
      <c r="AX2453" s="68">
        <f>IF(AF2453=0,0,VLOOKUP($H2453,Leistungszahlen!$A$11:$H$158,5,FALSE))</f>
        <v>0</v>
      </c>
      <c r="AY2453" s="68">
        <f>IF(AG2453=0,0,VLOOKUP($H2453,Leistungszahlen!$A$11:$H$158,6,FALSE))</f>
        <v>0</v>
      </c>
      <c r="AZ2453" s="68">
        <f t="shared" si="1123"/>
        <v>0</v>
      </c>
      <c r="BA2453" s="68">
        <f t="shared" si="1124"/>
        <v>0</v>
      </c>
      <c r="BC2453" s="68">
        <f t="shared" si="1115"/>
        <v>0</v>
      </c>
      <c r="BD2453" s="285"/>
    </row>
    <row r="2454" spans="1:56" s="68" customFormat="1">
      <c r="A2454" s="200"/>
      <c r="B2454" s="200"/>
      <c r="C2454" s="200"/>
      <c r="D2454" s="200"/>
      <c r="E2454" s="200"/>
      <c r="F2454" s="200"/>
      <c r="G2454" s="200"/>
      <c r="H2454" s="201"/>
      <c r="I2454" s="202"/>
      <c r="J2454" s="200"/>
      <c r="K2454" s="176"/>
      <c r="L2454" s="176"/>
      <c r="M2454" s="176"/>
      <c r="N2454" s="286"/>
      <c r="O2454" s="286"/>
      <c r="P2454" s="176"/>
      <c r="Q2454" s="203">
        <f t="shared" si="1116"/>
        <v>0</v>
      </c>
      <c r="R2454" s="203">
        <f t="shared" si="1117"/>
        <v>0</v>
      </c>
      <c r="S2454" s="203">
        <f t="shared" si="1118"/>
        <v>0</v>
      </c>
      <c r="T2454" s="203">
        <f t="shared" si="1119"/>
        <v>0</v>
      </c>
      <c r="U2454" s="203">
        <f t="shared" si="1120"/>
        <v>0</v>
      </c>
      <c r="V2454" s="175">
        <f>IF(Q2454&gt;0,VLOOKUP(Q2454,Jahresfaktoren!$A$11:$B$24,2,),0)</f>
        <v>0</v>
      </c>
      <c r="W2454" s="175">
        <f>IF(R2454&gt;0,VLOOKUP(R2454,Jahresfaktoren!$D$11:$E$24,2,),0)</f>
        <v>0</v>
      </c>
      <c r="X2454" s="175">
        <f>IF(S2454&gt;0,VLOOKUP(S2454,Jahresfaktoren!$A$28:$B$29,2,),0)</f>
        <v>0</v>
      </c>
      <c r="Y2454" s="175">
        <f>IF(T2454&gt;0,VLOOKUP(T2454,Jahresfaktoren!$A$28:$B$29,2,),0)</f>
        <v>0</v>
      </c>
      <c r="Z2454" s="175">
        <f>IF(U2454&gt;0,VLOOKUP(U2454,Jahresfaktoren!$A$32:$B$33,2,),)</f>
        <v>0</v>
      </c>
      <c r="AA2454" s="177" t="str">
        <f t="shared" si="1100"/>
        <v/>
      </c>
      <c r="AB2454" s="177" t="str">
        <f t="shared" si="1101"/>
        <v/>
      </c>
      <c r="AC2454" s="177" t="str">
        <f t="shared" si="1102"/>
        <v/>
      </c>
      <c r="AD2454" s="177" t="str">
        <f t="shared" si="1103"/>
        <v/>
      </c>
      <c r="AE2454" s="177" t="str">
        <f t="shared" si="1104"/>
        <v/>
      </c>
      <c r="AF2454" s="178">
        <f>IF(Q2454&gt;0,VLOOKUP(H2454,Leistungszahlen!$A$11:$C$158,3,),0)</f>
        <v>0</v>
      </c>
      <c r="AG2454" s="178">
        <f>IF(R2454&gt;0,VLOOKUP(H2454,Leistungszahlen!$A$11:$F$158,6,),IF(T2454&gt;0,VLOOKUP(H2454,Leistungszahlen!$A$11:$F$158,6,),0))</f>
        <v>0</v>
      </c>
      <c r="AH2454" s="179">
        <f t="shared" si="1105"/>
        <v>0</v>
      </c>
      <c r="AI2454" s="179">
        <f t="shared" si="1106"/>
        <v>0</v>
      </c>
      <c r="AJ2454" s="179">
        <f t="shared" si="1107"/>
        <v>0</v>
      </c>
      <c r="AK2454" s="179">
        <f t="shared" si="1108"/>
        <v>0</v>
      </c>
      <c r="AL2454" s="179">
        <f t="shared" si="1109"/>
        <v>0</v>
      </c>
      <c r="AM2454" s="180" t="str">
        <f>IF(L2454=1,Stundensätze!$D$13,IF(L2454=2,Stundensätze!$D$17,IF(L2454=4,Stundensätze!$D$21,"")))</f>
        <v/>
      </c>
      <c r="AN2454" s="180" t="str">
        <f>IF(L2454=1,Stundensätze!$D$15,IF(L2454=2,Stundensätze!$D$19,IF(L2454=4,Stundensätze!$D$23,"")))</f>
        <v/>
      </c>
      <c r="AO2454" s="180">
        <f t="shared" si="1110"/>
        <v>0</v>
      </c>
      <c r="AP2454" s="180">
        <f t="shared" si="1111"/>
        <v>0</v>
      </c>
      <c r="AQ2454" s="192" t="str">
        <f t="shared" si="1112"/>
        <v/>
      </c>
      <c r="AR2454" s="192" t="str">
        <f t="shared" si="1113"/>
        <v/>
      </c>
      <c r="AS2454" s="193">
        <f t="shared" si="1114"/>
        <v>0</v>
      </c>
      <c r="AT2454" s="258">
        <f>IF(K2454=0,0,VLOOKUP(K2454,Kostenstellen!A:B,2,FALSE))</f>
        <v>0</v>
      </c>
      <c r="AU2454" s="68" t="str">
        <f t="shared" si="1121"/>
        <v/>
      </c>
      <c r="AV2454" s="68" t="str">
        <f t="shared" si="1122"/>
        <v/>
      </c>
      <c r="AW2454" s="68">
        <f>IF(AF2454=0,0,VLOOKUP($H2454,Leistungszahlen!$A$11:$H$158,4,FALSE))</f>
        <v>0</v>
      </c>
      <c r="AX2454" s="68">
        <f>IF(AF2454=0,0,VLOOKUP($H2454,Leistungszahlen!$A$11:$H$158,5,FALSE))</f>
        <v>0</v>
      </c>
      <c r="AY2454" s="68">
        <f>IF(AG2454=0,0,VLOOKUP($H2454,Leistungszahlen!$A$11:$H$158,6,FALSE))</f>
        <v>0</v>
      </c>
      <c r="AZ2454" s="68">
        <f t="shared" si="1123"/>
        <v>0</v>
      </c>
      <c r="BA2454" s="68">
        <f t="shared" si="1124"/>
        <v>0</v>
      </c>
      <c r="BC2454" s="68">
        <f t="shared" si="1115"/>
        <v>0</v>
      </c>
      <c r="BD2454" s="285"/>
    </row>
    <row r="2455" spans="1:56" s="68" customFormat="1">
      <c r="A2455" s="200"/>
      <c r="B2455" s="200"/>
      <c r="C2455" s="200"/>
      <c r="D2455" s="200"/>
      <c r="E2455" s="200"/>
      <c r="F2455" s="200"/>
      <c r="G2455" s="200"/>
      <c r="H2455" s="201"/>
      <c r="I2455" s="202"/>
      <c r="J2455" s="200"/>
      <c r="K2455" s="176"/>
      <c r="L2455" s="176"/>
      <c r="M2455" s="176"/>
      <c r="N2455" s="286"/>
      <c r="O2455" s="286"/>
      <c r="P2455" s="176"/>
      <c r="Q2455" s="203">
        <f t="shared" si="1116"/>
        <v>0</v>
      </c>
      <c r="R2455" s="203">
        <f t="shared" si="1117"/>
        <v>0</v>
      </c>
      <c r="S2455" s="203">
        <f t="shared" si="1118"/>
        <v>0</v>
      </c>
      <c r="T2455" s="203">
        <f t="shared" si="1119"/>
        <v>0</v>
      </c>
      <c r="U2455" s="203">
        <f t="shared" si="1120"/>
        <v>0</v>
      </c>
      <c r="V2455" s="175">
        <f>IF(Q2455&gt;0,VLOOKUP(Q2455,Jahresfaktoren!$A$11:$B$24,2,),0)</f>
        <v>0</v>
      </c>
      <c r="W2455" s="175">
        <f>IF(R2455&gt;0,VLOOKUP(R2455,Jahresfaktoren!$D$11:$E$24,2,),0)</f>
        <v>0</v>
      </c>
      <c r="X2455" s="175">
        <f>IF(S2455&gt;0,VLOOKUP(S2455,Jahresfaktoren!$A$28:$B$29,2,),0)</f>
        <v>0</v>
      </c>
      <c r="Y2455" s="175">
        <f>IF(T2455&gt;0,VLOOKUP(T2455,Jahresfaktoren!$A$28:$B$29,2,),0)</f>
        <v>0</v>
      </c>
      <c r="Z2455" s="175">
        <f>IF(U2455&gt;0,VLOOKUP(U2455,Jahresfaktoren!$A$32:$B$33,2,),)</f>
        <v>0</v>
      </c>
      <c r="AA2455" s="177" t="str">
        <f t="shared" si="1100"/>
        <v/>
      </c>
      <c r="AB2455" s="177" t="str">
        <f t="shared" si="1101"/>
        <v/>
      </c>
      <c r="AC2455" s="177" t="str">
        <f t="shared" si="1102"/>
        <v/>
      </c>
      <c r="AD2455" s="177" t="str">
        <f t="shared" si="1103"/>
        <v/>
      </c>
      <c r="AE2455" s="177" t="str">
        <f t="shared" si="1104"/>
        <v/>
      </c>
      <c r="AF2455" s="178">
        <f>IF(Q2455&gt;0,VLOOKUP(H2455,Leistungszahlen!$A$11:$C$158,3,),0)</f>
        <v>0</v>
      </c>
      <c r="AG2455" s="178">
        <f>IF(R2455&gt;0,VLOOKUP(H2455,Leistungszahlen!$A$11:$F$158,6,),IF(T2455&gt;0,VLOOKUP(H2455,Leistungszahlen!$A$11:$F$158,6,),0))</f>
        <v>0</v>
      </c>
      <c r="AH2455" s="179">
        <f t="shared" si="1105"/>
        <v>0</v>
      </c>
      <c r="AI2455" s="179">
        <f t="shared" si="1106"/>
        <v>0</v>
      </c>
      <c r="AJ2455" s="179">
        <f t="shared" si="1107"/>
        <v>0</v>
      </c>
      <c r="AK2455" s="179">
        <f t="shared" si="1108"/>
        <v>0</v>
      </c>
      <c r="AL2455" s="179">
        <f t="shared" si="1109"/>
        <v>0</v>
      </c>
      <c r="AM2455" s="180" t="str">
        <f>IF(L2455=1,Stundensätze!$D$13,IF(L2455=2,Stundensätze!$D$17,IF(L2455=4,Stundensätze!$D$21,"")))</f>
        <v/>
      </c>
      <c r="AN2455" s="180" t="str">
        <f>IF(L2455=1,Stundensätze!$D$15,IF(L2455=2,Stundensätze!$D$19,IF(L2455=4,Stundensätze!$D$23,"")))</f>
        <v/>
      </c>
      <c r="AO2455" s="180">
        <f t="shared" si="1110"/>
        <v>0</v>
      </c>
      <c r="AP2455" s="180">
        <f t="shared" si="1111"/>
        <v>0</v>
      </c>
      <c r="AQ2455" s="192" t="str">
        <f t="shared" si="1112"/>
        <v/>
      </c>
      <c r="AR2455" s="192" t="str">
        <f t="shared" si="1113"/>
        <v/>
      </c>
      <c r="AS2455" s="193">
        <f t="shared" si="1114"/>
        <v>0</v>
      </c>
      <c r="AT2455" s="258">
        <f>IF(K2455=0,0,VLOOKUP(K2455,Kostenstellen!A:B,2,FALSE))</f>
        <v>0</v>
      </c>
      <c r="AU2455" s="68" t="str">
        <f t="shared" si="1121"/>
        <v/>
      </c>
      <c r="AV2455" s="68" t="str">
        <f t="shared" si="1122"/>
        <v/>
      </c>
      <c r="AW2455" s="68">
        <f>IF(AF2455=0,0,VLOOKUP($H2455,Leistungszahlen!$A$11:$H$158,4,FALSE))</f>
        <v>0</v>
      </c>
      <c r="AX2455" s="68">
        <f>IF(AF2455=0,0,VLOOKUP($H2455,Leistungszahlen!$A$11:$H$158,5,FALSE))</f>
        <v>0</v>
      </c>
      <c r="AY2455" s="68">
        <f>IF(AG2455=0,0,VLOOKUP($H2455,Leistungszahlen!$A$11:$H$158,6,FALSE))</f>
        <v>0</v>
      </c>
      <c r="AZ2455" s="68">
        <f t="shared" si="1123"/>
        <v>0</v>
      </c>
      <c r="BA2455" s="68">
        <f t="shared" si="1124"/>
        <v>0</v>
      </c>
      <c r="BC2455" s="68">
        <f t="shared" si="1115"/>
        <v>0</v>
      </c>
      <c r="BD2455" s="285"/>
    </row>
    <row r="2456" spans="1:56" s="68" customFormat="1">
      <c r="A2456" s="200"/>
      <c r="B2456" s="200"/>
      <c r="C2456" s="200"/>
      <c r="D2456" s="200"/>
      <c r="E2456" s="200"/>
      <c r="F2456" s="200"/>
      <c r="G2456" s="200"/>
      <c r="H2456" s="201"/>
      <c r="I2456" s="202"/>
      <c r="J2456" s="200"/>
      <c r="K2456" s="176"/>
      <c r="L2456" s="176"/>
      <c r="M2456" s="176"/>
      <c r="N2456" s="286"/>
      <c r="O2456" s="286"/>
      <c r="P2456" s="176"/>
      <c r="Q2456" s="203">
        <f t="shared" si="1116"/>
        <v>0</v>
      </c>
      <c r="R2456" s="203">
        <f t="shared" si="1117"/>
        <v>0</v>
      </c>
      <c r="S2456" s="203">
        <f t="shared" si="1118"/>
        <v>0</v>
      </c>
      <c r="T2456" s="203">
        <f t="shared" si="1119"/>
        <v>0</v>
      </c>
      <c r="U2456" s="203">
        <f t="shared" si="1120"/>
        <v>0</v>
      </c>
      <c r="V2456" s="175">
        <f>IF(Q2456&gt;0,VLOOKUP(Q2456,Jahresfaktoren!$A$11:$B$24,2,),0)</f>
        <v>0</v>
      </c>
      <c r="W2456" s="175">
        <f>IF(R2456&gt;0,VLOOKUP(R2456,Jahresfaktoren!$D$11:$E$24,2,),0)</f>
        <v>0</v>
      </c>
      <c r="X2456" s="175">
        <f>IF(S2456&gt;0,VLOOKUP(S2456,Jahresfaktoren!$A$28:$B$29,2,),0)</f>
        <v>0</v>
      </c>
      <c r="Y2456" s="175">
        <f>IF(T2456&gt;0,VLOOKUP(T2456,Jahresfaktoren!$A$28:$B$29,2,),0)</f>
        <v>0</v>
      </c>
      <c r="Z2456" s="175">
        <f>IF(U2456&gt;0,VLOOKUP(U2456,Jahresfaktoren!$A$32:$B$33,2,),)</f>
        <v>0</v>
      </c>
      <c r="AA2456" s="177" t="str">
        <f t="shared" si="1100"/>
        <v/>
      </c>
      <c r="AB2456" s="177" t="str">
        <f t="shared" si="1101"/>
        <v/>
      </c>
      <c r="AC2456" s="177" t="str">
        <f t="shared" si="1102"/>
        <v/>
      </c>
      <c r="AD2456" s="177" t="str">
        <f t="shared" si="1103"/>
        <v/>
      </c>
      <c r="AE2456" s="177" t="str">
        <f t="shared" si="1104"/>
        <v/>
      </c>
      <c r="AF2456" s="178">
        <f>IF(Q2456&gt;0,VLOOKUP(H2456,Leistungszahlen!$A$11:$C$158,3,),0)</f>
        <v>0</v>
      </c>
      <c r="AG2456" s="178">
        <f>IF(R2456&gt;0,VLOOKUP(H2456,Leistungszahlen!$A$11:$F$158,6,),IF(T2456&gt;0,VLOOKUP(H2456,Leistungszahlen!$A$11:$F$158,6,),0))</f>
        <v>0</v>
      </c>
      <c r="AH2456" s="179">
        <f t="shared" si="1105"/>
        <v>0</v>
      </c>
      <c r="AI2456" s="179">
        <f t="shared" si="1106"/>
        <v>0</v>
      </c>
      <c r="AJ2456" s="179">
        <f t="shared" si="1107"/>
        <v>0</v>
      </c>
      <c r="AK2456" s="179">
        <f t="shared" si="1108"/>
        <v>0</v>
      </c>
      <c r="AL2456" s="179">
        <f t="shared" si="1109"/>
        <v>0</v>
      </c>
      <c r="AM2456" s="180" t="str">
        <f>IF(L2456=1,Stundensätze!$D$13,IF(L2456=2,Stundensätze!$D$17,IF(L2456=4,Stundensätze!$D$21,"")))</f>
        <v/>
      </c>
      <c r="AN2456" s="180" t="str">
        <f>IF(L2456=1,Stundensätze!$D$15,IF(L2456=2,Stundensätze!$D$19,IF(L2456=4,Stundensätze!$D$23,"")))</f>
        <v/>
      </c>
      <c r="AO2456" s="180">
        <f t="shared" si="1110"/>
        <v>0</v>
      </c>
      <c r="AP2456" s="180">
        <f t="shared" si="1111"/>
        <v>0</v>
      </c>
      <c r="AQ2456" s="192" t="str">
        <f t="shared" si="1112"/>
        <v/>
      </c>
      <c r="AR2456" s="192" t="str">
        <f t="shared" si="1113"/>
        <v/>
      </c>
      <c r="AS2456" s="193">
        <f t="shared" si="1114"/>
        <v>0</v>
      </c>
      <c r="AT2456" s="258">
        <f>IF(K2456=0,0,VLOOKUP(K2456,Kostenstellen!A:B,2,FALSE))</f>
        <v>0</v>
      </c>
      <c r="AU2456" s="68" t="str">
        <f t="shared" si="1121"/>
        <v/>
      </c>
      <c r="AV2456" s="68" t="str">
        <f t="shared" si="1122"/>
        <v/>
      </c>
      <c r="AW2456" s="68">
        <f>IF(AF2456=0,0,VLOOKUP($H2456,Leistungszahlen!$A$11:$H$158,4,FALSE))</f>
        <v>0</v>
      </c>
      <c r="AX2456" s="68">
        <f>IF(AF2456=0,0,VLOOKUP($H2456,Leistungszahlen!$A$11:$H$158,5,FALSE))</f>
        <v>0</v>
      </c>
      <c r="AY2456" s="68">
        <f>IF(AG2456=0,0,VLOOKUP($H2456,Leistungszahlen!$A$11:$H$158,6,FALSE))</f>
        <v>0</v>
      </c>
      <c r="AZ2456" s="68">
        <f t="shared" si="1123"/>
        <v>0</v>
      </c>
      <c r="BA2456" s="68">
        <f t="shared" si="1124"/>
        <v>0</v>
      </c>
      <c r="BC2456" s="68">
        <f t="shared" si="1115"/>
        <v>0</v>
      </c>
      <c r="BD2456" s="285"/>
    </row>
    <row r="2457" spans="1:56" s="68" customFormat="1">
      <c r="A2457" s="200"/>
      <c r="B2457" s="200"/>
      <c r="C2457" s="200"/>
      <c r="D2457" s="200"/>
      <c r="E2457" s="200"/>
      <c r="F2457" s="200"/>
      <c r="G2457" s="200"/>
      <c r="H2457" s="201"/>
      <c r="I2457" s="202"/>
      <c r="J2457" s="200"/>
      <c r="K2457" s="176"/>
      <c r="L2457" s="176"/>
      <c r="M2457" s="176"/>
      <c r="N2457" s="286"/>
      <c r="O2457" s="286"/>
      <c r="P2457" s="176"/>
      <c r="Q2457" s="203">
        <f t="shared" si="1116"/>
        <v>0</v>
      </c>
      <c r="R2457" s="203">
        <f t="shared" si="1117"/>
        <v>0</v>
      </c>
      <c r="S2457" s="203">
        <f t="shared" si="1118"/>
        <v>0</v>
      </c>
      <c r="T2457" s="203">
        <f t="shared" si="1119"/>
        <v>0</v>
      </c>
      <c r="U2457" s="203">
        <f t="shared" si="1120"/>
        <v>0</v>
      </c>
      <c r="V2457" s="175">
        <f>IF(Q2457&gt;0,VLOOKUP(Q2457,Jahresfaktoren!$A$11:$B$24,2,),0)</f>
        <v>0</v>
      </c>
      <c r="W2457" s="175">
        <f>IF(R2457&gt;0,VLOOKUP(R2457,Jahresfaktoren!$D$11:$E$24,2,),0)</f>
        <v>0</v>
      </c>
      <c r="X2457" s="175">
        <f>IF(S2457&gt;0,VLOOKUP(S2457,Jahresfaktoren!$A$28:$B$29,2,),0)</f>
        <v>0</v>
      </c>
      <c r="Y2457" s="175">
        <f>IF(T2457&gt;0,VLOOKUP(T2457,Jahresfaktoren!$A$28:$B$29,2,),0)</f>
        <v>0</v>
      </c>
      <c r="Z2457" s="175">
        <f>IF(U2457&gt;0,VLOOKUP(U2457,Jahresfaktoren!$A$32:$B$33,2,),)</f>
        <v>0</v>
      </c>
      <c r="AA2457" s="177" t="str">
        <f t="shared" si="1100"/>
        <v/>
      </c>
      <c r="AB2457" s="177" t="str">
        <f t="shared" si="1101"/>
        <v/>
      </c>
      <c r="AC2457" s="177" t="str">
        <f t="shared" si="1102"/>
        <v/>
      </c>
      <c r="AD2457" s="177" t="str">
        <f t="shared" si="1103"/>
        <v/>
      </c>
      <c r="AE2457" s="177" t="str">
        <f t="shared" si="1104"/>
        <v/>
      </c>
      <c r="AF2457" s="178">
        <f>IF(Q2457&gt;0,VLOOKUP(H2457,Leistungszahlen!$A$11:$C$158,3,),0)</f>
        <v>0</v>
      </c>
      <c r="AG2457" s="178">
        <f>IF(R2457&gt;0,VLOOKUP(H2457,Leistungszahlen!$A$11:$F$158,6,),IF(T2457&gt;0,VLOOKUP(H2457,Leistungszahlen!$A$11:$F$158,6,),0))</f>
        <v>0</v>
      </c>
      <c r="AH2457" s="179">
        <f t="shared" si="1105"/>
        <v>0</v>
      </c>
      <c r="AI2457" s="179">
        <f t="shared" si="1106"/>
        <v>0</v>
      </c>
      <c r="AJ2457" s="179">
        <f t="shared" si="1107"/>
        <v>0</v>
      </c>
      <c r="AK2457" s="179">
        <f t="shared" si="1108"/>
        <v>0</v>
      </c>
      <c r="AL2457" s="179">
        <f t="shared" si="1109"/>
        <v>0</v>
      </c>
      <c r="AM2457" s="180" t="str">
        <f>IF(L2457=1,Stundensätze!$D$13,IF(L2457=2,Stundensätze!$D$17,IF(L2457=4,Stundensätze!$D$21,"")))</f>
        <v/>
      </c>
      <c r="AN2457" s="180" t="str">
        <f>IF(L2457=1,Stundensätze!$D$15,IF(L2457=2,Stundensätze!$D$19,IF(L2457=4,Stundensätze!$D$23,"")))</f>
        <v/>
      </c>
      <c r="AO2457" s="180">
        <f t="shared" si="1110"/>
        <v>0</v>
      </c>
      <c r="AP2457" s="180">
        <f t="shared" si="1111"/>
        <v>0</v>
      </c>
      <c r="AQ2457" s="192" t="str">
        <f t="shared" si="1112"/>
        <v/>
      </c>
      <c r="AR2457" s="192" t="str">
        <f t="shared" si="1113"/>
        <v/>
      </c>
      <c r="AS2457" s="193">
        <f t="shared" si="1114"/>
        <v>0</v>
      </c>
      <c r="AT2457" s="258">
        <f>IF(K2457=0,0,VLOOKUP(K2457,Kostenstellen!A:B,2,FALSE))</f>
        <v>0</v>
      </c>
      <c r="AU2457" s="68" t="str">
        <f t="shared" si="1121"/>
        <v/>
      </c>
      <c r="AV2457" s="68" t="str">
        <f t="shared" si="1122"/>
        <v/>
      </c>
      <c r="AW2457" s="68">
        <f>IF(AF2457=0,0,VLOOKUP($H2457,Leistungszahlen!$A$11:$H$158,4,FALSE))</f>
        <v>0</v>
      </c>
      <c r="AX2457" s="68">
        <f>IF(AF2457=0,0,VLOOKUP($H2457,Leistungszahlen!$A$11:$H$158,5,FALSE))</f>
        <v>0</v>
      </c>
      <c r="AY2457" s="68">
        <f>IF(AG2457=0,0,VLOOKUP($H2457,Leistungszahlen!$A$11:$H$158,6,FALSE))</f>
        <v>0</v>
      </c>
      <c r="AZ2457" s="68">
        <f t="shared" si="1123"/>
        <v>0</v>
      </c>
      <c r="BA2457" s="68">
        <f t="shared" si="1124"/>
        <v>0</v>
      </c>
      <c r="BC2457" s="68">
        <f t="shared" si="1115"/>
        <v>0</v>
      </c>
      <c r="BD2457" s="285"/>
    </row>
    <row r="2458" spans="1:56" s="68" customFormat="1">
      <c r="A2458" s="200"/>
      <c r="B2458" s="200"/>
      <c r="C2458" s="200"/>
      <c r="D2458" s="200"/>
      <c r="E2458" s="200"/>
      <c r="F2458" s="200"/>
      <c r="G2458" s="200"/>
      <c r="H2458" s="201"/>
      <c r="I2458" s="202"/>
      <c r="J2458" s="200"/>
      <c r="K2458" s="176"/>
      <c r="L2458" s="176"/>
      <c r="M2458" s="176"/>
      <c r="N2458" s="286"/>
      <c r="O2458" s="286"/>
      <c r="P2458" s="176"/>
      <c r="Q2458" s="203">
        <f t="shared" si="1116"/>
        <v>0</v>
      </c>
      <c r="R2458" s="203">
        <f t="shared" si="1117"/>
        <v>0</v>
      </c>
      <c r="S2458" s="203">
        <f t="shared" si="1118"/>
        <v>0</v>
      </c>
      <c r="T2458" s="203">
        <f t="shared" si="1119"/>
        <v>0</v>
      </c>
      <c r="U2458" s="203">
        <f t="shared" si="1120"/>
        <v>0</v>
      </c>
      <c r="V2458" s="175">
        <f>IF(Q2458&gt;0,VLOOKUP(Q2458,Jahresfaktoren!$A$11:$B$24,2,),0)</f>
        <v>0</v>
      </c>
      <c r="W2458" s="175">
        <f>IF(R2458&gt;0,VLOOKUP(R2458,Jahresfaktoren!$D$11:$E$24,2,),0)</f>
        <v>0</v>
      </c>
      <c r="X2458" s="175">
        <f>IF(S2458&gt;0,VLOOKUP(S2458,Jahresfaktoren!$A$28:$B$29,2,),0)</f>
        <v>0</v>
      </c>
      <c r="Y2458" s="175">
        <f>IF(T2458&gt;0,VLOOKUP(T2458,Jahresfaktoren!$A$28:$B$29,2,),0)</f>
        <v>0</v>
      </c>
      <c r="Z2458" s="175">
        <f>IF(U2458&gt;0,VLOOKUP(U2458,Jahresfaktoren!$A$32:$B$33,2,),)</f>
        <v>0</v>
      </c>
      <c r="AA2458" s="177" t="str">
        <f t="shared" si="1100"/>
        <v/>
      </c>
      <c r="AB2458" s="177" t="str">
        <f t="shared" si="1101"/>
        <v/>
      </c>
      <c r="AC2458" s="177" t="str">
        <f t="shared" si="1102"/>
        <v/>
      </c>
      <c r="AD2458" s="177" t="str">
        <f t="shared" si="1103"/>
        <v/>
      </c>
      <c r="AE2458" s="177" t="str">
        <f t="shared" si="1104"/>
        <v/>
      </c>
      <c r="AF2458" s="178">
        <f>IF(Q2458&gt;0,VLOOKUP(H2458,Leistungszahlen!$A$11:$C$158,3,),0)</f>
        <v>0</v>
      </c>
      <c r="AG2458" s="178">
        <f>IF(R2458&gt;0,VLOOKUP(H2458,Leistungszahlen!$A$11:$F$158,6,),IF(T2458&gt;0,VLOOKUP(H2458,Leistungszahlen!$A$11:$F$158,6,),0))</f>
        <v>0</v>
      </c>
      <c r="AH2458" s="179">
        <f t="shared" si="1105"/>
        <v>0</v>
      </c>
      <c r="AI2458" s="179">
        <f t="shared" si="1106"/>
        <v>0</v>
      </c>
      <c r="AJ2458" s="179">
        <f t="shared" si="1107"/>
        <v>0</v>
      </c>
      <c r="AK2458" s="179">
        <f t="shared" si="1108"/>
        <v>0</v>
      </c>
      <c r="AL2458" s="179">
        <f t="shared" si="1109"/>
        <v>0</v>
      </c>
      <c r="AM2458" s="180" t="str">
        <f>IF(L2458=1,Stundensätze!$D$13,IF(L2458=2,Stundensätze!$D$17,IF(L2458=4,Stundensätze!$D$21,"")))</f>
        <v/>
      </c>
      <c r="AN2458" s="180" t="str">
        <f>IF(L2458=1,Stundensätze!$D$15,IF(L2458=2,Stundensätze!$D$19,IF(L2458=4,Stundensätze!$D$23,"")))</f>
        <v/>
      </c>
      <c r="AO2458" s="180">
        <f t="shared" si="1110"/>
        <v>0</v>
      </c>
      <c r="AP2458" s="180">
        <f t="shared" si="1111"/>
        <v>0</v>
      </c>
      <c r="AQ2458" s="192" t="str">
        <f t="shared" si="1112"/>
        <v/>
      </c>
      <c r="AR2458" s="192" t="str">
        <f t="shared" si="1113"/>
        <v/>
      </c>
      <c r="AS2458" s="193">
        <f t="shared" si="1114"/>
        <v>0</v>
      </c>
      <c r="AT2458" s="258">
        <f>IF(K2458=0,0,VLOOKUP(K2458,Kostenstellen!A:B,2,FALSE))</f>
        <v>0</v>
      </c>
      <c r="AU2458" s="68" t="str">
        <f t="shared" si="1121"/>
        <v/>
      </c>
      <c r="AV2458" s="68" t="str">
        <f t="shared" si="1122"/>
        <v/>
      </c>
      <c r="AW2458" s="68">
        <f>IF(AF2458=0,0,VLOOKUP($H2458,Leistungszahlen!$A$11:$H$158,4,FALSE))</f>
        <v>0</v>
      </c>
      <c r="AX2458" s="68">
        <f>IF(AF2458=0,0,VLOOKUP($H2458,Leistungszahlen!$A$11:$H$158,5,FALSE))</f>
        <v>0</v>
      </c>
      <c r="AY2458" s="68">
        <f>IF(AG2458=0,0,VLOOKUP($H2458,Leistungszahlen!$A$11:$H$158,6,FALSE))</f>
        <v>0</v>
      </c>
      <c r="AZ2458" s="68">
        <f t="shared" si="1123"/>
        <v>0</v>
      </c>
      <c r="BA2458" s="68">
        <f t="shared" si="1124"/>
        <v>0</v>
      </c>
      <c r="BC2458" s="68">
        <f t="shared" si="1115"/>
        <v>0</v>
      </c>
      <c r="BD2458" s="285"/>
    </row>
    <row r="2459" spans="1:56" s="68" customFormat="1">
      <c r="A2459" s="200"/>
      <c r="B2459" s="200"/>
      <c r="C2459" s="200"/>
      <c r="D2459" s="200"/>
      <c r="E2459" s="200"/>
      <c r="F2459" s="200"/>
      <c r="G2459" s="200"/>
      <c r="H2459" s="201"/>
      <c r="I2459" s="202"/>
      <c r="J2459" s="200"/>
      <c r="K2459" s="176"/>
      <c r="L2459" s="176"/>
      <c r="M2459" s="176"/>
      <c r="N2459" s="286"/>
      <c r="O2459" s="286"/>
      <c r="P2459" s="176"/>
      <c r="Q2459" s="203">
        <f t="shared" si="1116"/>
        <v>0</v>
      </c>
      <c r="R2459" s="203">
        <f t="shared" si="1117"/>
        <v>0</v>
      </c>
      <c r="S2459" s="203">
        <f t="shared" si="1118"/>
        <v>0</v>
      </c>
      <c r="T2459" s="203">
        <f t="shared" si="1119"/>
        <v>0</v>
      </c>
      <c r="U2459" s="203">
        <f t="shared" si="1120"/>
        <v>0</v>
      </c>
      <c r="V2459" s="175">
        <f>IF(Q2459&gt;0,VLOOKUP(Q2459,Jahresfaktoren!$A$11:$B$24,2,),0)</f>
        <v>0</v>
      </c>
      <c r="W2459" s="175">
        <f>IF(R2459&gt;0,VLOOKUP(R2459,Jahresfaktoren!$D$11:$E$24,2,),0)</f>
        <v>0</v>
      </c>
      <c r="X2459" s="175">
        <f>IF(S2459&gt;0,VLOOKUP(S2459,Jahresfaktoren!$A$28:$B$29,2,),0)</f>
        <v>0</v>
      </c>
      <c r="Y2459" s="175">
        <f>IF(T2459&gt;0,VLOOKUP(T2459,Jahresfaktoren!$A$28:$B$29,2,),0)</f>
        <v>0</v>
      </c>
      <c r="Z2459" s="175">
        <f>IF(U2459&gt;0,VLOOKUP(U2459,Jahresfaktoren!$A$32:$B$33,2,),)</f>
        <v>0</v>
      </c>
      <c r="AA2459" s="177" t="str">
        <f t="shared" si="1100"/>
        <v/>
      </c>
      <c r="AB2459" s="177" t="str">
        <f t="shared" si="1101"/>
        <v/>
      </c>
      <c r="AC2459" s="177" t="str">
        <f t="shared" si="1102"/>
        <v/>
      </c>
      <c r="AD2459" s="177" t="str">
        <f t="shared" si="1103"/>
        <v/>
      </c>
      <c r="AE2459" s="177" t="str">
        <f t="shared" si="1104"/>
        <v/>
      </c>
      <c r="AF2459" s="178">
        <f>IF(Q2459&gt;0,VLOOKUP(H2459,Leistungszahlen!$A$11:$C$158,3,),0)</f>
        <v>0</v>
      </c>
      <c r="AG2459" s="178">
        <f>IF(R2459&gt;0,VLOOKUP(H2459,Leistungszahlen!$A$11:$F$158,6,),IF(T2459&gt;0,VLOOKUP(H2459,Leistungszahlen!$A$11:$F$158,6,),0))</f>
        <v>0</v>
      </c>
      <c r="AH2459" s="179">
        <f t="shared" si="1105"/>
        <v>0</v>
      </c>
      <c r="AI2459" s="179">
        <f t="shared" si="1106"/>
        <v>0</v>
      </c>
      <c r="AJ2459" s="179">
        <f t="shared" si="1107"/>
        <v>0</v>
      </c>
      <c r="AK2459" s="179">
        <f t="shared" si="1108"/>
        <v>0</v>
      </c>
      <c r="AL2459" s="179">
        <f t="shared" si="1109"/>
        <v>0</v>
      </c>
      <c r="AM2459" s="180" t="str">
        <f>IF(L2459=1,Stundensätze!$D$13,IF(L2459=2,Stundensätze!$D$17,IF(L2459=4,Stundensätze!$D$21,"")))</f>
        <v/>
      </c>
      <c r="AN2459" s="180" t="str">
        <f>IF(L2459=1,Stundensätze!$D$15,IF(L2459=2,Stundensätze!$D$19,IF(L2459=4,Stundensätze!$D$23,"")))</f>
        <v/>
      </c>
      <c r="AO2459" s="180">
        <f t="shared" si="1110"/>
        <v>0</v>
      </c>
      <c r="AP2459" s="180">
        <f t="shared" si="1111"/>
        <v>0</v>
      </c>
      <c r="AQ2459" s="192" t="str">
        <f t="shared" si="1112"/>
        <v/>
      </c>
      <c r="AR2459" s="192" t="str">
        <f t="shared" si="1113"/>
        <v/>
      </c>
      <c r="AS2459" s="193">
        <f t="shared" si="1114"/>
        <v>0</v>
      </c>
      <c r="AT2459" s="258">
        <f>IF(K2459=0,0,VLOOKUP(K2459,Kostenstellen!A:B,2,FALSE))</f>
        <v>0</v>
      </c>
      <c r="AU2459" s="68" t="str">
        <f t="shared" si="1121"/>
        <v/>
      </c>
      <c r="AV2459" s="68" t="str">
        <f t="shared" si="1122"/>
        <v/>
      </c>
      <c r="AW2459" s="68">
        <f>IF(AF2459=0,0,VLOOKUP($H2459,Leistungszahlen!$A$11:$H$158,4,FALSE))</f>
        <v>0</v>
      </c>
      <c r="AX2459" s="68">
        <f>IF(AF2459=0,0,VLOOKUP($H2459,Leistungszahlen!$A$11:$H$158,5,FALSE))</f>
        <v>0</v>
      </c>
      <c r="AY2459" s="68">
        <f>IF(AG2459=0,0,VLOOKUP($H2459,Leistungszahlen!$A$11:$H$158,6,FALSE))</f>
        <v>0</v>
      </c>
      <c r="AZ2459" s="68">
        <f t="shared" si="1123"/>
        <v>0</v>
      </c>
      <c r="BA2459" s="68">
        <f t="shared" si="1124"/>
        <v>0</v>
      </c>
      <c r="BC2459" s="68">
        <f t="shared" si="1115"/>
        <v>0</v>
      </c>
      <c r="BD2459" s="285"/>
    </row>
    <row r="2460" spans="1:56" s="68" customFormat="1">
      <c r="A2460" s="200"/>
      <c r="B2460" s="200"/>
      <c r="C2460" s="200"/>
      <c r="D2460" s="200"/>
      <c r="E2460" s="200"/>
      <c r="F2460" s="200"/>
      <c r="G2460" s="200"/>
      <c r="H2460" s="201"/>
      <c r="I2460" s="202"/>
      <c r="J2460" s="200"/>
      <c r="K2460" s="176"/>
      <c r="L2460" s="176"/>
      <c r="M2460" s="176"/>
      <c r="N2460" s="286"/>
      <c r="O2460" s="286"/>
      <c r="P2460" s="176"/>
      <c r="Q2460" s="203">
        <f t="shared" si="1116"/>
        <v>0</v>
      </c>
      <c r="R2460" s="203">
        <f t="shared" si="1117"/>
        <v>0</v>
      </c>
      <c r="S2460" s="203">
        <f t="shared" si="1118"/>
        <v>0</v>
      </c>
      <c r="T2460" s="203">
        <f t="shared" si="1119"/>
        <v>0</v>
      </c>
      <c r="U2460" s="203">
        <f t="shared" si="1120"/>
        <v>0</v>
      </c>
      <c r="V2460" s="175">
        <f>IF(Q2460&gt;0,VLOOKUP(Q2460,Jahresfaktoren!$A$11:$B$24,2,),0)</f>
        <v>0</v>
      </c>
      <c r="W2460" s="175">
        <f>IF(R2460&gt;0,VLOOKUP(R2460,Jahresfaktoren!$D$11:$E$24,2,),0)</f>
        <v>0</v>
      </c>
      <c r="X2460" s="175">
        <f>IF(S2460&gt;0,VLOOKUP(S2460,Jahresfaktoren!$A$28:$B$29,2,),0)</f>
        <v>0</v>
      </c>
      <c r="Y2460" s="175">
        <f>IF(T2460&gt;0,VLOOKUP(T2460,Jahresfaktoren!$A$28:$B$29,2,),0)</f>
        <v>0</v>
      </c>
      <c r="Z2460" s="175">
        <f>IF(U2460&gt;0,VLOOKUP(U2460,Jahresfaktoren!$A$32:$B$33,2,),)</f>
        <v>0</v>
      </c>
      <c r="AA2460" s="177" t="str">
        <f t="shared" si="1100"/>
        <v/>
      </c>
      <c r="AB2460" s="177" t="str">
        <f t="shared" si="1101"/>
        <v/>
      </c>
      <c r="AC2460" s="177" t="str">
        <f t="shared" si="1102"/>
        <v/>
      </c>
      <c r="AD2460" s="177" t="str">
        <f t="shared" si="1103"/>
        <v/>
      </c>
      <c r="AE2460" s="177" t="str">
        <f t="shared" si="1104"/>
        <v/>
      </c>
      <c r="AF2460" s="178">
        <f>IF(Q2460&gt;0,VLOOKUP(H2460,Leistungszahlen!$A$11:$C$158,3,),0)</f>
        <v>0</v>
      </c>
      <c r="AG2460" s="178">
        <f>IF(R2460&gt;0,VLOOKUP(H2460,Leistungszahlen!$A$11:$F$158,6,),IF(T2460&gt;0,VLOOKUP(H2460,Leistungszahlen!$A$11:$F$158,6,),0))</f>
        <v>0</v>
      </c>
      <c r="AH2460" s="179">
        <f t="shared" si="1105"/>
        <v>0</v>
      </c>
      <c r="AI2460" s="179">
        <f t="shared" si="1106"/>
        <v>0</v>
      </c>
      <c r="AJ2460" s="179">
        <f t="shared" si="1107"/>
        <v>0</v>
      </c>
      <c r="AK2460" s="179">
        <f t="shared" si="1108"/>
        <v>0</v>
      </c>
      <c r="AL2460" s="179">
        <f t="shared" si="1109"/>
        <v>0</v>
      </c>
      <c r="AM2460" s="180" t="str">
        <f>IF(L2460=1,Stundensätze!$D$13,IF(L2460=2,Stundensätze!$D$17,IF(L2460=4,Stundensätze!$D$21,"")))</f>
        <v/>
      </c>
      <c r="AN2460" s="180" t="str">
        <f>IF(L2460=1,Stundensätze!$D$15,IF(L2460=2,Stundensätze!$D$19,IF(L2460=4,Stundensätze!$D$23,"")))</f>
        <v/>
      </c>
      <c r="AO2460" s="180">
        <f t="shared" si="1110"/>
        <v>0</v>
      </c>
      <c r="AP2460" s="180">
        <f t="shared" si="1111"/>
        <v>0</v>
      </c>
      <c r="AQ2460" s="192" t="str">
        <f t="shared" si="1112"/>
        <v/>
      </c>
      <c r="AR2460" s="192" t="str">
        <f t="shared" si="1113"/>
        <v/>
      </c>
      <c r="AS2460" s="193">
        <f t="shared" si="1114"/>
        <v>0</v>
      </c>
      <c r="AT2460" s="258">
        <f>IF(K2460=0,0,VLOOKUP(K2460,Kostenstellen!A:B,2,FALSE))</f>
        <v>0</v>
      </c>
      <c r="AU2460" s="68" t="str">
        <f t="shared" si="1121"/>
        <v/>
      </c>
      <c r="AV2460" s="68" t="str">
        <f t="shared" si="1122"/>
        <v/>
      </c>
      <c r="AW2460" s="68">
        <f>IF(AF2460=0,0,VLOOKUP($H2460,Leistungszahlen!$A$11:$H$158,4,FALSE))</f>
        <v>0</v>
      </c>
      <c r="AX2460" s="68">
        <f>IF(AF2460=0,0,VLOOKUP($H2460,Leistungszahlen!$A$11:$H$158,5,FALSE))</f>
        <v>0</v>
      </c>
      <c r="AY2460" s="68">
        <f>IF(AG2460=0,0,VLOOKUP($H2460,Leistungszahlen!$A$11:$H$158,6,FALSE))</f>
        <v>0</v>
      </c>
      <c r="AZ2460" s="68">
        <f t="shared" si="1123"/>
        <v>0</v>
      </c>
      <c r="BA2460" s="68">
        <f t="shared" si="1124"/>
        <v>0</v>
      </c>
      <c r="BC2460" s="68">
        <f t="shared" si="1115"/>
        <v>0</v>
      </c>
      <c r="BD2460" s="285"/>
    </row>
    <row r="2461" spans="1:56" s="68" customFormat="1">
      <c r="A2461" s="200"/>
      <c r="B2461" s="200"/>
      <c r="C2461" s="200"/>
      <c r="D2461" s="200"/>
      <c r="E2461" s="200"/>
      <c r="F2461" s="200"/>
      <c r="G2461" s="200"/>
      <c r="H2461" s="201"/>
      <c r="I2461" s="202"/>
      <c r="J2461" s="200"/>
      <c r="K2461" s="176"/>
      <c r="L2461" s="176"/>
      <c r="M2461" s="176"/>
      <c r="N2461" s="286"/>
      <c r="O2461" s="286"/>
      <c r="P2461" s="176"/>
      <c r="Q2461" s="203">
        <f t="shared" si="1116"/>
        <v>0</v>
      </c>
      <c r="R2461" s="203">
        <f t="shared" si="1117"/>
        <v>0</v>
      </c>
      <c r="S2461" s="203">
        <f t="shared" si="1118"/>
        <v>0</v>
      </c>
      <c r="T2461" s="203">
        <f t="shared" si="1119"/>
        <v>0</v>
      </c>
      <c r="U2461" s="203">
        <f t="shared" si="1120"/>
        <v>0</v>
      </c>
      <c r="V2461" s="175">
        <f>IF(Q2461&gt;0,VLOOKUP(Q2461,Jahresfaktoren!$A$11:$B$24,2,),0)</f>
        <v>0</v>
      </c>
      <c r="W2461" s="175">
        <f>IF(R2461&gt;0,VLOOKUP(R2461,Jahresfaktoren!$D$11:$E$24,2,),0)</f>
        <v>0</v>
      </c>
      <c r="X2461" s="175">
        <f>IF(S2461&gt;0,VLOOKUP(S2461,Jahresfaktoren!$A$28:$B$29,2,),0)</f>
        <v>0</v>
      </c>
      <c r="Y2461" s="175">
        <f>IF(T2461&gt;0,VLOOKUP(T2461,Jahresfaktoren!$A$28:$B$29,2,),0)</f>
        <v>0</v>
      </c>
      <c r="Z2461" s="175">
        <f>IF(U2461&gt;0,VLOOKUP(U2461,Jahresfaktoren!$A$32:$B$33,2,),)</f>
        <v>0</v>
      </c>
      <c r="AA2461" s="177" t="str">
        <f t="shared" si="1100"/>
        <v/>
      </c>
      <c r="AB2461" s="177" t="str">
        <f t="shared" si="1101"/>
        <v/>
      </c>
      <c r="AC2461" s="177" t="str">
        <f t="shared" si="1102"/>
        <v/>
      </c>
      <c r="AD2461" s="177" t="str">
        <f t="shared" si="1103"/>
        <v/>
      </c>
      <c r="AE2461" s="177" t="str">
        <f t="shared" si="1104"/>
        <v/>
      </c>
      <c r="AF2461" s="178">
        <f>IF(Q2461&gt;0,VLOOKUP(H2461,Leistungszahlen!$A$11:$C$158,3,),0)</f>
        <v>0</v>
      </c>
      <c r="AG2461" s="178">
        <f>IF(R2461&gt;0,VLOOKUP(H2461,Leistungszahlen!$A$11:$F$158,6,),IF(T2461&gt;0,VLOOKUP(H2461,Leistungszahlen!$A$11:$F$158,6,),0))</f>
        <v>0</v>
      </c>
      <c r="AH2461" s="179">
        <f t="shared" si="1105"/>
        <v>0</v>
      </c>
      <c r="AI2461" s="179">
        <f t="shared" si="1106"/>
        <v>0</v>
      </c>
      <c r="AJ2461" s="179">
        <f t="shared" si="1107"/>
        <v>0</v>
      </c>
      <c r="AK2461" s="179">
        <f t="shared" si="1108"/>
        <v>0</v>
      </c>
      <c r="AL2461" s="179">
        <f t="shared" si="1109"/>
        <v>0</v>
      </c>
      <c r="AM2461" s="180" t="str">
        <f>IF(L2461=1,Stundensätze!$D$13,IF(L2461=2,Stundensätze!$D$17,IF(L2461=4,Stundensätze!$D$21,"")))</f>
        <v/>
      </c>
      <c r="AN2461" s="180" t="str">
        <f>IF(L2461=1,Stundensätze!$D$15,IF(L2461=2,Stundensätze!$D$19,IF(L2461=4,Stundensätze!$D$23,"")))</f>
        <v/>
      </c>
      <c r="AO2461" s="180">
        <f t="shared" si="1110"/>
        <v>0</v>
      </c>
      <c r="AP2461" s="180">
        <f t="shared" si="1111"/>
        <v>0</v>
      </c>
      <c r="AQ2461" s="192" t="str">
        <f t="shared" si="1112"/>
        <v/>
      </c>
      <c r="AR2461" s="192" t="str">
        <f t="shared" si="1113"/>
        <v/>
      </c>
      <c r="AS2461" s="193">
        <f t="shared" si="1114"/>
        <v>0</v>
      </c>
      <c r="AT2461" s="258">
        <f>IF(K2461=0,0,VLOOKUP(K2461,Kostenstellen!A:B,2,FALSE))</f>
        <v>0</v>
      </c>
      <c r="AU2461" s="68" t="str">
        <f t="shared" si="1121"/>
        <v/>
      </c>
      <c r="AV2461" s="68" t="str">
        <f t="shared" si="1122"/>
        <v/>
      </c>
      <c r="AW2461" s="68">
        <f>IF(AF2461=0,0,VLOOKUP($H2461,Leistungszahlen!$A$11:$H$158,4,FALSE))</f>
        <v>0</v>
      </c>
      <c r="AX2461" s="68">
        <f>IF(AF2461=0,0,VLOOKUP($H2461,Leistungszahlen!$A$11:$H$158,5,FALSE))</f>
        <v>0</v>
      </c>
      <c r="AY2461" s="68">
        <f>IF(AG2461=0,0,VLOOKUP($H2461,Leistungszahlen!$A$11:$H$158,6,FALSE))</f>
        <v>0</v>
      </c>
      <c r="AZ2461" s="68">
        <f t="shared" si="1123"/>
        <v>0</v>
      </c>
      <c r="BA2461" s="68">
        <f t="shared" si="1124"/>
        <v>0</v>
      </c>
      <c r="BC2461" s="68">
        <f t="shared" si="1115"/>
        <v>0</v>
      </c>
      <c r="BD2461" s="285"/>
    </row>
    <row r="2462" spans="1:56" s="68" customFormat="1">
      <c r="A2462" s="200"/>
      <c r="B2462" s="200"/>
      <c r="C2462" s="200"/>
      <c r="D2462" s="200"/>
      <c r="E2462" s="200"/>
      <c r="F2462" s="200"/>
      <c r="G2462" s="200"/>
      <c r="H2462" s="201"/>
      <c r="I2462" s="202"/>
      <c r="J2462" s="200"/>
      <c r="K2462" s="176"/>
      <c r="L2462" s="176"/>
      <c r="M2462" s="176"/>
      <c r="N2462" s="286"/>
      <c r="O2462" s="286"/>
      <c r="P2462" s="176"/>
      <c r="Q2462" s="203">
        <f t="shared" si="1116"/>
        <v>0</v>
      </c>
      <c r="R2462" s="203">
        <f t="shared" si="1117"/>
        <v>0</v>
      </c>
      <c r="S2462" s="203">
        <f t="shared" si="1118"/>
        <v>0</v>
      </c>
      <c r="T2462" s="203">
        <f t="shared" si="1119"/>
        <v>0</v>
      </c>
      <c r="U2462" s="203">
        <f t="shared" si="1120"/>
        <v>0</v>
      </c>
      <c r="V2462" s="175">
        <f>IF(Q2462&gt;0,VLOOKUP(Q2462,Jahresfaktoren!$A$11:$B$24,2,),0)</f>
        <v>0</v>
      </c>
      <c r="W2462" s="175">
        <f>IF(R2462&gt;0,VLOOKUP(R2462,Jahresfaktoren!$D$11:$E$24,2,),0)</f>
        <v>0</v>
      </c>
      <c r="X2462" s="175">
        <f>IF(S2462&gt;0,VLOOKUP(S2462,Jahresfaktoren!$A$28:$B$29,2,),0)</f>
        <v>0</v>
      </c>
      <c r="Y2462" s="175">
        <f>IF(T2462&gt;0,VLOOKUP(T2462,Jahresfaktoren!$A$28:$B$29,2,),0)</f>
        <v>0</v>
      </c>
      <c r="Z2462" s="175">
        <f>IF(U2462&gt;0,VLOOKUP(U2462,Jahresfaktoren!$A$32:$B$33,2,),)</f>
        <v>0</v>
      </c>
      <c r="AA2462" s="177" t="str">
        <f t="shared" si="1100"/>
        <v/>
      </c>
      <c r="AB2462" s="177" t="str">
        <f t="shared" si="1101"/>
        <v/>
      </c>
      <c r="AC2462" s="177" t="str">
        <f t="shared" si="1102"/>
        <v/>
      </c>
      <c r="AD2462" s="177" t="str">
        <f t="shared" si="1103"/>
        <v/>
      </c>
      <c r="AE2462" s="177" t="str">
        <f t="shared" si="1104"/>
        <v/>
      </c>
      <c r="AF2462" s="178">
        <f>IF(Q2462&gt;0,VLOOKUP(H2462,Leistungszahlen!$A$11:$C$158,3,),0)</f>
        <v>0</v>
      </c>
      <c r="AG2462" s="178">
        <f>IF(R2462&gt;0,VLOOKUP(H2462,Leistungszahlen!$A$11:$F$158,6,),IF(T2462&gt;0,VLOOKUP(H2462,Leistungszahlen!$A$11:$F$158,6,),0))</f>
        <v>0</v>
      </c>
      <c r="AH2462" s="179">
        <f t="shared" si="1105"/>
        <v>0</v>
      </c>
      <c r="AI2462" s="179">
        <f t="shared" si="1106"/>
        <v>0</v>
      </c>
      <c r="AJ2462" s="179">
        <f t="shared" si="1107"/>
        <v>0</v>
      </c>
      <c r="AK2462" s="179">
        <f t="shared" si="1108"/>
        <v>0</v>
      </c>
      <c r="AL2462" s="179">
        <f t="shared" si="1109"/>
        <v>0</v>
      </c>
      <c r="AM2462" s="180" t="str">
        <f>IF(L2462=1,Stundensätze!$D$13,IF(L2462=2,Stundensätze!$D$17,IF(L2462=4,Stundensätze!$D$21,"")))</f>
        <v/>
      </c>
      <c r="AN2462" s="180" t="str">
        <f>IF(L2462=1,Stundensätze!$D$15,IF(L2462=2,Stundensätze!$D$19,IF(L2462=4,Stundensätze!$D$23,"")))</f>
        <v/>
      </c>
      <c r="AO2462" s="180">
        <f t="shared" si="1110"/>
        <v>0</v>
      </c>
      <c r="AP2462" s="180">
        <f t="shared" si="1111"/>
        <v>0</v>
      </c>
      <c r="AQ2462" s="192" t="str">
        <f t="shared" si="1112"/>
        <v/>
      </c>
      <c r="AR2462" s="192" t="str">
        <f t="shared" si="1113"/>
        <v/>
      </c>
      <c r="AS2462" s="193">
        <f t="shared" si="1114"/>
        <v>0</v>
      </c>
      <c r="AT2462" s="258">
        <f>IF(K2462=0,0,VLOOKUP(K2462,Kostenstellen!A:B,2,FALSE))</f>
        <v>0</v>
      </c>
      <c r="AU2462" s="68" t="str">
        <f t="shared" si="1121"/>
        <v/>
      </c>
      <c r="AV2462" s="68" t="str">
        <f t="shared" si="1122"/>
        <v/>
      </c>
      <c r="AW2462" s="68">
        <f>IF(AF2462=0,0,VLOOKUP($H2462,Leistungszahlen!$A$11:$H$158,4,FALSE))</f>
        <v>0</v>
      </c>
      <c r="AX2462" s="68">
        <f>IF(AF2462=0,0,VLOOKUP($H2462,Leistungszahlen!$A$11:$H$158,5,FALSE))</f>
        <v>0</v>
      </c>
      <c r="AY2462" s="68">
        <f>IF(AG2462=0,0,VLOOKUP($H2462,Leistungszahlen!$A$11:$H$158,6,FALSE))</f>
        <v>0</v>
      </c>
      <c r="AZ2462" s="68">
        <f t="shared" si="1123"/>
        <v>0</v>
      </c>
      <c r="BA2462" s="68">
        <f t="shared" si="1124"/>
        <v>0</v>
      </c>
      <c r="BC2462" s="68">
        <f t="shared" si="1115"/>
        <v>0</v>
      </c>
      <c r="BD2462" s="285"/>
    </row>
    <row r="2463" spans="1:56" s="68" customFormat="1">
      <c r="A2463" s="200"/>
      <c r="B2463" s="200"/>
      <c r="C2463" s="200"/>
      <c r="D2463" s="200"/>
      <c r="E2463" s="200"/>
      <c r="F2463" s="200"/>
      <c r="G2463" s="200"/>
      <c r="H2463" s="201"/>
      <c r="I2463" s="202"/>
      <c r="J2463" s="200"/>
      <c r="K2463" s="176"/>
      <c r="L2463" s="176"/>
      <c r="M2463" s="176"/>
      <c r="N2463" s="286"/>
      <c r="O2463" s="286"/>
      <c r="P2463" s="176"/>
      <c r="Q2463" s="203">
        <f t="shared" si="1116"/>
        <v>0</v>
      </c>
      <c r="R2463" s="203">
        <f t="shared" si="1117"/>
        <v>0</v>
      </c>
      <c r="S2463" s="203">
        <f t="shared" si="1118"/>
        <v>0</v>
      </c>
      <c r="T2463" s="203">
        <f t="shared" si="1119"/>
        <v>0</v>
      </c>
      <c r="U2463" s="203">
        <f t="shared" si="1120"/>
        <v>0</v>
      </c>
      <c r="V2463" s="175">
        <f>IF(Q2463&gt;0,VLOOKUP(Q2463,Jahresfaktoren!$A$11:$B$24,2,),0)</f>
        <v>0</v>
      </c>
      <c r="W2463" s="175">
        <f>IF(R2463&gt;0,VLOOKUP(R2463,Jahresfaktoren!$D$11:$E$24,2,),0)</f>
        <v>0</v>
      </c>
      <c r="X2463" s="175">
        <f>IF(S2463&gt;0,VLOOKUP(S2463,Jahresfaktoren!$A$28:$B$29,2,),0)</f>
        <v>0</v>
      </c>
      <c r="Y2463" s="175">
        <f>IF(T2463&gt;0,VLOOKUP(T2463,Jahresfaktoren!$A$28:$B$29,2,),0)</f>
        <v>0</v>
      </c>
      <c r="Z2463" s="175">
        <f>IF(U2463&gt;0,VLOOKUP(U2463,Jahresfaktoren!$A$32:$B$33,2,),)</f>
        <v>0</v>
      </c>
      <c r="AA2463" s="177" t="str">
        <f t="shared" si="1100"/>
        <v/>
      </c>
      <c r="AB2463" s="177" t="str">
        <f t="shared" si="1101"/>
        <v/>
      </c>
      <c r="AC2463" s="177" t="str">
        <f t="shared" si="1102"/>
        <v/>
      </c>
      <c r="AD2463" s="177" t="str">
        <f t="shared" si="1103"/>
        <v/>
      </c>
      <c r="AE2463" s="177" t="str">
        <f t="shared" si="1104"/>
        <v/>
      </c>
      <c r="AF2463" s="178">
        <f>IF(Q2463&gt;0,VLOOKUP(H2463,Leistungszahlen!$A$11:$C$158,3,),0)</f>
        <v>0</v>
      </c>
      <c r="AG2463" s="178">
        <f>IF(R2463&gt;0,VLOOKUP(H2463,Leistungszahlen!$A$11:$F$158,6,),IF(T2463&gt;0,VLOOKUP(H2463,Leistungszahlen!$A$11:$F$158,6,),0))</f>
        <v>0</v>
      </c>
      <c r="AH2463" s="179">
        <f t="shared" si="1105"/>
        <v>0</v>
      </c>
      <c r="AI2463" s="179">
        <f t="shared" si="1106"/>
        <v>0</v>
      </c>
      <c r="AJ2463" s="179">
        <f t="shared" si="1107"/>
        <v>0</v>
      </c>
      <c r="AK2463" s="179">
        <f t="shared" si="1108"/>
        <v>0</v>
      </c>
      <c r="AL2463" s="179">
        <f t="shared" si="1109"/>
        <v>0</v>
      </c>
      <c r="AM2463" s="180" t="str">
        <f>IF(L2463=1,Stundensätze!$D$13,IF(L2463=2,Stundensätze!$D$17,IF(L2463=4,Stundensätze!$D$21,"")))</f>
        <v/>
      </c>
      <c r="AN2463" s="180" t="str">
        <f>IF(L2463=1,Stundensätze!$D$15,IF(L2463=2,Stundensätze!$D$19,IF(L2463=4,Stundensätze!$D$23,"")))</f>
        <v/>
      </c>
      <c r="AO2463" s="180">
        <f t="shared" si="1110"/>
        <v>0</v>
      </c>
      <c r="AP2463" s="180">
        <f t="shared" si="1111"/>
        <v>0</v>
      </c>
      <c r="AQ2463" s="192" t="str">
        <f t="shared" si="1112"/>
        <v/>
      </c>
      <c r="AR2463" s="192" t="str">
        <f t="shared" si="1113"/>
        <v/>
      </c>
      <c r="AS2463" s="193">
        <f t="shared" si="1114"/>
        <v>0</v>
      </c>
      <c r="AT2463" s="258">
        <f>IF(K2463=0,0,VLOOKUP(K2463,Kostenstellen!A:B,2,FALSE))</f>
        <v>0</v>
      </c>
      <c r="AU2463" s="68" t="str">
        <f t="shared" si="1121"/>
        <v/>
      </c>
      <c r="AV2463" s="68" t="str">
        <f t="shared" si="1122"/>
        <v/>
      </c>
      <c r="AW2463" s="68">
        <f>IF(AF2463=0,0,VLOOKUP($H2463,Leistungszahlen!$A$11:$H$158,4,FALSE))</f>
        <v>0</v>
      </c>
      <c r="AX2463" s="68">
        <f>IF(AF2463=0,0,VLOOKUP($H2463,Leistungszahlen!$A$11:$H$158,5,FALSE))</f>
        <v>0</v>
      </c>
      <c r="AY2463" s="68">
        <f>IF(AG2463=0,0,VLOOKUP($H2463,Leistungszahlen!$A$11:$H$158,6,FALSE))</f>
        <v>0</v>
      </c>
      <c r="AZ2463" s="68">
        <f t="shared" si="1123"/>
        <v>0</v>
      </c>
      <c r="BA2463" s="68">
        <f t="shared" si="1124"/>
        <v>0</v>
      </c>
      <c r="BC2463" s="68">
        <f t="shared" si="1115"/>
        <v>0</v>
      </c>
      <c r="BD2463" s="285"/>
    </row>
    <row r="2464" spans="1:56" s="68" customFormat="1">
      <c r="A2464" s="200"/>
      <c r="B2464" s="200"/>
      <c r="C2464" s="200"/>
      <c r="D2464" s="200"/>
      <c r="E2464" s="200"/>
      <c r="F2464" s="200"/>
      <c r="G2464" s="200"/>
      <c r="H2464" s="201"/>
      <c r="I2464" s="202"/>
      <c r="J2464" s="200"/>
      <c r="K2464" s="176"/>
      <c r="L2464" s="176"/>
      <c r="M2464" s="176"/>
      <c r="N2464" s="286"/>
      <c r="O2464" s="286"/>
      <c r="P2464" s="176"/>
      <c r="Q2464" s="203">
        <f t="shared" si="1116"/>
        <v>0</v>
      </c>
      <c r="R2464" s="203">
        <f t="shared" si="1117"/>
        <v>0</v>
      </c>
      <c r="S2464" s="203">
        <f t="shared" si="1118"/>
        <v>0</v>
      </c>
      <c r="T2464" s="203">
        <f t="shared" si="1119"/>
        <v>0</v>
      </c>
      <c r="U2464" s="203">
        <f t="shared" si="1120"/>
        <v>0</v>
      </c>
      <c r="V2464" s="175">
        <f>IF(Q2464&gt;0,VLOOKUP(Q2464,Jahresfaktoren!$A$11:$B$24,2,),0)</f>
        <v>0</v>
      </c>
      <c r="W2464" s="175">
        <f>IF(R2464&gt;0,VLOOKUP(R2464,Jahresfaktoren!$D$11:$E$24,2,),0)</f>
        <v>0</v>
      </c>
      <c r="X2464" s="175">
        <f>IF(S2464&gt;0,VLOOKUP(S2464,Jahresfaktoren!$A$28:$B$29,2,),0)</f>
        <v>0</v>
      </c>
      <c r="Y2464" s="175">
        <f>IF(T2464&gt;0,VLOOKUP(T2464,Jahresfaktoren!$A$28:$B$29,2,),0)</f>
        <v>0</v>
      </c>
      <c r="Z2464" s="175">
        <f>IF(U2464&gt;0,VLOOKUP(U2464,Jahresfaktoren!$A$32:$B$33,2,),)</f>
        <v>0</v>
      </c>
      <c r="AA2464" s="177" t="str">
        <f t="shared" ref="AA2464:AA2527" si="1125">IF(Q2464&gt;0,V2464*I2464,"")</f>
        <v/>
      </c>
      <c r="AB2464" s="177" t="str">
        <f t="shared" ref="AB2464:AB2527" si="1126">IF(R2464&gt;0,W2464*I2464,"")</f>
        <v/>
      </c>
      <c r="AC2464" s="177" t="str">
        <f t="shared" ref="AC2464:AC2527" si="1127">IF(S2464&gt;0,X2464*I2464,"")</f>
        <v/>
      </c>
      <c r="AD2464" s="177" t="str">
        <f t="shared" ref="AD2464:AD2527" si="1128">IF(T2464&gt;0,Y2464*I2464,"")</f>
        <v/>
      </c>
      <c r="AE2464" s="177" t="str">
        <f t="shared" ref="AE2464:AE2527" si="1129">IF(U2464&gt;0,Z2464*I2464,"")</f>
        <v/>
      </c>
      <c r="AF2464" s="178">
        <f>IF(Q2464&gt;0,VLOOKUP(H2464,Leistungszahlen!$A$11:$C$158,3,),0)</f>
        <v>0</v>
      </c>
      <c r="AG2464" s="178">
        <f>IF(R2464&gt;0,VLOOKUP(H2464,Leistungszahlen!$A$11:$F$158,6,),IF(T2464&gt;0,VLOOKUP(H2464,Leistungszahlen!$A$11:$F$158,6,),0))</f>
        <v>0</v>
      </c>
      <c r="AH2464" s="179">
        <f t="shared" ref="AH2464:AH2527" si="1130">IF(Q2464&gt;0,AA2464/AF2464,0)</f>
        <v>0</v>
      </c>
      <c r="AI2464" s="179">
        <f t="shared" ref="AI2464:AI2527" si="1131">IF(R2464&gt;0,AB2464/AG2464,0)</f>
        <v>0</v>
      </c>
      <c r="AJ2464" s="179">
        <f t="shared" ref="AJ2464:AJ2527" si="1132">IF(S2464&gt;0,AC2464/AF2464,0)</f>
        <v>0</v>
      </c>
      <c r="AK2464" s="179">
        <f t="shared" ref="AK2464:AK2527" si="1133">IF(T2464&gt;0,AD2464/AG2464,0)</f>
        <v>0</v>
      </c>
      <c r="AL2464" s="179">
        <f t="shared" ref="AL2464:AL2527" si="1134">IF(U2464&gt;0,AE2464/AF2464,0)</f>
        <v>0</v>
      </c>
      <c r="AM2464" s="180" t="str">
        <f>IF(L2464=1,Stundensätze!$D$13,IF(L2464=2,Stundensätze!$D$17,IF(L2464=4,Stundensätze!$D$21,"")))</f>
        <v/>
      </c>
      <c r="AN2464" s="180" t="str">
        <f>IF(L2464=1,Stundensätze!$D$15,IF(L2464=2,Stundensätze!$D$19,IF(L2464=4,Stundensätze!$D$23,"")))</f>
        <v/>
      </c>
      <c r="AO2464" s="180">
        <f t="shared" ref="AO2464:AO2527" si="1135">IF(OR(Q2464&gt;0,R2464&gt;0),((AH2464+AI2464)*AM2464),0)</f>
        <v>0</v>
      </c>
      <c r="AP2464" s="180">
        <f t="shared" ref="AP2464:AP2527" si="1136">IF(OR(S2464&gt;0,T2464&gt;0,U2464&gt;0),((AJ2464+AK2464+AL2464)*AN2464),0)</f>
        <v>0</v>
      </c>
      <c r="AQ2464" s="192" t="str">
        <f t="shared" ref="AQ2464:AQ2527" si="1137">IF(I2464&gt;0,AP2464+AO2464,"")</f>
        <v/>
      </c>
      <c r="AR2464" s="192" t="str">
        <f t="shared" ref="AR2464:AR2527" si="1138">IF(I2464&gt;0,AQ2464/12,"")</f>
        <v/>
      </c>
      <c r="AS2464" s="193">
        <f t="shared" ref="AS2464:AS2527" si="1139">IF(OR(Q2464&gt;0,R2464&gt;0,S2464&gt;0,T2464&gt;0,U2464&gt;0),(SUM(AH2464:AL2464)),0)</f>
        <v>0</v>
      </c>
      <c r="AT2464" s="258">
        <f>IF(K2464=0,0,VLOOKUP(K2464,Kostenstellen!A:B,2,FALSE))</f>
        <v>0</v>
      </c>
      <c r="AU2464" s="68" t="str">
        <f t="shared" si="1121"/>
        <v/>
      </c>
      <c r="AV2464" s="68" t="str">
        <f t="shared" si="1122"/>
        <v/>
      </c>
      <c r="AW2464" s="68">
        <f>IF(AF2464=0,0,VLOOKUP($H2464,Leistungszahlen!$A$11:$H$158,4,FALSE))</f>
        <v>0</v>
      </c>
      <c r="AX2464" s="68">
        <f>IF(AF2464=0,0,VLOOKUP($H2464,Leistungszahlen!$A$11:$H$158,5,FALSE))</f>
        <v>0</v>
      </c>
      <c r="AY2464" s="68">
        <f>IF(AG2464=0,0,VLOOKUP($H2464,Leistungszahlen!$A$11:$H$158,6,FALSE))</f>
        <v>0</v>
      </c>
      <c r="AZ2464" s="68">
        <f t="shared" si="1123"/>
        <v>0</v>
      </c>
      <c r="BA2464" s="68">
        <f t="shared" si="1124"/>
        <v>0</v>
      </c>
      <c r="BC2464" s="68">
        <f t="shared" ref="BC2464:BC2527" si="1140">IF(BA2464&gt;0,"Die Leistungswerte sind unter- oder überschritten",0)</f>
        <v>0</v>
      </c>
      <c r="BD2464" s="285"/>
    </row>
    <row r="2465" spans="1:56" s="68" customFormat="1">
      <c r="A2465" s="200"/>
      <c r="B2465" s="200"/>
      <c r="C2465" s="200"/>
      <c r="D2465" s="200"/>
      <c r="E2465" s="200"/>
      <c r="F2465" s="200"/>
      <c r="G2465" s="200"/>
      <c r="H2465" s="201"/>
      <c r="I2465" s="202"/>
      <c r="J2465" s="200"/>
      <c r="K2465" s="176"/>
      <c r="L2465" s="176"/>
      <c r="M2465" s="176"/>
      <c r="N2465" s="286"/>
      <c r="O2465" s="286"/>
      <c r="P2465" s="176"/>
      <c r="Q2465" s="203">
        <f t="shared" si="1116"/>
        <v>0</v>
      </c>
      <c r="R2465" s="203">
        <f t="shared" si="1117"/>
        <v>0</v>
      </c>
      <c r="S2465" s="203">
        <f t="shared" si="1118"/>
        <v>0</v>
      </c>
      <c r="T2465" s="203">
        <f t="shared" si="1119"/>
        <v>0</v>
      </c>
      <c r="U2465" s="203">
        <f t="shared" si="1120"/>
        <v>0</v>
      </c>
      <c r="V2465" s="175">
        <f>IF(Q2465&gt;0,VLOOKUP(Q2465,Jahresfaktoren!$A$11:$B$24,2,),0)</f>
        <v>0</v>
      </c>
      <c r="W2465" s="175">
        <f>IF(R2465&gt;0,VLOOKUP(R2465,Jahresfaktoren!$D$11:$E$24,2,),0)</f>
        <v>0</v>
      </c>
      <c r="X2465" s="175">
        <f>IF(S2465&gt;0,VLOOKUP(S2465,Jahresfaktoren!$A$28:$B$29,2,),0)</f>
        <v>0</v>
      </c>
      <c r="Y2465" s="175">
        <f>IF(T2465&gt;0,VLOOKUP(T2465,Jahresfaktoren!$A$28:$B$29,2,),0)</f>
        <v>0</v>
      </c>
      <c r="Z2465" s="175">
        <f>IF(U2465&gt;0,VLOOKUP(U2465,Jahresfaktoren!$A$32:$B$33,2,),)</f>
        <v>0</v>
      </c>
      <c r="AA2465" s="177" t="str">
        <f t="shared" si="1125"/>
        <v/>
      </c>
      <c r="AB2465" s="177" t="str">
        <f t="shared" si="1126"/>
        <v/>
      </c>
      <c r="AC2465" s="177" t="str">
        <f t="shared" si="1127"/>
        <v/>
      </c>
      <c r="AD2465" s="177" t="str">
        <f t="shared" si="1128"/>
        <v/>
      </c>
      <c r="AE2465" s="177" t="str">
        <f t="shared" si="1129"/>
        <v/>
      </c>
      <c r="AF2465" s="178">
        <f>IF(Q2465&gt;0,VLOOKUP(H2465,Leistungszahlen!$A$11:$C$158,3,),0)</f>
        <v>0</v>
      </c>
      <c r="AG2465" s="178">
        <f>IF(R2465&gt;0,VLOOKUP(H2465,Leistungszahlen!$A$11:$F$158,6,),IF(T2465&gt;0,VLOOKUP(H2465,Leistungszahlen!$A$11:$F$158,6,),0))</f>
        <v>0</v>
      </c>
      <c r="AH2465" s="179">
        <f t="shared" si="1130"/>
        <v>0</v>
      </c>
      <c r="AI2465" s="179">
        <f t="shared" si="1131"/>
        <v>0</v>
      </c>
      <c r="AJ2465" s="179">
        <f t="shared" si="1132"/>
        <v>0</v>
      </c>
      <c r="AK2465" s="179">
        <f t="shared" si="1133"/>
        <v>0</v>
      </c>
      <c r="AL2465" s="179">
        <f t="shared" si="1134"/>
        <v>0</v>
      </c>
      <c r="AM2465" s="180" t="str">
        <f>IF(L2465=1,Stundensätze!$D$13,IF(L2465=2,Stundensätze!$D$17,IF(L2465=4,Stundensätze!$D$21,"")))</f>
        <v/>
      </c>
      <c r="AN2465" s="180" t="str">
        <f>IF(L2465=1,Stundensätze!$D$15,IF(L2465=2,Stundensätze!$D$19,IF(L2465=4,Stundensätze!$D$23,"")))</f>
        <v/>
      </c>
      <c r="AO2465" s="180">
        <f t="shared" si="1135"/>
        <v>0</v>
      </c>
      <c r="AP2465" s="180">
        <f t="shared" si="1136"/>
        <v>0</v>
      </c>
      <c r="AQ2465" s="192" t="str">
        <f t="shared" si="1137"/>
        <v/>
      </c>
      <c r="AR2465" s="192" t="str">
        <f t="shared" si="1138"/>
        <v/>
      </c>
      <c r="AS2465" s="193">
        <f t="shared" si="1139"/>
        <v>0</v>
      </c>
      <c r="AT2465" s="258">
        <f>IF(K2465=0,0,VLOOKUP(K2465,Kostenstellen!A:B,2,FALSE))</f>
        <v>0</v>
      </c>
      <c r="AU2465" s="68" t="str">
        <f t="shared" si="1121"/>
        <v/>
      </c>
      <c r="AV2465" s="68" t="str">
        <f t="shared" si="1122"/>
        <v/>
      </c>
      <c r="AW2465" s="68">
        <f>IF(AF2465=0,0,VLOOKUP($H2465,Leistungszahlen!$A$11:$H$158,4,FALSE))</f>
        <v>0</v>
      </c>
      <c r="AX2465" s="68">
        <f>IF(AF2465=0,0,VLOOKUP($H2465,Leistungszahlen!$A$11:$H$158,5,FALSE))</f>
        <v>0</v>
      </c>
      <c r="AY2465" s="68">
        <f>IF(AG2465=0,0,VLOOKUP($H2465,Leistungszahlen!$A$11:$H$158,6,FALSE))</f>
        <v>0</v>
      </c>
      <c r="AZ2465" s="68">
        <f t="shared" si="1123"/>
        <v>0</v>
      </c>
      <c r="BA2465" s="68">
        <f t="shared" si="1124"/>
        <v>0</v>
      </c>
      <c r="BC2465" s="68">
        <f t="shared" si="1140"/>
        <v>0</v>
      </c>
      <c r="BD2465" s="285"/>
    </row>
    <row r="2466" spans="1:56" s="68" customFormat="1">
      <c r="A2466" s="200"/>
      <c r="B2466" s="200"/>
      <c r="C2466" s="200"/>
      <c r="D2466" s="200"/>
      <c r="E2466" s="200"/>
      <c r="F2466" s="200"/>
      <c r="G2466" s="200"/>
      <c r="H2466" s="201"/>
      <c r="I2466" s="202"/>
      <c r="J2466" s="200"/>
      <c r="K2466" s="176"/>
      <c r="L2466" s="176"/>
      <c r="M2466" s="176"/>
      <c r="N2466" s="286"/>
      <c r="O2466" s="286"/>
      <c r="P2466" s="176"/>
      <c r="Q2466" s="203">
        <f t="shared" si="1116"/>
        <v>0</v>
      </c>
      <c r="R2466" s="203">
        <f t="shared" si="1117"/>
        <v>0</v>
      </c>
      <c r="S2466" s="203">
        <f t="shared" si="1118"/>
        <v>0</v>
      </c>
      <c r="T2466" s="203">
        <f t="shared" si="1119"/>
        <v>0</v>
      </c>
      <c r="U2466" s="203">
        <f t="shared" si="1120"/>
        <v>0</v>
      </c>
      <c r="V2466" s="175">
        <f>IF(Q2466&gt;0,VLOOKUP(Q2466,Jahresfaktoren!$A$11:$B$24,2,),0)</f>
        <v>0</v>
      </c>
      <c r="W2466" s="175">
        <f>IF(R2466&gt;0,VLOOKUP(R2466,Jahresfaktoren!$D$11:$E$24,2,),0)</f>
        <v>0</v>
      </c>
      <c r="X2466" s="175">
        <f>IF(S2466&gt;0,VLOOKUP(S2466,Jahresfaktoren!$A$28:$B$29,2,),0)</f>
        <v>0</v>
      </c>
      <c r="Y2466" s="175">
        <f>IF(T2466&gt;0,VLOOKUP(T2466,Jahresfaktoren!$A$28:$B$29,2,),0)</f>
        <v>0</v>
      </c>
      <c r="Z2466" s="175">
        <f>IF(U2466&gt;0,VLOOKUP(U2466,Jahresfaktoren!$A$32:$B$33,2,),)</f>
        <v>0</v>
      </c>
      <c r="AA2466" s="177" t="str">
        <f t="shared" si="1125"/>
        <v/>
      </c>
      <c r="AB2466" s="177" t="str">
        <f t="shared" si="1126"/>
        <v/>
      </c>
      <c r="AC2466" s="177" t="str">
        <f t="shared" si="1127"/>
        <v/>
      </c>
      <c r="AD2466" s="177" t="str">
        <f t="shared" si="1128"/>
        <v/>
      </c>
      <c r="AE2466" s="177" t="str">
        <f t="shared" si="1129"/>
        <v/>
      </c>
      <c r="AF2466" s="178">
        <f>IF(Q2466&gt;0,VLOOKUP(H2466,Leistungszahlen!$A$11:$C$158,3,),0)</f>
        <v>0</v>
      </c>
      <c r="AG2466" s="178">
        <f>IF(R2466&gt;0,VLOOKUP(H2466,Leistungszahlen!$A$11:$F$158,6,),IF(T2466&gt;0,VLOOKUP(H2466,Leistungszahlen!$A$11:$F$158,6,),0))</f>
        <v>0</v>
      </c>
      <c r="AH2466" s="179">
        <f t="shared" si="1130"/>
        <v>0</v>
      </c>
      <c r="AI2466" s="179">
        <f t="shared" si="1131"/>
        <v>0</v>
      </c>
      <c r="AJ2466" s="179">
        <f t="shared" si="1132"/>
        <v>0</v>
      </c>
      <c r="AK2466" s="179">
        <f t="shared" si="1133"/>
        <v>0</v>
      </c>
      <c r="AL2466" s="179">
        <f t="shared" si="1134"/>
        <v>0</v>
      </c>
      <c r="AM2466" s="180" t="str">
        <f>IF(L2466=1,Stundensätze!$D$13,IF(L2466=2,Stundensätze!$D$17,IF(L2466=4,Stundensätze!$D$21,"")))</f>
        <v/>
      </c>
      <c r="AN2466" s="180" t="str">
        <f>IF(L2466=1,Stundensätze!$D$15,IF(L2466=2,Stundensätze!$D$19,IF(L2466=4,Stundensätze!$D$23,"")))</f>
        <v/>
      </c>
      <c r="AO2466" s="180">
        <f t="shared" si="1135"/>
        <v>0</v>
      </c>
      <c r="AP2466" s="180">
        <f t="shared" si="1136"/>
        <v>0</v>
      </c>
      <c r="AQ2466" s="192" t="str">
        <f t="shared" si="1137"/>
        <v/>
      </c>
      <c r="AR2466" s="192" t="str">
        <f t="shared" si="1138"/>
        <v/>
      </c>
      <c r="AS2466" s="193">
        <f t="shared" si="1139"/>
        <v>0</v>
      </c>
      <c r="AT2466" s="258">
        <f>IF(K2466=0,0,VLOOKUP(K2466,Kostenstellen!A:B,2,FALSE))</f>
        <v>0</v>
      </c>
      <c r="AU2466" s="68" t="str">
        <f t="shared" si="1121"/>
        <v/>
      </c>
      <c r="AV2466" s="68" t="str">
        <f t="shared" si="1122"/>
        <v/>
      </c>
      <c r="AW2466" s="68">
        <f>IF(AF2466=0,0,VLOOKUP($H2466,Leistungszahlen!$A$11:$H$158,4,FALSE))</f>
        <v>0</v>
      </c>
      <c r="AX2466" s="68">
        <f>IF(AF2466=0,0,VLOOKUP($H2466,Leistungszahlen!$A$11:$H$158,5,FALSE))</f>
        <v>0</v>
      </c>
      <c r="AY2466" s="68">
        <f>IF(AG2466=0,0,VLOOKUP($H2466,Leistungszahlen!$A$11:$H$158,6,FALSE))</f>
        <v>0</v>
      </c>
      <c r="AZ2466" s="68">
        <f t="shared" si="1123"/>
        <v>0</v>
      </c>
      <c r="BA2466" s="68">
        <f t="shared" si="1124"/>
        <v>0</v>
      </c>
      <c r="BC2466" s="68">
        <f t="shared" si="1140"/>
        <v>0</v>
      </c>
      <c r="BD2466" s="285"/>
    </row>
    <row r="2467" spans="1:56" s="68" customFormat="1">
      <c r="A2467" s="200"/>
      <c r="B2467" s="200"/>
      <c r="C2467" s="200"/>
      <c r="D2467" s="200"/>
      <c r="E2467" s="200"/>
      <c r="F2467" s="200"/>
      <c r="G2467" s="200"/>
      <c r="H2467" s="201"/>
      <c r="I2467" s="202"/>
      <c r="J2467" s="200"/>
      <c r="K2467" s="176"/>
      <c r="L2467" s="176"/>
      <c r="M2467" s="176"/>
      <c r="N2467" s="286"/>
      <c r="O2467" s="286"/>
      <c r="P2467" s="176"/>
      <c r="Q2467" s="203">
        <f t="shared" si="1116"/>
        <v>0</v>
      </c>
      <c r="R2467" s="203">
        <f t="shared" si="1117"/>
        <v>0</v>
      </c>
      <c r="S2467" s="203">
        <f t="shared" si="1118"/>
        <v>0</v>
      </c>
      <c r="T2467" s="203">
        <f t="shared" si="1119"/>
        <v>0</v>
      </c>
      <c r="U2467" s="203">
        <f t="shared" si="1120"/>
        <v>0</v>
      </c>
      <c r="V2467" s="175">
        <f>IF(Q2467&gt;0,VLOOKUP(Q2467,Jahresfaktoren!$A$11:$B$24,2,),0)</f>
        <v>0</v>
      </c>
      <c r="W2467" s="175">
        <f>IF(R2467&gt;0,VLOOKUP(R2467,Jahresfaktoren!$D$11:$E$24,2,),0)</f>
        <v>0</v>
      </c>
      <c r="X2467" s="175">
        <f>IF(S2467&gt;0,VLOOKUP(S2467,Jahresfaktoren!$A$28:$B$29,2,),0)</f>
        <v>0</v>
      </c>
      <c r="Y2467" s="175">
        <f>IF(T2467&gt;0,VLOOKUP(T2467,Jahresfaktoren!$A$28:$B$29,2,),0)</f>
        <v>0</v>
      </c>
      <c r="Z2467" s="175">
        <f>IF(U2467&gt;0,VLOOKUP(U2467,Jahresfaktoren!$A$32:$B$33,2,),)</f>
        <v>0</v>
      </c>
      <c r="AA2467" s="177" t="str">
        <f t="shared" si="1125"/>
        <v/>
      </c>
      <c r="AB2467" s="177" t="str">
        <f t="shared" si="1126"/>
        <v/>
      </c>
      <c r="AC2467" s="177" t="str">
        <f t="shared" si="1127"/>
        <v/>
      </c>
      <c r="AD2467" s="177" t="str">
        <f t="shared" si="1128"/>
        <v/>
      </c>
      <c r="AE2467" s="177" t="str">
        <f t="shared" si="1129"/>
        <v/>
      </c>
      <c r="AF2467" s="178">
        <f>IF(Q2467&gt;0,VLOOKUP(H2467,Leistungszahlen!$A$11:$C$158,3,),0)</f>
        <v>0</v>
      </c>
      <c r="AG2467" s="178">
        <f>IF(R2467&gt;0,VLOOKUP(H2467,Leistungszahlen!$A$11:$F$158,6,),IF(T2467&gt;0,VLOOKUP(H2467,Leistungszahlen!$A$11:$F$158,6,),0))</f>
        <v>0</v>
      </c>
      <c r="AH2467" s="179">
        <f t="shared" si="1130"/>
        <v>0</v>
      </c>
      <c r="AI2467" s="179">
        <f t="shared" si="1131"/>
        <v>0</v>
      </c>
      <c r="AJ2467" s="179">
        <f t="shared" si="1132"/>
        <v>0</v>
      </c>
      <c r="AK2467" s="179">
        <f t="shared" si="1133"/>
        <v>0</v>
      </c>
      <c r="AL2467" s="179">
        <f t="shared" si="1134"/>
        <v>0</v>
      </c>
      <c r="AM2467" s="180" t="str">
        <f>IF(L2467=1,Stundensätze!$D$13,IF(L2467=2,Stundensätze!$D$17,IF(L2467=4,Stundensätze!$D$21,"")))</f>
        <v/>
      </c>
      <c r="AN2467" s="180" t="str">
        <f>IF(L2467=1,Stundensätze!$D$15,IF(L2467=2,Stundensätze!$D$19,IF(L2467=4,Stundensätze!$D$23,"")))</f>
        <v/>
      </c>
      <c r="AO2467" s="180">
        <f t="shared" si="1135"/>
        <v>0</v>
      </c>
      <c r="AP2467" s="180">
        <f t="shared" si="1136"/>
        <v>0</v>
      </c>
      <c r="AQ2467" s="192" t="str">
        <f t="shared" si="1137"/>
        <v/>
      </c>
      <c r="AR2467" s="192" t="str">
        <f t="shared" si="1138"/>
        <v/>
      </c>
      <c r="AS2467" s="193">
        <f t="shared" si="1139"/>
        <v>0</v>
      </c>
      <c r="AT2467" s="258">
        <f>IF(K2467=0,0,VLOOKUP(K2467,Kostenstellen!A:B,2,FALSE))</f>
        <v>0</v>
      </c>
      <c r="AU2467" s="68" t="str">
        <f t="shared" si="1121"/>
        <v/>
      </c>
      <c r="AV2467" s="68" t="str">
        <f t="shared" si="1122"/>
        <v/>
      </c>
      <c r="AW2467" s="68">
        <f>IF(AF2467=0,0,VLOOKUP($H2467,Leistungszahlen!$A$11:$H$158,4,FALSE))</f>
        <v>0</v>
      </c>
      <c r="AX2467" s="68">
        <f>IF(AF2467=0,0,VLOOKUP($H2467,Leistungszahlen!$A$11:$H$158,5,FALSE))</f>
        <v>0</v>
      </c>
      <c r="AY2467" s="68">
        <f>IF(AG2467=0,0,VLOOKUP($H2467,Leistungszahlen!$A$11:$H$158,6,FALSE))</f>
        <v>0</v>
      </c>
      <c r="AZ2467" s="68">
        <f t="shared" si="1123"/>
        <v>0</v>
      </c>
      <c r="BA2467" s="68">
        <f t="shared" si="1124"/>
        <v>0</v>
      </c>
      <c r="BC2467" s="68">
        <f t="shared" si="1140"/>
        <v>0</v>
      </c>
      <c r="BD2467" s="285"/>
    </row>
    <row r="2468" spans="1:56" s="68" customFormat="1">
      <c r="A2468" s="200"/>
      <c r="B2468" s="200"/>
      <c r="C2468" s="200"/>
      <c r="D2468" s="200"/>
      <c r="E2468" s="200"/>
      <c r="F2468" s="200"/>
      <c r="G2468" s="200"/>
      <c r="H2468" s="201"/>
      <c r="I2468" s="202"/>
      <c r="J2468" s="200"/>
      <c r="K2468" s="176"/>
      <c r="L2468" s="176"/>
      <c r="M2468" s="176"/>
      <c r="N2468" s="286"/>
      <c r="O2468" s="286"/>
      <c r="P2468" s="176"/>
      <c r="Q2468" s="203">
        <f t="shared" si="1116"/>
        <v>0</v>
      </c>
      <c r="R2468" s="203">
        <f t="shared" si="1117"/>
        <v>0</v>
      </c>
      <c r="S2468" s="203">
        <f t="shared" si="1118"/>
        <v>0</v>
      </c>
      <c r="T2468" s="203">
        <f t="shared" si="1119"/>
        <v>0</v>
      </c>
      <c r="U2468" s="203">
        <f t="shared" si="1120"/>
        <v>0</v>
      </c>
      <c r="V2468" s="175">
        <f>IF(Q2468&gt;0,VLOOKUP(Q2468,Jahresfaktoren!$A$11:$B$24,2,),0)</f>
        <v>0</v>
      </c>
      <c r="W2468" s="175">
        <f>IF(R2468&gt;0,VLOOKUP(R2468,Jahresfaktoren!$D$11:$E$24,2,),0)</f>
        <v>0</v>
      </c>
      <c r="X2468" s="175">
        <f>IF(S2468&gt;0,VLOOKUP(S2468,Jahresfaktoren!$A$28:$B$29,2,),0)</f>
        <v>0</v>
      </c>
      <c r="Y2468" s="175">
        <f>IF(T2468&gt;0,VLOOKUP(T2468,Jahresfaktoren!$A$28:$B$29,2,),0)</f>
        <v>0</v>
      </c>
      <c r="Z2468" s="175">
        <f>IF(U2468&gt;0,VLOOKUP(U2468,Jahresfaktoren!$A$32:$B$33,2,),)</f>
        <v>0</v>
      </c>
      <c r="AA2468" s="177" t="str">
        <f t="shared" si="1125"/>
        <v/>
      </c>
      <c r="AB2468" s="177" t="str">
        <f t="shared" si="1126"/>
        <v/>
      </c>
      <c r="AC2468" s="177" t="str">
        <f t="shared" si="1127"/>
        <v/>
      </c>
      <c r="AD2468" s="177" t="str">
        <f t="shared" si="1128"/>
        <v/>
      </c>
      <c r="AE2468" s="177" t="str">
        <f t="shared" si="1129"/>
        <v/>
      </c>
      <c r="AF2468" s="178">
        <f>IF(Q2468&gt;0,VLOOKUP(H2468,Leistungszahlen!$A$11:$C$158,3,),0)</f>
        <v>0</v>
      </c>
      <c r="AG2468" s="178">
        <f>IF(R2468&gt;0,VLOOKUP(H2468,Leistungszahlen!$A$11:$F$158,6,),IF(T2468&gt;0,VLOOKUP(H2468,Leistungszahlen!$A$11:$F$158,6,),0))</f>
        <v>0</v>
      </c>
      <c r="AH2468" s="179">
        <f t="shared" si="1130"/>
        <v>0</v>
      </c>
      <c r="AI2468" s="179">
        <f t="shared" si="1131"/>
        <v>0</v>
      </c>
      <c r="AJ2468" s="179">
        <f t="shared" si="1132"/>
        <v>0</v>
      </c>
      <c r="AK2468" s="179">
        <f t="shared" si="1133"/>
        <v>0</v>
      </c>
      <c r="AL2468" s="179">
        <f t="shared" si="1134"/>
        <v>0</v>
      </c>
      <c r="AM2468" s="180" t="str">
        <f>IF(L2468=1,Stundensätze!$D$13,IF(L2468=2,Stundensätze!$D$17,IF(L2468=4,Stundensätze!$D$21,"")))</f>
        <v/>
      </c>
      <c r="AN2468" s="180" t="str">
        <f>IF(L2468=1,Stundensätze!$D$15,IF(L2468=2,Stundensätze!$D$19,IF(L2468=4,Stundensätze!$D$23,"")))</f>
        <v/>
      </c>
      <c r="AO2468" s="180">
        <f t="shared" si="1135"/>
        <v>0</v>
      </c>
      <c r="AP2468" s="180">
        <f t="shared" si="1136"/>
        <v>0</v>
      </c>
      <c r="AQ2468" s="192" t="str">
        <f t="shared" si="1137"/>
        <v/>
      </c>
      <c r="AR2468" s="192" t="str">
        <f t="shared" si="1138"/>
        <v/>
      </c>
      <c r="AS2468" s="193">
        <f t="shared" si="1139"/>
        <v>0</v>
      </c>
      <c r="AT2468" s="258">
        <f>IF(K2468=0,0,VLOOKUP(K2468,Kostenstellen!A:B,2,FALSE))</f>
        <v>0</v>
      </c>
      <c r="AU2468" s="68" t="str">
        <f t="shared" si="1121"/>
        <v/>
      </c>
      <c r="AV2468" s="68" t="str">
        <f t="shared" si="1122"/>
        <v/>
      </c>
      <c r="AW2468" s="68">
        <f>IF(AF2468=0,0,VLOOKUP($H2468,Leistungszahlen!$A$11:$H$158,4,FALSE))</f>
        <v>0</v>
      </c>
      <c r="AX2468" s="68">
        <f>IF(AF2468=0,0,VLOOKUP($H2468,Leistungszahlen!$A$11:$H$158,5,FALSE))</f>
        <v>0</v>
      </c>
      <c r="AY2468" s="68">
        <f>IF(AG2468=0,0,VLOOKUP($H2468,Leistungszahlen!$A$11:$H$158,6,FALSE))</f>
        <v>0</v>
      </c>
      <c r="AZ2468" s="68">
        <f t="shared" si="1123"/>
        <v>0</v>
      </c>
      <c r="BA2468" s="68">
        <f t="shared" si="1124"/>
        <v>0</v>
      </c>
      <c r="BC2468" s="68">
        <f t="shared" si="1140"/>
        <v>0</v>
      </c>
      <c r="BD2468" s="285"/>
    </row>
    <row r="2469" spans="1:56" s="68" customFormat="1">
      <c r="A2469" s="200"/>
      <c r="B2469" s="200"/>
      <c r="C2469" s="200"/>
      <c r="D2469" s="200"/>
      <c r="E2469" s="200"/>
      <c r="F2469" s="200"/>
      <c r="G2469" s="200"/>
      <c r="H2469" s="201"/>
      <c r="I2469" s="202"/>
      <c r="J2469" s="200"/>
      <c r="K2469" s="176"/>
      <c r="L2469" s="176"/>
      <c r="M2469" s="176"/>
      <c r="N2469" s="286"/>
      <c r="O2469" s="286"/>
      <c r="P2469" s="176"/>
      <c r="Q2469" s="203">
        <f t="shared" si="1116"/>
        <v>0</v>
      </c>
      <c r="R2469" s="203">
        <f t="shared" si="1117"/>
        <v>0</v>
      </c>
      <c r="S2469" s="203">
        <f t="shared" si="1118"/>
        <v>0</v>
      </c>
      <c r="T2469" s="203">
        <f t="shared" si="1119"/>
        <v>0</v>
      </c>
      <c r="U2469" s="203">
        <f t="shared" si="1120"/>
        <v>0</v>
      </c>
      <c r="V2469" s="175">
        <f>IF(Q2469&gt;0,VLOOKUP(Q2469,Jahresfaktoren!$A$11:$B$24,2,),0)</f>
        <v>0</v>
      </c>
      <c r="W2469" s="175">
        <f>IF(R2469&gt;0,VLOOKUP(R2469,Jahresfaktoren!$D$11:$E$24,2,),0)</f>
        <v>0</v>
      </c>
      <c r="X2469" s="175">
        <f>IF(S2469&gt;0,VLOOKUP(S2469,Jahresfaktoren!$A$28:$B$29,2,),0)</f>
        <v>0</v>
      </c>
      <c r="Y2469" s="175">
        <f>IF(T2469&gt;0,VLOOKUP(T2469,Jahresfaktoren!$A$28:$B$29,2,),0)</f>
        <v>0</v>
      </c>
      <c r="Z2469" s="175">
        <f>IF(U2469&gt;0,VLOOKUP(U2469,Jahresfaktoren!$A$32:$B$33,2,),)</f>
        <v>0</v>
      </c>
      <c r="AA2469" s="177" t="str">
        <f t="shared" si="1125"/>
        <v/>
      </c>
      <c r="AB2469" s="177" t="str">
        <f t="shared" si="1126"/>
        <v/>
      </c>
      <c r="AC2469" s="177" t="str">
        <f t="shared" si="1127"/>
        <v/>
      </c>
      <c r="AD2469" s="177" t="str">
        <f t="shared" si="1128"/>
        <v/>
      </c>
      <c r="AE2469" s="177" t="str">
        <f t="shared" si="1129"/>
        <v/>
      </c>
      <c r="AF2469" s="178">
        <f>IF(Q2469&gt;0,VLOOKUP(H2469,Leistungszahlen!$A$11:$C$158,3,),0)</f>
        <v>0</v>
      </c>
      <c r="AG2469" s="178">
        <f>IF(R2469&gt;0,VLOOKUP(H2469,Leistungszahlen!$A$11:$F$158,6,),IF(T2469&gt;0,VLOOKUP(H2469,Leistungszahlen!$A$11:$F$158,6,),0))</f>
        <v>0</v>
      </c>
      <c r="AH2469" s="179">
        <f t="shared" si="1130"/>
        <v>0</v>
      </c>
      <c r="AI2469" s="179">
        <f t="shared" si="1131"/>
        <v>0</v>
      </c>
      <c r="AJ2469" s="179">
        <f t="shared" si="1132"/>
        <v>0</v>
      </c>
      <c r="AK2469" s="179">
        <f t="shared" si="1133"/>
        <v>0</v>
      </c>
      <c r="AL2469" s="179">
        <f t="shared" si="1134"/>
        <v>0</v>
      </c>
      <c r="AM2469" s="180" t="str">
        <f>IF(L2469=1,Stundensätze!$D$13,IF(L2469=2,Stundensätze!$D$17,IF(L2469=4,Stundensätze!$D$21,"")))</f>
        <v/>
      </c>
      <c r="AN2469" s="180" t="str">
        <f>IF(L2469=1,Stundensätze!$D$15,IF(L2469=2,Stundensätze!$D$19,IF(L2469=4,Stundensätze!$D$23,"")))</f>
        <v/>
      </c>
      <c r="AO2469" s="180">
        <f t="shared" si="1135"/>
        <v>0</v>
      </c>
      <c r="AP2469" s="180">
        <f t="shared" si="1136"/>
        <v>0</v>
      </c>
      <c r="AQ2469" s="192" t="str">
        <f t="shared" si="1137"/>
        <v/>
      </c>
      <c r="AR2469" s="192" t="str">
        <f t="shared" si="1138"/>
        <v/>
      </c>
      <c r="AS2469" s="193">
        <f t="shared" si="1139"/>
        <v>0</v>
      </c>
      <c r="AT2469" s="258">
        <f>IF(K2469=0,0,VLOOKUP(K2469,Kostenstellen!A:B,2,FALSE))</f>
        <v>0</v>
      </c>
      <c r="AU2469" s="68" t="str">
        <f t="shared" si="1121"/>
        <v/>
      </c>
      <c r="AV2469" s="68" t="str">
        <f t="shared" si="1122"/>
        <v/>
      </c>
      <c r="AW2469" s="68">
        <f>IF(AF2469=0,0,VLOOKUP($H2469,Leistungszahlen!$A$11:$H$158,4,FALSE))</f>
        <v>0</v>
      </c>
      <c r="AX2469" s="68">
        <f>IF(AF2469=0,0,VLOOKUP($H2469,Leistungszahlen!$A$11:$H$158,5,FALSE))</f>
        <v>0</v>
      </c>
      <c r="AY2469" s="68">
        <f>IF(AG2469=0,0,VLOOKUP($H2469,Leistungszahlen!$A$11:$H$158,6,FALSE))</f>
        <v>0</v>
      </c>
      <c r="AZ2469" s="68">
        <f t="shared" si="1123"/>
        <v>0</v>
      </c>
      <c r="BA2469" s="68">
        <f t="shared" si="1124"/>
        <v>0</v>
      </c>
      <c r="BC2469" s="68">
        <f t="shared" si="1140"/>
        <v>0</v>
      </c>
      <c r="BD2469" s="285"/>
    </row>
    <row r="2470" spans="1:56" s="68" customFormat="1">
      <c r="A2470" s="200"/>
      <c r="B2470" s="200"/>
      <c r="C2470" s="200"/>
      <c r="D2470" s="200"/>
      <c r="E2470" s="200"/>
      <c r="F2470" s="200"/>
      <c r="G2470" s="200"/>
      <c r="H2470" s="201"/>
      <c r="I2470" s="202"/>
      <c r="J2470" s="200"/>
      <c r="K2470" s="176"/>
      <c r="L2470" s="176"/>
      <c r="M2470" s="176"/>
      <c r="N2470" s="286"/>
      <c r="O2470" s="286"/>
      <c r="P2470" s="176"/>
      <c r="Q2470" s="203">
        <f t="shared" si="1116"/>
        <v>0</v>
      </c>
      <c r="R2470" s="203">
        <f t="shared" si="1117"/>
        <v>0</v>
      </c>
      <c r="S2470" s="203">
        <f t="shared" si="1118"/>
        <v>0</v>
      </c>
      <c r="T2470" s="203">
        <f t="shared" si="1119"/>
        <v>0</v>
      </c>
      <c r="U2470" s="203">
        <f t="shared" si="1120"/>
        <v>0</v>
      </c>
      <c r="V2470" s="175">
        <f>IF(Q2470&gt;0,VLOOKUP(Q2470,Jahresfaktoren!$A$11:$B$24,2,),0)</f>
        <v>0</v>
      </c>
      <c r="W2470" s="175">
        <f>IF(R2470&gt;0,VLOOKUP(R2470,Jahresfaktoren!$D$11:$E$24,2,),0)</f>
        <v>0</v>
      </c>
      <c r="X2470" s="175">
        <f>IF(S2470&gt;0,VLOOKUP(S2470,Jahresfaktoren!$A$28:$B$29,2,),0)</f>
        <v>0</v>
      </c>
      <c r="Y2470" s="175">
        <f>IF(T2470&gt;0,VLOOKUP(T2470,Jahresfaktoren!$A$28:$B$29,2,),0)</f>
        <v>0</v>
      </c>
      <c r="Z2470" s="175">
        <f>IF(U2470&gt;0,VLOOKUP(U2470,Jahresfaktoren!$A$32:$B$33,2,),)</f>
        <v>0</v>
      </c>
      <c r="AA2470" s="177" t="str">
        <f t="shared" si="1125"/>
        <v/>
      </c>
      <c r="AB2470" s="177" t="str">
        <f t="shared" si="1126"/>
        <v/>
      </c>
      <c r="AC2470" s="177" t="str">
        <f t="shared" si="1127"/>
        <v/>
      </c>
      <c r="AD2470" s="177" t="str">
        <f t="shared" si="1128"/>
        <v/>
      </c>
      <c r="AE2470" s="177" t="str">
        <f t="shared" si="1129"/>
        <v/>
      </c>
      <c r="AF2470" s="178">
        <f>IF(Q2470&gt;0,VLOOKUP(H2470,Leistungszahlen!$A$11:$C$158,3,),0)</f>
        <v>0</v>
      </c>
      <c r="AG2470" s="178">
        <f>IF(R2470&gt;0,VLOOKUP(H2470,Leistungszahlen!$A$11:$F$158,6,),IF(T2470&gt;0,VLOOKUP(H2470,Leistungszahlen!$A$11:$F$158,6,),0))</f>
        <v>0</v>
      </c>
      <c r="AH2470" s="179">
        <f t="shared" si="1130"/>
        <v>0</v>
      </c>
      <c r="AI2470" s="179">
        <f t="shared" si="1131"/>
        <v>0</v>
      </c>
      <c r="AJ2470" s="179">
        <f t="shared" si="1132"/>
        <v>0</v>
      </c>
      <c r="AK2470" s="179">
        <f t="shared" si="1133"/>
        <v>0</v>
      </c>
      <c r="AL2470" s="179">
        <f t="shared" si="1134"/>
        <v>0</v>
      </c>
      <c r="AM2470" s="180" t="str">
        <f>IF(L2470=1,Stundensätze!$D$13,IF(L2470=2,Stundensätze!$D$17,IF(L2470=4,Stundensätze!$D$21,"")))</f>
        <v/>
      </c>
      <c r="AN2470" s="180" t="str">
        <f>IF(L2470=1,Stundensätze!$D$15,IF(L2470=2,Stundensätze!$D$19,IF(L2470=4,Stundensätze!$D$23,"")))</f>
        <v/>
      </c>
      <c r="AO2470" s="180">
        <f t="shared" si="1135"/>
        <v>0</v>
      </c>
      <c r="AP2470" s="180">
        <f t="shared" si="1136"/>
        <v>0</v>
      </c>
      <c r="AQ2470" s="192" t="str">
        <f t="shared" si="1137"/>
        <v/>
      </c>
      <c r="AR2470" s="192" t="str">
        <f t="shared" si="1138"/>
        <v/>
      </c>
      <c r="AS2470" s="193">
        <f t="shared" si="1139"/>
        <v>0</v>
      </c>
      <c r="AT2470" s="258">
        <f>IF(K2470=0,0,VLOOKUP(K2470,Kostenstellen!A:B,2,FALSE))</f>
        <v>0</v>
      </c>
      <c r="AU2470" s="68" t="str">
        <f t="shared" si="1121"/>
        <v/>
      </c>
      <c r="AV2470" s="68" t="str">
        <f t="shared" si="1122"/>
        <v/>
      </c>
      <c r="AW2470" s="68">
        <f>IF(AF2470=0,0,VLOOKUP($H2470,Leistungszahlen!$A$11:$H$158,4,FALSE))</f>
        <v>0</v>
      </c>
      <c r="AX2470" s="68">
        <f>IF(AF2470=0,0,VLOOKUP($H2470,Leistungszahlen!$A$11:$H$158,5,FALSE))</f>
        <v>0</v>
      </c>
      <c r="AY2470" s="68">
        <f>IF(AG2470=0,0,VLOOKUP($H2470,Leistungszahlen!$A$11:$H$158,6,FALSE))</f>
        <v>0</v>
      </c>
      <c r="AZ2470" s="68">
        <f t="shared" si="1123"/>
        <v>0</v>
      </c>
      <c r="BA2470" s="68">
        <f t="shared" si="1124"/>
        <v>0</v>
      </c>
      <c r="BC2470" s="68">
        <f t="shared" si="1140"/>
        <v>0</v>
      </c>
      <c r="BD2470" s="285"/>
    </row>
    <row r="2471" spans="1:56" s="68" customFormat="1">
      <c r="A2471" s="200"/>
      <c r="B2471" s="200"/>
      <c r="C2471" s="200"/>
      <c r="D2471" s="200"/>
      <c r="E2471" s="200"/>
      <c r="F2471" s="200"/>
      <c r="G2471" s="200"/>
      <c r="H2471" s="201"/>
      <c r="I2471" s="202"/>
      <c r="J2471" s="200"/>
      <c r="K2471" s="176"/>
      <c r="L2471" s="176"/>
      <c r="M2471" s="176"/>
      <c r="N2471" s="286"/>
      <c r="O2471" s="286"/>
      <c r="P2471" s="176"/>
      <c r="Q2471" s="203">
        <f t="shared" si="1116"/>
        <v>0</v>
      </c>
      <c r="R2471" s="203">
        <f t="shared" si="1117"/>
        <v>0</v>
      </c>
      <c r="S2471" s="203">
        <f t="shared" si="1118"/>
        <v>0</v>
      </c>
      <c r="T2471" s="203">
        <f t="shared" si="1119"/>
        <v>0</v>
      </c>
      <c r="U2471" s="203">
        <f t="shared" si="1120"/>
        <v>0</v>
      </c>
      <c r="V2471" s="175">
        <f>IF(Q2471&gt;0,VLOOKUP(Q2471,Jahresfaktoren!$A$11:$B$24,2,),0)</f>
        <v>0</v>
      </c>
      <c r="W2471" s="175">
        <f>IF(R2471&gt;0,VLOOKUP(R2471,Jahresfaktoren!$D$11:$E$24,2,),0)</f>
        <v>0</v>
      </c>
      <c r="X2471" s="175">
        <f>IF(S2471&gt;0,VLOOKUP(S2471,Jahresfaktoren!$A$28:$B$29,2,),0)</f>
        <v>0</v>
      </c>
      <c r="Y2471" s="175">
        <f>IF(T2471&gt;0,VLOOKUP(T2471,Jahresfaktoren!$A$28:$B$29,2,),0)</f>
        <v>0</v>
      </c>
      <c r="Z2471" s="175">
        <f>IF(U2471&gt;0,VLOOKUP(U2471,Jahresfaktoren!$A$32:$B$33,2,),)</f>
        <v>0</v>
      </c>
      <c r="AA2471" s="177" t="str">
        <f t="shared" si="1125"/>
        <v/>
      </c>
      <c r="AB2471" s="177" t="str">
        <f t="shared" si="1126"/>
        <v/>
      </c>
      <c r="AC2471" s="177" t="str">
        <f t="shared" si="1127"/>
        <v/>
      </c>
      <c r="AD2471" s="177" t="str">
        <f t="shared" si="1128"/>
        <v/>
      </c>
      <c r="AE2471" s="177" t="str">
        <f t="shared" si="1129"/>
        <v/>
      </c>
      <c r="AF2471" s="178">
        <f>IF(Q2471&gt;0,VLOOKUP(H2471,Leistungszahlen!$A$11:$C$158,3,),0)</f>
        <v>0</v>
      </c>
      <c r="AG2471" s="178">
        <f>IF(R2471&gt;0,VLOOKUP(H2471,Leistungszahlen!$A$11:$F$158,6,),IF(T2471&gt;0,VLOOKUP(H2471,Leistungszahlen!$A$11:$F$158,6,),0))</f>
        <v>0</v>
      </c>
      <c r="AH2471" s="179">
        <f t="shared" si="1130"/>
        <v>0</v>
      </c>
      <c r="AI2471" s="179">
        <f t="shared" si="1131"/>
        <v>0</v>
      </c>
      <c r="AJ2471" s="179">
        <f t="shared" si="1132"/>
        <v>0</v>
      </c>
      <c r="AK2471" s="179">
        <f t="shared" si="1133"/>
        <v>0</v>
      </c>
      <c r="AL2471" s="179">
        <f t="shared" si="1134"/>
        <v>0</v>
      </c>
      <c r="AM2471" s="180" t="str">
        <f>IF(L2471=1,Stundensätze!$D$13,IF(L2471=2,Stundensätze!$D$17,IF(L2471=4,Stundensätze!$D$21,"")))</f>
        <v/>
      </c>
      <c r="AN2471" s="180" t="str">
        <f>IF(L2471=1,Stundensätze!$D$15,IF(L2471=2,Stundensätze!$D$19,IF(L2471=4,Stundensätze!$D$23,"")))</f>
        <v/>
      </c>
      <c r="AO2471" s="180">
        <f t="shared" si="1135"/>
        <v>0</v>
      </c>
      <c r="AP2471" s="180">
        <f t="shared" si="1136"/>
        <v>0</v>
      </c>
      <c r="AQ2471" s="192" t="str">
        <f t="shared" si="1137"/>
        <v/>
      </c>
      <c r="AR2471" s="192" t="str">
        <f t="shared" si="1138"/>
        <v/>
      </c>
      <c r="AS2471" s="193">
        <f t="shared" si="1139"/>
        <v>0</v>
      </c>
      <c r="AT2471" s="258">
        <f>IF(K2471=0,0,VLOOKUP(K2471,Kostenstellen!A:B,2,FALSE))</f>
        <v>0</v>
      </c>
      <c r="AU2471" s="68" t="str">
        <f t="shared" si="1121"/>
        <v/>
      </c>
      <c r="AV2471" s="68" t="str">
        <f t="shared" si="1122"/>
        <v/>
      </c>
      <c r="AW2471" s="68">
        <f>IF(AF2471=0,0,VLOOKUP($H2471,Leistungszahlen!$A$11:$H$158,4,FALSE))</f>
        <v>0</v>
      </c>
      <c r="AX2471" s="68">
        <f>IF(AF2471=0,0,VLOOKUP($H2471,Leistungszahlen!$A$11:$H$158,5,FALSE))</f>
        <v>0</v>
      </c>
      <c r="AY2471" s="68">
        <f>IF(AG2471=0,0,VLOOKUP($H2471,Leistungszahlen!$A$11:$H$158,6,FALSE))</f>
        <v>0</v>
      </c>
      <c r="AZ2471" s="68">
        <f t="shared" si="1123"/>
        <v>0</v>
      </c>
      <c r="BA2471" s="68">
        <f t="shared" si="1124"/>
        <v>0</v>
      </c>
      <c r="BC2471" s="68">
        <f t="shared" si="1140"/>
        <v>0</v>
      </c>
      <c r="BD2471" s="285"/>
    </row>
    <row r="2472" spans="1:56" s="68" customFormat="1">
      <c r="A2472" s="200"/>
      <c r="B2472" s="200"/>
      <c r="C2472" s="200"/>
      <c r="D2472" s="200"/>
      <c r="E2472" s="200"/>
      <c r="F2472" s="200"/>
      <c r="G2472" s="200"/>
      <c r="H2472" s="201"/>
      <c r="I2472" s="202"/>
      <c r="J2472" s="200"/>
      <c r="K2472" s="176"/>
      <c r="L2472" s="176"/>
      <c r="M2472" s="176"/>
      <c r="N2472" s="286"/>
      <c r="O2472" s="286"/>
      <c r="P2472" s="176"/>
      <c r="Q2472" s="203">
        <f t="shared" si="1116"/>
        <v>0</v>
      </c>
      <c r="R2472" s="203">
        <f t="shared" si="1117"/>
        <v>0</v>
      </c>
      <c r="S2472" s="203">
        <f t="shared" si="1118"/>
        <v>0</v>
      </c>
      <c r="T2472" s="203">
        <f t="shared" si="1119"/>
        <v>0</v>
      </c>
      <c r="U2472" s="203">
        <f t="shared" si="1120"/>
        <v>0</v>
      </c>
      <c r="V2472" s="175">
        <f>IF(Q2472&gt;0,VLOOKUP(Q2472,Jahresfaktoren!$A$11:$B$24,2,),0)</f>
        <v>0</v>
      </c>
      <c r="W2472" s="175">
        <f>IF(R2472&gt;0,VLOOKUP(R2472,Jahresfaktoren!$D$11:$E$24,2,),0)</f>
        <v>0</v>
      </c>
      <c r="X2472" s="175">
        <f>IF(S2472&gt;0,VLOOKUP(S2472,Jahresfaktoren!$A$28:$B$29,2,),0)</f>
        <v>0</v>
      </c>
      <c r="Y2472" s="175">
        <f>IF(T2472&gt;0,VLOOKUP(T2472,Jahresfaktoren!$A$28:$B$29,2,),0)</f>
        <v>0</v>
      </c>
      <c r="Z2472" s="175">
        <f>IF(U2472&gt;0,VLOOKUP(U2472,Jahresfaktoren!$A$32:$B$33,2,),)</f>
        <v>0</v>
      </c>
      <c r="AA2472" s="177" t="str">
        <f t="shared" si="1125"/>
        <v/>
      </c>
      <c r="AB2472" s="177" t="str">
        <f t="shared" si="1126"/>
        <v/>
      </c>
      <c r="AC2472" s="177" t="str">
        <f t="shared" si="1127"/>
        <v/>
      </c>
      <c r="AD2472" s="177" t="str">
        <f t="shared" si="1128"/>
        <v/>
      </c>
      <c r="AE2472" s="177" t="str">
        <f t="shared" si="1129"/>
        <v/>
      </c>
      <c r="AF2472" s="178">
        <f>IF(Q2472&gt;0,VLOOKUP(H2472,Leistungszahlen!$A$11:$C$158,3,),0)</f>
        <v>0</v>
      </c>
      <c r="AG2472" s="178">
        <f>IF(R2472&gt;0,VLOOKUP(H2472,Leistungszahlen!$A$11:$F$158,6,),IF(T2472&gt;0,VLOOKUP(H2472,Leistungszahlen!$A$11:$F$158,6,),0))</f>
        <v>0</v>
      </c>
      <c r="AH2472" s="179">
        <f t="shared" si="1130"/>
        <v>0</v>
      </c>
      <c r="AI2472" s="179">
        <f t="shared" si="1131"/>
        <v>0</v>
      </c>
      <c r="AJ2472" s="179">
        <f t="shared" si="1132"/>
        <v>0</v>
      </c>
      <c r="AK2472" s="179">
        <f t="shared" si="1133"/>
        <v>0</v>
      </c>
      <c r="AL2472" s="179">
        <f t="shared" si="1134"/>
        <v>0</v>
      </c>
      <c r="AM2472" s="180" t="str">
        <f>IF(L2472=1,Stundensätze!$D$13,IF(L2472=2,Stundensätze!$D$17,IF(L2472=4,Stundensätze!$D$21,"")))</f>
        <v/>
      </c>
      <c r="AN2472" s="180" t="str">
        <f>IF(L2472=1,Stundensätze!$D$15,IF(L2472=2,Stundensätze!$D$19,IF(L2472=4,Stundensätze!$D$23,"")))</f>
        <v/>
      </c>
      <c r="AO2472" s="180">
        <f t="shared" si="1135"/>
        <v>0</v>
      </c>
      <c r="AP2472" s="180">
        <f t="shared" si="1136"/>
        <v>0</v>
      </c>
      <c r="AQ2472" s="192" t="str">
        <f t="shared" si="1137"/>
        <v/>
      </c>
      <c r="AR2472" s="192" t="str">
        <f t="shared" si="1138"/>
        <v/>
      </c>
      <c r="AS2472" s="193">
        <f t="shared" si="1139"/>
        <v>0</v>
      </c>
      <c r="AT2472" s="258">
        <f>IF(K2472=0,0,VLOOKUP(K2472,Kostenstellen!A:B,2,FALSE))</f>
        <v>0</v>
      </c>
      <c r="AU2472" s="68" t="str">
        <f t="shared" si="1121"/>
        <v/>
      </c>
      <c r="AV2472" s="68" t="str">
        <f t="shared" si="1122"/>
        <v/>
      </c>
      <c r="AW2472" s="68">
        <f>IF(AF2472=0,0,VLOOKUP($H2472,Leistungszahlen!$A$11:$H$158,4,FALSE))</f>
        <v>0</v>
      </c>
      <c r="AX2472" s="68">
        <f>IF(AF2472=0,0,VLOOKUP($H2472,Leistungszahlen!$A$11:$H$158,5,FALSE))</f>
        <v>0</v>
      </c>
      <c r="AY2472" s="68">
        <f>IF(AG2472=0,0,VLOOKUP($H2472,Leistungszahlen!$A$11:$H$158,6,FALSE))</f>
        <v>0</v>
      </c>
      <c r="AZ2472" s="68">
        <f t="shared" si="1123"/>
        <v>0</v>
      </c>
      <c r="BA2472" s="68">
        <f t="shared" si="1124"/>
        <v>0</v>
      </c>
      <c r="BC2472" s="68">
        <f t="shared" si="1140"/>
        <v>0</v>
      </c>
      <c r="BD2472" s="285"/>
    </row>
    <row r="2473" spans="1:56" s="68" customFormat="1">
      <c r="A2473" s="200"/>
      <c r="B2473" s="200"/>
      <c r="C2473" s="200"/>
      <c r="D2473" s="200"/>
      <c r="E2473" s="200"/>
      <c r="F2473" s="200"/>
      <c r="G2473" s="200"/>
      <c r="H2473" s="201"/>
      <c r="I2473" s="202"/>
      <c r="J2473" s="200"/>
      <c r="K2473" s="176"/>
      <c r="L2473" s="176"/>
      <c r="M2473" s="176"/>
      <c r="N2473" s="286"/>
      <c r="O2473" s="286"/>
      <c r="P2473" s="176"/>
      <c r="Q2473" s="203">
        <f t="shared" si="1116"/>
        <v>0</v>
      </c>
      <c r="R2473" s="203">
        <f t="shared" si="1117"/>
        <v>0</v>
      </c>
      <c r="S2473" s="203">
        <f t="shared" si="1118"/>
        <v>0</v>
      </c>
      <c r="T2473" s="203">
        <f t="shared" si="1119"/>
        <v>0</v>
      </c>
      <c r="U2473" s="203">
        <f t="shared" si="1120"/>
        <v>0</v>
      </c>
      <c r="V2473" s="175">
        <f>IF(Q2473&gt;0,VLOOKUP(Q2473,Jahresfaktoren!$A$11:$B$24,2,),0)</f>
        <v>0</v>
      </c>
      <c r="W2473" s="175">
        <f>IF(R2473&gt;0,VLOOKUP(R2473,Jahresfaktoren!$D$11:$E$24,2,),0)</f>
        <v>0</v>
      </c>
      <c r="X2473" s="175">
        <f>IF(S2473&gt;0,VLOOKUP(S2473,Jahresfaktoren!$A$28:$B$29,2,),0)</f>
        <v>0</v>
      </c>
      <c r="Y2473" s="175">
        <f>IF(T2473&gt;0,VLOOKUP(T2473,Jahresfaktoren!$A$28:$B$29,2,),0)</f>
        <v>0</v>
      </c>
      <c r="Z2473" s="175">
        <f>IF(U2473&gt;0,VLOOKUP(U2473,Jahresfaktoren!$A$32:$B$33,2,),)</f>
        <v>0</v>
      </c>
      <c r="AA2473" s="177" t="str">
        <f t="shared" si="1125"/>
        <v/>
      </c>
      <c r="AB2473" s="177" t="str">
        <f t="shared" si="1126"/>
        <v/>
      </c>
      <c r="AC2473" s="177" t="str">
        <f t="shared" si="1127"/>
        <v/>
      </c>
      <c r="AD2473" s="177" t="str">
        <f t="shared" si="1128"/>
        <v/>
      </c>
      <c r="AE2473" s="177" t="str">
        <f t="shared" si="1129"/>
        <v/>
      </c>
      <c r="AF2473" s="178">
        <f>IF(Q2473&gt;0,VLOOKUP(H2473,Leistungszahlen!$A$11:$C$158,3,),0)</f>
        <v>0</v>
      </c>
      <c r="AG2473" s="178">
        <f>IF(R2473&gt;0,VLOOKUP(H2473,Leistungszahlen!$A$11:$F$158,6,),IF(T2473&gt;0,VLOOKUP(H2473,Leistungszahlen!$A$11:$F$158,6,),0))</f>
        <v>0</v>
      </c>
      <c r="AH2473" s="179">
        <f t="shared" si="1130"/>
        <v>0</v>
      </c>
      <c r="AI2473" s="179">
        <f t="shared" si="1131"/>
        <v>0</v>
      </c>
      <c r="AJ2473" s="179">
        <f t="shared" si="1132"/>
        <v>0</v>
      </c>
      <c r="AK2473" s="179">
        <f t="shared" si="1133"/>
        <v>0</v>
      </c>
      <c r="AL2473" s="179">
        <f t="shared" si="1134"/>
        <v>0</v>
      </c>
      <c r="AM2473" s="180" t="str">
        <f>IF(L2473=1,Stundensätze!$D$13,IF(L2473=2,Stundensätze!$D$17,IF(L2473=4,Stundensätze!$D$21,"")))</f>
        <v/>
      </c>
      <c r="AN2473" s="180" t="str">
        <f>IF(L2473=1,Stundensätze!$D$15,IF(L2473=2,Stundensätze!$D$19,IF(L2473=4,Stundensätze!$D$23,"")))</f>
        <v/>
      </c>
      <c r="AO2473" s="180">
        <f t="shared" si="1135"/>
        <v>0</v>
      </c>
      <c r="AP2473" s="180">
        <f t="shared" si="1136"/>
        <v>0</v>
      </c>
      <c r="AQ2473" s="192" t="str">
        <f t="shared" si="1137"/>
        <v/>
      </c>
      <c r="AR2473" s="192" t="str">
        <f t="shared" si="1138"/>
        <v/>
      </c>
      <c r="AS2473" s="193">
        <f t="shared" si="1139"/>
        <v>0</v>
      </c>
      <c r="AT2473" s="258">
        <f>IF(K2473=0,0,VLOOKUP(K2473,Kostenstellen!A:B,2,FALSE))</f>
        <v>0</v>
      </c>
      <c r="AU2473" s="68" t="str">
        <f t="shared" si="1121"/>
        <v/>
      </c>
      <c r="AV2473" s="68" t="str">
        <f t="shared" si="1122"/>
        <v/>
      </c>
      <c r="AW2473" s="68">
        <f>IF(AF2473=0,0,VLOOKUP($H2473,Leistungszahlen!$A$11:$H$158,4,FALSE))</f>
        <v>0</v>
      </c>
      <c r="AX2473" s="68">
        <f>IF(AF2473=0,0,VLOOKUP($H2473,Leistungszahlen!$A$11:$H$158,5,FALSE))</f>
        <v>0</v>
      </c>
      <c r="AY2473" s="68">
        <f>IF(AG2473=0,0,VLOOKUP($H2473,Leistungszahlen!$A$11:$H$158,6,FALSE))</f>
        <v>0</v>
      </c>
      <c r="AZ2473" s="68">
        <f t="shared" si="1123"/>
        <v>0</v>
      </c>
      <c r="BA2473" s="68">
        <f t="shared" si="1124"/>
        <v>0</v>
      </c>
      <c r="BC2473" s="68">
        <f t="shared" si="1140"/>
        <v>0</v>
      </c>
      <c r="BD2473" s="285"/>
    </row>
    <row r="2474" spans="1:56" s="68" customFormat="1">
      <c r="A2474" s="200"/>
      <c r="B2474" s="200"/>
      <c r="C2474" s="200"/>
      <c r="D2474" s="200"/>
      <c r="E2474" s="200"/>
      <c r="F2474" s="200"/>
      <c r="G2474" s="200"/>
      <c r="H2474" s="201"/>
      <c r="I2474" s="202"/>
      <c r="J2474" s="200"/>
      <c r="K2474" s="176"/>
      <c r="L2474" s="176"/>
      <c r="M2474" s="176"/>
      <c r="N2474" s="286"/>
      <c r="O2474" s="286"/>
      <c r="P2474" s="176"/>
      <c r="Q2474" s="203">
        <f t="shared" si="1116"/>
        <v>0</v>
      </c>
      <c r="R2474" s="203">
        <f t="shared" si="1117"/>
        <v>0</v>
      </c>
      <c r="S2474" s="203">
        <f t="shared" si="1118"/>
        <v>0</v>
      </c>
      <c r="T2474" s="203">
        <f t="shared" si="1119"/>
        <v>0</v>
      </c>
      <c r="U2474" s="203">
        <f t="shared" si="1120"/>
        <v>0</v>
      </c>
      <c r="V2474" s="175">
        <f>IF(Q2474&gt;0,VLOOKUP(Q2474,Jahresfaktoren!$A$11:$B$24,2,),0)</f>
        <v>0</v>
      </c>
      <c r="W2474" s="175">
        <f>IF(R2474&gt;0,VLOOKUP(R2474,Jahresfaktoren!$D$11:$E$24,2,),0)</f>
        <v>0</v>
      </c>
      <c r="X2474" s="175">
        <f>IF(S2474&gt;0,VLOOKUP(S2474,Jahresfaktoren!$A$28:$B$29,2,),0)</f>
        <v>0</v>
      </c>
      <c r="Y2474" s="175">
        <f>IF(T2474&gt;0,VLOOKUP(T2474,Jahresfaktoren!$A$28:$B$29,2,),0)</f>
        <v>0</v>
      </c>
      <c r="Z2474" s="175">
        <f>IF(U2474&gt;0,VLOOKUP(U2474,Jahresfaktoren!$A$32:$B$33,2,),)</f>
        <v>0</v>
      </c>
      <c r="AA2474" s="177" t="str">
        <f t="shared" si="1125"/>
        <v/>
      </c>
      <c r="AB2474" s="177" t="str">
        <f t="shared" si="1126"/>
        <v/>
      </c>
      <c r="AC2474" s="177" t="str">
        <f t="shared" si="1127"/>
        <v/>
      </c>
      <c r="AD2474" s="177" t="str">
        <f t="shared" si="1128"/>
        <v/>
      </c>
      <c r="AE2474" s="177" t="str">
        <f t="shared" si="1129"/>
        <v/>
      </c>
      <c r="AF2474" s="178">
        <f>IF(Q2474&gt;0,VLOOKUP(H2474,Leistungszahlen!$A$11:$C$158,3,),0)</f>
        <v>0</v>
      </c>
      <c r="AG2474" s="178">
        <f>IF(R2474&gt;0,VLOOKUP(H2474,Leistungszahlen!$A$11:$F$158,6,),IF(T2474&gt;0,VLOOKUP(H2474,Leistungszahlen!$A$11:$F$158,6,),0))</f>
        <v>0</v>
      </c>
      <c r="AH2474" s="179">
        <f t="shared" si="1130"/>
        <v>0</v>
      </c>
      <c r="AI2474" s="179">
        <f t="shared" si="1131"/>
        <v>0</v>
      </c>
      <c r="AJ2474" s="179">
        <f t="shared" si="1132"/>
        <v>0</v>
      </c>
      <c r="AK2474" s="179">
        <f t="shared" si="1133"/>
        <v>0</v>
      </c>
      <c r="AL2474" s="179">
        <f t="shared" si="1134"/>
        <v>0</v>
      </c>
      <c r="AM2474" s="180" t="str">
        <f>IF(L2474=1,Stundensätze!$D$13,IF(L2474=2,Stundensätze!$D$17,IF(L2474=4,Stundensätze!$D$21,"")))</f>
        <v/>
      </c>
      <c r="AN2474" s="180" t="str">
        <f>IF(L2474=1,Stundensätze!$D$15,IF(L2474=2,Stundensätze!$D$19,IF(L2474=4,Stundensätze!$D$23,"")))</f>
        <v/>
      </c>
      <c r="AO2474" s="180">
        <f t="shared" si="1135"/>
        <v>0</v>
      </c>
      <c r="AP2474" s="180">
        <f t="shared" si="1136"/>
        <v>0</v>
      </c>
      <c r="AQ2474" s="192" t="str">
        <f t="shared" si="1137"/>
        <v/>
      </c>
      <c r="AR2474" s="192" t="str">
        <f t="shared" si="1138"/>
        <v/>
      </c>
      <c r="AS2474" s="193">
        <f t="shared" si="1139"/>
        <v>0</v>
      </c>
      <c r="AT2474" s="258">
        <f>IF(K2474=0,0,VLOOKUP(K2474,Kostenstellen!A:B,2,FALSE))</f>
        <v>0</v>
      </c>
      <c r="AU2474" s="68" t="str">
        <f t="shared" si="1121"/>
        <v/>
      </c>
      <c r="AV2474" s="68" t="str">
        <f t="shared" si="1122"/>
        <v/>
      </c>
      <c r="AW2474" s="68">
        <f>IF(AF2474=0,0,VLOOKUP($H2474,Leistungszahlen!$A$11:$H$158,4,FALSE))</f>
        <v>0</v>
      </c>
      <c r="AX2474" s="68">
        <f>IF(AF2474=0,0,VLOOKUP($H2474,Leistungszahlen!$A$11:$H$158,5,FALSE))</f>
        <v>0</v>
      </c>
      <c r="AY2474" s="68">
        <f>IF(AG2474=0,0,VLOOKUP($H2474,Leistungszahlen!$A$11:$H$158,6,FALSE))</f>
        <v>0</v>
      </c>
      <c r="AZ2474" s="68">
        <f t="shared" si="1123"/>
        <v>0</v>
      </c>
      <c r="BA2474" s="68">
        <f t="shared" si="1124"/>
        <v>0</v>
      </c>
      <c r="BC2474" s="68">
        <f t="shared" si="1140"/>
        <v>0</v>
      </c>
      <c r="BD2474" s="285"/>
    </row>
    <row r="2475" spans="1:56" s="68" customFormat="1">
      <c r="A2475" s="200"/>
      <c r="B2475" s="200"/>
      <c r="C2475" s="200"/>
      <c r="D2475" s="200"/>
      <c r="E2475" s="200"/>
      <c r="F2475" s="200"/>
      <c r="G2475" s="200"/>
      <c r="H2475" s="201"/>
      <c r="I2475" s="202"/>
      <c r="J2475" s="200"/>
      <c r="K2475" s="176"/>
      <c r="L2475" s="176"/>
      <c r="M2475" s="176"/>
      <c r="N2475" s="286"/>
      <c r="O2475" s="286"/>
      <c r="P2475" s="176"/>
      <c r="Q2475" s="203">
        <f t="shared" si="1116"/>
        <v>0</v>
      </c>
      <c r="R2475" s="203">
        <f t="shared" si="1117"/>
        <v>0</v>
      </c>
      <c r="S2475" s="203">
        <f t="shared" si="1118"/>
        <v>0</v>
      </c>
      <c r="T2475" s="203">
        <f t="shared" si="1119"/>
        <v>0</v>
      </c>
      <c r="U2475" s="203">
        <f t="shared" si="1120"/>
        <v>0</v>
      </c>
      <c r="V2475" s="175">
        <f>IF(Q2475&gt;0,VLOOKUP(Q2475,Jahresfaktoren!$A$11:$B$24,2,),0)</f>
        <v>0</v>
      </c>
      <c r="W2475" s="175">
        <f>IF(R2475&gt;0,VLOOKUP(R2475,Jahresfaktoren!$D$11:$E$24,2,),0)</f>
        <v>0</v>
      </c>
      <c r="X2475" s="175">
        <f>IF(S2475&gt;0,VLOOKUP(S2475,Jahresfaktoren!$A$28:$B$29,2,),0)</f>
        <v>0</v>
      </c>
      <c r="Y2475" s="175">
        <f>IF(T2475&gt;0,VLOOKUP(T2475,Jahresfaktoren!$A$28:$B$29,2,),0)</f>
        <v>0</v>
      </c>
      <c r="Z2475" s="175">
        <f>IF(U2475&gt;0,VLOOKUP(U2475,Jahresfaktoren!$A$32:$B$33,2,),)</f>
        <v>0</v>
      </c>
      <c r="AA2475" s="177" t="str">
        <f t="shared" si="1125"/>
        <v/>
      </c>
      <c r="AB2475" s="177" t="str">
        <f t="shared" si="1126"/>
        <v/>
      </c>
      <c r="AC2475" s="177" t="str">
        <f t="shared" si="1127"/>
        <v/>
      </c>
      <c r="AD2475" s="177" t="str">
        <f t="shared" si="1128"/>
        <v/>
      </c>
      <c r="AE2475" s="177" t="str">
        <f t="shared" si="1129"/>
        <v/>
      </c>
      <c r="AF2475" s="178">
        <f>IF(Q2475&gt;0,VLOOKUP(H2475,Leistungszahlen!$A$11:$C$158,3,),0)</f>
        <v>0</v>
      </c>
      <c r="AG2475" s="178">
        <f>IF(R2475&gt;0,VLOOKUP(H2475,Leistungszahlen!$A$11:$F$158,6,),IF(T2475&gt;0,VLOOKUP(H2475,Leistungszahlen!$A$11:$F$158,6,),0))</f>
        <v>0</v>
      </c>
      <c r="AH2475" s="179">
        <f t="shared" si="1130"/>
        <v>0</v>
      </c>
      <c r="AI2475" s="179">
        <f t="shared" si="1131"/>
        <v>0</v>
      </c>
      <c r="AJ2475" s="179">
        <f t="shared" si="1132"/>
        <v>0</v>
      </c>
      <c r="AK2475" s="179">
        <f t="shared" si="1133"/>
        <v>0</v>
      </c>
      <c r="AL2475" s="179">
        <f t="shared" si="1134"/>
        <v>0</v>
      </c>
      <c r="AM2475" s="180" t="str">
        <f>IF(L2475=1,Stundensätze!$D$13,IF(L2475=2,Stundensätze!$D$17,IF(L2475=4,Stundensätze!$D$21,"")))</f>
        <v/>
      </c>
      <c r="AN2475" s="180" t="str">
        <f>IF(L2475=1,Stundensätze!$D$15,IF(L2475=2,Stundensätze!$D$19,IF(L2475=4,Stundensätze!$D$23,"")))</f>
        <v/>
      </c>
      <c r="AO2475" s="180">
        <f t="shared" si="1135"/>
        <v>0</v>
      </c>
      <c r="AP2475" s="180">
        <f t="shared" si="1136"/>
        <v>0</v>
      </c>
      <c r="AQ2475" s="192" t="str">
        <f t="shared" si="1137"/>
        <v/>
      </c>
      <c r="AR2475" s="192" t="str">
        <f t="shared" si="1138"/>
        <v/>
      </c>
      <c r="AS2475" s="193">
        <f t="shared" si="1139"/>
        <v>0</v>
      </c>
      <c r="AT2475" s="258">
        <f>IF(K2475=0,0,VLOOKUP(K2475,Kostenstellen!A:B,2,FALSE))</f>
        <v>0</v>
      </c>
      <c r="AU2475" s="68" t="str">
        <f t="shared" si="1121"/>
        <v/>
      </c>
      <c r="AV2475" s="68" t="str">
        <f t="shared" si="1122"/>
        <v/>
      </c>
      <c r="AW2475" s="68">
        <f>IF(AF2475=0,0,VLOOKUP($H2475,Leistungszahlen!$A$11:$H$158,4,FALSE))</f>
        <v>0</v>
      </c>
      <c r="AX2475" s="68">
        <f>IF(AF2475=0,0,VLOOKUP($H2475,Leistungszahlen!$A$11:$H$158,5,FALSE))</f>
        <v>0</v>
      </c>
      <c r="AY2475" s="68">
        <f>IF(AG2475=0,0,VLOOKUP($H2475,Leistungszahlen!$A$11:$H$158,6,FALSE))</f>
        <v>0</v>
      </c>
      <c r="AZ2475" s="68">
        <f t="shared" si="1123"/>
        <v>0</v>
      </c>
      <c r="BA2475" s="68">
        <f t="shared" si="1124"/>
        <v>0</v>
      </c>
      <c r="BC2475" s="68">
        <f t="shared" si="1140"/>
        <v>0</v>
      </c>
      <c r="BD2475" s="285"/>
    </row>
    <row r="2476" spans="1:56" s="68" customFormat="1">
      <c r="A2476" s="200"/>
      <c r="B2476" s="200"/>
      <c r="C2476" s="200"/>
      <c r="D2476" s="200"/>
      <c r="E2476" s="200"/>
      <c r="F2476" s="200"/>
      <c r="G2476" s="200"/>
      <c r="H2476" s="201"/>
      <c r="I2476" s="202"/>
      <c r="J2476" s="200"/>
      <c r="K2476" s="176"/>
      <c r="L2476" s="176"/>
      <c r="M2476" s="176"/>
      <c r="N2476" s="286"/>
      <c r="O2476" s="286"/>
      <c r="P2476" s="176"/>
      <c r="Q2476" s="203">
        <f t="shared" si="1116"/>
        <v>0</v>
      </c>
      <c r="R2476" s="203">
        <f t="shared" si="1117"/>
        <v>0</v>
      </c>
      <c r="S2476" s="203">
        <f t="shared" si="1118"/>
        <v>0</v>
      </c>
      <c r="T2476" s="203">
        <f t="shared" si="1119"/>
        <v>0</v>
      </c>
      <c r="U2476" s="203">
        <f t="shared" si="1120"/>
        <v>0</v>
      </c>
      <c r="V2476" s="175">
        <f>IF(Q2476&gt;0,VLOOKUP(Q2476,Jahresfaktoren!$A$11:$B$24,2,),0)</f>
        <v>0</v>
      </c>
      <c r="W2476" s="175">
        <f>IF(R2476&gt;0,VLOOKUP(R2476,Jahresfaktoren!$D$11:$E$24,2,),0)</f>
        <v>0</v>
      </c>
      <c r="X2476" s="175">
        <f>IF(S2476&gt;0,VLOOKUP(S2476,Jahresfaktoren!$A$28:$B$29,2,),0)</f>
        <v>0</v>
      </c>
      <c r="Y2476" s="175">
        <f>IF(T2476&gt;0,VLOOKUP(T2476,Jahresfaktoren!$A$28:$B$29,2,),0)</f>
        <v>0</v>
      </c>
      <c r="Z2476" s="175">
        <f>IF(U2476&gt;0,VLOOKUP(U2476,Jahresfaktoren!$A$32:$B$33,2,),)</f>
        <v>0</v>
      </c>
      <c r="AA2476" s="177" t="str">
        <f t="shared" si="1125"/>
        <v/>
      </c>
      <c r="AB2476" s="177" t="str">
        <f t="shared" si="1126"/>
        <v/>
      </c>
      <c r="AC2476" s="177" t="str">
        <f t="shared" si="1127"/>
        <v/>
      </c>
      <c r="AD2476" s="177" t="str">
        <f t="shared" si="1128"/>
        <v/>
      </c>
      <c r="AE2476" s="177" t="str">
        <f t="shared" si="1129"/>
        <v/>
      </c>
      <c r="AF2476" s="178">
        <f>IF(Q2476&gt;0,VLOOKUP(H2476,Leistungszahlen!$A$11:$C$158,3,),0)</f>
        <v>0</v>
      </c>
      <c r="AG2476" s="178">
        <f>IF(R2476&gt;0,VLOOKUP(H2476,Leistungszahlen!$A$11:$F$158,6,),IF(T2476&gt;0,VLOOKUP(H2476,Leistungszahlen!$A$11:$F$158,6,),0))</f>
        <v>0</v>
      </c>
      <c r="AH2476" s="179">
        <f t="shared" si="1130"/>
        <v>0</v>
      </c>
      <c r="AI2476" s="179">
        <f t="shared" si="1131"/>
        <v>0</v>
      </c>
      <c r="AJ2476" s="179">
        <f t="shared" si="1132"/>
        <v>0</v>
      </c>
      <c r="AK2476" s="179">
        <f t="shared" si="1133"/>
        <v>0</v>
      </c>
      <c r="AL2476" s="179">
        <f t="shared" si="1134"/>
        <v>0</v>
      </c>
      <c r="AM2476" s="180" t="str">
        <f>IF(L2476=1,Stundensätze!$D$13,IF(L2476=2,Stundensätze!$D$17,IF(L2476=4,Stundensätze!$D$21,"")))</f>
        <v/>
      </c>
      <c r="AN2476" s="180" t="str">
        <f>IF(L2476=1,Stundensätze!$D$15,IF(L2476=2,Stundensätze!$D$19,IF(L2476=4,Stundensätze!$D$23,"")))</f>
        <v/>
      </c>
      <c r="AO2476" s="180">
        <f t="shared" si="1135"/>
        <v>0</v>
      </c>
      <c r="AP2476" s="180">
        <f t="shared" si="1136"/>
        <v>0</v>
      </c>
      <c r="AQ2476" s="192" t="str">
        <f t="shared" si="1137"/>
        <v/>
      </c>
      <c r="AR2476" s="192" t="str">
        <f t="shared" si="1138"/>
        <v/>
      </c>
      <c r="AS2476" s="193">
        <f t="shared" si="1139"/>
        <v>0</v>
      </c>
      <c r="AT2476" s="258">
        <f>IF(K2476=0,0,VLOOKUP(K2476,Kostenstellen!A:B,2,FALSE))</f>
        <v>0</v>
      </c>
      <c r="AU2476" s="68" t="str">
        <f t="shared" si="1121"/>
        <v/>
      </c>
      <c r="AV2476" s="68" t="str">
        <f t="shared" si="1122"/>
        <v/>
      </c>
      <c r="AW2476" s="68">
        <f>IF(AF2476=0,0,VLOOKUP($H2476,Leistungszahlen!$A$11:$H$158,4,FALSE))</f>
        <v>0</v>
      </c>
      <c r="AX2476" s="68">
        <f>IF(AF2476=0,0,VLOOKUP($H2476,Leistungszahlen!$A$11:$H$158,5,FALSE))</f>
        <v>0</v>
      </c>
      <c r="AY2476" s="68">
        <f>IF(AG2476=0,0,VLOOKUP($H2476,Leistungszahlen!$A$11:$H$158,6,FALSE))</f>
        <v>0</v>
      </c>
      <c r="AZ2476" s="68">
        <f t="shared" si="1123"/>
        <v>0</v>
      </c>
      <c r="BA2476" s="68">
        <f t="shared" si="1124"/>
        <v>0</v>
      </c>
      <c r="BC2476" s="68">
        <f t="shared" si="1140"/>
        <v>0</v>
      </c>
      <c r="BD2476" s="285"/>
    </row>
    <row r="2477" spans="1:56" s="68" customFormat="1">
      <c r="A2477" s="200"/>
      <c r="B2477" s="200"/>
      <c r="C2477" s="200"/>
      <c r="D2477" s="200"/>
      <c r="E2477" s="200"/>
      <c r="F2477" s="200"/>
      <c r="G2477" s="200"/>
      <c r="H2477" s="201"/>
      <c r="I2477" s="202"/>
      <c r="J2477" s="200"/>
      <c r="K2477" s="176"/>
      <c r="L2477" s="176"/>
      <c r="M2477" s="176"/>
      <c r="N2477" s="286"/>
      <c r="O2477" s="286"/>
      <c r="P2477" s="176"/>
      <c r="Q2477" s="203">
        <f t="shared" si="1116"/>
        <v>0</v>
      </c>
      <c r="R2477" s="203">
        <f t="shared" si="1117"/>
        <v>0</v>
      </c>
      <c r="S2477" s="203">
        <f t="shared" si="1118"/>
        <v>0</v>
      </c>
      <c r="T2477" s="203">
        <f t="shared" si="1119"/>
        <v>0</v>
      </c>
      <c r="U2477" s="203">
        <f t="shared" si="1120"/>
        <v>0</v>
      </c>
      <c r="V2477" s="175">
        <f>IF(Q2477&gt;0,VLOOKUP(Q2477,Jahresfaktoren!$A$11:$B$24,2,),0)</f>
        <v>0</v>
      </c>
      <c r="W2477" s="175">
        <f>IF(R2477&gt;0,VLOOKUP(R2477,Jahresfaktoren!$D$11:$E$24,2,),0)</f>
        <v>0</v>
      </c>
      <c r="X2477" s="175">
        <f>IF(S2477&gt;0,VLOOKUP(S2477,Jahresfaktoren!$A$28:$B$29,2,),0)</f>
        <v>0</v>
      </c>
      <c r="Y2477" s="175">
        <f>IF(T2477&gt;0,VLOOKUP(T2477,Jahresfaktoren!$A$28:$B$29,2,),0)</f>
        <v>0</v>
      </c>
      <c r="Z2477" s="175">
        <f>IF(U2477&gt;0,VLOOKUP(U2477,Jahresfaktoren!$A$32:$B$33,2,),)</f>
        <v>0</v>
      </c>
      <c r="AA2477" s="177" t="str">
        <f t="shared" si="1125"/>
        <v/>
      </c>
      <c r="AB2477" s="177" t="str">
        <f t="shared" si="1126"/>
        <v/>
      </c>
      <c r="AC2477" s="177" t="str">
        <f t="shared" si="1127"/>
        <v/>
      </c>
      <c r="AD2477" s="177" t="str">
        <f t="shared" si="1128"/>
        <v/>
      </c>
      <c r="AE2477" s="177" t="str">
        <f t="shared" si="1129"/>
        <v/>
      </c>
      <c r="AF2477" s="178">
        <f>IF(Q2477&gt;0,VLOOKUP(H2477,Leistungszahlen!$A$11:$C$158,3,),0)</f>
        <v>0</v>
      </c>
      <c r="AG2477" s="178">
        <f>IF(R2477&gt;0,VLOOKUP(H2477,Leistungszahlen!$A$11:$F$158,6,),IF(T2477&gt;0,VLOOKUP(H2477,Leistungszahlen!$A$11:$F$158,6,),0))</f>
        <v>0</v>
      </c>
      <c r="AH2477" s="179">
        <f t="shared" si="1130"/>
        <v>0</v>
      </c>
      <c r="AI2477" s="179">
        <f t="shared" si="1131"/>
        <v>0</v>
      </c>
      <c r="AJ2477" s="179">
        <f t="shared" si="1132"/>
        <v>0</v>
      </c>
      <c r="AK2477" s="179">
        <f t="shared" si="1133"/>
        <v>0</v>
      </c>
      <c r="AL2477" s="179">
        <f t="shared" si="1134"/>
        <v>0</v>
      </c>
      <c r="AM2477" s="180" t="str">
        <f>IF(L2477=1,Stundensätze!$D$13,IF(L2477=2,Stundensätze!$D$17,IF(L2477=4,Stundensätze!$D$21,"")))</f>
        <v/>
      </c>
      <c r="AN2477" s="180" t="str">
        <f>IF(L2477=1,Stundensätze!$D$15,IF(L2477=2,Stundensätze!$D$19,IF(L2477=4,Stundensätze!$D$23,"")))</f>
        <v/>
      </c>
      <c r="AO2477" s="180">
        <f t="shared" si="1135"/>
        <v>0</v>
      </c>
      <c r="AP2477" s="180">
        <f t="shared" si="1136"/>
        <v>0</v>
      </c>
      <c r="AQ2477" s="192" t="str">
        <f t="shared" si="1137"/>
        <v/>
      </c>
      <c r="AR2477" s="192" t="str">
        <f t="shared" si="1138"/>
        <v/>
      </c>
      <c r="AS2477" s="193">
        <f t="shared" si="1139"/>
        <v>0</v>
      </c>
      <c r="AT2477" s="258">
        <f>IF(K2477=0,0,VLOOKUP(K2477,Kostenstellen!A:B,2,FALSE))</f>
        <v>0</v>
      </c>
      <c r="AU2477" s="68" t="str">
        <f t="shared" si="1121"/>
        <v/>
      </c>
      <c r="AV2477" s="68" t="str">
        <f t="shared" si="1122"/>
        <v/>
      </c>
      <c r="AW2477" s="68">
        <f>IF(AF2477=0,0,VLOOKUP($H2477,Leistungszahlen!$A$11:$H$158,4,FALSE))</f>
        <v>0</v>
      </c>
      <c r="AX2477" s="68">
        <f>IF(AF2477=0,0,VLOOKUP($H2477,Leistungszahlen!$A$11:$H$158,5,FALSE))</f>
        <v>0</v>
      </c>
      <c r="AY2477" s="68">
        <f>IF(AG2477=0,0,VLOOKUP($H2477,Leistungszahlen!$A$11:$H$158,6,FALSE))</f>
        <v>0</v>
      </c>
      <c r="AZ2477" s="68">
        <f t="shared" si="1123"/>
        <v>0</v>
      </c>
      <c r="BA2477" s="68">
        <f t="shared" si="1124"/>
        <v>0</v>
      </c>
      <c r="BC2477" s="68">
        <f t="shared" si="1140"/>
        <v>0</v>
      </c>
      <c r="BD2477" s="285"/>
    </row>
    <row r="2478" spans="1:56" s="68" customFormat="1">
      <c r="A2478" s="200"/>
      <c r="B2478" s="200"/>
      <c r="C2478" s="200"/>
      <c r="D2478" s="200"/>
      <c r="E2478" s="200"/>
      <c r="F2478" s="200"/>
      <c r="G2478" s="200"/>
      <c r="H2478" s="201"/>
      <c r="I2478" s="202"/>
      <c r="J2478" s="200"/>
      <c r="K2478" s="176"/>
      <c r="L2478" s="176"/>
      <c r="M2478" s="176"/>
      <c r="N2478" s="286"/>
      <c r="O2478" s="286"/>
      <c r="P2478" s="176"/>
      <c r="Q2478" s="203">
        <f t="shared" si="1116"/>
        <v>0</v>
      </c>
      <c r="R2478" s="203">
        <f t="shared" si="1117"/>
        <v>0</v>
      </c>
      <c r="S2478" s="203">
        <f t="shared" si="1118"/>
        <v>0</v>
      </c>
      <c r="T2478" s="203">
        <f t="shared" si="1119"/>
        <v>0</v>
      </c>
      <c r="U2478" s="203">
        <f t="shared" si="1120"/>
        <v>0</v>
      </c>
      <c r="V2478" s="175">
        <f>IF(Q2478&gt;0,VLOOKUP(Q2478,Jahresfaktoren!$A$11:$B$24,2,),0)</f>
        <v>0</v>
      </c>
      <c r="W2478" s="175">
        <f>IF(R2478&gt;0,VLOOKUP(R2478,Jahresfaktoren!$D$11:$E$24,2,),0)</f>
        <v>0</v>
      </c>
      <c r="X2478" s="175">
        <f>IF(S2478&gt;0,VLOOKUP(S2478,Jahresfaktoren!$A$28:$B$29,2,),0)</f>
        <v>0</v>
      </c>
      <c r="Y2478" s="175">
        <f>IF(T2478&gt;0,VLOOKUP(T2478,Jahresfaktoren!$A$28:$B$29,2,),0)</f>
        <v>0</v>
      </c>
      <c r="Z2478" s="175">
        <f>IF(U2478&gt;0,VLOOKUP(U2478,Jahresfaktoren!$A$32:$B$33,2,),)</f>
        <v>0</v>
      </c>
      <c r="AA2478" s="177" t="str">
        <f t="shared" si="1125"/>
        <v/>
      </c>
      <c r="AB2478" s="177" t="str">
        <f t="shared" si="1126"/>
        <v/>
      </c>
      <c r="AC2478" s="177" t="str">
        <f t="shared" si="1127"/>
        <v/>
      </c>
      <c r="AD2478" s="177" t="str">
        <f t="shared" si="1128"/>
        <v/>
      </c>
      <c r="AE2478" s="177" t="str">
        <f t="shared" si="1129"/>
        <v/>
      </c>
      <c r="AF2478" s="178">
        <f>IF(Q2478&gt;0,VLOOKUP(H2478,Leistungszahlen!$A$11:$C$158,3,),0)</f>
        <v>0</v>
      </c>
      <c r="AG2478" s="178">
        <f>IF(R2478&gt;0,VLOOKUP(H2478,Leistungszahlen!$A$11:$F$158,6,),IF(T2478&gt;0,VLOOKUP(H2478,Leistungszahlen!$A$11:$F$158,6,),0))</f>
        <v>0</v>
      </c>
      <c r="AH2478" s="179">
        <f t="shared" si="1130"/>
        <v>0</v>
      </c>
      <c r="AI2478" s="179">
        <f t="shared" si="1131"/>
        <v>0</v>
      </c>
      <c r="AJ2478" s="179">
        <f t="shared" si="1132"/>
        <v>0</v>
      </c>
      <c r="AK2478" s="179">
        <f t="shared" si="1133"/>
        <v>0</v>
      </c>
      <c r="AL2478" s="179">
        <f t="shared" si="1134"/>
        <v>0</v>
      </c>
      <c r="AM2478" s="180" t="str">
        <f>IF(L2478=1,Stundensätze!$D$13,IF(L2478=2,Stundensätze!$D$17,IF(L2478=4,Stundensätze!$D$21,"")))</f>
        <v/>
      </c>
      <c r="AN2478" s="180" t="str">
        <f>IF(L2478=1,Stundensätze!$D$15,IF(L2478=2,Stundensätze!$D$19,IF(L2478=4,Stundensätze!$D$23,"")))</f>
        <v/>
      </c>
      <c r="AO2478" s="180">
        <f t="shared" si="1135"/>
        <v>0</v>
      </c>
      <c r="AP2478" s="180">
        <f t="shared" si="1136"/>
        <v>0</v>
      </c>
      <c r="AQ2478" s="192" t="str">
        <f t="shared" si="1137"/>
        <v/>
      </c>
      <c r="AR2478" s="192" t="str">
        <f t="shared" si="1138"/>
        <v/>
      </c>
      <c r="AS2478" s="193">
        <f t="shared" si="1139"/>
        <v>0</v>
      </c>
      <c r="AT2478" s="258">
        <f>IF(K2478=0,0,VLOOKUP(K2478,Kostenstellen!A:B,2,FALSE))</f>
        <v>0</v>
      </c>
      <c r="AU2478" s="68" t="str">
        <f t="shared" si="1121"/>
        <v/>
      </c>
      <c r="AV2478" s="68" t="str">
        <f t="shared" si="1122"/>
        <v/>
      </c>
      <c r="AW2478" s="68">
        <f>IF(AF2478=0,0,VLOOKUP($H2478,Leistungszahlen!$A$11:$H$158,4,FALSE))</f>
        <v>0</v>
      </c>
      <c r="AX2478" s="68">
        <f>IF(AF2478=0,0,VLOOKUP($H2478,Leistungszahlen!$A$11:$H$158,5,FALSE))</f>
        <v>0</v>
      </c>
      <c r="AY2478" s="68">
        <f>IF(AG2478=0,0,VLOOKUP($H2478,Leistungszahlen!$A$11:$H$158,6,FALSE))</f>
        <v>0</v>
      </c>
      <c r="AZ2478" s="68">
        <f t="shared" si="1123"/>
        <v>0</v>
      </c>
      <c r="BA2478" s="68">
        <f t="shared" si="1124"/>
        <v>0</v>
      </c>
      <c r="BC2478" s="68">
        <f t="shared" si="1140"/>
        <v>0</v>
      </c>
      <c r="BD2478" s="285"/>
    </row>
    <row r="2479" spans="1:56" s="68" customFormat="1">
      <c r="A2479" s="200"/>
      <c r="B2479" s="200"/>
      <c r="C2479" s="200"/>
      <c r="D2479" s="200"/>
      <c r="E2479" s="200"/>
      <c r="F2479" s="200"/>
      <c r="G2479" s="200"/>
      <c r="H2479" s="201"/>
      <c r="I2479" s="202"/>
      <c r="J2479" s="200"/>
      <c r="K2479" s="176"/>
      <c r="L2479" s="176"/>
      <c r="M2479" s="176"/>
      <c r="N2479" s="286"/>
      <c r="O2479" s="286"/>
      <c r="P2479" s="176"/>
      <c r="Q2479" s="203">
        <f t="shared" si="1116"/>
        <v>0</v>
      </c>
      <c r="R2479" s="203">
        <f t="shared" si="1117"/>
        <v>0</v>
      </c>
      <c r="S2479" s="203">
        <f t="shared" si="1118"/>
        <v>0</v>
      </c>
      <c r="T2479" s="203">
        <f t="shared" si="1119"/>
        <v>0</v>
      </c>
      <c r="U2479" s="203">
        <f t="shared" si="1120"/>
        <v>0</v>
      </c>
      <c r="V2479" s="175">
        <f>IF(Q2479&gt;0,VLOOKUP(Q2479,Jahresfaktoren!$A$11:$B$24,2,),0)</f>
        <v>0</v>
      </c>
      <c r="W2479" s="175">
        <f>IF(R2479&gt;0,VLOOKUP(R2479,Jahresfaktoren!$D$11:$E$24,2,),0)</f>
        <v>0</v>
      </c>
      <c r="X2479" s="175">
        <f>IF(S2479&gt;0,VLOOKUP(S2479,Jahresfaktoren!$A$28:$B$29,2,),0)</f>
        <v>0</v>
      </c>
      <c r="Y2479" s="175">
        <f>IF(T2479&gt;0,VLOOKUP(T2479,Jahresfaktoren!$A$28:$B$29,2,),0)</f>
        <v>0</v>
      </c>
      <c r="Z2479" s="175">
        <f>IF(U2479&gt;0,VLOOKUP(U2479,Jahresfaktoren!$A$32:$B$33,2,),)</f>
        <v>0</v>
      </c>
      <c r="AA2479" s="177" t="str">
        <f t="shared" si="1125"/>
        <v/>
      </c>
      <c r="AB2479" s="177" t="str">
        <f t="shared" si="1126"/>
        <v/>
      </c>
      <c r="AC2479" s="177" t="str">
        <f t="shared" si="1127"/>
        <v/>
      </c>
      <c r="AD2479" s="177" t="str">
        <f t="shared" si="1128"/>
        <v/>
      </c>
      <c r="AE2479" s="177" t="str">
        <f t="shared" si="1129"/>
        <v/>
      </c>
      <c r="AF2479" s="178">
        <f>IF(Q2479&gt;0,VLOOKUP(H2479,Leistungszahlen!$A$11:$C$158,3,),0)</f>
        <v>0</v>
      </c>
      <c r="AG2479" s="178">
        <f>IF(R2479&gt;0,VLOOKUP(H2479,Leistungszahlen!$A$11:$F$158,6,),IF(T2479&gt;0,VLOOKUP(H2479,Leistungszahlen!$A$11:$F$158,6,),0))</f>
        <v>0</v>
      </c>
      <c r="AH2479" s="179">
        <f t="shared" si="1130"/>
        <v>0</v>
      </c>
      <c r="AI2479" s="179">
        <f t="shared" si="1131"/>
        <v>0</v>
      </c>
      <c r="AJ2479" s="179">
        <f t="shared" si="1132"/>
        <v>0</v>
      </c>
      <c r="AK2479" s="179">
        <f t="shared" si="1133"/>
        <v>0</v>
      </c>
      <c r="AL2479" s="179">
        <f t="shared" si="1134"/>
        <v>0</v>
      </c>
      <c r="AM2479" s="180" t="str">
        <f>IF(L2479=1,Stundensätze!$D$13,IF(L2479=2,Stundensätze!$D$17,IF(L2479=4,Stundensätze!$D$21,"")))</f>
        <v/>
      </c>
      <c r="AN2479" s="180" t="str">
        <f>IF(L2479=1,Stundensätze!$D$15,IF(L2479=2,Stundensätze!$D$19,IF(L2479=4,Stundensätze!$D$23,"")))</f>
        <v/>
      </c>
      <c r="AO2479" s="180">
        <f t="shared" si="1135"/>
        <v>0</v>
      </c>
      <c r="AP2479" s="180">
        <f t="shared" si="1136"/>
        <v>0</v>
      </c>
      <c r="AQ2479" s="192" t="str">
        <f t="shared" si="1137"/>
        <v/>
      </c>
      <c r="AR2479" s="192" t="str">
        <f t="shared" si="1138"/>
        <v/>
      </c>
      <c r="AS2479" s="193">
        <f t="shared" si="1139"/>
        <v>0</v>
      </c>
      <c r="AT2479" s="258">
        <f>IF(K2479=0,0,VLOOKUP(K2479,Kostenstellen!A:B,2,FALSE))</f>
        <v>0</v>
      </c>
      <c r="AU2479" s="68" t="str">
        <f t="shared" si="1121"/>
        <v/>
      </c>
      <c r="AV2479" s="68" t="str">
        <f t="shared" si="1122"/>
        <v/>
      </c>
      <c r="AW2479" s="68">
        <f>IF(AF2479=0,0,VLOOKUP($H2479,Leistungszahlen!$A$11:$H$158,4,FALSE))</f>
        <v>0</v>
      </c>
      <c r="AX2479" s="68">
        <f>IF(AF2479=0,0,VLOOKUP($H2479,Leistungszahlen!$A$11:$H$158,5,FALSE))</f>
        <v>0</v>
      </c>
      <c r="AY2479" s="68">
        <f>IF(AG2479=0,0,VLOOKUP($H2479,Leistungszahlen!$A$11:$H$158,6,FALSE))</f>
        <v>0</v>
      </c>
      <c r="AZ2479" s="68">
        <f t="shared" si="1123"/>
        <v>0</v>
      </c>
      <c r="BA2479" s="68">
        <f t="shared" si="1124"/>
        <v>0</v>
      </c>
      <c r="BC2479" s="68">
        <f t="shared" si="1140"/>
        <v>0</v>
      </c>
      <c r="BD2479" s="285"/>
    </row>
    <row r="2480" spans="1:56" s="68" customFormat="1">
      <c r="A2480" s="200"/>
      <c r="B2480" s="200"/>
      <c r="C2480" s="200"/>
      <c r="D2480" s="200"/>
      <c r="E2480" s="200"/>
      <c r="F2480" s="200"/>
      <c r="G2480" s="200"/>
      <c r="H2480" s="201"/>
      <c r="I2480" s="202"/>
      <c r="J2480" s="200"/>
      <c r="K2480" s="176"/>
      <c r="L2480" s="176"/>
      <c r="M2480" s="176"/>
      <c r="N2480" s="286"/>
      <c r="O2480" s="286"/>
      <c r="P2480" s="176"/>
      <c r="Q2480" s="203">
        <f t="shared" si="1116"/>
        <v>0</v>
      </c>
      <c r="R2480" s="203">
        <f t="shared" si="1117"/>
        <v>0</v>
      </c>
      <c r="S2480" s="203">
        <f t="shared" si="1118"/>
        <v>0</v>
      </c>
      <c r="T2480" s="203">
        <f t="shared" si="1119"/>
        <v>0</v>
      </c>
      <c r="U2480" s="203">
        <f t="shared" si="1120"/>
        <v>0</v>
      </c>
      <c r="V2480" s="175">
        <f>IF(Q2480&gt;0,VLOOKUP(Q2480,Jahresfaktoren!$A$11:$B$24,2,),0)</f>
        <v>0</v>
      </c>
      <c r="W2480" s="175">
        <f>IF(R2480&gt;0,VLOOKUP(R2480,Jahresfaktoren!$D$11:$E$24,2,),0)</f>
        <v>0</v>
      </c>
      <c r="X2480" s="175">
        <f>IF(S2480&gt;0,VLOOKUP(S2480,Jahresfaktoren!$A$28:$B$29,2,),0)</f>
        <v>0</v>
      </c>
      <c r="Y2480" s="175">
        <f>IF(T2480&gt;0,VLOOKUP(T2480,Jahresfaktoren!$A$28:$B$29,2,),0)</f>
        <v>0</v>
      </c>
      <c r="Z2480" s="175">
        <f>IF(U2480&gt;0,VLOOKUP(U2480,Jahresfaktoren!$A$32:$B$33,2,),)</f>
        <v>0</v>
      </c>
      <c r="AA2480" s="177" t="str">
        <f t="shared" si="1125"/>
        <v/>
      </c>
      <c r="AB2480" s="177" t="str">
        <f t="shared" si="1126"/>
        <v/>
      </c>
      <c r="AC2480" s="177" t="str">
        <f t="shared" si="1127"/>
        <v/>
      </c>
      <c r="AD2480" s="177" t="str">
        <f t="shared" si="1128"/>
        <v/>
      </c>
      <c r="AE2480" s="177" t="str">
        <f t="shared" si="1129"/>
        <v/>
      </c>
      <c r="AF2480" s="178">
        <f>IF(Q2480&gt;0,VLOOKUP(H2480,Leistungszahlen!$A$11:$C$158,3,),0)</f>
        <v>0</v>
      </c>
      <c r="AG2480" s="178">
        <f>IF(R2480&gt;0,VLOOKUP(H2480,Leistungszahlen!$A$11:$F$158,6,),IF(T2480&gt;0,VLOOKUP(H2480,Leistungszahlen!$A$11:$F$158,6,),0))</f>
        <v>0</v>
      </c>
      <c r="AH2480" s="179">
        <f t="shared" si="1130"/>
        <v>0</v>
      </c>
      <c r="AI2480" s="179">
        <f t="shared" si="1131"/>
        <v>0</v>
      </c>
      <c r="AJ2480" s="179">
        <f t="shared" si="1132"/>
        <v>0</v>
      </c>
      <c r="AK2480" s="179">
        <f t="shared" si="1133"/>
        <v>0</v>
      </c>
      <c r="AL2480" s="179">
        <f t="shared" si="1134"/>
        <v>0</v>
      </c>
      <c r="AM2480" s="180" t="str">
        <f>IF(L2480=1,Stundensätze!$D$13,IF(L2480=2,Stundensätze!$D$17,IF(L2480=4,Stundensätze!$D$21,"")))</f>
        <v/>
      </c>
      <c r="AN2480" s="180" t="str">
        <f>IF(L2480=1,Stundensätze!$D$15,IF(L2480=2,Stundensätze!$D$19,IF(L2480=4,Stundensätze!$D$23,"")))</f>
        <v/>
      </c>
      <c r="AO2480" s="180">
        <f t="shared" si="1135"/>
        <v>0</v>
      </c>
      <c r="AP2480" s="180">
        <f t="shared" si="1136"/>
        <v>0</v>
      </c>
      <c r="AQ2480" s="192" t="str">
        <f t="shared" si="1137"/>
        <v/>
      </c>
      <c r="AR2480" s="192" t="str">
        <f t="shared" si="1138"/>
        <v/>
      </c>
      <c r="AS2480" s="193">
        <f t="shared" si="1139"/>
        <v>0</v>
      </c>
      <c r="AT2480" s="258">
        <f>IF(K2480=0,0,VLOOKUP(K2480,Kostenstellen!A:B,2,FALSE))</f>
        <v>0</v>
      </c>
      <c r="AU2480" s="68" t="str">
        <f t="shared" si="1121"/>
        <v/>
      </c>
      <c r="AV2480" s="68" t="str">
        <f t="shared" si="1122"/>
        <v/>
      </c>
      <c r="AW2480" s="68">
        <f>IF(AF2480=0,0,VLOOKUP($H2480,Leistungszahlen!$A$11:$H$158,4,FALSE))</f>
        <v>0</v>
      </c>
      <c r="AX2480" s="68">
        <f>IF(AF2480=0,0,VLOOKUP($H2480,Leistungszahlen!$A$11:$H$158,5,FALSE))</f>
        <v>0</v>
      </c>
      <c r="AY2480" s="68">
        <f>IF(AG2480=0,0,VLOOKUP($H2480,Leistungszahlen!$A$11:$H$158,6,FALSE))</f>
        <v>0</v>
      </c>
      <c r="AZ2480" s="68">
        <f t="shared" si="1123"/>
        <v>0</v>
      </c>
      <c r="BA2480" s="68">
        <f t="shared" si="1124"/>
        <v>0</v>
      </c>
      <c r="BC2480" s="68">
        <f t="shared" si="1140"/>
        <v>0</v>
      </c>
      <c r="BD2480" s="285"/>
    </row>
    <row r="2481" spans="1:56" s="68" customFormat="1">
      <c r="A2481" s="200"/>
      <c r="B2481" s="200"/>
      <c r="C2481" s="200"/>
      <c r="D2481" s="200"/>
      <c r="E2481" s="200"/>
      <c r="F2481" s="200"/>
      <c r="G2481" s="200"/>
      <c r="H2481" s="201"/>
      <c r="I2481" s="202"/>
      <c r="J2481" s="200"/>
      <c r="K2481" s="176"/>
      <c r="L2481" s="176"/>
      <c r="M2481" s="176"/>
      <c r="N2481" s="286"/>
      <c r="O2481" s="286"/>
      <c r="P2481" s="176"/>
      <c r="Q2481" s="203">
        <f t="shared" si="1116"/>
        <v>0</v>
      </c>
      <c r="R2481" s="203">
        <f t="shared" si="1117"/>
        <v>0</v>
      </c>
      <c r="S2481" s="203">
        <f t="shared" si="1118"/>
        <v>0</v>
      </c>
      <c r="T2481" s="203">
        <f t="shared" si="1119"/>
        <v>0</v>
      </c>
      <c r="U2481" s="203">
        <f t="shared" si="1120"/>
        <v>0</v>
      </c>
      <c r="V2481" s="175">
        <f>IF(Q2481&gt;0,VLOOKUP(Q2481,Jahresfaktoren!$A$11:$B$24,2,),0)</f>
        <v>0</v>
      </c>
      <c r="W2481" s="175">
        <f>IF(R2481&gt;0,VLOOKUP(R2481,Jahresfaktoren!$D$11:$E$24,2,),0)</f>
        <v>0</v>
      </c>
      <c r="X2481" s="175">
        <f>IF(S2481&gt;0,VLOOKUP(S2481,Jahresfaktoren!$A$28:$B$29,2,),0)</f>
        <v>0</v>
      </c>
      <c r="Y2481" s="175">
        <f>IF(T2481&gt;0,VLOOKUP(T2481,Jahresfaktoren!$A$28:$B$29,2,),0)</f>
        <v>0</v>
      </c>
      <c r="Z2481" s="175">
        <f>IF(U2481&gt;0,VLOOKUP(U2481,Jahresfaktoren!$A$32:$B$33,2,),)</f>
        <v>0</v>
      </c>
      <c r="AA2481" s="177" t="str">
        <f t="shared" si="1125"/>
        <v/>
      </c>
      <c r="AB2481" s="177" t="str">
        <f t="shared" si="1126"/>
        <v/>
      </c>
      <c r="AC2481" s="177" t="str">
        <f t="shared" si="1127"/>
        <v/>
      </c>
      <c r="AD2481" s="177" t="str">
        <f t="shared" si="1128"/>
        <v/>
      </c>
      <c r="AE2481" s="177" t="str">
        <f t="shared" si="1129"/>
        <v/>
      </c>
      <c r="AF2481" s="178">
        <f>IF(Q2481&gt;0,VLOOKUP(H2481,Leistungszahlen!$A$11:$C$158,3,),0)</f>
        <v>0</v>
      </c>
      <c r="AG2481" s="178">
        <f>IF(R2481&gt;0,VLOOKUP(H2481,Leistungszahlen!$A$11:$F$158,6,),IF(T2481&gt;0,VLOOKUP(H2481,Leistungszahlen!$A$11:$F$158,6,),0))</f>
        <v>0</v>
      </c>
      <c r="AH2481" s="179">
        <f t="shared" si="1130"/>
        <v>0</v>
      </c>
      <c r="AI2481" s="179">
        <f t="shared" si="1131"/>
        <v>0</v>
      </c>
      <c r="AJ2481" s="179">
        <f t="shared" si="1132"/>
        <v>0</v>
      </c>
      <c r="AK2481" s="179">
        <f t="shared" si="1133"/>
        <v>0</v>
      </c>
      <c r="AL2481" s="179">
        <f t="shared" si="1134"/>
        <v>0</v>
      </c>
      <c r="AM2481" s="180" t="str">
        <f>IF(L2481=1,Stundensätze!$D$13,IF(L2481=2,Stundensätze!$D$17,IF(L2481=4,Stundensätze!$D$21,"")))</f>
        <v/>
      </c>
      <c r="AN2481" s="180" t="str">
        <f>IF(L2481=1,Stundensätze!$D$15,IF(L2481=2,Stundensätze!$D$19,IF(L2481=4,Stundensätze!$D$23,"")))</f>
        <v/>
      </c>
      <c r="AO2481" s="180">
        <f t="shared" si="1135"/>
        <v>0</v>
      </c>
      <c r="AP2481" s="180">
        <f t="shared" si="1136"/>
        <v>0</v>
      </c>
      <c r="AQ2481" s="192" t="str">
        <f t="shared" si="1137"/>
        <v/>
      </c>
      <c r="AR2481" s="192" t="str">
        <f t="shared" si="1138"/>
        <v/>
      </c>
      <c r="AS2481" s="193">
        <f t="shared" si="1139"/>
        <v>0</v>
      </c>
      <c r="AT2481" s="258">
        <f>IF(K2481=0,0,VLOOKUP(K2481,Kostenstellen!A:B,2,FALSE))</f>
        <v>0</v>
      </c>
      <c r="AU2481" s="68" t="str">
        <f t="shared" si="1121"/>
        <v/>
      </c>
      <c r="AV2481" s="68" t="str">
        <f t="shared" si="1122"/>
        <v/>
      </c>
      <c r="AW2481" s="68">
        <f>IF(AF2481=0,0,VLOOKUP($H2481,Leistungszahlen!$A$11:$H$158,4,FALSE))</f>
        <v>0</v>
      </c>
      <c r="AX2481" s="68">
        <f>IF(AF2481=0,0,VLOOKUP($H2481,Leistungszahlen!$A$11:$H$158,5,FALSE))</f>
        <v>0</v>
      </c>
      <c r="AY2481" s="68">
        <f>IF(AG2481=0,0,VLOOKUP($H2481,Leistungszahlen!$A$11:$H$158,6,FALSE))</f>
        <v>0</v>
      </c>
      <c r="AZ2481" s="68">
        <f t="shared" si="1123"/>
        <v>0</v>
      </c>
      <c r="BA2481" s="68">
        <f t="shared" si="1124"/>
        <v>0</v>
      </c>
      <c r="BC2481" s="68">
        <f t="shared" si="1140"/>
        <v>0</v>
      </c>
      <c r="BD2481" s="285"/>
    </row>
    <row r="2482" spans="1:56" s="68" customFormat="1">
      <c r="A2482" s="200"/>
      <c r="B2482" s="200"/>
      <c r="C2482" s="200"/>
      <c r="D2482" s="200"/>
      <c r="E2482" s="200"/>
      <c r="F2482" s="200"/>
      <c r="G2482" s="200"/>
      <c r="H2482" s="201"/>
      <c r="I2482" s="202"/>
      <c r="J2482" s="200"/>
      <c r="K2482" s="176"/>
      <c r="L2482" s="176"/>
      <c r="M2482" s="176"/>
      <c r="N2482" s="286"/>
      <c r="O2482" s="286"/>
      <c r="P2482" s="176"/>
      <c r="Q2482" s="203">
        <f t="shared" si="1116"/>
        <v>0</v>
      </c>
      <c r="R2482" s="203">
        <f t="shared" si="1117"/>
        <v>0</v>
      </c>
      <c r="S2482" s="203">
        <f t="shared" si="1118"/>
        <v>0</v>
      </c>
      <c r="T2482" s="203">
        <f t="shared" si="1119"/>
        <v>0</v>
      </c>
      <c r="U2482" s="203">
        <f t="shared" si="1120"/>
        <v>0</v>
      </c>
      <c r="V2482" s="175">
        <f>IF(Q2482&gt;0,VLOOKUP(Q2482,Jahresfaktoren!$A$11:$B$24,2,),0)</f>
        <v>0</v>
      </c>
      <c r="W2482" s="175">
        <f>IF(R2482&gt;0,VLOOKUP(R2482,Jahresfaktoren!$D$11:$E$24,2,),0)</f>
        <v>0</v>
      </c>
      <c r="X2482" s="175">
        <f>IF(S2482&gt;0,VLOOKUP(S2482,Jahresfaktoren!$A$28:$B$29,2,),0)</f>
        <v>0</v>
      </c>
      <c r="Y2482" s="175">
        <f>IF(T2482&gt;0,VLOOKUP(T2482,Jahresfaktoren!$A$28:$B$29,2,),0)</f>
        <v>0</v>
      </c>
      <c r="Z2482" s="175">
        <f>IF(U2482&gt;0,VLOOKUP(U2482,Jahresfaktoren!$A$32:$B$33,2,),)</f>
        <v>0</v>
      </c>
      <c r="AA2482" s="177" t="str">
        <f t="shared" si="1125"/>
        <v/>
      </c>
      <c r="AB2482" s="177" t="str">
        <f t="shared" si="1126"/>
        <v/>
      </c>
      <c r="AC2482" s="177" t="str">
        <f t="shared" si="1127"/>
        <v/>
      </c>
      <c r="AD2482" s="177" t="str">
        <f t="shared" si="1128"/>
        <v/>
      </c>
      <c r="AE2482" s="177" t="str">
        <f t="shared" si="1129"/>
        <v/>
      </c>
      <c r="AF2482" s="178">
        <f>IF(Q2482&gt;0,VLOOKUP(H2482,Leistungszahlen!$A$11:$C$158,3,),0)</f>
        <v>0</v>
      </c>
      <c r="AG2482" s="178">
        <f>IF(R2482&gt;0,VLOOKUP(H2482,Leistungszahlen!$A$11:$F$158,6,),IF(T2482&gt;0,VLOOKUP(H2482,Leistungszahlen!$A$11:$F$158,6,),0))</f>
        <v>0</v>
      </c>
      <c r="AH2482" s="179">
        <f t="shared" si="1130"/>
        <v>0</v>
      </c>
      <c r="AI2482" s="179">
        <f t="shared" si="1131"/>
        <v>0</v>
      </c>
      <c r="AJ2482" s="179">
        <f t="shared" si="1132"/>
        <v>0</v>
      </c>
      <c r="AK2482" s="179">
        <f t="shared" si="1133"/>
        <v>0</v>
      </c>
      <c r="AL2482" s="179">
        <f t="shared" si="1134"/>
        <v>0</v>
      </c>
      <c r="AM2482" s="180" t="str">
        <f>IF(L2482=1,Stundensätze!$D$13,IF(L2482=2,Stundensätze!$D$17,IF(L2482=4,Stundensätze!$D$21,"")))</f>
        <v/>
      </c>
      <c r="AN2482" s="180" t="str">
        <f>IF(L2482=1,Stundensätze!$D$15,IF(L2482=2,Stundensätze!$D$19,IF(L2482=4,Stundensätze!$D$23,"")))</f>
        <v/>
      </c>
      <c r="AO2482" s="180">
        <f t="shared" si="1135"/>
        <v>0</v>
      </c>
      <c r="AP2482" s="180">
        <f t="shared" si="1136"/>
        <v>0</v>
      </c>
      <c r="AQ2482" s="192" t="str">
        <f t="shared" si="1137"/>
        <v/>
      </c>
      <c r="AR2482" s="192" t="str">
        <f t="shared" si="1138"/>
        <v/>
      </c>
      <c r="AS2482" s="193">
        <f t="shared" si="1139"/>
        <v>0</v>
      </c>
      <c r="AT2482" s="258">
        <f>IF(K2482=0,0,VLOOKUP(K2482,Kostenstellen!A:B,2,FALSE))</f>
        <v>0</v>
      </c>
      <c r="AU2482" s="68" t="str">
        <f t="shared" si="1121"/>
        <v/>
      </c>
      <c r="AV2482" s="68" t="str">
        <f t="shared" si="1122"/>
        <v/>
      </c>
      <c r="AW2482" s="68">
        <f>IF(AF2482=0,0,VLOOKUP($H2482,Leistungszahlen!$A$11:$H$158,4,FALSE))</f>
        <v>0</v>
      </c>
      <c r="AX2482" s="68">
        <f>IF(AF2482=0,0,VLOOKUP($H2482,Leistungszahlen!$A$11:$H$158,5,FALSE))</f>
        <v>0</v>
      </c>
      <c r="AY2482" s="68">
        <f>IF(AG2482=0,0,VLOOKUP($H2482,Leistungszahlen!$A$11:$H$158,6,FALSE))</f>
        <v>0</v>
      </c>
      <c r="AZ2482" s="68">
        <f t="shared" si="1123"/>
        <v>0</v>
      </c>
      <c r="BA2482" s="68">
        <f t="shared" si="1124"/>
        <v>0</v>
      </c>
      <c r="BC2482" s="68">
        <f t="shared" si="1140"/>
        <v>0</v>
      </c>
      <c r="BD2482" s="285"/>
    </row>
    <row r="2483" spans="1:56" s="68" customFormat="1">
      <c r="A2483" s="200"/>
      <c r="B2483" s="200"/>
      <c r="C2483" s="200"/>
      <c r="D2483" s="200"/>
      <c r="E2483" s="200"/>
      <c r="F2483" s="200"/>
      <c r="G2483" s="200"/>
      <c r="H2483" s="201"/>
      <c r="I2483" s="202"/>
      <c r="J2483" s="200"/>
      <c r="K2483" s="176"/>
      <c r="L2483" s="176"/>
      <c r="M2483" s="176"/>
      <c r="N2483" s="286"/>
      <c r="O2483" s="286"/>
      <c r="P2483" s="176"/>
      <c r="Q2483" s="203">
        <f t="shared" si="1116"/>
        <v>0</v>
      </c>
      <c r="R2483" s="203">
        <f t="shared" si="1117"/>
        <v>0</v>
      </c>
      <c r="S2483" s="203">
        <f t="shared" si="1118"/>
        <v>0</v>
      </c>
      <c r="T2483" s="203">
        <f t="shared" si="1119"/>
        <v>0</v>
      </c>
      <c r="U2483" s="203">
        <f t="shared" si="1120"/>
        <v>0</v>
      </c>
      <c r="V2483" s="175">
        <f>IF(Q2483&gt;0,VLOOKUP(Q2483,Jahresfaktoren!$A$11:$B$24,2,),0)</f>
        <v>0</v>
      </c>
      <c r="W2483" s="175">
        <f>IF(R2483&gt;0,VLOOKUP(R2483,Jahresfaktoren!$D$11:$E$24,2,),0)</f>
        <v>0</v>
      </c>
      <c r="X2483" s="175">
        <f>IF(S2483&gt;0,VLOOKUP(S2483,Jahresfaktoren!$A$28:$B$29,2,),0)</f>
        <v>0</v>
      </c>
      <c r="Y2483" s="175">
        <f>IF(T2483&gt;0,VLOOKUP(T2483,Jahresfaktoren!$A$28:$B$29,2,),0)</f>
        <v>0</v>
      </c>
      <c r="Z2483" s="175">
        <f>IF(U2483&gt;0,VLOOKUP(U2483,Jahresfaktoren!$A$32:$B$33,2,),)</f>
        <v>0</v>
      </c>
      <c r="AA2483" s="177" t="str">
        <f t="shared" si="1125"/>
        <v/>
      </c>
      <c r="AB2483" s="177" t="str">
        <f t="shared" si="1126"/>
        <v/>
      </c>
      <c r="AC2483" s="177" t="str">
        <f t="shared" si="1127"/>
        <v/>
      </c>
      <c r="AD2483" s="177" t="str">
        <f t="shared" si="1128"/>
        <v/>
      </c>
      <c r="AE2483" s="177" t="str">
        <f t="shared" si="1129"/>
        <v/>
      </c>
      <c r="AF2483" s="178">
        <f>IF(Q2483&gt;0,VLOOKUP(H2483,Leistungszahlen!$A$11:$C$158,3,),0)</f>
        <v>0</v>
      </c>
      <c r="AG2483" s="178">
        <f>IF(R2483&gt;0,VLOOKUP(H2483,Leistungszahlen!$A$11:$F$158,6,),IF(T2483&gt;0,VLOOKUP(H2483,Leistungszahlen!$A$11:$F$158,6,),0))</f>
        <v>0</v>
      </c>
      <c r="AH2483" s="179">
        <f t="shared" si="1130"/>
        <v>0</v>
      </c>
      <c r="AI2483" s="179">
        <f t="shared" si="1131"/>
        <v>0</v>
      </c>
      <c r="AJ2483" s="179">
        <f t="shared" si="1132"/>
        <v>0</v>
      </c>
      <c r="AK2483" s="179">
        <f t="shared" si="1133"/>
        <v>0</v>
      </c>
      <c r="AL2483" s="179">
        <f t="shared" si="1134"/>
        <v>0</v>
      </c>
      <c r="AM2483" s="180" t="str">
        <f>IF(L2483=1,Stundensätze!$D$13,IF(L2483=2,Stundensätze!$D$17,IF(L2483=4,Stundensätze!$D$21,"")))</f>
        <v/>
      </c>
      <c r="AN2483" s="180" t="str">
        <f>IF(L2483=1,Stundensätze!$D$15,IF(L2483=2,Stundensätze!$D$19,IF(L2483=4,Stundensätze!$D$23,"")))</f>
        <v/>
      </c>
      <c r="AO2483" s="180">
        <f t="shared" si="1135"/>
        <v>0</v>
      </c>
      <c r="AP2483" s="180">
        <f t="shared" si="1136"/>
        <v>0</v>
      </c>
      <c r="AQ2483" s="192" t="str">
        <f t="shared" si="1137"/>
        <v/>
      </c>
      <c r="AR2483" s="192" t="str">
        <f t="shared" si="1138"/>
        <v/>
      </c>
      <c r="AS2483" s="193">
        <f t="shared" si="1139"/>
        <v>0</v>
      </c>
      <c r="AT2483" s="258">
        <f>IF(K2483=0,0,VLOOKUP(K2483,Kostenstellen!A:B,2,FALSE))</f>
        <v>0</v>
      </c>
      <c r="AU2483" s="68" t="str">
        <f t="shared" si="1121"/>
        <v/>
      </c>
      <c r="AV2483" s="68" t="str">
        <f t="shared" si="1122"/>
        <v/>
      </c>
      <c r="AW2483" s="68">
        <f>IF(AF2483=0,0,VLOOKUP($H2483,Leistungszahlen!$A$11:$H$158,4,FALSE))</f>
        <v>0</v>
      </c>
      <c r="AX2483" s="68">
        <f>IF(AF2483=0,0,VLOOKUP($H2483,Leistungszahlen!$A$11:$H$158,5,FALSE))</f>
        <v>0</v>
      </c>
      <c r="AY2483" s="68">
        <f>IF(AG2483=0,0,VLOOKUP($H2483,Leistungszahlen!$A$11:$H$158,6,FALSE))</f>
        <v>0</v>
      </c>
      <c r="AZ2483" s="68">
        <f t="shared" si="1123"/>
        <v>0</v>
      </c>
      <c r="BA2483" s="68">
        <f t="shared" si="1124"/>
        <v>0</v>
      </c>
      <c r="BC2483" s="68">
        <f t="shared" si="1140"/>
        <v>0</v>
      </c>
      <c r="BD2483" s="285"/>
    </row>
    <row r="2484" spans="1:56" s="68" customFormat="1">
      <c r="A2484" s="200"/>
      <c r="B2484" s="200"/>
      <c r="C2484" s="200"/>
      <c r="D2484" s="200"/>
      <c r="E2484" s="200"/>
      <c r="F2484" s="200"/>
      <c r="G2484" s="200"/>
      <c r="H2484" s="201"/>
      <c r="I2484" s="202"/>
      <c r="J2484" s="200"/>
      <c r="K2484" s="176"/>
      <c r="L2484" s="176"/>
      <c r="M2484" s="176"/>
      <c r="N2484" s="286"/>
      <c r="O2484" s="286"/>
      <c r="P2484" s="176"/>
      <c r="Q2484" s="203">
        <f t="shared" si="1116"/>
        <v>0</v>
      </c>
      <c r="R2484" s="203">
        <f t="shared" si="1117"/>
        <v>0</v>
      </c>
      <c r="S2484" s="203">
        <f t="shared" si="1118"/>
        <v>0</v>
      </c>
      <c r="T2484" s="203">
        <f t="shared" si="1119"/>
        <v>0</v>
      </c>
      <c r="U2484" s="203">
        <f t="shared" si="1120"/>
        <v>0</v>
      </c>
      <c r="V2484" s="175">
        <f>IF(Q2484&gt;0,VLOOKUP(Q2484,Jahresfaktoren!$A$11:$B$24,2,),0)</f>
        <v>0</v>
      </c>
      <c r="W2484" s="175">
        <f>IF(R2484&gt;0,VLOOKUP(R2484,Jahresfaktoren!$D$11:$E$24,2,),0)</f>
        <v>0</v>
      </c>
      <c r="X2484" s="175">
        <f>IF(S2484&gt;0,VLOOKUP(S2484,Jahresfaktoren!$A$28:$B$29,2,),0)</f>
        <v>0</v>
      </c>
      <c r="Y2484" s="175">
        <f>IF(T2484&gt;0,VLOOKUP(T2484,Jahresfaktoren!$A$28:$B$29,2,),0)</f>
        <v>0</v>
      </c>
      <c r="Z2484" s="175">
        <f>IF(U2484&gt;0,VLOOKUP(U2484,Jahresfaktoren!$A$32:$B$33,2,),)</f>
        <v>0</v>
      </c>
      <c r="AA2484" s="177" t="str">
        <f t="shared" si="1125"/>
        <v/>
      </c>
      <c r="AB2484" s="177" t="str">
        <f t="shared" si="1126"/>
        <v/>
      </c>
      <c r="AC2484" s="177" t="str">
        <f t="shared" si="1127"/>
        <v/>
      </c>
      <c r="AD2484" s="177" t="str">
        <f t="shared" si="1128"/>
        <v/>
      </c>
      <c r="AE2484" s="177" t="str">
        <f t="shared" si="1129"/>
        <v/>
      </c>
      <c r="AF2484" s="178">
        <f>IF(Q2484&gt;0,VLOOKUP(H2484,Leistungszahlen!$A$11:$C$158,3,),0)</f>
        <v>0</v>
      </c>
      <c r="AG2484" s="178">
        <f>IF(R2484&gt;0,VLOOKUP(H2484,Leistungszahlen!$A$11:$F$158,6,),IF(T2484&gt;0,VLOOKUP(H2484,Leistungszahlen!$A$11:$F$158,6,),0))</f>
        <v>0</v>
      </c>
      <c r="AH2484" s="179">
        <f t="shared" si="1130"/>
        <v>0</v>
      </c>
      <c r="AI2484" s="179">
        <f t="shared" si="1131"/>
        <v>0</v>
      </c>
      <c r="AJ2484" s="179">
        <f t="shared" si="1132"/>
        <v>0</v>
      </c>
      <c r="AK2484" s="179">
        <f t="shared" si="1133"/>
        <v>0</v>
      </c>
      <c r="AL2484" s="179">
        <f t="shared" si="1134"/>
        <v>0</v>
      </c>
      <c r="AM2484" s="180" t="str">
        <f>IF(L2484=1,Stundensätze!$D$13,IF(L2484=2,Stundensätze!$D$17,IF(L2484=4,Stundensätze!$D$21,"")))</f>
        <v/>
      </c>
      <c r="AN2484" s="180" t="str">
        <f>IF(L2484=1,Stundensätze!$D$15,IF(L2484=2,Stundensätze!$D$19,IF(L2484=4,Stundensätze!$D$23,"")))</f>
        <v/>
      </c>
      <c r="AO2484" s="180">
        <f t="shared" si="1135"/>
        <v>0</v>
      </c>
      <c r="AP2484" s="180">
        <f t="shared" si="1136"/>
        <v>0</v>
      </c>
      <c r="AQ2484" s="192" t="str">
        <f t="shared" si="1137"/>
        <v/>
      </c>
      <c r="AR2484" s="192" t="str">
        <f t="shared" si="1138"/>
        <v/>
      </c>
      <c r="AS2484" s="193">
        <f t="shared" si="1139"/>
        <v>0</v>
      </c>
      <c r="AT2484" s="258">
        <f>IF(K2484=0,0,VLOOKUP(K2484,Kostenstellen!A:B,2,FALSE))</f>
        <v>0</v>
      </c>
      <c r="AU2484" s="68" t="str">
        <f t="shared" si="1121"/>
        <v/>
      </c>
      <c r="AV2484" s="68" t="str">
        <f t="shared" si="1122"/>
        <v/>
      </c>
      <c r="AW2484" s="68">
        <f>IF(AF2484=0,0,VLOOKUP($H2484,Leistungszahlen!$A$11:$H$158,4,FALSE))</f>
        <v>0</v>
      </c>
      <c r="AX2484" s="68">
        <f>IF(AF2484=0,0,VLOOKUP($H2484,Leistungszahlen!$A$11:$H$158,5,FALSE))</f>
        <v>0</v>
      </c>
      <c r="AY2484" s="68">
        <f>IF(AG2484=0,0,VLOOKUP($H2484,Leistungszahlen!$A$11:$H$158,6,FALSE))</f>
        <v>0</v>
      </c>
      <c r="AZ2484" s="68">
        <f t="shared" si="1123"/>
        <v>0</v>
      </c>
      <c r="BA2484" s="68">
        <f t="shared" si="1124"/>
        <v>0</v>
      </c>
      <c r="BC2484" s="68">
        <f t="shared" si="1140"/>
        <v>0</v>
      </c>
      <c r="BD2484" s="285"/>
    </row>
    <row r="2485" spans="1:56" s="68" customFormat="1">
      <c r="A2485" s="200"/>
      <c r="B2485" s="200"/>
      <c r="C2485" s="200"/>
      <c r="D2485" s="200"/>
      <c r="E2485" s="200"/>
      <c r="F2485" s="200"/>
      <c r="G2485" s="200"/>
      <c r="H2485" s="201"/>
      <c r="I2485" s="202"/>
      <c r="J2485" s="200"/>
      <c r="K2485" s="176"/>
      <c r="L2485" s="176"/>
      <c r="M2485" s="176"/>
      <c r="N2485" s="286"/>
      <c r="O2485" s="286"/>
      <c r="P2485" s="176"/>
      <c r="Q2485" s="203">
        <f t="shared" ref="Q2485:Q2548" si="1141">IF(M2485="x",0,IF(N2485=7,6,IF(N2485=14,12,IF(N2485="12+5",11,N2485))))</f>
        <v>0</v>
      </c>
      <c r="R2485" s="203">
        <f t="shared" ref="R2485:R2548" si="1142">IF(M2485="x",0,IF(O2485=0,0,IF(N2485=7,0,IF(N2485+O2485=7,O2485-1,O2485))))</f>
        <v>0</v>
      </c>
      <c r="S2485" s="203">
        <f t="shared" ref="S2485:S2548" si="1143">IF(M2485="x",0,IF(N2485=7,1,IF(N2485=14,2,IF(AND(N2485=12,O2485=5),1,IF(N2485="12+5",1,0)))))</f>
        <v>0</v>
      </c>
      <c r="T2485" s="203">
        <f t="shared" ref="T2485:T2548" si="1144">IF(M2485="x",0,IF(O2485=0,0,IF(N2485=7,0,IF(N2485+O2485=7,1,0))))</f>
        <v>0</v>
      </c>
      <c r="U2485" s="203">
        <f t="shared" ref="U2485:U2548" si="1145">T2485+S2485</f>
        <v>0</v>
      </c>
      <c r="V2485" s="175">
        <f>IF(Q2485&gt;0,VLOOKUP(Q2485,Jahresfaktoren!$A$11:$B$24,2,),0)</f>
        <v>0</v>
      </c>
      <c r="W2485" s="175">
        <f>IF(R2485&gt;0,VLOOKUP(R2485,Jahresfaktoren!$D$11:$E$24,2,),0)</f>
        <v>0</v>
      </c>
      <c r="X2485" s="175">
        <f>IF(S2485&gt;0,VLOOKUP(S2485,Jahresfaktoren!$A$28:$B$29,2,),0)</f>
        <v>0</v>
      </c>
      <c r="Y2485" s="175">
        <f>IF(T2485&gt;0,VLOOKUP(T2485,Jahresfaktoren!$A$28:$B$29,2,),0)</f>
        <v>0</v>
      </c>
      <c r="Z2485" s="175">
        <f>IF(U2485&gt;0,VLOOKUP(U2485,Jahresfaktoren!$A$32:$B$33,2,),)</f>
        <v>0</v>
      </c>
      <c r="AA2485" s="177" t="str">
        <f t="shared" si="1125"/>
        <v/>
      </c>
      <c r="AB2485" s="177" t="str">
        <f t="shared" si="1126"/>
        <v/>
      </c>
      <c r="AC2485" s="177" t="str">
        <f t="shared" si="1127"/>
        <v/>
      </c>
      <c r="AD2485" s="177" t="str">
        <f t="shared" si="1128"/>
        <v/>
      </c>
      <c r="AE2485" s="177" t="str">
        <f t="shared" si="1129"/>
        <v/>
      </c>
      <c r="AF2485" s="178">
        <f>IF(Q2485&gt;0,VLOOKUP(H2485,Leistungszahlen!$A$11:$C$158,3,),0)</f>
        <v>0</v>
      </c>
      <c r="AG2485" s="178">
        <f>IF(R2485&gt;0,VLOOKUP(H2485,Leistungszahlen!$A$11:$F$158,6,),IF(T2485&gt;0,VLOOKUP(H2485,Leistungszahlen!$A$11:$F$158,6,),0))</f>
        <v>0</v>
      </c>
      <c r="AH2485" s="179">
        <f t="shared" si="1130"/>
        <v>0</v>
      </c>
      <c r="AI2485" s="179">
        <f t="shared" si="1131"/>
        <v>0</v>
      </c>
      <c r="AJ2485" s="179">
        <f t="shared" si="1132"/>
        <v>0</v>
      </c>
      <c r="AK2485" s="179">
        <f t="shared" si="1133"/>
        <v>0</v>
      </c>
      <c r="AL2485" s="179">
        <f t="shared" si="1134"/>
        <v>0</v>
      </c>
      <c r="AM2485" s="180" t="str">
        <f>IF(L2485=1,Stundensätze!$D$13,IF(L2485=2,Stundensätze!$D$17,IF(L2485=4,Stundensätze!$D$21,"")))</f>
        <v/>
      </c>
      <c r="AN2485" s="180" t="str">
        <f>IF(L2485=1,Stundensätze!$D$15,IF(L2485=2,Stundensätze!$D$19,IF(L2485=4,Stundensätze!$D$23,"")))</f>
        <v/>
      </c>
      <c r="AO2485" s="180">
        <f t="shared" si="1135"/>
        <v>0</v>
      </c>
      <c r="AP2485" s="180">
        <f t="shared" si="1136"/>
        <v>0</v>
      </c>
      <c r="AQ2485" s="192" t="str">
        <f t="shared" si="1137"/>
        <v/>
      </c>
      <c r="AR2485" s="192" t="str">
        <f t="shared" si="1138"/>
        <v/>
      </c>
      <c r="AS2485" s="193">
        <f t="shared" si="1139"/>
        <v>0</v>
      </c>
      <c r="AT2485" s="258">
        <f>IF(K2485=0,0,VLOOKUP(K2485,Kostenstellen!A:B,2,FALSE))</f>
        <v>0</v>
      </c>
      <c r="AU2485" s="68" t="str">
        <f t="shared" ref="AU2485:AU2548" si="1146">IF(SUM(V2485:Z2485)&gt;0,H2485,"")</f>
        <v/>
      </c>
      <c r="AV2485" s="68" t="str">
        <f t="shared" ref="AV2485:AV2548" si="1147">IF(SUM(R2485+T2485)&gt;0,H2485,"")</f>
        <v/>
      </c>
      <c r="AW2485" s="68">
        <f>IF(AF2485=0,0,VLOOKUP($H2485,Leistungszahlen!$A$11:$H$158,4,FALSE))</f>
        <v>0</v>
      </c>
      <c r="AX2485" s="68">
        <f>IF(AF2485=0,0,VLOOKUP($H2485,Leistungszahlen!$A$11:$H$158,5,FALSE))</f>
        <v>0</v>
      </c>
      <c r="AY2485" s="68">
        <f>IF(AG2485=0,0,VLOOKUP($H2485,Leistungszahlen!$A$11:$H$158,6,FALSE))</f>
        <v>0</v>
      </c>
      <c r="AZ2485" s="68">
        <f t="shared" ref="AZ2485:AZ2548" si="1148">IF(AX2485&lt;AF2485,1,IF(AG2485&gt;AY2485,1,0))</f>
        <v>0</v>
      </c>
      <c r="BA2485" s="68">
        <f t="shared" ref="BA2485:BA2548" si="1149">IF(AF2485&gt;AX2485,1,IF(AG2485&gt;AY2485,1,0))</f>
        <v>0</v>
      </c>
      <c r="BC2485" s="68">
        <f t="shared" si="1140"/>
        <v>0</v>
      </c>
      <c r="BD2485" s="285"/>
    </row>
    <row r="2486" spans="1:56" s="68" customFormat="1">
      <c r="A2486" s="200"/>
      <c r="B2486" s="200"/>
      <c r="C2486" s="200"/>
      <c r="D2486" s="200"/>
      <c r="E2486" s="200"/>
      <c r="F2486" s="200"/>
      <c r="G2486" s="200"/>
      <c r="H2486" s="201"/>
      <c r="I2486" s="202"/>
      <c r="J2486" s="200"/>
      <c r="K2486" s="176"/>
      <c r="L2486" s="176"/>
      <c r="M2486" s="176"/>
      <c r="N2486" s="286"/>
      <c r="O2486" s="286"/>
      <c r="P2486" s="176"/>
      <c r="Q2486" s="203">
        <f t="shared" si="1141"/>
        <v>0</v>
      </c>
      <c r="R2486" s="203">
        <f t="shared" si="1142"/>
        <v>0</v>
      </c>
      <c r="S2486" s="203">
        <f t="shared" si="1143"/>
        <v>0</v>
      </c>
      <c r="T2486" s="203">
        <f t="shared" si="1144"/>
        <v>0</v>
      </c>
      <c r="U2486" s="203">
        <f t="shared" si="1145"/>
        <v>0</v>
      </c>
      <c r="V2486" s="175">
        <f>IF(Q2486&gt;0,VLOOKUP(Q2486,Jahresfaktoren!$A$11:$B$24,2,),0)</f>
        <v>0</v>
      </c>
      <c r="W2486" s="175">
        <f>IF(R2486&gt;0,VLOOKUP(R2486,Jahresfaktoren!$D$11:$E$24,2,),0)</f>
        <v>0</v>
      </c>
      <c r="X2486" s="175">
        <f>IF(S2486&gt;0,VLOOKUP(S2486,Jahresfaktoren!$A$28:$B$29,2,),0)</f>
        <v>0</v>
      </c>
      <c r="Y2486" s="175">
        <f>IF(T2486&gt;0,VLOOKUP(T2486,Jahresfaktoren!$A$28:$B$29,2,),0)</f>
        <v>0</v>
      </c>
      <c r="Z2486" s="175">
        <f>IF(U2486&gt;0,VLOOKUP(U2486,Jahresfaktoren!$A$32:$B$33,2,),)</f>
        <v>0</v>
      </c>
      <c r="AA2486" s="177" t="str">
        <f t="shared" si="1125"/>
        <v/>
      </c>
      <c r="AB2486" s="177" t="str">
        <f t="shared" si="1126"/>
        <v/>
      </c>
      <c r="AC2486" s="177" t="str">
        <f t="shared" si="1127"/>
        <v/>
      </c>
      <c r="AD2486" s="177" t="str">
        <f t="shared" si="1128"/>
        <v/>
      </c>
      <c r="AE2486" s="177" t="str">
        <f t="shared" si="1129"/>
        <v/>
      </c>
      <c r="AF2486" s="178">
        <f>IF(Q2486&gt;0,VLOOKUP(H2486,Leistungszahlen!$A$11:$C$158,3,),0)</f>
        <v>0</v>
      </c>
      <c r="AG2486" s="178">
        <f>IF(R2486&gt;0,VLOOKUP(H2486,Leistungszahlen!$A$11:$F$158,6,),IF(T2486&gt;0,VLOOKUP(H2486,Leistungszahlen!$A$11:$F$158,6,),0))</f>
        <v>0</v>
      </c>
      <c r="AH2486" s="179">
        <f t="shared" si="1130"/>
        <v>0</v>
      </c>
      <c r="AI2486" s="179">
        <f t="shared" si="1131"/>
        <v>0</v>
      </c>
      <c r="AJ2486" s="179">
        <f t="shared" si="1132"/>
        <v>0</v>
      </c>
      <c r="AK2486" s="179">
        <f t="shared" si="1133"/>
        <v>0</v>
      </c>
      <c r="AL2486" s="179">
        <f t="shared" si="1134"/>
        <v>0</v>
      </c>
      <c r="AM2486" s="180" t="str">
        <f>IF(L2486=1,Stundensätze!$D$13,IF(L2486=2,Stundensätze!$D$17,IF(L2486=4,Stundensätze!$D$21,"")))</f>
        <v/>
      </c>
      <c r="AN2486" s="180" t="str">
        <f>IF(L2486=1,Stundensätze!$D$15,IF(L2486=2,Stundensätze!$D$19,IF(L2486=4,Stundensätze!$D$23,"")))</f>
        <v/>
      </c>
      <c r="AO2486" s="180">
        <f t="shared" si="1135"/>
        <v>0</v>
      </c>
      <c r="AP2486" s="180">
        <f t="shared" si="1136"/>
        <v>0</v>
      </c>
      <c r="AQ2486" s="192" t="str">
        <f t="shared" si="1137"/>
        <v/>
      </c>
      <c r="AR2486" s="192" t="str">
        <f t="shared" si="1138"/>
        <v/>
      </c>
      <c r="AS2486" s="193">
        <f t="shared" si="1139"/>
        <v>0</v>
      </c>
      <c r="AT2486" s="258">
        <f>IF(K2486=0,0,VLOOKUP(K2486,Kostenstellen!A:B,2,FALSE))</f>
        <v>0</v>
      </c>
      <c r="AU2486" s="68" t="str">
        <f t="shared" si="1146"/>
        <v/>
      </c>
      <c r="AV2486" s="68" t="str">
        <f t="shared" si="1147"/>
        <v/>
      </c>
      <c r="AW2486" s="68">
        <f>IF(AF2486=0,0,VLOOKUP($H2486,Leistungszahlen!$A$11:$H$158,4,FALSE))</f>
        <v>0</v>
      </c>
      <c r="AX2486" s="68">
        <f>IF(AF2486=0,0,VLOOKUP($H2486,Leistungszahlen!$A$11:$H$158,5,FALSE))</f>
        <v>0</v>
      </c>
      <c r="AY2486" s="68">
        <f>IF(AG2486=0,0,VLOOKUP($H2486,Leistungszahlen!$A$11:$H$158,6,FALSE))</f>
        <v>0</v>
      </c>
      <c r="AZ2486" s="68">
        <f t="shared" si="1148"/>
        <v>0</v>
      </c>
      <c r="BA2486" s="68">
        <f t="shared" si="1149"/>
        <v>0</v>
      </c>
      <c r="BC2486" s="68">
        <f t="shared" si="1140"/>
        <v>0</v>
      </c>
      <c r="BD2486" s="285"/>
    </row>
    <row r="2487" spans="1:56" s="68" customFormat="1">
      <c r="A2487" s="200"/>
      <c r="B2487" s="200"/>
      <c r="C2487" s="200"/>
      <c r="D2487" s="200"/>
      <c r="E2487" s="200"/>
      <c r="F2487" s="200"/>
      <c r="G2487" s="200"/>
      <c r="H2487" s="201"/>
      <c r="I2487" s="202"/>
      <c r="J2487" s="200"/>
      <c r="K2487" s="176"/>
      <c r="L2487" s="176"/>
      <c r="M2487" s="176"/>
      <c r="N2487" s="286"/>
      <c r="O2487" s="286"/>
      <c r="P2487" s="176"/>
      <c r="Q2487" s="203">
        <f t="shared" si="1141"/>
        <v>0</v>
      </c>
      <c r="R2487" s="203">
        <f t="shared" si="1142"/>
        <v>0</v>
      </c>
      <c r="S2487" s="203">
        <f t="shared" si="1143"/>
        <v>0</v>
      </c>
      <c r="T2487" s="203">
        <f t="shared" si="1144"/>
        <v>0</v>
      </c>
      <c r="U2487" s="203">
        <f t="shared" si="1145"/>
        <v>0</v>
      </c>
      <c r="V2487" s="175">
        <f>IF(Q2487&gt;0,VLOOKUP(Q2487,Jahresfaktoren!$A$11:$B$24,2,),0)</f>
        <v>0</v>
      </c>
      <c r="W2487" s="175">
        <f>IF(R2487&gt;0,VLOOKUP(R2487,Jahresfaktoren!$D$11:$E$24,2,),0)</f>
        <v>0</v>
      </c>
      <c r="X2487" s="175">
        <f>IF(S2487&gt;0,VLOOKUP(S2487,Jahresfaktoren!$A$28:$B$29,2,),0)</f>
        <v>0</v>
      </c>
      <c r="Y2487" s="175">
        <f>IF(T2487&gt;0,VLOOKUP(T2487,Jahresfaktoren!$A$28:$B$29,2,),0)</f>
        <v>0</v>
      </c>
      <c r="Z2487" s="175">
        <f>IF(U2487&gt;0,VLOOKUP(U2487,Jahresfaktoren!$A$32:$B$33,2,),)</f>
        <v>0</v>
      </c>
      <c r="AA2487" s="177" t="str">
        <f t="shared" si="1125"/>
        <v/>
      </c>
      <c r="AB2487" s="177" t="str">
        <f t="shared" si="1126"/>
        <v/>
      </c>
      <c r="AC2487" s="177" t="str">
        <f t="shared" si="1127"/>
        <v/>
      </c>
      <c r="AD2487" s="177" t="str">
        <f t="shared" si="1128"/>
        <v/>
      </c>
      <c r="AE2487" s="177" t="str">
        <f t="shared" si="1129"/>
        <v/>
      </c>
      <c r="AF2487" s="178">
        <f>IF(Q2487&gt;0,VLOOKUP(H2487,Leistungszahlen!$A$11:$C$158,3,),0)</f>
        <v>0</v>
      </c>
      <c r="AG2487" s="178">
        <f>IF(R2487&gt;0,VLOOKUP(H2487,Leistungszahlen!$A$11:$F$158,6,),IF(T2487&gt;0,VLOOKUP(H2487,Leistungszahlen!$A$11:$F$158,6,),0))</f>
        <v>0</v>
      </c>
      <c r="AH2487" s="179">
        <f t="shared" si="1130"/>
        <v>0</v>
      </c>
      <c r="AI2487" s="179">
        <f t="shared" si="1131"/>
        <v>0</v>
      </c>
      <c r="AJ2487" s="179">
        <f t="shared" si="1132"/>
        <v>0</v>
      </c>
      <c r="AK2487" s="179">
        <f t="shared" si="1133"/>
        <v>0</v>
      </c>
      <c r="AL2487" s="179">
        <f t="shared" si="1134"/>
        <v>0</v>
      </c>
      <c r="AM2487" s="180" t="str">
        <f>IF(L2487=1,Stundensätze!$D$13,IF(L2487=2,Stundensätze!$D$17,IF(L2487=4,Stundensätze!$D$21,"")))</f>
        <v/>
      </c>
      <c r="AN2487" s="180" t="str">
        <f>IF(L2487=1,Stundensätze!$D$15,IF(L2487=2,Stundensätze!$D$19,IF(L2487=4,Stundensätze!$D$23,"")))</f>
        <v/>
      </c>
      <c r="AO2487" s="180">
        <f t="shared" si="1135"/>
        <v>0</v>
      </c>
      <c r="AP2487" s="180">
        <f t="shared" si="1136"/>
        <v>0</v>
      </c>
      <c r="AQ2487" s="192" t="str">
        <f t="shared" si="1137"/>
        <v/>
      </c>
      <c r="AR2487" s="192" t="str">
        <f t="shared" si="1138"/>
        <v/>
      </c>
      <c r="AS2487" s="193">
        <f t="shared" si="1139"/>
        <v>0</v>
      </c>
      <c r="AT2487" s="258">
        <f>IF(K2487=0,0,VLOOKUP(K2487,Kostenstellen!A:B,2,FALSE))</f>
        <v>0</v>
      </c>
      <c r="AU2487" s="68" t="str">
        <f t="shared" si="1146"/>
        <v/>
      </c>
      <c r="AV2487" s="68" t="str">
        <f t="shared" si="1147"/>
        <v/>
      </c>
      <c r="AW2487" s="68">
        <f>IF(AF2487=0,0,VLOOKUP($H2487,Leistungszahlen!$A$11:$H$158,4,FALSE))</f>
        <v>0</v>
      </c>
      <c r="AX2487" s="68">
        <f>IF(AF2487=0,0,VLOOKUP($H2487,Leistungszahlen!$A$11:$H$158,5,FALSE))</f>
        <v>0</v>
      </c>
      <c r="AY2487" s="68">
        <f>IF(AG2487=0,0,VLOOKUP($H2487,Leistungszahlen!$A$11:$H$158,6,FALSE))</f>
        <v>0</v>
      </c>
      <c r="AZ2487" s="68">
        <f t="shared" si="1148"/>
        <v>0</v>
      </c>
      <c r="BA2487" s="68">
        <f t="shared" si="1149"/>
        <v>0</v>
      </c>
      <c r="BC2487" s="68">
        <f t="shared" si="1140"/>
        <v>0</v>
      </c>
      <c r="BD2487" s="285"/>
    </row>
    <row r="2488" spans="1:56" s="68" customFormat="1">
      <c r="A2488" s="200"/>
      <c r="B2488" s="200"/>
      <c r="C2488" s="200"/>
      <c r="D2488" s="200"/>
      <c r="E2488" s="200"/>
      <c r="F2488" s="200"/>
      <c r="G2488" s="200"/>
      <c r="H2488" s="201"/>
      <c r="I2488" s="202"/>
      <c r="J2488" s="200"/>
      <c r="K2488" s="176"/>
      <c r="L2488" s="176"/>
      <c r="M2488" s="176"/>
      <c r="N2488" s="286"/>
      <c r="O2488" s="286"/>
      <c r="P2488" s="176"/>
      <c r="Q2488" s="203">
        <f t="shared" si="1141"/>
        <v>0</v>
      </c>
      <c r="R2488" s="203">
        <f t="shared" si="1142"/>
        <v>0</v>
      </c>
      <c r="S2488" s="203">
        <f t="shared" si="1143"/>
        <v>0</v>
      </c>
      <c r="T2488" s="203">
        <f t="shared" si="1144"/>
        <v>0</v>
      </c>
      <c r="U2488" s="203">
        <f t="shared" si="1145"/>
        <v>0</v>
      </c>
      <c r="V2488" s="175">
        <f>IF(Q2488&gt;0,VLOOKUP(Q2488,Jahresfaktoren!$A$11:$B$24,2,),0)</f>
        <v>0</v>
      </c>
      <c r="W2488" s="175">
        <f>IF(R2488&gt;0,VLOOKUP(R2488,Jahresfaktoren!$D$11:$E$24,2,),0)</f>
        <v>0</v>
      </c>
      <c r="X2488" s="175">
        <f>IF(S2488&gt;0,VLOOKUP(S2488,Jahresfaktoren!$A$28:$B$29,2,),0)</f>
        <v>0</v>
      </c>
      <c r="Y2488" s="175">
        <f>IF(T2488&gt;0,VLOOKUP(T2488,Jahresfaktoren!$A$28:$B$29,2,),0)</f>
        <v>0</v>
      </c>
      <c r="Z2488" s="175">
        <f>IF(U2488&gt;0,VLOOKUP(U2488,Jahresfaktoren!$A$32:$B$33,2,),)</f>
        <v>0</v>
      </c>
      <c r="AA2488" s="177" t="str">
        <f t="shared" si="1125"/>
        <v/>
      </c>
      <c r="AB2488" s="177" t="str">
        <f t="shared" si="1126"/>
        <v/>
      </c>
      <c r="AC2488" s="177" t="str">
        <f t="shared" si="1127"/>
        <v/>
      </c>
      <c r="AD2488" s="177" t="str">
        <f t="shared" si="1128"/>
        <v/>
      </c>
      <c r="AE2488" s="177" t="str">
        <f t="shared" si="1129"/>
        <v/>
      </c>
      <c r="AF2488" s="178">
        <f>IF(Q2488&gt;0,VLOOKUP(H2488,Leistungszahlen!$A$11:$C$158,3,),0)</f>
        <v>0</v>
      </c>
      <c r="AG2488" s="178">
        <f>IF(R2488&gt;0,VLOOKUP(H2488,Leistungszahlen!$A$11:$F$158,6,),IF(T2488&gt;0,VLOOKUP(H2488,Leistungszahlen!$A$11:$F$158,6,),0))</f>
        <v>0</v>
      </c>
      <c r="AH2488" s="179">
        <f t="shared" si="1130"/>
        <v>0</v>
      </c>
      <c r="AI2488" s="179">
        <f t="shared" si="1131"/>
        <v>0</v>
      </c>
      <c r="AJ2488" s="179">
        <f t="shared" si="1132"/>
        <v>0</v>
      </c>
      <c r="AK2488" s="179">
        <f t="shared" si="1133"/>
        <v>0</v>
      </c>
      <c r="AL2488" s="179">
        <f t="shared" si="1134"/>
        <v>0</v>
      </c>
      <c r="AM2488" s="180" t="str">
        <f>IF(L2488=1,Stundensätze!$D$13,IF(L2488=2,Stundensätze!$D$17,IF(L2488=4,Stundensätze!$D$21,"")))</f>
        <v/>
      </c>
      <c r="AN2488" s="180" t="str">
        <f>IF(L2488=1,Stundensätze!$D$15,IF(L2488=2,Stundensätze!$D$19,IF(L2488=4,Stundensätze!$D$23,"")))</f>
        <v/>
      </c>
      <c r="AO2488" s="180">
        <f t="shared" si="1135"/>
        <v>0</v>
      </c>
      <c r="AP2488" s="180">
        <f t="shared" si="1136"/>
        <v>0</v>
      </c>
      <c r="AQ2488" s="192" t="str">
        <f t="shared" si="1137"/>
        <v/>
      </c>
      <c r="AR2488" s="192" t="str">
        <f t="shared" si="1138"/>
        <v/>
      </c>
      <c r="AS2488" s="193">
        <f t="shared" si="1139"/>
        <v>0</v>
      </c>
      <c r="AT2488" s="258">
        <f>IF(K2488=0,0,VLOOKUP(K2488,Kostenstellen!A:B,2,FALSE))</f>
        <v>0</v>
      </c>
      <c r="AU2488" s="68" t="str">
        <f t="shared" si="1146"/>
        <v/>
      </c>
      <c r="AV2488" s="68" t="str">
        <f t="shared" si="1147"/>
        <v/>
      </c>
      <c r="AW2488" s="68">
        <f>IF(AF2488=0,0,VLOOKUP($H2488,Leistungszahlen!$A$11:$H$158,4,FALSE))</f>
        <v>0</v>
      </c>
      <c r="AX2488" s="68">
        <f>IF(AF2488=0,0,VLOOKUP($H2488,Leistungszahlen!$A$11:$H$158,5,FALSE))</f>
        <v>0</v>
      </c>
      <c r="AY2488" s="68">
        <f>IF(AG2488=0,0,VLOOKUP($H2488,Leistungszahlen!$A$11:$H$158,6,FALSE))</f>
        <v>0</v>
      </c>
      <c r="AZ2488" s="68">
        <f t="shared" si="1148"/>
        <v>0</v>
      </c>
      <c r="BA2488" s="68">
        <f t="shared" si="1149"/>
        <v>0</v>
      </c>
      <c r="BC2488" s="68">
        <f t="shared" si="1140"/>
        <v>0</v>
      </c>
      <c r="BD2488" s="285"/>
    </row>
    <row r="2489" spans="1:56" s="68" customFormat="1">
      <c r="A2489" s="200"/>
      <c r="B2489" s="200"/>
      <c r="C2489" s="200"/>
      <c r="D2489" s="200"/>
      <c r="E2489" s="200"/>
      <c r="F2489" s="200"/>
      <c r="G2489" s="200"/>
      <c r="H2489" s="201"/>
      <c r="I2489" s="202"/>
      <c r="J2489" s="200"/>
      <c r="K2489" s="176"/>
      <c r="L2489" s="176"/>
      <c r="M2489" s="176"/>
      <c r="N2489" s="286"/>
      <c r="O2489" s="286"/>
      <c r="P2489" s="176"/>
      <c r="Q2489" s="203">
        <f t="shared" si="1141"/>
        <v>0</v>
      </c>
      <c r="R2489" s="203">
        <f t="shared" si="1142"/>
        <v>0</v>
      </c>
      <c r="S2489" s="203">
        <f t="shared" si="1143"/>
        <v>0</v>
      </c>
      <c r="T2489" s="203">
        <f t="shared" si="1144"/>
        <v>0</v>
      </c>
      <c r="U2489" s="203">
        <f t="shared" si="1145"/>
        <v>0</v>
      </c>
      <c r="V2489" s="175">
        <f>IF(Q2489&gt;0,VLOOKUP(Q2489,Jahresfaktoren!$A$11:$B$24,2,),0)</f>
        <v>0</v>
      </c>
      <c r="W2489" s="175">
        <f>IF(R2489&gt;0,VLOOKUP(R2489,Jahresfaktoren!$D$11:$E$24,2,),0)</f>
        <v>0</v>
      </c>
      <c r="X2489" s="175">
        <f>IF(S2489&gt;0,VLOOKUP(S2489,Jahresfaktoren!$A$28:$B$29,2,),0)</f>
        <v>0</v>
      </c>
      <c r="Y2489" s="175">
        <f>IF(T2489&gt;0,VLOOKUP(T2489,Jahresfaktoren!$A$28:$B$29,2,),0)</f>
        <v>0</v>
      </c>
      <c r="Z2489" s="175">
        <f>IF(U2489&gt;0,VLOOKUP(U2489,Jahresfaktoren!$A$32:$B$33,2,),)</f>
        <v>0</v>
      </c>
      <c r="AA2489" s="177" t="str">
        <f t="shared" si="1125"/>
        <v/>
      </c>
      <c r="AB2489" s="177" t="str">
        <f t="shared" si="1126"/>
        <v/>
      </c>
      <c r="AC2489" s="177" t="str">
        <f t="shared" si="1127"/>
        <v/>
      </c>
      <c r="AD2489" s="177" t="str">
        <f t="shared" si="1128"/>
        <v/>
      </c>
      <c r="AE2489" s="177" t="str">
        <f t="shared" si="1129"/>
        <v/>
      </c>
      <c r="AF2489" s="178">
        <f>IF(Q2489&gt;0,VLOOKUP(H2489,Leistungszahlen!$A$11:$C$158,3,),0)</f>
        <v>0</v>
      </c>
      <c r="AG2489" s="178">
        <f>IF(R2489&gt;0,VLOOKUP(H2489,Leistungszahlen!$A$11:$F$158,6,),IF(T2489&gt;0,VLOOKUP(H2489,Leistungszahlen!$A$11:$F$158,6,),0))</f>
        <v>0</v>
      </c>
      <c r="AH2489" s="179">
        <f t="shared" si="1130"/>
        <v>0</v>
      </c>
      <c r="AI2489" s="179">
        <f t="shared" si="1131"/>
        <v>0</v>
      </c>
      <c r="AJ2489" s="179">
        <f t="shared" si="1132"/>
        <v>0</v>
      </c>
      <c r="AK2489" s="179">
        <f t="shared" si="1133"/>
        <v>0</v>
      </c>
      <c r="AL2489" s="179">
        <f t="shared" si="1134"/>
        <v>0</v>
      </c>
      <c r="AM2489" s="180" t="str">
        <f>IF(L2489=1,Stundensätze!$D$13,IF(L2489=2,Stundensätze!$D$17,IF(L2489=4,Stundensätze!$D$21,"")))</f>
        <v/>
      </c>
      <c r="AN2489" s="180" t="str">
        <f>IF(L2489=1,Stundensätze!$D$15,IF(L2489=2,Stundensätze!$D$19,IF(L2489=4,Stundensätze!$D$23,"")))</f>
        <v/>
      </c>
      <c r="AO2489" s="180">
        <f t="shared" si="1135"/>
        <v>0</v>
      </c>
      <c r="AP2489" s="180">
        <f t="shared" si="1136"/>
        <v>0</v>
      </c>
      <c r="AQ2489" s="192" t="str">
        <f t="shared" si="1137"/>
        <v/>
      </c>
      <c r="AR2489" s="192" t="str">
        <f t="shared" si="1138"/>
        <v/>
      </c>
      <c r="AS2489" s="193">
        <f t="shared" si="1139"/>
        <v>0</v>
      </c>
      <c r="AT2489" s="258">
        <f>IF(K2489=0,0,VLOOKUP(K2489,Kostenstellen!A:B,2,FALSE))</f>
        <v>0</v>
      </c>
      <c r="AU2489" s="68" t="str">
        <f t="shared" si="1146"/>
        <v/>
      </c>
      <c r="AV2489" s="68" t="str">
        <f t="shared" si="1147"/>
        <v/>
      </c>
      <c r="AW2489" s="68">
        <f>IF(AF2489=0,0,VLOOKUP($H2489,Leistungszahlen!$A$11:$H$158,4,FALSE))</f>
        <v>0</v>
      </c>
      <c r="AX2489" s="68">
        <f>IF(AF2489=0,0,VLOOKUP($H2489,Leistungszahlen!$A$11:$H$158,5,FALSE))</f>
        <v>0</v>
      </c>
      <c r="AY2489" s="68">
        <f>IF(AG2489=0,0,VLOOKUP($H2489,Leistungszahlen!$A$11:$H$158,6,FALSE))</f>
        <v>0</v>
      </c>
      <c r="AZ2489" s="68">
        <f t="shared" si="1148"/>
        <v>0</v>
      </c>
      <c r="BA2489" s="68">
        <f t="shared" si="1149"/>
        <v>0</v>
      </c>
      <c r="BC2489" s="68">
        <f t="shared" si="1140"/>
        <v>0</v>
      </c>
      <c r="BD2489" s="285"/>
    </row>
    <row r="2490" spans="1:56" s="68" customFormat="1">
      <c r="A2490" s="200"/>
      <c r="B2490" s="200"/>
      <c r="C2490" s="200"/>
      <c r="D2490" s="200"/>
      <c r="E2490" s="200"/>
      <c r="F2490" s="200"/>
      <c r="G2490" s="200"/>
      <c r="H2490" s="201"/>
      <c r="I2490" s="202"/>
      <c r="J2490" s="200"/>
      <c r="K2490" s="176"/>
      <c r="L2490" s="176"/>
      <c r="M2490" s="176"/>
      <c r="N2490" s="286"/>
      <c r="O2490" s="286"/>
      <c r="P2490" s="176"/>
      <c r="Q2490" s="203">
        <f t="shared" si="1141"/>
        <v>0</v>
      </c>
      <c r="R2490" s="203">
        <f t="shared" si="1142"/>
        <v>0</v>
      </c>
      <c r="S2490" s="203">
        <f t="shared" si="1143"/>
        <v>0</v>
      </c>
      <c r="T2490" s="203">
        <f t="shared" si="1144"/>
        <v>0</v>
      </c>
      <c r="U2490" s="203">
        <f t="shared" si="1145"/>
        <v>0</v>
      </c>
      <c r="V2490" s="175">
        <f>IF(Q2490&gt;0,VLOOKUP(Q2490,Jahresfaktoren!$A$11:$B$24,2,),0)</f>
        <v>0</v>
      </c>
      <c r="W2490" s="175">
        <f>IF(R2490&gt;0,VLOOKUP(R2490,Jahresfaktoren!$D$11:$E$24,2,),0)</f>
        <v>0</v>
      </c>
      <c r="X2490" s="175">
        <f>IF(S2490&gt;0,VLOOKUP(S2490,Jahresfaktoren!$A$28:$B$29,2,),0)</f>
        <v>0</v>
      </c>
      <c r="Y2490" s="175">
        <f>IF(T2490&gt;0,VLOOKUP(T2490,Jahresfaktoren!$A$28:$B$29,2,),0)</f>
        <v>0</v>
      </c>
      <c r="Z2490" s="175">
        <f>IF(U2490&gt;0,VLOOKUP(U2490,Jahresfaktoren!$A$32:$B$33,2,),)</f>
        <v>0</v>
      </c>
      <c r="AA2490" s="177" t="str">
        <f t="shared" si="1125"/>
        <v/>
      </c>
      <c r="AB2490" s="177" t="str">
        <f t="shared" si="1126"/>
        <v/>
      </c>
      <c r="AC2490" s="177" t="str">
        <f t="shared" si="1127"/>
        <v/>
      </c>
      <c r="AD2490" s="177" t="str">
        <f t="shared" si="1128"/>
        <v/>
      </c>
      <c r="AE2490" s="177" t="str">
        <f t="shared" si="1129"/>
        <v/>
      </c>
      <c r="AF2490" s="178">
        <f>IF(Q2490&gt;0,VLOOKUP(H2490,Leistungszahlen!$A$11:$C$158,3,),0)</f>
        <v>0</v>
      </c>
      <c r="AG2490" s="178">
        <f>IF(R2490&gt;0,VLOOKUP(H2490,Leistungszahlen!$A$11:$F$158,6,),IF(T2490&gt;0,VLOOKUP(H2490,Leistungszahlen!$A$11:$F$158,6,),0))</f>
        <v>0</v>
      </c>
      <c r="AH2490" s="179">
        <f t="shared" si="1130"/>
        <v>0</v>
      </c>
      <c r="AI2490" s="179">
        <f t="shared" si="1131"/>
        <v>0</v>
      </c>
      <c r="AJ2490" s="179">
        <f t="shared" si="1132"/>
        <v>0</v>
      </c>
      <c r="AK2490" s="179">
        <f t="shared" si="1133"/>
        <v>0</v>
      </c>
      <c r="AL2490" s="179">
        <f t="shared" si="1134"/>
        <v>0</v>
      </c>
      <c r="AM2490" s="180" t="str">
        <f>IF(L2490=1,Stundensätze!$D$13,IF(L2490=2,Stundensätze!$D$17,IF(L2490=4,Stundensätze!$D$21,"")))</f>
        <v/>
      </c>
      <c r="AN2490" s="180" t="str">
        <f>IF(L2490=1,Stundensätze!$D$15,IF(L2490=2,Stundensätze!$D$19,IF(L2490=4,Stundensätze!$D$23,"")))</f>
        <v/>
      </c>
      <c r="AO2490" s="180">
        <f t="shared" si="1135"/>
        <v>0</v>
      </c>
      <c r="AP2490" s="180">
        <f t="shared" si="1136"/>
        <v>0</v>
      </c>
      <c r="AQ2490" s="192" t="str">
        <f t="shared" si="1137"/>
        <v/>
      </c>
      <c r="AR2490" s="192" t="str">
        <f t="shared" si="1138"/>
        <v/>
      </c>
      <c r="AS2490" s="193">
        <f t="shared" si="1139"/>
        <v>0</v>
      </c>
      <c r="AT2490" s="258">
        <f>IF(K2490=0,0,VLOOKUP(K2490,Kostenstellen!A:B,2,FALSE))</f>
        <v>0</v>
      </c>
      <c r="AU2490" s="68" t="str">
        <f t="shared" si="1146"/>
        <v/>
      </c>
      <c r="AV2490" s="68" t="str">
        <f t="shared" si="1147"/>
        <v/>
      </c>
      <c r="AW2490" s="68">
        <f>IF(AF2490=0,0,VLOOKUP($H2490,Leistungszahlen!$A$11:$H$158,4,FALSE))</f>
        <v>0</v>
      </c>
      <c r="AX2490" s="68">
        <f>IF(AF2490=0,0,VLOOKUP($H2490,Leistungszahlen!$A$11:$H$158,5,FALSE))</f>
        <v>0</v>
      </c>
      <c r="AY2490" s="68">
        <f>IF(AG2490=0,0,VLOOKUP($H2490,Leistungszahlen!$A$11:$H$158,6,FALSE))</f>
        <v>0</v>
      </c>
      <c r="AZ2490" s="68">
        <f t="shared" si="1148"/>
        <v>0</v>
      </c>
      <c r="BA2490" s="68">
        <f t="shared" si="1149"/>
        <v>0</v>
      </c>
      <c r="BC2490" s="68">
        <f t="shared" si="1140"/>
        <v>0</v>
      </c>
      <c r="BD2490" s="285"/>
    </row>
    <row r="2491" spans="1:56" s="68" customFormat="1">
      <c r="A2491" s="200"/>
      <c r="B2491" s="200"/>
      <c r="C2491" s="200"/>
      <c r="D2491" s="200"/>
      <c r="E2491" s="200"/>
      <c r="F2491" s="200"/>
      <c r="G2491" s="200"/>
      <c r="H2491" s="201"/>
      <c r="I2491" s="202"/>
      <c r="J2491" s="200"/>
      <c r="K2491" s="176"/>
      <c r="L2491" s="176"/>
      <c r="M2491" s="176"/>
      <c r="N2491" s="286"/>
      <c r="O2491" s="286"/>
      <c r="P2491" s="176"/>
      <c r="Q2491" s="203">
        <f t="shared" si="1141"/>
        <v>0</v>
      </c>
      <c r="R2491" s="203">
        <f t="shared" si="1142"/>
        <v>0</v>
      </c>
      <c r="S2491" s="203">
        <f t="shared" si="1143"/>
        <v>0</v>
      </c>
      <c r="T2491" s="203">
        <f t="shared" si="1144"/>
        <v>0</v>
      </c>
      <c r="U2491" s="203">
        <f t="shared" si="1145"/>
        <v>0</v>
      </c>
      <c r="V2491" s="175">
        <f>IF(Q2491&gt;0,VLOOKUP(Q2491,Jahresfaktoren!$A$11:$B$24,2,),0)</f>
        <v>0</v>
      </c>
      <c r="W2491" s="175">
        <f>IF(R2491&gt;0,VLOOKUP(R2491,Jahresfaktoren!$D$11:$E$24,2,),0)</f>
        <v>0</v>
      </c>
      <c r="X2491" s="175">
        <f>IF(S2491&gt;0,VLOOKUP(S2491,Jahresfaktoren!$A$28:$B$29,2,),0)</f>
        <v>0</v>
      </c>
      <c r="Y2491" s="175">
        <f>IF(T2491&gt;0,VLOOKUP(T2491,Jahresfaktoren!$A$28:$B$29,2,),0)</f>
        <v>0</v>
      </c>
      <c r="Z2491" s="175">
        <f>IF(U2491&gt;0,VLOOKUP(U2491,Jahresfaktoren!$A$32:$B$33,2,),)</f>
        <v>0</v>
      </c>
      <c r="AA2491" s="177" t="str">
        <f t="shared" si="1125"/>
        <v/>
      </c>
      <c r="AB2491" s="177" t="str">
        <f t="shared" si="1126"/>
        <v/>
      </c>
      <c r="AC2491" s="177" t="str">
        <f t="shared" si="1127"/>
        <v/>
      </c>
      <c r="AD2491" s="177" t="str">
        <f t="shared" si="1128"/>
        <v/>
      </c>
      <c r="AE2491" s="177" t="str">
        <f t="shared" si="1129"/>
        <v/>
      </c>
      <c r="AF2491" s="178">
        <f>IF(Q2491&gt;0,VLOOKUP(H2491,Leistungszahlen!$A$11:$C$158,3,),0)</f>
        <v>0</v>
      </c>
      <c r="AG2491" s="178">
        <f>IF(R2491&gt;0,VLOOKUP(H2491,Leistungszahlen!$A$11:$F$158,6,),IF(T2491&gt;0,VLOOKUP(H2491,Leistungszahlen!$A$11:$F$158,6,),0))</f>
        <v>0</v>
      </c>
      <c r="AH2491" s="179">
        <f t="shared" si="1130"/>
        <v>0</v>
      </c>
      <c r="AI2491" s="179">
        <f t="shared" si="1131"/>
        <v>0</v>
      </c>
      <c r="AJ2491" s="179">
        <f t="shared" si="1132"/>
        <v>0</v>
      </c>
      <c r="AK2491" s="179">
        <f t="shared" si="1133"/>
        <v>0</v>
      </c>
      <c r="AL2491" s="179">
        <f t="shared" si="1134"/>
        <v>0</v>
      </c>
      <c r="AM2491" s="180" t="str">
        <f>IF(L2491=1,Stundensätze!$D$13,IF(L2491=2,Stundensätze!$D$17,IF(L2491=4,Stundensätze!$D$21,"")))</f>
        <v/>
      </c>
      <c r="AN2491" s="180" t="str">
        <f>IF(L2491=1,Stundensätze!$D$15,IF(L2491=2,Stundensätze!$D$19,IF(L2491=4,Stundensätze!$D$23,"")))</f>
        <v/>
      </c>
      <c r="AO2491" s="180">
        <f t="shared" si="1135"/>
        <v>0</v>
      </c>
      <c r="AP2491" s="180">
        <f t="shared" si="1136"/>
        <v>0</v>
      </c>
      <c r="AQ2491" s="192" t="str">
        <f t="shared" si="1137"/>
        <v/>
      </c>
      <c r="AR2491" s="192" t="str">
        <f t="shared" si="1138"/>
        <v/>
      </c>
      <c r="AS2491" s="193">
        <f t="shared" si="1139"/>
        <v>0</v>
      </c>
      <c r="AT2491" s="258">
        <f>IF(K2491=0,0,VLOOKUP(K2491,Kostenstellen!A:B,2,FALSE))</f>
        <v>0</v>
      </c>
      <c r="AU2491" s="68" t="str">
        <f t="shared" si="1146"/>
        <v/>
      </c>
      <c r="AV2491" s="68" t="str">
        <f t="shared" si="1147"/>
        <v/>
      </c>
      <c r="AW2491" s="68">
        <f>IF(AF2491=0,0,VLOOKUP($H2491,Leistungszahlen!$A$11:$H$158,4,FALSE))</f>
        <v>0</v>
      </c>
      <c r="AX2491" s="68">
        <f>IF(AF2491=0,0,VLOOKUP($H2491,Leistungszahlen!$A$11:$H$158,5,FALSE))</f>
        <v>0</v>
      </c>
      <c r="AY2491" s="68">
        <f>IF(AG2491=0,0,VLOOKUP($H2491,Leistungszahlen!$A$11:$H$158,6,FALSE))</f>
        <v>0</v>
      </c>
      <c r="AZ2491" s="68">
        <f t="shared" si="1148"/>
        <v>0</v>
      </c>
      <c r="BA2491" s="68">
        <f t="shared" si="1149"/>
        <v>0</v>
      </c>
      <c r="BC2491" s="68">
        <f t="shared" si="1140"/>
        <v>0</v>
      </c>
      <c r="BD2491" s="285"/>
    </row>
    <row r="2492" spans="1:56" s="68" customFormat="1">
      <c r="A2492" s="200"/>
      <c r="B2492" s="200"/>
      <c r="C2492" s="200"/>
      <c r="D2492" s="200"/>
      <c r="E2492" s="200"/>
      <c r="F2492" s="200"/>
      <c r="G2492" s="200"/>
      <c r="H2492" s="201"/>
      <c r="I2492" s="202"/>
      <c r="J2492" s="200"/>
      <c r="K2492" s="176"/>
      <c r="L2492" s="176"/>
      <c r="M2492" s="176"/>
      <c r="N2492" s="286"/>
      <c r="O2492" s="286"/>
      <c r="P2492" s="176"/>
      <c r="Q2492" s="203">
        <f t="shared" si="1141"/>
        <v>0</v>
      </c>
      <c r="R2492" s="203">
        <f t="shared" si="1142"/>
        <v>0</v>
      </c>
      <c r="S2492" s="203">
        <f t="shared" si="1143"/>
        <v>0</v>
      </c>
      <c r="T2492" s="203">
        <f t="shared" si="1144"/>
        <v>0</v>
      </c>
      <c r="U2492" s="203">
        <f t="shared" si="1145"/>
        <v>0</v>
      </c>
      <c r="V2492" s="175">
        <f>IF(Q2492&gt;0,VLOOKUP(Q2492,Jahresfaktoren!$A$11:$B$24,2,),0)</f>
        <v>0</v>
      </c>
      <c r="W2492" s="175">
        <f>IF(R2492&gt;0,VLOOKUP(R2492,Jahresfaktoren!$D$11:$E$24,2,),0)</f>
        <v>0</v>
      </c>
      <c r="X2492" s="175">
        <f>IF(S2492&gt;0,VLOOKUP(S2492,Jahresfaktoren!$A$28:$B$29,2,),0)</f>
        <v>0</v>
      </c>
      <c r="Y2492" s="175">
        <f>IF(T2492&gt;0,VLOOKUP(T2492,Jahresfaktoren!$A$28:$B$29,2,),0)</f>
        <v>0</v>
      </c>
      <c r="Z2492" s="175">
        <f>IF(U2492&gt;0,VLOOKUP(U2492,Jahresfaktoren!$A$32:$B$33,2,),)</f>
        <v>0</v>
      </c>
      <c r="AA2492" s="177" t="str">
        <f t="shared" si="1125"/>
        <v/>
      </c>
      <c r="AB2492" s="177" t="str">
        <f t="shared" si="1126"/>
        <v/>
      </c>
      <c r="AC2492" s="177" t="str">
        <f t="shared" si="1127"/>
        <v/>
      </c>
      <c r="AD2492" s="177" t="str">
        <f t="shared" si="1128"/>
        <v/>
      </c>
      <c r="AE2492" s="177" t="str">
        <f t="shared" si="1129"/>
        <v/>
      </c>
      <c r="AF2492" s="178">
        <f>IF(Q2492&gt;0,VLOOKUP(H2492,Leistungszahlen!$A$11:$C$158,3,),0)</f>
        <v>0</v>
      </c>
      <c r="AG2492" s="178">
        <f>IF(R2492&gt;0,VLOOKUP(H2492,Leistungszahlen!$A$11:$F$158,6,),IF(T2492&gt;0,VLOOKUP(H2492,Leistungszahlen!$A$11:$F$158,6,),0))</f>
        <v>0</v>
      </c>
      <c r="AH2492" s="179">
        <f t="shared" si="1130"/>
        <v>0</v>
      </c>
      <c r="AI2492" s="179">
        <f t="shared" si="1131"/>
        <v>0</v>
      </c>
      <c r="AJ2492" s="179">
        <f t="shared" si="1132"/>
        <v>0</v>
      </c>
      <c r="AK2492" s="179">
        <f t="shared" si="1133"/>
        <v>0</v>
      </c>
      <c r="AL2492" s="179">
        <f t="shared" si="1134"/>
        <v>0</v>
      </c>
      <c r="AM2492" s="180" t="str">
        <f>IF(L2492=1,Stundensätze!$D$13,IF(L2492=2,Stundensätze!$D$17,IF(L2492=4,Stundensätze!$D$21,"")))</f>
        <v/>
      </c>
      <c r="AN2492" s="180" t="str">
        <f>IF(L2492=1,Stundensätze!$D$15,IF(L2492=2,Stundensätze!$D$19,IF(L2492=4,Stundensätze!$D$23,"")))</f>
        <v/>
      </c>
      <c r="AO2492" s="180">
        <f t="shared" si="1135"/>
        <v>0</v>
      </c>
      <c r="AP2492" s="180">
        <f t="shared" si="1136"/>
        <v>0</v>
      </c>
      <c r="AQ2492" s="192" t="str">
        <f t="shared" si="1137"/>
        <v/>
      </c>
      <c r="AR2492" s="192" t="str">
        <f t="shared" si="1138"/>
        <v/>
      </c>
      <c r="AS2492" s="193">
        <f t="shared" si="1139"/>
        <v>0</v>
      </c>
      <c r="AT2492" s="258">
        <f>IF(K2492=0,0,VLOOKUP(K2492,Kostenstellen!A:B,2,FALSE))</f>
        <v>0</v>
      </c>
      <c r="AU2492" s="68" t="str">
        <f t="shared" si="1146"/>
        <v/>
      </c>
      <c r="AV2492" s="68" t="str">
        <f t="shared" si="1147"/>
        <v/>
      </c>
      <c r="AW2492" s="68">
        <f>IF(AF2492=0,0,VLOOKUP($H2492,Leistungszahlen!$A$11:$H$158,4,FALSE))</f>
        <v>0</v>
      </c>
      <c r="AX2492" s="68">
        <f>IF(AF2492=0,0,VLOOKUP($H2492,Leistungszahlen!$A$11:$H$158,5,FALSE))</f>
        <v>0</v>
      </c>
      <c r="AY2492" s="68">
        <f>IF(AG2492=0,0,VLOOKUP($H2492,Leistungszahlen!$A$11:$H$158,6,FALSE))</f>
        <v>0</v>
      </c>
      <c r="AZ2492" s="68">
        <f t="shared" si="1148"/>
        <v>0</v>
      </c>
      <c r="BA2492" s="68">
        <f t="shared" si="1149"/>
        <v>0</v>
      </c>
      <c r="BC2492" s="68">
        <f t="shared" si="1140"/>
        <v>0</v>
      </c>
      <c r="BD2492" s="285"/>
    </row>
    <row r="2493" spans="1:56" s="68" customFormat="1">
      <c r="A2493" s="200"/>
      <c r="B2493" s="200"/>
      <c r="C2493" s="200"/>
      <c r="D2493" s="200"/>
      <c r="E2493" s="200"/>
      <c r="F2493" s="200"/>
      <c r="G2493" s="200"/>
      <c r="H2493" s="201"/>
      <c r="I2493" s="202"/>
      <c r="J2493" s="200"/>
      <c r="K2493" s="176"/>
      <c r="L2493" s="176"/>
      <c r="M2493" s="176"/>
      <c r="N2493" s="286"/>
      <c r="O2493" s="286"/>
      <c r="P2493" s="176"/>
      <c r="Q2493" s="203">
        <f t="shared" si="1141"/>
        <v>0</v>
      </c>
      <c r="R2493" s="203">
        <f t="shared" si="1142"/>
        <v>0</v>
      </c>
      <c r="S2493" s="203">
        <f t="shared" si="1143"/>
        <v>0</v>
      </c>
      <c r="T2493" s="203">
        <f t="shared" si="1144"/>
        <v>0</v>
      </c>
      <c r="U2493" s="203">
        <f t="shared" si="1145"/>
        <v>0</v>
      </c>
      <c r="V2493" s="175">
        <f>IF(Q2493&gt;0,VLOOKUP(Q2493,Jahresfaktoren!$A$11:$B$24,2,),0)</f>
        <v>0</v>
      </c>
      <c r="W2493" s="175">
        <f>IF(R2493&gt;0,VLOOKUP(R2493,Jahresfaktoren!$D$11:$E$24,2,),0)</f>
        <v>0</v>
      </c>
      <c r="X2493" s="175">
        <f>IF(S2493&gt;0,VLOOKUP(S2493,Jahresfaktoren!$A$28:$B$29,2,),0)</f>
        <v>0</v>
      </c>
      <c r="Y2493" s="175">
        <f>IF(T2493&gt;0,VLOOKUP(T2493,Jahresfaktoren!$A$28:$B$29,2,),0)</f>
        <v>0</v>
      </c>
      <c r="Z2493" s="175">
        <f>IF(U2493&gt;0,VLOOKUP(U2493,Jahresfaktoren!$A$32:$B$33,2,),)</f>
        <v>0</v>
      </c>
      <c r="AA2493" s="177" t="str">
        <f t="shared" si="1125"/>
        <v/>
      </c>
      <c r="AB2493" s="177" t="str">
        <f t="shared" si="1126"/>
        <v/>
      </c>
      <c r="AC2493" s="177" t="str">
        <f t="shared" si="1127"/>
        <v/>
      </c>
      <c r="AD2493" s="177" t="str">
        <f t="shared" si="1128"/>
        <v/>
      </c>
      <c r="AE2493" s="177" t="str">
        <f t="shared" si="1129"/>
        <v/>
      </c>
      <c r="AF2493" s="178">
        <f>IF(Q2493&gt;0,VLOOKUP(H2493,Leistungszahlen!$A$11:$C$158,3,),0)</f>
        <v>0</v>
      </c>
      <c r="AG2493" s="178">
        <f>IF(R2493&gt;0,VLOOKUP(H2493,Leistungszahlen!$A$11:$F$158,6,),IF(T2493&gt;0,VLOOKUP(H2493,Leistungszahlen!$A$11:$F$158,6,),0))</f>
        <v>0</v>
      </c>
      <c r="AH2493" s="179">
        <f t="shared" si="1130"/>
        <v>0</v>
      </c>
      <c r="AI2493" s="179">
        <f t="shared" si="1131"/>
        <v>0</v>
      </c>
      <c r="AJ2493" s="179">
        <f t="shared" si="1132"/>
        <v>0</v>
      </c>
      <c r="AK2493" s="179">
        <f t="shared" si="1133"/>
        <v>0</v>
      </c>
      <c r="AL2493" s="179">
        <f t="shared" si="1134"/>
        <v>0</v>
      </c>
      <c r="AM2493" s="180" t="str">
        <f>IF(L2493=1,Stundensätze!$D$13,IF(L2493=2,Stundensätze!$D$17,IF(L2493=4,Stundensätze!$D$21,"")))</f>
        <v/>
      </c>
      <c r="AN2493" s="180" t="str">
        <f>IF(L2493=1,Stundensätze!$D$15,IF(L2493=2,Stundensätze!$D$19,IF(L2493=4,Stundensätze!$D$23,"")))</f>
        <v/>
      </c>
      <c r="AO2493" s="180">
        <f t="shared" si="1135"/>
        <v>0</v>
      </c>
      <c r="AP2493" s="180">
        <f t="shared" si="1136"/>
        <v>0</v>
      </c>
      <c r="AQ2493" s="192" t="str">
        <f t="shared" si="1137"/>
        <v/>
      </c>
      <c r="AR2493" s="192" t="str">
        <f t="shared" si="1138"/>
        <v/>
      </c>
      <c r="AS2493" s="193">
        <f t="shared" si="1139"/>
        <v>0</v>
      </c>
      <c r="AT2493" s="258">
        <f>IF(K2493=0,0,VLOOKUP(K2493,Kostenstellen!A:B,2,FALSE))</f>
        <v>0</v>
      </c>
      <c r="AU2493" s="68" t="str">
        <f t="shared" si="1146"/>
        <v/>
      </c>
      <c r="AV2493" s="68" t="str">
        <f t="shared" si="1147"/>
        <v/>
      </c>
      <c r="AW2493" s="68">
        <f>IF(AF2493=0,0,VLOOKUP($H2493,Leistungszahlen!$A$11:$H$158,4,FALSE))</f>
        <v>0</v>
      </c>
      <c r="AX2493" s="68">
        <f>IF(AF2493=0,0,VLOOKUP($H2493,Leistungszahlen!$A$11:$H$158,5,FALSE))</f>
        <v>0</v>
      </c>
      <c r="AY2493" s="68">
        <f>IF(AG2493=0,0,VLOOKUP($H2493,Leistungszahlen!$A$11:$H$158,6,FALSE))</f>
        <v>0</v>
      </c>
      <c r="AZ2493" s="68">
        <f t="shared" si="1148"/>
        <v>0</v>
      </c>
      <c r="BA2493" s="68">
        <f t="shared" si="1149"/>
        <v>0</v>
      </c>
      <c r="BC2493" s="68">
        <f t="shared" si="1140"/>
        <v>0</v>
      </c>
      <c r="BD2493" s="285"/>
    </row>
    <row r="2494" spans="1:56" s="68" customFormat="1">
      <c r="A2494" s="200"/>
      <c r="B2494" s="200"/>
      <c r="C2494" s="200"/>
      <c r="D2494" s="200"/>
      <c r="E2494" s="200"/>
      <c r="F2494" s="200"/>
      <c r="G2494" s="200"/>
      <c r="H2494" s="201"/>
      <c r="I2494" s="202"/>
      <c r="J2494" s="200"/>
      <c r="K2494" s="176"/>
      <c r="L2494" s="176"/>
      <c r="M2494" s="176"/>
      <c r="N2494" s="286"/>
      <c r="O2494" s="286"/>
      <c r="P2494" s="176"/>
      <c r="Q2494" s="203">
        <f t="shared" si="1141"/>
        <v>0</v>
      </c>
      <c r="R2494" s="203">
        <f t="shared" si="1142"/>
        <v>0</v>
      </c>
      <c r="S2494" s="203">
        <f t="shared" si="1143"/>
        <v>0</v>
      </c>
      <c r="T2494" s="203">
        <f t="shared" si="1144"/>
        <v>0</v>
      </c>
      <c r="U2494" s="203">
        <f t="shared" si="1145"/>
        <v>0</v>
      </c>
      <c r="V2494" s="175">
        <f>IF(Q2494&gt;0,VLOOKUP(Q2494,Jahresfaktoren!$A$11:$B$24,2,),0)</f>
        <v>0</v>
      </c>
      <c r="W2494" s="175">
        <f>IF(R2494&gt;0,VLOOKUP(R2494,Jahresfaktoren!$D$11:$E$24,2,),0)</f>
        <v>0</v>
      </c>
      <c r="X2494" s="175">
        <f>IF(S2494&gt;0,VLOOKUP(S2494,Jahresfaktoren!$A$28:$B$29,2,),0)</f>
        <v>0</v>
      </c>
      <c r="Y2494" s="175">
        <f>IF(T2494&gt;0,VLOOKUP(T2494,Jahresfaktoren!$A$28:$B$29,2,),0)</f>
        <v>0</v>
      </c>
      <c r="Z2494" s="175">
        <f>IF(U2494&gt;0,VLOOKUP(U2494,Jahresfaktoren!$A$32:$B$33,2,),)</f>
        <v>0</v>
      </c>
      <c r="AA2494" s="177" t="str">
        <f t="shared" si="1125"/>
        <v/>
      </c>
      <c r="AB2494" s="177" t="str">
        <f t="shared" si="1126"/>
        <v/>
      </c>
      <c r="AC2494" s="177" t="str">
        <f t="shared" si="1127"/>
        <v/>
      </c>
      <c r="AD2494" s="177" t="str">
        <f t="shared" si="1128"/>
        <v/>
      </c>
      <c r="AE2494" s="177" t="str">
        <f t="shared" si="1129"/>
        <v/>
      </c>
      <c r="AF2494" s="178">
        <f>IF(Q2494&gt;0,VLOOKUP(H2494,Leistungszahlen!$A$11:$C$158,3,),0)</f>
        <v>0</v>
      </c>
      <c r="AG2494" s="178">
        <f>IF(R2494&gt;0,VLOOKUP(H2494,Leistungszahlen!$A$11:$F$158,6,),IF(T2494&gt;0,VLOOKUP(H2494,Leistungszahlen!$A$11:$F$158,6,),0))</f>
        <v>0</v>
      </c>
      <c r="AH2494" s="179">
        <f t="shared" si="1130"/>
        <v>0</v>
      </c>
      <c r="AI2494" s="179">
        <f t="shared" si="1131"/>
        <v>0</v>
      </c>
      <c r="AJ2494" s="179">
        <f t="shared" si="1132"/>
        <v>0</v>
      </c>
      <c r="AK2494" s="179">
        <f t="shared" si="1133"/>
        <v>0</v>
      </c>
      <c r="AL2494" s="179">
        <f t="shared" si="1134"/>
        <v>0</v>
      </c>
      <c r="AM2494" s="180" t="str">
        <f>IF(L2494=1,Stundensätze!$D$13,IF(L2494=2,Stundensätze!$D$17,IF(L2494=4,Stundensätze!$D$21,"")))</f>
        <v/>
      </c>
      <c r="AN2494" s="180" t="str">
        <f>IF(L2494=1,Stundensätze!$D$15,IF(L2494=2,Stundensätze!$D$19,IF(L2494=4,Stundensätze!$D$23,"")))</f>
        <v/>
      </c>
      <c r="AO2494" s="180">
        <f t="shared" si="1135"/>
        <v>0</v>
      </c>
      <c r="AP2494" s="180">
        <f t="shared" si="1136"/>
        <v>0</v>
      </c>
      <c r="AQ2494" s="192" t="str">
        <f t="shared" si="1137"/>
        <v/>
      </c>
      <c r="AR2494" s="192" t="str">
        <f t="shared" si="1138"/>
        <v/>
      </c>
      <c r="AS2494" s="193">
        <f t="shared" si="1139"/>
        <v>0</v>
      </c>
      <c r="AT2494" s="258">
        <f>IF(K2494=0,0,VLOOKUP(K2494,Kostenstellen!A:B,2,FALSE))</f>
        <v>0</v>
      </c>
      <c r="AU2494" s="68" t="str">
        <f t="shared" si="1146"/>
        <v/>
      </c>
      <c r="AV2494" s="68" t="str">
        <f t="shared" si="1147"/>
        <v/>
      </c>
      <c r="AW2494" s="68">
        <f>IF(AF2494=0,0,VLOOKUP($H2494,Leistungszahlen!$A$11:$H$158,4,FALSE))</f>
        <v>0</v>
      </c>
      <c r="AX2494" s="68">
        <f>IF(AF2494=0,0,VLOOKUP($H2494,Leistungszahlen!$A$11:$H$158,5,FALSE))</f>
        <v>0</v>
      </c>
      <c r="AY2494" s="68">
        <f>IF(AG2494=0,0,VLOOKUP($H2494,Leistungszahlen!$A$11:$H$158,6,FALSE))</f>
        <v>0</v>
      </c>
      <c r="AZ2494" s="68">
        <f t="shared" si="1148"/>
        <v>0</v>
      </c>
      <c r="BA2494" s="68">
        <f t="shared" si="1149"/>
        <v>0</v>
      </c>
      <c r="BC2494" s="68">
        <f t="shared" si="1140"/>
        <v>0</v>
      </c>
      <c r="BD2494" s="285"/>
    </row>
    <row r="2495" spans="1:56" s="68" customFormat="1">
      <c r="A2495" s="200"/>
      <c r="B2495" s="200"/>
      <c r="C2495" s="200"/>
      <c r="D2495" s="200"/>
      <c r="E2495" s="200"/>
      <c r="F2495" s="200"/>
      <c r="G2495" s="200"/>
      <c r="H2495" s="201"/>
      <c r="I2495" s="202"/>
      <c r="J2495" s="200"/>
      <c r="K2495" s="176"/>
      <c r="L2495" s="176"/>
      <c r="M2495" s="176"/>
      <c r="N2495" s="286"/>
      <c r="O2495" s="286"/>
      <c r="P2495" s="176"/>
      <c r="Q2495" s="203">
        <f t="shared" si="1141"/>
        <v>0</v>
      </c>
      <c r="R2495" s="203">
        <f t="shared" si="1142"/>
        <v>0</v>
      </c>
      <c r="S2495" s="203">
        <f t="shared" si="1143"/>
        <v>0</v>
      </c>
      <c r="T2495" s="203">
        <f t="shared" si="1144"/>
        <v>0</v>
      </c>
      <c r="U2495" s="203">
        <f t="shared" si="1145"/>
        <v>0</v>
      </c>
      <c r="V2495" s="175">
        <f>IF(Q2495&gt;0,VLOOKUP(Q2495,Jahresfaktoren!$A$11:$B$24,2,),0)</f>
        <v>0</v>
      </c>
      <c r="W2495" s="175">
        <f>IF(R2495&gt;0,VLOOKUP(R2495,Jahresfaktoren!$D$11:$E$24,2,),0)</f>
        <v>0</v>
      </c>
      <c r="X2495" s="175">
        <f>IF(S2495&gt;0,VLOOKUP(S2495,Jahresfaktoren!$A$28:$B$29,2,),0)</f>
        <v>0</v>
      </c>
      <c r="Y2495" s="175">
        <f>IF(T2495&gt;0,VLOOKUP(T2495,Jahresfaktoren!$A$28:$B$29,2,),0)</f>
        <v>0</v>
      </c>
      <c r="Z2495" s="175">
        <f>IF(U2495&gt;0,VLOOKUP(U2495,Jahresfaktoren!$A$32:$B$33,2,),)</f>
        <v>0</v>
      </c>
      <c r="AA2495" s="177" t="str">
        <f t="shared" si="1125"/>
        <v/>
      </c>
      <c r="AB2495" s="177" t="str">
        <f t="shared" si="1126"/>
        <v/>
      </c>
      <c r="AC2495" s="177" t="str">
        <f t="shared" si="1127"/>
        <v/>
      </c>
      <c r="AD2495" s="177" t="str">
        <f t="shared" si="1128"/>
        <v/>
      </c>
      <c r="AE2495" s="177" t="str">
        <f t="shared" si="1129"/>
        <v/>
      </c>
      <c r="AF2495" s="178">
        <f>IF(Q2495&gt;0,VLOOKUP(H2495,Leistungszahlen!$A$11:$C$158,3,),0)</f>
        <v>0</v>
      </c>
      <c r="AG2495" s="178">
        <f>IF(R2495&gt;0,VLOOKUP(H2495,Leistungszahlen!$A$11:$F$158,6,),IF(T2495&gt;0,VLOOKUP(H2495,Leistungszahlen!$A$11:$F$158,6,),0))</f>
        <v>0</v>
      </c>
      <c r="AH2495" s="179">
        <f t="shared" si="1130"/>
        <v>0</v>
      </c>
      <c r="AI2495" s="179">
        <f t="shared" si="1131"/>
        <v>0</v>
      </c>
      <c r="AJ2495" s="179">
        <f t="shared" si="1132"/>
        <v>0</v>
      </c>
      <c r="AK2495" s="179">
        <f t="shared" si="1133"/>
        <v>0</v>
      </c>
      <c r="AL2495" s="179">
        <f t="shared" si="1134"/>
        <v>0</v>
      </c>
      <c r="AM2495" s="180" t="str">
        <f>IF(L2495=1,Stundensätze!$D$13,IF(L2495=2,Stundensätze!$D$17,IF(L2495=4,Stundensätze!$D$21,"")))</f>
        <v/>
      </c>
      <c r="AN2495" s="180" t="str">
        <f>IF(L2495=1,Stundensätze!$D$15,IF(L2495=2,Stundensätze!$D$19,IF(L2495=4,Stundensätze!$D$23,"")))</f>
        <v/>
      </c>
      <c r="AO2495" s="180">
        <f t="shared" si="1135"/>
        <v>0</v>
      </c>
      <c r="AP2495" s="180">
        <f t="shared" si="1136"/>
        <v>0</v>
      </c>
      <c r="AQ2495" s="192" t="str">
        <f t="shared" si="1137"/>
        <v/>
      </c>
      <c r="AR2495" s="192" t="str">
        <f t="shared" si="1138"/>
        <v/>
      </c>
      <c r="AS2495" s="193">
        <f t="shared" si="1139"/>
        <v>0</v>
      </c>
      <c r="AT2495" s="258">
        <f>IF(K2495=0,0,VLOOKUP(K2495,Kostenstellen!A:B,2,FALSE))</f>
        <v>0</v>
      </c>
      <c r="AU2495" s="68" t="str">
        <f t="shared" si="1146"/>
        <v/>
      </c>
      <c r="AV2495" s="68" t="str">
        <f t="shared" si="1147"/>
        <v/>
      </c>
      <c r="AW2495" s="68">
        <f>IF(AF2495=0,0,VLOOKUP($H2495,Leistungszahlen!$A$11:$H$158,4,FALSE))</f>
        <v>0</v>
      </c>
      <c r="AX2495" s="68">
        <f>IF(AF2495=0,0,VLOOKUP($H2495,Leistungszahlen!$A$11:$H$158,5,FALSE))</f>
        <v>0</v>
      </c>
      <c r="AY2495" s="68">
        <f>IF(AG2495=0,0,VLOOKUP($H2495,Leistungszahlen!$A$11:$H$158,6,FALSE))</f>
        <v>0</v>
      </c>
      <c r="AZ2495" s="68">
        <f t="shared" si="1148"/>
        <v>0</v>
      </c>
      <c r="BA2495" s="68">
        <f t="shared" si="1149"/>
        <v>0</v>
      </c>
      <c r="BC2495" s="68">
        <f t="shared" si="1140"/>
        <v>0</v>
      </c>
      <c r="BD2495" s="285"/>
    </row>
    <row r="2496" spans="1:56" s="68" customFormat="1">
      <c r="A2496" s="200"/>
      <c r="B2496" s="200"/>
      <c r="C2496" s="200"/>
      <c r="D2496" s="200"/>
      <c r="E2496" s="200"/>
      <c r="F2496" s="200"/>
      <c r="G2496" s="200"/>
      <c r="H2496" s="201"/>
      <c r="I2496" s="202"/>
      <c r="J2496" s="200"/>
      <c r="K2496" s="176"/>
      <c r="L2496" s="176"/>
      <c r="M2496" s="176"/>
      <c r="N2496" s="286"/>
      <c r="O2496" s="286"/>
      <c r="P2496" s="176"/>
      <c r="Q2496" s="203">
        <f t="shared" si="1141"/>
        <v>0</v>
      </c>
      <c r="R2496" s="203">
        <f t="shared" si="1142"/>
        <v>0</v>
      </c>
      <c r="S2496" s="203">
        <f t="shared" si="1143"/>
        <v>0</v>
      </c>
      <c r="T2496" s="203">
        <f t="shared" si="1144"/>
        <v>0</v>
      </c>
      <c r="U2496" s="203">
        <f t="shared" si="1145"/>
        <v>0</v>
      </c>
      <c r="V2496" s="175">
        <f>IF(Q2496&gt;0,VLOOKUP(Q2496,Jahresfaktoren!$A$11:$B$24,2,),0)</f>
        <v>0</v>
      </c>
      <c r="W2496" s="175">
        <f>IF(R2496&gt;0,VLOOKUP(R2496,Jahresfaktoren!$D$11:$E$24,2,),0)</f>
        <v>0</v>
      </c>
      <c r="X2496" s="175">
        <f>IF(S2496&gt;0,VLOOKUP(S2496,Jahresfaktoren!$A$28:$B$29,2,),0)</f>
        <v>0</v>
      </c>
      <c r="Y2496" s="175">
        <f>IF(T2496&gt;0,VLOOKUP(T2496,Jahresfaktoren!$A$28:$B$29,2,),0)</f>
        <v>0</v>
      </c>
      <c r="Z2496" s="175">
        <f>IF(U2496&gt;0,VLOOKUP(U2496,Jahresfaktoren!$A$32:$B$33,2,),)</f>
        <v>0</v>
      </c>
      <c r="AA2496" s="177" t="str">
        <f t="shared" si="1125"/>
        <v/>
      </c>
      <c r="AB2496" s="177" t="str">
        <f t="shared" si="1126"/>
        <v/>
      </c>
      <c r="AC2496" s="177" t="str">
        <f t="shared" si="1127"/>
        <v/>
      </c>
      <c r="AD2496" s="177" t="str">
        <f t="shared" si="1128"/>
        <v/>
      </c>
      <c r="AE2496" s="177" t="str">
        <f t="shared" si="1129"/>
        <v/>
      </c>
      <c r="AF2496" s="178">
        <f>IF(Q2496&gt;0,VLOOKUP(H2496,Leistungszahlen!$A$11:$C$158,3,),0)</f>
        <v>0</v>
      </c>
      <c r="AG2496" s="178">
        <f>IF(R2496&gt;0,VLOOKUP(H2496,Leistungszahlen!$A$11:$F$158,6,),IF(T2496&gt;0,VLOOKUP(H2496,Leistungszahlen!$A$11:$F$158,6,),0))</f>
        <v>0</v>
      </c>
      <c r="AH2496" s="179">
        <f t="shared" si="1130"/>
        <v>0</v>
      </c>
      <c r="AI2496" s="179">
        <f t="shared" si="1131"/>
        <v>0</v>
      </c>
      <c r="AJ2496" s="179">
        <f t="shared" si="1132"/>
        <v>0</v>
      </c>
      <c r="AK2496" s="179">
        <f t="shared" si="1133"/>
        <v>0</v>
      </c>
      <c r="AL2496" s="179">
        <f t="shared" si="1134"/>
        <v>0</v>
      </c>
      <c r="AM2496" s="180" t="str">
        <f>IF(L2496=1,Stundensätze!$D$13,IF(L2496=2,Stundensätze!$D$17,IF(L2496=4,Stundensätze!$D$21,"")))</f>
        <v/>
      </c>
      <c r="AN2496" s="180" t="str">
        <f>IF(L2496=1,Stundensätze!$D$15,IF(L2496=2,Stundensätze!$D$19,IF(L2496=4,Stundensätze!$D$23,"")))</f>
        <v/>
      </c>
      <c r="AO2496" s="180">
        <f t="shared" si="1135"/>
        <v>0</v>
      </c>
      <c r="AP2496" s="180">
        <f t="shared" si="1136"/>
        <v>0</v>
      </c>
      <c r="AQ2496" s="192" t="str">
        <f t="shared" si="1137"/>
        <v/>
      </c>
      <c r="AR2496" s="192" t="str">
        <f t="shared" si="1138"/>
        <v/>
      </c>
      <c r="AS2496" s="193">
        <f t="shared" si="1139"/>
        <v>0</v>
      </c>
      <c r="AT2496" s="258">
        <f>IF(K2496=0,0,VLOOKUP(K2496,Kostenstellen!A:B,2,FALSE))</f>
        <v>0</v>
      </c>
      <c r="AU2496" s="68" t="str">
        <f t="shared" si="1146"/>
        <v/>
      </c>
      <c r="AV2496" s="68" t="str">
        <f t="shared" si="1147"/>
        <v/>
      </c>
      <c r="AW2496" s="68">
        <f>IF(AF2496=0,0,VLOOKUP($H2496,Leistungszahlen!$A$11:$H$158,4,FALSE))</f>
        <v>0</v>
      </c>
      <c r="AX2496" s="68">
        <f>IF(AF2496=0,0,VLOOKUP($H2496,Leistungszahlen!$A$11:$H$158,5,FALSE))</f>
        <v>0</v>
      </c>
      <c r="AY2496" s="68">
        <f>IF(AG2496=0,0,VLOOKUP($H2496,Leistungszahlen!$A$11:$H$158,6,FALSE))</f>
        <v>0</v>
      </c>
      <c r="AZ2496" s="68">
        <f t="shared" si="1148"/>
        <v>0</v>
      </c>
      <c r="BA2496" s="68">
        <f t="shared" si="1149"/>
        <v>0</v>
      </c>
      <c r="BC2496" s="68">
        <f t="shared" si="1140"/>
        <v>0</v>
      </c>
      <c r="BD2496" s="285"/>
    </row>
    <row r="2497" spans="1:56" s="68" customFormat="1">
      <c r="A2497" s="200"/>
      <c r="B2497" s="200"/>
      <c r="C2497" s="200"/>
      <c r="D2497" s="200"/>
      <c r="E2497" s="200"/>
      <c r="F2497" s="200"/>
      <c r="G2497" s="200"/>
      <c r="H2497" s="201"/>
      <c r="I2497" s="202"/>
      <c r="J2497" s="200"/>
      <c r="K2497" s="176"/>
      <c r="L2497" s="176"/>
      <c r="M2497" s="176"/>
      <c r="N2497" s="286"/>
      <c r="O2497" s="286"/>
      <c r="P2497" s="176"/>
      <c r="Q2497" s="203">
        <f t="shared" si="1141"/>
        <v>0</v>
      </c>
      <c r="R2497" s="203">
        <f t="shared" si="1142"/>
        <v>0</v>
      </c>
      <c r="S2497" s="203">
        <f t="shared" si="1143"/>
        <v>0</v>
      </c>
      <c r="T2497" s="203">
        <f t="shared" si="1144"/>
        <v>0</v>
      </c>
      <c r="U2497" s="203">
        <f t="shared" si="1145"/>
        <v>0</v>
      </c>
      <c r="V2497" s="175">
        <f>IF(Q2497&gt;0,VLOOKUP(Q2497,Jahresfaktoren!$A$11:$B$24,2,),0)</f>
        <v>0</v>
      </c>
      <c r="W2497" s="175">
        <f>IF(R2497&gt;0,VLOOKUP(R2497,Jahresfaktoren!$D$11:$E$24,2,),0)</f>
        <v>0</v>
      </c>
      <c r="X2497" s="175">
        <f>IF(S2497&gt;0,VLOOKUP(S2497,Jahresfaktoren!$A$28:$B$29,2,),0)</f>
        <v>0</v>
      </c>
      <c r="Y2497" s="175">
        <f>IF(T2497&gt;0,VLOOKUP(T2497,Jahresfaktoren!$A$28:$B$29,2,),0)</f>
        <v>0</v>
      </c>
      <c r="Z2497" s="175">
        <f>IF(U2497&gt;0,VLOOKUP(U2497,Jahresfaktoren!$A$32:$B$33,2,),)</f>
        <v>0</v>
      </c>
      <c r="AA2497" s="177" t="str">
        <f t="shared" si="1125"/>
        <v/>
      </c>
      <c r="AB2497" s="177" t="str">
        <f t="shared" si="1126"/>
        <v/>
      </c>
      <c r="AC2497" s="177" t="str">
        <f t="shared" si="1127"/>
        <v/>
      </c>
      <c r="AD2497" s="177" t="str">
        <f t="shared" si="1128"/>
        <v/>
      </c>
      <c r="AE2497" s="177" t="str">
        <f t="shared" si="1129"/>
        <v/>
      </c>
      <c r="AF2497" s="178">
        <f>IF(Q2497&gt;0,VLOOKUP(H2497,Leistungszahlen!$A$11:$C$158,3,),0)</f>
        <v>0</v>
      </c>
      <c r="AG2497" s="178">
        <f>IF(R2497&gt;0,VLOOKUP(H2497,Leistungszahlen!$A$11:$F$158,6,),IF(T2497&gt;0,VLOOKUP(H2497,Leistungszahlen!$A$11:$F$158,6,),0))</f>
        <v>0</v>
      </c>
      <c r="AH2497" s="179">
        <f t="shared" si="1130"/>
        <v>0</v>
      </c>
      <c r="AI2497" s="179">
        <f t="shared" si="1131"/>
        <v>0</v>
      </c>
      <c r="AJ2497" s="179">
        <f t="shared" si="1132"/>
        <v>0</v>
      </c>
      <c r="AK2497" s="179">
        <f t="shared" si="1133"/>
        <v>0</v>
      </c>
      <c r="AL2497" s="179">
        <f t="shared" si="1134"/>
        <v>0</v>
      </c>
      <c r="AM2497" s="180" t="str">
        <f>IF(L2497=1,Stundensätze!$D$13,IF(L2497=2,Stundensätze!$D$17,IF(L2497=4,Stundensätze!$D$21,"")))</f>
        <v/>
      </c>
      <c r="AN2497" s="180" t="str">
        <f>IF(L2497=1,Stundensätze!$D$15,IF(L2497=2,Stundensätze!$D$19,IF(L2497=4,Stundensätze!$D$23,"")))</f>
        <v/>
      </c>
      <c r="AO2497" s="180">
        <f t="shared" si="1135"/>
        <v>0</v>
      </c>
      <c r="AP2497" s="180">
        <f t="shared" si="1136"/>
        <v>0</v>
      </c>
      <c r="AQ2497" s="192" t="str">
        <f t="shared" si="1137"/>
        <v/>
      </c>
      <c r="AR2497" s="192" t="str">
        <f t="shared" si="1138"/>
        <v/>
      </c>
      <c r="AS2497" s="193">
        <f t="shared" si="1139"/>
        <v>0</v>
      </c>
      <c r="AT2497" s="258">
        <f>IF(K2497=0,0,VLOOKUP(K2497,Kostenstellen!A:B,2,FALSE))</f>
        <v>0</v>
      </c>
      <c r="AU2497" s="68" t="str">
        <f t="shared" si="1146"/>
        <v/>
      </c>
      <c r="AV2497" s="68" t="str">
        <f t="shared" si="1147"/>
        <v/>
      </c>
      <c r="AW2497" s="68">
        <f>IF(AF2497=0,0,VLOOKUP($H2497,Leistungszahlen!$A$11:$H$158,4,FALSE))</f>
        <v>0</v>
      </c>
      <c r="AX2497" s="68">
        <f>IF(AF2497=0,0,VLOOKUP($H2497,Leistungszahlen!$A$11:$H$158,5,FALSE))</f>
        <v>0</v>
      </c>
      <c r="AY2497" s="68">
        <f>IF(AG2497=0,0,VLOOKUP($H2497,Leistungszahlen!$A$11:$H$158,6,FALSE))</f>
        <v>0</v>
      </c>
      <c r="AZ2497" s="68">
        <f t="shared" si="1148"/>
        <v>0</v>
      </c>
      <c r="BA2497" s="68">
        <f t="shared" si="1149"/>
        <v>0</v>
      </c>
      <c r="BC2497" s="68">
        <f t="shared" si="1140"/>
        <v>0</v>
      </c>
      <c r="BD2497" s="285"/>
    </row>
    <row r="2498" spans="1:56" s="68" customFormat="1">
      <c r="A2498" s="200"/>
      <c r="B2498" s="200"/>
      <c r="C2498" s="200"/>
      <c r="D2498" s="200"/>
      <c r="E2498" s="200"/>
      <c r="F2498" s="200"/>
      <c r="G2498" s="200"/>
      <c r="H2498" s="201"/>
      <c r="I2498" s="202"/>
      <c r="J2498" s="200"/>
      <c r="K2498" s="176"/>
      <c r="L2498" s="176"/>
      <c r="M2498" s="176"/>
      <c r="N2498" s="286"/>
      <c r="O2498" s="286"/>
      <c r="P2498" s="176"/>
      <c r="Q2498" s="203">
        <f t="shared" si="1141"/>
        <v>0</v>
      </c>
      <c r="R2498" s="203">
        <f t="shared" si="1142"/>
        <v>0</v>
      </c>
      <c r="S2498" s="203">
        <f t="shared" si="1143"/>
        <v>0</v>
      </c>
      <c r="T2498" s="203">
        <f t="shared" si="1144"/>
        <v>0</v>
      </c>
      <c r="U2498" s="203">
        <f t="shared" si="1145"/>
        <v>0</v>
      </c>
      <c r="V2498" s="175">
        <f>IF(Q2498&gt;0,VLOOKUP(Q2498,Jahresfaktoren!$A$11:$B$24,2,),0)</f>
        <v>0</v>
      </c>
      <c r="W2498" s="175">
        <f>IF(R2498&gt;0,VLOOKUP(R2498,Jahresfaktoren!$D$11:$E$24,2,),0)</f>
        <v>0</v>
      </c>
      <c r="X2498" s="175">
        <f>IF(S2498&gt;0,VLOOKUP(S2498,Jahresfaktoren!$A$28:$B$29,2,),0)</f>
        <v>0</v>
      </c>
      <c r="Y2498" s="175">
        <f>IF(T2498&gt;0,VLOOKUP(T2498,Jahresfaktoren!$A$28:$B$29,2,),0)</f>
        <v>0</v>
      </c>
      <c r="Z2498" s="175">
        <f>IF(U2498&gt;0,VLOOKUP(U2498,Jahresfaktoren!$A$32:$B$33,2,),)</f>
        <v>0</v>
      </c>
      <c r="AA2498" s="177" t="str">
        <f t="shared" si="1125"/>
        <v/>
      </c>
      <c r="AB2498" s="177" t="str">
        <f t="shared" si="1126"/>
        <v/>
      </c>
      <c r="AC2498" s="177" t="str">
        <f t="shared" si="1127"/>
        <v/>
      </c>
      <c r="AD2498" s="177" t="str">
        <f t="shared" si="1128"/>
        <v/>
      </c>
      <c r="AE2498" s="177" t="str">
        <f t="shared" si="1129"/>
        <v/>
      </c>
      <c r="AF2498" s="178">
        <f>IF(Q2498&gt;0,VLOOKUP(H2498,Leistungszahlen!$A$11:$C$158,3,),0)</f>
        <v>0</v>
      </c>
      <c r="AG2498" s="178">
        <f>IF(R2498&gt;0,VLOOKUP(H2498,Leistungszahlen!$A$11:$F$158,6,),IF(T2498&gt;0,VLOOKUP(H2498,Leistungszahlen!$A$11:$F$158,6,),0))</f>
        <v>0</v>
      </c>
      <c r="AH2498" s="179">
        <f t="shared" si="1130"/>
        <v>0</v>
      </c>
      <c r="AI2498" s="179">
        <f t="shared" si="1131"/>
        <v>0</v>
      </c>
      <c r="AJ2498" s="179">
        <f t="shared" si="1132"/>
        <v>0</v>
      </c>
      <c r="AK2498" s="179">
        <f t="shared" si="1133"/>
        <v>0</v>
      </c>
      <c r="AL2498" s="179">
        <f t="shared" si="1134"/>
        <v>0</v>
      </c>
      <c r="AM2498" s="180" t="str">
        <f>IF(L2498=1,Stundensätze!$D$13,IF(L2498=2,Stundensätze!$D$17,IF(L2498=4,Stundensätze!$D$21,"")))</f>
        <v/>
      </c>
      <c r="AN2498" s="180" t="str">
        <f>IF(L2498=1,Stundensätze!$D$15,IF(L2498=2,Stundensätze!$D$19,IF(L2498=4,Stundensätze!$D$23,"")))</f>
        <v/>
      </c>
      <c r="AO2498" s="180">
        <f t="shared" si="1135"/>
        <v>0</v>
      </c>
      <c r="AP2498" s="180">
        <f t="shared" si="1136"/>
        <v>0</v>
      </c>
      <c r="AQ2498" s="192" t="str">
        <f t="shared" si="1137"/>
        <v/>
      </c>
      <c r="AR2498" s="192" t="str">
        <f t="shared" si="1138"/>
        <v/>
      </c>
      <c r="AS2498" s="193">
        <f t="shared" si="1139"/>
        <v>0</v>
      </c>
      <c r="AT2498" s="258">
        <f>IF(K2498=0,0,VLOOKUP(K2498,Kostenstellen!A:B,2,FALSE))</f>
        <v>0</v>
      </c>
      <c r="AU2498" s="68" t="str">
        <f t="shared" si="1146"/>
        <v/>
      </c>
      <c r="AV2498" s="68" t="str">
        <f t="shared" si="1147"/>
        <v/>
      </c>
      <c r="AW2498" s="68">
        <f>IF(AF2498=0,0,VLOOKUP($H2498,Leistungszahlen!$A$11:$H$158,4,FALSE))</f>
        <v>0</v>
      </c>
      <c r="AX2498" s="68">
        <f>IF(AF2498=0,0,VLOOKUP($H2498,Leistungszahlen!$A$11:$H$158,5,FALSE))</f>
        <v>0</v>
      </c>
      <c r="AY2498" s="68">
        <f>IF(AG2498=0,0,VLOOKUP($H2498,Leistungszahlen!$A$11:$H$158,6,FALSE))</f>
        <v>0</v>
      </c>
      <c r="AZ2498" s="68">
        <f t="shared" si="1148"/>
        <v>0</v>
      </c>
      <c r="BA2498" s="68">
        <f t="shared" si="1149"/>
        <v>0</v>
      </c>
      <c r="BC2498" s="68">
        <f t="shared" si="1140"/>
        <v>0</v>
      </c>
      <c r="BD2498" s="285"/>
    </row>
    <row r="2499" spans="1:56" s="68" customFormat="1">
      <c r="A2499" s="200"/>
      <c r="B2499" s="200"/>
      <c r="C2499" s="200"/>
      <c r="D2499" s="200"/>
      <c r="E2499" s="200"/>
      <c r="F2499" s="200"/>
      <c r="G2499" s="200"/>
      <c r="H2499" s="201"/>
      <c r="I2499" s="202"/>
      <c r="J2499" s="200"/>
      <c r="K2499" s="176"/>
      <c r="L2499" s="176"/>
      <c r="M2499" s="176"/>
      <c r="N2499" s="286"/>
      <c r="O2499" s="286"/>
      <c r="P2499" s="176"/>
      <c r="Q2499" s="203">
        <f t="shared" si="1141"/>
        <v>0</v>
      </c>
      <c r="R2499" s="203">
        <f t="shared" si="1142"/>
        <v>0</v>
      </c>
      <c r="S2499" s="203">
        <f t="shared" si="1143"/>
        <v>0</v>
      </c>
      <c r="T2499" s="203">
        <f t="shared" si="1144"/>
        <v>0</v>
      </c>
      <c r="U2499" s="203">
        <f t="shared" si="1145"/>
        <v>0</v>
      </c>
      <c r="V2499" s="175">
        <f>IF(Q2499&gt;0,VLOOKUP(Q2499,Jahresfaktoren!$A$11:$B$24,2,),0)</f>
        <v>0</v>
      </c>
      <c r="W2499" s="175">
        <f>IF(R2499&gt;0,VLOOKUP(R2499,Jahresfaktoren!$D$11:$E$24,2,),0)</f>
        <v>0</v>
      </c>
      <c r="X2499" s="175">
        <f>IF(S2499&gt;0,VLOOKUP(S2499,Jahresfaktoren!$A$28:$B$29,2,),0)</f>
        <v>0</v>
      </c>
      <c r="Y2499" s="175">
        <f>IF(T2499&gt;0,VLOOKUP(T2499,Jahresfaktoren!$A$28:$B$29,2,),0)</f>
        <v>0</v>
      </c>
      <c r="Z2499" s="175">
        <f>IF(U2499&gt;0,VLOOKUP(U2499,Jahresfaktoren!$A$32:$B$33,2,),)</f>
        <v>0</v>
      </c>
      <c r="AA2499" s="177" t="str">
        <f t="shared" si="1125"/>
        <v/>
      </c>
      <c r="AB2499" s="177" t="str">
        <f t="shared" si="1126"/>
        <v/>
      </c>
      <c r="AC2499" s="177" t="str">
        <f t="shared" si="1127"/>
        <v/>
      </c>
      <c r="AD2499" s="177" t="str">
        <f t="shared" si="1128"/>
        <v/>
      </c>
      <c r="AE2499" s="177" t="str">
        <f t="shared" si="1129"/>
        <v/>
      </c>
      <c r="AF2499" s="178">
        <f>IF(Q2499&gt;0,VLOOKUP(H2499,Leistungszahlen!$A$11:$C$158,3,),0)</f>
        <v>0</v>
      </c>
      <c r="AG2499" s="178">
        <f>IF(R2499&gt;0,VLOOKUP(H2499,Leistungszahlen!$A$11:$F$158,6,),IF(T2499&gt;0,VLOOKUP(H2499,Leistungszahlen!$A$11:$F$158,6,),0))</f>
        <v>0</v>
      </c>
      <c r="AH2499" s="179">
        <f t="shared" si="1130"/>
        <v>0</v>
      </c>
      <c r="AI2499" s="179">
        <f t="shared" si="1131"/>
        <v>0</v>
      </c>
      <c r="AJ2499" s="179">
        <f t="shared" si="1132"/>
        <v>0</v>
      </c>
      <c r="AK2499" s="179">
        <f t="shared" si="1133"/>
        <v>0</v>
      </c>
      <c r="AL2499" s="179">
        <f t="shared" si="1134"/>
        <v>0</v>
      </c>
      <c r="AM2499" s="180" t="str">
        <f>IF(L2499=1,Stundensätze!$D$13,IF(L2499=2,Stundensätze!$D$17,IF(L2499=4,Stundensätze!$D$21,"")))</f>
        <v/>
      </c>
      <c r="AN2499" s="180" t="str">
        <f>IF(L2499=1,Stundensätze!$D$15,IF(L2499=2,Stundensätze!$D$19,IF(L2499=4,Stundensätze!$D$23,"")))</f>
        <v/>
      </c>
      <c r="AO2499" s="180">
        <f t="shared" si="1135"/>
        <v>0</v>
      </c>
      <c r="AP2499" s="180">
        <f t="shared" si="1136"/>
        <v>0</v>
      </c>
      <c r="AQ2499" s="192" t="str">
        <f t="shared" si="1137"/>
        <v/>
      </c>
      <c r="AR2499" s="192" t="str">
        <f t="shared" si="1138"/>
        <v/>
      </c>
      <c r="AS2499" s="193">
        <f t="shared" si="1139"/>
        <v>0</v>
      </c>
      <c r="AT2499" s="258">
        <f>IF(K2499=0,0,VLOOKUP(K2499,Kostenstellen!A:B,2,FALSE))</f>
        <v>0</v>
      </c>
      <c r="AU2499" s="68" t="str">
        <f t="shared" si="1146"/>
        <v/>
      </c>
      <c r="AV2499" s="68" t="str">
        <f t="shared" si="1147"/>
        <v/>
      </c>
      <c r="AW2499" s="68">
        <f>IF(AF2499=0,0,VLOOKUP($H2499,Leistungszahlen!$A$11:$H$158,4,FALSE))</f>
        <v>0</v>
      </c>
      <c r="AX2499" s="68">
        <f>IF(AF2499=0,0,VLOOKUP($H2499,Leistungszahlen!$A$11:$H$158,5,FALSE))</f>
        <v>0</v>
      </c>
      <c r="AY2499" s="68">
        <f>IF(AG2499=0,0,VLOOKUP($H2499,Leistungszahlen!$A$11:$H$158,6,FALSE))</f>
        <v>0</v>
      </c>
      <c r="AZ2499" s="68">
        <f t="shared" si="1148"/>
        <v>0</v>
      </c>
      <c r="BA2499" s="68">
        <f t="shared" si="1149"/>
        <v>0</v>
      </c>
      <c r="BC2499" s="68">
        <f t="shared" si="1140"/>
        <v>0</v>
      </c>
      <c r="BD2499" s="285"/>
    </row>
    <row r="2500" spans="1:56" s="68" customFormat="1">
      <c r="A2500" s="200"/>
      <c r="B2500" s="200"/>
      <c r="C2500" s="200"/>
      <c r="D2500" s="200"/>
      <c r="E2500" s="200"/>
      <c r="F2500" s="200"/>
      <c r="G2500" s="200"/>
      <c r="H2500" s="201"/>
      <c r="I2500" s="202"/>
      <c r="J2500" s="200"/>
      <c r="K2500" s="176"/>
      <c r="L2500" s="176"/>
      <c r="M2500" s="176"/>
      <c r="N2500" s="286"/>
      <c r="O2500" s="286"/>
      <c r="P2500" s="176"/>
      <c r="Q2500" s="203">
        <f t="shared" si="1141"/>
        <v>0</v>
      </c>
      <c r="R2500" s="203">
        <f t="shared" si="1142"/>
        <v>0</v>
      </c>
      <c r="S2500" s="203">
        <f t="shared" si="1143"/>
        <v>0</v>
      </c>
      <c r="T2500" s="203">
        <f t="shared" si="1144"/>
        <v>0</v>
      </c>
      <c r="U2500" s="203">
        <f t="shared" si="1145"/>
        <v>0</v>
      </c>
      <c r="V2500" s="175">
        <f>IF(Q2500&gt;0,VLOOKUP(Q2500,Jahresfaktoren!$A$11:$B$24,2,),0)</f>
        <v>0</v>
      </c>
      <c r="W2500" s="175">
        <f>IF(R2500&gt;0,VLOOKUP(R2500,Jahresfaktoren!$D$11:$E$24,2,),0)</f>
        <v>0</v>
      </c>
      <c r="X2500" s="175">
        <f>IF(S2500&gt;0,VLOOKUP(S2500,Jahresfaktoren!$A$28:$B$29,2,),0)</f>
        <v>0</v>
      </c>
      <c r="Y2500" s="175">
        <f>IF(T2500&gt;0,VLOOKUP(T2500,Jahresfaktoren!$A$28:$B$29,2,),0)</f>
        <v>0</v>
      </c>
      <c r="Z2500" s="175">
        <f>IF(U2500&gt;0,VLOOKUP(U2500,Jahresfaktoren!$A$32:$B$33,2,),)</f>
        <v>0</v>
      </c>
      <c r="AA2500" s="177" t="str">
        <f t="shared" si="1125"/>
        <v/>
      </c>
      <c r="AB2500" s="177" t="str">
        <f t="shared" si="1126"/>
        <v/>
      </c>
      <c r="AC2500" s="177" t="str">
        <f t="shared" si="1127"/>
        <v/>
      </c>
      <c r="AD2500" s="177" t="str">
        <f t="shared" si="1128"/>
        <v/>
      </c>
      <c r="AE2500" s="177" t="str">
        <f t="shared" si="1129"/>
        <v/>
      </c>
      <c r="AF2500" s="178">
        <f>IF(Q2500&gt;0,VLOOKUP(H2500,Leistungszahlen!$A$11:$C$158,3,),0)</f>
        <v>0</v>
      </c>
      <c r="AG2500" s="178">
        <f>IF(R2500&gt;0,VLOOKUP(H2500,Leistungszahlen!$A$11:$F$158,6,),IF(T2500&gt;0,VLOOKUP(H2500,Leistungszahlen!$A$11:$F$158,6,),0))</f>
        <v>0</v>
      </c>
      <c r="AH2500" s="179">
        <f t="shared" si="1130"/>
        <v>0</v>
      </c>
      <c r="AI2500" s="179">
        <f t="shared" si="1131"/>
        <v>0</v>
      </c>
      <c r="AJ2500" s="179">
        <f t="shared" si="1132"/>
        <v>0</v>
      </c>
      <c r="AK2500" s="179">
        <f t="shared" si="1133"/>
        <v>0</v>
      </c>
      <c r="AL2500" s="179">
        <f t="shared" si="1134"/>
        <v>0</v>
      </c>
      <c r="AM2500" s="180" t="str">
        <f>IF(L2500=1,Stundensätze!$D$13,IF(L2500=2,Stundensätze!$D$17,IF(L2500=4,Stundensätze!$D$21,"")))</f>
        <v/>
      </c>
      <c r="AN2500" s="180" t="str">
        <f>IF(L2500=1,Stundensätze!$D$15,IF(L2500=2,Stundensätze!$D$19,IF(L2500=4,Stundensätze!$D$23,"")))</f>
        <v/>
      </c>
      <c r="AO2500" s="180">
        <f t="shared" si="1135"/>
        <v>0</v>
      </c>
      <c r="AP2500" s="180">
        <f t="shared" si="1136"/>
        <v>0</v>
      </c>
      <c r="AQ2500" s="192" t="str">
        <f t="shared" si="1137"/>
        <v/>
      </c>
      <c r="AR2500" s="192" t="str">
        <f t="shared" si="1138"/>
        <v/>
      </c>
      <c r="AS2500" s="193">
        <f t="shared" si="1139"/>
        <v>0</v>
      </c>
      <c r="AT2500" s="258">
        <f>IF(K2500=0,0,VLOOKUP(K2500,Kostenstellen!A:B,2,FALSE))</f>
        <v>0</v>
      </c>
      <c r="AU2500" s="68" t="str">
        <f t="shared" si="1146"/>
        <v/>
      </c>
      <c r="AV2500" s="68" t="str">
        <f t="shared" si="1147"/>
        <v/>
      </c>
      <c r="AW2500" s="68">
        <f>IF(AF2500=0,0,VLOOKUP($H2500,Leistungszahlen!$A$11:$H$158,4,FALSE))</f>
        <v>0</v>
      </c>
      <c r="AX2500" s="68">
        <f>IF(AF2500=0,0,VLOOKUP($H2500,Leistungszahlen!$A$11:$H$158,5,FALSE))</f>
        <v>0</v>
      </c>
      <c r="AY2500" s="68">
        <f>IF(AG2500=0,0,VLOOKUP($H2500,Leistungszahlen!$A$11:$H$158,6,FALSE))</f>
        <v>0</v>
      </c>
      <c r="AZ2500" s="68">
        <f t="shared" si="1148"/>
        <v>0</v>
      </c>
      <c r="BA2500" s="68">
        <f t="shared" si="1149"/>
        <v>0</v>
      </c>
      <c r="BC2500" s="68">
        <f t="shared" si="1140"/>
        <v>0</v>
      </c>
      <c r="BD2500" s="285"/>
    </row>
    <row r="2501" spans="1:56" s="68" customFormat="1">
      <c r="A2501" s="200"/>
      <c r="B2501" s="200"/>
      <c r="C2501" s="200"/>
      <c r="D2501" s="200"/>
      <c r="E2501" s="200"/>
      <c r="F2501" s="200"/>
      <c r="G2501" s="200"/>
      <c r="H2501" s="201"/>
      <c r="I2501" s="202"/>
      <c r="J2501" s="200"/>
      <c r="K2501" s="176"/>
      <c r="L2501" s="176"/>
      <c r="M2501" s="176"/>
      <c r="N2501" s="286"/>
      <c r="O2501" s="286"/>
      <c r="P2501" s="176"/>
      <c r="Q2501" s="203">
        <f t="shared" si="1141"/>
        <v>0</v>
      </c>
      <c r="R2501" s="203">
        <f t="shared" si="1142"/>
        <v>0</v>
      </c>
      <c r="S2501" s="203">
        <f t="shared" si="1143"/>
        <v>0</v>
      </c>
      <c r="T2501" s="203">
        <f t="shared" si="1144"/>
        <v>0</v>
      </c>
      <c r="U2501" s="203">
        <f t="shared" si="1145"/>
        <v>0</v>
      </c>
      <c r="V2501" s="175">
        <f>IF(Q2501&gt;0,VLOOKUP(Q2501,Jahresfaktoren!$A$11:$B$24,2,),0)</f>
        <v>0</v>
      </c>
      <c r="W2501" s="175">
        <f>IF(R2501&gt;0,VLOOKUP(R2501,Jahresfaktoren!$D$11:$E$24,2,),0)</f>
        <v>0</v>
      </c>
      <c r="X2501" s="175">
        <f>IF(S2501&gt;0,VLOOKUP(S2501,Jahresfaktoren!$A$28:$B$29,2,),0)</f>
        <v>0</v>
      </c>
      <c r="Y2501" s="175">
        <f>IF(T2501&gt;0,VLOOKUP(T2501,Jahresfaktoren!$A$28:$B$29,2,),0)</f>
        <v>0</v>
      </c>
      <c r="Z2501" s="175">
        <f>IF(U2501&gt;0,VLOOKUP(U2501,Jahresfaktoren!$A$32:$B$33,2,),)</f>
        <v>0</v>
      </c>
      <c r="AA2501" s="177" t="str">
        <f t="shared" si="1125"/>
        <v/>
      </c>
      <c r="AB2501" s="177" t="str">
        <f t="shared" si="1126"/>
        <v/>
      </c>
      <c r="AC2501" s="177" t="str">
        <f t="shared" si="1127"/>
        <v/>
      </c>
      <c r="AD2501" s="177" t="str">
        <f t="shared" si="1128"/>
        <v/>
      </c>
      <c r="AE2501" s="177" t="str">
        <f t="shared" si="1129"/>
        <v/>
      </c>
      <c r="AF2501" s="178">
        <f>IF(Q2501&gt;0,VLOOKUP(H2501,Leistungszahlen!$A$11:$C$158,3,),0)</f>
        <v>0</v>
      </c>
      <c r="AG2501" s="178">
        <f>IF(R2501&gt;0,VLOOKUP(H2501,Leistungszahlen!$A$11:$F$158,6,),IF(T2501&gt;0,VLOOKUP(H2501,Leistungszahlen!$A$11:$F$158,6,),0))</f>
        <v>0</v>
      </c>
      <c r="AH2501" s="179">
        <f t="shared" si="1130"/>
        <v>0</v>
      </c>
      <c r="AI2501" s="179">
        <f t="shared" si="1131"/>
        <v>0</v>
      </c>
      <c r="AJ2501" s="179">
        <f t="shared" si="1132"/>
        <v>0</v>
      </c>
      <c r="AK2501" s="179">
        <f t="shared" si="1133"/>
        <v>0</v>
      </c>
      <c r="AL2501" s="179">
        <f t="shared" si="1134"/>
        <v>0</v>
      </c>
      <c r="AM2501" s="180" t="str">
        <f>IF(L2501=1,Stundensätze!$D$13,IF(L2501=2,Stundensätze!$D$17,IF(L2501=4,Stundensätze!$D$21,"")))</f>
        <v/>
      </c>
      <c r="AN2501" s="180" t="str">
        <f>IF(L2501=1,Stundensätze!$D$15,IF(L2501=2,Stundensätze!$D$19,IF(L2501=4,Stundensätze!$D$23,"")))</f>
        <v/>
      </c>
      <c r="AO2501" s="180">
        <f t="shared" si="1135"/>
        <v>0</v>
      </c>
      <c r="AP2501" s="180">
        <f t="shared" si="1136"/>
        <v>0</v>
      </c>
      <c r="AQ2501" s="192" t="str">
        <f t="shared" si="1137"/>
        <v/>
      </c>
      <c r="AR2501" s="192" t="str">
        <f t="shared" si="1138"/>
        <v/>
      </c>
      <c r="AS2501" s="193">
        <f t="shared" si="1139"/>
        <v>0</v>
      </c>
      <c r="AT2501" s="258">
        <f>IF(K2501=0,0,VLOOKUP(K2501,Kostenstellen!A:B,2,FALSE))</f>
        <v>0</v>
      </c>
      <c r="AU2501" s="68" t="str">
        <f t="shared" si="1146"/>
        <v/>
      </c>
      <c r="AV2501" s="68" t="str">
        <f t="shared" si="1147"/>
        <v/>
      </c>
      <c r="AW2501" s="68">
        <f>IF(AF2501=0,0,VLOOKUP($H2501,Leistungszahlen!$A$11:$H$158,4,FALSE))</f>
        <v>0</v>
      </c>
      <c r="AX2501" s="68">
        <f>IF(AF2501=0,0,VLOOKUP($H2501,Leistungszahlen!$A$11:$H$158,5,FALSE))</f>
        <v>0</v>
      </c>
      <c r="AY2501" s="68">
        <f>IF(AG2501=0,0,VLOOKUP($H2501,Leistungszahlen!$A$11:$H$158,6,FALSE))</f>
        <v>0</v>
      </c>
      <c r="AZ2501" s="68">
        <f t="shared" si="1148"/>
        <v>0</v>
      </c>
      <c r="BA2501" s="68">
        <f t="shared" si="1149"/>
        <v>0</v>
      </c>
      <c r="BC2501" s="68">
        <f t="shared" si="1140"/>
        <v>0</v>
      </c>
      <c r="BD2501" s="285"/>
    </row>
    <row r="2502" spans="1:56" s="68" customFormat="1">
      <c r="A2502" s="200"/>
      <c r="B2502" s="200"/>
      <c r="C2502" s="200"/>
      <c r="D2502" s="200"/>
      <c r="E2502" s="200"/>
      <c r="F2502" s="200"/>
      <c r="G2502" s="200"/>
      <c r="H2502" s="201"/>
      <c r="I2502" s="202"/>
      <c r="J2502" s="200"/>
      <c r="K2502" s="176"/>
      <c r="L2502" s="176"/>
      <c r="M2502" s="176"/>
      <c r="N2502" s="286"/>
      <c r="O2502" s="286"/>
      <c r="P2502" s="176"/>
      <c r="Q2502" s="203">
        <f t="shared" si="1141"/>
        <v>0</v>
      </c>
      <c r="R2502" s="203">
        <f t="shared" si="1142"/>
        <v>0</v>
      </c>
      <c r="S2502" s="203">
        <f t="shared" si="1143"/>
        <v>0</v>
      </c>
      <c r="T2502" s="203">
        <f t="shared" si="1144"/>
        <v>0</v>
      </c>
      <c r="U2502" s="203">
        <f t="shared" si="1145"/>
        <v>0</v>
      </c>
      <c r="V2502" s="175">
        <f>IF(Q2502&gt;0,VLOOKUP(Q2502,Jahresfaktoren!$A$11:$B$24,2,),0)</f>
        <v>0</v>
      </c>
      <c r="W2502" s="175">
        <f>IF(R2502&gt;0,VLOOKUP(R2502,Jahresfaktoren!$D$11:$E$24,2,),0)</f>
        <v>0</v>
      </c>
      <c r="X2502" s="175">
        <f>IF(S2502&gt;0,VLOOKUP(S2502,Jahresfaktoren!$A$28:$B$29,2,),0)</f>
        <v>0</v>
      </c>
      <c r="Y2502" s="175">
        <f>IF(T2502&gt;0,VLOOKUP(T2502,Jahresfaktoren!$A$28:$B$29,2,),0)</f>
        <v>0</v>
      </c>
      <c r="Z2502" s="175">
        <f>IF(U2502&gt;0,VLOOKUP(U2502,Jahresfaktoren!$A$32:$B$33,2,),)</f>
        <v>0</v>
      </c>
      <c r="AA2502" s="177" t="str">
        <f t="shared" si="1125"/>
        <v/>
      </c>
      <c r="AB2502" s="177" t="str">
        <f t="shared" si="1126"/>
        <v/>
      </c>
      <c r="AC2502" s="177" t="str">
        <f t="shared" si="1127"/>
        <v/>
      </c>
      <c r="AD2502" s="177" t="str">
        <f t="shared" si="1128"/>
        <v/>
      </c>
      <c r="AE2502" s="177" t="str">
        <f t="shared" si="1129"/>
        <v/>
      </c>
      <c r="AF2502" s="178">
        <f>IF(Q2502&gt;0,VLOOKUP(H2502,Leistungszahlen!$A$11:$C$158,3,),0)</f>
        <v>0</v>
      </c>
      <c r="AG2502" s="178">
        <f>IF(R2502&gt;0,VLOOKUP(H2502,Leistungszahlen!$A$11:$F$158,6,),IF(T2502&gt;0,VLOOKUP(H2502,Leistungszahlen!$A$11:$F$158,6,),0))</f>
        <v>0</v>
      </c>
      <c r="AH2502" s="179">
        <f t="shared" si="1130"/>
        <v>0</v>
      </c>
      <c r="AI2502" s="179">
        <f t="shared" si="1131"/>
        <v>0</v>
      </c>
      <c r="AJ2502" s="179">
        <f t="shared" si="1132"/>
        <v>0</v>
      </c>
      <c r="AK2502" s="179">
        <f t="shared" si="1133"/>
        <v>0</v>
      </c>
      <c r="AL2502" s="179">
        <f t="shared" si="1134"/>
        <v>0</v>
      </c>
      <c r="AM2502" s="180" t="str">
        <f>IF(L2502=1,Stundensätze!$D$13,IF(L2502=2,Stundensätze!$D$17,IF(L2502=4,Stundensätze!$D$21,"")))</f>
        <v/>
      </c>
      <c r="AN2502" s="180" t="str">
        <f>IF(L2502=1,Stundensätze!$D$15,IF(L2502=2,Stundensätze!$D$19,IF(L2502=4,Stundensätze!$D$23,"")))</f>
        <v/>
      </c>
      <c r="AO2502" s="180">
        <f t="shared" si="1135"/>
        <v>0</v>
      </c>
      <c r="AP2502" s="180">
        <f t="shared" si="1136"/>
        <v>0</v>
      </c>
      <c r="AQ2502" s="192" t="str">
        <f t="shared" si="1137"/>
        <v/>
      </c>
      <c r="AR2502" s="192" t="str">
        <f t="shared" si="1138"/>
        <v/>
      </c>
      <c r="AS2502" s="193">
        <f t="shared" si="1139"/>
        <v>0</v>
      </c>
      <c r="AT2502" s="258">
        <f>IF(K2502=0,0,VLOOKUP(K2502,Kostenstellen!A:B,2,FALSE))</f>
        <v>0</v>
      </c>
      <c r="AU2502" s="68" t="str">
        <f t="shared" si="1146"/>
        <v/>
      </c>
      <c r="AV2502" s="68" t="str">
        <f t="shared" si="1147"/>
        <v/>
      </c>
      <c r="AW2502" s="68">
        <f>IF(AF2502=0,0,VLOOKUP($H2502,Leistungszahlen!$A$11:$H$158,4,FALSE))</f>
        <v>0</v>
      </c>
      <c r="AX2502" s="68">
        <f>IF(AF2502=0,0,VLOOKUP($H2502,Leistungszahlen!$A$11:$H$158,5,FALSE))</f>
        <v>0</v>
      </c>
      <c r="AY2502" s="68">
        <f>IF(AG2502=0,0,VLOOKUP($H2502,Leistungszahlen!$A$11:$H$158,6,FALSE))</f>
        <v>0</v>
      </c>
      <c r="AZ2502" s="68">
        <f t="shared" si="1148"/>
        <v>0</v>
      </c>
      <c r="BA2502" s="68">
        <f t="shared" si="1149"/>
        <v>0</v>
      </c>
      <c r="BC2502" s="68">
        <f t="shared" si="1140"/>
        <v>0</v>
      </c>
      <c r="BD2502" s="285"/>
    </row>
    <row r="2503" spans="1:56" s="68" customFormat="1">
      <c r="A2503" s="200"/>
      <c r="B2503" s="200"/>
      <c r="C2503" s="200"/>
      <c r="D2503" s="200"/>
      <c r="E2503" s="200"/>
      <c r="F2503" s="200"/>
      <c r="G2503" s="200"/>
      <c r="H2503" s="201"/>
      <c r="I2503" s="202"/>
      <c r="J2503" s="200"/>
      <c r="K2503" s="176"/>
      <c r="L2503" s="176"/>
      <c r="M2503" s="176"/>
      <c r="N2503" s="286"/>
      <c r="O2503" s="286"/>
      <c r="P2503" s="176"/>
      <c r="Q2503" s="203">
        <f t="shared" si="1141"/>
        <v>0</v>
      </c>
      <c r="R2503" s="203">
        <f t="shared" si="1142"/>
        <v>0</v>
      </c>
      <c r="S2503" s="203">
        <f t="shared" si="1143"/>
        <v>0</v>
      </c>
      <c r="T2503" s="203">
        <f t="shared" si="1144"/>
        <v>0</v>
      </c>
      <c r="U2503" s="203">
        <f t="shared" si="1145"/>
        <v>0</v>
      </c>
      <c r="V2503" s="175">
        <f>IF(Q2503&gt;0,VLOOKUP(Q2503,Jahresfaktoren!$A$11:$B$24,2,),0)</f>
        <v>0</v>
      </c>
      <c r="W2503" s="175">
        <f>IF(R2503&gt;0,VLOOKUP(R2503,Jahresfaktoren!$D$11:$E$24,2,),0)</f>
        <v>0</v>
      </c>
      <c r="X2503" s="175">
        <f>IF(S2503&gt;0,VLOOKUP(S2503,Jahresfaktoren!$A$28:$B$29,2,),0)</f>
        <v>0</v>
      </c>
      <c r="Y2503" s="175">
        <f>IF(T2503&gt;0,VLOOKUP(T2503,Jahresfaktoren!$A$28:$B$29,2,),0)</f>
        <v>0</v>
      </c>
      <c r="Z2503" s="175">
        <f>IF(U2503&gt;0,VLOOKUP(U2503,Jahresfaktoren!$A$32:$B$33,2,),)</f>
        <v>0</v>
      </c>
      <c r="AA2503" s="177" t="str">
        <f t="shared" si="1125"/>
        <v/>
      </c>
      <c r="AB2503" s="177" t="str">
        <f t="shared" si="1126"/>
        <v/>
      </c>
      <c r="AC2503" s="177" t="str">
        <f t="shared" si="1127"/>
        <v/>
      </c>
      <c r="AD2503" s="177" t="str">
        <f t="shared" si="1128"/>
        <v/>
      </c>
      <c r="AE2503" s="177" t="str">
        <f t="shared" si="1129"/>
        <v/>
      </c>
      <c r="AF2503" s="178">
        <f>IF(Q2503&gt;0,VLOOKUP(H2503,Leistungszahlen!$A$11:$C$158,3,),0)</f>
        <v>0</v>
      </c>
      <c r="AG2503" s="178">
        <f>IF(R2503&gt;0,VLOOKUP(H2503,Leistungszahlen!$A$11:$F$158,6,),IF(T2503&gt;0,VLOOKUP(H2503,Leistungszahlen!$A$11:$F$158,6,),0))</f>
        <v>0</v>
      </c>
      <c r="AH2503" s="179">
        <f t="shared" si="1130"/>
        <v>0</v>
      </c>
      <c r="AI2503" s="179">
        <f t="shared" si="1131"/>
        <v>0</v>
      </c>
      <c r="AJ2503" s="179">
        <f t="shared" si="1132"/>
        <v>0</v>
      </c>
      <c r="AK2503" s="179">
        <f t="shared" si="1133"/>
        <v>0</v>
      </c>
      <c r="AL2503" s="179">
        <f t="shared" si="1134"/>
        <v>0</v>
      </c>
      <c r="AM2503" s="180" t="str">
        <f>IF(L2503=1,Stundensätze!$D$13,IF(L2503=2,Stundensätze!$D$17,IF(L2503=4,Stundensätze!$D$21,"")))</f>
        <v/>
      </c>
      <c r="AN2503" s="180" t="str">
        <f>IF(L2503=1,Stundensätze!$D$15,IF(L2503=2,Stundensätze!$D$19,IF(L2503=4,Stundensätze!$D$23,"")))</f>
        <v/>
      </c>
      <c r="AO2503" s="180">
        <f t="shared" si="1135"/>
        <v>0</v>
      </c>
      <c r="AP2503" s="180">
        <f t="shared" si="1136"/>
        <v>0</v>
      </c>
      <c r="AQ2503" s="192" t="str">
        <f t="shared" si="1137"/>
        <v/>
      </c>
      <c r="AR2503" s="192" t="str">
        <f t="shared" si="1138"/>
        <v/>
      </c>
      <c r="AS2503" s="193">
        <f t="shared" si="1139"/>
        <v>0</v>
      </c>
      <c r="AT2503" s="258">
        <f>IF(K2503=0,0,VLOOKUP(K2503,Kostenstellen!A:B,2,FALSE))</f>
        <v>0</v>
      </c>
      <c r="AU2503" s="68" t="str">
        <f t="shared" si="1146"/>
        <v/>
      </c>
      <c r="AV2503" s="68" t="str">
        <f t="shared" si="1147"/>
        <v/>
      </c>
      <c r="AW2503" s="68">
        <f>IF(AF2503=0,0,VLOOKUP($H2503,Leistungszahlen!$A$11:$H$158,4,FALSE))</f>
        <v>0</v>
      </c>
      <c r="AX2503" s="68">
        <f>IF(AF2503=0,0,VLOOKUP($H2503,Leistungszahlen!$A$11:$H$158,5,FALSE))</f>
        <v>0</v>
      </c>
      <c r="AY2503" s="68">
        <f>IF(AG2503=0,0,VLOOKUP($H2503,Leistungszahlen!$A$11:$H$158,6,FALSE))</f>
        <v>0</v>
      </c>
      <c r="AZ2503" s="68">
        <f t="shared" si="1148"/>
        <v>0</v>
      </c>
      <c r="BA2503" s="68">
        <f t="shared" si="1149"/>
        <v>0</v>
      </c>
      <c r="BC2503" s="68">
        <f t="shared" si="1140"/>
        <v>0</v>
      </c>
      <c r="BD2503" s="285"/>
    </row>
    <row r="2504" spans="1:56" s="68" customFormat="1">
      <c r="A2504" s="200"/>
      <c r="B2504" s="200"/>
      <c r="C2504" s="200"/>
      <c r="D2504" s="200"/>
      <c r="E2504" s="200"/>
      <c r="F2504" s="200"/>
      <c r="G2504" s="200"/>
      <c r="H2504" s="201"/>
      <c r="I2504" s="202"/>
      <c r="J2504" s="200"/>
      <c r="K2504" s="176"/>
      <c r="L2504" s="176"/>
      <c r="M2504" s="176"/>
      <c r="N2504" s="286"/>
      <c r="O2504" s="286"/>
      <c r="P2504" s="176"/>
      <c r="Q2504" s="203">
        <f t="shared" si="1141"/>
        <v>0</v>
      </c>
      <c r="R2504" s="203">
        <f t="shared" si="1142"/>
        <v>0</v>
      </c>
      <c r="S2504" s="203">
        <f t="shared" si="1143"/>
        <v>0</v>
      </c>
      <c r="T2504" s="203">
        <f t="shared" si="1144"/>
        <v>0</v>
      </c>
      <c r="U2504" s="203">
        <f t="shared" si="1145"/>
        <v>0</v>
      </c>
      <c r="V2504" s="175">
        <f>IF(Q2504&gt;0,VLOOKUP(Q2504,Jahresfaktoren!$A$11:$B$24,2,),0)</f>
        <v>0</v>
      </c>
      <c r="W2504" s="175">
        <f>IF(R2504&gt;0,VLOOKUP(R2504,Jahresfaktoren!$D$11:$E$24,2,),0)</f>
        <v>0</v>
      </c>
      <c r="X2504" s="175">
        <f>IF(S2504&gt;0,VLOOKUP(S2504,Jahresfaktoren!$A$28:$B$29,2,),0)</f>
        <v>0</v>
      </c>
      <c r="Y2504" s="175">
        <f>IF(T2504&gt;0,VLOOKUP(T2504,Jahresfaktoren!$A$28:$B$29,2,),0)</f>
        <v>0</v>
      </c>
      <c r="Z2504" s="175">
        <f>IF(U2504&gt;0,VLOOKUP(U2504,Jahresfaktoren!$A$32:$B$33,2,),)</f>
        <v>0</v>
      </c>
      <c r="AA2504" s="177" t="str">
        <f t="shared" si="1125"/>
        <v/>
      </c>
      <c r="AB2504" s="177" t="str">
        <f t="shared" si="1126"/>
        <v/>
      </c>
      <c r="AC2504" s="177" t="str">
        <f t="shared" si="1127"/>
        <v/>
      </c>
      <c r="AD2504" s="177" t="str">
        <f t="shared" si="1128"/>
        <v/>
      </c>
      <c r="AE2504" s="177" t="str">
        <f t="shared" si="1129"/>
        <v/>
      </c>
      <c r="AF2504" s="178">
        <f>IF(Q2504&gt;0,VLOOKUP(H2504,Leistungszahlen!$A$11:$C$158,3,),0)</f>
        <v>0</v>
      </c>
      <c r="AG2504" s="178">
        <f>IF(R2504&gt;0,VLOOKUP(H2504,Leistungszahlen!$A$11:$F$158,6,),IF(T2504&gt;0,VLOOKUP(H2504,Leistungszahlen!$A$11:$F$158,6,),0))</f>
        <v>0</v>
      </c>
      <c r="AH2504" s="179">
        <f t="shared" si="1130"/>
        <v>0</v>
      </c>
      <c r="AI2504" s="179">
        <f t="shared" si="1131"/>
        <v>0</v>
      </c>
      <c r="AJ2504" s="179">
        <f t="shared" si="1132"/>
        <v>0</v>
      </c>
      <c r="AK2504" s="179">
        <f t="shared" si="1133"/>
        <v>0</v>
      </c>
      <c r="AL2504" s="179">
        <f t="shared" si="1134"/>
        <v>0</v>
      </c>
      <c r="AM2504" s="180" t="str">
        <f>IF(L2504=1,Stundensätze!$D$13,IF(L2504=2,Stundensätze!$D$17,IF(L2504=4,Stundensätze!$D$21,"")))</f>
        <v/>
      </c>
      <c r="AN2504" s="180" t="str">
        <f>IF(L2504=1,Stundensätze!$D$15,IF(L2504=2,Stundensätze!$D$19,IF(L2504=4,Stundensätze!$D$23,"")))</f>
        <v/>
      </c>
      <c r="AO2504" s="180">
        <f t="shared" si="1135"/>
        <v>0</v>
      </c>
      <c r="AP2504" s="180">
        <f t="shared" si="1136"/>
        <v>0</v>
      </c>
      <c r="AQ2504" s="192" t="str">
        <f t="shared" si="1137"/>
        <v/>
      </c>
      <c r="AR2504" s="192" t="str">
        <f t="shared" si="1138"/>
        <v/>
      </c>
      <c r="AS2504" s="193">
        <f t="shared" si="1139"/>
        <v>0</v>
      </c>
      <c r="AT2504" s="258">
        <f>IF(K2504=0,0,VLOOKUP(K2504,Kostenstellen!A:B,2,FALSE))</f>
        <v>0</v>
      </c>
      <c r="AU2504" s="68" t="str">
        <f t="shared" si="1146"/>
        <v/>
      </c>
      <c r="AV2504" s="68" t="str">
        <f t="shared" si="1147"/>
        <v/>
      </c>
      <c r="AW2504" s="68">
        <f>IF(AF2504=0,0,VLOOKUP($H2504,Leistungszahlen!$A$11:$H$158,4,FALSE))</f>
        <v>0</v>
      </c>
      <c r="AX2504" s="68">
        <f>IF(AF2504=0,0,VLOOKUP($H2504,Leistungszahlen!$A$11:$H$158,5,FALSE))</f>
        <v>0</v>
      </c>
      <c r="AY2504" s="68">
        <f>IF(AG2504=0,0,VLOOKUP($H2504,Leistungszahlen!$A$11:$H$158,6,FALSE))</f>
        <v>0</v>
      </c>
      <c r="AZ2504" s="68">
        <f t="shared" si="1148"/>
        <v>0</v>
      </c>
      <c r="BA2504" s="68">
        <f t="shared" si="1149"/>
        <v>0</v>
      </c>
      <c r="BC2504" s="68">
        <f t="shared" si="1140"/>
        <v>0</v>
      </c>
      <c r="BD2504" s="285"/>
    </row>
    <row r="2505" spans="1:56" s="68" customFormat="1">
      <c r="A2505" s="200"/>
      <c r="B2505" s="200"/>
      <c r="C2505" s="200"/>
      <c r="D2505" s="200"/>
      <c r="E2505" s="200"/>
      <c r="F2505" s="200"/>
      <c r="G2505" s="200"/>
      <c r="H2505" s="201"/>
      <c r="I2505" s="202"/>
      <c r="J2505" s="200"/>
      <c r="K2505" s="176"/>
      <c r="L2505" s="176"/>
      <c r="M2505" s="176"/>
      <c r="N2505" s="286"/>
      <c r="O2505" s="286"/>
      <c r="P2505" s="176"/>
      <c r="Q2505" s="203">
        <f t="shared" si="1141"/>
        <v>0</v>
      </c>
      <c r="R2505" s="203">
        <f t="shared" si="1142"/>
        <v>0</v>
      </c>
      <c r="S2505" s="203">
        <f t="shared" si="1143"/>
        <v>0</v>
      </c>
      <c r="T2505" s="203">
        <f t="shared" si="1144"/>
        <v>0</v>
      </c>
      <c r="U2505" s="203">
        <f t="shared" si="1145"/>
        <v>0</v>
      </c>
      <c r="V2505" s="175">
        <f>IF(Q2505&gt;0,VLOOKUP(Q2505,Jahresfaktoren!$A$11:$B$24,2,),0)</f>
        <v>0</v>
      </c>
      <c r="W2505" s="175">
        <f>IF(R2505&gt;0,VLOOKUP(R2505,Jahresfaktoren!$D$11:$E$24,2,),0)</f>
        <v>0</v>
      </c>
      <c r="X2505" s="175">
        <f>IF(S2505&gt;0,VLOOKUP(S2505,Jahresfaktoren!$A$28:$B$29,2,),0)</f>
        <v>0</v>
      </c>
      <c r="Y2505" s="175">
        <f>IF(T2505&gt;0,VLOOKUP(T2505,Jahresfaktoren!$A$28:$B$29,2,),0)</f>
        <v>0</v>
      </c>
      <c r="Z2505" s="175">
        <f>IF(U2505&gt;0,VLOOKUP(U2505,Jahresfaktoren!$A$32:$B$33,2,),)</f>
        <v>0</v>
      </c>
      <c r="AA2505" s="177" t="str">
        <f t="shared" si="1125"/>
        <v/>
      </c>
      <c r="AB2505" s="177" t="str">
        <f t="shared" si="1126"/>
        <v/>
      </c>
      <c r="AC2505" s="177" t="str">
        <f t="shared" si="1127"/>
        <v/>
      </c>
      <c r="AD2505" s="177" t="str">
        <f t="shared" si="1128"/>
        <v/>
      </c>
      <c r="AE2505" s="177" t="str">
        <f t="shared" si="1129"/>
        <v/>
      </c>
      <c r="AF2505" s="178">
        <f>IF(Q2505&gt;0,VLOOKUP(H2505,Leistungszahlen!$A$11:$C$158,3,),0)</f>
        <v>0</v>
      </c>
      <c r="AG2505" s="178">
        <f>IF(R2505&gt;0,VLOOKUP(H2505,Leistungszahlen!$A$11:$F$158,6,),IF(T2505&gt;0,VLOOKUP(H2505,Leistungszahlen!$A$11:$F$158,6,),0))</f>
        <v>0</v>
      </c>
      <c r="AH2505" s="179">
        <f t="shared" si="1130"/>
        <v>0</v>
      </c>
      <c r="AI2505" s="179">
        <f t="shared" si="1131"/>
        <v>0</v>
      </c>
      <c r="AJ2505" s="179">
        <f t="shared" si="1132"/>
        <v>0</v>
      </c>
      <c r="AK2505" s="179">
        <f t="shared" si="1133"/>
        <v>0</v>
      </c>
      <c r="AL2505" s="179">
        <f t="shared" si="1134"/>
        <v>0</v>
      </c>
      <c r="AM2505" s="180" t="str">
        <f>IF(L2505=1,Stundensätze!$D$13,IF(L2505=2,Stundensätze!$D$17,IF(L2505=4,Stundensätze!$D$21,"")))</f>
        <v/>
      </c>
      <c r="AN2505" s="180" t="str">
        <f>IF(L2505=1,Stundensätze!$D$15,IF(L2505=2,Stundensätze!$D$19,IF(L2505=4,Stundensätze!$D$23,"")))</f>
        <v/>
      </c>
      <c r="AO2505" s="180">
        <f t="shared" si="1135"/>
        <v>0</v>
      </c>
      <c r="AP2505" s="180">
        <f t="shared" si="1136"/>
        <v>0</v>
      </c>
      <c r="AQ2505" s="192" t="str">
        <f t="shared" si="1137"/>
        <v/>
      </c>
      <c r="AR2505" s="192" t="str">
        <f t="shared" si="1138"/>
        <v/>
      </c>
      <c r="AS2505" s="193">
        <f t="shared" si="1139"/>
        <v>0</v>
      </c>
      <c r="AT2505" s="258">
        <f>IF(K2505=0,0,VLOOKUP(K2505,Kostenstellen!A:B,2,FALSE))</f>
        <v>0</v>
      </c>
      <c r="AU2505" s="68" t="str">
        <f t="shared" si="1146"/>
        <v/>
      </c>
      <c r="AV2505" s="68" t="str">
        <f t="shared" si="1147"/>
        <v/>
      </c>
      <c r="AW2505" s="68">
        <f>IF(AF2505=0,0,VLOOKUP($H2505,Leistungszahlen!$A$11:$H$158,4,FALSE))</f>
        <v>0</v>
      </c>
      <c r="AX2505" s="68">
        <f>IF(AF2505=0,0,VLOOKUP($H2505,Leistungszahlen!$A$11:$H$158,5,FALSE))</f>
        <v>0</v>
      </c>
      <c r="AY2505" s="68">
        <f>IF(AG2505=0,0,VLOOKUP($H2505,Leistungszahlen!$A$11:$H$158,6,FALSE))</f>
        <v>0</v>
      </c>
      <c r="AZ2505" s="68">
        <f t="shared" si="1148"/>
        <v>0</v>
      </c>
      <c r="BA2505" s="68">
        <f t="shared" si="1149"/>
        <v>0</v>
      </c>
      <c r="BC2505" s="68">
        <f t="shared" si="1140"/>
        <v>0</v>
      </c>
      <c r="BD2505" s="285"/>
    </row>
    <row r="2506" spans="1:56" s="68" customFormat="1">
      <c r="A2506" s="200"/>
      <c r="B2506" s="200"/>
      <c r="C2506" s="200"/>
      <c r="D2506" s="200"/>
      <c r="E2506" s="200"/>
      <c r="F2506" s="200"/>
      <c r="G2506" s="200"/>
      <c r="H2506" s="201"/>
      <c r="I2506" s="202"/>
      <c r="J2506" s="200"/>
      <c r="K2506" s="176"/>
      <c r="L2506" s="176"/>
      <c r="M2506" s="176"/>
      <c r="N2506" s="286"/>
      <c r="O2506" s="286"/>
      <c r="P2506" s="176"/>
      <c r="Q2506" s="203">
        <f t="shared" si="1141"/>
        <v>0</v>
      </c>
      <c r="R2506" s="203">
        <f t="shared" si="1142"/>
        <v>0</v>
      </c>
      <c r="S2506" s="203">
        <f t="shared" si="1143"/>
        <v>0</v>
      </c>
      <c r="T2506" s="203">
        <f t="shared" si="1144"/>
        <v>0</v>
      </c>
      <c r="U2506" s="203">
        <f t="shared" si="1145"/>
        <v>0</v>
      </c>
      <c r="V2506" s="175">
        <f>IF(Q2506&gt;0,VLOOKUP(Q2506,Jahresfaktoren!$A$11:$B$24,2,),0)</f>
        <v>0</v>
      </c>
      <c r="W2506" s="175">
        <f>IF(R2506&gt;0,VLOOKUP(R2506,Jahresfaktoren!$D$11:$E$24,2,),0)</f>
        <v>0</v>
      </c>
      <c r="X2506" s="175">
        <f>IF(S2506&gt;0,VLOOKUP(S2506,Jahresfaktoren!$A$28:$B$29,2,),0)</f>
        <v>0</v>
      </c>
      <c r="Y2506" s="175">
        <f>IF(T2506&gt;0,VLOOKUP(T2506,Jahresfaktoren!$A$28:$B$29,2,),0)</f>
        <v>0</v>
      </c>
      <c r="Z2506" s="175">
        <f>IF(U2506&gt;0,VLOOKUP(U2506,Jahresfaktoren!$A$32:$B$33,2,),)</f>
        <v>0</v>
      </c>
      <c r="AA2506" s="177" t="str">
        <f t="shared" si="1125"/>
        <v/>
      </c>
      <c r="AB2506" s="177" t="str">
        <f t="shared" si="1126"/>
        <v/>
      </c>
      <c r="AC2506" s="177" t="str">
        <f t="shared" si="1127"/>
        <v/>
      </c>
      <c r="AD2506" s="177" t="str">
        <f t="shared" si="1128"/>
        <v/>
      </c>
      <c r="AE2506" s="177" t="str">
        <f t="shared" si="1129"/>
        <v/>
      </c>
      <c r="AF2506" s="178">
        <f>IF(Q2506&gt;0,VLOOKUP(H2506,Leistungszahlen!$A$11:$C$158,3,),0)</f>
        <v>0</v>
      </c>
      <c r="AG2506" s="178">
        <f>IF(R2506&gt;0,VLOOKUP(H2506,Leistungszahlen!$A$11:$F$158,6,),IF(T2506&gt;0,VLOOKUP(H2506,Leistungszahlen!$A$11:$F$158,6,),0))</f>
        <v>0</v>
      </c>
      <c r="AH2506" s="179">
        <f t="shared" si="1130"/>
        <v>0</v>
      </c>
      <c r="AI2506" s="179">
        <f t="shared" si="1131"/>
        <v>0</v>
      </c>
      <c r="AJ2506" s="179">
        <f t="shared" si="1132"/>
        <v>0</v>
      </c>
      <c r="AK2506" s="179">
        <f t="shared" si="1133"/>
        <v>0</v>
      </c>
      <c r="AL2506" s="179">
        <f t="shared" si="1134"/>
        <v>0</v>
      </c>
      <c r="AM2506" s="180" t="str">
        <f>IF(L2506=1,Stundensätze!$D$13,IF(L2506=2,Stundensätze!$D$17,IF(L2506=4,Stundensätze!$D$21,"")))</f>
        <v/>
      </c>
      <c r="AN2506" s="180" t="str">
        <f>IF(L2506=1,Stundensätze!$D$15,IF(L2506=2,Stundensätze!$D$19,IF(L2506=4,Stundensätze!$D$23,"")))</f>
        <v/>
      </c>
      <c r="AO2506" s="180">
        <f t="shared" si="1135"/>
        <v>0</v>
      </c>
      <c r="AP2506" s="180">
        <f t="shared" si="1136"/>
        <v>0</v>
      </c>
      <c r="AQ2506" s="192" t="str">
        <f t="shared" si="1137"/>
        <v/>
      </c>
      <c r="AR2506" s="192" t="str">
        <f t="shared" si="1138"/>
        <v/>
      </c>
      <c r="AS2506" s="193">
        <f t="shared" si="1139"/>
        <v>0</v>
      </c>
      <c r="AT2506" s="258">
        <f>IF(K2506=0,0,VLOOKUP(K2506,Kostenstellen!A:B,2,FALSE))</f>
        <v>0</v>
      </c>
      <c r="AU2506" s="68" t="str">
        <f t="shared" si="1146"/>
        <v/>
      </c>
      <c r="AV2506" s="68" t="str">
        <f t="shared" si="1147"/>
        <v/>
      </c>
      <c r="AW2506" s="68">
        <f>IF(AF2506=0,0,VLOOKUP($H2506,Leistungszahlen!$A$11:$H$158,4,FALSE))</f>
        <v>0</v>
      </c>
      <c r="AX2506" s="68">
        <f>IF(AF2506=0,0,VLOOKUP($H2506,Leistungszahlen!$A$11:$H$158,5,FALSE))</f>
        <v>0</v>
      </c>
      <c r="AY2506" s="68">
        <f>IF(AG2506=0,0,VLOOKUP($H2506,Leistungszahlen!$A$11:$H$158,6,FALSE))</f>
        <v>0</v>
      </c>
      <c r="AZ2506" s="68">
        <f t="shared" si="1148"/>
        <v>0</v>
      </c>
      <c r="BA2506" s="68">
        <f t="shared" si="1149"/>
        <v>0</v>
      </c>
      <c r="BC2506" s="68">
        <f t="shared" si="1140"/>
        <v>0</v>
      </c>
      <c r="BD2506" s="285"/>
    </row>
    <row r="2507" spans="1:56" s="68" customFormat="1">
      <c r="A2507" s="200"/>
      <c r="B2507" s="200"/>
      <c r="C2507" s="200"/>
      <c r="D2507" s="200"/>
      <c r="E2507" s="200"/>
      <c r="F2507" s="200"/>
      <c r="G2507" s="200"/>
      <c r="H2507" s="201"/>
      <c r="I2507" s="202"/>
      <c r="J2507" s="200"/>
      <c r="K2507" s="176"/>
      <c r="L2507" s="176"/>
      <c r="M2507" s="176"/>
      <c r="N2507" s="286"/>
      <c r="O2507" s="286"/>
      <c r="P2507" s="176"/>
      <c r="Q2507" s="203">
        <f t="shared" si="1141"/>
        <v>0</v>
      </c>
      <c r="R2507" s="203">
        <f t="shared" si="1142"/>
        <v>0</v>
      </c>
      <c r="S2507" s="203">
        <f t="shared" si="1143"/>
        <v>0</v>
      </c>
      <c r="T2507" s="203">
        <f t="shared" si="1144"/>
        <v>0</v>
      </c>
      <c r="U2507" s="203">
        <f t="shared" si="1145"/>
        <v>0</v>
      </c>
      <c r="V2507" s="175">
        <f>IF(Q2507&gt;0,VLOOKUP(Q2507,Jahresfaktoren!$A$11:$B$24,2,),0)</f>
        <v>0</v>
      </c>
      <c r="W2507" s="175">
        <f>IF(R2507&gt;0,VLOOKUP(R2507,Jahresfaktoren!$D$11:$E$24,2,),0)</f>
        <v>0</v>
      </c>
      <c r="X2507" s="175">
        <f>IF(S2507&gt;0,VLOOKUP(S2507,Jahresfaktoren!$A$28:$B$29,2,),0)</f>
        <v>0</v>
      </c>
      <c r="Y2507" s="175">
        <f>IF(T2507&gt;0,VLOOKUP(T2507,Jahresfaktoren!$A$28:$B$29,2,),0)</f>
        <v>0</v>
      </c>
      <c r="Z2507" s="175">
        <f>IF(U2507&gt;0,VLOOKUP(U2507,Jahresfaktoren!$A$32:$B$33,2,),)</f>
        <v>0</v>
      </c>
      <c r="AA2507" s="177" t="str">
        <f t="shared" si="1125"/>
        <v/>
      </c>
      <c r="AB2507" s="177" t="str">
        <f t="shared" si="1126"/>
        <v/>
      </c>
      <c r="AC2507" s="177" t="str">
        <f t="shared" si="1127"/>
        <v/>
      </c>
      <c r="AD2507" s="177" t="str">
        <f t="shared" si="1128"/>
        <v/>
      </c>
      <c r="AE2507" s="177" t="str">
        <f t="shared" si="1129"/>
        <v/>
      </c>
      <c r="AF2507" s="178">
        <f>IF(Q2507&gt;0,VLOOKUP(H2507,Leistungszahlen!$A$11:$C$158,3,),0)</f>
        <v>0</v>
      </c>
      <c r="AG2507" s="178">
        <f>IF(R2507&gt;0,VLOOKUP(H2507,Leistungszahlen!$A$11:$F$158,6,),IF(T2507&gt;0,VLOOKUP(H2507,Leistungszahlen!$A$11:$F$158,6,),0))</f>
        <v>0</v>
      </c>
      <c r="AH2507" s="179">
        <f t="shared" si="1130"/>
        <v>0</v>
      </c>
      <c r="AI2507" s="179">
        <f t="shared" si="1131"/>
        <v>0</v>
      </c>
      <c r="AJ2507" s="179">
        <f t="shared" si="1132"/>
        <v>0</v>
      </c>
      <c r="AK2507" s="179">
        <f t="shared" si="1133"/>
        <v>0</v>
      </c>
      <c r="AL2507" s="179">
        <f t="shared" si="1134"/>
        <v>0</v>
      </c>
      <c r="AM2507" s="180" t="str">
        <f>IF(L2507=1,Stundensätze!$D$13,IF(L2507=2,Stundensätze!$D$17,IF(L2507=4,Stundensätze!$D$21,"")))</f>
        <v/>
      </c>
      <c r="AN2507" s="180" t="str">
        <f>IF(L2507=1,Stundensätze!$D$15,IF(L2507=2,Stundensätze!$D$19,IF(L2507=4,Stundensätze!$D$23,"")))</f>
        <v/>
      </c>
      <c r="AO2507" s="180">
        <f t="shared" si="1135"/>
        <v>0</v>
      </c>
      <c r="AP2507" s="180">
        <f t="shared" si="1136"/>
        <v>0</v>
      </c>
      <c r="AQ2507" s="192" t="str">
        <f t="shared" si="1137"/>
        <v/>
      </c>
      <c r="AR2507" s="192" t="str">
        <f t="shared" si="1138"/>
        <v/>
      </c>
      <c r="AS2507" s="193">
        <f t="shared" si="1139"/>
        <v>0</v>
      </c>
      <c r="AT2507" s="258">
        <f>IF(K2507=0,0,VLOOKUP(K2507,Kostenstellen!A:B,2,FALSE))</f>
        <v>0</v>
      </c>
      <c r="AU2507" s="68" t="str">
        <f t="shared" si="1146"/>
        <v/>
      </c>
      <c r="AV2507" s="68" t="str">
        <f t="shared" si="1147"/>
        <v/>
      </c>
      <c r="AW2507" s="68">
        <f>IF(AF2507=0,0,VLOOKUP($H2507,Leistungszahlen!$A$11:$H$158,4,FALSE))</f>
        <v>0</v>
      </c>
      <c r="AX2507" s="68">
        <f>IF(AF2507=0,0,VLOOKUP($H2507,Leistungszahlen!$A$11:$H$158,5,FALSE))</f>
        <v>0</v>
      </c>
      <c r="AY2507" s="68">
        <f>IF(AG2507=0,0,VLOOKUP($H2507,Leistungszahlen!$A$11:$H$158,6,FALSE))</f>
        <v>0</v>
      </c>
      <c r="AZ2507" s="68">
        <f t="shared" si="1148"/>
        <v>0</v>
      </c>
      <c r="BA2507" s="68">
        <f t="shared" si="1149"/>
        <v>0</v>
      </c>
      <c r="BC2507" s="68">
        <f t="shared" si="1140"/>
        <v>0</v>
      </c>
      <c r="BD2507" s="285"/>
    </row>
    <row r="2508" spans="1:56" s="68" customFormat="1">
      <c r="A2508" s="200"/>
      <c r="B2508" s="200"/>
      <c r="C2508" s="200"/>
      <c r="D2508" s="200"/>
      <c r="E2508" s="200"/>
      <c r="F2508" s="200"/>
      <c r="G2508" s="200"/>
      <c r="H2508" s="201"/>
      <c r="I2508" s="202"/>
      <c r="J2508" s="200"/>
      <c r="K2508" s="176"/>
      <c r="L2508" s="176"/>
      <c r="M2508" s="176"/>
      <c r="N2508" s="286"/>
      <c r="O2508" s="286"/>
      <c r="P2508" s="176"/>
      <c r="Q2508" s="203">
        <f t="shared" si="1141"/>
        <v>0</v>
      </c>
      <c r="R2508" s="203">
        <f t="shared" si="1142"/>
        <v>0</v>
      </c>
      <c r="S2508" s="203">
        <f t="shared" si="1143"/>
        <v>0</v>
      </c>
      <c r="T2508" s="203">
        <f t="shared" si="1144"/>
        <v>0</v>
      </c>
      <c r="U2508" s="203">
        <f t="shared" si="1145"/>
        <v>0</v>
      </c>
      <c r="V2508" s="175">
        <f>IF(Q2508&gt;0,VLOOKUP(Q2508,Jahresfaktoren!$A$11:$B$24,2,),0)</f>
        <v>0</v>
      </c>
      <c r="W2508" s="175">
        <f>IF(R2508&gt;0,VLOOKUP(R2508,Jahresfaktoren!$D$11:$E$24,2,),0)</f>
        <v>0</v>
      </c>
      <c r="X2508" s="175">
        <f>IF(S2508&gt;0,VLOOKUP(S2508,Jahresfaktoren!$A$28:$B$29,2,),0)</f>
        <v>0</v>
      </c>
      <c r="Y2508" s="175">
        <f>IF(T2508&gt;0,VLOOKUP(T2508,Jahresfaktoren!$A$28:$B$29,2,),0)</f>
        <v>0</v>
      </c>
      <c r="Z2508" s="175">
        <f>IF(U2508&gt;0,VLOOKUP(U2508,Jahresfaktoren!$A$32:$B$33,2,),)</f>
        <v>0</v>
      </c>
      <c r="AA2508" s="177" t="str">
        <f t="shared" si="1125"/>
        <v/>
      </c>
      <c r="AB2508" s="177" t="str">
        <f t="shared" si="1126"/>
        <v/>
      </c>
      <c r="AC2508" s="177" t="str">
        <f t="shared" si="1127"/>
        <v/>
      </c>
      <c r="AD2508" s="177" t="str">
        <f t="shared" si="1128"/>
        <v/>
      </c>
      <c r="AE2508" s="177" t="str">
        <f t="shared" si="1129"/>
        <v/>
      </c>
      <c r="AF2508" s="178">
        <f>IF(Q2508&gt;0,VLOOKUP(H2508,Leistungszahlen!$A$11:$C$158,3,),0)</f>
        <v>0</v>
      </c>
      <c r="AG2508" s="178">
        <f>IF(R2508&gt;0,VLOOKUP(H2508,Leistungszahlen!$A$11:$F$158,6,),IF(T2508&gt;0,VLOOKUP(H2508,Leistungszahlen!$A$11:$F$158,6,),0))</f>
        <v>0</v>
      </c>
      <c r="AH2508" s="179">
        <f t="shared" si="1130"/>
        <v>0</v>
      </c>
      <c r="AI2508" s="179">
        <f t="shared" si="1131"/>
        <v>0</v>
      </c>
      <c r="AJ2508" s="179">
        <f t="shared" si="1132"/>
        <v>0</v>
      </c>
      <c r="AK2508" s="179">
        <f t="shared" si="1133"/>
        <v>0</v>
      </c>
      <c r="AL2508" s="179">
        <f t="shared" si="1134"/>
        <v>0</v>
      </c>
      <c r="AM2508" s="180" t="str">
        <f>IF(L2508=1,Stundensätze!$D$13,IF(L2508=2,Stundensätze!$D$17,IF(L2508=4,Stundensätze!$D$21,"")))</f>
        <v/>
      </c>
      <c r="AN2508" s="180" t="str">
        <f>IF(L2508=1,Stundensätze!$D$15,IF(L2508=2,Stundensätze!$D$19,IF(L2508=4,Stundensätze!$D$23,"")))</f>
        <v/>
      </c>
      <c r="AO2508" s="180">
        <f t="shared" si="1135"/>
        <v>0</v>
      </c>
      <c r="AP2508" s="180">
        <f t="shared" si="1136"/>
        <v>0</v>
      </c>
      <c r="AQ2508" s="192" t="str">
        <f t="shared" si="1137"/>
        <v/>
      </c>
      <c r="AR2508" s="192" t="str">
        <f t="shared" si="1138"/>
        <v/>
      </c>
      <c r="AS2508" s="193">
        <f t="shared" si="1139"/>
        <v>0</v>
      </c>
      <c r="AT2508" s="258">
        <f>IF(K2508=0,0,VLOOKUP(K2508,Kostenstellen!A:B,2,FALSE))</f>
        <v>0</v>
      </c>
      <c r="AU2508" s="68" t="str">
        <f t="shared" si="1146"/>
        <v/>
      </c>
      <c r="AV2508" s="68" t="str">
        <f t="shared" si="1147"/>
        <v/>
      </c>
      <c r="AW2508" s="68">
        <f>IF(AF2508=0,0,VLOOKUP($H2508,Leistungszahlen!$A$11:$H$158,4,FALSE))</f>
        <v>0</v>
      </c>
      <c r="AX2508" s="68">
        <f>IF(AF2508=0,0,VLOOKUP($H2508,Leistungszahlen!$A$11:$H$158,5,FALSE))</f>
        <v>0</v>
      </c>
      <c r="AY2508" s="68">
        <f>IF(AG2508=0,0,VLOOKUP($H2508,Leistungszahlen!$A$11:$H$158,6,FALSE))</f>
        <v>0</v>
      </c>
      <c r="AZ2508" s="68">
        <f t="shared" si="1148"/>
        <v>0</v>
      </c>
      <c r="BA2508" s="68">
        <f t="shared" si="1149"/>
        <v>0</v>
      </c>
      <c r="BC2508" s="68">
        <f t="shared" si="1140"/>
        <v>0</v>
      </c>
      <c r="BD2508" s="285"/>
    </row>
    <row r="2509" spans="1:56" s="68" customFormat="1">
      <c r="A2509" s="200"/>
      <c r="B2509" s="200"/>
      <c r="C2509" s="200"/>
      <c r="D2509" s="200"/>
      <c r="E2509" s="200"/>
      <c r="F2509" s="200"/>
      <c r="G2509" s="200"/>
      <c r="H2509" s="201"/>
      <c r="I2509" s="202"/>
      <c r="J2509" s="200"/>
      <c r="K2509" s="176"/>
      <c r="L2509" s="176"/>
      <c r="M2509" s="176"/>
      <c r="N2509" s="286"/>
      <c r="O2509" s="286"/>
      <c r="P2509" s="176"/>
      <c r="Q2509" s="203">
        <f t="shared" si="1141"/>
        <v>0</v>
      </c>
      <c r="R2509" s="203">
        <f t="shared" si="1142"/>
        <v>0</v>
      </c>
      <c r="S2509" s="203">
        <f t="shared" si="1143"/>
        <v>0</v>
      </c>
      <c r="T2509" s="203">
        <f t="shared" si="1144"/>
        <v>0</v>
      </c>
      <c r="U2509" s="203">
        <f t="shared" si="1145"/>
        <v>0</v>
      </c>
      <c r="V2509" s="175">
        <f>IF(Q2509&gt;0,VLOOKUP(Q2509,Jahresfaktoren!$A$11:$B$24,2,),0)</f>
        <v>0</v>
      </c>
      <c r="W2509" s="175">
        <f>IF(R2509&gt;0,VLOOKUP(R2509,Jahresfaktoren!$D$11:$E$24,2,),0)</f>
        <v>0</v>
      </c>
      <c r="X2509" s="175">
        <f>IF(S2509&gt;0,VLOOKUP(S2509,Jahresfaktoren!$A$28:$B$29,2,),0)</f>
        <v>0</v>
      </c>
      <c r="Y2509" s="175">
        <f>IF(T2509&gt;0,VLOOKUP(T2509,Jahresfaktoren!$A$28:$B$29,2,),0)</f>
        <v>0</v>
      </c>
      <c r="Z2509" s="175">
        <f>IF(U2509&gt;0,VLOOKUP(U2509,Jahresfaktoren!$A$32:$B$33,2,),)</f>
        <v>0</v>
      </c>
      <c r="AA2509" s="177" t="str">
        <f t="shared" si="1125"/>
        <v/>
      </c>
      <c r="AB2509" s="177" t="str">
        <f t="shared" si="1126"/>
        <v/>
      </c>
      <c r="AC2509" s="177" t="str">
        <f t="shared" si="1127"/>
        <v/>
      </c>
      <c r="AD2509" s="177" t="str">
        <f t="shared" si="1128"/>
        <v/>
      </c>
      <c r="AE2509" s="177" t="str">
        <f t="shared" si="1129"/>
        <v/>
      </c>
      <c r="AF2509" s="178">
        <f>IF(Q2509&gt;0,VLOOKUP(H2509,Leistungszahlen!$A$11:$C$158,3,),0)</f>
        <v>0</v>
      </c>
      <c r="AG2509" s="178">
        <f>IF(R2509&gt;0,VLOOKUP(H2509,Leistungszahlen!$A$11:$F$158,6,),IF(T2509&gt;0,VLOOKUP(H2509,Leistungszahlen!$A$11:$F$158,6,),0))</f>
        <v>0</v>
      </c>
      <c r="AH2509" s="179">
        <f t="shared" si="1130"/>
        <v>0</v>
      </c>
      <c r="AI2509" s="179">
        <f t="shared" si="1131"/>
        <v>0</v>
      </c>
      <c r="AJ2509" s="179">
        <f t="shared" si="1132"/>
        <v>0</v>
      </c>
      <c r="AK2509" s="179">
        <f t="shared" si="1133"/>
        <v>0</v>
      </c>
      <c r="AL2509" s="179">
        <f t="shared" si="1134"/>
        <v>0</v>
      </c>
      <c r="AM2509" s="180" t="str">
        <f>IF(L2509=1,Stundensätze!$D$13,IF(L2509=2,Stundensätze!$D$17,IF(L2509=4,Stundensätze!$D$21,"")))</f>
        <v/>
      </c>
      <c r="AN2509" s="180" t="str">
        <f>IF(L2509=1,Stundensätze!$D$15,IF(L2509=2,Stundensätze!$D$19,IF(L2509=4,Stundensätze!$D$23,"")))</f>
        <v/>
      </c>
      <c r="AO2509" s="180">
        <f t="shared" si="1135"/>
        <v>0</v>
      </c>
      <c r="AP2509" s="180">
        <f t="shared" si="1136"/>
        <v>0</v>
      </c>
      <c r="AQ2509" s="192" t="str">
        <f t="shared" si="1137"/>
        <v/>
      </c>
      <c r="AR2509" s="192" t="str">
        <f t="shared" si="1138"/>
        <v/>
      </c>
      <c r="AS2509" s="193">
        <f t="shared" si="1139"/>
        <v>0</v>
      </c>
      <c r="AT2509" s="258">
        <f>IF(K2509=0,0,VLOOKUP(K2509,Kostenstellen!A:B,2,FALSE))</f>
        <v>0</v>
      </c>
      <c r="AU2509" s="68" t="str">
        <f t="shared" si="1146"/>
        <v/>
      </c>
      <c r="AV2509" s="68" t="str">
        <f t="shared" si="1147"/>
        <v/>
      </c>
      <c r="AW2509" s="68">
        <f>IF(AF2509=0,0,VLOOKUP($H2509,Leistungszahlen!$A$11:$H$158,4,FALSE))</f>
        <v>0</v>
      </c>
      <c r="AX2509" s="68">
        <f>IF(AF2509=0,0,VLOOKUP($H2509,Leistungszahlen!$A$11:$H$158,5,FALSE))</f>
        <v>0</v>
      </c>
      <c r="AY2509" s="68">
        <f>IF(AG2509=0,0,VLOOKUP($H2509,Leistungszahlen!$A$11:$H$158,6,FALSE))</f>
        <v>0</v>
      </c>
      <c r="AZ2509" s="68">
        <f t="shared" si="1148"/>
        <v>0</v>
      </c>
      <c r="BA2509" s="68">
        <f t="shared" si="1149"/>
        <v>0</v>
      </c>
      <c r="BC2509" s="68">
        <f t="shared" si="1140"/>
        <v>0</v>
      </c>
      <c r="BD2509" s="285"/>
    </row>
    <row r="2510" spans="1:56" s="68" customFormat="1">
      <c r="A2510" s="200"/>
      <c r="B2510" s="200"/>
      <c r="C2510" s="200"/>
      <c r="D2510" s="200"/>
      <c r="E2510" s="200"/>
      <c r="F2510" s="200"/>
      <c r="G2510" s="200"/>
      <c r="H2510" s="201"/>
      <c r="I2510" s="202"/>
      <c r="J2510" s="200"/>
      <c r="K2510" s="176"/>
      <c r="L2510" s="176"/>
      <c r="M2510" s="176"/>
      <c r="N2510" s="286"/>
      <c r="O2510" s="286"/>
      <c r="P2510" s="176"/>
      <c r="Q2510" s="203">
        <f t="shared" si="1141"/>
        <v>0</v>
      </c>
      <c r="R2510" s="203">
        <f t="shared" si="1142"/>
        <v>0</v>
      </c>
      <c r="S2510" s="203">
        <f t="shared" si="1143"/>
        <v>0</v>
      </c>
      <c r="T2510" s="203">
        <f t="shared" si="1144"/>
        <v>0</v>
      </c>
      <c r="U2510" s="203">
        <f t="shared" si="1145"/>
        <v>0</v>
      </c>
      <c r="V2510" s="175">
        <f>IF(Q2510&gt;0,VLOOKUP(Q2510,Jahresfaktoren!$A$11:$B$24,2,),0)</f>
        <v>0</v>
      </c>
      <c r="W2510" s="175">
        <f>IF(R2510&gt;0,VLOOKUP(R2510,Jahresfaktoren!$D$11:$E$24,2,),0)</f>
        <v>0</v>
      </c>
      <c r="X2510" s="175">
        <f>IF(S2510&gt;0,VLOOKUP(S2510,Jahresfaktoren!$A$28:$B$29,2,),0)</f>
        <v>0</v>
      </c>
      <c r="Y2510" s="175">
        <f>IF(T2510&gt;0,VLOOKUP(T2510,Jahresfaktoren!$A$28:$B$29,2,),0)</f>
        <v>0</v>
      </c>
      <c r="Z2510" s="175">
        <f>IF(U2510&gt;0,VLOOKUP(U2510,Jahresfaktoren!$A$32:$B$33,2,),)</f>
        <v>0</v>
      </c>
      <c r="AA2510" s="177" t="str">
        <f t="shared" si="1125"/>
        <v/>
      </c>
      <c r="AB2510" s="177" t="str">
        <f t="shared" si="1126"/>
        <v/>
      </c>
      <c r="AC2510" s="177" t="str">
        <f t="shared" si="1127"/>
        <v/>
      </c>
      <c r="AD2510" s="177" t="str">
        <f t="shared" si="1128"/>
        <v/>
      </c>
      <c r="AE2510" s="177" t="str">
        <f t="shared" si="1129"/>
        <v/>
      </c>
      <c r="AF2510" s="178">
        <f>IF(Q2510&gt;0,VLOOKUP(H2510,Leistungszahlen!$A$11:$C$158,3,),0)</f>
        <v>0</v>
      </c>
      <c r="AG2510" s="178">
        <f>IF(R2510&gt;0,VLOOKUP(H2510,Leistungszahlen!$A$11:$F$158,6,),IF(T2510&gt;0,VLOOKUP(H2510,Leistungszahlen!$A$11:$F$158,6,),0))</f>
        <v>0</v>
      </c>
      <c r="AH2510" s="179">
        <f t="shared" si="1130"/>
        <v>0</v>
      </c>
      <c r="AI2510" s="179">
        <f t="shared" si="1131"/>
        <v>0</v>
      </c>
      <c r="AJ2510" s="179">
        <f t="shared" si="1132"/>
        <v>0</v>
      </c>
      <c r="AK2510" s="179">
        <f t="shared" si="1133"/>
        <v>0</v>
      </c>
      <c r="AL2510" s="179">
        <f t="shared" si="1134"/>
        <v>0</v>
      </c>
      <c r="AM2510" s="180" t="str">
        <f>IF(L2510=1,Stundensätze!$D$13,IF(L2510=2,Stundensätze!$D$17,IF(L2510=4,Stundensätze!$D$21,"")))</f>
        <v/>
      </c>
      <c r="AN2510" s="180" t="str">
        <f>IF(L2510=1,Stundensätze!$D$15,IF(L2510=2,Stundensätze!$D$19,IF(L2510=4,Stundensätze!$D$23,"")))</f>
        <v/>
      </c>
      <c r="AO2510" s="180">
        <f t="shared" si="1135"/>
        <v>0</v>
      </c>
      <c r="AP2510" s="180">
        <f t="shared" si="1136"/>
        <v>0</v>
      </c>
      <c r="AQ2510" s="192" t="str">
        <f t="shared" si="1137"/>
        <v/>
      </c>
      <c r="AR2510" s="192" t="str">
        <f t="shared" si="1138"/>
        <v/>
      </c>
      <c r="AS2510" s="193">
        <f t="shared" si="1139"/>
        <v>0</v>
      </c>
      <c r="AT2510" s="258">
        <f>IF(K2510=0,0,VLOOKUP(K2510,Kostenstellen!A:B,2,FALSE))</f>
        <v>0</v>
      </c>
      <c r="AU2510" s="68" t="str">
        <f t="shared" si="1146"/>
        <v/>
      </c>
      <c r="AV2510" s="68" t="str">
        <f t="shared" si="1147"/>
        <v/>
      </c>
      <c r="AW2510" s="68">
        <f>IF(AF2510=0,0,VLOOKUP($H2510,Leistungszahlen!$A$11:$H$158,4,FALSE))</f>
        <v>0</v>
      </c>
      <c r="AX2510" s="68">
        <f>IF(AF2510=0,0,VLOOKUP($H2510,Leistungszahlen!$A$11:$H$158,5,FALSE))</f>
        <v>0</v>
      </c>
      <c r="AY2510" s="68">
        <f>IF(AG2510=0,0,VLOOKUP($H2510,Leistungszahlen!$A$11:$H$158,6,FALSE))</f>
        <v>0</v>
      </c>
      <c r="AZ2510" s="68">
        <f t="shared" si="1148"/>
        <v>0</v>
      </c>
      <c r="BA2510" s="68">
        <f t="shared" si="1149"/>
        <v>0</v>
      </c>
      <c r="BC2510" s="68">
        <f t="shared" si="1140"/>
        <v>0</v>
      </c>
      <c r="BD2510" s="285"/>
    </row>
    <row r="2511" spans="1:56" s="68" customFormat="1">
      <c r="A2511" s="200"/>
      <c r="B2511" s="200"/>
      <c r="C2511" s="200"/>
      <c r="D2511" s="200"/>
      <c r="E2511" s="200"/>
      <c r="F2511" s="200"/>
      <c r="G2511" s="200"/>
      <c r="H2511" s="201"/>
      <c r="I2511" s="202"/>
      <c r="J2511" s="200"/>
      <c r="K2511" s="176"/>
      <c r="L2511" s="176"/>
      <c r="M2511" s="176"/>
      <c r="N2511" s="286"/>
      <c r="O2511" s="286"/>
      <c r="P2511" s="176"/>
      <c r="Q2511" s="203">
        <f t="shared" si="1141"/>
        <v>0</v>
      </c>
      <c r="R2511" s="203">
        <f t="shared" si="1142"/>
        <v>0</v>
      </c>
      <c r="S2511" s="203">
        <f t="shared" si="1143"/>
        <v>0</v>
      </c>
      <c r="T2511" s="203">
        <f t="shared" si="1144"/>
        <v>0</v>
      </c>
      <c r="U2511" s="203">
        <f t="shared" si="1145"/>
        <v>0</v>
      </c>
      <c r="V2511" s="175">
        <f>IF(Q2511&gt;0,VLOOKUP(Q2511,Jahresfaktoren!$A$11:$B$24,2,),0)</f>
        <v>0</v>
      </c>
      <c r="W2511" s="175">
        <f>IF(R2511&gt;0,VLOOKUP(R2511,Jahresfaktoren!$D$11:$E$24,2,),0)</f>
        <v>0</v>
      </c>
      <c r="X2511" s="175">
        <f>IF(S2511&gt;0,VLOOKUP(S2511,Jahresfaktoren!$A$28:$B$29,2,),0)</f>
        <v>0</v>
      </c>
      <c r="Y2511" s="175">
        <f>IF(T2511&gt;0,VLOOKUP(T2511,Jahresfaktoren!$A$28:$B$29,2,),0)</f>
        <v>0</v>
      </c>
      <c r="Z2511" s="175">
        <f>IF(U2511&gt;0,VLOOKUP(U2511,Jahresfaktoren!$A$32:$B$33,2,),)</f>
        <v>0</v>
      </c>
      <c r="AA2511" s="177" t="str">
        <f t="shared" si="1125"/>
        <v/>
      </c>
      <c r="AB2511" s="177" t="str">
        <f t="shared" si="1126"/>
        <v/>
      </c>
      <c r="AC2511" s="177" t="str">
        <f t="shared" si="1127"/>
        <v/>
      </c>
      <c r="AD2511" s="177" t="str">
        <f t="shared" si="1128"/>
        <v/>
      </c>
      <c r="AE2511" s="177" t="str">
        <f t="shared" si="1129"/>
        <v/>
      </c>
      <c r="AF2511" s="178">
        <f>IF(Q2511&gt;0,VLOOKUP(H2511,Leistungszahlen!$A$11:$C$158,3,),0)</f>
        <v>0</v>
      </c>
      <c r="AG2511" s="178">
        <f>IF(R2511&gt;0,VLOOKUP(H2511,Leistungszahlen!$A$11:$F$158,6,),IF(T2511&gt;0,VLOOKUP(H2511,Leistungszahlen!$A$11:$F$158,6,),0))</f>
        <v>0</v>
      </c>
      <c r="AH2511" s="179">
        <f t="shared" si="1130"/>
        <v>0</v>
      </c>
      <c r="AI2511" s="179">
        <f t="shared" si="1131"/>
        <v>0</v>
      </c>
      <c r="AJ2511" s="179">
        <f t="shared" si="1132"/>
        <v>0</v>
      </c>
      <c r="AK2511" s="179">
        <f t="shared" si="1133"/>
        <v>0</v>
      </c>
      <c r="AL2511" s="179">
        <f t="shared" si="1134"/>
        <v>0</v>
      </c>
      <c r="AM2511" s="180" t="str">
        <f>IF(L2511=1,Stundensätze!$D$13,IF(L2511=2,Stundensätze!$D$17,IF(L2511=4,Stundensätze!$D$21,"")))</f>
        <v/>
      </c>
      <c r="AN2511" s="180" t="str">
        <f>IF(L2511=1,Stundensätze!$D$15,IF(L2511=2,Stundensätze!$D$19,IF(L2511=4,Stundensätze!$D$23,"")))</f>
        <v/>
      </c>
      <c r="AO2511" s="180">
        <f t="shared" si="1135"/>
        <v>0</v>
      </c>
      <c r="AP2511" s="180">
        <f t="shared" si="1136"/>
        <v>0</v>
      </c>
      <c r="AQ2511" s="192" t="str">
        <f t="shared" si="1137"/>
        <v/>
      </c>
      <c r="AR2511" s="192" t="str">
        <f t="shared" si="1138"/>
        <v/>
      </c>
      <c r="AS2511" s="193">
        <f t="shared" si="1139"/>
        <v>0</v>
      </c>
      <c r="AT2511" s="258">
        <f>IF(K2511=0,0,VLOOKUP(K2511,Kostenstellen!A:B,2,FALSE))</f>
        <v>0</v>
      </c>
      <c r="AU2511" s="68" t="str">
        <f t="shared" si="1146"/>
        <v/>
      </c>
      <c r="AV2511" s="68" t="str">
        <f t="shared" si="1147"/>
        <v/>
      </c>
      <c r="AW2511" s="68">
        <f>IF(AF2511=0,0,VLOOKUP($H2511,Leistungszahlen!$A$11:$H$158,4,FALSE))</f>
        <v>0</v>
      </c>
      <c r="AX2511" s="68">
        <f>IF(AF2511=0,0,VLOOKUP($H2511,Leistungszahlen!$A$11:$H$158,5,FALSE))</f>
        <v>0</v>
      </c>
      <c r="AY2511" s="68">
        <f>IF(AG2511=0,0,VLOOKUP($H2511,Leistungszahlen!$A$11:$H$158,6,FALSE))</f>
        <v>0</v>
      </c>
      <c r="AZ2511" s="68">
        <f t="shared" si="1148"/>
        <v>0</v>
      </c>
      <c r="BA2511" s="68">
        <f t="shared" si="1149"/>
        <v>0</v>
      </c>
      <c r="BC2511" s="68">
        <f t="shared" si="1140"/>
        <v>0</v>
      </c>
      <c r="BD2511" s="285"/>
    </row>
    <row r="2512" spans="1:56" s="68" customFormat="1">
      <c r="A2512" s="200"/>
      <c r="B2512" s="200"/>
      <c r="C2512" s="200"/>
      <c r="D2512" s="200"/>
      <c r="E2512" s="200"/>
      <c r="F2512" s="200"/>
      <c r="G2512" s="200"/>
      <c r="H2512" s="201"/>
      <c r="I2512" s="202"/>
      <c r="J2512" s="200"/>
      <c r="K2512" s="176"/>
      <c r="L2512" s="176"/>
      <c r="M2512" s="176"/>
      <c r="N2512" s="286"/>
      <c r="O2512" s="286"/>
      <c r="P2512" s="176"/>
      <c r="Q2512" s="203">
        <f t="shared" si="1141"/>
        <v>0</v>
      </c>
      <c r="R2512" s="203">
        <f t="shared" si="1142"/>
        <v>0</v>
      </c>
      <c r="S2512" s="203">
        <f t="shared" si="1143"/>
        <v>0</v>
      </c>
      <c r="T2512" s="203">
        <f t="shared" si="1144"/>
        <v>0</v>
      </c>
      <c r="U2512" s="203">
        <f t="shared" si="1145"/>
        <v>0</v>
      </c>
      <c r="V2512" s="175">
        <f>IF(Q2512&gt;0,VLOOKUP(Q2512,Jahresfaktoren!$A$11:$B$24,2,),0)</f>
        <v>0</v>
      </c>
      <c r="W2512" s="175">
        <f>IF(R2512&gt;0,VLOOKUP(R2512,Jahresfaktoren!$D$11:$E$24,2,),0)</f>
        <v>0</v>
      </c>
      <c r="X2512" s="175">
        <f>IF(S2512&gt;0,VLOOKUP(S2512,Jahresfaktoren!$A$28:$B$29,2,),0)</f>
        <v>0</v>
      </c>
      <c r="Y2512" s="175">
        <f>IF(T2512&gt;0,VLOOKUP(T2512,Jahresfaktoren!$A$28:$B$29,2,),0)</f>
        <v>0</v>
      </c>
      <c r="Z2512" s="175">
        <f>IF(U2512&gt;0,VLOOKUP(U2512,Jahresfaktoren!$A$32:$B$33,2,),)</f>
        <v>0</v>
      </c>
      <c r="AA2512" s="177" t="str">
        <f t="shared" si="1125"/>
        <v/>
      </c>
      <c r="AB2512" s="177" t="str">
        <f t="shared" si="1126"/>
        <v/>
      </c>
      <c r="AC2512" s="177" t="str">
        <f t="shared" si="1127"/>
        <v/>
      </c>
      <c r="AD2512" s="177" t="str">
        <f t="shared" si="1128"/>
        <v/>
      </c>
      <c r="AE2512" s="177" t="str">
        <f t="shared" si="1129"/>
        <v/>
      </c>
      <c r="AF2512" s="178">
        <f>IF(Q2512&gt;0,VLOOKUP(H2512,Leistungszahlen!$A$11:$C$158,3,),0)</f>
        <v>0</v>
      </c>
      <c r="AG2512" s="178">
        <f>IF(R2512&gt;0,VLOOKUP(H2512,Leistungszahlen!$A$11:$F$158,6,),IF(T2512&gt;0,VLOOKUP(H2512,Leistungszahlen!$A$11:$F$158,6,),0))</f>
        <v>0</v>
      </c>
      <c r="AH2512" s="179">
        <f t="shared" si="1130"/>
        <v>0</v>
      </c>
      <c r="AI2512" s="179">
        <f t="shared" si="1131"/>
        <v>0</v>
      </c>
      <c r="AJ2512" s="179">
        <f t="shared" si="1132"/>
        <v>0</v>
      </c>
      <c r="AK2512" s="179">
        <f t="shared" si="1133"/>
        <v>0</v>
      </c>
      <c r="AL2512" s="179">
        <f t="shared" si="1134"/>
        <v>0</v>
      </c>
      <c r="AM2512" s="180" t="str">
        <f>IF(L2512=1,Stundensätze!$D$13,IF(L2512=2,Stundensätze!$D$17,IF(L2512=4,Stundensätze!$D$21,"")))</f>
        <v/>
      </c>
      <c r="AN2512" s="180" t="str">
        <f>IF(L2512=1,Stundensätze!$D$15,IF(L2512=2,Stundensätze!$D$19,IF(L2512=4,Stundensätze!$D$23,"")))</f>
        <v/>
      </c>
      <c r="AO2512" s="180">
        <f t="shared" si="1135"/>
        <v>0</v>
      </c>
      <c r="AP2512" s="180">
        <f t="shared" si="1136"/>
        <v>0</v>
      </c>
      <c r="AQ2512" s="192" t="str">
        <f t="shared" si="1137"/>
        <v/>
      </c>
      <c r="AR2512" s="192" t="str">
        <f t="shared" si="1138"/>
        <v/>
      </c>
      <c r="AS2512" s="193">
        <f t="shared" si="1139"/>
        <v>0</v>
      </c>
      <c r="AT2512" s="258">
        <f>IF(K2512=0,0,VLOOKUP(K2512,Kostenstellen!A:B,2,FALSE))</f>
        <v>0</v>
      </c>
      <c r="AU2512" s="68" t="str">
        <f t="shared" si="1146"/>
        <v/>
      </c>
      <c r="AV2512" s="68" t="str">
        <f t="shared" si="1147"/>
        <v/>
      </c>
      <c r="AW2512" s="68">
        <f>IF(AF2512=0,0,VLOOKUP($H2512,Leistungszahlen!$A$11:$H$158,4,FALSE))</f>
        <v>0</v>
      </c>
      <c r="AX2512" s="68">
        <f>IF(AF2512=0,0,VLOOKUP($H2512,Leistungszahlen!$A$11:$H$158,5,FALSE))</f>
        <v>0</v>
      </c>
      <c r="AY2512" s="68">
        <f>IF(AG2512=0,0,VLOOKUP($H2512,Leistungszahlen!$A$11:$H$158,6,FALSE))</f>
        <v>0</v>
      </c>
      <c r="AZ2512" s="68">
        <f t="shared" si="1148"/>
        <v>0</v>
      </c>
      <c r="BA2512" s="68">
        <f t="shared" si="1149"/>
        <v>0</v>
      </c>
      <c r="BC2512" s="68">
        <f t="shared" si="1140"/>
        <v>0</v>
      </c>
      <c r="BD2512" s="285"/>
    </row>
    <row r="2513" spans="1:56" s="68" customFormat="1">
      <c r="A2513" s="200"/>
      <c r="B2513" s="200"/>
      <c r="C2513" s="200"/>
      <c r="D2513" s="200"/>
      <c r="E2513" s="200"/>
      <c r="F2513" s="200"/>
      <c r="G2513" s="200"/>
      <c r="H2513" s="201"/>
      <c r="I2513" s="202"/>
      <c r="J2513" s="200"/>
      <c r="K2513" s="176"/>
      <c r="L2513" s="176"/>
      <c r="M2513" s="176"/>
      <c r="N2513" s="286"/>
      <c r="O2513" s="286"/>
      <c r="P2513" s="176"/>
      <c r="Q2513" s="203">
        <f t="shared" si="1141"/>
        <v>0</v>
      </c>
      <c r="R2513" s="203">
        <f t="shared" si="1142"/>
        <v>0</v>
      </c>
      <c r="S2513" s="203">
        <f t="shared" si="1143"/>
        <v>0</v>
      </c>
      <c r="T2513" s="203">
        <f t="shared" si="1144"/>
        <v>0</v>
      </c>
      <c r="U2513" s="203">
        <f t="shared" si="1145"/>
        <v>0</v>
      </c>
      <c r="V2513" s="175">
        <f>IF(Q2513&gt;0,VLOOKUP(Q2513,Jahresfaktoren!$A$11:$B$24,2,),0)</f>
        <v>0</v>
      </c>
      <c r="W2513" s="175">
        <f>IF(R2513&gt;0,VLOOKUP(R2513,Jahresfaktoren!$D$11:$E$24,2,),0)</f>
        <v>0</v>
      </c>
      <c r="X2513" s="175">
        <f>IF(S2513&gt;0,VLOOKUP(S2513,Jahresfaktoren!$A$28:$B$29,2,),0)</f>
        <v>0</v>
      </c>
      <c r="Y2513" s="175">
        <f>IF(T2513&gt;0,VLOOKUP(T2513,Jahresfaktoren!$A$28:$B$29,2,),0)</f>
        <v>0</v>
      </c>
      <c r="Z2513" s="175">
        <f>IF(U2513&gt;0,VLOOKUP(U2513,Jahresfaktoren!$A$32:$B$33,2,),)</f>
        <v>0</v>
      </c>
      <c r="AA2513" s="177" t="str">
        <f t="shared" si="1125"/>
        <v/>
      </c>
      <c r="AB2513" s="177" t="str">
        <f t="shared" si="1126"/>
        <v/>
      </c>
      <c r="AC2513" s="177" t="str">
        <f t="shared" si="1127"/>
        <v/>
      </c>
      <c r="AD2513" s="177" t="str">
        <f t="shared" si="1128"/>
        <v/>
      </c>
      <c r="AE2513" s="177" t="str">
        <f t="shared" si="1129"/>
        <v/>
      </c>
      <c r="AF2513" s="178">
        <f>IF(Q2513&gt;0,VLOOKUP(H2513,Leistungszahlen!$A$11:$C$158,3,),0)</f>
        <v>0</v>
      </c>
      <c r="AG2513" s="178">
        <f>IF(R2513&gt;0,VLOOKUP(H2513,Leistungszahlen!$A$11:$F$158,6,),IF(T2513&gt;0,VLOOKUP(H2513,Leistungszahlen!$A$11:$F$158,6,),0))</f>
        <v>0</v>
      </c>
      <c r="AH2513" s="179">
        <f t="shared" si="1130"/>
        <v>0</v>
      </c>
      <c r="AI2513" s="179">
        <f t="shared" si="1131"/>
        <v>0</v>
      </c>
      <c r="AJ2513" s="179">
        <f t="shared" si="1132"/>
        <v>0</v>
      </c>
      <c r="AK2513" s="179">
        <f t="shared" si="1133"/>
        <v>0</v>
      </c>
      <c r="AL2513" s="179">
        <f t="shared" si="1134"/>
        <v>0</v>
      </c>
      <c r="AM2513" s="180" t="str">
        <f>IF(L2513=1,Stundensätze!$D$13,IF(L2513=2,Stundensätze!$D$17,IF(L2513=4,Stundensätze!$D$21,"")))</f>
        <v/>
      </c>
      <c r="AN2513" s="180" t="str">
        <f>IF(L2513=1,Stundensätze!$D$15,IF(L2513=2,Stundensätze!$D$19,IF(L2513=4,Stundensätze!$D$23,"")))</f>
        <v/>
      </c>
      <c r="AO2513" s="180">
        <f t="shared" si="1135"/>
        <v>0</v>
      </c>
      <c r="AP2513" s="180">
        <f t="shared" si="1136"/>
        <v>0</v>
      </c>
      <c r="AQ2513" s="192" t="str">
        <f t="shared" si="1137"/>
        <v/>
      </c>
      <c r="AR2513" s="192" t="str">
        <f t="shared" si="1138"/>
        <v/>
      </c>
      <c r="AS2513" s="193">
        <f t="shared" si="1139"/>
        <v>0</v>
      </c>
      <c r="AT2513" s="258">
        <f>IF(K2513=0,0,VLOOKUP(K2513,Kostenstellen!A:B,2,FALSE))</f>
        <v>0</v>
      </c>
      <c r="AU2513" s="68" t="str">
        <f t="shared" si="1146"/>
        <v/>
      </c>
      <c r="AV2513" s="68" t="str">
        <f t="shared" si="1147"/>
        <v/>
      </c>
      <c r="AW2513" s="68">
        <f>IF(AF2513=0,0,VLOOKUP($H2513,Leistungszahlen!$A$11:$H$158,4,FALSE))</f>
        <v>0</v>
      </c>
      <c r="AX2513" s="68">
        <f>IF(AF2513=0,0,VLOOKUP($H2513,Leistungszahlen!$A$11:$H$158,5,FALSE))</f>
        <v>0</v>
      </c>
      <c r="AY2513" s="68">
        <f>IF(AG2513=0,0,VLOOKUP($H2513,Leistungszahlen!$A$11:$H$158,6,FALSE))</f>
        <v>0</v>
      </c>
      <c r="AZ2513" s="68">
        <f t="shared" si="1148"/>
        <v>0</v>
      </c>
      <c r="BA2513" s="68">
        <f t="shared" si="1149"/>
        <v>0</v>
      </c>
      <c r="BC2513" s="68">
        <f t="shared" si="1140"/>
        <v>0</v>
      </c>
      <c r="BD2513" s="285"/>
    </row>
    <row r="2514" spans="1:56" s="68" customFormat="1">
      <c r="A2514" s="200"/>
      <c r="B2514" s="200"/>
      <c r="C2514" s="200"/>
      <c r="D2514" s="200"/>
      <c r="E2514" s="200"/>
      <c r="F2514" s="200"/>
      <c r="G2514" s="200"/>
      <c r="H2514" s="201"/>
      <c r="I2514" s="202"/>
      <c r="J2514" s="200"/>
      <c r="K2514" s="176"/>
      <c r="L2514" s="176"/>
      <c r="M2514" s="176"/>
      <c r="N2514" s="286"/>
      <c r="O2514" s="286"/>
      <c r="P2514" s="176"/>
      <c r="Q2514" s="203">
        <f t="shared" si="1141"/>
        <v>0</v>
      </c>
      <c r="R2514" s="203">
        <f t="shared" si="1142"/>
        <v>0</v>
      </c>
      <c r="S2514" s="203">
        <f t="shared" si="1143"/>
        <v>0</v>
      </c>
      <c r="T2514" s="203">
        <f t="shared" si="1144"/>
        <v>0</v>
      </c>
      <c r="U2514" s="203">
        <f t="shared" si="1145"/>
        <v>0</v>
      </c>
      <c r="V2514" s="175">
        <f>IF(Q2514&gt;0,VLOOKUP(Q2514,Jahresfaktoren!$A$11:$B$24,2,),0)</f>
        <v>0</v>
      </c>
      <c r="W2514" s="175">
        <f>IF(R2514&gt;0,VLOOKUP(R2514,Jahresfaktoren!$D$11:$E$24,2,),0)</f>
        <v>0</v>
      </c>
      <c r="X2514" s="175">
        <f>IF(S2514&gt;0,VLOOKUP(S2514,Jahresfaktoren!$A$28:$B$29,2,),0)</f>
        <v>0</v>
      </c>
      <c r="Y2514" s="175">
        <f>IF(T2514&gt;0,VLOOKUP(T2514,Jahresfaktoren!$A$28:$B$29,2,),0)</f>
        <v>0</v>
      </c>
      <c r="Z2514" s="175">
        <f>IF(U2514&gt;0,VLOOKUP(U2514,Jahresfaktoren!$A$32:$B$33,2,),)</f>
        <v>0</v>
      </c>
      <c r="AA2514" s="177" t="str">
        <f t="shared" si="1125"/>
        <v/>
      </c>
      <c r="AB2514" s="177" t="str">
        <f t="shared" si="1126"/>
        <v/>
      </c>
      <c r="AC2514" s="177" t="str">
        <f t="shared" si="1127"/>
        <v/>
      </c>
      <c r="AD2514" s="177" t="str">
        <f t="shared" si="1128"/>
        <v/>
      </c>
      <c r="AE2514" s="177" t="str">
        <f t="shared" si="1129"/>
        <v/>
      </c>
      <c r="AF2514" s="178">
        <f>IF(Q2514&gt;0,VLOOKUP(H2514,Leistungszahlen!$A$11:$C$158,3,),0)</f>
        <v>0</v>
      </c>
      <c r="AG2514" s="178">
        <f>IF(R2514&gt;0,VLOOKUP(H2514,Leistungszahlen!$A$11:$F$158,6,),IF(T2514&gt;0,VLOOKUP(H2514,Leistungszahlen!$A$11:$F$158,6,),0))</f>
        <v>0</v>
      </c>
      <c r="AH2514" s="179">
        <f t="shared" si="1130"/>
        <v>0</v>
      </c>
      <c r="AI2514" s="179">
        <f t="shared" si="1131"/>
        <v>0</v>
      </c>
      <c r="AJ2514" s="179">
        <f t="shared" si="1132"/>
        <v>0</v>
      </c>
      <c r="AK2514" s="179">
        <f t="shared" si="1133"/>
        <v>0</v>
      </c>
      <c r="AL2514" s="179">
        <f t="shared" si="1134"/>
        <v>0</v>
      </c>
      <c r="AM2514" s="180" t="str">
        <f>IF(L2514=1,Stundensätze!$D$13,IF(L2514=2,Stundensätze!$D$17,IF(L2514=4,Stundensätze!$D$21,"")))</f>
        <v/>
      </c>
      <c r="AN2514" s="180" t="str">
        <f>IF(L2514=1,Stundensätze!$D$15,IF(L2514=2,Stundensätze!$D$19,IF(L2514=4,Stundensätze!$D$23,"")))</f>
        <v/>
      </c>
      <c r="AO2514" s="180">
        <f t="shared" si="1135"/>
        <v>0</v>
      </c>
      <c r="AP2514" s="180">
        <f t="shared" si="1136"/>
        <v>0</v>
      </c>
      <c r="AQ2514" s="192" t="str">
        <f t="shared" si="1137"/>
        <v/>
      </c>
      <c r="AR2514" s="192" t="str">
        <f t="shared" si="1138"/>
        <v/>
      </c>
      <c r="AS2514" s="193">
        <f t="shared" si="1139"/>
        <v>0</v>
      </c>
      <c r="AT2514" s="258">
        <f>IF(K2514=0,0,VLOOKUP(K2514,Kostenstellen!A:B,2,FALSE))</f>
        <v>0</v>
      </c>
      <c r="AU2514" s="68" t="str">
        <f t="shared" si="1146"/>
        <v/>
      </c>
      <c r="AV2514" s="68" t="str">
        <f t="shared" si="1147"/>
        <v/>
      </c>
      <c r="AW2514" s="68">
        <f>IF(AF2514=0,0,VLOOKUP($H2514,Leistungszahlen!$A$11:$H$158,4,FALSE))</f>
        <v>0</v>
      </c>
      <c r="AX2514" s="68">
        <f>IF(AF2514=0,0,VLOOKUP($H2514,Leistungszahlen!$A$11:$H$158,5,FALSE))</f>
        <v>0</v>
      </c>
      <c r="AY2514" s="68">
        <f>IF(AG2514=0,0,VLOOKUP($H2514,Leistungszahlen!$A$11:$H$158,6,FALSE))</f>
        <v>0</v>
      </c>
      <c r="AZ2514" s="68">
        <f t="shared" si="1148"/>
        <v>0</v>
      </c>
      <c r="BA2514" s="68">
        <f t="shared" si="1149"/>
        <v>0</v>
      </c>
      <c r="BC2514" s="68">
        <f t="shared" si="1140"/>
        <v>0</v>
      </c>
      <c r="BD2514" s="285"/>
    </row>
    <row r="2515" spans="1:56" s="68" customFormat="1">
      <c r="A2515" s="200"/>
      <c r="B2515" s="200"/>
      <c r="C2515" s="200"/>
      <c r="D2515" s="200"/>
      <c r="E2515" s="200"/>
      <c r="F2515" s="200"/>
      <c r="G2515" s="200"/>
      <c r="H2515" s="201"/>
      <c r="I2515" s="202"/>
      <c r="J2515" s="200"/>
      <c r="K2515" s="176"/>
      <c r="L2515" s="176"/>
      <c r="M2515" s="176"/>
      <c r="N2515" s="286"/>
      <c r="O2515" s="286"/>
      <c r="P2515" s="176"/>
      <c r="Q2515" s="203">
        <f t="shared" si="1141"/>
        <v>0</v>
      </c>
      <c r="R2515" s="203">
        <f t="shared" si="1142"/>
        <v>0</v>
      </c>
      <c r="S2515" s="203">
        <f t="shared" si="1143"/>
        <v>0</v>
      </c>
      <c r="T2515" s="203">
        <f t="shared" si="1144"/>
        <v>0</v>
      </c>
      <c r="U2515" s="203">
        <f t="shared" si="1145"/>
        <v>0</v>
      </c>
      <c r="V2515" s="175">
        <f>IF(Q2515&gt;0,VLOOKUP(Q2515,Jahresfaktoren!$A$11:$B$24,2,),0)</f>
        <v>0</v>
      </c>
      <c r="W2515" s="175">
        <f>IF(R2515&gt;0,VLOOKUP(R2515,Jahresfaktoren!$D$11:$E$24,2,),0)</f>
        <v>0</v>
      </c>
      <c r="X2515" s="175">
        <f>IF(S2515&gt;0,VLOOKUP(S2515,Jahresfaktoren!$A$28:$B$29,2,),0)</f>
        <v>0</v>
      </c>
      <c r="Y2515" s="175">
        <f>IF(T2515&gt;0,VLOOKUP(T2515,Jahresfaktoren!$A$28:$B$29,2,),0)</f>
        <v>0</v>
      </c>
      <c r="Z2515" s="175">
        <f>IF(U2515&gt;0,VLOOKUP(U2515,Jahresfaktoren!$A$32:$B$33,2,),)</f>
        <v>0</v>
      </c>
      <c r="AA2515" s="177" t="str">
        <f t="shared" si="1125"/>
        <v/>
      </c>
      <c r="AB2515" s="177" t="str">
        <f t="shared" si="1126"/>
        <v/>
      </c>
      <c r="AC2515" s="177" t="str">
        <f t="shared" si="1127"/>
        <v/>
      </c>
      <c r="AD2515" s="177" t="str">
        <f t="shared" si="1128"/>
        <v/>
      </c>
      <c r="AE2515" s="177" t="str">
        <f t="shared" si="1129"/>
        <v/>
      </c>
      <c r="AF2515" s="178">
        <f>IF(Q2515&gt;0,VLOOKUP(H2515,Leistungszahlen!$A$11:$C$158,3,),0)</f>
        <v>0</v>
      </c>
      <c r="AG2515" s="178">
        <f>IF(R2515&gt;0,VLOOKUP(H2515,Leistungszahlen!$A$11:$F$158,6,),IF(T2515&gt;0,VLOOKUP(H2515,Leistungszahlen!$A$11:$F$158,6,),0))</f>
        <v>0</v>
      </c>
      <c r="AH2515" s="179">
        <f t="shared" si="1130"/>
        <v>0</v>
      </c>
      <c r="AI2515" s="179">
        <f t="shared" si="1131"/>
        <v>0</v>
      </c>
      <c r="AJ2515" s="179">
        <f t="shared" si="1132"/>
        <v>0</v>
      </c>
      <c r="AK2515" s="179">
        <f t="shared" si="1133"/>
        <v>0</v>
      </c>
      <c r="AL2515" s="179">
        <f t="shared" si="1134"/>
        <v>0</v>
      </c>
      <c r="AM2515" s="180" t="str">
        <f>IF(L2515=1,Stundensätze!$D$13,IF(L2515=2,Stundensätze!$D$17,IF(L2515=4,Stundensätze!$D$21,"")))</f>
        <v/>
      </c>
      <c r="AN2515" s="180" t="str">
        <f>IF(L2515=1,Stundensätze!$D$15,IF(L2515=2,Stundensätze!$D$19,IF(L2515=4,Stundensätze!$D$23,"")))</f>
        <v/>
      </c>
      <c r="AO2515" s="180">
        <f t="shared" si="1135"/>
        <v>0</v>
      </c>
      <c r="AP2515" s="180">
        <f t="shared" si="1136"/>
        <v>0</v>
      </c>
      <c r="AQ2515" s="192" t="str">
        <f t="shared" si="1137"/>
        <v/>
      </c>
      <c r="AR2515" s="192" t="str">
        <f t="shared" si="1138"/>
        <v/>
      </c>
      <c r="AS2515" s="193">
        <f t="shared" si="1139"/>
        <v>0</v>
      </c>
      <c r="AT2515" s="258">
        <f>IF(K2515=0,0,VLOOKUP(K2515,Kostenstellen!A:B,2,FALSE))</f>
        <v>0</v>
      </c>
      <c r="AU2515" s="68" t="str">
        <f t="shared" si="1146"/>
        <v/>
      </c>
      <c r="AV2515" s="68" t="str">
        <f t="shared" si="1147"/>
        <v/>
      </c>
      <c r="AW2515" s="68">
        <f>IF(AF2515=0,0,VLOOKUP($H2515,Leistungszahlen!$A$11:$H$158,4,FALSE))</f>
        <v>0</v>
      </c>
      <c r="AX2515" s="68">
        <f>IF(AF2515=0,0,VLOOKUP($H2515,Leistungszahlen!$A$11:$H$158,5,FALSE))</f>
        <v>0</v>
      </c>
      <c r="AY2515" s="68">
        <f>IF(AG2515=0,0,VLOOKUP($H2515,Leistungszahlen!$A$11:$H$158,6,FALSE))</f>
        <v>0</v>
      </c>
      <c r="AZ2515" s="68">
        <f t="shared" si="1148"/>
        <v>0</v>
      </c>
      <c r="BA2515" s="68">
        <f t="shared" si="1149"/>
        <v>0</v>
      </c>
      <c r="BC2515" s="68">
        <f t="shared" si="1140"/>
        <v>0</v>
      </c>
      <c r="BD2515" s="285"/>
    </row>
    <row r="2516" spans="1:56" s="68" customFormat="1">
      <c r="A2516" s="200"/>
      <c r="B2516" s="200"/>
      <c r="C2516" s="200"/>
      <c r="D2516" s="200"/>
      <c r="E2516" s="200"/>
      <c r="F2516" s="200"/>
      <c r="G2516" s="200"/>
      <c r="H2516" s="201"/>
      <c r="I2516" s="202"/>
      <c r="J2516" s="200"/>
      <c r="K2516" s="176"/>
      <c r="L2516" s="176"/>
      <c r="M2516" s="176"/>
      <c r="N2516" s="286"/>
      <c r="O2516" s="286"/>
      <c r="P2516" s="176"/>
      <c r="Q2516" s="203">
        <f t="shared" si="1141"/>
        <v>0</v>
      </c>
      <c r="R2516" s="203">
        <f t="shared" si="1142"/>
        <v>0</v>
      </c>
      <c r="S2516" s="203">
        <f t="shared" si="1143"/>
        <v>0</v>
      </c>
      <c r="T2516" s="203">
        <f t="shared" si="1144"/>
        <v>0</v>
      </c>
      <c r="U2516" s="203">
        <f t="shared" si="1145"/>
        <v>0</v>
      </c>
      <c r="V2516" s="175">
        <f>IF(Q2516&gt;0,VLOOKUP(Q2516,Jahresfaktoren!$A$11:$B$24,2,),0)</f>
        <v>0</v>
      </c>
      <c r="W2516" s="175">
        <f>IF(R2516&gt;0,VLOOKUP(R2516,Jahresfaktoren!$D$11:$E$24,2,),0)</f>
        <v>0</v>
      </c>
      <c r="X2516" s="175">
        <f>IF(S2516&gt;0,VLOOKUP(S2516,Jahresfaktoren!$A$28:$B$29,2,),0)</f>
        <v>0</v>
      </c>
      <c r="Y2516" s="175">
        <f>IF(T2516&gt;0,VLOOKUP(T2516,Jahresfaktoren!$A$28:$B$29,2,),0)</f>
        <v>0</v>
      </c>
      <c r="Z2516" s="175">
        <f>IF(U2516&gt;0,VLOOKUP(U2516,Jahresfaktoren!$A$32:$B$33,2,),)</f>
        <v>0</v>
      </c>
      <c r="AA2516" s="177" t="str">
        <f t="shared" si="1125"/>
        <v/>
      </c>
      <c r="AB2516" s="177" t="str">
        <f t="shared" si="1126"/>
        <v/>
      </c>
      <c r="AC2516" s="177" t="str">
        <f t="shared" si="1127"/>
        <v/>
      </c>
      <c r="AD2516" s="177" t="str">
        <f t="shared" si="1128"/>
        <v/>
      </c>
      <c r="AE2516" s="177" t="str">
        <f t="shared" si="1129"/>
        <v/>
      </c>
      <c r="AF2516" s="178">
        <f>IF(Q2516&gt;0,VLOOKUP(H2516,Leistungszahlen!$A$11:$C$158,3,),0)</f>
        <v>0</v>
      </c>
      <c r="AG2516" s="178">
        <f>IF(R2516&gt;0,VLOOKUP(H2516,Leistungszahlen!$A$11:$F$158,6,),IF(T2516&gt;0,VLOOKUP(H2516,Leistungszahlen!$A$11:$F$158,6,),0))</f>
        <v>0</v>
      </c>
      <c r="AH2516" s="179">
        <f t="shared" si="1130"/>
        <v>0</v>
      </c>
      <c r="AI2516" s="179">
        <f t="shared" si="1131"/>
        <v>0</v>
      </c>
      <c r="AJ2516" s="179">
        <f t="shared" si="1132"/>
        <v>0</v>
      </c>
      <c r="AK2516" s="179">
        <f t="shared" si="1133"/>
        <v>0</v>
      </c>
      <c r="AL2516" s="179">
        <f t="shared" si="1134"/>
        <v>0</v>
      </c>
      <c r="AM2516" s="180" t="str">
        <f>IF(L2516=1,Stundensätze!$D$13,IF(L2516=2,Stundensätze!$D$17,IF(L2516=4,Stundensätze!$D$21,"")))</f>
        <v/>
      </c>
      <c r="AN2516" s="180" t="str">
        <f>IF(L2516=1,Stundensätze!$D$15,IF(L2516=2,Stundensätze!$D$19,IF(L2516=4,Stundensätze!$D$23,"")))</f>
        <v/>
      </c>
      <c r="AO2516" s="180">
        <f t="shared" si="1135"/>
        <v>0</v>
      </c>
      <c r="AP2516" s="180">
        <f t="shared" si="1136"/>
        <v>0</v>
      </c>
      <c r="AQ2516" s="192" t="str">
        <f t="shared" si="1137"/>
        <v/>
      </c>
      <c r="AR2516" s="192" t="str">
        <f t="shared" si="1138"/>
        <v/>
      </c>
      <c r="AS2516" s="193">
        <f t="shared" si="1139"/>
        <v>0</v>
      </c>
      <c r="AT2516" s="258">
        <f>IF(K2516=0,0,VLOOKUP(K2516,Kostenstellen!A:B,2,FALSE))</f>
        <v>0</v>
      </c>
      <c r="AU2516" s="68" t="str">
        <f t="shared" si="1146"/>
        <v/>
      </c>
      <c r="AV2516" s="68" t="str">
        <f t="shared" si="1147"/>
        <v/>
      </c>
      <c r="AW2516" s="68">
        <f>IF(AF2516=0,0,VLOOKUP($H2516,Leistungszahlen!$A$11:$H$158,4,FALSE))</f>
        <v>0</v>
      </c>
      <c r="AX2516" s="68">
        <f>IF(AF2516=0,0,VLOOKUP($H2516,Leistungszahlen!$A$11:$H$158,5,FALSE))</f>
        <v>0</v>
      </c>
      <c r="AY2516" s="68">
        <f>IF(AG2516=0,0,VLOOKUP($H2516,Leistungszahlen!$A$11:$H$158,6,FALSE))</f>
        <v>0</v>
      </c>
      <c r="AZ2516" s="68">
        <f t="shared" si="1148"/>
        <v>0</v>
      </c>
      <c r="BA2516" s="68">
        <f t="shared" si="1149"/>
        <v>0</v>
      </c>
      <c r="BC2516" s="68">
        <f t="shared" si="1140"/>
        <v>0</v>
      </c>
      <c r="BD2516" s="285"/>
    </row>
    <row r="2517" spans="1:56" s="68" customFormat="1">
      <c r="A2517" s="200"/>
      <c r="B2517" s="200"/>
      <c r="C2517" s="200"/>
      <c r="D2517" s="200"/>
      <c r="E2517" s="200"/>
      <c r="F2517" s="200"/>
      <c r="G2517" s="200"/>
      <c r="H2517" s="201"/>
      <c r="I2517" s="202"/>
      <c r="J2517" s="200"/>
      <c r="K2517" s="176"/>
      <c r="L2517" s="176"/>
      <c r="M2517" s="176"/>
      <c r="N2517" s="286"/>
      <c r="O2517" s="286"/>
      <c r="P2517" s="176"/>
      <c r="Q2517" s="203">
        <f t="shared" si="1141"/>
        <v>0</v>
      </c>
      <c r="R2517" s="203">
        <f t="shared" si="1142"/>
        <v>0</v>
      </c>
      <c r="S2517" s="203">
        <f t="shared" si="1143"/>
        <v>0</v>
      </c>
      <c r="T2517" s="203">
        <f t="shared" si="1144"/>
        <v>0</v>
      </c>
      <c r="U2517" s="203">
        <f t="shared" si="1145"/>
        <v>0</v>
      </c>
      <c r="V2517" s="175">
        <f>IF(Q2517&gt;0,VLOOKUP(Q2517,Jahresfaktoren!$A$11:$B$24,2,),0)</f>
        <v>0</v>
      </c>
      <c r="W2517" s="175">
        <f>IF(R2517&gt;0,VLOOKUP(R2517,Jahresfaktoren!$D$11:$E$24,2,),0)</f>
        <v>0</v>
      </c>
      <c r="X2517" s="175">
        <f>IF(S2517&gt;0,VLOOKUP(S2517,Jahresfaktoren!$A$28:$B$29,2,),0)</f>
        <v>0</v>
      </c>
      <c r="Y2517" s="175">
        <f>IF(T2517&gt;0,VLOOKUP(T2517,Jahresfaktoren!$A$28:$B$29,2,),0)</f>
        <v>0</v>
      </c>
      <c r="Z2517" s="175">
        <f>IF(U2517&gt;0,VLOOKUP(U2517,Jahresfaktoren!$A$32:$B$33,2,),)</f>
        <v>0</v>
      </c>
      <c r="AA2517" s="177" t="str">
        <f t="shared" si="1125"/>
        <v/>
      </c>
      <c r="AB2517" s="177" t="str">
        <f t="shared" si="1126"/>
        <v/>
      </c>
      <c r="AC2517" s="177" t="str">
        <f t="shared" si="1127"/>
        <v/>
      </c>
      <c r="AD2517" s="177" t="str">
        <f t="shared" si="1128"/>
        <v/>
      </c>
      <c r="AE2517" s="177" t="str">
        <f t="shared" si="1129"/>
        <v/>
      </c>
      <c r="AF2517" s="178">
        <f>IF(Q2517&gt;0,VLOOKUP(H2517,Leistungszahlen!$A$11:$C$158,3,),0)</f>
        <v>0</v>
      </c>
      <c r="AG2517" s="178">
        <f>IF(R2517&gt;0,VLOOKUP(H2517,Leistungszahlen!$A$11:$F$158,6,),IF(T2517&gt;0,VLOOKUP(H2517,Leistungszahlen!$A$11:$F$158,6,),0))</f>
        <v>0</v>
      </c>
      <c r="AH2517" s="179">
        <f t="shared" si="1130"/>
        <v>0</v>
      </c>
      <c r="AI2517" s="179">
        <f t="shared" si="1131"/>
        <v>0</v>
      </c>
      <c r="AJ2517" s="179">
        <f t="shared" si="1132"/>
        <v>0</v>
      </c>
      <c r="AK2517" s="179">
        <f t="shared" si="1133"/>
        <v>0</v>
      </c>
      <c r="AL2517" s="179">
        <f t="shared" si="1134"/>
        <v>0</v>
      </c>
      <c r="AM2517" s="180" t="str">
        <f>IF(L2517=1,Stundensätze!$D$13,IF(L2517=2,Stundensätze!$D$17,IF(L2517=4,Stundensätze!$D$21,"")))</f>
        <v/>
      </c>
      <c r="AN2517" s="180" t="str">
        <f>IF(L2517=1,Stundensätze!$D$15,IF(L2517=2,Stundensätze!$D$19,IF(L2517=4,Stundensätze!$D$23,"")))</f>
        <v/>
      </c>
      <c r="AO2517" s="180">
        <f t="shared" si="1135"/>
        <v>0</v>
      </c>
      <c r="AP2517" s="180">
        <f t="shared" si="1136"/>
        <v>0</v>
      </c>
      <c r="AQ2517" s="192" t="str">
        <f t="shared" si="1137"/>
        <v/>
      </c>
      <c r="AR2517" s="192" t="str">
        <f t="shared" si="1138"/>
        <v/>
      </c>
      <c r="AS2517" s="193">
        <f t="shared" si="1139"/>
        <v>0</v>
      </c>
      <c r="AT2517" s="258">
        <f>IF(K2517=0,0,VLOOKUP(K2517,Kostenstellen!A:B,2,FALSE))</f>
        <v>0</v>
      </c>
      <c r="AU2517" s="68" t="str">
        <f t="shared" si="1146"/>
        <v/>
      </c>
      <c r="AV2517" s="68" t="str">
        <f t="shared" si="1147"/>
        <v/>
      </c>
      <c r="AW2517" s="68">
        <f>IF(AF2517=0,0,VLOOKUP($H2517,Leistungszahlen!$A$11:$H$158,4,FALSE))</f>
        <v>0</v>
      </c>
      <c r="AX2517" s="68">
        <f>IF(AF2517=0,0,VLOOKUP($H2517,Leistungszahlen!$A$11:$H$158,5,FALSE))</f>
        <v>0</v>
      </c>
      <c r="AY2517" s="68">
        <f>IF(AG2517=0,0,VLOOKUP($H2517,Leistungszahlen!$A$11:$H$158,6,FALSE))</f>
        <v>0</v>
      </c>
      <c r="AZ2517" s="68">
        <f t="shared" si="1148"/>
        <v>0</v>
      </c>
      <c r="BA2517" s="68">
        <f t="shared" si="1149"/>
        <v>0</v>
      </c>
      <c r="BC2517" s="68">
        <f t="shared" si="1140"/>
        <v>0</v>
      </c>
      <c r="BD2517" s="285"/>
    </row>
    <row r="2518" spans="1:56" s="68" customFormat="1">
      <c r="A2518" s="200"/>
      <c r="B2518" s="200"/>
      <c r="C2518" s="200"/>
      <c r="D2518" s="200"/>
      <c r="E2518" s="200"/>
      <c r="F2518" s="200"/>
      <c r="G2518" s="200"/>
      <c r="H2518" s="201"/>
      <c r="I2518" s="202"/>
      <c r="J2518" s="200"/>
      <c r="K2518" s="176"/>
      <c r="L2518" s="176"/>
      <c r="M2518" s="176"/>
      <c r="N2518" s="286"/>
      <c r="O2518" s="286"/>
      <c r="P2518" s="176"/>
      <c r="Q2518" s="203">
        <f t="shared" si="1141"/>
        <v>0</v>
      </c>
      <c r="R2518" s="203">
        <f t="shared" si="1142"/>
        <v>0</v>
      </c>
      <c r="S2518" s="203">
        <f t="shared" si="1143"/>
        <v>0</v>
      </c>
      <c r="T2518" s="203">
        <f t="shared" si="1144"/>
        <v>0</v>
      </c>
      <c r="U2518" s="203">
        <f t="shared" si="1145"/>
        <v>0</v>
      </c>
      <c r="V2518" s="175">
        <f>IF(Q2518&gt;0,VLOOKUP(Q2518,Jahresfaktoren!$A$11:$B$24,2,),0)</f>
        <v>0</v>
      </c>
      <c r="W2518" s="175">
        <f>IF(R2518&gt;0,VLOOKUP(R2518,Jahresfaktoren!$D$11:$E$24,2,),0)</f>
        <v>0</v>
      </c>
      <c r="X2518" s="175">
        <f>IF(S2518&gt;0,VLOOKUP(S2518,Jahresfaktoren!$A$28:$B$29,2,),0)</f>
        <v>0</v>
      </c>
      <c r="Y2518" s="175">
        <f>IF(T2518&gt;0,VLOOKUP(T2518,Jahresfaktoren!$A$28:$B$29,2,),0)</f>
        <v>0</v>
      </c>
      <c r="Z2518" s="175">
        <f>IF(U2518&gt;0,VLOOKUP(U2518,Jahresfaktoren!$A$32:$B$33,2,),)</f>
        <v>0</v>
      </c>
      <c r="AA2518" s="177" t="str">
        <f t="shared" si="1125"/>
        <v/>
      </c>
      <c r="AB2518" s="177" t="str">
        <f t="shared" si="1126"/>
        <v/>
      </c>
      <c r="AC2518" s="177" t="str">
        <f t="shared" si="1127"/>
        <v/>
      </c>
      <c r="AD2518" s="177" t="str">
        <f t="shared" si="1128"/>
        <v/>
      </c>
      <c r="AE2518" s="177" t="str">
        <f t="shared" si="1129"/>
        <v/>
      </c>
      <c r="AF2518" s="178">
        <f>IF(Q2518&gt;0,VLOOKUP(H2518,Leistungszahlen!$A$11:$C$158,3,),0)</f>
        <v>0</v>
      </c>
      <c r="AG2518" s="178">
        <f>IF(R2518&gt;0,VLOOKUP(H2518,Leistungszahlen!$A$11:$F$158,6,),IF(T2518&gt;0,VLOOKUP(H2518,Leistungszahlen!$A$11:$F$158,6,),0))</f>
        <v>0</v>
      </c>
      <c r="AH2518" s="179">
        <f t="shared" si="1130"/>
        <v>0</v>
      </c>
      <c r="AI2518" s="179">
        <f t="shared" si="1131"/>
        <v>0</v>
      </c>
      <c r="AJ2518" s="179">
        <f t="shared" si="1132"/>
        <v>0</v>
      </c>
      <c r="AK2518" s="179">
        <f t="shared" si="1133"/>
        <v>0</v>
      </c>
      <c r="AL2518" s="179">
        <f t="shared" si="1134"/>
        <v>0</v>
      </c>
      <c r="AM2518" s="180" t="str">
        <f>IF(L2518=1,Stundensätze!$D$13,IF(L2518=2,Stundensätze!$D$17,IF(L2518=4,Stundensätze!$D$21,"")))</f>
        <v/>
      </c>
      <c r="AN2518" s="180" t="str">
        <f>IF(L2518=1,Stundensätze!$D$15,IF(L2518=2,Stundensätze!$D$19,IF(L2518=4,Stundensätze!$D$23,"")))</f>
        <v/>
      </c>
      <c r="AO2518" s="180">
        <f t="shared" si="1135"/>
        <v>0</v>
      </c>
      <c r="AP2518" s="180">
        <f t="shared" si="1136"/>
        <v>0</v>
      </c>
      <c r="AQ2518" s="192" t="str">
        <f t="shared" si="1137"/>
        <v/>
      </c>
      <c r="AR2518" s="192" t="str">
        <f t="shared" si="1138"/>
        <v/>
      </c>
      <c r="AS2518" s="193">
        <f t="shared" si="1139"/>
        <v>0</v>
      </c>
      <c r="AT2518" s="258">
        <f>IF(K2518=0,0,VLOOKUP(K2518,Kostenstellen!A:B,2,FALSE))</f>
        <v>0</v>
      </c>
      <c r="AU2518" s="68" t="str">
        <f t="shared" si="1146"/>
        <v/>
      </c>
      <c r="AV2518" s="68" t="str">
        <f t="shared" si="1147"/>
        <v/>
      </c>
      <c r="AW2518" s="68">
        <f>IF(AF2518=0,0,VLOOKUP($H2518,Leistungszahlen!$A$11:$H$158,4,FALSE))</f>
        <v>0</v>
      </c>
      <c r="AX2518" s="68">
        <f>IF(AF2518=0,0,VLOOKUP($H2518,Leistungszahlen!$A$11:$H$158,5,FALSE))</f>
        <v>0</v>
      </c>
      <c r="AY2518" s="68">
        <f>IF(AG2518=0,0,VLOOKUP($H2518,Leistungszahlen!$A$11:$H$158,6,FALSE))</f>
        <v>0</v>
      </c>
      <c r="AZ2518" s="68">
        <f t="shared" si="1148"/>
        <v>0</v>
      </c>
      <c r="BA2518" s="68">
        <f t="shared" si="1149"/>
        <v>0</v>
      </c>
      <c r="BC2518" s="68">
        <f t="shared" si="1140"/>
        <v>0</v>
      </c>
      <c r="BD2518" s="285"/>
    </row>
    <row r="2519" spans="1:56" s="68" customFormat="1">
      <c r="A2519" s="200"/>
      <c r="B2519" s="200"/>
      <c r="C2519" s="200"/>
      <c r="D2519" s="200"/>
      <c r="E2519" s="200"/>
      <c r="F2519" s="200"/>
      <c r="G2519" s="200"/>
      <c r="H2519" s="201"/>
      <c r="I2519" s="202"/>
      <c r="J2519" s="200"/>
      <c r="K2519" s="176"/>
      <c r="L2519" s="176"/>
      <c r="M2519" s="176"/>
      <c r="N2519" s="286"/>
      <c r="O2519" s="286"/>
      <c r="P2519" s="176"/>
      <c r="Q2519" s="203">
        <f t="shared" si="1141"/>
        <v>0</v>
      </c>
      <c r="R2519" s="203">
        <f t="shared" si="1142"/>
        <v>0</v>
      </c>
      <c r="S2519" s="203">
        <f t="shared" si="1143"/>
        <v>0</v>
      </c>
      <c r="T2519" s="203">
        <f t="shared" si="1144"/>
        <v>0</v>
      </c>
      <c r="U2519" s="203">
        <f t="shared" si="1145"/>
        <v>0</v>
      </c>
      <c r="V2519" s="175">
        <f>IF(Q2519&gt;0,VLOOKUP(Q2519,Jahresfaktoren!$A$11:$B$24,2,),0)</f>
        <v>0</v>
      </c>
      <c r="W2519" s="175">
        <f>IF(R2519&gt;0,VLOOKUP(R2519,Jahresfaktoren!$D$11:$E$24,2,),0)</f>
        <v>0</v>
      </c>
      <c r="X2519" s="175">
        <f>IF(S2519&gt;0,VLOOKUP(S2519,Jahresfaktoren!$A$28:$B$29,2,),0)</f>
        <v>0</v>
      </c>
      <c r="Y2519" s="175">
        <f>IF(T2519&gt;0,VLOOKUP(T2519,Jahresfaktoren!$A$28:$B$29,2,),0)</f>
        <v>0</v>
      </c>
      <c r="Z2519" s="175">
        <f>IF(U2519&gt;0,VLOOKUP(U2519,Jahresfaktoren!$A$32:$B$33,2,),)</f>
        <v>0</v>
      </c>
      <c r="AA2519" s="177" t="str">
        <f t="shared" si="1125"/>
        <v/>
      </c>
      <c r="AB2519" s="177" t="str">
        <f t="shared" si="1126"/>
        <v/>
      </c>
      <c r="AC2519" s="177" t="str">
        <f t="shared" si="1127"/>
        <v/>
      </c>
      <c r="AD2519" s="177" t="str">
        <f t="shared" si="1128"/>
        <v/>
      </c>
      <c r="AE2519" s="177" t="str">
        <f t="shared" si="1129"/>
        <v/>
      </c>
      <c r="AF2519" s="178">
        <f>IF(Q2519&gt;0,VLOOKUP(H2519,Leistungszahlen!$A$11:$C$158,3,),0)</f>
        <v>0</v>
      </c>
      <c r="AG2519" s="178">
        <f>IF(R2519&gt;0,VLOOKUP(H2519,Leistungszahlen!$A$11:$F$158,6,),IF(T2519&gt;0,VLOOKUP(H2519,Leistungszahlen!$A$11:$F$158,6,),0))</f>
        <v>0</v>
      </c>
      <c r="AH2519" s="179">
        <f t="shared" si="1130"/>
        <v>0</v>
      </c>
      <c r="AI2519" s="179">
        <f t="shared" si="1131"/>
        <v>0</v>
      </c>
      <c r="AJ2519" s="179">
        <f t="shared" si="1132"/>
        <v>0</v>
      </c>
      <c r="AK2519" s="179">
        <f t="shared" si="1133"/>
        <v>0</v>
      </c>
      <c r="AL2519" s="179">
        <f t="shared" si="1134"/>
        <v>0</v>
      </c>
      <c r="AM2519" s="180" t="str">
        <f>IF(L2519=1,Stundensätze!$D$13,IF(L2519=2,Stundensätze!$D$17,IF(L2519=4,Stundensätze!$D$21,"")))</f>
        <v/>
      </c>
      <c r="AN2519" s="180" t="str">
        <f>IF(L2519=1,Stundensätze!$D$15,IF(L2519=2,Stundensätze!$D$19,IF(L2519=4,Stundensätze!$D$23,"")))</f>
        <v/>
      </c>
      <c r="AO2519" s="180">
        <f t="shared" si="1135"/>
        <v>0</v>
      </c>
      <c r="AP2519" s="180">
        <f t="shared" si="1136"/>
        <v>0</v>
      </c>
      <c r="AQ2519" s="192" t="str">
        <f t="shared" si="1137"/>
        <v/>
      </c>
      <c r="AR2519" s="192" t="str">
        <f t="shared" si="1138"/>
        <v/>
      </c>
      <c r="AS2519" s="193">
        <f t="shared" si="1139"/>
        <v>0</v>
      </c>
      <c r="AT2519" s="258">
        <f>IF(K2519=0,0,VLOOKUP(K2519,Kostenstellen!A:B,2,FALSE))</f>
        <v>0</v>
      </c>
      <c r="AU2519" s="68" t="str">
        <f t="shared" si="1146"/>
        <v/>
      </c>
      <c r="AV2519" s="68" t="str">
        <f t="shared" si="1147"/>
        <v/>
      </c>
      <c r="AW2519" s="68">
        <f>IF(AF2519=0,0,VLOOKUP($H2519,Leistungszahlen!$A$11:$H$158,4,FALSE))</f>
        <v>0</v>
      </c>
      <c r="AX2519" s="68">
        <f>IF(AF2519=0,0,VLOOKUP($H2519,Leistungszahlen!$A$11:$H$158,5,FALSE))</f>
        <v>0</v>
      </c>
      <c r="AY2519" s="68">
        <f>IF(AG2519=0,0,VLOOKUP($H2519,Leistungszahlen!$A$11:$H$158,6,FALSE))</f>
        <v>0</v>
      </c>
      <c r="AZ2519" s="68">
        <f t="shared" si="1148"/>
        <v>0</v>
      </c>
      <c r="BA2519" s="68">
        <f t="shared" si="1149"/>
        <v>0</v>
      </c>
      <c r="BC2519" s="68">
        <f t="shared" si="1140"/>
        <v>0</v>
      </c>
      <c r="BD2519" s="285"/>
    </row>
    <row r="2520" spans="1:56" s="68" customFormat="1">
      <c r="A2520" s="200"/>
      <c r="B2520" s="200"/>
      <c r="C2520" s="200"/>
      <c r="D2520" s="200"/>
      <c r="E2520" s="200"/>
      <c r="F2520" s="200"/>
      <c r="G2520" s="200"/>
      <c r="H2520" s="201"/>
      <c r="I2520" s="202"/>
      <c r="J2520" s="200"/>
      <c r="K2520" s="176"/>
      <c r="L2520" s="176"/>
      <c r="M2520" s="176"/>
      <c r="N2520" s="286"/>
      <c r="O2520" s="286"/>
      <c r="P2520" s="176"/>
      <c r="Q2520" s="203">
        <f t="shared" si="1141"/>
        <v>0</v>
      </c>
      <c r="R2520" s="203">
        <f t="shared" si="1142"/>
        <v>0</v>
      </c>
      <c r="S2520" s="203">
        <f t="shared" si="1143"/>
        <v>0</v>
      </c>
      <c r="T2520" s="203">
        <f t="shared" si="1144"/>
        <v>0</v>
      </c>
      <c r="U2520" s="203">
        <f t="shared" si="1145"/>
        <v>0</v>
      </c>
      <c r="V2520" s="175">
        <f>IF(Q2520&gt;0,VLOOKUP(Q2520,Jahresfaktoren!$A$11:$B$24,2,),0)</f>
        <v>0</v>
      </c>
      <c r="W2520" s="175">
        <f>IF(R2520&gt;0,VLOOKUP(R2520,Jahresfaktoren!$D$11:$E$24,2,),0)</f>
        <v>0</v>
      </c>
      <c r="X2520" s="175">
        <f>IF(S2520&gt;0,VLOOKUP(S2520,Jahresfaktoren!$A$28:$B$29,2,),0)</f>
        <v>0</v>
      </c>
      <c r="Y2520" s="175">
        <f>IF(T2520&gt;0,VLOOKUP(T2520,Jahresfaktoren!$A$28:$B$29,2,),0)</f>
        <v>0</v>
      </c>
      <c r="Z2520" s="175">
        <f>IF(U2520&gt;0,VLOOKUP(U2520,Jahresfaktoren!$A$32:$B$33,2,),)</f>
        <v>0</v>
      </c>
      <c r="AA2520" s="177" t="str">
        <f t="shared" si="1125"/>
        <v/>
      </c>
      <c r="AB2520" s="177" t="str">
        <f t="shared" si="1126"/>
        <v/>
      </c>
      <c r="AC2520" s="177" t="str">
        <f t="shared" si="1127"/>
        <v/>
      </c>
      <c r="AD2520" s="177" t="str">
        <f t="shared" si="1128"/>
        <v/>
      </c>
      <c r="AE2520" s="177" t="str">
        <f t="shared" si="1129"/>
        <v/>
      </c>
      <c r="AF2520" s="178">
        <f>IF(Q2520&gt;0,VLOOKUP(H2520,Leistungszahlen!$A$11:$C$158,3,),0)</f>
        <v>0</v>
      </c>
      <c r="AG2520" s="178">
        <f>IF(R2520&gt;0,VLOOKUP(H2520,Leistungszahlen!$A$11:$F$158,6,),IF(T2520&gt;0,VLOOKUP(H2520,Leistungszahlen!$A$11:$F$158,6,),0))</f>
        <v>0</v>
      </c>
      <c r="AH2520" s="179">
        <f t="shared" si="1130"/>
        <v>0</v>
      </c>
      <c r="AI2520" s="179">
        <f t="shared" si="1131"/>
        <v>0</v>
      </c>
      <c r="AJ2520" s="179">
        <f t="shared" si="1132"/>
        <v>0</v>
      </c>
      <c r="AK2520" s="179">
        <f t="shared" si="1133"/>
        <v>0</v>
      </c>
      <c r="AL2520" s="179">
        <f t="shared" si="1134"/>
        <v>0</v>
      </c>
      <c r="AM2520" s="180" t="str">
        <f>IF(L2520=1,Stundensätze!$D$13,IF(L2520=2,Stundensätze!$D$17,IF(L2520=4,Stundensätze!$D$21,"")))</f>
        <v/>
      </c>
      <c r="AN2520" s="180" t="str">
        <f>IF(L2520=1,Stundensätze!$D$15,IF(L2520=2,Stundensätze!$D$19,IF(L2520=4,Stundensätze!$D$23,"")))</f>
        <v/>
      </c>
      <c r="AO2520" s="180">
        <f t="shared" si="1135"/>
        <v>0</v>
      </c>
      <c r="AP2520" s="180">
        <f t="shared" si="1136"/>
        <v>0</v>
      </c>
      <c r="AQ2520" s="192" t="str">
        <f t="shared" si="1137"/>
        <v/>
      </c>
      <c r="AR2520" s="192" t="str">
        <f t="shared" si="1138"/>
        <v/>
      </c>
      <c r="AS2520" s="193">
        <f t="shared" si="1139"/>
        <v>0</v>
      </c>
      <c r="AT2520" s="258">
        <f>IF(K2520=0,0,VLOOKUP(K2520,Kostenstellen!A:B,2,FALSE))</f>
        <v>0</v>
      </c>
      <c r="AU2520" s="68" t="str">
        <f t="shared" si="1146"/>
        <v/>
      </c>
      <c r="AV2520" s="68" t="str">
        <f t="shared" si="1147"/>
        <v/>
      </c>
      <c r="AW2520" s="68">
        <f>IF(AF2520=0,0,VLOOKUP($H2520,Leistungszahlen!$A$11:$H$158,4,FALSE))</f>
        <v>0</v>
      </c>
      <c r="AX2520" s="68">
        <f>IF(AF2520=0,0,VLOOKUP($H2520,Leistungszahlen!$A$11:$H$158,5,FALSE))</f>
        <v>0</v>
      </c>
      <c r="AY2520" s="68">
        <f>IF(AG2520=0,0,VLOOKUP($H2520,Leistungszahlen!$A$11:$H$158,6,FALSE))</f>
        <v>0</v>
      </c>
      <c r="AZ2520" s="68">
        <f t="shared" si="1148"/>
        <v>0</v>
      </c>
      <c r="BA2520" s="68">
        <f t="shared" si="1149"/>
        <v>0</v>
      </c>
      <c r="BC2520" s="68">
        <f t="shared" si="1140"/>
        <v>0</v>
      </c>
      <c r="BD2520" s="285"/>
    </row>
    <row r="2521" spans="1:56" s="68" customFormat="1">
      <c r="A2521" s="200"/>
      <c r="B2521" s="200"/>
      <c r="C2521" s="200"/>
      <c r="D2521" s="200"/>
      <c r="E2521" s="200"/>
      <c r="F2521" s="200"/>
      <c r="G2521" s="200"/>
      <c r="H2521" s="201"/>
      <c r="I2521" s="202"/>
      <c r="J2521" s="200"/>
      <c r="K2521" s="176"/>
      <c r="L2521" s="176"/>
      <c r="M2521" s="176"/>
      <c r="N2521" s="286"/>
      <c r="O2521" s="286"/>
      <c r="P2521" s="176"/>
      <c r="Q2521" s="203">
        <f t="shared" si="1141"/>
        <v>0</v>
      </c>
      <c r="R2521" s="203">
        <f t="shared" si="1142"/>
        <v>0</v>
      </c>
      <c r="S2521" s="203">
        <f t="shared" si="1143"/>
        <v>0</v>
      </c>
      <c r="T2521" s="203">
        <f t="shared" si="1144"/>
        <v>0</v>
      </c>
      <c r="U2521" s="203">
        <f t="shared" si="1145"/>
        <v>0</v>
      </c>
      <c r="V2521" s="175">
        <f>IF(Q2521&gt;0,VLOOKUP(Q2521,Jahresfaktoren!$A$11:$B$24,2,),0)</f>
        <v>0</v>
      </c>
      <c r="W2521" s="175">
        <f>IF(R2521&gt;0,VLOOKUP(R2521,Jahresfaktoren!$D$11:$E$24,2,),0)</f>
        <v>0</v>
      </c>
      <c r="X2521" s="175">
        <f>IF(S2521&gt;0,VLOOKUP(S2521,Jahresfaktoren!$A$28:$B$29,2,),0)</f>
        <v>0</v>
      </c>
      <c r="Y2521" s="175">
        <f>IF(T2521&gt;0,VLOOKUP(T2521,Jahresfaktoren!$A$28:$B$29,2,),0)</f>
        <v>0</v>
      </c>
      <c r="Z2521" s="175">
        <f>IF(U2521&gt;0,VLOOKUP(U2521,Jahresfaktoren!$A$32:$B$33,2,),)</f>
        <v>0</v>
      </c>
      <c r="AA2521" s="177" t="str">
        <f t="shared" si="1125"/>
        <v/>
      </c>
      <c r="AB2521" s="177" t="str">
        <f t="shared" si="1126"/>
        <v/>
      </c>
      <c r="AC2521" s="177" t="str">
        <f t="shared" si="1127"/>
        <v/>
      </c>
      <c r="AD2521" s="177" t="str">
        <f t="shared" si="1128"/>
        <v/>
      </c>
      <c r="AE2521" s="177" t="str">
        <f t="shared" si="1129"/>
        <v/>
      </c>
      <c r="AF2521" s="178">
        <f>IF(Q2521&gt;0,VLOOKUP(H2521,Leistungszahlen!$A$11:$C$158,3,),0)</f>
        <v>0</v>
      </c>
      <c r="AG2521" s="178">
        <f>IF(R2521&gt;0,VLOOKUP(H2521,Leistungszahlen!$A$11:$F$158,6,),IF(T2521&gt;0,VLOOKUP(H2521,Leistungszahlen!$A$11:$F$158,6,),0))</f>
        <v>0</v>
      </c>
      <c r="AH2521" s="179">
        <f t="shared" si="1130"/>
        <v>0</v>
      </c>
      <c r="AI2521" s="179">
        <f t="shared" si="1131"/>
        <v>0</v>
      </c>
      <c r="AJ2521" s="179">
        <f t="shared" si="1132"/>
        <v>0</v>
      </c>
      <c r="AK2521" s="179">
        <f t="shared" si="1133"/>
        <v>0</v>
      </c>
      <c r="AL2521" s="179">
        <f t="shared" si="1134"/>
        <v>0</v>
      </c>
      <c r="AM2521" s="180" t="str">
        <f>IF(L2521=1,Stundensätze!$D$13,IF(L2521=2,Stundensätze!$D$17,IF(L2521=4,Stundensätze!$D$21,"")))</f>
        <v/>
      </c>
      <c r="AN2521" s="180" t="str">
        <f>IF(L2521=1,Stundensätze!$D$15,IF(L2521=2,Stundensätze!$D$19,IF(L2521=4,Stundensätze!$D$23,"")))</f>
        <v/>
      </c>
      <c r="AO2521" s="180">
        <f t="shared" si="1135"/>
        <v>0</v>
      </c>
      <c r="AP2521" s="180">
        <f t="shared" si="1136"/>
        <v>0</v>
      </c>
      <c r="AQ2521" s="192" t="str">
        <f t="shared" si="1137"/>
        <v/>
      </c>
      <c r="AR2521" s="192" t="str">
        <f t="shared" si="1138"/>
        <v/>
      </c>
      <c r="AS2521" s="193">
        <f t="shared" si="1139"/>
        <v>0</v>
      </c>
      <c r="AT2521" s="258">
        <f>IF(K2521=0,0,VLOOKUP(K2521,Kostenstellen!A:B,2,FALSE))</f>
        <v>0</v>
      </c>
      <c r="AU2521" s="68" t="str">
        <f t="shared" si="1146"/>
        <v/>
      </c>
      <c r="AV2521" s="68" t="str">
        <f t="shared" si="1147"/>
        <v/>
      </c>
      <c r="AW2521" s="68">
        <f>IF(AF2521=0,0,VLOOKUP($H2521,Leistungszahlen!$A$11:$H$158,4,FALSE))</f>
        <v>0</v>
      </c>
      <c r="AX2521" s="68">
        <f>IF(AF2521=0,0,VLOOKUP($H2521,Leistungszahlen!$A$11:$H$158,5,FALSE))</f>
        <v>0</v>
      </c>
      <c r="AY2521" s="68">
        <f>IF(AG2521=0,0,VLOOKUP($H2521,Leistungszahlen!$A$11:$H$158,6,FALSE))</f>
        <v>0</v>
      </c>
      <c r="AZ2521" s="68">
        <f t="shared" si="1148"/>
        <v>0</v>
      </c>
      <c r="BA2521" s="68">
        <f t="shared" si="1149"/>
        <v>0</v>
      </c>
      <c r="BC2521" s="68">
        <f t="shared" si="1140"/>
        <v>0</v>
      </c>
      <c r="BD2521" s="285"/>
    </row>
    <row r="2522" spans="1:56" s="68" customFormat="1">
      <c r="A2522" s="200"/>
      <c r="B2522" s="200"/>
      <c r="C2522" s="200"/>
      <c r="D2522" s="200"/>
      <c r="E2522" s="200"/>
      <c r="F2522" s="200"/>
      <c r="G2522" s="200"/>
      <c r="H2522" s="201"/>
      <c r="I2522" s="202"/>
      <c r="J2522" s="200"/>
      <c r="K2522" s="176"/>
      <c r="L2522" s="176"/>
      <c r="M2522" s="176"/>
      <c r="N2522" s="286"/>
      <c r="O2522" s="286"/>
      <c r="P2522" s="176"/>
      <c r="Q2522" s="203">
        <f t="shared" si="1141"/>
        <v>0</v>
      </c>
      <c r="R2522" s="203">
        <f t="shared" si="1142"/>
        <v>0</v>
      </c>
      <c r="S2522" s="203">
        <f t="shared" si="1143"/>
        <v>0</v>
      </c>
      <c r="T2522" s="203">
        <f t="shared" si="1144"/>
        <v>0</v>
      </c>
      <c r="U2522" s="203">
        <f t="shared" si="1145"/>
        <v>0</v>
      </c>
      <c r="V2522" s="175">
        <f>IF(Q2522&gt;0,VLOOKUP(Q2522,Jahresfaktoren!$A$11:$B$24,2,),0)</f>
        <v>0</v>
      </c>
      <c r="W2522" s="175">
        <f>IF(R2522&gt;0,VLOOKUP(R2522,Jahresfaktoren!$D$11:$E$24,2,),0)</f>
        <v>0</v>
      </c>
      <c r="X2522" s="175">
        <f>IF(S2522&gt;0,VLOOKUP(S2522,Jahresfaktoren!$A$28:$B$29,2,),0)</f>
        <v>0</v>
      </c>
      <c r="Y2522" s="175">
        <f>IF(T2522&gt;0,VLOOKUP(T2522,Jahresfaktoren!$A$28:$B$29,2,),0)</f>
        <v>0</v>
      </c>
      <c r="Z2522" s="175">
        <f>IF(U2522&gt;0,VLOOKUP(U2522,Jahresfaktoren!$A$32:$B$33,2,),)</f>
        <v>0</v>
      </c>
      <c r="AA2522" s="177" t="str">
        <f t="shared" si="1125"/>
        <v/>
      </c>
      <c r="AB2522" s="177" t="str">
        <f t="shared" si="1126"/>
        <v/>
      </c>
      <c r="AC2522" s="177" t="str">
        <f t="shared" si="1127"/>
        <v/>
      </c>
      <c r="AD2522" s="177" t="str">
        <f t="shared" si="1128"/>
        <v/>
      </c>
      <c r="AE2522" s="177" t="str">
        <f t="shared" si="1129"/>
        <v/>
      </c>
      <c r="AF2522" s="178">
        <f>IF(Q2522&gt;0,VLOOKUP(H2522,Leistungszahlen!$A$11:$C$158,3,),0)</f>
        <v>0</v>
      </c>
      <c r="AG2522" s="178">
        <f>IF(R2522&gt;0,VLOOKUP(H2522,Leistungszahlen!$A$11:$F$158,6,),IF(T2522&gt;0,VLOOKUP(H2522,Leistungszahlen!$A$11:$F$158,6,),0))</f>
        <v>0</v>
      </c>
      <c r="AH2522" s="179">
        <f t="shared" si="1130"/>
        <v>0</v>
      </c>
      <c r="AI2522" s="179">
        <f t="shared" si="1131"/>
        <v>0</v>
      </c>
      <c r="AJ2522" s="179">
        <f t="shared" si="1132"/>
        <v>0</v>
      </c>
      <c r="AK2522" s="179">
        <f t="shared" si="1133"/>
        <v>0</v>
      </c>
      <c r="AL2522" s="179">
        <f t="shared" si="1134"/>
        <v>0</v>
      </c>
      <c r="AM2522" s="180" t="str">
        <f>IF(L2522=1,Stundensätze!$D$13,IF(L2522=2,Stundensätze!$D$17,IF(L2522=4,Stundensätze!$D$21,"")))</f>
        <v/>
      </c>
      <c r="AN2522" s="180" t="str">
        <f>IF(L2522=1,Stundensätze!$D$15,IF(L2522=2,Stundensätze!$D$19,IF(L2522=4,Stundensätze!$D$23,"")))</f>
        <v/>
      </c>
      <c r="AO2522" s="180">
        <f t="shared" si="1135"/>
        <v>0</v>
      </c>
      <c r="AP2522" s="180">
        <f t="shared" si="1136"/>
        <v>0</v>
      </c>
      <c r="AQ2522" s="192" t="str">
        <f t="shared" si="1137"/>
        <v/>
      </c>
      <c r="AR2522" s="192" t="str">
        <f t="shared" si="1138"/>
        <v/>
      </c>
      <c r="AS2522" s="193">
        <f t="shared" si="1139"/>
        <v>0</v>
      </c>
      <c r="AT2522" s="258">
        <f>IF(K2522=0,0,VLOOKUP(K2522,Kostenstellen!A:B,2,FALSE))</f>
        <v>0</v>
      </c>
      <c r="AU2522" s="68" t="str">
        <f t="shared" si="1146"/>
        <v/>
      </c>
      <c r="AV2522" s="68" t="str">
        <f t="shared" si="1147"/>
        <v/>
      </c>
      <c r="AW2522" s="68">
        <f>IF(AF2522=0,0,VLOOKUP($H2522,Leistungszahlen!$A$11:$H$158,4,FALSE))</f>
        <v>0</v>
      </c>
      <c r="AX2522" s="68">
        <f>IF(AF2522=0,0,VLOOKUP($H2522,Leistungszahlen!$A$11:$H$158,5,FALSE))</f>
        <v>0</v>
      </c>
      <c r="AY2522" s="68">
        <f>IF(AG2522=0,0,VLOOKUP($H2522,Leistungszahlen!$A$11:$H$158,6,FALSE))</f>
        <v>0</v>
      </c>
      <c r="AZ2522" s="68">
        <f t="shared" si="1148"/>
        <v>0</v>
      </c>
      <c r="BA2522" s="68">
        <f t="shared" si="1149"/>
        <v>0</v>
      </c>
      <c r="BC2522" s="68">
        <f t="shared" si="1140"/>
        <v>0</v>
      </c>
      <c r="BD2522" s="285"/>
    </row>
    <row r="2523" spans="1:56" s="68" customFormat="1">
      <c r="A2523" s="200"/>
      <c r="B2523" s="200"/>
      <c r="C2523" s="200"/>
      <c r="D2523" s="200"/>
      <c r="E2523" s="200"/>
      <c r="F2523" s="200"/>
      <c r="G2523" s="200"/>
      <c r="H2523" s="201"/>
      <c r="I2523" s="202"/>
      <c r="J2523" s="200"/>
      <c r="K2523" s="176"/>
      <c r="L2523" s="176"/>
      <c r="M2523" s="176"/>
      <c r="N2523" s="286"/>
      <c r="O2523" s="286"/>
      <c r="P2523" s="176"/>
      <c r="Q2523" s="203">
        <f t="shared" si="1141"/>
        <v>0</v>
      </c>
      <c r="R2523" s="203">
        <f t="shared" si="1142"/>
        <v>0</v>
      </c>
      <c r="S2523" s="203">
        <f t="shared" si="1143"/>
        <v>0</v>
      </c>
      <c r="T2523" s="203">
        <f t="shared" si="1144"/>
        <v>0</v>
      </c>
      <c r="U2523" s="203">
        <f t="shared" si="1145"/>
        <v>0</v>
      </c>
      <c r="V2523" s="175">
        <f>IF(Q2523&gt;0,VLOOKUP(Q2523,Jahresfaktoren!$A$11:$B$24,2,),0)</f>
        <v>0</v>
      </c>
      <c r="W2523" s="175">
        <f>IF(R2523&gt;0,VLOOKUP(R2523,Jahresfaktoren!$D$11:$E$24,2,),0)</f>
        <v>0</v>
      </c>
      <c r="X2523" s="175">
        <f>IF(S2523&gt;0,VLOOKUP(S2523,Jahresfaktoren!$A$28:$B$29,2,),0)</f>
        <v>0</v>
      </c>
      <c r="Y2523" s="175">
        <f>IF(T2523&gt;0,VLOOKUP(T2523,Jahresfaktoren!$A$28:$B$29,2,),0)</f>
        <v>0</v>
      </c>
      <c r="Z2523" s="175">
        <f>IF(U2523&gt;0,VLOOKUP(U2523,Jahresfaktoren!$A$32:$B$33,2,),)</f>
        <v>0</v>
      </c>
      <c r="AA2523" s="177" t="str">
        <f t="shared" si="1125"/>
        <v/>
      </c>
      <c r="AB2523" s="177" t="str">
        <f t="shared" si="1126"/>
        <v/>
      </c>
      <c r="AC2523" s="177" t="str">
        <f t="shared" si="1127"/>
        <v/>
      </c>
      <c r="AD2523" s="177" t="str">
        <f t="shared" si="1128"/>
        <v/>
      </c>
      <c r="AE2523" s="177" t="str">
        <f t="shared" si="1129"/>
        <v/>
      </c>
      <c r="AF2523" s="178">
        <f>IF(Q2523&gt;0,VLOOKUP(H2523,Leistungszahlen!$A$11:$C$158,3,),0)</f>
        <v>0</v>
      </c>
      <c r="AG2523" s="178">
        <f>IF(R2523&gt;0,VLOOKUP(H2523,Leistungszahlen!$A$11:$F$158,6,),IF(T2523&gt;0,VLOOKUP(H2523,Leistungszahlen!$A$11:$F$158,6,),0))</f>
        <v>0</v>
      </c>
      <c r="AH2523" s="179">
        <f t="shared" si="1130"/>
        <v>0</v>
      </c>
      <c r="AI2523" s="179">
        <f t="shared" si="1131"/>
        <v>0</v>
      </c>
      <c r="AJ2523" s="179">
        <f t="shared" si="1132"/>
        <v>0</v>
      </c>
      <c r="AK2523" s="179">
        <f t="shared" si="1133"/>
        <v>0</v>
      </c>
      <c r="AL2523" s="179">
        <f t="shared" si="1134"/>
        <v>0</v>
      </c>
      <c r="AM2523" s="180" t="str">
        <f>IF(L2523=1,Stundensätze!$D$13,IF(L2523=2,Stundensätze!$D$17,IF(L2523=4,Stundensätze!$D$21,"")))</f>
        <v/>
      </c>
      <c r="AN2523" s="180" t="str">
        <f>IF(L2523=1,Stundensätze!$D$15,IF(L2523=2,Stundensätze!$D$19,IF(L2523=4,Stundensätze!$D$23,"")))</f>
        <v/>
      </c>
      <c r="AO2523" s="180">
        <f t="shared" si="1135"/>
        <v>0</v>
      </c>
      <c r="AP2523" s="180">
        <f t="shared" si="1136"/>
        <v>0</v>
      </c>
      <c r="AQ2523" s="192" t="str">
        <f t="shared" si="1137"/>
        <v/>
      </c>
      <c r="AR2523" s="192" t="str">
        <f t="shared" si="1138"/>
        <v/>
      </c>
      <c r="AS2523" s="193">
        <f t="shared" si="1139"/>
        <v>0</v>
      </c>
      <c r="AT2523" s="258">
        <f>IF(K2523=0,0,VLOOKUP(K2523,Kostenstellen!A:B,2,FALSE))</f>
        <v>0</v>
      </c>
      <c r="AU2523" s="68" t="str">
        <f t="shared" si="1146"/>
        <v/>
      </c>
      <c r="AV2523" s="68" t="str">
        <f t="shared" si="1147"/>
        <v/>
      </c>
      <c r="AW2523" s="68">
        <f>IF(AF2523=0,0,VLOOKUP($H2523,Leistungszahlen!$A$11:$H$158,4,FALSE))</f>
        <v>0</v>
      </c>
      <c r="AX2523" s="68">
        <f>IF(AF2523=0,0,VLOOKUP($H2523,Leistungszahlen!$A$11:$H$158,5,FALSE))</f>
        <v>0</v>
      </c>
      <c r="AY2523" s="68">
        <f>IF(AG2523=0,0,VLOOKUP($H2523,Leistungszahlen!$A$11:$H$158,6,FALSE))</f>
        <v>0</v>
      </c>
      <c r="AZ2523" s="68">
        <f t="shared" si="1148"/>
        <v>0</v>
      </c>
      <c r="BA2523" s="68">
        <f t="shared" si="1149"/>
        <v>0</v>
      </c>
      <c r="BC2523" s="68">
        <f t="shared" si="1140"/>
        <v>0</v>
      </c>
      <c r="BD2523" s="285"/>
    </row>
    <row r="2524" spans="1:56" s="68" customFormat="1">
      <c r="A2524" s="200"/>
      <c r="B2524" s="200"/>
      <c r="C2524" s="200"/>
      <c r="D2524" s="200"/>
      <c r="E2524" s="200"/>
      <c r="F2524" s="200"/>
      <c r="G2524" s="200"/>
      <c r="H2524" s="201"/>
      <c r="I2524" s="202"/>
      <c r="J2524" s="200"/>
      <c r="K2524" s="176"/>
      <c r="L2524" s="176"/>
      <c r="M2524" s="176"/>
      <c r="N2524" s="286"/>
      <c r="O2524" s="286"/>
      <c r="P2524" s="176"/>
      <c r="Q2524" s="203">
        <f t="shared" si="1141"/>
        <v>0</v>
      </c>
      <c r="R2524" s="203">
        <f t="shared" si="1142"/>
        <v>0</v>
      </c>
      <c r="S2524" s="203">
        <f t="shared" si="1143"/>
        <v>0</v>
      </c>
      <c r="T2524" s="203">
        <f t="shared" si="1144"/>
        <v>0</v>
      </c>
      <c r="U2524" s="203">
        <f t="shared" si="1145"/>
        <v>0</v>
      </c>
      <c r="V2524" s="175">
        <f>IF(Q2524&gt;0,VLOOKUP(Q2524,Jahresfaktoren!$A$11:$B$24,2,),0)</f>
        <v>0</v>
      </c>
      <c r="W2524" s="175">
        <f>IF(R2524&gt;0,VLOOKUP(R2524,Jahresfaktoren!$D$11:$E$24,2,),0)</f>
        <v>0</v>
      </c>
      <c r="X2524" s="175">
        <f>IF(S2524&gt;0,VLOOKUP(S2524,Jahresfaktoren!$A$28:$B$29,2,),0)</f>
        <v>0</v>
      </c>
      <c r="Y2524" s="175">
        <f>IF(T2524&gt;0,VLOOKUP(T2524,Jahresfaktoren!$A$28:$B$29,2,),0)</f>
        <v>0</v>
      </c>
      <c r="Z2524" s="175">
        <f>IF(U2524&gt;0,VLOOKUP(U2524,Jahresfaktoren!$A$32:$B$33,2,),)</f>
        <v>0</v>
      </c>
      <c r="AA2524" s="177" t="str">
        <f t="shared" si="1125"/>
        <v/>
      </c>
      <c r="AB2524" s="177" t="str">
        <f t="shared" si="1126"/>
        <v/>
      </c>
      <c r="AC2524" s="177" t="str">
        <f t="shared" si="1127"/>
        <v/>
      </c>
      <c r="AD2524" s="177" t="str">
        <f t="shared" si="1128"/>
        <v/>
      </c>
      <c r="AE2524" s="177" t="str">
        <f t="shared" si="1129"/>
        <v/>
      </c>
      <c r="AF2524" s="178">
        <f>IF(Q2524&gt;0,VLOOKUP(H2524,Leistungszahlen!$A$11:$C$158,3,),0)</f>
        <v>0</v>
      </c>
      <c r="AG2524" s="178">
        <f>IF(R2524&gt;0,VLOOKUP(H2524,Leistungszahlen!$A$11:$F$158,6,),IF(T2524&gt;0,VLOOKUP(H2524,Leistungszahlen!$A$11:$F$158,6,),0))</f>
        <v>0</v>
      </c>
      <c r="AH2524" s="179">
        <f t="shared" si="1130"/>
        <v>0</v>
      </c>
      <c r="AI2524" s="179">
        <f t="shared" si="1131"/>
        <v>0</v>
      </c>
      <c r="AJ2524" s="179">
        <f t="shared" si="1132"/>
        <v>0</v>
      </c>
      <c r="AK2524" s="179">
        <f t="shared" si="1133"/>
        <v>0</v>
      </c>
      <c r="AL2524" s="179">
        <f t="shared" si="1134"/>
        <v>0</v>
      </c>
      <c r="AM2524" s="180" t="str">
        <f>IF(L2524=1,Stundensätze!$D$13,IF(L2524=2,Stundensätze!$D$17,IF(L2524=4,Stundensätze!$D$21,"")))</f>
        <v/>
      </c>
      <c r="AN2524" s="180" t="str">
        <f>IF(L2524=1,Stundensätze!$D$15,IF(L2524=2,Stundensätze!$D$19,IF(L2524=4,Stundensätze!$D$23,"")))</f>
        <v/>
      </c>
      <c r="AO2524" s="180">
        <f t="shared" si="1135"/>
        <v>0</v>
      </c>
      <c r="AP2524" s="180">
        <f t="shared" si="1136"/>
        <v>0</v>
      </c>
      <c r="AQ2524" s="192" t="str">
        <f t="shared" si="1137"/>
        <v/>
      </c>
      <c r="AR2524" s="192" t="str">
        <f t="shared" si="1138"/>
        <v/>
      </c>
      <c r="AS2524" s="193">
        <f t="shared" si="1139"/>
        <v>0</v>
      </c>
      <c r="AT2524" s="258">
        <f>IF(K2524=0,0,VLOOKUP(K2524,Kostenstellen!A:B,2,FALSE))</f>
        <v>0</v>
      </c>
      <c r="AU2524" s="68" t="str">
        <f t="shared" si="1146"/>
        <v/>
      </c>
      <c r="AV2524" s="68" t="str">
        <f t="shared" si="1147"/>
        <v/>
      </c>
      <c r="AW2524" s="68">
        <f>IF(AF2524=0,0,VLOOKUP($H2524,Leistungszahlen!$A$11:$H$158,4,FALSE))</f>
        <v>0</v>
      </c>
      <c r="AX2524" s="68">
        <f>IF(AF2524=0,0,VLOOKUP($H2524,Leistungszahlen!$A$11:$H$158,5,FALSE))</f>
        <v>0</v>
      </c>
      <c r="AY2524" s="68">
        <f>IF(AG2524=0,0,VLOOKUP($H2524,Leistungszahlen!$A$11:$H$158,6,FALSE))</f>
        <v>0</v>
      </c>
      <c r="AZ2524" s="68">
        <f t="shared" si="1148"/>
        <v>0</v>
      </c>
      <c r="BA2524" s="68">
        <f t="shared" si="1149"/>
        <v>0</v>
      </c>
      <c r="BC2524" s="68">
        <f t="shared" si="1140"/>
        <v>0</v>
      </c>
      <c r="BD2524" s="285"/>
    </row>
    <row r="2525" spans="1:56" s="68" customFormat="1">
      <c r="A2525" s="200"/>
      <c r="B2525" s="200"/>
      <c r="C2525" s="200"/>
      <c r="D2525" s="200"/>
      <c r="E2525" s="200"/>
      <c r="F2525" s="200"/>
      <c r="G2525" s="200"/>
      <c r="H2525" s="201"/>
      <c r="I2525" s="202"/>
      <c r="J2525" s="200"/>
      <c r="K2525" s="176"/>
      <c r="L2525" s="176"/>
      <c r="M2525" s="176"/>
      <c r="N2525" s="286"/>
      <c r="O2525" s="286"/>
      <c r="P2525" s="176"/>
      <c r="Q2525" s="203">
        <f t="shared" si="1141"/>
        <v>0</v>
      </c>
      <c r="R2525" s="203">
        <f t="shared" si="1142"/>
        <v>0</v>
      </c>
      <c r="S2525" s="203">
        <f t="shared" si="1143"/>
        <v>0</v>
      </c>
      <c r="T2525" s="203">
        <f t="shared" si="1144"/>
        <v>0</v>
      </c>
      <c r="U2525" s="203">
        <f t="shared" si="1145"/>
        <v>0</v>
      </c>
      <c r="V2525" s="175">
        <f>IF(Q2525&gt;0,VLOOKUP(Q2525,Jahresfaktoren!$A$11:$B$24,2,),0)</f>
        <v>0</v>
      </c>
      <c r="W2525" s="175">
        <f>IF(R2525&gt;0,VLOOKUP(R2525,Jahresfaktoren!$D$11:$E$24,2,),0)</f>
        <v>0</v>
      </c>
      <c r="X2525" s="175">
        <f>IF(S2525&gt;0,VLOOKUP(S2525,Jahresfaktoren!$A$28:$B$29,2,),0)</f>
        <v>0</v>
      </c>
      <c r="Y2525" s="175">
        <f>IF(T2525&gt;0,VLOOKUP(T2525,Jahresfaktoren!$A$28:$B$29,2,),0)</f>
        <v>0</v>
      </c>
      <c r="Z2525" s="175">
        <f>IF(U2525&gt;0,VLOOKUP(U2525,Jahresfaktoren!$A$32:$B$33,2,),)</f>
        <v>0</v>
      </c>
      <c r="AA2525" s="177" t="str">
        <f t="shared" si="1125"/>
        <v/>
      </c>
      <c r="AB2525" s="177" t="str">
        <f t="shared" si="1126"/>
        <v/>
      </c>
      <c r="AC2525" s="177" t="str">
        <f t="shared" si="1127"/>
        <v/>
      </c>
      <c r="AD2525" s="177" t="str">
        <f t="shared" si="1128"/>
        <v/>
      </c>
      <c r="AE2525" s="177" t="str">
        <f t="shared" si="1129"/>
        <v/>
      </c>
      <c r="AF2525" s="178">
        <f>IF(Q2525&gt;0,VLOOKUP(H2525,Leistungszahlen!$A$11:$C$158,3,),0)</f>
        <v>0</v>
      </c>
      <c r="AG2525" s="178">
        <f>IF(R2525&gt;0,VLOOKUP(H2525,Leistungszahlen!$A$11:$F$158,6,),IF(T2525&gt;0,VLOOKUP(H2525,Leistungszahlen!$A$11:$F$158,6,),0))</f>
        <v>0</v>
      </c>
      <c r="AH2525" s="179">
        <f t="shared" si="1130"/>
        <v>0</v>
      </c>
      <c r="AI2525" s="179">
        <f t="shared" si="1131"/>
        <v>0</v>
      </c>
      <c r="AJ2525" s="179">
        <f t="shared" si="1132"/>
        <v>0</v>
      </c>
      <c r="AK2525" s="179">
        <f t="shared" si="1133"/>
        <v>0</v>
      </c>
      <c r="AL2525" s="179">
        <f t="shared" si="1134"/>
        <v>0</v>
      </c>
      <c r="AM2525" s="180" t="str">
        <f>IF(L2525=1,Stundensätze!$D$13,IF(L2525=2,Stundensätze!$D$17,IF(L2525=4,Stundensätze!$D$21,"")))</f>
        <v/>
      </c>
      <c r="AN2525" s="180" t="str">
        <f>IF(L2525=1,Stundensätze!$D$15,IF(L2525=2,Stundensätze!$D$19,IF(L2525=4,Stundensätze!$D$23,"")))</f>
        <v/>
      </c>
      <c r="AO2525" s="180">
        <f t="shared" si="1135"/>
        <v>0</v>
      </c>
      <c r="AP2525" s="180">
        <f t="shared" si="1136"/>
        <v>0</v>
      </c>
      <c r="AQ2525" s="192" t="str">
        <f t="shared" si="1137"/>
        <v/>
      </c>
      <c r="AR2525" s="192" t="str">
        <f t="shared" si="1138"/>
        <v/>
      </c>
      <c r="AS2525" s="193">
        <f t="shared" si="1139"/>
        <v>0</v>
      </c>
      <c r="AT2525" s="258">
        <f>IF(K2525=0,0,VLOOKUP(K2525,Kostenstellen!A:B,2,FALSE))</f>
        <v>0</v>
      </c>
      <c r="AU2525" s="68" t="str">
        <f t="shared" si="1146"/>
        <v/>
      </c>
      <c r="AV2525" s="68" t="str">
        <f t="shared" si="1147"/>
        <v/>
      </c>
      <c r="AW2525" s="68">
        <f>IF(AF2525=0,0,VLOOKUP($H2525,Leistungszahlen!$A$11:$H$158,4,FALSE))</f>
        <v>0</v>
      </c>
      <c r="AX2525" s="68">
        <f>IF(AF2525=0,0,VLOOKUP($H2525,Leistungszahlen!$A$11:$H$158,5,FALSE))</f>
        <v>0</v>
      </c>
      <c r="AY2525" s="68">
        <f>IF(AG2525=0,0,VLOOKUP($H2525,Leistungszahlen!$A$11:$H$158,6,FALSE))</f>
        <v>0</v>
      </c>
      <c r="AZ2525" s="68">
        <f t="shared" si="1148"/>
        <v>0</v>
      </c>
      <c r="BA2525" s="68">
        <f t="shared" si="1149"/>
        <v>0</v>
      </c>
      <c r="BC2525" s="68">
        <f t="shared" si="1140"/>
        <v>0</v>
      </c>
      <c r="BD2525" s="285"/>
    </row>
    <row r="2526" spans="1:56" s="68" customFormat="1">
      <c r="A2526" s="200"/>
      <c r="B2526" s="200"/>
      <c r="C2526" s="200"/>
      <c r="D2526" s="200"/>
      <c r="E2526" s="200"/>
      <c r="F2526" s="200"/>
      <c r="G2526" s="200"/>
      <c r="H2526" s="201"/>
      <c r="I2526" s="202"/>
      <c r="J2526" s="200"/>
      <c r="K2526" s="176"/>
      <c r="L2526" s="176"/>
      <c r="M2526" s="176"/>
      <c r="N2526" s="286"/>
      <c r="O2526" s="286"/>
      <c r="P2526" s="176"/>
      <c r="Q2526" s="203">
        <f t="shared" si="1141"/>
        <v>0</v>
      </c>
      <c r="R2526" s="203">
        <f t="shared" si="1142"/>
        <v>0</v>
      </c>
      <c r="S2526" s="203">
        <f t="shared" si="1143"/>
        <v>0</v>
      </c>
      <c r="T2526" s="203">
        <f t="shared" si="1144"/>
        <v>0</v>
      </c>
      <c r="U2526" s="203">
        <f t="shared" si="1145"/>
        <v>0</v>
      </c>
      <c r="V2526" s="175">
        <f>IF(Q2526&gt;0,VLOOKUP(Q2526,Jahresfaktoren!$A$11:$B$24,2,),0)</f>
        <v>0</v>
      </c>
      <c r="W2526" s="175">
        <f>IF(R2526&gt;0,VLOOKUP(R2526,Jahresfaktoren!$D$11:$E$24,2,),0)</f>
        <v>0</v>
      </c>
      <c r="X2526" s="175">
        <f>IF(S2526&gt;0,VLOOKUP(S2526,Jahresfaktoren!$A$28:$B$29,2,),0)</f>
        <v>0</v>
      </c>
      <c r="Y2526" s="175">
        <f>IF(T2526&gt;0,VLOOKUP(T2526,Jahresfaktoren!$A$28:$B$29,2,),0)</f>
        <v>0</v>
      </c>
      <c r="Z2526" s="175">
        <f>IF(U2526&gt;0,VLOOKUP(U2526,Jahresfaktoren!$A$32:$B$33,2,),)</f>
        <v>0</v>
      </c>
      <c r="AA2526" s="177" t="str">
        <f t="shared" si="1125"/>
        <v/>
      </c>
      <c r="AB2526" s="177" t="str">
        <f t="shared" si="1126"/>
        <v/>
      </c>
      <c r="AC2526" s="177" t="str">
        <f t="shared" si="1127"/>
        <v/>
      </c>
      <c r="AD2526" s="177" t="str">
        <f t="shared" si="1128"/>
        <v/>
      </c>
      <c r="AE2526" s="177" t="str">
        <f t="shared" si="1129"/>
        <v/>
      </c>
      <c r="AF2526" s="178">
        <f>IF(Q2526&gt;0,VLOOKUP(H2526,Leistungszahlen!$A$11:$C$158,3,),0)</f>
        <v>0</v>
      </c>
      <c r="AG2526" s="178">
        <f>IF(R2526&gt;0,VLOOKUP(H2526,Leistungszahlen!$A$11:$F$158,6,),IF(T2526&gt;0,VLOOKUP(H2526,Leistungszahlen!$A$11:$F$158,6,),0))</f>
        <v>0</v>
      </c>
      <c r="AH2526" s="179">
        <f t="shared" si="1130"/>
        <v>0</v>
      </c>
      <c r="AI2526" s="179">
        <f t="shared" si="1131"/>
        <v>0</v>
      </c>
      <c r="AJ2526" s="179">
        <f t="shared" si="1132"/>
        <v>0</v>
      </c>
      <c r="AK2526" s="179">
        <f t="shared" si="1133"/>
        <v>0</v>
      </c>
      <c r="AL2526" s="179">
        <f t="shared" si="1134"/>
        <v>0</v>
      </c>
      <c r="AM2526" s="180" t="str">
        <f>IF(L2526=1,Stundensätze!$D$13,IF(L2526=2,Stundensätze!$D$17,IF(L2526=4,Stundensätze!$D$21,"")))</f>
        <v/>
      </c>
      <c r="AN2526" s="180" t="str">
        <f>IF(L2526=1,Stundensätze!$D$15,IF(L2526=2,Stundensätze!$D$19,IF(L2526=4,Stundensätze!$D$23,"")))</f>
        <v/>
      </c>
      <c r="AO2526" s="180">
        <f t="shared" si="1135"/>
        <v>0</v>
      </c>
      <c r="AP2526" s="180">
        <f t="shared" si="1136"/>
        <v>0</v>
      </c>
      <c r="AQ2526" s="192" t="str">
        <f t="shared" si="1137"/>
        <v/>
      </c>
      <c r="AR2526" s="192" t="str">
        <f t="shared" si="1138"/>
        <v/>
      </c>
      <c r="AS2526" s="193">
        <f t="shared" si="1139"/>
        <v>0</v>
      </c>
      <c r="AT2526" s="258">
        <f>IF(K2526=0,0,VLOOKUP(K2526,Kostenstellen!A:B,2,FALSE))</f>
        <v>0</v>
      </c>
      <c r="AU2526" s="68" t="str">
        <f t="shared" si="1146"/>
        <v/>
      </c>
      <c r="AV2526" s="68" t="str">
        <f t="shared" si="1147"/>
        <v/>
      </c>
      <c r="AW2526" s="68">
        <f>IF(AF2526=0,0,VLOOKUP($H2526,Leistungszahlen!$A$11:$H$158,4,FALSE))</f>
        <v>0</v>
      </c>
      <c r="AX2526" s="68">
        <f>IF(AF2526=0,0,VLOOKUP($H2526,Leistungszahlen!$A$11:$H$158,5,FALSE))</f>
        <v>0</v>
      </c>
      <c r="AY2526" s="68">
        <f>IF(AG2526=0,0,VLOOKUP($H2526,Leistungszahlen!$A$11:$H$158,6,FALSE))</f>
        <v>0</v>
      </c>
      <c r="AZ2526" s="68">
        <f t="shared" si="1148"/>
        <v>0</v>
      </c>
      <c r="BA2526" s="68">
        <f t="shared" si="1149"/>
        <v>0</v>
      </c>
      <c r="BC2526" s="68">
        <f t="shared" si="1140"/>
        <v>0</v>
      </c>
      <c r="BD2526" s="285"/>
    </row>
    <row r="2527" spans="1:56" s="68" customFormat="1">
      <c r="A2527" s="200"/>
      <c r="B2527" s="200"/>
      <c r="C2527" s="200"/>
      <c r="D2527" s="200"/>
      <c r="E2527" s="200"/>
      <c r="F2527" s="200"/>
      <c r="G2527" s="200"/>
      <c r="H2527" s="201"/>
      <c r="I2527" s="202"/>
      <c r="J2527" s="200"/>
      <c r="K2527" s="176"/>
      <c r="L2527" s="176"/>
      <c r="M2527" s="176"/>
      <c r="N2527" s="286"/>
      <c r="O2527" s="286"/>
      <c r="P2527" s="176"/>
      <c r="Q2527" s="203">
        <f t="shared" si="1141"/>
        <v>0</v>
      </c>
      <c r="R2527" s="203">
        <f t="shared" si="1142"/>
        <v>0</v>
      </c>
      <c r="S2527" s="203">
        <f t="shared" si="1143"/>
        <v>0</v>
      </c>
      <c r="T2527" s="203">
        <f t="shared" si="1144"/>
        <v>0</v>
      </c>
      <c r="U2527" s="203">
        <f t="shared" si="1145"/>
        <v>0</v>
      </c>
      <c r="V2527" s="175">
        <f>IF(Q2527&gt;0,VLOOKUP(Q2527,Jahresfaktoren!$A$11:$B$24,2,),0)</f>
        <v>0</v>
      </c>
      <c r="W2527" s="175">
        <f>IF(R2527&gt;0,VLOOKUP(R2527,Jahresfaktoren!$D$11:$E$24,2,),0)</f>
        <v>0</v>
      </c>
      <c r="X2527" s="175">
        <f>IF(S2527&gt;0,VLOOKUP(S2527,Jahresfaktoren!$A$28:$B$29,2,),0)</f>
        <v>0</v>
      </c>
      <c r="Y2527" s="175">
        <f>IF(T2527&gt;0,VLOOKUP(T2527,Jahresfaktoren!$A$28:$B$29,2,),0)</f>
        <v>0</v>
      </c>
      <c r="Z2527" s="175">
        <f>IF(U2527&gt;0,VLOOKUP(U2527,Jahresfaktoren!$A$32:$B$33,2,),)</f>
        <v>0</v>
      </c>
      <c r="AA2527" s="177" t="str">
        <f t="shared" si="1125"/>
        <v/>
      </c>
      <c r="AB2527" s="177" t="str">
        <f t="shared" si="1126"/>
        <v/>
      </c>
      <c r="AC2527" s="177" t="str">
        <f t="shared" si="1127"/>
        <v/>
      </c>
      <c r="AD2527" s="177" t="str">
        <f t="shared" si="1128"/>
        <v/>
      </c>
      <c r="AE2527" s="177" t="str">
        <f t="shared" si="1129"/>
        <v/>
      </c>
      <c r="AF2527" s="178">
        <f>IF(Q2527&gt;0,VLOOKUP(H2527,Leistungszahlen!$A$11:$C$158,3,),0)</f>
        <v>0</v>
      </c>
      <c r="AG2527" s="178">
        <f>IF(R2527&gt;0,VLOOKUP(H2527,Leistungszahlen!$A$11:$F$158,6,),IF(T2527&gt;0,VLOOKUP(H2527,Leistungszahlen!$A$11:$F$158,6,),0))</f>
        <v>0</v>
      </c>
      <c r="AH2527" s="179">
        <f t="shared" si="1130"/>
        <v>0</v>
      </c>
      <c r="AI2527" s="179">
        <f t="shared" si="1131"/>
        <v>0</v>
      </c>
      <c r="AJ2527" s="179">
        <f t="shared" si="1132"/>
        <v>0</v>
      </c>
      <c r="AK2527" s="179">
        <f t="shared" si="1133"/>
        <v>0</v>
      </c>
      <c r="AL2527" s="179">
        <f t="shared" si="1134"/>
        <v>0</v>
      </c>
      <c r="AM2527" s="180" t="str">
        <f>IF(L2527=1,Stundensätze!$D$13,IF(L2527=2,Stundensätze!$D$17,IF(L2527=4,Stundensätze!$D$21,"")))</f>
        <v/>
      </c>
      <c r="AN2527" s="180" t="str">
        <f>IF(L2527=1,Stundensätze!$D$15,IF(L2527=2,Stundensätze!$D$19,IF(L2527=4,Stundensätze!$D$23,"")))</f>
        <v/>
      </c>
      <c r="AO2527" s="180">
        <f t="shared" si="1135"/>
        <v>0</v>
      </c>
      <c r="AP2527" s="180">
        <f t="shared" si="1136"/>
        <v>0</v>
      </c>
      <c r="AQ2527" s="192" t="str">
        <f t="shared" si="1137"/>
        <v/>
      </c>
      <c r="AR2527" s="192" t="str">
        <f t="shared" si="1138"/>
        <v/>
      </c>
      <c r="AS2527" s="193">
        <f t="shared" si="1139"/>
        <v>0</v>
      </c>
      <c r="AT2527" s="258">
        <f>IF(K2527=0,0,VLOOKUP(K2527,Kostenstellen!A:B,2,FALSE))</f>
        <v>0</v>
      </c>
      <c r="AU2527" s="68" t="str">
        <f t="shared" si="1146"/>
        <v/>
      </c>
      <c r="AV2527" s="68" t="str">
        <f t="shared" si="1147"/>
        <v/>
      </c>
      <c r="AW2527" s="68">
        <f>IF(AF2527=0,0,VLOOKUP($H2527,Leistungszahlen!$A$11:$H$158,4,FALSE))</f>
        <v>0</v>
      </c>
      <c r="AX2527" s="68">
        <f>IF(AF2527=0,0,VLOOKUP($H2527,Leistungszahlen!$A$11:$H$158,5,FALSE))</f>
        <v>0</v>
      </c>
      <c r="AY2527" s="68">
        <f>IF(AG2527=0,0,VLOOKUP($H2527,Leistungszahlen!$A$11:$H$158,6,FALSE))</f>
        <v>0</v>
      </c>
      <c r="AZ2527" s="68">
        <f t="shared" si="1148"/>
        <v>0</v>
      </c>
      <c r="BA2527" s="68">
        <f t="shared" si="1149"/>
        <v>0</v>
      </c>
      <c r="BC2527" s="68">
        <f t="shared" si="1140"/>
        <v>0</v>
      </c>
      <c r="BD2527" s="285"/>
    </row>
    <row r="2528" spans="1:56" s="68" customFormat="1">
      <c r="A2528" s="200"/>
      <c r="B2528" s="200"/>
      <c r="C2528" s="200"/>
      <c r="D2528" s="200"/>
      <c r="E2528" s="200"/>
      <c r="F2528" s="200"/>
      <c r="G2528" s="200"/>
      <c r="H2528" s="201"/>
      <c r="I2528" s="202"/>
      <c r="J2528" s="200"/>
      <c r="K2528" s="176"/>
      <c r="L2528" s="176"/>
      <c r="M2528" s="176"/>
      <c r="N2528" s="286"/>
      <c r="O2528" s="286"/>
      <c r="P2528" s="176"/>
      <c r="Q2528" s="203">
        <f t="shared" si="1141"/>
        <v>0</v>
      </c>
      <c r="R2528" s="203">
        <f t="shared" si="1142"/>
        <v>0</v>
      </c>
      <c r="S2528" s="203">
        <f t="shared" si="1143"/>
        <v>0</v>
      </c>
      <c r="T2528" s="203">
        <f t="shared" si="1144"/>
        <v>0</v>
      </c>
      <c r="U2528" s="203">
        <f t="shared" si="1145"/>
        <v>0</v>
      </c>
      <c r="V2528" s="175">
        <f>IF(Q2528&gt;0,VLOOKUP(Q2528,Jahresfaktoren!$A$11:$B$24,2,),0)</f>
        <v>0</v>
      </c>
      <c r="W2528" s="175">
        <f>IF(R2528&gt;0,VLOOKUP(R2528,Jahresfaktoren!$D$11:$E$24,2,),0)</f>
        <v>0</v>
      </c>
      <c r="X2528" s="175">
        <f>IF(S2528&gt;0,VLOOKUP(S2528,Jahresfaktoren!$A$28:$B$29,2,),0)</f>
        <v>0</v>
      </c>
      <c r="Y2528" s="175">
        <f>IF(T2528&gt;0,VLOOKUP(T2528,Jahresfaktoren!$A$28:$B$29,2,),0)</f>
        <v>0</v>
      </c>
      <c r="Z2528" s="175">
        <f>IF(U2528&gt;0,VLOOKUP(U2528,Jahresfaktoren!$A$32:$B$33,2,),)</f>
        <v>0</v>
      </c>
      <c r="AA2528" s="177" t="str">
        <f t="shared" ref="AA2528:AA2591" si="1150">IF(Q2528&gt;0,V2528*I2528,"")</f>
        <v/>
      </c>
      <c r="AB2528" s="177" t="str">
        <f t="shared" ref="AB2528:AB2591" si="1151">IF(R2528&gt;0,W2528*I2528,"")</f>
        <v/>
      </c>
      <c r="AC2528" s="177" t="str">
        <f t="shared" ref="AC2528:AC2591" si="1152">IF(S2528&gt;0,X2528*I2528,"")</f>
        <v/>
      </c>
      <c r="AD2528" s="177" t="str">
        <f t="shared" ref="AD2528:AD2591" si="1153">IF(T2528&gt;0,Y2528*I2528,"")</f>
        <v/>
      </c>
      <c r="AE2528" s="177" t="str">
        <f t="shared" ref="AE2528:AE2591" si="1154">IF(U2528&gt;0,Z2528*I2528,"")</f>
        <v/>
      </c>
      <c r="AF2528" s="178">
        <f>IF(Q2528&gt;0,VLOOKUP(H2528,Leistungszahlen!$A$11:$C$158,3,),0)</f>
        <v>0</v>
      </c>
      <c r="AG2528" s="178">
        <f>IF(R2528&gt;0,VLOOKUP(H2528,Leistungszahlen!$A$11:$F$158,6,),IF(T2528&gt;0,VLOOKUP(H2528,Leistungszahlen!$A$11:$F$158,6,),0))</f>
        <v>0</v>
      </c>
      <c r="AH2528" s="179">
        <f t="shared" ref="AH2528:AH2591" si="1155">IF(Q2528&gt;0,AA2528/AF2528,0)</f>
        <v>0</v>
      </c>
      <c r="AI2528" s="179">
        <f t="shared" ref="AI2528:AI2591" si="1156">IF(R2528&gt;0,AB2528/AG2528,0)</f>
        <v>0</v>
      </c>
      <c r="AJ2528" s="179">
        <f t="shared" ref="AJ2528:AJ2591" si="1157">IF(S2528&gt;0,AC2528/AF2528,0)</f>
        <v>0</v>
      </c>
      <c r="AK2528" s="179">
        <f t="shared" ref="AK2528:AK2591" si="1158">IF(T2528&gt;0,AD2528/AG2528,0)</f>
        <v>0</v>
      </c>
      <c r="AL2528" s="179">
        <f t="shared" ref="AL2528:AL2591" si="1159">IF(U2528&gt;0,AE2528/AF2528,0)</f>
        <v>0</v>
      </c>
      <c r="AM2528" s="180" t="str">
        <f>IF(L2528=1,Stundensätze!$D$13,IF(L2528=2,Stundensätze!$D$17,IF(L2528=4,Stundensätze!$D$21,"")))</f>
        <v/>
      </c>
      <c r="AN2528" s="180" t="str">
        <f>IF(L2528=1,Stundensätze!$D$15,IF(L2528=2,Stundensätze!$D$19,IF(L2528=4,Stundensätze!$D$23,"")))</f>
        <v/>
      </c>
      <c r="AO2528" s="180">
        <f t="shared" ref="AO2528:AO2591" si="1160">IF(OR(Q2528&gt;0,R2528&gt;0),((AH2528+AI2528)*AM2528),0)</f>
        <v>0</v>
      </c>
      <c r="AP2528" s="180">
        <f t="shared" ref="AP2528:AP2591" si="1161">IF(OR(S2528&gt;0,T2528&gt;0,U2528&gt;0),((AJ2528+AK2528+AL2528)*AN2528),0)</f>
        <v>0</v>
      </c>
      <c r="AQ2528" s="192" t="str">
        <f t="shared" ref="AQ2528:AQ2591" si="1162">IF(I2528&gt;0,AP2528+AO2528,"")</f>
        <v/>
      </c>
      <c r="AR2528" s="192" t="str">
        <f t="shared" ref="AR2528:AR2591" si="1163">IF(I2528&gt;0,AQ2528/12,"")</f>
        <v/>
      </c>
      <c r="AS2528" s="193">
        <f t="shared" ref="AS2528:AS2591" si="1164">IF(OR(Q2528&gt;0,R2528&gt;0,S2528&gt;0,T2528&gt;0,U2528&gt;0),(SUM(AH2528:AL2528)),0)</f>
        <v>0</v>
      </c>
      <c r="AT2528" s="258">
        <f>IF(K2528=0,0,VLOOKUP(K2528,Kostenstellen!A:B,2,FALSE))</f>
        <v>0</v>
      </c>
      <c r="AU2528" s="68" t="str">
        <f t="shared" si="1146"/>
        <v/>
      </c>
      <c r="AV2528" s="68" t="str">
        <f t="shared" si="1147"/>
        <v/>
      </c>
      <c r="AW2528" s="68">
        <f>IF(AF2528=0,0,VLOOKUP($H2528,Leistungszahlen!$A$11:$H$158,4,FALSE))</f>
        <v>0</v>
      </c>
      <c r="AX2528" s="68">
        <f>IF(AF2528=0,0,VLOOKUP($H2528,Leistungszahlen!$A$11:$H$158,5,FALSE))</f>
        <v>0</v>
      </c>
      <c r="AY2528" s="68">
        <f>IF(AG2528=0,0,VLOOKUP($H2528,Leistungszahlen!$A$11:$H$158,6,FALSE))</f>
        <v>0</v>
      </c>
      <c r="AZ2528" s="68">
        <f t="shared" si="1148"/>
        <v>0</v>
      </c>
      <c r="BA2528" s="68">
        <f t="shared" si="1149"/>
        <v>0</v>
      </c>
      <c r="BC2528" s="68">
        <f t="shared" ref="BC2528:BC2591" si="1165">IF(BA2528&gt;0,"Die Leistungswerte sind unter- oder überschritten",0)</f>
        <v>0</v>
      </c>
      <c r="BD2528" s="285"/>
    </row>
    <row r="2529" spans="1:56" s="68" customFormat="1">
      <c r="A2529" s="200"/>
      <c r="B2529" s="200"/>
      <c r="C2529" s="200"/>
      <c r="D2529" s="200"/>
      <c r="E2529" s="200"/>
      <c r="F2529" s="200"/>
      <c r="G2529" s="200"/>
      <c r="H2529" s="201"/>
      <c r="I2529" s="202"/>
      <c r="J2529" s="200"/>
      <c r="K2529" s="176"/>
      <c r="L2529" s="176"/>
      <c r="M2529" s="176"/>
      <c r="N2529" s="286"/>
      <c r="O2529" s="286"/>
      <c r="P2529" s="176"/>
      <c r="Q2529" s="203">
        <f t="shared" si="1141"/>
        <v>0</v>
      </c>
      <c r="R2529" s="203">
        <f t="shared" si="1142"/>
        <v>0</v>
      </c>
      <c r="S2529" s="203">
        <f t="shared" si="1143"/>
        <v>0</v>
      </c>
      <c r="T2529" s="203">
        <f t="shared" si="1144"/>
        <v>0</v>
      </c>
      <c r="U2529" s="203">
        <f t="shared" si="1145"/>
        <v>0</v>
      </c>
      <c r="V2529" s="175">
        <f>IF(Q2529&gt;0,VLOOKUP(Q2529,Jahresfaktoren!$A$11:$B$24,2,),0)</f>
        <v>0</v>
      </c>
      <c r="W2529" s="175">
        <f>IF(R2529&gt;0,VLOOKUP(R2529,Jahresfaktoren!$D$11:$E$24,2,),0)</f>
        <v>0</v>
      </c>
      <c r="X2529" s="175">
        <f>IF(S2529&gt;0,VLOOKUP(S2529,Jahresfaktoren!$A$28:$B$29,2,),0)</f>
        <v>0</v>
      </c>
      <c r="Y2529" s="175">
        <f>IF(T2529&gt;0,VLOOKUP(T2529,Jahresfaktoren!$A$28:$B$29,2,),0)</f>
        <v>0</v>
      </c>
      <c r="Z2529" s="175">
        <f>IF(U2529&gt;0,VLOOKUP(U2529,Jahresfaktoren!$A$32:$B$33,2,),)</f>
        <v>0</v>
      </c>
      <c r="AA2529" s="177" t="str">
        <f t="shared" si="1150"/>
        <v/>
      </c>
      <c r="AB2529" s="177" t="str">
        <f t="shared" si="1151"/>
        <v/>
      </c>
      <c r="AC2529" s="177" t="str">
        <f t="shared" si="1152"/>
        <v/>
      </c>
      <c r="AD2529" s="177" t="str">
        <f t="shared" si="1153"/>
        <v/>
      </c>
      <c r="AE2529" s="177" t="str">
        <f t="shared" si="1154"/>
        <v/>
      </c>
      <c r="AF2529" s="178">
        <f>IF(Q2529&gt;0,VLOOKUP(H2529,Leistungszahlen!$A$11:$C$158,3,),0)</f>
        <v>0</v>
      </c>
      <c r="AG2529" s="178">
        <f>IF(R2529&gt;0,VLOOKUP(H2529,Leistungszahlen!$A$11:$F$158,6,),IF(T2529&gt;0,VLOOKUP(H2529,Leistungszahlen!$A$11:$F$158,6,),0))</f>
        <v>0</v>
      </c>
      <c r="AH2529" s="179">
        <f t="shared" si="1155"/>
        <v>0</v>
      </c>
      <c r="AI2529" s="179">
        <f t="shared" si="1156"/>
        <v>0</v>
      </c>
      <c r="AJ2529" s="179">
        <f t="shared" si="1157"/>
        <v>0</v>
      </c>
      <c r="AK2529" s="179">
        <f t="shared" si="1158"/>
        <v>0</v>
      </c>
      <c r="AL2529" s="179">
        <f t="shared" si="1159"/>
        <v>0</v>
      </c>
      <c r="AM2529" s="180" t="str">
        <f>IF(L2529=1,Stundensätze!$D$13,IF(L2529=2,Stundensätze!$D$17,IF(L2529=4,Stundensätze!$D$21,"")))</f>
        <v/>
      </c>
      <c r="AN2529" s="180" t="str">
        <f>IF(L2529=1,Stundensätze!$D$15,IF(L2529=2,Stundensätze!$D$19,IF(L2529=4,Stundensätze!$D$23,"")))</f>
        <v/>
      </c>
      <c r="AO2529" s="180">
        <f t="shared" si="1160"/>
        <v>0</v>
      </c>
      <c r="AP2529" s="180">
        <f t="shared" si="1161"/>
        <v>0</v>
      </c>
      <c r="AQ2529" s="192" t="str">
        <f t="shared" si="1162"/>
        <v/>
      </c>
      <c r="AR2529" s="192" t="str">
        <f t="shared" si="1163"/>
        <v/>
      </c>
      <c r="AS2529" s="193">
        <f t="shared" si="1164"/>
        <v>0</v>
      </c>
      <c r="AT2529" s="258">
        <f>IF(K2529=0,0,VLOOKUP(K2529,Kostenstellen!A:B,2,FALSE))</f>
        <v>0</v>
      </c>
      <c r="AU2529" s="68" t="str">
        <f t="shared" si="1146"/>
        <v/>
      </c>
      <c r="AV2529" s="68" t="str">
        <f t="shared" si="1147"/>
        <v/>
      </c>
      <c r="AW2529" s="68">
        <f>IF(AF2529=0,0,VLOOKUP($H2529,Leistungszahlen!$A$11:$H$158,4,FALSE))</f>
        <v>0</v>
      </c>
      <c r="AX2529" s="68">
        <f>IF(AF2529=0,0,VLOOKUP($H2529,Leistungszahlen!$A$11:$H$158,5,FALSE))</f>
        <v>0</v>
      </c>
      <c r="AY2529" s="68">
        <f>IF(AG2529=0,0,VLOOKUP($H2529,Leistungszahlen!$A$11:$H$158,6,FALSE))</f>
        <v>0</v>
      </c>
      <c r="AZ2529" s="68">
        <f t="shared" si="1148"/>
        <v>0</v>
      </c>
      <c r="BA2529" s="68">
        <f t="shared" si="1149"/>
        <v>0</v>
      </c>
      <c r="BC2529" s="68">
        <f t="shared" si="1165"/>
        <v>0</v>
      </c>
      <c r="BD2529" s="285"/>
    </row>
    <row r="2530" spans="1:56" s="68" customFormat="1">
      <c r="A2530" s="200"/>
      <c r="B2530" s="200"/>
      <c r="C2530" s="200"/>
      <c r="D2530" s="200"/>
      <c r="E2530" s="200"/>
      <c r="F2530" s="200"/>
      <c r="G2530" s="200"/>
      <c r="H2530" s="201"/>
      <c r="I2530" s="202"/>
      <c r="J2530" s="200"/>
      <c r="K2530" s="176"/>
      <c r="L2530" s="176"/>
      <c r="M2530" s="176"/>
      <c r="N2530" s="286"/>
      <c r="O2530" s="286"/>
      <c r="P2530" s="176"/>
      <c r="Q2530" s="203">
        <f t="shared" si="1141"/>
        <v>0</v>
      </c>
      <c r="R2530" s="203">
        <f t="shared" si="1142"/>
        <v>0</v>
      </c>
      <c r="S2530" s="203">
        <f t="shared" si="1143"/>
        <v>0</v>
      </c>
      <c r="T2530" s="203">
        <f t="shared" si="1144"/>
        <v>0</v>
      </c>
      <c r="U2530" s="203">
        <f t="shared" si="1145"/>
        <v>0</v>
      </c>
      <c r="V2530" s="175">
        <f>IF(Q2530&gt;0,VLOOKUP(Q2530,Jahresfaktoren!$A$11:$B$24,2,),0)</f>
        <v>0</v>
      </c>
      <c r="W2530" s="175">
        <f>IF(R2530&gt;0,VLOOKUP(R2530,Jahresfaktoren!$D$11:$E$24,2,),0)</f>
        <v>0</v>
      </c>
      <c r="X2530" s="175">
        <f>IF(S2530&gt;0,VLOOKUP(S2530,Jahresfaktoren!$A$28:$B$29,2,),0)</f>
        <v>0</v>
      </c>
      <c r="Y2530" s="175">
        <f>IF(T2530&gt;0,VLOOKUP(T2530,Jahresfaktoren!$A$28:$B$29,2,),0)</f>
        <v>0</v>
      </c>
      <c r="Z2530" s="175">
        <f>IF(U2530&gt;0,VLOOKUP(U2530,Jahresfaktoren!$A$32:$B$33,2,),)</f>
        <v>0</v>
      </c>
      <c r="AA2530" s="177" t="str">
        <f t="shared" si="1150"/>
        <v/>
      </c>
      <c r="AB2530" s="177" t="str">
        <f t="shared" si="1151"/>
        <v/>
      </c>
      <c r="AC2530" s="177" t="str">
        <f t="shared" si="1152"/>
        <v/>
      </c>
      <c r="AD2530" s="177" t="str">
        <f t="shared" si="1153"/>
        <v/>
      </c>
      <c r="AE2530" s="177" t="str">
        <f t="shared" si="1154"/>
        <v/>
      </c>
      <c r="AF2530" s="178">
        <f>IF(Q2530&gt;0,VLOOKUP(H2530,Leistungszahlen!$A$11:$C$158,3,),0)</f>
        <v>0</v>
      </c>
      <c r="AG2530" s="178">
        <f>IF(R2530&gt;0,VLOOKUP(H2530,Leistungszahlen!$A$11:$F$158,6,),IF(T2530&gt;0,VLOOKUP(H2530,Leistungszahlen!$A$11:$F$158,6,),0))</f>
        <v>0</v>
      </c>
      <c r="AH2530" s="179">
        <f t="shared" si="1155"/>
        <v>0</v>
      </c>
      <c r="AI2530" s="179">
        <f t="shared" si="1156"/>
        <v>0</v>
      </c>
      <c r="AJ2530" s="179">
        <f t="shared" si="1157"/>
        <v>0</v>
      </c>
      <c r="AK2530" s="179">
        <f t="shared" si="1158"/>
        <v>0</v>
      </c>
      <c r="AL2530" s="179">
        <f t="shared" si="1159"/>
        <v>0</v>
      </c>
      <c r="AM2530" s="180" t="str">
        <f>IF(L2530=1,Stundensätze!$D$13,IF(L2530=2,Stundensätze!$D$17,IF(L2530=4,Stundensätze!$D$21,"")))</f>
        <v/>
      </c>
      <c r="AN2530" s="180" t="str">
        <f>IF(L2530=1,Stundensätze!$D$15,IF(L2530=2,Stundensätze!$D$19,IF(L2530=4,Stundensätze!$D$23,"")))</f>
        <v/>
      </c>
      <c r="AO2530" s="180">
        <f t="shared" si="1160"/>
        <v>0</v>
      </c>
      <c r="AP2530" s="180">
        <f t="shared" si="1161"/>
        <v>0</v>
      </c>
      <c r="AQ2530" s="192" t="str">
        <f t="shared" si="1162"/>
        <v/>
      </c>
      <c r="AR2530" s="192" t="str">
        <f t="shared" si="1163"/>
        <v/>
      </c>
      <c r="AS2530" s="193">
        <f t="shared" si="1164"/>
        <v>0</v>
      </c>
      <c r="AT2530" s="258">
        <f>IF(K2530=0,0,VLOOKUP(K2530,Kostenstellen!A:B,2,FALSE))</f>
        <v>0</v>
      </c>
      <c r="AU2530" s="68" t="str">
        <f t="shared" si="1146"/>
        <v/>
      </c>
      <c r="AV2530" s="68" t="str">
        <f t="shared" si="1147"/>
        <v/>
      </c>
      <c r="AW2530" s="68">
        <f>IF(AF2530=0,0,VLOOKUP($H2530,Leistungszahlen!$A$11:$H$158,4,FALSE))</f>
        <v>0</v>
      </c>
      <c r="AX2530" s="68">
        <f>IF(AF2530=0,0,VLOOKUP($H2530,Leistungszahlen!$A$11:$H$158,5,FALSE))</f>
        <v>0</v>
      </c>
      <c r="AY2530" s="68">
        <f>IF(AG2530=0,0,VLOOKUP($H2530,Leistungszahlen!$A$11:$H$158,6,FALSE))</f>
        <v>0</v>
      </c>
      <c r="AZ2530" s="68">
        <f t="shared" si="1148"/>
        <v>0</v>
      </c>
      <c r="BA2530" s="68">
        <f t="shared" si="1149"/>
        <v>0</v>
      </c>
      <c r="BC2530" s="68">
        <f t="shared" si="1165"/>
        <v>0</v>
      </c>
      <c r="BD2530" s="285"/>
    </row>
    <row r="2531" spans="1:56" s="68" customFormat="1">
      <c r="A2531" s="200"/>
      <c r="B2531" s="200"/>
      <c r="C2531" s="200"/>
      <c r="D2531" s="200"/>
      <c r="E2531" s="200"/>
      <c r="F2531" s="200"/>
      <c r="G2531" s="200"/>
      <c r="H2531" s="201"/>
      <c r="I2531" s="202"/>
      <c r="J2531" s="200"/>
      <c r="K2531" s="176"/>
      <c r="L2531" s="176"/>
      <c r="M2531" s="176"/>
      <c r="N2531" s="286"/>
      <c r="O2531" s="286"/>
      <c r="P2531" s="176"/>
      <c r="Q2531" s="203">
        <f t="shared" si="1141"/>
        <v>0</v>
      </c>
      <c r="R2531" s="203">
        <f t="shared" si="1142"/>
        <v>0</v>
      </c>
      <c r="S2531" s="203">
        <f t="shared" si="1143"/>
        <v>0</v>
      </c>
      <c r="T2531" s="203">
        <f t="shared" si="1144"/>
        <v>0</v>
      </c>
      <c r="U2531" s="203">
        <f t="shared" si="1145"/>
        <v>0</v>
      </c>
      <c r="V2531" s="175">
        <f>IF(Q2531&gt;0,VLOOKUP(Q2531,Jahresfaktoren!$A$11:$B$24,2,),0)</f>
        <v>0</v>
      </c>
      <c r="W2531" s="175">
        <f>IF(R2531&gt;0,VLOOKUP(R2531,Jahresfaktoren!$D$11:$E$24,2,),0)</f>
        <v>0</v>
      </c>
      <c r="X2531" s="175">
        <f>IF(S2531&gt;0,VLOOKUP(S2531,Jahresfaktoren!$A$28:$B$29,2,),0)</f>
        <v>0</v>
      </c>
      <c r="Y2531" s="175">
        <f>IF(T2531&gt;0,VLOOKUP(T2531,Jahresfaktoren!$A$28:$B$29,2,),0)</f>
        <v>0</v>
      </c>
      <c r="Z2531" s="175">
        <f>IF(U2531&gt;0,VLOOKUP(U2531,Jahresfaktoren!$A$32:$B$33,2,),)</f>
        <v>0</v>
      </c>
      <c r="AA2531" s="177" t="str">
        <f t="shared" si="1150"/>
        <v/>
      </c>
      <c r="AB2531" s="177" t="str">
        <f t="shared" si="1151"/>
        <v/>
      </c>
      <c r="AC2531" s="177" t="str">
        <f t="shared" si="1152"/>
        <v/>
      </c>
      <c r="AD2531" s="177" t="str">
        <f t="shared" si="1153"/>
        <v/>
      </c>
      <c r="AE2531" s="177" t="str">
        <f t="shared" si="1154"/>
        <v/>
      </c>
      <c r="AF2531" s="178">
        <f>IF(Q2531&gt;0,VLOOKUP(H2531,Leistungszahlen!$A$11:$C$158,3,),0)</f>
        <v>0</v>
      </c>
      <c r="AG2531" s="178">
        <f>IF(R2531&gt;0,VLOOKUP(H2531,Leistungszahlen!$A$11:$F$158,6,),IF(T2531&gt;0,VLOOKUP(H2531,Leistungszahlen!$A$11:$F$158,6,),0))</f>
        <v>0</v>
      </c>
      <c r="AH2531" s="179">
        <f t="shared" si="1155"/>
        <v>0</v>
      </c>
      <c r="AI2531" s="179">
        <f t="shared" si="1156"/>
        <v>0</v>
      </c>
      <c r="AJ2531" s="179">
        <f t="shared" si="1157"/>
        <v>0</v>
      </c>
      <c r="AK2531" s="179">
        <f t="shared" si="1158"/>
        <v>0</v>
      </c>
      <c r="AL2531" s="179">
        <f t="shared" si="1159"/>
        <v>0</v>
      </c>
      <c r="AM2531" s="180" t="str">
        <f>IF(L2531=1,Stundensätze!$D$13,IF(L2531=2,Stundensätze!$D$17,IF(L2531=4,Stundensätze!$D$21,"")))</f>
        <v/>
      </c>
      <c r="AN2531" s="180" t="str">
        <f>IF(L2531=1,Stundensätze!$D$15,IF(L2531=2,Stundensätze!$D$19,IF(L2531=4,Stundensätze!$D$23,"")))</f>
        <v/>
      </c>
      <c r="AO2531" s="180">
        <f t="shared" si="1160"/>
        <v>0</v>
      </c>
      <c r="AP2531" s="180">
        <f t="shared" si="1161"/>
        <v>0</v>
      </c>
      <c r="AQ2531" s="192" t="str">
        <f t="shared" si="1162"/>
        <v/>
      </c>
      <c r="AR2531" s="192" t="str">
        <f t="shared" si="1163"/>
        <v/>
      </c>
      <c r="AS2531" s="193">
        <f t="shared" si="1164"/>
        <v>0</v>
      </c>
      <c r="AT2531" s="258">
        <f>IF(K2531=0,0,VLOOKUP(K2531,Kostenstellen!A:B,2,FALSE))</f>
        <v>0</v>
      </c>
      <c r="AU2531" s="68" t="str">
        <f t="shared" si="1146"/>
        <v/>
      </c>
      <c r="AV2531" s="68" t="str">
        <f t="shared" si="1147"/>
        <v/>
      </c>
      <c r="AW2531" s="68">
        <f>IF(AF2531=0,0,VLOOKUP($H2531,Leistungszahlen!$A$11:$H$158,4,FALSE))</f>
        <v>0</v>
      </c>
      <c r="AX2531" s="68">
        <f>IF(AF2531=0,0,VLOOKUP($H2531,Leistungszahlen!$A$11:$H$158,5,FALSE))</f>
        <v>0</v>
      </c>
      <c r="AY2531" s="68">
        <f>IF(AG2531=0,0,VLOOKUP($H2531,Leistungszahlen!$A$11:$H$158,6,FALSE))</f>
        <v>0</v>
      </c>
      <c r="AZ2531" s="68">
        <f t="shared" si="1148"/>
        <v>0</v>
      </c>
      <c r="BA2531" s="68">
        <f t="shared" si="1149"/>
        <v>0</v>
      </c>
      <c r="BC2531" s="68">
        <f t="shared" si="1165"/>
        <v>0</v>
      </c>
      <c r="BD2531" s="285"/>
    </row>
    <row r="2532" spans="1:56" s="68" customFormat="1">
      <c r="A2532" s="200"/>
      <c r="B2532" s="200"/>
      <c r="C2532" s="200"/>
      <c r="D2532" s="200"/>
      <c r="E2532" s="200"/>
      <c r="F2532" s="200"/>
      <c r="G2532" s="200"/>
      <c r="H2532" s="201"/>
      <c r="I2532" s="202"/>
      <c r="J2532" s="200"/>
      <c r="K2532" s="176"/>
      <c r="L2532" s="176"/>
      <c r="M2532" s="176"/>
      <c r="N2532" s="286"/>
      <c r="O2532" s="286"/>
      <c r="P2532" s="176"/>
      <c r="Q2532" s="203">
        <f t="shared" si="1141"/>
        <v>0</v>
      </c>
      <c r="R2532" s="203">
        <f t="shared" si="1142"/>
        <v>0</v>
      </c>
      <c r="S2532" s="203">
        <f t="shared" si="1143"/>
        <v>0</v>
      </c>
      <c r="T2532" s="203">
        <f t="shared" si="1144"/>
        <v>0</v>
      </c>
      <c r="U2532" s="203">
        <f t="shared" si="1145"/>
        <v>0</v>
      </c>
      <c r="V2532" s="175">
        <f>IF(Q2532&gt;0,VLOOKUP(Q2532,Jahresfaktoren!$A$11:$B$24,2,),0)</f>
        <v>0</v>
      </c>
      <c r="W2532" s="175">
        <f>IF(R2532&gt;0,VLOOKUP(R2532,Jahresfaktoren!$D$11:$E$24,2,),0)</f>
        <v>0</v>
      </c>
      <c r="X2532" s="175">
        <f>IF(S2532&gt;0,VLOOKUP(S2532,Jahresfaktoren!$A$28:$B$29,2,),0)</f>
        <v>0</v>
      </c>
      <c r="Y2532" s="175">
        <f>IF(T2532&gt;0,VLOOKUP(T2532,Jahresfaktoren!$A$28:$B$29,2,),0)</f>
        <v>0</v>
      </c>
      <c r="Z2532" s="175">
        <f>IF(U2532&gt;0,VLOOKUP(U2532,Jahresfaktoren!$A$32:$B$33,2,),)</f>
        <v>0</v>
      </c>
      <c r="AA2532" s="177" t="str">
        <f t="shared" si="1150"/>
        <v/>
      </c>
      <c r="AB2532" s="177" t="str">
        <f t="shared" si="1151"/>
        <v/>
      </c>
      <c r="AC2532" s="177" t="str">
        <f t="shared" si="1152"/>
        <v/>
      </c>
      <c r="AD2532" s="177" t="str">
        <f t="shared" si="1153"/>
        <v/>
      </c>
      <c r="AE2532" s="177" t="str">
        <f t="shared" si="1154"/>
        <v/>
      </c>
      <c r="AF2532" s="178">
        <f>IF(Q2532&gt;0,VLOOKUP(H2532,Leistungszahlen!$A$11:$C$158,3,),0)</f>
        <v>0</v>
      </c>
      <c r="AG2532" s="178">
        <f>IF(R2532&gt;0,VLOOKUP(H2532,Leistungszahlen!$A$11:$F$158,6,),IF(T2532&gt;0,VLOOKUP(H2532,Leistungszahlen!$A$11:$F$158,6,),0))</f>
        <v>0</v>
      </c>
      <c r="AH2532" s="179">
        <f t="shared" si="1155"/>
        <v>0</v>
      </c>
      <c r="AI2532" s="179">
        <f t="shared" si="1156"/>
        <v>0</v>
      </c>
      <c r="AJ2532" s="179">
        <f t="shared" si="1157"/>
        <v>0</v>
      </c>
      <c r="AK2532" s="179">
        <f t="shared" si="1158"/>
        <v>0</v>
      </c>
      <c r="AL2532" s="179">
        <f t="shared" si="1159"/>
        <v>0</v>
      </c>
      <c r="AM2532" s="180" t="str">
        <f>IF(L2532=1,Stundensätze!$D$13,IF(L2532=2,Stundensätze!$D$17,IF(L2532=4,Stundensätze!$D$21,"")))</f>
        <v/>
      </c>
      <c r="AN2532" s="180" t="str">
        <f>IF(L2532=1,Stundensätze!$D$15,IF(L2532=2,Stundensätze!$D$19,IF(L2532=4,Stundensätze!$D$23,"")))</f>
        <v/>
      </c>
      <c r="AO2532" s="180">
        <f t="shared" si="1160"/>
        <v>0</v>
      </c>
      <c r="AP2532" s="180">
        <f t="shared" si="1161"/>
        <v>0</v>
      </c>
      <c r="AQ2532" s="192" t="str">
        <f t="shared" si="1162"/>
        <v/>
      </c>
      <c r="AR2532" s="192" t="str">
        <f t="shared" si="1163"/>
        <v/>
      </c>
      <c r="AS2532" s="193">
        <f t="shared" si="1164"/>
        <v>0</v>
      </c>
      <c r="AT2532" s="258">
        <f>IF(K2532=0,0,VLOOKUP(K2532,Kostenstellen!A:B,2,FALSE))</f>
        <v>0</v>
      </c>
      <c r="AU2532" s="68" t="str">
        <f t="shared" si="1146"/>
        <v/>
      </c>
      <c r="AV2532" s="68" t="str">
        <f t="shared" si="1147"/>
        <v/>
      </c>
      <c r="AW2532" s="68">
        <f>IF(AF2532=0,0,VLOOKUP($H2532,Leistungszahlen!$A$11:$H$158,4,FALSE))</f>
        <v>0</v>
      </c>
      <c r="AX2532" s="68">
        <f>IF(AF2532=0,0,VLOOKUP($H2532,Leistungszahlen!$A$11:$H$158,5,FALSE))</f>
        <v>0</v>
      </c>
      <c r="AY2532" s="68">
        <f>IF(AG2532=0,0,VLOOKUP($H2532,Leistungszahlen!$A$11:$H$158,6,FALSE))</f>
        <v>0</v>
      </c>
      <c r="AZ2532" s="68">
        <f t="shared" si="1148"/>
        <v>0</v>
      </c>
      <c r="BA2532" s="68">
        <f t="shared" si="1149"/>
        <v>0</v>
      </c>
      <c r="BC2532" s="68">
        <f t="shared" si="1165"/>
        <v>0</v>
      </c>
      <c r="BD2532" s="285"/>
    </row>
    <row r="2533" spans="1:56" s="68" customFormat="1">
      <c r="A2533" s="200"/>
      <c r="B2533" s="200"/>
      <c r="C2533" s="200"/>
      <c r="D2533" s="200"/>
      <c r="E2533" s="200"/>
      <c r="F2533" s="200"/>
      <c r="G2533" s="200"/>
      <c r="H2533" s="201"/>
      <c r="I2533" s="202"/>
      <c r="J2533" s="200"/>
      <c r="K2533" s="176"/>
      <c r="L2533" s="176"/>
      <c r="M2533" s="176"/>
      <c r="N2533" s="286"/>
      <c r="O2533" s="286"/>
      <c r="P2533" s="176"/>
      <c r="Q2533" s="203">
        <f t="shared" si="1141"/>
        <v>0</v>
      </c>
      <c r="R2533" s="203">
        <f t="shared" si="1142"/>
        <v>0</v>
      </c>
      <c r="S2533" s="203">
        <f t="shared" si="1143"/>
        <v>0</v>
      </c>
      <c r="T2533" s="203">
        <f t="shared" si="1144"/>
        <v>0</v>
      </c>
      <c r="U2533" s="203">
        <f t="shared" si="1145"/>
        <v>0</v>
      </c>
      <c r="V2533" s="175">
        <f>IF(Q2533&gt;0,VLOOKUP(Q2533,Jahresfaktoren!$A$11:$B$24,2,),0)</f>
        <v>0</v>
      </c>
      <c r="W2533" s="175">
        <f>IF(R2533&gt;0,VLOOKUP(R2533,Jahresfaktoren!$D$11:$E$24,2,),0)</f>
        <v>0</v>
      </c>
      <c r="X2533" s="175">
        <f>IF(S2533&gt;0,VLOOKUP(S2533,Jahresfaktoren!$A$28:$B$29,2,),0)</f>
        <v>0</v>
      </c>
      <c r="Y2533" s="175">
        <f>IF(T2533&gt;0,VLOOKUP(T2533,Jahresfaktoren!$A$28:$B$29,2,),0)</f>
        <v>0</v>
      </c>
      <c r="Z2533" s="175">
        <f>IF(U2533&gt;0,VLOOKUP(U2533,Jahresfaktoren!$A$32:$B$33,2,),)</f>
        <v>0</v>
      </c>
      <c r="AA2533" s="177" t="str">
        <f t="shared" si="1150"/>
        <v/>
      </c>
      <c r="AB2533" s="177" t="str">
        <f t="shared" si="1151"/>
        <v/>
      </c>
      <c r="AC2533" s="177" t="str">
        <f t="shared" si="1152"/>
        <v/>
      </c>
      <c r="AD2533" s="177" t="str">
        <f t="shared" si="1153"/>
        <v/>
      </c>
      <c r="AE2533" s="177" t="str">
        <f t="shared" si="1154"/>
        <v/>
      </c>
      <c r="AF2533" s="178">
        <f>IF(Q2533&gt;0,VLOOKUP(H2533,Leistungszahlen!$A$11:$C$158,3,),0)</f>
        <v>0</v>
      </c>
      <c r="AG2533" s="178">
        <f>IF(R2533&gt;0,VLOOKUP(H2533,Leistungszahlen!$A$11:$F$158,6,),IF(T2533&gt;0,VLOOKUP(H2533,Leistungszahlen!$A$11:$F$158,6,),0))</f>
        <v>0</v>
      </c>
      <c r="AH2533" s="179">
        <f t="shared" si="1155"/>
        <v>0</v>
      </c>
      <c r="AI2533" s="179">
        <f t="shared" si="1156"/>
        <v>0</v>
      </c>
      <c r="AJ2533" s="179">
        <f t="shared" si="1157"/>
        <v>0</v>
      </c>
      <c r="AK2533" s="179">
        <f t="shared" si="1158"/>
        <v>0</v>
      </c>
      <c r="AL2533" s="179">
        <f t="shared" si="1159"/>
        <v>0</v>
      </c>
      <c r="AM2533" s="180" t="str">
        <f>IF(L2533=1,Stundensätze!$D$13,IF(L2533=2,Stundensätze!$D$17,IF(L2533=4,Stundensätze!$D$21,"")))</f>
        <v/>
      </c>
      <c r="AN2533" s="180" t="str">
        <f>IF(L2533=1,Stundensätze!$D$15,IF(L2533=2,Stundensätze!$D$19,IF(L2533=4,Stundensätze!$D$23,"")))</f>
        <v/>
      </c>
      <c r="AO2533" s="180">
        <f t="shared" si="1160"/>
        <v>0</v>
      </c>
      <c r="AP2533" s="180">
        <f t="shared" si="1161"/>
        <v>0</v>
      </c>
      <c r="AQ2533" s="192" t="str">
        <f t="shared" si="1162"/>
        <v/>
      </c>
      <c r="AR2533" s="192" t="str">
        <f t="shared" si="1163"/>
        <v/>
      </c>
      <c r="AS2533" s="193">
        <f t="shared" si="1164"/>
        <v>0</v>
      </c>
      <c r="AT2533" s="258">
        <f>IF(K2533=0,0,VLOOKUP(K2533,Kostenstellen!A:B,2,FALSE))</f>
        <v>0</v>
      </c>
      <c r="AU2533" s="68" t="str">
        <f t="shared" si="1146"/>
        <v/>
      </c>
      <c r="AV2533" s="68" t="str">
        <f t="shared" si="1147"/>
        <v/>
      </c>
      <c r="AW2533" s="68">
        <f>IF(AF2533=0,0,VLOOKUP($H2533,Leistungszahlen!$A$11:$H$158,4,FALSE))</f>
        <v>0</v>
      </c>
      <c r="AX2533" s="68">
        <f>IF(AF2533=0,0,VLOOKUP($H2533,Leistungszahlen!$A$11:$H$158,5,FALSE))</f>
        <v>0</v>
      </c>
      <c r="AY2533" s="68">
        <f>IF(AG2533=0,0,VLOOKUP($H2533,Leistungszahlen!$A$11:$H$158,6,FALSE))</f>
        <v>0</v>
      </c>
      <c r="AZ2533" s="68">
        <f t="shared" si="1148"/>
        <v>0</v>
      </c>
      <c r="BA2533" s="68">
        <f t="shared" si="1149"/>
        <v>0</v>
      </c>
      <c r="BC2533" s="68">
        <f t="shared" si="1165"/>
        <v>0</v>
      </c>
      <c r="BD2533" s="285"/>
    </row>
    <row r="2534" spans="1:56" s="68" customFormat="1">
      <c r="A2534" s="200"/>
      <c r="B2534" s="200"/>
      <c r="C2534" s="200"/>
      <c r="D2534" s="200"/>
      <c r="E2534" s="200"/>
      <c r="F2534" s="200"/>
      <c r="G2534" s="200"/>
      <c r="H2534" s="201"/>
      <c r="I2534" s="202"/>
      <c r="J2534" s="200"/>
      <c r="K2534" s="176"/>
      <c r="L2534" s="176"/>
      <c r="M2534" s="176"/>
      <c r="N2534" s="286"/>
      <c r="O2534" s="286"/>
      <c r="P2534" s="176"/>
      <c r="Q2534" s="203">
        <f t="shared" si="1141"/>
        <v>0</v>
      </c>
      <c r="R2534" s="203">
        <f t="shared" si="1142"/>
        <v>0</v>
      </c>
      <c r="S2534" s="203">
        <f t="shared" si="1143"/>
        <v>0</v>
      </c>
      <c r="T2534" s="203">
        <f t="shared" si="1144"/>
        <v>0</v>
      </c>
      <c r="U2534" s="203">
        <f t="shared" si="1145"/>
        <v>0</v>
      </c>
      <c r="V2534" s="175">
        <f>IF(Q2534&gt;0,VLOOKUP(Q2534,Jahresfaktoren!$A$11:$B$24,2,),0)</f>
        <v>0</v>
      </c>
      <c r="W2534" s="175">
        <f>IF(R2534&gt;0,VLOOKUP(R2534,Jahresfaktoren!$D$11:$E$24,2,),0)</f>
        <v>0</v>
      </c>
      <c r="X2534" s="175">
        <f>IF(S2534&gt;0,VLOOKUP(S2534,Jahresfaktoren!$A$28:$B$29,2,),0)</f>
        <v>0</v>
      </c>
      <c r="Y2534" s="175">
        <f>IF(T2534&gt;0,VLOOKUP(T2534,Jahresfaktoren!$A$28:$B$29,2,),0)</f>
        <v>0</v>
      </c>
      <c r="Z2534" s="175">
        <f>IF(U2534&gt;0,VLOOKUP(U2534,Jahresfaktoren!$A$32:$B$33,2,),)</f>
        <v>0</v>
      </c>
      <c r="AA2534" s="177" t="str">
        <f t="shared" si="1150"/>
        <v/>
      </c>
      <c r="AB2534" s="177" t="str">
        <f t="shared" si="1151"/>
        <v/>
      </c>
      <c r="AC2534" s="177" t="str">
        <f t="shared" si="1152"/>
        <v/>
      </c>
      <c r="AD2534" s="177" t="str">
        <f t="shared" si="1153"/>
        <v/>
      </c>
      <c r="AE2534" s="177" t="str">
        <f t="shared" si="1154"/>
        <v/>
      </c>
      <c r="AF2534" s="178">
        <f>IF(Q2534&gt;0,VLOOKUP(H2534,Leistungszahlen!$A$11:$C$158,3,),0)</f>
        <v>0</v>
      </c>
      <c r="AG2534" s="178">
        <f>IF(R2534&gt;0,VLOOKUP(H2534,Leistungszahlen!$A$11:$F$158,6,),IF(T2534&gt;0,VLOOKUP(H2534,Leistungszahlen!$A$11:$F$158,6,),0))</f>
        <v>0</v>
      </c>
      <c r="AH2534" s="179">
        <f t="shared" si="1155"/>
        <v>0</v>
      </c>
      <c r="AI2534" s="179">
        <f t="shared" si="1156"/>
        <v>0</v>
      </c>
      <c r="AJ2534" s="179">
        <f t="shared" si="1157"/>
        <v>0</v>
      </c>
      <c r="AK2534" s="179">
        <f t="shared" si="1158"/>
        <v>0</v>
      </c>
      <c r="AL2534" s="179">
        <f t="shared" si="1159"/>
        <v>0</v>
      </c>
      <c r="AM2534" s="180" t="str">
        <f>IF(L2534=1,Stundensätze!$D$13,IF(L2534=2,Stundensätze!$D$17,IF(L2534=4,Stundensätze!$D$21,"")))</f>
        <v/>
      </c>
      <c r="AN2534" s="180" t="str">
        <f>IF(L2534=1,Stundensätze!$D$15,IF(L2534=2,Stundensätze!$D$19,IF(L2534=4,Stundensätze!$D$23,"")))</f>
        <v/>
      </c>
      <c r="AO2534" s="180">
        <f t="shared" si="1160"/>
        <v>0</v>
      </c>
      <c r="AP2534" s="180">
        <f t="shared" si="1161"/>
        <v>0</v>
      </c>
      <c r="AQ2534" s="192" t="str">
        <f t="shared" si="1162"/>
        <v/>
      </c>
      <c r="AR2534" s="192" t="str">
        <f t="shared" si="1163"/>
        <v/>
      </c>
      <c r="AS2534" s="193">
        <f t="shared" si="1164"/>
        <v>0</v>
      </c>
      <c r="AT2534" s="258">
        <f>IF(K2534=0,0,VLOOKUP(K2534,Kostenstellen!A:B,2,FALSE))</f>
        <v>0</v>
      </c>
      <c r="AU2534" s="68" t="str">
        <f t="shared" si="1146"/>
        <v/>
      </c>
      <c r="AV2534" s="68" t="str">
        <f t="shared" si="1147"/>
        <v/>
      </c>
      <c r="AW2534" s="68">
        <f>IF(AF2534=0,0,VLOOKUP($H2534,Leistungszahlen!$A$11:$H$158,4,FALSE))</f>
        <v>0</v>
      </c>
      <c r="AX2534" s="68">
        <f>IF(AF2534=0,0,VLOOKUP($H2534,Leistungszahlen!$A$11:$H$158,5,FALSE))</f>
        <v>0</v>
      </c>
      <c r="AY2534" s="68">
        <f>IF(AG2534=0,0,VLOOKUP($H2534,Leistungszahlen!$A$11:$H$158,6,FALSE))</f>
        <v>0</v>
      </c>
      <c r="AZ2534" s="68">
        <f t="shared" si="1148"/>
        <v>0</v>
      </c>
      <c r="BA2534" s="68">
        <f t="shared" si="1149"/>
        <v>0</v>
      </c>
      <c r="BC2534" s="68">
        <f t="shared" si="1165"/>
        <v>0</v>
      </c>
      <c r="BD2534" s="285"/>
    </row>
    <row r="2535" spans="1:56" s="68" customFormat="1">
      <c r="A2535" s="200"/>
      <c r="B2535" s="200"/>
      <c r="C2535" s="200"/>
      <c r="D2535" s="200"/>
      <c r="E2535" s="200"/>
      <c r="F2535" s="200"/>
      <c r="G2535" s="200"/>
      <c r="H2535" s="201"/>
      <c r="I2535" s="202"/>
      <c r="J2535" s="200"/>
      <c r="K2535" s="176"/>
      <c r="L2535" s="176"/>
      <c r="M2535" s="176"/>
      <c r="N2535" s="286"/>
      <c r="O2535" s="286"/>
      <c r="P2535" s="176"/>
      <c r="Q2535" s="203">
        <f t="shared" si="1141"/>
        <v>0</v>
      </c>
      <c r="R2535" s="203">
        <f t="shared" si="1142"/>
        <v>0</v>
      </c>
      <c r="S2535" s="203">
        <f t="shared" si="1143"/>
        <v>0</v>
      </c>
      <c r="T2535" s="203">
        <f t="shared" si="1144"/>
        <v>0</v>
      </c>
      <c r="U2535" s="203">
        <f t="shared" si="1145"/>
        <v>0</v>
      </c>
      <c r="V2535" s="175">
        <f>IF(Q2535&gt;0,VLOOKUP(Q2535,Jahresfaktoren!$A$11:$B$24,2,),0)</f>
        <v>0</v>
      </c>
      <c r="W2535" s="175">
        <f>IF(R2535&gt;0,VLOOKUP(R2535,Jahresfaktoren!$D$11:$E$24,2,),0)</f>
        <v>0</v>
      </c>
      <c r="X2535" s="175">
        <f>IF(S2535&gt;0,VLOOKUP(S2535,Jahresfaktoren!$A$28:$B$29,2,),0)</f>
        <v>0</v>
      </c>
      <c r="Y2535" s="175">
        <f>IF(T2535&gt;0,VLOOKUP(T2535,Jahresfaktoren!$A$28:$B$29,2,),0)</f>
        <v>0</v>
      </c>
      <c r="Z2535" s="175">
        <f>IF(U2535&gt;0,VLOOKUP(U2535,Jahresfaktoren!$A$32:$B$33,2,),)</f>
        <v>0</v>
      </c>
      <c r="AA2535" s="177" t="str">
        <f t="shared" si="1150"/>
        <v/>
      </c>
      <c r="AB2535" s="177" t="str">
        <f t="shared" si="1151"/>
        <v/>
      </c>
      <c r="AC2535" s="177" t="str">
        <f t="shared" si="1152"/>
        <v/>
      </c>
      <c r="AD2535" s="177" t="str">
        <f t="shared" si="1153"/>
        <v/>
      </c>
      <c r="AE2535" s="177" t="str">
        <f t="shared" si="1154"/>
        <v/>
      </c>
      <c r="AF2535" s="178">
        <f>IF(Q2535&gt;0,VLOOKUP(H2535,Leistungszahlen!$A$11:$C$158,3,),0)</f>
        <v>0</v>
      </c>
      <c r="AG2535" s="178">
        <f>IF(R2535&gt;0,VLOOKUP(H2535,Leistungszahlen!$A$11:$F$158,6,),IF(T2535&gt;0,VLOOKUP(H2535,Leistungszahlen!$A$11:$F$158,6,),0))</f>
        <v>0</v>
      </c>
      <c r="AH2535" s="179">
        <f t="shared" si="1155"/>
        <v>0</v>
      </c>
      <c r="AI2535" s="179">
        <f t="shared" si="1156"/>
        <v>0</v>
      </c>
      <c r="AJ2535" s="179">
        <f t="shared" si="1157"/>
        <v>0</v>
      </c>
      <c r="AK2535" s="179">
        <f t="shared" si="1158"/>
        <v>0</v>
      </c>
      <c r="AL2535" s="179">
        <f t="shared" si="1159"/>
        <v>0</v>
      </c>
      <c r="AM2535" s="180" t="str">
        <f>IF(L2535=1,Stundensätze!$D$13,IF(L2535=2,Stundensätze!$D$17,IF(L2535=4,Stundensätze!$D$21,"")))</f>
        <v/>
      </c>
      <c r="AN2535" s="180" t="str">
        <f>IF(L2535=1,Stundensätze!$D$15,IF(L2535=2,Stundensätze!$D$19,IF(L2535=4,Stundensätze!$D$23,"")))</f>
        <v/>
      </c>
      <c r="AO2535" s="180">
        <f t="shared" si="1160"/>
        <v>0</v>
      </c>
      <c r="AP2535" s="180">
        <f t="shared" si="1161"/>
        <v>0</v>
      </c>
      <c r="AQ2535" s="192" t="str">
        <f t="shared" si="1162"/>
        <v/>
      </c>
      <c r="AR2535" s="192" t="str">
        <f t="shared" si="1163"/>
        <v/>
      </c>
      <c r="AS2535" s="193">
        <f t="shared" si="1164"/>
        <v>0</v>
      </c>
      <c r="AT2535" s="258">
        <f>IF(K2535=0,0,VLOOKUP(K2535,Kostenstellen!A:B,2,FALSE))</f>
        <v>0</v>
      </c>
      <c r="AU2535" s="68" t="str">
        <f t="shared" si="1146"/>
        <v/>
      </c>
      <c r="AV2535" s="68" t="str">
        <f t="shared" si="1147"/>
        <v/>
      </c>
      <c r="AW2535" s="68">
        <f>IF(AF2535=0,0,VLOOKUP($H2535,Leistungszahlen!$A$11:$H$158,4,FALSE))</f>
        <v>0</v>
      </c>
      <c r="AX2535" s="68">
        <f>IF(AF2535=0,0,VLOOKUP($H2535,Leistungszahlen!$A$11:$H$158,5,FALSE))</f>
        <v>0</v>
      </c>
      <c r="AY2535" s="68">
        <f>IF(AG2535=0,0,VLOOKUP($H2535,Leistungszahlen!$A$11:$H$158,6,FALSE))</f>
        <v>0</v>
      </c>
      <c r="AZ2535" s="68">
        <f t="shared" si="1148"/>
        <v>0</v>
      </c>
      <c r="BA2535" s="68">
        <f t="shared" si="1149"/>
        <v>0</v>
      </c>
      <c r="BC2535" s="68">
        <f t="shared" si="1165"/>
        <v>0</v>
      </c>
      <c r="BD2535" s="285"/>
    </row>
    <row r="2536" spans="1:56" s="68" customFormat="1">
      <c r="A2536" s="200"/>
      <c r="B2536" s="200"/>
      <c r="C2536" s="200"/>
      <c r="D2536" s="200"/>
      <c r="E2536" s="200"/>
      <c r="F2536" s="200"/>
      <c r="G2536" s="200"/>
      <c r="H2536" s="201"/>
      <c r="I2536" s="202"/>
      <c r="J2536" s="200"/>
      <c r="K2536" s="176"/>
      <c r="L2536" s="176"/>
      <c r="M2536" s="176"/>
      <c r="N2536" s="286"/>
      <c r="O2536" s="286"/>
      <c r="P2536" s="176"/>
      <c r="Q2536" s="203">
        <f t="shared" si="1141"/>
        <v>0</v>
      </c>
      <c r="R2536" s="203">
        <f t="shared" si="1142"/>
        <v>0</v>
      </c>
      <c r="S2536" s="203">
        <f t="shared" si="1143"/>
        <v>0</v>
      </c>
      <c r="T2536" s="203">
        <f t="shared" si="1144"/>
        <v>0</v>
      </c>
      <c r="U2536" s="203">
        <f t="shared" si="1145"/>
        <v>0</v>
      </c>
      <c r="V2536" s="175">
        <f>IF(Q2536&gt;0,VLOOKUP(Q2536,Jahresfaktoren!$A$11:$B$24,2,),0)</f>
        <v>0</v>
      </c>
      <c r="W2536" s="175">
        <f>IF(R2536&gt;0,VLOOKUP(R2536,Jahresfaktoren!$D$11:$E$24,2,),0)</f>
        <v>0</v>
      </c>
      <c r="X2536" s="175">
        <f>IF(S2536&gt;0,VLOOKUP(S2536,Jahresfaktoren!$A$28:$B$29,2,),0)</f>
        <v>0</v>
      </c>
      <c r="Y2536" s="175">
        <f>IF(T2536&gt;0,VLOOKUP(T2536,Jahresfaktoren!$A$28:$B$29,2,),0)</f>
        <v>0</v>
      </c>
      <c r="Z2536" s="175">
        <f>IF(U2536&gt;0,VLOOKUP(U2536,Jahresfaktoren!$A$32:$B$33,2,),)</f>
        <v>0</v>
      </c>
      <c r="AA2536" s="177" t="str">
        <f t="shared" si="1150"/>
        <v/>
      </c>
      <c r="AB2536" s="177" t="str">
        <f t="shared" si="1151"/>
        <v/>
      </c>
      <c r="AC2536" s="177" t="str">
        <f t="shared" si="1152"/>
        <v/>
      </c>
      <c r="AD2536" s="177" t="str">
        <f t="shared" si="1153"/>
        <v/>
      </c>
      <c r="AE2536" s="177" t="str">
        <f t="shared" si="1154"/>
        <v/>
      </c>
      <c r="AF2536" s="178">
        <f>IF(Q2536&gt;0,VLOOKUP(H2536,Leistungszahlen!$A$11:$C$158,3,),0)</f>
        <v>0</v>
      </c>
      <c r="AG2536" s="178">
        <f>IF(R2536&gt;0,VLOOKUP(H2536,Leistungszahlen!$A$11:$F$158,6,),IF(T2536&gt;0,VLOOKUP(H2536,Leistungszahlen!$A$11:$F$158,6,),0))</f>
        <v>0</v>
      </c>
      <c r="AH2536" s="179">
        <f t="shared" si="1155"/>
        <v>0</v>
      </c>
      <c r="AI2536" s="179">
        <f t="shared" si="1156"/>
        <v>0</v>
      </c>
      <c r="AJ2536" s="179">
        <f t="shared" si="1157"/>
        <v>0</v>
      </c>
      <c r="AK2536" s="179">
        <f t="shared" si="1158"/>
        <v>0</v>
      </c>
      <c r="AL2536" s="179">
        <f t="shared" si="1159"/>
        <v>0</v>
      </c>
      <c r="AM2536" s="180" t="str">
        <f>IF(L2536=1,Stundensätze!$D$13,IF(L2536=2,Stundensätze!$D$17,IF(L2536=4,Stundensätze!$D$21,"")))</f>
        <v/>
      </c>
      <c r="AN2536" s="180" t="str">
        <f>IF(L2536=1,Stundensätze!$D$15,IF(L2536=2,Stundensätze!$D$19,IF(L2536=4,Stundensätze!$D$23,"")))</f>
        <v/>
      </c>
      <c r="AO2536" s="180">
        <f t="shared" si="1160"/>
        <v>0</v>
      </c>
      <c r="AP2536" s="180">
        <f t="shared" si="1161"/>
        <v>0</v>
      </c>
      <c r="AQ2536" s="192" t="str">
        <f t="shared" si="1162"/>
        <v/>
      </c>
      <c r="AR2536" s="192" t="str">
        <f t="shared" si="1163"/>
        <v/>
      </c>
      <c r="AS2536" s="193">
        <f t="shared" si="1164"/>
        <v>0</v>
      </c>
      <c r="AT2536" s="258">
        <f>IF(K2536=0,0,VLOOKUP(K2536,Kostenstellen!A:B,2,FALSE))</f>
        <v>0</v>
      </c>
      <c r="AU2536" s="68" t="str">
        <f t="shared" si="1146"/>
        <v/>
      </c>
      <c r="AV2536" s="68" t="str">
        <f t="shared" si="1147"/>
        <v/>
      </c>
      <c r="AW2536" s="68">
        <f>IF(AF2536=0,0,VLOOKUP($H2536,Leistungszahlen!$A$11:$H$158,4,FALSE))</f>
        <v>0</v>
      </c>
      <c r="AX2536" s="68">
        <f>IF(AF2536=0,0,VLOOKUP($H2536,Leistungszahlen!$A$11:$H$158,5,FALSE))</f>
        <v>0</v>
      </c>
      <c r="AY2536" s="68">
        <f>IF(AG2536=0,0,VLOOKUP($H2536,Leistungszahlen!$A$11:$H$158,6,FALSE))</f>
        <v>0</v>
      </c>
      <c r="AZ2536" s="68">
        <f t="shared" si="1148"/>
        <v>0</v>
      </c>
      <c r="BA2536" s="68">
        <f t="shared" si="1149"/>
        <v>0</v>
      </c>
      <c r="BC2536" s="68">
        <f t="shared" si="1165"/>
        <v>0</v>
      </c>
      <c r="BD2536" s="285"/>
    </row>
    <row r="2537" spans="1:56" s="68" customFormat="1">
      <c r="A2537" s="200"/>
      <c r="B2537" s="200"/>
      <c r="C2537" s="200"/>
      <c r="D2537" s="200"/>
      <c r="E2537" s="200"/>
      <c r="F2537" s="200"/>
      <c r="G2537" s="200"/>
      <c r="H2537" s="201"/>
      <c r="I2537" s="202"/>
      <c r="J2537" s="200"/>
      <c r="K2537" s="176"/>
      <c r="L2537" s="176"/>
      <c r="M2537" s="176"/>
      <c r="N2537" s="286"/>
      <c r="O2537" s="286"/>
      <c r="P2537" s="176"/>
      <c r="Q2537" s="203">
        <f t="shared" si="1141"/>
        <v>0</v>
      </c>
      <c r="R2537" s="203">
        <f t="shared" si="1142"/>
        <v>0</v>
      </c>
      <c r="S2537" s="203">
        <f t="shared" si="1143"/>
        <v>0</v>
      </c>
      <c r="T2537" s="203">
        <f t="shared" si="1144"/>
        <v>0</v>
      </c>
      <c r="U2537" s="203">
        <f t="shared" si="1145"/>
        <v>0</v>
      </c>
      <c r="V2537" s="175">
        <f>IF(Q2537&gt;0,VLOOKUP(Q2537,Jahresfaktoren!$A$11:$B$24,2,),0)</f>
        <v>0</v>
      </c>
      <c r="W2537" s="175">
        <f>IF(R2537&gt;0,VLOOKUP(R2537,Jahresfaktoren!$D$11:$E$24,2,),0)</f>
        <v>0</v>
      </c>
      <c r="X2537" s="175">
        <f>IF(S2537&gt;0,VLOOKUP(S2537,Jahresfaktoren!$A$28:$B$29,2,),0)</f>
        <v>0</v>
      </c>
      <c r="Y2537" s="175">
        <f>IF(T2537&gt;0,VLOOKUP(T2537,Jahresfaktoren!$A$28:$B$29,2,),0)</f>
        <v>0</v>
      </c>
      <c r="Z2537" s="175">
        <f>IF(U2537&gt;0,VLOOKUP(U2537,Jahresfaktoren!$A$32:$B$33,2,),)</f>
        <v>0</v>
      </c>
      <c r="AA2537" s="177" t="str">
        <f t="shared" si="1150"/>
        <v/>
      </c>
      <c r="AB2537" s="177" t="str">
        <f t="shared" si="1151"/>
        <v/>
      </c>
      <c r="AC2537" s="177" t="str">
        <f t="shared" si="1152"/>
        <v/>
      </c>
      <c r="AD2537" s="177" t="str">
        <f t="shared" si="1153"/>
        <v/>
      </c>
      <c r="AE2537" s="177" t="str">
        <f t="shared" si="1154"/>
        <v/>
      </c>
      <c r="AF2537" s="178">
        <f>IF(Q2537&gt;0,VLOOKUP(H2537,Leistungszahlen!$A$11:$C$158,3,),0)</f>
        <v>0</v>
      </c>
      <c r="AG2537" s="178">
        <f>IF(R2537&gt;0,VLOOKUP(H2537,Leistungszahlen!$A$11:$F$158,6,),IF(T2537&gt;0,VLOOKUP(H2537,Leistungszahlen!$A$11:$F$158,6,),0))</f>
        <v>0</v>
      </c>
      <c r="AH2537" s="179">
        <f t="shared" si="1155"/>
        <v>0</v>
      </c>
      <c r="AI2537" s="179">
        <f t="shared" si="1156"/>
        <v>0</v>
      </c>
      <c r="AJ2537" s="179">
        <f t="shared" si="1157"/>
        <v>0</v>
      </c>
      <c r="AK2537" s="179">
        <f t="shared" si="1158"/>
        <v>0</v>
      </c>
      <c r="AL2537" s="179">
        <f t="shared" si="1159"/>
        <v>0</v>
      </c>
      <c r="AM2537" s="180" t="str">
        <f>IF(L2537=1,Stundensätze!$D$13,IF(L2537=2,Stundensätze!$D$17,IF(L2537=4,Stundensätze!$D$21,"")))</f>
        <v/>
      </c>
      <c r="AN2537" s="180" t="str">
        <f>IF(L2537=1,Stundensätze!$D$15,IF(L2537=2,Stundensätze!$D$19,IF(L2537=4,Stundensätze!$D$23,"")))</f>
        <v/>
      </c>
      <c r="AO2537" s="180">
        <f t="shared" si="1160"/>
        <v>0</v>
      </c>
      <c r="AP2537" s="180">
        <f t="shared" si="1161"/>
        <v>0</v>
      </c>
      <c r="AQ2537" s="192" t="str">
        <f t="shared" si="1162"/>
        <v/>
      </c>
      <c r="AR2537" s="192" t="str">
        <f t="shared" si="1163"/>
        <v/>
      </c>
      <c r="AS2537" s="193">
        <f t="shared" si="1164"/>
        <v>0</v>
      </c>
      <c r="AT2537" s="258">
        <f>IF(K2537=0,0,VLOOKUP(K2537,Kostenstellen!A:B,2,FALSE))</f>
        <v>0</v>
      </c>
      <c r="AU2537" s="68" t="str">
        <f t="shared" si="1146"/>
        <v/>
      </c>
      <c r="AV2537" s="68" t="str">
        <f t="shared" si="1147"/>
        <v/>
      </c>
      <c r="AW2537" s="68">
        <f>IF(AF2537=0,0,VLOOKUP($H2537,Leistungszahlen!$A$11:$H$158,4,FALSE))</f>
        <v>0</v>
      </c>
      <c r="AX2537" s="68">
        <f>IF(AF2537=0,0,VLOOKUP($H2537,Leistungszahlen!$A$11:$H$158,5,FALSE))</f>
        <v>0</v>
      </c>
      <c r="AY2537" s="68">
        <f>IF(AG2537=0,0,VLOOKUP($H2537,Leistungszahlen!$A$11:$H$158,6,FALSE))</f>
        <v>0</v>
      </c>
      <c r="AZ2537" s="68">
        <f t="shared" si="1148"/>
        <v>0</v>
      </c>
      <c r="BA2537" s="68">
        <f t="shared" si="1149"/>
        <v>0</v>
      </c>
      <c r="BC2537" s="68">
        <f t="shared" si="1165"/>
        <v>0</v>
      </c>
      <c r="BD2537" s="285"/>
    </row>
    <row r="2538" spans="1:56" s="68" customFormat="1">
      <c r="A2538" s="200"/>
      <c r="B2538" s="200"/>
      <c r="C2538" s="200"/>
      <c r="D2538" s="200"/>
      <c r="E2538" s="200"/>
      <c r="F2538" s="200"/>
      <c r="G2538" s="200"/>
      <c r="H2538" s="201"/>
      <c r="I2538" s="202"/>
      <c r="J2538" s="200"/>
      <c r="K2538" s="176"/>
      <c r="L2538" s="176"/>
      <c r="M2538" s="176"/>
      <c r="N2538" s="286"/>
      <c r="O2538" s="286"/>
      <c r="P2538" s="176"/>
      <c r="Q2538" s="203">
        <f t="shared" si="1141"/>
        <v>0</v>
      </c>
      <c r="R2538" s="203">
        <f t="shared" si="1142"/>
        <v>0</v>
      </c>
      <c r="S2538" s="203">
        <f t="shared" si="1143"/>
        <v>0</v>
      </c>
      <c r="T2538" s="203">
        <f t="shared" si="1144"/>
        <v>0</v>
      </c>
      <c r="U2538" s="203">
        <f t="shared" si="1145"/>
        <v>0</v>
      </c>
      <c r="V2538" s="175">
        <f>IF(Q2538&gt;0,VLOOKUP(Q2538,Jahresfaktoren!$A$11:$B$24,2,),0)</f>
        <v>0</v>
      </c>
      <c r="W2538" s="175">
        <f>IF(R2538&gt;0,VLOOKUP(R2538,Jahresfaktoren!$D$11:$E$24,2,),0)</f>
        <v>0</v>
      </c>
      <c r="X2538" s="175">
        <f>IF(S2538&gt;0,VLOOKUP(S2538,Jahresfaktoren!$A$28:$B$29,2,),0)</f>
        <v>0</v>
      </c>
      <c r="Y2538" s="175">
        <f>IF(T2538&gt;0,VLOOKUP(T2538,Jahresfaktoren!$A$28:$B$29,2,),0)</f>
        <v>0</v>
      </c>
      <c r="Z2538" s="175">
        <f>IF(U2538&gt;0,VLOOKUP(U2538,Jahresfaktoren!$A$32:$B$33,2,),)</f>
        <v>0</v>
      </c>
      <c r="AA2538" s="177" t="str">
        <f t="shared" si="1150"/>
        <v/>
      </c>
      <c r="AB2538" s="177" t="str">
        <f t="shared" si="1151"/>
        <v/>
      </c>
      <c r="AC2538" s="177" t="str">
        <f t="shared" si="1152"/>
        <v/>
      </c>
      <c r="AD2538" s="177" t="str">
        <f t="shared" si="1153"/>
        <v/>
      </c>
      <c r="AE2538" s="177" t="str">
        <f t="shared" si="1154"/>
        <v/>
      </c>
      <c r="AF2538" s="178">
        <f>IF(Q2538&gt;0,VLOOKUP(H2538,Leistungszahlen!$A$11:$C$158,3,),0)</f>
        <v>0</v>
      </c>
      <c r="AG2538" s="178">
        <f>IF(R2538&gt;0,VLOOKUP(H2538,Leistungszahlen!$A$11:$F$158,6,),IF(T2538&gt;0,VLOOKUP(H2538,Leistungszahlen!$A$11:$F$158,6,),0))</f>
        <v>0</v>
      </c>
      <c r="AH2538" s="179">
        <f t="shared" si="1155"/>
        <v>0</v>
      </c>
      <c r="AI2538" s="179">
        <f t="shared" si="1156"/>
        <v>0</v>
      </c>
      <c r="AJ2538" s="179">
        <f t="shared" si="1157"/>
        <v>0</v>
      </c>
      <c r="AK2538" s="179">
        <f t="shared" si="1158"/>
        <v>0</v>
      </c>
      <c r="AL2538" s="179">
        <f t="shared" si="1159"/>
        <v>0</v>
      </c>
      <c r="AM2538" s="180" t="str">
        <f>IF(L2538=1,Stundensätze!$D$13,IF(L2538=2,Stundensätze!$D$17,IF(L2538=4,Stundensätze!$D$21,"")))</f>
        <v/>
      </c>
      <c r="AN2538" s="180" t="str">
        <f>IF(L2538=1,Stundensätze!$D$15,IF(L2538=2,Stundensätze!$D$19,IF(L2538=4,Stundensätze!$D$23,"")))</f>
        <v/>
      </c>
      <c r="AO2538" s="180">
        <f t="shared" si="1160"/>
        <v>0</v>
      </c>
      <c r="AP2538" s="180">
        <f t="shared" si="1161"/>
        <v>0</v>
      </c>
      <c r="AQ2538" s="192" t="str">
        <f t="shared" si="1162"/>
        <v/>
      </c>
      <c r="AR2538" s="192" t="str">
        <f t="shared" si="1163"/>
        <v/>
      </c>
      <c r="AS2538" s="193">
        <f t="shared" si="1164"/>
        <v>0</v>
      </c>
      <c r="AT2538" s="258">
        <f>IF(K2538=0,0,VLOOKUP(K2538,Kostenstellen!A:B,2,FALSE))</f>
        <v>0</v>
      </c>
      <c r="AU2538" s="68" t="str">
        <f t="shared" si="1146"/>
        <v/>
      </c>
      <c r="AV2538" s="68" t="str">
        <f t="shared" si="1147"/>
        <v/>
      </c>
      <c r="AW2538" s="68">
        <f>IF(AF2538=0,0,VLOOKUP($H2538,Leistungszahlen!$A$11:$H$158,4,FALSE))</f>
        <v>0</v>
      </c>
      <c r="AX2538" s="68">
        <f>IF(AF2538=0,0,VLOOKUP($H2538,Leistungszahlen!$A$11:$H$158,5,FALSE))</f>
        <v>0</v>
      </c>
      <c r="AY2538" s="68">
        <f>IF(AG2538=0,0,VLOOKUP($H2538,Leistungszahlen!$A$11:$H$158,6,FALSE))</f>
        <v>0</v>
      </c>
      <c r="AZ2538" s="68">
        <f t="shared" si="1148"/>
        <v>0</v>
      </c>
      <c r="BA2538" s="68">
        <f t="shared" si="1149"/>
        <v>0</v>
      </c>
      <c r="BC2538" s="68">
        <f t="shared" si="1165"/>
        <v>0</v>
      </c>
      <c r="BD2538" s="285"/>
    </row>
    <row r="2539" spans="1:56" s="68" customFormat="1">
      <c r="A2539" s="200"/>
      <c r="B2539" s="200"/>
      <c r="C2539" s="200"/>
      <c r="D2539" s="200"/>
      <c r="E2539" s="200"/>
      <c r="F2539" s="200"/>
      <c r="G2539" s="200"/>
      <c r="H2539" s="201"/>
      <c r="I2539" s="202"/>
      <c r="J2539" s="200"/>
      <c r="K2539" s="176"/>
      <c r="L2539" s="176"/>
      <c r="M2539" s="176"/>
      <c r="N2539" s="286"/>
      <c r="O2539" s="286"/>
      <c r="P2539" s="176"/>
      <c r="Q2539" s="203">
        <f t="shared" si="1141"/>
        <v>0</v>
      </c>
      <c r="R2539" s="203">
        <f t="shared" si="1142"/>
        <v>0</v>
      </c>
      <c r="S2539" s="203">
        <f t="shared" si="1143"/>
        <v>0</v>
      </c>
      <c r="T2539" s="203">
        <f t="shared" si="1144"/>
        <v>0</v>
      </c>
      <c r="U2539" s="203">
        <f t="shared" si="1145"/>
        <v>0</v>
      </c>
      <c r="V2539" s="175">
        <f>IF(Q2539&gt;0,VLOOKUP(Q2539,Jahresfaktoren!$A$11:$B$24,2,),0)</f>
        <v>0</v>
      </c>
      <c r="W2539" s="175">
        <f>IF(R2539&gt;0,VLOOKUP(R2539,Jahresfaktoren!$D$11:$E$24,2,),0)</f>
        <v>0</v>
      </c>
      <c r="X2539" s="175">
        <f>IF(S2539&gt;0,VLOOKUP(S2539,Jahresfaktoren!$A$28:$B$29,2,),0)</f>
        <v>0</v>
      </c>
      <c r="Y2539" s="175">
        <f>IF(T2539&gt;0,VLOOKUP(T2539,Jahresfaktoren!$A$28:$B$29,2,),0)</f>
        <v>0</v>
      </c>
      <c r="Z2539" s="175">
        <f>IF(U2539&gt;0,VLOOKUP(U2539,Jahresfaktoren!$A$32:$B$33,2,),)</f>
        <v>0</v>
      </c>
      <c r="AA2539" s="177" t="str">
        <f t="shared" si="1150"/>
        <v/>
      </c>
      <c r="AB2539" s="177" t="str">
        <f t="shared" si="1151"/>
        <v/>
      </c>
      <c r="AC2539" s="177" t="str">
        <f t="shared" si="1152"/>
        <v/>
      </c>
      <c r="AD2539" s="177" t="str">
        <f t="shared" si="1153"/>
        <v/>
      </c>
      <c r="AE2539" s="177" t="str">
        <f t="shared" si="1154"/>
        <v/>
      </c>
      <c r="AF2539" s="178">
        <f>IF(Q2539&gt;0,VLOOKUP(H2539,Leistungszahlen!$A$11:$C$158,3,),0)</f>
        <v>0</v>
      </c>
      <c r="AG2539" s="178">
        <f>IF(R2539&gt;0,VLOOKUP(H2539,Leistungszahlen!$A$11:$F$158,6,),IF(T2539&gt;0,VLOOKUP(H2539,Leistungszahlen!$A$11:$F$158,6,),0))</f>
        <v>0</v>
      </c>
      <c r="AH2539" s="179">
        <f t="shared" si="1155"/>
        <v>0</v>
      </c>
      <c r="AI2539" s="179">
        <f t="shared" si="1156"/>
        <v>0</v>
      </c>
      <c r="AJ2539" s="179">
        <f t="shared" si="1157"/>
        <v>0</v>
      </c>
      <c r="AK2539" s="179">
        <f t="shared" si="1158"/>
        <v>0</v>
      </c>
      <c r="AL2539" s="179">
        <f t="shared" si="1159"/>
        <v>0</v>
      </c>
      <c r="AM2539" s="180" t="str">
        <f>IF(L2539=1,Stundensätze!$D$13,IF(L2539=2,Stundensätze!$D$17,IF(L2539=4,Stundensätze!$D$21,"")))</f>
        <v/>
      </c>
      <c r="AN2539" s="180" t="str">
        <f>IF(L2539=1,Stundensätze!$D$15,IF(L2539=2,Stundensätze!$D$19,IF(L2539=4,Stundensätze!$D$23,"")))</f>
        <v/>
      </c>
      <c r="AO2539" s="180">
        <f t="shared" si="1160"/>
        <v>0</v>
      </c>
      <c r="AP2539" s="180">
        <f t="shared" si="1161"/>
        <v>0</v>
      </c>
      <c r="AQ2539" s="192" t="str">
        <f t="shared" si="1162"/>
        <v/>
      </c>
      <c r="AR2539" s="192" t="str">
        <f t="shared" si="1163"/>
        <v/>
      </c>
      <c r="AS2539" s="193">
        <f t="shared" si="1164"/>
        <v>0</v>
      </c>
      <c r="AT2539" s="258">
        <f>IF(K2539=0,0,VLOOKUP(K2539,Kostenstellen!A:B,2,FALSE))</f>
        <v>0</v>
      </c>
      <c r="AU2539" s="68" t="str">
        <f t="shared" si="1146"/>
        <v/>
      </c>
      <c r="AV2539" s="68" t="str">
        <f t="shared" si="1147"/>
        <v/>
      </c>
      <c r="AW2539" s="68">
        <f>IF(AF2539=0,0,VLOOKUP($H2539,Leistungszahlen!$A$11:$H$158,4,FALSE))</f>
        <v>0</v>
      </c>
      <c r="AX2539" s="68">
        <f>IF(AF2539=0,0,VLOOKUP($H2539,Leistungszahlen!$A$11:$H$158,5,FALSE))</f>
        <v>0</v>
      </c>
      <c r="AY2539" s="68">
        <f>IF(AG2539=0,0,VLOOKUP($H2539,Leistungszahlen!$A$11:$H$158,6,FALSE))</f>
        <v>0</v>
      </c>
      <c r="AZ2539" s="68">
        <f t="shared" si="1148"/>
        <v>0</v>
      </c>
      <c r="BA2539" s="68">
        <f t="shared" si="1149"/>
        <v>0</v>
      </c>
      <c r="BC2539" s="68">
        <f t="shared" si="1165"/>
        <v>0</v>
      </c>
      <c r="BD2539" s="285"/>
    </row>
    <row r="2540" spans="1:56" s="68" customFormat="1">
      <c r="A2540" s="200"/>
      <c r="B2540" s="200"/>
      <c r="C2540" s="200"/>
      <c r="D2540" s="200"/>
      <c r="E2540" s="200"/>
      <c r="F2540" s="200"/>
      <c r="G2540" s="200"/>
      <c r="H2540" s="201"/>
      <c r="I2540" s="202"/>
      <c r="J2540" s="200"/>
      <c r="K2540" s="176"/>
      <c r="L2540" s="176"/>
      <c r="M2540" s="176"/>
      <c r="N2540" s="286"/>
      <c r="O2540" s="286"/>
      <c r="P2540" s="176"/>
      <c r="Q2540" s="203">
        <f t="shared" si="1141"/>
        <v>0</v>
      </c>
      <c r="R2540" s="203">
        <f t="shared" si="1142"/>
        <v>0</v>
      </c>
      <c r="S2540" s="203">
        <f t="shared" si="1143"/>
        <v>0</v>
      </c>
      <c r="T2540" s="203">
        <f t="shared" si="1144"/>
        <v>0</v>
      </c>
      <c r="U2540" s="203">
        <f t="shared" si="1145"/>
        <v>0</v>
      </c>
      <c r="V2540" s="175">
        <f>IF(Q2540&gt;0,VLOOKUP(Q2540,Jahresfaktoren!$A$11:$B$24,2,),0)</f>
        <v>0</v>
      </c>
      <c r="W2540" s="175">
        <f>IF(R2540&gt;0,VLOOKUP(R2540,Jahresfaktoren!$D$11:$E$24,2,),0)</f>
        <v>0</v>
      </c>
      <c r="X2540" s="175">
        <f>IF(S2540&gt;0,VLOOKUP(S2540,Jahresfaktoren!$A$28:$B$29,2,),0)</f>
        <v>0</v>
      </c>
      <c r="Y2540" s="175">
        <f>IF(T2540&gt;0,VLOOKUP(T2540,Jahresfaktoren!$A$28:$B$29,2,),0)</f>
        <v>0</v>
      </c>
      <c r="Z2540" s="175">
        <f>IF(U2540&gt;0,VLOOKUP(U2540,Jahresfaktoren!$A$32:$B$33,2,),)</f>
        <v>0</v>
      </c>
      <c r="AA2540" s="177" t="str">
        <f t="shared" si="1150"/>
        <v/>
      </c>
      <c r="AB2540" s="177" t="str">
        <f t="shared" si="1151"/>
        <v/>
      </c>
      <c r="AC2540" s="177" t="str">
        <f t="shared" si="1152"/>
        <v/>
      </c>
      <c r="AD2540" s="177" t="str">
        <f t="shared" si="1153"/>
        <v/>
      </c>
      <c r="AE2540" s="177" t="str">
        <f t="shared" si="1154"/>
        <v/>
      </c>
      <c r="AF2540" s="178">
        <f>IF(Q2540&gt;0,VLOOKUP(H2540,Leistungszahlen!$A$11:$C$158,3,),0)</f>
        <v>0</v>
      </c>
      <c r="AG2540" s="178">
        <f>IF(R2540&gt;0,VLOOKUP(H2540,Leistungszahlen!$A$11:$F$158,6,),IF(T2540&gt;0,VLOOKUP(H2540,Leistungszahlen!$A$11:$F$158,6,),0))</f>
        <v>0</v>
      </c>
      <c r="AH2540" s="179">
        <f t="shared" si="1155"/>
        <v>0</v>
      </c>
      <c r="AI2540" s="179">
        <f t="shared" si="1156"/>
        <v>0</v>
      </c>
      <c r="AJ2540" s="179">
        <f t="shared" si="1157"/>
        <v>0</v>
      </c>
      <c r="AK2540" s="179">
        <f t="shared" si="1158"/>
        <v>0</v>
      </c>
      <c r="AL2540" s="179">
        <f t="shared" si="1159"/>
        <v>0</v>
      </c>
      <c r="AM2540" s="180" t="str">
        <f>IF(L2540=1,Stundensätze!$D$13,IF(L2540=2,Stundensätze!$D$17,IF(L2540=4,Stundensätze!$D$21,"")))</f>
        <v/>
      </c>
      <c r="AN2540" s="180" t="str">
        <f>IF(L2540=1,Stundensätze!$D$15,IF(L2540=2,Stundensätze!$D$19,IF(L2540=4,Stundensätze!$D$23,"")))</f>
        <v/>
      </c>
      <c r="AO2540" s="180">
        <f t="shared" si="1160"/>
        <v>0</v>
      </c>
      <c r="AP2540" s="180">
        <f t="shared" si="1161"/>
        <v>0</v>
      </c>
      <c r="AQ2540" s="192" t="str">
        <f t="shared" si="1162"/>
        <v/>
      </c>
      <c r="AR2540" s="192" t="str">
        <f t="shared" si="1163"/>
        <v/>
      </c>
      <c r="AS2540" s="193">
        <f t="shared" si="1164"/>
        <v>0</v>
      </c>
      <c r="AT2540" s="258">
        <f>IF(K2540=0,0,VLOOKUP(K2540,Kostenstellen!A:B,2,FALSE))</f>
        <v>0</v>
      </c>
      <c r="AU2540" s="68" t="str">
        <f t="shared" si="1146"/>
        <v/>
      </c>
      <c r="AV2540" s="68" t="str">
        <f t="shared" si="1147"/>
        <v/>
      </c>
      <c r="AW2540" s="68">
        <f>IF(AF2540=0,0,VLOOKUP($H2540,Leistungszahlen!$A$11:$H$158,4,FALSE))</f>
        <v>0</v>
      </c>
      <c r="AX2540" s="68">
        <f>IF(AF2540=0,0,VLOOKUP($H2540,Leistungszahlen!$A$11:$H$158,5,FALSE))</f>
        <v>0</v>
      </c>
      <c r="AY2540" s="68">
        <f>IF(AG2540=0,0,VLOOKUP($H2540,Leistungszahlen!$A$11:$H$158,6,FALSE))</f>
        <v>0</v>
      </c>
      <c r="AZ2540" s="68">
        <f t="shared" si="1148"/>
        <v>0</v>
      </c>
      <c r="BA2540" s="68">
        <f t="shared" si="1149"/>
        <v>0</v>
      </c>
      <c r="BC2540" s="68">
        <f t="shared" si="1165"/>
        <v>0</v>
      </c>
      <c r="BD2540" s="285"/>
    </row>
    <row r="2541" spans="1:56" s="68" customFormat="1">
      <c r="A2541" s="200"/>
      <c r="B2541" s="200"/>
      <c r="C2541" s="200"/>
      <c r="D2541" s="200"/>
      <c r="E2541" s="200"/>
      <c r="F2541" s="200"/>
      <c r="G2541" s="200"/>
      <c r="H2541" s="201"/>
      <c r="I2541" s="202"/>
      <c r="J2541" s="200"/>
      <c r="K2541" s="176"/>
      <c r="L2541" s="176"/>
      <c r="M2541" s="176"/>
      <c r="N2541" s="286"/>
      <c r="O2541" s="286"/>
      <c r="P2541" s="176"/>
      <c r="Q2541" s="203">
        <f t="shared" si="1141"/>
        <v>0</v>
      </c>
      <c r="R2541" s="203">
        <f t="shared" si="1142"/>
        <v>0</v>
      </c>
      <c r="S2541" s="203">
        <f t="shared" si="1143"/>
        <v>0</v>
      </c>
      <c r="T2541" s="203">
        <f t="shared" si="1144"/>
        <v>0</v>
      </c>
      <c r="U2541" s="203">
        <f t="shared" si="1145"/>
        <v>0</v>
      </c>
      <c r="V2541" s="175">
        <f>IF(Q2541&gt;0,VLOOKUP(Q2541,Jahresfaktoren!$A$11:$B$24,2,),0)</f>
        <v>0</v>
      </c>
      <c r="W2541" s="175">
        <f>IF(R2541&gt;0,VLOOKUP(R2541,Jahresfaktoren!$D$11:$E$24,2,),0)</f>
        <v>0</v>
      </c>
      <c r="X2541" s="175">
        <f>IF(S2541&gt;0,VLOOKUP(S2541,Jahresfaktoren!$A$28:$B$29,2,),0)</f>
        <v>0</v>
      </c>
      <c r="Y2541" s="175">
        <f>IF(T2541&gt;0,VLOOKUP(T2541,Jahresfaktoren!$A$28:$B$29,2,),0)</f>
        <v>0</v>
      </c>
      <c r="Z2541" s="175">
        <f>IF(U2541&gt;0,VLOOKUP(U2541,Jahresfaktoren!$A$32:$B$33,2,),)</f>
        <v>0</v>
      </c>
      <c r="AA2541" s="177" t="str">
        <f t="shared" si="1150"/>
        <v/>
      </c>
      <c r="AB2541" s="177" t="str">
        <f t="shared" si="1151"/>
        <v/>
      </c>
      <c r="AC2541" s="177" t="str">
        <f t="shared" si="1152"/>
        <v/>
      </c>
      <c r="AD2541" s="177" t="str">
        <f t="shared" si="1153"/>
        <v/>
      </c>
      <c r="AE2541" s="177" t="str">
        <f t="shared" si="1154"/>
        <v/>
      </c>
      <c r="AF2541" s="178">
        <f>IF(Q2541&gt;0,VLOOKUP(H2541,Leistungszahlen!$A$11:$C$158,3,),0)</f>
        <v>0</v>
      </c>
      <c r="AG2541" s="178">
        <f>IF(R2541&gt;0,VLOOKUP(H2541,Leistungszahlen!$A$11:$F$158,6,),IF(T2541&gt;0,VLOOKUP(H2541,Leistungszahlen!$A$11:$F$158,6,),0))</f>
        <v>0</v>
      </c>
      <c r="AH2541" s="179">
        <f t="shared" si="1155"/>
        <v>0</v>
      </c>
      <c r="AI2541" s="179">
        <f t="shared" si="1156"/>
        <v>0</v>
      </c>
      <c r="AJ2541" s="179">
        <f t="shared" si="1157"/>
        <v>0</v>
      </c>
      <c r="AK2541" s="179">
        <f t="shared" si="1158"/>
        <v>0</v>
      </c>
      <c r="AL2541" s="179">
        <f t="shared" si="1159"/>
        <v>0</v>
      </c>
      <c r="AM2541" s="180" t="str">
        <f>IF(L2541=1,Stundensätze!$D$13,IF(L2541=2,Stundensätze!$D$17,IF(L2541=4,Stundensätze!$D$21,"")))</f>
        <v/>
      </c>
      <c r="AN2541" s="180" t="str">
        <f>IF(L2541=1,Stundensätze!$D$15,IF(L2541=2,Stundensätze!$D$19,IF(L2541=4,Stundensätze!$D$23,"")))</f>
        <v/>
      </c>
      <c r="AO2541" s="180">
        <f t="shared" si="1160"/>
        <v>0</v>
      </c>
      <c r="AP2541" s="180">
        <f t="shared" si="1161"/>
        <v>0</v>
      </c>
      <c r="AQ2541" s="192" t="str">
        <f t="shared" si="1162"/>
        <v/>
      </c>
      <c r="AR2541" s="192" t="str">
        <f t="shared" si="1163"/>
        <v/>
      </c>
      <c r="AS2541" s="193">
        <f t="shared" si="1164"/>
        <v>0</v>
      </c>
      <c r="AT2541" s="258">
        <f>IF(K2541=0,0,VLOOKUP(K2541,Kostenstellen!A:B,2,FALSE))</f>
        <v>0</v>
      </c>
      <c r="AU2541" s="68" t="str">
        <f t="shared" si="1146"/>
        <v/>
      </c>
      <c r="AV2541" s="68" t="str">
        <f t="shared" si="1147"/>
        <v/>
      </c>
      <c r="AW2541" s="68">
        <f>IF(AF2541=0,0,VLOOKUP($H2541,Leistungszahlen!$A$11:$H$158,4,FALSE))</f>
        <v>0</v>
      </c>
      <c r="AX2541" s="68">
        <f>IF(AF2541=0,0,VLOOKUP($H2541,Leistungszahlen!$A$11:$H$158,5,FALSE))</f>
        <v>0</v>
      </c>
      <c r="AY2541" s="68">
        <f>IF(AG2541=0,0,VLOOKUP($H2541,Leistungszahlen!$A$11:$H$158,6,FALSE))</f>
        <v>0</v>
      </c>
      <c r="AZ2541" s="68">
        <f t="shared" si="1148"/>
        <v>0</v>
      </c>
      <c r="BA2541" s="68">
        <f t="shared" si="1149"/>
        <v>0</v>
      </c>
      <c r="BC2541" s="68">
        <f t="shared" si="1165"/>
        <v>0</v>
      </c>
      <c r="BD2541" s="285"/>
    </row>
    <row r="2542" spans="1:56" s="68" customFormat="1">
      <c r="A2542" s="200"/>
      <c r="B2542" s="200"/>
      <c r="C2542" s="200"/>
      <c r="D2542" s="200"/>
      <c r="E2542" s="200"/>
      <c r="F2542" s="200"/>
      <c r="G2542" s="200"/>
      <c r="H2542" s="201"/>
      <c r="I2542" s="202"/>
      <c r="J2542" s="200"/>
      <c r="K2542" s="176"/>
      <c r="L2542" s="176"/>
      <c r="M2542" s="176"/>
      <c r="N2542" s="286"/>
      <c r="O2542" s="286"/>
      <c r="P2542" s="176"/>
      <c r="Q2542" s="203">
        <f t="shared" si="1141"/>
        <v>0</v>
      </c>
      <c r="R2542" s="203">
        <f t="shared" si="1142"/>
        <v>0</v>
      </c>
      <c r="S2542" s="203">
        <f t="shared" si="1143"/>
        <v>0</v>
      </c>
      <c r="T2542" s="203">
        <f t="shared" si="1144"/>
        <v>0</v>
      </c>
      <c r="U2542" s="203">
        <f t="shared" si="1145"/>
        <v>0</v>
      </c>
      <c r="V2542" s="175">
        <f>IF(Q2542&gt;0,VLOOKUP(Q2542,Jahresfaktoren!$A$11:$B$24,2,),0)</f>
        <v>0</v>
      </c>
      <c r="W2542" s="175">
        <f>IF(R2542&gt;0,VLOOKUP(R2542,Jahresfaktoren!$D$11:$E$24,2,),0)</f>
        <v>0</v>
      </c>
      <c r="X2542" s="175">
        <f>IF(S2542&gt;0,VLOOKUP(S2542,Jahresfaktoren!$A$28:$B$29,2,),0)</f>
        <v>0</v>
      </c>
      <c r="Y2542" s="175">
        <f>IF(T2542&gt;0,VLOOKUP(T2542,Jahresfaktoren!$A$28:$B$29,2,),0)</f>
        <v>0</v>
      </c>
      <c r="Z2542" s="175">
        <f>IF(U2542&gt;0,VLOOKUP(U2542,Jahresfaktoren!$A$32:$B$33,2,),)</f>
        <v>0</v>
      </c>
      <c r="AA2542" s="177" t="str">
        <f t="shared" si="1150"/>
        <v/>
      </c>
      <c r="AB2542" s="177" t="str">
        <f t="shared" si="1151"/>
        <v/>
      </c>
      <c r="AC2542" s="177" t="str">
        <f t="shared" si="1152"/>
        <v/>
      </c>
      <c r="AD2542" s="177" t="str">
        <f t="shared" si="1153"/>
        <v/>
      </c>
      <c r="AE2542" s="177" t="str">
        <f t="shared" si="1154"/>
        <v/>
      </c>
      <c r="AF2542" s="178">
        <f>IF(Q2542&gt;0,VLOOKUP(H2542,Leistungszahlen!$A$11:$C$158,3,),0)</f>
        <v>0</v>
      </c>
      <c r="AG2542" s="178">
        <f>IF(R2542&gt;0,VLOOKUP(H2542,Leistungszahlen!$A$11:$F$158,6,),IF(T2542&gt;0,VLOOKUP(H2542,Leistungszahlen!$A$11:$F$158,6,),0))</f>
        <v>0</v>
      </c>
      <c r="AH2542" s="179">
        <f t="shared" si="1155"/>
        <v>0</v>
      </c>
      <c r="AI2542" s="179">
        <f t="shared" si="1156"/>
        <v>0</v>
      </c>
      <c r="AJ2542" s="179">
        <f t="shared" si="1157"/>
        <v>0</v>
      </c>
      <c r="AK2542" s="179">
        <f t="shared" si="1158"/>
        <v>0</v>
      </c>
      <c r="AL2542" s="179">
        <f t="shared" si="1159"/>
        <v>0</v>
      </c>
      <c r="AM2542" s="180" t="str">
        <f>IF(L2542=1,Stundensätze!$D$13,IF(L2542=2,Stundensätze!$D$17,IF(L2542=4,Stundensätze!$D$21,"")))</f>
        <v/>
      </c>
      <c r="AN2542" s="180" t="str">
        <f>IF(L2542=1,Stundensätze!$D$15,IF(L2542=2,Stundensätze!$D$19,IF(L2542=4,Stundensätze!$D$23,"")))</f>
        <v/>
      </c>
      <c r="AO2542" s="180">
        <f t="shared" si="1160"/>
        <v>0</v>
      </c>
      <c r="AP2542" s="180">
        <f t="shared" si="1161"/>
        <v>0</v>
      </c>
      <c r="AQ2542" s="192" t="str">
        <f t="shared" si="1162"/>
        <v/>
      </c>
      <c r="AR2542" s="192" t="str">
        <f t="shared" si="1163"/>
        <v/>
      </c>
      <c r="AS2542" s="193">
        <f t="shared" si="1164"/>
        <v>0</v>
      </c>
      <c r="AT2542" s="258">
        <f>IF(K2542=0,0,VLOOKUP(K2542,Kostenstellen!A:B,2,FALSE))</f>
        <v>0</v>
      </c>
      <c r="AU2542" s="68" t="str">
        <f t="shared" si="1146"/>
        <v/>
      </c>
      <c r="AV2542" s="68" t="str">
        <f t="shared" si="1147"/>
        <v/>
      </c>
      <c r="AW2542" s="68">
        <f>IF(AF2542=0,0,VLOOKUP($H2542,Leistungszahlen!$A$11:$H$158,4,FALSE))</f>
        <v>0</v>
      </c>
      <c r="AX2542" s="68">
        <f>IF(AF2542=0,0,VLOOKUP($H2542,Leistungszahlen!$A$11:$H$158,5,FALSE))</f>
        <v>0</v>
      </c>
      <c r="AY2542" s="68">
        <f>IF(AG2542=0,0,VLOOKUP($H2542,Leistungszahlen!$A$11:$H$158,6,FALSE))</f>
        <v>0</v>
      </c>
      <c r="AZ2542" s="68">
        <f t="shared" si="1148"/>
        <v>0</v>
      </c>
      <c r="BA2542" s="68">
        <f t="shared" si="1149"/>
        <v>0</v>
      </c>
      <c r="BC2542" s="68">
        <f t="shared" si="1165"/>
        <v>0</v>
      </c>
      <c r="BD2542" s="285"/>
    </row>
    <row r="2543" spans="1:56" s="68" customFormat="1">
      <c r="A2543" s="200"/>
      <c r="B2543" s="200"/>
      <c r="C2543" s="200"/>
      <c r="D2543" s="200"/>
      <c r="E2543" s="200"/>
      <c r="F2543" s="200"/>
      <c r="G2543" s="200"/>
      <c r="H2543" s="201"/>
      <c r="I2543" s="202"/>
      <c r="J2543" s="200"/>
      <c r="K2543" s="176"/>
      <c r="L2543" s="176"/>
      <c r="M2543" s="176"/>
      <c r="N2543" s="286"/>
      <c r="O2543" s="286"/>
      <c r="P2543" s="176"/>
      <c r="Q2543" s="203">
        <f t="shared" si="1141"/>
        <v>0</v>
      </c>
      <c r="R2543" s="203">
        <f t="shared" si="1142"/>
        <v>0</v>
      </c>
      <c r="S2543" s="203">
        <f t="shared" si="1143"/>
        <v>0</v>
      </c>
      <c r="T2543" s="203">
        <f t="shared" si="1144"/>
        <v>0</v>
      </c>
      <c r="U2543" s="203">
        <f t="shared" si="1145"/>
        <v>0</v>
      </c>
      <c r="V2543" s="175">
        <f>IF(Q2543&gt;0,VLOOKUP(Q2543,Jahresfaktoren!$A$11:$B$24,2,),0)</f>
        <v>0</v>
      </c>
      <c r="W2543" s="175">
        <f>IF(R2543&gt;0,VLOOKUP(R2543,Jahresfaktoren!$D$11:$E$24,2,),0)</f>
        <v>0</v>
      </c>
      <c r="X2543" s="175">
        <f>IF(S2543&gt;0,VLOOKUP(S2543,Jahresfaktoren!$A$28:$B$29,2,),0)</f>
        <v>0</v>
      </c>
      <c r="Y2543" s="175">
        <f>IF(T2543&gt;0,VLOOKUP(T2543,Jahresfaktoren!$A$28:$B$29,2,),0)</f>
        <v>0</v>
      </c>
      <c r="Z2543" s="175">
        <f>IF(U2543&gt;0,VLOOKUP(U2543,Jahresfaktoren!$A$32:$B$33,2,),)</f>
        <v>0</v>
      </c>
      <c r="AA2543" s="177" t="str">
        <f t="shared" si="1150"/>
        <v/>
      </c>
      <c r="AB2543" s="177" t="str">
        <f t="shared" si="1151"/>
        <v/>
      </c>
      <c r="AC2543" s="177" t="str">
        <f t="shared" si="1152"/>
        <v/>
      </c>
      <c r="AD2543" s="177" t="str">
        <f t="shared" si="1153"/>
        <v/>
      </c>
      <c r="AE2543" s="177" t="str">
        <f t="shared" si="1154"/>
        <v/>
      </c>
      <c r="AF2543" s="178">
        <f>IF(Q2543&gt;0,VLOOKUP(H2543,Leistungszahlen!$A$11:$C$158,3,),0)</f>
        <v>0</v>
      </c>
      <c r="AG2543" s="178">
        <f>IF(R2543&gt;0,VLOOKUP(H2543,Leistungszahlen!$A$11:$F$158,6,),IF(T2543&gt;0,VLOOKUP(H2543,Leistungszahlen!$A$11:$F$158,6,),0))</f>
        <v>0</v>
      </c>
      <c r="AH2543" s="179">
        <f t="shared" si="1155"/>
        <v>0</v>
      </c>
      <c r="AI2543" s="179">
        <f t="shared" si="1156"/>
        <v>0</v>
      </c>
      <c r="AJ2543" s="179">
        <f t="shared" si="1157"/>
        <v>0</v>
      </c>
      <c r="AK2543" s="179">
        <f t="shared" si="1158"/>
        <v>0</v>
      </c>
      <c r="AL2543" s="179">
        <f t="shared" si="1159"/>
        <v>0</v>
      </c>
      <c r="AM2543" s="180" t="str">
        <f>IF(L2543=1,Stundensätze!$D$13,IF(L2543=2,Stundensätze!$D$17,IF(L2543=4,Stundensätze!$D$21,"")))</f>
        <v/>
      </c>
      <c r="AN2543" s="180" t="str">
        <f>IF(L2543=1,Stundensätze!$D$15,IF(L2543=2,Stundensätze!$D$19,IF(L2543=4,Stundensätze!$D$23,"")))</f>
        <v/>
      </c>
      <c r="AO2543" s="180">
        <f t="shared" si="1160"/>
        <v>0</v>
      </c>
      <c r="AP2543" s="180">
        <f t="shared" si="1161"/>
        <v>0</v>
      </c>
      <c r="AQ2543" s="192" t="str">
        <f t="shared" si="1162"/>
        <v/>
      </c>
      <c r="AR2543" s="192" t="str">
        <f t="shared" si="1163"/>
        <v/>
      </c>
      <c r="AS2543" s="193">
        <f t="shared" si="1164"/>
        <v>0</v>
      </c>
      <c r="AT2543" s="258">
        <f>IF(K2543=0,0,VLOOKUP(K2543,Kostenstellen!A:B,2,FALSE))</f>
        <v>0</v>
      </c>
      <c r="AU2543" s="68" t="str">
        <f t="shared" si="1146"/>
        <v/>
      </c>
      <c r="AV2543" s="68" t="str">
        <f t="shared" si="1147"/>
        <v/>
      </c>
      <c r="AW2543" s="68">
        <f>IF(AF2543=0,0,VLOOKUP($H2543,Leistungszahlen!$A$11:$H$158,4,FALSE))</f>
        <v>0</v>
      </c>
      <c r="AX2543" s="68">
        <f>IF(AF2543=0,0,VLOOKUP($H2543,Leistungszahlen!$A$11:$H$158,5,FALSE))</f>
        <v>0</v>
      </c>
      <c r="AY2543" s="68">
        <f>IF(AG2543=0,0,VLOOKUP($H2543,Leistungszahlen!$A$11:$H$158,6,FALSE))</f>
        <v>0</v>
      </c>
      <c r="AZ2543" s="68">
        <f t="shared" si="1148"/>
        <v>0</v>
      </c>
      <c r="BA2543" s="68">
        <f t="shared" si="1149"/>
        <v>0</v>
      </c>
      <c r="BC2543" s="68">
        <f t="shared" si="1165"/>
        <v>0</v>
      </c>
      <c r="BD2543" s="285"/>
    </row>
    <row r="2544" spans="1:56" s="68" customFormat="1">
      <c r="A2544" s="200"/>
      <c r="B2544" s="200"/>
      <c r="C2544" s="200"/>
      <c r="D2544" s="200"/>
      <c r="E2544" s="200"/>
      <c r="F2544" s="200"/>
      <c r="G2544" s="200"/>
      <c r="H2544" s="201"/>
      <c r="I2544" s="202"/>
      <c r="J2544" s="200"/>
      <c r="K2544" s="176"/>
      <c r="L2544" s="176"/>
      <c r="M2544" s="176"/>
      <c r="N2544" s="286"/>
      <c r="O2544" s="286"/>
      <c r="P2544" s="176"/>
      <c r="Q2544" s="203">
        <f t="shared" si="1141"/>
        <v>0</v>
      </c>
      <c r="R2544" s="203">
        <f t="shared" si="1142"/>
        <v>0</v>
      </c>
      <c r="S2544" s="203">
        <f t="shared" si="1143"/>
        <v>0</v>
      </c>
      <c r="T2544" s="203">
        <f t="shared" si="1144"/>
        <v>0</v>
      </c>
      <c r="U2544" s="203">
        <f t="shared" si="1145"/>
        <v>0</v>
      </c>
      <c r="V2544" s="175">
        <f>IF(Q2544&gt;0,VLOOKUP(Q2544,Jahresfaktoren!$A$11:$B$24,2,),0)</f>
        <v>0</v>
      </c>
      <c r="W2544" s="175">
        <f>IF(R2544&gt;0,VLOOKUP(R2544,Jahresfaktoren!$D$11:$E$24,2,),0)</f>
        <v>0</v>
      </c>
      <c r="X2544" s="175">
        <f>IF(S2544&gt;0,VLOOKUP(S2544,Jahresfaktoren!$A$28:$B$29,2,),0)</f>
        <v>0</v>
      </c>
      <c r="Y2544" s="175">
        <f>IF(T2544&gt;0,VLOOKUP(T2544,Jahresfaktoren!$A$28:$B$29,2,),0)</f>
        <v>0</v>
      </c>
      <c r="Z2544" s="175">
        <f>IF(U2544&gt;0,VLOOKUP(U2544,Jahresfaktoren!$A$32:$B$33,2,),)</f>
        <v>0</v>
      </c>
      <c r="AA2544" s="177" t="str">
        <f t="shared" si="1150"/>
        <v/>
      </c>
      <c r="AB2544" s="177" t="str">
        <f t="shared" si="1151"/>
        <v/>
      </c>
      <c r="AC2544" s="177" t="str">
        <f t="shared" si="1152"/>
        <v/>
      </c>
      <c r="AD2544" s="177" t="str">
        <f t="shared" si="1153"/>
        <v/>
      </c>
      <c r="AE2544" s="177" t="str">
        <f t="shared" si="1154"/>
        <v/>
      </c>
      <c r="AF2544" s="178">
        <f>IF(Q2544&gt;0,VLOOKUP(H2544,Leistungszahlen!$A$11:$C$158,3,),0)</f>
        <v>0</v>
      </c>
      <c r="AG2544" s="178">
        <f>IF(R2544&gt;0,VLOOKUP(H2544,Leistungszahlen!$A$11:$F$158,6,),IF(T2544&gt;0,VLOOKUP(H2544,Leistungszahlen!$A$11:$F$158,6,),0))</f>
        <v>0</v>
      </c>
      <c r="AH2544" s="179">
        <f t="shared" si="1155"/>
        <v>0</v>
      </c>
      <c r="AI2544" s="179">
        <f t="shared" si="1156"/>
        <v>0</v>
      </c>
      <c r="AJ2544" s="179">
        <f t="shared" si="1157"/>
        <v>0</v>
      </c>
      <c r="AK2544" s="179">
        <f t="shared" si="1158"/>
        <v>0</v>
      </c>
      <c r="AL2544" s="179">
        <f t="shared" si="1159"/>
        <v>0</v>
      </c>
      <c r="AM2544" s="180" t="str">
        <f>IF(L2544=1,Stundensätze!$D$13,IF(L2544=2,Stundensätze!$D$17,IF(L2544=4,Stundensätze!$D$21,"")))</f>
        <v/>
      </c>
      <c r="AN2544" s="180" t="str">
        <f>IF(L2544=1,Stundensätze!$D$15,IF(L2544=2,Stundensätze!$D$19,IF(L2544=4,Stundensätze!$D$23,"")))</f>
        <v/>
      </c>
      <c r="AO2544" s="180">
        <f t="shared" si="1160"/>
        <v>0</v>
      </c>
      <c r="AP2544" s="180">
        <f t="shared" si="1161"/>
        <v>0</v>
      </c>
      <c r="AQ2544" s="192" t="str">
        <f t="shared" si="1162"/>
        <v/>
      </c>
      <c r="AR2544" s="192" t="str">
        <f t="shared" si="1163"/>
        <v/>
      </c>
      <c r="AS2544" s="193">
        <f t="shared" si="1164"/>
        <v>0</v>
      </c>
      <c r="AT2544" s="258">
        <f>IF(K2544=0,0,VLOOKUP(K2544,Kostenstellen!A:B,2,FALSE))</f>
        <v>0</v>
      </c>
      <c r="AU2544" s="68" t="str">
        <f t="shared" si="1146"/>
        <v/>
      </c>
      <c r="AV2544" s="68" t="str">
        <f t="shared" si="1147"/>
        <v/>
      </c>
      <c r="AW2544" s="68">
        <f>IF(AF2544=0,0,VLOOKUP($H2544,Leistungszahlen!$A$11:$H$158,4,FALSE))</f>
        <v>0</v>
      </c>
      <c r="AX2544" s="68">
        <f>IF(AF2544=0,0,VLOOKUP($H2544,Leistungszahlen!$A$11:$H$158,5,FALSE))</f>
        <v>0</v>
      </c>
      <c r="AY2544" s="68">
        <f>IF(AG2544=0,0,VLOOKUP($H2544,Leistungszahlen!$A$11:$H$158,6,FALSE))</f>
        <v>0</v>
      </c>
      <c r="AZ2544" s="68">
        <f t="shared" si="1148"/>
        <v>0</v>
      </c>
      <c r="BA2544" s="68">
        <f t="shared" si="1149"/>
        <v>0</v>
      </c>
      <c r="BC2544" s="68">
        <f t="shared" si="1165"/>
        <v>0</v>
      </c>
      <c r="BD2544" s="285"/>
    </row>
    <row r="2545" spans="1:56" s="68" customFormat="1">
      <c r="A2545" s="200"/>
      <c r="B2545" s="200"/>
      <c r="C2545" s="200"/>
      <c r="D2545" s="200"/>
      <c r="E2545" s="200"/>
      <c r="F2545" s="200"/>
      <c r="G2545" s="200"/>
      <c r="H2545" s="201"/>
      <c r="I2545" s="202"/>
      <c r="J2545" s="200"/>
      <c r="K2545" s="176"/>
      <c r="L2545" s="176"/>
      <c r="M2545" s="176"/>
      <c r="N2545" s="286"/>
      <c r="O2545" s="286"/>
      <c r="P2545" s="176"/>
      <c r="Q2545" s="203">
        <f t="shared" si="1141"/>
        <v>0</v>
      </c>
      <c r="R2545" s="203">
        <f t="shared" si="1142"/>
        <v>0</v>
      </c>
      <c r="S2545" s="203">
        <f t="shared" si="1143"/>
        <v>0</v>
      </c>
      <c r="T2545" s="203">
        <f t="shared" si="1144"/>
        <v>0</v>
      </c>
      <c r="U2545" s="203">
        <f t="shared" si="1145"/>
        <v>0</v>
      </c>
      <c r="V2545" s="175">
        <f>IF(Q2545&gt;0,VLOOKUP(Q2545,Jahresfaktoren!$A$11:$B$24,2,),0)</f>
        <v>0</v>
      </c>
      <c r="W2545" s="175">
        <f>IF(R2545&gt;0,VLOOKUP(R2545,Jahresfaktoren!$D$11:$E$24,2,),0)</f>
        <v>0</v>
      </c>
      <c r="X2545" s="175">
        <f>IF(S2545&gt;0,VLOOKUP(S2545,Jahresfaktoren!$A$28:$B$29,2,),0)</f>
        <v>0</v>
      </c>
      <c r="Y2545" s="175">
        <f>IF(T2545&gt;0,VLOOKUP(T2545,Jahresfaktoren!$A$28:$B$29,2,),0)</f>
        <v>0</v>
      </c>
      <c r="Z2545" s="175">
        <f>IF(U2545&gt;0,VLOOKUP(U2545,Jahresfaktoren!$A$32:$B$33,2,),)</f>
        <v>0</v>
      </c>
      <c r="AA2545" s="177" t="str">
        <f t="shared" si="1150"/>
        <v/>
      </c>
      <c r="AB2545" s="177" t="str">
        <f t="shared" si="1151"/>
        <v/>
      </c>
      <c r="AC2545" s="177" t="str">
        <f t="shared" si="1152"/>
        <v/>
      </c>
      <c r="AD2545" s="177" t="str">
        <f t="shared" si="1153"/>
        <v/>
      </c>
      <c r="AE2545" s="177" t="str">
        <f t="shared" si="1154"/>
        <v/>
      </c>
      <c r="AF2545" s="178">
        <f>IF(Q2545&gt;0,VLOOKUP(H2545,Leistungszahlen!$A$11:$C$158,3,),0)</f>
        <v>0</v>
      </c>
      <c r="AG2545" s="178">
        <f>IF(R2545&gt;0,VLOOKUP(H2545,Leistungszahlen!$A$11:$F$158,6,),IF(T2545&gt;0,VLOOKUP(H2545,Leistungszahlen!$A$11:$F$158,6,),0))</f>
        <v>0</v>
      </c>
      <c r="AH2545" s="179">
        <f t="shared" si="1155"/>
        <v>0</v>
      </c>
      <c r="AI2545" s="179">
        <f t="shared" si="1156"/>
        <v>0</v>
      </c>
      <c r="AJ2545" s="179">
        <f t="shared" si="1157"/>
        <v>0</v>
      </c>
      <c r="AK2545" s="179">
        <f t="shared" si="1158"/>
        <v>0</v>
      </c>
      <c r="AL2545" s="179">
        <f t="shared" si="1159"/>
        <v>0</v>
      </c>
      <c r="AM2545" s="180" t="str">
        <f>IF(L2545=1,Stundensätze!$D$13,IF(L2545=2,Stundensätze!$D$17,IF(L2545=4,Stundensätze!$D$21,"")))</f>
        <v/>
      </c>
      <c r="AN2545" s="180" t="str">
        <f>IF(L2545=1,Stundensätze!$D$15,IF(L2545=2,Stundensätze!$D$19,IF(L2545=4,Stundensätze!$D$23,"")))</f>
        <v/>
      </c>
      <c r="AO2545" s="180">
        <f t="shared" si="1160"/>
        <v>0</v>
      </c>
      <c r="AP2545" s="180">
        <f t="shared" si="1161"/>
        <v>0</v>
      </c>
      <c r="AQ2545" s="192" t="str">
        <f t="shared" si="1162"/>
        <v/>
      </c>
      <c r="AR2545" s="192" t="str">
        <f t="shared" si="1163"/>
        <v/>
      </c>
      <c r="AS2545" s="193">
        <f t="shared" si="1164"/>
        <v>0</v>
      </c>
      <c r="AT2545" s="258">
        <f>IF(K2545=0,0,VLOOKUP(K2545,Kostenstellen!A:B,2,FALSE))</f>
        <v>0</v>
      </c>
      <c r="AU2545" s="68" t="str">
        <f t="shared" si="1146"/>
        <v/>
      </c>
      <c r="AV2545" s="68" t="str">
        <f t="shared" si="1147"/>
        <v/>
      </c>
      <c r="AW2545" s="68">
        <f>IF(AF2545=0,0,VLOOKUP($H2545,Leistungszahlen!$A$11:$H$158,4,FALSE))</f>
        <v>0</v>
      </c>
      <c r="AX2545" s="68">
        <f>IF(AF2545=0,0,VLOOKUP($H2545,Leistungszahlen!$A$11:$H$158,5,FALSE))</f>
        <v>0</v>
      </c>
      <c r="AY2545" s="68">
        <f>IF(AG2545=0,0,VLOOKUP($H2545,Leistungszahlen!$A$11:$H$158,6,FALSE))</f>
        <v>0</v>
      </c>
      <c r="AZ2545" s="68">
        <f t="shared" si="1148"/>
        <v>0</v>
      </c>
      <c r="BA2545" s="68">
        <f t="shared" si="1149"/>
        <v>0</v>
      </c>
      <c r="BC2545" s="68">
        <f t="shared" si="1165"/>
        <v>0</v>
      </c>
      <c r="BD2545" s="285"/>
    </row>
    <row r="2546" spans="1:56" s="68" customFormat="1">
      <c r="A2546" s="200"/>
      <c r="B2546" s="200"/>
      <c r="C2546" s="200"/>
      <c r="D2546" s="200"/>
      <c r="E2546" s="200"/>
      <c r="F2546" s="200"/>
      <c r="G2546" s="200"/>
      <c r="H2546" s="201"/>
      <c r="I2546" s="202"/>
      <c r="J2546" s="200"/>
      <c r="K2546" s="176"/>
      <c r="L2546" s="176"/>
      <c r="M2546" s="176"/>
      <c r="N2546" s="286"/>
      <c r="O2546" s="286"/>
      <c r="P2546" s="176"/>
      <c r="Q2546" s="203">
        <f t="shared" si="1141"/>
        <v>0</v>
      </c>
      <c r="R2546" s="203">
        <f t="shared" si="1142"/>
        <v>0</v>
      </c>
      <c r="S2546" s="203">
        <f t="shared" si="1143"/>
        <v>0</v>
      </c>
      <c r="T2546" s="203">
        <f t="shared" si="1144"/>
        <v>0</v>
      </c>
      <c r="U2546" s="203">
        <f t="shared" si="1145"/>
        <v>0</v>
      </c>
      <c r="V2546" s="175">
        <f>IF(Q2546&gt;0,VLOOKUP(Q2546,Jahresfaktoren!$A$11:$B$24,2,),0)</f>
        <v>0</v>
      </c>
      <c r="W2546" s="175">
        <f>IF(R2546&gt;0,VLOOKUP(R2546,Jahresfaktoren!$D$11:$E$24,2,),0)</f>
        <v>0</v>
      </c>
      <c r="X2546" s="175">
        <f>IF(S2546&gt;0,VLOOKUP(S2546,Jahresfaktoren!$A$28:$B$29,2,),0)</f>
        <v>0</v>
      </c>
      <c r="Y2546" s="175">
        <f>IF(T2546&gt;0,VLOOKUP(T2546,Jahresfaktoren!$A$28:$B$29,2,),0)</f>
        <v>0</v>
      </c>
      <c r="Z2546" s="175">
        <f>IF(U2546&gt;0,VLOOKUP(U2546,Jahresfaktoren!$A$32:$B$33,2,),)</f>
        <v>0</v>
      </c>
      <c r="AA2546" s="177" t="str">
        <f t="shared" si="1150"/>
        <v/>
      </c>
      <c r="AB2546" s="177" t="str">
        <f t="shared" si="1151"/>
        <v/>
      </c>
      <c r="AC2546" s="177" t="str">
        <f t="shared" si="1152"/>
        <v/>
      </c>
      <c r="AD2546" s="177" t="str">
        <f t="shared" si="1153"/>
        <v/>
      </c>
      <c r="AE2546" s="177" t="str">
        <f t="shared" si="1154"/>
        <v/>
      </c>
      <c r="AF2546" s="178">
        <f>IF(Q2546&gt;0,VLOOKUP(H2546,Leistungszahlen!$A$11:$C$158,3,),0)</f>
        <v>0</v>
      </c>
      <c r="AG2546" s="178">
        <f>IF(R2546&gt;0,VLOOKUP(H2546,Leistungszahlen!$A$11:$F$158,6,),IF(T2546&gt;0,VLOOKUP(H2546,Leistungszahlen!$A$11:$F$158,6,),0))</f>
        <v>0</v>
      </c>
      <c r="AH2546" s="179">
        <f t="shared" si="1155"/>
        <v>0</v>
      </c>
      <c r="AI2546" s="179">
        <f t="shared" si="1156"/>
        <v>0</v>
      </c>
      <c r="AJ2546" s="179">
        <f t="shared" si="1157"/>
        <v>0</v>
      </c>
      <c r="AK2546" s="179">
        <f t="shared" si="1158"/>
        <v>0</v>
      </c>
      <c r="AL2546" s="179">
        <f t="shared" si="1159"/>
        <v>0</v>
      </c>
      <c r="AM2546" s="180" t="str">
        <f>IF(L2546=1,Stundensätze!$D$13,IF(L2546=2,Stundensätze!$D$17,IF(L2546=4,Stundensätze!$D$21,"")))</f>
        <v/>
      </c>
      <c r="AN2546" s="180" t="str">
        <f>IF(L2546=1,Stundensätze!$D$15,IF(L2546=2,Stundensätze!$D$19,IF(L2546=4,Stundensätze!$D$23,"")))</f>
        <v/>
      </c>
      <c r="AO2546" s="180">
        <f t="shared" si="1160"/>
        <v>0</v>
      </c>
      <c r="AP2546" s="180">
        <f t="shared" si="1161"/>
        <v>0</v>
      </c>
      <c r="AQ2546" s="192" t="str">
        <f t="shared" si="1162"/>
        <v/>
      </c>
      <c r="AR2546" s="192" t="str">
        <f t="shared" si="1163"/>
        <v/>
      </c>
      <c r="AS2546" s="193">
        <f t="shared" si="1164"/>
        <v>0</v>
      </c>
      <c r="AT2546" s="258">
        <f>IF(K2546=0,0,VLOOKUP(K2546,Kostenstellen!A:B,2,FALSE))</f>
        <v>0</v>
      </c>
      <c r="AU2546" s="68" t="str">
        <f t="shared" si="1146"/>
        <v/>
      </c>
      <c r="AV2546" s="68" t="str">
        <f t="shared" si="1147"/>
        <v/>
      </c>
      <c r="AW2546" s="68">
        <f>IF(AF2546=0,0,VLOOKUP($H2546,Leistungszahlen!$A$11:$H$158,4,FALSE))</f>
        <v>0</v>
      </c>
      <c r="AX2546" s="68">
        <f>IF(AF2546=0,0,VLOOKUP($H2546,Leistungszahlen!$A$11:$H$158,5,FALSE))</f>
        <v>0</v>
      </c>
      <c r="AY2546" s="68">
        <f>IF(AG2546=0,0,VLOOKUP($H2546,Leistungszahlen!$A$11:$H$158,6,FALSE))</f>
        <v>0</v>
      </c>
      <c r="AZ2546" s="68">
        <f t="shared" si="1148"/>
        <v>0</v>
      </c>
      <c r="BA2546" s="68">
        <f t="shared" si="1149"/>
        <v>0</v>
      </c>
      <c r="BC2546" s="68">
        <f t="shared" si="1165"/>
        <v>0</v>
      </c>
      <c r="BD2546" s="285"/>
    </row>
    <row r="2547" spans="1:56" s="68" customFormat="1">
      <c r="A2547" s="200"/>
      <c r="B2547" s="200"/>
      <c r="C2547" s="200"/>
      <c r="D2547" s="200"/>
      <c r="E2547" s="200"/>
      <c r="F2547" s="200"/>
      <c r="G2547" s="200"/>
      <c r="H2547" s="201"/>
      <c r="I2547" s="202"/>
      <c r="J2547" s="200"/>
      <c r="K2547" s="176"/>
      <c r="L2547" s="176"/>
      <c r="M2547" s="176"/>
      <c r="N2547" s="286"/>
      <c r="O2547" s="286"/>
      <c r="P2547" s="176"/>
      <c r="Q2547" s="203">
        <f t="shared" si="1141"/>
        <v>0</v>
      </c>
      <c r="R2547" s="203">
        <f t="shared" si="1142"/>
        <v>0</v>
      </c>
      <c r="S2547" s="203">
        <f t="shared" si="1143"/>
        <v>0</v>
      </c>
      <c r="T2547" s="203">
        <f t="shared" si="1144"/>
        <v>0</v>
      </c>
      <c r="U2547" s="203">
        <f t="shared" si="1145"/>
        <v>0</v>
      </c>
      <c r="V2547" s="175">
        <f>IF(Q2547&gt;0,VLOOKUP(Q2547,Jahresfaktoren!$A$11:$B$24,2,),0)</f>
        <v>0</v>
      </c>
      <c r="W2547" s="175">
        <f>IF(R2547&gt;0,VLOOKUP(R2547,Jahresfaktoren!$D$11:$E$24,2,),0)</f>
        <v>0</v>
      </c>
      <c r="X2547" s="175">
        <f>IF(S2547&gt;0,VLOOKUP(S2547,Jahresfaktoren!$A$28:$B$29,2,),0)</f>
        <v>0</v>
      </c>
      <c r="Y2547" s="175">
        <f>IF(T2547&gt;0,VLOOKUP(T2547,Jahresfaktoren!$A$28:$B$29,2,),0)</f>
        <v>0</v>
      </c>
      <c r="Z2547" s="175">
        <f>IF(U2547&gt;0,VLOOKUP(U2547,Jahresfaktoren!$A$32:$B$33,2,),)</f>
        <v>0</v>
      </c>
      <c r="AA2547" s="177" t="str">
        <f t="shared" si="1150"/>
        <v/>
      </c>
      <c r="AB2547" s="177" t="str">
        <f t="shared" si="1151"/>
        <v/>
      </c>
      <c r="AC2547" s="177" t="str">
        <f t="shared" si="1152"/>
        <v/>
      </c>
      <c r="AD2547" s="177" t="str">
        <f t="shared" si="1153"/>
        <v/>
      </c>
      <c r="AE2547" s="177" t="str">
        <f t="shared" si="1154"/>
        <v/>
      </c>
      <c r="AF2547" s="178">
        <f>IF(Q2547&gt;0,VLOOKUP(H2547,Leistungszahlen!$A$11:$C$158,3,),0)</f>
        <v>0</v>
      </c>
      <c r="AG2547" s="178">
        <f>IF(R2547&gt;0,VLOOKUP(H2547,Leistungszahlen!$A$11:$F$158,6,),IF(T2547&gt;0,VLOOKUP(H2547,Leistungszahlen!$A$11:$F$158,6,),0))</f>
        <v>0</v>
      </c>
      <c r="AH2547" s="179">
        <f t="shared" si="1155"/>
        <v>0</v>
      </c>
      <c r="AI2547" s="179">
        <f t="shared" si="1156"/>
        <v>0</v>
      </c>
      <c r="AJ2547" s="179">
        <f t="shared" si="1157"/>
        <v>0</v>
      </c>
      <c r="AK2547" s="179">
        <f t="shared" si="1158"/>
        <v>0</v>
      </c>
      <c r="AL2547" s="179">
        <f t="shared" si="1159"/>
        <v>0</v>
      </c>
      <c r="AM2547" s="180" t="str">
        <f>IF(L2547=1,Stundensätze!$D$13,IF(L2547=2,Stundensätze!$D$17,IF(L2547=4,Stundensätze!$D$21,"")))</f>
        <v/>
      </c>
      <c r="AN2547" s="180" t="str">
        <f>IF(L2547=1,Stundensätze!$D$15,IF(L2547=2,Stundensätze!$D$19,IF(L2547=4,Stundensätze!$D$23,"")))</f>
        <v/>
      </c>
      <c r="AO2547" s="180">
        <f t="shared" si="1160"/>
        <v>0</v>
      </c>
      <c r="AP2547" s="180">
        <f t="shared" si="1161"/>
        <v>0</v>
      </c>
      <c r="AQ2547" s="192" t="str">
        <f t="shared" si="1162"/>
        <v/>
      </c>
      <c r="AR2547" s="192" t="str">
        <f t="shared" si="1163"/>
        <v/>
      </c>
      <c r="AS2547" s="193">
        <f t="shared" si="1164"/>
        <v>0</v>
      </c>
      <c r="AT2547" s="258">
        <f>IF(K2547=0,0,VLOOKUP(K2547,Kostenstellen!A:B,2,FALSE))</f>
        <v>0</v>
      </c>
      <c r="AU2547" s="68" t="str">
        <f t="shared" si="1146"/>
        <v/>
      </c>
      <c r="AV2547" s="68" t="str">
        <f t="shared" si="1147"/>
        <v/>
      </c>
      <c r="AW2547" s="68">
        <f>IF(AF2547=0,0,VLOOKUP($H2547,Leistungszahlen!$A$11:$H$158,4,FALSE))</f>
        <v>0</v>
      </c>
      <c r="AX2547" s="68">
        <f>IF(AF2547=0,0,VLOOKUP($H2547,Leistungszahlen!$A$11:$H$158,5,FALSE))</f>
        <v>0</v>
      </c>
      <c r="AY2547" s="68">
        <f>IF(AG2547=0,0,VLOOKUP($H2547,Leistungszahlen!$A$11:$H$158,6,FALSE))</f>
        <v>0</v>
      </c>
      <c r="AZ2547" s="68">
        <f t="shared" si="1148"/>
        <v>0</v>
      </c>
      <c r="BA2547" s="68">
        <f t="shared" si="1149"/>
        <v>0</v>
      </c>
      <c r="BC2547" s="68">
        <f t="shared" si="1165"/>
        <v>0</v>
      </c>
      <c r="BD2547" s="285"/>
    </row>
    <row r="2548" spans="1:56" s="68" customFormat="1">
      <c r="A2548" s="200"/>
      <c r="B2548" s="200"/>
      <c r="C2548" s="200"/>
      <c r="D2548" s="200"/>
      <c r="E2548" s="200"/>
      <c r="F2548" s="200"/>
      <c r="G2548" s="200"/>
      <c r="H2548" s="201"/>
      <c r="I2548" s="202"/>
      <c r="J2548" s="200"/>
      <c r="K2548" s="176"/>
      <c r="L2548" s="176"/>
      <c r="M2548" s="176"/>
      <c r="N2548" s="286"/>
      <c r="O2548" s="286"/>
      <c r="P2548" s="176"/>
      <c r="Q2548" s="203">
        <f t="shared" si="1141"/>
        <v>0</v>
      </c>
      <c r="R2548" s="203">
        <f t="shared" si="1142"/>
        <v>0</v>
      </c>
      <c r="S2548" s="203">
        <f t="shared" si="1143"/>
        <v>0</v>
      </c>
      <c r="T2548" s="203">
        <f t="shared" si="1144"/>
        <v>0</v>
      </c>
      <c r="U2548" s="203">
        <f t="shared" si="1145"/>
        <v>0</v>
      </c>
      <c r="V2548" s="175">
        <f>IF(Q2548&gt;0,VLOOKUP(Q2548,Jahresfaktoren!$A$11:$B$24,2,),0)</f>
        <v>0</v>
      </c>
      <c r="W2548" s="175">
        <f>IF(R2548&gt;0,VLOOKUP(R2548,Jahresfaktoren!$D$11:$E$24,2,),0)</f>
        <v>0</v>
      </c>
      <c r="X2548" s="175">
        <f>IF(S2548&gt;0,VLOOKUP(S2548,Jahresfaktoren!$A$28:$B$29,2,),0)</f>
        <v>0</v>
      </c>
      <c r="Y2548" s="175">
        <f>IF(T2548&gt;0,VLOOKUP(T2548,Jahresfaktoren!$A$28:$B$29,2,),0)</f>
        <v>0</v>
      </c>
      <c r="Z2548" s="175">
        <f>IF(U2548&gt;0,VLOOKUP(U2548,Jahresfaktoren!$A$32:$B$33,2,),)</f>
        <v>0</v>
      </c>
      <c r="AA2548" s="177" t="str">
        <f t="shared" si="1150"/>
        <v/>
      </c>
      <c r="AB2548" s="177" t="str">
        <f t="shared" si="1151"/>
        <v/>
      </c>
      <c r="AC2548" s="177" t="str">
        <f t="shared" si="1152"/>
        <v/>
      </c>
      <c r="AD2548" s="177" t="str">
        <f t="shared" si="1153"/>
        <v/>
      </c>
      <c r="AE2548" s="177" t="str">
        <f t="shared" si="1154"/>
        <v/>
      </c>
      <c r="AF2548" s="178">
        <f>IF(Q2548&gt;0,VLOOKUP(H2548,Leistungszahlen!$A$11:$C$158,3,),0)</f>
        <v>0</v>
      </c>
      <c r="AG2548" s="178">
        <f>IF(R2548&gt;0,VLOOKUP(H2548,Leistungszahlen!$A$11:$F$158,6,),IF(T2548&gt;0,VLOOKUP(H2548,Leistungszahlen!$A$11:$F$158,6,),0))</f>
        <v>0</v>
      </c>
      <c r="AH2548" s="179">
        <f t="shared" si="1155"/>
        <v>0</v>
      </c>
      <c r="AI2548" s="179">
        <f t="shared" si="1156"/>
        <v>0</v>
      </c>
      <c r="AJ2548" s="179">
        <f t="shared" si="1157"/>
        <v>0</v>
      </c>
      <c r="AK2548" s="179">
        <f t="shared" si="1158"/>
        <v>0</v>
      </c>
      <c r="AL2548" s="179">
        <f t="shared" si="1159"/>
        <v>0</v>
      </c>
      <c r="AM2548" s="180" t="str">
        <f>IF(L2548=1,Stundensätze!$D$13,IF(L2548=2,Stundensätze!$D$17,IF(L2548=4,Stundensätze!$D$21,"")))</f>
        <v/>
      </c>
      <c r="AN2548" s="180" t="str">
        <f>IF(L2548=1,Stundensätze!$D$15,IF(L2548=2,Stundensätze!$D$19,IF(L2548=4,Stundensätze!$D$23,"")))</f>
        <v/>
      </c>
      <c r="AO2548" s="180">
        <f t="shared" si="1160"/>
        <v>0</v>
      </c>
      <c r="AP2548" s="180">
        <f t="shared" si="1161"/>
        <v>0</v>
      </c>
      <c r="AQ2548" s="192" t="str">
        <f t="shared" si="1162"/>
        <v/>
      </c>
      <c r="AR2548" s="192" t="str">
        <f t="shared" si="1163"/>
        <v/>
      </c>
      <c r="AS2548" s="193">
        <f t="shared" si="1164"/>
        <v>0</v>
      </c>
      <c r="AT2548" s="258">
        <f>IF(K2548=0,0,VLOOKUP(K2548,Kostenstellen!A:B,2,FALSE))</f>
        <v>0</v>
      </c>
      <c r="AU2548" s="68" t="str">
        <f t="shared" si="1146"/>
        <v/>
      </c>
      <c r="AV2548" s="68" t="str">
        <f t="shared" si="1147"/>
        <v/>
      </c>
      <c r="AW2548" s="68">
        <f>IF(AF2548=0,0,VLOOKUP($H2548,Leistungszahlen!$A$11:$H$158,4,FALSE))</f>
        <v>0</v>
      </c>
      <c r="AX2548" s="68">
        <f>IF(AF2548=0,0,VLOOKUP($H2548,Leistungszahlen!$A$11:$H$158,5,FALSE))</f>
        <v>0</v>
      </c>
      <c r="AY2548" s="68">
        <f>IF(AG2548=0,0,VLOOKUP($H2548,Leistungszahlen!$A$11:$H$158,6,FALSE))</f>
        <v>0</v>
      </c>
      <c r="AZ2548" s="68">
        <f t="shared" si="1148"/>
        <v>0</v>
      </c>
      <c r="BA2548" s="68">
        <f t="shared" si="1149"/>
        <v>0</v>
      </c>
      <c r="BC2548" s="68">
        <f t="shared" si="1165"/>
        <v>0</v>
      </c>
      <c r="BD2548" s="285"/>
    </row>
    <row r="2549" spans="1:56" s="68" customFormat="1">
      <c r="A2549" s="200"/>
      <c r="B2549" s="200"/>
      <c r="C2549" s="200"/>
      <c r="D2549" s="200"/>
      <c r="E2549" s="200"/>
      <c r="F2549" s="200"/>
      <c r="G2549" s="200"/>
      <c r="H2549" s="201"/>
      <c r="I2549" s="202"/>
      <c r="J2549" s="200"/>
      <c r="K2549" s="176"/>
      <c r="L2549" s="176"/>
      <c r="M2549" s="176"/>
      <c r="N2549" s="286"/>
      <c r="O2549" s="286"/>
      <c r="P2549" s="176"/>
      <c r="Q2549" s="203">
        <f t="shared" ref="Q2549:Q2612" si="1166">IF(M2549="x",0,IF(N2549=7,6,IF(N2549=14,12,IF(N2549="12+5",11,N2549))))</f>
        <v>0</v>
      </c>
      <c r="R2549" s="203">
        <f t="shared" ref="R2549:R2612" si="1167">IF(M2549="x",0,IF(O2549=0,0,IF(N2549=7,0,IF(N2549+O2549=7,O2549-1,O2549))))</f>
        <v>0</v>
      </c>
      <c r="S2549" s="203">
        <f t="shared" ref="S2549:S2612" si="1168">IF(M2549="x",0,IF(N2549=7,1,IF(N2549=14,2,IF(AND(N2549=12,O2549=5),1,IF(N2549="12+5",1,0)))))</f>
        <v>0</v>
      </c>
      <c r="T2549" s="203">
        <f t="shared" ref="T2549:T2612" si="1169">IF(M2549="x",0,IF(O2549=0,0,IF(N2549=7,0,IF(N2549+O2549=7,1,0))))</f>
        <v>0</v>
      </c>
      <c r="U2549" s="203">
        <f t="shared" ref="U2549:U2612" si="1170">T2549+S2549</f>
        <v>0</v>
      </c>
      <c r="V2549" s="175">
        <f>IF(Q2549&gt;0,VLOOKUP(Q2549,Jahresfaktoren!$A$11:$B$24,2,),0)</f>
        <v>0</v>
      </c>
      <c r="W2549" s="175">
        <f>IF(R2549&gt;0,VLOOKUP(R2549,Jahresfaktoren!$D$11:$E$24,2,),0)</f>
        <v>0</v>
      </c>
      <c r="X2549" s="175">
        <f>IF(S2549&gt;0,VLOOKUP(S2549,Jahresfaktoren!$A$28:$B$29,2,),0)</f>
        <v>0</v>
      </c>
      <c r="Y2549" s="175">
        <f>IF(T2549&gt;0,VLOOKUP(T2549,Jahresfaktoren!$A$28:$B$29,2,),0)</f>
        <v>0</v>
      </c>
      <c r="Z2549" s="175">
        <f>IF(U2549&gt;0,VLOOKUP(U2549,Jahresfaktoren!$A$32:$B$33,2,),)</f>
        <v>0</v>
      </c>
      <c r="AA2549" s="177" t="str">
        <f t="shared" si="1150"/>
        <v/>
      </c>
      <c r="AB2549" s="177" t="str">
        <f t="shared" si="1151"/>
        <v/>
      </c>
      <c r="AC2549" s="177" t="str">
        <f t="shared" si="1152"/>
        <v/>
      </c>
      <c r="AD2549" s="177" t="str">
        <f t="shared" si="1153"/>
        <v/>
      </c>
      <c r="AE2549" s="177" t="str">
        <f t="shared" si="1154"/>
        <v/>
      </c>
      <c r="AF2549" s="178">
        <f>IF(Q2549&gt;0,VLOOKUP(H2549,Leistungszahlen!$A$11:$C$158,3,),0)</f>
        <v>0</v>
      </c>
      <c r="AG2549" s="178">
        <f>IF(R2549&gt;0,VLOOKUP(H2549,Leistungszahlen!$A$11:$F$158,6,),IF(T2549&gt;0,VLOOKUP(H2549,Leistungszahlen!$A$11:$F$158,6,),0))</f>
        <v>0</v>
      </c>
      <c r="AH2549" s="179">
        <f t="shared" si="1155"/>
        <v>0</v>
      </c>
      <c r="AI2549" s="179">
        <f t="shared" si="1156"/>
        <v>0</v>
      </c>
      <c r="AJ2549" s="179">
        <f t="shared" si="1157"/>
        <v>0</v>
      </c>
      <c r="AK2549" s="179">
        <f t="shared" si="1158"/>
        <v>0</v>
      </c>
      <c r="AL2549" s="179">
        <f t="shared" si="1159"/>
        <v>0</v>
      </c>
      <c r="AM2549" s="180" t="str">
        <f>IF(L2549=1,Stundensätze!$D$13,IF(L2549=2,Stundensätze!$D$17,IF(L2549=4,Stundensätze!$D$21,"")))</f>
        <v/>
      </c>
      <c r="AN2549" s="180" t="str">
        <f>IF(L2549=1,Stundensätze!$D$15,IF(L2549=2,Stundensätze!$D$19,IF(L2549=4,Stundensätze!$D$23,"")))</f>
        <v/>
      </c>
      <c r="AO2549" s="180">
        <f t="shared" si="1160"/>
        <v>0</v>
      </c>
      <c r="AP2549" s="180">
        <f t="shared" si="1161"/>
        <v>0</v>
      </c>
      <c r="AQ2549" s="192" t="str">
        <f t="shared" si="1162"/>
        <v/>
      </c>
      <c r="AR2549" s="192" t="str">
        <f t="shared" si="1163"/>
        <v/>
      </c>
      <c r="AS2549" s="193">
        <f t="shared" si="1164"/>
        <v>0</v>
      </c>
      <c r="AT2549" s="258">
        <f>IF(K2549=0,0,VLOOKUP(K2549,Kostenstellen!A:B,2,FALSE))</f>
        <v>0</v>
      </c>
      <c r="AU2549" s="68" t="str">
        <f t="shared" ref="AU2549:AU2612" si="1171">IF(SUM(V2549:Z2549)&gt;0,H2549,"")</f>
        <v/>
      </c>
      <c r="AV2549" s="68" t="str">
        <f t="shared" ref="AV2549:AV2612" si="1172">IF(SUM(R2549+T2549)&gt;0,H2549,"")</f>
        <v/>
      </c>
      <c r="AW2549" s="68">
        <f>IF(AF2549=0,0,VLOOKUP($H2549,Leistungszahlen!$A$11:$H$158,4,FALSE))</f>
        <v>0</v>
      </c>
      <c r="AX2549" s="68">
        <f>IF(AF2549=0,0,VLOOKUP($H2549,Leistungszahlen!$A$11:$H$158,5,FALSE))</f>
        <v>0</v>
      </c>
      <c r="AY2549" s="68">
        <f>IF(AG2549=0,0,VLOOKUP($H2549,Leistungszahlen!$A$11:$H$158,6,FALSE))</f>
        <v>0</v>
      </c>
      <c r="AZ2549" s="68">
        <f t="shared" ref="AZ2549:AZ2612" si="1173">IF(AX2549&lt;AF2549,1,IF(AG2549&gt;AY2549,1,0))</f>
        <v>0</v>
      </c>
      <c r="BA2549" s="68">
        <f t="shared" ref="BA2549:BA2612" si="1174">IF(AF2549&gt;AX2549,1,IF(AG2549&gt;AY2549,1,0))</f>
        <v>0</v>
      </c>
      <c r="BC2549" s="68">
        <f t="shared" si="1165"/>
        <v>0</v>
      </c>
      <c r="BD2549" s="285"/>
    </row>
    <row r="2550" spans="1:56" s="68" customFormat="1">
      <c r="A2550" s="200"/>
      <c r="B2550" s="200"/>
      <c r="C2550" s="200"/>
      <c r="D2550" s="200"/>
      <c r="E2550" s="200"/>
      <c r="F2550" s="200"/>
      <c r="G2550" s="200"/>
      <c r="H2550" s="201"/>
      <c r="I2550" s="202"/>
      <c r="J2550" s="200"/>
      <c r="K2550" s="176"/>
      <c r="L2550" s="176"/>
      <c r="M2550" s="176"/>
      <c r="N2550" s="286"/>
      <c r="O2550" s="286"/>
      <c r="P2550" s="176"/>
      <c r="Q2550" s="203">
        <f t="shared" si="1166"/>
        <v>0</v>
      </c>
      <c r="R2550" s="203">
        <f t="shared" si="1167"/>
        <v>0</v>
      </c>
      <c r="S2550" s="203">
        <f t="shared" si="1168"/>
        <v>0</v>
      </c>
      <c r="T2550" s="203">
        <f t="shared" si="1169"/>
        <v>0</v>
      </c>
      <c r="U2550" s="203">
        <f t="shared" si="1170"/>
        <v>0</v>
      </c>
      <c r="V2550" s="175">
        <f>IF(Q2550&gt;0,VLOOKUP(Q2550,Jahresfaktoren!$A$11:$B$24,2,),0)</f>
        <v>0</v>
      </c>
      <c r="W2550" s="175">
        <f>IF(R2550&gt;0,VLOOKUP(R2550,Jahresfaktoren!$D$11:$E$24,2,),0)</f>
        <v>0</v>
      </c>
      <c r="X2550" s="175">
        <f>IF(S2550&gt;0,VLOOKUP(S2550,Jahresfaktoren!$A$28:$B$29,2,),0)</f>
        <v>0</v>
      </c>
      <c r="Y2550" s="175">
        <f>IF(T2550&gt;0,VLOOKUP(T2550,Jahresfaktoren!$A$28:$B$29,2,),0)</f>
        <v>0</v>
      </c>
      <c r="Z2550" s="175">
        <f>IF(U2550&gt;0,VLOOKUP(U2550,Jahresfaktoren!$A$32:$B$33,2,),)</f>
        <v>0</v>
      </c>
      <c r="AA2550" s="177" t="str">
        <f t="shared" si="1150"/>
        <v/>
      </c>
      <c r="AB2550" s="177" t="str">
        <f t="shared" si="1151"/>
        <v/>
      </c>
      <c r="AC2550" s="177" t="str">
        <f t="shared" si="1152"/>
        <v/>
      </c>
      <c r="AD2550" s="177" t="str">
        <f t="shared" si="1153"/>
        <v/>
      </c>
      <c r="AE2550" s="177" t="str">
        <f t="shared" si="1154"/>
        <v/>
      </c>
      <c r="AF2550" s="178">
        <f>IF(Q2550&gt;0,VLOOKUP(H2550,Leistungszahlen!$A$11:$C$158,3,),0)</f>
        <v>0</v>
      </c>
      <c r="AG2550" s="178">
        <f>IF(R2550&gt;0,VLOOKUP(H2550,Leistungszahlen!$A$11:$F$158,6,),IF(T2550&gt;0,VLOOKUP(H2550,Leistungszahlen!$A$11:$F$158,6,),0))</f>
        <v>0</v>
      </c>
      <c r="AH2550" s="179">
        <f t="shared" si="1155"/>
        <v>0</v>
      </c>
      <c r="AI2550" s="179">
        <f t="shared" si="1156"/>
        <v>0</v>
      </c>
      <c r="AJ2550" s="179">
        <f t="shared" si="1157"/>
        <v>0</v>
      </c>
      <c r="AK2550" s="179">
        <f t="shared" si="1158"/>
        <v>0</v>
      </c>
      <c r="AL2550" s="179">
        <f t="shared" si="1159"/>
        <v>0</v>
      </c>
      <c r="AM2550" s="180" t="str">
        <f>IF(L2550=1,Stundensätze!$D$13,IF(L2550=2,Stundensätze!$D$17,IF(L2550=4,Stundensätze!$D$21,"")))</f>
        <v/>
      </c>
      <c r="AN2550" s="180" t="str">
        <f>IF(L2550=1,Stundensätze!$D$15,IF(L2550=2,Stundensätze!$D$19,IF(L2550=4,Stundensätze!$D$23,"")))</f>
        <v/>
      </c>
      <c r="AO2550" s="180">
        <f t="shared" si="1160"/>
        <v>0</v>
      </c>
      <c r="AP2550" s="180">
        <f t="shared" si="1161"/>
        <v>0</v>
      </c>
      <c r="AQ2550" s="192" t="str">
        <f t="shared" si="1162"/>
        <v/>
      </c>
      <c r="AR2550" s="192" t="str">
        <f t="shared" si="1163"/>
        <v/>
      </c>
      <c r="AS2550" s="193">
        <f t="shared" si="1164"/>
        <v>0</v>
      </c>
      <c r="AT2550" s="258">
        <f>IF(K2550=0,0,VLOOKUP(K2550,Kostenstellen!A:B,2,FALSE))</f>
        <v>0</v>
      </c>
      <c r="AU2550" s="68" t="str">
        <f t="shared" si="1171"/>
        <v/>
      </c>
      <c r="AV2550" s="68" t="str">
        <f t="shared" si="1172"/>
        <v/>
      </c>
      <c r="AW2550" s="68">
        <f>IF(AF2550=0,0,VLOOKUP($H2550,Leistungszahlen!$A$11:$H$158,4,FALSE))</f>
        <v>0</v>
      </c>
      <c r="AX2550" s="68">
        <f>IF(AF2550=0,0,VLOOKUP($H2550,Leistungszahlen!$A$11:$H$158,5,FALSE))</f>
        <v>0</v>
      </c>
      <c r="AY2550" s="68">
        <f>IF(AG2550=0,0,VLOOKUP($H2550,Leistungszahlen!$A$11:$H$158,6,FALSE))</f>
        <v>0</v>
      </c>
      <c r="AZ2550" s="68">
        <f t="shared" si="1173"/>
        <v>0</v>
      </c>
      <c r="BA2550" s="68">
        <f t="shared" si="1174"/>
        <v>0</v>
      </c>
      <c r="BC2550" s="68">
        <f t="shared" si="1165"/>
        <v>0</v>
      </c>
      <c r="BD2550" s="285"/>
    </row>
    <row r="2551" spans="1:56" s="68" customFormat="1">
      <c r="A2551" s="200"/>
      <c r="B2551" s="200"/>
      <c r="C2551" s="200"/>
      <c r="D2551" s="200"/>
      <c r="E2551" s="200"/>
      <c r="F2551" s="200"/>
      <c r="G2551" s="200"/>
      <c r="H2551" s="201"/>
      <c r="I2551" s="202"/>
      <c r="J2551" s="200"/>
      <c r="K2551" s="176"/>
      <c r="L2551" s="176"/>
      <c r="M2551" s="176"/>
      <c r="N2551" s="286"/>
      <c r="O2551" s="286"/>
      <c r="P2551" s="176"/>
      <c r="Q2551" s="203">
        <f t="shared" si="1166"/>
        <v>0</v>
      </c>
      <c r="R2551" s="203">
        <f t="shared" si="1167"/>
        <v>0</v>
      </c>
      <c r="S2551" s="203">
        <f t="shared" si="1168"/>
        <v>0</v>
      </c>
      <c r="T2551" s="203">
        <f t="shared" si="1169"/>
        <v>0</v>
      </c>
      <c r="U2551" s="203">
        <f t="shared" si="1170"/>
        <v>0</v>
      </c>
      <c r="V2551" s="175">
        <f>IF(Q2551&gt;0,VLOOKUP(Q2551,Jahresfaktoren!$A$11:$B$24,2,),0)</f>
        <v>0</v>
      </c>
      <c r="W2551" s="175">
        <f>IF(R2551&gt;0,VLOOKUP(R2551,Jahresfaktoren!$D$11:$E$24,2,),0)</f>
        <v>0</v>
      </c>
      <c r="X2551" s="175">
        <f>IF(S2551&gt;0,VLOOKUP(S2551,Jahresfaktoren!$A$28:$B$29,2,),0)</f>
        <v>0</v>
      </c>
      <c r="Y2551" s="175">
        <f>IF(T2551&gt;0,VLOOKUP(T2551,Jahresfaktoren!$A$28:$B$29,2,),0)</f>
        <v>0</v>
      </c>
      <c r="Z2551" s="175">
        <f>IF(U2551&gt;0,VLOOKUP(U2551,Jahresfaktoren!$A$32:$B$33,2,),)</f>
        <v>0</v>
      </c>
      <c r="AA2551" s="177" t="str">
        <f t="shared" si="1150"/>
        <v/>
      </c>
      <c r="AB2551" s="177" t="str">
        <f t="shared" si="1151"/>
        <v/>
      </c>
      <c r="AC2551" s="177" t="str">
        <f t="shared" si="1152"/>
        <v/>
      </c>
      <c r="AD2551" s="177" t="str">
        <f t="shared" si="1153"/>
        <v/>
      </c>
      <c r="AE2551" s="177" t="str">
        <f t="shared" si="1154"/>
        <v/>
      </c>
      <c r="AF2551" s="178">
        <f>IF(Q2551&gt;0,VLOOKUP(H2551,Leistungszahlen!$A$11:$C$158,3,),0)</f>
        <v>0</v>
      </c>
      <c r="AG2551" s="178">
        <f>IF(R2551&gt;0,VLOOKUP(H2551,Leistungszahlen!$A$11:$F$158,6,),IF(T2551&gt;0,VLOOKUP(H2551,Leistungszahlen!$A$11:$F$158,6,),0))</f>
        <v>0</v>
      </c>
      <c r="AH2551" s="179">
        <f t="shared" si="1155"/>
        <v>0</v>
      </c>
      <c r="AI2551" s="179">
        <f t="shared" si="1156"/>
        <v>0</v>
      </c>
      <c r="AJ2551" s="179">
        <f t="shared" si="1157"/>
        <v>0</v>
      </c>
      <c r="AK2551" s="179">
        <f t="shared" si="1158"/>
        <v>0</v>
      </c>
      <c r="AL2551" s="179">
        <f t="shared" si="1159"/>
        <v>0</v>
      </c>
      <c r="AM2551" s="180" t="str">
        <f>IF(L2551=1,Stundensätze!$D$13,IF(L2551=2,Stundensätze!$D$17,IF(L2551=4,Stundensätze!$D$21,"")))</f>
        <v/>
      </c>
      <c r="AN2551" s="180" t="str">
        <f>IF(L2551=1,Stundensätze!$D$15,IF(L2551=2,Stundensätze!$D$19,IF(L2551=4,Stundensätze!$D$23,"")))</f>
        <v/>
      </c>
      <c r="AO2551" s="180">
        <f t="shared" si="1160"/>
        <v>0</v>
      </c>
      <c r="AP2551" s="180">
        <f t="shared" si="1161"/>
        <v>0</v>
      </c>
      <c r="AQ2551" s="192" t="str">
        <f t="shared" si="1162"/>
        <v/>
      </c>
      <c r="AR2551" s="192" t="str">
        <f t="shared" si="1163"/>
        <v/>
      </c>
      <c r="AS2551" s="193">
        <f t="shared" si="1164"/>
        <v>0</v>
      </c>
      <c r="AT2551" s="258">
        <f>IF(K2551=0,0,VLOOKUP(K2551,Kostenstellen!A:B,2,FALSE))</f>
        <v>0</v>
      </c>
      <c r="AU2551" s="68" t="str">
        <f t="shared" si="1171"/>
        <v/>
      </c>
      <c r="AV2551" s="68" t="str">
        <f t="shared" si="1172"/>
        <v/>
      </c>
      <c r="AW2551" s="68">
        <f>IF(AF2551=0,0,VLOOKUP($H2551,Leistungszahlen!$A$11:$H$158,4,FALSE))</f>
        <v>0</v>
      </c>
      <c r="AX2551" s="68">
        <f>IF(AF2551=0,0,VLOOKUP($H2551,Leistungszahlen!$A$11:$H$158,5,FALSE))</f>
        <v>0</v>
      </c>
      <c r="AY2551" s="68">
        <f>IF(AG2551=0,0,VLOOKUP($H2551,Leistungszahlen!$A$11:$H$158,6,FALSE))</f>
        <v>0</v>
      </c>
      <c r="AZ2551" s="68">
        <f t="shared" si="1173"/>
        <v>0</v>
      </c>
      <c r="BA2551" s="68">
        <f t="shared" si="1174"/>
        <v>0</v>
      </c>
      <c r="BC2551" s="68">
        <f t="shared" si="1165"/>
        <v>0</v>
      </c>
      <c r="BD2551" s="285"/>
    </row>
    <row r="2552" spans="1:56" s="68" customFormat="1">
      <c r="A2552" s="200"/>
      <c r="B2552" s="200"/>
      <c r="C2552" s="200"/>
      <c r="D2552" s="200"/>
      <c r="E2552" s="200"/>
      <c r="F2552" s="200"/>
      <c r="G2552" s="200"/>
      <c r="H2552" s="201"/>
      <c r="I2552" s="202"/>
      <c r="J2552" s="200"/>
      <c r="K2552" s="176"/>
      <c r="L2552" s="176"/>
      <c r="M2552" s="176"/>
      <c r="N2552" s="286"/>
      <c r="O2552" s="286"/>
      <c r="P2552" s="176"/>
      <c r="Q2552" s="203">
        <f t="shared" si="1166"/>
        <v>0</v>
      </c>
      <c r="R2552" s="203">
        <f t="shared" si="1167"/>
        <v>0</v>
      </c>
      <c r="S2552" s="203">
        <f t="shared" si="1168"/>
        <v>0</v>
      </c>
      <c r="T2552" s="203">
        <f t="shared" si="1169"/>
        <v>0</v>
      </c>
      <c r="U2552" s="203">
        <f t="shared" si="1170"/>
        <v>0</v>
      </c>
      <c r="V2552" s="175">
        <f>IF(Q2552&gt;0,VLOOKUP(Q2552,Jahresfaktoren!$A$11:$B$24,2,),0)</f>
        <v>0</v>
      </c>
      <c r="W2552" s="175">
        <f>IF(R2552&gt;0,VLOOKUP(R2552,Jahresfaktoren!$D$11:$E$24,2,),0)</f>
        <v>0</v>
      </c>
      <c r="X2552" s="175">
        <f>IF(S2552&gt;0,VLOOKUP(S2552,Jahresfaktoren!$A$28:$B$29,2,),0)</f>
        <v>0</v>
      </c>
      <c r="Y2552" s="175">
        <f>IF(T2552&gt;0,VLOOKUP(T2552,Jahresfaktoren!$A$28:$B$29,2,),0)</f>
        <v>0</v>
      </c>
      <c r="Z2552" s="175">
        <f>IF(U2552&gt;0,VLOOKUP(U2552,Jahresfaktoren!$A$32:$B$33,2,),)</f>
        <v>0</v>
      </c>
      <c r="AA2552" s="177" t="str">
        <f t="shared" si="1150"/>
        <v/>
      </c>
      <c r="AB2552" s="177" t="str">
        <f t="shared" si="1151"/>
        <v/>
      </c>
      <c r="AC2552" s="177" t="str">
        <f t="shared" si="1152"/>
        <v/>
      </c>
      <c r="AD2552" s="177" t="str">
        <f t="shared" si="1153"/>
        <v/>
      </c>
      <c r="AE2552" s="177" t="str">
        <f t="shared" si="1154"/>
        <v/>
      </c>
      <c r="AF2552" s="178">
        <f>IF(Q2552&gt;0,VLOOKUP(H2552,Leistungszahlen!$A$11:$C$158,3,),0)</f>
        <v>0</v>
      </c>
      <c r="AG2552" s="178">
        <f>IF(R2552&gt;0,VLOOKUP(H2552,Leistungszahlen!$A$11:$F$158,6,),IF(T2552&gt;0,VLOOKUP(H2552,Leistungszahlen!$A$11:$F$158,6,),0))</f>
        <v>0</v>
      </c>
      <c r="AH2552" s="179">
        <f t="shared" si="1155"/>
        <v>0</v>
      </c>
      <c r="AI2552" s="179">
        <f t="shared" si="1156"/>
        <v>0</v>
      </c>
      <c r="AJ2552" s="179">
        <f t="shared" si="1157"/>
        <v>0</v>
      </c>
      <c r="AK2552" s="179">
        <f t="shared" si="1158"/>
        <v>0</v>
      </c>
      <c r="AL2552" s="179">
        <f t="shared" si="1159"/>
        <v>0</v>
      </c>
      <c r="AM2552" s="180" t="str">
        <f>IF(L2552=1,Stundensätze!$D$13,IF(L2552=2,Stundensätze!$D$17,IF(L2552=4,Stundensätze!$D$21,"")))</f>
        <v/>
      </c>
      <c r="AN2552" s="180" t="str">
        <f>IF(L2552=1,Stundensätze!$D$15,IF(L2552=2,Stundensätze!$D$19,IF(L2552=4,Stundensätze!$D$23,"")))</f>
        <v/>
      </c>
      <c r="AO2552" s="180">
        <f t="shared" si="1160"/>
        <v>0</v>
      </c>
      <c r="AP2552" s="180">
        <f t="shared" si="1161"/>
        <v>0</v>
      </c>
      <c r="AQ2552" s="192" t="str">
        <f t="shared" si="1162"/>
        <v/>
      </c>
      <c r="AR2552" s="192" t="str">
        <f t="shared" si="1163"/>
        <v/>
      </c>
      <c r="AS2552" s="193">
        <f t="shared" si="1164"/>
        <v>0</v>
      </c>
      <c r="AT2552" s="258">
        <f>IF(K2552=0,0,VLOOKUP(K2552,Kostenstellen!A:B,2,FALSE))</f>
        <v>0</v>
      </c>
      <c r="AU2552" s="68" t="str">
        <f t="shared" si="1171"/>
        <v/>
      </c>
      <c r="AV2552" s="68" t="str">
        <f t="shared" si="1172"/>
        <v/>
      </c>
      <c r="AW2552" s="68">
        <f>IF(AF2552=0,0,VLOOKUP($H2552,Leistungszahlen!$A$11:$H$158,4,FALSE))</f>
        <v>0</v>
      </c>
      <c r="AX2552" s="68">
        <f>IF(AF2552=0,0,VLOOKUP($H2552,Leistungszahlen!$A$11:$H$158,5,FALSE))</f>
        <v>0</v>
      </c>
      <c r="AY2552" s="68">
        <f>IF(AG2552=0,0,VLOOKUP($H2552,Leistungszahlen!$A$11:$H$158,6,FALSE))</f>
        <v>0</v>
      </c>
      <c r="AZ2552" s="68">
        <f t="shared" si="1173"/>
        <v>0</v>
      </c>
      <c r="BA2552" s="68">
        <f t="shared" si="1174"/>
        <v>0</v>
      </c>
      <c r="BC2552" s="68">
        <f t="shared" si="1165"/>
        <v>0</v>
      </c>
      <c r="BD2552" s="285"/>
    </row>
    <row r="2553" spans="1:56" s="68" customFormat="1">
      <c r="A2553" s="200"/>
      <c r="B2553" s="200"/>
      <c r="C2553" s="200"/>
      <c r="D2553" s="200"/>
      <c r="E2553" s="200"/>
      <c r="F2553" s="200"/>
      <c r="G2553" s="200"/>
      <c r="H2553" s="201"/>
      <c r="I2553" s="202"/>
      <c r="J2553" s="200"/>
      <c r="K2553" s="176"/>
      <c r="L2553" s="176"/>
      <c r="M2553" s="176"/>
      <c r="N2553" s="286"/>
      <c r="O2553" s="286"/>
      <c r="P2553" s="176"/>
      <c r="Q2553" s="203">
        <f t="shared" si="1166"/>
        <v>0</v>
      </c>
      <c r="R2553" s="203">
        <f t="shared" si="1167"/>
        <v>0</v>
      </c>
      <c r="S2553" s="203">
        <f t="shared" si="1168"/>
        <v>0</v>
      </c>
      <c r="T2553" s="203">
        <f t="shared" si="1169"/>
        <v>0</v>
      </c>
      <c r="U2553" s="203">
        <f t="shared" si="1170"/>
        <v>0</v>
      </c>
      <c r="V2553" s="175">
        <f>IF(Q2553&gt;0,VLOOKUP(Q2553,Jahresfaktoren!$A$11:$B$24,2,),0)</f>
        <v>0</v>
      </c>
      <c r="W2553" s="175">
        <f>IF(R2553&gt;0,VLOOKUP(R2553,Jahresfaktoren!$D$11:$E$24,2,),0)</f>
        <v>0</v>
      </c>
      <c r="X2553" s="175">
        <f>IF(S2553&gt;0,VLOOKUP(S2553,Jahresfaktoren!$A$28:$B$29,2,),0)</f>
        <v>0</v>
      </c>
      <c r="Y2553" s="175">
        <f>IF(T2553&gt;0,VLOOKUP(T2553,Jahresfaktoren!$A$28:$B$29,2,),0)</f>
        <v>0</v>
      </c>
      <c r="Z2553" s="175">
        <f>IF(U2553&gt;0,VLOOKUP(U2553,Jahresfaktoren!$A$32:$B$33,2,),)</f>
        <v>0</v>
      </c>
      <c r="AA2553" s="177" t="str">
        <f t="shared" si="1150"/>
        <v/>
      </c>
      <c r="AB2553" s="177" t="str">
        <f t="shared" si="1151"/>
        <v/>
      </c>
      <c r="AC2553" s="177" t="str">
        <f t="shared" si="1152"/>
        <v/>
      </c>
      <c r="AD2553" s="177" t="str">
        <f t="shared" si="1153"/>
        <v/>
      </c>
      <c r="AE2553" s="177" t="str">
        <f t="shared" si="1154"/>
        <v/>
      </c>
      <c r="AF2553" s="178">
        <f>IF(Q2553&gt;0,VLOOKUP(H2553,Leistungszahlen!$A$11:$C$158,3,),0)</f>
        <v>0</v>
      </c>
      <c r="AG2553" s="178">
        <f>IF(R2553&gt;0,VLOOKUP(H2553,Leistungszahlen!$A$11:$F$158,6,),IF(T2553&gt;0,VLOOKUP(H2553,Leistungszahlen!$A$11:$F$158,6,),0))</f>
        <v>0</v>
      </c>
      <c r="AH2553" s="179">
        <f t="shared" si="1155"/>
        <v>0</v>
      </c>
      <c r="AI2553" s="179">
        <f t="shared" si="1156"/>
        <v>0</v>
      </c>
      <c r="AJ2553" s="179">
        <f t="shared" si="1157"/>
        <v>0</v>
      </c>
      <c r="AK2553" s="179">
        <f t="shared" si="1158"/>
        <v>0</v>
      </c>
      <c r="AL2553" s="179">
        <f t="shared" si="1159"/>
        <v>0</v>
      </c>
      <c r="AM2553" s="180" t="str">
        <f>IF(L2553=1,Stundensätze!$D$13,IF(L2553=2,Stundensätze!$D$17,IF(L2553=4,Stundensätze!$D$21,"")))</f>
        <v/>
      </c>
      <c r="AN2553" s="180" t="str">
        <f>IF(L2553=1,Stundensätze!$D$15,IF(L2553=2,Stundensätze!$D$19,IF(L2553=4,Stundensätze!$D$23,"")))</f>
        <v/>
      </c>
      <c r="AO2553" s="180">
        <f t="shared" si="1160"/>
        <v>0</v>
      </c>
      <c r="AP2553" s="180">
        <f t="shared" si="1161"/>
        <v>0</v>
      </c>
      <c r="AQ2553" s="192" t="str">
        <f t="shared" si="1162"/>
        <v/>
      </c>
      <c r="AR2553" s="192" t="str">
        <f t="shared" si="1163"/>
        <v/>
      </c>
      <c r="AS2553" s="193">
        <f t="shared" si="1164"/>
        <v>0</v>
      </c>
      <c r="AT2553" s="258">
        <f>IF(K2553=0,0,VLOOKUP(K2553,Kostenstellen!A:B,2,FALSE))</f>
        <v>0</v>
      </c>
      <c r="AU2553" s="68" t="str">
        <f t="shared" si="1171"/>
        <v/>
      </c>
      <c r="AV2553" s="68" t="str">
        <f t="shared" si="1172"/>
        <v/>
      </c>
      <c r="AW2553" s="68">
        <f>IF(AF2553=0,0,VLOOKUP($H2553,Leistungszahlen!$A$11:$H$158,4,FALSE))</f>
        <v>0</v>
      </c>
      <c r="AX2553" s="68">
        <f>IF(AF2553=0,0,VLOOKUP($H2553,Leistungszahlen!$A$11:$H$158,5,FALSE))</f>
        <v>0</v>
      </c>
      <c r="AY2553" s="68">
        <f>IF(AG2553=0,0,VLOOKUP($H2553,Leistungszahlen!$A$11:$H$158,6,FALSE))</f>
        <v>0</v>
      </c>
      <c r="AZ2553" s="68">
        <f t="shared" si="1173"/>
        <v>0</v>
      </c>
      <c r="BA2553" s="68">
        <f t="shared" si="1174"/>
        <v>0</v>
      </c>
      <c r="BC2553" s="68">
        <f t="shared" si="1165"/>
        <v>0</v>
      </c>
      <c r="BD2553" s="285"/>
    </row>
    <row r="2554" spans="1:56" s="68" customFormat="1">
      <c r="A2554" s="200"/>
      <c r="B2554" s="200"/>
      <c r="C2554" s="200"/>
      <c r="D2554" s="200"/>
      <c r="E2554" s="200"/>
      <c r="F2554" s="200"/>
      <c r="G2554" s="200"/>
      <c r="H2554" s="201"/>
      <c r="I2554" s="202"/>
      <c r="J2554" s="200"/>
      <c r="K2554" s="176"/>
      <c r="L2554" s="176"/>
      <c r="M2554" s="176"/>
      <c r="N2554" s="286"/>
      <c r="O2554" s="286"/>
      <c r="P2554" s="176"/>
      <c r="Q2554" s="203">
        <f t="shared" si="1166"/>
        <v>0</v>
      </c>
      <c r="R2554" s="203">
        <f t="shared" si="1167"/>
        <v>0</v>
      </c>
      <c r="S2554" s="203">
        <f t="shared" si="1168"/>
        <v>0</v>
      </c>
      <c r="T2554" s="203">
        <f t="shared" si="1169"/>
        <v>0</v>
      </c>
      <c r="U2554" s="203">
        <f t="shared" si="1170"/>
        <v>0</v>
      </c>
      <c r="V2554" s="175">
        <f>IF(Q2554&gt;0,VLOOKUP(Q2554,Jahresfaktoren!$A$11:$B$24,2,),0)</f>
        <v>0</v>
      </c>
      <c r="W2554" s="175">
        <f>IF(R2554&gt;0,VLOOKUP(R2554,Jahresfaktoren!$D$11:$E$24,2,),0)</f>
        <v>0</v>
      </c>
      <c r="X2554" s="175">
        <f>IF(S2554&gt;0,VLOOKUP(S2554,Jahresfaktoren!$A$28:$B$29,2,),0)</f>
        <v>0</v>
      </c>
      <c r="Y2554" s="175">
        <f>IF(T2554&gt;0,VLOOKUP(T2554,Jahresfaktoren!$A$28:$B$29,2,),0)</f>
        <v>0</v>
      </c>
      <c r="Z2554" s="175">
        <f>IF(U2554&gt;0,VLOOKUP(U2554,Jahresfaktoren!$A$32:$B$33,2,),)</f>
        <v>0</v>
      </c>
      <c r="AA2554" s="177" t="str">
        <f t="shared" si="1150"/>
        <v/>
      </c>
      <c r="AB2554" s="177" t="str">
        <f t="shared" si="1151"/>
        <v/>
      </c>
      <c r="AC2554" s="177" t="str">
        <f t="shared" si="1152"/>
        <v/>
      </c>
      <c r="AD2554" s="177" t="str">
        <f t="shared" si="1153"/>
        <v/>
      </c>
      <c r="AE2554" s="177" t="str">
        <f t="shared" si="1154"/>
        <v/>
      </c>
      <c r="AF2554" s="178">
        <f>IF(Q2554&gt;0,VLOOKUP(H2554,Leistungszahlen!$A$11:$C$158,3,),0)</f>
        <v>0</v>
      </c>
      <c r="AG2554" s="178">
        <f>IF(R2554&gt;0,VLOOKUP(H2554,Leistungszahlen!$A$11:$F$158,6,),IF(T2554&gt;0,VLOOKUP(H2554,Leistungszahlen!$A$11:$F$158,6,),0))</f>
        <v>0</v>
      </c>
      <c r="AH2554" s="179">
        <f t="shared" si="1155"/>
        <v>0</v>
      </c>
      <c r="AI2554" s="179">
        <f t="shared" si="1156"/>
        <v>0</v>
      </c>
      <c r="AJ2554" s="179">
        <f t="shared" si="1157"/>
        <v>0</v>
      </c>
      <c r="AK2554" s="179">
        <f t="shared" si="1158"/>
        <v>0</v>
      </c>
      <c r="AL2554" s="179">
        <f t="shared" si="1159"/>
        <v>0</v>
      </c>
      <c r="AM2554" s="180" t="str">
        <f>IF(L2554=1,Stundensätze!$D$13,IF(L2554=2,Stundensätze!$D$17,IF(L2554=4,Stundensätze!$D$21,"")))</f>
        <v/>
      </c>
      <c r="AN2554" s="180" t="str">
        <f>IF(L2554=1,Stundensätze!$D$15,IF(L2554=2,Stundensätze!$D$19,IF(L2554=4,Stundensätze!$D$23,"")))</f>
        <v/>
      </c>
      <c r="AO2554" s="180">
        <f t="shared" si="1160"/>
        <v>0</v>
      </c>
      <c r="AP2554" s="180">
        <f t="shared" si="1161"/>
        <v>0</v>
      </c>
      <c r="AQ2554" s="192" t="str">
        <f t="shared" si="1162"/>
        <v/>
      </c>
      <c r="AR2554" s="192" t="str">
        <f t="shared" si="1163"/>
        <v/>
      </c>
      <c r="AS2554" s="193">
        <f t="shared" si="1164"/>
        <v>0</v>
      </c>
      <c r="AT2554" s="258">
        <f>IF(K2554=0,0,VLOOKUP(K2554,Kostenstellen!A:B,2,FALSE))</f>
        <v>0</v>
      </c>
      <c r="AU2554" s="68" t="str">
        <f t="shared" si="1171"/>
        <v/>
      </c>
      <c r="AV2554" s="68" t="str">
        <f t="shared" si="1172"/>
        <v/>
      </c>
      <c r="AW2554" s="68">
        <f>IF(AF2554=0,0,VLOOKUP($H2554,Leistungszahlen!$A$11:$H$158,4,FALSE))</f>
        <v>0</v>
      </c>
      <c r="AX2554" s="68">
        <f>IF(AF2554=0,0,VLOOKUP($H2554,Leistungszahlen!$A$11:$H$158,5,FALSE))</f>
        <v>0</v>
      </c>
      <c r="AY2554" s="68">
        <f>IF(AG2554=0,0,VLOOKUP($H2554,Leistungszahlen!$A$11:$H$158,6,FALSE))</f>
        <v>0</v>
      </c>
      <c r="AZ2554" s="68">
        <f t="shared" si="1173"/>
        <v>0</v>
      </c>
      <c r="BA2554" s="68">
        <f t="shared" si="1174"/>
        <v>0</v>
      </c>
      <c r="BC2554" s="68">
        <f t="shared" si="1165"/>
        <v>0</v>
      </c>
      <c r="BD2554" s="285"/>
    </row>
    <row r="2555" spans="1:56" s="68" customFormat="1">
      <c r="A2555" s="200"/>
      <c r="B2555" s="200"/>
      <c r="C2555" s="200"/>
      <c r="D2555" s="200"/>
      <c r="E2555" s="200"/>
      <c r="F2555" s="200"/>
      <c r="G2555" s="200"/>
      <c r="H2555" s="201"/>
      <c r="I2555" s="202"/>
      <c r="J2555" s="200"/>
      <c r="K2555" s="176"/>
      <c r="L2555" s="176"/>
      <c r="M2555" s="176"/>
      <c r="N2555" s="286"/>
      <c r="O2555" s="286"/>
      <c r="P2555" s="176"/>
      <c r="Q2555" s="203">
        <f t="shared" si="1166"/>
        <v>0</v>
      </c>
      <c r="R2555" s="203">
        <f t="shared" si="1167"/>
        <v>0</v>
      </c>
      <c r="S2555" s="203">
        <f t="shared" si="1168"/>
        <v>0</v>
      </c>
      <c r="T2555" s="203">
        <f t="shared" si="1169"/>
        <v>0</v>
      </c>
      <c r="U2555" s="203">
        <f t="shared" si="1170"/>
        <v>0</v>
      </c>
      <c r="V2555" s="175">
        <f>IF(Q2555&gt;0,VLOOKUP(Q2555,Jahresfaktoren!$A$11:$B$24,2,),0)</f>
        <v>0</v>
      </c>
      <c r="W2555" s="175">
        <f>IF(R2555&gt;0,VLOOKUP(R2555,Jahresfaktoren!$D$11:$E$24,2,),0)</f>
        <v>0</v>
      </c>
      <c r="X2555" s="175">
        <f>IF(S2555&gt;0,VLOOKUP(S2555,Jahresfaktoren!$A$28:$B$29,2,),0)</f>
        <v>0</v>
      </c>
      <c r="Y2555" s="175">
        <f>IF(T2555&gt;0,VLOOKUP(T2555,Jahresfaktoren!$A$28:$B$29,2,),0)</f>
        <v>0</v>
      </c>
      <c r="Z2555" s="175">
        <f>IF(U2555&gt;0,VLOOKUP(U2555,Jahresfaktoren!$A$32:$B$33,2,),)</f>
        <v>0</v>
      </c>
      <c r="AA2555" s="177" t="str">
        <f t="shared" si="1150"/>
        <v/>
      </c>
      <c r="AB2555" s="177" t="str">
        <f t="shared" si="1151"/>
        <v/>
      </c>
      <c r="AC2555" s="177" t="str">
        <f t="shared" si="1152"/>
        <v/>
      </c>
      <c r="AD2555" s="177" t="str">
        <f t="shared" si="1153"/>
        <v/>
      </c>
      <c r="AE2555" s="177" t="str">
        <f t="shared" si="1154"/>
        <v/>
      </c>
      <c r="AF2555" s="178">
        <f>IF(Q2555&gt;0,VLOOKUP(H2555,Leistungszahlen!$A$11:$C$158,3,),0)</f>
        <v>0</v>
      </c>
      <c r="AG2555" s="178">
        <f>IF(R2555&gt;0,VLOOKUP(H2555,Leistungszahlen!$A$11:$F$158,6,),IF(T2555&gt;0,VLOOKUP(H2555,Leistungszahlen!$A$11:$F$158,6,),0))</f>
        <v>0</v>
      </c>
      <c r="AH2555" s="179">
        <f t="shared" si="1155"/>
        <v>0</v>
      </c>
      <c r="AI2555" s="179">
        <f t="shared" si="1156"/>
        <v>0</v>
      </c>
      <c r="AJ2555" s="179">
        <f t="shared" si="1157"/>
        <v>0</v>
      </c>
      <c r="AK2555" s="179">
        <f t="shared" si="1158"/>
        <v>0</v>
      </c>
      <c r="AL2555" s="179">
        <f t="shared" si="1159"/>
        <v>0</v>
      </c>
      <c r="AM2555" s="180" t="str">
        <f>IF(L2555=1,Stundensätze!$D$13,IF(L2555=2,Stundensätze!$D$17,IF(L2555=4,Stundensätze!$D$21,"")))</f>
        <v/>
      </c>
      <c r="AN2555" s="180" t="str">
        <f>IF(L2555=1,Stundensätze!$D$15,IF(L2555=2,Stundensätze!$D$19,IF(L2555=4,Stundensätze!$D$23,"")))</f>
        <v/>
      </c>
      <c r="AO2555" s="180">
        <f t="shared" si="1160"/>
        <v>0</v>
      </c>
      <c r="AP2555" s="180">
        <f t="shared" si="1161"/>
        <v>0</v>
      </c>
      <c r="AQ2555" s="192" t="str">
        <f t="shared" si="1162"/>
        <v/>
      </c>
      <c r="AR2555" s="192" t="str">
        <f t="shared" si="1163"/>
        <v/>
      </c>
      <c r="AS2555" s="193">
        <f t="shared" si="1164"/>
        <v>0</v>
      </c>
      <c r="AT2555" s="258">
        <f>IF(K2555=0,0,VLOOKUP(K2555,Kostenstellen!A:B,2,FALSE))</f>
        <v>0</v>
      </c>
      <c r="AU2555" s="68" t="str">
        <f t="shared" si="1171"/>
        <v/>
      </c>
      <c r="AV2555" s="68" t="str">
        <f t="shared" si="1172"/>
        <v/>
      </c>
      <c r="AW2555" s="68">
        <f>IF(AF2555=0,0,VLOOKUP($H2555,Leistungszahlen!$A$11:$H$158,4,FALSE))</f>
        <v>0</v>
      </c>
      <c r="AX2555" s="68">
        <f>IF(AF2555=0,0,VLOOKUP($H2555,Leistungszahlen!$A$11:$H$158,5,FALSE))</f>
        <v>0</v>
      </c>
      <c r="AY2555" s="68">
        <f>IF(AG2555=0,0,VLOOKUP($H2555,Leistungszahlen!$A$11:$H$158,6,FALSE))</f>
        <v>0</v>
      </c>
      <c r="AZ2555" s="68">
        <f t="shared" si="1173"/>
        <v>0</v>
      </c>
      <c r="BA2555" s="68">
        <f t="shared" si="1174"/>
        <v>0</v>
      </c>
      <c r="BC2555" s="68">
        <f t="shared" si="1165"/>
        <v>0</v>
      </c>
      <c r="BD2555" s="285"/>
    </row>
    <row r="2556" spans="1:56" s="68" customFormat="1">
      <c r="A2556" s="200"/>
      <c r="B2556" s="200"/>
      <c r="C2556" s="200"/>
      <c r="D2556" s="200"/>
      <c r="E2556" s="200"/>
      <c r="F2556" s="200"/>
      <c r="G2556" s="200"/>
      <c r="H2556" s="201"/>
      <c r="I2556" s="202"/>
      <c r="J2556" s="200"/>
      <c r="K2556" s="176"/>
      <c r="L2556" s="176"/>
      <c r="M2556" s="176"/>
      <c r="N2556" s="286"/>
      <c r="O2556" s="286"/>
      <c r="P2556" s="176"/>
      <c r="Q2556" s="203">
        <f t="shared" si="1166"/>
        <v>0</v>
      </c>
      <c r="R2556" s="203">
        <f t="shared" si="1167"/>
        <v>0</v>
      </c>
      <c r="S2556" s="203">
        <f t="shared" si="1168"/>
        <v>0</v>
      </c>
      <c r="T2556" s="203">
        <f t="shared" si="1169"/>
        <v>0</v>
      </c>
      <c r="U2556" s="203">
        <f t="shared" si="1170"/>
        <v>0</v>
      </c>
      <c r="V2556" s="175">
        <f>IF(Q2556&gt;0,VLOOKUP(Q2556,Jahresfaktoren!$A$11:$B$24,2,),0)</f>
        <v>0</v>
      </c>
      <c r="W2556" s="175">
        <f>IF(R2556&gt;0,VLOOKUP(R2556,Jahresfaktoren!$D$11:$E$24,2,),0)</f>
        <v>0</v>
      </c>
      <c r="X2556" s="175">
        <f>IF(S2556&gt;0,VLOOKUP(S2556,Jahresfaktoren!$A$28:$B$29,2,),0)</f>
        <v>0</v>
      </c>
      <c r="Y2556" s="175">
        <f>IF(T2556&gt;0,VLOOKUP(T2556,Jahresfaktoren!$A$28:$B$29,2,),0)</f>
        <v>0</v>
      </c>
      <c r="Z2556" s="175">
        <f>IF(U2556&gt;0,VLOOKUP(U2556,Jahresfaktoren!$A$32:$B$33,2,),)</f>
        <v>0</v>
      </c>
      <c r="AA2556" s="177" t="str">
        <f t="shared" si="1150"/>
        <v/>
      </c>
      <c r="AB2556" s="177" t="str">
        <f t="shared" si="1151"/>
        <v/>
      </c>
      <c r="AC2556" s="177" t="str">
        <f t="shared" si="1152"/>
        <v/>
      </c>
      <c r="AD2556" s="177" t="str">
        <f t="shared" si="1153"/>
        <v/>
      </c>
      <c r="AE2556" s="177" t="str">
        <f t="shared" si="1154"/>
        <v/>
      </c>
      <c r="AF2556" s="178">
        <f>IF(Q2556&gt;0,VLOOKUP(H2556,Leistungszahlen!$A$11:$C$158,3,),0)</f>
        <v>0</v>
      </c>
      <c r="AG2556" s="178">
        <f>IF(R2556&gt;0,VLOOKUP(H2556,Leistungszahlen!$A$11:$F$158,6,),IF(T2556&gt;0,VLOOKUP(H2556,Leistungszahlen!$A$11:$F$158,6,),0))</f>
        <v>0</v>
      </c>
      <c r="AH2556" s="179">
        <f t="shared" si="1155"/>
        <v>0</v>
      </c>
      <c r="AI2556" s="179">
        <f t="shared" si="1156"/>
        <v>0</v>
      </c>
      <c r="AJ2556" s="179">
        <f t="shared" si="1157"/>
        <v>0</v>
      </c>
      <c r="AK2556" s="179">
        <f t="shared" si="1158"/>
        <v>0</v>
      </c>
      <c r="AL2556" s="179">
        <f t="shared" si="1159"/>
        <v>0</v>
      </c>
      <c r="AM2556" s="180" t="str">
        <f>IF(L2556=1,Stundensätze!$D$13,IF(L2556=2,Stundensätze!$D$17,IF(L2556=4,Stundensätze!$D$21,"")))</f>
        <v/>
      </c>
      <c r="AN2556" s="180" t="str">
        <f>IF(L2556=1,Stundensätze!$D$15,IF(L2556=2,Stundensätze!$D$19,IF(L2556=4,Stundensätze!$D$23,"")))</f>
        <v/>
      </c>
      <c r="AO2556" s="180">
        <f t="shared" si="1160"/>
        <v>0</v>
      </c>
      <c r="AP2556" s="180">
        <f t="shared" si="1161"/>
        <v>0</v>
      </c>
      <c r="AQ2556" s="192" t="str">
        <f t="shared" si="1162"/>
        <v/>
      </c>
      <c r="AR2556" s="192" t="str">
        <f t="shared" si="1163"/>
        <v/>
      </c>
      <c r="AS2556" s="193">
        <f t="shared" si="1164"/>
        <v>0</v>
      </c>
      <c r="AT2556" s="258">
        <f>IF(K2556=0,0,VLOOKUP(K2556,Kostenstellen!A:B,2,FALSE))</f>
        <v>0</v>
      </c>
      <c r="AU2556" s="68" t="str">
        <f t="shared" si="1171"/>
        <v/>
      </c>
      <c r="AV2556" s="68" t="str">
        <f t="shared" si="1172"/>
        <v/>
      </c>
      <c r="AW2556" s="68">
        <f>IF(AF2556=0,0,VLOOKUP($H2556,Leistungszahlen!$A$11:$H$158,4,FALSE))</f>
        <v>0</v>
      </c>
      <c r="AX2556" s="68">
        <f>IF(AF2556=0,0,VLOOKUP($H2556,Leistungszahlen!$A$11:$H$158,5,FALSE))</f>
        <v>0</v>
      </c>
      <c r="AY2556" s="68">
        <f>IF(AG2556=0,0,VLOOKUP($H2556,Leistungszahlen!$A$11:$H$158,6,FALSE))</f>
        <v>0</v>
      </c>
      <c r="AZ2556" s="68">
        <f t="shared" si="1173"/>
        <v>0</v>
      </c>
      <c r="BA2556" s="68">
        <f t="shared" si="1174"/>
        <v>0</v>
      </c>
      <c r="BC2556" s="68">
        <f t="shared" si="1165"/>
        <v>0</v>
      </c>
      <c r="BD2556" s="285"/>
    </row>
    <row r="2557" spans="1:56" s="68" customFormat="1">
      <c r="A2557" s="200"/>
      <c r="B2557" s="200"/>
      <c r="C2557" s="200"/>
      <c r="D2557" s="200"/>
      <c r="E2557" s="200"/>
      <c r="F2557" s="200"/>
      <c r="G2557" s="200"/>
      <c r="H2557" s="201"/>
      <c r="I2557" s="202"/>
      <c r="J2557" s="200"/>
      <c r="K2557" s="176"/>
      <c r="L2557" s="176"/>
      <c r="M2557" s="176"/>
      <c r="N2557" s="286"/>
      <c r="O2557" s="286"/>
      <c r="P2557" s="176"/>
      <c r="Q2557" s="203">
        <f t="shared" si="1166"/>
        <v>0</v>
      </c>
      <c r="R2557" s="203">
        <f t="shared" si="1167"/>
        <v>0</v>
      </c>
      <c r="S2557" s="203">
        <f t="shared" si="1168"/>
        <v>0</v>
      </c>
      <c r="T2557" s="203">
        <f t="shared" si="1169"/>
        <v>0</v>
      </c>
      <c r="U2557" s="203">
        <f t="shared" si="1170"/>
        <v>0</v>
      </c>
      <c r="V2557" s="175">
        <f>IF(Q2557&gt;0,VLOOKUP(Q2557,Jahresfaktoren!$A$11:$B$24,2,),0)</f>
        <v>0</v>
      </c>
      <c r="W2557" s="175">
        <f>IF(R2557&gt;0,VLOOKUP(R2557,Jahresfaktoren!$D$11:$E$24,2,),0)</f>
        <v>0</v>
      </c>
      <c r="X2557" s="175">
        <f>IF(S2557&gt;0,VLOOKUP(S2557,Jahresfaktoren!$A$28:$B$29,2,),0)</f>
        <v>0</v>
      </c>
      <c r="Y2557" s="175">
        <f>IF(T2557&gt;0,VLOOKUP(T2557,Jahresfaktoren!$A$28:$B$29,2,),0)</f>
        <v>0</v>
      </c>
      <c r="Z2557" s="175">
        <f>IF(U2557&gt;0,VLOOKUP(U2557,Jahresfaktoren!$A$32:$B$33,2,),)</f>
        <v>0</v>
      </c>
      <c r="AA2557" s="177" t="str">
        <f t="shared" si="1150"/>
        <v/>
      </c>
      <c r="AB2557" s="177" t="str">
        <f t="shared" si="1151"/>
        <v/>
      </c>
      <c r="AC2557" s="177" t="str">
        <f t="shared" si="1152"/>
        <v/>
      </c>
      <c r="AD2557" s="177" t="str">
        <f t="shared" si="1153"/>
        <v/>
      </c>
      <c r="AE2557" s="177" t="str">
        <f t="shared" si="1154"/>
        <v/>
      </c>
      <c r="AF2557" s="178">
        <f>IF(Q2557&gt;0,VLOOKUP(H2557,Leistungszahlen!$A$11:$C$158,3,),0)</f>
        <v>0</v>
      </c>
      <c r="AG2557" s="178">
        <f>IF(R2557&gt;0,VLOOKUP(H2557,Leistungszahlen!$A$11:$F$158,6,),IF(T2557&gt;0,VLOOKUP(H2557,Leistungszahlen!$A$11:$F$158,6,),0))</f>
        <v>0</v>
      </c>
      <c r="AH2557" s="179">
        <f t="shared" si="1155"/>
        <v>0</v>
      </c>
      <c r="AI2557" s="179">
        <f t="shared" si="1156"/>
        <v>0</v>
      </c>
      <c r="AJ2557" s="179">
        <f t="shared" si="1157"/>
        <v>0</v>
      </c>
      <c r="AK2557" s="179">
        <f t="shared" si="1158"/>
        <v>0</v>
      </c>
      <c r="AL2557" s="179">
        <f t="shared" si="1159"/>
        <v>0</v>
      </c>
      <c r="AM2557" s="180" t="str">
        <f>IF(L2557=1,Stundensätze!$D$13,IF(L2557=2,Stundensätze!$D$17,IF(L2557=4,Stundensätze!$D$21,"")))</f>
        <v/>
      </c>
      <c r="AN2557" s="180" t="str">
        <f>IF(L2557=1,Stundensätze!$D$15,IF(L2557=2,Stundensätze!$D$19,IF(L2557=4,Stundensätze!$D$23,"")))</f>
        <v/>
      </c>
      <c r="AO2557" s="180">
        <f t="shared" si="1160"/>
        <v>0</v>
      </c>
      <c r="AP2557" s="180">
        <f t="shared" si="1161"/>
        <v>0</v>
      </c>
      <c r="AQ2557" s="192" t="str">
        <f t="shared" si="1162"/>
        <v/>
      </c>
      <c r="AR2557" s="192" t="str">
        <f t="shared" si="1163"/>
        <v/>
      </c>
      <c r="AS2557" s="193">
        <f t="shared" si="1164"/>
        <v>0</v>
      </c>
      <c r="AT2557" s="258">
        <f>IF(K2557=0,0,VLOOKUP(K2557,Kostenstellen!A:B,2,FALSE))</f>
        <v>0</v>
      </c>
      <c r="AU2557" s="68" t="str">
        <f t="shared" si="1171"/>
        <v/>
      </c>
      <c r="AV2557" s="68" t="str">
        <f t="shared" si="1172"/>
        <v/>
      </c>
      <c r="AW2557" s="68">
        <f>IF(AF2557=0,0,VLOOKUP($H2557,Leistungszahlen!$A$11:$H$158,4,FALSE))</f>
        <v>0</v>
      </c>
      <c r="AX2557" s="68">
        <f>IF(AF2557=0,0,VLOOKUP($H2557,Leistungszahlen!$A$11:$H$158,5,FALSE))</f>
        <v>0</v>
      </c>
      <c r="AY2557" s="68">
        <f>IF(AG2557=0,0,VLOOKUP($H2557,Leistungszahlen!$A$11:$H$158,6,FALSE))</f>
        <v>0</v>
      </c>
      <c r="AZ2557" s="68">
        <f t="shared" si="1173"/>
        <v>0</v>
      </c>
      <c r="BA2557" s="68">
        <f t="shared" si="1174"/>
        <v>0</v>
      </c>
      <c r="BC2557" s="68">
        <f t="shared" si="1165"/>
        <v>0</v>
      </c>
      <c r="BD2557" s="285"/>
    </row>
    <row r="2558" spans="1:56" s="68" customFormat="1">
      <c r="A2558" s="200"/>
      <c r="B2558" s="200"/>
      <c r="C2558" s="200"/>
      <c r="D2558" s="200"/>
      <c r="E2558" s="200"/>
      <c r="F2558" s="200"/>
      <c r="G2558" s="200"/>
      <c r="H2558" s="201"/>
      <c r="I2558" s="202"/>
      <c r="J2558" s="200"/>
      <c r="K2558" s="176"/>
      <c r="L2558" s="176"/>
      <c r="M2558" s="176"/>
      <c r="N2558" s="286"/>
      <c r="O2558" s="286"/>
      <c r="P2558" s="176"/>
      <c r="Q2558" s="203">
        <f t="shared" si="1166"/>
        <v>0</v>
      </c>
      <c r="R2558" s="203">
        <f t="shared" si="1167"/>
        <v>0</v>
      </c>
      <c r="S2558" s="203">
        <f t="shared" si="1168"/>
        <v>0</v>
      </c>
      <c r="T2558" s="203">
        <f t="shared" si="1169"/>
        <v>0</v>
      </c>
      <c r="U2558" s="203">
        <f t="shared" si="1170"/>
        <v>0</v>
      </c>
      <c r="V2558" s="175">
        <f>IF(Q2558&gt;0,VLOOKUP(Q2558,Jahresfaktoren!$A$11:$B$24,2,),0)</f>
        <v>0</v>
      </c>
      <c r="W2558" s="175">
        <f>IF(R2558&gt;0,VLOOKUP(R2558,Jahresfaktoren!$D$11:$E$24,2,),0)</f>
        <v>0</v>
      </c>
      <c r="X2558" s="175">
        <f>IF(S2558&gt;0,VLOOKUP(S2558,Jahresfaktoren!$A$28:$B$29,2,),0)</f>
        <v>0</v>
      </c>
      <c r="Y2558" s="175">
        <f>IF(T2558&gt;0,VLOOKUP(T2558,Jahresfaktoren!$A$28:$B$29,2,),0)</f>
        <v>0</v>
      </c>
      <c r="Z2558" s="175">
        <f>IF(U2558&gt;0,VLOOKUP(U2558,Jahresfaktoren!$A$32:$B$33,2,),)</f>
        <v>0</v>
      </c>
      <c r="AA2558" s="177" t="str">
        <f t="shared" si="1150"/>
        <v/>
      </c>
      <c r="AB2558" s="177" t="str">
        <f t="shared" si="1151"/>
        <v/>
      </c>
      <c r="AC2558" s="177" t="str">
        <f t="shared" si="1152"/>
        <v/>
      </c>
      <c r="AD2558" s="177" t="str">
        <f t="shared" si="1153"/>
        <v/>
      </c>
      <c r="AE2558" s="177" t="str">
        <f t="shared" si="1154"/>
        <v/>
      </c>
      <c r="AF2558" s="178">
        <f>IF(Q2558&gt;0,VLOOKUP(H2558,Leistungszahlen!$A$11:$C$158,3,),0)</f>
        <v>0</v>
      </c>
      <c r="AG2558" s="178">
        <f>IF(R2558&gt;0,VLOOKUP(H2558,Leistungszahlen!$A$11:$F$158,6,),IF(T2558&gt;0,VLOOKUP(H2558,Leistungszahlen!$A$11:$F$158,6,),0))</f>
        <v>0</v>
      </c>
      <c r="AH2558" s="179">
        <f t="shared" si="1155"/>
        <v>0</v>
      </c>
      <c r="AI2558" s="179">
        <f t="shared" si="1156"/>
        <v>0</v>
      </c>
      <c r="AJ2558" s="179">
        <f t="shared" si="1157"/>
        <v>0</v>
      </c>
      <c r="AK2558" s="179">
        <f t="shared" si="1158"/>
        <v>0</v>
      </c>
      <c r="AL2558" s="179">
        <f t="shared" si="1159"/>
        <v>0</v>
      </c>
      <c r="AM2558" s="180" t="str">
        <f>IF(L2558=1,Stundensätze!$D$13,IF(L2558=2,Stundensätze!$D$17,IF(L2558=4,Stundensätze!$D$21,"")))</f>
        <v/>
      </c>
      <c r="AN2558" s="180" t="str">
        <f>IF(L2558=1,Stundensätze!$D$15,IF(L2558=2,Stundensätze!$D$19,IF(L2558=4,Stundensätze!$D$23,"")))</f>
        <v/>
      </c>
      <c r="AO2558" s="180">
        <f t="shared" si="1160"/>
        <v>0</v>
      </c>
      <c r="AP2558" s="180">
        <f t="shared" si="1161"/>
        <v>0</v>
      </c>
      <c r="AQ2558" s="192" t="str">
        <f t="shared" si="1162"/>
        <v/>
      </c>
      <c r="AR2558" s="192" t="str">
        <f t="shared" si="1163"/>
        <v/>
      </c>
      <c r="AS2558" s="193">
        <f t="shared" si="1164"/>
        <v>0</v>
      </c>
      <c r="AT2558" s="258">
        <f>IF(K2558=0,0,VLOOKUP(K2558,Kostenstellen!A:B,2,FALSE))</f>
        <v>0</v>
      </c>
      <c r="AU2558" s="68" t="str">
        <f t="shared" si="1171"/>
        <v/>
      </c>
      <c r="AV2558" s="68" t="str">
        <f t="shared" si="1172"/>
        <v/>
      </c>
      <c r="AW2558" s="68">
        <f>IF(AF2558=0,0,VLOOKUP($H2558,Leistungszahlen!$A$11:$H$158,4,FALSE))</f>
        <v>0</v>
      </c>
      <c r="AX2558" s="68">
        <f>IF(AF2558=0,0,VLOOKUP($H2558,Leistungszahlen!$A$11:$H$158,5,FALSE))</f>
        <v>0</v>
      </c>
      <c r="AY2558" s="68">
        <f>IF(AG2558=0,0,VLOOKUP($H2558,Leistungszahlen!$A$11:$H$158,6,FALSE))</f>
        <v>0</v>
      </c>
      <c r="AZ2558" s="68">
        <f t="shared" si="1173"/>
        <v>0</v>
      </c>
      <c r="BA2558" s="68">
        <f t="shared" si="1174"/>
        <v>0</v>
      </c>
      <c r="BC2558" s="68">
        <f t="shared" si="1165"/>
        <v>0</v>
      </c>
      <c r="BD2558" s="285"/>
    </row>
    <row r="2559" spans="1:56" s="68" customFormat="1">
      <c r="A2559" s="200"/>
      <c r="B2559" s="200"/>
      <c r="C2559" s="200"/>
      <c r="D2559" s="200"/>
      <c r="E2559" s="200"/>
      <c r="F2559" s="200"/>
      <c r="G2559" s="200"/>
      <c r="H2559" s="201"/>
      <c r="I2559" s="202"/>
      <c r="J2559" s="200"/>
      <c r="K2559" s="176"/>
      <c r="L2559" s="176"/>
      <c r="M2559" s="176"/>
      <c r="N2559" s="286"/>
      <c r="O2559" s="286"/>
      <c r="P2559" s="176"/>
      <c r="Q2559" s="203">
        <f t="shared" si="1166"/>
        <v>0</v>
      </c>
      <c r="R2559" s="203">
        <f t="shared" si="1167"/>
        <v>0</v>
      </c>
      <c r="S2559" s="203">
        <f t="shared" si="1168"/>
        <v>0</v>
      </c>
      <c r="T2559" s="203">
        <f t="shared" si="1169"/>
        <v>0</v>
      </c>
      <c r="U2559" s="203">
        <f t="shared" si="1170"/>
        <v>0</v>
      </c>
      <c r="V2559" s="175">
        <f>IF(Q2559&gt;0,VLOOKUP(Q2559,Jahresfaktoren!$A$11:$B$24,2,),0)</f>
        <v>0</v>
      </c>
      <c r="W2559" s="175">
        <f>IF(R2559&gt;0,VLOOKUP(R2559,Jahresfaktoren!$D$11:$E$24,2,),0)</f>
        <v>0</v>
      </c>
      <c r="X2559" s="175">
        <f>IF(S2559&gt;0,VLOOKUP(S2559,Jahresfaktoren!$A$28:$B$29,2,),0)</f>
        <v>0</v>
      </c>
      <c r="Y2559" s="175">
        <f>IF(T2559&gt;0,VLOOKUP(T2559,Jahresfaktoren!$A$28:$B$29,2,),0)</f>
        <v>0</v>
      </c>
      <c r="Z2559" s="175">
        <f>IF(U2559&gt;0,VLOOKUP(U2559,Jahresfaktoren!$A$32:$B$33,2,),)</f>
        <v>0</v>
      </c>
      <c r="AA2559" s="177" t="str">
        <f t="shared" si="1150"/>
        <v/>
      </c>
      <c r="AB2559" s="177" t="str">
        <f t="shared" si="1151"/>
        <v/>
      </c>
      <c r="AC2559" s="177" t="str">
        <f t="shared" si="1152"/>
        <v/>
      </c>
      <c r="AD2559" s="177" t="str">
        <f t="shared" si="1153"/>
        <v/>
      </c>
      <c r="AE2559" s="177" t="str">
        <f t="shared" si="1154"/>
        <v/>
      </c>
      <c r="AF2559" s="178">
        <f>IF(Q2559&gt;0,VLOOKUP(H2559,Leistungszahlen!$A$11:$C$158,3,),0)</f>
        <v>0</v>
      </c>
      <c r="AG2559" s="178">
        <f>IF(R2559&gt;0,VLOOKUP(H2559,Leistungszahlen!$A$11:$F$158,6,),IF(T2559&gt;0,VLOOKUP(H2559,Leistungszahlen!$A$11:$F$158,6,),0))</f>
        <v>0</v>
      </c>
      <c r="AH2559" s="179">
        <f t="shared" si="1155"/>
        <v>0</v>
      </c>
      <c r="AI2559" s="179">
        <f t="shared" si="1156"/>
        <v>0</v>
      </c>
      <c r="AJ2559" s="179">
        <f t="shared" si="1157"/>
        <v>0</v>
      </c>
      <c r="AK2559" s="179">
        <f t="shared" si="1158"/>
        <v>0</v>
      </c>
      <c r="AL2559" s="179">
        <f t="shared" si="1159"/>
        <v>0</v>
      </c>
      <c r="AM2559" s="180" t="str">
        <f>IF(L2559=1,Stundensätze!$D$13,IF(L2559=2,Stundensätze!$D$17,IF(L2559=4,Stundensätze!$D$21,"")))</f>
        <v/>
      </c>
      <c r="AN2559" s="180" t="str">
        <f>IF(L2559=1,Stundensätze!$D$15,IF(L2559=2,Stundensätze!$D$19,IF(L2559=4,Stundensätze!$D$23,"")))</f>
        <v/>
      </c>
      <c r="AO2559" s="180">
        <f t="shared" si="1160"/>
        <v>0</v>
      </c>
      <c r="AP2559" s="180">
        <f t="shared" si="1161"/>
        <v>0</v>
      </c>
      <c r="AQ2559" s="192" t="str">
        <f t="shared" si="1162"/>
        <v/>
      </c>
      <c r="AR2559" s="192" t="str">
        <f t="shared" si="1163"/>
        <v/>
      </c>
      <c r="AS2559" s="193">
        <f t="shared" si="1164"/>
        <v>0</v>
      </c>
      <c r="AT2559" s="258">
        <f>IF(K2559=0,0,VLOOKUP(K2559,Kostenstellen!A:B,2,FALSE))</f>
        <v>0</v>
      </c>
      <c r="AU2559" s="68" t="str">
        <f t="shared" si="1171"/>
        <v/>
      </c>
      <c r="AV2559" s="68" t="str">
        <f t="shared" si="1172"/>
        <v/>
      </c>
      <c r="AW2559" s="68">
        <f>IF(AF2559=0,0,VLOOKUP($H2559,Leistungszahlen!$A$11:$H$158,4,FALSE))</f>
        <v>0</v>
      </c>
      <c r="AX2559" s="68">
        <f>IF(AF2559=0,0,VLOOKUP($H2559,Leistungszahlen!$A$11:$H$158,5,FALSE))</f>
        <v>0</v>
      </c>
      <c r="AY2559" s="68">
        <f>IF(AG2559=0,0,VLOOKUP($H2559,Leistungszahlen!$A$11:$H$158,6,FALSE))</f>
        <v>0</v>
      </c>
      <c r="AZ2559" s="68">
        <f t="shared" si="1173"/>
        <v>0</v>
      </c>
      <c r="BA2559" s="68">
        <f t="shared" si="1174"/>
        <v>0</v>
      </c>
      <c r="BC2559" s="68">
        <f t="shared" si="1165"/>
        <v>0</v>
      </c>
      <c r="BD2559" s="285"/>
    </row>
    <row r="2560" spans="1:56" s="68" customFormat="1">
      <c r="A2560" s="200"/>
      <c r="B2560" s="200"/>
      <c r="C2560" s="200"/>
      <c r="D2560" s="200"/>
      <c r="E2560" s="200"/>
      <c r="F2560" s="200"/>
      <c r="G2560" s="200"/>
      <c r="H2560" s="201"/>
      <c r="I2560" s="202"/>
      <c r="J2560" s="200"/>
      <c r="K2560" s="176"/>
      <c r="L2560" s="176"/>
      <c r="M2560" s="176"/>
      <c r="N2560" s="286"/>
      <c r="O2560" s="286"/>
      <c r="P2560" s="176"/>
      <c r="Q2560" s="203">
        <f t="shared" si="1166"/>
        <v>0</v>
      </c>
      <c r="R2560" s="203">
        <f t="shared" si="1167"/>
        <v>0</v>
      </c>
      <c r="S2560" s="203">
        <f t="shared" si="1168"/>
        <v>0</v>
      </c>
      <c r="T2560" s="203">
        <f t="shared" si="1169"/>
        <v>0</v>
      </c>
      <c r="U2560" s="203">
        <f t="shared" si="1170"/>
        <v>0</v>
      </c>
      <c r="V2560" s="175">
        <f>IF(Q2560&gt;0,VLOOKUP(Q2560,Jahresfaktoren!$A$11:$B$24,2,),0)</f>
        <v>0</v>
      </c>
      <c r="W2560" s="175">
        <f>IF(R2560&gt;0,VLOOKUP(R2560,Jahresfaktoren!$D$11:$E$24,2,),0)</f>
        <v>0</v>
      </c>
      <c r="X2560" s="175">
        <f>IF(S2560&gt;0,VLOOKUP(S2560,Jahresfaktoren!$A$28:$B$29,2,),0)</f>
        <v>0</v>
      </c>
      <c r="Y2560" s="175">
        <f>IF(T2560&gt;0,VLOOKUP(T2560,Jahresfaktoren!$A$28:$B$29,2,),0)</f>
        <v>0</v>
      </c>
      <c r="Z2560" s="175">
        <f>IF(U2560&gt;0,VLOOKUP(U2560,Jahresfaktoren!$A$32:$B$33,2,),)</f>
        <v>0</v>
      </c>
      <c r="AA2560" s="177" t="str">
        <f t="shared" si="1150"/>
        <v/>
      </c>
      <c r="AB2560" s="177" t="str">
        <f t="shared" si="1151"/>
        <v/>
      </c>
      <c r="AC2560" s="177" t="str">
        <f t="shared" si="1152"/>
        <v/>
      </c>
      <c r="AD2560" s="177" t="str">
        <f t="shared" si="1153"/>
        <v/>
      </c>
      <c r="AE2560" s="177" t="str">
        <f t="shared" si="1154"/>
        <v/>
      </c>
      <c r="AF2560" s="178">
        <f>IF(Q2560&gt;0,VLOOKUP(H2560,Leistungszahlen!$A$11:$C$158,3,),0)</f>
        <v>0</v>
      </c>
      <c r="AG2560" s="178">
        <f>IF(R2560&gt;0,VLOOKUP(H2560,Leistungszahlen!$A$11:$F$158,6,),IF(T2560&gt;0,VLOOKUP(H2560,Leistungszahlen!$A$11:$F$158,6,),0))</f>
        <v>0</v>
      </c>
      <c r="AH2560" s="179">
        <f t="shared" si="1155"/>
        <v>0</v>
      </c>
      <c r="AI2560" s="179">
        <f t="shared" si="1156"/>
        <v>0</v>
      </c>
      <c r="AJ2560" s="179">
        <f t="shared" si="1157"/>
        <v>0</v>
      </c>
      <c r="AK2560" s="179">
        <f t="shared" si="1158"/>
        <v>0</v>
      </c>
      <c r="AL2560" s="179">
        <f t="shared" si="1159"/>
        <v>0</v>
      </c>
      <c r="AM2560" s="180" t="str">
        <f>IF(L2560=1,Stundensätze!$D$13,IF(L2560=2,Stundensätze!$D$17,IF(L2560=4,Stundensätze!$D$21,"")))</f>
        <v/>
      </c>
      <c r="AN2560" s="180" t="str">
        <f>IF(L2560=1,Stundensätze!$D$15,IF(L2560=2,Stundensätze!$D$19,IF(L2560=4,Stundensätze!$D$23,"")))</f>
        <v/>
      </c>
      <c r="AO2560" s="180">
        <f t="shared" si="1160"/>
        <v>0</v>
      </c>
      <c r="AP2560" s="180">
        <f t="shared" si="1161"/>
        <v>0</v>
      </c>
      <c r="AQ2560" s="192" t="str">
        <f t="shared" si="1162"/>
        <v/>
      </c>
      <c r="AR2560" s="192" t="str">
        <f t="shared" si="1163"/>
        <v/>
      </c>
      <c r="AS2560" s="193">
        <f t="shared" si="1164"/>
        <v>0</v>
      </c>
      <c r="AT2560" s="258">
        <f>IF(K2560=0,0,VLOOKUP(K2560,Kostenstellen!A:B,2,FALSE))</f>
        <v>0</v>
      </c>
      <c r="AU2560" s="68" t="str">
        <f t="shared" si="1171"/>
        <v/>
      </c>
      <c r="AV2560" s="68" t="str">
        <f t="shared" si="1172"/>
        <v/>
      </c>
      <c r="AW2560" s="68">
        <f>IF(AF2560=0,0,VLOOKUP($H2560,Leistungszahlen!$A$11:$H$158,4,FALSE))</f>
        <v>0</v>
      </c>
      <c r="AX2560" s="68">
        <f>IF(AF2560=0,0,VLOOKUP($H2560,Leistungszahlen!$A$11:$H$158,5,FALSE))</f>
        <v>0</v>
      </c>
      <c r="AY2560" s="68">
        <f>IF(AG2560=0,0,VLOOKUP($H2560,Leistungszahlen!$A$11:$H$158,6,FALSE))</f>
        <v>0</v>
      </c>
      <c r="AZ2560" s="68">
        <f t="shared" si="1173"/>
        <v>0</v>
      </c>
      <c r="BA2560" s="68">
        <f t="shared" si="1174"/>
        <v>0</v>
      </c>
      <c r="BC2560" s="68">
        <f t="shared" si="1165"/>
        <v>0</v>
      </c>
      <c r="BD2560" s="285"/>
    </row>
    <row r="2561" spans="1:56" s="68" customFormat="1">
      <c r="A2561" s="200"/>
      <c r="B2561" s="200"/>
      <c r="C2561" s="200"/>
      <c r="D2561" s="200"/>
      <c r="E2561" s="200"/>
      <c r="F2561" s="200"/>
      <c r="G2561" s="200"/>
      <c r="H2561" s="201"/>
      <c r="I2561" s="202"/>
      <c r="J2561" s="200"/>
      <c r="K2561" s="176"/>
      <c r="L2561" s="176"/>
      <c r="M2561" s="176"/>
      <c r="N2561" s="286"/>
      <c r="O2561" s="286"/>
      <c r="P2561" s="176"/>
      <c r="Q2561" s="203">
        <f t="shared" si="1166"/>
        <v>0</v>
      </c>
      <c r="R2561" s="203">
        <f t="shared" si="1167"/>
        <v>0</v>
      </c>
      <c r="S2561" s="203">
        <f t="shared" si="1168"/>
        <v>0</v>
      </c>
      <c r="T2561" s="203">
        <f t="shared" si="1169"/>
        <v>0</v>
      </c>
      <c r="U2561" s="203">
        <f t="shared" si="1170"/>
        <v>0</v>
      </c>
      <c r="V2561" s="175">
        <f>IF(Q2561&gt;0,VLOOKUP(Q2561,Jahresfaktoren!$A$11:$B$24,2,),0)</f>
        <v>0</v>
      </c>
      <c r="W2561" s="175">
        <f>IF(R2561&gt;0,VLOOKUP(R2561,Jahresfaktoren!$D$11:$E$24,2,),0)</f>
        <v>0</v>
      </c>
      <c r="X2561" s="175">
        <f>IF(S2561&gt;0,VLOOKUP(S2561,Jahresfaktoren!$A$28:$B$29,2,),0)</f>
        <v>0</v>
      </c>
      <c r="Y2561" s="175">
        <f>IF(T2561&gt;0,VLOOKUP(T2561,Jahresfaktoren!$A$28:$B$29,2,),0)</f>
        <v>0</v>
      </c>
      <c r="Z2561" s="175">
        <f>IF(U2561&gt;0,VLOOKUP(U2561,Jahresfaktoren!$A$32:$B$33,2,),)</f>
        <v>0</v>
      </c>
      <c r="AA2561" s="177" t="str">
        <f t="shared" si="1150"/>
        <v/>
      </c>
      <c r="AB2561" s="177" t="str">
        <f t="shared" si="1151"/>
        <v/>
      </c>
      <c r="AC2561" s="177" t="str">
        <f t="shared" si="1152"/>
        <v/>
      </c>
      <c r="AD2561" s="177" t="str">
        <f t="shared" si="1153"/>
        <v/>
      </c>
      <c r="AE2561" s="177" t="str">
        <f t="shared" si="1154"/>
        <v/>
      </c>
      <c r="AF2561" s="178">
        <f>IF(Q2561&gt;0,VLOOKUP(H2561,Leistungszahlen!$A$11:$C$158,3,),0)</f>
        <v>0</v>
      </c>
      <c r="AG2561" s="178">
        <f>IF(R2561&gt;0,VLOOKUP(H2561,Leistungszahlen!$A$11:$F$158,6,),IF(T2561&gt;0,VLOOKUP(H2561,Leistungszahlen!$A$11:$F$158,6,),0))</f>
        <v>0</v>
      </c>
      <c r="AH2561" s="179">
        <f t="shared" si="1155"/>
        <v>0</v>
      </c>
      <c r="AI2561" s="179">
        <f t="shared" si="1156"/>
        <v>0</v>
      </c>
      <c r="AJ2561" s="179">
        <f t="shared" si="1157"/>
        <v>0</v>
      </c>
      <c r="AK2561" s="179">
        <f t="shared" si="1158"/>
        <v>0</v>
      </c>
      <c r="AL2561" s="179">
        <f t="shared" si="1159"/>
        <v>0</v>
      </c>
      <c r="AM2561" s="180" t="str">
        <f>IF(L2561=1,Stundensätze!$D$13,IF(L2561=2,Stundensätze!$D$17,IF(L2561=4,Stundensätze!$D$21,"")))</f>
        <v/>
      </c>
      <c r="AN2561" s="180" t="str">
        <f>IF(L2561=1,Stundensätze!$D$15,IF(L2561=2,Stundensätze!$D$19,IF(L2561=4,Stundensätze!$D$23,"")))</f>
        <v/>
      </c>
      <c r="AO2561" s="180">
        <f t="shared" si="1160"/>
        <v>0</v>
      </c>
      <c r="AP2561" s="180">
        <f t="shared" si="1161"/>
        <v>0</v>
      </c>
      <c r="AQ2561" s="192" t="str">
        <f t="shared" si="1162"/>
        <v/>
      </c>
      <c r="AR2561" s="192" t="str">
        <f t="shared" si="1163"/>
        <v/>
      </c>
      <c r="AS2561" s="193">
        <f t="shared" si="1164"/>
        <v>0</v>
      </c>
      <c r="AT2561" s="258">
        <f>IF(K2561=0,0,VLOOKUP(K2561,Kostenstellen!A:B,2,FALSE))</f>
        <v>0</v>
      </c>
      <c r="AU2561" s="68" t="str">
        <f t="shared" si="1171"/>
        <v/>
      </c>
      <c r="AV2561" s="68" t="str">
        <f t="shared" si="1172"/>
        <v/>
      </c>
      <c r="AW2561" s="68">
        <f>IF(AF2561=0,0,VLOOKUP($H2561,Leistungszahlen!$A$11:$H$158,4,FALSE))</f>
        <v>0</v>
      </c>
      <c r="AX2561" s="68">
        <f>IF(AF2561=0,0,VLOOKUP($H2561,Leistungszahlen!$A$11:$H$158,5,FALSE))</f>
        <v>0</v>
      </c>
      <c r="AY2561" s="68">
        <f>IF(AG2561=0,0,VLOOKUP($H2561,Leistungszahlen!$A$11:$H$158,6,FALSE))</f>
        <v>0</v>
      </c>
      <c r="AZ2561" s="68">
        <f t="shared" si="1173"/>
        <v>0</v>
      </c>
      <c r="BA2561" s="68">
        <f t="shared" si="1174"/>
        <v>0</v>
      </c>
      <c r="BC2561" s="68">
        <f t="shared" si="1165"/>
        <v>0</v>
      </c>
      <c r="BD2561" s="285"/>
    </row>
    <row r="2562" spans="1:56" s="68" customFormat="1">
      <c r="A2562" s="200"/>
      <c r="B2562" s="200"/>
      <c r="C2562" s="200"/>
      <c r="D2562" s="200"/>
      <c r="E2562" s="200"/>
      <c r="F2562" s="200"/>
      <c r="G2562" s="200"/>
      <c r="H2562" s="201"/>
      <c r="I2562" s="202"/>
      <c r="J2562" s="200"/>
      <c r="K2562" s="176"/>
      <c r="L2562" s="176"/>
      <c r="M2562" s="176"/>
      <c r="N2562" s="286"/>
      <c r="O2562" s="286"/>
      <c r="P2562" s="176"/>
      <c r="Q2562" s="203">
        <f t="shared" si="1166"/>
        <v>0</v>
      </c>
      <c r="R2562" s="203">
        <f t="shared" si="1167"/>
        <v>0</v>
      </c>
      <c r="S2562" s="203">
        <f t="shared" si="1168"/>
        <v>0</v>
      </c>
      <c r="T2562" s="203">
        <f t="shared" si="1169"/>
        <v>0</v>
      </c>
      <c r="U2562" s="203">
        <f t="shared" si="1170"/>
        <v>0</v>
      </c>
      <c r="V2562" s="175">
        <f>IF(Q2562&gt;0,VLOOKUP(Q2562,Jahresfaktoren!$A$11:$B$24,2,),0)</f>
        <v>0</v>
      </c>
      <c r="W2562" s="175">
        <f>IF(R2562&gt;0,VLOOKUP(R2562,Jahresfaktoren!$D$11:$E$24,2,),0)</f>
        <v>0</v>
      </c>
      <c r="X2562" s="175">
        <f>IF(S2562&gt;0,VLOOKUP(S2562,Jahresfaktoren!$A$28:$B$29,2,),0)</f>
        <v>0</v>
      </c>
      <c r="Y2562" s="175">
        <f>IF(T2562&gt;0,VLOOKUP(T2562,Jahresfaktoren!$A$28:$B$29,2,),0)</f>
        <v>0</v>
      </c>
      <c r="Z2562" s="175">
        <f>IF(U2562&gt;0,VLOOKUP(U2562,Jahresfaktoren!$A$32:$B$33,2,),)</f>
        <v>0</v>
      </c>
      <c r="AA2562" s="177" t="str">
        <f t="shared" si="1150"/>
        <v/>
      </c>
      <c r="AB2562" s="177" t="str">
        <f t="shared" si="1151"/>
        <v/>
      </c>
      <c r="AC2562" s="177" t="str">
        <f t="shared" si="1152"/>
        <v/>
      </c>
      <c r="AD2562" s="177" t="str">
        <f t="shared" si="1153"/>
        <v/>
      </c>
      <c r="AE2562" s="177" t="str">
        <f t="shared" si="1154"/>
        <v/>
      </c>
      <c r="AF2562" s="178">
        <f>IF(Q2562&gt;0,VLOOKUP(H2562,Leistungszahlen!$A$11:$C$158,3,),0)</f>
        <v>0</v>
      </c>
      <c r="AG2562" s="178">
        <f>IF(R2562&gt;0,VLOOKUP(H2562,Leistungszahlen!$A$11:$F$158,6,),IF(T2562&gt;0,VLOOKUP(H2562,Leistungszahlen!$A$11:$F$158,6,),0))</f>
        <v>0</v>
      </c>
      <c r="AH2562" s="179">
        <f t="shared" si="1155"/>
        <v>0</v>
      </c>
      <c r="AI2562" s="179">
        <f t="shared" si="1156"/>
        <v>0</v>
      </c>
      <c r="AJ2562" s="179">
        <f t="shared" si="1157"/>
        <v>0</v>
      </c>
      <c r="AK2562" s="179">
        <f t="shared" si="1158"/>
        <v>0</v>
      </c>
      <c r="AL2562" s="179">
        <f t="shared" si="1159"/>
        <v>0</v>
      </c>
      <c r="AM2562" s="180" t="str">
        <f>IF(L2562=1,Stundensätze!$D$13,IF(L2562=2,Stundensätze!$D$17,IF(L2562=4,Stundensätze!$D$21,"")))</f>
        <v/>
      </c>
      <c r="AN2562" s="180" t="str">
        <f>IF(L2562=1,Stundensätze!$D$15,IF(L2562=2,Stundensätze!$D$19,IF(L2562=4,Stundensätze!$D$23,"")))</f>
        <v/>
      </c>
      <c r="AO2562" s="180">
        <f t="shared" si="1160"/>
        <v>0</v>
      </c>
      <c r="AP2562" s="180">
        <f t="shared" si="1161"/>
        <v>0</v>
      </c>
      <c r="AQ2562" s="192" t="str">
        <f t="shared" si="1162"/>
        <v/>
      </c>
      <c r="AR2562" s="192" t="str">
        <f t="shared" si="1163"/>
        <v/>
      </c>
      <c r="AS2562" s="193">
        <f t="shared" si="1164"/>
        <v>0</v>
      </c>
      <c r="AT2562" s="258">
        <f>IF(K2562=0,0,VLOOKUP(K2562,Kostenstellen!A:B,2,FALSE))</f>
        <v>0</v>
      </c>
      <c r="AU2562" s="68" t="str">
        <f t="shared" si="1171"/>
        <v/>
      </c>
      <c r="AV2562" s="68" t="str">
        <f t="shared" si="1172"/>
        <v/>
      </c>
      <c r="AW2562" s="68">
        <f>IF(AF2562=0,0,VLOOKUP($H2562,Leistungszahlen!$A$11:$H$158,4,FALSE))</f>
        <v>0</v>
      </c>
      <c r="AX2562" s="68">
        <f>IF(AF2562=0,0,VLOOKUP($H2562,Leistungszahlen!$A$11:$H$158,5,FALSE))</f>
        <v>0</v>
      </c>
      <c r="AY2562" s="68">
        <f>IF(AG2562=0,0,VLOOKUP($H2562,Leistungszahlen!$A$11:$H$158,6,FALSE))</f>
        <v>0</v>
      </c>
      <c r="AZ2562" s="68">
        <f t="shared" si="1173"/>
        <v>0</v>
      </c>
      <c r="BA2562" s="68">
        <f t="shared" si="1174"/>
        <v>0</v>
      </c>
      <c r="BC2562" s="68">
        <f t="shared" si="1165"/>
        <v>0</v>
      </c>
      <c r="BD2562" s="285"/>
    </row>
    <row r="2563" spans="1:56" s="68" customFormat="1">
      <c r="A2563" s="200"/>
      <c r="B2563" s="200"/>
      <c r="C2563" s="200"/>
      <c r="D2563" s="200"/>
      <c r="E2563" s="200"/>
      <c r="F2563" s="200"/>
      <c r="G2563" s="200"/>
      <c r="H2563" s="201"/>
      <c r="I2563" s="202"/>
      <c r="J2563" s="200"/>
      <c r="K2563" s="176"/>
      <c r="L2563" s="176"/>
      <c r="M2563" s="176"/>
      <c r="N2563" s="286"/>
      <c r="O2563" s="286"/>
      <c r="P2563" s="176"/>
      <c r="Q2563" s="203">
        <f t="shared" si="1166"/>
        <v>0</v>
      </c>
      <c r="R2563" s="203">
        <f t="shared" si="1167"/>
        <v>0</v>
      </c>
      <c r="S2563" s="203">
        <f t="shared" si="1168"/>
        <v>0</v>
      </c>
      <c r="T2563" s="203">
        <f t="shared" si="1169"/>
        <v>0</v>
      </c>
      <c r="U2563" s="203">
        <f t="shared" si="1170"/>
        <v>0</v>
      </c>
      <c r="V2563" s="175">
        <f>IF(Q2563&gt;0,VLOOKUP(Q2563,Jahresfaktoren!$A$11:$B$24,2,),0)</f>
        <v>0</v>
      </c>
      <c r="W2563" s="175">
        <f>IF(R2563&gt;0,VLOOKUP(R2563,Jahresfaktoren!$D$11:$E$24,2,),0)</f>
        <v>0</v>
      </c>
      <c r="X2563" s="175">
        <f>IF(S2563&gt;0,VLOOKUP(S2563,Jahresfaktoren!$A$28:$B$29,2,),0)</f>
        <v>0</v>
      </c>
      <c r="Y2563" s="175">
        <f>IF(T2563&gt;0,VLOOKUP(T2563,Jahresfaktoren!$A$28:$B$29,2,),0)</f>
        <v>0</v>
      </c>
      <c r="Z2563" s="175">
        <f>IF(U2563&gt;0,VLOOKUP(U2563,Jahresfaktoren!$A$32:$B$33,2,),)</f>
        <v>0</v>
      </c>
      <c r="AA2563" s="177" t="str">
        <f t="shared" si="1150"/>
        <v/>
      </c>
      <c r="AB2563" s="177" t="str">
        <f t="shared" si="1151"/>
        <v/>
      </c>
      <c r="AC2563" s="177" t="str">
        <f t="shared" si="1152"/>
        <v/>
      </c>
      <c r="AD2563" s="177" t="str">
        <f t="shared" si="1153"/>
        <v/>
      </c>
      <c r="AE2563" s="177" t="str">
        <f t="shared" si="1154"/>
        <v/>
      </c>
      <c r="AF2563" s="178">
        <f>IF(Q2563&gt;0,VLOOKUP(H2563,Leistungszahlen!$A$11:$C$158,3,),0)</f>
        <v>0</v>
      </c>
      <c r="AG2563" s="178">
        <f>IF(R2563&gt;0,VLOOKUP(H2563,Leistungszahlen!$A$11:$F$158,6,),IF(T2563&gt;0,VLOOKUP(H2563,Leistungszahlen!$A$11:$F$158,6,),0))</f>
        <v>0</v>
      </c>
      <c r="AH2563" s="179">
        <f t="shared" si="1155"/>
        <v>0</v>
      </c>
      <c r="AI2563" s="179">
        <f t="shared" si="1156"/>
        <v>0</v>
      </c>
      <c r="AJ2563" s="179">
        <f t="shared" si="1157"/>
        <v>0</v>
      </c>
      <c r="AK2563" s="179">
        <f t="shared" si="1158"/>
        <v>0</v>
      </c>
      <c r="AL2563" s="179">
        <f t="shared" si="1159"/>
        <v>0</v>
      </c>
      <c r="AM2563" s="180" t="str">
        <f>IF(L2563=1,Stundensätze!$D$13,IF(L2563=2,Stundensätze!$D$17,IF(L2563=4,Stundensätze!$D$21,"")))</f>
        <v/>
      </c>
      <c r="AN2563" s="180" t="str">
        <f>IF(L2563=1,Stundensätze!$D$15,IF(L2563=2,Stundensätze!$D$19,IF(L2563=4,Stundensätze!$D$23,"")))</f>
        <v/>
      </c>
      <c r="AO2563" s="180">
        <f t="shared" si="1160"/>
        <v>0</v>
      </c>
      <c r="AP2563" s="180">
        <f t="shared" si="1161"/>
        <v>0</v>
      </c>
      <c r="AQ2563" s="192" t="str">
        <f t="shared" si="1162"/>
        <v/>
      </c>
      <c r="AR2563" s="192" t="str">
        <f t="shared" si="1163"/>
        <v/>
      </c>
      <c r="AS2563" s="193">
        <f t="shared" si="1164"/>
        <v>0</v>
      </c>
      <c r="AT2563" s="258">
        <f>IF(K2563=0,0,VLOOKUP(K2563,Kostenstellen!A:B,2,FALSE))</f>
        <v>0</v>
      </c>
      <c r="AU2563" s="68" t="str">
        <f t="shared" si="1171"/>
        <v/>
      </c>
      <c r="AV2563" s="68" t="str">
        <f t="shared" si="1172"/>
        <v/>
      </c>
      <c r="AW2563" s="68">
        <f>IF(AF2563=0,0,VLOOKUP($H2563,Leistungszahlen!$A$11:$H$158,4,FALSE))</f>
        <v>0</v>
      </c>
      <c r="AX2563" s="68">
        <f>IF(AF2563=0,0,VLOOKUP($H2563,Leistungszahlen!$A$11:$H$158,5,FALSE))</f>
        <v>0</v>
      </c>
      <c r="AY2563" s="68">
        <f>IF(AG2563=0,0,VLOOKUP($H2563,Leistungszahlen!$A$11:$H$158,6,FALSE))</f>
        <v>0</v>
      </c>
      <c r="AZ2563" s="68">
        <f t="shared" si="1173"/>
        <v>0</v>
      </c>
      <c r="BA2563" s="68">
        <f t="shared" si="1174"/>
        <v>0</v>
      </c>
      <c r="BC2563" s="68">
        <f t="shared" si="1165"/>
        <v>0</v>
      </c>
      <c r="BD2563" s="285"/>
    </row>
    <row r="2564" spans="1:56" s="68" customFormat="1">
      <c r="A2564" s="200"/>
      <c r="B2564" s="200"/>
      <c r="C2564" s="200"/>
      <c r="D2564" s="200"/>
      <c r="E2564" s="200"/>
      <c r="F2564" s="200"/>
      <c r="G2564" s="200"/>
      <c r="H2564" s="201"/>
      <c r="I2564" s="202"/>
      <c r="J2564" s="200"/>
      <c r="K2564" s="176"/>
      <c r="L2564" s="176"/>
      <c r="M2564" s="176"/>
      <c r="N2564" s="286"/>
      <c r="O2564" s="286"/>
      <c r="P2564" s="176"/>
      <c r="Q2564" s="203">
        <f t="shared" si="1166"/>
        <v>0</v>
      </c>
      <c r="R2564" s="203">
        <f t="shared" si="1167"/>
        <v>0</v>
      </c>
      <c r="S2564" s="203">
        <f t="shared" si="1168"/>
        <v>0</v>
      </c>
      <c r="T2564" s="203">
        <f t="shared" si="1169"/>
        <v>0</v>
      </c>
      <c r="U2564" s="203">
        <f t="shared" si="1170"/>
        <v>0</v>
      </c>
      <c r="V2564" s="175">
        <f>IF(Q2564&gt;0,VLOOKUP(Q2564,Jahresfaktoren!$A$11:$B$24,2,),0)</f>
        <v>0</v>
      </c>
      <c r="W2564" s="175">
        <f>IF(R2564&gt;0,VLOOKUP(R2564,Jahresfaktoren!$D$11:$E$24,2,),0)</f>
        <v>0</v>
      </c>
      <c r="X2564" s="175">
        <f>IF(S2564&gt;0,VLOOKUP(S2564,Jahresfaktoren!$A$28:$B$29,2,),0)</f>
        <v>0</v>
      </c>
      <c r="Y2564" s="175">
        <f>IF(T2564&gt;0,VLOOKUP(T2564,Jahresfaktoren!$A$28:$B$29,2,),0)</f>
        <v>0</v>
      </c>
      <c r="Z2564" s="175">
        <f>IF(U2564&gt;0,VLOOKUP(U2564,Jahresfaktoren!$A$32:$B$33,2,),)</f>
        <v>0</v>
      </c>
      <c r="AA2564" s="177" t="str">
        <f t="shared" si="1150"/>
        <v/>
      </c>
      <c r="AB2564" s="177" t="str">
        <f t="shared" si="1151"/>
        <v/>
      </c>
      <c r="AC2564" s="177" t="str">
        <f t="shared" si="1152"/>
        <v/>
      </c>
      <c r="AD2564" s="177" t="str">
        <f t="shared" si="1153"/>
        <v/>
      </c>
      <c r="AE2564" s="177" t="str">
        <f t="shared" si="1154"/>
        <v/>
      </c>
      <c r="AF2564" s="178">
        <f>IF(Q2564&gt;0,VLOOKUP(H2564,Leistungszahlen!$A$11:$C$158,3,),0)</f>
        <v>0</v>
      </c>
      <c r="AG2564" s="178">
        <f>IF(R2564&gt;0,VLOOKUP(H2564,Leistungszahlen!$A$11:$F$158,6,),IF(T2564&gt;0,VLOOKUP(H2564,Leistungszahlen!$A$11:$F$158,6,),0))</f>
        <v>0</v>
      </c>
      <c r="AH2564" s="179">
        <f t="shared" si="1155"/>
        <v>0</v>
      </c>
      <c r="AI2564" s="179">
        <f t="shared" si="1156"/>
        <v>0</v>
      </c>
      <c r="AJ2564" s="179">
        <f t="shared" si="1157"/>
        <v>0</v>
      </c>
      <c r="AK2564" s="179">
        <f t="shared" si="1158"/>
        <v>0</v>
      </c>
      <c r="AL2564" s="179">
        <f t="shared" si="1159"/>
        <v>0</v>
      </c>
      <c r="AM2564" s="180" t="str">
        <f>IF(L2564=1,Stundensätze!$D$13,IF(L2564=2,Stundensätze!$D$17,IF(L2564=4,Stundensätze!$D$21,"")))</f>
        <v/>
      </c>
      <c r="AN2564" s="180" t="str">
        <f>IF(L2564=1,Stundensätze!$D$15,IF(L2564=2,Stundensätze!$D$19,IF(L2564=4,Stundensätze!$D$23,"")))</f>
        <v/>
      </c>
      <c r="AO2564" s="180">
        <f t="shared" si="1160"/>
        <v>0</v>
      </c>
      <c r="AP2564" s="180">
        <f t="shared" si="1161"/>
        <v>0</v>
      </c>
      <c r="AQ2564" s="192" t="str">
        <f t="shared" si="1162"/>
        <v/>
      </c>
      <c r="AR2564" s="192" t="str">
        <f t="shared" si="1163"/>
        <v/>
      </c>
      <c r="AS2564" s="193">
        <f t="shared" si="1164"/>
        <v>0</v>
      </c>
      <c r="AT2564" s="258">
        <f>IF(K2564=0,0,VLOOKUP(K2564,Kostenstellen!A:B,2,FALSE))</f>
        <v>0</v>
      </c>
      <c r="AU2564" s="68" t="str">
        <f t="shared" si="1171"/>
        <v/>
      </c>
      <c r="AV2564" s="68" t="str">
        <f t="shared" si="1172"/>
        <v/>
      </c>
      <c r="AW2564" s="68">
        <f>IF(AF2564=0,0,VLOOKUP($H2564,Leistungszahlen!$A$11:$H$158,4,FALSE))</f>
        <v>0</v>
      </c>
      <c r="AX2564" s="68">
        <f>IF(AF2564=0,0,VLOOKUP($H2564,Leistungszahlen!$A$11:$H$158,5,FALSE))</f>
        <v>0</v>
      </c>
      <c r="AY2564" s="68">
        <f>IF(AG2564=0,0,VLOOKUP($H2564,Leistungszahlen!$A$11:$H$158,6,FALSE))</f>
        <v>0</v>
      </c>
      <c r="AZ2564" s="68">
        <f t="shared" si="1173"/>
        <v>0</v>
      </c>
      <c r="BA2564" s="68">
        <f t="shared" si="1174"/>
        <v>0</v>
      </c>
      <c r="BC2564" s="68">
        <f t="shared" si="1165"/>
        <v>0</v>
      </c>
      <c r="BD2564" s="285"/>
    </row>
    <row r="2565" spans="1:56" s="68" customFormat="1">
      <c r="A2565" s="200"/>
      <c r="B2565" s="200"/>
      <c r="C2565" s="200"/>
      <c r="D2565" s="200"/>
      <c r="E2565" s="200"/>
      <c r="F2565" s="200"/>
      <c r="G2565" s="200"/>
      <c r="H2565" s="201"/>
      <c r="I2565" s="202"/>
      <c r="J2565" s="200"/>
      <c r="K2565" s="176"/>
      <c r="L2565" s="176"/>
      <c r="M2565" s="176"/>
      <c r="N2565" s="286"/>
      <c r="O2565" s="286"/>
      <c r="P2565" s="176"/>
      <c r="Q2565" s="203">
        <f t="shared" si="1166"/>
        <v>0</v>
      </c>
      <c r="R2565" s="203">
        <f t="shared" si="1167"/>
        <v>0</v>
      </c>
      <c r="S2565" s="203">
        <f t="shared" si="1168"/>
        <v>0</v>
      </c>
      <c r="T2565" s="203">
        <f t="shared" si="1169"/>
        <v>0</v>
      </c>
      <c r="U2565" s="203">
        <f t="shared" si="1170"/>
        <v>0</v>
      </c>
      <c r="V2565" s="175">
        <f>IF(Q2565&gt;0,VLOOKUP(Q2565,Jahresfaktoren!$A$11:$B$24,2,),0)</f>
        <v>0</v>
      </c>
      <c r="W2565" s="175">
        <f>IF(R2565&gt;0,VLOOKUP(R2565,Jahresfaktoren!$D$11:$E$24,2,),0)</f>
        <v>0</v>
      </c>
      <c r="X2565" s="175">
        <f>IF(S2565&gt;0,VLOOKUP(S2565,Jahresfaktoren!$A$28:$B$29,2,),0)</f>
        <v>0</v>
      </c>
      <c r="Y2565" s="175">
        <f>IF(T2565&gt;0,VLOOKUP(T2565,Jahresfaktoren!$A$28:$B$29,2,),0)</f>
        <v>0</v>
      </c>
      <c r="Z2565" s="175">
        <f>IF(U2565&gt;0,VLOOKUP(U2565,Jahresfaktoren!$A$32:$B$33,2,),)</f>
        <v>0</v>
      </c>
      <c r="AA2565" s="177" t="str">
        <f t="shared" si="1150"/>
        <v/>
      </c>
      <c r="AB2565" s="177" t="str">
        <f t="shared" si="1151"/>
        <v/>
      </c>
      <c r="AC2565" s="177" t="str">
        <f t="shared" si="1152"/>
        <v/>
      </c>
      <c r="AD2565" s="177" t="str">
        <f t="shared" si="1153"/>
        <v/>
      </c>
      <c r="AE2565" s="177" t="str">
        <f t="shared" si="1154"/>
        <v/>
      </c>
      <c r="AF2565" s="178">
        <f>IF(Q2565&gt;0,VLOOKUP(H2565,Leistungszahlen!$A$11:$C$158,3,),0)</f>
        <v>0</v>
      </c>
      <c r="AG2565" s="178">
        <f>IF(R2565&gt;0,VLOOKUP(H2565,Leistungszahlen!$A$11:$F$158,6,),IF(T2565&gt;0,VLOOKUP(H2565,Leistungszahlen!$A$11:$F$158,6,),0))</f>
        <v>0</v>
      </c>
      <c r="AH2565" s="179">
        <f t="shared" si="1155"/>
        <v>0</v>
      </c>
      <c r="AI2565" s="179">
        <f t="shared" si="1156"/>
        <v>0</v>
      </c>
      <c r="AJ2565" s="179">
        <f t="shared" si="1157"/>
        <v>0</v>
      </c>
      <c r="AK2565" s="179">
        <f t="shared" si="1158"/>
        <v>0</v>
      </c>
      <c r="AL2565" s="179">
        <f t="shared" si="1159"/>
        <v>0</v>
      </c>
      <c r="AM2565" s="180" t="str">
        <f>IF(L2565=1,Stundensätze!$D$13,IF(L2565=2,Stundensätze!$D$17,IF(L2565=4,Stundensätze!$D$21,"")))</f>
        <v/>
      </c>
      <c r="AN2565" s="180" t="str">
        <f>IF(L2565=1,Stundensätze!$D$15,IF(L2565=2,Stundensätze!$D$19,IF(L2565=4,Stundensätze!$D$23,"")))</f>
        <v/>
      </c>
      <c r="AO2565" s="180">
        <f t="shared" si="1160"/>
        <v>0</v>
      </c>
      <c r="AP2565" s="180">
        <f t="shared" si="1161"/>
        <v>0</v>
      </c>
      <c r="AQ2565" s="192" t="str">
        <f t="shared" si="1162"/>
        <v/>
      </c>
      <c r="AR2565" s="192" t="str">
        <f t="shared" si="1163"/>
        <v/>
      </c>
      <c r="AS2565" s="193">
        <f t="shared" si="1164"/>
        <v>0</v>
      </c>
      <c r="AT2565" s="258">
        <f>IF(K2565=0,0,VLOOKUP(K2565,Kostenstellen!A:B,2,FALSE))</f>
        <v>0</v>
      </c>
      <c r="AU2565" s="68" t="str">
        <f t="shared" si="1171"/>
        <v/>
      </c>
      <c r="AV2565" s="68" t="str">
        <f t="shared" si="1172"/>
        <v/>
      </c>
      <c r="AW2565" s="68">
        <f>IF(AF2565=0,0,VLOOKUP($H2565,Leistungszahlen!$A$11:$H$158,4,FALSE))</f>
        <v>0</v>
      </c>
      <c r="AX2565" s="68">
        <f>IF(AF2565=0,0,VLOOKUP($H2565,Leistungszahlen!$A$11:$H$158,5,FALSE))</f>
        <v>0</v>
      </c>
      <c r="AY2565" s="68">
        <f>IF(AG2565=0,0,VLOOKUP($H2565,Leistungszahlen!$A$11:$H$158,6,FALSE))</f>
        <v>0</v>
      </c>
      <c r="AZ2565" s="68">
        <f t="shared" si="1173"/>
        <v>0</v>
      </c>
      <c r="BA2565" s="68">
        <f t="shared" si="1174"/>
        <v>0</v>
      </c>
      <c r="BC2565" s="68">
        <f t="shared" si="1165"/>
        <v>0</v>
      </c>
      <c r="BD2565" s="285"/>
    </row>
    <row r="2566" spans="1:56" s="68" customFormat="1">
      <c r="A2566" s="200"/>
      <c r="B2566" s="200"/>
      <c r="C2566" s="200"/>
      <c r="D2566" s="200"/>
      <c r="E2566" s="200"/>
      <c r="F2566" s="200"/>
      <c r="G2566" s="200"/>
      <c r="H2566" s="201"/>
      <c r="I2566" s="202"/>
      <c r="J2566" s="200"/>
      <c r="K2566" s="176"/>
      <c r="L2566" s="176"/>
      <c r="M2566" s="176"/>
      <c r="N2566" s="286"/>
      <c r="O2566" s="286"/>
      <c r="P2566" s="176"/>
      <c r="Q2566" s="203">
        <f t="shared" si="1166"/>
        <v>0</v>
      </c>
      <c r="R2566" s="203">
        <f t="shared" si="1167"/>
        <v>0</v>
      </c>
      <c r="S2566" s="203">
        <f t="shared" si="1168"/>
        <v>0</v>
      </c>
      <c r="T2566" s="203">
        <f t="shared" si="1169"/>
        <v>0</v>
      </c>
      <c r="U2566" s="203">
        <f t="shared" si="1170"/>
        <v>0</v>
      </c>
      <c r="V2566" s="175">
        <f>IF(Q2566&gt;0,VLOOKUP(Q2566,Jahresfaktoren!$A$11:$B$24,2,),0)</f>
        <v>0</v>
      </c>
      <c r="W2566" s="175">
        <f>IF(R2566&gt;0,VLOOKUP(R2566,Jahresfaktoren!$D$11:$E$24,2,),0)</f>
        <v>0</v>
      </c>
      <c r="X2566" s="175">
        <f>IF(S2566&gt;0,VLOOKUP(S2566,Jahresfaktoren!$A$28:$B$29,2,),0)</f>
        <v>0</v>
      </c>
      <c r="Y2566" s="175">
        <f>IF(T2566&gt;0,VLOOKUP(T2566,Jahresfaktoren!$A$28:$B$29,2,),0)</f>
        <v>0</v>
      </c>
      <c r="Z2566" s="175">
        <f>IF(U2566&gt;0,VLOOKUP(U2566,Jahresfaktoren!$A$32:$B$33,2,),)</f>
        <v>0</v>
      </c>
      <c r="AA2566" s="177" t="str">
        <f t="shared" si="1150"/>
        <v/>
      </c>
      <c r="AB2566" s="177" t="str">
        <f t="shared" si="1151"/>
        <v/>
      </c>
      <c r="AC2566" s="177" t="str">
        <f t="shared" si="1152"/>
        <v/>
      </c>
      <c r="AD2566" s="177" t="str">
        <f t="shared" si="1153"/>
        <v/>
      </c>
      <c r="AE2566" s="177" t="str">
        <f t="shared" si="1154"/>
        <v/>
      </c>
      <c r="AF2566" s="178">
        <f>IF(Q2566&gt;0,VLOOKUP(H2566,Leistungszahlen!$A$11:$C$158,3,),0)</f>
        <v>0</v>
      </c>
      <c r="AG2566" s="178">
        <f>IF(R2566&gt;0,VLOOKUP(H2566,Leistungszahlen!$A$11:$F$158,6,),IF(T2566&gt;0,VLOOKUP(H2566,Leistungszahlen!$A$11:$F$158,6,),0))</f>
        <v>0</v>
      </c>
      <c r="AH2566" s="179">
        <f t="shared" si="1155"/>
        <v>0</v>
      </c>
      <c r="AI2566" s="179">
        <f t="shared" si="1156"/>
        <v>0</v>
      </c>
      <c r="AJ2566" s="179">
        <f t="shared" si="1157"/>
        <v>0</v>
      </c>
      <c r="AK2566" s="179">
        <f t="shared" si="1158"/>
        <v>0</v>
      </c>
      <c r="AL2566" s="179">
        <f t="shared" si="1159"/>
        <v>0</v>
      </c>
      <c r="AM2566" s="180" t="str">
        <f>IF(L2566=1,Stundensätze!$D$13,IF(L2566=2,Stundensätze!$D$17,IF(L2566=4,Stundensätze!$D$21,"")))</f>
        <v/>
      </c>
      <c r="AN2566" s="180" t="str">
        <f>IF(L2566=1,Stundensätze!$D$15,IF(L2566=2,Stundensätze!$D$19,IF(L2566=4,Stundensätze!$D$23,"")))</f>
        <v/>
      </c>
      <c r="AO2566" s="180">
        <f t="shared" si="1160"/>
        <v>0</v>
      </c>
      <c r="AP2566" s="180">
        <f t="shared" si="1161"/>
        <v>0</v>
      </c>
      <c r="AQ2566" s="192" t="str">
        <f t="shared" si="1162"/>
        <v/>
      </c>
      <c r="AR2566" s="192" t="str">
        <f t="shared" si="1163"/>
        <v/>
      </c>
      <c r="AS2566" s="193">
        <f t="shared" si="1164"/>
        <v>0</v>
      </c>
      <c r="AT2566" s="258">
        <f>IF(K2566=0,0,VLOOKUP(K2566,Kostenstellen!A:B,2,FALSE))</f>
        <v>0</v>
      </c>
      <c r="AU2566" s="68" t="str">
        <f t="shared" si="1171"/>
        <v/>
      </c>
      <c r="AV2566" s="68" t="str">
        <f t="shared" si="1172"/>
        <v/>
      </c>
      <c r="AW2566" s="68">
        <f>IF(AF2566=0,0,VLOOKUP($H2566,Leistungszahlen!$A$11:$H$158,4,FALSE))</f>
        <v>0</v>
      </c>
      <c r="AX2566" s="68">
        <f>IF(AF2566=0,0,VLOOKUP($H2566,Leistungszahlen!$A$11:$H$158,5,FALSE))</f>
        <v>0</v>
      </c>
      <c r="AY2566" s="68">
        <f>IF(AG2566=0,0,VLOOKUP($H2566,Leistungszahlen!$A$11:$H$158,6,FALSE))</f>
        <v>0</v>
      </c>
      <c r="AZ2566" s="68">
        <f t="shared" si="1173"/>
        <v>0</v>
      </c>
      <c r="BA2566" s="68">
        <f t="shared" si="1174"/>
        <v>0</v>
      </c>
      <c r="BC2566" s="68">
        <f t="shared" si="1165"/>
        <v>0</v>
      </c>
      <c r="BD2566" s="285"/>
    </row>
    <row r="2567" spans="1:56" s="68" customFormat="1">
      <c r="A2567" s="200"/>
      <c r="B2567" s="200"/>
      <c r="C2567" s="200"/>
      <c r="D2567" s="200"/>
      <c r="E2567" s="200"/>
      <c r="F2567" s="200"/>
      <c r="G2567" s="200"/>
      <c r="H2567" s="201"/>
      <c r="I2567" s="202"/>
      <c r="J2567" s="200"/>
      <c r="K2567" s="176"/>
      <c r="L2567" s="176"/>
      <c r="M2567" s="176"/>
      <c r="N2567" s="286"/>
      <c r="O2567" s="286"/>
      <c r="P2567" s="176"/>
      <c r="Q2567" s="203">
        <f t="shared" si="1166"/>
        <v>0</v>
      </c>
      <c r="R2567" s="203">
        <f t="shared" si="1167"/>
        <v>0</v>
      </c>
      <c r="S2567" s="203">
        <f t="shared" si="1168"/>
        <v>0</v>
      </c>
      <c r="T2567" s="203">
        <f t="shared" si="1169"/>
        <v>0</v>
      </c>
      <c r="U2567" s="203">
        <f t="shared" si="1170"/>
        <v>0</v>
      </c>
      <c r="V2567" s="175">
        <f>IF(Q2567&gt;0,VLOOKUP(Q2567,Jahresfaktoren!$A$11:$B$24,2,),0)</f>
        <v>0</v>
      </c>
      <c r="W2567" s="175">
        <f>IF(R2567&gt;0,VLOOKUP(R2567,Jahresfaktoren!$D$11:$E$24,2,),0)</f>
        <v>0</v>
      </c>
      <c r="X2567" s="175">
        <f>IF(S2567&gt;0,VLOOKUP(S2567,Jahresfaktoren!$A$28:$B$29,2,),0)</f>
        <v>0</v>
      </c>
      <c r="Y2567" s="175">
        <f>IF(T2567&gt;0,VLOOKUP(T2567,Jahresfaktoren!$A$28:$B$29,2,),0)</f>
        <v>0</v>
      </c>
      <c r="Z2567" s="175">
        <f>IF(U2567&gt;0,VLOOKUP(U2567,Jahresfaktoren!$A$32:$B$33,2,),)</f>
        <v>0</v>
      </c>
      <c r="AA2567" s="177" t="str">
        <f t="shared" si="1150"/>
        <v/>
      </c>
      <c r="AB2567" s="177" t="str">
        <f t="shared" si="1151"/>
        <v/>
      </c>
      <c r="AC2567" s="177" t="str">
        <f t="shared" si="1152"/>
        <v/>
      </c>
      <c r="AD2567" s="177" t="str">
        <f t="shared" si="1153"/>
        <v/>
      </c>
      <c r="AE2567" s="177" t="str">
        <f t="shared" si="1154"/>
        <v/>
      </c>
      <c r="AF2567" s="178">
        <f>IF(Q2567&gt;0,VLOOKUP(H2567,Leistungszahlen!$A$11:$C$158,3,),0)</f>
        <v>0</v>
      </c>
      <c r="AG2567" s="178">
        <f>IF(R2567&gt;0,VLOOKUP(H2567,Leistungszahlen!$A$11:$F$158,6,),IF(T2567&gt;0,VLOOKUP(H2567,Leistungszahlen!$A$11:$F$158,6,),0))</f>
        <v>0</v>
      </c>
      <c r="AH2567" s="179">
        <f t="shared" si="1155"/>
        <v>0</v>
      </c>
      <c r="AI2567" s="179">
        <f t="shared" si="1156"/>
        <v>0</v>
      </c>
      <c r="AJ2567" s="179">
        <f t="shared" si="1157"/>
        <v>0</v>
      </c>
      <c r="AK2567" s="179">
        <f t="shared" si="1158"/>
        <v>0</v>
      </c>
      <c r="AL2567" s="179">
        <f t="shared" si="1159"/>
        <v>0</v>
      </c>
      <c r="AM2567" s="180" t="str">
        <f>IF(L2567=1,Stundensätze!$D$13,IF(L2567=2,Stundensätze!$D$17,IF(L2567=4,Stundensätze!$D$21,"")))</f>
        <v/>
      </c>
      <c r="AN2567" s="180" t="str">
        <f>IF(L2567=1,Stundensätze!$D$15,IF(L2567=2,Stundensätze!$D$19,IF(L2567=4,Stundensätze!$D$23,"")))</f>
        <v/>
      </c>
      <c r="AO2567" s="180">
        <f t="shared" si="1160"/>
        <v>0</v>
      </c>
      <c r="AP2567" s="180">
        <f t="shared" si="1161"/>
        <v>0</v>
      </c>
      <c r="AQ2567" s="192" t="str">
        <f t="shared" si="1162"/>
        <v/>
      </c>
      <c r="AR2567" s="192" t="str">
        <f t="shared" si="1163"/>
        <v/>
      </c>
      <c r="AS2567" s="193">
        <f t="shared" si="1164"/>
        <v>0</v>
      </c>
      <c r="AT2567" s="258">
        <f>IF(K2567=0,0,VLOOKUP(K2567,Kostenstellen!A:B,2,FALSE))</f>
        <v>0</v>
      </c>
      <c r="AU2567" s="68" t="str">
        <f t="shared" si="1171"/>
        <v/>
      </c>
      <c r="AV2567" s="68" t="str">
        <f t="shared" si="1172"/>
        <v/>
      </c>
      <c r="AW2567" s="68">
        <f>IF(AF2567=0,0,VLOOKUP($H2567,Leistungszahlen!$A$11:$H$158,4,FALSE))</f>
        <v>0</v>
      </c>
      <c r="AX2567" s="68">
        <f>IF(AF2567=0,0,VLOOKUP($H2567,Leistungszahlen!$A$11:$H$158,5,FALSE))</f>
        <v>0</v>
      </c>
      <c r="AY2567" s="68">
        <f>IF(AG2567=0,0,VLOOKUP($H2567,Leistungszahlen!$A$11:$H$158,6,FALSE))</f>
        <v>0</v>
      </c>
      <c r="AZ2567" s="68">
        <f t="shared" si="1173"/>
        <v>0</v>
      </c>
      <c r="BA2567" s="68">
        <f t="shared" si="1174"/>
        <v>0</v>
      </c>
      <c r="BC2567" s="68">
        <f t="shared" si="1165"/>
        <v>0</v>
      </c>
      <c r="BD2567" s="285"/>
    </row>
    <row r="2568" spans="1:56" s="68" customFormat="1">
      <c r="A2568" s="200"/>
      <c r="B2568" s="200"/>
      <c r="C2568" s="200"/>
      <c r="D2568" s="200"/>
      <c r="E2568" s="200"/>
      <c r="F2568" s="200"/>
      <c r="G2568" s="200"/>
      <c r="H2568" s="201"/>
      <c r="I2568" s="202"/>
      <c r="J2568" s="200"/>
      <c r="K2568" s="176"/>
      <c r="L2568" s="176"/>
      <c r="M2568" s="176"/>
      <c r="N2568" s="286"/>
      <c r="O2568" s="286"/>
      <c r="P2568" s="176"/>
      <c r="Q2568" s="203">
        <f t="shared" si="1166"/>
        <v>0</v>
      </c>
      <c r="R2568" s="203">
        <f t="shared" si="1167"/>
        <v>0</v>
      </c>
      <c r="S2568" s="203">
        <f t="shared" si="1168"/>
        <v>0</v>
      </c>
      <c r="T2568" s="203">
        <f t="shared" si="1169"/>
        <v>0</v>
      </c>
      <c r="U2568" s="203">
        <f t="shared" si="1170"/>
        <v>0</v>
      </c>
      <c r="V2568" s="175">
        <f>IF(Q2568&gt;0,VLOOKUP(Q2568,Jahresfaktoren!$A$11:$B$24,2,),0)</f>
        <v>0</v>
      </c>
      <c r="W2568" s="175">
        <f>IF(R2568&gt;0,VLOOKUP(R2568,Jahresfaktoren!$D$11:$E$24,2,),0)</f>
        <v>0</v>
      </c>
      <c r="X2568" s="175">
        <f>IF(S2568&gt;0,VLOOKUP(S2568,Jahresfaktoren!$A$28:$B$29,2,),0)</f>
        <v>0</v>
      </c>
      <c r="Y2568" s="175">
        <f>IF(T2568&gt;0,VLOOKUP(T2568,Jahresfaktoren!$A$28:$B$29,2,),0)</f>
        <v>0</v>
      </c>
      <c r="Z2568" s="175">
        <f>IF(U2568&gt;0,VLOOKUP(U2568,Jahresfaktoren!$A$32:$B$33,2,),)</f>
        <v>0</v>
      </c>
      <c r="AA2568" s="177" t="str">
        <f t="shared" si="1150"/>
        <v/>
      </c>
      <c r="AB2568" s="177" t="str">
        <f t="shared" si="1151"/>
        <v/>
      </c>
      <c r="AC2568" s="177" t="str">
        <f t="shared" si="1152"/>
        <v/>
      </c>
      <c r="AD2568" s="177" t="str">
        <f t="shared" si="1153"/>
        <v/>
      </c>
      <c r="AE2568" s="177" t="str">
        <f t="shared" si="1154"/>
        <v/>
      </c>
      <c r="AF2568" s="178">
        <f>IF(Q2568&gt;0,VLOOKUP(H2568,Leistungszahlen!$A$11:$C$158,3,),0)</f>
        <v>0</v>
      </c>
      <c r="AG2568" s="178">
        <f>IF(R2568&gt;0,VLOOKUP(H2568,Leistungszahlen!$A$11:$F$158,6,),IF(T2568&gt;0,VLOOKUP(H2568,Leistungszahlen!$A$11:$F$158,6,),0))</f>
        <v>0</v>
      </c>
      <c r="AH2568" s="179">
        <f t="shared" si="1155"/>
        <v>0</v>
      </c>
      <c r="AI2568" s="179">
        <f t="shared" si="1156"/>
        <v>0</v>
      </c>
      <c r="AJ2568" s="179">
        <f t="shared" si="1157"/>
        <v>0</v>
      </c>
      <c r="AK2568" s="179">
        <f t="shared" si="1158"/>
        <v>0</v>
      </c>
      <c r="AL2568" s="179">
        <f t="shared" si="1159"/>
        <v>0</v>
      </c>
      <c r="AM2568" s="180" t="str">
        <f>IF(L2568=1,Stundensätze!$D$13,IF(L2568=2,Stundensätze!$D$17,IF(L2568=4,Stundensätze!$D$21,"")))</f>
        <v/>
      </c>
      <c r="AN2568" s="180" t="str">
        <f>IF(L2568=1,Stundensätze!$D$15,IF(L2568=2,Stundensätze!$D$19,IF(L2568=4,Stundensätze!$D$23,"")))</f>
        <v/>
      </c>
      <c r="AO2568" s="180">
        <f t="shared" si="1160"/>
        <v>0</v>
      </c>
      <c r="AP2568" s="180">
        <f t="shared" si="1161"/>
        <v>0</v>
      </c>
      <c r="AQ2568" s="192" t="str">
        <f t="shared" si="1162"/>
        <v/>
      </c>
      <c r="AR2568" s="192" t="str">
        <f t="shared" si="1163"/>
        <v/>
      </c>
      <c r="AS2568" s="193">
        <f t="shared" si="1164"/>
        <v>0</v>
      </c>
      <c r="AT2568" s="258">
        <f>IF(K2568=0,0,VLOOKUP(K2568,Kostenstellen!A:B,2,FALSE))</f>
        <v>0</v>
      </c>
      <c r="AU2568" s="68" t="str">
        <f t="shared" si="1171"/>
        <v/>
      </c>
      <c r="AV2568" s="68" t="str">
        <f t="shared" si="1172"/>
        <v/>
      </c>
      <c r="AW2568" s="68">
        <f>IF(AF2568=0,0,VLOOKUP($H2568,Leistungszahlen!$A$11:$H$158,4,FALSE))</f>
        <v>0</v>
      </c>
      <c r="AX2568" s="68">
        <f>IF(AF2568=0,0,VLOOKUP($H2568,Leistungszahlen!$A$11:$H$158,5,FALSE))</f>
        <v>0</v>
      </c>
      <c r="AY2568" s="68">
        <f>IF(AG2568=0,0,VLOOKUP($H2568,Leistungszahlen!$A$11:$H$158,6,FALSE))</f>
        <v>0</v>
      </c>
      <c r="AZ2568" s="68">
        <f t="shared" si="1173"/>
        <v>0</v>
      </c>
      <c r="BA2568" s="68">
        <f t="shared" si="1174"/>
        <v>0</v>
      </c>
      <c r="BC2568" s="68">
        <f t="shared" si="1165"/>
        <v>0</v>
      </c>
      <c r="BD2568" s="285"/>
    </row>
    <row r="2569" spans="1:56" s="68" customFormat="1">
      <c r="A2569" s="200"/>
      <c r="B2569" s="200"/>
      <c r="C2569" s="200"/>
      <c r="D2569" s="200"/>
      <c r="E2569" s="200"/>
      <c r="F2569" s="200"/>
      <c r="G2569" s="200"/>
      <c r="H2569" s="201"/>
      <c r="I2569" s="202"/>
      <c r="J2569" s="200"/>
      <c r="K2569" s="176"/>
      <c r="L2569" s="176"/>
      <c r="M2569" s="176"/>
      <c r="N2569" s="286"/>
      <c r="O2569" s="286"/>
      <c r="P2569" s="176"/>
      <c r="Q2569" s="203">
        <f t="shared" si="1166"/>
        <v>0</v>
      </c>
      <c r="R2569" s="203">
        <f t="shared" si="1167"/>
        <v>0</v>
      </c>
      <c r="S2569" s="203">
        <f t="shared" si="1168"/>
        <v>0</v>
      </c>
      <c r="T2569" s="203">
        <f t="shared" si="1169"/>
        <v>0</v>
      </c>
      <c r="U2569" s="203">
        <f t="shared" si="1170"/>
        <v>0</v>
      </c>
      <c r="V2569" s="175">
        <f>IF(Q2569&gt;0,VLOOKUP(Q2569,Jahresfaktoren!$A$11:$B$24,2,),0)</f>
        <v>0</v>
      </c>
      <c r="W2569" s="175">
        <f>IF(R2569&gt;0,VLOOKUP(R2569,Jahresfaktoren!$D$11:$E$24,2,),0)</f>
        <v>0</v>
      </c>
      <c r="X2569" s="175">
        <f>IF(S2569&gt;0,VLOOKUP(S2569,Jahresfaktoren!$A$28:$B$29,2,),0)</f>
        <v>0</v>
      </c>
      <c r="Y2569" s="175">
        <f>IF(T2569&gt;0,VLOOKUP(T2569,Jahresfaktoren!$A$28:$B$29,2,),0)</f>
        <v>0</v>
      </c>
      <c r="Z2569" s="175">
        <f>IF(U2569&gt;0,VLOOKUP(U2569,Jahresfaktoren!$A$32:$B$33,2,),)</f>
        <v>0</v>
      </c>
      <c r="AA2569" s="177" t="str">
        <f t="shared" si="1150"/>
        <v/>
      </c>
      <c r="AB2569" s="177" t="str">
        <f t="shared" si="1151"/>
        <v/>
      </c>
      <c r="AC2569" s="177" t="str">
        <f t="shared" si="1152"/>
        <v/>
      </c>
      <c r="AD2569" s="177" t="str">
        <f t="shared" si="1153"/>
        <v/>
      </c>
      <c r="AE2569" s="177" t="str">
        <f t="shared" si="1154"/>
        <v/>
      </c>
      <c r="AF2569" s="178">
        <f>IF(Q2569&gt;0,VLOOKUP(H2569,Leistungszahlen!$A$11:$C$158,3,),0)</f>
        <v>0</v>
      </c>
      <c r="AG2569" s="178">
        <f>IF(R2569&gt;0,VLOOKUP(H2569,Leistungszahlen!$A$11:$F$158,6,),IF(T2569&gt;0,VLOOKUP(H2569,Leistungszahlen!$A$11:$F$158,6,),0))</f>
        <v>0</v>
      </c>
      <c r="AH2569" s="179">
        <f t="shared" si="1155"/>
        <v>0</v>
      </c>
      <c r="AI2569" s="179">
        <f t="shared" si="1156"/>
        <v>0</v>
      </c>
      <c r="AJ2569" s="179">
        <f t="shared" si="1157"/>
        <v>0</v>
      </c>
      <c r="AK2569" s="179">
        <f t="shared" si="1158"/>
        <v>0</v>
      </c>
      <c r="AL2569" s="179">
        <f t="shared" si="1159"/>
        <v>0</v>
      </c>
      <c r="AM2569" s="180" t="str">
        <f>IF(L2569=1,Stundensätze!$D$13,IF(L2569=2,Stundensätze!$D$17,IF(L2569=4,Stundensätze!$D$21,"")))</f>
        <v/>
      </c>
      <c r="AN2569" s="180" t="str">
        <f>IF(L2569=1,Stundensätze!$D$15,IF(L2569=2,Stundensätze!$D$19,IF(L2569=4,Stundensätze!$D$23,"")))</f>
        <v/>
      </c>
      <c r="AO2569" s="180">
        <f t="shared" si="1160"/>
        <v>0</v>
      </c>
      <c r="AP2569" s="180">
        <f t="shared" si="1161"/>
        <v>0</v>
      </c>
      <c r="AQ2569" s="192" t="str">
        <f t="shared" si="1162"/>
        <v/>
      </c>
      <c r="AR2569" s="192" t="str">
        <f t="shared" si="1163"/>
        <v/>
      </c>
      <c r="AS2569" s="193">
        <f t="shared" si="1164"/>
        <v>0</v>
      </c>
      <c r="AT2569" s="258">
        <f>IF(K2569=0,0,VLOOKUP(K2569,Kostenstellen!A:B,2,FALSE))</f>
        <v>0</v>
      </c>
      <c r="AU2569" s="68" t="str">
        <f t="shared" si="1171"/>
        <v/>
      </c>
      <c r="AV2569" s="68" t="str">
        <f t="shared" si="1172"/>
        <v/>
      </c>
      <c r="AW2569" s="68">
        <f>IF(AF2569=0,0,VLOOKUP($H2569,Leistungszahlen!$A$11:$H$158,4,FALSE))</f>
        <v>0</v>
      </c>
      <c r="AX2569" s="68">
        <f>IF(AF2569=0,0,VLOOKUP($H2569,Leistungszahlen!$A$11:$H$158,5,FALSE))</f>
        <v>0</v>
      </c>
      <c r="AY2569" s="68">
        <f>IF(AG2569=0,0,VLOOKUP($H2569,Leistungszahlen!$A$11:$H$158,6,FALSE))</f>
        <v>0</v>
      </c>
      <c r="AZ2569" s="68">
        <f t="shared" si="1173"/>
        <v>0</v>
      </c>
      <c r="BA2569" s="68">
        <f t="shared" si="1174"/>
        <v>0</v>
      </c>
      <c r="BC2569" s="68">
        <f t="shared" si="1165"/>
        <v>0</v>
      </c>
      <c r="BD2569" s="285"/>
    </row>
    <row r="2570" spans="1:56" s="68" customFormat="1">
      <c r="A2570" s="200"/>
      <c r="B2570" s="200"/>
      <c r="C2570" s="200"/>
      <c r="D2570" s="200"/>
      <c r="E2570" s="200"/>
      <c r="F2570" s="200"/>
      <c r="G2570" s="200"/>
      <c r="H2570" s="201"/>
      <c r="I2570" s="202"/>
      <c r="J2570" s="200"/>
      <c r="K2570" s="176"/>
      <c r="L2570" s="176"/>
      <c r="M2570" s="176"/>
      <c r="N2570" s="286"/>
      <c r="O2570" s="286"/>
      <c r="P2570" s="176"/>
      <c r="Q2570" s="203">
        <f t="shared" si="1166"/>
        <v>0</v>
      </c>
      <c r="R2570" s="203">
        <f t="shared" si="1167"/>
        <v>0</v>
      </c>
      <c r="S2570" s="203">
        <f t="shared" si="1168"/>
        <v>0</v>
      </c>
      <c r="T2570" s="203">
        <f t="shared" si="1169"/>
        <v>0</v>
      </c>
      <c r="U2570" s="203">
        <f t="shared" si="1170"/>
        <v>0</v>
      </c>
      <c r="V2570" s="175">
        <f>IF(Q2570&gt;0,VLOOKUP(Q2570,Jahresfaktoren!$A$11:$B$24,2,),0)</f>
        <v>0</v>
      </c>
      <c r="W2570" s="175">
        <f>IF(R2570&gt;0,VLOOKUP(R2570,Jahresfaktoren!$D$11:$E$24,2,),0)</f>
        <v>0</v>
      </c>
      <c r="X2570" s="175">
        <f>IF(S2570&gt;0,VLOOKUP(S2570,Jahresfaktoren!$A$28:$B$29,2,),0)</f>
        <v>0</v>
      </c>
      <c r="Y2570" s="175">
        <f>IF(T2570&gt;0,VLOOKUP(T2570,Jahresfaktoren!$A$28:$B$29,2,),0)</f>
        <v>0</v>
      </c>
      <c r="Z2570" s="175">
        <f>IF(U2570&gt;0,VLOOKUP(U2570,Jahresfaktoren!$A$32:$B$33,2,),)</f>
        <v>0</v>
      </c>
      <c r="AA2570" s="177" t="str">
        <f t="shared" si="1150"/>
        <v/>
      </c>
      <c r="AB2570" s="177" t="str">
        <f t="shared" si="1151"/>
        <v/>
      </c>
      <c r="AC2570" s="177" t="str">
        <f t="shared" si="1152"/>
        <v/>
      </c>
      <c r="AD2570" s="177" t="str">
        <f t="shared" si="1153"/>
        <v/>
      </c>
      <c r="AE2570" s="177" t="str">
        <f t="shared" si="1154"/>
        <v/>
      </c>
      <c r="AF2570" s="178">
        <f>IF(Q2570&gt;0,VLOOKUP(H2570,Leistungszahlen!$A$11:$C$158,3,),0)</f>
        <v>0</v>
      </c>
      <c r="AG2570" s="178">
        <f>IF(R2570&gt;0,VLOOKUP(H2570,Leistungszahlen!$A$11:$F$158,6,),IF(T2570&gt;0,VLOOKUP(H2570,Leistungszahlen!$A$11:$F$158,6,),0))</f>
        <v>0</v>
      </c>
      <c r="AH2570" s="179">
        <f t="shared" si="1155"/>
        <v>0</v>
      </c>
      <c r="AI2570" s="179">
        <f t="shared" si="1156"/>
        <v>0</v>
      </c>
      <c r="AJ2570" s="179">
        <f t="shared" si="1157"/>
        <v>0</v>
      </c>
      <c r="AK2570" s="179">
        <f t="shared" si="1158"/>
        <v>0</v>
      </c>
      <c r="AL2570" s="179">
        <f t="shared" si="1159"/>
        <v>0</v>
      </c>
      <c r="AM2570" s="180" t="str">
        <f>IF(L2570=1,Stundensätze!$D$13,IF(L2570=2,Stundensätze!$D$17,IF(L2570=4,Stundensätze!$D$21,"")))</f>
        <v/>
      </c>
      <c r="AN2570" s="180" t="str">
        <f>IF(L2570=1,Stundensätze!$D$15,IF(L2570=2,Stundensätze!$D$19,IF(L2570=4,Stundensätze!$D$23,"")))</f>
        <v/>
      </c>
      <c r="AO2570" s="180">
        <f t="shared" si="1160"/>
        <v>0</v>
      </c>
      <c r="AP2570" s="180">
        <f t="shared" si="1161"/>
        <v>0</v>
      </c>
      <c r="AQ2570" s="192" t="str">
        <f t="shared" si="1162"/>
        <v/>
      </c>
      <c r="AR2570" s="192" t="str">
        <f t="shared" si="1163"/>
        <v/>
      </c>
      <c r="AS2570" s="193">
        <f t="shared" si="1164"/>
        <v>0</v>
      </c>
      <c r="AT2570" s="258">
        <f>IF(K2570=0,0,VLOOKUP(K2570,Kostenstellen!A:B,2,FALSE))</f>
        <v>0</v>
      </c>
      <c r="AU2570" s="68" t="str">
        <f t="shared" si="1171"/>
        <v/>
      </c>
      <c r="AV2570" s="68" t="str">
        <f t="shared" si="1172"/>
        <v/>
      </c>
      <c r="AW2570" s="68">
        <f>IF(AF2570=0,0,VLOOKUP($H2570,Leistungszahlen!$A$11:$H$158,4,FALSE))</f>
        <v>0</v>
      </c>
      <c r="AX2570" s="68">
        <f>IF(AF2570=0,0,VLOOKUP($H2570,Leistungszahlen!$A$11:$H$158,5,FALSE))</f>
        <v>0</v>
      </c>
      <c r="AY2570" s="68">
        <f>IF(AG2570=0,0,VLOOKUP($H2570,Leistungszahlen!$A$11:$H$158,6,FALSE))</f>
        <v>0</v>
      </c>
      <c r="AZ2570" s="68">
        <f t="shared" si="1173"/>
        <v>0</v>
      </c>
      <c r="BA2570" s="68">
        <f t="shared" si="1174"/>
        <v>0</v>
      </c>
      <c r="BC2570" s="68">
        <f t="shared" si="1165"/>
        <v>0</v>
      </c>
      <c r="BD2570" s="285"/>
    </row>
    <row r="2571" spans="1:56" s="68" customFormat="1">
      <c r="A2571" s="200"/>
      <c r="B2571" s="200"/>
      <c r="C2571" s="200"/>
      <c r="D2571" s="200"/>
      <c r="E2571" s="200"/>
      <c r="F2571" s="200"/>
      <c r="G2571" s="200"/>
      <c r="H2571" s="201"/>
      <c r="I2571" s="202"/>
      <c r="J2571" s="200"/>
      <c r="K2571" s="176"/>
      <c r="L2571" s="176"/>
      <c r="M2571" s="176"/>
      <c r="N2571" s="286"/>
      <c r="O2571" s="286"/>
      <c r="P2571" s="176"/>
      <c r="Q2571" s="203">
        <f t="shared" si="1166"/>
        <v>0</v>
      </c>
      <c r="R2571" s="203">
        <f t="shared" si="1167"/>
        <v>0</v>
      </c>
      <c r="S2571" s="203">
        <f t="shared" si="1168"/>
        <v>0</v>
      </c>
      <c r="T2571" s="203">
        <f t="shared" si="1169"/>
        <v>0</v>
      </c>
      <c r="U2571" s="203">
        <f t="shared" si="1170"/>
        <v>0</v>
      </c>
      <c r="V2571" s="175">
        <f>IF(Q2571&gt;0,VLOOKUP(Q2571,Jahresfaktoren!$A$11:$B$24,2,),0)</f>
        <v>0</v>
      </c>
      <c r="W2571" s="175">
        <f>IF(R2571&gt;0,VLOOKUP(R2571,Jahresfaktoren!$D$11:$E$24,2,),0)</f>
        <v>0</v>
      </c>
      <c r="X2571" s="175">
        <f>IF(S2571&gt;0,VLOOKUP(S2571,Jahresfaktoren!$A$28:$B$29,2,),0)</f>
        <v>0</v>
      </c>
      <c r="Y2571" s="175">
        <f>IF(T2571&gt;0,VLOOKUP(T2571,Jahresfaktoren!$A$28:$B$29,2,),0)</f>
        <v>0</v>
      </c>
      <c r="Z2571" s="175">
        <f>IF(U2571&gt;0,VLOOKUP(U2571,Jahresfaktoren!$A$32:$B$33,2,),)</f>
        <v>0</v>
      </c>
      <c r="AA2571" s="177" t="str">
        <f t="shared" si="1150"/>
        <v/>
      </c>
      <c r="AB2571" s="177" t="str">
        <f t="shared" si="1151"/>
        <v/>
      </c>
      <c r="AC2571" s="177" t="str">
        <f t="shared" si="1152"/>
        <v/>
      </c>
      <c r="AD2571" s="177" t="str">
        <f t="shared" si="1153"/>
        <v/>
      </c>
      <c r="AE2571" s="177" t="str">
        <f t="shared" si="1154"/>
        <v/>
      </c>
      <c r="AF2571" s="178">
        <f>IF(Q2571&gt;0,VLOOKUP(H2571,Leistungszahlen!$A$11:$C$158,3,),0)</f>
        <v>0</v>
      </c>
      <c r="AG2571" s="178">
        <f>IF(R2571&gt;0,VLOOKUP(H2571,Leistungszahlen!$A$11:$F$158,6,),IF(T2571&gt;0,VLOOKUP(H2571,Leistungszahlen!$A$11:$F$158,6,),0))</f>
        <v>0</v>
      </c>
      <c r="AH2571" s="179">
        <f t="shared" si="1155"/>
        <v>0</v>
      </c>
      <c r="AI2571" s="179">
        <f t="shared" si="1156"/>
        <v>0</v>
      </c>
      <c r="AJ2571" s="179">
        <f t="shared" si="1157"/>
        <v>0</v>
      </c>
      <c r="AK2571" s="179">
        <f t="shared" si="1158"/>
        <v>0</v>
      </c>
      <c r="AL2571" s="179">
        <f t="shared" si="1159"/>
        <v>0</v>
      </c>
      <c r="AM2571" s="180" t="str">
        <f>IF(L2571=1,Stundensätze!$D$13,IF(L2571=2,Stundensätze!$D$17,IF(L2571=4,Stundensätze!$D$21,"")))</f>
        <v/>
      </c>
      <c r="AN2571" s="180" t="str">
        <f>IF(L2571=1,Stundensätze!$D$15,IF(L2571=2,Stundensätze!$D$19,IF(L2571=4,Stundensätze!$D$23,"")))</f>
        <v/>
      </c>
      <c r="AO2571" s="180">
        <f t="shared" si="1160"/>
        <v>0</v>
      </c>
      <c r="AP2571" s="180">
        <f t="shared" si="1161"/>
        <v>0</v>
      </c>
      <c r="AQ2571" s="192" t="str">
        <f t="shared" si="1162"/>
        <v/>
      </c>
      <c r="AR2571" s="192" t="str">
        <f t="shared" si="1163"/>
        <v/>
      </c>
      <c r="AS2571" s="193">
        <f t="shared" si="1164"/>
        <v>0</v>
      </c>
      <c r="AT2571" s="258">
        <f>IF(K2571=0,0,VLOOKUP(K2571,Kostenstellen!A:B,2,FALSE))</f>
        <v>0</v>
      </c>
      <c r="AU2571" s="68" t="str">
        <f t="shared" si="1171"/>
        <v/>
      </c>
      <c r="AV2571" s="68" t="str">
        <f t="shared" si="1172"/>
        <v/>
      </c>
      <c r="AW2571" s="68">
        <f>IF(AF2571=0,0,VLOOKUP($H2571,Leistungszahlen!$A$11:$H$158,4,FALSE))</f>
        <v>0</v>
      </c>
      <c r="AX2571" s="68">
        <f>IF(AF2571=0,0,VLOOKUP($H2571,Leistungszahlen!$A$11:$H$158,5,FALSE))</f>
        <v>0</v>
      </c>
      <c r="AY2571" s="68">
        <f>IF(AG2571=0,0,VLOOKUP($H2571,Leistungszahlen!$A$11:$H$158,6,FALSE))</f>
        <v>0</v>
      </c>
      <c r="AZ2571" s="68">
        <f t="shared" si="1173"/>
        <v>0</v>
      </c>
      <c r="BA2571" s="68">
        <f t="shared" si="1174"/>
        <v>0</v>
      </c>
      <c r="BC2571" s="68">
        <f t="shared" si="1165"/>
        <v>0</v>
      </c>
      <c r="BD2571" s="285"/>
    </row>
    <row r="2572" spans="1:56" s="68" customFormat="1">
      <c r="A2572" s="200"/>
      <c r="B2572" s="200"/>
      <c r="C2572" s="200"/>
      <c r="D2572" s="200"/>
      <c r="E2572" s="200"/>
      <c r="F2572" s="200"/>
      <c r="G2572" s="200"/>
      <c r="H2572" s="201"/>
      <c r="I2572" s="202"/>
      <c r="J2572" s="200"/>
      <c r="K2572" s="176"/>
      <c r="L2572" s="176"/>
      <c r="M2572" s="176"/>
      <c r="N2572" s="286"/>
      <c r="O2572" s="286"/>
      <c r="P2572" s="176"/>
      <c r="Q2572" s="203">
        <f t="shared" si="1166"/>
        <v>0</v>
      </c>
      <c r="R2572" s="203">
        <f t="shared" si="1167"/>
        <v>0</v>
      </c>
      <c r="S2572" s="203">
        <f t="shared" si="1168"/>
        <v>0</v>
      </c>
      <c r="T2572" s="203">
        <f t="shared" si="1169"/>
        <v>0</v>
      </c>
      <c r="U2572" s="203">
        <f t="shared" si="1170"/>
        <v>0</v>
      </c>
      <c r="V2572" s="175">
        <f>IF(Q2572&gt;0,VLOOKUP(Q2572,Jahresfaktoren!$A$11:$B$24,2,),0)</f>
        <v>0</v>
      </c>
      <c r="W2572" s="175">
        <f>IF(R2572&gt;0,VLOOKUP(R2572,Jahresfaktoren!$D$11:$E$24,2,),0)</f>
        <v>0</v>
      </c>
      <c r="X2572" s="175">
        <f>IF(S2572&gt;0,VLOOKUP(S2572,Jahresfaktoren!$A$28:$B$29,2,),0)</f>
        <v>0</v>
      </c>
      <c r="Y2572" s="175">
        <f>IF(T2572&gt;0,VLOOKUP(T2572,Jahresfaktoren!$A$28:$B$29,2,),0)</f>
        <v>0</v>
      </c>
      <c r="Z2572" s="175">
        <f>IF(U2572&gt;0,VLOOKUP(U2572,Jahresfaktoren!$A$32:$B$33,2,),)</f>
        <v>0</v>
      </c>
      <c r="AA2572" s="177" t="str">
        <f t="shared" si="1150"/>
        <v/>
      </c>
      <c r="AB2572" s="177" t="str">
        <f t="shared" si="1151"/>
        <v/>
      </c>
      <c r="AC2572" s="177" t="str">
        <f t="shared" si="1152"/>
        <v/>
      </c>
      <c r="AD2572" s="177" t="str">
        <f t="shared" si="1153"/>
        <v/>
      </c>
      <c r="AE2572" s="177" t="str">
        <f t="shared" si="1154"/>
        <v/>
      </c>
      <c r="AF2572" s="178">
        <f>IF(Q2572&gt;0,VLOOKUP(H2572,Leistungszahlen!$A$11:$C$158,3,),0)</f>
        <v>0</v>
      </c>
      <c r="AG2572" s="178">
        <f>IF(R2572&gt;0,VLOOKUP(H2572,Leistungszahlen!$A$11:$F$158,6,),IF(T2572&gt;0,VLOOKUP(H2572,Leistungszahlen!$A$11:$F$158,6,),0))</f>
        <v>0</v>
      </c>
      <c r="AH2572" s="179">
        <f t="shared" si="1155"/>
        <v>0</v>
      </c>
      <c r="AI2572" s="179">
        <f t="shared" si="1156"/>
        <v>0</v>
      </c>
      <c r="AJ2572" s="179">
        <f t="shared" si="1157"/>
        <v>0</v>
      </c>
      <c r="AK2572" s="179">
        <f t="shared" si="1158"/>
        <v>0</v>
      </c>
      <c r="AL2572" s="179">
        <f t="shared" si="1159"/>
        <v>0</v>
      </c>
      <c r="AM2572" s="180" t="str">
        <f>IF(L2572=1,Stundensätze!$D$13,IF(L2572=2,Stundensätze!$D$17,IF(L2572=4,Stundensätze!$D$21,"")))</f>
        <v/>
      </c>
      <c r="AN2572" s="180" t="str">
        <f>IF(L2572=1,Stundensätze!$D$15,IF(L2572=2,Stundensätze!$D$19,IF(L2572=4,Stundensätze!$D$23,"")))</f>
        <v/>
      </c>
      <c r="AO2572" s="180">
        <f t="shared" si="1160"/>
        <v>0</v>
      </c>
      <c r="AP2572" s="180">
        <f t="shared" si="1161"/>
        <v>0</v>
      </c>
      <c r="AQ2572" s="192" t="str">
        <f t="shared" si="1162"/>
        <v/>
      </c>
      <c r="AR2572" s="192" t="str">
        <f t="shared" si="1163"/>
        <v/>
      </c>
      <c r="AS2572" s="193">
        <f t="shared" si="1164"/>
        <v>0</v>
      </c>
      <c r="AT2572" s="258">
        <f>IF(K2572=0,0,VLOOKUP(K2572,Kostenstellen!A:B,2,FALSE))</f>
        <v>0</v>
      </c>
      <c r="AU2572" s="68" t="str">
        <f t="shared" si="1171"/>
        <v/>
      </c>
      <c r="AV2572" s="68" t="str">
        <f t="shared" si="1172"/>
        <v/>
      </c>
      <c r="AW2572" s="68">
        <f>IF(AF2572=0,0,VLOOKUP($H2572,Leistungszahlen!$A$11:$H$158,4,FALSE))</f>
        <v>0</v>
      </c>
      <c r="AX2572" s="68">
        <f>IF(AF2572=0,0,VLOOKUP($H2572,Leistungszahlen!$A$11:$H$158,5,FALSE))</f>
        <v>0</v>
      </c>
      <c r="AY2572" s="68">
        <f>IF(AG2572=0,0,VLOOKUP($H2572,Leistungszahlen!$A$11:$H$158,6,FALSE))</f>
        <v>0</v>
      </c>
      <c r="AZ2572" s="68">
        <f t="shared" si="1173"/>
        <v>0</v>
      </c>
      <c r="BA2572" s="68">
        <f t="shared" si="1174"/>
        <v>0</v>
      </c>
      <c r="BC2572" s="68">
        <f t="shared" si="1165"/>
        <v>0</v>
      </c>
      <c r="BD2572" s="285"/>
    </row>
    <row r="2573" spans="1:56" s="68" customFormat="1">
      <c r="A2573" s="200"/>
      <c r="B2573" s="200"/>
      <c r="C2573" s="200"/>
      <c r="D2573" s="200"/>
      <c r="E2573" s="200"/>
      <c r="F2573" s="200"/>
      <c r="G2573" s="200"/>
      <c r="H2573" s="201"/>
      <c r="I2573" s="202"/>
      <c r="J2573" s="200"/>
      <c r="K2573" s="176"/>
      <c r="L2573" s="176"/>
      <c r="M2573" s="176"/>
      <c r="N2573" s="286"/>
      <c r="O2573" s="286"/>
      <c r="P2573" s="176"/>
      <c r="Q2573" s="203">
        <f t="shared" si="1166"/>
        <v>0</v>
      </c>
      <c r="R2573" s="203">
        <f t="shared" si="1167"/>
        <v>0</v>
      </c>
      <c r="S2573" s="203">
        <f t="shared" si="1168"/>
        <v>0</v>
      </c>
      <c r="T2573" s="203">
        <f t="shared" si="1169"/>
        <v>0</v>
      </c>
      <c r="U2573" s="203">
        <f t="shared" si="1170"/>
        <v>0</v>
      </c>
      <c r="V2573" s="175">
        <f>IF(Q2573&gt;0,VLOOKUP(Q2573,Jahresfaktoren!$A$11:$B$24,2,),0)</f>
        <v>0</v>
      </c>
      <c r="W2573" s="175">
        <f>IF(R2573&gt;0,VLOOKUP(R2573,Jahresfaktoren!$D$11:$E$24,2,),0)</f>
        <v>0</v>
      </c>
      <c r="X2573" s="175">
        <f>IF(S2573&gt;0,VLOOKUP(S2573,Jahresfaktoren!$A$28:$B$29,2,),0)</f>
        <v>0</v>
      </c>
      <c r="Y2573" s="175">
        <f>IF(T2573&gt;0,VLOOKUP(T2573,Jahresfaktoren!$A$28:$B$29,2,),0)</f>
        <v>0</v>
      </c>
      <c r="Z2573" s="175">
        <f>IF(U2573&gt;0,VLOOKUP(U2573,Jahresfaktoren!$A$32:$B$33,2,),)</f>
        <v>0</v>
      </c>
      <c r="AA2573" s="177" t="str">
        <f t="shared" si="1150"/>
        <v/>
      </c>
      <c r="AB2573" s="177" t="str">
        <f t="shared" si="1151"/>
        <v/>
      </c>
      <c r="AC2573" s="177" t="str">
        <f t="shared" si="1152"/>
        <v/>
      </c>
      <c r="AD2573" s="177" t="str">
        <f t="shared" si="1153"/>
        <v/>
      </c>
      <c r="AE2573" s="177" t="str">
        <f t="shared" si="1154"/>
        <v/>
      </c>
      <c r="AF2573" s="178">
        <f>IF(Q2573&gt;0,VLOOKUP(H2573,Leistungszahlen!$A$11:$C$158,3,),0)</f>
        <v>0</v>
      </c>
      <c r="AG2573" s="178">
        <f>IF(R2573&gt;0,VLOOKUP(H2573,Leistungszahlen!$A$11:$F$158,6,),IF(T2573&gt;0,VLOOKUP(H2573,Leistungszahlen!$A$11:$F$158,6,),0))</f>
        <v>0</v>
      </c>
      <c r="AH2573" s="179">
        <f t="shared" si="1155"/>
        <v>0</v>
      </c>
      <c r="AI2573" s="179">
        <f t="shared" si="1156"/>
        <v>0</v>
      </c>
      <c r="AJ2573" s="179">
        <f t="shared" si="1157"/>
        <v>0</v>
      </c>
      <c r="AK2573" s="179">
        <f t="shared" si="1158"/>
        <v>0</v>
      </c>
      <c r="AL2573" s="179">
        <f t="shared" si="1159"/>
        <v>0</v>
      </c>
      <c r="AM2573" s="180" t="str">
        <f>IF(L2573=1,Stundensätze!$D$13,IF(L2573=2,Stundensätze!$D$17,IF(L2573=4,Stundensätze!$D$21,"")))</f>
        <v/>
      </c>
      <c r="AN2573" s="180" t="str">
        <f>IF(L2573=1,Stundensätze!$D$15,IF(L2573=2,Stundensätze!$D$19,IF(L2573=4,Stundensätze!$D$23,"")))</f>
        <v/>
      </c>
      <c r="AO2573" s="180">
        <f t="shared" si="1160"/>
        <v>0</v>
      </c>
      <c r="AP2573" s="180">
        <f t="shared" si="1161"/>
        <v>0</v>
      </c>
      <c r="AQ2573" s="192" t="str">
        <f t="shared" si="1162"/>
        <v/>
      </c>
      <c r="AR2573" s="192" t="str">
        <f t="shared" si="1163"/>
        <v/>
      </c>
      <c r="AS2573" s="193">
        <f t="shared" si="1164"/>
        <v>0</v>
      </c>
      <c r="AT2573" s="258">
        <f>IF(K2573=0,0,VLOOKUP(K2573,Kostenstellen!A:B,2,FALSE))</f>
        <v>0</v>
      </c>
      <c r="AU2573" s="68" t="str">
        <f t="shared" si="1171"/>
        <v/>
      </c>
      <c r="AV2573" s="68" t="str">
        <f t="shared" si="1172"/>
        <v/>
      </c>
      <c r="AW2573" s="68">
        <f>IF(AF2573=0,0,VLOOKUP($H2573,Leistungszahlen!$A$11:$H$158,4,FALSE))</f>
        <v>0</v>
      </c>
      <c r="AX2573" s="68">
        <f>IF(AF2573=0,0,VLOOKUP($H2573,Leistungszahlen!$A$11:$H$158,5,FALSE))</f>
        <v>0</v>
      </c>
      <c r="AY2573" s="68">
        <f>IF(AG2573=0,0,VLOOKUP($H2573,Leistungszahlen!$A$11:$H$158,6,FALSE))</f>
        <v>0</v>
      </c>
      <c r="AZ2573" s="68">
        <f t="shared" si="1173"/>
        <v>0</v>
      </c>
      <c r="BA2573" s="68">
        <f t="shared" si="1174"/>
        <v>0</v>
      </c>
      <c r="BC2573" s="68">
        <f t="shared" si="1165"/>
        <v>0</v>
      </c>
      <c r="BD2573" s="285"/>
    </row>
    <row r="2574" spans="1:56" s="68" customFormat="1">
      <c r="A2574" s="200"/>
      <c r="B2574" s="200"/>
      <c r="C2574" s="200"/>
      <c r="D2574" s="200"/>
      <c r="E2574" s="200"/>
      <c r="F2574" s="200"/>
      <c r="G2574" s="200"/>
      <c r="H2574" s="201"/>
      <c r="I2574" s="202"/>
      <c r="J2574" s="200"/>
      <c r="K2574" s="176"/>
      <c r="L2574" s="176"/>
      <c r="M2574" s="176"/>
      <c r="N2574" s="286"/>
      <c r="O2574" s="286"/>
      <c r="P2574" s="176"/>
      <c r="Q2574" s="203">
        <f t="shared" si="1166"/>
        <v>0</v>
      </c>
      <c r="R2574" s="203">
        <f t="shared" si="1167"/>
        <v>0</v>
      </c>
      <c r="S2574" s="203">
        <f t="shared" si="1168"/>
        <v>0</v>
      </c>
      <c r="T2574" s="203">
        <f t="shared" si="1169"/>
        <v>0</v>
      </c>
      <c r="U2574" s="203">
        <f t="shared" si="1170"/>
        <v>0</v>
      </c>
      <c r="V2574" s="175">
        <f>IF(Q2574&gt;0,VLOOKUP(Q2574,Jahresfaktoren!$A$11:$B$24,2,),0)</f>
        <v>0</v>
      </c>
      <c r="W2574" s="175">
        <f>IF(R2574&gt;0,VLOOKUP(R2574,Jahresfaktoren!$D$11:$E$24,2,),0)</f>
        <v>0</v>
      </c>
      <c r="X2574" s="175">
        <f>IF(S2574&gt;0,VLOOKUP(S2574,Jahresfaktoren!$A$28:$B$29,2,),0)</f>
        <v>0</v>
      </c>
      <c r="Y2574" s="175">
        <f>IF(T2574&gt;0,VLOOKUP(T2574,Jahresfaktoren!$A$28:$B$29,2,),0)</f>
        <v>0</v>
      </c>
      <c r="Z2574" s="175">
        <f>IF(U2574&gt;0,VLOOKUP(U2574,Jahresfaktoren!$A$32:$B$33,2,),)</f>
        <v>0</v>
      </c>
      <c r="AA2574" s="177" t="str">
        <f t="shared" si="1150"/>
        <v/>
      </c>
      <c r="AB2574" s="177" t="str">
        <f t="shared" si="1151"/>
        <v/>
      </c>
      <c r="AC2574" s="177" t="str">
        <f t="shared" si="1152"/>
        <v/>
      </c>
      <c r="AD2574" s="177" t="str">
        <f t="shared" si="1153"/>
        <v/>
      </c>
      <c r="AE2574" s="177" t="str">
        <f t="shared" si="1154"/>
        <v/>
      </c>
      <c r="AF2574" s="178">
        <f>IF(Q2574&gt;0,VLOOKUP(H2574,Leistungszahlen!$A$11:$C$158,3,),0)</f>
        <v>0</v>
      </c>
      <c r="AG2574" s="178">
        <f>IF(R2574&gt;0,VLOOKUP(H2574,Leistungszahlen!$A$11:$F$158,6,),IF(T2574&gt;0,VLOOKUP(H2574,Leistungszahlen!$A$11:$F$158,6,),0))</f>
        <v>0</v>
      </c>
      <c r="AH2574" s="179">
        <f t="shared" si="1155"/>
        <v>0</v>
      </c>
      <c r="AI2574" s="179">
        <f t="shared" si="1156"/>
        <v>0</v>
      </c>
      <c r="AJ2574" s="179">
        <f t="shared" si="1157"/>
        <v>0</v>
      </c>
      <c r="AK2574" s="179">
        <f t="shared" si="1158"/>
        <v>0</v>
      </c>
      <c r="AL2574" s="179">
        <f t="shared" si="1159"/>
        <v>0</v>
      </c>
      <c r="AM2574" s="180" t="str">
        <f>IF(L2574=1,Stundensätze!$D$13,IF(L2574=2,Stundensätze!$D$17,IF(L2574=4,Stundensätze!$D$21,"")))</f>
        <v/>
      </c>
      <c r="AN2574" s="180" t="str">
        <f>IF(L2574=1,Stundensätze!$D$15,IF(L2574=2,Stundensätze!$D$19,IF(L2574=4,Stundensätze!$D$23,"")))</f>
        <v/>
      </c>
      <c r="AO2574" s="180">
        <f t="shared" si="1160"/>
        <v>0</v>
      </c>
      <c r="AP2574" s="180">
        <f t="shared" si="1161"/>
        <v>0</v>
      </c>
      <c r="AQ2574" s="192" t="str">
        <f t="shared" si="1162"/>
        <v/>
      </c>
      <c r="AR2574" s="192" t="str">
        <f t="shared" si="1163"/>
        <v/>
      </c>
      <c r="AS2574" s="193">
        <f t="shared" si="1164"/>
        <v>0</v>
      </c>
      <c r="AT2574" s="258">
        <f>IF(K2574=0,0,VLOOKUP(K2574,Kostenstellen!A:B,2,FALSE))</f>
        <v>0</v>
      </c>
      <c r="AU2574" s="68" t="str">
        <f t="shared" si="1171"/>
        <v/>
      </c>
      <c r="AV2574" s="68" t="str">
        <f t="shared" si="1172"/>
        <v/>
      </c>
      <c r="AW2574" s="68">
        <f>IF(AF2574=0,0,VLOOKUP($H2574,Leistungszahlen!$A$11:$H$158,4,FALSE))</f>
        <v>0</v>
      </c>
      <c r="AX2574" s="68">
        <f>IF(AF2574=0,0,VLOOKUP($H2574,Leistungszahlen!$A$11:$H$158,5,FALSE))</f>
        <v>0</v>
      </c>
      <c r="AY2574" s="68">
        <f>IF(AG2574=0,0,VLOOKUP($H2574,Leistungszahlen!$A$11:$H$158,6,FALSE))</f>
        <v>0</v>
      </c>
      <c r="AZ2574" s="68">
        <f t="shared" si="1173"/>
        <v>0</v>
      </c>
      <c r="BA2574" s="68">
        <f t="shared" si="1174"/>
        <v>0</v>
      </c>
      <c r="BC2574" s="68">
        <f t="shared" si="1165"/>
        <v>0</v>
      </c>
      <c r="BD2574" s="285"/>
    </row>
    <row r="2575" spans="1:56" s="68" customFormat="1">
      <c r="A2575" s="200"/>
      <c r="B2575" s="200"/>
      <c r="C2575" s="200"/>
      <c r="D2575" s="200"/>
      <c r="E2575" s="200"/>
      <c r="F2575" s="200"/>
      <c r="G2575" s="200"/>
      <c r="H2575" s="201"/>
      <c r="I2575" s="202"/>
      <c r="J2575" s="200"/>
      <c r="K2575" s="176"/>
      <c r="L2575" s="176"/>
      <c r="M2575" s="176"/>
      <c r="N2575" s="286"/>
      <c r="O2575" s="286"/>
      <c r="P2575" s="176"/>
      <c r="Q2575" s="203">
        <f t="shared" si="1166"/>
        <v>0</v>
      </c>
      <c r="R2575" s="203">
        <f t="shared" si="1167"/>
        <v>0</v>
      </c>
      <c r="S2575" s="203">
        <f t="shared" si="1168"/>
        <v>0</v>
      </c>
      <c r="T2575" s="203">
        <f t="shared" si="1169"/>
        <v>0</v>
      </c>
      <c r="U2575" s="203">
        <f t="shared" si="1170"/>
        <v>0</v>
      </c>
      <c r="V2575" s="175">
        <f>IF(Q2575&gt;0,VLOOKUP(Q2575,Jahresfaktoren!$A$11:$B$24,2,),0)</f>
        <v>0</v>
      </c>
      <c r="W2575" s="175">
        <f>IF(R2575&gt;0,VLOOKUP(R2575,Jahresfaktoren!$D$11:$E$24,2,),0)</f>
        <v>0</v>
      </c>
      <c r="X2575" s="175">
        <f>IF(S2575&gt;0,VLOOKUP(S2575,Jahresfaktoren!$A$28:$B$29,2,),0)</f>
        <v>0</v>
      </c>
      <c r="Y2575" s="175">
        <f>IF(T2575&gt;0,VLOOKUP(T2575,Jahresfaktoren!$A$28:$B$29,2,),0)</f>
        <v>0</v>
      </c>
      <c r="Z2575" s="175">
        <f>IF(U2575&gt;0,VLOOKUP(U2575,Jahresfaktoren!$A$32:$B$33,2,),)</f>
        <v>0</v>
      </c>
      <c r="AA2575" s="177" t="str">
        <f t="shared" si="1150"/>
        <v/>
      </c>
      <c r="AB2575" s="177" t="str">
        <f t="shared" si="1151"/>
        <v/>
      </c>
      <c r="AC2575" s="177" t="str">
        <f t="shared" si="1152"/>
        <v/>
      </c>
      <c r="AD2575" s="177" t="str">
        <f t="shared" si="1153"/>
        <v/>
      </c>
      <c r="AE2575" s="177" t="str">
        <f t="shared" si="1154"/>
        <v/>
      </c>
      <c r="AF2575" s="178">
        <f>IF(Q2575&gt;0,VLOOKUP(H2575,Leistungszahlen!$A$11:$C$158,3,),0)</f>
        <v>0</v>
      </c>
      <c r="AG2575" s="178">
        <f>IF(R2575&gt;0,VLOOKUP(H2575,Leistungszahlen!$A$11:$F$158,6,),IF(T2575&gt;0,VLOOKUP(H2575,Leistungszahlen!$A$11:$F$158,6,),0))</f>
        <v>0</v>
      </c>
      <c r="AH2575" s="179">
        <f t="shared" si="1155"/>
        <v>0</v>
      </c>
      <c r="AI2575" s="179">
        <f t="shared" si="1156"/>
        <v>0</v>
      </c>
      <c r="AJ2575" s="179">
        <f t="shared" si="1157"/>
        <v>0</v>
      </c>
      <c r="AK2575" s="179">
        <f t="shared" si="1158"/>
        <v>0</v>
      </c>
      <c r="AL2575" s="179">
        <f t="shared" si="1159"/>
        <v>0</v>
      </c>
      <c r="AM2575" s="180" t="str">
        <f>IF(L2575=1,Stundensätze!$D$13,IF(L2575=2,Stundensätze!$D$17,IF(L2575=4,Stundensätze!$D$21,"")))</f>
        <v/>
      </c>
      <c r="AN2575" s="180" t="str">
        <f>IF(L2575=1,Stundensätze!$D$15,IF(L2575=2,Stundensätze!$D$19,IF(L2575=4,Stundensätze!$D$23,"")))</f>
        <v/>
      </c>
      <c r="AO2575" s="180">
        <f t="shared" si="1160"/>
        <v>0</v>
      </c>
      <c r="AP2575" s="180">
        <f t="shared" si="1161"/>
        <v>0</v>
      </c>
      <c r="AQ2575" s="192" t="str">
        <f t="shared" si="1162"/>
        <v/>
      </c>
      <c r="AR2575" s="192" t="str">
        <f t="shared" si="1163"/>
        <v/>
      </c>
      <c r="AS2575" s="193">
        <f t="shared" si="1164"/>
        <v>0</v>
      </c>
      <c r="AT2575" s="258">
        <f>IF(K2575=0,0,VLOOKUP(K2575,Kostenstellen!A:B,2,FALSE))</f>
        <v>0</v>
      </c>
      <c r="AU2575" s="68" t="str">
        <f t="shared" si="1171"/>
        <v/>
      </c>
      <c r="AV2575" s="68" t="str">
        <f t="shared" si="1172"/>
        <v/>
      </c>
      <c r="AW2575" s="68">
        <f>IF(AF2575=0,0,VLOOKUP($H2575,Leistungszahlen!$A$11:$H$158,4,FALSE))</f>
        <v>0</v>
      </c>
      <c r="AX2575" s="68">
        <f>IF(AF2575=0,0,VLOOKUP($H2575,Leistungszahlen!$A$11:$H$158,5,FALSE))</f>
        <v>0</v>
      </c>
      <c r="AY2575" s="68">
        <f>IF(AG2575=0,0,VLOOKUP($H2575,Leistungszahlen!$A$11:$H$158,6,FALSE))</f>
        <v>0</v>
      </c>
      <c r="AZ2575" s="68">
        <f t="shared" si="1173"/>
        <v>0</v>
      </c>
      <c r="BA2575" s="68">
        <f t="shared" si="1174"/>
        <v>0</v>
      </c>
      <c r="BC2575" s="68">
        <f t="shared" si="1165"/>
        <v>0</v>
      </c>
      <c r="BD2575" s="285"/>
    </row>
    <row r="2576" spans="1:56" s="68" customFormat="1">
      <c r="A2576" s="200"/>
      <c r="B2576" s="200"/>
      <c r="C2576" s="200"/>
      <c r="D2576" s="200"/>
      <c r="E2576" s="200"/>
      <c r="F2576" s="200"/>
      <c r="G2576" s="200"/>
      <c r="H2576" s="201"/>
      <c r="I2576" s="202"/>
      <c r="J2576" s="200"/>
      <c r="K2576" s="176"/>
      <c r="L2576" s="176"/>
      <c r="M2576" s="176"/>
      <c r="N2576" s="286"/>
      <c r="O2576" s="286"/>
      <c r="P2576" s="176"/>
      <c r="Q2576" s="203">
        <f t="shared" si="1166"/>
        <v>0</v>
      </c>
      <c r="R2576" s="203">
        <f t="shared" si="1167"/>
        <v>0</v>
      </c>
      <c r="S2576" s="203">
        <f t="shared" si="1168"/>
        <v>0</v>
      </c>
      <c r="T2576" s="203">
        <f t="shared" si="1169"/>
        <v>0</v>
      </c>
      <c r="U2576" s="203">
        <f t="shared" si="1170"/>
        <v>0</v>
      </c>
      <c r="V2576" s="175">
        <f>IF(Q2576&gt;0,VLOOKUP(Q2576,Jahresfaktoren!$A$11:$B$24,2,),0)</f>
        <v>0</v>
      </c>
      <c r="W2576" s="175">
        <f>IF(R2576&gt;0,VLOOKUP(R2576,Jahresfaktoren!$D$11:$E$24,2,),0)</f>
        <v>0</v>
      </c>
      <c r="X2576" s="175">
        <f>IF(S2576&gt;0,VLOOKUP(S2576,Jahresfaktoren!$A$28:$B$29,2,),0)</f>
        <v>0</v>
      </c>
      <c r="Y2576" s="175">
        <f>IF(T2576&gt;0,VLOOKUP(T2576,Jahresfaktoren!$A$28:$B$29,2,),0)</f>
        <v>0</v>
      </c>
      <c r="Z2576" s="175">
        <f>IF(U2576&gt;0,VLOOKUP(U2576,Jahresfaktoren!$A$32:$B$33,2,),)</f>
        <v>0</v>
      </c>
      <c r="AA2576" s="177" t="str">
        <f t="shared" si="1150"/>
        <v/>
      </c>
      <c r="AB2576" s="177" t="str">
        <f t="shared" si="1151"/>
        <v/>
      </c>
      <c r="AC2576" s="177" t="str">
        <f t="shared" si="1152"/>
        <v/>
      </c>
      <c r="AD2576" s="177" t="str">
        <f t="shared" si="1153"/>
        <v/>
      </c>
      <c r="AE2576" s="177" t="str">
        <f t="shared" si="1154"/>
        <v/>
      </c>
      <c r="AF2576" s="178">
        <f>IF(Q2576&gt;0,VLOOKUP(H2576,Leistungszahlen!$A$11:$C$158,3,),0)</f>
        <v>0</v>
      </c>
      <c r="AG2576" s="178">
        <f>IF(R2576&gt;0,VLOOKUP(H2576,Leistungszahlen!$A$11:$F$158,6,),IF(T2576&gt;0,VLOOKUP(H2576,Leistungszahlen!$A$11:$F$158,6,),0))</f>
        <v>0</v>
      </c>
      <c r="AH2576" s="179">
        <f t="shared" si="1155"/>
        <v>0</v>
      </c>
      <c r="AI2576" s="179">
        <f t="shared" si="1156"/>
        <v>0</v>
      </c>
      <c r="AJ2576" s="179">
        <f t="shared" si="1157"/>
        <v>0</v>
      </c>
      <c r="AK2576" s="179">
        <f t="shared" si="1158"/>
        <v>0</v>
      </c>
      <c r="AL2576" s="179">
        <f t="shared" si="1159"/>
        <v>0</v>
      </c>
      <c r="AM2576" s="180" t="str">
        <f>IF(L2576=1,Stundensätze!$D$13,IF(L2576=2,Stundensätze!$D$17,IF(L2576=4,Stundensätze!$D$21,"")))</f>
        <v/>
      </c>
      <c r="AN2576" s="180" t="str">
        <f>IF(L2576=1,Stundensätze!$D$15,IF(L2576=2,Stundensätze!$D$19,IF(L2576=4,Stundensätze!$D$23,"")))</f>
        <v/>
      </c>
      <c r="AO2576" s="180">
        <f t="shared" si="1160"/>
        <v>0</v>
      </c>
      <c r="AP2576" s="180">
        <f t="shared" si="1161"/>
        <v>0</v>
      </c>
      <c r="AQ2576" s="192" t="str">
        <f t="shared" si="1162"/>
        <v/>
      </c>
      <c r="AR2576" s="192" t="str">
        <f t="shared" si="1163"/>
        <v/>
      </c>
      <c r="AS2576" s="193">
        <f t="shared" si="1164"/>
        <v>0</v>
      </c>
      <c r="AT2576" s="258">
        <f>IF(K2576=0,0,VLOOKUP(K2576,Kostenstellen!A:B,2,FALSE))</f>
        <v>0</v>
      </c>
      <c r="AU2576" s="68" t="str">
        <f t="shared" si="1171"/>
        <v/>
      </c>
      <c r="AV2576" s="68" t="str">
        <f t="shared" si="1172"/>
        <v/>
      </c>
      <c r="AW2576" s="68">
        <f>IF(AF2576=0,0,VLOOKUP($H2576,Leistungszahlen!$A$11:$H$158,4,FALSE))</f>
        <v>0</v>
      </c>
      <c r="AX2576" s="68">
        <f>IF(AF2576=0,0,VLOOKUP($H2576,Leistungszahlen!$A$11:$H$158,5,FALSE))</f>
        <v>0</v>
      </c>
      <c r="AY2576" s="68">
        <f>IF(AG2576=0,0,VLOOKUP($H2576,Leistungszahlen!$A$11:$H$158,6,FALSE))</f>
        <v>0</v>
      </c>
      <c r="AZ2576" s="68">
        <f t="shared" si="1173"/>
        <v>0</v>
      </c>
      <c r="BA2576" s="68">
        <f t="shared" si="1174"/>
        <v>0</v>
      </c>
      <c r="BC2576" s="68">
        <f t="shared" si="1165"/>
        <v>0</v>
      </c>
      <c r="BD2576" s="285"/>
    </row>
    <row r="2577" spans="1:56" s="68" customFormat="1">
      <c r="A2577" s="200"/>
      <c r="B2577" s="200"/>
      <c r="C2577" s="200"/>
      <c r="D2577" s="200"/>
      <c r="E2577" s="200"/>
      <c r="F2577" s="200"/>
      <c r="G2577" s="200"/>
      <c r="H2577" s="201"/>
      <c r="I2577" s="202"/>
      <c r="J2577" s="200"/>
      <c r="K2577" s="176"/>
      <c r="L2577" s="176"/>
      <c r="M2577" s="176"/>
      <c r="N2577" s="286"/>
      <c r="O2577" s="286"/>
      <c r="P2577" s="176"/>
      <c r="Q2577" s="203">
        <f t="shared" si="1166"/>
        <v>0</v>
      </c>
      <c r="R2577" s="203">
        <f t="shared" si="1167"/>
        <v>0</v>
      </c>
      <c r="S2577" s="203">
        <f t="shared" si="1168"/>
        <v>0</v>
      </c>
      <c r="T2577" s="203">
        <f t="shared" si="1169"/>
        <v>0</v>
      </c>
      <c r="U2577" s="203">
        <f t="shared" si="1170"/>
        <v>0</v>
      </c>
      <c r="V2577" s="175">
        <f>IF(Q2577&gt;0,VLOOKUP(Q2577,Jahresfaktoren!$A$11:$B$24,2,),0)</f>
        <v>0</v>
      </c>
      <c r="W2577" s="175">
        <f>IF(R2577&gt;0,VLOOKUP(R2577,Jahresfaktoren!$D$11:$E$24,2,),0)</f>
        <v>0</v>
      </c>
      <c r="X2577" s="175">
        <f>IF(S2577&gt;0,VLOOKUP(S2577,Jahresfaktoren!$A$28:$B$29,2,),0)</f>
        <v>0</v>
      </c>
      <c r="Y2577" s="175">
        <f>IF(T2577&gt;0,VLOOKUP(T2577,Jahresfaktoren!$A$28:$B$29,2,),0)</f>
        <v>0</v>
      </c>
      <c r="Z2577" s="175">
        <f>IF(U2577&gt;0,VLOOKUP(U2577,Jahresfaktoren!$A$32:$B$33,2,),)</f>
        <v>0</v>
      </c>
      <c r="AA2577" s="177" t="str">
        <f t="shared" si="1150"/>
        <v/>
      </c>
      <c r="AB2577" s="177" t="str">
        <f t="shared" si="1151"/>
        <v/>
      </c>
      <c r="AC2577" s="177" t="str">
        <f t="shared" si="1152"/>
        <v/>
      </c>
      <c r="AD2577" s="177" t="str">
        <f t="shared" si="1153"/>
        <v/>
      </c>
      <c r="AE2577" s="177" t="str">
        <f t="shared" si="1154"/>
        <v/>
      </c>
      <c r="AF2577" s="178">
        <f>IF(Q2577&gt;0,VLOOKUP(H2577,Leistungszahlen!$A$11:$C$158,3,),0)</f>
        <v>0</v>
      </c>
      <c r="AG2577" s="178">
        <f>IF(R2577&gt;0,VLOOKUP(H2577,Leistungszahlen!$A$11:$F$158,6,),IF(T2577&gt;0,VLOOKUP(H2577,Leistungszahlen!$A$11:$F$158,6,),0))</f>
        <v>0</v>
      </c>
      <c r="AH2577" s="179">
        <f t="shared" si="1155"/>
        <v>0</v>
      </c>
      <c r="AI2577" s="179">
        <f t="shared" si="1156"/>
        <v>0</v>
      </c>
      <c r="AJ2577" s="179">
        <f t="shared" si="1157"/>
        <v>0</v>
      </c>
      <c r="AK2577" s="179">
        <f t="shared" si="1158"/>
        <v>0</v>
      </c>
      <c r="AL2577" s="179">
        <f t="shared" si="1159"/>
        <v>0</v>
      </c>
      <c r="AM2577" s="180" t="str">
        <f>IF(L2577=1,Stundensätze!$D$13,IF(L2577=2,Stundensätze!$D$17,IF(L2577=4,Stundensätze!$D$21,"")))</f>
        <v/>
      </c>
      <c r="AN2577" s="180" t="str">
        <f>IF(L2577=1,Stundensätze!$D$15,IF(L2577=2,Stundensätze!$D$19,IF(L2577=4,Stundensätze!$D$23,"")))</f>
        <v/>
      </c>
      <c r="AO2577" s="180">
        <f t="shared" si="1160"/>
        <v>0</v>
      </c>
      <c r="AP2577" s="180">
        <f t="shared" si="1161"/>
        <v>0</v>
      </c>
      <c r="AQ2577" s="192" t="str">
        <f t="shared" si="1162"/>
        <v/>
      </c>
      <c r="AR2577" s="192" t="str">
        <f t="shared" si="1163"/>
        <v/>
      </c>
      <c r="AS2577" s="193">
        <f t="shared" si="1164"/>
        <v>0</v>
      </c>
      <c r="AT2577" s="258">
        <f>IF(K2577=0,0,VLOOKUP(K2577,Kostenstellen!A:B,2,FALSE))</f>
        <v>0</v>
      </c>
      <c r="AU2577" s="68" t="str">
        <f t="shared" si="1171"/>
        <v/>
      </c>
      <c r="AV2577" s="68" t="str">
        <f t="shared" si="1172"/>
        <v/>
      </c>
      <c r="AW2577" s="68">
        <f>IF(AF2577=0,0,VLOOKUP($H2577,Leistungszahlen!$A$11:$H$158,4,FALSE))</f>
        <v>0</v>
      </c>
      <c r="AX2577" s="68">
        <f>IF(AF2577=0,0,VLOOKUP($H2577,Leistungszahlen!$A$11:$H$158,5,FALSE))</f>
        <v>0</v>
      </c>
      <c r="AY2577" s="68">
        <f>IF(AG2577=0,0,VLOOKUP($H2577,Leistungszahlen!$A$11:$H$158,6,FALSE))</f>
        <v>0</v>
      </c>
      <c r="AZ2577" s="68">
        <f t="shared" si="1173"/>
        <v>0</v>
      </c>
      <c r="BA2577" s="68">
        <f t="shared" si="1174"/>
        <v>0</v>
      </c>
      <c r="BC2577" s="68">
        <f t="shared" si="1165"/>
        <v>0</v>
      </c>
      <c r="BD2577" s="285"/>
    </row>
    <row r="2578" spans="1:56" s="68" customFormat="1">
      <c r="A2578" s="200"/>
      <c r="B2578" s="200"/>
      <c r="C2578" s="200"/>
      <c r="D2578" s="200"/>
      <c r="E2578" s="200"/>
      <c r="F2578" s="200"/>
      <c r="G2578" s="200"/>
      <c r="H2578" s="201"/>
      <c r="I2578" s="202"/>
      <c r="J2578" s="200"/>
      <c r="K2578" s="176"/>
      <c r="L2578" s="176"/>
      <c r="M2578" s="176"/>
      <c r="N2578" s="286"/>
      <c r="O2578" s="286"/>
      <c r="P2578" s="176"/>
      <c r="Q2578" s="203">
        <f t="shared" si="1166"/>
        <v>0</v>
      </c>
      <c r="R2578" s="203">
        <f t="shared" si="1167"/>
        <v>0</v>
      </c>
      <c r="S2578" s="203">
        <f t="shared" si="1168"/>
        <v>0</v>
      </c>
      <c r="T2578" s="203">
        <f t="shared" si="1169"/>
        <v>0</v>
      </c>
      <c r="U2578" s="203">
        <f t="shared" si="1170"/>
        <v>0</v>
      </c>
      <c r="V2578" s="175">
        <f>IF(Q2578&gt;0,VLOOKUP(Q2578,Jahresfaktoren!$A$11:$B$24,2,),0)</f>
        <v>0</v>
      </c>
      <c r="W2578" s="175">
        <f>IF(R2578&gt;0,VLOOKUP(R2578,Jahresfaktoren!$D$11:$E$24,2,),0)</f>
        <v>0</v>
      </c>
      <c r="X2578" s="175">
        <f>IF(S2578&gt;0,VLOOKUP(S2578,Jahresfaktoren!$A$28:$B$29,2,),0)</f>
        <v>0</v>
      </c>
      <c r="Y2578" s="175">
        <f>IF(T2578&gt;0,VLOOKUP(T2578,Jahresfaktoren!$A$28:$B$29,2,),0)</f>
        <v>0</v>
      </c>
      <c r="Z2578" s="175">
        <f>IF(U2578&gt;0,VLOOKUP(U2578,Jahresfaktoren!$A$32:$B$33,2,),)</f>
        <v>0</v>
      </c>
      <c r="AA2578" s="177" t="str">
        <f t="shared" si="1150"/>
        <v/>
      </c>
      <c r="AB2578" s="177" t="str">
        <f t="shared" si="1151"/>
        <v/>
      </c>
      <c r="AC2578" s="177" t="str">
        <f t="shared" si="1152"/>
        <v/>
      </c>
      <c r="AD2578" s="177" t="str">
        <f t="shared" si="1153"/>
        <v/>
      </c>
      <c r="AE2578" s="177" t="str">
        <f t="shared" si="1154"/>
        <v/>
      </c>
      <c r="AF2578" s="178">
        <f>IF(Q2578&gt;0,VLOOKUP(H2578,Leistungszahlen!$A$11:$C$158,3,),0)</f>
        <v>0</v>
      </c>
      <c r="AG2578" s="178">
        <f>IF(R2578&gt;0,VLOOKUP(H2578,Leistungszahlen!$A$11:$F$158,6,),IF(T2578&gt;0,VLOOKUP(H2578,Leistungszahlen!$A$11:$F$158,6,),0))</f>
        <v>0</v>
      </c>
      <c r="AH2578" s="179">
        <f t="shared" si="1155"/>
        <v>0</v>
      </c>
      <c r="AI2578" s="179">
        <f t="shared" si="1156"/>
        <v>0</v>
      </c>
      <c r="AJ2578" s="179">
        <f t="shared" si="1157"/>
        <v>0</v>
      </c>
      <c r="AK2578" s="179">
        <f t="shared" si="1158"/>
        <v>0</v>
      </c>
      <c r="AL2578" s="179">
        <f t="shared" si="1159"/>
        <v>0</v>
      </c>
      <c r="AM2578" s="180" t="str">
        <f>IF(L2578=1,Stundensätze!$D$13,IF(L2578=2,Stundensätze!$D$17,IF(L2578=4,Stundensätze!$D$21,"")))</f>
        <v/>
      </c>
      <c r="AN2578" s="180" t="str">
        <f>IF(L2578=1,Stundensätze!$D$15,IF(L2578=2,Stundensätze!$D$19,IF(L2578=4,Stundensätze!$D$23,"")))</f>
        <v/>
      </c>
      <c r="AO2578" s="180">
        <f t="shared" si="1160"/>
        <v>0</v>
      </c>
      <c r="AP2578" s="180">
        <f t="shared" si="1161"/>
        <v>0</v>
      </c>
      <c r="AQ2578" s="192" t="str">
        <f t="shared" si="1162"/>
        <v/>
      </c>
      <c r="AR2578" s="192" t="str">
        <f t="shared" si="1163"/>
        <v/>
      </c>
      <c r="AS2578" s="193">
        <f t="shared" si="1164"/>
        <v>0</v>
      </c>
      <c r="AT2578" s="258">
        <f>IF(K2578=0,0,VLOOKUP(K2578,Kostenstellen!A:B,2,FALSE))</f>
        <v>0</v>
      </c>
      <c r="AU2578" s="68" t="str">
        <f t="shared" si="1171"/>
        <v/>
      </c>
      <c r="AV2578" s="68" t="str">
        <f t="shared" si="1172"/>
        <v/>
      </c>
      <c r="AW2578" s="68">
        <f>IF(AF2578=0,0,VLOOKUP($H2578,Leistungszahlen!$A$11:$H$158,4,FALSE))</f>
        <v>0</v>
      </c>
      <c r="AX2578" s="68">
        <f>IF(AF2578=0,0,VLOOKUP($H2578,Leistungszahlen!$A$11:$H$158,5,FALSE))</f>
        <v>0</v>
      </c>
      <c r="AY2578" s="68">
        <f>IF(AG2578=0,0,VLOOKUP($H2578,Leistungszahlen!$A$11:$H$158,6,FALSE))</f>
        <v>0</v>
      </c>
      <c r="AZ2578" s="68">
        <f t="shared" si="1173"/>
        <v>0</v>
      </c>
      <c r="BA2578" s="68">
        <f t="shared" si="1174"/>
        <v>0</v>
      </c>
      <c r="BC2578" s="68">
        <f t="shared" si="1165"/>
        <v>0</v>
      </c>
      <c r="BD2578" s="285"/>
    </row>
    <row r="2579" spans="1:56" s="68" customFormat="1">
      <c r="A2579" s="200"/>
      <c r="B2579" s="200"/>
      <c r="C2579" s="200"/>
      <c r="D2579" s="200"/>
      <c r="E2579" s="200"/>
      <c r="F2579" s="200"/>
      <c r="G2579" s="200"/>
      <c r="H2579" s="201"/>
      <c r="I2579" s="202"/>
      <c r="J2579" s="200"/>
      <c r="K2579" s="176"/>
      <c r="L2579" s="176"/>
      <c r="M2579" s="176"/>
      <c r="N2579" s="286"/>
      <c r="O2579" s="286"/>
      <c r="P2579" s="176"/>
      <c r="Q2579" s="203">
        <f t="shared" si="1166"/>
        <v>0</v>
      </c>
      <c r="R2579" s="203">
        <f t="shared" si="1167"/>
        <v>0</v>
      </c>
      <c r="S2579" s="203">
        <f t="shared" si="1168"/>
        <v>0</v>
      </c>
      <c r="T2579" s="203">
        <f t="shared" si="1169"/>
        <v>0</v>
      </c>
      <c r="U2579" s="203">
        <f t="shared" si="1170"/>
        <v>0</v>
      </c>
      <c r="V2579" s="175">
        <f>IF(Q2579&gt;0,VLOOKUP(Q2579,Jahresfaktoren!$A$11:$B$24,2,),0)</f>
        <v>0</v>
      </c>
      <c r="W2579" s="175">
        <f>IF(R2579&gt;0,VLOOKUP(R2579,Jahresfaktoren!$D$11:$E$24,2,),0)</f>
        <v>0</v>
      </c>
      <c r="X2579" s="175">
        <f>IF(S2579&gt;0,VLOOKUP(S2579,Jahresfaktoren!$A$28:$B$29,2,),0)</f>
        <v>0</v>
      </c>
      <c r="Y2579" s="175">
        <f>IF(T2579&gt;0,VLOOKUP(T2579,Jahresfaktoren!$A$28:$B$29,2,),0)</f>
        <v>0</v>
      </c>
      <c r="Z2579" s="175">
        <f>IF(U2579&gt;0,VLOOKUP(U2579,Jahresfaktoren!$A$32:$B$33,2,),)</f>
        <v>0</v>
      </c>
      <c r="AA2579" s="177" t="str">
        <f t="shared" si="1150"/>
        <v/>
      </c>
      <c r="AB2579" s="177" t="str">
        <f t="shared" si="1151"/>
        <v/>
      </c>
      <c r="AC2579" s="177" t="str">
        <f t="shared" si="1152"/>
        <v/>
      </c>
      <c r="AD2579" s="177" t="str">
        <f t="shared" si="1153"/>
        <v/>
      </c>
      <c r="AE2579" s="177" t="str">
        <f t="shared" si="1154"/>
        <v/>
      </c>
      <c r="AF2579" s="178">
        <f>IF(Q2579&gt;0,VLOOKUP(H2579,Leistungszahlen!$A$11:$C$158,3,),0)</f>
        <v>0</v>
      </c>
      <c r="AG2579" s="178">
        <f>IF(R2579&gt;0,VLOOKUP(H2579,Leistungszahlen!$A$11:$F$158,6,),IF(T2579&gt;0,VLOOKUP(H2579,Leistungszahlen!$A$11:$F$158,6,),0))</f>
        <v>0</v>
      </c>
      <c r="AH2579" s="179">
        <f t="shared" si="1155"/>
        <v>0</v>
      </c>
      <c r="AI2579" s="179">
        <f t="shared" si="1156"/>
        <v>0</v>
      </c>
      <c r="AJ2579" s="179">
        <f t="shared" si="1157"/>
        <v>0</v>
      </c>
      <c r="AK2579" s="179">
        <f t="shared" si="1158"/>
        <v>0</v>
      </c>
      <c r="AL2579" s="179">
        <f t="shared" si="1159"/>
        <v>0</v>
      </c>
      <c r="AM2579" s="180" t="str">
        <f>IF(L2579=1,Stundensätze!$D$13,IF(L2579=2,Stundensätze!$D$17,IF(L2579=4,Stundensätze!$D$21,"")))</f>
        <v/>
      </c>
      <c r="AN2579" s="180" t="str">
        <f>IF(L2579=1,Stundensätze!$D$15,IF(L2579=2,Stundensätze!$D$19,IF(L2579=4,Stundensätze!$D$23,"")))</f>
        <v/>
      </c>
      <c r="AO2579" s="180">
        <f t="shared" si="1160"/>
        <v>0</v>
      </c>
      <c r="AP2579" s="180">
        <f t="shared" si="1161"/>
        <v>0</v>
      </c>
      <c r="AQ2579" s="192" t="str">
        <f t="shared" si="1162"/>
        <v/>
      </c>
      <c r="AR2579" s="192" t="str">
        <f t="shared" si="1163"/>
        <v/>
      </c>
      <c r="AS2579" s="193">
        <f t="shared" si="1164"/>
        <v>0</v>
      </c>
      <c r="AT2579" s="258">
        <f>IF(K2579=0,0,VLOOKUP(K2579,Kostenstellen!A:B,2,FALSE))</f>
        <v>0</v>
      </c>
      <c r="AU2579" s="68" t="str">
        <f t="shared" si="1171"/>
        <v/>
      </c>
      <c r="AV2579" s="68" t="str">
        <f t="shared" si="1172"/>
        <v/>
      </c>
      <c r="AW2579" s="68">
        <f>IF(AF2579=0,0,VLOOKUP($H2579,Leistungszahlen!$A$11:$H$158,4,FALSE))</f>
        <v>0</v>
      </c>
      <c r="AX2579" s="68">
        <f>IF(AF2579=0,0,VLOOKUP($H2579,Leistungszahlen!$A$11:$H$158,5,FALSE))</f>
        <v>0</v>
      </c>
      <c r="AY2579" s="68">
        <f>IF(AG2579=0,0,VLOOKUP($H2579,Leistungszahlen!$A$11:$H$158,6,FALSE))</f>
        <v>0</v>
      </c>
      <c r="AZ2579" s="68">
        <f t="shared" si="1173"/>
        <v>0</v>
      </c>
      <c r="BA2579" s="68">
        <f t="shared" si="1174"/>
        <v>0</v>
      </c>
      <c r="BC2579" s="68">
        <f t="shared" si="1165"/>
        <v>0</v>
      </c>
      <c r="BD2579" s="285"/>
    </row>
    <row r="2580" spans="1:56" s="68" customFormat="1">
      <c r="A2580" s="200"/>
      <c r="B2580" s="200"/>
      <c r="C2580" s="200"/>
      <c r="D2580" s="200"/>
      <c r="E2580" s="200"/>
      <c r="F2580" s="200"/>
      <c r="G2580" s="200"/>
      <c r="H2580" s="201"/>
      <c r="I2580" s="202"/>
      <c r="J2580" s="200"/>
      <c r="K2580" s="176"/>
      <c r="L2580" s="176"/>
      <c r="M2580" s="176"/>
      <c r="N2580" s="286"/>
      <c r="O2580" s="286"/>
      <c r="P2580" s="176"/>
      <c r="Q2580" s="203">
        <f t="shared" si="1166"/>
        <v>0</v>
      </c>
      <c r="R2580" s="203">
        <f t="shared" si="1167"/>
        <v>0</v>
      </c>
      <c r="S2580" s="203">
        <f t="shared" si="1168"/>
        <v>0</v>
      </c>
      <c r="T2580" s="203">
        <f t="shared" si="1169"/>
        <v>0</v>
      </c>
      <c r="U2580" s="203">
        <f t="shared" si="1170"/>
        <v>0</v>
      </c>
      <c r="V2580" s="175">
        <f>IF(Q2580&gt;0,VLOOKUP(Q2580,Jahresfaktoren!$A$11:$B$24,2,),0)</f>
        <v>0</v>
      </c>
      <c r="W2580" s="175">
        <f>IF(R2580&gt;0,VLOOKUP(R2580,Jahresfaktoren!$D$11:$E$24,2,),0)</f>
        <v>0</v>
      </c>
      <c r="X2580" s="175">
        <f>IF(S2580&gt;0,VLOOKUP(S2580,Jahresfaktoren!$A$28:$B$29,2,),0)</f>
        <v>0</v>
      </c>
      <c r="Y2580" s="175">
        <f>IF(T2580&gt;0,VLOOKUP(T2580,Jahresfaktoren!$A$28:$B$29,2,),0)</f>
        <v>0</v>
      </c>
      <c r="Z2580" s="175">
        <f>IF(U2580&gt;0,VLOOKUP(U2580,Jahresfaktoren!$A$32:$B$33,2,),)</f>
        <v>0</v>
      </c>
      <c r="AA2580" s="177" t="str">
        <f t="shared" si="1150"/>
        <v/>
      </c>
      <c r="AB2580" s="177" t="str">
        <f t="shared" si="1151"/>
        <v/>
      </c>
      <c r="AC2580" s="177" t="str">
        <f t="shared" si="1152"/>
        <v/>
      </c>
      <c r="AD2580" s="177" t="str">
        <f t="shared" si="1153"/>
        <v/>
      </c>
      <c r="AE2580" s="177" t="str">
        <f t="shared" si="1154"/>
        <v/>
      </c>
      <c r="AF2580" s="178">
        <f>IF(Q2580&gt;0,VLOOKUP(H2580,Leistungszahlen!$A$11:$C$158,3,),0)</f>
        <v>0</v>
      </c>
      <c r="AG2580" s="178">
        <f>IF(R2580&gt;0,VLOOKUP(H2580,Leistungszahlen!$A$11:$F$158,6,),IF(T2580&gt;0,VLOOKUP(H2580,Leistungszahlen!$A$11:$F$158,6,),0))</f>
        <v>0</v>
      </c>
      <c r="AH2580" s="179">
        <f t="shared" si="1155"/>
        <v>0</v>
      </c>
      <c r="AI2580" s="179">
        <f t="shared" si="1156"/>
        <v>0</v>
      </c>
      <c r="AJ2580" s="179">
        <f t="shared" si="1157"/>
        <v>0</v>
      </c>
      <c r="AK2580" s="179">
        <f t="shared" si="1158"/>
        <v>0</v>
      </c>
      <c r="AL2580" s="179">
        <f t="shared" si="1159"/>
        <v>0</v>
      </c>
      <c r="AM2580" s="180" t="str">
        <f>IF(L2580=1,Stundensätze!$D$13,IF(L2580=2,Stundensätze!$D$17,IF(L2580=4,Stundensätze!$D$21,"")))</f>
        <v/>
      </c>
      <c r="AN2580" s="180" t="str">
        <f>IF(L2580=1,Stundensätze!$D$15,IF(L2580=2,Stundensätze!$D$19,IF(L2580=4,Stundensätze!$D$23,"")))</f>
        <v/>
      </c>
      <c r="AO2580" s="180">
        <f t="shared" si="1160"/>
        <v>0</v>
      </c>
      <c r="AP2580" s="180">
        <f t="shared" si="1161"/>
        <v>0</v>
      </c>
      <c r="AQ2580" s="192" t="str">
        <f t="shared" si="1162"/>
        <v/>
      </c>
      <c r="AR2580" s="192" t="str">
        <f t="shared" si="1163"/>
        <v/>
      </c>
      <c r="AS2580" s="193">
        <f t="shared" si="1164"/>
        <v>0</v>
      </c>
      <c r="AT2580" s="258">
        <f>IF(K2580=0,0,VLOOKUP(K2580,Kostenstellen!A:B,2,FALSE))</f>
        <v>0</v>
      </c>
      <c r="AU2580" s="68" t="str">
        <f t="shared" si="1171"/>
        <v/>
      </c>
      <c r="AV2580" s="68" t="str">
        <f t="shared" si="1172"/>
        <v/>
      </c>
      <c r="AW2580" s="68">
        <f>IF(AF2580=0,0,VLOOKUP($H2580,Leistungszahlen!$A$11:$H$158,4,FALSE))</f>
        <v>0</v>
      </c>
      <c r="AX2580" s="68">
        <f>IF(AF2580=0,0,VLOOKUP($H2580,Leistungszahlen!$A$11:$H$158,5,FALSE))</f>
        <v>0</v>
      </c>
      <c r="AY2580" s="68">
        <f>IF(AG2580=0,0,VLOOKUP($H2580,Leistungszahlen!$A$11:$H$158,6,FALSE))</f>
        <v>0</v>
      </c>
      <c r="AZ2580" s="68">
        <f t="shared" si="1173"/>
        <v>0</v>
      </c>
      <c r="BA2580" s="68">
        <f t="shared" si="1174"/>
        <v>0</v>
      </c>
      <c r="BC2580" s="68">
        <f t="shared" si="1165"/>
        <v>0</v>
      </c>
      <c r="BD2580" s="285"/>
    </row>
    <row r="2581" spans="1:56" s="68" customFormat="1">
      <c r="A2581" s="200"/>
      <c r="B2581" s="200"/>
      <c r="C2581" s="200"/>
      <c r="D2581" s="200"/>
      <c r="E2581" s="200"/>
      <c r="F2581" s="200"/>
      <c r="G2581" s="200"/>
      <c r="H2581" s="201"/>
      <c r="I2581" s="202"/>
      <c r="J2581" s="200"/>
      <c r="K2581" s="176"/>
      <c r="L2581" s="176"/>
      <c r="M2581" s="176"/>
      <c r="N2581" s="286"/>
      <c r="O2581" s="286"/>
      <c r="P2581" s="176"/>
      <c r="Q2581" s="203">
        <f t="shared" si="1166"/>
        <v>0</v>
      </c>
      <c r="R2581" s="203">
        <f t="shared" si="1167"/>
        <v>0</v>
      </c>
      <c r="S2581" s="203">
        <f t="shared" si="1168"/>
        <v>0</v>
      </c>
      <c r="T2581" s="203">
        <f t="shared" si="1169"/>
        <v>0</v>
      </c>
      <c r="U2581" s="203">
        <f t="shared" si="1170"/>
        <v>0</v>
      </c>
      <c r="V2581" s="175">
        <f>IF(Q2581&gt;0,VLOOKUP(Q2581,Jahresfaktoren!$A$11:$B$24,2,),0)</f>
        <v>0</v>
      </c>
      <c r="W2581" s="175">
        <f>IF(R2581&gt;0,VLOOKUP(R2581,Jahresfaktoren!$D$11:$E$24,2,),0)</f>
        <v>0</v>
      </c>
      <c r="X2581" s="175">
        <f>IF(S2581&gt;0,VLOOKUP(S2581,Jahresfaktoren!$A$28:$B$29,2,),0)</f>
        <v>0</v>
      </c>
      <c r="Y2581" s="175">
        <f>IF(T2581&gt;0,VLOOKUP(T2581,Jahresfaktoren!$A$28:$B$29,2,),0)</f>
        <v>0</v>
      </c>
      <c r="Z2581" s="175">
        <f>IF(U2581&gt;0,VLOOKUP(U2581,Jahresfaktoren!$A$32:$B$33,2,),)</f>
        <v>0</v>
      </c>
      <c r="AA2581" s="177" t="str">
        <f t="shared" si="1150"/>
        <v/>
      </c>
      <c r="AB2581" s="177" t="str">
        <f t="shared" si="1151"/>
        <v/>
      </c>
      <c r="AC2581" s="177" t="str">
        <f t="shared" si="1152"/>
        <v/>
      </c>
      <c r="AD2581" s="177" t="str">
        <f t="shared" si="1153"/>
        <v/>
      </c>
      <c r="AE2581" s="177" t="str">
        <f t="shared" si="1154"/>
        <v/>
      </c>
      <c r="AF2581" s="178">
        <f>IF(Q2581&gt;0,VLOOKUP(H2581,Leistungszahlen!$A$11:$C$158,3,),0)</f>
        <v>0</v>
      </c>
      <c r="AG2581" s="178">
        <f>IF(R2581&gt;0,VLOOKUP(H2581,Leistungszahlen!$A$11:$F$158,6,),IF(T2581&gt;0,VLOOKUP(H2581,Leistungszahlen!$A$11:$F$158,6,),0))</f>
        <v>0</v>
      </c>
      <c r="AH2581" s="179">
        <f t="shared" si="1155"/>
        <v>0</v>
      </c>
      <c r="AI2581" s="179">
        <f t="shared" si="1156"/>
        <v>0</v>
      </c>
      <c r="AJ2581" s="179">
        <f t="shared" si="1157"/>
        <v>0</v>
      </c>
      <c r="AK2581" s="179">
        <f t="shared" si="1158"/>
        <v>0</v>
      </c>
      <c r="AL2581" s="179">
        <f t="shared" si="1159"/>
        <v>0</v>
      </c>
      <c r="AM2581" s="180" t="str">
        <f>IF(L2581=1,Stundensätze!$D$13,IF(L2581=2,Stundensätze!$D$17,IF(L2581=4,Stundensätze!$D$21,"")))</f>
        <v/>
      </c>
      <c r="AN2581" s="180" t="str">
        <f>IF(L2581=1,Stundensätze!$D$15,IF(L2581=2,Stundensätze!$D$19,IF(L2581=4,Stundensätze!$D$23,"")))</f>
        <v/>
      </c>
      <c r="AO2581" s="180">
        <f t="shared" si="1160"/>
        <v>0</v>
      </c>
      <c r="AP2581" s="180">
        <f t="shared" si="1161"/>
        <v>0</v>
      </c>
      <c r="AQ2581" s="192" t="str">
        <f t="shared" si="1162"/>
        <v/>
      </c>
      <c r="AR2581" s="192" t="str">
        <f t="shared" si="1163"/>
        <v/>
      </c>
      <c r="AS2581" s="193">
        <f t="shared" si="1164"/>
        <v>0</v>
      </c>
      <c r="AT2581" s="258">
        <f>IF(K2581=0,0,VLOOKUP(K2581,Kostenstellen!A:B,2,FALSE))</f>
        <v>0</v>
      </c>
      <c r="AU2581" s="68" t="str">
        <f t="shared" si="1171"/>
        <v/>
      </c>
      <c r="AV2581" s="68" t="str">
        <f t="shared" si="1172"/>
        <v/>
      </c>
      <c r="AW2581" s="68">
        <f>IF(AF2581=0,0,VLOOKUP($H2581,Leistungszahlen!$A$11:$H$158,4,FALSE))</f>
        <v>0</v>
      </c>
      <c r="AX2581" s="68">
        <f>IF(AF2581=0,0,VLOOKUP($H2581,Leistungszahlen!$A$11:$H$158,5,FALSE))</f>
        <v>0</v>
      </c>
      <c r="AY2581" s="68">
        <f>IF(AG2581=0,0,VLOOKUP($H2581,Leistungszahlen!$A$11:$H$158,6,FALSE))</f>
        <v>0</v>
      </c>
      <c r="AZ2581" s="68">
        <f t="shared" si="1173"/>
        <v>0</v>
      </c>
      <c r="BA2581" s="68">
        <f t="shared" si="1174"/>
        <v>0</v>
      </c>
      <c r="BC2581" s="68">
        <f t="shared" si="1165"/>
        <v>0</v>
      </c>
      <c r="BD2581" s="285"/>
    </row>
    <row r="2582" spans="1:56" s="68" customFormat="1">
      <c r="A2582" s="200"/>
      <c r="B2582" s="200"/>
      <c r="C2582" s="200"/>
      <c r="D2582" s="200"/>
      <c r="E2582" s="200"/>
      <c r="F2582" s="200"/>
      <c r="G2582" s="200"/>
      <c r="H2582" s="201"/>
      <c r="I2582" s="202"/>
      <c r="J2582" s="200"/>
      <c r="K2582" s="176"/>
      <c r="L2582" s="176"/>
      <c r="M2582" s="176"/>
      <c r="N2582" s="286"/>
      <c r="O2582" s="286"/>
      <c r="P2582" s="176"/>
      <c r="Q2582" s="203">
        <f t="shared" si="1166"/>
        <v>0</v>
      </c>
      <c r="R2582" s="203">
        <f t="shared" si="1167"/>
        <v>0</v>
      </c>
      <c r="S2582" s="203">
        <f t="shared" si="1168"/>
        <v>0</v>
      </c>
      <c r="T2582" s="203">
        <f t="shared" si="1169"/>
        <v>0</v>
      </c>
      <c r="U2582" s="203">
        <f t="shared" si="1170"/>
        <v>0</v>
      </c>
      <c r="V2582" s="175">
        <f>IF(Q2582&gt;0,VLOOKUP(Q2582,Jahresfaktoren!$A$11:$B$24,2,),0)</f>
        <v>0</v>
      </c>
      <c r="W2582" s="175">
        <f>IF(R2582&gt;0,VLOOKUP(R2582,Jahresfaktoren!$D$11:$E$24,2,),0)</f>
        <v>0</v>
      </c>
      <c r="X2582" s="175">
        <f>IF(S2582&gt;0,VLOOKUP(S2582,Jahresfaktoren!$A$28:$B$29,2,),0)</f>
        <v>0</v>
      </c>
      <c r="Y2582" s="175">
        <f>IF(T2582&gt;0,VLOOKUP(T2582,Jahresfaktoren!$A$28:$B$29,2,),0)</f>
        <v>0</v>
      </c>
      <c r="Z2582" s="175">
        <f>IF(U2582&gt;0,VLOOKUP(U2582,Jahresfaktoren!$A$32:$B$33,2,),)</f>
        <v>0</v>
      </c>
      <c r="AA2582" s="177" t="str">
        <f t="shared" si="1150"/>
        <v/>
      </c>
      <c r="AB2582" s="177" t="str">
        <f t="shared" si="1151"/>
        <v/>
      </c>
      <c r="AC2582" s="177" t="str">
        <f t="shared" si="1152"/>
        <v/>
      </c>
      <c r="AD2582" s="177" t="str">
        <f t="shared" si="1153"/>
        <v/>
      </c>
      <c r="AE2582" s="177" t="str">
        <f t="shared" si="1154"/>
        <v/>
      </c>
      <c r="AF2582" s="178">
        <f>IF(Q2582&gt;0,VLOOKUP(H2582,Leistungszahlen!$A$11:$C$158,3,),0)</f>
        <v>0</v>
      </c>
      <c r="AG2582" s="178">
        <f>IF(R2582&gt;0,VLOOKUP(H2582,Leistungszahlen!$A$11:$F$158,6,),IF(T2582&gt;0,VLOOKUP(H2582,Leistungszahlen!$A$11:$F$158,6,),0))</f>
        <v>0</v>
      </c>
      <c r="AH2582" s="179">
        <f t="shared" si="1155"/>
        <v>0</v>
      </c>
      <c r="AI2582" s="179">
        <f t="shared" si="1156"/>
        <v>0</v>
      </c>
      <c r="AJ2582" s="179">
        <f t="shared" si="1157"/>
        <v>0</v>
      </c>
      <c r="AK2582" s="179">
        <f t="shared" si="1158"/>
        <v>0</v>
      </c>
      <c r="AL2582" s="179">
        <f t="shared" si="1159"/>
        <v>0</v>
      </c>
      <c r="AM2582" s="180" t="str">
        <f>IF(L2582=1,Stundensätze!$D$13,IF(L2582=2,Stundensätze!$D$17,IF(L2582=4,Stundensätze!$D$21,"")))</f>
        <v/>
      </c>
      <c r="AN2582" s="180" t="str">
        <f>IF(L2582=1,Stundensätze!$D$15,IF(L2582=2,Stundensätze!$D$19,IF(L2582=4,Stundensätze!$D$23,"")))</f>
        <v/>
      </c>
      <c r="AO2582" s="180">
        <f t="shared" si="1160"/>
        <v>0</v>
      </c>
      <c r="AP2582" s="180">
        <f t="shared" si="1161"/>
        <v>0</v>
      </c>
      <c r="AQ2582" s="192" t="str">
        <f t="shared" si="1162"/>
        <v/>
      </c>
      <c r="AR2582" s="192" t="str">
        <f t="shared" si="1163"/>
        <v/>
      </c>
      <c r="AS2582" s="193">
        <f t="shared" si="1164"/>
        <v>0</v>
      </c>
      <c r="AT2582" s="258">
        <f>IF(K2582=0,0,VLOOKUP(K2582,Kostenstellen!A:B,2,FALSE))</f>
        <v>0</v>
      </c>
      <c r="AU2582" s="68" t="str">
        <f t="shared" si="1171"/>
        <v/>
      </c>
      <c r="AV2582" s="68" t="str">
        <f t="shared" si="1172"/>
        <v/>
      </c>
      <c r="AW2582" s="68">
        <f>IF(AF2582=0,0,VLOOKUP($H2582,Leistungszahlen!$A$11:$H$158,4,FALSE))</f>
        <v>0</v>
      </c>
      <c r="AX2582" s="68">
        <f>IF(AF2582=0,0,VLOOKUP($H2582,Leistungszahlen!$A$11:$H$158,5,FALSE))</f>
        <v>0</v>
      </c>
      <c r="AY2582" s="68">
        <f>IF(AG2582=0,0,VLOOKUP($H2582,Leistungszahlen!$A$11:$H$158,6,FALSE))</f>
        <v>0</v>
      </c>
      <c r="AZ2582" s="68">
        <f t="shared" si="1173"/>
        <v>0</v>
      </c>
      <c r="BA2582" s="68">
        <f t="shared" si="1174"/>
        <v>0</v>
      </c>
      <c r="BC2582" s="68">
        <f t="shared" si="1165"/>
        <v>0</v>
      </c>
      <c r="BD2582" s="285"/>
    </row>
    <row r="2583" spans="1:56" s="68" customFormat="1">
      <c r="A2583" s="200"/>
      <c r="B2583" s="200"/>
      <c r="C2583" s="200"/>
      <c r="D2583" s="200"/>
      <c r="E2583" s="200"/>
      <c r="F2583" s="200"/>
      <c r="G2583" s="200"/>
      <c r="H2583" s="201"/>
      <c r="I2583" s="202"/>
      <c r="J2583" s="200"/>
      <c r="K2583" s="176"/>
      <c r="L2583" s="176"/>
      <c r="M2583" s="176"/>
      <c r="N2583" s="286"/>
      <c r="O2583" s="286"/>
      <c r="P2583" s="176"/>
      <c r="Q2583" s="203">
        <f t="shared" si="1166"/>
        <v>0</v>
      </c>
      <c r="R2583" s="203">
        <f t="shared" si="1167"/>
        <v>0</v>
      </c>
      <c r="S2583" s="203">
        <f t="shared" si="1168"/>
        <v>0</v>
      </c>
      <c r="T2583" s="203">
        <f t="shared" si="1169"/>
        <v>0</v>
      </c>
      <c r="U2583" s="203">
        <f t="shared" si="1170"/>
        <v>0</v>
      </c>
      <c r="V2583" s="175">
        <f>IF(Q2583&gt;0,VLOOKUP(Q2583,Jahresfaktoren!$A$11:$B$24,2,),0)</f>
        <v>0</v>
      </c>
      <c r="W2583" s="175">
        <f>IF(R2583&gt;0,VLOOKUP(R2583,Jahresfaktoren!$D$11:$E$24,2,),0)</f>
        <v>0</v>
      </c>
      <c r="X2583" s="175">
        <f>IF(S2583&gt;0,VLOOKUP(S2583,Jahresfaktoren!$A$28:$B$29,2,),0)</f>
        <v>0</v>
      </c>
      <c r="Y2583" s="175">
        <f>IF(T2583&gt;0,VLOOKUP(T2583,Jahresfaktoren!$A$28:$B$29,2,),0)</f>
        <v>0</v>
      </c>
      <c r="Z2583" s="175">
        <f>IF(U2583&gt;0,VLOOKUP(U2583,Jahresfaktoren!$A$32:$B$33,2,),)</f>
        <v>0</v>
      </c>
      <c r="AA2583" s="177" t="str">
        <f t="shared" si="1150"/>
        <v/>
      </c>
      <c r="AB2583" s="177" t="str">
        <f t="shared" si="1151"/>
        <v/>
      </c>
      <c r="AC2583" s="177" t="str">
        <f t="shared" si="1152"/>
        <v/>
      </c>
      <c r="AD2583" s="177" t="str">
        <f t="shared" si="1153"/>
        <v/>
      </c>
      <c r="AE2583" s="177" t="str">
        <f t="shared" si="1154"/>
        <v/>
      </c>
      <c r="AF2583" s="178">
        <f>IF(Q2583&gt;0,VLOOKUP(H2583,Leistungszahlen!$A$11:$C$158,3,),0)</f>
        <v>0</v>
      </c>
      <c r="AG2583" s="178">
        <f>IF(R2583&gt;0,VLOOKUP(H2583,Leistungszahlen!$A$11:$F$158,6,),IF(T2583&gt;0,VLOOKUP(H2583,Leistungszahlen!$A$11:$F$158,6,),0))</f>
        <v>0</v>
      </c>
      <c r="AH2583" s="179">
        <f t="shared" si="1155"/>
        <v>0</v>
      </c>
      <c r="AI2583" s="179">
        <f t="shared" si="1156"/>
        <v>0</v>
      </c>
      <c r="AJ2583" s="179">
        <f t="shared" si="1157"/>
        <v>0</v>
      </c>
      <c r="AK2583" s="179">
        <f t="shared" si="1158"/>
        <v>0</v>
      </c>
      <c r="AL2583" s="179">
        <f t="shared" si="1159"/>
        <v>0</v>
      </c>
      <c r="AM2583" s="180" t="str">
        <f>IF(L2583=1,Stundensätze!$D$13,IF(L2583=2,Stundensätze!$D$17,IF(L2583=4,Stundensätze!$D$21,"")))</f>
        <v/>
      </c>
      <c r="AN2583" s="180" t="str">
        <f>IF(L2583=1,Stundensätze!$D$15,IF(L2583=2,Stundensätze!$D$19,IF(L2583=4,Stundensätze!$D$23,"")))</f>
        <v/>
      </c>
      <c r="AO2583" s="180">
        <f t="shared" si="1160"/>
        <v>0</v>
      </c>
      <c r="AP2583" s="180">
        <f t="shared" si="1161"/>
        <v>0</v>
      </c>
      <c r="AQ2583" s="192" t="str">
        <f t="shared" si="1162"/>
        <v/>
      </c>
      <c r="AR2583" s="192" t="str">
        <f t="shared" si="1163"/>
        <v/>
      </c>
      <c r="AS2583" s="193">
        <f t="shared" si="1164"/>
        <v>0</v>
      </c>
      <c r="AT2583" s="258">
        <f>IF(K2583=0,0,VLOOKUP(K2583,Kostenstellen!A:B,2,FALSE))</f>
        <v>0</v>
      </c>
      <c r="AU2583" s="68" t="str">
        <f t="shared" si="1171"/>
        <v/>
      </c>
      <c r="AV2583" s="68" t="str">
        <f t="shared" si="1172"/>
        <v/>
      </c>
      <c r="AW2583" s="68">
        <f>IF(AF2583=0,0,VLOOKUP($H2583,Leistungszahlen!$A$11:$H$158,4,FALSE))</f>
        <v>0</v>
      </c>
      <c r="AX2583" s="68">
        <f>IF(AF2583=0,0,VLOOKUP($H2583,Leistungszahlen!$A$11:$H$158,5,FALSE))</f>
        <v>0</v>
      </c>
      <c r="AY2583" s="68">
        <f>IF(AG2583=0,0,VLOOKUP($H2583,Leistungszahlen!$A$11:$H$158,6,FALSE))</f>
        <v>0</v>
      </c>
      <c r="AZ2583" s="68">
        <f t="shared" si="1173"/>
        <v>0</v>
      </c>
      <c r="BA2583" s="68">
        <f t="shared" si="1174"/>
        <v>0</v>
      </c>
      <c r="BC2583" s="68">
        <f t="shared" si="1165"/>
        <v>0</v>
      </c>
      <c r="BD2583" s="285"/>
    </row>
    <row r="2584" spans="1:56" s="68" customFormat="1">
      <c r="A2584" s="200"/>
      <c r="B2584" s="200"/>
      <c r="C2584" s="200"/>
      <c r="D2584" s="200"/>
      <c r="E2584" s="200"/>
      <c r="F2584" s="200"/>
      <c r="G2584" s="200"/>
      <c r="H2584" s="201"/>
      <c r="I2584" s="202"/>
      <c r="J2584" s="200"/>
      <c r="K2584" s="176"/>
      <c r="L2584" s="176"/>
      <c r="M2584" s="176"/>
      <c r="N2584" s="286"/>
      <c r="O2584" s="286"/>
      <c r="P2584" s="176"/>
      <c r="Q2584" s="203">
        <f t="shared" si="1166"/>
        <v>0</v>
      </c>
      <c r="R2584" s="203">
        <f t="shared" si="1167"/>
        <v>0</v>
      </c>
      <c r="S2584" s="203">
        <f t="shared" si="1168"/>
        <v>0</v>
      </c>
      <c r="T2584" s="203">
        <f t="shared" si="1169"/>
        <v>0</v>
      </c>
      <c r="U2584" s="203">
        <f t="shared" si="1170"/>
        <v>0</v>
      </c>
      <c r="V2584" s="175">
        <f>IF(Q2584&gt;0,VLOOKUP(Q2584,Jahresfaktoren!$A$11:$B$24,2,),0)</f>
        <v>0</v>
      </c>
      <c r="W2584" s="175">
        <f>IF(R2584&gt;0,VLOOKUP(R2584,Jahresfaktoren!$D$11:$E$24,2,),0)</f>
        <v>0</v>
      </c>
      <c r="X2584" s="175">
        <f>IF(S2584&gt;0,VLOOKUP(S2584,Jahresfaktoren!$A$28:$B$29,2,),0)</f>
        <v>0</v>
      </c>
      <c r="Y2584" s="175">
        <f>IF(T2584&gt;0,VLOOKUP(T2584,Jahresfaktoren!$A$28:$B$29,2,),0)</f>
        <v>0</v>
      </c>
      <c r="Z2584" s="175">
        <f>IF(U2584&gt;0,VLOOKUP(U2584,Jahresfaktoren!$A$32:$B$33,2,),)</f>
        <v>0</v>
      </c>
      <c r="AA2584" s="177" t="str">
        <f t="shared" si="1150"/>
        <v/>
      </c>
      <c r="AB2584" s="177" t="str">
        <f t="shared" si="1151"/>
        <v/>
      </c>
      <c r="AC2584" s="177" t="str">
        <f t="shared" si="1152"/>
        <v/>
      </c>
      <c r="AD2584" s="177" t="str">
        <f t="shared" si="1153"/>
        <v/>
      </c>
      <c r="AE2584" s="177" t="str">
        <f t="shared" si="1154"/>
        <v/>
      </c>
      <c r="AF2584" s="178">
        <f>IF(Q2584&gt;0,VLOOKUP(H2584,Leistungszahlen!$A$11:$C$158,3,),0)</f>
        <v>0</v>
      </c>
      <c r="AG2584" s="178">
        <f>IF(R2584&gt;0,VLOOKUP(H2584,Leistungszahlen!$A$11:$F$158,6,),IF(T2584&gt;0,VLOOKUP(H2584,Leistungszahlen!$A$11:$F$158,6,),0))</f>
        <v>0</v>
      </c>
      <c r="AH2584" s="179">
        <f t="shared" si="1155"/>
        <v>0</v>
      </c>
      <c r="AI2584" s="179">
        <f t="shared" si="1156"/>
        <v>0</v>
      </c>
      <c r="AJ2584" s="179">
        <f t="shared" si="1157"/>
        <v>0</v>
      </c>
      <c r="AK2584" s="179">
        <f t="shared" si="1158"/>
        <v>0</v>
      </c>
      <c r="AL2584" s="179">
        <f t="shared" si="1159"/>
        <v>0</v>
      </c>
      <c r="AM2584" s="180" t="str">
        <f>IF(L2584=1,Stundensätze!$D$13,IF(L2584=2,Stundensätze!$D$17,IF(L2584=4,Stundensätze!$D$21,"")))</f>
        <v/>
      </c>
      <c r="AN2584" s="180" t="str">
        <f>IF(L2584=1,Stundensätze!$D$15,IF(L2584=2,Stundensätze!$D$19,IF(L2584=4,Stundensätze!$D$23,"")))</f>
        <v/>
      </c>
      <c r="AO2584" s="180">
        <f t="shared" si="1160"/>
        <v>0</v>
      </c>
      <c r="AP2584" s="180">
        <f t="shared" si="1161"/>
        <v>0</v>
      </c>
      <c r="AQ2584" s="192" t="str">
        <f t="shared" si="1162"/>
        <v/>
      </c>
      <c r="AR2584" s="192" t="str">
        <f t="shared" si="1163"/>
        <v/>
      </c>
      <c r="AS2584" s="193">
        <f t="shared" si="1164"/>
        <v>0</v>
      </c>
      <c r="AT2584" s="258">
        <f>IF(K2584=0,0,VLOOKUP(K2584,Kostenstellen!A:B,2,FALSE))</f>
        <v>0</v>
      </c>
      <c r="AU2584" s="68" t="str">
        <f t="shared" si="1171"/>
        <v/>
      </c>
      <c r="AV2584" s="68" t="str">
        <f t="shared" si="1172"/>
        <v/>
      </c>
      <c r="AW2584" s="68">
        <f>IF(AF2584=0,0,VLOOKUP($H2584,Leistungszahlen!$A$11:$H$158,4,FALSE))</f>
        <v>0</v>
      </c>
      <c r="AX2584" s="68">
        <f>IF(AF2584=0,0,VLOOKUP($H2584,Leistungszahlen!$A$11:$H$158,5,FALSE))</f>
        <v>0</v>
      </c>
      <c r="AY2584" s="68">
        <f>IF(AG2584=0,0,VLOOKUP($H2584,Leistungszahlen!$A$11:$H$158,6,FALSE))</f>
        <v>0</v>
      </c>
      <c r="AZ2584" s="68">
        <f t="shared" si="1173"/>
        <v>0</v>
      </c>
      <c r="BA2584" s="68">
        <f t="shared" si="1174"/>
        <v>0</v>
      </c>
      <c r="BC2584" s="68">
        <f t="shared" si="1165"/>
        <v>0</v>
      </c>
      <c r="BD2584" s="285"/>
    </row>
    <row r="2585" spans="1:56" s="68" customFormat="1">
      <c r="A2585" s="200"/>
      <c r="B2585" s="200"/>
      <c r="C2585" s="200"/>
      <c r="D2585" s="200"/>
      <c r="E2585" s="200"/>
      <c r="F2585" s="200"/>
      <c r="G2585" s="200"/>
      <c r="H2585" s="201"/>
      <c r="I2585" s="202"/>
      <c r="J2585" s="200"/>
      <c r="K2585" s="176"/>
      <c r="L2585" s="176"/>
      <c r="M2585" s="176"/>
      <c r="N2585" s="286"/>
      <c r="O2585" s="286"/>
      <c r="P2585" s="176"/>
      <c r="Q2585" s="203">
        <f t="shared" si="1166"/>
        <v>0</v>
      </c>
      <c r="R2585" s="203">
        <f t="shared" si="1167"/>
        <v>0</v>
      </c>
      <c r="S2585" s="203">
        <f t="shared" si="1168"/>
        <v>0</v>
      </c>
      <c r="T2585" s="203">
        <f t="shared" si="1169"/>
        <v>0</v>
      </c>
      <c r="U2585" s="203">
        <f t="shared" si="1170"/>
        <v>0</v>
      </c>
      <c r="V2585" s="175">
        <f>IF(Q2585&gt;0,VLOOKUP(Q2585,Jahresfaktoren!$A$11:$B$24,2,),0)</f>
        <v>0</v>
      </c>
      <c r="W2585" s="175">
        <f>IF(R2585&gt;0,VLOOKUP(R2585,Jahresfaktoren!$D$11:$E$24,2,),0)</f>
        <v>0</v>
      </c>
      <c r="X2585" s="175">
        <f>IF(S2585&gt;0,VLOOKUP(S2585,Jahresfaktoren!$A$28:$B$29,2,),0)</f>
        <v>0</v>
      </c>
      <c r="Y2585" s="175">
        <f>IF(T2585&gt;0,VLOOKUP(T2585,Jahresfaktoren!$A$28:$B$29,2,),0)</f>
        <v>0</v>
      </c>
      <c r="Z2585" s="175">
        <f>IF(U2585&gt;0,VLOOKUP(U2585,Jahresfaktoren!$A$32:$B$33,2,),)</f>
        <v>0</v>
      </c>
      <c r="AA2585" s="177" t="str">
        <f t="shared" si="1150"/>
        <v/>
      </c>
      <c r="AB2585" s="177" t="str">
        <f t="shared" si="1151"/>
        <v/>
      </c>
      <c r="AC2585" s="177" t="str">
        <f t="shared" si="1152"/>
        <v/>
      </c>
      <c r="AD2585" s="177" t="str">
        <f t="shared" si="1153"/>
        <v/>
      </c>
      <c r="AE2585" s="177" t="str">
        <f t="shared" si="1154"/>
        <v/>
      </c>
      <c r="AF2585" s="178">
        <f>IF(Q2585&gt;0,VLOOKUP(H2585,Leistungszahlen!$A$11:$C$158,3,),0)</f>
        <v>0</v>
      </c>
      <c r="AG2585" s="178">
        <f>IF(R2585&gt;0,VLOOKUP(H2585,Leistungszahlen!$A$11:$F$158,6,),IF(T2585&gt;0,VLOOKUP(H2585,Leistungszahlen!$A$11:$F$158,6,),0))</f>
        <v>0</v>
      </c>
      <c r="AH2585" s="179">
        <f t="shared" si="1155"/>
        <v>0</v>
      </c>
      <c r="AI2585" s="179">
        <f t="shared" si="1156"/>
        <v>0</v>
      </c>
      <c r="AJ2585" s="179">
        <f t="shared" si="1157"/>
        <v>0</v>
      </c>
      <c r="AK2585" s="179">
        <f t="shared" si="1158"/>
        <v>0</v>
      </c>
      <c r="AL2585" s="179">
        <f t="shared" si="1159"/>
        <v>0</v>
      </c>
      <c r="AM2585" s="180" t="str">
        <f>IF(L2585=1,Stundensätze!$D$13,IF(L2585=2,Stundensätze!$D$17,IF(L2585=4,Stundensätze!$D$21,"")))</f>
        <v/>
      </c>
      <c r="AN2585" s="180" t="str">
        <f>IF(L2585=1,Stundensätze!$D$15,IF(L2585=2,Stundensätze!$D$19,IF(L2585=4,Stundensätze!$D$23,"")))</f>
        <v/>
      </c>
      <c r="AO2585" s="180">
        <f t="shared" si="1160"/>
        <v>0</v>
      </c>
      <c r="AP2585" s="180">
        <f t="shared" si="1161"/>
        <v>0</v>
      </c>
      <c r="AQ2585" s="192" t="str">
        <f t="shared" si="1162"/>
        <v/>
      </c>
      <c r="AR2585" s="192" t="str">
        <f t="shared" si="1163"/>
        <v/>
      </c>
      <c r="AS2585" s="193">
        <f t="shared" si="1164"/>
        <v>0</v>
      </c>
      <c r="AT2585" s="258">
        <f>IF(K2585=0,0,VLOOKUP(K2585,Kostenstellen!A:B,2,FALSE))</f>
        <v>0</v>
      </c>
      <c r="AU2585" s="68" t="str">
        <f t="shared" si="1171"/>
        <v/>
      </c>
      <c r="AV2585" s="68" t="str">
        <f t="shared" si="1172"/>
        <v/>
      </c>
      <c r="AW2585" s="68">
        <f>IF(AF2585=0,0,VLOOKUP($H2585,Leistungszahlen!$A$11:$H$158,4,FALSE))</f>
        <v>0</v>
      </c>
      <c r="AX2585" s="68">
        <f>IF(AF2585=0,0,VLOOKUP($H2585,Leistungszahlen!$A$11:$H$158,5,FALSE))</f>
        <v>0</v>
      </c>
      <c r="AY2585" s="68">
        <f>IF(AG2585=0,0,VLOOKUP($H2585,Leistungszahlen!$A$11:$H$158,6,FALSE))</f>
        <v>0</v>
      </c>
      <c r="AZ2585" s="68">
        <f t="shared" si="1173"/>
        <v>0</v>
      </c>
      <c r="BA2585" s="68">
        <f t="shared" si="1174"/>
        <v>0</v>
      </c>
      <c r="BC2585" s="68">
        <f t="shared" si="1165"/>
        <v>0</v>
      </c>
      <c r="BD2585" s="285"/>
    </row>
    <row r="2586" spans="1:56" s="68" customFormat="1">
      <c r="A2586" s="200"/>
      <c r="B2586" s="200"/>
      <c r="C2586" s="200"/>
      <c r="D2586" s="200"/>
      <c r="E2586" s="200"/>
      <c r="F2586" s="200"/>
      <c r="G2586" s="200"/>
      <c r="H2586" s="201"/>
      <c r="I2586" s="202"/>
      <c r="J2586" s="200"/>
      <c r="K2586" s="176"/>
      <c r="L2586" s="176"/>
      <c r="M2586" s="176"/>
      <c r="N2586" s="286"/>
      <c r="O2586" s="286"/>
      <c r="P2586" s="176"/>
      <c r="Q2586" s="203">
        <f t="shared" si="1166"/>
        <v>0</v>
      </c>
      <c r="R2586" s="203">
        <f t="shared" si="1167"/>
        <v>0</v>
      </c>
      <c r="S2586" s="203">
        <f t="shared" si="1168"/>
        <v>0</v>
      </c>
      <c r="T2586" s="203">
        <f t="shared" si="1169"/>
        <v>0</v>
      </c>
      <c r="U2586" s="203">
        <f t="shared" si="1170"/>
        <v>0</v>
      </c>
      <c r="V2586" s="175">
        <f>IF(Q2586&gt;0,VLOOKUP(Q2586,Jahresfaktoren!$A$11:$B$24,2,),0)</f>
        <v>0</v>
      </c>
      <c r="W2586" s="175">
        <f>IF(R2586&gt;0,VLOOKUP(R2586,Jahresfaktoren!$D$11:$E$24,2,),0)</f>
        <v>0</v>
      </c>
      <c r="X2586" s="175">
        <f>IF(S2586&gt;0,VLOOKUP(S2586,Jahresfaktoren!$A$28:$B$29,2,),0)</f>
        <v>0</v>
      </c>
      <c r="Y2586" s="175">
        <f>IF(T2586&gt;0,VLOOKUP(T2586,Jahresfaktoren!$A$28:$B$29,2,),0)</f>
        <v>0</v>
      </c>
      <c r="Z2586" s="175">
        <f>IF(U2586&gt;0,VLOOKUP(U2586,Jahresfaktoren!$A$32:$B$33,2,),)</f>
        <v>0</v>
      </c>
      <c r="AA2586" s="177" t="str">
        <f t="shared" si="1150"/>
        <v/>
      </c>
      <c r="AB2586" s="177" t="str">
        <f t="shared" si="1151"/>
        <v/>
      </c>
      <c r="AC2586" s="177" t="str">
        <f t="shared" si="1152"/>
        <v/>
      </c>
      <c r="AD2586" s="177" t="str">
        <f t="shared" si="1153"/>
        <v/>
      </c>
      <c r="AE2586" s="177" t="str">
        <f t="shared" si="1154"/>
        <v/>
      </c>
      <c r="AF2586" s="178">
        <f>IF(Q2586&gt;0,VLOOKUP(H2586,Leistungszahlen!$A$11:$C$158,3,),0)</f>
        <v>0</v>
      </c>
      <c r="AG2586" s="178">
        <f>IF(R2586&gt;0,VLOOKUP(H2586,Leistungszahlen!$A$11:$F$158,6,),IF(T2586&gt;0,VLOOKUP(H2586,Leistungszahlen!$A$11:$F$158,6,),0))</f>
        <v>0</v>
      </c>
      <c r="AH2586" s="179">
        <f t="shared" si="1155"/>
        <v>0</v>
      </c>
      <c r="AI2586" s="179">
        <f t="shared" si="1156"/>
        <v>0</v>
      </c>
      <c r="AJ2586" s="179">
        <f t="shared" si="1157"/>
        <v>0</v>
      </c>
      <c r="AK2586" s="179">
        <f t="shared" si="1158"/>
        <v>0</v>
      </c>
      <c r="AL2586" s="179">
        <f t="shared" si="1159"/>
        <v>0</v>
      </c>
      <c r="AM2586" s="180" t="str">
        <f>IF(L2586=1,Stundensätze!$D$13,IF(L2586=2,Stundensätze!$D$17,IF(L2586=4,Stundensätze!$D$21,"")))</f>
        <v/>
      </c>
      <c r="AN2586" s="180" t="str">
        <f>IF(L2586=1,Stundensätze!$D$15,IF(L2586=2,Stundensätze!$D$19,IF(L2586=4,Stundensätze!$D$23,"")))</f>
        <v/>
      </c>
      <c r="AO2586" s="180">
        <f t="shared" si="1160"/>
        <v>0</v>
      </c>
      <c r="AP2586" s="180">
        <f t="shared" si="1161"/>
        <v>0</v>
      </c>
      <c r="AQ2586" s="192" t="str">
        <f t="shared" si="1162"/>
        <v/>
      </c>
      <c r="AR2586" s="192" t="str">
        <f t="shared" si="1163"/>
        <v/>
      </c>
      <c r="AS2586" s="193">
        <f t="shared" si="1164"/>
        <v>0</v>
      </c>
      <c r="AT2586" s="258">
        <f>IF(K2586=0,0,VLOOKUP(K2586,Kostenstellen!A:B,2,FALSE))</f>
        <v>0</v>
      </c>
      <c r="AU2586" s="68" t="str">
        <f t="shared" si="1171"/>
        <v/>
      </c>
      <c r="AV2586" s="68" t="str">
        <f t="shared" si="1172"/>
        <v/>
      </c>
      <c r="AW2586" s="68">
        <f>IF(AF2586=0,0,VLOOKUP($H2586,Leistungszahlen!$A$11:$H$158,4,FALSE))</f>
        <v>0</v>
      </c>
      <c r="AX2586" s="68">
        <f>IF(AF2586=0,0,VLOOKUP($H2586,Leistungszahlen!$A$11:$H$158,5,FALSE))</f>
        <v>0</v>
      </c>
      <c r="AY2586" s="68">
        <f>IF(AG2586=0,0,VLOOKUP($H2586,Leistungszahlen!$A$11:$H$158,6,FALSE))</f>
        <v>0</v>
      </c>
      <c r="AZ2586" s="68">
        <f t="shared" si="1173"/>
        <v>0</v>
      </c>
      <c r="BA2586" s="68">
        <f t="shared" si="1174"/>
        <v>0</v>
      </c>
      <c r="BC2586" s="68">
        <f t="shared" si="1165"/>
        <v>0</v>
      </c>
      <c r="BD2586" s="285"/>
    </row>
    <row r="2587" spans="1:56" s="68" customFormat="1">
      <c r="A2587" s="200"/>
      <c r="B2587" s="200"/>
      <c r="C2587" s="200"/>
      <c r="D2587" s="200"/>
      <c r="E2587" s="200"/>
      <c r="F2587" s="200"/>
      <c r="G2587" s="200"/>
      <c r="H2587" s="201"/>
      <c r="I2587" s="202"/>
      <c r="J2587" s="200"/>
      <c r="K2587" s="176"/>
      <c r="L2587" s="176"/>
      <c r="M2587" s="176"/>
      <c r="N2587" s="286"/>
      <c r="O2587" s="286"/>
      <c r="P2587" s="176"/>
      <c r="Q2587" s="203">
        <f t="shared" si="1166"/>
        <v>0</v>
      </c>
      <c r="R2587" s="203">
        <f t="shared" si="1167"/>
        <v>0</v>
      </c>
      <c r="S2587" s="203">
        <f t="shared" si="1168"/>
        <v>0</v>
      </c>
      <c r="T2587" s="203">
        <f t="shared" si="1169"/>
        <v>0</v>
      </c>
      <c r="U2587" s="203">
        <f t="shared" si="1170"/>
        <v>0</v>
      </c>
      <c r="V2587" s="175">
        <f>IF(Q2587&gt;0,VLOOKUP(Q2587,Jahresfaktoren!$A$11:$B$24,2,),0)</f>
        <v>0</v>
      </c>
      <c r="W2587" s="175">
        <f>IF(R2587&gt;0,VLOOKUP(R2587,Jahresfaktoren!$D$11:$E$24,2,),0)</f>
        <v>0</v>
      </c>
      <c r="X2587" s="175">
        <f>IF(S2587&gt;0,VLOOKUP(S2587,Jahresfaktoren!$A$28:$B$29,2,),0)</f>
        <v>0</v>
      </c>
      <c r="Y2587" s="175">
        <f>IF(T2587&gt;0,VLOOKUP(T2587,Jahresfaktoren!$A$28:$B$29,2,),0)</f>
        <v>0</v>
      </c>
      <c r="Z2587" s="175">
        <f>IF(U2587&gt;0,VLOOKUP(U2587,Jahresfaktoren!$A$32:$B$33,2,),)</f>
        <v>0</v>
      </c>
      <c r="AA2587" s="177" t="str">
        <f t="shared" si="1150"/>
        <v/>
      </c>
      <c r="AB2587" s="177" t="str">
        <f t="shared" si="1151"/>
        <v/>
      </c>
      <c r="AC2587" s="177" t="str">
        <f t="shared" si="1152"/>
        <v/>
      </c>
      <c r="AD2587" s="177" t="str">
        <f t="shared" si="1153"/>
        <v/>
      </c>
      <c r="AE2587" s="177" t="str">
        <f t="shared" si="1154"/>
        <v/>
      </c>
      <c r="AF2587" s="178">
        <f>IF(Q2587&gt;0,VLOOKUP(H2587,Leistungszahlen!$A$11:$C$158,3,),0)</f>
        <v>0</v>
      </c>
      <c r="AG2587" s="178">
        <f>IF(R2587&gt;0,VLOOKUP(H2587,Leistungszahlen!$A$11:$F$158,6,),IF(T2587&gt;0,VLOOKUP(H2587,Leistungszahlen!$A$11:$F$158,6,),0))</f>
        <v>0</v>
      </c>
      <c r="AH2587" s="179">
        <f t="shared" si="1155"/>
        <v>0</v>
      </c>
      <c r="AI2587" s="179">
        <f t="shared" si="1156"/>
        <v>0</v>
      </c>
      <c r="AJ2587" s="179">
        <f t="shared" si="1157"/>
        <v>0</v>
      </c>
      <c r="AK2587" s="179">
        <f t="shared" si="1158"/>
        <v>0</v>
      </c>
      <c r="AL2587" s="179">
        <f t="shared" si="1159"/>
        <v>0</v>
      </c>
      <c r="AM2587" s="180" t="str">
        <f>IF(L2587=1,Stundensätze!$D$13,IF(L2587=2,Stundensätze!$D$17,IF(L2587=4,Stundensätze!$D$21,"")))</f>
        <v/>
      </c>
      <c r="AN2587" s="180" t="str">
        <f>IF(L2587=1,Stundensätze!$D$15,IF(L2587=2,Stundensätze!$D$19,IF(L2587=4,Stundensätze!$D$23,"")))</f>
        <v/>
      </c>
      <c r="AO2587" s="180">
        <f t="shared" si="1160"/>
        <v>0</v>
      </c>
      <c r="AP2587" s="180">
        <f t="shared" si="1161"/>
        <v>0</v>
      </c>
      <c r="AQ2587" s="192" t="str">
        <f t="shared" si="1162"/>
        <v/>
      </c>
      <c r="AR2587" s="192" t="str">
        <f t="shared" si="1163"/>
        <v/>
      </c>
      <c r="AS2587" s="193">
        <f t="shared" si="1164"/>
        <v>0</v>
      </c>
      <c r="AT2587" s="258">
        <f>IF(K2587=0,0,VLOOKUP(K2587,Kostenstellen!A:B,2,FALSE))</f>
        <v>0</v>
      </c>
      <c r="AU2587" s="68" t="str">
        <f t="shared" si="1171"/>
        <v/>
      </c>
      <c r="AV2587" s="68" t="str">
        <f t="shared" si="1172"/>
        <v/>
      </c>
      <c r="AW2587" s="68">
        <f>IF(AF2587=0,0,VLOOKUP($H2587,Leistungszahlen!$A$11:$H$158,4,FALSE))</f>
        <v>0</v>
      </c>
      <c r="AX2587" s="68">
        <f>IF(AF2587=0,0,VLOOKUP($H2587,Leistungszahlen!$A$11:$H$158,5,FALSE))</f>
        <v>0</v>
      </c>
      <c r="AY2587" s="68">
        <f>IF(AG2587=0,0,VLOOKUP($H2587,Leistungszahlen!$A$11:$H$158,6,FALSE))</f>
        <v>0</v>
      </c>
      <c r="AZ2587" s="68">
        <f t="shared" si="1173"/>
        <v>0</v>
      </c>
      <c r="BA2587" s="68">
        <f t="shared" si="1174"/>
        <v>0</v>
      </c>
      <c r="BC2587" s="68">
        <f t="shared" si="1165"/>
        <v>0</v>
      </c>
      <c r="BD2587" s="285"/>
    </row>
    <row r="2588" spans="1:56" s="68" customFormat="1">
      <c r="A2588" s="200"/>
      <c r="B2588" s="200"/>
      <c r="C2588" s="200"/>
      <c r="D2588" s="200"/>
      <c r="E2588" s="200"/>
      <c r="F2588" s="200"/>
      <c r="G2588" s="200"/>
      <c r="H2588" s="201"/>
      <c r="I2588" s="202"/>
      <c r="J2588" s="200"/>
      <c r="K2588" s="176"/>
      <c r="L2588" s="176"/>
      <c r="M2588" s="176"/>
      <c r="N2588" s="286"/>
      <c r="O2588" s="286"/>
      <c r="P2588" s="176"/>
      <c r="Q2588" s="203">
        <f t="shared" si="1166"/>
        <v>0</v>
      </c>
      <c r="R2588" s="203">
        <f t="shared" si="1167"/>
        <v>0</v>
      </c>
      <c r="S2588" s="203">
        <f t="shared" si="1168"/>
        <v>0</v>
      </c>
      <c r="T2588" s="203">
        <f t="shared" si="1169"/>
        <v>0</v>
      </c>
      <c r="U2588" s="203">
        <f t="shared" si="1170"/>
        <v>0</v>
      </c>
      <c r="V2588" s="175">
        <f>IF(Q2588&gt;0,VLOOKUP(Q2588,Jahresfaktoren!$A$11:$B$24,2,),0)</f>
        <v>0</v>
      </c>
      <c r="W2588" s="175">
        <f>IF(R2588&gt;0,VLOOKUP(R2588,Jahresfaktoren!$D$11:$E$24,2,),0)</f>
        <v>0</v>
      </c>
      <c r="X2588" s="175">
        <f>IF(S2588&gt;0,VLOOKUP(S2588,Jahresfaktoren!$A$28:$B$29,2,),0)</f>
        <v>0</v>
      </c>
      <c r="Y2588" s="175">
        <f>IF(T2588&gt;0,VLOOKUP(T2588,Jahresfaktoren!$A$28:$B$29,2,),0)</f>
        <v>0</v>
      </c>
      <c r="Z2588" s="175">
        <f>IF(U2588&gt;0,VLOOKUP(U2588,Jahresfaktoren!$A$32:$B$33,2,),)</f>
        <v>0</v>
      </c>
      <c r="AA2588" s="177" t="str">
        <f t="shared" si="1150"/>
        <v/>
      </c>
      <c r="AB2588" s="177" t="str">
        <f t="shared" si="1151"/>
        <v/>
      </c>
      <c r="AC2588" s="177" t="str">
        <f t="shared" si="1152"/>
        <v/>
      </c>
      <c r="AD2588" s="177" t="str">
        <f t="shared" si="1153"/>
        <v/>
      </c>
      <c r="AE2588" s="177" t="str">
        <f t="shared" si="1154"/>
        <v/>
      </c>
      <c r="AF2588" s="178">
        <f>IF(Q2588&gt;0,VLOOKUP(H2588,Leistungszahlen!$A$11:$C$158,3,),0)</f>
        <v>0</v>
      </c>
      <c r="AG2588" s="178">
        <f>IF(R2588&gt;0,VLOOKUP(H2588,Leistungszahlen!$A$11:$F$158,6,),IF(T2588&gt;0,VLOOKUP(H2588,Leistungszahlen!$A$11:$F$158,6,),0))</f>
        <v>0</v>
      </c>
      <c r="AH2588" s="179">
        <f t="shared" si="1155"/>
        <v>0</v>
      </c>
      <c r="AI2588" s="179">
        <f t="shared" si="1156"/>
        <v>0</v>
      </c>
      <c r="AJ2588" s="179">
        <f t="shared" si="1157"/>
        <v>0</v>
      </c>
      <c r="AK2588" s="179">
        <f t="shared" si="1158"/>
        <v>0</v>
      </c>
      <c r="AL2588" s="179">
        <f t="shared" si="1159"/>
        <v>0</v>
      </c>
      <c r="AM2588" s="180" t="str">
        <f>IF(L2588=1,Stundensätze!$D$13,IF(L2588=2,Stundensätze!$D$17,IF(L2588=4,Stundensätze!$D$21,"")))</f>
        <v/>
      </c>
      <c r="AN2588" s="180" t="str">
        <f>IF(L2588=1,Stundensätze!$D$15,IF(L2588=2,Stundensätze!$D$19,IF(L2588=4,Stundensätze!$D$23,"")))</f>
        <v/>
      </c>
      <c r="AO2588" s="180">
        <f t="shared" si="1160"/>
        <v>0</v>
      </c>
      <c r="AP2588" s="180">
        <f t="shared" si="1161"/>
        <v>0</v>
      </c>
      <c r="AQ2588" s="192" t="str">
        <f t="shared" si="1162"/>
        <v/>
      </c>
      <c r="AR2588" s="192" t="str">
        <f t="shared" si="1163"/>
        <v/>
      </c>
      <c r="AS2588" s="193">
        <f t="shared" si="1164"/>
        <v>0</v>
      </c>
      <c r="AT2588" s="258">
        <f>IF(K2588=0,0,VLOOKUP(K2588,Kostenstellen!A:B,2,FALSE))</f>
        <v>0</v>
      </c>
      <c r="AU2588" s="68" t="str">
        <f t="shared" si="1171"/>
        <v/>
      </c>
      <c r="AV2588" s="68" t="str">
        <f t="shared" si="1172"/>
        <v/>
      </c>
      <c r="AW2588" s="68">
        <f>IF(AF2588=0,0,VLOOKUP($H2588,Leistungszahlen!$A$11:$H$158,4,FALSE))</f>
        <v>0</v>
      </c>
      <c r="AX2588" s="68">
        <f>IF(AF2588=0,0,VLOOKUP($H2588,Leistungszahlen!$A$11:$H$158,5,FALSE))</f>
        <v>0</v>
      </c>
      <c r="AY2588" s="68">
        <f>IF(AG2588=0,0,VLOOKUP($H2588,Leistungszahlen!$A$11:$H$158,6,FALSE))</f>
        <v>0</v>
      </c>
      <c r="AZ2588" s="68">
        <f t="shared" si="1173"/>
        <v>0</v>
      </c>
      <c r="BA2588" s="68">
        <f t="shared" si="1174"/>
        <v>0</v>
      </c>
      <c r="BC2588" s="68">
        <f t="shared" si="1165"/>
        <v>0</v>
      </c>
      <c r="BD2588" s="285"/>
    </row>
    <row r="2589" spans="1:56" s="68" customFormat="1">
      <c r="A2589" s="200"/>
      <c r="B2589" s="200"/>
      <c r="C2589" s="200"/>
      <c r="D2589" s="200"/>
      <c r="E2589" s="200"/>
      <c r="F2589" s="200"/>
      <c r="G2589" s="200"/>
      <c r="H2589" s="201"/>
      <c r="I2589" s="202"/>
      <c r="J2589" s="200"/>
      <c r="K2589" s="176"/>
      <c r="L2589" s="176"/>
      <c r="M2589" s="176"/>
      <c r="N2589" s="286"/>
      <c r="O2589" s="286"/>
      <c r="P2589" s="176"/>
      <c r="Q2589" s="203">
        <f t="shared" si="1166"/>
        <v>0</v>
      </c>
      <c r="R2589" s="203">
        <f t="shared" si="1167"/>
        <v>0</v>
      </c>
      <c r="S2589" s="203">
        <f t="shared" si="1168"/>
        <v>0</v>
      </c>
      <c r="T2589" s="203">
        <f t="shared" si="1169"/>
        <v>0</v>
      </c>
      <c r="U2589" s="203">
        <f t="shared" si="1170"/>
        <v>0</v>
      </c>
      <c r="V2589" s="175">
        <f>IF(Q2589&gt;0,VLOOKUP(Q2589,Jahresfaktoren!$A$11:$B$24,2,),0)</f>
        <v>0</v>
      </c>
      <c r="W2589" s="175">
        <f>IF(R2589&gt;0,VLOOKUP(R2589,Jahresfaktoren!$D$11:$E$24,2,),0)</f>
        <v>0</v>
      </c>
      <c r="X2589" s="175">
        <f>IF(S2589&gt;0,VLOOKUP(S2589,Jahresfaktoren!$A$28:$B$29,2,),0)</f>
        <v>0</v>
      </c>
      <c r="Y2589" s="175">
        <f>IF(T2589&gt;0,VLOOKUP(T2589,Jahresfaktoren!$A$28:$B$29,2,),0)</f>
        <v>0</v>
      </c>
      <c r="Z2589" s="175">
        <f>IF(U2589&gt;0,VLOOKUP(U2589,Jahresfaktoren!$A$32:$B$33,2,),)</f>
        <v>0</v>
      </c>
      <c r="AA2589" s="177" t="str">
        <f t="shared" si="1150"/>
        <v/>
      </c>
      <c r="AB2589" s="177" t="str">
        <f t="shared" si="1151"/>
        <v/>
      </c>
      <c r="AC2589" s="177" t="str">
        <f t="shared" si="1152"/>
        <v/>
      </c>
      <c r="AD2589" s="177" t="str">
        <f t="shared" si="1153"/>
        <v/>
      </c>
      <c r="AE2589" s="177" t="str">
        <f t="shared" si="1154"/>
        <v/>
      </c>
      <c r="AF2589" s="178">
        <f>IF(Q2589&gt;0,VLOOKUP(H2589,Leistungszahlen!$A$11:$C$158,3,),0)</f>
        <v>0</v>
      </c>
      <c r="AG2589" s="178">
        <f>IF(R2589&gt;0,VLOOKUP(H2589,Leistungszahlen!$A$11:$F$158,6,),IF(T2589&gt;0,VLOOKUP(H2589,Leistungszahlen!$A$11:$F$158,6,),0))</f>
        <v>0</v>
      </c>
      <c r="AH2589" s="179">
        <f t="shared" si="1155"/>
        <v>0</v>
      </c>
      <c r="AI2589" s="179">
        <f t="shared" si="1156"/>
        <v>0</v>
      </c>
      <c r="AJ2589" s="179">
        <f t="shared" si="1157"/>
        <v>0</v>
      </c>
      <c r="AK2589" s="179">
        <f t="shared" si="1158"/>
        <v>0</v>
      </c>
      <c r="AL2589" s="179">
        <f t="shared" si="1159"/>
        <v>0</v>
      </c>
      <c r="AM2589" s="180" t="str">
        <f>IF(L2589=1,Stundensätze!$D$13,IF(L2589=2,Stundensätze!$D$17,IF(L2589=4,Stundensätze!$D$21,"")))</f>
        <v/>
      </c>
      <c r="AN2589" s="180" t="str">
        <f>IF(L2589=1,Stundensätze!$D$15,IF(L2589=2,Stundensätze!$D$19,IF(L2589=4,Stundensätze!$D$23,"")))</f>
        <v/>
      </c>
      <c r="AO2589" s="180">
        <f t="shared" si="1160"/>
        <v>0</v>
      </c>
      <c r="AP2589" s="180">
        <f t="shared" si="1161"/>
        <v>0</v>
      </c>
      <c r="AQ2589" s="192" t="str">
        <f t="shared" si="1162"/>
        <v/>
      </c>
      <c r="AR2589" s="192" t="str">
        <f t="shared" si="1163"/>
        <v/>
      </c>
      <c r="AS2589" s="193">
        <f t="shared" si="1164"/>
        <v>0</v>
      </c>
      <c r="AT2589" s="258">
        <f>IF(K2589=0,0,VLOOKUP(K2589,Kostenstellen!A:B,2,FALSE))</f>
        <v>0</v>
      </c>
      <c r="AU2589" s="68" t="str">
        <f t="shared" si="1171"/>
        <v/>
      </c>
      <c r="AV2589" s="68" t="str">
        <f t="shared" si="1172"/>
        <v/>
      </c>
      <c r="AW2589" s="68">
        <f>IF(AF2589=0,0,VLOOKUP($H2589,Leistungszahlen!$A$11:$H$158,4,FALSE))</f>
        <v>0</v>
      </c>
      <c r="AX2589" s="68">
        <f>IF(AF2589=0,0,VLOOKUP($H2589,Leistungszahlen!$A$11:$H$158,5,FALSE))</f>
        <v>0</v>
      </c>
      <c r="AY2589" s="68">
        <f>IF(AG2589=0,0,VLOOKUP($H2589,Leistungszahlen!$A$11:$H$158,6,FALSE))</f>
        <v>0</v>
      </c>
      <c r="AZ2589" s="68">
        <f t="shared" si="1173"/>
        <v>0</v>
      </c>
      <c r="BA2589" s="68">
        <f t="shared" si="1174"/>
        <v>0</v>
      </c>
      <c r="BC2589" s="68">
        <f t="shared" si="1165"/>
        <v>0</v>
      </c>
      <c r="BD2589" s="285"/>
    </row>
    <row r="2590" spans="1:56" s="68" customFormat="1">
      <c r="A2590" s="200"/>
      <c r="B2590" s="200"/>
      <c r="C2590" s="200"/>
      <c r="D2590" s="200"/>
      <c r="E2590" s="200"/>
      <c r="F2590" s="200"/>
      <c r="G2590" s="200"/>
      <c r="H2590" s="201"/>
      <c r="I2590" s="202"/>
      <c r="J2590" s="200"/>
      <c r="K2590" s="176"/>
      <c r="L2590" s="176"/>
      <c r="M2590" s="176"/>
      <c r="N2590" s="286"/>
      <c r="O2590" s="286"/>
      <c r="P2590" s="176"/>
      <c r="Q2590" s="203">
        <f t="shared" si="1166"/>
        <v>0</v>
      </c>
      <c r="R2590" s="203">
        <f t="shared" si="1167"/>
        <v>0</v>
      </c>
      <c r="S2590" s="203">
        <f t="shared" si="1168"/>
        <v>0</v>
      </c>
      <c r="T2590" s="203">
        <f t="shared" si="1169"/>
        <v>0</v>
      </c>
      <c r="U2590" s="203">
        <f t="shared" si="1170"/>
        <v>0</v>
      </c>
      <c r="V2590" s="175">
        <f>IF(Q2590&gt;0,VLOOKUP(Q2590,Jahresfaktoren!$A$11:$B$24,2,),0)</f>
        <v>0</v>
      </c>
      <c r="W2590" s="175">
        <f>IF(R2590&gt;0,VLOOKUP(R2590,Jahresfaktoren!$D$11:$E$24,2,),0)</f>
        <v>0</v>
      </c>
      <c r="X2590" s="175">
        <f>IF(S2590&gt;0,VLOOKUP(S2590,Jahresfaktoren!$A$28:$B$29,2,),0)</f>
        <v>0</v>
      </c>
      <c r="Y2590" s="175">
        <f>IF(T2590&gt;0,VLOOKUP(T2590,Jahresfaktoren!$A$28:$B$29,2,),0)</f>
        <v>0</v>
      </c>
      <c r="Z2590" s="175">
        <f>IF(U2590&gt;0,VLOOKUP(U2590,Jahresfaktoren!$A$32:$B$33,2,),)</f>
        <v>0</v>
      </c>
      <c r="AA2590" s="177" t="str">
        <f t="shared" si="1150"/>
        <v/>
      </c>
      <c r="AB2590" s="177" t="str">
        <f t="shared" si="1151"/>
        <v/>
      </c>
      <c r="AC2590" s="177" t="str">
        <f t="shared" si="1152"/>
        <v/>
      </c>
      <c r="AD2590" s="177" t="str">
        <f t="shared" si="1153"/>
        <v/>
      </c>
      <c r="AE2590" s="177" t="str">
        <f t="shared" si="1154"/>
        <v/>
      </c>
      <c r="AF2590" s="178">
        <f>IF(Q2590&gt;0,VLOOKUP(H2590,Leistungszahlen!$A$11:$C$158,3,),0)</f>
        <v>0</v>
      </c>
      <c r="AG2590" s="178">
        <f>IF(R2590&gt;0,VLOOKUP(H2590,Leistungszahlen!$A$11:$F$158,6,),IF(T2590&gt;0,VLOOKUP(H2590,Leistungszahlen!$A$11:$F$158,6,),0))</f>
        <v>0</v>
      </c>
      <c r="AH2590" s="179">
        <f t="shared" si="1155"/>
        <v>0</v>
      </c>
      <c r="AI2590" s="179">
        <f t="shared" si="1156"/>
        <v>0</v>
      </c>
      <c r="AJ2590" s="179">
        <f t="shared" si="1157"/>
        <v>0</v>
      </c>
      <c r="AK2590" s="179">
        <f t="shared" si="1158"/>
        <v>0</v>
      </c>
      <c r="AL2590" s="179">
        <f t="shared" si="1159"/>
        <v>0</v>
      </c>
      <c r="AM2590" s="180" t="str">
        <f>IF(L2590=1,Stundensätze!$D$13,IF(L2590=2,Stundensätze!$D$17,IF(L2590=4,Stundensätze!$D$21,"")))</f>
        <v/>
      </c>
      <c r="AN2590" s="180" t="str">
        <f>IF(L2590=1,Stundensätze!$D$15,IF(L2590=2,Stundensätze!$D$19,IF(L2590=4,Stundensätze!$D$23,"")))</f>
        <v/>
      </c>
      <c r="AO2590" s="180">
        <f t="shared" si="1160"/>
        <v>0</v>
      </c>
      <c r="AP2590" s="180">
        <f t="shared" si="1161"/>
        <v>0</v>
      </c>
      <c r="AQ2590" s="192" t="str">
        <f t="shared" si="1162"/>
        <v/>
      </c>
      <c r="AR2590" s="192" t="str">
        <f t="shared" si="1163"/>
        <v/>
      </c>
      <c r="AS2590" s="193">
        <f t="shared" si="1164"/>
        <v>0</v>
      </c>
      <c r="AT2590" s="258">
        <f>IF(K2590=0,0,VLOOKUP(K2590,Kostenstellen!A:B,2,FALSE))</f>
        <v>0</v>
      </c>
      <c r="AU2590" s="68" t="str">
        <f t="shared" si="1171"/>
        <v/>
      </c>
      <c r="AV2590" s="68" t="str">
        <f t="shared" si="1172"/>
        <v/>
      </c>
      <c r="AW2590" s="68">
        <f>IF(AF2590=0,0,VLOOKUP($H2590,Leistungszahlen!$A$11:$H$158,4,FALSE))</f>
        <v>0</v>
      </c>
      <c r="AX2590" s="68">
        <f>IF(AF2590=0,0,VLOOKUP($H2590,Leistungszahlen!$A$11:$H$158,5,FALSE))</f>
        <v>0</v>
      </c>
      <c r="AY2590" s="68">
        <f>IF(AG2590=0,0,VLOOKUP($H2590,Leistungszahlen!$A$11:$H$158,6,FALSE))</f>
        <v>0</v>
      </c>
      <c r="AZ2590" s="68">
        <f t="shared" si="1173"/>
        <v>0</v>
      </c>
      <c r="BA2590" s="68">
        <f t="shared" si="1174"/>
        <v>0</v>
      </c>
      <c r="BC2590" s="68">
        <f t="shared" si="1165"/>
        <v>0</v>
      </c>
      <c r="BD2590" s="285"/>
    </row>
    <row r="2591" spans="1:56" s="68" customFormat="1">
      <c r="A2591" s="200"/>
      <c r="B2591" s="200"/>
      <c r="C2591" s="200"/>
      <c r="D2591" s="200"/>
      <c r="E2591" s="200"/>
      <c r="F2591" s="200"/>
      <c r="G2591" s="200"/>
      <c r="H2591" s="201"/>
      <c r="I2591" s="202"/>
      <c r="J2591" s="200"/>
      <c r="K2591" s="176"/>
      <c r="L2591" s="176"/>
      <c r="M2591" s="176"/>
      <c r="N2591" s="286"/>
      <c r="O2591" s="286"/>
      <c r="P2591" s="176"/>
      <c r="Q2591" s="203">
        <f t="shared" si="1166"/>
        <v>0</v>
      </c>
      <c r="R2591" s="203">
        <f t="shared" si="1167"/>
        <v>0</v>
      </c>
      <c r="S2591" s="203">
        <f t="shared" si="1168"/>
        <v>0</v>
      </c>
      <c r="T2591" s="203">
        <f t="shared" si="1169"/>
        <v>0</v>
      </c>
      <c r="U2591" s="203">
        <f t="shared" si="1170"/>
        <v>0</v>
      </c>
      <c r="V2591" s="175">
        <f>IF(Q2591&gt;0,VLOOKUP(Q2591,Jahresfaktoren!$A$11:$B$24,2,),0)</f>
        <v>0</v>
      </c>
      <c r="W2591" s="175">
        <f>IF(R2591&gt;0,VLOOKUP(R2591,Jahresfaktoren!$D$11:$E$24,2,),0)</f>
        <v>0</v>
      </c>
      <c r="X2591" s="175">
        <f>IF(S2591&gt;0,VLOOKUP(S2591,Jahresfaktoren!$A$28:$B$29,2,),0)</f>
        <v>0</v>
      </c>
      <c r="Y2591" s="175">
        <f>IF(T2591&gt;0,VLOOKUP(T2591,Jahresfaktoren!$A$28:$B$29,2,),0)</f>
        <v>0</v>
      </c>
      <c r="Z2591" s="175">
        <f>IF(U2591&gt;0,VLOOKUP(U2591,Jahresfaktoren!$A$32:$B$33,2,),)</f>
        <v>0</v>
      </c>
      <c r="AA2591" s="177" t="str">
        <f t="shared" si="1150"/>
        <v/>
      </c>
      <c r="AB2591" s="177" t="str">
        <f t="shared" si="1151"/>
        <v/>
      </c>
      <c r="AC2591" s="177" t="str">
        <f t="shared" si="1152"/>
        <v/>
      </c>
      <c r="AD2591" s="177" t="str">
        <f t="shared" si="1153"/>
        <v/>
      </c>
      <c r="AE2591" s="177" t="str">
        <f t="shared" si="1154"/>
        <v/>
      </c>
      <c r="AF2591" s="178">
        <f>IF(Q2591&gt;0,VLOOKUP(H2591,Leistungszahlen!$A$11:$C$158,3,),0)</f>
        <v>0</v>
      </c>
      <c r="AG2591" s="178">
        <f>IF(R2591&gt;0,VLOOKUP(H2591,Leistungszahlen!$A$11:$F$158,6,),IF(T2591&gt;0,VLOOKUP(H2591,Leistungszahlen!$A$11:$F$158,6,),0))</f>
        <v>0</v>
      </c>
      <c r="AH2591" s="179">
        <f t="shared" si="1155"/>
        <v>0</v>
      </c>
      <c r="AI2591" s="179">
        <f t="shared" si="1156"/>
        <v>0</v>
      </c>
      <c r="AJ2591" s="179">
        <f t="shared" si="1157"/>
        <v>0</v>
      </c>
      <c r="AK2591" s="179">
        <f t="shared" si="1158"/>
        <v>0</v>
      </c>
      <c r="AL2591" s="179">
        <f t="shared" si="1159"/>
        <v>0</v>
      </c>
      <c r="AM2591" s="180" t="str">
        <f>IF(L2591=1,Stundensätze!$D$13,IF(L2591=2,Stundensätze!$D$17,IF(L2591=4,Stundensätze!$D$21,"")))</f>
        <v/>
      </c>
      <c r="AN2591" s="180" t="str">
        <f>IF(L2591=1,Stundensätze!$D$15,IF(L2591=2,Stundensätze!$D$19,IF(L2591=4,Stundensätze!$D$23,"")))</f>
        <v/>
      </c>
      <c r="AO2591" s="180">
        <f t="shared" si="1160"/>
        <v>0</v>
      </c>
      <c r="AP2591" s="180">
        <f t="shared" si="1161"/>
        <v>0</v>
      </c>
      <c r="AQ2591" s="192" t="str">
        <f t="shared" si="1162"/>
        <v/>
      </c>
      <c r="AR2591" s="192" t="str">
        <f t="shared" si="1163"/>
        <v/>
      </c>
      <c r="AS2591" s="193">
        <f t="shared" si="1164"/>
        <v>0</v>
      </c>
      <c r="AT2591" s="258">
        <f>IF(K2591=0,0,VLOOKUP(K2591,Kostenstellen!A:B,2,FALSE))</f>
        <v>0</v>
      </c>
      <c r="AU2591" s="68" t="str">
        <f t="shared" si="1171"/>
        <v/>
      </c>
      <c r="AV2591" s="68" t="str">
        <f t="shared" si="1172"/>
        <v/>
      </c>
      <c r="AW2591" s="68">
        <f>IF(AF2591=0,0,VLOOKUP($H2591,Leistungszahlen!$A$11:$H$158,4,FALSE))</f>
        <v>0</v>
      </c>
      <c r="AX2591" s="68">
        <f>IF(AF2591=0,0,VLOOKUP($H2591,Leistungszahlen!$A$11:$H$158,5,FALSE))</f>
        <v>0</v>
      </c>
      <c r="AY2591" s="68">
        <f>IF(AG2591=0,0,VLOOKUP($H2591,Leistungszahlen!$A$11:$H$158,6,FALSE))</f>
        <v>0</v>
      </c>
      <c r="AZ2591" s="68">
        <f t="shared" si="1173"/>
        <v>0</v>
      </c>
      <c r="BA2591" s="68">
        <f t="shared" si="1174"/>
        <v>0</v>
      </c>
      <c r="BC2591" s="68">
        <f t="shared" si="1165"/>
        <v>0</v>
      </c>
      <c r="BD2591" s="285"/>
    </row>
    <row r="2592" spans="1:56" s="68" customFormat="1">
      <c r="A2592" s="200"/>
      <c r="B2592" s="200"/>
      <c r="C2592" s="200"/>
      <c r="D2592" s="200"/>
      <c r="E2592" s="200"/>
      <c r="F2592" s="200"/>
      <c r="G2592" s="200"/>
      <c r="H2592" s="201"/>
      <c r="I2592" s="202"/>
      <c r="J2592" s="200"/>
      <c r="K2592" s="176"/>
      <c r="L2592" s="176"/>
      <c r="M2592" s="176"/>
      <c r="N2592" s="286"/>
      <c r="O2592" s="286"/>
      <c r="P2592" s="176"/>
      <c r="Q2592" s="203">
        <f t="shared" si="1166"/>
        <v>0</v>
      </c>
      <c r="R2592" s="203">
        <f t="shared" si="1167"/>
        <v>0</v>
      </c>
      <c r="S2592" s="203">
        <f t="shared" si="1168"/>
        <v>0</v>
      </c>
      <c r="T2592" s="203">
        <f t="shared" si="1169"/>
        <v>0</v>
      </c>
      <c r="U2592" s="203">
        <f t="shared" si="1170"/>
        <v>0</v>
      </c>
      <c r="V2592" s="175">
        <f>IF(Q2592&gt;0,VLOOKUP(Q2592,Jahresfaktoren!$A$11:$B$24,2,),0)</f>
        <v>0</v>
      </c>
      <c r="W2592" s="175">
        <f>IF(R2592&gt;0,VLOOKUP(R2592,Jahresfaktoren!$D$11:$E$24,2,),0)</f>
        <v>0</v>
      </c>
      <c r="X2592" s="175">
        <f>IF(S2592&gt;0,VLOOKUP(S2592,Jahresfaktoren!$A$28:$B$29,2,),0)</f>
        <v>0</v>
      </c>
      <c r="Y2592" s="175">
        <f>IF(T2592&gt;0,VLOOKUP(T2592,Jahresfaktoren!$A$28:$B$29,2,),0)</f>
        <v>0</v>
      </c>
      <c r="Z2592" s="175">
        <f>IF(U2592&gt;0,VLOOKUP(U2592,Jahresfaktoren!$A$32:$B$33,2,),)</f>
        <v>0</v>
      </c>
      <c r="AA2592" s="177" t="str">
        <f t="shared" ref="AA2592:AA2655" si="1175">IF(Q2592&gt;0,V2592*I2592,"")</f>
        <v/>
      </c>
      <c r="AB2592" s="177" t="str">
        <f t="shared" ref="AB2592:AB2655" si="1176">IF(R2592&gt;0,W2592*I2592,"")</f>
        <v/>
      </c>
      <c r="AC2592" s="177" t="str">
        <f t="shared" ref="AC2592:AC2655" si="1177">IF(S2592&gt;0,X2592*I2592,"")</f>
        <v/>
      </c>
      <c r="AD2592" s="177" t="str">
        <f t="shared" ref="AD2592:AD2655" si="1178">IF(T2592&gt;0,Y2592*I2592,"")</f>
        <v/>
      </c>
      <c r="AE2592" s="177" t="str">
        <f t="shared" ref="AE2592:AE2655" si="1179">IF(U2592&gt;0,Z2592*I2592,"")</f>
        <v/>
      </c>
      <c r="AF2592" s="178">
        <f>IF(Q2592&gt;0,VLOOKUP(H2592,Leistungszahlen!$A$11:$C$158,3,),0)</f>
        <v>0</v>
      </c>
      <c r="AG2592" s="178">
        <f>IF(R2592&gt;0,VLOOKUP(H2592,Leistungszahlen!$A$11:$F$158,6,),IF(T2592&gt;0,VLOOKUP(H2592,Leistungszahlen!$A$11:$F$158,6,),0))</f>
        <v>0</v>
      </c>
      <c r="AH2592" s="179">
        <f t="shared" ref="AH2592:AH2655" si="1180">IF(Q2592&gt;0,AA2592/AF2592,0)</f>
        <v>0</v>
      </c>
      <c r="AI2592" s="179">
        <f t="shared" ref="AI2592:AI2655" si="1181">IF(R2592&gt;0,AB2592/AG2592,0)</f>
        <v>0</v>
      </c>
      <c r="AJ2592" s="179">
        <f t="shared" ref="AJ2592:AJ2655" si="1182">IF(S2592&gt;0,AC2592/AF2592,0)</f>
        <v>0</v>
      </c>
      <c r="AK2592" s="179">
        <f t="shared" ref="AK2592:AK2655" si="1183">IF(T2592&gt;0,AD2592/AG2592,0)</f>
        <v>0</v>
      </c>
      <c r="AL2592" s="179">
        <f t="shared" ref="AL2592:AL2655" si="1184">IF(U2592&gt;0,AE2592/AF2592,0)</f>
        <v>0</v>
      </c>
      <c r="AM2592" s="180" t="str">
        <f>IF(L2592=1,Stundensätze!$D$13,IF(L2592=2,Stundensätze!$D$17,IF(L2592=4,Stundensätze!$D$21,"")))</f>
        <v/>
      </c>
      <c r="AN2592" s="180" t="str">
        <f>IF(L2592=1,Stundensätze!$D$15,IF(L2592=2,Stundensätze!$D$19,IF(L2592=4,Stundensätze!$D$23,"")))</f>
        <v/>
      </c>
      <c r="AO2592" s="180">
        <f t="shared" ref="AO2592:AO2655" si="1185">IF(OR(Q2592&gt;0,R2592&gt;0),((AH2592+AI2592)*AM2592),0)</f>
        <v>0</v>
      </c>
      <c r="AP2592" s="180">
        <f t="shared" ref="AP2592:AP2655" si="1186">IF(OR(S2592&gt;0,T2592&gt;0,U2592&gt;0),((AJ2592+AK2592+AL2592)*AN2592),0)</f>
        <v>0</v>
      </c>
      <c r="AQ2592" s="192" t="str">
        <f t="shared" ref="AQ2592:AQ2655" si="1187">IF(I2592&gt;0,AP2592+AO2592,"")</f>
        <v/>
      </c>
      <c r="AR2592" s="192" t="str">
        <f t="shared" ref="AR2592:AR2655" si="1188">IF(I2592&gt;0,AQ2592/12,"")</f>
        <v/>
      </c>
      <c r="AS2592" s="193">
        <f t="shared" ref="AS2592:AS2655" si="1189">IF(OR(Q2592&gt;0,R2592&gt;0,S2592&gt;0,T2592&gt;0,U2592&gt;0),(SUM(AH2592:AL2592)),0)</f>
        <v>0</v>
      </c>
      <c r="AT2592" s="258">
        <f>IF(K2592=0,0,VLOOKUP(K2592,Kostenstellen!A:B,2,FALSE))</f>
        <v>0</v>
      </c>
      <c r="AU2592" s="68" t="str">
        <f t="shared" si="1171"/>
        <v/>
      </c>
      <c r="AV2592" s="68" t="str">
        <f t="shared" si="1172"/>
        <v/>
      </c>
      <c r="AW2592" s="68">
        <f>IF(AF2592=0,0,VLOOKUP($H2592,Leistungszahlen!$A$11:$H$158,4,FALSE))</f>
        <v>0</v>
      </c>
      <c r="AX2592" s="68">
        <f>IF(AF2592=0,0,VLOOKUP($H2592,Leistungszahlen!$A$11:$H$158,5,FALSE))</f>
        <v>0</v>
      </c>
      <c r="AY2592" s="68">
        <f>IF(AG2592=0,0,VLOOKUP($H2592,Leistungszahlen!$A$11:$H$158,6,FALSE))</f>
        <v>0</v>
      </c>
      <c r="AZ2592" s="68">
        <f t="shared" si="1173"/>
        <v>0</v>
      </c>
      <c r="BA2592" s="68">
        <f t="shared" si="1174"/>
        <v>0</v>
      </c>
      <c r="BC2592" s="68">
        <f t="shared" ref="BC2592:BC2655" si="1190">IF(BA2592&gt;0,"Die Leistungswerte sind unter- oder überschritten",0)</f>
        <v>0</v>
      </c>
      <c r="BD2592" s="285"/>
    </row>
    <row r="2593" spans="1:56" s="68" customFormat="1">
      <c r="A2593" s="200"/>
      <c r="B2593" s="200"/>
      <c r="C2593" s="200"/>
      <c r="D2593" s="200"/>
      <c r="E2593" s="200"/>
      <c r="F2593" s="200"/>
      <c r="G2593" s="200"/>
      <c r="H2593" s="201"/>
      <c r="I2593" s="202"/>
      <c r="J2593" s="200"/>
      <c r="K2593" s="176"/>
      <c r="L2593" s="176"/>
      <c r="M2593" s="176"/>
      <c r="N2593" s="286"/>
      <c r="O2593" s="286"/>
      <c r="P2593" s="176"/>
      <c r="Q2593" s="203">
        <f t="shared" si="1166"/>
        <v>0</v>
      </c>
      <c r="R2593" s="203">
        <f t="shared" si="1167"/>
        <v>0</v>
      </c>
      <c r="S2593" s="203">
        <f t="shared" si="1168"/>
        <v>0</v>
      </c>
      <c r="T2593" s="203">
        <f t="shared" si="1169"/>
        <v>0</v>
      </c>
      <c r="U2593" s="203">
        <f t="shared" si="1170"/>
        <v>0</v>
      </c>
      <c r="V2593" s="175">
        <f>IF(Q2593&gt;0,VLOOKUP(Q2593,Jahresfaktoren!$A$11:$B$24,2,),0)</f>
        <v>0</v>
      </c>
      <c r="W2593" s="175">
        <f>IF(R2593&gt;0,VLOOKUP(R2593,Jahresfaktoren!$D$11:$E$24,2,),0)</f>
        <v>0</v>
      </c>
      <c r="X2593" s="175">
        <f>IF(S2593&gt;0,VLOOKUP(S2593,Jahresfaktoren!$A$28:$B$29,2,),0)</f>
        <v>0</v>
      </c>
      <c r="Y2593" s="175">
        <f>IF(T2593&gt;0,VLOOKUP(T2593,Jahresfaktoren!$A$28:$B$29,2,),0)</f>
        <v>0</v>
      </c>
      <c r="Z2593" s="175">
        <f>IF(U2593&gt;0,VLOOKUP(U2593,Jahresfaktoren!$A$32:$B$33,2,),)</f>
        <v>0</v>
      </c>
      <c r="AA2593" s="177" t="str">
        <f t="shared" si="1175"/>
        <v/>
      </c>
      <c r="AB2593" s="177" t="str">
        <f t="shared" si="1176"/>
        <v/>
      </c>
      <c r="AC2593" s="177" t="str">
        <f t="shared" si="1177"/>
        <v/>
      </c>
      <c r="AD2593" s="177" t="str">
        <f t="shared" si="1178"/>
        <v/>
      </c>
      <c r="AE2593" s="177" t="str">
        <f t="shared" si="1179"/>
        <v/>
      </c>
      <c r="AF2593" s="178">
        <f>IF(Q2593&gt;0,VLOOKUP(H2593,Leistungszahlen!$A$11:$C$158,3,),0)</f>
        <v>0</v>
      </c>
      <c r="AG2593" s="178">
        <f>IF(R2593&gt;0,VLOOKUP(H2593,Leistungszahlen!$A$11:$F$158,6,),IF(T2593&gt;0,VLOOKUP(H2593,Leistungszahlen!$A$11:$F$158,6,),0))</f>
        <v>0</v>
      </c>
      <c r="AH2593" s="179">
        <f t="shared" si="1180"/>
        <v>0</v>
      </c>
      <c r="AI2593" s="179">
        <f t="shared" si="1181"/>
        <v>0</v>
      </c>
      <c r="AJ2593" s="179">
        <f t="shared" si="1182"/>
        <v>0</v>
      </c>
      <c r="AK2593" s="179">
        <f t="shared" si="1183"/>
        <v>0</v>
      </c>
      <c r="AL2593" s="179">
        <f t="shared" si="1184"/>
        <v>0</v>
      </c>
      <c r="AM2593" s="180" t="str">
        <f>IF(L2593=1,Stundensätze!$D$13,IF(L2593=2,Stundensätze!$D$17,IF(L2593=4,Stundensätze!$D$21,"")))</f>
        <v/>
      </c>
      <c r="AN2593" s="180" t="str">
        <f>IF(L2593=1,Stundensätze!$D$15,IF(L2593=2,Stundensätze!$D$19,IF(L2593=4,Stundensätze!$D$23,"")))</f>
        <v/>
      </c>
      <c r="AO2593" s="180">
        <f t="shared" si="1185"/>
        <v>0</v>
      </c>
      <c r="AP2593" s="180">
        <f t="shared" si="1186"/>
        <v>0</v>
      </c>
      <c r="AQ2593" s="192" t="str">
        <f t="shared" si="1187"/>
        <v/>
      </c>
      <c r="AR2593" s="192" t="str">
        <f t="shared" si="1188"/>
        <v/>
      </c>
      <c r="AS2593" s="193">
        <f t="shared" si="1189"/>
        <v>0</v>
      </c>
      <c r="AT2593" s="258">
        <f>IF(K2593=0,0,VLOOKUP(K2593,Kostenstellen!A:B,2,FALSE))</f>
        <v>0</v>
      </c>
      <c r="AU2593" s="68" t="str">
        <f t="shared" si="1171"/>
        <v/>
      </c>
      <c r="AV2593" s="68" t="str">
        <f t="shared" si="1172"/>
        <v/>
      </c>
      <c r="AW2593" s="68">
        <f>IF(AF2593=0,0,VLOOKUP($H2593,Leistungszahlen!$A$11:$H$158,4,FALSE))</f>
        <v>0</v>
      </c>
      <c r="AX2593" s="68">
        <f>IF(AF2593=0,0,VLOOKUP($H2593,Leistungszahlen!$A$11:$H$158,5,FALSE))</f>
        <v>0</v>
      </c>
      <c r="AY2593" s="68">
        <f>IF(AG2593=0,0,VLOOKUP($H2593,Leistungszahlen!$A$11:$H$158,6,FALSE))</f>
        <v>0</v>
      </c>
      <c r="AZ2593" s="68">
        <f t="shared" si="1173"/>
        <v>0</v>
      </c>
      <c r="BA2593" s="68">
        <f t="shared" si="1174"/>
        <v>0</v>
      </c>
      <c r="BC2593" s="68">
        <f t="shared" si="1190"/>
        <v>0</v>
      </c>
      <c r="BD2593" s="285"/>
    </row>
    <row r="2594" spans="1:56" s="68" customFormat="1">
      <c r="A2594" s="200"/>
      <c r="B2594" s="200"/>
      <c r="C2594" s="200"/>
      <c r="D2594" s="200"/>
      <c r="E2594" s="200"/>
      <c r="F2594" s="200"/>
      <c r="G2594" s="200"/>
      <c r="H2594" s="201"/>
      <c r="I2594" s="202"/>
      <c r="J2594" s="200"/>
      <c r="K2594" s="176"/>
      <c r="L2594" s="176"/>
      <c r="M2594" s="176"/>
      <c r="N2594" s="286"/>
      <c r="O2594" s="286"/>
      <c r="P2594" s="176"/>
      <c r="Q2594" s="203">
        <f t="shared" si="1166"/>
        <v>0</v>
      </c>
      <c r="R2594" s="203">
        <f t="shared" si="1167"/>
        <v>0</v>
      </c>
      <c r="S2594" s="203">
        <f t="shared" si="1168"/>
        <v>0</v>
      </c>
      <c r="T2594" s="203">
        <f t="shared" si="1169"/>
        <v>0</v>
      </c>
      <c r="U2594" s="203">
        <f t="shared" si="1170"/>
        <v>0</v>
      </c>
      <c r="V2594" s="175">
        <f>IF(Q2594&gt;0,VLOOKUP(Q2594,Jahresfaktoren!$A$11:$B$24,2,),0)</f>
        <v>0</v>
      </c>
      <c r="W2594" s="175">
        <f>IF(R2594&gt;0,VLOOKUP(R2594,Jahresfaktoren!$D$11:$E$24,2,),0)</f>
        <v>0</v>
      </c>
      <c r="X2594" s="175">
        <f>IF(S2594&gt;0,VLOOKUP(S2594,Jahresfaktoren!$A$28:$B$29,2,),0)</f>
        <v>0</v>
      </c>
      <c r="Y2594" s="175">
        <f>IF(T2594&gt;0,VLOOKUP(T2594,Jahresfaktoren!$A$28:$B$29,2,),0)</f>
        <v>0</v>
      </c>
      <c r="Z2594" s="175">
        <f>IF(U2594&gt;0,VLOOKUP(U2594,Jahresfaktoren!$A$32:$B$33,2,),)</f>
        <v>0</v>
      </c>
      <c r="AA2594" s="177" t="str">
        <f t="shared" si="1175"/>
        <v/>
      </c>
      <c r="AB2594" s="177" t="str">
        <f t="shared" si="1176"/>
        <v/>
      </c>
      <c r="AC2594" s="177" t="str">
        <f t="shared" si="1177"/>
        <v/>
      </c>
      <c r="AD2594" s="177" t="str">
        <f t="shared" si="1178"/>
        <v/>
      </c>
      <c r="AE2594" s="177" t="str">
        <f t="shared" si="1179"/>
        <v/>
      </c>
      <c r="AF2594" s="178">
        <f>IF(Q2594&gt;0,VLOOKUP(H2594,Leistungszahlen!$A$11:$C$158,3,),0)</f>
        <v>0</v>
      </c>
      <c r="AG2594" s="178">
        <f>IF(R2594&gt;0,VLOOKUP(H2594,Leistungszahlen!$A$11:$F$158,6,),IF(T2594&gt;0,VLOOKUP(H2594,Leistungszahlen!$A$11:$F$158,6,),0))</f>
        <v>0</v>
      </c>
      <c r="AH2594" s="179">
        <f t="shared" si="1180"/>
        <v>0</v>
      </c>
      <c r="AI2594" s="179">
        <f t="shared" si="1181"/>
        <v>0</v>
      </c>
      <c r="AJ2594" s="179">
        <f t="shared" si="1182"/>
        <v>0</v>
      </c>
      <c r="AK2594" s="179">
        <f t="shared" si="1183"/>
        <v>0</v>
      </c>
      <c r="AL2594" s="179">
        <f t="shared" si="1184"/>
        <v>0</v>
      </c>
      <c r="AM2594" s="180" t="str">
        <f>IF(L2594=1,Stundensätze!$D$13,IF(L2594=2,Stundensätze!$D$17,IF(L2594=4,Stundensätze!$D$21,"")))</f>
        <v/>
      </c>
      <c r="AN2594" s="180" t="str">
        <f>IF(L2594=1,Stundensätze!$D$15,IF(L2594=2,Stundensätze!$D$19,IF(L2594=4,Stundensätze!$D$23,"")))</f>
        <v/>
      </c>
      <c r="AO2594" s="180">
        <f t="shared" si="1185"/>
        <v>0</v>
      </c>
      <c r="AP2594" s="180">
        <f t="shared" si="1186"/>
        <v>0</v>
      </c>
      <c r="AQ2594" s="192" t="str">
        <f t="shared" si="1187"/>
        <v/>
      </c>
      <c r="AR2594" s="192" t="str">
        <f t="shared" si="1188"/>
        <v/>
      </c>
      <c r="AS2594" s="193">
        <f t="shared" si="1189"/>
        <v>0</v>
      </c>
      <c r="AT2594" s="258">
        <f>IF(K2594=0,0,VLOOKUP(K2594,Kostenstellen!A:B,2,FALSE))</f>
        <v>0</v>
      </c>
      <c r="AU2594" s="68" t="str">
        <f t="shared" si="1171"/>
        <v/>
      </c>
      <c r="AV2594" s="68" t="str">
        <f t="shared" si="1172"/>
        <v/>
      </c>
      <c r="AW2594" s="68">
        <f>IF(AF2594=0,0,VLOOKUP($H2594,Leistungszahlen!$A$11:$H$158,4,FALSE))</f>
        <v>0</v>
      </c>
      <c r="AX2594" s="68">
        <f>IF(AF2594=0,0,VLOOKUP($H2594,Leistungszahlen!$A$11:$H$158,5,FALSE))</f>
        <v>0</v>
      </c>
      <c r="AY2594" s="68">
        <f>IF(AG2594=0,0,VLOOKUP($H2594,Leistungszahlen!$A$11:$H$158,6,FALSE))</f>
        <v>0</v>
      </c>
      <c r="AZ2594" s="68">
        <f t="shared" si="1173"/>
        <v>0</v>
      </c>
      <c r="BA2594" s="68">
        <f t="shared" si="1174"/>
        <v>0</v>
      </c>
      <c r="BC2594" s="68">
        <f t="shared" si="1190"/>
        <v>0</v>
      </c>
      <c r="BD2594" s="285"/>
    </row>
    <row r="2595" spans="1:56" s="68" customFormat="1">
      <c r="A2595" s="200"/>
      <c r="B2595" s="200"/>
      <c r="C2595" s="200"/>
      <c r="D2595" s="200"/>
      <c r="E2595" s="200"/>
      <c r="F2595" s="200"/>
      <c r="G2595" s="200"/>
      <c r="H2595" s="201"/>
      <c r="I2595" s="202"/>
      <c r="J2595" s="200"/>
      <c r="K2595" s="176"/>
      <c r="L2595" s="176"/>
      <c r="M2595" s="176"/>
      <c r="N2595" s="286"/>
      <c r="O2595" s="286"/>
      <c r="P2595" s="176"/>
      <c r="Q2595" s="203">
        <f t="shared" si="1166"/>
        <v>0</v>
      </c>
      <c r="R2595" s="203">
        <f t="shared" si="1167"/>
        <v>0</v>
      </c>
      <c r="S2595" s="203">
        <f t="shared" si="1168"/>
        <v>0</v>
      </c>
      <c r="T2595" s="203">
        <f t="shared" si="1169"/>
        <v>0</v>
      </c>
      <c r="U2595" s="203">
        <f t="shared" si="1170"/>
        <v>0</v>
      </c>
      <c r="V2595" s="175">
        <f>IF(Q2595&gt;0,VLOOKUP(Q2595,Jahresfaktoren!$A$11:$B$24,2,),0)</f>
        <v>0</v>
      </c>
      <c r="W2595" s="175">
        <f>IF(R2595&gt;0,VLOOKUP(R2595,Jahresfaktoren!$D$11:$E$24,2,),0)</f>
        <v>0</v>
      </c>
      <c r="X2595" s="175">
        <f>IF(S2595&gt;0,VLOOKUP(S2595,Jahresfaktoren!$A$28:$B$29,2,),0)</f>
        <v>0</v>
      </c>
      <c r="Y2595" s="175">
        <f>IF(T2595&gt;0,VLOOKUP(T2595,Jahresfaktoren!$A$28:$B$29,2,),0)</f>
        <v>0</v>
      </c>
      <c r="Z2595" s="175">
        <f>IF(U2595&gt;0,VLOOKUP(U2595,Jahresfaktoren!$A$32:$B$33,2,),)</f>
        <v>0</v>
      </c>
      <c r="AA2595" s="177" t="str">
        <f t="shared" si="1175"/>
        <v/>
      </c>
      <c r="AB2595" s="177" t="str">
        <f t="shared" si="1176"/>
        <v/>
      </c>
      <c r="AC2595" s="177" t="str">
        <f t="shared" si="1177"/>
        <v/>
      </c>
      <c r="AD2595" s="177" t="str">
        <f t="shared" si="1178"/>
        <v/>
      </c>
      <c r="AE2595" s="177" t="str">
        <f t="shared" si="1179"/>
        <v/>
      </c>
      <c r="AF2595" s="178">
        <f>IF(Q2595&gt;0,VLOOKUP(H2595,Leistungszahlen!$A$11:$C$158,3,),0)</f>
        <v>0</v>
      </c>
      <c r="AG2595" s="178">
        <f>IF(R2595&gt;0,VLOOKUP(H2595,Leistungszahlen!$A$11:$F$158,6,),IF(T2595&gt;0,VLOOKUP(H2595,Leistungszahlen!$A$11:$F$158,6,),0))</f>
        <v>0</v>
      </c>
      <c r="AH2595" s="179">
        <f t="shared" si="1180"/>
        <v>0</v>
      </c>
      <c r="AI2595" s="179">
        <f t="shared" si="1181"/>
        <v>0</v>
      </c>
      <c r="AJ2595" s="179">
        <f t="shared" si="1182"/>
        <v>0</v>
      </c>
      <c r="AK2595" s="179">
        <f t="shared" si="1183"/>
        <v>0</v>
      </c>
      <c r="AL2595" s="179">
        <f t="shared" si="1184"/>
        <v>0</v>
      </c>
      <c r="AM2595" s="180" t="str">
        <f>IF(L2595=1,Stundensätze!$D$13,IF(L2595=2,Stundensätze!$D$17,IF(L2595=4,Stundensätze!$D$21,"")))</f>
        <v/>
      </c>
      <c r="AN2595" s="180" t="str">
        <f>IF(L2595=1,Stundensätze!$D$15,IF(L2595=2,Stundensätze!$D$19,IF(L2595=4,Stundensätze!$D$23,"")))</f>
        <v/>
      </c>
      <c r="AO2595" s="180">
        <f t="shared" si="1185"/>
        <v>0</v>
      </c>
      <c r="AP2595" s="180">
        <f t="shared" si="1186"/>
        <v>0</v>
      </c>
      <c r="AQ2595" s="192" t="str">
        <f t="shared" si="1187"/>
        <v/>
      </c>
      <c r="AR2595" s="192" t="str">
        <f t="shared" si="1188"/>
        <v/>
      </c>
      <c r="AS2595" s="193">
        <f t="shared" si="1189"/>
        <v>0</v>
      </c>
      <c r="AT2595" s="258">
        <f>IF(K2595=0,0,VLOOKUP(K2595,Kostenstellen!A:B,2,FALSE))</f>
        <v>0</v>
      </c>
      <c r="AU2595" s="68" t="str">
        <f t="shared" si="1171"/>
        <v/>
      </c>
      <c r="AV2595" s="68" t="str">
        <f t="shared" si="1172"/>
        <v/>
      </c>
      <c r="AW2595" s="68">
        <f>IF(AF2595=0,0,VLOOKUP($H2595,Leistungszahlen!$A$11:$H$158,4,FALSE))</f>
        <v>0</v>
      </c>
      <c r="AX2595" s="68">
        <f>IF(AF2595=0,0,VLOOKUP($H2595,Leistungszahlen!$A$11:$H$158,5,FALSE))</f>
        <v>0</v>
      </c>
      <c r="AY2595" s="68">
        <f>IF(AG2595=0,0,VLOOKUP($H2595,Leistungszahlen!$A$11:$H$158,6,FALSE))</f>
        <v>0</v>
      </c>
      <c r="AZ2595" s="68">
        <f t="shared" si="1173"/>
        <v>0</v>
      </c>
      <c r="BA2595" s="68">
        <f t="shared" si="1174"/>
        <v>0</v>
      </c>
      <c r="BC2595" s="68">
        <f t="shared" si="1190"/>
        <v>0</v>
      </c>
      <c r="BD2595" s="285"/>
    </row>
    <row r="2596" spans="1:56" s="68" customFormat="1">
      <c r="A2596" s="200"/>
      <c r="B2596" s="200"/>
      <c r="C2596" s="200"/>
      <c r="D2596" s="200"/>
      <c r="E2596" s="200"/>
      <c r="F2596" s="200"/>
      <c r="G2596" s="200"/>
      <c r="H2596" s="201"/>
      <c r="I2596" s="202"/>
      <c r="J2596" s="200"/>
      <c r="K2596" s="176"/>
      <c r="L2596" s="176"/>
      <c r="M2596" s="176"/>
      <c r="N2596" s="286"/>
      <c r="O2596" s="286"/>
      <c r="P2596" s="176"/>
      <c r="Q2596" s="203">
        <f t="shared" si="1166"/>
        <v>0</v>
      </c>
      <c r="R2596" s="203">
        <f t="shared" si="1167"/>
        <v>0</v>
      </c>
      <c r="S2596" s="203">
        <f t="shared" si="1168"/>
        <v>0</v>
      </c>
      <c r="T2596" s="203">
        <f t="shared" si="1169"/>
        <v>0</v>
      </c>
      <c r="U2596" s="203">
        <f t="shared" si="1170"/>
        <v>0</v>
      </c>
      <c r="V2596" s="175">
        <f>IF(Q2596&gt;0,VLOOKUP(Q2596,Jahresfaktoren!$A$11:$B$24,2,),0)</f>
        <v>0</v>
      </c>
      <c r="W2596" s="175">
        <f>IF(R2596&gt;0,VLOOKUP(R2596,Jahresfaktoren!$D$11:$E$24,2,),0)</f>
        <v>0</v>
      </c>
      <c r="X2596" s="175">
        <f>IF(S2596&gt;0,VLOOKUP(S2596,Jahresfaktoren!$A$28:$B$29,2,),0)</f>
        <v>0</v>
      </c>
      <c r="Y2596" s="175">
        <f>IF(T2596&gt;0,VLOOKUP(T2596,Jahresfaktoren!$A$28:$B$29,2,),0)</f>
        <v>0</v>
      </c>
      <c r="Z2596" s="175">
        <f>IF(U2596&gt;0,VLOOKUP(U2596,Jahresfaktoren!$A$32:$B$33,2,),)</f>
        <v>0</v>
      </c>
      <c r="AA2596" s="177" t="str">
        <f t="shared" si="1175"/>
        <v/>
      </c>
      <c r="AB2596" s="177" t="str">
        <f t="shared" si="1176"/>
        <v/>
      </c>
      <c r="AC2596" s="177" t="str">
        <f t="shared" si="1177"/>
        <v/>
      </c>
      <c r="AD2596" s="177" t="str">
        <f t="shared" si="1178"/>
        <v/>
      </c>
      <c r="AE2596" s="177" t="str">
        <f t="shared" si="1179"/>
        <v/>
      </c>
      <c r="AF2596" s="178">
        <f>IF(Q2596&gt;0,VLOOKUP(H2596,Leistungszahlen!$A$11:$C$158,3,),0)</f>
        <v>0</v>
      </c>
      <c r="AG2596" s="178">
        <f>IF(R2596&gt;0,VLOOKUP(H2596,Leistungszahlen!$A$11:$F$158,6,),IF(T2596&gt;0,VLOOKUP(H2596,Leistungszahlen!$A$11:$F$158,6,),0))</f>
        <v>0</v>
      </c>
      <c r="AH2596" s="179">
        <f t="shared" si="1180"/>
        <v>0</v>
      </c>
      <c r="AI2596" s="179">
        <f t="shared" si="1181"/>
        <v>0</v>
      </c>
      <c r="AJ2596" s="179">
        <f t="shared" si="1182"/>
        <v>0</v>
      </c>
      <c r="AK2596" s="179">
        <f t="shared" si="1183"/>
        <v>0</v>
      </c>
      <c r="AL2596" s="179">
        <f t="shared" si="1184"/>
        <v>0</v>
      </c>
      <c r="AM2596" s="180" t="str">
        <f>IF(L2596=1,Stundensätze!$D$13,IF(L2596=2,Stundensätze!$D$17,IF(L2596=4,Stundensätze!$D$21,"")))</f>
        <v/>
      </c>
      <c r="AN2596" s="180" t="str">
        <f>IF(L2596=1,Stundensätze!$D$15,IF(L2596=2,Stundensätze!$D$19,IF(L2596=4,Stundensätze!$D$23,"")))</f>
        <v/>
      </c>
      <c r="AO2596" s="180">
        <f t="shared" si="1185"/>
        <v>0</v>
      </c>
      <c r="AP2596" s="180">
        <f t="shared" si="1186"/>
        <v>0</v>
      </c>
      <c r="AQ2596" s="192" t="str">
        <f t="shared" si="1187"/>
        <v/>
      </c>
      <c r="AR2596" s="192" t="str">
        <f t="shared" si="1188"/>
        <v/>
      </c>
      <c r="AS2596" s="193">
        <f t="shared" si="1189"/>
        <v>0</v>
      </c>
      <c r="AT2596" s="258">
        <f>IF(K2596=0,0,VLOOKUP(K2596,Kostenstellen!A:B,2,FALSE))</f>
        <v>0</v>
      </c>
      <c r="AU2596" s="68" t="str">
        <f t="shared" si="1171"/>
        <v/>
      </c>
      <c r="AV2596" s="68" t="str">
        <f t="shared" si="1172"/>
        <v/>
      </c>
      <c r="AW2596" s="68">
        <f>IF(AF2596=0,0,VLOOKUP($H2596,Leistungszahlen!$A$11:$H$158,4,FALSE))</f>
        <v>0</v>
      </c>
      <c r="AX2596" s="68">
        <f>IF(AF2596=0,0,VLOOKUP($H2596,Leistungszahlen!$A$11:$H$158,5,FALSE))</f>
        <v>0</v>
      </c>
      <c r="AY2596" s="68">
        <f>IF(AG2596=0,0,VLOOKUP($H2596,Leistungszahlen!$A$11:$H$158,6,FALSE))</f>
        <v>0</v>
      </c>
      <c r="AZ2596" s="68">
        <f t="shared" si="1173"/>
        <v>0</v>
      </c>
      <c r="BA2596" s="68">
        <f t="shared" si="1174"/>
        <v>0</v>
      </c>
      <c r="BC2596" s="68">
        <f t="shared" si="1190"/>
        <v>0</v>
      </c>
      <c r="BD2596" s="285"/>
    </row>
    <row r="2597" spans="1:56" s="68" customFormat="1">
      <c r="A2597" s="200"/>
      <c r="B2597" s="200"/>
      <c r="C2597" s="200"/>
      <c r="D2597" s="200"/>
      <c r="E2597" s="200"/>
      <c r="F2597" s="200"/>
      <c r="G2597" s="200"/>
      <c r="H2597" s="201"/>
      <c r="I2597" s="202"/>
      <c r="J2597" s="200"/>
      <c r="K2597" s="176"/>
      <c r="L2597" s="176"/>
      <c r="M2597" s="176"/>
      <c r="N2597" s="286"/>
      <c r="O2597" s="286"/>
      <c r="P2597" s="176"/>
      <c r="Q2597" s="203">
        <f t="shared" si="1166"/>
        <v>0</v>
      </c>
      <c r="R2597" s="203">
        <f t="shared" si="1167"/>
        <v>0</v>
      </c>
      <c r="S2597" s="203">
        <f t="shared" si="1168"/>
        <v>0</v>
      </c>
      <c r="T2597" s="203">
        <f t="shared" si="1169"/>
        <v>0</v>
      </c>
      <c r="U2597" s="203">
        <f t="shared" si="1170"/>
        <v>0</v>
      </c>
      <c r="V2597" s="175">
        <f>IF(Q2597&gt;0,VLOOKUP(Q2597,Jahresfaktoren!$A$11:$B$24,2,),0)</f>
        <v>0</v>
      </c>
      <c r="W2597" s="175">
        <f>IF(R2597&gt;0,VLOOKUP(R2597,Jahresfaktoren!$D$11:$E$24,2,),0)</f>
        <v>0</v>
      </c>
      <c r="X2597" s="175">
        <f>IF(S2597&gt;0,VLOOKUP(S2597,Jahresfaktoren!$A$28:$B$29,2,),0)</f>
        <v>0</v>
      </c>
      <c r="Y2597" s="175">
        <f>IF(T2597&gt;0,VLOOKUP(T2597,Jahresfaktoren!$A$28:$B$29,2,),0)</f>
        <v>0</v>
      </c>
      <c r="Z2597" s="175">
        <f>IF(U2597&gt;0,VLOOKUP(U2597,Jahresfaktoren!$A$32:$B$33,2,),)</f>
        <v>0</v>
      </c>
      <c r="AA2597" s="177" t="str">
        <f t="shared" si="1175"/>
        <v/>
      </c>
      <c r="AB2597" s="177" t="str">
        <f t="shared" si="1176"/>
        <v/>
      </c>
      <c r="AC2597" s="177" t="str">
        <f t="shared" si="1177"/>
        <v/>
      </c>
      <c r="AD2597" s="177" t="str">
        <f t="shared" si="1178"/>
        <v/>
      </c>
      <c r="AE2597" s="177" t="str">
        <f t="shared" si="1179"/>
        <v/>
      </c>
      <c r="AF2597" s="178">
        <f>IF(Q2597&gt;0,VLOOKUP(H2597,Leistungszahlen!$A$11:$C$158,3,),0)</f>
        <v>0</v>
      </c>
      <c r="AG2597" s="178">
        <f>IF(R2597&gt;0,VLOOKUP(H2597,Leistungszahlen!$A$11:$F$158,6,),IF(T2597&gt;0,VLOOKUP(H2597,Leistungszahlen!$A$11:$F$158,6,),0))</f>
        <v>0</v>
      </c>
      <c r="AH2597" s="179">
        <f t="shared" si="1180"/>
        <v>0</v>
      </c>
      <c r="AI2597" s="179">
        <f t="shared" si="1181"/>
        <v>0</v>
      </c>
      <c r="AJ2597" s="179">
        <f t="shared" si="1182"/>
        <v>0</v>
      </c>
      <c r="AK2597" s="179">
        <f t="shared" si="1183"/>
        <v>0</v>
      </c>
      <c r="AL2597" s="179">
        <f t="shared" si="1184"/>
        <v>0</v>
      </c>
      <c r="AM2597" s="180" t="str">
        <f>IF(L2597=1,Stundensätze!$D$13,IF(L2597=2,Stundensätze!$D$17,IF(L2597=4,Stundensätze!$D$21,"")))</f>
        <v/>
      </c>
      <c r="AN2597" s="180" t="str">
        <f>IF(L2597=1,Stundensätze!$D$15,IF(L2597=2,Stundensätze!$D$19,IF(L2597=4,Stundensätze!$D$23,"")))</f>
        <v/>
      </c>
      <c r="AO2597" s="180">
        <f t="shared" si="1185"/>
        <v>0</v>
      </c>
      <c r="AP2597" s="180">
        <f t="shared" si="1186"/>
        <v>0</v>
      </c>
      <c r="AQ2597" s="192" t="str">
        <f t="shared" si="1187"/>
        <v/>
      </c>
      <c r="AR2597" s="192" t="str">
        <f t="shared" si="1188"/>
        <v/>
      </c>
      <c r="AS2597" s="193">
        <f t="shared" si="1189"/>
        <v>0</v>
      </c>
      <c r="AT2597" s="258">
        <f>IF(K2597=0,0,VLOOKUP(K2597,Kostenstellen!A:B,2,FALSE))</f>
        <v>0</v>
      </c>
      <c r="AU2597" s="68" t="str">
        <f t="shared" si="1171"/>
        <v/>
      </c>
      <c r="AV2597" s="68" t="str">
        <f t="shared" si="1172"/>
        <v/>
      </c>
      <c r="AW2597" s="68">
        <f>IF(AF2597=0,0,VLOOKUP($H2597,Leistungszahlen!$A$11:$H$158,4,FALSE))</f>
        <v>0</v>
      </c>
      <c r="AX2597" s="68">
        <f>IF(AF2597=0,0,VLOOKUP($H2597,Leistungszahlen!$A$11:$H$158,5,FALSE))</f>
        <v>0</v>
      </c>
      <c r="AY2597" s="68">
        <f>IF(AG2597=0,0,VLOOKUP($H2597,Leistungszahlen!$A$11:$H$158,6,FALSE))</f>
        <v>0</v>
      </c>
      <c r="AZ2597" s="68">
        <f t="shared" si="1173"/>
        <v>0</v>
      </c>
      <c r="BA2597" s="68">
        <f t="shared" si="1174"/>
        <v>0</v>
      </c>
      <c r="BC2597" s="68">
        <f t="shared" si="1190"/>
        <v>0</v>
      </c>
      <c r="BD2597" s="285"/>
    </row>
    <row r="2598" spans="1:56" s="68" customFormat="1">
      <c r="A2598" s="200"/>
      <c r="B2598" s="200"/>
      <c r="C2598" s="200"/>
      <c r="D2598" s="200"/>
      <c r="E2598" s="200"/>
      <c r="F2598" s="200"/>
      <c r="G2598" s="200"/>
      <c r="H2598" s="201"/>
      <c r="I2598" s="202"/>
      <c r="J2598" s="200"/>
      <c r="K2598" s="176"/>
      <c r="L2598" s="176"/>
      <c r="M2598" s="176"/>
      <c r="N2598" s="286"/>
      <c r="O2598" s="286"/>
      <c r="P2598" s="176"/>
      <c r="Q2598" s="203">
        <f t="shared" si="1166"/>
        <v>0</v>
      </c>
      <c r="R2598" s="203">
        <f t="shared" si="1167"/>
        <v>0</v>
      </c>
      <c r="S2598" s="203">
        <f t="shared" si="1168"/>
        <v>0</v>
      </c>
      <c r="T2598" s="203">
        <f t="shared" si="1169"/>
        <v>0</v>
      </c>
      <c r="U2598" s="203">
        <f t="shared" si="1170"/>
        <v>0</v>
      </c>
      <c r="V2598" s="175">
        <f>IF(Q2598&gt;0,VLOOKUP(Q2598,Jahresfaktoren!$A$11:$B$24,2,),0)</f>
        <v>0</v>
      </c>
      <c r="W2598" s="175">
        <f>IF(R2598&gt;0,VLOOKUP(R2598,Jahresfaktoren!$D$11:$E$24,2,),0)</f>
        <v>0</v>
      </c>
      <c r="X2598" s="175">
        <f>IF(S2598&gt;0,VLOOKUP(S2598,Jahresfaktoren!$A$28:$B$29,2,),0)</f>
        <v>0</v>
      </c>
      <c r="Y2598" s="175">
        <f>IF(T2598&gt;0,VLOOKUP(T2598,Jahresfaktoren!$A$28:$B$29,2,),0)</f>
        <v>0</v>
      </c>
      <c r="Z2598" s="175">
        <f>IF(U2598&gt;0,VLOOKUP(U2598,Jahresfaktoren!$A$32:$B$33,2,),)</f>
        <v>0</v>
      </c>
      <c r="AA2598" s="177" t="str">
        <f t="shared" si="1175"/>
        <v/>
      </c>
      <c r="AB2598" s="177" t="str">
        <f t="shared" si="1176"/>
        <v/>
      </c>
      <c r="AC2598" s="177" t="str">
        <f t="shared" si="1177"/>
        <v/>
      </c>
      <c r="AD2598" s="177" t="str">
        <f t="shared" si="1178"/>
        <v/>
      </c>
      <c r="AE2598" s="177" t="str">
        <f t="shared" si="1179"/>
        <v/>
      </c>
      <c r="AF2598" s="178">
        <f>IF(Q2598&gt;0,VLOOKUP(H2598,Leistungszahlen!$A$11:$C$158,3,),0)</f>
        <v>0</v>
      </c>
      <c r="AG2598" s="178">
        <f>IF(R2598&gt;0,VLOOKUP(H2598,Leistungszahlen!$A$11:$F$158,6,),IF(T2598&gt;0,VLOOKUP(H2598,Leistungszahlen!$A$11:$F$158,6,),0))</f>
        <v>0</v>
      </c>
      <c r="AH2598" s="179">
        <f t="shared" si="1180"/>
        <v>0</v>
      </c>
      <c r="AI2598" s="179">
        <f t="shared" si="1181"/>
        <v>0</v>
      </c>
      <c r="AJ2598" s="179">
        <f t="shared" si="1182"/>
        <v>0</v>
      </c>
      <c r="AK2598" s="179">
        <f t="shared" si="1183"/>
        <v>0</v>
      </c>
      <c r="AL2598" s="179">
        <f t="shared" si="1184"/>
        <v>0</v>
      </c>
      <c r="AM2598" s="180" t="str">
        <f>IF(L2598=1,Stundensätze!$D$13,IF(L2598=2,Stundensätze!$D$17,IF(L2598=4,Stundensätze!$D$21,"")))</f>
        <v/>
      </c>
      <c r="AN2598" s="180" t="str">
        <f>IF(L2598=1,Stundensätze!$D$15,IF(L2598=2,Stundensätze!$D$19,IF(L2598=4,Stundensätze!$D$23,"")))</f>
        <v/>
      </c>
      <c r="AO2598" s="180">
        <f t="shared" si="1185"/>
        <v>0</v>
      </c>
      <c r="AP2598" s="180">
        <f t="shared" si="1186"/>
        <v>0</v>
      </c>
      <c r="AQ2598" s="192" t="str">
        <f t="shared" si="1187"/>
        <v/>
      </c>
      <c r="AR2598" s="192" t="str">
        <f t="shared" si="1188"/>
        <v/>
      </c>
      <c r="AS2598" s="193">
        <f t="shared" si="1189"/>
        <v>0</v>
      </c>
      <c r="AT2598" s="258">
        <f>IF(K2598=0,0,VLOOKUP(K2598,Kostenstellen!A:B,2,FALSE))</f>
        <v>0</v>
      </c>
      <c r="AU2598" s="68" t="str">
        <f t="shared" si="1171"/>
        <v/>
      </c>
      <c r="AV2598" s="68" t="str">
        <f t="shared" si="1172"/>
        <v/>
      </c>
      <c r="AW2598" s="68">
        <f>IF(AF2598=0,0,VLOOKUP($H2598,Leistungszahlen!$A$11:$H$158,4,FALSE))</f>
        <v>0</v>
      </c>
      <c r="AX2598" s="68">
        <f>IF(AF2598=0,0,VLOOKUP($H2598,Leistungszahlen!$A$11:$H$158,5,FALSE))</f>
        <v>0</v>
      </c>
      <c r="AY2598" s="68">
        <f>IF(AG2598=0,0,VLOOKUP($H2598,Leistungszahlen!$A$11:$H$158,6,FALSE))</f>
        <v>0</v>
      </c>
      <c r="AZ2598" s="68">
        <f t="shared" si="1173"/>
        <v>0</v>
      </c>
      <c r="BA2598" s="68">
        <f t="shared" si="1174"/>
        <v>0</v>
      </c>
      <c r="BC2598" s="68">
        <f t="shared" si="1190"/>
        <v>0</v>
      </c>
      <c r="BD2598" s="285"/>
    </row>
    <row r="2599" spans="1:56" s="68" customFormat="1">
      <c r="A2599" s="200"/>
      <c r="B2599" s="200"/>
      <c r="C2599" s="200"/>
      <c r="D2599" s="200"/>
      <c r="E2599" s="200"/>
      <c r="F2599" s="200"/>
      <c r="G2599" s="200"/>
      <c r="H2599" s="201"/>
      <c r="I2599" s="202"/>
      <c r="J2599" s="200"/>
      <c r="K2599" s="176"/>
      <c r="L2599" s="176"/>
      <c r="M2599" s="176"/>
      <c r="N2599" s="286"/>
      <c r="O2599" s="286"/>
      <c r="P2599" s="176"/>
      <c r="Q2599" s="203">
        <f t="shared" si="1166"/>
        <v>0</v>
      </c>
      <c r="R2599" s="203">
        <f t="shared" si="1167"/>
        <v>0</v>
      </c>
      <c r="S2599" s="203">
        <f t="shared" si="1168"/>
        <v>0</v>
      </c>
      <c r="T2599" s="203">
        <f t="shared" si="1169"/>
        <v>0</v>
      </c>
      <c r="U2599" s="203">
        <f t="shared" si="1170"/>
        <v>0</v>
      </c>
      <c r="V2599" s="175">
        <f>IF(Q2599&gt;0,VLOOKUP(Q2599,Jahresfaktoren!$A$11:$B$24,2,),0)</f>
        <v>0</v>
      </c>
      <c r="W2599" s="175">
        <f>IF(R2599&gt;0,VLOOKUP(R2599,Jahresfaktoren!$D$11:$E$24,2,),0)</f>
        <v>0</v>
      </c>
      <c r="X2599" s="175">
        <f>IF(S2599&gt;0,VLOOKUP(S2599,Jahresfaktoren!$A$28:$B$29,2,),0)</f>
        <v>0</v>
      </c>
      <c r="Y2599" s="175">
        <f>IF(T2599&gt;0,VLOOKUP(T2599,Jahresfaktoren!$A$28:$B$29,2,),0)</f>
        <v>0</v>
      </c>
      <c r="Z2599" s="175">
        <f>IF(U2599&gt;0,VLOOKUP(U2599,Jahresfaktoren!$A$32:$B$33,2,),)</f>
        <v>0</v>
      </c>
      <c r="AA2599" s="177" t="str">
        <f t="shared" si="1175"/>
        <v/>
      </c>
      <c r="AB2599" s="177" t="str">
        <f t="shared" si="1176"/>
        <v/>
      </c>
      <c r="AC2599" s="177" t="str">
        <f t="shared" si="1177"/>
        <v/>
      </c>
      <c r="AD2599" s="177" t="str">
        <f t="shared" si="1178"/>
        <v/>
      </c>
      <c r="AE2599" s="177" t="str">
        <f t="shared" si="1179"/>
        <v/>
      </c>
      <c r="AF2599" s="178">
        <f>IF(Q2599&gt;0,VLOOKUP(H2599,Leistungszahlen!$A$11:$C$158,3,),0)</f>
        <v>0</v>
      </c>
      <c r="AG2599" s="178">
        <f>IF(R2599&gt;0,VLOOKUP(H2599,Leistungszahlen!$A$11:$F$158,6,),IF(T2599&gt;0,VLOOKUP(H2599,Leistungszahlen!$A$11:$F$158,6,),0))</f>
        <v>0</v>
      </c>
      <c r="AH2599" s="179">
        <f t="shared" si="1180"/>
        <v>0</v>
      </c>
      <c r="AI2599" s="179">
        <f t="shared" si="1181"/>
        <v>0</v>
      </c>
      <c r="AJ2599" s="179">
        <f t="shared" si="1182"/>
        <v>0</v>
      </c>
      <c r="AK2599" s="179">
        <f t="shared" si="1183"/>
        <v>0</v>
      </c>
      <c r="AL2599" s="179">
        <f t="shared" si="1184"/>
        <v>0</v>
      </c>
      <c r="AM2599" s="180" t="str">
        <f>IF(L2599=1,Stundensätze!$D$13,IF(L2599=2,Stundensätze!$D$17,IF(L2599=4,Stundensätze!$D$21,"")))</f>
        <v/>
      </c>
      <c r="AN2599" s="180" t="str">
        <f>IF(L2599=1,Stundensätze!$D$15,IF(L2599=2,Stundensätze!$D$19,IF(L2599=4,Stundensätze!$D$23,"")))</f>
        <v/>
      </c>
      <c r="AO2599" s="180">
        <f t="shared" si="1185"/>
        <v>0</v>
      </c>
      <c r="AP2599" s="180">
        <f t="shared" si="1186"/>
        <v>0</v>
      </c>
      <c r="AQ2599" s="192" t="str">
        <f t="shared" si="1187"/>
        <v/>
      </c>
      <c r="AR2599" s="192" t="str">
        <f t="shared" si="1188"/>
        <v/>
      </c>
      <c r="AS2599" s="193">
        <f t="shared" si="1189"/>
        <v>0</v>
      </c>
      <c r="AT2599" s="258">
        <f>IF(K2599=0,0,VLOOKUP(K2599,Kostenstellen!A:B,2,FALSE))</f>
        <v>0</v>
      </c>
      <c r="AU2599" s="68" t="str">
        <f t="shared" si="1171"/>
        <v/>
      </c>
      <c r="AV2599" s="68" t="str">
        <f t="shared" si="1172"/>
        <v/>
      </c>
      <c r="AW2599" s="68">
        <f>IF(AF2599=0,0,VLOOKUP($H2599,Leistungszahlen!$A$11:$H$158,4,FALSE))</f>
        <v>0</v>
      </c>
      <c r="AX2599" s="68">
        <f>IF(AF2599=0,0,VLOOKUP($H2599,Leistungszahlen!$A$11:$H$158,5,FALSE))</f>
        <v>0</v>
      </c>
      <c r="AY2599" s="68">
        <f>IF(AG2599=0,0,VLOOKUP($H2599,Leistungszahlen!$A$11:$H$158,6,FALSE))</f>
        <v>0</v>
      </c>
      <c r="AZ2599" s="68">
        <f t="shared" si="1173"/>
        <v>0</v>
      </c>
      <c r="BA2599" s="68">
        <f t="shared" si="1174"/>
        <v>0</v>
      </c>
      <c r="BC2599" s="68">
        <f t="shared" si="1190"/>
        <v>0</v>
      </c>
      <c r="BD2599" s="285"/>
    </row>
    <row r="2600" spans="1:56" s="68" customFormat="1">
      <c r="A2600" s="200"/>
      <c r="B2600" s="200"/>
      <c r="C2600" s="200"/>
      <c r="D2600" s="200"/>
      <c r="E2600" s="200"/>
      <c r="F2600" s="200"/>
      <c r="G2600" s="200"/>
      <c r="H2600" s="201"/>
      <c r="I2600" s="202"/>
      <c r="J2600" s="200"/>
      <c r="K2600" s="176"/>
      <c r="L2600" s="176"/>
      <c r="M2600" s="176"/>
      <c r="N2600" s="286"/>
      <c r="O2600" s="286"/>
      <c r="P2600" s="176"/>
      <c r="Q2600" s="203">
        <f t="shared" si="1166"/>
        <v>0</v>
      </c>
      <c r="R2600" s="203">
        <f t="shared" si="1167"/>
        <v>0</v>
      </c>
      <c r="S2600" s="203">
        <f t="shared" si="1168"/>
        <v>0</v>
      </c>
      <c r="T2600" s="203">
        <f t="shared" si="1169"/>
        <v>0</v>
      </c>
      <c r="U2600" s="203">
        <f t="shared" si="1170"/>
        <v>0</v>
      </c>
      <c r="V2600" s="175">
        <f>IF(Q2600&gt;0,VLOOKUP(Q2600,Jahresfaktoren!$A$11:$B$24,2,),0)</f>
        <v>0</v>
      </c>
      <c r="W2600" s="175">
        <f>IF(R2600&gt;0,VLOOKUP(R2600,Jahresfaktoren!$D$11:$E$24,2,),0)</f>
        <v>0</v>
      </c>
      <c r="X2600" s="175">
        <f>IF(S2600&gt;0,VLOOKUP(S2600,Jahresfaktoren!$A$28:$B$29,2,),0)</f>
        <v>0</v>
      </c>
      <c r="Y2600" s="175">
        <f>IF(T2600&gt;0,VLOOKUP(T2600,Jahresfaktoren!$A$28:$B$29,2,),0)</f>
        <v>0</v>
      </c>
      <c r="Z2600" s="175">
        <f>IF(U2600&gt;0,VLOOKUP(U2600,Jahresfaktoren!$A$32:$B$33,2,),)</f>
        <v>0</v>
      </c>
      <c r="AA2600" s="177" t="str">
        <f t="shared" si="1175"/>
        <v/>
      </c>
      <c r="AB2600" s="177" t="str">
        <f t="shared" si="1176"/>
        <v/>
      </c>
      <c r="AC2600" s="177" t="str">
        <f t="shared" si="1177"/>
        <v/>
      </c>
      <c r="AD2600" s="177" t="str">
        <f t="shared" si="1178"/>
        <v/>
      </c>
      <c r="AE2600" s="177" t="str">
        <f t="shared" si="1179"/>
        <v/>
      </c>
      <c r="AF2600" s="178">
        <f>IF(Q2600&gt;0,VLOOKUP(H2600,Leistungszahlen!$A$11:$C$158,3,),0)</f>
        <v>0</v>
      </c>
      <c r="AG2600" s="178">
        <f>IF(R2600&gt;0,VLOOKUP(H2600,Leistungszahlen!$A$11:$F$158,6,),IF(T2600&gt;0,VLOOKUP(H2600,Leistungszahlen!$A$11:$F$158,6,),0))</f>
        <v>0</v>
      </c>
      <c r="AH2600" s="179">
        <f t="shared" si="1180"/>
        <v>0</v>
      </c>
      <c r="AI2600" s="179">
        <f t="shared" si="1181"/>
        <v>0</v>
      </c>
      <c r="AJ2600" s="179">
        <f t="shared" si="1182"/>
        <v>0</v>
      </c>
      <c r="AK2600" s="179">
        <f t="shared" si="1183"/>
        <v>0</v>
      </c>
      <c r="AL2600" s="179">
        <f t="shared" si="1184"/>
        <v>0</v>
      </c>
      <c r="AM2600" s="180" t="str">
        <f>IF(L2600=1,Stundensätze!$D$13,IF(L2600=2,Stundensätze!$D$17,IF(L2600=4,Stundensätze!$D$21,"")))</f>
        <v/>
      </c>
      <c r="AN2600" s="180" t="str">
        <f>IF(L2600=1,Stundensätze!$D$15,IF(L2600=2,Stundensätze!$D$19,IF(L2600=4,Stundensätze!$D$23,"")))</f>
        <v/>
      </c>
      <c r="AO2600" s="180">
        <f t="shared" si="1185"/>
        <v>0</v>
      </c>
      <c r="AP2600" s="180">
        <f t="shared" si="1186"/>
        <v>0</v>
      </c>
      <c r="AQ2600" s="192" t="str">
        <f t="shared" si="1187"/>
        <v/>
      </c>
      <c r="AR2600" s="192" t="str">
        <f t="shared" si="1188"/>
        <v/>
      </c>
      <c r="AS2600" s="193">
        <f t="shared" si="1189"/>
        <v>0</v>
      </c>
      <c r="AT2600" s="258">
        <f>IF(K2600=0,0,VLOOKUP(K2600,Kostenstellen!A:B,2,FALSE))</f>
        <v>0</v>
      </c>
      <c r="AU2600" s="68" t="str">
        <f t="shared" si="1171"/>
        <v/>
      </c>
      <c r="AV2600" s="68" t="str">
        <f t="shared" si="1172"/>
        <v/>
      </c>
      <c r="AW2600" s="68">
        <f>IF(AF2600=0,0,VLOOKUP($H2600,Leistungszahlen!$A$11:$H$158,4,FALSE))</f>
        <v>0</v>
      </c>
      <c r="AX2600" s="68">
        <f>IF(AF2600=0,0,VLOOKUP($H2600,Leistungszahlen!$A$11:$H$158,5,FALSE))</f>
        <v>0</v>
      </c>
      <c r="AY2600" s="68">
        <f>IF(AG2600=0,0,VLOOKUP($H2600,Leistungszahlen!$A$11:$H$158,6,FALSE))</f>
        <v>0</v>
      </c>
      <c r="AZ2600" s="68">
        <f t="shared" si="1173"/>
        <v>0</v>
      </c>
      <c r="BA2600" s="68">
        <f t="shared" si="1174"/>
        <v>0</v>
      </c>
      <c r="BC2600" s="68">
        <f t="shared" si="1190"/>
        <v>0</v>
      </c>
      <c r="BD2600" s="285"/>
    </row>
    <row r="2601" spans="1:56" s="68" customFormat="1">
      <c r="A2601" s="200"/>
      <c r="B2601" s="200"/>
      <c r="C2601" s="200"/>
      <c r="D2601" s="200"/>
      <c r="E2601" s="200"/>
      <c r="F2601" s="200"/>
      <c r="G2601" s="200"/>
      <c r="H2601" s="201"/>
      <c r="I2601" s="202"/>
      <c r="J2601" s="200"/>
      <c r="K2601" s="176"/>
      <c r="L2601" s="176"/>
      <c r="M2601" s="176"/>
      <c r="N2601" s="286"/>
      <c r="O2601" s="286"/>
      <c r="P2601" s="176"/>
      <c r="Q2601" s="203">
        <f t="shared" si="1166"/>
        <v>0</v>
      </c>
      <c r="R2601" s="203">
        <f t="shared" si="1167"/>
        <v>0</v>
      </c>
      <c r="S2601" s="203">
        <f t="shared" si="1168"/>
        <v>0</v>
      </c>
      <c r="T2601" s="203">
        <f t="shared" si="1169"/>
        <v>0</v>
      </c>
      <c r="U2601" s="203">
        <f t="shared" si="1170"/>
        <v>0</v>
      </c>
      <c r="V2601" s="175">
        <f>IF(Q2601&gt;0,VLOOKUP(Q2601,Jahresfaktoren!$A$11:$B$24,2,),0)</f>
        <v>0</v>
      </c>
      <c r="W2601" s="175">
        <f>IF(R2601&gt;0,VLOOKUP(R2601,Jahresfaktoren!$D$11:$E$24,2,),0)</f>
        <v>0</v>
      </c>
      <c r="X2601" s="175">
        <f>IF(S2601&gt;0,VLOOKUP(S2601,Jahresfaktoren!$A$28:$B$29,2,),0)</f>
        <v>0</v>
      </c>
      <c r="Y2601" s="175">
        <f>IF(T2601&gt;0,VLOOKUP(T2601,Jahresfaktoren!$A$28:$B$29,2,),0)</f>
        <v>0</v>
      </c>
      <c r="Z2601" s="175">
        <f>IF(U2601&gt;0,VLOOKUP(U2601,Jahresfaktoren!$A$32:$B$33,2,),)</f>
        <v>0</v>
      </c>
      <c r="AA2601" s="177" t="str">
        <f t="shared" si="1175"/>
        <v/>
      </c>
      <c r="AB2601" s="177" t="str">
        <f t="shared" si="1176"/>
        <v/>
      </c>
      <c r="AC2601" s="177" t="str">
        <f t="shared" si="1177"/>
        <v/>
      </c>
      <c r="AD2601" s="177" t="str">
        <f t="shared" si="1178"/>
        <v/>
      </c>
      <c r="AE2601" s="177" t="str">
        <f t="shared" si="1179"/>
        <v/>
      </c>
      <c r="AF2601" s="178">
        <f>IF(Q2601&gt;0,VLOOKUP(H2601,Leistungszahlen!$A$11:$C$158,3,),0)</f>
        <v>0</v>
      </c>
      <c r="AG2601" s="178">
        <f>IF(R2601&gt;0,VLOOKUP(H2601,Leistungszahlen!$A$11:$F$158,6,),IF(T2601&gt;0,VLOOKUP(H2601,Leistungszahlen!$A$11:$F$158,6,),0))</f>
        <v>0</v>
      </c>
      <c r="AH2601" s="179">
        <f t="shared" si="1180"/>
        <v>0</v>
      </c>
      <c r="AI2601" s="179">
        <f t="shared" si="1181"/>
        <v>0</v>
      </c>
      <c r="AJ2601" s="179">
        <f t="shared" si="1182"/>
        <v>0</v>
      </c>
      <c r="AK2601" s="179">
        <f t="shared" si="1183"/>
        <v>0</v>
      </c>
      <c r="AL2601" s="179">
        <f t="shared" si="1184"/>
        <v>0</v>
      </c>
      <c r="AM2601" s="180" t="str">
        <f>IF(L2601=1,Stundensätze!$D$13,IF(L2601=2,Stundensätze!$D$17,IF(L2601=4,Stundensätze!$D$21,"")))</f>
        <v/>
      </c>
      <c r="AN2601" s="180" t="str">
        <f>IF(L2601=1,Stundensätze!$D$15,IF(L2601=2,Stundensätze!$D$19,IF(L2601=4,Stundensätze!$D$23,"")))</f>
        <v/>
      </c>
      <c r="AO2601" s="180">
        <f t="shared" si="1185"/>
        <v>0</v>
      </c>
      <c r="AP2601" s="180">
        <f t="shared" si="1186"/>
        <v>0</v>
      </c>
      <c r="AQ2601" s="192" t="str">
        <f t="shared" si="1187"/>
        <v/>
      </c>
      <c r="AR2601" s="192" t="str">
        <f t="shared" si="1188"/>
        <v/>
      </c>
      <c r="AS2601" s="193">
        <f t="shared" si="1189"/>
        <v>0</v>
      </c>
      <c r="AT2601" s="258">
        <f>IF(K2601=0,0,VLOOKUP(K2601,Kostenstellen!A:B,2,FALSE))</f>
        <v>0</v>
      </c>
      <c r="AU2601" s="68" t="str">
        <f t="shared" si="1171"/>
        <v/>
      </c>
      <c r="AV2601" s="68" t="str">
        <f t="shared" si="1172"/>
        <v/>
      </c>
      <c r="AW2601" s="68">
        <f>IF(AF2601=0,0,VLOOKUP($H2601,Leistungszahlen!$A$11:$H$158,4,FALSE))</f>
        <v>0</v>
      </c>
      <c r="AX2601" s="68">
        <f>IF(AF2601=0,0,VLOOKUP($H2601,Leistungszahlen!$A$11:$H$158,5,FALSE))</f>
        <v>0</v>
      </c>
      <c r="AY2601" s="68">
        <f>IF(AG2601=0,0,VLOOKUP($H2601,Leistungszahlen!$A$11:$H$158,6,FALSE))</f>
        <v>0</v>
      </c>
      <c r="AZ2601" s="68">
        <f t="shared" si="1173"/>
        <v>0</v>
      </c>
      <c r="BA2601" s="68">
        <f t="shared" si="1174"/>
        <v>0</v>
      </c>
      <c r="BC2601" s="68">
        <f t="shared" si="1190"/>
        <v>0</v>
      </c>
      <c r="BD2601" s="285"/>
    </row>
    <row r="2602" spans="1:56" s="68" customFormat="1">
      <c r="A2602" s="200"/>
      <c r="B2602" s="200"/>
      <c r="C2602" s="200"/>
      <c r="D2602" s="200"/>
      <c r="E2602" s="200"/>
      <c r="F2602" s="200"/>
      <c r="G2602" s="200"/>
      <c r="H2602" s="201"/>
      <c r="I2602" s="202"/>
      <c r="J2602" s="200"/>
      <c r="K2602" s="176"/>
      <c r="L2602" s="176"/>
      <c r="M2602" s="176"/>
      <c r="N2602" s="286"/>
      <c r="O2602" s="286"/>
      <c r="P2602" s="176"/>
      <c r="Q2602" s="203">
        <f t="shared" si="1166"/>
        <v>0</v>
      </c>
      <c r="R2602" s="203">
        <f t="shared" si="1167"/>
        <v>0</v>
      </c>
      <c r="S2602" s="203">
        <f t="shared" si="1168"/>
        <v>0</v>
      </c>
      <c r="T2602" s="203">
        <f t="shared" si="1169"/>
        <v>0</v>
      </c>
      <c r="U2602" s="203">
        <f t="shared" si="1170"/>
        <v>0</v>
      </c>
      <c r="V2602" s="175">
        <f>IF(Q2602&gt;0,VLOOKUP(Q2602,Jahresfaktoren!$A$11:$B$24,2,),0)</f>
        <v>0</v>
      </c>
      <c r="W2602" s="175">
        <f>IF(R2602&gt;0,VLOOKUP(R2602,Jahresfaktoren!$D$11:$E$24,2,),0)</f>
        <v>0</v>
      </c>
      <c r="X2602" s="175">
        <f>IF(S2602&gt;0,VLOOKUP(S2602,Jahresfaktoren!$A$28:$B$29,2,),0)</f>
        <v>0</v>
      </c>
      <c r="Y2602" s="175">
        <f>IF(T2602&gt;0,VLOOKUP(T2602,Jahresfaktoren!$A$28:$B$29,2,),0)</f>
        <v>0</v>
      </c>
      <c r="Z2602" s="175">
        <f>IF(U2602&gt;0,VLOOKUP(U2602,Jahresfaktoren!$A$32:$B$33,2,),)</f>
        <v>0</v>
      </c>
      <c r="AA2602" s="177" t="str">
        <f t="shared" si="1175"/>
        <v/>
      </c>
      <c r="AB2602" s="177" t="str">
        <f t="shared" si="1176"/>
        <v/>
      </c>
      <c r="AC2602" s="177" t="str">
        <f t="shared" si="1177"/>
        <v/>
      </c>
      <c r="AD2602" s="177" t="str">
        <f t="shared" si="1178"/>
        <v/>
      </c>
      <c r="AE2602" s="177" t="str">
        <f t="shared" si="1179"/>
        <v/>
      </c>
      <c r="AF2602" s="178">
        <f>IF(Q2602&gt;0,VLOOKUP(H2602,Leistungszahlen!$A$11:$C$158,3,),0)</f>
        <v>0</v>
      </c>
      <c r="AG2602" s="178">
        <f>IF(R2602&gt;0,VLOOKUP(H2602,Leistungszahlen!$A$11:$F$158,6,),IF(T2602&gt;0,VLOOKUP(H2602,Leistungszahlen!$A$11:$F$158,6,),0))</f>
        <v>0</v>
      </c>
      <c r="AH2602" s="179">
        <f t="shared" si="1180"/>
        <v>0</v>
      </c>
      <c r="AI2602" s="179">
        <f t="shared" si="1181"/>
        <v>0</v>
      </c>
      <c r="AJ2602" s="179">
        <f t="shared" si="1182"/>
        <v>0</v>
      </c>
      <c r="AK2602" s="179">
        <f t="shared" si="1183"/>
        <v>0</v>
      </c>
      <c r="AL2602" s="179">
        <f t="shared" si="1184"/>
        <v>0</v>
      </c>
      <c r="AM2602" s="180" t="str">
        <f>IF(L2602=1,Stundensätze!$D$13,IF(L2602=2,Stundensätze!$D$17,IF(L2602=4,Stundensätze!$D$21,"")))</f>
        <v/>
      </c>
      <c r="AN2602" s="180" t="str">
        <f>IF(L2602=1,Stundensätze!$D$15,IF(L2602=2,Stundensätze!$D$19,IF(L2602=4,Stundensätze!$D$23,"")))</f>
        <v/>
      </c>
      <c r="AO2602" s="180">
        <f t="shared" si="1185"/>
        <v>0</v>
      </c>
      <c r="AP2602" s="180">
        <f t="shared" si="1186"/>
        <v>0</v>
      </c>
      <c r="AQ2602" s="192" t="str">
        <f t="shared" si="1187"/>
        <v/>
      </c>
      <c r="AR2602" s="192" t="str">
        <f t="shared" si="1188"/>
        <v/>
      </c>
      <c r="AS2602" s="193">
        <f t="shared" si="1189"/>
        <v>0</v>
      </c>
      <c r="AT2602" s="258">
        <f>IF(K2602=0,0,VLOOKUP(K2602,Kostenstellen!A:B,2,FALSE))</f>
        <v>0</v>
      </c>
      <c r="AU2602" s="68" t="str">
        <f t="shared" si="1171"/>
        <v/>
      </c>
      <c r="AV2602" s="68" t="str">
        <f t="shared" si="1172"/>
        <v/>
      </c>
      <c r="AW2602" s="68">
        <f>IF(AF2602=0,0,VLOOKUP($H2602,Leistungszahlen!$A$11:$H$158,4,FALSE))</f>
        <v>0</v>
      </c>
      <c r="AX2602" s="68">
        <f>IF(AF2602=0,0,VLOOKUP($H2602,Leistungszahlen!$A$11:$H$158,5,FALSE))</f>
        <v>0</v>
      </c>
      <c r="AY2602" s="68">
        <f>IF(AG2602=0,0,VLOOKUP($H2602,Leistungszahlen!$A$11:$H$158,6,FALSE))</f>
        <v>0</v>
      </c>
      <c r="AZ2602" s="68">
        <f t="shared" si="1173"/>
        <v>0</v>
      </c>
      <c r="BA2602" s="68">
        <f t="shared" si="1174"/>
        <v>0</v>
      </c>
      <c r="BC2602" s="68">
        <f t="shared" si="1190"/>
        <v>0</v>
      </c>
      <c r="BD2602" s="285"/>
    </row>
    <row r="2603" spans="1:56" s="68" customFormat="1">
      <c r="A2603" s="200"/>
      <c r="B2603" s="200"/>
      <c r="C2603" s="200"/>
      <c r="D2603" s="200"/>
      <c r="E2603" s="200"/>
      <c r="F2603" s="200"/>
      <c r="G2603" s="200"/>
      <c r="H2603" s="201"/>
      <c r="I2603" s="202"/>
      <c r="J2603" s="200"/>
      <c r="K2603" s="176"/>
      <c r="L2603" s="176"/>
      <c r="M2603" s="176"/>
      <c r="N2603" s="286"/>
      <c r="O2603" s="286"/>
      <c r="P2603" s="176"/>
      <c r="Q2603" s="203">
        <f t="shared" si="1166"/>
        <v>0</v>
      </c>
      <c r="R2603" s="203">
        <f t="shared" si="1167"/>
        <v>0</v>
      </c>
      <c r="S2603" s="203">
        <f t="shared" si="1168"/>
        <v>0</v>
      </c>
      <c r="T2603" s="203">
        <f t="shared" si="1169"/>
        <v>0</v>
      </c>
      <c r="U2603" s="203">
        <f t="shared" si="1170"/>
        <v>0</v>
      </c>
      <c r="V2603" s="175">
        <f>IF(Q2603&gt;0,VLOOKUP(Q2603,Jahresfaktoren!$A$11:$B$24,2,),0)</f>
        <v>0</v>
      </c>
      <c r="W2603" s="175">
        <f>IF(R2603&gt;0,VLOOKUP(R2603,Jahresfaktoren!$D$11:$E$24,2,),0)</f>
        <v>0</v>
      </c>
      <c r="X2603" s="175">
        <f>IF(S2603&gt;0,VLOOKUP(S2603,Jahresfaktoren!$A$28:$B$29,2,),0)</f>
        <v>0</v>
      </c>
      <c r="Y2603" s="175">
        <f>IF(T2603&gt;0,VLOOKUP(T2603,Jahresfaktoren!$A$28:$B$29,2,),0)</f>
        <v>0</v>
      </c>
      <c r="Z2603" s="175">
        <f>IF(U2603&gt;0,VLOOKUP(U2603,Jahresfaktoren!$A$32:$B$33,2,),)</f>
        <v>0</v>
      </c>
      <c r="AA2603" s="177" t="str">
        <f t="shared" si="1175"/>
        <v/>
      </c>
      <c r="AB2603" s="177" t="str">
        <f t="shared" si="1176"/>
        <v/>
      </c>
      <c r="AC2603" s="177" t="str">
        <f t="shared" si="1177"/>
        <v/>
      </c>
      <c r="AD2603" s="177" t="str">
        <f t="shared" si="1178"/>
        <v/>
      </c>
      <c r="AE2603" s="177" t="str">
        <f t="shared" si="1179"/>
        <v/>
      </c>
      <c r="AF2603" s="178">
        <f>IF(Q2603&gt;0,VLOOKUP(H2603,Leistungszahlen!$A$11:$C$158,3,),0)</f>
        <v>0</v>
      </c>
      <c r="AG2603" s="178">
        <f>IF(R2603&gt;0,VLOOKUP(H2603,Leistungszahlen!$A$11:$F$158,6,),IF(T2603&gt;0,VLOOKUP(H2603,Leistungszahlen!$A$11:$F$158,6,),0))</f>
        <v>0</v>
      </c>
      <c r="AH2603" s="179">
        <f t="shared" si="1180"/>
        <v>0</v>
      </c>
      <c r="AI2603" s="179">
        <f t="shared" si="1181"/>
        <v>0</v>
      </c>
      <c r="AJ2603" s="179">
        <f t="shared" si="1182"/>
        <v>0</v>
      </c>
      <c r="AK2603" s="179">
        <f t="shared" si="1183"/>
        <v>0</v>
      </c>
      <c r="AL2603" s="179">
        <f t="shared" si="1184"/>
        <v>0</v>
      </c>
      <c r="AM2603" s="180" t="str">
        <f>IF(L2603=1,Stundensätze!$D$13,IF(L2603=2,Stundensätze!$D$17,IF(L2603=4,Stundensätze!$D$21,"")))</f>
        <v/>
      </c>
      <c r="AN2603" s="180" t="str">
        <f>IF(L2603=1,Stundensätze!$D$15,IF(L2603=2,Stundensätze!$D$19,IF(L2603=4,Stundensätze!$D$23,"")))</f>
        <v/>
      </c>
      <c r="AO2603" s="180">
        <f t="shared" si="1185"/>
        <v>0</v>
      </c>
      <c r="AP2603" s="180">
        <f t="shared" si="1186"/>
        <v>0</v>
      </c>
      <c r="AQ2603" s="192" t="str">
        <f t="shared" si="1187"/>
        <v/>
      </c>
      <c r="AR2603" s="192" t="str">
        <f t="shared" si="1188"/>
        <v/>
      </c>
      <c r="AS2603" s="193">
        <f t="shared" si="1189"/>
        <v>0</v>
      </c>
      <c r="AT2603" s="258">
        <f>IF(K2603=0,0,VLOOKUP(K2603,Kostenstellen!A:B,2,FALSE))</f>
        <v>0</v>
      </c>
      <c r="AU2603" s="68" t="str">
        <f t="shared" si="1171"/>
        <v/>
      </c>
      <c r="AV2603" s="68" t="str">
        <f t="shared" si="1172"/>
        <v/>
      </c>
      <c r="AW2603" s="68">
        <f>IF(AF2603=0,0,VLOOKUP($H2603,Leistungszahlen!$A$11:$H$158,4,FALSE))</f>
        <v>0</v>
      </c>
      <c r="AX2603" s="68">
        <f>IF(AF2603=0,0,VLOOKUP($H2603,Leistungszahlen!$A$11:$H$158,5,FALSE))</f>
        <v>0</v>
      </c>
      <c r="AY2603" s="68">
        <f>IF(AG2603=0,0,VLOOKUP($H2603,Leistungszahlen!$A$11:$H$158,6,FALSE))</f>
        <v>0</v>
      </c>
      <c r="AZ2603" s="68">
        <f t="shared" si="1173"/>
        <v>0</v>
      </c>
      <c r="BA2603" s="68">
        <f t="shared" si="1174"/>
        <v>0</v>
      </c>
      <c r="BC2603" s="68">
        <f t="shared" si="1190"/>
        <v>0</v>
      </c>
      <c r="BD2603" s="285"/>
    </row>
    <row r="2604" spans="1:56" s="68" customFormat="1">
      <c r="A2604" s="200"/>
      <c r="B2604" s="200"/>
      <c r="C2604" s="200"/>
      <c r="D2604" s="200"/>
      <c r="E2604" s="200"/>
      <c r="F2604" s="200"/>
      <c r="G2604" s="200"/>
      <c r="H2604" s="201"/>
      <c r="I2604" s="202"/>
      <c r="J2604" s="200"/>
      <c r="K2604" s="176"/>
      <c r="L2604" s="176"/>
      <c r="M2604" s="176"/>
      <c r="N2604" s="286"/>
      <c r="O2604" s="286"/>
      <c r="P2604" s="176"/>
      <c r="Q2604" s="203">
        <f t="shared" si="1166"/>
        <v>0</v>
      </c>
      <c r="R2604" s="203">
        <f t="shared" si="1167"/>
        <v>0</v>
      </c>
      <c r="S2604" s="203">
        <f t="shared" si="1168"/>
        <v>0</v>
      </c>
      <c r="T2604" s="203">
        <f t="shared" si="1169"/>
        <v>0</v>
      </c>
      <c r="U2604" s="203">
        <f t="shared" si="1170"/>
        <v>0</v>
      </c>
      <c r="V2604" s="175">
        <f>IF(Q2604&gt;0,VLOOKUP(Q2604,Jahresfaktoren!$A$11:$B$24,2,),0)</f>
        <v>0</v>
      </c>
      <c r="W2604" s="175">
        <f>IF(R2604&gt;0,VLOOKUP(R2604,Jahresfaktoren!$D$11:$E$24,2,),0)</f>
        <v>0</v>
      </c>
      <c r="X2604" s="175">
        <f>IF(S2604&gt;0,VLOOKUP(S2604,Jahresfaktoren!$A$28:$B$29,2,),0)</f>
        <v>0</v>
      </c>
      <c r="Y2604" s="175">
        <f>IF(T2604&gt;0,VLOOKUP(T2604,Jahresfaktoren!$A$28:$B$29,2,),0)</f>
        <v>0</v>
      </c>
      <c r="Z2604" s="175">
        <f>IF(U2604&gt;0,VLOOKUP(U2604,Jahresfaktoren!$A$32:$B$33,2,),)</f>
        <v>0</v>
      </c>
      <c r="AA2604" s="177" t="str">
        <f t="shared" si="1175"/>
        <v/>
      </c>
      <c r="AB2604" s="177" t="str">
        <f t="shared" si="1176"/>
        <v/>
      </c>
      <c r="AC2604" s="177" t="str">
        <f t="shared" si="1177"/>
        <v/>
      </c>
      <c r="AD2604" s="177" t="str">
        <f t="shared" si="1178"/>
        <v/>
      </c>
      <c r="AE2604" s="177" t="str">
        <f t="shared" si="1179"/>
        <v/>
      </c>
      <c r="AF2604" s="178">
        <f>IF(Q2604&gt;0,VLOOKUP(H2604,Leistungszahlen!$A$11:$C$158,3,),0)</f>
        <v>0</v>
      </c>
      <c r="AG2604" s="178">
        <f>IF(R2604&gt;0,VLOOKUP(H2604,Leistungszahlen!$A$11:$F$158,6,),IF(T2604&gt;0,VLOOKUP(H2604,Leistungszahlen!$A$11:$F$158,6,),0))</f>
        <v>0</v>
      </c>
      <c r="AH2604" s="179">
        <f t="shared" si="1180"/>
        <v>0</v>
      </c>
      <c r="AI2604" s="179">
        <f t="shared" si="1181"/>
        <v>0</v>
      </c>
      <c r="AJ2604" s="179">
        <f t="shared" si="1182"/>
        <v>0</v>
      </c>
      <c r="AK2604" s="179">
        <f t="shared" si="1183"/>
        <v>0</v>
      </c>
      <c r="AL2604" s="179">
        <f t="shared" si="1184"/>
        <v>0</v>
      </c>
      <c r="AM2604" s="180" t="str">
        <f>IF(L2604=1,Stundensätze!$D$13,IF(L2604=2,Stundensätze!$D$17,IF(L2604=4,Stundensätze!$D$21,"")))</f>
        <v/>
      </c>
      <c r="AN2604" s="180" t="str">
        <f>IF(L2604=1,Stundensätze!$D$15,IF(L2604=2,Stundensätze!$D$19,IF(L2604=4,Stundensätze!$D$23,"")))</f>
        <v/>
      </c>
      <c r="AO2604" s="180">
        <f t="shared" si="1185"/>
        <v>0</v>
      </c>
      <c r="AP2604" s="180">
        <f t="shared" si="1186"/>
        <v>0</v>
      </c>
      <c r="AQ2604" s="192" t="str">
        <f t="shared" si="1187"/>
        <v/>
      </c>
      <c r="AR2604" s="192" t="str">
        <f t="shared" si="1188"/>
        <v/>
      </c>
      <c r="AS2604" s="193">
        <f t="shared" si="1189"/>
        <v>0</v>
      </c>
      <c r="AT2604" s="258">
        <f>IF(K2604=0,0,VLOOKUP(K2604,Kostenstellen!A:B,2,FALSE))</f>
        <v>0</v>
      </c>
      <c r="AU2604" s="68" t="str">
        <f t="shared" si="1171"/>
        <v/>
      </c>
      <c r="AV2604" s="68" t="str">
        <f t="shared" si="1172"/>
        <v/>
      </c>
      <c r="AW2604" s="68">
        <f>IF(AF2604=0,0,VLOOKUP($H2604,Leistungszahlen!$A$11:$H$158,4,FALSE))</f>
        <v>0</v>
      </c>
      <c r="AX2604" s="68">
        <f>IF(AF2604=0,0,VLOOKUP($H2604,Leistungszahlen!$A$11:$H$158,5,FALSE))</f>
        <v>0</v>
      </c>
      <c r="AY2604" s="68">
        <f>IF(AG2604=0,0,VLOOKUP($H2604,Leistungszahlen!$A$11:$H$158,6,FALSE))</f>
        <v>0</v>
      </c>
      <c r="AZ2604" s="68">
        <f t="shared" si="1173"/>
        <v>0</v>
      </c>
      <c r="BA2604" s="68">
        <f t="shared" si="1174"/>
        <v>0</v>
      </c>
      <c r="BC2604" s="68">
        <f t="shared" si="1190"/>
        <v>0</v>
      </c>
      <c r="BD2604" s="285"/>
    </row>
    <row r="2605" spans="1:56" s="68" customFormat="1">
      <c r="A2605" s="200"/>
      <c r="B2605" s="200"/>
      <c r="C2605" s="200"/>
      <c r="D2605" s="200"/>
      <c r="E2605" s="200"/>
      <c r="F2605" s="200"/>
      <c r="G2605" s="200"/>
      <c r="H2605" s="201"/>
      <c r="I2605" s="202"/>
      <c r="J2605" s="200"/>
      <c r="K2605" s="176"/>
      <c r="L2605" s="176"/>
      <c r="M2605" s="176"/>
      <c r="N2605" s="286"/>
      <c r="O2605" s="286"/>
      <c r="P2605" s="176"/>
      <c r="Q2605" s="203">
        <f t="shared" si="1166"/>
        <v>0</v>
      </c>
      <c r="R2605" s="203">
        <f t="shared" si="1167"/>
        <v>0</v>
      </c>
      <c r="S2605" s="203">
        <f t="shared" si="1168"/>
        <v>0</v>
      </c>
      <c r="T2605" s="203">
        <f t="shared" si="1169"/>
        <v>0</v>
      </c>
      <c r="U2605" s="203">
        <f t="shared" si="1170"/>
        <v>0</v>
      </c>
      <c r="V2605" s="175">
        <f>IF(Q2605&gt;0,VLOOKUP(Q2605,Jahresfaktoren!$A$11:$B$24,2,),0)</f>
        <v>0</v>
      </c>
      <c r="W2605" s="175">
        <f>IF(R2605&gt;0,VLOOKUP(R2605,Jahresfaktoren!$D$11:$E$24,2,),0)</f>
        <v>0</v>
      </c>
      <c r="X2605" s="175">
        <f>IF(S2605&gt;0,VLOOKUP(S2605,Jahresfaktoren!$A$28:$B$29,2,),0)</f>
        <v>0</v>
      </c>
      <c r="Y2605" s="175">
        <f>IF(T2605&gt;0,VLOOKUP(T2605,Jahresfaktoren!$A$28:$B$29,2,),0)</f>
        <v>0</v>
      </c>
      <c r="Z2605" s="175">
        <f>IF(U2605&gt;0,VLOOKUP(U2605,Jahresfaktoren!$A$32:$B$33,2,),)</f>
        <v>0</v>
      </c>
      <c r="AA2605" s="177" t="str">
        <f t="shared" si="1175"/>
        <v/>
      </c>
      <c r="AB2605" s="177" t="str">
        <f t="shared" si="1176"/>
        <v/>
      </c>
      <c r="AC2605" s="177" t="str">
        <f t="shared" si="1177"/>
        <v/>
      </c>
      <c r="AD2605" s="177" t="str">
        <f t="shared" si="1178"/>
        <v/>
      </c>
      <c r="AE2605" s="177" t="str">
        <f t="shared" si="1179"/>
        <v/>
      </c>
      <c r="AF2605" s="178">
        <f>IF(Q2605&gt;0,VLOOKUP(H2605,Leistungszahlen!$A$11:$C$158,3,),0)</f>
        <v>0</v>
      </c>
      <c r="AG2605" s="178">
        <f>IF(R2605&gt;0,VLOOKUP(H2605,Leistungszahlen!$A$11:$F$158,6,),IF(T2605&gt;0,VLOOKUP(H2605,Leistungszahlen!$A$11:$F$158,6,),0))</f>
        <v>0</v>
      </c>
      <c r="AH2605" s="179">
        <f t="shared" si="1180"/>
        <v>0</v>
      </c>
      <c r="AI2605" s="179">
        <f t="shared" si="1181"/>
        <v>0</v>
      </c>
      <c r="AJ2605" s="179">
        <f t="shared" si="1182"/>
        <v>0</v>
      </c>
      <c r="AK2605" s="179">
        <f t="shared" si="1183"/>
        <v>0</v>
      </c>
      <c r="AL2605" s="179">
        <f t="shared" si="1184"/>
        <v>0</v>
      </c>
      <c r="AM2605" s="180" t="str">
        <f>IF(L2605=1,Stundensätze!$D$13,IF(L2605=2,Stundensätze!$D$17,IF(L2605=4,Stundensätze!$D$21,"")))</f>
        <v/>
      </c>
      <c r="AN2605" s="180" t="str">
        <f>IF(L2605=1,Stundensätze!$D$15,IF(L2605=2,Stundensätze!$D$19,IF(L2605=4,Stundensätze!$D$23,"")))</f>
        <v/>
      </c>
      <c r="AO2605" s="180">
        <f t="shared" si="1185"/>
        <v>0</v>
      </c>
      <c r="AP2605" s="180">
        <f t="shared" si="1186"/>
        <v>0</v>
      </c>
      <c r="AQ2605" s="192" t="str">
        <f t="shared" si="1187"/>
        <v/>
      </c>
      <c r="AR2605" s="192" t="str">
        <f t="shared" si="1188"/>
        <v/>
      </c>
      <c r="AS2605" s="193">
        <f t="shared" si="1189"/>
        <v>0</v>
      </c>
      <c r="AT2605" s="258">
        <f>IF(K2605=0,0,VLOOKUP(K2605,Kostenstellen!A:B,2,FALSE))</f>
        <v>0</v>
      </c>
      <c r="AU2605" s="68" t="str">
        <f t="shared" si="1171"/>
        <v/>
      </c>
      <c r="AV2605" s="68" t="str">
        <f t="shared" si="1172"/>
        <v/>
      </c>
      <c r="AW2605" s="68">
        <f>IF(AF2605=0,0,VLOOKUP($H2605,Leistungszahlen!$A$11:$H$158,4,FALSE))</f>
        <v>0</v>
      </c>
      <c r="AX2605" s="68">
        <f>IF(AF2605=0,0,VLOOKUP($H2605,Leistungszahlen!$A$11:$H$158,5,FALSE))</f>
        <v>0</v>
      </c>
      <c r="AY2605" s="68">
        <f>IF(AG2605=0,0,VLOOKUP($H2605,Leistungszahlen!$A$11:$H$158,6,FALSE))</f>
        <v>0</v>
      </c>
      <c r="AZ2605" s="68">
        <f t="shared" si="1173"/>
        <v>0</v>
      </c>
      <c r="BA2605" s="68">
        <f t="shared" si="1174"/>
        <v>0</v>
      </c>
      <c r="BC2605" s="68">
        <f t="shared" si="1190"/>
        <v>0</v>
      </c>
      <c r="BD2605" s="285"/>
    </row>
    <row r="2606" spans="1:56" s="68" customFormat="1">
      <c r="A2606" s="200"/>
      <c r="B2606" s="200"/>
      <c r="C2606" s="200"/>
      <c r="D2606" s="200"/>
      <c r="E2606" s="200"/>
      <c r="F2606" s="200"/>
      <c r="G2606" s="200"/>
      <c r="H2606" s="201"/>
      <c r="I2606" s="202"/>
      <c r="J2606" s="200"/>
      <c r="K2606" s="176"/>
      <c r="L2606" s="176"/>
      <c r="M2606" s="176"/>
      <c r="N2606" s="286"/>
      <c r="O2606" s="286"/>
      <c r="P2606" s="176"/>
      <c r="Q2606" s="203">
        <f t="shared" si="1166"/>
        <v>0</v>
      </c>
      <c r="R2606" s="203">
        <f t="shared" si="1167"/>
        <v>0</v>
      </c>
      <c r="S2606" s="203">
        <f t="shared" si="1168"/>
        <v>0</v>
      </c>
      <c r="T2606" s="203">
        <f t="shared" si="1169"/>
        <v>0</v>
      </c>
      <c r="U2606" s="203">
        <f t="shared" si="1170"/>
        <v>0</v>
      </c>
      <c r="V2606" s="175">
        <f>IF(Q2606&gt;0,VLOOKUP(Q2606,Jahresfaktoren!$A$11:$B$24,2,),0)</f>
        <v>0</v>
      </c>
      <c r="W2606" s="175">
        <f>IF(R2606&gt;0,VLOOKUP(R2606,Jahresfaktoren!$D$11:$E$24,2,),0)</f>
        <v>0</v>
      </c>
      <c r="X2606" s="175">
        <f>IF(S2606&gt;0,VLOOKUP(S2606,Jahresfaktoren!$A$28:$B$29,2,),0)</f>
        <v>0</v>
      </c>
      <c r="Y2606" s="175">
        <f>IF(T2606&gt;0,VLOOKUP(T2606,Jahresfaktoren!$A$28:$B$29,2,),0)</f>
        <v>0</v>
      </c>
      <c r="Z2606" s="175">
        <f>IF(U2606&gt;0,VLOOKUP(U2606,Jahresfaktoren!$A$32:$B$33,2,),)</f>
        <v>0</v>
      </c>
      <c r="AA2606" s="177" t="str">
        <f t="shared" si="1175"/>
        <v/>
      </c>
      <c r="AB2606" s="177" t="str">
        <f t="shared" si="1176"/>
        <v/>
      </c>
      <c r="AC2606" s="177" t="str">
        <f t="shared" si="1177"/>
        <v/>
      </c>
      <c r="AD2606" s="177" t="str">
        <f t="shared" si="1178"/>
        <v/>
      </c>
      <c r="AE2606" s="177" t="str">
        <f t="shared" si="1179"/>
        <v/>
      </c>
      <c r="AF2606" s="178">
        <f>IF(Q2606&gt;0,VLOOKUP(H2606,Leistungszahlen!$A$11:$C$158,3,),0)</f>
        <v>0</v>
      </c>
      <c r="AG2606" s="178">
        <f>IF(R2606&gt;0,VLOOKUP(H2606,Leistungszahlen!$A$11:$F$158,6,),IF(T2606&gt;0,VLOOKUP(H2606,Leistungszahlen!$A$11:$F$158,6,),0))</f>
        <v>0</v>
      </c>
      <c r="AH2606" s="179">
        <f t="shared" si="1180"/>
        <v>0</v>
      </c>
      <c r="AI2606" s="179">
        <f t="shared" si="1181"/>
        <v>0</v>
      </c>
      <c r="AJ2606" s="179">
        <f t="shared" si="1182"/>
        <v>0</v>
      </c>
      <c r="AK2606" s="179">
        <f t="shared" si="1183"/>
        <v>0</v>
      </c>
      <c r="AL2606" s="179">
        <f t="shared" si="1184"/>
        <v>0</v>
      </c>
      <c r="AM2606" s="180" t="str">
        <f>IF(L2606=1,Stundensätze!$D$13,IF(L2606=2,Stundensätze!$D$17,IF(L2606=4,Stundensätze!$D$21,"")))</f>
        <v/>
      </c>
      <c r="AN2606" s="180" t="str">
        <f>IF(L2606=1,Stundensätze!$D$15,IF(L2606=2,Stundensätze!$D$19,IF(L2606=4,Stundensätze!$D$23,"")))</f>
        <v/>
      </c>
      <c r="AO2606" s="180">
        <f t="shared" si="1185"/>
        <v>0</v>
      </c>
      <c r="AP2606" s="180">
        <f t="shared" si="1186"/>
        <v>0</v>
      </c>
      <c r="AQ2606" s="192" t="str">
        <f t="shared" si="1187"/>
        <v/>
      </c>
      <c r="AR2606" s="192" t="str">
        <f t="shared" si="1188"/>
        <v/>
      </c>
      <c r="AS2606" s="193">
        <f t="shared" si="1189"/>
        <v>0</v>
      </c>
      <c r="AT2606" s="258">
        <f>IF(K2606=0,0,VLOOKUP(K2606,Kostenstellen!A:B,2,FALSE))</f>
        <v>0</v>
      </c>
      <c r="AU2606" s="68" t="str">
        <f t="shared" si="1171"/>
        <v/>
      </c>
      <c r="AV2606" s="68" t="str">
        <f t="shared" si="1172"/>
        <v/>
      </c>
      <c r="AW2606" s="68">
        <f>IF(AF2606=0,0,VLOOKUP($H2606,Leistungszahlen!$A$11:$H$158,4,FALSE))</f>
        <v>0</v>
      </c>
      <c r="AX2606" s="68">
        <f>IF(AF2606=0,0,VLOOKUP($H2606,Leistungszahlen!$A$11:$H$158,5,FALSE))</f>
        <v>0</v>
      </c>
      <c r="AY2606" s="68">
        <f>IF(AG2606=0,0,VLOOKUP($H2606,Leistungszahlen!$A$11:$H$158,6,FALSE))</f>
        <v>0</v>
      </c>
      <c r="AZ2606" s="68">
        <f t="shared" si="1173"/>
        <v>0</v>
      </c>
      <c r="BA2606" s="68">
        <f t="shared" si="1174"/>
        <v>0</v>
      </c>
      <c r="BC2606" s="68">
        <f t="shared" si="1190"/>
        <v>0</v>
      </c>
      <c r="BD2606" s="285"/>
    </row>
    <row r="2607" spans="1:56" s="68" customFormat="1">
      <c r="A2607" s="200"/>
      <c r="B2607" s="200"/>
      <c r="C2607" s="200"/>
      <c r="D2607" s="200"/>
      <c r="E2607" s="200"/>
      <c r="F2607" s="200"/>
      <c r="G2607" s="200"/>
      <c r="H2607" s="201"/>
      <c r="I2607" s="202"/>
      <c r="J2607" s="200"/>
      <c r="K2607" s="176"/>
      <c r="L2607" s="176"/>
      <c r="M2607" s="176"/>
      <c r="N2607" s="286"/>
      <c r="O2607" s="286"/>
      <c r="P2607" s="176"/>
      <c r="Q2607" s="203">
        <f t="shared" si="1166"/>
        <v>0</v>
      </c>
      <c r="R2607" s="203">
        <f t="shared" si="1167"/>
        <v>0</v>
      </c>
      <c r="S2607" s="203">
        <f t="shared" si="1168"/>
        <v>0</v>
      </c>
      <c r="T2607" s="203">
        <f t="shared" si="1169"/>
        <v>0</v>
      </c>
      <c r="U2607" s="203">
        <f t="shared" si="1170"/>
        <v>0</v>
      </c>
      <c r="V2607" s="175">
        <f>IF(Q2607&gt;0,VLOOKUP(Q2607,Jahresfaktoren!$A$11:$B$24,2,),0)</f>
        <v>0</v>
      </c>
      <c r="W2607" s="175">
        <f>IF(R2607&gt;0,VLOOKUP(R2607,Jahresfaktoren!$D$11:$E$24,2,),0)</f>
        <v>0</v>
      </c>
      <c r="X2607" s="175">
        <f>IF(S2607&gt;0,VLOOKUP(S2607,Jahresfaktoren!$A$28:$B$29,2,),0)</f>
        <v>0</v>
      </c>
      <c r="Y2607" s="175">
        <f>IF(T2607&gt;0,VLOOKUP(T2607,Jahresfaktoren!$A$28:$B$29,2,),0)</f>
        <v>0</v>
      </c>
      <c r="Z2607" s="175">
        <f>IF(U2607&gt;0,VLOOKUP(U2607,Jahresfaktoren!$A$32:$B$33,2,),)</f>
        <v>0</v>
      </c>
      <c r="AA2607" s="177" t="str">
        <f t="shared" si="1175"/>
        <v/>
      </c>
      <c r="AB2607" s="177" t="str">
        <f t="shared" si="1176"/>
        <v/>
      </c>
      <c r="AC2607" s="177" t="str">
        <f t="shared" si="1177"/>
        <v/>
      </c>
      <c r="AD2607" s="177" t="str">
        <f t="shared" si="1178"/>
        <v/>
      </c>
      <c r="AE2607" s="177" t="str">
        <f t="shared" si="1179"/>
        <v/>
      </c>
      <c r="AF2607" s="178">
        <f>IF(Q2607&gt;0,VLOOKUP(H2607,Leistungszahlen!$A$11:$C$158,3,),0)</f>
        <v>0</v>
      </c>
      <c r="AG2607" s="178">
        <f>IF(R2607&gt;0,VLOOKUP(H2607,Leistungszahlen!$A$11:$F$158,6,),IF(T2607&gt;0,VLOOKUP(H2607,Leistungszahlen!$A$11:$F$158,6,),0))</f>
        <v>0</v>
      </c>
      <c r="AH2607" s="179">
        <f t="shared" si="1180"/>
        <v>0</v>
      </c>
      <c r="AI2607" s="179">
        <f t="shared" si="1181"/>
        <v>0</v>
      </c>
      <c r="AJ2607" s="179">
        <f t="shared" si="1182"/>
        <v>0</v>
      </c>
      <c r="AK2607" s="179">
        <f t="shared" si="1183"/>
        <v>0</v>
      </c>
      <c r="AL2607" s="179">
        <f t="shared" si="1184"/>
        <v>0</v>
      </c>
      <c r="AM2607" s="180" t="str">
        <f>IF(L2607=1,Stundensätze!$D$13,IF(L2607=2,Stundensätze!$D$17,IF(L2607=4,Stundensätze!$D$21,"")))</f>
        <v/>
      </c>
      <c r="AN2607" s="180" t="str">
        <f>IF(L2607=1,Stundensätze!$D$15,IF(L2607=2,Stundensätze!$D$19,IF(L2607=4,Stundensätze!$D$23,"")))</f>
        <v/>
      </c>
      <c r="AO2607" s="180">
        <f t="shared" si="1185"/>
        <v>0</v>
      </c>
      <c r="AP2607" s="180">
        <f t="shared" si="1186"/>
        <v>0</v>
      </c>
      <c r="AQ2607" s="192" t="str">
        <f t="shared" si="1187"/>
        <v/>
      </c>
      <c r="AR2607" s="192" t="str">
        <f t="shared" si="1188"/>
        <v/>
      </c>
      <c r="AS2607" s="193">
        <f t="shared" si="1189"/>
        <v>0</v>
      </c>
      <c r="AT2607" s="258">
        <f>IF(K2607=0,0,VLOOKUP(K2607,Kostenstellen!A:B,2,FALSE))</f>
        <v>0</v>
      </c>
      <c r="AU2607" s="68" t="str">
        <f t="shared" si="1171"/>
        <v/>
      </c>
      <c r="AV2607" s="68" t="str">
        <f t="shared" si="1172"/>
        <v/>
      </c>
      <c r="AW2607" s="68">
        <f>IF(AF2607=0,0,VLOOKUP($H2607,Leistungszahlen!$A$11:$H$158,4,FALSE))</f>
        <v>0</v>
      </c>
      <c r="AX2607" s="68">
        <f>IF(AF2607=0,0,VLOOKUP($H2607,Leistungszahlen!$A$11:$H$158,5,FALSE))</f>
        <v>0</v>
      </c>
      <c r="AY2607" s="68">
        <f>IF(AG2607=0,0,VLOOKUP($H2607,Leistungszahlen!$A$11:$H$158,6,FALSE))</f>
        <v>0</v>
      </c>
      <c r="AZ2607" s="68">
        <f t="shared" si="1173"/>
        <v>0</v>
      </c>
      <c r="BA2607" s="68">
        <f t="shared" si="1174"/>
        <v>0</v>
      </c>
      <c r="BC2607" s="68">
        <f t="shared" si="1190"/>
        <v>0</v>
      </c>
      <c r="BD2607" s="285"/>
    </row>
    <row r="2608" spans="1:56" s="68" customFormat="1">
      <c r="A2608" s="200"/>
      <c r="B2608" s="200"/>
      <c r="C2608" s="200"/>
      <c r="D2608" s="200"/>
      <c r="E2608" s="200"/>
      <c r="F2608" s="200"/>
      <c r="G2608" s="200"/>
      <c r="H2608" s="201"/>
      <c r="I2608" s="202"/>
      <c r="J2608" s="200"/>
      <c r="K2608" s="176"/>
      <c r="L2608" s="176"/>
      <c r="M2608" s="176"/>
      <c r="N2608" s="286"/>
      <c r="O2608" s="286"/>
      <c r="P2608" s="176"/>
      <c r="Q2608" s="203">
        <f t="shared" si="1166"/>
        <v>0</v>
      </c>
      <c r="R2608" s="203">
        <f t="shared" si="1167"/>
        <v>0</v>
      </c>
      <c r="S2608" s="203">
        <f t="shared" si="1168"/>
        <v>0</v>
      </c>
      <c r="T2608" s="203">
        <f t="shared" si="1169"/>
        <v>0</v>
      </c>
      <c r="U2608" s="203">
        <f t="shared" si="1170"/>
        <v>0</v>
      </c>
      <c r="V2608" s="175">
        <f>IF(Q2608&gt;0,VLOOKUP(Q2608,Jahresfaktoren!$A$11:$B$24,2,),0)</f>
        <v>0</v>
      </c>
      <c r="W2608" s="175">
        <f>IF(R2608&gt;0,VLOOKUP(R2608,Jahresfaktoren!$D$11:$E$24,2,),0)</f>
        <v>0</v>
      </c>
      <c r="X2608" s="175">
        <f>IF(S2608&gt;0,VLOOKUP(S2608,Jahresfaktoren!$A$28:$B$29,2,),0)</f>
        <v>0</v>
      </c>
      <c r="Y2608" s="175">
        <f>IF(T2608&gt;0,VLOOKUP(T2608,Jahresfaktoren!$A$28:$B$29,2,),0)</f>
        <v>0</v>
      </c>
      <c r="Z2608" s="175">
        <f>IF(U2608&gt;0,VLOOKUP(U2608,Jahresfaktoren!$A$32:$B$33,2,),)</f>
        <v>0</v>
      </c>
      <c r="AA2608" s="177" t="str">
        <f t="shared" si="1175"/>
        <v/>
      </c>
      <c r="AB2608" s="177" t="str">
        <f t="shared" si="1176"/>
        <v/>
      </c>
      <c r="AC2608" s="177" t="str">
        <f t="shared" si="1177"/>
        <v/>
      </c>
      <c r="AD2608" s="177" t="str">
        <f t="shared" si="1178"/>
        <v/>
      </c>
      <c r="AE2608" s="177" t="str">
        <f t="shared" si="1179"/>
        <v/>
      </c>
      <c r="AF2608" s="178">
        <f>IF(Q2608&gt;0,VLOOKUP(H2608,Leistungszahlen!$A$11:$C$158,3,),0)</f>
        <v>0</v>
      </c>
      <c r="AG2608" s="178">
        <f>IF(R2608&gt;0,VLOOKUP(H2608,Leistungszahlen!$A$11:$F$158,6,),IF(T2608&gt;0,VLOOKUP(H2608,Leistungszahlen!$A$11:$F$158,6,),0))</f>
        <v>0</v>
      </c>
      <c r="AH2608" s="179">
        <f t="shared" si="1180"/>
        <v>0</v>
      </c>
      <c r="AI2608" s="179">
        <f t="shared" si="1181"/>
        <v>0</v>
      </c>
      <c r="AJ2608" s="179">
        <f t="shared" si="1182"/>
        <v>0</v>
      </c>
      <c r="AK2608" s="179">
        <f t="shared" si="1183"/>
        <v>0</v>
      </c>
      <c r="AL2608" s="179">
        <f t="shared" si="1184"/>
        <v>0</v>
      </c>
      <c r="AM2608" s="180" t="str">
        <f>IF(L2608=1,Stundensätze!$D$13,IF(L2608=2,Stundensätze!$D$17,IF(L2608=4,Stundensätze!$D$21,"")))</f>
        <v/>
      </c>
      <c r="AN2608" s="180" t="str">
        <f>IF(L2608=1,Stundensätze!$D$15,IF(L2608=2,Stundensätze!$D$19,IF(L2608=4,Stundensätze!$D$23,"")))</f>
        <v/>
      </c>
      <c r="AO2608" s="180">
        <f t="shared" si="1185"/>
        <v>0</v>
      </c>
      <c r="AP2608" s="180">
        <f t="shared" si="1186"/>
        <v>0</v>
      </c>
      <c r="AQ2608" s="192" t="str">
        <f t="shared" si="1187"/>
        <v/>
      </c>
      <c r="AR2608" s="192" t="str">
        <f t="shared" si="1188"/>
        <v/>
      </c>
      <c r="AS2608" s="193">
        <f t="shared" si="1189"/>
        <v>0</v>
      </c>
      <c r="AT2608" s="258">
        <f>IF(K2608=0,0,VLOOKUP(K2608,Kostenstellen!A:B,2,FALSE))</f>
        <v>0</v>
      </c>
      <c r="AU2608" s="68" t="str">
        <f t="shared" si="1171"/>
        <v/>
      </c>
      <c r="AV2608" s="68" t="str">
        <f t="shared" si="1172"/>
        <v/>
      </c>
      <c r="AW2608" s="68">
        <f>IF(AF2608=0,0,VLOOKUP($H2608,Leistungszahlen!$A$11:$H$158,4,FALSE))</f>
        <v>0</v>
      </c>
      <c r="AX2608" s="68">
        <f>IF(AF2608=0,0,VLOOKUP($H2608,Leistungszahlen!$A$11:$H$158,5,FALSE))</f>
        <v>0</v>
      </c>
      <c r="AY2608" s="68">
        <f>IF(AG2608=0,0,VLOOKUP($H2608,Leistungszahlen!$A$11:$H$158,6,FALSE))</f>
        <v>0</v>
      </c>
      <c r="AZ2608" s="68">
        <f t="shared" si="1173"/>
        <v>0</v>
      </c>
      <c r="BA2608" s="68">
        <f t="shared" si="1174"/>
        <v>0</v>
      </c>
      <c r="BC2608" s="68">
        <f t="shared" si="1190"/>
        <v>0</v>
      </c>
      <c r="BD2608" s="285"/>
    </row>
    <row r="2609" spans="1:56" s="68" customFormat="1">
      <c r="A2609" s="200"/>
      <c r="B2609" s="200"/>
      <c r="C2609" s="200"/>
      <c r="D2609" s="200"/>
      <c r="E2609" s="200"/>
      <c r="F2609" s="200"/>
      <c r="G2609" s="200"/>
      <c r="H2609" s="201"/>
      <c r="I2609" s="202"/>
      <c r="J2609" s="200"/>
      <c r="K2609" s="176"/>
      <c r="L2609" s="176"/>
      <c r="M2609" s="176"/>
      <c r="N2609" s="286"/>
      <c r="O2609" s="286"/>
      <c r="P2609" s="176"/>
      <c r="Q2609" s="203">
        <f t="shared" si="1166"/>
        <v>0</v>
      </c>
      <c r="R2609" s="203">
        <f t="shared" si="1167"/>
        <v>0</v>
      </c>
      <c r="S2609" s="203">
        <f t="shared" si="1168"/>
        <v>0</v>
      </c>
      <c r="T2609" s="203">
        <f t="shared" si="1169"/>
        <v>0</v>
      </c>
      <c r="U2609" s="203">
        <f t="shared" si="1170"/>
        <v>0</v>
      </c>
      <c r="V2609" s="175">
        <f>IF(Q2609&gt;0,VLOOKUP(Q2609,Jahresfaktoren!$A$11:$B$24,2,),0)</f>
        <v>0</v>
      </c>
      <c r="W2609" s="175">
        <f>IF(R2609&gt;0,VLOOKUP(R2609,Jahresfaktoren!$D$11:$E$24,2,),0)</f>
        <v>0</v>
      </c>
      <c r="X2609" s="175">
        <f>IF(S2609&gt;0,VLOOKUP(S2609,Jahresfaktoren!$A$28:$B$29,2,),0)</f>
        <v>0</v>
      </c>
      <c r="Y2609" s="175">
        <f>IF(T2609&gt;0,VLOOKUP(T2609,Jahresfaktoren!$A$28:$B$29,2,),0)</f>
        <v>0</v>
      </c>
      <c r="Z2609" s="175">
        <f>IF(U2609&gt;0,VLOOKUP(U2609,Jahresfaktoren!$A$32:$B$33,2,),)</f>
        <v>0</v>
      </c>
      <c r="AA2609" s="177" t="str">
        <f t="shared" si="1175"/>
        <v/>
      </c>
      <c r="AB2609" s="177" t="str">
        <f t="shared" si="1176"/>
        <v/>
      </c>
      <c r="AC2609" s="177" t="str">
        <f t="shared" si="1177"/>
        <v/>
      </c>
      <c r="AD2609" s="177" t="str">
        <f t="shared" si="1178"/>
        <v/>
      </c>
      <c r="AE2609" s="177" t="str">
        <f t="shared" si="1179"/>
        <v/>
      </c>
      <c r="AF2609" s="178">
        <f>IF(Q2609&gt;0,VLOOKUP(H2609,Leistungszahlen!$A$11:$C$158,3,),0)</f>
        <v>0</v>
      </c>
      <c r="AG2609" s="178">
        <f>IF(R2609&gt;0,VLOOKUP(H2609,Leistungszahlen!$A$11:$F$158,6,),IF(T2609&gt;0,VLOOKUP(H2609,Leistungszahlen!$A$11:$F$158,6,),0))</f>
        <v>0</v>
      </c>
      <c r="AH2609" s="179">
        <f t="shared" si="1180"/>
        <v>0</v>
      </c>
      <c r="AI2609" s="179">
        <f t="shared" si="1181"/>
        <v>0</v>
      </c>
      <c r="AJ2609" s="179">
        <f t="shared" si="1182"/>
        <v>0</v>
      </c>
      <c r="AK2609" s="179">
        <f t="shared" si="1183"/>
        <v>0</v>
      </c>
      <c r="AL2609" s="179">
        <f t="shared" si="1184"/>
        <v>0</v>
      </c>
      <c r="AM2609" s="180" t="str">
        <f>IF(L2609=1,Stundensätze!$D$13,IF(L2609=2,Stundensätze!$D$17,IF(L2609=4,Stundensätze!$D$21,"")))</f>
        <v/>
      </c>
      <c r="AN2609" s="180" t="str">
        <f>IF(L2609=1,Stundensätze!$D$15,IF(L2609=2,Stundensätze!$D$19,IF(L2609=4,Stundensätze!$D$23,"")))</f>
        <v/>
      </c>
      <c r="AO2609" s="180">
        <f t="shared" si="1185"/>
        <v>0</v>
      </c>
      <c r="AP2609" s="180">
        <f t="shared" si="1186"/>
        <v>0</v>
      </c>
      <c r="AQ2609" s="192" t="str">
        <f t="shared" si="1187"/>
        <v/>
      </c>
      <c r="AR2609" s="192" t="str">
        <f t="shared" si="1188"/>
        <v/>
      </c>
      <c r="AS2609" s="193">
        <f t="shared" si="1189"/>
        <v>0</v>
      </c>
      <c r="AT2609" s="258">
        <f>IF(K2609=0,0,VLOOKUP(K2609,Kostenstellen!A:B,2,FALSE))</f>
        <v>0</v>
      </c>
      <c r="AU2609" s="68" t="str">
        <f t="shared" si="1171"/>
        <v/>
      </c>
      <c r="AV2609" s="68" t="str">
        <f t="shared" si="1172"/>
        <v/>
      </c>
      <c r="AW2609" s="68">
        <f>IF(AF2609=0,0,VLOOKUP($H2609,Leistungszahlen!$A$11:$H$158,4,FALSE))</f>
        <v>0</v>
      </c>
      <c r="AX2609" s="68">
        <f>IF(AF2609=0,0,VLOOKUP($H2609,Leistungszahlen!$A$11:$H$158,5,FALSE))</f>
        <v>0</v>
      </c>
      <c r="AY2609" s="68">
        <f>IF(AG2609=0,0,VLOOKUP($H2609,Leistungszahlen!$A$11:$H$158,6,FALSE))</f>
        <v>0</v>
      </c>
      <c r="AZ2609" s="68">
        <f t="shared" si="1173"/>
        <v>0</v>
      </c>
      <c r="BA2609" s="68">
        <f t="shared" si="1174"/>
        <v>0</v>
      </c>
      <c r="BC2609" s="68">
        <f t="shared" si="1190"/>
        <v>0</v>
      </c>
      <c r="BD2609" s="285"/>
    </row>
    <row r="2610" spans="1:56" s="68" customFormat="1">
      <c r="A2610" s="200"/>
      <c r="B2610" s="200"/>
      <c r="C2610" s="200"/>
      <c r="D2610" s="200"/>
      <c r="E2610" s="200"/>
      <c r="F2610" s="200"/>
      <c r="G2610" s="200"/>
      <c r="H2610" s="201"/>
      <c r="I2610" s="202"/>
      <c r="J2610" s="200"/>
      <c r="K2610" s="176"/>
      <c r="L2610" s="176"/>
      <c r="M2610" s="176"/>
      <c r="N2610" s="286"/>
      <c r="O2610" s="286"/>
      <c r="P2610" s="176"/>
      <c r="Q2610" s="203">
        <f t="shared" si="1166"/>
        <v>0</v>
      </c>
      <c r="R2610" s="203">
        <f t="shared" si="1167"/>
        <v>0</v>
      </c>
      <c r="S2610" s="203">
        <f t="shared" si="1168"/>
        <v>0</v>
      </c>
      <c r="T2610" s="203">
        <f t="shared" si="1169"/>
        <v>0</v>
      </c>
      <c r="U2610" s="203">
        <f t="shared" si="1170"/>
        <v>0</v>
      </c>
      <c r="V2610" s="175">
        <f>IF(Q2610&gt;0,VLOOKUP(Q2610,Jahresfaktoren!$A$11:$B$24,2,),0)</f>
        <v>0</v>
      </c>
      <c r="W2610" s="175">
        <f>IF(R2610&gt;0,VLOOKUP(R2610,Jahresfaktoren!$D$11:$E$24,2,),0)</f>
        <v>0</v>
      </c>
      <c r="X2610" s="175">
        <f>IF(S2610&gt;0,VLOOKUP(S2610,Jahresfaktoren!$A$28:$B$29,2,),0)</f>
        <v>0</v>
      </c>
      <c r="Y2610" s="175">
        <f>IF(T2610&gt;0,VLOOKUP(T2610,Jahresfaktoren!$A$28:$B$29,2,),0)</f>
        <v>0</v>
      </c>
      <c r="Z2610" s="175">
        <f>IF(U2610&gt;0,VLOOKUP(U2610,Jahresfaktoren!$A$32:$B$33,2,),)</f>
        <v>0</v>
      </c>
      <c r="AA2610" s="177" t="str">
        <f t="shared" si="1175"/>
        <v/>
      </c>
      <c r="AB2610" s="177" t="str">
        <f t="shared" si="1176"/>
        <v/>
      </c>
      <c r="AC2610" s="177" t="str">
        <f t="shared" si="1177"/>
        <v/>
      </c>
      <c r="AD2610" s="177" t="str">
        <f t="shared" si="1178"/>
        <v/>
      </c>
      <c r="AE2610" s="177" t="str">
        <f t="shared" si="1179"/>
        <v/>
      </c>
      <c r="AF2610" s="178">
        <f>IF(Q2610&gt;0,VLOOKUP(H2610,Leistungszahlen!$A$11:$C$158,3,),0)</f>
        <v>0</v>
      </c>
      <c r="AG2610" s="178">
        <f>IF(R2610&gt;0,VLOOKUP(H2610,Leistungszahlen!$A$11:$F$158,6,),IF(T2610&gt;0,VLOOKUP(H2610,Leistungszahlen!$A$11:$F$158,6,),0))</f>
        <v>0</v>
      </c>
      <c r="AH2610" s="179">
        <f t="shared" si="1180"/>
        <v>0</v>
      </c>
      <c r="AI2610" s="179">
        <f t="shared" si="1181"/>
        <v>0</v>
      </c>
      <c r="AJ2610" s="179">
        <f t="shared" si="1182"/>
        <v>0</v>
      </c>
      <c r="AK2610" s="179">
        <f t="shared" si="1183"/>
        <v>0</v>
      </c>
      <c r="AL2610" s="179">
        <f t="shared" si="1184"/>
        <v>0</v>
      </c>
      <c r="AM2610" s="180" t="str">
        <f>IF(L2610=1,Stundensätze!$D$13,IF(L2610=2,Stundensätze!$D$17,IF(L2610=4,Stundensätze!$D$21,"")))</f>
        <v/>
      </c>
      <c r="AN2610" s="180" t="str">
        <f>IF(L2610=1,Stundensätze!$D$15,IF(L2610=2,Stundensätze!$D$19,IF(L2610=4,Stundensätze!$D$23,"")))</f>
        <v/>
      </c>
      <c r="AO2610" s="180">
        <f t="shared" si="1185"/>
        <v>0</v>
      </c>
      <c r="AP2610" s="180">
        <f t="shared" si="1186"/>
        <v>0</v>
      </c>
      <c r="AQ2610" s="192" t="str">
        <f t="shared" si="1187"/>
        <v/>
      </c>
      <c r="AR2610" s="192" t="str">
        <f t="shared" si="1188"/>
        <v/>
      </c>
      <c r="AS2610" s="193">
        <f t="shared" si="1189"/>
        <v>0</v>
      </c>
      <c r="AT2610" s="258">
        <f>IF(K2610=0,0,VLOOKUP(K2610,Kostenstellen!A:B,2,FALSE))</f>
        <v>0</v>
      </c>
      <c r="AU2610" s="68" t="str">
        <f t="shared" si="1171"/>
        <v/>
      </c>
      <c r="AV2610" s="68" t="str">
        <f t="shared" si="1172"/>
        <v/>
      </c>
      <c r="AW2610" s="68">
        <f>IF(AF2610=0,0,VLOOKUP($H2610,Leistungszahlen!$A$11:$H$158,4,FALSE))</f>
        <v>0</v>
      </c>
      <c r="AX2610" s="68">
        <f>IF(AF2610=0,0,VLOOKUP($H2610,Leistungszahlen!$A$11:$H$158,5,FALSE))</f>
        <v>0</v>
      </c>
      <c r="AY2610" s="68">
        <f>IF(AG2610=0,0,VLOOKUP($H2610,Leistungszahlen!$A$11:$H$158,6,FALSE))</f>
        <v>0</v>
      </c>
      <c r="AZ2610" s="68">
        <f t="shared" si="1173"/>
        <v>0</v>
      </c>
      <c r="BA2610" s="68">
        <f t="shared" si="1174"/>
        <v>0</v>
      </c>
      <c r="BC2610" s="68">
        <f t="shared" si="1190"/>
        <v>0</v>
      </c>
      <c r="BD2610" s="285"/>
    </row>
    <row r="2611" spans="1:56" s="68" customFormat="1">
      <c r="A2611" s="200"/>
      <c r="B2611" s="200"/>
      <c r="C2611" s="200"/>
      <c r="D2611" s="200"/>
      <c r="E2611" s="200"/>
      <c r="F2611" s="200"/>
      <c r="G2611" s="200"/>
      <c r="H2611" s="201"/>
      <c r="I2611" s="202"/>
      <c r="J2611" s="200"/>
      <c r="K2611" s="176"/>
      <c r="L2611" s="176"/>
      <c r="M2611" s="176"/>
      <c r="N2611" s="286"/>
      <c r="O2611" s="286"/>
      <c r="P2611" s="176"/>
      <c r="Q2611" s="203">
        <f t="shared" si="1166"/>
        <v>0</v>
      </c>
      <c r="R2611" s="203">
        <f t="shared" si="1167"/>
        <v>0</v>
      </c>
      <c r="S2611" s="203">
        <f t="shared" si="1168"/>
        <v>0</v>
      </c>
      <c r="T2611" s="203">
        <f t="shared" si="1169"/>
        <v>0</v>
      </c>
      <c r="U2611" s="203">
        <f t="shared" si="1170"/>
        <v>0</v>
      </c>
      <c r="V2611" s="175">
        <f>IF(Q2611&gt;0,VLOOKUP(Q2611,Jahresfaktoren!$A$11:$B$24,2,),0)</f>
        <v>0</v>
      </c>
      <c r="W2611" s="175">
        <f>IF(R2611&gt;0,VLOOKUP(R2611,Jahresfaktoren!$D$11:$E$24,2,),0)</f>
        <v>0</v>
      </c>
      <c r="X2611" s="175">
        <f>IF(S2611&gt;0,VLOOKUP(S2611,Jahresfaktoren!$A$28:$B$29,2,),0)</f>
        <v>0</v>
      </c>
      <c r="Y2611" s="175">
        <f>IF(T2611&gt;0,VLOOKUP(T2611,Jahresfaktoren!$A$28:$B$29,2,),0)</f>
        <v>0</v>
      </c>
      <c r="Z2611" s="175">
        <f>IF(U2611&gt;0,VLOOKUP(U2611,Jahresfaktoren!$A$32:$B$33,2,),)</f>
        <v>0</v>
      </c>
      <c r="AA2611" s="177" t="str">
        <f t="shared" si="1175"/>
        <v/>
      </c>
      <c r="AB2611" s="177" t="str">
        <f t="shared" si="1176"/>
        <v/>
      </c>
      <c r="AC2611" s="177" t="str">
        <f t="shared" si="1177"/>
        <v/>
      </c>
      <c r="AD2611" s="177" t="str">
        <f t="shared" si="1178"/>
        <v/>
      </c>
      <c r="AE2611" s="177" t="str">
        <f t="shared" si="1179"/>
        <v/>
      </c>
      <c r="AF2611" s="178">
        <f>IF(Q2611&gt;0,VLOOKUP(H2611,Leistungszahlen!$A$11:$C$158,3,),0)</f>
        <v>0</v>
      </c>
      <c r="AG2611" s="178">
        <f>IF(R2611&gt;0,VLOOKUP(H2611,Leistungszahlen!$A$11:$F$158,6,),IF(T2611&gt;0,VLOOKUP(H2611,Leistungszahlen!$A$11:$F$158,6,),0))</f>
        <v>0</v>
      </c>
      <c r="AH2611" s="179">
        <f t="shared" si="1180"/>
        <v>0</v>
      </c>
      <c r="AI2611" s="179">
        <f t="shared" si="1181"/>
        <v>0</v>
      </c>
      <c r="AJ2611" s="179">
        <f t="shared" si="1182"/>
        <v>0</v>
      </c>
      <c r="AK2611" s="179">
        <f t="shared" si="1183"/>
        <v>0</v>
      </c>
      <c r="AL2611" s="179">
        <f t="shared" si="1184"/>
        <v>0</v>
      </c>
      <c r="AM2611" s="180" t="str">
        <f>IF(L2611=1,Stundensätze!$D$13,IF(L2611=2,Stundensätze!$D$17,IF(L2611=4,Stundensätze!$D$21,"")))</f>
        <v/>
      </c>
      <c r="AN2611" s="180" t="str">
        <f>IF(L2611=1,Stundensätze!$D$15,IF(L2611=2,Stundensätze!$D$19,IF(L2611=4,Stundensätze!$D$23,"")))</f>
        <v/>
      </c>
      <c r="AO2611" s="180">
        <f t="shared" si="1185"/>
        <v>0</v>
      </c>
      <c r="AP2611" s="180">
        <f t="shared" si="1186"/>
        <v>0</v>
      </c>
      <c r="AQ2611" s="192" t="str">
        <f t="shared" si="1187"/>
        <v/>
      </c>
      <c r="AR2611" s="192" t="str">
        <f t="shared" si="1188"/>
        <v/>
      </c>
      <c r="AS2611" s="193">
        <f t="shared" si="1189"/>
        <v>0</v>
      </c>
      <c r="AT2611" s="258">
        <f>IF(K2611=0,0,VLOOKUP(K2611,Kostenstellen!A:B,2,FALSE))</f>
        <v>0</v>
      </c>
      <c r="AU2611" s="68" t="str">
        <f t="shared" si="1171"/>
        <v/>
      </c>
      <c r="AV2611" s="68" t="str">
        <f t="shared" si="1172"/>
        <v/>
      </c>
      <c r="AW2611" s="68">
        <f>IF(AF2611=0,0,VLOOKUP($H2611,Leistungszahlen!$A$11:$H$158,4,FALSE))</f>
        <v>0</v>
      </c>
      <c r="AX2611" s="68">
        <f>IF(AF2611=0,0,VLOOKUP($H2611,Leistungszahlen!$A$11:$H$158,5,FALSE))</f>
        <v>0</v>
      </c>
      <c r="AY2611" s="68">
        <f>IF(AG2611=0,0,VLOOKUP($H2611,Leistungszahlen!$A$11:$H$158,6,FALSE))</f>
        <v>0</v>
      </c>
      <c r="AZ2611" s="68">
        <f t="shared" si="1173"/>
        <v>0</v>
      </c>
      <c r="BA2611" s="68">
        <f t="shared" si="1174"/>
        <v>0</v>
      </c>
      <c r="BC2611" s="68">
        <f t="shared" si="1190"/>
        <v>0</v>
      </c>
      <c r="BD2611" s="285"/>
    </row>
    <row r="2612" spans="1:56" s="68" customFormat="1">
      <c r="A2612" s="200"/>
      <c r="B2612" s="200"/>
      <c r="C2612" s="200"/>
      <c r="D2612" s="200"/>
      <c r="E2612" s="200"/>
      <c r="F2612" s="200"/>
      <c r="G2612" s="200"/>
      <c r="H2612" s="201"/>
      <c r="I2612" s="202"/>
      <c r="J2612" s="200"/>
      <c r="K2612" s="176"/>
      <c r="L2612" s="176"/>
      <c r="M2612" s="176"/>
      <c r="N2612" s="286"/>
      <c r="O2612" s="286"/>
      <c r="P2612" s="176"/>
      <c r="Q2612" s="203">
        <f t="shared" si="1166"/>
        <v>0</v>
      </c>
      <c r="R2612" s="203">
        <f t="shared" si="1167"/>
        <v>0</v>
      </c>
      <c r="S2612" s="203">
        <f t="shared" si="1168"/>
        <v>0</v>
      </c>
      <c r="T2612" s="203">
        <f t="shared" si="1169"/>
        <v>0</v>
      </c>
      <c r="U2612" s="203">
        <f t="shared" si="1170"/>
        <v>0</v>
      </c>
      <c r="V2612" s="175">
        <f>IF(Q2612&gt;0,VLOOKUP(Q2612,Jahresfaktoren!$A$11:$B$24,2,),0)</f>
        <v>0</v>
      </c>
      <c r="W2612" s="175">
        <f>IF(R2612&gt;0,VLOOKUP(R2612,Jahresfaktoren!$D$11:$E$24,2,),0)</f>
        <v>0</v>
      </c>
      <c r="X2612" s="175">
        <f>IF(S2612&gt;0,VLOOKUP(S2612,Jahresfaktoren!$A$28:$B$29,2,),0)</f>
        <v>0</v>
      </c>
      <c r="Y2612" s="175">
        <f>IF(T2612&gt;0,VLOOKUP(T2612,Jahresfaktoren!$A$28:$B$29,2,),0)</f>
        <v>0</v>
      </c>
      <c r="Z2612" s="175">
        <f>IF(U2612&gt;0,VLOOKUP(U2612,Jahresfaktoren!$A$32:$B$33,2,),)</f>
        <v>0</v>
      </c>
      <c r="AA2612" s="177" t="str">
        <f t="shared" si="1175"/>
        <v/>
      </c>
      <c r="AB2612" s="177" t="str">
        <f t="shared" si="1176"/>
        <v/>
      </c>
      <c r="AC2612" s="177" t="str">
        <f t="shared" si="1177"/>
        <v/>
      </c>
      <c r="AD2612" s="177" t="str">
        <f t="shared" si="1178"/>
        <v/>
      </c>
      <c r="AE2612" s="177" t="str">
        <f t="shared" si="1179"/>
        <v/>
      </c>
      <c r="AF2612" s="178">
        <f>IF(Q2612&gt;0,VLOOKUP(H2612,Leistungszahlen!$A$11:$C$158,3,),0)</f>
        <v>0</v>
      </c>
      <c r="AG2612" s="178">
        <f>IF(R2612&gt;0,VLOOKUP(H2612,Leistungszahlen!$A$11:$F$158,6,),IF(T2612&gt;0,VLOOKUP(H2612,Leistungszahlen!$A$11:$F$158,6,),0))</f>
        <v>0</v>
      </c>
      <c r="AH2612" s="179">
        <f t="shared" si="1180"/>
        <v>0</v>
      </c>
      <c r="AI2612" s="179">
        <f t="shared" si="1181"/>
        <v>0</v>
      </c>
      <c r="AJ2612" s="179">
        <f t="shared" si="1182"/>
        <v>0</v>
      </c>
      <c r="AK2612" s="179">
        <f t="shared" si="1183"/>
        <v>0</v>
      </c>
      <c r="AL2612" s="179">
        <f t="shared" si="1184"/>
        <v>0</v>
      </c>
      <c r="AM2612" s="180" t="str">
        <f>IF(L2612=1,Stundensätze!$D$13,IF(L2612=2,Stundensätze!$D$17,IF(L2612=4,Stundensätze!$D$21,"")))</f>
        <v/>
      </c>
      <c r="AN2612" s="180" t="str">
        <f>IF(L2612=1,Stundensätze!$D$15,IF(L2612=2,Stundensätze!$D$19,IF(L2612=4,Stundensätze!$D$23,"")))</f>
        <v/>
      </c>
      <c r="AO2612" s="180">
        <f t="shared" si="1185"/>
        <v>0</v>
      </c>
      <c r="AP2612" s="180">
        <f t="shared" si="1186"/>
        <v>0</v>
      </c>
      <c r="AQ2612" s="192" t="str">
        <f t="shared" si="1187"/>
        <v/>
      </c>
      <c r="AR2612" s="192" t="str">
        <f t="shared" si="1188"/>
        <v/>
      </c>
      <c r="AS2612" s="193">
        <f t="shared" si="1189"/>
        <v>0</v>
      </c>
      <c r="AT2612" s="258">
        <f>IF(K2612=0,0,VLOOKUP(K2612,Kostenstellen!A:B,2,FALSE))</f>
        <v>0</v>
      </c>
      <c r="AU2612" s="68" t="str">
        <f t="shared" si="1171"/>
        <v/>
      </c>
      <c r="AV2612" s="68" t="str">
        <f t="shared" si="1172"/>
        <v/>
      </c>
      <c r="AW2612" s="68">
        <f>IF(AF2612=0,0,VLOOKUP($H2612,Leistungszahlen!$A$11:$H$158,4,FALSE))</f>
        <v>0</v>
      </c>
      <c r="AX2612" s="68">
        <f>IF(AF2612=0,0,VLOOKUP($H2612,Leistungszahlen!$A$11:$H$158,5,FALSE))</f>
        <v>0</v>
      </c>
      <c r="AY2612" s="68">
        <f>IF(AG2612=0,0,VLOOKUP($H2612,Leistungszahlen!$A$11:$H$158,6,FALSE))</f>
        <v>0</v>
      </c>
      <c r="AZ2612" s="68">
        <f t="shared" si="1173"/>
        <v>0</v>
      </c>
      <c r="BA2612" s="68">
        <f t="shared" si="1174"/>
        <v>0</v>
      </c>
      <c r="BC2612" s="68">
        <f t="shared" si="1190"/>
        <v>0</v>
      </c>
      <c r="BD2612" s="285"/>
    </row>
    <row r="2613" spans="1:56" s="68" customFormat="1">
      <c r="A2613" s="200"/>
      <c r="B2613" s="200"/>
      <c r="C2613" s="200"/>
      <c r="D2613" s="200"/>
      <c r="E2613" s="200"/>
      <c r="F2613" s="200"/>
      <c r="G2613" s="200"/>
      <c r="H2613" s="201"/>
      <c r="I2613" s="202"/>
      <c r="J2613" s="200"/>
      <c r="K2613" s="176"/>
      <c r="L2613" s="176"/>
      <c r="M2613" s="176"/>
      <c r="N2613" s="286"/>
      <c r="O2613" s="286"/>
      <c r="P2613" s="176"/>
      <c r="Q2613" s="203">
        <f t="shared" ref="Q2613:Q2676" si="1191">IF(M2613="x",0,IF(N2613=7,6,IF(N2613=14,12,IF(N2613="12+5",11,N2613))))</f>
        <v>0</v>
      </c>
      <c r="R2613" s="203">
        <f t="shared" ref="R2613:R2676" si="1192">IF(M2613="x",0,IF(O2613=0,0,IF(N2613=7,0,IF(N2613+O2613=7,O2613-1,O2613))))</f>
        <v>0</v>
      </c>
      <c r="S2613" s="203">
        <f t="shared" ref="S2613:S2676" si="1193">IF(M2613="x",0,IF(N2613=7,1,IF(N2613=14,2,IF(AND(N2613=12,O2613=5),1,IF(N2613="12+5",1,0)))))</f>
        <v>0</v>
      </c>
      <c r="T2613" s="203">
        <f t="shared" ref="T2613:T2676" si="1194">IF(M2613="x",0,IF(O2613=0,0,IF(N2613=7,0,IF(N2613+O2613=7,1,0))))</f>
        <v>0</v>
      </c>
      <c r="U2613" s="203">
        <f t="shared" ref="U2613:U2676" si="1195">T2613+S2613</f>
        <v>0</v>
      </c>
      <c r="V2613" s="175">
        <f>IF(Q2613&gt;0,VLOOKUP(Q2613,Jahresfaktoren!$A$11:$B$24,2,),0)</f>
        <v>0</v>
      </c>
      <c r="W2613" s="175">
        <f>IF(R2613&gt;0,VLOOKUP(R2613,Jahresfaktoren!$D$11:$E$24,2,),0)</f>
        <v>0</v>
      </c>
      <c r="X2613" s="175">
        <f>IF(S2613&gt;0,VLOOKUP(S2613,Jahresfaktoren!$A$28:$B$29,2,),0)</f>
        <v>0</v>
      </c>
      <c r="Y2613" s="175">
        <f>IF(T2613&gt;0,VLOOKUP(T2613,Jahresfaktoren!$A$28:$B$29,2,),0)</f>
        <v>0</v>
      </c>
      <c r="Z2613" s="175">
        <f>IF(U2613&gt;0,VLOOKUP(U2613,Jahresfaktoren!$A$32:$B$33,2,),)</f>
        <v>0</v>
      </c>
      <c r="AA2613" s="177" t="str">
        <f t="shared" si="1175"/>
        <v/>
      </c>
      <c r="AB2613" s="177" t="str">
        <f t="shared" si="1176"/>
        <v/>
      </c>
      <c r="AC2613" s="177" t="str">
        <f t="shared" si="1177"/>
        <v/>
      </c>
      <c r="AD2613" s="177" t="str">
        <f t="shared" si="1178"/>
        <v/>
      </c>
      <c r="AE2613" s="177" t="str">
        <f t="shared" si="1179"/>
        <v/>
      </c>
      <c r="AF2613" s="178">
        <f>IF(Q2613&gt;0,VLOOKUP(H2613,Leistungszahlen!$A$11:$C$158,3,),0)</f>
        <v>0</v>
      </c>
      <c r="AG2613" s="178">
        <f>IF(R2613&gt;0,VLOOKUP(H2613,Leistungszahlen!$A$11:$F$158,6,),IF(T2613&gt;0,VLOOKUP(H2613,Leistungszahlen!$A$11:$F$158,6,),0))</f>
        <v>0</v>
      </c>
      <c r="AH2613" s="179">
        <f t="shared" si="1180"/>
        <v>0</v>
      </c>
      <c r="AI2613" s="179">
        <f t="shared" si="1181"/>
        <v>0</v>
      </c>
      <c r="AJ2613" s="179">
        <f t="shared" si="1182"/>
        <v>0</v>
      </c>
      <c r="AK2613" s="179">
        <f t="shared" si="1183"/>
        <v>0</v>
      </c>
      <c r="AL2613" s="179">
        <f t="shared" si="1184"/>
        <v>0</v>
      </c>
      <c r="AM2613" s="180" t="str">
        <f>IF(L2613=1,Stundensätze!$D$13,IF(L2613=2,Stundensätze!$D$17,IF(L2613=4,Stundensätze!$D$21,"")))</f>
        <v/>
      </c>
      <c r="AN2613" s="180" t="str">
        <f>IF(L2613=1,Stundensätze!$D$15,IF(L2613=2,Stundensätze!$D$19,IF(L2613=4,Stundensätze!$D$23,"")))</f>
        <v/>
      </c>
      <c r="AO2613" s="180">
        <f t="shared" si="1185"/>
        <v>0</v>
      </c>
      <c r="AP2613" s="180">
        <f t="shared" si="1186"/>
        <v>0</v>
      </c>
      <c r="AQ2613" s="192" t="str">
        <f t="shared" si="1187"/>
        <v/>
      </c>
      <c r="AR2613" s="192" t="str">
        <f t="shared" si="1188"/>
        <v/>
      </c>
      <c r="AS2613" s="193">
        <f t="shared" si="1189"/>
        <v>0</v>
      </c>
      <c r="AT2613" s="258">
        <f>IF(K2613=0,0,VLOOKUP(K2613,Kostenstellen!A:B,2,FALSE))</f>
        <v>0</v>
      </c>
      <c r="AU2613" s="68" t="str">
        <f t="shared" ref="AU2613:AU2676" si="1196">IF(SUM(V2613:Z2613)&gt;0,H2613,"")</f>
        <v/>
      </c>
      <c r="AV2613" s="68" t="str">
        <f t="shared" ref="AV2613:AV2676" si="1197">IF(SUM(R2613+T2613)&gt;0,H2613,"")</f>
        <v/>
      </c>
      <c r="AW2613" s="68">
        <f>IF(AF2613=0,0,VLOOKUP($H2613,Leistungszahlen!$A$11:$H$158,4,FALSE))</f>
        <v>0</v>
      </c>
      <c r="AX2613" s="68">
        <f>IF(AF2613=0,0,VLOOKUP($H2613,Leistungszahlen!$A$11:$H$158,5,FALSE))</f>
        <v>0</v>
      </c>
      <c r="AY2613" s="68">
        <f>IF(AG2613=0,0,VLOOKUP($H2613,Leistungszahlen!$A$11:$H$158,6,FALSE))</f>
        <v>0</v>
      </c>
      <c r="AZ2613" s="68">
        <f t="shared" ref="AZ2613:AZ2676" si="1198">IF(AX2613&lt;AF2613,1,IF(AG2613&gt;AY2613,1,0))</f>
        <v>0</v>
      </c>
      <c r="BA2613" s="68">
        <f t="shared" ref="BA2613:BA2676" si="1199">IF(AF2613&gt;AX2613,1,IF(AG2613&gt;AY2613,1,0))</f>
        <v>0</v>
      </c>
      <c r="BC2613" s="68">
        <f t="shared" si="1190"/>
        <v>0</v>
      </c>
      <c r="BD2613" s="285"/>
    </row>
    <row r="2614" spans="1:56" s="68" customFormat="1">
      <c r="A2614" s="200"/>
      <c r="B2614" s="200"/>
      <c r="C2614" s="200"/>
      <c r="D2614" s="200"/>
      <c r="E2614" s="200"/>
      <c r="F2614" s="200"/>
      <c r="G2614" s="200"/>
      <c r="H2614" s="201"/>
      <c r="I2614" s="202"/>
      <c r="J2614" s="200"/>
      <c r="K2614" s="176"/>
      <c r="L2614" s="176"/>
      <c r="M2614" s="176"/>
      <c r="N2614" s="286"/>
      <c r="O2614" s="286"/>
      <c r="P2614" s="176"/>
      <c r="Q2614" s="203">
        <f t="shared" si="1191"/>
        <v>0</v>
      </c>
      <c r="R2614" s="203">
        <f t="shared" si="1192"/>
        <v>0</v>
      </c>
      <c r="S2614" s="203">
        <f t="shared" si="1193"/>
        <v>0</v>
      </c>
      <c r="T2614" s="203">
        <f t="shared" si="1194"/>
        <v>0</v>
      </c>
      <c r="U2614" s="203">
        <f t="shared" si="1195"/>
        <v>0</v>
      </c>
      <c r="V2614" s="175">
        <f>IF(Q2614&gt;0,VLOOKUP(Q2614,Jahresfaktoren!$A$11:$B$24,2,),0)</f>
        <v>0</v>
      </c>
      <c r="W2614" s="175">
        <f>IF(R2614&gt;0,VLOOKUP(R2614,Jahresfaktoren!$D$11:$E$24,2,),0)</f>
        <v>0</v>
      </c>
      <c r="X2614" s="175">
        <f>IF(S2614&gt;0,VLOOKUP(S2614,Jahresfaktoren!$A$28:$B$29,2,),0)</f>
        <v>0</v>
      </c>
      <c r="Y2614" s="175">
        <f>IF(T2614&gt;0,VLOOKUP(T2614,Jahresfaktoren!$A$28:$B$29,2,),0)</f>
        <v>0</v>
      </c>
      <c r="Z2614" s="175">
        <f>IF(U2614&gt;0,VLOOKUP(U2614,Jahresfaktoren!$A$32:$B$33,2,),)</f>
        <v>0</v>
      </c>
      <c r="AA2614" s="177" t="str">
        <f t="shared" si="1175"/>
        <v/>
      </c>
      <c r="AB2614" s="177" t="str">
        <f t="shared" si="1176"/>
        <v/>
      </c>
      <c r="AC2614" s="177" t="str">
        <f t="shared" si="1177"/>
        <v/>
      </c>
      <c r="AD2614" s="177" t="str">
        <f t="shared" si="1178"/>
        <v/>
      </c>
      <c r="AE2614" s="177" t="str">
        <f t="shared" si="1179"/>
        <v/>
      </c>
      <c r="AF2614" s="178">
        <f>IF(Q2614&gt;0,VLOOKUP(H2614,Leistungszahlen!$A$11:$C$158,3,),0)</f>
        <v>0</v>
      </c>
      <c r="AG2614" s="178">
        <f>IF(R2614&gt;0,VLOOKUP(H2614,Leistungszahlen!$A$11:$F$158,6,),IF(T2614&gt;0,VLOOKUP(H2614,Leistungszahlen!$A$11:$F$158,6,),0))</f>
        <v>0</v>
      </c>
      <c r="AH2614" s="179">
        <f t="shared" si="1180"/>
        <v>0</v>
      </c>
      <c r="AI2614" s="179">
        <f t="shared" si="1181"/>
        <v>0</v>
      </c>
      <c r="AJ2614" s="179">
        <f t="shared" si="1182"/>
        <v>0</v>
      </c>
      <c r="AK2614" s="179">
        <f t="shared" si="1183"/>
        <v>0</v>
      </c>
      <c r="AL2614" s="179">
        <f t="shared" si="1184"/>
        <v>0</v>
      </c>
      <c r="AM2614" s="180" t="str">
        <f>IF(L2614=1,Stundensätze!$D$13,IF(L2614=2,Stundensätze!$D$17,IF(L2614=4,Stundensätze!$D$21,"")))</f>
        <v/>
      </c>
      <c r="AN2614" s="180" t="str">
        <f>IF(L2614=1,Stundensätze!$D$15,IF(L2614=2,Stundensätze!$D$19,IF(L2614=4,Stundensätze!$D$23,"")))</f>
        <v/>
      </c>
      <c r="AO2614" s="180">
        <f t="shared" si="1185"/>
        <v>0</v>
      </c>
      <c r="AP2614" s="180">
        <f t="shared" si="1186"/>
        <v>0</v>
      </c>
      <c r="AQ2614" s="192" t="str">
        <f t="shared" si="1187"/>
        <v/>
      </c>
      <c r="AR2614" s="192" t="str">
        <f t="shared" si="1188"/>
        <v/>
      </c>
      <c r="AS2614" s="193">
        <f t="shared" si="1189"/>
        <v>0</v>
      </c>
      <c r="AT2614" s="258">
        <f>IF(K2614=0,0,VLOOKUP(K2614,Kostenstellen!A:B,2,FALSE))</f>
        <v>0</v>
      </c>
      <c r="AU2614" s="68" t="str">
        <f t="shared" si="1196"/>
        <v/>
      </c>
      <c r="AV2614" s="68" t="str">
        <f t="shared" si="1197"/>
        <v/>
      </c>
      <c r="AW2614" s="68">
        <f>IF(AF2614=0,0,VLOOKUP($H2614,Leistungszahlen!$A$11:$H$158,4,FALSE))</f>
        <v>0</v>
      </c>
      <c r="AX2614" s="68">
        <f>IF(AF2614=0,0,VLOOKUP($H2614,Leistungszahlen!$A$11:$H$158,5,FALSE))</f>
        <v>0</v>
      </c>
      <c r="AY2614" s="68">
        <f>IF(AG2614=0,0,VLOOKUP($H2614,Leistungszahlen!$A$11:$H$158,6,FALSE))</f>
        <v>0</v>
      </c>
      <c r="AZ2614" s="68">
        <f t="shared" si="1198"/>
        <v>0</v>
      </c>
      <c r="BA2614" s="68">
        <f t="shared" si="1199"/>
        <v>0</v>
      </c>
      <c r="BC2614" s="68">
        <f t="shared" si="1190"/>
        <v>0</v>
      </c>
      <c r="BD2614" s="285"/>
    </row>
    <row r="2615" spans="1:56" s="68" customFormat="1">
      <c r="A2615" s="200"/>
      <c r="B2615" s="200"/>
      <c r="C2615" s="200"/>
      <c r="D2615" s="200"/>
      <c r="E2615" s="200"/>
      <c r="F2615" s="200"/>
      <c r="G2615" s="200"/>
      <c r="H2615" s="201"/>
      <c r="I2615" s="202"/>
      <c r="J2615" s="200"/>
      <c r="K2615" s="176"/>
      <c r="L2615" s="176"/>
      <c r="M2615" s="176"/>
      <c r="N2615" s="286"/>
      <c r="O2615" s="286"/>
      <c r="P2615" s="176"/>
      <c r="Q2615" s="203">
        <f t="shared" si="1191"/>
        <v>0</v>
      </c>
      <c r="R2615" s="203">
        <f t="shared" si="1192"/>
        <v>0</v>
      </c>
      <c r="S2615" s="203">
        <f t="shared" si="1193"/>
        <v>0</v>
      </c>
      <c r="T2615" s="203">
        <f t="shared" si="1194"/>
        <v>0</v>
      </c>
      <c r="U2615" s="203">
        <f t="shared" si="1195"/>
        <v>0</v>
      </c>
      <c r="V2615" s="175">
        <f>IF(Q2615&gt;0,VLOOKUP(Q2615,Jahresfaktoren!$A$11:$B$24,2,),0)</f>
        <v>0</v>
      </c>
      <c r="W2615" s="175">
        <f>IF(R2615&gt;0,VLOOKUP(R2615,Jahresfaktoren!$D$11:$E$24,2,),0)</f>
        <v>0</v>
      </c>
      <c r="X2615" s="175">
        <f>IF(S2615&gt;0,VLOOKUP(S2615,Jahresfaktoren!$A$28:$B$29,2,),0)</f>
        <v>0</v>
      </c>
      <c r="Y2615" s="175">
        <f>IF(T2615&gt;0,VLOOKUP(T2615,Jahresfaktoren!$A$28:$B$29,2,),0)</f>
        <v>0</v>
      </c>
      <c r="Z2615" s="175">
        <f>IF(U2615&gt;0,VLOOKUP(U2615,Jahresfaktoren!$A$32:$B$33,2,),)</f>
        <v>0</v>
      </c>
      <c r="AA2615" s="177" t="str">
        <f t="shared" si="1175"/>
        <v/>
      </c>
      <c r="AB2615" s="177" t="str">
        <f t="shared" si="1176"/>
        <v/>
      </c>
      <c r="AC2615" s="177" t="str">
        <f t="shared" si="1177"/>
        <v/>
      </c>
      <c r="AD2615" s="177" t="str">
        <f t="shared" si="1178"/>
        <v/>
      </c>
      <c r="AE2615" s="177" t="str">
        <f t="shared" si="1179"/>
        <v/>
      </c>
      <c r="AF2615" s="178">
        <f>IF(Q2615&gt;0,VLOOKUP(H2615,Leistungszahlen!$A$11:$C$158,3,),0)</f>
        <v>0</v>
      </c>
      <c r="AG2615" s="178">
        <f>IF(R2615&gt;0,VLOOKUP(H2615,Leistungszahlen!$A$11:$F$158,6,),IF(T2615&gt;0,VLOOKUP(H2615,Leistungszahlen!$A$11:$F$158,6,),0))</f>
        <v>0</v>
      </c>
      <c r="AH2615" s="179">
        <f t="shared" si="1180"/>
        <v>0</v>
      </c>
      <c r="AI2615" s="179">
        <f t="shared" si="1181"/>
        <v>0</v>
      </c>
      <c r="AJ2615" s="179">
        <f t="shared" si="1182"/>
        <v>0</v>
      </c>
      <c r="AK2615" s="179">
        <f t="shared" si="1183"/>
        <v>0</v>
      </c>
      <c r="AL2615" s="179">
        <f t="shared" si="1184"/>
        <v>0</v>
      </c>
      <c r="AM2615" s="180" t="str">
        <f>IF(L2615=1,Stundensätze!$D$13,IF(L2615=2,Stundensätze!$D$17,IF(L2615=4,Stundensätze!$D$21,"")))</f>
        <v/>
      </c>
      <c r="AN2615" s="180" t="str">
        <f>IF(L2615=1,Stundensätze!$D$15,IF(L2615=2,Stundensätze!$D$19,IF(L2615=4,Stundensätze!$D$23,"")))</f>
        <v/>
      </c>
      <c r="AO2615" s="180">
        <f t="shared" si="1185"/>
        <v>0</v>
      </c>
      <c r="AP2615" s="180">
        <f t="shared" si="1186"/>
        <v>0</v>
      </c>
      <c r="AQ2615" s="192" t="str">
        <f t="shared" si="1187"/>
        <v/>
      </c>
      <c r="AR2615" s="192" t="str">
        <f t="shared" si="1188"/>
        <v/>
      </c>
      <c r="AS2615" s="193">
        <f t="shared" si="1189"/>
        <v>0</v>
      </c>
      <c r="AT2615" s="258">
        <f>IF(K2615=0,0,VLOOKUP(K2615,Kostenstellen!A:B,2,FALSE))</f>
        <v>0</v>
      </c>
      <c r="AU2615" s="68" t="str">
        <f t="shared" si="1196"/>
        <v/>
      </c>
      <c r="AV2615" s="68" t="str">
        <f t="shared" si="1197"/>
        <v/>
      </c>
      <c r="AW2615" s="68">
        <f>IF(AF2615=0,0,VLOOKUP($H2615,Leistungszahlen!$A$11:$H$158,4,FALSE))</f>
        <v>0</v>
      </c>
      <c r="AX2615" s="68">
        <f>IF(AF2615=0,0,VLOOKUP($H2615,Leistungszahlen!$A$11:$H$158,5,FALSE))</f>
        <v>0</v>
      </c>
      <c r="AY2615" s="68">
        <f>IF(AG2615=0,0,VLOOKUP($H2615,Leistungszahlen!$A$11:$H$158,6,FALSE))</f>
        <v>0</v>
      </c>
      <c r="AZ2615" s="68">
        <f t="shared" si="1198"/>
        <v>0</v>
      </c>
      <c r="BA2615" s="68">
        <f t="shared" si="1199"/>
        <v>0</v>
      </c>
      <c r="BC2615" s="68">
        <f t="shared" si="1190"/>
        <v>0</v>
      </c>
      <c r="BD2615" s="285"/>
    </row>
    <row r="2616" spans="1:56" s="68" customFormat="1">
      <c r="A2616" s="200"/>
      <c r="B2616" s="200"/>
      <c r="C2616" s="200"/>
      <c r="D2616" s="200"/>
      <c r="E2616" s="200"/>
      <c r="F2616" s="200"/>
      <c r="G2616" s="200"/>
      <c r="H2616" s="201"/>
      <c r="I2616" s="202"/>
      <c r="J2616" s="200"/>
      <c r="K2616" s="176"/>
      <c r="L2616" s="176"/>
      <c r="M2616" s="176"/>
      <c r="N2616" s="286"/>
      <c r="O2616" s="286"/>
      <c r="P2616" s="176"/>
      <c r="Q2616" s="203">
        <f t="shared" si="1191"/>
        <v>0</v>
      </c>
      <c r="R2616" s="203">
        <f t="shared" si="1192"/>
        <v>0</v>
      </c>
      <c r="S2616" s="203">
        <f t="shared" si="1193"/>
        <v>0</v>
      </c>
      <c r="T2616" s="203">
        <f t="shared" si="1194"/>
        <v>0</v>
      </c>
      <c r="U2616" s="203">
        <f t="shared" si="1195"/>
        <v>0</v>
      </c>
      <c r="V2616" s="175">
        <f>IF(Q2616&gt;0,VLOOKUP(Q2616,Jahresfaktoren!$A$11:$B$24,2,),0)</f>
        <v>0</v>
      </c>
      <c r="W2616" s="175">
        <f>IF(R2616&gt;0,VLOOKUP(R2616,Jahresfaktoren!$D$11:$E$24,2,),0)</f>
        <v>0</v>
      </c>
      <c r="X2616" s="175">
        <f>IF(S2616&gt;0,VLOOKUP(S2616,Jahresfaktoren!$A$28:$B$29,2,),0)</f>
        <v>0</v>
      </c>
      <c r="Y2616" s="175">
        <f>IF(T2616&gt;0,VLOOKUP(T2616,Jahresfaktoren!$A$28:$B$29,2,),0)</f>
        <v>0</v>
      </c>
      <c r="Z2616" s="175">
        <f>IF(U2616&gt;0,VLOOKUP(U2616,Jahresfaktoren!$A$32:$B$33,2,),)</f>
        <v>0</v>
      </c>
      <c r="AA2616" s="177" t="str">
        <f t="shared" si="1175"/>
        <v/>
      </c>
      <c r="AB2616" s="177" t="str">
        <f t="shared" si="1176"/>
        <v/>
      </c>
      <c r="AC2616" s="177" t="str">
        <f t="shared" si="1177"/>
        <v/>
      </c>
      <c r="AD2616" s="177" t="str">
        <f t="shared" si="1178"/>
        <v/>
      </c>
      <c r="AE2616" s="177" t="str">
        <f t="shared" si="1179"/>
        <v/>
      </c>
      <c r="AF2616" s="178">
        <f>IF(Q2616&gt;0,VLOOKUP(H2616,Leistungszahlen!$A$11:$C$158,3,),0)</f>
        <v>0</v>
      </c>
      <c r="AG2616" s="178">
        <f>IF(R2616&gt;0,VLOOKUP(H2616,Leistungszahlen!$A$11:$F$158,6,),IF(T2616&gt;0,VLOOKUP(H2616,Leistungszahlen!$A$11:$F$158,6,),0))</f>
        <v>0</v>
      </c>
      <c r="AH2616" s="179">
        <f t="shared" si="1180"/>
        <v>0</v>
      </c>
      <c r="AI2616" s="179">
        <f t="shared" si="1181"/>
        <v>0</v>
      </c>
      <c r="AJ2616" s="179">
        <f t="shared" si="1182"/>
        <v>0</v>
      </c>
      <c r="AK2616" s="179">
        <f t="shared" si="1183"/>
        <v>0</v>
      </c>
      <c r="AL2616" s="179">
        <f t="shared" si="1184"/>
        <v>0</v>
      </c>
      <c r="AM2616" s="180" t="str">
        <f>IF(L2616=1,Stundensätze!$D$13,IF(L2616=2,Stundensätze!$D$17,IF(L2616=4,Stundensätze!$D$21,"")))</f>
        <v/>
      </c>
      <c r="AN2616" s="180" t="str">
        <f>IF(L2616=1,Stundensätze!$D$15,IF(L2616=2,Stundensätze!$D$19,IF(L2616=4,Stundensätze!$D$23,"")))</f>
        <v/>
      </c>
      <c r="AO2616" s="180">
        <f t="shared" si="1185"/>
        <v>0</v>
      </c>
      <c r="AP2616" s="180">
        <f t="shared" si="1186"/>
        <v>0</v>
      </c>
      <c r="AQ2616" s="192" t="str">
        <f t="shared" si="1187"/>
        <v/>
      </c>
      <c r="AR2616" s="192" t="str">
        <f t="shared" si="1188"/>
        <v/>
      </c>
      <c r="AS2616" s="193">
        <f t="shared" si="1189"/>
        <v>0</v>
      </c>
      <c r="AT2616" s="258">
        <f>IF(K2616=0,0,VLOOKUP(K2616,Kostenstellen!A:B,2,FALSE))</f>
        <v>0</v>
      </c>
      <c r="AU2616" s="68" t="str">
        <f t="shared" si="1196"/>
        <v/>
      </c>
      <c r="AV2616" s="68" t="str">
        <f t="shared" si="1197"/>
        <v/>
      </c>
      <c r="AW2616" s="68">
        <f>IF(AF2616=0,0,VLOOKUP($H2616,Leistungszahlen!$A$11:$H$158,4,FALSE))</f>
        <v>0</v>
      </c>
      <c r="AX2616" s="68">
        <f>IF(AF2616=0,0,VLOOKUP($H2616,Leistungszahlen!$A$11:$H$158,5,FALSE))</f>
        <v>0</v>
      </c>
      <c r="AY2616" s="68">
        <f>IF(AG2616=0,0,VLOOKUP($H2616,Leistungszahlen!$A$11:$H$158,6,FALSE))</f>
        <v>0</v>
      </c>
      <c r="AZ2616" s="68">
        <f t="shared" si="1198"/>
        <v>0</v>
      </c>
      <c r="BA2616" s="68">
        <f t="shared" si="1199"/>
        <v>0</v>
      </c>
      <c r="BC2616" s="68">
        <f t="shared" si="1190"/>
        <v>0</v>
      </c>
      <c r="BD2616" s="285"/>
    </row>
    <row r="2617" spans="1:56" s="68" customFormat="1">
      <c r="A2617" s="200"/>
      <c r="B2617" s="200"/>
      <c r="C2617" s="200"/>
      <c r="D2617" s="200"/>
      <c r="E2617" s="200"/>
      <c r="F2617" s="200"/>
      <c r="G2617" s="200"/>
      <c r="H2617" s="201"/>
      <c r="I2617" s="202"/>
      <c r="J2617" s="200"/>
      <c r="K2617" s="176"/>
      <c r="L2617" s="176"/>
      <c r="M2617" s="176"/>
      <c r="N2617" s="286"/>
      <c r="O2617" s="286"/>
      <c r="P2617" s="176"/>
      <c r="Q2617" s="203">
        <f t="shared" si="1191"/>
        <v>0</v>
      </c>
      <c r="R2617" s="203">
        <f t="shared" si="1192"/>
        <v>0</v>
      </c>
      <c r="S2617" s="203">
        <f t="shared" si="1193"/>
        <v>0</v>
      </c>
      <c r="T2617" s="203">
        <f t="shared" si="1194"/>
        <v>0</v>
      </c>
      <c r="U2617" s="203">
        <f t="shared" si="1195"/>
        <v>0</v>
      </c>
      <c r="V2617" s="175">
        <f>IF(Q2617&gt;0,VLOOKUP(Q2617,Jahresfaktoren!$A$11:$B$24,2,),0)</f>
        <v>0</v>
      </c>
      <c r="W2617" s="175">
        <f>IF(R2617&gt;0,VLOOKUP(R2617,Jahresfaktoren!$D$11:$E$24,2,),0)</f>
        <v>0</v>
      </c>
      <c r="X2617" s="175">
        <f>IF(S2617&gt;0,VLOOKUP(S2617,Jahresfaktoren!$A$28:$B$29,2,),0)</f>
        <v>0</v>
      </c>
      <c r="Y2617" s="175">
        <f>IF(T2617&gt;0,VLOOKUP(T2617,Jahresfaktoren!$A$28:$B$29,2,),0)</f>
        <v>0</v>
      </c>
      <c r="Z2617" s="175">
        <f>IF(U2617&gt;0,VLOOKUP(U2617,Jahresfaktoren!$A$32:$B$33,2,),)</f>
        <v>0</v>
      </c>
      <c r="AA2617" s="177" t="str">
        <f t="shared" si="1175"/>
        <v/>
      </c>
      <c r="AB2617" s="177" t="str">
        <f t="shared" si="1176"/>
        <v/>
      </c>
      <c r="AC2617" s="177" t="str">
        <f t="shared" si="1177"/>
        <v/>
      </c>
      <c r="AD2617" s="177" t="str">
        <f t="shared" si="1178"/>
        <v/>
      </c>
      <c r="AE2617" s="177" t="str">
        <f t="shared" si="1179"/>
        <v/>
      </c>
      <c r="AF2617" s="178">
        <f>IF(Q2617&gt;0,VLOOKUP(H2617,Leistungszahlen!$A$11:$C$158,3,),0)</f>
        <v>0</v>
      </c>
      <c r="AG2617" s="178">
        <f>IF(R2617&gt;0,VLOOKUP(H2617,Leistungszahlen!$A$11:$F$158,6,),IF(T2617&gt;0,VLOOKUP(H2617,Leistungszahlen!$A$11:$F$158,6,),0))</f>
        <v>0</v>
      </c>
      <c r="AH2617" s="179">
        <f t="shared" si="1180"/>
        <v>0</v>
      </c>
      <c r="AI2617" s="179">
        <f t="shared" si="1181"/>
        <v>0</v>
      </c>
      <c r="AJ2617" s="179">
        <f t="shared" si="1182"/>
        <v>0</v>
      </c>
      <c r="AK2617" s="179">
        <f t="shared" si="1183"/>
        <v>0</v>
      </c>
      <c r="AL2617" s="179">
        <f t="shared" si="1184"/>
        <v>0</v>
      </c>
      <c r="AM2617" s="180" t="str">
        <f>IF(L2617=1,Stundensätze!$D$13,IF(L2617=2,Stundensätze!$D$17,IF(L2617=4,Stundensätze!$D$21,"")))</f>
        <v/>
      </c>
      <c r="AN2617" s="180" t="str">
        <f>IF(L2617=1,Stundensätze!$D$15,IF(L2617=2,Stundensätze!$D$19,IF(L2617=4,Stundensätze!$D$23,"")))</f>
        <v/>
      </c>
      <c r="AO2617" s="180">
        <f t="shared" si="1185"/>
        <v>0</v>
      </c>
      <c r="AP2617" s="180">
        <f t="shared" si="1186"/>
        <v>0</v>
      </c>
      <c r="AQ2617" s="192" t="str">
        <f t="shared" si="1187"/>
        <v/>
      </c>
      <c r="AR2617" s="192" t="str">
        <f t="shared" si="1188"/>
        <v/>
      </c>
      <c r="AS2617" s="193">
        <f t="shared" si="1189"/>
        <v>0</v>
      </c>
      <c r="AT2617" s="258">
        <f>IF(K2617=0,0,VLOOKUP(K2617,Kostenstellen!A:B,2,FALSE))</f>
        <v>0</v>
      </c>
      <c r="AU2617" s="68" t="str">
        <f t="shared" si="1196"/>
        <v/>
      </c>
      <c r="AV2617" s="68" t="str">
        <f t="shared" si="1197"/>
        <v/>
      </c>
      <c r="AW2617" s="68">
        <f>IF(AF2617=0,0,VLOOKUP($H2617,Leistungszahlen!$A$11:$H$158,4,FALSE))</f>
        <v>0</v>
      </c>
      <c r="AX2617" s="68">
        <f>IF(AF2617=0,0,VLOOKUP($H2617,Leistungszahlen!$A$11:$H$158,5,FALSE))</f>
        <v>0</v>
      </c>
      <c r="AY2617" s="68">
        <f>IF(AG2617=0,0,VLOOKUP($H2617,Leistungszahlen!$A$11:$H$158,6,FALSE))</f>
        <v>0</v>
      </c>
      <c r="AZ2617" s="68">
        <f t="shared" si="1198"/>
        <v>0</v>
      </c>
      <c r="BA2617" s="68">
        <f t="shared" si="1199"/>
        <v>0</v>
      </c>
      <c r="BC2617" s="68">
        <f t="shared" si="1190"/>
        <v>0</v>
      </c>
      <c r="BD2617" s="285"/>
    </row>
    <row r="2618" spans="1:56" s="68" customFormat="1">
      <c r="A2618" s="200"/>
      <c r="B2618" s="200"/>
      <c r="C2618" s="200"/>
      <c r="D2618" s="200"/>
      <c r="E2618" s="200"/>
      <c r="F2618" s="200"/>
      <c r="G2618" s="200"/>
      <c r="H2618" s="201"/>
      <c r="I2618" s="202"/>
      <c r="J2618" s="200"/>
      <c r="K2618" s="176"/>
      <c r="L2618" s="176"/>
      <c r="M2618" s="176"/>
      <c r="N2618" s="286"/>
      <c r="O2618" s="286"/>
      <c r="P2618" s="176"/>
      <c r="Q2618" s="203">
        <f t="shared" si="1191"/>
        <v>0</v>
      </c>
      <c r="R2618" s="203">
        <f t="shared" si="1192"/>
        <v>0</v>
      </c>
      <c r="S2618" s="203">
        <f t="shared" si="1193"/>
        <v>0</v>
      </c>
      <c r="T2618" s="203">
        <f t="shared" si="1194"/>
        <v>0</v>
      </c>
      <c r="U2618" s="203">
        <f t="shared" si="1195"/>
        <v>0</v>
      </c>
      <c r="V2618" s="175">
        <f>IF(Q2618&gt;0,VLOOKUP(Q2618,Jahresfaktoren!$A$11:$B$24,2,),0)</f>
        <v>0</v>
      </c>
      <c r="W2618" s="175">
        <f>IF(R2618&gt;0,VLOOKUP(R2618,Jahresfaktoren!$D$11:$E$24,2,),0)</f>
        <v>0</v>
      </c>
      <c r="X2618" s="175">
        <f>IF(S2618&gt;0,VLOOKUP(S2618,Jahresfaktoren!$A$28:$B$29,2,),0)</f>
        <v>0</v>
      </c>
      <c r="Y2618" s="175">
        <f>IF(T2618&gt;0,VLOOKUP(T2618,Jahresfaktoren!$A$28:$B$29,2,),0)</f>
        <v>0</v>
      </c>
      <c r="Z2618" s="175">
        <f>IF(U2618&gt;0,VLOOKUP(U2618,Jahresfaktoren!$A$32:$B$33,2,),)</f>
        <v>0</v>
      </c>
      <c r="AA2618" s="177" t="str">
        <f t="shared" si="1175"/>
        <v/>
      </c>
      <c r="AB2618" s="177" t="str">
        <f t="shared" si="1176"/>
        <v/>
      </c>
      <c r="AC2618" s="177" t="str">
        <f t="shared" si="1177"/>
        <v/>
      </c>
      <c r="AD2618" s="177" t="str">
        <f t="shared" si="1178"/>
        <v/>
      </c>
      <c r="AE2618" s="177" t="str">
        <f t="shared" si="1179"/>
        <v/>
      </c>
      <c r="AF2618" s="178">
        <f>IF(Q2618&gt;0,VLOOKUP(H2618,Leistungszahlen!$A$11:$C$158,3,),0)</f>
        <v>0</v>
      </c>
      <c r="AG2618" s="178">
        <f>IF(R2618&gt;0,VLOOKUP(H2618,Leistungszahlen!$A$11:$F$158,6,),IF(T2618&gt;0,VLOOKUP(H2618,Leistungszahlen!$A$11:$F$158,6,),0))</f>
        <v>0</v>
      </c>
      <c r="AH2618" s="179">
        <f t="shared" si="1180"/>
        <v>0</v>
      </c>
      <c r="AI2618" s="179">
        <f t="shared" si="1181"/>
        <v>0</v>
      </c>
      <c r="AJ2618" s="179">
        <f t="shared" si="1182"/>
        <v>0</v>
      </c>
      <c r="AK2618" s="179">
        <f t="shared" si="1183"/>
        <v>0</v>
      </c>
      <c r="AL2618" s="179">
        <f t="shared" si="1184"/>
        <v>0</v>
      </c>
      <c r="AM2618" s="180" t="str">
        <f>IF(L2618=1,Stundensätze!$D$13,IF(L2618=2,Stundensätze!$D$17,IF(L2618=4,Stundensätze!$D$21,"")))</f>
        <v/>
      </c>
      <c r="AN2618" s="180" t="str">
        <f>IF(L2618=1,Stundensätze!$D$15,IF(L2618=2,Stundensätze!$D$19,IF(L2618=4,Stundensätze!$D$23,"")))</f>
        <v/>
      </c>
      <c r="AO2618" s="180">
        <f t="shared" si="1185"/>
        <v>0</v>
      </c>
      <c r="AP2618" s="180">
        <f t="shared" si="1186"/>
        <v>0</v>
      </c>
      <c r="AQ2618" s="192" t="str">
        <f t="shared" si="1187"/>
        <v/>
      </c>
      <c r="AR2618" s="192" t="str">
        <f t="shared" si="1188"/>
        <v/>
      </c>
      <c r="AS2618" s="193">
        <f t="shared" si="1189"/>
        <v>0</v>
      </c>
      <c r="AT2618" s="258">
        <f>IF(K2618=0,0,VLOOKUP(K2618,Kostenstellen!A:B,2,FALSE))</f>
        <v>0</v>
      </c>
      <c r="AU2618" s="68" t="str">
        <f t="shared" si="1196"/>
        <v/>
      </c>
      <c r="AV2618" s="68" t="str">
        <f t="shared" si="1197"/>
        <v/>
      </c>
      <c r="AW2618" s="68">
        <f>IF(AF2618=0,0,VLOOKUP($H2618,Leistungszahlen!$A$11:$H$158,4,FALSE))</f>
        <v>0</v>
      </c>
      <c r="AX2618" s="68">
        <f>IF(AF2618=0,0,VLOOKUP($H2618,Leistungszahlen!$A$11:$H$158,5,FALSE))</f>
        <v>0</v>
      </c>
      <c r="AY2618" s="68">
        <f>IF(AG2618=0,0,VLOOKUP($H2618,Leistungszahlen!$A$11:$H$158,6,FALSE))</f>
        <v>0</v>
      </c>
      <c r="AZ2618" s="68">
        <f t="shared" si="1198"/>
        <v>0</v>
      </c>
      <c r="BA2618" s="68">
        <f t="shared" si="1199"/>
        <v>0</v>
      </c>
      <c r="BC2618" s="68">
        <f t="shared" si="1190"/>
        <v>0</v>
      </c>
      <c r="BD2618" s="285"/>
    </row>
    <row r="2619" spans="1:56" s="68" customFormat="1">
      <c r="A2619" s="200"/>
      <c r="B2619" s="200"/>
      <c r="C2619" s="200"/>
      <c r="D2619" s="200"/>
      <c r="E2619" s="200"/>
      <c r="F2619" s="200"/>
      <c r="G2619" s="200"/>
      <c r="H2619" s="201"/>
      <c r="I2619" s="202"/>
      <c r="J2619" s="200"/>
      <c r="K2619" s="176"/>
      <c r="L2619" s="176"/>
      <c r="M2619" s="176"/>
      <c r="N2619" s="286"/>
      <c r="O2619" s="286"/>
      <c r="P2619" s="176"/>
      <c r="Q2619" s="203">
        <f t="shared" si="1191"/>
        <v>0</v>
      </c>
      <c r="R2619" s="203">
        <f t="shared" si="1192"/>
        <v>0</v>
      </c>
      <c r="S2619" s="203">
        <f t="shared" si="1193"/>
        <v>0</v>
      </c>
      <c r="T2619" s="203">
        <f t="shared" si="1194"/>
        <v>0</v>
      </c>
      <c r="U2619" s="203">
        <f t="shared" si="1195"/>
        <v>0</v>
      </c>
      <c r="V2619" s="175">
        <f>IF(Q2619&gt;0,VLOOKUP(Q2619,Jahresfaktoren!$A$11:$B$24,2,),0)</f>
        <v>0</v>
      </c>
      <c r="W2619" s="175">
        <f>IF(R2619&gt;0,VLOOKUP(R2619,Jahresfaktoren!$D$11:$E$24,2,),0)</f>
        <v>0</v>
      </c>
      <c r="X2619" s="175">
        <f>IF(S2619&gt;0,VLOOKUP(S2619,Jahresfaktoren!$A$28:$B$29,2,),0)</f>
        <v>0</v>
      </c>
      <c r="Y2619" s="175">
        <f>IF(T2619&gt;0,VLOOKUP(T2619,Jahresfaktoren!$A$28:$B$29,2,),0)</f>
        <v>0</v>
      </c>
      <c r="Z2619" s="175">
        <f>IF(U2619&gt;0,VLOOKUP(U2619,Jahresfaktoren!$A$32:$B$33,2,),)</f>
        <v>0</v>
      </c>
      <c r="AA2619" s="177" t="str">
        <f t="shared" si="1175"/>
        <v/>
      </c>
      <c r="AB2619" s="177" t="str">
        <f t="shared" si="1176"/>
        <v/>
      </c>
      <c r="AC2619" s="177" t="str">
        <f t="shared" si="1177"/>
        <v/>
      </c>
      <c r="AD2619" s="177" t="str">
        <f t="shared" si="1178"/>
        <v/>
      </c>
      <c r="AE2619" s="177" t="str">
        <f t="shared" si="1179"/>
        <v/>
      </c>
      <c r="AF2619" s="178">
        <f>IF(Q2619&gt;0,VLOOKUP(H2619,Leistungszahlen!$A$11:$C$158,3,),0)</f>
        <v>0</v>
      </c>
      <c r="AG2619" s="178">
        <f>IF(R2619&gt;0,VLOOKUP(H2619,Leistungszahlen!$A$11:$F$158,6,),IF(T2619&gt;0,VLOOKUP(H2619,Leistungszahlen!$A$11:$F$158,6,),0))</f>
        <v>0</v>
      </c>
      <c r="AH2619" s="179">
        <f t="shared" si="1180"/>
        <v>0</v>
      </c>
      <c r="AI2619" s="179">
        <f t="shared" si="1181"/>
        <v>0</v>
      </c>
      <c r="AJ2619" s="179">
        <f t="shared" si="1182"/>
        <v>0</v>
      </c>
      <c r="AK2619" s="179">
        <f t="shared" si="1183"/>
        <v>0</v>
      </c>
      <c r="AL2619" s="179">
        <f t="shared" si="1184"/>
        <v>0</v>
      </c>
      <c r="AM2619" s="180" t="str">
        <f>IF(L2619=1,Stundensätze!$D$13,IF(L2619=2,Stundensätze!$D$17,IF(L2619=4,Stundensätze!$D$21,"")))</f>
        <v/>
      </c>
      <c r="AN2619" s="180" t="str">
        <f>IF(L2619=1,Stundensätze!$D$15,IF(L2619=2,Stundensätze!$D$19,IF(L2619=4,Stundensätze!$D$23,"")))</f>
        <v/>
      </c>
      <c r="AO2619" s="180">
        <f t="shared" si="1185"/>
        <v>0</v>
      </c>
      <c r="AP2619" s="180">
        <f t="shared" si="1186"/>
        <v>0</v>
      </c>
      <c r="AQ2619" s="192" t="str">
        <f t="shared" si="1187"/>
        <v/>
      </c>
      <c r="AR2619" s="192" t="str">
        <f t="shared" si="1188"/>
        <v/>
      </c>
      <c r="AS2619" s="193">
        <f t="shared" si="1189"/>
        <v>0</v>
      </c>
      <c r="AT2619" s="258">
        <f>IF(K2619=0,0,VLOOKUP(K2619,Kostenstellen!A:B,2,FALSE))</f>
        <v>0</v>
      </c>
      <c r="AU2619" s="68" t="str">
        <f t="shared" si="1196"/>
        <v/>
      </c>
      <c r="AV2619" s="68" t="str">
        <f t="shared" si="1197"/>
        <v/>
      </c>
      <c r="AW2619" s="68">
        <f>IF(AF2619=0,0,VLOOKUP($H2619,Leistungszahlen!$A$11:$H$158,4,FALSE))</f>
        <v>0</v>
      </c>
      <c r="AX2619" s="68">
        <f>IF(AF2619=0,0,VLOOKUP($H2619,Leistungszahlen!$A$11:$H$158,5,FALSE))</f>
        <v>0</v>
      </c>
      <c r="AY2619" s="68">
        <f>IF(AG2619=0,0,VLOOKUP($H2619,Leistungszahlen!$A$11:$H$158,6,FALSE))</f>
        <v>0</v>
      </c>
      <c r="AZ2619" s="68">
        <f t="shared" si="1198"/>
        <v>0</v>
      </c>
      <c r="BA2619" s="68">
        <f t="shared" si="1199"/>
        <v>0</v>
      </c>
      <c r="BC2619" s="68">
        <f t="shared" si="1190"/>
        <v>0</v>
      </c>
      <c r="BD2619" s="285"/>
    </row>
    <row r="2620" spans="1:56" s="68" customFormat="1">
      <c r="A2620" s="200"/>
      <c r="B2620" s="200"/>
      <c r="C2620" s="200"/>
      <c r="D2620" s="200"/>
      <c r="E2620" s="200"/>
      <c r="F2620" s="200"/>
      <c r="G2620" s="200"/>
      <c r="H2620" s="201"/>
      <c r="I2620" s="202"/>
      <c r="J2620" s="200"/>
      <c r="K2620" s="176"/>
      <c r="L2620" s="176"/>
      <c r="M2620" s="176"/>
      <c r="N2620" s="286"/>
      <c r="O2620" s="286"/>
      <c r="P2620" s="176"/>
      <c r="Q2620" s="203">
        <f t="shared" si="1191"/>
        <v>0</v>
      </c>
      <c r="R2620" s="203">
        <f t="shared" si="1192"/>
        <v>0</v>
      </c>
      <c r="S2620" s="203">
        <f t="shared" si="1193"/>
        <v>0</v>
      </c>
      <c r="T2620" s="203">
        <f t="shared" si="1194"/>
        <v>0</v>
      </c>
      <c r="U2620" s="203">
        <f t="shared" si="1195"/>
        <v>0</v>
      </c>
      <c r="V2620" s="175">
        <f>IF(Q2620&gt;0,VLOOKUP(Q2620,Jahresfaktoren!$A$11:$B$24,2,),0)</f>
        <v>0</v>
      </c>
      <c r="W2620" s="175">
        <f>IF(R2620&gt;0,VLOOKUP(R2620,Jahresfaktoren!$D$11:$E$24,2,),0)</f>
        <v>0</v>
      </c>
      <c r="X2620" s="175">
        <f>IF(S2620&gt;0,VLOOKUP(S2620,Jahresfaktoren!$A$28:$B$29,2,),0)</f>
        <v>0</v>
      </c>
      <c r="Y2620" s="175">
        <f>IF(T2620&gt;0,VLOOKUP(T2620,Jahresfaktoren!$A$28:$B$29,2,),0)</f>
        <v>0</v>
      </c>
      <c r="Z2620" s="175">
        <f>IF(U2620&gt;0,VLOOKUP(U2620,Jahresfaktoren!$A$32:$B$33,2,),)</f>
        <v>0</v>
      </c>
      <c r="AA2620" s="177" t="str">
        <f t="shared" si="1175"/>
        <v/>
      </c>
      <c r="AB2620" s="177" t="str">
        <f t="shared" si="1176"/>
        <v/>
      </c>
      <c r="AC2620" s="177" t="str">
        <f t="shared" si="1177"/>
        <v/>
      </c>
      <c r="AD2620" s="177" t="str">
        <f t="shared" si="1178"/>
        <v/>
      </c>
      <c r="AE2620" s="177" t="str">
        <f t="shared" si="1179"/>
        <v/>
      </c>
      <c r="AF2620" s="178">
        <f>IF(Q2620&gt;0,VLOOKUP(H2620,Leistungszahlen!$A$11:$C$158,3,),0)</f>
        <v>0</v>
      </c>
      <c r="AG2620" s="178">
        <f>IF(R2620&gt;0,VLOOKUP(H2620,Leistungszahlen!$A$11:$F$158,6,),IF(T2620&gt;0,VLOOKUP(H2620,Leistungszahlen!$A$11:$F$158,6,),0))</f>
        <v>0</v>
      </c>
      <c r="AH2620" s="179">
        <f t="shared" si="1180"/>
        <v>0</v>
      </c>
      <c r="AI2620" s="179">
        <f t="shared" si="1181"/>
        <v>0</v>
      </c>
      <c r="AJ2620" s="179">
        <f t="shared" si="1182"/>
        <v>0</v>
      </c>
      <c r="AK2620" s="179">
        <f t="shared" si="1183"/>
        <v>0</v>
      </c>
      <c r="AL2620" s="179">
        <f t="shared" si="1184"/>
        <v>0</v>
      </c>
      <c r="AM2620" s="180" t="str">
        <f>IF(L2620=1,Stundensätze!$D$13,IF(L2620=2,Stundensätze!$D$17,IF(L2620=4,Stundensätze!$D$21,"")))</f>
        <v/>
      </c>
      <c r="AN2620" s="180" t="str">
        <f>IF(L2620=1,Stundensätze!$D$15,IF(L2620=2,Stundensätze!$D$19,IF(L2620=4,Stundensätze!$D$23,"")))</f>
        <v/>
      </c>
      <c r="AO2620" s="180">
        <f t="shared" si="1185"/>
        <v>0</v>
      </c>
      <c r="AP2620" s="180">
        <f t="shared" si="1186"/>
        <v>0</v>
      </c>
      <c r="AQ2620" s="192" t="str">
        <f t="shared" si="1187"/>
        <v/>
      </c>
      <c r="AR2620" s="192" t="str">
        <f t="shared" si="1188"/>
        <v/>
      </c>
      <c r="AS2620" s="193">
        <f t="shared" si="1189"/>
        <v>0</v>
      </c>
      <c r="AT2620" s="258">
        <f>IF(K2620=0,0,VLOOKUP(K2620,Kostenstellen!A:B,2,FALSE))</f>
        <v>0</v>
      </c>
      <c r="AU2620" s="68" t="str">
        <f t="shared" si="1196"/>
        <v/>
      </c>
      <c r="AV2620" s="68" t="str">
        <f t="shared" si="1197"/>
        <v/>
      </c>
      <c r="AW2620" s="68">
        <f>IF(AF2620=0,0,VLOOKUP($H2620,Leistungszahlen!$A$11:$H$158,4,FALSE))</f>
        <v>0</v>
      </c>
      <c r="AX2620" s="68">
        <f>IF(AF2620=0,0,VLOOKUP($H2620,Leistungszahlen!$A$11:$H$158,5,FALSE))</f>
        <v>0</v>
      </c>
      <c r="AY2620" s="68">
        <f>IF(AG2620=0,0,VLOOKUP($H2620,Leistungszahlen!$A$11:$H$158,6,FALSE))</f>
        <v>0</v>
      </c>
      <c r="AZ2620" s="68">
        <f t="shared" si="1198"/>
        <v>0</v>
      </c>
      <c r="BA2620" s="68">
        <f t="shared" si="1199"/>
        <v>0</v>
      </c>
      <c r="BC2620" s="68">
        <f t="shared" si="1190"/>
        <v>0</v>
      </c>
      <c r="BD2620" s="285"/>
    </row>
    <row r="2621" spans="1:56" s="68" customFormat="1">
      <c r="A2621" s="200"/>
      <c r="B2621" s="200"/>
      <c r="C2621" s="200"/>
      <c r="D2621" s="200"/>
      <c r="E2621" s="200"/>
      <c r="F2621" s="200"/>
      <c r="G2621" s="200"/>
      <c r="H2621" s="201"/>
      <c r="I2621" s="202"/>
      <c r="J2621" s="200"/>
      <c r="K2621" s="176"/>
      <c r="L2621" s="176"/>
      <c r="M2621" s="176"/>
      <c r="N2621" s="286"/>
      <c r="O2621" s="286"/>
      <c r="P2621" s="176"/>
      <c r="Q2621" s="203">
        <f t="shared" si="1191"/>
        <v>0</v>
      </c>
      <c r="R2621" s="203">
        <f t="shared" si="1192"/>
        <v>0</v>
      </c>
      <c r="S2621" s="203">
        <f t="shared" si="1193"/>
        <v>0</v>
      </c>
      <c r="T2621" s="203">
        <f t="shared" si="1194"/>
        <v>0</v>
      </c>
      <c r="U2621" s="203">
        <f t="shared" si="1195"/>
        <v>0</v>
      </c>
      <c r="V2621" s="175">
        <f>IF(Q2621&gt;0,VLOOKUP(Q2621,Jahresfaktoren!$A$11:$B$24,2,),0)</f>
        <v>0</v>
      </c>
      <c r="W2621" s="175">
        <f>IF(R2621&gt;0,VLOOKUP(R2621,Jahresfaktoren!$D$11:$E$24,2,),0)</f>
        <v>0</v>
      </c>
      <c r="X2621" s="175">
        <f>IF(S2621&gt;0,VLOOKUP(S2621,Jahresfaktoren!$A$28:$B$29,2,),0)</f>
        <v>0</v>
      </c>
      <c r="Y2621" s="175">
        <f>IF(T2621&gt;0,VLOOKUP(T2621,Jahresfaktoren!$A$28:$B$29,2,),0)</f>
        <v>0</v>
      </c>
      <c r="Z2621" s="175">
        <f>IF(U2621&gt;0,VLOOKUP(U2621,Jahresfaktoren!$A$32:$B$33,2,),)</f>
        <v>0</v>
      </c>
      <c r="AA2621" s="177" t="str">
        <f t="shared" si="1175"/>
        <v/>
      </c>
      <c r="AB2621" s="177" t="str">
        <f t="shared" si="1176"/>
        <v/>
      </c>
      <c r="AC2621" s="177" t="str">
        <f t="shared" si="1177"/>
        <v/>
      </c>
      <c r="AD2621" s="177" t="str">
        <f t="shared" si="1178"/>
        <v/>
      </c>
      <c r="AE2621" s="177" t="str">
        <f t="shared" si="1179"/>
        <v/>
      </c>
      <c r="AF2621" s="178">
        <f>IF(Q2621&gt;0,VLOOKUP(H2621,Leistungszahlen!$A$11:$C$158,3,),0)</f>
        <v>0</v>
      </c>
      <c r="AG2621" s="178">
        <f>IF(R2621&gt;0,VLOOKUP(H2621,Leistungszahlen!$A$11:$F$158,6,),IF(T2621&gt;0,VLOOKUP(H2621,Leistungszahlen!$A$11:$F$158,6,),0))</f>
        <v>0</v>
      </c>
      <c r="AH2621" s="179">
        <f t="shared" si="1180"/>
        <v>0</v>
      </c>
      <c r="AI2621" s="179">
        <f t="shared" si="1181"/>
        <v>0</v>
      </c>
      <c r="AJ2621" s="179">
        <f t="shared" si="1182"/>
        <v>0</v>
      </c>
      <c r="AK2621" s="179">
        <f t="shared" si="1183"/>
        <v>0</v>
      </c>
      <c r="AL2621" s="179">
        <f t="shared" si="1184"/>
        <v>0</v>
      </c>
      <c r="AM2621" s="180" t="str">
        <f>IF(L2621=1,Stundensätze!$D$13,IF(L2621=2,Stundensätze!$D$17,IF(L2621=4,Stundensätze!$D$21,"")))</f>
        <v/>
      </c>
      <c r="AN2621" s="180" t="str">
        <f>IF(L2621=1,Stundensätze!$D$15,IF(L2621=2,Stundensätze!$D$19,IF(L2621=4,Stundensätze!$D$23,"")))</f>
        <v/>
      </c>
      <c r="AO2621" s="180">
        <f t="shared" si="1185"/>
        <v>0</v>
      </c>
      <c r="AP2621" s="180">
        <f t="shared" si="1186"/>
        <v>0</v>
      </c>
      <c r="AQ2621" s="192" t="str">
        <f t="shared" si="1187"/>
        <v/>
      </c>
      <c r="AR2621" s="192" t="str">
        <f t="shared" si="1188"/>
        <v/>
      </c>
      <c r="AS2621" s="193">
        <f t="shared" si="1189"/>
        <v>0</v>
      </c>
      <c r="AT2621" s="258">
        <f>IF(K2621=0,0,VLOOKUP(K2621,Kostenstellen!A:B,2,FALSE))</f>
        <v>0</v>
      </c>
      <c r="AU2621" s="68" t="str">
        <f t="shared" si="1196"/>
        <v/>
      </c>
      <c r="AV2621" s="68" t="str">
        <f t="shared" si="1197"/>
        <v/>
      </c>
      <c r="AW2621" s="68">
        <f>IF(AF2621=0,0,VLOOKUP($H2621,Leistungszahlen!$A$11:$H$158,4,FALSE))</f>
        <v>0</v>
      </c>
      <c r="AX2621" s="68">
        <f>IF(AF2621=0,0,VLOOKUP($H2621,Leistungszahlen!$A$11:$H$158,5,FALSE))</f>
        <v>0</v>
      </c>
      <c r="AY2621" s="68">
        <f>IF(AG2621=0,0,VLOOKUP($H2621,Leistungszahlen!$A$11:$H$158,6,FALSE))</f>
        <v>0</v>
      </c>
      <c r="AZ2621" s="68">
        <f t="shared" si="1198"/>
        <v>0</v>
      </c>
      <c r="BA2621" s="68">
        <f t="shared" si="1199"/>
        <v>0</v>
      </c>
      <c r="BC2621" s="68">
        <f t="shared" si="1190"/>
        <v>0</v>
      </c>
      <c r="BD2621" s="285"/>
    </row>
    <row r="2622" spans="1:56" s="68" customFormat="1">
      <c r="A2622" s="200"/>
      <c r="B2622" s="200"/>
      <c r="C2622" s="200"/>
      <c r="D2622" s="200"/>
      <c r="E2622" s="200"/>
      <c r="F2622" s="200"/>
      <c r="G2622" s="200"/>
      <c r="H2622" s="201"/>
      <c r="I2622" s="202"/>
      <c r="J2622" s="200"/>
      <c r="K2622" s="176"/>
      <c r="L2622" s="176"/>
      <c r="M2622" s="176"/>
      <c r="N2622" s="286"/>
      <c r="O2622" s="286"/>
      <c r="P2622" s="176"/>
      <c r="Q2622" s="203">
        <f t="shared" si="1191"/>
        <v>0</v>
      </c>
      <c r="R2622" s="203">
        <f t="shared" si="1192"/>
        <v>0</v>
      </c>
      <c r="S2622" s="203">
        <f t="shared" si="1193"/>
        <v>0</v>
      </c>
      <c r="T2622" s="203">
        <f t="shared" si="1194"/>
        <v>0</v>
      </c>
      <c r="U2622" s="203">
        <f t="shared" si="1195"/>
        <v>0</v>
      </c>
      <c r="V2622" s="175">
        <f>IF(Q2622&gt;0,VLOOKUP(Q2622,Jahresfaktoren!$A$11:$B$24,2,),0)</f>
        <v>0</v>
      </c>
      <c r="W2622" s="175">
        <f>IF(R2622&gt;0,VLOOKUP(R2622,Jahresfaktoren!$D$11:$E$24,2,),0)</f>
        <v>0</v>
      </c>
      <c r="X2622" s="175">
        <f>IF(S2622&gt;0,VLOOKUP(S2622,Jahresfaktoren!$A$28:$B$29,2,),0)</f>
        <v>0</v>
      </c>
      <c r="Y2622" s="175">
        <f>IF(T2622&gt;0,VLOOKUP(T2622,Jahresfaktoren!$A$28:$B$29,2,),0)</f>
        <v>0</v>
      </c>
      <c r="Z2622" s="175">
        <f>IF(U2622&gt;0,VLOOKUP(U2622,Jahresfaktoren!$A$32:$B$33,2,),)</f>
        <v>0</v>
      </c>
      <c r="AA2622" s="177" t="str">
        <f t="shared" si="1175"/>
        <v/>
      </c>
      <c r="AB2622" s="177" t="str">
        <f t="shared" si="1176"/>
        <v/>
      </c>
      <c r="AC2622" s="177" t="str">
        <f t="shared" si="1177"/>
        <v/>
      </c>
      <c r="AD2622" s="177" t="str">
        <f t="shared" si="1178"/>
        <v/>
      </c>
      <c r="AE2622" s="177" t="str">
        <f t="shared" si="1179"/>
        <v/>
      </c>
      <c r="AF2622" s="178">
        <f>IF(Q2622&gt;0,VLOOKUP(H2622,Leistungszahlen!$A$11:$C$158,3,),0)</f>
        <v>0</v>
      </c>
      <c r="AG2622" s="178">
        <f>IF(R2622&gt;0,VLOOKUP(H2622,Leistungszahlen!$A$11:$F$158,6,),IF(T2622&gt;0,VLOOKUP(H2622,Leistungszahlen!$A$11:$F$158,6,),0))</f>
        <v>0</v>
      </c>
      <c r="AH2622" s="179">
        <f t="shared" si="1180"/>
        <v>0</v>
      </c>
      <c r="AI2622" s="179">
        <f t="shared" si="1181"/>
        <v>0</v>
      </c>
      <c r="AJ2622" s="179">
        <f t="shared" si="1182"/>
        <v>0</v>
      </c>
      <c r="AK2622" s="179">
        <f t="shared" si="1183"/>
        <v>0</v>
      </c>
      <c r="AL2622" s="179">
        <f t="shared" si="1184"/>
        <v>0</v>
      </c>
      <c r="AM2622" s="180" t="str">
        <f>IF(L2622=1,Stundensätze!$D$13,IF(L2622=2,Stundensätze!$D$17,IF(L2622=4,Stundensätze!$D$21,"")))</f>
        <v/>
      </c>
      <c r="AN2622" s="180" t="str">
        <f>IF(L2622=1,Stundensätze!$D$15,IF(L2622=2,Stundensätze!$D$19,IF(L2622=4,Stundensätze!$D$23,"")))</f>
        <v/>
      </c>
      <c r="AO2622" s="180">
        <f t="shared" si="1185"/>
        <v>0</v>
      </c>
      <c r="AP2622" s="180">
        <f t="shared" si="1186"/>
        <v>0</v>
      </c>
      <c r="AQ2622" s="192" t="str">
        <f t="shared" si="1187"/>
        <v/>
      </c>
      <c r="AR2622" s="192" t="str">
        <f t="shared" si="1188"/>
        <v/>
      </c>
      <c r="AS2622" s="193">
        <f t="shared" si="1189"/>
        <v>0</v>
      </c>
      <c r="AT2622" s="258">
        <f>IF(K2622=0,0,VLOOKUP(K2622,Kostenstellen!A:B,2,FALSE))</f>
        <v>0</v>
      </c>
      <c r="AU2622" s="68" t="str">
        <f t="shared" si="1196"/>
        <v/>
      </c>
      <c r="AV2622" s="68" t="str">
        <f t="shared" si="1197"/>
        <v/>
      </c>
      <c r="AW2622" s="68">
        <f>IF(AF2622=0,0,VLOOKUP($H2622,Leistungszahlen!$A$11:$H$158,4,FALSE))</f>
        <v>0</v>
      </c>
      <c r="AX2622" s="68">
        <f>IF(AF2622=0,0,VLOOKUP($H2622,Leistungszahlen!$A$11:$H$158,5,FALSE))</f>
        <v>0</v>
      </c>
      <c r="AY2622" s="68">
        <f>IF(AG2622=0,0,VLOOKUP($H2622,Leistungszahlen!$A$11:$H$158,6,FALSE))</f>
        <v>0</v>
      </c>
      <c r="AZ2622" s="68">
        <f t="shared" si="1198"/>
        <v>0</v>
      </c>
      <c r="BA2622" s="68">
        <f t="shared" si="1199"/>
        <v>0</v>
      </c>
      <c r="BC2622" s="68">
        <f t="shared" si="1190"/>
        <v>0</v>
      </c>
      <c r="BD2622" s="285"/>
    </row>
    <row r="2623" spans="1:56" s="68" customFormat="1">
      <c r="A2623" s="200"/>
      <c r="B2623" s="200"/>
      <c r="C2623" s="200"/>
      <c r="D2623" s="200"/>
      <c r="E2623" s="200"/>
      <c r="F2623" s="200"/>
      <c r="G2623" s="200"/>
      <c r="H2623" s="201"/>
      <c r="I2623" s="202"/>
      <c r="J2623" s="200"/>
      <c r="K2623" s="176"/>
      <c r="L2623" s="176"/>
      <c r="M2623" s="176"/>
      <c r="N2623" s="286"/>
      <c r="O2623" s="286"/>
      <c r="P2623" s="176"/>
      <c r="Q2623" s="203">
        <f t="shared" si="1191"/>
        <v>0</v>
      </c>
      <c r="R2623" s="203">
        <f t="shared" si="1192"/>
        <v>0</v>
      </c>
      <c r="S2623" s="203">
        <f t="shared" si="1193"/>
        <v>0</v>
      </c>
      <c r="T2623" s="203">
        <f t="shared" si="1194"/>
        <v>0</v>
      </c>
      <c r="U2623" s="203">
        <f t="shared" si="1195"/>
        <v>0</v>
      </c>
      <c r="V2623" s="175">
        <f>IF(Q2623&gt;0,VLOOKUP(Q2623,Jahresfaktoren!$A$11:$B$24,2,),0)</f>
        <v>0</v>
      </c>
      <c r="W2623" s="175">
        <f>IF(R2623&gt;0,VLOOKUP(R2623,Jahresfaktoren!$D$11:$E$24,2,),0)</f>
        <v>0</v>
      </c>
      <c r="X2623" s="175">
        <f>IF(S2623&gt;0,VLOOKUP(S2623,Jahresfaktoren!$A$28:$B$29,2,),0)</f>
        <v>0</v>
      </c>
      <c r="Y2623" s="175">
        <f>IF(T2623&gt;0,VLOOKUP(T2623,Jahresfaktoren!$A$28:$B$29,2,),0)</f>
        <v>0</v>
      </c>
      <c r="Z2623" s="175">
        <f>IF(U2623&gt;0,VLOOKUP(U2623,Jahresfaktoren!$A$32:$B$33,2,),)</f>
        <v>0</v>
      </c>
      <c r="AA2623" s="177" t="str">
        <f t="shared" si="1175"/>
        <v/>
      </c>
      <c r="AB2623" s="177" t="str">
        <f t="shared" si="1176"/>
        <v/>
      </c>
      <c r="AC2623" s="177" t="str">
        <f t="shared" si="1177"/>
        <v/>
      </c>
      <c r="AD2623" s="177" t="str">
        <f t="shared" si="1178"/>
        <v/>
      </c>
      <c r="AE2623" s="177" t="str">
        <f t="shared" si="1179"/>
        <v/>
      </c>
      <c r="AF2623" s="178">
        <f>IF(Q2623&gt;0,VLOOKUP(H2623,Leistungszahlen!$A$11:$C$158,3,),0)</f>
        <v>0</v>
      </c>
      <c r="AG2623" s="178">
        <f>IF(R2623&gt;0,VLOOKUP(H2623,Leistungszahlen!$A$11:$F$158,6,),IF(T2623&gt;0,VLOOKUP(H2623,Leistungszahlen!$A$11:$F$158,6,),0))</f>
        <v>0</v>
      </c>
      <c r="AH2623" s="179">
        <f t="shared" si="1180"/>
        <v>0</v>
      </c>
      <c r="AI2623" s="179">
        <f t="shared" si="1181"/>
        <v>0</v>
      </c>
      <c r="AJ2623" s="179">
        <f t="shared" si="1182"/>
        <v>0</v>
      </c>
      <c r="AK2623" s="179">
        <f t="shared" si="1183"/>
        <v>0</v>
      </c>
      <c r="AL2623" s="179">
        <f t="shared" si="1184"/>
        <v>0</v>
      </c>
      <c r="AM2623" s="180" t="str">
        <f>IF(L2623=1,Stundensätze!$D$13,IF(L2623=2,Stundensätze!$D$17,IF(L2623=4,Stundensätze!$D$21,"")))</f>
        <v/>
      </c>
      <c r="AN2623" s="180" t="str">
        <f>IF(L2623=1,Stundensätze!$D$15,IF(L2623=2,Stundensätze!$D$19,IF(L2623=4,Stundensätze!$D$23,"")))</f>
        <v/>
      </c>
      <c r="AO2623" s="180">
        <f t="shared" si="1185"/>
        <v>0</v>
      </c>
      <c r="AP2623" s="180">
        <f t="shared" si="1186"/>
        <v>0</v>
      </c>
      <c r="AQ2623" s="192" t="str">
        <f t="shared" si="1187"/>
        <v/>
      </c>
      <c r="AR2623" s="192" t="str">
        <f t="shared" si="1188"/>
        <v/>
      </c>
      <c r="AS2623" s="193">
        <f t="shared" si="1189"/>
        <v>0</v>
      </c>
      <c r="AT2623" s="258">
        <f>IF(K2623=0,0,VLOOKUP(K2623,Kostenstellen!A:B,2,FALSE))</f>
        <v>0</v>
      </c>
      <c r="AU2623" s="68" t="str">
        <f t="shared" si="1196"/>
        <v/>
      </c>
      <c r="AV2623" s="68" t="str">
        <f t="shared" si="1197"/>
        <v/>
      </c>
      <c r="AW2623" s="68">
        <f>IF(AF2623=0,0,VLOOKUP($H2623,Leistungszahlen!$A$11:$H$158,4,FALSE))</f>
        <v>0</v>
      </c>
      <c r="AX2623" s="68">
        <f>IF(AF2623=0,0,VLOOKUP($H2623,Leistungszahlen!$A$11:$H$158,5,FALSE))</f>
        <v>0</v>
      </c>
      <c r="AY2623" s="68">
        <f>IF(AG2623=0,0,VLOOKUP($H2623,Leistungszahlen!$A$11:$H$158,6,FALSE))</f>
        <v>0</v>
      </c>
      <c r="AZ2623" s="68">
        <f t="shared" si="1198"/>
        <v>0</v>
      </c>
      <c r="BA2623" s="68">
        <f t="shared" si="1199"/>
        <v>0</v>
      </c>
      <c r="BC2623" s="68">
        <f t="shared" si="1190"/>
        <v>0</v>
      </c>
      <c r="BD2623" s="285"/>
    </row>
    <row r="2624" spans="1:56" s="68" customFormat="1">
      <c r="A2624" s="200"/>
      <c r="B2624" s="200"/>
      <c r="C2624" s="200"/>
      <c r="D2624" s="200"/>
      <c r="E2624" s="200"/>
      <c r="F2624" s="200"/>
      <c r="G2624" s="200"/>
      <c r="H2624" s="201"/>
      <c r="I2624" s="202"/>
      <c r="J2624" s="200"/>
      <c r="K2624" s="176"/>
      <c r="L2624" s="176"/>
      <c r="M2624" s="176"/>
      <c r="N2624" s="286"/>
      <c r="O2624" s="286"/>
      <c r="P2624" s="176"/>
      <c r="Q2624" s="203">
        <f t="shared" si="1191"/>
        <v>0</v>
      </c>
      <c r="R2624" s="203">
        <f t="shared" si="1192"/>
        <v>0</v>
      </c>
      <c r="S2624" s="203">
        <f t="shared" si="1193"/>
        <v>0</v>
      </c>
      <c r="T2624" s="203">
        <f t="shared" si="1194"/>
        <v>0</v>
      </c>
      <c r="U2624" s="203">
        <f t="shared" si="1195"/>
        <v>0</v>
      </c>
      <c r="V2624" s="175">
        <f>IF(Q2624&gt;0,VLOOKUP(Q2624,Jahresfaktoren!$A$11:$B$24,2,),0)</f>
        <v>0</v>
      </c>
      <c r="W2624" s="175">
        <f>IF(R2624&gt;0,VLOOKUP(R2624,Jahresfaktoren!$D$11:$E$24,2,),0)</f>
        <v>0</v>
      </c>
      <c r="X2624" s="175">
        <f>IF(S2624&gt;0,VLOOKUP(S2624,Jahresfaktoren!$A$28:$B$29,2,),0)</f>
        <v>0</v>
      </c>
      <c r="Y2624" s="175">
        <f>IF(T2624&gt;0,VLOOKUP(T2624,Jahresfaktoren!$A$28:$B$29,2,),0)</f>
        <v>0</v>
      </c>
      <c r="Z2624" s="175">
        <f>IF(U2624&gt;0,VLOOKUP(U2624,Jahresfaktoren!$A$32:$B$33,2,),)</f>
        <v>0</v>
      </c>
      <c r="AA2624" s="177" t="str">
        <f t="shared" si="1175"/>
        <v/>
      </c>
      <c r="AB2624" s="177" t="str">
        <f t="shared" si="1176"/>
        <v/>
      </c>
      <c r="AC2624" s="177" t="str">
        <f t="shared" si="1177"/>
        <v/>
      </c>
      <c r="AD2624" s="177" t="str">
        <f t="shared" si="1178"/>
        <v/>
      </c>
      <c r="AE2624" s="177" t="str">
        <f t="shared" si="1179"/>
        <v/>
      </c>
      <c r="AF2624" s="178">
        <f>IF(Q2624&gt;0,VLOOKUP(H2624,Leistungszahlen!$A$11:$C$158,3,),0)</f>
        <v>0</v>
      </c>
      <c r="AG2624" s="178">
        <f>IF(R2624&gt;0,VLOOKUP(H2624,Leistungszahlen!$A$11:$F$158,6,),IF(T2624&gt;0,VLOOKUP(H2624,Leistungszahlen!$A$11:$F$158,6,),0))</f>
        <v>0</v>
      </c>
      <c r="AH2624" s="179">
        <f t="shared" si="1180"/>
        <v>0</v>
      </c>
      <c r="AI2624" s="179">
        <f t="shared" si="1181"/>
        <v>0</v>
      </c>
      <c r="AJ2624" s="179">
        <f t="shared" si="1182"/>
        <v>0</v>
      </c>
      <c r="AK2624" s="179">
        <f t="shared" si="1183"/>
        <v>0</v>
      </c>
      <c r="AL2624" s="179">
        <f t="shared" si="1184"/>
        <v>0</v>
      </c>
      <c r="AM2624" s="180" t="str">
        <f>IF(L2624=1,Stundensätze!$D$13,IF(L2624=2,Stundensätze!$D$17,IF(L2624=4,Stundensätze!$D$21,"")))</f>
        <v/>
      </c>
      <c r="AN2624" s="180" t="str">
        <f>IF(L2624=1,Stundensätze!$D$15,IF(L2624=2,Stundensätze!$D$19,IF(L2624=4,Stundensätze!$D$23,"")))</f>
        <v/>
      </c>
      <c r="AO2624" s="180">
        <f t="shared" si="1185"/>
        <v>0</v>
      </c>
      <c r="AP2624" s="180">
        <f t="shared" si="1186"/>
        <v>0</v>
      </c>
      <c r="AQ2624" s="192" t="str">
        <f t="shared" si="1187"/>
        <v/>
      </c>
      <c r="AR2624" s="192" t="str">
        <f t="shared" si="1188"/>
        <v/>
      </c>
      <c r="AS2624" s="193">
        <f t="shared" si="1189"/>
        <v>0</v>
      </c>
      <c r="AT2624" s="258">
        <f>IF(K2624=0,0,VLOOKUP(K2624,Kostenstellen!A:B,2,FALSE))</f>
        <v>0</v>
      </c>
      <c r="AU2624" s="68" t="str">
        <f t="shared" si="1196"/>
        <v/>
      </c>
      <c r="AV2624" s="68" t="str">
        <f t="shared" si="1197"/>
        <v/>
      </c>
      <c r="AW2624" s="68">
        <f>IF(AF2624=0,0,VLOOKUP($H2624,Leistungszahlen!$A$11:$H$158,4,FALSE))</f>
        <v>0</v>
      </c>
      <c r="AX2624" s="68">
        <f>IF(AF2624=0,0,VLOOKUP($H2624,Leistungszahlen!$A$11:$H$158,5,FALSE))</f>
        <v>0</v>
      </c>
      <c r="AY2624" s="68">
        <f>IF(AG2624=0,0,VLOOKUP($H2624,Leistungszahlen!$A$11:$H$158,6,FALSE))</f>
        <v>0</v>
      </c>
      <c r="AZ2624" s="68">
        <f t="shared" si="1198"/>
        <v>0</v>
      </c>
      <c r="BA2624" s="68">
        <f t="shared" si="1199"/>
        <v>0</v>
      </c>
      <c r="BC2624" s="68">
        <f t="shared" si="1190"/>
        <v>0</v>
      </c>
      <c r="BD2624" s="285"/>
    </row>
    <row r="2625" spans="1:56" s="68" customFormat="1">
      <c r="A2625" s="200"/>
      <c r="B2625" s="200"/>
      <c r="C2625" s="200"/>
      <c r="D2625" s="200"/>
      <c r="E2625" s="200"/>
      <c r="F2625" s="200"/>
      <c r="G2625" s="200"/>
      <c r="H2625" s="201"/>
      <c r="I2625" s="202"/>
      <c r="J2625" s="200"/>
      <c r="K2625" s="176"/>
      <c r="L2625" s="176"/>
      <c r="M2625" s="176"/>
      <c r="N2625" s="286"/>
      <c r="O2625" s="286"/>
      <c r="P2625" s="176"/>
      <c r="Q2625" s="203">
        <f t="shared" si="1191"/>
        <v>0</v>
      </c>
      <c r="R2625" s="203">
        <f t="shared" si="1192"/>
        <v>0</v>
      </c>
      <c r="S2625" s="203">
        <f t="shared" si="1193"/>
        <v>0</v>
      </c>
      <c r="T2625" s="203">
        <f t="shared" si="1194"/>
        <v>0</v>
      </c>
      <c r="U2625" s="203">
        <f t="shared" si="1195"/>
        <v>0</v>
      </c>
      <c r="V2625" s="175">
        <f>IF(Q2625&gt;0,VLOOKUP(Q2625,Jahresfaktoren!$A$11:$B$24,2,),0)</f>
        <v>0</v>
      </c>
      <c r="W2625" s="175">
        <f>IF(R2625&gt;0,VLOOKUP(R2625,Jahresfaktoren!$D$11:$E$24,2,),0)</f>
        <v>0</v>
      </c>
      <c r="X2625" s="175">
        <f>IF(S2625&gt;0,VLOOKUP(S2625,Jahresfaktoren!$A$28:$B$29,2,),0)</f>
        <v>0</v>
      </c>
      <c r="Y2625" s="175">
        <f>IF(T2625&gt;0,VLOOKUP(T2625,Jahresfaktoren!$A$28:$B$29,2,),0)</f>
        <v>0</v>
      </c>
      <c r="Z2625" s="175">
        <f>IF(U2625&gt;0,VLOOKUP(U2625,Jahresfaktoren!$A$32:$B$33,2,),)</f>
        <v>0</v>
      </c>
      <c r="AA2625" s="177" t="str">
        <f t="shared" si="1175"/>
        <v/>
      </c>
      <c r="AB2625" s="177" t="str">
        <f t="shared" si="1176"/>
        <v/>
      </c>
      <c r="AC2625" s="177" t="str">
        <f t="shared" si="1177"/>
        <v/>
      </c>
      <c r="AD2625" s="177" t="str">
        <f t="shared" si="1178"/>
        <v/>
      </c>
      <c r="AE2625" s="177" t="str">
        <f t="shared" si="1179"/>
        <v/>
      </c>
      <c r="AF2625" s="178">
        <f>IF(Q2625&gt;0,VLOOKUP(H2625,Leistungszahlen!$A$11:$C$158,3,),0)</f>
        <v>0</v>
      </c>
      <c r="AG2625" s="178">
        <f>IF(R2625&gt;0,VLOOKUP(H2625,Leistungszahlen!$A$11:$F$158,6,),IF(T2625&gt;0,VLOOKUP(H2625,Leistungszahlen!$A$11:$F$158,6,),0))</f>
        <v>0</v>
      </c>
      <c r="AH2625" s="179">
        <f t="shared" si="1180"/>
        <v>0</v>
      </c>
      <c r="AI2625" s="179">
        <f t="shared" si="1181"/>
        <v>0</v>
      </c>
      <c r="AJ2625" s="179">
        <f t="shared" si="1182"/>
        <v>0</v>
      </c>
      <c r="AK2625" s="179">
        <f t="shared" si="1183"/>
        <v>0</v>
      </c>
      <c r="AL2625" s="179">
        <f t="shared" si="1184"/>
        <v>0</v>
      </c>
      <c r="AM2625" s="180" t="str">
        <f>IF(L2625=1,Stundensätze!$D$13,IF(L2625=2,Stundensätze!$D$17,IF(L2625=4,Stundensätze!$D$21,"")))</f>
        <v/>
      </c>
      <c r="AN2625" s="180" t="str">
        <f>IF(L2625=1,Stundensätze!$D$15,IF(L2625=2,Stundensätze!$D$19,IF(L2625=4,Stundensätze!$D$23,"")))</f>
        <v/>
      </c>
      <c r="AO2625" s="180">
        <f t="shared" si="1185"/>
        <v>0</v>
      </c>
      <c r="AP2625" s="180">
        <f t="shared" si="1186"/>
        <v>0</v>
      </c>
      <c r="AQ2625" s="192" t="str">
        <f t="shared" si="1187"/>
        <v/>
      </c>
      <c r="AR2625" s="192" t="str">
        <f t="shared" si="1188"/>
        <v/>
      </c>
      <c r="AS2625" s="193">
        <f t="shared" si="1189"/>
        <v>0</v>
      </c>
      <c r="AT2625" s="258">
        <f>IF(K2625=0,0,VLOOKUP(K2625,Kostenstellen!A:B,2,FALSE))</f>
        <v>0</v>
      </c>
      <c r="AU2625" s="68" t="str">
        <f t="shared" si="1196"/>
        <v/>
      </c>
      <c r="AV2625" s="68" t="str">
        <f t="shared" si="1197"/>
        <v/>
      </c>
      <c r="AW2625" s="68">
        <f>IF(AF2625=0,0,VLOOKUP($H2625,Leistungszahlen!$A$11:$H$158,4,FALSE))</f>
        <v>0</v>
      </c>
      <c r="AX2625" s="68">
        <f>IF(AF2625=0,0,VLOOKUP($H2625,Leistungszahlen!$A$11:$H$158,5,FALSE))</f>
        <v>0</v>
      </c>
      <c r="AY2625" s="68">
        <f>IF(AG2625=0,0,VLOOKUP($H2625,Leistungszahlen!$A$11:$H$158,6,FALSE))</f>
        <v>0</v>
      </c>
      <c r="AZ2625" s="68">
        <f t="shared" si="1198"/>
        <v>0</v>
      </c>
      <c r="BA2625" s="68">
        <f t="shared" si="1199"/>
        <v>0</v>
      </c>
      <c r="BC2625" s="68">
        <f t="shared" si="1190"/>
        <v>0</v>
      </c>
      <c r="BD2625" s="285"/>
    </row>
    <row r="2626" spans="1:56" s="68" customFormat="1">
      <c r="A2626" s="200"/>
      <c r="B2626" s="200"/>
      <c r="C2626" s="200"/>
      <c r="D2626" s="200"/>
      <c r="E2626" s="200"/>
      <c r="F2626" s="200"/>
      <c r="G2626" s="200"/>
      <c r="H2626" s="201"/>
      <c r="I2626" s="202"/>
      <c r="J2626" s="200"/>
      <c r="K2626" s="176"/>
      <c r="L2626" s="176"/>
      <c r="M2626" s="176"/>
      <c r="N2626" s="286"/>
      <c r="O2626" s="286"/>
      <c r="P2626" s="176"/>
      <c r="Q2626" s="203">
        <f t="shared" si="1191"/>
        <v>0</v>
      </c>
      <c r="R2626" s="203">
        <f t="shared" si="1192"/>
        <v>0</v>
      </c>
      <c r="S2626" s="203">
        <f t="shared" si="1193"/>
        <v>0</v>
      </c>
      <c r="T2626" s="203">
        <f t="shared" si="1194"/>
        <v>0</v>
      </c>
      <c r="U2626" s="203">
        <f t="shared" si="1195"/>
        <v>0</v>
      </c>
      <c r="V2626" s="175">
        <f>IF(Q2626&gt;0,VLOOKUP(Q2626,Jahresfaktoren!$A$11:$B$24,2,),0)</f>
        <v>0</v>
      </c>
      <c r="W2626" s="175">
        <f>IF(R2626&gt;0,VLOOKUP(R2626,Jahresfaktoren!$D$11:$E$24,2,),0)</f>
        <v>0</v>
      </c>
      <c r="X2626" s="175">
        <f>IF(S2626&gt;0,VLOOKUP(S2626,Jahresfaktoren!$A$28:$B$29,2,),0)</f>
        <v>0</v>
      </c>
      <c r="Y2626" s="175">
        <f>IF(T2626&gt;0,VLOOKUP(T2626,Jahresfaktoren!$A$28:$B$29,2,),0)</f>
        <v>0</v>
      </c>
      <c r="Z2626" s="175">
        <f>IF(U2626&gt;0,VLOOKUP(U2626,Jahresfaktoren!$A$32:$B$33,2,),)</f>
        <v>0</v>
      </c>
      <c r="AA2626" s="177" t="str">
        <f t="shared" si="1175"/>
        <v/>
      </c>
      <c r="AB2626" s="177" t="str">
        <f t="shared" si="1176"/>
        <v/>
      </c>
      <c r="AC2626" s="177" t="str">
        <f t="shared" si="1177"/>
        <v/>
      </c>
      <c r="AD2626" s="177" t="str">
        <f t="shared" si="1178"/>
        <v/>
      </c>
      <c r="AE2626" s="177" t="str">
        <f t="shared" si="1179"/>
        <v/>
      </c>
      <c r="AF2626" s="178">
        <f>IF(Q2626&gt;0,VLOOKUP(H2626,Leistungszahlen!$A$11:$C$158,3,),0)</f>
        <v>0</v>
      </c>
      <c r="AG2626" s="178">
        <f>IF(R2626&gt;0,VLOOKUP(H2626,Leistungszahlen!$A$11:$F$158,6,),IF(T2626&gt;0,VLOOKUP(H2626,Leistungszahlen!$A$11:$F$158,6,),0))</f>
        <v>0</v>
      </c>
      <c r="AH2626" s="179">
        <f t="shared" si="1180"/>
        <v>0</v>
      </c>
      <c r="AI2626" s="179">
        <f t="shared" si="1181"/>
        <v>0</v>
      </c>
      <c r="AJ2626" s="179">
        <f t="shared" si="1182"/>
        <v>0</v>
      </c>
      <c r="AK2626" s="179">
        <f t="shared" si="1183"/>
        <v>0</v>
      </c>
      <c r="AL2626" s="179">
        <f t="shared" si="1184"/>
        <v>0</v>
      </c>
      <c r="AM2626" s="180" t="str">
        <f>IF(L2626=1,Stundensätze!$D$13,IF(L2626=2,Stundensätze!$D$17,IF(L2626=4,Stundensätze!$D$21,"")))</f>
        <v/>
      </c>
      <c r="AN2626" s="180" t="str">
        <f>IF(L2626=1,Stundensätze!$D$15,IF(L2626=2,Stundensätze!$D$19,IF(L2626=4,Stundensätze!$D$23,"")))</f>
        <v/>
      </c>
      <c r="AO2626" s="180">
        <f t="shared" si="1185"/>
        <v>0</v>
      </c>
      <c r="AP2626" s="180">
        <f t="shared" si="1186"/>
        <v>0</v>
      </c>
      <c r="AQ2626" s="192" t="str">
        <f t="shared" si="1187"/>
        <v/>
      </c>
      <c r="AR2626" s="192" t="str">
        <f t="shared" si="1188"/>
        <v/>
      </c>
      <c r="AS2626" s="193">
        <f t="shared" si="1189"/>
        <v>0</v>
      </c>
      <c r="AT2626" s="258">
        <f>IF(K2626=0,0,VLOOKUP(K2626,Kostenstellen!A:B,2,FALSE))</f>
        <v>0</v>
      </c>
      <c r="AU2626" s="68" t="str">
        <f t="shared" si="1196"/>
        <v/>
      </c>
      <c r="AV2626" s="68" t="str">
        <f t="shared" si="1197"/>
        <v/>
      </c>
      <c r="AW2626" s="68">
        <f>IF(AF2626=0,0,VLOOKUP($H2626,Leistungszahlen!$A$11:$H$158,4,FALSE))</f>
        <v>0</v>
      </c>
      <c r="AX2626" s="68">
        <f>IF(AF2626=0,0,VLOOKUP($H2626,Leistungszahlen!$A$11:$H$158,5,FALSE))</f>
        <v>0</v>
      </c>
      <c r="AY2626" s="68">
        <f>IF(AG2626=0,0,VLOOKUP($H2626,Leistungszahlen!$A$11:$H$158,6,FALSE))</f>
        <v>0</v>
      </c>
      <c r="AZ2626" s="68">
        <f t="shared" si="1198"/>
        <v>0</v>
      </c>
      <c r="BA2626" s="68">
        <f t="shared" si="1199"/>
        <v>0</v>
      </c>
      <c r="BC2626" s="68">
        <f t="shared" si="1190"/>
        <v>0</v>
      </c>
      <c r="BD2626" s="285"/>
    </row>
    <row r="2627" spans="1:56" s="68" customFormat="1">
      <c r="A2627" s="200"/>
      <c r="B2627" s="200"/>
      <c r="C2627" s="200"/>
      <c r="D2627" s="200"/>
      <c r="E2627" s="200"/>
      <c r="F2627" s="200"/>
      <c r="G2627" s="200"/>
      <c r="H2627" s="201"/>
      <c r="I2627" s="202"/>
      <c r="J2627" s="200"/>
      <c r="K2627" s="176"/>
      <c r="L2627" s="176"/>
      <c r="M2627" s="176"/>
      <c r="N2627" s="286"/>
      <c r="O2627" s="286"/>
      <c r="P2627" s="176"/>
      <c r="Q2627" s="203">
        <f t="shared" si="1191"/>
        <v>0</v>
      </c>
      <c r="R2627" s="203">
        <f t="shared" si="1192"/>
        <v>0</v>
      </c>
      <c r="S2627" s="203">
        <f t="shared" si="1193"/>
        <v>0</v>
      </c>
      <c r="T2627" s="203">
        <f t="shared" si="1194"/>
        <v>0</v>
      </c>
      <c r="U2627" s="203">
        <f t="shared" si="1195"/>
        <v>0</v>
      </c>
      <c r="V2627" s="175">
        <f>IF(Q2627&gt;0,VLOOKUP(Q2627,Jahresfaktoren!$A$11:$B$24,2,),0)</f>
        <v>0</v>
      </c>
      <c r="W2627" s="175">
        <f>IF(R2627&gt;0,VLOOKUP(R2627,Jahresfaktoren!$D$11:$E$24,2,),0)</f>
        <v>0</v>
      </c>
      <c r="X2627" s="175">
        <f>IF(S2627&gt;0,VLOOKUP(S2627,Jahresfaktoren!$A$28:$B$29,2,),0)</f>
        <v>0</v>
      </c>
      <c r="Y2627" s="175">
        <f>IF(T2627&gt;0,VLOOKUP(T2627,Jahresfaktoren!$A$28:$B$29,2,),0)</f>
        <v>0</v>
      </c>
      <c r="Z2627" s="175">
        <f>IF(U2627&gt;0,VLOOKUP(U2627,Jahresfaktoren!$A$32:$B$33,2,),)</f>
        <v>0</v>
      </c>
      <c r="AA2627" s="177" t="str">
        <f t="shared" si="1175"/>
        <v/>
      </c>
      <c r="AB2627" s="177" t="str">
        <f t="shared" si="1176"/>
        <v/>
      </c>
      <c r="AC2627" s="177" t="str">
        <f t="shared" si="1177"/>
        <v/>
      </c>
      <c r="AD2627" s="177" t="str">
        <f t="shared" si="1178"/>
        <v/>
      </c>
      <c r="AE2627" s="177" t="str">
        <f t="shared" si="1179"/>
        <v/>
      </c>
      <c r="AF2627" s="178">
        <f>IF(Q2627&gt;0,VLOOKUP(H2627,Leistungszahlen!$A$11:$C$158,3,),0)</f>
        <v>0</v>
      </c>
      <c r="AG2627" s="178">
        <f>IF(R2627&gt;0,VLOOKUP(H2627,Leistungszahlen!$A$11:$F$158,6,),IF(T2627&gt;0,VLOOKUP(H2627,Leistungszahlen!$A$11:$F$158,6,),0))</f>
        <v>0</v>
      </c>
      <c r="AH2627" s="179">
        <f t="shared" si="1180"/>
        <v>0</v>
      </c>
      <c r="AI2627" s="179">
        <f t="shared" si="1181"/>
        <v>0</v>
      </c>
      <c r="AJ2627" s="179">
        <f t="shared" si="1182"/>
        <v>0</v>
      </c>
      <c r="AK2627" s="179">
        <f t="shared" si="1183"/>
        <v>0</v>
      </c>
      <c r="AL2627" s="179">
        <f t="shared" si="1184"/>
        <v>0</v>
      </c>
      <c r="AM2627" s="180" t="str">
        <f>IF(L2627=1,Stundensätze!$D$13,IF(L2627=2,Stundensätze!$D$17,IF(L2627=4,Stundensätze!$D$21,"")))</f>
        <v/>
      </c>
      <c r="AN2627" s="180" t="str">
        <f>IF(L2627=1,Stundensätze!$D$15,IF(L2627=2,Stundensätze!$D$19,IF(L2627=4,Stundensätze!$D$23,"")))</f>
        <v/>
      </c>
      <c r="AO2627" s="180">
        <f t="shared" si="1185"/>
        <v>0</v>
      </c>
      <c r="AP2627" s="180">
        <f t="shared" si="1186"/>
        <v>0</v>
      </c>
      <c r="AQ2627" s="192" t="str">
        <f t="shared" si="1187"/>
        <v/>
      </c>
      <c r="AR2627" s="192" t="str">
        <f t="shared" si="1188"/>
        <v/>
      </c>
      <c r="AS2627" s="193">
        <f t="shared" si="1189"/>
        <v>0</v>
      </c>
      <c r="AT2627" s="258">
        <f>IF(K2627=0,0,VLOOKUP(K2627,Kostenstellen!A:B,2,FALSE))</f>
        <v>0</v>
      </c>
      <c r="AU2627" s="68" t="str">
        <f t="shared" si="1196"/>
        <v/>
      </c>
      <c r="AV2627" s="68" t="str">
        <f t="shared" si="1197"/>
        <v/>
      </c>
      <c r="AW2627" s="68">
        <f>IF(AF2627=0,0,VLOOKUP($H2627,Leistungszahlen!$A$11:$H$158,4,FALSE))</f>
        <v>0</v>
      </c>
      <c r="AX2627" s="68">
        <f>IF(AF2627=0,0,VLOOKUP($H2627,Leistungszahlen!$A$11:$H$158,5,FALSE))</f>
        <v>0</v>
      </c>
      <c r="AY2627" s="68">
        <f>IF(AG2627=0,0,VLOOKUP($H2627,Leistungszahlen!$A$11:$H$158,6,FALSE))</f>
        <v>0</v>
      </c>
      <c r="AZ2627" s="68">
        <f t="shared" si="1198"/>
        <v>0</v>
      </c>
      <c r="BA2627" s="68">
        <f t="shared" si="1199"/>
        <v>0</v>
      </c>
      <c r="BC2627" s="68">
        <f t="shared" si="1190"/>
        <v>0</v>
      </c>
      <c r="BD2627" s="285"/>
    </row>
    <row r="2628" spans="1:56" s="68" customFormat="1">
      <c r="A2628" s="200"/>
      <c r="B2628" s="200"/>
      <c r="C2628" s="200"/>
      <c r="D2628" s="200"/>
      <c r="E2628" s="200"/>
      <c r="F2628" s="200"/>
      <c r="G2628" s="200"/>
      <c r="H2628" s="201"/>
      <c r="I2628" s="202"/>
      <c r="J2628" s="200"/>
      <c r="K2628" s="176"/>
      <c r="L2628" s="176"/>
      <c r="M2628" s="176"/>
      <c r="N2628" s="286"/>
      <c r="O2628" s="286"/>
      <c r="P2628" s="176"/>
      <c r="Q2628" s="203">
        <f t="shared" si="1191"/>
        <v>0</v>
      </c>
      <c r="R2628" s="203">
        <f t="shared" si="1192"/>
        <v>0</v>
      </c>
      <c r="S2628" s="203">
        <f t="shared" si="1193"/>
        <v>0</v>
      </c>
      <c r="T2628" s="203">
        <f t="shared" si="1194"/>
        <v>0</v>
      </c>
      <c r="U2628" s="203">
        <f t="shared" si="1195"/>
        <v>0</v>
      </c>
      <c r="V2628" s="175">
        <f>IF(Q2628&gt;0,VLOOKUP(Q2628,Jahresfaktoren!$A$11:$B$24,2,),0)</f>
        <v>0</v>
      </c>
      <c r="W2628" s="175">
        <f>IF(R2628&gt;0,VLOOKUP(R2628,Jahresfaktoren!$D$11:$E$24,2,),0)</f>
        <v>0</v>
      </c>
      <c r="X2628" s="175">
        <f>IF(S2628&gt;0,VLOOKUP(S2628,Jahresfaktoren!$A$28:$B$29,2,),0)</f>
        <v>0</v>
      </c>
      <c r="Y2628" s="175">
        <f>IF(T2628&gt;0,VLOOKUP(T2628,Jahresfaktoren!$A$28:$B$29,2,),0)</f>
        <v>0</v>
      </c>
      <c r="Z2628" s="175">
        <f>IF(U2628&gt;0,VLOOKUP(U2628,Jahresfaktoren!$A$32:$B$33,2,),)</f>
        <v>0</v>
      </c>
      <c r="AA2628" s="177" t="str">
        <f t="shared" si="1175"/>
        <v/>
      </c>
      <c r="AB2628" s="177" t="str">
        <f t="shared" si="1176"/>
        <v/>
      </c>
      <c r="AC2628" s="177" t="str">
        <f t="shared" si="1177"/>
        <v/>
      </c>
      <c r="AD2628" s="177" t="str">
        <f t="shared" si="1178"/>
        <v/>
      </c>
      <c r="AE2628" s="177" t="str">
        <f t="shared" si="1179"/>
        <v/>
      </c>
      <c r="AF2628" s="178">
        <f>IF(Q2628&gt;0,VLOOKUP(H2628,Leistungszahlen!$A$11:$C$158,3,),0)</f>
        <v>0</v>
      </c>
      <c r="AG2628" s="178">
        <f>IF(R2628&gt;0,VLOOKUP(H2628,Leistungszahlen!$A$11:$F$158,6,),IF(T2628&gt;0,VLOOKUP(H2628,Leistungszahlen!$A$11:$F$158,6,),0))</f>
        <v>0</v>
      </c>
      <c r="AH2628" s="179">
        <f t="shared" si="1180"/>
        <v>0</v>
      </c>
      <c r="AI2628" s="179">
        <f t="shared" si="1181"/>
        <v>0</v>
      </c>
      <c r="AJ2628" s="179">
        <f t="shared" si="1182"/>
        <v>0</v>
      </c>
      <c r="AK2628" s="179">
        <f t="shared" si="1183"/>
        <v>0</v>
      </c>
      <c r="AL2628" s="179">
        <f t="shared" si="1184"/>
        <v>0</v>
      </c>
      <c r="AM2628" s="180" t="str">
        <f>IF(L2628=1,Stundensätze!$D$13,IF(L2628=2,Stundensätze!$D$17,IF(L2628=4,Stundensätze!$D$21,"")))</f>
        <v/>
      </c>
      <c r="AN2628" s="180" t="str">
        <f>IF(L2628=1,Stundensätze!$D$15,IF(L2628=2,Stundensätze!$D$19,IF(L2628=4,Stundensätze!$D$23,"")))</f>
        <v/>
      </c>
      <c r="AO2628" s="180">
        <f t="shared" si="1185"/>
        <v>0</v>
      </c>
      <c r="AP2628" s="180">
        <f t="shared" si="1186"/>
        <v>0</v>
      </c>
      <c r="AQ2628" s="192" t="str">
        <f t="shared" si="1187"/>
        <v/>
      </c>
      <c r="AR2628" s="192" t="str">
        <f t="shared" si="1188"/>
        <v/>
      </c>
      <c r="AS2628" s="193">
        <f t="shared" si="1189"/>
        <v>0</v>
      </c>
      <c r="AT2628" s="258">
        <f>IF(K2628=0,0,VLOOKUP(K2628,Kostenstellen!A:B,2,FALSE))</f>
        <v>0</v>
      </c>
      <c r="AU2628" s="68" t="str">
        <f t="shared" si="1196"/>
        <v/>
      </c>
      <c r="AV2628" s="68" t="str">
        <f t="shared" si="1197"/>
        <v/>
      </c>
      <c r="AW2628" s="68">
        <f>IF(AF2628=0,0,VLOOKUP($H2628,Leistungszahlen!$A$11:$H$158,4,FALSE))</f>
        <v>0</v>
      </c>
      <c r="AX2628" s="68">
        <f>IF(AF2628=0,0,VLOOKUP($H2628,Leistungszahlen!$A$11:$H$158,5,FALSE))</f>
        <v>0</v>
      </c>
      <c r="AY2628" s="68">
        <f>IF(AG2628=0,0,VLOOKUP($H2628,Leistungszahlen!$A$11:$H$158,6,FALSE))</f>
        <v>0</v>
      </c>
      <c r="AZ2628" s="68">
        <f t="shared" si="1198"/>
        <v>0</v>
      </c>
      <c r="BA2628" s="68">
        <f t="shared" si="1199"/>
        <v>0</v>
      </c>
      <c r="BC2628" s="68">
        <f t="shared" si="1190"/>
        <v>0</v>
      </c>
      <c r="BD2628" s="285"/>
    </row>
    <row r="2629" spans="1:56" s="68" customFormat="1">
      <c r="A2629" s="200"/>
      <c r="B2629" s="200"/>
      <c r="C2629" s="200"/>
      <c r="D2629" s="200"/>
      <c r="E2629" s="200"/>
      <c r="F2629" s="200"/>
      <c r="G2629" s="200"/>
      <c r="H2629" s="201"/>
      <c r="I2629" s="202"/>
      <c r="J2629" s="200"/>
      <c r="K2629" s="176"/>
      <c r="L2629" s="176"/>
      <c r="M2629" s="176"/>
      <c r="N2629" s="286"/>
      <c r="O2629" s="286"/>
      <c r="P2629" s="176"/>
      <c r="Q2629" s="203">
        <f t="shared" si="1191"/>
        <v>0</v>
      </c>
      <c r="R2629" s="203">
        <f t="shared" si="1192"/>
        <v>0</v>
      </c>
      <c r="S2629" s="203">
        <f t="shared" si="1193"/>
        <v>0</v>
      </c>
      <c r="T2629" s="203">
        <f t="shared" si="1194"/>
        <v>0</v>
      </c>
      <c r="U2629" s="203">
        <f t="shared" si="1195"/>
        <v>0</v>
      </c>
      <c r="V2629" s="175">
        <f>IF(Q2629&gt;0,VLOOKUP(Q2629,Jahresfaktoren!$A$11:$B$24,2,),0)</f>
        <v>0</v>
      </c>
      <c r="W2629" s="175">
        <f>IF(R2629&gt;0,VLOOKUP(R2629,Jahresfaktoren!$D$11:$E$24,2,),0)</f>
        <v>0</v>
      </c>
      <c r="X2629" s="175">
        <f>IF(S2629&gt;0,VLOOKUP(S2629,Jahresfaktoren!$A$28:$B$29,2,),0)</f>
        <v>0</v>
      </c>
      <c r="Y2629" s="175">
        <f>IF(T2629&gt;0,VLOOKUP(T2629,Jahresfaktoren!$A$28:$B$29,2,),0)</f>
        <v>0</v>
      </c>
      <c r="Z2629" s="175">
        <f>IF(U2629&gt;0,VLOOKUP(U2629,Jahresfaktoren!$A$32:$B$33,2,),)</f>
        <v>0</v>
      </c>
      <c r="AA2629" s="177" t="str">
        <f t="shared" si="1175"/>
        <v/>
      </c>
      <c r="AB2629" s="177" t="str">
        <f t="shared" si="1176"/>
        <v/>
      </c>
      <c r="AC2629" s="177" t="str">
        <f t="shared" si="1177"/>
        <v/>
      </c>
      <c r="AD2629" s="177" t="str">
        <f t="shared" si="1178"/>
        <v/>
      </c>
      <c r="AE2629" s="177" t="str">
        <f t="shared" si="1179"/>
        <v/>
      </c>
      <c r="AF2629" s="178">
        <f>IF(Q2629&gt;0,VLOOKUP(H2629,Leistungszahlen!$A$11:$C$158,3,),0)</f>
        <v>0</v>
      </c>
      <c r="AG2629" s="178">
        <f>IF(R2629&gt;0,VLOOKUP(H2629,Leistungszahlen!$A$11:$F$158,6,),IF(T2629&gt;0,VLOOKUP(H2629,Leistungszahlen!$A$11:$F$158,6,),0))</f>
        <v>0</v>
      </c>
      <c r="AH2629" s="179">
        <f t="shared" si="1180"/>
        <v>0</v>
      </c>
      <c r="AI2629" s="179">
        <f t="shared" si="1181"/>
        <v>0</v>
      </c>
      <c r="AJ2629" s="179">
        <f t="shared" si="1182"/>
        <v>0</v>
      </c>
      <c r="AK2629" s="179">
        <f t="shared" si="1183"/>
        <v>0</v>
      </c>
      <c r="AL2629" s="179">
        <f t="shared" si="1184"/>
        <v>0</v>
      </c>
      <c r="AM2629" s="180" t="str">
        <f>IF(L2629=1,Stundensätze!$D$13,IF(L2629=2,Stundensätze!$D$17,IF(L2629=4,Stundensätze!$D$21,"")))</f>
        <v/>
      </c>
      <c r="AN2629" s="180" t="str">
        <f>IF(L2629=1,Stundensätze!$D$15,IF(L2629=2,Stundensätze!$D$19,IF(L2629=4,Stundensätze!$D$23,"")))</f>
        <v/>
      </c>
      <c r="AO2629" s="180">
        <f t="shared" si="1185"/>
        <v>0</v>
      </c>
      <c r="AP2629" s="180">
        <f t="shared" si="1186"/>
        <v>0</v>
      </c>
      <c r="AQ2629" s="192" t="str">
        <f t="shared" si="1187"/>
        <v/>
      </c>
      <c r="AR2629" s="192" t="str">
        <f t="shared" si="1188"/>
        <v/>
      </c>
      <c r="AS2629" s="193">
        <f t="shared" si="1189"/>
        <v>0</v>
      </c>
      <c r="AT2629" s="258">
        <f>IF(K2629=0,0,VLOOKUP(K2629,Kostenstellen!A:B,2,FALSE))</f>
        <v>0</v>
      </c>
      <c r="AU2629" s="68" t="str">
        <f t="shared" si="1196"/>
        <v/>
      </c>
      <c r="AV2629" s="68" t="str">
        <f t="shared" si="1197"/>
        <v/>
      </c>
      <c r="AW2629" s="68">
        <f>IF(AF2629=0,0,VLOOKUP($H2629,Leistungszahlen!$A$11:$H$158,4,FALSE))</f>
        <v>0</v>
      </c>
      <c r="AX2629" s="68">
        <f>IF(AF2629=0,0,VLOOKUP($H2629,Leistungszahlen!$A$11:$H$158,5,FALSE))</f>
        <v>0</v>
      </c>
      <c r="AY2629" s="68">
        <f>IF(AG2629=0,0,VLOOKUP($H2629,Leistungszahlen!$A$11:$H$158,6,FALSE))</f>
        <v>0</v>
      </c>
      <c r="AZ2629" s="68">
        <f t="shared" si="1198"/>
        <v>0</v>
      </c>
      <c r="BA2629" s="68">
        <f t="shared" si="1199"/>
        <v>0</v>
      </c>
      <c r="BC2629" s="68">
        <f t="shared" si="1190"/>
        <v>0</v>
      </c>
      <c r="BD2629" s="285"/>
    </row>
    <row r="2630" spans="1:56" s="68" customFormat="1">
      <c r="A2630" s="200"/>
      <c r="B2630" s="200"/>
      <c r="C2630" s="200"/>
      <c r="D2630" s="200"/>
      <c r="E2630" s="200"/>
      <c r="F2630" s="200"/>
      <c r="G2630" s="200"/>
      <c r="H2630" s="201"/>
      <c r="I2630" s="202"/>
      <c r="J2630" s="200"/>
      <c r="K2630" s="176"/>
      <c r="L2630" s="176"/>
      <c r="M2630" s="176"/>
      <c r="N2630" s="286"/>
      <c r="O2630" s="286"/>
      <c r="P2630" s="176"/>
      <c r="Q2630" s="203">
        <f t="shared" si="1191"/>
        <v>0</v>
      </c>
      <c r="R2630" s="203">
        <f t="shared" si="1192"/>
        <v>0</v>
      </c>
      <c r="S2630" s="203">
        <f t="shared" si="1193"/>
        <v>0</v>
      </c>
      <c r="T2630" s="203">
        <f t="shared" si="1194"/>
        <v>0</v>
      </c>
      <c r="U2630" s="203">
        <f t="shared" si="1195"/>
        <v>0</v>
      </c>
      <c r="V2630" s="175">
        <f>IF(Q2630&gt;0,VLOOKUP(Q2630,Jahresfaktoren!$A$11:$B$24,2,),0)</f>
        <v>0</v>
      </c>
      <c r="W2630" s="175">
        <f>IF(R2630&gt;0,VLOOKUP(R2630,Jahresfaktoren!$D$11:$E$24,2,),0)</f>
        <v>0</v>
      </c>
      <c r="X2630" s="175">
        <f>IF(S2630&gt;0,VLOOKUP(S2630,Jahresfaktoren!$A$28:$B$29,2,),0)</f>
        <v>0</v>
      </c>
      <c r="Y2630" s="175">
        <f>IF(T2630&gt;0,VLOOKUP(T2630,Jahresfaktoren!$A$28:$B$29,2,),0)</f>
        <v>0</v>
      </c>
      <c r="Z2630" s="175">
        <f>IF(U2630&gt;0,VLOOKUP(U2630,Jahresfaktoren!$A$32:$B$33,2,),)</f>
        <v>0</v>
      </c>
      <c r="AA2630" s="177" t="str">
        <f t="shared" si="1175"/>
        <v/>
      </c>
      <c r="AB2630" s="177" t="str">
        <f t="shared" si="1176"/>
        <v/>
      </c>
      <c r="AC2630" s="177" t="str">
        <f t="shared" si="1177"/>
        <v/>
      </c>
      <c r="AD2630" s="177" t="str">
        <f t="shared" si="1178"/>
        <v/>
      </c>
      <c r="AE2630" s="177" t="str">
        <f t="shared" si="1179"/>
        <v/>
      </c>
      <c r="AF2630" s="178">
        <f>IF(Q2630&gt;0,VLOOKUP(H2630,Leistungszahlen!$A$11:$C$158,3,),0)</f>
        <v>0</v>
      </c>
      <c r="AG2630" s="178">
        <f>IF(R2630&gt;0,VLOOKUP(H2630,Leistungszahlen!$A$11:$F$158,6,),IF(T2630&gt;0,VLOOKUP(H2630,Leistungszahlen!$A$11:$F$158,6,),0))</f>
        <v>0</v>
      </c>
      <c r="AH2630" s="179">
        <f t="shared" si="1180"/>
        <v>0</v>
      </c>
      <c r="AI2630" s="179">
        <f t="shared" si="1181"/>
        <v>0</v>
      </c>
      <c r="AJ2630" s="179">
        <f t="shared" si="1182"/>
        <v>0</v>
      </c>
      <c r="AK2630" s="179">
        <f t="shared" si="1183"/>
        <v>0</v>
      </c>
      <c r="AL2630" s="179">
        <f t="shared" si="1184"/>
        <v>0</v>
      </c>
      <c r="AM2630" s="180" t="str">
        <f>IF(L2630=1,Stundensätze!$D$13,IF(L2630=2,Stundensätze!$D$17,IF(L2630=4,Stundensätze!$D$21,"")))</f>
        <v/>
      </c>
      <c r="AN2630" s="180" t="str">
        <f>IF(L2630=1,Stundensätze!$D$15,IF(L2630=2,Stundensätze!$D$19,IF(L2630=4,Stundensätze!$D$23,"")))</f>
        <v/>
      </c>
      <c r="AO2630" s="180">
        <f t="shared" si="1185"/>
        <v>0</v>
      </c>
      <c r="AP2630" s="180">
        <f t="shared" si="1186"/>
        <v>0</v>
      </c>
      <c r="AQ2630" s="192" t="str">
        <f t="shared" si="1187"/>
        <v/>
      </c>
      <c r="AR2630" s="192" t="str">
        <f t="shared" si="1188"/>
        <v/>
      </c>
      <c r="AS2630" s="193">
        <f t="shared" si="1189"/>
        <v>0</v>
      </c>
      <c r="AT2630" s="258">
        <f>IF(K2630=0,0,VLOOKUP(K2630,Kostenstellen!A:B,2,FALSE))</f>
        <v>0</v>
      </c>
      <c r="AU2630" s="68" t="str">
        <f t="shared" si="1196"/>
        <v/>
      </c>
      <c r="AV2630" s="68" t="str">
        <f t="shared" si="1197"/>
        <v/>
      </c>
      <c r="AW2630" s="68">
        <f>IF(AF2630=0,0,VLOOKUP($H2630,Leistungszahlen!$A$11:$H$158,4,FALSE))</f>
        <v>0</v>
      </c>
      <c r="AX2630" s="68">
        <f>IF(AF2630=0,0,VLOOKUP($H2630,Leistungszahlen!$A$11:$H$158,5,FALSE))</f>
        <v>0</v>
      </c>
      <c r="AY2630" s="68">
        <f>IF(AG2630=0,0,VLOOKUP($H2630,Leistungszahlen!$A$11:$H$158,6,FALSE))</f>
        <v>0</v>
      </c>
      <c r="AZ2630" s="68">
        <f t="shared" si="1198"/>
        <v>0</v>
      </c>
      <c r="BA2630" s="68">
        <f t="shared" si="1199"/>
        <v>0</v>
      </c>
      <c r="BC2630" s="68">
        <f t="shared" si="1190"/>
        <v>0</v>
      </c>
      <c r="BD2630" s="285"/>
    </row>
    <row r="2631" spans="1:56" s="68" customFormat="1">
      <c r="A2631" s="200"/>
      <c r="B2631" s="200"/>
      <c r="C2631" s="200"/>
      <c r="D2631" s="200"/>
      <c r="E2631" s="200"/>
      <c r="F2631" s="200"/>
      <c r="G2631" s="200"/>
      <c r="H2631" s="201"/>
      <c r="I2631" s="202"/>
      <c r="J2631" s="200"/>
      <c r="K2631" s="176"/>
      <c r="L2631" s="176"/>
      <c r="M2631" s="176"/>
      <c r="N2631" s="286"/>
      <c r="O2631" s="286"/>
      <c r="P2631" s="176"/>
      <c r="Q2631" s="203">
        <f t="shared" si="1191"/>
        <v>0</v>
      </c>
      <c r="R2631" s="203">
        <f t="shared" si="1192"/>
        <v>0</v>
      </c>
      <c r="S2631" s="203">
        <f t="shared" si="1193"/>
        <v>0</v>
      </c>
      <c r="T2631" s="203">
        <f t="shared" si="1194"/>
        <v>0</v>
      </c>
      <c r="U2631" s="203">
        <f t="shared" si="1195"/>
        <v>0</v>
      </c>
      <c r="V2631" s="175">
        <f>IF(Q2631&gt;0,VLOOKUP(Q2631,Jahresfaktoren!$A$11:$B$24,2,),0)</f>
        <v>0</v>
      </c>
      <c r="W2631" s="175">
        <f>IF(R2631&gt;0,VLOOKUP(R2631,Jahresfaktoren!$D$11:$E$24,2,),0)</f>
        <v>0</v>
      </c>
      <c r="X2631" s="175">
        <f>IF(S2631&gt;0,VLOOKUP(S2631,Jahresfaktoren!$A$28:$B$29,2,),0)</f>
        <v>0</v>
      </c>
      <c r="Y2631" s="175">
        <f>IF(T2631&gt;0,VLOOKUP(T2631,Jahresfaktoren!$A$28:$B$29,2,),0)</f>
        <v>0</v>
      </c>
      <c r="Z2631" s="175">
        <f>IF(U2631&gt;0,VLOOKUP(U2631,Jahresfaktoren!$A$32:$B$33,2,),)</f>
        <v>0</v>
      </c>
      <c r="AA2631" s="177" t="str">
        <f t="shared" si="1175"/>
        <v/>
      </c>
      <c r="AB2631" s="177" t="str">
        <f t="shared" si="1176"/>
        <v/>
      </c>
      <c r="AC2631" s="177" t="str">
        <f t="shared" si="1177"/>
        <v/>
      </c>
      <c r="AD2631" s="177" t="str">
        <f t="shared" si="1178"/>
        <v/>
      </c>
      <c r="AE2631" s="177" t="str">
        <f t="shared" si="1179"/>
        <v/>
      </c>
      <c r="AF2631" s="178">
        <f>IF(Q2631&gt;0,VLOOKUP(H2631,Leistungszahlen!$A$11:$C$158,3,),0)</f>
        <v>0</v>
      </c>
      <c r="AG2631" s="178">
        <f>IF(R2631&gt;0,VLOOKUP(H2631,Leistungszahlen!$A$11:$F$158,6,),IF(T2631&gt;0,VLOOKUP(H2631,Leistungszahlen!$A$11:$F$158,6,),0))</f>
        <v>0</v>
      </c>
      <c r="AH2631" s="179">
        <f t="shared" si="1180"/>
        <v>0</v>
      </c>
      <c r="AI2631" s="179">
        <f t="shared" si="1181"/>
        <v>0</v>
      </c>
      <c r="AJ2631" s="179">
        <f t="shared" si="1182"/>
        <v>0</v>
      </c>
      <c r="AK2631" s="179">
        <f t="shared" si="1183"/>
        <v>0</v>
      </c>
      <c r="AL2631" s="179">
        <f t="shared" si="1184"/>
        <v>0</v>
      </c>
      <c r="AM2631" s="180" t="str">
        <f>IF(L2631=1,Stundensätze!$D$13,IF(L2631=2,Stundensätze!$D$17,IF(L2631=4,Stundensätze!$D$21,"")))</f>
        <v/>
      </c>
      <c r="AN2631" s="180" t="str">
        <f>IF(L2631=1,Stundensätze!$D$15,IF(L2631=2,Stundensätze!$D$19,IF(L2631=4,Stundensätze!$D$23,"")))</f>
        <v/>
      </c>
      <c r="AO2631" s="180">
        <f t="shared" si="1185"/>
        <v>0</v>
      </c>
      <c r="AP2631" s="180">
        <f t="shared" si="1186"/>
        <v>0</v>
      </c>
      <c r="AQ2631" s="192" t="str">
        <f t="shared" si="1187"/>
        <v/>
      </c>
      <c r="AR2631" s="192" t="str">
        <f t="shared" si="1188"/>
        <v/>
      </c>
      <c r="AS2631" s="193">
        <f t="shared" si="1189"/>
        <v>0</v>
      </c>
      <c r="AT2631" s="258">
        <f>IF(K2631=0,0,VLOOKUP(K2631,Kostenstellen!A:B,2,FALSE))</f>
        <v>0</v>
      </c>
      <c r="AU2631" s="68" t="str">
        <f t="shared" si="1196"/>
        <v/>
      </c>
      <c r="AV2631" s="68" t="str">
        <f t="shared" si="1197"/>
        <v/>
      </c>
      <c r="AW2631" s="68">
        <f>IF(AF2631=0,0,VLOOKUP($H2631,Leistungszahlen!$A$11:$H$158,4,FALSE))</f>
        <v>0</v>
      </c>
      <c r="AX2631" s="68">
        <f>IF(AF2631=0,0,VLOOKUP($H2631,Leistungszahlen!$A$11:$H$158,5,FALSE))</f>
        <v>0</v>
      </c>
      <c r="AY2631" s="68">
        <f>IF(AG2631=0,0,VLOOKUP($H2631,Leistungszahlen!$A$11:$H$158,6,FALSE))</f>
        <v>0</v>
      </c>
      <c r="AZ2631" s="68">
        <f t="shared" si="1198"/>
        <v>0</v>
      </c>
      <c r="BA2631" s="68">
        <f t="shared" si="1199"/>
        <v>0</v>
      </c>
      <c r="BC2631" s="68">
        <f t="shared" si="1190"/>
        <v>0</v>
      </c>
      <c r="BD2631" s="285"/>
    </row>
    <row r="2632" spans="1:56" s="68" customFormat="1">
      <c r="A2632" s="200"/>
      <c r="B2632" s="200"/>
      <c r="C2632" s="200"/>
      <c r="D2632" s="200"/>
      <c r="E2632" s="200"/>
      <c r="F2632" s="200"/>
      <c r="G2632" s="200"/>
      <c r="H2632" s="201"/>
      <c r="I2632" s="202"/>
      <c r="J2632" s="200"/>
      <c r="K2632" s="176"/>
      <c r="L2632" s="176"/>
      <c r="M2632" s="176"/>
      <c r="N2632" s="286"/>
      <c r="O2632" s="286"/>
      <c r="P2632" s="176"/>
      <c r="Q2632" s="203">
        <f t="shared" si="1191"/>
        <v>0</v>
      </c>
      <c r="R2632" s="203">
        <f t="shared" si="1192"/>
        <v>0</v>
      </c>
      <c r="S2632" s="203">
        <f t="shared" si="1193"/>
        <v>0</v>
      </c>
      <c r="T2632" s="203">
        <f t="shared" si="1194"/>
        <v>0</v>
      </c>
      <c r="U2632" s="203">
        <f t="shared" si="1195"/>
        <v>0</v>
      </c>
      <c r="V2632" s="175">
        <f>IF(Q2632&gt;0,VLOOKUP(Q2632,Jahresfaktoren!$A$11:$B$24,2,),0)</f>
        <v>0</v>
      </c>
      <c r="W2632" s="175">
        <f>IF(R2632&gt;0,VLOOKUP(R2632,Jahresfaktoren!$D$11:$E$24,2,),0)</f>
        <v>0</v>
      </c>
      <c r="X2632" s="175">
        <f>IF(S2632&gt;0,VLOOKUP(S2632,Jahresfaktoren!$A$28:$B$29,2,),0)</f>
        <v>0</v>
      </c>
      <c r="Y2632" s="175">
        <f>IF(T2632&gt;0,VLOOKUP(T2632,Jahresfaktoren!$A$28:$B$29,2,),0)</f>
        <v>0</v>
      </c>
      <c r="Z2632" s="175">
        <f>IF(U2632&gt;0,VLOOKUP(U2632,Jahresfaktoren!$A$32:$B$33,2,),)</f>
        <v>0</v>
      </c>
      <c r="AA2632" s="177" t="str">
        <f t="shared" si="1175"/>
        <v/>
      </c>
      <c r="AB2632" s="177" t="str">
        <f t="shared" si="1176"/>
        <v/>
      </c>
      <c r="AC2632" s="177" t="str">
        <f t="shared" si="1177"/>
        <v/>
      </c>
      <c r="AD2632" s="177" t="str">
        <f t="shared" si="1178"/>
        <v/>
      </c>
      <c r="AE2632" s="177" t="str">
        <f t="shared" si="1179"/>
        <v/>
      </c>
      <c r="AF2632" s="178">
        <f>IF(Q2632&gt;0,VLOOKUP(H2632,Leistungszahlen!$A$11:$C$158,3,),0)</f>
        <v>0</v>
      </c>
      <c r="AG2632" s="178">
        <f>IF(R2632&gt;0,VLOOKUP(H2632,Leistungszahlen!$A$11:$F$158,6,),IF(T2632&gt;0,VLOOKUP(H2632,Leistungszahlen!$A$11:$F$158,6,),0))</f>
        <v>0</v>
      </c>
      <c r="AH2632" s="179">
        <f t="shared" si="1180"/>
        <v>0</v>
      </c>
      <c r="AI2632" s="179">
        <f t="shared" si="1181"/>
        <v>0</v>
      </c>
      <c r="AJ2632" s="179">
        <f t="shared" si="1182"/>
        <v>0</v>
      </c>
      <c r="AK2632" s="179">
        <f t="shared" si="1183"/>
        <v>0</v>
      </c>
      <c r="AL2632" s="179">
        <f t="shared" si="1184"/>
        <v>0</v>
      </c>
      <c r="AM2632" s="180" t="str">
        <f>IF(L2632=1,Stundensätze!$D$13,IF(L2632=2,Stundensätze!$D$17,IF(L2632=4,Stundensätze!$D$21,"")))</f>
        <v/>
      </c>
      <c r="AN2632" s="180" t="str">
        <f>IF(L2632=1,Stundensätze!$D$15,IF(L2632=2,Stundensätze!$D$19,IF(L2632=4,Stundensätze!$D$23,"")))</f>
        <v/>
      </c>
      <c r="AO2632" s="180">
        <f t="shared" si="1185"/>
        <v>0</v>
      </c>
      <c r="AP2632" s="180">
        <f t="shared" si="1186"/>
        <v>0</v>
      </c>
      <c r="AQ2632" s="192" t="str">
        <f t="shared" si="1187"/>
        <v/>
      </c>
      <c r="AR2632" s="192" t="str">
        <f t="shared" si="1188"/>
        <v/>
      </c>
      <c r="AS2632" s="193">
        <f t="shared" si="1189"/>
        <v>0</v>
      </c>
      <c r="AT2632" s="258">
        <f>IF(K2632=0,0,VLOOKUP(K2632,Kostenstellen!A:B,2,FALSE))</f>
        <v>0</v>
      </c>
      <c r="AU2632" s="68" t="str">
        <f t="shared" si="1196"/>
        <v/>
      </c>
      <c r="AV2632" s="68" t="str">
        <f t="shared" si="1197"/>
        <v/>
      </c>
      <c r="AW2632" s="68">
        <f>IF(AF2632=0,0,VLOOKUP($H2632,Leistungszahlen!$A$11:$H$158,4,FALSE))</f>
        <v>0</v>
      </c>
      <c r="AX2632" s="68">
        <f>IF(AF2632=0,0,VLOOKUP($H2632,Leistungszahlen!$A$11:$H$158,5,FALSE))</f>
        <v>0</v>
      </c>
      <c r="AY2632" s="68">
        <f>IF(AG2632=0,0,VLOOKUP($H2632,Leistungszahlen!$A$11:$H$158,6,FALSE))</f>
        <v>0</v>
      </c>
      <c r="AZ2632" s="68">
        <f t="shared" si="1198"/>
        <v>0</v>
      </c>
      <c r="BA2632" s="68">
        <f t="shared" si="1199"/>
        <v>0</v>
      </c>
      <c r="BC2632" s="68">
        <f t="shared" si="1190"/>
        <v>0</v>
      </c>
      <c r="BD2632" s="285"/>
    </row>
    <row r="2633" spans="1:56" s="68" customFormat="1">
      <c r="A2633" s="200"/>
      <c r="B2633" s="200"/>
      <c r="C2633" s="200"/>
      <c r="D2633" s="200"/>
      <c r="E2633" s="200"/>
      <c r="F2633" s="200"/>
      <c r="G2633" s="200"/>
      <c r="H2633" s="201"/>
      <c r="I2633" s="202"/>
      <c r="J2633" s="200"/>
      <c r="K2633" s="176"/>
      <c r="L2633" s="176"/>
      <c r="M2633" s="176"/>
      <c r="N2633" s="286"/>
      <c r="O2633" s="286"/>
      <c r="P2633" s="176"/>
      <c r="Q2633" s="203">
        <f t="shared" si="1191"/>
        <v>0</v>
      </c>
      <c r="R2633" s="203">
        <f t="shared" si="1192"/>
        <v>0</v>
      </c>
      <c r="S2633" s="203">
        <f t="shared" si="1193"/>
        <v>0</v>
      </c>
      <c r="T2633" s="203">
        <f t="shared" si="1194"/>
        <v>0</v>
      </c>
      <c r="U2633" s="203">
        <f t="shared" si="1195"/>
        <v>0</v>
      </c>
      <c r="V2633" s="175">
        <f>IF(Q2633&gt;0,VLOOKUP(Q2633,Jahresfaktoren!$A$11:$B$24,2,),0)</f>
        <v>0</v>
      </c>
      <c r="W2633" s="175">
        <f>IF(R2633&gt;0,VLOOKUP(R2633,Jahresfaktoren!$D$11:$E$24,2,),0)</f>
        <v>0</v>
      </c>
      <c r="X2633" s="175">
        <f>IF(S2633&gt;0,VLOOKUP(S2633,Jahresfaktoren!$A$28:$B$29,2,),0)</f>
        <v>0</v>
      </c>
      <c r="Y2633" s="175">
        <f>IF(T2633&gt;0,VLOOKUP(T2633,Jahresfaktoren!$A$28:$B$29,2,),0)</f>
        <v>0</v>
      </c>
      <c r="Z2633" s="175">
        <f>IF(U2633&gt;0,VLOOKUP(U2633,Jahresfaktoren!$A$32:$B$33,2,),)</f>
        <v>0</v>
      </c>
      <c r="AA2633" s="177" t="str">
        <f t="shared" si="1175"/>
        <v/>
      </c>
      <c r="AB2633" s="177" t="str">
        <f t="shared" si="1176"/>
        <v/>
      </c>
      <c r="AC2633" s="177" t="str">
        <f t="shared" si="1177"/>
        <v/>
      </c>
      <c r="AD2633" s="177" t="str">
        <f t="shared" si="1178"/>
        <v/>
      </c>
      <c r="AE2633" s="177" t="str">
        <f t="shared" si="1179"/>
        <v/>
      </c>
      <c r="AF2633" s="178">
        <f>IF(Q2633&gt;0,VLOOKUP(H2633,Leistungszahlen!$A$11:$C$158,3,),0)</f>
        <v>0</v>
      </c>
      <c r="AG2633" s="178">
        <f>IF(R2633&gt;0,VLOOKUP(H2633,Leistungszahlen!$A$11:$F$158,6,),IF(T2633&gt;0,VLOOKUP(H2633,Leistungszahlen!$A$11:$F$158,6,),0))</f>
        <v>0</v>
      </c>
      <c r="AH2633" s="179">
        <f t="shared" si="1180"/>
        <v>0</v>
      </c>
      <c r="AI2633" s="179">
        <f t="shared" si="1181"/>
        <v>0</v>
      </c>
      <c r="AJ2633" s="179">
        <f t="shared" si="1182"/>
        <v>0</v>
      </c>
      <c r="AK2633" s="179">
        <f t="shared" si="1183"/>
        <v>0</v>
      </c>
      <c r="AL2633" s="179">
        <f t="shared" si="1184"/>
        <v>0</v>
      </c>
      <c r="AM2633" s="180" t="str">
        <f>IF(L2633=1,Stundensätze!$D$13,IF(L2633=2,Stundensätze!$D$17,IF(L2633=4,Stundensätze!$D$21,"")))</f>
        <v/>
      </c>
      <c r="AN2633" s="180" t="str">
        <f>IF(L2633=1,Stundensätze!$D$15,IF(L2633=2,Stundensätze!$D$19,IF(L2633=4,Stundensätze!$D$23,"")))</f>
        <v/>
      </c>
      <c r="AO2633" s="180">
        <f t="shared" si="1185"/>
        <v>0</v>
      </c>
      <c r="AP2633" s="180">
        <f t="shared" si="1186"/>
        <v>0</v>
      </c>
      <c r="AQ2633" s="192" t="str">
        <f t="shared" si="1187"/>
        <v/>
      </c>
      <c r="AR2633" s="192" t="str">
        <f t="shared" si="1188"/>
        <v/>
      </c>
      <c r="AS2633" s="193">
        <f t="shared" si="1189"/>
        <v>0</v>
      </c>
      <c r="AT2633" s="258">
        <f>IF(K2633=0,0,VLOOKUP(K2633,Kostenstellen!A:B,2,FALSE))</f>
        <v>0</v>
      </c>
      <c r="AU2633" s="68" t="str">
        <f t="shared" si="1196"/>
        <v/>
      </c>
      <c r="AV2633" s="68" t="str">
        <f t="shared" si="1197"/>
        <v/>
      </c>
      <c r="AW2633" s="68">
        <f>IF(AF2633=0,0,VLOOKUP($H2633,Leistungszahlen!$A$11:$H$158,4,FALSE))</f>
        <v>0</v>
      </c>
      <c r="AX2633" s="68">
        <f>IF(AF2633=0,0,VLOOKUP($H2633,Leistungszahlen!$A$11:$H$158,5,FALSE))</f>
        <v>0</v>
      </c>
      <c r="AY2633" s="68">
        <f>IF(AG2633=0,0,VLOOKUP($H2633,Leistungszahlen!$A$11:$H$158,6,FALSE))</f>
        <v>0</v>
      </c>
      <c r="AZ2633" s="68">
        <f t="shared" si="1198"/>
        <v>0</v>
      </c>
      <c r="BA2633" s="68">
        <f t="shared" si="1199"/>
        <v>0</v>
      </c>
      <c r="BC2633" s="68">
        <f t="shared" si="1190"/>
        <v>0</v>
      </c>
      <c r="BD2633" s="285"/>
    </row>
    <row r="2634" spans="1:56" s="68" customFormat="1">
      <c r="A2634" s="200"/>
      <c r="B2634" s="200"/>
      <c r="C2634" s="200"/>
      <c r="D2634" s="200"/>
      <c r="E2634" s="200"/>
      <c r="F2634" s="200"/>
      <c r="G2634" s="200"/>
      <c r="H2634" s="201"/>
      <c r="I2634" s="202"/>
      <c r="J2634" s="200"/>
      <c r="K2634" s="176"/>
      <c r="L2634" s="176"/>
      <c r="M2634" s="176"/>
      <c r="N2634" s="286"/>
      <c r="O2634" s="286"/>
      <c r="P2634" s="176"/>
      <c r="Q2634" s="203">
        <f t="shared" si="1191"/>
        <v>0</v>
      </c>
      <c r="R2634" s="203">
        <f t="shared" si="1192"/>
        <v>0</v>
      </c>
      <c r="S2634" s="203">
        <f t="shared" si="1193"/>
        <v>0</v>
      </c>
      <c r="T2634" s="203">
        <f t="shared" si="1194"/>
        <v>0</v>
      </c>
      <c r="U2634" s="203">
        <f t="shared" si="1195"/>
        <v>0</v>
      </c>
      <c r="V2634" s="175">
        <f>IF(Q2634&gt;0,VLOOKUP(Q2634,Jahresfaktoren!$A$11:$B$24,2,),0)</f>
        <v>0</v>
      </c>
      <c r="W2634" s="175">
        <f>IF(R2634&gt;0,VLOOKUP(R2634,Jahresfaktoren!$D$11:$E$24,2,),0)</f>
        <v>0</v>
      </c>
      <c r="X2634" s="175">
        <f>IF(S2634&gt;0,VLOOKUP(S2634,Jahresfaktoren!$A$28:$B$29,2,),0)</f>
        <v>0</v>
      </c>
      <c r="Y2634" s="175">
        <f>IF(T2634&gt;0,VLOOKUP(T2634,Jahresfaktoren!$A$28:$B$29,2,),0)</f>
        <v>0</v>
      </c>
      <c r="Z2634" s="175">
        <f>IF(U2634&gt;0,VLOOKUP(U2634,Jahresfaktoren!$A$32:$B$33,2,),)</f>
        <v>0</v>
      </c>
      <c r="AA2634" s="177" t="str">
        <f t="shared" si="1175"/>
        <v/>
      </c>
      <c r="AB2634" s="177" t="str">
        <f t="shared" si="1176"/>
        <v/>
      </c>
      <c r="AC2634" s="177" t="str">
        <f t="shared" si="1177"/>
        <v/>
      </c>
      <c r="AD2634" s="177" t="str">
        <f t="shared" si="1178"/>
        <v/>
      </c>
      <c r="AE2634" s="177" t="str">
        <f t="shared" si="1179"/>
        <v/>
      </c>
      <c r="AF2634" s="178">
        <f>IF(Q2634&gt;0,VLOOKUP(H2634,Leistungszahlen!$A$11:$C$158,3,),0)</f>
        <v>0</v>
      </c>
      <c r="AG2634" s="178">
        <f>IF(R2634&gt;0,VLOOKUP(H2634,Leistungszahlen!$A$11:$F$158,6,),IF(T2634&gt;0,VLOOKUP(H2634,Leistungszahlen!$A$11:$F$158,6,),0))</f>
        <v>0</v>
      </c>
      <c r="AH2634" s="179">
        <f t="shared" si="1180"/>
        <v>0</v>
      </c>
      <c r="AI2634" s="179">
        <f t="shared" si="1181"/>
        <v>0</v>
      </c>
      <c r="AJ2634" s="179">
        <f t="shared" si="1182"/>
        <v>0</v>
      </c>
      <c r="AK2634" s="179">
        <f t="shared" si="1183"/>
        <v>0</v>
      </c>
      <c r="AL2634" s="179">
        <f t="shared" si="1184"/>
        <v>0</v>
      </c>
      <c r="AM2634" s="180" t="str">
        <f>IF(L2634=1,Stundensätze!$D$13,IF(L2634=2,Stundensätze!$D$17,IF(L2634=4,Stundensätze!$D$21,"")))</f>
        <v/>
      </c>
      <c r="AN2634" s="180" t="str">
        <f>IF(L2634=1,Stundensätze!$D$15,IF(L2634=2,Stundensätze!$D$19,IF(L2634=4,Stundensätze!$D$23,"")))</f>
        <v/>
      </c>
      <c r="AO2634" s="180">
        <f t="shared" si="1185"/>
        <v>0</v>
      </c>
      <c r="AP2634" s="180">
        <f t="shared" si="1186"/>
        <v>0</v>
      </c>
      <c r="AQ2634" s="192" t="str">
        <f t="shared" si="1187"/>
        <v/>
      </c>
      <c r="AR2634" s="192" t="str">
        <f t="shared" si="1188"/>
        <v/>
      </c>
      <c r="AS2634" s="193">
        <f t="shared" si="1189"/>
        <v>0</v>
      </c>
      <c r="AT2634" s="258">
        <f>IF(K2634=0,0,VLOOKUP(K2634,Kostenstellen!A:B,2,FALSE))</f>
        <v>0</v>
      </c>
      <c r="AU2634" s="68" t="str">
        <f t="shared" si="1196"/>
        <v/>
      </c>
      <c r="AV2634" s="68" t="str">
        <f t="shared" si="1197"/>
        <v/>
      </c>
      <c r="AW2634" s="68">
        <f>IF(AF2634=0,0,VLOOKUP($H2634,Leistungszahlen!$A$11:$H$158,4,FALSE))</f>
        <v>0</v>
      </c>
      <c r="AX2634" s="68">
        <f>IF(AF2634=0,0,VLOOKUP($H2634,Leistungszahlen!$A$11:$H$158,5,FALSE))</f>
        <v>0</v>
      </c>
      <c r="AY2634" s="68">
        <f>IF(AG2634=0,0,VLOOKUP($H2634,Leistungszahlen!$A$11:$H$158,6,FALSE))</f>
        <v>0</v>
      </c>
      <c r="AZ2634" s="68">
        <f t="shared" si="1198"/>
        <v>0</v>
      </c>
      <c r="BA2634" s="68">
        <f t="shared" si="1199"/>
        <v>0</v>
      </c>
      <c r="BC2634" s="68">
        <f t="shared" si="1190"/>
        <v>0</v>
      </c>
      <c r="BD2634" s="285"/>
    </row>
    <row r="2635" spans="1:56" s="68" customFormat="1">
      <c r="A2635" s="200"/>
      <c r="B2635" s="200"/>
      <c r="C2635" s="200"/>
      <c r="D2635" s="200"/>
      <c r="E2635" s="200"/>
      <c r="F2635" s="200"/>
      <c r="G2635" s="200"/>
      <c r="H2635" s="201"/>
      <c r="I2635" s="202"/>
      <c r="J2635" s="200"/>
      <c r="K2635" s="176"/>
      <c r="L2635" s="176"/>
      <c r="M2635" s="176"/>
      <c r="N2635" s="286"/>
      <c r="O2635" s="286"/>
      <c r="P2635" s="176"/>
      <c r="Q2635" s="203">
        <f t="shared" si="1191"/>
        <v>0</v>
      </c>
      <c r="R2635" s="203">
        <f t="shared" si="1192"/>
        <v>0</v>
      </c>
      <c r="S2635" s="203">
        <f t="shared" si="1193"/>
        <v>0</v>
      </c>
      <c r="T2635" s="203">
        <f t="shared" si="1194"/>
        <v>0</v>
      </c>
      <c r="U2635" s="203">
        <f t="shared" si="1195"/>
        <v>0</v>
      </c>
      <c r="V2635" s="175">
        <f>IF(Q2635&gt;0,VLOOKUP(Q2635,Jahresfaktoren!$A$11:$B$24,2,),0)</f>
        <v>0</v>
      </c>
      <c r="W2635" s="175">
        <f>IF(R2635&gt;0,VLOOKUP(R2635,Jahresfaktoren!$D$11:$E$24,2,),0)</f>
        <v>0</v>
      </c>
      <c r="X2635" s="175">
        <f>IF(S2635&gt;0,VLOOKUP(S2635,Jahresfaktoren!$A$28:$B$29,2,),0)</f>
        <v>0</v>
      </c>
      <c r="Y2635" s="175">
        <f>IF(T2635&gt;0,VLOOKUP(T2635,Jahresfaktoren!$A$28:$B$29,2,),0)</f>
        <v>0</v>
      </c>
      <c r="Z2635" s="175">
        <f>IF(U2635&gt;0,VLOOKUP(U2635,Jahresfaktoren!$A$32:$B$33,2,),)</f>
        <v>0</v>
      </c>
      <c r="AA2635" s="177" t="str">
        <f t="shared" si="1175"/>
        <v/>
      </c>
      <c r="AB2635" s="177" t="str">
        <f t="shared" si="1176"/>
        <v/>
      </c>
      <c r="AC2635" s="177" t="str">
        <f t="shared" si="1177"/>
        <v/>
      </c>
      <c r="AD2635" s="177" t="str">
        <f t="shared" si="1178"/>
        <v/>
      </c>
      <c r="AE2635" s="177" t="str">
        <f t="shared" si="1179"/>
        <v/>
      </c>
      <c r="AF2635" s="178">
        <f>IF(Q2635&gt;0,VLOOKUP(H2635,Leistungszahlen!$A$11:$C$158,3,),0)</f>
        <v>0</v>
      </c>
      <c r="AG2635" s="178">
        <f>IF(R2635&gt;0,VLOOKUP(H2635,Leistungszahlen!$A$11:$F$158,6,),IF(T2635&gt;0,VLOOKUP(H2635,Leistungszahlen!$A$11:$F$158,6,),0))</f>
        <v>0</v>
      </c>
      <c r="AH2635" s="179">
        <f t="shared" si="1180"/>
        <v>0</v>
      </c>
      <c r="AI2635" s="179">
        <f t="shared" si="1181"/>
        <v>0</v>
      </c>
      <c r="AJ2635" s="179">
        <f t="shared" si="1182"/>
        <v>0</v>
      </c>
      <c r="AK2635" s="179">
        <f t="shared" si="1183"/>
        <v>0</v>
      </c>
      <c r="AL2635" s="179">
        <f t="shared" si="1184"/>
        <v>0</v>
      </c>
      <c r="AM2635" s="180" t="str">
        <f>IF(L2635=1,Stundensätze!$D$13,IF(L2635=2,Stundensätze!$D$17,IF(L2635=4,Stundensätze!$D$21,"")))</f>
        <v/>
      </c>
      <c r="AN2635" s="180" t="str">
        <f>IF(L2635=1,Stundensätze!$D$15,IF(L2635=2,Stundensätze!$D$19,IF(L2635=4,Stundensätze!$D$23,"")))</f>
        <v/>
      </c>
      <c r="AO2635" s="180">
        <f t="shared" si="1185"/>
        <v>0</v>
      </c>
      <c r="AP2635" s="180">
        <f t="shared" si="1186"/>
        <v>0</v>
      </c>
      <c r="AQ2635" s="192" t="str">
        <f t="shared" si="1187"/>
        <v/>
      </c>
      <c r="AR2635" s="192" t="str">
        <f t="shared" si="1188"/>
        <v/>
      </c>
      <c r="AS2635" s="193">
        <f t="shared" si="1189"/>
        <v>0</v>
      </c>
      <c r="AT2635" s="258">
        <f>IF(K2635=0,0,VLOOKUP(K2635,Kostenstellen!A:B,2,FALSE))</f>
        <v>0</v>
      </c>
      <c r="AU2635" s="68" t="str">
        <f t="shared" si="1196"/>
        <v/>
      </c>
      <c r="AV2635" s="68" t="str">
        <f t="shared" si="1197"/>
        <v/>
      </c>
      <c r="AW2635" s="68">
        <f>IF(AF2635=0,0,VLOOKUP($H2635,Leistungszahlen!$A$11:$H$158,4,FALSE))</f>
        <v>0</v>
      </c>
      <c r="AX2635" s="68">
        <f>IF(AF2635=0,0,VLOOKUP($H2635,Leistungszahlen!$A$11:$H$158,5,FALSE))</f>
        <v>0</v>
      </c>
      <c r="AY2635" s="68">
        <f>IF(AG2635=0,0,VLOOKUP($H2635,Leistungszahlen!$A$11:$H$158,6,FALSE))</f>
        <v>0</v>
      </c>
      <c r="AZ2635" s="68">
        <f t="shared" si="1198"/>
        <v>0</v>
      </c>
      <c r="BA2635" s="68">
        <f t="shared" si="1199"/>
        <v>0</v>
      </c>
      <c r="BC2635" s="68">
        <f t="shared" si="1190"/>
        <v>0</v>
      </c>
      <c r="BD2635" s="285"/>
    </row>
    <row r="2636" spans="1:56" s="68" customFormat="1">
      <c r="A2636" s="200"/>
      <c r="B2636" s="200"/>
      <c r="C2636" s="200"/>
      <c r="D2636" s="200"/>
      <c r="E2636" s="200"/>
      <c r="F2636" s="200"/>
      <c r="G2636" s="200"/>
      <c r="H2636" s="201"/>
      <c r="I2636" s="202"/>
      <c r="J2636" s="200"/>
      <c r="K2636" s="176"/>
      <c r="L2636" s="176"/>
      <c r="M2636" s="176"/>
      <c r="N2636" s="286"/>
      <c r="O2636" s="286"/>
      <c r="P2636" s="176"/>
      <c r="Q2636" s="203">
        <f t="shared" si="1191"/>
        <v>0</v>
      </c>
      <c r="R2636" s="203">
        <f t="shared" si="1192"/>
        <v>0</v>
      </c>
      <c r="S2636" s="203">
        <f t="shared" si="1193"/>
        <v>0</v>
      </c>
      <c r="T2636" s="203">
        <f t="shared" si="1194"/>
        <v>0</v>
      </c>
      <c r="U2636" s="203">
        <f t="shared" si="1195"/>
        <v>0</v>
      </c>
      <c r="V2636" s="175">
        <f>IF(Q2636&gt;0,VLOOKUP(Q2636,Jahresfaktoren!$A$11:$B$24,2,),0)</f>
        <v>0</v>
      </c>
      <c r="W2636" s="175">
        <f>IF(R2636&gt;0,VLOOKUP(R2636,Jahresfaktoren!$D$11:$E$24,2,),0)</f>
        <v>0</v>
      </c>
      <c r="X2636" s="175">
        <f>IF(S2636&gt;0,VLOOKUP(S2636,Jahresfaktoren!$A$28:$B$29,2,),0)</f>
        <v>0</v>
      </c>
      <c r="Y2636" s="175">
        <f>IF(T2636&gt;0,VLOOKUP(T2636,Jahresfaktoren!$A$28:$B$29,2,),0)</f>
        <v>0</v>
      </c>
      <c r="Z2636" s="175">
        <f>IF(U2636&gt;0,VLOOKUP(U2636,Jahresfaktoren!$A$32:$B$33,2,),)</f>
        <v>0</v>
      </c>
      <c r="AA2636" s="177" t="str">
        <f t="shared" si="1175"/>
        <v/>
      </c>
      <c r="AB2636" s="177" t="str">
        <f t="shared" si="1176"/>
        <v/>
      </c>
      <c r="AC2636" s="177" t="str">
        <f t="shared" si="1177"/>
        <v/>
      </c>
      <c r="AD2636" s="177" t="str">
        <f t="shared" si="1178"/>
        <v/>
      </c>
      <c r="AE2636" s="177" t="str">
        <f t="shared" si="1179"/>
        <v/>
      </c>
      <c r="AF2636" s="178">
        <f>IF(Q2636&gt;0,VLOOKUP(H2636,Leistungszahlen!$A$11:$C$158,3,),0)</f>
        <v>0</v>
      </c>
      <c r="AG2636" s="178">
        <f>IF(R2636&gt;0,VLOOKUP(H2636,Leistungszahlen!$A$11:$F$158,6,),IF(T2636&gt;0,VLOOKUP(H2636,Leistungszahlen!$A$11:$F$158,6,),0))</f>
        <v>0</v>
      </c>
      <c r="AH2636" s="179">
        <f t="shared" si="1180"/>
        <v>0</v>
      </c>
      <c r="AI2636" s="179">
        <f t="shared" si="1181"/>
        <v>0</v>
      </c>
      <c r="AJ2636" s="179">
        <f t="shared" si="1182"/>
        <v>0</v>
      </c>
      <c r="AK2636" s="179">
        <f t="shared" si="1183"/>
        <v>0</v>
      </c>
      <c r="AL2636" s="179">
        <f t="shared" si="1184"/>
        <v>0</v>
      </c>
      <c r="AM2636" s="180" t="str">
        <f>IF(L2636=1,Stundensätze!$D$13,IF(L2636=2,Stundensätze!$D$17,IF(L2636=4,Stundensätze!$D$21,"")))</f>
        <v/>
      </c>
      <c r="AN2636" s="180" t="str">
        <f>IF(L2636=1,Stundensätze!$D$15,IF(L2636=2,Stundensätze!$D$19,IF(L2636=4,Stundensätze!$D$23,"")))</f>
        <v/>
      </c>
      <c r="AO2636" s="180">
        <f t="shared" si="1185"/>
        <v>0</v>
      </c>
      <c r="AP2636" s="180">
        <f t="shared" si="1186"/>
        <v>0</v>
      </c>
      <c r="AQ2636" s="192" t="str">
        <f t="shared" si="1187"/>
        <v/>
      </c>
      <c r="AR2636" s="192" t="str">
        <f t="shared" si="1188"/>
        <v/>
      </c>
      <c r="AS2636" s="193">
        <f t="shared" si="1189"/>
        <v>0</v>
      </c>
      <c r="AT2636" s="258">
        <f>IF(K2636=0,0,VLOOKUP(K2636,Kostenstellen!A:B,2,FALSE))</f>
        <v>0</v>
      </c>
      <c r="AU2636" s="68" t="str">
        <f t="shared" si="1196"/>
        <v/>
      </c>
      <c r="AV2636" s="68" t="str">
        <f t="shared" si="1197"/>
        <v/>
      </c>
      <c r="AW2636" s="68">
        <f>IF(AF2636=0,0,VLOOKUP($H2636,Leistungszahlen!$A$11:$H$158,4,FALSE))</f>
        <v>0</v>
      </c>
      <c r="AX2636" s="68">
        <f>IF(AF2636=0,0,VLOOKUP($H2636,Leistungszahlen!$A$11:$H$158,5,FALSE))</f>
        <v>0</v>
      </c>
      <c r="AY2636" s="68">
        <f>IF(AG2636=0,0,VLOOKUP($H2636,Leistungszahlen!$A$11:$H$158,6,FALSE))</f>
        <v>0</v>
      </c>
      <c r="AZ2636" s="68">
        <f t="shared" si="1198"/>
        <v>0</v>
      </c>
      <c r="BA2636" s="68">
        <f t="shared" si="1199"/>
        <v>0</v>
      </c>
      <c r="BC2636" s="68">
        <f t="shared" si="1190"/>
        <v>0</v>
      </c>
      <c r="BD2636" s="285"/>
    </row>
    <row r="2637" spans="1:56" s="68" customFormat="1">
      <c r="A2637" s="200"/>
      <c r="B2637" s="200"/>
      <c r="C2637" s="200"/>
      <c r="D2637" s="200"/>
      <c r="E2637" s="200"/>
      <c r="F2637" s="200"/>
      <c r="G2637" s="200"/>
      <c r="H2637" s="201"/>
      <c r="I2637" s="202"/>
      <c r="J2637" s="200"/>
      <c r="K2637" s="176"/>
      <c r="L2637" s="176"/>
      <c r="M2637" s="176"/>
      <c r="N2637" s="286"/>
      <c r="O2637" s="286"/>
      <c r="P2637" s="176"/>
      <c r="Q2637" s="203">
        <f t="shared" si="1191"/>
        <v>0</v>
      </c>
      <c r="R2637" s="203">
        <f t="shared" si="1192"/>
        <v>0</v>
      </c>
      <c r="S2637" s="203">
        <f t="shared" si="1193"/>
        <v>0</v>
      </c>
      <c r="T2637" s="203">
        <f t="shared" si="1194"/>
        <v>0</v>
      </c>
      <c r="U2637" s="203">
        <f t="shared" si="1195"/>
        <v>0</v>
      </c>
      <c r="V2637" s="175">
        <f>IF(Q2637&gt;0,VLOOKUP(Q2637,Jahresfaktoren!$A$11:$B$24,2,),0)</f>
        <v>0</v>
      </c>
      <c r="W2637" s="175">
        <f>IF(R2637&gt;0,VLOOKUP(R2637,Jahresfaktoren!$D$11:$E$24,2,),0)</f>
        <v>0</v>
      </c>
      <c r="X2637" s="175">
        <f>IF(S2637&gt;0,VLOOKUP(S2637,Jahresfaktoren!$A$28:$B$29,2,),0)</f>
        <v>0</v>
      </c>
      <c r="Y2637" s="175">
        <f>IF(T2637&gt;0,VLOOKUP(T2637,Jahresfaktoren!$A$28:$B$29,2,),0)</f>
        <v>0</v>
      </c>
      <c r="Z2637" s="175">
        <f>IF(U2637&gt;0,VLOOKUP(U2637,Jahresfaktoren!$A$32:$B$33,2,),)</f>
        <v>0</v>
      </c>
      <c r="AA2637" s="177" t="str">
        <f t="shared" si="1175"/>
        <v/>
      </c>
      <c r="AB2637" s="177" t="str">
        <f t="shared" si="1176"/>
        <v/>
      </c>
      <c r="AC2637" s="177" t="str">
        <f t="shared" si="1177"/>
        <v/>
      </c>
      <c r="AD2637" s="177" t="str">
        <f t="shared" si="1178"/>
        <v/>
      </c>
      <c r="AE2637" s="177" t="str">
        <f t="shared" si="1179"/>
        <v/>
      </c>
      <c r="AF2637" s="178">
        <f>IF(Q2637&gt;0,VLOOKUP(H2637,Leistungszahlen!$A$11:$C$158,3,),0)</f>
        <v>0</v>
      </c>
      <c r="AG2637" s="178">
        <f>IF(R2637&gt;0,VLOOKUP(H2637,Leistungszahlen!$A$11:$F$158,6,),IF(T2637&gt;0,VLOOKUP(H2637,Leistungszahlen!$A$11:$F$158,6,),0))</f>
        <v>0</v>
      </c>
      <c r="AH2637" s="179">
        <f t="shared" si="1180"/>
        <v>0</v>
      </c>
      <c r="AI2637" s="179">
        <f t="shared" si="1181"/>
        <v>0</v>
      </c>
      <c r="AJ2637" s="179">
        <f t="shared" si="1182"/>
        <v>0</v>
      </c>
      <c r="AK2637" s="179">
        <f t="shared" si="1183"/>
        <v>0</v>
      </c>
      <c r="AL2637" s="179">
        <f t="shared" si="1184"/>
        <v>0</v>
      </c>
      <c r="AM2637" s="180" t="str">
        <f>IF(L2637=1,Stundensätze!$D$13,IF(L2637=2,Stundensätze!$D$17,IF(L2637=4,Stundensätze!$D$21,"")))</f>
        <v/>
      </c>
      <c r="AN2637" s="180" t="str">
        <f>IF(L2637=1,Stundensätze!$D$15,IF(L2637=2,Stundensätze!$D$19,IF(L2637=4,Stundensätze!$D$23,"")))</f>
        <v/>
      </c>
      <c r="AO2637" s="180">
        <f t="shared" si="1185"/>
        <v>0</v>
      </c>
      <c r="AP2637" s="180">
        <f t="shared" si="1186"/>
        <v>0</v>
      </c>
      <c r="AQ2637" s="192" t="str">
        <f t="shared" si="1187"/>
        <v/>
      </c>
      <c r="AR2637" s="192" t="str">
        <f t="shared" si="1188"/>
        <v/>
      </c>
      <c r="AS2637" s="193">
        <f t="shared" si="1189"/>
        <v>0</v>
      </c>
      <c r="AT2637" s="258">
        <f>IF(K2637=0,0,VLOOKUP(K2637,Kostenstellen!A:B,2,FALSE))</f>
        <v>0</v>
      </c>
      <c r="AU2637" s="68" t="str">
        <f t="shared" si="1196"/>
        <v/>
      </c>
      <c r="AV2637" s="68" t="str">
        <f t="shared" si="1197"/>
        <v/>
      </c>
      <c r="AW2637" s="68">
        <f>IF(AF2637=0,0,VLOOKUP($H2637,Leistungszahlen!$A$11:$H$158,4,FALSE))</f>
        <v>0</v>
      </c>
      <c r="AX2637" s="68">
        <f>IF(AF2637=0,0,VLOOKUP($H2637,Leistungszahlen!$A$11:$H$158,5,FALSE))</f>
        <v>0</v>
      </c>
      <c r="AY2637" s="68">
        <f>IF(AG2637=0,0,VLOOKUP($H2637,Leistungszahlen!$A$11:$H$158,6,FALSE))</f>
        <v>0</v>
      </c>
      <c r="AZ2637" s="68">
        <f t="shared" si="1198"/>
        <v>0</v>
      </c>
      <c r="BA2637" s="68">
        <f t="shared" si="1199"/>
        <v>0</v>
      </c>
      <c r="BC2637" s="68">
        <f t="shared" si="1190"/>
        <v>0</v>
      </c>
      <c r="BD2637" s="285"/>
    </row>
    <row r="2638" spans="1:56" s="68" customFormat="1">
      <c r="A2638" s="200"/>
      <c r="B2638" s="200"/>
      <c r="C2638" s="200"/>
      <c r="D2638" s="200"/>
      <c r="E2638" s="200"/>
      <c r="F2638" s="200"/>
      <c r="G2638" s="200"/>
      <c r="H2638" s="201"/>
      <c r="I2638" s="202"/>
      <c r="J2638" s="200"/>
      <c r="K2638" s="176"/>
      <c r="L2638" s="176"/>
      <c r="M2638" s="176"/>
      <c r="N2638" s="286"/>
      <c r="O2638" s="286"/>
      <c r="P2638" s="176"/>
      <c r="Q2638" s="203">
        <f t="shared" si="1191"/>
        <v>0</v>
      </c>
      <c r="R2638" s="203">
        <f t="shared" si="1192"/>
        <v>0</v>
      </c>
      <c r="S2638" s="203">
        <f t="shared" si="1193"/>
        <v>0</v>
      </c>
      <c r="T2638" s="203">
        <f t="shared" si="1194"/>
        <v>0</v>
      </c>
      <c r="U2638" s="203">
        <f t="shared" si="1195"/>
        <v>0</v>
      </c>
      <c r="V2638" s="175">
        <f>IF(Q2638&gt;0,VLOOKUP(Q2638,Jahresfaktoren!$A$11:$B$24,2,),0)</f>
        <v>0</v>
      </c>
      <c r="W2638" s="175">
        <f>IF(R2638&gt;0,VLOOKUP(R2638,Jahresfaktoren!$D$11:$E$24,2,),0)</f>
        <v>0</v>
      </c>
      <c r="X2638" s="175">
        <f>IF(S2638&gt;0,VLOOKUP(S2638,Jahresfaktoren!$A$28:$B$29,2,),0)</f>
        <v>0</v>
      </c>
      <c r="Y2638" s="175">
        <f>IF(T2638&gt;0,VLOOKUP(T2638,Jahresfaktoren!$A$28:$B$29,2,),0)</f>
        <v>0</v>
      </c>
      <c r="Z2638" s="175">
        <f>IF(U2638&gt;0,VLOOKUP(U2638,Jahresfaktoren!$A$32:$B$33,2,),)</f>
        <v>0</v>
      </c>
      <c r="AA2638" s="177" t="str">
        <f t="shared" si="1175"/>
        <v/>
      </c>
      <c r="AB2638" s="177" t="str">
        <f t="shared" si="1176"/>
        <v/>
      </c>
      <c r="AC2638" s="177" t="str">
        <f t="shared" si="1177"/>
        <v/>
      </c>
      <c r="AD2638" s="177" t="str">
        <f t="shared" si="1178"/>
        <v/>
      </c>
      <c r="AE2638" s="177" t="str">
        <f t="shared" si="1179"/>
        <v/>
      </c>
      <c r="AF2638" s="178">
        <f>IF(Q2638&gt;0,VLOOKUP(H2638,Leistungszahlen!$A$11:$C$158,3,),0)</f>
        <v>0</v>
      </c>
      <c r="AG2638" s="178">
        <f>IF(R2638&gt;0,VLOOKUP(H2638,Leistungszahlen!$A$11:$F$158,6,),IF(T2638&gt;0,VLOOKUP(H2638,Leistungszahlen!$A$11:$F$158,6,),0))</f>
        <v>0</v>
      </c>
      <c r="AH2638" s="179">
        <f t="shared" si="1180"/>
        <v>0</v>
      </c>
      <c r="AI2638" s="179">
        <f t="shared" si="1181"/>
        <v>0</v>
      </c>
      <c r="AJ2638" s="179">
        <f t="shared" si="1182"/>
        <v>0</v>
      </c>
      <c r="AK2638" s="179">
        <f t="shared" si="1183"/>
        <v>0</v>
      </c>
      <c r="AL2638" s="179">
        <f t="shared" si="1184"/>
        <v>0</v>
      </c>
      <c r="AM2638" s="180" t="str">
        <f>IF(L2638=1,Stundensätze!$D$13,IF(L2638=2,Stundensätze!$D$17,IF(L2638=4,Stundensätze!$D$21,"")))</f>
        <v/>
      </c>
      <c r="AN2638" s="180" t="str">
        <f>IF(L2638=1,Stundensätze!$D$15,IF(L2638=2,Stundensätze!$D$19,IF(L2638=4,Stundensätze!$D$23,"")))</f>
        <v/>
      </c>
      <c r="AO2638" s="180">
        <f t="shared" si="1185"/>
        <v>0</v>
      </c>
      <c r="AP2638" s="180">
        <f t="shared" si="1186"/>
        <v>0</v>
      </c>
      <c r="AQ2638" s="192" t="str">
        <f t="shared" si="1187"/>
        <v/>
      </c>
      <c r="AR2638" s="192" t="str">
        <f t="shared" si="1188"/>
        <v/>
      </c>
      <c r="AS2638" s="193">
        <f t="shared" si="1189"/>
        <v>0</v>
      </c>
      <c r="AT2638" s="258">
        <f>IF(K2638=0,0,VLOOKUP(K2638,Kostenstellen!A:B,2,FALSE))</f>
        <v>0</v>
      </c>
      <c r="AU2638" s="68" t="str">
        <f t="shared" si="1196"/>
        <v/>
      </c>
      <c r="AV2638" s="68" t="str">
        <f t="shared" si="1197"/>
        <v/>
      </c>
      <c r="AW2638" s="68">
        <f>IF(AF2638=0,0,VLOOKUP($H2638,Leistungszahlen!$A$11:$H$158,4,FALSE))</f>
        <v>0</v>
      </c>
      <c r="AX2638" s="68">
        <f>IF(AF2638=0,0,VLOOKUP($H2638,Leistungszahlen!$A$11:$H$158,5,FALSE))</f>
        <v>0</v>
      </c>
      <c r="AY2638" s="68">
        <f>IF(AG2638=0,0,VLOOKUP($H2638,Leistungszahlen!$A$11:$H$158,6,FALSE))</f>
        <v>0</v>
      </c>
      <c r="AZ2638" s="68">
        <f t="shared" si="1198"/>
        <v>0</v>
      </c>
      <c r="BA2638" s="68">
        <f t="shared" si="1199"/>
        <v>0</v>
      </c>
      <c r="BC2638" s="68">
        <f t="shared" si="1190"/>
        <v>0</v>
      </c>
      <c r="BD2638" s="285"/>
    </row>
    <row r="2639" spans="1:56" s="68" customFormat="1">
      <c r="A2639" s="200"/>
      <c r="B2639" s="200"/>
      <c r="C2639" s="200"/>
      <c r="D2639" s="200"/>
      <c r="E2639" s="200"/>
      <c r="F2639" s="200"/>
      <c r="G2639" s="200"/>
      <c r="H2639" s="201"/>
      <c r="I2639" s="202"/>
      <c r="J2639" s="200"/>
      <c r="K2639" s="176"/>
      <c r="L2639" s="176"/>
      <c r="M2639" s="176"/>
      <c r="N2639" s="286"/>
      <c r="O2639" s="286"/>
      <c r="P2639" s="176"/>
      <c r="Q2639" s="203">
        <f t="shared" si="1191"/>
        <v>0</v>
      </c>
      <c r="R2639" s="203">
        <f t="shared" si="1192"/>
        <v>0</v>
      </c>
      <c r="S2639" s="203">
        <f t="shared" si="1193"/>
        <v>0</v>
      </c>
      <c r="T2639" s="203">
        <f t="shared" si="1194"/>
        <v>0</v>
      </c>
      <c r="U2639" s="203">
        <f t="shared" si="1195"/>
        <v>0</v>
      </c>
      <c r="V2639" s="175">
        <f>IF(Q2639&gt;0,VLOOKUP(Q2639,Jahresfaktoren!$A$11:$B$24,2,),0)</f>
        <v>0</v>
      </c>
      <c r="W2639" s="175">
        <f>IF(R2639&gt;0,VLOOKUP(R2639,Jahresfaktoren!$D$11:$E$24,2,),0)</f>
        <v>0</v>
      </c>
      <c r="X2639" s="175">
        <f>IF(S2639&gt;0,VLOOKUP(S2639,Jahresfaktoren!$A$28:$B$29,2,),0)</f>
        <v>0</v>
      </c>
      <c r="Y2639" s="175">
        <f>IF(T2639&gt;0,VLOOKUP(T2639,Jahresfaktoren!$A$28:$B$29,2,),0)</f>
        <v>0</v>
      </c>
      <c r="Z2639" s="175">
        <f>IF(U2639&gt;0,VLOOKUP(U2639,Jahresfaktoren!$A$32:$B$33,2,),)</f>
        <v>0</v>
      </c>
      <c r="AA2639" s="177" t="str">
        <f t="shared" si="1175"/>
        <v/>
      </c>
      <c r="AB2639" s="177" t="str">
        <f t="shared" si="1176"/>
        <v/>
      </c>
      <c r="AC2639" s="177" t="str">
        <f t="shared" si="1177"/>
        <v/>
      </c>
      <c r="AD2639" s="177" t="str">
        <f t="shared" si="1178"/>
        <v/>
      </c>
      <c r="AE2639" s="177" t="str">
        <f t="shared" si="1179"/>
        <v/>
      </c>
      <c r="AF2639" s="178">
        <f>IF(Q2639&gt;0,VLOOKUP(H2639,Leistungszahlen!$A$11:$C$158,3,),0)</f>
        <v>0</v>
      </c>
      <c r="AG2639" s="178">
        <f>IF(R2639&gt;0,VLOOKUP(H2639,Leistungszahlen!$A$11:$F$158,6,),IF(T2639&gt;0,VLOOKUP(H2639,Leistungszahlen!$A$11:$F$158,6,),0))</f>
        <v>0</v>
      </c>
      <c r="AH2639" s="179">
        <f t="shared" si="1180"/>
        <v>0</v>
      </c>
      <c r="AI2639" s="179">
        <f t="shared" si="1181"/>
        <v>0</v>
      </c>
      <c r="AJ2639" s="179">
        <f t="shared" si="1182"/>
        <v>0</v>
      </c>
      <c r="AK2639" s="179">
        <f t="shared" si="1183"/>
        <v>0</v>
      </c>
      <c r="AL2639" s="179">
        <f t="shared" si="1184"/>
        <v>0</v>
      </c>
      <c r="AM2639" s="180" t="str">
        <f>IF(L2639=1,Stundensätze!$D$13,IF(L2639=2,Stundensätze!$D$17,IF(L2639=4,Stundensätze!$D$21,"")))</f>
        <v/>
      </c>
      <c r="AN2639" s="180" t="str">
        <f>IF(L2639=1,Stundensätze!$D$15,IF(L2639=2,Stundensätze!$D$19,IF(L2639=4,Stundensätze!$D$23,"")))</f>
        <v/>
      </c>
      <c r="AO2639" s="180">
        <f t="shared" si="1185"/>
        <v>0</v>
      </c>
      <c r="AP2639" s="180">
        <f t="shared" si="1186"/>
        <v>0</v>
      </c>
      <c r="AQ2639" s="192" t="str">
        <f t="shared" si="1187"/>
        <v/>
      </c>
      <c r="AR2639" s="192" t="str">
        <f t="shared" si="1188"/>
        <v/>
      </c>
      <c r="AS2639" s="193">
        <f t="shared" si="1189"/>
        <v>0</v>
      </c>
      <c r="AT2639" s="258">
        <f>IF(K2639=0,0,VLOOKUP(K2639,Kostenstellen!A:B,2,FALSE))</f>
        <v>0</v>
      </c>
      <c r="AU2639" s="68" t="str">
        <f t="shared" si="1196"/>
        <v/>
      </c>
      <c r="AV2639" s="68" t="str">
        <f t="shared" si="1197"/>
        <v/>
      </c>
      <c r="AW2639" s="68">
        <f>IF(AF2639=0,0,VLOOKUP($H2639,Leistungszahlen!$A$11:$H$158,4,FALSE))</f>
        <v>0</v>
      </c>
      <c r="AX2639" s="68">
        <f>IF(AF2639=0,0,VLOOKUP($H2639,Leistungszahlen!$A$11:$H$158,5,FALSE))</f>
        <v>0</v>
      </c>
      <c r="AY2639" s="68">
        <f>IF(AG2639=0,0,VLOOKUP($H2639,Leistungszahlen!$A$11:$H$158,6,FALSE))</f>
        <v>0</v>
      </c>
      <c r="AZ2639" s="68">
        <f t="shared" si="1198"/>
        <v>0</v>
      </c>
      <c r="BA2639" s="68">
        <f t="shared" si="1199"/>
        <v>0</v>
      </c>
      <c r="BC2639" s="68">
        <f t="shared" si="1190"/>
        <v>0</v>
      </c>
      <c r="BD2639" s="285"/>
    </row>
    <row r="2640" spans="1:56" s="68" customFormat="1">
      <c r="A2640" s="200"/>
      <c r="B2640" s="200"/>
      <c r="C2640" s="200"/>
      <c r="D2640" s="200"/>
      <c r="E2640" s="200"/>
      <c r="F2640" s="200"/>
      <c r="G2640" s="200"/>
      <c r="H2640" s="201"/>
      <c r="I2640" s="202"/>
      <c r="J2640" s="200"/>
      <c r="K2640" s="176"/>
      <c r="L2640" s="176"/>
      <c r="M2640" s="176"/>
      <c r="N2640" s="286"/>
      <c r="O2640" s="286"/>
      <c r="P2640" s="176"/>
      <c r="Q2640" s="203">
        <f t="shared" si="1191"/>
        <v>0</v>
      </c>
      <c r="R2640" s="203">
        <f t="shared" si="1192"/>
        <v>0</v>
      </c>
      <c r="S2640" s="203">
        <f t="shared" si="1193"/>
        <v>0</v>
      </c>
      <c r="T2640" s="203">
        <f t="shared" si="1194"/>
        <v>0</v>
      </c>
      <c r="U2640" s="203">
        <f t="shared" si="1195"/>
        <v>0</v>
      </c>
      <c r="V2640" s="175">
        <f>IF(Q2640&gt;0,VLOOKUP(Q2640,Jahresfaktoren!$A$11:$B$24,2,),0)</f>
        <v>0</v>
      </c>
      <c r="W2640" s="175">
        <f>IF(R2640&gt;0,VLOOKUP(R2640,Jahresfaktoren!$D$11:$E$24,2,),0)</f>
        <v>0</v>
      </c>
      <c r="X2640" s="175">
        <f>IF(S2640&gt;0,VLOOKUP(S2640,Jahresfaktoren!$A$28:$B$29,2,),0)</f>
        <v>0</v>
      </c>
      <c r="Y2640" s="175">
        <f>IF(T2640&gt;0,VLOOKUP(T2640,Jahresfaktoren!$A$28:$B$29,2,),0)</f>
        <v>0</v>
      </c>
      <c r="Z2640" s="175">
        <f>IF(U2640&gt;0,VLOOKUP(U2640,Jahresfaktoren!$A$32:$B$33,2,),)</f>
        <v>0</v>
      </c>
      <c r="AA2640" s="177" t="str">
        <f t="shared" si="1175"/>
        <v/>
      </c>
      <c r="AB2640" s="177" t="str">
        <f t="shared" si="1176"/>
        <v/>
      </c>
      <c r="AC2640" s="177" t="str">
        <f t="shared" si="1177"/>
        <v/>
      </c>
      <c r="AD2640" s="177" t="str">
        <f t="shared" si="1178"/>
        <v/>
      </c>
      <c r="AE2640" s="177" t="str">
        <f t="shared" si="1179"/>
        <v/>
      </c>
      <c r="AF2640" s="178">
        <f>IF(Q2640&gt;0,VLOOKUP(H2640,Leistungszahlen!$A$11:$C$158,3,),0)</f>
        <v>0</v>
      </c>
      <c r="AG2640" s="178">
        <f>IF(R2640&gt;0,VLOOKUP(H2640,Leistungszahlen!$A$11:$F$158,6,),IF(T2640&gt;0,VLOOKUP(H2640,Leistungszahlen!$A$11:$F$158,6,),0))</f>
        <v>0</v>
      </c>
      <c r="AH2640" s="179">
        <f t="shared" si="1180"/>
        <v>0</v>
      </c>
      <c r="AI2640" s="179">
        <f t="shared" si="1181"/>
        <v>0</v>
      </c>
      <c r="AJ2640" s="179">
        <f t="shared" si="1182"/>
        <v>0</v>
      </c>
      <c r="AK2640" s="179">
        <f t="shared" si="1183"/>
        <v>0</v>
      </c>
      <c r="AL2640" s="179">
        <f t="shared" si="1184"/>
        <v>0</v>
      </c>
      <c r="AM2640" s="180" t="str">
        <f>IF(L2640=1,Stundensätze!$D$13,IF(L2640=2,Stundensätze!$D$17,IF(L2640=4,Stundensätze!$D$21,"")))</f>
        <v/>
      </c>
      <c r="AN2640" s="180" t="str">
        <f>IF(L2640=1,Stundensätze!$D$15,IF(L2640=2,Stundensätze!$D$19,IF(L2640=4,Stundensätze!$D$23,"")))</f>
        <v/>
      </c>
      <c r="AO2640" s="180">
        <f t="shared" si="1185"/>
        <v>0</v>
      </c>
      <c r="AP2640" s="180">
        <f t="shared" si="1186"/>
        <v>0</v>
      </c>
      <c r="AQ2640" s="192" t="str">
        <f t="shared" si="1187"/>
        <v/>
      </c>
      <c r="AR2640" s="192" t="str">
        <f t="shared" si="1188"/>
        <v/>
      </c>
      <c r="AS2640" s="193">
        <f t="shared" si="1189"/>
        <v>0</v>
      </c>
      <c r="AT2640" s="258">
        <f>IF(K2640=0,0,VLOOKUP(K2640,Kostenstellen!A:B,2,FALSE))</f>
        <v>0</v>
      </c>
      <c r="AU2640" s="68" t="str">
        <f t="shared" si="1196"/>
        <v/>
      </c>
      <c r="AV2640" s="68" t="str">
        <f t="shared" si="1197"/>
        <v/>
      </c>
      <c r="AW2640" s="68">
        <f>IF(AF2640=0,0,VLOOKUP($H2640,Leistungszahlen!$A$11:$H$158,4,FALSE))</f>
        <v>0</v>
      </c>
      <c r="AX2640" s="68">
        <f>IF(AF2640=0,0,VLOOKUP($H2640,Leistungszahlen!$A$11:$H$158,5,FALSE))</f>
        <v>0</v>
      </c>
      <c r="AY2640" s="68">
        <f>IF(AG2640=0,0,VLOOKUP($H2640,Leistungszahlen!$A$11:$H$158,6,FALSE))</f>
        <v>0</v>
      </c>
      <c r="AZ2640" s="68">
        <f t="shared" si="1198"/>
        <v>0</v>
      </c>
      <c r="BA2640" s="68">
        <f t="shared" si="1199"/>
        <v>0</v>
      </c>
      <c r="BC2640" s="68">
        <f t="shared" si="1190"/>
        <v>0</v>
      </c>
      <c r="BD2640" s="285"/>
    </row>
    <row r="2641" spans="1:56" s="68" customFormat="1">
      <c r="A2641" s="200"/>
      <c r="B2641" s="200"/>
      <c r="C2641" s="200"/>
      <c r="D2641" s="200"/>
      <c r="E2641" s="200"/>
      <c r="F2641" s="200"/>
      <c r="G2641" s="200"/>
      <c r="H2641" s="201"/>
      <c r="I2641" s="202"/>
      <c r="J2641" s="200"/>
      <c r="K2641" s="176"/>
      <c r="L2641" s="176"/>
      <c r="M2641" s="176"/>
      <c r="N2641" s="286"/>
      <c r="O2641" s="286"/>
      <c r="P2641" s="176"/>
      <c r="Q2641" s="203">
        <f t="shared" si="1191"/>
        <v>0</v>
      </c>
      <c r="R2641" s="203">
        <f t="shared" si="1192"/>
        <v>0</v>
      </c>
      <c r="S2641" s="203">
        <f t="shared" si="1193"/>
        <v>0</v>
      </c>
      <c r="T2641" s="203">
        <f t="shared" si="1194"/>
        <v>0</v>
      </c>
      <c r="U2641" s="203">
        <f t="shared" si="1195"/>
        <v>0</v>
      </c>
      <c r="V2641" s="175">
        <f>IF(Q2641&gt;0,VLOOKUP(Q2641,Jahresfaktoren!$A$11:$B$24,2,),0)</f>
        <v>0</v>
      </c>
      <c r="W2641" s="175">
        <f>IF(R2641&gt;0,VLOOKUP(R2641,Jahresfaktoren!$D$11:$E$24,2,),0)</f>
        <v>0</v>
      </c>
      <c r="X2641" s="175">
        <f>IF(S2641&gt;0,VLOOKUP(S2641,Jahresfaktoren!$A$28:$B$29,2,),0)</f>
        <v>0</v>
      </c>
      <c r="Y2641" s="175">
        <f>IF(T2641&gt;0,VLOOKUP(T2641,Jahresfaktoren!$A$28:$B$29,2,),0)</f>
        <v>0</v>
      </c>
      <c r="Z2641" s="175">
        <f>IF(U2641&gt;0,VLOOKUP(U2641,Jahresfaktoren!$A$32:$B$33,2,),)</f>
        <v>0</v>
      </c>
      <c r="AA2641" s="177" t="str">
        <f t="shared" si="1175"/>
        <v/>
      </c>
      <c r="AB2641" s="177" t="str">
        <f t="shared" si="1176"/>
        <v/>
      </c>
      <c r="AC2641" s="177" t="str">
        <f t="shared" si="1177"/>
        <v/>
      </c>
      <c r="AD2641" s="177" t="str">
        <f t="shared" si="1178"/>
        <v/>
      </c>
      <c r="AE2641" s="177" t="str">
        <f t="shared" si="1179"/>
        <v/>
      </c>
      <c r="AF2641" s="178">
        <f>IF(Q2641&gt;0,VLOOKUP(H2641,Leistungszahlen!$A$11:$C$158,3,),0)</f>
        <v>0</v>
      </c>
      <c r="AG2641" s="178">
        <f>IF(R2641&gt;0,VLOOKUP(H2641,Leistungszahlen!$A$11:$F$158,6,),IF(T2641&gt;0,VLOOKUP(H2641,Leistungszahlen!$A$11:$F$158,6,),0))</f>
        <v>0</v>
      </c>
      <c r="AH2641" s="179">
        <f t="shared" si="1180"/>
        <v>0</v>
      </c>
      <c r="AI2641" s="179">
        <f t="shared" si="1181"/>
        <v>0</v>
      </c>
      <c r="AJ2641" s="179">
        <f t="shared" si="1182"/>
        <v>0</v>
      </c>
      <c r="AK2641" s="179">
        <f t="shared" si="1183"/>
        <v>0</v>
      </c>
      <c r="AL2641" s="179">
        <f t="shared" si="1184"/>
        <v>0</v>
      </c>
      <c r="AM2641" s="180" t="str">
        <f>IF(L2641=1,Stundensätze!$D$13,IF(L2641=2,Stundensätze!$D$17,IF(L2641=4,Stundensätze!$D$21,"")))</f>
        <v/>
      </c>
      <c r="AN2641" s="180" t="str">
        <f>IF(L2641=1,Stundensätze!$D$15,IF(L2641=2,Stundensätze!$D$19,IF(L2641=4,Stundensätze!$D$23,"")))</f>
        <v/>
      </c>
      <c r="AO2641" s="180">
        <f t="shared" si="1185"/>
        <v>0</v>
      </c>
      <c r="AP2641" s="180">
        <f t="shared" si="1186"/>
        <v>0</v>
      </c>
      <c r="AQ2641" s="192" t="str">
        <f t="shared" si="1187"/>
        <v/>
      </c>
      <c r="AR2641" s="192" t="str">
        <f t="shared" si="1188"/>
        <v/>
      </c>
      <c r="AS2641" s="193">
        <f t="shared" si="1189"/>
        <v>0</v>
      </c>
      <c r="AT2641" s="258">
        <f>IF(K2641=0,0,VLOOKUP(K2641,Kostenstellen!A:B,2,FALSE))</f>
        <v>0</v>
      </c>
      <c r="AU2641" s="68" t="str">
        <f t="shared" si="1196"/>
        <v/>
      </c>
      <c r="AV2641" s="68" t="str">
        <f t="shared" si="1197"/>
        <v/>
      </c>
      <c r="AW2641" s="68">
        <f>IF(AF2641=0,0,VLOOKUP($H2641,Leistungszahlen!$A$11:$H$158,4,FALSE))</f>
        <v>0</v>
      </c>
      <c r="AX2641" s="68">
        <f>IF(AF2641=0,0,VLOOKUP($H2641,Leistungszahlen!$A$11:$H$158,5,FALSE))</f>
        <v>0</v>
      </c>
      <c r="AY2641" s="68">
        <f>IF(AG2641=0,0,VLOOKUP($H2641,Leistungszahlen!$A$11:$H$158,6,FALSE))</f>
        <v>0</v>
      </c>
      <c r="AZ2641" s="68">
        <f t="shared" si="1198"/>
        <v>0</v>
      </c>
      <c r="BA2641" s="68">
        <f t="shared" si="1199"/>
        <v>0</v>
      </c>
      <c r="BC2641" s="68">
        <f t="shared" si="1190"/>
        <v>0</v>
      </c>
      <c r="BD2641" s="285"/>
    </row>
    <row r="2642" spans="1:56" s="68" customFormat="1">
      <c r="A2642" s="200"/>
      <c r="B2642" s="200"/>
      <c r="C2642" s="200"/>
      <c r="D2642" s="200"/>
      <c r="E2642" s="200"/>
      <c r="F2642" s="200"/>
      <c r="G2642" s="200"/>
      <c r="H2642" s="201"/>
      <c r="I2642" s="202"/>
      <c r="J2642" s="200"/>
      <c r="K2642" s="176"/>
      <c r="L2642" s="176"/>
      <c r="M2642" s="176"/>
      <c r="N2642" s="286"/>
      <c r="O2642" s="286"/>
      <c r="P2642" s="176"/>
      <c r="Q2642" s="203">
        <f t="shared" si="1191"/>
        <v>0</v>
      </c>
      <c r="R2642" s="203">
        <f t="shared" si="1192"/>
        <v>0</v>
      </c>
      <c r="S2642" s="203">
        <f t="shared" si="1193"/>
        <v>0</v>
      </c>
      <c r="T2642" s="203">
        <f t="shared" si="1194"/>
        <v>0</v>
      </c>
      <c r="U2642" s="203">
        <f t="shared" si="1195"/>
        <v>0</v>
      </c>
      <c r="V2642" s="175">
        <f>IF(Q2642&gt;0,VLOOKUP(Q2642,Jahresfaktoren!$A$11:$B$24,2,),0)</f>
        <v>0</v>
      </c>
      <c r="W2642" s="175">
        <f>IF(R2642&gt;0,VLOOKUP(R2642,Jahresfaktoren!$D$11:$E$24,2,),0)</f>
        <v>0</v>
      </c>
      <c r="X2642" s="175">
        <f>IF(S2642&gt;0,VLOOKUP(S2642,Jahresfaktoren!$A$28:$B$29,2,),0)</f>
        <v>0</v>
      </c>
      <c r="Y2642" s="175">
        <f>IF(T2642&gt;0,VLOOKUP(T2642,Jahresfaktoren!$A$28:$B$29,2,),0)</f>
        <v>0</v>
      </c>
      <c r="Z2642" s="175">
        <f>IF(U2642&gt;0,VLOOKUP(U2642,Jahresfaktoren!$A$32:$B$33,2,),)</f>
        <v>0</v>
      </c>
      <c r="AA2642" s="177" t="str">
        <f t="shared" si="1175"/>
        <v/>
      </c>
      <c r="AB2642" s="177" t="str">
        <f t="shared" si="1176"/>
        <v/>
      </c>
      <c r="AC2642" s="177" t="str">
        <f t="shared" si="1177"/>
        <v/>
      </c>
      <c r="AD2642" s="177" t="str">
        <f t="shared" si="1178"/>
        <v/>
      </c>
      <c r="AE2642" s="177" t="str">
        <f t="shared" si="1179"/>
        <v/>
      </c>
      <c r="AF2642" s="178">
        <f>IF(Q2642&gt;0,VLOOKUP(H2642,Leistungszahlen!$A$11:$C$158,3,),0)</f>
        <v>0</v>
      </c>
      <c r="AG2642" s="178">
        <f>IF(R2642&gt;0,VLOOKUP(H2642,Leistungszahlen!$A$11:$F$158,6,),IF(T2642&gt;0,VLOOKUP(H2642,Leistungszahlen!$A$11:$F$158,6,),0))</f>
        <v>0</v>
      </c>
      <c r="AH2642" s="179">
        <f t="shared" si="1180"/>
        <v>0</v>
      </c>
      <c r="AI2642" s="179">
        <f t="shared" si="1181"/>
        <v>0</v>
      </c>
      <c r="AJ2642" s="179">
        <f t="shared" si="1182"/>
        <v>0</v>
      </c>
      <c r="AK2642" s="179">
        <f t="shared" si="1183"/>
        <v>0</v>
      </c>
      <c r="AL2642" s="179">
        <f t="shared" si="1184"/>
        <v>0</v>
      </c>
      <c r="AM2642" s="180" t="str">
        <f>IF(L2642=1,Stundensätze!$D$13,IF(L2642=2,Stundensätze!$D$17,IF(L2642=4,Stundensätze!$D$21,"")))</f>
        <v/>
      </c>
      <c r="AN2642" s="180" t="str">
        <f>IF(L2642=1,Stundensätze!$D$15,IF(L2642=2,Stundensätze!$D$19,IF(L2642=4,Stundensätze!$D$23,"")))</f>
        <v/>
      </c>
      <c r="AO2642" s="180">
        <f t="shared" si="1185"/>
        <v>0</v>
      </c>
      <c r="AP2642" s="180">
        <f t="shared" si="1186"/>
        <v>0</v>
      </c>
      <c r="AQ2642" s="192" t="str">
        <f t="shared" si="1187"/>
        <v/>
      </c>
      <c r="AR2642" s="192" t="str">
        <f t="shared" si="1188"/>
        <v/>
      </c>
      <c r="AS2642" s="193">
        <f t="shared" si="1189"/>
        <v>0</v>
      </c>
      <c r="AT2642" s="258">
        <f>IF(K2642=0,0,VLOOKUP(K2642,Kostenstellen!A:B,2,FALSE))</f>
        <v>0</v>
      </c>
      <c r="AU2642" s="68" t="str">
        <f t="shared" si="1196"/>
        <v/>
      </c>
      <c r="AV2642" s="68" t="str">
        <f t="shared" si="1197"/>
        <v/>
      </c>
      <c r="AW2642" s="68">
        <f>IF(AF2642=0,0,VLOOKUP($H2642,Leistungszahlen!$A$11:$H$158,4,FALSE))</f>
        <v>0</v>
      </c>
      <c r="AX2642" s="68">
        <f>IF(AF2642=0,0,VLOOKUP($H2642,Leistungszahlen!$A$11:$H$158,5,FALSE))</f>
        <v>0</v>
      </c>
      <c r="AY2642" s="68">
        <f>IF(AG2642=0,0,VLOOKUP($H2642,Leistungszahlen!$A$11:$H$158,6,FALSE))</f>
        <v>0</v>
      </c>
      <c r="AZ2642" s="68">
        <f t="shared" si="1198"/>
        <v>0</v>
      </c>
      <c r="BA2642" s="68">
        <f t="shared" si="1199"/>
        <v>0</v>
      </c>
      <c r="BC2642" s="68">
        <f t="shared" si="1190"/>
        <v>0</v>
      </c>
      <c r="BD2642" s="285"/>
    </row>
    <row r="2643" spans="1:56" s="68" customFormat="1">
      <c r="A2643" s="200"/>
      <c r="B2643" s="200"/>
      <c r="C2643" s="200"/>
      <c r="D2643" s="200"/>
      <c r="E2643" s="200"/>
      <c r="F2643" s="200"/>
      <c r="G2643" s="200"/>
      <c r="H2643" s="201"/>
      <c r="I2643" s="202"/>
      <c r="J2643" s="200"/>
      <c r="K2643" s="176"/>
      <c r="L2643" s="176"/>
      <c r="M2643" s="176"/>
      <c r="N2643" s="286"/>
      <c r="O2643" s="286"/>
      <c r="P2643" s="176"/>
      <c r="Q2643" s="203">
        <f t="shared" si="1191"/>
        <v>0</v>
      </c>
      <c r="R2643" s="203">
        <f t="shared" si="1192"/>
        <v>0</v>
      </c>
      <c r="S2643" s="203">
        <f t="shared" si="1193"/>
        <v>0</v>
      </c>
      <c r="T2643" s="203">
        <f t="shared" si="1194"/>
        <v>0</v>
      </c>
      <c r="U2643" s="203">
        <f t="shared" si="1195"/>
        <v>0</v>
      </c>
      <c r="V2643" s="175">
        <f>IF(Q2643&gt;0,VLOOKUP(Q2643,Jahresfaktoren!$A$11:$B$24,2,),0)</f>
        <v>0</v>
      </c>
      <c r="W2643" s="175">
        <f>IF(R2643&gt;0,VLOOKUP(R2643,Jahresfaktoren!$D$11:$E$24,2,),0)</f>
        <v>0</v>
      </c>
      <c r="X2643" s="175">
        <f>IF(S2643&gt;0,VLOOKUP(S2643,Jahresfaktoren!$A$28:$B$29,2,),0)</f>
        <v>0</v>
      </c>
      <c r="Y2643" s="175">
        <f>IF(T2643&gt;0,VLOOKUP(T2643,Jahresfaktoren!$A$28:$B$29,2,),0)</f>
        <v>0</v>
      </c>
      <c r="Z2643" s="175">
        <f>IF(U2643&gt;0,VLOOKUP(U2643,Jahresfaktoren!$A$32:$B$33,2,),)</f>
        <v>0</v>
      </c>
      <c r="AA2643" s="177" t="str">
        <f t="shared" si="1175"/>
        <v/>
      </c>
      <c r="AB2643" s="177" t="str">
        <f t="shared" si="1176"/>
        <v/>
      </c>
      <c r="AC2643" s="177" t="str">
        <f t="shared" si="1177"/>
        <v/>
      </c>
      <c r="AD2643" s="177" t="str">
        <f t="shared" si="1178"/>
        <v/>
      </c>
      <c r="AE2643" s="177" t="str">
        <f t="shared" si="1179"/>
        <v/>
      </c>
      <c r="AF2643" s="178">
        <f>IF(Q2643&gt;0,VLOOKUP(H2643,Leistungszahlen!$A$11:$C$158,3,),0)</f>
        <v>0</v>
      </c>
      <c r="AG2643" s="178">
        <f>IF(R2643&gt;0,VLOOKUP(H2643,Leistungszahlen!$A$11:$F$158,6,),IF(T2643&gt;0,VLOOKUP(H2643,Leistungszahlen!$A$11:$F$158,6,),0))</f>
        <v>0</v>
      </c>
      <c r="AH2643" s="179">
        <f t="shared" si="1180"/>
        <v>0</v>
      </c>
      <c r="AI2643" s="179">
        <f t="shared" si="1181"/>
        <v>0</v>
      </c>
      <c r="AJ2643" s="179">
        <f t="shared" si="1182"/>
        <v>0</v>
      </c>
      <c r="AK2643" s="179">
        <f t="shared" si="1183"/>
        <v>0</v>
      </c>
      <c r="AL2643" s="179">
        <f t="shared" si="1184"/>
        <v>0</v>
      </c>
      <c r="AM2643" s="180" t="str">
        <f>IF(L2643=1,Stundensätze!$D$13,IF(L2643=2,Stundensätze!$D$17,IF(L2643=4,Stundensätze!$D$21,"")))</f>
        <v/>
      </c>
      <c r="AN2643" s="180" t="str">
        <f>IF(L2643=1,Stundensätze!$D$15,IF(L2643=2,Stundensätze!$D$19,IF(L2643=4,Stundensätze!$D$23,"")))</f>
        <v/>
      </c>
      <c r="AO2643" s="180">
        <f t="shared" si="1185"/>
        <v>0</v>
      </c>
      <c r="AP2643" s="180">
        <f t="shared" si="1186"/>
        <v>0</v>
      </c>
      <c r="AQ2643" s="192" t="str">
        <f t="shared" si="1187"/>
        <v/>
      </c>
      <c r="AR2643" s="192" t="str">
        <f t="shared" si="1188"/>
        <v/>
      </c>
      <c r="AS2643" s="193">
        <f t="shared" si="1189"/>
        <v>0</v>
      </c>
      <c r="AT2643" s="258">
        <f>IF(K2643=0,0,VLOOKUP(K2643,Kostenstellen!A:B,2,FALSE))</f>
        <v>0</v>
      </c>
      <c r="AU2643" s="68" t="str">
        <f t="shared" si="1196"/>
        <v/>
      </c>
      <c r="AV2643" s="68" t="str">
        <f t="shared" si="1197"/>
        <v/>
      </c>
      <c r="AW2643" s="68">
        <f>IF(AF2643=0,0,VLOOKUP($H2643,Leistungszahlen!$A$11:$H$158,4,FALSE))</f>
        <v>0</v>
      </c>
      <c r="AX2643" s="68">
        <f>IF(AF2643=0,0,VLOOKUP($H2643,Leistungszahlen!$A$11:$H$158,5,FALSE))</f>
        <v>0</v>
      </c>
      <c r="AY2643" s="68">
        <f>IF(AG2643=0,0,VLOOKUP($H2643,Leistungszahlen!$A$11:$H$158,6,FALSE))</f>
        <v>0</v>
      </c>
      <c r="AZ2643" s="68">
        <f t="shared" si="1198"/>
        <v>0</v>
      </c>
      <c r="BA2643" s="68">
        <f t="shared" si="1199"/>
        <v>0</v>
      </c>
      <c r="BC2643" s="68">
        <f t="shared" si="1190"/>
        <v>0</v>
      </c>
      <c r="BD2643" s="285"/>
    </row>
    <row r="2644" spans="1:56" s="68" customFormat="1">
      <c r="A2644" s="200"/>
      <c r="B2644" s="200"/>
      <c r="C2644" s="200"/>
      <c r="D2644" s="200"/>
      <c r="E2644" s="200"/>
      <c r="F2644" s="200"/>
      <c r="G2644" s="200"/>
      <c r="H2644" s="201"/>
      <c r="I2644" s="202"/>
      <c r="J2644" s="200"/>
      <c r="K2644" s="176"/>
      <c r="L2644" s="176"/>
      <c r="M2644" s="176"/>
      <c r="N2644" s="286"/>
      <c r="O2644" s="286"/>
      <c r="P2644" s="176"/>
      <c r="Q2644" s="203">
        <f t="shared" si="1191"/>
        <v>0</v>
      </c>
      <c r="R2644" s="203">
        <f t="shared" si="1192"/>
        <v>0</v>
      </c>
      <c r="S2644" s="203">
        <f t="shared" si="1193"/>
        <v>0</v>
      </c>
      <c r="T2644" s="203">
        <f t="shared" si="1194"/>
        <v>0</v>
      </c>
      <c r="U2644" s="203">
        <f t="shared" si="1195"/>
        <v>0</v>
      </c>
      <c r="V2644" s="175">
        <f>IF(Q2644&gt;0,VLOOKUP(Q2644,Jahresfaktoren!$A$11:$B$24,2,),0)</f>
        <v>0</v>
      </c>
      <c r="W2644" s="175">
        <f>IF(R2644&gt;0,VLOOKUP(R2644,Jahresfaktoren!$D$11:$E$24,2,),0)</f>
        <v>0</v>
      </c>
      <c r="X2644" s="175">
        <f>IF(S2644&gt;0,VLOOKUP(S2644,Jahresfaktoren!$A$28:$B$29,2,),0)</f>
        <v>0</v>
      </c>
      <c r="Y2644" s="175">
        <f>IF(T2644&gt;0,VLOOKUP(T2644,Jahresfaktoren!$A$28:$B$29,2,),0)</f>
        <v>0</v>
      </c>
      <c r="Z2644" s="175">
        <f>IF(U2644&gt;0,VLOOKUP(U2644,Jahresfaktoren!$A$32:$B$33,2,),)</f>
        <v>0</v>
      </c>
      <c r="AA2644" s="177" t="str">
        <f t="shared" si="1175"/>
        <v/>
      </c>
      <c r="AB2644" s="177" t="str">
        <f t="shared" si="1176"/>
        <v/>
      </c>
      <c r="AC2644" s="177" t="str">
        <f t="shared" si="1177"/>
        <v/>
      </c>
      <c r="AD2644" s="177" t="str">
        <f t="shared" si="1178"/>
        <v/>
      </c>
      <c r="AE2644" s="177" t="str">
        <f t="shared" si="1179"/>
        <v/>
      </c>
      <c r="AF2644" s="178">
        <f>IF(Q2644&gt;0,VLOOKUP(H2644,Leistungszahlen!$A$11:$C$158,3,),0)</f>
        <v>0</v>
      </c>
      <c r="AG2644" s="178">
        <f>IF(R2644&gt;0,VLOOKUP(H2644,Leistungszahlen!$A$11:$F$158,6,),IF(T2644&gt;0,VLOOKUP(H2644,Leistungszahlen!$A$11:$F$158,6,),0))</f>
        <v>0</v>
      </c>
      <c r="AH2644" s="179">
        <f t="shared" si="1180"/>
        <v>0</v>
      </c>
      <c r="AI2644" s="179">
        <f t="shared" si="1181"/>
        <v>0</v>
      </c>
      <c r="AJ2644" s="179">
        <f t="shared" si="1182"/>
        <v>0</v>
      </c>
      <c r="AK2644" s="179">
        <f t="shared" si="1183"/>
        <v>0</v>
      </c>
      <c r="AL2644" s="179">
        <f t="shared" si="1184"/>
        <v>0</v>
      </c>
      <c r="AM2644" s="180" t="str">
        <f>IF(L2644=1,Stundensätze!$D$13,IF(L2644=2,Stundensätze!$D$17,IF(L2644=4,Stundensätze!$D$21,"")))</f>
        <v/>
      </c>
      <c r="AN2644" s="180" t="str">
        <f>IF(L2644=1,Stundensätze!$D$15,IF(L2644=2,Stundensätze!$D$19,IF(L2644=4,Stundensätze!$D$23,"")))</f>
        <v/>
      </c>
      <c r="AO2644" s="180">
        <f t="shared" si="1185"/>
        <v>0</v>
      </c>
      <c r="AP2644" s="180">
        <f t="shared" si="1186"/>
        <v>0</v>
      </c>
      <c r="AQ2644" s="192" t="str">
        <f t="shared" si="1187"/>
        <v/>
      </c>
      <c r="AR2644" s="192" t="str">
        <f t="shared" si="1188"/>
        <v/>
      </c>
      <c r="AS2644" s="193">
        <f t="shared" si="1189"/>
        <v>0</v>
      </c>
      <c r="AT2644" s="258">
        <f>IF(K2644=0,0,VLOOKUP(K2644,Kostenstellen!A:B,2,FALSE))</f>
        <v>0</v>
      </c>
      <c r="AU2644" s="68" t="str">
        <f t="shared" si="1196"/>
        <v/>
      </c>
      <c r="AV2644" s="68" t="str">
        <f t="shared" si="1197"/>
        <v/>
      </c>
      <c r="AW2644" s="68">
        <f>IF(AF2644=0,0,VLOOKUP($H2644,Leistungszahlen!$A$11:$H$158,4,FALSE))</f>
        <v>0</v>
      </c>
      <c r="AX2644" s="68">
        <f>IF(AF2644=0,0,VLOOKUP($H2644,Leistungszahlen!$A$11:$H$158,5,FALSE))</f>
        <v>0</v>
      </c>
      <c r="AY2644" s="68">
        <f>IF(AG2644=0,0,VLOOKUP($H2644,Leistungszahlen!$A$11:$H$158,6,FALSE))</f>
        <v>0</v>
      </c>
      <c r="AZ2644" s="68">
        <f t="shared" si="1198"/>
        <v>0</v>
      </c>
      <c r="BA2644" s="68">
        <f t="shared" si="1199"/>
        <v>0</v>
      </c>
      <c r="BC2644" s="68">
        <f t="shared" si="1190"/>
        <v>0</v>
      </c>
      <c r="BD2644" s="285"/>
    </row>
    <row r="2645" spans="1:56" s="68" customFormat="1">
      <c r="A2645" s="200"/>
      <c r="B2645" s="200"/>
      <c r="C2645" s="200"/>
      <c r="D2645" s="200"/>
      <c r="E2645" s="200"/>
      <c r="F2645" s="200"/>
      <c r="G2645" s="200"/>
      <c r="H2645" s="201"/>
      <c r="I2645" s="202"/>
      <c r="J2645" s="200"/>
      <c r="K2645" s="176"/>
      <c r="L2645" s="176"/>
      <c r="M2645" s="176"/>
      <c r="N2645" s="286"/>
      <c r="O2645" s="286"/>
      <c r="P2645" s="176"/>
      <c r="Q2645" s="203">
        <f t="shared" si="1191"/>
        <v>0</v>
      </c>
      <c r="R2645" s="203">
        <f t="shared" si="1192"/>
        <v>0</v>
      </c>
      <c r="S2645" s="203">
        <f t="shared" si="1193"/>
        <v>0</v>
      </c>
      <c r="T2645" s="203">
        <f t="shared" si="1194"/>
        <v>0</v>
      </c>
      <c r="U2645" s="203">
        <f t="shared" si="1195"/>
        <v>0</v>
      </c>
      <c r="V2645" s="175">
        <f>IF(Q2645&gt;0,VLOOKUP(Q2645,Jahresfaktoren!$A$11:$B$24,2,),0)</f>
        <v>0</v>
      </c>
      <c r="W2645" s="175">
        <f>IF(R2645&gt;0,VLOOKUP(R2645,Jahresfaktoren!$D$11:$E$24,2,),0)</f>
        <v>0</v>
      </c>
      <c r="X2645" s="175">
        <f>IF(S2645&gt;0,VLOOKUP(S2645,Jahresfaktoren!$A$28:$B$29,2,),0)</f>
        <v>0</v>
      </c>
      <c r="Y2645" s="175">
        <f>IF(T2645&gt;0,VLOOKUP(T2645,Jahresfaktoren!$A$28:$B$29,2,),0)</f>
        <v>0</v>
      </c>
      <c r="Z2645" s="175">
        <f>IF(U2645&gt;0,VLOOKUP(U2645,Jahresfaktoren!$A$32:$B$33,2,),)</f>
        <v>0</v>
      </c>
      <c r="AA2645" s="177" t="str">
        <f t="shared" si="1175"/>
        <v/>
      </c>
      <c r="AB2645" s="177" t="str">
        <f t="shared" si="1176"/>
        <v/>
      </c>
      <c r="AC2645" s="177" t="str">
        <f t="shared" si="1177"/>
        <v/>
      </c>
      <c r="AD2645" s="177" t="str">
        <f t="shared" si="1178"/>
        <v/>
      </c>
      <c r="AE2645" s="177" t="str">
        <f t="shared" si="1179"/>
        <v/>
      </c>
      <c r="AF2645" s="178">
        <f>IF(Q2645&gt;0,VLOOKUP(H2645,Leistungszahlen!$A$11:$C$158,3,),0)</f>
        <v>0</v>
      </c>
      <c r="AG2645" s="178">
        <f>IF(R2645&gt;0,VLOOKUP(H2645,Leistungszahlen!$A$11:$F$158,6,),IF(T2645&gt;0,VLOOKUP(H2645,Leistungszahlen!$A$11:$F$158,6,),0))</f>
        <v>0</v>
      </c>
      <c r="AH2645" s="179">
        <f t="shared" si="1180"/>
        <v>0</v>
      </c>
      <c r="AI2645" s="179">
        <f t="shared" si="1181"/>
        <v>0</v>
      </c>
      <c r="AJ2645" s="179">
        <f t="shared" si="1182"/>
        <v>0</v>
      </c>
      <c r="AK2645" s="179">
        <f t="shared" si="1183"/>
        <v>0</v>
      </c>
      <c r="AL2645" s="179">
        <f t="shared" si="1184"/>
        <v>0</v>
      </c>
      <c r="AM2645" s="180" t="str">
        <f>IF(L2645=1,Stundensätze!$D$13,IF(L2645=2,Stundensätze!$D$17,IF(L2645=4,Stundensätze!$D$21,"")))</f>
        <v/>
      </c>
      <c r="AN2645" s="180" t="str">
        <f>IF(L2645=1,Stundensätze!$D$15,IF(L2645=2,Stundensätze!$D$19,IF(L2645=4,Stundensätze!$D$23,"")))</f>
        <v/>
      </c>
      <c r="AO2645" s="180">
        <f t="shared" si="1185"/>
        <v>0</v>
      </c>
      <c r="AP2645" s="180">
        <f t="shared" si="1186"/>
        <v>0</v>
      </c>
      <c r="AQ2645" s="192" t="str">
        <f t="shared" si="1187"/>
        <v/>
      </c>
      <c r="AR2645" s="192" t="str">
        <f t="shared" si="1188"/>
        <v/>
      </c>
      <c r="AS2645" s="193">
        <f t="shared" si="1189"/>
        <v>0</v>
      </c>
      <c r="AT2645" s="258">
        <f>IF(K2645=0,0,VLOOKUP(K2645,Kostenstellen!A:B,2,FALSE))</f>
        <v>0</v>
      </c>
      <c r="AU2645" s="68" t="str">
        <f t="shared" si="1196"/>
        <v/>
      </c>
      <c r="AV2645" s="68" t="str">
        <f t="shared" si="1197"/>
        <v/>
      </c>
      <c r="AW2645" s="68">
        <f>IF(AF2645=0,0,VLOOKUP($H2645,Leistungszahlen!$A$11:$H$158,4,FALSE))</f>
        <v>0</v>
      </c>
      <c r="AX2645" s="68">
        <f>IF(AF2645=0,0,VLOOKUP($H2645,Leistungszahlen!$A$11:$H$158,5,FALSE))</f>
        <v>0</v>
      </c>
      <c r="AY2645" s="68">
        <f>IF(AG2645=0,0,VLOOKUP($H2645,Leistungszahlen!$A$11:$H$158,6,FALSE))</f>
        <v>0</v>
      </c>
      <c r="AZ2645" s="68">
        <f t="shared" si="1198"/>
        <v>0</v>
      </c>
      <c r="BA2645" s="68">
        <f t="shared" si="1199"/>
        <v>0</v>
      </c>
      <c r="BC2645" s="68">
        <f t="shared" si="1190"/>
        <v>0</v>
      </c>
      <c r="BD2645" s="285"/>
    </row>
    <row r="2646" spans="1:56" s="68" customFormat="1">
      <c r="A2646" s="200"/>
      <c r="B2646" s="200"/>
      <c r="C2646" s="200"/>
      <c r="D2646" s="200"/>
      <c r="E2646" s="200"/>
      <c r="F2646" s="200"/>
      <c r="G2646" s="200"/>
      <c r="H2646" s="201"/>
      <c r="I2646" s="202"/>
      <c r="J2646" s="200"/>
      <c r="K2646" s="176"/>
      <c r="L2646" s="176"/>
      <c r="M2646" s="176"/>
      <c r="N2646" s="286"/>
      <c r="O2646" s="286"/>
      <c r="P2646" s="176"/>
      <c r="Q2646" s="203">
        <f t="shared" si="1191"/>
        <v>0</v>
      </c>
      <c r="R2646" s="203">
        <f t="shared" si="1192"/>
        <v>0</v>
      </c>
      <c r="S2646" s="203">
        <f t="shared" si="1193"/>
        <v>0</v>
      </c>
      <c r="T2646" s="203">
        <f t="shared" si="1194"/>
        <v>0</v>
      </c>
      <c r="U2646" s="203">
        <f t="shared" si="1195"/>
        <v>0</v>
      </c>
      <c r="V2646" s="175">
        <f>IF(Q2646&gt;0,VLOOKUP(Q2646,Jahresfaktoren!$A$11:$B$24,2,),0)</f>
        <v>0</v>
      </c>
      <c r="W2646" s="175">
        <f>IF(R2646&gt;0,VLOOKUP(R2646,Jahresfaktoren!$D$11:$E$24,2,),0)</f>
        <v>0</v>
      </c>
      <c r="X2646" s="175">
        <f>IF(S2646&gt;0,VLOOKUP(S2646,Jahresfaktoren!$A$28:$B$29,2,),0)</f>
        <v>0</v>
      </c>
      <c r="Y2646" s="175">
        <f>IF(T2646&gt;0,VLOOKUP(T2646,Jahresfaktoren!$A$28:$B$29,2,),0)</f>
        <v>0</v>
      </c>
      <c r="Z2646" s="175">
        <f>IF(U2646&gt;0,VLOOKUP(U2646,Jahresfaktoren!$A$32:$B$33,2,),)</f>
        <v>0</v>
      </c>
      <c r="AA2646" s="177" t="str">
        <f t="shared" si="1175"/>
        <v/>
      </c>
      <c r="AB2646" s="177" t="str">
        <f t="shared" si="1176"/>
        <v/>
      </c>
      <c r="AC2646" s="177" t="str">
        <f t="shared" si="1177"/>
        <v/>
      </c>
      <c r="AD2646" s="177" t="str">
        <f t="shared" si="1178"/>
        <v/>
      </c>
      <c r="AE2646" s="177" t="str">
        <f t="shared" si="1179"/>
        <v/>
      </c>
      <c r="AF2646" s="178">
        <f>IF(Q2646&gt;0,VLOOKUP(H2646,Leistungszahlen!$A$11:$C$158,3,),0)</f>
        <v>0</v>
      </c>
      <c r="AG2646" s="178">
        <f>IF(R2646&gt;0,VLOOKUP(H2646,Leistungszahlen!$A$11:$F$158,6,),IF(T2646&gt;0,VLOOKUP(H2646,Leistungszahlen!$A$11:$F$158,6,),0))</f>
        <v>0</v>
      </c>
      <c r="AH2646" s="179">
        <f t="shared" si="1180"/>
        <v>0</v>
      </c>
      <c r="AI2646" s="179">
        <f t="shared" si="1181"/>
        <v>0</v>
      </c>
      <c r="AJ2646" s="179">
        <f t="shared" si="1182"/>
        <v>0</v>
      </c>
      <c r="AK2646" s="179">
        <f t="shared" si="1183"/>
        <v>0</v>
      </c>
      <c r="AL2646" s="179">
        <f t="shared" si="1184"/>
        <v>0</v>
      </c>
      <c r="AM2646" s="180" t="str">
        <f>IF(L2646=1,Stundensätze!$D$13,IF(L2646=2,Stundensätze!$D$17,IF(L2646=4,Stundensätze!$D$21,"")))</f>
        <v/>
      </c>
      <c r="AN2646" s="180" t="str">
        <f>IF(L2646=1,Stundensätze!$D$15,IF(L2646=2,Stundensätze!$D$19,IF(L2646=4,Stundensätze!$D$23,"")))</f>
        <v/>
      </c>
      <c r="AO2646" s="180">
        <f t="shared" si="1185"/>
        <v>0</v>
      </c>
      <c r="AP2646" s="180">
        <f t="shared" si="1186"/>
        <v>0</v>
      </c>
      <c r="AQ2646" s="192" t="str">
        <f t="shared" si="1187"/>
        <v/>
      </c>
      <c r="AR2646" s="192" t="str">
        <f t="shared" si="1188"/>
        <v/>
      </c>
      <c r="AS2646" s="193">
        <f t="shared" si="1189"/>
        <v>0</v>
      </c>
      <c r="AT2646" s="258">
        <f>IF(K2646=0,0,VLOOKUP(K2646,Kostenstellen!A:B,2,FALSE))</f>
        <v>0</v>
      </c>
      <c r="AU2646" s="68" t="str">
        <f t="shared" si="1196"/>
        <v/>
      </c>
      <c r="AV2646" s="68" t="str">
        <f t="shared" si="1197"/>
        <v/>
      </c>
      <c r="AW2646" s="68">
        <f>IF(AF2646=0,0,VLOOKUP($H2646,Leistungszahlen!$A$11:$H$158,4,FALSE))</f>
        <v>0</v>
      </c>
      <c r="AX2646" s="68">
        <f>IF(AF2646=0,0,VLOOKUP($H2646,Leistungszahlen!$A$11:$H$158,5,FALSE))</f>
        <v>0</v>
      </c>
      <c r="AY2646" s="68">
        <f>IF(AG2646=0,0,VLOOKUP($H2646,Leistungszahlen!$A$11:$H$158,6,FALSE))</f>
        <v>0</v>
      </c>
      <c r="AZ2646" s="68">
        <f t="shared" si="1198"/>
        <v>0</v>
      </c>
      <c r="BA2646" s="68">
        <f t="shared" si="1199"/>
        <v>0</v>
      </c>
      <c r="BC2646" s="68">
        <f t="shared" si="1190"/>
        <v>0</v>
      </c>
      <c r="BD2646" s="285"/>
    </row>
    <row r="2647" spans="1:56" s="68" customFormat="1">
      <c r="A2647" s="200"/>
      <c r="B2647" s="200"/>
      <c r="C2647" s="200"/>
      <c r="D2647" s="200"/>
      <c r="E2647" s="200"/>
      <c r="F2647" s="200"/>
      <c r="G2647" s="200"/>
      <c r="H2647" s="201"/>
      <c r="I2647" s="202"/>
      <c r="J2647" s="200"/>
      <c r="K2647" s="176"/>
      <c r="L2647" s="176"/>
      <c r="M2647" s="176"/>
      <c r="N2647" s="286"/>
      <c r="O2647" s="286"/>
      <c r="P2647" s="176"/>
      <c r="Q2647" s="203">
        <f t="shared" si="1191"/>
        <v>0</v>
      </c>
      <c r="R2647" s="203">
        <f t="shared" si="1192"/>
        <v>0</v>
      </c>
      <c r="S2647" s="203">
        <f t="shared" si="1193"/>
        <v>0</v>
      </c>
      <c r="T2647" s="203">
        <f t="shared" si="1194"/>
        <v>0</v>
      </c>
      <c r="U2647" s="203">
        <f t="shared" si="1195"/>
        <v>0</v>
      </c>
      <c r="V2647" s="175">
        <f>IF(Q2647&gt;0,VLOOKUP(Q2647,Jahresfaktoren!$A$11:$B$24,2,),0)</f>
        <v>0</v>
      </c>
      <c r="W2647" s="175">
        <f>IF(R2647&gt;0,VLOOKUP(R2647,Jahresfaktoren!$D$11:$E$24,2,),0)</f>
        <v>0</v>
      </c>
      <c r="X2647" s="175">
        <f>IF(S2647&gt;0,VLOOKUP(S2647,Jahresfaktoren!$A$28:$B$29,2,),0)</f>
        <v>0</v>
      </c>
      <c r="Y2647" s="175">
        <f>IF(T2647&gt;0,VLOOKUP(T2647,Jahresfaktoren!$A$28:$B$29,2,),0)</f>
        <v>0</v>
      </c>
      <c r="Z2647" s="175">
        <f>IF(U2647&gt;0,VLOOKUP(U2647,Jahresfaktoren!$A$32:$B$33,2,),)</f>
        <v>0</v>
      </c>
      <c r="AA2647" s="177" t="str">
        <f t="shared" si="1175"/>
        <v/>
      </c>
      <c r="AB2647" s="177" t="str">
        <f t="shared" si="1176"/>
        <v/>
      </c>
      <c r="AC2647" s="177" t="str">
        <f t="shared" si="1177"/>
        <v/>
      </c>
      <c r="AD2647" s="177" t="str">
        <f t="shared" si="1178"/>
        <v/>
      </c>
      <c r="AE2647" s="177" t="str">
        <f t="shared" si="1179"/>
        <v/>
      </c>
      <c r="AF2647" s="178">
        <f>IF(Q2647&gt;0,VLOOKUP(H2647,Leistungszahlen!$A$11:$C$158,3,),0)</f>
        <v>0</v>
      </c>
      <c r="AG2647" s="178">
        <f>IF(R2647&gt;0,VLOOKUP(H2647,Leistungszahlen!$A$11:$F$158,6,),IF(T2647&gt;0,VLOOKUP(H2647,Leistungszahlen!$A$11:$F$158,6,),0))</f>
        <v>0</v>
      </c>
      <c r="AH2647" s="179">
        <f t="shared" si="1180"/>
        <v>0</v>
      </c>
      <c r="AI2647" s="179">
        <f t="shared" si="1181"/>
        <v>0</v>
      </c>
      <c r="AJ2647" s="179">
        <f t="shared" si="1182"/>
        <v>0</v>
      </c>
      <c r="AK2647" s="179">
        <f t="shared" si="1183"/>
        <v>0</v>
      </c>
      <c r="AL2647" s="179">
        <f t="shared" si="1184"/>
        <v>0</v>
      </c>
      <c r="AM2647" s="180" t="str">
        <f>IF(L2647=1,Stundensätze!$D$13,IF(L2647=2,Stundensätze!$D$17,IF(L2647=4,Stundensätze!$D$21,"")))</f>
        <v/>
      </c>
      <c r="AN2647" s="180" t="str">
        <f>IF(L2647=1,Stundensätze!$D$15,IF(L2647=2,Stundensätze!$D$19,IF(L2647=4,Stundensätze!$D$23,"")))</f>
        <v/>
      </c>
      <c r="AO2647" s="180">
        <f t="shared" si="1185"/>
        <v>0</v>
      </c>
      <c r="AP2647" s="180">
        <f t="shared" si="1186"/>
        <v>0</v>
      </c>
      <c r="AQ2647" s="192" t="str">
        <f t="shared" si="1187"/>
        <v/>
      </c>
      <c r="AR2647" s="192" t="str">
        <f t="shared" si="1188"/>
        <v/>
      </c>
      <c r="AS2647" s="193">
        <f t="shared" si="1189"/>
        <v>0</v>
      </c>
      <c r="AT2647" s="258">
        <f>IF(K2647=0,0,VLOOKUP(K2647,Kostenstellen!A:B,2,FALSE))</f>
        <v>0</v>
      </c>
      <c r="AU2647" s="68" t="str">
        <f t="shared" si="1196"/>
        <v/>
      </c>
      <c r="AV2647" s="68" t="str">
        <f t="shared" si="1197"/>
        <v/>
      </c>
      <c r="AW2647" s="68">
        <f>IF(AF2647=0,0,VLOOKUP($H2647,Leistungszahlen!$A$11:$H$158,4,FALSE))</f>
        <v>0</v>
      </c>
      <c r="AX2647" s="68">
        <f>IF(AF2647=0,0,VLOOKUP($H2647,Leistungszahlen!$A$11:$H$158,5,FALSE))</f>
        <v>0</v>
      </c>
      <c r="AY2647" s="68">
        <f>IF(AG2647=0,0,VLOOKUP($H2647,Leistungszahlen!$A$11:$H$158,6,FALSE))</f>
        <v>0</v>
      </c>
      <c r="AZ2647" s="68">
        <f t="shared" si="1198"/>
        <v>0</v>
      </c>
      <c r="BA2647" s="68">
        <f t="shared" si="1199"/>
        <v>0</v>
      </c>
      <c r="BC2647" s="68">
        <f t="shared" si="1190"/>
        <v>0</v>
      </c>
      <c r="BD2647" s="285"/>
    </row>
    <row r="2648" spans="1:56" s="68" customFormat="1">
      <c r="A2648" s="200"/>
      <c r="B2648" s="200"/>
      <c r="C2648" s="200"/>
      <c r="D2648" s="200"/>
      <c r="E2648" s="200"/>
      <c r="F2648" s="200"/>
      <c r="G2648" s="200"/>
      <c r="H2648" s="201"/>
      <c r="I2648" s="202"/>
      <c r="J2648" s="200"/>
      <c r="K2648" s="176"/>
      <c r="L2648" s="176"/>
      <c r="M2648" s="176"/>
      <c r="N2648" s="286"/>
      <c r="O2648" s="286"/>
      <c r="P2648" s="176"/>
      <c r="Q2648" s="203">
        <f t="shared" si="1191"/>
        <v>0</v>
      </c>
      <c r="R2648" s="203">
        <f t="shared" si="1192"/>
        <v>0</v>
      </c>
      <c r="S2648" s="203">
        <f t="shared" si="1193"/>
        <v>0</v>
      </c>
      <c r="T2648" s="203">
        <f t="shared" si="1194"/>
        <v>0</v>
      </c>
      <c r="U2648" s="203">
        <f t="shared" si="1195"/>
        <v>0</v>
      </c>
      <c r="V2648" s="175">
        <f>IF(Q2648&gt;0,VLOOKUP(Q2648,Jahresfaktoren!$A$11:$B$24,2,),0)</f>
        <v>0</v>
      </c>
      <c r="W2648" s="175">
        <f>IF(R2648&gt;0,VLOOKUP(R2648,Jahresfaktoren!$D$11:$E$24,2,),0)</f>
        <v>0</v>
      </c>
      <c r="X2648" s="175">
        <f>IF(S2648&gt;0,VLOOKUP(S2648,Jahresfaktoren!$A$28:$B$29,2,),0)</f>
        <v>0</v>
      </c>
      <c r="Y2648" s="175">
        <f>IF(T2648&gt;0,VLOOKUP(T2648,Jahresfaktoren!$A$28:$B$29,2,),0)</f>
        <v>0</v>
      </c>
      <c r="Z2648" s="175">
        <f>IF(U2648&gt;0,VLOOKUP(U2648,Jahresfaktoren!$A$32:$B$33,2,),)</f>
        <v>0</v>
      </c>
      <c r="AA2648" s="177" t="str">
        <f t="shared" si="1175"/>
        <v/>
      </c>
      <c r="AB2648" s="177" t="str">
        <f t="shared" si="1176"/>
        <v/>
      </c>
      <c r="AC2648" s="177" t="str">
        <f t="shared" si="1177"/>
        <v/>
      </c>
      <c r="AD2648" s="177" t="str">
        <f t="shared" si="1178"/>
        <v/>
      </c>
      <c r="AE2648" s="177" t="str">
        <f t="shared" si="1179"/>
        <v/>
      </c>
      <c r="AF2648" s="178">
        <f>IF(Q2648&gt;0,VLOOKUP(H2648,Leistungszahlen!$A$11:$C$158,3,),0)</f>
        <v>0</v>
      </c>
      <c r="AG2648" s="178">
        <f>IF(R2648&gt;0,VLOOKUP(H2648,Leistungszahlen!$A$11:$F$158,6,),IF(T2648&gt;0,VLOOKUP(H2648,Leistungszahlen!$A$11:$F$158,6,),0))</f>
        <v>0</v>
      </c>
      <c r="AH2648" s="179">
        <f t="shared" si="1180"/>
        <v>0</v>
      </c>
      <c r="AI2648" s="179">
        <f t="shared" si="1181"/>
        <v>0</v>
      </c>
      <c r="AJ2648" s="179">
        <f t="shared" si="1182"/>
        <v>0</v>
      </c>
      <c r="AK2648" s="179">
        <f t="shared" si="1183"/>
        <v>0</v>
      </c>
      <c r="AL2648" s="179">
        <f t="shared" si="1184"/>
        <v>0</v>
      </c>
      <c r="AM2648" s="180" t="str">
        <f>IF(L2648=1,Stundensätze!$D$13,IF(L2648=2,Stundensätze!$D$17,IF(L2648=4,Stundensätze!$D$21,"")))</f>
        <v/>
      </c>
      <c r="AN2648" s="180" t="str">
        <f>IF(L2648=1,Stundensätze!$D$15,IF(L2648=2,Stundensätze!$D$19,IF(L2648=4,Stundensätze!$D$23,"")))</f>
        <v/>
      </c>
      <c r="AO2648" s="180">
        <f t="shared" si="1185"/>
        <v>0</v>
      </c>
      <c r="AP2648" s="180">
        <f t="shared" si="1186"/>
        <v>0</v>
      </c>
      <c r="AQ2648" s="192" t="str">
        <f t="shared" si="1187"/>
        <v/>
      </c>
      <c r="AR2648" s="192" t="str">
        <f t="shared" si="1188"/>
        <v/>
      </c>
      <c r="AS2648" s="193">
        <f t="shared" si="1189"/>
        <v>0</v>
      </c>
      <c r="AT2648" s="258">
        <f>IF(K2648=0,0,VLOOKUP(K2648,Kostenstellen!A:B,2,FALSE))</f>
        <v>0</v>
      </c>
      <c r="AU2648" s="68" t="str">
        <f t="shared" si="1196"/>
        <v/>
      </c>
      <c r="AV2648" s="68" t="str">
        <f t="shared" si="1197"/>
        <v/>
      </c>
      <c r="AW2648" s="68">
        <f>IF(AF2648=0,0,VLOOKUP($H2648,Leistungszahlen!$A$11:$H$158,4,FALSE))</f>
        <v>0</v>
      </c>
      <c r="AX2648" s="68">
        <f>IF(AF2648=0,0,VLOOKUP($H2648,Leistungszahlen!$A$11:$H$158,5,FALSE))</f>
        <v>0</v>
      </c>
      <c r="AY2648" s="68">
        <f>IF(AG2648=0,0,VLOOKUP($H2648,Leistungszahlen!$A$11:$H$158,6,FALSE))</f>
        <v>0</v>
      </c>
      <c r="AZ2648" s="68">
        <f t="shared" si="1198"/>
        <v>0</v>
      </c>
      <c r="BA2648" s="68">
        <f t="shared" si="1199"/>
        <v>0</v>
      </c>
      <c r="BC2648" s="68">
        <f t="shared" si="1190"/>
        <v>0</v>
      </c>
      <c r="BD2648" s="285"/>
    </row>
    <row r="2649" spans="1:56" s="68" customFormat="1">
      <c r="A2649" s="200"/>
      <c r="B2649" s="200"/>
      <c r="C2649" s="200"/>
      <c r="D2649" s="200"/>
      <c r="E2649" s="200"/>
      <c r="F2649" s="200"/>
      <c r="G2649" s="200"/>
      <c r="H2649" s="201"/>
      <c r="I2649" s="202"/>
      <c r="J2649" s="200"/>
      <c r="K2649" s="176"/>
      <c r="L2649" s="176"/>
      <c r="M2649" s="176"/>
      <c r="N2649" s="286"/>
      <c r="O2649" s="286"/>
      <c r="P2649" s="176"/>
      <c r="Q2649" s="203">
        <f t="shared" si="1191"/>
        <v>0</v>
      </c>
      <c r="R2649" s="203">
        <f t="shared" si="1192"/>
        <v>0</v>
      </c>
      <c r="S2649" s="203">
        <f t="shared" si="1193"/>
        <v>0</v>
      </c>
      <c r="T2649" s="203">
        <f t="shared" si="1194"/>
        <v>0</v>
      </c>
      <c r="U2649" s="203">
        <f t="shared" si="1195"/>
        <v>0</v>
      </c>
      <c r="V2649" s="175">
        <f>IF(Q2649&gt;0,VLOOKUP(Q2649,Jahresfaktoren!$A$11:$B$24,2,),0)</f>
        <v>0</v>
      </c>
      <c r="W2649" s="175">
        <f>IF(R2649&gt;0,VLOOKUP(R2649,Jahresfaktoren!$D$11:$E$24,2,),0)</f>
        <v>0</v>
      </c>
      <c r="X2649" s="175">
        <f>IF(S2649&gt;0,VLOOKUP(S2649,Jahresfaktoren!$A$28:$B$29,2,),0)</f>
        <v>0</v>
      </c>
      <c r="Y2649" s="175">
        <f>IF(T2649&gt;0,VLOOKUP(T2649,Jahresfaktoren!$A$28:$B$29,2,),0)</f>
        <v>0</v>
      </c>
      <c r="Z2649" s="175">
        <f>IF(U2649&gt;0,VLOOKUP(U2649,Jahresfaktoren!$A$32:$B$33,2,),)</f>
        <v>0</v>
      </c>
      <c r="AA2649" s="177" t="str">
        <f t="shared" si="1175"/>
        <v/>
      </c>
      <c r="AB2649" s="177" t="str">
        <f t="shared" si="1176"/>
        <v/>
      </c>
      <c r="AC2649" s="177" t="str">
        <f t="shared" si="1177"/>
        <v/>
      </c>
      <c r="AD2649" s="177" t="str">
        <f t="shared" si="1178"/>
        <v/>
      </c>
      <c r="AE2649" s="177" t="str">
        <f t="shared" si="1179"/>
        <v/>
      </c>
      <c r="AF2649" s="178">
        <f>IF(Q2649&gt;0,VLOOKUP(H2649,Leistungszahlen!$A$11:$C$158,3,),0)</f>
        <v>0</v>
      </c>
      <c r="AG2649" s="178">
        <f>IF(R2649&gt;0,VLOOKUP(H2649,Leistungszahlen!$A$11:$F$158,6,),IF(T2649&gt;0,VLOOKUP(H2649,Leistungszahlen!$A$11:$F$158,6,),0))</f>
        <v>0</v>
      </c>
      <c r="AH2649" s="179">
        <f t="shared" si="1180"/>
        <v>0</v>
      </c>
      <c r="AI2649" s="179">
        <f t="shared" si="1181"/>
        <v>0</v>
      </c>
      <c r="AJ2649" s="179">
        <f t="shared" si="1182"/>
        <v>0</v>
      </c>
      <c r="AK2649" s="179">
        <f t="shared" si="1183"/>
        <v>0</v>
      </c>
      <c r="AL2649" s="179">
        <f t="shared" si="1184"/>
        <v>0</v>
      </c>
      <c r="AM2649" s="180" t="str">
        <f>IF(L2649=1,Stundensätze!$D$13,IF(L2649=2,Stundensätze!$D$17,IF(L2649=4,Stundensätze!$D$21,"")))</f>
        <v/>
      </c>
      <c r="AN2649" s="180" t="str">
        <f>IF(L2649=1,Stundensätze!$D$15,IF(L2649=2,Stundensätze!$D$19,IF(L2649=4,Stundensätze!$D$23,"")))</f>
        <v/>
      </c>
      <c r="AO2649" s="180">
        <f t="shared" si="1185"/>
        <v>0</v>
      </c>
      <c r="AP2649" s="180">
        <f t="shared" si="1186"/>
        <v>0</v>
      </c>
      <c r="AQ2649" s="192" t="str">
        <f t="shared" si="1187"/>
        <v/>
      </c>
      <c r="AR2649" s="192" t="str">
        <f t="shared" si="1188"/>
        <v/>
      </c>
      <c r="AS2649" s="193">
        <f t="shared" si="1189"/>
        <v>0</v>
      </c>
      <c r="AT2649" s="258">
        <f>IF(K2649=0,0,VLOOKUP(K2649,Kostenstellen!A:B,2,FALSE))</f>
        <v>0</v>
      </c>
      <c r="AU2649" s="68" t="str">
        <f t="shared" si="1196"/>
        <v/>
      </c>
      <c r="AV2649" s="68" t="str">
        <f t="shared" si="1197"/>
        <v/>
      </c>
      <c r="AW2649" s="68">
        <f>IF(AF2649=0,0,VLOOKUP($H2649,Leistungszahlen!$A$11:$H$158,4,FALSE))</f>
        <v>0</v>
      </c>
      <c r="AX2649" s="68">
        <f>IF(AF2649=0,0,VLOOKUP($H2649,Leistungszahlen!$A$11:$H$158,5,FALSE))</f>
        <v>0</v>
      </c>
      <c r="AY2649" s="68">
        <f>IF(AG2649=0,0,VLOOKUP($H2649,Leistungszahlen!$A$11:$H$158,6,FALSE))</f>
        <v>0</v>
      </c>
      <c r="AZ2649" s="68">
        <f t="shared" si="1198"/>
        <v>0</v>
      </c>
      <c r="BA2649" s="68">
        <f t="shared" si="1199"/>
        <v>0</v>
      </c>
      <c r="BC2649" s="68">
        <f t="shared" si="1190"/>
        <v>0</v>
      </c>
      <c r="BD2649" s="285"/>
    </row>
    <row r="2650" spans="1:56" s="68" customFormat="1">
      <c r="A2650" s="200"/>
      <c r="B2650" s="200"/>
      <c r="C2650" s="200"/>
      <c r="D2650" s="200"/>
      <c r="E2650" s="200"/>
      <c r="F2650" s="200"/>
      <c r="G2650" s="200"/>
      <c r="H2650" s="201"/>
      <c r="I2650" s="202"/>
      <c r="J2650" s="200"/>
      <c r="K2650" s="176"/>
      <c r="L2650" s="176"/>
      <c r="M2650" s="176"/>
      <c r="N2650" s="286"/>
      <c r="O2650" s="286"/>
      <c r="P2650" s="176"/>
      <c r="Q2650" s="203">
        <f t="shared" si="1191"/>
        <v>0</v>
      </c>
      <c r="R2650" s="203">
        <f t="shared" si="1192"/>
        <v>0</v>
      </c>
      <c r="S2650" s="203">
        <f t="shared" si="1193"/>
        <v>0</v>
      </c>
      <c r="T2650" s="203">
        <f t="shared" si="1194"/>
        <v>0</v>
      </c>
      <c r="U2650" s="203">
        <f t="shared" si="1195"/>
        <v>0</v>
      </c>
      <c r="V2650" s="175">
        <f>IF(Q2650&gt;0,VLOOKUP(Q2650,Jahresfaktoren!$A$11:$B$24,2,),0)</f>
        <v>0</v>
      </c>
      <c r="W2650" s="175">
        <f>IF(R2650&gt;0,VLOOKUP(R2650,Jahresfaktoren!$D$11:$E$24,2,),0)</f>
        <v>0</v>
      </c>
      <c r="X2650" s="175">
        <f>IF(S2650&gt;0,VLOOKUP(S2650,Jahresfaktoren!$A$28:$B$29,2,),0)</f>
        <v>0</v>
      </c>
      <c r="Y2650" s="175">
        <f>IF(T2650&gt;0,VLOOKUP(T2650,Jahresfaktoren!$A$28:$B$29,2,),0)</f>
        <v>0</v>
      </c>
      <c r="Z2650" s="175">
        <f>IF(U2650&gt;0,VLOOKUP(U2650,Jahresfaktoren!$A$32:$B$33,2,),)</f>
        <v>0</v>
      </c>
      <c r="AA2650" s="177" t="str">
        <f t="shared" si="1175"/>
        <v/>
      </c>
      <c r="AB2650" s="177" t="str">
        <f t="shared" si="1176"/>
        <v/>
      </c>
      <c r="AC2650" s="177" t="str">
        <f t="shared" si="1177"/>
        <v/>
      </c>
      <c r="AD2650" s="177" t="str">
        <f t="shared" si="1178"/>
        <v/>
      </c>
      <c r="AE2650" s="177" t="str">
        <f t="shared" si="1179"/>
        <v/>
      </c>
      <c r="AF2650" s="178">
        <f>IF(Q2650&gt;0,VLOOKUP(H2650,Leistungszahlen!$A$11:$C$158,3,),0)</f>
        <v>0</v>
      </c>
      <c r="AG2650" s="178">
        <f>IF(R2650&gt;0,VLOOKUP(H2650,Leistungszahlen!$A$11:$F$158,6,),IF(T2650&gt;0,VLOOKUP(H2650,Leistungszahlen!$A$11:$F$158,6,),0))</f>
        <v>0</v>
      </c>
      <c r="AH2650" s="179">
        <f t="shared" si="1180"/>
        <v>0</v>
      </c>
      <c r="AI2650" s="179">
        <f t="shared" si="1181"/>
        <v>0</v>
      </c>
      <c r="AJ2650" s="179">
        <f t="shared" si="1182"/>
        <v>0</v>
      </c>
      <c r="AK2650" s="179">
        <f t="shared" si="1183"/>
        <v>0</v>
      </c>
      <c r="AL2650" s="179">
        <f t="shared" si="1184"/>
        <v>0</v>
      </c>
      <c r="AM2650" s="180" t="str">
        <f>IF(L2650=1,Stundensätze!$D$13,IF(L2650=2,Stundensätze!$D$17,IF(L2650=4,Stundensätze!$D$21,"")))</f>
        <v/>
      </c>
      <c r="AN2650" s="180" t="str">
        <f>IF(L2650=1,Stundensätze!$D$15,IF(L2650=2,Stundensätze!$D$19,IF(L2650=4,Stundensätze!$D$23,"")))</f>
        <v/>
      </c>
      <c r="AO2650" s="180">
        <f t="shared" si="1185"/>
        <v>0</v>
      </c>
      <c r="AP2650" s="180">
        <f t="shared" si="1186"/>
        <v>0</v>
      </c>
      <c r="AQ2650" s="192" t="str">
        <f t="shared" si="1187"/>
        <v/>
      </c>
      <c r="AR2650" s="192" t="str">
        <f t="shared" si="1188"/>
        <v/>
      </c>
      <c r="AS2650" s="193">
        <f t="shared" si="1189"/>
        <v>0</v>
      </c>
      <c r="AT2650" s="258">
        <f>IF(K2650=0,0,VLOOKUP(K2650,Kostenstellen!A:B,2,FALSE))</f>
        <v>0</v>
      </c>
      <c r="AU2650" s="68" t="str">
        <f t="shared" si="1196"/>
        <v/>
      </c>
      <c r="AV2650" s="68" t="str">
        <f t="shared" si="1197"/>
        <v/>
      </c>
      <c r="AW2650" s="68">
        <f>IF(AF2650=0,0,VLOOKUP($H2650,Leistungszahlen!$A$11:$H$158,4,FALSE))</f>
        <v>0</v>
      </c>
      <c r="AX2650" s="68">
        <f>IF(AF2650=0,0,VLOOKUP($H2650,Leistungszahlen!$A$11:$H$158,5,FALSE))</f>
        <v>0</v>
      </c>
      <c r="AY2650" s="68">
        <f>IF(AG2650=0,0,VLOOKUP($H2650,Leistungszahlen!$A$11:$H$158,6,FALSE))</f>
        <v>0</v>
      </c>
      <c r="AZ2650" s="68">
        <f t="shared" si="1198"/>
        <v>0</v>
      </c>
      <c r="BA2650" s="68">
        <f t="shared" si="1199"/>
        <v>0</v>
      </c>
      <c r="BC2650" s="68">
        <f t="shared" si="1190"/>
        <v>0</v>
      </c>
      <c r="BD2650" s="285"/>
    </row>
    <row r="2651" spans="1:56" s="68" customFormat="1">
      <c r="A2651" s="200"/>
      <c r="B2651" s="200"/>
      <c r="C2651" s="200"/>
      <c r="D2651" s="200"/>
      <c r="E2651" s="200"/>
      <c r="F2651" s="200"/>
      <c r="G2651" s="200"/>
      <c r="H2651" s="201"/>
      <c r="I2651" s="202"/>
      <c r="J2651" s="200"/>
      <c r="K2651" s="176"/>
      <c r="L2651" s="176"/>
      <c r="M2651" s="176"/>
      <c r="N2651" s="286"/>
      <c r="O2651" s="286"/>
      <c r="P2651" s="176"/>
      <c r="Q2651" s="203">
        <f t="shared" si="1191"/>
        <v>0</v>
      </c>
      <c r="R2651" s="203">
        <f t="shared" si="1192"/>
        <v>0</v>
      </c>
      <c r="S2651" s="203">
        <f t="shared" si="1193"/>
        <v>0</v>
      </c>
      <c r="T2651" s="203">
        <f t="shared" si="1194"/>
        <v>0</v>
      </c>
      <c r="U2651" s="203">
        <f t="shared" si="1195"/>
        <v>0</v>
      </c>
      <c r="V2651" s="175">
        <f>IF(Q2651&gt;0,VLOOKUP(Q2651,Jahresfaktoren!$A$11:$B$24,2,),0)</f>
        <v>0</v>
      </c>
      <c r="W2651" s="175">
        <f>IF(R2651&gt;0,VLOOKUP(R2651,Jahresfaktoren!$D$11:$E$24,2,),0)</f>
        <v>0</v>
      </c>
      <c r="X2651" s="175">
        <f>IF(S2651&gt;0,VLOOKUP(S2651,Jahresfaktoren!$A$28:$B$29,2,),0)</f>
        <v>0</v>
      </c>
      <c r="Y2651" s="175">
        <f>IF(T2651&gt;0,VLOOKUP(T2651,Jahresfaktoren!$A$28:$B$29,2,),0)</f>
        <v>0</v>
      </c>
      <c r="Z2651" s="175">
        <f>IF(U2651&gt;0,VLOOKUP(U2651,Jahresfaktoren!$A$32:$B$33,2,),)</f>
        <v>0</v>
      </c>
      <c r="AA2651" s="177" t="str">
        <f t="shared" si="1175"/>
        <v/>
      </c>
      <c r="AB2651" s="177" t="str">
        <f t="shared" si="1176"/>
        <v/>
      </c>
      <c r="AC2651" s="177" t="str">
        <f t="shared" si="1177"/>
        <v/>
      </c>
      <c r="AD2651" s="177" t="str">
        <f t="shared" si="1178"/>
        <v/>
      </c>
      <c r="AE2651" s="177" t="str">
        <f t="shared" si="1179"/>
        <v/>
      </c>
      <c r="AF2651" s="178">
        <f>IF(Q2651&gt;0,VLOOKUP(H2651,Leistungszahlen!$A$11:$C$158,3,),0)</f>
        <v>0</v>
      </c>
      <c r="AG2651" s="178">
        <f>IF(R2651&gt;0,VLOOKUP(H2651,Leistungszahlen!$A$11:$F$158,6,),IF(T2651&gt;0,VLOOKUP(H2651,Leistungszahlen!$A$11:$F$158,6,),0))</f>
        <v>0</v>
      </c>
      <c r="AH2651" s="179">
        <f t="shared" si="1180"/>
        <v>0</v>
      </c>
      <c r="AI2651" s="179">
        <f t="shared" si="1181"/>
        <v>0</v>
      </c>
      <c r="AJ2651" s="179">
        <f t="shared" si="1182"/>
        <v>0</v>
      </c>
      <c r="AK2651" s="179">
        <f t="shared" si="1183"/>
        <v>0</v>
      </c>
      <c r="AL2651" s="179">
        <f t="shared" si="1184"/>
        <v>0</v>
      </c>
      <c r="AM2651" s="180" t="str">
        <f>IF(L2651=1,Stundensätze!$D$13,IF(L2651=2,Stundensätze!$D$17,IF(L2651=4,Stundensätze!$D$21,"")))</f>
        <v/>
      </c>
      <c r="AN2651" s="180" t="str">
        <f>IF(L2651=1,Stundensätze!$D$15,IF(L2651=2,Stundensätze!$D$19,IF(L2651=4,Stundensätze!$D$23,"")))</f>
        <v/>
      </c>
      <c r="AO2651" s="180">
        <f t="shared" si="1185"/>
        <v>0</v>
      </c>
      <c r="AP2651" s="180">
        <f t="shared" si="1186"/>
        <v>0</v>
      </c>
      <c r="AQ2651" s="192" t="str">
        <f t="shared" si="1187"/>
        <v/>
      </c>
      <c r="AR2651" s="192" t="str">
        <f t="shared" si="1188"/>
        <v/>
      </c>
      <c r="AS2651" s="193">
        <f t="shared" si="1189"/>
        <v>0</v>
      </c>
      <c r="AT2651" s="258">
        <f>IF(K2651=0,0,VLOOKUP(K2651,Kostenstellen!A:B,2,FALSE))</f>
        <v>0</v>
      </c>
      <c r="AU2651" s="68" t="str">
        <f t="shared" si="1196"/>
        <v/>
      </c>
      <c r="AV2651" s="68" t="str">
        <f t="shared" si="1197"/>
        <v/>
      </c>
      <c r="AW2651" s="68">
        <f>IF(AF2651=0,0,VLOOKUP($H2651,Leistungszahlen!$A$11:$H$158,4,FALSE))</f>
        <v>0</v>
      </c>
      <c r="AX2651" s="68">
        <f>IF(AF2651=0,0,VLOOKUP($H2651,Leistungszahlen!$A$11:$H$158,5,FALSE))</f>
        <v>0</v>
      </c>
      <c r="AY2651" s="68">
        <f>IF(AG2651=0,0,VLOOKUP($H2651,Leistungszahlen!$A$11:$H$158,6,FALSE))</f>
        <v>0</v>
      </c>
      <c r="AZ2651" s="68">
        <f t="shared" si="1198"/>
        <v>0</v>
      </c>
      <c r="BA2651" s="68">
        <f t="shared" si="1199"/>
        <v>0</v>
      </c>
      <c r="BC2651" s="68">
        <f t="shared" si="1190"/>
        <v>0</v>
      </c>
      <c r="BD2651" s="285"/>
    </row>
    <row r="2652" spans="1:56" s="68" customFormat="1">
      <c r="A2652" s="200"/>
      <c r="B2652" s="200"/>
      <c r="C2652" s="200"/>
      <c r="D2652" s="200"/>
      <c r="E2652" s="200"/>
      <c r="F2652" s="200"/>
      <c r="G2652" s="200"/>
      <c r="H2652" s="201"/>
      <c r="I2652" s="202"/>
      <c r="J2652" s="200"/>
      <c r="K2652" s="176"/>
      <c r="L2652" s="176"/>
      <c r="M2652" s="176"/>
      <c r="N2652" s="286"/>
      <c r="O2652" s="286"/>
      <c r="P2652" s="176"/>
      <c r="Q2652" s="203">
        <f t="shared" si="1191"/>
        <v>0</v>
      </c>
      <c r="R2652" s="203">
        <f t="shared" si="1192"/>
        <v>0</v>
      </c>
      <c r="S2652" s="203">
        <f t="shared" si="1193"/>
        <v>0</v>
      </c>
      <c r="T2652" s="203">
        <f t="shared" si="1194"/>
        <v>0</v>
      </c>
      <c r="U2652" s="203">
        <f t="shared" si="1195"/>
        <v>0</v>
      </c>
      <c r="V2652" s="175">
        <f>IF(Q2652&gt;0,VLOOKUP(Q2652,Jahresfaktoren!$A$11:$B$24,2,),0)</f>
        <v>0</v>
      </c>
      <c r="W2652" s="175">
        <f>IF(R2652&gt;0,VLOOKUP(R2652,Jahresfaktoren!$D$11:$E$24,2,),0)</f>
        <v>0</v>
      </c>
      <c r="X2652" s="175">
        <f>IF(S2652&gt;0,VLOOKUP(S2652,Jahresfaktoren!$A$28:$B$29,2,),0)</f>
        <v>0</v>
      </c>
      <c r="Y2652" s="175">
        <f>IF(T2652&gt;0,VLOOKUP(T2652,Jahresfaktoren!$A$28:$B$29,2,),0)</f>
        <v>0</v>
      </c>
      <c r="Z2652" s="175">
        <f>IF(U2652&gt;0,VLOOKUP(U2652,Jahresfaktoren!$A$32:$B$33,2,),)</f>
        <v>0</v>
      </c>
      <c r="AA2652" s="177" t="str">
        <f t="shared" si="1175"/>
        <v/>
      </c>
      <c r="AB2652" s="177" t="str">
        <f t="shared" si="1176"/>
        <v/>
      </c>
      <c r="AC2652" s="177" t="str">
        <f t="shared" si="1177"/>
        <v/>
      </c>
      <c r="AD2652" s="177" t="str">
        <f t="shared" si="1178"/>
        <v/>
      </c>
      <c r="AE2652" s="177" t="str">
        <f t="shared" si="1179"/>
        <v/>
      </c>
      <c r="AF2652" s="178">
        <f>IF(Q2652&gt;0,VLOOKUP(H2652,Leistungszahlen!$A$11:$C$158,3,),0)</f>
        <v>0</v>
      </c>
      <c r="AG2652" s="178">
        <f>IF(R2652&gt;0,VLOOKUP(H2652,Leistungszahlen!$A$11:$F$158,6,),IF(T2652&gt;0,VLOOKUP(H2652,Leistungszahlen!$A$11:$F$158,6,),0))</f>
        <v>0</v>
      </c>
      <c r="AH2652" s="179">
        <f t="shared" si="1180"/>
        <v>0</v>
      </c>
      <c r="AI2652" s="179">
        <f t="shared" si="1181"/>
        <v>0</v>
      </c>
      <c r="AJ2652" s="179">
        <f t="shared" si="1182"/>
        <v>0</v>
      </c>
      <c r="AK2652" s="179">
        <f t="shared" si="1183"/>
        <v>0</v>
      </c>
      <c r="AL2652" s="179">
        <f t="shared" si="1184"/>
        <v>0</v>
      </c>
      <c r="AM2652" s="180" t="str">
        <f>IF(L2652=1,Stundensätze!$D$13,IF(L2652=2,Stundensätze!$D$17,IF(L2652=4,Stundensätze!$D$21,"")))</f>
        <v/>
      </c>
      <c r="AN2652" s="180" t="str">
        <f>IF(L2652=1,Stundensätze!$D$15,IF(L2652=2,Stundensätze!$D$19,IF(L2652=4,Stundensätze!$D$23,"")))</f>
        <v/>
      </c>
      <c r="AO2652" s="180">
        <f t="shared" si="1185"/>
        <v>0</v>
      </c>
      <c r="AP2652" s="180">
        <f t="shared" si="1186"/>
        <v>0</v>
      </c>
      <c r="AQ2652" s="192" t="str">
        <f t="shared" si="1187"/>
        <v/>
      </c>
      <c r="AR2652" s="192" t="str">
        <f t="shared" si="1188"/>
        <v/>
      </c>
      <c r="AS2652" s="193">
        <f t="shared" si="1189"/>
        <v>0</v>
      </c>
      <c r="AT2652" s="258">
        <f>IF(K2652=0,0,VLOOKUP(K2652,Kostenstellen!A:B,2,FALSE))</f>
        <v>0</v>
      </c>
      <c r="AU2652" s="68" t="str">
        <f t="shared" si="1196"/>
        <v/>
      </c>
      <c r="AV2652" s="68" t="str">
        <f t="shared" si="1197"/>
        <v/>
      </c>
      <c r="AW2652" s="68">
        <f>IF(AF2652=0,0,VLOOKUP($H2652,Leistungszahlen!$A$11:$H$158,4,FALSE))</f>
        <v>0</v>
      </c>
      <c r="AX2652" s="68">
        <f>IF(AF2652=0,0,VLOOKUP($H2652,Leistungszahlen!$A$11:$H$158,5,FALSE))</f>
        <v>0</v>
      </c>
      <c r="AY2652" s="68">
        <f>IF(AG2652=0,0,VLOOKUP($H2652,Leistungszahlen!$A$11:$H$158,6,FALSE))</f>
        <v>0</v>
      </c>
      <c r="AZ2652" s="68">
        <f t="shared" si="1198"/>
        <v>0</v>
      </c>
      <c r="BA2652" s="68">
        <f t="shared" si="1199"/>
        <v>0</v>
      </c>
      <c r="BC2652" s="68">
        <f t="shared" si="1190"/>
        <v>0</v>
      </c>
      <c r="BD2652" s="285"/>
    </row>
    <row r="2653" spans="1:56" s="68" customFormat="1">
      <c r="A2653" s="200"/>
      <c r="B2653" s="200"/>
      <c r="C2653" s="200"/>
      <c r="D2653" s="200"/>
      <c r="E2653" s="200"/>
      <c r="F2653" s="200"/>
      <c r="G2653" s="200"/>
      <c r="H2653" s="201"/>
      <c r="I2653" s="202"/>
      <c r="J2653" s="200"/>
      <c r="K2653" s="176"/>
      <c r="L2653" s="176"/>
      <c r="M2653" s="176"/>
      <c r="N2653" s="286"/>
      <c r="O2653" s="286"/>
      <c r="P2653" s="176"/>
      <c r="Q2653" s="203">
        <f t="shared" si="1191"/>
        <v>0</v>
      </c>
      <c r="R2653" s="203">
        <f t="shared" si="1192"/>
        <v>0</v>
      </c>
      <c r="S2653" s="203">
        <f t="shared" si="1193"/>
        <v>0</v>
      </c>
      <c r="T2653" s="203">
        <f t="shared" si="1194"/>
        <v>0</v>
      </c>
      <c r="U2653" s="203">
        <f t="shared" si="1195"/>
        <v>0</v>
      </c>
      <c r="V2653" s="175">
        <f>IF(Q2653&gt;0,VLOOKUP(Q2653,Jahresfaktoren!$A$11:$B$24,2,),0)</f>
        <v>0</v>
      </c>
      <c r="W2653" s="175">
        <f>IF(R2653&gt;0,VLOOKUP(R2653,Jahresfaktoren!$D$11:$E$24,2,),0)</f>
        <v>0</v>
      </c>
      <c r="X2653" s="175">
        <f>IF(S2653&gt;0,VLOOKUP(S2653,Jahresfaktoren!$A$28:$B$29,2,),0)</f>
        <v>0</v>
      </c>
      <c r="Y2653" s="175">
        <f>IF(T2653&gt;0,VLOOKUP(T2653,Jahresfaktoren!$A$28:$B$29,2,),0)</f>
        <v>0</v>
      </c>
      <c r="Z2653" s="175">
        <f>IF(U2653&gt;0,VLOOKUP(U2653,Jahresfaktoren!$A$32:$B$33,2,),)</f>
        <v>0</v>
      </c>
      <c r="AA2653" s="177" t="str">
        <f t="shared" si="1175"/>
        <v/>
      </c>
      <c r="AB2653" s="177" t="str">
        <f t="shared" si="1176"/>
        <v/>
      </c>
      <c r="AC2653" s="177" t="str">
        <f t="shared" si="1177"/>
        <v/>
      </c>
      <c r="AD2653" s="177" t="str">
        <f t="shared" si="1178"/>
        <v/>
      </c>
      <c r="AE2653" s="177" t="str">
        <f t="shared" si="1179"/>
        <v/>
      </c>
      <c r="AF2653" s="178">
        <f>IF(Q2653&gt;0,VLOOKUP(H2653,Leistungszahlen!$A$11:$C$158,3,),0)</f>
        <v>0</v>
      </c>
      <c r="AG2653" s="178">
        <f>IF(R2653&gt;0,VLOOKUP(H2653,Leistungszahlen!$A$11:$F$158,6,),IF(T2653&gt;0,VLOOKUP(H2653,Leistungszahlen!$A$11:$F$158,6,),0))</f>
        <v>0</v>
      </c>
      <c r="AH2653" s="179">
        <f t="shared" si="1180"/>
        <v>0</v>
      </c>
      <c r="AI2653" s="179">
        <f t="shared" si="1181"/>
        <v>0</v>
      </c>
      <c r="AJ2653" s="179">
        <f t="shared" si="1182"/>
        <v>0</v>
      </c>
      <c r="AK2653" s="179">
        <f t="shared" si="1183"/>
        <v>0</v>
      </c>
      <c r="AL2653" s="179">
        <f t="shared" si="1184"/>
        <v>0</v>
      </c>
      <c r="AM2653" s="180" t="str">
        <f>IF(L2653=1,Stundensätze!$D$13,IF(L2653=2,Stundensätze!$D$17,IF(L2653=4,Stundensätze!$D$21,"")))</f>
        <v/>
      </c>
      <c r="AN2653" s="180" t="str">
        <f>IF(L2653=1,Stundensätze!$D$15,IF(L2653=2,Stundensätze!$D$19,IF(L2653=4,Stundensätze!$D$23,"")))</f>
        <v/>
      </c>
      <c r="AO2653" s="180">
        <f t="shared" si="1185"/>
        <v>0</v>
      </c>
      <c r="AP2653" s="180">
        <f t="shared" si="1186"/>
        <v>0</v>
      </c>
      <c r="AQ2653" s="192" t="str">
        <f t="shared" si="1187"/>
        <v/>
      </c>
      <c r="AR2653" s="192" t="str">
        <f t="shared" si="1188"/>
        <v/>
      </c>
      <c r="AS2653" s="193">
        <f t="shared" si="1189"/>
        <v>0</v>
      </c>
      <c r="AT2653" s="258">
        <f>IF(K2653=0,0,VLOOKUP(K2653,Kostenstellen!A:B,2,FALSE))</f>
        <v>0</v>
      </c>
      <c r="AU2653" s="68" t="str">
        <f t="shared" si="1196"/>
        <v/>
      </c>
      <c r="AV2653" s="68" t="str">
        <f t="shared" si="1197"/>
        <v/>
      </c>
      <c r="AW2653" s="68">
        <f>IF(AF2653=0,0,VLOOKUP($H2653,Leistungszahlen!$A$11:$H$158,4,FALSE))</f>
        <v>0</v>
      </c>
      <c r="AX2653" s="68">
        <f>IF(AF2653=0,0,VLOOKUP($H2653,Leistungszahlen!$A$11:$H$158,5,FALSE))</f>
        <v>0</v>
      </c>
      <c r="AY2653" s="68">
        <f>IF(AG2653=0,0,VLOOKUP($H2653,Leistungszahlen!$A$11:$H$158,6,FALSE))</f>
        <v>0</v>
      </c>
      <c r="AZ2653" s="68">
        <f t="shared" si="1198"/>
        <v>0</v>
      </c>
      <c r="BA2653" s="68">
        <f t="shared" si="1199"/>
        <v>0</v>
      </c>
      <c r="BC2653" s="68">
        <f t="shared" si="1190"/>
        <v>0</v>
      </c>
      <c r="BD2653" s="285"/>
    </row>
    <row r="2654" spans="1:56" s="68" customFormat="1">
      <c r="A2654" s="200"/>
      <c r="B2654" s="200"/>
      <c r="C2654" s="200"/>
      <c r="D2654" s="200"/>
      <c r="E2654" s="200"/>
      <c r="F2654" s="200"/>
      <c r="G2654" s="200"/>
      <c r="H2654" s="201"/>
      <c r="I2654" s="202"/>
      <c r="J2654" s="200"/>
      <c r="K2654" s="176"/>
      <c r="L2654" s="176"/>
      <c r="M2654" s="176"/>
      <c r="N2654" s="286"/>
      <c r="O2654" s="286"/>
      <c r="P2654" s="176"/>
      <c r="Q2654" s="203">
        <f t="shared" si="1191"/>
        <v>0</v>
      </c>
      <c r="R2654" s="203">
        <f t="shared" si="1192"/>
        <v>0</v>
      </c>
      <c r="S2654" s="203">
        <f t="shared" si="1193"/>
        <v>0</v>
      </c>
      <c r="T2654" s="203">
        <f t="shared" si="1194"/>
        <v>0</v>
      </c>
      <c r="U2654" s="203">
        <f t="shared" si="1195"/>
        <v>0</v>
      </c>
      <c r="V2654" s="175">
        <f>IF(Q2654&gt;0,VLOOKUP(Q2654,Jahresfaktoren!$A$11:$B$24,2,),0)</f>
        <v>0</v>
      </c>
      <c r="W2654" s="175">
        <f>IF(R2654&gt;0,VLOOKUP(R2654,Jahresfaktoren!$D$11:$E$24,2,),0)</f>
        <v>0</v>
      </c>
      <c r="X2654" s="175">
        <f>IF(S2654&gt;0,VLOOKUP(S2654,Jahresfaktoren!$A$28:$B$29,2,),0)</f>
        <v>0</v>
      </c>
      <c r="Y2654" s="175">
        <f>IF(T2654&gt;0,VLOOKUP(T2654,Jahresfaktoren!$A$28:$B$29,2,),0)</f>
        <v>0</v>
      </c>
      <c r="Z2654" s="175">
        <f>IF(U2654&gt;0,VLOOKUP(U2654,Jahresfaktoren!$A$32:$B$33,2,),)</f>
        <v>0</v>
      </c>
      <c r="AA2654" s="177" t="str">
        <f t="shared" si="1175"/>
        <v/>
      </c>
      <c r="AB2654" s="177" t="str">
        <f t="shared" si="1176"/>
        <v/>
      </c>
      <c r="AC2654" s="177" t="str">
        <f t="shared" si="1177"/>
        <v/>
      </c>
      <c r="AD2654" s="177" t="str">
        <f t="shared" si="1178"/>
        <v/>
      </c>
      <c r="AE2654" s="177" t="str">
        <f t="shared" si="1179"/>
        <v/>
      </c>
      <c r="AF2654" s="178">
        <f>IF(Q2654&gt;0,VLOOKUP(H2654,Leistungszahlen!$A$11:$C$158,3,),0)</f>
        <v>0</v>
      </c>
      <c r="AG2654" s="178">
        <f>IF(R2654&gt;0,VLOOKUP(H2654,Leistungszahlen!$A$11:$F$158,6,),IF(T2654&gt;0,VLOOKUP(H2654,Leistungszahlen!$A$11:$F$158,6,),0))</f>
        <v>0</v>
      </c>
      <c r="AH2654" s="179">
        <f t="shared" si="1180"/>
        <v>0</v>
      </c>
      <c r="AI2654" s="179">
        <f t="shared" si="1181"/>
        <v>0</v>
      </c>
      <c r="AJ2654" s="179">
        <f t="shared" si="1182"/>
        <v>0</v>
      </c>
      <c r="AK2654" s="179">
        <f t="shared" si="1183"/>
        <v>0</v>
      </c>
      <c r="AL2654" s="179">
        <f t="shared" si="1184"/>
        <v>0</v>
      </c>
      <c r="AM2654" s="180" t="str">
        <f>IF(L2654=1,Stundensätze!$D$13,IF(L2654=2,Stundensätze!$D$17,IF(L2654=4,Stundensätze!$D$21,"")))</f>
        <v/>
      </c>
      <c r="AN2654" s="180" t="str">
        <f>IF(L2654=1,Stundensätze!$D$15,IF(L2654=2,Stundensätze!$D$19,IF(L2654=4,Stundensätze!$D$23,"")))</f>
        <v/>
      </c>
      <c r="AO2654" s="180">
        <f t="shared" si="1185"/>
        <v>0</v>
      </c>
      <c r="AP2654" s="180">
        <f t="shared" si="1186"/>
        <v>0</v>
      </c>
      <c r="AQ2654" s="192" t="str">
        <f t="shared" si="1187"/>
        <v/>
      </c>
      <c r="AR2654" s="192" t="str">
        <f t="shared" si="1188"/>
        <v/>
      </c>
      <c r="AS2654" s="193">
        <f t="shared" si="1189"/>
        <v>0</v>
      </c>
      <c r="AT2654" s="258">
        <f>IF(K2654=0,0,VLOOKUP(K2654,Kostenstellen!A:B,2,FALSE))</f>
        <v>0</v>
      </c>
      <c r="AU2654" s="68" t="str">
        <f t="shared" si="1196"/>
        <v/>
      </c>
      <c r="AV2654" s="68" t="str">
        <f t="shared" si="1197"/>
        <v/>
      </c>
      <c r="AW2654" s="68">
        <f>IF(AF2654=0,0,VLOOKUP($H2654,Leistungszahlen!$A$11:$H$158,4,FALSE))</f>
        <v>0</v>
      </c>
      <c r="AX2654" s="68">
        <f>IF(AF2654=0,0,VLOOKUP($H2654,Leistungszahlen!$A$11:$H$158,5,FALSE))</f>
        <v>0</v>
      </c>
      <c r="AY2654" s="68">
        <f>IF(AG2654=0,0,VLOOKUP($H2654,Leistungszahlen!$A$11:$H$158,6,FALSE))</f>
        <v>0</v>
      </c>
      <c r="AZ2654" s="68">
        <f t="shared" si="1198"/>
        <v>0</v>
      </c>
      <c r="BA2654" s="68">
        <f t="shared" si="1199"/>
        <v>0</v>
      </c>
      <c r="BC2654" s="68">
        <f t="shared" si="1190"/>
        <v>0</v>
      </c>
      <c r="BD2654" s="285"/>
    </row>
    <row r="2655" spans="1:56" s="68" customFormat="1">
      <c r="A2655" s="200"/>
      <c r="B2655" s="200"/>
      <c r="C2655" s="200"/>
      <c r="D2655" s="200"/>
      <c r="E2655" s="200"/>
      <c r="F2655" s="200"/>
      <c r="G2655" s="200"/>
      <c r="H2655" s="201"/>
      <c r="I2655" s="202"/>
      <c r="J2655" s="200"/>
      <c r="K2655" s="176"/>
      <c r="L2655" s="176"/>
      <c r="M2655" s="176"/>
      <c r="N2655" s="286"/>
      <c r="O2655" s="286"/>
      <c r="P2655" s="176"/>
      <c r="Q2655" s="203">
        <f t="shared" si="1191"/>
        <v>0</v>
      </c>
      <c r="R2655" s="203">
        <f t="shared" si="1192"/>
        <v>0</v>
      </c>
      <c r="S2655" s="203">
        <f t="shared" si="1193"/>
        <v>0</v>
      </c>
      <c r="T2655" s="203">
        <f t="shared" si="1194"/>
        <v>0</v>
      </c>
      <c r="U2655" s="203">
        <f t="shared" si="1195"/>
        <v>0</v>
      </c>
      <c r="V2655" s="175">
        <f>IF(Q2655&gt;0,VLOOKUP(Q2655,Jahresfaktoren!$A$11:$B$24,2,),0)</f>
        <v>0</v>
      </c>
      <c r="W2655" s="175">
        <f>IF(R2655&gt;0,VLOOKUP(R2655,Jahresfaktoren!$D$11:$E$24,2,),0)</f>
        <v>0</v>
      </c>
      <c r="X2655" s="175">
        <f>IF(S2655&gt;0,VLOOKUP(S2655,Jahresfaktoren!$A$28:$B$29,2,),0)</f>
        <v>0</v>
      </c>
      <c r="Y2655" s="175">
        <f>IF(T2655&gt;0,VLOOKUP(T2655,Jahresfaktoren!$A$28:$B$29,2,),0)</f>
        <v>0</v>
      </c>
      <c r="Z2655" s="175">
        <f>IF(U2655&gt;0,VLOOKUP(U2655,Jahresfaktoren!$A$32:$B$33,2,),)</f>
        <v>0</v>
      </c>
      <c r="AA2655" s="177" t="str">
        <f t="shared" si="1175"/>
        <v/>
      </c>
      <c r="AB2655" s="177" t="str">
        <f t="shared" si="1176"/>
        <v/>
      </c>
      <c r="AC2655" s="177" t="str">
        <f t="shared" si="1177"/>
        <v/>
      </c>
      <c r="AD2655" s="177" t="str">
        <f t="shared" si="1178"/>
        <v/>
      </c>
      <c r="AE2655" s="177" t="str">
        <f t="shared" si="1179"/>
        <v/>
      </c>
      <c r="AF2655" s="178">
        <f>IF(Q2655&gt;0,VLOOKUP(H2655,Leistungszahlen!$A$11:$C$158,3,),0)</f>
        <v>0</v>
      </c>
      <c r="AG2655" s="178">
        <f>IF(R2655&gt;0,VLOOKUP(H2655,Leistungszahlen!$A$11:$F$158,6,),IF(T2655&gt;0,VLOOKUP(H2655,Leistungszahlen!$A$11:$F$158,6,),0))</f>
        <v>0</v>
      </c>
      <c r="AH2655" s="179">
        <f t="shared" si="1180"/>
        <v>0</v>
      </c>
      <c r="AI2655" s="179">
        <f t="shared" si="1181"/>
        <v>0</v>
      </c>
      <c r="AJ2655" s="179">
        <f t="shared" si="1182"/>
        <v>0</v>
      </c>
      <c r="AK2655" s="179">
        <f t="shared" si="1183"/>
        <v>0</v>
      </c>
      <c r="AL2655" s="179">
        <f t="shared" si="1184"/>
        <v>0</v>
      </c>
      <c r="AM2655" s="180" t="str">
        <f>IF(L2655=1,Stundensätze!$D$13,IF(L2655=2,Stundensätze!$D$17,IF(L2655=4,Stundensätze!$D$21,"")))</f>
        <v/>
      </c>
      <c r="AN2655" s="180" t="str">
        <f>IF(L2655=1,Stundensätze!$D$15,IF(L2655=2,Stundensätze!$D$19,IF(L2655=4,Stundensätze!$D$23,"")))</f>
        <v/>
      </c>
      <c r="AO2655" s="180">
        <f t="shared" si="1185"/>
        <v>0</v>
      </c>
      <c r="AP2655" s="180">
        <f t="shared" si="1186"/>
        <v>0</v>
      </c>
      <c r="AQ2655" s="192" t="str">
        <f t="shared" si="1187"/>
        <v/>
      </c>
      <c r="AR2655" s="192" t="str">
        <f t="shared" si="1188"/>
        <v/>
      </c>
      <c r="AS2655" s="193">
        <f t="shared" si="1189"/>
        <v>0</v>
      </c>
      <c r="AT2655" s="258">
        <f>IF(K2655=0,0,VLOOKUP(K2655,Kostenstellen!A:B,2,FALSE))</f>
        <v>0</v>
      </c>
      <c r="AU2655" s="68" t="str">
        <f t="shared" si="1196"/>
        <v/>
      </c>
      <c r="AV2655" s="68" t="str">
        <f t="shared" si="1197"/>
        <v/>
      </c>
      <c r="AW2655" s="68">
        <f>IF(AF2655=0,0,VLOOKUP($H2655,Leistungszahlen!$A$11:$H$158,4,FALSE))</f>
        <v>0</v>
      </c>
      <c r="AX2655" s="68">
        <f>IF(AF2655=0,0,VLOOKUP($H2655,Leistungszahlen!$A$11:$H$158,5,FALSE))</f>
        <v>0</v>
      </c>
      <c r="AY2655" s="68">
        <f>IF(AG2655=0,0,VLOOKUP($H2655,Leistungszahlen!$A$11:$H$158,6,FALSE))</f>
        <v>0</v>
      </c>
      <c r="AZ2655" s="68">
        <f t="shared" si="1198"/>
        <v>0</v>
      </c>
      <c r="BA2655" s="68">
        <f t="shared" si="1199"/>
        <v>0</v>
      </c>
      <c r="BC2655" s="68">
        <f t="shared" si="1190"/>
        <v>0</v>
      </c>
      <c r="BD2655" s="285"/>
    </row>
    <row r="2656" spans="1:56" s="68" customFormat="1">
      <c r="A2656" s="200"/>
      <c r="B2656" s="200"/>
      <c r="C2656" s="200"/>
      <c r="D2656" s="200"/>
      <c r="E2656" s="200"/>
      <c r="F2656" s="200"/>
      <c r="G2656" s="200"/>
      <c r="H2656" s="201"/>
      <c r="I2656" s="202"/>
      <c r="J2656" s="200"/>
      <c r="K2656" s="176"/>
      <c r="L2656" s="176"/>
      <c r="M2656" s="176"/>
      <c r="N2656" s="286"/>
      <c r="O2656" s="286"/>
      <c r="P2656" s="176"/>
      <c r="Q2656" s="203">
        <f t="shared" si="1191"/>
        <v>0</v>
      </c>
      <c r="R2656" s="203">
        <f t="shared" si="1192"/>
        <v>0</v>
      </c>
      <c r="S2656" s="203">
        <f t="shared" si="1193"/>
        <v>0</v>
      </c>
      <c r="T2656" s="203">
        <f t="shared" si="1194"/>
        <v>0</v>
      </c>
      <c r="U2656" s="203">
        <f t="shared" si="1195"/>
        <v>0</v>
      </c>
      <c r="V2656" s="175">
        <f>IF(Q2656&gt;0,VLOOKUP(Q2656,Jahresfaktoren!$A$11:$B$24,2,),0)</f>
        <v>0</v>
      </c>
      <c r="W2656" s="175">
        <f>IF(R2656&gt;0,VLOOKUP(R2656,Jahresfaktoren!$D$11:$E$24,2,),0)</f>
        <v>0</v>
      </c>
      <c r="X2656" s="175">
        <f>IF(S2656&gt;0,VLOOKUP(S2656,Jahresfaktoren!$A$28:$B$29,2,),0)</f>
        <v>0</v>
      </c>
      <c r="Y2656" s="175">
        <f>IF(T2656&gt;0,VLOOKUP(T2656,Jahresfaktoren!$A$28:$B$29,2,),0)</f>
        <v>0</v>
      </c>
      <c r="Z2656" s="175">
        <f>IF(U2656&gt;0,VLOOKUP(U2656,Jahresfaktoren!$A$32:$B$33,2,),)</f>
        <v>0</v>
      </c>
      <c r="AA2656" s="177" t="str">
        <f t="shared" ref="AA2656:AA2719" si="1200">IF(Q2656&gt;0,V2656*I2656,"")</f>
        <v/>
      </c>
      <c r="AB2656" s="177" t="str">
        <f t="shared" ref="AB2656:AB2719" si="1201">IF(R2656&gt;0,W2656*I2656,"")</f>
        <v/>
      </c>
      <c r="AC2656" s="177" t="str">
        <f t="shared" ref="AC2656:AC2719" si="1202">IF(S2656&gt;0,X2656*I2656,"")</f>
        <v/>
      </c>
      <c r="AD2656" s="177" t="str">
        <f t="shared" ref="AD2656:AD2719" si="1203">IF(T2656&gt;0,Y2656*I2656,"")</f>
        <v/>
      </c>
      <c r="AE2656" s="177" t="str">
        <f t="shared" ref="AE2656:AE2719" si="1204">IF(U2656&gt;0,Z2656*I2656,"")</f>
        <v/>
      </c>
      <c r="AF2656" s="178">
        <f>IF(Q2656&gt;0,VLOOKUP(H2656,Leistungszahlen!$A$11:$C$158,3,),0)</f>
        <v>0</v>
      </c>
      <c r="AG2656" s="178">
        <f>IF(R2656&gt;0,VLOOKUP(H2656,Leistungszahlen!$A$11:$F$158,6,),IF(T2656&gt;0,VLOOKUP(H2656,Leistungszahlen!$A$11:$F$158,6,),0))</f>
        <v>0</v>
      </c>
      <c r="AH2656" s="179">
        <f t="shared" ref="AH2656:AH2719" si="1205">IF(Q2656&gt;0,AA2656/AF2656,0)</f>
        <v>0</v>
      </c>
      <c r="AI2656" s="179">
        <f t="shared" ref="AI2656:AI2719" si="1206">IF(R2656&gt;0,AB2656/AG2656,0)</f>
        <v>0</v>
      </c>
      <c r="AJ2656" s="179">
        <f t="shared" ref="AJ2656:AJ2719" si="1207">IF(S2656&gt;0,AC2656/AF2656,0)</f>
        <v>0</v>
      </c>
      <c r="AK2656" s="179">
        <f t="shared" ref="AK2656:AK2719" si="1208">IF(T2656&gt;0,AD2656/AG2656,0)</f>
        <v>0</v>
      </c>
      <c r="AL2656" s="179">
        <f t="shared" ref="AL2656:AL2719" si="1209">IF(U2656&gt;0,AE2656/AF2656,0)</f>
        <v>0</v>
      </c>
      <c r="AM2656" s="180" t="str">
        <f>IF(L2656=1,Stundensätze!$D$13,IF(L2656=2,Stundensätze!$D$17,IF(L2656=4,Stundensätze!$D$21,"")))</f>
        <v/>
      </c>
      <c r="AN2656" s="180" t="str">
        <f>IF(L2656=1,Stundensätze!$D$15,IF(L2656=2,Stundensätze!$D$19,IF(L2656=4,Stundensätze!$D$23,"")))</f>
        <v/>
      </c>
      <c r="AO2656" s="180">
        <f t="shared" ref="AO2656:AO2719" si="1210">IF(OR(Q2656&gt;0,R2656&gt;0),((AH2656+AI2656)*AM2656),0)</f>
        <v>0</v>
      </c>
      <c r="AP2656" s="180">
        <f t="shared" ref="AP2656:AP2719" si="1211">IF(OR(S2656&gt;0,T2656&gt;0,U2656&gt;0),((AJ2656+AK2656+AL2656)*AN2656),0)</f>
        <v>0</v>
      </c>
      <c r="AQ2656" s="192" t="str">
        <f t="shared" ref="AQ2656:AQ2719" si="1212">IF(I2656&gt;0,AP2656+AO2656,"")</f>
        <v/>
      </c>
      <c r="AR2656" s="192" t="str">
        <f t="shared" ref="AR2656:AR2719" si="1213">IF(I2656&gt;0,AQ2656/12,"")</f>
        <v/>
      </c>
      <c r="AS2656" s="193">
        <f t="shared" ref="AS2656:AS2719" si="1214">IF(OR(Q2656&gt;0,R2656&gt;0,S2656&gt;0,T2656&gt;0,U2656&gt;0),(SUM(AH2656:AL2656)),0)</f>
        <v>0</v>
      </c>
      <c r="AT2656" s="258">
        <f>IF(K2656=0,0,VLOOKUP(K2656,Kostenstellen!A:B,2,FALSE))</f>
        <v>0</v>
      </c>
      <c r="AU2656" s="68" t="str">
        <f t="shared" si="1196"/>
        <v/>
      </c>
      <c r="AV2656" s="68" t="str">
        <f t="shared" si="1197"/>
        <v/>
      </c>
      <c r="AW2656" s="68">
        <f>IF(AF2656=0,0,VLOOKUP($H2656,Leistungszahlen!$A$11:$H$158,4,FALSE))</f>
        <v>0</v>
      </c>
      <c r="AX2656" s="68">
        <f>IF(AF2656=0,0,VLOOKUP($H2656,Leistungszahlen!$A$11:$H$158,5,FALSE))</f>
        <v>0</v>
      </c>
      <c r="AY2656" s="68">
        <f>IF(AG2656=0,0,VLOOKUP($H2656,Leistungszahlen!$A$11:$H$158,6,FALSE))</f>
        <v>0</v>
      </c>
      <c r="AZ2656" s="68">
        <f t="shared" si="1198"/>
        <v>0</v>
      </c>
      <c r="BA2656" s="68">
        <f t="shared" si="1199"/>
        <v>0</v>
      </c>
      <c r="BC2656" s="68">
        <f t="shared" ref="BC2656:BC2719" si="1215">IF(BA2656&gt;0,"Die Leistungswerte sind unter- oder überschritten",0)</f>
        <v>0</v>
      </c>
      <c r="BD2656" s="285"/>
    </row>
    <row r="2657" spans="1:56" s="68" customFormat="1">
      <c r="A2657" s="200"/>
      <c r="B2657" s="200"/>
      <c r="C2657" s="200"/>
      <c r="D2657" s="200"/>
      <c r="E2657" s="200"/>
      <c r="F2657" s="200"/>
      <c r="G2657" s="200"/>
      <c r="H2657" s="201"/>
      <c r="I2657" s="202"/>
      <c r="J2657" s="200"/>
      <c r="K2657" s="176"/>
      <c r="L2657" s="176"/>
      <c r="M2657" s="176"/>
      <c r="N2657" s="286"/>
      <c r="O2657" s="286"/>
      <c r="P2657" s="176"/>
      <c r="Q2657" s="203">
        <f t="shared" si="1191"/>
        <v>0</v>
      </c>
      <c r="R2657" s="203">
        <f t="shared" si="1192"/>
        <v>0</v>
      </c>
      <c r="S2657" s="203">
        <f t="shared" si="1193"/>
        <v>0</v>
      </c>
      <c r="T2657" s="203">
        <f t="shared" si="1194"/>
        <v>0</v>
      </c>
      <c r="U2657" s="203">
        <f t="shared" si="1195"/>
        <v>0</v>
      </c>
      <c r="V2657" s="175">
        <f>IF(Q2657&gt;0,VLOOKUP(Q2657,Jahresfaktoren!$A$11:$B$24,2,),0)</f>
        <v>0</v>
      </c>
      <c r="W2657" s="175">
        <f>IF(R2657&gt;0,VLOOKUP(R2657,Jahresfaktoren!$D$11:$E$24,2,),0)</f>
        <v>0</v>
      </c>
      <c r="X2657" s="175">
        <f>IF(S2657&gt;0,VLOOKUP(S2657,Jahresfaktoren!$A$28:$B$29,2,),0)</f>
        <v>0</v>
      </c>
      <c r="Y2657" s="175">
        <f>IF(T2657&gt;0,VLOOKUP(T2657,Jahresfaktoren!$A$28:$B$29,2,),0)</f>
        <v>0</v>
      </c>
      <c r="Z2657" s="175">
        <f>IF(U2657&gt;0,VLOOKUP(U2657,Jahresfaktoren!$A$32:$B$33,2,),)</f>
        <v>0</v>
      </c>
      <c r="AA2657" s="177" t="str">
        <f t="shared" si="1200"/>
        <v/>
      </c>
      <c r="AB2657" s="177" t="str">
        <f t="shared" si="1201"/>
        <v/>
      </c>
      <c r="AC2657" s="177" t="str">
        <f t="shared" si="1202"/>
        <v/>
      </c>
      <c r="AD2657" s="177" t="str">
        <f t="shared" si="1203"/>
        <v/>
      </c>
      <c r="AE2657" s="177" t="str">
        <f t="shared" si="1204"/>
        <v/>
      </c>
      <c r="AF2657" s="178">
        <f>IF(Q2657&gt;0,VLOOKUP(H2657,Leistungszahlen!$A$11:$C$158,3,),0)</f>
        <v>0</v>
      </c>
      <c r="AG2657" s="178">
        <f>IF(R2657&gt;0,VLOOKUP(H2657,Leistungszahlen!$A$11:$F$158,6,),IF(T2657&gt;0,VLOOKUP(H2657,Leistungszahlen!$A$11:$F$158,6,),0))</f>
        <v>0</v>
      </c>
      <c r="AH2657" s="179">
        <f t="shared" si="1205"/>
        <v>0</v>
      </c>
      <c r="AI2657" s="179">
        <f t="shared" si="1206"/>
        <v>0</v>
      </c>
      <c r="AJ2657" s="179">
        <f t="shared" si="1207"/>
        <v>0</v>
      </c>
      <c r="AK2657" s="179">
        <f t="shared" si="1208"/>
        <v>0</v>
      </c>
      <c r="AL2657" s="179">
        <f t="shared" si="1209"/>
        <v>0</v>
      </c>
      <c r="AM2657" s="180" t="str">
        <f>IF(L2657=1,Stundensätze!$D$13,IF(L2657=2,Stundensätze!$D$17,IF(L2657=4,Stundensätze!$D$21,"")))</f>
        <v/>
      </c>
      <c r="AN2657" s="180" t="str">
        <f>IF(L2657=1,Stundensätze!$D$15,IF(L2657=2,Stundensätze!$D$19,IF(L2657=4,Stundensätze!$D$23,"")))</f>
        <v/>
      </c>
      <c r="AO2657" s="180">
        <f t="shared" si="1210"/>
        <v>0</v>
      </c>
      <c r="AP2657" s="180">
        <f t="shared" si="1211"/>
        <v>0</v>
      </c>
      <c r="AQ2657" s="192" t="str">
        <f t="shared" si="1212"/>
        <v/>
      </c>
      <c r="AR2657" s="192" t="str">
        <f t="shared" si="1213"/>
        <v/>
      </c>
      <c r="AS2657" s="193">
        <f t="shared" si="1214"/>
        <v>0</v>
      </c>
      <c r="AT2657" s="258">
        <f>IF(K2657=0,0,VLOOKUP(K2657,Kostenstellen!A:B,2,FALSE))</f>
        <v>0</v>
      </c>
      <c r="AU2657" s="68" t="str">
        <f t="shared" si="1196"/>
        <v/>
      </c>
      <c r="AV2657" s="68" t="str">
        <f t="shared" si="1197"/>
        <v/>
      </c>
      <c r="AW2657" s="68">
        <f>IF(AF2657=0,0,VLOOKUP($H2657,Leistungszahlen!$A$11:$H$158,4,FALSE))</f>
        <v>0</v>
      </c>
      <c r="AX2657" s="68">
        <f>IF(AF2657=0,0,VLOOKUP($H2657,Leistungszahlen!$A$11:$H$158,5,FALSE))</f>
        <v>0</v>
      </c>
      <c r="AY2657" s="68">
        <f>IF(AG2657=0,0,VLOOKUP($H2657,Leistungszahlen!$A$11:$H$158,6,FALSE))</f>
        <v>0</v>
      </c>
      <c r="AZ2657" s="68">
        <f t="shared" si="1198"/>
        <v>0</v>
      </c>
      <c r="BA2657" s="68">
        <f t="shared" si="1199"/>
        <v>0</v>
      </c>
      <c r="BC2657" s="68">
        <f t="shared" si="1215"/>
        <v>0</v>
      </c>
      <c r="BD2657" s="285"/>
    </row>
    <row r="2658" spans="1:56" s="68" customFormat="1">
      <c r="A2658" s="200"/>
      <c r="B2658" s="200"/>
      <c r="C2658" s="200"/>
      <c r="D2658" s="200"/>
      <c r="E2658" s="200"/>
      <c r="F2658" s="200"/>
      <c r="G2658" s="200"/>
      <c r="H2658" s="201"/>
      <c r="I2658" s="202"/>
      <c r="J2658" s="200"/>
      <c r="K2658" s="176"/>
      <c r="L2658" s="176"/>
      <c r="M2658" s="176"/>
      <c r="N2658" s="286"/>
      <c r="O2658" s="286"/>
      <c r="P2658" s="176"/>
      <c r="Q2658" s="203">
        <f t="shared" si="1191"/>
        <v>0</v>
      </c>
      <c r="R2658" s="203">
        <f t="shared" si="1192"/>
        <v>0</v>
      </c>
      <c r="S2658" s="203">
        <f t="shared" si="1193"/>
        <v>0</v>
      </c>
      <c r="T2658" s="203">
        <f t="shared" si="1194"/>
        <v>0</v>
      </c>
      <c r="U2658" s="203">
        <f t="shared" si="1195"/>
        <v>0</v>
      </c>
      <c r="V2658" s="175">
        <f>IF(Q2658&gt;0,VLOOKUP(Q2658,Jahresfaktoren!$A$11:$B$24,2,),0)</f>
        <v>0</v>
      </c>
      <c r="W2658" s="175">
        <f>IF(R2658&gt;0,VLOOKUP(R2658,Jahresfaktoren!$D$11:$E$24,2,),0)</f>
        <v>0</v>
      </c>
      <c r="X2658" s="175">
        <f>IF(S2658&gt;0,VLOOKUP(S2658,Jahresfaktoren!$A$28:$B$29,2,),0)</f>
        <v>0</v>
      </c>
      <c r="Y2658" s="175">
        <f>IF(T2658&gt;0,VLOOKUP(T2658,Jahresfaktoren!$A$28:$B$29,2,),0)</f>
        <v>0</v>
      </c>
      <c r="Z2658" s="175">
        <f>IF(U2658&gt;0,VLOOKUP(U2658,Jahresfaktoren!$A$32:$B$33,2,),)</f>
        <v>0</v>
      </c>
      <c r="AA2658" s="177" t="str">
        <f t="shared" si="1200"/>
        <v/>
      </c>
      <c r="AB2658" s="177" t="str">
        <f t="shared" si="1201"/>
        <v/>
      </c>
      <c r="AC2658" s="177" t="str">
        <f t="shared" si="1202"/>
        <v/>
      </c>
      <c r="AD2658" s="177" t="str">
        <f t="shared" si="1203"/>
        <v/>
      </c>
      <c r="AE2658" s="177" t="str">
        <f t="shared" si="1204"/>
        <v/>
      </c>
      <c r="AF2658" s="178">
        <f>IF(Q2658&gt;0,VLOOKUP(H2658,Leistungszahlen!$A$11:$C$158,3,),0)</f>
        <v>0</v>
      </c>
      <c r="AG2658" s="178">
        <f>IF(R2658&gt;0,VLOOKUP(H2658,Leistungszahlen!$A$11:$F$158,6,),IF(T2658&gt;0,VLOOKUP(H2658,Leistungszahlen!$A$11:$F$158,6,),0))</f>
        <v>0</v>
      </c>
      <c r="AH2658" s="179">
        <f t="shared" si="1205"/>
        <v>0</v>
      </c>
      <c r="AI2658" s="179">
        <f t="shared" si="1206"/>
        <v>0</v>
      </c>
      <c r="AJ2658" s="179">
        <f t="shared" si="1207"/>
        <v>0</v>
      </c>
      <c r="AK2658" s="179">
        <f t="shared" si="1208"/>
        <v>0</v>
      </c>
      <c r="AL2658" s="179">
        <f t="shared" si="1209"/>
        <v>0</v>
      </c>
      <c r="AM2658" s="180" t="str">
        <f>IF(L2658=1,Stundensätze!$D$13,IF(L2658=2,Stundensätze!$D$17,IF(L2658=4,Stundensätze!$D$21,"")))</f>
        <v/>
      </c>
      <c r="AN2658" s="180" t="str">
        <f>IF(L2658=1,Stundensätze!$D$15,IF(L2658=2,Stundensätze!$D$19,IF(L2658=4,Stundensätze!$D$23,"")))</f>
        <v/>
      </c>
      <c r="AO2658" s="180">
        <f t="shared" si="1210"/>
        <v>0</v>
      </c>
      <c r="AP2658" s="180">
        <f t="shared" si="1211"/>
        <v>0</v>
      </c>
      <c r="AQ2658" s="192" t="str">
        <f t="shared" si="1212"/>
        <v/>
      </c>
      <c r="AR2658" s="192" t="str">
        <f t="shared" si="1213"/>
        <v/>
      </c>
      <c r="AS2658" s="193">
        <f t="shared" si="1214"/>
        <v>0</v>
      </c>
      <c r="AT2658" s="258">
        <f>IF(K2658=0,0,VLOOKUP(K2658,Kostenstellen!A:B,2,FALSE))</f>
        <v>0</v>
      </c>
      <c r="AU2658" s="68" t="str">
        <f t="shared" si="1196"/>
        <v/>
      </c>
      <c r="AV2658" s="68" t="str">
        <f t="shared" si="1197"/>
        <v/>
      </c>
      <c r="AW2658" s="68">
        <f>IF(AF2658=0,0,VLOOKUP($H2658,Leistungszahlen!$A$11:$H$158,4,FALSE))</f>
        <v>0</v>
      </c>
      <c r="AX2658" s="68">
        <f>IF(AF2658=0,0,VLOOKUP($H2658,Leistungszahlen!$A$11:$H$158,5,FALSE))</f>
        <v>0</v>
      </c>
      <c r="AY2658" s="68">
        <f>IF(AG2658=0,0,VLOOKUP($H2658,Leistungszahlen!$A$11:$H$158,6,FALSE))</f>
        <v>0</v>
      </c>
      <c r="AZ2658" s="68">
        <f t="shared" si="1198"/>
        <v>0</v>
      </c>
      <c r="BA2658" s="68">
        <f t="shared" si="1199"/>
        <v>0</v>
      </c>
      <c r="BC2658" s="68">
        <f t="shared" si="1215"/>
        <v>0</v>
      </c>
      <c r="BD2658" s="285"/>
    </row>
    <row r="2659" spans="1:56" s="68" customFormat="1">
      <c r="A2659" s="200"/>
      <c r="B2659" s="200"/>
      <c r="C2659" s="200"/>
      <c r="D2659" s="200"/>
      <c r="E2659" s="200"/>
      <c r="F2659" s="200"/>
      <c r="G2659" s="200"/>
      <c r="H2659" s="201"/>
      <c r="I2659" s="202"/>
      <c r="J2659" s="200"/>
      <c r="K2659" s="176"/>
      <c r="L2659" s="176"/>
      <c r="M2659" s="176"/>
      <c r="N2659" s="286"/>
      <c r="O2659" s="286"/>
      <c r="P2659" s="176"/>
      <c r="Q2659" s="203">
        <f t="shared" si="1191"/>
        <v>0</v>
      </c>
      <c r="R2659" s="203">
        <f t="shared" si="1192"/>
        <v>0</v>
      </c>
      <c r="S2659" s="203">
        <f t="shared" si="1193"/>
        <v>0</v>
      </c>
      <c r="T2659" s="203">
        <f t="shared" si="1194"/>
        <v>0</v>
      </c>
      <c r="U2659" s="203">
        <f t="shared" si="1195"/>
        <v>0</v>
      </c>
      <c r="V2659" s="175">
        <f>IF(Q2659&gt;0,VLOOKUP(Q2659,Jahresfaktoren!$A$11:$B$24,2,),0)</f>
        <v>0</v>
      </c>
      <c r="W2659" s="175">
        <f>IF(R2659&gt;0,VLOOKUP(R2659,Jahresfaktoren!$D$11:$E$24,2,),0)</f>
        <v>0</v>
      </c>
      <c r="X2659" s="175">
        <f>IF(S2659&gt;0,VLOOKUP(S2659,Jahresfaktoren!$A$28:$B$29,2,),0)</f>
        <v>0</v>
      </c>
      <c r="Y2659" s="175">
        <f>IF(T2659&gt;0,VLOOKUP(T2659,Jahresfaktoren!$A$28:$B$29,2,),0)</f>
        <v>0</v>
      </c>
      <c r="Z2659" s="175">
        <f>IF(U2659&gt;0,VLOOKUP(U2659,Jahresfaktoren!$A$32:$B$33,2,),)</f>
        <v>0</v>
      </c>
      <c r="AA2659" s="177" t="str">
        <f t="shared" si="1200"/>
        <v/>
      </c>
      <c r="AB2659" s="177" t="str">
        <f t="shared" si="1201"/>
        <v/>
      </c>
      <c r="AC2659" s="177" t="str">
        <f t="shared" si="1202"/>
        <v/>
      </c>
      <c r="AD2659" s="177" t="str">
        <f t="shared" si="1203"/>
        <v/>
      </c>
      <c r="AE2659" s="177" t="str">
        <f t="shared" si="1204"/>
        <v/>
      </c>
      <c r="AF2659" s="178">
        <f>IF(Q2659&gt;0,VLOOKUP(H2659,Leistungszahlen!$A$11:$C$158,3,),0)</f>
        <v>0</v>
      </c>
      <c r="AG2659" s="178">
        <f>IF(R2659&gt;0,VLOOKUP(H2659,Leistungszahlen!$A$11:$F$158,6,),IF(T2659&gt;0,VLOOKUP(H2659,Leistungszahlen!$A$11:$F$158,6,),0))</f>
        <v>0</v>
      </c>
      <c r="AH2659" s="179">
        <f t="shared" si="1205"/>
        <v>0</v>
      </c>
      <c r="AI2659" s="179">
        <f t="shared" si="1206"/>
        <v>0</v>
      </c>
      <c r="AJ2659" s="179">
        <f t="shared" si="1207"/>
        <v>0</v>
      </c>
      <c r="AK2659" s="179">
        <f t="shared" si="1208"/>
        <v>0</v>
      </c>
      <c r="AL2659" s="179">
        <f t="shared" si="1209"/>
        <v>0</v>
      </c>
      <c r="AM2659" s="180" t="str">
        <f>IF(L2659=1,Stundensätze!$D$13,IF(L2659=2,Stundensätze!$D$17,IF(L2659=4,Stundensätze!$D$21,"")))</f>
        <v/>
      </c>
      <c r="AN2659" s="180" t="str">
        <f>IF(L2659=1,Stundensätze!$D$15,IF(L2659=2,Stundensätze!$D$19,IF(L2659=4,Stundensätze!$D$23,"")))</f>
        <v/>
      </c>
      <c r="AO2659" s="180">
        <f t="shared" si="1210"/>
        <v>0</v>
      </c>
      <c r="AP2659" s="180">
        <f t="shared" si="1211"/>
        <v>0</v>
      </c>
      <c r="AQ2659" s="192" t="str">
        <f t="shared" si="1212"/>
        <v/>
      </c>
      <c r="AR2659" s="192" t="str">
        <f t="shared" si="1213"/>
        <v/>
      </c>
      <c r="AS2659" s="193">
        <f t="shared" si="1214"/>
        <v>0</v>
      </c>
      <c r="AT2659" s="258">
        <f>IF(K2659=0,0,VLOOKUP(K2659,Kostenstellen!A:B,2,FALSE))</f>
        <v>0</v>
      </c>
      <c r="AU2659" s="68" t="str">
        <f t="shared" si="1196"/>
        <v/>
      </c>
      <c r="AV2659" s="68" t="str">
        <f t="shared" si="1197"/>
        <v/>
      </c>
      <c r="AW2659" s="68">
        <f>IF(AF2659=0,0,VLOOKUP($H2659,Leistungszahlen!$A$11:$H$158,4,FALSE))</f>
        <v>0</v>
      </c>
      <c r="AX2659" s="68">
        <f>IF(AF2659=0,0,VLOOKUP($H2659,Leistungszahlen!$A$11:$H$158,5,FALSE))</f>
        <v>0</v>
      </c>
      <c r="AY2659" s="68">
        <f>IF(AG2659=0,0,VLOOKUP($H2659,Leistungszahlen!$A$11:$H$158,6,FALSE))</f>
        <v>0</v>
      </c>
      <c r="AZ2659" s="68">
        <f t="shared" si="1198"/>
        <v>0</v>
      </c>
      <c r="BA2659" s="68">
        <f t="shared" si="1199"/>
        <v>0</v>
      </c>
      <c r="BC2659" s="68">
        <f t="shared" si="1215"/>
        <v>0</v>
      </c>
      <c r="BD2659" s="285"/>
    </row>
    <row r="2660" spans="1:56" s="68" customFormat="1">
      <c r="A2660" s="200"/>
      <c r="B2660" s="200"/>
      <c r="C2660" s="200"/>
      <c r="D2660" s="200"/>
      <c r="E2660" s="200"/>
      <c r="F2660" s="200"/>
      <c r="G2660" s="200"/>
      <c r="H2660" s="201"/>
      <c r="I2660" s="202"/>
      <c r="J2660" s="200"/>
      <c r="K2660" s="176"/>
      <c r="L2660" s="176"/>
      <c r="M2660" s="176"/>
      <c r="N2660" s="286"/>
      <c r="O2660" s="286"/>
      <c r="P2660" s="176"/>
      <c r="Q2660" s="203">
        <f t="shared" si="1191"/>
        <v>0</v>
      </c>
      <c r="R2660" s="203">
        <f t="shared" si="1192"/>
        <v>0</v>
      </c>
      <c r="S2660" s="203">
        <f t="shared" si="1193"/>
        <v>0</v>
      </c>
      <c r="T2660" s="203">
        <f t="shared" si="1194"/>
        <v>0</v>
      </c>
      <c r="U2660" s="203">
        <f t="shared" si="1195"/>
        <v>0</v>
      </c>
      <c r="V2660" s="175">
        <f>IF(Q2660&gt;0,VLOOKUP(Q2660,Jahresfaktoren!$A$11:$B$24,2,),0)</f>
        <v>0</v>
      </c>
      <c r="W2660" s="175">
        <f>IF(R2660&gt;0,VLOOKUP(R2660,Jahresfaktoren!$D$11:$E$24,2,),0)</f>
        <v>0</v>
      </c>
      <c r="X2660" s="175">
        <f>IF(S2660&gt;0,VLOOKUP(S2660,Jahresfaktoren!$A$28:$B$29,2,),0)</f>
        <v>0</v>
      </c>
      <c r="Y2660" s="175">
        <f>IF(T2660&gt;0,VLOOKUP(T2660,Jahresfaktoren!$A$28:$B$29,2,),0)</f>
        <v>0</v>
      </c>
      <c r="Z2660" s="175">
        <f>IF(U2660&gt;0,VLOOKUP(U2660,Jahresfaktoren!$A$32:$B$33,2,),)</f>
        <v>0</v>
      </c>
      <c r="AA2660" s="177" t="str">
        <f t="shared" si="1200"/>
        <v/>
      </c>
      <c r="AB2660" s="177" t="str">
        <f t="shared" si="1201"/>
        <v/>
      </c>
      <c r="AC2660" s="177" t="str">
        <f t="shared" si="1202"/>
        <v/>
      </c>
      <c r="AD2660" s="177" t="str">
        <f t="shared" si="1203"/>
        <v/>
      </c>
      <c r="AE2660" s="177" t="str">
        <f t="shared" si="1204"/>
        <v/>
      </c>
      <c r="AF2660" s="178">
        <f>IF(Q2660&gt;0,VLOOKUP(H2660,Leistungszahlen!$A$11:$C$158,3,),0)</f>
        <v>0</v>
      </c>
      <c r="AG2660" s="178">
        <f>IF(R2660&gt;0,VLOOKUP(H2660,Leistungszahlen!$A$11:$F$158,6,),IF(T2660&gt;0,VLOOKUP(H2660,Leistungszahlen!$A$11:$F$158,6,),0))</f>
        <v>0</v>
      </c>
      <c r="AH2660" s="179">
        <f t="shared" si="1205"/>
        <v>0</v>
      </c>
      <c r="AI2660" s="179">
        <f t="shared" si="1206"/>
        <v>0</v>
      </c>
      <c r="AJ2660" s="179">
        <f t="shared" si="1207"/>
        <v>0</v>
      </c>
      <c r="AK2660" s="179">
        <f t="shared" si="1208"/>
        <v>0</v>
      </c>
      <c r="AL2660" s="179">
        <f t="shared" si="1209"/>
        <v>0</v>
      </c>
      <c r="AM2660" s="180" t="str">
        <f>IF(L2660=1,Stundensätze!$D$13,IF(L2660=2,Stundensätze!$D$17,IF(L2660=4,Stundensätze!$D$21,"")))</f>
        <v/>
      </c>
      <c r="AN2660" s="180" t="str">
        <f>IF(L2660=1,Stundensätze!$D$15,IF(L2660=2,Stundensätze!$D$19,IF(L2660=4,Stundensätze!$D$23,"")))</f>
        <v/>
      </c>
      <c r="AO2660" s="180">
        <f t="shared" si="1210"/>
        <v>0</v>
      </c>
      <c r="AP2660" s="180">
        <f t="shared" si="1211"/>
        <v>0</v>
      </c>
      <c r="AQ2660" s="192" t="str">
        <f t="shared" si="1212"/>
        <v/>
      </c>
      <c r="AR2660" s="192" t="str">
        <f t="shared" si="1213"/>
        <v/>
      </c>
      <c r="AS2660" s="193">
        <f t="shared" si="1214"/>
        <v>0</v>
      </c>
      <c r="AT2660" s="258">
        <f>IF(K2660=0,0,VLOOKUP(K2660,Kostenstellen!A:B,2,FALSE))</f>
        <v>0</v>
      </c>
      <c r="AU2660" s="68" t="str">
        <f t="shared" si="1196"/>
        <v/>
      </c>
      <c r="AV2660" s="68" t="str">
        <f t="shared" si="1197"/>
        <v/>
      </c>
      <c r="AW2660" s="68">
        <f>IF(AF2660=0,0,VLOOKUP($H2660,Leistungszahlen!$A$11:$H$158,4,FALSE))</f>
        <v>0</v>
      </c>
      <c r="AX2660" s="68">
        <f>IF(AF2660=0,0,VLOOKUP($H2660,Leistungszahlen!$A$11:$H$158,5,FALSE))</f>
        <v>0</v>
      </c>
      <c r="AY2660" s="68">
        <f>IF(AG2660=0,0,VLOOKUP($H2660,Leistungszahlen!$A$11:$H$158,6,FALSE))</f>
        <v>0</v>
      </c>
      <c r="AZ2660" s="68">
        <f t="shared" si="1198"/>
        <v>0</v>
      </c>
      <c r="BA2660" s="68">
        <f t="shared" si="1199"/>
        <v>0</v>
      </c>
      <c r="BC2660" s="68">
        <f t="shared" si="1215"/>
        <v>0</v>
      </c>
      <c r="BD2660" s="285"/>
    </row>
    <row r="2661" spans="1:56" s="68" customFormat="1">
      <c r="A2661" s="200"/>
      <c r="B2661" s="200"/>
      <c r="C2661" s="200"/>
      <c r="D2661" s="200"/>
      <c r="E2661" s="200"/>
      <c r="F2661" s="200"/>
      <c r="G2661" s="200"/>
      <c r="H2661" s="201"/>
      <c r="I2661" s="202"/>
      <c r="J2661" s="200"/>
      <c r="K2661" s="176"/>
      <c r="L2661" s="176"/>
      <c r="M2661" s="176"/>
      <c r="N2661" s="286"/>
      <c r="O2661" s="286"/>
      <c r="P2661" s="176"/>
      <c r="Q2661" s="203">
        <f t="shared" si="1191"/>
        <v>0</v>
      </c>
      <c r="R2661" s="203">
        <f t="shared" si="1192"/>
        <v>0</v>
      </c>
      <c r="S2661" s="203">
        <f t="shared" si="1193"/>
        <v>0</v>
      </c>
      <c r="T2661" s="203">
        <f t="shared" si="1194"/>
        <v>0</v>
      </c>
      <c r="U2661" s="203">
        <f t="shared" si="1195"/>
        <v>0</v>
      </c>
      <c r="V2661" s="175">
        <f>IF(Q2661&gt;0,VLOOKUP(Q2661,Jahresfaktoren!$A$11:$B$24,2,),0)</f>
        <v>0</v>
      </c>
      <c r="W2661" s="175">
        <f>IF(R2661&gt;0,VLOOKUP(R2661,Jahresfaktoren!$D$11:$E$24,2,),0)</f>
        <v>0</v>
      </c>
      <c r="X2661" s="175">
        <f>IF(S2661&gt;0,VLOOKUP(S2661,Jahresfaktoren!$A$28:$B$29,2,),0)</f>
        <v>0</v>
      </c>
      <c r="Y2661" s="175">
        <f>IF(T2661&gt;0,VLOOKUP(T2661,Jahresfaktoren!$A$28:$B$29,2,),0)</f>
        <v>0</v>
      </c>
      <c r="Z2661" s="175">
        <f>IF(U2661&gt;0,VLOOKUP(U2661,Jahresfaktoren!$A$32:$B$33,2,),)</f>
        <v>0</v>
      </c>
      <c r="AA2661" s="177" t="str">
        <f t="shared" si="1200"/>
        <v/>
      </c>
      <c r="AB2661" s="177" t="str">
        <f t="shared" si="1201"/>
        <v/>
      </c>
      <c r="AC2661" s="177" t="str">
        <f t="shared" si="1202"/>
        <v/>
      </c>
      <c r="AD2661" s="177" t="str">
        <f t="shared" si="1203"/>
        <v/>
      </c>
      <c r="AE2661" s="177" t="str">
        <f t="shared" si="1204"/>
        <v/>
      </c>
      <c r="AF2661" s="178">
        <f>IF(Q2661&gt;0,VLOOKUP(H2661,Leistungszahlen!$A$11:$C$158,3,),0)</f>
        <v>0</v>
      </c>
      <c r="AG2661" s="178">
        <f>IF(R2661&gt;0,VLOOKUP(H2661,Leistungszahlen!$A$11:$F$158,6,),IF(T2661&gt;0,VLOOKUP(H2661,Leistungszahlen!$A$11:$F$158,6,),0))</f>
        <v>0</v>
      </c>
      <c r="AH2661" s="179">
        <f t="shared" si="1205"/>
        <v>0</v>
      </c>
      <c r="AI2661" s="179">
        <f t="shared" si="1206"/>
        <v>0</v>
      </c>
      <c r="AJ2661" s="179">
        <f t="shared" si="1207"/>
        <v>0</v>
      </c>
      <c r="AK2661" s="179">
        <f t="shared" si="1208"/>
        <v>0</v>
      </c>
      <c r="AL2661" s="179">
        <f t="shared" si="1209"/>
        <v>0</v>
      </c>
      <c r="AM2661" s="180" t="str">
        <f>IF(L2661=1,Stundensätze!$D$13,IF(L2661=2,Stundensätze!$D$17,IF(L2661=4,Stundensätze!$D$21,"")))</f>
        <v/>
      </c>
      <c r="AN2661" s="180" t="str">
        <f>IF(L2661=1,Stundensätze!$D$15,IF(L2661=2,Stundensätze!$D$19,IF(L2661=4,Stundensätze!$D$23,"")))</f>
        <v/>
      </c>
      <c r="AO2661" s="180">
        <f t="shared" si="1210"/>
        <v>0</v>
      </c>
      <c r="AP2661" s="180">
        <f t="shared" si="1211"/>
        <v>0</v>
      </c>
      <c r="AQ2661" s="192" t="str">
        <f t="shared" si="1212"/>
        <v/>
      </c>
      <c r="AR2661" s="192" t="str">
        <f t="shared" si="1213"/>
        <v/>
      </c>
      <c r="AS2661" s="193">
        <f t="shared" si="1214"/>
        <v>0</v>
      </c>
      <c r="AT2661" s="258">
        <f>IF(K2661=0,0,VLOOKUP(K2661,Kostenstellen!A:B,2,FALSE))</f>
        <v>0</v>
      </c>
      <c r="AU2661" s="68" t="str">
        <f t="shared" si="1196"/>
        <v/>
      </c>
      <c r="AV2661" s="68" t="str">
        <f t="shared" si="1197"/>
        <v/>
      </c>
      <c r="AW2661" s="68">
        <f>IF(AF2661=0,0,VLOOKUP($H2661,Leistungszahlen!$A$11:$H$158,4,FALSE))</f>
        <v>0</v>
      </c>
      <c r="AX2661" s="68">
        <f>IF(AF2661=0,0,VLOOKUP($H2661,Leistungszahlen!$A$11:$H$158,5,FALSE))</f>
        <v>0</v>
      </c>
      <c r="AY2661" s="68">
        <f>IF(AG2661=0,0,VLOOKUP($H2661,Leistungszahlen!$A$11:$H$158,6,FALSE))</f>
        <v>0</v>
      </c>
      <c r="AZ2661" s="68">
        <f t="shared" si="1198"/>
        <v>0</v>
      </c>
      <c r="BA2661" s="68">
        <f t="shared" si="1199"/>
        <v>0</v>
      </c>
      <c r="BC2661" s="68">
        <f t="shared" si="1215"/>
        <v>0</v>
      </c>
      <c r="BD2661" s="285"/>
    </row>
    <row r="2662" spans="1:56" s="68" customFormat="1">
      <c r="A2662" s="200"/>
      <c r="B2662" s="200"/>
      <c r="C2662" s="200"/>
      <c r="D2662" s="200"/>
      <c r="E2662" s="200"/>
      <c r="F2662" s="200"/>
      <c r="G2662" s="200"/>
      <c r="H2662" s="201"/>
      <c r="I2662" s="202"/>
      <c r="J2662" s="200"/>
      <c r="K2662" s="176"/>
      <c r="L2662" s="176"/>
      <c r="M2662" s="176"/>
      <c r="N2662" s="286"/>
      <c r="O2662" s="286"/>
      <c r="P2662" s="176"/>
      <c r="Q2662" s="203">
        <f t="shared" si="1191"/>
        <v>0</v>
      </c>
      <c r="R2662" s="203">
        <f t="shared" si="1192"/>
        <v>0</v>
      </c>
      <c r="S2662" s="203">
        <f t="shared" si="1193"/>
        <v>0</v>
      </c>
      <c r="T2662" s="203">
        <f t="shared" si="1194"/>
        <v>0</v>
      </c>
      <c r="U2662" s="203">
        <f t="shared" si="1195"/>
        <v>0</v>
      </c>
      <c r="V2662" s="175">
        <f>IF(Q2662&gt;0,VLOOKUP(Q2662,Jahresfaktoren!$A$11:$B$24,2,),0)</f>
        <v>0</v>
      </c>
      <c r="W2662" s="175">
        <f>IF(R2662&gt;0,VLOOKUP(R2662,Jahresfaktoren!$D$11:$E$24,2,),0)</f>
        <v>0</v>
      </c>
      <c r="X2662" s="175">
        <f>IF(S2662&gt;0,VLOOKUP(S2662,Jahresfaktoren!$A$28:$B$29,2,),0)</f>
        <v>0</v>
      </c>
      <c r="Y2662" s="175">
        <f>IF(T2662&gt;0,VLOOKUP(T2662,Jahresfaktoren!$A$28:$B$29,2,),0)</f>
        <v>0</v>
      </c>
      <c r="Z2662" s="175">
        <f>IF(U2662&gt;0,VLOOKUP(U2662,Jahresfaktoren!$A$32:$B$33,2,),)</f>
        <v>0</v>
      </c>
      <c r="AA2662" s="177" t="str">
        <f t="shared" si="1200"/>
        <v/>
      </c>
      <c r="AB2662" s="177" t="str">
        <f t="shared" si="1201"/>
        <v/>
      </c>
      <c r="AC2662" s="177" t="str">
        <f t="shared" si="1202"/>
        <v/>
      </c>
      <c r="AD2662" s="177" t="str">
        <f t="shared" si="1203"/>
        <v/>
      </c>
      <c r="AE2662" s="177" t="str">
        <f t="shared" si="1204"/>
        <v/>
      </c>
      <c r="AF2662" s="178">
        <f>IF(Q2662&gt;0,VLOOKUP(H2662,Leistungszahlen!$A$11:$C$158,3,),0)</f>
        <v>0</v>
      </c>
      <c r="AG2662" s="178">
        <f>IF(R2662&gt;0,VLOOKUP(H2662,Leistungszahlen!$A$11:$F$158,6,),IF(T2662&gt;0,VLOOKUP(H2662,Leistungszahlen!$A$11:$F$158,6,),0))</f>
        <v>0</v>
      </c>
      <c r="AH2662" s="179">
        <f t="shared" si="1205"/>
        <v>0</v>
      </c>
      <c r="AI2662" s="179">
        <f t="shared" si="1206"/>
        <v>0</v>
      </c>
      <c r="AJ2662" s="179">
        <f t="shared" si="1207"/>
        <v>0</v>
      </c>
      <c r="AK2662" s="179">
        <f t="shared" si="1208"/>
        <v>0</v>
      </c>
      <c r="AL2662" s="179">
        <f t="shared" si="1209"/>
        <v>0</v>
      </c>
      <c r="AM2662" s="180" t="str">
        <f>IF(L2662=1,Stundensätze!$D$13,IF(L2662=2,Stundensätze!$D$17,IF(L2662=4,Stundensätze!$D$21,"")))</f>
        <v/>
      </c>
      <c r="AN2662" s="180" t="str">
        <f>IF(L2662=1,Stundensätze!$D$15,IF(L2662=2,Stundensätze!$D$19,IF(L2662=4,Stundensätze!$D$23,"")))</f>
        <v/>
      </c>
      <c r="AO2662" s="180">
        <f t="shared" si="1210"/>
        <v>0</v>
      </c>
      <c r="AP2662" s="180">
        <f t="shared" si="1211"/>
        <v>0</v>
      </c>
      <c r="AQ2662" s="192" t="str">
        <f t="shared" si="1212"/>
        <v/>
      </c>
      <c r="AR2662" s="192" t="str">
        <f t="shared" si="1213"/>
        <v/>
      </c>
      <c r="AS2662" s="193">
        <f t="shared" si="1214"/>
        <v>0</v>
      </c>
      <c r="AT2662" s="258">
        <f>IF(K2662=0,0,VLOOKUP(K2662,Kostenstellen!A:B,2,FALSE))</f>
        <v>0</v>
      </c>
      <c r="AU2662" s="68" t="str">
        <f t="shared" si="1196"/>
        <v/>
      </c>
      <c r="AV2662" s="68" t="str">
        <f t="shared" si="1197"/>
        <v/>
      </c>
      <c r="AW2662" s="68">
        <f>IF(AF2662=0,0,VLOOKUP($H2662,Leistungszahlen!$A$11:$H$158,4,FALSE))</f>
        <v>0</v>
      </c>
      <c r="AX2662" s="68">
        <f>IF(AF2662=0,0,VLOOKUP($H2662,Leistungszahlen!$A$11:$H$158,5,FALSE))</f>
        <v>0</v>
      </c>
      <c r="AY2662" s="68">
        <f>IF(AG2662=0,0,VLOOKUP($H2662,Leistungszahlen!$A$11:$H$158,6,FALSE))</f>
        <v>0</v>
      </c>
      <c r="AZ2662" s="68">
        <f t="shared" si="1198"/>
        <v>0</v>
      </c>
      <c r="BA2662" s="68">
        <f t="shared" si="1199"/>
        <v>0</v>
      </c>
      <c r="BC2662" s="68">
        <f t="shared" si="1215"/>
        <v>0</v>
      </c>
      <c r="BD2662" s="285"/>
    </row>
    <row r="2663" spans="1:56" s="68" customFormat="1">
      <c r="A2663" s="200"/>
      <c r="B2663" s="200"/>
      <c r="C2663" s="200"/>
      <c r="D2663" s="200"/>
      <c r="E2663" s="200"/>
      <c r="F2663" s="200"/>
      <c r="G2663" s="200"/>
      <c r="H2663" s="201"/>
      <c r="I2663" s="202"/>
      <c r="J2663" s="200"/>
      <c r="K2663" s="176"/>
      <c r="L2663" s="176"/>
      <c r="M2663" s="176"/>
      <c r="N2663" s="286"/>
      <c r="O2663" s="286"/>
      <c r="P2663" s="176"/>
      <c r="Q2663" s="203">
        <f t="shared" si="1191"/>
        <v>0</v>
      </c>
      <c r="R2663" s="203">
        <f t="shared" si="1192"/>
        <v>0</v>
      </c>
      <c r="S2663" s="203">
        <f t="shared" si="1193"/>
        <v>0</v>
      </c>
      <c r="T2663" s="203">
        <f t="shared" si="1194"/>
        <v>0</v>
      </c>
      <c r="U2663" s="203">
        <f t="shared" si="1195"/>
        <v>0</v>
      </c>
      <c r="V2663" s="175">
        <f>IF(Q2663&gt;0,VLOOKUP(Q2663,Jahresfaktoren!$A$11:$B$24,2,),0)</f>
        <v>0</v>
      </c>
      <c r="W2663" s="175">
        <f>IF(R2663&gt;0,VLOOKUP(R2663,Jahresfaktoren!$D$11:$E$24,2,),0)</f>
        <v>0</v>
      </c>
      <c r="X2663" s="175">
        <f>IF(S2663&gt;0,VLOOKUP(S2663,Jahresfaktoren!$A$28:$B$29,2,),0)</f>
        <v>0</v>
      </c>
      <c r="Y2663" s="175">
        <f>IF(T2663&gt;0,VLOOKUP(T2663,Jahresfaktoren!$A$28:$B$29,2,),0)</f>
        <v>0</v>
      </c>
      <c r="Z2663" s="175">
        <f>IF(U2663&gt;0,VLOOKUP(U2663,Jahresfaktoren!$A$32:$B$33,2,),)</f>
        <v>0</v>
      </c>
      <c r="AA2663" s="177" t="str">
        <f t="shared" si="1200"/>
        <v/>
      </c>
      <c r="AB2663" s="177" t="str">
        <f t="shared" si="1201"/>
        <v/>
      </c>
      <c r="AC2663" s="177" t="str">
        <f t="shared" si="1202"/>
        <v/>
      </c>
      <c r="AD2663" s="177" t="str">
        <f t="shared" si="1203"/>
        <v/>
      </c>
      <c r="AE2663" s="177" t="str">
        <f t="shared" si="1204"/>
        <v/>
      </c>
      <c r="AF2663" s="178">
        <f>IF(Q2663&gt;0,VLOOKUP(H2663,Leistungszahlen!$A$11:$C$158,3,),0)</f>
        <v>0</v>
      </c>
      <c r="AG2663" s="178">
        <f>IF(R2663&gt;0,VLOOKUP(H2663,Leistungszahlen!$A$11:$F$158,6,),IF(T2663&gt;0,VLOOKUP(H2663,Leistungszahlen!$A$11:$F$158,6,),0))</f>
        <v>0</v>
      </c>
      <c r="AH2663" s="179">
        <f t="shared" si="1205"/>
        <v>0</v>
      </c>
      <c r="AI2663" s="179">
        <f t="shared" si="1206"/>
        <v>0</v>
      </c>
      <c r="AJ2663" s="179">
        <f t="shared" si="1207"/>
        <v>0</v>
      </c>
      <c r="AK2663" s="179">
        <f t="shared" si="1208"/>
        <v>0</v>
      </c>
      <c r="AL2663" s="179">
        <f t="shared" si="1209"/>
        <v>0</v>
      </c>
      <c r="AM2663" s="180" t="str">
        <f>IF(L2663=1,Stundensätze!$D$13,IF(L2663=2,Stundensätze!$D$17,IF(L2663=4,Stundensätze!$D$21,"")))</f>
        <v/>
      </c>
      <c r="AN2663" s="180" t="str">
        <f>IF(L2663=1,Stundensätze!$D$15,IF(L2663=2,Stundensätze!$D$19,IF(L2663=4,Stundensätze!$D$23,"")))</f>
        <v/>
      </c>
      <c r="AO2663" s="180">
        <f t="shared" si="1210"/>
        <v>0</v>
      </c>
      <c r="AP2663" s="180">
        <f t="shared" si="1211"/>
        <v>0</v>
      </c>
      <c r="AQ2663" s="192" t="str">
        <f t="shared" si="1212"/>
        <v/>
      </c>
      <c r="AR2663" s="192" t="str">
        <f t="shared" si="1213"/>
        <v/>
      </c>
      <c r="AS2663" s="193">
        <f t="shared" si="1214"/>
        <v>0</v>
      </c>
      <c r="AT2663" s="258">
        <f>IF(K2663=0,0,VLOOKUP(K2663,Kostenstellen!A:B,2,FALSE))</f>
        <v>0</v>
      </c>
      <c r="AU2663" s="68" t="str">
        <f t="shared" si="1196"/>
        <v/>
      </c>
      <c r="AV2663" s="68" t="str">
        <f t="shared" si="1197"/>
        <v/>
      </c>
      <c r="AW2663" s="68">
        <f>IF(AF2663=0,0,VLOOKUP($H2663,Leistungszahlen!$A$11:$H$158,4,FALSE))</f>
        <v>0</v>
      </c>
      <c r="AX2663" s="68">
        <f>IF(AF2663=0,0,VLOOKUP($H2663,Leistungszahlen!$A$11:$H$158,5,FALSE))</f>
        <v>0</v>
      </c>
      <c r="AY2663" s="68">
        <f>IF(AG2663=0,0,VLOOKUP($H2663,Leistungszahlen!$A$11:$H$158,6,FALSE))</f>
        <v>0</v>
      </c>
      <c r="AZ2663" s="68">
        <f t="shared" si="1198"/>
        <v>0</v>
      </c>
      <c r="BA2663" s="68">
        <f t="shared" si="1199"/>
        <v>0</v>
      </c>
      <c r="BC2663" s="68">
        <f t="shared" si="1215"/>
        <v>0</v>
      </c>
      <c r="BD2663" s="285"/>
    </row>
    <row r="2664" spans="1:56" s="68" customFormat="1">
      <c r="A2664" s="200"/>
      <c r="B2664" s="200"/>
      <c r="C2664" s="200"/>
      <c r="D2664" s="200"/>
      <c r="E2664" s="200"/>
      <c r="F2664" s="200"/>
      <c r="G2664" s="200"/>
      <c r="H2664" s="201"/>
      <c r="I2664" s="202"/>
      <c r="J2664" s="200"/>
      <c r="K2664" s="176"/>
      <c r="L2664" s="176"/>
      <c r="M2664" s="176"/>
      <c r="N2664" s="286"/>
      <c r="O2664" s="286"/>
      <c r="P2664" s="176"/>
      <c r="Q2664" s="203">
        <f t="shared" si="1191"/>
        <v>0</v>
      </c>
      <c r="R2664" s="203">
        <f t="shared" si="1192"/>
        <v>0</v>
      </c>
      <c r="S2664" s="203">
        <f t="shared" si="1193"/>
        <v>0</v>
      </c>
      <c r="T2664" s="203">
        <f t="shared" si="1194"/>
        <v>0</v>
      </c>
      <c r="U2664" s="203">
        <f t="shared" si="1195"/>
        <v>0</v>
      </c>
      <c r="V2664" s="175">
        <f>IF(Q2664&gt;0,VLOOKUP(Q2664,Jahresfaktoren!$A$11:$B$24,2,),0)</f>
        <v>0</v>
      </c>
      <c r="W2664" s="175">
        <f>IF(R2664&gt;0,VLOOKUP(R2664,Jahresfaktoren!$D$11:$E$24,2,),0)</f>
        <v>0</v>
      </c>
      <c r="X2664" s="175">
        <f>IF(S2664&gt;0,VLOOKUP(S2664,Jahresfaktoren!$A$28:$B$29,2,),0)</f>
        <v>0</v>
      </c>
      <c r="Y2664" s="175">
        <f>IF(T2664&gt;0,VLOOKUP(T2664,Jahresfaktoren!$A$28:$B$29,2,),0)</f>
        <v>0</v>
      </c>
      <c r="Z2664" s="175">
        <f>IF(U2664&gt;0,VLOOKUP(U2664,Jahresfaktoren!$A$32:$B$33,2,),)</f>
        <v>0</v>
      </c>
      <c r="AA2664" s="177" t="str">
        <f t="shared" si="1200"/>
        <v/>
      </c>
      <c r="AB2664" s="177" t="str">
        <f t="shared" si="1201"/>
        <v/>
      </c>
      <c r="AC2664" s="177" t="str">
        <f t="shared" si="1202"/>
        <v/>
      </c>
      <c r="AD2664" s="177" t="str">
        <f t="shared" si="1203"/>
        <v/>
      </c>
      <c r="AE2664" s="177" t="str">
        <f t="shared" si="1204"/>
        <v/>
      </c>
      <c r="AF2664" s="178">
        <f>IF(Q2664&gt;0,VLOOKUP(H2664,Leistungszahlen!$A$11:$C$158,3,),0)</f>
        <v>0</v>
      </c>
      <c r="AG2664" s="178">
        <f>IF(R2664&gt;0,VLOOKUP(H2664,Leistungszahlen!$A$11:$F$158,6,),IF(T2664&gt;0,VLOOKUP(H2664,Leistungszahlen!$A$11:$F$158,6,),0))</f>
        <v>0</v>
      </c>
      <c r="AH2664" s="179">
        <f t="shared" si="1205"/>
        <v>0</v>
      </c>
      <c r="AI2664" s="179">
        <f t="shared" si="1206"/>
        <v>0</v>
      </c>
      <c r="AJ2664" s="179">
        <f t="shared" si="1207"/>
        <v>0</v>
      </c>
      <c r="AK2664" s="179">
        <f t="shared" si="1208"/>
        <v>0</v>
      </c>
      <c r="AL2664" s="179">
        <f t="shared" si="1209"/>
        <v>0</v>
      </c>
      <c r="AM2664" s="180" t="str">
        <f>IF(L2664=1,Stundensätze!$D$13,IF(L2664=2,Stundensätze!$D$17,IF(L2664=4,Stundensätze!$D$21,"")))</f>
        <v/>
      </c>
      <c r="AN2664" s="180" t="str">
        <f>IF(L2664=1,Stundensätze!$D$15,IF(L2664=2,Stundensätze!$D$19,IF(L2664=4,Stundensätze!$D$23,"")))</f>
        <v/>
      </c>
      <c r="AO2664" s="180">
        <f t="shared" si="1210"/>
        <v>0</v>
      </c>
      <c r="AP2664" s="180">
        <f t="shared" si="1211"/>
        <v>0</v>
      </c>
      <c r="AQ2664" s="192" t="str">
        <f t="shared" si="1212"/>
        <v/>
      </c>
      <c r="AR2664" s="192" t="str">
        <f t="shared" si="1213"/>
        <v/>
      </c>
      <c r="AS2664" s="193">
        <f t="shared" si="1214"/>
        <v>0</v>
      </c>
      <c r="AT2664" s="258">
        <f>IF(K2664=0,0,VLOOKUP(K2664,Kostenstellen!A:B,2,FALSE))</f>
        <v>0</v>
      </c>
      <c r="AU2664" s="68" t="str">
        <f t="shared" si="1196"/>
        <v/>
      </c>
      <c r="AV2664" s="68" t="str">
        <f t="shared" si="1197"/>
        <v/>
      </c>
      <c r="AW2664" s="68">
        <f>IF(AF2664=0,0,VLOOKUP($H2664,Leistungszahlen!$A$11:$H$158,4,FALSE))</f>
        <v>0</v>
      </c>
      <c r="AX2664" s="68">
        <f>IF(AF2664=0,0,VLOOKUP($H2664,Leistungszahlen!$A$11:$H$158,5,FALSE))</f>
        <v>0</v>
      </c>
      <c r="AY2664" s="68">
        <f>IF(AG2664=0,0,VLOOKUP($H2664,Leistungszahlen!$A$11:$H$158,6,FALSE))</f>
        <v>0</v>
      </c>
      <c r="AZ2664" s="68">
        <f t="shared" si="1198"/>
        <v>0</v>
      </c>
      <c r="BA2664" s="68">
        <f t="shared" si="1199"/>
        <v>0</v>
      </c>
      <c r="BC2664" s="68">
        <f t="shared" si="1215"/>
        <v>0</v>
      </c>
      <c r="BD2664" s="285"/>
    </row>
    <row r="2665" spans="1:56" s="68" customFormat="1">
      <c r="A2665" s="200"/>
      <c r="B2665" s="200"/>
      <c r="C2665" s="200"/>
      <c r="D2665" s="200"/>
      <c r="E2665" s="200"/>
      <c r="F2665" s="200"/>
      <c r="G2665" s="200"/>
      <c r="H2665" s="201"/>
      <c r="I2665" s="202"/>
      <c r="J2665" s="200"/>
      <c r="K2665" s="176"/>
      <c r="L2665" s="176"/>
      <c r="M2665" s="176"/>
      <c r="N2665" s="286"/>
      <c r="O2665" s="286"/>
      <c r="P2665" s="176"/>
      <c r="Q2665" s="203">
        <f t="shared" si="1191"/>
        <v>0</v>
      </c>
      <c r="R2665" s="203">
        <f t="shared" si="1192"/>
        <v>0</v>
      </c>
      <c r="S2665" s="203">
        <f t="shared" si="1193"/>
        <v>0</v>
      </c>
      <c r="T2665" s="203">
        <f t="shared" si="1194"/>
        <v>0</v>
      </c>
      <c r="U2665" s="203">
        <f t="shared" si="1195"/>
        <v>0</v>
      </c>
      <c r="V2665" s="175">
        <f>IF(Q2665&gt;0,VLOOKUP(Q2665,Jahresfaktoren!$A$11:$B$24,2,),0)</f>
        <v>0</v>
      </c>
      <c r="W2665" s="175">
        <f>IF(R2665&gt;0,VLOOKUP(R2665,Jahresfaktoren!$D$11:$E$24,2,),0)</f>
        <v>0</v>
      </c>
      <c r="X2665" s="175">
        <f>IF(S2665&gt;0,VLOOKUP(S2665,Jahresfaktoren!$A$28:$B$29,2,),0)</f>
        <v>0</v>
      </c>
      <c r="Y2665" s="175">
        <f>IF(T2665&gt;0,VLOOKUP(T2665,Jahresfaktoren!$A$28:$B$29,2,),0)</f>
        <v>0</v>
      </c>
      <c r="Z2665" s="175">
        <f>IF(U2665&gt;0,VLOOKUP(U2665,Jahresfaktoren!$A$32:$B$33,2,),)</f>
        <v>0</v>
      </c>
      <c r="AA2665" s="177" t="str">
        <f t="shared" si="1200"/>
        <v/>
      </c>
      <c r="AB2665" s="177" t="str">
        <f t="shared" si="1201"/>
        <v/>
      </c>
      <c r="AC2665" s="177" t="str">
        <f t="shared" si="1202"/>
        <v/>
      </c>
      <c r="AD2665" s="177" t="str">
        <f t="shared" si="1203"/>
        <v/>
      </c>
      <c r="AE2665" s="177" t="str">
        <f t="shared" si="1204"/>
        <v/>
      </c>
      <c r="AF2665" s="178">
        <f>IF(Q2665&gt;0,VLOOKUP(H2665,Leistungszahlen!$A$11:$C$158,3,),0)</f>
        <v>0</v>
      </c>
      <c r="AG2665" s="178">
        <f>IF(R2665&gt;0,VLOOKUP(H2665,Leistungszahlen!$A$11:$F$158,6,),IF(T2665&gt;0,VLOOKUP(H2665,Leistungszahlen!$A$11:$F$158,6,),0))</f>
        <v>0</v>
      </c>
      <c r="AH2665" s="179">
        <f t="shared" si="1205"/>
        <v>0</v>
      </c>
      <c r="AI2665" s="179">
        <f t="shared" si="1206"/>
        <v>0</v>
      </c>
      <c r="AJ2665" s="179">
        <f t="shared" si="1207"/>
        <v>0</v>
      </c>
      <c r="AK2665" s="179">
        <f t="shared" si="1208"/>
        <v>0</v>
      </c>
      <c r="AL2665" s="179">
        <f t="shared" si="1209"/>
        <v>0</v>
      </c>
      <c r="AM2665" s="180" t="str">
        <f>IF(L2665=1,Stundensätze!$D$13,IF(L2665=2,Stundensätze!$D$17,IF(L2665=4,Stundensätze!$D$21,"")))</f>
        <v/>
      </c>
      <c r="AN2665" s="180" t="str">
        <f>IF(L2665=1,Stundensätze!$D$15,IF(L2665=2,Stundensätze!$D$19,IF(L2665=4,Stundensätze!$D$23,"")))</f>
        <v/>
      </c>
      <c r="AO2665" s="180">
        <f t="shared" si="1210"/>
        <v>0</v>
      </c>
      <c r="AP2665" s="180">
        <f t="shared" si="1211"/>
        <v>0</v>
      </c>
      <c r="AQ2665" s="192" t="str">
        <f t="shared" si="1212"/>
        <v/>
      </c>
      <c r="AR2665" s="192" t="str">
        <f t="shared" si="1213"/>
        <v/>
      </c>
      <c r="AS2665" s="193">
        <f t="shared" si="1214"/>
        <v>0</v>
      </c>
      <c r="AT2665" s="258">
        <f>IF(K2665=0,0,VLOOKUP(K2665,Kostenstellen!A:B,2,FALSE))</f>
        <v>0</v>
      </c>
      <c r="AU2665" s="68" t="str">
        <f t="shared" si="1196"/>
        <v/>
      </c>
      <c r="AV2665" s="68" t="str">
        <f t="shared" si="1197"/>
        <v/>
      </c>
      <c r="AW2665" s="68">
        <f>IF(AF2665=0,0,VLOOKUP($H2665,Leistungszahlen!$A$11:$H$158,4,FALSE))</f>
        <v>0</v>
      </c>
      <c r="AX2665" s="68">
        <f>IF(AF2665=0,0,VLOOKUP($H2665,Leistungszahlen!$A$11:$H$158,5,FALSE))</f>
        <v>0</v>
      </c>
      <c r="AY2665" s="68">
        <f>IF(AG2665=0,0,VLOOKUP($H2665,Leistungszahlen!$A$11:$H$158,6,FALSE))</f>
        <v>0</v>
      </c>
      <c r="AZ2665" s="68">
        <f t="shared" si="1198"/>
        <v>0</v>
      </c>
      <c r="BA2665" s="68">
        <f t="shared" si="1199"/>
        <v>0</v>
      </c>
      <c r="BC2665" s="68">
        <f t="shared" si="1215"/>
        <v>0</v>
      </c>
      <c r="BD2665" s="285"/>
    </row>
    <row r="2666" spans="1:56" s="68" customFormat="1">
      <c r="A2666" s="200"/>
      <c r="B2666" s="200"/>
      <c r="C2666" s="200"/>
      <c r="D2666" s="200"/>
      <c r="E2666" s="200"/>
      <c r="F2666" s="200"/>
      <c r="G2666" s="200"/>
      <c r="H2666" s="201"/>
      <c r="I2666" s="202"/>
      <c r="J2666" s="200"/>
      <c r="K2666" s="176"/>
      <c r="L2666" s="176"/>
      <c r="M2666" s="176"/>
      <c r="N2666" s="286"/>
      <c r="O2666" s="286"/>
      <c r="P2666" s="176"/>
      <c r="Q2666" s="203">
        <f t="shared" si="1191"/>
        <v>0</v>
      </c>
      <c r="R2666" s="203">
        <f t="shared" si="1192"/>
        <v>0</v>
      </c>
      <c r="S2666" s="203">
        <f t="shared" si="1193"/>
        <v>0</v>
      </c>
      <c r="T2666" s="203">
        <f t="shared" si="1194"/>
        <v>0</v>
      </c>
      <c r="U2666" s="203">
        <f t="shared" si="1195"/>
        <v>0</v>
      </c>
      <c r="V2666" s="175">
        <f>IF(Q2666&gt;0,VLOOKUP(Q2666,Jahresfaktoren!$A$11:$B$24,2,),0)</f>
        <v>0</v>
      </c>
      <c r="W2666" s="175">
        <f>IF(R2666&gt;0,VLOOKUP(R2666,Jahresfaktoren!$D$11:$E$24,2,),0)</f>
        <v>0</v>
      </c>
      <c r="X2666" s="175">
        <f>IF(S2666&gt;0,VLOOKUP(S2666,Jahresfaktoren!$A$28:$B$29,2,),0)</f>
        <v>0</v>
      </c>
      <c r="Y2666" s="175">
        <f>IF(T2666&gt;0,VLOOKUP(T2666,Jahresfaktoren!$A$28:$B$29,2,),0)</f>
        <v>0</v>
      </c>
      <c r="Z2666" s="175">
        <f>IF(U2666&gt;0,VLOOKUP(U2666,Jahresfaktoren!$A$32:$B$33,2,),)</f>
        <v>0</v>
      </c>
      <c r="AA2666" s="177" t="str">
        <f t="shared" si="1200"/>
        <v/>
      </c>
      <c r="AB2666" s="177" t="str">
        <f t="shared" si="1201"/>
        <v/>
      </c>
      <c r="AC2666" s="177" t="str">
        <f t="shared" si="1202"/>
        <v/>
      </c>
      <c r="AD2666" s="177" t="str">
        <f t="shared" si="1203"/>
        <v/>
      </c>
      <c r="AE2666" s="177" t="str">
        <f t="shared" si="1204"/>
        <v/>
      </c>
      <c r="AF2666" s="178">
        <f>IF(Q2666&gt;0,VLOOKUP(H2666,Leistungszahlen!$A$11:$C$158,3,),0)</f>
        <v>0</v>
      </c>
      <c r="AG2666" s="178">
        <f>IF(R2666&gt;0,VLOOKUP(H2666,Leistungszahlen!$A$11:$F$158,6,),IF(T2666&gt;0,VLOOKUP(H2666,Leistungszahlen!$A$11:$F$158,6,),0))</f>
        <v>0</v>
      </c>
      <c r="AH2666" s="179">
        <f t="shared" si="1205"/>
        <v>0</v>
      </c>
      <c r="AI2666" s="179">
        <f t="shared" si="1206"/>
        <v>0</v>
      </c>
      <c r="AJ2666" s="179">
        <f t="shared" si="1207"/>
        <v>0</v>
      </c>
      <c r="AK2666" s="179">
        <f t="shared" si="1208"/>
        <v>0</v>
      </c>
      <c r="AL2666" s="179">
        <f t="shared" si="1209"/>
        <v>0</v>
      </c>
      <c r="AM2666" s="180" t="str">
        <f>IF(L2666=1,Stundensätze!$D$13,IF(L2666=2,Stundensätze!$D$17,IF(L2666=4,Stundensätze!$D$21,"")))</f>
        <v/>
      </c>
      <c r="AN2666" s="180" t="str">
        <f>IF(L2666=1,Stundensätze!$D$15,IF(L2666=2,Stundensätze!$D$19,IF(L2666=4,Stundensätze!$D$23,"")))</f>
        <v/>
      </c>
      <c r="AO2666" s="180">
        <f t="shared" si="1210"/>
        <v>0</v>
      </c>
      <c r="AP2666" s="180">
        <f t="shared" si="1211"/>
        <v>0</v>
      </c>
      <c r="AQ2666" s="192" t="str">
        <f t="shared" si="1212"/>
        <v/>
      </c>
      <c r="AR2666" s="192" t="str">
        <f t="shared" si="1213"/>
        <v/>
      </c>
      <c r="AS2666" s="193">
        <f t="shared" si="1214"/>
        <v>0</v>
      </c>
      <c r="AT2666" s="258">
        <f>IF(K2666=0,0,VLOOKUP(K2666,Kostenstellen!A:B,2,FALSE))</f>
        <v>0</v>
      </c>
      <c r="AU2666" s="68" t="str">
        <f t="shared" si="1196"/>
        <v/>
      </c>
      <c r="AV2666" s="68" t="str">
        <f t="shared" si="1197"/>
        <v/>
      </c>
      <c r="AW2666" s="68">
        <f>IF(AF2666=0,0,VLOOKUP($H2666,Leistungszahlen!$A$11:$H$158,4,FALSE))</f>
        <v>0</v>
      </c>
      <c r="AX2666" s="68">
        <f>IF(AF2666=0,0,VLOOKUP($H2666,Leistungszahlen!$A$11:$H$158,5,FALSE))</f>
        <v>0</v>
      </c>
      <c r="AY2666" s="68">
        <f>IF(AG2666=0,0,VLOOKUP($H2666,Leistungszahlen!$A$11:$H$158,6,FALSE))</f>
        <v>0</v>
      </c>
      <c r="AZ2666" s="68">
        <f t="shared" si="1198"/>
        <v>0</v>
      </c>
      <c r="BA2666" s="68">
        <f t="shared" si="1199"/>
        <v>0</v>
      </c>
      <c r="BC2666" s="68">
        <f t="shared" si="1215"/>
        <v>0</v>
      </c>
      <c r="BD2666" s="285"/>
    </row>
    <row r="2667" spans="1:56" s="68" customFormat="1">
      <c r="A2667" s="200"/>
      <c r="B2667" s="200"/>
      <c r="C2667" s="200"/>
      <c r="D2667" s="200"/>
      <c r="E2667" s="200"/>
      <c r="F2667" s="200"/>
      <c r="G2667" s="200"/>
      <c r="H2667" s="201"/>
      <c r="I2667" s="202"/>
      <c r="J2667" s="200"/>
      <c r="K2667" s="176"/>
      <c r="L2667" s="176"/>
      <c r="M2667" s="176"/>
      <c r="N2667" s="286"/>
      <c r="O2667" s="286"/>
      <c r="P2667" s="176"/>
      <c r="Q2667" s="203">
        <f t="shared" si="1191"/>
        <v>0</v>
      </c>
      <c r="R2667" s="203">
        <f t="shared" si="1192"/>
        <v>0</v>
      </c>
      <c r="S2667" s="203">
        <f t="shared" si="1193"/>
        <v>0</v>
      </c>
      <c r="T2667" s="203">
        <f t="shared" si="1194"/>
        <v>0</v>
      </c>
      <c r="U2667" s="203">
        <f t="shared" si="1195"/>
        <v>0</v>
      </c>
      <c r="V2667" s="175">
        <f>IF(Q2667&gt;0,VLOOKUP(Q2667,Jahresfaktoren!$A$11:$B$24,2,),0)</f>
        <v>0</v>
      </c>
      <c r="W2667" s="175">
        <f>IF(R2667&gt;0,VLOOKUP(R2667,Jahresfaktoren!$D$11:$E$24,2,),0)</f>
        <v>0</v>
      </c>
      <c r="X2667" s="175">
        <f>IF(S2667&gt;0,VLOOKUP(S2667,Jahresfaktoren!$A$28:$B$29,2,),0)</f>
        <v>0</v>
      </c>
      <c r="Y2667" s="175">
        <f>IF(T2667&gt;0,VLOOKUP(T2667,Jahresfaktoren!$A$28:$B$29,2,),0)</f>
        <v>0</v>
      </c>
      <c r="Z2667" s="175">
        <f>IF(U2667&gt;0,VLOOKUP(U2667,Jahresfaktoren!$A$32:$B$33,2,),)</f>
        <v>0</v>
      </c>
      <c r="AA2667" s="177" t="str">
        <f t="shared" si="1200"/>
        <v/>
      </c>
      <c r="AB2667" s="177" t="str">
        <f t="shared" si="1201"/>
        <v/>
      </c>
      <c r="AC2667" s="177" t="str">
        <f t="shared" si="1202"/>
        <v/>
      </c>
      <c r="AD2667" s="177" t="str">
        <f t="shared" si="1203"/>
        <v/>
      </c>
      <c r="AE2667" s="177" t="str">
        <f t="shared" si="1204"/>
        <v/>
      </c>
      <c r="AF2667" s="178">
        <f>IF(Q2667&gt;0,VLOOKUP(H2667,Leistungszahlen!$A$11:$C$158,3,),0)</f>
        <v>0</v>
      </c>
      <c r="AG2667" s="178">
        <f>IF(R2667&gt;0,VLOOKUP(H2667,Leistungszahlen!$A$11:$F$158,6,),IF(T2667&gt;0,VLOOKUP(H2667,Leistungszahlen!$A$11:$F$158,6,),0))</f>
        <v>0</v>
      </c>
      <c r="AH2667" s="179">
        <f t="shared" si="1205"/>
        <v>0</v>
      </c>
      <c r="AI2667" s="179">
        <f t="shared" si="1206"/>
        <v>0</v>
      </c>
      <c r="AJ2667" s="179">
        <f t="shared" si="1207"/>
        <v>0</v>
      </c>
      <c r="AK2667" s="179">
        <f t="shared" si="1208"/>
        <v>0</v>
      </c>
      <c r="AL2667" s="179">
        <f t="shared" si="1209"/>
        <v>0</v>
      </c>
      <c r="AM2667" s="180" t="str">
        <f>IF(L2667=1,Stundensätze!$D$13,IF(L2667=2,Stundensätze!$D$17,IF(L2667=4,Stundensätze!$D$21,"")))</f>
        <v/>
      </c>
      <c r="AN2667" s="180" t="str">
        <f>IF(L2667=1,Stundensätze!$D$15,IF(L2667=2,Stundensätze!$D$19,IF(L2667=4,Stundensätze!$D$23,"")))</f>
        <v/>
      </c>
      <c r="AO2667" s="180">
        <f t="shared" si="1210"/>
        <v>0</v>
      </c>
      <c r="AP2667" s="180">
        <f t="shared" si="1211"/>
        <v>0</v>
      </c>
      <c r="AQ2667" s="192" t="str">
        <f t="shared" si="1212"/>
        <v/>
      </c>
      <c r="AR2667" s="192" t="str">
        <f t="shared" si="1213"/>
        <v/>
      </c>
      <c r="AS2667" s="193">
        <f t="shared" si="1214"/>
        <v>0</v>
      </c>
      <c r="AT2667" s="258">
        <f>IF(K2667=0,0,VLOOKUP(K2667,Kostenstellen!A:B,2,FALSE))</f>
        <v>0</v>
      </c>
      <c r="AU2667" s="68" t="str">
        <f t="shared" si="1196"/>
        <v/>
      </c>
      <c r="AV2667" s="68" t="str">
        <f t="shared" si="1197"/>
        <v/>
      </c>
      <c r="AW2667" s="68">
        <f>IF(AF2667=0,0,VLOOKUP($H2667,Leistungszahlen!$A$11:$H$158,4,FALSE))</f>
        <v>0</v>
      </c>
      <c r="AX2667" s="68">
        <f>IF(AF2667=0,0,VLOOKUP($H2667,Leistungszahlen!$A$11:$H$158,5,FALSE))</f>
        <v>0</v>
      </c>
      <c r="AY2667" s="68">
        <f>IF(AG2667=0,0,VLOOKUP($H2667,Leistungszahlen!$A$11:$H$158,6,FALSE))</f>
        <v>0</v>
      </c>
      <c r="AZ2667" s="68">
        <f t="shared" si="1198"/>
        <v>0</v>
      </c>
      <c r="BA2667" s="68">
        <f t="shared" si="1199"/>
        <v>0</v>
      </c>
      <c r="BC2667" s="68">
        <f t="shared" si="1215"/>
        <v>0</v>
      </c>
      <c r="BD2667" s="285"/>
    </row>
    <row r="2668" spans="1:56" s="68" customFormat="1">
      <c r="A2668" s="200"/>
      <c r="B2668" s="200"/>
      <c r="C2668" s="200"/>
      <c r="D2668" s="200"/>
      <c r="E2668" s="200"/>
      <c r="F2668" s="200"/>
      <c r="G2668" s="200"/>
      <c r="H2668" s="201"/>
      <c r="I2668" s="202"/>
      <c r="J2668" s="200"/>
      <c r="K2668" s="176"/>
      <c r="L2668" s="176"/>
      <c r="M2668" s="176"/>
      <c r="N2668" s="286"/>
      <c r="O2668" s="286"/>
      <c r="P2668" s="176"/>
      <c r="Q2668" s="203">
        <f t="shared" si="1191"/>
        <v>0</v>
      </c>
      <c r="R2668" s="203">
        <f t="shared" si="1192"/>
        <v>0</v>
      </c>
      <c r="S2668" s="203">
        <f t="shared" si="1193"/>
        <v>0</v>
      </c>
      <c r="T2668" s="203">
        <f t="shared" si="1194"/>
        <v>0</v>
      </c>
      <c r="U2668" s="203">
        <f t="shared" si="1195"/>
        <v>0</v>
      </c>
      <c r="V2668" s="175">
        <f>IF(Q2668&gt;0,VLOOKUP(Q2668,Jahresfaktoren!$A$11:$B$24,2,),0)</f>
        <v>0</v>
      </c>
      <c r="W2668" s="175">
        <f>IF(R2668&gt;0,VLOOKUP(R2668,Jahresfaktoren!$D$11:$E$24,2,),0)</f>
        <v>0</v>
      </c>
      <c r="X2668" s="175">
        <f>IF(S2668&gt;0,VLOOKUP(S2668,Jahresfaktoren!$A$28:$B$29,2,),0)</f>
        <v>0</v>
      </c>
      <c r="Y2668" s="175">
        <f>IF(T2668&gt;0,VLOOKUP(T2668,Jahresfaktoren!$A$28:$B$29,2,),0)</f>
        <v>0</v>
      </c>
      <c r="Z2668" s="175">
        <f>IF(U2668&gt;0,VLOOKUP(U2668,Jahresfaktoren!$A$32:$B$33,2,),)</f>
        <v>0</v>
      </c>
      <c r="AA2668" s="177" t="str">
        <f t="shared" si="1200"/>
        <v/>
      </c>
      <c r="AB2668" s="177" t="str">
        <f t="shared" si="1201"/>
        <v/>
      </c>
      <c r="AC2668" s="177" t="str">
        <f t="shared" si="1202"/>
        <v/>
      </c>
      <c r="AD2668" s="177" t="str">
        <f t="shared" si="1203"/>
        <v/>
      </c>
      <c r="AE2668" s="177" t="str">
        <f t="shared" si="1204"/>
        <v/>
      </c>
      <c r="AF2668" s="178">
        <f>IF(Q2668&gt;0,VLOOKUP(H2668,Leistungszahlen!$A$11:$C$158,3,),0)</f>
        <v>0</v>
      </c>
      <c r="AG2668" s="178">
        <f>IF(R2668&gt;0,VLOOKUP(H2668,Leistungszahlen!$A$11:$F$158,6,),IF(T2668&gt;0,VLOOKUP(H2668,Leistungszahlen!$A$11:$F$158,6,),0))</f>
        <v>0</v>
      </c>
      <c r="AH2668" s="179">
        <f t="shared" si="1205"/>
        <v>0</v>
      </c>
      <c r="AI2668" s="179">
        <f t="shared" si="1206"/>
        <v>0</v>
      </c>
      <c r="AJ2668" s="179">
        <f t="shared" si="1207"/>
        <v>0</v>
      </c>
      <c r="AK2668" s="179">
        <f t="shared" si="1208"/>
        <v>0</v>
      </c>
      <c r="AL2668" s="179">
        <f t="shared" si="1209"/>
        <v>0</v>
      </c>
      <c r="AM2668" s="180" t="str">
        <f>IF(L2668=1,Stundensätze!$D$13,IF(L2668=2,Stundensätze!$D$17,IF(L2668=4,Stundensätze!$D$21,"")))</f>
        <v/>
      </c>
      <c r="AN2668" s="180" t="str">
        <f>IF(L2668=1,Stundensätze!$D$15,IF(L2668=2,Stundensätze!$D$19,IF(L2668=4,Stundensätze!$D$23,"")))</f>
        <v/>
      </c>
      <c r="AO2668" s="180">
        <f t="shared" si="1210"/>
        <v>0</v>
      </c>
      <c r="AP2668" s="180">
        <f t="shared" si="1211"/>
        <v>0</v>
      </c>
      <c r="AQ2668" s="192" t="str">
        <f t="shared" si="1212"/>
        <v/>
      </c>
      <c r="AR2668" s="192" t="str">
        <f t="shared" si="1213"/>
        <v/>
      </c>
      <c r="AS2668" s="193">
        <f t="shared" si="1214"/>
        <v>0</v>
      </c>
      <c r="AT2668" s="258">
        <f>IF(K2668=0,0,VLOOKUP(K2668,Kostenstellen!A:B,2,FALSE))</f>
        <v>0</v>
      </c>
      <c r="AU2668" s="68" t="str">
        <f t="shared" si="1196"/>
        <v/>
      </c>
      <c r="AV2668" s="68" t="str">
        <f t="shared" si="1197"/>
        <v/>
      </c>
      <c r="AW2668" s="68">
        <f>IF(AF2668=0,0,VLOOKUP($H2668,Leistungszahlen!$A$11:$H$158,4,FALSE))</f>
        <v>0</v>
      </c>
      <c r="AX2668" s="68">
        <f>IF(AF2668=0,0,VLOOKUP($H2668,Leistungszahlen!$A$11:$H$158,5,FALSE))</f>
        <v>0</v>
      </c>
      <c r="AY2668" s="68">
        <f>IF(AG2668=0,0,VLOOKUP($H2668,Leistungszahlen!$A$11:$H$158,6,FALSE))</f>
        <v>0</v>
      </c>
      <c r="AZ2668" s="68">
        <f t="shared" si="1198"/>
        <v>0</v>
      </c>
      <c r="BA2668" s="68">
        <f t="shared" si="1199"/>
        <v>0</v>
      </c>
      <c r="BC2668" s="68">
        <f t="shared" si="1215"/>
        <v>0</v>
      </c>
      <c r="BD2668" s="285"/>
    </row>
    <row r="2669" spans="1:56" s="68" customFormat="1">
      <c r="A2669" s="200"/>
      <c r="B2669" s="200"/>
      <c r="C2669" s="200"/>
      <c r="D2669" s="200"/>
      <c r="E2669" s="200"/>
      <c r="F2669" s="200"/>
      <c r="G2669" s="200"/>
      <c r="H2669" s="201"/>
      <c r="I2669" s="202"/>
      <c r="J2669" s="200"/>
      <c r="K2669" s="176"/>
      <c r="L2669" s="176"/>
      <c r="M2669" s="176"/>
      <c r="N2669" s="286"/>
      <c r="O2669" s="286"/>
      <c r="P2669" s="176"/>
      <c r="Q2669" s="203">
        <f t="shared" si="1191"/>
        <v>0</v>
      </c>
      <c r="R2669" s="203">
        <f t="shared" si="1192"/>
        <v>0</v>
      </c>
      <c r="S2669" s="203">
        <f t="shared" si="1193"/>
        <v>0</v>
      </c>
      <c r="T2669" s="203">
        <f t="shared" si="1194"/>
        <v>0</v>
      </c>
      <c r="U2669" s="203">
        <f t="shared" si="1195"/>
        <v>0</v>
      </c>
      <c r="V2669" s="175">
        <f>IF(Q2669&gt;0,VLOOKUP(Q2669,Jahresfaktoren!$A$11:$B$24,2,),0)</f>
        <v>0</v>
      </c>
      <c r="W2669" s="175">
        <f>IF(R2669&gt;0,VLOOKUP(R2669,Jahresfaktoren!$D$11:$E$24,2,),0)</f>
        <v>0</v>
      </c>
      <c r="X2669" s="175">
        <f>IF(S2669&gt;0,VLOOKUP(S2669,Jahresfaktoren!$A$28:$B$29,2,),0)</f>
        <v>0</v>
      </c>
      <c r="Y2669" s="175">
        <f>IF(T2669&gt;0,VLOOKUP(T2669,Jahresfaktoren!$A$28:$B$29,2,),0)</f>
        <v>0</v>
      </c>
      <c r="Z2669" s="175">
        <f>IF(U2669&gt;0,VLOOKUP(U2669,Jahresfaktoren!$A$32:$B$33,2,),)</f>
        <v>0</v>
      </c>
      <c r="AA2669" s="177" t="str">
        <f t="shared" si="1200"/>
        <v/>
      </c>
      <c r="AB2669" s="177" t="str">
        <f t="shared" si="1201"/>
        <v/>
      </c>
      <c r="AC2669" s="177" t="str">
        <f t="shared" si="1202"/>
        <v/>
      </c>
      <c r="AD2669" s="177" t="str">
        <f t="shared" si="1203"/>
        <v/>
      </c>
      <c r="AE2669" s="177" t="str">
        <f t="shared" si="1204"/>
        <v/>
      </c>
      <c r="AF2669" s="178">
        <f>IF(Q2669&gt;0,VLOOKUP(H2669,Leistungszahlen!$A$11:$C$158,3,),0)</f>
        <v>0</v>
      </c>
      <c r="AG2669" s="178">
        <f>IF(R2669&gt;0,VLOOKUP(H2669,Leistungszahlen!$A$11:$F$158,6,),IF(T2669&gt;0,VLOOKUP(H2669,Leistungszahlen!$A$11:$F$158,6,),0))</f>
        <v>0</v>
      </c>
      <c r="AH2669" s="179">
        <f t="shared" si="1205"/>
        <v>0</v>
      </c>
      <c r="AI2669" s="179">
        <f t="shared" si="1206"/>
        <v>0</v>
      </c>
      <c r="AJ2669" s="179">
        <f t="shared" si="1207"/>
        <v>0</v>
      </c>
      <c r="AK2669" s="179">
        <f t="shared" si="1208"/>
        <v>0</v>
      </c>
      <c r="AL2669" s="179">
        <f t="shared" si="1209"/>
        <v>0</v>
      </c>
      <c r="AM2669" s="180" t="str">
        <f>IF(L2669=1,Stundensätze!$D$13,IF(L2669=2,Stundensätze!$D$17,IF(L2669=4,Stundensätze!$D$21,"")))</f>
        <v/>
      </c>
      <c r="AN2669" s="180" t="str">
        <f>IF(L2669=1,Stundensätze!$D$15,IF(L2669=2,Stundensätze!$D$19,IF(L2669=4,Stundensätze!$D$23,"")))</f>
        <v/>
      </c>
      <c r="AO2669" s="180">
        <f t="shared" si="1210"/>
        <v>0</v>
      </c>
      <c r="AP2669" s="180">
        <f t="shared" si="1211"/>
        <v>0</v>
      </c>
      <c r="AQ2669" s="192" t="str">
        <f t="shared" si="1212"/>
        <v/>
      </c>
      <c r="AR2669" s="192" t="str">
        <f t="shared" si="1213"/>
        <v/>
      </c>
      <c r="AS2669" s="193">
        <f t="shared" si="1214"/>
        <v>0</v>
      </c>
      <c r="AT2669" s="258">
        <f>IF(K2669=0,0,VLOOKUP(K2669,Kostenstellen!A:B,2,FALSE))</f>
        <v>0</v>
      </c>
      <c r="AU2669" s="68" t="str">
        <f t="shared" si="1196"/>
        <v/>
      </c>
      <c r="AV2669" s="68" t="str">
        <f t="shared" si="1197"/>
        <v/>
      </c>
      <c r="AW2669" s="68">
        <f>IF(AF2669=0,0,VLOOKUP($H2669,Leistungszahlen!$A$11:$H$158,4,FALSE))</f>
        <v>0</v>
      </c>
      <c r="AX2669" s="68">
        <f>IF(AF2669=0,0,VLOOKUP($H2669,Leistungszahlen!$A$11:$H$158,5,FALSE))</f>
        <v>0</v>
      </c>
      <c r="AY2669" s="68">
        <f>IF(AG2669=0,0,VLOOKUP($H2669,Leistungszahlen!$A$11:$H$158,6,FALSE))</f>
        <v>0</v>
      </c>
      <c r="AZ2669" s="68">
        <f t="shared" si="1198"/>
        <v>0</v>
      </c>
      <c r="BA2669" s="68">
        <f t="shared" si="1199"/>
        <v>0</v>
      </c>
      <c r="BC2669" s="68">
        <f t="shared" si="1215"/>
        <v>0</v>
      </c>
      <c r="BD2669" s="285"/>
    </row>
    <row r="2670" spans="1:56" s="68" customFormat="1">
      <c r="A2670" s="200"/>
      <c r="B2670" s="200"/>
      <c r="C2670" s="200"/>
      <c r="D2670" s="200"/>
      <c r="E2670" s="200"/>
      <c r="F2670" s="200"/>
      <c r="G2670" s="200"/>
      <c r="H2670" s="201"/>
      <c r="I2670" s="202"/>
      <c r="J2670" s="200"/>
      <c r="K2670" s="176"/>
      <c r="L2670" s="176"/>
      <c r="M2670" s="176"/>
      <c r="N2670" s="286"/>
      <c r="O2670" s="286"/>
      <c r="P2670" s="176"/>
      <c r="Q2670" s="203">
        <f t="shared" si="1191"/>
        <v>0</v>
      </c>
      <c r="R2670" s="203">
        <f t="shared" si="1192"/>
        <v>0</v>
      </c>
      <c r="S2670" s="203">
        <f t="shared" si="1193"/>
        <v>0</v>
      </c>
      <c r="T2670" s="203">
        <f t="shared" si="1194"/>
        <v>0</v>
      </c>
      <c r="U2670" s="203">
        <f t="shared" si="1195"/>
        <v>0</v>
      </c>
      <c r="V2670" s="175">
        <f>IF(Q2670&gt;0,VLOOKUP(Q2670,Jahresfaktoren!$A$11:$B$24,2,),0)</f>
        <v>0</v>
      </c>
      <c r="W2670" s="175">
        <f>IF(R2670&gt;0,VLOOKUP(R2670,Jahresfaktoren!$D$11:$E$24,2,),0)</f>
        <v>0</v>
      </c>
      <c r="X2670" s="175">
        <f>IF(S2670&gt;0,VLOOKUP(S2670,Jahresfaktoren!$A$28:$B$29,2,),0)</f>
        <v>0</v>
      </c>
      <c r="Y2670" s="175">
        <f>IF(T2670&gt;0,VLOOKUP(T2670,Jahresfaktoren!$A$28:$B$29,2,),0)</f>
        <v>0</v>
      </c>
      <c r="Z2670" s="175">
        <f>IF(U2670&gt;0,VLOOKUP(U2670,Jahresfaktoren!$A$32:$B$33,2,),)</f>
        <v>0</v>
      </c>
      <c r="AA2670" s="177" t="str">
        <f t="shared" si="1200"/>
        <v/>
      </c>
      <c r="AB2670" s="177" t="str">
        <f t="shared" si="1201"/>
        <v/>
      </c>
      <c r="AC2670" s="177" t="str">
        <f t="shared" si="1202"/>
        <v/>
      </c>
      <c r="AD2670" s="177" t="str">
        <f t="shared" si="1203"/>
        <v/>
      </c>
      <c r="AE2670" s="177" t="str">
        <f t="shared" si="1204"/>
        <v/>
      </c>
      <c r="AF2670" s="178">
        <f>IF(Q2670&gt;0,VLOOKUP(H2670,Leistungszahlen!$A$11:$C$158,3,),0)</f>
        <v>0</v>
      </c>
      <c r="AG2670" s="178">
        <f>IF(R2670&gt;0,VLOOKUP(H2670,Leistungszahlen!$A$11:$F$158,6,),IF(T2670&gt;0,VLOOKUP(H2670,Leistungszahlen!$A$11:$F$158,6,),0))</f>
        <v>0</v>
      </c>
      <c r="AH2670" s="179">
        <f t="shared" si="1205"/>
        <v>0</v>
      </c>
      <c r="AI2670" s="179">
        <f t="shared" si="1206"/>
        <v>0</v>
      </c>
      <c r="AJ2670" s="179">
        <f t="shared" si="1207"/>
        <v>0</v>
      </c>
      <c r="AK2670" s="179">
        <f t="shared" si="1208"/>
        <v>0</v>
      </c>
      <c r="AL2670" s="179">
        <f t="shared" si="1209"/>
        <v>0</v>
      </c>
      <c r="AM2670" s="180" t="str">
        <f>IF(L2670=1,Stundensätze!$D$13,IF(L2670=2,Stundensätze!$D$17,IF(L2670=4,Stundensätze!$D$21,"")))</f>
        <v/>
      </c>
      <c r="AN2670" s="180" t="str">
        <f>IF(L2670=1,Stundensätze!$D$15,IF(L2670=2,Stundensätze!$D$19,IF(L2670=4,Stundensätze!$D$23,"")))</f>
        <v/>
      </c>
      <c r="AO2670" s="180">
        <f t="shared" si="1210"/>
        <v>0</v>
      </c>
      <c r="AP2670" s="180">
        <f t="shared" si="1211"/>
        <v>0</v>
      </c>
      <c r="AQ2670" s="192" t="str">
        <f t="shared" si="1212"/>
        <v/>
      </c>
      <c r="AR2670" s="192" t="str">
        <f t="shared" si="1213"/>
        <v/>
      </c>
      <c r="AS2670" s="193">
        <f t="shared" si="1214"/>
        <v>0</v>
      </c>
      <c r="AT2670" s="258">
        <f>IF(K2670=0,0,VLOOKUP(K2670,Kostenstellen!A:B,2,FALSE))</f>
        <v>0</v>
      </c>
      <c r="AU2670" s="68" t="str">
        <f t="shared" si="1196"/>
        <v/>
      </c>
      <c r="AV2670" s="68" t="str">
        <f t="shared" si="1197"/>
        <v/>
      </c>
      <c r="AW2670" s="68">
        <f>IF(AF2670=0,0,VLOOKUP($H2670,Leistungszahlen!$A$11:$H$158,4,FALSE))</f>
        <v>0</v>
      </c>
      <c r="AX2670" s="68">
        <f>IF(AF2670=0,0,VLOOKUP($H2670,Leistungszahlen!$A$11:$H$158,5,FALSE))</f>
        <v>0</v>
      </c>
      <c r="AY2670" s="68">
        <f>IF(AG2670=0,0,VLOOKUP($H2670,Leistungszahlen!$A$11:$H$158,6,FALSE))</f>
        <v>0</v>
      </c>
      <c r="AZ2670" s="68">
        <f t="shared" si="1198"/>
        <v>0</v>
      </c>
      <c r="BA2670" s="68">
        <f t="shared" si="1199"/>
        <v>0</v>
      </c>
      <c r="BC2670" s="68">
        <f t="shared" si="1215"/>
        <v>0</v>
      </c>
      <c r="BD2670" s="285"/>
    </row>
    <row r="2671" spans="1:56" s="68" customFormat="1">
      <c r="A2671" s="200"/>
      <c r="B2671" s="200"/>
      <c r="C2671" s="200"/>
      <c r="D2671" s="200"/>
      <c r="E2671" s="200"/>
      <c r="F2671" s="200"/>
      <c r="G2671" s="200"/>
      <c r="H2671" s="201"/>
      <c r="I2671" s="202"/>
      <c r="J2671" s="200"/>
      <c r="K2671" s="176"/>
      <c r="L2671" s="176"/>
      <c r="M2671" s="176"/>
      <c r="N2671" s="286"/>
      <c r="O2671" s="286"/>
      <c r="P2671" s="176"/>
      <c r="Q2671" s="203">
        <f t="shared" si="1191"/>
        <v>0</v>
      </c>
      <c r="R2671" s="203">
        <f t="shared" si="1192"/>
        <v>0</v>
      </c>
      <c r="S2671" s="203">
        <f t="shared" si="1193"/>
        <v>0</v>
      </c>
      <c r="T2671" s="203">
        <f t="shared" si="1194"/>
        <v>0</v>
      </c>
      <c r="U2671" s="203">
        <f t="shared" si="1195"/>
        <v>0</v>
      </c>
      <c r="V2671" s="175">
        <f>IF(Q2671&gt;0,VLOOKUP(Q2671,Jahresfaktoren!$A$11:$B$24,2,),0)</f>
        <v>0</v>
      </c>
      <c r="W2671" s="175">
        <f>IF(R2671&gt;0,VLOOKUP(R2671,Jahresfaktoren!$D$11:$E$24,2,),0)</f>
        <v>0</v>
      </c>
      <c r="X2671" s="175">
        <f>IF(S2671&gt;0,VLOOKUP(S2671,Jahresfaktoren!$A$28:$B$29,2,),0)</f>
        <v>0</v>
      </c>
      <c r="Y2671" s="175">
        <f>IF(T2671&gt;0,VLOOKUP(T2671,Jahresfaktoren!$A$28:$B$29,2,),0)</f>
        <v>0</v>
      </c>
      <c r="Z2671" s="175">
        <f>IF(U2671&gt;0,VLOOKUP(U2671,Jahresfaktoren!$A$32:$B$33,2,),)</f>
        <v>0</v>
      </c>
      <c r="AA2671" s="177" t="str">
        <f t="shared" si="1200"/>
        <v/>
      </c>
      <c r="AB2671" s="177" t="str">
        <f t="shared" si="1201"/>
        <v/>
      </c>
      <c r="AC2671" s="177" t="str">
        <f t="shared" si="1202"/>
        <v/>
      </c>
      <c r="AD2671" s="177" t="str">
        <f t="shared" si="1203"/>
        <v/>
      </c>
      <c r="AE2671" s="177" t="str">
        <f t="shared" si="1204"/>
        <v/>
      </c>
      <c r="AF2671" s="178">
        <f>IF(Q2671&gt;0,VLOOKUP(H2671,Leistungszahlen!$A$11:$C$158,3,),0)</f>
        <v>0</v>
      </c>
      <c r="AG2671" s="178">
        <f>IF(R2671&gt;0,VLOOKUP(H2671,Leistungszahlen!$A$11:$F$158,6,),IF(T2671&gt;0,VLOOKUP(H2671,Leistungszahlen!$A$11:$F$158,6,),0))</f>
        <v>0</v>
      </c>
      <c r="AH2671" s="179">
        <f t="shared" si="1205"/>
        <v>0</v>
      </c>
      <c r="AI2671" s="179">
        <f t="shared" si="1206"/>
        <v>0</v>
      </c>
      <c r="AJ2671" s="179">
        <f t="shared" si="1207"/>
        <v>0</v>
      </c>
      <c r="AK2671" s="179">
        <f t="shared" si="1208"/>
        <v>0</v>
      </c>
      <c r="AL2671" s="179">
        <f t="shared" si="1209"/>
        <v>0</v>
      </c>
      <c r="AM2671" s="180" t="str">
        <f>IF(L2671=1,Stundensätze!$D$13,IF(L2671=2,Stundensätze!$D$17,IF(L2671=4,Stundensätze!$D$21,"")))</f>
        <v/>
      </c>
      <c r="AN2671" s="180" t="str">
        <f>IF(L2671=1,Stundensätze!$D$15,IF(L2671=2,Stundensätze!$D$19,IF(L2671=4,Stundensätze!$D$23,"")))</f>
        <v/>
      </c>
      <c r="AO2671" s="180">
        <f t="shared" si="1210"/>
        <v>0</v>
      </c>
      <c r="AP2671" s="180">
        <f t="shared" si="1211"/>
        <v>0</v>
      </c>
      <c r="AQ2671" s="192" t="str">
        <f t="shared" si="1212"/>
        <v/>
      </c>
      <c r="AR2671" s="192" t="str">
        <f t="shared" si="1213"/>
        <v/>
      </c>
      <c r="AS2671" s="193">
        <f t="shared" si="1214"/>
        <v>0</v>
      </c>
      <c r="AT2671" s="258">
        <f>IF(K2671=0,0,VLOOKUP(K2671,Kostenstellen!A:B,2,FALSE))</f>
        <v>0</v>
      </c>
      <c r="AU2671" s="68" t="str">
        <f t="shared" si="1196"/>
        <v/>
      </c>
      <c r="AV2671" s="68" t="str">
        <f t="shared" si="1197"/>
        <v/>
      </c>
      <c r="AW2671" s="68">
        <f>IF(AF2671=0,0,VLOOKUP($H2671,Leistungszahlen!$A$11:$H$158,4,FALSE))</f>
        <v>0</v>
      </c>
      <c r="AX2671" s="68">
        <f>IF(AF2671=0,0,VLOOKUP($H2671,Leistungszahlen!$A$11:$H$158,5,FALSE))</f>
        <v>0</v>
      </c>
      <c r="AY2671" s="68">
        <f>IF(AG2671=0,0,VLOOKUP($H2671,Leistungszahlen!$A$11:$H$158,6,FALSE))</f>
        <v>0</v>
      </c>
      <c r="AZ2671" s="68">
        <f t="shared" si="1198"/>
        <v>0</v>
      </c>
      <c r="BA2671" s="68">
        <f t="shared" si="1199"/>
        <v>0</v>
      </c>
      <c r="BC2671" s="68">
        <f t="shared" si="1215"/>
        <v>0</v>
      </c>
      <c r="BD2671" s="285"/>
    </row>
    <row r="2672" spans="1:56" s="68" customFormat="1">
      <c r="A2672" s="200"/>
      <c r="B2672" s="200"/>
      <c r="C2672" s="200"/>
      <c r="D2672" s="200"/>
      <c r="E2672" s="200"/>
      <c r="F2672" s="200"/>
      <c r="G2672" s="200"/>
      <c r="H2672" s="201"/>
      <c r="I2672" s="202"/>
      <c r="J2672" s="200"/>
      <c r="K2672" s="176"/>
      <c r="L2672" s="176"/>
      <c r="M2672" s="176"/>
      <c r="N2672" s="286"/>
      <c r="O2672" s="286"/>
      <c r="P2672" s="176"/>
      <c r="Q2672" s="203">
        <f t="shared" si="1191"/>
        <v>0</v>
      </c>
      <c r="R2672" s="203">
        <f t="shared" si="1192"/>
        <v>0</v>
      </c>
      <c r="S2672" s="203">
        <f t="shared" si="1193"/>
        <v>0</v>
      </c>
      <c r="T2672" s="203">
        <f t="shared" si="1194"/>
        <v>0</v>
      </c>
      <c r="U2672" s="203">
        <f t="shared" si="1195"/>
        <v>0</v>
      </c>
      <c r="V2672" s="175">
        <f>IF(Q2672&gt;0,VLOOKUP(Q2672,Jahresfaktoren!$A$11:$B$24,2,),0)</f>
        <v>0</v>
      </c>
      <c r="W2672" s="175">
        <f>IF(R2672&gt;0,VLOOKUP(R2672,Jahresfaktoren!$D$11:$E$24,2,),0)</f>
        <v>0</v>
      </c>
      <c r="X2672" s="175">
        <f>IF(S2672&gt;0,VLOOKUP(S2672,Jahresfaktoren!$A$28:$B$29,2,),0)</f>
        <v>0</v>
      </c>
      <c r="Y2672" s="175">
        <f>IF(T2672&gt;0,VLOOKUP(T2672,Jahresfaktoren!$A$28:$B$29,2,),0)</f>
        <v>0</v>
      </c>
      <c r="Z2672" s="175">
        <f>IF(U2672&gt;0,VLOOKUP(U2672,Jahresfaktoren!$A$32:$B$33,2,),)</f>
        <v>0</v>
      </c>
      <c r="AA2672" s="177" t="str">
        <f t="shared" si="1200"/>
        <v/>
      </c>
      <c r="AB2672" s="177" t="str">
        <f t="shared" si="1201"/>
        <v/>
      </c>
      <c r="AC2672" s="177" t="str">
        <f t="shared" si="1202"/>
        <v/>
      </c>
      <c r="AD2672" s="177" t="str">
        <f t="shared" si="1203"/>
        <v/>
      </c>
      <c r="AE2672" s="177" t="str">
        <f t="shared" si="1204"/>
        <v/>
      </c>
      <c r="AF2672" s="178">
        <f>IF(Q2672&gt;0,VLOOKUP(H2672,Leistungszahlen!$A$11:$C$158,3,),0)</f>
        <v>0</v>
      </c>
      <c r="AG2672" s="178">
        <f>IF(R2672&gt;0,VLOOKUP(H2672,Leistungszahlen!$A$11:$F$158,6,),IF(T2672&gt;0,VLOOKUP(H2672,Leistungszahlen!$A$11:$F$158,6,),0))</f>
        <v>0</v>
      </c>
      <c r="AH2672" s="179">
        <f t="shared" si="1205"/>
        <v>0</v>
      </c>
      <c r="AI2672" s="179">
        <f t="shared" si="1206"/>
        <v>0</v>
      </c>
      <c r="AJ2672" s="179">
        <f t="shared" si="1207"/>
        <v>0</v>
      </c>
      <c r="AK2672" s="179">
        <f t="shared" si="1208"/>
        <v>0</v>
      </c>
      <c r="AL2672" s="179">
        <f t="shared" si="1209"/>
        <v>0</v>
      </c>
      <c r="AM2672" s="180" t="str">
        <f>IF(L2672=1,Stundensätze!$D$13,IF(L2672=2,Stundensätze!$D$17,IF(L2672=4,Stundensätze!$D$21,"")))</f>
        <v/>
      </c>
      <c r="AN2672" s="180" t="str">
        <f>IF(L2672=1,Stundensätze!$D$15,IF(L2672=2,Stundensätze!$D$19,IF(L2672=4,Stundensätze!$D$23,"")))</f>
        <v/>
      </c>
      <c r="AO2672" s="180">
        <f t="shared" si="1210"/>
        <v>0</v>
      </c>
      <c r="AP2672" s="180">
        <f t="shared" si="1211"/>
        <v>0</v>
      </c>
      <c r="AQ2672" s="192" t="str">
        <f t="shared" si="1212"/>
        <v/>
      </c>
      <c r="AR2672" s="192" t="str">
        <f t="shared" si="1213"/>
        <v/>
      </c>
      <c r="AS2672" s="193">
        <f t="shared" si="1214"/>
        <v>0</v>
      </c>
      <c r="AT2672" s="258">
        <f>IF(K2672=0,0,VLOOKUP(K2672,Kostenstellen!A:B,2,FALSE))</f>
        <v>0</v>
      </c>
      <c r="AU2672" s="68" t="str">
        <f t="shared" si="1196"/>
        <v/>
      </c>
      <c r="AV2672" s="68" t="str">
        <f t="shared" si="1197"/>
        <v/>
      </c>
      <c r="AW2672" s="68">
        <f>IF(AF2672=0,0,VLOOKUP($H2672,Leistungszahlen!$A$11:$H$158,4,FALSE))</f>
        <v>0</v>
      </c>
      <c r="AX2672" s="68">
        <f>IF(AF2672=0,0,VLOOKUP($H2672,Leistungszahlen!$A$11:$H$158,5,FALSE))</f>
        <v>0</v>
      </c>
      <c r="AY2672" s="68">
        <f>IF(AG2672=0,0,VLOOKUP($H2672,Leistungszahlen!$A$11:$H$158,6,FALSE))</f>
        <v>0</v>
      </c>
      <c r="AZ2672" s="68">
        <f t="shared" si="1198"/>
        <v>0</v>
      </c>
      <c r="BA2672" s="68">
        <f t="shared" si="1199"/>
        <v>0</v>
      </c>
      <c r="BC2672" s="68">
        <f t="shared" si="1215"/>
        <v>0</v>
      </c>
      <c r="BD2672" s="285"/>
    </row>
    <row r="2673" spans="1:56" s="68" customFormat="1">
      <c r="A2673" s="200"/>
      <c r="B2673" s="200"/>
      <c r="C2673" s="200"/>
      <c r="D2673" s="200"/>
      <c r="E2673" s="200"/>
      <c r="F2673" s="200"/>
      <c r="G2673" s="200"/>
      <c r="H2673" s="201"/>
      <c r="I2673" s="202"/>
      <c r="J2673" s="200"/>
      <c r="K2673" s="176"/>
      <c r="L2673" s="176"/>
      <c r="M2673" s="176"/>
      <c r="N2673" s="286"/>
      <c r="O2673" s="286"/>
      <c r="P2673" s="176"/>
      <c r="Q2673" s="203">
        <f t="shared" si="1191"/>
        <v>0</v>
      </c>
      <c r="R2673" s="203">
        <f t="shared" si="1192"/>
        <v>0</v>
      </c>
      <c r="S2673" s="203">
        <f t="shared" si="1193"/>
        <v>0</v>
      </c>
      <c r="T2673" s="203">
        <f t="shared" si="1194"/>
        <v>0</v>
      </c>
      <c r="U2673" s="203">
        <f t="shared" si="1195"/>
        <v>0</v>
      </c>
      <c r="V2673" s="175">
        <f>IF(Q2673&gt;0,VLOOKUP(Q2673,Jahresfaktoren!$A$11:$B$24,2,),0)</f>
        <v>0</v>
      </c>
      <c r="W2673" s="175">
        <f>IF(R2673&gt;0,VLOOKUP(R2673,Jahresfaktoren!$D$11:$E$24,2,),0)</f>
        <v>0</v>
      </c>
      <c r="X2673" s="175">
        <f>IF(S2673&gt;0,VLOOKUP(S2673,Jahresfaktoren!$A$28:$B$29,2,),0)</f>
        <v>0</v>
      </c>
      <c r="Y2673" s="175">
        <f>IF(T2673&gt;0,VLOOKUP(T2673,Jahresfaktoren!$A$28:$B$29,2,),0)</f>
        <v>0</v>
      </c>
      <c r="Z2673" s="175">
        <f>IF(U2673&gt;0,VLOOKUP(U2673,Jahresfaktoren!$A$32:$B$33,2,),)</f>
        <v>0</v>
      </c>
      <c r="AA2673" s="177" t="str">
        <f t="shared" si="1200"/>
        <v/>
      </c>
      <c r="AB2673" s="177" t="str">
        <f t="shared" si="1201"/>
        <v/>
      </c>
      <c r="AC2673" s="177" t="str">
        <f t="shared" si="1202"/>
        <v/>
      </c>
      <c r="AD2673" s="177" t="str">
        <f t="shared" si="1203"/>
        <v/>
      </c>
      <c r="AE2673" s="177" t="str">
        <f t="shared" si="1204"/>
        <v/>
      </c>
      <c r="AF2673" s="178">
        <f>IF(Q2673&gt;0,VLOOKUP(H2673,Leistungszahlen!$A$11:$C$158,3,),0)</f>
        <v>0</v>
      </c>
      <c r="AG2673" s="178">
        <f>IF(R2673&gt;0,VLOOKUP(H2673,Leistungszahlen!$A$11:$F$158,6,),IF(T2673&gt;0,VLOOKUP(H2673,Leistungszahlen!$A$11:$F$158,6,),0))</f>
        <v>0</v>
      </c>
      <c r="AH2673" s="179">
        <f t="shared" si="1205"/>
        <v>0</v>
      </c>
      <c r="AI2673" s="179">
        <f t="shared" si="1206"/>
        <v>0</v>
      </c>
      <c r="AJ2673" s="179">
        <f t="shared" si="1207"/>
        <v>0</v>
      </c>
      <c r="AK2673" s="179">
        <f t="shared" si="1208"/>
        <v>0</v>
      </c>
      <c r="AL2673" s="179">
        <f t="shared" si="1209"/>
        <v>0</v>
      </c>
      <c r="AM2673" s="180" t="str">
        <f>IF(L2673=1,Stundensätze!$D$13,IF(L2673=2,Stundensätze!$D$17,IF(L2673=4,Stundensätze!$D$21,"")))</f>
        <v/>
      </c>
      <c r="AN2673" s="180" t="str">
        <f>IF(L2673=1,Stundensätze!$D$15,IF(L2673=2,Stundensätze!$D$19,IF(L2673=4,Stundensätze!$D$23,"")))</f>
        <v/>
      </c>
      <c r="AO2673" s="180">
        <f t="shared" si="1210"/>
        <v>0</v>
      </c>
      <c r="AP2673" s="180">
        <f t="shared" si="1211"/>
        <v>0</v>
      </c>
      <c r="AQ2673" s="192" t="str">
        <f t="shared" si="1212"/>
        <v/>
      </c>
      <c r="AR2673" s="192" t="str">
        <f t="shared" si="1213"/>
        <v/>
      </c>
      <c r="AS2673" s="193">
        <f t="shared" si="1214"/>
        <v>0</v>
      </c>
      <c r="AT2673" s="258">
        <f>IF(K2673=0,0,VLOOKUP(K2673,Kostenstellen!A:B,2,FALSE))</f>
        <v>0</v>
      </c>
      <c r="AU2673" s="68" t="str">
        <f t="shared" si="1196"/>
        <v/>
      </c>
      <c r="AV2673" s="68" t="str">
        <f t="shared" si="1197"/>
        <v/>
      </c>
      <c r="AW2673" s="68">
        <f>IF(AF2673=0,0,VLOOKUP($H2673,Leistungszahlen!$A$11:$H$158,4,FALSE))</f>
        <v>0</v>
      </c>
      <c r="AX2673" s="68">
        <f>IF(AF2673=0,0,VLOOKUP($H2673,Leistungszahlen!$A$11:$H$158,5,FALSE))</f>
        <v>0</v>
      </c>
      <c r="AY2673" s="68">
        <f>IF(AG2673=0,0,VLOOKUP($H2673,Leistungszahlen!$A$11:$H$158,6,FALSE))</f>
        <v>0</v>
      </c>
      <c r="AZ2673" s="68">
        <f t="shared" si="1198"/>
        <v>0</v>
      </c>
      <c r="BA2673" s="68">
        <f t="shared" si="1199"/>
        <v>0</v>
      </c>
      <c r="BC2673" s="68">
        <f t="shared" si="1215"/>
        <v>0</v>
      </c>
      <c r="BD2673" s="285"/>
    </row>
    <row r="2674" spans="1:56" s="68" customFormat="1">
      <c r="A2674" s="200"/>
      <c r="B2674" s="200"/>
      <c r="C2674" s="200"/>
      <c r="D2674" s="200"/>
      <c r="E2674" s="200"/>
      <c r="F2674" s="200"/>
      <c r="G2674" s="200"/>
      <c r="H2674" s="201"/>
      <c r="I2674" s="202"/>
      <c r="J2674" s="200"/>
      <c r="K2674" s="176"/>
      <c r="L2674" s="176"/>
      <c r="M2674" s="176"/>
      <c r="N2674" s="286"/>
      <c r="O2674" s="286"/>
      <c r="P2674" s="176"/>
      <c r="Q2674" s="203">
        <f t="shared" si="1191"/>
        <v>0</v>
      </c>
      <c r="R2674" s="203">
        <f t="shared" si="1192"/>
        <v>0</v>
      </c>
      <c r="S2674" s="203">
        <f t="shared" si="1193"/>
        <v>0</v>
      </c>
      <c r="T2674" s="203">
        <f t="shared" si="1194"/>
        <v>0</v>
      </c>
      <c r="U2674" s="203">
        <f t="shared" si="1195"/>
        <v>0</v>
      </c>
      <c r="V2674" s="175">
        <f>IF(Q2674&gt;0,VLOOKUP(Q2674,Jahresfaktoren!$A$11:$B$24,2,),0)</f>
        <v>0</v>
      </c>
      <c r="W2674" s="175">
        <f>IF(R2674&gt;0,VLOOKUP(R2674,Jahresfaktoren!$D$11:$E$24,2,),0)</f>
        <v>0</v>
      </c>
      <c r="X2674" s="175">
        <f>IF(S2674&gt;0,VLOOKUP(S2674,Jahresfaktoren!$A$28:$B$29,2,),0)</f>
        <v>0</v>
      </c>
      <c r="Y2674" s="175">
        <f>IF(T2674&gt;0,VLOOKUP(T2674,Jahresfaktoren!$A$28:$B$29,2,),0)</f>
        <v>0</v>
      </c>
      <c r="Z2674" s="175">
        <f>IF(U2674&gt;0,VLOOKUP(U2674,Jahresfaktoren!$A$32:$B$33,2,),)</f>
        <v>0</v>
      </c>
      <c r="AA2674" s="177" t="str">
        <f t="shared" si="1200"/>
        <v/>
      </c>
      <c r="AB2674" s="177" t="str">
        <f t="shared" si="1201"/>
        <v/>
      </c>
      <c r="AC2674" s="177" t="str">
        <f t="shared" si="1202"/>
        <v/>
      </c>
      <c r="AD2674" s="177" t="str">
        <f t="shared" si="1203"/>
        <v/>
      </c>
      <c r="AE2674" s="177" t="str">
        <f t="shared" si="1204"/>
        <v/>
      </c>
      <c r="AF2674" s="178">
        <f>IF(Q2674&gt;0,VLOOKUP(H2674,Leistungszahlen!$A$11:$C$158,3,),0)</f>
        <v>0</v>
      </c>
      <c r="AG2674" s="178">
        <f>IF(R2674&gt;0,VLOOKUP(H2674,Leistungszahlen!$A$11:$F$158,6,),IF(T2674&gt;0,VLOOKUP(H2674,Leistungszahlen!$A$11:$F$158,6,),0))</f>
        <v>0</v>
      </c>
      <c r="AH2674" s="179">
        <f t="shared" si="1205"/>
        <v>0</v>
      </c>
      <c r="AI2674" s="179">
        <f t="shared" si="1206"/>
        <v>0</v>
      </c>
      <c r="AJ2674" s="179">
        <f t="shared" si="1207"/>
        <v>0</v>
      </c>
      <c r="AK2674" s="179">
        <f t="shared" si="1208"/>
        <v>0</v>
      </c>
      <c r="AL2674" s="179">
        <f t="shared" si="1209"/>
        <v>0</v>
      </c>
      <c r="AM2674" s="180" t="str">
        <f>IF(L2674=1,Stundensätze!$D$13,IF(L2674=2,Stundensätze!$D$17,IF(L2674=4,Stundensätze!$D$21,"")))</f>
        <v/>
      </c>
      <c r="AN2674" s="180" t="str">
        <f>IF(L2674=1,Stundensätze!$D$15,IF(L2674=2,Stundensätze!$D$19,IF(L2674=4,Stundensätze!$D$23,"")))</f>
        <v/>
      </c>
      <c r="AO2674" s="180">
        <f t="shared" si="1210"/>
        <v>0</v>
      </c>
      <c r="AP2674" s="180">
        <f t="shared" si="1211"/>
        <v>0</v>
      </c>
      <c r="AQ2674" s="192" t="str">
        <f t="shared" si="1212"/>
        <v/>
      </c>
      <c r="AR2674" s="192" t="str">
        <f t="shared" si="1213"/>
        <v/>
      </c>
      <c r="AS2674" s="193">
        <f t="shared" si="1214"/>
        <v>0</v>
      </c>
      <c r="AT2674" s="258">
        <f>IF(K2674=0,0,VLOOKUP(K2674,Kostenstellen!A:B,2,FALSE))</f>
        <v>0</v>
      </c>
      <c r="AU2674" s="68" t="str">
        <f t="shared" si="1196"/>
        <v/>
      </c>
      <c r="AV2674" s="68" t="str">
        <f t="shared" si="1197"/>
        <v/>
      </c>
      <c r="AW2674" s="68">
        <f>IF(AF2674=0,0,VLOOKUP($H2674,Leistungszahlen!$A$11:$H$158,4,FALSE))</f>
        <v>0</v>
      </c>
      <c r="AX2674" s="68">
        <f>IF(AF2674=0,0,VLOOKUP($H2674,Leistungszahlen!$A$11:$H$158,5,FALSE))</f>
        <v>0</v>
      </c>
      <c r="AY2674" s="68">
        <f>IF(AG2674=0,0,VLOOKUP($H2674,Leistungszahlen!$A$11:$H$158,6,FALSE))</f>
        <v>0</v>
      </c>
      <c r="AZ2674" s="68">
        <f t="shared" si="1198"/>
        <v>0</v>
      </c>
      <c r="BA2674" s="68">
        <f t="shared" si="1199"/>
        <v>0</v>
      </c>
      <c r="BC2674" s="68">
        <f t="shared" si="1215"/>
        <v>0</v>
      </c>
      <c r="BD2674" s="285"/>
    </row>
    <row r="2675" spans="1:56" s="68" customFormat="1">
      <c r="A2675" s="200"/>
      <c r="B2675" s="200"/>
      <c r="C2675" s="200"/>
      <c r="D2675" s="200"/>
      <c r="E2675" s="200"/>
      <c r="F2675" s="200"/>
      <c r="G2675" s="200"/>
      <c r="H2675" s="201"/>
      <c r="I2675" s="202"/>
      <c r="J2675" s="200"/>
      <c r="K2675" s="176"/>
      <c r="L2675" s="176"/>
      <c r="M2675" s="176"/>
      <c r="N2675" s="286"/>
      <c r="O2675" s="286"/>
      <c r="P2675" s="176"/>
      <c r="Q2675" s="203">
        <f t="shared" si="1191"/>
        <v>0</v>
      </c>
      <c r="R2675" s="203">
        <f t="shared" si="1192"/>
        <v>0</v>
      </c>
      <c r="S2675" s="203">
        <f t="shared" si="1193"/>
        <v>0</v>
      </c>
      <c r="T2675" s="203">
        <f t="shared" si="1194"/>
        <v>0</v>
      </c>
      <c r="U2675" s="203">
        <f t="shared" si="1195"/>
        <v>0</v>
      </c>
      <c r="V2675" s="175">
        <f>IF(Q2675&gt;0,VLOOKUP(Q2675,Jahresfaktoren!$A$11:$B$24,2,),0)</f>
        <v>0</v>
      </c>
      <c r="W2675" s="175">
        <f>IF(R2675&gt;0,VLOOKUP(R2675,Jahresfaktoren!$D$11:$E$24,2,),0)</f>
        <v>0</v>
      </c>
      <c r="X2675" s="175">
        <f>IF(S2675&gt;0,VLOOKUP(S2675,Jahresfaktoren!$A$28:$B$29,2,),0)</f>
        <v>0</v>
      </c>
      <c r="Y2675" s="175">
        <f>IF(T2675&gt;0,VLOOKUP(T2675,Jahresfaktoren!$A$28:$B$29,2,),0)</f>
        <v>0</v>
      </c>
      <c r="Z2675" s="175">
        <f>IF(U2675&gt;0,VLOOKUP(U2675,Jahresfaktoren!$A$32:$B$33,2,),)</f>
        <v>0</v>
      </c>
      <c r="AA2675" s="177" t="str">
        <f t="shared" si="1200"/>
        <v/>
      </c>
      <c r="AB2675" s="177" t="str">
        <f t="shared" si="1201"/>
        <v/>
      </c>
      <c r="AC2675" s="177" t="str">
        <f t="shared" si="1202"/>
        <v/>
      </c>
      <c r="AD2675" s="177" t="str">
        <f t="shared" si="1203"/>
        <v/>
      </c>
      <c r="AE2675" s="177" t="str">
        <f t="shared" si="1204"/>
        <v/>
      </c>
      <c r="AF2675" s="178">
        <f>IF(Q2675&gt;0,VLOOKUP(H2675,Leistungszahlen!$A$11:$C$158,3,),0)</f>
        <v>0</v>
      </c>
      <c r="AG2675" s="178">
        <f>IF(R2675&gt;0,VLOOKUP(H2675,Leistungszahlen!$A$11:$F$158,6,),IF(T2675&gt;0,VLOOKUP(H2675,Leistungszahlen!$A$11:$F$158,6,),0))</f>
        <v>0</v>
      </c>
      <c r="AH2675" s="179">
        <f t="shared" si="1205"/>
        <v>0</v>
      </c>
      <c r="AI2675" s="179">
        <f t="shared" si="1206"/>
        <v>0</v>
      </c>
      <c r="AJ2675" s="179">
        <f t="shared" si="1207"/>
        <v>0</v>
      </c>
      <c r="AK2675" s="179">
        <f t="shared" si="1208"/>
        <v>0</v>
      </c>
      <c r="AL2675" s="179">
        <f t="shared" si="1209"/>
        <v>0</v>
      </c>
      <c r="AM2675" s="180" t="str">
        <f>IF(L2675=1,Stundensätze!$D$13,IF(L2675=2,Stundensätze!$D$17,IF(L2675=4,Stundensätze!$D$21,"")))</f>
        <v/>
      </c>
      <c r="AN2675" s="180" t="str">
        <f>IF(L2675=1,Stundensätze!$D$15,IF(L2675=2,Stundensätze!$D$19,IF(L2675=4,Stundensätze!$D$23,"")))</f>
        <v/>
      </c>
      <c r="AO2675" s="180">
        <f t="shared" si="1210"/>
        <v>0</v>
      </c>
      <c r="AP2675" s="180">
        <f t="shared" si="1211"/>
        <v>0</v>
      </c>
      <c r="AQ2675" s="192" t="str">
        <f t="shared" si="1212"/>
        <v/>
      </c>
      <c r="AR2675" s="192" t="str">
        <f t="shared" si="1213"/>
        <v/>
      </c>
      <c r="AS2675" s="193">
        <f t="shared" si="1214"/>
        <v>0</v>
      </c>
      <c r="AT2675" s="258">
        <f>IF(K2675=0,0,VLOOKUP(K2675,Kostenstellen!A:B,2,FALSE))</f>
        <v>0</v>
      </c>
      <c r="AU2675" s="68" t="str">
        <f t="shared" si="1196"/>
        <v/>
      </c>
      <c r="AV2675" s="68" t="str">
        <f t="shared" si="1197"/>
        <v/>
      </c>
      <c r="AW2675" s="68">
        <f>IF(AF2675=0,0,VLOOKUP($H2675,Leistungszahlen!$A$11:$H$158,4,FALSE))</f>
        <v>0</v>
      </c>
      <c r="AX2675" s="68">
        <f>IF(AF2675=0,0,VLOOKUP($H2675,Leistungszahlen!$A$11:$H$158,5,FALSE))</f>
        <v>0</v>
      </c>
      <c r="AY2675" s="68">
        <f>IF(AG2675=0,0,VLOOKUP($H2675,Leistungszahlen!$A$11:$H$158,6,FALSE))</f>
        <v>0</v>
      </c>
      <c r="AZ2675" s="68">
        <f t="shared" si="1198"/>
        <v>0</v>
      </c>
      <c r="BA2675" s="68">
        <f t="shared" si="1199"/>
        <v>0</v>
      </c>
      <c r="BC2675" s="68">
        <f t="shared" si="1215"/>
        <v>0</v>
      </c>
      <c r="BD2675" s="285"/>
    </row>
    <row r="2676" spans="1:56" s="68" customFormat="1">
      <c r="A2676" s="200"/>
      <c r="B2676" s="200"/>
      <c r="C2676" s="200"/>
      <c r="D2676" s="200"/>
      <c r="E2676" s="200"/>
      <c r="F2676" s="200"/>
      <c r="G2676" s="200"/>
      <c r="H2676" s="201"/>
      <c r="I2676" s="202"/>
      <c r="J2676" s="200"/>
      <c r="K2676" s="176"/>
      <c r="L2676" s="176"/>
      <c r="M2676" s="176"/>
      <c r="N2676" s="286"/>
      <c r="O2676" s="286"/>
      <c r="P2676" s="176"/>
      <c r="Q2676" s="203">
        <f t="shared" si="1191"/>
        <v>0</v>
      </c>
      <c r="R2676" s="203">
        <f t="shared" si="1192"/>
        <v>0</v>
      </c>
      <c r="S2676" s="203">
        <f t="shared" si="1193"/>
        <v>0</v>
      </c>
      <c r="T2676" s="203">
        <f t="shared" si="1194"/>
        <v>0</v>
      </c>
      <c r="U2676" s="203">
        <f t="shared" si="1195"/>
        <v>0</v>
      </c>
      <c r="V2676" s="175">
        <f>IF(Q2676&gt;0,VLOOKUP(Q2676,Jahresfaktoren!$A$11:$B$24,2,),0)</f>
        <v>0</v>
      </c>
      <c r="W2676" s="175">
        <f>IF(R2676&gt;0,VLOOKUP(R2676,Jahresfaktoren!$D$11:$E$24,2,),0)</f>
        <v>0</v>
      </c>
      <c r="X2676" s="175">
        <f>IF(S2676&gt;0,VLOOKUP(S2676,Jahresfaktoren!$A$28:$B$29,2,),0)</f>
        <v>0</v>
      </c>
      <c r="Y2676" s="175">
        <f>IF(T2676&gt;0,VLOOKUP(T2676,Jahresfaktoren!$A$28:$B$29,2,),0)</f>
        <v>0</v>
      </c>
      <c r="Z2676" s="175">
        <f>IF(U2676&gt;0,VLOOKUP(U2676,Jahresfaktoren!$A$32:$B$33,2,),)</f>
        <v>0</v>
      </c>
      <c r="AA2676" s="177" t="str">
        <f t="shared" si="1200"/>
        <v/>
      </c>
      <c r="AB2676" s="177" t="str">
        <f t="shared" si="1201"/>
        <v/>
      </c>
      <c r="AC2676" s="177" t="str">
        <f t="shared" si="1202"/>
        <v/>
      </c>
      <c r="AD2676" s="177" t="str">
        <f t="shared" si="1203"/>
        <v/>
      </c>
      <c r="AE2676" s="177" t="str">
        <f t="shared" si="1204"/>
        <v/>
      </c>
      <c r="AF2676" s="178">
        <f>IF(Q2676&gt;0,VLOOKUP(H2676,Leistungszahlen!$A$11:$C$158,3,),0)</f>
        <v>0</v>
      </c>
      <c r="AG2676" s="178">
        <f>IF(R2676&gt;0,VLOOKUP(H2676,Leistungszahlen!$A$11:$F$158,6,),IF(T2676&gt;0,VLOOKUP(H2676,Leistungszahlen!$A$11:$F$158,6,),0))</f>
        <v>0</v>
      </c>
      <c r="AH2676" s="179">
        <f t="shared" si="1205"/>
        <v>0</v>
      </c>
      <c r="AI2676" s="179">
        <f t="shared" si="1206"/>
        <v>0</v>
      </c>
      <c r="AJ2676" s="179">
        <f t="shared" si="1207"/>
        <v>0</v>
      </c>
      <c r="AK2676" s="179">
        <f t="shared" si="1208"/>
        <v>0</v>
      </c>
      <c r="AL2676" s="179">
        <f t="shared" si="1209"/>
        <v>0</v>
      </c>
      <c r="AM2676" s="180" t="str">
        <f>IF(L2676=1,Stundensätze!$D$13,IF(L2676=2,Stundensätze!$D$17,IF(L2676=4,Stundensätze!$D$21,"")))</f>
        <v/>
      </c>
      <c r="AN2676" s="180" t="str">
        <f>IF(L2676=1,Stundensätze!$D$15,IF(L2676=2,Stundensätze!$D$19,IF(L2676=4,Stundensätze!$D$23,"")))</f>
        <v/>
      </c>
      <c r="AO2676" s="180">
        <f t="shared" si="1210"/>
        <v>0</v>
      </c>
      <c r="AP2676" s="180">
        <f t="shared" si="1211"/>
        <v>0</v>
      </c>
      <c r="AQ2676" s="192" t="str">
        <f t="shared" si="1212"/>
        <v/>
      </c>
      <c r="AR2676" s="192" t="str">
        <f t="shared" si="1213"/>
        <v/>
      </c>
      <c r="AS2676" s="193">
        <f t="shared" si="1214"/>
        <v>0</v>
      </c>
      <c r="AT2676" s="258">
        <f>IF(K2676=0,0,VLOOKUP(K2676,Kostenstellen!A:B,2,FALSE))</f>
        <v>0</v>
      </c>
      <c r="AU2676" s="68" t="str">
        <f t="shared" si="1196"/>
        <v/>
      </c>
      <c r="AV2676" s="68" t="str">
        <f t="shared" si="1197"/>
        <v/>
      </c>
      <c r="AW2676" s="68">
        <f>IF(AF2676=0,0,VLOOKUP($H2676,Leistungszahlen!$A$11:$H$158,4,FALSE))</f>
        <v>0</v>
      </c>
      <c r="AX2676" s="68">
        <f>IF(AF2676=0,0,VLOOKUP($H2676,Leistungszahlen!$A$11:$H$158,5,FALSE))</f>
        <v>0</v>
      </c>
      <c r="AY2676" s="68">
        <f>IF(AG2676=0,0,VLOOKUP($H2676,Leistungszahlen!$A$11:$H$158,6,FALSE))</f>
        <v>0</v>
      </c>
      <c r="AZ2676" s="68">
        <f t="shared" si="1198"/>
        <v>0</v>
      </c>
      <c r="BA2676" s="68">
        <f t="shared" si="1199"/>
        <v>0</v>
      </c>
      <c r="BC2676" s="68">
        <f t="shared" si="1215"/>
        <v>0</v>
      </c>
      <c r="BD2676" s="285"/>
    </row>
    <row r="2677" spans="1:56" s="68" customFormat="1">
      <c r="A2677" s="200"/>
      <c r="B2677" s="200"/>
      <c r="C2677" s="200"/>
      <c r="D2677" s="200"/>
      <c r="E2677" s="200"/>
      <c r="F2677" s="200"/>
      <c r="G2677" s="200"/>
      <c r="H2677" s="201"/>
      <c r="I2677" s="202"/>
      <c r="J2677" s="200"/>
      <c r="K2677" s="176"/>
      <c r="L2677" s="176"/>
      <c r="M2677" s="176"/>
      <c r="N2677" s="286"/>
      <c r="O2677" s="286"/>
      <c r="P2677" s="176"/>
      <c r="Q2677" s="203">
        <f t="shared" ref="Q2677:Q2740" si="1216">IF(M2677="x",0,IF(N2677=7,6,IF(N2677=14,12,IF(N2677="12+5",11,N2677))))</f>
        <v>0</v>
      </c>
      <c r="R2677" s="203">
        <f t="shared" ref="R2677:R2740" si="1217">IF(M2677="x",0,IF(O2677=0,0,IF(N2677=7,0,IF(N2677+O2677=7,O2677-1,O2677))))</f>
        <v>0</v>
      </c>
      <c r="S2677" s="203">
        <f t="shared" ref="S2677:S2740" si="1218">IF(M2677="x",0,IF(N2677=7,1,IF(N2677=14,2,IF(AND(N2677=12,O2677=5),1,IF(N2677="12+5",1,0)))))</f>
        <v>0</v>
      </c>
      <c r="T2677" s="203">
        <f t="shared" ref="T2677:T2740" si="1219">IF(M2677="x",0,IF(O2677=0,0,IF(N2677=7,0,IF(N2677+O2677=7,1,0))))</f>
        <v>0</v>
      </c>
      <c r="U2677" s="203">
        <f t="shared" ref="U2677:U2740" si="1220">T2677+S2677</f>
        <v>0</v>
      </c>
      <c r="V2677" s="175">
        <f>IF(Q2677&gt;0,VLOOKUP(Q2677,Jahresfaktoren!$A$11:$B$24,2,),0)</f>
        <v>0</v>
      </c>
      <c r="W2677" s="175">
        <f>IF(R2677&gt;0,VLOOKUP(R2677,Jahresfaktoren!$D$11:$E$24,2,),0)</f>
        <v>0</v>
      </c>
      <c r="X2677" s="175">
        <f>IF(S2677&gt;0,VLOOKUP(S2677,Jahresfaktoren!$A$28:$B$29,2,),0)</f>
        <v>0</v>
      </c>
      <c r="Y2677" s="175">
        <f>IF(T2677&gt;0,VLOOKUP(T2677,Jahresfaktoren!$A$28:$B$29,2,),0)</f>
        <v>0</v>
      </c>
      <c r="Z2677" s="175">
        <f>IF(U2677&gt;0,VLOOKUP(U2677,Jahresfaktoren!$A$32:$B$33,2,),)</f>
        <v>0</v>
      </c>
      <c r="AA2677" s="177" t="str">
        <f t="shared" si="1200"/>
        <v/>
      </c>
      <c r="AB2677" s="177" t="str">
        <f t="shared" si="1201"/>
        <v/>
      </c>
      <c r="AC2677" s="177" t="str">
        <f t="shared" si="1202"/>
        <v/>
      </c>
      <c r="AD2677" s="177" t="str">
        <f t="shared" si="1203"/>
        <v/>
      </c>
      <c r="AE2677" s="177" t="str">
        <f t="shared" si="1204"/>
        <v/>
      </c>
      <c r="AF2677" s="178">
        <f>IF(Q2677&gt;0,VLOOKUP(H2677,Leistungszahlen!$A$11:$C$158,3,),0)</f>
        <v>0</v>
      </c>
      <c r="AG2677" s="178">
        <f>IF(R2677&gt;0,VLOOKUP(H2677,Leistungszahlen!$A$11:$F$158,6,),IF(T2677&gt;0,VLOOKUP(H2677,Leistungszahlen!$A$11:$F$158,6,),0))</f>
        <v>0</v>
      </c>
      <c r="AH2677" s="179">
        <f t="shared" si="1205"/>
        <v>0</v>
      </c>
      <c r="AI2677" s="179">
        <f t="shared" si="1206"/>
        <v>0</v>
      </c>
      <c r="AJ2677" s="179">
        <f t="shared" si="1207"/>
        <v>0</v>
      </c>
      <c r="AK2677" s="179">
        <f t="shared" si="1208"/>
        <v>0</v>
      </c>
      <c r="AL2677" s="179">
        <f t="shared" si="1209"/>
        <v>0</v>
      </c>
      <c r="AM2677" s="180" t="str">
        <f>IF(L2677=1,Stundensätze!$D$13,IF(L2677=2,Stundensätze!$D$17,IF(L2677=4,Stundensätze!$D$21,"")))</f>
        <v/>
      </c>
      <c r="AN2677" s="180" t="str">
        <f>IF(L2677=1,Stundensätze!$D$15,IF(L2677=2,Stundensätze!$D$19,IF(L2677=4,Stundensätze!$D$23,"")))</f>
        <v/>
      </c>
      <c r="AO2677" s="180">
        <f t="shared" si="1210"/>
        <v>0</v>
      </c>
      <c r="AP2677" s="180">
        <f t="shared" si="1211"/>
        <v>0</v>
      </c>
      <c r="AQ2677" s="192" t="str">
        <f t="shared" si="1212"/>
        <v/>
      </c>
      <c r="AR2677" s="192" t="str">
        <f t="shared" si="1213"/>
        <v/>
      </c>
      <c r="AS2677" s="193">
        <f t="shared" si="1214"/>
        <v>0</v>
      </c>
      <c r="AT2677" s="258">
        <f>IF(K2677=0,0,VLOOKUP(K2677,Kostenstellen!A:B,2,FALSE))</f>
        <v>0</v>
      </c>
      <c r="AU2677" s="68" t="str">
        <f t="shared" ref="AU2677:AU2740" si="1221">IF(SUM(V2677:Z2677)&gt;0,H2677,"")</f>
        <v/>
      </c>
      <c r="AV2677" s="68" t="str">
        <f t="shared" ref="AV2677:AV2740" si="1222">IF(SUM(R2677+T2677)&gt;0,H2677,"")</f>
        <v/>
      </c>
      <c r="AW2677" s="68">
        <f>IF(AF2677=0,0,VLOOKUP($H2677,Leistungszahlen!$A$11:$H$158,4,FALSE))</f>
        <v>0</v>
      </c>
      <c r="AX2677" s="68">
        <f>IF(AF2677=0,0,VLOOKUP($H2677,Leistungszahlen!$A$11:$H$158,5,FALSE))</f>
        <v>0</v>
      </c>
      <c r="AY2677" s="68">
        <f>IF(AG2677=0,0,VLOOKUP($H2677,Leistungszahlen!$A$11:$H$158,6,FALSE))</f>
        <v>0</v>
      </c>
      <c r="AZ2677" s="68">
        <f t="shared" ref="AZ2677:AZ2740" si="1223">IF(AX2677&lt;AF2677,1,IF(AG2677&gt;AY2677,1,0))</f>
        <v>0</v>
      </c>
      <c r="BA2677" s="68">
        <f t="shared" ref="BA2677:BA2740" si="1224">IF(AF2677&gt;AX2677,1,IF(AG2677&gt;AY2677,1,0))</f>
        <v>0</v>
      </c>
      <c r="BC2677" s="68">
        <f t="shared" si="1215"/>
        <v>0</v>
      </c>
      <c r="BD2677" s="285"/>
    </row>
    <row r="2678" spans="1:56" s="68" customFormat="1">
      <c r="A2678" s="200"/>
      <c r="B2678" s="200"/>
      <c r="C2678" s="200"/>
      <c r="D2678" s="200"/>
      <c r="E2678" s="200"/>
      <c r="F2678" s="200"/>
      <c r="G2678" s="200"/>
      <c r="H2678" s="201"/>
      <c r="I2678" s="202"/>
      <c r="J2678" s="200"/>
      <c r="K2678" s="176"/>
      <c r="L2678" s="176"/>
      <c r="M2678" s="176"/>
      <c r="N2678" s="286"/>
      <c r="O2678" s="286"/>
      <c r="P2678" s="176"/>
      <c r="Q2678" s="203">
        <f t="shared" si="1216"/>
        <v>0</v>
      </c>
      <c r="R2678" s="203">
        <f t="shared" si="1217"/>
        <v>0</v>
      </c>
      <c r="S2678" s="203">
        <f t="shared" si="1218"/>
        <v>0</v>
      </c>
      <c r="T2678" s="203">
        <f t="shared" si="1219"/>
        <v>0</v>
      </c>
      <c r="U2678" s="203">
        <f t="shared" si="1220"/>
        <v>0</v>
      </c>
      <c r="V2678" s="175">
        <f>IF(Q2678&gt;0,VLOOKUP(Q2678,Jahresfaktoren!$A$11:$B$24,2,),0)</f>
        <v>0</v>
      </c>
      <c r="W2678" s="175">
        <f>IF(R2678&gt;0,VLOOKUP(R2678,Jahresfaktoren!$D$11:$E$24,2,),0)</f>
        <v>0</v>
      </c>
      <c r="X2678" s="175">
        <f>IF(S2678&gt;0,VLOOKUP(S2678,Jahresfaktoren!$A$28:$B$29,2,),0)</f>
        <v>0</v>
      </c>
      <c r="Y2678" s="175">
        <f>IF(T2678&gt;0,VLOOKUP(T2678,Jahresfaktoren!$A$28:$B$29,2,),0)</f>
        <v>0</v>
      </c>
      <c r="Z2678" s="175">
        <f>IF(U2678&gt;0,VLOOKUP(U2678,Jahresfaktoren!$A$32:$B$33,2,),)</f>
        <v>0</v>
      </c>
      <c r="AA2678" s="177" t="str">
        <f t="shared" si="1200"/>
        <v/>
      </c>
      <c r="AB2678" s="177" t="str">
        <f t="shared" si="1201"/>
        <v/>
      </c>
      <c r="AC2678" s="177" t="str">
        <f t="shared" si="1202"/>
        <v/>
      </c>
      <c r="AD2678" s="177" t="str">
        <f t="shared" si="1203"/>
        <v/>
      </c>
      <c r="AE2678" s="177" t="str">
        <f t="shared" si="1204"/>
        <v/>
      </c>
      <c r="AF2678" s="178">
        <f>IF(Q2678&gt;0,VLOOKUP(H2678,Leistungszahlen!$A$11:$C$158,3,),0)</f>
        <v>0</v>
      </c>
      <c r="AG2678" s="178">
        <f>IF(R2678&gt;0,VLOOKUP(H2678,Leistungszahlen!$A$11:$F$158,6,),IF(T2678&gt;0,VLOOKUP(H2678,Leistungszahlen!$A$11:$F$158,6,),0))</f>
        <v>0</v>
      </c>
      <c r="AH2678" s="179">
        <f t="shared" si="1205"/>
        <v>0</v>
      </c>
      <c r="AI2678" s="179">
        <f t="shared" si="1206"/>
        <v>0</v>
      </c>
      <c r="AJ2678" s="179">
        <f t="shared" si="1207"/>
        <v>0</v>
      </c>
      <c r="AK2678" s="179">
        <f t="shared" si="1208"/>
        <v>0</v>
      </c>
      <c r="AL2678" s="179">
        <f t="shared" si="1209"/>
        <v>0</v>
      </c>
      <c r="AM2678" s="180" t="str">
        <f>IF(L2678=1,Stundensätze!$D$13,IF(L2678=2,Stundensätze!$D$17,IF(L2678=4,Stundensätze!$D$21,"")))</f>
        <v/>
      </c>
      <c r="AN2678" s="180" t="str">
        <f>IF(L2678=1,Stundensätze!$D$15,IF(L2678=2,Stundensätze!$D$19,IF(L2678=4,Stundensätze!$D$23,"")))</f>
        <v/>
      </c>
      <c r="AO2678" s="180">
        <f t="shared" si="1210"/>
        <v>0</v>
      </c>
      <c r="AP2678" s="180">
        <f t="shared" si="1211"/>
        <v>0</v>
      </c>
      <c r="AQ2678" s="192" t="str">
        <f t="shared" si="1212"/>
        <v/>
      </c>
      <c r="AR2678" s="192" t="str">
        <f t="shared" si="1213"/>
        <v/>
      </c>
      <c r="AS2678" s="193">
        <f t="shared" si="1214"/>
        <v>0</v>
      </c>
      <c r="AT2678" s="258">
        <f>IF(K2678=0,0,VLOOKUP(K2678,Kostenstellen!A:B,2,FALSE))</f>
        <v>0</v>
      </c>
      <c r="AU2678" s="68" t="str">
        <f t="shared" si="1221"/>
        <v/>
      </c>
      <c r="AV2678" s="68" t="str">
        <f t="shared" si="1222"/>
        <v/>
      </c>
      <c r="AW2678" s="68">
        <f>IF(AF2678=0,0,VLOOKUP($H2678,Leistungszahlen!$A$11:$H$158,4,FALSE))</f>
        <v>0</v>
      </c>
      <c r="AX2678" s="68">
        <f>IF(AF2678=0,0,VLOOKUP($H2678,Leistungszahlen!$A$11:$H$158,5,FALSE))</f>
        <v>0</v>
      </c>
      <c r="AY2678" s="68">
        <f>IF(AG2678=0,0,VLOOKUP($H2678,Leistungszahlen!$A$11:$H$158,6,FALSE))</f>
        <v>0</v>
      </c>
      <c r="AZ2678" s="68">
        <f t="shared" si="1223"/>
        <v>0</v>
      </c>
      <c r="BA2678" s="68">
        <f t="shared" si="1224"/>
        <v>0</v>
      </c>
      <c r="BC2678" s="68">
        <f t="shared" si="1215"/>
        <v>0</v>
      </c>
      <c r="BD2678" s="285"/>
    </row>
    <row r="2679" spans="1:56" s="68" customFormat="1">
      <c r="A2679" s="200"/>
      <c r="B2679" s="200"/>
      <c r="C2679" s="200"/>
      <c r="D2679" s="200"/>
      <c r="E2679" s="200"/>
      <c r="F2679" s="200"/>
      <c r="G2679" s="200"/>
      <c r="H2679" s="201"/>
      <c r="I2679" s="202"/>
      <c r="J2679" s="200"/>
      <c r="K2679" s="176"/>
      <c r="L2679" s="176"/>
      <c r="M2679" s="176"/>
      <c r="N2679" s="286"/>
      <c r="O2679" s="286"/>
      <c r="P2679" s="176"/>
      <c r="Q2679" s="203">
        <f t="shared" si="1216"/>
        <v>0</v>
      </c>
      <c r="R2679" s="203">
        <f t="shared" si="1217"/>
        <v>0</v>
      </c>
      <c r="S2679" s="203">
        <f t="shared" si="1218"/>
        <v>0</v>
      </c>
      <c r="T2679" s="203">
        <f t="shared" si="1219"/>
        <v>0</v>
      </c>
      <c r="U2679" s="203">
        <f t="shared" si="1220"/>
        <v>0</v>
      </c>
      <c r="V2679" s="175">
        <f>IF(Q2679&gt;0,VLOOKUP(Q2679,Jahresfaktoren!$A$11:$B$24,2,),0)</f>
        <v>0</v>
      </c>
      <c r="W2679" s="175">
        <f>IF(R2679&gt;0,VLOOKUP(R2679,Jahresfaktoren!$D$11:$E$24,2,),0)</f>
        <v>0</v>
      </c>
      <c r="X2679" s="175">
        <f>IF(S2679&gt;0,VLOOKUP(S2679,Jahresfaktoren!$A$28:$B$29,2,),0)</f>
        <v>0</v>
      </c>
      <c r="Y2679" s="175">
        <f>IF(T2679&gt;0,VLOOKUP(T2679,Jahresfaktoren!$A$28:$B$29,2,),0)</f>
        <v>0</v>
      </c>
      <c r="Z2679" s="175">
        <f>IF(U2679&gt;0,VLOOKUP(U2679,Jahresfaktoren!$A$32:$B$33,2,),)</f>
        <v>0</v>
      </c>
      <c r="AA2679" s="177" t="str">
        <f t="shared" si="1200"/>
        <v/>
      </c>
      <c r="AB2679" s="177" t="str">
        <f t="shared" si="1201"/>
        <v/>
      </c>
      <c r="AC2679" s="177" t="str">
        <f t="shared" si="1202"/>
        <v/>
      </c>
      <c r="AD2679" s="177" t="str">
        <f t="shared" si="1203"/>
        <v/>
      </c>
      <c r="AE2679" s="177" t="str">
        <f t="shared" si="1204"/>
        <v/>
      </c>
      <c r="AF2679" s="178">
        <f>IF(Q2679&gt;0,VLOOKUP(H2679,Leistungszahlen!$A$11:$C$158,3,),0)</f>
        <v>0</v>
      </c>
      <c r="AG2679" s="178">
        <f>IF(R2679&gt;0,VLOOKUP(H2679,Leistungszahlen!$A$11:$F$158,6,),IF(T2679&gt;0,VLOOKUP(H2679,Leistungszahlen!$A$11:$F$158,6,),0))</f>
        <v>0</v>
      </c>
      <c r="AH2679" s="179">
        <f t="shared" si="1205"/>
        <v>0</v>
      </c>
      <c r="AI2679" s="179">
        <f t="shared" si="1206"/>
        <v>0</v>
      </c>
      <c r="AJ2679" s="179">
        <f t="shared" si="1207"/>
        <v>0</v>
      </c>
      <c r="AK2679" s="179">
        <f t="shared" si="1208"/>
        <v>0</v>
      </c>
      <c r="AL2679" s="179">
        <f t="shared" si="1209"/>
        <v>0</v>
      </c>
      <c r="AM2679" s="180" t="str">
        <f>IF(L2679=1,Stundensätze!$D$13,IF(L2679=2,Stundensätze!$D$17,IF(L2679=4,Stundensätze!$D$21,"")))</f>
        <v/>
      </c>
      <c r="AN2679" s="180" t="str">
        <f>IF(L2679=1,Stundensätze!$D$15,IF(L2679=2,Stundensätze!$D$19,IF(L2679=4,Stundensätze!$D$23,"")))</f>
        <v/>
      </c>
      <c r="AO2679" s="180">
        <f t="shared" si="1210"/>
        <v>0</v>
      </c>
      <c r="AP2679" s="180">
        <f t="shared" si="1211"/>
        <v>0</v>
      </c>
      <c r="AQ2679" s="192" t="str">
        <f t="shared" si="1212"/>
        <v/>
      </c>
      <c r="AR2679" s="192" t="str">
        <f t="shared" si="1213"/>
        <v/>
      </c>
      <c r="AS2679" s="193">
        <f t="shared" si="1214"/>
        <v>0</v>
      </c>
      <c r="AT2679" s="258">
        <f>IF(K2679=0,0,VLOOKUP(K2679,Kostenstellen!A:B,2,FALSE))</f>
        <v>0</v>
      </c>
      <c r="AU2679" s="68" t="str">
        <f t="shared" si="1221"/>
        <v/>
      </c>
      <c r="AV2679" s="68" t="str">
        <f t="shared" si="1222"/>
        <v/>
      </c>
      <c r="AW2679" s="68">
        <f>IF(AF2679=0,0,VLOOKUP($H2679,Leistungszahlen!$A$11:$H$158,4,FALSE))</f>
        <v>0</v>
      </c>
      <c r="AX2679" s="68">
        <f>IF(AF2679=0,0,VLOOKUP($H2679,Leistungszahlen!$A$11:$H$158,5,FALSE))</f>
        <v>0</v>
      </c>
      <c r="AY2679" s="68">
        <f>IF(AG2679=0,0,VLOOKUP($H2679,Leistungszahlen!$A$11:$H$158,6,FALSE))</f>
        <v>0</v>
      </c>
      <c r="AZ2679" s="68">
        <f t="shared" si="1223"/>
        <v>0</v>
      </c>
      <c r="BA2679" s="68">
        <f t="shared" si="1224"/>
        <v>0</v>
      </c>
      <c r="BC2679" s="68">
        <f t="shared" si="1215"/>
        <v>0</v>
      </c>
      <c r="BD2679" s="285"/>
    </row>
    <row r="2680" spans="1:56" s="68" customFormat="1">
      <c r="A2680" s="200"/>
      <c r="B2680" s="200"/>
      <c r="C2680" s="200"/>
      <c r="D2680" s="200"/>
      <c r="E2680" s="200"/>
      <c r="F2680" s="200"/>
      <c r="G2680" s="200"/>
      <c r="H2680" s="201"/>
      <c r="I2680" s="202"/>
      <c r="J2680" s="200"/>
      <c r="K2680" s="176"/>
      <c r="L2680" s="176"/>
      <c r="M2680" s="176"/>
      <c r="N2680" s="286"/>
      <c r="O2680" s="286"/>
      <c r="P2680" s="176"/>
      <c r="Q2680" s="203">
        <f t="shared" si="1216"/>
        <v>0</v>
      </c>
      <c r="R2680" s="203">
        <f t="shared" si="1217"/>
        <v>0</v>
      </c>
      <c r="S2680" s="203">
        <f t="shared" si="1218"/>
        <v>0</v>
      </c>
      <c r="T2680" s="203">
        <f t="shared" si="1219"/>
        <v>0</v>
      </c>
      <c r="U2680" s="203">
        <f t="shared" si="1220"/>
        <v>0</v>
      </c>
      <c r="V2680" s="175">
        <f>IF(Q2680&gt;0,VLOOKUP(Q2680,Jahresfaktoren!$A$11:$B$24,2,),0)</f>
        <v>0</v>
      </c>
      <c r="W2680" s="175">
        <f>IF(R2680&gt;0,VLOOKUP(R2680,Jahresfaktoren!$D$11:$E$24,2,),0)</f>
        <v>0</v>
      </c>
      <c r="X2680" s="175">
        <f>IF(S2680&gt;0,VLOOKUP(S2680,Jahresfaktoren!$A$28:$B$29,2,),0)</f>
        <v>0</v>
      </c>
      <c r="Y2680" s="175">
        <f>IF(T2680&gt;0,VLOOKUP(T2680,Jahresfaktoren!$A$28:$B$29,2,),0)</f>
        <v>0</v>
      </c>
      <c r="Z2680" s="175">
        <f>IF(U2680&gt;0,VLOOKUP(U2680,Jahresfaktoren!$A$32:$B$33,2,),)</f>
        <v>0</v>
      </c>
      <c r="AA2680" s="177" t="str">
        <f t="shared" si="1200"/>
        <v/>
      </c>
      <c r="AB2680" s="177" t="str">
        <f t="shared" si="1201"/>
        <v/>
      </c>
      <c r="AC2680" s="177" t="str">
        <f t="shared" si="1202"/>
        <v/>
      </c>
      <c r="AD2680" s="177" t="str">
        <f t="shared" si="1203"/>
        <v/>
      </c>
      <c r="AE2680" s="177" t="str">
        <f t="shared" si="1204"/>
        <v/>
      </c>
      <c r="AF2680" s="178">
        <f>IF(Q2680&gt;0,VLOOKUP(H2680,Leistungszahlen!$A$11:$C$158,3,),0)</f>
        <v>0</v>
      </c>
      <c r="AG2680" s="178">
        <f>IF(R2680&gt;0,VLOOKUP(H2680,Leistungszahlen!$A$11:$F$158,6,),IF(T2680&gt;0,VLOOKUP(H2680,Leistungszahlen!$A$11:$F$158,6,),0))</f>
        <v>0</v>
      </c>
      <c r="AH2680" s="179">
        <f t="shared" si="1205"/>
        <v>0</v>
      </c>
      <c r="AI2680" s="179">
        <f t="shared" si="1206"/>
        <v>0</v>
      </c>
      <c r="AJ2680" s="179">
        <f t="shared" si="1207"/>
        <v>0</v>
      </c>
      <c r="AK2680" s="179">
        <f t="shared" si="1208"/>
        <v>0</v>
      </c>
      <c r="AL2680" s="179">
        <f t="shared" si="1209"/>
        <v>0</v>
      </c>
      <c r="AM2680" s="180" t="str">
        <f>IF(L2680=1,Stundensätze!$D$13,IF(L2680=2,Stundensätze!$D$17,IF(L2680=4,Stundensätze!$D$21,"")))</f>
        <v/>
      </c>
      <c r="AN2680" s="180" t="str">
        <f>IF(L2680=1,Stundensätze!$D$15,IF(L2680=2,Stundensätze!$D$19,IF(L2680=4,Stundensätze!$D$23,"")))</f>
        <v/>
      </c>
      <c r="AO2680" s="180">
        <f t="shared" si="1210"/>
        <v>0</v>
      </c>
      <c r="AP2680" s="180">
        <f t="shared" si="1211"/>
        <v>0</v>
      </c>
      <c r="AQ2680" s="192" t="str">
        <f t="shared" si="1212"/>
        <v/>
      </c>
      <c r="AR2680" s="192" t="str">
        <f t="shared" si="1213"/>
        <v/>
      </c>
      <c r="AS2680" s="193">
        <f t="shared" si="1214"/>
        <v>0</v>
      </c>
      <c r="AT2680" s="258">
        <f>IF(K2680=0,0,VLOOKUP(K2680,Kostenstellen!A:B,2,FALSE))</f>
        <v>0</v>
      </c>
      <c r="AU2680" s="68" t="str">
        <f t="shared" si="1221"/>
        <v/>
      </c>
      <c r="AV2680" s="68" t="str">
        <f t="shared" si="1222"/>
        <v/>
      </c>
      <c r="AW2680" s="68">
        <f>IF(AF2680=0,0,VLOOKUP($H2680,Leistungszahlen!$A$11:$H$158,4,FALSE))</f>
        <v>0</v>
      </c>
      <c r="AX2680" s="68">
        <f>IF(AF2680=0,0,VLOOKUP($H2680,Leistungszahlen!$A$11:$H$158,5,FALSE))</f>
        <v>0</v>
      </c>
      <c r="AY2680" s="68">
        <f>IF(AG2680=0,0,VLOOKUP($H2680,Leistungszahlen!$A$11:$H$158,6,FALSE))</f>
        <v>0</v>
      </c>
      <c r="AZ2680" s="68">
        <f t="shared" si="1223"/>
        <v>0</v>
      </c>
      <c r="BA2680" s="68">
        <f t="shared" si="1224"/>
        <v>0</v>
      </c>
      <c r="BC2680" s="68">
        <f t="shared" si="1215"/>
        <v>0</v>
      </c>
      <c r="BD2680" s="285"/>
    </row>
    <row r="2681" spans="1:56" s="68" customFormat="1">
      <c r="A2681" s="200"/>
      <c r="B2681" s="200"/>
      <c r="C2681" s="200"/>
      <c r="D2681" s="200"/>
      <c r="E2681" s="200"/>
      <c r="F2681" s="200"/>
      <c r="G2681" s="200"/>
      <c r="H2681" s="201"/>
      <c r="I2681" s="202"/>
      <c r="J2681" s="200"/>
      <c r="K2681" s="176"/>
      <c r="L2681" s="176"/>
      <c r="M2681" s="176"/>
      <c r="N2681" s="286"/>
      <c r="O2681" s="286"/>
      <c r="P2681" s="176"/>
      <c r="Q2681" s="203">
        <f t="shared" si="1216"/>
        <v>0</v>
      </c>
      <c r="R2681" s="203">
        <f t="shared" si="1217"/>
        <v>0</v>
      </c>
      <c r="S2681" s="203">
        <f t="shared" si="1218"/>
        <v>0</v>
      </c>
      <c r="T2681" s="203">
        <f t="shared" si="1219"/>
        <v>0</v>
      </c>
      <c r="U2681" s="203">
        <f t="shared" si="1220"/>
        <v>0</v>
      </c>
      <c r="V2681" s="175">
        <f>IF(Q2681&gt;0,VLOOKUP(Q2681,Jahresfaktoren!$A$11:$B$24,2,),0)</f>
        <v>0</v>
      </c>
      <c r="W2681" s="175">
        <f>IF(R2681&gt;0,VLOOKUP(R2681,Jahresfaktoren!$D$11:$E$24,2,),0)</f>
        <v>0</v>
      </c>
      <c r="X2681" s="175">
        <f>IF(S2681&gt;0,VLOOKUP(S2681,Jahresfaktoren!$A$28:$B$29,2,),0)</f>
        <v>0</v>
      </c>
      <c r="Y2681" s="175">
        <f>IF(T2681&gt;0,VLOOKUP(T2681,Jahresfaktoren!$A$28:$B$29,2,),0)</f>
        <v>0</v>
      </c>
      <c r="Z2681" s="175">
        <f>IF(U2681&gt;0,VLOOKUP(U2681,Jahresfaktoren!$A$32:$B$33,2,),)</f>
        <v>0</v>
      </c>
      <c r="AA2681" s="177" t="str">
        <f t="shared" si="1200"/>
        <v/>
      </c>
      <c r="AB2681" s="177" t="str">
        <f t="shared" si="1201"/>
        <v/>
      </c>
      <c r="AC2681" s="177" t="str">
        <f t="shared" si="1202"/>
        <v/>
      </c>
      <c r="AD2681" s="177" t="str">
        <f t="shared" si="1203"/>
        <v/>
      </c>
      <c r="AE2681" s="177" t="str">
        <f t="shared" si="1204"/>
        <v/>
      </c>
      <c r="AF2681" s="178">
        <f>IF(Q2681&gt;0,VLOOKUP(H2681,Leistungszahlen!$A$11:$C$158,3,),0)</f>
        <v>0</v>
      </c>
      <c r="AG2681" s="178">
        <f>IF(R2681&gt;0,VLOOKUP(H2681,Leistungszahlen!$A$11:$F$158,6,),IF(T2681&gt;0,VLOOKUP(H2681,Leistungszahlen!$A$11:$F$158,6,),0))</f>
        <v>0</v>
      </c>
      <c r="AH2681" s="179">
        <f t="shared" si="1205"/>
        <v>0</v>
      </c>
      <c r="AI2681" s="179">
        <f t="shared" si="1206"/>
        <v>0</v>
      </c>
      <c r="AJ2681" s="179">
        <f t="shared" si="1207"/>
        <v>0</v>
      </c>
      <c r="AK2681" s="179">
        <f t="shared" si="1208"/>
        <v>0</v>
      </c>
      <c r="AL2681" s="179">
        <f t="shared" si="1209"/>
        <v>0</v>
      </c>
      <c r="AM2681" s="180" t="str">
        <f>IF(L2681=1,Stundensätze!$D$13,IF(L2681=2,Stundensätze!$D$17,IF(L2681=4,Stundensätze!$D$21,"")))</f>
        <v/>
      </c>
      <c r="AN2681" s="180" t="str">
        <f>IF(L2681=1,Stundensätze!$D$15,IF(L2681=2,Stundensätze!$D$19,IF(L2681=4,Stundensätze!$D$23,"")))</f>
        <v/>
      </c>
      <c r="AO2681" s="180">
        <f t="shared" si="1210"/>
        <v>0</v>
      </c>
      <c r="AP2681" s="180">
        <f t="shared" si="1211"/>
        <v>0</v>
      </c>
      <c r="AQ2681" s="192" t="str">
        <f t="shared" si="1212"/>
        <v/>
      </c>
      <c r="AR2681" s="192" t="str">
        <f t="shared" si="1213"/>
        <v/>
      </c>
      <c r="AS2681" s="193">
        <f t="shared" si="1214"/>
        <v>0</v>
      </c>
      <c r="AT2681" s="258">
        <f>IF(K2681=0,0,VLOOKUP(K2681,Kostenstellen!A:B,2,FALSE))</f>
        <v>0</v>
      </c>
      <c r="AU2681" s="68" t="str">
        <f t="shared" si="1221"/>
        <v/>
      </c>
      <c r="AV2681" s="68" t="str">
        <f t="shared" si="1222"/>
        <v/>
      </c>
      <c r="AW2681" s="68">
        <f>IF(AF2681=0,0,VLOOKUP($H2681,Leistungszahlen!$A$11:$H$158,4,FALSE))</f>
        <v>0</v>
      </c>
      <c r="AX2681" s="68">
        <f>IF(AF2681=0,0,VLOOKUP($H2681,Leistungszahlen!$A$11:$H$158,5,FALSE))</f>
        <v>0</v>
      </c>
      <c r="AY2681" s="68">
        <f>IF(AG2681=0,0,VLOOKUP($H2681,Leistungszahlen!$A$11:$H$158,6,FALSE))</f>
        <v>0</v>
      </c>
      <c r="AZ2681" s="68">
        <f t="shared" si="1223"/>
        <v>0</v>
      </c>
      <c r="BA2681" s="68">
        <f t="shared" si="1224"/>
        <v>0</v>
      </c>
      <c r="BC2681" s="68">
        <f t="shared" si="1215"/>
        <v>0</v>
      </c>
      <c r="BD2681" s="285"/>
    </row>
    <row r="2682" spans="1:56" s="68" customFormat="1">
      <c r="A2682" s="200"/>
      <c r="B2682" s="200"/>
      <c r="C2682" s="200"/>
      <c r="D2682" s="200"/>
      <c r="E2682" s="200"/>
      <c r="F2682" s="200"/>
      <c r="G2682" s="200"/>
      <c r="H2682" s="201"/>
      <c r="I2682" s="202"/>
      <c r="J2682" s="200"/>
      <c r="K2682" s="176"/>
      <c r="L2682" s="176"/>
      <c r="M2682" s="176"/>
      <c r="N2682" s="286"/>
      <c r="O2682" s="286"/>
      <c r="P2682" s="176"/>
      <c r="Q2682" s="203">
        <f t="shared" si="1216"/>
        <v>0</v>
      </c>
      <c r="R2682" s="203">
        <f t="shared" si="1217"/>
        <v>0</v>
      </c>
      <c r="S2682" s="203">
        <f t="shared" si="1218"/>
        <v>0</v>
      </c>
      <c r="T2682" s="203">
        <f t="shared" si="1219"/>
        <v>0</v>
      </c>
      <c r="U2682" s="203">
        <f t="shared" si="1220"/>
        <v>0</v>
      </c>
      <c r="V2682" s="175">
        <f>IF(Q2682&gt;0,VLOOKUP(Q2682,Jahresfaktoren!$A$11:$B$24,2,),0)</f>
        <v>0</v>
      </c>
      <c r="W2682" s="175">
        <f>IF(R2682&gt;0,VLOOKUP(R2682,Jahresfaktoren!$D$11:$E$24,2,),0)</f>
        <v>0</v>
      </c>
      <c r="X2682" s="175">
        <f>IF(S2682&gt;0,VLOOKUP(S2682,Jahresfaktoren!$A$28:$B$29,2,),0)</f>
        <v>0</v>
      </c>
      <c r="Y2682" s="175">
        <f>IF(T2682&gt;0,VLOOKUP(T2682,Jahresfaktoren!$A$28:$B$29,2,),0)</f>
        <v>0</v>
      </c>
      <c r="Z2682" s="175">
        <f>IF(U2682&gt;0,VLOOKUP(U2682,Jahresfaktoren!$A$32:$B$33,2,),)</f>
        <v>0</v>
      </c>
      <c r="AA2682" s="177" t="str">
        <f t="shared" si="1200"/>
        <v/>
      </c>
      <c r="AB2682" s="177" t="str">
        <f t="shared" si="1201"/>
        <v/>
      </c>
      <c r="AC2682" s="177" t="str">
        <f t="shared" si="1202"/>
        <v/>
      </c>
      <c r="AD2682" s="177" t="str">
        <f t="shared" si="1203"/>
        <v/>
      </c>
      <c r="AE2682" s="177" t="str">
        <f t="shared" si="1204"/>
        <v/>
      </c>
      <c r="AF2682" s="178">
        <f>IF(Q2682&gt;0,VLOOKUP(H2682,Leistungszahlen!$A$11:$C$158,3,),0)</f>
        <v>0</v>
      </c>
      <c r="AG2682" s="178">
        <f>IF(R2682&gt;0,VLOOKUP(H2682,Leistungszahlen!$A$11:$F$158,6,),IF(T2682&gt;0,VLOOKUP(H2682,Leistungszahlen!$A$11:$F$158,6,),0))</f>
        <v>0</v>
      </c>
      <c r="AH2682" s="179">
        <f t="shared" si="1205"/>
        <v>0</v>
      </c>
      <c r="AI2682" s="179">
        <f t="shared" si="1206"/>
        <v>0</v>
      </c>
      <c r="AJ2682" s="179">
        <f t="shared" si="1207"/>
        <v>0</v>
      </c>
      <c r="AK2682" s="179">
        <f t="shared" si="1208"/>
        <v>0</v>
      </c>
      <c r="AL2682" s="179">
        <f t="shared" si="1209"/>
        <v>0</v>
      </c>
      <c r="AM2682" s="180" t="str">
        <f>IF(L2682=1,Stundensätze!$D$13,IF(L2682=2,Stundensätze!$D$17,IF(L2682=4,Stundensätze!$D$21,"")))</f>
        <v/>
      </c>
      <c r="AN2682" s="180" t="str">
        <f>IF(L2682=1,Stundensätze!$D$15,IF(L2682=2,Stundensätze!$D$19,IF(L2682=4,Stundensätze!$D$23,"")))</f>
        <v/>
      </c>
      <c r="AO2682" s="180">
        <f t="shared" si="1210"/>
        <v>0</v>
      </c>
      <c r="AP2682" s="180">
        <f t="shared" si="1211"/>
        <v>0</v>
      </c>
      <c r="AQ2682" s="192" t="str">
        <f t="shared" si="1212"/>
        <v/>
      </c>
      <c r="AR2682" s="192" t="str">
        <f t="shared" si="1213"/>
        <v/>
      </c>
      <c r="AS2682" s="193">
        <f t="shared" si="1214"/>
        <v>0</v>
      </c>
      <c r="AT2682" s="258">
        <f>IF(K2682=0,0,VLOOKUP(K2682,Kostenstellen!A:B,2,FALSE))</f>
        <v>0</v>
      </c>
      <c r="AU2682" s="68" t="str">
        <f t="shared" si="1221"/>
        <v/>
      </c>
      <c r="AV2682" s="68" t="str">
        <f t="shared" si="1222"/>
        <v/>
      </c>
      <c r="AW2682" s="68">
        <f>IF(AF2682=0,0,VLOOKUP($H2682,Leistungszahlen!$A$11:$H$158,4,FALSE))</f>
        <v>0</v>
      </c>
      <c r="AX2682" s="68">
        <f>IF(AF2682=0,0,VLOOKUP($H2682,Leistungszahlen!$A$11:$H$158,5,FALSE))</f>
        <v>0</v>
      </c>
      <c r="AY2682" s="68">
        <f>IF(AG2682=0,0,VLOOKUP($H2682,Leistungszahlen!$A$11:$H$158,6,FALSE))</f>
        <v>0</v>
      </c>
      <c r="AZ2682" s="68">
        <f t="shared" si="1223"/>
        <v>0</v>
      </c>
      <c r="BA2682" s="68">
        <f t="shared" si="1224"/>
        <v>0</v>
      </c>
      <c r="BC2682" s="68">
        <f t="shared" si="1215"/>
        <v>0</v>
      </c>
      <c r="BD2682" s="285"/>
    </row>
    <row r="2683" spans="1:56" s="68" customFormat="1">
      <c r="A2683" s="200"/>
      <c r="B2683" s="200"/>
      <c r="C2683" s="200"/>
      <c r="D2683" s="200"/>
      <c r="E2683" s="200"/>
      <c r="F2683" s="200"/>
      <c r="G2683" s="200"/>
      <c r="H2683" s="201"/>
      <c r="I2683" s="202"/>
      <c r="J2683" s="200"/>
      <c r="K2683" s="176"/>
      <c r="L2683" s="176"/>
      <c r="M2683" s="176"/>
      <c r="N2683" s="286"/>
      <c r="O2683" s="286"/>
      <c r="P2683" s="176"/>
      <c r="Q2683" s="203">
        <f t="shared" si="1216"/>
        <v>0</v>
      </c>
      <c r="R2683" s="203">
        <f t="shared" si="1217"/>
        <v>0</v>
      </c>
      <c r="S2683" s="203">
        <f t="shared" si="1218"/>
        <v>0</v>
      </c>
      <c r="T2683" s="203">
        <f t="shared" si="1219"/>
        <v>0</v>
      </c>
      <c r="U2683" s="203">
        <f t="shared" si="1220"/>
        <v>0</v>
      </c>
      <c r="V2683" s="175">
        <f>IF(Q2683&gt;0,VLOOKUP(Q2683,Jahresfaktoren!$A$11:$B$24,2,),0)</f>
        <v>0</v>
      </c>
      <c r="W2683" s="175">
        <f>IF(R2683&gt;0,VLOOKUP(R2683,Jahresfaktoren!$D$11:$E$24,2,),0)</f>
        <v>0</v>
      </c>
      <c r="X2683" s="175">
        <f>IF(S2683&gt;0,VLOOKUP(S2683,Jahresfaktoren!$A$28:$B$29,2,),0)</f>
        <v>0</v>
      </c>
      <c r="Y2683" s="175">
        <f>IF(T2683&gt;0,VLOOKUP(T2683,Jahresfaktoren!$A$28:$B$29,2,),0)</f>
        <v>0</v>
      </c>
      <c r="Z2683" s="175">
        <f>IF(U2683&gt;0,VLOOKUP(U2683,Jahresfaktoren!$A$32:$B$33,2,),)</f>
        <v>0</v>
      </c>
      <c r="AA2683" s="177" t="str">
        <f t="shared" si="1200"/>
        <v/>
      </c>
      <c r="AB2683" s="177" t="str">
        <f t="shared" si="1201"/>
        <v/>
      </c>
      <c r="AC2683" s="177" t="str">
        <f t="shared" si="1202"/>
        <v/>
      </c>
      <c r="AD2683" s="177" t="str">
        <f t="shared" si="1203"/>
        <v/>
      </c>
      <c r="AE2683" s="177" t="str">
        <f t="shared" si="1204"/>
        <v/>
      </c>
      <c r="AF2683" s="178">
        <f>IF(Q2683&gt;0,VLOOKUP(H2683,Leistungszahlen!$A$11:$C$158,3,),0)</f>
        <v>0</v>
      </c>
      <c r="AG2683" s="178">
        <f>IF(R2683&gt;0,VLOOKUP(H2683,Leistungszahlen!$A$11:$F$158,6,),IF(T2683&gt;0,VLOOKUP(H2683,Leistungszahlen!$A$11:$F$158,6,),0))</f>
        <v>0</v>
      </c>
      <c r="AH2683" s="179">
        <f t="shared" si="1205"/>
        <v>0</v>
      </c>
      <c r="AI2683" s="179">
        <f t="shared" si="1206"/>
        <v>0</v>
      </c>
      <c r="AJ2683" s="179">
        <f t="shared" si="1207"/>
        <v>0</v>
      </c>
      <c r="AK2683" s="179">
        <f t="shared" si="1208"/>
        <v>0</v>
      </c>
      <c r="AL2683" s="179">
        <f t="shared" si="1209"/>
        <v>0</v>
      </c>
      <c r="AM2683" s="180" t="str">
        <f>IF(L2683=1,Stundensätze!$D$13,IF(L2683=2,Stundensätze!$D$17,IF(L2683=4,Stundensätze!$D$21,"")))</f>
        <v/>
      </c>
      <c r="AN2683" s="180" t="str">
        <f>IF(L2683=1,Stundensätze!$D$15,IF(L2683=2,Stundensätze!$D$19,IF(L2683=4,Stundensätze!$D$23,"")))</f>
        <v/>
      </c>
      <c r="AO2683" s="180">
        <f t="shared" si="1210"/>
        <v>0</v>
      </c>
      <c r="AP2683" s="180">
        <f t="shared" si="1211"/>
        <v>0</v>
      </c>
      <c r="AQ2683" s="192" t="str">
        <f t="shared" si="1212"/>
        <v/>
      </c>
      <c r="AR2683" s="192" t="str">
        <f t="shared" si="1213"/>
        <v/>
      </c>
      <c r="AS2683" s="193">
        <f t="shared" si="1214"/>
        <v>0</v>
      </c>
      <c r="AT2683" s="258">
        <f>IF(K2683=0,0,VLOOKUP(K2683,Kostenstellen!A:B,2,FALSE))</f>
        <v>0</v>
      </c>
      <c r="AU2683" s="68" t="str">
        <f t="shared" si="1221"/>
        <v/>
      </c>
      <c r="AV2683" s="68" t="str">
        <f t="shared" si="1222"/>
        <v/>
      </c>
      <c r="AW2683" s="68">
        <f>IF(AF2683=0,0,VLOOKUP($H2683,Leistungszahlen!$A$11:$H$158,4,FALSE))</f>
        <v>0</v>
      </c>
      <c r="AX2683" s="68">
        <f>IF(AF2683=0,0,VLOOKUP($H2683,Leistungszahlen!$A$11:$H$158,5,FALSE))</f>
        <v>0</v>
      </c>
      <c r="AY2683" s="68">
        <f>IF(AG2683=0,0,VLOOKUP($H2683,Leistungszahlen!$A$11:$H$158,6,FALSE))</f>
        <v>0</v>
      </c>
      <c r="AZ2683" s="68">
        <f t="shared" si="1223"/>
        <v>0</v>
      </c>
      <c r="BA2683" s="68">
        <f t="shared" si="1224"/>
        <v>0</v>
      </c>
      <c r="BC2683" s="68">
        <f t="shared" si="1215"/>
        <v>0</v>
      </c>
      <c r="BD2683" s="285"/>
    </row>
    <row r="2684" spans="1:56" s="68" customFormat="1">
      <c r="A2684" s="200"/>
      <c r="B2684" s="200"/>
      <c r="C2684" s="200"/>
      <c r="D2684" s="200"/>
      <c r="E2684" s="200"/>
      <c r="F2684" s="200"/>
      <c r="G2684" s="200"/>
      <c r="H2684" s="201"/>
      <c r="I2684" s="202"/>
      <c r="J2684" s="200"/>
      <c r="K2684" s="176"/>
      <c r="L2684" s="176"/>
      <c r="M2684" s="176"/>
      <c r="N2684" s="286"/>
      <c r="O2684" s="286"/>
      <c r="P2684" s="176"/>
      <c r="Q2684" s="203">
        <f t="shared" si="1216"/>
        <v>0</v>
      </c>
      <c r="R2684" s="203">
        <f t="shared" si="1217"/>
        <v>0</v>
      </c>
      <c r="S2684" s="203">
        <f t="shared" si="1218"/>
        <v>0</v>
      </c>
      <c r="T2684" s="203">
        <f t="shared" si="1219"/>
        <v>0</v>
      </c>
      <c r="U2684" s="203">
        <f t="shared" si="1220"/>
        <v>0</v>
      </c>
      <c r="V2684" s="175">
        <f>IF(Q2684&gt;0,VLOOKUP(Q2684,Jahresfaktoren!$A$11:$B$24,2,),0)</f>
        <v>0</v>
      </c>
      <c r="W2684" s="175">
        <f>IF(R2684&gt;0,VLOOKUP(R2684,Jahresfaktoren!$D$11:$E$24,2,),0)</f>
        <v>0</v>
      </c>
      <c r="X2684" s="175">
        <f>IF(S2684&gt;0,VLOOKUP(S2684,Jahresfaktoren!$A$28:$B$29,2,),0)</f>
        <v>0</v>
      </c>
      <c r="Y2684" s="175">
        <f>IF(T2684&gt;0,VLOOKUP(T2684,Jahresfaktoren!$A$28:$B$29,2,),0)</f>
        <v>0</v>
      </c>
      <c r="Z2684" s="175">
        <f>IF(U2684&gt;0,VLOOKUP(U2684,Jahresfaktoren!$A$32:$B$33,2,),)</f>
        <v>0</v>
      </c>
      <c r="AA2684" s="177" t="str">
        <f t="shared" si="1200"/>
        <v/>
      </c>
      <c r="AB2684" s="177" t="str">
        <f t="shared" si="1201"/>
        <v/>
      </c>
      <c r="AC2684" s="177" t="str">
        <f t="shared" si="1202"/>
        <v/>
      </c>
      <c r="AD2684" s="177" t="str">
        <f t="shared" si="1203"/>
        <v/>
      </c>
      <c r="AE2684" s="177" t="str">
        <f t="shared" si="1204"/>
        <v/>
      </c>
      <c r="AF2684" s="178">
        <f>IF(Q2684&gt;0,VLOOKUP(H2684,Leistungszahlen!$A$11:$C$158,3,),0)</f>
        <v>0</v>
      </c>
      <c r="AG2684" s="178">
        <f>IF(R2684&gt;0,VLOOKUP(H2684,Leistungszahlen!$A$11:$F$158,6,),IF(T2684&gt;0,VLOOKUP(H2684,Leistungszahlen!$A$11:$F$158,6,),0))</f>
        <v>0</v>
      </c>
      <c r="AH2684" s="179">
        <f t="shared" si="1205"/>
        <v>0</v>
      </c>
      <c r="AI2684" s="179">
        <f t="shared" si="1206"/>
        <v>0</v>
      </c>
      <c r="AJ2684" s="179">
        <f t="shared" si="1207"/>
        <v>0</v>
      </c>
      <c r="AK2684" s="179">
        <f t="shared" si="1208"/>
        <v>0</v>
      </c>
      <c r="AL2684" s="179">
        <f t="shared" si="1209"/>
        <v>0</v>
      </c>
      <c r="AM2684" s="180" t="str">
        <f>IF(L2684=1,Stundensätze!$D$13,IF(L2684=2,Stundensätze!$D$17,IF(L2684=4,Stundensätze!$D$21,"")))</f>
        <v/>
      </c>
      <c r="AN2684" s="180" t="str">
        <f>IF(L2684=1,Stundensätze!$D$15,IF(L2684=2,Stundensätze!$D$19,IF(L2684=4,Stundensätze!$D$23,"")))</f>
        <v/>
      </c>
      <c r="AO2684" s="180">
        <f t="shared" si="1210"/>
        <v>0</v>
      </c>
      <c r="AP2684" s="180">
        <f t="shared" si="1211"/>
        <v>0</v>
      </c>
      <c r="AQ2684" s="192" t="str">
        <f t="shared" si="1212"/>
        <v/>
      </c>
      <c r="AR2684" s="192" t="str">
        <f t="shared" si="1213"/>
        <v/>
      </c>
      <c r="AS2684" s="193">
        <f t="shared" si="1214"/>
        <v>0</v>
      </c>
      <c r="AT2684" s="258">
        <f>IF(K2684=0,0,VLOOKUP(K2684,Kostenstellen!A:B,2,FALSE))</f>
        <v>0</v>
      </c>
      <c r="AU2684" s="68" t="str">
        <f t="shared" si="1221"/>
        <v/>
      </c>
      <c r="AV2684" s="68" t="str">
        <f t="shared" si="1222"/>
        <v/>
      </c>
      <c r="AW2684" s="68">
        <f>IF(AF2684=0,0,VLOOKUP($H2684,Leistungszahlen!$A$11:$H$158,4,FALSE))</f>
        <v>0</v>
      </c>
      <c r="AX2684" s="68">
        <f>IF(AF2684=0,0,VLOOKUP($H2684,Leistungszahlen!$A$11:$H$158,5,FALSE))</f>
        <v>0</v>
      </c>
      <c r="AY2684" s="68">
        <f>IF(AG2684=0,0,VLOOKUP($H2684,Leistungszahlen!$A$11:$H$158,6,FALSE))</f>
        <v>0</v>
      </c>
      <c r="AZ2684" s="68">
        <f t="shared" si="1223"/>
        <v>0</v>
      </c>
      <c r="BA2684" s="68">
        <f t="shared" si="1224"/>
        <v>0</v>
      </c>
      <c r="BC2684" s="68">
        <f t="shared" si="1215"/>
        <v>0</v>
      </c>
      <c r="BD2684" s="285"/>
    </row>
    <row r="2685" spans="1:56" s="68" customFormat="1">
      <c r="A2685" s="200"/>
      <c r="B2685" s="200"/>
      <c r="C2685" s="200"/>
      <c r="D2685" s="200"/>
      <c r="E2685" s="200"/>
      <c r="F2685" s="200"/>
      <c r="G2685" s="200"/>
      <c r="H2685" s="201"/>
      <c r="I2685" s="202"/>
      <c r="J2685" s="200"/>
      <c r="K2685" s="176"/>
      <c r="L2685" s="176"/>
      <c r="M2685" s="176"/>
      <c r="N2685" s="286"/>
      <c r="O2685" s="286"/>
      <c r="P2685" s="176"/>
      <c r="Q2685" s="203">
        <f t="shared" si="1216"/>
        <v>0</v>
      </c>
      <c r="R2685" s="203">
        <f t="shared" si="1217"/>
        <v>0</v>
      </c>
      <c r="S2685" s="203">
        <f t="shared" si="1218"/>
        <v>0</v>
      </c>
      <c r="T2685" s="203">
        <f t="shared" si="1219"/>
        <v>0</v>
      </c>
      <c r="U2685" s="203">
        <f t="shared" si="1220"/>
        <v>0</v>
      </c>
      <c r="V2685" s="175">
        <f>IF(Q2685&gt;0,VLOOKUP(Q2685,Jahresfaktoren!$A$11:$B$24,2,),0)</f>
        <v>0</v>
      </c>
      <c r="W2685" s="175">
        <f>IF(R2685&gt;0,VLOOKUP(R2685,Jahresfaktoren!$D$11:$E$24,2,),0)</f>
        <v>0</v>
      </c>
      <c r="X2685" s="175">
        <f>IF(S2685&gt;0,VLOOKUP(S2685,Jahresfaktoren!$A$28:$B$29,2,),0)</f>
        <v>0</v>
      </c>
      <c r="Y2685" s="175">
        <f>IF(T2685&gt;0,VLOOKUP(T2685,Jahresfaktoren!$A$28:$B$29,2,),0)</f>
        <v>0</v>
      </c>
      <c r="Z2685" s="175">
        <f>IF(U2685&gt;0,VLOOKUP(U2685,Jahresfaktoren!$A$32:$B$33,2,),)</f>
        <v>0</v>
      </c>
      <c r="AA2685" s="177" t="str">
        <f t="shared" si="1200"/>
        <v/>
      </c>
      <c r="AB2685" s="177" t="str">
        <f t="shared" si="1201"/>
        <v/>
      </c>
      <c r="AC2685" s="177" t="str">
        <f t="shared" si="1202"/>
        <v/>
      </c>
      <c r="AD2685" s="177" t="str">
        <f t="shared" si="1203"/>
        <v/>
      </c>
      <c r="AE2685" s="177" t="str">
        <f t="shared" si="1204"/>
        <v/>
      </c>
      <c r="AF2685" s="178">
        <f>IF(Q2685&gt;0,VLOOKUP(H2685,Leistungszahlen!$A$11:$C$158,3,),0)</f>
        <v>0</v>
      </c>
      <c r="AG2685" s="178">
        <f>IF(R2685&gt;0,VLOOKUP(H2685,Leistungszahlen!$A$11:$F$158,6,),IF(T2685&gt;0,VLOOKUP(H2685,Leistungszahlen!$A$11:$F$158,6,),0))</f>
        <v>0</v>
      </c>
      <c r="AH2685" s="179">
        <f t="shared" si="1205"/>
        <v>0</v>
      </c>
      <c r="AI2685" s="179">
        <f t="shared" si="1206"/>
        <v>0</v>
      </c>
      <c r="AJ2685" s="179">
        <f t="shared" si="1207"/>
        <v>0</v>
      </c>
      <c r="AK2685" s="179">
        <f t="shared" si="1208"/>
        <v>0</v>
      </c>
      <c r="AL2685" s="179">
        <f t="shared" si="1209"/>
        <v>0</v>
      </c>
      <c r="AM2685" s="180" t="str">
        <f>IF(L2685=1,Stundensätze!$D$13,IF(L2685=2,Stundensätze!$D$17,IF(L2685=4,Stundensätze!$D$21,"")))</f>
        <v/>
      </c>
      <c r="AN2685" s="180" t="str">
        <f>IF(L2685=1,Stundensätze!$D$15,IF(L2685=2,Stundensätze!$D$19,IF(L2685=4,Stundensätze!$D$23,"")))</f>
        <v/>
      </c>
      <c r="AO2685" s="180">
        <f t="shared" si="1210"/>
        <v>0</v>
      </c>
      <c r="AP2685" s="180">
        <f t="shared" si="1211"/>
        <v>0</v>
      </c>
      <c r="AQ2685" s="192" t="str">
        <f t="shared" si="1212"/>
        <v/>
      </c>
      <c r="AR2685" s="192" t="str">
        <f t="shared" si="1213"/>
        <v/>
      </c>
      <c r="AS2685" s="193">
        <f t="shared" si="1214"/>
        <v>0</v>
      </c>
      <c r="AT2685" s="258">
        <f>IF(K2685=0,0,VLOOKUP(K2685,Kostenstellen!A:B,2,FALSE))</f>
        <v>0</v>
      </c>
      <c r="AU2685" s="68" t="str">
        <f t="shared" si="1221"/>
        <v/>
      </c>
      <c r="AV2685" s="68" t="str">
        <f t="shared" si="1222"/>
        <v/>
      </c>
      <c r="AW2685" s="68">
        <f>IF(AF2685=0,0,VLOOKUP($H2685,Leistungszahlen!$A$11:$H$158,4,FALSE))</f>
        <v>0</v>
      </c>
      <c r="AX2685" s="68">
        <f>IF(AF2685=0,0,VLOOKUP($H2685,Leistungszahlen!$A$11:$H$158,5,FALSE))</f>
        <v>0</v>
      </c>
      <c r="AY2685" s="68">
        <f>IF(AG2685=0,0,VLOOKUP($H2685,Leistungszahlen!$A$11:$H$158,6,FALSE))</f>
        <v>0</v>
      </c>
      <c r="AZ2685" s="68">
        <f t="shared" si="1223"/>
        <v>0</v>
      </c>
      <c r="BA2685" s="68">
        <f t="shared" si="1224"/>
        <v>0</v>
      </c>
      <c r="BC2685" s="68">
        <f t="shared" si="1215"/>
        <v>0</v>
      </c>
      <c r="BD2685" s="285"/>
    </row>
    <row r="2686" spans="1:56" s="68" customFormat="1">
      <c r="A2686" s="200"/>
      <c r="B2686" s="200"/>
      <c r="C2686" s="200"/>
      <c r="D2686" s="200"/>
      <c r="E2686" s="200"/>
      <c r="F2686" s="200"/>
      <c r="G2686" s="200"/>
      <c r="H2686" s="201"/>
      <c r="I2686" s="202"/>
      <c r="J2686" s="200"/>
      <c r="K2686" s="176"/>
      <c r="L2686" s="176"/>
      <c r="M2686" s="176"/>
      <c r="N2686" s="286"/>
      <c r="O2686" s="286"/>
      <c r="P2686" s="176"/>
      <c r="Q2686" s="203">
        <f t="shared" si="1216"/>
        <v>0</v>
      </c>
      <c r="R2686" s="203">
        <f t="shared" si="1217"/>
        <v>0</v>
      </c>
      <c r="S2686" s="203">
        <f t="shared" si="1218"/>
        <v>0</v>
      </c>
      <c r="T2686" s="203">
        <f t="shared" si="1219"/>
        <v>0</v>
      </c>
      <c r="U2686" s="203">
        <f t="shared" si="1220"/>
        <v>0</v>
      </c>
      <c r="V2686" s="175">
        <f>IF(Q2686&gt;0,VLOOKUP(Q2686,Jahresfaktoren!$A$11:$B$24,2,),0)</f>
        <v>0</v>
      </c>
      <c r="W2686" s="175">
        <f>IF(R2686&gt;0,VLOOKUP(R2686,Jahresfaktoren!$D$11:$E$24,2,),0)</f>
        <v>0</v>
      </c>
      <c r="X2686" s="175">
        <f>IF(S2686&gt;0,VLOOKUP(S2686,Jahresfaktoren!$A$28:$B$29,2,),0)</f>
        <v>0</v>
      </c>
      <c r="Y2686" s="175">
        <f>IF(T2686&gt;0,VLOOKUP(T2686,Jahresfaktoren!$A$28:$B$29,2,),0)</f>
        <v>0</v>
      </c>
      <c r="Z2686" s="175">
        <f>IF(U2686&gt;0,VLOOKUP(U2686,Jahresfaktoren!$A$32:$B$33,2,),)</f>
        <v>0</v>
      </c>
      <c r="AA2686" s="177" t="str">
        <f t="shared" si="1200"/>
        <v/>
      </c>
      <c r="AB2686" s="177" t="str">
        <f t="shared" si="1201"/>
        <v/>
      </c>
      <c r="AC2686" s="177" t="str">
        <f t="shared" si="1202"/>
        <v/>
      </c>
      <c r="AD2686" s="177" t="str">
        <f t="shared" si="1203"/>
        <v/>
      </c>
      <c r="AE2686" s="177" t="str">
        <f t="shared" si="1204"/>
        <v/>
      </c>
      <c r="AF2686" s="178">
        <f>IF(Q2686&gt;0,VLOOKUP(H2686,Leistungszahlen!$A$11:$C$158,3,),0)</f>
        <v>0</v>
      </c>
      <c r="AG2686" s="178">
        <f>IF(R2686&gt;0,VLOOKUP(H2686,Leistungszahlen!$A$11:$F$158,6,),IF(T2686&gt;0,VLOOKUP(H2686,Leistungszahlen!$A$11:$F$158,6,),0))</f>
        <v>0</v>
      </c>
      <c r="AH2686" s="179">
        <f t="shared" si="1205"/>
        <v>0</v>
      </c>
      <c r="AI2686" s="179">
        <f t="shared" si="1206"/>
        <v>0</v>
      </c>
      <c r="AJ2686" s="179">
        <f t="shared" si="1207"/>
        <v>0</v>
      </c>
      <c r="AK2686" s="179">
        <f t="shared" si="1208"/>
        <v>0</v>
      </c>
      <c r="AL2686" s="179">
        <f t="shared" si="1209"/>
        <v>0</v>
      </c>
      <c r="AM2686" s="180" t="str">
        <f>IF(L2686=1,Stundensätze!$D$13,IF(L2686=2,Stundensätze!$D$17,IF(L2686=4,Stundensätze!$D$21,"")))</f>
        <v/>
      </c>
      <c r="AN2686" s="180" t="str">
        <f>IF(L2686=1,Stundensätze!$D$15,IF(L2686=2,Stundensätze!$D$19,IF(L2686=4,Stundensätze!$D$23,"")))</f>
        <v/>
      </c>
      <c r="AO2686" s="180">
        <f t="shared" si="1210"/>
        <v>0</v>
      </c>
      <c r="AP2686" s="180">
        <f t="shared" si="1211"/>
        <v>0</v>
      </c>
      <c r="AQ2686" s="192" t="str">
        <f t="shared" si="1212"/>
        <v/>
      </c>
      <c r="AR2686" s="192" t="str">
        <f t="shared" si="1213"/>
        <v/>
      </c>
      <c r="AS2686" s="193">
        <f t="shared" si="1214"/>
        <v>0</v>
      </c>
      <c r="AT2686" s="258">
        <f>IF(K2686=0,0,VLOOKUP(K2686,Kostenstellen!A:B,2,FALSE))</f>
        <v>0</v>
      </c>
      <c r="AU2686" s="68" t="str">
        <f t="shared" si="1221"/>
        <v/>
      </c>
      <c r="AV2686" s="68" t="str">
        <f t="shared" si="1222"/>
        <v/>
      </c>
      <c r="AW2686" s="68">
        <f>IF(AF2686=0,0,VLOOKUP($H2686,Leistungszahlen!$A$11:$H$158,4,FALSE))</f>
        <v>0</v>
      </c>
      <c r="AX2686" s="68">
        <f>IF(AF2686=0,0,VLOOKUP($H2686,Leistungszahlen!$A$11:$H$158,5,FALSE))</f>
        <v>0</v>
      </c>
      <c r="AY2686" s="68">
        <f>IF(AG2686=0,0,VLOOKUP($H2686,Leistungszahlen!$A$11:$H$158,6,FALSE))</f>
        <v>0</v>
      </c>
      <c r="AZ2686" s="68">
        <f t="shared" si="1223"/>
        <v>0</v>
      </c>
      <c r="BA2686" s="68">
        <f t="shared" si="1224"/>
        <v>0</v>
      </c>
      <c r="BC2686" s="68">
        <f t="shared" si="1215"/>
        <v>0</v>
      </c>
      <c r="BD2686" s="285"/>
    </row>
    <row r="2687" spans="1:56" s="68" customFormat="1">
      <c r="A2687" s="200"/>
      <c r="B2687" s="200"/>
      <c r="C2687" s="200"/>
      <c r="D2687" s="200"/>
      <c r="E2687" s="200"/>
      <c r="F2687" s="200"/>
      <c r="G2687" s="200"/>
      <c r="H2687" s="201"/>
      <c r="I2687" s="202"/>
      <c r="J2687" s="200"/>
      <c r="K2687" s="176"/>
      <c r="L2687" s="176"/>
      <c r="M2687" s="176"/>
      <c r="N2687" s="286"/>
      <c r="O2687" s="286"/>
      <c r="P2687" s="176"/>
      <c r="Q2687" s="203">
        <f t="shared" si="1216"/>
        <v>0</v>
      </c>
      <c r="R2687" s="203">
        <f t="shared" si="1217"/>
        <v>0</v>
      </c>
      <c r="S2687" s="203">
        <f t="shared" si="1218"/>
        <v>0</v>
      </c>
      <c r="T2687" s="203">
        <f t="shared" si="1219"/>
        <v>0</v>
      </c>
      <c r="U2687" s="203">
        <f t="shared" si="1220"/>
        <v>0</v>
      </c>
      <c r="V2687" s="175">
        <f>IF(Q2687&gt;0,VLOOKUP(Q2687,Jahresfaktoren!$A$11:$B$24,2,),0)</f>
        <v>0</v>
      </c>
      <c r="W2687" s="175">
        <f>IF(R2687&gt;0,VLOOKUP(R2687,Jahresfaktoren!$D$11:$E$24,2,),0)</f>
        <v>0</v>
      </c>
      <c r="X2687" s="175">
        <f>IF(S2687&gt;0,VLOOKUP(S2687,Jahresfaktoren!$A$28:$B$29,2,),0)</f>
        <v>0</v>
      </c>
      <c r="Y2687" s="175">
        <f>IF(T2687&gt;0,VLOOKUP(T2687,Jahresfaktoren!$A$28:$B$29,2,),0)</f>
        <v>0</v>
      </c>
      <c r="Z2687" s="175">
        <f>IF(U2687&gt;0,VLOOKUP(U2687,Jahresfaktoren!$A$32:$B$33,2,),)</f>
        <v>0</v>
      </c>
      <c r="AA2687" s="177" t="str">
        <f t="shared" si="1200"/>
        <v/>
      </c>
      <c r="AB2687" s="177" t="str">
        <f t="shared" si="1201"/>
        <v/>
      </c>
      <c r="AC2687" s="177" t="str">
        <f t="shared" si="1202"/>
        <v/>
      </c>
      <c r="AD2687" s="177" t="str">
        <f t="shared" si="1203"/>
        <v/>
      </c>
      <c r="AE2687" s="177" t="str">
        <f t="shared" si="1204"/>
        <v/>
      </c>
      <c r="AF2687" s="178">
        <f>IF(Q2687&gt;0,VLOOKUP(H2687,Leistungszahlen!$A$11:$C$158,3,),0)</f>
        <v>0</v>
      </c>
      <c r="AG2687" s="178">
        <f>IF(R2687&gt;0,VLOOKUP(H2687,Leistungszahlen!$A$11:$F$158,6,),IF(T2687&gt;0,VLOOKUP(H2687,Leistungszahlen!$A$11:$F$158,6,),0))</f>
        <v>0</v>
      </c>
      <c r="AH2687" s="179">
        <f t="shared" si="1205"/>
        <v>0</v>
      </c>
      <c r="AI2687" s="179">
        <f t="shared" si="1206"/>
        <v>0</v>
      </c>
      <c r="AJ2687" s="179">
        <f t="shared" si="1207"/>
        <v>0</v>
      </c>
      <c r="AK2687" s="179">
        <f t="shared" si="1208"/>
        <v>0</v>
      </c>
      <c r="AL2687" s="179">
        <f t="shared" si="1209"/>
        <v>0</v>
      </c>
      <c r="AM2687" s="180" t="str">
        <f>IF(L2687=1,Stundensätze!$D$13,IF(L2687=2,Stundensätze!$D$17,IF(L2687=4,Stundensätze!$D$21,"")))</f>
        <v/>
      </c>
      <c r="AN2687" s="180" t="str">
        <f>IF(L2687=1,Stundensätze!$D$15,IF(L2687=2,Stundensätze!$D$19,IF(L2687=4,Stundensätze!$D$23,"")))</f>
        <v/>
      </c>
      <c r="AO2687" s="180">
        <f t="shared" si="1210"/>
        <v>0</v>
      </c>
      <c r="AP2687" s="180">
        <f t="shared" si="1211"/>
        <v>0</v>
      </c>
      <c r="AQ2687" s="192" t="str">
        <f t="shared" si="1212"/>
        <v/>
      </c>
      <c r="AR2687" s="192" t="str">
        <f t="shared" si="1213"/>
        <v/>
      </c>
      <c r="AS2687" s="193">
        <f t="shared" si="1214"/>
        <v>0</v>
      </c>
      <c r="AT2687" s="258">
        <f>IF(K2687=0,0,VLOOKUP(K2687,Kostenstellen!A:B,2,FALSE))</f>
        <v>0</v>
      </c>
      <c r="AU2687" s="68" t="str">
        <f t="shared" si="1221"/>
        <v/>
      </c>
      <c r="AV2687" s="68" t="str">
        <f t="shared" si="1222"/>
        <v/>
      </c>
      <c r="AW2687" s="68">
        <f>IF(AF2687=0,0,VLOOKUP($H2687,Leistungszahlen!$A$11:$H$158,4,FALSE))</f>
        <v>0</v>
      </c>
      <c r="AX2687" s="68">
        <f>IF(AF2687=0,0,VLOOKUP($H2687,Leistungszahlen!$A$11:$H$158,5,FALSE))</f>
        <v>0</v>
      </c>
      <c r="AY2687" s="68">
        <f>IF(AG2687=0,0,VLOOKUP($H2687,Leistungszahlen!$A$11:$H$158,6,FALSE))</f>
        <v>0</v>
      </c>
      <c r="AZ2687" s="68">
        <f t="shared" si="1223"/>
        <v>0</v>
      </c>
      <c r="BA2687" s="68">
        <f t="shared" si="1224"/>
        <v>0</v>
      </c>
      <c r="BC2687" s="68">
        <f t="shared" si="1215"/>
        <v>0</v>
      </c>
      <c r="BD2687" s="285"/>
    </row>
    <row r="2688" spans="1:56" s="68" customFormat="1">
      <c r="A2688" s="200"/>
      <c r="B2688" s="200"/>
      <c r="C2688" s="200"/>
      <c r="D2688" s="200"/>
      <c r="E2688" s="200"/>
      <c r="F2688" s="200"/>
      <c r="G2688" s="200"/>
      <c r="H2688" s="201"/>
      <c r="I2688" s="202"/>
      <c r="J2688" s="200"/>
      <c r="K2688" s="176"/>
      <c r="L2688" s="176"/>
      <c r="M2688" s="176"/>
      <c r="N2688" s="286"/>
      <c r="O2688" s="286"/>
      <c r="P2688" s="176"/>
      <c r="Q2688" s="203">
        <f t="shared" si="1216"/>
        <v>0</v>
      </c>
      <c r="R2688" s="203">
        <f t="shared" si="1217"/>
        <v>0</v>
      </c>
      <c r="S2688" s="203">
        <f t="shared" si="1218"/>
        <v>0</v>
      </c>
      <c r="T2688" s="203">
        <f t="shared" si="1219"/>
        <v>0</v>
      </c>
      <c r="U2688" s="203">
        <f t="shared" si="1220"/>
        <v>0</v>
      </c>
      <c r="V2688" s="175">
        <f>IF(Q2688&gt;0,VLOOKUP(Q2688,Jahresfaktoren!$A$11:$B$24,2,),0)</f>
        <v>0</v>
      </c>
      <c r="W2688" s="175">
        <f>IF(R2688&gt;0,VLOOKUP(R2688,Jahresfaktoren!$D$11:$E$24,2,),0)</f>
        <v>0</v>
      </c>
      <c r="X2688" s="175">
        <f>IF(S2688&gt;0,VLOOKUP(S2688,Jahresfaktoren!$A$28:$B$29,2,),0)</f>
        <v>0</v>
      </c>
      <c r="Y2688" s="175">
        <f>IF(T2688&gt;0,VLOOKUP(T2688,Jahresfaktoren!$A$28:$B$29,2,),0)</f>
        <v>0</v>
      </c>
      <c r="Z2688" s="175">
        <f>IF(U2688&gt;0,VLOOKUP(U2688,Jahresfaktoren!$A$32:$B$33,2,),)</f>
        <v>0</v>
      </c>
      <c r="AA2688" s="177" t="str">
        <f t="shared" si="1200"/>
        <v/>
      </c>
      <c r="AB2688" s="177" t="str">
        <f t="shared" si="1201"/>
        <v/>
      </c>
      <c r="AC2688" s="177" t="str">
        <f t="shared" si="1202"/>
        <v/>
      </c>
      <c r="AD2688" s="177" t="str">
        <f t="shared" si="1203"/>
        <v/>
      </c>
      <c r="AE2688" s="177" t="str">
        <f t="shared" si="1204"/>
        <v/>
      </c>
      <c r="AF2688" s="178">
        <f>IF(Q2688&gt;0,VLOOKUP(H2688,Leistungszahlen!$A$11:$C$158,3,),0)</f>
        <v>0</v>
      </c>
      <c r="AG2688" s="178">
        <f>IF(R2688&gt;0,VLOOKUP(H2688,Leistungszahlen!$A$11:$F$158,6,),IF(T2688&gt;0,VLOOKUP(H2688,Leistungszahlen!$A$11:$F$158,6,),0))</f>
        <v>0</v>
      </c>
      <c r="AH2688" s="179">
        <f t="shared" si="1205"/>
        <v>0</v>
      </c>
      <c r="AI2688" s="179">
        <f t="shared" si="1206"/>
        <v>0</v>
      </c>
      <c r="AJ2688" s="179">
        <f t="shared" si="1207"/>
        <v>0</v>
      </c>
      <c r="AK2688" s="179">
        <f t="shared" si="1208"/>
        <v>0</v>
      </c>
      <c r="AL2688" s="179">
        <f t="shared" si="1209"/>
        <v>0</v>
      </c>
      <c r="AM2688" s="180" t="str">
        <f>IF(L2688=1,Stundensätze!$D$13,IF(L2688=2,Stundensätze!$D$17,IF(L2688=4,Stundensätze!$D$21,"")))</f>
        <v/>
      </c>
      <c r="AN2688" s="180" t="str">
        <f>IF(L2688=1,Stundensätze!$D$15,IF(L2688=2,Stundensätze!$D$19,IF(L2688=4,Stundensätze!$D$23,"")))</f>
        <v/>
      </c>
      <c r="AO2688" s="180">
        <f t="shared" si="1210"/>
        <v>0</v>
      </c>
      <c r="AP2688" s="180">
        <f t="shared" si="1211"/>
        <v>0</v>
      </c>
      <c r="AQ2688" s="192" t="str">
        <f t="shared" si="1212"/>
        <v/>
      </c>
      <c r="AR2688" s="192" t="str">
        <f t="shared" si="1213"/>
        <v/>
      </c>
      <c r="AS2688" s="193">
        <f t="shared" si="1214"/>
        <v>0</v>
      </c>
      <c r="AT2688" s="258">
        <f>IF(K2688=0,0,VLOOKUP(K2688,Kostenstellen!A:B,2,FALSE))</f>
        <v>0</v>
      </c>
      <c r="AU2688" s="68" t="str">
        <f t="shared" si="1221"/>
        <v/>
      </c>
      <c r="AV2688" s="68" t="str">
        <f t="shared" si="1222"/>
        <v/>
      </c>
      <c r="AW2688" s="68">
        <f>IF(AF2688=0,0,VLOOKUP($H2688,Leistungszahlen!$A$11:$H$158,4,FALSE))</f>
        <v>0</v>
      </c>
      <c r="AX2688" s="68">
        <f>IF(AF2688=0,0,VLOOKUP($H2688,Leistungszahlen!$A$11:$H$158,5,FALSE))</f>
        <v>0</v>
      </c>
      <c r="AY2688" s="68">
        <f>IF(AG2688=0,0,VLOOKUP($H2688,Leistungszahlen!$A$11:$H$158,6,FALSE))</f>
        <v>0</v>
      </c>
      <c r="AZ2688" s="68">
        <f t="shared" si="1223"/>
        <v>0</v>
      </c>
      <c r="BA2688" s="68">
        <f t="shared" si="1224"/>
        <v>0</v>
      </c>
      <c r="BC2688" s="68">
        <f t="shared" si="1215"/>
        <v>0</v>
      </c>
      <c r="BD2688" s="285"/>
    </row>
    <row r="2689" spans="1:56" s="68" customFormat="1">
      <c r="A2689" s="200"/>
      <c r="B2689" s="200"/>
      <c r="C2689" s="200"/>
      <c r="D2689" s="200"/>
      <c r="E2689" s="200"/>
      <c r="F2689" s="200"/>
      <c r="G2689" s="200"/>
      <c r="H2689" s="201"/>
      <c r="I2689" s="202"/>
      <c r="J2689" s="200"/>
      <c r="K2689" s="176"/>
      <c r="L2689" s="176"/>
      <c r="M2689" s="176"/>
      <c r="N2689" s="286"/>
      <c r="O2689" s="286"/>
      <c r="P2689" s="176"/>
      <c r="Q2689" s="203">
        <f t="shared" si="1216"/>
        <v>0</v>
      </c>
      <c r="R2689" s="203">
        <f t="shared" si="1217"/>
        <v>0</v>
      </c>
      <c r="S2689" s="203">
        <f t="shared" si="1218"/>
        <v>0</v>
      </c>
      <c r="T2689" s="203">
        <f t="shared" si="1219"/>
        <v>0</v>
      </c>
      <c r="U2689" s="203">
        <f t="shared" si="1220"/>
        <v>0</v>
      </c>
      <c r="V2689" s="175">
        <f>IF(Q2689&gt;0,VLOOKUP(Q2689,Jahresfaktoren!$A$11:$B$24,2,),0)</f>
        <v>0</v>
      </c>
      <c r="W2689" s="175">
        <f>IF(R2689&gt;0,VLOOKUP(R2689,Jahresfaktoren!$D$11:$E$24,2,),0)</f>
        <v>0</v>
      </c>
      <c r="X2689" s="175">
        <f>IF(S2689&gt;0,VLOOKUP(S2689,Jahresfaktoren!$A$28:$B$29,2,),0)</f>
        <v>0</v>
      </c>
      <c r="Y2689" s="175">
        <f>IF(T2689&gt;0,VLOOKUP(T2689,Jahresfaktoren!$A$28:$B$29,2,),0)</f>
        <v>0</v>
      </c>
      <c r="Z2689" s="175">
        <f>IF(U2689&gt;0,VLOOKUP(U2689,Jahresfaktoren!$A$32:$B$33,2,),)</f>
        <v>0</v>
      </c>
      <c r="AA2689" s="177" t="str">
        <f t="shared" si="1200"/>
        <v/>
      </c>
      <c r="AB2689" s="177" t="str">
        <f t="shared" si="1201"/>
        <v/>
      </c>
      <c r="AC2689" s="177" t="str">
        <f t="shared" si="1202"/>
        <v/>
      </c>
      <c r="AD2689" s="177" t="str">
        <f t="shared" si="1203"/>
        <v/>
      </c>
      <c r="AE2689" s="177" t="str">
        <f t="shared" si="1204"/>
        <v/>
      </c>
      <c r="AF2689" s="178">
        <f>IF(Q2689&gt;0,VLOOKUP(H2689,Leistungszahlen!$A$11:$C$158,3,),0)</f>
        <v>0</v>
      </c>
      <c r="AG2689" s="178">
        <f>IF(R2689&gt;0,VLOOKUP(H2689,Leistungszahlen!$A$11:$F$158,6,),IF(T2689&gt;0,VLOOKUP(H2689,Leistungszahlen!$A$11:$F$158,6,),0))</f>
        <v>0</v>
      </c>
      <c r="AH2689" s="179">
        <f t="shared" si="1205"/>
        <v>0</v>
      </c>
      <c r="AI2689" s="179">
        <f t="shared" si="1206"/>
        <v>0</v>
      </c>
      <c r="AJ2689" s="179">
        <f t="shared" si="1207"/>
        <v>0</v>
      </c>
      <c r="AK2689" s="179">
        <f t="shared" si="1208"/>
        <v>0</v>
      </c>
      <c r="AL2689" s="179">
        <f t="shared" si="1209"/>
        <v>0</v>
      </c>
      <c r="AM2689" s="180" t="str">
        <f>IF(L2689=1,Stundensätze!$D$13,IF(L2689=2,Stundensätze!$D$17,IF(L2689=4,Stundensätze!$D$21,"")))</f>
        <v/>
      </c>
      <c r="AN2689" s="180" t="str">
        <f>IF(L2689=1,Stundensätze!$D$15,IF(L2689=2,Stundensätze!$D$19,IF(L2689=4,Stundensätze!$D$23,"")))</f>
        <v/>
      </c>
      <c r="AO2689" s="180">
        <f t="shared" si="1210"/>
        <v>0</v>
      </c>
      <c r="AP2689" s="180">
        <f t="shared" si="1211"/>
        <v>0</v>
      </c>
      <c r="AQ2689" s="192" t="str">
        <f t="shared" si="1212"/>
        <v/>
      </c>
      <c r="AR2689" s="192" t="str">
        <f t="shared" si="1213"/>
        <v/>
      </c>
      <c r="AS2689" s="193">
        <f t="shared" si="1214"/>
        <v>0</v>
      </c>
      <c r="AT2689" s="258">
        <f>IF(K2689=0,0,VLOOKUP(K2689,Kostenstellen!A:B,2,FALSE))</f>
        <v>0</v>
      </c>
      <c r="AU2689" s="68" t="str">
        <f t="shared" si="1221"/>
        <v/>
      </c>
      <c r="AV2689" s="68" t="str">
        <f t="shared" si="1222"/>
        <v/>
      </c>
      <c r="AW2689" s="68">
        <f>IF(AF2689=0,0,VLOOKUP($H2689,Leistungszahlen!$A$11:$H$158,4,FALSE))</f>
        <v>0</v>
      </c>
      <c r="AX2689" s="68">
        <f>IF(AF2689=0,0,VLOOKUP($H2689,Leistungszahlen!$A$11:$H$158,5,FALSE))</f>
        <v>0</v>
      </c>
      <c r="AY2689" s="68">
        <f>IF(AG2689=0,0,VLOOKUP($H2689,Leistungszahlen!$A$11:$H$158,6,FALSE))</f>
        <v>0</v>
      </c>
      <c r="AZ2689" s="68">
        <f t="shared" si="1223"/>
        <v>0</v>
      </c>
      <c r="BA2689" s="68">
        <f t="shared" si="1224"/>
        <v>0</v>
      </c>
      <c r="BC2689" s="68">
        <f t="shared" si="1215"/>
        <v>0</v>
      </c>
      <c r="BD2689" s="285"/>
    </row>
    <row r="2690" spans="1:56" s="68" customFormat="1">
      <c r="A2690" s="200"/>
      <c r="B2690" s="200"/>
      <c r="C2690" s="200"/>
      <c r="D2690" s="200"/>
      <c r="E2690" s="200"/>
      <c r="F2690" s="200"/>
      <c r="G2690" s="200"/>
      <c r="H2690" s="201"/>
      <c r="I2690" s="202"/>
      <c r="J2690" s="200"/>
      <c r="K2690" s="176"/>
      <c r="L2690" s="176"/>
      <c r="M2690" s="176"/>
      <c r="N2690" s="286"/>
      <c r="O2690" s="286"/>
      <c r="P2690" s="176"/>
      <c r="Q2690" s="203">
        <f t="shared" si="1216"/>
        <v>0</v>
      </c>
      <c r="R2690" s="203">
        <f t="shared" si="1217"/>
        <v>0</v>
      </c>
      <c r="S2690" s="203">
        <f t="shared" si="1218"/>
        <v>0</v>
      </c>
      <c r="T2690" s="203">
        <f t="shared" si="1219"/>
        <v>0</v>
      </c>
      <c r="U2690" s="203">
        <f t="shared" si="1220"/>
        <v>0</v>
      </c>
      <c r="V2690" s="175">
        <f>IF(Q2690&gt;0,VLOOKUP(Q2690,Jahresfaktoren!$A$11:$B$24,2,),0)</f>
        <v>0</v>
      </c>
      <c r="W2690" s="175">
        <f>IF(R2690&gt;0,VLOOKUP(R2690,Jahresfaktoren!$D$11:$E$24,2,),0)</f>
        <v>0</v>
      </c>
      <c r="X2690" s="175">
        <f>IF(S2690&gt;0,VLOOKUP(S2690,Jahresfaktoren!$A$28:$B$29,2,),0)</f>
        <v>0</v>
      </c>
      <c r="Y2690" s="175">
        <f>IF(T2690&gt;0,VLOOKUP(T2690,Jahresfaktoren!$A$28:$B$29,2,),0)</f>
        <v>0</v>
      </c>
      <c r="Z2690" s="175">
        <f>IF(U2690&gt;0,VLOOKUP(U2690,Jahresfaktoren!$A$32:$B$33,2,),)</f>
        <v>0</v>
      </c>
      <c r="AA2690" s="177" t="str">
        <f t="shared" si="1200"/>
        <v/>
      </c>
      <c r="AB2690" s="177" t="str">
        <f t="shared" si="1201"/>
        <v/>
      </c>
      <c r="AC2690" s="177" t="str">
        <f t="shared" si="1202"/>
        <v/>
      </c>
      <c r="AD2690" s="177" t="str">
        <f t="shared" si="1203"/>
        <v/>
      </c>
      <c r="AE2690" s="177" t="str">
        <f t="shared" si="1204"/>
        <v/>
      </c>
      <c r="AF2690" s="178">
        <f>IF(Q2690&gt;0,VLOOKUP(H2690,Leistungszahlen!$A$11:$C$158,3,),0)</f>
        <v>0</v>
      </c>
      <c r="AG2690" s="178">
        <f>IF(R2690&gt;0,VLOOKUP(H2690,Leistungszahlen!$A$11:$F$158,6,),IF(T2690&gt;0,VLOOKUP(H2690,Leistungszahlen!$A$11:$F$158,6,),0))</f>
        <v>0</v>
      </c>
      <c r="AH2690" s="179">
        <f t="shared" si="1205"/>
        <v>0</v>
      </c>
      <c r="AI2690" s="179">
        <f t="shared" si="1206"/>
        <v>0</v>
      </c>
      <c r="AJ2690" s="179">
        <f t="shared" si="1207"/>
        <v>0</v>
      </c>
      <c r="AK2690" s="179">
        <f t="shared" si="1208"/>
        <v>0</v>
      </c>
      <c r="AL2690" s="179">
        <f t="shared" si="1209"/>
        <v>0</v>
      </c>
      <c r="AM2690" s="180" t="str">
        <f>IF(L2690=1,Stundensätze!$D$13,IF(L2690=2,Stundensätze!$D$17,IF(L2690=4,Stundensätze!$D$21,"")))</f>
        <v/>
      </c>
      <c r="AN2690" s="180" t="str">
        <f>IF(L2690=1,Stundensätze!$D$15,IF(L2690=2,Stundensätze!$D$19,IF(L2690=4,Stundensätze!$D$23,"")))</f>
        <v/>
      </c>
      <c r="AO2690" s="180">
        <f t="shared" si="1210"/>
        <v>0</v>
      </c>
      <c r="AP2690" s="180">
        <f t="shared" si="1211"/>
        <v>0</v>
      </c>
      <c r="AQ2690" s="192" t="str">
        <f t="shared" si="1212"/>
        <v/>
      </c>
      <c r="AR2690" s="192" t="str">
        <f t="shared" si="1213"/>
        <v/>
      </c>
      <c r="AS2690" s="193">
        <f t="shared" si="1214"/>
        <v>0</v>
      </c>
      <c r="AT2690" s="258">
        <f>IF(K2690=0,0,VLOOKUP(K2690,Kostenstellen!A:B,2,FALSE))</f>
        <v>0</v>
      </c>
      <c r="AU2690" s="68" t="str">
        <f t="shared" si="1221"/>
        <v/>
      </c>
      <c r="AV2690" s="68" t="str">
        <f t="shared" si="1222"/>
        <v/>
      </c>
      <c r="AW2690" s="68">
        <f>IF(AF2690=0,0,VLOOKUP($H2690,Leistungszahlen!$A$11:$H$158,4,FALSE))</f>
        <v>0</v>
      </c>
      <c r="AX2690" s="68">
        <f>IF(AF2690=0,0,VLOOKUP($H2690,Leistungszahlen!$A$11:$H$158,5,FALSE))</f>
        <v>0</v>
      </c>
      <c r="AY2690" s="68">
        <f>IF(AG2690=0,0,VLOOKUP($H2690,Leistungszahlen!$A$11:$H$158,6,FALSE))</f>
        <v>0</v>
      </c>
      <c r="AZ2690" s="68">
        <f t="shared" si="1223"/>
        <v>0</v>
      </c>
      <c r="BA2690" s="68">
        <f t="shared" si="1224"/>
        <v>0</v>
      </c>
      <c r="BC2690" s="68">
        <f t="shared" si="1215"/>
        <v>0</v>
      </c>
      <c r="BD2690" s="285"/>
    </row>
    <row r="2691" spans="1:56" s="68" customFormat="1">
      <c r="A2691" s="200"/>
      <c r="B2691" s="200"/>
      <c r="C2691" s="200"/>
      <c r="D2691" s="200"/>
      <c r="E2691" s="200"/>
      <c r="F2691" s="200"/>
      <c r="G2691" s="200"/>
      <c r="H2691" s="201"/>
      <c r="I2691" s="202"/>
      <c r="J2691" s="200"/>
      <c r="K2691" s="176"/>
      <c r="L2691" s="176"/>
      <c r="M2691" s="176"/>
      <c r="N2691" s="286"/>
      <c r="O2691" s="286"/>
      <c r="P2691" s="176"/>
      <c r="Q2691" s="203">
        <f t="shared" si="1216"/>
        <v>0</v>
      </c>
      <c r="R2691" s="203">
        <f t="shared" si="1217"/>
        <v>0</v>
      </c>
      <c r="S2691" s="203">
        <f t="shared" si="1218"/>
        <v>0</v>
      </c>
      <c r="T2691" s="203">
        <f t="shared" si="1219"/>
        <v>0</v>
      </c>
      <c r="U2691" s="203">
        <f t="shared" si="1220"/>
        <v>0</v>
      </c>
      <c r="V2691" s="175">
        <f>IF(Q2691&gt;0,VLOOKUP(Q2691,Jahresfaktoren!$A$11:$B$24,2,),0)</f>
        <v>0</v>
      </c>
      <c r="W2691" s="175">
        <f>IF(R2691&gt;0,VLOOKUP(R2691,Jahresfaktoren!$D$11:$E$24,2,),0)</f>
        <v>0</v>
      </c>
      <c r="X2691" s="175">
        <f>IF(S2691&gt;0,VLOOKUP(S2691,Jahresfaktoren!$A$28:$B$29,2,),0)</f>
        <v>0</v>
      </c>
      <c r="Y2691" s="175">
        <f>IF(T2691&gt;0,VLOOKUP(T2691,Jahresfaktoren!$A$28:$B$29,2,),0)</f>
        <v>0</v>
      </c>
      <c r="Z2691" s="175">
        <f>IF(U2691&gt;0,VLOOKUP(U2691,Jahresfaktoren!$A$32:$B$33,2,),)</f>
        <v>0</v>
      </c>
      <c r="AA2691" s="177" t="str">
        <f t="shared" si="1200"/>
        <v/>
      </c>
      <c r="AB2691" s="177" t="str">
        <f t="shared" si="1201"/>
        <v/>
      </c>
      <c r="AC2691" s="177" t="str">
        <f t="shared" si="1202"/>
        <v/>
      </c>
      <c r="AD2691" s="177" t="str">
        <f t="shared" si="1203"/>
        <v/>
      </c>
      <c r="AE2691" s="177" t="str">
        <f t="shared" si="1204"/>
        <v/>
      </c>
      <c r="AF2691" s="178">
        <f>IF(Q2691&gt;0,VLOOKUP(H2691,Leistungszahlen!$A$11:$C$158,3,),0)</f>
        <v>0</v>
      </c>
      <c r="AG2691" s="178">
        <f>IF(R2691&gt;0,VLOOKUP(H2691,Leistungszahlen!$A$11:$F$158,6,),IF(T2691&gt;0,VLOOKUP(H2691,Leistungszahlen!$A$11:$F$158,6,),0))</f>
        <v>0</v>
      </c>
      <c r="AH2691" s="179">
        <f t="shared" si="1205"/>
        <v>0</v>
      </c>
      <c r="AI2691" s="179">
        <f t="shared" si="1206"/>
        <v>0</v>
      </c>
      <c r="AJ2691" s="179">
        <f t="shared" si="1207"/>
        <v>0</v>
      </c>
      <c r="AK2691" s="179">
        <f t="shared" si="1208"/>
        <v>0</v>
      </c>
      <c r="AL2691" s="179">
        <f t="shared" si="1209"/>
        <v>0</v>
      </c>
      <c r="AM2691" s="180" t="str">
        <f>IF(L2691=1,Stundensätze!$D$13,IF(L2691=2,Stundensätze!$D$17,IF(L2691=4,Stundensätze!$D$21,"")))</f>
        <v/>
      </c>
      <c r="AN2691" s="180" t="str">
        <f>IF(L2691=1,Stundensätze!$D$15,IF(L2691=2,Stundensätze!$D$19,IF(L2691=4,Stundensätze!$D$23,"")))</f>
        <v/>
      </c>
      <c r="AO2691" s="180">
        <f t="shared" si="1210"/>
        <v>0</v>
      </c>
      <c r="AP2691" s="180">
        <f t="shared" si="1211"/>
        <v>0</v>
      </c>
      <c r="AQ2691" s="192" t="str">
        <f t="shared" si="1212"/>
        <v/>
      </c>
      <c r="AR2691" s="192" t="str">
        <f t="shared" si="1213"/>
        <v/>
      </c>
      <c r="AS2691" s="193">
        <f t="shared" si="1214"/>
        <v>0</v>
      </c>
      <c r="AT2691" s="258">
        <f>IF(K2691=0,0,VLOOKUP(K2691,Kostenstellen!A:B,2,FALSE))</f>
        <v>0</v>
      </c>
      <c r="AU2691" s="68" t="str">
        <f t="shared" si="1221"/>
        <v/>
      </c>
      <c r="AV2691" s="68" t="str">
        <f t="shared" si="1222"/>
        <v/>
      </c>
      <c r="AW2691" s="68">
        <f>IF(AF2691=0,0,VLOOKUP($H2691,Leistungszahlen!$A$11:$H$158,4,FALSE))</f>
        <v>0</v>
      </c>
      <c r="AX2691" s="68">
        <f>IF(AF2691=0,0,VLOOKUP($H2691,Leistungszahlen!$A$11:$H$158,5,FALSE))</f>
        <v>0</v>
      </c>
      <c r="AY2691" s="68">
        <f>IF(AG2691=0,0,VLOOKUP($H2691,Leistungszahlen!$A$11:$H$158,6,FALSE))</f>
        <v>0</v>
      </c>
      <c r="AZ2691" s="68">
        <f t="shared" si="1223"/>
        <v>0</v>
      </c>
      <c r="BA2691" s="68">
        <f t="shared" si="1224"/>
        <v>0</v>
      </c>
      <c r="BC2691" s="68">
        <f t="shared" si="1215"/>
        <v>0</v>
      </c>
      <c r="BD2691" s="285"/>
    </row>
    <row r="2692" spans="1:56" s="68" customFormat="1">
      <c r="A2692" s="200"/>
      <c r="B2692" s="200"/>
      <c r="C2692" s="200"/>
      <c r="D2692" s="200"/>
      <c r="E2692" s="200"/>
      <c r="F2692" s="200"/>
      <c r="G2692" s="200"/>
      <c r="H2692" s="201"/>
      <c r="I2692" s="202"/>
      <c r="J2692" s="200"/>
      <c r="K2692" s="176"/>
      <c r="L2692" s="176"/>
      <c r="M2692" s="176"/>
      <c r="N2692" s="286"/>
      <c r="O2692" s="286"/>
      <c r="P2692" s="176"/>
      <c r="Q2692" s="203">
        <f t="shared" si="1216"/>
        <v>0</v>
      </c>
      <c r="R2692" s="203">
        <f t="shared" si="1217"/>
        <v>0</v>
      </c>
      <c r="S2692" s="203">
        <f t="shared" si="1218"/>
        <v>0</v>
      </c>
      <c r="T2692" s="203">
        <f t="shared" si="1219"/>
        <v>0</v>
      </c>
      <c r="U2692" s="203">
        <f t="shared" si="1220"/>
        <v>0</v>
      </c>
      <c r="V2692" s="175">
        <f>IF(Q2692&gt;0,VLOOKUP(Q2692,Jahresfaktoren!$A$11:$B$24,2,),0)</f>
        <v>0</v>
      </c>
      <c r="W2692" s="175">
        <f>IF(R2692&gt;0,VLOOKUP(R2692,Jahresfaktoren!$D$11:$E$24,2,),0)</f>
        <v>0</v>
      </c>
      <c r="X2692" s="175">
        <f>IF(S2692&gt;0,VLOOKUP(S2692,Jahresfaktoren!$A$28:$B$29,2,),0)</f>
        <v>0</v>
      </c>
      <c r="Y2692" s="175">
        <f>IF(T2692&gt;0,VLOOKUP(T2692,Jahresfaktoren!$A$28:$B$29,2,),0)</f>
        <v>0</v>
      </c>
      <c r="Z2692" s="175">
        <f>IF(U2692&gt;0,VLOOKUP(U2692,Jahresfaktoren!$A$32:$B$33,2,),)</f>
        <v>0</v>
      </c>
      <c r="AA2692" s="177" t="str">
        <f t="shared" si="1200"/>
        <v/>
      </c>
      <c r="AB2692" s="177" t="str">
        <f t="shared" si="1201"/>
        <v/>
      </c>
      <c r="AC2692" s="177" t="str">
        <f t="shared" si="1202"/>
        <v/>
      </c>
      <c r="AD2692" s="177" t="str">
        <f t="shared" si="1203"/>
        <v/>
      </c>
      <c r="AE2692" s="177" t="str">
        <f t="shared" si="1204"/>
        <v/>
      </c>
      <c r="AF2692" s="178">
        <f>IF(Q2692&gt;0,VLOOKUP(H2692,Leistungszahlen!$A$11:$C$158,3,),0)</f>
        <v>0</v>
      </c>
      <c r="AG2692" s="178">
        <f>IF(R2692&gt;0,VLOOKUP(H2692,Leistungszahlen!$A$11:$F$158,6,),IF(T2692&gt;0,VLOOKUP(H2692,Leistungszahlen!$A$11:$F$158,6,),0))</f>
        <v>0</v>
      </c>
      <c r="AH2692" s="179">
        <f t="shared" si="1205"/>
        <v>0</v>
      </c>
      <c r="AI2692" s="179">
        <f t="shared" si="1206"/>
        <v>0</v>
      </c>
      <c r="AJ2692" s="179">
        <f t="shared" si="1207"/>
        <v>0</v>
      </c>
      <c r="AK2692" s="179">
        <f t="shared" si="1208"/>
        <v>0</v>
      </c>
      <c r="AL2692" s="179">
        <f t="shared" si="1209"/>
        <v>0</v>
      </c>
      <c r="AM2692" s="180" t="str">
        <f>IF(L2692=1,Stundensätze!$D$13,IF(L2692=2,Stundensätze!$D$17,IF(L2692=4,Stundensätze!$D$21,"")))</f>
        <v/>
      </c>
      <c r="AN2692" s="180" t="str">
        <f>IF(L2692=1,Stundensätze!$D$15,IF(L2692=2,Stundensätze!$D$19,IF(L2692=4,Stundensätze!$D$23,"")))</f>
        <v/>
      </c>
      <c r="AO2692" s="180">
        <f t="shared" si="1210"/>
        <v>0</v>
      </c>
      <c r="AP2692" s="180">
        <f t="shared" si="1211"/>
        <v>0</v>
      </c>
      <c r="AQ2692" s="192" t="str">
        <f t="shared" si="1212"/>
        <v/>
      </c>
      <c r="AR2692" s="192" t="str">
        <f t="shared" si="1213"/>
        <v/>
      </c>
      <c r="AS2692" s="193">
        <f t="shared" si="1214"/>
        <v>0</v>
      </c>
      <c r="AT2692" s="258">
        <f>IF(K2692=0,0,VLOOKUP(K2692,Kostenstellen!A:B,2,FALSE))</f>
        <v>0</v>
      </c>
      <c r="AU2692" s="68" t="str">
        <f t="shared" si="1221"/>
        <v/>
      </c>
      <c r="AV2692" s="68" t="str">
        <f t="shared" si="1222"/>
        <v/>
      </c>
      <c r="AW2692" s="68">
        <f>IF(AF2692=0,0,VLOOKUP($H2692,Leistungszahlen!$A$11:$H$158,4,FALSE))</f>
        <v>0</v>
      </c>
      <c r="AX2692" s="68">
        <f>IF(AF2692=0,0,VLOOKUP($H2692,Leistungszahlen!$A$11:$H$158,5,FALSE))</f>
        <v>0</v>
      </c>
      <c r="AY2692" s="68">
        <f>IF(AG2692=0,0,VLOOKUP($H2692,Leistungszahlen!$A$11:$H$158,6,FALSE))</f>
        <v>0</v>
      </c>
      <c r="AZ2692" s="68">
        <f t="shared" si="1223"/>
        <v>0</v>
      </c>
      <c r="BA2692" s="68">
        <f t="shared" si="1224"/>
        <v>0</v>
      </c>
      <c r="BC2692" s="68">
        <f t="shared" si="1215"/>
        <v>0</v>
      </c>
      <c r="BD2692" s="285"/>
    </row>
    <row r="2693" spans="1:56" s="68" customFormat="1">
      <c r="A2693" s="200"/>
      <c r="B2693" s="200"/>
      <c r="C2693" s="200"/>
      <c r="D2693" s="200"/>
      <c r="E2693" s="200"/>
      <c r="F2693" s="200"/>
      <c r="G2693" s="200"/>
      <c r="H2693" s="201"/>
      <c r="I2693" s="202"/>
      <c r="J2693" s="200"/>
      <c r="K2693" s="176"/>
      <c r="L2693" s="176"/>
      <c r="M2693" s="176"/>
      <c r="N2693" s="286"/>
      <c r="O2693" s="286"/>
      <c r="P2693" s="176"/>
      <c r="Q2693" s="203">
        <f t="shared" si="1216"/>
        <v>0</v>
      </c>
      <c r="R2693" s="203">
        <f t="shared" si="1217"/>
        <v>0</v>
      </c>
      <c r="S2693" s="203">
        <f t="shared" si="1218"/>
        <v>0</v>
      </c>
      <c r="T2693" s="203">
        <f t="shared" si="1219"/>
        <v>0</v>
      </c>
      <c r="U2693" s="203">
        <f t="shared" si="1220"/>
        <v>0</v>
      </c>
      <c r="V2693" s="175">
        <f>IF(Q2693&gt;0,VLOOKUP(Q2693,Jahresfaktoren!$A$11:$B$24,2,),0)</f>
        <v>0</v>
      </c>
      <c r="W2693" s="175">
        <f>IF(R2693&gt;0,VLOOKUP(R2693,Jahresfaktoren!$D$11:$E$24,2,),0)</f>
        <v>0</v>
      </c>
      <c r="X2693" s="175">
        <f>IF(S2693&gt;0,VLOOKUP(S2693,Jahresfaktoren!$A$28:$B$29,2,),0)</f>
        <v>0</v>
      </c>
      <c r="Y2693" s="175">
        <f>IF(T2693&gt;0,VLOOKUP(T2693,Jahresfaktoren!$A$28:$B$29,2,),0)</f>
        <v>0</v>
      </c>
      <c r="Z2693" s="175">
        <f>IF(U2693&gt;0,VLOOKUP(U2693,Jahresfaktoren!$A$32:$B$33,2,),)</f>
        <v>0</v>
      </c>
      <c r="AA2693" s="177" t="str">
        <f t="shared" si="1200"/>
        <v/>
      </c>
      <c r="AB2693" s="177" t="str">
        <f t="shared" si="1201"/>
        <v/>
      </c>
      <c r="AC2693" s="177" t="str">
        <f t="shared" si="1202"/>
        <v/>
      </c>
      <c r="AD2693" s="177" t="str">
        <f t="shared" si="1203"/>
        <v/>
      </c>
      <c r="AE2693" s="177" t="str">
        <f t="shared" si="1204"/>
        <v/>
      </c>
      <c r="AF2693" s="178">
        <f>IF(Q2693&gt;0,VLOOKUP(H2693,Leistungszahlen!$A$11:$C$158,3,),0)</f>
        <v>0</v>
      </c>
      <c r="AG2693" s="178">
        <f>IF(R2693&gt;0,VLOOKUP(H2693,Leistungszahlen!$A$11:$F$158,6,),IF(T2693&gt;0,VLOOKUP(H2693,Leistungszahlen!$A$11:$F$158,6,),0))</f>
        <v>0</v>
      </c>
      <c r="AH2693" s="179">
        <f t="shared" si="1205"/>
        <v>0</v>
      </c>
      <c r="AI2693" s="179">
        <f t="shared" si="1206"/>
        <v>0</v>
      </c>
      <c r="AJ2693" s="179">
        <f t="shared" si="1207"/>
        <v>0</v>
      </c>
      <c r="AK2693" s="179">
        <f t="shared" si="1208"/>
        <v>0</v>
      </c>
      <c r="AL2693" s="179">
        <f t="shared" si="1209"/>
        <v>0</v>
      </c>
      <c r="AM2693" s="180" t="str">
        <f>IF(L2693=1,Stundensätze!$D$13,IF(L2693=2,Stundensätze!$D$17,IF(L2693=4,Stundensätze!$D$21,"")))</f>
        <v/>
      </c>
      <c r="AN2693" s="180" t="str">
        <f>IF(L2693=1,Stundensätze!$D$15,IF(L2693=2,Stundensätze!$D$19,IF(L2693=4,Stundensätze!$D$23,"")))</f>
        <v/>
      </c>
      <c r="AO2693" s="180">
        <f t="shared" si="1210"/>
        <v>0</v>
      </c>
      <c r="AP2693" s="180">
        <f t="shared" si="1211"/>
        <v>0</v>
      </c>
      <c r="AQ2693" s="192" t="str">
        <f t="shared" si="1212"/>
        <v/>
      </c>
      <c r="AR2693" s="192" t="str">
        <f t="shared" si="1213"/>
        <v/>
      </c>
      <c r="AS2693" s="193">
        <f t="shared" si="1214"/>
        <v>0</v>
      </c>
      <c r="AT2693" s="258">
        <f>IF(K2693=0,0,VLOOKUP(K2693,Kostenstellen!A:B,2,FALSE))</f>
        <v>0</v>
      </c>
      <c r="AU2693" s="68" t="str">
        <f t="shared" si="1221"/>
        <v/>
      </c>
      <c r="AV2693" s="68" t="str">
        <f t="shared" si="1222"/>
        <v/>
      </c>
      <c r="AW2693" s="68">
        <f>IF(AF2693=0,0,VLOOKUP($H2693,Leistungszahlen!$A$11:$H$158,4,FALSE))</f>
        <v>0</v>
      </c>
      <c r="AX2693" s="68">
        <f>IF(AF2693=0,0,VLOOKUP($H2693,Leistungszahlen!$A$11:$H$158,5,FALSE))</f>
        <v>0</v>
      </c>
      <c r="AY2693" s="68">
        <f>IF(AG2693=0,0,VLOOKUP($H2693,Leistungszahlen!$A$11:$H$158,6,FALSE))</f>
        <v>0</v>
      </c>
      <c r="AZ2693" s="68">
        <f t="shared" si="1223"/>
        <v>0</v>
      </c>
      <c r="BA2693" s="68">
        <f t="shared" si="1224"/>
        <v>0</v>
      </c>
      <c r="BC2693" s="68">
        <f t="shared" si="1215"/>
        <v>0</v>
      </c>
      <c r="BD2693" s="285"/>
    </row>
    <row r="2694" spans="1:56" s="68" customFormat="1">
      <c r="A2694" s="200"/>
      <c r="B2694" s="200"/>
      <c r="C2694" s="200"/>
      <c r="D2694" s="200"/>
      <c r="E2694" s="200"/>
      <c r="F2694" s="200"/>
      <c r="G2694" s="200"/>
      <c r="H2694" s="201"/>
      <c r="I2694" s="202"/>
      <c r="J2694" s="200"/>
      <c r="K2694" s="176"/>
      <c r="L2694" s="176"/>
      <c r="M2694" s="176"/>
      <c r="N2694" s="286"/>
      <c r="O2694" s="286"/>
      <c r="P2694" s="176"/>
      <c r="Q2694" s="203">
        <f t="shared" si="1216"/>
        <v>0</v>
      </c>
      <c r="R2694" s="203">
        <f t="shared" si="1217"/>
        <v>0</v>
      </c>
      <c r="S2694" s="203">
        <f t="shared" si="1218"/>
        <v>0</v>
      </c>
      <c r="T2694" s="203">
        <f t="shared" si="1219"/>
        <v>0</v>
      </c>
      <c r="U2694" s="203">
        <f t="shared" si="1220"/>
        <v>0</v>
      </c>
      <c r="V2694" s="175">
        <f>IF(Q2694&gt;0,VLOOKUP(Q2694,Jahresfaktoren!$A$11:$B$24,2,),0)</f>
        <v>0</v>
      </c>
      <c r="W2694" s="175">
        <f>IF(R2694&gt;0,VLOOKUP(R2694,Jahresfaktoren!$D$11:$E$24,2,),0)</f>
        <v>0</v>
      </c>
      <c r="X2694" s="175">
        <f>IF(S2694&gt;0,VLOOKUP(S2694,Jahresfaktoren!$A$28:$B$29,2,),0)</f>
        <v>0</v>
      </c>
      <c r="Y2694" s="175">
        <f>IF(T2694&gt;0,VLOOKUP(T2694,Jahresfaktoren!$A$28:$B$29,2,),0)</f>
        <v>0</v>
      </c>
      <c r="Z2694" s="175">
        <f>IF(U2694&gt;0,VLOOKUP(U2694,Jahresfaktoren!$A$32:$B$33,2,),)</f>
        <v>0</v>
      </c>
      <c r="AA2694" s="177" t="str">
        <f t="shared" si="1200"/>
        <v/>
      </c>
      <c r="AB2694" s="177" t="str">
        <f t="shared" si="1201"/>
        <v/>
      </c>
      <c r="AC2694" s="177" t="str">
        <f t="shared" si="1202"/>
        <v/>
      </c>
      <c r="AD2694" s="177" t="str">
        <f t="shared" si="1203"/>
        <v/>
      </c>
      <c r="AE2694" s="177" t="str">
        <f t="shared" si="1204"/>
        <v/>
      </c>
      <c r="AF2694" s="178">
        <f>IF(Q2694&gt;0,VLOOKUP(H2694,Leistungszahlen!$A$11:$C$158,3,),0)</f>
        <v>0</v>
      </c>
      <c r="AG2694" s="178">
        <f>IF(R2694&gt;0,VLOOKUP(H2694,Leistungszahlen!$A$11:$F$158,6,),IF(T2694&gt;0,VLOOKUP(H2694,Leistungszahlen!$A$11:$F$158,6,),0))</f>
        <v>0</v>
      </c>
      <c r="AH2694" s="179">
        <f t="shared" si="1205"/>
        <v>0</v>
      </c>
      <c r="AI2694" s="179">
        <f t="shared" si="1206"/>
        <v>0</v>
      </c>
      <c r="AJ2694" s="179">
        <f t="shared" si="1207"/>
        <v>0</v>
      </c>
      <c r="AK2694" s="179">
        <f t="shared" si="1208"/>
        <v>0</v>
      </c>
      <c r="AL2694" s="179">
        <f t="shared" si="1209"/>
        <v>0</v>
      </c>
      <c r="AM2694" s="180" t="str">
        <f>IF(L2694=1,Stundensätze!$D$13,IF(L2694=2,Stundensätze!$D$17,IF(L2694=4,Stundensätze!$D$21,"")))</f>
        <v/>
      </c>
      <c r="AN2694" s="180" t="str">
        <f>IF(L2694=1,Stundensätze!$D$15,IF(L2694=2,Stundensätze!$D$19,IF(L2694=4,Stundensätze!$D$23,"")))</f>
        <v/>
      </c>
      <c r="AO2694" s="180">
        <f t="shared" si="1210"/>
        <v>0</v>
      </c>
      <c r="AP2694" s="180">
        <f t="shared" si="1211"/>
        <v>0</v>
      </c>
      <c r="AQ2694" s="192" t="str">
        <f t="shared" si="1212"/>
        <v/>
      </c>
      <c r="AR2694" s="192" t="str">
        <f t="shared" si="1213"/>
        <v/>
      </c>
      <c r="AS2694" s="193">
        <f t="shared" si="1214"/>
        <v>0</v>
      </c>
      <c r="AT2694" s="258">
        <f>IF(K2694=0,0,VLOOKUP(K2694,Kostenstellen!A:B,2,FALSE))</f>
        <v>0</v>
      </c>
      <c r="AU2694" s="68" t="str">
        <f t="shared" si="1221"/>
        <v/>
      </c>
      <c r="AV2694" s="68" t="str">
        <f t="shared" si="1222"/>
        <v/>
      </c>
      <c r="AW2694" s="68">
        <f>IF(AF2694=0,0,VLOOKUP($H2694,Leistungszahlen!$A$11:$H$158,4,FALSE))</f>
        <v>0</v>
      </c>
      <c r="AX2694" s="68">
        <f>IF(AF2694=0,0,VLOOKUP($H2694,Leistungszahlen!$A$11:$H$158,5,FALSE))</f>
        <v>0</v>
      </c>
      <c r="AY2694" s="68">
        <f>IF(AG2694=0,0,VLOOKUP($H2694,Leistungszahlen!$A$11:$H$158,6,FALSE))</f>
        <v>0</v>
      </c>
      <c r="AZ2694" s="68">
        <f t="shared" si="1223"/>
        <v>0</v>
      </c>
      <c r="BA2694" s="68">
        <f t="shared" si="1224"/>
        <v>0</v>
      </c>
      <c r="BC2694" s="68">
        <f t="shared" si="1215"/>
        <v>0</v>
      </c>
      <c r="BD2694" s="285"/>
    </row>
    <row r="2695" spans="1:56" s="68" customFormat="1">
      <c r="A2695" s="200"/>
      <c r="B2695" s="200"/>
      <c r="C2695" s="200"/>
      <c r="D2695" s="200"/>
      <c r="E2695" s="200"/>
      <c r="F2695" s="200"/>
      <c r="G2695" s="200"/>
      <c r="H2695" s="201"/>
      <c r="I2695" s="202"/>
      <c r="J2695" s="200"/>
      <c r="K2695" s="176"/>
      <c r="L2695" s="176"/>
      <c r="M2695" s="176"/>
      <c r="N2695" s="286"/>
      <c r="O2695" s="286"/>
      <c r="P2695" s="176"/>
      <c r="Q2695" s="203">
        <f t="shared" si="1216"/>
        <v>0</v>
      </c>
      <c r="R2695" s="203">
        <f t="shared" si="1217"/>
        <v>0</v>
      </c>
      <c r="S2695" s="203">
        <f t="shared" si="1218"/>
        <v>0</v>
      </c>
      <c r="T2695" s="203">
        <f t="shared" si="1219"/>
        <v>0</v>
      </c>
      <c r="U2695" s="203">
        <f t="shared" si="1220"/>
        <v>0</v>
      </c>
      <c r="V2695" s="175">
        <f>IF(Q2695&gt;0,VLOOKUP(Q2695,Jahresfaktoren!$A$11:$B$24,2,),0)</f>
        <v>0</v>
      </c>
      <c r="W2695" s="175">
        <f>IF(R2695&gt;0,VLOOKUP(R2695,Jahresfaktoren!$D$11:$E$24,2,),0)</f>
        <v>0</v>
      </c>
      <c r="X2695" s="175">
        <f>IF(S2695&gt;0,VLOOKUP(S2695,Jahresfaktoren!$A$28:$B$29,2,),0)</f>
        <v>0</v>
      </c>
      <c r="Y2695" s="175">
        <f>IF(T2695&gt;0,VLOOKUP(T2695,Jahresfaktoren!$A$28:$B$29,2,),0)</f>
        <v>0</v>
      </c>
      <c r="Z2695" s="175">
        <f>IF(U2695&gt;0,VLOOKUP(U2695,Jahresfaktoren!$A$32:$B$33,2,),)</f>
        <v>0</v>
      </c>
      <c r="AA2695" s="177" t="str">
        <f t="shared" si="1200"/>
        <v/>
      </c>
      <c r="AB2695" s="177" t="str">
        <f t="shared" si="1201"/>
        <v/>
      </c>
      <c r="AC2695" s="177" t="str">
        <f t="shared" si="1202"/>
        <v/>
      </c>
      <c r="AD2695" s="177" t="str">
        <f t="shared" si="1203"/>
        <v/>
      </c>
      <c r="AE2695" s="177" t="str">
        <f t="shared" si="1204"/>
        <v/>
      </c>
      <c r="AF2695" s="178">
        <f>IF(Q2695&gt;0,VLOOKUP(H2695,Leistungszahlen!$A$11:$C$158,3,),0)</f>
        <v>0</v>
      </c>
      <c r="AG2695" s="178">
        <f>IF(R2695&gt;0,VLOOKUP(H2695,Leistungszahlen!$A$11:$F$158,6,),IF(T2695&gt;0,VLOOKUP(H2695,Leistungszahlen!$A$11:$F$158,6,),0))</f>
        <v>0</v>
      </c>
      <c r="AH2695" s="179">
        <f t="shared" si="1205"/>
        <v>0</v>
      </c>
      <c r="AI2695" s="179">
        <f t="shared" si="1206"/>
        <v>0</v>
      </c>
      <c r="AJ2695" s="179">
        <f t="shared" si="1207"/>
        <v>0</v>
      </c>
      <c r="AK2695" s="179">
        <f t="shared" si="1208"/>
        <v>0</v>
      </c>
      <c r="AL2695" s="179">
        <f t="shared" si="1209"/>
        <v>0</v>
      </c>
      <c r="AM2695" s="180" t="str">
        <f>IF(L2695=1,Stundensätze!$D$13,IF(L2695=2,Stundensätze!$D$17,IF(L2695=4,Stundensätze!$D$21,"")))</f>
        <v/>
      </c>
      <c r="AN2695" s="180" t="str">
        <f>IF(L2695=1,Stundensätze!$D$15,IF(L2695=2,Stundensätze!$D$19,IF(L2695=4,Stundensätze!$D$23,"")))</f>
        <v/>
      </c>
      <c r="AO2695" s="180">
        <f t="shared" si="1210"/>
        <v>0</v>
      </c>
      <c r="AP2695" s="180">
        <f t="shared" si="1211"/>
        <v>0</v>
      </c>
      <c r="AQ2695" s="192" t="str">
        <f t="shared" si="1212"/>
        <v/>
      </c>
      <c r="AR2695" s="192" t="str">
        <f t="shared" si="1213"/>
        <v/>
      </c>
      <c r="AS2695" s="193">
        <f t="shared" si="1214"/>
        <v>0</v>
      </c>
      <c r="AT2695" s="258">
        <f>IF(K2695=0,0,VLOOKUP(K2695,Kostenstellen!A:B,2,FALSE))</f>
        <v>0</v>
      </c>
      <c r="AU2695" s="68" t="str">
        <f t="shared" si="1221"/>
        <v/>
      </c>
      <c r="AV2695" s="68" t="str">
        <f t="shared" si="1222"/>
        <v/>
      </c>
      <c r="AW2695" s="68">
        <f>IF(AF2695=0,0,VLOOKUP($H2695,Leistungszahlen!$A$11:$H$158,4,FALSE))</f>
        <v>0</v>
      </c>
      <c r="AX2695" s="68">
        <f>IF(AF2695=0,0,VLOOKUP($H2695,Leistungszahlen!$A$11:$H$158,5,FALSE))</f>
        <v>0</v>
      </c>
      <c r="AY2695" s="68">
        <f>IF(AG2695=0,0,VLOOKUP($H2695,Leistungszahlen!$A$11:$H$158,6,FALSE))</f>
        <v>0</v>
      </c>
      <c r="AZ2695" s="68">
        <f t="shared" si="1223"/>
        <v>0</v>
      </c>
      <c r="BA2695" s="68">
        <f t="shared" si="1224"/>
        <v>0</v>
      </c>
      <c r="BC2695" s="68">
        <f t="shared" si="1215"/>
        <v>0</v>
      </c>
      <c r="BD2695" s="285"/>
    </row>
    <row r="2696" spans="1:56" s="68" customFormat="1">
      <c r="A2696" s="200"/>
      <c r="B2696" s="200"/>
      <c r="C2696" s="200"/>
      <c r="D2696" s="200"/>
      <c r="E2696" s="200"/>
      <c r="F2696" s="200"/>
      <c r="G2696" s="200"/>
      <c r="H2696" s="201"/>
      <c r="I2696" s="202"/>
      <c r="J2696" s="200"/>
      <c r="K2696" s="176"/>
      <c r="L2696" s="176"/>
      <c r="M2696" s="176"/>
      <c r="N2696" s="286"/>
      <c r="O2696" s="286"/>
      <c r="P2696" s="176"/>
      <c r="Q2696" s="203">
        <f t="shared" si="1216"/>
        <v>0</v>
      </c>
      <c r="R2696" s="203">
        <f t="shared" si="1217"/>
        <v>0</v>
      </c>
      <c r="S2696" s="203">
        <f t="shared" si="1218"/>
        <v>0</v>
      </c>
      <c r="T2696" s="203">
        <f t="shared" si="1219"/>
        <v>0</v>
      </c>
      <c r="U2696" s="203">
        <f t="shared" si="1220"/>
        <v>0</v>
      </c>
      <c r="V2696" s="175">
        <f>IF(Q2696&gt;0,VLOOKUP(Q2696,Jahresfaktoren!$A$11:$B$24,2,),0)</f>
        <v>0</v>
      </c>
      <c r="W2696" s="175">
        <f>IF(R2696&gt;0,VLOOKUP(R2696,Jahresfaktoren!$D$11:$E$24,2,),0)</f>
        <v>0</v>
      </c>
      <c r="X2696" s="175">
        <f>IF(S2696&gt;0,VLOOKUP(S2696,Jahresfaktoren!$A$28:$B$29,2,),0)</f>
        <v>0</v>
      </c>
      <c r="Y2696" s="175">
        <f>IF(T2696&gt;0,VLOOKUP(T2696,Jahresfaktoren!$A$28:$B$29,2,),0)</f>
        <v>0</v>
      </c>
      <c r="Z2696" s="175">
        <f>IF(U2696&gt;0,VLOOKUP(U2696,Jahresfaktoren!$A$32:$B$33,2,),)</f>
        <v>0</v>
      </c>
      <c r="AA2696" s="177" t="str">
        <f t="shared" si="1200"/>
        <v/>
      </c>
      <c r="AB2696" s="177" t="str">
        <f t="shared" si="1201"/>
        <v/>
      </c>
      <c r="AC2696" s="177" t="str">
        <f t="shared" si="1202"/>
        <v/>
      </c>
      <c r="AD2696" s="177" t="str">
        <f t="shared" si="1203"/>
        <v/>
      </c>
      <c r="AE2696" s="177" t="str">
        <f t="shared" si="1204"/>
        <v/>
      </c>
      <c r="AF2696" s="178">
        <f>IF(Q2696&gt;0,VLOOKUP(H2696,Leistungszahlen!$A$11:$C$158,3,),0)</f>
        <v>0</v>
      </c>
      <c r="AG2696" s="178">
        <f>IF(R2696&gt;0,VLOOKUP(H2696,Leistungszahlen!$A$11:$F$158,6,),IF(T2696&gt;0,VLOOKUP(H2696,Leistungszahlen!$A$11:$F$158,6,),0))</f>
        <v>0</v>
      </c>
      <c r="AH2696" s="179">
        <f t="shared" si="1205"/>
        <v>0</v>
      </c>
      <c r="AI2696" s="179">
        <f t="shared" si="1206"/>
        <v>0</v>
      </c>
      <c r="AJ2696" s="179">
        <f t="shared" si="1207"/>
        <v>0</v>
      </c>
      <c r="AK2696" s="179">
        <f t="shared" si="1208"/>
        <v>0</v>
      </c>
      <c r="AL2696" s="179">
        <f t="shared" si="1209"/>
        <v>0</v>
      </c>
      <c r="AM2696" s="180" t="str">
        <f>IF(L2696=1,Stundensätze!$D$13,IF(L2696=2,Stundensätze!$D$17,IF(L2696=4,Stundensätze!$D$21,"")))</f>
        <v/>
      </c>
      <c r="AN2696" s="180" t="str">
        <f>IF(L2696=1,Stundensätze!$D$15,IF(L2696=2,Stundensätze!$D$19,IF(L2696=4,Stundensätze!$D$23,"")))</f>
        <v/>
      </c>
      <c r="AO2696" s="180">
        <f t="shared" si="1210"/>
        <v>0</v>
      </c>
      <c r="AP2696" s="180">
        <f t="shared" si="1211"/>
        <v>0</v>
      </c>
      <c r="AQ2696" s="192" t="str">
        <f t="shared" si="1212"/>
        <v/>
      </c>
      <c r="AR2696" s="192" t="str">
        <f t="shared" si="1213"/>
        <v/>
      </c>
      <c r="AS2696" s="193">
        <f t="shared" si="1214"/>
        <v>0</v>
      </c>
      <c r="AT2696" s="258">
        <f>IF(K2696=0,0,VLOOKUP(K2696,Kostenstellen!A:B,2,FALSE))</f>
        <v>0</v>
      </c>
      <c r="AU2696" s="68" t="str">
        <f t="shared" si="1221"/>
        <v/>
      </c>
      <c r="AV2696" s="68" t="str">
        <f t="shared" si="1222"/>
        <v/>
      </c>
      <c r="AW2696" s="68">
        <f>IF(AF2696=0,0,VLOOKUP($H2696,Leistungszahlen!$A$11:$H$158,4,FALSE))</f>
        <v>0</v>
      </c>
      <c r="AX2696" s="68">
        <f>IF(AF2696=0,0,VLOOKUP($H2696,Leistungszahlen!$A$11:$H$158,5,FALSE))</f>
        <v>0</v>
      </c>
      <c r="AY2696" s="68">
        <f>IF(AG2696=0,0,VLOOKUP($H2696,Leistungszahlen!$A$11:$H$158,6,FALSE))</f>
        <v>0</v>
      </c>
      <c r="AZ2696" s="68">
        <f t="shared" si="1223"/>
        <v>0</v>
      </c>
      <c r="BA2696" s="68">
        <f t="shared" si="1224"/>
        <v>0</v>
      </c>
      <c r="BC2696" s="68">
        <f t="shared" si="1215"/>
        <v>0</v>
      </c>
      <c r="BD2696" s="285"/>
    </row>
    <row r="2697" spans="1:56" s="68" customFormat="1">
      <c r="A2697" s="200"/>
      <c r="B2697" s="200"/>
      <c r="C2697" s="200"/>
      <c r="D2697" s="200"/>
      <c r="E2697" s="200"/>
      <c r="F2697" s="200"/>
      <c r="G2697" s="200"/>
      <c r="H2697" s="201"/>
      <c r="I2697" s="202"/>
      <c r="J2697" s="200"/>
      <c r="K2697" s="176"/>
      <c r="L2697" s="176"/>
      <c r="M2697" s="176"/>
      <c r="N2697" s="286"/>
      <c r="O2697" s="286"/>
      <c r="P2697" s="176"/>
      <c r="Q2697" s="203">
        <f t="shared" si="1216"/>
        <v>0</v>
      </c>
      <c r="R2697" s="203">
        <f t="shared" si="1217"/>
        <v>0</v>
      </c>
      <c r="S2697" s="203">
        <f t="shared" si="1218"/>
        <v>0</v>
      </c>
      <c r="T2697" s="203">
        <f t="shared" si="1219"/>
        <v>0</v>
      </c>
      <c r="U2697" s="203">
        <f t="shared" si="1220"/>
        <v>0</v>
      </c>
      <c r="V2697" s="175">
        <f>IF(Q2697&gt;0,VLOOKUP(Q2697,Jahresfaktoren!$A$11:$B$24,2,),0)</f>
        <v>0</v>
      </c>
      <c r="W2697" s="175">
        <f>IF(R2697&gt;0,VLOOKUP(R2697,Jahresfaktoren!$D$11:$E$24,2,),0)</f>
        <v>0</v>
      </c>
      <c r="X2697" s="175">
        <f>IF(S2697&gt;0,VLOOKUP(S2697,Jahresfaktoren!$A$28:$B$29,2,),0)</f>
        <v>0</v>
      </c>
      <c r="Y2697" s="175">
        <f>IF(T2697&gt;0,VLOOKUP(T2697,Jahresfaktoren!$A$28:$B$29,2,),0)</f>
        <v>0</v>
      </c>
      <c r="Z2697" s="175">
        <f>IF(U2697&gt;0,VLOOKUP(U2697,Jahresfaktoren!$A$32:$B$33,2,),)</f>
        <v>0</v>
      </c>
      <c r="AA2697" s="177" t="str">
        <f t="shared" si="1200"/>
        <v/>
      </c>
      <c r="AB2697" s="177" t="str">
        <f t="shared" si="1201"/>
        <v/>
      </c>
      <c r="AC2697" s="177" t="str">
        <f t="shared" si="1202"/>
        <v/>
      </c>
      <c r="AD2697" s="177" t="str">
        <f t="shared" si="1203"/>
        <v/>
      </c>
      <c r="AE2697" s="177" t="str">
        <f t="shared" si="1204"/>
        <v/>
      </c>
      <c r="AF2697" s="178">
        <f>IF(Q2697&gt;0,VLOOKUP(H2697,Leistungszahlen!$A$11:$C$158,3,),0)</f>
        <v>0</v>
      </c>
      <c r="AG2697" s="178">
        <f>IF(R2697&gt;0,VLOOKUP(H2697,Leistungszahlen!$A$11:$F$158,6,),IF(T2697&gt;0,VLOOKUP(H2697,Leistungszahlen!$A$11:$F$158,6,),0))</f>
        <v>0</v>
      </c>
      <c r="AH2697" s="179">
        <f t="shared" si="1205"/>
        <v>0</v>
      </c>
      <c r="AI2697" s="179">
        <f t="shared" si="1206"/>
        <v>0</v>
      </c>
      <c r="AJ2697" s="179">
        <f t="shared" si="1207"/>
        <v>0</v>
      </c>
      <c r="AK2697" s="179">
        <f t="shared" si="1208"/>
        <v>0</v>
      </c>
      <c r="AL2697" s="179">
        <f t="shared" si="1209"/>
        <v>0</v>
      </c>
      <c r="AM2697" s="180" t="str">
        <f>IF(L2697=1,Stundensätze!$D$13,IF(L2697=2,Stundensätze!$D$17,IF(L2697=4,Stundensätze!$D$21,"")))</f>
        <v/>
      </c>
      <c r="AN2697" s="180" t="str">
        <f>IF(L2697=1,Stundensätze!$D$15,IF(L2697=2,Stundensätze!$D$19,IF(L2697=4,Stundensätze!$D$23,"")))</f>
        <v/>
      </c>
      <c r="AO2697" s="180">
        <f t="shared" si="1210"/>
        <v>0</v>
      </c>
      <c r="AP2697" s="180">
        <f t="shared" si="1211"/>
        <v>0</v>
      </c>
      <c r="AQ2697" s="192" t="str">
        <f t="shared" si="1212"/>
        <v/>
      </c>
      <c r="AR2697" s="192" t="str">
        <f t="shared" si="1213"/>
        <v/>
      </c>
      <c r="AS2697" s="193">
        <f t="shared" si="1214"/>
        <v>0</v>
      </c>
      <c r="AT2697" s="258">
        <f>IF(K2697=0,0,VLOOKUP(K2697,Kostenstellen!A:B,2,FALSE))</f>
        <v>0</v>
      </c>
      <c r="AU2697" s="68" t="str">
        <f t="shared" si="1221"/>
        <v/>
      </c>
      <c r="AV2697" s="68" t="str">
        <f t="shared" si="1222"/>
        <v/>
      </c>
      <c r="AW2697" s="68">
        <f>IF(AF2697=0,0,VLOOKUP($H2697,Leistungszahlen!$A$11:$H$158,4,FALSE))</f>
        <v>0</v>
      </c>
      <c r="AX2697" s="68">
        <f>IF(AF2697=0,0,VLOOKUP($H2697,Leistungszahlen!$A$11:$H$158,5,FALSE))</f>
        <v>0</v>
      </c>
      <c r="AY2697" s="68">
        <f>IF(AG2697=0,0,VLOOKUP($H2697,Leistungszahlen!$A$11:$H$158,6,FALSE))</f>
        <v>0</v>
      </c>
      <c r="AZ2697" s="68">
        <f t="shared" si="1223"/>
        <v>0</v>
      </c>
      <c r="BA2697" s="68">
        <f t="shared" si="1224"/>
        <v>0</v>
      </c>
      <c r="BC2697" s="68">
        <f t="shared" si="1215"/>
        <v>0</v>
      </c>
      <c r="BD2697" s="285"/>
    </row>
    <row r="2698" spans="1:56" s="68" customFormat="1">
      <c r="A2698" s="200"/>
      <c r="B2698" s="200"/>
      <c r="C2698" s="200"/>
      <c r="D2698" s="200"/>
      <c r="E2698" s="200"/>
      <c r="F2698" s="200"/>
      <c r="G2698" s="200"/>
      <c r="H2698" s="201"/>
      <c r="I2698" s="202"/>
      <c r="J2698" s="200"/>
      <c r="K2698" s="176"/>
      <c r="L2698" s="176"/>
      <c r="M2698" s="176"/>
      <c r="N2698" s="286"/>
      <c r="O2698" s="286"/>
      <c r="P2698" s="176"/>
      <c r="Q2698" s="203">
        <f t="shared" si="1216"/>
        <v>0</v>
      </c>
      <c r="R2698" s="203">
        <f t="shared" si="1217"/>
        <v>0</v>
      </c>
      <c r="S2698" s="203">
        <f t="shared" si="1218"/>
        <v>0</v>
      </c>
      <c r="T2698" s="203">
        <f t="shared" si="1219"/>
        <v>0</v>
      </c>
      <c r="U2698" s="203">
        <f t="shared" si="1220"/>
        <v>0</v>
      </c>
      <c r="V2698" s="175">
        <f>IF(Q2698&gt;0,VLOOKUP(Q2698,Jahresfaktoren!$A$11:$B$24,2,),0)</f>
        <v>0</v>
      </c>
      <c r="W2698" s="175">
        <f>IF(R2698&gt;0,VLOOKUP(R2698,Jahresfaktoren!$D$11:$E$24,2,),0)</f>
        <v>0</v>
      </c>
      <c r="X2698" s="175">
        <f>IF(S2698&gt;0,VLOOKUP(S2698,Jahresfaktoren!$A$28:$B$29,2,),0)</f>
        <v>0</v>
      </c>
      <c r="Y2698" s="175">
        <f>IF(T2698&gt;0,VLOOKUP(T2698,Jahresfaktoren!$A$28:$B$29,2,),0)</f>
        <v>0</v>
      </c>
      <c r="Z2698" s="175">
        <f>IF(U2698&gt;0,VLOOKUP(U2698,Jahresfaktoren!$A$32:$B$33,2,),)</f>
        <v>0</v>
      </c>
      <c r="AA2698" s="177" t="str">
        <f t="shared" si="1200"/>
        <v/>
      </c>
      <c r="AB2698" s="177" t="str">
        <f t="shared" si="1201"/>
        <v/>
      </c>
      <c r="AC2698" s="177" t="str">
        <f t="shared" si="1202"/>
        <v/>
      </c>
      <c r="AD2698" s="177" t="str">
        <f t="shared" si="1203"/>
        <v/>
      </c>
      <c r="AE2698" s="177" t="str">
        <f t="shared" si="1204"/>
        <v/>
      </c>
      <c r="AF2698" s="178">
        <f>IF(Q2698&gt;0,VLOOKUP(H2698,Leistungszahlen!$A$11:$C$158,3,),0)</f>
        <v>0</v>
      </c>
      <c r="AG2698" s="178">
        <f>IF(R2698&gt;0,VLOOKUP(H2698,Leistungszahlen!$A$11:$F$158,6,),IF(T2698&gt;0,VLOOKUP(H2698,Leistungszahlen!$A$11:$F$158,6,),0))</f>
        <v>0</v>
      </c>
      <c r="AH2698" s="179">
        <f t="shared" si="1205"/>
        <v>0</v>
      </c>
      <c r="AI2698" s="179">
        <f t="shared" si="1206"/>
        <v>0</v>
      </c>
      <c r="AJ2698" s="179">
        <f t="shared" si="1207"/>
        <v>0</v>
      </c>
      <c r="AK2698" s="179">
        <f t="shared" si="1208"/>
        <v>0</v>
      </c>
      <c r="AL2698" s="179">
        <f t="shared" si="1209"/>
        <v>0</v>
      </c>
      <c r="AM2698" s="180" t="str">
        <f>IF(L2698=1,Stundensätze!$D$13,IF(L2698=2,Stundensätze!$D$17,IF(L2698=4,Stundensätze!$D$21,"")))</f>
        <v/>
      </c>
      <c r="AN2698" s="180" t="str">
        <f>IF(L2698=1,Stundensätze!$D$15,IF(L2698=2,Stundensätze!$D$19,IF(L2698=4,Stundensätze!$D$23,"")))</f>
        <v/>
      </c>
      <c r="AO2698" s="180">
        <f t="shared" si="1210"/>
        <v>0</v>
      </c>
      <c r="AP2698" s="180">
        <f t="shared" si="1211"/>
        <v>0</v>
      </c>
      <c r="AQ2698" s="192" t="str">
        <f t="shared" si="1212"/>
        <v/>
      </c>
      <c r="AR2698" s="192" t="str">
        <f t="shared" si="1213"/>
        <v/>
      </c>
      <c r="AS2698" s="193">
        <f t="shared" si="1214"/>
        <v>0</v>
      </c>
      <c r="AT2698" s="258">
        <f>IF(K2698=0,0,VLOOKUP(K2698,Kostenstellen!A:B,2,FALSE))</f>
        <v>0</v>
      </c>
      <c r="AU2698" s="68" t="str">
        <f t="shared" si="1221"/>
        <v/>
      </c>
      <c r="AV2698" s="68" t="str">
        <f t="shared" si="1222"/>
        <v/>
      </c>
      <c r="AW2698" s="68">
        <f>IF(AF2698=0,0,VLOOKUP($H2698,Leistungszahlen!$A$11:$H$158,4,FALSE))</f>
        <v>0</v>
      </c>
      <c r="AX2698" s="68">
        <f>IF(AF2698=0,0,VLOOKUP($H2698,Leistungszahlen!$A$11:$H$158,5,FALSE))</f>
        <v>0</v>
      </c>
      <c r="AY2698" s="68">
        <f>IF(AG2698=0,0,VLOOKUP($H2698,Leistungszahlen!$A$11:$H$158,6,FALSE))</f>
        <v>0</v>
      </c>
      <c r="AZ2698" s="68">
        <f t="shared" si="1223"/>
        <v>0</v>
      </c>
      <c r="BA2698" s="68">
        <f t="shared" si="1224"/>
        <v>0</v>
      </c>
      <c r="BC2698" s="68">
        <f t="shared" si="1215"/>
        <v>0</v>
      </c>
      <c r="BD2698" s="285"/>
    </row>
    <row r="2699" spans="1:56" s="68" customFormat="1">
      <c r="A2699" s="200"/>
      <c r="B2699" s="200"/>
      <c r="C2699" s="200"/>
      <c r="D2699" s="200"/>
      <c r="E2699" s="200"/>
      <c r="F2699" s="200"/>
      <c r="G2699" s="200"/>
      <c r="H2699" s="201"/>
      <c r="I2699" s="202"/>
      <c r="J2699" s="200"/>
      <c r="K2699" s="176"/>
      <c r="L2699" s="176"/>
      <c r="M2699" s="176"/>
      <c r="N2699" s="286"/>
      <c r="O2699" s="286"/>
      <c r="P2699" s="176"/>
      <c r="Q2699" s="203">
        <f t="shared" si="1216"/>
        <v>0</v>
      </c>
      <c r="R2699" s="203">
        <f t="shared" si="1217"/>
        <v>0</v>
      </c>
      <c r="S2699" s="203">
        <f t="shared" si="1218"/>
        <v>0</v>
      </c>
      <c r="T2699" s="203">
        <f t="shared" si="1219"/>
        <v>0</v>
      </c>
      <c r="U2699" s="203">
        <f t="shared" si="1220"/>
        <v>0</v>
      </c>
      <c r="V2699" s="175">
        <f>IF(Q2699&gt;0,VLOOKUP(Q2699,Jahresfaktoren!$A$11:$B$24,2,),0)</f>
        <v>0</v>
      </c>
      <c r="W2699" s="175">
        <f>IF(R2699&gt;0,VLOOKUP(R2699,Jahresfaktoren!$D$11:$E$24,2,),0)</f>
        <v>0</v>
      </c>
      <c r="X2699" s="175">
        <f>IF(S2699&gt;0,VLOOKUP(S2699,Jahresfaktoren!$A$28:$B$29,2,),0)</f>
        <v>0</v>
      </c>
      <c r="Y2699" s="175">
        <f>IF(T2699&gt;0,VLOOKUP(T2699,Jahresfaktoren!$A$28:$B$29,2,),0)</f>
        <v>0</v>
      </c>
      <c r="Z2699" s="175">
        <f>IF(U2699&gt;0,VLOOKUP(U2699,Jahresfaktoren!$A$32:$B$33,2,),)</f>
        <v>0</v>
      </c>
      <c r="AA2699" s="177" t="str">
        <f t="shared" si="1200"/>
        <v/>
      </c>
      <c r="AB2699" s="177" t="str">
        <f t="shared" si="1201"/>
        <v/>
      </c>
      <c r="AC2699" s="177" t="str">
        <f t="shared" si="1202"/>
        <v/>
      </c>
      <c r="AD2699" s="177" t="str">
        <f t="shared" si="1203"/>
        <v/>
      </c>
      <c r="AE2699" s="177" t="str">
        <f t="shared" si="1204"/>
        <v/>
      </c>
      <c r="AF2699" s="178">
        <f>IF(Q2699&gt;0,VLOOKUP(H2699,Leistungszahlen!$A$11:$C$158,3,),0)</f>
        <v>0</v>
      </c>
      <c r="AG2699" s="178">
        <f>IF(R2699&gt;0,VLOOKUP(H2699,Leistungszahlen!$A$11:$F$158,6,),IF(T2699&gt;0,VLOOKUP(H2699,Leistungszahlen!$A$11:$F$158,6,),0))</f>
        <v>0</v>
      </c>
      <c r="AH2699" s="179">
        <f t="shared" si="1205"/>
        <v>0</v>
      </c>
      <c r="AI2699" s="179">
        <f t="shared" si="1206"/>
        <v>0</v>
      </c>
      <c r="AJ2699" s="179">
        <f t="shared" si="1207"/>
        <v>0</v>
      </c>
      <c r="AK2699" s="179">
        <f t="shared" si="1208"/>
        <v>0</v>
      </c>
      <c r="AL2699" s="179">
        <f t="shared" si="1209"/>
        <v>0</v>
      </c>
      <c r="AM2699" s="180" t="str">
        <f>IF(L2699=1,Stundensätze!$D$13,IF(L2699=2,Stundensätze!$D$17,IF(L2699=4,Stundensätze!$D$21,"")))</f>
        <v/>
      </c>
      <c r="AN2699" s="180" t="str">
        <f>IF(L2699=1,Stundensätze!$D$15,IF(L2699=2,Stundensätze!$D$19,IF(L2699=4,Stundensätze!$D$23,"")))</f>
        <v/>
      </c>
      <c r="AO2699" s="180">
        <f t="shared" si="1210"/>
        <v>0</v>
      </c>
      <c r="AP2699" s="180">
        <f t="shared" si="1211"/>
        <v>0</v>
      </c>
      <c r="AQ2699" s="192" t="str">
        <f t="shared" si="1212"/>
        <v/>
      </c>
      <c r="AR2699" s="192" t="str">
        <f t="shared" si="1213"/>
        <v/>
      </c>
      <c r="AS2699" s="193">
        <f t="shared" si="1214"/>
        <v>0</v>
      </c>
      <c r="AT2699" s="258">
        <f>IF(K2699=0,0,VLOOKUP(K2699,Kostenstellen!A:B,2,FALSE))</f>
        <v>0</v>
      </c>
      <c r="AU2699" s="68" t="str">
        <f t="shared" si="1221"/>
        <v/>
      </c>
      <c r="AV2699" s="68" t="str">
        <f t="shared" si="1222"/>
        <v/>
      </c>
      <c r="AW2699" s="68">
        <f>IF(AF2699=0,0,VLOOKUP($H2699,Leistungszahlen!$A$11:$H$158,4,FALSE))</f>
        <v>0</v>
      </c>
      <c r="AX2699" s="68">
        <f>IF(AF2699=0,0,VLOOKUP($H2699,Leistungszahlen!$A$11:$H$158,5,FALSE))</f>
        <v>0</v>
      </c>
      <c r="AY2699" s="68">
        <f>IF(AG2699=0,0,VLOOKUP($H2699,Leistungszahlen!$A$11:$H$158,6,FALSE))</f>
        <v>0</v>
      </c>
      <c r="AZ2699" s="68">
        <f t="shared" si="1223"/>
        <v>0</v>
      </c>
      <c r="BA2699" s="68">
        <f t="shared" si="1224"/>
        <v>0</v>
      </c>
      <c r="BC2699" s="68">
        <f t="shared" si="1215"/>
        <v>0</v>
      </c>
      <c r="BD2699" s="285"/>
    </row>
    <row r="2700" spans="1:56" s="68" customFormat="1">
      <c r="A2700" s="200"/>
      <c r="B2700" s="200"/>
      <c r="C2700" s="200"/>
      <c r="D2700" s="200"/>
      <c r="E2700" s="200"/>
      <c r="F2700" s="200"/>
      <c r="G2700" s="200"/>
      <c r="H2700" s="201"/>
      <c r="I2700" s="202"/>
      <c r="J2700" s="200"/>
      <c r="K2700" s="176"/>
      <c r="L2700" s="176"/>
      <c r="M2700" s="176"/>
      <c r="N2700" s="286"/>
      <c r="O2700" s="286"/>
      <c r="P2700" s="176"/>
      <c r="Q2700" s="203">
        <f t="shared" si="1216"/>
        <v>0</v>
      </c>
      <c r="R2700" s="203">
        <f t="shared" si="1217"/>
        <v>0</v>
      </c>
      <c r="S2700" s="203">
        <f t="shared" si="1218"/>
        <v>0</v>
      </c>
      <c r="T2700" s="203">
        <f t="shared" si="1219"/>
        <v>0</v>
      </c>
      <c r="U2700" s="203">
        <f t="shared" si="1220"/>
        <v>0</v>
      </c>
      <c r="V2700" s="175">
        <f>IF(Q2700&gt;0,VLOOKUP(Q2700,Jahresfaktoren!$A$11:$B$24,2,),0)</f>
        <v>0</v>
      </c>
      <c r="W2700" s="175">
        <f>IF(R2700&gt;0,VLOOKUP(R2700,Jahresfaktoren!$D$11:$E$24,2,),0)</f>
        <v>0</v>
      </c>
      <c r="X2700" s="175">
        <f>IF(S2700&gt;0,VLOOKUP(S2700,Jahresfaktoren!$A$28:$B$29,2,),0)</f>
        <v>0</v>
      </c>
      <c r="Y2700" s="175">
        <f>IF(T2700&gt;0,VLOOKUP(T2700,Jahresfaktoren!$A$28:$B$29,2,),0)</f>
        <v>0</v>
      </c>
      <c r="Z2700" s="175">
        <f>IF(U2700&gt;0,VLOOKUP(U2700,Jahresfaktoren!$A$32:$B$33,2,),)</f>
        <v>0</v>
      </c>
      <c r="AA2700" s="177" t="str">
        <f t="shared" si="1200"/>
        <v/>
      </c>
      <c r="AB2700" s="177" t="str">
        <f t="shared" si="1201"/>
        <v/>
      </c>
      <c r="AC2700" s="177" t="str">
        <f t="shared" si="1202"/>
        <v/>
      </c>
      <c r="AD2700" s="177" t="str">
        <f t="shared" si="1203"/>
        <v/>
      </c>
      <c r="AE2700" s="177" t="str">
        <f t="shared" si="1204"/>
        <v/>
      </c>
      <c r="AF2700" s="178">
        <f>IF(Q2700&gt;0,VLOOKUP(H2700,Leistungszahlen!$A$11:$C$158,3,),0)</f>
        <v>0</v>
      </c>
      <c r="AG2700" s="178">
        <f>IF(R2700&gt;0,VLOOKUP(H2700,Leistungszahlen!$A$11:$F$158,6,),IF(T2700&gt;0,VLOOKUP(H2700,Leistungszahlen!$A$11:$F$158,6,),0))</f>
        <v>0</v>
      </c>
      <c r="AH2700" s="179">
        <f t="shared" si="1205"/>
        <v>0</v>
      </c>
      <c r="AI2700" s="179">
        <f t="shared" si="1206"/>
        <v>0</v>
      </c>
      <c r="AJ2700" s="179">
        <f t="shared" si="1207"/>
        <v>0</v>
      </c>
      <c r="AK2700" s="179">
        <f t="shared" si="1208"/>
        <v>0</v>
      </c>
      <c r="AL2700" s="179">
        <f t="shared" si="1209"/>
        <v>0</v>
      </c>
      <c r="AM2700" s="180" t="str">
        <f>IF(L2700=1,Stundensätze!$D$13,IF(L2700=2,Stundensätze!$D$17,IF(L2700=4,Stundensätze!$D$21,"")))</f>
        <v/>
      </c>
      <c r="AN2700" s="180" t="str">
        <f>IF(L2700=1,Stundensätze!$D$15,IF(L2700=2,Stundensätze!$D$19,IF(L2700=4,Stundensätze!$D$23,"")))</f>
        <v/>
      </c>
      <c r="AO2700" s="180">
        <f t="shared" si="1210"/>
        <v>0</v>
      </c>
      <c r="AP2700" s="180">
        <f t="shared" si="1211"/>
        <v>0</v>
      </c>
      <c r="AQ2700" s="192" t="str">
        <f t="shared" si="1212"/>
        <v/>
      </c>
      <c r="AR2700" s="192" t="str">
        <f t="shared" si="1213"/>
        <v/>
      </c>
      <c r="AS2700" s="193">
        <f t="shared" si="1214"/>
        <v>0</v>
      </c>
      <c r="AT2700" s="258">
        <f>IF(K2700=0,0,VLOOKUP(K2700,Kostenstellen!A:B,2,FALSE))</f>
        <v>0</v>
      </c>
      <c r="AU2700" s="68" t="str">
        <f t="shared" si="1221"/>
        <v/>
      </c>
      <c r="AV2700" s="68" t="str">
        <f t="shared" si="1222"/>
        <v/>
      </c>
      <c r="AW2700" s="68">
        <f>IF(AF2700=0,0,VLOOKUP($H2700,Leistungszahlen!$A$11:$H$158,4,FALSE))</f>
        <v>0</v>
      </c>
      <c r="AX2700" s="68">
        <f>IF(AF2700=0,0,VLOOKUP($H2700,Leistungszahlen!$A$11:$H$158,5,FALSE))</f>
        <v>0</v>
      </c>
      <c r="AY2700" s="68">
        <f>IF(AG2700=0,0,VLOOKUP($H2700,Leistungszahlen!$A$11:$H$158,6,FALSE))</f>
        <v>0</v>
      </c>
      <c r="AZ2700" s="68">
        <f t="shared" si="1223"/>
        <v>0</v>
      </c>
      <c r="BA2700" s="68">
        <f t="shared" si="1224"/>
        <v>0</v>
      </c>
      <c r="BC2700" s="68">
        <f t="shared" si="1215"/>
        <v>0</v>
      </c>
      <c r="BD2700" s="285"/>
    </row>
    <row r="2701" spans="1:56" s="68" customFormat="1">
      <c r="A2701" s="200"/>
      <c r="B2701" s="200"/>
      <c r="C2701" s="200"/>
      <c r="D2701" s="200"/>
      <c r="E2701" s="200"/>
      <c r="F2701" s="200"/>
      <c r="G2701" s="200"/>
      <c r="H2701" s="201"/>
      <c r="I2701" s="202"/>
      <c r="J2701" s="200"/>
      <c r="K2701" s="176"/>
      <c r="L2701" s="176"/>
      <c r="M2701" s="176"/>
      <c r="N2701" s="286"/>
      <c r="O2701" s="286"/>
      <c r="P2701" s="176"/>
      <c r="Q2701" s="203">
        <f t="shared" si="1216"/>
        <v>0</v>
      </c>
      <c r="R2701" s="203">
        <f t="shared" si="1217"/>
        <v>0</v>
      </c>
      <c r="S2701" s="203">
        <f t="shared" si="1218"/>
        <v>0</v>
      </c>
      <c r="T2701" s="203">
        <f t="shared" si="1219"/>
        <v>0</v>
      </c>
      <c r="U2701" s="203">
        <f t="shared" si="1220"/>
        <v>0</v>
      </c>
      <c r="V2701" s="175">
        <f>IF(Q2701&gt;0,VLOOKUP(Q2701,Jahresfaktoren!$A$11:$B$24,2,),0)</f>
        <v>0</v>
      </c>
      <c r="W2701" s="175">
        <f>IF(R2701&gt;0,VLOOKUP(R2701,Jahresfaktoren!$D$11:$E$24,2,),0)</f>
        <v>0</v>
      </c>
      <c r="X2701" s="175">
        <f>IF(S2701&gt;0,VLOOKUP(S2701,Jahresfaktoren!$A$28:$B$29,2,),0)</f>
        <v>0</v>
      </c>
      <c r="Y2701" s="175">
        <f>IF(T2701&gt;0,VLOOKUP(T2701,Jahresfaktoren!$A$28:$B$29,2,),0)</f>
        <v>0</v>
      </c>
      <c r="Z2701" s="175">
        <f>IF(U2701&gt;0,VLOOKUP(U2701,Jahresfaktoren!$A$32:$B$33,2,),)</f>
        <v>0</v>
      </c>
      <c r="AA2701" s="177" t="str">
        <f t="shared" si="1200"/>
        <v/>
      </c>
      <c r="AB2701" s="177" t="str">
        <f t="shared" si="1201"/>
        <v/>
      </c>
      <c r="AC2701" s="177" t="str">
        <f t="shared" si="1202"/>
        <v/>
      </c>
      <c r="AD2701" s="177" t="str">
        <f t="shared" si="1203"/>
        <v/>
      </c>
      <c r="AE2701" s="177" t="str">
        <f t="shared" si="1204"/>
        <v/>
      </c>
      <c r="AF2701" s="178">
        <f>IF(Q2701&gt;0,VLOOKUP(H2701,Leistungszahlen!$A$11:$C$158,3,),0)</f>
        <v>0</v>
      </c>
      <c r="AG2701" s="178">
        <f>IF(R2701&gt;0,VLOOKUP(H2701,Leistungszahlen!$A$11:$F$158,6,),IF(T2701&gt;0,VLOOKUP(H2701,Leistungszahlen!$A$11:$F$158,6,),0))</f>
        <v>0</v>
      </c>
      <c r="AH2701" s="179">
        <f t="shared" si="1205"/>
        <v>0</v>
      </c>
      <c r="AI2701" s="179">
        <f t="shared" si="1206"/>
        <v>0</v>
      </c>
      <c r="AJ2701" s="179">
        <f t="shared" si="1207"/>
        <v>0</v>
      </c>
      <c r="AK2701" s="179">
        <f t="shared" si="1208"/>
        <v>0</v>
      </c>
      <c r="AL2701" s="179">
        <f t="shared" si="1209"/>
        <v>0</v>
      </c>
      <c r="AM2701" s="180" t="str">
        <f>IF(L2701=1,Stundensätze!$D$13,IF(L2701=2,Stundensätze!$D$17,IF(L2701=4,Stundensätze!$D$21,"")))</f>
        <v/>
      </c>
      <c r="AN2701" s="180" t="str">
        <f>IF(L2701=1,Stundensätze!$D$15,IF(L2701=2,Stundensätze!$D$19,IF(L2701=4,Stundensätze!$D$23,"")))</f>
        <v/>
      </c>
      <c r="AO2701" s="180">
        <f t="shared" si="1210"/>
        <v>0</v>
      </c>
      <c r="AP2701" s="180">
        <f t="shared" si="1211"/>
        <v>0</v>
      </c>
      <c r="AQ2701" s="192" t="str">
        <f t="shared" si="1212"/>
        <v/>
      </c>
      <c r="AR2701" s="192" t="str">
        <f t="shared" si="1213"/>
        <v/>
      </c>
      <c r="AS2701" s="193">
        <f t="shared" si="1214"/>
        <v>0</v>
      </c>
      <c r="AT2701" s="258">
        <f>IF(K2701=0,0,VLOOKUP(K2701,Kostenstellen!A:B,2,FALSE))</f>
        <v>0</v>
      </c>
      <c r="AU2701" s="68" t="str">
        <f t="shared" si="1221"/>
        <v/>
      </c>
      <c r="AV2701" s="68" t="str">
        <f t="shared" si="1222"/>
        <v/>
      </c>
      <c r="AW2701" s="68">
        <f>IF(AF2701=0,0,VLOOKUP($H2701,Leistungszahlen!$A$11:$H$158,4,FALSE))</f>
        <v>0</v>
      </c>
      <c r="AX2701" s="68">
        <f>IF(AF2701=0,0,VLOOKUP($H2701,Leistungszahlen!$A$11:$H$158,5,FALSE))</f>
        <v>0</v>
      </c>
      <c r="AY2701" s="68">
        <f>IF(AG2701=0,0,VLOOKUP($H2701,Leistungszahlen!$A$11:$H$158,6,FALSE))</f>
        <v>0</v>
      </c>
      <c r="AZ2701" s="68">
        <f t="shared" si="1223"/>
        <v>0</v>
      </c>
      <c r="BA2701" s="68">
        <f t="shared" si="1224"/>
        <v>0</v>
      </c>
      <c r="BC2701" s="68">
        <f t="shared" si="1215"/>
        <v>0</v>
      </c>
      <c r="BD2701" s="285"/>
    </row>
    <row r="2702" spans="1:56" s="68" customFormat="1">
      <c r="A2702" s="200"/>
      <c r="B2702" s="200"/>
      <c r="C2702" s="200"/>
      <c r="D2702" s="200"/>
      <c r="E2702" s="200"/>
      <c r="F2702" s="200"/>
      <c r="G2702" s="200"/>
      <c r="H2702" s="201"/>
      <c r="I2702" s="202"/>
      <c r="J2702" s="200"/>
      <c r="K2702" s="176"/>
      <c r="L2702" s="176"/>
      <c r="M2702" s="176"/>
      <c r="N2702" s="286"/>
      <c r="O2702" s="286"/>
      <c r="P2702" s="176"/>
      <c r="Q2702" s="203">
        <f t="shared" si="1216"/>
        <v>0</v>
      </c>
      <c r="R2702" s="203">
        <f t="shared" si="1217"/>
        <v>0</v>
      </c>
      <c r="S2702" s="203">
        <f t="shared" si="1218"/>
        <v>0</v>
      </c>
      <c r="T2702" s="203">
        <f t="shared" si="1219"/>
        <v>0</v>
      </c>
      <c r="U2702" s="203">
        <f t="shared" si="1220"/>
        <v>0</v>
      </c>
      <c r="V2702" s="175">
        <f>IF(Q2702&gt;0,VLOOKUP(Q2702,Jahresfaktoren!$A$11:$B$24,2,),0)</f>
        <v>0</v>
      </c>
      <c r="W2702" s="175">
        <f>IF(R2702&gt;0,VLOOKUP(R2702,Jahresfaktoren!$D$11:$E$24,2,),0)</f>
        <v>0</v>
      </c>
      <c r="X2702" s="175">
        <f>IF(S2702&gt;0,VLOOKUP(S2702,Jahresfaktoren!$A$28:$B$29,2,),0)</f>
        <v>0</v>
      </c>
      <c r="Y2702" s="175">
        <f>IF(T2702&gt;0,VLOOKUP(T2702,Jahresfaktoren!$A$28:$B$29,2,),0)</f>
        <v>0</v>
      </c>
      <c r="Z2702" s="175">
        <f>IF(U2702&gt;0,VLOOKUP(U2702,Jahresfaktoren!$A$32:$B$33,2,),)</f>
        <v>0</v>
      </c>
      <c r="AA2702" s="177" t="str">
        <f t="shared" si="1200"/>
        <v/>
      </c>
      <c r="AB2702" s="177" t="str">
        <f t="shared" si="1201"/>
        <v/>
      </c>
      <c r="AC2702" s="177" t="str">
        <f t="shared" si="1202"/>
        <v/>
      </c>
      <c r="AD2702" s="177" t="str">
        <f t="shared" si="1203"/>
        <v/>
      </c>
      <c r="AE2702" s="177" t="str">
        <f t="shared" si="1204"/>
        <v/>
      </c>
      <c r="AF2702" s="178">
        <f>IF(Q2702&gt;0,VLOOKUP(H2702,Leistungszahlen!$A$11:$C$158,3,),0)</f>
        <v>0</v>
      </c>
      <c r="AG2702" s="178">
        <f>IF(R2702&gt;0,VLOOKUP(H2702,Leistungszahlen!$A$11:$F$158,6,),IF(T2702&gt;0,VLOOKUP(H2702,Leistungszahlen!$A$11:$F$158,6,),0))</f>
        <v>0</v>
      </c>
      <c r="AH2702" s="179">
        <f t="shared" si="1205"/>
        <v>0</v>
      </c>
      <c r="AI2702" s="179">
        <f t="shared" si="1206"/>
        <v>0</v>
      </c>
      <c r="AJ2702" s="179">
        <f t="shared" si="1207"/>
        <v>0</v>
      </c>
      <c r="AK2702" s="179">
        <f t="shared" si="1208"/>
        <v>0</v>
      </c>
      <c r="AL2702" s="179">
        <f t="shared" si="1209"/>
        <v>0</v>
      </c>
      <c r="AM2702" s="180" t="str">
        <f>IF(L2702=1,Stundensätze!$D$13,IF(L2702=2,Stundensätze!$D$17,IF(L2702=4,Stundensätze!$D$21,"")))</f>
        <v/>
      </c>
      <c r="AN2702" s="180" t="str">
        <f>IF(L2702=1,Stundensätze!$D$15,IF(L2702=2,Stundensätze!$D$19,IF(L2702=4,Stundensätze!$D$23,"")))</f>
        <v/>
      </c>
      <c r="AO2702" s="180">
        <f t="shared" si="1210"/>
        <v>0</v>
      </c>
      <c r="AP2702" s="180">
        <f t="shared" si="1211"/>
        <v>0</v>
      </c>
      <c r="AQ2702" s="192" t="str">
        <f t="shared" si="1212"/>
        <v/>
      </c>
      <c r="AR2702" s="192" t="str">
        <f t="shared" si="1213"/>
        <v/>
      </c>
      <c r="AS2702" s="193">
        <f t="shared" si="1214"/>
        <v>0</v>
      </c>
      <c r="AT2702" s="258">
        <f>IF(K2702=0,0,VLOOKUP(K2702,Kostenstellen!A:B,2,FALSE))</f>
        <v>0</v>
      </c>
      <c r="AU2702" s="68" t="str">
        <f t="shared" si="1221"/>
        <v/>
      </c>
      <c r="AV2702" s="68" t="str">
        <f t="shared" si="1222"/>
        <v/>
      </c>
      <c r="AW2702" s="68">
        <f>IF(AF2702=0,0,VLOOKUP($H2702,Leistungszahlen!$A$11:$H$158,4,FALSE))</f>
        <v>0</v>
      </c>
      <c r="AX2702" s="68">
        <f>IF(AF2702=0,0,VLOOKUP($H2702,Leistungszahlen!$A$11:$H$158,5,FALSE))</f>
        <v>0</v>
      </c>
      <c r="AY2702" s="68">
        <f>IF(AG2702=0,0,VLOOKUP($H2702,Leistungszahlen!$A$11:$H$158,6,FALSE))</f>
        <v>0</v>
      </c>
      <c r="AZ2702" s="68">
        <f t="shared" si="1223"/>
        <v>0</v>
      </c>
      <c r="BA2702" s="68">
        <f t="shared" si="1224"/>
        <v>0</v>
      </c>
      <c r="BC2702" s="68">
        <f t="shared" si="1215"/>
        <v>0</v>
      </c>
      <c r="BD2702" s="285"/>
    </row>
    <row r="2703" spans="1:56" s="68" customFormat="1">
      <c r="A2703" s="200"/>
      <c r="B2703" s="200"/>
      <c r="C2703" s="200"/>
      <c r="D2703" s="200"/>
      <c r="E2703" s="200"/>
      <c r="F2703" s="200"/>
      <c r="G2703" s="200"/>
      <c r="H2703" s="201"/>
      <c r="I2703" s="202"/>
      <c r="J2703" s="200"/>
      <c r="K2703" s="176"/>
      <c r="L2703" s="176"/>
      <c r="M2703" s="176"/>
      <c r="N2703" s="286"/>
      <c r="O2703" s="286"/>
      <c r="P2703" s="176"/>
      <c r="Q2703" s="203">
        <f t="shared" si="1216"/>
        <v>0</v>
      </c>
      <c r="R2703" s="203">
        <f t="shared" si="1217"/>
        <v>0</v>
      </c>
      <c r="S2703" s="203">
        <f t="shared" si="1218"/>
        <v>0</v>
      </c>
      <c r="T2703" s="203">
        <f t="shared" si="1219"/>
        <v>0</v>
      </c>
      <c r="U2703" s="203">
        <f t="shared" si="1220"/>
        <v>0</v>
      </c>
      <c r="V2703" s="175">
        <f>IF(Q2703&gt;0,VLOOKUP(Q2703,Jahresfaktoren!$A$11:$B$24,2,),0)</f>
        <v>0</v>
      </c>
      <c r="W2703" s="175">
        <f>IF(R2703&gt;0,VLOOKUP(R2703,Jahresfaktoren!$D$11:$E$24,2,),0)</f>
        <v>0</v>
      </c>
      <c r="X2703" s="175">
        <f>IF(S2703&gt;0,VLOOKUP(S2703,Jahresfaktoren!$A$28:$B$29,2,),0)</f>
        <v>0</v>
      </c>
      <c r="Y2703" s="175">
        <f>IF(T2703&gt;0,VLOOKUP(T2703,Jahresfaktoren!$A$28:$B$29,2,),0)</f>
        <v>0</v>
      </c>
      <c r="Z2703" s="175">
        <f>IF(U2703&gt;0,VLOOKUP(U2703,Jahresfaktoren!$A$32:$B$33,2,),)</f>
        <v>0</v>
      </c>
      <c r="AA2703" s="177" t="str">
        <f t="shared" si="1200"/>
        <v/>
      </c>
      <c r="AB2703" s="177" t="str">
        <f t="shared" si="1201"/>
        <v/>
      </c>
      <c r="AC2703" s="177" t="str">
        <f t="shared" si="1202"/>
        <v/>
      </c>
      <c r="AD2703" s="177" t="str">
        <f t="shared" si="1203"/>
        <v/>
      </c>
      <c r="AE2703" s="177" t="str">
        <f t="shared" si="1204"/>
        <v/>
      </c>
      <c r="AF2703" s="178">
        <f>IF(Q2703&gt;0,VLOOKUP(H2703,Leistungszahlen!$A$11:$C$158,3,),0)</f>
        <v>0</v>
      </c>
      <c r="AG2703" s="178">
        <f>IF(R2703&gt;0,VLOOKUP(H2703,Leistungszahlen!$A$11:$F$158,6,),IF(T2703&gt;0,VLOOKUP(H2703,Leistungszahlen!$A$11:$F$158,6,),0))</f>
        <v>0</v>
      </c>
      <c r="AH2703" s="179">
        <f t="shared" si="1205"/>
        <v>0</v>
      </c>
      <c r="AI2703" s="179">
        <f t="shared" si="1206"/>
        <v>0</v>
      </c>
      <c r="AJ2703" s="179">
        <f t="shared" si="1207"/>
        <v>0</v>
      </c>
      <c r="AK2703" s="179">
        <f t="shared" si="1208"/>
        <v>0</v>
      </c>
      <c r="AL2703" s="179">
        <f t="shared" si="1209"/>
        <v>0</v>
      </c>
      <c r="AM2703" s="180" t="str">
        <f>IF(L2703=1,Stundensätze!$D$13,IF(L2703=2,Stundensätze!$D$17,IF(L2703=4,Stundensätze!$D$21,"")))</f>
        <v/>
      </c>
      <c r="AN2703" s="180" t="str">
        <f>IF(L2703=1,Stundensätze!$D$15,IF(L2703=2,Stundensätze!$D$19,IF(L2703=4,Stundensätze!$D$23,"")))</f>
        <v/>
      </c>
      <c r="AO2703" s="180">
        <f t="shared" si="1210"/>
        <v>0</v>
      </c>
      <c r="AP2703" s="180">
        <f t="shared" si="1211"/>
        <v>0</v>
      </c>
      <c r="AQ2703" s="192" t="str">
        <f t="shared" si="1212"/>
        <v/>
      </c>
      <c r="AR2703" s="192" t="str">
        <f t="shared" si="1213"/>
        <v/>
      </c>
      <c r="AS2703" s="193">
        <f t="shared" si="1214"/>
        <v>0</v>
      </c>
      <c r="AT2703" s="258">
        <f>IF(K2703=0,0,VLOOKUP(K2703,Kostenstellen!A:B,2,FALSE))</f>
        <v>0</v>
      </c>
      <c r="AU2703" s="68" t="str">
        <f t="shared" si="1221"/>
        <v/>
      </c>
      <c r="AV2703" s="68" t="str">
        <f t="shared" si="1222"/>
        <v/>
      </c>
      <c r="AW2703" s="68">
        <f>IF(AF2703=0,0,VLOOKUP($H2703,Leistungszahlen!$A$11:$H$158,4,FALSE))</f>
        <v>0</v>
      </c>
      <c r="AX2703" s="68">
        <f>IF(AF2703=0,0,VLOOKUP($H2703,Leistungszahlen!$A$11:$H$158,5,FALSE))</f>
        <v>0</v>
      </c>
      <c r="AY2703" s="68">
        <f>IF(AG2703=0,0,VLOOKUP($H2703,Leistungszahlen!$A$11:$H$158,6,FALSE))</f>
        <v>0</v>
      </c>
      <c r="AZ2703" s="68">
        <f t="shared" si="1223"/>
        <v>0</v>
      </c>
      <c r="BA2703" s="68">
        <f t="shared" si="1224"/>
        <v>0</v>
      </c>
      <c r="BC2703" s="68">
        <f t="shared" si="1215"/>
        <v>0</v>
      </c>
      <c r="BD2703" s="285"/>
    </row>
    <row r="2704" spans="1:56" s="68" customFormat="1">
      <c r="A2704" s="200"/>
      <c r="B2704" s="200"/>
      <c r="C2704" s="200"/>
      <c r="D2704" s="200"/>
      <c r="E2704" s="200"/>
      <c r="F2704" s="200"/>
      <c r="G2704" s="200"/>
      <c r="H2704" s="201"/>
      <c r="I2704" s="202"/>
      <c r="J2704" s="200"/>
      <c r="K2704" s="176"/>
      <c r="L2704" s="176"/>
      <c r="M2704" s="176"/>
      <c r="N2704" s="286"/>
      <c r="O2704" s="286"/>
      <c r="P2704" s="176"/>
      <c r="Q2704" s="203">
        <f t="shared" si="1216"/>
        <v>0</v>
      </c>
      <c r="R2704" s="203">
        <f t="shared" si="1217"/>
        <v>0</v>
      </c>
      <c r="S2704" s="203">
        <f t="shared" si="1218"/>
        <v>0</v>
      </c>
      <c r="T2704" s="203">
        <f t="shared" si="1219"/>
        <v>0</v>
      </c>
      <c r="U2704" s="203">
        <f t="shared" si="1220"/>
        <v>0</v>
      </c>
      <c r="V2704" s="175">
        <f>IF(Q2704&gt;0,VLOOKUP(Q2704,Jahresfaktoren!$A$11:$B$24,2,),0)</f>
        <v>0</v>
      </c>
      <c r="W2704" s="175">
        <f>IF(R2704&gt;0,VLOOKUP(R2704,Jahresfaktoren!$D$11:$E$24,2,),0)</f>
        <v>0</v>
      </c>
      <c r="X2704" s="175">
        <f>IF(S2704&gt;0,VLOOKUP(S2704,Jahresfaktoren!$A$28:$B$29,2,),0)</f>
        <v>0</v>
      </c>
      <c r="Y2704" s="175">
        <f>IF(T2704&gt;0,VLOOKUP(T2704,Jahresfaktoren!$A$28:$B$29,2,),0)</f>
        <v>0</v>
      </c>
      <c r="Z2704" s="175">
        <f>IF(U2704&gt;0,VLOOKUP(U2704,Jahresfaktoren!$A$32:$B$33,2,),)</f>
        <v>0</v>
      </c>
      <c r="AA2704" s="177" t="str">
        <f t="shared" si="1200"/>
        <v/>
      </c>
      <c r="AB2704" s="177" t="str">
        <f t="shared" si="1201"/>
        <v/>
      </c>
      <c r="AC2704" s="177" t="str">
        <f t="shared" si="1202"/>
        <v/>
      </c>
      <c r="AD2704" s="177" t="str">
        <f t="shared" si="1203"/>
        <v/>
      </c>
      <c r="AE2704" s="177" t="str">
        <f t="shared" si="1204"/>
        <v/>
      </c>
      <c r="AF2704" s="178">
        <f>IF(Q2704&gt;0,VLOOKUP(H2704,Leistungszahlen!$A$11:$C$158,3,),0)</f>
        <v>0</v>
      </c>
      <c r="AG2704" s="178">
        <f>IF(R2704&gt;0,VLOOKUP(H2704,Leistungszahlen!$A$11:$F$158,6,),IF(T2704&gt;0,VLOOKUP(H2704,Leistungszahlen!$A$11:$F$158,6,),0))</f>
        <v>0</v>
      </c>
      <c r="AH2704" s="179">
        <f t="shared" si="1205"/>
        <v>0</v>
      </c>
      <c r="AI2704" s="179">
        <f t="shared" si="1206"/>
        <v>0</v>
      </c>
      <c r="AJ2704" s="179">
        <f t="shared" si="1207"/>
        <v>0</v>
      </c>
      <c r="AK2704" s="179">
        <f t="shared" si="1208"/>
        <v>0</v>
      </c>
      <c r="AL2704" s="179">
        <f t="shared" si="1209"/>
        <v>0</v>
      </c>
      <c r="AM2704" s="180" t="str">
        <f>IF(L2704=1,Stundensätze!$D$13,IF(L2704=2,Stundensätze!$D$17,IF(L2704=4,Stundensätze!$D$21,"")))</f>
        <v/>
      </c>
      <c r="AN2704" s="180" t="str">
        <f>IF(L2704=1,Stundensätze!$D$15,IF(L2704=2,Stundensätze!$D$19,IF(L2704=4,Stundensätze!$D$23,"")))</f>
        <v/>
      </c>
      <c r="AO2704" s="180">
        <f t="shared" si="1210"/>
        <v>0</v>
      </c>
      <c r="AP2704" s="180">
        <f t="shared" si="1211"/>
        <v>0</v>
      </c>
      <c r="AQ2704" s="192" t="str">
        <f t="shared" si="1212"/>
        <v/>
      </c>
      <c r="AR2704" s="192" t="str">
        <f t="shared" si="1213"/>
        <v/>
      </c>
      <c r="AS2704" s="193">
        <f t="shared" si="1214"/>
        <v>0</v>
      </c>
      <c r="AT2704" s="258">
        <f>IF(K2704=0,0,VLOOKUP(K2704,Kostenstellen!A:B,2,FALSE))</f>
        <v>0</v>
      </c>
      <c r="AU2704" s="68" t="str">
        <f t="shared" si="1221"/>
        <v/>
      </c>
      <c r="AV2704" s="68" t="str">
        <f t="shared" si="1222"/>
        <v/>
      </c>
      <c r="AW2704" s="68">
        <f>IF(AF2704=0,0,VLOOKUP($H2704,Leistungszahlen!$A$11:$H$158,4,FALSE))</f>
        <v>0</v>
      </c>
      <c r="AX2704" s="68">
        <f>IF(AF2704=0,0,VLOOKUP($H2704,Leistungszahlen!$A$11:$H$158,5,FALSE))</f>
        <v>0</v>
      </c>
      <c r="AY2704" s="68">
        <f>IF(AG2704=0,0,VLOOKUP($H2704,Leistungszahlen!$A$11:$H$158,6,FALSE))</f>
        <v>0</v>
      </c>
      <c r="AZ2704" s="68">
        <f t="shared" si="1223"/>
        <v>0</v>
      </c>
      <c r="BA2704" s="68">
        <f t="shared" si="1224"/>
        <v>0</v>
      </c>
      <c r="BC2704" s="68">
        <f t="shared" si="1215"/>
        <v>0</v>
      </c>
      <c r="BD2704" s="285"/>
    </row>
    <row r="2705" spans="1:56" s="68" customFormat="1">
      <c r="A2705" s="200"/>
      <c r="B2705" s="200"/>
      <c r="C2705" s="200"/>
      <c r="D2705" s="200"/>
      <c r="E2705" s="200"/>
      <c r="F2705" s="200"/>
      <c r="G2705" s="200"/>
      <c r="H2705" s="201"/>
      <c r="I2705" s="202"/>
      <c r="J2705" s="200"/>
      <c r="K2705" s="176"/>
      <c r="L2705" s="176"/>
      <c r="M2705" s="176"/>
      <c r="N2705" s="286"/>
      <c r="O2705" s="286"/>
      <c r="P2705" s="176"/>
      <c r="Q2705" s="203">
        <f t="shared" si="1216"/>
        <v>0</v>
      </c>
      <c r="R2705" s="203">
        <f t="shared" si="1217"/>
        <v>0</v>
      </c>
      <c r="S2705" s="203">
        <f t="shared" si="1218"/>
        <v>0</v>
      </c>
      <c r="T2705" s="203">
        <f t="shared" si="1219"/>
        <v>0</v>
      </c>
      <c r="U2705" s="203">
        <f t="shared" si="1220"/>
        <v>0</v>
      </c>
      <c r="V2705" s="175">
        <f>IF(Q2705&gt;0,VLOOKUP(Q2705,Jahresfaktoren!$A$11:$B$24,2,),0)</f>
        <v>0</v>
      </c>
      <c r="W2705" s="175">
        <f>IF(R2705&gt;0,VLOOKUP(R2705,Jahresfaktoren!$D$11:$E$24,2,),0)</f>
        <v>0</v>
      </c>
      <c r="X2705" s="175">
        <f>IF(S2705&gt;0,VLOOKUP(S2705,Jahresfaktoren!$A$28:$B$29,2,),0)</f>
        <v>0</v>
      </c>
      <c r="Y2705" s="175">
        <f>IF(T2705&gt;0,VLOOKUP(T2705,Jahresfaktoren!$A$28:$B$29,2,),0)</f>
        <v>0</v>
      </c>
      <c r="Z2705" s="175">
        <f>IF(U2705&gt;0,VLOOKUP(U2705,Jahresfaktoren!$A$32:$B$33,2,),)</f>
        <v>0</v>
      </c>
      <c r="AA2705" s="177" t="str">
        <f t="shared" si="1200"/>
        <v/>
      </c>
      <c r="AB2705" s="177" t="str">
        <f t="shared" si="1201"/>
        <v/>
      </c>
      <c r="AC2705" s="177" t="str">
        <f t="shared" si="1202"/>
        <v/>
      </c>
      <c r="AD2705" s="177" t="str">
        <f t="shared" si="1203"/>
        <v/>
      </c>
      <c r="AE2705" s="177" t="str">
        <f t="shared" si="1204"/>
        <v/>
      </c>
      <c r="AF2705" s="178">
        <f>IF(Q2705&gt;0,VLOOKUP(H2705,Leistungszahlen!$A$11:$C$158,3,),0)</f>
        <v>0</v>
      </c>
      <c r="AG2705" s="178">
        <f>IF(R2705&gt;0,VLOOKUP(H2705,Leistungszahlen!$A$11:$F$158,6,),IF(T2705&gt;0,VLOOKUP(H2705,Leistungszahlen!$A$11:$F$158,6,),0))</f>
        <v>0</v>
      </c>
      <c r="AH2705" s="179">
        <f t="shared" si="1205"/>
        <v>0</v>
      </c>
      <c r="AI2705" s="179">
        <f t="shared" si="1206"/>
        <v>0</v>
      </c>
      <c r="AJ2705" s="179">
        <f t="shared" si="1207"/>
        <v>0</v>
      </c>
      <c r="AK2705" s="179">
        <f t="shared" si="1208"/>
        <v>0</v>
      </c>
      <c r="AL2705" s="179">
        <f t="shared" si="1209"/>
        <v>0</v>
      </c>
      <c r="AM2705" s="180" t="str">
        <f>IF(L2705=1,Stundensätze!$D$13,IF(L2705=2,Stundensätze!$D$17,IF(L2705=4,Stundensätze!$D$21,"")))</f>
        <v/>
      </c>
      <c r="AN2705" s="180" t="str">
        <f>IF(L2705=1,Stundensätze!$D$15,IF(L2705=2,Stundensätze!$D$19,IF(L2705=4,Stundensätze!$D$23,"")))</f>
        <v/>
      </c>
      <c r="AO2705" s="180">
        <f t="shared" si="1210"/>
        <v>0</v>
      </c>
      <c r="AP2705" s="180">
        <f t="shared" si="1211"/>
        <v>0</v>
      </c>
      <c r="AQ2705" s="192" t="str">
        <f t="shared" si="1212"/>
        <v/>
      </c>
      <c r="AR2705" s="192" t="str">
        <f t="shared" si="1213"/>
        <v/>
      </c>
      <c r="AS2705" s="193">
        <f t="shared" si="1214"/>
        <v>0</v>
      </c>
      <c r="AT2705" s="258">
        <f>IF(K2705=0,0,VLOOKUP(K2705,Kostenstellen!A:B,2,FALSE))</f>
        <v>0</v>
      </c>
      <c r="AU2705" s="68" t="str">
        <f t="shared" si="1221"/>
        <v/>
      </c>
      <c r="AV2705" s="68" t="str">
        <f t="shared" si="1222"/>
        <v/>
      </c>
      <c r="AW2705" s="68">
        <f>IF(AF2705=0,0,VLOOKUP($H2705,Leistungszahlen!$A$11:$H$158,4,FALSE))</f>
        <v>0</v>
      </c>
      <c r="AX2705" s="68">
        <f>IF(AF2705=0,0,VLOOKUP($H2705,Leistungszahlen!$A$11:$H$158,5,FALSE))</f>
        <v>0</v>
      </c>
      <c r="AY2705" s="68">
        <f>IF(AG2705=0,0,VLOOKUP($H2705,Leistungszahlen!$A$11:$H$158,6,FALSE))</f>
        <v>0</v>
      </c>
      <c r="AZ2705" s="68">
        <f t="shared" si="1223"/>
        <v>0</v>
      </c>
      <c r="BA2705" s="68">
        <f t="shared" si="1224"/>
        <v>0</v>
      </c>
      <c r="BC2705" s="68">
        <f t="shared" si="1215"/>
        <v>0</v>
      </c>
      <c r="BD2705" s="285"/>
    </row>
    <row r="2706" spans="1:56" s="68" customFormat="1">
      <c r="A2706" s="200"/>
      <c r="B2706" s="200"/>
      <c r="C2706" s="200"/>
      <c r="D2706" s="200"/>
      <c r="E2706" s="200"/>
      <c r="F2706" s="200"/>
      <c r="G2706" s="200"/>
      <c r="H2706" s="201"/>
      <c r="I2706" s="202"/>
      <c r="J2706" s="200"/>
      <c r="K2706" s="176"/>
      <c r="L2706" s="176"/>
      <c r="M2706" s="176"/>
      <c r="N2706" s="286"/>
      <c r="O2706" s="286"/>
      <c r="P2706" s="176"/>
      <c r="Q2706" s="203">
        <f t="shared" si="1216"/>
        <v>0</v>
      </c>
      <c r="R2706" s="203">
        <f t="shared" si="1217"/>
        <v>0</v>
      </c>
      <c r="S2706" s="203">
        <f t="shared" si="1218"/>
        <v>0</v>
      </c>
      <c r="T2706" s="203">
        <f t="shared" si="1219"/>
        <v>0</v>
      </c>
      <c r="U2706" s="203">
        <f t="shared" si="1220"/>
        <v>0</v>
      </c>
      <c r="V2706" s="175">
        <f>IF(Q2706&gt;0,VLOOKUP(Q2706,Jahresfaktoren!$A$11:$B$24,2,),0)</f>
        <v>0</v>
      </c>
      <c r="W2706" s="175">
        <f>IF(R2706&gt;0,VLOOKUP(R2706,Jahresfaktoren!$D$11:$E$24,2,),0)</f>
        <v>0</v>
      </c>
      <c r="X2706" s="175">
        <f>IF(S2706&gt;0,VLOOKUP(S2706,Jahresfaktoren!$A$28:$B$29,2,),0)</f>
        <v>0</v>
      </c>
      <c r="Y2706" s="175">
        <f>IF(T2706&gt;0,VLOOKUP(T2706,Jahresfaktoren!$A$28:$B$29,2,),0)</f>
        <v>0</v>
      </c>
      <c r="Z2706" s="175">
        <f>IF(U2706&gt;0,VLOOKUP(U2706,Jahresfaktoren!$A$32:$B$33,2,),)</f>
        <v>0</v>
      </c>
      <c r="AA2706" s="177" t="str">
        <f t="shared" si="1200"/>
        <v/>
      </c>
      <c r="AB2706" s="177" t="str">
        <f t="shared" si="1201"/>
        <v/>
      </c>
      <c r="AC2706" s="177" t="str">
        <f t="shared" si="1202"/>
        <v/>
      </c>
      <c r="AD2706" s="177" t="str">
        <f t="shared" si="1203"/>
        <v/>
      </c>
      <c r="AE2706" s="177" t="str">
        <f t="shared" si="1204"/>
        <v/>
      </c>
      <c r="AF2706" s="178">
        <f>IF(Q2706&gt;0,VLOOKUP(H2706,Leistungszahlen!$A$11:$C$158,3,),0)</f>
        <v>0</v>
      </c>
      <c r="AG2706" s="178">
        <f>IF(R2706&gt;0,VLOOKUP(H2706,Leistungszahlen!$A$11:$F$158,6,),IF(T2706&gt;0,VLOOKUP(H2706,Leistungszahlen!$A$11:$F$158,6,),0))</f>
        <v>0</v>
      </c>
      <c r="AH2706" s="179">
        <f t="shared" si="1205"/>
        <v>0</v>
      </c>
      <c r="AI2706" s="179">
        <f t="shared" si="1206"/>
        <v>0</v>
      </c>
      <c r="AJ2706" s="179">
        <f t="shared" si="1207"/>
        <v>0</v>
      </c>
      <c r="AK2706" s="179">
        <f t="shared" si="1208"/>
        <v>0</v>
      </c>
      <c r="AL2706" s="179">
        <f t="shared" si="1209"/>
        <v>0</v>
      </c>
      <c r="AM2706" s="180" t="str">
        <f>IF(L2706=1,Stundensätze!$D$13,IF(L2706=2,Stundensätze!$D$17,IF(L2706=4,Stundensätze!$D$21,"")))</f>
        <v/>
      </c>
      <c r="AN2706" s="180" t="str">
        <f>IF(L2706=1,Stundensätze!$D$15,IF(L2706=2,Stundensätze!$D$19,IF(L2706=4,Stundensätze!$D$23,"")))</f>
        <v/>
      </c>
      <c r="AO2706" s="180">
        <f t="shared" si="1210"/>
        <v>0</v>
      </c>
      <c r="AP2706" s="180">
        <f t="shared" si="1211"/>
        <v>0</v>
      </c>
      <c r="AQ2706" s="192" t="str">
        <f t="shared" si="1212"/>
        <v/>
      </c>
      <c r="AR2706" s="192" t="str">
        <f t="shared" si="1213"/>
        <v/>
      </c>
      <c r="AS2706" s="193">
        <f t="shared" si="1214"/>
        <v>0</v>
      </c>
      <c r="AT2706" s="258">
        <f>IF(K2706=0,0,VLOOKUP(K2706,Kostenstellen!A:B,2,FALSE))</f>
        <v>0</v>
      </c>
      <c r="AU2706" s="68" t="str">
        <f t="shared" si="1221"/>
        <v/>
      </c>
      <c r="AV2706" s="68" t="str">
        <f t="shared" si="1222"/>
        <v/>
      </c>
      <c r="AW2706" s="68">
        <f>IF(AF2706=0,0,VLOOKUP($H2706,Leistungszahlen!$A$11:$H$158,4,FALSE))</f>
        <v>0</v>
      </c>
      <c r="AX2706" s="68">
        <f>IF(AF2706=0,0,VLOOKUP($H2706,Leistungszahlen!$A$11:$H$158,5,FALSE))</f>
        <v>0</v>
      </c>
      <c r="AY2706" s="68">
        <f>IF(AG2706=0,0,VLOOKUP($H2706,Leistungszahlen!$A$11:$H$158,6,FALSE))</f>
        <v>0</v>
      </c>
      <c r="AZ2706" s="68">
        <f t="shared" si="1223"/>
        <v>0</v>
      </c>
      <c r="BA2706" s="68">
        <f t="shared" si="1224"/>
        <v>0</v>
      </c>
      <c r="BC2706" s="68">
        <f t="shared" si="1215"/>
        <v>0</v>
      </c>
      <c r="BD2706" s="285"/>
    </row>
    <row r="2707" spans="1:56" s="68" customFormat="1">
      <c r="A2707" s="200"/>
      <c r="B2707" s="200"/>
      <c r="C2707" s="200"/>
      <c r="D2707" s="200"/>
      <c r="E2707" s="200"/>
      <c r="F2707" s="200"/>
      <c r="G2707" s="200"/>
      <c r="H2707" s="201"/>
      <c r="I2707" s="202"/>
      <c r="J2707" s="200"/>
      <c r="K2707" s="176"/>
      <c r="L2707" s="176"/>
      <c r="M2707" s="176"/>
      <c r="N2707" s="286"/>
      <c r="O2707" s="286"/>
      <c r="P2707" s="176"/>
      <c r="Q2707" s="203">
        <f t="shared" si="1216"/>
        <v>0</v>
      </c>
      <c r="R2707" s="203">
        <f t="shared" si="1217"/>
        <v>0</v>
      </c>
      <c r="S2707" s="203">
        <f t="shared" si="1218"/>
        <v>0</v>
      </c>
      <c r="T2707" s="203">
        <f t="shared" si="1219"/>
        <v>0</v>
      </c>
      <c r="U2707" s="203">
        <f t="shared" si="1220"/>
        <v>0</v>
      </c>
      <c r="V2707" s="175">
        <f>IF(Q2707&gt;0,VLOOKUP(Q2707,Jahresfaktoren!$A$11:$B$24,2,),0)</f>
        <v>0</v>
      </c>
      <c r="W2707" s="175">
        <f>IF(R2707&gt;0,VLOOKUP(R2707,Jahresfaktoren!$D$11:$E$24,2,),0)</f>
        <v>0</v>
      </c>
      <c r="X2707" s="175">
        <f>IF(S2707&gt;0,VLOOKUP(S2707,Jahresfaktoren!$A$28:$B$29,2,),0)</f>
        <v>0</v>
      </c>
      <c r="Y2707" s="175">
        <f>IF(T2707&gt;0,VLOOKUP(T2707,Jahresfaktoren!$A$28:$B$29,2,),0)</f>
        <v>0</v>
      </c>
      <c r="Z2707" s="175">
        <f>IF(U2707&gt;0,VLOOKUP(U2707,Jahresfaktoren!$A$32:$B$33,2,),)</f>
        <v>0</v>
      </c>
      <c r="AA2707" s="177" t="str">
        <f t="shared" si="1200"/>
        <v/>
      </c>
      <c r="AB2707" s="177" t="str">
        <f t="shared" si="1201"/>
        <v/>
      </c>
      <c r="AC2707" s="177" t="str">
        <f t="shared" si="1202"/>
        <v/>
      </c>
      <c r="AD2707" s="177" t="str">
        <f t="shared" si="1203"/>
        <v/>
      </c>
      <c r="AE2707" s="177" t="str">
        <f t="shared" si="1204"/>
        <v/>
      </c>
      <c r="AF2707" s="178">
        <f>IF(Q2707&gt;0,VLOOKUP(H2707,Leistungszahlen!$A$11:$C$158,3,),0)</f>
        <v>0</v>
      </c>
      <c r="AG2707" s="178">
        <f>IF(R2707&gt;0,VLOOKUP(H2707,Leistungszahlen!$A$11:$F$158,6,),IF(T2707&gt;0,VLOOKUP(H2707,Leistungszahlen!$A$11:$F$158,6,),0))</f>
        <v>0</v>
      </c>
      <c r="AH2707" s="179">
        <f t="shared" si="1205"/>
        <v>0</v>
      </c>
      <c r="AI2707" s="179">
        <f t="shared" si="1206"/>
        <v>0</v>
      </c>
      <c r="AJ2707" s="179">
        <f t="shared" si="1207"/>
        <v>0</v>
      </c>
      <c r="AK2707" s="179">
        <f t="shared" si="1208"/>
        <v>0</v>
      </c>
      <c r="AL2707" s="179">
        <f t="shared" si="1209"/>
        <v>0</v>
      </c>
      <c r="AM2707" s="180" t="str">
        <f>IF(L2707=1,Stundensätze!$D$13,IF(L2707=2,Stundensätze!$D$17,IF(L2707=4,Stundensätze!$D$21,"")))</f>
        <v/>
      </c>
      <c r="AN2707" s="180" t="str">
        <f>IF(L2707=1,Stundensätze!$D$15,IF(L2707=2,Stundensätze!$D$19,IF(L2707=4,Stundensätze!$D$23,"")))</f>
        <v/>
      </c>
      <c r="AO2707" s="180">
        <f t="shared" si="1210"/>
        <v>0</v>
      </c>
      <c r="AP2707" s="180">
        <f t="shared" si="1211"/>
        <v>0</v>
      </c>
      <c r="AQ2707" s="192" t="str">
        <f t="shared" si="1212"/>
        <v/>
      </c>
      <c r="AR2707" s="192" t="str">
        <f t="shared" si="1213"/>
        <v/>
      </c>
      <c r="AS2707" s="193">
        <f t="shared" si="1214"/>
        <v>0</v>
      </c>
      <c r="AT2707" s="258">
        <f>IF(K2707=0,0,VLOOKUP(K2707,Kostenstellen!A:B,2,FALSE))</f>
        <v>0</v>
      </c>
      <c r="AU2707" s="68" t="str">
        <f t="shared" si="1221"/>
        <v/>
      </c>
      <c r="AV2707" s="68" t="str">
        <f t="shared" si="1222"/>
        <v/>
      </c>
      <c r="AW2707" s="68">
        <f>IF(AF2707=0,0,VLOOKUP($H2707,Leistungszahlen!$A$11:$H$158,4,FALSE))</f>
        <v>0</v>
      </c>
      <c r="AX2707" s="68">
        <f>IF(AF2707=0,0,VLOOKUP($H2707,Leistungszahlen!$A$11:$H$158,5,FALSE))</f>
        <v>0</v>
      </c>
      <c r="AY2707" s="68">
        <f>IF(AG2707=0,0,VLOOKUP($H2707,Leistungszahlen!$A$11:$H$158,6,FALSE))</f>
        <v>0</v>
      </c>
      <c r="AZ2707" s="68">
        <f t="shared" si="1223"/>
        <v>0</v>
      </c>
      <c r="BA2707" s="68">
        <f t="shared" si="1224"/>
        <v>0</v>
      </c>
      <c r="BC2707" s="68">
        <f t="shared" si="1215"/>
        <v>0</v>
      </c>
      <c r="BD2707" s="285"/>
    </row>
    <row r="2708" spans="1:56" s="68" customFormat="1">
      <c r="A2708" s="200"/>
      <c r="B2708" s="200"/>
      <c r="C2708" s="200"/>
      <c r="D2708" s="200"/>
      <c r="E2708" s="200"/>
      <c r="F2708" s="200"/>
      <c r="G2708" s="200"/>
      <c r="H2708" s="201"/>
      <c r="I2708" s="202"/>
      <c r="J2708" s="200"/>
      <c r="K2708" s="176"/>
      <c r="L2708" s="176"/>
      <c r="M2708" s="176"/>
      <c r="N2708" s="286"/>
      <c r="O2708" s="286"/>
      <c r="P2708" s="176"/>
      <c r="Q2708" s="203">
        <f t="shared" si="1216"/>
        <v>0</v>
      </c>
      <c r="R2708" s="203">
        <f t="shared" si="1217"/>
        <v>0</v>
      </c>
      <c r="S2708" s="203">
        <f t="shared" si="1218"/>
        <v>0</v>
      </c>
      <c r="T2708" s="203">
        <f t="shared" si="1219"/>
        <v>0</v>
      </c>
      <c r="U2708" s="203">
        <f t="shared" si="1220"/>
        <v>0</v>
      </c>
      <c r="V2708" s="175">
        <f>IF(Q2708&gt;0,VLOOKUP(Q2708,Jahresfaktoren!$A$11:$B$24,2,),0)</f>
        <v>0</v>
      </c>
      <c r="W2708" s="175">
        <f>IF(R2708&gt;0,VLOOKUP(R2708,Jahresfaktoren!$D$11:$E$24,2,),0)</f>
        <v>0</v>
      </c>
      <c r="X2708" s="175">
        <f>IF(S2708&gt;0,VLOOKUP(S2708,Jahresfaktoren!$A$28:$B$29,2,),0)</f>
        <v>0</v>
      </c>
      <c r="Y2708" s="175">
        <f>IF(T2708&gt;0,VLOOKUP(T2708,Jahresfaktoren!$A$28:$B$29,2,),0)</f>
        <v>0</v>
      </c>
      <c r="Z2708" s="175">
        <f>IF(U2708&gt;0,VLOOKUP(U2708,Jahresfaktoren!$A$32:$B$33,2,),)</f>
        <v>0</v>
      </c>
      <c r="AA2708" s="177" t="str">
        <f t="shared" si="1200"/>
        <v/>
      </c>
      <c r="AB2708" s="177" t="str">
        <f t="shared" si="1201"/>
        <v/>
      </c>
      <c r="AC2708" s="177" t="str">
        <f t="shared" si="1202"/>
        <v/>
      </c>
      <c r="AD2708" s="177" t="str">
        <f t="shared" si="1203"/>
        <v/>
      </c>
      <c r="AE2708" s="177" t="str">
        <f t="shared" si="1204"/>
        <v/>
      </c>
      <c r="AF2708" s="178">
        <f>IF(Q2708&gt;0,VLOOKUP(H2708,Leistungszahlen!$A$11:$C$158,3,),0)</f>
        <v>0</v>
      </c>
      <c r="AG2708" s="178">
        <f>IF(R2708&gt;0,VLOOKUP(H2708,Leistungszahlen!$A$11:$F$158,6,),IF(T2708&gt;0,VLOOKUP(H2708,Leistungszahlen!$A$11:$F$158,6,),0))</f>
        <v>0</v>
      </c>
      <c r="AH2708" s="179">
        <f t="shared" si="1205"/>
        <v>0</v>
      </c>
      <c r="AI2708" s="179">
        <f t="shared" si="1206"/>
        <v>0</v>
      </c>
      <c r="AJ2708" s="179">
        <f t="shared" si="1207"/>
        <v>0</v>
      </c>
      <c r="AK2708" s="179">
        <f t="shared" si="1208"/>
        <v>0</v>
      </c>
      <c r="AL2708" s="179">
        <f t="shared" si="1209"/>
        <v>0</v>
      </c>
      <c r="AM2708" s="180" t="str">
        <f>IF(L2708=1,Stundensätze!$D$13,IF(L2708=2,Stundensätze!$D$17,IF(L2708=4,Stundensätze!$D$21,"")))</f>
        <v/>
      </c>
      <c r="AN2708" s="180" t="str">
        <f>IF(L2708=1,Stundensätze!$D$15,IF(L2708=2,Stundensätze!$D$19,IF(L2708=4,Stundensätze!$D$23,"")))</f>
        <v/>
      </c>
      <c r="AO2708" s="180">
        <f t="shared" si="1210"/>
        <v>0</v>
      </c>
      <c r="AP2708" s="180">
        <f t="shared" si="1211"/>
        <v>0</v>
      </c>
      <c r="AQ2708" s="192" t="str">
        <f t="shared" si="1212"/>
        <v/>
      </c>
      <c r="AR2708" s="192" t="str">
        <f t="shared" si="1213"/>
        <v/>
      </c>
      <c r="AS2708" s="193">
        <f t="shared" si="1214"/>
        <v>0</v>
      </c>
      <c r="AT2708" s="258">
        <f>IF(K2708=0,0,VLOOKUP(K2708,Kostenstellen!A:B,2,FALSE))</f>
        <v>0</v>
      </c>
      <c r="AU2708" s="68" t="str">
        <f t="shared" si="1221"/>
        <v/>
      </c>
      <c r="AV2708" s="68" t="str">
        <f t="shared" si="1222"/>
        <v/>
      </c>
      <c r="AW2708" s="68">
        <f>IF(AF2708=0,0,VLOOKUP($H2708,Leistungszahlen!$A$11:$H$158,4,FALSE))</f>
        <v>0</v>
      </c>
      <c r="AX2708" s="68">
        <f>IF(AF2708=0,0,VLOOKUP($H2708,Leistungszahlen!$A$11:$H$158,5,FALSE))</f>
        <v>0</v>
      </c>
      <c r="AY2708" s="68">
        <f>IF(AG2708=0,0,VLOOKUP($H2708,Leistungszahlen!$A$11:$H$158,6,FALSE))</f>
        <v>0</v>
      </c>
      <c r="AZ2708" s="68">
        <f t="shared" si="1223"/>
        <v>0</v>
      </c>
      <c r="BA2708" s="68">
        <f t="shared" si="1224"/>
        <v>0</v>
      </c>
      <c r="BC2708" s="68">
        <f t="shared" si="1215"/>
        <v>0</v>
      </c>
      <c r="BD2708" s="285"/>
    </row>
    <row r="2709" spans="1:56" s="68" customFormat="1">
      <c r="A2709" s="200"/>
      <c r="B2709" s="200"/>
      <c r="C2709" s="200"/>
      <c r="D2709" s="200"/>
      <c r="E2709" s="200"/>
      <c r="F2709" s="200"/>
      <c r="G2709" s="200"/>
      <c r="H2709" s="201"/>
      <c r="I2709" s="202"/>
      <c r="J2709" s="200"/>
      <c r="K2709" s="176"/>
      <c r="L2709" s="176"/>
      <c r="M2709" s="176"/>
      <c r="N2709" s="286"/>
      <c r="O2709" s="286"/>
      <c r="P2709" s="176"/>
      <c r="Q2709" s="203">
        <f t="shared" si="1216"/>
        <v>0</v>
      </c>
      <c r="R2709" s="203">
        <f t="shared" si="1217"/>
        <v>0</v>
      </c>
      <c r="S2709" s="203">
        <f t="shared" si="1218"/>
        <v>0</v>
      </c>
      <c r="T2709" s="203">
        <f t="shared" si="1219"/>
        <v>0</v>
      </c>
      <c r="U2709" s="203">
        <f t="shared" si="1220"/>
        <v>0</v>
      </c>
      <c r="V2709" s="175">
        <f>IF(Q2709&gt;0,VLOOKUP(Q2709,Jahresfaktoren!$A$11:$B$24,2,),0)</f>
        <v>0</v>
      </c>
      <c r="W2709" s="175">
        <f>IF(R2709&gt;0,VLOOKUP(R2709,Jahresfaktoren!$D$11:$E$24,2,),0)</f>
        <v>0</v>
      </c>
      <c r="X2709" s="175">
        <f>IF(S2709&gt;0,VLOOKUP(S2709,Jahresfaktoren!$A$28:$B$29,2,),0)</f>
        <v>0</v>
      </c>
      <c r="Y2709" s="175">
        <f>IF(T2709&gt;0,VLOOKUP(T2709,Jahresfaktoren!$A$28:$B$29,2,),0)</f>
        <v>0</v>
      </c>
      <c r="Z2709" s="175">
        <f>IF(U2709&gt;0,VLOOKUP(U2709,Jahresfaktoren!$A$32:$B$33,2,),)</f>
        <v>0</v>
      </c>
      <c r="AA2709" s="177" t="str">
        <f t="shared" si="1200"/>
        <v/>
      </c>
      <c r="AB2709" s="177" t="str">
        <f t="shared" si="1201"/>
        <v/>
      </c>
      <c r="AC2709" s="177" t="str">
        <f t="shared" si="1202"/>
        <v/>
      </c>
      <c r="AD2709" s="177" t="str">
        <f t="shared" si="1203"/>
        <v/>
      </c>
      <c r="AE2709" s="177" t="str">
        <f t="shared" si="1204"/>
        <v/>
      </c>
      <c r="AF2709" s="178">
        <f>IF(Q2709&gt;0,VLOOKUP(H2709,Leistungszahlen!$A$11:$C$158,3,),0)</f>
        <v>0</v>
      </c>
      <c r="AG2709" s="178">
        <f>IF(R2709&gt;0,VLOOKUP(H2709,Leistungszahlen!$A$11:$F$158,6,),IF(T2709&gt;0,VLOOKUP(H2709,Leistungszahlen!$A$11:$F$158,6,),0))</f>
        <v>0</v>
      </c>
      <c r="AH2709" s="179">
        <f t="shared" si="1205"/>
        <v>0</v>
      </c>
      <c r="AI2709" s="179">
        <f t="shared" si="1206"/>
        <v>0</v>
      </c>
      <c r="AJ2709" s="179">
        <f t="shared" si="1207"/>
        <v>0</v>
      </c>
      <c r="AK2709" s="179">
        <f t="shared" si="1208"/>
        <v>0</v>
      </c>
      <c r="AL2709" s="179">
        <f t="shared" si="1209"/>
        <v>0</v>
      </c>
      <c r="AM2709" s="180" t="str">
        <f>IF(L2709=1,Stundensätze!$D$13,IF(L2709=2,Stundensätze!$D$17,IF(L2709=4,Stundensätze!$D$21,"")))</f>
        <v/>
      </c>
      <c r="AN2709" s="180" t="str">
        <f>IF(L2709=1,Stundensätze!$D$15,IF(L2709=2,Stundensätze!$D$19,IF(L2709=4,Stundensätze!$D$23,"")))</f>
        <v/>
      </c>
      <c r="AO2709" s="180">
        <f t="shared" si="1210"/>
        <v>0</v>
      </c>
      <c r="AP2709" s="180">
        <f t="shared" si="1211"/>
        <v>0</v>
      </c>
      <c r="AQ2709" s="192" t="str">
        <f t="shared" si="1212"/>
        <v/>
      </c>
      <c r="AR2709" s="192" t="str">
        <f t="shared" si="1213"/>
        <v/>
      </c>
      <c r="AS2709" s="193">
        <f t="shared" si="1214"/>
        <v>0</v>
      </c>
      <c r="AT2709" s="258">
        <f>IF(K2709=0,0,VLOOKUP(K2709,Kostenstellen!A:B,2,FALSE))</f>
        <v>0</v>
      </c>
      <c r="AU2709" s="68" t="str">
        <f t="shared" si="1221"/>
        <v/>
      </c>
      <c r="AV2709" s="68" t="str">
        <f t="shared" si="1222"/>
        <v/>
      </c>
      <c r="AW2709" s="68">
        <f>IF(AF2709=0,0,VLOOKUP($H2709,Leistungszahlen!$A$11:$H$158,4,FALSE))</f>
        <v>0</v>
      </c>
      <c r="AX2709" s="68">
        <f>IF(AF2709=0,0,VLOOKUP($H2709,Leistungszahlen!$A$11:$H$158,5,FALSE))</f>
        <v>0</v>
      </c>
      <c r="AY2709" s="68">
        <f>IF(AG2709=0,0,VLOOKUP($H2709,Leistungszahlen!$A$11:$H$158,6,FALSE))</f>
        <v>0</v>
      </c>
      <c r="AZ2709" s="68">
        <f t="shared" si="1223"/>
        <v>0</v>
      </c>
      <c r="BA2709" s="68">
        <f t="shared" si="1224"/>
        <v>0</v>
      </c>
      <c r="BC2709" s="68">
        <f t="shared" si="1215"/>
        <v>0</v>
      </c>
      <c r="BD2709" s="285"/>
    </row>
    <row r="2710" spans="1:56" s="68" customFormat="1">
      <c r="A2710" s="200"/>
      <c r="B2710" s="200"/>
      <c r="C2710" s="200"/>
      <c r="D2710" s="200"/>
      <c r="E2710" s="200"/>
      <c r="F2710" s="200"/>
      <c r="G2710" s="200"/>
      <c r="H2710" s="201"/>
      <c r="I2710" s="202"/>
      <c r="J2710" s="200"/>
      <c r="K2710" s="176"/>
      <c r="L2710" s="176"/>
      <c r="M2710" s="176"/>
      <c r="N2710" s="286"/>
      <c r="O2710" s="286"/>
      <c r="P2710" s="176"/>
      <c r="Q2710" s="203">
        <f t="shared" si="1216"/>
        <v>0</v>
      </c>
      <c r="R2710" s="203">
        <f t="shared" si="1217"/>
        <v>0</v>
      </c>
      <c r="S2710" s="203">
        <f t="shared" si="1218"/>
        <v>0</v>
      </c>
      <c r="T2710" s="203">
        <f t="shared" si="1219"/>
        <v>0</v>
      </c>
      <c r="U2710" s="203">
        <f t="shared" si="1220"/>
        <v>0</v>
      </c>
      <c r="V2710" s="175">
        <f>IF(Q2710&gt;0,VLOOKUP(Q2710,Jahresfaktoren!$A$11:$B$24,2,),0)</f>
        <v>0</v>
      </c>
      <c r="W2710" s="175">
        <f>IF(R2710&gt;0,VLOOKUP(R2710,Jahresfaktoren!$D$11:$E$24,2,),0)</f>
        <v>0</v>
      </c>
      <c r="X2710" s="175">
        <f>IF(S2710&gt;0,VLOOKUP(S2710,Jahresfaktoren!$A$28:$B$29,2,),0)</f>
        <v>0</v>
      </c>
      <c r="Y2710" s="175">
        <f>IF(T2710&gt;0,VLOOKUP(T2710,Jahresfaktoren!$A$28:$B$29,2,),0)</f>
        <v>0</v>
      </c>
      <c r="Z2710" s="175">
        <f>IF(U2710&gt;0,VLOOKUP(U2710,Jahresfaktoren!$A$32:$B$33,2,),)</f>
        <v>0</v>
      </c>
      <c r="AA2710" s="177" t="str">
        <f t="shared" si="1200"/>
        <v/>
      </c>
      <c r="AB2710" s="177" t="str">
        <f t="shared" si="1201"/>
        <v/>
      </c>
      <c r="AC2710" s="177" t="str">
        <f t="shared" si="1202"/>
        <v/>
      </c>
      <c r="AD2710" s="177" t="str">
        <f t="shared" si="1203"/>
        <v/>
      </c>
      <c r="AE2710" s="177" t="str">
        <f t="shared" si="1204"/>
        <v/>
      </c>
      <c r="AF2710" s="178">
        <f>IF(Q2710&gt;0,VLOOKUP(H2710,Leistungszahlen!$A$11:$C$158,3,),0)</f>
        <v>0</v>
      </c>
      <c r="AG2710" s="178">
        <f>IF(R2710&gt;0,VLOOKUP(H2710,Leistungszahlen!$A$11:$F$158,6,),IF(T2710&gt;0,VLOOKUP(H2710,Leistungszahlen!$A$11:$F$158,6,),0))</f>
        <v>0</v>
      </c>
      <c r="AH2710" s="179">
        <f t="shared" si="1205"/>
        <v>0</v>
      </c>
      <c r="AI2710" s="179">
        <f t="shared" si="1206"/>
        <v>0</v>
      </c>
      <c r="AJ2710" s="179">
        <f t="shared" si="1207"/>
        <v>0</v>
      </c>
      <c r="AK2710" s="179">
        <f t="shared" si="1208"/>
        <v>0</v>
      </c>
      <c r="AL2710" s="179">
        <f t="shared" si="1209"/>
        <v>0</v>
      </c>
      <c r="AM2710" s="180" t="str">
        <f>IF(L2710=1,Stundensätze!$D$13,IF(L2710=2,Stundensätze!$D$17,IF(L2710=4,Stundensätze!$D$21,"")))</f>
        <v/>
      </c>
      <c r="AN2710" s="180" t="str">
        <f>IF(L2710=1,Stundensätze!$D$15,IF(L2710=2,Stundensätze!$D$19,IF(L2710=4,Stundensätze!$D$23,"")))</f>
        <v/>
      </c>
      <c r="AO2710" s="180">
        <f t="shared" si="1210"/>
        <v>0</v>
      </c>
      <c r="AP2710" s="180">
        <f t="shared" si="1211"/>
        <v>0</v>
      </c>
      <c r="AQ2710" s="192" t="str">
        <f t="shared" si="1212"/>
        <v/>
      </c>
      <c r="AR2710" s="192" t="str">
        <f t="shared" si="1213"/>
        <v/>
      </c>
      <c r="AS2710" s="193">
        <f t="shared" si="1214"/>
        <v>0</v>
      </c>
      <c r="AT2710" s="258">
        <f>IF(K2710=0,0,VLOOKUP(K2710,Kostenstellen!A:B,2,FALSE))</f>
        <v>0</v>
      </c>
      <c r="AU2710" s="68" t="str">
        <f t="shared" si="1221"/>
        <v/>
      </c>
      <c r="AV2710" s="68" t="str">
        <f t="shared" si="1222"/>
        <v/>
      </c>
      <c r="AW2710" s="68">
        <f>IF(AF2710=0,0,VLOOKUP($H2710,Leistungszahlen!$A$11:$H$158,4,FALSE))</f>
        <v>0</v>
      </c>
      <c r="AX2710" s="68">
        <f>IF(AF2710=0,0,VLOOKUP($H2710,Leistungszahlen!$A$11:$H$158,5,FALSE))</f>
        <v>0</v>
      </c>
      <c r="AY2710" s="68">
        <f>IF(AG2710=0,0,VLOOKUP($H2710,Leistungszahlen!$A$11:$H$158,6,FALSE))</f>
        <v>0</v>
      </c>
      <c r="AZ2710" s="68">
        <f t="shared" si="1223"/>
        <v>0</v>
      </c>
      <c r="BA2710" s="68">
        <f t="shared" si="1224"/>
        <v>0</v>
      </c>
      <c r="BC2710" s="68">
        <f t="shared" si="1215"/>
        <v>0</v>
      </c>
      <c r="BD2710" s="285"/>
    </row>
    <row r="2711" spans="1:56" s="68" customFormat="1">
      <c r="A2711" s="200"/>
      <c r="B2711" s="200"/>
      <c r="C2711" s="200"/>
      <c r="D2711" s="200"/>
      <c r="E2711" s="200"/>
      <c r="F2711" s="200"/>
      <c r="G2711" s="200"/>
      <c r="H2711" s="201"/>
      <c r="I2711" s="202"/>
      <c r="J2711" s="200"/>
      <c r="K2711" s="176"/>
      <c r="L2711" s="176"/>
      <c r="M2711" s="176"/>
      <c r="N2711" s="286"/>
      <c r="O2711" s="286"/>
      <c r="P2711" s="176"/>
      <c r="Q2711" s="203">
        <f t="shared" si="1216"/>
        <v>0</v>
      </c>
      <c r="R2711" s="203">
        <f t="shared" si="1217"/>
        <v>0</v>
      </c>
      <c r="S2711" s="203">
        <f t="shared" si="1218"/>
        <v>0</v>
      </c>
      <c r="T2711" s="203">
        <f t="shared" si="1219"/>
        <v>0</v>
      </c>
      <c r="U2711" s="203">
        <f t="shared" si="1220"/>
        <v>0</v>
      </c>
      <c r="V2711" s="175">
        <f>IF(Q2711&gt;0,VLOOKUP(Q2711,Jahresfaktoren!$A$11:$B$24,2,),0)</f>
        <v>0</v>
      </c>
      <c r="W2711" s="175">
        <f>IF(R2711&gt;0,VLOOKUP(R2711,Jahresfaktoren!$D$11:$E$24,2,),0)</f>
        <v>0</v>
      </c>
      <c r="X2711" s="175">
        <f>IF(S2711&gt;0,VLOOKUP(S2711,Jahresfaktoren!$A$28:$B$29,2,),0)</f>
        <v>0</v>
      </c>
      <c r="Y2711" s="175">
        <f>IF(T2711&gt;0,VLOOKUP(T2711,Jahresfaktoren!$A$28:$B$29,2,),0)</f>
        <v>0</v>
      </c>
      <c r="Z2711" s="175">
        <f>IF(U2711&gt;0,VLOOKUP(U2711,Jahresfaktoren!$A$32:$B$33,2,),)</f>
        <v>0</v>
      </c>
      <c r="AA2711" s="177" t="str">
        <f t="shared" si="1200"/>
        <v/>
      </c>
      <c r="AB2711" s="177" t="str">
        <f t="shared" si="1201"/>
        <v/>
      </c>
      <c r="AC2711" s="177" t="str">
        <f t="shared" si="1202"/>
        <v/>
      </c>
      <c r="AD2711" s="177" t="str">
        <f t="shared" si="1203"/>
        <v/>
      </c>
      <c r="AE2711" s="177" t="str">
        <f t="shared" si="1204"/>
        <v/>
      </c>
      <c r="AF2711" s="178">
        <f>IF(Q2711&gt;0,VLOOKUP(H2711,Leistungszahlen!$A$11:$C$158,3,),0)</f>
        <v>0</v>
      </c>
      <c r="AG2711" s="178">
        <f>IF(R2711&gt;0,VLOOKUP(H2711,Leistungszahlen!$A$11:$F$158,6,),IF(T2711&gt;0,VLOOKUP(H2711,Leistungszahlen!$A$11:$F$158,6,),0))</f>
        <v>0</v>
      </c>
      <c r="AH2711" s="179">
        <f t="shared" si="1205"/>
        <v>0</v>
      </c>
      <c r="AI2711" s="179">
        <f t="shared" si="1206"/>
        <v>0</v>
      </c>
      <c r="AJ2711" s="179">
        <f t="shared" si="1207"/>
        <v>0</v>
      </c>
      <c r="AK2711" s="179">
        <f t="shared" si="1208"/>
        <v>0</v>
      </c>
      <c r="AL2711" s="179">
        <f t="shared" si="1209"/>
        <v>0</v>
      </c>
      <c r="AM2711" s="180" t="str">
        <f>IF(L2711=1,Stundensätze!$D$13,IF(L2711=2,Stundensätze!$D$17,IF(L2711=4,Stundensätze!$D$21,"")))</f>
        <v/>
      </c>
      <c r="AN2711" s="180" t="str">
        <f>IF(L2711=1,Stundensätze!$D$15,IF(L2711=2,Stundensätze!$D$19,IF(L2711=4,Stundensätze!$D$23,"")))</f>
        <v/>
      </c>
      <c r="AO2711" s="180">
        <f t="shared" si="1210"/>
        <v>0</v>
      </c>
      <c r="AP2711" s="180">
        <f t="shared" si="1211"/>
        <v>0</v>
      </c>
      <c r="AQ2711" s="192" t="str">
        <f t="shared" si="1212"/>
        <v/>
      </c>
      <c r="AR2711" s="192" t="str">
        <f t="shared" si="1213"/>
        <v/>
      </c>
      <c r="AS2711" s="193">
        <f t="shared" si="1214"/>
        <v>0</v>
      </c>
      <c r="AT2711" s="258">
        <f>IF(K2711=0,0,VLOOKUP(K2711,Kostenstellen!A:B,2,FALSE))</f>
        <v>0</v>
      </c>
      <c r="AU2711" s="68" t="str">
        <f t="shared" si="1221"/>
        <v/>
      </c>
      <c r="AV2711" s="68" t="str">
        <f t="shared" si="1222"/>
        <v/>
      </c>
      <c r="AW2711" s="68">
        <f>IF(AF2711=0,0,VLOOKUP($H2711,Leistungszahlen!$A$11:$H$158,4,FALSE))</f>
        <v>0</v>
      </c>
      <c r="AX2711" s="68">
        <f>IF(AF2711=0,0,VLOOKUP($H2711,Leistungszahlen!$A$11:$H$158,5,FALSE))</f>
        <v>0</v>
      </c>
      <c r="AY2711" s="68">
        <f>IF(AG2711=0,0,VLOOKUP($H2711,Leistungszahlen!$A$11:$H$158,6,FALSE))</f>
        <v>0</v>
      </c>
      <c r="AZ2711" s="68">
        <f t="shared" si="1223"/>
        <v>0</v>
      </c>
      <c r="BA2711" s="68">
        <f t="shared" si="1224"/>
        <v>0</v>
      </c>
      <c r="BC2711" s="68">
        <f t="shared" si="1215"/>
        <v>0</v>
      </c>
      <c r="BD2711" s="285"/>
    </row>
    <row r="2712" spans="1:56" s="68" customFormat="1">
      <c r="A2712" s="200"/>
      <c r="B2712" s="200"/>
      <c r="C2712" s="200"/>
      <c r="D2712" s="200"/>
      <c r="E2712" s="200"/>
      <c r="F2712" s="200"/>
      <c r="G2712" s="200"/>
      <c r="H2712" s="201"/>
      <c r="I2712" s="202"/>
      <c r="J2712" s="200"/>
      <c r="K2712" s="176"/>
      <c r="L2712" s="176"/>
      <c r="M2712" s="176"/>
      <c r="N2712" s="286"/>
      <c r="O2712" s="286"/>
      <c r="P2712" s="176"/>
      <c r="Q2712" s="203">
        <f t="shared" si="1216"/>
        <v>0</v>
      </c>
      <c r="R2712" s="203">
        <f t="shared" si="1217"/>
        <v>0</v>
      </c>
      <c r="S2712" s="203">
        <f t="shared" si="1218"/>
        <v>0</v>
      </c>
      <c r="T2712" s="203">
        <f t="shared" si="1219"/>
        <v>0</v>
      </c>
      <c r="U2712" s="203">
        <f t="shared" si="1220"/>
        <v>0</v>
      </c>
      <c r="V2712" s="175">
        <f>IF(Q2712&gt;0,VLOOKUP(Q2712,Jahresfaktoren!$A$11:$B$24,2,),0)</f>
        <v>0</v>
      </c>
      <c r="W2712" s="175">
        <f>IF(R2712&gt;0,VLOOKUP(R2712,Jahresfaktoren!$D$11:$E$24,2,),0)</f>
        <v>0</v>
      </c>
      <c r="X2712" s="175">
        <f>IF(S2712&gt;0,VLOOKUP(S2712,Jahresfaktoren!$A$28:$B$29,2,),0)</f>
        <v>0</v>
      </c>
      <c r="Y2712" s="175">
        <f>IF(T2712&gt;0,VLOOKUP(T2712,Jahresfaktoren!$A$28:$B$29,2,),0)</f>
        <v>0</v>
      </c>
      <c r="Z2712" s="175">
        <f>IF(U2712&gt;0,VLOOKUP(U2712,Jahresfaktoren!$A$32:$B$33,2,),)</f>
        <v>0</v>
      </c>
      <c r="AA2712" s="177" t="str">
        <f t="shared" si="1200"/>
        <v/>
      </c>
      <c r="AB2712" s="177" t="str">
        <f t="shared" si="1201"/>
        <v/>
      </c>
      <c r="AC2712" s="177" t="str">
        <f t="shared" si="1202"/>
        <v/>
      </c>
      <c r="AD2712" s="177" t="str">
        <f t="shared" si="1203"/>
        <v/>
      </c>
      <c r="AE2712" s="177" t="str">
        <f t="shared" si="1204"/>
        <v/>
      </c>
      <c r="AF2712" s="178">
        <f>IF(Q2712&gt;0,VLOOKUP(H2712,Leistungszahlen!$A$11:$C$158,3,),0)</f>
        <v>0</v>
      </c>
      <c r="AG2712" s="178">
        <f>IF(R2712&gt;0,VLOOKUP(H2712,Leistungszahlen!$A$11:$F$158,6,),IF(T2712&gt;0,VLOOKUP(H2712,Leistungszahlen!$A$11:$F$158,6,),0))</f>
        <v>0</v>
      </c>
      <c r="AH2712" s="179">
        <f t="shared" si="1205"/>
        <v>0</v>
      </c>
      <c r="AI2712" s="179">
        <f t="shared" si="1206"/>
        <v>0</v>
      </c>
      <c r="AJ2712" s="179">
        <f t="shared" si="1207"/>
        <v>0</v>
      </c>
      <c r="AK2712" s="179">
        <f t="shared" si="1208"/>
        <v>0</v>
      </c>
      <c r="AL2712" s="179">
        <f t="shared" si="1209"/>
        <v>0</v>
      </c>
      <c r="AM2712" s="180" t="str">
        <f>IF(L2712=1,Stundensätze!$D$13,IF(L2712=2,Stundensätze!$D$17,IF(L2712=4,Stundensätze!$D$21,"")))</f>
        <v/>
      </c>
      <c r="AN2712" s="180" t="str">
        <f>IF(L2712=1,Stundensätze!$D$15,IF(L2712=2,Stundensätze!$D$19,IF(L2712=4,Stundensätze!$D$23,"")))</f>
        <v/>
      </c>
      <c r="AO2712" s="180">
        <f t="shared" si="1210"/>
        <v>0</v>
      </c>
      <c r="AP2712" s="180">
        <f t="shared" si="1211"/>
        <v>0</v>
      </c>
      <c r="AQ2712" s="192" t="str">
        <f t="shared" si="1212"/>
        <v/>
      </c>
      <c r="AR2712" s="192" t="str">
        <f t="shared" si="1213"/>
        <v/>
      </c>
      <c r="AS2712" s="193">
        <f t="shared" si="1214"/>
        <v>0</v>
      </c>
      <c r="AT2712" s="258">
        <f>IF(K2712=0,0,VLOOKUP(K2712,Kostenstellen!A:B,2,FALSE))</f>
        <v>0</v>
      </c>
      <c r="AU2712" s="68" t="str">
        <f t="shared" si="1221"/>
        <v/>
      </c>
      <c r="AV2712" s="68" t="str">
        <f t="shared" si="1222"/>
        <v/>
      </c>
      <c r="AW2712" s="68">
        <f>IF(AF2712=0,0,VLOOKUP($H2712,Leistungszahlen!$A$11:$H$158,4,FALSE))</f>
        <v>0</v>
      </c>
      <c r="AX2712" s="68">
        <f>IF(AF2712=0,0,VLOOKUP($H2712,Leistungszahlen!$A$11:$H$158,5,FALSE))</f>
        <v>0</v>
      </c>
      <c r="AY2712" s="68">
        <f>IF(AG2712=0,0,VLOOKUP($H2712,Leistungszahlen!$A$11:$H$158,6,FALSE))</f>
        <v>0</v>
      </c>
      <c r="AZ2712" s="68">
        <f t="shared" si="1223"/>
        <v>0</v>
      </c>
      <c r="BA2712" s="68">
        <f t="shared" si="1224"/>
        <v>0</v>
      </c>
      <c r="BC2712" s="68">
        <f t="shared" si="1215"/>
        <v>0</v>
      </c>
      <c r="BD2712" s="285"/>
    </row>
    <row r="2713" spans="1:56" s="68" customFormat="1">
      <c r="A2713" s="200"/>
      <c r="B2713" s="200"/>
      <c r="C2713" s="200"/>
      <c r="D2713" s="200"/>
      <c r="E2713" s="200"/>
      <c r="F2713" s="200"/>
      <c r="G2713" s="200"/>
      <c r="H2713" s="201"/>
      <c r="I2713" s="202"/>
      <c r="J2713" s="200"/>
      <c r="K2713" s="176"/>
      <c r="L2713" s="176"/>
      <c r="M2713" s="176"/>
      <c r="N2713" s="286"/>
      <c r="O2713" s="286"/>
      <c r="P2713" s="176"/>
      <c r="Q2713" s="203">
        <f t="shared" si="1216"/>
        <v>0</v>
      </c>
      <c r="R2713" s="203">
        <f t="shared" si="1217"/>
        <v>0</v>
      </c>
      <c r="S2713" s="203">
        <f t="shared" si="1218"/>
        <v>0</v>
      </c>
      <c r="T2713" s="203">
        <f t="shared" si="1219"/>
        <v>0</v>
      </c>
      <c r="U2713" s="203">
        <f t="shared" si="1220"/>
        <v>0</v>
      </c>
      <c r="V2713" s="175">
        <f>IF(Q2713&gt;0,VLOOKUP(Q2713,Jahresfaktoren!$A$11:$B$24,2,),0)</f>
        <v>0</v>
      </c>
      <c r="W2713" s="175">
        <f>IF(R2713&gt;0,VLOOKUP(R2713,Jahresfaktoren!$D$11:$E$24,2,),0)</f>
        <v>0</v>
      </c>
      <c r="X2713" s="175">
        <f>IF(S2713&gt;0,VLOOKUP(S2713,Jahresfaktoren!$A$28:$B$29,2,),0)</f>
        <v>0</v>
      </c>
      <c r="Y2713" s="175">
        <f>IF(T2713&gt;0,VLOOKUP(T2713,Jahresfaktoren!$A$28:$B$29,2,),0)</f>
        <v>0</v>
      </c>
      <c r="Z2713" s="175">
        <f>IF(U2713&gt;0,VLOOKUP(U2713,Jahresfaktoren!$A$32:$B$33,2,),)</f>
        <v>0</v>
      </c>
      <c r="AA2713" s="177" t="str">
        <f t="shared" si="1200"/>
        <v/>
      </c>
      <c r="AB2713" s="177" t="str">
        <f t="shared" si="1201"/>
        <v/>
      </c>
      <c r="AC2713" s="177" t="str">
        <f t="shared" si="1202"/>
        <v/>
      </c>
      <c r="AD2713" s="177" t="str">
        <f t="shared" si="1203"/>
        <v/>
      </c>
      <c r="AE2713" s="177" t="str">
        <f t="shared" si="1204"/>
        <v/>
      </c>
      <c r="AF2713" s="178">
        <f>IF(Q2713&gt;0,VLOOKUP(H2713,Leistungszahlen!$A$11:$C$158,3,),0)</f>
        <v>0</v>
      </c>
      <c r="AG2713" s="178">
        <f>IF(R2713&gt;0,VLOOKUP(H2713,Leistungszahlen!$A$11:$F$158,6,),IF(T2713&gt;0,VLOOKUP(H2713,Leistungszahlen!$A$11:$F$158,6,),0))</f>
        <v>0</v>
      </c>
      <c r="AH2713" s="179">
        <f t="shared" si="1205"/>
        <v>0</v>
      </c>
      <c r="AI2713" s="179">
        <f t="shared" si="1206"/>
        <v>0</v>
      </c>
      <c r="AJ2713" s="179">
        <f t="shared" si="1207"/>
        <v>0</v>
      </c>
      <c r="AK2713" s="179">
        <f t="shared" si="1208"/>
        <v>0</v>
      </c>
      <c r="AL2713" s="179">
        <f t="shared" si="1209"/>
        <v>0</v>
      </c>
      <c r="AM2713" s="180" t="str">
        <f>IF(L2713=1,Stundensätze!$D$13,IF(L2713=2,Stundensätze!$D$17,IF(L2713=4,Stundensätze!$D$21,"")))</f>
        <v/>
      </c>
      <c r="AN2713" s="180" t="str">
        <f>IF(L2713=1,Stundensätze!$D$15,IF(L2713=2,Stundensätze!$D$19,IF(L2713=4,Stundensätze!$D$23,"")))</f>
        <v/>
      </c>
      <c r="AO2713" s="180">
        <f t="shared" si="1210"/>
        <v>0</v>
      </c>
      <c r="AP2713" s="180">
        <f t="shared" si="1211"/>
        <v>0</v>
      </c>
      <c r="AQ2713" s="192" t="str">
        <f t="shared" si="1212"/>
        <v/>
      </c>
      <c r="AR2713" s="192" t="str">
        <f t="shared" si="1213"/>
        <v/>
      </c>
      <c r="AS2713" s="193">
        <f t="shared" si="1214"/>
        <v>0</v>
      </c>
      <c r="AT2713" s="258">
        <f>IF(K2713=0,0,VLOOKUP(K2713,Kostenstellen!A:B,2,FALSE))</f>
        <v>0</v>
      </c>
      <c r="AU2713" s="68" t="str">
        <f t="shared" si="1221"/>
        <v/>
      </c>
      <c r="AV2713" s="68" t="str">
        <f t="shared" si="1222"/>
        <v/>
      </c>
      <c r="AW2713" s="68">
        <f>IF(AF2713=0,0,VLOOKUP($H2713,Leistungszahlen!$A$11:$H$158,4,FALSE))</f>
        <v>0</v>
      </c>
      <c r="AX2713" s="68">
        <f>IF(AF2713=0,0,VLOOKUP($H2713,Leistungszahlen!$A$11:$H$158,5,FALSE))</f>
        <v>0</v>
      </c>
      <c r="AY2713" s="68">
        <f>IF(AG2713=0,0,VLOOKUP($H2713,Leistungszahlen!$A$11:$H$158,6,FALSE))</f>
        <v>0</v>
      </c>
      <c r="AZ2713" s="68">
        <f t="shared" si="1223"/>
        <v>0</v>
      </c>
      <c r="BA2713" s="68">
        <f t="shared" si="1224"/>
        <v>0</v>
      </c>
      <c r="BC2713" s="68">
        <f t="shared" si="1215"/>
        <v>0</v>
      </c>
      <c r="BD2713" s="285"/>
    </row>
    <row r="2714" spans="1:56" s="68" customFormat="1">
      <c r="A2714" s="200"/>
      <c r="B2714" s="200"/>
      <c r="C2714" s="200"/>
      <c r="D2714" s="200"/>
      <c r="E2714" s="200"/>
      <c r="F2714" s="200"/>
      <c r="G2714" s="200"/>
      <c r="H2714" s="201"/>
      <c r="I2714" s="202"/>
      <c r="J2714" s="200"/>
      <c r="K2714" s="176"/>
      <c r="L2714" s="176"/>
      <c r="M2714" s="176"/>
      <c r="N2714" s="286"/>
      <c r="O2714" s="286"/>
      <c r="P2714" s="176"/>
      <c r="Q2714" s="203">
        <f t="shared" si="1216"/>
        <v>0</v>
      </c>
      <c r="R2714" s="203">
        <f t="shared" si="1217"/>
        <v>0</v>
      </c>
      <c r="S2714" s="203">
        <f t="shared" si="1218"/>
        <v>0</v>
      </c>
      <c r="T2714" s="203">
        <f t="shared" si="1219"/>
        <v>0</v>
      </c>
      <c r="U2714" s="203">
        <f t="shared" si="1220"/>
        <v>0</v>
      </c>
      <c r="V2714" s="175">
        <f>IF(Q2714&gt;0,VLOOKUP(Q2714,Jahresfaktoren!$A$11:$B$24,2,),0)</f>
        <v>0</v>
      </c>
      <c r="W2714" s="175">
        <f>IF(R2714&gt;0,VLOOKUP(R2714,Jahresfaktoren!$D$11:$E$24,2,),0)</f>
        <v>0</v>
      </c>
      <c r="X2714" s="175">
        <f>IF(S2714&gt;0,VLOOKUP(S2714,Jahresfaktoren!$A$28:$B$29,2,),0)</f>
        <v>0</v>
      </c>
      <c r="Y2714" s="175">
        <f>IF(T2714&gt;0,VLOOKUP(T2714,Jahresfaktoren!$A$28:$B$29,2,),0)</f>
        <v>0</v>
      </c>
      <c r="Z2714" s="175">
        <f>IF(U2714&gt;0,VLOOKUP(U2714,Jahresfaktoren!$A$32:$B$33,2,),)</f>
        <v>0</v>
      </c>
      <c r="AA2714" s="177" t="str">
        <f t="shared" si="1200"/>
        <v/>
      </c>
      <c r="AB2714" s="177" t="str">
        <f t="shared" si="1201"/>
        <v/>
      </c>
      <c r="AC2714" s="177" t="str">
        <f t="shared" si="1202"/>
        <v/>
      </c>
      <c r="AD2714" s="177" t="str">
        <f t="shared" si="1203"/>
        <v/>
      </c>
      <c r="AE2714" s="177" t="str">
        <f t="shared" si="1204"/>
        <v/>
      </c>
      <c r="AF2714" s="178">
        <f>IF(Q2714&gt;0,VLOOKUP(H2714,Leistungszahlen!$A$11:$C$158,3,),0)</f>
        <v>0</v>
      </c>
      <c r="AG2714" s="178">
        <f>IF(R2714&gt;0,VLOOKUP(H2714,Leistungszahlen!$A$11:$F$158,6,),IF(T2714&gt;0,VLOOKUP(H2714,Leistungszahlen!$A$11:$F$158,6,),0))</f>
        <v>0</v>
      </c>
      <c r="AH2714" s="179">
        <f t="shared" si="1205"/>
        <v>0</v>
      </c>
      <c r="AI2714" s="179">
        <f t="shared" si="1206"/>
        <v>0</v>
      </c>
      <c r="AJ2714" s="179">
        <f t="shared" si="1207"/>
        <v>0</v>
      </c>
      <c r="AK2714" s="179">
        <f t="shared" si="1208"/>
        <v>0</v>
      </c>
      <c r="AL2714" s="179">
        <f t="shared" si="1209"/>
        <v>0</v>
      </c>
      <c r="AM2714" s="180" t="str">
        <f>IF(L2714=1,Stundensätze!$D$13,IF(L2714=2,Stundensätze!$D$17,IF(L2714=4,Stundensätze!$D$21,"")))</f>
        <v/>
      </c>
      <c r="AN2714" s="180" t="str">
        <f>IF(L2714=1,Stundensätze!$D$15,IF(L2714=2,Stundensätze!$D$19,IF(L2714=4,Stundensätze!$D$23,"")))</f>
        <v/>
      </c>
      <c r="AO2714" s="180">
        <f t="shared" si="1210"/>
        <v>0</v>
      </c>
      <c r="AP2714" s="180">
        <f t="shared" si="1211"/>
        <v>0</v>
      </c>
      <c r="AQ2714" s="192" t="str">
        <f t="shared" si="1212"/>
        <v/>
      </c>
      <c r="AR2714" s="192" t="str">
        <f t="shared" si="1213"/>
        <v/>
      </c>
      <c r="AS2714" s="193">
        <f t="shared" si="1214"/>
        <v>0</v>
      </c>
      <c r="AT2714" s="258">
        <f>IF(K2714=0,0,VLOOKUP(K2714,Kostenstellen!A:B,2,FALSE))</f>
        <v>0</v>
      </c>
      <c r="AU2714" s="68" t="str">
        <f t="shared" si="1221"/>
        <v/>
      </c>
      <c r="AV2714" s="68" t="str">
        <f t="shared" si="1222"/>
        <v/>
      </c>
      <c r="AW2714" s="68">
        <f>IF(AF2714=0,0,VLOOKUP($H2714,Leistungszahlen!$A$11:$H$158,4,FALSE))</f>
        <v>0</v>
      </c>
      <c r="AX2714" s="68">
        <f>IF(AF2714=0,0,VLOOKUP($H2714,Leistungszahlen!$A$11:$H$158,5,FALSE))</f>
        <v>0</v>
      </c>
      <c r="AY2714" s="68">
        <f>IF(AG2714=0,0,VLOOKUP($H2714,Leistungszahlen!$A$11:$H$158,6,FALSE))</f>
        <v>0</v>
      </c>
      <c r="AZ2714" s="68">
        <f t="shared" si="1223"/>
        <v>0</v>
      </c>
      <c r="BA2714" s="68">
        <f t="shared" si="1224"/>
        <v>0</v>
      </c>
      <c r="BC2714" s="68">
        <f t="shared" si="1215"/>
        <v>0</v>
      </c>
      <c r="BD2714" s="285"/>
    </row>
    <row r="2715" spans="1:56" s="68" customFormat="1">
      <c r="A2715" s="200"/>
      <c r="B2715" s="200"/>
      <c r="C2715" s="200"/>
      <c r="D2715" s="200"/>
      <c r="E2715" s="200"/>
      <c r="F2715" s="200"/>
      <c r="G2715" s="200"/>
      <c r="H2715" s="201"/>
      <c r="I2715" s="202"/>
      <c r="J2715" s="200"/>
      <c r="K2715" s="176"/>
      <c r="L2715" s="176"/>
      <c r="M2715" s="176"/>
      <c r="N2715" s="286"/>
      <c r="O2715" s="286"/>
      <c r="P2715" s="176"/>
      <c r="Q2715" s="203">
        <f t="shared" si="1216"/>
        <v>0</v>
      </c>
      <c r="R2715" s="203">
        <f t="shared" si="1217"/>
        <v>0</v>
      </c>
      <c r="S2715" s="203">
        <f t="shared" si="1218"/>
        <v>0</v>
      </c>
      <c r="T2715" s="203">
        <f t="shared" si="1219"/>
        <v>0</v>
      </c>
      <c r="U2715" s="203">
        <f t="shared" si="1220"/>
        <v>0</v>
      </c>
      <c r="V2715" s="175">
        <f>IF(Q2715&gt;0,VLOOKUP(Q2715,Jahresfaktoren!$A$11:$B$24,2,),0)</f>
        <v>0</v>
      </c>
      <c r="W2715" s="175">
        <f>IF(R2715&gt;0,VLOOKUP(R2715,Jahresfaktoren!$D$11:$E$24,2,),0)</f>
        <v>0</v>
      </c>
      <c r="X2715" s="175">
        <f>IF(S2715&gt;0,VLOOKUP(S2715,Jahresfaktoren!$A$28:$B$29,2,),0)</f>
        <v>0</v>
      </c>
      <c r="Y2715" s="175">
        <f>IF(T2715&gt;0,VLOOKUP(T2715,Jahresfaktoren!$A$28:$B$29,2,),0)</f>
        <v>0</v>
      </c>
      <c r="Z2715" s="175">
        <f>IF(U2715&gt;0,VLOOKUP(U2715,Jahresfaktoren!$A$32:$B$33,2,),)</f>
        <v>0</v>
      </c>
      <c r="AA2715" s="177" t="str">
        <f t="shared" si="1200"/>
        <v/>
      </c>
      <c r="AB2715" s="177" t="str">
        <f t="shared" si="1201"/>
        <v/>
      </c>
      <c r="AC2715" s="177" t="str">
        <f t="shared" si="1202"/>
        <v/>
      </c>
      <c r="AD2715" s="177" t="str">
        <f t="shared" si="1203"/>
        <v/>
      </c>
      <c r="AE2715" s="177" t="str">
        <f t="shared" si="1204"/>
        <v/>
      </c>
      <c r="AF2715" s="178">
        <f>IF(Q2715&gt;0,VLOOKUP(H2715,Leistungszahlen!$A$11:$C$158,3,),0)</f>
        <v>0</v>
      </c>
      <c r="AG2715" s="178">
        <f>IF(R2715&gt;0,VLOOKUP(H2715,Leistungszahlen!$A$11:$F$158,6,),IF(T2715&gt;0,VLOOKUP(H2715,Leistungszahlen!$A$11:$F$158,6,),0))</f>
        <v>0</v>
      </c>
      <c r="AH2715" s="179">
        <f t="shared" si="1205"/>
        <v>0</v>
      </c>
      <c r="AI2715" s="179">
        <f t="shared" si="1206"/>
        <v>0</v>
      </c>
      <c r="AJ2715" s="179">
        <f t="shared" si="1207"/>
        <v>0</v>
      </c>
      <c r="AK2715" s="179">
        <f t="shared" si="1208"/>
        <v>0</v>
      </c>
      <c r="AL2715" s="179">
        <f t="shared" si="1209"/>
        <v>0</v>
      </c>
      <c r="AM2715" s="180" t="str">
        <f>IF(L2715=1,Stundensätze!$D$13,IF(L2715=2,Stundensätze!$D$17,IF(L2715=4,Stundensätze!$D$21,"")))</f>
        <v/>
      </c>
      <c r="AN2715" s="180" t="str">
        <f>IF(L2715=1,Stundensätze!$D$15,IF(L2715=2,Stundensätze!$D$19,IF(L2715=4,Stundensätze!$D$23,"")))</f>
        <v/>
      </c>
      <c r="AO2715" s="180">
        <f t="shared" si="1210"/>
        <v>0</v>
      </c>
      <c r="AP2715" s="180">
        <f t="shared" si="1211"/>
        <v>0</v>
      </c>
      <c r="AQ2715" s="192" t="str">
        <f t="shared" si="1212"/>
        <v/>
      </c>
      <c r="AR2715" s="192" t="str">
        <f t="shared" si="1213"/>
        <v/>
      </c>
      <c r="AS2715" s="193">
        <f t="shared" si="1214"/>
        <v>0</v>
      </c>
      <c r="AT2715" s="258">
        <f>IF(K2715=0,0,VLOOKUP(K2715,Kostenstellen!A:B,2,FALSE))</f>
        <v>0</v>
      </c>
      <c r="AU2715" s="68" t="str">
        <f t="shared" si="1221"/>
        <v/>
      </c>
      <c r="AV2715" s="68" t="str">
        <f t="shared" si="1222"/>
        <v/>
      </c>
      <c r="AW2715" s="68">
        <f>IF(AF2715=0,0,VLOOKUP($H2715,Leistungszahlen!$A$11:$H$158,4,FALSE))</f>
        <v>0</v>
      </c>
      <c r="AX2715" s="68">
        <f>IF(AF2715=0,0,VLOOKUP($H2715,Leistungszahlen!$A$11:$H$158,5,FALSE))</f>
        <v>0</v>
      </c>
      <c r="AY2715" s="68">
        <f>IF(AG2715=0,0,VLOOKUP($H2715,Leistungszahlen!$A$11:$H$158,6,FALSE))</f>
        <v>0</v>
      </c>
      <c r="AZ2715" s="68">
        <f t="shared" si="1223"/>
        <v>0</v>
      </c>
      <c r="BA2715" s="68">
        <f t="shared" si="1224"/>
        <v>0</v>
      </c>
      <c r="BC2715" s="68">
        <f t="shared" si="1215"/>
        <v>0</v>
      </c>
      <c r="BD2715" s="285"/>
    </row>
    <row r="2716" spans="1:56" s="68" customFormat="1">
      <c r="A2716" s="200"/>
      <c r="B2716" s="200"/>
      <c r="C2716" s="200"/>
      <c r="D2716" s="200"/>
      <c r="E2716" s="200"/>
      <c r="F2716" s="200"/>
      <c r="G2716" s="200"/>
      <c r="H2716" s="201"/>
      <c r="I2716" s="202"/>
      <c r="J2716" s="200"/>
      <c r="K2716" s="176"/>
      <c r="L2716" s="176"/>
      <c r="M2716" s="176"/>
      <c r="N2716" s="286"/>
      <c r="O2716" s="286"/>
      <c r="P2716" s="176"/>
      <c r="Q2716" s="203">
        <f t="shared" si="1216"/>
        <v>0</v>
      </c>
      <c r="R2716" s="203">
        <f t="shared" si="1217"/>
        <v>0</v>
      </c>
      <c r="S2716" s="203">
        <f t="shared" si="1218"/>
        <v>0</v>
      </c>
      <c r="T2716" s="203">
        <f t="shared" si="1219"/>
        <v>0</v>
      </c>
      <c r="U2716" s="203">
        <f t="shared" si="1220"/>
        <v>0</v>
      </c>
      <c r="V2716" s="175">
        <f>IF(Q2716&gt;0,VLOOKUP(Q2716,Jahresfaktoren!$A$11:$B$24,2,),0)</f>
        <v>0</v>
      </c>
      <c r="W2716" s="175">
        <f>IF(R2716&gt;0,VLOOKUP(R2716,Jahresfaktoren!$D$11:$E$24,2,),0)</f>
        <v>0</v>
      </c>
      <c r="X2716" s="175">
        <f>IF(S2716&gt;0,VLOOKUP(S2716,Jahresfaktoren!$A$28:$B$29,2,),0)</f>
        <v>0</v>
      </c>
      <c r="Y2716" s="175">
        <f>IF(T2716&gt;0,VLOOKUP(T2716,Jahresfaktoren!$A$28:$B$29,2,),0)</f>
        <v>0</v>
      </c>
      <c r="Z2716" s="175">
        <f>IF(U2716&gt;0,VLOOKUP(U2716,Jahresfaktoren!$A$32:$B$33,2,),)</f>
        <v>0</v>
      </c>
      <c r="AA2716" s="177" t="str">
        <f t="shared" si="1200"/>
        <v/>
      </c>
      <c r="AB2716" s="177" t="str">
        <f t="shared" si="1201"/>
        <v/>
      </c>
      <c r="AC2716" s="177" t="str">
        <f t="shared" si="1202"/>
        <v/>
      </c>
      <c r="AD2716" s="177" t="str">
        <f t="shared" si="1203"/>
        <v/>
      </c>
      <c r="AE2716" s="177" t="str">
        <f t="shared" si="1204"/>
        <v/>
      </c>
      <c r="AF2716" s="178">
        <f>IF(Q2716&gt;0,VLOOKUP(H2716,Leistungszahlen!$A$11:$C$158,3,),0)</f>
        <v>0</v>
      </c>
      <c r="AG2716" s="178">
        <f>IF(R2716&gt;0,VLOOKUP(H2716,Leistungszahlen!$A$11:$F$158,6,),IF(T2716&gt;0,VLOOKUP(H2716,Leistungszahlen!$A$11:$F$158,6,),0))</f>
        <v>0</v>
      </c>
      <c r="AH2716" s="179">
        <f t="shared" si="1205"/>
        <v>0</v>
      </c>
      <c r="AI2716" s="179">
        <f t="shared" si="1206"/>
        <v>0</v>
      </c>
      <c r="AJ2716" s="179">
        <f t="shared" si="1207"/>
        <v>0</v>
      </c>
      <c r="AK2716" s="179">
        <f t="shared" si="1208"/>
        <v>0</v>
      </c>
      <c r="AL2716" s="179">
        <f t="shared" si="1209"/>
        <v>0</v>
      </c>
      <c r="AM2716" s="180" t="str">
        <f>IF(L2716=1,Stundensätze!$D$13,IF(L2716=2,Stundensätze!$D$17,IF(L2716=4,Stundensätze!$D$21,"")))</f>
        <v/>
      </c>
      <c r="AN2716" s="180" t="str">
        <f>IF(L2716=1,Stundensätze!$D$15,IF(L2716=2,Stundensätze!$D$19,IF(L2716=4,Stundensätze!$D$23,"")))</f>
        <v/>
      </c>
      <c r="AO2716" s="180">
        <f t="shared" si="1210"/>
        <v>0</v>
      </c>
      <c r="AP2716" s="180">
        <f t="shared" si="1211"/>
        <v>0</v>
      </c>
      <c r="AQ2716" s="192" t="str">
        <f t="shared" si="1212"/>
        <v/>
      </c>
      <c r="AR2716" s="192" t="str">
        <f t="shared" si="1213"/>
        <v/>
      </c>
      <c r="AS2716" s="193">
        <f t="shared" si="1214"/>
        <v>0</v>
      </c>
      <c r="AT2716" s="258">
        <f>IF(K2716=0,0,VLOOKUP(K2716,Kostenstellen!A:B,2,FALSE))</f>
        <v>0</v>
      </c>
      <c r="AU2716" s="68" t="str">
        <f t="shared" si="1221"/>
        <v/>
      </c>
      <c r="AV2716" s="68" t="str">
        <f t="shared" si="1222"/>
        <v/>
      </c>
      <c r="AW2716" s="68">
        <f>IF(AF2716=0,0,VLOOKUP($H2716,Leistungszahlen!$A$11:$H$158,4,FALSE))</f>
        <v>0</v>
      </c>
      <c r="AX2716" s="68">
        <f>IF(AF2716=0,0,VLOOKUP($H2716,Leistungszahlen!$A$11:$H$158,5,FALSE))</f>
        <v>0</v>
      </c>
      <c r="AY2716" s="68">
        <f>IF(AG2716=0,0,VLOOKUP($H2716,Leistungszahlen!$A$11:$H$158,6,FALSE))</f>
        <v>0</v>
      </c>
      <c r="AZ2716" s="68">
        <f t="shared" si="1223"/>
        <v>0</v>
      </c>
      <c r="BA2716" s="68">
        <f t="shared" si="1224"/>
        <v>0</v>
      </c>
      <c r="BC2716" s="68">
        <f t="shared" si="1215"/>
        <v>0</v>
      </c>
      <c r="BD2716" s="285"/>
    </row>
    <row r="2717" spans="1:56" s="68" customFormat="1">
      <c r="A2717" s="200"/>
      <c r="B2717" s="200"/>
      <c r="C2717" s="200"/>
      <c r="D2717" s="200"/>
      <c r="E2717" s="200"/>
      <c r="F2717" s="200"/>
      <c r="G2717" s="200"/>
      <c r="H2717" s="201"/>
      <c r="I2717" s="202"/>
      <c r="J2717" s="200"/>
      <c r="K2717" s="176"/>
      <c r="L2717" s="176"/>
      <c r="M2717" s="176"/>
      <c r="N2717" s="286"/>
      <c r="O2717" s="286"/>
      <c r="P2717" s="176"/>
      <c r="Q2717" s="203">
        <f t="shared" si="1216"/>
        <v>0</v>
      </c>
      <c r="R2717" s="203">
        <f t="shared" si="1217"/>
        <v>0</v>
      </c>
      <c r="S2717" s="203">
        <f t="shared" si="1218"/>
        <v>0</v>
      </c>
      <c r="T2717" s="203">
        <f t="shared" si="1219"/>
        <v>0</v>
      </c>
      <c r="U2717" s="203">
        <f t="shared" si="1220"/>
        <v>0</v>
      </c>
      <c r="V2717" s="175">
        <f>IF(Q2717&gt;0,VLOOKUP(Q2717,Jahresfaktoren!$A$11:$B$24,2,),0)</f>
        <v>0</v>
      </c>
      <c r="W2717" s="175">
        <f>IF(R2717&gt;0,VLOOKUP(R2717,Jahresfaktoren!$D$11:$E$24,2,),0)</f>
        <v>0</v>
      </c>
      <c r="X2717" s="175">
        <f>IF(S2717&gt;0,VLOOKUP(S2717,Jahresfaktoren!$A$28:$B$29,2,),0)</f>
        <v>0</v>
      </c>
      <c r="Y2717" s="175">
        <f>IF(T2717&gt;0,VLOOKUP(T2717,Jahresfaktoren!$A$28:$B$29,2,),0)</f>
        <v>0</v>
      </c>
      <c r="Z2717" s="175">
        <f>IF(U2717&gt;0,VLOOKUP(U2717,Jahresfaktoren!$A$32:$B$33,2,),)</f>
        <v>0</v>
      </c>
      <c r="AA2717" s="177" t="str">
        <f t="shared" si="1200"/>
        <v/>
      </c>
      <c r="AB2717" s="177" t="str">
        <f t="shared" si="1201"/>
        <v/>
      </c>
      <c r="AC2717" s="177" t="str">
        <f t="shared" si="1202"/>
        <v/>
      </c>
      <c r="AD2717" s="177" t="str">
        <f t="shared" si="1203"/>
        <v/>
      </c>
      <c r="AE2717" s="177" t="str">
        <f t="shared" si="1204"/>
        <v/>
      </c>
      <c r="AF2717" s="178">
        <f>IF(Q2717&gt;0,VLOOKUP(H2717,Leistungszahlen!$A$11:$C$158,3,),0)</f>
        <v>0</v>
      </c>
      <c r="AG2717" s="178">
        <f>IF(R2717&gt;0,VLOOKUP(H2717,Leistungszahlen!$A$11:$F$158,6,),IF(T2717&gt;0,VLOOKUP(H2717,Leistungszahlen!$A$11:$F$158,6,),0))</f>
        <v>0</v>
      </c>
      <c r="AH2717" s="179">
        <f t="shared" si="1205"/>
        <v>0</v>
      </c>
      <c r="AI2717" s="179">
        <f t="shared" si="1206"/>
        <v>0</v>
      </c>
      <c r="AJ2717" s="179">
        <f t="shared" si="1207"/>
        <v>0</v>
      </c>
      <c r="AK2717" s="179">
        <f t="shared" si="1208"/>
        <v>0</v>
      </c>
      <c r="AL2717" s="179">
        <f t="shared" si="1209"/>
        <v>0</v>
      </c>
      <c r="AM2717" s="180" t="str">
        <f>IF(L2717=1,Stundensätze!$D$13,IF(L2717=2,Stundensätze!$D$17,IF(L2717=4,Stundensätze!$D$21,"")))</f>
        <v/>
      </c>
      <c r="AN2717" s="180" t="str">
        <f>IF(L2717=1,Stundensätze!$D$15,IF(L2717=2,Stundensätze!$D$19,IF(L2717=4,Stundensätze!$D$23,"")))</f>
        <v/>
      </c>
      <c r="AO2717" s="180">
        <f t="shared" si="1210"/>
        <v>0</v>
      </c>
      <c r="AP2717" s="180">
        <f t="shared" si="1211"/>
        <v>0</v>
      </c>
      <c r="AQ2717" s="192" t="str">
        <f t="shared" si="1212"/>
        <v/>
      </c>
      <c r="AR2717" s="192" t="str">
        <f t="shared" si="1213"/>
        <v/>
      </c>
      <c r="AS2717" s="193">
        <f t="shared" si="1214"/>
        <v>0</v>
      </c>
      <c r="AT2717" s="258">
        <f>IF(K2717=0,0,VLOOKUP(K2717,Kostenstellen!A:B,2,FALSE))</f>
        <v>0</v>
      </c>
      <c r="AU2717" s="68" t="str">
        <f t="shared" si="1221"/>
        <v/>
      </c>
      <c r="AV2717" s="68" t="str">
        <f t="shared" si="1222"/>
        <v/>
      </c>
      <c r="AW2717" s="68">
        <f>IF(AF2717=0,0,VLOOKUP($H2717,Leistungszahlen!$A$11:$H$158,4,FALSE))</f>
        <v>0</v>
      </c>
      <c r="AX2717" s="68">
        <f>IF(AF2717=0,0,VLOOKUP($H2717,Leistungszahlen!$A$11:$H$158,5,FALSE))</f>
        <v>0</v>
      </c>
      <c r="AY2717" s="68">
        <f>IF(AG2717=0,0,VLOOKUP($H2717,Leistungszahlen!$A$11:$H$158,6,FALSE))</f>
        <v>0</v>
      </c>
      <c r="AZ2717" s="68">
        <f t="shared" si="1223"/>
        <v>0</v>
      </c>
      <c r="BA2717" s="68">
        <f t="shared" si="1224"/>
        <v>0</v>
      </c>
      <c r="BC2717" s="68">
        <f t="shared" si="1215"/>
        <v>0</v>
      </c>
      <c r="BD2717" s="285"/>
    </row>
    <row r="2718" spans="1:56" s="68" customFormat="1">
      <c r="A2718" s="200"/>
      <c r="B2718" s="200"/>
      <c r="C2718" s="200"/>
      <c r="D2718" s="200"/>
      <c r="E2718" s="200"/>
      <c r="F2718" s="200"/>
      <c r="G2718" s="200"/>
      <c r="H2718" s="201"/>
      <c r="I2718" s="202"/>
      <c r="J2718" s="200"/>
      <c r="K2718" s="176"/>
      <c r="L2718" s="176"/>
      <c r="M2718" s="176"/>
      <c r="N2718" s="286"/>
      <c r="O2718" s="286"/>
      <c r="P2718" s="176"/>
      <c r="Q2718" s="203">
        <f t="shared" si="1216"/>
        <v>0</v>
      </c>
      <c r="R2718" s="203">
        <f t="shared" si="1217"/>
        <v>0</v>
      </c>
      <c r="S2718" s="203">
        <f t="shared" si="1218"/>
        <v>0</v>
      </c>
      <c r="T2718" s="203">
        <f t="shared" si="1219"/>
        <v>0</v>
      </c>
      <c r="U2718" s="203">
        <f t="shared" si="1220"/>
        <v>0</v>
      </c>
      <c r="V2718" s="175">
        <f>IF(Q2718&gt;0,VLOOKUP(Q2718,Jahresfaktoren!$A$11:$B$24,2,),0)</f>
        <v>0</v>
      </c>
      <c r="W2718" s="175">
        <f>IF(R2718&gt;0,VLOOKUP(R2718,Jahresfaktoren!$D$11:$E$24,2,),0)</f>
        <v>0</v>
      </c>
      <c r="X2718" s="175">
        <f>IF(S2718&gt;0,VLOOKUP(S2718,Jahresfaktoren!$A$28:$B$29,2,),0)</f>
        <v>0</v>
      </c>
      <c r="Y2718" s="175">
        <f>IF(T2718&gt;0,VLOOKUP(T2718,Jahresfaktoren!$A$28:$B$29,2,),0)</f>
        <v>0</v>
      </c>
      <c r="Z2718" s="175">
        <f>IF(U2718&gt;0,VLOOKUP(U2718,Jahresfaktoren!$A$32:$B$33,2,),)</f>
        <v>0</v>
      </c>
      <c r="AA2718" s="177" t="str">
        <f t="shared" si="1200"/>
        <v/>
      </c>
      <c r="AB2718" s="177" t="str">
        <f t="shared" si="1201"/>
        <v/>
      </c>
      <c r="AC2718" s="177" t="str">
        <f t="shared" si="1202"/>
        <v/>
      </c>
      <c r="AD2718" s="177" t="str">
        <f t="shared" si="1203"/>
        <v/>
      </c>
      <c r="AE2718" s="177" t="str">
        <f t="shared" si="1204"/>
        <v/>
      </c>
      <c r="AF2718" s="178">
        <f>IF(Q2718&gt;0,VLOOKUP(H2718,Leistungszahlen!$A$11:$C$158,3,),0)</f>
        <v>0</v>
      </c>
      <c r="AG2718" s="178">
        <f>IF(R2718&gt;0,VLOOKUP(H2718,Leistungszahlen!$A$11:$F$158,6,),IF(T2718&gt;0,VLOOKUP(H2718,Leistungszahlen!$A$11:$F$158,6,),0))</f>
        <v>0</v>
      </c>
      <c r="AH2718" s="179">
        <f t="shared" si="1205"/>
        <v>0</v>
      </c>
      <c r="AI2718" s="179">
        <f t="shared" si="1206"/>
        <v>0</v>
      </c>
      <c r="AJ2718" s="179">
        <f t="shared" si="1207"/>
        <v>0</v>
      </c>
      <c r="AK2718" s="179">
        <f t="shared" si="1208"/>
        <v>0</v>
      </c>
      <c r="AL2718" s="179">
        <f t="shared" si="1209"/>
        <v>0</v>
      </c>
      <c r="AM2718" s="180" t="str">
        <f>IF(L2718=1,Stundensätze!$D$13,IF(L2718=2,Stundensätze!$D$17,IF(L2718=4,Stundensätze!$D$21,"")))</f>
        <v/>
      </c>
      <c r="AN2718" s="180" t="str">
        <f>IF(L2718=1,Stundensätze!$D$15,IF(L2718=2,Stundensätze!$D$19,IF(L2718=4,Stundensätze!$D$23,"")))</f>
        <v/>
      </c>
      <c r="AO2718" s="180">
        <f t="shared" si="1210"/>
        <v>0</v>
      </c>
      <c r="AP2718" s="180">
        <f t="shared" si="1211"/>
        <v>0</v>
      </c>
      <c r="AQ2718" s="192" t="str">
        <f t="shared" si="1212"/>
        <v/>
      </c>
      <c r="AR2718" s="192" t="str">
        <f t="shared" si="1213"/>
        <v/>
      </c>
      <c r="AS2718" s="193">
        <f t="shared" si="1214"/>
        <v>0</v>
      </c>
      <c r="AT2718" s="258">
        <f>IF(K2718=0,0,VLOOKUP(K2718,Kostenstellen!A:B,2,FALSE))</f>
        <v>0</v>
      </c>
      <c r="AU2718" s="68" t="str">
        <f t="shared" si="1221"/>
        <v/>
      </c>
      <c r="AV2718" s="68" t="str">
        <f t="shared" si="1222"/>
        <v/>
      </c>
      <c r="AW2718" s="68">
        <f>IF(AF2718=0,0,VLOOKUP($H2718,Leistungszahlen!$A$11:$H$158,4,FALSE))</f>
        <v>0</v>
      </c>
      <c r="AX2718" s="68">
        <f>IF(AF2718=0,0,VLOOKUP($H2718,Leistungszahlen!$A$11:$H$158,5,FALSE))</f>
        <v>0</v>
      </c>
      <c r="AY2718" s="68">
        <f>IF(AG2718=0,0,VLOOKUP($H2718,Leistungszahlen!$A$11:$H$158,6,FALSE))</f>
        <v>0</v>
      </c>
      <c r="AZ2718" s="68">
        <f t="shared" si="1223"/>
        <v>0</v>
      </c>
      <c r="BA2718" s="68">
        <f t="shared" si="1224"/>
        <v>0</v>
      </c>
      <c r="BC2718" s="68">
        <f t="shared" si="1215"/>
        <v>0</v>
      </c>
      <c r="BD2718" s="285"/>
    </row>
    <row r="2719" spans="1:56" s="68" customFormat="1">
      <c r="A2719" s="200"/>
      <c r="B2719" s="200"/>
      <c r="C2719" s="200"/>
      <c r="D2719" s="200"/>
      <c r="E2719" s="200"/>
      <c r="F2719" s="200"/>
      <c r="G2719" s="200"/>
      <c r="H2719" s="201"/>
      <c r="I2719" s="202"/>
      <c r="J2719" s="200"/>
      <c r="K2719" s="176"/>
      <c r="L2719" s="176"/>
      <c r="M2719" s="176"/>
      <c r="N2719" s="286"/>
      <c r="O2719" s="286"/>
      <c r="P2719" s="176"/>
      <c r="Q2719" s="203">
        <f t="shared" si="1216"/>
        <v>0</v>
      </c>
      <c r="R2719" s="203">
        <f t="shared" si="1217"/>
        <v>0</v>
      </c>
      <c r="S2719" s="203">
        <f t="shared" si="1218"/>
        <v>0</v>
      </c>
      <c r="T2719" s="203">
        <f t="shared" si="1219"/>
        <v>0</v>
      </c>
      <c r="U2719" s="203">
        <f t="shared" si="1220"/>
        <v>0</v>
      </c>
      <c r="V2719" s="175">
        <f>IF(Q2719&gt;0,VLOOKUP(Q2719,Jahresfaktoren!$A$11:$B$24,2,),0)</f>
        <v>0</v>
      </c>
      <c r="W2719" s="175">
        <f>IF(R2719&gt;0,VLOOKUP(R2719,Jahresfaktoren!$D$11:$E$24,2,),0)</f>
        <v>0</v>
      </c>
      <c r="X2719" s="175">
        <f>IF(S2719&gt;0,VLOOKUP(S2719,Jahresfaktoren!$A$28:$B$29,2,),0)</f>
        <v>0</v>
      </c>
      <c r="Y2719" s="175">
        <f>IF(T2719&gt;0,VLOOKUP(T2719,Jahresfaktoren!$A$28:$B$29,2,),0)</f>
        <v>0</v>
      </c>
      <c r="Z2719" s="175">
        <f>IF(U2719&gt;0,VLOOKUP(U2719,Jahresfaktoren!$A$32:$B$33,2,),)</f>
        <v>0</v>
      </c>
      <c r="AA2719" s="177" t="str">
        <f t="shared" si="1200"/>
        <v/>
      </c>
      <c r="AB2719" s="177" t="str">
        <f t="shared" si="1201"/>
        <v/>
      </c>
      <c r="AC2719" s="177" t="str">
        <f t="shared" si="1202"/>
        <v/>
      </c>
      <c r="AD2719" s="177" t="str">
        <f t="shared" si="1203"/>
        <v/>
      </c>
      <c r="AE2719" s="177" t="str">
        <f t="shared" si="1204"/>
        <v/>
      </c>
      <c r="AF2719" s="178">
        <f>IF(Q2719&gt;0,VLOOKUP(H2719,Leistungszahlen!$A$11:$C$158,3,),0)</f>
        <v>0</v>
      </c>
      <c r="AG2719" s="178">
        <f>IF(R2719&gt;0,VLOOKUP(H2719,Leistungszahlen!$A$11:$F$158,6,),IF(T2719&gt;0,VLOOKUP(H2719,Leistungszahlen!$A$11:$F$158,6,),0))</f>
        <v>0</v>
      </c>
      <c r="AH2719" s="179">
        <f t="shared" si="1205"/>
        <v>0</v>
      </c>
      <c r="AI2719" s="179">
        <f t="shared" si="1206"/>
        <v>0</v>
      </c>
      <c r="AJ2719" s="179">
        <f t="shared" si="1207"/>
        <v>0</v>
      </c>
      <c r="AK2719" s="179">
        <f t="shared" si="1208"/>
        <v>0</v>
      </c>
      <c r="AL2719" s="179">
        <f t="shared" si="1209"/>
        <v>0</v>
      </c>
      <c r="AM2719" s="180" t="str">
        <f>IF(L2719=1,Stundensätze!$D$13,IF(L2719=2,Stundensätze!$D$17,IF(L2719=4,Stundensätze!$D$21,"")))</f>
        <v/>
      </c>
      <c r="AN2719" s="180" t="str">
        <f>IF(L2719=1,Stundensätze!$D$15,IF(L2719=2,Stundensätze!$D$19,IF(L2719=4,Stundensätze!$D$23,"")))</f>
        <v/>
      </c>
      <c r="AO2719" s="180">
        <f t="shared" si="1210"/>
        <v>0</v>
      </c>
      <c r="AP2719" s="180">
        <f t="shared" si="1211"/>
        <v>0</v>
      </c>
      <c r="AQ2719" s="192" t="str">
        <f t="shared" si="1212"/>
        <v/>
      </c>
      <c r="AR2719" s="192" t="str">
        <f t="shared" si="1213"/>
        <v/>
      </c>
      <c r="AS2719" s="193">
        <f t="shared" si="1214"/>
        <v>0</v>
      </c>
      <c r="AT2719" s="258">
        <f>IF(K2719=0,0,VLOOKUP(K2719,Kostenstellen!A:B,2,FALSE))</f>
        <v>0</v>
      </c>
      <c r="AU2719" s="68" t="str">
        <f t="shared" si="1221"/>
        <v/>
      </c>
      <c r="AV2719" s="68" t="str">
        <f t="shared" si="1222"/>
        <v/>
      </c>
      <c r="AW2719" s="68">
        <f>IF(AF2719=0,0,VLOOKUP($H2719,Leistungszahlen!$A$11:$H$158,4,FALSE))</f>
        <v>0</v>
      </c>
      <c r="AX2719" s="68">
        <f>IF(AF2719=0,0,VLOOKUP($H2719,Leistungszahlen!$A$11:$H$158,5,FALSE))</f>
        <v>0</v>
      </c>
      <c r="AY2719" s="68">
        <f>IF(AG2719=0,0,VLOOKUP($H2719,Leistungszahlen!$A$11:$H$158,6,FALSE))</f>
        <v>0</v>
      </c>
      <c r="AZ2719" s="68">
        <f t="shared" si="1223"/>
        <v>0</v>
      </c>
      <c r="BA2719" s="68">
        <f t="shared" si="1224"/>
        <v>0</v>
      </c>
      <c r="BC2719" s="68">
        <f t="shared" si="1215"/>
        <v>0</v>
      </c>
      <c r="BD2719" s="285"/>
    </row>
    <row r="2720" spans="1:56" s="68" customFormat="1">
      <c r="A2720" s="200"/>
      <c r="B2720" s="200"/>
      <c r="C2720" s="200"/>
      <c r="D2720" s="200"/>
      <c r="E2720" s="200"/>
      <c r="F2720" s="200"/>
      <c r="G2720" s="200"/>
      <c r="H2720" s="201"/>
      <c r="I2720" s="202"/>
      <c r="J2720" s="200"/>
      <c r="K2720" s="176"/>
      <c r="L2720" s="176"/>
      <c r="M2720" s="176"/>
      <c r="N2720" s="286"/>
      <c r="O2720" s="286"/>
      <c r="P2720" s="176"/>
      <c r="Q2720" s="203">
        <f t="shared" si="1216"/>
        <v>0</v>
      </c>
      <c r="R2720" s="203">
        <f t="shared" si="1217"/>
        <v>0</v>
      </c>
      <c r="S2720" s="203">
        <f t="shared" si="1218"/>
        <v>0</v>
      </c>
      <c r="T2720" s="203">
        <f t="shared" si="1219"/>
        <v>0</v>
      </c>
      <c r="U2720" s="203">
        <f t="shared" si="1220"/>
        <v>0</v>
      </c>
      <c r="V2720" s="175">
        <f>IF(Q2720&gt;0,VLOOKUP(Q2720,Jahresfaktoren!$A$11:$B$24,2,),0)</f>
        <v>0</v>
      </c>
      <c r="W2720" s="175">
        <f>IF(R2720&gt;0,VLOOKUP(R2720,Jahresfaktoren!$D$11:$E$24,2,),0)</f>
        <v>0</v>
      </c>
      <c r="X2720" s="175">
        <f>IF(S2720&gt;0,VLOOKUP(S2720,Jahresfaktoren!$A$28:$B$29,2,),0)</f>
        <v>0</v>
      </c>
      <c r="Y2720" s="175">
        <f>IF(T2720&gt;0,VLOOKUP(T2720,Jahresfaktoren!$A$28:$B$29,2,),0)</f>
        <v>0</v>
      </c>
      <c r="Z2720" s="175">
        <f>IF(U2720&gt;0,VLOOKUP(U2720,Jahresfaktoren!$A$32:$B$33,2,),)</f>
        <v>0</v>
      </c>
      <c r="AA2720" s="177" t="str">
        <f t="shared" ref="AA2720:AA2783" si="1225">IF(Q2720&gt;0,V2720*I2720,"")</f>
        <v/>
      </c>
      <c r="AB2720" s="177" t="str">
        <f t="shared" ref="AB2720:AB2783" si="1226">IF(R2720&gt;0,W2720*I2720,"")</f>
        <v/>
      </c>
      <c r="AC2720" s="177" t="str">
        <f t="shared" ref="AC2720:AC2783" si="1227">IF(S2720&gt;0,X2720*I2720,"")</f>
        <v/>
      </c>
      <c r="AD2720" s="177" t="str">
        <f t="shared" ref="AD2720:AD2783" si="1228">IF(T2720&gt;0,Y2720*I2720,"")</f>
        <v/>
      </c>
      <c r="AE2720" s="177" t="str">
        <f t="shared" ref="AE2720:AE2783" si="1229">IF(U2720&gt;0,Z2720*I2720,"")</f>
        <v/>
      </c>
      <c r="AF2720" s="178">
        <f>IF(Q2720&gt;0,VLOOKUP(H2720,Leistungszahlen!$A$11:$C$158,3,),0)</f>
        <v>0</v>
      </c>
      <c r="AG2720" s="178">
        <f>IF(R2720&gt;0,VLOOKUP(H2720,Leistungszahlen!$A$11:$F$158,6,),IF(T2720&gt;0,VLOOKUP(H2720,Leistungszahlen!$A$11:$F$158,6,),0))</f>
        <v>0</v>
      </c>
      <c r="AH2720" s="179">
        <f t="shared" ref="AH2720:AH2783" si="1230">IF(Q2720&gt;0,AA2720/AF2720,0)</f>
        <v>0</v>
      </c>
      <c r="AI2720" s="179">
        <f t="shared" ref="AI2720:AI2783" si="1231">IF(R2720&gt;0,AB2720/AG2720,0)</f>
        <v>0</v>
      </c>
      <c r="AJ2720" s="179">
        <f t="shared" ref="AJ2720:AJ2783" si="1232">IF(S2720&gt;0,AC2720/AF2720,0)</f>
        <v>0</v>
      </c>
      <c r="AK2720" s="179">
        <f t="shared" ref="AK2720:AK2783" si="1233">IF(T2720&gt;0,AD2720/AG2720,0)</f>
        <v>0</v>
      </c>
      <c r="AL2720" s="179">
        <f t="shared" ref="AL2720:AL2783" si="1234">IF(U2720&gt;0,AE2720/AF2720,0)</f>
        <v>0</v>
      </c>
      <c r="AM2720" s="180" t="str">
        <f>IF(L2720=1,Stundensätze!$D$13,IF(L2720=2,Stundensätze!$D$17,IF(L2720=4,Stundensätze!$D$21,"")))</f>
        <v/>
      </c>
      <c r="AN2720" s="180" t="str">
        <f>IF(L2720=1,Stundensätze!$D$15,IF(L2720=2,Stundensätze!$D$19,IF(L2720=4,Stundensätze!$D$23,"")))</f>
        <v/>
      </c>
      <c r="AO2720" s="180">
        <f t="shared" ref="AO2720:AO2783" si="1235">IF(OR(Q2720&gt;0,R2720&gt;0),((AH2720+AI2720)*AM2720),0)</f>
        <v>0</v>
      </c>
      <c r="AP2720" s="180">
        <f t="shared" ref="AP2720:AP2783" si="1236">IF(OR(S2720&gt;0,T2720&gt;0,U2720&gt;0),((AJ2720+AK2720+AL2720)*AN2720),0)</f>
        <v>0</v>
      </c>
      <c r="AQ2720" s="192" t="str">
        <f t="shared" ref="AQ2720:AQ2783" si="1237">IF(I2720&gt;0,AP2720+AO2720,"")</f>
        <v/>
      </c>
      <c r="AR2720" s="192" t="str">
        <f t="shared" ref="AR2720:AR2783" si="1238">IF(I2720&gt;0,AQ2720/12,"")</f>
        <v/>
      </c>
      <c r="AS2720" s="193">
        <f t="shared" ref="AS2720:AS2783" si="1239">IF(OR(Q2720&gt;0,R2720&gt;0,S2720&gt;0,T2720&gt;0,U2720&gt;0),(SUM(AH2720:AL2720)),0)</f>
        <v>0</v>
      </c>
      <c r="AT2720" s="258">
        <f>IF(K2720=0,0,VLOOKUP(K2720,Kostenstellen!A:B,2,FALSE))</f>
        <v>0</v>
      </c>
      <c r="AU2720" s="68" t="str">
        <f t="shared" si="1221"/>
        <v/>
      </c>
      <c r="AV2720" s="68" t="str">
        <f t="shared" si="1222"/>
        <v/>
      </c>
      <c r="AW2720" s="68">
        <f>IF(AF2720=0,0,VLOOKUP($H2720,Leistungszahlen!$A$11:$H$158,4,FALSE))</f>
        <v>0</v>
      </c>
      <c r="AX2720" s="68">
        <f>IF(AF2720=0,0,VLOOKUP($H2720,Leistungszahlen!$A$11:$H$158,5,FALSE))</f>
        <v>0</v>
      </c>
      <c r="AY2720" s="68">
        <f>IF(AG2720=0,0,VLOOKUP($H2720,Leistungszahlen!$A$11:$H$158,6,FALSE))</f>
        <v>0</v>
      </c>
      <c r="AZ2720" s="68">
        <f t="shared" si="1223"/>
        <v>0</v>
      </c>
      <c r="BA2720" s="68">
        <f t="shared" si="1224"/>
        <v>0</v>
      </c>
      <c r="BC2720" s="68">
        <f t="shared" ref="BC2720:BC2783" si="1240">IF(BA2720&gt;0,"Die Leistungswerte sind unter- oder überschritten",0)</f>
        <v>0</v>
      </c>
      <c r="BD2720" s="285"/>
    </row>
    <row r="2721" spans="1:56" s="68" customFormat="1">
      <c r="A2721" s="200"/>
      <c r="B2721" s="200"/>
      <c r="C2721" s="200"/>
      <c r="D2721" s="200"/>
      <c r="E2721" s="200"/>
      <c r="F2721" s="200"/>
      <c r="G2721" s="200"/>
      <c r="H2721" s="201"/>
      <c r="I2721" s="202"/>
      <c r="J2721" s="200"/>
      <c r="K2721" s="176"/>
      <c r="L2721" s="176"/>
      <c r="M2721" s="176"/>
      <c r="N2721" s="286"/>
      <c r="O2721" s="286"/>
      <c r="P2721" s="176"/>
      <c r="Q2721" s="203">
        <f t="shared" si="1216"/>
        <v>0</v>
      </c>
      <c r="R2721" s="203">
        <f t="shared" si="1217"/>
        <v>0</v>
      </c>
      <c r="S2721" s="203">
        <f t="shared" si="1218"/>
        <v>0</v>
      </c>
      <c r="T2721" s="203">
        <f t="shared" si="1219"/>
        <v>0</v>
      </c>
      <c r="U2721" s="203">
        <f t="shared" si="1220"/>
        <v>0</v>
      </c>
      <c r="V2721" s="175">
        <f>IF(Q2721&gt;0,VLOOKUP(Q2721,Jahresfaktoren!$A$11:$B$24,2,),0)</f>
        <v>0</v>
      </c>
      <c r="W2721" s="175">
        <f>IF(R2721&gt;0,VLOOKUP(R2721,Jahresfaktoren!$D$11:$E$24,2,),0)</f>
        <v>0</v>
      </c>
      <c r="X2721" s="175">
        <f>IF(S2721&gt;0,VLOOKUP(S2721,Jahresfaktoren!$A$28:$B$29,2,),0)</f>
        <v>0</v>
      </c>
      <c r="Y2721" s="175">
        <f>IF(T2721&gt;0,VLOOKUP(T2721,Jahresfaktoren!$A$28:$B$29,2,),0)</f>
        <v>0</v>
      </c>
      <c r="Z2721" s="175">
        <f>IF(U2721&gt;0,VLOOKUP(U2721,Jahresfaktoren!$A$32:$B$33,2,),)</f>
        <v>0</v>
      </c>
      <c r="AA2721" s="177" t="str">
        <f t="shared" si="1225"/>
        <v/>
      </c>
      <c r="AB2721" s="177" t="str">
        <f t="shared" si="1226"/>
        <v/>
      </c>
      <c r="AC2721" s="177" t="str">
        <f t="shared" si="1227"/>
        <v/>
      </c>
      <c r="AD2721" s="177" t="str">
        <f t="shared" si="1228"/>
        <v/>
      </c>
      <c r="AE2721" s="177" t="str">
        <f t="shared" si="1229"/>
        <v/>
      </c>
      <c r="AF2721" s="178">
        <f>IF(Q2721&gt;0,VLOOKUP(H2721,Leistungszahlen!$A$11:$C$158,3,),0)</f>
        <v>0</v>
      </c>
      <c r="AG2721" s="178">
        <f>IF(R2721&gt;0,VLOOKUP(H2721,Leistungszahlen!$A$11:$F$158,6,),IF(T2721&gt;0,VLOOKUP(H2721,Leistungszahlen!$A$11:$F$158,6,),0))</f>
        <v>0</v>
      </c>
      <c r="AH2721" s="179">
        <f t="shared" si="1230"/>
        <v>0</v>
      </c>
      <c r="AI2721" s="179">
        <f t="shared" si="1231"/>
        <v>0</v>
      </c>
      <c r="AJ2721" s="179">
        <f t="shared" si="1232"/>
        <v>0</v>
      </c>
      <c r="AK2721" s="179">
        <f t="shared" si="1233"/>
        <v>0</v>
      </c>
      <c r="AL2721" s="179">
        <f t="shared" si="1234"/>
        <v>0</v>
      </c>
      <c r="AM2721" s="180" t="str">
        <f>IF(L2721=1,Stundensätze!$D$13,IF(L2721=2,Stundensätze!$D$17,IF(L2721=4,Stundensätze!$D$21,"")))</f>
        <v/>
      </c>
      <c r="AN2721" s="180" t="str">
        <f>IF(L2721=1,Stundensätze!$D$15,IF(L2721=2,Stundensätze!$D$19,IF(L2721=4,Stundensätze!$D$23,"")))</f>
        <v/>
      </c>
      <c r="AO2721" s="180">
        <f t="shared" si="1235"/>
        <v>0</v>
      </c>
      <c r="AP2721" s="180">
        <f t="shared" si="1236"/>
        <v>0</v>
      </c>
      <c r="AQ2721" s="192" t="str">
        <f t="shared" si="1237"/>
        <v/>
      </c>
      <c r="AR2721" s="192" t="str">
        <f t="shared" si="1238"/>
        <v/>
      </c>
      <c r="AS2721" s="193">
        <f t="shared" si="1239"/>
        <v>0</v>
      </c>
      <c r="AT2721" s="258">
        <f>IF(K2721=0,0,VLOOKUP(K2721,Kostenstellen!A:B,2,FALSE))</f>
        <v>0</v>
      </c>
      <c r="AU2721" s="68" t="str">
        <f t="shared" si="1221"/>
        <v/>
      </c>
      <c r="AV2721" s="68" t="str">
        <f t="shared" si="1222"/>
        <v/>
      </c>
      <c r="AW2721" s="68">
        <f>IF(AF2721=0,0,VLOOKUP($H2721,Leistungszahlen!$A$11:$H$158,4,FALSE))</f>
        <v>0</v>
      </c>
      <c r="AX2721" s="68">
        <f>IF(AF2721=0,0,VLOOKUP($H2721,Leistungszahlen!$A$11:$H$158,5,FALSE))</f>
        <v>0</v>
      </c>
      <c r="AY2721" s="68">
        <f>IF(AG2721=0,0,VLOOKUP($H2721,Leistungszahlen!$A$11:$H$158,6,FALSE))</f>
        <v>0</v>
      </c>
      <c r="AZ2721" s="68">
        <f t="shared" si="1223"/>
        <v>0</v>
      </c>
      <c r="BA2721" s="68">
        <f t="shared" si="1224"/>
        <v>0</v>
      </c>
      <c r="BC2721" s="68">
        <f t="shared" si="1240"/>
        <v>0</v>
      </c>
      <c r="BD2721" s="285"/>
    </row>
    <row r="2722" spans="1:56" s="68" customFormat="1">
      <c r="A2722" s="200"/>
      <c r="B2722" s="200"/>
      <c r="C2722" s="200"/>
      <c r="D2722" s="200"/>
      <c r="E2722" s="200"/>
      <c r="F2722" s="200"/>
      <c r="G2722" s="200"/>
      <c r="H2722" s="201"/>
      <c r="I2722" s="202"/>
      <c r="J2722" s="200"/>
      <c r="K2722" s="176"/>
      <c r="L2722" s="176"/>
      <c r="M2722" s="176"/>
      <c r="N2722" s="286"/>
      <c r="O2722" s="286"/>
      <c r="P2722" s="176"/>
      <c r="Q2722" s="203">
        <f t="shared" si="1216"/>
        <v>0</v>
      </c>
      <c r="R2722" s="203">
        <f t="shared" si="1217"/>
        <v>0</v>
      </c>
      <c r="S2722" s="203">
        <f t="shared" si="1218"/>
        <v>0</v>
      </c>
      <c r="T2722" s="203">
        <f t="shared" si="1219"/>
        <v>0</v>
      </c>
      <c r="U2722" s="203">
        <f t="shared" si="1220"/>
        <v>0</v>
      </c>
      <c r="V2722" s="175">
        <f>IF(Q2722&gt;0,VLOOKUP(Q2722,Jahresfaktoren!$A$11:$B$24,2,),0)</f>
        <v>0</v>
      </c>
      <c r="W2722" s="175">
        <f>IF(R2722&gt;0,VLOOKUP(R2722,Jahresfaktoren!$D$11:$E$24,2,),0)</f>
        <v>0</v>
      </c>
      <c r="X2722" s="175">
        <f>IF(S2722&gt;0,VLOOKUP(S2722,Jahresfaktoren!$A$28:$B$29,2,),0)</f>
        <v>0</v>
      </c>
      <c r="Y2722" s="175">
        <f>IF(T2722&gt;0,VLOOKUP(T2722,Jahresfaktoren!$A$28:$B$29,2,),0)</f>
        <v>0</v>
      </c>
      <c r="Z2722" s="175">
        <f>IF(U2722&gt;0,VLOOKUP(U2722,Jahresfaktoren!$A$32:$B$33,2,),)</f>
        <v>0</v>
      </c>
      <c r="AA2722" s="177" t="str">
        <f t="shared" si="1225"/>
        <v/>
      </c>
      <c r="AB2722" s="177" t="str">
        <f t="shared" si="1226"/>
        <v/>
      </c>
      <c r="AC2722" s="177" t="str">
        <f t="shared" si="1227"/>
        <v/>
      </c>
      <c r="AD2722" s="177" t="str">
        <f t="shared" si="1228"/>
        <v/>
      </c>
      <c r="AE2722" s="177" t="str">
        <f t="shared" si="1229"/>
        <v/>
      </c>
      <c r="AF2722" s="178">
        <f>IF(Q2722&gt;0,VLOOKUP(H2722,Leistungszahlen!$A$11:$C$158,3,),0)</f>
        <v>0</v>
      </c>
      <c r="AG2722" s="178">
        <f>IF(R2722&gt;0,VLOOKUP(H2722,Leistungszahlen!$A$11:$F$158,6,),IF(T2722&gt;0,VLOOKUP(H2722,Leistungszahlen!$A$11:$F$158,6,),0))</f>
        <v>0</v>
      </c>
      <c r="AH2722" s="179">
        <f t="shared" si="1230"/>
        <v>0</v>
      </c>
      <c r="AI2722" s="179">
        <f t="shared" si="1231"/>
        <v>0</v>
      </c>
      <c r="AJ2722" s="179">
        <f t="shared" si="1232"/>
        <v>0</v>
      </c>
      <c r="AK2722" s="179">
        <f t="shared" si="1233"/>
        <v>0</v>
      </c>
      <c r="AL2722" s="179">
        <f t="shared" si="1234"/>
        <v>0</v>
      </c>
      <c r="AM2722" s="180" t="str">
        <f>IF(L2722=1,Stundensätze!$D$13,IF(L2722=2,Stundensätze!$D$17,IF(L2722=4,Stundensätze!$D$21,"")))</f>
        <v/>
      </c>
      <c r="AN2722" s="180" t="str">
        <f>IF(L2722=1,Stundensätze!$D$15,IF(L2722=2,Stundensätze!$D$19,IF(L2722=4,Stundensätze!$D$23,"")))</f>
        <v/>
      </c>
      <c r="AO2722" s="180">
        <f t="shared" si="1235"/>
        <v>0</v>
      </c>
      <c r="AP2722" s="180">
        <f t="shared" si="1236"/>
        <v>0</v>
      </c>
      <c r="AQ2722" s="192" t="str">
        <f t="shared" si="1237"/>
        <v/>
      </c>
      <c r="AR2722" s="192" t="str">
        <f t="shared" si="1238"/>
        <v/>
      </c>
      <c r="AS2722" s="193">
        <f t="shared" si="1239"/>
        <v>0</v>
      </c>
      <c r="AT2722" s="258">
        <f>IF(K2722=0,0,VLOOKUP(K2722,Kostenstellen!A:B,2,FALSE))</f>
        <v>0</v>
      </c>
      <c r="AU2722" s="68" t="str">
        <f t="shared" si="1221"/>
        <v/>
      </c>
      <c r="AV2722" s="68" t="str">
        <f t="shared" si="1222"/>
        <v/>
      </c>
      <c r="AW2722" s="68">
        <f>IF(AF2722=0,0,VLOOKUP($H2722,Leistungszahlen!$A$11:$H$158,4,FALSE))</f>
        <v>0</v>
      </c>
      <c r="AX2722" s="68">
        <f>IF(AF2722=0,0,VLOOKUP($H2722,Leistungszahlen!$A$11:$H$158,5,FALSE))</f>
        <v>0</v>
      </c>
      <c r="AY2722" s="68">
        <f>IF(AG2722=0,0,VLOOKUP($H2722,Leistungszahlen!$A$11:$H$158,6,FALSE))</f>
        <v>0</v>
      </c>
      <c r="AZ2722" s="68">
        <f t="shared" si="1223"/>
        <v>0</v>
      </c>
      <c r="BA2722" s="68">
        <f t="shared" si="1224"/>
        <v>0</v>
      </c>
      <c r="BC2722" s="68">
        <f t="shared" si="1240"/>
        <v>0</v>
      </c>
      <c r="BD2722" s="285"/>
    </row>
    <row r="2723" spans="1:56" s="68" customFormat="1">
      <c r="A2723" s="200"/>
      <c r="B2723" s="200"/>
      <c r="C2723" s="200"/>
      <c r="D2723" s="200"/>
      <c r="E2723" s="200"/>
      <c r="F2723" s="200"/>
      <c r="G2723" s="200"/>
      <c r="H2723" s="201"/>
      <c r="I2723" s="202"/>
      <c r="J2723" s="200"/>
      <c r="K2723" s="176"/>
      <c r="L2723" s="176"/>
      <c r="M2723" s="176"/>
      <c r="N2723" s="286"/>
      <c r="O2723" s="286"/>
      <c r="P2723" s="176"/>
      <c r="Q2723" s="203">
        <f t="shared" si="1216"/>
        <v>0</v>
      </c>
      <c r="R2723" s="203">
        <f t="shared" si="1217"/>
        <v>0</v>
      </c>
      <c r="S2723" s="203">
        <f t="shared" si="1218"/>
        <v>0</v>
      </c>
      <c r="T2723" s="203">
        <f t="shared" si="1219"/>
        <v>0</v>
      </c>
      <c r="U2723" s="203">
        <f t="shared" si="1220"/>
        <v>0</v>
      </c>
      <c r="V2723" s="175">
        <f>IF(Q2723&gt;0,VLOOKUP(Q2723,Jahresfaktoren!$A$11:$B$24,2,),0)</f>
        <v>0</v>
      </c>
      <c r="W2723" s="175">
        <f>IF(R2723&gt;0,VLOOKUP(R2723,Jahresfaktoren!$D$11:$E$24,2,),0)</f>
        <v>0</v>
      </c>
      <c r="X2723" s="175">
        <f>IF(S2723&gt;0,VLOOKUP(S2723,Jahresfaktoren!$A$28:$B$29,2,),0)</f>
        <v>0</v>
      </c>
      <c r="Y2723" s="175">
        <f>IF(T2723&gt;0,VLOOKUP(T2723,Jahresfaktoren!$A$28:$B$29,2,),0)</f>
        <v>0</v>
      </c>
      <c r="Z2723" s="175">
        <f>IF(U2723&gt;0,VLOOKUP(U2723,Jahresfaktoren!$A$32:$B$33,2,),)</f>
        <v>0</v>
      </c>
      <c r="AA2723" s="177" t="str">
        <f t="shared" si="1225"/>
        <v/>
      </c>
      <c r="AB2723" s="177" t="str">
        <f t="shared" si="1226"/>
        <v/>
      </c>
      <c r="AC2723" s="177" t="str">
        <f t="shared" si="1227"/>
        <v/>
      </c>
      <c r="AD2723" s="177" t="str">
        <f t="shared" si="1228"/>
        <v/>
      </c>
      <c r="AE2723" s="177" t="str">
        <f t="shared" si="1229"/>
        <v/>
      </c>
      <c r="AF2723" s="178">
        <f>IF(Q2723&gt;0,VLOOKUP(H2723,Leistungszahlen!$A$11:$C$158,3,),0)</f>
        <v>0</v>
      </c>
      <c r="AG2723" s="178">
        <f>IF(R2723&gt;0,VLOOKUP(H2723,Leistungszahlen!$A$11:$F$158,6,),IF(T2723&gt;0,VLOOKUP(H2723,Leistungszahlen!$A$11:$F$158,6,),0))</f>
        <v>0</v>
      </c>
      <c r="AH2723" s="179">
        <f t="shared" si="1230"/>
        <v>0</v>
      </c>
      <c r="AI2723" s="179">
        <f t="shared" si="1231"/>
        <v>0</v>
      </c>
      <c r="AJ2723" s="179">
        <f t="shared" si="1232"/>
        <v>0</v>
      </c>
      <c r="AK2723" s="179">
        <f t="shared" si="1233"/>
        <v>0</v>
      </c>
      <c r="AL2723" s="179">
        <f t="shared" si="1234"/>
        <v>0</v>
      </c>
      <c r="AM2723" s="180" t="str">
        <f>IF(L2723=1,Stundensätze!$D$13,IF(L2723=2,Stundensätze!$D$17,IF(L2723=4,Stundensätze!$D$21,"")))</f>
        <v/>
      </c>
      <c r="AN2723" s="180" t="str">
        <f>IF(L2723=1,Stundensätze!$D$15,IF(L2723=2,Stundensätze!$D$19,IF(L2723=4,Stundensätze!$D$23,"")))</f>
        <v/>
      </c>
      <c r="AO2723" s="180">
        <f t="shared" si="1235"/>
        <v>0</v>
      </c>
      <c r="AP2723" s="180">
        <f t="shared" si="1236"/>
        <v>0</v>
      </c>
      <c r="AQ2723" s="192" t="str">
        <f t="shared" si="1237"/>
        <v/>
      </c>
      <c r="AR2723" s="192" t="str">
        <f t="shared" si="1238"/>
        <v/>
      </c>
      <c r="AS2723" s="193">
        <f t="shared" si="1239"/>
        <v>0</v>
      </c>
      <c r="AT2723" s="258">
        <f>IF(K2723=0,0,VLOOKUP(K2723,Kostenstellen!A:B,2,FALSE))</f>
        <v>0</v>
      </c>
      <c r="AU2723" s="68" t="str">
        <f t="shared" si="1221"/>
        <v/>
      </c>
      <c r="AV2723" s="68" t="str">
        <f t="shared" si="1222"/>
        <v/>
      </c>
      <c r="AW2723" s="68">
        <f>IF(AF2723=0,0,VLOOKUP($H2723,Leistungszahlen!$A$11:$H$158,4,FALSE))</f>
        <v>0</v>
      </c>
      <c r="AX2723" s="68">
        <f>IF(AF2723=0,0,VLOOKUP($H2723,Leistungszahlen!$A$11:$H$158,5,FALSE))</f>
        <v>0</v>
      </c>
      <c r="AY2723" s="68">
        <f>IF(AG2723=0,0,VLOOKUP($H2723,Leistungszahlen!$A$11:$H$158,6,FALSE))</f>
        <v>0</v>
      </c>
      <c r="AZ2723" s="68">
        <f t="shared" si="1223"/>
        <v>0</v>
      </c>
      <c r="BA2723" s="68">
        <f t="shared" si="1224"/>
        <v>0</v>
      </c>
      <c r="BC2723" s="68">
        <f t="shared" si="1240"/>
        <v>0</v>
      </c>
      <c r="BD2723" s="285"/>
    </row>
    <row r="2724" spans="1:56" s="68" customFormat="1">
      <c r="A2724" s="200"/>
      <c r="B2724" s="200"/>
      <c r="C2724" s="200"/>
      <c r="D2724" s="200"/>
      <c r="E2724" s="200"/>
      <c r="F2724" s="200"/>
      <c r="G2724" s="200"/>
      <c r="H2724" s="201"/>
      <c r="I2724" s="202"/>
      <c r="J2724" s="200"/>
      <c r="K2724" s="176"/>
      <c r="L2724" s="176"/>
      <c r="M2724" s="176"/>
      <c r="N2724" s="286"/>
      <c r="O2724" s="286"/>
      <c r="P2724" s="176"/>
      <c r="Q2724" s="203">
        <f t="shared" si="1216"/>
        <v>0</v>
      </c>
      <c r="R2724" s="203">
        <f t="shared" si="1217"/>
        <v>0</v>
      </c>
      <c r="S2724" s="203">
        <f t="shared" si="1218"/>
        <v>0</v>
      </c>
      <c r="T2724" s="203">
        <f t="shared" si="1219"/>
        <v>0</v>
      </c>
      <c r="U2724" s="203">
        <f t="shared" si="1220"/>
        <v>0</v>
      </c>
      <c r="V2724" s="175">
        <f>IF(Q2724&gt;0,VLOOKUP(Q2724,Jahresfaktoren!$A$11:$B$24,2,),0)</f>
        <v>0</v>
      </c>
      <c r="W2724" s="175">
        <f>IF(R2724&gt;0,VLOOKUP(R2724,Jahresfaktoren!$D$11:$E$24,2,),0)</f>
        <v>0</v>
      </c>
      <c r="X2724" s="175">
        <f>IF(S2724&gt;0,VLOOKUP(S2724,Jahresfaktoren!$A$28:$B$29,2,),0)</f>
        <v>0</v>
      </c>
      <c r="Y2724" s="175">
        <f>IF(T2724&gt;0,VLOOKUP(T2724,Jahresfaktoren!$A$28:$B$29,2,),0)</f>
        <v>0</v>
      </c>
      <c r="Z2724" s="175">
        <f>IF(U2724&gt;0,VLOOKUP(U2724,Jahresfaktoren!$A$32:$B$33,2,),)</f>
        <v>0</v>
      </c>
      <c r="AA2724" s="177" t="str">
        <f t="shared" si="1225"/>
        <v/>
      </c>
      <c r="AB2724" s="177" t="str">
        <f t="shared" si="1226"/>
        <v/>
      </c>
      <c r="AC2724" s="177" t="str">
        <f t="shared" si="1227"/>
        <v/>
      </c>
      <c r="AD2724" s="177" t="str">
        <f t="shared" si="1228"/>
        <v/>
      </c>
      <c r="AE2724" s="177" t="str">
        <f t="shared" si="1229"/>
        <v/>
      </c>
      <c r="AF2724" s="178">
        <f>IF(Q2724&gt;0,VLOOKUP(H2724,Leistungszahlen!$A$11:$C$158,3,),0)</f>
        <v>0</v>
      </c>
      <c r="AG2724" s="178">
        <f>IF(R2724&gt;0,VLOOKUP(H2724,Leistungszahlen!$A$11:$F$158,6,),IF(T2724&gt;0,VLOOKUP(H2724,Leistungszahlen!$A$11:$F$158,6,),0))</f>
        <v>0</v>
      </c>
      <c r="AH2724" s="179">
        <f t="shared" si="1230"/>
        <v>0</v>
      </c>
      <c r="AI2724" s="179">
        <f t="shared" si="1231"/>
        <v>0</v>
      </c>
      <c r="AJ2724" s="179">
        <f t="shared" si="1232"/>
        <v>0</v>
      </c>
      <c r="AK2724" s="179">
        <f t="shared" si="1233"/>
        <v>0</v>
      </c>
      <c r="AL2724" s="179">
        <f t="shared" si="1234"/>
        <v>0</v>
      </c>
      <c r="AM2724" s="180" t="str">
        <f>IF(L2724=1,Stundensätze!$D$13,IF(L2724=2,Stundensätze!$D$17,IF(L2724=4,Stundensätze!$D$21,"")))</f>
        <v/>
      </c>
      <c r="AN2724" s="180" t="str">
        <f>IF(L2724=1,Stundensätze!$D$15,IF(L2724=2,Stundensätze!$D$19,IF(L2724=4,Stundensätze!$D$23,"")))</f>
        <v/>
      </c>
      <c r="AO2724" s="180">
        <f t="shared" si="1235"/>
        <v>0</v>
      </c>
      <c r="AP2724" s="180">
        <f t="shared" si="1236"/>
        <v>0</v>
      </c>
      <c r="AQ2724" s="192" t="str">
        <f t="shared" si="1237"/>
        <v/>
      </c>
      <c r="AR2724" s="192" t="str">
        <f t="shared" si="1238"/>
        <v/>
      </c>
      <c r="AS2724" s="193">
        <f t="shared" si="1239"/>
        <v>0</v>
      </c>
      <c r="AT2724" s="258">
        <f>IF(K2724=0,0,VLOOKUP(K2724,Kostenstellen!A:B,2,FALSE))</f>
        <v>0</v>
      </c>
      <c r="AU2724" s="68" t="str">
        <f t="shared" si="1221"/>
        <v/>
      </c>
      <c r="AV2724" s="68" t="str">
        <f t="shared" si="1222"/>
        <v/>
      </c>
      <c r="AW2724" s="68">
        <f>IF(AF2724=0,0,VLOOKUP($H2724,Leistungszahlen!$A$11:$H$158,4,FALSE))</f>
        <v>0</v>
      </c>
      <c r="AX2724" s="68">
        <f>IF(AF2724=0,0,VLOOKUP($H2724,Leistungszahlen!$A$11:$H$158,5,FALSE))</f>
        <v>0</v>
      </c>
      <c r="AY2724" s="68">
        <f>IF(AG2724=0,0,VLOOKUP($H2724,Leistungszahlen!$A$11:$H$158,6,FALSE))</f>
        <v>0</v>
      </c>
      <c r="AZ2724" s="68">
        <f t="shared" si="1223"/>
        <v>0</v>
      </c>
      <c r="BA2724" s="68">
        <f t="shared" si="1224"/>
        <v>0</v>
      </c>
      <c r="BC2724" s="68">
        <f t="shared" si="1240"/>
        <v>0</v>
      </c>
      <c r="BD2724" s="285"/>
    </row>
    <row r="2725" spans="1:56" s="68" customFormat="1">
      <c r="A2725" s="200"/>
      <c r="B2725" s="200"/>
      <c r="C2725" s="200"/>
      <c r="D2725" s="200"/>
      <c r="E2725" s="200"/>
      <c r="F2725" s="200"/>
      <c r="G2725" s="200"/>
      <c r="H2725" s="201"/>
      <c r="I2725" s="202"/>
      <c r="J2725" s="200"/>
      <c r="K2725" s="176"/>
      <c r="L2725" s="176"/>
      <c r="M2725" s="176"/>
      <c r="N2725" s="286"/>
      <c r="O2725" s="286"/>
      <c r="P2725" s="176"/>
      <c r="Q2725" s="203">
        <f t="shared" si="1216"/>
        <v>0</v>
      </c>
      <c r="R2725" s="203">
        <f t="shared" si="1217"/>
        <v>0</v>
      </c>
      <c r="S2725" s="203">
        <f t="shared" si="1218"/>
        <v>0</v>
      </c>
      <c r="T2725" s="203">
        <f t="shared" si="1219"/>
        <v>0</v>
      </c>
      <c r="U2725" s="203">
        <f t="shared" si="1220"/>
        <v>0</v>
      </c>
      <c r="V2725" s="175">
        <f>IF(Q2725&gt;0,VLOOKUP(Q2725,Jahresfaktoren!$A$11:$B$24,2,),0)</f>
        <v>0</v>
      </c>
      <c r="W2725" s="175">
        <f>IF(R2725&gt;0,VLOOKUP(R2725,Jahresfaktoren!$D$11:$E$24,2,),0)</f>
        <v>0</v>
      </c>
      <c r="X2725" s="175">
        <f>IF(S2725&gt;0,VLOOKUP(S2725,Jahresfaktoren!$A$28:$B$29,2,),0)</f>
        <v>0</v>
      </c>
      <c r="Y2725" s="175">
        <f>IF(T2725&gt;0,VLOOKUP(T2725,Jahresfaktoren!$A$28:$B$29,2,),0)</f>
        <v>0</v>
      </c>
      <c r="Z2725" s="175">
        <f>IF(U2725&gt;0,VLOOKUP(U2725,Jahresfaktoren!$A$32:$B$33,2,),)</f>
        <v>0</v>
      </c>
      <c r="AA2725" s="177" t="str">
        <f t="shared" si="1225"/>
        <v/>
      </c>
      <c r="AB2725" s="177" t="str">
        <f t="shared" si="1226"/>
        <v/>
      </c>
      <c r="AC2725" s="177" t="str">
        <f t="shared" si="1227"/>
        <v/>
      </c>
      <c r="AD2725" s="177" t="str">
        <f t="shared" si="1228"/>
        <v/>
      </c>
      <c r="AE2725" s="177" t="str">
        <f t="shared" si="1229"/>
        <v/>
      </c>
      <c r="AF2725" s="178">
        <f>IF(Q2725&gt;0,VLOOKUP(H2725,Leistungszahlen!$A$11:$C$158,3,),0)</f>
        <v>0</v>
      </c>
      <c r="AG2725" s="178">
        <f>IF(R2725&gt;0,VLOOKUP(H2725,Leistungszahlen!$A$11:$F$158,6,),IF(T2725&gt;0,VLOOKUP(H2725,Leistungszahlen!$A$11:$F$158,6,),0))</f>
        <v>0</v>
      </c>
      <c r="AH2725" s="179">
        <f t="shared" si="1230"/>
        <v>0</v>
      </c>
      <c r="AI2725" s="179">
        <f t="shared" si="1231"/>
        <v>0</v>
      </c>
      <c r="AJ2725" s="179">
        <f t="shared" si="1232"/>
        <v>0</v>
      </c>
      <c r="AK2725" s="179">
        <f t="shared" si="1233"/>
        <v>0</v>
      </c>
      <c r="AL2725" s="179">
        <f t="shared" si="1234"/>
        <v>0</v>
      </c>
      <c r="AM2725" s="180" t="str">
        <f>IF(L2725=1,Stundensätze!$D$13,IF(L2725=2,Stundensätze!$D$17,IF(L2725=4,Stundensätze!$D$21,"")))</f>
        <v/>
      </c>
      <c r="AN2725" s="180" t="str">
        <f>IF(L2725=1,Stundensätze!$D$15,IF(L2725=2,Stundensätze!$D$19,IF(L2725=4,Stundensätze!$D$23,"")))</f>
        <v/>
      </c>
      <c r="AO2725" s="180">
        <f t="shared" si="1235"/>
        <v>0</v>
      </c>
      <c r="AP2725" s="180">
        <f t="shared" si="1236"/>
        <v>0</v>
      </c>
      <c r="AQ2725" s="192" t="str">
        <f t="shared" si="1237"/>
        <v/>
      </c>
      <c r="AR2725" s="192" t="str">
        <f t="shared" si="1238"/>
        <v/>
      </c>
      <c r="AS2725" s="193">
        <f t="shared" si="1239"/>
        <v>0</v>
      </c>
      <c r="AT2725" s="258">
        <f>IF(K2725=0,0,VLOOKUP(K2725,Kostenstellen!A:B,2,FALSE))</f>
        <v>0</v>
      </c>
      <c r="AU2725" s="68" t="str">
        <f t="shared" si="1221"/>
        <v/>
      </c>
      <c r="AV2725" s="68" t="str">
        <f t="shared" si="1222"/>
        <v/>
      </c>
      <c r="AW2725" s="68">
        <f>IF(AF2725=0,0,VLOOKUP($H2725,Leistungszahlen!$A$11:$H$158,4,FALSE))</f>
        <v>0</v>
      </c>
      <c r="AX2725" s="68">
        <f>IF(AF2725=0,0,VLOOKUP($H2725,Leistungszahlen!$A$11:$H$158,5,FALSE))</f>
        <v>0</v>
      </c>
      <c r="AY2725" s="68">
        <f>IF(AG2725=0,0,VLOOKUP($H2725,Leistungszahlen!$A$11:$H$158,6,FALSE))</f>
        <v>0</v>
      </c>
      <c r="AZ2725" s="68">
        <f t="shared" si="1223"/>
        <v>0</v>
      </c>
      <c r="BA2725" s="68">
        <f t="shared" si="1224"/>
        <v>0</v>
      </c>
      <c r="BC2725" s="68">
        <f t="shared" si="1240"/>
        <v>0</v>
      </c>
      <c r="BD2725" s="285"/>
    </row>
    <row r="2726" spans="1:56" s="68" customFormat="1">
      <c r="A2726" s="200"/>
      <c r="B2726" s="200"/>
      <c r="C2726" s="200"/>
      <c r="D2726" s="200"/>
      <c r="E2726" s="200"/>
      <c r="F2726" s="200"/>
      <c r="G2726" s="200"/>
      <c r="H2726" s="201"/>
      <c r="I2726" s="202"/>
      <c r="J2726" s="200"/>
      <c r="K2726" s="176"/>
      <c r="L2726" s="176"/>
      <c r="M2726" s="176"/>
      <c r="N2726" s="286"/>
      <c r="O2726" s="286"/>
      <c r="P2726" s="176"/>
      <c r="Q2726" s="203">
        <f t="shared" si="1216"/>
        <v>0</v>
      </c>
      <c r="R2726" s="203">
        <f t="shared" si="1217"/>
        <v>0</v>
      </c>
      <c r="S2726" s="203">
        <f t="shared" si="1218"/>
        <v>0</v>
      </c>
      <c r="T2726" s="203">
        <f t="shared" si="1219"/>
        <v>0</v>
      </c>
      <c r="U2726" s="203">
        <f t="shared" si="1220"/>
        <v>0</v>
      </c>
      <c r="V2726" s="175">
        <f>IF(Q2726&gt;0,VLOOKUP(Q2726,Jahresfaktoren!$A$11:$B$24,2,),0)</f>
        <v>0</v>
      </c>
      <c r="W2726" s="175">
        <f>IF(R2726&gt;0,VLOOKUP(R2726,Jahresfaktoren!$D$11:$E$24,2,),0)</f>
        <v>0</v>
      </c>
      <c r="X2726" s="175">
        <f>IF(S2726&gt;0,VLOOKUP(S2726,Jahresfaktoren!$A$28:$B$29,2,),0)</f>
        <v>0</v>
      </c>
      <c r="Y2726" s="175">
        <f>IF(T2726&gt;0,VLOOKUP(T2726,Jahresfaktoren!$A$28:$B$29,2,),0)</f>
        <v>0</v>
      </c>
      <c r="Z2726" s="175">
        <f>IF(U2726&gt;0,VLOOKUP(U2726,Jahresfaktoren!$A$32:$B$33,2,),)</f>
        <v>0</v>
      </c>
      <c r="AA2726" s="177" t="str">
        <f t="shared" si="1225"/>
        <v/>
      </c>
      <c r="AB2726" s="177" t="str">
        <f t="shared" si="1226"/>
        <v/>
      </c>
      <c r="AC2726" s="177" t="str">
        <f t="shared" si="1227"/>
        <v/>
      </c>
      <c r="AD2726" s="177" t="str">
        <f t="shared" si="1228"/>
        <v/>
      </c>
      <c r="AE2726" s="177" t="str">
        <f t="shared" si="1229"/>
        <v/>
      </c>
      <c r="AF2726" s="178">
        <f>IF(Q2726&gt;0,VLOOKUP(H2726,Leistungszahlen!$A$11:$C$158,3,),0)</f>
        <v>0</v>
      </c>
      <c r="AG2726" s="178">
        <f>IF(R2726&gt;0,VLOOKUP(H2726,Leistungszahlen!$A$11:$F$158,6,),IF(T2726&gt;0,VLOOKUP(H2726,Leistungszahlen!$A$11:$F$158,6,),0))</f>
        <v>0</v>
      </c>
      <c r="AH2726" s="179">
        <f t="shared" si="1230"/>
        <v>0</v>
      </c>
      <c r="AI2726" s="179">
        <f t="shared" si="1231"/>
        <v>0</v>
      </c>
      <c r="AJ2726" s="179">
        <f t="shared" si="1232"/>
        <v>0</v>
      </c>
      <c r="AK2726" s="179">
        <f t="shared" si="1233"/>
        <v>0</v>
      </c>
      <c r="AL2726" s="179">
        <f t="shared" si="1234"/>
        <v>0</v>
      </c>
      <c r="AM2726" s="180" t="str">
        <f>IF(L2726=1,Stundensätze!$D$13,IF(L2726=2,Stundensätze!$D$17,IF(L2726=4,Stundensätze!$D$21,"")))</f>
        <v/>
      </c>
      <c r="AN2726" s="180" t="str">
        <f>IF(L2726=1,Stundensätze!$D$15,IF(L2726=2,Stundensätze!$D$19,IF(L2726=4,Stundensätze!$D$23,"")))</f>
        <v/>
      </c>
      <c r="AO2726" s="180">
        <f t="shared" si="1235"/>
        <v>0</v>
      </c>
      <c r="AP2726" s="180">
        <f t="shared" si="1236"/>
        <v>0</v>
      </c>
      <c r="AQ2726" s="192" t="str">
        <f t="shared" si="1237"/>
        <v/>
      </c>
      <c r="AR2726" s="192" t="str">
        <f t="shared" si="1238"/>
        <v/>
      </c>
      <c r="AS2726" s="193">
        <f t="shared" si="1239"/>
        <v>0</v>
      </c>
      <c r="AT2726" s="258">
        <f>IF(K2726=0,0,VLOOKUP(K2726,Kostenstellen!A:B,2,FALSE))</f>
        <v>0</v>
      </c>
      <c r="AU2726" s="68" t="str">
        <f t="shared" si="1221"/>
        <v/>
      </c>
      <c r="AV2726" s="68" t="str">
        <f t="shared" si="1222"/>
        <v/>
      </c>
      <c r="AW2726" s="68">
        <f>IF(AF2726=0,0,VLOOKUP($H2726,Leistungszahlen!$A$11:$H$158,4,FALSE))</f>
        <v>0</v>
      </c>
      <c r="AX2726" s="68">
        <f>IF(AF2726=0,0,VLOOKUP($H2726,Leistungszahlen!$A$11:$H$158,5,FALSE))</f>
        <v>0</v>
      </c>
      <c r="AY2726" s="68">
        <f>IF(AG2726=0,0,VLOOKUP($H2726,Leistungszahlen!$A$11:$H$158,6,FALSE))</f>
        <v>0</v>
      </c>
      <c r="AZ2726" s="68">
        <f t="shared" si="1223"/>
        <v>0</v>
      </c>
      <c r="BA2726" s="68">
        <f t="shared" si="1224"/>
        <v>0</v>
      </c>
      <c r="BC2726" s="68">
        <f t="shared" si="1240"/>
        <v>0</v>
      </c>
      <c r="BD2726" s="285"/>
    </row>
    <row r="2727" spans="1:56" s="68" customFormat="1">
      <c r="A2727" s="200"/>
      <c r="B2727" s="200"/>
      <c r="C2727" s="200"/>
      <c r="D2727" s="200"/>
      <c r="E2727" s="200"/>
      <c r="F2727" s="200"/>
      <c r="G2727" s="200"/>
      <c r="H2727" s="201"/>
      <c r="I2727" s="202"/>
      <c r="J2727" s="200"/>
      <c r="K2727" s="176"/>
      <c r="L2727" s="176"/>
      <c r="M2727" s="176"/>
      <c r="N2727" s="286"/>
      <c r="O2727" s="286"/>
      <c r="P2727" s="176"/>
      <c r="Q2727" s="203">
        <f t="shared" si="1216"/>
        <v>0</v>
      </c>
      <c r="R2727" s="203">
        <f t="shared" si="1217"/>
        <v>0</v>
      </c>
      <c r="S2727" s="203">
        <f t="shared" si="1218"/>
        <v>0</v>
      </c>
      <c r="T2727" s="203">
        <f t="shared" si="1219"/>
        <v>0</v>
      </c>
      <c r="U2727" s="203">
        <f t="shared" si="1220"/>
        <v>0</v>
      </c>
      <c r="V2727" s="175">
        <f>IF(Q2727&gt;0,VLOOKUP(Q2727,Jahresfaktoren!$A$11:$B$24,2,),0)</f>
        <v>0</v>
      </c>
      <c r="W2727" s="175">
        <f>IF(R2727&gt;0,VLOOKUP(R2727,Jahresfaktoren!$D$11:$E$24,2,),0)</f>
        <v>0</v>
      </c>
      <c r="X2727" s="175">
        <f>IF(S2727&gt;0,VLOOKUP(S2727,Jahresfaktoren!$A$28:$B$29,2,),0)</f>
        <v>0</v>
      </c>
      <c r="Y2727" s="175">
        <f>IF(T2727&gt;0,VLOOKUP(T2727,Jahresfaktoren!$A$28:$B$29,2,),0)</f>
        <v>0</v>
      </c>
      <c r="Z2727" s="175">
        <f>IF(U2727&gt;0,VLOOKUP(U2727,Jahresfaktoren!$A$32:$B$33,2,),)</f>
        <v>0</v>
      </c>
      <c r="AA2727" s="177" t="str">
        <f t="shared" si="1225"/>
        <v/>
      </c>
      <c r="AB2727" s="177" t="str">
        <f t="shared" si="1226"/>
        <v/>
      </c>
      <c r="AC2727" s="177" t="str">
        <f t="shared" si="1227"/>
        <v/>
      </c>
      <c r="AD2727" s="177" t="str">
        <f t="shared" si="1228"/>
        <v/>
      </c>
      <c r="AE2727" s="177" t="str">
        <f t="shared" si="1229"/>
        <v/>
      </c>
      <c r="AF2727" s="178">
        <f>IF(Q2727&gt;0,VLOOKUP(H2727,Leistungszahlen!$A$11:$C$158,3,),0)</f>
        <v>0</v>
      </c>
      <c r="AG2727" s="178">
        <f>IF(R2727&gt;0,VLOOKUP(H2727,Leistungszahlen!$A$11:$F$158,6,),IF(T2727&gt;0,VLOOKUP(H2727,Leistungszahlen!$A$11:$F$158,6,),0))</f>
        <v>0</v>
      </c>
      <c r="AH2727" s="179">
        <f t="shared" si="1230"/>
        <v>0</v>
      </c>
      <c r="AI2727" s="179">
        <f t="shared" si="1231"/>
        <v>0</v>
      </c>
      <c r="AJ2727" s="179">
        <f t="shared" si="1232"/>
        <v>0</v>
      </c>
      <c r="AK2727" s="179">
        <f t="shared" si="1233"/>
        <v>0</v>
      </c>
      <c r="AL2727" s="179">
        <f t="shared" si="1234"/>
        <v>0</v>
      </c>
      <c r="AM2727" s="180" t="str">
        <f>IF(L2727=1,Stundensätze!$D$13,IF(L2727=2,Stundensätze!$D$17,IF(L2727=4,Stundensätze!$D$21,"")))</f>
        <v/>
      </c>
      <c r="AN2727" s="180" t="str">
        <f>IF(L2727=1,Stundensätze!$D$15,IF(L2727=2,Stundensätze!$D$19,IF(L2727=4,Stundensätze!$D$23,"")))</f>
        <v/>
      </c>
      <c r="AO2727" s="180">
        <f t="shared" si="1235"/>
        <v>0</v>
      </c>
      <c r="AP2727" s="180">
        <f t="shared" si="1236"/>
        <v>0</v>
      </c>
      <c r="AQ2727" s="192" t="str">
        <f t="shared" si="1237"/>
        <v/>
      </c>
      <c r="AR2727" s="192" t="str">
        <f t="shared" si="1238"/>
        <v/>
      </c>
      <c r="AS2727" s="193">
        <f t="shared" si="1239"/>
        <v>0</v>
      </c>
      <c r="AT2727" s="258">
        <f>IF(K2727=0,0,VLOOKUP(K2727,Kostenstellen!A:B,2,FALSE))</f>
        <v>0</v>
      </c>
      <c r="AU2727" s="68" t="str">
        <f t="shared" si="1221"/>
        <v/>
      </c>
      <c r="AV2727" s="68" t="str">
        <f t="shared" si="1222"/>
        <v/>
      </c>
      <c r="AW2727" s="68">
        <f>IF(AF2727=0,0,VLOOKUP($H2727,Leistungszahlen!$A$11:$H$158,4,FALSE))</f>
        <v>0</v>
      </c>
      <c r="AX2727" s="68">
        <f>IF(AF2727=0,0,VLOOKUP($H2727,Leistungszahlen!$A$11:$H$158,5,FALSE))</f>
        <v>0</v>
      </c>
      <c r="AY2727" s="68">
        <f>IF(AG2727=0,0,VLOOKUP($H2727,Leistungszahlen!$A$11:$H$158,6,FALSE))</f>
        <v>0</v>
      </c>
      <c r="AZ2727" s="68">
        <f t="shared" si="1223"/>
        <v>0</v>
      </c>
      <c r="BA2727" s="68">
        <f t="shared" si="1224"/>
        <v>0</v>
      </c>
      <c r="BC2727" s="68">
        <f t="shared" si="1240"/>
        <v>0</v>
      </c>
      <c r="BD2727" s="285"/>
    </row>
    <row r="2728" spans="1:56" s="68" customFormat="1">
      <c r="A2728" s="200"/>
      <c r="B2728" s="200"/>
      <c r="C2728" s="200"/>
      <c r="D2728" s="200"/>
      <c r="E2728" s="200"/>
      <c r="F2728" s="200"/>
      <c r="G2728" s="200"/>
      <c r="H2728" s="201"/>
      <c r="I2728" s="202"/>
      <c r="J2728" s="200"/>
      <c r="K2728" s="176"/>
      <c r="L2728" s="176"/>
      <c r="M2728" s="176"/>
      <c r="N2728" s="286"/>
      <c r="O2728" s="286"/>
      <c r="P2728" s="176"/>
      <c r="Q2728" s="203">
        <f t="shared" si="1216"/>
        <v>0</v>
      </c>
      <c r="R2728" s="203">
        <f t="shared" si="1217"/>
        <v>0</v>
      </c>
      <c r="S2728" s="203">
        <f t="shared" si="1218"/>
        <v>0</v>
      </c>
      <c r="T2728" s="203">
        <f t="shared" si="1219"/>
        <v>0</v>
      </c>
      <c r="U2728" s="203">
        <f t="shared" si="1220"/>
        <v>0</v>
      </c>
      <c r="V2728" s="175">
        <f>IF(Q2728&gt;0,VLOOKUP(Q2728,Jahresfaktoren!$A$11:$B$24,2,),0)</f>
        <v>0</v>
      </c>
      <c r="W2728" s="175">
        <f>IF(R2728&gt;0,VLOOKUP(R2728,Jahresfaktoren!$D$11:$E$24,2,),0)</f>
        <v>0</v>
      </c>
      <c r="X2728" s="175">
        <f>IF(S2728&gt;0,VLOOKUP(S2728,Jahresfaktoren!$A$28:$B$29,2,),0)</f>
        <v>0</v>
      </c>
      <c r="Y2728" s="175">
        <f>IF(T2728&gt;0,VLOOKUP(T2728,Jahresfaktoren!$A$28:$B$29,2,),0)</f>
        <v>0</v>
      </c>
      <c r="Z2728" s="175">
        <f>IF(U2728&gt;0,VLOOKUP(U2728,Jahresfaktoren!$A$32:$B$33,2,),)</f>
        <v>0</v>
      </c>
      <c r="AA2728" s="177" t="str">
        <f t="shared" si="1225"/>
        <v/>
      </c>
      <c r="AB2728" s="177" t="str">
        <f t="shared" si="1226"/>
        <v/>
      </c>
      <c r="AC2728" s="177" t="str">
        <f t="shared" si="1227"/>
        <v/>
      </c>
      <c r="AD2728" s="177" t="str">
        <f t="shared" si="1228"/>
        <v/>
      </c>
      <c r="AE2728" s="177" t="str">
        <f t="shared" si="1229"/>
        <v/>
      </c>
      <c r="AF2728" s="178">
        <f>IF(Q2728&gt;0,VLOOKUP(H2728,Leistungszahlen!$A$11:$C$158,3,),0)</f>
        <v>0</v>
      </c>
      <c r="AG2728" s="178">
        <f>IF(R2728&gt;0,VLOOKUP(H2728,Leistungszahlen!$A$11:$F$158,6,),IF(T2728&gt;0,VLOOKUP(H2728,Leistungszahlen!$A$11:$F$158,6,),0))</f>
        <v>0</v>
      </c>
      <c r="AH2728" s="179">
        <f t="shared" si="1230"/>
        <v>0</v>
      </c>
      <c r="AI2728" s="179">
        <f t="shared" si="1231"/>
        <v>0</v>
      </c>
      <c r="AJ2728" s="179">
        <f t="shared" si="1232"/>
        <v>0</v>
      </c>
      <c r="AK2728" s="179">
        <f t="shared" si="1233"/>
        <v>0</v>
      </c>
      <c r="AL2728" s="179">
        <f t="shared" si="1234"/>
        <v>0</v>
      </c>
      <c r="AM2728" s="180" t="str">
        <f>IF(L2728=1,Stundensätze!$D$13,IF(L2728=2,Stundensätze!$D$17,IF(L2728=4,Stundensätze!$D$21,"")))</f>
        <v/>
      </c>
      <c r="AN2728" s="180" t="str">
        <f>IF(L2728=1,Stundensätze!$D$15,IF(L2728=2,Stundensätze!$D$19,IF(L2728=4,Stundensätze!$D$23,"")))</f>
        <v/>
      </c>
      <c r="AO2728" s="180">
        <f t="shared" si="1235"/>
        <v>0</v>
      </c>
      <c r="AP2728" s="180">
        <f t="shared" si="1236"/>
        <v>0</v>
      </c>
      <c r="AQ2728" s="192" t="str">
        <f t="shared" si="1237"/>
        <v/>
      </c>
      <c r="AR2728" s="192" t="str">
        <f t="shared" si="1238"/>
        <v/>
      </c>
      <c r="AS2728" s="193">
        <f t="shared" si="1239"/>
        <v>0</v>
      </c>
      <c r="AT2728" s="258">
        <f>IF(K2728=0,0,VLOOKUP(K2728,Kostenstellen!A:B,2,FALSE))</f>
        <v>0</v>
      </c>
      <c r="AU2728" s="68" t="str">
        <f t="shared" si="1221"/>
        <v/>
      </c>
      <c r="AV2728" s="68" t="str">
        <f t="shared" si="1222"/>
        <v/>
      </c>
      <c r="AW2728" s="68">
        <f>IF(AF2728=0,0,VLOOKUP($H2728,Leistungszahlen!$A$11:$H$158,4,FALSE))</f>
        <v>0</v>
      </c>
      <c r="AX2728" s="68">
        <f>IF(AF2728=0,0,VLOOKUP($H2728,Leistungszahlen!$A$11:$H$158,5,FALSE))</f>
        <v>0</v>
      </c>
      <c r="AY2728" s="68">
        <f>IF(AG2728=0,0,VLOOKUP($H2728,Leistungszahlen!$A$11:$H$158,6,FALSE))</f>
        <v>0</v>
      </c>
      <c r="AZ2728" s="68">
        <f t="shared" si="1223"/>
        <v>0</v>
      </c>
      <c r="BA2728" s="68">
        <f t="shared" si="1224"/>
        <v>0</v>
      </c>
      <c r="BC2728" s="68">
        <f t="shared" si="1240"/>
        <v>0</v>
      </c>
      <c r="BD2728" s="285"/>
    </row>
    <row r="2729" spans="1:56" s="68" customFormat="1">
      <c r="A2729" s="200"/>
      <c r="B2729" s="200"/>
      <c r="C2729" s="200"/>
      <c r="D2729" s="200"/>
      <c r="E2729" s="200"/>
      <c r="F2729" s="200"/>
      <c r="G2729" s="200"/>
      <c r="H2729" s="201"/>
      <c r="I2729" s="202"/>
      <c r="J2729" s="200"/>
      <c r="K2729" s="176"/>
      <c r="L2729" s="176"/>
      <c r="M2729" s="176"/>
      <c r="N2729" s="286"/>
      <c r="O2729" s="286"/>
      <c r="P2729" s="176"/>
      <c r="Q2729" s="203">
        <f t="shared" si="1216"/>
        <v>0</v>
      </c>
      <c r="R2729" s="203">
        <f t="shared" si="1217"/>
        <v>0</v>
      </c>
      <c r="S2729" s="203">
        <f t="shared" si="1218"/>
        <v>0</v>
      </c>
      <c r="T2729" s="203">
        <f t="shared" si="1219"/>
        <v>0</v>
      </c>
      <c r="U2729" s="203">
        <f t="shared" si="1220"/>
        <v>0</v>
      </c>
      <c r="V2729" s="175">
        <f>IF(Q2729&gt;0,VLOOKUP(Q2729,Jahresfaktoren!$A$11:$B$24,2,),0)</f>
        <v>0</v>
      </c>
      <c r="W2729" s="175">
        <f>IF(R2729&gt;0,VLOOKUP(R2729,Jahresfaktoren!$D$11:$E$24,2,),0)</f>
        <v>0</v>
      </c>
      <c r="X2729" s="175">
        <f>IF(S2729&gt;0,VLOOKUP(S2729,Jahresfaktoren!$A$28:$B$29,2,),0)</f>
        <v>0</v>
      </c>
      <c r="Y2729" s="175">
        <f>IF(T2729&gt;0,VLOOKUP(T2729,Jahresfaktoren!$A$28:$B$29,2,),0)</f>
        <v>0</v>
      </c>
      <c r="Z2729" s="175">
        <f>IF(U2729&gt;0,VLOOKUP(U2729,Jahresfaktoren!$A$32:$B$33,2,),)</f>
        <v>0</v>
      </c>
      <c r="AA2729" s="177" t="str">
        <f t="shared" si="1225"/>
        <v/>
      </c>
      <c r="AB2729" s="177" t="str">
        <f t="shared" si="1226"/>
        <v/>
      </c>
      <c r="AC2729" s="177" t="str">
        <f t="shared" si="1227"/>
        <v/>
      </c>
      <c r="AD2729" s="177" t="str">
        <f t="shared" si="1228"/>
        <v/>
      </c>
      <c r="AE2729" s="177" t="str">
        <f t="shared" si="1229"/>
        <v/>
      </c>
      <c r="AF2729" s="178">
        <f>IF(Q2729&gt;0,VLOOKUP(H2729,Leistungszahlen!$A$11:$C$158,3,),0)</f>
        <v>0</v>
      </c>
      <c r="AG2729" s="178">
        <f>IF(R2729&gt;0,VLOOKUP(H2729,Leistungszahlen!$A$11:$F$158,6,),IF(T2729&gt;0,VLOOKUP(H2729,Leistungszahlen!$A$11:$F$158,6,),0))</f>
        <v>0</v>
      </c>
      <c r="AH2729" s="179">
        <f t="shared" si="1230"/>
        <v>0</v>
      </c>
      <c r="AI2729" s="179">
        <f t="shared" si="1231"/>
        <v>0</v>
      </c>
      <c r="AJ2729" s="179">
        <f t="shared" si="1232"/>
        <v>0</v>
      </c>
      <c r="AK2729" s="179">
        <f t="shared" si="1233"/>
        <v>0</v>
      </c>
      <c r="AL2729" s="179">
        <f t="shared" si="1234"/>
        <v>0</v>
      </c>
      <c r="AM2729" s="180" t="str">
        <f>IF(L2729=1,Stundensätze!$D$13,IF(L2729=2,Stundensätze!$D$17,IF(L2729=4,Stundensätze!$D$21,"")))</f>
        <v/>
      </c>
      <c r="AN2729" s="180" t="str">
        <f>IF(L2729=1,Stundensätze!$D$15,IF(L2729=2,Stundensätze!$D$19,IF(L2729=4,Stundensätze!$D$23,"")))</f>
        <v/>
      </c>
      <c r="AO2729" s="180">
        <f t="shared" si="1235"/>
        <v>0</v>
      </c>
      <c r="AP2729" s="180">
        <f t="shared" si="1236"/>
        <v>0</v>
      </c>
      <c r="AQ2729" s="192" t="str">
        <f t="shared" si="1237"/>
        <v/>
      </c>
      <c r="AR2729" s="192" t="str">
        <f t="shared" si="1238"/>
        <v/>
      </c>
      <c r="AS2729" s="193">
        <f t="shared" si="1239"/>
        <v>0</v>
      </c>
      <c r="AT2729" s="258">
        <f>IF(K2729=0,0,VLOOKUP(K2729,Kostenstellen!A:B,2,FALSE))</f>
        <v>0</v>
      </c>
      <c r="AU2729" s="68" t="str">
        <f t="shared" si="1221"/>
        <v/>
      </c>
      <c r="AV2729" s="68" t="str">
        <f t="shared" si="1222"/>
        <v/>
      </c>
      <c r="AW2729" s="68">
        <f>IF(AF2729=0,0,VLOOKUP($H2729,Leistungszahlen!$A$11:$H$158,4,FALSE))</f>
        <v>0</v>
      </c>
      <c r="AX2729" s="68">
        <f>IF(AF2729=0,0,VLOOKUP($H2729,Leistungszahlen!$A$11:$H$158,5,FALSE))</f>
        <v>0</v>
      </c>
      <c r="AY2729" s="68">
        <f>IF(AG2729=0,0,VLOOKUP($H2729,Leistungszahlen!$A$11:$H$158,6,FALSE))</f>
        <v>0</v>
      </c>
      <c r="AZ2729" s="68">
        <f t="shared" si="1223"/>
        <v>0</v>
      </c>
      <c r="BA2729" s="68">
        <f t="shared" si="1224"/>
        <v>0</v>
      </c>
      <c r="BC2729" s="68">
        <f t="shared" si="1240"/>
        <v>0</v>
      </c>
      <c r="BD2729" s="285"/>
    </row>
    <row r="2730" spans="1:56" s="68" customFormat="1">
      <c r="A2730" s="200"/>
      <c r="B2730" s="200"/>
      <c r="C2730" s="200"/>
      <c r="D2730" s="200"/>
      <c r="E2730" s="200"/>
      <c r="F2730" s="200"/>
      <c r="G2730" s="200"/>
      <c r="H2730" s="201"/>
      <c r="I2730" s="202"/>
      <c r="J2730" s="200"/>
      <c r="K2730" s="176"/>
      <c r="L2730" s="176"/>
      <c r="M2730" s="176"/>
      <c r="N2730" s="286"/>
      <c r="O2730" s="286"/>
      <c r="P2730" s="176"/>
      <c r="Q2730" s="203">
        <f t="shared" si="1216"/>
        <v>0</v>
      </c>
      <c r="R2730" s="203">
        <f t="shared" si="1217"/>
        <v>0</v>
      </c>
      <c r="S2730" s="203">
        <f t="shared" si="1218"/>
        <v>0</v>
      </c>
      <c r="T2730" s="203">
        <f t="shared" si="1219"/>
        <v>0</v>
      </c>
      <c r="U2730" s="203">
        <f t="shared" si="1220"/>
        <v>0</v>
      </c>
      <c r="V2730" s="175">
        <f>IF(Q2730&gt;0,VLOOKUP(Q2730,Jahresfaktoren!$A$11:$B$24,2,),0)</f>
        <v>0</v>
      </c>
      <c r="W2730" s="175">
        <f>IF(R2730&gt;0,VLOOKUP(R2730,Jahresfaktoren!$D$11:$E$24,2,),0)</f>
        <v>0</v>
      </c>
      <c r="X2730" s="175">
        <f>IF(S2730&gt;0,VLOOKUP(S2730,Jahresfaktoren!$A$28:$B$29,2,),0)</f>
        <v>0</v>
      </c>
      <c r="Y2730" s="175">
        <f>IF(T2730&gt;0,VLOOKUP(T2730,Jahresfaktoren!$A$28:$B$29,2,),0)</f>
        <v>0</v>
      </c>
      <c r="Z2730" s="175">
        <f>IF(U2730&gt;0,VLOOKUP(U2730,Jahresfaktoren!$A$32:$B$33,2,),)</f>
        <v>0</v>
      </c>
      <c r="AA2730" s="177" t="str">
        <f t="shared" si="1225"/>
        <v/>
      </c>
      <c r="AB2730" s="177" t="str">
        <f t="shared" si="1226"/>
        <v/>
      </c>
      <c r="AC2730" s="177" t="str">
        <f t="shared" si="1227"/>
        <v/>
      </c>
      <c r="AD2730" s="177" t="str">
        <f t="shared" si="1228"/>
        <v/>
      </c>
      <c r="AE2730" s="177" t="str">
        <f t="shared" si="1229"/>
        <v/>
      </c>
      <c r="AF2730" s="178">
        <f>IF(Q2730&gt;0,VLOOKUP(H2730,Leistungszahlen!$A$11:$C$158,3,),0)</f>
        <v>0</v>
      </c>
      <c r="AG2730" s="178">
        <f>IF(R2730&gt;0,VLOOKUP(H2730,Leistungszahlen!$A$11:$F$158,6,),IF(T2730&gt;0,VLOOKUP(H2730,Leistungszahlen!$A$11:$F$158,6,),0))</f>
        <v>0</v>
      </c>
      <c r="AH2730" s="179">
        <f t="shared" si="1230"/>
        <v>0</v>
      </c>
      <c r="AI2730" s="179">
        <f t="shared" si="1231"/>
        <v>0</v>
      </c>
      <c r="AJ2730" s="179">
        <f t="shared" si="1232"/>
        <v>0</v>
      </c>
      <c r="AK2730" s="179">
        <f t="shared" si="1233"/>
        <v>0</v>
      </c>
      <c r="AL2730" s="179">
        <f t="shared" si="1234"/>
        <v>0</v>
      </c>
      <c r="AM2730" s="180" t="str">
        <f>IF(L2730=1,Stundensätze!$D$13,IF(L2730=2,Stundensätze!$D$17,IF(L2730=4,Stundensätze!$D$21,"")))</f>
        <v/>
      </c>
      <c r="AN2730" s="180" t="str">
        <f>IF(L2730=1,Stundensätze!$D$15,IF(L2730=2,Stundensätze!$D$19,IF(L2730=4,Stundensätze!$D$23,"")))</f>
        <v/>
      </c>
      <c r="AO2730" s="180">
        <f t="shared" si="1235"/>
        <v>0</v>
      </c>
      <c r="AP2730" s="180">
        <f t="shared" si="1236"/>
        <v>0</v>
      </c>
      <c r="AQ2730" s="192" t="str">
        <f t="shared" si="1237"/>
        <v/>
      </c>
      <c r="AR2730" s="192" t="str">
        <f t="shared" si="1238"/>
        <v/>
      </c>
      <c r="AS2730" s="193">
        <f t="shared" si="1239"/>
        <v>0</v>
      </c>
      <c r="AT2730" s="258">
        <f>IF(K2730=0,0,VLOOKUP(K2730,Kostenstellen!A:B,2,FALSE))</f>
        <v>0</v>
      </c>
      <c r="AU2730" s="68" t="str">
        <f t="shared" si="1221"/>
        <v/>
      </c>
      <c r="AV2730" s="68" t="str">
        <f t="shared" si="1222"/>
        <v/>
      </c>
      <c r="AW2730" s="68">
        <f>IF(AF2730=0,0,VLOOKUP($H2730,Leistungszahlen!$A$11:$H$158,4,FALSE))</f>
        <v>0</v>
      </c>
      <c r="AX2730" s="68">
        <f>IF(AF2730=0,0,VLOOKUP($H2730,Leistungszahlen!$A$11:$H$158,5,FALSE))</f>
        <v>0</v>
      </c>
      <c r="AY2730" s="68">
        <f>IF(AG2730=0,0,VLOOKUP($H2730,Leistungszahlen!$A$11:$H$158,6,FALSE))</f>
        <v>0</v>
      </c>
      <c r="AZ2730" s="68">
        <f t="shared" si="1223"/>
        <v>0</v>
      </c>
      <c r="BA2730" s="68">
        <f t="shared" si="1224"/>
        <v>0</v>
      </c>
      <c r="BC2730" s="68">
        <f t="shared" si="1240"/>
        <v>0</v>
      </c>
      <c r="BD2730" s="285"/>
    </row>
    <row r="2731" spans="1:56" s="68" customFormat="1">
      <c r="A2731" s="200"/>
      <c r="B2731" s="200"/>
      <c r="C2731" s="200"/>
      <c r="D2731" s="200"/>
      <c r="E2731" s="200"/>
      <c r="F2731" s="200"/>
      <c r="G2731" s="200"/>
      <c r="H2731" s="201"/>
      <c r="I2731" s="202"/>
      <c r="J2731" s="200"/>
      <c r="K2731" s="176"/>
      <c r="L2731" s="176"/>
      <c r="M2731" s="176"/>
      <c r="N2731" s="286"/>
      <c r="O2731" s="286"/>
      <c r="P2731" s="176"/>
      <c r="Q2731" s="203">
        <f t="shared" si="1216"/>
        <v>0</v>
      </c>
      <c r="R2731" s="203">
        <f t="shared" si="1217"/>
        <v>0</v>
      </c>
      <c r="S2731" s="203">
        <f t="shared" si="1218"/>
        <v>0</v>
      </c>
      <c r="T2731" s="203">
        <f t="shared" si="1219"/>
        <v>0</v>
      </c>
      <c r="U2731" s="203">
        <f t="shared" si="1220"/>
        <v>0</v>
      </c>
      <c r="V2731" s="175">
        <f>IF(Q2731&gt;0,VLOOKUP(Q2731,Jahresfaktoren!$A$11:$B$24,2,),0)</f>
        <v>0</v>
      </c>
      <c r="W2731" s="175">
        <f>IF(R2731&gt;0,VLOOKUP(R2731,Jahresfaktoren!$D$11:$E$24,2,),0)</f>
        <v>0</v>
      </c>
      <c r="X2731" s="175">
        <f>IF(S2731&gt;0,VLOOKUP(S2731,Jahresfaktoren!$A$28:$B$29,2,),0)</f>
        <v>0</v>
      </c>
      <c r="Y2731" s="175">
        <f>IF(T2731&gt;0,VLOOKUP(T2731,Jahresfaktoren!$A$28:$B$29,2,),0)</f>
        <v>0</v>
      </c>
      <c r="Z2731" s="175">
        <f>IF(U2731&gt;0,VLOOKUP(U2731,Jahresfaktoren!$A$32:$B$33,2,),)</f>
        <v>0</v>
      </c>
      <c r="AA2731" s="177" t="str">
        <f t="shared" si="1225"/>
        <v/>
      </c>
      <c r="AB2731" s="177" t="str">
        <f t="shared" si="1226"/>
        <v/>
      </c>
      <c r="AC2731" s="177" t="str">
        <f t="shared" si="1227"/>
        <v/>
      </c>
      <c r="AD2731" s="177" t="str">
        <f t="shared" si="1228"/>
        <v/>
      </c>
      <c r="AE2731" s="177" t="str">
        <f t="shared" si="1229"/>
        <v/>
      </c>
      <c r="AF2731" s="178">
        <f>IF(Q2731&gt;0,VLOOKUP(H2731,Leistungszahlen!$A$11:$C$158,3,),0)</f>
        <v>0</v>
      </c>
      <c r="AG2731" s="178">
        <f>IF(R2731&gt;0,VLOOKUP(H2731,Leistungszahlen!$A$11:$F$158,6,),IF(T2731&gt;0,VLOOKUP(H2731,Leistungszahlen!$A$11:$F$158,6,),0))</f>
        <v>0</v>
      </c>
      <c r="AH2731" s="179">
        <f t="shared" si="1230"/>
        <v>0</v>
      </c>
      <c r="AI2731" s="179">
        <f t="shared" si="1231"/>
        <v>0</v>
      </c>
      <c r="AJ2731" s="179">
        <f t="shared" si="1232"/>
        <v>0</v>
      </c>
      <c r="AK2731" s="179">
        <f t="shared" si="1233"/>
        <v>0</v>
      </c>
      <c r="AL2731" s="179">
        <f t="shared" si="1234"/>
        <v>0</v>
      </c>
      <c r="AM2731" s="180" t="str">
        <f>IF(L2731=1,Stundensätze!$D$13,IF(L2731=2,Stundensätze!$D$17,IF(L2731=4,Stundensätze!$D$21,"")))</f>
        <v/>
      </c>
      <c r="AN2731" s="180" t="str">
        <f>IF(L2731=1,Stundensätze!$D$15,IF(L2731=2,Stundensätze!$D$19,IF(L2731=4,Stundensätze!$D$23,"")))</f>
        <v/>
      </c>
      <c r="AO2731" s="180">
        <f t="shared" si="1235"/>
        <v>0</v>
      </c>
      <c r="AP2731" s="180">
        <f t="shared" si="1236"/>
        <v>0</v>
      </c>
      <c r="AQ2731" s="192" t="str">
        <f t="shared" si="1237"/>
        <v/>
      </c>
      <c r="AR2731" s="192" t="str">
        <f t="shared" si="1238"/>
        <v/>
      </c>
      <c r="AS2731" s="193">
        <f t="shared" si="1239"/>
        <v>0</v>
      </c>
      <c r="AT2731" s="258">
        <f>IF(K2731=0,0,VLOOKUP(K2731,Kostenstellen!A:B,2,FALSE))</f>
        <v>0</v>
      </c>
      <c r="AU2731" s="68" t="str">
        <f t="shared" si="1221"/>
        <v/>
      </c>
      <c r="AV2731" s="68" t="str">
        <f t="shared" si="1222"/>
        <v/>
      </c>
      <c r="AW2731" s="68">
        <f>IF(AF2731=0,0,VLOOKUP($H2731,Leistungszahlen!$A$11:$H$158,4,FALSE))</f>
        <v>0</v>
      </c>
      <c r="AX2731" s="68">
        <f>IF(AF2731=0,0,VLOOKUP($H2731,Leistungszahlen!$A$11:$H$158,5,FALSE))</f>
        <v>0</v>
      </c>
      <c r="AY2731" s="68">
        <f>IF(AG2731=0,0,VLOOKUP($H2731,Leistungszahlen!$A$11:$H$158,6,FALSE))</f>
        <v>0</v>
      </c>
      <c r="AZ2731" s="68">
        <f t="shared" si="1223"/>
        <v>0</v>
      </c>
      <c r="BA2731" s="68">
        <f t="shared" si="1224"/>
        <v>0</v>
      </c>
      <c r="BC2731" s="68">
        <f t="shared" si="1240"/>
        <v>0</v>
      </c>
      <c r="BD2731" s="285"/>
    </row>
    <row r="2732" spans="1:56" s="68" customFormat="1">
      <c r="A2732" s="200"/>
      <c r="B2732" s="200"/>
      <c r="C2732" s="200"/>
      <c r="D2732" s="200"/>
      <c r="E2732" s="200"/>
      <c r="F2732" s="200"/>
      <c r="G2732" s="200"/>
      <c r="H2732" s="201"/>
      <c r="I2732" s="202"/>
      <c r="J2732" s="200"/>
      <c r="K2732" s="176"/>
      <c r="L2732" s="176"/>
      <c r="M2732" s="176"/>
      <c r="N2732" s="286"/>
      <c r="O2732" s="286"/>
      <c r="P2732" s="176"/>
      <c r="Q2732" s="203">
        <f t="shared" si="1216"/>
        <v>0</v>
      </c>
      <c r="R2732" s="203">
        <f t="shared" si="1217"/>
        <v>0</v>
      </c>
      <c r="S2732" s="203">
        <f t="shared" si="1218"/>
        <v>0</v>
      </c>
      <c r="T2732" s="203">
        <f t="shared" si="1219"/>
        <v>0</v>
      </c>
      <c r="U2732" s="203">
        <f t="shared" si="1220"/>
        <v>0</v>
      </c>
      <c r="V2732" s="175">
        <f>IF(Q2732&gt;0,VLOOKUP(Q2732,Jahresfaktoren!$A$11:$B$24,2,),0)</f>
        <v>0</v>
      </c>
      <c r="W2732" s="175">
        <f>IF(R2732&gt;0,VLOOKUP(R2732,Jahresfaktoren!$D$11:$E$24,2,),0)</f>
        <v>0</v>
      </c>
      <c r="X2732" s="175">
        <f>IF(S2732&gt;0,VLOOKUP(S2732,Jahresfaktoren!$A$28:$B$29,2,),0)</f>
        <v>0</v>
      </c>
      <c r="Y2732" s="175">
        <f>IF(T2732&gt;0,VLOOKUP(T2732,Jahresfaktoren!$A$28:$B$29,2,),0)</f>
        <v>0</v>
      </c>
      <c r="Z2732" s="175">
        <f>IF(U2732&gt;0,VLOOKUP(U2732,Jahresfaktoren!$A$32:$B$33,2,),)</f>
        <v>0</v>
      </c>
      <c r="AA2732" s="177" t="str">
        <f t="shared" si="1225"/>
        <v/>
      </c>
      <c r="AB2732" s="177" t="str">
        <f t="shared" si="1226"/>
        <v/>
      </c>
      <c r="AC2732" s="177" t="str">
        <f t="shared" si="1227"/>
        <v/>
      </c>
      <c r="AD2732" s="177" t="str">
        <f t="shared" si="1228"/>
        <v/>
      </c>
      <c r="AE2732" s="177" t="str">
        <f t="shared" si="1229"/>
        <v/>
      </c>
      <c r="AF2732" s="178">
        <f>IF(Q2732&gt;0,VLOOKUP(H2732,Leistungszahlen!$A$11:$C$158,3,),0)</f>
        <v>0</v>
      </c>
      <c r="AG2732" s="178">
        <f>IF(R2732&gt;0,VLOOKUP(H2732,Leistungszahlen!$A$11:$F$158,6,),IF(T2732&gt;0,VLOOKUP(H2732,Leistungszahlen!$A$11:$F$158,6,),0))</f>
        <v>0</v>
      </c>
      <c r="AH2732" s="179">
        <f t="shared" si="1230"/>
        <v>0</v>
      </c>
      <c r="AI2732" s="179">
        <f t="shared" si="1231"/>
        <v>0</v>
      </c>
      <c r="AJ2732" s="179">
        <f t="shared" si="1232"/>
        <v>0</v>
      </c>
      <c r="AK2732" s="179">
        <f t="shared" si="1233"/>
        <v>0</v>
      </c>
      <c r="AL2732" s="179">
        <f t="shared" si="1234"/>
        <v>0</v>
      </c>
      <c r="AM2732" s="180" t="str">
        <f>IF(L2732=1,Stundensätze!$D$13,IF(L2732=2,Stundensätze!$D$17,IF(L2732=4,Stundensätze!$D$21,"")))</f>
        <v/>
      </c>
      <c r="AN2732" s="180" t="str">
        <f>IF(L2732=1,Stundensätze!$D$15,IF(L2732=2,Stundensätze!$D$19,IF(L2732=4,Stundensätze!$D$23,"")))</f>
        <v/>
      </c>
      <c r="AO2732" s="180">
        <f t="shared" si="1235"/>
        <v>0</v>
      </c>
      <c r="AP2732" s="180">
        <f t="shared" si="1236"/>
        <v>0</v>
      </c>
      <c r="AQ2732" s="192" t="str">
        <f t="shared" si="1237"/>
        <v/>
      </c>
      <c r="AR2732" s="192" t="str">
        <f t="shared" si="1238"/>
        <v/>
      </c>
      <c r="AS2732" s="193">
        <f t="shared" si="1239"/>
        <v>0</v>
      </c>
      <c r="AT2732" s="258">
        <f>IF(K2732=0,0,VLOOKUP(K2732,Kostenstellen!A:B,2,FALSE))</f>
        <v>0</v>
      </c>
      <c r="AU2732" s="68" t="str">
        <f t="shared" si="1221"/>
        <v/>
      </c>
      <c r="AV2732" s="68" t="str">
        <f t="shared" si="1222"/>
        <v/>
      </c>
      <c r="AW2732" s="68">
        <f>IF(AF2732=0,0,VLOOKUP($H2732,Leistungszahlen!$A$11:$H$158,4,FALSE))</f>
        <v>0</v>
      </c>
      <c r="AX2732" s="68">
        <f>IF(AF2732=0,0,VLOOKUP($H2732,Leistungszahlen!$A$11:$H$158,5,FALSE))</f>
        <v>0</v>
      </c>
      <c r="AY2732" s="68">
        <f>IF(AG2732=0,0,VLOOKUP($H2732,Leistungszahlen!$A$11:$H$158,6,FALSE))</f>
        <v>0</v>
      </c>
      <c r="AZ2732" s="68">
        <f t="shared" si="1223"/>
        <v>0</v>
      </c>
      <c r="BA2732" s="68">
        <f t="shared" si="1224"/>
        <v>0</v>
      </c>
      <c r="BC2732" s="68">
        <f t="shared" si="1240"/>
        <v>0</v>
      </c>
      <c r="BD2732" s="285"/>
    </row>
    <row r="2733" spans="1:56" s="68" customFormat="1">
      <c r="A2733" s="200"/>
      <c r="B2733" s="200"/>
      <c r="C2733" s="200"/>
      <c r="D2733" s="200"/>
      <c r="E2733" s="200"/>
      <c r="F2733" s="200"/>
      <c r="G2733" s="200"/>
      <c r="H2733" s="201"/>
      <c r="I2733" s="202"/>
      <c r="J2733" s="200"/>
      <c r="K2733" s="176"/>
      <c r="L2733" s="176"/>
      <c r="M2733" s="176"/>
      <c r="N2733" s="286"/>
      <c r="O2733" s="286"/>
      <c r="P2733" s="176"/>
      <c r="Q2733" s="203">
        <f t="shared" si="1216"/>
        <v>0</v>
      </c>
      <c r="R2733" s="203">
        <f t="shared" si="1217"/>
        <v>0</v>
      </c>
      <c r="S2733" s="203">
        <f t="shared" si="1218"/>
        <v>0</v>
      </c>
      <c r="T2733" s="203">
        <f t="shared" si="1219"/>
        <v>0</v>
      </c>
      <c r="U2733" s="203">
        <f t="shared" si="1220"/>
        <v>0</v>
      </c>
      <c r="V2733" s="175">
        <f>IF(Q2733&gt;0,VLOOKUP(Q2733,Jahresfaktoren!$A$11:$B$24,2,),0)</f>
        <v>0</v>
      </c>
      <c r="W2733" s="175">
        <f>IF(R2733&gt;0,VLOOKUP(R2733,Jahresfaktoren!$D$11:$E$24,2,),0)</f>
        <v>0</v>
      </c>
      <c r="X2733" s="175">
        <f>IF(S2733&gt;0,VLOOKUP(S2733,Jahresfaktoren!$A$28:$B$29,2,),0)</f>
        <v>0</v>
      </c>
      <c r="Y2733" s="175">
        <f>IF(T2733&gt;0,VLOOKUP(T2733,Jahresfaktoren!$A$28:$B$29,2,),0)</f>
        <v>0</v>
      </c>
      <c r="Z2733" s="175">
        <f>IF(U2733&gt;0,VLOOKUP(U2733,Jahresfaktoren!$A$32:$B$33,2,),)</f>
        <v>0</v>
      </c>
      <c r="AA2733" s="177" t="str">
        <f t="shared" si="1225"/>
        <v/>
      </c>
      <c r="AB2733" s="177" t="str">
        <f t="shared" si="1226"/>
        <v/>
      </c>
      <c r="AC2733" s="177" t="str">
        <f t="shared" si="1227"/>
        <v/>
      </c>
      <c r="AD2733" s="177" t="str">
        <f t="shared" si="1228"/>
        <v/>
      </c>
      <c r="AE2733" s="177" t="str">
        <f t="shared" si="1229"/>
        <v/>
      </c>
      <c r="AF2733" s="178">
        <f>IF(Q2733&gt;0,VLOOKUP(H2733,Leistungszahlen!$A$11:$C$158,3,),0)</f>
        <v>0</v>
      </c>
      <c r="AG2733" s="178">
        <f>IF(R2733&gt;0,VLOOKUP(H2733,Leistungszahlen!$A$11:$F$158,6,),IF(T2733&gt;0,VLOOKUP(H2733,Leistungszahlen!$A$11:$F$158,6,),0))</f>
        <v>0</v>
      </c>
      <c r="AH2733" s="179">
        <f t="shared" si="1230"/>
        <v>0</v>
      </c>
      <c r="AI2733" s="179">
        <f t="shared" si="1231"/>
        <v>0</v>
      </c>
      <c r="AJ2733" s="179">
        <f t="shared" si="1232"/>
        <v>0</v>
      </c>
      <c r="AK2733" s="179">
        <f t="shared" si="1233"/>
        <v>0</v>
      </c>
      <c r="AL2733" s="179">
        <f t="shared" si="1234"/>
        <v>0</v>
      </c>
      <c r="AM2733" s="180" t="str">
        <f>IF(L2733=1,Stundensätze!$D$13,IF(L2733=2,Stundensätze!$D$17,IF(L2733=4,Stundensätze!$D$21,"")))</f>
        <v/>
      </c>
      <c r="AN2733" s="180" t="str">
        <f>IF(L2733=1,Stundensätze!$D$15,IF(L2733=2,Stundensätze!$D$19,IF(L2733=4,Stundensätze!$D$23,"")))</f>
        <v/>
      </c>
      <c r="AO2733" s="180">
        <f t="shared" si="1235"/>
        <v>0</v>
      </c>
      <c r="AP2733" s="180">
        <f t="shared" si="1236"/>
        <v>0</v>
      </c>
      <c r="AQ2733" s="192" t="str">
        <f t="shared" si="1237"/>
        <v/>
      </c>
      <c r="AR2733" s="192" t="str">
        <f t="shared" si="1238"/>
        <v/>
      </c>
      <c r="AS2733" s="193">
        <f t="shared" si="1239"/>
        <v>0</v>
      </c>
      <c r="AT2733" s="258">
        <f>IF(K2733=0,0,VLOOKUP(K2733,Kostenstellen!A:B,2,FALSE))</f>
        <v>0</v>
      </c>
      <c r="AU2733" s="68" t="str">
        <f t="shared" si="1221"/>
        <v/>
      </c>
      <c r="AV2733" s="68" t="str">
        <f t="shared" si="1222"/>
        <v/>
      </c>
      <c r="AW2733" s="68">
        <f>IF(AF2733=0,0,VLOOKUP($H2733,Leistungszahlen!$A$11:$H$158,4,FALSE))</f>
        <v>0</v>
      </c>
      <c r="AX2733" s="68">
        <f>IF(AF2733=0,0,VLOOKUP($H2733,Leistungszahlen!$A$11:$H$158,5,FALSE))</f>
        <v>0</v>
      </c>
      <c r="AY2733" s="68">
        <f>IF(AG2733=0,0,VLOOKUP($H2733,Leistungszahlen!$A$11:$H$158,6,FALSE))</f>
        <v>0</v>
      </c>
      <c r="AZ2733" s="68">
        <f t="shared" si="1223"/>
        <v>0</v>
      </c>
      <c r="BA2733" s="68">
        <f t="shared" si="1224"/>
        <v>0</v>
      </c>
      <c r="BC2733" s="68">
        <f t="shared" si="1240"/>
        <v>0</v>
      </c>
      <c r="BD2733" s="285"/>
    </row>
    <row r="2734" spans="1:56" s="68" customFormat="1">
      <c r="A2734" s="200"/>
      <c r="B2734" s="200"/>
      <c r="C2734" s="200"/>
      <c r="D2734" s="200"/>
      <c r="E2734" s="200"/>
      <c r="F2734" s="200"/>
      <c r="G2734" s="200"/>
      <c r="H2734" s="201"/>
      <c r="I2734" s="202"/>
      <c r="J2734" s="200"/>
      <c r="K2734" s="176"/>
      <c r="L2734" s="176"/>
      <c r="M2734" s="176"/>
      <c r="N2734" s="286"/>
      <c r="O2734" s="286"/>
      <c r="P2734" s="176"/>
      <c r="Q2734" s="203">
        <f t="shared" si="1216"/>
        <v>0</v>
      </c>
      <c r="R2734" s="203">
        <f t="shared" si="1217"/>
        <v>0</v>
      </c>
      <c r="S2734" s="203">
        <f t="shared" si="1218"/>
        <v>0</v>
      </c>
      <c r="T2734" s="203">
        <f t="shared" si="1219"/>
        <v>0</v>
      </c>
      <c r="U2734" s="203">
        <f t="shared" si="1220"/>
        <v>0</v>
      </c>
      <c r="V2734" s="175">
        <f>IF(Q2734&gt;0,VLOOKUP(Q2734,Jahresfaktoren!$A$11:$B$24,2,),0)</f>
        <v>0</v>
      </c>
      <c r="W2734" s="175">
        <f>IF(R2734&gt;0,VLOOKUP(R2734,Jahresfaktoren!$D$11:$E$24,2,),0)</f>
        <v>0</v>
      </c>
      <c r="X2734" s="175">
        <f>IF(S2734&gt;0,VLOOKUP(S2734,Jahresfaktoren!$A$28:$B$29,2,),0)</f>
        <v>0</v>
      </c>
      <c r="Y2734" s="175">
        <f>IF(T2734&gt;0,VLOOKUP(T2734,Jahresfaktoren!$A$28:$B$29,2,),0)</f>
        <v>0</v>
      </c>
      <c r="Z2734" s="175">
        <f>IF(U2734&gt;0,VLOOKUP(U2734,Jahresfaktoren!$A$32:$B$33,2,),)</f>
        <v>0</v>
      </c>
      <c r="AA2734" s="177" t="str">
        <f t="shared" si="1225"/>
        <v/>
      </c>
      <c r="AB2734" s="177" t="str">
        <f t="shared" si="1226"/>
        <v/>
      </c>
      <c r="AC2734" s="177" t="str">
        <f t="shared" si="1227"/>
        <v/>
      </c>
      <c r="AD2734" s="177" t="str">
        <f t="shared" si="1228"/>
        <v/>
      </c>
      <c r="AE2734" s="177" t="str">
        <f t="shared" si="1229"/>
        <v/>
      </c>
      <c r="AF2734" s="178">
        <f>IF(Q2734&gt;0,VLOOKUP(H2734,Leistungszahlen!$A$11:$C$158,3,),0)</f>
        <v>0</v>
      </c>
      <c r="AG2734" s="178">
        <f>IF(R2734&gt;0,VLOOKUP(H2734,Leistungszahlen!$A$11:$F$158,6,),IF(T2734&gt;0,VLOOKUP(H2734,Leistungszahlen!$A$11:$F$158,6,),0))</f>
        <v>0</v>
      </c>
      <c r="AH2734" s="179">
        <f t="shared" si="1230"/>
        <v>0</v>
      </c>
      <c r="AI2734" s="179">
        <f t="shared" si="1231"/>
        <v>0</v>
      </c>
      <c r="AJ2734" s="179">
        <f t="shared" si="1232"/>
        <v>0</v>
      </c>
      <c r="AK2734" s="179">
        <f t="shared" si="1233"/>
        <v>0</v>
      </c>
      <c r="AL2734" s="179">
        <f t="shared" si="1234"/>
        <v>0</v>
      </c>
      <c r="AM2734" s="180" t="str">
        <f>IF(L2734=1,Stundensätze!$D$13,IF(L2734=2,Stundensätze!$D$17,IF(L2734=4,Stundensätze!$D$21,"")))</f>
        <v/>
      </c>
      <c r="AN2734" s="180" t="str">
        <f>IF(L2734=1,Stundensätze!$D$15,IF(L2734=2,Stundensätze!$D$19,IF(L2734=4,Stundensätze!$D$23,"")))</f>
        <v/>
      </c>
      <c r="AO2734" s="180">
        <f t="shared" si="1235"/>
        <v>0</v>
      </c>
      <c r="AP2734" s="180">
        <f t="shared" si="1236"/>
        <v>0</v>
      </c>
      <c r="AQ2734" s="192" t="str">
        <f t="shared" si="1237"/>
        <v/>
      </c>
      <c r="AR2734" s="192" t="str">
        <f t="shared" si="1238"/>
        <v/>
      </c>
      <c r="AS2734" s="193">
        <f t="shared" si="1239"/>
        <v>0</v>
      </c>
      <c r="AT2734" s="258">
        <f>IF(K2734=0,0,VLOOKUP(K2734,Kostenstellen!A:B,2,FALSE))</f>
        <v>0</v>
      </c>
      <c r="AU2734" s="68" t="str">
        <f t="shared" si="1221"/>
        <v/>
      </c>
      <c r="AV2734" s="68" t="str">
        <f t="shared" si="1222"/>
        <v/>
      </c>
      <c r="AW2734" s="68">
        <f>IF(AF2734=0,0,VLOOKUP($H2734,Leistungszahlen!$A$11:$H$158,4,FALSE))</f>
        <v>0</v>
      </c>
      <c r="AX2734" s="68">
        <f>IF(AF2734=0,0,VLOOKUP($H2734,Leistungszahlen!$A$11:$H$158,5,FALSE))</f>
        <v>0</v>
      </c>
      <c r="AY2734" s="68">
        <f>IF(AG2734=0,0,VLOOKUP($H2734,Leistungszahlen!$A$11:$H$158,6,FALSE))</f>
        <v>0</v>
      </c>
      <c r="AZ2734" s="68">
        <f t="shared" si="1223"/>
        <v>0</v>
      </c>
      <c r="BA2734" s="68">
        <f t="shared" si="1224"/>
        <v>0</v>
      </c>
      <c r="BC2734" s="68">
        <f t="shared" si="1240"/>
        <v>0</v>
      </c>
      <c r="BD2734" s="285"/>
    </row>
    <row r="2735" spans="1:56" s="68" customFormat="1">
      <c r="A2735" s="200"/>
      <c r="B2735" s="200"/>
      <c r="C2735" s="200"/>
      <c r="D2735" s="200"/>
      <c r="E2735" s="200"/>
      <c r="F2735" s="200"/>
      <c r="G2735" s="200"/>
      <c r="H2735" s="201"/>
      <c r="I2735" s="202"/>
      <c r="J2735" s="200"/>
      <c r="K2735" s="176"/>
      <c r="L2735" s="176"/>
      <c r="M2735" s="176"/>
      <c r="N2735" s="286"/>
      <c r="O2735" s="286"/>
      <c r="P2735" s="176"/>
      <c r="Q2735" s="203">
        <f t="shared" si="1216"/>
        <v>0</v>
      </c>
      <c r="R2735" s="203">
        <f t="shared" si="1217"/>
        <v>0</v>
      </c>
      <c r="S2735" s="203">
        <f t="shared" si="1218"/>
        <v>0</v>
      </c>
      <c r="T2735" s="203">
        <f t="shared" si="1219"/>
        <v>0</v>
      </c>
      <c r="U2735" s="203">
        <f t="shared" si="1220"/>
        <v>0</v>
      </c>
      <c r="V2735" s="175">
        <f>IF(Q2735&gt;0,VLOOKUP(Q2735,Jahresfaktoren!$A$11:$B$24,2,),0)</f>
        <v>0</v>
      </c>
      <c r="W2735" s="175">
        <f>IF(R2735&gt;0,VLOOKUP(R2735,Jahresfaktoren!$D$11:$E$24,2,),0)</f>
        <v>0</v>
      </c>
      <c r="X2735" s="175">
        <f>IF(S2735&gt;0,VLOOKUP(S2735,Jahresfaktoren!$A$28:$B$29,2,),0)</f>
        <v>0</v>
      </c>
      <c r="Y2735" s="175">
        <f>IF(T2735&gt;0,VLOOKUP(T2735,Jahresfaktoren!$A$28:$B$29,2,),0)</f>
        <v>0</v>
      </c>
      <c r="Z2735" s="175">
        <f>IF(U2735&gt;0,VLOOKUP(U2735,Jahresfaktoren!$A$32:$B$33,2,),)</f>
        <v>0</v>
      </c>
      <c r="AA2735" s="177" t="str">
        <f t="shared" si="1225"/>
        <v/>
      </c>
      <c r="AB2735" s="177" t="str">
        <f t="shared" si="1226"/>
        <v/>
      </c>
      <c r="AC2735" s="177" t="str">
        <f t="shared" si="1227"/>
        <v/>
      </c>
      <c r="AD2735" s="177" t="str">
        <f t="shared" si="1228"/>
        <v/>
      </c>
      <c r="AE2735" s="177" t="str">
        <f t="shared" si="1229"/>
        <v/>
      </c>
      <c r="AF2735" s="178">
        <f>IF(Q2735&gt;0,VLOOKUP(H2735,Leistungszahlen!$A$11:$C$158,3,),0)</f>
        <v>0</v>
      </c>
      <c r="AG2735" s="178">
        <f>IF(R2735&gt;0,VLOOKUP(H2735,Leistungszahlen!$A$11:$F$158,6,),IF(T2735&gt;0,VLOOKUP(H2735,Leistungszahlen!$A$11:$F$158,6,),0))</f>
        <v>0</v>
      </c>
      <c r="AH2735" s="179">
        <f t="shared" si="1230"/>
        <v>0</v>
      </c>
      <c r="AI2735" s="179">
        <f t="shared" si="1231"/>
        <v>0</v>
      </c>
      <c r="AJ2735" s="179">
        <f t="shared" si="1232"/>
        <v>0</v>
      </c>
      <c r="AK2735" s="179">
        <f t="shared" si="1233"/>
        <v>0</v>
      </c>
      <c r="AL2735" s="179">
        <f t="shared" si="1234"/>
        <v>0</v>
      </c>
      <c r="AM2735" s="180" t="str">
        <f>IF(L2735=1,Stundensätze!$D$13,IF(L2735=2,Stundensätze!$D$17,IF(L2735=4,Stundensätze!$D$21,"")))</f>
        <v/>
      </c>
      <c r="AN2735" s="180" t="str">
        <f>IF(L2735=1,Stundensätze!$D$15,IF(L2735=2,Stundensätze!$D$19,IF(L2735=4,Stundensätze!$D$23,"")))</f>
        <v/>
      </c>
      <c r="AO2735" s="180">
        <f t="shared" si="1235"/>
        <v>0</v>
      </c>
      <c r="AP2735" s="180">
        <f t="shared" si="1236"/>
        <v>0</v>
      </c>
      <c r="AQ2735" s="192" t="str">
        <f t="shared" si="1237"/>
        <v/>
      </c>
      <c r="AR2735" s="192" t="str">
        <f t="shared" si="1238"/>
        <v/>
      </c>
      <c r="AS2735" s="193">
        <f t="shared" si="1239"/>
        <v>0</v>
      </c>
      <c r="AT2735" s="258">
        <f>IF(K2735=0,0,VLOOKUP(K2735,Kostenstellen!A:B,2,FALSE))</f>
        <v>0</v>
      </c>
      <c r="AU2735" s="68" t="str">
        <f t="shared" si="1221"/>
        <v/>
      </c>
      <c r="AV2735" s="68" t="str">
        <f t="shared" si="1222"/>
        <v/>
      </c>
      <c r="AW2735" s="68">
        <f>IF(AF2735=0,0,VLOOKUP($H2735,Leistungszahlen!$A$11:$H$158,4,FALSE))</f>
        <v>0</v>
      </c>
      <c r="AX2735" s="68">
        <f>IF(AF2735=0,0,VLOOKUP($H2735,Leistungszahlen!$A$11:$H$158,5,FALSE))</f>
        <v>0</v>
      </c>
      <c r="AY2735" s="68">
        <f>IF(AG2735=0,0,VLOOKUP($H2735,Leistungszahlen!$A$11:$H$158,6,FALSE))</f>
        <v>0</v>
      </c>
      <c r="AZ2735" s="68">
        <f t="shared" si="1223"/>
        <v>0</v>
      </c>
      <c r="BA2735" s="68">
        <f t="shared" si="1224"/>
        <v>0</v>
      </c>
      <c r="BC2735" s="68">
        <f t="shared" si="1240"/>
        <v>0</v>
      </c>
      <c r="BD2735" s="285"/>
    </row>
    <row r="2736" spans="1:56" s="68" customFormat="1">
      <c r="A2736" s="200"/>
      <c r="B2736" s="200"/>
      <c r="C2736" s="200"/>
      <c r="D2736" s="200"/>
      <c r="E2736" s="200"/>
      <c r="F2736" s="200"/>
      <c r="G2736" s="200"/>
      <c r="H2736" s="201"/>
      <c r="I2736" s="202"/>
      <c r="J2736" s="200"/>
      <c r="K2736" s="176"/>
      <c r="L2736" s="176"/>
      <c r="M2736" s="176"/>
      <c r="N2736" s="286"/>
      <c r="O2736" s="286"/>
      <c r="P2736" s="176"/>
      <c r="Q2736" s="203">
        <f t="shared" si="1216"/>
        <v>0</v>
      </c>
      <c r="R2736" s="203">
        <f t="shared" si="1217"/>
        <v>0</v>
      </c>
      <c r="S2736" s="203">
        <f t="shared" si="1218"/>
        <v>0</v>
      </c>
      <c r="T2736" s="203">
        <f t="shared" si="1219"/>
        <v>0</v>
      </c>
      <c r="U2736" s="203">
        <f t="shared" si="1220"/>
        <v>0</v>
      </c>
      <c r="V2736" s="175">
        <f>IF(Q2736&gt;0,VLOOKUP(Q2736,Jahresfaktoren!$A$11:$B$24,2,),0)</f>
        <v>0</v>
      </c>
      <c r="W2736" s="175">
        <f>IF(R2736&gt;0,VLOOKUP(R2736,Jahresfaktoren!$D$11:$E$24,2,),0)</f>
        <v>0</v>
      </c>
      <c r="X2736" s="175">
        <f>IF(S2736&gt;0,VLOOKUP(S2736,Jahresfaktoren!$A$28:$B$29,2,),0)</f>
        <v>0</v>
      </c>
      <c r="Y2736" s="175">
        <f>IF(T2736&gt;0,VLOOKUP(T2736,Jahresfaktoren!$A$28:$B$29,2,),0)</f>
        <v>0</v>
      </c>
      <c r="Z2736" s="175">
        <f>IF(U2736&gt;0,VLOOKUP(U2736,Jahresfaktoren!$A$32:$B$33,2,),)</f>
        <v>0</v>
      </c>
      <c r="AA2736" s="177" t="str">
        <f t="shared" si="1225"/>
        <v/>
      </c>
      <c r="AB2736" s="177" t="str">
        <f t="shared" si="1226"/>
        <v/>
      </c>
      <c r="AC2736" s="177" t="str">
        <f t="shared" si="1227"/>
        <v/>
      </c>
      <c r="AD2736" s="177" t="str">
        <f t="shared" si="1228"/>
        <v/>
      </c>
      <c r="AE2736" s="177" t="str">
        <f t="shared" si="1229"/>
        <v/>
      </c>
      <c r="AF2736" s="178">
        <f>IF(Q2736&gt;0,VLOOKUP(H2736,Leistungszahlen!$A$11:$C$158,3,),0)</f>
        <v>0</v>
      </c>
      <c r="AG2736" s="178">
        <f>IF(R2736&gt;0,VLOOKUP(H2736,Leistungszahlen!$A$11:$F$158,6,),IF(T2736&gt;0,VLOOKUP(H2736,Leistungszahlen!$A$11:$F$158,6,),0))</f>
        <v>0</v>
      </c>
      <c r="AH2736" s="179">
        <f t="shared" si="1230"/>
        <v>0</v>
      </c>
      <c r="AI2736" s="179">
        <f t="shared" si="1231"/>
        <v>0</v>
      </c>
      <c r="AJ2736" s="179">
        <f t="shared" si="1232"/>
        <v>0</v>
      </c>
      <c r="AK2736" s="179">
        <f t="shared" si="1233"/>
        <v>0</v>
      </c>
      <c r="AL2736" s="179">
        <f t="shared" si="1234"/>
        <v>0</v>
      </c>
      <c r="AM2736" s="180" t="str">
        <f>IF(L2736=1,Stundensätze!$D$13,IF(L2736=2,Stundensätze!$D$17,IF(L2736=4,Stundensätze!$D$21,"")))</f>
        <v/>
      </c>
      <c r="AN2736" s="180" t="str">
        <f>IF(L2736=1,Stundensätze!$D$15,IF(L2736=2,Stundensätze!$D$19,IF(L2736=4,Stundensätze!$D$23,"")))</f>
        <v/>
      </c>
      <c r="AO2736" s="180">
        <f t="shared" si="1235"/>
        <v>0</v>
      </c>
      <c r="AP2736" s="180">
        <f t="shared" si="1236"/>
        <v>0</v>
      </c>
      <c r="AQ2736" s="192" t="str">
        <f t="shared" si="1237"/>
        <v/>
      </c>
      <c r="AR2736" s="192" t="str">
        <f t="shared" si="1238"/>
        <v/>
      </c>
      <c r="AS2736" s="193">
        <f t="shared" si="1239"/>
        <v>0</v>
      </c>
      <c r="AT2736" s="258">
        <f>IF(K2736=0,0,VLOOKUP(K2736,Kostenstellen!A:B,2,FALSE))</f>
        <v>0</v>
      </c>
      <c r="AU2736" s="68" t="str">
        <f t="shared" si="1221"/>
        <v/>
      </c>
      <c r="AV2736" s="68" t="str">
        <f t="shared" si="1222"/>
        <v/>
      </c>
      <c r="AW2736" s="68">
        <f>IF(AF2736=0,0,VLOOKUP($H2736,Leistungszahlen!$A$11:$H$158,4,FALSE))</f>
        <v>0</v>
      </c>
      <c r="AX2736" s="68">
        <f>IF(AF2736=0,0,VLOOKUP($H2736,Leistungszahlen!$A$11:$H$158,5,FALSE))</f>
        <v>0</v>
      </c>
      <c r="AY2736" s="68">
        <f>IF(AG2736=0,0,VLOOKUP($H2736,Leistungszahlen!$A$11:$H$158,6,FALSE))</f>
        <v>0</v>
      </c>
      <c r="AZ2736" s="68">
        <f t="shared" si="1223"/>
        <v>0</v>
      </c>
      <c r="BA2736" s="68">
        <f t="shared" si="1224"/>
        <v>0</v>
      </c>
      <c r="BC2736" s="68">
        <f t="shared" si="1240"/>
        <v>0</v>
      </c>
      <c r="BD2736" s="285"/>
    </row>
    <row r="2737" spans="1:56" s="68" customFormat="1">
      <c r="A2737" s="200"/>
      <c r="B2737" s="200"/>
      <c r="C2737" s="200"/>
      <c r="D2737" s="200"/>
      <c r="E2737" s="200"/>
      <c r="F2737" s="200"/>
      <c r="G2737" s="200"/>
      <c r="H2737" s="201"/>
      <c r="I2737" s="202"/>
      <c r="J2737" s="200"/>
      <c r="K2737" s="176"/>
      <c r="L2737" s="176"/>
      <c r="M2737" s="176"/>
      <c r="N2737" s="286"/>
      <c r="O2737" s="286"/>
      <c r="P2737" s="176"/>
      <c r="Q2737" s="203">
        <f t="shared" si="1216"/>
        <v>0</v>
      </c>
      <c r="R2737" s="203">
        <f t="shared" si="1217"/>
        <v>0</v>
      </c>
      <c r="S2737" s="203">
        <f t="shared" si="1218"/>
        <v>0</v>
      </c>
      <c r="T2737" s="203">
        <f t="shared" si="1219"/>
        <v>0</v>
      </c>
      <c r="U2737" s="203">
        <f t="shared" si="1220"/>
        <v>0</v>
      </c>
      <c r="V2737" s="175">
        <f>IF(Q2737&gt;0,VLOOKUP(Q2737,Jahresfaktoren!$A$11:$B$24,2,),0)</f>
        <v>0</v>
      </c>
      <c r="W2737" s="175">
        <f>IF(R2737&gt;0,VLOOKUP(R2737,Jahresfaktoren!$D$11:$E$24,2,),0)</f>
        <v>0</v>
      </c>
      <c r="X2737" s="175">
        <f>IF(S2737&gt;0,VLOOKUP(S2737,Jahresfaktoren!$A$28:$B$29,2,),0)</f>
        <v>0</v>
      </c>
      <c r="Y2737" s="175">
        <f>IF(T2737&gt;0,VLOOKUP(T2737,Jahresfaktoren!$A$28:$B$29,2,),0)</f>
        <v>0</v>
      </c>
      <c r="Z2737" s="175">
        <f>IF(U2737&gt;0,VLOOKUP(U2737,Jahresfaktoren!$A$32:$B$33,2,),)</f>
        <v>0</v>
      </c>
      <c r="AA2737" s="177" t="str">
        <f t="shared" si="1225"/>
        <v/>
      </c>
      <c r="AB2737" s="177" t="str">
        <f t="shared" si="1226"/>
        <v/>
      </c>
      <c r="AC2737" s="177" t="str">
        <f t="shared" si="1227"/>
        <v/>
      </c>
      <c r="AD2737" s="177" t="str">
        <f t="shared" si="1228"/>
        <v/>
      </c>
      <c r="AE2737" s="177" t="str">
        <f t="shared" si="1229"/>
        <v/>
      </c>
      <c r="AF2737" s="178">
        <f>IF(Q2737&gt;0,VLOOKUP(H2737,Leistungszahlen!$A$11:$C$158,3,),0)</f>
        <v>0</v>
      </c>
      <c r="AG2737" s="178">
        <f>IF(R2737&gt;0,VLOOKUP(H2737,Leistungszahlen!$A$11:$F$158,6,),IF(T2737&gt;0,VLOOKUP(H2737,Leistungszahlen!$A$11:$F$158,6,),0))</f>
        <v>0</v>
      </c>
      <c r="AH2737" s="179">
        <f t="shared" si="1230"/>
        <v>0</v>
      </c>
      <c r="AI2737" s="179">
        <f t="shared" si="1231"/>
        <v>0</v>
      </c>
      <c r="AJ2737" s="179">
        <f t="shared" si="1232"/>
        <v>0</v>
      </c>
      <c r="AK2737" s="179">
        <f t="shared" si="1233"/>
        <v>0</v>
      </c>
      <c r="AL2737" s="179">
        <f t="shared" si="1234"/>
        <v>0</v>
      </c>
      <c r="AM2737" s="180" t="str">
        <f>IF(L2737=1,Stundensätze!$D$13,IF(L2737=2,Stundensätze!$D$17,IF(L2737=4,Stundensätze!$D$21,"")))</f>
        <v/>
      </c>
      <c r="AN2737" s="180" t="str">
        <f>IF(L2737=1,Stundensätze!$D$15,IF(L2737=2,Stundensätze!$D$19,IF(L2737=4,Stundensätze!$D$23,"")))</f>
        <v/>
      </c>
      <c r="AO2737" s="180">
        <f t="shared" si="1235"/>
        <v>0</v>
      </c>
      <c r="AP2737" s="180">
        <f t="shared" si="1236"/>
        <v>0</v>
      </c>
      <c r="AQ2737" s="192" t="str">
        <f t="shared" si="1237"/>
        <v/>
      </c>
      <c r="AR2737" s="192" t="str">
        <f t="shared" si="1238"/>
        <v/>
      </c>
      <c r="AS2737" s="193">
        <f t="shared" si="1239"/>
        <v>0</v>
      </c>
      <c r="AT2737" s="258">
        <f>IF(K2737=0,0,VLOOKUP(K2737,Kostenstellen!A:B,2,FALSE))</f>
        <v>0</v>
      </c>
      <c r="AU2737" s="68" t="str">
        <f t="shared" si="1221"/>
        <v/>
      </c>
      <c r="AV2737" s="68" t="str">
        <f t="shared" si="1222"/>
        <v/>
      </c>
      <c r="AW2737" s="68">
        <f>IF(AF2737=0,0,VLOOKUP($H2737,Leistungszahlen!$A$11:$H$158,4,FALSE))</f>
        <v>0</v>
      </c>
      <c r="AX2737" s="68">
        <f>IF(AF2737=0,0,VLOOKUP($H2737,Leistungszahlen!$A$11:$H$158,5,FALSE))</f>
        <v>0</v>
      </c>
      <c r="AY2737" s="68">
        <f>IF(AG2737=0,0,VLOOKUP($H2737,Leistungszahlen!$A$11:$H$158,6,FALSE))</f>
        <v>0</v>
      </c>
      <c r="AZ2737" s="68">
        <f t="shared" si="1223"/>
        <v>0</v>
      </c>
      <c r="BA2737" s="68">
        <f t="shared" si="1224"/>
        <v>0</v>
      </c>
      <c r="BC2737" s="68">
        <f t="shared" si="1240"/>
        <v>0</v>
      </c>
      <c r="BD2737" s="285"/>
    </row>
    <row r="2738" spans="1:56" s="68" customFormat="1">
      <c r="A2738" s="200"/>
      <c r="B2738" s="200"/>
      <c r="C2738" s="200"/>
      <c r="D2738" s="200"/>
      <c r="E2738" s="200"/>
      <c r="F2738" s="200"/>
      <c r="G2738" s="200"/>
      <c r="H2738" s="201"/>
      <c r="I2738" s="202"/>
      <c r="J2738" s="200"/>
      <c r="K2738" s="176"/>
      <c r="L2738" s="176"/>
      <c r="M2738" s="176"/>
      <c r="N2738" s="286"/>
      <c r="O2738" s="286"/>
      <c r="P2738" s="176"/>
      <c r="Q2738" s="203">
        <f t="shared" si="1216"/>
        <v>0</v>
      </c>
      <c r="R2738" s="203">
        <f t="shared" si="1217"/>
        <v>0</v>
      </c>
      <c r="S2738" s="203">
        <f t="shared" si="1218"/>
        <v>0</v>
      </c>
      <c r="T2738" s="203">
        <f t="shared" si="1219"/>
        <v>0</v>
      </c>
      <c r="U2738" s="203">
        <f t="shared" si="1220"/>
        <v>0</v>
      </c>
      <c r="V2738" s="175">
        <f>IF(Q2738&gt;0,VLOOKUP(Q2738,Jahresfaktoren!$A$11:$B$24,2,),0)</f>
        <v>0</v>
      </c>
      <c r="W2738" s="175">
        <f>IF(R2738&gt;0,VLOOKUP(R2738,Jahresfaktoren!$D$11:$E$24,2,),0)</f>
        <v>0</v>
      </c>
      <c r="X2738" s="175">
        <f>IF(S2738&gt;0,VLOOKUP(S2738,Jahresfaktoren!$A$28:$B$29,2,),0)</f>
        <v>0</v>
      </c>
      <c r="Y2738" s="175">
        <f>IF(T2738&gt;0,VLOOKUP(T2738,Jahresfaktoren!$A$28:$B$29,2,),0)</f>
        <v>0</v>
      </c>
      <c r="Z2738" s="175">
        <f>IF(U2738&gt;0,VLOOKUP(U2738,Jahresfaktoren!$A$32:$B$33,2,),)</f>
        <v>0</v>
      </c>
      <c r="AA2738" s="177" t="str">
        <f t="shared" si="1225"/>
        <v/>
      </c>
      <c r="AB2738" s="177" t="str">
        <f t="shared" si="1226"/>
        <v/>
      </c>
      <c r="AC2738" s="177" t="str">
        <f t="shared" si="1227"/>
        <v/>
      </c>
      <c r="AD2738" s="177" t="str">
        <f t="shared" si="1228"/>
        <v/>
      </c>
      <c r="AE2738" s="177" t="str">
        <f t="shared" si="1229"/>
        <v/>
      </c>
      <c r="AF2738" s="178">
        <f>IF(Q2738&gt;0,VLOOKUP(H2738,Leistungszahlen!$A$11:$C$158,3,),0)</f>
        <v>0</v>
      </c>
      <c r="AG2738" s="178">
        <f>IF(R2738&gt;0,VLOOKUP(H2738,Leistungszahlen!$A$11:$F$158,6,),IF(T2738&gt;0,VLOOKUP(H2738,Leistungszahlen!$A$11:$F$158,6,),0))</f>
        <v>0</v>
      </c>
      <c r="AH2738" s="179">
        <f t="shared" si="1230"/>
        <v>0</v>
      </c>
      <c r="AI2738" s="179">
        <f t="shared" si="1231"/>
        <v>0</v>
      </c>
      <c r="AJ2738" s="179">
        <f t="shared" si="1232"/>
        <v>0</v>
      </c>
      <c r="AK2738" s="179">
        <f t="shared" si="1233"/>
        <v>0</v>
      </c>
      <c r="AL2738" s="179">
        <f t="shared" si="1234"/>
        <v>0</v>
      </c>
      <c r="AM2738" s="180" t="str">
        <f>IF(L2738=1,Stundensätze!$D$13,IF(L2738=2,Stundensätze!$D$17,IF(L2738=4,Stundensätze!$D$21,"")))</f>
        <v/>
      </c>
      <c r="AN2738" s="180" t="str">
        <f>IF(L2738=1,Stundensätze!$D$15,IF(L2738=2,Stundensätze!$D$19,IF(L2738=4,Stundensätze!$D$23,"")))</f>
        <v/>
      </c>
      <c r="AO2738" s="180">
        <f t="shared" si="1235"/>
        <v>0</v>
      </c>
      <c r="AP2738" s="180">
        <f t="shared" si="1236"/>
        <v>0</v>
      </c>
      <c r="AQ2738" s="192" t="str">
        <f t="shared" si="1237"/>
        <v/>
      </c>
      <c r="AR2738" s="192" t="str">
        <f t="shared" si="1238"/>
        <v/>
      </c>
      <c r="AS2738" s="193">
        <f t="shared" si="1239"/>
        <v>0</v>
      </c>
      <c r="AT2738" s="258">
        <f>IF(K2738=0,0,VLOOKUP(K2738,Kostenstellen!A:B,2,FALSE))</f>
        <v>0</v>
      </c>
      <c r="AU2738" s="68" t="str">
        <f t="shared" si="1221"/>
        <v/>
      </c>
      <c r="AV2738" s="68" t="str">
        <f t="shared" si="1222"/>
        <v/>
      </c>
      <c r="AW2738" s="68">
        <f>IF(AF2738=0,0,VLOOKUP($H2738,Leistungszahlen!$A$11:$H$158,4,FALSE))</f>
        <v>0</v>
      </c>
      <c r="AX2738" s="68">
        <f>IF(AF2738=0,0,VLOOKUP($H2738,Leistungszahlen!$A$11:$H$158,5,FALSE))</f>
        <v>0</v>
      </c>
      <c r="AY2738" s="68">
        <f>IF(AG2738=0,0,VLOOKUP($H2738,Leistungszahlen!$A$11:$H$158,6,FALSE))</f>
        <v>0</v>
      </c>
      <c r="AZ2738" s="68">
        <f t="shared" si="1223"/>
        <v>0</v>
      </c>
      <c r="BA2738" s="68">
        <f t="shared" si="1224"/>
        <v>0</v>
      </c>
      <c r="BC2738" s="68">
        <f t="shared" si="1240"/>
        <v>0</v>
      </c>
      <c r="BD2738" s="285"/>
    </row>
    <row r="2739" spans="1:56" s="68" customFormat="1">
      <c r="A2739" s="200"/>
      <c r="B2739" s="200"/>
      <c r="C2739" s="200"/>
      <c r="D2739" s="200"/>
      <c r="E2739" s="200"/>
      <c r="F2739" s="200"/>
      <c r="G2739" s="200"/>
      <c r="H2739" s="201"/>
      <c r="I2739" s="202"/>
      <c r="J2739" s="200"/>
      <c r="K2739" s="176"/>
      <c r="L2739" s="176"/>
      <c r="M2739" s="176"/>
      <c r="N2739" s="286"/>
      <c r="O2739" s="286"/>
      <c r="P2739" s="176"/>
      <c r="Q2739" s="203">
        <f t="shared" si="1216"/>
        <v>0</v>
      </c>
      <c r="R2739" s="203">
        <f t="shared" si="1217"/>
        <v>0</v>
      </c>
      <c r="S2739" s="203">
        <f t="shared" si="1218"/>
        <v>0</v>
      </c>
      <c r="T2739" s="203">
        <f t="shared" si="1219"/>
        <v>0</v>
      </c>
      <c r="U2739" s="203">
        <f t="shared" si="1220"/>
        <v>0</v>
      </c>
      <c r="V2739" s="175">
        <f>IF(Q2739&gt;0,VLOOKUP(Q2739,Jahresfaktoren!$A$11:$B$24,2,),0)</f>
        <v>0</v>
      </c>
      <c r="W2739" s="175">
        <f>IF(R2739&gt;0,VLOOKUP(R2739,Jahresfaktoren!$D$11:$E$24,2,),0)</f>
        <v>0</v>
      </c>
      <c r="X2739" s="175">
        <f>IF(S2739&gt;0,VLOOKUP(S2739,Jahresfaktoren!$A$28:$B$29,2,),0)</f>
        <v>0</v>
      </c>
      <c r="Y2739" s="175">
        <f>IF(T2739&gt;0,VLOOKUP(T2739,Jahresfaktoren!$A$28:$B$29,2,),0)</f>
        <v>0</v>
      </c>
      <c r="Z2739" s="175">
        <f>IF(U2739&gt;0,VLOOKUP(U2739,Jahresfaktoren!$A$32:$B$33,2,),)</f>
        <v>0</v>
      </c>
      <c r="AA2739" s="177" t="str">
        <f t="shared" si="1225"/>
        <v/>
      </c>
      <c r="AB2739" s="177" t="str">
        <f t="shared" si="1226"/>
        <v/>
      </c>
      <c r="AC2739" s="177" t="str">
        <f t="shared" si="1227"/>
        <v/>
      </c>
      <c r="AD2739" s="177" t="str">
        <f t="shared" si="1228"/>
        <v/>
      </c>
      <c r="AE2739" s="177" t="str">
        <f t="shared" si="1229"/>
        <v/>
      </c>
      <c r="AF2739" s="178">
        <f>IF(Q2739&gt;0,VLOOKUP(H2739,Leistungszahlen!$A$11:$C$158,3,),0)</f>
        <v>0</v>
      </c>
      <c r="AG2739" s="178">
        <f>IF(R2739&gt;0,VLOOKUP(H2739,Leistungszahlen!$A$11:$F$158,6,),IF(T2739&gt;0,VLOOKUP(H2739,Leistungszahlen!$A$11:$F$158,6,),0))</f>
        <v>0</v>
      </c>
      <c r="AH2739" s="179">
        <f t="shared" si="1230"/>
        <v>0</v>
      </c>
      <c r="AI2739" s="179">
        <f t="shared" si="1231"/>
        <v>0</v>
      </c>
      <c r="AJ2739" s="179">
        <f t="shared" si="1232"/>
        <v>0</v>
      </c>
      <c r="AK2739" s="179">
        <f t="shared" si="1233"/>
        <v>0</v>
      </c>
      <c r="AL2739" s="179">
        <f t="shared" si="1234"/>
        <v>0</v>
      </c>
      <c r="AM2739" s="180" t="str">
        <f>IF(L2739=1,Stundensätze!$D$13,IF(L2739=2,Stundensätze!$D$17,IF(L2739=4,Stundensätze!$D$21,"")))</f>
        <v/>
      </c>
      <c r="AN2739" s="180" t="str">
        <f>IF(L2739=1,Stundensätze!$D$15,IF(L2739=2,Stundensätze!$D$19,IF(L2739=4,Stundensätze!$D$23,"")))</f>
        <v/>
      </c>
      <c r="AO2739" s="180">
        <f t="shared" si="1235"/>
        <v>0</v>
      </c>
      <c r="AP2739" s="180">
        <f t="shared" si="1236"/>
        <v>0</v>
      </c>
      <c r="AQ2739" s="192" t="str">
        <f t="shared" si="1237"/>
        <v/>
      </c>
      <c r="AR2739" s="192" t="str">
        <f t="shared" si="1238"/>
        <v/>
      </c>
      <c r="AS2739" s="193">
        <f t="shared" si="1239"/>
        <v>0</v>
      </c>
      <c r="AT2739" s="258">
        <f>IF(K2739=0,0,VLOOKUP(K2739,Kostenstellen!A:B,2,FALSE))</f>
        <v>0</v>
      </c>
      <c r="AU2739" s="68" t="str">
        <f t="shared" si="1221"/>
        <v/>
      </c>
      <c r="AV2739" s="68" t="str">
        <f t="shared" si="1222"/>
        <v/>
      </c>
      <c r="AW2739" s="68">
        <f>IF(AF2739=0,0,VLOOKUP($H2739,Leistungszahlen!$A$11:$H$158,4,FALSE))</f>
        <v>0</v>
      </c>
      <c r="AX2739" s="68">
        <f>IF(AF2739=0,0,VLOOKUP($H2739,Leistungszahlen!$A$11:$H$158,5,FALSE))</f>
        <v>0</v>
      </c>
      <c r="AY2739" s="68">
        <f>IF(AG2739=0,0,VLOOKUP($H2739,Leistungszahlen!$A$11:$H$158,6,FALSE))</f>
        <v>0</v>
      </c>
      <c r="AZ2739" s="68">
        <f t="shared" si="1223"/>
        <v>0</v>
      </c>
      <c r="BA2739" s="68">
        <f t="shared" si="1224"/>
        <v>0</v>
      </c>
      <c r="BC2739" s="68">
        <f t="shared" si="1240"/>
        <v>0</v>
      </c>
      <c r="BD2739" s="285"/>
    </row>
    <row r="2740" spans="1:56" s="68" customFormat="1">
      <c r="A2740" s="200"/>
      <c r="B2740" s="200"/>
      <c r="C2740" s="200"/>
      <c r="D2740" s="200"/>
      <c r="E2740" s="200"/>
      <c r="F2740" s="200"/>
      <c r="G2740" s="200"/>
      <c r="H2740" s="201"/>
      <c r="I2740" s="202"/>
      <c r="J2740" s="200"/>
      <c r="K2740" s="176"/>
      <c r="L2740" s="176"/>
      <c r="M2740" s="176"/>
      <c r="N2740" s="286"/>
      <c r="O2740" s="286"/>
      <c r="P2740" s="176"/>
      <c r="Q2740" s="203">
        <f t="shared" si="1216"/>
        <v>0</v>
      </c>
      <c r="R2740" s="203">
        <f t="shared" si="1217"/>
        <v>0</v>
      </c>
      <c r="S2740" s="203">
        <f t="shared" si="1218"/>
        <v>0</v>
      </c>
      <c r="T2740" s="203">
        <f t="shared" si="1219"/>
        <v>0</v>
      </c>
      <c r="U2740" s="203">
        <f t="shared" si="1220"/>
        <v>0</v>
      </c>
      <c r="V2740" s="175">
        <f>IF(Q2740&gt;0,VLOOKUP(Q2740,Jahresfaktoren!$A$11:$B$24,2,),0)</f>
        <v>0</v>
      </c>
      <c r="W2740" s="175">
        <f>IF(R2740&gt;0,VLOOKUP(R2740,Jahresfaktoren!$D$11:$E$24,2,),0)</f>
        <v>0</v>
      </c>
      <c r="X2740" s="175">
        <f>IF(S2740&gt;0,VLOOKUP(S2740,Jahresfaktoren!$A$28:$B$29,2,),0)</f>
        <v>0</v>
      </c>
      <c r="Y2740" s="175">
        <f>IF(T2740&gt;0,VLOOKUP(T2740,Jahresfaktoren!$A$28:$B$29,2,),0)</f>
        <v>0</v>
      </c>
      <c r="Z2740" s="175">
        <f>IF(U2740&gt;0,VLOOKUP(U2740,Jahresfaktoren!$A$32:$B$33,2,),)</f>
        <v>0</v>
      </c>
      <c r="AA2740" s="177" t="str">
        <f t="shared" si="1225"/>
        <v/>
      </c>
      <c r="AB2740" s="177" t="str">
        <f t="shared" si="1226"/>
        <v/>
      </c>
      <c r="AC2740" s="177" t="str">
        <f t="shared" si="1227"/>
        <v/>
      </c>
      <c r="AD2740" s="177" t="str">
        <f t="shared" si="1228"/>
        <v/>
      </c>
      <c r="AE2740" s="177" t="str">
        <f t="shared" si="1229"/>
        <v/>
      </c>
      <c r="AF2740" s="178">
        <f>IF(Q2740&gt;0,VLOOKUP(H2740,Leistungszahlen!$A$11:$C$158,3,),0)</f>
        <v>0</v>
      </c>
      <c r="AG2740" s="178">
        <f>IF(R2740&gt;0,VLOOKUP(H2740,Leistungszahlen!$A$11:$F$158,6,),IF(T2740&gt;0,VLOOKUP(H2740,Leistungszahlen!$A$11:$F$158,6,),0))</f>
        <v>0</v>
      </c>
      <c r="AH2740" s="179">
        <f t="shared" si="1230"/>
        <v>0</v>
      </c>
      <c r="AI2740" s="179">
        <f t="shared" si="1231"/>
        <v>0</v>
      </c>
      <c r="AJ2740" s="179">
        <f t="shared" si="1232"/>
        <v>0</v>
      </c>
      <c r="AK2740" s="179">
        <f t="shared" si="1233"/>
        <v>0</v>
      </c>
      <c r="AL2740" s="179">
        <f t="shared" si="1234"/>
        <v>0</v>
      </c>
      <c r="AM2740" s="180" t="str">
        <f>IF(L2740=1,Stundensätze!$D$13,IF(L2740=2,Stundensätze!$D$17,IF(L2740=4,Stundensätze!$D$21,"")))</f>
        <v/>
      </c>
      <c r="AN2740" s="180" t="str">
        <f>IF(L2740=1,Stundensätze!$D$15,IF(L2740=2,Stundensätze!$D$19,IF(L2740=4,Stundensätze!$D$23,"")))</f>
        <v/>
      </c>
      <c r="AO2740" s="180">
        <f t="shared" si="1235"/>
        <v>0</v>
      </c>
      <c r="AP2740" s="180">
        <f t="shared" si="1236"/>
        <v>0</v>
      </c>
      <c r="AQ2740" s="192" t="str">
        <f t="shared" si="1237"/>
        <v/>
      </c>
      <c r="AR2740" s="192" t="str">
        <f t="shared" si="1238"/>
        <v/>
      </c>
      <c r="AS2740" s="193">
        <f t="shared" si="1239"/>
        <v>0</v>
      </c>
      <c r="AT2740" s="258">
        <f>IF(K2740=0,0,VLOOKUP(K2740,Kostenstellen!A:B,2,FALSE))</f>
        <v>0</v>
      </c>
      <c r="AU2740" s="68" t="str">
        <f t="shared" si="1221"/>
        <v/>
      </c>
      <c r="AV2740" s="68" t="str">
        <f t="shared" si="1222"/>
        <v/>
      </c>
      <c r="AW2740" s="68">
        <f>IF(AF2740=0,0,VLOOKUP($H2740,Leistungszahlen!$A$11:$H$158,4,FALSE))</f>
        <v>0</v>
      </c>
      <c r="AX2740" s="68">
        <f>IF(AF2740=0,0,VLOOKUP($H2740,Leistungszahlen!$A$11:$H$158,5,FALSE))</f>
        <v>0</v>
      </c>
      <c r="AY2740" s="68">
        <f>IF(AG2740=0,0,VLOOKUP($H2740,Leistungszahlen!$A$11:$H$158,6,FALSE))</f>
        <v>0</v>
      </c>
      <c r="AZ2740" s="68">
        <f t="shared" si="1223"/>
        <v>0</v>
      </c>
      <c r="BA2740" s="68">
        <f t="shared" si="1224"/>
        <v>0</v>
      </c>
      <c r="BC2740" s="68">
        <f t="shared" si="1240"/>
        <v>0</v>
      </c>
      <c r="BD2740" s="285"/>
    </row>
    <row r="2741" spans="1:56" s="68" customFormat="1">
      <c r="A2741" s="200"/>
      <c r="B2741" s="200"/>
      <c r="C2741" s="200"/>
      <c r="D2741" s="200"/>
      <c r="E2741" s="200"/>
      <c r="F2741" s="200"/>
      <c r="G2741" s="200"/>
      <c r="H2741" s="201"/>
      <c r="I2741" s="202"/>
      <c r="J2741" s="200"/>
      <c r="K2741" s="176"/>
      <c r="L2741" s="176"/>
      <c r="M2741" s="176"/>
      <c r="N2741" s="286"/>
      <c r="O2741" s="286"/>
      <c r="P2741" s="176"/>
      <c r="Q2741" s="203">
        <f t="shared" ref="Q2741:Q2804" si="1241">IF(M2741="x",0,IF(N2741=7,6,IF(N2741=14,12,IF(N2741="12+5",11,N2741))))</f>
        <v>0</v>
      </c>
      <c r="R2741" s="203">
        <f t="shared" ref="R2741:R2804" si="1242">IF(M2741="x",0,IF(O2741=0,0,IF(N2741=7,0,IF(N2741+O2741=7,O2741-1,O2741))))</f>
        <v>0</v>
      </c>
      <c r="S2741" s="203">
        <f t="shared" ref="S2741:S2804" si="1243">IF(M2741="x",0,IF(N2741=7,1,IF(N2741=14,2,IF(AND(N2741=12,O2741=5),1,IF(N2741="12+5",1,0)))))</f>
        <v>0</v>
      </c>
      <c r="T2741" s="203">
        <f t="shared" ref="T2741:T2804" si="1244">IF(M2741="x",0,IF(O2741=0,0,IF(N2741=7,0,IF(N2741+O2741=7,1,0))))</f>
        <v>0</v>
      </c>
      <c r="U2741" s="203">
        <f t="shared" ref="U2741:U2804" si="1245">T2741+S2741</f>
        <v>0</v>
      </c>
      <c r="V2741" s="175">
        <f>IF(Q2741&gt;0,VLOOKUP(Q2741,Jahresfaktoren!$A$11:$B$24,2,),0)</f>
        <v>0</v>
      </c>
      <c r="W2741" s="175">
        <f>IF(R2741&gt;0,VLOOKUP(R2741,Jahresfaktoren!$D$11:$E$24,2,),0)</f>
        <v>0</v>
      </c>
      <c r="X2741" s="175">
        <f>IF(S2741&gt;0,VLOOKUP(S2741,Jahresfaktoren!$A$28:$B$29,2,),0)</f>
        <v>0</v>
      </c>
      <c r="Y2741" s="175">
        <f>IF(T2741&gt;0,VLOOKUP(T2741,Jahresfaktoren!$A$28:$B$29,2,),0)</f>
        <v>0</v>
      </c>
      <c r="Z2741" s="175">
        <f>IF(U2741&gt;0,VLOOKUP(U2741,Jahresfaktoren!$A$32:$B$33,2,),)</f>
        <v>0</v>
      </c>
      <c r="AA2741" s="177" t="str">
        <f t="shared" si="1225"/>
        <v/>
      </c>
      <c r="AB2741" s="177" t="str">
        <f t="shared" si="1226"/>
        <v/>
      </c>
      <c r="AC2741" s="177" t="str">
        <f t="shared" si="1227"/>
        <v/>
      </c>
      <c r="AD2741" s="177" t="str">
        <f t="shared" si="1228"/>
        <v/>
      </c>
      <c r="AE2741" s="177" t="str">
        <f t="shared" si="1229"/>
        <v/>
      </c>
      <c r="AF2741" s="178">
        <f>IF(Q2741&gt;0,VLOOKUP(H2741,Leistungszahlen!$A$11:$C$158,3,),0)</f>
        <v>0</v>
      </c>
      <c r="AG2741" s="178">
        <f>IF(R2741&gt;0,VLOOKUP(H2741,Leistungszahlen!$A$11:$F$158,6,),IF(T2741&gt;0,VLOOKUP(H2741,Leistungszahlen!$A$11:$F$158,6,),0))</f>
        <v>0</v>
      </c>
      <c r="AH2741" s="179">
        <f t="shared" si="1230"/>
        <v>0</v>
      </c>
      <c r="AI2741" s="179">
        <f t="shared" si="1231"/>
        <v>0</v>
      </c>
      <c r="AJ2741" s="179">
        <f t="shared" si="1232"/>
        <v>0</v>
      </c>
      <c r="AK2741" s="179">
        <f t="shared" si="1233"/>
        <v>0</v>
      </c>
      <c r="AL2741" s="179">
        <f t="shared" si="1234"/>
        <v>0</v>
      </c>
      <c r="AM2741" s="180" t="str">
        <f>IF(L2741=1,Stundensätze!$D$13,IF(L2741=2,Stundensätze!$D$17,IF(L2741=4,Stundensätze!$D$21,"")))</f>
        <v/>
      </c>
      <c r="AN2741" s="180" t="str">
        <f>IF(L2741=1,Stundensätze!$D$15,IF(L2741=2,Stundensätze!$D$19,IF(L2741=4,Stundensätze!$D$23,"")))</f>
        <v/>
      </c>
      <c r="AO2741" s="180">
        <f t="shared" si="1235"/>
        <v>0</v>
      </c>
      <c r="AP2741" s="180">
        <f t="shared" si="1236"/>
        <v>0</v>
      </c>
      <c r="AQ2741" s="192" t="str">
        <f t="shared" si="1237"/>
        <v/>
      </c>
      <c r="AR2741" s="192" t="str">
        <f t="shared" si="1238"/>
        <v/>
      </c>
      <c r="AS2741" s="193">
        <f t="shared" si="1239"/>
        <v>0</v>
      </c>
      <c r="AT2741" s="258">
        <f>IF(K2741=0,0,VLOOKUP(K2741,Kostenstellen!A:B,2,FALSE))</f>
        <v>0</v>
      </c>
      <c r="AU2741" s="68" t="str">
        <f t="shared" ref="AU2741:AU2804" si="1246">IF(SUM(V2741:Z2741)&gt;0,H2741,"")</f>
        <v/>
      </c>
      <c r="AV2741" s="68" t="str">
        <f t="shared" ref="AV2741:AV2804" si="1247">IF(SUM(R2741+T2741)&gt;0,H2741,"")</f>
        <v/>
      </c>
      <c r="AW2741" s="68">
        <f>IF(AF2741=0,0,VLOOKUP($H2741,Leistungszahlen!$A$11:$H$158,4,FALSE))</f>
        <v>0</v>
      </c>
      <c r="AX2741" s="68">
        <f>IF(AF2741=0,0,VLOOKUP($H2741,Leistungszahlen!$A$11:$H$158,5,FALSE))</f>
        <v>0</v>
      </c>
      <c r="AY2741" s="68">
        <f>IF(AG2741=0,0,VLOOKUP($H2741,Leistungszahlen!$A$11:$H$158,6,FALSE))</f>
        <v>0</v>
      </c>
      <c r="AZ2741" s="68">
        <f t="shared" ref="AZ2741:AZ2804" si="1248">IF(AX2741&lt;AF2741,1,IF(AG2741&gt;AY2741,1,0))</f>
        <v>0</v>
      </c>
      <c r="BA2741" s="68">
        <f t="shared" ref="BA2741:BA2804" si="1249">IF(AF2741&gt;AX2741,1,IF(AG2741&gt;AY2741,1,0))</f>
        <v>0</v>
      </c>
      <c r="BC2741" s="68">
        <f t="shared" si="1240"/>
        <v>0</v>
      </c>
      <c r="BD2741" s="285"/>
    </row>
    <row r="2742" spans="1:56" s="68" customFormat="1">
      <c r="A2742" s="200"/>
      <c r="B2742" s="200"/>
      <c r="C2742" s="200"/>
      <c r="D2742" s="200"/>
      <c r="E2742" s="200"/>
      <c r="F2742" s="200"/>
      <c r="G2742" s="200"/>
      <c r="H2742" s="201"/>
      <c r="I2742" s="202"/>
      <c r="J2742" s="200"/>
      <c r="K2742" s="176"/>
      <c r="L2742" s="176"/>
      <c r="M2742" s="176"/>
      <c r="N2742" s="286"/>
      <c r="O2742" s="286"/>
      <c r="P2742" s="176"/>
      <c r="Q2742" s="203">
        <f t="shared" si="1241"/>
        <v>0</v>
      </c>
      <c r="R2742" s="203">
        <f t="shared" si="1242"/>
        <v>0</v>
      </c>
      <c r="S2742" s="203">
        <f t="shared" si="1243"/>
        <v>0</v>
      </c>
      <c r="T2742" s="203">
        <f t="shared" si="1244"/>
        <v>0</v>
      </c>
      <c r="U2742" s="203">
        <f t="shared" si="1245"/>
        <v>0</v>
      </c>
      <c r="V2742" s="175">
        <f>IF(Q2742&gt;0,VLOOKUP(Q2742,Jahresfaktoren!$A$11:$B$24,2,),0)</f>
        <v>0</v>
      </c>
      <c r="W2742" s="175">
        <f>IF(R2742&gt;0,VLOOKUP(R2742,Jahresfaktoren!$D$11:$E$24,2,),0)</f>
        <v>0</v>
      </c>
      <c r="X2742" s="175">
        <f>IF(S2742&gt;0,VLOOKUP(S2742,Jahresfaktoren!$A$28:$B$29,2,),0)</f>
        <v>0</v>
      </c>
      <c r="Y2742" s="175">
        <f>IF(T2742&gt;0,VLOOKUP(T2742,Jahresfaktoren!$A$28:$B$29,2,),0)</f>
        <v>0</v>
      </c>
      <c r="Z2742" s="175">
        <f>IF(U2742&gt;0,VLOOKUP(U2742,Jahresfaktoren!$A$32:$B$33,2,),)</f>
        <v>0</v>
      </c>
      <c r="AA2742" s="177" t="str">
        <f t="shared" si="1225"/>
        <v/>
      </c>
      <c r="AB2742" s="177" t="str">
        <f t="shared" si="1226"/>
        <v/>
      </c>
      <c r="AC2742" s="177" t="str">
        <f t="shared" si="1227"/>
        <v/>
      </c>
      <c r="AD2742" s="177" t="str">
        <f t="shared" si="1228"/>
        <v/>
      </c>
      <c r="AE2742" s="177" t="str">
        <f t="shared" si="1229"/>
        <v/>
      </c>
      <c r="AF2742" s="178">
        <f>IF(Q2742&gt;0,VLOOKUP(H2742,Leistungszahlen!$A$11:$C$158,3,),0)</f>
        <v>0</v>
      </c>
      <c r="AG2742" s="178">
        <f>IF(R2742&gt;0,VLOOKUP(H2742,Leistungszahlen!$A$11:$F$158,6,),IF(T2742&gt;0,VLOOKUP(H2742,Leistungszahlen!$A$11:$F$158,6,),0))</f>
        <v>0</v>
      </c>
      <c r="AH2742" s="179">
        <f t="shared" si="1230"/>
        <v>0</v>
      </c>
      <c r="AI2742" s="179">
        <f t="shared" si="1231"/>
        <v>0</v>
      </c>
      <c r="AJ2742" s="179">
        <f t="shared" si="1232"/>
        <v>0</v>
      </c>
      <c r="AK2742" s="179">
        <f t="shared" si="1233"/>
        <v>0</v>
      </c>
      <c r="AL2742" s="179">
        <f t="shared" si="1234"/>
        <v>0</v>
      </c>
      <c r="AM2742" s="180" t="str">
        <f>IF(L2742=1,Stundensätze!$D$13,IF(L2742=2,Stundensätze!$D$17,IF(L2742=4,Stundensätze!$D$21,"")))</f>
        <v/>
      </c>
      <c r="AN2742" s="180" t="str">
        <f>IF(L2742=1,Stundensätze!$D$15,IF(L2742=2,Stundensätze!$D$19,IF(L2742=4,Stundensätze!$D$23,"")))</f>
        <v/>
      </c>
      <c r="AO2742" s="180">
        <f t="shared" si="1235"/>
        <v>0</v>
      </c>
      <c r="AP2742" s="180">
        <f t="shared" si="1236"/>
        <v>0</v>
      </c>
      <c r="AQ2742" s="192" t="str">
        <f t="shared" si="1237"/>
        <v/>
      </c>
      <c r="AR2742" s="192" t="str">
        <f t="shared" si="1238"/>
        <v/>
      </c>
      <c r="AS2742" s="193">
        <f t="shared" si="1239"/>
        <v>0</v>
      </c>
      <c r="AT2742" s="258">
        <f>IF(K2742=0,0,VLOOKUP(K2742,Kostenstellen!A:B,2,FALSE))</f>
        <v>0</v>
      </c>
      <c r="AU2742" s="68" t="str">
        <f t="shared" si="1246"/>
        <v/>
      </c>
      <c r="AV2742" s="68" t="str">
        <f t="shared" si="1247"/>
        <v/>
      </c>
      <c r="AW2742" s="68">
        <f>IF(AF2742=0,0,VLOOKUP($H2742,Leistungszahlen!$A$11:$H$158,4,FALSE))</f>
        <v>0</v>
      </c>
      <c r="AX2742" s="68">
        <f>IF(AF2742=0,0,VLOOKUP($H2742,Leistungszahlen!$A$11:$H$158,5,FALSE))</f>
        <v>0</v>
      </c>
      <c r="AY2742" s="68">
        <f>IF(AG2742=0,0,VLOOKUP($H2742,Leistungszahlen!$A$11:$H$158,6,FALSE))</f>
        <v>0</v>
      </c>
      <c r="AZ2742" s="68">
        <f t="shared" si="1248"/>
        <v>0</v>
      </c>
      <c r="BA2742" s="68">
        <f t="shared" si="1249"/>
        <v>0</v>
      </c>
      <c r="BC2742" s="68">
        <f t="shared" si="1240"/>
        <v>0</v>
      </c>
      <c r="BD2742" s="285"/>
    </row>
    <row r="2743" spans="1:56" s="68" customFormat="1">
      <c r="A2743" s="200"/>
      <c r="B2743" s="200"/>
      <c r="C2743" s="200"/>
      <c r="D2743" s="200"/>
      <c r="E2743" s="200"/>
      <c r="F2743" s="200"/>
      <c r="G2743" s="200"/>
      <c r="H2743" s="201"/>
      <c r="I2743" s="202"/>
      <c r="J2743" s="200"/>
      <c r="K2743" s="176"/>
      <c r="L2743" s="176"/>
      <c r="M2743" s="176"/>
      <c r="N2743" s="286"/>
      <c r="O2743" s="286"/>
      <c r="P2743" s="176"/>
      <c r="Q2743" s="203">
        <f t="shared" si="1241"/>
        <v>0</v>
      </c>
      <c r="R2743" s="203">
        <f t="shared" si="1242"/>
        <v>0</v>
      </c>
      <c r="S2743" s="203">
        <f t="shared" si="1243"/>
        <v>0</v>
      </c>
      <c r="T2743" s="203">
        <f t="shared" si="1244"/>
        <v>0</v>
      </c>
      <c r="U2743" s="203">
        <f t="shared" si="1245"/>
        <v>0</v>
      </c>
      <c r="V2743" s="175">
        <f>IF(Q2743&gt;0,VLOOKUP(Q2743,Jahresfaktoren!$A$11:$B$24,2,),0)</f>
        <v>0</v>
      </c>
      <c r="W2743" s="175">
        <f>IF(R2743&gt;0,VLOOKUP(R2743,Jahresfaktoren!$D$11:$E$24,2,),0)</f>
        <v>0</v>
      </c>
      <c r="X2743" s="175">
        <f>IF(S2743&gt;0,VLOOKUP(S2743,Jahresfaktoren!$A$28:$B$29,2,),0)</f>
        <v>0</v>
      </c>
      <c r="Y2743" s="175">
        <f>IF(T2743&gt;0,VLOOKUP(T2743,Jahresfaktoren!$A$28:$B$29,2,),0)</f>
        <v>0</v>
      </c>
      <c r="Z2743" s="175">
        <f>IF(U2743&gt;0,VLOOKUP(U2743,Jahresfaktoren!$A$32:$B$33,2,),)</f>
        <v>0</v>
      </c>
      <c r="AA2743" s="177" t="str">
        <f t="shared" si="1225"/>
        <v/>
      </c>
      <c r="AB2743" s="177" t="str">
        <f t="shared" si="1226"/>
        <v/>
      </c>
      <c r="AC2743" s="177" t="str">
        <f t="shared" si="1227"/>
        <v/>
      </c>
      <c r="AD2743" s="177" t="str">
        <f t="shared" si="1228"/>
        <v/>
      </c>
      <c r="AE2743" s="177" t="str">
        <f t="shared" si="1229"/>
        <v/>
      </c>
      <c r="AF2743" s="178">
        <f>IF(Q2743&gt;0,VLOOKUP(H2743,Leistungszahlen!$A$11:$C$158,3,),0)</f>
        <v>0</v>
      </c>
      <c r="AG2743" s="178">
        <f>IF(R2743&gt;0,VLOOKUP(H2743,Leistungszahlen!$A$11:$F$158,6,),IF(T2743&gt;0,VLOOKUP(H2743,Leistungszahlen!$A$11:$F$158,6,),0))</f>
        <v>0</v>
      </c>
      <c r="AH2743" s="179">
        <f t="shared" si="1230"/>
        <v>0</v>
      </c>
      <c r="AI2743" s="179">
        <f t="shared" si="1231"/>
        <v>0</v>
      </c>
      <c r="AJ2743" s="179">
        <f t="shared" si="1232"/>
        <v>0</v>
      </c>
      <c r="AK2743" s="179">
        <f t="shared" si="1233"/>
        <v>0</v>
      </c>
      <c r="AL2743" s="179">
        <f t="shared" si="1234"/>
        <v>0</v>
      </c>
      <c r="AM2743" s="180" t="str">
        <f>IF(L2743=1,Stundensätze!$D$13,IF(L2743=2,Stundensätze!$D$17,IF(L2743=4,Stundensätze!$D$21,"")))</f>
        <v/>
      </c>
      <c r="AN2743" s="180" t="str">
        <f>IF(L2743=1,Stundensätze!$D$15,IF(L2743=2,Stundensätze!$D$19,IF(L2743=4,Stundensätze!$D$23,"")))</f>
        <v/>
      </c>
      <c r="AO2743" s="180">
        <f t="shared" si="1235"/>
        <v>0</v>
      </c>
      <c r="AP2743" s="180">
        <f t="shared" si="1236"/>
        <v>0</v>
      </c>
      <c r="AQ2743" s="192" t="str">
        <f t="shared" si="1237"/>
        <v/>
      </c>
      <c r="AR2743" s="192" t="str">
        <f t="shared" si="1238"/>
        <v/>
      </c>
      <c r="AS2743" s="193">
        <f t="shared" si="1239"/>
        <v>0</v>
      </c>
      <c r="AT2743" s="258">
        <f>IF(K2743=0,0,VLOOKUP(K2743,Kostenstellen!A:B,2,FALSE))</f>
        <v>0</v>
      </c>
      <c r="AU2743" s="68" t="str">
        <f t="shared" si="1246"/>
        <v/>
      </c>
      <c r="AV2743" s="68" t="str">
        <f t="shared" si="1247"/>
        <v/>
      </c>
      <c r="AW2743" s="68">
        <f>IF(AF2743=0,0,VLOOKUP($H2743,Leistungszahlen!$A$11:$H$158,4,FALSE))</f>
        <v>0</v>
      </c>
      <c r="AX2743" s="68">
        <f>IF(AF2743=0,0,VLOOKUP($H2743,Leistungszahlen!$A$11:$H$158,5,FALSE))</f>
        <v>0</v>
      </c>
      <c r="AY2743" s="68">
        <f>IF(AG2743=0,0,VLOOKUP($H2743,Leistungszahlen!$A$11:$H$158,6,FALSE))</f>
        <v>0</v>
      </c>
      <c r="AZ2743" s="68">
        <f t="shared" si="1248"/>
        <v>0</v>
      </c>
      <c r="BA2743" s="68">
        <f t="shared" si="1249"/>
        <v>0</v>
      </c>
      <c r="BC2743" s="68">
        <f t="shared" si="1240"/>
        <v>0</v>
      </c>
      <c r="BD2743" s="285"/>
    </row>
    <row r="2744" spans="1:56" s="68" customFormat="1">
      <c r="A2744" s="200"/>
      <c r="B2744" s="200"/>
      <c r="C2744" s="200"/>
      <c r="D2744" s="200"/>
      <c r="E2744" s="200"/>
      <c r="F2744" s="200"/>
      <c r="G2744" s="200"/>
      <c r="H2744" s="201"/>
      <c r="I2744" s="202"/>
      <c r="J2744" s="200"/>
      <c r="K2744" s="176"/>
      <c r="L2744" s="176"/>
      <c r="M2744" s="176"/>
      <c r="N2744" s="286"/>
      <c r="O2744" s="286"/>
      <c r="P2744" s="176"/>
      <c r="Q2744" s="203">
        <f t="shared" si="1241"/>
        <v>0</v>
      </c>
      <c r="R2744" s="203">
        <f t="shared" si="1242"/>
        <v>0</v>
      </c>
      <c r="S2744" s="203">
        <f t="shared" si="1243"/>
        <v>0</v>
      </c>
      <c r="T2744" s="203">
        <f t="shared" si="1244"/>
        <v>0</v>
      </c>
      <c r="U2744" s="203">
        <f t="shared" si="1245"/>
        <v>0</v>
      </c>
      <c r="V2744" s="175">
        <f>IF(Q2744&gt;0,VLOOKUP(Q2744,Jahresfaktoren!$A$11:$B$24,2,),0)</f>
        <v>0</v>
      </c>
      <c r="W2744" s="175">
        <f>IF(R2744&gt;0,VLOOKUP(R2744,Jahresfaktoren!$D$11:$E$24,2,),0)</f>
        <v>0</v>
      </c>
      <c r="X2744" s="175">
        <f>IF(S2744&gt;0,VLOOKUP(S2744,Jahresfaktoren!$A$28:$B$29,2,),0)</f>
        <v>0</v>
      </c>
      <c r="Y2744" s="175">
        <f>IF(T2744&gt;0,VLOOKUP(T2744,Jahresfaktoren!$A$28:$B$29,2,),0)</f>
        <v>0</v>
      </c>
      <c r="Z2744" s="175">
        <f>IF(U2744&gt;0,VLOOKUP(U2744,Jahresfaktoren!$A$32:$B$33,2,),)</f>
        <v>0</v>
      </c>
      <c r="AA2744" s="177" t="str">
        <f t="shared" si="1225"/>
        <v/>
      </c>
      <c r="AB2744" s="177" t="str">
        <f t="shared" si="1226"/>
        <v/>
      </c>
      <c r="AC2744" s="177" t="str">
        <f t="shared" si="1227"/>
        <v/>
      </c>
      <c r="AD2744" s="177" t="str">
        <f t="shared" si="1228"/>
        <v/>
      </c>
      <c r="AE2744" s="177" t="str">
        <f t="shared" si="1229"/>
        <v/>
      </c>
      <c r="AF2744" s="178">
        <f>IF(Q2744&gt;0,VLOOKUP(H2744,Leistungszahlen!$A$11:$C$158,3,),0)</f>
        <v>0</v>
      </c>
      <c r="AG2744" s="178">
        <f>IF(R2744&gt;0,VLOOKUP(H2744,Leistungszahlen!$A$11:$F$158,6,),IF(T2744&gt;0,VLOOKUP(H2744,Leistungszahlen!$A$11:$F$158,6,),0))</f>
        <v>0</v>
      </c>
      <c r="AH2744" s="179">
        <f t="shared" si="1230"/>
        <v>0</v>
      </c>
      <c r="AI2744" s="179">
        <f t="shared" si="1231"/>
        <v>0</v>
      </c>
      <c r="AJ2744" s="179">
        <f t="shared" si="1232"/>
        <v>0</v>
      </c>
      <c r="AK2744" s="179">
        <f t="shared" si="1233"/>
        <v>0</v>
      </c>
      <c r="AL2744" s="179">
        <f t="shared" si="1234"/>
        <v>0</v>
      </c>
      <c r="AM2744" s="180" t="str">
        <f>IF(L2744=1,Stundensätze!$D$13,IF(L2744=2,Stundensätze!$D$17,IF(L2744=4,Stundensätze!$D$21,"")))</f>
        <v/>
      </c>
      <c r="AN2744" s="180" t="str">
        <f>IF(L2744=1,Stundensätze!$D$15,IF(L2744=2,Stundensätze!$D$19,IF(L2744=4,Stundensätze!$D$23,"")))</f>
        <v/>
      </c>
      <c r="AO2744" s="180">
        <f t="shared" si="1235"/>
        <v>0</v>
      </c>
      <c r="AP2744" s="180">
        <f t="shared" si="1236"/>
        <v>0</v>
      </c>
      <c r="AQ2744" s="192" t="str">
        <f t="shared" si="1237"/>
        <v/>
      </c>
      <c r="AR2744" s="192" t="str">
        <f t="shared" si="1238"/>
        <v/>
      </c>
      <c r="AS2744" s="193">
        <f t="shared" si="1239"/>
        <v>0</v>
      </c>
      <c r="AT2744" s="258">
        <f>IF(K2744=0,0,VLOOKUP(K2744,Kostenstellen!A:B,2,FALSE))</f>
        <v>0</v>
      </c>
      <c r="AU2744" s="68" t="str">
        <f t="shared" si="1246"/>
        <v/>
      </c>
      <c r="AV2744" s="68" t="str">
        <f t="shared" si="1247"/>
        <v/>
      </c>
      <c r="AW2744" s="68">
        <f>IF(AF2744=0,0,VLOOKUP($H2744,Leistungszahlen!$A$11:$H$158,4,FALSE))</f>
        <v>0</v>
      </c>
      <c r="AX2744" s="68">
        <f>IF(AF2744=0,0,VLOOKUP($H2744,Leistungszahlen!$A$11:$H$158,5,FALSE))</f>
        <v>0</v>
      </c>
      <c r="AY2744" s="68">
        <f>IF(AG2744=0,0,VLOOKUP($H2744,Leistungszahlen!$A$11:$H$158,6,FALSE))</f>
        <v>0</v>
      </c>
      <c r="AZ2744" s="68">
        <f t="shared" si="1248"/>
        <v>0</v>
      </c>
      <c r="BA2744" s="68">
        <f t="shared" si="1249"/>
        <v>0</v>
      </c>
      <c r="BC2744" s="68">
        <f t="shared" si="1240"/>
        <v>0</v>
      </c>
      <c r="BD2744" s="285"/>
    </row>
    <row r="2745" spans="1:56" s="68" customFormat="1">
      <c r="A2745" s="200"/>
      <c r="B2745" s="200"/>
      <c r="C2745" s="200"/>
      <c r="D2745" s="200"/>
      <c r="E2745" s="200"/>
      <c r="F2745" s="200"/>
      <c r="G2745" s="200"/>
      <c r="H2745" s="201"/>
      <c r="I2745" s="202"/>
      <c r="J2745" s="200"/>
      <c r="K2745" s="176"/>
      <c r="L2745" s="176"/>
      <c r="M2745" s="176"/>
      <c r="N2745" s="286"/>
      <c r="O2745" s="286"/>
      <c r="P2745" s="176"/>
      <c r="Q2745" s="203">
        <f t="shared" si="1241"/>
        <v>0</v>
      </c>
      <c r="R2745" s="203">
        <f t="shared" si="1242"/>
        <v>0</v>
      </c>
      <c r="S2745" s="203">
        <f t="shared" si="1243"/>
        <v>0</v>
      </c>
      <c r="T2745" s="203">
        <f t="shared" si="1244"/>
        <v>0</v>
      </c>
      <c r="U2745" s="203">
        <f t="shared" si="1245"/>
        <v>0</v>
      </c>
      <c r="V2745" s="175">
        <f>IF(Q2745&gt;0,VLOOKUP(Q2745,Jahresfaktoren!$A$11:$B$24,2,),0)</f>
        <v>0</v>
      </c>
      <c r="W2745" s="175">
        <f>IF(R2745&gt;0,VLOOKUP(R2745,Jahresfaktoren!$D$11:$E$24,2,),0)</f>
        <v>0</v>
      </c>
      <c r="X2745" s="175">
        <f>IF(S2745&gt;0,VLOOKUP(S2745,Jahresfaktoren!$A$28:$B$29,2,),0)</f>
        <v>0</v>
      </c>
      <c r="Y2745" s="175">
        <f>IF(T2745&gt;0,VLOOKUP(T2745,Jahresfaktoren!$A$28:$B$29,2,),0)</f>
        <v>0</v>
      </c>
      <c r="Z2745" s="175">
        <f>IF(U2745&gt;0,VLOOKUP(U2745,Jahresfaktoren!$A$32:$B$33,2,),)</f>
        <v>0</v>
      </c>
      <c r="AA2745" s="177" t="str">
        <f t="shared" si="1225"/>
        <v/>
      </c>
      <c r="AB2745" s="177" t="str">
        <f t="shared" si="1226"/>
        <v/>
      </c>
      <c r="AC2745" s="177" t="str">
        <f t="shared" si="1227"/>
        <v/>
      </c>
      <c r="AD2745" s="177" t="str">
        <f t="shared" si="1228"/>
        <v/>
      </c>
      <c r="AE2745" s="177" t="str">
        <f t="shared" si="1229"/>
        <v/>
      </c>
      <c r="AF2745" s="178">
        <f>IF(Q2745&gt;0,VLOOKUP(H2745,Leistungszahlen!$A$11:$C$158,3,),0)</f>
        <v>0</v>
      </c>
      <c r="AG2745" s="178">
        <f>IF(R2745&gt;0,VLOOKUP(H2745,Leistungszahlen!$A$11:$F$158,6,),IF(T2745&gt;0,VLOOKUP(H2745,Leistungszahlen!$A$11:$F$158,6,),0))</f>
        <v>0</v>
      </c>
      <c r="AH2745" s="179">
        <f t="shared" si="1230"/>
        <v>0</v>
      </c>
      <c r="AI2745" s="179">
        <f t="shared" si="1231"/>
        <v>0</v>
      </c>
      <c r="AJ2745" s="179">
        <f t="shared" si="1232"/>
        <v>0</v>
      </c>
      <c r="AK2745" s="179">
        <f t="shared" si="1233"/>
        <v>0</v>
      </c>
      <c r="AL2745" s="179">
        <f t="shared" si="1234"/>
        <v>0</v>
      </c>
      <c r="AM2745" s="180" t="str">
        <f>IF(L2745=1,Stundensätze!$D$13,IF(L2745=2,Stundensätze!$D$17,IF(L2745=4,Stundensätze!$D$21,"")))</f>
        <v/>
      </c>
      <c r="AN2745" s="180" t="str">
        <f>IF(L2745=1,Stundensätze!$D$15,IF(L2745=2,Stundensätze!$D$19,IF(L2745=4,Stundensätze!$D$23,"")))</f>
        <v/>
      </c>
      <c r="AO2745" s="180">
        <f t="shared" si="1235"/>
        <v>0</v>
      </c>
      <c r="AP2745" s="180">
        <f t="shared" si="1236"/>
        <v>0</v>
      </c>
      <c r="AQ2745" s="192" t="str">
        <f t="shared" si="1237"/>
        <v/>
      </c>
      <c r="AR2745" s="192" t="str">
        <f t="shared" si="1238"/>
        <v/>
      </c>
      <c r="AS2745" s="193">
        <f t="shared" si="1239"/>
        <v>0</v>
      </c>
      <c r="AT2745" s="258">
        <f>IF(K2745=0,0,VLOOKUP(K2745,Kostenstellen!A:B,2,FALSE))</f>
        <v>0</v>
      </c>
      <c r="AU2745" s="68" t="str">
        <f t="shared" si="1246"/>
        <v/>
      </c>
      <c r="AV2745" s="68" t="str">
        <f t="shared" si="1247"/>
        <v/>
      </c>
      <c r="AW2745" s="68">
        <f>IF(AF2745=0,0,VLOOKUP($H2745,Leistungszahlen!$A$11:$H$158,4,FALSE))</f>
        <v>0</v>
      </c>
      <c r="AX2745" s="68">
        <f>IF(AF2745=0,0,VLOOKUP($H2745,Leistungszahlen!$A$11:$H$158,5,FALSE))</f>
        <v>0</v>
      </c>
      <c r="AY2745" s="68">
        <f>IF(AG2745=0,0,VLOOKUP($H2745,Leistungszahlen!$A$11:$H$158,6,FALSE))</f>
        <v>0</v>
      </c>
      <c r="AZ2745" s="68">
        <f t="shared" si="1248"/>
        <v>0</v>
      </c>
      <c r="BA2745" s="68">
        <f t="shared" si="1249"/>
        <v>0</v>
      </c>
      <c r="BC2745" s="68">
        <f t="shared" si="1240"/>
        <v>0</v>
      </c>
      <c r="BD2745" s="285"/>
    </row>
    <row r="2746" spans="1:56" s="68" customFormat="1">
      <c r="A2746" s="200"/>
      <c r="B2746" s="200"/>
      <c r="C2746" s="200"/>
      <c r="D2746" s="200"/>
      <c r="E2746" s="200"/>
      <c r="F2746" s="200"/>
      <c r="G2746" s="200"/>
      <c r="H2746" s="201"/>
      <c r="I2746" s="202"/>
      <c r="J2746" s="200"/>
      <c r="K2746" s="176"/>
      <c r="L2746" s="176"/>
      <c r="M2746" s="176"/>
      <c r="N2746" s="286"/>
      <c r="O2746" s="286"/>
      <c r="P2746" s="176"/>
      <c r="Q2746" s="203">
        <f t="shared" si="1241"/>
        <v>0</v>
      </c>
      <c r="R2746" s="203">
        <f t="shared" si="1242"/>
        <v>0</v>
      </c>
      <c r="S2746" s="203">
        <f t="shared" si="1243"/>
        <v>0</v>
      </c>
      <c r="T2746" s="203">
        <f t="shared" si="1244"/>
        <v>0</v>
      </c>
      <c r="U2746" s="203">
        <f t="shared" si="1245"/>
        <v>0</v>
      </c>
      <c r="V2746" s="175">
        <f>IF(Q2746&gt;0,VLOOKUP(Q2746,Jahresfaktoren!$A$11:$B$24,2,),0)</f>
        <v>0</v>
      </c>
      <c r="W2746" s="175">
        <f>IF(R2746&gt;0,VLOOKUP(R2746,Jahresfaktoren!$D$11:$E$24,2,),0)</f>
        <v>0</v>
      </c>
      <c r="X2746" s="175">
        <f>IF(S2746&gt;0,VLOOKUP(S2746,Jahresfaktoren!$A$28:$B$29,2,),0)</f>
        <v>0</v>
      </c>
      <c r="Y2746" s="175">
        <f>IF(T2746&gt;0,VLOOKUP(T2746,Jahresfaktoren!$A$28:$B$29,2,),0)</f>
        <v>0</v>
      </c>
      <c r="Z2746" s="175">
        <f>IF(U2746&gt;0,VLOOKUP(U2746,Jahresfaktoren!$A$32:$B$33,2,),)</f>
        <v>0</v>
      </c>
      <c r="AA2746" s="177" t="str">
        <f t="shared" si="1225"/>
        <v/>
      </c>
      <c r="AB2746" s="177" t="str">
        <f t="shared" si="1226"/>
        <v/>
      </c>
      <c r="AC2746" s="177" t="str">
        <f t="shared" si="1227"/>
        <v/>
      </c>
      <c r="AD2746" s="177" t="str">
        <f t="shared" si="1228"/>
        <v/>
      </c>
      <c r="AE2746" s="177" t="str">
        <f t="shared" si="1229"/>
        <v/>
      </c>
      <c r="AF2746" s="178">
        <f>IF(Q2746&gt;0,VLOOKUP(H2746,Leistungszahlen!$A$11:$C$158,3,),0)</f>
        <v>0</v>
      </c>
      <c r="AG2746" s="178">
        <f>IF(R2746&gt;0,VLOOKUP(H2746,Leistungszahlen!$A$11:$F$158,6,),IF(T2746&gt;0,VLOOKUP(H2746,Leistungszahlen!$A$11:$F$158,6,),0))</f>
        <v>0</v>
      </c>
      <c r="AH2746" s="179">
        <f t="shared" si="1230"/>
        <v>0</v>
      </c>
      <c r="AI2746" s="179">
        <f t="shared" si="1231"/>
        <v>0</v>
      </c>
      <c r="AJ2746" s="179">
        <f t="shared" si="1232"/>
        <v>0</v>
      </c>
      <c r="AK2746" s="179">
        <f t="shared" si="1233"/>
        <v>0</v>
      </c>
      <c r="AL2746" s="179">
        <f t="shared" si="1234"/>
        <v>0</v>
      </c>
      <c r="AM2746" s="180" t="str">
        <f>IF(L2746=1,Stundensätze!$D$13,IF(L2746=2,Stundensätze!$D$17,IF(L2746=4,Stundensätze!$D$21,"")))</f>
        <v/>
      </c>
      <c r="AN2746" s="180" t="str">
        <f>IF(L2746=1,Stundensätze!$D$15,IF(L2746=2,Stundensätze!$D$19,IF(L2746=4,Stundensätze!$D$23,"")))</f>
        <v/>
      </c>
      <c r="AO2746" s="180">
        <f t="shared" si="1235"/>
        <v>0</v>
      </c>
      <c r="AP2746" s="180">
        <f t="shared" si="1236"/>
        <v>0</v>
      </c>
      <c r="AQ2746" s="192" t="str">
        <f t="shared" si="1237"/>
        <v/>
      </c>
      <c r="AR2746" s="192" t="str">
        <f t="shared" si="1238"/>
        <v/>
      </c>
      <c r="AS2746" s="193">
        <f t="shared" si="1239"/>
        <v>0</v>
      </c>
      <c r="AT2746" s="258">
        <f>IF(K2746=0,0,VLOOKUP(K2746,Kostenstellen!A:B,2,FALSE))</f>
        <v>0</v>
      </c>
      <c r="AU2746" s="68" t="str">
        <f t="shared" si="1246"/>
        <v/>
      </c>
      <c r="AV2746" s="68" t="str">
        <f t="shared" si="1247"/>
        <v/>
      </c>
      <c r="AW2746" s="68">
        <f>IF(AF2746=0,0,VLOOKUP($H2746,Leistungszahlen!$A$11:$H$158,4,FALSE))</f>
        <v>0</v>
      </c>
      <c r="AX2746" s="68">
        <f>IF(AF2746=0,0,VLOOKUP($H2746,Leistungszahlen!$A$11:$H$158,5,FALSE))</f>
        <v>0</v>
      </c>
      <c r="AY2746" s="68">
        <f>IF(AG2746=0,0,VLOOKUP($H2746,Leistungszahlen!$A$11:$H$158,6,FALSE))</f>
        <v>0</v>
      </c>
      <c r="AZ2746" s="68">
        <f t="shared" si="1248"/>
        <v>0</v>
      </c>
      <c r="BA2746" s="68">
        <f t="shared" si="1249"/>
        <v>0</v>
      </c>
      <c r="BC2746" s="68">
        <f t="shared" si="1240"/>
        <v>0</v>
      </c>
      <c r="BD2746" s="285"/>
    </row>
    <row r="2747" spans="1:56" s="68" customFormat="1">
      <c r="A2747" s="200"/>
      <c r="B2747" s="200"/>
      <c r="C2747" s="200"/>
      <c r="D2747" s="200"/>
      <c r="E2747" s="200"/>
      <c r="F2747" s="200"/>
      <c r="G2747" s="200"/>
      <c r="H2747" s="201"/>
      <c r="I2747" s="202"/>
      <c r="J2747" s="200"/>
      <c r="K2747" s="176"/>
      <c r="L2747" s="176"/>
      <c r="M2747" s="176"/>
      <c r="N2747" s="286"/>
      <c r="O2747" s="286"/>
      <c r="P2747" s="176"/>
      <c r="Q2747" s="203">
        <f t="shared" si="1241"/>
        <v>0</v>
      </c>
      <c r="R2747" s="203">
        <f t="shared" si="1242"/>
        <v>0</v>
      </c>
      <c r="S2747" s="203">
        <f t="shared" si="1243"/>
        <v>0</v>
      </c>
      <c r="T2747" s="203">
        <f t="shared" si="1244"/>
        <v>0</v>
      </c>
      <c r="U2747" s="203">
        <f t="shared" si="1245"/>
        <v>0</v>
      </c>
      <c r="V2747" s="175">
        <f>IF(Q2747&gt;0,VLOOKUP(Q2747,Jahresfaktoren!$A$11:$B$24,2,),0)</f>
        <v>0</v>
      </c>
      <c r="W2747" s="175">
        <f>IF(R2747&gt;0,VLOOKUP(R2747,Jahresfaktoren!$D$11:$E$24,2,),0)</f>
        <v>0</v>
      </c>
      <c r="X2747" s="175">
        <f>IF(S2747&gt;0,VLOOKUP(S2747,Jahresfaktoren!$A$28:$B$29,2,),0)</f>
        <v>0</v>
      </c>
      <c r="Y2747" s="175">
        <f>IF(T2747&gt;0,VLOOKUP(T2747,Jahresfaktoren!$A$28:$B$29,2,),0)</f>
        <v>0</v>
      </c>
      <c r="Z2747" s="175">
        <f>IF(U2747&gt;0,VLOOKUP(U2747,Jahresfaktoren!$A$32:$B$33,2,),)</f>
        <v>0</v>
      </c>
      <c r="AA2747" s="177" t="str">
        <f t="shared" si="1225"/>
        <v/>
      </c>
      <c r="AB2747" s="177" t="str">
        <f t="shared" si="1226"/>
        <v/>
      </c>
      <c r="AC2747" s="177" t="str">
        <f t="shared" si="1227"/>
        <v/>
      </c>
      <c r="AD2747" s="177" t="str">
        <f t="shared" si="1228"/>
        <v/>
      </c>
      <c r="AE2747" s="177" t="str">
        <f t="shared" si="1229"/>
        <v/>
      </c>
      <c r="AF2747" s="178">
        <f>IF(Q2747&gt;0,VLOOKUP(H2747,Leistungszahlen!$A$11:$C$158,3,),0)</f>
        <v>0</v>
      </c>
      <c r="AG2747" s="178">
        <f>IF(R2747&gt;0,VLOOKUP(H2747,Leistungszahlen!$A$11:$F$158,6,),IF(T2747&gt;0,VLOOKUP(H2747,Leistungszahlen!$A$11:$F$158,6,),0))</f>
        <v>0</v>
      </c>
      <c r="AH2747" s="179">
        <f t="shared" si="1230"/>
        <v>0</v>
      </c>
      <c r="AI2747" s="179">
        <f t="shared" si="1231"/>
        <v>0</v>
      </c>
      <c r="AJ2747" s="179">
        <f t="shared" si="1232"/>
        <v>0</v>
      </c>
      <c r="AK2747" s="179">
        <f t="shared" si="1233"/>
        <v>0</v>
      </c>
      <c r="AL2747" s="179">
        <f t="shared" si="1234"/>
        <v>0</v>
      </c>
      <c r="AM2747" s="180" t="str">
        <f>IF(L2747=1,Stundensätze!$D$13,IF(L2747=2,Stundensätze!$D$17,IF(L2747=4,Stundensätze!$D$21,"")))</f>
        <v/>
      </c>
      <c r="AN2747" s="180" t="str">
        <f>IF(L2747=1,Stundensätze!$D$15,IF(L2747=2,Stundensätze!$D$19,IF(L2747=4,Stundensätze!$D$23,"")))</f>
        <v/>
      </c>
      <c r="AO2747" s="180">
        <f t="shared" si="1235"/>
        <v>0</v>
      </c>
      <c r="AP2747" s="180">
        <f t="shared" si="1236"/>
        <v>0</v>
      </c>
      <c r="AQ2747" s="192" t="str">
        <f t="shared" si="1237"/>
        <v/>
      </c>
      <c r="AR2747" s="192" t="str">
        <f t="shared" si="1238"/>
        <v/>
      </c>
      <c r="AS2747" s="193">
        <f t="shared" si="1239"/>
        <v>0</v>
      </c>
      <c r="AT2747" s="258">
        <f>IF(K2747=0,0,VLOOKUP(K2747,Kostenstellen!A:B,2,FALSE))</f>
        <v>0</v>
      </c>
      <c r="AU2747" s="68" t="str">
        <f t="shared" si="1246"/>
        <v/>
      </c>
      <c r="AV2747" s="68" t="str">
        <f t="shared" si="1247"/>
        <v/>
      </c>
      <c r="AW2747" s="68">
        <f>IF(AF2747=0,0,VLOOKUP($H2747,Leistungszahlen!$A$11:$H$158,4,FALSE))</f>
        <v>0</v>
      </c>
      <c r="AX2747" s="68">
        <f>IF(AF2747=0,0,VLOOKUP($H2747,Leistungszahlen!$A$11:$H$158,5,FALSE))</f>
        <v>0</v>
      </c>
      <c r="AY2747" s="68">
        <f>IF(AG2747=0,0,VLOOKUP($H2747,Leistungszahlen!$A$11:$H$158,6,FALSE))</f>
        <v>0</v>
      </c>
      <c r="AZ2747" s="68">
        <f t="shared" si="1248"/>
        <v>0</v>
      </c>
      <c r="BA2747" s="68">
        <f t="shared" si="1249"/>
        <v>0</v>
      </c>
      <c r="BC2747" s="68">
        <f t="shared" si="1240"/>
        <v>0</v>
      </c>
      <c r="BD2747" s="285"/>
    </row>
    <row r="2748" spans="1:56" s="68" customFormat="1">
      <c r="A2748" s="200"/>
      <c r="B2748" s="200"/>
      <c r="C2748" s="200"/>
      <c r="D2748" s="200"/>
      <c r="E2748" s="200"/>
      <c r="F2748" s="200"/>
      <c r="G2748" s="200"/>
      <c r="H2748" s="201"/>
      <c r="I2748" s="202"/>
      <c r="J2748" s="200"/>
      <c r="K2748" s="176"/>
      <c r="L2748" s="176"/>
      <c r="M2748" s="176"/>
      <c r="N2748" s="286"/>
      <c r="O2748" s="286"/>
      <c r="P2748" s="176"/>
      <c r="Q2748" s="203">
        <f t="shared" si="1241"/>
        <v>0</v>
      </c>
      <c r="R2748" s="203">
        <f t="shared" si="1242"/>
        <v>0</v>
      </c>
      <c r="S2748" s="203">
        <f t="shared" si="1243"/>
        <v>0</v>
      </c>
      <c r="T2748" s="203">
        <f t="shared" si="1244"/>
        <v>0</v>
      </c>
      <c r="U2748" s="203">
        <f t="shared" si="1245"/>
        <v>0</v>
      </c>
      <c r="V2748" s="175">
        <f>IF(Q2748&gt;0,VLOOKUP(Q2748,Jahresfaktoren!$A$11:$B$24,2,),0)</f>
        <v>0</v>
      </c>
      <c r="W2748" s="175">
        <f>IF(R2748&gt;0,VLOOKUP(R2748,Jahresfaktoren!$D$11:$E$24,2,),0)</f>
        <v>0</v>
      </c>
      <c r="X2748" s="175">
        <f>IF(S2748&gt;0,VLOOKUP(S2748,Jahresfaktoren!$A$28:$B$29,2,),0)</f>
        <v>0</v>
      </c>
      <c r="Y2748" s="175">
        <f>IF(T2748&gt;0,VLOOKUP(T2748,Jahresfaktoren!$A$28:$B$29,2,),0)</f>
        <v>0</v>
      </c>
      <c r="Z2748" s="175">
        <f>IF(U2748&gt;0,VLOOKUP(U2748,Jahresfaktoren!$A$32:$B$33,2,),)</f>
        <v>0</v>
      </c>
      <c r="AA2748" s="177" t="str">
        <f t="shared" si="1225"/>
        <v/>
      </c>
      <c r="AB2748" s="177" t="str">
        <f t="shared" si="1226"/>
        <v/>
      </c>
      <c r="AC2748" s="177" t="str">
        <f t="shared" si="1227"/>
        <v/>
      </c>
      <c r="AD2748" s="177" t="str">
        <f t="shared" si="1228"/>
        <v/>
      </c>
      <c r="AE2748" s="177" t="str">
        <f t="shared" si="1229"/>
        <v/>
      </c>
      <c r="AF2748" s="178">
        <f>IF(Q2748&gt;0,VLOOKUP(H2748,Leistungszahlen!$A$11:$C$158,3,),0)</f>
        <v>0</v>
      </c>
      <c r="AG2748" s="178">
        <f>IF(R2748&gt;0,VLOOKUP(H2748,Leistungszahlen!$A$11:$F$158,6,),IF(T2748&gt;0,VLOOKUP(H2748,Leistungszahlen!$A$11:$F$158,6,),0))</f>
        <v>0</v>
      </c>
      <c r="AH2748" s="179">
        <f t="shared" si="1230"/>
        <v>0</v>
      </c>
      <c r="AI2748" s="179">
        <f t="shared" si="1231"/>
        <v>0</v>
      </c>
      <c r="AJ2748" s="179">
        <f t="shared" si="1232"/>
        <v>0</v>
      </c>
      <c r="AK2748" s="179">
        <f t="shared" si="1233"/>
        <v>0</v>
      </c>
      <c r="AL2748" s="179">
        <f t="shared" si="1234"/>
        <v>0</v>
      </c>
      <c r="AM2748" s="180" t="str">
        <f>IF(L2748=1,Stundensätze!$D$13,IF(L2748=2,Stundensätze!$D$17,IF(L2748=4,Stundensätze!$D$21,"")))</f>
        <v/>
      </c>
      <c r="AN2748" s="180" t="str">
        <f>IF(L2748=1,Stundensätze!$D$15,IF(L2748=2,Stundensätze!$D$19,IF(L2748=4,Stundensätze!$D$23,"")))</f>
        <v/>
      </c>
      <c r="AO2748" s="180">
        <f t="shared" si="1235"/>
        <v>0</v>
      </c>
      <c r="AP2748" s="180">
        <f t="shared" si="1236"/>
        <v>0</v>
      </c>
      <c r="AQ2748" s="192" t="str">
        <f t="shared" si="1237"/>
        <v/>
      </c>
      <c r="AR2748" s="192" t="str">
        <f t="shared" si="1238"/>
        <v/>
      </c>
      <c r="AS2748" s="193">
        <f t="shared" si="1239"/>
        <v>0</v>
      </c>
      <c r="AT2748" s="258">
        <f>IF(K2748=0,0,VLOOKUP(K2748,Kostenstellen!A:B,2,FALSE))</f>
        <v>0</v>
      </c>
      <c r="AU2748" s="68" t="str">
        <f t="shared" si="1246"/>
        <v/>
      </c>
      <c r="AV2748" s="68" t="str">
        <f t="shared" si="1247"/>
        <v/>
      </c>
      <c r="AW2748" s="68">
        <f>IF(AF2748=0,0,VLOOKUP($H2748,Leistungszahlen!$A$11:$H$158,4,FALSE))</f>
        <v>0</v>
      </c>
      <c r="AX2748" s="68">
        <f>IF(AF2748=0,0,VLOOKUP($H2748,Leistungszahlen!$A$11:$H$158,5,FALSE))</f>
        <v>0</v>
      </c>
      <c r="AY2748" s="68">
        <f>IF(AG2748=0,0,VLOOKUP($H2748,Leistungszahlen!$A$11:$H$158,6,FALSE))</f>
        <v>0</v>
      </c>
      <c r="AZ2748" s="68">
        <f t="shared" si="1248"/>
        <v>0</v>
      </c>
      <c r="BA2748" s="68">
        <f t="shared" si="1249"/>
        <v>0</v>
      </c>
      <c r="BC2748" s="68">
        <f t="shared" si="1240"/>
        <v>0</v>
      </c>
      <c r="BD2748" s="285"/>
    </row>
    <row r="2749" spans="1:56" s="68" customFormat="1">
      <c r="A2749" s="200"/>
      <c r="B2749" s="200"/>
      <c r="C2749" s="200"/>
      <c r="D2749" s="200"/>
      <c r="E2749" s="200"/>
      <c r="F2749" s="200"/>
      <c r="G2749" s="200"/>
      <c r="H2749" s="201"/>
      <c r="I2749" s="202"/>
      <c r="J2749" s="200"/>
      <c r="K2749" s="176"/>
      <c r="L2749" s="176"/>
      <c r="M2749" s="176"/>
      <c r="N2749" s="286"/>
      <c r="O2749" s="286"/>
      <c r="P2749" s="176"/>
      <c r="Q2749" s="203">
        <f t="shared" si="1241"/>
        <v>0</v>
      </c>
      <c r="R2749" s="203">
        <f t="shared" si="1242"/>
        <v>0</v>
      </c>
      <c r="S2749" s="203">
        <f t="shared" si="1243"/>
        <v>0</v>
      </c>
      <c r="T2749" s="203">
        <f t="shared" si="1244"/>
        <v>0</v>
      </c>
      <c r="U2749" s="203">
        <f t="shared" si="1245"/>
        <v>0</v>
      </c>
      <c r="V2749" s="175">
        <f>IF(Q2749&gt;0,VLOOKUP(Q2749,Jahresfaktoren!$A$11:$B$24,2,),0)</f>
        <v>0</v>
      </c>
      <c r="W2749" s="175">
        <f>IF(R2749&gt;0,VLOOKUP(R2749,Jahresfaktoren!$D$11:$E$24,2,),0)</f>
        <v>0</v>
      </c>
      <c r="X2749" s="175">
        <f>IF(S2749&gt;0,VLOOKUP(S2749,Jahresfaktoren!$A$28:$B$29,2,),0)</f>
        <v>0</v>
      </c>
      <c r="Y2749" s="175">
        <f>IF(T2749&gt;0,VLOOKUP(T2749,Jahresfaktoren!$A$28:$B$29,2,),0)</f>
        <v>0</v>
      </c>
      <c r="Z2749" s="175">
        <f>IF(U2749&gt;0,VLOOKUP(U2749,Jahresfaktoren!$A$32:$B$33,2,),)</f>
        <v>0</v>
      </c>
      <c r="AA2749" s="177" t="str">
        <f t="shared" si="1225"/>
        <v/>
      </c>
      <c r="AB2749" s="177" t="str">
        <f t="shared" si="1226"/>
        <v/>
      </c>
      <c r="AC2749" s="177" t="str">
        <f t="shared" si="1227"/>
        <v/>
      </c>
      <c r="AD2749" s="177" t="str">
        <f t="shared" si="1228"/>
        <v/>
      </c>
      <c r="AE2749" s="177" t="str">
        <f t="shared" si="1229"/>
        <v/>
      </c>
      <c r="AF2749" s="178">
        <f>IF(Q2749&gt;0,VLOOKUP(H2749,Leistungszahlen!$A$11:$C$158,3,),0)</f>
        <v>0</v>
      </c>
      <c r="AG2749" s="178">
        <f>IF(R2749&gt;0,VLOOKUP(H2749,Leistungszahlen!$A$11:$F$158,6,),IF(T2749&gt;0,VLOOKUP(H2749,Leistungszahlen!$A$11:$F$158,6,),0))</f>
        <v>0</v>
      </c>
      <c r="AH2749" s="179">
        <f t="shared" si="1230"/>
        <v>0</v>
      </c>
      <c r="AI2749" s="179">
        <f t="shared" si="1231"/>
        <v>0</v>
      </c>
      <c r="AJ2749" s="179">
        <f t="shared" si="1232"/>
        <v>0</v>
      </c>
      <c r="AK2749" s="179">
        <f t="shared" si="1233"/>
        <v>0</v>
      </c>
      <c r="AL2749" s="179">
        <f t="shared" si="1234"/>
        <v>0</v>
      </c>
      <c r="AM2749" s="180" t="str">
        <f>IF(L2749=1,Stundensätze!$D$13,IF(L2749=2,Stundensätze!$D$17,IF(L2749=4,Stundensätze!$D$21,"")))</f>
        <v/>
      </c>
      <c r="AN2749" s="180" t="str">
        <f>IF(L2749=1,Stundensätze!$D$15,IF(L2749=2,Stundensätze!$D$19,IF(L2749=4,Stundensätze!$D$23,"")))</f>
        <v/>
      </c>
      <c r="AO2749" s="180">
        <f t="shared" si="1235"/>
        <v>0</v>
      </c>
      <c r="AP2749" s="180">
        <f t="shared" si="1236"/>
        <v>0</v>
      </c>
      <c r="AQ2749" s="192" t="str">
        <f t="shared" si="1237"/>
        <v/>
      </c>
      <c r="AR2749" s="192" t="str">
        <f t="shared" si="1238"/>
        <v/>
      </c>
      <c r="AS2749" s="193">
        <f t="shared" si="1239"/>
        <v>0</v>
      </c>
      <c r="AT2749" s="258">
        <f>IF(K2749=0,0,VLOOKUP(K2749,Kostenstellen!A:B,2,FALSE))</f>
        <v>0</v>
      </c>
      <c r="AU2749" s="68" t="str">
        <f t="shared" si="1246"/>
        <v/>
      </c>
      <c r="AV2749" s="68" t="str">
        <f t="shared" si="1247"/>
        <v/>
      </c>
      <c r="AW2749" s="68">
        <f>IF(AF2749=0,0,VLOOKUP($H2749,Leistungszahlen!$A$11:$H$158,4,FALSE))</f>
        <v>0</v>
      </c>
      <c r="AX2749" s="68">
        <f>IF(AF2749=0,0,VLOOKUP($H2749,Leistungszahlen!$A$11:$H$158,5,FALSE))</f>
        <v>0</v>
      </c>
      <c r="AY2749" s="68">
        <f>IF(AG2749=0,0,VLOOKUP($H2749,Leistungszahlen!$A$11:$H$158,6,FALSE))</f>
        <v>0</v>
      </c>
      <c r="AZ2749" s="68">
        <f t="shared" si="1248"/>
        <v>0</v>
      </c>
      <c r="BA2749" s="68">
        <f t="shared" si="1249"/>
        <v>0</v>
      </c>
      <c r="BC2749" s="68">
        <f t="shared" si="1240"/>
        <v>0</v>
      </c>
      <c r="BD2749" s="285"/>
    </row>
    <row r="2750" spans="1:56" s="68" customFormat="1">
      <c r="A2750" s="200"/>
      <c r="B2750" s="200"/>
      <c r="C2750" s="200"/>
      <c r="D2750" s="200"/>
      <c r="E2750" s="200"/>
      <c r="F2750" s="200"/>
      <c r="G2750" s="200"/>
      <c r="H2750" s="201"/>
      <c r="I2750" s="202"/>
      <c r="J2750" s="200"/>
      <c r="K2750" s="176"/>
      <c r="L2750" s="176"/>
      <c r="M2750" s="176"/>
      <c r="N2750" s="286"/>
      <c r="O2750" s="286"/>
      <c r="P2750" s="176"/>
      <c r="Q2750" s="203">
        <f t="shared" si="1241"/>
        <v>0</v>
      </c>
      <c r="R2750" s="203">
        <f t="shared" si="1242"/>
        <v>0</v>
      </c>
      <c r="S2750" s="203">
        <f t="shared" si="1243"/>
        <v>0</v>
      </c>
      <c r="T2750" s="203">
        <f t="shared" si="1244"/>
        <v>0</v>
      </c>
      <c r="U2750" s="203">
        <f t="shared" si="1245"/>
        <v>0</v>
      </c>
      <c r="V2750" s="175">
        <f>IF(Q2750&gt;0,VLOOKUP(Q2750,Jahresfaktoren!$A$11:$B$24,2,),0)</f>
        <v>0</v>
      </c>
      <c r="W2750" s="175">
        <f>IF(R2750&gt;0,VLOOKUP(R2750,Jahresfaktoren!$D$11:$E$24,2,),0)</f>
        <v>0</v>
      </c>
      <c r="X2750" s="175">
        <f>IF(S2750&gt;0,VLOOKUP(S2750,Jahresfaktoren!$A$28:$B$29,2,),0)</f>
        <v>0</v>
      </c>
      <c r="Y2750" s="175">
        <f>IF(T2750&gt;0,VLOOKUP(T2750,Jahresfaktoren!$A$28:$B$29,2,),0)</f>
        <v>0</v>
      </c>
      <c r="Z2750" s="175">
        <f>IF(U2750&gt;0,VLOOKUP(U2750,Jahresfaktoren!$A$32:$B$33,2,),)</f>
        <v>0</v>
      </c>
      <c r="AA2750" s="177" t="str">
        <f t="shared" si="1225"/>
        <v/>
      </c>
      <c r="AB2750" s="177" t="str">
        <f t="shared" si="1226"/>
        <v/>
      </c>
      <c r="AC2750" s="177" t="str">
        <f t="shared" si="1227"/>
        <v/>
      </c>
      <c r="AD2750" s="177" t="str">
        <f t="shared" si="1228"/>
        <v/>
      </c>
      <c r="AE2750" s="177" t="str">
        <f t="shared" si="1229"/>
        <v/>
      </c>
      <c r="AF2750" s="178">
        <f>IF(Q2750&gt;0,VLOOKUP(H2750,Leistungszahlen!$A$11:$C$158,3,),0)</f>
        <v>0</v>
      </c>
      <c r="AG2750" s="178">
        <f>IF(R2750&gt;0,VLOOKUP(H2750,Leistungszahlen!$A$11:$F$158,6,),IF(T2750&gt;0,VLOOKUP(H2750,Leistungszahlen!$A$11:$F$158,6,),0))</f>
        <v>0</v>
      </c>
      <c r="AH2750" s="179">
        <f t="shared" si="1230"/>
        <v>0</v>
      </c>
      <c r="AI2750" s="179">
        <f t="shared" si="1231"/>
        <v>0</v>
      </c>
      <c r="AJ2750" s="179">
        <f t="shared" si="1232"/>
        <v>0</v>
      </c>
      <c r="AK2750" s="179">
        <f t="shared" si="1233"/>
        <v>0</v>
      </c>
      <c r="AL2750" s="179">
        <f t="shared" si="1234"/>
        <v>0</v>
      </c>
      <c r="AM2750" s="180" t="str">
        <f>IF(L2750=1,Stundensätze!$D$13,IF(L2750=2,Stundensätze!$D$17,IF(L2750=4,Stundensätze!$D$21,"")))</f>
        <v/>
      </c>
      <c r="AN2750" s="180" t="str">
        <f>IF(L2750=1,Stundensätze!$D$15,IF(L2750=2,Stundensätze!$D$19,IF(L2750=4,Stundensätze!$D$23,"")))</f>
        <v/>
      </c>
      <c r="AO2750" s="180">
        <f t="shared" si="1235"/>
        <v>0</v>
      </c>
      <c r="AP2750" s="180">
        <f t="shared" si="1236"/>
        <v>0</v>
      </c>
      <c r="AQ2750" s="192" t="str">
        <f t="shared" si="1237"/>
        <v/>
      </c>
      <c r="AR2750" s="192" t="str">
        <f t="shared" si="1238"/>
        <v/>
      </c>
      <c r="AS2750" s="193">
        <f t="shared" si="1239"/>
        <v>0</v>
      </c>
      <c r="AT2750" s="258">
        <f>IF(K2750=0,0,VLOOKUP(K2750,Kostenstellen!A:B,2,FALSE))</f>
        <v>0</v>
      </c>
      <c r="AU2750" s="68" t="str">
        <f t="shared" si="1246"/>
        <v/>
      </c>
      <c r="AV2750" s="68" t="str">
        <f t="shared" si="1247"/>
        <v/>
      </c>
      <c r="AW2750" s="68">
        <f>IF(AF2750=0,0,VLOOKUP($H2750,Leistungszahlen!$A$11:$H$158,4,FALSE))</f>
        <v>0</v>
      </c>
      <c r="AX2750" s="68">
        <f>IF(AF2750=0,0,VLOOKUP($H2750,Leistungszahlen!$A$11:$H$158,5,FALSE))</f>
        <v>0</v>
      </c>
      <c r="AY2750" s="68">
        <f>IF(AG2750=0,0,VLOOKUP($H2750,Leistungszahlen!$A$11:$H$158,6,FALSE))</f>
        <v>0</v>
      </c>
      <c r="AZ2750" s="68">
        <f t="shared" si="1248"/>
        <v>0</v>
      </c>
      <c r="BA2750" s="68">
        <f t="shared" si="1249"/>
        <v>0</v>
      </c>
      <c r="BC2750" s="68">
        <f t="shared" si="1240"/>
        <v>0</v>
      </c>
      <c r="BD2750" s="285"/>
    </row>
    <row r="2751" spans="1:56" s="68" customFormat="1">
      <c r="A2751" s="200"/>
      <c r="B2751" s="200"/>
      <c r="C2751" s="200"/>
      <c r="D2751" s="200"/>
      <c r="E2751" s="200"/>
      <c r="F2751" s="200"/>
      <c r="G2751" s="200"/>
      <c r="H2751" s="201"/>
      <c r="I2751" s="202"/>
      <c r="J2751" s="200"/>
      <c r="K2751" s="176"/>
      <c r="L2751" s="176"/>
      <c r="M2751" s="176"/>
      <c r="N2751" s="286"/>
      <c r="O2751" s="286"/>
      <c r="P2751" s="176"/>
      <c r="Q2751" s="203">
        <f t="shared" si="1241"/>
        <v>0</v>
      </c>
      <c r="R2751" s="203">
        <f t="shared" si="1242"/>
        <v>0</v>
      </c>
      <c r="S2751" s="203">
        <f t="shared" si="1243"/>
        <v>0</v>
      </c>
      <c r="T2751" s="203">
        <f t="shared" si="1244"/>
        <v>0</v>
      </c>
      <c r="U2751" s="203">
        <f t="shared" si="1245"/>
        <v>0</v>
      </c>
      <c r="V2751" s="175">
        <f>IF(Q2751&gt;0,VLOOKUP(Q2751,Jahresfaktoren!$A$11:$B$24,2,),0)</f>
        <v>0</v>
      </c>
      <c r="W2751" s="175">
        <f>IF(R2751&gt;0,VLOOKUP(R2751,Jahresfaktoren!$D$11:$E$24,2,),0)</f>
        <v>0</v>
      </c>
      <c r="X2751" s="175">
        <f>IF(S2751&gt;0,VLOOKUP(S2751,Jahresfaktoren!$A$28:$B$29,2,),0)</f>
        <v>0</v>
      </c>
      <c r="Y2751" s="175">
        <f>IF(T2751&gt;0,VLOOKUP(T2751,Jahresfaktoren!$A$28:$B$29,2,),0)</f>
        <v>0</v>
      </c>
      <c r="Z2751" s="175">
        <f>IF(U2751&gt;0,VLOOKUP(U2751,Jahresfaktoren!$A$32:$B$33,2,),)</f>
        <v>0</v>
      </c>
      <c r="AA2751" s="177" t="str">
        <f t="shared" si="1225"/>
        <v/>
      </c>
      <c r="AB2751" s="177" t="str">
        <f t="shared" si="1226"/>
        <v/>
      </c>
      <c r="AC2751" s="177" t="str">
        <f t="shared" si="1227"/>
        <v/>
      </c>
      <c r="AD2751" s="177" t="str">
        <f t="shared" si="1228"/>
        <v/>
      </c>
      <c r="AE2751" s="177" t="str">
        <f t="shared" si="1229"/>
        <v/>
      </c>
      <c r="AF2751" s="178">
        <f>IF(Q2751&gt;0,VLOOKUP(H2751,Leistungszahlen!$A$11:$C$158,3,),0)</f>
        <v>0</v>
      </c>
      <c r="AG2751" s="178">
        <f>IF(R2751&gt;0,VLOOKUP(H2751,Leistungszahlen!$A$11:$F$158,6,),IF(T2751&gt;0,VLOOKUP(H2751,Leistungszahlen!$A$11:$F$158,6,),0))</f>
        <v>0</v>
      </c>
      <c r="AH2751" s="179">
        <f t="shared" si="1230"/>
        <v>0</v>
      </c>
      <c r="AI2751" s="179">
        <f t="shared" si="1231"/>
        <v>0</v>
      </c>
      <c r="AJ2751" s="179">
        <f t="shared" si="1232"/>
        <v>0</v>
      </c>
      <c r="AK2751" s="179">
        <f t="shared" si="1233"/>
        <v>0</v>
      </c>
      <c r="AL2751" s="179">
        <f t="shared" si="1234"/>
        <v>0</v>
      </c>
      <c r="AM2751" s="180" t="str">
        <f>IF(L2751=1,Stundensätze!$D$13,IF(L2751=2,Stundensätze!$D$17,IF(L2751=4,Stundensätze!$D$21,"")))</f>
        <v/>
      </c>
      <c r="AN2751" s="180" t="str">
        <f>IF(L2751=1,Stundensätze!$D$15,IF(L2751=2,Stundensätze!$D$19,IF(L2751=4,Stundensätze!$D$23,"")))</f>
        <v/>
      </c>
      <c r="AO2751" s="180">
        <f t="shared" si="1235"/>
        <v>0</v>
      </c>
      <c r="AP2751" s="180">
        <f t="shared" si="1236"/>
        <v>0</v>
      </c>
      <c r="AQ2751" s="192" t="str">
        <f t="shared" si="1237"/>
        <v/>
      </c>
      <c r="AR2751" s="192" t="str">
        <f t="shared" si="1238"/>
        <v/>
      </c>
      <c r="AS2751" s="193">
        <f t="shared" si="1239"/>
        <v>0</v>
      </c>
      <c r="AT2751" s="258">
        <f>IF(K2751=0,0,VLOOKUP(K2751,Kostenstellen!A:B,2,FALSE))</f>
        <v>0</v>
      </c>
      <c r="AU2751" s="68" t="str">
        <f t="shared" si="1246"/>
        <v/>
      </c>
      <c r="AV2751" s="68" t="str">
        <f t="shared" si="1247"/>
        <v/>
      </c>
      <c r="AW2751" s="68">
        <f>IF(AF2751=0,0,VLOOKUP($H2751,Leistungszahlen!$A$11:$H$158,4,FALSE))</f>
        <v>0</v>
      </c>
      <c r="AX2751" s="68">
        <f>IF(AF2751=0,0,VLOOKUP($H2751,Leistungszahlen!$A$11:$H$158,5,FALSE))</f>
        <v>0</v>
      </c>
      <c r="AY2751" s="68">
        <f>IF(AG2751=0,0,VLOOKUP($H2751,Leistungszahlen!$A$11:$H$158,6,FALSE))</f>
        <v>0</v>
      </c>
      <c r="AZ2751" s="68">
        <f t="shared" si="1248"/>
        <v>0</v>
      </c>
      <c r="BA2751" s="68">
        <f t="shared" si="1249"/>
        <v>0</v>
      </c>
      <c r="BC2751" s="68">
        <f t="shared" si="1240"/>
        <v>0</v>
      </c>
      <c r="BD2751" s="285"/>
    </row>
    <row r="2752" spans="1:56" s="68" customFormat="1">
      <c r="A2752" s="200"/>
      <c r="B2752" s="200"/>
      <c r="C2752" s="200"/>
      <c r="D2752" s="200"/>
      <c r="E2752" s="200"/>
      <c r="F2752" s="200"/>
      <c r="G2752" s="200"/>
      <c r="H2752" s="201"/>
      <c r="I2752" s="202"/>
      <c r="J2752" s="200"/>
      <c r="K2752" s="176"/>
      <c r="L2752" s="176"/>
      <c r="M2752" s="176"/>
      <c r="N2752" s="286"/>
      <c r="O2752" s="286"/>
      <c r="P2752" s="176"/>
      <c r="Q2752" s="203">
        <f t="shared" si="1241"/>
        <v>0</v>
      </c>
      <c r="R2752" s="203">
        <f t="shared" si="1242"/>
        <v>0</v>
      </c>
      <c r="S2752" s="203">
        <f t="shared" si="1243"/>
        <v>0</v>
      </c>
      <c r="T2752" s="203">
        <f t="shared" si="1244"/>
        <v>0</v>
      </c>
      <c r="U2752" s="203">
        <f t="shared" si="1245"/>
        <v>0</v>
      </c>
      <c r="V2752" s="175">
        <f>IF(Q2752&gt;0,VLOOKUP(Q2752,Jahresfaktoren!$A$11:$B$24,2,),0)</f>
        <v>0</v>
      </c>
      <c r="W2752" s="175">
        <f>IF(R2752&gt;0,VLOOKUP(R2752,Jahresfaktoren!$D$11:$E$24,2,),0)</f>
        <v>0</v>
      </c>
      <c r="X2752" s="175">
        <f>IF(S2752&gt;0,VLOOKUP(S2752,Jahresfaktoren!$A$28:$B$29,2,),0)</f>
        <v>0</v>
      </c>
      <c r="Y2752" s="175">
        <f>IF(T2752&gt;0,VLOOKUP(T2752,Jahresfaktoren!$A$28:$B$29,2,),0)</f>
        <v>0</v>
      </c>
      <c r="Z2752" s="175">
        <f>IF(U2752&gt;0,VLOOKUP(U2752,Jahresfaktoren!$A$32:$B$33,2,),)</f>
        <v>0</v>
      </c>
      <c r="AA2752" s="177" t="str">
        <f t="shared" si="1225"/>
        <v/>
      </c>
      <c r="AB2752" s="177" t="str">
        <f t="shared" si="1226"/>
        <v/>
      </c>
      <c r="AC2752" s="177" t="str">
        <f t="shared" si="1227"/>
        <v/>
      </c>
      <c r="AD2752" s="177" t="str">
        <f t="shared" si="1228"/>
        <v/>
      </c>
      <c r="AE2752" s="177" t="str">
        <f t="shared" si="1229"/>
        <v/>
      </c>
      <c r="AF2752" s="178">
        <f>IF(Q2752&gt;0,VLOOKUP(H2752,Leistungszahlen!$A$11:$C$158,3,),0)</f>
        <v>0</v>
      </c>
      <c r="AG2752" s="178">
        <f>IF(R2752&gt;0,VLOOKUP(H2752,Leistungszahlen!$A$11:$F$158,6,),IF(T2752&gt;0,VLOOKUP(H2752,Leistungszahlen!$A$11:$F$158,6,),0))</f>
        <v>0</v>
      </c>
      <c r="AH2752" s="179">
        <f t="shared" si="1230"/>
        <v>0</v>
      </c>
      <c r="AI2752" s="179">
        <f t="shared" si="1231"/>
        <v>0</v>
      </c>
      <c r="AJ2752" s="179">
        <f t="shared" si="1232"/>
        <v>0</v>
      </c>
      <c r="AK2752" s="179">
        <f t="shared" si="1233"/>
        <v>0</v>
      </c>
      <c r="AL2752" s="179">
        <f t="shared" si="1234"/>
        <v>0</v>
      </c>
      <c r="AM2752" s="180" t="str">
        <f>IF(L2752=1,Stundensätze!$D$13,IF(L2752=2,Stundensätze!$D$17,IF(L2752=4,Stundensätze!$D$21,"")))</f>
        <v/>
      </c>
      <c r="AN2752" s="180" t="str">
        <f>IF(L2752=1,Stundensätze!$D$15,IF(L2752=2,Stundensätze!$D$19,IF(L2752=4,Stundensätze!$D$23,"")))</f>
        <v/>
      </c>
      <c r="AO2752" s="180">
        <f t="shared" si="1235"/>
        <v>0</v>
      </c>
      <c r="AP2752" s="180">
        <f t="shared" si="1236"/>
        <v>0</v>
      </c>
      <c r="AQ2752" s="192" t="str">
        <f t="shared" si="1237"/>
        <v/>
      </c>
      <c r="AR2752" s="192" t="str">
        <f t="shared" si="1238"/>
        <v/>
      </c>
      <c r="AS2752" s="193">
        <f t="shared" si="1239"/>
        <v>0</v>
      </c>
      <c r="AT2752" s="258">
        <f>IF(K2752=0,0,VLOOKUP(K2752,Kostenstellen!A:B,2,FALSE))</f>
        <v>0</v>
      </c>
      <c r="AU2752" s="68" t="str">
        <f t="shared" si="1246"/>
        <v/>
      </c>
      <c r="AV2752" s="68" t="str">
        <f t="shared" si="1247"/>
        <v/>
      </c>
      <c r="AW2752" s="68">
        <f>IF(AF2752=0,0,VLOOKUP($H2752,Leistungszahlen!$A$11:$H$158,4,FALSE))</f>
        <v>0</v>
      </c>
      <c r="AX2752" s="68">
        <f>IF(AF2752=0,0,VLOOKUP($H2752,Leistungszahlen!$A$11:$H$158,5,FALSE))</f>
        <v>0</v>
      </c>
      <c r="AY2752" s="68">
        <f>IF(AG2752=0,0,VLOOKUP($H2752,Leistungszahlen!$A$11:$H$158,6,FALSE))</f>
        <v>0</v>
      </c>
      <c r="AZ2752" s="68">
        <f t="shared" si="1248"/>
        <v>0</v>
      </c>
      <c r="BA2752" s="68">
        <f t="shared" si="1249"/>
        <v>0</v>
      </c>
      <c r="BC2752" s="68">
        <f t="shared" si="1240"/>
        <v>0</v>
      </c>
      <c r="BD2752" s="285"/>
    </row>
    <row r="2753" spans="1:56" s="68" customFormat="1">
      <c r="A2753" s="200"/>
      <c r="B2753" s="200"/>
      <c r="C2753" s="200"/>
      <c r="D2753" s="200"/>
      <c r="E2753" s="200"/>
      <c r="F2753" s="200"/>
      <c r="G2753" s="200"/>
      <c r="H2753" s="201"/>
      <c r="I2753" s="202"/>
      <c r="J2753" s="200"/>
      <c r="K2753" s="176"/>
      <c r="L2753" s="176"/>
      <c r="M2753" s="176"/>
      <c r="N2753" s="286"/>
      <c r="O2753" s="286"/>
      <c r="P2753" s="176"/>
      <c r="Q2753" s="203">
        <f t="shared" si="1241"/>
        <v>0</v>
      </c>
      <c r="R2753" s="203">
        <f t="shared" si="1242"/>
        <v>0</v>
      </c>
      <c r="S2753" s="203">
        <f t="shared" si="1243"/>
        <v>0</v>
      </c>
      <c r="T2753" s="203">
        <f t="shared" si="1244"/>
        <v>0</v>
      </c>
      <c r="U2753" s="203">
        <f t="shared" si="1245"/>
        <v>0</v>
      </c>
      <c r="V2753" s="175">
        <f>IF(Q2753&gt;0,VLOOKUP(Q2753,Jahresfaktoren!$A$11:$B$24,2,),0)</f>
        <v>0</v>
      </c>
      <c r="W2753" s="175">
        <f>IF(R2753&gt;0,VLOOKUP(R2753,Jahresfaktoren!$D$11:$E$24,2,),0)</f>
        <v>0</v>
      </c>
      <c r="X2753" s="175">
        <f>IF(S2753&gt;0,VLOOKUP(S2753,Jahresfaktoren!$A$28:$B$29,2,),0)</f>
        <v>0</v>
      </c>
      <c r="Y2753" s="175">
        <f>IF(T2753&gt;0,VLOOKUP(T2753,Jahresfaktoren!$A$28:$B$29,2,),0)</f>
        <v>0</v>
      </c>
      <c r="Z2753" s="175">
        <f>IF(U2753&gt;0,VLOOKUP(U2753,Jahresfaktoren!$A$32:$B$33,2,),)</f>
        <v>0</v>
      </c>
      <c r="AA2753" s="177" t="str">
        <f t="shared" si="1225"/>
        <v/>
      </c>
      <c r="AB2753" s="177" t="str">
        <f t="shared" si="1226"/>
        <v/>
      </c>
      <c r="AC2753" s="177" t="str">
        <f t="shared" si="1227"/>
        <v/>
      </c>
      <c r="AD2753" s="177" t="str">
        <f t="shared" si="1228"/>
        <v/>
      </c>
      <c r="AE2753" s="177" t="str">
        <f t="shared" si="1229"/>
        <v/>
      </c>
      <c r="AF2753" s="178">
        <f>IF(Q2753&gt;0,VLOOKUP(H2753,Leistungszahlen!$A$11:$C$158,3,),0)</f>
        <v>0</v>
      </c>
      <c r="AG2753" s="178">
        <f>IF(R2753&gt;0,VLOOKUP(H2753,Leistungszahlen!$A$11:$F$158,6,),IF(T2753&gt;0,VLOOKUP(H2753,Leistungszahlen!$A$11:$F$158,6,),0))</f>
        <v>0</v>
      </c>
      <c r="AH2753" s="179">
        <f t="shared" si="1230"/>
        <v>0</v>
      </c>
      <c r="AI2753" s="179">
        <f t="shared" si="1231"/>
        <v>0</v>
      </c>
      <c r="AJ2753" s="179">
        <f t="shared" si="1232"/>
        <v>0</v>
      </c>
      <c r="AK2753" s="179">
        <f t="shared" si="1233"/>
        <v>0</v>
      </c>
      <c r="AL2753" s="179">
        <f t="shared" si="1234"/>
        <v>0</v>
      </c>
      <c r="AM2753" s="180" t="str">
        <f>IF(L2753=1,Stundensätze!$D$13,IF(L2753=2,Stundensätze!$D$17,IF(L2753=4,Stundensätze!$D$21,"")))</f>
        <v/>
      </c>
      <c r="AN2753" s="180" t="str">
        <f>IF(L2753=1,Stundensätze!$D$15,IF(L2753=2,Stundensätze!$D$19,IF(L2753=4,Stundensätze!$D$23,"")))</f>
        <v/>
      </c>
      <c r="AO2753" s="180">
        <f t="shared" si="1235"/>
        <v>0</v>
      </c>
      <c r="AP2753" s="180">
        <f t="shared" si="1236"/>
        <v>0</v>
      </c>
      <c r="AQ2753" s="192" t="str">
        <f t="shared" si="1237"/>
        <v/>
      </c>
      <c r="AR2753" s="192" t="str">
        <f t="shared" si="1238"/>
        <v/>
      </c>
      <c r="AS2753" s="193">
        <f t="shared" si="1239"/>
        <v>0</v>
      </c>
      <c r="AT2753" s="258">
        <f>IF(K2753=0,0,VLOOKUP(K2753,Kostenstellen!A:B,2,FALSE))</f>
        <v>0</v>
      </c>
      <c r="AU2753" s="68" t="str">
        <f t="shared" si="1246"/>
        <v/>
      </c>
      <c r="AV2753" s="68" t="str">
        <f t="shared" si="1247"/>
        <v/>
      </c>
      <c r="AW2753" s="68">
        <f>IF(AF2753=0,0,VLOOKUP($H2753,Leistungszahlen!$A$11:$H$158,4,FALSE))</f>
        <v>0</v>
      </c>
      <c r="AX2753" s="68">
        <f>IF(AF2753=0,0,VLOOKUP($H2753,Leistungszahlen!$A$11:$H$158,5,FALSE))</f>
        <v>0</v>
      </c>
      <c r="AY2753" s="68">
        <f>IF(AG2753=0,0,VLOOKUP($H2753,Leistungszahlen!$A$11:$H$158,6,FALSE))</f>
        <v>0</v>
      </c>
      <c r="AZ2753" s="68">
        <f t="shared" si="1248"/>
        <v>0</v>
      </c>
      <c r="BA2753" s="68">
        <f t="shared" si="1249"/>
        <v>0</v>
      </c>
      <c r="BC2753" s="68">
        <f t="shared" si="1240"/>
        <v>0</v>
      </c>
      <c r="BD2753" s="285"/>
    </row>
    <row r="2754" spans="1:56" s="68" customFormat="1">
      <c r="A2754" s="200"/>
      <c r="B2754" s="200"/>
      <c r="C2754" s="200"/>
      <c r="D2754" s="200"/>
      <c r="E2754" s="200"/>
      <c r="F2754" s="200"/>
      <c r="G2754" s="200"/>
      <c r="H2754" s="201"/>
      <c r="I2754" s="202"/>
      <c r="J2754" s="200"/>
      <c r="K2754" s="176"/>
      <c r="L2754" s="176"/>
      <c r="M2754" s="176"/>
      <c r="N2754" s="286"/>
      <c r="O2754" s="286"/>
      <c r="P2754" s="176"/>
      <c r="Q2754" s="203">
        <f t="shared" si="1241"/>
        <v>0</v>
      </c>
      <c r="R2754" s="203">
        <f t="shared" si="1242"/>
        <v>0</v>
      </c>
      <c r="S2754" s="203">
        <f t="shared" si="1243"/>
        <v>0</v>
      </c>
      <c r="T2754" s="203">
        <f t="shared" si="1244"/>
        <v>0</v>
      </c>
      <c r="U2754" s="203">
        <f t="shared" si="1245"/>
        <v>0</v>
      </c>
      <c r="V2754" s="175">
        <f>IF(Q2754&gt;0,VLOOKUP(Q2754,Jahresfaktoren!$A$11:$B$24,2,),0)</f>
        <v>0</v>
      </c>
      <c r="W2754" s="175">
        <f>IF(R2754&gt;0,VLOOKUP(R2754,Jahresfaktoren!$D$11:$E$24,2,),0)</f>
        <v>0</v>
      </c>
      <c r="X2754" s="175">
        <f>IF(S2754&gt;0,VLOOKUP(S2754,Jahresfaktoren!$A$28:$B$29,2,),0)</f>
        <v>0</v>
      </c>
      <c r="Y2754" s="175">
        <f>IF(T2754&gt;0,VLOOKUP(T2754,Jahresfaktoren!$A$28:$B$29,2,),0)</f>
        <v>0</v>
      </c>
      <c r="Z2754" s="175">
        <f>IF(U2754&gt;0,VLOOKUP(U2754,Jahresfaktoren!$A$32:$B$33,2,),)</f>
        <v>0</v>
      </c>
      <c r="AA2754" s="177" t="str">
        <f t="shared" si="1225"/>
        <v/>
      </c>
      <c r="AB2754" s="177" t="str">
        <f t="shared" si="1226"/>
        <v/>
      </c>
      <c r="AC2754" s="177" t="str">
        <f t="shared" si="1227"/>
        <v/>
      </c>
      <c r="AD2754" s="177" t="str">
        <f t="shared" si="1228"/>
        <v/>
      </c>
      <c r="AE2754" s="177" t="str">
        <f t="shared" si="1229"/>
        <v/>
      </c>
      <c r="AF2754" s="178">
        <f>IF(Q2754&gt;0,VLOOKUP(H2754,Leistungszahlen!$A$11:$C$158,3,),0)</f>
        <v>0</v>
      </c>
      <c r="AG2754" s="178">
        <f>IF(R2754&gt;0,VLOOKUP(H2754,Leistungszahlen!$A$11:$F$158,6,),IF(T2754&gt;0,VLOOKUP(H2754,Leistungszahlen!$A$11:$F$158,6,),0))</f>
        <v>0</v>
      </c>
      <c r="AH2754" s="179">
        <f t="shared" si="1230"/>
        <v>0</v>
      </c>
      <c r="AI2754" s="179">
        <f t="shared" si="1231"/>
        <v>0</v>
      </c>
      <c r="AJ2754" s="179">
        <f t="shared" si="1232"/>
        <v>0</v>
      </c>
      <c r="AK2754" s="179">
        <f t="shared" si="1233"/>
        <v>0</v>
      </c>
      <c r="AL2754" s="179">
        <f t="shared" si="1234"/>
        <v>0</v>
      </c>
      <c r="AM2754" s="180" t="str">
        <f>IF(L2754=1,Stundensätze!$D$13,IF(L2754=2,Stundensätze!$D$17,IF(L2754=4,Stundensätze!$D$21,"")))</f>
        <v/>
      </c>
      <c r="AN2754" s="180" t="str">
        <f>IF(L2754=1,Stundensätze!$D$15,IF(L2754=2,Stundensätze!$D$19,IF(L2754=4,Stundensätze!$D$23,"")))</f>
        <v/>
      </c>
      <c r="AO2754" s="180">
        <f t="shared" si="1235"/>
        <v>0</v>
      </c>
      <c r="AP2754" s="180">
        <f t="shared" si="1236"/>
        <v>0</v>
      </c>
      <c r="AQ2754" s="192" t="str">
        <f t="shared" si="1237"/>
        <v/>
      </c>
      <c r="AR2754" s="192" t="str">
        <f t="shared" si="1238"/>
        <v/>
      </c>
      <c r="AS2754" s="193">
        <f t="shared" si="1239"/>
        <v>0</v>
      </c>
      <c r="AT2754" s="258">
        <f>IF(K2754=0,0,VLOOKUP(K2754,Kostenstellen!A:B,2,FALSE))</f>
        <v>0</v>
      </c>
      <c r="AU2754" s="68" t="str">
        <f t="shared" si="1246"/>
        <v/>
      </c>
      <c r="AV2754" s="68" t="str">
        <f t="shared" si="1247"/>
        <v/>
      </c>
      <c r="AW2754" s="68">
        <f>IF(AF2754=0,0,VLOOKUP($H2754,Leistungszahlen!$A$11:$H$158,4,FALSE))</f>
        <v>0</v>
      </c>
      <c r="AX2754" s="68">
        <f>IF(AF2754=0,0,VLOOKUP($H2754,Leistungszahlen!$A$11:$H$158,5,FALSE))</f>
        <v>0</v>
      </c>
      <c r="AY2754" s="68">
        <f>IF(AG2754=0,0,VLOOKUP($H2754,Leistungszahlen!$A$11:$H$158,6,FALSE))</f>
        <v>0</v>
      </c>
      <c r="AZ2754" s="68">
        <f t="shared" si="1248"/>
        <v>0</v>
      </c>
      <c r="BA2754" s="68">
        <f t="shared" si="1249"/>
        <v>0</v>
      </c>
      <c r="BC2754" s="68">
        <f t="shared" si="1240"/>
        <v>0</v>
      </c>
      <c r="BD2754" s="285"/>
    </row>
    <row r="2755" spans="1:56" s="68" customFormat="1">
      <c r="A2755" s="200"/>
      <c r="B2755" s="200"/>
      <c r="C2755" s="200"/>
      <c r="D2755" s="200"/>
      <c r="E2755" s="200"/>
      <c r="F2755" s="200"/>
      <c r="G2755" s="200"/>
      <c r="H2755" s="201"/>
      <c r="I2755" s="202"/>
      <c r="J2755" s="200"/>
      <c r="K2755" s="176"/>
      <c r="L2755" s="176"/>
      <c r="M2755" s="176"/>
      <c r="N2755" s="286"/>
      <c r="O2755" s="286"/>
      <c r="P2755" s="176"/>
      <c r="Q2755" s="203">
        <f t="shared" si="1241"/>
        <v>0</v>
      </c>
      <c r="R2755" s="203">
        <f t="shared" si="1242"/>
        <v>0</v>
      </c>
      <c r="S2755" s="203">
        <f t="shared" si="1243"/>
        <v>0</v>
      </c>
      <c r="T2755" s="203">
        <f t="shared" si="1244"/>
        <v>0</v>
      </c>
      <c r="U2755" s="203">
        <f t="shared" si="1245"/>
        <v>0</v>
      </c>
      <c r="V2755" s="175">
        <f>IF(Q2755&gt;0,VLOOKUP(Q2755,Jahresfaktoren!$A$11:$B$24,2,),0)</f>
        <v>0</v>
      </c>
      <c r="W2755" s="175">
        <f>IF(R2755&gt;0,VLOOKUP(R2755,Jahresfaktoren!$D$11:$E$24,2,),0)</f>
        <v>0</v>
      </c>
      <c r="X2755" s="175">
        <f>IF(S2755&gt;0,VLOOKUP(S2755,Jahresfaktoren!$A$28:$B$29,2,),0)</f>
        <v>0</v>
      </c>
      <c r="Y2755" s="175">
        <f>IF(T2755&gt;0,VLOOKUP(T2755,Jahresfaktoren!$A$28:$B$29,2,),0)</f>
        <v>0</v>
      </c>
      <c r="Z2755" s="175">
        <f>IF(U2755&gt;0,VLOOKUP(U2755,Jahresfaktoren!$A$32:$B$33,2,),)</f>
        <v>0</v>
      </c>
      <c r="AA2755" s="177" t="str">
        <f t="shared" si="1225"/>
        <v/>
      </c>
      <c r="AB2755" s="177" t="str">
        <f t="shared" si="1226"/>
        <v/>
      </c>
      <c r="AC2755" s="177" t="str">
        <f t="shared" si="1227"/>
        <v/>
      </c>
      <c r="AD2755" s="177" t="str">
        <f t="shared" si="1228"/>
        <v/>
      </c>
      <c r="AE2755" s="177" t="str">
        <f t="shared" si="1229"/>
        <v/>
      </c>
      <c r="AF2755" s="178">
        <f>IF(Q2755&gt;0,VLOOKUP(H2755,Leistungszahlen!$A$11:$C$158,3,),0)</f>
        <v>0</v>
      </c>
      <c r="AG2755" s="178">
        <f>IF(R2755&gt;0,VLOOKUP(H2755,Leistungszahlen!$A$11:$F$158,6,),IF(T2755&gt;0,VLOOKUP(H2755,Leistungszahlen!$A$11:$F$158,6,),0))</f>
        <v>0</v>
      </c>
      <c r="AH2755" s="179">
        <f t="shared" si="1230"/>
        <v>0</v>
      </c>
      <c r="AI2755" s="179">
        <f t="shared" si="1231"/>
        <v>0</v>
      </c>
      <c r="AJ2755" s="179">
        <f t="shared" si="1232"/>
        <v>0</v>
      </c>
      <c r="AK2755" s="179">
        <f t="shared" si="1233"/>
        <v>0</v>
      </c>
      <c r="AL2755" s="179">
        <f t="shared" si="1234"/>
        <v>0</v>
      </c>
      <c r="AM2755" s="180" t="str">
        <f>IF(L2755=1,Stundensätze!$D$13,IF(L2755=2,Stundensätze!$D$17,IF(L2755=4,Stundensätze!$D$21,"")))</f>
        <v/>
      </c>
      <c r="AN2755" s="180" t="str">
        <f>IF(L2755=1,Stundensätze!$D$15,IF(L2755=2,Stundensätze!$D$19,IF(L2755=4,Stundensätze!$D$23,"")))</f>
        <v/>
      </c>
      <c r="AO2755" s="180">
        <f t="shared" si="1235"/>
        <v>0</v>
      </c>
      <c r="AP2755" s="180">
        <f t="shared" si="1236"/>
        <v>0</v>
      </c>
      <c r="AQ2755" s="192" t="str">
        <f t="shared" si="1237"/>
        <v/>
      </c>
      <c r="AR2755" s="192" t="str">
        <f t="shared" si="1238"/>
        <v/>
      </c>
      <c r="AS2755" s="193">
        <f t="shared" si="1239"/>
        <v>0</v>
      </c>
      <c r="AT2755" s="258">
        <f>IF(K2755=0,0,VLOOKUP(K2755,Kostenstellen!A:B,2,FALSE))</f>
        <v>0</v>
      </c>
      <c r="AU2755" s="68" t="str">
        <f t="shared" si="1246"/>
        <v/>
      </c>
      <c r="AV2755" s="68" t="str">
        <f t="shared" si="1247"/>
        <v/>
      </c>
      <c r="AW2755" s="68">
        <f>IF(AF2755=0,0,VLOOKUP($H2755,Leistungszahlen!$A$11:$H$158,4,FALSE))</f>
        <v>0</v>
      </c>
      <c r="AX2755" s="68">
        <f>IF(AF2755=0,0,VLOOKUP($H2755,Leistungszahlen!$A$11:$H$158,5,FALSE))</f>
        <v>0</v>
      </c>
      <c r="AY2755" s="68">
        <f>IF(AG2755=0,0,VLOOKUP($H2755,Leistungszahlen!$A$11:$H$158,6,FALSE))</f>
        <v>0</v>
      </c>
      <c r="AZ2755" s="68">
        <f t="shared" si="1248"/>
        <v>0</v>
      </c>
      <c r="BA2755" s="68">
        <f t="shared" si="1249"/>
        <v>0</v>
      </c>
      <c r="BC2755" s="68">
        <f t="shared" si="1240"/>
        <v>0</v>
      </c>
      <c r="BD2755" s="285"/>
    </row>
    <row r="2756" spans="1:56" s="68" customFormat="1">
      <c r="A2756" s="200"/>
      <c r="B2756" s="200"/>
      <c r="C2756" s="200"/>
      <c r="D2756" s="200"/>
      <c r="E2756" s="200"/>
      <c r="F2756" s="200"/>
      <c r="G2756" s="200"/>
      <c r="H2756" s="201"/>
      <c r="I2756" s="202"/>
      <c r="J2756" s="200"/>
      <c r="K2756" s="176"/>
      <c r="L2756" s="176"/>
      <c r="M2756" s="176"/>
      <c r="N2756" s="286"/>
      <c r="O2756" s="286"/>
      <c r="P2756" s="176"/>
      <c r="Q2756" s="203">
        <f t="shared" si="1241"/>
        <v>0</v>
      </c>
      <c r="R2756" s="203">
        <f t="shared" si="1242"/>
        <v>0</v>
      </c>
      <c r="S2756" s="203">
        <f t="shared" si="1243"/>
        <v>0</v>
      </c>
      <c r="T2756" s="203">
        <f t="shared" si="1244"/>
        <v>0</v>
      </c>
      <c r="U2756" s="203">
        <f t="shared" si="1245"/>
        <v>0</v>
      </c>
      <c r="V2756" s="175">
        <f>IF(Q2756&gt;0,VLOOKUP(Q2756,Jahresfaktoren!$A$11:$B$24,2,),0)</f>
        <v>0</v>
      </c>
      <c r="W2756" s="175">
        <f>IF(R2756&gt;0,VLOOKUP(R2756,Jahresfaktoren!$D$11:$E$24,2,),0)</f>
        <v>0</v>
      </c>
      <c r="X2756" s="175">
        <f>IF(S2756&gt;0,VLOOKUP(S2756,Jahresfaktoren!$A$28:$B$29,2,),0)</f>
        <v>0</v>
      </c>
      <c r="Y2756" s="175">
        <f>IF(T2756&gt;0,VLOOKUP(T2756,Jahresfaktoren!$A$28:$B$29,2,),0)</f>
        <v>0</v>
      </c>
      <c r="Z2756" s="175">
        <f>IF(U2756&gt;0,VLOOKUP(U2756,Jahresfaktoren!$A$32:$B$33,2,),)</f>
        <v>0</v>
      </c>
      <c r="AA2756" s="177" t="str">
        <f t="shared" si="1225"/>
        <v/>
      </c>
      <c r="AB2756" s="177" t="str">
        <f t="shared" si="1226"/>
        <v/>
      </c>
      <c r="AC2756" s="177" t="str">
        <f t="shared" si="1227"/>
        <v/>
      </c>
      <c r="AD2756" s="177" t="str">
        <f t="shared" si="1228"/>
        <v/>
      </c>
      <c r="AE2756" s="177" t="str">
        <f t="shared" si="1229"/>
        <v/>
      </c>
      <c r="AF2756" s="178">
        <f>IF(Q2756&gt;0,VLOOKUP(H2756,Leistungszahlen!$A$11:$C$158,3,),0)</f>
        <v>0</v>
      </c>
      <c r="AG2756" s="178">
        <f>IF(R2756&gt;0,VLOOKUP(H2756,Leistungszahlen!$A$11:$F$158,6,),IF(T2756&gt;0,VLOOKUP(H2756,Leistungszahlen!$A$11:$F$158,6,),0))</f>
        <v>0</v>
      </c>
      <c r="AH2756" s="179">
        <f t="shared" si="1230"/>
        <v>0</v>
      </c>
      <c r="AI2756" s="179">
        <f t="shared" si="1231"/>
        <v>0</v>
      </c>
      <c r="AJ2756" s="179">
        <f t="shared" si="1232"/>
        <v>0</v>
      </c>
      <c r="AK2756" s="179">
        <f t="shared" si="1233"/>
        <v>0</v>
      </c>
      <c r="AL2756" s="179">
        <f t="shared" si="1234"/>
        <v>0</v>
      </c>
      <c r="AM2756" s="180" t="str">
        <f>IF(L2756=1,Stundensätze!$D$13,IF(L2756=2,Stundensätze!$D$17,IF(L2756=4,Stundensätze!$D$21,"")))</f>
        <v/>
      </c>
      <c r="AN2756" s="180" t="str">
        <f>IF(L2756=1,Stundensätze!$D$15,IF(L2756=2,Stundensätze!$D$19,IF(L2756=4,Stundensätze!$D$23,"")))</f>
        <v/>
      </c>
      <c r="AO2756" s="180">
        <f t="shared" si="1235"/>
        <v>0</v>
      </c>
      <c r="AP2756" s="180">
        <f t="shared" si="1236"/>
        <v>0</v>
      </c>
      <c r="AQ2756" s="192" t="str">
        <f t="shared" si="1237"/>
        <v/>
      </c>
      <c r="AR2756" s="192" t="str">
        <f t="shared" si="1238"/>
        <v/>
      </c>
      <c r="AS2756" s="193">
        <f t="shared" si="1239"/>
        <v>0</v>
      </c>
      <c r="AT2756" s="258">
        <f>IF(K2756=0,0,VLOOKUP(K2756,Kostenstellen!A:B,2,FALSE))</f>
        <v>0</v>
      </c>
      <c r="AU2756" s="68" t="str">
        <f t="shared" si="1246"/>
        <v/>
      </c>
      <c r="AV2756" s="68" t="str">
        <f t="shared" si="1247"/>
        <v/>
      </c>
      <c r="AW2756" s="68">
        <f>IF(AF2756=0,0,VLOOKUP($H2756,Leistungszahlen!$A$11:$H$158,4,FALSE))</f>
        <v>0</v>
      </c>
      <c r="AX2756" s="68">
        <f>IF(AF2756=0,0,VLOOKUP($H2756,Leistungszahlen!$A$11:$H$158,5,FALSE))</f>
        <v>0</v>
      </c>
      <c r="AY2756" s="68">
        <f>IF(AG2756=0,0,VLOOKUP($H2756,Leistungszahlen!$A$11:$H$158,6,FALSE))</f>
        <v>0</v>
      </c>
      <c r="AZ2756" s="68">
        <f t="shared" si="1248"/>
        <v>0</v>
      </c>
      <c r="BA2756" s="68">
        <f t="shared" si="1249"/>
        <v>0</v>
      </c>
      <c r="BC2756" s="68">
        <f t="shared" si="1240"/>
        <v>0</v>
      </c>
      <c r="BD2756" s="285"/>
    </row>
    <row r="2757" spans="1:56" s="68" customFormat="1">
      <c r="A2757" s="200"/>
      <c r="B2757" s="200"/>
      <c r="C2757" s="200"/>
      <c r="D2757" s="200"/>
      <c r="E2757" s="200"/>
      <c r="F2757" s="200"/>
      <c r="G2757" s="200"/>
      <c r="H2757" s="201"/>
      <c r="I2757" s="202"/>
      <c r="J2757" s="200"/>
      <c r="K2757" s="176"/>
      <c r="L2757" s="176"/>
      <c r="M2757" s="176"/>
      <c r="N2757" s="286"/>
      <c r="O2757" s="286"/>
      <c r="P2757" s="176"/>
      <c r="Q2757" s="203">
        <f t="shared" si="1241"/>
        <v>0</v>
      </c>
      <c r="R2757" s="203">
        <f t="shared" si="1242"/>
        <v>0</v>
      </c>
      <c r="S2757" s="203">
        <f t="shared" si="1243"/>
        <v>0</v>
      </c>
      <c r="T2757" s="203">
        <f t="shared" si="1244"/>
        <v>0</v>
      </c>
      <c r="U2757" s="203">
        <f t="shared" si="1245"/>
        <v>0</v>
      </c>
      <c r="V2757" s="175">
        <f>IF(Q2757&gt;0,VLOOKUP(Q2757,Jahresfaktoren!$A$11:$B$24,2,),0)</f>
        <v>0</v>
      </c>
      <c r="W2757" s="175">
        <f>IF(R2757&gt;0,VLOOKUP(R2757,Jahresfaktoren!$D$11:$E$24,2,),0)</f>
        <v>0</v>
      </c>
      <c r="X2757" s="175">
        <f>IF(S2757&gt;0,VLOOKUP(S2757,Jahresfaktoren!$A$28:$B$29,2,),0)</f>
        <v>0</v>
      </c>
      <c r="Y2757" s="175">
        <f>IF(T2757&gt;0,VLOOKUP(T2757,Jahresfaktoren!$A$28:$B$29,2,),0)</f>
        <v>0</v>
      </c>
      <c r="Z2757" s="175">
        <f>IF(U2757&gt;0,VLOOKUP(U2757,Jahresfaktoren!$A$32:$B$33,2,),)</f>
        <v>0</v>
      </c>
      <c r="AA2757" s="177" t="str">
        <f t="shared" si="1225"/>
        <v/>
      </c>
      <c r="AB2757" s="177" t="str">
        <f t="shared" si="1226"/>
        <v/>
      </c>
      <c r="AC2757" s="177" t="str">
        <f t="shared" si="1227"/>
        <v/>
      </c>
      <c r="AD2757" s="177" t="str">
        <f t="shared" si="1228"/>
        <v/>
      </c>
      <c r="AE2757" s="177" t="str">
        <f t="shared" si="1229"/>
        <v/>
      </c>
      <c r="AF2757" s="178">
        <f>IF(Q2757&gt;0,VLOOKUP(H2757,Leistungszahlen!$A$11:$C$158,3,),0)</f>
        <v>0</v>
      </c>
      <c r="AG2757" s="178">
        <f>IF(R2757&gt;0,VLOOKUP(H2757,Leistungszahlen!$A$11:$F$158,6,),IF(T2757&gt;0,VLOOKUP(H2757,Leistungszahlen!$A$11:$F$158,6,),0))</f>
        <v>0</v>
      </c>
      <c r="AH2757" s="179">
        <f t="shared" si="1230"/>
        <v>0</v>
      </c>
      <c r="AI2757" s="179">
        <f t="shared" si="1231"/>
        <v>0</v>
      </c>
      <c r="AJ2757" s="179">
        <f t="shared" si="1232"/>
        <v>0</v>
      </c>
      <c r="AK2757" s="179">
        <f t="shared" si="1233"/>
        <v>0</v>
      </c>
      <c r="AL2757" s="179">
        <f t="shared" si="1234"/>
        <v>0</v>
      </c>
      <c r="AM2757" s="180" t="str">
        <f>IF(L2757=1,Stundensätze!$D$13,IF(L2757=2,Stundensätze!$D$17,IF(L2757=4,Stundensätze!$D$21,"")))</f>
        <v/>
      </c>
      <c r="AN2757" s="180" t="str">
        <f>IF(L2757=1,Stundensätze!$D$15,IF(L2757=2,Stundensätze!$D$19,IF(L2757=4,Stundensätze!$D$23,"")))</f>
        <v/>
      </c>
      <c r="AO2757" s="180">
        <f t="shared" si="1235"/>
        <v>0</v>
      </c>
      <c r="AP2757" s="180">
        <f t="shared" si="1236"/>
        <v>0</v>
      </c>
      <c r="AQ2757" s="192" t="str">
        <f t="shared" si="1237"/>
        <v/>
      </c>
      <c r="AR2757" s="192" t="str">
        <f t="shared" si="1238"/>
        <v/>
      </c>
      <c r="AS2757" s="193">
        <f t="shared" si="1239"/>
        <v>0</v>
      </c>
      <c r="AT2757" s="258">
        <f>IF(K2757=0,0,VLOOKUP(K2757,Kostenstellen!A:B,2,FALSE))</f>
        <v>0</v>
      </c>
      <c r="AU2757" s="68" t="str">
        <f t="shared" si="1246"/>
        <v/>
      </c>
      <c r="AV2757" s="68" t="str">
        <f t="shared" si="1247"/>
        <v/>
      </c>
      <c r="AW2757" s="68">
        <f>IF(AF2757=0,0,VLOOKUP($H2757,Leistungszahlen!$A$11:$H$158,4,FALSE))</f>
        <v>0</v>
      </c>
      <c r="AX2757" s="68">
        <f>IF(AF2757=0,0,VLOOKUP($H2757,Leistungszahlen!$A$11:$H$158,5,FALSE))</f>
        <v>0</v>
      </c>
      <c r="AY2757" s="68">
        <f>IF(AG2757=0,0,VLOOKUP($H2757,Leistungszahlen!$A$11:$H$158,6,FALSE))</f>
        <v>0</v>
      </c>
      <c r="AZ2757" s="68">
        <f t="shared" si="1248"/>
        <v>0</v>
      </c>
      <c r="BA2757" s="68">
        <f t="shared" si="1249"/>
        <v>0</v>
      </c>
      <c r="BC2757" s="68">
        <f t="shared" si="1240"/>
        <v>0</v>
      </c>
      <c r="BD2757" s="285"/>
    </row>
    <row r="2758" spans="1:56" s="68" customFormat="1">
      <c r="A2758" s="200"/>
      <c r="B2758" s="200"/>
      <c r="C2758" s="200"/>
      <c r="D2758" s="200"/>
      <c r="E2758" s="200"/>
      <c r="F2758" s="200"/>
      <c r="G2758" s="200"/>
      <c r="H2758" s="201"/>
      <c r="I2758" s="202"/>
      <c r="J2758" s="200"/>
      <c r="K2758" s="176"/>
      <c r="L2758" s="176"/>
      <c r="M2758" s="176"/>
      <c r="N2758" s="286"/>
      <c r="O2758" s="286"/>
      <c r="P2758" s="176"/>
      <c r="Q2758" s="203">
        <f t="shared" si="1241"/>
        <v>0</v>
      </c>
      <c r="R2758" s="203">
        <f t="shared" si="1242"/>
        <v>0</v>
      </c>
      <c r="S2758" s="203">
        <f t="shared" si="1243"/>
        <v>0</v>
      </c>
      <c r="T2758" s="203">
        <f t="shared" si="1244"/>
        <v>0</v>
      </c>
      <c r="U2758" s="203">
        <f t="shared" si="1245"/>
        <v>0</v>
      </c>
      <c r="V2758" s="175">
        <f>IF(Q2758&gt;0,VLOOKUP(Q2758,Jahresfaktoren!$A$11:$B$24,2,),0)</f>
        <v>0</v>
      </c>
      <c r="W2758" s="175">
        <f>IF(R2758&gt;0,VLOOKUP(R2758,Jahresfaktoren!$D$11:$E$24,2,),0)</f>
        <v>0</v>
      </c>
      <c r="X2758" s="175">
        <f>IF(S2758&gt;0,VLOOKUP(S2758,Jahresfaktoren!$A$28:$B$29,2,),0)</f>
        <v>0</v>
      </c>
      <c r="Y2758" s="175">
        <f>IF(T2758&gt;0,VLOOKUP(T2758,Jahresfaktoren!$A$28:$B$29,2,),0)</f>
        <v>0</v>
      </c>
      <c r="Z2758" s="175">
        <f>IF(U2758&gt;0,VLOOKUP(U2758,Jahresfaktoren!$A$32:$B$33,2,),)</f>
        <v>0</v>
      </c>
      <c r="AA2758" s="177" t="str">
        <f t="shared" si="1225"/>
        <v/>
      </c>
      <c r="AB2758" s="177" t="str">
        <f t="shared" si="1226"/>
        <v/>
      </c>
      <c r="AC2758" s="177" t="str">
        <f t="shared" si="1227"/>
        <v/>
      </c>
      <c r="AD2758" s="177" t="str">
        <f t="shared" si="1228"/>
        <v/>
      </c>
      <c r="AE2758" s="177" t="str">
        <f t="shared" si="1229"/>
        <v/>
      </c>
      <c r="AF2758" s="178">
        <f>IF(Q2758&gt;0,VLOOKUP(H2758,Leistungszahlen!$A$11:$C$158,3,),0)</f>
        <v>0</v>
      </c>
      <c r="AG2758" s="178">
        <f>IF(R2758&gt;0,VLOOKUP(H2758,Leistungszahlen!$A$11:$F$158,6,),IF(T2758&gt;0,VLOOKUP(H2758,Leistungszahlen!$A$11:$F$158,6,),0))</f>
        <v>0</v>
      </c>
      <c r="AH2758" s="179">
        <f t="shared" si="1230"/>
        <v>0</v>
      </c>
      <c r="AI2758" s="179">
        <f t="shared" si="1231"/>
        <v>0</v>
      </c>
      <c r="AJ2758" s="179">
        <f t="shared" si="1232"/>
        <v>0</v>
      </c>
      <c r="AK2758" s="179">
        <f t="shared" si="1233"/>
        <v>0</v>
      </c>
      <c r="AL2758" s="179">
        <f t="shared" si="1234"/>
        <v>0</v>
      </c>
      <c r="AM2758" s="180" t="str">
        <f>IF(L2758=1,Stundensätze!$D$13,IF(L2758=2,Stundensätze!$D$17,IF(L2758=4,Stundensätze!$D$21,"")))</f>
        <v/>
      </c>
      <c r="AN2758" s="180" t="str">
        <f>IF(L2758=1,Stundensätze!$D$15,IF(L2758=2,Stundensätze!$D$19,IF(L2758=4,Stundensätze!$D$23,"")))</f>
        <v/>
      </c>
      <c r="AO2758" s="180">
        <f t="shared" si="1235"/>
        <v>0</v>
      </c>
      <c r="AP2758" s="180">
        <f t="shared" si="1236"/>
        <v>0</v>
      </c>
      <c r="AQ2758" s="192" t="str">
        <f t="shared" si="1237"/>
        <v/>
      </c>
      <c r="AR2758" s="192" t="str">
        <f t="shared" si="1238"/>
        <v/>
      </c>
      <c r="AS2758" s="193">
        <f t="shared" si="1239"/>
        <v>0</v>
      </c>
      <c r="AT2758" s="258">
        <f>IF(K2758=0,0,VLOOKUP(K2758,Kostenstellen!A:B,2,FALSE))</f>
        <v>0</v>
      </c>
      <c r="AU2758" s="68" t="str">
        <f t="shared" si="1246"/>
        <v/>
      </c>
      <c r="AV2758" s="68" t="str">
        <f t="shared" si="1247"/>
        <v/>
      </c>
      <c r="AW2758" s="68">
        <f>IF(AF2758=0,0,VLOOKUP($H2758,Leistungszahlen!$A$11:$H$158,4,FALSE))</f>
        <v>0</v>
      </c>
      <c r="AX2758" s="68">
        <f>IF(AF2758=0,0,VLOOKUP($H2758,Leistungszahlen!$A$11:$H$158,5,FALSE))</f>
        <v>0</v>
      </c>
      <c r="AY2758" s="68">
        <f>IF(AG2758=0,0,VLOOKUP($H2758,Leistungszahlen!$A$11:$H$158,6,FALSE))</f>
        <v>0</v>
      </c>
      <c r="AZ2758" s="68">
        <f t="shared" si="1248"/>
        <v>0</v>
      </c>
      <c r="BA2758" s="68">
        <f t="shared" si="1249"/>
        <v>0</v>
      </c>
      <c r="BC2758" s="68">
        <f t="shared" si="1240"/>
        <v>0</v>
      </c>
      <c r="BD2758" s="285"/>
    </row>
    <row r="2759" spans="1:56" s="68" customFormat="1">
      <c r="A2759" s="200"/>
      <c r="B2759" s="200"/>
      <c r="C2759" s="200"/>
      <c r="D2759" s="200"/>
      <c r="E2759" s="200"/>
      <c r="F2759" s="200"/>
      <c r="G2759" s="200"/>
      <c r="H2759" s="201"/>
      <c r="I2759" s="202"/>
      <c r="J2759" s="200"/>
      <c r="K2759" s="176"/>
      <c r="L2759" s="176"/>
      <c r="M2759" s="176"/>
      <c r="N2759" s="286"/>
      <c r="O2759" s="286"/>
      <c r="P2759" s="176"/>
      <c r="Q2759" s="203">
        <f t="shared" si="1241"/>
        <v>0</v>
      </c>
      <c r="R2759" s="203">
        <f t="shared" si="1242"/>
        <v>0</v>
      </c>
      <c r="S2759" s="203">
        <f t="shared" si="1243"/>
        <v>0</v>
      </c>
      <c r="T2759" s="203">
        <f t="shared" si="1244"/>
        <v>0</v>
      </c>
      <c r="U2759" s="203">
        <f t="shared" si="1245"/>
        <v>0</v>
      </c>
      <c r="V2759" s="175">
        <f>IF(Q2759&gt;0,VLOOKUP(Q2759,Jahresfaktoren!$A$11:$B$24,2,),0)</f>
        <v>0</v>
      </c>
      <c r="W2759" s="175">
        <f>IF(R2759&gt;0,VLOOKUP(R2759,Jahresfaktoren!$D$11:$E$24,2,),0)</f>
        <v>0</v>
      </c>
      <c r="X2759" s="175">
        <f>IF(S2759&gt;0,VLOOKUP(S2759,Jahresfaktoren!$A$28:$B$29,2,),0)</f>
        <v>0</v>
      </c>
      <c r="Y2759" s="175">
        <f>IF(T2759&gt;0,VLOOKUP(T2759,Jahresfaktoren!$A$28:$B$29,2,),0)</f>
        <v>0</v>
      </c>
      <c r="Z2759" s="175">
        <f>IF(U2759&gt;0,VLOOKUP(U2759,Jahresfaktoren!$A$32:$B$33,2,),)</f>
        <v>0</v>
      </c>
      <c r="AA2759" s="177" t="str">
        <f t="shared" si="1225"/>
        <v/>
      </c>
      <c r="AB2759" s="177" t="str">
        <f t="shared" si="1226"/>
        <v/>
      </c>
      <c r="AC2759" s="177" t="str">
        <f t="shared" si="1227"/>
        <v/>
      </c>
      <c r="AD2759" s="177" t="str">
        <f t="shared" si="1228"/>
        <v/>
      </c>
      <c r="AE2759" s="177" t="str">
        <f t="shared" si="1229"/>
        <v/>
      </c>
      <c r="AF2759" s="178">
        <f>IF(Q2759&gt;0,VLOOKUP(H2759,Leistungszahlen!$A$11:$C$158,3,),0)</f>
        <v>0</v>
      </c>
      <c r="AG2759" s="178">
        <f>IF(R2759&gt;0,VLOOKUP(H2759,Leistungszahlen!$A$11:$F$158,6,),IF(T2759&gt;0,VLOOKUP(H2759,Leistungszahlen!$A$11:$F$158,6,),0))</f>
        <v>0</v>
      </c>
      <c r="AH2759" s="179">
        <f t="shared" si="1230"/>
        <v>0</v>
      </c>
      <c r="AI2759" s="179">
        <f t="shared" si="1231"/>
        <v>0</v>
      </c>
      <c r="AJ2759" s="179">
        <f t="shared" si="1232"/>
        <v>0</v>
      </c>
      <c r="AK2759" s="179">
        <f t="shared" si="1233"/>
        <v>0</v>
      </c>
      <c r="AL2759" s="179">
        <f t="shared" si="1234"/>
        <v>0</v>
      </c>
      <c r="AM2759" s="180" t="str">
        <f>IF(L2759=1,Stundensätze!$D$13,IF(L2759=2,Stundensätze!$D$17,IF(L2759=4,Stundensätze!$D$21,"")))</f>
        <v/>
      </c>
      <c r="AN2759" s="180" t="str">
        <f>IF(L2759=1,Stundensätze!$D$15,IF(L2759=2,Stundensätze!$D$19,IF(L2759=4,Stundensätze!$D$23,"")))</f>
        <v/>
      </c>
      <c r="AO2759" s="180">
        <f t="shared" si="1235"/>
        <v>0</v>
      </c>
      <c r="AP2759" s="180">
        <f t="shared" si="1236"/>
        <v>0</v>
      </c>
      <c r="AQ2759" s="192" t="str">
        <f t="shared" si="1237"/>
        <v/>
      </c>
      <c r="AR2759" s="192" t="str">
        <f t="shared" si="1238"/>
        <v/>
      </c>
      <c r="AS2759" s="193">
        <f t="shared" si="1239"/>
        <v>0</v>
      </c>
      <c r="AT2759" s="258">
        <f>IF(K2759=0,0,VLOOKUP(K2759,Kostenstellen!A:B,2,FALSE))</f>
        <v>0</v>
      </c>
      <c r="AU2759" s="68" t="str">
        <f t="shared" si="1246"/>
        <v/>
      </c>
      <c r="AV2759" s="68" t="str">
        <f t="shared" si="1247"/>
        <v/>
      </c>
      <c r="AW2759" s="68">
        <f>IF(AF2759=0,0,VLOOKUP($H2759,Leistungszahlen!$A$11:$H$158,4,FALSE))</f>
        <v>0</v>
      </c>
      <c r="AX2759" s="68">
        <f>IF(AF2759=0,0,VLOOKUP($H2759,Leistungszahlen!$A$11:$H$158,5,FALSE))</f>
        <v>0</v>
      </c>
      <c r="AY2759" s="68">
        <f>IF(AG2759=0,0,VLOOKUP($H2759,Leistungszahlen!$A$11:$H$158,6,FALSE))</f>
        <v>0</v>
      </c>
      <c r="AZ2759" s="68">
        <f t="shared" si="1248"/>
        <v>0</v>
      </c>
      <c r="BA2759" s="68">
        <f t="shared" si="1249"/>
        <v>0</v>
      </c>
      <c r="BC2759" s="68">
        <f t="shared" si="1240"/>
        <v>0</v>
      </c>
      <c r="BD2759" s="285"/>
    </row>
    <row r="2760" spans="1:56" s="68" customFormat="1">
      <c r="A2760" s="200"/>
      <c r="B2760" s="200"/>
      <c r="C2760" s="200"/>
      <c r="D2760" s="200"/>
      <c r="E2760" s="200"/>
      <c r="F2760" s="200"/>
      <c r="G2760" s="200"/>
      <c r="H2760" s="201"/>
      <c r="I2760" s="202"/>
      <c r="J2760" s="200"/>
      <c r="K2760" s="176"/>
      <c r="L2760" s="176"/>
      <c r="M2760" s="176"/>
      <c r="N2760" s="286"/>
      <c r="O2760" s="286"/>
      <c r="P2760" s="176"/>
      <c r="Q2760" s="203">
        <f t="shared" si="1241"/>
        <v>0</v>
      </c>
      <c r="R2760" s="203">
        <f t="shared" si="1242"/>
        <v>0</v>
      </c>
      <c r="S2760" s="203">
        <f t="shared" si="1243"/>
        <v>0</v>
      </c>
      <c r="T2760" s="203">
        <f t="shared" si="1244"/>
        <v>0</v>
      </c>
      <c r="U2760" s="203">
        <f t="shared" si="1245"/>
        <v>0</v>
      </c>
      <c r="V2760" s="175">
        <f>IF(Q2760&gt;0,VLOOKUP(Q2760,Jahresfaktoren!$A$11:$B$24,2,),0)</f>
        <v>0</v>
      </c>
      <c r="W2760" s="175">
        <f>IF(R2760&gt;0,VLOOKUP(R2760,Jahresfaktoren!$D$11:$E$24,2,),0)</f>
        <v>0</v>
      </c>
      <c r="X2760" s="175">
        <f>IF(S2760&gt;0,VLOOKUP(S2760,Jahresfaktoren!$A$28:$B$29,2,),0)</f>
        <v>0</v>
      </c>
      <c r="Y2760" s="175">
        <f>IF(T2760&gt;0,VLOOKUP(T2760,Jahresfaktoren!$A$28:$B$29,2,),0)</f>
        <v>0</v>
      </c>
      <c r="Z2760" s="175">
        <f>IF(U2760&gt;0,VLOOKUP(U2760,Jahresfaktoren!$A$32:$B$33,2,),)</f>
        <v>0</v>
      </c>
      <c r="AA2760" s="177" t="str">
        <f t="shared" si="1225"/>
        <v/>
      </c>
      <c r="AB2760" s="177" t="str">
        <f t="shared" si="1226"/>
        <v/>
      </c>
      <c r="AC2760" s="177" t="str">
        <f t="shared" si="1227"/>
        <v/>
      </c>
      <c r="AD2760" s="177" t="str">
        <f t="shared" si="1228"/>
        <v/>
      </c>
      <c r="AE2760" s="177" t="str">
        <f t="shared" si="1229"/>
        <v/>
      </c>
      <c r="AF2760" s="178">
        <f>IF(Q2760&gt;0,VLOOKUP(H2760,Leistungszahlen!$A$11:$C$158,3,),0)</f>
        <v>0</v>
      </c>
      <c r="AG2760" s="178">
        <f>IF(R2760&gt;0,VLOOKUP(H2760,Leistungszahlen!$A$11:$F$158,6,),IF(T2760&gt;0,VLOOKUP(H2760,Leistungszahlen!$A$11:$F$158,6,),0))</f>
        <v>0</v>
      </c>
      <c r="AH2760" s="179">
        <f t="shared" si="1230"/>
        <v>0</v>
      </c>
      <c r="AI2760" s="179">
        <f t="shared" si="1231"/>
        <v>0</v>
      </c>
      <c r="AJ2760" s="179">
        <f t="shared" si="1232"/>
        <v>0</v>
      </c>
      <c r="AK2760" s="179">
        <f t="shared" si="1233"/>
        <v>0</v>
      </c>
      <c r="AL2760" s="179">
        <f t="shared" si="1234"/>
        <v>0</v>
      </c>
      <c r="AM2760" s="180" t="str">
        <f>IF(L2760=1,Stundensätze!$D$13,IF(L2760=2,Stundensätze!$D$17,IF(L2760=4,Stundensätze!$D$21,"")))</f>
        <v/>
      </c>
      <c r="AN2760" s="180" t="str">
        <f>IF(L2760=1,Stundensätze!$D$15,IF(L2760=2,Stundensätze!$D$19,IF(L2760=4,Stundensätze!$D$23,"")))</f>
        <v/>
      </c>
      <c r="AO2760" s="180">
        <f t="shared" si="1235"/>
        <v>0</v>
      </c>
      <c r="AP2760" s="180">
        <f t="shared" si="1236"/>
        <v>0</v>
      </c>
      <c r="AQ2760" s="192" t="str">
        <f t="shared" si="1237"/>
        <v/>
      </c>
      <c r="AR2760" s="192" t="str">
        <f t="shared" si="1238"/>
        <v/>
      </c>
      <c r="AS2760" s="193">
        <f t="shared" si="1239"/>
        <v>0</v>
      </c>
      <c r="AT2760" s="258">
        <f>IF(K2760=0,0,VLOOKUP(K2760,Kostenstellen!A:B,2,FALSE))</f>
        <v>0</v>
      </c>
      <c r="AU2760" s="68" t="str">
        <f t="shared" si="1246"/>
        <v/>
      </c>
      <c r="AV2760" s="68" t="str">
        <f t="shared" si="1247"/>
        <v/>
      </c>
      <c r="AW2760" s="68">
        <f>IF(AF2760=0,0,VLOOKUP($H2760,Leistungszahlen!$A$11:$H$158,4,FALSE))</f>
        <v>0</v>
      </c>
      <c r="AX2760" s="68">
        <f>IF(AF2760=0,0,VLOOKUP($H2760,Leistungszahlen!$A$11:$H$158,5,FALSE))</f>
        <v>0</v>
      </c>
      <c r="AY2760" s="68">
        <f>IF(AG2760=0,0,VLOOKUP($H2760,Leistungszahlen!$A$11:$H$158,6,FALSE))</f>
        <v>0</v>
      </c>
      <c r="AZ2760" s="68">
        <f t="shared" si="1248"/>
        <v>0</v>
      </c>
      <c r="BA2760" s="68">
        <f t="shared" si="1249"/>
        <v>0</v>
      </c>
      <c r="BC2760" s="68">
        <f t="shared" si="1240"/>
        <v>0</v>
      </c>
      <c r="BD2760" s="285"/>
    </row>
    <row r="2761" spans="1:56" s="68" customFormat="1">
      <c r="A2761" s="200"/>
      <c r="B2761" s="200"/>
      <c r="C2761" s="200"/>
      <c r="D2761" s="200"/>
      <c r="E2761" s="200"/>
      <c r="F2761" s="200"/>
      <c r="G2761" s="200"/>
      <c r="H2761" s="201"/>
      <c r="I2761" s="202"/>
      <c r="J2761" s="200"/>
      <c r="K2761" s="176"/>
      <c r="L2761" s="176"/>
      <c r="M2761" s="176"/>
      <c r="N2761" s="286"/>
      <c r="O2761" s="286"/>
      <c r="P2761" s="176"/>
      <c r="Q2761" s="203">
        <f t="shared" si="1241"/>
        <v>0</v>
      </c>
      <c r="R2761" s="203">
        <f t="shared" si="1242"/>
        <v>0</v>
      </c>
      <c r="S2761" s="203">
        <f t="shared" si="1243"/>
        <v>0</v>
      </c>
      <c r="T2761" s="203">
        <f t="shared" si="1244"/>
        <v>0</v>
      </c>
      <c r="U2761" s="203">
        <f t="shared" si="1245"/>
        <v>0</v>
      </c>
      <c r="V2761" s="175">
        <f>IF(Q2761&gt;0,VLOOKUP(Q2761,Jahresfaktoren!$A$11:$B$24,2,),0)</f>
        <v>0</v>
      </c>
      <c r="W2761" s="175">
        <f>IF(R2761&gt;0,VLOOKUP(R2761,Jahresfaktoren!$D$11:$E$24,2,),0)</f>
        <v>0</v>
      </c>
      <c r="X2761" s="175">
        <f>IF(S2761&gt;0,VLOOKUP(S2761,Jahresfaktoren!$A$28:$B$29,2,),0)</f>
        <v>0</v>
      </c>
      <c r="Y2761" s="175">
        <f>IF(T2761&gt;0,VLOOKUP(T2761,Jahresfaktoren!$A$28:$B$29,2,),0)</f>
        <v>0</v>
      </c>
      <c r="Z2761" s="175">
        <f>IF(U2761&gt;0,VLOOKUP(U2761,Jahresfaktoren!$A$32:$B$33,2,),)</f>
        <v>0</v>
      </c>
      <c r="AA2761" s="177" t="str">
        <f t="shared" si="1225"/>
        <v/>
      </c>
      <c r="AB2761" s="177" t="str">
        <f t="shared" si="1226"/>
        <v/>
      </c>
      <c r="AC2761" s="177" t="str">
        <f t="shared" si="1227"/>
        <v/>
      </c>
      <c r="AD2761" s="177" t="str">
        <f t="shared" si="1228"/>
        <v/>
      </c>
      <c r="AE2761" s="177" t="str">
        <f t="shared" si="1229"/>
        <v/>
      </c>
      <c r="AF2761" s="178">
        <f>IF(Q2761&gt;0,VLOOKUP(H2761,Leistungszahlen!$A$11:$C$158,3,),0)</f>
        <v>0</v>
      </c>
      <c r="AG2761" s="178">
        <f>IF(R2761&gt;0,VLOOKUP(H2761,Leistungszahlen!$A$11:$F$158,6,),IF(T2761&gt;0,VLOOKUP(H2761,Leistungszahlen!$A$11:$F$158,6,),0))</f>
        <v>0</v>
      </c>
      <c r="AH2761" s="179">
        <f t="shared" si="1230"/>
        <v>0</v>
      </c>
      <c r="AI2761" s="179">
        <f t="shared" si="1231"/>
        <v>0</v>
      </c>
      <c r="AJ2761" s="179">
        <f t="shared" si="1232"/>
        <v>0</v>
      </c>
      <c r="AK2761" s="179">
        <f t="shared" si="1233"/>
        <v>0</v>
      </c>
      <c r="AL2761" s="179">
        <f t="shared" si="1234"/>
        <v>0</v>
      </c>
      <c r="AM2761" s="180" t="str">
        <f>IF(L2761=1,Stundensätze!$D$13,IF(L2761=2,Stundensätze!$D$17,IF(L2761=4,Stundensätze!$D$21,"")))</f>
        <v/>
      </c>
      <c r="AN2761" s="180" t="str">
        <f>IF(L2761=1,Stundensätze!$D$15,IF(L2761=2,Stundensätze!$D$19,IF(L2761=4,Stundensätze!$D$23,"")))</f>
        <v/>
      </c>
      <c r="AO2761" s="180">
        <f t="shared" si="1235"/>
        <v>0</v>
      </c>
      <c r="AP2761" s="180">
        <f t="shared" si="1236"/>
        <v>0</v>
      </c>
      <c r="AQ2761" s="192" t="str">
        <f t="shared" si="1237"/>
        <v/>
      </c>
      <c r="AR2761" s="192" t="str">
        <f t="shared" si="1238"/>
        <v/>
      </c>
      <c r="AS2761" s="193">
        <f t="shared" si="1239"/>
        <v>0</v>
      </c>
      <c r="AT2761" s="258">
        <f>IF(K2761=0,0,VLOOKUP(K2761,Kostenstellen!A:B,2,FALSE))</f>
        <v>0</v>
      </c>
      <c r="AU2761" s="68" t="str">
        <f t="shared" si="1246"/>
        <v/>
      </c>
      <c r="AV2761" s="68" t="str">
        <f t="shared" si="1247"/>
        <v/>
      </c>
      <c r="AW2761" s="68">
        <f>IF(AF2761=0,0,VLOOKUP($H2761,Leistungszahlen!$A$11:$H$158,4,FALSE))</f>
        <v>0</v>
      </c>
      <c r="AX2761" s="68">
        <f>IF(AF2761=0,0,VLOOKUP($H2761,Leistungszahlen!$A$11:$H$158,5,FALSE))</f>
        <v>0</v>
      </c>
      <c r="AY2761" s="68">
        <f>IF(AG2761=0,0,VLOOKUP($H2761,Leistungszahlen!$A$11:$H$158,6,FALSE))</f>
        <v>0</v>
      </c>
      <c r="AZ2761" s="68">
        <f t="shared" si="1248"/>
        <v>0</v>
      </c>
      <c r="BA2761" s="68">
        <f t="shared" si="1249"/>
        <v>0</v>
      </c>
      <c r="BC2761" s="68">
        <f t="shared" si="1240"/>
        <v>0</v>
      </c>
      <c r="BD2761" s="285"/>
    </row>
    <row r="2762" spans="1:56" s="68" customFormat="1">
      <c r="A2762" s="200"/>
      <c r="B2762" s="200"/>
      <c r="C2762" s="200"/>
      <c r="D2762" s="200"/>
      <c r="E2762" s="200"/>
      <c r="F2762" s="200"/>
      <c r="G2762" s="200"/>
      <c r="H2762" s="201"/>
      <c r="I2762" s="202"/>
      <c r="J2762" s="200"/>
      <c r="K2762" s="176"/>
      <c r="L2762" s="176"/>
      <c r="M2762" s="176"/>
      <c r="N2762" s="286"/>
      <c r="O2762" s="286"/>
      <c r="P2762" s="176"/>
      <c r="Q2762" s="203">
        <f t="shared" si="1241"/>
        <v>0</v>
      </c>
      <c r="R2762" s="203">
        <f t="shared" si="1242"/>
        <v>0</v>
      </c>
      <c r="S2762" s="203">
        <f t="shared" si="1243"/>
        <v>0</v>
      </c>
      <c r="T2762" s="203">
        <f t="shared" si="1244"/>
        <v>0</v>
      </c>
      <c r="U2762" s="203">
        <f t="shared" si="1245"/>
        <v>0</v>
      </c>
      <c r="V2762" s="175">
        <f>IF(Q2762&gt;0,VLOOKUP(Q2762,Jahresfaktoren!$A$11:$B$24,2,),0)</f>
        <v>0</v>
      </c>
      <c r="W2762" s="175">
        <f>IF(R2762&gt;0,VLOOKUP(R2762,Jahresfaktoren!$D$11:$E$24,2,),0)</f>
        <v>0</v>
      </c>
      <c r="X2762" s="175">
        <f>IF(S2762&gt;0,VLOOKUP(S2762,Jahresfaktoren!$A$28:$B$29,2,),0)</f>
        <v>0</v>
      </c>
      <c r="Y2762" s="175">
        <f>IF(T2762&gt;0,VLOOKUP(T2762,Jahresfaktoren!$A$28:$B$29,2,),0)</f>
        <v>0</v>
      </c>
      <c r="Z2762" s="175">
        <f>IF(U2762&gt;0,VLOOKUP(U2762,Jahresfaktoren!$A$32:$B$33,2,),)</f>
        <v>0</v>
      </c>
      <c r="AA2762" s="177" t="str">
        <f t="shared" si="1225"/>
        <v/>
      </c>
      <c r="AB2762" s="177" t="str">
        <f t="shared" si="1226"/>
        <v/>
      </c>
      <c r="AC2762" s="177" t="str">
        <f t="shared" si="1227"/>
        <v/>
      </c>
      <c r="AD2762" s="177" t="str">
        <f t="shared" si="1228"/>
        <v/>
      </c>
      <c r="AE2762" s="177" t="str">
        <f t="shared" si="1229"/>
        <v/>
      </c>
      <c r="AF2762" s="178">
        <f>IF(Q2762&gt;0,VLOOKUP(H2762,Leistungszahlen!$A$11:$C$158,3,),0)</f>
        <v>0</v>
      </c>
      <c r="AG2762" s="178">
        <f>IF(R2762&gt;0,VLOOKUP(H2762,Leistungszahlen!$A$11:$F$158,6,),IF(T2762&gt;0,VLOOKUP(H2762,Leistungszahlen!$A$11:$F$158,6,),0))</f>
        <v>0</v>
      </c>
      <c r="AH2762" s="179">
        <f t="shared" si="1230"/>
        <v>0</v>
      </c>
      <c r="AI2762" s="179">
        <f t="shared" si="1231"/>
        <v>0</v>
      </c>
      <c r="AJ2762" s="179">
        <f t="shared" si="1232"/>
        <v>0</v>
      </c>
      <c r="AK2762" s="179">
        <f t="shared" si="1233"/>
        <v>0</v>
      </c>
      <c r="AL2762" s="179">
        <f t="shared" si="1234"/>
        <v>0</v>
      </c>
      <c r="AM2762" s="180" t="str">
        <f>IF(L2762=1,Stundensätze!$D$13,IF(L2762=2,Stundensätze!$D$17,IF(L2762=4,Stundensätze!$D$21,"")))</f>
        <v/>
      </c>
      <c r="AN2762" s="180" t="str">
        <f>IF(L2762=1,Stundensätze!$D$15,IF(L2762=2,Stundensätze!$D$19,IF(L2762=4,Stundensätze!$D$23,"")))</f>
        <v/>
      </c>
      <c r="AO2762" s="180">
        <f t="shared" si="1235"/>
        <v>0</v>
      </c>
      <c r="AP2762" s="180">
        <f t="shared" si="1236"/>
        <v>0</v>
      </c>
      <c r="AQ2762" s="192" t="str">
        <f t="shared" si="1237"/>
        <v/>
      </c>
      <c r="AR2762" s="192" t="str">
        <f t="shared" si="1238"/>
        <v/>
      </c>
      <c r="AS2762" s="193">
        <f t="shared" si="1239"/>
        <v>0</v>
      </c>
      <c r="AT2762" s="258">
        <f>IF(K2762=0,0,VLOOKUP(K2762,Kostenstellen!A:B,2,FALSE))</f>
        <v>0</v>
      </c>
      <c r="AU2762" s="68" t="str">
        <f t="shared" si="1246"/>
        <v/>
      </c>
      <c r="AV2762" s="68" t="str">
        <f t="shared" si="1247"/>
        <v/>
      </c>
      <c r="AW2762" s="68">
        <f>IF(AF2762=0,0,VLOOKUP($H2762,Leistungszahlen!$A$11:$H$158,4,FALSE))</f>
        <v>0</v>
      </c>
      <c r="AX2762" s="68">
        <f>IF(AF2762=0,0,VLOOKUP($H2762,Leistungszahlen!$A$11:$H$158,5,FALSE))</f>
        <v>0</v>
      </c>
      <c r="AY2762" s="68">
        <f>IF(AG2762=0,0,VLOOKUP($H2762,Leistungszahlen!$A$11:$H$158,6,FALSE))</f>
        <v>0</v>
      </c>
      <c r="AZ2762" s="68">
        <f t="shared" si="1248"/>
        <v>0</v>
      </c>
      <c r="BA2762" s="68">
        <f t="shared" si="1249"/>
        <v>0</v>
      </c>
      <c r="BC2762" s="68">
        <f t="shared" si="1240"/>
        <v>0</v>
      </c>
      <c r="BD2762" s="285"/>
    </row>
    <row r="2763" spans="1:56" s="68" customFormat="1">
      <c r="A2763" s="200"/>
      <c r="B2763" s="200"/>
      <c r="C2763" s="200"/>
      <c r="D2763" s="200"/>
      <c r="E2763" s="200"/>
      <c r="F2763" s="200"/>
      <c r="G2763" s="200"/>
      <c r="H2763" s="201"/>
      <c r="I2763" s="202"/>
      <c r="J2763" s="200"/>
      <c r="K2763" s="176"/>
      <c r="L2763" s="176"/>
      <c r="M2763" s="176"/>
      <c r="N2763" s="286"/>
      <c r="O2763" s="286"/>
      <c r="P2763" s="176"/>
      <c r="Q2763" s="203">
        <f t="shared" si="1241"/>
        <v>0</v>
      </c>
      <c r="R2763" s="203">
        <f t="shared" si="1242"/>
        <v>0</v>
      </c>
      <c r="S2763" s="203">
        <f t="shared" si="1243"/>
        <v>0</v>
      </c>
      <c r="T2763" s="203">
        <f t="shared" si="1244"/>
        <v>0</v>
      </c>
      <c r="U2763" s="203">
        <f t="shared" si="1245"/>
        <v>0</v>
      </c>
      <c r="V2763" s="175">
        <f>IF(Q2763&gt;0,VLOOKUP(Q2763,Jahresfaktoren!$A$11:$B$24,2,),0)</f>
        <v>0</v>
      </c>
      <c r="W2763" s="175">
        <f>IF(R2763&gt;0,VLOOKUP(R2763,Jahresfaktoren!$D$11:$E$24,2,),0)</f>
        <v>0</v>
      </c>
      <c r="X2763" s="175">
        <f>IF(S2763&gt;0,VLOOKUP(S2763,Jahresfaktoren!$A$28:$B$29,2,),0)</f>
        <v>0</v>
      </c>
      <c r="Y2763" s="175">
        <f>IF(T2763&gt;0,VLOOKUP(T2763,Jahresfaktoren!$A$28:$B$29,2,),0)</f>
        <v>0</v>
      </c>
      <c r="Z2763" s="175">
        <f>IF(U2763&gt;0,VLOOKUP(U2763,Jahresfaktoren!$A$32:$B$33,2,),)</f>
        <v>0</v>
      </c>
      <c r="AA2763" s="177" t="str">
        <f t="shared" si="1225"/>
        <v/>
      </c>
      <c r="AB2763" s="177" t="str">
        <f t="shared" si="1226"/>
        <v/>
      </c>
      <c r="AC2763" s="177" t="str">
        <f t="shared" si="1227"/>
        <v/>
      </c>
      <c r="AD2763" s="177" t="str">
        <f t="shared" si="1228"/>
        <v/>
      </c>
      <c r="AE2763" s="177" t="str">
        <f t="shared" si="1229"/>
        <v/>
      </c>
      <c r="AF2763" s="178">
        <f>IF(Q2763&gt;0,VLOOKUP(H2763,Leistungszahlen!$A$11:$C$158,3,),0)</f>
        <v>0</v>
      </c>
      <c r="AG2763" s="178">
        <f>IF(R2763&gt;0,VLOOKUP(H2763,Leistungszahlen!$A$11:$F$158,6,),IF(T2763&gt;0,VLOOKUP(H2763,Leistungszahlen!$A$11:$F$158,6,),0))</f>
        <v>0</v>
      </c>
      <c r="AH2763" s="179">
        <f t="shared" si="1230"/>
        <v>0</v>
      </c>
      <c r="AI2763" s="179">
        <f t="shared" si="1231"/>
        <v>0</v>
      </c>
      <c r="AJ2763" s="179">
        <f t="shared" si="1232"/>
        <v>0</v>
      </c>
      <c r="AK2763" s="179">
        <f t="shared" si="1233"/>
        <v>0</v>
      </c>
      <c r="AL2763" s="179">
        <f t="shared" si="1234"/>
        <v>0</v>
      </c>
      <c r="AM2763" s="180" t="str">
        <f>IF(L2763=1,Stundensätze!$D$13,IF(L2763=2,Stundensätze!$D$17,IF(L2763=4,Stundensätze!$D$21,"")))</f>
        <v/>
      </c>
      <c r="AN2763" s="180" t="str">
        <f>IF(L2763=1,Stundensätze!$D$15,IF(L2763=2,Stundensätze!$D$19,IF(L2763=4,Stundensätze!$D$23,"")))</f>
        <v/>
      </c>
      <c r="AO2763" s="180">
        <f t="shared" si="1235"/>
        <v>0</v>
      </c>
      <c r="AP2763" s="180">
        <f t="shared" si="1236"/>
        <v>0</v>
      </c>
      <c r="AQ2763" s="192" t="str">
        <f t="shared" si="1237"/>
        <v/>
      </c>
      <c r="AR2763" s="192" t="str">
        <f t="shared" si="1238"/>
        <v/>
      </c>
      <c r="AS2763" s="193">
        <f t="shared" si="1239"/>
        <v>0</v>
      </c>
      <c r="AT2763" s="258">
        <f>IF(K2763=0,0,VLOOKUP(K2763,Kostenstellen!A:B,2,FALSE))</f>
        <v>0</v>
      </c>
      <c r="AU2763" s="68" t="str">
        <f t="shared" si="1246"/>
        <v/>
      </c>
      <c r="AV2763" s="68" t="str">
        <f t="shared" si="1247"/>
        <v/>
      </c>
      <c r="AW2763" s="68">
        <f>IF(AF2763=0,0,VLOOKUP($H2763,Leistungszahlen!$A$11:$H$158,4,FALSE))</f>
        <v>0</v>
      </c>
      <c r="AX2763" s="68">
        <f>IF(AF2763=0,0,VLOOKUP($H2763,Leistungszahlen!$A$11:$H$158,5,FALSE))</f>
        <v>0</v>
      </c>
      <c r="AY2763" s="68">
        <f>IF(AG2763=0,0,VLOOKUP($H2763,Leistungszahlen!$A$11:$H$158,6,FALSE))</f>
        <v>0</v>
      </c>
      <c r="AZ2763" s="68">
        <f t="shared" si="1248"/>
        <v>0</v>
      </c>
      <c r="BA2763" s="68">
        <f t="shared" si="1249"/>
        <v>0</v>
      </c>
      <c r="BC2763" s="68">
        <f t="shared" si="1240"/>
        <v>0</v>
      </c>
      <c r="BD2763" s="285"/>
    </row>
    <row r="2764" spans="1:56" s="68" customFormat="1">
      <c r="A2764" s="200"/>
      <c r="B2764" s="200"/>
      <c r="C2764" s="200"/>
      <c r="D2764" s="200"/>
      <c r="E2764" s="200"/>
      <c r="F2764" s="200"/>
      <c r="G2764" s="200"/>
      <c r="H2764" s="201"/>
      <c r="I2764" s="202"/>
      <c r="J2764" s="200"/>
      <c r="K2764" s="176"/>
      <c r="L2764" s="176"/>
      <c r="M2764" s="176"/>
      <c r="N2764" s="286"/>
      <c r="O2764" s="286"/>
      <c r="P2764" s="176"/>
      <c r="Q2764" s="203">
        <f t="shared" si="1241"/>
        <v>0</v>
      </c>
      <c r="R2764" s="203">
        <f t="shared" si="1242"/>
        <v>0</v>
      </c>
      <c r="S2764" s="203">
        <f t="shared" si="1243"/>
        <v>0</v>
      </c>
      <c r="T2764" s="203">
        <f t="shared" si="1244"/>
        <v>0</v>
      </c>
      <c r="U2764" s="203">
        <f t="shared" si="1245"/>
        <v>0</v>
      </c>
      <c r="V2764" s="175">
        <f>IF(Q2764&gt;0,VLOOKUP(Q2764,Jahresfaktoren!$A$11:$B$24,2,),0)</f>
        <v>0</v>
      </c>
      <c r="W2764" s="175">
        <f>IF(R2764&gt;0,VLOOKUP(R2764,Jahresfaktoren!$D$11:$E$24,2,),0)</f>
        <v>0</v>
      </c>
      <c r="X2764" s="175">
        <f>IF(S2764&gt;0,VLOOKUP(S2764,Jahresfaktoren!$A$28:$B$29,2,),0)</f>
        <v>0</v>
      </c>
      <c r="Y2764" s="175">
        <f>IF(T2764&gt;0,VLOOKUP(T2764,Jahresfaktoren!$A$28:$B$29,2,),0)</f>
        <v>0</v>
      </c>
      <c r="Z2764" s="175">
        <f>IF(U2764&gt;0,VLOOKUP(U2764,Jahresfaktoren!$A$32:$B$33,2,),)</f>
        <v>0</v>
      </c>
      <c r="AA2764" s="177" t="str">
        <f t="shared" si="1225"/>
        <v/>
      </c>
      <c r="AB2764" s="177" t="str">
        <f t="shared" si="1226"/>
        <v/>
      </c>
      <c r="AC2764" s="177" t="str">
        <f t="shared" si="1227"/>
        <v/>
      </c>
      <c r="AD2764" s="177" t="str">
        <f t="shared" si="1228"/>
        <v/>
      </c>
      <c r="AE2764" s="177" t="str">
        <f t="shared" si="1229"/>
        <v/>
      </c>
      <c r="AF2764" s="178">
        <f>IF(Q2764&gt;0,VLOOKUP(H2764,Leistungszahlen!$A$11:$C$158,3,),0)</f>
        <v>0</v>
      </c>
      <c r="AG2764" s="178">
        <f>IF(R2764&gt;0,VLOOKUP(H2764,Leistungszahlen!$A$11:$F$158,6,),IF(T2764&gt;0,VLOOKUP(H2764,Leistungszahlen!$A$11:$F$158,6,),0))</f>
        <v>0</v>
      </c>
      <c r="AH2764" s="179">
        <f t="shared" si="1230"/>
        <v>0</v>
      </c>
      <c r="AI2764" s="179">
        <f t="shared" si="1231"/>
        <v>0</v>
      </c>
      <c r="AJ2764" s="179">
        <f t="shared" si="1232"/>
        <v>0</v>
      </c>
      <c r="AK2764" s="179">
        <f t="shared" si="1233"/>
        <v>0</v>
      </c>
      <c r="AL2764" s="179">
        <f t="shared" si="1234"/>
        <v>0</v>
      </c>
      <c r="AM2764" s="180" t="str">
        <f>IF(L2764=1,Stundensätze!$D$13,IF(L2764=2,Stundensätze!$D$17,IF(L2764=4,Stundensätze!$D$21,"")))</f>
        <v/>
      </c>
      <c r="AN2764" s="180" t="str">
        <f>IF(L2764=1,Stundensätze!$D$15,IF(L2764=2,Stundensätze!$D$19,IF(L2764=4,Stundensätze!$D$23,"")))</f>
        <v/>
      </c>
      <c r="AO2764" s="180">
        <f t="shared" si="1235"/>
        <v>0</v>
      </c>
      <c r="AP2764" s="180">
        <f t="shared" si="1236"/>
        <v>0</v>
      </c>
      <c r="AQ2764" s="192" t="str">
        <f t="shared" si="1237"/>
        <v/>
      </c>
      <c r="AR2764" s="192" t="str">
        <f t="shared" si="1238"/>
        <v/>
      </c>
      <c r="AS2764" s="193">
        <f t="shared" si="1239"/>
        <v>0</v>
      </c>
      <c r="AT2764" s="258">
        <f>IF(K2764=0,0,VLOOKUP(K2764,Kostenstellen!A:B,2,FALSE))</f>
        <v>0</v>
      </c>
      <c r="AU2764" s="68" t="str">
        <f t="shared" si="1246"/>
        <v/>
      </c>
      <c r="AV2764" s="68" t="str">
        <f t="shared" si="1247"/>
        <v/>
      </c>
      <c r="AW2764" s="68">
        <f>IF(AF2764=0,0,VLOOKUP($H2764,Leistungszahlen!$A$11:$H$158,4,FALSE))</f>
        <v>0</v>
      </c>
      <c r="AX2764" s="68">
        <f>IF(AF2764=0,0,VLOOKUP($H2764,Leistungszahlen!$A$11:$H$158,5,FALSE))</f>
        <v>0</v>
      </c>
      <c r="AY2764" s="68">
        <f>IF(AG2764=0,0,VLOOKUP($H2764,Leistungszahlen!$A$11:$H$158,6,FALSE))</f>
        <v>0</v>
      </c>
      <c r="AZ2764" s="68">
        <f t="shared" si="1248"/>
        <v>0</v>
      </c>
      <c r="BA2764" s="68">
        <f t="shared" si="1249"/>
        <v>0</v>
      </c>
      <c r="BC2764" s="68">
        <f t="shared" si="1240"/>
        <v>0</v>
      </c>
      <c r="BD2764" s="285"/>
    </row>
    <row r="2765" spans="1:56" s="68" customFormat="1">
      <c r="A2765" s="200"/>
      <c r="B2765" s="200"/>
      <c r="C2765" s="200"/>
      <c r="D2765" s="200"/>
      <c r="E2765" s="200"/>
      <c r="F2765" s="200"/>
      <c r="G2765" s="200"/>
      <c r="H2765" s="201"/>
      <c r="I2765" s="202"/>
      <c r="J2765" s="200"/>
      <c r="K2765" s="176"/>
      <c r="L2765" s="176"/>
      <c r="M2765" s="176"/>
      <c r="N2765" s="286"/>
      <c r="O2765" s="286"/>
      <c r="P2765" s="176"/>
      <c r="Q2765" s="203">
        <f t="shared" si="1241"/>
        <v>0</v>
      </c>
      <c r="R2765" s="203">
        <f t="shared" si="1242"/>
        <v>0</v>
      </c>
      <c r="S2765" s="203">
        <f t="shared" si="1243"/>
        <v>0</v>
      </c>
      <c r="T2765" s="203">
        <f t="shared" si="1244"/>
        <v>0</v>
      </c>
      <c r="U2765" s="203">
        <f t="shared" si="1245"/>
        <v>0</v>
      </c>
      <c r="V2765" s="175">
        <f>IF(Q2765&gt;0,VLOOKUP(Q2765,Jahresfaktoren!$A$11:$B$24,2,),0)</f>
        <v>0</v>
      </c>
      <c r="W2765" s="175">
        <f>IF(R2765&gt;0,VLOOKUP(R2765,Jahresfaktoren!$D$11:$E$24,2,),0)</f>
        <v>0</v>
      </c>
      <c r="X2765" s="175">
        <f>IF(S2765&gt;0,VLOOKUP(S2765,Jahresfaktoren!$A$28:$B$29,2,),0)</f>
        <v>0</v>
      </c>
      <c r="Y2765" s="175">
        <f>IF(T2765&gt;0,VLOOKUP(T2765,Jahresfaktoren!$A$28:$B$29,2,),0)</f>
        <v>0</v>
      </c>
      <c r="Z2765" s="175">
        <f>IF(U2765&gt;0,VLOOKUP(U2765,Jahresfaktoren!$A$32:$B$33,2,),)</f>
        <v>0</v>
      </c>
      <c r="AA2765" s="177" t="str">
        <f t="shared" si="1225"/>
        <v/>
      </c>
      <c r="AB2765" s="177" t="str">
        <f t="shared" si="1226"/>
        <v/>
      </c>
      <c r="AC2765" s="177" t="str">
        <f t="shared" si="1227"/>
        <v/>
      </c>
      <c r="AD2765" s="177" t="str">
        <f t="shared" si="1228"/>
        <v/>
      </c>
      <c r="AE2765" s="177" t="str">
        <f t="shared" si="1229"/>
        <v/>
      </c>
      <c r="AF2765" s="178">
        <f>IF(Q2765&gt;0,VLOOKUP(H2765,Leistungszahlen!$A$11:$C$158,3,),0)</f>
        <v>0</v>
      </c>
      <c r="AG2765" s="178">
        <f>IF(R2765&gt;0,VLOOKUP(H2765,Leistungszahlen!$A$11:$F$158,6,),IF(T2765&gt;0,VLOOKUP(H2765,Leistungszahlen!$A$11:$F$158,6,),0))</f>
        <v>0</v>
      </c>
      <c r="AH2765" s="179">
        <f t="shared" si="1230"/>
        <v>0</v>
      </c>
      <c r="AI2765" s="179">
        <f t="shared" si="1231"/>
        <v>0</v>
      </c>
      <c r="AJ2765" s="179">
        <f t="shared" si="1232"/>
        <v>0</v>
      </c>
      <c r="AK2765" s="179">
        <f t="shared" si="1233"/>
        <v>0</v>
      </c>
      <c r="AL2765" s="179">
        <f t="shared" si="1234"/>
        <v>0</v>
      </c>
      <c r="AM2765" s="180" t="str">
        <f>IF(L2765=1,Stundensätze!$D$13,IF(L2765=2,Stundensätze!$D$17,IF(L2765=4,Stundensätze!$D$21,"")))</f>
        <v/>
      </c>
      <c r="AN2765" s="180" t="str">
        <f>IF(L2765=1,Stundensätze!$D$15,IF(L2765=2,Stundensätze!$D$19,IF(L2765=4,Stundensätze!$D$23,"")))</f>
        <v/>
      </c>
      <c r="AO2765" s="180">
        <f t="shared" si="1235"/>
        <v>0</v>
      </c>
      <c r="AP2765" s="180">
        <f t="shared" si="1236"/>
        <v>0</v>
      </c>
      <c r="AQ2765" s="192" t="str">
        <f t="shared" si="1237"/>
        <v/>
      </c>
      <c r="AR2765" s="192" t="str">
        <f t="shared" si="1238"/>
        <v/>
      </c>
      <c r="AS2765" s="193">
        <f t="shared" si="1239"/>
        <v>0</v>
      </c>
      <c r="AT2765" s="258">
        <f>IF(K2765=0,0,VLOOKUP(K2765,Kostenstellen!A:B,2,FALSE))</f>
        <v>0</v>
      </c>
      <c r="AU2765" s="68" t="str">
        <f t="shared" si="1246"/>
        <v/>
      </c>
      <c r="AV2765" s="68" t="str">
        <f t="shared" si="1247"/>
        <v/>
      </c>
      <c r="AW2765" s="68">
        <f>IF(AF2765=0,0,VLOOKUP($H2765,Leistungszahlen!$A$11:$H$158,4,FALSE))</f>
        <v>0</v>
      </c>
      <c r="AX2765" s="68">
        <f>IF(AF2765=0,0,VLOOKUP($H2765,Leistungszahlen!$A$11:$H$158,5,FALSE))</f>
        <v>0</v>
      </c>
      <c r="AY2765" s="68">
        <f>IF(AG2765=0,0,VLOOKUP($H2765,Leistungszahlen!$A$11:$H$158,6,FALSE))</f>
        <v>0</v>
      </c>
      <c r="AZ2765" s="68">
        <f t="shared" si="1248"/>
        <v>0</v>
      </c>
      <c r="BA2765" s="68">
        <f t="shared" si="1249"/>
        <v>0</v>
      </c>
      <c r="BC2765" s="68">
        <f t="shared" si="1240"/>
        <v>0</v>
      </c>
      <c r="BD2765" s="285"/>
    </row>
    <row r="2766" spans="1:56" s="68" customFormat="1">
      <c r="A2766" s="200"/>
      <c r="B2766" s="200"/>
      <c r="C2766" s="200"/>
      <c r="D2766" s="200"/>
      <c r="E2766" s="200"/>
      <c r="F2766" s="200"/>
      <c r="G2766" s="200"/>
      <c r="H2766" s="201"/>
      <c r="I2766" s="202"/>
      <c r="J2766" s="200"/>
      <c r="K2766" s="176"/>
      <c r="L2766" s="176"/>
      <c r="M2766" s="176"/>
      <c r="N2766" s="286"/>
      <c r="O2766" s="286"/>
      <c r="P2766" s="176"/>
      <c r="Q2766" s="203">
        <f t="shared" si="1241"/>
        <v>0</v>
      </c>
      <c r="R2766" s="203">
        <f t="shared" si="1242"/>
        <v>0</v>
      </c>
      <c r="S2766" s="203">
        <f t="shared" si="1243"/>
        <v>0</v>
      </c>
      <c r="T2766" s="203">
        <f t="shared" si="1244"/>
        <v>0</v>
      </c>
      <c r="U2766" s="203">
        <f t="shared" si="1245"/>
        <v>0</v>
      </c>
      <c r="V2766" s="175">
        <f>IF(Q2766&gt;0,VLOOKUP(Q2766,Jahresfaktoren!$A$11:$B$24,2,),0)</f>
        <v>0</v>
      </c>
      <c r="W2766" s="175">
        <f>IF(R2766&gt;0,VLOOKUP(R2766,Jahresfaktoren!$D$11:$E$24,2,),0)</f>
        <v>0</v>
      </c>
      <c r="X2766" s="175">
        <f>IF(S2766&gt;0,VLOOKUP(S2766,Jahresfaktoren!$A$28:$B$29,2,),0)</f>
        <v>0</v>
      </c>
      <c r="Y2766" s="175">
        <f>IF(T2766&gt;0,VLOOKUP(T2766,Jahresfaktoren!$A$28:$B$29,2,),0)</f>
        <v>0</v>
      </c>
      <c r="Z2766" s="175">
        <f>IF(U2766&gt;0,VLOOKUP(U2766,Jahresfaktoren!$A$32:$B$33,2,),)</f>
        <v>0</v>
      </c>
      <c r="AA2766" s="177" t="str">
        <f t="shared" si="1225"/>
        <v/>
      </c>
      <c r="AB2766" s="177" t="str">
        <f t="shared" si="1226"/>
        <v/>
      </c>
      <c r="AC2766" s="177" t="str">
        <f t="shared" si="1227"/>
        <v/>
      </c>
      <c r="AD2766" s="177" t="str">
        <f t="shared" si="1228"/>
        <v/>
      </c>
      <c r="AE2766" s="177" t="str">
        <f t="shared" si="1229"/>
        <v/>
      </c>
      <c r="AF2766" s="178">
        <f>IF(Q2766&gt;0,VLOOKUP(H2766,Leistungszahlen!$A$11:$C$158,3,),0)</f>
        <v>0</v>
      </c>
      <c r="AG2766" s="178">
        <f>IF(R2766&gt;0,VLOOKUP(H2766,Leistungszahlen!$A$11:$F$158,6,),IF(T2766&gt;0,VLOOKUP(H2766,Leistungszahlen!$A$11:$F$158,6,),0))</f>
        <v>0</v>
      </c>
      <c r="AH2766" s="179">
        <f t="shared" si="1230"/>
        <v>0</v>
      </c>
      <c r="AI2766" s="179">
        <f t="shared" si="1231"/>
        <v>0</v>
      </c>
      <c r="AJ2766" s="179">
        <f t="shared" si="1232"/>
        <v>0</v>
      </c>
      <c r="AK2766" s="179">
        <f t="shared" si="1233"/>
        <v>0</v>
      </c>
      <c r="AL2766" s="179">
        <f t="shared" si="1234"/>
        <v>0</v>
      </c>
      <c r="AM2766" s="180" t="str">
        <f>IF(L2766=1,Stundensätze!$D$13,IF(L2766=2,Stundensätze!$D$17,IF(L2766=4,Stundensätze!$D$21,"")))</f>
        <v/>
      </c>
      <c r="AN2766" s="180" t="str">
        <f>IF(L2766=1,Stundensätze!$D$15,IF(L2766=2,Stundensätze!$D$19,IF(L2766=4,Stundensätze!$D$23,"")))</f>
        <v/>
      </c>
      <c r="AO2766" s="180">
        <f t="shared" si="1235"/>
        <v>0</v>
      </c>
      <c r="AP2766" s="180">
        <f t="shared" si="1236"/>
        <v>0</v>
      </c>
      <c r="AQ2766" s="192" t="str">
        <f t="shared" si="1237"/>
        <v/>
      </c>
      <c r="AR2766" s="192" t="str">
        <f t="shared" si="1238"/>
        <v/>
      </c>
      <c r="AS2766" s="193">
        <f t="shared" si="1239"/>
        <v>0</v>
      </c>
      <c r="AT2766" s="258">
        <f>IF(K2766=0,0,VLOOKUP(K2766,Kostenstellen!A:B,2,FALSE))</f>
        <v>0</v>
      </c>
      <c r="AU2766" s="68" t="str">
        <f t="shared" si="1246"/>
        <v/>
      </c>
      <c r="AV2766" s="68" t="str">
        <f t="shared" si="1247"/>
        <v/>
      </c>
      <c r="AW2766" s="68">
        <f>IF(AF2766=0,0,VLOOKUP($H2766,Leistungszahlen!$A$11:$H$158,4,FALSE))</f>
        <v>0</v>
      </c>
      <c r="AX2766" s="68">
        <f>IF(AF2766=0,0,VLOOKUP($H2766,Leistungszahlen!$A$11:$H$158,5,FALSE))</f>
        <v>0</v>
      </c>
      <c r="AY2766" s="68">
        <f>IF(AG2766=0,0,VLOOKUP($H2766,Leistungszahlen!$A$11:$H$158,6,FALSE))</f>
        <v>0</v>
      </c>
      <c r="AZ2766" s="68">
        <f t="shared" si="1248"/>
        <v>0</v>
      </c>
      <c r="BA2766" s="68">
        <f t="shared" si="1249"/>
        <v>0</v>
      </c>
      <c r="BC2766" s="68">
        <f t="shared" si="1240"/>
        <v>0</v>
      </c>
      <c r="BD2766" s="285"/>
    </row>
    <row r="2767" spans="1:56" s="68" customFormat="1">
      <c r="A2767" s="200"/>
      <c r="B2767" s="200"/>
      <c r="C2767" s="200"/>
      <c r="D2767" s="200"/>
      <c r="E2767" s="200"/>
      <c r="F2767" s="200"/>
      <c r="G2767" s="200"/>
      <c r="H2767" s="201"/>
      <c r="I2767" s="202"/>
      <c r="J2767" s="200"/>
      <c r="K2767" s="176"/>
      <c r="L2767" s="176"/>
      <c r="M2767" s="176"/>
      <c r="N2767" s="286"/>
      <c r="O2767" s="286"/>
      <c r="P2767" s="176"/>
      <c r="Q2767" s="203">
        <f t="shared" si="1241"/>
        <v>0</v>
      </c>
      <c r="R2767" s="203">
        <f t="shared" si="1242"/>
        <v>0</v>
      </c>
      <c r="S2767" s="203">
        <f t="shared" si="1243"/>
        <v>0</v>
      </c>
      <c r="T2767" s="203">
        <f t="shared" si="1244"/>
        <v>0</v>
      </c>
      <c r="U2767" s="203">
        <f t="shared" si="1245"/>
        <v>0</v>
      </c>
      <c r="V2767" s="175">
        <f>IF(Q2767&gt;0,VLOOKUP(Q2767,Jahresfaktoren!$A$11:$B$24,2,),0)</f>
        <v>0</v>
      </c>
      <c r="W2767" s="175">
        <f>IF(R2767&gt;0,VLOOKUP(R2767,Jahresfaktoren!$D$11:$E$24,2,),0)</f>
        <v>0</v>
      </c>
      <c r="X2767" s="175">
        <f>IF(S2767&gt;0,VLOOKUP(S2767,Jahresfaktoren!$A$28:$B$29,2,),0)</f>
        <v>0</v>
      </c>
      <c r="Y2767" s="175">
        <f>IF(T2767&gt;0,VLOOKUP(T2767,Jahresfaktoren!$A$28:$B$29,2,),0)</f>
        <v>0</v>
      </c>
      <c r="Z2767" s="175">
        <f>IF(U2767&gt;0,VLOOKUP(U2767,Jahresfaktoren!$A$32:$B$33,2,),)</f>
        <v>0</v>
      </c>
      <c r="AA2767" s="177" t="str">
        <f t="shared" si="1225"/>
        <v/>
      </c>
      <c r="AB2767" s="177" t="str">
        <f t="shared" si="1226"/>
        <v/>
      </c>
      <c r="AC2767" s="177" t="str">
        <f t="shared" si="1227"/>
        <v/>
      </c>
      <c r="AD2767" s="177" t="str">
        <f t="shared" si="1228"/>
        <v/>
      </c>
      <c r="AE2767" s="177" t="str">
        <f t="shared" si="1229"/>
        <v/>
      </c>
      <c r="AF2767" s="178">
        <f>IF(Q2767&gt;0,VLOOKUP(H2767,Leistungszahlen!$A$11:$C$158,3,),0)</f>
        <v>0</v>
      </c>
      <c r="AG2767" s="178">
        <f>IF(R2767&gt;0,VLOOKUP(H2767,Leistungszahlen!$A$11:$F$158,6,),IF(T2767&gt;0,VLOOKUP(H2767,Leistungszahlen!$A$11:$F$158,6,),0))</f>
        <v>0</v>
      </c>
      <c r="AH2767" s="179">
        <f t="shared" si="1230"/>
        <v>0</v>
      </c>
      <c r="AI2767" s="179">
        <f t="shared" si="1231"/>
        <v>0</v>
      </c>
      <c r="AJ2767" s="179">
        <f t="shared" si="1232"/>
        <v>0</v>
      </c>
      <c r="AK2767" s="179">
        <f t="shared" si="1233"/>
        <v>0</v>
      </c>
      <c r="AL2767" s="179">
        <f t="shared" si="1234"/>
        <v>0</v>
      </c>
      <c r="AM2767" s="180" t="str">
        <f>IF(L2767=1,Stundensätze!$D$13,IF(L2767=2,Stundensätze!$D$17,IF(L2767=4,Stundensätze!$D$21,"")))</f>
        <v/>
      </c>
      <c r="AN2767" s="180" t="str">
        <f>IF(L2767=1,Stundensätze!$D$15,IF(L2767=2,Stundensätze!$D$19,IF(L2767=4,Stundensätze!$D$23,"")))</f>
        <v/>
      </c>
      <c r="AO2767" s="180">
        <f t="shared" si="1235"/>
        <v>0</v>
      </c>
      <c r="AP2767" s="180">
        <f t="shared" si="1236"/>
        <v>0</v>
      </c>
      <c r="AQ2767" s="192" t="str">
        <f t="shared" si="1237"/>
        <v/>
      </c>
      <c r="AR2767" s="192" t="str">
        <f t="shared" si="1238"/>
        <v/>
      </c>
      <c r="AS2767" s="193">
        <f t="shared" si="1239"/>
        <v>0</v>
      </c>
      <c r="AT2767" s="258">
        <f>IF(K2767=0,0,VLOOKUP(K2767,Kostenstellen!A:B,2,FALSE))</f>
        <v>0</v>
      </c>
      <c r="AU2767" s="68" t="str">
        <f t="shared" si="1246"/>
        <v/>
      </c>
      <c r="AV2767" s="68" t="str">
        <f t="shared" si="1247"/>
        <v/>
      </c>
      <c r="AW2767" s="68">
        <f>IF(AF2767=0,0,VLOOKUP($H2767,Leistungszahlen!$A$11:$H$158,4,FALSE))</f>
        <v>0</v>
      </c>
      <c r="AX2767" s="68">
        <f>IF(AF2767=0,0,VLOOKUP($H2767,Leistungszahlen!$A$11:$H$158,5,FALSE))</f>
        <v>0</v>
      </c>
      <c r="AY2767" s="68">
        <f>IF(AG2767=0,0,VLOOKUP($H2767,Leistungszahlen!$A$11:$H$158,6,FALSE))</f>
        <v>0</v>
      </c>
      <c r="AZ2767" s="68">
        <f t="shared" si="1248"/>
        <v>0</v>
      </c>
      <c r="BA2767" s="68">
        <f t="shared" si="1249"/>
        <v>0</v>
      </c>
      <c r="BC2767" s="68">
        <f t="shared" si="1240"/>
        <v>0</v>
      </c>
      <c r="BD2767" s="285"/>
    </row>
    <row r="2768" spans="1:56" s="68" customFormat="1">
      <c r="A2768" s="200"/>
      <c r="B2768" s="200"/>
      <c r="C2768" s="200"/>
      <c r="D2768" s="200"/>
      <c r="E2768" s="200"/>
      <c r="F2768" s="200"/>
      <c r="G2768" s="200"/>
      <c r="H2768" s="201"/>
      <c r="I2768" s="202"/>
      <c r="J2768" s="200"/>
      <c r="K2768" s="176"/>
      <c r="L2768" s="176"/>
      <c r="M2768" s="176"/>
      <c r="N2768" s="286"/>
      <c r="O2768" s="286"/>
      <c r="P2768" s="176"/>
      <c r="Q2768" s="203">
        <f t="shared" si="1241"/>
        <v>0</v>
      </c>
      <c r="R2768" s="203">
        <f t="shared" si="1242"/>
        <v>0</v>
      </c>
      <c r="S2768" s="203">
        <f t="shared" si="1243"/>
        <v>0</v>
      </c>
      <c r="T2768" s="203">
        <f t="shared" si="1244"/>
        <v>0</v>
      </c>
      <c r="U2768" s="203">
        <f t="shared" si="1245"/>
        <v>0</v>
      </c>
      <c r="V2768" s="175">
        <f>IF(Q2768&gt;0,VLOOKUP(Q2768,Jahresfaktoren!$A$11:$B$24,2,),0)</f>
        <v>0</v>
      </c>
      <c r="W2768" s="175">
        <f>IF(R2768&gt;0,VLOOKUP(R2768,Jahresfaktoren!$D$11:$E$24,2,),0)</f>
        <v>0</v>
      </c>
      <c r="X2768" s="175">
        <f>IF(S2768&gt;0,VLOOKUP(S2768,Jahresfaktoren!$A$28:$B$29,2,),0)</f>
        <v>0</v>
      </c>
      <c r="Y2768" s="175">
        <f>IF(T2768&gt;0,VLOOKUP(T2768,Jahresfaktoren!$A$28:$B$29,2,),0)</f>
        <v>0</v>
      </c>
      <c r="Z2768" s="175">
        <f>IF(U2768&gt;0,VLOOKUP(U2768,Jahresfaktoren!$A$32:$B$33,2,),)</f>
        <v>0</v>
      </c>
      <c r="AA2768" s="177" t="str">
        <f t="shared" si="1225"/>
        <v/>
      </c>
      <c r="AB2768" s="177" t="str">
        <f t="shared" si="1226"/>
        <v/>
      </c>
      <c r="AC2768" s="177" t="str">
        <f t="shared" si="1227"/>
        <v/>
      </c>
      <c r="AD2768" s="177" t="str">
        <f t="shared" si="1228"/>
        <v/>
      </c>
      <c r="AE2768" s="177" t="str">
        <f t="shared" si="1229"/>
        <v/>
      </c>
      <c r="AF2768" s="178">
        <f>IF(Q2768&gt;0,VLOOKUP(H2768,Leistungszahlen!$A$11:$C$158,3,),0)</f>
        <v>0</v>
      </c>
      <c r="AG2768" s="178">
        <f>IF(R2768&gt;0,VLOOKUP(H2768,Leistungszahlen!$A$11:$F$158,6,),IF(T2768&gt;0,VLOOKUP(H2768,Leistungszahlen!$A$11:$F$158,6,),0))</f>
        <v>0</v>
      </c>
      <c r="AH2768" s="179">
        <f t="shared" si="1230"/>
        <v>0</v>
      </c>
      <c r="AI2768" s="179">
        <f t="shared" si="1231"/>
        <v>0</v>
      </c>
      <c r="AJ2768" s="179">
        <f t="shared" si="1232"/>
        <v>0</v>
      </c>
      <c r="AK2768" s="179">
        <f t="shared" si="1233"/>
        <v>0</v>
      </c>
      <c r="AL2768" s="179">
        <f t="shared" si="1234"/>
        <v>0</v>
      </c>
      <c r="AM2768" s="180" t="str">
        <f>IF(L2768=1,Stundensätze!$D$13,IF(L2768=2,Stundensätze!$D$17,IF(L2768=4,Stundensätze!$D$21,"")))</f>
        <v/>
      </c>
      <c r="AN2768" s="180" t="str">
        <f>IF(L2768=1,Stundensätze!$D$15,IF(L2768=2,Stundensätze!$D$19,IF(L2768=4,Stundensätze!$D$23,"")))</f>
        <v/>
      </c>
      <c r="AO2768" s="180">
        <f t="shared" si="1235"/>
        <v>0</v>
      </c>
      <c r="AP2768" s="180">
        <f t="shared" si="1236"/>
        <v>0</v>
      </c>
      <c r="AQ2768" s="192" t="str">
        <f t="shared" si="1237"/>
        <v/>
      </c>
      <c r="AR2768" s="192" t="str">
        <f t="shared" si="1238"/>
        <v/>
      </c>
      <c r="AS2768" s="193">
        <f t="shared" si="1239"/>
        <v>0</v>
      </c>
      <c r="AT2768" s="258">
        <f>IF(K2768=0,0,VLOOKUP(K2768,Kostenstellen!A:B,2,FALSE))</f>
        <v>0</v>
      </c>
      <c r="AU2768" s="68" t="str">
        <f t="shared" si="1246"/>
        <v/>
      </c>
      <c r="AV2768" s="68" t="str">
        <f t="shared" si="1247"/>
        <v/>
      </c>
      <c r="AW2768" s="68">
        <f>IF(AF2768=0,0,VLOOKUP($H2768,Leistungszahlen!$A$11:$H$158,4,FALSE))</f>
        <v>0</v>
      </c>
      <c r="AX2768" s="68">
        <f>IF(AF2768=0,0,VLOOKUP($H2768,Leistungszahlen!$A$11:$H$158,5,FALSE))</f>
        <v>0</v>
      </c>
      <c r="AY2768" s="68">
        <f>IF(AG2768=0,0,VLOOKUP($H2768,Leistungszahlen!$A$11:$H$158,6,FALSE))</f>
        <v>0</v>
      </c>
      <c r="AZ2768" s="68">
        <f t="shared" si="1248"/>
        <v>0</v>
      </c>
      <c r="BA2768" s="68">
        <f t="shared" si="1249"/>
        <v>0</v>
      </c>
      <c r="BC2768" s="68">
        <f t="shared" si="1240"/>
        <v>0</v>
      </c>
      <c r="BD2768" s="285"/>
    </row>
    <row r="2769" spans="1:56" s="68" customFormat="1">
      <c r="A2769" s="200"/>
      <c r="B2769" s="200"/>
      <c r="C2769" s="200"/>
      <c r="D2769" s="200"/>
      <c r="E2769" s="200"/>
      <c r="F2769" s="200"/>
      <c r="G2769" s="200"/>
      <c r="H2769" s="201"/>
      <c r="I2769" s="202"/>
      <c r="J2769" s="200"/>
      <c r="K2769" s="176"/>
      <c r="L2769" s="176"/>
      <c r="M2769" s="176"/>
      <c r="N2769" s="286"/>
      <c r="O2769" s="286"/>
      <c r="P2769" s="176"/>
      <c r="Q2769" s="203">
        <f t="shared" si="1241"/>
        <v>0</v>
      </c>
      <c r="R2769" s="203">
        <f t="shared" si="1242"/>
        <v>0</v>
      </c>
      <c r="S2769" s="203">
        <f t="shared" si="1243"/>
        <v>0</v>
      </c>
      <c r="T2769" s="203">
        <f t="shared" si="1244"/>
        <v>0</v>
      </c>
      <c r="U2769" s="203">
        <f t="shared" si="1245"/>
        <v>0</v>
      </c>
      <c r="V2769" s="175">
        <f>IF(Q2769&gt;0,VLOOKUP(Q2769,Jahresfaktoren!$A$11:$B$24,2,),0)</f>
        <v>0</v>
      </c>
      <c r="W2769" s="175">
        <f>IF(R2769&gt;0,VLOOKUP(R2769,Jahresfaktoren!$D$11:$E$24,2,),0)</f>
        <v>0</v>
      </c>
      <c r="X2769" s="175">
        <f>IF(S2769&gt;0,VLOOKUP(S2769,Jahresfaktoren!$A$28:$B$29,2,),0)</f>
        <v>0</v>
      </c>
      <c r="Y2769" s="175">
        <f>IF(T2769&gt;0,VLOOKUP(T2769,Jahresfaktoren!$A$28:$B$29,2,),0)</f>
        <v>0</v>
      </c>
      <c r="Z2769" s="175">
        <f>IF(U2769&gt;0,VLOOKUP(U2769,Jahresfaktoren!$A$32:$B$33,2,),)</f>
        <v>0</v>
      </c>
      <c r="AA2769" s="177" t="str">
        <f t="shared" si="1225"/>
        <v/>
      </c>
      <c r="AB2769" s="177" t="str">
        <f t="shared" si="1226"/>
        <v/>
      </c>
      <c r="AC2769" s="177" t="str">
        <f t="shared" si="1227"/>
        <v/>
      </c>
      <c r="AD2769" s="177" t="str">
        <f t="shared" si="1228"/>
        <v/>
      </c>
      <c r="AE2769" s="177" t="str">
        <f t="shared" si="1229"/>
        <v/>
      </c>
      <c r="AF2769" s="178">
        <f>IF(Q2769&gt;0,VLOOKUP(H2769,Leistungszahlen!$A$11:$C$158,3,),0)</f>
        <v>0</v>
      </c>
      <c r="AG2769" s="178">
        <f>IF(R2769&gt;0,VLOOKUP(H2769,Leistungszahlen!$A$11:$F$158,6,),IF(T2769&gt;0,VLOOKUP(H2769,Leistungszahlen!$A$11:$F$158,6,),0))</f>
        <v>0</v>
      </c>
      <c r="AH2769" s="179">
        <f t="shared" si="1230"/>
        <v>0</v>
      </c>
      <c r="AI2769" s="179">
        <f t="shared" si="1231"/>
        <v>0</v>
      </c>
      <c r="AJ2769" s="179">
        <f t="shared" si="1232"/>
        <v>0</v>
      </c>
      <c r="AK2769" s="179">
        <f t="shared" si="1233"/>
        <v>0</v>
      </c>
      <c r="AL2769" s="179">
        <f t="shared" si="1234"/>
        <v>0</v>
      </c>
      <c r="AM2769" s="180" t="str">
        <f>IF(L2769=1,Stundensätze!$D$13,IF(L2769=2,Stundensätze!$D$17,IF(L2769=4,Stundensätze!$D$21,"")))</f>
        <v/>
      </c>
      <c r="AN2769" s="180" t="str">
        <f>IF(L2769=1,Stundensätze!$D$15,IF(L2769=2,Stundensätze!$D$19,IF(L2769=4,Stundensätze!$D$23,"")))</f>
        <v/>
      </c>
      <c r="AO2769" s="180">
        <f t="shared" si="1235"/>
        <v>0</v>
      </c>
      <c r="AP2769" s="180">
        <f t="shared" si="1236"/>
        <v>0</v>
      </c>
      <c r="AQ2769" s="192" t="str">
        <f t="shared" si="1237"/>
        <v/>
      </c>
      <c r="AR2769" s="192" t="str">
        <f t="shared" si="1238"/>
        <v/>
      </c>
      <c r="AS2769" s="193">
        <f t="shared" si="1239"/>
        <v>0</v>
      </c>
      <c r="AT2769" s="258">
        <f>IF(K2769=0,0,VLOOKUP(K2769,Kostenstellen!A:B,2,FALSE))</f>
        <v>0</v>
      </c>
      <c r="AU2769" s="68" t="str">
        <f t="shared" si="1246"/>
        <v/>
      </c>
      <c r="AV2769" s="68" t="str">
        <f t="shared" si="1247"/>
        <v/>
      </c>
      <c r="AW2769" s="68">
        <f>IF(AF2769=0,0,VLOOKUP($H2769,Leistungszahlen!$A$11:$H$158,4,FALSE))</f>
        <v>0</v>
      </c>
      <c r="AX2769" s="68">
        <f>IF(AF2769=0,0,VLOOKUP($H2769,Leistungszahlen!$A$11:$H$158,5,FALSE))</f>
        <v>0</v>
      </c>
      <c r="AY2769" s="68">
        <f>IF(AG2769=0,0,VLOOKUP($H2769,Leistungszahlen!$A$11:$H$158,6,FALSE))</f>
        <v>0</v>
      </c>
      <c r="AZ2769" s="68">
        <f t="shared" si="1248"/>
        <v>0</v>
      </c>
      <c r="BA2769" s="68">
        <f t="shared" si="1249"/>
        <v>0</v>
      </c>
      <c r="BC2769" s="68">
        <f t="shared" si="1240"/>
        <v>0</v>
      </c>
      <c r="BD2769" s="285"/>
    </row>
    <row r="2770" spans="1:56" s="68" customFormat="1">
      <c r="A2770" s="200"/>
      <c r="B2770" s="200"/>
      <c r="C2770" s="200"/>
      <c r="D2770" s="200"/>
      <c r="E2770" s="200"/>
      <c r="F2770" s="200"/>
      <c r="G2770" s="200"/>
      <c r="H2770" s="201"/>
      <c r="I2770" s="202"/>
      <c r="J2770" s="200"/>
      <c r="K2770" s="176"/>
      <c r="L2770" s="176"/>
      <c r="M2770" s="176"/>
      <c r="N2770" s="286"/>
      <c r="O2770" s="286"/>
      <c r="P2770" s="176"/>
      <c r="Q2770" s="203">
        <f t="shared" si="1241"/>
        <v>0</v>
      </c>
      <c r="R2770" s="203">
        <f t="shared" si="1242"/>
        <v>0</v>
      </c>
      <c r="S2770" s="203">
        <f t="shared" si="1243"/>
        <v>0</v>
      </c>
      <c r="T2770" s="203">
        <f t="shared" si="1244"/>
        <v>0</v>
      </c>
      <c r="U2770" s="203">
        <f t="shared" si="1245"/>
        <v>0</v>
      </c>
      <c r="V2770" s="175">
        <f>IF(Q2770&gt;0,VLOOKUP(Q2770,Jahresfaktoren!$A$11:$B$24,2,),0)</f>
        <v>0</v>
      </c>
      <c r="W2770" s="175">
        <f>IF(R2770&gt;0,VLOOKUP(R2770,Jahresfaktoren!$D$11:$E$24,2,),0)</f>
        <v>0</v>
      </c>
      <c r="X2770" s="175">
        <f>IF(S2770&gt;0,VLOOKUP(S2770,Jahresfaktoren!$A$28:$B$29,2,),0)</f>
        <v>0</v>
      </c>
      <c r="Y2770" s="175">
        <f>IF(T2770&gt;0,VLOOKUP(T2770,Jahresfaktoren!$A$28:$B$29,2,),0)</f>
        <v>0</v>
      </c>
      <c r="Z2770" s="175">
        <f>IF(U2770&gt;0,VLOOKUP(U2770,Jahresfaktoren!$A$32:$B$33,2,),)</f>
        <v>0</v>
      </c>
      <c r="AA2770" s="177" t="str">
        <f t="shared" si="1225"/>
        <v/>
      </c>
      <c r="AB2770" s="177" t="str">
        <f t="shared" si="1226"/>
        <v/>
      </c>
      <c r="AC2770" s="177" t="str">
        <f t="shared" si="1227"/>
        <v/>
      </c>
      <c r="AD2770" s="177" t="str">
        <f t="shared" si="1228"/>
        <v/>
      </c>
      <c r="AE2770" s="177" t="str">
        <f t="shared" si="1229"/>
        <v/>
      </c>
      <c r="AF2770" s="178">
        <f>IF(Q2770&gt;0,VLOOKUP(H2770,Leistungszahlen!$A$11:$C$158,3,),0)</f>
        <v>0</v>
      </c>
      <c r="AG2770" s="178">
        <f>IF(R2770&gt;0,VLOOKUP(H2770,Leistungszahlen!$A$11:$F$158,6,),IF(T2770&gt;0,VLOOKUP(H2770,Leistungszahlen!$A$11:$F$158,6,),0))</f>
        <v>0</v>
      </c>
      <c r="AH2770" s="179">
        <f t="shared" si="1230"/>
        <v>0</v>
      </c>
      <c r="AI2770" s="179">
        <f t="shared" si="1231"/>
        <v>0</v>
      </c>
      <c r="AJ2770" s="179">
        <f t="shared" si="1232"/>
        <v>0</v>
      </c>
      <c r="AK2770" s="179">
        <f t="shared" si="1233"/>
        <v>0</v>
      </c>
      <c r="AL2770" s="179">
        <f t="shared" si="1234"/>
        <v>0</v>
      </c>
      <c r="AM2770" s="180" t="str">
        <f>IF(L2770=1,Stundensätze!$D$13,IF(L2770=2,Stundensätze!$D$17,IF(L2770=4,Stundensätze!$D$21,"")))</f>
        <v/>
      </c>
      <c r="AN2770" s="180" t="str">
        <f>IF(L2770=1,Stundensätze!$D$15,IF(L2770=2,Stundensätze!$D$19,IF(L2770=4,Stundensätze!$D$23,"")))</f>
        <v/>
      </c>
      <c r="AO2770" s="180">
        <f t="shared" si="1235"/>
        <v>0</v>
      </c>
      <c r="AP2770" s="180">
        <f t="shared" si="1236"/>
        <v>0</v>
      </c>
      <c r="AQ2770" s="192" t="str">
        <f t="shared" si="1237"/>
        <v/>
      </c>
      <c r="AR2770" s="192" t="str">
        <f t="shared" si="1238"/>
        <v/>
      </c>
      <c r="AS2770" s="193">
        <f t="shared" si="1239"/>
        <v>0</v>
      </c>
      <c r="AT2770" s="258">
        <f>IF(K2770=0,0,VLOOKUP(K2770,Kostenstellen!A:B,2,FALSE))</f>
        <v>0</v>
      </c>
      <c r="AU2770" s="68" t="str">
        <f t="shared" si="1246"/>
        <v/>
      </c>
      <c r="AV2770" s="68" t="str">
        <f t="shared" si="1247"/>
        <v/>
      </c>
      <c r="AW2770" s="68">
        <f>IF(AF2770=0,0,VLOOKUP($H2770,Leistungszahlen!$A$11:$H$158,4,FALSE))</f>
        <v>0</v>
      </c>
      <c r="AX2770" s="68">
        <f>IF(AF2770=0,0,VLOOKUP($H2770,Leistungszahlen!$A$11:$H$158,5,FALSE))</f>
        <v>0</v>
      </c>
      <c r="AY2770" s="68">
        <f>IF(AG2770=0,0,VLOOKUP($H2770,Leistungszahlen!$A$11:$H$158,6,FALSE))</f>
        <v>0</v>
      </c>
      <c r="AZ2770" s="68">
        <f t="shared" si="1248"/>
        <v>0</v>
      </c>
      <c r="BA2770" s="68">
        <f t="shared" si="1249"/>
        <v>0</v>
      </c>
      <c r="BC2770" s="68">
        <f t="shared" si="1240"/>
        <v>0</v>
      </c>
      <c r="BD2770" s="285"/>
    </row>
    <row r="2771" spans="1:56" s="68" customFormat="1">
      <c r="A2771" s="200"/>
      <c r="B2771" s="200"/>
      <c r="C2771" s="200"/>
      <c r="D2771" s="200"/>
      <c r="E2771" s="200"/>
      <c r="F2771" s="200"/>
      <c r="G2771" s="200"/>
      <c r="H2771" s="201"/>
      <c r="I2771" s="202"/>
      <c r="J2771" s="200"/>
      <c r="K2771" s="176"/>
      <c r="L2771" s="176"/>
      <c r="M2771" s="176"/>
      <c r="N2771" s="286"/>
      <c r="O2771" s="286"/>
      <c r="P2771" s="176"/>
      <c r="Q2771" s="203">
        <f t="shared" si="1241"/>
        <v>0</v>
      </c>
      <c r="R2771" s="203">
        <f t="shared" si="1242"/>
        <v>0</v>
      </c>
      <c r="S2771" s="203">
        <f t="shared" si="1243"/>
        <v>0</v>
      </c>
      <c r="T2771" s="203">
        <f t="shared" si="1244"/>
        <v>0</v>
      </c>
      <c r="U2771" s="203">
        <f t="shared" si="1245"/>
        <v>0</v>
      </c>
      <c r="V2771" s="175">
        <f>IF(Q2771&gt;0,VLOOKUP(Q2771,Jahresfaktoren!$A$11:$B$24,2,),0)</f>
        <v>0</v>
      </c>
      <c r="W2771" s="175">
        <f>IF(R2771&gt;0,VLOOKUP(R2771,Jahresfaktoren!$D$11:$E$24,2,),0)</f>
        <v>0</v>
      </c>
      <c r="X2771" s="175">
        <f>IF(S2771&gt;0,VLOOKUP(S2771,Jahresfaktoren!$A$28:$B$29,2,),0)</f>
        <v>0</v>
      </c>
      <c r="Y2771" s="175">
        <f>IF(T2771&gt;0,VLOOKUP(T2771,Jahresfaktoren!$A$28:$B$29,2,),0)</f>
        <v>0</v>
      </c>
      <c r="Z2771" s="175">
        <f>IF(U2771&gt;0,VLOOKUP(U2771,Jahresfaktoren!$A$32:$B$33,2,),)</f>
        <v>0</v>
      </c>
      <c r="AA2771" s="177" t="str">
        <f t="shared" si="1225"/>
        <v/>
      </c>
      <c r="AB2771" s="177" t="str">
        <f t="shared" si="1226"/>
        <v/>
      </c>
      <c r="AC2771" s="177" t="str">
        <f t="shared" si="1227"/>
        <v/>
      </c>
      <c r="AD2771" s="177" t="str">
        <f t="shared" si="1228"/>
        <v/>
      </c>
      <c r="AE2771" s="177" t="str">
        <f t="shared" si="1229"/>
        <v/>
      </c>
      <c r="AF2771" s="178">
        <f>IF(Q2771&gt;0,VLOOKUP(H2771,Leistungszahlen!$A$11:$C$158,3,),0)</f>
        <v>0</v>
      </c>
      <c r="AG2771" s="178">
        <f>IF(R2771&gt;0,VLOOKUP(H2771,Leistungszahlen!$A$11:$F$158,6,),IF(T2771&gt;0,VLOOKUP(H2771,Leistungszahlen!$A$11:$F$158,6,),0))</f>
        <v>0</v>
      </c>
      <c r="AH2771" s="179">
        <f t="shared" si="1230"/>
        <v>0</v>
      </c>
      <c r="AI2771" s="179">
        <f t="shared" si="1231"/>
        <v>0</v>
      </c>
      <c r="AJ2771" s="179">
        <f t="shared" si="1232"/>
        <v>0</v>
      </c>
      <c r="AK2771" s="179">
        <f t="shared" si="1233"/>
        <v>0</v>
      </c>
      <c r="AL2771" s="179">
        <f t="shared" si="1234"/>
        <v>0</v>
      </c>
      <c r="AM2771" s="180" t="str">
        <f>IF(L2771=1,Stundensätze!$D$13,IF(L2771=2,Stundensätze!$D$17,IF(L2771=4,Stundensätze!$D$21,"")))</f>
        <v/>
      </c>
      <c r="AN2771" s="180" t="str">
        <f>IF(L2771=1,Stundensätze!$D$15,IF(L2771=2,Stundensätze!$D$19,IF(L2771=4,Stundensätze!$D$23,"")))</f>
        <v/>
      </c>
      <c r="AO2771" s="180">
        <f t="shared" si="1235"/>
        <v>0</v>
      </c>
      <c r="AP2771" s="180">
        <f t="shared" si="1236"/>
        <v>0</v>
      </c>
      <c r="AQ2771" s="192" t="str">
        <f t="shared" si="1237"/>
        <v/>
      </c>
      <c r="AR2771" s="192" t="str">
        <f t="shared" si="1238"/>
        <v/>
      </c>
      <c r="AS2771" s="193">
        <f t="shared" si="1239"/>
        <v>0</v>
      </c>
      <c r="AT2771" s="258">
        <f>IF(K2771=0,0,VLOOKUP(K2771,Kostenstellen!A:B,2,FALSE))</f>
        <v>0</v>
      </c>
      <c r="AU2771" s="68" t="str">
        <f t="shared" si="1246"/>
        <v/>
      </c>
      <c r="AV2771" s="68" t="str">
        <f t="shared" si="1247"/>
        <v/>
      </c>
      <c r="AW2771" s="68">
        <f>IF(AF2771=0,0,VLOOKUP($H2771,Leistungszahlen!$A$11:$H$158,4,FALSE))</f>
        <v>0</v>
      </c>
      <c r="AX2771" s="68">
        <f>IF(AF2771=0,0,VLOOKUP($H2771,Leistungszahlen!$A$11:$H$158,5,FALSE))</f>
        <v>0</v>
      </c>
      <c r="AY2771" s="68">
        <f>IF(AG2771=0,0,VLOOKUP($H2771,Leistungszahlen!$A$11:$H$158,6,FALSE))</f>
        <v>0</v>
      </c>
      <c r="AZ2771" s="68">
        <f t="shared" si="1248"/>
        <v>0</v>
      </c>
      <c r="BA2771" s="68">
        <f t="shared" si="1249"/>
        <v>0</v>
      </c>
      <c r="BC2771" s="68">
        <f t="shared" si="1240"/>
        <v>0</v>
      </c>
      <c r="BD2771" s="285"/>
    </row>
    <row r="2772" spans="1:56" s="68" customFormat="1">
      <c r="A2772" s="200"/>
      <c r="B2772" s="200"/>
      <c r="C2772" s="200"/>
      <c r="D2772" s="200"/>
      <c r="E2772" s="200"/>
      <c r="F2772" s="200"/>
      <c r="G2772" s="200"/>
      <c r="H2772" s="201"/>
      <c r="I2772" s="202"/>
      <c r="J2772" s="200"/>
      <c r="K2772" s="176"/>
      <c r="L2772" s="176"/>
      <c r="M2772" s="176"/>
      <c r="N2772" s="286"/>
      <c r="O2772" s="286"/>
      <c r="P2772" s="176"/>
      <c r="Q2772" s="203">
        <f t="shared" si="1241"/>
        <v>0</v>
      </c>
      <c r="R2772" s="203">
        <f t="shared" si="1242"/>
        <v>0</v>
      </c>
      <c r="S2772" s="203">
        <f t="shared" si="1243"/>
        <v>0</v>
      </c>
      <c r="T2772" s="203">
        <f t="shared" si="1244"/>
        <v>0</v>
      </c>
      <c r="U2772" s="203">
        <f t="shared" si="1245"/>
        <v>0</v>
      </c>
      <c r="V2772" s="175">
        <f>IF(Q2772&gt;0,VLOOKUP(Q2772,Jahresfaktoren!$A$11:$B$24,2,),0)</f>
        <v>0</v>
      </c>
      <c r="W2772" s="175">
        <f>IF(R2772&gt;0,VLOOKUP(R2772,Jahresfaktoren!$D$11:$E$24,2,),0)</f>
        <v>0</v>
      </c>
      <c r="X2772" s="175">
        <f>IF(S2772&gt;0,VLOOKUP(S2772,Jahresfaktoren!$A$28:$B$29,2,),0)</f>
        <v>0</v>
      </c>
      <c r="Y2772" s="175">
        <f>IF(T2772&gt;0,VLOOKUP(T2772,Jahresfaktoren!$A$28:$B$29,2,),0)</f>
        <v>0</v>
      </c>
      <c r="Z2772" s="175">
        <f>IF(U2772&gt;0,VLOOKUP(U2772,Jahresfaktoren!$A$32:$B$33,2,),)</f>
        <v>0</v>
      </c>
      <c r="AA2772" s="177" t="str">
        <f t="shared" si="1225"/>
        <v/>
      </c>
      <c r="AB2772" s="177" t="str">
        <f t="shared" si="1226"/>
        <v/>
      </c>
      <c r="AC2772" s="177" t="str">
        <f t="shared" si="1227"/>
        <v/>
      </c>
      <c r="AD2772" s="177" t="str">
        <f t="shared" si="1228"/>
        <v/>
      </c>
      <c r="AE2772" s="177" t="str">
        <f t="shared" si="1229"/>
        <v/>
      </c>
      <c r="AF2772" s="178">
        <f>IF(Q2772&gt;0,VLOOKUP(H2772,Leistungszahlen!$A$11:$C$158,3,),0)</f>
        <v>0</v>
      </c>
      <c r="AG2772" s="178">
        <f>IF(R2772&gt;0,VLOOKUP(H2772,Leistungszahlen!$A$11:$F$158,6,),IF(T2772&gt;0,VLOOKUP(H2772,Leistungszahlen!$A$11:$F$158,6,),0))</f>
        <v>0</v>
      </c>
      <c r="AH2772" s="179">
        <f t="shared" si="1230"/>
        <v>0</v>
      </c>
      <c r="AI2772" s="179">
        <f t="shared" si="1231"/>
        <v>0</v>
      </c>
      <c r="AJ2772" s="179">
        <f t="shared" si="1232"/>
        <v>0</v>
      </c>
      <c r="AK2772" s="179">
        <f t="shared" si="1233"/>
        <v>0</v>
      </c>
      <c r="AL2772" s="179">
        <f t="shared" si="1234"/>
        <v>0</v>
      </c>
      <c r="AM2772" s="180" t="str">
        <f>IF(L2772=1,Stundensätze!$D$13,IF(L2772=2,Stundensätze!$D$17,IF(L2772=4,Stundensätze!$D$21,"")))</f>
        <v/>
      </c>
      <c r="AN2772" s="180" t="str">
        <f>IF(L2772=1,Stundensätze!$D$15,IF(L2772=2,Stundensätze!$D$19,IF(L2772=4,Stundensätze!$D$23,"")))</f>
        <v/>
      </c>
      <c r="AO2772" s="180">
        <f t="shared" si="1235"/>
        <v>0</v>
      </c>
      <c r="AP2772" s="180">
        <f t="shared" si="1236"/>
        <v>0</v>
      </c>
      <c r="AQ2772" s="192" t="str">
        <f t="shared" si="1237"/>
        <v/>
      </c>
      <c r="AR2772" s="192" t="str">
        <f t="shared" si="1238"/>
        <v/>
      </c>
      <c r="AS2772" s="193">
        <f t="shared" si="1239"/>
        <v>0</v>
      </c>
      <c r="AT2772" s="258">
        <f>IF(K2772=0,0,VLOOKUP(K2772,Kostenstellen!A:B,2,FALSE))</f>
        <v>0</v>
      </c>
      <c r="AU2772" s="68" t="str">
        <f t="shared" si="1246"/>
        <v/>
      </c>
      <c r="AV2772" s="68" t="str">
        <f t="shared" si="1247"/>
        <v/>
      </c>
      <c r="AW2772" s="68">
        <f>IF(AF2772=0,0,VLOOKUP($H2772,Leistungszahlen!$A$11:$H$158,4,FALSE))</f>
        <v>0</v>
      </c>
      <c r="AX2772" s="68">
        <f>IF(AF2772=0,0,VLOOKUP($H2772,Leistungszahlen!$A$11:$H$158,5,FALSE))</f>
        <v>0</v>
      </c>
      <c r="AY2772" s="68">
        <f>IF(AG2772=0,0,VLOOKUP($H2772,Leistungszahlen!$A$11:$H$158,6,FALSE))</f>
        <v>0</v>
      </c>
      <c r="AZ2772" s="68">
        <f t="shared" si="1248"/>
        <v>0</v>
      </c>
      <c r="BA2772" s="68">
        <f t="shared" si="1249"/>
        <v>0</v>
      </c>
      <c r="BC2772" s="68">
        <f t="shared" si="1240"/>
        <v>0</v>
      </c>
      <c r="BD2772" s="285"/>
    </row>
    <row r="2773" spans="1:56" s="68" customFormat="1">
      <c r="A2773" s="200"/>
      <c r="B2773" s="200"/>
      <c r="C2773" s="200"/>
      <c r="D2773" s="200"/>
      <c r="E2773" s="200"/>
      <c r="F2773" s="200"/>
      <c r="G2773" s="200"/>
      <c r="H2773" s="201"/>
      <c r="I2773" s="202"/>
      <c r="J2773" s="200"/>
      <c r="K2773" s="176"/>
      <c r="L2773" s="176"/>
      <c r="M2773" s="176"/>
      <c r="N2773" s="286"/>
      <c r="O2773" s="286"/>
      <c r="P2773" s="176"/>
      <c r="Q2773" s="203">
        <f t="shared" si="1241"/>
        <v>0</v>
      </c>
      <c r="R2773" s="203">
        <f t="shared" si="1242"/>
        <v>0</v>
      </c>
      <c r="S2773" s="203">
        <f t="shared" si="1243"/>
        <v>0</v>
      </c>
      <c r="T2773" s="203">
        <f t="shared" si="1244"/>
        <v>0</v>
      </c>
      <c r="U2773" s="203">
        <f t="shared" si="1245"/>
        <v>0</v>
      </c>
      <c r="V2773" s="175">
        <f>IF(Q2773&gt;0,VLOOKUP(Q2773,Jahresfaktoren!$A$11:$B$24,2,),0)</f>
        <v>0</v>
      </c>
      <c r="W2773" s="175">
        <f>IF(R2773&gt;0,VLOOKUP(R2773,Jahresfaktoren!$D$11:$E$24,2,),0)</f>
        <v>0</v>
      </c>
      <c r="X2773" s="175">
        <f>IF(S2773&gt;0,VLOOKUP(S2773,Jahresfaktoren!$A$28:$B$29,2,),0)</f>
        <v>0</v>
      </c>
      <c r="Y2773" s="175">
        <f>IF(T2773&gt;0,VLOOKUP(T2773,Jahresfaktoren!$A$28:$B$29,2,),0)</f>
        <v>0</v>
      </c>
      <c r="Z2773" s="175">
        <f>IF(U2773&gt;0,VLOOKUP(U2773,Jahresfaktoren!$A$32:$B$33,2,),)</f>
        <v>0</v>
      </c>
      <c r="AA2773" s="177" t="str">
        <f t="shared" si="1225"/>
        <v/>
      </c>
      <c r="AB2773" s="177" t="str">
        <f t="shared" si="1226"/>
        <v/>
      </c>
      <c r="AC2773" s="177" t="str">
        <f t="shared" si="1227"/>
        <v/>
      </c>
      <c r="AD2773" s="177" t="str">
        <f t="shared" si="1228"/>
        <v/>
      </c>
      <c r="AE2773" s="177" t="str">
        <f t="shared" si="1229"/>
        <v/>
      </c>
      <c r="AF2773" s="178">
        <f>IF(Q2773&gt;0,VLOOKUP(H2773,Leistungszahlen!$A$11:$C$158,3,),0)</f>
        <v>0</v>
      </c>
      <c r="AG2773" s="178">
        <f>IF(R2773&gt;0,VLOOKUP(H2773,Leistungszahlen!$A$11:$F$158,6,),IF(T2773&gt;0,VLOOKUP(H2773,Leistungszahlen!$A$11:$F$158,6,),0))</f>
        <v>0</v>
      </c>
      <c r="AH2773" s="179">
        <f t="shared" si="1230"/>
        <v>0</v>
      </c>
      <c r="AI2773" s="179">
        <f t="shared" si="1231"/>
        <v>0</v>
      </c>
      <c r="AJ2773" s="179">
        <f t="shared" si="1232"/>
        <v>0</v>
      </c>
      <c r="AK2773" s="179">
        <f t="shared" si="1233"/>
        <v>0</v>
      </c>
      <c r="AL2773" s="179">
        <f t="shared" si="1234"/>
        <v>0</v>
      </c>
      <c r="AM2773" s="180" t="str">
        <f>IF(L2773=1,Stundensätze!$D$13,IF(L2773=2,Stundensätze!$D$17,IF(L2773=4,Stundensätze!$D$21,"")))</f>
        <v/>
      </c>
      <c r="AN2773" s="180" t="str">
        <f>IF(L2773=1,Stundensätze!$D$15,IF(L2773=2,Stundensätze!$D$19,IF(L2773=4,Stundensätze!$D$23,"")))</f>
        <v/>
      </c>
      <c r="AO2773" s="180">
        <f t="shared" si="1235"/>
        <v>0</v>
      </c>
      <c r="AP2773" s="180">
        <f t="shared" si="1236"/>
        <v>0</v>
      </c>
      <c r="AQ2773" s="192" t="str">
        <f t="shared" si="1237"/>
        <v/>
      </c>
      <c r="AR2773" s="192" t="str">
        <f t="shared" si="1238"/>
        <v/>
      </c>
      <c r="AS2773" s="193">
        <f t="shared" si="1239"/>
        <v>0</v>
      </c>
      <c r="AT2773" s="258">
        <f>IF(K2773=0,0,VLOOKUP(K2773,Kostenstellen!A:B,2,FALSE))</f>
        <v>0</v>
      </c>
      <c r="AU2773" s="68" t="str">
        <f t="shared" si="1246"/>
        <v/>
      </c>
      <c r="AV2773" s="68" t="str">
        <f t="shared" si="1247"/>
        <v/>
      </c>
      <c r="AW2773" s="68">
        <f>IF(AF2773=0,0,VLOOKUP($H2773,Leistungszahlen!$A$11:$H$158,4,FALSE))</f>
        <v>0</v>
      </c>
      <c r="AX2773" s="68">
        <f>IF(AF2773=0,0,VLOOKUP($H2773,Leistungszahlen!$A$11:$H$158,5,FALSE))</f>
        <v>0</v>
      </c>
      <c r="AY2773" s="68">
        <f>IF(AG2773=0,0,VLOOKUP($H2773,Leistungszahlen!$A$11:$H$158,6,FALSE))</f>
        <v>0</v>
      </c>
      <c r="AZ2773" s="68">
        <f t="shared" si="1248"/>
        <v>0</v>
      </c>
      <c r="BA2773" s="68">
        <f t="shared" si="1249"/>
        <v>0</v>
      </c>
      <c r="BC2773" s="68">
        <f t="shared" si="1240"/>
        <v>0</v>
      </c>
      <c r="BD2773" s="285"/>
    </row>
    <row r="2774" spans="1:56" s="68" customFormat="1">
      <c r="A2774" s="200"/>
      <c r="B2774" s="200"/>
      <c r="C2774" s="200"/>
      <c r="D2774" s="200"/>
      <c r="E2774" s="200"/>
      <c r="F2774" s="200"/>
      <c r="G2774" s="200"/>
      <c r="H2774" s="201"/>
      <c r="I2774" s="202"/>
      <c r="J2774" s="200"/>
      <c r="K2774" s="176"/>
      <c r="L2774" s="176"/>
      <c r="M2774" s="176"/>
      <c r="N2774" s="286"/>
      <c r="O2774" s="286"/>
      <c r="P2774" s="176"/>
      <c r="Q2774" s="203">
        <f t="shared" si="1241"/>
        <v>0</v>
      </c>
      <c r="R2774" s="203">
        <f t="shared" si="1242"/>
        <v>0</v>
      </c>
      <c r="S2774" s="203">
        <f t="shared" si="1243"/>
        <v>0</v>
      </c>
      <c r="T2774" s="203">
        <f t="shared" si="1244"/>
        <v>0</v>
      </c>
      <c r="U2774" s="203">
        <f t="shared" si="1245"/>
        <v>0</v>
      </c>
      <c r="V2774" s="175">
        <f>IF(Q2774&gt;0,VLOOKUP(Q2774,Jahresfaktoren!$A$11:$B$24,2,),0)</f>
        <v>0</v>
      </c>
      <c r="W2774" s="175">
        <f>IF(R2774&gt;0,VLOOKUP(R2774,Jahresfaktoren!$D$11:$E$24,2,),0)</f>
        <v>0</v>
      </c>
      <c r="X2774" s="175">
        <f>IF(S2774&gt;0,VLOOKUP(S2774,Jahresfaktoren!$A$28:$B$29,2,),0)</f>
        <v>0</v>
      </c>
      <c r="Y2774" s="175">
        <f>IF(T2774&gt;0,VLOOKUP(T2774,Jahresfaktoren!$A$28:$B$29,2,),0)</f>
        <v>0</v>
      </c>
      <c r="Z2774" s="175">
        <f>IF(U2774&gt;0,VLOOKUP(U2774,Jahresfaktoren!$A$32:$B$33,2,),)</f>
        <v>0</v>
      </c>
      <c r="AA2774" s="177" t="str">
        <f t="shared" si="1225"/>
        <v/>
      </c>
      <c r="AB2774" s="177" t="str">
        <f t="shared" si="1226"/>
        <v/>
      </c>
      <c r="AC2774" s="177" t="str">
        <f t="shared" si="1227"/>
        <v/>
      </c>
      <c r="AD2774" s="177" t="str">
        <f t="shared" si="1228"/>
        <v/>
      </c>
      <c r="AE2774" s="177" t="str">
        <f t="shared" si="1229"/>
        <v/>
      </c>
      <c r="AF2774" s="178">
        <f>IF(Q2774&gt;0,VLOOKUP(H2774,Leistungszahlen!$A$11:$C$158,3,),0)</f>
        <v>0</v>
      </c>
      <c r="AG2774" s="178">
        <f>IF(R2774&gt;0,VLOOKUP(H2774,Leistungszahlen!$A$11:$F$158,6,),IF(T2774&gt;0,VLOOKUP(H2774,Leistungszahlen!$A$11:$F$158,6,),0))</f>
        <v>0</v>
      </c>
      <c r="AH2774" s="179">
        <f t="shared" si="1230"/>
        <v>0</v>
      </c>
      <c r="AI2774" s="179">
        <f t="shared" si="1231"/>
        <v>0</v>
      </c>
      <c r="AJ2774" s="179">
        <f t="shared" si="1232"/>
        <v>0</v>
      </c>
      <c r="AK2774" s="179">
        <f t="shared" si="1233"/>
        <v>0</v>
      </c>
      <c r="AL2774" s="179">
        <f t="shared" si="1234"/>
        <v>0</v>
      </c>
      <c r="AM2774" s="180" t="str">
        <f>IF(L2774=1,Stundensätze!$D$13,IF(L2774=2,Stundensätze!$D$17,IF(L2774=4,Stundensätze!$D$21,"")))</f>
        <v/>
      </c>
      <c r="AN2774" s="180" t="str">
        <f>IF(L2774=1,Stundensätze!$D$15,IF(L2774=2,Stundensätze!$D$19,IF(L2774=4,Stundensätze!$D$23,"")))</f>
        <v/>
      </c>
      <c r="AO2774" s="180">
        <f t="shared" si="1235"/>
        <v>0</v>
      </c>
      <c r="AP2774" s="180">
        <f t="shared" si="1236"/>
        <v>0</v>
      </c>
      <c r="AQ2774" s="192" t="str">
        <f t="shared" si="1237"/>
        <v/>
      </c>
      <c r="AR2774" s="192" t="str">
        <f t="shared" si="1238"/>
        <v/>
      </c>
      <c r="AS2774" s="193">
        <f t="shared" si="1239"/>
        <v>0</v>
      </c>
      <c r="AT2774" s="258">
        <f>IF(K2774=0,0,VLOOKUP(K2774,Kostenstellen!A:B,2,FALSE))</f>
        <v>0</v>
      </c>
      <c r="AU2774" s="68" t="str">
        <f t="shared" si="1246"/>
        <v/>
      </c>
      <c r="AV2774" s="68" t="str">
        <f t="shared" si="1247"/>
        <v/>
      </c>
      <c r="AW2774" s="68">
        <f>IF(AF2774=0,0,VLOOKUP($H2774,Leistungszahlen!$A$11:$H$158,4,FALSE))</f>
        <v>0</v>
      </c>
      <c r="AX2774" s="68">
        <f>IF(AF2774=0,0,VLOOKUP($H2774,Leistungszahlen!$A$11:$H$158,5,FALSE))</f>
        <v>0</v>
      </c>
      <c r="AY2774" s="68">
        <f>IF(AG2774=0,0,VLOOKUP($H2774,Leistungszahlen!$A$11:$H$158,6,FALSE))</f>
        <v>0</v>
      </c>
      <c r="AZ2774" s="68">
        <f t="shared" si="1248"/>
        <v>0</v>
      </c>
      <c r="BA2774" s="68">
        <f t="shared" si="1249"/>
        <v>0</v>
      </c>
      <c r="BC2774" s="68">
        <f t="shared" si="1240"/>
        <v>0</v>
      </c>
      <c r="BD2774" s="285"/>
    </row>
    <row r="2775" spans="1:56" s="68" customFormat="1">
      <c r="A2775" s="200"/>
      <c r="B2775" s="200"/>
      <c r="C2775" s="200"/>
      <c r="D2775" s="200"/>
      <c r="E2775" s="200"/>
      <c r="F2775" s="200"/>
      <c r="G2775" s="200"/>
      <c r="H2775" s="201"/>
      <c r="I2775" s="202"/>
      <c r="J2775" s="200"/>
      <c r="K2775" s="176"/>
      <c r="L2775" s="176"/>
      <c r="M2775" s="176"/>
      <c r="N2775" s="286"/>
      <c r="O2775" s="286"/>
      <c r="P2775" s="176"/>
      <c r="Q2775" s="203">
        <f t="shared" si="1241"/>
        <v>0</v>
      </c>
      <c r="R2775" s="203">
        <f t="shared" si="1242"/>
        <v>0</v>
      </c>
      <c r="S2775" s="203">
        <f t="shared" si="1243"/>
        <v>0</v>
      </c>
      <c r="T2775" s="203">
        <f t="shared" si="1244"/>
        <v>0</v>
      </c>
      <c r="U2775" s="203">
        <f t="shared" si="1245"/>
        <v>0</v>
      </c>
      <c r="V2775" s="175">
        <f>IF(Q2775&gt;0,VLOOKUP(Q2775,Jahresfaktoren!$A$11:$B$24,2,),0)</f>
        <v>0</v>
      </c>
      <c r="W2775" s="175">
        <f>IF(R2775&gt;0,VLOOKUP(R2775,Jahresfaktoren!$D$11:$E$24,2,),0)</f>
        <v>0</v>
      </c>
      <c r="X2775" s="175">
        <f>IF(S2775&gt;0,VLOOKUP(S2775,Jahresfaktoren!$A$28:$B$29,2,),0)</f>
        <v>0</v>
      </c>
      <c r="Y2775" s="175">
        <f>IF(T2775&gt;0,VLOOKUP(T2775,Jahresfaktoren!$A$28:$B$29,2,),0)</f>
        <v>0</v>
      </c>
      <c r="Z2775" s="175">
        <f>IF(U2775&gt;0,VLOOKUP(U2775,Jahresfaktoren!$A$32:$B$33,2,),)</f>
        <v>0</v>
      </c>
      <c r="AA2775" s="177" t="str">
        <f t="shared" si="1225"/>
        <v/>
      </c>
      <c r="AB2775" s="177" t="str">
        <f t="shared" si="1226"/>
        <v/>
      </c>
      <c r="AC2775" s="177" t="str">
        <f t="shared" si="1227"/>
        <v/>
      </c>
      <c r="AD2775" s="177" t="str">
        <f t="shared" si="1228"/>
        <v/>
      </c>
      <c r="AE2775" s="177" t="str">
        <f t="shared" si="1229"/>
        <v/>
      </c>
      <c r="AF2775" s="178">
        <f>IF(Q2775&gt;0,VLOOKUP(H2775,Leistungszahlen!$A$11:$C$158,3,),0)</f>
        <v>0</v>
      </c>
      <c r="AG2775" s="178">
        <f>IF(R2775&gt;0,VLOOKUP(H2775,Leistungszahlen!$A$11:$F$158,6,),IF(T2775&gt;0,VLOOKUP(H2775,Leistungszahlen!$A$11:$F$158,6,),0))</f>
        <v>0</v>
      </c>
      <c r="AH2775" s="179">
        <f t="shared" si="1230"/>
        <v>0</v>
      </c>
      <c r="AI2775" s="179">
        <f t="shared" si="1231"/>
        <v>0</v>
      </c>
      <c r="AJ2775" s="179">
        <f t="shared" si="1232"/>
        <v>0</v>
      </c>
      <c r="AK2775" s="179">
        <f t="shared" si="1233"/>
        <v>0</v>
      </c>
      <c r="AL2775" s="179">
        <f t="shared" si="1234"/>
        <v>0</v>
      </c>
      <c r="AM2775" s="180" t="str">
        <f>IF(L2775=1,Stundensätze!$D$13,IF(L2775=2,Stundensätze!$D$17,IF(L2775=4,Stundensätze!$D$21,"")))</f>
        <v/>
      </c>
      <c r="AN2775" s="180" t="str">
        <f>IF(L2775=1,Stundensätze!$D$15,IF(L2775=2,Stundensätze!$D$19,IF(L2775=4,Stundensätze!$D$23,"")))</f>
        <v/>
      </c>
      <c r="AO2775" s="180">
        <f t="shared" si="1235"/>
        <v>0</v>
      </c>
      <c r="AP2775" s="180">
        <f t="shared" si="1236"/>
        <v>0</v>
      </c>
      <c r="AQ2775" s="192" t="str">
        <f t="shared" si="1237"/>
        <v/>
      </c>
      <c r="AR2775" s="192" t="str">
        <f t="shared" si="1238"/>
        <v/>
      </c>
      <c r="AS2775" s="193">
        <f t="shared" si="1239"/>
        <v>0</v>
      </c>
      <c r="AT2775" s="258">
        <f>IF(K2775=0,0,VLOOKUP(K2775,Kostenstellen!A:B,2,FALSE))</f>
        <v>0</v>
      </c>
      <c r="AU2775" s="68" t="str">
        <f t="shared" si="1246"/>
        <v/>
      </c>
      <c r="AV2775" s="68" t="str">
        <f t="shared" si="1247"/>
        <v/>
      </c>
      <c r="AW2775" s="68">
        <f>IF(AF2775=0,0,VLOOKUP($H2775,Leistungszahlen!$A$11:$H$158,4,FALSE))</f>
        <v>0</v>
      </c>
      <c r="AX2775" s="68">
        <f>IF(AF2775=0,0,VLOOKUP($H2775,Leistungszahlen!$A$11:$H$158,5,FALSE))</f>
        <v>0</v>
      </c>
      <c r="AY2775" s="68">
        <f>IF(AG2775=0,0,VLOOKUP($H2775,Leistungszahlen!$A$11:$H$158,6,FALSE))</f>
        <v>0</v>
      </c>
      <c r="AZ2775" s="68">
        <f t="shared" si="1248"/>
        <v>0</v>
      </c>
      <c r="BA2775" s="68">
        <f t="shared" si="1249"/>
        <v>0</v>
      </c>
      <c r="BC2775" s="68">
        <f t="shared" si="1240"/>
        <v>0</v>
      </c>
      <c r="BD2775" s="285"/>
    </row>
    <row r="2776" spans="1:56" s="68" customFormat="1">
      <c r="A2776" s="200"/>
      <c r="B2776" s="200"/>
      <c r="C2776" s="200"/>
      <c r="D2776" s="200"/>
      <c r="E2776" s="200"/>
      <c r="F2776" s="200"/>
      <c r="G2776" s="200"/>
      <c r="H2776" s="201"/>
      <c r="I2776" s="202"/>
      <c r="J2776" s="200"/>
      <c r="K2776" s="176"/>
      <c r="L2776" s="176"/>
      <c r="M2776" s="176"/>
      <c r="N2776" s="286"/>
      <c r="O2776" s="286"/>
      <c r="P2776" s="176"/>
      <c r="Q2776" s="203">
        <f t="shared" si="1241"/>
        <v>0</v>
      </c>
      <c r="R2776" s="203">
        <f t="shared" si="1242"/>
        <v>0</v>
      </c>
      <c r="S2776" s="203">
        <f t="shared" si="1243"/>
        <v>0</v>
      </c>
      <c r="T2776" s="203">
        <f t="shared" si="1244"/>
        <v>0</v>
      </c>
      <c r="U2776" s="203">
        <f t="shared" si="1245"/>
        <v>0</v>
      </c>
      <c r="V2776" s="175">
        <f>IF(Q2776&gt;0,VLOOKUP(Q2776,Jahresfaktoren!$A$11:$B$24,2,),0)</f>
        <v>0</v>
      </c>
      <c r="W2776" s="175">
        <f>IF(R2776&gt;0,VLOOKUP(R2776,Jahresfaktoren!$D$11:$E$24,2,),0)</f>
        <v>0</v>
      </c>
      <c r="X2776" s="175">
        <f>IF(S2776&gt;0,VLOOKUP(S2776,Jahresfaktoren!$A$28:$B$29,2,),0)</f>
        <v>0</v>
      </c>
      <c r="Y2776" s="175">
        <f>IF(T2776&gt;0,VLOOKUP(T2776,Jahresfaktoren!$A$28:$B$29,2,),0)</f>
        <v>0</v>
      </c>
      <c r="Z2776" s="175">
        <f>IF(U2776&gt;0,VLOOKUP(U2776,Jahresfaktoren!$A$32:$B$33,2,),)</f>
        <v>0</v>
      </c>
      <c r="AA2776" s="177" t="str">
        <f t="shared" si="1225"/>
        <v/>
      </c>
      <c r="AB2776" s="177" t="str">
        <f t="shared" si="1226"/>
        <v/>
      </c>
      <c r="AC2776" s="177" t="str">
        <f t="shared" si="1227"/>
        <v/>
      </c>
      <c r="AD2776" s="177" t="str">
        <f t="shared" si="1228"/>
        <v/>
      </c>
      <c r="AE2776" s="177" t="str">
        <f t="shared" si="1229"/>
        <v/>
      </c>
      <c r="AF2776" s="178">
        <f>IF(Q2776&gt;0,VLOOKUP(H2776,Leistungszahlen!$A$11:$C$158,3,),0)</f>
        <v>0</v>
      </c>
      <c r="AG2776" s="178">
        <f>IF(R2776&gt;0,VLOOKUP(H2776,Leistungszahlen!$A$11:$F$158,6,),IF(T2776&gt;0,VLOOKUP(H2776,Leistungszahlen!$A$11:$F$158,6,),0))</f>
        <v>0</v>
      </c>
      <c r="AH2776" s="179">
        <f t="shared" si="1230"/>
        <v>0</v>
      </c>
      <c r="AI2776" s="179">
        <f t="shared" si="1231"/>
        <v>0</v>
      </c>
      <c r="AJ2776" s="179">
        <f t="shared" si="1232"/>
        <v>0</v>
      </c>
      <c r="AK2776" s="179">
        <f t="shared" si="1233"/>
        <v>0</v>
      </c>
      <c r="AL2776" s="179">
        <f t="shared" si="1234"/>
        <v>0</v>
      </c>
      <c r="AM2776" s="180" t="str">
        <f>IF(L2776=1,Stundensätze!$D$13,IF(L2776=2,Stundensätze!$D$17,IF(L2776=4,Stundensätze!$D$21,"")))</f>
        <v/>
      </c>
      <c r="AN2776" s="180" t="str">
        <f>IF(L2776=1,Stundensätze!$D$15,IF(L2776=2,Stundensätze!$D$19,IF(L2776=4,Stundensätze!$D$23,"")))</f>
        <v/>
      </c>
      <c r="AO2776" s="180">
        <f t="shared" si="1235"/>
        <v>0</v>
      </c>
      <c r="AP2776" s="180">
        <f t="shared" si="1236"/>
        <v>0</v>
      </c>
      <c r="AQ2776" s="192" t="str">
        <f t="shared" si="1237"/>
        <v/>
      </c>
      <c r="AR2776" s="192" t="str">
        <f t="shared" si="1238"/>
        <v/>
      </c>
      <c r="AS2776" s="193">
        <f t="shared" si="1239"/>
        <v>0</v>
      </c>
      <c r="AT2776" s="258">
        <f>IF(K2776=0,0,VLOOKUP(K2776,Kostenstellen!A:B,2,FALSE))</f>
        <v>0</v>
      </c>
      <c r="AU2776" s="68" t="str">
        <f t="shared" si="1246"/>
        <v/>
      </c>
      <c r="AV2776" s="68" t="str">
        <f t="shared" si="1247"/>
        <v/>
      </c>
      <c r="AW2776" s="68">
        <f>IF(AF2776=0,0,VLOOKUP($H2776,Leistungszahlen!$A$11:$H$158,4,FALSE))</f>
        <v>0</v>
      </c>
      <c r="AX2776" s="68">
        <f>IF(AF2776=0,0,VLOOKUP($H2776,Leistungszahlen!$A$11:$H$158,5,FALSE))</f>
        <v>0</v>
      </c>
      <c r="AY2776" s="68">
        <f>IF(AG2776=0,0,VLOOKUP($H2776,Leistungszahlen!$A$11:$H$158,6,FALSE))</f>
        <v>0</v>
      </c>
      <c r="AZ2776" s="68">
        <f t="shared" si="1248"/>
        <v>0</v>
      </c>
      <c r="BA2776" s="68">
        <f t="shared" si="1249"/>
        <v>0</v>
      </c>
      <c r="BC2776" s="68">
        <f t="shared" si="1240"/>
        <v>0</v>
      </c>
      <c r="BD2776" s="285"/>
    </row>
    <row r="2777" spans="1:56" s="68" customFormat="1">
      <c r="A2777" s="200"/>
      <c r="B2777" s="200"/>
      <c r="C2777" s="200"/>
      <c r="D2777" s="200"/>
      <c r="E2777" s="200"/>
      <c r="F2777" s="200"/>
      <c r="G2777" s="200"/>
      <c r="H2777" s="201"/>
      <c r="I2777" s="202"/>
      <c r="J2777" s="200"/>
      <c r="K2777" s="176"/>
      <c r="L2777" s="176"/>
      <c r="M2777" s="176"/>
      <c r="N2777" s="286"/>
      <c r="O2777" s="286"/>
      <c r="P2777" s="176"/>
      <c r="Q2777" s="203">
        <f t="shared" si="1241"/>
        <v>0</v>
      </c>
      <c r="R2777" s="203">
        <f t="shared" si="1242"/>
        <v>0</v>
      </c>
      <c r="S2777" s="203">
        <f t="shared" si="1243"/>
        <v>0</v>
      </c>
      <c r="T2777" s="203">
        <f t="shared" si="1244"/>
        <v>0</v>
      </c>
      <c r="U2777" s="203">
        <f t="shared" si="1245"/>
        <v>0</v>
      </c>
      <c r="V2777" s="175">
        <f>IF(Q2777&gt;0,VLOOKUP(Q2777,Jahresfaktoren!$A$11:$B$24,2,),0)</f>
        <v>0</v>
      </c>
      <c r="W2777" s="175">
        <f>IF(R2777&gt;0,VLOOKUP(R2777,Jahresfaktoren!$D$11:$E$24,2,),0)</f>
        <v>0</v>
      </c>
      <c r="X2777" s="175">
        <f>IF(S2777&gt;0,VLOOKUP(S2777,Jahresfaktoren!$A$28:$B$29,2,),0)</f>
        <v>0</v>
      </c>
      <c r="Y2777" s="175">
        <f>IF(T2777&gt;0,VLOOKUP(T2777,Jahresfaktoren!$A$28:$B$29,2,),0)</f>
        <v>0</v>
      </c>
      <c r="Z2777" s="175">
        <f>IF(U2777&gt;0,VLOOKUP(U2777,Jahresfaktoren!$A$32:$B$33,2,),)</f>
        <v>0</v>
      </c>
      <c r="AA2777" s="177" t="str">
        <f t="shared" si="1225"/>
        <v/>
      </c>
      <c r="AB2777" s="177" t="str">
        <f t="shared" si="1226"/>
        <v/>
      </c>
      <c r="AC2777" s="177" t="str">
        <f t="shared" si="1227"/>
        <v/>
      </c>
      <c r="AD2777" s="177" t="str">
        <f t="shared" si="1228"/>
        <v/>
      </c>
      <c r="AE2777" s="177" t="str">
        <f t="shared" si="1229"/>
        <v/>
      </c>
      <c r="AF2777" s="178">
        <f>IF(Q2777&gt;0,VLOOKUP(H2777,Leistungszahlen!$A$11:$C$158,3,),0)</f>
        <v>0</v>
      </c>
      <c r="AG2777" s="178">
        <f>IF(R2777&gt;0,VLOOKUP(H2777,Leistungszahlen!$A$11:$F$158,6,),IF(T2777&gt;0,VLOOKUP(H2777,Leistungszahlen!$A$11:$F$158,6,),0))</f>
        <v>0</v>
      </c>
      <c r="AH2777" s="179">
        <f t="shared" si="1230"/>
        <v>0</v>
      </c>
      <c r="AI2777" s="179">
        <f t="shared" si="1231"/>
        <v>0</v>
      </c>
      <c r="AJ2777" s="179">
        <f t="shared" si="1232"/>
        <v>0</v>
      </c>
      <c r="AK2777" s="179">
        <f t="shared" si="1233"/>
        <v>0</v>
      </c>
      <c r="AL2777" s="179">
        <f t="shared" si="1234"/>
        <v>0</v>
      </c>
      <c r="AM2777" s="180" t="str">
        <f>IF(L2777=1,Stundensätze!$D$13,IF(L2777=2,Stundensätze!$D$17,IF(L2777=4,Stundensätze!$D$21,"")))</f>
        <v/>
      </c>
      <c r="AN2777" s="180" t="str">
        <f>IF(L2777=1,Stundensätze!$D$15,IF(L2777=2,Stundensätze!$D$19,IF(L2777=4,Stundensätze!$D$23,"")))</f>
        <v/>
      </c>
      <c r="AO2777" s="180">
        <f t="shared" si="1235"/>
        <v>0</v>
      </c>
      <c r="AP2777" s="180">
        <f t="shared" si="1236"/>
        <v>0</v>
      </c>
      <c r="AQ2777" s="192" t="str">
        <f t="shared" si="1237"/>
        <v/>
      </c>
      <c r="AR2777" s="192" t="str">
        <f t="shared" si="1238"/>
        <v/>
      </c>
      <c r="AS2777" s="193">
        <f t="shared" si="1239"/>
        <v>0</v>
      </c>
      <c r="AT2777" s="258">
        <f>IF(K2777=0,0,VLOOKUP(K2777,Kostenstellen!A:B,2,FALSE))</f>
        <v>0</v>
      </c>
      <c r="AU2777" s="68" t="str">
        <f t="shared" si="1246"/>
        <v/>
      </c>
      <c r="AV2777" s="68" t="str">
        <f t="shared" si="1247"/>
        <v/>
      </c>
      <c r="AW2777" s="68">
        <f>IF(AF2777=0,0,VLOOKUP($H2777,Leistungszahlen!$A$11:$H$158,4,FALSE))</f>
        <v>0</v>
      </c>
      <c r="AX2777" s="68">
        <f>IF(AF2777=0,0,VLOOKUP($H2777,Leistungszahlen!$A$11:$H$158,5,FALSE))</f>
        <v>0</v>
      </c>
      <c r="AY2777" s="68">
        <f>IF(AG2777=0,0,VLOOKUP($H2777,Leistungszahlen!$A$11:$H$158,6,FALSE))</f>
        <v>0</v>
      </c>
      <c r="AZ2777" s="68">
        <f t="shared" si="1248"/>
        <v>0</v>
      </c>
      <c r="BA2777" s="68">
        <f t="shared" si="1249"/>
        <v>0</v>
      </c>
      <c r="BC2777" s="68">
        <f t="shared" si="1240"/>
        <v>0</v>
      </c>
      <c r="BD2777" s="285"/>
    </row>
    <row r="2778" spans="1:56" s="68" customFormat="1">
      <c r="A2778" s="200"/>
      <c r="B2778" s="200"/>
      <c r="C2778" s="200"/>
      <c r="D2778" s="200"/>
      <c r="E2778" s="200"/>
      <c r="F2778" s="200"/>
      <c r="G2778" s="200"/>
      <c r="H2778" s="201"/>
      <c r="I2778" s="202"/>
      <c r="J2778" s="200"/>
      <c r="K2778" s="176"/>
      <c r="L2778" s="176"/>
      <c r="M2778" s="176"/>
      <c r="N2778" s="286"/>
      <c r="O2778" s="286"/>
      <c r="P2778" s="176"/>
      <c r="Q2778" s="203">
        <f t="shared" si="1241"/>
        <v>0</v>
      </c>
      <c r="R2778" s="203">
        <f t="shared" si="1242"/>
        <v>0</v>
      </c>
      <c r="S2778" s="203">
        <f t="shared" si="1243"/>
        <v>0</v>
      </c>
      <c r="T2778" s="203">
        <f t="shared" si="1244"/>
        <v>0</v>
      </c>
      <c r="U2778" s="203">
        <f t="shared" si="1245"/>
        <v>0</v>
      </c>
      <c r="V2778" s="175">
        <f>IF(Q2778&gt;0,VLOOKUP(Q2778,Jahresfaktoren!$A$11:$B$24,2,),0)</f>
        <v>0</v>
      </c>
      <c r="W2778" s="175">
        <f>IF(R2778&gt;0,VLOOKUP(R2778,Jahresfaktoren!$D$11:$E$24,2,),0)</f>
        <v>0</v>
      </c>
      <c r="X2778" s="175">
        <f>IF(S2778&gt;0,VLOOKUP(S2778,Jahresfaktoren!$A$28:$B$29,2,),0)</f>
        <v>0</v>
      </c>
      <c r="Y2778" s="175">
        <f>IF(T2778&gt;0,VLOOKUP(T2778,Jahresfaktoren!$A$28:$B$29,2,),0)</f>
        <v>0</v>
      </c>
      <c r="Z2778" s="175">
        <f>IF(U2778&gt;0,VLOOKUP(U2778,Jahresfaktoren!$A$32:$B$33,2,),)</f>
        <v>0</v>
      </c>
      <c r="AA2778" s="177" t="str">
        <f t="shared" si="1225"/>
        <v/>
      </c>
      <c r="AB2778" s="177" t="str">
        <f t="shared" si="1226"/>
        <v/>
      </c>
      <c r="AC2778" s="177" t="str">
        <f t="shared" si="1227"/>
        <v/>
      </c>
      <c r="AD2778" s="177" t="str">
        <f t="shared" si="1228"/>
        <v/>
      </c>
      <c r="AE2778" s="177" t="str">
        <f t="shared" si="1229"/>
        <v/>
      </c>
      <c r="AF2778" s="178">
        <f>IF(Q2778&gt;0,VLOOKUP(H2778,Leistungszahlen!$A$11:$C$158,3,),0)</f>
        <v>0</v>
      </c>
      <c r="AG2778" s="178">
        <f>IF(R2778&gt;0,VLOOKUP(H2778,Leistungszahlen!$A$11:$F$158,6,),IF(T2778&gt;0,VLOOKUP(H2778,Leistungszahlen!$A$11:$F$158,6,),0))</f>
        <v>0</v>
      </c>
      <c r="AH2778" s="179">
        <f t="shared" si="1230"/>
        <v>0</v>
      </c>
      <c r="AI2778" s="179">
        <f t="shared" si="1231"/>
        <v>0</v>
      </c>
      <c r="AJ2778" s="179">
        <f t="shared" si="1232"/>
        <v>0</v>
      </c>
      <c r="AK2778" s="179">
        <f t="shared" si="1233"/>
        <v>0</v>
      </c>
      <c r="AL2778" s="179">
        <f t="shared" si="1234"/>
        <v>0</v>
      </c>
      <c r="AM2778" s="180" t="str">
        <f>IF(L2778=1,Stundensätze!$D$13,IF(L2778=2,Stundensätze!$D$17,IF(L2778=4,Stundensätze!$D$21,"")))</f>
        <v/>
      </c>
      <c r="AN2778" s="180" t="str">
        <f>IF(L2778=1,Stundensätze!$D$15,IF(L2778=2,Stundensätze!$D$19,IF(L2778=4,Stundensätze!$D$23,"")))</f>
        <v/>
      </c>
      <c r="AO2778" s="180">
        <f t="shared" si="1235"/>
        <v>0</v>
      </c>
      <c r="AP2778" s="180">
        <f t="shared" si="1236"/>
        <v>0</v>
      </c>
      <c r="AQ2778" s="192" t="str">
        <f t="shared" si="1237"/>
        <v/>
      </c>
      <c r="AR2778" s="192" t="str">
        <f t="shared" si="1238"/>
        <v/>
      </c>
      <c r="AS2778" s="193">
        <f t="shared" si="1239"/>
        <v>0</v>
      </c>
      <c r="AT2778" s="258">
        <f>IF(K2778=0,0,VLOOKUP(K2778,Kostenstellen!A:B,2,FALSE))</f>
        <v>0</v>
      </c>
      <c r="AU2778" s="68" t="str">
        <f t="shared" si="1246"/>
        <v/>
      </c>
      <c r="AV2778" s="68" t="str">
        <f t="shared" si="1247"/>
        <v/>
      </c>
      <c r="AW2778" s="68">
        <f>IF(AF2778=0,0,VLOOKUP($H2778,Leistungszahlen!$A$11:$H$158,4,FALSE))</f>
        <v>0</v>
      </c>
      <c r="AX2778" s="68">
        <f>IF(AF2778=0,0,VLOOKUP($H2778,Leistungszahlen!$A$11:$H$158,5,FALSE))</f>
        <v>0</v>
      </c>
      <c r="AY2778" s="68">
        <f>IF(AG2778=0,0,VLOOKUP($H2778,Leistungszahlen!$A$11:$H$158,6,FALSE))</f>
        <v>0</v>
      </c>
      <c r="AZ2778" s="68">
        <f t="shared" si="1248"/>
        <v>0</v>
      </c>
      <c r="BA2778" s="68">
        <f t="shared" si="1249"/>
        <v>0</v>
      </c>
      <c r="BC2778" s="68">
        <f t="shared" si="1240"/>
        <v>0</v>
      </c>
      <c r="BD2778" s="285"/>
    </row>
    <row r="2779" spans="1:56" s="68" customFormat="1">
      <c r="A2779" s="200"/>
      <c r="B2779" s="200"/>
      <c r="C2779" s="200"/>
      <c r="D2779" s="200"/>
      <c r="E2779" s="200"/>
      <c r="F2779" s="200"/>
      <c r="G2779" s="200"/>
      <c r="H2779" s="201"/>
      <c r="I2779" s="202"/>
      <c r="J2779" s="200"/>
      <c r="K2779" s="176"/>
      <c r="L2779" s="176"/>
      <c r="M2779" s="176"/>
      <c r="N2779" s="286"/>
      <c r="O2779" s="286"/>
      <c r="P2779" s="176"/>
      <c r="Q2779" s="203">
        <f t="shared" si="1241"/>
        <v>0</v>
      </c>
      <c r="R2779" s="203">
        <f t="shared" si="1242"/>
        <v>0</v>
      </c>
      <c r="S2779" s="203">
        <f t="shared" si="1243"/>
        <v>0</v>
      </c>
      <c r="T2779" s="203">
        <f t="shared" si="1244"/>
        <v>0</v>
      </c>
      <c r="U2779" s="203">
        <f t="shared" si="1245"/>
        <v>0</v>
      </c>
      <c r="V2779" s="175">
        <f>IF(Q2779&gt;0,VLOOKUP(Q2779,Jahresfaktoren!$A$11:$B$24,2,),0)</f>
        <v>0</v>
      </c>
      <c r="W2779" s="175">
        <f>IF(R2779&gt;0,VLOOKUP(R2779,Jahresfaktoren!$D$11:$E$24,2,),0)</f>
        <v>0</v>
      </c>
      <c r="X2779" s="175">
        <f>IF(S2779&gt;0,VLOOKUP(S2779,Jahresfaktoren!$A$28:$B$29,2,),0)</f>
        <v>0</v>
      </c>
      <c r="Y2779" s="175">
        <f>IF(T2779&gt;0,VLOOKUP(T2779,Jahresfaktoren!$A$28:$B$29,2,),0)</f>
        <v>0</v>
      </c>
      <c r="Z2779" s="175">
        <f>IF(U2779&gt;0,VLOOKUP(U2779,Jahresfaktoren!$A$32:$B$33,2,),)</f>
        <v>0</v>
      </c>
      <c r="AA2779" s="177" t="str">
        <f t="shared" si="1225"/>
        <v/>
      </c>
      <c r="AB2779" s="177" t="str">
        <f t="shared" si="1226"/>
        <v/>
      </c>
      <c r="AC2779" s="177" t="str">
        <f t="shared" si="1227"/>
        <v/>
      </c>
      <c r="AD2779" s="177" t="str">
        <f t="shared" si="1228"/>
        <v/>
      </c>
      <c r="AE2779" s="177" t="str">
        <f t="shared" si="1229"/>
        <v/>
      </c>
      <c r="AF2779" s="178">
        <f>IF(Q2779&gt;0,VLOOKUP(H2779,Leistungszahlen!$A$11:$C$158,3,),0)</f>
        <v>0</v>
      </c>
      <c r="AG2779" s="178">
        <f>IF(R2779&gt;0,VLOOKUP(H2779,Leistungszahlen!$A$11:$F$158,6,),IF(T2779&gt;0,VLOOKUP(H2779,Leistungszahlen!$A$11:$F$158,6,),0))</f>
        <v>0</v>
      </c>
      <c r="AH2779" s="179">
        <f t="shared" si="1230"/>
        <v>0</v>
      </c>
      <c r="AI2779" s="179">
        <f t="shared" si="1231"/>
        <v>0</v>
      </c>
      <c r="AJ2779" s="179">
        <f t="shared" si="1232"/>
        <v>0</v>
      </c>
      <c r="AK2779" s="179">
        <f t="shared" si="1233"/>
        <v>0</v>
      </c>
      <c r="AL2779" s="179">
        <f t="shared" si="1234"/>
        <v>0</v>
      </c>
      <c r="AM2779" s="180" t="str">
        <f>IF(L2779=1,Stundensätze!$D$13,IF(L2779=2,Stundensätze!$D$17,IF(L2779=4,Stundensätze!$D$21,"")))</f>
        <v/>
      </c>
      <c r="AN2779" s="180" t="str">
        <f>IF(L2779=1,Stundensätze!$D$15,IF(L2779=2,Stundensätze!$D$19,IF(L2779=4,Stundensätze!$D$23,"")))</f>
        <v/>
      </c>
      <c r="AO2779" s="180">
        <f t="shared" si="1235"/>
        <v>0</v>
      </c>
      <c r="AP2779" s="180">
        <f t="shared" si="1236"/>
        <v>0</v>
      </c>
      <c r="AQ2779" s="192" t="str">
        <f t="shared" si="1237"/>
        <v/>
      </c>
      <c r="AR2779" s="192" t="str">
        <f t="shared" si="1238"/>
        <v/>
      </c>
      <c r="AS2779" s="193">
        <f t="shared" si="1239"/>
        <v>0</v>
      </c>
      <c r="AT2779" s="258">
        <f>IF(K2779=0,0,VLOOKUP(K2779,Kostenstellen!A:B,2,FALSE))</f>
        <v>0</v>
      </c>
      <c r="AU2779" s="68" t="str">
        <f t="shared" si="1246"/>
        <v/>
      </c>
      <c r="AV2779" s="68" t="str">
        <f t="shared" si="1247"/>
        <v/>
      </c>
      <c r="AW2779" s="68">
        <f>IF(AF2779=0,0,VLOOKUP($H2779,Leistungszahlen!$A$11:$H$158,4,FALSE))</f>
        <v>0</v>
      </c>
      <c r="AX2779" s="68">
        <f>IF(AF2779=0,0,VLOOKUP($H2779,Leistungszahlen!$A$11:$H$158,5,FALSE))</f>
        <v>0</v>
      </c>
      <c r="AY2779" s="68">
        <f>IF(AG2779=0,0,VLOOKUP($H2779,Leistungszahlen!$A$11:$H$158,6,FALSE))</f>
        <v>0</v>
      </c>
      <c r="AZ2779" s="68">
        <f t="shared" si="1248"/>
        <v>0</v>
      </c>
      <c r="BA2779" s="68">
        <f t="shared" si="1249"/>
        <v>0</v>
      </c>
      <c r="BC2779" s="68">
        <f t="shared" si="1240"/>
        <v>0</v>
      </c>
      <c r="BD2779" s="285"/>
    </row>
    <row r="2780" spans="1:56" s="68" customFormat="1">
      <c r="A2780" s="200"/>
      <c r="B2780" s="200"/>
      <c r="C2780" s="200"/>
      <c r="D2780" s="200"/>
      <c r="E2780" s="200"/>
      <c r="F2780" s="200"/>
      <c r="G2780" s="200"/>
      <c r="H2780" s="201"/>
      <c r="I2780" s="202"/>
      <c r="J2780" s="200"/>
      <c r="K2780" s="176"/>
      <c r="L2780" s="176"/>
      <c r="M2780" s="176"/>
      <c r="N2780" s="286"/>
      <c r="O2780" s="286"/>
      <c r="P2780" s="176"/>
      <c r="Q2780" s="203">
        <f t="shared" si="1241"/>
        <v>0</v>
      </c>
      <c r="R2780" s="203">
        <f t="shared" si="1242"/>
        <v>0</v>
      </c>
      <c r="S2780" s="203">
        <f t="shared" si="1243"/>
        <v>0</v>
      </c>
      <c r="T2780" s="203">
        <f t="shared" si="1244"/>
        <v>0</v>
      </c>
      <c r="U2780" s="203">
        <f t="shared" si="1245"/>
        <v>0</v>
      </c>
      <c r="V2780" s="175">
        <f>IF(Q2780&gt;0,VLOOKUP(Q2780,Jahresfaktoren!$A$11:$B$24,2,),0)</f>
        <v>0</v>
      </c>
      <c r="W2780" s="175">
        <f>IF(R2780&gt;0,VLOOKUP(R2780,Jahresfaktoren!$D$11:$E$24,2,),0)</f>
        <v>0</v>
      </c>
      <c r="X2780" s="175">
        <f>IF(S2780&gt;0,VLOOKUP(S2780,Jahresfaktoren!$A$28:$B$29,2,),0)</f>
        <v>0</v>
      </c>
      <c r="Y2780" s="175">
        <f>IF(T2780&gt;0,VLOOKUP(T2780,Jahresfaktoren!$A$28:$B$29,2,),0)</f>
        <v>0</v>
      </c>
      <c r="Z2780" s="175">
        <f>IF(U2780&gt;0,VLOOKUP(U2780,Jahresfaktoren!$A$32:$B$33,2,),)</f>
        <v>0</v>
      </c>
      <c r="AA2780" s="177" t="str">
        <f t="shared" si="1225"/>
        <v/>
      </c>
      <c r="AB2780" s="177" t="str">
        <f t="shared" si="1226"/>
        <v/>
      </c>
      <c r="AC2780" s="177" t="str">
        <f t="shared" si="1227"/>
        <v/>
      </c>
      <c r="AD2780" s="177" t="str">
        <f t="shared" si="1228"/>
        <v/>
      </c>
      <c r="AE2780" s="177" t="str">
        <f t="shared" si="1229"/>
        <v/>
      </c>
      <c r="AF2780" s="178">
        <f>IF(Q2780&gt;0,VLOOKUP(H2780,Leistungszahlen!$A$11:$C$158,3,),0)</f>
        <v>0</v>
      </c>
      <c r="AG2780" s="178">
        <f>IF(R2780&gt;0,VLOOKUP(H2780,Leistungszahlen!$A$11:$F$158,6,),IF(T2780&gt;0,VLOOKUP(H2780,Leistungszahlen!$A$11:$F$158,6,),0))</f>
        <v>0</v>
      </c>
      <c r="AH2780" s="179">
        <f t="shared" si="1230"/>
        <v>0</v>
      </c>
      <c r="AI2780" s="179">
        <f t="shared" si="1231"/>
        <v>0</v>
      </c>
      <c r="AJ2780" s="179">
        <f t="shared" si="1232"/>
        <v>0</v>
      </c>
      <c r="AK2780" s="179">
        <f t="shared" si="1233"/>
        <v>0</v>
      </c>
      <c r="AL2780" s="179">
        <f t="shared" si="1234"/>
        <v>0</v>
      </c>
      <c r="AM2780" s="180" t="str">
        <f>IF(L2780=1,Stundensätze!$D$13,IF(L2780=2,Stundensätze!$D$17,IF(L2780=4,Stundensätze!$D$21,"")))</f>
        <v/>
      </c>
      <c r="AN2780" s="180" t="str">
        <f>IF(L2780=1,Stundensätze!$D$15,IF(L2780=2,Stundensätze!$D$19,IF(L2780=4,Stundensätze!$D$23,"")))</f>
        <v/>
      </c>
      <c r="AO2780" s="180">
        <f t="shared" si="1235"/>
        <v>0</v>
      </c>
      <c r="AP2780" s="180">
        <f t="shared" si="1236"/>
        <v>0</v>
      </c>
      <c r="AQ2780" s="192" t="str">
        <f t="shared" si="1237"/>
        <v/>
      </c>
      <c r="AR2780" s="192" t="str">
        <f t="shared" si="1238"/>
        <v/>
      </c>
      <c r="AS2780" s="193">
        <f t="shared" si="1239"/>
        <v>0</v>
      </c>
      <c r="AT2780" s="258">
        <f>IF(K2780=0,0,VLOOKUP(K2780,Kostenstellen!A:B,2,FALSE))</f>
        <v>0</v>
      </c>
      <c r="AU2780" s="68" t="str">
        <f t="shared" si="1246"/>
        <v/>
      </c>
      <c r="AV2780" s="68" t="str">
        <f t="shared" si="1247"/>
        <v/>
      </c>
      <c r="AW2780" s="68">
        <f>IF(AF2780=0,0,VLOOKUP($H2780,Leistungszahlen!$A$11:$H$158,4,FALSE))</f>
        <v>0</v>
      </c>
      <c r="AX2780" s="68">
        <f>IF(AF2780=0,0,VLOOKUP($H2780,Leistungszahlen!$A$11:$H$158,5,FALSE))</f>
        <v>0</v>
      </c>
      <c r="AY2780" s="68">
        <f>IF(AG2780=0,0,VLOOKUP($H2780,Leistungszahlen!$A$11:$H$158,6,FALSE))</f>
        <v>0</v>
      </c>
      <c r="AZ2780" s="68">
        <f t="shared" si="1248"/>
        <v>0</v>
      </c>
      <c r="BA2780" s="68">
        <f t="shared" si="1249"/>
        <v>0</v>
      </c>
      <c r="BC2780" s="68">
        <f t="shared" si="1240"/>
        <v>0</v>
      </c>
      <c r="BD2780" s="285"/>
    </row>
    <row r="2781" spans="1:56" s="68" customFormat="1">
      <c r="A2781" s="200"/>
      <c r="B2781" s="200"/>
      <c r="C2781" s="200"/>
      <c r="D2781" s="200"/>
      <c r="E2781" s="200"/>
      <c r="F2781" s="200"/>
      <c r="G2781" s="200"/>
      <c r="H2781" s="201"/>
      <c r="I2781" s="202"/>
      <c r="J2781" s="200"/>
      <c r="K2781" s="176"/>
      <c r="L2781" s="176"/>
      <c r="M2781" s="176"/>
      <c r="N2781" s="286"/>
      <c r="O2781" s="286"/>
      <c r="P2781" s="176"/>
      <c r="Q2781" s="203">
        <f t="shared" si="1241"/>
        <v>0</v>
      </c>
      <c r="R2781" s="203">
        <f t="shared" si="1242"/>
        <v>0</v>
      </c>
      <c r="S2781" s="203">
        <f t="shared" si="1243"/>
        <v>0</v>
      </c>
      <c r="T2781" s="203">
        <f t="shared" si="1244"/>
        <v>0</v>
      </c>
      <c r="U2781" s="203">
        <f t="shared" si="1245"/>
        <v>0</v>
      </c>
      <c r="V2781" s="175">
        <f>IF(Q2781&gt;0,VLOOKUP(Q2781,Jahresfaktoren!$A$11:$B$24,2,),0)</f>
        <v>0</v>
      </c>
      <c r="W2781" s="175">
        <f>IF(R2781&gt;0,VLOOKUP(R2781,Jahresfaktoren!$D$11:$E$24,2,),0)</f>
        <v>0</v>
      </c>
      <c r="X2781" s="175">
        <f>IF(S2781&gt;0,VLOOKUP(S2781,Jahresfaktoren!$A$28:$B$29,2,),0)</f>
        <v>0</v>
      </c>
      <c r="Y2781" s="175">
        <f>IF(T2781&gt;0,VLOOKUP(T2781,Jahresfaktoren!$A$28:$B$29,2,),0)</f>
        <v>0</v>
      </c>
      <c r="Z2781" s="175">
        <f>IF(U2781&gt;0,VLOOKUP(U2781,Jahresfaktoren!$A$32:$B$33,2,),)</f>
        <v>0</v>
      </c>
      <c r="AA2781" s="177" t="str">
        <f t="shared" si="1225"/>
        <v/>
      </c>
      <c r="AB2781" s="177" t="str">
        <f t="shared" si="1226"/>
        <v/>
      </c>
      <c r="AC2781" s="177" t="str">
        <f t="shared" si="1227"/>
        <v/>
      </c>
      <c r="AD2781" s="177" t="str">
        <f t="shared" si="1228"/>
        <v/>
      </c>
      <c r="AE2781" s="177" t="str">
        <f t="shared" si="1229"/>
        <v/>
      </c>
      <c r="AF2781" s="178">
        <f>IF(Q2781&gt;0,VLOOKUP(H2781,Leistungszahlen!$A$11:$C$158,3,),0)</f>
        <v>0</v>
      </c>
      <c r="AG2781" s="178">
        <f>IF(R2781&gt;0,VLOOKUP(H2781,Leistungszahlen!$A$11:$F$158,6,),IF(T2781&gt;0,VLOOKUP(H2781,Leistungszahlen!$A$11:$F$158,6,),0))</f>
        <v>0</v>
      </c>
      <c r="AH2781" s="179">
        <f t="shared" si="1230"/>
        <v>0</v>
      </c>
      <c r="AI2781" s="179">
        <f t="shared" si="1231"/>
        <v>0</v>
      </c>
      <c r="AJ2781" s="179">
        <f t="shared" si="1232"/>
        <v>0</v>
      </c>
      <c r="AK2781" s="179">
        <f t="shared" si="1233"/>
        <v>0</v>
      </c>
      <c r="AL2781" s="179">
        <f t="shared" si="1234"/>
        <v>0</v>
      </c>
      <c r="AM2781" s="180" t="str">
        <f>IF(L2781=1,Stundensätze!$D$13,IF(L2781=2,Stundensätze!$D$17,IF(L2781=4,Stundensätze!$D$21,"")))</f>
        <v/>
      </c>
      <c r="AN2781" s="180" t="str">
        <f>IF(L2781=1,Stundensätze!$D$15,IF(L2781=2,Stundensätze!$D$19,IF(L2781=4,Stundensätze!$D$23,"")))</f>
        <v/>
      </c>
      <c r="AO2781" s="180">
        <f t="shared" si="1235"/>
        <v>0</v>
      </c>
      <c r="AP2781" s="180">
        <f t="shared" si="1236"/>
        <v>0</v>
      </c>
      <c r="AQ2781" s="192" t="str">
        <f t="shared" si="1237"/>
        <v/>
      </c>
      <c r="AR2781" s="192" t="str">
        <f t="shared" si="1238"/>
        <v/>
      </c>
      <c r="AS2781" s="193">
        <f t="shared" si="1239"/>
        <v>0</v>
      </c>
      <c r="AT2781" s="258">
        <f>IF(K2781=0,0,VLOOKUP(K2781,Kostenstellen!A:B,2,FALSE))</f>
        <v>0</v>
      </c>
      <c r="AU2781" s="68" t="str">
        <f t="shared" si="1246"/>
        <v/>
      </c>
      <c r="AV2781" s="68" t="str">
        <f t="shared" si="1247"/>
        <v/>
      </c>
      <c r="AW2781" s="68">
        <f>IF(AF2781=0,0,VLOOKUP($H2781,Leistungszahlen!$A$11:$H$158,4,FALSE))</f>
        <v>0</v>
      </c>
      <c r="AX2781" s="68">
        <f>IF(AF2781=0,0,VLOOKUP($H2781,Leistungszahlen!$A$11:$H$158,5,FALSE))</f>
        <v>0</v>
      </c>
      <c r="AY2781" s="68">
        <f>IF(AG2781=0,0,VLOOKUP($H2781,Leistungszahlen!$A$11:$H$158,6,FALSE))</f>
        <v>0</v>
      </c>
      <c r="AZ2781" s="68">
        <f t="shared" si="1248"/>
        <v>0</v>
      </c>
      <c r="BA2781" s="68">
        <f t="shared" si="1249"/>
        <v>0</v>
      </c>
      <c r="BC2781" s="68">
        <f t="shared" si="1240"/>
        <v>0</v>
      </c>
      <c r="BD2781" s="285"/>
    </row>
    <row r="2782" spans="1:56" s="68" customFormat="1">
      <c r="A2782" s="200"/>
      <c r="B2782" s="200"/>
      <c r="C2782" s="200"/>
      <c r="D2782" s="200"/>
      <c r="E2782" s="200"/>
      <c r="F2782" s="200"/>
      <c r="G2782" s="200"/>
      <c r="H2782" s="201"/>
      <c r="I2782" s="202"/>
      <c r="J2782" s="200"/>
      <c r="K2782" s="176"/>
      <c r="L2782" s="176"/>
      <c r="M2782" s="176"/>
      <c r="N2782" s="286"/>
      <c r="O2782" s="286"/>
      <c r="P2782" s="176"/>
      <c r="Q2782" s="203">
        <f t="shared" si="1241"/>
        <v>0</v>
      </c>
      <c r="R2782" s="203">
        <f t="shared" si="1242"/>
        <v>0</v>
      </c>
      <c r="S2782" s="203">
        <f t="shared" si="1243"/>
        <v>0</v>
      </c>
      <c r="T2782" s="203">
        <f t="shared" si="1244"/>
        <v>0</v>
      </c>
      <c r="U2782" s="203">
        <f t="shared" si="1245"/>
        <v>0</v>
      </c>
      <c r="V2782" s="175">
        <f>IF(Q2782&gt;0,VLOOKUP(Q2782,Jahresfaktoren!$A$11:$B$24,2,),0)</f>
        <v>0</v>
      </c>
      <c r="W2782" s="175">
        <f>IF(R2782&gt;0,VLOOKUP(R2782,Jahresfaktoren!$D$11:$E$24,2,),0)</f>
        <v>0</v>
      </c>
      <c r="X2782" s="175">
        <f>IF(S2782&gt;0,VLOOKUP(S2782,Jahresfaktoren!$A$28:$B$29,2,),0)</f>
        <v>0</v>
      </c>
      <c r="Y2782" s="175">
        <f>IF(T2782&gt;0,VLOOKUP(T2782,Jahresfaktoren!$A$28:$B$29,2,),0)</f>
        <v>0</v>
      </c>
      <c r="Z2782" s="175">
        <f>IF(U2782&gt;0,VLOOKUP(U2782,Jahresfaktoren!$A$32:$B$33,2,),)</f>
        <v>0</v>
      </c>
      <c r="AA2782" s="177" t="str">
        <f t="shared" si="1225"/>
        <v/>
      </c>
      <c r="AB2782" s="177" t="str">
        <f t="shared" si="1226"/>
        <v/>
      </c>
      <c r="AC2782" s="177" t="str">
        <f t="shared" si="1227"/>
        <v/>
      </c>
      <c r="AD2782" s="177" t="str">
        <f t="shared" si="1228"/>
        <v/>
      </c>
      <c r="AE2782" s="177" t="str">
        <f t="shared" si="1229"/>
        <v/>
      </c>
      <c r="AF2782" s="178">
        <f>IF(Q2782&gt;0,VLOOKUP(H2782,Leistungszahlen!$A$11:$C$158,3,),0)</f>
        <v>0</v>
      </c>
      <c r="AG2782" s="178">
        <f>IF(R2782&gt;0,VLOOKUP(H2782,Leistungszahlen!$A$11:$F$158,6,),IF(T2782&gt;0,VLOOKUP(H2782,Leistungszahlen!$A$11:$F$158,6,),0))</f>
        <v>0</v>
      </c>
      <c r="AH2782" s="179">
        <f t="shared" si="1230"/>
        <v>0</v>
      </c>
      <c r="AI2782" s="179">
        <f t="shared" si="1231"/>
        <v>0</v>
      </c>
      <c r="AJ2782" s="179">
        <f t="shared" si="1232"/>
        <v>0</v>
      </c>
      <c r="AK2782" s="179">
        <f t="shared" si="1233"/>
        <v>0</v>
      </c>
      <c r="AL2782" s="179">
        <f t="shared" si="1234"/>
        <v>0</v>
      </c>
      <c r="AM2782" s="180" t="str">
        <f>IF(L2782=1,Stundensätze!$D$13,IF(L2782=2,Stundensätze!$D$17,IF(L2782=4,Stundensätze!$D$21,"")))</f>
        <v/>
      </c>
      <c r="AN2782" s="180" t="str">
        <f>IF(L2782=1,Stundensätze!$D$15,IF(L2782=2,Stundensätze!$D$19,IF(L2782=4,Stundensätze!$D$23,"")))</f>
        <v/>
      </c>
      <c r="AO2782" s="180">
        <f t="shared" si="1235"/>
        <v>0</v>
      </c>
      <c r="AP2782" s="180">
        <f t="shared" si="1236"/>
        <v>0</v>
      </c>
      <c r="AQ2782" s="192" t="str">
        <f t="shared" si="1237"/>
        <v/>
      </c>
      <c r="AR2782" s="192" t="str">
        <f t="shared" si="1238"/>
        <v/>
      </c>
      <c r="AS2782" s="193">
        <f t="shared" si="1239"/>
        <v>0</v>
      </c>
      <c r="AT2782" s="258">
        <f>IF(K2782=0,0,VLOOKUP(K2782,Kostenstellen!A:B,2,FALSE))</f>
        <v>0</v>
      </c>
      <c r="AU2782" s="68" t="str">
        <f t="shared" si="1246"/>
        <v/>
      </c>
      <c r="AV2782" s="68" t="str">
        <f t="shared" si="1247"/>
        <v/>
      </c>
      <c r="AW2782" s="68">
        <f>IF(AF2782=0,0,VLOOKUP($H2782,Leistungszahlen!$A$11:$H$158,4,FALSE))</f>
        <v>0</v>
      </c>
      <c r="AX2782" s="68">
        <f>IF(AF2782=0,0,VLOOKUP($H2782,Leistungszahlen!$A$11:$H$158,5,FALSE))</f>
        <v>0</v>
      </c>
      <c r="AY2782" s="68">
        <f>IF(AG2782=0,0,VLOOKUP($H2782,Leistungszahlen!$A$11:$H$158,6,FALSE))</f>
        <v>0</v>
      </c>
      <c r="AZ2782" s="68">
        <f t="shared" si="1248"/>
        <v>0</v>
      </c>
      <c r="BA2782" s="68">
        <f t="shared" si="1249"/>
        <v>0</v>
      </c>
      <c r="BC2782" s="68">
        <f t="shared" si="1240"/>
        <v>0</v>
      </c>
      <c r="BD2782" s="285"/>
    </row>
    <row r="2783" spans="1:56" s="68" customFormat="1">
      <c r="A2783" s="200"/>
      <c r="B2783" s="200"/>
      <c r="C2783" s="200"/>
      <c r="D2783" s="200"/>
      <c r="E2783" s="200"/>
      <c r="F2783" s="200"/>
      <c r="G2783" s="200"/>
      <c r="H2783" s="201"/>
      <c r="I2783" s="202"/>
      <c r="J2783" s="200"/>
      <c r="K2783" s="176"/>
      <c r="L2783" s="176"/>
      <c r="M2783" s="176"/>
      <c r="N2783" s="286"/>
      <c r="O2783" s="286"/>
      <c r="P2783" s="176"/>
      <c r="Q2783" s="203">
        <f t="shared" si="1241"/>
        <v>0</v>
      </c>
      <c r="R2783" s="203">
        <f t="shared" si="1242"/>
        <v>0</v>
      </c>
      <c r="S2783" s="203">
        <f t="shared" si="1243"/>
        <v>0</v>
      </c>
      <c r="T2783" s="203">
        <f t="shared" si="1244"/>
        <v>0</v>
      </c>
      <c r="U2783" s="203">
        <f t="shared" si="1245"/>
        <v>0</v>
      </c>
      <c r="V2783" s="175">
        <f>IF(Q2783&gt;0,VLOOKUP(Q2783,Jahresfaktoren!$A$11:$B$24,2,),0)</f>
        <v>0</v>
      </c>
      <c r="W2783" s="175">
        <f>IF(R2783&gt;0,VLOOKUP(R2783,Jahresfaktoren!$D$11:$E$24,2,),0)</f>
        <v>0</v>
      </c>
      <c r="X2783" s="175">
        <f>IF(S2783&gt;0,VLOOKUP(S2783,Jahresfaktoren!$A$28:$B$29,2,),0)</f>
        <v>0</v>
      </c>
      <c r="Y2783" s="175">
        <f>IF(T2783&gt;0,VLOOKUP(T2783,Jahresfaktoren!$A$28:$B$29,2,),0)</f>
        <v>0</v>
      </c>
      <c r="Z2783" s="175">
        <f>IF(U2783&gt;0,VLOOKUP(U2783,Jahresfaktoren!$A$32:$B$33,2,),)</f>
        <v>0</v>
      </c>
      <c r="AA2783" s="177" t="str">
        <f t="shared" si="1225"/>
        <v/>
      </c>
      <c r="AB2783" s="177" t="str">
        <f t="shared" si="1226"/>
        <v/>
      </c>
      <c r="AC2783" s="177" t="str">
        <f t="shared" si="1227"/>
        <v/>
      </c>
      <c r="AD2783" s="177" t="str">
        <f t="shared" si="1228"/>
        <v/>
      </c>
      <c r="AE2783" s="177" t="str">
        <f t="shared" si="1229"/>
        <v/>
      </c>
      <c r="AF2783" s="178">
        <f>IF(Q2783&gt;0,VLOOKUP(H2783,Leistungszahlen!$A$11:$C$158,3,),0)</f>
        <v>0</v>
      </c>
      <c r="AG2783" s="178">
        <f>IF(R2783&gt;0,VLOOKUP(H2783,Leistungszahlen!$A$11:$F$158,6,),IF(T2783&gt;0,VLOOKUP(H2783,Leistungszahlen!$A$11:$F$158,6,),0))</f>
        <v>0</v>
      </c>
      <c r="AH2783" s="179">
        <f t="shared" si="1230"/>
        <v>0</v>
      </c>
      <c r="AI2783" s="179">
        <f t="shared" si="1231"/>
        <v>0</v>
      </c>
      <c r="AJ2783" s="179">
        <f t="shared" si="1232"/>
        <v>0</v>
      </c>
      <c r="AK2783" s="179">
        <f t="shared" si="1233"/>
        <v>0</v>
      </c>
      <c r="AL2783" s="179">
        <f t="shared" si="1234"/>
        <v>0</v>
      </c>
      <c r="AM2783" s="180" t="str">
        <f>IF(L2783=1,Stundensätze!$D$13,IF(L2783=2,Stundensätze!$D$17,IF(L2783=4,Stundensätze!$D$21,"")))</f>
        <v/>
      </c>
      <c r="AN2783" s="180" t="str">
        <f>IF(L2783=1,Stundensätze!$D$15,IF(L2783=2,Stundensätze!$D$19,IF(L2783=4,Stundensätze!$D$23,"")))</f>
        <v/>
      </c>
      <c r="AO2783" s="180">
        <f t="shared" si="1235"/>
        <v>0</v>
      </c>
      <c r="AP2783" s="180">
        <f t="shared" si="1236"/>
        <v>0</v>
      </c>
      <c r="AQ2783" s="192" t="str">
        <f t="shared" si="1237"/>
        <v/>
      </c>
      <c r="AR2783" s="192" t="str">
        <f t="shared" si="1238"/>
        <v/>
      </c>
      <c r="AS2783" s="193">
        <f t="shared" si="1239"/>
        <v>0</v>
      </c>
      <c r="AT2783" s="258">
        <f>IF(K2783=0,0,VLOOKUP(K2783,Kostenstellen!A:B,2,FALSE))</f>
        <v>0</v>
      </c>
      <c r="AU2783" s="68" t="str">
        <f t="shared" si="1246"/>
        <v/>
      </c>
      <c r="AV2783" s="68" t="str">
        <f t="shared" si="1247"/>
        <v/>
      </c>
      <c r="AW2783" s="68">
        <f>IF(AF2783=0,0,VLOOKUP($H2783,Leistungszahlen!$A$11:$H$158,4,FALSE))</f>
        <v>0</v>
      </c>
      <c r="AX2783" s="68">
        <f>IF(AF2783=0,0,VLOOKUP($H2783,Leistungszahlen!$A$11:$H$158,5,FALSE))</f>
        <v>0</v>
      </c>
      <c r="AY2783" s="68">
        <f>IF(AG2783=0,0,VLOOKUP($H2783,Leistungszahlen!$A$11:$H$158,6,FALSE))</f>
        <v>0</v>
      </c>
      <c r="AZ2783" s="68">
        <f t="shared" si="1248"/>
        <v>0</v>
      </c>
      <c r="BA2783" s="68">
        <f t="shared" si="1249"/>
        <v>0</v>
      </c>
      <c r="BC2783" s="68">
        <f t="shared" si="1240"/>
        <v>0</v>
      </c>
      <c r="BD2783" s="285"/>
    </row>
    <row r="2784" spans="1:56" s="68" customFormat="1">
      <c r="A2784" s="200"/>
      <c r="B2784" s="200"/>
      <c r="C2784" s="200"/>
      <c r="D2784" s="200"/>
      <c r="E2784" s="200"/>
      <c r="F2784" s="200"/>
      <c r="G2784" s="200"/>
      <c r="H2784" s="201"/>
      <c r="I2784" s="202"/>
      <c r="J2784" s="200"/>
      <c r="K2784" s="176"/>
      <c r="L2784" s="176"/>
      <c r="M2784" s="176"/>
      <c r="N2784" s="286"/>
      <c r="O2784" s="286"/>
      <c r="P2784" s="176"/>
      <c r="Q2784" s="203">
        <f t="shared" si="1241"/>
        <v>0</v>
      </c>
      <c r="R2784" s="203">
        <f t="shared" si="1242"/>
        <v>0</v>
      </c>
      <c r="S2784" s="203">
        <f t="shared" si="1243"/>
        <v>0</v>
      </c>
      <c r="T2784" s="203">
        <f t="shared" si="1244"/>
        <v>0</v>
      </c>
      <c r="U2784" s="203">
        <f t="shared" si="1245"/>
        <v>0</v>
      </c>
      <c r="V2784" s="175">
        <f>IF(Q2784&gt;0,VLOOKUP(Q2784,Jahresfaktoren!$A$11:$B$24,2,),0)</f>
        <v>0</v>
      </c>
      <c r="W2784" s="175">
        <f>IF(R2784&gt;0,VLOOKUP(R2784,Jahresfaktoren!$D$11:$E$24,2,),0)</f>
        <v>0</v>
      </c>
      <c r="X2784" s="175">
        <f>IF(S2784&gt;0,VLOOKUP(S2784,Jahresfaktoren!$A$28:$B$29,2,),0)</f>
        <v>0</v>
      </c>
      <c r="Y2784" s="175">
        <f>IF(T2784&gt;0,VLOOKUP(T2784,Jahresfaktoren!$A$28:$B$29,2,),0)</f>
        <v>0</v>
      </c>
      <c r="Z2784" s="175">
        <f>IF(U2784&gt;0,VLOOKUP(U2784,Jahresfaktoren!$A$32:$B$33,2,),)</f>
        <v>0</v>
      </c>
      <c r="AA2784" s="177" t="str">
        <f t="shared" ref="AA2784:AA2822" si="1250">IF(Q2784&gt;0,V2784*I2784,"")</f>
        <v/>
      </c>
      <c r="AB2784" s="177" t="str">
        <f t="shared" ref="AB2784:AB2822" si="1251">IF(R2784&gt;0,W2784*I2784,"")</f>
        <v/>
      </c>
      <c r="AC2784" s="177" t="str">
        <f t="shared" ref="AC2784:AC2822" si="1252">IF(S2784&gt;0,X2784*I2784,"")</f>
        <v/>
      </c>
      <c r="AD2784" s="177" t="str">
        <f t="shared" ref="AD2784:AD2822" si="1253">IF(T2784&gt;0,Y2784*I2784,"")</f>
        <v/>
      </c>
      <c r="AE2784" s="177" t="str">
        <f t="shared" ref="AE2784:AE2822" si="1254">IF(U2784&gt;0,Z2784*I2784,"")</f>
        <v/>
      </c>
      <c r="AF2784" s="178">
        <f>IF(Q2784&gt;0,VLOOKUP(H2784,Leistungszahlen!$A$11:$C$158,3,),0)</f>
        <v>0</v>
      </c>
      <c r="AG2784" s="178">
        <f>IF(R2784&gt;0,VLOOKUP(H2784,Leistungszahlen!$A$11:$F$158,6,),IF(T2784&gt;0,VLOOKUP(H2784,Leistungszahlen!$A$11:$F$158,6,),0))</f>
        <v>0</v>
      </c>
      <c r="AH2784" s="179">
        <f t="shared" ref="AH2784:AH2822" si="1255">IF(Q2784&gt;0,AA2784/AF2784,0)</f>
        <v>0</v>
      </c>
      <c r="AI2784" s="179">
        <f t="shared" ref="AI2784:AI2822" si="1256">IF(R2784&gt;0,AB2784/AG2784,0)</f>
        <v>0</v>
      </c>
      <c r="AJ2784" s="179">
        <f t="shared" ref="AJ2784:AJ2822" si="1257">IF(S2784&gt;0,AC2784/AF2784,0)</f>
        <v>0</v>
      </c>
      <c r="AK2784" s="179">
        <f t="shared" ref="AK2784:AK2822" si="1258">IF(T2784&gt;0,AD2784/AG2784,0)</f>
        <v>0</v>
      </c>
      <c r="AL2784" s="179">
        <f t="shared" ref="AL2784:AL2822" si="1259">IF(U2784&gt;0,AE2784/AF2784,0)</f>
        <v>0</v>
      </c>
      <c r="AM2784" s="180" t="str">
        <f>IF(L2784=1,Stundensätze!$D$13,IF(L2784=2,Stundensätze!$D$17,IF(L2784=4,Stundensätze!$D$21,"")))</f>
        <v/>
      </c>
      <c r="AN2784" s="180" t="str">
        <f>IF(L2784=1,Stundensätze!$D$15,IF(L2784=2,Stundensätze!$D$19,IF(L2784=4,Stundensätze!$D$23,"")))</f>
        <v/>
      </c>
      <c r="AO2784" s="180">
        <f t="shared" ref="AO2784:AO2822" si="1260">IF(OR(Q2784&gt;0,R2784&gt;0),((AH2784+AI2784)*AM2784),0)</f>
        <v>0</v>
      </c>
      <c r="AP2784" s="180">
        <f t="shared" ref="AP2784:AP2822" si="1261">IF(OR(S2784&gt;0,T2784&gt;0,U2784&gt;0),((AJ2784+AK2784+AL2784)*AN2784),0)</f>
        <v>0</v>
      </c>
      <c r="AQ2784" s="192" t="str">
        <f t="shared" ref="AQ2784:AQ2822" si="1262">IF(I2784&gt;0,AP2784+AO2784,"")</f>
        <v/>
      </c>
      <c r="AR2784" s="192" t="str">
        <f t="shared" ref="AR2784:AR2822" si="1263">IF(I2784&gt;0,AQ2784/12,"")</f>
        <v/>
      </c>
      <c r="AS2784" s="193">
        <f t="shared" ref="AS2784:AS2822" si="1264">IF(OR(Q2784&gt;0,R2784&gt;0,S2784&gt;0,T2784&gt;0,U2784&gt;0),(SUM(AH2784:AL2784)),0)</f>
        <v>0</v>
      </c>
      <c r="AT2784" s="258">
        <f>IF(K2784=0,0,VLOOKUP(K2784,Kostenstellen!A:B,2,FALSE))</f>
        <v>0</v>
      </c>
      <c r="AU2784" s="68" t="str">
        <f t="shared" si="1246"/>
        <v/>
      </c>
      <c r="AV2784" s="68" t="str">
        <f t="shared" si="1247"/>
        <v/>
      </c>
      <c r="AW2784" s="68">
        <f>IF(AF2784=0,0,VLOOKUP($H2784,Leistungszahlen!$A$11:$H$158,4,FALSE))</f>
        <v>0</v>
      </c>
      <c r="AX2784" s="68">
        <f>IF(AF2784=0,0,VLOOKUP($H2784,Leistungszahlen!$A$11:$H$158,5,FALSE))</f>
        <v>0</v>
      </c>
      <c r="AY2784" s="68">
        <f>IF(AG2784=0,0,VLOOKUP($H2784,Leistungszahlen!$A$11:$H$158,6,FALSE))</f>
        <v>0</v>
      </c>
      <c r="AZ2784" s="68">
        <f t="shared" si="1248"/>
        <v>0</v>
      </c>
      <c r="BA2784" s="68">
        <f t="shared" si="1249"/>
        <v>0</v>
      </c>
      <c r="BC2784" s="68">
        <f t="shared" ref="BC2784:BC2822" si="1265">IF(BA2784&gt;0,"Die Leistungswerte sind unter- oder überschritten",0)</f>
        <v>0</v>
      </c>
      <c r="BD2784" s="285"/>
    </row>
    <row r="2785" spans="1:56" s="68" customFormat="1">
      <c r="A2785" s="200"/>
      <c r="B2785" s="200"/>
      <c r="C2785" s="200"/>
      <c r="D2785" s="200"/>
      <c r="E2785" s="200"/>
      <c r="F2785" s="200"/>
      <c r="G2785" s="200"/>
      <c r="H2785" s="201"/>
      <c r="I2785" s="202"/>
      <c r="J2785" s="200"/>
      <c r="K2785" s="176"/>
      <c r="L2785" s="176"/>
      <c r="M2785" s="176"/>
      <c r="N2785" s="286"/>
      <c r="O2785" s="286"/>
      <c r="P2785" s="176"/>
      <c r="Q2785" s="203">
        <f t="shared" si="1241"/>
        <v>0</v>
      </c>
      <c r="R2785" s="203">
        <f t="shared" si="1242"/>
        <v>0</v>
      </c>
      <c r="S2785" s="203">
        <f t="shared" si="1243"/>
        <v>0</v>
      </c>
      <c r="T2785" s="203">
        <f t="shared" si="1244"/>
        <v>0</v>
      </c>
      <c r="U2785" s="203">
        <f t="shared" si="1245"/>
        <v>0</v>
      </c>
      <c r="V2785" s="175">
        <f>IF(Q2785&gt;0,VLOOKUP(Q2785,Jahresfaktoren!$A$11:$B$24,2,),0)</f>
        <v>0</v>
      </c>
      <c r="W2785" s="175">
        <f>IF(R2785&gt;0,VLOOKUP(R2785,Jahresfaktoren!$D$11:$E$24,2,),0)</f>
        <v>0</v>
      </c>
      <c r="X2785" s="175">
        <f>IF(S2785&gt;0,VLOOKUP(S2785,Jahresfaktoren!$A$28:$B$29,2,),0)</f>
        <v>0</v>
      </c>
      <c r="Y2785" s="175">
        <f>IF(T2785&gt;0,VLOOKUP(T2785,Jahresfaktoren!$A$28:$B$29,2,),0)</f>
        <v>0</v>
      </c>
      <c r="Z2785" s="175">
        <f>IF(U2785&gt;0,VLOOKUP(U2785,Jahresfaktoren!$A$32:$B$33,2,),)</f>
        <v>0</v>
      </c>
      <c r="AA2785" s="177" t="str">
        <f t="shared" si="1250"/>
        <v/>
      </c>
      <c r="AB2785" s="177" t="str">
        <f t="shared" si="1251"/>
        <v/>
      </c>
      <c r="AC2785" s="177" t="str">
        <f t="shared" si="1252"/>
        <v/>
      </c>
      <c r="AD2785" s="177" t="str">
        <f t="shared" si="1253"/>
        <v/>
      </c>
      <c r="AE2785" s="177" t="str">
        <f t="shared" si="1254"/>
        <v/>
      </c>
      <c r="AF2785" s="178">
        <f>IF(Q2785&gt;0,VLOOKUP(H2785,Leistungszahlen!$A$11:$C$158,3,),0)</f>
        <v>0</v>
      </c>
      <c r="AG2785" s="178">
        <f>IF(R2785&gt;0,VLOOKUP(H2785,Leistungszahlen!$A$11:$F$158,6,),IF(T2785&gt;0,VLOOKUP(H2785,Leistungszahlen!$A$11:$F$158,6,),0))</f>
        <v>0</v>
      </c>
      <c r="AH2785" s="179">
        <f t="shared" si="1255"/>
        <v>0</v>
      </c>
      <c r="AI2785" s="179">
        <f t="shared" si="1256"/>
        <v>0</v>
      </c>
      <c r="AJ2785" s="179">
        <f t="shared" si="1257"/>
        <v>0</v>
      </c>
      <c r="AK2785" s="179">
        <f t="shared" si="1258"/>
        <v>0</v>
      </c>
      <c r="AL2785" s="179">
        <f t="shared" si="1259"/>
        <v>0</v>
      </c>
      <c r="AM2785" s="180" t="str">
        <f>IF(L2785=1,Stundensätze!$D$13,IF(L2785=2,Stundensätze!$D$17,IF(L2785=4,Stundensätze!$D$21,"")))</f>
        <v/>
      </c>
      <c r="AN2785" s="180" t="str">
        <f>IF(L2785=1,Stundensätze!$D$15,IF(L2785=2,Stundensätze!$D$19,IF(L2785=4,Stundensätze!$D$23,"")))</f>
        <v/>
      </c>
      <c r="AO2785" s="180">
        <f t="shared" si="1260"/>
        <v>0</v>
      </c>
      <c r="AP2785" s="180">
        <f t="shared" si="1261"/>
        <v>0</v>
      </c>
      <c r="AQ2785" s="192" t="str">
        <f t="shared" si="1262"/>
        <v/>
      </c>
      <c r="AR2785" s="192" t="str">
        <f t="shared" si="1263"/>
        <v/>
      </c>
      <c r="AS2785" s="193">
        <f t="shared" si="1264"/>
        <v>0</v>
      </c>
      <c r="AT2785" s="258">
        <f>IF(K2785=0,0,VLOOKUP(K2785,Kostenstellen!A:B,2,FALSE))</f>
        <v>0</v>
      </c>
      <c r="AU2785" s="68" t="str">
        <f t="shared" si="1246"/>
        <v/>
      </c>
      <c r="AV2785" s="68" t="str">
        <f t="shared" si="1247"/>
        <v/>
      </c>
      <c r="AW2785" s="68">
        <f>IF(AF2785=0,0,VLOOKUP($H2785,Leistungszahlen!$A$11:$H$158,4,FALSE))</f>
        <v>0</v>
      </c>
      <c r="AX2785" s="68">
        <f>IF(AF2785=0,0,VLOOKUP($H2785,Leistungszahlen!$A$11:$H$158,5,FALSE))</f>
        <v>0</v>
      </c>
      <c r="AY2785" s="68">
        <f>IF(AG2785=0,0,VLOOKUP($H2785,Leistungszahlen!$A$11:$H$158,6,FALSE))</f>
        <v>0</v>
      </c>
      <c r="AZ2785" s="68">
        <f t="shared" si="1248"/>
        <v>0</v>
      </c>
      <c r="BA2785" s="68">
        <f t="shared" si="1249"/>
        <v>0</v>
      </c>
      <c r="BC2785" s="68">
        <f t="shared" si="1265"/>
        <v>0</v>
      </c>
      <c r="BD2785" s="285"/>
    </row>
    <row r="2786" spans="1:56" s="68" customFormat="1">
      <c r="A2786" s="200"/>
      <c r="B2786" s="200"/>
      <c r="C2786" s="200"/>
      <c r="D2786" s="200"/>
      <c r="E2786" s="200"/>
      <c r="F2786" s="200"/>
      <c r="G2786" s="200"/>
      <c r="H2786" s="201"/>
      <c r="I2786" s="202"/>
      <c r="J2786" s="200"/>
      <c r="K2786" s="176"/>
      <c r="L2786" s="176"/>
      <c r="M2786" s="176"/>
      <c r="N2786" s="286"/>
      <c r="O2786" s="286"/>
      <c r="P2786" s="176"/>
      <c r="Q2786" s="203">
        <f t="shared" si="1241"/>
        <v>0</v>
      </c>
      <c r="R2786" s="203">
        <f t="shared" si="1242"/>
        <v>0</v>
      </c>
      <c r="S2786" s="203">
        <f t="shared" si="1243"/>
        <v>0</v>
      </c>
      <c r="T2786" s="203">
        <f t="shared" si="1244"/>
        <v>0</v>
      </c>
      <c r="U2786" s="203">
        <f t="shared" si="1245"/>
        <v>0</v>
      </c>
      <c r="V2786" s="175">
        <f>IF(Q2786&gt;0,VLOOKUP(Q2786,Jahresfaktoren!$A$11:$B$24,2,),0)</f>
        <v>0</v>
      </c>
      <c r="W2786" s="175">
        <f>IF(R2786&gt;0,VLOOKUP(R2786,Jahresfaktoren!$D$11:$E$24,2,),0)</f>
        <v>0</v>
      </c>
      <c r="X2786" s="175">
        <f>IF(S2786&gt;0,VLOOKUP(S2786,Jahresfaktoren!$A$28:$B$29,2,),0)</f>
        <v>0</v>
      </c>
      <c r="Y2786" s="175">
        <f>IF(T2786&gt;0,VLOOKUP(T2786,Jahresfaktoren!$A$28:$B$29,2,),0)</f>
        <v>0</v>
      </c>
      <c r="Z2786" s="175">
        <f>IF(U2786&gt;0,VLOOKUP(U2786,Jahresfaktoren!$A$32:$B$33,2,),)</f>
        <v>0</v>
      </c>
      <c r="AA2786" s="177" t="str">
        <f t="shared" si="1250"/>
        <v/>
      </c>
      <c r="AB2786" s="177" t="str">
        <f t="shared" si="1251"/>
        <v/>
      </c>
      <c r="AC2786" s="177" t="str">
        <f t="shared" si="1252"/>
        <v/>
      </c>
      <c r="AD2786" s="177" t="str">
        <f t="shared" si="1253"/>
        <v/>
      </c>
      <c r="AE2786" s="177" t="str">
        <f t="shared" si="1254"/>
        <v/>
      </c>
      <c r="AF2786" s="178">
        <f>IF(Q2786&gt;0,VLOOKUP(H2786,Leistungszahlen!$A$11:$C$158,3,),0)</f>
        <v>0</v>
      </c>
      <c r="AG2786" s="178">
        <f>IF(R2786&gt;0,VLOOKUP(H2786,Leistungszahlen!$A$11:$F$158,6,),IF(T2786&gt;0,VLOOKUP(H2786,Leistungszahlen!$A$11:$F$158,6,),0))</f>
        <v>0</v>
      </c>
      <c r="AH2786" s="179">
        <f t="shared" si="1255"/>
        <v>0</v>
      </c>
      <c r="AI2786" s="179">
        <f t="shared" si="1256"/>
        <v>0</v>
      </c>
      <c r="AJ2786" s="179">
        <f t="shared" si="1257"/>
        <v>0</v>
      </c>
      <c r="AK2786" s="179">
        <f t="shared" si="1258"/>
        <v>0</v>
      </c>
      <c r="AL2786" s="179">
        <f t="shared" si="1259"/>
        <v>0</v>
      </c>
      <c r="AM2786" s="180" t="str">
        <f>IF(L2786=1,Stundensätze!$D$13,IF(L2786=2,Stundensätze!$D$17,IF(L2786=4,Stundensätze!$D$21,"")))</f>
        <v/>
      </c>
      <c r="AN2786" s="180" t="str">
        <f>IF(L2786=1,Stundensätze!$D$15,IF(L2786=2,Stundensätze!$D$19,IF(L2786=4,Stundensätze!$D$23,"")))</f>
        <v/>
      </c>
      <c r="AO2786" s="180">
        <f t="shared" si="1260"/>
        <v>0</v>
      </c>
      <c r="AP2786" s="180">
        <f t="shared" si="1261"/>
        <v>0</v>
      </c>
      <c r="AQ2786" s="192" t="str">
        <f t="shared" si="1262"/>
        <v/>
      </c>
      <c r="AR2786" s="192" t="str">
        <f t="shared" si="1263"/>
        <v/>
      </c>
      <c r="AS2786" s="193">
        <f t="shared" si="1264"/>
        <v>0</v>
      </c>
      <c r="AT2786" s="258">
        <f>IF(K2786=0,0,VLOOKUP(K2786,Kostenstellen!A:B,2,FALSE))</f>
        <v>0</v>
      </c>
      <c r="AU2786" s="68" t="str">
        <f t="shared" si="1246"/>
        <v/>
      </c>
      <c r="AV2786" s="68" t="str">
        <f t="shared" si="1247"/>
        <v/>
      </c>
      <c r="AW2786" s="68">
        <f>IF(AF2786=0,0,VLOOKUP($H2786,Leistungszahlen!$A$11:$H$158,4,FALSE))</f>
        <v>0</v>
      </c>
      <c r="AX2786" s="68">
        <f>IF(AF2786=0,0,VLOOKUP($H2786,Leistungszahlen!$A$11:$H$158,5,FALSE))</f>
        <v>0</v>
      </c>
      <c r="AY2786" s="68">
        <f>IF(AG2786=0,0,VLOOKUP($H2786,Leistungszahlen!$A$11:$H$158,6,FALSE))</f>
        <v>0</v>
      </c>
      <c r="AZ2786" s="68">
        <f t="shared" si="1248"/>
        <v>0</v>
      </c>
      <c r="BA2786" s="68">
        <f t="shared" si="1249"/>
        <v>0</v>
      </c>
      <c r="BC2786" s="68">
        <f t="shared" si="1265"/>
        <v>0</v>
      </c>
      <c r="BD2786" s="285"/>
    </row>
    <row r="2787" spans="1:56" s="68" customFormat="1">
      <c r="A2787" s="200"/>
      <c r="B2787" s="200"/>
      <c r="C2787" s="200"/>
      <c r="D2787" s="200"/>
      <c r="E2787" s="200"/>
      <c r="F2787" s="200"/>
      <c r="G2787" s="200"/>
      <c r="H2787" s="201"/>
      <c r="I2787" s="202"/>
      <c r="J2787" s="200"/>
      <c r="K2787" s="176"/>
      <c r="L2787" s="176"/>
      <c r="M2787" s="176"/>
      <c r="N2787" s="286"/>
      <c r="O2787" s="286"/>
      <c r="P2787" s="176"/>
      <c r="Q2787" s="203">
        <f t="shared" si="1241"/>
        <v>0</v>
      </c>
      <c r="R2787" s="203">
        <f t="shared" si="1242"/>
        <v>0</v>
      </c>
      <c r="S2787" s="203">
        <f t="shared" si="1243"/>
        <v>0</v>
      </c>
      <c r="T2787" s="203">
        <f t="shared" si="1244"/>
        <v>0</v>
      </c>
      <c r="U2787" s="203">
        <f t="shared" si="1245"/>
        <v>0</v>
      </c>
      <c r="V2787" s="175">
        <f>IF(Q2787&gt;0,VLOOKUP(Q2787,Jahresfaktoren!$A$11:$B$24,2,),0)</f>
        <v>0</v>
      </c>
      <c r="W2787" s="175">
        <f>IF(R2787&gt;0,VLOOKUP(R2787,Jahresfaktoren!$D$11:$E$24,2,),0)</f>
        <v>0</v>
      </c>
      <c r="X2787" s="175">
        <f>IF(S2787&gt;0,VLOOKUP(S2787,Jahresfaktoren!$A$28:$B$29,2,),0)</f>
        <v>0</v>
      </c>
      <c r="Y2787" s="175">
        <f>IF(T2787&gt;0,VLOOKUP(T2787,Jahresfaktoren!$A$28:$B$29,2,),0)</f>
        <v>0</v>
      </c>
      <c r="Z2787" s="175">
        <f>IF(U2787&gt;0,VLOOKUP(U2787,Jahresfaktoren!$A$32:$B$33,2,),)</f>
        <v>0</v>
      </c>
      <c r="AA2787" s="177" t="str">
        <f t="shared" si="1250"/>
        <v/>
      </c>
      <c r="AB2787" s="177" t="str">
        <f t="shared" si="1251"/>
        <v/>
      </c>
      <c r="AC2787" s="177" t="str">
        <f t="shared" si="1252"/>
        <v/>
      </c>
      <c r="AD2787" s="177" t="str">
        <f t="shared" si="1253"/>
        <v/>
      </c>
      <c r="AE2787" s="177" t="str">
        <f t="shared" si="1254"/>
        <v/>
      </c>
      <c r="AF2787" s="178">
        <f>IF(Q2787&gt;0,VLOOKUP(H2787,Leistungszahlen!$A$11:$C$158,3,),0)</f>
        <v>0</v>
      </c>
      <c r="AG2787" s="178">
        <f>IF(R2787&gt;0,VLOOKUP(H2787,Leistungszahlen!$A$11:$F$158,6,),IF(T2787&gt;0,VLOOKUP(H2787,Leistungszahlen!$A$11:$F$158,6,),0))</f>
        <v>0</v>
      </c>
      <c r="AH2787" s="179">
        <f t="shared" si="1255"/>
        <v>0</v>
      </c>
      <c r="AI2787" s="179">
        <f t="shared" si="1256"/>
        <v>0</v>
      </c>
      <c r="AJ2787" s="179">
        <f t="shared" si="1257"/>
        <v>0</v>
      </c>
      <c r="AK2787" s="179">
        <f t="shared" si="1258"/>
        <v>0</v>
      </c>
      <c r="AL2787" s="179">
        <f t="shared" si="1259"/>
        <v>0</v>
      </c>
      <c r="AM2787" s="180" t="str">
        <f>IF(L2787=1,Stundensätze!$D$13,IF(L2787=2,Stundensätze!$D$17,IF(L2787=4,Stundensätze!$D$21,"")))</f>
        <v/>
      </c>
      <c r="AN2787" s="180" t="str">
        <f>IF(L2787=1,Stundensätze!$D$15,IF(L2787=2,Stundensätze!$D$19,IF(L2787=4,Stundensätze!$D$23,"")))</f>
        <v/>
      </c>
      <c r="AO2787" s="180">
        <f t="shared" si="1260"/>
        <v>0</v>
      </c>
      <c r="AP2787" s="180">
        <f t="shared" si="1261"/>
        <v>0</v>
      </c>
      <c r="AQ2787" s="192" t="str">
        <f t="shared" si="1262"/>
        <v/>
      </c>
      <c r="AR2787" s="192" t="str">
        <f t="shared" si="1263"/>
        <v/>
      </c>
      <c r="AS2787" s="193">
        <f t="shared" si="1264"/>
        <v>0</v>
      </c>
      <c r="AT2787" s="258">
        <f>IF(K2787=0,0,VLOOKUP(K2787,Kostenstellen!A:B,2,FALSE))</f>
        <v>0</v>
      </c>
      <c r="AU2787" s="68" t="str">
        <f t="shared" si="1246"/>
        <v/>
      </c>
      <c r="AV2787" s="68" t="str">
        <f t="shared" si="1247"/>
        <v/>
      </c>
      <c r="AW2787" s="68">
        <f>IF(AF2787=0,0,VLOOKUP($H2787,Leistungszahlen!$A$11:$H$158,4,FALSE))</f>
        <v>0</v>
      </c>
      <c r="AX2787" s="68">
        <f>IF(AF2787=0,0,VLOOKUP($H2787,Leistungszahlen!$A$11:$H$158,5,FALSE))</f>
        <v>0</v>
      </c>
      <c r="AY2787" s="68">
        <f>IF(AG2787=0,0,VLOOKUP($H2787,Leistungszahlen!$A$11:$H$158,6,FALSE))</f>
        <v>0</v>
      </c>
      <c r="AZ2787" s="68">
        <f t="shared" si="1248"/>
        <v>0</v>
      </c>
      <c r="BA2787" s="68">
        <f t="shared" si="1249"/>
        <v>0</v>
      </c>
      <c r="BC2787" s="68">
        <f t="shared" si="1265"/>
        <v>0</v>
      </c>
      <c r="BD2787" s="285"/>
    </row>
    <row r="2788" spans="1:56" s="68" customFormat="1">
      <c r="A2788" s="200"/>
      <c r="B2788" s="200"/>
      <c r="C2788" s="200"/>
      <c r="D2788" s="200"/>
      <c r="E2788" s="200"/>
      <c r="F2788" s="200"/>
      <c r="G2788" s="200"/>
      <c r="H2788" s="201"/>
      <c r="I2788" s="202"/>
      <c r="J2788" s="200"/>
      <c r="K2788" s="176"/>
      <c r="L2788" s="176"/>
      <c r="M2788" s="176"/>
      <c r="N2788" s="286"/>
      <c r="O2788" s="286"/>
      <c r="P2788" s="176"/>
      <c r="Q2788" s="203">
        <f t="shared" si="1241"/>
        <v>0</v>
      </c>
      <c r="R2788" s="203">
        <f t="shared" si="1242"/>
        <v>0</v>
      </c>
      <c r="S2788" s="203">
        <f t="shared" si="1243"/>
        <v>0</v>
      </c>
      <c r="T2788" s="203">
        <f t="shared" si="1244"/>
        <v>0</v>
      </c>
      <c r="U2788" s="203">
        <f t="shared" si="1245"/>
        <v>0</v>
      </c>
      <c r="V2788" s="175">
        <f>IF(Q2788&gt;0,VLOOKUP(Q2788,Jahresfaktoren!$A$11:$B$24,2,),0)</f>
        <v>0</v>
      </c>
      <c r="W2788" s="175">
        <f>IF(R2788&gt;0,VLOOKUP(R2788,Jahresfaktoren!$D$11:$E$24,2,),0)</f>
        <v>0</v>
      </c>
      <c r="X2788" s="175">
        <f>IF(S2788&gt;0,VLOOKUP(S2788,Jahresfaktoren!$A$28:$B$29,2,),0)</f>
        <v>0</v>
      </c>
      <c r="Y2788" s="175">
        <f>IF(T2788&gt;0,VLOOKUP(T2788,Jahresfaktoren!$A$28:$B$29,2,),0)</f>
        <v>0</v>
      </c>
      <c r="Z2788" s="175">
        <f>IF(U2788&gt;0,VLOOKUP(U2788,Jahresfaktoren!$A$32:$B$33,2,),)</f>
        <v>0</v>
      </c>
      <c r="AA2788" s="177" t="str">
        <f t="shared" si="1250"/>
        <v/>
      </c>
      <c r="AB2788" s="177" t="str">
        <f t="shared" si="1251"/>
        <v/>
      </c>
      <c r="AC2788" s="177" t="str">
        <f t="shared" si="1252"/>
        <v/>
      </c>
      <c r="AD2788" s="177" t="str">
        <f t="shared" si="1253"/>
        <v/>
      </c>
      <c r="AE2788" s="177" t="str">
        <f t="shared" si="1254"/>
        <v/>
      </c>
      <c r="AF2788" s="178">
        <f>IF(Q2788&gt;0,VLOOKUP(H2788,Leistungszahlen!$A$11:$C$158,3,),0)</f>
        <v>0</v>
      </c>
      <c r="AG2788" s="178">
        <f>IF(R2788&gt;0,VLOOKUP(H2788,Leistungszahlen!$A$11:$F$158,6,),IF(T2788&gt;0,VLOOKUP(H2788,Leistungszahlen!$A$11:$F$158,6,),0))</f>
        <v>0</v>
      </c>
      <c r="AH2788" s="179">
        <f t="shared" si="1255"/>
        <v>0</v>
      </c>
      <c r="AI2788" s="179">
        <f t="shared" si="1256"/>
        <v>0</v>
      </c>
      <c r="AJ2788" s="179">
        <f t="shared" si="1257"/>
        <v>0</v>
      </c>
      <c r="AK2788" s="179">
        <f t="shared" si="1258"/>
        <v>0</v>
      </c>
      <c r="AL2788" s="179">
        <f t="shared" si="1259"/>
        <v>0</v>
      </c>
      <c r="AM2788" s="180" t="str">
        <f>IF(L2788=1,Stundensätze!$D$13,IF(L2788=2,Stundensätze!$D$17,IF(L2788=4,Stundensätze!$D$21,"")))</f>
        <v/>
      </c>
      <c r="AN2788" s="180" t="str">
        <f>IF(L2788=1,Stundensätze!$D$15,IF(L2788=2,Stundensätze!$D$19,IF(L2788=4,Stundensätze!$D$23,"")))</f>
        <v/>
      </c>
      <c r="AO2788" s="180">
        <f t="shared" si="1260"/>
        <v>0</v>
      </c>
      <c r="AP2788" s="180">
        <f t="shared" si="1261"/>
        <v>0</v>
      </c>
      <c r="AQ2788" s="192" t="str">
        <f t="shared" si="1262"/>
        <v/>
      </c>
      <c r="AR2788" s="192" t="str">
        <f t="shared" si="1263"/>
        <v/>
      </c>
      <c r="AS2788" s="193">
        <f t="shared" si="1264"/>
        <v>0</v>
      </c>
      <c r="AT2788" s="258">
        <f>IF(K2788=0,0,VLOOKUP(K2788,Kostenstellen!A:B,2,FALSE))</f>
        <v>0</v>
      </c>
      <c r="AU2788" s="68" t="str">
        <f t="shared" si="1246"/>
        <v/>
      </c>
      <c r="AV2788" s="68" t="str">
        <f t="shared" si="1247"/>
        <v/>
      </c>
      <c r="AW2788" s="68">
        <f>IF(AF2788=0,0,VLOOKUP($H2788,Leistungszahlen!$A$11:$H$158,4,FALSE))</f>
        <v>0</v>
      </c>
      <c r="AX2788" s="68">
        <f>IF(AF2788=0,0,VLOOKUP($H2788,Leistungszahlen!$A$11:$H$158,5,FALSE))</f>
        <v>0</v>
      </c>
      <c r="AY2788" s="68">
        <f>IF(AG2788=0,0,VLOOKUP($H2788,Leistungszahlen!$A$11:$H$158,6,FALSE))</f>
        <v>0</v>
      </c>
      <c r="AZ2788" s="68">
        <f t="shared" si="1248"/>
        <v>0</v>
      </c>
      <c r="BA2788" s="68">
        <f t="shared" si="1249"/>
        <v>0</v>
      </c>
      <c r="BC2788" s="68">
        <f t="shared" si="1265"/>
        <v>0</v>
      </c>
      <c r="BD2788" s="285"/>
    </row>
    <row r="2789" spans="1:56" s="68" customFormat="1">
      <c r="A2789" s="200"/>
      <c r="B2789" s="200"/>
      <c r="C2789" s="200"/>
      <c r="D2789" s="200"/>
      <c r="E2789" s="200"/>
      <c r="F2789" s="200"/>
      <c r="G2789" s="200"/>
      <c r="H2789" s="201"/>
      <c r="I2789" s="202"/>
      <c r="J2789" s="200"/>
      <c r="K2789" s="176"/>
      <c r="L2789" s="176"/>
      <c r="M2789" s="176"/>
      <c r="N2789" s="286"/>
      <c r="O2789" s="286"/>
      <c r="P2789" s="176"/>
      <c r="Q2789" s="203">
        <f t="shared" si="1241"/>
        <v>0</v>
      </c>
      <c r="R2789" s="203">
        <f t="shared" si="1242"/>
        <v>0</v>
      </c>
      <c r="S2789" s="203">
        <f t="shared" si="1243"/>
        <v>0</v>
      </c>
      <c r="T2789" s="203">
        <f t="shared" si="1244"/>
        <v>0</v>
      </c>
      <c r="U2789" s="203">
        <f t="shared" si="1245"/>
        <v>0</v>
      </c>
      <c r="V2789" s="175">
        <f>IF(Q2789&gt;0,VLOOKUP(Q2789,Jahresfaktoren!$A$11:$B$24,2,),0)</f>
        <v>0</v>
      </c>
      <c r="W2789" s="175">
        <f>IF(R2789&gt;0,VLOOKUP(R2789,Jahresfaktoren!$D$11:$E$24,2,),0)</f>
        <v>0</v>
      </c>
      <c r="X2789" s="175">
        <f>IF(S2789&gt;0,VLOOKUP(S2789,Jahresfaktoren!$A$28:$B$29,2,),0)</f>
        <v>0</v>
      </c>
      <c r="Y2789" s="175">
        <f>IF(T2789&gt;0,VLOOKUP(T2789,Jahresfaktoren!$A$28:$B$29,2,),0)</f>
        <v>0</v>
      </c>
      <c r="Z2789" s="175">
        <f>IF(U2789&gt;0,VLOOKUP(U2789,Jahresfaktoren!$A$32:$B$33,2,),)</f>
        <v>0</v>
      </c>
      <c r="AA2789" s="177" t="str">
        <f t="shared" si="1250"/>
        <v/>
      </c>
      <c r="AB2789" s="177" t="str">
        <f t="shared" si="1251"/>
        <v/>
      </c>
      <c r="AC2789" s="177" t="str">
        <f t="shared" si="1252"/>
        <v/>
      </c>
      <c r="AD2789" s="177" t="str">
        <f t="shared" si="1253"/>
        <v/>
      </c>
      <c r="AE2789" s="177" t="str">
        <f t="shared" si="1254"/>
        <v/>
      </c>
      <c r="AF2789" s="178">
        <f>IF(Q2789&gt;0,VLOOKUP(H2789,Leistungszahlen!$A$11:$C$158,3,),0)</f>
        <v>0</v>
      </c>
      <c r="AG2789" s="178">
        <f>IF(R2789&gt;0,VLOOKUP(H2789,Leistungszahlen!$A$11:$F$158,6,),IF(T2789&gt;0,VLOOKUP(H2789,Leistungszahlen!$A$11:$F$158,6,),0))</f>
        <v>0</v>
      </c>
      <c r="AH2789" s="179">
        <f t="shared" si="1255"/>
        <v>0</v>
      </c>
      <c r="AI2789" s="179">
        <f t="shared" si="1256"/>
        <v>0</v>
      </c>
      <c r="AJ2789" s="179">
        <f t="shared" si="1257"/>
        <v>0</v>
      </c>
      <c r="AK2789" s="179">
        <f t="shared" si="1258"/>
        <v>0</v>
      </c>
      <c r="AL2789" s="179">
        <f t="shared" si="1259"/>
        <v>0</v>
      </c>
      <c r="AM2789" s="180" t="str">
        <f>IF(L2789=1,Stundensätze!$D$13,IF(L2789=2,Stundensätze!$D$17,IF(L2789=4,Stundensätze!$D$21,"")))</f>
        <v/>
      </c>
      <c r="AN2789" s="180" t="str">
        <f>IF(L2789=1,Stundensätze!$D$15,IF(L2789=2,Stundensätze!$D$19,IF(L2789=4,Stundensätze!$D$23,"")))</f>
        <v/>
      </c>
      <c r="AO2789" s="180">
        <f t="shared" si="1260"/>
        <v>0</v>
      </c>
      <c r="AP2789" s="180">
        <f t="shared" si="1261"/>
        <v>0</v>
      </c>
      <c r="AQ2789" s="192" t="str">
        <f t="shared" si="1262"/>
        <v/>
      </c>
      <c r="AR2789" s="192" t="str">
        <f t="shared" si="1263"/>
        <v/>
      </c>
      <c r="AS2789" s="193">
        <f t="shared" si="1264"/>
        <v>0</v>
      </c>
      <c r="AT2789" s="258">
        <f>IF(K2789=0,0,VLOOKUP(K2789,Kostenstellen!A:B,2,FALSE))</f>
        <v>0</v>
      </c>
      <c r="AU2789" s="68" t="str">
        <f t="shared" si="1246"/>
        <v/>
      </c>
      <c r="AV2789" s="68" t="str">
        <f t="shared" si="1247"/>
        <v/>
      </c>
      <c r="AW2789" s="68">
        <f>IF(AF2789=0,0,VLOOKUP($H2789,Leistungszahlen!$A$11:$H$158,4,FALSE))</f>
        <v>0</v>
      </c>
      <c r="AX2789" s="68">
        <f>IF(AF2789=0,0,VLOOKUP($H2789,Leistungszahlen!$A$11:$H$158,5,FALSE))</f>
        <v>0</v>
      </c>
      <c r="AY2789" s="68">
        <f>IF(AG2789=0,0,VLOOKUP($H2789,Leistungszahlen!$A$11:$H$158,6,FALSE))</f>
        <v>0</v>
      </c>
      <c r="AZ2789" s="68">
        <f t="shared" si="1248"/>
        <v>0</v>
      </c>
      <c r="BA2789" s="68">
        <f t="shared" si="1249"/>
        <v>0</v>
      </c>
      <c r="BC2789" s="68">
        <f t="shared" si="1265"/>
        <v>0</v>
      </c>
      <c r="BD2789" s="285"/>
    </row>
    <row r="2790" spans="1:56" s="68" customFormat="1">
      <c r="A2790" s="200"/>
      <c r="B2790" s="200"/>
      <c r="C2790" s="200"/>
      <c r="D2790" s="200"/>
      <c r="E2790" s="200"/>
      <c r="F2790" s="200"/>
      <c r="G2790" s="200"/>
      <c r="H2790" s="201"/>
      <c r="I2790" s="202"/>
      <c r="J2790" s="200"/>
      <c r="K2790" s="176"/>
      <c r="L2790" s="176"/>
      <c r="M2790" s="176"/>
      <c r="N2790" s="286"/>
      <c r="O2790" s="286"/>
      <c r="P2790" s="176"/>
      <c r="Q2790" s="203">
        <f t="shared" si="1241"/>
        <v>0</v>
      </c>
      <c r="R2790" s="203">
        <f t="shared" si="1242"/>
        <v>0</v>
      </c>
      <c r="S2790" s="203">
        <f t="shared" si="1243"/>
        <v>0</v>
      </c>
      <c r="T2790" s="203">
        <f t="shared" si="1244"/>
        <v>0</v>
      </c>
      <c r="U2790" s="203">
        <f t="shared" si="1245"/>
        <v>0</v>
      </c>
      <c r="V2790" s="175">
        <f>IF(Q2790&gt;0,VLOOKUP(Q2790,Jahresfaktoren!$A$11:$B$24,2,),0)</f>
        <v>0</v>
      </c>
      <c r="W2790" s="175">
        <f>IF(R2790&gt;0,VLOOKUP(R2790,Jahresfaktoren!$D$11:$E$24,2,),0)</f>
        <v>0</v>
      </c>
      <c r="X2790" s="175">
        <f>IF(S2790&gt;0,VLOOKUP(S2790,Jahresfaktoren!$A$28:$B$29,2,),0)</f>
        <v>0</v>
      </c>
      <c r="Y2790" s="175">
        <f>IF(T2790&gt;0,VLOOKUP(T2790,Jahresfaktoren!$A$28:$B$29,2,),0)</f>
        <v>0</v>
      </c>
      <c r="Z2790" s="175">
        <f>IF(U2790&gt;0,VLOOKUP(U2790,Jahresfaktoren!$A$32:$B$33,2,),)</f>
        <v>0</v>
      </c>
      <c r="AA2790" s="177" t="str">
        <f t="shared" si="1250"/>
        <v/>
      </c>
      <c r="AB2790" s="177" t="str">
        <f t="shared" si="1251"/>
        <v/>
      </c>
      <c r="AC2790" s="177" t="str">
        <f t="shared" si="1252"/>
        <v/>
      </c>
      <c r="AD2790" s="177" t="str">
        <f t="shared" si="1253"/>
        <v/>
      </c>
      <c r="AE2790" s="177" t="str">
        <f t="shared" si="1254"/>
        <v/>
      </c>
      <c r="AF2790" s="178">
        <f>IF(Q2790&gt;0,VLOOKUP(H2790,Leistungszahlen!$A$11:$C$158,3,),0)</f>
        <v>0</v>
      </c>
      <c r="AG2790" s="178">
        <f>IF(R2790&gt;0,VLOOKUP(H2790,Leistungszahlen!$A$11:$F$158,6,),IF(T2790&gt;0,VLOOKUP(H2790,Leistungszahlen!$A$11:$F$158,6,),0))</f>
        <v>0</v>
      </c>
      <c r="AH2790" s="179">
        <f t="shared" si="1255"/>
        <v>0</v>
      </c>
      <c r="AI2790" s="179">
        <f t="shared" si="1256"/>
        <v>0</v>
      </c>
      <c r="AJ2790" s="179">
        <f t="shared" si="1257"/>
        <v>0</v>
      </c>
      <c r="AK2790" s="179">
        <f t="shared" si="1258"/>
        <v>0</v>
      </c>
      <c r="AL2790" s="179">
        <f t="shared" si="1259"/>
        <v>0</v>
      </c>
      <c r="AM2790" s="180" t="str">
        <f>IF(L2790=1,Stundensätze!$D$13,IF(L2790=2,Stundensätze!$D$17,IF(L2790=4,Stundensätze!$D$21,"")))</f>
        <v/>
      </c>
      <c r="AN2790" s="180" t="str">
        <f>IF(L2790=1,Stundensätze!$D$15,IF(L2790=2,Stundensätze!$D$19,IF(L2790=4,Stundensätze!$D$23,"")))</f>
        <v/>
      </c>
      <c r="AO2790" s="180">
        <f t="shared" si="1260"/>
        <v>0</v>
      </c>
      <c r="AP2790" s="180">
        <f t="shared" si="1261"/>
        <v>0</v>
      </c>
      <c r="AQ2790" s="192" t="str">
        <f t="shared" si="1262"/>
        <v/>
      </c>
      <c r="AR2790" s="192" t="str">
        <f t="shared" si="1263"/>
        <v/>
      </c>
      <c r="AS2790" s="193">
        <f t="shared" si="1264"/>
        <v>0</v>
      </c>
      <c r="AT2790" s="258">
        <f>IF(K2790=0,0,VLOOKUP(K2790,Kostenstellen!A:B,2,FALSE))</f>
        <v>0</v>
      </c>
      <c r="AU2790" s="68" t="str">
        <f t="shared" si="1246"/>
        <v/>
      </c>
      <c r="AV2790" s="68" t="str">
        <f t="shared" si="1247"/>
        <v/>
      </c>
      <c r="AW2790" s="68">
        <f>IF(AF2790=0,0,VLOOKUP($H2790,Leistungszahlen!$A$11:$H$158,4,FALSE))</f>
        <v>0</v>
      </c>
      <c r="AX2790" s="68">
        <f>IF(AF2790=0,0,VLOOKUP($H2790,Leistungszahlen!$A$11:$H$158,5,FALSE))</f>
        <v>0</v>
      </c>
      <c r="AY2790" s="68">
        <f>IF(AG2790=0,0,VLOOKUP($H2790,Leistungszahlen!$A$11:$H$158,6,FALSE))</f>
        <v>0</v>
      </c>
      <c r="AZ2790" s="68">
        <f t="shared" si="1248"/>
        <v>0</v>
      </c>
      <c r="BA2790" s="68">
        <f t="shared" si="1249"/>
        <v>0</v>
      </c>
      <c r="BC2790" s="68">
        <f t="shared" si="1265"/>
        <v>0</v>
      </c>
      <c r="BD2790" s="285"/>
    </row>
    <row r="2791" spans="1:56" s="68" customFormat="1">
      <c r="A2791" s="200"/>
      <c r="B2791" s="200"/>
      <c r="C2791" s="200"/>
      <c r="D2791" s="200"/>
      <c r="E2791" s="200"/>
      <c r="F2791" s="200"/>
      <c r="G2791" s="200"/>
      <c r="H2791" s="201"/>
      <c r="I2791" s="202"/>
      <c r="J2791" s="200"/>
      <c r="K2791" s="176"/>
      <c r="L2791" s="176"/>
      <c r="M2791" s="176"/>
      <c r="N2791" s="286"/>
      <c r="O2791" s="286"/>
      <c r="P2791" s="176"/>
      <c r="Q2791" s="203">
        <f t="shared" si="1241"/>
        <v>0</v>
      </c>
      <c r="R2791" s="203">
        <f t="shared" si="1242"/>
        <v>0</v>
      </c>
      <c r="S2791" s="203">
        <f t="shared" si="1243"/>
        <v>0</v>
      </c>
      <c r="T2791" s="203">
        <f t="shared" si="1244"/>
        <v>0</v>
      </c>
      <c r="U2791" s="203">
        <f t="shared" si="1245"/>
        <v>0</v>
      </c>
      <c r="V2791" s="175">
        <f>IF(Q2791&gt;0,VLOOKUP(Q2791,Jahresfaktoren!$A$11:$B$24,2,),0)</f>
        <v>0</v>
      </c>
      <c r="W2791" s="175">
        <f>IF(R2791&gt;0,VLOOKUP(R2791,Jahresfaktoren!$D$11:$E$24,2,),0)</f>
        <v>0</v>
      </c>
      <c r="X2791" s="175">
        <f>IF(S2791&gt;0,VLOOKUP(S2791,Jahresfaktoren!$A$28:$B$29,2,),0)</f>
        <v>0</v>
      </c>
      <c r="Y2791" s="175">
        <f>IF(T2791&gt;0,VLOOKUP(T2791,Jahresfaktoren!$A$28:$B$29,2,),0)</f>
        <v>0</v>
      </c>
      <c r="Z2791" s="175">
        <f>IF(U2791&gt;0,VLOOKUP(U2791,Jahresfaktoren!$A$32:$B$33,2,),)</f>
        <v>0</v>
      </c>
      <c r="AA2791" s="177" t="str">
        <f t="shared" si="1250"/>
        <v/>
      </c>
      <c r="AB2791" s="177" t="str">
        <f t="shared" si="1251"/>
        <v/>
      </c>
      <c r="AC2791" s="177" t="str">
        <f t="shared" si="1252"/>
        <v/>
      </c>
      <c r="AD2791" s="177" t="str">
        <f t="shared" si="1253"/>
        <v/>
      </c>
      <c r="AE2791" s="177" t="str">
        <f t="shared" si="1254"/>
        <v/>
      </c>
      <c r="AF2791" s="178">
        <f>IF(Q2791&gt;0,VLOOKUP(H2791,Leistungszahlen!$A$11:$C$158,3,),0)</f>
        <v>0</v>
      </c>
      <c r="AG2791" s="178">
        <f>IF(R2791&gt;0,VLOOKUP(H2791,Leistungszahlen!$A$11:$F$158,6,),IF(T2791&gt;0,VLOOKUP(H2791,Leistungszahlen!$A$11:$F$158,6,),0))</f>
        <v>0</v>
      </c>
      <c r="AH2791" s="179">
        <f t="shared" si="1255"/>
        <v>0</v>
      </c>
      <c r="AI2791" s="179">
        <f t="shared" si="1256"/>
        <v>0</v>
      </c>
      <c r="AJ2791" s="179">
        <f t="shared" si="1257"/>
        <v>0</v>
      </c>
      <c r="AK2791" s="179">
        <f t="shared" si="1258"/>
        <v>0</v>
      </c>
      <c r="AL2791" s="179">
        <f t="shared" si="1259"/>
        <v>0</v>
      </c>
      <c r="AM2791" s="180" t="str">
        <f>IF(L2791=1,Stundensätze!$D$13,IF(L2791=2,Stundensätze!$D$17,IF(L2791=4,Stundensätze!$D$21,"")))</f>
        <v/>
      </c>
      <c r="AN2791" s="180" t="str">
        <f>IF(L2791=1,Stundensätze!$D$15,IF(L2791=2,Stundensätze!$D$19,IF(L2791=4,Stundensätze!$D$23,"")))</f>
        <v/>
      </c>
      <c r="AO2791" s="180">
        <f t="shared" si="1260"/>
        <v>0</v>
      </c>
      <c r="AP2791" s="180">
        <f t="shared" si="1261"/>
        <v>0</v>
      </c>
      <c r="AQ2791" s="192" t="str">
        <f t="shared" si="1262"/>
        <v/>
      </c>
      <c r="AR2791" s="192" t="str">
        <f t="shared" si="1263"/>
        <v/>
      </c>
      <c r="AS2791" s="193">
        <f t="shared" si="1264"/>
        <v>0</v>
      </c>
      <c r="AT2791" s="258">
        <f>IF(K2791=0,0,VLOOKUP(K2791,Kostenstellen!A:B,2,FALSE))</f>
        <v>0</v>
      </c>
      <c r="AU2791" s="68" t="str">
        <f t="shared" si="1246"/>
        <v/>
      </c>
      <c r="AV2791" s="68" t="str">
        <f t="shared" si="1247"/>
        <v/>
      </c>
      <c r="AW2791" s="68">
        <f>IF(AF2791=0,0,VLOOKUP($H2791,Leistungszahlen!$A$11:$H$158,4,FALSE))</f>
        <v>0</v>
      </c>
      <c r="AX2791" s="68">
        <f>IF(AF2791=0,0,VLOOKUP($H2791,Leistungszahlen!$A$11:$H$158,5,FALSE))</f>
        <v>0</v>
      </c>
      <c r="AY2791" s="68">
        <f>IF(AG2791=0,0,VLOOKUP($H2791,Leistungszahlen!$A$11:$H$158,6,FALSE))</f>
        <v>0</v>
      </c>
      <c r="AZ2791" s="68">
        <f t="shared" si="1248"/>
        <v>0</v>
      </c>
      <c r="BA2791" s="68">
        <f t="shared" si="1249"/>
        <v>0</v>
      </c>
      <c r="BC2791" s="68">
        <f t="shared" si="1265"/>
        <v>0</v>
      </c>
      <c r="BD2791" s="285"/>
    </row>
    <row r="2792" spans="1:56" s="68" customFormat="1">
      <c r="A2792" s="200"/>
      <c r="B2792" s="200"/>
      <c r="C2792" s="200"/>
      <c r="D2792" s="200"/>
      <c r="E2792" s="200"/>
      <c r="F2792" s="200"/>
      <c r="G2792" s="200"/>
      <c r="H2792" s="201"/>
      <c r="I2792" s="202"/>
      <c r="J2792" s="200"/>
      <c r="K2792" s="176"/>
      <c r="L2792" s="176"/>
      <c r="M2792" s="176"/>
      <c r="N2792" s="286"/>
      <c r="O2792" s="286"/>
      <c r="P2792" s="176"/>
      <c r="Q2792" s="203">
        <f t="shared" si="1241"/>
        <v>0</v>
      </c>
      <c r="R2792" s="203">
        <f t="shared" si="1242"/>
        <v>0</v>
      </c>
      <c r="S2792" s="203">
        <f t="shared" si="1243"/>
        <v>0</v>
      </c>
      <c r="T2792" s="203">
        <f t="shared" si="1244"/>
        <v>0</v>
      </c>
      <c r="U2792" s="203">
        <f t="shared" si="1245"/>
        <v>0</v>
      </c>
      <c r="V2792" s="175">
        <f>IF(Q2792&gt;0,VLOOKUP(Q2792,Jahresfaktoren!$A$11:$B$24,2,),0)</f>
        <v>0</v>
      </c>
      <c r="W2792" s="175">
        <f>IF(R2792&gt;0,VLOOKUP(R2792,Jahresfaktoren!$D$11:$E$24,2,),0)</f>
        <v>0</v>
      </c>
      <c r="X2792" s="175">
        <f>IF(S2792&gt;0,VLOOKUP(S2792,Jahresfaktoren!$A$28:$B$29,2,),0)</f>
        <v>0</v>
      </c>
      <c r="Y2792" s="175">
        <f>IF(T2792&gt;0,VLOOKUP(T2792,Jahresfaktoren!$A$28:$B$29,2,),0)</f>
        <v>0</v>
      </c>
      <c r="Z2792" s="175">
        <f>IF(U2792&gt;0,VLOOKUP(U2792,Jahresfaktoren!$A$32:$B$33,2,),)</f>
        <v>0</v>
      </c>
      <c r="AA2792" s="177" t="str">
        <f t="shared" si="1250"/>
        <v/>
      </c>
      <c r="AB2792" s="177" t="str">
        <f t="shared" si="1251"/>
        <v/>
      </c>
      <c r="AC2792" s="177" t="str">
        <f t="shared" si="1252"/>
        <v/>
      </c>
      <c r="AD2792" s="177" t="str">
        <f t="shared" si="1253"/>
        <v/>
      </c>
      <c r="AE2792" s="177" t="str">
        <f t="shared" si="1254"/>
        <v/>
      </c>
      <c r="AF2792" s="178">
        <f>IF(Q2792&gt;0,VLOOKUP(H2792,Leistungszahlen!$A$11:$C$158,3,),0)</f>
        <v>0</v>
      </c>
      <c r="AG2792" s="178">
        <f>IF(R2792&gt;0,VLOOKUP(H2792,Leistungszahlen!$A$11:$F$158,6,),IF(T2792&gt;0,VLOOKUP(H2792,Leistungszahlen!$A$11:$F$158,6,),0))</f>
        <v>0</v>
      </c>
      <c r="AH2792" s="179">
        <f t="shared" si="1255"/>
        <v>0</v>
      </c>
      <c r="AI2792" s="179">
        <f t="shared" si="1256"/>
        <v>0</v>
      </c>
      <c r="AJ2792" s="179">
        <f t="shared" si="1257"/>
        <v>0</v>
      </c>
      <c r="AK2792" s="179">
        <f t="shared" si="1258"/>
        <v>0</v>
      </c>
      <c r="AL2792" s="179">
        <f t="shared" si="1259"/>
        <v>0</v>
      </c>
      <c r="AM2792" s="180" t="str">
        <f>IF(L2792=1,Stundensätze!$D$13,IF(L2792=2,Stundensätze!$D$17,IF(L2792=4,Stundensätze!$D$21,"")))</f>
        <v/>
      </c>
      <c r="AN2792" s="180" t="str">
        <f>IF(L2792=1,Stundensätze!$D$15,IF(L2792=2,Stundensätze!$D$19,IF(L2792=4,Stundensätze!$D$23,"")))</f>
        <v/>
      </c>
      <c r="AO2792" s="180">
        <f t="shared" si="1260"/>
        <v>0</v>
      </c>
      <c r="AP2792" s="180">
        <f t="shared" si="1261"/>
        <v>0</v>
      </c>
      <c r="AQ2792" s="192" t="str">
        <f t="shared" si="1262"/>
        <v/>
      </c>
      <c r="AR2792" s="192" t="str">
        <f t="shared" si="1263"/>
        <v/>
      </c>
      <c r="AS2792" s="193">
        <f t="shared" si="1264"/>
        <v>0</v>
      </c>
      <c r="AT2792" s="258">
        <f>IF(K2792=0,0,VLOOKUP(K2792,Kostenstellen!A:B,2,FALSE))</f>
        <v>0</v>
      </c>
      <c r="AU2792" s="68" t="str">
        <f t="shared" si="1246"/>
        <v/>
      </c>
      <c r="AV2792" s="68" t="str">
        <f t="shared" si="1247"/>
        <v/>
      </c>
      <c r="AW2792" s="68">
        <f>IF(AF2792=0,0,VLOOKUP($H2792,Leistungszahlen!$A$11:$H$158,4,FALSE))</f>
        <v>0</v>
      </c>
      <c r="AX2792" s="68">
        <f>IF(AF2792=0,0,VLOOKUP($H2792,Leistungszahlen!$A$11:$H$158,5,FALSE))</f>
        <v>0</v>
      </c>
      <c r="AY2792" s="68">
        <f>IF(AG2792=0,0,VLOOKUP($H2792,Leistungszahlen!$A$11:$H$158,6,FALSE))</f>
        <v>0</v>
      </c>
      <c r="AZ2792" s="68">
        <f t="shared" si="1248"/>
        <v>0</v>
      </c>
      <c r="BA2792" s="68">
        <f t="shared" si="1249"/>
        <v>0</v>
      </c>
      <c r="BC2792" s="68">
        <f t="shared" si="1265"/>
        <v>0</v>
      </c>
      <c r="BD2792" s="285"/>
    </row>
    <row r="2793" spans="1:56" s="68" customFormat="1">
      <c r="A2793" s="200"/>
      <c r="B2793" s="200"/>
      <c r="C2793" s="200"/>
      <c r="D2793" s="200"/>
      <c r="E2793" s="200"/>
      <c r="F2793" s="200"/>
      <c r="G2793" s="200"/>
      <c r="H2793" s="201"/>
      <c r="I2793" s="202"/>
      <c r="J2793" s="200"/>
      <c r="K2793" s="176"/>
      <c r="L2793" s="176"/>
      <c r="M2793" s="176"/>
      <c r="N2793" s="286"/>
      <c r="O2793" s="286"/>
      <c r="P2793" s="176"/>
      <c r="Q2793" s="203">
        <f t="shared" si="1241"/>
        <v>0</v>
      </c>
      <c r="R2793" s="203">
        <f t="shared" si="1242"/>
        <v>0</v>
      </c>
      <c r="S2793" s="203">
        <f t="shared" si="1243"/>
        <v>0</v>
      </c>
      <c r="T2793" s="203">
        <f t="shared" si="1244"/>
        <v>0</v>
      </c>
      <c r="U2793" s="203">
        <f t="shared" si="1245"/>
        <v>0</v>
      </c>
      <c r="V2793" s="175">
        <f>IF(Q2793&gt;0,VLOOKUP(Q2793,Jahresfaktoren!$A$11:$B$24,2,),0)</f>
        <v>0</v>
      </c>
      <c r="W2793" s="175">
        <f>IF(R2793&gt;0,VLOOKUP(R2793,Jahresfaktoren!$D$11:$E$24,2,),0)</f>
        <v>0</v>
      </c>
      <c r="X2793" s="175">
        <f>IF(S2793&gt;0,VLOOKUP(S2793,Jahresfaktoren!$A$28:$B$29,2,),0)</f>
        <v>0</v>
      </c>
      <c r="Y2793" s="175">
        <f>IF(T2793&gt;0,VLOOKUP(T2793,Jahresfaktoren!$A$28:$B$29,2,),0)</f>
        <v>0</v>
      </c>
      <c r="Z2793" s="175">
        <f>IF(U2793&gt;0,VLOOKUP(U2793,Jahresfaktoren!$A$32:$B$33,2,),)</f>
        <v>0</v>
      </c>
      <c r="AA2793" s="177" t="str">
        <f t="shared" si="1250"/>
        <v/>
      </c>
      <c r="AB2793" s="177" t="str">
        <f t="shared" si="1251"/>
        <v/>
      </c>
      <c r="AC2793" s="177" t="str">
        <f t="shared" si="1252"/>
        <v/>
      </c>
      <c r="AD2793" s="177" t="str">
        <f t="shared" si="1253"/>
        <v/>
      </c>
      <c r="AE2793" s="177" t="str">
        <f t="shared" si="1254"/>
        <v/>
      </c>
      <c r="AF2793" s="178">
        <f>IF(Q2793&gt;0,VLOOKUP(H2793,Leistungszahlen!$A$11:$C$158,3,),0)</f>
        <v>0</v>
      </c>
      <c r="AG2793" s="178">
        <f>IF(R2793&gt;0,VLOOKUP(H2793,Leistungszahlen!$A$11:$F$158,6,),IF(T2793&gt;0,VLOOKUP(H2793,Leistungszahlen!$A$11:$F$158,6,),0))</f>
        <v>0</v>
      </c>
      <c r="AH2793" s="179">
        <f t="shared" si="1255"/>
        <v>0</v>
      </c>
      <c r="AI2793" s="179">
        <f t="shared" si="1256"/>
        <v>0</v>
      </c>
      <c r="AJ2793" s="179">
        <f t="shared" si="1257"/>
        <v>0</v>
      </c>
      <c r="AK2793" s="179">
        <f t="shared" si="1258"/>
        <v>0</v>
      </c>
      <c r="AL2793" s="179">
        <f t="shared" si="1259"/>
        <v>0</v>
      </c>
      <c r="AM2793" s="180" t="str">
        <f>IF(L2793=1,Stundensätze!$D$13,IF(L2793=2,Stundensätze!$D$17,IF(L2793=4,Stundensätze!$D$21,"")))</f>
        <v/>
      </c>
      <c r="AN2793" s="180" t="str">
        <f>IF(L2793=1,Stundensätze!$D$15,IF(L2793=2,Stundensätze!$D$19,IF(L2793=4,Stundensätze!$D$23,"")))</f>
        <v/>
      </c>
      <c r="AO2793" s="180">
        <f t="shared" si="1260"/>
        <v>0</v>
      </c>
      <c r="AP2793" s="180">
        <f t="shared" si="1261"/>
        <v>0</v>
      </c>
      <c r="AQ2793" s="192" t="str">
        <f t="shared" si="1262"/>
        <v/>
      </c>
      <c r="AR2793" s="192" t="str">
        <f t="shared" si="1263"/>
        <v/>
      </c>
      <c r="AS2793" s="193">
        <f t="shared" si="1264"/>
        <v>0</v>
      </c>
      <c r="AT2793" s="258">
        <f>IF(K2793=0,0,VLOOKUP(K2793,Kostenstellen!A:B,2,FALSE))</f>
        <v>0</v>
      </c>
      <c r="AU2793" s="68" t="str">
        <f t="shared" si="1246"/>
        <v/>
      </c>
      <c r="AV2793" s="68" t="str">
        <f t="shared" si="1247"/>
        <v/>
      </c>
      <c r="AW2793" s="68">
        <f>IF(AF2793=0,0,VLOOKUP($H2793,Leistungszahlen!$A$11:$H$158,4,FALSE))</f>
        <v>0</v>
      </c>
      <c r="AX2793" s="68">
        <f>IF(AF2793=0,0,VLOOKUP($H2793,Leistungszahlen!$A$11:$H$158,5,FALSE))</f>
        <v>0</v>
      </c>
      <c r="AY2793" s="68">
        <f>IF(AG2793=0,0,VLOOKUP($H2793,Leistungszahlen!$A$11:$H$158,6,FALSE))</f>
        <v>0</v>
      </c>
      <c r="AZ2793" s="68">
        <f t="shared" si="1248"/>
        <v>0</v>
      </c>
      <c r="BA2793" s="68">
        <f t="shared" si="1249"/>
        <v>0</v>
      </c>
      <c r="BC2793" s="68">
        <f t="shared" si="1265"/>
        <v>0</v>
      </c>
      <c r="BD2793" s="285"/>
    </row>
    <row r="2794" spans="1:56" s="68" customFormat="1">
      <c r="A2794" s="200"/>
      <c r="B2794" s="200"/>
      <c r="C2794" s="200"/>
      <c r="D2794" s="200"/>
      <c r="E2794" s="200"/>
      <c r="F2794" s="200"/>
      <c r="G2794" s="200"/>
      <c r="H2794" s="201"/>
      <c r="I2794" s="202"/>
      <c r="J2794" s="200"/>
      <c r="K2794" s="176"/>
      <c r="L2794" s="176"/>
      <c r="M2794" s="176"/>
      <c r="N2794" s="286"/>
      <c r="O2794" s="286"/>
      <c r="P2794" s="176"/>
      <c r="Q2794" s="203">
        <f t="shared" si="1241"/>
        <v>0</v>
      </c>
      <c r="R2794" s="203">
        <f t="shared" si="1242"/>
        <v>0</v>
      </c>
      <c r="S2794" s="203">
        <f t="shared" si="1243"/>
        <v>0</v>
      </c>
      <c r="T2794" s="203">
        <f t="shared" si="1244"/>
        <v>0</v>
      </c>
      <c r="U2794" s="203">
        <f t="shared" si="1245"/>
        <v>0</v>
      </c>
      <c r="V2794" s="175">
        <f>IF(Q2794&gt;0,VLOOKUP(Q2794,Jahresfaktoren!$A$11:$B$24,2,),0)</f>
        <v>0</v>
      </c>
      <c r="W2794" s="175">
        <f>IF(R2794&gt;0,VLOOKUP(R2794,Jahresfaktoren!$D$11:$E$24,2,),0)</f>
        <v>0</v>
      </c>
      <c r="X2794" s="175">
        <f>IF(S2794&gt;0,VLOOKUP(S2794,Jahresfaktoren!$A$28:$B$29,2,),0)</f>
        <v>0</v>
      </c>
      <c r="Y2794" s="175">
        <f>IF(T2794&gt;0,VLOOKUP(T2794,Jahresfaktoren!$A$28:$B$29,2,),0)</f>
        <v>0</v>
      </c>
      <c r="Z2794" s="175">
        <f>IF(U2794&gt;0,VLOOKUP(U2794,Jahresfaktoren!$A$32:$B$33,2,),)</f>
        <v>0</v>
      </c>
      <c r="AA2794" s="177" t="str">
        <f t="shared" si="1250"/>
        <v/>
      </c>
      <c r="AB2794" s="177" t="str">
        <f t="shared" si="1251"/>
        <v/>
      </c>
      <c r="AC2794" s="177" t="str">
        <f t="shared" si="1252"/>
        <v/>
      </c>
      <c r="AD2794" s="177" t="str">
        <f t="shared" si="1253"/>
        <v/>
      </c>
      <c r="AE2794" s="177" t="str">
        <f t="shared" si="1254"/>
        <v/>
      </c>
      <c r="AF2794" s="178">
        <f>IF(Q2794&gt;0,VLOOKUP(H2794,Leistungszahlen!$A$11:$C$158,3,),0)</f>
        <v>0</v>
      </c>
      <c r="AG2794" s="178">
        <f>IF(R2794&gt;0,VLOOKUP(H2794,Leistungszahlen!$A$11:$F$158,6,),IF(T2794&gt;0,VLOOKUP(H2794,Leistungszahlen!$A$11:$F$158,6,),0))</f>
        <v>0</v>
      </c>
      <c r="AH2794" s="179">
        <f t="shared" si="1255"/>
        <v>0</v>
      </c>
      <c r="AI2794" s="179">
        <f t="shared" si="1256"/>
        <v>0</v>
      </c>
      <c r="AJ2794" s="179">
        <f t="shared" si="1257"/>
        <v>0</v>
      </c>
      <c r="AK2794" s="179">
        <f t="shared" si="1258"/>
        <v>0</v>
      </c>
      <c r="AL2794" s="179">
        <f t="shared" si="1259"/>
        <v>0</v>
      </c>
      <c r="AM2794" s="180" t="str">
        <f>IF(L2794=1,Stundensätze!$D$13,IF(L2794=2,Stundensätze!$D$17,IF(L2794=4,Stundensätze!$D$21,"")))</f>
        <v/>
      </c>
      <c r="AN2794" s="180" t="str">
        <f>IF(L2794=1,Stundensätze!$D$15,IF(L2794=2,Stundensätze!$D$19,IF(L2794=4,Stundensätze!$D$23,"")))</f>
        <v/>
      </c>
      <c r="AO2794" s="180">
        <f t="shared" si="1260"/>
        <v>0</v>
      </c>
      <c r="AP2794" s="180">
        <f t="shared" si="1261"/>
        <v>0</v>
      </c>
      <c r="AQ2794" s="192" t="str">
        <f t="shared" si="1262"/>
        <v/>
      </c>
      <c r="AR2794" s="192" t="str">
        <f t="shared" si="1263"/>
        <v/>
      </c>
      <c r="AS2794" s="193">
        <f t="shared" si="1264"/>
        <v>0</v>
      </c>
      <c r="AT2794" s="258">
        <f>IF(K2794=0,0,VLOOKUP(K2794,Kostenstellen!A:B,2,FALSE))</f>
        <v>0</v>
      </c>
      <c r="AU2794" s="68" t="str">
        <f t="shared" si="1246"/>
        <v/>
      </c>
      <c r="AV2794" s="68" t="str">
        <f t="shared" si="1247"/>
        <v/>
      </c>
      <c r="AW2794" s="68">
        <f>IF(AF2794=0,0,VLOOKUP($H2794,Leistungszahlen!$A$11:$H$158,4,FALSE))</f>
        <v>0</v>
      </c>
      <c r="AX2794" s="68">
        <f>IF(AF2794=0,0,VLOOKUP($H2794,Leistungszahlen!$A$11:$H$158,5,FALSE))</f>
        <v>0</v>
      </c>
      <c r="AY2794" s="68">
        <f>IF(AG2794=0,0,VLOOKUP($H2794,Leistungszahlen!$A$11:$H$158,6,FALSE))</f>
        <v>0</v>
      </c>
      <c r="AZ2794" s="68">
        <f t="shared" si="1248"/>
        <v>0</v>
      </c>
      <c r="BA2794" s="68">
        <f t="shared" si="1249"/>
        <v>0</v>
      </c>
      <c r="BC2794" s="68">
        <f t="shared" si="1265"/>
        <v>0</v>
      </c>
      <c r="BD2794" s="285"/>
    </row>
    <row r="2795" spans="1:56" s="68" customFormat="1">
      <c r="A2795" s="200"/>
      <c r="B2795" s="200"/>
      <c r="C2795" s="200"/>
      <c r="D2795" s="200"/>
      <c r="E2795" s="200"/>
      <c r="F2795" s="200"/>
      <c r="G2795" s="200"/>
      <c r="H2795" s="201"/>
      <c r="I2795" s="202"/>
      <c r="J2795" s="200"/>
      <c r="K2795" s="176"/>
      <c r="L2795" s="176"/>
      <c r="M2795" s="176"/>
      <c r="N2795" s="286"/>
      <c r="O2795" s="286"/>
      <c r="P2795" s="176"/>
      <c r="Q2795" s="203">
        <f t="shared" si="1241"/>
        <v>0</v>
      </c>
      <c r="R2795" s="203">
        <f t="shared" si="1242"/>
        <v>0</v>
      </c>
      <c r="S2795" s="203">
        <f t="shared" si="1243"/>
        <v>0</v>
      </c>
      <c r="T2795" s="203">
        <f t="shared" si="1244"/>
        <v>0</v>
      </c>
      <c r="U2795" s="203">
        <f t="shared" si="1245"/>
        <v>0</v>
      </c>
      <c r="V2795" s="175">
        <f>IF(Q2795&gt;0,VLOOKUP(Q2795,Jahresfaktoren!$A$11:$B$24,2,),0)</f>
        <v>0</v>
      </c>
      <c r="W2795" s="175">
        <f>IF(R2795&gt;0,VLOOKUP(R2795,Jahresfaktoren!$D$11:$E$24,2,),0)</f>
        <v>0</v>
      </c>
      <c r="X2795" s="175">
        <f>IF(S2795&gt;0,VLOOKUP(S2795,Jahresfaktoren!$A$28:$B$29,2,),0)</f>
        <v>0</v>
      </c>
      <c r="Y2795" s="175">
        <f>IF(T2795&gt;0,VLOOKUP(T2795,Jahresfaktoren!$A$28:$B$29,2,),0)</f>
        <v>0</v>
      </c>
      <c r="Z2795" s="175">
        <f>IF(U2795&gt;0,VLOOKUP(U2795,Jahresfaktoren!$A$32:$B$33,2,),)</f>
        <v>0</v>
      </c>
      <c r="AA2795" s="177" t="str">
        <f t="shared" si="1250"/>
        <v/>
      </c>
      <c r="AB2795" s="177" t="str">
        <f t="shared" si="1251"/>
        <v/>
      </c>
      <c r="AC2795" s="177" t="str">
        <f t="shared" si="1252"/>
        <v/>
      </c>
      <c r="AD2795" s="177" t="str">
        <f t="shared" si="1253"/>
        <v/>
      </c>
      <c r="AE2795" s="177" t="str">
        <f t="shared" si="1254"/>
        <v/>
      </c>
      <c r="AF2795" s="178">
        <f>IF(Q2795&gt;0,VLOOKUP(H2795,Leistungszahlen!$A$11:$C$158,3,),0)</f>
        <v>0</v>
      </c>
      <c r="AG2795" s="178">
        <f>IF(R2795&gt;0,VLOOKUP(H2795,Leistungszahlen!$A$11:$F$158,6,),IF(T2795&gt;0,VLOOKUP(H2795,Leistungszahlen!$A$11:$F$158,6,),0))</f>
        <v>0</v>
      </c>
      <c r="AH2795" s="179">
        <f t="shared" si="1255"/>
        <v>0</v>
      </c>
      <c r="AI2795" s="179">
        <f t="shared" si="1256"/>
        <v>0</v>
      </c>
      <c r="AJ2795" s="179">
        <f t="shared" si="1257"/>
        <v>0</v>
      </c>
      <c r="AK2795" s="179">
        <f t="shared" si="1258"/>
        <v>0</v>
      </c>
      <c r="AL2795" s="179">
        <f t="shared" si="1259"/>
        <v>0</v>
      </c>
      <c r="AM2795" s="180" t="str">
        <f>IF(L2795=1,Stundensätze!$D$13,IF(L2795=2,Stundensätze!$D$17,IF(L2795=4,Stundensätze!$D$21,"")))</f>
        <v/>
      </c>
      <c r="AN2795" s="180" t="str">
        <f>IF(L2795=1,Stundensätze!$D$15,IF(L2795=2,Stundensätze!$D$19,IF(L2795=4,Stundensätze!$D$23,"")))</f>
        <v/>
      </c>
      <c r="AO2795" s="180">
        <f t="shared" si="1260"/>
        <v>0</v>
      </c>
      <c r="AP2795" s="180">
        <f t="shared" si="1261"/>
        <v>0</v>
      </c>
      <c r="AQ2795" s="192" t="str">
        <f t="shared" si="1262"/>
        <v/>
      </c>
      <c r="AR2795" s="192" t="str">
        <f t="shared" si="1263"/>
        <v/>
      </c>
      <c r="AS2795" s="193">
        <f t="shared" si="1264"/>
        <v>0</v>
      </c>
      <c r="AT2795" s="258">
        <f>IF(K2795=0,0,VLOOKUP(K2795,Kostenstellen!A:B,2,FALSE))</f>
        <v>0</v>
      </c>
      <c r="AU2795" s="68" t="str">
        <f t="shared" si="1246"/>
        <v/>
      </c>
      <c r="AV2795" s="68" t="str">
        <f t="shared" si="1247"/>
        <v/>
      </c>
      <c r="AW2795" s="68">
        <f>IF(AF2795=0,0,VLOOKUP($H2795,Leistungszahlen!$A$11:$H$158,4,FALSE))</f>
        <v>0</v>
      </c>
      <c r="AX2795" s="68">
        <f>IF(AF2795=0,0,VLOOKUP($H2795,Leistungszahlen!$A$11:$H$158,5,FALSE))</f>
        <v>0</v>
      </c>
      <c r="AY2795" s="68">
        <f>IF(AG2795=0,0,VLOOKUP($H2795,Leistungszahlen!$A$11:$H$158,6,FALSE))</f>
        <v>0</v>
      </c>
      <c r="AZ2795" s="68">
        <f t="shared" si="1248"/>
        <v>0</v>
      </c>
      <c r="BA2795" s="68">
        <f t="shared" si="1249"/>
        <v>0</v>
      </c>
      <c r="BC2795" s="68">
        <f t="shared" si="1265"/>
        <v>0</v>
      </c>
      <c r="BD2795" s="285"/>
    </row>
    <row r="2796" spans="1:56" s="68" customFormat="1">
      <c r="A2796" s="200"/>
      <c r="B2796" s="200"/>
      <c r="C2796" s="200"/>
      <c r="D2796" s="200"/>
      <c r="E2796" s="200"/>
      <c r="F2796" s="200"/>
      <c r="G2796" s="200"/>
      <c r="H2796" s="201"/>
      <c r="I2796" s="202"/>
      <c r="J2796" s="200"/>
      <c r="K2796" s="176"/>
      <c r="L2796" s="176"/>
      <c r="M2796" s="176"/>
      <c r="N2796" s="286"/>
      <c r="O2796" s="286"/>
      <c r="P2796" s="176"/>
      <c r="Q2796" s="203">
        <f t="shared" si="1241"/>
        <v>0</v>
      </c>
      <c r="R2796" s="203">
        <f t="shared" si="1242"/>
        <v>0</v>
      </c>
      <c r="S2796" s="203">
        <f t="shared" si="1243"/>
        <v>0</v>
      </c>
      <c r="T2796" s="203">
        <f t="shared" si="1244"/>
        <v>0</v>
      </c>
      <c r="U2796" s="203">
        <f t="shared" si="1245"/>
        <v>0</v>
      </c>
      <c r="V2796" s="175">
        <f>IF(Q2796&gt;0,VLOOKUP(Q2796,Jahresfaktoren!$A$11:$B$24,2,),0)</f>
        <v>0</v>
      </c>
      <c r="W2796" s="175">
        <f>IF(R2796&gt;0,VLOOKUP(R2796,Jahresfaktoren!$D$11:$E$24,2,),0)</f>
        <v>0</v>
      </c>
      <c r="X2796" s="175">
        <f>IF(S2796&gt;0,VLOOKUP(S2796,Jahresfaktoren!$A$28:$B$29,2,),0)</f>
        <v>0</v>
      </c>
      <c r="Y2796" s="175">
        <f>IF(T2796&gt;0,VLOOKUP(T2796,Jahresfaktoren!$A$28:$B$29,2,),0)</f>
        <v>0</v>
      </c>
      <c r="Z2796" s="175">
        <f>IF(U2796&gt;0,VLOOKUP(U2796,Jahresfaktoren!$A$32:$B$33,2,),)</f>
        <v>0</v>
      </c>
      <c r="AA2796" s="177" t="str">
        <f t="shared" si="1250"/>
        <v/>
      </c>
      <c r="AB2796" s="177" t="str">
        <f t="shared" si="1251"/>
        <v/>
      </c>
      <c r="AC2796" s="177" t="str">
        <f t="shared" si="1252"/>
        <v/>
      </c>
      <c r="AD2796" s="177" t="str">
        <f t="shared" si="1253"/>
        <v/>
      </c>
      <c r="AE2796" s="177" t="str">
        <f t="shared" si="1254"/>
        <v/>
      </c>
      <c r="AF2796" s="178">
        <f>IF(Q2796&gt;0,VLOOKUP(H2796,Leistungszahlen!$A$11:$C$158,3,),0)</f>
        <v>0</v>
      </c>
      <c r="AG2796" s="178">
        <f>IF(R2796&gt;0,VLOOKUP(H2796,Leistungszahlen!$A$11:$F$158,6,),IF(T2796&gt;0,VLOOKUP(H2796,Leistungszahlen!$A$11:$F$158,6,),0))</f>
        <v>0</v>
      </c>
      <c r="AH2796" s="179">
        <f t="shared" si="1255"/>
        <v>0</v>
      </c>
      <c r="AI2796" s="179">
        <f t="shared" si="1256"/>
        <v>0</v>
      </c>
      <c r="AJ2796" s="179">
        <f t="shared" si="1257"/>
        <v>0</v>
      </c>
      <c r="AK2796" s="179">
        <f t="shared" si="1258"/>
        <v>0</v>
      </c>
      <c r="AL2796" s="179">
        <f t="shared" si="1259"/>
        <v>0</v>
      </c>
      <c r="AM2796" s="180" t="str">
        <f>IF(L2796=1,Stundensätze!$D$13,IF(L2796=2,Stundensätze!$D$17,IF(L2796=4,Stundensätze!$D$21,"")))</f>
        <v/>
      </c>
      <c r="AN2796" s="180" t="str">
        <f>IF(L2796=1,Stundensätze!$D$15,IF(L2796=2,Stundensätze!$D$19,IF(L2796=4,Stundensätze!$D$23,"")))</f>
        <v/>
      </c>
      <c r="AO2796" s="180">
        <f t="shared" si="1260"/>
        <v>0</v>
      </c>
      <c r="AP2796" s="180">
        <f t="shared" si="1261"/>
        <v>0</v>
      </c>
      <c r="AQ2796" s="192" t="str">
        <f t="shared" si="1262"/>
        <v/>
      </c>
      <c r="AR2796" s="192" t="str">
        <f t="shared" si="1263"/>
        <v/>
      </c>
      <c r="AS2796" s="193">
        <f t="shared" si="1264"/>
        <v>0</v>
      </c>
      <c r="AT2796" s="258">
        <f>IF(K2796=0,0,VLOOKUP(K2796,Kostenstellen!A:B,2,FALSE))</f>
        <v>0</v>
      </c>
      <c r="AU2796" s="68" t="str">
        <f t="shared" si="1246"/>
        <v/>
      </c>
      <c r="AV2796" s="68" t="str">
        <f t="shared" si="1247"/>
        <v/>
      </c>
      <c r="AW2796" s="68">
        <f>IF(AF2796=0,0,VLOOKUP($H2796,Leistungszahlen!$A$11:$H$158,4,FALSE))</f>
        <v>0</v>
      </c>
      <c r="AX2796" s="68">
        <f>IF(AF2796=0,0,VLOOKUP($H2796,Leistungszahlen!$A$11:$H$158,5,FALSE))</f>
        <v>0</v>
      </c>
      <c r="AY2796" s="68">
        <f>IF(AG2796=0,0,VLOOKUP($H2796,Leistungszahlen!$A$11:$H$158,6,FALSE))</f>
        <v>0</v>
      </c>
      <c r="AZ2796" s="68">
        <f t="shared" si="1248"/>
        <v>0</v>
      </c>
      <c r="BA2796" s="68">
        <f t="shared" si="1249"/>
        <v>0</v>
      </c>
      <c r="BC2796" s="68">
        <f t="shared" si="1265"/>
        <v>0</v>
      </c>
      <c r="BD2796" s="285"/>
    </row>
    <row r="2797" spans="1:56" s="68" customFormat="1">
      <c r="A2797" s="200"/>
      <c r="B2797" s="200"/>
      <c r="C2797" s="200"/>
      <c r="D2797" s="200"/>
      <c r="E2797" s="200"/>
      <c r="F2797" s="200"/>
      <c r="G2797" s="200"/>
      <c r="H2797" s="201"/>
      <c r="I2797" s="202"/>
      <c r="J2797" s="200"/>
      <c r="K2797" s="176"/>
      <c r="L2797" s="176"/>
      <c r="M2797" s="176"/>
      <c r="N2797" s="286"/>
      <c r="O2797" s="286"/>
      <c r="P2797" s="176"/>
      <c r="Q2797" s="203">
        <f t="shared" si="1241"/>
        <v>0</v>
      </c>
      <c r="R2797" s="203">
        <f t="shared" si="1242"/>
        <v>0</v>
      </c>
      <c r="S2797" s="203">
        <f t="shared" si="1243"/>
        <v>0</v>
      </c>
      <c r="T2797" s="203">
        <f t="shared" si="1244"/>
        <v>0</v>
      </c>
      <c r="U2797" s="203">
        <f t="shared" si="1245"/>
        <v>0</v>
      </c>
      <c r="V2797" s="175">
        <f>IF(Q2797&gt;0,VLOOKUP(Q2797,Jahresfaktoren!$A$11:$B$24,2,),0)</f>
        <v>0</v>
      </c>
      <c r="W2797" s="175">
        <f>IF(R2797&gt;0,VLOOKUP(R2797,Jahresfaktoren!$D$11:$E$24,2,),0)</f>
        <v>0</v>
      </c>
      <c r="X2797" s="175">
        <f>IF(S2797&gt;0,VLOOKUP(S2797,Jahresfaktoren!$A$28:$B$29,2,),0)</f>
        <v>0</v>
      </c>
      <c r="Y2797" s="175">
        <f>IF(T2797&gt;0,VLOOKUP(T2797,Jahresfaktoren!$A$28:$B$29,2,),0)</f>
        <v>0</v>
      </c>
      <c r="Z2797" s="175">
        <f>IF(U2797&gt;0,VLOOKUP(U2797,Jahresfaktoren!$A$32:$B$33,2,),)</f>
        <v>0</v>
      </c>
      <c r="AA2797" s="177" t="str">
        <f t="shared" si="1250"/>
        <v/>
      </c>
      <c r="AB2797" s="177" t="str">
        <f t="shared" si="1251"/>
        <v/>
      </c>
      <c r="AC2797" s="177" t="str">
        <f t="shared" si="1252"/>
        <v/>
      </c>
      <c r="AD2797" s="177" t="str">
        <f t="shared" si="1253"/>
        <v/>
      </c>
      <c r="AE2797" s="177" t="str">
        <f t="shared" si="1254"/>
        <v/>
      </c>
      <c r="AF2797" s="178">
        <f>IF(Q2797&gt;0,VLOOKUP(H2797,Leistungszahlen!$A$11:$C$158,3,),0)</f>
        <v>0</v>
      </c>
      <c r="AG2797" s="178">
        <f>IF(R2797&gt;0,VLOOKUP(H2797,Leistungszahlen!$A$11:$F$158,6,),IF(T2797&gt;0,VLOOKUP(H2797,Leistungszahlen!$A$11:$F$158,6,),0))</f>
        <v>0</v>
      </c>
      <c r="AH2797" s="179">
        <f t="shared" si="1255"/>
        <v>0</v>
      </c>
      <c r="AI2797" s="179">
        <f t="shared" si="1256"/>
        <v>0</v>
      </c>
      <c r="AJ2797" s="179">
        <f t="shared" si="1257"/>
        <v>0</v>
      </c>
      <c r="AK2797" s="179">
        <f t="shared" si="1258"/>
        <v>0</v>
      </c>
      <c r="AL2797" s="179">
        <f t="shared" si="1259"/>
        <v>0</v>
      </c>
      <c r="AM2797" s="180" t="str">
        <f>IF(L2797=1,Stundensätze!$D$13,IF(L2797=2,Stundensätze!$D$17,IF(L2797=4,Stundensätze!$D$21,"")))</f>
        <v/>
      </c>
      <c r="AN2797" s="180" t="str">
        <f>IF(L2797=1,Stundensätze!$D$15,IF(L2797=2,Stundensätze!$D$19,IF(L2797=4,Stundensätze!$D$23,"")))</f>
        <v/>
      </c>
      <c r="AO2797" s="180">
        <f t="shared" si="1260"/>
        <v>0</v>
      </c>
      <c r="AP2797" s="180">
        <f t="shared" si="1261"/>
        <v>0</v>
      </c>
      <c r="AQ2797" s="192" t="str">
        <f t="shared" si="1262"/>
        <v/>
      </c>
      <c r="AR2797" s="192" t="str">
        <f t="shared" si="1263"/>
        <v/>
      </c>
      <c r="AS2797" s="193">
        <f t="shared" si="1264"/>
        <v>0</v>
      </c>
      <c r="AT2797" s="258">
        <f>IF(K2797=0,0,VLOOKUP(K2797,Kostenstellen!A:B,2,FALSE))</f>
        <v>0</v>
      </c>
      <c r="AU2797" s="68" t="str">
        <f t="shared" si="1246"/>
        <v/>
      </c>
      <c r="AV2797" s="68" t="str">
        <f t="shared" si="1247"/>
        <v/>
      </c>
      <c r="AW2797" s="68">
        <f>IF(AF2797=0,0,VLOOKUP($H2797,Leistungszahlen!$A$11:$H$158,4,FALSE))</f>
        <v>0</v>
      </c>
      <c r="AX2797" s="68">
        <f>IF(AF2797=0,0,VLOOKUP($H2797,Leistungszahlen!$A$11:$H$158,5,FALSE))</f>
        <v>0</v>
      </c>
      <c r="AY2797" s="68">
        <f>IF(AG2797=0,0,VLOOKUP($H2797,Leistungszahlen!$A$11:$H$158,6,FALSE))</f>
        <v>0</v>
      </c>
      <c r="AZ2797" s="68">
        <f t="shared" si="1248"/>
        <v>0</v>
      </c>
      <c r="BA2797" s="68">
        <f t="shared" si="1249"/>
        <v>0</v>
      </c>
      <c r="BC2797" s="68">
        <f t="shared" si="1265"/>
        <v>0</v>
      </c>
      <c r="BD2797" s="285"/>
    </row>
    <row r="2798" spans="1:56" s="68" customFormat="1">
      <c r="A2798" s="200"/>
      <c r="B2798" s="200"/>
      <c r="C2798" s="200"/>
      <c r="D2798" s="200"/>
      <c r="E2798" s="200"/>
      <c r="F2798" s="200"/>
      <c r="G2798" s="200"/>
      <c r="H2798" s="201"/>
      <c r="I2798" s="202"/>
      <c r="J2798" s="200"/>
      <c r="K2798" s="176"/>
      <c r="L2798" s="176"/>
      <c r="M2798" s="176"/>
      <c r="N2798" s="286"/>
      <c r="O2798" s="286"/>
      <c r="P2798" s="176"/>
      <c r="Q2798" s="203">
        <f t="shared" si="1241"/>
        <v>0</v>
      </c>
      <c r="R2798" s="203">
        <f t="shared" si="1242"/>
        <v>0</v>
      </c>
      <c r="S2798" s="203">
        <f t="shared" si="1243"/>
        <v>0</v>
      </c>
      <c r="T2798" s="203">
        <f t="shared" si="1244"/>
        <v>0</v>
      </c>
      <c r="U2798" s="203">
        <f t="shared" si="1245"/>
        <v>0</v>
      </c>
      <c r="V2798" s="175">
        <f>IF(Q2798&gt;0,VLOOKUP(Q2798,Jahresfaktoren!$A$11:$B$24,2,),0)</f>
        <v>0</v>
      </c>
      <c r="W2798" s="175">
        <f>IF(R2798&gt;0,VLOOKUP(R2798,Jahresfaktoren!$D$11:$E$24,2,),0)</f>
        <v>0</v>
      </c>
      <c r="X2798" s="175">
        <f>IF(S2798&gt;0,VLOOKUP(S2798,Jahresfaktoren!$A$28:$B$29,2,),0)</f>
        <v>0</v>
      </c>
      <c r="Y2798" s="175">
        <f>IF(T2798&gt;0,VLOOKUP(T2798,Jahresfaktoren!$A$28:$B$29,2,),0)</f>
        <v>0</v>
      </c>
      <c r="Z2798" s="175">
        <f>IF(U2798&gt;0,VLOOKUP(U2798,Jahresfaktoren!$A$32:$B$33,2,),)</f>
        <v>0</v>
      </c>
      <c r="AA2798" s="177" t="str">
        <f t="shared" si="1250"/>
        <v/>
      </c>
      <c r="AB2798" s="177" t="str">
        <f t="shared" si="1251"/>
        <v/>
      </c>
      <c r="AC2798" s="177" t="str">
        <f t="shared" si="1252"/>
        <v/>
      </c>
      <c r="AD2798" s="177" t="str">
        <f t="shared" si="1253"/>
        <v/>
      </c>
      <c r="AE2798" s="177" t="str">
        <f t="shared" si="1254"/>
        <v/>
      </c>
      <c r="AF2798" s="178">
        <f>IF(Q2798&gt;0,VLOOKUP(H2798,Leistungszahlen!$A$11:$C$158,3,),0)</f>
        <v>0</v>
      </c>
      <c r="AG2798" s="178">
        <f>IF(R2798&gt;0,VLOOKUP(H2798,Leistungszahlen!$A$11:$F$158,6,),IF(T2798&gt;0,VLOOKUP(H2798,Leistungszahlen!$A$11:$F$158,6,),0))</f>
        <v>0</v>
      </c>
      <c r="AH2798" s="179">
        <f t="shared" si="1255"/>
        <v>0</v>
      </c>
      <c r="AI2798" s="179">
        <f t="shared" si="1256"/>
        <v>0</v>
      </c>
      <c r="AJ2798" s="179">
        <f t="shared" si="1257"/>
        <v>0</v>
      </c>
      <c r="AK2798" s="179">
        <f t="shared" si="1258"/>
        <v>0</v>
      </c>
      <c r="AL2798" s="179">
        <f t="shared" si="1259"/>
        <v>0</v>
      </c>
      <c r="AM2798" s="180" t="str">
        <f>IF(L2798=1,Stundensätze!$D$13,IF(L2798=2,Stundensätze!$D$17,IF(L2798=4,Stundensätze!$D$21,"")))</f>
        <v/>
      </c>
      <c r="AN2798" s="180" t="str">
        <f>IF(L2798=1,Stundensätze!$D$15,IF(L2798=2,Stundensätze!$D$19,IF(L2798=4,Stundensätze!$D$23,"")))</f>
        <v/>
      </c>
      <c r="AO2798" s="180">
        <f t="shared" si="1260"/>
        <v>0</v>
      </c>
      <c r="AP2798" s="180">
        <f t="shared" si="1261"/>
        <v>0</v>
      </c>
      <c r="AQ2798" s="192" t="str">
        <f t="shared" si="1262"/>
        <v/>
      </c>
      <c r="AR2798" s="192" t="str">
        <f t="shared" si="1263"/>
        <v/>
      </c>
      <c r="AS2798" s="193">
        <f t="shared" si="1264"/>
        <v>0</v>
      </c>
      <c r="AT2798" s="258">
        <f>IF(K2798=0,0,VLOOKUP(K2798,Kostenstellen!A:B,2,FALSE))</f>
        <v>0</v>
      </c>
      <c r="AU2798" s="68" t="str">
        <f t="shared" si="1246"/>
        <v/>
      </c>
      <c r="AV2798" s="68" t="str">
        <f t="shared" si="1247"/>
        <v/>
      </c>
      <c r="AW2798" s="68">
        <f>IF(AF2798=0,0,VLOOKUP($H2798,Leistungszahlen!$A$11:$H$158,4,FALSE))</f>
        <v>0</v>
      </c>
      <c r="AX2798" s="68">
        <f>IF(AF2798=0,0,VLOOKUP($H2798,Leistungszahlen!$A$11:$H$158,5,FALSE))</f>
        <v>0</v>
      </c>
      <c r="AY2798" s="68">
        <f>IF(AG2798=0,0,VLOOKUP($H2798,Leistungszahlen!$A$11:$H$158,6,FALSE))</f>
        <v>0</v>
      </c>
      <c r="AZ2798" s="68">
        <f t="shared" si="1248"/>
        <v>0</v>
      </c>
      <c r="BA2798" s="68">
        <f t="shared" si="1249"/>
        <v>0</v>
      </c>
      <c r="BC2798" s="68">
        <f t="shared" si="1265"/>
        <v>0</v>
      </c>
      <c r="BD2798" s="285"/>
    </row>
    <row r="2799" spans="1:56" s="68" customFormat="1">
      <c r="A2799" s="200"/>
      <c r="B2799" s="200"/>
      <c r="C2799" s="200"/>
      <c r="D2799" s="200"/>
      <c r="E2799" s="200"/>
      <c r="F2799" s="200"/>
      <c r="G2799" s="200"/>
      <c r="H2799" s="201"/>
      <c r="I2799" s="202"/>
      <c r="J2799" s="200"/>
      <c r="K2799" s="176"/>
      <c r="L2799" s="176"/>
      <c r="M2799" s="176"/>
      <c r="N2799" s="286"/>
      <c r="O2799" s="286"/>
      <c r="P2799" s="176"/>
      <c r="Q2799" s="203">
        <f t="shared" si="1241"/>
        <v>0</v>
      </c>
      <c r="R2799" s="203">
        <f t="shared" si="1242"/>
        <v>0</v>
      </c>
      <c r="S2799" s="203">
        <f t="shared" si="1243"/>
        <v>0</v>
      </c>
      <c r="T2799" s="203">
        <f t="shared" si="1244"/>
        <v>0</v>
      </c>
      <c r="U2799" s="203">
        <f t="shared" si="1245"/>
        <v>0</v>
      </c>
      <c r="V2799" s="175">
        <f>IF(Q2799&gt;0,VLOOKUP(Q2799,Jahresfaktoren!$A$11:$B$24,2,),0)</f>
        <v>0</v>
      </c>
      <c r="W2799" s="175">
        <f>IF(R2799&gt;0,VLOOKUP(R2799,Jahresfaktoren!$D$11:$E$24,2,),0)</f>
        <v>0</v>
      </c>
      <c r="X2799" s="175">
        <f>IF(S2799&gt;0,VLOOKUP(S2799,Jahresfaktoren!$A$28:$B$29,2,),0)</f>
        <v>0</v>
      </c>
      <c r="Y2799" s="175">
        <f>IF(T2799&gt;0,VLOOKUP(T2799,Jahresfaktoren!$A$28:$B$29,2,),0)</f>
        <v>0</v>
      </c>
      <c r="Z2799" s="175">
        <f>IF(U2799&gt;0,VLOOKUP(U2799,Jahresfaktoren!$A$32:$B$33,2,),)</f>
        <v>0</v>
      </c>
      <c r="AA2799" s="177" t="str">
        <f t="shared" si="1250"/>
        <v/>
      </c>
      <c r="AB2799" s="177" t="str">
        <f t="shared" si="1251"/>
        <v/>
      </c>
      <c r="AC2799" s="177" t="str">
        <f t="shared" si="1252"/>
        <v/>
      </c>
      <c r="AD2799" s="177" t="str">
        <f t="shared" si="1253"/>
        <v/>
      </c>
      <c r="AE2799" s="177" t="str">
        <f t="shared" si="1254"/>
        <v/>
      </c>
      <c r="AF2799" s="178">
        <f>IF(Q2799&gt;0,VLOOKUP(H2799,Leistungszahlen!$A$11:$C$158,3,),0)</f>
        <v>0</v>
      </c>
      <c r="AG2799" s="178">
        <f>IF(R2799&gt;0,VLOOKUP(H2799,Leistungszahlen!$A$11:$F$158,6,),IF(T2799&gt;0,VLOOKUP(H2799,Leistungszahlen!$A$11:$F$158,6,),0))</f>
        <v>0</v>
      </c>
      <c r="AH2799" s="179">
        <f t="shared" si="1255"/>
        <v>0</v>
      </c>
      <c r="AI2799" s="179">
        <f t="shared" si="1256"/>
        <v>0</v>
      </c>
      <c r="AJ2799" s="179">
        <f t="shared" si="1257"/>
        <v>0</v>
      </c>
      <c r="AK2799" s="179">
        <f t="shared" si="1258"/>
        <v>0</v>
      </c>
      <c r="AL2799" s="179">
        <f t="shared" si="1259"/>
        <v>0</v>
      </c>
      <c r="AM2799" s="180" t="str">
        <f>IF(L2799=1,Stundensätze!$D$13,IF(L2799=2,Stundensätze!$D$17,IF(L2799=4,Stundensätze!$D$21,"")))</f>
        <v/>
      </c>
      <c r="AN2799" s="180" t="str">
        <f>IF(L2799=1,Stundensätze!$D$15,IF(L2799=2,Stundensätze!$D$19,IF(L2799=4,Stundensätze!$D$23,"")))</f>
        <v/>
      </c>
      <c r="AO2799" s="180">
        <f t="shared" si="1260"/>
        <v>0</v>
      </c>
      <c r="AP2799" s="180">
        <f t="shared" si="1261"/>
        <v>0</v>
      </c>
      <c r="AQ2799" s="192" t="str">
        <f t="shared" si="1262"/>
        <v/>
      </c>
      <c r="AR2799" s="192" t="str">
        <f t="shared" si="1263"/>
        <v/>
      </c>
      <c r="AS2799" s="193">
        <f t="shared" si="1264"/>
        <v>0</v>
      </c>
      <c r="AT2799" s="258">
        <f>IF(K2799=0,0,VLOOKUP(K2799,Kostenstellen!A:B,2,FALSE))</f>
        <v>0</v>
      </c>
      <c r="AU2799" s="68" t="str">
        <f t="shared" si="1246"/>
        <v/>
      </c>
      <c r="AV2799" s="68" t="str">
        <f t="shared" si="1247"/>
        <v/>
      </c>
      <c r="AW2799" s="68">
        <f>IF(AF2799=0,0,VLOOKUP($H2799,Leistungszahlen!$A$11:$H$158,4,FALSE))</f>
        <v>0</v>
      </c>
      <c r="AX2799" s="68">
        <f>IF(AF2799=0,0,VLOOKUP($H2799,Leistungszahlen!$A$11:$H$158,5,FALSE))</f>
        <v>0</v>
      </c>
      <c r="AY2799" s="68">
        <f>IF(AG2799=0,0,VLOOKUP($H2799,Leistungszahlen!$A$11:$H$158,6,FALSE))</f>
        <v>0</v>
      </c>
      <c r="AZ2799" s="68">
        <f t="shared" si="1248"/>
        <v>0</v>
      </c>
      <c r="BA2799" s="68">
        <f t="shared" si="1249"/>
        <v>0</v>
      </c>
      <c r="BC2799" s="68">
        <f t="shared" si="1265"/>
        <v>0</v>
      </c>
      <c r="BD2799" s="285"/>
    </row>
    <row r="2800" spans="1:56" s="68" customFormat="1">
      <c r="A2800" s="200"/>
      <c r="B2800" s="200"/>
      <c r="C2800" s="200"/>
      <c r="D2800" s="200"/>
      <c r="E2800" s="200"/>
      <c r="F2800" s="200"/>
      <c r="G2800" s="200"/>
      <c r="H2800" s="201"/>
      <c r="I2800" s="202"/>
      <c r="J2800" s="200"/>
      <c r="K2800" s="176"/>
      <c r="L2800" s="176"/>
      <c r="M2800" s="176"/>
      <c r="N2800" s="286"/>
      <c r="O2800" s="286"/>
      <c r="P2800" s="176"/>
      <c r="Q2800" s="203">
        <f t="shared" si="1241"/>
        <v>0</v>
      </c>
      <c r="R2800" s="203">
        <f t="shared" si="1242"/>
        <v>0</v>
      </c>
      <c r="S2800" s="203">
        <f t="shared" si="1243"/>
        <v>0</v>
      </c>
      <c r="T2800" s="203">
        <f t="shared" si="1244"/>
        <v>0</v>
      </c>
      <c r="U2800" s="203">
        <f t="shared" si="1245"/>
        <v>0</v>
      </c>
      <c r="V2800" s="175">
        <f>IF(Q2800&gt;0,VLOOKUP(Q2800,Jahresfaktoren!$A$11:$B$24,2,),0)</f>
        <v>0</v>
      </c>
      <c r="W2800" s="175">
        <f>IF(R2800&gt;0,VLOOKUP(R2800,Jahresfaktoren!$D$11:$E$24,2,),0)</f>
        <v>0</v>
      </c>
      <c r="X2800" s="175">
        <f>IF(S2800&gt;0,VLOOKUP(S2800,Jahresfaktoren!$A$28:$B$29,2,),0)</f>
        <v>0</v>
      </c>
      <c r="Y2800" s="175">
        <f>IF(T2800&gt;0,VLOOKUP(T2800,Jahresfaktoren!$A$28:$B$29,2,),0)</f>
        <v>0</v>
      </c>
      <c r="Z2800" s="175">
        <f>IF(U2800&gt;0,VLOOKUP(U2800,Jahresfaktoren!$A$32:$B$33,2,),)</f>
        <v>0</v>
      </c>
      <c r="AA2800" s="177" t="str">
        <f t="shared" si="1250"/>
        <v/>
      </c>
      <c r="AB2800" s="177" t="str">
        <f t="shared" si="1251"/>
        <v/>
      </c>
      <c r="AC2800" s="177" t="str">
        <f t="shared" si="1252"/>
        <v/>
      </c>
      <c r="AD2800" s="177" t="str">
        <f t="shared" si="1253"/>
        <v/>
      </c>
      <c r="AE2800" s="177" t="str">
        <f t="shared" si="1254"/>
        <v/>
      </c>
      <c r="AF2800" s="178">
        <f>IF(Q2800&gt;0,VLOOKUP(H2800,Leistungszahlen!$A$11:$C$158,3,),0)</f>
        <v>0</v>
      </c>
      <c r="AG2800" s="178">
        <f>IF(R2800&gt;0,VLOOKUP(H2800,Leistungszahlen!$A$11:$F$158,6,),IF(T2800&gt;0,VLOOKUP(H2800,Leistungszahlen!$A$11:$F$158,6,),0))</f>
        <v>0</v>
      </c>
      <c r="AH2800" s="179">
        <f t="shared" si="1255"/>
        <v>0</v>
      </c>
      <c r="AI2800" s="179">
        <f t="shared" si="1256"/>
        <v>0</v>
      </c>
      <c r="AJ2800" s="179">
        <f t="shared" si="1257"/>
        <v>0</v>
      </c>
      <c r="AK2800" s="179">
        <f t="shared" si="1258"/>
        <v>0</v>
      </c>
      <c r="AL2800" s="179">
        <f t="shared" si="1259"/>
        <v>0</v>
      </c>
      <c r="AM2800" s="180" t="str">
        <f>IF(L2800=1,Stundensätze!$D$13,IF(L2800=2,Stundensätze!$D$17,IF(L2800=4,Stundensätze!$D$21,"")))</f>
        <v/>
      </c>
      <c r="AN2800" s="180" t="str">
        <f>IF(L2800=1,Stundensätze!$D$15,IF(L2800=2,Stundensätze!$D$19,IF(L2800=4,Stundensätze!$D$23,"")))</f>
        <v/>
      </c>
      <c r="AO2800" s="180">
        <f t="shared" si="1260"/>
        <v>0</v>
      </c>
      <c r="AP2800" s="180">
        <f t="shared" si="1261"/>
        <v>0</v>
      </c>
      <c r="AQ2800" s="192" t="str">
        <f t="shared" si="1262"/>
        <v/>
      </c>
      <c r="AR2800" s="192" t="str">
        <f t="shared" si="1263"/>
        <v/>
      </c>
      <c r="AS2800" s="193">
        <f t="shared" si="1264"/>
        <v>0</v>
      </c>
      <c r="AT2800" s="258">
        <f>IF(K2800=0,0,VLOOKUP(K2800,Kostenstellen!A:B,2,FALSE))</f>
        <v>0</v>
      </c>
      <c r="AU2800" s="68" t="str">
        <f t="shared" si="1246"/>
        <v/>
      </c>
      <c r="AV2800" s="68" t="str">
        <f t="shared" si="1247"/>
        <v/>
      </c>
      <c r="AW2800" s="68">
        <f>IF(AF2800=0,0,VLOOKUP($H2800,Leistungszahlen!$A$11:$H$158,4,FALSE))</f>
        <v>0</v>
      </c>
      <c r="AX2800" s="68">
        <f>IF(AF2800=0,0,VLOOKUP($H2800,Leistungszahlen!$A$11:$H$158,5,FALSE))</f>
        <v>0</v>
      </c>
      <c r="AY2800" s="68">
        <f>IF(AG2800=0,0,VLOOKUP($H2800,Leistungszahlen!$A$11:$H$158,6,FALSE))</f>
        <v>0</v>
      </c>
      <c r="AZ2800" s="68">
        <f t="shared" si="1248"/>
        <v>0</v>
      </c>
      <c r="BA2800" s="68">
        <f t="shared" si="1249"/>
        <v>0</v>
      </c>
      <c r="BC2800" s="68">
        <f t="shared" si="1265"/>
        <v>0</v>
      </c>
      <c r="BD2800" s="285"/>
    </row>
    <row r="2801" spans="1:56" s="68" customFormat="1">
      <c r="A2801" s="200"/>
      <c r="B2801" s="200"/>
      <c r="C2801" s="200"/>
      <c r="D2801" s="200"/>
      <c r="E2801" s="200"/>
      <c r="F2801" s="200"/>
      <c r="G2801" s="200"/>
      <c r="H2801" s="201"/>
      <c r="I2801" s="202"/>
      <c r="J2801" s="200"/>
      <c r="K2801" s="176"/>
      <c r="L2801" s="176"/>
      <c r="M2801" s="176"/>
      <c r="N2801" s="286"/>
      <c r="O2801" s="286"/>
      <c r="P2801" s="176"/>
      <c r="Q2801" s="203">
        <f t="shared" si="1241"/>
        <v>0</v>
      </c>
      <c r="R2801" s="203">
        <f t="shared" si="1242"/>
        <v>0</v>
      </c>
      <c r="S2801" s="203">
        <f t="shared" si="1243"/>
        <v>0</v>
      </c>
      <c r="T2801" s="203">
        <f t="shared" si="1244"/>
        <v>0</v>
      </c>
      <c r="U2801" s="203">
        <f t="shared" si="1245"/>
        <v>0</v>
      </c>
      <c r="V2801" s="175">
        <f>IF(Q2801&gt;0,VLOOKUP(Q2801,Jahresfaktoren!$A$11:$B$24,2,),0)</f>
        <v>0</v>
      </c>
      <c r="W2801" s="175">
        <f>IF(R2801&gt;0,VLOOKUP(R2801,Jahresfaktoren!$D$11:$E$24,2,),0)</f>
        <v>0</v>
      </c>
      <c r="X2801" s="175">
        <f>IF(S2801&gt;0,VLOOKUP(S2801,Jahresfaktoren!$A$28:$B$29,2,),0)</f>
        <v>0</v>
      </c>
      <c r="Y2801" s="175">
        <f>IF(T2801&gt;0,VLOOKUP(T2801,Jahresfaktoren!$A$28:$B$29,2,),0)</f>
        <v>0</v>
      </c>
      <c r="Z2801" s="175">
        <f>IF(U2801&gt;0,VLOOKUP(U2801,Jahresfaktoren!$A$32:$B$33,2,),)</f>
        <v>0</v>
      </c>
      <c r="AA2801" s="177" t="str">
        <f t="shared" si="1250"/>
        <v/>
      </c>
      <c r="AB2801" s="177" t="str">
        <f t="shared" si="1251"/>
        <v/>
      </c>
      <c r="AC2801" s="177" t="str">
        <f t="shared" si="1252"/>
        <v/>
      </c>
      <c r="AD2801" s="177" t="str">
        <f t="shared" si="1253"/>
        <v/>
      </c>
      <c r="AE2801" s="177" t="str">
        <f t="shared" si="1254"/>
        <v/>
      </c>
      <c r="AF2801" s="178">
        <f>IF(Q2801&gt;0,VLOOKUP(H2801,Leistungszahlen!$A$11:$C$158,3,),0)</f>
        <v>0</v>
      </c>
      <c r="AG2801" s="178">
        <f>IF(R2801&gt;0,VLOOKUP(H2801,Leistungszahlen!$A$11:$F$158,6,),IF(T2801&gt;0,VLOOKUP(H2801,Leistungszahlen!$A$11:$F$158,6,),0))</f>
        <v>0</v>
      </c>
      <c r="AH2801" s="179">
        <f t="shared" si="1255"/>
        <v>0</v>
      </c>
      <c r="AI2801" s="179">
        <f t="shared" si="1256"/>
        <v>0</v>
      </c>
      <c r="AJ2801" s="179">
        <f t="shared" si="1257"/>
        <v>0</v>
      </c>
      <c r="AK2801" s="179">
        <f t="shared" si="1258"/>
        <v>0</v>
      </c>
      <c r="AL2801" s="179">
        <f t="shared" si="1259"/>
        <v>0</v>
      </c>
      <c r="AM2801" s="180" t="str">
        <f>IF(L2801=1,Stundensätze!$D$13,IF(L2801=2,Stundensätze!$D$17,IF(L2801=4,Stundensätze!$D$21,"")))</f>
        <v/>
      </c>
      <c r="AN2801" s="180" t="str">
        <f>IF(L2801=1,Stundensätze!$D$15,IF(L2801=2,Stundensätze!$D$19,IF(L2801=4,Stundensätze!$D$23,"")))</f>
        <v/>
      </c>
      <c r="AO2801" s="180">
        <f t="shared" si="1260"/>
        <v>0</v>
      </c>
      <c r="AP2801" s="180">
        <f t="shared" si="1261"/>
        <v>0</v>
      </c>
      <c r="AQ2801" s="192" t="str">
        <f t="shared" si="1262"/>
        <v/>
      </c>
      <c r="AR2801" s="192" t="str">
        <f t="shared" si="1263"/>
        <v/>
      </c>
      <c r="AS2801" s="193">
        <f t="shared" si="1264"/>
        <v>0</v>
      </c>
      <c r="AT2801" s="258">
        <f>IF(K2801=0,0,VLOOKUP(K2801,Kostenstellen!A:B,2,FALSE))</f>
        <v>0</v>
      </c>
      <c r="AU2801" s="68" t="str">
        <f t="shared" si="1246"/>
        <v/>
      </c>
      <c r="AV2801" s="68" t="str">
        <f t="shared" si="1247"/>
        <v/>
      </c>
      <c r="AW2801" s="68">
        <f>IF(AF2801=0,0,VLOOKUP($H2801,Leistungszahlen!$A$11:$H$158,4,FALSE))</f>
        <v>0</v>
      </c>
      <c r="AX2801" s="68">
        <f>IF(AF2801=0,0,VLOOKUP($H2801,Leistungszahlen!$A$11:$H$158,5,FALSE))</f>
        <v>0</v>
      </c>
      <c r="AY2801" s="68">
        <f>IF(AG2801=0,0,VLOOKUP($H2801,Leistungszahlen!$A$11:$H$158,6,FALSE))</f>
        <v>0</v>
      </c>
      <c r="AZ2801" s="68">
        <f t="shared" si="1248"/>
        <v>0</v>
      </c>
      <c r="BA2801" s="68">
        <f t="shared" si="1249"/>
        <v>0</v>
      </c>
      <c r="BC2801" s="68">
        <f t="shared" si="1265"/>
        <v>0</v>
      </c>
      <c r="BD2801" s="285"/>
    </row>
    <row r="2802" spans="1:56" s="68" customFormat="1">
      <c r="A2802" s="200"/>
      <c r="B2802" s="200"/>
      <c r="C2802" s="200"/>
      <c r="D2802" s="200"/>
      <c r="E2802" s="200"/>
      <c r="F2802" s="200"/>
      <c r="G2802" s="200"/>
      <c r="H2802" s="201"/>
      <c r="I2802" s="202"/>
      <c r="J2802" s="200"/>
      <c r="K2802" s="176"/>
      <c r="L2802" s="176"/>
      <c r="M2802" s="176"/>
      <c r="N2802" s="286"/>
      <c r="O2802" s="286"/>
      <c r="P2802" s="176"/>
      <c r="Q2802" s="203">
        <f t="shared" si="1241"/>
        <v>0</v>
      </c>
      <c r="R2802" s="203">
        <f t="shared" si="1242"/>
        <v>0</v>
      </c>
      <c r="S2802" s="203">
        <f t="shared" si="1243"/>
        <v>0</v>
      </c>
      <c r="T2802" s="203">
        <f t="shared" si="1244"/>
        <v>0</v>
      </c>
      <c r="U2802" s="203">
        <f t="shared" si="1245"/>
        <v>0</v>
      </c>
      <c r="V2802" s="175">
        <f>IF(Q2802&gt;0,VLOOKUP(Q2802,Jahresfaktoren!$A$11:$B$24,2,),0)</f>
        <v>0</v>
      </c>
      <c r="W2802" s="175">
        <f>IF(R2802&gt;0,VLOOKUP(R2802,Jahresfaktoren!$D$11:$E$24,2,),0)</f>
        <v>0</v>
      </c>
      <c r="X2802" s="175">
        <f>IF(S2802&gt;0,VLOOKUP(S2802,Jahresfaktoren!$A$28:$B$29,2,),0)</f>
        <v>0</v>
      </c>
      <c r="Y2802" s="175">
        <f>IF(T2802&gt;0,VLOOKUP(T2802,Jahresfaktoren!$A$28:$B$29,2,),0)</f>
        <v>0</v>
      </c>
      <c r="Z2802" s="175">
        <f>IF(U2802&gt;0,VLOOKUP(U2802,Jahresfaktoren!$A$32:$B$33,2,),)</f>
        <v>0</v>
      </c>
      <c r="AA2802" s="177" t="str">
        <f t="shared" si="1250"/>
        <v/>
      </c>
      <c r="AB2802" s="177" t="str">
        <f t="shared" si="1251"/>
        <v/>
      </c>
      <c r="AC2802" s="177" t="str">
        <f t="shared" si="1252"/>
        <v/>
      </c>
      <c r="AD2802" s="177" t="str">
        <f t="shared" si="1253"/>
        <v/>
      </c>
      <c r="AE2802" s="177" t="str">
        <f t="shared" si="1254"/>
        <v/>
      </c>
      <c r="AF2802" s="178">
        <f>IF(Q2802&gt;0,VLOOKUP(H2802,Leistungszahlen!$A$11:$C$158,3,),0)</f>
        <v>0</v>
      </c>
      <c r="AG2802" s="178">
        <f>IF(R2802&gt;0,VLOOKUP(H2802,Leistungszahlen!$A$11:$F$158,6,),IF(T2802&gt;0,VLOOKUP(H2802,Leistungszahlen!$A$11:$F$158,6,),0))</f>
        <v>0</v>
      </c>
      <c r="AH2802" s="179">
        <f t="shared" si="1255"/>
        <v>0</v>
      </c>
      <c r="AI2802" s="179">
        <f t="shared" si="1256"/>
        <v>0</v>
      </c>
      <c r="AJ2802" s="179">
        <f t="shared" si="1257"/>
        <v>0</v>
      </c>
      <c r="AK2802" s="179">
        <f t="shared" si="1258"/>
        <v>0</v>
      </c>
      <c r="AL2802" s="179">
        <f t="shared" si="1259"/>
        <v>0</v>
      </c>
      <c r="AM2802" s="180" t="str">
        <f>IF(L2802=1,Stundensätze!$D$13,IF(L2802=2,Stundensätze!$D$17,IF(L2802=4,Stundensätze!$D$21,"")))</f>
        <v/>
      </c>
      <c r="AN2802" s="180" t="str">
        <f>IF(L2802=1,Stundensätze!$D$15,IF(L2802=2,Stundensätze!$D$19,IF(L2802=4,Stundensätze!$D$23,"")))</f>
        <v/>
      </c>
      <c r="AO2802" s="180">
        <f t="shared" si="1260"/>
        <v>0</v>
      </c>
      <c r="AP2802" s="180">
        <f t="shared" si="1261"/>
        <v>0</v>
      </c>
      <c r="AQ2802" s="192" t="str">
        <f t="shared" si="1262"/>
        <v/>
      </c>
      <c r="AR2802" s="192" t="str">
        <f t="shared" si="1263"/>
        <v/>
      </c>
      <c r="AS2802" s="193">
        <f t="shared" si="1264"/>
        <v>0</v>
      </c>
      <c r="AT2802" s="258">
        <f>IF(K2802=0,0,VLOOKUP(K2802,Kostenstellen!A:B,2,FALSE))</f>
        <v>0</v>
      </c>
      <c r="AU2802" s="68" t="str">
        <f t="shared" si="1246"/>
        <v/>
      </c>
      <c r="AV2802" s="68" t="str">
        <f t="shared" si="1247"/>
        <v/>
      </c>
      <c r="AW2802" s="68">
        <f>IF(AF2802=0,0,VLOOKUP($H2802,Leistungszahlen!$A$11:$H$158,4,FALSE))</f>
        <v>0</v>
      </c>
      <c r="AX2802" s="68">
        <f>IF(AF2802=0,0,VLOOKUP($H2802,Leistungszahlen!$A$11:$H$158,5,FALSE))</f>
        <v>0</v>
      </c>
      <c r="AY2802" s="68">
        <f>IF(AG2802=0,0,VLOOKUP($H2802,Leistungszahlen!$A$11:$H$158,6,FALSE))</f>
        <v>0</v>
      </c>
      <c r="AZ2802" s="68">
        <f t="shared" si="1248"/>
        <v>0</v>
      </c>
      <c r="BA2802" s="68">
        <f t="shared" si="1249"/>
        <v>0</v>
      </c>
      <c r="BC2802" s="68">
        <f t="shared" si="1265"/>
        <v>0</v>
      </c>
      <c r="BD2802" s="285"/>
    </row>
    <row r="2803" spans="1:56" s="68" customFormat="1">
      <c r="A2803" s="200"/>
      <c r="B2803" s="200"/>
      <c r="C2803" s="200"/>
      <c r="D2803" s="200"/>
      <c r="E2803" s="200"/>
      <c r="F2803" s="200"/>
      <c r="G2803" s="200"/>
      <c r="H2803" s="201"/>
      <c r="I2803" s="202"/>
      <c r="J2803" s="200"/>
      <c r="K2803" s="176"/>
      <c r="L2803" s="176"/>
      <c r="M2803" s="176"/>
      <c r="N2803" s="286"/>
      <c r="O2803" s="286"/>
      <c r="P2803" s="176"/>
      <c r="Q2803" s="203">
        <f t="shared" si="1241"/>
        <v>0</v>
      </c>
      <c r="R2803" s="203">
        <f t="shared" si="1242"/>
        <v>0</v>
      </c>
      <c r="S2803" s="203">
        <f t="shared" si="1243"/>
        <v>0</v>
      </c>
      <c r="T2803" s="203">
        <f t="shared" si="1244"/>
        <v>0</v>
      </c>
      <c r="U2803" s="203">
        <f t="shared" si="1245"/>
        <v>0</v>
      </c>
      <c r="V2803" s="175">
        <f>IF(Q2803&gt;0,VLOOKUP(Q2803,Jahresfaktoren!$A$11:$B$24,2,),0)</f>
        <v>0</v>
      </c>
      <c r="W2803" s="175">
        <f>IF(R2803&gt;0,VLOOKUP(R2803,Jahresfaktoren!$D$11:$E$24,2,),0)</f>
        <v>0</v>
      </c>
      <c r="X2803" s="175">
        <f>IF(S2803&gt;0,VLOOKUP(S2803,Jahresfaktoren!$A$28:$B$29,2,),0)</f>
        <v>0</v>
      </c>
      <c r="Y2803" s="175">
        <f>IF(T2803&gt;0,VLOOKUP(T2803,Jahresfaktoren!$A$28:$B$29,2,),0)</f>
        <v>0</v>
      </c>
      <c r="Z2803" s="175">
        <f>IF(U2803&gt;0,VLOOKUP(U2803,Jahresfaktoren!$A$32:$B$33,2,),)</f>
        <v>0</v>
      </c>
      <c r="AA2803" s="177" t="str">
        <f t="shared" si="1250"/>
        <v/>
      </c>
      <c r="AB2803" s="177" t="str">
        <f t="shared" si="1251"/>
        <v/>
      </c>
      <c r="AC2803" s="177" t="str">
        <f t="shared" si="1252"/>
        <v/>
      </c>
      <c r="AD2803" s="177" t="str">
        <f t="shared" si="1253"/>
        <v/>
      </c>
      <c r="AE2803" s="177" t="str">
        <f t="shared" si="1254"/>
        <v/>
      </c>
      <c r="AF2803" s="178">
        <f>IF(Q2803&gt;0,VLOOKUP(H2803,Leistungszahlen!$A$11:$C$158,3,),0)</f>
        <v>0</v>
      </c>
      <c r="AG2803" s="178">
        <f>IF(R2803&gt;0,VLOOKUP(H2803,Leistungszahlen!$A$11:$F$158,6,),IF(T2803&gt;0,VLOOKUP(H2803,Leistungszahlen!$A$11:$F$158,6,),0))</f>
        <v>0</v>
      </c>
      <c r="AH2803" s="179">
        <f t="shared" si="1255"/>
        <v>0</v>
      </c>
      <c r="AI2803" s="179">
        <f t="shared" si="1256"/>
        <v>0</v>
      </c>
      <c r="AJ2803" s="179">
        <f t="shared" si="1257"/>
        <v>0</v>
      </c>
      <c r="AK2803" s="179">
        <f t="shared" si="1258"/>
        <v>0</v>
      </c>
      <c r="AL2803" s="179">
        <f t="shared" si="1259"/>
        <v>0</v>
      </c>
      <c r="AM2803" s="180" t="str">
        <f>IF(L2803=1,Stundensätze!$D$13,IF(L2803=2,Stundensätze!$D$17,IF(L2803=4,Stundensätze!$D$21,"")))</f>
        <v/>
      </c>
      <c r="AN2803" s="180" t="str">
        <f>IF(L2803=1,Stundensätze!$D$15,IF(L2803=2,Stundensätze!$D$19,IF(L2803=4,Stundensätze!$D$23,"")))</f>
        <v/>
      </c>
      <c r="AO2803" s="180">
        <f t="shared" si="1260"/>
        <v>0</v>
      </c>
      <c r="AP2803" s="180">
        <f t="shared" si="1261"/>
        <v>0</v>
      </c>
      <c r="AQ2803" s="192" t="str">
        <f t="shared" si="1262"/>
        <v/>
      </c>
      <c r="AR2803" s="192" t="str">
        <f t="shared" si="1263"/>
        <v/>
      </c>
      <c r="AS2803" s="193">
        <f t="shared" si="1264"/>
        <v>0</v>
      </c>
      <c r="AT2803" s="258">
        <f>IF(K2803=0,0,VLOOKUP(K2803,Kostenstellen!A:B,2,FALSE))</f>
        <v>0</v>
      </c>
      <c r="AU2803" s="68" t="str">
        <f t="shared" si="1246"/>
        <v/>
      </c>
      <c r="AV2803" s="68" t="str">
        <f t="shared" si="1247"/>
        <v/>
      </c>
      <c r="AW2803" s="68">
        <f>IF(AF2803=0,0,VLOOKUP($H2803,Leistungszahlen!$A$11:$H$158,4,FALSE))</f>
        <v>0</v>
      </c>
      <c r="AX2803" s="68">
        <f>IF(AF2803=0,0,VLOOKUP($H2803,Leistungszahlen!$A$11:$H$158,5,FALSE))</f>
        <v>0</v>
      </c>
      <c r="AY2803" s="68">
        <f>IF(AG2803=0,0,VLOOKUP($H2803,Leistungszahlen!$A$11:$H$158,6,FALSE))</f>
        <v>0</v>
      </c>
      <c r="AZ2803" s="68">
        <f t="shared" si="1248"/>
        <v>0</v>
      </c>
      <c r="BA2803" s="68">
        <f t="shared" si="1249"/>
        <v>0</v>
      </c>
      <c r="BC2803" s="68">
        <f t="shared" si="1265"/>
        <v>0</v>
      </c>
      <c r="BD2803" s="285"/>
    </row>
    <row r="2804" spans="1:56" s="68" customFormat="1">
      <c r="A2804" s="200"/>
      <c r="B2804" s="200"/>
      <c r="C2804" s="200"/>
      <c r="D2804" s="200"/>
      <c r="E2804" s="200"/>
      <c r="F2804" s="200"/>
      <c r="G2804" s="200"/>
      <c r="H2804" s="201"/>
      <c r="I2804" s="202"/>
      <c r="J2804" s="200"/>
      <c r="K2804" s="176"/>
      <c r="L2804" s="176"/>
      <c r="M2804" s="176"/>
      <c r="N2804" s="286"/>
      <c r="O2804" s="286"/>
      <c r="P2804" s="176"/>
      <c r="Q2804" s="203">
        <f t="shared" si="1241"/>
        <v>0</v>
      </c>
      <c r="R2804" s="203">
        <f t="shared" si="1242"/>
        <v>0</v>
      </c>
      <c r="S2804" s="203">
        <f t="shared" si="1243"/>
        <v>0</v>
      </c>
      <c r="T2804" s="203">
        <f t="shared" si="1244"/>
        <v>0</v>
      </c>
      <c r="U2804" s="203">
        <f t="shared" si="1245"/>
        <v>0</v>
      </c>
      <c r="V2804" s="175">
        <f>IF(Q2804&gt;0,VLOOKUP(Q2804,Jahresfaktoren!$A$11:$B$24,2,),0)</f>
        <v>0</v>
      </c>
      <c r="W2804" s="175">
        <f>IF(R2804&gt;0,VLOOKUP(R2804,Jahresfaktoren!$D$11:$E$24,2,),0)</f>
        <v>0</v>
      </c>
      <c r="X2804" s="175">
        <f>IF(S2804&gt;0,VLOOKUP(S2804,Jahresfaktoren!$A$28:$B$29,2,),0)</f>
        <v>0</v>
      </c>
      <c r="Y2804" s="175">
        <f>IF(T2804&gt;0,VLOOKUP(T2804,Jahresfaktoren!$A$28:$B$29,2,),0)</f>
        <v>0</v>
      </c>
      <c r="Z2804" s="175">
        <f>IF(U2804&gt;0,VLOOKUP(U2804,Jahresfaktoren!$A$32:$B$33,2,),)</f>
        <v>0</v>
      </c>
      <c r="AA2804" s="177" t="str">
        <f t="shared" si="1250"/>
        <v/>
      </c>
      <c r="AB2804" s="177" t="str">
        <f t="shared" si="1251"/>
        <v/>
      </c>
      <c r="AC2804" s="177" t="str">
        <f t="shared" si="1252"/>
        <v/>
      </c>
      <c r="AD2804" s="177" t="str">
        <f t="shared" si="1253"/>
        <v/>
      </c>
      <c r="AE2804" s="177" t="str">
        <f t="shared" si="1254"/>
        <v/>
      </c>
      <c r="AF2804" s="178">
        <f>IF(Q2804&gt;0,VLOOKUP(H2804,Leistungszahlen!$A$11:$C$158,3,),0)</f>
        <v>0</v>
      </c>
      <c r="AG2804" s="178">
        <f>IF(R2804&gt;0,VLOOKUP(H2804,Leistungszahlen!$A$11:$F$158,6,),IF(T2804&gt;0,VLOOKUP(H2804,Leistungszahlen!$A$11:$F$158,6,),0))</f>
        <v>0</v>
      </c>
      <c r="AH2804" s="179">
        <f t="shared" si="1255"/>
        <v>0</v>
      </c>
      <c r="AI2804" s="179">
        <f t="shared" si="1256"/>
        <v>0</v>
      </c>
      <c r="AJ2804" s="179">
        <f t="shared" si="1257"/>
        <v>0</v>
      </c>
      <c r="AK2804" s="179">
        <f t="shared" si="1258"/>
        <v>0</v>
      </c>
      <c r="AL2804" s="179">
        <f t="shared" si="1259"/>
        <v>0</v>
      </c>
      <c r="AM2804" s="180" t="str">
        <f>IF(L2804=1,Stundensätze!$D$13,IF(L2804=2,Stundensätze!$D$17,IF(L2804=4,Stundensätze!$D$21,"")))</f>
        <v/>
      </c>
      <c r="AN2804" s="180" t="str">
        <f>IF(L2804=1,Stundensätze!$D$15,IF(L2804=2,Stundensätze!$D$19,IF(L2804=4,Stundensätze!$D$23,"")))</f>
        <v/>
      </c>
      <c r="AO2804" s="180">
        <f t="shared" si="1260"/>
        <v>0</v>
      </c>
      <c r="AP2804" s="180">
        <f t="shared" si="1261"/>
        <v>0</v>
      </c>
      <c r="AQ2804" s="192" t="str">
        <f t="shared" si="1262"/>
        <v/>
      </c>
      <c r="AR2804" s="192" t="str">
        <f t="shared" si="1263"/>
        <v/>
      </c>
      <c r="AS2804" s="193">
        <f t="shared" si="1264"/>
        <v>0</v>
      </c>
      <c r="AT2804" s="258">
        <f>IF(K2804=0,0,VLOOKUP(K2804,Kostenstellen!A:B,2,FALSE))</f>
        <v>0</v>
      </c>
      <c r="AU2804" s="68" t="str">
        <f t="shared" si="1246"/>
        <v/>
      </c>
      <c r="AV2804" s="68" t="str">
        <f t="shared" si="1247"/>
        <v/>
      </c>
      <c r="AW2804" s="68">
        <f>IF(AF2804=0,0,VLOOKUP($H2804,Leistungszahlen!$A$11:$H$158,4,FALSE))</f>
        <v>0</v>
      </c>
      <c r="AX2804" s="68">
        <f>IF(AF2804=0,0,VLOOKUP($H2804,Leistungszahlen!$A$11:$H$158,5,FALSE))</f>
        <v>0</v>
      </c>
      <c r="AY2804" s="68">
        <f>IF(AG2804=0,0,VLOOKUP($H2804,Leistungszahlen!$A$11:$H$158,6,FALSE))</f>
        <v>0</v>
      </c>
      <c r="AZ2804" s="68">
        <f t="shared" si="1248"/>
        <v>0</v>
      </c>
      <c r="BA2804" s="68">
        <f t="shared" si="1249"/>
        <v>0</v>
      </c>
      <c r="BC2804" s="68">
        <f t="shared" si="1265"/>
        <v>0</v>
      </c>
      <c r="BD2804" s="285"/>
    </row>
    <row r="2805" spans="1:56" s="68" customFormat="1">
      <c r="A2805" s="200"/>
      <c r="B2805" s="200"/>
      <c r="C2805" s="200"/>
      <c r="D2805" s="200"/>
      <c r="E2805" s="200"/>
      <c r="F2805" s="200"/>
      <c r="G2805" s="200"/>
      <c r="H2805" s="201"/>
      <c r="I2805" s="202"/>
      <c r="J2805" s="200"/>
      <c r="K2805" s="176"/>
      <c r="L2805" s="176"/>
      <c r="M2805" s="176"/>
      <c r="N2805" s="286"/>
      <c r="O2805" s="286"/>
      <c r="P2805" s="176"/>
      <c r="Q2805" s="203">
        <f t="shared" ref="Q2805:Q2822" si="1266">IF(M2805="x",0,IF(N2805=7,6,IF(N2805=14,12,IF(N2805="12+5",11,N2805))))</f>
        <v>0</v>
      </c>
      <c r="R2805" s="203">
        <f t="shared" ref="R2805:R2822" si="1267">IF(M2805="x",0,IF(O2805=0,0,IF(N2805=7,0,IF(N2805+O2805=7,O2805-1,O2805))))</f>
        <v>0</v>
      </c>
      <c r="S2805" s="203">
        <f t="shared" ref="S2805:S2822" si="1268">IF(M2805="x",0,IF(N2805=7,1,IF(N2805=14,2,IF(AND(N2805=12,O2805=5),1,IF(N2805="12+5",1,0)))))</f>
        <v>0</v>
      </c>
      <c r="T2805" s="203">
        <f t="shared" ref="T2805:T2822" si="1269">IF(M2805="x",0,IF(O2805=0,0,IF(N2805=7,0,IF(N2805+O2805=7,1,0))))</f>
        <v>0</v>
      </c>
      <c r="U2805" s="203">
        <f t="shared" ref="U2805:U2822" si="1270">T2805+S2805</f>
        <v>0</v>
      </c>
      <c r="V2805" s="175">
        <f>IF(Q2805&gt;0,VLOOKUP(Q2805,Jahresfaktoren!$A$11:$B$24,2,),0)</f>
        <v>0</v>
      </c>
      <c r="W2805" s="175">
        <f>IF(R2805&gt;0,VLOOKUP(R2805,Jahresfaktoren!$D$11:$E$24,2,),0)</f>
        <v>0</v>
      </c>
      <c r="X2805" s="175">
        <f>IF(S2805&gt;0,VLOOKUP(S2805,Jahresfaktoren!$A$28:$B$29,2,),0)</f>
        <v>0</v>
      </c>
      <c r="Y2805" s="175">
        <f>IF(T2805&gt;0,VLOOKUP(T2805,Jahresfaktoren!$A$28:$B$29,2,),0)</f>
        <v>0</v>
      </c>
      <c r="Z2805" s="175">
        <f>IF(U2805&gt;0,VLOOKUP(U2805,Jahresfaktoren!$A$32:$B$33,2,),)</f>
        <v>0</v>
      </c>
      <c r="AA2805" s="177" t="str">
        <f t="shared" si="1250"/>
        <v/>
      </c>
      <c r="AB2805" s="177" t="str">
        <f t="shared" si="1251"/>
        <v/>
      </c>
      <c r="AC2805" s="177" t="str">
        <f t="shared" si="1252"/>
        <v/>
      </c>
      <c r="AD2805" s="177" t="str">
        <f t="shared" si="1253"/>
        <v/>
      </c>
      <c r="AE2805" s="177" t="str">
        <f t="shared" si="1254"/>
        <v/>
      </c>
      <c r="AF2805" s="178">
        <f>IF(Q2805&gt;0,VLOOKUP(H2805,Leistungszahlen!$A$11:$C$158,3,),0)</f>
        <v>0</v>
      </c>
      <c r="AG2805" s="178">
        <f>IF(R2805&gt;0,VLOOKUP(H2805,Leistungszahlen!$A$11:$F$158,6,),IF(T2805&gt;0,VLOOKUP(H2805,Leistungszahlen!$A$11:$F$158,6,),0))</f>
        <v>0</v>
      </c>
      <c r="AH2805" s="179">
        <f t="shared" si="1255"/>
        <v>0</v>
      </c>
      <c r="AI2805" s="179">
        <f t="shared" si="1256"/>
        <v>0</v>
      </c>
      <c r="AJ2805" s="179">
        <f t="shared" si="1257"/>
        <v>0</v>
      </c>
      <c r="AK2805" s="179">
        <f t="shared" si="1258"/>
        <v>0</v>
      </c>
      <c r="AL2805" s="179">
        <f t="shared" si="1259"/>
        <v>0</v>
      </c>
      <c r="AM2805" s="180" t="str">
        <f>IF(L2805=1,Stundensätze!$D$13,IF(L2805=2,Stundensätze!$D$17,IF(L2805=4,Stundensätze!$D$21,"")))</f>
        <v/>
      </c>
      <c r="AN2805" s="180" t="str">
        <f>IF(L2805=1,Stundensätze!$D$15,IF(L2805=2,Stundensätze!$D$19,IF(L2805=4,Stundensätze!$D$23,"")))</f>
        <v/>
      </c>
      <c r="AO2805" s="180">
        <f t="shared" si="1260"/>
        <v>0</v>
      </c>
      <c r="AP2805" s="180">
        <f t="shared" si="1261"/>
        <v>0</v>
      </c>
      <c r="AQ2805" s="192" t="str">
        <f t="shared" si="1262"/>
        <v/>
      </c>
      <c r="AR2805" s="192" t="str">
        <f t="shared" si="1263"/>
        <v/>
      </c>
      <c r="AS2805" s="193">
        <f t="shared" si="1264"/>
        <v>0</v>
      </c>
      <c r="AT2805" s="258">
        <f>IF(K2805=0,0,VLOOKUP(K2805,Kostenstellen!A:B,2,FALSE))</f>
        <v>0</v>
      </c>
      <c r="AU2805" s="68" t="str">
        <f t="shared" ref="AU2805:AU2822" si="1271">IF(SUM(V2805:Z2805)&gt;0,H2805,"")</f>
        <v/>
      </c>
      <c r="AV2805" s="68" t="str">
        <f t="shared" ref="AV2805:AV2822" si="1272">IF(SUM(R2805+T2805)&gt;0,H2805,"")</f>
        <v/>
      </c>
      <c r="AW2805" s="68">
        <f>IF(AF2805=0,0,VLOOKUP($H2805,Leistungszahlen!$A$11:$H$158,4,FALSE))</f>
        <v>0</v>
      </c>
      <c r="AX2805" s="68">
        <f>IF(AF2805=0,0,VLOOKUP($H2805,Leistungszahlen!$A$11:$H$158,5,FALSE))</f>
        <v>0</v>
      </c>
      <c r="AY2805" s="68">
        <f>IF(AG2805=0,0,VLOOKUP($H2805,Leistungszahlen!$A$11:$H$158,6,FALSE))</f>
        <v>0</v>
      </c>
      <c r="AZ2805" s="68">
        <f t="shared" ref="AZ2805:AZ2822" si="1273">IF(AX2805&lt;AF2805,1,IF(AG2805&gt;AY2805,1,0))</f>
        <v>0</v>
      </c>
      <c r="BA2805" s="68">
        <f t="shared" ref="BA2805:BA2822" si="1274">IF(AF2805&gt;AX2805,1,IF(AG2805&gt;AY2805,1,0))</f>
        <v>0</v>
      </c>
      <c r="BC2805" s="68">
        <f t="shared" si="1265"/>
        <v>0</v>
      </c>
      <c r="BD2805" s="285"/>
    </row>
    <row r="2806" spans="1:56" s="68" customFormat="1">
      <c r="A2806" s="200"/>
      <c r="B2806" s="200"/>
      <c r="C2806" s="200"/>
      <c r="D2806" s="200"/>
      <c r="E2806" s="200"/>
      <c r="F2806" s="200"/>
      <c r="G2806" s="200"/>
      <c r="H2806" s="201"/>
      <c r="I2806" s="202"/>
      <c r="J2806" s="200"/>
      <c r="K2806" s="176"/>
      <c r="L2806" s="176"/>
      <c r="M2806" s="176"/>
      <c r="N2806" s="286"/>
      <c r="O2806" s="286"/>
      <c r="P2806" s="176"/>
      <c r="Q2806" s="203">
        <f t="shared" si="1266"/>
        <v>0</v>
      </c>
      <c r="R2806" s="203">
        <f t="shared" si="1267"/>
        <v>0</v>
      </c>
      <c r="S2806" s="203">
        <f t="shared" si="1268"/>
        <v>0</v>
      </c>
      <c r="T2806" s="203">
        <f t="shared" si="1269"/>
        <v>0</v>
      </c>
      <c r="U2806" s="203">
        <f t="shared" si="1270"/>
        <v>0</v>
      </c>
      <c r="V2806" s="175">
        <f>IF(Q2806&gt;0,VLOOKUP(Q2806,Jahresfaktoren!$A$11:$B$24,2,),0)</f>
        <v>0</v>
      </c>
      <c r="W2806" s="175">
        <f>IF(R2806&gt;0,VLOOKUP(R2806,Jahresfaktoren!$D$11:$E$24,2,),0)</f>
        <v>0</v>
      </c>
      <c r="X2806" s="175">
        <f>IF(S2806&gt;0,VLOOKUP(S2806,Jahresfaktoren!$A$28:$B$29,2,),0)</f>
        <v>0</v>
      </c>
      <c r="Y2806" s="175">
        <f>IF(T2806&gt;0,VLOOKUP(T2806,Jahresfaktoren!$A$28:$B$29,2,),0)</f>
        <v>0</v>
      </c>
      <c r="Z2806" s="175">
        <f>IF(U2806&gt;0,VLOOKUP(U2806,Jahresfaktoren!$A$32:$B$33,2,),)</f>
        <v>0</v>
      </c>
      <c r="AA2806" s="177" t="str">
        <f t="shared" si="1250"/>
        <v/>
      </c>
      <c r="AB2806" s="177" t="str">
        <f t="shared" si="1251"/>
        <v/>
      </c>
      <c r="AC2806" s="177" t="str">
        <f t="shared" si="1252"/>
        <v/>
      </c>
      <c r="AD2806" s="177" t="str">
        <f t="shared" si="1253"/>
        <v/>
      </c>
      <c r="AE2806" s="177" t="str">
        <f t="shared" si="1254"/>
        <v/>
      </c>
      <c r="AF2806" s="178">
        <f>IF(Q2806&gt;0,VLOOKUP(H2806,Leistungszahlen!$A$11:$C$158,3,),0)</f>
        <v>0</v>
      </c>
      <c r="AG2806" s="178">
        <f>IF(R2806&gt;0,VLOOKUP(H2806,Leistungszahlen!$A$11:$F$158,6,),IF(T2806&gt;0,VLOOKUP(H2806,Leistungszahlen!$A$11:$F$158,6,),0))</f>
        <v>0</v>
      </c>
      <c r="AH2806" s="179">
        <f t="shared" si="1255"/>
        <v>0</v>
      </c>
      <c r="AI2806" s="179">
        <f t="shared" si="1256"/>
        <v>0</v>
      </c>
      <c r="AJ2806" s="179">
        <f t="shared" si="1257"/>
        <v>0</v>
      </c>
      <c r="AK2806" s="179">
        <f t="shared" si="1258"/>
        <v>0</v>
      </c>
      <c r="AL2806" s="179">
        <f t="shared" si="1259"/>
        <v>0</v>
      </c>
      <c r="AM2806" s="180" t="str">
        <f>IF(L2806=1,Stundensätze!$D$13,IF(L2806=2,Stundensätze!$D$17,IF(L2806=4,Stundensätze!$D$21,"")))</f>
        <v/>
      </c>
      <c r="AN2806" s="180" t="str">
        <f>IF(L2806=1,Stundensätze!$D$15,IF(L2806=2,Stundensätze!$D$19,IF(L2806=4,Stundensätze!$D$23,"")))</f>
        <v/>
      </c>
      <c r="AO2806" s="180">
        <f t="shared" si="1260"/>
        <v>0</v>
      </c>
      <c r="AP2806" s="180">
        <f t="shared" si="1261"/>
        <v>0</v>
      </c>
      <c r="AQ2806" s="192" t="str">
        <f t="shared" si="1262"/>
        <v/>
      </c>
      <c r="AR2806" s="192" t="str">
        <f t="shared" si="1263"/>
        <v/>
      </c>
      <c r="AS2806" s="193">
        <f t="shared" si="1264"/>
        <v>0</v>
      </c>
      <c r="AT2806" s="258">
        <f>IF(K2806=0,0,VLOOKUP(K2806,Kostenstellen!A:B,2,FALSE))</f>
        <v>0</v>
      </c>
      <c r="AU2806" s="68" t="str">
        <f t="shared" si="1271"/>
        <v/>
      </c>
      <c r="AV2806" s="68" t="str">
        <f t="shared" si="1272"/>
        <v/>
      </c>
      <c r="AW2806" s="68">
        <f>IF(AF2806=0,0,VLOOKUP($H2806,Leistungszahlen!$A$11:$H$158,4,FALSE))</f>
        <v>0</v>
      </c>
      <c r="AX2806" s="68">
        <f>IF(AF2806=0,0,VLOOKUP($H2806,Leistungszahlen!$A$11:$H$158,5,FALSE))</f>
        <v>0</v>
      </c>
      <c r="AY2806" s="68">
        <f>IF(AG2806=0,0,VLOOKUP($H2806,Leistungszahlen!$A$11:$H$158,6,FALSE))</f>
        <v>0</v>
      </c>
      <c r="AZ2806" s="68">
        <f t="shared" si="1273"/>
        <v>0</v>
      </c>
      <c r="BA2806" s="68">
        <f t="shared" si="1274"/>
        <v>0</v>
      </c>
      <c r="BC2806" s="68">
        <f t="shared" si="1265"/>
        <v>0</v>
      </c>
      <c r="BD2806" s="285"/>
    </row>
    <row r="2807" spans="1:56" s="68" customFormat="1">
      <c r="A2807" s="200"/>
      <c r="B2807" s="200"/>
      <c r="C2807" s="200"/>
      <c r="D2807" s="200"/>
      <c r="E2807" s="200"/>
      <c r="F2807" s="200"/>
      <c r="G2807" s="200"/>
      <c r="H2807" s="201"/>
      <c r="I2807" s="202"/>
      <c r="J2807" s="200"/>
      <c r="K2807" s="176"/>
      <c r="L2807" s="176"/>
      <c r="M2807" s="176"/>
      <c r="N2807" s="286"/>
      <c r="O2807" s="286"/>
      <c r="P2807" s="176"/>
      <c r="Q2807" s="203">
        <f t="shared" si="1266"/>
        <v>0</v>
      </c>
      <c r="R2807" s="203">
        <f t="shared" si="1267"/>
        <v>0</v>
      </c>
      <c r="S2807" s="203">
        <f t="shared" si="1268"/>
        <v>0</v>
      </c>
      <c r="T2807" s="203">
        <f t="shared" si="1269"/>
        <v>0</v>
      </c>
      <c r="U2807" s="203">
        <f t="shared" si="1270"/>
        <v>0</v>
      </c>
      <c r="V2807" s="175">
        <f>IF(Q2807&gt;0,VLOOKUP(Q2807,Jahresfaktoren!$A$11:$B$24,2,),0)</f>
        <v>0</v>
      </c>
      <c r="W2807" s="175">
        <f>IF(R2807&gt;0,VLOOKUP(R2807,Jahresfaktoren!$D$11:$E$24,2,),0)</f>
        <v>0</v>
      </c>
      <c r="X2807" s="175">
        <f>IF(S2807&gt;0,VLOOKUP(S2807,Jahresfaktoren!$A$28:$B$29,2,),0)</f>
        <v>0</v>
      </c>
      <c r="Y2807" s="175">
        <f>IF(T2807&gt;0,VLOOKUP(T2807,Jahresfaktoren!$A$28:$B$29,2,),0)</f>
        <v>0</v>
      </c>
      <c r="Z2807" s="175">
        <f>IF(U2807&gt;0,VLOOKUP(U2807,Jahresfaktoren!$A$32:$B$33,2,),)</f>
        <v>0</v>
      </c>
      <c r="AA2807" s="177" t="str">
        <f t="shared" si="1250"/>
        <v/>
      </c>
      <c r="AB2807" s="177" t="str">
        <f t="shared" si="1251"/>
        <v/>
      </c>
      <c r="AC2807" s="177" t="str">
        <f t="shared" si="1252"/>
        <v/>
      </c>
      <c r="AD2807" s="177" t="str">
        <f t="shared" si="1253"/>
        <v/>
      </c>
      <c r="AE2807" s="177" t="str">
        <f t="shared" si="1254"/>
        <v/>
      </c>
      <c r="AF2807" s="178">
        <f>IF(Q2807&gt;0,VLOOKUP(H2807,Leistungszahlen!$A$11:$C$158,3,),0)</f>
        <v>0</v>
      </c>
      <c r="AG2807" s="178">
        <f>IF(R2807&gt;0,VLOOKUP(H2807,Leistungszahlen!$A$11:$F$158,6,),IF(T2807&gt;0,VLOOKUP(H2807,Leistungszahlen!$A$11:$F$158,6,),0))</f>
        <v>0</v>
      </c>
      <c r="AH2807" s="179">
        <f t="shared" si="1255"/>
        <v>0</v>
      </c>
      <c r="AI2807" s="179">
        <f t="shared" si="1256"/>
        <v>0</v>
      </c>
      <c r="AJ2807" s="179">
        <f t="shared" si="1257"/>
        <v>0</v>
      </c>
      <c r="AK2807" s="179">
        <f t="shared" si="1258"/>
        <v>0</v>
      </c>
      <c r="AL2807" s="179">
        <f t="shared" si="1259"/>
        <v>0</v>
      </c>
      <c r="AM2807" s="180" t="str">
        <f>IF(L2807=1,Stundensätze!$D$13,IF(L2807=2,Stundensätze!$D$17,IF(L2807=4,Stundensätze!$D$21,"")))</f>
        <v/>
      </c>
      <c r="AN2807" s="180" t="str">
        <f>IF(L2807=1,Stundensätze!$D$15,IF(L2807=2,Stundensätze!$D$19,IF(L2807=4,Stundensätze!$D$23,"")))</f>
        <v/>
      </c>
      <c r="AO2807" s="180">
        <f t="shared" si="1260"/>
        <v>0</v>
      </c>
      <c r="AP2807" s="180">
        <f t="shared" si="1261"/>
        <v>0</v>
      </c>
      <c r="AQ2807" s="192" t="str">
        <f t="shared" si="1262"/>
        <v/>
      </c>
      <c r="AR2807" s="192" t="str">
        <f t="shared" si="1263"/>
        <v/>
      </c>
      <c r="AS2807" s="193">
        <f t="shared" si="1264"/>
        <v>0</v>
      </c>
      <c r="AT2807" s="258">
        <f>IF(K2807=0,0,VLOOKUP(K2807,Kostenstellen!A:B,2,FALSE))</f>
        <v>0</v>
      </c>
      <c r="AU2807" s="68" t="str">
        <f t="shared" si="1271"/>
        <v/>
      </c>
      <c r="AV2807" s="68" t="str">
        <f t="shared" si="1272"/>
        <v/>
      </c>
      <c r="AW2807" s="68">
        <f>IF(AF2807=0,0,VLOOKUP($H2807,Leistungszahlen!$A$11:$H$158,4,FALSE))</f>
        <v>0</v>
      </c>
      <c r="AX2807" s="68">
        <f>IF(AF2807=0,0,VLOOKUP($H2807,Leistungszahlen!$A$11:$H$158,5,FALSE))</f>
        <v>0</v>
      </c>
      <c r="AY2807" s="68">
        <f>IF(AG2807=0,0,VLOOKUP($H2807,Leistungszahlen!$A$11:$H$158,6,FALSE))</f>
        <v>0</v>
      </c>
      <c r="AZ2807" s="68">
        <f t="shared" si="1273"/>
        <v>0</v>
      </c>
      <c r="BA2807" s="68">
        <f t="shared" si="1274"/>
        <v>0</v>
      </c>
      <c r="BC2807" s="68">
        <f t="shared" si="1265"/>
        <v>0</v>
      </c>
      <c r="BD2807" s="285"/>
    </row>
    <row r="2808" spans="1:56" s="68" customFormat="1">
      <c r="A2808" s="200"/>
      <c r="B2808" s="200"/>
      <c r="C2808" s="200"/>
      <c r="D2808" s="200"/>
      <c r="E2808" s="200"/>
      <c r="F2808" s="200"/>
      <c r="G2808" s="200"/>
      <c r="H2808" s="201"/>
      <c r="I2808" s="202"/>
      <c r="J2808" s="200"/>
      <c r="K2808" s="176"/>
      <c r="L2808" s="176"/>
      <c r="M2808" s="176"/>
      <c r="N2808" s="286"/>
      <c r="O2808" s="286"/>
      <c r="P2808" s="176"/>
      <c r="Q2808" s="203">
        <f t="shared" si="1266"/>
        <v>0</v>
      </c>
      <c r="R2808" s="203">
        <f t="shared" si="1267"/>
        <v>0</v>
      </c>
      <c r="S2808" s="203">
        <f t="shared" si="1268"/>
        <v>0</v>
      </c>
      <c r="T2808" s="203">
        <f t="shared" si="1269"/>
        <v>0</v>
      </c>
      <c r="U2808" s="203">
        <f t="shared" si="1270"/>
        <v>0</v>
      </c>
      <c r="V2808" s="175">
        <f>IF(Q2808&gt;0,VLOOKUP(Q2808,Jahresfaktoren!$A$11:$B$24,2,),0)</f>
        <v>0</v>
      </c>
      <c r="W2808" s="175">
        <f>IF(R2808&gt;0,VLOOKUP(R2808,Jahresfaktoren!$D$11:$E$24,2,),0)</f>
        <v>0</v>
      </c>
      <c r="X2808" s="175">
        <f>IF(S2808&gt;0,VLOOKUP(S2808,Jahresfaktoren!$A$28:$B$29,2,),0)</f>
        <v>0</v>
      </c>
      <c r="Y2808" s="175">
        <f>IF(T2808&gt;0,VLOOKUP(T2808,Jahresfaktoren!$A$28:$B$29,2,),0)</f>
        <v>0</v>
      </c>
      <c r="Z2808" s="175">
        <f>IF(U2808&gt;0,VLOOKUP(U2808,Jahresfaktoren!$A$32:$B$33,2,),)</f>
        <v>0</v>
      </c>
      <c r="AA2808" s="177" t="str">
        <f t="shared" si="1250"/>
        <v/>
      </c>
      <c r="AB2808" s="177" t="str">
        <f t="shared" si="1251"/>
        <v/>
      </c>
      <c r="AC2808" s="177" t="str">
        <f t="shared" si="1252"/>
        <v/>
      </c>
      <c r="AD2808" s="177" t="str">
        <f t="shared" si="1253"/>
        <v/>
      </c>
      <c r="AE2808" s="177" t="str">
        <f t="shared" si="1254"/>
        <v/>
      </c>
      <c r="AF2808" s="178">
        <f>IF(Q2808&gt;0,VLOOKUP(H2808,Leistungszahlen!$A$11:$C$158,3,),0)</f>
        <v>0</v>
      </c>
      <c r="AG2808" s="178">
        <f>IF(R2808&gt;0,VLOOKUP(H2808,Leistungszahlen!$A$11:$F$158,6,),IF(T2808&gt;0,VLOOKUP(H2808,Leistungszahlen!$A$11:$F$158,6,),0))</f>
        <v>0</v>
      </c>
      <c r="AH2808" s="179">
        <f t="shared" si="1255"/>
        <v>0</v>
      </c>
      <c r="AI2808" s="179">
        <f t="shared" si="1256"/>
        <v>0</v>
      </c>
      <c r="AJ2808" s="179">
        <f t="shared" si="1257"/>
        <v>0</v>
      </c>
      <c r="AK2808" s="179">
        <f t="shared" si="1258"/>
        <v>0</v>
      </c>
      <c r="AL2808" s="179">
        <f t="shared" si="1259"/>
        <v>0</v>
      </c>
      <c r="AM2808" s="180" t="str">
        <f>IF(L2808=1,Stundensätze!$D$13,IF(L2808=2,Stundensätze!$D$17,IF(L2808=4,Stundensätze!$D$21,"")))</f>
        <v/>
      </c>
      <c r="AN2808" s="180" t="str">
        <f>IF(L2808=1,Stundensätze!$D$15,IF(L2808=2,Stundensätze!$D$19,IF(L2808=4,Stundensätze!$D$23,"")))</f>
        <v/>
      </c>
      <c r="AO2808" s="180">
        <f t="shared" si="1260"/>
        <v>0</v>
      </c>
      <c r="AP2808" s="180">
        <f t="shared" si="1261"/>
        <v>0</v>
      </c>
      <c r="AQ2808" s="192" t="str">
        <f t="shared" si="1262"/>
        <v/>
      </c>
      <c r="AR2808" s="192" t="str">
        <f t="shared" si="1263"/>
        <v/>
      </c>
      <c r="AS2808" s="193">
        <f t="shared" si="1264"/>
        <v>0</v>
      </c>
      <c r="AT2808" s="258">
        <f>IF(K2808=0,0,VLOOKUP(K2808,Kostenstellen!A:B,2,FALSE))</f>
        <v>0</v>
      </c>
      <c r="AU2808" s="68" t="str">
        <f t="shared" si="1271"/>
        <v/>
      </c>
      <c r="AV2808" s="68" t="str">
        <f t="shared" si="1272"/>
        <v/>
      </c>
      <c r="AW2808" s="68">
        <f>IF(AF2808=0,0,VLOOKUP($H2808,Leistungszahlen!$A$11:$H$158,4,FALSE))</f>
        <v>0</v>
      </c>
      <c r="AX2808" s="68">
        <f>IF(AF2808=0,0,VLOOKUP($H2808,Leistungszahlen!$A$11:$H$158,5,FALSE))</f>
        <v>0</v>
      </c>
      <c r="AY2808" s="68">
        <f>IF(AG2808=0,0,VLOOKUP($H2808,Leistungszahlen!$A$11:$H$158,6,FALSE))</f>
        <v>0</v>
      </c>
      <c r="AZ2808" s="68">
        <f t="shared" si="1273"/>
        <v>0</v>
      </c>
      <c r="BA2808" s="68">
        <f t="shared" si="1274"/>
        <v>0</v>
      </c>
      <c r="BC2808" s="68">
        <f t="shared" si="1265"/>
        <v>0</v>
      </c>
      <c r="BD2808" s="285"/>
    </row>
    <row r="2809" spans="1:56" s="68" customFormat="1">
      <c r="A2809" s="200"/>
      <c r="B2809" s="200"/>
      <c r="C2809" s="200"/>
      <c r="D2809" s="200"/>
      <c r="E2809" s="200"/>
      <c r="F2809" s="200"/>
      <c r="G2809" s="200"/>
      <c r="H2809" s="201"/>
      <c r="I2809" s="202"/>
      <c r="J2809" s="200"/>
      <c r="K2809" s="176"/>
      <c r="L2809" s="176"/>
      <c r="M2809" s="176"/>
      <c r="N2809" s="286"/>
      <c r="O2809" s="286"/>
      <c r="P2809" s="176"/>
      <c r="Q2809" s="203">
        <f t="shared" si="1266"/>
        <v>0</v>
      </c>
      <c r="R2809" s="203">
        <f t="shared" si="1267"/>
        <v>0</v>
      </c>
      <c r="S2809" s="203">
        <f t="shared" si="1268"/>
        <v>0</v>
      </c>
      <c r="T2809" s="203">
        <f t="shared" si="1269"/>
        <v>0</v>
      </c>
      <c r="U2809" s="203">
        <f t="shared" si="1270"/>
        <v>0</v>
      </c>
      <c r="V2809" s="175">
        <f>IF(Q2809&gt;0,VLOOKUP(Q2809,Jahresfaktoren!$A$11:$B$24,2,),0)</f>
        <v>0</v>
      </c>
      <c r="W2809" s="175">
        <f>IF(R2809&gt;0,VLOOKUP(R2809,Jahresfaktoren!$D$11:$E$24,2,),0)</f>
        <v>0</v>
      </c>
      <c r="X2809" s="175">
        <f>IF(S2809&gt;0,VLOOKUP(S2809,Jahresfaktoren!$A$28:$B$29,2,),0)</f>
        <v>0</v>
      </c>
      <c r="Y2809" s="175">
        <f>IF(T2809&gt;0,VLOOKUP(T2809,Jahresfaktoren!$A$28:$B$29,2,),0)</f>
        <v>0</v>
      </c>
      <c r="Z2809" s="175">
        <f>IF(U2809&gt;0,VLOOKUP(U2809,Jahresfaktoren!$A$32:$B$33,2,),)</f>
        <v>0</v>
      </c>
      <c r="AA2809" s="177" t="str">
        <f t="shared" si="1250"/>
        <v/>
      </c>
      <c r="AB2809" s="177" t="str">
        <f t="shared" si="1251"/>
        <v/>
      </c>
      <c r="AC2809" s="177" t="str">
        <f t="shared" si="1252"/>
        <v/>
      </c>
      <c r="AD2809" s="177" t="str">
        <f t="shared" si="1253"/>
        <v/>
      </c>
      <c r="AE2809" s="177" t="str">
        <f t="shared" si="1254"/>
        <v/>
      </c>
      <c r="AF2809" s="178">
        <f>IF(Q2809&gt;0,VLOOKUP(H2809,Leistungszahlen!$A$11:$C$158,3,),0)</f>
        <v>0</v>
      </c>
      <c r="AG2809" s="178">
        <f>IF(R2809&gt;0,VLOOKUP(H2809,Leistungszahlen!$A$11:$F$158,6,),IF(T2809&gt;0,VLOOKUP(H2809,Leistungszahlen!$A$11:$F$158,6,),0))</f>
        <v>0</v>
      </c>
      <c r="AH2809" s="179">
        <f t="shared" si="1255"/>
        <v>0</v>
      </c>
      <c r="AI2809" s="179">
        <f t="shared" si="1256"/>
        <v>0</v>
      </c>
      <c r="AJ2809" s="179">
        <f t="shared" si="1257"/>
        <v>0</v>
      </c>
      <c r="AK2809" s="179">
        <f t="shared" si="1258"/>
        <v>0</v>
      </c>
      <c r="AL2809" s="179">
        <f t="shared" si="1259"/>
        <v>0</v>
      </c>
      <c r="AM2809" s="180" t="str">
        <f>IF(L2809=1,Stundensätze!$D$13,IF(L2809=2,Stundensätze!$D$17,IF(L2809=4,Stundensätze!$D$21,"")))</f>
        <v/>
      </c>
      <c r="AN2809" s="180" t="str">
        <f>IF(L2809=1,Stundensätze!$D$15,IF(L2809=2,Stundensätze!$D$19,IF(L2809=4,Stundensätze!$D$23,"")))</f>
        <v/>
      </c>
      <c r="AO2809" s="180">
        <f t="shared" si="1260"/>
        <v>0</v>
      </c>
      <c r="AP2809" s="180">
        <f t="shared" si="1261"/>
        <v>0</v>
      </c>
      <c r="AQ2809" s="192" t="str">
        <f t="shared" si="1262"/>
        <v/>
      </c>
      <c r="AR2809" s="192" t="str">
        <f t="shared" si="1263"/>
        <v/>
      </c>
      <c r="AS2809" s="193">
        <f t="shared" si="1264"/>
        <v>0</v>
      </c>
      <c r="AT2809" s="258">
        <f>IF(K2809=0,0,VLOOKUP(K2809,Kostenstellen!A:B,2,FALSE))</f>
        <v>0</v>
      </c>
      <c r="AU2809" s="68" t="str">
        <f t="shared" si="1271"/>
        <v/>
      </c>
      <c r="AV2809" s="68" t="str">
        <f t="shared" si="1272"/>
        <v/>
      </c>
      <c r="AW2809" s="68">
        <f>IF(AF2809=0,0,VLOOKUP($H2809,Leistungszahlen!$A$11:$H$158,4,FALSE))</f>
        <v>0</v>
      </c>
      <c r="AX2809" s="68">
        <f>IF(AF2809=0,0,VLOOKUP($H2809,Leistungszahlen!$A$11:$H$158,5,FALSE))</f>
        <v>0</v>
      </c>
      <c r="AY2809" s="68">
        <f>IF(AG2809=0,0,VLOOKUP($H2809,Leistungszahlen!$A$11:$H$158,6,FALSE))</f>
        <v>0</v>
      </c>
      <c r="AZ2809" s="68">
        <f t="shared" si="1273"/>
        <v>0</v>
      </c>
      <c r="BA2809" s="68">
        <f t="shared" si="1274"/>
        <v>0</v>
      </c>
      <c r="BC2809" s="68">
        <f t="shared" si="1265"/>
        <v>0</v>
      </c>
      <c r="BD2809" s="285"/>
    </row>
    <row r="2810" spans="1:56" s="68" customFormat="1">
      <c r="A2810" s="200"/>
      <c r="B2810" s="200"/>
      <c r="C2810" s="200"/>
      <c r="D2810" s="200"/>
      <c r="E2810" s="200"/>
      <c r="F2810" s="200"/>
      <c r="G2810" s="200"/>
      <c r="H2810" s="201"/>
      <c r="I2810" s="202"/>
      <c r="J2810" s="200"/>
      <c r="K2810" s="176"/>
      <c r="L2810" s="176"/>
      <c r="M2810" s="176"/>
      <c r="N2810" s="286"/>
      <c r="O2810" s="286"/>
      <c r="P2810" s="176"/>
      <c r="Q2810" s="203">
        <f t="shared" si="1266"/>
        <v>0</v>
      </c>
      <c r="R2810" s="203">
        <f t="shared" si="1267"/>
        <v>0</v>
      </c>
      <c r="S2810" s="203">
        <f t="shared" si="1268"/>
        <v>0</v>
      </c>
      <c r="T2810" s="203">
        <f t="shared" si="1269"/>
        <v>0</v>
      </c>
      <c r="U2810" s="203">
        <f t="shared" si="1270"/>
        <v>0</v>
      </c>
      <c r="V2810" s="175">
        <f>IF(Q2810&gt;0,VLOOKUP(Q2810,Jahresfaktoren!$A$11:$B$24,2,),0)</f>
        <v>0</v>
      </c>
      <c r="W2810" s="175">
        <f>IF(R2810&gt;0,VLOOKUP(R2810,Jahresfaktoren!$D$11:$E$24,2,),0)</f>
        <v>0</v>
      </c>
      <c r="X2810" s="175">
        <f>IF(S2810&gt;0,VLOOKUP(S2810,Jahresfaktoren!$A$28:$B$29,2,),0)</f>
        <v>0</v>
      </c>
      <c r="Y2810" s="175">
        <f>IF(T2810&gt;0,VLOOKUP(T2810,Jahresfaktoren!$A$28:$B$29,2,),0)</f>
        <v>0</v>
      </c>
      <c r="Z2810" s="175">
        <f>IF(U2810&gt;0,VLOOKUP(U2810,Jahresfaktoren!$A$32:$B$33,2,),)</f>
        <v>0</v>
      </c>
      <c r="AA2810" s="177" t="str">
        <f t="shared" si="1250"/>
        <v/>
      </c>
      <c r="AB2810" s="177" t="str">
        <f t="shared" si="1251"/>
        <v/>
      </c>
      <c r="AC2810" s="177" t="str">
        <f t="shared" si="1252"/>
        <v/>
      </c>
      <c r="AD2810" s="177" t="str">
        <f t="shared" si="1253"/>
        <v/>
      </c>
      <c r="AE2810" s="177" t="str">
        <f t="shared" si="1254"/>
        <v/>
      </c>
      <c r="AF2810" s="178">
        <f>IF(Q2810&gt;0,VLOOKUP(H2810,Leistungszahlen!$A$11:$C$158,3,),0)</f>
        <v>0</v>
      </c>
      <c r="AG2810" s="178">
        <f>IF(R2810&gt;0,VLOOKUP(H2810,Leistungszahlen!$A$11:$F$158,6,),IF(T2810&gt;0,VLOOKUP(H2810,Leistungszahlen!$A$11:$F$158,6,),0))</f>
        <v>0</v>
      </c>
      <c r="AH2810" s="179">
        <f t="shared" si="1255"/>
        <v>0</v>
      </c>
      <c r="AI2810" s="179">
        <f t="shared" si="1256"/>
        <v>0</v>
      </c>
      <c r="AJ2810" s="179">
        <f t="shared" si="1257"/>
        <v>0</v>
      </c>
      <c r="AK2810" s="179">
        <f t="shared" si="1258"/>
        <v>0</v>
      </c>
      <c r="AL2810" s="179">
        <f t="shared" si="1259"/>
        <v>0</v>
      </c>
      <c r="AM2810" s="180" t="str">
        <f>IF(L2810=1,Stundensätze!$D$13,IF(L2810=2,Stundensätze!$D$17,IF(L2810=4,Stundensätze!$D$21,"")))</f>
        <v/>
      </c>
      <c r="AN2810" s="180" t="str">
        <f>IF(L2810=1,Stundensätze!$D$15,IF(L2810=2,Stundensätze!$D$19,IF(L2810=4,Stundensätze!$D$23,"")))</f>
        <v/>
      </c>
      <c r="AO2810" s="180">
        <f t="shared" si="1260"/>
        <v>0</v>
      </c>
      <c r="AP2810" s="180">
        <f t="shared" si="1261"/>
        <v>0</v>
      </c>
      <c r="AQ2810" s="192" t="str">
        <f t="shared" si="1262"/>
        <v/>
      </c>
      <c r="AR2810" s="192" t="str">
        <f t="shared" si="1263"/>
        <v/>
      </c>
      <c r="AS2810" s="193">
        <f t="shared" si="1264"/>
        <v>0</v>
      </c>
      <c r="AT2810" s="258">
        <f>IF(K2810=0,0,VLOOKUP(K2810,Kostenstellen!A:B,2,FALSE))</f>
        <v>0</v>
      </c>
      <c r="AU2810" s="68" t="str">
        <f t="shared" si="1271"/>
        <v/>
      </c>
      <c r="AV2810" s="68" t="str">
        <f t="shared" si="1272"/>
        <v/>
      </c>
      <c r="AW2810" s="68">
        <f>IF(AF2810=0,0,VLOOKUP($H2810,Leistungszahlen!$A$11:$H$158,4,FALSE))</f>
        <v>0</v>
      </c>
      <c r="AX2810" s="68">
        <f>IF(AF2810=0,0,VLOOKUP($H2810,Leistungszahlen!$A$11:$H$158,5,FALSE))</f>
        <v>0</v>
      </c>
      <c r="AY2810" s="68">
        <f>IF(AG2810=0,0,VLOOKUP($H2810,Leistungszahlen!$A$11:$H$158,6,FALSE))</f>
        <v>0</v>
      </c>
      <c r="AZ2810" s="68">
        <f t="shared" si="1273"/>
        <v>0</v>
      </c>
      <c r="BA2810" s="68">
        <f t="shared" si="1274"/>
        <v>0</v>
      </c>
      <c r="BC2810" s="68">
        <f t="shared" si="1265"/>
        <v>0</v>
      </c>
      <c r="BD2810" s="285"/>
    </row>
    <row r="2811" spans="1:56" s="68" customFormat="1">
      <c r="A2811" s="200"/>
      <c r="B2811" s="200"/>
      <c r="C2811" s="200"/>
      <c r="D2811" s="200"/>
      <c r="E2811" s="200"/>
      <c r="F2811" s="200"/>
      <c r="G2811" s="200"/>
      <c r="H2811" s="201"/>
      <c r="I2811" s="202"/>
      <c r="J2811" s="200"/>
      <c r="K2811" s="176"/>
      <c r="L2811" s="176"/>
      <c r="M2811" s="176"/>
      <c r="N2811" s="286"/>
      <c r="O2811" s="286"/>
      <c r="P2811" s="176"/>
      <c r="Q2811" s="203">
        <f t="shared" si="1266"/>
        <v>0</v>
      </c>
      <c r="R2811" s="203">
        <f t="shared" si="1267"/>
        <v>0</v>
      </c>
      <c r="S2811" s="203">
        <f t="shared" si="1268"/>
        <v>0</v>
      </c>
      <c r="T2811" s="203">
        <f t="shared" si="1269"/>
        <v>0</v>
      </c>
      <c r="U2811" s="203">
        <f t="shared" si="1270"/>
        <v>0</v>
      </c>
      <c r="V2811" s="175">
        <f>IF(Q2811&gt;0,VLOOKUP(Q2811,Jahresfaktoren!$A$11:$B$24,2,),0)</f>
        <v>0</v>
      </c>
      <c r="W2811" s="175">
        <f>IF(R2811&gt;0,VLOOKUP(R2811,Jahresfaktoren!$D$11:$E$24,2,),0)</f>
        <v>0</v>
      </c>
      <c r="X2811" s="175">
        <f>IF(S2811&gt;0,VLOOKUP(S2811,Jahresfaktoren!$A$28:$B$29,2,),0)</f>
        <v>0</v>
      </c>
      <c r="Y2811" s="175">
        <f>IF(T2811&gt;0,VLOOKUP(T2811,Jahresfaktoren!$A$28:$B$29,2,),0)</f>
        <v>0</v>
      </c>
      <c r="Z2811" s="175">
        <f>IF(U2811&gt;0,VLOOKUP(U2811,Jahresfaktoren!$A$32:$B$33,2,),)</f>
        <v>0</v>
      </c>
      <c r="AA2811" s="177" t="str">
        <f t="shared" si="1250"/>
        <v/>
      </c>
      <c r="AB2811" s="177" t="str">
        <f t="shared" si="1251"/>
        <v/>
      </c>
      <c r="AC2811" s="177" t="str">
        <f t="shared" si="1252"/>
        <v/>
      </c>
      <c r="AD2811" s="177" t="str">
        <f t="shared" si="1253"/>
        <v/>
      </c>
      <c r="AE2811" s="177" t="str">
        <f t="shared" si="1254"/>
        <v/>
      </c>
      <c r="AF2811" s="178">
        <f>IF(Q2811&gt;0,VLOOKUP(H2811,Leistungszahlen!$A$11:$C$158,3,),0)</f>
        <v>0</v>
      </c>
      <c r="AG2811" s="178">
        <f>IF(R2811&gt;0,VLOOKUP(H2811,Leistungszahlen!$A$11:$F$158,6,),IF(T2811&gt;0,VLOOKUP(H2811,Leistungszahlen!$A$11:$F$158,6,),0))</f>
        <v>0</v>
      </c>
      <c r="AH2811" s="179">
        <f t="shared" si="1255"/>
        <v>0</v>
      </c>
      <c r="AI2811" s="179">
        <f t="shared" si="1256"/>
        <v>0</v>
      </c>
      <c r="AJ2811" s="179">
        <f t="shared" si="1257"/>
        <v>0</v>
      </c>
      <c r="AK2811" s="179">
        <f t="shared" si="1258"/>
        <v>0</v>
      </c>
      <c r="AL2811" s="179">
        <f t="shared" si="1259"/>
        <v>0</v>
      </c>
      <c r="AM2811" s="180" t="str">
        <f>IF(L2811=1,Stundensätze!$D$13,IF(L2811=2,Stundensätze!$D$17,IF(L2811=4,Stundensätze!$D$21,"")))</f>
        <v/>
      </c>
      <c r="AN2811" s="180" t="str">
        <f>IF(L2811=1,Stundensätze!$D$15,IF(L2811=2,Stundensätze!$D$19,IF(L2811=4,Stundensätze!$D$23,"")))</f>
        <v/>
      </c>
      <c r="AO2811" s="180">
        <f t="shared" si="1260"/>
        <v>0</v>
      </c>
      <c r="AP2811" s="180">
        <f t="shared" si="1261"/>
        <v>0</v>
      </c>
      <c r="AQ2811" s="192" t="str">
        <f t="shared" si="1262"/>
        <v/>
      </c>
      <c r="AR2811" s="192" t="str">
        <f t="shared" si="1263"/>
        <v/>
      </c>
      <c r="AS2811" s="193">
        <f t="shared" si="1264"/>
        <v>0</v>
      </c>
      <c r="AT2811" s="258">
        <f>IF(K2811=0,0,VLOOKUP(K2811,Kostenstellen!A:B,2,FALSE))</f>
        <v>0</v>
      </c>
      <c r="AU2811" s="68" t="str">
        <f t="shared" si="1271"/>
        <v/>
      </c>
      <c r="AV2811" s="68" t="str">
        <f t="shared" si="1272"/>
        <v/>
      </c>
      <c r="AW2811" s="68">
        <f>IF(AF2811=0,0,VLOOKUP($H2811,Leistungszahlen!$A$11:$H$158,4,FALSE))</f>
        <v>0</v>
      </c>
      <c r="AX2811" s="68">
        <f>IF(AF2811=0,0,VLOOKUP($H2811,Leistungszahlen!$A$11:$H$158,5,FALSE))</f>
        <v>0</v>
      </c>
      <c r="AY2811" s="68">
        <f>IF(AG2811=0,0,VLOOKUP($H2811,Leistungszahlen!$A$11:$H$158,6,FALSE))</f>
        <v>0</v>
      </c>
      <c r="AZ2811" s="68">
        <f t="shared" si="1273"/>
        <v>0</v>
      </c>
      <c r="BA2811" s="68">
        <f t="shared" si="1274"/>
        <v>0</v>
      </c>
      <c r="BC2811" s="68">
        <f t="shared" si="1265"/>
        <v>0</v>
      </c>
      <c r="BD2811" s="285"/>
    </row>
    <row r="2812" spans="1:56" s="68" customFormat="1">
      <c r="A2812" s="200"/>
      <c r="B2812" s="200"/>
      <c r="C2812" s="200"/>
      <c r="D2812" s="200"/>
      <c r="E2812" s="200"/>
      <c r="F2812" s="200"/>
      <c r="G2812" s="200"/>
      <c r="H2812" s="201"/>
      <c r="I2812" s="202"/>
      <c r="J2812" s="200"/>
      <c r="K2812" s="176"/>
      <c r="L2812" s="176"/>
      <c r="M2812" s="176"/>
      <c r="N2812" s="286"/>
      <c r="O2812" s="286"/>
      <c r="P2812" s="176"/>
      <c r="Q2812" s="203">
        <f t="shared" si="1266"/>
        <v>0</v>
      </c>
      <c r="R2812" s="203">
        <f t="shared" si="1267"/>
        <v>0</v>
      </c>
      <c r="S2812" s="203">
        <f t="shared" si="1268"/>
        <v>0</v>
      </c>
      <c r="T2812" s="203">
        <f t="shared" si="1269"/>
        <v>0</v>
      </c>
      <c r="U2812" s="203">
        <f t="shared" si="1270"/>
        <v>0</v>
      </c>
      <c r="V2812" s="175">
        <f>IF(Q2812&gt;0,VLOOKUP(Q2812,Jahresfaktoren!$A$11:$B$24,2,),0)</f>
        <v>0</v>
      </c>
      <c r="W2812" s="175">
        <f>IF(R2812&gt;0,VLOOKUP(R2812,Jahresfaktoren!$D$11:$E$24,2,),0)</f>
        <v>0</v>
      </c>
      <c r="X2812" s="175">
        <f>IF(S2812&gt;0,VLOOKUP(S2812,Jahresfaktoren!$A$28:$B$29,2,),0)</f>
        <v>0</v>
      </c>
      <c r="Y2812" s="175">
        <f>IF(T2812&gt;0,VLOOKUP(T2812,Jahresfaktoren!$A$28:$B$29,2,),0)</f>
        <v>0</v>
      </c>
      <c r="Z2812" s="175">
        <f>IF(U2812&gt;0,VLOOKUP(U2812,Jahresfaktoren!$A$32:$B$33,2,),)</f>
        <v>0</v>
      </c>
      <c r="AA2812" s="177" t="str">
        <f t="shared" si="1250"/>
        <v/>
      </c>
      <c r="AB2812" s="177" t="str">
        <f t="shared" si="1251"/>
        <v/>
      </c>
      <c r="AC2812" s="177" t="str">
        <f t="shared" si="1252"/>
        <v/>
      </c>
      <c r="AD2812" s="177" t="str">
        <f t="shared" si="1253"/>
        <v/>
      </c>
      <c r="AE2812" s="177" t="str">
        <f t="shared" si="1254"/>
        <v/>
      </c>
      <c r="AF2812" s="178">
        <f>IF(Q2812&gt;0,VLOOKUP(H2812,Leistungszahlen!$A$11:$C$158,3,),0)</f>
        <v>0</v>
      </c>
      <c r="AG2812" s="178">
        <f>IF(R2812&gt;0,VLOOKUP(H2812,Leistungszahlen!$A$11:$F$158,6,),IF(T2812&gt;0,VLOOKUP(H2812,Leistungszahlen!$A$11:$F$158,6,),0))</f>
        <v>0</v>
      </c>
      <c r="AH2812" s="179">
        <f t="shared" si="1255"/>
        <v>0</v>
      </c>
      <c r="AI2812" s="179">
        <f t="shared" si="1256"/>
        <v>0</v>
      </c>
      <c r="AJ2812" s="179">
        <f t="shared" si="1257"/>
        <v>0</v>
      </c>
      <c r="AK2812" s="179">
        <f t="shared" si="1258"/>
        <v>0</v>
      </c>
      <c r="AL2812" s="179">
        <f t="shared" si="1259"/>
        <v>0</v>
      </c>
      <c r="AM2812" s="180" t="str">
        <f>IF(L2812=1,Stundensätze!$D$13,IF(L2812=2,Stundensätze!$D$17,IF(L2812=4,Stundensätze!$D$21,"")))</f>
        <v/>
      </c>
      <c r="AN2812" s="180" t="str">
        <f>IF(L2812=1,Stundensätze!$D$15,IF(L2812=2,Stundensätze!$D$19,IF(L2812=4,Stundensätze!$D$23,"")))</f>
        <v/>
      </c>
      <c r="AO2812" s="180">
        <f t="shared" si="1260"/>
        <v>0</v>
      </c>
      <c r="AP2812" s="180">
        <f t="shared" si="1261"/>
        <v>0</v>
      </c>
      <c r="AQ2812" s="192" t="str">
        <f t="shared" si="1262"/>
        <v/>
      </c>
      <c r="AR2812" s="192" t="str">
        <f t="shared" si="1263"/>
        <v/>
      </c>
      <c r="AS2812" s="193">
        <f t="shared" si="1264"/>
        <v>0</v>
      </c>
      <c r="AT2812" s="258">
        <f>IF(K2812=0,0,VLOOKUP(K2812,Kostenstellen!A:B,2,FALSE))</f>
        <v>0</v>
      </c>
      <c r="AU2812" s="68" t="str">
        <f t="shared" si="1271"/>
        <v/>
      </c>
      <c r="AV2812" s="68" t="str">
        <f t="shared" si="1272"/>
        <v/>
      </c>
      <c r="AW2812" s="68">
        <f>IF(AF2812=0,0,VLOOKUP($H2812,Leistungszahlen!$A$11:$H$158,4,FALSE))</f>
        <v>0</v>
      </c>
      <c r="AX2812" s="68">
        <f>IF(AF2812=0,0,VLOOKUP($H2812,Leistungszahlen!$A$11:$H$158,5,FALSE))</f>
        <v>0</v>
      </c>
      <c r="AY2812" s="68">
        <f>IF(AG2812=0,0,VLOOKUP($H2812,Leistungszahlen!$A$11:$H$158,6,FALSE))</f>
        <v>0</v>
      </c>
      <c r="AZ2812" s="68">
        <f t="shared" si="1273"/>
        <v>0</v>
      </c>
      <c r="BA2812" s="68">
        <f t="shared" si="1274"/>
        <v>0</v>
      </c>
      <c r="BC2812" s="68">
        <f t="shared" si="1265"/>
        <v>0</v>
      </c>
      <c r="BD2812" s="285"/>
    </row>
    <row r="2813" spans="1:56" s="68" customFormat="1">
      <c r="A2813" s="200"/>
      <c r="B2813" s="200"/>
      <c r="C2813" s="200"/>
      <c r="D2813" s="200"/>
      <c r="E2813" s="200"/>
      <c r="F2813" s="200"/>
      <c r="G2813" s="200"/>
      <c r="H2813" s="201"/>
      <c r="I2813" s="202"/>
      <c r="J2813" s="200"/>
      <c r="K2813" s="176"/>
      <c r="L2813" s="176"/>
      <c r="M2813" s="176"/>
      <c r="N2813" s="286"/>
      <c r="O2813" s="286"/>
      <c r="P2813" s="176"/>
      <c r="Q2813" s="203">
        <f t="shared" si="1266"/>
        <v>0</v>
      </c>
      <c r="R2813" s="203">
        <f t="shared" si="1267"/>
        <v>0</v>
      </c>
      <c r="S2813" s="203">
        <f t="shared" si="1268"/>
        <v>0</v>
      </c>
      <c r="T2813" s="203">
        <f t="shared" si="1269"/>
        <v>0</v>
      </c>
      <c r="U2813" s="203">
        <f t="shared" si="1270"/>
        <v>0</v>
      </c>
      <c r="V2813" s="175">
        <f>IF(Q2813&gt;0,VLOOKUP(Q2813,Jahresfaktoren!$A$11:$B$24,2,),0)</f>
        <v>0</v>
      </c>
      <c r="W2813" s="175">
        <f>IF(R2813&gt;0,VLOOKUP(R2813,Jahresfaktoren!$D$11:$E$24,2,),0)</f>
        <v>0</v>
      </c>
      <c r="X2813" s="175">
        <f>IF(S2813&gt;0,VLOOKUP(S2813,Jahresfaktoren!$A$28:$B$29,2,),0)</f>
        <v>0</v>
      </c>
      <c r="Y2813" s="175">
        <f>IF(T2813&gt;0,VLOOKUP(T2813,Jahresfaktoren!$A$28:$B$29,2,),0)</f>
        <v>0</v>
      </c>
      <c r="Z2813" s="175">
        <f>IF(U2813&gt;0,VLOOKUP(U2813,Jahresfaktoren!$A$32:$B$33,2,),)</f>
        <v>0</v>
      </c>
      <c r="AA2813" s="177" t="str">
        <f t="shared" si="1250"/>
        <v/>
      </c>
      <c r="AB2813" s="177" t="str">
        <f t="shared" si="1251"/>
        <v/>
      </c>
      <c r="AC2813" s="177" t="str">
        <f t="shared" si="1252"/>
        <v/>
      </c>
      <c r="AD2813" s="177" t="str">
        <f t="shared" si="1253"/>
        <v/>
      </c>
      <c r="AE2813" s="177" t="str">
        <f t="shared" si="1254"/>
        <v/>
      </c>
      <c r="AF2813" s="178">
        <f>IF(Q2813&gt;0,VLOOKUP(H2813,Leistungszahlen!$A$11:$C$158,3,),0)</f>
        <v>0</v>
      </c>
      <c r="AG2813" s="178">
        <f>IF(R2813&gt;0,VLOOKUP(H2813,Leistungszahlen!$A$11:$F$158,6,),IF(T2813&gt;0,VLOOKUP(H2813,Leistungszahlen!$A$11:$F$158,6,),0))</f>
        <v>0</v>
      </c>
      <c r="AH2813" s="179">
        <f t="shared" si="1255"/>
        <v>0</v>
      </c>
      <c r="AI2813" s="179">
        <f t="shared" si="1256"/>
        <v>0</v>
      </c>
      <c r="AJ2813" s="179">
        <f t="shared" si="1257"/>
        <v>0</v>
      </c>
      <c r="AK2813" s="179">
        <f t="shared" si="1258"/>
        <v>0</v>
      </c>
      <c r="AL2813" s="179">
        <f t="shared" si="1259"/>
        <v>0</v>
      </c>
      <c r="AM2813" s="180" t="str">
        <f>IF(L2813=1,Stundensätze!$D$13,IF(L2813=2,Stundensätze!$D$17,IF(L2813=4,Stundensätze!$D$21,"")))</f>
        <v/>
      </c>
      <c r="AN2813" s="180" t="str">
        <f>IF(L2813=1,Stundensätze!$D$15,IF(L2813=2,Stundensätze!$D$19,IF(L2813=4,Stundensätze!$D$23,"")))</f>
        <v/>
      </c>
      <c r="AO2813" s="180">
        <f t="shared" si="1260"/>
        <v>0</v>
      </c>
      <c r="AP2813" s="180">
        <f t="shared" si="1261"/>
        <v>0</v>
      </c>
      <c r="AQ2813" s="192" t="str">
        <f t="shared" si="1262"/>
        <v/>
      </c>
      <c r="AR2813" s="192" t="str">
        <f t="shared" si="1263"/>
        <v/>
      </c>
      <c r="AS2813" s="193">
        <f t="shared" si="1264"/>
        <v>0</v>
      </c>
      <c r="AT2813" s="258">
        <f>IF(K2813=0,0,VLOOKUP(K2813,Kostenstellen!A:B,2,FALSE))</f>
        <v>0</v>
      </c>
      <c r="AU2813" s="68" t="str">
        <f t="shared" si="1271"/>
        <v/>
      </c>
      <c r="AV2813" s="68" t="str">
        <f t="shared" si="1272"/>
        <v/>
      </c>
      <c r="AW2813" s="68">
        <f>IF(AF2813=0,0,VLOOKUP($H2813,Leistungszahlen!$A$11:$H$158,4,FALSE))</f>
        <v>0</v>
      </c>
      <c r="AX2813" s="68">
        <f>IF(AF2813=0,0,VLOOKUP($H2813,Leistungszahlen!$A$11:$H$158,5,FALSE))</f>
        <v>0</v>
      </c>
      <c r="AY2813" s="68">
        <f>IF(AG2813=0,0,VLOOKUP($H2813,Leistungszahlen!$A$11:$H$158,6,FALSE))</f>
        <v>0</v>
      </c>
      <c r="AZ2813" s="68">
        <f t="shared" si="1273"/>
        <v>0</v>
      </c>
      <c r="BA2813" s="68">
        <f t="shared" si="1274"/>
        <v>0</v>
      </c>
      <c r="BC2813" s="68">
        <f t="shared" si="1265"/>
        <v>0</v>
      </c>
      <c r="BD2813" s="285"/>
    </row>
    <row r="2814" spans="1:56" s="68" customFormat="1">
      <c r="A2814" s="200"/>
      <c r="B2814" s="200"/>
      <c r="C2814" s="200"/>
      <c r="D2814" s="200"/>
      <c r="E2814" s="200"/>
      <c r="F2814" s="200"/>
      <c r="G2814" s="200"/>
      <c r="H2814" s="201"/>
      <c r="I2814" s="202"/>
      <c r="J2814" s="200"/>
      <c r="K2814" s="176"/>
      <c r="L2814" s="176"/>
      <c r="M2814" s="176"/>
      <c r="N2814" s="286"/>
      <c r="O2814" s="286"/>
      <c r="P2814" s="176"/>
      <c r="Q2814" s="203">
        <f t="shared" si="1266"/>
        <v>0</v>
      </c>
      <c r="R2814" s="203">
        <f t="shared" si="1267"/>
        <v>0</v>
      </c>
      <c r="S2814" s="203">
        <f t="shared" si="1268"/>
        <v>0</v>
      </c>
      <c r="T2814" s="203">
        <f t="shared" si="1269"/>
        <v>0</v>
      </c>
      <c r="U2814" s="203">
        <f t="shared" si="1270"/>
        <v>0</v>
      </c>
      <c r="V2814" s="175">
        <f>IF(Q2814&gt;0,VLOOKUP(Q2814,Jahresfaktoren!$A$11:$B$24,2,),0)</f>
        <v>0</v>
      </c>
      <c r="W2814" s="175">
        <f>IF(R2814&gt;0,VLOOKUP(R2814,Jahresfaktoren!$D$11:$E$24,2,),0)</f>
        <v>0</v>
      </c>
      <c r="X2814" s="175">
        <f>IF(S2814&gt;0,VLOOKUP(S2814,Jahresfaktoren!$A$28:$B$29,2,),0)</f>
        <v>0</v>
      </c>
      <c r="Y2814" s="175">
        <f>IF(T2814&gt;0,VLOOKUP(T2814,Jahresfaktoren!$A$28:$B$29,2,),0)</f>
        <v>0</v>
      </c>
      <c r="Z2814" s="175">
        <f>IF(U2814&gt;0,VLOOKUP(U2814,Jahresfaktoren!$A$32:$B$33,2,),)</f>
        <v>0</v>
      </c>
      <c r="AA2814" s="177" t="str">
        <f t="shared" si="1250"/>
        <v/>
      </c>
      <c r="AB2814" s="177" t="str">
        <f t="shared" si="1251"/>
        <v/>
      </c>
      <c r="AC2814" s="177" t="str">
        <f t="shared" si="1252"/>
        <v/>
      </c>
      <c r="AD2814" s="177" t="str">
        <f t="shared" si="1253"/>
        <v/>
      </c>
      <c r="AE2814" s="177" t="str">
        <f t="shared" si="1254"/>
        <v/>
      </c>
      <c r="AF2814" s="178">
        <f>IF(Q2814&gt;0,VLOOKUP(H2814,Leistungszahlen!$A$11:$C$158,3,),0)</f>
        <v>0</v>
      </c>
      <c r="AG2814" s="178">
        <f>IF(R2814&gt;0,VLOOKUP(H2814,Leistungszahlen!$A$11:$F$158,6,),IF(T2814&gt;0,VLOOKUP(H2814,Leistungszahlen!$A$11:$F$158,6,),0))</f>
        <v>0</v>
      </c>
      <c r="AH2814" s="179">
        <f t="shared" si="1255"/>
        <v>0</v>
      </c>
      <c r="AI2814" s="179">
        <f t="shared" si="1256"/>
        <v>0</v>
      </c>
      <c r="AJ2814" s="179">
        <f t="shared" si="1257"/>
        <v>0</v>
      </c>
      <c r="AK2814" s="179">
        <f t="shared" si="1258"/>
        <v>0</v>
      </c>
      <c r="AL2814" s="179">
        <f t="shared" si="1259"/>
        <v>0</v>
      </c>
      <c r="AM2814" s="180" t="str">
        <f>IF(L2814=1,Stundensätze!$D$13,IF(L2814=2,Stundensätze!$D$17,IF(L2814=4,Stundensätze!$D$21,"")))</f>
        <v/>
      </c>
      <c r="AN2814" s="180" t="str">
        <f>IF(L2814=1,Stundensätze!$D$15,IF(L2814=2,Stundensätze!$D$19,IF(L2814=4,Stundensätze!$D$23,"")))</f>
        <v/>
      </c>
      <c r="AO2814" s="180">
        <f t="shared" si="1260"/>
        <v>0</v>
      </c>
      <c r="AP2814" s="180">
        <f t="shared" si="1261"/>
        <v>0</v>
      </c>
      <c r="AQ2814" s="192" t="str">
        <f t="shared" si="1262"/>
        <v/>
      </c>
      <c r="AR2814" s="192" t="str">
        <f t="shared" si="1263"/>
        <v/>
      </c>
      <c r="AS2814" s="193">
        <f t="shared" si="1264"/>
        <v>0</v>
      </c>
      <c r="AT2814" s="258">
        <f>IF(K2814=0,0,VLOOKUP(K2814,Kostenstellen!A:B,2,FALSE))</f>
        <v>0</v>
      </c>
      <c r="AU2814" s="68" t="str">
        <f t="shared" si="1271"/>
        <v/>
      </c>
      <c r="AV2814" s="68" t="str">
        <f t="shared" si="1272"/>
        <v/>
      </c>
      <c r="AW2814" s="68">
        <f>IF(AF2814=0,0,VLOOKUP($H2814,Leistungszahlen!$A$11:$H$158,4,FALSE))</f>
        <v>0</v>
      </c>
      <c r="AX2814" s="68">
        <f>IF(AF2814=0,0,VLOOKUP($H2814,Leistungszahlen!$A$11:$H$158,5,FALSE))</f>
        <v>0</v>
      </c>
      <c r="AY2814" s="68">
        <f>IF(AG2814=0,0,VLOOKUP($H2814,Leistungszahlen!$A$11:$H$158,6,FALSE))</f>
        <v>0</v>
      </c>
      <c r="AZ2814" s="68">
        <f t="shared" si="1273"/>
        <v>0</v>
      </c>
      <c r="BA2814" s="68">
        <f t="shared" si="1274"/>
        <v>0</v>
      </c>
      <c r="BC2814" s="68">
        <f t="shared" si="1265"/>
        <v>0</v>
      </c>
      <c r="BD2814" s="285"/>
    </row>
    <row r="2815" spans="1:56" s="68" customFormat="1">
      <c r="A2815" s="200"/>
      <c r="B2815" s="200"/>
      <c r="C2815" s="200"/>
      <c r="D2815" s="200"/>
      <c r="E2815" s="200"/>
      <c r="F2815" s="200"/>
      <c r="G2815" s="200"/>
      <c r="H2815" s="201"/>
      <c r="I2815" s="202"/>
      <c r="J2815" s="200"/>
      <c r="K2815" s="176"/>
      <c r="L2815" s="176"/>
      <c r="M2815" s="176"/>
      <c r="N2815" s="286"/>
      <c r="O2815" s="286"/>
      <c r="P2815" s="176"/>
      <c r="Q2815" s="203">
        <f t="shared" si="1266"/>
        <v>0</v>
      </c>
      <c r="R2815" s="203">
        <f t="shared" si="1267"/>
        <v>0</v>
      </c>
      <c r="S2815" s="203">
        <f t="shared" si="1268"/>
        <v>0</v>
      </c>
      <c r="T2815" s="203">
        <f t="shared" si="1269"/>
        <v>0</v>
      </c>
      <c r="U2815" s="203">
        <f t="shared" si="1270"/>
        <v>0</v>
      </c>
      <c r="V2815" s="175">
        <f>IF(Q2815&gt;0,VLOOKUP(Q2815,Jahresfaktoren!$A$11:$B$24,2,),0)</f>
        <v>0</v>
      </c>
      <c r="W2815" s="175">
        <f>IF(R2815&gt;0,VLOOKUP(R2815,Jahresfaktoren!$D$11:$E$24,2,),0)</f>
        <v>0</v>
      </c>
      <c r="X2815" s="175">
        <f>IF(S2815&gt;0,VLOOKUP(S2815,Jahresfaktoren!$A$28:$B$29,2,),0)</f>
        <v>0</v>
      </c>
      <c r="Y2815" s="175">
        <f>IF(T2815&gt;0,VLOOKUP(T2815,Jahresfaktoren!$A$28:$B$29,2,),0)</f>
        <v>0</v>
      </c>
      <c r="Z2815" s="175">
        <f>IF(U2815&gt;0,VLOOKUP(U2815,Jahresfaktoren!$A$32:$B$33,2,),)</f>
        <v>0</v>
      </c>
      <c r="AA2815" s="177" t="str">
        <f t="shared" si="1250"/>
        <v/>
      </c>
      <c r="AB2815" s="177" t="str">
        <f t="shared" si="1251"/>
        <v/>
      </c>
      <c r="AC2815" s="177" t="str">
        <f t="shared" si="1252"/>
        <v/>
      </c>
      <c r="AD2815" s="177" t="str">
        <f t="shared" si="1253"/>
        <v/>
      </c>
      <c r="AE2815" s="177" t="str">
        <f t="shared" si="1254"/>
        <v/>
      </c>
      <c r="AF2815" s="178">
        <f>IF(Q2815&gt;0,VLOOKUP(H2815,Leistungszahlen!$A$11:$C$158,3,),0)</f>
        <v>0</v>
      </c>
      <c r="AG2815" s="178">
        <f>IF(R2815&gt;0,VLOOKUP(H2815,Leistungszahlen!$A$11:$F$158,6,),IF(T2815&gt;0,VLOOKUP(H2815,Leistungszahlen!$A$11:$F$158,6,),0))</f>
        <v>0</v>
      </c>
      <c r="AH2815" s="179">
        <f t="shared" si="1255"/>
        <v>0</v>
      </c>
      <c r="AI2815" s="179">
        <f t="shared" si="1256"/>
        <v>0</v>
      </c>
      <c r="AJ2815" s="179">
        <f t="shared" si="1257"/>
        <v>0</v>
      </c>
      <c r="AK2815" s="179">
        <f t="shared" si="1258"/>
        <v>0</v>
      </c>
      <c r="AL2815" s="179">
        <f t="shared" si="1259"/>
        <v>0</v>
      </c>
      <c r="AM2815" s="180" t="str">
        <f>IF(L2815=1,Stundensätze!$D$13,IF(L2815=2,Stundensätze!$D$17,IF(L2815=4,Stundensätze!$D$21,"")))</f>
        <v/>
      </c>
      <c r="AN2815" s="180" t="str">
        <f>IF(L2815=1,Stundensätze!$D$15,IF(L2815=2,Stundensätze!$D$19,IF(L2815=4,Stundensätze!$D$23,"")))</f>
        <v/>
      </c>
      <c r="AO2815" s="180">
        <f t="shared" si="1260"/>
        <v>0</v>
      </c>
      <c r="AP2815" s="180">
        <f t="shared" si="1261"/>
        <v>0</v>
      </c>
      <c r="AQ2815" s="192" t="str">
        <f t="shared" si="1262"/>
        <v/>
      </c>
      <c r="AR2815" s="192" t="str">
        <f t="shared" si="1263"/>
        <v/>
      </c>
      <c r="AS2815" s="193">
        <f t="shared" si="1264"/>
        <v>0</v>
      </c>
      <c r="AT2815" s="258">
        <f>IF(K2815=0,0,VLOOKUP(K2815,Kostenstellen!A:B,2,FALSE))</f>
        <v>0</v>
      </c>
      <c r="AU2815" s="68" t="str">
        <f t="shared" si="1271"/>
        <v/>
      </c>
      <c r="AV2815" s="68" t="str">
        <f t="shared" si="1272"/>
        <v/>
      </c>
      <c r="AW2815" s="68">
        <f>IF(AF2815=0,0,VLOOKUP($H2815,Leistungszahlen!$A$11:$H$158,4,FALSE))</f>
        <v>0</v>
      </c>
      <c r="AX2815" s="68">
        <f>IF(AF2815=0,0,VLOOKUP($H2815,Leistungszahlen!$A$11:$H$158,5,FALSE))</f>
        <v>0</v>
      </c>
      <c r="AY2815" s="68">
        <f>IF(AG2815=0,0,VLOOKUP($H2815,Leistungszahlen!$A$11:$H$158,6,FALSE))</f>
        <v>0</v>
      </c>
      <c r="AZ2815" s="68">
        <f t="shared" si="1273"/>
        <v>0</v>
      </c>
      <c r="BA2815" s="68">
        <f t="shared" si="1274"/>
        <v>0</v>
      </c>
      <c r="BC2815" s="68">
        <f t="shared" si="1265"/>
        <v>0</v>
      </c>
      <c r="BD2815" s="285"/>
    </row>
    <row r="2816" spans="1:56" s="68" customFormat="1">
      <c r="A2816" s="200"/>
      <c r="B2816" s="200"/>
      <c r="C2816" s="200"/>
      <c r="D2816" s="200"/>
      <c r="E2816" s="200"/>
      <c r="F2816" s="200"/>
      <c r="G2816" s="200"/>
      <c r="H2816" s="201"/>
      <c r="I2816" s="202"/>
      <c r="J2816" s="200"/>
      <c r="K2816" s="176"/>
      <c r="L2816" s="176"/>
      <c r="M2816" s="176"/>
      <c r="N2816" s="286"/>
      <c r="O2816" s="286"/>
      <c r="P2816" s="176"/>
      <c r="Q2816" s="203">
        <f t="shared" si="1266"/>
        <v>0</v>
      </c>
      <c r="R2816" s="203">
        <f t="shared" si="1267"/>
        <v>0</v>
      </c>
      <c r="S2816" s="203">
        <f t="shared" si="1268"/>
        <v>0</v>
      </c>
      <c r="T2816" s="203">
        <f t="shared" si="1269"/>
        <v>0</v>
      </c>
      <c r="U2816" s="203">
        <f t="shared" si="1270"/>
        <v>0</v>
      </c>
      <c r="V2816" s="175">
        <f>IF(Q2816&gt;0,VLOOKUP(Q2816,Jahresfaktoren!$A$11:$B$24,2,),0)</f>
        <v>0</v>
      </c>
      <c r="W2816" s="175">
        <f>IF(R2816&gt;0,VLOOKUP(R2816,Jahresfaktoren!$D$11:$E$24,2,),0)</f>
        <v>0</v>
      </c>
      <c r="X2816" s="175">
        <f>IF(S2816&gt;0,VLOOKUP(S2816,Jahresfaktoren!$A$28:$B$29,2,),0)</f>
        <v>0</v>
      </c>
      <c r="Y2816" s="175">
        <f>IF(T2816&gt;0,VLOOKUP(T2816,Jahresfaktoren!$A$28:$B$29,2,),0)</f>
        <v>0</v>
      </c>
      <c r="Z2816" s="175">
        <f>IF(U2816&gt;0,VLOOKUP(U2816,Jahresfaktoren!$A$32:$B$33,2,),)</f>
        <v>0</v>
      </c>
      <c r="AA2816" s="177" t="str">
        <f t="shared" si="1250"/>
        <v/>
      </c>
      <c r="AB2816" s="177" t="str">
        <f t="shared" si="1251"/>
        <v/>
      </c>
      <c r="AC2816" s="177" t="str">
        <f t="shared" si="1252"/>
        <v/>
      </c>
      <c r="AD2816" s="177" t="str">
        <f t="shared" si="1253"/>
        <v/>
      </c>
      <c r="AE2816" s="177" t="str">
        <f t="shared" si="1254"/>
        <v/>
      </c>
      <c r="AF2816" s="178">
        <f>IF(Q2816&gt;0,VLOOKUP(H2816,Leistungszahlen!$A$11:$C$158,3,),0)</f>
        <v>0</v>
      </c>
      <c r="AG2816" s="178">
        <f>IF(R2816&gt;0,VLOOKUP(H2816,Leistungszahlen!$A$11:$F$158,6,),IF(T2816&gt;0,VLOOKUP(H2816,Leistungszahlen!$A$11:$F$158,6,),0))</f>
        <v>0</v>
      </c>
      <c r="AH2816" s="179">
        <f t="shared" si="1255"/>
        <v>0</v>
      </c>
      <c r="AI2816" s="179">
        <f t="shared" si="1256"/>
        <v>0</v>
      </c>
      <c r="AJ2816" s="179">
        <f t="shared" si="1257"/>
        <v>0</v>
      </c>
      <c r="AK2816" s="179">
        <f t="shared" si="1258"/>
        <v>0</v>
      </c>
      <c r="AL2816" s="179">
        <f t="shared" si="1259"/>
        <v>0</v>
      </c>
      <c r="AM2816" s="180" t="str">
        <f>IF(L2816=1,Stundensätze!$D$13,IF(L2816=2,Stundensätze!$D$17,IF(L2816=4,Stundensätze!$D$21,"")))</f>
        <v/>
      </c>
      <c r="AN2816" s="180" t="str">
        <f>IF(L2816=1,Stundensätze!$D$15,IF(L2816=2,Stundensätze!$D$19,IF(L2816=4,Stundensätze!$D$23,"")))</f>
        <v/>
      </c>
      <c r="AO2816" s="180">
        <f t="shared" si="1260"/>
        <v>0</v>
      </c>
      <c r="AP2816" s="180">
        <f t="shared" si="1261"/>
        <v>0</v>
      </c>
      <c r="AQ2816" s="192" t="str">
        <f t="shared" si="1262"/>
        <v/>
      </c>
      <c r="AR2816" s="192" t="str">
        <f t="shared" si="1263"/>
        <v/>
      </c>
      <c r="AS2816" s="193">
        <f t="shared" si="1264"/>
        <v>0</v>
      </c>
      <c r="AT2816" s="258">
        <f>IF(K2816=0,0,VLOOKUP(K2816,Kostenstellen!A:B,2,FALSE))</f>
        <v>0</v>
      </c>
      <c r="AU2816" s="68" t="str">
        <f t="shared" si="1271"/>
        <v/>
      </c>
      <c r="AV2816" s="68" t="str">
        <f t="shared" si="1272"/>
        <v/>
      </c>
      <c r="AW2816" s="68">
        <f>IF(AF2816=0,0,VLOOKUP($H2816,Leistungszahlen!$A$11:$H$158,4,FALSE))</f>
        <v>0</v>
      </c>
      <c r="AX2816" s="68">
        <f>IF(AF2816=0,0,VLOOKUP($H2816,Leistungszahlen!$A$11:$H$158,5,FALSE))</f>
        <v>0</v>
      </c>
      <c r="AY2816" s="68">
        <f>IF(AG2816=0,0,VLOOKUP($H2816,Leistungszahlen!$A$11:$H$158,6,FALSE))</f>
        <v>0</v>
      </c>
      <c r="AZ2816" s="68">
        <f t="shared" si="1273"/>
        <v>0</v>
      </c>
      <c r="BA2816" s="68">
        <f t="shared" si="1274"/>
        <v>0</v>
      </c>
      <c r="BC2816" s="68">
        <f t="shared" si="1265"/>
        <v>0</v>
      </c>
      <c r="BD2816" s="285"/>
    </row>
    <row r="2817" spans="1:56" s="68" customFormat="1">
      <c r="A2817" s="200"/>
      <c r="B2817" s="200"/>
      <c r="C2817" s="200"/>
      <c r="D2817" s="200"/>
      <c r="E2817" s="200"/>
      <c r="F2817" s="200"/>
      <c r="G2817" s="200"/>
      <c r="H2817" s="201"/>
      <c r="I2817" s="202"/>
      <c r="J2817" s="200"/>
      <c r="K2817" s="176"/>
      <c r="L2817" s="176"/>
      <c r="M2817" s="176"/>
      <c r="N2817" s="286"/>
      <c r="O2817" s="286"/>
      <c r="P2817" s="176"/>
      <c r="Q2817" s="203">
        <f t="shared" si="1266"/>
        <v>0</v>
      </c>
      <c r="R2817" s="203">
        <f t="shared" si="1267"/>
        <v>0</v>
      </c>
      <c r="S2817" s="203">
        <f t="shared" si="1268"/>
        <v>0</v>
      </c>
      <c r="T2817" s="203">
        <f t="shared" si="1269"/>
        <v>0</v>
      </c>
      <c r="U2817" s="203">
        <f t="shared" si="1270"/>
        <v>0</v>
      </c>
      <c r="V2817" s="175">
        <f>IF(Q2817&gt;0,VLOOKUP(Q2817,Jahresfaktoren!$A$11:$B$24,2,),0)</f>
        <v>0</v>
      </c>
      <c r="W2817" s="175">
        <f>IF(R2817&gt;0,VLOOKUP(R2817,Jahresfaktoren!$D$11:$E$24,2,),0)</f>
        <v>0</v>
      </c>
      <c r="X2817" s="175">
        <f>IF(S2817&gt;0,VLOOKUP(S2817,Jahresfaktoren!$A$28:$B$29,2,),0)</f>
        <v>0</v>
      </c>
      <c r="Y2817" s="175">
        <f>IF(T2817&gt;0,VLOOKUP(T2817,Jahresfaktoren!$A$28:$B$29,2,),0)</f>
        <v>0</v>
      </c>
      <c r="Z2817" s="175">
        <f>IF(U2817&gt;0,VLOOKUP(U2817,Jahresfaktoren!$A$32:$B$33,2,),)</f>
        <v>0</v>
      </c>
      <c r="AA2817" s="177" t="str">
        <f t="shared" si="1250"/>
        <v/>
      </c>
      <c r="AB2817" s="177" t="str">
        <f t="shared" si="1251"/>
        <v/>
      </c>
      <c r="AC2817" s="177" t="str">
        <f t="shared" si="1252"/>
        <v/>
      </c>
      <c r="AD2817" s="177" t="str">
        <f t="shared" si="1253"/>
        <v/>
      </c>
      <c r="AE2817" s="177" t="str">
        <f t="shared" si="1254"/>
        <v/>
      </c>
      <c r="AF2817" s="178">
        <f>IF(Q2817&gt;0,VLOOKUP(H2817,Leistungszahlen!$A$11:$C$158,3,),0)</f>
        <v>0</v>
      </c>
      <c r="AG2817" s="178">
        <f>IF(R2817&gt;0,VLOOKUP(H2817,Leistungszahlen!$A$11:$F$158,6,),IF(T2817&gt;0,VLOOKUP(H2817,Leistungszahlen!$A$11:$F$158,6,),0))</f>
        <v>0</v>
      </c>
      <c r="AH2817" s="179">
        <f t="shared" si="1255"/>
        <v>0</v>
      </c>
      <c r="AI2817" s="179">
        <f t="shared" si="1256"/>
        <v>0</v>
      </c>
      <c r="AJ2817" s="179">
        <f t="shared" si="1257"/>
        <v>0</v>
      </c>
      <c r="AK2817" s="179">
        <f t="shared" si="1258"/>
        <v>0</v>
      </c>
      <c r="AL2817" s="179">
        <f t="shared" si="1259"/>
        <v>0</v>
      </c>
      <c r="AM2817" s="180" t="str">
        <f>IF(L2817=1,Stundensätze!$D$13,IF(L2817=2,Stundensätze!$D$17,IF(L2817=4,Stundensätze!$D$21,"")))</f>
        <v/>
      </c>
      <c r="AN2817" s="180" t="str">
        <f>IF(L2817=1,Stundensätze!$D$15,IF(L2817=2,Stundensätze!$D$19,IF(L2817=4,Stundensätze!$D$23,"")))</f>
        <v/>
      </c>
      <c r="AO2817" s="180">
        <f t="shared" si="1260"/>
        <v>0</v>
      </c>
      <c r="AP2817" s="180">
        <f t="shared" si="1261"/>
        <v>0</v>
      </c>
      <c r="AQ2817" s="192" t="str">
        <f t="shared" si="1262"/>
        <v/>
      </c>
      <c r="AR2817" s="192" t="str">
        <f t="shared" si="1263"/>
        <v/>
      </c>
      <c r="AS2817" s="193">
        <f t="shared" si="1264"/>
        <v>0</v>
      </c>
      <c r="AT2817" s="258">
        <f>IF(K2817=0,0,VLOOKUP(K2817,Kostenstellen!A:B,2,FALSE))</f>
        <v>0</v>
      </c>
      <c r="AU2817" s="68" t="str">
        <f t="shared" si="1271"/>
        <v/>
      </c>
      <c r="AV2817" s="68" t="str">
        <f t="shared" si="1272"/>
        <v/>
      </c>
      <c r="AW2817" s="68">
        <f>IF(AF2817=0,0,VLOOKUP($H2817,Leistungszahlen!$A$11:$H$158,4,FALSE))</f>
        <v>0</v>
      </c>
      <c r="AX2817" s="68">
        <f>IF(AF2817=0,0,VLOOKUP($H2817,Leistungszahlen!$A$11:$H$158,5,FALSE))</f>
        <v>0</v>
      </c>
      <c r="AY2817" s="68">
        <f>IF(AG2817=0,0,VLOOKUP($H2817,Leistungszahlen!$A$11:$H$158,6,FALSE))</f>
        <v>0</v>
      </c>
      <c r="AZ2817" s="68">
        <f t="shared" si="1273"/>
        <v>0</v>
      </c>
      <c r="BA2817" s="68">
        <f t="shared" si="1274"/>
        <v>0</v>
      </c>
      <c r="BC2817" s="68">
        <f t="shared" si="1265"/>
        <v>0</v>
      </c>
      <c r="BD2817" s="285"/>
    </row>
    <row r="2818" spans="1:56" s="68" customFormat="1">
      <c r="A2818" s="200"/>
      <c r="B2818" s="200"/>
      <c r="C2818" s="200"/>
      <c r="D2818" s="200"/>
      <c r="E2818" s="200"/>
      <c r="F2818" s="200"/>
      <c r="G2818" s="200"/>
      <c r="H2818" s="201"/>
      <c r="I2818" s="202"/>
      <c r="J2818" s="200"/>
      <c r="K2818" s="176"/>
      <c r="L2818" s="176"/>
      <c r="M2818" s="176"/>
      <c r="N2818" s="286"/>
      <c r="O2818" s="286"/>
      <c r="P2818" s="176"/>
      <c r="Q2818" s="203">
        <f t="shared" si="1266"/>
        <v>0</v>
      </c>
      <c r="R2818" s="203">
        <f t="shared" si="1267"/>
        <v>0</v>
      </c>
      <c r="S2818" s="203">
        <f t="shared" si="1268"/>
        <v>0</v>
      </c>
      <c r="T2818" s="203">
        <f t="shared" si="1269"/>
        <v>0</v>
      </c>
      <c r="U2818" s="203">
        <f t="shared" si="1270"/>
        <v>0</v>
      </c>
      <c r="V2818" s="175">
        <f>IF(Q2818&gt;0,VLOOKUP(Q2818,Jahresfaktoren!$A$11:$B$24,2,),0)</f>
        <v>0</v>
      </c>
      <c r="W2818" s="175">
        <f>IF(R2818&gt;0,VLOOKUP(R2818,Jahresfaktoren!$D$11:$E$24,2,),0)</f>
        <v>0</v>
      </c>
      <c r="X2818" s="175">
        <f>IF(S2818&gt;0,VLOOKUP(S2818,Jahresfaktoren!$A$28:$B$29,2,),0)</f>
        <v>0</v>
      </c>
      <c r="Y2818" s="175">
        <f>IF(T2818&gt;0,VLOOKUP(T2818,Jahresfaktoren!$A$28:$B$29,2,),0)</f>
        <v>0</v>
      </c>
      <c r="Z2818" s="175">
        <f>IF(U2818&gt;0,VLOOKUP(U2818,Jahresfaktoren!$A$32:$B$33,2,),)</f>
        <v>0</v>
      </c>
      <c r="AA2818" s="177" t="str">
        <f t="shared" si="1250"/>
        <v/>
      </c>
      <c r="AB2818" s="177" t="str">
        <f t="shared" si="1251"/>
        <v/>
      </c>
      <c r="AC2818" s="177" t="str">
        <f t="shared" si="1252"/>
        <v/>
      </c>
      <c r="AD2818" s="177" t="str">
        <f t="shared" si="1253"/>
        <v/>
      </c>
      <c r="AE2818" s="177" t="str">
        <f t="shared" si="1254"/>
        <v/>
      </c>
      <c r="AF2818" s="178">
        <f>IF(Q2818&gt;0,VLOOKUP(H2818,Leistungszahlen!$A$11:$C$158,3,),0)</f>
        <v>0</v>
      </c>
      <c r="AG2818" s="178">
        <f>IF(R2818&gt;0,VLOOKUP(H2818,Leistungszahlen!$A$11:$F$158,6,),IF(T2818&gt;0,VLOOKUP(H2818,Leistungszahlen!$A$11:$F$158,6,),0))</f>
        <v>0</v>
      </c>
      <c r="AH2818" s="179">
        <f t="shared" si="1255"/>
        <v>0</v>
      </c>
      <c r="AI2818" s="179">
        <f t="shared" si="1256"/>
        <v>0</v>
      </c>
      <c r="AJ2818" s="179">
        <f t="shared" si="1257"/>
        <v>0</v>
      </c>
      <c r="AK2818" s="179">
        <f t="shared" si="1258"/>
        <v>0</v>
      </c>
      <c r="AL2818" s="179">
        <f t="shared" si="1259"/>
        <v>0</v>
      </c>
      <c r="AM2818" s="180" t="str">
        <f>IF(L2818=1,Stundensätze!$D$13,IF(L2818=2,Stundensätze!$D$17,IF(L2818=4,Stundensätze!$D$21,"")))</f>
        <v/>
      </c>
      <c r="AN2818" s="180" t="str">
        <f>IF(L2818=1,Stundensätze!$D$15,IF(L2818=2,Stundensätze!$D$19,IF(L2818=4,Stundensätze!$D$23,"")))</f>
        <v/>
      </c>
      <c r="AO2818" s="180">
        <f t="shared" si="1260"/>
        <v>0</v>
      </c>
      <c r="AP2818" s="180">
        <f t="shared" si="1261"/>
        <v>0</v>
      </c>
      <c r="AQ2818" s="192" t="str">
        <f t="shared" si="1262"/>
        <v/>
      </c>
      <c r="AR2818" s="192" t="str">
        <f t="shared" si="1263"/>
        <v/>
      </c>
      <c r="AS2818" s="193">
        <f t="shared" si="1264"/>
        <v>0</v>
      </c>
      <c r="AT2818" s="258">
        <f>IF(K2818=0,0,VLOOKUP(K2818,Kostenstellen!A:B,2,FALSE))</f>
        <v>0</v>
      </c>
      <c r="AU2818" s="68" t="str">
        <f t="shared" si="1271"/>
        <v/>
      </c>
      <c r="AV2818" s="68" t="str">
        <f t="shared" si="1272"/>
        <v/>
      </c>
      <c r="AW2818" s="68">
        <f>IF(AF2818=0,0,VLOOKUP($H2818,Leistungszahlen!$A$11:$H$158,4,FALSE))</f>
        <v>0</v>
      </c>
      <c r="AX2818" s="68">
        <f>IF(AF2818=0,0,VLOOKUP($H2818,Leistungszahlen!$A$11:$H$158,5,FALSE))</f>
        <v>0</v>
      </c>
      <c r="AY2818" s="68">
        <f>IF(AG2818=0,0,VLOOKUP($H2818,Leistungszahlen!$A$11:$H$158,6,FALSE))</f>
        <v>0</v>
      </c>
      <c r="AZ2818" s="68">
        <f t="shared" si="1273"/>
        <v>0</v>
      </c>
      <c r="BA2818" s="68">
        <f t="shared" si="1274"/>
        <v>0</v>
      </c>
      <c r="BC2818" s="68">
        <f t="shared" si="1265"/>
        <v>0</v>
      </c>
      <c r="BD2818" s="285"/>
    </row>
    <row r="2819" spans="1:56" s="68" customFormat="1">
      <c r="A2819" s="200"/>
      <c r="B2819" s="200"/>
      <c r="C2819" s="200"/>
      <c r="D2819" s="200"/>
      <c r="E2819" s="200"/>
      <c r="F2819" s="200"/>
      <c r="G2819" s="200"/>
      <c r="H2819" s="201"/>
      <c r="I2819" s="202"/>
      <c r="J2819" s="200"/>
      <c r="K2819" s="176"/>
      <c r="L2819" s="176"/>
      <c r="M2819" s="176"/>
      <c r="N2819" s="286"/>
      <c r="O2819" s="286"/>
      <c r="P2819" s="176"/>
      <c r="Q2819" s="203">
        <f t="shared" si="1266"/>
        <v>0</v>
      </c>
      <c r="R2819" s="203">
        <f t="shared" si="1267"/>
        <v>0</v>
      </c>
      <c r="S2819" s="203">
        <f t="shared" si="1268"/>
        <v>0</v>
      </c>
      <c r="T2819" s="203">
        <f t="shared" si="1269"/>
        <v>0</v>
      </c>
      <c r="U2819" s="203">
        <f t="shared" si="1270"/>
        <v>0</v>
      </c>
      <c r="V2819" s="175">
        <f>IF(Q2819&gt;0,VLOOKUP(Q2819,Jahresfaktoren!$A$11:$B$24,2,),0)</f>
        <v>0</v>
      </c>
      <c r="W2819" s="175">
        <f>IF(R2819&gt;0,VLOOKUP(R2819,Jahresfaktoren!$D$11:$E$24,2,),0)</f>
        <v>0</v>
      </c>
      <c r="X2819" s="175">
        <f>IF(S2819&gt;0,VLOOKUP(S2819,Jahresfaktoren!$A$28:$B$29,2,),0)</f>
        <v>0</v>
      </c>
      <c r="Y2819" s="175">
        <f>IF(T2819&gt;0,VLOOKUP(T2819,Jahresfaktoren!$A$28:$B$29,2,),0)</f>
        <v>0</v>
      </c>
      <c r="Z2819" s="175">
        <f>IF(U2819&gt;0,VLOOKUP(U2819,Jahresfaktoren!$A$32:$B$33,2,),)</f>
        <v>0</v>
      </c>
      <c r="AA2819" s="177" t="str">
        <f t="shared" si="1250"/>
        <v/>
      </c>
      <c r="AB2819" s="177" t="str">
        <f t="shared" si="1251"/>
        <v/>
      </c>
      <c r="AC2819" s="177" t="str">
        <f t="shared" si="1252"/>
        <v/>
      </c>
      <c r="AD2819" s="177" t="str">
        <f t="shared" si="1253"/>
        <v/>
      </c>
      <c r="AE2819" s="177" t="str">
        <f t="shared" si="1254"/>
        <v/>
      </c>
      <c r="AF2819" s="178">
        <f>IF(Q2819&gt;0,VLOOKUP(H2819,Leistungszahlen!$A$11:$C$158,3,),0)</f>
        <v>0</v>
      </c>
      <c r="AG2819" s="178">
        <f>IF(R2819&gt;0,VLOOKUP(H2819,Leistungszahlen!$A$11:$F$158,6,),IF(T2819&gt;0,VLOOKUP(H2819,Leistungszahlen!$A$11:$F$158,6,),0))</f>
        <v>0</v>
      </c>
      <c r="AH2819" s="179">
        <f t="shared" si="1255"/>
        <v>0</v>
      </c>
      <c r="AI2819" s="179">
        <f t="shared" si="1256"/>
        <v>0</v>
      </c>
      <c r="AJ2819" s="179">
        <f t="shared" si="1257"/>
        <v>0</v>
      </c>
      <c r="AK2819" s="179">
        <f t="shared" si="1258"/>
        <v>0</v>
      </c>
      <c r="AL2819" s="179">
        <f t="shared" si="1259"/>
        <v>0</v>
      </c>
      <c r="AM2819" s="180" t="str">
        <f>IF(L2819=1,Stundensätze!$D$13,IF(L2819=2,Stundensätze!$D$17,IF(L2819=4,Stundensätze!$D$21,"")))</f>
        <v/>
      </c>
      <c r="AN2819" s="180" t="str">
        <f>IF(L2819=1,Stundensätze!$D$15,IF(L2819=2,Stundensätze!$D$19,IF(L2819=4,Stundensätze!$D$23,"")))</f>
        <v/>
      </c>
      <c r="AO2819" s="180">
        <f t="shared" si="1260"/>
        <v>0</v>
      </c>
      <c r="AP2819" s="180">
        <f t="shared" si="1261"/>
        <v>0</v>
      </c>
      <c r="AQ2819" s="192" t="str">
        <f t="shared" si="1262"/>
        <v/>
      </c>
      <c r="AR2819" s="192" t="str">
        <f t="shared" si="1263"/>
        <v/>
      </c>
      <c r="AS2819" s="193">
        <f t="shared" si="1264"/>
        <v>0</v>
      </c>
      <c r="AT2819" s="258">
        <f>IF(K2819=0,0,VLOOKUP(K2819,Kostenstellen!A:B,2,FALSE))</f>
        <v>0</v>
      </c>
      <c r="AU2819" s="68" t="str">
        <f t="shared" si="1271"/>
        <v/>
      </c>
      <c r="AV2819" s="68" t="str">
        <f t="shared" si="1272"/>
        <v/>
      </c>
      <c r="AW2819" s="68">
        <f>IF(AF2819=0,0,VLOOKUP($H2819,Leistungszahlen!$A$11:$H$158,4,FALSE))</f>
        <v>0</v>
      </c>
      <c r="AX2819" s="68">
        <f>IF(AF2819=0,0,VLOOKUP($H2819,Leistungszahlen!$A$11:$H$158,5,FALSE))</f>
        <v>0</v>
      </c>
      <c r="AY2819" s="68">
        <f>IF(AG2819=0,0,VLOOKUP($H2819,Leistungszahlen!$A$11:$H$158,6,FALSE))</f>
        <v>0</v>
      </c>
      <c r="AZ2819" s="68">
        <f t="shared" si="1273"/>
        <v>0</v>
      </c>
      <c r="BA2819" s="68">
        <f t="shared" si="1274"/>
        <v>0</v>
      </c>
      <c r="BC2819" s="68">
        <f t="shared" si="1265"/>
        <v>0</v>
      </c>
      <c r="BD2819" s="285"/>
    </row>
    <row r="2820" spans="1:56" s="68" customFormat="1">
      <c r="A2820" s="200"/>
      <c r="B2820" s="200"/>
      <c r="C2820" s="200"/>
      <c r="D2820" s="200"/>
      <c r="E2820" s="200"/>
      <c r="F2820" s="200"/>
      <c r="G2820" s="200"/>
      <c r="H2820" s="201"/>
      <c r="I2820" s="202"/>
      <c r="J2820" s="200"/>
      <c r="K2820" s="176"/>
      <c r="L2820" s="176"/>
      <c r="M2820" s="176"/>
      <c r="N2820" s="286"/>
      <c r="O2820" s="286"/>
      <c r="P2820" s="176"/>
      <c r="Q2820" s="203">
        <f t="shared" si="1266"/>
        <v>0</v>
      </c>
      <c r="R2820" s="203">
        <f t="shared" si="1267"/>
        <v>0</v>
      </c>
      <c r="S2820" s="203">
        <f t="shared" si="1268"/>
        <v>0</v>
      </c>
      <c r="T2820" s="203">
        <f t="shared" si="1269"/>
        <v>0</v>
      </c>
      <c r="U2820" s="203">
        <f t="shared" si="1270"/>
        <v>0</v>
      </c>
      <c r="V2820" s="175">
        <f>IF(Q2820&gt;0,VLOOKUP(Q2820,Jahresfaktoren!$A$11:$B$24,2,),0)</f>
        <v>0</v>
      </c>
      <c r="W2820" s="175">
        <f>IF(R2820&gt;0,VLOOKUP(R2820,Jahresfaktoren!$D$11:$E$24,2,),0)</f>
        <v>0</v>
      </c>
      <c r="X2820" s="175">
        <f>IF(S2820&gt;0,VLOOKUP(S2820,Jahresfaktoren!$A$28:$B$29,2,),0)</f>
        <v>0</v>
      </c>
      <c r="Y2820" s="175">
        <f>IF(T2820&gt;0,VLOOKUP(T2820,Jahresfaktoren!$A$28:$B$29,2,),0)</f>
        <v>0</v>
      </c>
      <c r="Z2820" s="175">
        <f>IF(U2820&gt;0,VLOOKUP(U2820,Jahresfaktoren!$A$32:$B$33,2,),)</f>
        <v>0</v>
      </c>
      <c r="AA2820" s="177" t="str">
        <f t="shared" si="1250"/>
        <v/>
      </c>
      <c r="AB2820" s="177" t="str">
        <f t="shared" si="1251"/>
        <v/>
      </c>
      <c r="AC2820" s="177" t="str">
        <f t="shared" si="1252"/>
        <v/>
      </c>
      <c r="AD2820" s="177" t="str">
        <f t="shared" si="1253"/>
        <v/>
      </c>
      <c r="AE2820" s="177" t="str">
        <f t="shared" si="1254"/>
        <v/>
      </c>
      <c r="AF2820" s="178">
        <f>IF(Q2820&gt;0,VLOOKUP(H2820,Leistungszahlen!$A$11:$C$158,3,),0)</f>
        <v>0</v>
      </c>
      <c r="AG2820" s="178">
        <f>IF(R2820&gt;0,VLOOKUP(H2820,Leistungszahlen!$A$11:$F$158,6,),IF(T2820&gt;0,VLOOKUP(H2820,Leistungszahlen!$A$11:$F$158,6,),0))</f>
        <v>0</v>
      </c>
      <c r="AH2820" s="179">
        <f t="shared" si="1255"/>
        <v>0</v>
      </c>
      <c r="AI2820" s="179">
        <f t="shared" si="1256"/>
        <v>0</v>
      </c>
      <c r="AJ2820" s="179">
        <f t="shared" si="1257"/>
        <v>0</v>
      </c>
      <c r="AK2820" s="179">
        <f t="shared" si="1258"/>
        <v>0</v>
      </c>
      <c r="AL2820" s="179">
        <f t="shared" si="1259"/>
        <v>0</v>
      </c>
      <c r="AM2820" s="180" t="str">
        <f>IF(L2820=1,Stundensätze!$D$13,IF(L2820=2,Stundensätze!$D$17,IF(L2820=4,Stundensätze!$D$21,"")))</f>
        <v/>
      </c>
      <c r="AN2820" s="180" t="str">
        <f>IF(L2820=1,Stundensätze!$D$15,IF(L2820=2,Stundensätze!$D$19,IF(L2820=4,Stundensätze!$D$23,"")))</f>
        <v/>
      </c>
      <c r="AO2820" s="180">
        <f t="shared" si="1260"/>
        <v>0</v>
      </c>
      <c r="AP2820" s="180">
        <f t="shared" si="1261"/>
        <v>0</v>
      </c>
      <c r="AQ2820" s="192" t="str">
        <f t="shared" si="1262"/>
        <v/>
      </c>
      <c r="AR2820" s="192" t="str">
        <f t="shared" si="1263"/>
        <v/>
      </c>
      <c r="AS2820" s="193">
        <f t="shared" si="1264"/>
        <v>0</v>
      </c>
      <c r="AT2820" s="258">
        <f>IF(K2820=0,0,VLOOKUP(K2820,Kostenstellen!A:B,2,FALSE))</f>
        <v>0</v>
      </c>
      <c r="AU2820" s="68" t="str">
        <f t="shared" si="1271"/>
        <v/>
      </c>
      <c r="AV2820" s="68" t="str">
        <f t="shared" si="1272"/>
        <v/>
      </c>
      <c r="AW2820" s="68">
        <f>IF(AF2820=0,0,VLOOKUP($H2820,Leistungszahlen!$A$11:$H$158,4,FALSE))</f>
        <v>0</v>
      </c>
      <c r="AX2820" s="68">
        <f>IF(AF2820=0,0,VLOOKUP($H2820,Leistungszahlen!$A$11:$H$158,5,FALSE))</f>
        <v>0</v>
      </c>
      <c r="AY2820" s="68">
        <f>IF(AG2820=0,0,VLOOKUP($H2820,Leistungszahlen!$A$11:$H$158,6,FALSE))</f>
        <v>0</v>
      </c>
      <c r="AZ2820" s="68">
        <f t="shared" si="1273"/>
        <v>0</v>
      </c>
      <c r="BA2820" s="68">
        <f t="shared" si="1274"/>
        <v>0</v>
      </c>
      <c r="BC2820" s="68">
        <f t="shared" si="1265"/>
        <v>0</v>
      </c>
      <c r="BD2820" s="285"/>
    </row>
    <row r="2821" spans="1:56" s="68" customFormat="1">
      <c r="A2821" s="200"/>
      <c r="B2821" s="200"/>
      <c r="C2821" s="200"/>
      <c r="D2821" s="200"/>
      <c r="E2821" s="200"/>
      <c r="F2821" s="200"/>
      <c r="G2821" s="200"/>
      <c r="H2821" s="201"/>
      <c r="I2821" s="202"/>
      <c r="J2821" s="200"/>
      <c r="K2821" s="176"/>
      <c r="L2821" s="176"/>
      <c r="M2821" s="176"/>
      <c r="N2821" s="286"/>
      <c r="O2821" s="286"/>
      <c r="P2821" s="176"/>
      <c r="Q2821" s="203">
        <f t="shared" si="1266"/>
        <v>0</v>
      </c>
      <c r="R2821" s="203">
        <f t="shared" si="1267"/>
        <v>0</v>
      </c>
      <c r="S2821" s="203">
        <f t="shared" si="1268"/>
        <v>0</v>
      </c>
      <c r="T2821" s="203">
        <f t="shared" si="1269"/>
        <v>0</v>
      </c>
      <c r="U2821" s="203">
        <f t="shared" si="1270"/>
        <v>0</v>
      </c>
      <c r="V2821" s="175">
        <f>IF(Q2821&gt;0,VLOOKUP(Q2821,Jahresfaktoren!$A$11:$B$24,2,),0)</f>
        <v>0</v>
      </c>
      <c r="W2821" s="175">
        <f>IF(R2821&gt;0,VLOOKUP(R2821,Jahresfaktoren!$D$11:$E$24,2,),0)</f>
        <v>0</v>
      </c>
      <c r="X2821" s="175">
        <f>IF(S2821&gt;0,VLOOKUP(S2821,Jahresfaktoren!$A$28:$B$29,2,),0)</f>
        <v>0</v>
      </c>
      <c r="Y2821" s="175">
        <f>IF(T2821&gt;0,VLOOKUP(T2821,Jahresfaktoren!$A$28:$B$29,2,),0)</f>
        <v>0</v>
      </c>
      <c r="Z2821" s="175">
        <f>IF(U2821&gt;0,VLOOKUP(U2821,Jahresfaktoren!$A$32:$B$33,2,),)</f>
        <v>0</v>
      </c>
      <c r="AA2821" s="177" t="str">
        <f t="shared" si="1250"/>
        <v/>
      </c>
      <c r="AB2821" s="177" t="str">
        <f t="shared" si="1251"/>
        <v/>
      </c>
      <c r="AC2821" s="177" t="str">
        <f t="shared" si="1252"/>
        <v/>
      </c>
      <c r="AD2821" s="177" t="str">
        <f t="shared" si="1253"/>
        <v/>
      </c>
      <c r="AE2821" s="177" t="str">
        <f t="shared" si="1254"/>
        <v/>
      </c>
      <c r="AF2821" s="178">
        <f>IF(Q2821&gt;0,VLOOKUP(H2821,Leistungszahlen!$A$11:$C$158,3,),0)</f>
        <v>0</v>
      </c>
      <c r="AG2821" s="178">
        <f>IF(R2821&gt;0,VLOOKUP(H2821,Leistungszahlen!$A$11:$F$158,6,),IF(T2821&gt;0,VLOOKUP(H2821,Leistungszahlen!$A$11:$F$158,6,),0))</f>
        <v>0</v>
      </c>
      <c r="AH2821" s="179">
        <f t="shared" si="1255"/>
        <v>0</v>
      </c>
      <c r="AI2821" s="179">
        <f t="shared" si="1256"/>
        <v>0</v>
      </c>
      <c r="AJ2821" s="179">
        <f t="shared" si="1257"/>
        <v>0</v>
      </c>
      <c r="AK2821" s="179">
        <f t="shared" si="1258"/>
        <v>0</v>
      </c>
      <c r="AL2821" s="179">
        <f t="shared" si="1259"/>
        <v>0</v>
      </c>
      <c r="AM2821" s="180" t="str">
        <f>IF(L2821=1,Stundensätze!$D$13,IF(L2821=2,Stundensätze!$D$17,IF(L2821=4,Stundensätze!$D$21,"")))</f>
        <v/>
      </c>
      <c r="AN2821" s="180" t="str">
        <f>IF(L2821=1,Stundensätze!$D$15,IF(L2821=2,Stundensätze!$D$19,IF(L2821=4,Stundensätze!$D$23,"")))</f>
        <v/>
      </c>
      <c r="AO2821" s="180">
        <f t="shared" si="1260"/>
        <v>0</v>
      </c>
      <c r="AP2821" s="180">
        <f t="shared" si="1261"/>
        <v>0</v>
      </c>
      <c r="AQ2821" s="192" t="str">
        <f t="shared" si="1262"/>
        <v/>
      </c>
      <c r="AR2821" s="192" t="str">
        <f t="shared" si="1263"/>
        <v/>
      </c>
      <c r="AS2821" s="193">
        <f t="shared" si="1264"/>
        <v>0</v>
      </c>
      <c r="AT2821" s="258">
        <f>IF(K2821=0,0,VLOOKUP(K2821,Kostenstellen!A:B,2,FALSE))</f>
        <v>0</v>
      </c>
      <c r="AU2821" s="68" t="str">
        <f t="shared" si="1271"/>
        <v/>
      </c>
      <c r="AV2821" s="68" t="str">
        <f t="shared" si="1272"/>
        <v/>
      </c>
      <c r="AW2821" s="68">
        <f>IF(AF2821=0,0,VLOOKUP($H2821,Leistungszahlen!$A$11:$H$158,4,FALSE))</f>
        <v>0</v>
      </c>
      <c r="AX2821" s="68">
        <f>IF(AF2821=0,0,VLOOKUP($H2821,Leistungszahlen!$A$11:$H$158,5,FALSE))</f>
        <v>0</v>
      </c>
      <c r="AY2821" s="68">
        <f>IF(AG2821=0,0,VLOOKUP($H2821,Leistungszahlen!$A$11:$H$158,6,FALSE))</f>
        <v>0</v>
      </c>
      <c r="AZ2821" s="68">
        <f t="shared" si="1273"/>
        <v>0</v>
      </c>
      <c r="BA2821" s="68">
        <f t="shared" si="1274"/>
        <v>0</v>
      </c>
      <c r="BC2821" s="68">
        <f t="shared" si="1265"/>
        <v>0</v>
      </c>
      <c r="BD2821" s="285"/>
    </row>
    <row r="2822" spans="1:56" s="68" customFormat="1">
      <c r="A2822" s="200"/>
      <c r="B2822" s="200"/>
      <c r="C2822" s="200"/>
      <c r="D2822" s="200"/>
      <c r="E2822" s="200"/>
      <c r="F2822" s="200"/>
      <c r="G2822" s="200"/>
      <c r="H2822" s="201"/>
      <c r="I2822" s="202"/>
      <c r="J2822" s="200"/>
      <c r="K2822" s="176"/>
      <c r="L2822" s="176"/>
      <c r="M2822" s="176"/>
      <c r="N2822" s="286"/>
      <c r="O2822" s="286"/>
      <c r="P2822" s="176"/>
      <c r="Q2822" s="203">
        <f t="shared" si="1266"/>
        <v>0</v>
      </c>
      <c r="R2822" s="203">
        <f t="shared" si="1267"/>
        <v>0</v>
      </c>
      <c r="S2822" s="203">
        <f t="shared" si="1268"/>
        <v>0</v>
      </c>
      <c r="T2822" s="203">
        <f t="shared" si="1269"/>
        <v>0</v>
      </c>
      <c r="U2822" s="203">
        <f t="shared" si="1270"/>
        <v>0</v>
      </c>
      <c r="V2822" s="175">
        <f>IF(Q2822&gt;0,VLOOKUP(Q2822,Jahresfaktoren!$A$11:$B$24,2,),0)</f>
        <v>0</v>
      </c>
      <c r="W2822" s="175">
        <f>IF(R2822&gt;0,VLOOKUP(R2822,Jahresfaktoren!$D$11:$E$24,2,),0)</f>
        <v>0</v>
      </c>
      <c r="X2822" s="175">
        <f>IF(S2822&gt;0,VLOOKUP(S2822,Jahresfaktoren!$A$28:$B$29,2,),0)</f>
        <v>0</v>
      </c>
      <c r="Y2822" s="175">
        <f>IF(T2822&gt;0,VLOOKUP(T2822,Jahresfaktoren!$A$28:$B$29,2,),0)</f>
        <v>0</v>
      </c>
      <c r="Z2822" s="175">
        <f>IF(U2822&gt;0,VLOOKUP(U2822,Jahresfaktoren!$A$32:$B$33,2,),)</f>
        <v>0</v>
      </c>
      <c r="AA2822" s="177" t="str">
        <f t="shared" si="1250"/>
        <v/>
      </c>
      <c r="AB2822" s="177" t="str">
        <f t="shared" si="1251"/>
        <v/>
      </c>
      <c r="AC2822" s="177" t="str">
        <f t="shared" si="1252"/>
        <v/>
      </c>
      <c r="AD2822" s="177" t="str">
        <f t="shared" si="1253"/>
        <v/>
      </c>
      <c r="AE2822" s="177" t="str">
        <f t="shared" si="1254"/>
        <v/>
      </c>
      <c r="AF2822" s="178">
        <f>IF(Q2822&gt;0,VLOOKUP(H2822,Leistungszahlen!$A$11:$C$158,3,),0)</f>
        <v>0</v>
      </c>
      <c r="AG2822" s="178">
        <f>IF(R2822&gt;0,VLOOKUP(H2822,Leistungszahlen!$A$11:$F$158,6,),IF(T2822&gt;0,VLOOKUP(H2822,Leistungszahlen!$A$11:$F$158,6,),0))</f>
        <v>0</v>
      </c>
      <c r="AH2822" s="179">
        <f t="shared" si="1255"/>
        <v>0</v>
      </c>
      <c r="AI2822" s="179">
        <f t="shared" si="1256"/>
        <v>0</v>
      </c>
      <c r="AJ2822" s="179">
        <f t="shared" si="1257"/>
        <v>0</v>
      </c>
      <c r="AK2822" s="179">
        <f t="shared" si="1258"/>
        <v>0</v>
      </c>
      <c r="AL2822" s="179">
        <f t="shared" si="1259"/>
        <v>0</v>
      </c>
      <c r="AM2822" s="180" t="str">
        <f>IF(L2822=1,Stundensätze!$D$13,IF(L2822=2,Stundensätze!$D$17,IF(L2822=4,Stundensätze!$D$21,"")))</f>
        <v/>
      </c>
      <c r="AN2822" s="180" t="str">
        <f>IF(L2822=1,Stundensätze!$D$15,IF(L2822=2,Stundensätze!$D$19,IF(L2822=4,Stundensätze!$D$23,"")))</f>
        <v/>
      </c>
      <c r="AO2822" s="180">
        <f t="shared" si="1260"/>
        <v>0</v>
      </c>
      <c r="AP2822" s="180">
        <f t="shared" si="1261"/>
        <v>0</v>
      </c>
      <c r="AQ2822" s="192" t="str">
        <f t="shared" si="1262"/>
        <v/>
      </c>
      <c r="AR2822" s="192" t="str">
        <f t="shared" si="1263"/>
        <v/>
      </c>
      <c r="AS2822" s="193">
        <f t="shared" si="1264"/>
        <v>0</v>
      </c>
      <c r="AT2822" s="258">
        <f>IF(K2822=0,0,VLOOKUP(K2822,Kostenstellen!A:B,2,FALSE))</f>
        <v>0</v>
      </c>
      <c r="AU2822" s="68" t="str">
        <f t="shared" si="1271"/>
        <v/>
      </c>
      <c r="AV2822" s="68" t="str">
        <f t="shared" si="1272"/>
        <v/>
      </c>
      <c r="AW2822" s="68">
        <f>IF(AF2822=0,0,VLOOKUP($H2822,Leistungszahlen!$A$11:$H$158,4,FALSE))</f>
        <v>0</v>
      </c>
      <c r="AX2822" s="68">
        <f>IF(AF2822=0,0,VLOOKUP($H2822,Leistungszahlen!$A$11:$H$158,5,FALSE))</f>
        <v>0</v>
      </c>
      <c r="AY2822" s="68">
        <f>IF(AG2822=0,0,VLOOKUP($H2822,Leistungszahlen!$A$11:$H$158,6,FALSE))</f>
        <v>0</v>
      </c>
      <c r="AZ2822" s="68">
        <f t="shared" si="1273"/>
        <v>0</v>
      </c>
      <c r="BA2822" s="68">
        <f t="shared" si="1274"/>
        <v>0</v>
      </c>
      <c r="BC2822" s="68">
        <f t="shared" si="1265"/>
        <v>0</v>
      </c>
      <c r="BD2822" s="285"/>
    </row>
    <row r="2823" spans="1:56" s="68" customFormat="1">
      <c r="A2823" s="200"/>
      <c r="B2823" s="200"/>
      <c r="C2823" s="200"/>
      <c r="D2823" s="200"/>
      <c r="E2823" s="200"/>
      <c r="F2823" s="200"/>
      <c r="G2823" s="200"/>
      <c r="H2823" s="201"/>
      <c r="I2823" s="202"/>
      <c r="J2823" s="200"/>
      <c r="K2823" s="176"/>
      <c r="L2823" s="176"/>
      <c r="M2823" s="176"/>
      <c r="N2823" s="286"/>
      <c r="O2823" s="286"/>
      <c r="P2823" s="176"/>
      <c r="Q2823" s="203">
        <f t="shared" ref="Q2823:Q2880" si="1275">IF(M2823="x",0,IF(N2823=7,6,IF(N2823=14,12,IF(N2823="12+5",11,N2823))))</f>
        <v>0</v>
      </c>
      <c r="R2823" s="203">
        <f t="shared" ref="R2823:R2880" si="1276">IF(M2823="x",0,IF(O2823=0,0,IF(N2823=7,0,IF(N2823+O2823=7,O2823-1,O2823))))</f>
        <v>0</v>
      </c>
      <c r="S2823" s="203">
        <f t="shared" ref="S2823:S2880" si="1277">IF(M2823="x",0,IF(N2823=7,1,IF(N2823=14,2,IF(AND(N2823=12,O2823=5),1,IF(N2823="12+5",1,0)))))</f>
        <v>0</v>
      </c>
      <c r="T2823" s="203">
        <f t="shared" ref="T2823:T2880" si="1278">IF(M2823="x",0,IF(O2823=0,0,IF(N2823=7,0,IF(N2823+O2823=7,1,0))))</f>
        <v>0</v>
      </c>
      <c r="U2823" s="203">
        <f t="shared" ref="U2823:U2880" si="1279">T2823+S2823</f>
        <v>0</v>
      </c>
      <c r="V2823" s="175">
        <f>IF(Q2823&gt;0,VLOOKUP(Q2823,Jahresfaktoren!$A$11:$B$24,2,),0)</f>
        <v>0</v>
      </c>
      <c r="W2823" s="175">
        <f>IF(R2823&gt;0,VLOOKUP(R2823,Jahresfaktoren!$D$11:$E$24,2,),0)</f>
        <v>0</v>
      </c>
      <c r="X2823" s="175">
        <f>IF(S2823&gt;0,VLOOKUP(S2823,Jahresfaktoren!$A$28:$B$29,2,),0)</f>
        <v>0</v>
      </c>
      <c r="Y2823" s="175">
        <f>IF(T2823&gt;0,VLOOKUP(T2823,Jahresfaktoren!$A$28:$B$29,2,),0)</f>
        <v>0</v>
      </c>
      <c r="Z2823" s="175">
        <f>IF(U2823&gt;0,VLOOKUP(U2823,Jahresfaktoren!$A$32:$B$33,2,),)</f>
        <v>0</v>
      </c>
      <c r="AA2823" s="177" t="str">
        <f t="shared" ref="AA2823:AA2859" si="1280">IF(Q2823&gt;0,V2823*I2823,"")</f>
        <v/>
      </c>
      <c r="AB2823" s="177" t="str">
        <f t="shared" ref="AB2823:AB2859" si="1281">IF(R2823&gt;0,W2823*I2823,"")</f>
        <v/>
      </c>
      <c r="AC2823" s="177" t="str">
        <f t="shared" ref="AC2823:AC2859" si="1282">IF(S2823&gt;0,X2823*I2823,"")</f>
        <v/>
      </c>
      <c r="AD2823" s="177" t="str">
        <f t="shared" ref="AD2823:AD2859" si="1283">IF(T2823&gt;0,Y2823*I2823,"")</f>
        <v/>
      </c>
      <c r="AE2823" s="177" t="str">
        <f t="shared" ref="AE2823:AE2859" si="1284">IF(U2823&gt;0,Z2823*I2823,"")</f>
        <v/>
      </c>
      <c r="AF2823" s="178">
        <f>IF(Q2823&gt;0,VLOOKUP(H2823,Leistungszahlen!$A$11:$C$158,3,),0)</f>
        <v>0</v>
      </c>
      <c r="AG2823" s="178">
        <f>IF(R2823&gt;0,VLOOKUP(H2823,Leistungszahlen!$A$11:$F$158,6,),IF(T2823&gt;0,VLOOKUP(H2823,Leistungszahlen!$A$11:$F$158,6,),0))</f>
        <v>0</v>
      </c>
      <c r="AH2823" s="179">
        <f t="shared" ref="AH2823:AH2859" si="1285">IF(Q2823&gt;0,AA2823/AF2823,0)</f>
        <v>0</v>
      </c>
      <c r="AI2823" s="179">
        <f t="shared" ref="AI2823:AI2859" si="1286">IF(R2823&gt;0,AB2823/AG2823,0)</f>
        <v>0</v>
      </c>
      <c r="AJ2823" s="179">
        <f t="shared" ref="AJ2823:AJ2859" si="1287">IF(S2823&gt;0,AC2823/AF2823,0)</f>
        <v>0</v>
      </c>
      <c r="AK2823" s="179">
        <f t="shared" ref="AK2823:AK2859" si="1288">IF(T2823&gt;0,AD2823/AG2823,0)</f>
        <v>0</v>
      </c>
      <c r="AL2823" s="179">
        <f t="shared" ref="AL2823:AL2859" si="1289">IF(U2823&gt;0,AE2823/AF2823,0)</f>
        <v>0</v>
      </c>
      <c r="AM2823" s="180" t="str">
        <f>IF(L2823=1,Stundensätze!$D$13,IF(L2823=2,Stundensätze!$D$17,IF(L2823=4,Stundensätze!$D$21,"")))</f>
        <v/>
      </c>
      <c r="AN2823" s="180" t="str">
        <f>IF(L2823=1,Stundensätze!$D$15,IF(L2823=2,Stundensätze!$D$19,IF(L2823=4,Stundensätze!$D$23,"")))</f>
        <v/>
      </c>
      <c r="AO2823" s="180">
        <f t="shared" ref="AO2823:AO2859" si="1290">IF(OR(Q2823&gt;0,R2823&gt;0),((AH2823+AI2823)*AM2823),0)</f>
        <v>0</v>
      </c>
      <c r="AP2823" s="180">
        <f t="shared" ref="AP2823:AP2859" si="1291">IF(OR(S2823&gt;0,T2823&gt;0,U2823&gt;0),((AJ2823+AK2823+AL2823)*AN2823),0)</f>
        <v>0</v>
      </c>
      <c r="AQ2823" s="192" t="str">
        <f t="shared" ref="AQ2823:AQ2859" si="1292">IF(I2823&gt;0,AP2823+AO2823,"")</f>
        <v/>
      </c>
      <c r="AR2823" s="192" t="str">
        <f t="shared" ref="AR2823:AR2859" si="1293">IF(I2823&gt;0,AQ2823/12,"")</f>
        <v/>
      </c>
      <c r="AS2823" s="193">
        <f t="shared" ref="AS2823:AS2859" si="1294">IF(OR(Q2823&gt;0,R2823&gt;0,S2823&gt;0,T2823&gt;0,U2823&gt;0),(SUM(AH2823:AL2823)),0)</f>
        <v>0</v>
      </c>
      <c r="AT2823" s="258">
        <f>IF(K2823=0,0,VLOOKUP(K2823,Kostenstellen!A:B,2,FALSE))</f>
        <v>0</v>
      </c>
      <c r="AU2823" s="68" t="str">
        <f t="shared" ref="AU2823:AU2880" si="1295">IF(SUM(V2823:Z2823)&gt;0,H2823,"")</f>
        <v/>
      </c>
      <c r="AV2823" s="68" t="str">
        <f t="shared" ref="AV2823:AV2880" si="1296">IF(SUM(R2823+T2823)&gt;0,H2823,"")</f>
        <v/>
      </c>
      <c r="AW2823" s="68">
        <f>IF(AF2823=0,0,VLOOKUP($H2823,Leistungszahlen!$A$11:$H$158,4,FALSE))</f>
        <v>0</v>
      </c>
      <c r="AX2823" s="68">
        <f>IF(AF2823=0,0,VLOOKUP($H2823,Leistungszahlen!$A$11:$H$158,5,FALSE))</f>
        <v>0</v>
      </c>
      <c r="AY2823" s="68">
        <f>IF(AG2823=0,0,VLOOKUP($H2823,Leistungszahlen!$A$11:$H$158,6,FALSE))</f>
        <v>0</v>
      </c>
      <c r="AZ2823" s="68">
        <f t="shared" ref="AZ2823:AZ2880" si="1297">IF(AX2823&lt;AF2823,1,IF(AG2823&gt;AY2823,1,0))</f>
        <v>0</v>
      </c>
      <c r="BA2823" s="68">
        <f t="shared" ref="BA2823:BA2880" si="1298">IF(AF2823&gt;AX2823,1,IF(AG2823&gt;AY2823,1,0))</f>
        <v>0</v>
      </c>
      <c r="BC2823" s="68">
        <f t="shared" ref="BC2823:BC2859" si="1299">IF(BA2823&gt;0,"Die Leistungswerte sind unter- oder überschritten",0)</f>
        <v>0</v>
      </c>
      <c r="BD2823" s="285"/>
    </row>
    <row r="2824" spans="1:56" s="68" customFormat="1">
      <c r="A2824" s="200"/>
      <c r="B2824" s="200"/>
      <c r="C2824" s="200"/>
      <c r="D2824" s="200"/>
      <c r="E2824" s="200"/>
      <c r="F2824" s="200"/>
      <c r="G2824" s="200"/>
      <c r="H2824" s="201"/>
      <c r="I2824" s="202"/>
      <c r="J2824" s="200"/>
      <c r="K2824" s="176"/>
      <c r="L2824" s="176"/>
      <c r="M2824" s="176"/>
      <c r="N2824" s="286"/>
      <c r="O2824" s="286"/>
      <c r="P2824" s="176"/>
      <c r="Q2824" s="203">
        <f t="shared" si="1275"/>
        <v>0</v>
      </c>
      <c r="R2824" s="203">
        <f t="shared" si="1276"/>
        <v>0</v>
      </c>
      <c r="S2824" s="203">
        <f t="shared" si="1277"/>
        <v>0</v>
      </c>
      <c r="T2824" s="203">
        <f t="shared" si="1278"/>
        <v>0</v>
      </c>
      <c r="U2824" s="203">
        <f t="shared" si="1279"/>
        <v>0</v>
      </c>
      <c r="V2824" s="175">
        <f>IF(Q2824&gt;0,VLOOKUP(Q2824,Jahresfaktoren!$A$11:$B$24,2,),0)</f>
        <v>0</v>
      </c>
      <c r="W2824" s="175">
        <f>IF(R2824&gt;0,VLOOKUP(R2824,Jahresfaktoren!$D$11:$E$24,2,),0)</f>
        <v>0</v>
      </c>
      <c r="X2824" s="175">
        <f>IF(S2824&gt;0,VLOOKUP(S2824,Jahresfaktoren!$A$28:$B$29,2,),0)</f>
        <v>0</v>
      </c>
      <c r="Y2824" s="175">
        <f>IF(T2824&gt;0,VLOOKUP(T2824,Jahresfaktoren!$A$28:$B$29,2,),0)</f>
        <v>0</v>
      </c>
      <c r="Z2824" s="175">
        <f>IF(U2824&gt;0,VLOOKUP(U2824,Jahresfaktoren!$A$32:$B$33,2,),)</f>
        <v>0</v>
      </c>
      <c r="AA2824" s="177" t="str">
        <f t="shared" si="1280"/>
        <v/>
      </c>
      <c r="AB2824" s="177" t="str">
        <f t="shared" si="1281"/>
        <v/>
      </c>
      <c r="AC2824" s="177" t="str">
        <f t="shared" si="1282"/>
        <v/>
      </c>
      <c r="AD2824" s="177" t="str">
        <f t="shared" si="1283"/>
        <v/>
      </c>
      <c r="AE2824" s="177" t="str">
        <f t="shared" si="1284"/>
        <v/>
      </c>
      <c r="AF2824" s="178">
        <f>IF(Q2824&gt;0,VLOOKUP(H2824,Leistungszahlen!$A$11:$C$158,3,),0)</f>
        <v>0</v>
      </c>
      <c r="AG2824" s="178">
        <f>IF(R2824&gt;0,VLOOKUP(H2824,Leistungszahlen!$A$11:$F$158,6,),IF(T2824&gt;0,VLOOKUP(H2824,Leistungszahlen!$A$11:$F$158,6,),0))</f>
        <v>0</v>
      </c>
      <c r="AH2824" s="179">
        <f t="shared" si="1285"/>
        <v>0</v>
      </c>
      <c r="AI2824" s="179">
        <f t="shared" si="1286"/>
        <v>0</v>
      </c>
      <c r="AJ2824" s="179">
        <f t="shared" si="1287"/>
        <v>0</v>
      </c>
      <c r="AK2824" s="179">
        <f t="shared" si="1288"/>
        <v>0</v>
      </c>
      <c r="AL2824" s="179">
        <f t="shared" si="1289"/>
        <v>0</v>
      </c>
      <c r="AM2824" s="180" t="str">
        <f>IF(L2824=1,Stundensätze!$D$13,IF(L2824=2,Stundensätze!$D$17,IF(L2824=4,Stundensätze!$D$21,"")))</f>
        <v/>
      </c>
      <c r="AN2824" s="180" t="str">
        <f>IF(L2824=1,Stundensätze!$D$15,IF(L2824=2,Stundensätze!$D$19,IF(L2824=4,Stundensätze!$D$23,"")))</f>
        <v/>
      </c>
      <c r="AO2824" s="180">
        <f t="shared" si="1290"/>
        <v>0</v>
      </c>
      <c r="AP2824" s="180">
        <f t="shared" si="1291"/>
        <v>0</v>
      </c>
      <c r="AQ2824" s="192" t="str">
        <f t="shared" si="1292"/>
        <v/>
      </c>
      <c r="AR2824" s="192" t="str">
        <f t="shared" si="1293"/>
        <v/>
      </c>
      <c r="AS2824" s="193">
        <f t="shared" si="1294"/>
        <v>0</v>
      </c>
      <c r="AT2824" s="258">
        <f>IF(K2824=0,0,VLOOKUP(K2824,Kostenstellen!A:B,2,FALSE))</f>
        <v>0</v>
      </c>
      <c r="AU2824" s="68" t="str">
        <f t="shared" si="1295"/>
        <v/>
      </c>
      <c r="AV2824" s="68" t="str">
        <f t="shared" si="1296"/>
        <v/>
      </c>
      <c r="AW2824" s="68">
        <f>IF(AF2824=0,0,VLOOKUP($H2824,Leistungszahlen!$A$11:$H$158,4,FALSE))</f>
        <v>0</v>
      </c>
      <c r="AX2824" s="68">
        <f>IF(AF2824=0,0,VLOOKUP($H2824,Leistungszahlen!$A$11:$H$158,5,FALSE))</f>
        <v>0</v>
      </c>
      <c r="AY2824" s="68">
        <f>IF(AG2824=0,0,VLOOKUP($H2824,Leistungszahlen!$A$11:$H$158,6,FALSE))</f>
        <v>0</v>
      </c>
      <c r="AZ2824" s="68">
        <f t="shared" si="1297"/>
        <v>0</v>
      </c>
      <c r="BA2824" s="68">
        <f t="shared" si="1298"/>
        <v>0</v>
      </c>
      <c r="BC2824" s="68">
        <f t="shared" si="1299"/>
        <v>0</v>
      </c>
      <c r="BD2824" s="285"/>
    </row>
    <row r="2825" spans="1:56" s="68" customFormat="1">
      <c r="A2825" s="200"/>
      <c r="B2825" s="200"/>
      <c r="C2825" s="200"/>
      <c r="D2825" s="200"/>
      <c r="E2825" s="200"/>
      <c r="F2825" s="200"/>
      <c r="G2825" s="200"/>
      <c r="H2825" s="201"/>
      <c r="I2825" s="202"/>
      <c r="J2825" s="200"/>
      <c r="K2825" s="176"/>
      <c r="L2825" s="176"/>
      <c r="M2825" s="176"/>
      <c r="N2825" s="286"/>
      <c r="O2825" s="286"/>
      <c r="P2825" s="176"/>
      <c r="Q2825" s="203">
        <f t="shared" si="1275"/>
        <v>0</v>
      </c>
      <c r="R2825" s="203">
        <f t="shared" si="1276"/>
        <v>0</v>
      </c>
      <c r="S2825" s="203">
        <f t="shared" si="1277"/>
        <v>0</v>
      </c>
      <c r="T2825" s="203">
        <f t="shared" si="1278"/>
        <v>0</v>
      </c>
      <c r="U2825" s="203">
        <f t="shared" si="1279"/>
        <v>0</v>
      </c>
      <c r="V2825" s="175">
        <f>IF(Q2825&gt;0,VLOOKUP(Q2825,Jahresfaktoren!$A$11:$B$24,2,),0)</f>
        <v>0</v>
      </c>
      <c r="W2825" s="175">
        <f>IF(R2825&gt;0,VLOOKUP(R2825,Jahresfaktoren!$D$11:$E$24,2,),0)</f>
        <v>0</v>
      </c>
      <c r="X2825" s="175">
        <f>IF(S2825&gt;0,VLOOKUP(S2825,Jahresfaktoren!$A$28:$B$29,2,),0)</f>
        <v>0</v>
      </c>
      <c r="Y2825" s="175">
        <f>IF(T2825&gt;0,VLOOKUP(T2825,Jahresfaktoren!$A$28:$B$29,2,),0)</f>
        <v>0</v>
      </c>
      <c r="Z2825" s="175">
        <f>IF(U2825&gt;0,VLOOKUP(U2825,Jahresfaktoren!$A$32:$B$33,2,),)</f>
        <v>0</v>
      </c>
      <c r="AA2825" s="177" t="str">
        <f t="shared" si="1280"/>
        <v/>
      </c>
      <c r="AB2825" s="177" t="str">
        <f t="shared" si="1281"/>
        <v/>
      </c>
      <c r="AC2825" s="177" t="str">
        <f t="shared" si="1282"/>
        <v/>
      </c>
      <c r="AD2825" s="177" t="str">
        <f t="shared" si="1283"/>
        <v/>
      </c>
      <c r="AE2825" s="177" t="str">
        <f t="shared" si="1284"/>
        <v/>
      </c>
      <c r="AF2825" s="178">
        <f>IF(Q2825&gt;0,VLOOKUP(H2825,Leistungszahlen!$A$11:$C$158,3,),0)</f>
        <v>0</v>
      </c>
      <c r="AG2825" s="178">
        <f>IF(R2825&gt;0,VLOOKUP(H2825,Leistungszahlen!$A$11:$F$158,6,),IF(T2825&gt;0,VLOOKUP(H2825,Leistungszahlen!$A$11:$F$158,6,),0))</f>
        <v>0</v>
      </c>
      <c r="AH2825" s="179">
        <f t="shared" si="1285"/>
        <v>0</v>
      </c>
      <c r="AI2825" s="179">
        <f t="shared" si="1286"/>
        <v>0</v>
      </c>
      <c r="AJ2825" s="179">
        <f t="shared" si="1287"/>
        <v>0</v>
      </c>
      <c r="AK2825" s="179">
        <f t="shared" si="1288"/>
        <v>0</v>
      </c>
      <c r="AL2825" s="179">
        <f t="shared" si="1289"/>
        <v>0</v>
      </c>
      <c r="AM2825" s="180" t="str">
        <f>IF(L2825=1,Stundensätze!$D$13,IF(L2825=2,Stundensätze!$D$17,IF(L2825=4,Stundensätze!$D$21,"")))</f>
        <v/>
      </c>
      <c r="AN2825" s="180" t="str">
        <f>IF(L2825=1,Stundensätze!$D$15,IF(L2825=2,Stundensätze!$D$19,IF(L2825=4,Stundensätze!$D$23,"")))</f>
        <v/>
      </c>
      <c r="AO2825" s="180">
        <f t="shared" si="1290"/>
        <v>0</v>
      </c>
      <c r="AP2825" s="180">
        <f t="shared" si="1291"/>
        <v>0</v>
      </c>
      <c r="AQ2825" s="192" t="str">
        <f t="shared" si="1292"/>
        <v/>
      </c>
      <c r="AR2825" s="192" t="str">
        <f t="shared" si="1293"/>
        <v/>
      </c>
      <c r="AS2825" s="193">
        <f t="shared" si="1294"/>
        <v>0</v>
      </c>
      <c r="AT2825" s="258">
        <f>IF(K2825=0,0,VLOOKUP(K2825,Kostenstellen!A:B,2,FALSE))</f>
        <v>0</v>
      </c>
      <c r="AU2825" s="68" t="str">
        <f t="shared" si="1295"/>
        <v/>
      </c>
      <c r="AV2825" s="68" t="str">
        <f t="shared" si="1296"/>
        <v/>
      </c>
      <c r="AW2825" s="68">
        <f>IF(AF2825=0,0,VLOOKUP($H2825,Leistungszahlen!$A$11:$H$158,4,FALSE))</f>
        <v>0</v>
      </c>
      <c r="AX2825" s="68">
        <f>IF(AF2825=0,0,VLOOKUP($H2825,Leistungszahlen!$A$11:$H$158,5,FALSE))</f>
        <v>0</v>
      </c>
      <c r="AY2825" s="68">
        <f>IF(AG2825=0,0,VLOOKUP($H2825,Leistungszahlen!$A$11:$H$158,6,FALSE))</f>
        <v>0</v>
      </c>
      <c r="AZ2825" s="68">
        <f t="shared" si="1297"/>
        <v>0</v>
      </c>
      <c r="BA2825" s="68">
        <f t="shared" si="1298"/>
        <v>0</v>
      </c>
      <c r="BC2825" s="68">
        <f t="shared" si="1299"/>
        <v>0</v>
      </c>
      <c r="BD2825" s="285"/>
    </row>
    <row r="2826" spans="1:56" s="68" customFormat="1">
      <c r="A2826" s="200"/>
      <c r="B2826" s="200"/>
      <c r="C2826" s="200"/>
      <c r="D2826" s="200"/>
      <c r="E2826" s="200"/>
      <c r="F2826" s="200"/>
      <c r="G2826" s="200"/>
      <c r="H2826" s="201"/>
      <c r="I2826" s="202"/>
      <c r="J2826" s="200"/>
      <c r="K2826" s="176"/>
      <c r="L2826" s="176"/>
      <c r="M2826" s="176"/>
      <c r="N2826" s="286"/>
      <c r="O2826" s="286"/>
      <c r="P2826" s="176"/>
      <c r="Q2826" s="203">
        <f t="shared" si="1275"/>
        <v>0</v>
      </c>
      <c r="R2826" s="203">
        <f t="shared" si="1276"/>
        <v>0</v>
      </c>
      <c r="S2826" s="203">
        <f t="shared" si="1277"/>
        <v>0</v>
      </c>
      <c r="T2826" s="203">
        <f t="shared" si="1278"/>
        <v>0</v>
      </c>
      <c r="U2826" s="203">
        <f t="shared" si="1279"/>
        <v>0</v>
      </c>
      <c r="V2826" s="175">
        <f>IF(Q2826&gt;0,VLOOKUP(Q2826,Jahresfaktoren!$A$11:$B$24,2,),0)</f>
        <v>0</v>
      </c>
      <c r="W2826" s="175">
        <f>IF(R2826&gt;0,VLOOKUP(R2826,Jahresfaktoren!$D$11:$E$24,2,),0)</f>
        <v>0</v>
      </c>
      <c r="X2826" s="175">
        <f>IF(S2826&gt;0,VLOOKUP(S2826,Jahresfaktoren!$A$28:$B$29,2,),0)</f>
        <v>0</v>
      </c>
      <c r="Y2826" s="175">
        <f>IF(T2826&gt;0,VLOOKUP(T2826,Jahresfaktoren!$A$28:$B$29,2,),0)</f>
        <v>0</v>
      </c>
      <c r="Z2826" s="175">
        <f>IF(U2826&gt;0,VLOOKUP(U2826,Jahresfaktoren!$A$32:$B$33,2,),)</f>
        <v>0</v>
      </c>
      <c r="AA2826" s="177" t="str">
        <f t="shared" si="1280"/>
        <v/>
      </c>
      <c r="AB2826" s="177" t="str">
        <f t="shared" si="1281"/>
        <v/>
      </c>
      <c r="AC2826" s="177" t="str">
        <f t="shared" si="1282"/>
        <v/>
      </c>
      <c r="AD2826" s="177" t="str">
        <f t="shared" si="1283"/>
        <v/>
      </c>
      <c r="AE2826" s="177" t="str">
        <f t="shared" si="1284"/>
        <v/>
      </c>
      <c r="AF2826" s="178">
        <f>IF(Q2826&gt;0,VLOOKUP(H2826,Leistungszahlen!$A$11:$C$158,3,),0)</f>
        <v>0</v>
      </c>
      <c r="AG2826" s="178">
        <f>IF(R2826&gt;0,VLOOKUP(H2826,Leistungszahlen!$A$11:$F$158,6,),IF(T2826&gt;0,VLOOKUP(H2826,Leistungszahlen!$A$11:$F$158,6,),0))</f>
        <v>0</v>
      </c>
      <c r="AH2826" s="179">
        <f t="shared" si="1285"/>
        <v>0</v>
      </c>
      <c r="AI2826" s="179">
        <f t="shared" si="1286"/>
        <v>0</v>
      </c>
      <c r="AJ2826" s="179">
        <f t="shared" si="1287"/>
        <v>0</v>
      </c>
      <c r="AK2826" s="179">
        <f t="shared" si="1288"/>
        <v>0</v>
      </c>
      <c r="AL2826" s="179">
        <f t="shared" si="1289"/>
        <v>0</v>
      </c>
      <c r="AM2826" s="180" t="str">
        <f>IF(L2826=1,Stundensätze!$D$13,IF(L2826=2,Stundensätze!$D$17,IF(L2826=4,Stundensätze!$D$21,"")))</f>
        <v/>
      </c>
      <c r="AN2826" s="180" t="str">
        <f>IF(L2826=1,Stundensätze!$D$15,IF(L2826=2,Stundensätze!$D$19,IF(L2826=4,Stundensätze!$D$23,"")))</f>
        <v/>
      </c>
      <c r="AO2826" s="180">
        <f t="shared" si="1290"/>
        <v>0</v>
      </c>
      <c r="AP2826" s="180">
        <f t="shared" si="1291"/>
        <v>0</v>
      </c>
      <c r="AQ2826" s="192" t="str">
        <f t="shared" si="1292"/>
        <v/>
      </c>
      <c r="AR2826" s="192" t="str">
        <f t="shared" si="1293"/>
        <v/>
      </c>
      <c r="AS2826" s="193">
        <f t="shared" si="1294"/>
        <v>0</v>
      </c>
      <c r="AT2826" s="258">
        <f>IF(K2826=0,0,VLOOKUP(K2826,Kostenstellen!A:B,2,FALSE))</f>
        <v>0</v>
      </c>
      <c r="AU2826" s="68" t="str">
        <f t="shared" si="1295"/>
        <v/>
      </c>
      <c r="AV2826" s="68" t="str">
        <f t="shared" si="1296"/>
        <v/>
      </c>
      <c r="AW2826" s="68">
        <f>IF(AF2826=0,0,VLOOKUP($H2826,Leistungszahlen!$A$11:$H$158,4,FALSE))</f>
        <v>0</v>
      </c>
      <c r="AX2826" s="68">
        <f>IF(AF2826=0,0,VLOOKUP($H2826,Leistungszahlen!$A$11:$H$158,5,FALSE))</f>
        <v>0</v>
      </c>
      <c r="AY2826" s="68">
        <f>IF(AG2826=0,0,VLOOKUP($H2826,Leistungszahlen!$A$11:$H$158,6,FALSE))</f>
        <v>0</v>
      </c>
      <c r="AZ2826" s="68">
        <f t="shared" si="1297"/>
        <v>0</v>
      </c>
      <c r="BA2826" s="68">
        <f t="shared" si="1298"/>
        <v>0</v>
      </c>
      <c r="BC2826" s="68">
        <f t="shared" si="1299"/>
        <v>0</v>
      </c>
      <c r="BD2826" s="285"/>
    </row>
    <row r="2827" spans="1:56" s="68" customFormat="1">
      <c r="A2827" s="200"/>
      <c r="B2827" s="200"/>
      <c r="C2827" s="200"/>
      <c r="D2827" s="200"/>
      <c r="E2827" s="200"/>
      <c r="F2827" s="200"/>
      <c r="G2827" s="200"/>
      <c r="H2827" s="201"/>
      <c r="I2827" s="202"/>
      <c r="J2827" s="200"/>
      <c r="K2827" s="176"/>
      <c r="L2827" s="176"/>
      <c r="M2827" s="176"/>
      <c r="N2827" s="286"/>
      <c r="O2827" s="286"/>
      <c r="P2827" s="176"/>
      <c r="Q2827" s="203">
        <f t="shared" si="1275"/>
        <v>0</v>
      </c>
      <c r="R2827" s="203">
        <f t="shared" si="1276"/>
        <v>0</v>
      </c>
      <c r="S2827" s="203">
        <f t="shared" si="1277"/>
        <v>0</v>
      </c>
      <c r="T2827" s="203">
        <f t="shared" si="1278"/>
        <v>0</v>
      </c>
      <c r="U2827" s="203">
        <f t="shared" si="1279"/>
        <v>0</v>
      </c>
      <c r="V2827" s="175">
        <f>IF(Q2827&gt;0,VLOOKUP(Q2827,Jahresfaktoren!$A$11:$B$24,2,),0)</f>
        <v>0</v>
      </c>
      <c r="W2827" s="175">
        <f>IF(R2827&gt;0,VLOOKUP(R2827,Jahresfaktoren!$D$11:$E$24,2,),0)</f>
        <v>0</v>
      </c>
      <c r="X2827" s="175">
        <f>IF(S2827&gt;0,VLOOKUP(S2827,Jahresfaktoren!$A$28:$B$29,2,),0)</f>
        <v>0</v>
      </c>
      <c r="Y2827" s="175">
        <f>IF(T2827&gt;0,VLOOKUP(T2827,Jahresfaktoren!$A$28:$B$29,2,),0)</f>
        <v>0</v>
      </c>
      <c r="Z2827" s="175">
        <f>IF(U2827&gt;0,VLOOKUP(U2827,Jahresfaktoren!$A$32:$B$33,2,),)</f>
        <v>0</v>
      </c>
      <c r="AA2827" s="177" t="str">
        <f t="shared" si="1280"/>
        <v/>
      </c>
      <c r="AB2827" s="177" t="str">
        <f t="shared" si="1281"/>
        <v/>
      </c>
      <c r="AC2827" s="177" t="str">
        <f t="shared" si="1282"/>
        <v/>
      </c>
      <c r="AD2827" s="177" t="str">
        <f t="shared" si="1283"/>
        <v/>
      </c>
      <c r="AE2827" s="177" t="str">
        <f t="shared" si="1284"/>
        <v/>
      </c>
      <c r="AF2827" s="178">
        <f>IF(Q2827&gt;0,VLOOKUP(H2827,Leistungszahlen!$A$11:$C$158,3,),0)</f>
        <v>0</v>
      </c>
      <c r="AG2827" s="178">
        <f>IF(R2827&gt;0,VLOOKUP(H2827,Leistungszahlen!$A$11:$F$158,6,),IF(T2827&gt;0,VLOOKUP(H2827,Leistungszahlen!$A$11:$F$158,6,),0))</f>
        <v>0</v>
      </c>
      <c r="AH2827" s="179">
        <f t="shared" si="1285"/>
        <v>0</v>
      </c>
      <c r="AI2827" s="179">
        <f t="shared" si="1286"/>
        <v>0</v>
      </c>
      <c r="AJ2827" s="179">
        <f t="shared" si="1287"/>
        <v>0</v>
      </c>
      <c r="AK2827" s="179">
        <f t="shared" si="1288"/>
        <v>0</v>
      </c>
      <c r="AL2827" s="179">
        <f t="shared" si="1289"/>
        <v>0</v>
      </c>
      <c r="AM2827" s="180" t="str">
        <f>IF(L2827=1,Stundensätze!$D$13,IF(L2827=2,Stundensätze!$D$17,IF(L2827=4,Stundensätze!$D$21,"")))</f>
        <v/>
      </c>
      <c r="AN2827" s="180" t="str">
        <f>IF(L2827=1,Stundensätze!$D$15,IF(L2827=2,Stundensätze!$D$19,IF(L2827=4,Stundensätze!$D$23,"")))</f>
        <v/>
      </c>
      <c r="AO2827" s="180">
        <f t="shared" si="1290"/>
        <v>0</v>
      </c>
      <c r="AP2827" s="180">
        <f t="shared" si="1291"/>
        <v>0</v>
      </c>
      <c r="AQ2827" s="192" t="str">
        <f t="shared" si="1292"/>
        <v/>
      </c>
      <c r="AR2827" s="192" t="str">
        <f t="shared" si="1293"/>
        <v/>
      </c>
      <c r="AS2827" s="193">
        <f t="shared" si="1294"/>
        <v>0</v>
      </c>
      <c r="AT2827" s="258">
        <f>IF(K2827=0,0,VLOOKUP(K2827,Kostenstellen!A:B,2,FALSE))</f>
        <v>0</v>
      </c>
      <c r="AU2827" s="68" t="str">
        <f t="shared" si="1295"/>
        <v/>
      </c>
      <c r="AV2827" s="68" t="str">
        <f t="shared" si="1296"/>
        <v/>
      </c>
      <c r="AW2827" s="68">
        <f>IF(AF2827=0,0,VLOOKUP($H2827,Leistungszahlen!$A$11:$H$158,4,FALSE))</f>
        <v>0</v>
      </c>
      <c r="AX2827" s="68">
        <f>IF(AF2827=0,0,VLOOKUP($H2827,Leistungszahlen!$A$11:$H$158,5,FALSE))</f>
        <v>0</v>
      </c>
      <c r="AY2827" s="68">
        <f>IF(AG2827=0,0,VLOOKUP($H2827,Leistungszahlen!$A$11:$H$158,6,FALSE))</f>
        <v>0</v>
      </c>
      <c r="AZ2827" s="68">
        <f t="shared" si="1297"/>
        <v>0</v>
      </c>
      <c r="BA2827" s="68">
        <f t="shared" si="1298"/>
        <v>0</v>
      </c>
      <c r="BC2827" s="68">
        <f t="shared" si="1299"/>
        <v>0</v>
      </c>
      <c r="BD2827" s="285"/>
    </row>
    <row r="2828" spans="1:56" s="68" customFormat="1">
      <c r="A2828" s="200"/>
      <c r="B2828" s="200"/>
      <c r="C2828" s="200"/>
      <c r="D2828" s="200"/>
      <c r="E2828" s="200"/>
      <c r="F2828" s="200"/>
      <c r="G2828" s="200"/>
      <c r="H2828" s="201"/>
      <c r="I2828" s="202"/>
      <c r="J2828" s="200"/>
      <c r="K2828" s="176"/>
      <c r="L2828" s="176"/>
      <c r="M2828" s="176"/>
      <c r="N2828" s="286"/>
      <c r="O2828" s="286"/>
      <c r="P2828" s="176"/>
      <c r="Q2828" s="203">
        <f t="shared" si="1275"/>
        <v>0</v>
      </c>
      <c r="R2828" s="203">
        <f t="shared" si="1276"/>
        <v>0</v>
      </c>
      <c r="S2828" s="203">
        <f t="shared" si="1277"/>
        <v>0</v>
      </c>
      <c r="T2828" s="203">
        <f t="shared" si="1278"/>
        <v>0</v>
      </c>
      <c r="U2828" s="203">
        <f t="shared" si="1279"/>
        <v>0</v>
      </c>
      <c r="V2828" s="175">
        <f>IF(Q2828&gt;0,VLOOKUP(Q2828,Jahresfaktoren!$A$11:$B$24,2,),0)</f>
        <v>0</v>
      </c>
      <c r="W2828" s="175">
        <f>IF(R2828&gt;0,VLOOKUP(R2828,Jahresfaktoren!$D$11:$E$24,2,),0)</f>
        <v>0</v>
      </c>
      <c r="X2828" s="175">
        <f>IF(S2828&gt;0,VLOOKUP(S2828,Jahresfaktoren!$A$28:$B$29,2,),0)</f>
        <v>0</v>
      </c>
      <c r="Y2828" s="175">
        <f>IF(T2828&gt;0,VLOOKUP(T2828,Jahresfaktoren!$A$28:$B$29,2,),0)</f>
        <v>0</v>
      </c>
      <c r="Z2828" s="175">
        <f>IF(U2828&gt;0,VLOOKUP(U2828,Jahresfaktoren!$A$32:$B$33,2,),)</f>
        <v>0</v>
      </c>
      <c r="AA2828" s="177" t="str">
        <f t="shared" si="1280"/>
        <v/>
      </c>
      <c r="AB2828" s="177" t="str">
        <f t="shared" si="1281"/>
        <v/>
      </c>
      <c r="AC2828" s="177" t="str">
        <f t="shared" si="1282"/>
        <v/>
      </c>
      <c r="AD2828" s="177" t="str">
        <f t="shared" si="1283"/>
        <v/>
      </c>
      <c r="AE2828" s="177" t="str">
        <f t="shared" si="1284"/>
        <v/>
      </c>
      <c r="AF2828" s="178">
        <f>IF(Q2828&gt;0,VLOOKUP(H2828,Leistungszahlen!$A$11:$C$158,3,),0)</f>
        <v>0</v>
      </c>
      <c r="AG2828" s="178">
        <f>IF(R2828&gt;0,VLOOKUP(H2828,Leistungszahlen!$A$11:$F$158,6,),IF(T2828&gt;0,VLOOKUP(H2828,Leistungszahlen!$A$11:$F$158,6,),0))</f>
        <v>0</v>
      </c>
      <c r="AH2828" s="179">
        <f t="shared" si="1285"/>
        <v>0</v>
      </c>
      <c r="AI2828" s="179">
        <f t="shared" si="1286"/>
        <v>0</v>
      </c>
      <c r="AJ2828" s="179">
        <f t="shared" si="1287"/>
        <v>0</v>
      </c>
      <c r="AK2828" s="179">
        <f t="shared" si="1288"/>
        <v>0</v>
      </c>
      <c r="AL2828" s="179">
        <f t="shared" si="1289"/>
        <v>0</v>
      </c>
      <c r="AM2828" s="180" t="str">
        <f>IF(L2828=1,Stundensätze!$D$13,IF(L2828=2,Stundensätze!$D$17,IF(L2828=4,Stundensätze!$D$21,"")))</f>
        <v/>
      </c>
      <c r="AN2828" s="180" t="str">
        <f>IF(L2828=1,Stundensätze!$D$15,IF(L2828=2,Stundensätze!$D$19,IF(L2828=4,Stundensätze!$D$23,"")))</f>
        <v/>
      </c>
      <c r="AO2828" s="180">
        <f t="shared" si="1290"/>
        <v>0</v>
      </c>
      <c r="AP2828" s="180">
        <f t="shared" si="1291"/>
        <v>0</v>
      </c>
      <c r="AQ2828" s="192" t="str">
        <f t="shared" si="1292"/>
        <v/>
      </c>
      <c r="AR2828" s="192" t="str">
        <f t="shared" si="1293"/>
        <v/>
      </c>
      <c r="AS2828" s="193">
        <f t="shared" si="1294"/>
        <v>0</v>
      </c>
      <c r="AT2828" s="258">
        <f>IF(K2828=0,0,VLOOKUP(K2828,Kostenstellen!A:B,2,FALSE))</f>
        <v>0</v>
      </c>
      <c r="AU2828" s="68" t="str">
        <f t="shared" si="1295"/>
        <v/>
      </c>
      <c r="AV2828" s="68" t="str">
        <f t="shared" si="1296"/>
        <v/>
      </c>
      <c r="AW2828" s="68">
        <f>IF(AF2828=0,0,VLOOKUP($H2828,Leistungszahlen!$A$11:$H$158,4,FALSE))</f>
        <v>0</v>
      </c>
      <c r="AX2828" s="68">
        <f>IF(AF2828=0,0,VLOOKUP($H2828,Leistungszahlen!$A$11:$H$158,5,FALSE))</f>
        <v>0</v>
      </c>
      <c r="AY2828" s="68">
        <f>IF(AG2828=0,0,VLOOKUP($H2828,Leistungszahlen!$A$11:$H$158,6,FALSE))</f>
        <v>0</v>
      </c>
      <c r="AZ2828" s="68">
        <f t="shared" si="1297"/>
        <v>0</v>
      </c>
      <c r="BA2828" s="68">
        <f t="shared" si="1298"/>
        <v>0</v>
      </c>
      <c r="BC2828" s="68">
        <f t="shared" si="1299"/>
        <v>0</v>
      </c>
      <c r="BD2828" s="285"/>
    </row>
    <row r="2829" spans="1:56" s="68" customFormat="1">
      <c r="A2829" s="200"/>
      <c r="B2829" s="200"/>
      <c r="C2829" s="200"/>
      <c r="D2829" s="200"/>
      <c r="E2829" s="200"/>
      <c r="F2829" s="200"/>
      <c r="G2829" s="200"/>
      <c r="H2829" s="201"/>
      <c r="I2829" s="202"/>
      <c r="J2829" s="200"/>
      <c r="K2829" s="176"/>
      <c r="L2829" s="176"/>
      <c r="M2829" s="176"/>
      <c r="N2829" s="286"/>
      <c r="O2829" s="286"/>
      <c r="P2829" s="176"/>
      <c r="Q2829" s="203">
        <f t="shared" si="1275"/>
        <v>0</v>
      </c>
      <c r="R2829" s="203">
        <f t="shared" si="1276"/>
        <v>0</v>
      </c>
      <c r="S2829" s="203">
        <f t="shared" si="1277"/>
        <v>0</v>
      </c>
      <c r="T2829" s="203">
        <f t="shared" si="1278"/>
        <v>0</v>
      </c>
      <c r="U2829" s="203">
        <f t="shared" si="1279"/>
        <v>0</v>
      </c>
      <c r="V2829" s="175">
        <f>IF(Q2829&gt;0,VLOOKUP(Q2829,Jahresfaktoren!$A$11:$B$24,2,),0)</f>
        <v>0</v>
      </c>
      <c r="W2829" s="175">
        <f>IF(R2829&gt;0,VLOOKUP(R2829,Jahresfaktoren!$D$11:$E$24,2,),0)</f>
        <v>0</v>
      </c>
      <c r="X2829" s="175">
        <f>IF(S2829&gt;0,VLOOKUP(S2829,Jahresfaktoren!$A$28:$B$29,2,),0)</f>
        <v>0</v>
      </c>
      <c r="Y2829" s="175">
        <f>IF(T2829&gt;0,VLOOKUP(T2829,Jahresfaktoren!$A$28:$B$29,2,),0)</f>
        <v>0</v>
      </c>
      <c r="Z2829" s="175">
        <f>IF(U2829&gt;0,VLOOKUP(U2829,Jahresfaktoren!$A$32:$B$33,2,),)</f>
        <v>0</v>
      </c>
      <c r="AA2829" s="177" t="str">
        <f t="shared" si="1280"/>
        <v/>
      </c>
      <c r="AB2829" s="177" t="str">
        <f t="shared" si="1281"/>
        <v/>
      </c>
      <c r="AC2829" s="177" t="str">
        <f t="shared" si="1282"/>
        <v/>
      </c>
      <c r="AD2829" s="177" t="str">
        <f t="shared" si="1283"/>
        <v/>
      </c>
      <c r="AE2829" s="177" t="str">
        <f t="shared" si="1284"/>
        <v/>
      </c>
      <c r="AF2829" s="178">
        <f>IF(Q2829&gt;0,VLOOKUP(H2829,Leistungszahlen!$A$11:$C$158,3,),0)</f>
        <v>0</v>
      </c>
      <c r="AG2829" s="178">
        <f>IF(R2829&gt;0,VLOOKUP(H2829,Leistungszahlen!$A$11:$F$158,6,),IF(T2829&gt;0,VLOOKUP(H2829,Leistungszahlen!$A$11:$F$158,6,),0))</f>
        <v>0</v>
      </c>
      <c r="AH2829" s="179">
        <f t="shared" si="1285"/>
        <v>0</v>
      </c>
      <c r="AI2829" s="179">
        <f t="shared" si="1286"/>
        <v>0</v>
      </c>
      <c r="AJ2829" s="179">
        <f t="shared" si="1287"/>
        <v>0</v>
      </c>
      <c r="AK2829" s="179">
        <f t="shared" si="1288"/>
        <v>0</v>
      </c>
      <c r="AL2829" s="179">
        <f t="shared" si="1289"/>
        <v>0</v>
      </c>
      <c r="AM2829" s="180" t="str">
        <f>IF(L2829=1,Stundensätze!$D$13,IF(L2829=2,Stundensätze!$D$17,IF(L2829=4,Stundensätze!$D$21,"")))</f>
        <v/>
      </c>
      <c r="AN2829" s="180" t="str">
        <f>IF(L2829=1,Stundensätze!$D$15,IF(L2829=2,Stundensätze!$D$19,IF(L2829=4,Stundensätze!$D$23,"")))</f>
        <v/>
      </c>
      <c r="AO2829" s="180">
        <f t="shared" si="1290"/>
        <v>0</v>
      </c>
      <c r="AP2829" s="180">
        <f t="shared" si="1291"/>
        <v>0</v>
      </c>
      <c r="AQ2829" s="192" t="str">
        <f t="shared" si="1292"/>
        <v/>
      </c>
      <c r="AR2829" s="192" t="str">
        <f t="shared" si="1293"/>
        <v/>
      </c>
      <c r="AS2829" s="193">
        <f t="shared" si="1294"/>
        <v>0</v>
      </c>
      <c r="AT2829" s="258">
        <f>IF(K2829=0,0,VLOOKUP(K2829,Kostenstellen!A:B,2,FALSE))</f>
        <v>0</v>
      </c>
      <c r="AU2829" s="68" t="str">
        <f t="shared" si="1295"/>
        <v/>
      </c>
      <c r="AV2829" s="68" t="str">
        <f t="shared" si="1296"/>
        <v/>
      </c>
      <c r="AW2829" s="68">
        <f>IF(AF2829=0,0,VLOOKUP($H2829,Leistungszahlen!$A$11:$H$158,4,FALSE))</f>
        <v>0</v>
      </c>
      <c r="AX2829" s="68">
        <f>IF(AF2829=0,0,VLOOKUP($H2829,Leistungszahlen!$A$11:$H$158,5,FALSE))</f>
        <v>0</v>
      </c>
      <c r="AY2829" s="68">
        <f>IF(AG2829=0,0,VLOOKUP($H2829,Leistungszahlen!$A$11:$H$158,6,FALSE))</f>
        <v>0</v>
      </c>
      <c r="AZ2829" s="68">
        <f t="shared" si="1297"/>
        <v>0</v>
      </c>
      <c r="BA2829" s="68">
        <f t="shared" si="1298"/>
        <v>0</v>
      </c>
      <c r="BC2829" s="68">
        <f t="shared" si="1299"/>
        <v>0</v>
      </c>
      <c r="BD2829" s="285"/>
    </row>
    <row r="2830" spans="1:56" s="68" customFormat="1">
      <c r="A2830" s="200"/>
      <c r="B2830" s="200"/>
      <c r="C2830" s="200"/>
      <c r="D2830" s="200"/>
      <c r="E2830" s="200"/>
      <c r="F2830" s="200"/>
      <c r="G2830" s="200"/>
      <c r="H2830" s="201"/>
      <c r="I2830" s="202"/>
      <c r="J2830" s="200"/>
      <c r="K2830" s="176"/>
      <c r="L2830" s="176"/>
      <c r="M2830" s="176"/>
      <c r="N2830" s="286"/>
      <c r="O2830" s="286"/>
      <c r="P2830" s="176"/>
      <c r="Q2830" s="203">
        <f t="shared" si="1275"/>
        <v>0</v>
      </c>
      <c r="R2830" s="203">
        <f t="shared" si="1276"/>
        <v>0</v>
      </c>
      <c r="S2830" s="203">
        <f t="shared" si="1277"/>
        <v>0</v>
      </c>
      <c r="T2830" s="203">
        <f t="shared" si="1278"/>
        <v>0</v>
      </c>
      <c r="U2830" s="203">
        <f t="shared" si="1279"/>
        <v>0</v>
      </c>
      <c r="V2830" s="175">
        <f>IF(Q2830&gt;0,VLOOKUP(Q2830,Jahresfaktoren!$A$11:$B$24,2,),0)</f>
        <v>0</v>
      </c>
      <c r="W2830" s="175">
        <f>IF(R2830&gt;0,VLOOKUP(R2830,Jahresfaktoren!$D$11:$E$24,2,),0)</f>
        <v>0</v>
      </c>
      <c r="X2830" s="175">
        <f>IF(S2830&gt;0,VLOOKUP(S2830,Jahresfaktoren!$A$28:$B$29,2,),0)</f>
        <v>0</v>
      </c>
      <c r="Y2830" s="175">
        <f>IF(T2830&gt;0,VLOOKUP(T2830,Jahresfaktoren!$A$28:$B$29,2,),0)</f>
        <v>0</v>
      </c>
      <c r="Z2830" s="175">
        <f>IF(U2830&gt;0,VLOOKUP(U2830,Jahresfaktoren!$A$32:$B$33,2,),)</f>
        <v>0</v>
      </c>
      <c r="AA2830" s="177" t="str">
        <f t="shared" si="1280"/>
        <v/>
      </c>
      <c r="AB2830" s="177" t="str">
        <f t="shared" si="1281"/>
        <v/>
      </c>
      <c r="AC2830" s="177" t="str">
        <f t="shared" si="1282"/>
        <v/>
      </c>
      <c r="AD2830" s="177" t="str">
        <f t="shared" si="1283"/>
        <v/>
      </c>
      <c r="AE2830" s="177" t="str">
        <f t="shared" si="1284"/>
        <v/>
      </c>
      <c r="AF2830" s="178">
        <f>IF(Q2830&gt;0,VLOOKUP(H2830,Leistungszahlen!$A$11:$C$158,3,),0)</f>
        <v>0</v>
      </c>
      <c r="AG2830" s="178">
        <f>IF(R2830&gt;0,VLOOKUP(H2830,Leistungszahlen!$A$11:$F$158,6,),IF(T2830&gt;0,VLOOKUP(H2830,Leistungszahlen!$A$11:$F$158,6,),0))</f>
        <v>0</v>
      </c>
      <c r="AH2830" s="179">
        <f t="shared" si="1285"/>
        <v>0</v>
      </c>
      <c r="AI2830" s="179">
        <f t="shared" si="1286"/>
        <v>0</v>
      </c>
      <c r="AJ2830" s="179">
        <f t="shared" si="1287"/>
        <v>0</v>
      </c>
      <c r="AK2830" s="179">
        <f t="shared" si="1288"/>
        <v>0</v>
      </c>
      <c r="AL2830" s="179">
        <f t="shared" si="1289"/>
        <v>0</v>
      </c>
      <c r="AM2830" s="180" t="str">
        <f>IF(L2830=1,Stundensätze!$D$13,IF(L2830=2,Stundensätze!$D$17,IF(L2830=4,Stundensätze!$D$21,"")))</f>
        <v/>
      </c>
      <c r="AN2830" s="180" t="str">
        <f>IF(L2830=1,Stundensätze!$D$15,IF(L2830=2,Stundensätze!$D$19,IF(L2830=4,Stundensätze!$D$23,"")))</f>
        <v/>
      </c>
      <c r="AO2830" s="180">
        <f t="shared" si="1290"/>
        <v>0</v>
      </c>
      <c r="AP2830" s="180">
        <f t="shared" si="1291"/>
        <v>0</v>
      </c>
      <c r="AQ2830" s="192" t="str">
        <f t="shared" si="1292"/>
        <v/>
      </c>
      <c r="AR2830" s="192" t="str">
        <f t="shared" si="1293"/>
        <v/>
      </c>
      <c r="AS2830" s="193">
        <f t="shared" si="1294"/>
        <v>0</v>
      </c>
      <c r="AT2830" s="258">
        <f>IF(K2830=0,0,VLOOKUP(K2830,Kostenstellen!A:B,2,FALSE))</f>
        <v>0</v>
      </c>
      <c r="AU2830" s="68" t="str">
        <f t="shared" si="1295"/>
        <v/>
      </c>
      <c r="AV2830" s="68" t="str">
        <f t="shared" si="1296"/>
        <v/>
      </c>
      <c r="AW2830" s="68">
        <f>IF(AF2830=0,0,VLOOKUP($H2830,Leistungszahlen!$A$11:$H$158,4,FALSE))</f>
        <v>0</v>
      </c>
      <c r="AX2830" s="68">
        <f>IF(AF2830=0,0,VLOOKUP($H2830,Leistungszahlen!$A$11:$H$158,5,FALSE))</f>
        <v>0</v>
      </c>
      <c r="AY2830" s="68">
        <f>IF(AG2830=0,0,VLOOKUP($H2830,Leistungszahlen!$A$11:$H$158,6,FALSE))</f>
        <v>0</v>
      </c>
      <c r="AZ2830" s="68">
        <f t="shared" si="1297"/>
        <v>0</v>
      </c>
      <c r="BA2830" s="68">
        <f t="shared" si="1298"/>
        <v>0</v>
      </c>
      <c r="BC2830" s="68">
        <f t="shared" si="1299"/>
        <v>0</v>
      </c>
      <c r="BD2830" s="285"/>
    </row>
    <row r="2831" spans="1:56" s="68" customFormat="1">
      <c r="A2831" s="200"/>
      <c r="B2831" s="200"/>
      <c r="C2831" s="200"/>
      <c r="D2831" s="200"/>
      <c r="E2831" s="200"/>
      <c r="F2831" s="200"/>
      <c r="G2831" s="200"/>
      <c r="H2831" s="201"/>
      <c r="I2831" s="202"/>
      <c r="J2831" s="200"/>
      <c r="K2831" s="176"/>
      <c r="L2831" s="176"/>
      <c r="M2831" s="176"/>
      <c r="N2831" s="286"/>
      <c r="O2831" s="286"/>
      <c r="P2831" s="176"/>
      <c r="Q2831" s="203">
        <f t="shared" si="1275"/>
        <v>0</v>
      </c>
      <c r="R2831" s="203">
        <f t="shared" si="1276"/>
        <v>0</v>
      </c>
      <c r="S2831" s="203">
        <f t="shared" si="1277"/>
        <v>0</v>
      </c>
      <c r="T2831" s="203">
        <f t="shared" si="1278"/>
        <v>0</v>
      </c>
      <c r="U2831" s="203">
        <f t="shared" si="1279"/>
        <v>0</v>
      </c>
      <c r="V2831" s="175">
        <f>IF(Q2831&gt;0,VLOOKUP(Q2831,Jahresfaktoren!$A$11:$B$24,2,),0)</f>
        <v>0</v>
      </c>
      <c r="W2831" s="175">
        <f>IF(R2831&gt;0,VLOOKUP(R2831,Jahresfaktoren!$D$11:$E$24,2,),0)</f>
        <v>0</v>
      </c>
      <c r="X2831" s="175">
        <f>IF(S2831&gt;0,VLOOKUP(S2831,Jahresfaktoren!$A$28:$B$29,2,),0)</f>
        <v>0</v>
      </c>
      <c r="Y2831" s="175">
        <f>IF(T2831&gt;0,VLOOKUP(T2831,Jahresfaktoren!$A$28:$B$29,2,),0)</f>
        <v>0</v>
      </c>
      <c r="Z2831" s="175">
        <f>IF(U2831&gt;0,VLOOKUP(U2831,Jahresfaktoren!$A$32:$B$33,2,),)</f>
        <v>0</v>
      </c>
      <c r="AA2831" s="177" t="str">
        <f t="shared" si="1280"/>
        <v/>
      </c>
      <c r="AB2831" s="177" t="str">
        <f t="shared" si="1281"/>
        <v/>
      </c>
      <c r="AC2831" s="177" t="str">
        <f t="shared" si="1282"/>
        <v/>
      </c>
      <c r="AD2831" s="177" t="str">
        <f t="shared" si="1283"/>
        <v/>
      </c>
      <c r="AE2831" s="177" t="str">
        <f t="shared" si="1284"/>
        <v/>
      </c>
      <c r="AF2831" s="178">
        <f>IF(Q2831&gt;0,VLOOKUP(H2831,Leistungszahlen!$A$11:$C$158,3,),0)</f>
        <v>0</v>
      </c>
      <c r="AG2831" s="178">
        <f>IF(R2831&gt;0,VLOOKUP(H2831,Leistungszahlen!$A$11:$F$158,6,),IF(T2831&gt;0,VLOOKUP(H2831,Leistungszahlen!$A$11:$F$158,6,),0))</f>
        <v>0</v>
      </c>
      <c r="AH2831" s="179">
        <f t="shared" si="1285"/>
        <v>0</v>
      </c>
      <c r="AI2831" s="179">
        <f t="shared" si="1286"/>
        <v>0</v>
      </c>
      <c r="AJ2831" s="179">
        <f t="shared" si="1287"/>
        <v>0</v>
      </c>
      <c r="AK2831" s="179">
        <f t="shared" si="1288"/>
        <v>0</v>
      </c>
      <c r="AL2831" s="179">
        <f t="shared" si="1289"/>
        <v>0</v>
      </c>
      <c r="AM2831" s="180" t="str">
        <f>IF(L2831=1,Stundensätze!$D$13,IF(L2831=2,Stundensätze!$D$17,IF(L2831=4,Stundensätze!$D$21,"")))</f>
        <v/>
      </c>
      <c r="AN2831" s="180" t="str">
        <f>IF(L2831=1,Stundensätze!$D$15,IF(L2831=2,Stundensätze!$D$19,IF(L2831=4,Stundensätze!$D$23,"")))</f>
        <v/>
      </c>
      <c r="AO2831" s="180">
        <f t="shared" si="1290"/>
        <v>0</v>
      </c>
      <c r="AP2831" s="180">
        <f t="shared" si="1291"/>
        <v>0</v>
      </c>
      <c r="AQ2831" s="192" t="str">
        <f t="shared" si="1292"/>
        <v/>
      </c>
      <c r="AR2831" s="192" t="str">
        <f t="shared" si="1293"/>
        <v/>
      </c>
      <c r="AS2831" s="193">
        <f t="shared" si="1294"/>
        <v>0</v>
      </c>
      <c r="AT2831" s="258">
        <f>IF(K2831=0,0,VLOOKUP(K2831,Kostenstellen!A:B,2,FALSE))</f>
        <v>0</v>
      </c>
      <c r="AU2831" s="68" t="str">
        <f t="shared" si="1295"/>
        <v/>
      </c>
      <c r="AV2831" s="68" t="str">
        <f t="shared" si="1296"/>
        <v/>
      </c>
      <c r="AW2831" s="68">
        <f>IF(AF2831=0,0,VLOOKUP($H2831,Leistungszahlen!$A$11:$H$158,4,FALSE))</f>
        <v>0</v>
      </c>
      <c r="AX2831" s="68">
        <f>IF(AF2831=0,0,VLOOKUP($H2831,Leistungszahlen!$A$11:$H$158,5,FALSE))</f>
        <v>0</v>
      </c>
      <c r="AY2831" s="68">
        <f>IF(AG2831=0,0,VLOOKUP($H2831,Leistungszahlen!$A$11:$H$158,6,FALSE))</f>
        <v>0</v>
      </c>
      <c r="AZ2831" s="68">
        <f t="shared" si="1297"/>
        <v>0</v>
      </c>
      <c r="BA2831" s="68">
        <f t="shared" si="1298"/>
        <v>0</v>
      </c>
      <c r="BC2831" s="68">
        <f t="shared" si="1299"/>
        <v>0</v>
      </c>
      <c r="BD2831" s="285"/>
    </row>
    <row r="2832" spans="1:56" s="68" customFormat="1">
      <c r="A2832" s="200"/>
      <c r="B2832" s="200"/>
      <c r="C2832" s="200"/>
      <c r="D2832" s="200"/>
      <c r="E2832" s="200"/>
      <c r="F2832" s="200"/>
      <c r="G2832" s="200"/>
      <c r="H2832" s="201"/>
      <c r="I2832" s="202"/>
      <c r="J2832" s="200"/>
      <c r="K2832" s="176"/>
      <c r="L2832" s="176"/>
      <c r="M2832" s="176"/>
      <c r="N2832" s="286"/>
      <c r="O2832" s="286"/>
      <c r="P2832" s="176"/>
      <c r="Q2832" s="203">
        <f t="shared" si="1275"/>
        <v>0</v>
      </c>
      <c r="R2832" s="203">
        <f t="shared" si="1276"/>
        <v>0</v>
      </c>
      <c r="S2832" s="203">
        <f t="shared" si="1277"/>
        <v>0</v>
      </c>
      <c r="T2832" s="203">
        <f t="shared" si="1278"/>
        <v>0</v>
      </c>
      <c r="U2832" s="203">
        <f t="shared" si="1279"/>
        <v>0</v>
      </c>
      <c r="V2832" s="175">
        <f>IF(Q2832&gt;0,VLOOKUP(Q2832,Jahresfaktoren!$A$11:$B$24,2,),0)</f>
        <v>0</v>
      </c>
      <c r="W2832" s="175">
        <f>IF(R2832&gt;0,VLOOKUP(R2832,Jahresfaktoren!$D$11:$E$24,2,),0)</f>
        <v>0</v>
      </c>
      <c r="X2832" s="175">
        <f>IF(S2832&gt;0,VLOOKUP(S2832,Jahresfaktoren!$A$28:$B$29,2,),0)</f>
        <v>0</v>
      </c>
      <c r="Y2832" s="175">
        <f>IF(T2832&gt;0,VLOOKUP(T2832,Jahresfaktoren!$A$28:$B$29,2,),0)</f>
        <v>0</v>
      </c>
      <c r="Z2832" s="175">
        <f>IF(U2832&gt;0,VLOOKUP(U2832,Jahresfaktoren!$A$32:$B$33,2,),)</f>
        <v>0</v>
      </c>
      <c r="AA2832" s="177" t="str">
        <f t="shared" si="1280"/>
        <v/>
      </c>
      <c r="AB2832" s="177" t="str">
        <f t="shared" si="1281"/>
        <v/>
      </c>
      <c r="AC2832" s="177" t="str">
        <f t="shared" si="1282"/>
        <v/>
      </c>
      <c r="AD2832" s="177" t="str">
        <f t="shared" si="1283"/>
        <v/>
      </c>
      <c r="AE2832" s="177" t="str">
        <f t="shared" si="1284"/>
        <v/>
      </c>
      <c r="AF2832" s="178">
        <f>IF(Q2832&gt;0,VLOOKUP(H2832,Leistungszahlen!$A$11:$C$158,3,),0)</f>
        <v>0</v>
      </c>
      <c r="AG2832" s="178">
        <f>IF(R2832&gt;0,VLOOKUP(H2832,Leistungszahlen!$A$11:$F$158,6,),IF(T2832&gt;0,VLOOKUP(H2832,Leistungszahlen!$A$11:$F$158,6,),0))</f>
        <v>0</v>
      </c>
      <c r="AH2832" s="179">
        <f t="shared" si="1285"/>
        <v>0</v>
      </c>
      <c r="AI2832" s="179">
        <f t="shared" si="1286"/>
        <v>0</v>
      </c>
      <c r="AJ2832" s="179">
        <f t="shared" si="1287"/>
        <v>0</v>
      </c>
      <c r="AK2832" s="179">
        <f t="shared" si="1288"/>
        <v>0</v>
      </c>
      <c r="AL2832" s="179">
        <f t="shared" si="1289"/>
        <v>0</v>
      </c>
      <c r="AM2832" s="180" t="str">
        <f>IF(L2832=1,Stundensätze!$D$13,IF(L2832=2,Stundensätze!$D$17,IF(L2832=4,Stundensätze!$D$21,"")))</f>
        <v/>
      </c>
      <c r="AN2832" s="180" t="str">
        <f>IF(L2832=1,Stundensätze!$D$15,IF(L2832=2,Stundensätze!$D$19,IF(L2832=4,Stundensätze!$D$23,"")))</f>
        <v/>
      </c>
      <c r="AO2832" s="180">
        <f t="shared" si="1290"/>
        <v>0</v>
      </c>
      <c r="AP2832" s="180">
        <f t="shared" si="1291"/>
        <v>0</v>
      </c>
      <c r="AQ2832" s="192" t="str">
        <f t="shared" si="1292"/>
        <v/>
      </c>
      <c r="AR2832" s="192" t="str">
        <f t="shared" si="1293"/>
        <v/>
      </c>
      <c r="AS2832" s="193">
        <f t="shared" si="1294"/>
        <v>0</v>
      </c>
      <c r="AT2832" s="258">
        <f>IF(K2832=0,0,VLOOKUP(K2832,Kostenstellen!A:B,2,FALSE))</f>
        <v>0</v>
      </c>
      <c r="AU2832" s="68" t="str">
        <f t="shared" si="1295"/>
        <v/>
      </c>
      <c r="AV2832" s="68" t="str">
        <f t="shared" si="1296"/>
        <v/>
      </c>
      <c r="AW2832" s="68">
        <f>IF(AF2832=0,0,VLOOKUP($H2832,Leistungszahlen!$A$11:$H$158,4,FALSE))</f>
        <v>0</v>
      </c>
      <c r="AX2832" s="68">
        <f>IF(AF2832=0,0,VLOOKUP($H2832,Leistungszahlen!$A$11:$H$158,5,FALSE))</f>
        <v>0</v>
      </c>
      <c r="AY2832" s="68">
        <f>IF(AG2832=0,0,VLOOKUP($H2832,Leistungszahlen!$A$11:$H$158,6,FALSE))</f>
        <v>0</v>
      </c>
      <c r="AZ2832" s="68">
        <f t="shared" si="1297"/>
        <v>0</v>
      </c>
      <c r="BA2832" s="68">
        <f t="shared" si="1298"/>
        <v>0</v>
      </c>
      <c r="BC2832" s="68">
        <f t="shared" si="1299"/>
        <v>0</v>
      </c>
      <c r="BD2832" s="285"/>
    </row>
    <row r="2833" spans="1:56" s="68" customFormat="1">
      <c r="A2833" s="200"/>
      <c r="B2833" s="200"/>
      <c r="C2833" s="200"/>
      <c r="D2833" s="200"/>
      <c r="E2833" s="200"/>
      <c r="F2833" s="200"/>
      <c r="G2833" s="200"/>
      <c r="H2833" s="201"/>
      <c r="I2833" s="202"/>
      <c r="J2833" s="200"/>
      <c r="K2833" s="176"/>
      <c r="L2833" s="176"/>
      <c r="M2833" s="176"/>
      <c r="N2833" s="286"/>
      <c r="O2833" s="286"/>
      <c r="P2833" s="176"/>
      <c r="Q2833" s="203">
        <f t="shared" si="1275"/>
        <v>0</v>
      </c>
      <c r="R2833" s="203">
        <f t="shared" si="1276"/>
        <v>0</v>
      </c>
      <c r="S2833" s="203">
        <f t="shared" si="1277"/>
        <v>0</v>
      </c>
      <c r="T2833" s="203">
        <f t="shared" si="1278"/>
        <v>0</v>
      </c>
      <c r="U2833" s="203">
        <f t="shared" si="1279"/>
        <v>0</v>
      </c>
      <c r="V2833" s="175">
        <f>IF(Q2833&gt;0,VLOOKUP(Q2833,Jahresfaktoren!$A$11:$B$24,2,),0)</f>
        <v>0</v>
      </c>
      <c r="W2833" s="175">
        <f>IF(R2833&gt;0,VLOOKUP(R2833,Jahresfaktoren!$D$11:$E$24,2,),0)</f>
        <v>0</v>
      </c>
      <c r="X2833" s="175">
        <f>IF(S2833&gt;0,VLOOKUP(S2833,Jahresfaktoren!$A$28:$B$29,2,),0)</f>
        <v>0</v>
      </c>
      <c r="Y2833" s="175">
        <f>IF(T2833&gt;0,VLOOKUP(T2833,Jahresfaktoren!$A$28:$B$29,2,),0)</f>
        <v>0</v>
      </c>
      <c r="Z2833" s="175">
        <f>IF(U2833&gt;0,VLOOKUP(U2833,Jahresfaktoren!$A$32:$B$33,2,),)</f>
        <v>0</v>
      </c>
      <c r="AA2833" s="177" t="str">
        <f t="shared" si="1280"/>
        <v/>
      </c>
      <c r="AB2833" s="177" t="str">
        <f t="shared" si="1281"/>
        <v/>
      </c>
      <c r="AC2833" s="177" t="str">
        <f t="shared" si="1282"/>
        <v/>
      </c>
      <c r="AD2833" s="177" t="str">
        <f t="shared" si="1283"/>
        <v/>
      </c>
      <c r="AE2833" s="177" t="str">
        <f t="shared" si="1284"/>
        <v/>
      </c>
      <c r="AF2833" s="178">
        <f>IF(Q2833&gt;0,VLOOKUP(H2833,Leistungszahlen!$A$11:$C$158,3,),0)</f>
        <v>0</v>
      </c>
      <c r="AG2833" s="178">
        <f>IF(R2833&gt;0,VLOOKUP(H2833,Leistungszahlen!$A$11:$F$158,6,),IF(T2833&gt;0,VLOOKUP(H2833,Leistungszahlen!$A$11:$F$158,6,),0))</f>
        <v>0</v>
      </c>
      <c r="AH2833" s="179">
        <f t="shared" si="1285"/>
        <v>0</v>
      </c>
      <c r="AI2833" s="179">
        <f t="shared" si="1286"/>
        <v>0</v>
      </c>
      <c r="AJ2833" s="179">
        <f t="shared" si="1287"/>
        <v>0</v>
      </c>
      <c r="AK2833" s="179">
        <f t="shared" si="1288"/>
        <v>0</v>
      </c>
      <c r="AL2833" s="179">
        <f t="shared" si="1289"/>
        <v>0</v>
      </c>
      <c r="AM2833" s="180" t="str">
        <f>IF(L2833=1,Stundensätze!$D$13,IF(L2833=2,Stundensätze!$D$17,IF(L2833=4,Stundensätze!$D$21,"")))</f>
        <v/>
      </c>
      <c r="AN2833" s="180" t="str">
        <f>IF(L2833=1,Stundensätze!$D$15,IF(L2833=2,Stundensätze!$D$19,IF(L2833=4,Stundensätze!$D$23,"")))</f>
        <v/>
      </c>
      <c r="AO2833" s="180">
        <f t="shared" si="1290"/>
        <v>0</v>
      </c>
      <c r="AP2833" s="180">
        <f t="shared" si="1291"/>
        <v>0</v>
      </c>
      <c r="AQ2833" s="192" t="str">
        <f t="shared" si="1292"/>
        <v/>
      </c>
      <c r="AR2833" s="192" t="str">
        <f t="shared" si="1293"/>
        <v/>
      </c>
      <c r="AS2833" s="193">
        <f t="shared" si="1294"/>
        <v>0</v>
      </c>
      <c r="AT2833" s="258">
        <f>IF(K2833=0,0,VLOOKUP(K2833,Kostenstellen!A:B,2,FALSE))</f>
        <v>0</v>
      </c>
      <c r="AU2833" s="68" t="str">
        <f t="shared" si="1295"/>
        <v/>
      </c>
      <c r="AV2833" s="68" t="str">
        <f t="shared" si="1296"/>
        <v/>
      </c>
      <c r="AW2833" s="68">
        <f>IF(AF2833=0,0,VLOOKUP($H2833,Leistungszahlen!$A$11:$H$158,4,FALSE))</f>
        <v>0</v>
      </c>
      <c r="AX2833" s="68">
        <f>IF(AF2833=0,0,VLOOKUP($H2833,Leistungszahlen!$A$11:$H$158,5,FALSE))</f>
        <v>0</v>
      </c>
      <c r="AY2833" s="68">
        <f>IF(AG2833=0,0,VLOOKUP($H2833,Leistungszahlen!$A$11:$H$158,6,FALSE))</f>
        <v>0</v>
      </c>
      <c r="AZ2833" s="68">
        <f t="shared" si="1297"/>
        <v>0</v>
      </c>
      <c r="BA2833" s="68">
        <f t="shared" si="1298"/>
        <v>0</v>
      </c>
      <c r="BC2833" s="68">
        <f t="shared" si="1299"/>
        <v>0</v>
      </c>
      <c r="BD2833" s="285"/>
    </row>
    <row r="2834" spans="1:56" s="68" customFormat="1">
      <c r="A2834" s="200"/>
      <c r="B2834" s="200"/>
      <c r="C2834" s="200"/>
      <c r="D2834" s="200"/>
      <c r="E2834" s="200"/>
      <c r="F2834" s="200"/>
      <c r="G2834" s="200"/>
      <c r="H2834" s="201"/>
      <c r="I2834" s="202"/>
      <c r="J2834" s="200"/>
      <c r="K2834" s="176"/>
      <c r="L2834" s="176"/>
      <c r="M2834" s="176"/>
      <c r="N2834" s="286"/>
      <c r="O2834" s="286"/>
      <c r="P2834" s="176"/>
      <c r="Q2834" s="203">
        <f t="shared" si="1275"/>
        <v>0</v>
      </c>
      <c r="R2834" s="203">
        <f t="shared" si="1276"/>
        <v>0</v>
      </c>
      <c r="S2834" s="203">
        <f t="shared" si="1277"/>
        <v>0</v>
      </c>
      <c r="T2834" s="203">
        <f t="shared" si="1278"/>
        <v>0</v>
      </c>
      <c r="U2834" s="203">
        <f t="shared" si="1279"/>
        <v>0</v>
      </c>
      <c r="V2834" s="175">
        <f>IF(Q2834&gt;0,VLOOKUP(Q2834,Jahresfaktoren!$A$11:$B$24,2,),0)</f>
        <v>0</v>
      </c>
      <c r="W2834" s="175">
        <f>IF(R2834&gt;0,VLOOKUP(R2834,Jahresfaktoren!$D$11:$E$24,2,),0)</f>
        <v>0</v>
      </c>
      <c r="X2834" s="175">
        <f>IF(S2834&gt;0,VLOOKUP(S2834,Jahresfaktoren!$A$28:$B$29,2,),0)</f>
        <v>0</v>
      </c>
      <c r="Y2834" s="175">
        <f>IF(T2834&gt;0,VLOOKUP(T2834,Jahresfaktoren!$A$28:$B$29,2,),0)</f>
        <v>0</v>
      </c>
      <c r="Z2834" s="175">
        <f>IF(U2834&gt;0,VLOOKUP(U2834,Jahresfaktoren!$A$32:$B$33,2,),)</f>
        <v>0</v>
      </c>
      <c r="AA2834" s="177" t="str">
        <f t="shared" si="1280"/>
        <v/>
      </c>
      <c r="AB2834" s="177" t="str">
        <f t="shared" si="1281"/>
        <v/>
      </c>
      <c r="AC2834" s="177" t="str">
        <f t="shared" si="1282"/>
        <v/>
      </c>
      <c r="AD2834" s="177" t="str">
        <f t="shared" si="1283"/>
        <v/>
      </c>
      <c r="AE2834" s="177" t="str">
        <f t="shared" si="1284"/>
        <v/>
      </c>
      <c r="AF2834" s="178">
        <f>IF(Q2834&gt;0,VLOOKUP(H2834,Leistungszahlen!$A$11:$C$158,3,),0)</f>
        <v>0</v>
      </c>
      <c r="AG2834" s="178">
        <f>IF(R2834&gt;0,VLOOKUP(H2834,Leistungszahlen!$A$11:$F$158,6,),IF(T2834&gt;0,VLOOKUP(H2834,Leistungszahlen!$A$11:$F$158,6,),0))</f>
        <v>0</v>
      </c>
      <c r="AH2834" s="179">
        <f t="shared" si="1285"/>
        <v>0</v>
      </c>
      <c r="AI2834" s="179">
        <f t="shared" si="1286"/>
        <v>0</v>
      </c>
      <c r="AJ2834" s="179">
        <f t="shared" si="1287"/>
        <v>0</v>
      </c>
      <c r="AK2834" s="179">
        <f t="shared" si="1288"/>
        <v>0</v>
      </c>
      <c r="AL2834" s="179">
        <f t="shared" si="1289"/>
        <v>0</v>
      </c>
      <c r="AM2834" s="180" t="str">
        <f>IF(L2834=1,Stundensätze!$D$13,IF(L2834=2,Stundensätze!$D$17,IF(L2834=4,Stundensätze!$D$21,"")))</f>
        <v/>
      </c>
      <c r="AN2834" s="180" t="str">
        <f>IF(L2834=1,Stundensätze!$D$15,IF(L2834=2,Stundensätze!$D$19,IF(L2834=4,Stundensätze!$D$23,"")))</f>
        <v/>
      </c>
      <c r="AO2834" s="180">
        <f t="shared" si="1290"/>
        <v>0</v>
      </c>
      <c r="AP2834" s="180">
        <f t="shared" si="1291"/>
        <v>0</v>
      </c>
      <c r="AQ2834" s="192" t="str">
        <f t="shared" si="1292"/>
        <v/>
      </c>
      <c r="AR2834" s="192" t="str">
        <f t="shared" si="1293"/>
        <v/>
      </c>
      <c r="AS2834" s="193">
        <f t="shared" si="1294"/>
        <v>0</v>
      </c>
      <c r="AT2834" s="258">
        <f>IF(K2834=0,0,VLOOKUP(K2834,Kostenstellen!A:B,2,FALSE))</f>
        <v>0</v>
      </c>
      <c r="AU2834" s="68" t="str">
        <f t="shared" si="1295"/>
        <v/>
      </c>
      <c r="AV2834" s="68" t="str">
        <f t="shared" si="1296"/>
        <v/>
      </c>
      <c r="AW2834" s="68">
        <f>IF(AF2834=0,0,VLOOKUP($H2834,Leistungszahlen!$A$11:$H$158,4,FALSE))</f>
        <v>0</v>
      </c>
      <c r="AX2834" s="68">
        <f>IF(AF2834=0,0,VLOOKUP($H2834,Leistungszahlen!$A$11:$H$158,5,FALSE))</f>
        <v>0</v>
      </c>
      <c r="AY2834" s="68">
        <f>IF(AG2834=0,0,VLOOKUP($H2834,Leistungszahlen!$A$11:$H$158,6,FALSE))</f>
        <v>0</v>
      </c>
      <c r="AZ2834" s="68">
        <f t="shared" si="1297"/>
        <v>0</v>
      </c>
      <c r="BA2834" s="68">
        <f t="shared" si="1298"/>
        <v>0</v>
      </c>
      <c r="BC2834" s="68">
        <f t="shared" si="1299"/>
        <v>0</v>
      </c>
      <c r="BD2834" s="285"/>
    </row>
    <row r="2835" spans="1:56" s="68" customFormat="1">
      <c r="A2835" s="200"/>
      <c r="B2835" s="200"/>
      <c r="C2835" s="200"/>
      <c r="D2835" s="200"/>
      <c r="E2835" s="200"/>
      <c r="F2835" s="200"/>
      <c r="G2835" s="200"/>
      <c r="H2835" s="201"/>
      <c r="I2835" s="202"/>
      <c r="J2835" s="200"/>
      <c r="K2835" s="176"/>
      <c r="L2835" s="176"/>
      <c r="M2835" s="176"/>
      <c r="N2835" s="286"/>
      <c r="O2835" s="286"/>
      <c r="P2835" s="176"/>
      <c r="Q2835" s="203">
        <f t="shared" si="1275"/>
        <v>0</v>
      </c>
      <c r="R2835" s="203">
        <f t="shared" si="1276"/>
        <v>0</v>
      </c>
      <c r="S2835" s="203">
        <f t="shared" si="1277"/>
        <v>0</v>
      </c>
      <c r="T2835" s="203">
        <f t="shared" si="1278"/>
        <v>0</v>
      </c>
      <c r="U2835" s="203">
        <f t="shared" si="1279"/>
        <v>0</v>
      </c>
      <c r="V2835" s="175">
        <f>IF(Q2835&gt;0,VLOOKUP(Q2835,Jahresfaktoren!$A$11:$B$24,2,),0)</f>
        <v>0</v>
      </c>
      <c r="W2835" s="175">
        <f>IF(R2835&gt;0,VLOOKUP(R2835,Jahresfaktoren!$D$11:$E$24,2,),0)</f>
        <v>0</v>
      </c>
      <c r="X2835" s="175">
        <f>IF(S2835&gt;0,VLOOKUP(S2835,Jahresfaktoren!$A$28:$B$29,2,),0)</f>
        <v>0</v>
      </c>
      <c r="Y2835" s="175">
        <f>IF(T2835&gt;0,VLOOKUP(T2835,Jahresfaktoren!$A$28:$B$29,2,),0)</f>
        <v>0</v>
      </c>
      <c r="Z2835" s="175">
        <f>IF(U2835&gt;0,VLOOKUP(U2835,Jahresfaktoren!$A$32:$B$33,2,),)</f>
        <v>0</v>
      </c>
      <c r="AA2835" s="177" t="str">
        <f t="shared" si="1280"/>
        <v/>
      </c>
      <c r="AB2835" s="177" t="str">
        <f t="shared" si="1281"/>
        <v/>
      </c>
      <c r="AC2835" s="177" t="str">
        <f t="shared" si="1282"/>
        <v/>
      </c>
      <c r="AD2835" s="177" t="str">
        <f t="shared" si="1283"/>
        <v/>
      </c>
      <c r="AE2835" s="177" t="str">
        <f t="shared" si="1284"/>
        <v/>
      </c>
      <c r="AF2835" s="178">
        <f>IF(Q2835&gt;0,VLOOKUP(H2835,Leistungszahlen!$A$11:$C$158,3,),0)</f>
        <v>0</v>
      </c>
      <c r="AG2835" s="178">
        <f>IF(R2835&gt;0,VLOOKUP(H2835,Leistungszahlen!$A$11:$F$158,6,),IF(T2835&gt;0,VLOOKUP(H2835,Leistungszahlen!$A$11:$F$158,6,),0))</f>
        <v>0</v>
      </c>
      <c r="AH2835" s="179">
        <f t="shared" si="1285"/>
        <v>0</v>
      </c>
      <c r="AI2835" s="179">
        <f t="shared" si="1286"/>
        <v>0</v>
      </c>
      <c r="AJ2835" s="179">
        <f t="shared" si="1287"/>
        <v>0</v>
      </c>
      <c r="AK2835" s="179">
        <f t="shared" si="1288"/>
        <v>0</v>
      </c>
      <c r="AL2835" s="179">
        <f t="shared" si="1289"/>
        <v>0</v>
      </c>
      <c r="AM2835" s="180" t="str">
        <f>IF(L2835=1,Stundensätze!$D$13,IF(L2835=2,Stundensätze!$D$17,IF(L2835=4,Stundensätze!$D$21,"")))</f>
        <v/>
      </c>
      <c r="AN2835" s="180" t="str">
        <f>IF(L2835=1,Stundensätze!$D$15,IF(L2835=2,Stundensätze!$D$19,IF(L2835=4,Stundensätze!$D$23,"")))</f>
        <v/>
      </c>
      <c r="AO2835" s="180">
        <f t="shared" si="1290"/>
        <v>0</v>
      </c>
      <c r="AP2835" s="180">
        <f t="shared" si="1291"/>
        <v>0</v>
      </c>
      <c r="AQ2835" s="192" t="str">
        <f t="shared" si="1292"/>
        <v/>
      </c>
      <c r="AR2835" s="192" t="str">
        <f t="shared" si="1293"/>
        <v/>
      </c>
      <c r="AS2835" s="193">
        <f t="shared" si="1294"/>
        <v>0</v>
      </c>
      <c r="AT2835" s="258">
        <f>IF(K2835=0,0,VLOOKUP(K2835,Kostenstellen!A:B,2,FALSE))</f>
        <v>0</v>
      </c>
      <c r="AU2835" s="68" t="str">
        <f t="shared" si="1295"/>
        <v/>
      </c>
      <c r="AV2835" s="68" t="str">
        <f t="shared" si="1296"/>
        <v/>
      </c>
      <c r="AW2835" s="68">
        <f>IF(AF2835=0,0,VLOOKUP($H2835,Leistungszahlen!$A$11:$H$158,4,FALSE))</f>
        <v>0</v>
      </c>
      <c r="AX2835" s="68">
        <f>IF(AF2835=0,0,VLOOKUP($H2835,Leistungszahlen!$A$11:$H$158,5,FALSE))</f>
        <v>0</v>
      </c>
      <c r="AY2835" s="68">
        <f>IF(AG2835=0,0,VLOOKUP($H2835,Leistungszahlen!$A$11:$H$158,6,FALSE))</f>
        <v>0</v>
      </c>
      <c r="AZ2835" s="68">
        <f t="shared" si="1297"/>
        <v>0</v>
      </c>
      <c r="BA2835" s="68">
        <f t="shared" si="1298"/>
        <v>0</v>
      </c>
      <c r="BC2835" s="68">
        <f t="shared" si="1299"/>
        <v>0</v>
      </c>
      <c r="BD2835" s="285"/>
    </row>
    <row r="2836" spans="1:56" s="68" customFormat="1">
      <c r="A2836" s="200"/>
      <c r="B2836" s="200"/>
      <c r="C2836" s="200"/>
      <c r="D2836" s="200"/>
      <c r="E2836" s="200"/>
      <c r="F2836" s="200"/>
      <c r="G2836" s="200"/>
      <c r="H2836" s="201"/>
      <c r="I2836" s="202"/>
      <c r="J2836" s="200"/>
      <c r="K2836" s="176"/>
      <c r="L2836" s="176"/>
      <c r="M2836" s="176"/>
      <c r="N2836" s="286"/>
      <c r="O2836" s="286"/>
      <c r="P2836" s="176"/>
      <c r="Q2836" s="203">
        <f t="shared" si="1275"/>
        <v>0</v>
      </c>
      <c r="R2836" s="203">
        <f t="shared" si="1276"/>
        <v>0</v>
      </c>
      <c r="S2836" s="203">
        <f t="shared" si="1277"/>
        <v>0</v>
      </c>
      <c r="T2836" s="203">
        <f t="shared" si="1278"/>
        <v>0</v>
      </c>
      <c r="U2836" s="203">
        <f t="shared" si="1279"/>
        <v>0</v>
      </c>
      <c r="V2836" s="175">
        <f>IF(Q2836&gt;0,VLOOKUP(Q2836,Jahresfaktoren!$A$11:$B$24,2,),0)</f>
        <v>0</v>
      </c>
      <c r="W2836" s="175">
        <f>IF(R2836&gt;0,VLOOKUP(R2836,Jahresfaktoren!$D$11:$E$24,2,),0)</f>
        <v>0</v>
      </c>
      <c r="X2836" s="175">
        <f>IF(S2836&gt;0,VLOOKUP(S2836,Jahresfaktoren!$A$28:$B$29,2,),0)</f>
        <v>0</v>
      </c>
      <c r="Y2836" s="175">
        <f>IF(T2836&gt;0,VLOOKUP(T2836,Jahresfaktoren!$A$28:$B$29,2,),0)</f>
        <v>0</v>
      </c>
      <c r="Z2836" s="175">
        <f>IF(U2836&gt;0,VLOOKUP(U2836,Jahresfaktoren!$A$32:$B$33,2,),)</f>
        <v>0</v>
      </c>
      <c r="AA2836" s="177" t="str">
        <f t="shared" si="1280"/>
        <v/>
      </c>
      <c r="AB2836" s="177" t="str">
        <f t="shared" si="1281"/>
        <v/>
      </c>
      <c r="AC2836" s="177" t="str">
        <f t="shared" si="1282"/>
        <v/>
      </c>
      <c r="AD2836" s="177" t="str">
        <f t="shared" si="1283"/>
        <v/>
      </c>
      <c r="AE2836" s="177" t="str">
        <f t="shared" si="1284"/>
        <v/>
      </c>
      <c r="AF2836" s="178">
        <f>IF(Q2836&gt;0,VLOOKUP(H2836,Leistungszahlen!$A$11:$C$158,3,),0)</f>
        <v>0</v>
      </c>
      <c r="AG2836" s="178">
        <f>IF(R2836&gt;0,VLOOKUP(H2836,Leistungszahlen!$A$11:$F$158,6,),IF(T2836&gt;0,VLOOKUP(H2836,Leistungszahlen!$A$11:$F$158,6,),0))</f>
        <v>0</v>
      </c>
      <c r="AH2836" s="179">
        <f t="shared" si="1285"/>
        <v>0</v>
      </c>
      <c r="AI2836" s="179">
        <f t="shared" si="1286"/>
        <v>0</v>
      </c>
      <c r="AJ2836" s="179">
        <f t="shared" si="1287"/>
        <v>0</v>
      </c>
      <c r="AK2836" s="179">
        <f t="shared" si="1288"/>
        <v>0</v>
      </c>
      <c r="AL2836" s="179">
        <f t="shared" si="1289"/>
        <v>0</v>
      </c>
      <c r="AM2836" s="180" t="str">
        <f>IF(L2836=1,Stundensätze!$D$13,IF(L2836=2,Stundensätze!$D$17,IF(L2836=4,Stundensätze!$D$21,"")))</f>
        <v/>
      </c>
      <c r="AN2836" s="180" t="str">
        <f>IF(L2836=1,Stundensätze!$D$15,IF(L2836=2,Stundensätze!$D$19,IF(L2836=4,Stundensätze!$D$23,"")))</f>
        <v/>
      </c>
      <c r="AO2836" s="180">
        <f t="shared" si="1290"/>
        <v>0</v>
      </c>
      <c r="AP2836" s="180">
        <f t="shared" si="1291"/>
        <v>0</v>
      </c>
      <c r="AQ2836" s="192" t="str">
        <f t="shared" si="1292"/>
        <v/>
      </c>
      <c r="AR2836" s="192" t="str">
        <f t="shared" si="1293"/>
        <v/>
      </c>
      <c r="AS2836" s="193">
        <f t="shared" si="1294"/>
        <v>0</v>
      </c>
      <c r="AT2836" s="258">
        <f>IF(K2836=0,0,VLOOKUP(K2836,Kostenstellen!A:B,2,FALSE))</f>
        <v>0</v>
      </c>
      <c r="AU2836" s="68" t="str">
        <f t="shared" si="1295"/>
        <v/>
      </c>
      <c r="AV2836" s="68" t="str">
        <f t="shared" si="1296"/>
        <v/>
      </c>
      <c r="AW2836" s="68">
        <f>IF(AF2836=0,0,VLOOKUP($H2836,Leistungszahlen!$A$11:$H$158,4,FALSE))</f>
        <v>0</v>
      </c>
      <c r="AX2836" s="68">
        <f>IF(AF2836=0,0,VLOOKUP($H2836,Leistungszahlen!$A$11:$H$158,5,FALSE))</f>
        <v>0</v>
      </c>
      <c r="AY2836" s="68">
        <f>IF(AG2836=0,0,VLOOKUP($H2836,Leistungszahlen!$A$11:$H$158,6,FALSE))</f>
        <v>0</v>
      </c>
      <c r="AZ2836" s="68">
        <f t="shared" si="1297"/>
        <v>0</v>
      </c>
      <c r="BA2836" s="68">
        <f t="shared" si="1298"/>
        <v>0</v>
      </c>
      <c r="BC2836" s="68">
        <f t="shared" si="1299"/>
        <v>0</v>
      </c>
      <c r="BD2836" s="285"/>
    </row>
    <row r="2837" spans="1:56" s="68" customFormat="1">
      <c r="A2837" s="200"/>
      <c r="B2837" s="200"/>
      <c r="C2837" s="200"/>
      <c r="D2837" s="200"/>
      <c r="E2837" s="200"/>
      <c r="F2837" s="200"/>
      <c r="G2837" s="200"/>
      <c r="H2837" s="201"/>
      <c r="I2837" s="202"/>
      <c r="J2837" s="200"/>
      <c r="K2837" s="176"/>
      <c r="L2837" s="176"/>
      <c r="M2837" s="176"/>
      <c r="N2837" s="286"/>
      <c r="O2837" s="286"/>
      <c r="P2837" s="176"/>
      <c r="Q2837" s="203">
        <f t="shared" si="1275"/>
        <v>0</v>
      </c>
      <c r="R2837" s="203">
        <f t="shared" si="1276"/>
        <v>0</v>
      </c>
      <c r="S2837" s="203">
        <f t="shared" si="1277"/>
        <v>0</v>
      </c>
      <c r="T2837" s="203">
        <f t="shared" si="1278"/>
        <v>0</v>
      </c>
      <c r="U2837" s="203">
        <f t="shared" si="1279"/>
        <v>0</v>
      </c>
      <c r="V2837" s="175">
        <f>IF(Q2837&gt;0,VLOOKUP(Q2837,Jahresfaktoren!$A$11:$B$24,2,),0)</f>
        <v>0</v>
      </c>
      <c r="W2837" s="175">
        <f>IF(R2837&gt;0,VLOOKUP(R2837,Jahresfaktoren!$D$11:$E$24,2,),0)</f>
        <v>0</v>
      </c>
      <c r="X2837" s="175">
        <f>IF(S2837&gt;0,VLOOKUP(S2837,Jahresfaktoren!$A$28:$B$29,2,),0)</f>
        <v>0</v>
      </c>
      <c r="Y2837" s="175">
        <f>IF(T2837&gt;0,VLOOKUP(T2837,Jahresfaktoren!$A$28:$B$29,2,),0)</f>
        <v>0</v>
      </c>
      <c r="Z2837" s="175">
        <f>IF(U2837&gt;0,VLOOKUP(U2837,Jahresfaktoren!$A$32:$B$33,2,),)</f>
        <v>0</v>
      </c>
      <c r="AA2837" s="177" t="str">
        <f t="shared" si="1280"/>
        <v/>
      </c>
      <c r="AB2837" s="177" t="str">
        <f t="shared" si="1281"/>
        <v/>
      </c>
      <c r="AC2837" s="177" t="str">
        <f t="shared" si="1282"/>
        <v/>
      </c>
      <c r="AD2837" s="177" t="str">
        <f t="shared" si="1283"/>
        <v/>
      </c>
      <c r="AE2837" s="177" t="str">
        <f t="shared" si="1284"/>
        <v/>
      </c>
      <c r="AF2837" s="178">
        <f>IF(Q2837&gt;0,VLOOKUP(H2837,Leistungszahlen!$A$11:$C$158,3,),0)</f>
        <v>0</v>
      </c>
      <c r="AG2837" s="178">
        <f>IF(R2837&gt;0,VLOOKUP(H2837,Leistungszahlen!$A$11:$F$158,6,),IF(T2837&gt;0,VLOOKUP(H2837,Leistungszahlen!$A$11:$F$158,6,),0))</f>
        <v>0</v>
      </c>
      <c r="AH2837" s="179">
        <f t="shared" si="1285"/>
        <v>0</v>
      </c>
      <c r="AI2837" s="179">
        <f t="shared" si="1286"/>
        <v>0</v>
      </c>
      <c r="AJ2837" s="179">
        <f t="shared" si="1287"/>
        <v>0</v>
      </c>
      <c r="AK2837" s="179">
        <f t="shared" si="1288"/>
        <v>0</v>
      </c>
      <c r="AL2837" s="179">
        <f t="shared" si="1289"/>
        <v>0</v>
      </c>
      <c r="AM2837" s="180" t="str">
        <f>IF(L2837=1,Stundensätze!$D$13,IF(L2837=2,Stundensätze!$D$17,IF(L2837=4,Stundensätze!$D$21,"")))</f>
        <v/>
      </c>
      <c r="AN2837" s="180" t="str">
        <f>IF(L2837=1,Stundensätze!$D$15,IF(L2837=2,Stundensätze!$D$19,IF(L2837=4,Stundensätze!$D$23,"")))</f>
        <v/>
      </c>
      <c r="AO2837" s="180">
        <f t="shared" si="1290"/>
        <v>0</v>
      </c>
      <c r="AP2837" s="180">
        <f t="shared" si="1291"/>
        <v>0</v>
      </c>
      <c r="AQ2837" s="192" t="str">
        <f t="shared" si="1292"/>
        <v/>
      </c>
      <c r="AR2837" s="192" t="str">
        <f t="shared" si="1293"/>
        <v/>
      </c>
      <c r="AS2837" s="193">
        <f t="shared" si="1294"/>
        <v>0</v>
      </c>
      <c r="AT2837" s="258">
        <f>IF(K2837=0,0,VLOOKUP(K2837,Kostenstellen!A:B,2,FALSE))</f>
        <v>0</v>
      </c>
      <c r="AU2837" s="68" t="str">
        <f t="shared" si="1295"/>
        <v/>
      </c>
      <c r="AV2837" s="68" t="str">
        <f t="shared" si="1296"/>
        <v/>
      </c>
      <c r="AW2837" s="68">
        <f>IF(AF2837=0,0,VLOOKUP($H2837,Leistungszahlen!$A$11:$H$158,4,FALSE))</f>
        <v>0</v>
      </c>
      <c r="AX2837" s="68">
        <f>IF(AF2837=0,0,VLOOKUP($H2837,Leistungszahlen!$A$11:$H$158,5,FALSE))</f>
        <v>0</v>
      </c>
      <c r="AY2837" s="68">
        <f>IF(AG2837=0,0,VLOOKUP($H2837,Leistungszahlen!$A$11:$H$158,6,FALSE))</f>
        <v>0</v>
      </c>
      <c r="AZ2837" s="68">
        <f t="shared" si="1297"/>
        <v>0</v>
      </c>
      <c r="BA2837" s="68">
        <f t="shared" si="1298"/>
        <v>0</v>
      </c>
      <c r="BC2837" s="68">
        <f t="shared" si="1299"/>
        <v>0</v>
      </c>
      <c r="BD2837" s="285"/>
    </row>
    <row r="2838" spans="1:56" s="68" customFormat="1">
      <c r="A2838" s="200"/>
      <c r="B2838" s="200"/>
      <c r="C2838" s="200"/>
      <c r="D2838" s="200"/>
      <c r="E2838" s="200"/>
      <c r="F2838" s="200"/>
      <c r="G2838" s="200"/>
      <c r="H2838" s="201"/>
      <c r="I2838" s="202"/>
      <c r="J2838" s="200"/>
      <c r="K2838" s="176"/>
      <c r="L2838" s="176"/>
      <c r="M2838" s="176"/>
      <c r="N2838" s="286"/>
      <c r="O2838" s="286"/>
      <c r="P2838" s="176"/>
      <c r="Q2838" s="203">
        <f t="shared" si="1275"/>
        <v>0</v>
      </c>
      <c r="R2838" s="203">
        <f t="shared" si="1276"/>
        <v>0</v>
      </c>
      <c r="S2838" s="203">
        <f t="shared" si="1277"/>
        <v>0</v>
      </c>
      <c r="T2838" s="203">
        <f t="shared" si="1278"/>
        <v>0</v>
      </c>
      <c r="U2838" s="203">
        <f t="shared" si="1279"/>
        <v>0</v>
      </c>
      <c r="V2838" s="175">
        <f>IF(Q2838&gt;0,VLOOKUP(Q2838,Jahresfaktoren!$A$11:$B$24,2,),0)</f>
        <v>0</v>
      </c>
      <c r="W2838" s="175">
        <f>IF(R2838&gt;0,VLOOKUP(R2838,Jahresfaktoren!$D$11:$E$24,2,),0)</f>
        <v>0</v>
      </c>
      <c r="X2838" s="175">
        <f>IF(S2838&gt;0,VLOOKUP(S2838,Jahresfaktoren!$A$28:$B$29,2,),0)</f>
        <v>0</v>
      </c>
      <c r="Y2838" s="175">
        <f>IF(T2838&gt;0,VLOOKUP(T2838,Jahresfaktoren!$A$28:$B$29,2,),0)</f>
        <v>0</v>
      </c>
      <c r="Z2838" s="175">
        <f>IF(U2838&gt;0,VLOOKUP(U2838,Jahresfaktoren!$A$32:$B$33,2,),)</f>
        <v>0</v>
      </c>
      <c r="AA2838" s="177" t="str">
        <f t="shared" si="1280"/>
        <v/>
      </c>
      <c r="AB2838" s="177" t="str">
        <f t="shared" si="1281"/>
        <v/>
      </c>
      <c r="AC2838" s="177" t="str">
        <f t="shared" si="1282"/>
        <v/>
      </c>
      <c r="AD2838" s="177" t="str">
        <f t="shared" si="1283"/>
        <v/>
      </c>
      <c r="AE2838" s="177" t="str">
        <f t="shared" si="1284"/>
        <v/>
      </c>
      <c r="AF2838" s="178">
        <f>IF(Q2838&gt;0,VLOOKUP(H2838,Leistungszahlen!$A$11:$C$158,3,),0)</f>
        <v>0</v>
      </c>
      <c r="AG2838" s="178">
        <f>IF(R2838&gt;0,VLOOKUP(H2838,Leistungszahlen!$A$11:$F$158,6,),IF(T2838&gt;0,VLOOKUP(H2838,Leistungszahlen!$A$11:$F$158,6,),0))</f>
        <v>0</v>
      </c>
      <c r="AH2838" s="179">
        <f t="shared" si="1285"/>
        <v>0</v>
      </c>
      <c r="AI2838" s="179">
        <f t="shared" si="1286"/>
        <v>0</v>
      </c>
      <c r="AJ2838" s="179">
        <f t="shared" si="1287"/>
        <v>0</v>
      </c>
      <c r="AK2838" s="179">
        <f t="shared" si="1288"/>
        <v>0</v>
      </c>
      <c r="AL2838" s="179">
        <f t="shared" si="1289"/>
        <v>0</v>
      </c>
      <c r="AM2838" s="180" t="str">
        <f>IF(L2838=1,Stundensätze!$D$13,IF(L2838=2,Stundensätze!$D$17,IF(L2838=4,Stundensätze!$D$21,"")))</f>
        <v/>
      </c>
      <c r="AN2838" s="180" t="str">
        <f>IF(L2838=1,Stundensätze!$D$15,IF(L2838=2,Stundensätze!$D$19,IF(L2838=4,Stundensätze!$D$23,"")))</f>
        <v/>
      </c>
      <c r="AO2838" s="180">
        <f t="shared" si="1290"/>
        <v>0</v>
      </c>
      <c r="AP2838" s="180">
        <f t="shared" si="1291"/>
        <v>0</v>
      </c>
      <c r="AQ2838" s="192" t="str">
        <f t="shared" si="1292"/>
        <v/>
      </c>
      <c r="AR2838" s="192" t="str">
        <f t="shared" si="1293"/>
        <v/>
      </c>
      <c r="AS2838" s="193">
        <f t="shared" si="1294"/>
        <v>0</v>
      </c>
      <c r="AT2838" s="258">
        <f>IF(K2838=0,0,VLOOKUP(K2838,Kostenstellen!A:B,2,FALSE))</f>
        <v>0</v>
      </c>
      <c r="AU2838" s="68" t="str">
        <f t="shared" si="1295"/>
        <v/>
      </c>
      <c r="AV2838" s="68" t="str">
        <f t="shared" si="1296"/>
        <v/>
      </c>
      <c r="AW2838" s="68">
        <f>IF(AF2838=0,0,VLOOKUP($H2838,Leistungszahlen!$A$11:$H$158,4,FALSE))</f>
        <v>0</v>
      </c>
      <c r="AX2838" s="68">
        <f>IF(AF2838=0,0,VLOOKUP($H2838,Leistungszahlen!$A$11:$H$158,5,FALSE))</f>
        <v>0</v>
      </c>
      <c r="AY2838" s="68">
        <f>IF(AG2838=0,0,VLOOKUP($H2838,Leistungszahlen!$A$11:$H$158,6,FALSE))</f>
        <v>0</v>
      </c>
      <c r="AZ2838" s="68">
        <f t="shared" si="1297"/>
        <v>0</v>
      </c>
      <c r="BA2838" s="68">
        <f t="shared" si="1298"/>
        <v>0</v>
      </c>
      <c r="BC2838" s="68">
        <f t="shared" si="1299"/>
        <v>0</v>
      </c>
      <c r="BD2838" s="285"/>
    </row>
    <row r="2839" spans="1:56" s="68" customFormat="1">
      <c r="A2839" s="200"/>
      <c r="B2839" s="200"/>
      <c r="C2839" s="200"/>
      <c r="D2839" s="200"/>
      <c r="E2839" s="200"/>
      <c r="F2839" s="200"/>
      <c r="G2839" s="200"/>
      <c r="H2839" s="201"/>
      <c r="I2839" s="202"/>
      <c r="J2839" s="200"/>
      <c r="K2839" s="176"/>
      <c r="L2839" s="176"/>
      <c r="M2839" s="176"/>
      <c r="N2839" s="286"/>
      <c r="O2839" s="286"/>
      <c r="P2839" s="176"/>
      <c r="Q2839" s="203">
        <f t="shared" si="1275"/>
        <v>0</v>
      </c>
      <c r="R2839" s="203">
        <f t="shared" si="1276"/>
        <v>0</v>
      </c>
      <c r="S2839" s="203">
        <f t="shared" si="1277"/>
        <v>0</v>
      </c>
      <c r="T2839" s="203">
        <f t="shared" si="1278"/>
        <v>0</v>
      </c>
      <c r="U2839" s="203">
        <f t="shared" si="1279"/>
        <v>0</v>
      </c>
      <c r="V2839" s="175">
        <f>IF(Q2839&gt;0,VLOOKUP(Q2839,Jahresfaktoren!$A$11:$B$24,2,),0)</f>
        <v>0</v>
      </c>
      <c r="W2839" s="175">
        <f>IF(R2839&gt;0,VLOOKUP(R2839,Jahresfaktoren!$D$11:$E$24,2,),0)</f>
        <v>0</v>
      </c>
      <c r="X2839" s="175">
        <f>IF(S2839&gt;0,VLOOKUP(S2839,Jahresfaktoren!$A$28:$B$29,2,),0)</f>
        <v>0</v>
      </c>
      <c r="Y2839" s="175">
        <f>IF(T2839&gt;0,VLOOKUP(T2839,Jahresfaktoren!$A$28:$B$29,2,),0)</f>
        <v>0</v>
      </c>
      <c r="Z2839" s="175">
        <f>IF(U2839&gt;0,VLOOKUP(U2839,Jahresfaktoren!$A$32:$B$33,2,),)</f>
        <v>0</v>
      </c>
      <c r="AA2839" s="177" t="str">
        <f t="shared" si="1280"/>
        <v/>
      </c>
      <c r="AB2839" s="177" t="str">
        <f t="shared" si="1281"/>
        <v/>
      </c>
      <c r="AC2839" s="177" t="str">
        <f t="shared" si="1282"/>
        <v/>
      </c>
      <c r="AD2839" s="177" t="str">
        <f t="shared" si="1283"/>
        <v/>
      </c>
      <c r="AE2839" s="177" t="str">
        <f t="shared" si="1284"/>
        <v/>
      </c>
      <c r="AF2839" s="178">
        <f>IF(Q2839&gt;0,VLOOKUP(H2839,Leistungszahlen!$A$11:$C$158,3,),0)</f>
        <v>0</v>
      </c>
      <c r="AG2839" s="178">
        <f>IF(R2839&gt;0,VLOOKUP(H2839,Leistungszahlen!$A$11:$F$158,6,),IF(T2839&gt;0,VLOOKUP(H2839,Leistungszahlen!$A$11:$F$158,6,),0))</f>
        <v>0</v>
      </c>
      <c r="AH2839" s="179">
        <f t="shared" si="1285"/>
        <v>0</v>
      </c>
      <c r="AI2839" s="179">
        <f t="shared" si="1286"/>
        <v>0</v>
      </c>
      <c r="AJ2839" s="179">
        <f t="shared" si="1287"/>
        <v>0</v>
      </c>
      <c r="AK2839" s="179">
        <f t="shared" si="1288"/>
        <v>0</v>
      </c>
      <c r="AL2839" s="179">
        <f t="shared" si="1289"/>
        <v>0</v>
      </c>
      <c r="AM2839" s="180" t="str">
        <f>IF(L2839=1,Stundensätze!$D$13,IF(L2839=2,Stundensätze!$D$17,IF(L2839=4,Stundensätze!$D$21,"")))</f>
        <v/>
      </c>
      <c r="AN2839" s="180" t="str">
        <f>IF(L2839=1,Stundensätze!$D$15,IF(L2839=2,Stundensätze!$D$19,IF(L2839=4,Stundensätze!$D$23,"")))</f>
        <v/>
      </c>
      <c r="AO2839" s="180">
        <f t="shared" si="1290"/>
        <v>0</v>
      </c>
      <c r="AP2839" s="180">
        <f t="shared" si="1291"/>
        <v>0</v>
      </c>
      <c r="AQ2839" s="192" t="str">
        <f t="shared" si="1292"/>
        <v/>
      </c>
      <c r="AR2839" s="192" t="str">
        <f t="shared" si="1293"/>
        <v/>
      </c>
      <c r="AS2839" s="193">
        <f t="shared" si="1294"/>
        <v>0</v>
      </c>
      <c r="AT2839" s="258">
        <f>IF(K2839=0,0,VLOOKUP(K2839,Kostenstellen!A:B,2,FALSE))</f>
        <v>0</v>
      </c>
      <c r="AU2839" s="68" t="str">
        <f t="shared" si="1295"/>
        <v/>
      </c>
      <c r="AV2839" s="68" t="str">
        <f t="shared" si="1296"/>
        <v/>
      </c>
      <c r="AW2839" s="68">
        <f>IF(AF2839=0,0,VLOOKUP($H2839,Leistungszahlen!$A$11:$H$158,4,FALSE))</f>
        <v>0</v>
      </c>
      <c r="AX2839" s="68">
        <f>IF(AF2839=0,0,VLOOKUP($H2839,Leistungszahlen!$A$11:$H$158,5,FALSE))</f>
        <v>0</v>
      </c>
      <c r="AY2839" s="68">
        <f>IF(AG2839=0,0,VLOOKUP($H2839,Leistungszahlen!$A$11:$H$158,6,FALSE))</f>
        <v>0</v>
      </c>
      <c r="AZ2839" s="68">
        <f t="shared" si="1297"/>
        <v>0</v>
      </c>
      <c r="BA2839" s="68">
        <f t="shared" si="1298"/>
        <v>0</v>
      </c>
      <c r="BC2839" s="68">
        <f t="shared" si="1299"/>
        <v>0</v>
      </c>
      <c r="BD2839" s="285"/>
    </row>
    <row r="2840" spans="1:56" s="68" customFormat="1">
      <c r="A2840" s="200"/>
      <c r="B2840" s="200"/>
      <c r="C2840" s="200"/>
      <c r="D2840" s="200"/>
      <c r="E2840" s="200"/>
      <c r="F2840" s="200"/>
      <c r="G2840" s="200"/>
      <c r="H2840" s="201"/>
      <c r="I2840" s="202"/>
      <c r="J2840" s="200"/>
      <c r="K2840" s="176"/>
      <c r="L2840" s="176"/>
      <c r="M2840" s="176"/>
      <c r="N2840" s="286"/>
      <c r="O2840" s="286"/>
      <c r="P2840" s="176"/>
      <c r="Q2840" s="203">
        <f t="shared" si="1275"/>
        <v>0</v>
      </c>
      <c r="R2840" s="203">
        <f t="shared" si="1276"/>
        <v>0</v>
      </c>
      <c r="S2840" s="203">
        <f t="shared" si="1277"/>
        <v>0</v>
      </c>
      <c r="T2840" s="203">
        <f t="shared" si="1278"/>
        <v>0</v>
      </c>
      <c r="U2840" s="203">
        <f t="shared" si="1279"/>
        <v>0</v>
      </c>
      <c r="V2840" s="175">
        <f>IF(Q2840&gt;0,VLOOKUP(Q2840,Jahresfaktoren!$A$11:$B$24,2,),0)</f>
        <v>0</v>
      </c>
      <c r="W2840" s="175">
        <f>IF(R2840&gt;0,VLOOKUP(R2840,Jahresfaktoren!$D$11:$E$24,2,),0)</f>
        <v>0</v>
      </c>
      <c r="X2840" s="175">
        <f>IF(S2840&gt;0,VLOOKUP(S2840,Jahresfaktoren!$A$28:$B$29,2,),0)</f>
        <v>0</v>
      </c>
      <c r="Y2840" s="175">
        <f>IF(T2840&gt;0,VLOOKUP(T2840,Jahresfaktoren!$A$28:$B$29,2,),0)</f>
        <v>0</v>
      </c>
      <c r="Z2840" s="175">
        <f>IF(U2840&gt;0,VLOOKUP(U2840,Jahresfaktoren!$A$32:$B$33,2,),)</f>
        <v>0</v>
      </c>
      <c r="AA2840" s="177" t="str">
        <f t="shared" si="1280"/>
        <v/>
      </c>
      <c r="AB2840" s="177" t="str">
        <f t="shared" si="1281"/>
        <v/>
      </c>
      <c r="AC2840" s="177" t="str">
        <f t="shared" si="1282"/>
        <v/>
      </c>
      <c r="AD2840" s="177" t="str">
        <f t="shared" si="1283"/>
        <v/>
      </c>
      <c r="AE2840" s="177" t="str">
        <f t="shared" si="1284"/>
        <v/>
      </c>
      <c r="AF2840" s="178">
        <f>IF(Q2840&gt;0,VLOOKUP(H2840,Leistungszahlen!$A$11:$C$158,3,),0)</f>
        <v>0</v>
      </c>
      <c r="AG2840" s="178">
        <f>IF(R2840&gt;0,VLOOKUP(H2840,Leistungszahlen!$A$11:$F$158,6,),IF(T2840&gt;0,VLOOKUP(H2840,Leistungszahlen!$A$11:$F$158,6,),0))</f>
        <v>0</v>
      </c>
      <c r="AH2840" s="179">
        <f t="shared" si="1285"/>
        <v>0</v>
      </c>
      <c r="AI2840" s="179">
        <f t="shared" si="1286"/>
        <v>0</v>
      </c>
      <c r="AJ2840" s="179">
        <f t="shared" si="1287"/>
        <v>0</v>
      </c>
      <c r="AK2840" s="179">
        <f t="shared" si="1288"/>
        <v>0</v>
      </c>
      <c r="AL2840" s="179">
        <f t="shared" si="1289"/>
        <v>0</v>
      </c>
      <c r="AM2840" s="180" t="str">
        <f>IF(L2840=1,Stundensätze!$D$13,IF(L2840=2,Stundensätze!$D$17,IF(L2840=4,Stundensätze!$D$21,"")))</f>
        <v/>
      </c>
      <c r="AN2840" s="180" t="str">
        <f>IF(L2840=1,Stundensätze!$D$15,IF(L2840=2,Stundensätze!$D$19,IF(L2840=4,Stundensätze!$D$23,"")))</f>
        <v/>
      </c>
      <c r="AO2840" s="180">
        <f t="shared" si="1290"/>
        <v>0</v>
      </c>
      <c r="AP2840" s="180">
        <f t="shared" si="1291"/>
        <v>0</v>
      </c>
      <c r="AQ2840" s="192" t="str">
        <f t="shared" si="1292"/>
        <v/>
      </c>
      <c r="AR2840" s="192" t="str">
        <f t="shared" si="1293"/>
        <v/>
      </c>
      <c r="AS2840" s="193">
        <f t="shared" si="1294"/>
        <v>0</v>
      </c>
      <c r="AT2840" s="258">
        <f>IF(K2840=0,0,VLOOKUP(K2840,Kostenstellen!A:B,2,FALSE))</f>
        <v>0</v>
      </c>
      <c r="AU2840" s="68" t="str">
        <f t="shared" si="1295"/>
        <v/>
      </c>
      <c r="AV2840" s="68" t="str">
        <f t="shared" si="1296"/>
        <v/>
      </c>
      <c r="AW2840" s="68">
        <f>IF(AF2840=0,0,VLOOKUP($H2840,Leistungszahlen!$A$11:$H$158,4,FALSE))</f>
        <v>0</v>
      </c>
      <c r="AX2840" s="68">
        <f>IF(AF2840=0,0,VLOOKUP($H2840,Leistungszahlen!$A$11:$H$158,5,FALSE))</f>
        <v>0</v>
      </c>
      <c r="AY2840" s="68">
        <f>IF(AG2840=0,0,VLOOKUP($H2840,Leistungszahlen!$A$11:$H$158,6,FALSE))</f>
        <v>0</v>
      </c>
      <c r="AZ2840" s="68">
        <f t="shared" si="1297"/>
        <v>0</v>
      </c>
      <c r="BA2840" s="68">
        <f t="shared" si="1298"/>
        <v>0</v>
      </c>
      <c r="BC2840" s="68">
        <f t="shared" si="1299"/>
        <v>0</v>
      </c>
      <c r="BD2840" s="285"/>
    </row>
    <row r="2841" spans="1:56" s="68" customFormat="1">
      <c r="A2841" s="200"/>
      <c r="B2841" s="200"/>
      <c r="C2841" s="200"/>
      <c r="D2841" s="200"/>
      <c r="E2841" s="200"/>
      <c r="F2841" s="200"/>
      <c r="G2841" s="200"/>
      <c r="H2841" s="201"/>
      <c r="I2841" s="202"/>
      <c r="J2841" s="200"/>
      <c r="K2841" s="176"/>
      <c r="L2841" s="176"/>
      <c r="M2841" s="176"/>
      <c r="N2841" s="286"/>
      <c r="O2841" s="286"/>
      <c r="P2841" s="176"/>
      <c r="Q2841" s="203">
        <f t="shared" si="1275"/>
        <v>0</v>
      </c>
      <c r="R2841" s="203">
        <f t="shared" si="1276"/>
        <v>0</v>
      </c>
      <c r="S2841" s="203">
        <f t="shared" si="1277"/>
        <v>0</v>
      </c>
      <c r="T2841" s="203">
        <f t="shared" si="1278"/>
        <v>0</v>
      </c>
      <c r="U2841" s="203">
        <f t="shared" si="1279"/>
        <v>0</v>
      </c>
      <c r="V2841" s="175">
        <f>IF(Q2841&gt;0,VLOOKUP(Q2841,Jahresfaktoren!$A$11:$B$24,2,),0)</f>
        <v>0</v>
      </c>
      <c r="W2841" s="175">
        <f>IF(R2841&gt;0,VLOOKUP(R2841,Jahresfaktoren!$D$11:$E$24,2,),0)</f>
        <v>0</v>
      </c>
      <c r="X2841" s="175">
        <f>IF(S2841&gt;0,VLOOKUP(S2841,Jahresfaktoren!$A$28:$B$29,2,),0)</f>
        <v>0</v>
      </c>
      <c r="Y2841" s="175">
        <f>IF(T2841&gt;0,VLOOKUP(T2841,Jahresfaktoren!$A$28:$B$29,2,),0)</f>
        <v>0</v>
      </c>
      <c r="Z2841" s="175">
        <f>IF(U2841&gt;0,VLOOKUP(U2841,Jahresfaktoren!$A$32:$B$33,2,),)</f>
        <v>0</v>
      </c>
      <c r="AA2841" s="177" t="str">
        <f t="shared" si="1280"/>
        <v/>
      </c>
      <c r="AB2841" s="177" t="str">
        <f t="shared" si="1281"/>
        <v/>
      </c>
      <c r="AC2841" s="177" t="str">
        <f t="shared" si="1282"/>
        <v/>
      </c>
      <c r="AD2841" s="177" t="str">
        <f t="shared" si="1283"/>
        <v/>
      </c>
      <c r="AE2841" s="177" t="str">
        <f t="shared" si="1284"/>
        <v/>
      </c>
      <c r="AF2841" s="178">
        <f>IF(Q2841&gt;0,VLOOKUP(H2841,Leistungszahlen!$A$11:$C$158,3,),0)</f>
        <v>0</v>
      </c>
      <c r="AG2841" s="178">
        <f>IF(R2841&gt;0,VLOOKUP(H2841,Leistungszahlen!$A$11:$F$158,6,),IF(T2841&gt;0,VLOOKUP(H2841,Leistungszahlen!$A$11:$F$158,6,),0))</f>
        <v>0</v>
      </c>
      <c r="AH2841" s="179">
        <f t="shared" si="1285"/>
        <v>0</v>
      </c>
      <c r="AI2841" s="179">
        <f t="shared" si="1286"/>
        <v>0</v>
      </c>
      <c r="AJ2841" s="179">
        <f t="shared" si="1287"/>
        <v>0</v>
      </c>
      <c r="AK2841" s="179">
        <f t="shared" si="1288"/>
        <v>0</v>
      </c>
      <c r="AL2841" s="179">
        <f t="shared" si="1289"/>
        <v>0</v>
      </c>
      <c r="AM2841" s="180" t="str">
        <f>IF(L2841=1,Stundensätze!$D$13,IF(L2841=2,Stundensätze!$D$17,IF(L2841=4,Stundensätze!$D$21,"")))</f>
        <v/>
      </c>
      <c r="AN2841" s="180" t="str">
        <f>IF(L2841=1,Stundensätze!$D$15,IF(L2841=2,Stundensätze!$D$19,IF(L2841=4,Stundensätze!$D$23,"")))</f>
        <v/>
      </c>
      <c r="AO2841" s="180">
        <f t="shared" si="1290"/>
        <v>0</v>
      </c>
      <c r="AP2841" s="180">
        <f t="shared" si="1291"/>
        <v>0</v>
      </c>
      <c r="AQ2841" s="192" t="str">
        <f t="shared" si="1292"/>
        <v/>
      </c>
      <c r="AR2841" s="192" t="str">
        <f t="shared" si="1293"/>
        <v/>
      </c>
      <c r="AS2841" s="193">
        <f t="shared" si="1294"/>
        <v>0</v>
      </c>
      <c r="AT2841" s="258">
        <f>IF(K2841=0,0,VLOOKUP(K2841,Kostenstellen!A:B,2,FALSE))</f>
        <v>0</v>
      </c>
      <c r="AU2841" s="68" t="str">
        <f t="shared" si="1295"/>
        <v/>
      </c>
      <c r="AV2841" s="68" t="str">
        <f t="shared" si="1296"/>
        <v/>
      </c>
      <c r="AW2841" s="68">
        <f>IF(AF2841=0,0,VLOOKUP($H2841,Leistungszahlen!$A$11:$H$158,4,FALSE))</f>
        <v>0</v>
      </c>
      <c r="AX2841" s="68">
        <f>IF(AF2841=0,0,VLOOKUP($H2841,Leistungszahlen!$A$11:$H$158,5,FALSE))</f>
        <v>0</v>
      </c>
      <c r="AY2841" s="68">
        <f>IF(AG2841=0,0,VLOOKUP($H2841,Leistungszahlen!$A$11:$H$158,6,FALSE))</f>
        <v>0</v>
      </c>
      <c r="AZ2841" s="68">
        <f t="shared" si="1297"/>
        <v>0</v>
      </c>
      <c r="BA2841" s="68">
        <f t="shared" si="1298"/>
        <v>0</v>
      </c>
      <c r="BC2841" s="68">
        <f t="shared" si="1299"/>
        <v>0</v>
      </c>
      <c r="BD2841" s="285"/>
    </row>
    <row r="2842" spans="1:56" s="68" customFormat="1">
      <c r="A2842" s="200"/>
      <c r="B2842" s="200"/>
      <c r="C2842" s="200"/>
      <c r="D2842" s="200"/>
      <c r="E2842" s="200"/>
      <c r="F2842" s="200"/>
      <c r="G2842" s="200"/>
      <c r="H2842" s="201"/>
      <c r="I2842" s="202"/>
      <c r="J2842" s="200"/>
      <c r="K2842" s="176"/>
      <c r="L2842" s="176"/>
      <c r="M2842" s="176"/>
      <c r="N2842" s="286"/>
      <c r="O2842" s="286"/>
      <c r="P2842" s="176"/>
      <c r="Q2842" s="203">
        <f t="shared" si="1275"/>
        <v>0</v>
      </c>
      <c r="R2842" s="203">
        <f t="shared" si="1276"/>
        <v>0</v>
      </c>
      <c r="S2842" s="203">
        <f t="shared" si="1277"/>
        <v>0</v>
      </c>
      <c r="T2842" s="203">
        <f t="shared" si="1278"/>
        <v>0</v>
      </c>
      <c r="U2842" s="203">
        <f t="shared" si="1279"/>
        <v>0</v>
      </c>
      <c r="V2842" s="175">
        <f>IF(Q2842&gt;0,VLOOKUP(Q2842,Jahresfaktoren!$A$11:$B$24,2,),0)</f>
        <v>0</v>
      </c>
      <c r="W2842" s="175">
        <f>IF(R2842&gt;0,VLOOKUP(R2842,Jahresfaktoren!$D$11:$E$24,2,),0)</f>
        <v>0</v>
      </c>
      <c r="X2842" s="175">
        <f>IF(S2842&gt;0,VLOOKUP(S2842,Jahresfaktoren!$A$28:$B$29,2,),0)</f>
        <v>0</v>
      </c>
      <c r="Y2842" s="175">
        <f>IF(T2842&gt;0,VLOOKUP(T2842,Jahresfaktoren!$A$28:$B$29,2,),0)</f>
        <v>0</v>
      </c>
      <c r="Z2842" s="175">
        <f>IF(U2842&gt;0,VLOOKUP(U2842,Jahresfaktoren!$A$32:$B$33,2,),)</f>
        <v>0</v>
      </c>
      <c r="AA2842" s="177" t="str">
        <f t="shared" si="1280"/>
        <v/>
      </c>
      <c r="AB2842" s="177" t="str">
        <f t="shared" si="1281"/>
        <v/>
      </c>
      <c r="AC2842" s="177" t="str">
        <f t="shared" si="1282"/>
        <v/>
      </c>
      <c r="AD2842" s="177" t="str">
        <f t="shared" si="1283"/>
        <v/>
      </c>
      <c r="AE2842" s="177" t="str">
        <f t="shared" si="1284"/>
        <v/>
      </c>
      <c r="AF2842" s="178">
        <f>IF(Q2842&gt;0,VLOOKUP(H2842,Leistungszahlen!$A$11:$C$158,3,),0)</f>
        <v>0</v>
      </c>
      <c r="AG2842" s="178">
        <f>IF(R2842&gt;0,VLOOKUP(H2842,Leistungszahlen!$A$11:$F$158,6,),IF(T2842&gt;0,VLOOKUP(H2842,Leistungszahlen!$A$11:$F$158,6,),0))</f>
        <v>0</v>
      </c>
      <c r="AH2842" s="179">
        <f t="shared" si="1285"/>
        <v>0</v>
      </c>
      <c r="AI2842" s="179">
        <f t="shared" si="1286"/>
        <v>0</v>
      </c>
      <c r="AJ2842" s="179">
        <f t="shared" si="1287"/>
        <v>0</v>
      </c>
      <c r="AK2842" s="179">
        <f t="shared" si="1288"/>
        <v>0</v>
      </c>
      <c r="AL2842" s="179">
        <f t="shared" si="1289"/>
        <v>0</v>
      </c>
      <c r="AM2842" s="180" t="str">
        <f>IF(L2842=1,Stundensätze!$D$13,IF(L2842=2,Stundensätze!$D$17,IF(L2842=4,Stundensätze!$D$21,"")))</f>
        <v/>
      </c>
      <c r="AN2842" s="180" t="str">
        <f>IF(L2842=1,Stundensätze!$D$15,IF(L2842=2,Stundensätze!$D$19,IF(L2842=4,Stundensätze!$D$23,"")))</f>
        <v/>
      </c>
      <c r="AO2842" s="180">
        <f t="shared" si="1290"/>
        <v>0</v>
      </c>
      <c r="AP2842" s="180">
        <f t="shared" si="1291"/>
        <v>0</v>
      </c>
      <c r="AQ2842" s="192" t="str">
        <f t="shared" si="1292"/>
        <v/>
      </c>
      <c r="AR2842" s="192" t="str">
        <f t="shared" si="1293"/>
        <v/>
      </c>
      <c r="AS2842" s="193">
        <f t="shared" si="1294"/>
        <v>0</v>
      </c>
      <c r="AT2842" s="258">
        <f>IF(K2842=0,0,VLOOKUP(K2842,Kostenstellen!A:B,2,FALSE))</f>
        <v>0</v>
      </c>
      <c r="AU2842" s="68" t="str">
        <f t="shared" si="1295"/>
        <v/>
      </c>
      <c r="AV2842" s="68" t="str">
        <f t="shared" si="1296"/>
        <v/>
      </c>
      <c r="AW2842" s="68">
        <f>IF(AF2842=0,0,VLOOKUP($H2842,Leistungszahlen!$A$11:$H$158,4,FALSE))</f>
        <v>0</v>
      </c>
      <c r="AX2842" s="68">
        <f>IF(AF2842=0,0,VLOOKUP($H2842,Leistungszahlen!$A$11:$H$158,5,FALSE))</f>
        <v>0</v>
      </c>
      <c r="AY2842" s="68">
        <f>IF(AG2842=0,0,VLOOKUP($H2842,Leistungszahlen!$A$11:$H$158,6,FALSE))</f>
        <v>0</v>
      </c>
      <c r="AZ2842" s="68">
        <f t="shared" si="1297"/>
        <v>0</v>
      </c>
      <c r="BA2842" s="68">
        <f t="shared" si="1298"/>
        <v>0</v>
      </c>
      <c r="BC2842" s="68">
        <f t="shared" si="1299"/>
        <v>0</v>
      </c>
      <c r="BD2842" s="285"/>
    </row>
    <row r="2843" spans="1:56" s="68" customFormat="1">
      <c r="A2843" s="200"/>
      <c r="B2843" s="200"/>
      <c r="C2843" s="200"/>
      <c r="D2843" s="200"/>
      <c r="E2843" s="200"/>
      <c r="F2843" s="200"/>
      <c r="G2843" s="200"/>
      <c r="H2843" s="201"/>
      <c r="I2843" s="202"/>
      <c r="J2843" s="200"/>
      <c r="K2843" s="176"/>
      <c r="L2843" s="176"/>
      <c r="M2843" s="176"/>
      <c r="N2843" s="286"/>
      <c r="O2843" s="286"/>
      <c r="P2843" s="176"/>
      <c r="Q2843" s="203">
        <f t="shared" si="1275"/>
        <v>0</v>
      </c>
      <c r="R2843" s="203">
        <f t="shared" si="1276"/>
        <v>0</v>
      </c>
      <c r="S2843" s="203">
        <f t="shared" si="1277"/>
        <v>0</v>
      </c>
      <c r="T2843" s="203">
        <f t="shared" si="1278"/>
        <v>0</v>
      </c>
      <c r="U2843" s="203">
        <f t="shared" si="1279"/>
        <v>0</v>
      </c>
      <c r="V2843" s="175">
        <f>IF(Q2843&gt;0,VLOOKUP(Q2843,Jahresfaktoren!$A$11:$B$24,2,),0)</f>
        <v>0</v>
      </c>
      <c r="W2843" s="175">
        <f>IF(R2843&gt;0,VLOOKUP(R2843,Jahresfaktoren!$D$11:$E$24,2,),0)</f>
        <v>0</v>
      </c>
      <c r="X2843" s="175">
        <f>IF(S2843&gt;0,VLOOKUP(S2843,Jahresfaktoren!$A$28:$B$29,2,),0)</f>
        <v>0</v>
      </c>
      <c r="Y2843" s="175">
        <f>IF(T2843&gt;0,VLOOKUP(T2843,Jahresfaktoren!$A$28:$B$29,2,),0)</f>
        <v>0</v>
      </c>
      <c r="Z2843" s="175">
        <f>IF(U2843&gt;0,VLOOKUP(U2843,Jahresfaktoren!$A$32:$B$33,2,),)</f>
        <v>0</v>
      </c>
      <c r="AA2843" s="177" t="str">
        <f t="shared" si="1280"/>
        <v/>
      </c>
      <c r="AB2843" s="177" t="str">
        <f t="shared" si="1281"/>
        <v/>
      </c>
      <c r="AC2843" s="177" t="str">
        <f t="shared" si="1282"/>
        <v/>
      </c>
      <c r="AD2843" s="177" t="str">
        <f t="shared" si="1283"/>
        <v/>
      </c>
      <c r="AE2843" s="177" t="str">
        <f t="shared" si="1284"/>
        <v/>
      </c>
      <c r="AF2843" s="178">
        <f>IF(Q2843&gt;0,VLOOKUP(H2843,Leistungszahlen!$A$11:$C$158,3,),0)</f>
        <v>0</v>
      </c>
      <c r="AG2843" s="178">
        <f>IF(R2843&gt;0,VLOOKUP(H2843,Leistungszahlen!$A$11:$F$158,6,),IF(T2843&gt;0,VLOOKUP(H2843,Leistungszahlen!$A$11:$F$158,6,),0))</f>
        <v>0</v>
      </c>
      <c r="AH2843" s="179">
        <f t="shared" si="1285"/>
        <v>0</v>
      </c>
      <c r="AI2843" s="179">
        <f t="shared" si="1286"/>
        <v>0</v>
      </c>
      <c r="AJ2843" s="179">
        <f t="shared" si="1287"/>
        <v>0</v>
      </c>
      <c r="AK2843" s="179">
        <f t="shared" si="1288"/>
        <v>0</v>
      </c>
      <c r="AL2843" s="179">
        <f t="shared" si="1289"/>
        <v>0</v>
      </c>
      <c r="AM2843" s="180" t="str">
        <f>IF(L2843=1,Stundensätze!$D$13,IF(L2843=2,Stundensätze!$D$17,IF(L2843=4,Stundensätze!$D$21,"")))</f>
        <v/>
      </c>
      <c r="AN2843" s="180" t="str">
        <f>IF(L2843=1,Stundensätze!$D$15,IF(L2843=2,Stundensätze!$D$19,IF(L2843=4,Stundensätze!$D$23,"")))</f>
        <v/>
      </c>
      <c r="AO2843" s="180">
        <f t="shared" si="1290"/>
        <v>0</v>
      </c>
      <c r="AP2843" s="180">
        <f t="shared" si="1291"/>
        <v>0</v>
      </c>
      <c r="AQ2843" s="192" t="str">
        <f t="shared" si="1292"/>
        <v/>
      </c>
      <c r="AR2843" s="192" t="str">
        <f t="shared" si="1293"/>
        <v/>
      </c>
      <c r="AS2843" s="193">
        <f t="shared" si="1294"/>
        <v>0</v>
      </c>
      <c r="AT2843" s="258">
        <f>IF(K2843=0,0,VLOOKUP(K2843,Kostenstellen!A:B,2,FALSE))</f>
        <v>0</v>
      </c>
      <c r="AU2843" s="68" t="str">
        <f t="shared" si="1295"/>
        <v/>
      </c>
      <c r="AV2843" s="68" t="str">
        <f t="shared" si="1296"/>
        <v/>
      </c>
      <c r="AW2843" s="68">
        <f>IF(AF2843=0,0,VLOOKUP($H2843,Leistungszahlen!$A$11:$H$158,4,FALSE))</f>
        <v>0</v>
      </c>
      <c r="AX2843" s="68">
        <f>IF(AF2843=0,0,VLOOKUP($H2843,Leistungszahlen!$A$11:$H$158,5,FALSE))</f>
        <v>0</v>
      </c>
      <c r="AY2843" s="68">
        <f>IF(AG2843=0,0,VLOOKUP($H2843,Leistungszahlen!$A$11:$H$158,6,FALSE))</f>
        <v>0</v>
      </c>
      <c r="AZ2843" s="68">
        <f t="shared" si="1297"/>
        <v>0</v>
      </c>
      <c r="BA2843" s="68">
        <f t="shared" si="1298"/>
        <v>0</v>
      </c>
      <c r="BC2843" s="68">
        <f t="shared" si="1299"/>
        <v>0</v>
      </c>
      <c r="BD2843" s="285"/>
    </row>
    <row r="2844" spans="1:56" s="68" customFormat="1">
      <c r="A2844" s="200"/>
      <c r="B2844" s="200"/>
      <c r="C2844" s="200"/>
      <c r="D2844" s="200"/>
      <c r="E2844" s="200"/>
      <c r="F2844" s="200"/>
      <c r="G2844" s="200"/>
      <c r="H2844" s="201"/>
      <c r="I2844" s="202"/>
      <c r="J2844" s="200"/>
      <c r="K2844" s="176"/>
      <c r="L2844" s="176"/>
      <c r="M2844" s="176"/>
      <c r="N2844" s="286"/>
      <c r="O2844" s="286"/>
      <c r="P2844" s="176"/>
      <c r="Q2844" s="203">
        <f t="shared" si="1275"/>
        <v>0</v>
      </c>
      <c r="R2844" s="203">
        <f t="shared" si="1276"/>
        <v>0</v>
      </c>
      <c r="S2844" s="203">
        <f t="shared" si="1277"/>
        <v>0</v>
      </c>
      <c r="T2844" s="203">
        <f t="shared" si="1278"/>
        <v>0</v>
      </c>
      <c r="U2844" s="203">
        <f t="shared" si="1279"/>
        <v>0</v>
      </c>
      <c r="V2844" s="175">
        <f>IF(Q2844&gt;0,VLOOKUP(Q2844,Jahresfaktoren!$A$11:$B$24,2,),0)</f>
        <v>0</v>
      </c>
      <c r="W2844" s="175">
        <f>IF(R2844&gt;0,VLOOKUP(R2844,Jahresfaktoren!$D$11:$E$24,2,),0)</f>
        <v>0</v>
      </c>
      <c r="X2844" s="175">
        <f>IF(S2844&gt;0,VLOOKUP(S2844,Jahresfaktoren!$A$28:$B$29,2,),0)</f>
        <v>0</v>
      </c>
      <c r="Y2844" s="175">
        <f>IF(T2844&gt;0,VLOOKUP(T2844,Jahresfaktoren!$A$28:$B$29,2,),0)</f>
        <v>0</v>
      </c>
      <c r="Z2844" s="175">
        <f>IF(U2844&gt;0,VLOOKUP(U2844,Jahresfaktoren!$A$32:$B$33,2,),)</f>
        <v>0</v>
      </c>
      <c r="AA2844" s="177" t="str">
        <f t="shared" si="1280"/>
        <v/>
      </c>
      <c r="AB2844" s="177" t="str">
        <f t="shared" si="1281"/>
        <v/>
      </c>
      <c r="AC2844" s="177" t="str">
        <f t="shared" si="1282"/>
        <v/>
      </c>
      <c r="AD2844" s="177" t="str">
        <f t="shared" si="1283"/>
        <v/>
      </c>
      <c r="AE2844" s="177" t="str">
        <f t="shared" si="1284"/>
        <v/>
      </c>
      <c r="AF2844" s="178">
        <f>IF(Q2844&gt;0,VLOOKUP(H2844,Leistungszahlen!$A$11:$C$158,3,),0)</f>
        <v>0</v>
      </c>
      <c r="AG2844" s="178">
        <f>IF(R2844&gt;0,VLOOKUP(H2844,Leistungszahlen!$A$11:$F$158,6,),IF(T2844&gt;0,VLOOKUP(H2844,Leistungszahlen!$A$11:$F$158,6,),0))</f>
        <v>0</v>
      </c>
      <c r="AH2844" s="179">
        <f t="shared" si="1285"/>
        <v>0</v>
      </c>
      <c r="AI2844" s="179">
        <f t="shared" si="1286"/>
        <v>0</v>
      </c>
      <c r="AJ2844" s="179">
        <f t="shared" si="1287"/>
        <v>0</v>
      </c>
      <c r="AK2844" s="179">
        <f t="shared" si="1288"/>
        <v>0</v>
      </c>
      <c r="AL2844" s="179">
        <f t="shared" si="1289"/>
        <v>0</v>
      </c>
      <c r="AM2844" s="180" t="str">
        <f>IF(L2844=1,Stundensätze!$D$13,IF(L2844=2,Stundensätze!$D$17,IF(L2844=4,Stundensätze!$D$21,"")))</f>
        <v/>
      </c>
      <c r="AN2844" s="180" t="str">
        <f>IF(L2844=1,Stundensätze!$D$15,IF(L2844=2,Stundensätze!$D$19,IF(L2844=4,Stundensätze!$D$23,"")))</f>
        <v/>
      </c>
      <c r="AO2844" s="180">
        <f t="shared" si="1290"/>
        <v>0</v>
      </c>
      <c r="AP2844" s="180">
        <f t="shared" si="1291"/>
        <v>0</v>
      </c>
      <c r="AQ2844" s="192" t="str">
        <f t="shared" si="1292"/>
        <v/>
      </c>
      <c r="AR2844" s="192" t="str">
        <f t="shared" si="1293"/>
        <v/>
      </c>
      <c r="AS2844" s="193">
        <f t="shared" si="1294"/>
        <v>0</v>
      </c>
      <c r="AT2844" s="258">
        <f>IF(K2844=0,0,VLOOKUP(K2844,Kostenstellen!A:B,2,FALSE))</f>
        <v>0</v>
      </c>
      <c r="AU2844" s="68" t="str">
        <f t="shared" si="1295"/>
        <v/>
      </c>
      <c r="AV2844" s="68" t="str">
        <f t="shared" si="1296"/>
        <v/>
      </c>
      <c r="AW2844" s="68">
        <f>IF(AF2844=0,0,VLOOKUP($H2844,Leistungszahlen!$A$11:$H$158,4,FALSE))</f>
        <v>0</v>
      </c>
      <c r="AX2844" s="68">
        <f>IF(AF2844=0,0,VLOOKUP($H2844,Leistungszahlen!$A$11:$H$158,5,FALSE))</f>
        <v>0</v>
      </c>
      <c r="AY2844" s="68">
        <f>IF(AG2844=0,0,VLOOKUP($H2844,Leistungszahlen!$A$11:$H$158,6,FALSE))</f>
        <v>0</v>
      </c>
      <c r="AZ2844" s="68">
        <f t="shared" si="1297"/>
        <v>0</v>
      </c>
      <c r="BA2844" s="68">
        <f t="shared" si="1298"/>
        <v>0</v>
      </c>
      <c r="BC2844" s="68">
        <f t="shared" si="1299"/>
        <v>0</v>
      </c>
      <c r="BD2844" s="285"/>
    </row>
    <row r="2845" spans="1:56" s="68" customFormat="1">
      <c r="A2845" s="200"/>
      <c r="B2845" s="200"/>
      <c r="C2845" s="200"/>
      <c r="D2845" s="200"/>
      <c r="E2845" s="200"/>
      <c r="F2845" s="200"/>
      <c r="G2845" s="200"/>
      <c r="H2845" s="201"/>
      <c r="I2845" s="202"/>
      <c r="J2845" s="200"/>
      <c r="K2845" s="176"/>
      <c r="L2845" s="176"/>
      <c r="M2845" s="176"/>
      <c r="N2845" s="286"/>
      <c r="O2845" s="286"/>
      <c r="P2845" s="176"/>
      <c r="Q2845" s="203">
        <f t="shared" si="1275"/>
        <v>0</v>
      </c>
      <c r="R2845" s="203">
        <f t="shared" si="1276"/>
        <v>0</v>
      </c>
      <c r="S2845" s="203">
        <f t="shared" si="1277"/>
        <v>0</v>
      </c>
      <c r="T2845" s="203">
        <f t="shared" si="1278"/>
        <v>0</v>
      </c>
      <c r="U2845" s="203">
        <f t="shared" si="1279"/>
        <v>0</v>
      </c>
      <c r="V2845" s="175">
        <f>IF(Q2845&gt;0,VLOOKUP(Q2845,Jahresfaktoren!$A$11:$B$24,2,),0)</f>
        <v>0</v>
      </c>
      <c r="W2845" s="175">
        <f>IF(R2845&gt;0,VLOOKUP(R2845,Jahresfaktoren!$D$11:$E$24,2,),0)</f>
        <v>0</v>
      </c>
      <c r="X2845" s="175">
        <f>IF(S2845&gt;0,VLOOKUP(S2845,Jahresfaktoren!$A$28:$B$29,2,),0)</f>
        <v>0</v>
      </c>
      <c r="Y2845" s="175">
        <f>IF(T2845&gt;0,VLOOKUP(T2845,Jahresfaktoren!$A$28:$B$29,2,),0)</f>
        <v>0</v>
      </c>
      <c r="Z2845" s="175">
        <f>IF(U2845&gt;0,VLOOKUP(U2845,Jahresfaktoren!$A$32:$B$33,2,),)</f>
        <v>0</v>
      </c>
      <c r="AA2845" s="177" t="str">
        <f t="shared" si="1280"/>
        <v/>
      </c>
      <c r="AB2845" s="177" t="str">
        <f t="shared" si="1281"/>
        <v/>
      </c>
      <c r="AC2845" s="177" t="str">
        <f t="shared" si="1282"/>
        <v/>
      </c>
      <c r="AD2845" s="177" t="str">
        <f t="shared" si="1283"/>
        <v/>
      </c>
      <c r="AE2845" s="177" t="str">
        <f t="shared" si="1284"/>
        <v/>
      </c>
      <c r="AF2845" s="178">
        <f>IF(Q2845&gt;0,VLOOKUP(H2845,Leistungszahlen!$A$11:$C$158,3,),0)</f>
        <v>0</v>
      </c>
      <c r="AG2845" s="178">
        <f>IF(R2845&gt;0,VLOOKUP(H2845,Leistungszahlen!$A$11:$F$158,6,),IF(T2845&gt;0,VLOOKUP(H2845,Leistungszahlen!$A$11:$F$158,6,),0))</f>
        <v>0</v>
      </c>
      <c r="AH2845" s="179">
        <f t="shared" si="1285"/>
        <v>0</v>
      </c>
      <c r="AI2845" s="179">
        <f t="shared" si="1286"/>
        <v>0</v>
      </c>
      <c r="AJ2845" s="179">
        <f t="shared" si="1287"/>
        <v>0</v>
      </c>
      <c r="AK2845" s="179">
        <f t="shared" si="1288"/>
        <v>0</v>
      </c>
      <c r="AL2845" s="179">
        <f t="shared" si="1289"/>
        <v>0</v>
      </c>
      <c r="AM2845" s="180" t="str">
        <f>IF(L2845=1,Stundensätze!$D$13,IF(L2845=2,Stundensätze!$D$17,IF(L2845=4,Stundensätze!$D$21,"")))</f>
        <v/>
      </c>
      <c r="AN2845" s="180" t="str">
        <f>IF(L2845=1,Stundensätze!$D$15,IF(L2845=2,Stundensätze!$D$19,IF(L2845=4,Stundensätze!$D$23,"")))</f>
        <v/>
      </c>
      <c r="AO2845" s="180">
        <f t="shared" si="1290"/>
        <v>0</v>
      </c>
      <c r="AP2845" s="180">
        <f t="shared" si="1291"/>
        <v>0</v>
      </c>
      <c r="AQ2845" s="192" t="str">
        <f t="shared" si="1292"/>
        <v/>
      </c>
      <c r="AR2845" s="192" t="str">
        <f t="shared" si="1293"/>
        <v/>
      </c>
      <c r="AS2845" s="193">
        <f t="shared" si="1294"/>
        <v>0</v>
      </c>
      <c r="AT2845" s="258">
        <f>IF(K2845=0,0,VLOOKUP(K2845,Kostenstellen!A:B,2,FALSE))</f>
        <v>0</v>
      </c>
      <c r="AU2845" s="68" t="str">
        <f t="shared" si="1295"/>
        <v/>
      </c>
      <c r="AV2845" s="68" t="str">
        <f t="shared" si="1296"/>
        <v/>
      </c>
      <c r="AW2845" s="68">
        <f>IF(AF2845=0,0,VLOOKUP($H2845,Leistungszahlen!$A$11:$H$158,4,FALSE))</f>
        <v>0</v>
      </c>
      <c r="AX2845" s="68">
        <f>IF(AF2845=0,0,VLOOKUP($H2845,Leistungszahlen!$A$11:$H$158,5,FALSE))</f>
        <v>0</v>
      </c>
      <c r="AY2845" s="68">
        <f>IF(AG2845=0,0,VLOOKUP($H2845,Leistungszahlen!$A$11:$H$158,6,FALSE))</f>
        <v>0</v>
      </c>
      <c r="AZ2845" s="68">
        <f t="shared" si="1297"/>
        <v>0</v>
      </c>
      <c r="BA2845" s="68">
        <f t="shared" si="1298"/>
        <v>0</v>
      </c>
      <c r="BC2845" s="68">
        <f t="shared" si="1299"/>
        <v>0</v>
      </c>
      <c r="BD2845" s="285"/>
    </row>
    <row r="2846" spans="1:56" s="68" customFormat="1">
      <c r="A2846" s="200"/>
      <c r="B2846" s="200"/>
      <c r="C2846" s="200"/>
      <c r="D2846" s="200"/>
      <c r="E2846" s="200"/>
      <c r="F2846" s="200"/>
      <c r="G2846" s="200"/>
      <c r="H2846" s="201"/>
      <c r="I2846" s="202"/>
      <c r="J2846" s="200"/>
      <c r="K2846" s="176"/>
      <c r="L2846" s="176"/>
      <c r="M2846" s="176"/>
      <c r="N2846" s="286"/>
      <c r="O2846" s="286"/>
      <c r="P2846" s="176"/>
      <c r="Q2846" s="203">
        <f t="shared" si="1275"/>
        <v>0</v>
      </c>
      <c r="R2846" s="203">
        <f t="shared" si="1276"/>
        <v>0</v>
      </c>
      <c r="S2846" s="203">
        <f t="shared" si="1277"/>
        <v>0</v>
      </c>
      <c r="T2846" s="203">
        <f t="shared" si="1278"/>
        <v>0</v>
      </c>
      <c r="U2846" s="203">
        <f t="shared" si="1279"/>
        <v>0</v>
      </c>
      <c r="V2846" s="175">
        <f>IF(Q2846&gt;0,VLOOKUP(Q2846,Jahresfaktoren!$A$11:$B$24,2,),0)</f>
        <v>0</v>
      </c>
      <c r="W2846" s="175">
        <f>IF(R2846&gt;0,VLOOKUP(R2846,Jahresfaktoren!$D$11:$E$24,2,),0)</f>
        <v>0</v>
      </c>
      <c r="X2846" s="175">
        <f>IF(S2846&gt;0,VLOOKUP(S2846,Jahresfaktoren!$A$28:$B$29,2,),0)</f>
        <v>0</v>
      </c>
      <c r="Y2846" s="175">
        <f>IF(T2846&gt;0,VLOOKUP(T2846,Jahresfaktoren!$A$28:$B$29,2,),0)</f>
        <v>0</v>
      </c>
      <c r="Z2846" s="175">
        <f>IF(U2846&gt;0,VLOOKUP(U2846,Jahresfaktoren!$A$32:$B$33,2,),)</f>
        <v>0</v>
      </c>
      <c r="AA2846" s="177" t="str">
        <f t="shared" si="1280"/>
        <v/>
      </c>
      <c r="AB2846" s="177" t="str">
        <f t="shared" si="1281"/>
        <v/>
      </c>
      <c r="AC2846" s="177" t="str">
        <f t="shared" si="1282"/>
        <v/>
      </c>
      <c r="AD2846" s="177" t="str">
        <f t="shared" si="1283"/>
        <v/>
      </c>
      <c r="AE2846" s="177" t="str">
        <f t="shared" si="1284"/>
        <v/>
      </c>
      <c r="AF2846" s="178">
        <f>IF(Q2846&gt;0,VLOOKUP(H2846,Leistungszahlen!$A$11:$C$158,3,),0)</f>
        <v>0</v>
      </c>
      <c r="AG2846" s="178">
        <f>IF(R2846&gt;0,VLOOKUP(H2846,Leistungszahlen!$A$11:$F$158,6,),IF(T2846&gt;0,VLOOKUP(H2846,Leistungszahlen!$A$11:$F$158,6,),0))</f>
        <v>0</v>
      </c>
      <c r="AH2846" s="179">
        <f t="shared" si="1285"/>
        <v>0</v>
      </c>
      <c r="AI2846" s="179">
        <f t="shared" si="1286"/>
        <v>0</v>
      </c>
      <c r="AJ2846" s="179">
        <f t="shared" si="1287"/>
        <v>0</v>
      </c>
      <c r="AK2846" s="179">
        <f t="shared" si="1288"/>
        <v>0</v>
      </c>
      <c r="AL2846" s="179">
        <f t="shared" si="1289"/>
        <v>0</v>
      </c>
      <c r="AM2846" s="180" t="str">
        <f>IF(L2846=1,Stundensätze!$D$13,IF(L2846=2,Stundensätze!$D$17,IF(L2846=4,Stundensätze!$D$21,"")))</f>
        <v/>
      </c>
      <c r="AN2846" s="180" t="str">
        <f>IF(L2846=1,Stundensätze!$D$15,IF(L2846=2,Stundensätze!$D$19,IF(L2846=4,Stundensätze!$D$23,"")))</f>
        <v/>
      </c>
      <c r="AO2846" s="180">
        <f t="shared" si="1290"/>
        <v>0</v>
      </c>
      <c r="AP2846" s="180">
        <f t="shared" si="1291"/>
        <v>0</v>
      </c>
      <c r="AQ2846" s="192" t="str">
        <f t="shared" si="1292"/>
        <v/>
      </c>
      <c r="AR2846" s="192" t="str">
        <f t="shared" si="1293"/>
        <v/>
      </c>
      <c r="AS2846" s="193">
        <f t="shared" si="1294"/>
        <v>0</v>
      </c>
      <c r="AT2846" s="258">
        <f>IF(K2846=0,0,VLOOKUP(K2846,Kostenstellen!A:B,2,FALSE))</f>
        <v>0</v>
      </c>
      <c r="AU2846" s="68" t="str">
        <f t="shared" si="1295"/>
        <v/>
      </c>
      <c r="AV2846" s="68" t="str">
        <f t="shared" si="1296"/>
        <v/>
      </c>
      <c r="AW2846" s="68">
        <f>IF(AF2846=0,0,VLOOKUP($H2846,Leistungszahlen!$A$11:$H$158,4,FALSE))</f>
        <v>0</v>
      </c>
      <c r="AX2846" s="68">
        <f>IF(AF2846=0,0,VLOOKUP($H2846,Leistungszahlen!$A$11:$H$158,5,FALSE))</f>
        <v>0</v>
      </c>
      <c r="AY2846" s="68">
        <f>IF(AG2846=0,0,VLOOKUP($H2846,Leistungszahlen!$A$11:$H$158,6,FALSE))</f>
        <v>0</v>
      </c>
      <c r="AZ2846" s="68">
        <f t="shared" si="1297"/>
        <v>0</v>
      </c>
      <c r="BA2846" s="68">
        <f t="shared" si="1298"/>
        <v>0</v>
      </c>
      <c r="BC2846" s="68">
        <f t="shared" si="1299"/>
        <v>0</v>
      </c>
      <c r="BD2846" s="285"/>
    </row>
    <row r="2847" spans="1:56" s="68" customFormat="1">
      <c r="A2847" s="200"/>
      <c r="B2847" s="200"/>
      <c r="C2847" s="200"/>
      <c r="D2847" s="200"/>
      <c r="E2847" s="200"/>
      <c r="F2847" s="200"/>
      <c r="G2847" s="200"/>
      <c r="H2847" s="201"/>
      <c r="I2847" s="202"/>
      <c r="J2847" s="200"/>
      <c r="K2847" s="176"/>
      <c r="L2847" s="176"/>
      <c r="M2847" s="176"/>
      <c r="N2847" s="286"/>
      <c r="O2847" s="286"/>
      <c r="P2847" s="176"/>
      <c r="Q2847" s="203">
        <f t="shared" si="1275"/>
        <v>0</v>
      </c>
      <c r="R2847" s="203">
        <f t="shared" si="1276"/>
        <v>0</v>
      </c>
      <c r="S2847" s="203">
        <f t="shared" si="1277"/>
        <v>0</v>
      </c>
      <c r="T2847" s="203">
        <f t="shared" si="1278"/>
        <v>0</v>
      </c>
      <c r="U2847" s="203">
        <f t="shared" si="1279"/>
        <v>0</v>
      </c>
      <c r="V2847" s="175">
        <f>IF(Q2847&gt;0,VLOOKUP(Q2847,Jahresfaktoren!$A$11:$B$24,2,),0)</f>
        <v>0</v>
      </c>
      <c r="W2847" s="175">
        <f>IF(R2847&gt;0,VLOOKUP(R2847,Jahresfaktoren!$D$11:$E$24,2,),0)</f>
        <v>0</v>
      </c>
      <c r="X2847" s="175">
        <f>IF(S2847&gt;0,VLOOKUP(S2847,Jahresfaktoren!$A$28:$B$29,2,),0)</f>
        <v>0</v>
      </c>
      <c r="Y2847" s="175">
        <f>IF(T2847&gt;0,VLOOKUP(T2847,Jahresfaktoren!$A$28:$B$29,2,),0)</f>
        <v>0</v>
      </c>
      <c r="Z2847" s="175">
        <f>IF(U2847&gt;0,VLOOKUP(U2847,Jahresfaktoren!$A$32:$B$33,2,),)</f>
        <v>0</v>
      </c>
      <c r="AA2847" s="177" t="str">
        <f t="shared" si="1280"/>
        <v/>
      </c>
      <c r="AB2847" s="177" t="str">
        <f t="shared" si="1281"/>
        <v/>
      </c>
      <c r="AC2847" s="177" t="str">
        <f t="shared" si="1282"/>
        <v/>
      </c>
      <c r="AD2847" s="177" t="str">
        <f t="shared" si="1283"/>
        <v/>
      </c>
      <c r="AE2847" s="177" t="str">
        <f t="shared" si="1284"/>
        <v/>
      </c>
      <c r="AF2847" s="178">
        <f>IF(Q2847&gt;0,VLOOKUP(H2847,Leistungszahlen!$A$11:$C$158,3,),0)</f>
        <v>0</v>
      </c>
      <c r="AG2847" s="178">
        <f>IF(R2847&gt;0,VLOOKUP(H2847,Leistungszahlen!$A$11:$F$158,6,),IF(T2847&gt;0,VLOOKUP(H2847,Leistungszahlen!$A$11:$F$158,6,),0))</f>
        <v>0</v>
      </c>
      <c r="AH2847" s="179">
        <f t="shared" si="1285"/>
        <v>0</v>
      </c>
      <c r="AI2847" s="179">
        <f t="shared" si="1286"/>
        <v>0</v>
      </c>
      <c r="AJ2847" s="179">
        <f t="shared" si="1287"/>
        <v>0</v>
      </c>
      <c r="AK2847" s="179">
        <f t="shared" si="1288"/>
        <v>0</v>
      </c>
      <c r="AL2847" s="179">
        <f t="shared" si="1289"/>
        <v>0</v>
      </c>
      <c r="AM2847" s="180" t="str">
        <f>IF(L2847=1,Stundensätze!$D$13,IF(L2847=2,Stundensätze!$D$17,IF(L2847=4,Stundensätze!$D$21,"")))</f>
        <v/>
      </c>
      <c r="AN2847" s="180" t="str">
        <f>IF(L2847=1,Stundensätze!$D$15,IF(L2847=2,Stundensätze!$D$19,IF(L2847=4,Stundensätze!$D$23,"")))</f>
        <v/>
      </c>
      <c r="AO2847" s="180">
        <f t="shared" si="1290"/>
        <v>0</v>
      </c>
      <c r="AP2847" s="180">
        <f t="shared" si="1291"/>
        <v>0</v>
      </c>
      <c r="AQ2847" s="192" t="str">
        <f t="shared" si="1292"/>
        <v/>
      </c>
      <c r="AR2847" s="192" t="str">
        <f t="shared" si="1293"/>
        <v/>
      </c>
      <c r="AS2847" s="193">
        <f t="shared" si="1294"/>
        <v>0</v>
      </c>
      <c r="AT2847" s="258">
        <f>IF(K2847=0,0,VLOOKUP(K2847,Kostenstellen!A:B,2,FALSE))</f>
        <v>0</v>
      </c>
      <c r="AU2847" s="68" t="str">
        <f t="shared" si="1295"/>
        <v/>
      </c>
      <c r="AV2847" s="68" t="str">
        <f t="shared" si="1296"/>
        <v/>
      </c>
      <c r="AW2847" s="68">
        <f>IF(AF2847=0,0,VLOOKUP($H2847,Leistungszahlen!$A$11:$H$158,4,FALSE))</f>
        <v>0</v>
      </c>
      <c r="AX2847" s="68">
        <f>IF(AF2847=0,0,VLOOKUP($H2847,Leistungszahlen!$A$11:$H$158,5,FALSE))</f>
        <v>0</v>
      </c>
      <c r="AY2847" s="68">
        <f>IF(AG2847=0,0,VLOOKUP($H2847,Leistungszahlen!$A$11:$H$158,6,FALSE))</f>
        <v>0</v>
      </c>
      <c r="AZ2847" s="68">
        <f t="shared" si="1297"/>
        <v>0</v>
      </c>
      <c r="BA2847" s="68">
        <f t="shared" si="1298"/>
        <v>0</v>
      </c>
      <c r="BC2847" s="68">
        <f t="shared" si="1299"/>
        <v>0</v>
      </c>
      <c r="BD2847" s="285"/>
    </row>
    <row r="2848" spans="1:56" s="68" customFormat="1">
      <c r="A2848" s="200"/>
      <c r="B2848" s="200"/>
      <c r="C2848" s="200"/>
      <c r="D2848" s="200"/>
      <c r="E2848" s="200"/>
      <c r="F2848" s="200"/>
      <c r="G2848" s="200"/>
      <c r="H2848" s="201"/>
      <c r="I2848" s="202"/>
      <c r="J2848" s="200"/>
      <c r="K2848" s="176"/>
      <c r="L2848" s="176"/>
      <c r="M2848" s="176"/>
      <c r="N2848" s="286"/>
      <c r="O2848" s="286"/>
      <c r="P2848" s="176"/>
      <c r="Q2848" s="203">
        <f t="shared" si="1275"/>
        <v>0</v>
      </c>
      <c r="R2848" s="203">
        <f t="shared" si="1276"/>
        <v>0</v>
      </c>
      <c r="S2848" s="203">
        <f t="shared" si="1277"/>
        <v>0</v>
      </c>
      <c r="T2848" s="203">
        <f t="shared" si="1278"/>
        <v>0</v>
      </c>
      <c r="U2848" s="203">
        <f t="shared" si="1279"/>
        <v>0</v>
      </c>
      <c r="V2848" s="175">
        <f>IF(Q2848&gt;0,VLOOKUP(Q2848,Jahresfaktoren!$A$11:$B$24,2,),0)</f>
        <v>0</v>
      </c>
      <c r="W2848" s="175">
        <f>IF(R2848&gt;0,VLOOKUP(R2848,Jahresfaktoren!$D$11:$E$24,2,),0)</f>
        <v>0</v>
      </c>
      <c r="X2848" s="175">
        <f>IF(S2848&gt;0,VLOOKUP(S2848,Jahresfaktoren!$A$28:$B$29,2,),0)</f>
        <v>0</v>
      </c>
      <c r="Y2848" s="175">
        <f>IF(T2848&gt;0,VLOOKUP(T2848,Jahresfaktoren!$A$28:$B$29,2,),0)</f>
        <v>0</v>
      </c>
      <c r="Z2848" s="175">
        <f>IF(U2848&gt;0,VLOOKUP(U2848,Jahresfaktoren!$A$32:$B$33,2,),)</f>
        <v>0</v>
      </c>
      <c r="AA2848" s="177" t="str">
        <f t="shared" si="1280"/>
        <v/>
      </c>
      <c r="AB2848" s="177" t="str">
        <f t="shared" si="1281"/>
        <v/>
      </c>
      <c r="AC2848" s="177" t="str">
        <f t="shared" si="1282"/>
        <v/>
      </c>
      <c r="AD2848" s="177" t="str">
        <f t="shared" si="1283"/>
        <v/>
      </c>
      <c r="AE2848" s="177" t="str">
        <f t="shared" si="1284"/>
        <v/>
      </c>
      <c r="AF2848" s="178">
        <f>IF(Q2848&gt;0,VLOOKUP(H2848,Leistungszahlen!$A$11:$C$158,3,),0)</f>
        <v>0</v>
      </c>
      <c r="AG2848" s="178">
        <f>IF(R2848&gt;0,VLOOKUP(H2848,Leistungszahlen!$A$11:$F$158,6,),IF(T2848&gt;0,VLOOKUP(H2848,Leistungszahlen!$A$11:$F$158,6,),0))</f>
        <v>0</v>
      </c>
      <c r="AH2848" s="179">
        <f t="shared" si="1285"/>
        <v>0</v>
      </c>
      <c r="AI2848" s="179">
        <f t="shared" si="1286"/>
        <v>0</v>
      </c>
      <c r="AJ2848" s="179">
        <f t="shared" si="1287"/>
        <v>0</v>
      </c>
      <c r="AK2848" s="179">
        <f t="shared" si="1288"/>
        <v>0</v>
      </c>
      <c r="AL2848" s="179">
        <f t="shared" si="1289"/>
        <v>0</v>
      </c>
      <c r="AM2848" s="180" t="str">
        <f>IF(L2848=1,Stundensätze!$D$13,IF(L2848=2,Stundensätze!$D$17,IF(L2848=4,Stundensätze!$D$21,"")))</f>
        <v/>
      </c>
      <c r="AN2848" s="180" t="str">
        <f>IF(L2848=1,Stundensätze!$D$15,IF(L2848=2,Stundensätze!$D$19,IF(L2848=4,Stundensätze!$D$23,"")))</f>
        <v/>
      </c>
      <c r="AO2848" s="180">
        <f t="shared" si="1290"/>
        <v>0</v>
      </c>
      <c r="AP2848" s="180">
        <f t="shared" si="1291"/>
        <v>0</v>
      </c>
      <c r="AQ2848" s="192" t="str">
        <f t="shared" si="1292"/>
        <v/>
      </c>
      <c r="AR2848" s="192" t="str">
        <f t="shared" si="1293"/>
        <v/>
      </c>
      <c r="AS2848" s="193">
        <f t="shared" si="1294"/>
        <v>0</v>
      </c>
      <c r="AT2848" s="258">
        <f>IF(K2848=0,0,VLOOKUP(K2848,Kostenstellen!A:B,2,FALSE))</f>
        <v>0</v>
      </c>
      <c r="AU2848" s="68" t="str">
        <f t="shared" si="1295"/>
        <v/>
      </c>
      <c r="AV2848" s="68" t="str">
        <f t="shared" si="1296"/>
        <v/>
      </c>
      <c r="AW2848" s="68">
        <f>IF(AF2848=0,0,VLOOKUP($H2848,Leistungszahlen!$A$11:$H$158,4,FALSE))</f>
        <v>0</v>
      </c>
      <c r="AX2848" s="68">
        <f>IF(AF2848=0,0,VLOOKUP($H2848,Leistungszahlen!$A$11:$H$158,5,FALSE))</f>
        <v>0</v>
      </c>
      <c r="AY2848" s="68">
        <f>IF(AG2848=0,0,VLOOKUP($H2848,Leistungszahlen!$A$11:$H$158,6,FALSE))</f>
        <v>0</v>
      </c>
      <c r="AZ2848" s="68">
        <f t="shared" si="1297"/>
        <v>0</v>
      </c>
      <c r="BA2848" s="68">
        <f t="shared" si="1298"/>
        <v>0</v>
      </c>
      <c r="BC2848" s="68">
        <f t="shared" si="1299"/>
        <v>0</v>
      </c>
      <c r="BD2848" s="285"/>
    </row>
    <row r="2849" spans="1:56" s="68" customFormat="1">
      <c r="A2849" s="200"/>
      <c r="B2849" s="200"/>
      <c r="C2849" s="200"/>
      <c r="D2849" s="200"/>
      <c r="E2849" s="200"/>
      <c r="F2849" s="200"/>
      <c r="G2849" s="200"/>
      <c r="H2849" s="201"/>
      <c r="I2849" s="202"/>
      <c r="J2849" s="200"/>
      <c r="K2849" s="176"/>
      <c r="L2849" s="176"/>
      <c r="M2849" s="176"/>
      <c r="N2849" s="286"/>
      <c r="O2849" s="286"/>
      <c r="P2849" s="176"/>
      <c r="Q2849" s="203">
        <f t="shared" si="1275"/>
        <v>0</v>
      </c>
      <c r="R2849" s="203">
        <f t="shared" si="1276"/>
        <v>0</v>
      </c>
      <c r="S2849" s="203">
        <f t="shared" si="1277"/>
        <v>0</v>
      </c>
      <c r="T2849" s="203">
        <f t="shared" si="1278"/>
        <v>0</v>
      </c>
      <c r="U2849" s="203">
        <f t="shared" si="1279"/>
        <v>0</v>
      </c>
      <c r="V2849" s="175">
        <f>IF(Q2849&gt;0,VLOOKUP(Q2849,Jahresfaktoren!$A$11:$B$24,2,),0)</f>
        <v>0</v>
      </c>
      <c r="W2849" s="175">
        <f>IF(R2849&gt;0,VLOOKUP(R2849,Jahresfaktoren!$D$11:$E$24,2,),0)</f>
        <v>0</v>
      </c>
      <c r="X2849" s="175">
        <f>IF(S2849&gt;0,VLOOKUP(S2849,Jahresfaktoren!$A$28:$B$29,2,),0)</f>
        <v>0</v>
      </c>
      <c r="Y2849" s="175">
        <f>IF(T2849&gt;0,VLOOKUP(T2849,Jahresfaktoren!$A$28:$B$29,2,),0)</f>
        <v>0</v>
      </c>
      <c r="Z2849" s="175">
        <f>IF(U2849&gt;0,VLOOKUP(U2849,Jahresfaktoren!$A$32:$B$33,2,),)</f>
        <v>0</v>
      </c>
      <c r="AA2849" s="177" t="str">
        <f t="shared" si="1280"/>
        <v/>
      </c>
      <c r="AB2849" s="177" t="str">
        <f t="shared" si="1281"/>
        <v/>
      </c>
      <c r="AC2849" s="177" t="str">
        <f t="shared" si="1282"/>
        <v/>
      </c>
      <c r="AD2849" s="177" t="str">
        <f t="shared" si="1283"/>
        <v/>
      </c>
      <c r="AE2849" s="177" t="str">
        <f t="shared" si="1284"/>
        <v/>
      </c>
      <c r="AF2849" s="178">
        <f>IF(Q2849&gt;0,VLOOKUP(H2849,Leistungszahlen!$A$11:$C$158,3,),0)</f>
        <v>0</v>
      </c>
      <c r="AG2849" s="178">
        <f>IF(R2849&gt;0,VLOOKUP(H2849,Leistungszahlen!$A$11:$F$158,6,),IF(T2849&gt;0,VLOOKUP(H2849,Leistungszahlen!$A$11:$F$158,6,),0))</f>
        <v>0</v>
      </c>
      <c r="AH2849" s="179">
        <f t="shared" si="1285"/>
        <v>0</v>
      </c>
      <c r="AI2849" s="179">
        <f t="shared" si="1286"/>
        <v>0</v>
      </c>
      <c r="AJ2849" s="179">
        <f t="shared" si="1287"/>
        <v>0</v>
      </c>
      <c r="AK2849" s="179">
        <f t="shared" si="1288"/>
        <v>0</v>
      </c>
      <c r="AL2849" s="179">
        <f t="shared" si="1289"/>
        <v>0</v>
      </c>
      <c r="AM2849" s="180" t="str">
        <f>IF(L2849=1,Stundensätze!$D$13,IF(L2849=2,Stundensätze!$D$17,IF(L2849=4,Stundensätze!$D$21,"")))</f>
        <v/>
      </c>
      <c r="AN2849" s="180" t="str">
        <f>IF(L2849=1,Stundensätze!$D$15,IF(L2849=2,Stundensätze!$D$19,IF(L2849=4,Stundensätze!$D$23,"")))</f>
        <v/>
      </c>
      <c r="AO2849" s="180">
        <f t="shared" si="1290"/>
        <v>0</v>
      </c>
      <c r="AP2849" s="180">
        <f t="shared" si="1291"/>
        <v>0</v>
      </c>
      <c r="AQ2849" s="192" t="str">
        <f t="shared" si="1292"/>
        <v/>
      </c>
      <c r="AR2849" s="192" t="str">
        <f t="shared" si="1293"/>
        <v/>
      </c>
      <c r="AS2849" s="193">
        <f t="shared" si="1294"/>
        <v>0</v>
      </c>
      <c r="AT2849" s="258">
        <f>IF(K2849=0,0,VLOOKUP(K2849,Kostenstellen!A:B,2,FALSE))</f>
        <v>0</v>
      </c>
      <c r="AU2849" s="68" t="str">
        <f t="shared" si="1295"/>
        <v/>
      </c>
      <c r="AV2849" s="68" t="str">
        <f t="shared" si="1296"/>
        <v/>
      </c>
      <c r="AW2849" s="68">
        <f>IF(AF2849=0,0,VLOOKUP($H2849,Leistungszahlen!$A$11:$H$158,4,FALSE))</f>
        <v>0</v>
      </c>
      <c r="AX2849" s="68">
        <f>IF(AF2849=0,0,VLOOKUP($H2849,Leistungszahlen!$A$11:$H$158,5,FALSE))</f>
        <v>0</v>
      </c>
      <c r="AY2849" s="68">
        <f>IF(AG2849=0,0,VLOOKUP($H2849,Leistungszahlen!$A$11:$H$158,6,FALSE))</f>
        <v>0</v>
      </c>
      <c r="AZ2849" s="68">
        <f t="shared" si="1297"/>
        <v>0</v>
      </c>
      <c r="BA2849" s="68">
        <f t="shared" si="1298"/>
        <v>0</v>
      </c>
      <c r="BC2849" s="68">
        <f t="shared" si="1299"/>
        <v>0</v>
      </c>
      <c r="BD2849" s="285"/>
    </row>
    <row r="2850" spans="1:56" s="68" customFormat="1">
      <c r="A2850" s="200"/>
      <c r="B2850" s="200"/>
      <c r="C2850" s="200"/>
      <c r="D2850" s="200"/>
      <c r="E2850" s="200"/>
      <c r="F2850" s="200"/>
      <c r="G2850" s="200"/>
      <c r="H2850" s="201"/>
      <c r="I2850" s="202"/>
      <c r="J2850" s="200"/>
      <c r="K2850" s="176"/>
      <c r="L2850" s="176"/>
      <c r="M2850" s="176"/>
      <c r="N2850" s="286"/>
      <c r="O2850" s="286"/>
      <c r="P2850" s="176"/>
      <c r="Q2850" s="203">
        <f t="shared" si="1275"/>
        <v>0</v>
      </c>
      <c r="R2850" s="203">
        <f t="shared" si="1276"/>
        <v>0</v>
      </c>
      <c r="S2850" s="203">
        <f t="shared" si="1277"/>
        <v>0</v>
      </c>
      <c r="T2850" s="203">
        <f t="shared" si="1278"/>
        <v>0</v>
      </c>
      <c r="U2850" s="203">
        <f t="shared" si="1279"/>
        <v>0</v>
      </c>
      <c r="V2850" s="175">
        <f>IF(Q2850&gt;0,VLOOKUP(Q2850,Jahresfaktoren!$A$11:$B$24,2,),0)</f>
        <v>0</v>
      </c>
      <c r="W2850" s="175">
        <f>IF(R2850&gt;0,VLOOKUP(R2850,Jahresfaktoren!$D$11:$E$24,2,),0)</f>
        <v>0</v>
      </c>
      <c r="X2850" s="175">
        <f>IF(S2850&gt;0,VLOOKUP(S2850,Jahresfaktoren!$A$28:$B$29,2,),0)</f>
        <v>0</v>
      </c>
      <c r="Y2850" s="175">
        <f>IF(T2850&gt;0,VLOOKUP(T2850,Jahresfaktoren!$A$28:$B$29,2,),0)</f>
        <v>0</v>
      </c>
      <c r="Z2850" s="175">
        <f>IF(U2850&gt;0,VLOOKUP(U2850,Jahresfaktoren!$A$32:$B$33,2,),)</f>
        <v>0</v>
      </c>
      <c r="AA2850" s="177" t="str">
        <f t="shared" si="1280"/>
        <v/>
      </c>
      <c r="AB2850" s="177" t="str">
        <f t="shared" si="1281"/>
        <v/>
      </c>
      <c r="AC2850" s="177" t="str">
        <f t="shared" si="1282"/>
        <v/>
      </c>
      <c r="AD2850" s="177" t="str">
        <f t="shared" si="1283"/>
        <v/>
      </c>
      <c r="AE2850" s="177" t="str">
        <f t="shared" si="1284"/>
        <v/>
      </c>
      <c r="AF2850" s="178">
        <f>IF(Q2850&gt;0,VLOOKUP(H2850,Leistungszahlen!$A$11:$C$158,3,),0)</f>
        <v>0</v>
      </c>
      <c r="AG2850" s="178">
        <f>IF(R2850&gt;0,VLOOKUP(H2850,Leistungszahlen!$A$11:$F$158,6,),IF(T2850&gt;0,VLOOKUP(H2850,Leistungszahlen!$A$11:$F$158,6,),0))</f>
        <v>0</v>
      </c>
      <c r="AH2850" s="179">
        <f t="shared" si="1285"/>
        <v>0</v>
      </c>
      <c r="AI2850" s="179">
        <f t="shared" si="1286"/>
        <v>0</v>
      </c>
      <c r="AJ2850" s="179">
        <f t="shared" si="1287"/>
        <v>0</v>
      </c>
      <c r="AK2850" s="179">
        <f t="shared" si="1288"/>
        <v>0</v>
      </c>
      <c r="AL2850" s="179">
        <f t="shared" si="1289"/>
        <v>0</v>
      </c>
      <c r="AM2850" s="180" t="str">
        <f>IF(L2850=1,Stundensätze!$D$13,IF(L2850=2,Stundensätze!$D$17,IF(L2850=4,Stundensätze!$D$21,"")))</f>
        <v/>
      </c>
      <c r="AN2850" s="180" t="str">
        <f>IF(L2850=1,Stundensätze!$D$15,IF(L2850=2,Stundensätze!$D$19,IF(L2850=4,Stundensätze!$D$23,"")))</f>
        <v/>
      </c>
      <c r="AO2850" s="180">
        <f t="shared" si="1290"/>
        <v>0</v>
      </c>
      <c r="AP2850" s="180">
        <f t="shared" si="1291"/>
        <v>0</v>
      </c>
      <c r="AQ2850" s="192" t="str">
        <f t="shared" si="1292"/>
        <v/>
      </c>
      <c r="AR2850" s="192" t="str">
        <f t="shared" si="1293"/>
        <v/>
      </c>
      <c r="AS2850" s="193">
        <f t="shared" si="1294"/>
        <v>0</v>
      </c>
      <c r="AT2850" s="258">
        <f>IF(K2850=0,0,VLOOKUP(K2850,Kostenstellen!A:B,2,FALSE))</f>
        <v>0</v>
      </c>
      <c r="AU2850" s="68" t="str">
        <f t="shared" si="1295"/>
        <v/>
      </c>
      <c r="AV2850" s="68" t="str">
        <f t="shared" si="1296"/>
        <v/>
      </c>
      <c r="AW2850" s="68">
        <f>IF(AF2850=0,0,VLOOKUP($H2850,Leistungszahlen!$A$11:$H$158,4,FALSE))</f>
        <v>0</v>
      </c>
      <c r="AX2850" s="68">
        <f>IF(AF2850=0,0,VLOOKUP($H2850,Leistungszahlen!$A$11:$H$158,5,FALSE))</f>
        <v>0</v>
      </c>
      <c r="AY2850" s="68">
        <f>IF(AG2850=0,0,VLOOKUP($H2850,Leistungszahlen!$A$11:$H$158,6,FALSE))</f>
        <v>0</v>
      </c>
      <c r="AZ2850" s="68">
        <f t="shared" si="1297"/>
        <v>0</v>
      </c>
      <c r="BA2850" s="68">
        <f t="shared" si="1298"/>
        <v>0</v>
      </c>
      <c r="BC2850" s="68">
        <f t="shared" si="1299"/>
        <v>0</v>
      </c>
      <c r="BD2850" s="285"/>
    </row>
    <row r="2851" spans="1:56" s="68" customFormat="1">
      <c r="A2851" s="200"/>
      <c r="B2851" s="200"/>
      <c r="C2851" s="200"/>
      <c r="D2851" s="200"/>
      <c r="E2851" s="200"/>
      <c r="F2851" s="200"/>
      <c r="G2851" s="200"/>
      <c r="H2851" s="201"/>
      <c r="I2851" s="202"/>
      <c r="J2851" s="200"/>
      <c r="K2851" s="176"/>
      <c r="L2851" s="176"/>
      <c r="M2851" s="176"/>
      <c r="N2851" s="286"/>
      <c r="O2851" s="286"/>
      <c r="P2851" s="176"/>
      <c r="Q2851" s="203">
        <f t="shared" si="1275"/>
        <v>0</v>
      </c>
      <c r="R2851" s="203">
        <f t="shared" si="1276"/>
        <v>0</v>
      </c>
      <c r="S2851" s="203">
        <f t="shared" si="1277"/>
        <v>0</v>
      </c>
      <c r="T2851" s="203">
        <f t="shared" si="1278"/>
        <v>0</v>
      </c>
      <c r="U2851" s="203">
        <f t="shared" si="1279"/>
        <v>0</v>
      </c>
      <c r="V2851" s="175">
        <f>IF(Q2851&gt;0,VLOOKUP(Q2851,Jahresfaktoren!$A$11:$B$24,2,),0)</f>
        <v>0</v>
      </c>
      <c r="W2851" s="175">
        <f>IF(R2851&gt;0,VLOOKUP(R2851,Jahresfaktoren!$D$11:$E$24,2,),0)</f>
        <v>0</v>
      </c>
      <c r="X2851" s="175">
        <f>IF(S2851&gt;0,VLOOKUP(S2851,Jahresfaktoren!$A$28:$B$29,2,),0)</f>
        <v>0</v>
      </c>
      <c r="Y2851" s="175">
        <f>IF(T2851&gt;0,VLOOKUP(T2851,Jahresfaktoren!$A$28:$B$29,2,),0)</f>
        <v>0</v>
      </c>
      <c r="Z2851" s="175">
        <f>IF(U2851&gt;0,VLOOKUP(U2851,Jahresfaktoren!$A$32:$B$33,2,),)</f>
        <v>0</v>
      </c>
      <c r="AA2851" s="177" t="str">
        <f t="shared" si="1280"/>
        <v/>
      </c>
      <c r="AB2851" s="177" t="str">
        <f t="shared" si="1281"/>
        <v/>
      </c>
      <c r="AC2851" s="177" t="str">
        <f t="shared" si="1282"/>
        <v/>
      </c>
      <c r="AD2851" s="177" t="str">
        <f t="shared" si="1283"/>
        <v/>
      </c>
      <c r="AE2851" s="177" t="str">
        <f t="shared" si="1284"/>
        <v/>
      </c>
      <c r="AF2851" s="178">
        <f>IF(Q2851&gt;0,VLOOKUP(H2851,Leistungszahlen!$A$11:$C$158,3,),0)</f>
        <v>0</v>
      </c>
      <c r="AG2851" s="178">
        <f>IF(R2851&gt;0,VLOOKUP(H2851,Leistungszahlen!$A$11:$F$158,6,),IF(T2851&gt;0,VLOOKUP(H2851,Leistungszahlen!$A$11:$F$158,6,),0))</f>
        <v>0</v>
      </c>
      <c r="AH2851" s="179">
        <f t="shared" si="1285"/>
        <v>0</v>
      </c>
      <c r="AI2851" s="179">
        <f t="shared" si="1286"/>
        <v>0</v>
      </c>
      <c r="AJ2851" s="179">
        <f t="shared" si="1287"/>
        <v>0</v>
      </c>
      <c r="AK2851" s="179">
        <f t="shared" si="1288"/>
        <v>0</v>
      </c>
      <c r="AL2851" s="179">
        <f t="shared" si="1289"/>
        <v>0</v>
      </c>
      <c r="AM2851" s="180" t="str">
        <f>IF(L2851=1,Stundensätze!$D$13,IF(L2851=2,Stundensätze!$D$17,IF(L2851=4,Stundensätze!$D$21,"")))</f>
        <v/>
      </c>
      <c r="AN2851" s="180" t="str">
        <f>IF(L2851=1,Stundensätze!$D$15,IF(L2851=2,Stundensätze!$D$19,IF(L2851=4,Stundensätze!$D$23,"")))</f>
        <v/>
      </c>
      <c r="AO2851" s="180">
        <f t="shared" si="1290"/>
        <v>0</v>
      </c>
      <c r="AP2851" s="180">
        <f t="shared" si="1291"/>
        <v>0</v>
      </c>
      <c r="AQ2851" s="192" t="str">
        <f t="shared" si="1292"/>
        <v/>
      </c>
      <c r="AR2851" s="192" t="str">
        <f t="shared" si="1293"/>
        <v/>
      </c>
      <c r="AS2851" s="193">
        <f t="shared" si="1294"/>
        <v>0</v>
      </c>
      <c r="AT2851" s="258">
        <f>IF(K2851=0,0,VLOOKUP(K2851,Kostenstellen!A:B,2,FALSE))</f>
        <v>0</v>
      </c>
      <c r="AU2851" s="68" t="str">
        <f t="shared" si="1295"/>
        <v/>
      </c>
      <c r="AV2851" s="68" t="str">
        <f t="shared" si="1296"/>
        <v/>
      </c>
      <c r="AW2851" s="68">
        <f>IF(AF2851=0,0,VLOOKUP($H2851,Leistungszahlen!$A$11:$H$158,4,FALSE))</f>
        <v>0</v>
      </c>
      <c r="AX2851" s="68">
        <f>IF(AF2851=0,0,VLOOKUP($H2851,Leistungszahlen!$A$11:$H$158,5,FALSE))</f>
        <v>0</v>
      </c>
      <c r="AY2851" s="68">
        <f>IF(AG2851=0,0,VLOOKUP($H2851,Leistungszahlen!$A$11:$H$158,6,FALSE))</f>
        <v>0</v>
      </c>
      <c r="AZ2851" s="68">
        <f t="shared" si="1297"/>
        <v>0</v>
      </c>
      <c r="BA2851" s="68">
        <f t="shared" si="1298"/>
        <v>0</v>
      </c>
      <c r="BC2851" s="68">
        <f t="shared" si="1299"/>
        <v>0</v>
      </c>
      <c r="BD2851" s="285"/>
    </row>
    <row r="2852" spans="1:56" s="68" customFormat="1">
      <c r="A2852" s="200"/>
      <c r="B2852" s="200"/>
      <c r="C2852" s="200"/>
      <c r="D2852" s="200"/>
      <c r="E2852" s="200"/>
      <c r="F2852" s="200"/>
      <c r="G2852" s="200"/>
      <c r="H2852" s="201"/>
      <c r="I2852" s="202"/>
      <c r="J2852" s="200"/>
      <c r="K2852" s="176"/>
      <c r="L2852" s="176"/>
      <c r="M2852" s="176"/>
      <c r="N2852" s="286"/>
      <c r="O2852" s="286"/>
      <c r="P2852" s="176"/>
      <c r="Q2852" s="203">
        <f t="shared" si="1275"/>
        <v>0</v>
      </c>
      <c r="R2852" s="203">
        <f t="shared" si="1276"/>
        <v>0</v>
      </c>
      <c r="S2852" s="203">
        <f t="shared" si="1277"/>
        <v>0</v>
      </c>
      <c r="T2852" s="203">
        <f t="shared" si="1278"/>
        <v>0</v>
      </c>
      <c r="U2852" s="203">
        <f t="shared" si="1279"/>
        <v>0</v>
      </c>
      <c r="V2852" s="175">
        <f>IF(Q2852&gt;0,VLOOKUP(Q2852,Jahresfaktoren!$A$11:$B$24,2,),0)</f>
        <v>0</v>
      </c>
      <c r="W2852" s="175">
        <f>IF(R2852&gt;0,VLOOKUP(R2852,Jahresfaktoren!$D$11:$E$24,2,),0)</f>
        <v>0</v>
      </c>
      <c r="X2852" s="175">
        <f>IF(S2852&gt;0,VLOOKUP(S2852,Jahresfaktoren!$A$28:$B$29,2,),0)</f>
        <v>0</v>
      </c>
      <c r="Y2852" s="175">
        <f>IF(T2852&gt;0,VLOOKUP(T2852,Jahresfaktoren!$A$28:$B$29,2,),0)</f>
        <v>0</v>
      </c>
      <c r="Z2852" s="175">
        <f>IF(U2852&gt;0,VLOOKUP(U2852,Jahresfaktoren!$A$32:$B$33,2,),)</f>
        <v>0</v>
      </c>
      <c r="AA2852" s="177" t="str">
        <f t="shared" si="1280"/>
        <v/>
      </c>
      <c r="AB2852" s="177" t="str">
        <f t="shared" si="1281"/>
        <v/>
      </c>
      <c r="AC2852" s="177" t="str">
        <f t="shared" si="1282"/>
        <v/>
      </c>
      <c r="AD2852" s="177" t="str">
        <f t="shared" si="1283"/>
        <v/>
      </c>
      <c r="AE2852" s="177" t="str">
        <f t="shared" si="1284"/>
        <v/>
      </c>
      <c r="AF2852" s="178">
        <f>IF(Q2852&gt;0,VLOOKUP(H2852,Leistungszahlen!$A$11:$C$158,3,),0)</f>
        <v>0</v>
      </c>
      <c r="AG2852" s="178">
        <f>IF(R2852&gt;0,VLOOKUP(H2852,Leistungszahlen!$A$11:$F$158,6,),IF(T2852&gt;0,VLOOKUP(H2852,Leistungszahlen!$A$11:$F$158,6,),0))</f>
        <v>0</v>
      </c>
      <c r="AH2852" s="179">
        <f t="shared" si="1285"/>
        <v>0</v>
      </c>
      <c r="AI2852" s="179">
        <f t="shared" si="1286"/>
        <v>0</v>
      </c>
      <c r="AJ2852" s="179">
        <f t="shared" si="1287"/>
        <v>0</v>
      </c>
      <c r="AK2852" s="179">
        <f t="shared" si="1288"/>
        <v>0</v>
      </c>
      <c r="AL2852" s="179">
        <f t="shared" si="1289"/>
        <v>0</v>
      </c>
      <c r="AM2852" s="180" t="str">
        <f>IF(L2852=1,Stundensätze!$D$13,IF(L2852=2,Stundensätze!$D$17,IF(L2852=4,Stundensätze!$D$21,"")))</f>
        <v/>
      </c>
      <c r="AN2852" s="180" t="str">
        <f>IF(L2852=1,Stundensätze!$D$15,IF(L2852=2,Stundensätze!$D$19,IF(L2852=4,Stundensätze!$D$23,"")))</f>
        <v/>
      </c>
      <c r="AO2852" s="180">
        <f t="shared" si="1290"/>
        <v>0</v>
      </c>
      <c r="AP2852" s="180">
        <f t="shared" si="1291"/>
        <v>0</v>
      </c>
      <c r="AQ2852" s="192" t="str">
        <f t="shared" si="1292"/>
        <v/>
      </c>
      <c r="AR2852" s="192" t="str">
        <f t="shared" si="1293"/>
        <v/>
      </c>
      <c r="AS2852" s="193">
        <f t="shared" si="1294"/>
        <v>0</v>
      </c>
      <c r="AT2852" s="258">
        <f>IF(K2852=0,0,VLOOKUP(K2852,Kostenstellen!A:B,2,FALSE))</f>
        <v>0</v>
      </c>
      <c r="AU2852" s="68" t="str">
        <f t="shared" si="1295"/>
        <v/>
      </c>
      <c r="AV2852" s="68" t="str">
        <f t="shared" si="1296"/>
        <v/>
      </c>
      <c r="AW2852" s="68">
        <f>IF(AF2852=0,0,VLOOKUP($H2852,Leistungszahlen!$A$11:$H$158,4,FALSE))</f>
        <v>0</v>
      </c>
      <c r="AX2852" s="68">
        <f>IF(AF2852=0,0,VLOOKUP($H2852,Leistungszahlen!$A$11:$H$158,5,FALSE))</f>
        <v>0</v>
      </c>
      <c r="AY2852" s="68">
        <f>IF(AG2852=0,0,VLOOKUP($H2852,Leistungszahlen!$A$11:$H$158,6,FALSE))</f>
        <v>0</v>
      </c>
      <c r="AZ2852" s="68">
        <f t="shared" si="1297"/>
        <v>0</v>
      </c>
      <c r="BA2852" s="68">
        <f t="shared" si="1298"/>
        <v>0</v>
      </c>
      <c r="BC2852" s="68">
        <f t="shared" si="1299"/>
        <v>0</v>
      </c>
      <c r="BD2852" s="285"/>
    </row>
    <row r="2853" spans="1:56" s="68" customFormat="1">
      <c r="A2853" s="200"/>
      <c r="B2853" s="200"/>
      <c r="C2853" s="200"/>
      <c r="D2853" s="200"/>
      <c r="E2853" s="200"/>
      <c r="F2853" s="200"/>
      <c r="G2853" s="200"/>
      <c r="H2853" s="201"/>
      <c r="I2853" s="202"/>
      <c r="J2853" s="200"/>
      <c r="K2853" s="176"/>
      <c r="L2853" s="176"/>
      <c r="M2853" s="176"/>
      <c r="N2853" s="286"/>
      <c r="O2853" s="286"/>
      <c r="P2853" s="176"/>
      <c r="Q2853" s="203">
        <f t="shared" si="1275"/>
        <v>0</v>
      </c>
      <c r="R2853" s="203">
        <f t="shared" si="1276"/>
        <v>0</v>
      </c>
      <c r="S2853" s="203">
        <f t="shared" si="1277"/>
        <v>0</v>
      </c>
      <c r="T2853" s="203">
        <f t="shared" si="1278"/>
        <v>0</v>
      </c>
      <c r="U2853" s="203">
        <f t="shared" si="1279"/>
        <v>0</v>
      </c>
      <c r="V2853" s="175">
        <f>IF(Q2853&gt;0,VLOOKUP(Q2853,Jahresfaktoren!$A$11:$B$24,2,),0)</f>
        <v>0</v>
      </c>
      <c r="W2853" s="175">
        <f>IF(R2853&gt;0,VLOOKUP(R2853,Jahresfaktoren!$D$11:$E$24,2,),0)</f>
        <v>0</v>
      </c>
      <c r="X2853" s="175">
        <f>IF(S2853&gt;0,VLOOKUP(S2853,Jahresfaktoren!$A$28:$B$29,2,),0)</f>
        <v>0</v>
      </c>
      <c r="Y2853" s="175">
        <f>IF(T2853&gt;0,VLOOKUP(T2853,Jahresfaktoren!$A$28:$B$29,2,),0)</f>
        <v>0</v>
      </c>
      <c r="Z2853" s="175">
        <f>IF(U2853&gt;0,VLOOKUP(U2853,Jahresfaktoren!$A$32:$B$33,2,),)</f>
        <v>0</v>
      </c>
      <c r="AA2853" s="177" t="str">
        <f t="shared" si="1280"/>
        <v/>
      </c>
      <c r="AB2853" s="177" t="str">
        <f t="shared" si="1281"/>
        <v/>
      </c>
      <c r="AC2853" s="177" t="str">
        <f t="shared" si="1282"/>
        <v/>
      </c>
      <c r="AD2853" s="177" t="str">
        <f t="shared" si="1283"/>
        <v/>
      </c>
      <c r="AE2853" s="177" t="str">
        <f t="shared" si="1284"/>
        <v/>
      </c>
      <c r="AF2853" s="178">
        <f>IF(Q2853&gt;0,VLOOKUP(H2853,Leistungszahlen!$A$11:$C$158,3,),0)</f>
        <v>0</v>
      </c>
      <c r="AG2853" s="178">
        <f>IF(R2853&gt;0,VLOOKUP(H2853,Leistungszahlen!$A$11:$F$158,6,),IF(T2853&gt;0,VLOOKUP(H2853,Leistungszahlen!$A$11:$F$158,6,),0))</f>
        <v>0</v>
      </c>
      <c r="AH2853" s="179">
        <f t="shared" si="1285"/>
        <v>0</v>
      </c>
      <c r="AI2853" s="179">
        <f t="shared" si="1286"/>
        <v>0</v>
      </c>
      <c r="AJ2853" s="179">
        <f t="shared" si="1287"/>
        <v>0</v>
      </c>
      <c r="AK2853" s="179">
        <f t="shared" si="1288"/>
        <v>0</v>
      </c>
      <c r="AL2853" s="179">
        <f t="shared" si="1289"/>
        <v>0</v>
      </c>
      <c r="AM2853" s="180" t="str">
        <f>IF(L2853=1,Stundensätze!$D$13,IF(L2853=2,Stundensätze!$D$17,IF(L2853=4,Stundensätze!$D$21,"")))</f>
        <v/>
      </c>
      <c r="AN2853" s="180" t="str">
        <f>IF(L2853=1,Stundensätze!$D$15,IF(L2853=2,Stundensätze!$D$19,IF(L2853=4,Stundensätze!$D$23,"")))</f>
        <v/>
      </c>
      <c r="AO2853" s="180">
        <f t="shared" si="1290"/>
        <v>0</v>
      </c>
      <c r="AP2853" s="180">
        <f t="shared" si="1291"/>
        <v>0</v>
      </c>
      <c r="AQ2853" s="192" t="str">
        <f t="shared" si="1292"/>
        <v/>
      </c>
      <c r="AR2853" s="192" t="str">
        <f t="shared" si="1293"/>
        <v/>
      </c>
      <c r="AS2853" s="193">
        <f t="shared" si="1294"/>
        <v>0</v>
      </c>
      <c r="AT2853" s="258">
        <f>IF(K2853=0,0,VLOOKUP(K2853,Kostenstellen!A:B,2,FALSE))</f>
        <v>0</v>
      </c>
      <c r="AU2853" s="68" t="str">
        <f t="shared" si="1295"/>
        <v/>
      </c>
      <c r="AV2853" s="68" t="str">
        <f t="shared" si="1296"/>
        <v/>
      </c>
      <c r="AW2853" s="68">
        <f>IF(AF2853=0,0,VLOOKUP($H2853,Leistungszahlen!$A$11:$H$158,4,FALSE))</f>
        <v>0</v>
      </c>
      <c r="AX2853" s="68">
        <f>IF(AF2853=0,0,VLOOKUP($H2853,Leistungszahlen!$A$11:$H$158,5,FALSE))</f>
        <v>0</v>
      </c>
      <c r="AY2853" s="68">
        <f>IF(AG2853=0,0,VLOOKUP($H2853,Leistungszahlen!$A$11:$H$158,6,FALSE))</f>
        <v>0</v>
      </c>
      <c r="AZ2853" s="68">
        <f t="shared" si="1297"/>
        <v>0</v>
      </c>
      <c r="BA2853" s="68">
        <f t="shared" si="1298"/>
        <v>0</v>
      </c>
      <c r="BC2853" s="68">
        <f t="shared" si="1299"/>
        <v>0</v>
      </c>
      <c r="BD2853" s="285"/>
    </row>
    <row r="2854" spans="1:56" s="68" customFormat="1">
      <c r="A2854" s="200"/>
      <c r="B2854" s="200"/>
      <c r="C2854" s="200"/>
      <c r="D2854" s="200"/>
      <c r="E2854" s="200"/>
      <c r="F2854" s="200"/>
      <c r="G2854" s="200"/>
      <c r="H2854" s="201"/>
      <c r="I2854" s="202"/>
      <c r="J2854" s="200"/>
      <c r="K2854" s="176"/>
      <c r="L2854" s="176"/>
      <c r="M2854" s="176"/>
      <c r="N2854" s="286"/>
      <c r="O2854" s="286"/>
      <c r="P2854" s="176"/>
      <c r="Q2854" s="203">
        <f t="shared" si="1275"/>
        <v>0</v>
      </c>
      <c r="R2854" s="203">
        <f t="shared" si="1276"/>
        <v>0</v>
      </c>
      <c r="S2854" s="203">
        <f t="shared" si="1277"/>
        <v>0</v>
      </c>
      <c r="T2854" s="203">
        <f t="shared" si="1278"/>
        <v>0</v>
      </c>
      <c r="U2854" s="203">
        <f t="shared" si="1279"/>
        <v>0</v>
      </c>
      <c r="V2854" s="175">
        <f>IF(Q2854&gt;0,VLOOKUP(Q2854,Jahresfaktoren!$A$11:$B$24,2,),0)</f>
        <v>0</v>
      </c>
      <c r="W2854" s="175">
        <f>IF(R2854&gt;0,VLOOKUP(R2854,Jahresfaktoren!$D$11:$E$24,2,),0)</f>
        <v>0</v>
      </c>
      <c r="X2854" s="175">
        <f>IF(S2854&gt;0,VLOOKUP(S2854,Jahresfaktoren!$A$28:$B$29,2,),0)</f>
        <v>0</v>
      </c>
      <c r="Y2854" s="175">
        <f>IF(T2854&gt;0,VLOOKUP(T2854,Jahresfaktoren!$A$28:$B$29,2,),0)</f>
        <v>0</v>
      </c>
      <c r="Z2854" s="175">
        <f>IF(U2854&gt;0,VLOOKUP(U2854,Jahresfaktoren!$A$32:$B$33,2,),)</f>
        <v>0</v>
      </c>
      <c r="AA2854" s="177" t="str">
        <f t="shared" si="1280"/>
        <v/>
      </c>
      <c r="AB2854" s="177" t="str">
        <f t="shared" si="1281"/>
        <v/>
      </c>
      <c r="AC2854" s="177" t="str">
        <f t="shared" si="1282"/>
        <v/>
      </c>
      <c r="AD2854" s="177" t="str">
        <f t="shared" si="1283"/>
        <v/>
      </c>
      <c r="AE2854" s="177" t="str">
        <f t="shared" si="1284"/>
        <v/>
      </c>
      <c r="AF2854" s="178">
        <f>IF(Q2854&gt;0,VLOOKUP(H2854,Leistungszahlen!$A$11:$C$158,3,),0)</f>
        <v>0</v>
      </c>
      <c r="AG2854" s="178">
        <f>IF(R2854&gt;0,VLOOKUP(H2854,Leistungszahlen!$A$11:$F$158,6,),IF(T2854&gt;0,VLOOKUP(H2854,Leistungszahlen!$A$11:$F$158,6,),0))</f>
        <v>0</v>
      </c>
      <c r="AH2854" s="179">
        <f t="shared" si="1285"/>
        <v>0</v>
      </c>
      <c r="AI2854" s="179">
        <f t="shared" si="1286"/>
        <v>0</v>
      </c>
      <c r="AJ2854" s="179">
        <f t="shared" si="1287"/>
        <v>0</v>
      </c>
      <c r="AK2854" s="179">
        <f t="shared" si="1288"/>
        <v>0</v>
      </c>
      <c r="AL2854" s="179">
        <f t="shared" si="1289"/>
        <v>0</v>
      </c>
      <c r="AM2854" s="180" t="str">
        <f>IF(L2854=1,Stundensätze!$D$13,IF(L2854=2,Stundensätze!$D$17,IF(L2854=4,Stundensätze!$D$21,"")))</f>
        <v/>
      </c>
      <c r="AN2854" s="180" t="str">
        <f>IF(L2854=1,Stundensätze!$D$15,IF(L2854=2,Stundensätze!$D$19,IF(L2854=4,Stundensätze!$D$23,"")))</f>
        <v/>
      </c>
      <c r="AO2854" s="180">
        <f t="shared" si="1290"/>
        <v>0</v>
      </c>
      <c r="AP2854" s="180">
        <f t="shared" si="1291"/>
        <v>0</v>
      </c>
      <c r="AQ2854" s="192" t="str">
        <f t="shared" si="1292"/>
        <v/>
      </c>
      <c r="AR2854" s="192" t="str">
        <f t="shared" si="1293"/>
        <v/>
      </c>
      <c r="AS2854" s="193">
        <f t="shared" si="1294"/>
        <v>0</v>
      </c>
      <c r="AT2854" s="258">
        <f>IF(K2854=0,0,VLOOKUP(K2854,Kostenstellen!A:B,2,FALSE))</f>
        <v>0</v>
      </c>
      <c r="AU2854" s="68" t="str">
        <f t="shared" si="1295"/>
        <v/>
      </c>
      <c r="AV2854" s="68" t="str">
        <f t="shared" si="1296"/>
        <v/>
      </c>
      <c r="AW2854" s="68">
        <f>IF(AF2854=0,0,VLOOKUP($H2854,Leistungszahlen!$A$11:$H$158,4,FALSE))</f>
        <v>0</v>
      </c>
      <c r="AX2854" s="68">
        <f>IF(AF2854=0,0,VLOOKUP($H2854,Leistungszahlen!$A$11:$H$158,5,FALSE))</f>
        <v>0</v>
      </c>
      <c r="AY2854" s="68">
        <f>IF(AG2854=0,0,VLOOKUP($H2854,Leistungszahlen!$A$11:$H$158,6,FALSE))</f>
        <v>0</v>
      </c>
      <c r="AZ2854" s="68">
        <f t="shared" si="1297"/>
        <v>0</v>
      </c>
      <c r="BA2854" s="68">
        <f t="shared" si="1298"/>
        <v>0</v>
      </c>
      <c r="BC2854" s="68">
        <f t="shared" si="1299"/>
        <v>0</v>
      </c>
      <c r="BD2854" s="285"/>
    </row>
    <row r="2855" spans="1:56" s="68" customFormat="1">
      <c r="A2855" s="200"/>
      <c r="B2855" s="200"/>
      <c r="C2855" s="200"/>
      <c r="D2855" s="200"/>
      <c r="E2855" s="200"/>
      <c r="F2855" s="200"/>
      <c r="G2855" s="200"/>
      <c r="H2855" s="201"/>
      <c r="I2855" s="202"/>
      <c r="J2855" s="200"/>
      <c r="K2855" s="176"/>
      <c r="L2855" s="176"/>
      <c r="M2855" s="176"/>
      <c r="N2855" s="286"/>
      <c r="O2855" s="286"/>
      <c r="P2855" s="176"/>
      <c r="Q2855" s="203">
        <f t="shared" si="1275"/>
        <v>0</v>
      </c>
      <c r="R2855" s="203">
        <f t="shared" si="1276"/>
        <v>0</v>
      </c>
      <c r="S2855" s="203">
        <f t="shared" si="1277"/>
        <v>0</v>
      </c>
      <c r="T2855" s="203">
        <f t="shared" si="1278"/>
        <v>0</v>
      </c>
      <c r="U2855" s="203">
        <f t="shared" si="1279"/>
        <v>0</v>
      </c>
      <c r="V2855" s="175">
        <f>IF(Q2855&gt;0,VLOOKUP(Q2855,Jahresfaktoren!$A$11:$B$24,2,),0)</f>
        <v>0</v>
      </c>
      <c r="W2855" s="175">
        <f>IF(R2855&gt;0,VLOOKUP(R2855,Jahresfaktoren!$D$11:$E$24,2,),0)</f>
        <v>0</v>
      </c>
      <c r="X2855" s="175">
        <f>IF(S2855&gt;0,VLOOKUP(S2855,Jahresfaktoren!$A$28:$B$29,2,),0)</f>
        <v>0</v>
      </c>
      <c r="Y2855" s="175">
        <f>IF(T2855&gt;0,VLOOKUP(T2855,Jahresfaktoren!$A$28:$B$29,2,),0)</f>
        <v>0</v>
      </c>
      <c r="Z2855" s="175">
        <f>IF(U2855&gt;0,VLOOKUP(U2855,Jahresfaktoren!$A$32:$B$33,2,),)</f>
        <v>0</v>
      </c>
      <c r="AA2855" s="177" t="str">
        <f t="shared" si="1280"/>
        <v/>
      </c>
      <c r="AB2855" s="177" t="str">
        <f t="shared" si="1281"/>
        <v/>
      </c>
      <c r="AC2855" s="177" t="str">
        <f t="shared" si="1282"/>
        <v/>
      </c>
      <c r="AD2855" s="177" t="str">
        <f t="shared" si="1283"/>
        <v/>
      </c>
      <c r="AE2855" s="177" t="str">
        <f t="shared" si="1284"/>
        <v/>
      </c>
      <c r="AF2855" s="178">
        <f>IF(Q2855&gt;0,VLOOKUP(H2855,Leistungszahlen!$A$11:$C$158,3,),0)</f>
        <v>0</v>
      </c>
      <c r="AG2855" s="178">
        <f>IF(R2855&gt;0,VLOOKUP(H2855,Leistungszahlen!$A$11:$F$158,6,),IF(T2855&gt;0,VLOOKUP(H2855,Leistungszahlen!$A$11:$F$158,6,),0))</f>
        <v>0</v>
      </c>
      <c r="AH2855" s="179">
        <f t="shared" si="1285"/>
        <v>0</v>
      </c>
      <c r="AI2855" s="179">
        <f t="shared" si="1286"/>
        <v>0</v>
      </c>
      <c r="AJ2855" s="179">
        <f t="shared" si="1287"/>
        <v>0</v>
      </c>
      <c r="AK2855" s="179">
        <f t="shared" si="1288"/>
        <v>0</v>
      </c>
      <c r="AL2855" s="179">
        <f t="shared" si="1289"/>
        <v>0</v>
      </c>
      <c r="AM2855" s="180" t="str">
        <f>IF(L2855=1,Stundensätze!$D$13,IF(L2855=2,Stundensätze!$D$17,IF(L2855=4,Stundensätze!$D$21,"")))</f>
        <v/>
      </c>
      <c r="AN2855" s="180" t="str">
        <f>IF(L2855=1,Stundensätze!$D$15,IF(L2855=2,Stundensätze!$D$19,IF(L2855=4,Stundensätze!$D$23,"")))</f>
        <v/>
      </c>
      <c r="AO2855" s="180">
        <f t="shared" si="1290"/>
        <v>0</v>
      </c>
      <c r="AP2855" s="180">
        <f t="shared" si="1291"/>
        <v>0</v>
      </c>
      <c r="AQ2855" s="192" t="str">
        <f t="shared" si="1292"/>
        <v/>
      </c>
      <c r="AR2855" s="192" t="str">
        <f t="shared" si="1293"/>
        <v/>
      </c>
      <c r="AS2855" s="193">
        <f t="shared" si="1294"/>
        <v>0</v>
      </c>
      <c r="AT2855" s="258">
        <f>IF(K2855=0,0,VLOOKUP(K2855,Kostenstellen!A:B,2,FALSE))</f>
        <v>0</v>
      </c>
      <c r="AU2855" s="68" t="str">
        <f t="shared" si="1295"/>
        <v/>
      </c>
      <c r="AV2855" s="68" t="str">
        <f t="shared" si="1296"/>
        <v/>
      </c>
      <c r="AW2855" s="68">
        <f>IF(AF2855=0,0,VLOOKUP($H2855,Leistungszahlen!$A$11:$H$158,4,FALSE))</f>
        <v>0</v>
      </c>
      <c r="AX2855" s="68">
        <f>IF(AF2855=0,0,VLOOKUP($H2855,Leistungszahlen!$A$11:$H$158,5,FALSE))</f>
        <v>0</v>
      </c>
      <c r="AY2855" s="68">
        <f>IF(AG2855=0,0,VLOOKUP($H2855,Leistungszahlen!$A$11:$H$158,6,FALSE))</f>
        <v>0</v>
      </c>
      <c r="AZ2855" s="68">
        <f t="shared" si="1297"/>
        <v>0</v>
      </c>
      <c r="BA2855" s="68">
        <f t="shared" si="1298"/>
        <v>0</v>
      </c>
      <c r="BC2855" s="68">
        <f t="shared" si="1299"/>
        <v>0</v>
      </c>
      <c r="BD2855" s="285"/>
    </row>
    <row r="2856" spans="1:56" s="68" customFormat="1">
      <c r="A2856" s="200"/>
      <c r="B2856" s="200"/>
      <c r="C2856" s="200"/>
      <c r="D2856" s="200"/>
      <c r="E2856" s="200"/>
      <c r="F2856" s="200"/>
      <c r="G2856" s="200"/>
      <c r="H2856" s="201"/>
      <c r="I2856" s="202"/>
      <c r="J2856" s="200"/>
      <c r="K2856" s="176"/>
      <c r="L2856" s="176"/>
      <c r="M2856" s="176"/>
      <c r="N2856" s="286"/>
      <c r="O2856" s="286"/>
      <c r="P2856" s="176"/>
      <c r="Q2856" s="203">
        <f t="shared" si="1275"/>
        <v>0</v>
      </c>
      <c r="R2856" s="203">
        <f t="shared" si="1276"/>
        <v>0</v>
      </c>
      <c r="S2856" s="203">
        <f t="shared" si="1277"/>
        <v>0</v>
      </c>
      <c r="T2856" s="203">
        <f t="shared" si="1278"/>
        <v>0</v>
      </c>
      <c r="U2856" s="203">
        <f t="shared" si="1279"/>
        <v>0</v>
      </c>
      <c r="V2856" s="175">
        <f>IF(Q2856&gt;0,VLOOKUP(Q2856,Jahresfaktoren!$A$11:$B$24,2,),0)</f>
        <v>0</v>
      </c>
      <c r="W2856" s="175">
        <f>IF(R2856&gt;0,VLOOKUP(R2856,Jahresfaktoren!$D$11:$E$24,2,),0)</f>
        <v>0</v>
      </c>
      <c r="X2856" s="175">
        <f>IF(S2856&gt;0,VLOOKUP(S2856,Jahresfaktoren!$A$28:$B$29,2,),0)</f>
        <v>0</v>
      </c>
      <c r="Y2856" s="175">
        <f>IF(T2856&gt;0,VLOOKUP(T2856,Jahresfaktoren!$A$28:$B$29,2,),0)</f>
        <v>0</v>
      </c>
      <c r="Z2856" s="175">
        <f>IF(U2856&gt;0,VLOOKUP(U2856,Jahresfaktoren!$A$32:$B$33,2,),)</f>
        <v>0</v>
      </c>
      <c r="AA2856" s="177" t="str">
        <f t="shared" si="1280"/>
        <v/>
      </c>
      <c r="AB2856" s="177" t="str">
        <f t="shared" si="1281"/>
        <v/>
      </c>
      <c r="AC2856" s="177" t="str">
        <f t="shared" si="1282"/>
        <v/>
      </c>
      <c r="AD2856" s="177" t="str">
        <f t="shared" si="1283"/>
        <v/>
      </c>
      <c r="AE2856" s="177" t="str">
        <f t="shared" si="1284"/>
        <v/>
      </c>
      <c r="AF2856" s="178">
        <f>IF(Q2856&gt;0,VLOOKUP(H2856,Leistungszahlen!$A$11:$C$158,3,),0)</f>
        <v>0</v>
      </c>
      <c r="AG2856" s="178">
        <f>IF(R2856&gt;0,VLOOKUP(H2856,Leistungszahlen!$A$11:$F$158,6,),IF(T2856&gt;0,VLOOKUP(H2856,Leistungszahlen!$A$11:$F$158,6,),0))</f>
        <v>0</v>
      </c>
      <c r="AH2856" s="179">
        <f t="shared" si="1285"/>
        <v>0</v>
      </c>
      <c r="AI2856" s="179">
        <f t="shared" si="1286"/>
        <v>0</v>
      </c>
      <c r="AJ2856" s="179">
        <f t="shared" si="1287"/>
        <v>0</v>
      </c>
      <c r="AK2856" s="179">
        <f t="shared" si="1288"/>
        <v>0</v>
      </c>
      <c r="AL2856" s="179">
        <f t="shared" si="1289"/>
        <v>0</v>
      </c>
      <c r="AM2856" s="180" t="str">
        <f>IF(L2856=1,Stundensätze!$D$13,IF(L2856=2,Stundensätze!$D$17,IF(L2856=4,Stundensätze!$D$21,"")))</f>
        <v/>
      </c>
      <c r="AN2856" s="180" t="str">
        <f>IF(L2856=1,Stundensätze!$D$15,IF(L2856=2,Stundensätze!$D$19,IF(L2856=4,Stundensätze!$D$23,"")))</f>
        <v/>
      </c>
      <c r="AO2856" s="180">
        <f t="shared" si="1290"/>
        <v>0</v>
      </c>
      <c r="AP2856" s="180">
        <f t="shared" si="1291"/>
        <v>0</v>
      </c>
      <c r="AQ2856" s="192" t="str">
        <f t="shared" si="1292"/>
        <v/>
      </c>
      <c r="AR2856" s="192" t="str">
        <f t="shared" si="1293"/>
        <v/>
      </c>
      <c r="AS2856" s="193">
        <f t="shared" si="1294"/>
        <v>0</v>
      </c>
      <c r="AT2856" s="258">
        <f>IF(K2856=0,0,VLOOKUP(K2856,Kostenstellen!A:B,2,FALSE))</f>
        <v>0</v>
      </c>
      <c r="AU2856" s="68" t="str">
        <f t="shared" si="1295"/>
        <v/>
      </c>
      <c r="AV2856" s="68" t="str">
        <f t="shared" si="1296"/>
        <v/>
      </c>
      <c r="AW2856" s="68">
        <f>IF(AF2856=0,0,VLOOKUP($H2856,Leistungszahlen!$A$11:$H$158,4,FALSE))</f>
        <v>0</v>
      </c>
      <c r="AX2856" s="68">
        <f>IF(AF2856=0,0,VLOOKUP($H2856,Leistungszahlen!$A$11:$H$158,5,FALSE))</f>
        <v>0</v>
      </c>
      <c r="AY2856" s="68">
        <f>IF(AG2856=0,0,VLOOKUP($H2856,Leistungszahlen!$A$11:$H$158,6,FALSE))</f>
        <v>0</v>
      </c>
      <c r="AZ2856" s="68">
        <f t="shared" si="1297"/>
        <v>0</v>
      </c>
      <c r="BA2856" s="68">
        <f t="shared" si="1298"/>
        <v>0</v>
      </c>
      <c r="BC2856" s="68">
        <f t="shared" si="1299"/>
        <v>0</v>
      </c>
      <c r="BD2856" s="285"/>
    </row>
    <row r="2857" spans="1:56" s="68" customFormat="1">
      <c r="A2857" s="200"/>
      <c r="B2857" s="200"/>
      <c r="C2857" s="200"/>
      <c r="D2857" s="200"/>
      <c r="E2857" s="200"/>
      <c r="F2857" s="200"/>
      <c r="G2857" s="200"/>
      <c r="H2857" s="201"/>
      <c r="I2857" s="202"/>
      <c r="J2857" s="200"/>
      <c r="K2857" s="176"/>
      <c r="L2857" s="176"/>
      <c r="M2857" s="176"/>
      <c r="N2857" s="286"/>
      <c r="O2857" s="286"/>
      <c r="P2857" s="176"/>
      <c r="Q2857" s="203">
        <f t="shared" si="1275"/>
        <v>0</v>
      </c>
      <c r="R2857" s="203">
        <f t="shared" si="1276"/>
        <v>0</v>
      </c>
      <c r="S2857" s="203">
        <f t="shared" si="1277"/>
        <v>0</v>
      </c>
      <c r="T2857" s="203">
        <f t="shared" si="1278"/>
        <v>0</v>
      </c>
      <c r="U2857" s="203">
        <f t="shared" si="1279"/>
        <v>0</v>
      </c>
      <c r="V2857" s="175">
        <f>IF(Q2857&gt;0,VLOOKUP(Q2857,Jahresfaktoren!$A$11:$B$24,2,),0)</f>
        <v>0</v>
      </c>
      <c r="W2857" s="175">
        <f>IF(R2857&gt;0,VLOOKUP(R2857,Jahresfaktoren!$D$11:$E$24,2,),0)</f>
        <v>0</v>
      </c>
      <c r="X2857" s="175">
        <f>IF(S2857&gt;0,VLOOKUP(S2857,Jahresfaktoren!$A$28:$B$29,2,),0)</f>
        <v>0</v>
      </c>
      <c r="Y2857" s="175">
        <f>IF(T2857&gt;0,VLOOKUP(T2857,Jahresfaktoren!$A$28:$B$29,2,),0)</f>
        <v>0</v>
      </c>
      <c r="Z2857" s="175">
        <f>IF(U2857&gt;0,VLOOKUP(U2857,Jahresfaktoren!$A$32:$B$33,2,),)</f>
        <v>0</v>
      </c>
      <c r="AA2857" s="177" t="str">
        <f t="shared" si="1280"/>
        <v/>
      </c>
      <c r="AB2857" s="177" t="str">
        <f t="shared" si="1281"/>
        <v/>
      </c>
      <c r="AC2857" s="177" t="str">
        <f t="shared" si="1282"/>
        <v/>
      </c>
      <c r="AD2857" s="177" t="str">
        <f t="shared" si="1283"/>
        <v/>
      </c>
      <c r="AE2857" s="177" t="str">
        <f t="shared" si="1284"/>
        <v/>
      </c>
      <c r="AF2857" s="178">
        <f>IF(Q2857&gt;0,VLOOKUP(H2857,Leistungszahlen!$A$11:$C$158,3,),0)</f>
        <v>0</v>
      </c>
      <c r="AG2857" s="178">
        <f>IF(R2857&gt;0,VLOOKUP(H2857,Leistungszahlen!$A$11:$F$158,6,),IF(T2857&gt;0,VLOOKUP(H2857,Leistungszahlen!$A$11:$F$158,6,),0))</f>
        <v>0</v>
      </c>
      <c r="AH2857" s="179">
        <f t="shared" si="1285"/>
        <v>0</v>
      </c>
      <c r="AI2857" s="179">
        <f t="shared" si="1286"/>
        <v>0</v>
      </c>
      <c r="AJ2857" s="179">
        <f t="shared" si="1287"/>
        <v>0</v>
      </c>
      <c r="AK2857" s="179">
        <f t="shared" si="1288"/>
        <v>0</v>
      </c>
      <c r="AL2857" s="179">
        <f t="shared" si="1289"/>
        <v>0</v>
      </c>
      <c r="AM2857" s="180" t="str">
        <f>IF(L2857=1,Stundensätze!$D$13,IF(L2857=2,Stundensätze!$D$17,IF(L2857=4,Stundensätze!$D$21,"")))</f>
        <v/>
      </c>
      <c r="AN2857" s="180" t="str">
        <f>IF(L2857=1,Stundensätze!$D$15,IF(L2857=2,Stundensätze!$D$19,IF(L2857=4,Stundensätze!$D$23,"")))</f>
        <v/>
      </c>
      <c r="AO2857" s="180">
        <f t="shared" si="1290"/>
        <v>0</v>
      </c>
      <c r="AP2857" s="180">
        <f t="shared" si="1291"/>
        <v>0</v>
      </c>
      <c r="AQ2857" s="192" t="str">
        <f t="shared" si="1292"/>
        <v/>
      </c>
      <c r="AR2857" s="192" t="str">
        <f t="shared" si="1293"/>
        <v/>
      </c>
      <c r="AS2857" s="193">
        <f t="shared" si="1294"/>
        <v>0</v>
      </c>
      <c r="AT2857" s="258">
        <f>IF(K2857=0,0,VLOOKUP(K2857,Kostenstellen!A:B,2,FALSE))</f>
        <v>0</v>
      </c>
      <c r="AU2857" s="68" t="str">
        <f t="shared" si="1295"/>
        <v/>
      </c>
      <c r="AV2857" s="68" t="str">
        <f t="shared" si="1296"/>
        <v/>
      </c>
      <c r="AW2857" s="68">
        <f>IF(AF2857=0,0,VLOOKUP($H2857,Leistungszahlen!$A$11:$H$158,4,FALSE))</f>
        <v>0</v>
      </c>
      <c r="AX2857" s="68">
        <f>IF(AF2857=0,0,VLOOKUP($H2857,Leistungszahlen!$A$11:$H$158,5,FALSE))</f>
        <v>0</v>
      </c>
      <c r="AY2857" s="68">
        <f>IF(AG2857=0,0,VLOOKUP($H2857,Leistungszahlen!$A$11:$H$158,6,FALSE))</f>
        <v>0</v>
      </c>
      <c r="AZ2857" s="68">
        <f t="shared" si="1297"/>
        <v>0</v>
      </c>
      <c r="BA2857" s="68">
        <f t="shared" si="1298"/>
        <v>0</v>
      </c>
      <c r="BC2857" s="68">
        <f t="shared" si="1299"/>
        <v>0</v>
      </c>
      <c r="BD2857" s="285"/>
    </row>
    <row r="2858" spans="1:56" s="68" customFormat="1">
      <c r="A2858" s="200"/>
      <c r="B2858" s="200"/>
      <c r="C2858" s="200"/>
      <c r="D2858" s="200"/>
      <c r="E2858" s="200"/>
      <c r="F2858" s="200"/>
      <c r="G2858" s="200"/>
      <c r="H2858" s="201"/>
      <c r="I2858" s="202"/>
      <c r="J2858" s="200"/>
      <c r="K2858" s="176"/>
      <c r="L2858" s="176"/>
      <c r="M2858" s="176"/>
      <c r="N2858" s="286"/>
      <c r="O2858" s="286"/>
      <c r="P2858" s="176"/>
      <c r="Q2858" s="203">
        <f t="shared" si="1275"/>
        <v>0</v>
      </c>
      <c r="R2858" s="203">
        <f t="shared" si="1276"/>
        <v>0</v>
      </c>
      <c r="S2858" s="203">
        <f t="shared" si="1277"/>
        <v>0</v>
      </c>
      <c r="T2858" s="203">
        <f t="shared" si="1278"/>
        <v>0</v>
      </c>
      <c r="U2858" s="203">
        <f t="shared" si="1279"/>
        <v>0</v>
      </c>
      <c r="V2858" s="175">
        <f>IF(Q2858&gt;0,VLOOKUP(Q2858,Jahresfaktoren!$A$11:$B$24,2,),0)</f>
        <v>0</v>
      </c>
      <c r="W2858" s="175">
        <f>IF(R2858&gt;0,VLOOKUP(R2858,Jahresfaktoren!$D$11:$E$24,2,),0)</f>
        <v>0</v>
      </c>
      <c r="X2858" s="175">
        <f>IF(S2858&gt;0,VLOOKUP(S2858,Jahresfaktoren!$A$28:$B$29,2,),0)</f>
        <v>0</v>
      </c>
      <c r="Y2858" s="175">
        <f>IF(T2858&gt;0,VLOOKUP(T2858,Jahresfaktoren!$A$28:$B$29,2,),0)</f>
        <v>0</v>
      </c>
      <c r="Z2858" s="175">
        <f>IF(U2858&gt;0,VLOOKUP(U2858,Jahresfaktoren!$A$32:$B$33,2,),)</f>
        <v>0</v>
      </c>
      <c r="AA2858" s="177" t="str">
        <f t="shared" si="1280"/>
        <v/>
      </c>
      <c r="AB2858" s="177" t="str">
        <f t="shared" si="1281"/>
        <v/>
      </c>
      <c r="AC2858" s="177" t="str">
        <f t="shared" si="1282"/>
        <v/>
      </c>
      <c r="AD2858" s="177" t="str">
        <f t="shared" si="1283"/>
        <v/>
      </c>
      <c r="AE2858" s="177" t="str">
        <f t="shared" si="1284"/>
        <v/>
      </c>
      <c r="AF2858" s="178">
        <f>IF(Q2858&gt;0,VLOOKUP(H2858,Leistungszahlen!$A$11:$C$158,3,),0)</f>
        <v>0</v>
      </c>
      <c r="AG2858" s="178">
        <f>IF(R2858&gt;0,VLOOKUP(H2858,Leistungszahlen!$A$11:$F$158,6,),IF(T2858&gt;0,VLOOKUP(H2858,Leistungszahlen!$A$11:$F$158,6,),0))</f>
        <v>0</v>
      </c>
      <c r="AH2858" s="179">
        <f t="shared" si="1285"/>
        <v>0</v>
      </c>
      <c r="AI2858" s="179">
        <f t="shared" si="1286"/>
        <v>0</v>
      </c>
      <c r="AJ2858" s="179">
        <f t="shared" si="1287"/>
        <v>0</v>
      </c>
      <c r="AK2858" s="179">
        <f t="shared" si="1288"/>
        <v>0</v>
      </c>
      <c r="AL2858" s="179">
        <f t="shared" si="1289"/>
        <v>0</v>
      </c>
      <c r="AM2858" s="180" t="str">
        <f>IF(L2858=1,Stundensätze!$D$13,IF(L2858=2,Stundensätze!$D$17,IF(L2858=4,Stundensätze!$D$21,"")))</f>
        <v/>
      </c>
      <c r="AN2858" s="180" t="str">
        <f>IF(L2858=1,Stundensätze!$D$15,IF(L2858=2,Stundensätze!$D$19,IF(L2858=4,Stundensätze!$D$23,"")))</f>
        <v/>
      </c>
      <c r="AO2858" s="180">
        <f t="shared" si="1290"/>
        <v>0</v>
      </c>
      <c r="AP2858" s="180">
        <f t="shared" si="1291"/>
        <v>0</v>
      </c>
      <c r="AQ2858" s="192" t="str">
        <f t="shared" si="1292"/>
        <v/>
      </c>
      <c r="AR2858" s="192" t="str">
        <f t="shared" si="1293"/>
        <v/>
      </c>
      <c r="AS2858" s="193">
        <f t="shared" si="1294"/>
        <v>0</v>
      </c>
      <c r="AT2858" s="258">
        <f>IF(K2858=0,0,VLOOKUP(K2858,Kostenstellen!A:B,2,FALSE))</f>
        <v>0</v>
      </c>
      <c r="AU2858" s="68" t="str">
        <f t="shared" si="1295"/>
        <v/>
      </c>
      <c r="AV2858" s="68" t="str">
        <f t="shared" si="1296"/>
        <v/>
      </c>
      <c r="AW2858" s="68">
        <f>IF(AF2858=0,0,VLOOKUP($H2858,Leistungszahlen!$A$11:$H$158,4,FALSE))</f>
        <v>0</v>
      </c>
      <c r="AX2858" s="68">
        <f>IF(AF2858=0,0,VLOOKUP($H2858,Leistungszahlen!$A$11:$H$158,5,FALSE))</f>
        <v>0</v>
      </c>
      <c r="AY2858" s="68">
        <f>IF(AG2858=0,0,VLOOKUP($H2858,Leistungszahlen!$A$11:$H$158,6,FALSE))</f>
        <v>0</v>
      </c>
      <c r="AZ2858" s="68">
        <f t="shared" si="1297"/>
        <v>0</v>
      </c>
      <c r="BA2858" s="68">
        <f t="shared" si="1298"/>
        <v>0</v>
      </c>
      <c r="BC2858" s="68">
        <f t="shared" si="1299"/>
        <v>0</v>
      </c>
      <c r="BD2858" s="285"/>
    </row>
    <row r="2859" spans="1:56" s="68" customFormat="1">
      <c r="A2859" s="200"/>
      <c r="B2859" s="200"/>
      <c r="C2859" s="200"/>
      <c r="D2859" s="200"/>
      <c r="E2859" s="200"/>
      <c r="F2859" s="200"/>
      <c r="G2859" s="200"/>
      <c r="H2859" s="201"/>
      <c r="I2859" s="202"/>
      <c r="J2859" s="200"/>
      <c r="K2859" s="176"/>
      <c r="L2859" s="176"/>
      <c r="M2859" s="176"/>
      <c r="N2859" s="286"/>
      <c r="O2859" s="286"/>
      <c r="P2859" s="176"/>
      <c r="Q2859" s="203">
        <f t="shared" si="1275"/>
        <v>0</v>
      </c>
      <c r="R2859" s="203">
        <f t="shared" si="1276"/>
        <v>0</v>
      </c>
      <c r="S2859" s="203">
        <f t="shared" si="1277"/>
        <v>0</v>
      </c>
      <c r="T2859" s="203">
        <f t="shared" si="1278"/>
        <v>0</v>
      </c>
      <c r="U2859" s="203">
        <f t="shared" si="1279"/>
        <v>0</v>
      </c>
      <c r="V2859" s="175">
        <f>IF(Q2859&gt;0,VLOOKUP(Q2859,Jahresfaktoren!$A$11:$B$24,2,),0)</f>
        <v>0</v>
      </c>
      <c r="W2859" s="175">
        <f>IF(R2859&gt;0,VLOOKUP(R2859,Jahresfaktoren!$D$11:$E$24,2,),0)</f>
        <v>0</v>
      </c>
      <c r="X2859" s="175">
        <f>IF(S2859&gt;0,VLOOKUP(S2859,Jahresfaktoren!$A$28:$B$29,2,),0)</f>
        <v>0</v>
      </c>
      <c r="Y2859" s="175">
        <f>IF(T2859&gt;0,VLOOKUP(T2859,Jahresfaktoren!$A$28:$B$29,2,),0)</f>
        <v>0</v>
      </c>
      <c r="Z2859" s="175">
        <f>IF(U2859&gt;0,VLOOKUP(U2859,Jahresfaktoren!$A$32:$B$33,2,),)</f>
        <v>0</v>
      </c>
      <c r="AA2859" s="177" t="str">
        <f t="shared" si="1280"/>
        <v/>
      </c>
      <c r="AB2859" s="177" t="str">
        <f t="shared" si="1281"/>
        <v/>
      </c>
      <c r="AC2859" s="177" t="str">
        <f t="shared" si="1282"/>
        <v/>
      </c>
      <c r="AD2859" s="177" t="str">
        <f t="shared" si="1283"/>
        <v/>
      </c>
      <c r="AE2859" s="177" t="str">
        <f t="shared" si="1284"/>
        <v/>
      </c>
      <c r="AF2859" s="178">
        <f>IF(Q2859&gt;0,VLOOKUP(H2859,Leistungszahlen!$A$11:$C$158,3,),0)</f>
        <v>0</v>
      </c>
      <c r="AG2859" s="178">
        <f>IF(R2859&gt;0,VLOOKUP(H2859,Leistungszahlen!$A$11:$F$158,6,),IF(T2859&gt;0,VLOOKUP(H2859,Leistungszahlen!$A$11:$F$158,6,),0))</f>
        <v>0</v>
      </c>
      <c r="AH2859" s="179">
        <f t="shared" si="1285"/>
        <v>0</v>
      </c>
      <c r="AI2859" s="179">
        <f t="shared" si="1286"/>
        <v>0</v>
      </c>
      <c r="AJ2859" s="179">
        <f t="shared" si="1287"/>
        <v>0</v>
      </c>
      <c r="AK2859" s="179">
        <f t="shared" si="1288"/>
        <v>0</v>
      </c>
      <c r="AL2859" s="179">
        <f t="shared" si="1289"/>
        <v>0</v>
      </c>
      <c r="AM2859" s="180" t="str">
        <f>IF(L2859=1,Stundensätze!$D$13,IF(L2859=2,Stundensätze!$D$17,IF(L2859=4,Stundensätze!$D$21,"")))</f>
        <v/>
      </c>
      <c r="AN2859" s="180" t="str">
        <f>IF(L2859=1,Stundensätze!$D$15,IF(L2859=2,Stundensätze!$D$19,IF(L2859=4,Stundensätze!$D$23,"")))</f>
        <v/>
      </c>
      <c r="AO2859" s="180">
        <f t="shared" si="1290"/>
        <v>0</v>
      </c>
      <c r="AP2859" s="180">
        <f t="shared" si="1291"/>
        <v>0</v>
      </c>
      <c r="AQ2859" s="192" t="str">
        <f t="shared" si="1292"/>
        <v/>
      </c>
      <c r="AR2859" s="192" t="str">
        <f t="shared" si="1293"/>
        <v/>
      </c>
      <c r="AS2859" s="193">
        <f t="shared" si="1294"/>
        <v>0</v>
      </c>
      <c r="AT2859" s="258">
        <f>IF(K2859=0,0,VLOOKUP(K2859,Kostenstellen!A:B,2,FALSE))</f>
        <v>0</v>
      </c>
      <c r="AU2859" s="68" t="str">
        <f t="shared" si="1295"/>
        <v/>
      </c>
      <c r="AV2859" s="68" t="str">
        <f t="shared" si="1296"/>
        <v/>
      </c>
      <c r="AW2859" s="68">
        <f>IF(AF2859=0,0,VLOOKUP($H2859,Leistungszahlen!$A$11:$H$158,4,FALSE))</f>
        <v>0</v>
      </c>
      <c r="AX2859" s="68">
        <f>IF(AF2859=0,0,VLOOKUP($H2859,Leistungszahlen!$A$11:$H$158,5,FALSE))</f>
        <v>0</v>
      </c>
      <c r="AY2859" s="68">
        <f>IF(AG2859=0,0,VLOOKUP($H2859,Leistungszahlen!$A$11:$H$158,6,FALSE))</f>
        <v>0</v>
      </c>
      <c r="AZ2859" s="68">
        <f t="shared" si="1297"/>
        <v>0</v>
      </c>
      <c r="BA2859" s="68">
        <f t="shared" si="1298"/>
        <v>0</v>
      </c>
      <c r="BC2859" s="68">
        <f t="shared" si="1299"/>
        <v>0</v>
      </c>
      <c r="BD2859" s="285"/>
    </row>
    <row r="2860" spans="1:56" s="68" customFormat="1">
      <c r="A2860" s="200"/>
      <c r="B2860" s="200"/>
      <c r="C2860" s="200"/>
      <c r="D2860" s="200"/>
      <c r="E2860" s="200"/>
      <c r="F2860" s="200"/>
      <c r="G2860" s="200"/>
      <c r="H2860" s="201"/>
      <c r="I2860" s="202"/>
      <c r="J2860" s="200"/>
      <c r="K2860" s="176"/>
      <c r="L2860" s="176"/>
      <c r="M2860" s="176"/>
      <c r="N2860" s="286"/>
      <c r="O2860" s="286"/>
      <c r="P2860" s="176"/>
      <c r="Q2860" s="203">
        <f t="shared" si="1275"/>
        <v>0</v>
      </c>
      <c r="R2860" s="203">
        <f t="shared" si="1276"/>
        <v>0</v>
      </c>
      <c r="S2860" s="203">
        <f t="shared" si="1277"/>
        <v>0</v>
      </c>
      <c r="T2860" s="203">
        <f t="shared" si="1278"/>
        <v>0</v>
      </c>
      <c r="U2860" s="203">
        <f t="shared" si="1279"/>
        <v>0</v>
      </c>
      <c r="V2860" s="175">
        <f>IF(Q2860&gt;0,VLOOKUP(Q2860,Jahresfaktoren!$A$11:$B$24,2,),0)</f>
        <v>0</v>
      </c>
      <c r="W2860" s="175">
        <f>IF(R2860&gt;0,VLOOKUP(R2860,Jahresfaktoren!$D$11:$E$24,2,),0)</f>
        <v>0</v>
      </c>
      <c r="X2860" s="175">
        <f>IF(S2860&gt;0,VLOOKUP(S2860,Jahresfaktoren!$A$28:$B$29,2,),0)</f>
        <v>0</v>
      </c>
      <c r="Y2860" s="175">
        <f>IF(T2860&gt;0,VLOOKUP(T2860,Jahresfaktoren!$A$28:$B$29,2,),0)</f>
        <v>0</v>
      </c>
      <c r="Z2860" s="175">
        <f>IF(U2860&gt;0,VLOOKUP(U2860,Jahresfaktoren!$A$32:$B$33,2,),)</f>
        <v>0</v>
      </c>
      <c r="AA2860" s="177" t="str">
        <f t="shared" ref="AA2860:AA2918" si="1300">IF(Q2860&gt;0,V2860*I2860,"")</f>
        <v/>
      </c>
      <c r="AB2860" s="177" t="str">
        <f t="shared" ref="AB2860:AB2918" si="1301">IF(R2860&gt;0,W2860*I2860,"")</f>
        <v/>
      </c>
      <c r="AC2860" s="177" t="str">
        <f t="shared" ref="AC2860:AC2918" si="1302">IF(S2860&gt;0,X2860*I2860,"")</f>
        <v/>
      </c>
      <c r="AD2860" s="177" t="str">
        <f t="shared" ref="AD2860:AD2918" si="1303">IF(T2860&gt;0,Y2860*I2860,"")</f>
        <v/>
      </c>
      <c r="AE2860" s="177" t="str">
        <f t="shared" ref="AE2860:AE2918" si="1304">IF(U2860&gt;0,Z2860*I2860,"")</f>
        <v/>
      </c>
      <c r="AF2860" s="178">
        <f>IF(Q2860&gt;0,VLOOKUP(H2860,Leistungszahlen!$A$11:$C$158,3,),0)</f>
        <v>0</v>
      </c>
      <c r="AG2860" s="178">
        <f>IF(R2860&gt;0,VLOOKUP(H2860,Leistungszahlen!$A$11:$F$158,6,),IF(T2860&gt;0,VLOOKUP(H2860,Leistungszahlen!$A$11:$F$158,6,),0))</f>
        <v>0</v>
      </c>
      <c r="AH2860" s="179">
        <f t="shared" ref="AH2860:AH2918" si="1305">IF(Q2860&gt;0,AA2860/AF2860,0)</f>
        <v>0</v>
      </c>
      <c r="AI2860" s="179">
        <f t="shared" ref="AI2860:AI2918" si="1306">IF(R2860&gt;0,AB2860/AG2860,0)</f>
        <v>0</v>
      </c>
      <c r="AJ2860" s="179">
        <f t="shared" ref="AJ2860:AJ2918" si="1307">IF(S2860&gt;0,AC2860/AF2860,0)</f>
        <v>0</v>
      </c>
      <c r="AK2860" s="179">
        <f t="shared" ref="AK2860:AK2918" si="1308">IF(T2860&gt;0,AD2860/AG2860,0)</f>
        <v>0</v>
      </c>
      <c r="AL2860" s="179">
        <f t="shared" ref="AL2860:AL2918" si="1309">IF(U2860&gt;0,AE2860/AF2860,0)</f>
        <v>0</v>
      </c>
      <c r="AM2860" s="180" t="str">
        <f>IF(L2860=1,Stundensätze!$D$13,IF(L2860=2,Stundensätze!$D$17,IF(L2860=4,Stundensätze!$D$21,"")))</f>
        <v/>
      </c>
      <c r="AN2860" s="180" t="str">
        <f>IF(L2860=1,Stundensätze!$D$15,IF(L2860=2,Stundensätze!$D$19,IF(L2860=4,Stundensätze!$D$23,"")))</f>
        <v/>
      </c>
      <c r="AO2860" s="180">
        <f t="shared" ref="AO2860:AO2918" si="1310">IF(OR(Q2860&gt;0,R2860&gt;0),((AH2860+AI2860)*AM2860),0)</f>
        <v>0</v>
      </c>
      <c r="AP2860" s="180">
        <f t="shared" ref="AP2860:AP2918" si="1311">IF(OR(S2860&gt;0,T2860&gt;0,U2860&gt;0),((AJ2860+AK2860+AL2860)*AN2860),0)</f>
        <v>0</v>
      </c>
      <c r="AQ2860" s="192" t="str">
        <f t="shared" ref="AQ2860:AQ2918" si="1312">IF(I2860&gt;0,AP2860+AO2860,"")</f>
        <v/>
      </c>
      <c r="AR2860" s="192" t="str">
        <f t="shared" ref="AR2860:AR2918" si="1313">IF(I2860&gt;0,AQ2860/12,"")</f>
        <v/>
      </c>
      <c r="AS2860" s="193">
        <f t="shared" ref="AS2860:AS2918" si="1314">IF(OR(Q2860&gt;0,R2860&gt;0,S2860&gt;0,T2860&gt;0,U2860&gt;0),(SUM(AH2860:AL2860)),0)</f>
        <v>0</v>
      </c>
      <c r="AT2860" s="258">
        <f>IF(K2860=0,0,VLOOKUP(K2860,Kostenstellen!A:B,2,FALSE))</f>
        <v>0</v>
      </c>
      <c r="AU2860" s="68" t="str">
        <f t="shared" si="1295"/>
        <v/>
      </c>
      <c r="AV2860" s="68" t="str">
        <f t="shared" si="1296"/>
        <v/>
      </c>
      <c r="AW2860" s="68">
        <f>IF(AF2860=0,0,VLOOKUP($H2860,Leistungszahlen!$A$11:$H$158,4,FALSE))</f>
        <v>0</v>
      </c>
      <c r="AX2860" s="68">
        <f>IF(AF2860=0,0,VLOOKUP($H2860,Leistungszahlen!$A$11:$H$158,5,FALSE))</f>
        <v>0</v>
      </c>
      <c r="AY2860" s="68">
        <f>IF(AG2860=0,0,VLOOKUP($H2860,Leistungszahlen!$A$11:$H$158,6,FALSE))</f>
        <v>0</v>
      </c>
      <c r="AZ2860" s="68">
        <f t="shared" si="1297"/>
        <v>0</v>
      </c>
      <c r="BA2860" s="68">
        <f t="shared" si="1298"/>
        <v>0</v>
      </c>
      <c r="BC2860" s="68">
        <f t="shared" ref="BC2860:BC2918" si="1315">IF(BA2860&gt;0,"Die Leistungswerte sind unter- oder überschritten",0)</f>
        <v>0</v>
      </c>
      <c r="BD2860" s="285"/>
    </row>
    <row r="2861" spans="1:56" s="68" customFormat="1">
      <c r="A2861" s="200"/>
      <c r="B2861" s="200"/>
      <c r="C2861" s="200"/>
      <c r="D2861" s="200"/>
      <c r="E2861" s="200"/>
      <c r="F2861" s="200"/>
      <c r="G2861" s="200"/>
      <c r="H2861" s="201"/>
      <c r="I2861" s="202"/>
      <c r="J2861" s="200"/>
      <c r="K2861" s="176"/>
      <c r="L2861" s="176"/>
      <c r="M2861" s="176"/>
      <c r="N2861" s="286"/>
      <c r="O2861" s="286"/>
      <c r="P2861" s="176"/>
      <c r="Q2861" s="203">
        <f t="shared" si="1275"/>
        <v>0</v>
      </c>
      <c r="R2861" s="203">
        <f t="shared" si="1276"/>
        <v>0</v>
      </c>
      <c r="S2861" s="203">
        <f t="shared" si="1277"/>
        <v>0</v>
      </c>
      <c r="T2861" s="203">
        <f t="shared" si="1278"/>
        <v>0</v>
      </c>
      <c r="U2861" s="203">
        <f t="shared" si="1279"/>
        <v>0</v>
      </c>
      <c r="V2861" s="175">
        <f>IF(Q2861&gt;0,VLOOKUP(Q2861,Jahresfaktoren!$A$11:$B$24,2,),0)</f>
        <v>0</v>
      </c>
      <c r="W2861" s="175">
        <f>IF(R2861&gt;0,VLOOKUP(R2861,Jahresfaktoren!$D$11:$E$24,2,),0)</f>
        <v>0</v>
      </c>
      <c r="X2861" s="175">
        <f>IF(S2861&gt;0,VLOOKUP(S2861,Jahresfaktoren!$A$28:$B$29,2,),0)</f>
        <v>0</v>
      </c>
      <c r="Y2861" s="175">
        <f>IF(T2861&gt;0,VLOOKUP(T2861,Jahresfaktoren!$A$28:$B$29,2,),0)</f>
        <v>0</v>
      </c>
      <c r="Z2861" s="175">
        <f>IF(U2861&gt;0,VLOOKUP(U2861,Jahresfaktoren!$A$32:$B$33,2,),)</f>
        <v>0</v>
      </c>
      <c r="AA2861" s="177" t="str">
        <f t="shared" si="1300"/>
        <v/>
      </c>
      <c r="AB2861" s="177" t="str">
        <f t="shared" si="1301"/>
        <v/>
      </c>
      <c r="AC2861" s="177" t="str">
        <f t="shared" si="1302"/>
        <v/>
      </c>
      <c r="AD2861" s="177" t="str">
        <f t="shared" si="1303"/>
        <v/>
      </c>
      <c r="AE2861" s="177" t="str">
        <f t="shared" si="1304"/>
        <v/>
      </c>
      <c r="AF2861" s="178">
        <f>IF(Q2861&gt;0,VLOOKUP(H2861,Leistungszahlen!$A$11:$C$158,3,),0)</f>
        <v>0</v>
      </c>
      <c r="AG2861" s="178">
        <f>IF(R2861&gt;0,VLOOKUP(H2861,Leistungszahlen!$A$11:$F$158,6,),IF(T2861&gt;0,VLOOKUP(H2861,Leistungszahlen!$A$11:$F$158,6,),0))</f>
        <v>0</v>
      </c>
      <c r="AH2861" s="179">
        <f t="shared" si="1305"/>
        <v>0</v>
      </c>
      <c r="AI2861" s="179">
        <f t="shared" si="1306"/>
        <v>0</v>
      </c>
      <c r="AJ2861" s="179">
        <f t="shared" si="1307"/>
        <v>0</v>
      </c>
      <c r="AK2861" s="179">
        <f t="shared" si="1308"/>
        <v>0</v>
      </c>
      <c r="AL2861" s="179">
        <f t="shared" si="1309"/>
        <v>0</v>
      </c>
      <c r="AM2861" s="180" t="str">
        <f>IF(L2861=1,Stundensätze!$D$13,IF(L2861=2,Stundensätze!$D$17,IF(L2861=4,Stundensätze!$D$21,"")))</f>
        <v/>
      </c>
      <c r="AN2861" s="180" t="str">
        <f>IF(L2861=1,Stundensätze!$D$15,IF(L2861=2,Stundensätze!$D$19,IF(L2861=4,Stundensätze!$D$23,"")))</f>
        <v/>
      </c>
      <c r="AO2861" s="180">
        <f t="shared" si="1310"/>
        <v>0</v>
      </c>
      <c r="AP2861" s="180">
        <f t="shared" si="1311"/>
        <v>0</v>
      </c>
      <c r="AQ2861" s="192" t="str">
        <f t="shared" si="1312"/>
        <v/>
      </c>
      <c r="AR2861" s="192" t="str">
        <f t="shared" si="1313"/>
        <v/>
      </c>
      <c r="AS2861" s="193">
        <f t="shared" si="1314"/>
        <v>0</v>
      </c>
      <c r="AT2861" s="258">
        <f>IF(K2861=0,0,VLOOKUP(K2861,Kostenstellen!A:B,2,FALSE))</f>
        <v>0</v>
      </c>
      <c r="AU2861" s="68" t="str">
        <f t="shared" si="1295"/>
        <v/>
      </c>
      <c r="AV2861" s="68" t="str">
        <f t="shared" si="1296"/>
        <v/>
      </c>
      <c r="AW2861" s="68">
        <f>IF(AF2861=0,0,VLOOKUP($H2861,Leistungszahlen!$A$11:$H$158,4,FALSE))</f>
        <v>0</v>
      </c>
      <c r="AX2861" s="68">
        <f>IF(AF2861=0,0,VLOOKUP($H2861,Leistungszahlen!$A$11:$H$158,5,FALSE))</f>
        <v>0</v>
      </c>
      <c r="AY2861" s="68">
        <f>IF(AG2861=0,0,VLOOKUP($H2861,Leistungszahlen!$A$11:$H$158,6,FALSE))</f>
        <v>0</v>
      </c>
      <c r="AZ2861" s="68">
        <f t="shared" si="1297"/>
        <v>0</v>
      </c>
      <c r="BA2861" s="68">
        <f t="shared" si="1298"/>
        <v>0</v>
      </c>
      <c r="BC2861" s="68">
        <f t="shared" si="1315"/>
        <v>0</v>
      </c>
      <c r="BD2861" s="285"/>
    </row>
    <row r="2862" spans="1:56" s="68" customFormat="1">
      <c r="A2862" s="200"/>
      <c r="B2862" s="200"/>
      <c r="C2862" s="200"/>
      <c r="D2862" s="200"/>
      <c r="E2862" s="200"/>
      <c r="F2862" s="200"/>
      <c r="G2862" s="200"/>
      <c r="H2862" s="201"/>
      <c r="I2862" s="202"/>
      <c r="J2862" s="200"/>
      <c r="K2862" s="176"/>
      <c r="L2862" s="176"/>
      <c r="M2862" s="176"/>
      <c r="N2862" s="286"/>
      <c r="O2862" s="286"/>
      <c r="P2862" s="176"/>
      <c r="Q2862" s="203">
        <f t="shared" si="1275"/>
        <v>0</v>
      </c>
      <c r="R2862" s="203">
        <f t="shared" si="1276"/>
        <v>0</v>
      </c>
      <c r="S2862" s="203">
        <f t="shared" si="1277"/>
        <v>0</v>
      </c>
      <c r="T2862" s="203">
        <f t="shared" si="1278"/>
        <v>0</v>
      </c>
      <c r="U2862" s="203">
        <f t="shared" si="1279"/>
        <v>0</v>
      </c>
      <c r="V2862" s="175">
        <f>IF(Q2862&gt;0,VLOOKUP(Q2862,Jahresfaktoren!$A$11:$B$24,2,),0)</f>
        <v>0</v>
      </c>
      <c r="W2862" s="175">
        <f>IF(R2862&gt;0,VLOOKUP(R2862,Jahresfaktoren!$D$11:$E$24,2,),0)</f>
        <v>0</v>
      </c>
      <c r="X2862" s="175">
        <f>IF(S2862&gt;0,VLOOKUP(S2862,Jahresfaktoren!$A$28:$B$29,2,),0)</f>
        <v>0</v>
      </c>
      <c r="Y2862" s="175">
        <f>IF(T2862&gt;0,VLOOKUP(T2862,Jahresfaktoren!$A$28:$B$29,2,),0)</f>
        <v>0</v>
      </c>
      <c r="Z2862" s="175">
        <f>IF(U2862&gt;0,VLOOKUP(U2862,Jahresfaktoren!$A$32:$B$33,2,),)</f>
        <v>0</v>
      </c>
      <c r="AA2862" s="177" t="str">
        <f t="shared" si="1300"/>
        <v/>
      </c>
      <c r="AB2862" s="177" t="str">
        <f t="shared" si="1301"/>
        <v/>
      </c>
      <c r="AC2862" s="177" t="str">
        <f t="shared" si="1302"/>
        <v/>
      </c>
      <c r="AD2862" s="177" t="str">
        <f t="shared" si="1303"/>
        <v/>
      </c>
      <c r="AE2862" s="177" t="str">
        <f t="shared" si="1304"/>
        <v/>
      </c>
      <c r="AF2862" s="178">
        <f>IF(Q2862&gt;0,VLOOKUP(H2862,Leistungszahlen!$A$11:$C$158,3,),0)</f>
        <v>0</v>
      </c>
      <c r="AG2862" s="178">
        <f>IF(R2862&gt;0,VLOOKUP(H2862,Leistungszahlen!$A$11:$F$158,6,),IF(T2862&gt;0,VLOOKUP(H2862,Leistungszahlen!$A$11:$F$158,6,),0))</f>
        <v>0</v>
      </c>
      <c r="AH2862" s="179">
        <f t="shared" si="1305"/>
        <v>0</v>
      </c>
      <c r="AI2862" s="179">
        <f t="shared" si="1306"/>
        <v>0</v>
      </c>
      <c r="AJ2862" s="179">
        <f t="shared" si="1307"/>
        <v>0</v>
      </c>
      <c r="AK2862" s="179">
        <f t="shared" si="1308"/>
        <v>0</v>
      </c>
      <c r="AL2862" s="179">
        <f t="shared" si="1309"/>
        <v>0</v>
      </c>
      <c r="AM2862" s="180" t="str">
        <f>IF(L2862=1,Stundensätze!$D$13,IF(L2862=2,Stundensätze!$D$17,IF(L2862=4,Stundensätze!$D$21,"")))</f>
        <v/>
      </c>
      <c r="AN2862" s="180" t="str">
        <f>IF(L2862=1,Stundensätze!$D$15,IF(L2862=2,Stundensätze!$D$19,IF(L2862=4,Stundensätze!$D$23,"")))</f>
        <v/>
      </c>
      <c r="AO2862" s="180">
        <f t="shared" si="1310"/>
        <v>0</v>
      </c>
      <c r="AP2862" s="180">
        <f t="shared" si="1311"/>
        <v>0</v>
      </c>
      <c r="AQ2862" s="192" t="str">
        <f t="shared" si="1312"/>
        <v/>
      </c>
      <c r="AR2862" s="192" t="str">
        <f t="shared" si="1313"/>
        <v/>
      </c>
      <c r="AS2862" s="193">
        <f t="shared" si="1314"/>
        <v>0</v>
      </c>
      <c r="AT2862" s="258">
        <f>IF(K2862=0,0,VLOOKUP(K2862,Kostenstellen!A:B,2,FALSE))</f>
        <v>0</v>
      </c>
      <c r="AU2862" s="68" t="str">
        <f t="shared" si="1295"/>
        <v/>
      </c>
      <c r="AV2862" s="68" t="str">
        <f t="shared" si="1296"/>
        <v/>
      </c>
      <c r="AW2862" s="68">
        <f>IF(AF2862=0,0,VLOOKUP($H2862,Leistungszahlen!$A$11:$H$158,4,FALSE))</f>
        <v>0</v>
      </c>
      <c r="AX2862" s="68">
        <f>IF(AF2862=0,0,VLOOKUP($H2862,Leistungszahlen!$A$11:$H$158,5,FALSE))</f>
        <v>0</v>
      </c>
      <c r="AY2862" s="68">
        <f>IF(AG2862=0,0,VLOOKUP($H2862,Leistungszahlen!$A$11:$H$158,6,FALSE))</f>
        <v>0</v>
      </c>
      <c r="AZ2862" s="68">
        <f t="shared" si="1297"/>
        <v>0</v>
      </c>
      <c r="BA2862" s="68">
        <f t="shared" si="1298"/>
        <v>0</v>
      </c>
      <c r="BC2862" s="68">
        <f t="shared" si="1315"/>
        <v>0</v>
      </c>
      <c r="BD2862" s="285"/>
    </row>
    <row r="2863" spans="1:56" s="68" customFormat="1">
      <c r="A2863" s="200"/>
      <c r="B2863" s="200"/>
      <c r="C2863" s="200"/>
      <c r="D2863" s="200"/>
      <c r="E2863" s="200"/>
      <c r="F2863" s="200"/>
      <c r="G2863" s="200"/>
      <c r="H2863" s="201"/>
      <c r="I2863" s="202"/>
      <c r="J2863" s="200"/>
      <c r="K2863" s="176"/>
      <c r="L2863" s="176"/>
      <c r="M2863" s="176"/>
      <c r="N2863" s="286"/>
      <c r="O2863" s="286"/>
      <c r="P2863" s="176"/>
      <c r="Q2863" s="203">
        <f t="shared" si="1275"/>
        <v>0</v>
      </c>
      <c r="R2863" s="203">
        <f t="shared" si="1276"/>
        <v>0</v>
      </c>
      <c r="S2863" s="203">
        <f t="shared" si="1277"/>
        <v>0</v>
      </c>
      <c r="T2863" s="203">
        <f t="shared" si="1278"/>
        <v>0</v>
      </c>
      <c r="U2863" s="203">
        <f t="shared" si="1279"/>
        <v>0</v>
      </c>
      <c r="V2863" s="175">
        <f>IF(Q2863&gt;0,VLOOKUP(Q2863,Jahresfaktoren!$A$11:$B$24,2,),0)</f>
        <v>0</v>
      </c>
      <c r="W2863" s="175">
        <f>IF(R2863&gt;0,VLOOKUP(R2863,Jahresfaktoren!$D$11:$E$24,2,),0)</f>
        <v>0</v>
      </c>
      <c r="X2863" s="175">
        <f>IF(S2863&gt;0,VLOOKUP(S2863,Jahresfaktoren!$A$28:$B$29,2,),0)</f>
        <v>0</v>
      </c>
      <c r="Y2863" s="175">
        <f>IF(T2863&gt;0,VLOOKUP(T2863,Jahresfaktoren!$A$28:$B$29,2,),0)</f>
        <v>0</v>
      </c>
      <c r="Z2863" s="175">
        <f>IF(U2863&gt;0,VLOOKUP(U2863,Jahresfaktoren!$A$32:$B$33,2,),)</f>
        <v>0</v>
      </c>
      <c r="AA2863" s="177" t="str">
        <f t="shared" si="1300"/>
        <v/>
      </c>
      <c r="AB2863" s="177" t="str">
        <f t="shared" si="1301"/>
        <v/>
      </c>
      <c r="AC2863" s="177" t="str">
        <f t="shared" si="1302"/>
        <v/>
      </c>
      <c r="AD2863" s="177" t="str">
        <f t="shared" si="1303"/>
        <v/>
      </c>
      <c r="AE2863" s="177" t="str">
        <f t="shared" si="1304"/>
        <v/>
      </c>
      <c r="AF2863" s="178">
        <f>IF(Q2863&gt;0,VLOOKUP(H2863,Leistungszahlen!$A$11:$C$158,3,),0)</f>
        <v>0</v>
      </c>
      <c r="AG2863" s="178">
        <f>IF(R2863&gt;0,VLOOKUP(H2863,Leistungszahlen!$A$11:$F$158,6,),IF(T2863&gt;0,VLOOKUP(H2863,Leistungszahlen!$A$11:$F$158,6,),0))</f>
        <v>0</v>
      </c>
      <c r="AH2863" s="179">
        <f t="shared" si="1305"/>
        <v>0</v>
      </c>
      <c r="AI2863" s="179">
        <f t="shared" si="1306"/>
        <v>0</v>
      </c>
      <c r="AJ2863" s="179">
        <f t="shared" si="1307"/>
        <v>0</v>
      </c>
      <c r="AK2863" s="179">
        <f t="shared" si="1308"/>
        <v>0</v>
      </c>
      <c r="AL2863" s="179">
        <f t="shared" si="1309"/>
        <v>0</v>
      </c>
      <c r="AM2863" s="180" t="str">
        <f>IF(L2863=1,Stundensätze!$D$13,IF(L2863=2,Stundensätze!$D$17,IF(L2863=4,Stundensätze!$D$21,"")))</f>
        <v/>
      </c>
      <c r="AN2863" s="180" t="str">
        <f>IF(L2863=1,Stundensätze!$D$15,IF(L2863=2,Stundensätze!$D$19,IF(L2863=4,Stundensätze!$D$23,"")))</f>
        <v/>
      </c>
      <c r="AO2863" s="180">
        <f t="shared" si="1310"/>
        <v>0</v>
      </c>
      <c r="AP2863" s="180">
        <f t="shared" si="1311"/>
        <v>0</v>
      </c>
      <c r="AQ2863" s="192" t="str">
        <f t="shared" si="1312"/>
        <v/>
      </c>
      <c r="AR2863" s="192" t="str">
        <f t="shared" si="1313"/>
        <v/>
      </c>
      <c r="AS2863" s="193">
        <f t="shared" si="1314"/>
        <v>0</v>
      </c>
      <c r="AT2863" s="258">
        <f>IF(K2863=0,0,VLOOKUP(K2863,Kostenstellen!A:B,2,FALSE))</f>
        <v>0</v>
      </c>
      <c r="AU2863" s="68" t="str">
        <f t="shared" si="1295"/>
        <v/>
      </c>
      <c r="AV2863" s="68" t="str">
        <f t="shared" si="1296"/>
        <v/>
      </c>
      <c r="AW2863" s="68">
        <f>IF(AF2863=0,0,VLOOKUP($H2863,Leistungszahlen!$A$11:$H$158,4,FALSE))</f>
        <v>0</v>
      </c>
      <c r="AX2863" s="68">
        <f>IF(AF2863=0,0,VLOOKUP($H2863,Leistungszahlen!$A$11:$H$158,5,FALSE))</f>
        <v>0</v>
      </c>
      <c r="AY2863" s="68">
        <f>IF(AG2863=0,0,VLOOKUP($H2863,Leistungszahlen!$A$11:$H$158,6,FALSE))</f>
        <v>0</v>
      </c>
      <c r="AZ2863" s="68">
        <f t="shared" si="1297"/>
        <v>0</v>
      </c>
      <c r="BA2863" s="68">
        <f t="shared" si="1298"/>
        <v>0</v>
      </c>
      <c r="BC2863" s="68">
        <f t="shared" si="1315"/>
        <v>0</v>
      </c>
      <c r="BD2863" s="285"/>
    </row>
    <row r="2864" spans="1:56" s="68" customFormat="1">
      <c r="A2864" s="200"/>
      <c r="B2864" s="200"/>
      <c r="C2864" s="200"/>
      <c r="D2864" s="200"/>
      <c r="E2864" s="200"/>
      <c r="F2864" s="200"/>
      <c r="G2864" s="200"/>
      <c r="H2864" s="201"/>
      <c r="I2864" s="202"/>
      <c r="J2864" s="200"/>
      <c r="K2864" s="176"/>
      <c r="L2864" s="176"/>
      <c r="M2864" s="176"/>
      <c r="N2864" s="286"/>
      <c r="O2864" s="286"/>
      <c r="P2864" s="176"/>
      <c r="Q2864" s="203">
        <f t="shared" si="1275"/>
        <v>0</v>
      </c>
      <c r="R2864" s="203">
        <f t="shared" si="1276"/>
        <v>0</v>
      </c>
      <c r="S2864" s="203">
        <f t="shared" si="1277"/>
        <v>0</v>
      </c>
      <c r="T2864" s="203">
        <f t="shared" si="1278"/>
        <v>0</v>
      </c>
      <c r="U2864" s="203">
        <f t="shared" si="1279"/>
        <v>0</v>
      </c>
      <c r="V2864" s="175">
        <f>IF(Q2864&gt;0,VLOOKUP(Q2864,Jahresfaktoren!$A$11:$B$24,2,),0)</f>
        <v>0</v>
      </c>
      <c r="W2864" s="175">
        <f>IF(R2864&gt;0,VLOOKUP(R2864,Jahresfaktoren!$D$11:$E$24,2,),0)</f>
        <v>0</v>
      </c>
      <c r="X2864" s="175">
        <f>IF(S2864&gt;0,VLOOKUP(S2864,Jahresfaktoren!$A$28:$B$29,2,),0)</f>
        <v>0</v>
      </c>
      <c r="Y2864" s="175">
        <f>IF(T2864&gt;0,VLOOKUP(T2864,Jahresfaktoren!$A$28:$B$29,2,),0)</f>
        <v>0</v>
      </c>
      <c r="Z2864" s="175">
        <f>IF(U2864&gt;0,VLOOKUP(U2864,Jahresfaktoren!$A$32:$B$33,2,),)</f>
        <v>0</v>
      </c>
      <c r="AA2864" s="177" t="str">
        <f t="shared" si="1300"/>
        <v/>
      </c>
      <c r="AB2864" s="177" t="str">
        <f t="shared" si="1301"/>
        <v/>
      </c>
      <c r="AC2864" s="177" t="str">
        <f t="shared" si="1302"/>
        <v/>
      </c>
      <c r="AD2864" s="177" t="str">
        <f t="shared" si="1303"/>
        <v/>
      </c>
      <c r="AE2864" s="177" t="str">
        <f t="shared" si="1304"/>
        <v/>
      </c>
      <c r="AF2864" s="178">
        <f>IF(Q2864&gt;0,VLOOKUP(H2864,Leistungszahlen!$A$11:$C$158,3,),0)</f>
        <v>0</v>
      </c>
      <c r="AG2864" s="178">
        <f>IF(R2864&gt;0,VLOOKUP(H2864,Leistungszahlen!$A$11:$F$158,6,),IF(T2864&gt;0,VLOOKUP(H2864,Leistungszahlen!$A$11:$F$158,6,),0))</f>
        <v>0</v>
      </c>
      <c r="AH2864" s="179">
        <f t="shared" si="1305"/>
        <v>0</v>
      </c>
      <c r="AI2864" s="179">
        <f t="shared" si="1306"/>
        <v>0</v>
      </c>
      <c r="AJ2864" s="179">
        <f t="shared" si="1307"/>
        <v>0</v>
      </c>
      <c r="AK2864" s="179">
        <f t="shared" si="1308"/>
        <v>0</v>
      </c>
      <c r="AL2864" s="179">
        <f t="shared" si="1309"/>
        <v>0</v>
      </c>
      <c r="AM2864" s="180" t="str">
        <f>IF(L2864=1,Stundensätze!$D$13,IF(L2864=2,Stundensätze!$D$17,IF(L2864=4,Stundensätze!$D$21,"")))</f>
        <v/>
      </c>
      <c r="AN2864" s="180" t="str">
        <f>IF(L2864=1,Stundensätze!$D$15,IF(L2864=2,Stundensätze!$D$19,IF(L2864=4,Stundensätze!$D$23,"")))</f>
        <v/>
      </c>
      <c r="AO2864" s="180">
        <f t="shared" si="1310"/>
        <v>0</v>
      </c>
      <c r="AP2864" s="180">
        <f t="shared" si="1311"/>
        <v>0</v>
      </c>
      <c r="AQ2864" s="192" t="str">
        <f t="shared" si="1312"/>
        <v/>
      </c>
      <c r="AR2864" s="192" t="str">
        <f t="shared" si="1313"/>
        <v/>
      </c>
      <c r="AS2864" s="193">
        <f t="shared" si="1314"/>
        <v>0</v>
      </c>
      <c r="AT2864" s="258">
        <f>IF(K2864=0,0,VLOOKUP(K2864,Kostenstellen!A:B,2,FALSE))</f>
        <v>0</v>
      </c>
      <c r="AU2864" s="68" t="str">
        <f t="shared" si="1295"/>
        <v/>
      </c>
      <c r="AV2864" s="68" t="str">
        <f t="shared" si="1296"/>
        <v/>
      </c>
      <c r="AW2864" s="68">
        <f>IF(AF2864=0,0,VLOOKUP($H2864,Leistungszahlen!$A$11:$H$158,4,FALSE))</f>
        <v>0</v>
      </c>
      <c r="AX2864" s="68">
        <f>IF(AF2864=0,0,VLOOKUP($H2864,Leistungszahlen!$A$11:$H$158,5,FALSE))</f>
        <v>0</v>
      </c>
      <c r="AY2864" s="68">
        <f>IF(AG2864=0,0,VLOOKUP($H2864,Leistungszahlen!$A$11:$H$158,6,FALSE))</f>
        <v>0</v>
      </c>
      <c r="AZ2864" s="68">
        <f t="shared" si="1297"/>
        <v>0</v>
      </c>
      <c r="BA2864" s="68">
        <f t="shared" si="1298"/>
        <v>0</v>
      </c>
      <c r="BC2864" s="68">
        <f t="shared" si="1315"/>
        <v>0</v>
      </c>
      <c r="BD2864" s="285"/>
    </row>
    <row r="2865" spans="1:56" s="68" customFormat="1">
      <c r="A2865" s="200"/>
      <c r="B2865" s="200"/>
      <c r="C2865" s="200"/>
      <c r="D2865" s="200"/>
      <c r="E2865" s="200"/>
      <c r="F2865" s="200"/>
      <c r="G2865" s="200"/>
      <c r="H2865" s="201"/>
      <c r="I2865" s="202"/>
      <c r="J2865" s="200"/>
      <c r="K2865" s="176"/>
      <c r="L2865" s="176"/>
      <c r="M2865" s="176"/>
      <c r="N2865" s="286"/>
      <c r="O2865" s="286"/>
      <c r="P2865" s="176"/>
      <c r="Q2865" s="203">
        <f t="shared" si="1275"/>
        <v>0</v>
      </c>
      <c r="R2865" s="203">
        <f t="shared" si="1276"/>
        <v>0</v>
      </c>
      <c r="S2865" s="203">
        <f t="shared" si="1277"/>
        <v>0</v>
      </c>
      <c r="T2865" s="203">
        <f t="shared" si="1278"/>
        <v>0</v>
      </c>
      <c r="U2865" s="203">
        <f t="shared" si="1279"/>
        <v>0</v>
      </c>
      <c r="V2865" s="175">
        <f>IF(Q2865&gt;0,VLOOKUP(Q2865,Jahresfaktoren!$A$11:$B$24,2,),0)</f>
        <v>0</v>
      </c>
      <c r="W2865" s="175">
        <f>IF(R2865&gt;0,VLOOKUP(R2865,Jahresfaktoren!$D$11:$E$24,2,),0)</f>
        <v>0</v>
      </c>
      <c r="X2865" s="175">
        <f>IF(S2865&gt;0,VLOOKUP(S2865,Jahresfaktoren!$A$28:$B$29,2,),0)</f>
        <v>0</v>
      </c>
      <c r="Y2865" s="175">
        <f>IF(T2865&gt;0,VLOOKUP(T2865,Jahresfaktoren!$A$28:$B$29,2,),0)</f>
        <v>0</v>
      </c>
      <c r="Z2865" s="175">
        <f>IF(U2865&gt;0,VLOOKUP(U2865,Jahresfaktoren!$A$32:$B$33,2,),)</f>
        <v>0</v>
      </c>
      <c r="AA2865" s="177" t="str">
        <f t="shared" si="1300"/>
        <v/>
      </c>
      <c r="AB2865" s="177" t="str">
        <f t="shared" si="1301"/>
        <v/>
      </c>
      <c r="AC2865" s="177" t="str">
        <f t="shared" si="1302"/>
        <v/>
      </c>
      <c r="AD2865" s="177" t="str">
        <f t="shared" si="1303"/>
        <v/>
      </c>
      <c r="AE2865" s="177" t="str">
        <f t="shared" si="1304"/>
        <v/>
      </c>
      <c r="AF2865" s="178">
        <f>IF(Q2865&gt;0,VLOOKUP(H2865,Leistungszahlen!$A$11:$C$158,3,),0)</f>
        <v>0</v>
      </c>
      <c r="AG2865" s="178">
        <f>IF(R2865&gt;0,VLOOKUP(H2865,Leistungszahlen!$A$11:$F$158,6,),IF(T2865&gt;0,VLOOKUP(H2865,Leistungszahlen!$A$11:$F$158,6,),0))</f>
        <v>0</v>
      </c>
      <c r="AH2865" s="179">
        <f t="shared" si="1305"/>
        <v>0</v>
      </c>
      <c r="AI2865" s="179">
        <f t="shared" si="1306"/>
        <v>0</v>
      </c>
      <c r="AJ2865" s="179">
        <f t="shared" si="1307"/>
        <v>0</v>
      </c>
      <c r="AK2865" s="179">
        <f t="shared" si="1308"/>
        <v>0</v>
      </c>
      <c r="AL2865" s="179">
        <f t="shared" si="1309"/>
        <v>0</v>
      </c>
      <c r="AM2865" s="180" t="str">
        <f>IF(L2865=1,Stundensätze!$D$13,IF(L2865=2,Stundensätze!$D$17,IF(L2865=4,Stundensätze!$D$21,"")))</f>
        <v/>
      </c>
      <c r="AN2865" s="180" t="str">
        <f>IF(L2865=1,Stundensätze!$D$15,IF(L2865=2,Stundensätze!$D$19,IF(L2865=4,Stundensätze!$D$23,"")))</f>
        <v/>
      </c>
      <c r="AO2865" s="180">
        <f t="shared" si="1310"/>
        <v>0</v>
      </c>
      <c r="AP2865" s="180">
        <f t="shared" si="1311"/>
        <v>0</v>
      </c>
      <c r="AQ2865" s="192" t="str">
        <f t="shared" si="1312"/>
        <v/>
      </c>
      <c r="AR2865" s="192" t="str">
        <f t="shared" si="1313"/>
        <v/>
      </c>
      <c r="AS2865" s="193">
        <f t="shared" si="1314"/>
        <v>0</v>
      </c>
      <c r="AT2865" s="258">
        <f>IF(K2865=0,0,VLOOKUP(K2865,Kostenstellen!A:B,2,FALSE))</f>
        <v>0</v>
      </c>
      <c r="AU2865" s="68" t="str">
        <f t="shared" si="1295"/>
        <v/>
      </c>
      <c r="AV2865" s="68" t="str">
        <f t="shared" si="1296"/>
        <v/>
      </c>
      <c r="AW2865" s="68">
        <f>IF(AF2865=0,0,VLOOKUP($H2865,Leistungszahlen!$A$11:$H$158,4,FALSE))</f>
        <v>0</v>
      </c>
      <c r="AX2865" s="68">
        <f>IF(AF2865=0,0,VLOOKUP($H2865,Leistungszahlen!$A$11:$H$158,5,FALSE))</f>
        <v>0</v>
      </c>
      <c r="AY2865" s="68">
        <f>IF(AG2865=0,0,VLOOKUP($H2865,Leistungszahlen!$A$11:$H$158,6,FALSE))</f>
        <v>0</v>
      </c>
      <c r="AZ2865" s="68">
        <f t="shared" si="1297"/>
        <v>0</v>
      </c>
      <c r="BA2865" s="68">
        <f t="shared" si="1298"/>
        <v>0</v>
      </c>
      <c r="BC2865" s="68">
        <f t="shared" si="1315"/>
        <v>0</v>
      </c>
      <c r="BD2865" s="285"/>
    </row>
    <row r="2866" spans="1:56" s="68" customFormat="1">
      <c r="A2866" s="200"/>
      <c r="B2866" s="200"/>
      <c r="C2866" s="200"/>
      <c r="D2866" s="200"/>
      <c r="E2866" s="200"/>
      <c r="F2866" s="200"/>
      <c r="G2866" s="200"/>
      <c r="H2866" s="201"/>
      <c r="I2866" s="202"/>
      <c r="J2866" s="200"/>
      <c r="K2866" s="176"/>
      <c r="L2866" s="176"/>
      <c r="M2866" s="176"/>
      <c r="N2866" s="286"/>
      <c r="O2866" s="286"/>
      <c r="P2866" s="176"/>
      <c r="Q2866" s="203">
        <f t="shared" si="1275"/>
        <v>0</v>
      </c>
      <c r="R2866" s="203">
        <f t="shared" si="1276"/>
        <v>0</v>
      </c>
      <c r="S2866" s="203">
        <f t="shared" si="1277"/>
        <v>0</v>
      </c>
      <c r="T2866" s="203">
        <f t="shared" si="1278"/>
        <v>0</v>
      </c>
      <c r="U2866" s="203">
        <f t="shared" si="1279"/>
        <v>0</v>
      </c>
      <c r="V2866" s="175">
        <f>IF(Q2866&gt;0,VLOOKUP(Q2866,Jahresfaktoren!$A$11:$B$24,2,),0)</f>
        <v>0</v>
      </c>
      <c r="W2866" s="175">
        <f>IF(R2866&gt;0,VLOOKUP(R2866,Jahresfaktoren!$D$11:$E$24,2,),0)</f>
        <v>0</v>
      </c>
      <c r="X2866" s="175">
        <f>IF(S2866&gt;0,VLOOKUP(S2866,Jahresfaktoren!$A$28:$B$29,2,),0)</f>
        <v>0</v>
      </c>
      <c r="Y2866" s="175">
        <f>IF(T2866&gt;0,VLOOKUP(T2866,Jahresfaktoren!$A$28:$B$29,2,),0)</f>
        <v>0</v>
      </c>
      <c r="Z2866" s="175">
        <f>IF(U2866&gt;0,VLOOKUP(U2866,Jahresfaktoren!$A$32:$B$33,2,),)</f>
        <v>0</v>
      </c>
      <c r="AA2866" s="177" t="str">
        <f t="shared" si="1300"/>
        <v/>
      </c>
      <c r="AB2866" s="177" t="str">
        <f t="shared" si="1301"/>
        <v/>
      </c>
      <c r="AC2866" s="177" t="str">
        <f t="shared" si="1302"/>
        <v/>
      </c>
      <c r="AD2866" s="177" t="str">
        <f t="shared" si="1303"/>
        <v/>
      </c>
      <c r="AE2866" s="177" t="str">
        <f t="shared" si="1304"/>
        <v/>
      </c>
      <c r="AF2866" s="178">
        <f>IF(Q2866&gt;0,VLOOKUP(H2866,Leistungszahlen!$A$11:$C$158,3,),0)</f>
        <v>0</v>
      </c>
      <c r="AG2866" s="178">
        <f>IF(R2866&gt;0,VLOOKUP(H2866,Leistungszahlen!$A$11:$F$158,6,),IF(T2866&gt;0,VLOOKUP(H2866,Leistungszahlen!$A$11:$F$158,6,),0))</f>
        <v>0</v>
      </c>
      <c r="AH2866" s="179">
        <f t="shared" si="1305"/>
        <v>0</v>
      </c>
      <c r="AI2866" s="179">
        <f t="shared" si="1306"/>
        <v>0</v>
      </c>
      <c r="AJ2866" s="179">
        <f t="shared" si="1307"/>
        <v>0</v>
      </c>
      <c r="AK2866" s="179">
        <f t="shared" si="1308"/>
        <v>0</v>
      </c>
      <c r="AL2866" s="179">
        <f t="shared" si="1309"/>
        <v>0</v>
      </c>
      <c r="AM2866" s="180" t="str">
        <f>IF(L2866=1,Stundensätze!$D$13,IF(L2866=2,Stundensätze!$D$17,IF(L2866=4,Stundensätze!$D$21,"")))</f>
        <v/>
      </c>
      <c r="AN2866" s="180" t="str">
        <f>IF(L2866=1,Stundensätze!$D$15,IF(L2866=2,Stundensätze!$D$19,IF(L2866=4,Stundensätze!$D$23,"")))</f>
        <v/>
      </c>
      <c r="AO2866" s="180">
        <f t="shared" si="1310"/>
        <v>0</v>
      </c>
      <c r="AP2866" s="180">
        <f t="shared" si="1311"/>
        <v>0</v>
      </c>
      <c r="AQ2866" s="192" t="str">
        <f t="shared" si="1312"/>
        <v/>
      </c>
      <c r="AR2866" s="192" t="str">
        <f t="shared" si="1313"/>
        <v/>
      </c>
      <c r="AS2866" s="193">
        <f t="shared" si="1314"/>
        <v>0</v>
      </c>
      <c r="AT2866" s="258">
        <f>IF(K2866=0,0,VLOOKUP(K2866,Kostenstellen!A:B,2,FALSE))</f>
        <v>0</v>
      </c>
      <c r="AU2866" s="68" t="str">
        <f t="shared" si="1295"/>
        <v/>
      </c>
      <c r="AV2866" s="68" t="str">
        <f t="shared" si="1296"/>
        <v/>
      </c>
      <c r="AW2866" s="68">
        <f>IF(AF2866=0,0,VLOOKUP($H2866,Leistungszahlen!$A$11:$H$158,4,FALSE))</f>
        <v>0</v>
      </c>
      <c r="AX2866" s="68">
        <f>IF(AF2866=0,0,VLOOKUP($H2866,Leistungszahlen!$A$11:$H$158,5,FALSE))</f>
        <v>0</v>
      </c>
      <c r="AY2866" s="68">
        <f>IF(AG2866=0,0,VLOOKUP($H2866,Leistungszahlen!$A$11:$H$158,6,FALSE))</f>
        <v>0</v>
      </c>
      <c r="AZ2866" s="68">
        <f t="shared" si="1297"/>
        <v>0</v>
      </c>
      <c r="BA2866" s="68">
        <f t="shared" si="1298"/>
        <v>0</v>
      </c>
      <c r="BC2866" s="68">
        <f t="shared" si="1315"/>
        <v>0</v>
      </c>
      <c r="BD2866" s="285"/>
    </row>
    <row r="2867" spans="1:56" s="68" customFormat="1">
      <c r="A2867" s="200"/>
      <c r="B2867" s="200"/>
      <c r="C2867" s="200"/>
      <c r="D2867" s="200"/>
      <c r="E2867" s="200"/>
      <c r="F2867" s="200"/>
      <c r="G2867" s="200"/>
      <c r="H2867" s="201"/>
      <c r="I2867" s="202"/>
      <c r="J2867" s="200"/>
      <c r="K2867" s="176"/>
      <c r="L2867" s="176"/>
      <c r="M2867" s="176"/>
      <c r="N2867" s="286"/>
      <c r="O2867" s="286"/>
      <c r="P2867" s="176"/>
      <c r="Q2867" s="203">
        <f t="shared" si="1275"/>
        <v>0</v>
      </c>
      <c r="R2867" s="203">
        <f t="shared" si="1276"/>
        <v>0</v>
      </c>
      <c r="S2867" s="203">
        <f t="shared" si="1277"/>
        <v>0</v>
      </c>
      <c r="T2867" s="203">
        <f t="shared" si="1278"/>
        <v>0</v>
      </c>
      <c r="U2867" s="203">
        <f t="shared" si="1279"/>
        <v>0</v>
      </c>
      <c r="V2867" s="175">
        <f>IF(Q2867&gt;0,VLOOKUP(Q2867,Jahresfaktoren!$A$11:$B$24,2,),0)</f>
        <v>0</v>
      </c>
      <c r="W2867" s="175">
        <f>IF(R2867&gt;0,VLOOKUP(R2867,Jahresfaktoren!$D$11:$E$24,2,),0)</f>
        <v>0</v>
      </c>
      <c r="X2867" s="175">
        <f>IF(S2867&gt;0,VLOOKUP(S2867,Jahresfaktoren!$A$28:$B$29,2,),0)</f>
        <v>0</v>
      </c>
      <c r="Y2867" s="175">
        <f>IF(T2867&gt;0,VLOOKUP(T2867,Jahresfaktoren!$A$28:$B$29,2,),0)</f>
        <v>0</v>
      </c>
      <c r="Z2867" s="175">
        <f>IF(U2867&gt;0,VLOOKUP(U2867,Jahresfaktoren!$A$32:$B$33,2,),)</f>
        <v>0</v>
      </c>
      <c r="AA2867" s="177" t="str">
        <f t="shared" si="1300"/>
        <v/>
      </c>
      <c r="AB2867" s="177" t="str">
        <f t="shared" si="1301"/>
        <v/>
      </c>
      <c r="AC2867" s="177" t="str">
        <f t="shared" si="1302"/>
        <v/>
      </c>
      <c r="AD2867" s="177" t="str">
        <f t="shared" si="1303"/>
        <v/>
      </c>
      <c r="AE2867" s="177" t="str">
        <f t="shared" si="1304"/>
        <v/>
      </c>
      <c r="AF2867" s="178">
        <f>IF(Q2867&gt;0,VLOOKUP(H2867,Leistungszahlen!$A$11:$C$158,3,),0)</f>
        <v>0</v>
      </c>
      <c r="AG2867" s="178">
        <f>IF(R2867&gt;0,VLOOKUP(H2867,Leistungszahlen!$A$11:$F$158,6,),IF(T2867&gt;0,VLOOKUP(H2867,Leistungszahlen!$A$11:$F$158,6,),0))</f>
        <v>0</v>
      </c>
      <c r="AH2867" s="179">
        <f t="shared" si="1305"/>
        <v>0</v>
      </c>
      <c r="AI2867" s="179">
        <f t="shared" si="1306"/>
        <v>0</v>
      </c>
      <c r="AJ2867" s="179">
        <f t="shared" si="1307"/>
        <v>0</v>
      </c>
      <c r="AK2867" s="179">
        <f t="shared" si="1308"/>
        <v>0</v>
      </c>
      <c r="AL2867" s="179">
        <f t="shared" si="1309"/>
        <v>0</v>
      </c>
      <c r="AM2867" s="180" t="str">
        <f>IF(L2867=1,Stundensätze!$D$13,IF(L2867=2,Stundensätze!$D$17,IF(L2867=4,Stundensätze!$D$21,"")))</f>
        <v/>
      </c>
      <c r="AN2867" s="180" t="str">
        <f>IF(L2867=1,Stundensätze!$D$15,IF(L2867=2,Stundensätze!$D$19,IF(L2867=4,Stundensätze!$D$23,"")))</f>
        <v/>
      </c>
      <c r="AO2867" s="180">
        <f t="shared" si="1310"/>
        <v>0</v>
      </c>
      <c r="AP2867" s="180">
        <f t="shared" si="1311"/>
        <v>0</v>
      </c>
      <c r="AQ2867" s="192" t="str">
        <f t="shared" si="1312"/>
        <v/>
      </c>
      <c r="AR2867" s="192" t="str">
        <f t="shared" si="1313"/>
        <v/>
      </c>
      <c r="AS2867" s="193">
        <f t="shared" si="1314"/>
        <v>0</v>
      </c>
      <c r="AT2867" s="258">
        <f>IF(K2867=0,0,VLOOKUP(K2867,Kostenstellen!A:B,2,FALSE))</f>
        <v>0</v>
      </c>
      <c r="AU2867" s="68" t="str">
        <f t="shared" si="1295"/>
        <v/>
      </c>
      <c r="AV2867" s="68" t="str">
        <f t="shared" si="1296"/>
        <v/>
      </c>
      <c r="AW2867" s="68">
        <f>IF(AF2867=0,0,VLOOKUP($H2867,Leistungszahlen!$A$11:$H$158,4,FALSE))</f>
        <v>0</v>
      </c>
      <c r="AX2867" s="68">
        <f>IF(AF2867=0,0,VLOOKUP($H2867,Leistungszahlen!$A$11:$H$158,5,FALSE))</f>
        <v>0</v>
      </c>
      <c r="AY2867" s="68">
        <f>IF(AG2867=0,0,VLOOKUP($H2867,Leistungszahlen!$A$11:$H$158,6,FALSE))</f>
        <v>0</v>
      </c>
      <c r="AZ2867" s="68">
        <f t="shared" si="1297"/>
        <v>0</v>
      </c>
      <c r="BA2867" s="68">
        <f t="shared" si="1298"/>
        <v>0</v>
      </c>
      <c r="BC2867" s="68">
        <f t="shared" si="1315"/>
        <v>0</v>
      </c>
      <c r="BD2867" s="285"/>
    </row>
    <row r="2868" spans="1:56" s="68" customFormat="1">
      <c r="A2868" s="200"/>
      <c r="B2868" s="200"/>
      <c r="C2868" s="200"/>
      <c r="D2868" s="200"/>
      <c r="E2868" s="200"/>
      <c r="F2868" s="200"/>
      <c r="G2868" s="200"/>
      <c r="H2868" s="201"/>
      <c r="I2868" s="202"/>
      <c r="J2868" s="200"/>
      <c r="K2868" s="176"/>
      <c r="L2868" s="176"/>
      <c r="M2868" s="176"/>
      <c r="N2868" s="286"/>
      <c r="O2868" s="286"/>
      <c r="P2868" s="176"/>
      <c r="Q2868" s="203">
        <f t="shared" si="1275"/>
        <v>0</v>
      </c>
      <c r="R2868" s="203">
        <f t="shared" si="1276"/>
        <v>0</v>
      </c>
      <c r="S2868" s="203">
        <f t="shared" si="1277"/>
        <v>0</v>
      </c>
      <c r="T2868" s="203">
        <f t="shared" si="1278"/>
        <v>0</v>
      </c>
      <c r="U2868" s="203">
        <f t="shared" si="1279"/>
        <v>0</v>
      </c>
      <c r="V2868" s="175">
        <f>IF(Q2868&gt;0,VLOOKUP(Q2868,Jahresfaktoren!$A$11:$B$24,2,),0)</f>
        <v>0</v>
      </c>
      <c r="W2868" s="175">
        <f>IF(R2868&gt;0,VLOOKUP(R2868,Jahresfaktoren!$D$11:$E$24,2,),0)</f>
        <v>0</v>
      </c>
      <c r="X2868" s="175">
        <f>IF(S2868&gt;0,VLOOKUP(S2868,Jahresfaktoren!$A$28:$B$29,2,),0)</f>
        <v>0</v>
      </c>
      <c r="Y2868" s="175">
        <f>IF(T2868&gt;0,VLOOKUP(T2868,Jahresfaktoren!$A$28:$B$29,2,),0)</f>
        <v>0</v>
      </c>
      <c r="Z2868" s="175">
        <f>IF(U2868&gt;0,VLOOKUP(U2868,Jahresfaktoren!$A$32:$B$33,2,),)</f>
        <v>0</v>
      </c>
      <c r="AA2868" s="177" t="str">
        <f t="shared" si="1300"/>
        <v/>
      </c>
      <c r="AB2868" s="177" t="str">
        <f t="shared" si="1301"/>
        <v/>
      </c>
      <c r="AC2868" s="177" t="str">
        <f t="shared" si="1302"/>
        <v/>
      </c>
      <c r="AD2868" s="177" t="str">
        <f t="shared" si="1303"/>
        <v/>
      </c>
      <c r="AE2868" s="177" t="str">
        <f t="shared" si="1304"/>
        <v/>
      </c>
      <c r="AF2868" s="178">
        <f>IF(Q2868&gt;0,VLOOKUP(H2868,Leistungszahlen!$A$11:$C$158,3,),0)</f>
        <v>0</v>
      </c>
      <c r="AG2868" s="178">
        <f>IF(R2868&gt;0,VLOOKUP(H2868,Leistungszahlen!$A$11:$F$158,6,),IF(T2868&gt;0,VLOOKUP(H2868,Leistungszahlen!$A$11:$F$158,6,),0))</f>
        <v>0</v>
      </c>
      <c r="AH2868" s="179">
        <f t="shared" si="1305"/>
        <v>0</v>
      </c>
      <c r="AI2868" s="179">
        <f t="shared" si="1306"/>
        <v>0</v>
      </c>
      <c r="AJ2868" s="179">
        <f t="shared" si="1307"/>
        <v>0</v>
      </c>
      <c r="AK2868" s="179">
        <f t="shared" si="1308"/>
        <v>0</v>
      </c>
      <c r="AL2868" s="179">
        <f t="shared" si="1309"/>
        <v>0</v>
      </c>
      <c r="AM2868" s="180" t="str">
        <f>IF(L2868=1,Stundensätze!$D$13,IF(L2868=2,Stundensätze!$D$17,IF(L2868=4,Stundensätze!$D$21,"")))</f>
        <v/>
      </c>
      <c r="AN2868" s="180" t="str">
        <f>IF(L2868=1,Stundensätze!$D$15,IF(L2868=2,Stundensätze!$D$19,IF(L2868=4,Stundensätze!$D$23,"")))</f>
        <v/>
      </c>
      <c r="AO2868" s="180">
        <f t="shared" si="1310"/>
        <v>0</v>
      </c>
      <c r="AP2868" s="180">
        <f t="shared" si="1311"/>
        <v>0</v>
      </c>
      <c r="AQ2868" s="192" t="str">
        <f t="shared" si="1312"/>
        <v/>
      </c>
      <c r="AR2868" s="192" t="str">
        <f t="shared" si="1313"/>
        <v/>
      </c>
      <c r="AS2868" s="193">
        <f t="shared" si="1314"/>
        <v>0</v>
      </c>
      <c r="AT2868" s="258">
        <f>IF(K2868=0,0,VLOOKUP(K2868,Kostenstellen!A:B,2,FALSE))</f>
        <v>0</v>
      </c>
      <c r="AU2868" s="68" t="str">
        <f t="shared" si="1295"/>
        <v/>
      </c>
      <c r="AV2868" s="68" t="str">
        <f t="shared" si="1296"/>
        <v/>
      </c>
      <c r="AW2868" s="68">
        <f>IF(AF2868=0,0,VLOOKUP($H2868,Leistungszahlen!$A$11:$H$158,4,FALSE))</f>
        <v>0</v>
      </c>
      <c r="AX2868" s="68">
        <f>IF(AF2868=0,0,VLOOKUP($H2868,Leistungszahlen!$A$11:$H$158,5,FALSE))</f>
        <v>0</v>
      </c>
      <c r="AY2868" s="68">
        <f>IF(AG2868=0,0,VLOOKUP($H2868,Leistungszahlen!$A$11:$H$158,6,FALSE))</f>
        <v>0</v>
      </c>
      <c r="AZ2868" s="68">
        <f t="shared" si="1297"/>
        <v>0</v>
      </c>
      <c r="BA2868" s="68">
        <f t="shared" si="1298"/>
        <v>0</v>
      </c>
      <c r="BC2868" s="68">
        <f t="shared" si="1315"/>
        <v>0</v>
      </c>
      <c r="BD2868" s="285"/>
    </row>
    <row r="2869" spans="1:56" s="68" customFormat="1">
      <c r="A2869" s="200"/>
      <c r="B2869" s="200"/>
      <c r="C2869" s="200"/>
      <c r="D2869" s="200"/>
      <c r="E2869" s="200"/>
      <c r="F2869" s="200"/>
      <c r="G2869" s="200"/>
      <c r="H2869" s="201"/>
      <c r="I2869" s="202"/>
      <c r="J2869" s="200"/>
      <c r="K2869" s="176"/>
      <c r="L2869" s="176"/>
      <c r="M2869" s="176"/>
      <c r="N2869" s="286"/>
      <c r="O2869" s="286"/>
      <c r="P2869" s="176"/>
      <c r="Q2869" s="203">
        <f t="shared" si="1275"/>
        <v>0</v>
      </c>
      <c r="R2869" s="203">
        <f t="shared" si="1276"/>
        <v>0</v>
      </c>
      <c r="S2869" s="203">
        <f t="shared" si="1277"/>
        <v>0</v>
      </c>
      <c r="T2869" s="203">
        <f t="shared" si="1278"/>
        <v>0</v>
      </c>
      <c r="U2869" s="203">
        <f t="shared" si="1279"/>
        <v>0</v>
      </c>
      <c r="V2869" s="175">
        <f>IF(Q2869&gt;0,VLOOKUP(Q2869,Jahresfaktoren!$A$11:$B$24,2,),0)</f>
        <v>0</v>
      </c>
      <c r="W2869" s="175">
        <f>IF(R2869&gt;0,VLOOKUP(R2869,Jahresfaktoren!$D$11:$E$24,2,),0)</f>
        <v>0</v>
      </c>
      <c r="X2869" s="175">
        <f>IF(S2869&gt;0,VLOOKUP(S2869,Jahresfaktoren!$A$28:$B$29,2,),0)</f>
        <v>0</v>
      </c>
      <c r="Y2869" s="175">
        <f>IF(T2869&gt;0,VLOOKUP(T2869,Jahresfaktoren!$A$28:$B$29,2,),0)</f>
        <v>0</v>
      </c>
      <c r="Z2869" s="175">
        <f>IF(U2869&gt;0,VLOOKUP(U2869,Jahresfaktoren!$A$32:$B$33,2,),)</f>
        <v>0</v>
      </c>
      <c r="AA2869" s="177" t="str">
        <f t="shared" si="1300"/>
        <v/>
      </c>
      <c r="AB2869" s="177" t="str">
        <f t="shared" si="1301"/>
        <v/>
      </c>
      <c r="AC2869" s="177" t="str">
        <f t="shared" si="1302"/>
        <v/>
      </c>
      <c r="AD2869" s="177" t="str">
        <f t="shared" si="1303"/>
        <v/>
      </c>
      <c r="AE2869" s="177" t="str">
        <f t="shared" si="1304"/>
        <v/>
      </c>
      <c r="AF2869" s="178">
        <f>IF(Q2869&gt;0,VLOOKUP(H2869,Leistungszahlen!$A$11:$C$158,3,),0)</f>
        <v>0</v>
      </c>
      <c r="AG2869" s="178">
        <f>IF(R2869&gt;0,VLOOKUP(H2869,Leistungszahlen!$A$11:$F$158,6,),IF(T2869&gt;0,VLOOKUP(H2869,Leistungszahlen!$A$11:$F$158,6,),0))</f>
        <v>0</v>
      </c>
      <c r="AH2869" s="179">
        <f t="shared" si="1305"/>
        <v>0</v>
      </c>
      <c r="AI2869" s="179">
        <f t="shared" si="1306"/>
        <v>0</v>
      </c>
      <c r="AJ2869" s="179">
        <f t="shared" si="1307"/>
        <v>0</v>
      </c>
      <c r="AK2869" s="179">
        <f t="shared" si="1308"/>
        <v>0</v>
      </c>
      <c r="AL2869" s="179">
        <f t="shared" si="1309"/>
        <v>0</v>
      </c>
      <c r="AM2869" s="180" t="str">
        <f>IF(L2869=1,Stundensätze!$D$13,IF(L2869=2,Stundensätze!$D$17,IF(L2869=4,Stundensätze!$D$21,"")))</f>
        <v/>
      </c>
      <c r="AN2869" s="180" t="str">
        <f>IF(L2869=1,Stundensätze!$D$15,IF(L2869=2,Stundensätze!$D$19,IF(L2869=4,Stundensätze!$D$23,"")))</f>
        <v/>
      </c>
      <c r="AO2869" s="180">
        <f t="shared" si="1310"/>
        <v>0</v>
      </c>
      <c r="AP2869" s="180">
        <f t="shared" si="1311"/>
        <v>0</v>
      </c>
      <c r="AQ2869" s="192" t="str">
        <f t="shared" si="1312"/>
        <v/>
      </c>
      <c r="AR2869" s="192" t="str">
        <f t="shared" si="1313"/>
        <v/>
      </c>
      <c r="AS2869" s="193">
        <f t="shared" si="1314"/>
        <v>0</v>
      </c>
      <c r="AT2869" s="258">
        <f>IF(K2869=0,0,VLOOKUP(K2869,Kostenstellen!A:B,2,FALSE))</f>
        <v>0</v>
      </c>
      <c r="AU2869" s="68" t="str">
        <f t="shared" si="1295"/>
        <v/>
      </c>
      <c r="AV2869" s="68" t="str">
        <f t="shared" si="1296"/>
        <v/>
      </c>
      <c r="AW2869" s="68">
        <f>IF(AF2869=0,0,VLOOKUP($H2869,Leistungszahlen!$A$11:$H$158,4,FALSE))</f>
        <v>0</v>
      </c>
      <c r="AX2869" s="68">
        <f>IF(AF2869=0,0,VLOOKUP($H2869,Leistungszahlen!$A$11:$H$158,5,FALSE))</f>
        <v>0</v>
      </c>
      <c r="AY2869" s="68">
        <f>IF(AG2869=0,0,VLOOKUP($H2869,Leistungszahlen!$A$11:$H$158,6,FALSE))</f>
        <v>0</v>
      </c>
      <c r="AZ2869" s="68">
        <f t="shared" si="1297"/>
        <v>0</v>
      </c>
      <c r="BA2869" s="68">
        <f t="shared" si="1298"/>
        <v>0</v>
      </c>
      <c r="BC2869" s="68">
        <f t="shared" si="1315"/>
        <v>0</v>
      </c>
      <c r="BD2869" s="285"/>
    </row>
    <row r="2870" spans="1:56" s="68" customFormat="1">
      <c r="A2870" s="200"/>
      <c r="B2870" s="200"/>
      <c r="C2870" s="200"/>
      <c r="D2870" s="200"/>
      <c r="E2870" s="200"/>
      <c r="F2870" s="200"/>
      <c r="G2870" s="200"/>
      <c r="H2870" s="201"/>
      <c r="I2870" s="202"/>
      <c r="J2870" s="200"/>
      <c r="K2870" s="176"/>
      <c r="L2870" s="176"/>
      <c r="M2870" s="176"/>
      <c r="N2870" s="286"/>
      <c r="O2870" s="286"/>
      <c r="P2870" s="176"/>
      <c r="Q2870" s="203">
        <f t="shared" si="1275"/>
        <v>0</v>
      </c>
      <c r="R2870" s="203">
        <f t="shared" si="1276"/>
        <v>0</v>
      </c>
      <c r="S2870" s="203">
        <f t="shared" si="1277"/>
        <v>0</v>
      </c>
      <c r="T2870" s="203">
        <f t="shared" si="1278"/>
        <v>0</v>
      </c>
      <c r="U2870" s="203">
        <f t="shared" si="1279"/>
        <v>0</v>
      </c>
      <c r="V2870" s="175">
        <f>IF(Q2870&gt;0,VLOOKUP(Q2870,Jahresfaktoren!$A$11:$B$24,2,),0)</f>
        <v>0</v>
      </c>
      <c r="W2870" s="175">
        <f>IF(R2870&gt;0,VLOOKUP(R2870,Jahresfaktoren!$D$11:$E$24,2,),0)</f>
        <v>0</v>
      </c>
      <c r="X2870" s="175">
        <f>IF(S2870&gt;0,VLOOKUP(S2870,Jahresfaktoren!$A$28:$B$29,2,),0)</f>
        <v>0</v>
      </c>
      <c r="Y2870" s="175">
        <f>IF(T2870&gt;0,VLOOKUP(T2870,Jahresfaktoren!$A$28:$B$29,2,),0)</f>
        <v>0</v>
      </c>
      <c r="Z2870" s="175">
        <f>IF(U2870&gt;0,VLOOKUP(U2870,Jahresfaktoren!$A$32:$B$33,2,),)</f>
        <v>0</v>
      </c>
      <c r="AA2870" s="177" t="str">
        <f t="shared" si="1300"/>
        <v/>
      </c>
      <c r="AB2870" s="177" t="str">
        <f t="shared" si="1301"/>
        <v/>
      </c>
      <c r="AC2870" s="177" t="str">
        <f t="shared" si="1302"/>
        <v/>
      </c>
      <c r="AD2870" s="177" t="str">
        <f t="shared" si="1303"/>
        <v/>
      </c>
      <c r="AE2870" s="177" t="str">
        <f t="shared" si="1304"/>
        <v/>
      </c>
      <c r="AF2870" s="178">
        <f>IF(Q2870&gt;0,VLOOKUP(H2870,Leistungszahlen!$A$11:$C$158,3,),0)</f>
        <v>0</v>
      </c>
      <c r="AG2870" s="178">
        <f>IF(R2870&gt;0,VLOOKUP(H2870,Leistungszahlen!$A$11:$F$158,6,),IF(T2870&gt;0,VLOOKUP(H2870,Leistungszahlen!$A$11:$F$158,6,),0))</f>
        <v>0</v>
      </c>
      <c r="AH2870" s="179">
        <f t="shared" si="1305"/>
        <v>0</v>
      </c>
      <c r="AI2870" s="179">
        <f t="shared" si="1306"/>
        <v>0</v>
      </c>
      <c r="AJ2870" s="179">
        <f t="shared" si="1307"/>
        <v>0</v>
      </c>
      <c r="AK2870" s="179">
        <f t="shared" si="1308"/>
        <v>0</v>
      </c>
      <c r="AL2870" s="179">
        <f t="shared" si="1309"/>
        <v>0</v>
      </c>
      <c r="AM2870" s="180" t="str">
        <f>IF(L2870=1,Stundensätze!$D$13,IF(L2870=2,Stundensätze!$D$17,IF(L2870=4,Stundensätze!$D$21,"")))</f>
        <v/>
      </c>
      <c r="AN2870" s="180" t="str">
        <f>IF(L2870=1,Stundensätze!$D$15,IF(L2870=2,Stundensätze!$D$19,IF(L2870=4,Stundensätze!$D$23,"")))</f>
        <v/>
      </c>
      <c r="AO2870" s="180">
        <f t="shared" si="1310"/>
        <v>0</v>
      </c>
      <c r="AP2870" s="180">
        <f t="shared" si="1311"/>
        <v>0</v>
      </c>
      <c r="AQ2870" s="192" t="str">
        <f t="shared" si="1312"/>
        <v/>
      </c>
      <c r="AR2870" s="192" t="str">
        <f t="shared" si="1313"/>
        <v/>
      </c>
      <c r="AS2870" s="193">
        <f t="shared" si="1314"/>
        <v>0</v>
      </c>
      <c r="AT2870" s="258">
        <f>IF(K2870=0,0,VLOOKUP(K2870,Kostenstellen!A:B,2,FALSE))</f>
        <v>0</v>
      </c>
      <c r="AU2870" s="68" t="str">
        <f t="shared" si="1295"/>
        <v/>
      </c>
      <c r="AV2870" s="68" t="str">
        <f t="shared" si="1296"/>
        <v/>
      </c>
      <c r="AW2870" s="68">
        <f>IF(AF2870=0,0,VLOOKUP($H2870,Leistungszahlen!$A$11:$H$158,4,FALSE))</f>
        <v>0</v>
      </c>
      <c r="AX2870" s="68">
        <f>IF(AF2870=0,0,VLOOKUP($H2870,Leistungszahlen!$A$11:$H$158,5,FALSE))</f>
        <v>0</v>
      </c>
      <c r="AY2870" s="68">
        <f>IF(AG2870=0,0,VLOOKUP($H2870,Leistungszahlen!$A$11:$H$158,6,FALSE))</f>
        <v>0</v>
      </c>
      <c r="AZ2870" s="68">
        <f t="shared" si="1297"/>
        <v>0</v>
      </c>
      <c r="BA2870" s="68">
        <f t="shared" si="1298"/>
        <v>0</v>
      </c>
      <c r="BC2870" s="68">
        <f t="shared" si="1315"/>
        <v>0</v>
      </c>
      <c r="BD2870" s="285"/>
    </row>
    <row r="2871" spans="1:56" s="68" customFormat="1">
      <c r="A2871" s="200"/>
      <c r="B2871" s="200"/>
      <c r="C2871" s="200"/>
      <c r="D2871" s="200"/>
      <c r="E2871" s="200"/>
      <c r="F2871" s="200"/>
      <c r="G2871" s="200"/>
      <c r="H2871" s="201"/>
      <c r="I2871" s="202"/>
      <c r="J2871" s="200"/>
      <c r="K2871" s="176"/>
      <c r="L2871" s="176"/>
      <c r="M2871" s="176"/>
      <c r="N2871" s="286"/>
      <c r="O2871" s="286"/>
      <c r="P2871" s="176"/>
      <c r="Q2871" s="203">
        <f t="shared" si="1275"/>
        <v>0</v>
      </c>
      <c r="R2871" s="203">
        <f t="shared" si="1276"/>
        <v>0</v>
      </c>
      <c r="S2871" s="203">
        <f t="shared" si="1277"/>
        <v>0</v>
      </c>
      <c r="T2871" s="203">
        <f t="shared" si="1278"/>
        <v>0</v>
      </c>
      <c r="U2871" s="203">
        <f t="shared" si="1279"/>
        <v>0</v>
      </c>
      <c r="V2871" s="175">
        <f>IF(Q2871&gt;0,VLOOKUP(Q2871,Jahresfaktoren!$A$11:$B$24,2,),0)</f>
        <v>0</v>
      </c>
      <c r="W2871" s="175">
        <f>IF(R2871&gt;0,VLOOKUP(R2871,Jahresfaktoren!$D$11:$E$24,2,),0)</f>
        <v>0</v>
      </c>
      <c r="X2871" s="175">
        <f>IF(S2871&gt;0,VLOOKUP(S2871,Jahresfaktoren!$A$28:$B$29,2,),0)</f>
        <v>0</v>
      </c>
      <c r="Y2871" s="175">
        <f>IF(T2871&gt;0,VLOOKUP(T2871,Jahresfaktoren!$A$28:$B$29,2,),0)</f>
        <v>0</v>
      </c>
      <c r="Z2871" s="175">
        <f>IF(U2871&gt;0,VLOOKUP(U2871,Jahresfaktoren!$A$32:$B$33,2,),)</f>
        <v>0</v>
      </c>
      <c r="AA2871" s="177" t="str">
        <f t="shared" si="1300"/>
        <v/>
      </c>
      <c r="AB2871" s="177" t="str">
        <f t="shared" si="1301"/>
        <v/>
      </c>
      <c r="AC2871" s="177" t="str">
        <f t="shared" si="1302"/>
        <v/>
      </c>
      <c r="AD2871" s="177" t="str">
        <f t="shared" si="1303"/>
        <v/>
      </c>
      <c r="AE2871" s="177" t="str">
        <f t="shared" si="1304"/>
        <v/>
      </c>
      <c r="AF2871" s="178">
        <f>IF(Q2871&gt;0,VLOOKUP(H2871,Leistungszahlen!$A$11:$C$158,3,),0)</f>
        <v>0</v>
      </c>
      <c r="AG2871" s="178">
        <f>IF(R2871&gt;0,VLOOKUP(H2871,Leistungszahlen!$A$11:$F$158,6,),IF(T2871&gt;0,VLOOKUP(H2871,Leistungszahlen!$A$11:$F$158,6,),0))</f>
        <v>0</v>
      </c>
      <c r="AH2871" s="179">
        <f t="shared" si="1305"/>
        <v>0</v>
      </c>
      <c r="AI2871" s="179">
        <f t="shared" si="1306"/>
        <v>0</v>
      </c>
      <c r="AJ2871" s="179">
        <f t="shared" si="1307"/>
        <v>0</v>
      </c>
      <c r="AK2871" s="179">
        <f t="shared" si="1308"/>
        <v>0</v>
      </c>
      <c r="AL2871" s="179">
        <f t="shared" si="1309"/>
        <v>0</v>
      </c>
      <c r="AM2871" s="180" t="str">
        <f>IF(L2871=1,Stundensätze!$D$13,IF(L2871=2,Stundensätze!$D$17,IF(L2871=4,Stundensätze!$D$21,"")))</f>
        <v/>
      </c>
      <c r="AN2871" s="180" t="str">
        <f>IF(L2871=1,Stundensätze!$D$15,IF(L2871=2,Stundensätze!$D$19,IF(L2871=4,Stundensätze!$D$23,"")))</f>
        <v/>
      </c>
      <c r="AO2871" s="180">
        <f t="shared" si="1310"/>
        <v>0</v>
      </c>
      <c r="AP2871" s="180">
        <f t="shared" si="1311"/>
        <v>0</v>
      </c>
      <c r="AQ2871" s="192" t="str">
        <f t="shared" si="1312"/>
        <v/>
      </c>
      <c r="AR2871" s="192" t="str">
        <f t="shared" si="1313"/>
        <v/>
      </c>
      <c r="AS2871" s="193">
        <f t="shared" si="1314"/>
        <v>0</v>
      </c>
      <c r="AT2871" s="258">
        <f>IF(K2871=0,0,VLOOKUP(K2871,Kostenstellen!A:B,2,FALSE))</f>
        <v>0</v>
      </c>
      <c r="AU2871" s="68" t="str">
        <f t="shared" si="1295"/>
        <v/>
      </c>
      <c r="AV2871" s="68" t="str">
        <f t="shared" si="1296"/>
        <v/>
      </c>
      <c r="AW2871" s="68">
        <f>IF(AF2871=0,0,VLOOKUP($H2871,Leistungszahlen!$A$11:$H$158,4,FALSE))</f>
        <v>0</v>
      </c>
      <c r="AX2871" s="68">
        <f>IF(AF2871=0,0,VLOOKUP($H2871,Leistungszahlen!$A$11:$H$158,5,FALSE))</f>
        <v>0</v>
      </c>
      <c r="AY2871" s="68">
        <f>IF(AG2871=0,0,VLOOKUP($H2871,Leistungszahlen!$A$11:$H$158,6,FALSE))</f>
        <v>0</v>
      </c>
      <c r="AZ2871" s="68">
        <f t="shared" si="1297"/>
        <v>0</v>
      </c>
      <c r="BA2871" s="68">
        <f t="shared" si="1298"/>
        <v>0</v>
      </c>
      <c r="BC2871" s="68">
        <f t="shared" si="1315"/>
        <v>0</v>
      </c>
      <c r="BD2871" s="285"/>
    </row>
    <row r="2872" spans="1:56" s="68" customFormat="1">
      <c r="A2872" s="200"/>
      <c r="B2872" s="200"/>
      <c r="C2872" s="200"/>
      <c r="D2872" s="200"/>
      <c r="E2872" s="200"/>
      <c r="F2872" s="200"/>
      <c r="G2872" s="200"/>
      <c r="H2872" s="201"/>
      <c r="I2872" s="202"/>
      <c r="J2872" s="200"/>
      <c r="K2872" s="176"/>
      <c r="L2872" s="176"/>
      <c r="M2872" s="176"/>
      <c r="N2872" s="286"/>
      <c r="O2872" s="286"/>
      <c r="P2872" s="176"/>
      <c r="Q2872" s="203">
        <f t="shared" si="1275"/>
        <v>0</v>
      </c>
      <c r="R2872" s="203">
        <f t="shared" si="1276"/>
        <v>0</v>
      </c>
      <c r="S2872" s="203">
        <f t="shared" si="1277"/>
        <v>0</v>
      </c>
      <c r="T2872" s="203">
        <f t="shared" si="1278"/>
        <v>0</v>
      </c>
      <c r="U2872" s="203">
        <f t="shared" si="1279"/>
        <v>0</v>
      </c>
      <c r="V2872" s="175">
        <f>IF(Q2872&gt;0,VLOOKUP(Q2872,Jahresfaktoren!$A$11:$B$24,2,),0)</f>
        <v>0</v>
      </c>
      <c r="W2872" s="175">
        <f>IF(R2872&gt;0,VLOOKUP(R2872,Jahresfaktoren!$D$11:$E$24,2,),0)</f>
        <v>0</v>
      </c>
      <c r="X2872" s="175">
        <f>IF(S2872&gt;0,VLOOKUP(S2872,Jahresfaktoren!$A$28:$B$29,2,),0)</f>
        <v>0</v>
      </c>
      <c r="Y2872" s="175">
        <f>IF(T2872&gt;0,VLOOKUP(T2872,Jahresfaktoren!$A$28:$B$29,2,),0)</f>
        <v>0</v>
      </c>
      <c r="Z2872" s="175">
        <f>IF(U2872&gt;0,VLOOKUP(U2872,Jahresfaktoren!$A$32:$B$33,2,),)</f>
        <v>0</v>
      </c>
      <c r="AA2872" s="177" t="str">
        <f t="shared" si="1300"/>
        <v/>
      </c>
      <c r="AB2872" s="177" t="str">
        <f t="shared" si="1301"/>
        <v/>
      </c>
      <c r="AC2872" s="177" t="str">
        <f t="shared" si="1302"/>
        <v/>
      </c>
      <c r="AD2872" s="177" t="str">
        <f t="shared" si="1303"/>
        <v/>
      </c>
      <c r="AE2872" s="177" t="str">
        <f t="shared" si="1304"/>
        <v/>
      </c>
      <c r="AF2872" s="178">
        <f>IF(Q2872&gt;0,VLOOKUP(H2872,Leistungszahlen!$A$11:$C$158,3,),0)</f>
        <v>0</v>
      </c>
      <c r="AG2872" s="178">
        <f>IF(R2872&gt;0,VLOOKUP(H2872,Leistungszahlen!$A$11:$F$158,6,),IF(T2872&gt;0,VLOOKUP(H2872,Leistungszahlen!$A$11:$F$158,6,),0))</f>
        <v>0</v>
      </c>
      <c r="AH2872" s="179">
        <f t="shared" si="1305"/>
        <v>0</v>
      </c>
      <c r="AI2872" s="179">
        <f t="shared" si="1306"/>
        <v>0</v>
      </c>
      <c r="AJ2872" s="179">
        <f t="shared" si="1307"/>
        <v>0</v>
      </c>
      <c r="AK2872" s="179">
        <f t="shared" si="1308"/>
        <v>0</v>
      </c>
      <c r="AL2872" s="179">
        <f t="shared" si="1309"/>
        <v>0</v>
      </c>
      <c r="AM2872" s="180" t="str">
        <f>IF(L2872=1,Stundensätze!$D$13,IF(L2872=2,Stundensätze!$D$17,IF(L2872=4,Stundensätze!$D$21,"")))</f>
        <v/>
      </c>
      <c r="AN2872" s="180" t="str">
        <f>IF(L2872=1,Stundensätze!$D$15,IF(L2872=2,Stundensätze!$D$19,IF(L2872=4,Stundensätze!$D$23,"")))</f>
        <v/>
      </c>
      <c r="AO2872" s="180">
        <f t="shared" si="1310"/>
        <v>0</v>
      </c>
      <c r="AP2872" s="180">
        <f t="shared" si="1311"/>
        <v>0</v>
      </c>
      <c r="AQ2872" s="192" t="str">
        <f t="shared" si="1312"/>
        <v/>
      </c>
      <c r="AR2872" s="192" t="str">
        <f t="shared" si="1313"/>
        <v/>
      </c>
      <c r="AS2872" s="193">
        <f t="shared" si="1314"/>
        <v>0</v>
      </c>
      <c r="AT2872" s="258">
        <f>IF(K2872=0,0,VLOOKUP(K2872,Kostenstellen!A:B,2,FALSE))</f>
        <v>0</v>
      </c>
      <c r="AU2872" s="68" t="str">
        <f t="shared" si="1295"/>
        <v/>
      </c>
      <c r="AV2872" s="68" t="str">
        <f t="shared" si="1296"/>
        <v/>
      </c>
      <c r="AW2872" s="68">
        <f>IF(AF2872=0,0,VLOOKUP($H2872,Leistungszahlen!$A$11:$H$158,4,FALSE))</f>
        <v>0</v>
      </c>
      <c r="AX2872" s="68">
        <f>IF(AF2872=0,0,VLOOKUP($H2872,Leistungszahlen!$A$11:$H$158,5,FALSE))</f>
        <v>0</v>
      </c>
      <c r="AY2872" s="68">
        <f>IF(AG2872=0,0,VLOOKUP($H2872,Leistungszahlen!$A$11:$H$158,6,FALSE))</f>
        <v>0</v>
      </c>
      <c r="AZ2872" s="68">
        <f t="shared" si="1297"/>
        <v>0</v>
      </c>
      <c r="BA2872" s="68">
        <f t="shared" si="1298"/>
        <v>0</v>
      </c>
      <c r="BC2872" s="68">
        <f t="shared" si="1315"/>
        <v>0</v>
      </c>
      <c r="BD2872" s="285"/>
    </row>
    <row r="2873" spans="1:56" s="68" customFormat="1">
      <c r="A2873" s="200"/>
      <c r="B2873" s="200"/>
      <c r="C2873" s="200"/>
      <c r="D2873" s="200"/>
      <c r="E2873" s="200"/>
      <c r="F2873" s="200"/>
      <c r="G2873" s="200"/>
      <c r="H2873" s="201"/>
      <c r="I2873" s="202"/>
      <c r="J2873" s="200"/>
      <c r="K2873" s="176"/>
      <c r="L2873" s="176"/>
      <c r="M2873" s="176"/>
      <c r="N2873" s="286"/>
      <c r="O2873" s="286"/>
      <c r="P2873" s="176"/>
      <c r="Q2873" s="203">
        <f t="shared" si="1275"/>
        <v>0</v>
      </c>
      <c r="R2873" s="203">
        <f t="shared" si="1276"/>
        <v>0</v>
      </c>
      <c r="S2873" s="203">
        <f t="shared" si="1277"/>
        <v>0</v>
      </c>
      <c r="T2873" s="203">
        <f t="shared" si="1278"/>
        <v>0</v>
      </c>
      <c r="U2873" s="203">
        <f t="shared" si="1279"/>
        <v>0</v>
      </c>
      <c r="V2873" s="175">
        <f>IF(Q2873&gt;0,VLOOKUP(Q2873,Jahresfaktoren!$A$11:$B$24,2,),0)</f>
        <v>0</v>
      </c>
      <c r="W2873" s="175">
        <f>IF(R2873&gt;0,VLOOKUP(R2873,Jahresfaktoren!$D$11:$E$24,2,),0)</f>
        <v>0</v>
      </c>
      <c r="X2873" s="175">
        <f>IF(S2873&gt;0,VLOOKUP(S2873,Jahresfaktoren!$A$28:$B$29,2,),0)</f>
        <v>0</v>
      </c>
      <c r="Y2873" s="175">
        <f>IF(T2873&gt;0,VLOOKUP(T2873,Jahresfaktoren!$A$28:$B$29,2,),0)</f>
        <v>0</v>
      </c>
      <c r="Z2873" s="175">
        <f>IF(U2873&gt;0,VLOOKUP(U2873,Jahresfaktoren!$A$32:$B$33,2,),)</f>
        <v>0</v>
      </c>
      <c r="AA2873" s="177" t="str">
        <f t="shared" si="1300"/>
        <v/>
      </c>
      <c r="AB2873" s="177" t="str">
        <f t="shared" si="1301"/>
        <v/>
      </c>
      <c r="AC2873" s="177" t="str">
        <f t="shared" si="1302"/>
        <v/>
      </c>
      <c r="AD2873" s="177" t="str">
        <f t="shared" si="1303"/>
        <v/>
      </c>
      <c r="AE2873" s="177" t="str">
        <f t="shared" si="1304"/>
        <v/>
      </c>
      <c r="AF2873" s="178">
        <f>IF(Q2873&gt;0,VLOOKUP(H2873,Leistungszahlen!$A$11:$C$158,3,),0)</f>
        <v>0</v>
      </c>
      <c r="AG2873" s="178">
        <f>IF(R2873&gt;0,VLOOKUP(H2873,Leistungszahlen!$A$11:$F$158,6,),IF(T2873&gt;0,VLOOKUP(H2873,Leistungszahlen!$A$11:$F$158,6,),0))</f>
        <v>0</v>
      </c>
      <c r="AH2873" s="179">
        <f t="shared" si="1305"/>
        <v>0</v>
      </c>
      <c r="AI2873" s="179">
        <f t="shared" si="1306"/>
        <v>0</v>
      </c>
      <c r="AJ2873" s="179">
        <f t="shared" si="1307"/>
        <v>0</v>
      </c>
      <c r="AK2873" s="179">
        <f t="shared" si="1308"/>
        <v>0</v>
      </c>
      <c r="AL2873" s="179">
        <f t="shared" si="1309"/>
        <v>0</v>
      </c>
      <c r="AM2873" s="180" t="str">
        <f>IF(L2873=1,Stundensätze!$D$13,IF(L2873=2,Stundensätze!$D$17,IF(L2873=4,Stundensätze!$D$21,"")))</f>
        <v/>
      </c>
      <c r="AN2873" s="180" t="str">
        <f>IF(L2873=1,Stundensätze!$D$15,IF(L2873=2,Stundensätze!$D$19,IF(L2873=4,Stundensätze!$D$23,"")))</f>
        <v/>
      </c>
      <c r="AO2873" s="180">
        <f t="shared" si="1310"/>
        <v>0</v>
      </c>
      <c r="AP2873" s="180">
        <f t="shared" si="1311"/>
        <v>0</v>
      </c>
      <c r="AQ2873" s="192" t="str">
        <f t="shared" si="1312"/>
        <v/>
      </c>
      <c r="AR2873" s="192" t="str">
        <f t="shared" si="1313"/>
        <v/>
      </c>
      <c r="AS2873" s="193">
        <f t="shared" si="1314"/>
        <v>0</v>
      </c>
      <c r="AT2873" s="258">
        <f>IF(K2873=0,0,VLOOKUP(K2873,Kostenstellen!A:B,2,FALSE))</f>
        <v>0</v>
      </c>
      <c r="AU2873" s="68" t="str">
        <f t="shared" si="1295"/>
        <v/>
      </c>
      <c r="AV2873" s="68" t="str">
        <f t="shared" si="1296"/>
        <v/>
      </c>
      <c r="AW2873" s="68">
        <f>IF(AF2873=0,0,VLOOKUP($H2873,Leistungszahlen!$A$11:$H$158,4,FALSE))</f>
        <v>0</v>
      </c>
      <c r="AX2873" s="68">
        <f>IF(AF2873=0,0,VLOOKUP($H2873,Leistungszahlen!$A$11:$H$158,5,FALSE))</f>
        <v>0</v>
      </c>
      <c r="AY2873" s="68">
        <f>IF(AG2873=0,0,VLOOKUP($H2873,Leistungszahlen!$A$11:$H$158,6,FALSE))</f>
        <v>0</v>
      </c>
      <c r="AZ2873" s="68">
        <f t="shared" si="1297"/>
        <v>0</v>
      </c>
      <c r="BA2873" s="68">
        <f t="shared" si="1298"/>
        <v>0</v>
      </c>
      <c r="BC2873" s="68">
        <f t="shared" si="1315"/>
        <v>0</v>
      </c>
      <c r="BD2873" s="285"/>
    </row>
    <row r="2874" spans="1:56" s="68" customFormat="1">
      <c r="A2874" s="200"/>
      <c r="B2874" s="200"/>
      <c r="C2874" s="200"/>
      <c r="D2874" s="200"/>
      <c r="E2874" s="200"/>
      <c r="F2874" s="200"/>
      <c r="G2874" s="200"/>
      <c r="H2874" s="201"/>
      <c r="I2874" s="202"/>
      <c r="J2874" s="200"/>
      <c r="K2874" s="176"/>
      <c r="L2874" s="176"/>
      <c r="M2874" s="176"/>
      <c r="N2874" s="286"/>
      <c r="O2874" s="286"/>
      <c r="P2874" s="176"/>
      <c r="Q2874" s="203">
        <f t="shared" si="1275"/>
        <v>0</v>
      </c>
      <c r="R2874" s="203">
        <f t="shared" si="1276"/>
        <v>0</v>
      </c>
      <c r="S2874" s="203">
        <f t="shared" si="1277"/>
        <v>0</v>
      </c>
      <c r="T2874" s="203">
        <f t="shared" si="1278"/>
        <v>0</v>
      </c>
      <c r="U2874" s="203">
        <f t="shared" si="1279"/>
        <v>0</v>
      </c>
      <c r="V2874" s="175">
        <f>IF(Q2874&gt;0,VLOOKUP(Q2874,Jahresfaktoren!$A$11:$B$24,2,),0)</f>
        <v>0</v>
      </c>
      <c r="W2874" s="175">
        <f>IF(R2874&gt;0,VLOOKUP(R2874,Jahresfaktoren!$D$11:$E$24,2,),0)</f>
        <v>0</v>
      </c>
      <c r="X2874" s="175">
        <f>IF(S2874&gt;0,VLOOKUP(S2874,Jahresfaktoren!$A$28:$B$29,2,),0)</f>
        <v>0</v>
      </c>
      <c r="Y2874" s="175">
        <f>IF(T2874&gt;0,VLOOKUP(T2874,Jahresfaktoren!$A$28:$B$29,2,),0)</f>
        <v>0</v>
      </c>
      <c r="Z2874" s="175">
        <f>IF(U2874&gt;0,VLOOKUP(U2874,Jahresfaktoren!$A$32:$B$33,2,),)</f>
        <v>0</v>
      </c>
      <c r="AA2874" s="177" t="str">
        <f t="shared" si="1300"/>
        <v/>
      </c>
      <c r="AB2874" s="177" t="str">
        <f t="shared" si="1301"/>
        <v/>
      </c>
      <c r="AC2874" s="177" t="str">
        <f t="shared" si="1302"/>
        <v/>
      </c>
      <c r="AD2874" s="177" t="str">
        <f t="shared" si="1303"/>
        <v/>
      </c>
      <c r="AE2874" s="177" t="str">
        <f t="shared" si="1304"/>
        <v/>
      </c>
      <c r="AF2874" s="178">
        <f>IF(Q2874&gt;0,VLOOKUP(H2874,Leistungszahlen!$A$11:$C$158,3,),0)</f>
        <v>0</v>
      </c>
      <c r="AG2874" s="178">
        <f>IF(R2874&gt;0,VLOOKUP(H2874,Leistungszahlen!$A$11:$F$158,6,),IF(T2874&gt;0,VLOOKUP(H2874,Leistungszahlen!$A$11:$F$158,6,),0))</f>
        <v>0</v>
      </c>
      <c r="AH2874" s="179">
        <f t="shared" si="1305"/>
        <v>0</v>
      </c>
      <c r="AI2874" s="179">
        <f t="shared" si="1306"/>
        <v>0</v>
      </c>
      <c r="AJ2874" s="179">
        <f t="shared" si="1307"/>
        <v>0</v>
      </c>
      <c r="AK2874" s="179">
        <f t="shared" si="1308"/>
        <v>0</v>
      </c>
      <c r="AL2874" s="179">
        <f t="shared" si="1309"/>
        <v>0</v>
      </c>
      <c r="AM2874" s="180" t="str">
        <f>IF(L2874=1,Stundensätze!$D$13,IF(L2874=2,Stundensätze!$D$17,IF(L2874=4,Stundensätze!$D$21,"")))</f>
        <v/>
      </c>
      <c r="AN2874" s="180" t="str">
        <f>IF(L2874=1,Stundensätze!$D$15,IF(L2874=2,Stundensätze!$D$19,IF(L2874=4,Stundensätze!$D$23,"")))</f>
        <v/>
      </c>
      <c r="AO2874" s="180">
        <f t="shared" si="1310"/>
        <v>0</v>
      </c>
      <c r="AP2874" s="180">
        <f t="shared" si="1311"/>
        <v>0</v>
      </c>
      <c r="AQ2874" s="192" t="str">
        <f t="shared" si="1312"/>
        <v/>
      </c>
      <c r="AR2874" s="192" t="str">
        <f t="shared" si="1313"/>
        <v/>
      </c>
      <c r="AS2874" s="193">
        <f t="shared" si="1314"/>
        <v>0</v>
      </c>
      <c r="AT2874" s="258">
        <f>IF(K2874=0,0,VLOOKUP(K2874,Kostenstellen!A:B,2,FALSE))</f>
        <v>0</v>
      </c>
      <c r="AU2874" s="68" t="str">
        <f t="shared" si="1295"/>
        <v/>
      </c>
      <c r="AV2874" s="68" t="str">
        <f t="shared" si="1296"/>
        <v/>
      </c>
      <c r="AW2874" s="68">
        <f>IF(AF2874=0,0,VLOOKUP($H2874,Leistungszahlen!$A$11:$H$158,4,FALSE))</f>
        <v>0</v>
      </c>
      <c r="AX2874" s="68">
        <f>IF(AF2874=0,0,VLOOKUP($H2874,Leistungszahlen!$A$11:$H$158,5,FALSE))</f>
        <v>0</v>
      </c>
      <c r="AY2874" s="68">
        <f>IF(AG2874=0,0,VLOOKUP($H2874,Leistungszahlen!$A$11:$H$158,6,FALSE))</f>
        <v>0</v>
      </c>
      <c r="AZ2874" s="68">
        <f t="shared" si="1297"/>
        <v>0</v>
      </c>
      <c r="BA2874" s="68">
        <f t="shared" si="1298"/>
        <v>0</v>
      </c>
      <c r="BC2874" s="68">
        <f t="shared" si="1315"/>
        <v>0</v>
      </c>
      <c r="BD2874" s="285"/>
    </row>
    <row r="2875" spans="1:56" s="68" customFormat="1">
      <c r="A2875" s="200"/>
      <c r="B2875" s="200"/>
      <c r="C2875" s="200"/>
      <c r="D2875" s="200"/>
      <c r="E2875" s="200"/>
      <c r="F2875" s="200"/>
      <c r="G2875" s="200"/>
      <c r="H2875" s="201"/>
      <c r="I2875" s="202"/>
      <c r="J2875" s="200"/>
      <c r="K2875" s="176"/>
      <c r="L2875" s="176"/>
      <c r="M2875" s="176"/>
      <c r="N2875" s="286"/>
      <c r="O2875" s="286"/>
      <c r="P2875" s="176"/>
      <c r="Q2875" s="203">
        <f t="shared" si="1275"/>
        <v>0</v>
      </c>
      <c r="R2875" s="203">
        <f t="shared" si="1276"/>
        <v>0</v>
      </c>
      <c r="S2875" s="203">
        <f t="shared" si="1277"/>
        <v>0</v>
      </c>
      <c r="T2875" s="203">
        <f t="shared" si="1278"/>
        <v>0</v>
      </c>
      <c r="U2875" s="203">
        <f t="shared" si="1279"/>
        <v>0</v>
      </c>
      <c r="V2875" s="175">
        <f>IF(Q2875&gt;0,VLOOKUP(Q2875,Jahresfaktoren!$A$11:$B$24,2,),0)</f>
        <v>0</v>
      </c>
      <c r="W2875" s="175">
        <f>IF(R2875&gt;0,VLOOKUP(R2875,Jahresfaktoren!$D$11:$E$24,2,),0)</f>
        <v>0</v>
      </c>
      <c r="X2875" s="175">
        <f>IF(S2875&gt;0,VLOOKUP(S2875,Jahresfaktoren!$A$28:$B$29,2,),0)</f>
        <v>0</v>
      </c>
      <c r="Y2875" s="175">
        <f>IF(T2875&gt;0,VLOOKUP(T2875,Jahresfaktoren!$A$28:$B$29,2,),0)</f>
        <v>0</v>
      </c>
      <c r="Z2875" s="175">
        <f>IF(U2875&gt;0,VLOOKUP(U2875,Jahresfaktoren!$A$32:$B$33,2,),)</f>
        <v>0</v>
      </c>
      <c r="AA2875" s="177" t="str">
        <f t="shared" si="1300"/>
        <v/>
      </c>
      <c r="AB2875" s="177" t="str">
        <f t="shared" si="1301"/>
        <v/>
      </c>
      <c r="AC2875" s="177" t="str">
        <f t="shared" si="1302"/>
        <v/>
      </c>
      <c r="AD2875" s="177" t="str">
        <f t="shared" si="1303"/>
        <v/>
      </c>
      <c r="AE2875" s="177" t="str">
        <f t="shared" si="1304"/>
        <v/>
      </c>
      <c r="AF2875" s="178">
        <f>IF(Q2875&gt;0,VLOOKUP(H2875,Leistungszahlen!$A$11:$C$158,3,),0)</f>
        <v>0</v>
      </c>
      <c r="AG2875" s="178">
        <f>IF(R2875&gt;0,VLOOKUP(H2875,Leistungszahlen!$A$11:$F$158,6,),IF(T2875&gt;0,VLOOKUP(H2875,Leistungszahlen!$A$11:$F$158,6,),0))</f>
        <v>0</v>
      </c>
      <c r="AH2875" s="179">
        <f t="shared" si="1305"/>
        <v>0</v>
      </c>
      <c r="AI2875" s="179">
        <f t="shared" si="1306"/>
        <v>0</v>
      </c>
      <c r="AJ2875" s="179">
        <f t="shared" si="1307"/>
        <v>0</v>
      </c>
      <c r="AK2875" s="179">
        <f t="shared" si="1308"/>
        <v>0</v>
      </c>
      <c r="AL2875" s="179">
        <f t="shared" si="1309"/>
        <v>0</v>
      </c>
      <c r="AM2875" s="180" t="str">
        <f>IF(L2875=1,Stundensätze!$D$13,IF(L2875=2,Stundensätze!$D$17,IF(L2875=4,Stundensätze!$D$21,"")))</f>
        <v/>
      </c>
      <c r="AN2875" s="180" t="str">
        <f>IF(L2875=1,Stundensätze!$D$15,IF(L2875=2,Stundensätze!$D$19,IF(L2875=4,Stundensätze!$D$23,"")))</f>
        <v/>
      </c>
      <c r="AO2875" s="180">
        <f t="shared" si="1310"/>
        <v>0</v>
      </c>
      <c r="AP2875" s="180">
        <f t="shared" si="1311"/>
        <v>0</v>
      </c>
      <c r="AQ2875" s="192" t="str">
        <f t="shared" si="1312"/>
        <v/>
      </c>
      <c r="AR2875" s="192" t="str">
        <f t="shared" si="1313"/>
        <v/>
      </c>
      <c r="AS2875" s="193">
        <f t="shared" si="1314"/>
        <v>0</v>
      </c>
      <c r="AT2875" s="258">
        <f>IF(K2875=0,0,VLOOKUP(K2875,Kostenstellen!A:B,2,FALSE))</f>
        <v>0</v>
      </c>
      <c r="AU2875" s="68" t="str">
        <f t="shared" si="1295"/>
        <v/>
      </c>
      <c r="AV2875" s="68" t="str">
        <f t="shared" si="1296"/>
        <v/>
      </c>
      <c r="AW2875" s="68">
        <f>IF(AF2875=0,0,VLOOKUP($H2875,Leistungszahlen!$A$11:$H$158,4,FALSE))</f>
        <v>0</v>
      </c>
      <c r="AX2875" s="68">
        <f>IF(AF2875=0,0,VLOOKUP($H2875,Leistungszahlen!$A$11:$H$158,5,FALSE))</f>
        <v>0</v>
      </c>
      <c r="AY2875" s="68">
        <f>IF(AG2875=0,0,VLOOKUP($H2875,Leistungszahlen!$A$11:$H$158,6,FALSE))</f>
        <v>0</v>
      </c>
      <c r="AZ2875" s="68">
        <f t="shared" si="1297"/>
        <v>0</v>
      </c>
      <c r="BA2875" s="68">
        <f t="shared" si="1298"/>
        <v>0</v>
      </c>
      <c r="BC2875" s="68">
        <f t="shared" si="1315"/>
        <v>0</v>
      </c>
      <c r="BD2875" s="285"/>
    </row>
    <row r="2876" spans="1:56" s="68" customFormat="1">
      <c r="A2876" s="200"/>
      <c r="B2876" s="200"/>
      <c r="C2876" s="200"/>
      <c r="D2876" s="200"/>
      <c r="E2876" s="200"/>
      <c r="F2876" s="200"/>
      <c r="G2876" s="200"/>
      <c r="H2876" s="201"/>
      <c r="I2876" s="202"/>
      <c r="J2876" s="200"/>
      <c r="K2876" s="176"/>
      <c r="L2876" s="176"/>
      <c r="M2876" s="176"/>
      <c r="N2876" s="286"/>
      <c r="O2876" s="286"/>
      <c r="P2876" s="176"/>
      <c r="Q2876" s="203">
        <f t="shared" si="1275"/>
        <v>0</v>
      </c>
      <c r="R2876" s="203">
        <f t="shared" si="1276"/>
        <v>0</v>
      </c>
      <c r="S2876" s="203">
        <f t="shared" si="1277"/>
        <v>0</v>
      </c>
      <c r="T2876" s="203">
        <f t="shared" si="1278"/>
        <v>0</v>
      </c>
      <c r="U2876" s="203">
        <f t="shared" si="1279"/>
        <v>0</v>
      </c>
      <c r="V2876" s="175">
        <f>IF(Q2876&gt;0,VLOOKUP(Q2876,Jahresfaktoren!$A$11:$B$24,2,),0)</f>
        <v>0</v>
      </c>
      <c r="W2876" s="175">
        <f>IF(R2876&gt;0,VLOOKUP(R2876,Jahresfaktoren!$D$11:$E$24,2,),0)</f>
        <v>0</v>
      </c>
      <c r="X2876" s="175">
        <f>IF(S2876&gt;0,VLOOKUP(S2876,Jahresfaktoren!$A$28:$B$29,2,),0)</f>
        <v>0</v>
      </c>
      <c r="Y2876" s="175">
        <f>IF(T2876&gt;0,VLOOKUP(T2876,Jahresfaktoren!$A$28:$B$29,2,),0)</f>
        <v>0</v>
      </c>
      <c r="Z2876" s="175">
        <f>IF(U2876&gt;0,VLOOKUP(U2876,Jahresfaktoren!$A$32:$B$33,2,),)</f>
        <v>0</v>
      </c>
      <c r="AA2876" s="177" t="str">
        <f t="shared" si="1300"/>
        <v/>
      </c>
      <c r="AB2876" s="177" t="str">
        <f t="shared" si="1301"/>
        <v/>
      </c>
      <c r="AC2876" s="177" t="str">
        <f t="shared" si="1302"/>
        <v/>
      </c>
      <c r="AD2876" s="177" t="str">
        <f t="shared" si="1303"/>
        <v/>
      </c>
      <c r="AE2876" s="177" t="str">
        <f t="shared" si="1304"/>
        <v/>
      </c>
      <c r="AF2876" s="178">
        <f>IF(Q2876&gt;0,VLOOKUP(H2876,Leistungszahlen!$A$11:$C$158,3,),0)</f>
        <v>0</v>
      </c>
      <c r="AG2876" s="178">
        <f>IF(R2876&gt;0,VLOOKUP(H2876,Leistungszahlen!$A$11:$F$158,6,),IF(T2876&gt;0,VLOOKUP(H2876,Leistungszahlen!$A$11:$F$158,6,),0))</f>
        <v>0</v>
      </c>
      <c r="AH2876" s="179">
        <f t="shared" si="1305"/>
        <v>0</v>
      </c>
      <c r="AI2876" s="179">
        <f t="shared" si="1306"/>
        <v>0</v>
      </c>
      <c r="AJ2876" s="179">
        <f t="shared" si="1307"/>
        <v>0</v>
      </c>
      <c r="AK2876" s="179">
        <f t="shared" si="1308"/>
        <v>0</v>
      </c>
      <c r="AL2876" s="179">
        <f t="shared" si="1309"/>
        <v>0</v>
      </c>
      <c r="AM2876" s="180" t="str">
        <f>IF(L2876=1,Stundensätze!$D$13,IF(L2876=2,Stundensätze!$D$17,IF(L2876=4,Stundensätze!$D$21,"")))</f>
        <v/>
      </c>
      <c r="AN2876" s="180" t="str">
        <f>IF(L2876=1,Stundensätze!$D$15,IF(L2876=2,Stundensätze!$D$19,IF(L2876=4,Stundensätze!$D$23,"")))</f>
        <v/>
      </c>
      <c r="AO2876" s="180">
        <f t="shared" si="1310"/>
        <v>0</v>
      </c>
      <c r="AP2876" s="180">
        <f t="shared" si="1311"/>
        <v>0</v>
      </c>
      <c r="AQ2876" s="192" t="str">
        <f t="shared" si="1312"/>
        <v/>
      </c>
      <c r="AR2876" s="192" t="str">
        <f t="shared" si="1313"/>
        <v/>
      </c>
      <c r="AS2876" s="193">
        <f t="shared" si="1314"/>
        <v>0</v>
      </c>
      <c r="AT2876" s="258">
        <f>IF(K2876=0,0,VLOOKUP(K2876,Kostenstellen!A:B,2,FALSE))</f>
        <v>0</v>
      </c>
      <c r="AU2876" s="68" t="str">
        <f t="shared" si="1295"/>
        <v/>
      </c>
      <c r="AV2876" s="68" t="str">
        <f t="shared" si="1296"/>
        <v/>
      </c>
      <c r="AW2876" s="68">
        <f>IF(AF2876=0,0,VLOOKUP($H2876,Leistungszahlen!$A$11:$H$158,4,FALSE))</f>
        <v>0</v>
      </c>
      <c r="AX2876" s="68">
        <f>IF(AF2876=0,0,VLOOKUP($H2876,Leistungszahlen!$A$11:$H$158,5,FALSE))</f>
        <v>0</v>
      </c>
      <c r="AY2876" s="68">
        <f>IF(AG2876=0,0,VLOOKUP($H2876,Leistungszahlen!$A$11:$H$158,6,FALSE))</f>
        <v>0</v>
      </c>
      <c r="AZ2876" s="68">
        <f t="shared" si="1297"/>
        <v>0</v>
      </c>
      <c r="BA2876" s="68">
        <f t="shared" si="1298"/>
        <v>0</v>
      </c>
      <c r="BC2876" s="68">
        <f t="shared" si="1315"/>
        <v>0</v>
      </c>
      <c r="BD2876" s="285"/>
    </row>
    <row r="2877" spans="1:56" s="68" customFormat="1">
      <c r="A2877" s="200"/>
      <c r="B2877" s="200"/>
      <c r="C2877" s="200"/>
      <c r="D2877" s="200"/>
      <c r="E2877" s="200"/>
      <c r="F2877" s="200"/>
      <c r="G2877" s="200"/>
      <c r="H2877" s="201"/>
      <c r="I2877" s="202"/>
      <c r="J2877" s="200"/>
      <c r="K2877" s="176"/>
      <c r="L2877" s="176"/>
      <c r="M2877" s="176"/>
      <c r="N2877" s="286"/>
      <c r="O2877" s="286"/>
      <c r="P2877" s="176"/>
      <c r="Q2877" s="203">
        <f t="shared" si="1275"/>
        <v>0</v>
      </c>
      <c r="R2877" s="203">
        <f t="shared" si="1276"/>
        <v>0</v>
      </c>
      <c r="S2877" s="203">
        <f t="shared" si="1277"/>
        <v>0</v>
      </c>
      <c r="T2877" s="203">
        <f t="shared" si="1278"/>
        <v>0</v>
      </c>
      <c r="U2877" s="203">
        <f t="shared" si="1279"/>
        <v>0</v>
      </c>
      <c r="V2877" s="175">
        <f>IF(Q2877&gt;0,VLOOKUP(Q2877,Jahresfaktoren!$A$11:$B$24,2,),0)</f>
        <v>0</v>
      </c>
      <c r="W2877" s="175">
        <f>IF(R2877&gt;0,VLOOKUP(R2877,Jahresfaktoren!$D$11:$E$24,2,),0)</f>
        <v>0</v>
      </c>
      <c r="X2877" s="175">
        <f>IF(S2877&gt;0,VLOOKUP(S2877,Jahresfaktoren!$A$28:$B$29,2,),0)</f>
        <v>0</v>
      </c>
      <c r="Y2877" s="175">
        <f>IF(T2877&gt;0,VLOOKUP(T2877,Jahresfaktoren!$A$28:$B$29,2,),0)</f>
        <v>0</v>
      </c>
      <c r="Z2877" s="175">
        <f>IF(U2877&gt;0,VLOOKUP(U2877,Jahresfaktoren!$A$32:$B$33,2,),)</f>
        <v>0</v>
      </c>
      <c r="AA2877" s="177" t="str">
        <f t="shared" si="1300"/>
        <v/>
      </c>
      <c r="AB2877" s="177" t="str">
        <f t="shared" si="1301"/>
        <v/>
      </c>
      <c r="AC2877" s="177" t="str">
        <f t="shared" si="1302"/>
        <v/>
      </c>
      <c r="AD2877" s="177" t="str">
        <f t="shared" si="1303"/>
        <v/>
      </c>
      <c r="AE2877" s="177" t="str">
        <f t="shared" si="1304"/>
        <v/>
      </c>
      <c r="AF2877" s="178">
        <f>IF(Q2877&gt;0,VLOOKUP(H2877,Leistungszahlen!$A$11:$C$158,3,),0)</f>
        <v>0</v>
      </c>
      <c r="AG2877" s="178">
        <f>IF(R2877&gt;0,VLOOKUP(H2877,Leistungszahlen!$A$11:$F$158,6,),IF(T2877&gt;0,VLOOKUP(H2877,Leistungszahlen!$A$11:$F$158,6,),0))</f>
        <v>0</v>
      </c>
      <c r="AH2877" s="179">
        <f t="shared" si="1305"/>
        <v>0</v>
      </c>
      <c r="AI2877" s="179">
        <f t="shared" si="1306"/>
        <v>0</v>
      </c>
      <c r="AJ2877" s="179">
        <f t="shared" si="1307"/>
        <v>0</v>
      </c>
      <c r="AK2877" s="179">
        <f t="shared" si="1308"/>
        <v>0</v>
      </c>
      <c r="AL2877" s="179">
        <f t="shared" si="1309"/>
        <v>0</v>
      </c>
      <c r="AM2877" s="180" t="str">
        <f>IF(L2877=1,Stundensätze!$D$13,IF(L2877=2,Stundensätze!$D$17,IF(L2877=4,Stundensätze!$D$21,"")))</f>
        <v/>
      </c>
      <c r="AN2877" s="180" t="str">
        <f>IF(L2877=1,Stundensätze!$D$15,IF(L2877=2,Stundensätze!$D$19,IF(L2877=4,Stundensätze!$D$23,"")))</f>
        <v/>
      </c>
      <c r="AO2877" s="180">
        <f t="shared" si="1310"/>
        <v>0</v>
      </c>
      <c r="AP2877" s="180">
        <f t="shared" si="1311"/>
        <v>0</v>
      </c>
      <c r="AQ2877" s="192" t="str">
        <f t="shared" si="1312"/>
        <v/>
      </c>
      <c r="AR2877" s="192" t="str">
        <f t="shared" si="1313"/>
        <v/>
      </c>
      <c r="AS2877" s="193">
        <f t="shared" si="1314"/>
        <v>0</v>
      </c>
      <c r="AT2877" s="258">
        <f>IF(K2877=0,0,VLOOKUP(K2877,Kostenstellen!A:B,2,FALSE))</f>
        <v>0</v>
      </c>
      <c r="AU2877" s="68" t="str">
        <f t="shared" si="1295"/>
        <v/>
      </c>
      <c r="AV2877" s="68" t="str">
        <f t="shared" si="1296"/>
        <v/>
      </c>
      <c r="AW2877" s="68">
        <f>IF(AF2877=0,0,VLOOKUP($H2877,Leistungszahlen!$A$11:$H$158,4,FALSE))</f>
        <v>0</v>
      </c>
      <c r="AX2877" s="68">
        <f>IF(AF2877=0,0,VLOOKUP($H2877,Leistungszahlen!$A$11:$H$158,5,FALSE))</f>
        <v>0</v>
      </c>
      <c r="AY2877" s="68">
        <f>IF(AG2877=0,0,VLOOKUP($H2877,Leistungszahlen!$A$11:$H$158,6,FALSE))</f>
        <v>0</v>
      </c>
      <c r="AZ2877" s="68">
        <f t="shared" si="1297"/>
        <v>0</v>
      </c>
      <c r="BA2877" s="68">
        <f t="shared" si="1298"/>
        <v>0</v>
      </c>
      <c r="BC2877" s="68">
        <f t="shared" si="1315"/>
        <v>0</v>
      </c>
      <c r="BD2877" s="285"/>
    </row>
    <row r="2878" spans="1:56" s="68" customFormat="1">
      <c r="A2878" s="200"/>
      <c r="B2878" s="200"/>
      <c r="C2878" s="200"/>
      <c r="D2878" s="200"/>
      <c r="E2878" s="200"/>
      <c r="F2878" s="200"/>
      <c r="G2878" s="200"/>
      <c r="H2878" s="201"/>
      <c r="I2878" s="202"/>
      <c r="J2878" s="200"/>
      <c r="K2878" s="176"/>
      <c r="L2878" s="176"/>
      <c r="M2878" s="176"/>
      <c r="N2878" s="286"/>
      <c r="O2878" s="286"/>
      <c r="P2878" s="176"/>
      <c r="Q2878" s="203">
        <f t="shared" si="1275"/>
        <v>0</v>
      </c>
      <c r="R2878" s="203">
        <f t="shared" si="1276"/>
        <v>0</v>
      </c>
      <c r="S2878" s="203">
        <f t="shared" si="1277"/>
        <v>0</v>
      </c>
      <c r="T2878" s="203">
        <f t="shared" si="1278"/>
        <v>0</v>
      </c>
      <c r="U2878" s="203">
        <f t="shared" si="1279"/>
        <v>0</v>
      </c>
      <c r="V2878" s="175">
        <f>IF(Q2878&gt;0,VLOOKUP(Q2878,Jahresfaktoren!$A$11:$B$24,2,),0)</f>
        <v>0</v>
      </c>
      <c r="W2878" s="175">
        <f>IF(R2878&gt;0,VLOOKUP(R2878,Jahresfaktoren!$D$11:$E$24,2,),0)</f>
        <v>0</v>
      </c>
      <c r="X2878" s="175">
        <f>IF(S2878&gt;0,VLOOKUP(S2878,Jahresfaktoren!$A$28:$B$29,2,),0)</f>
        <v>0</v>
      </c>
      <c r="Y2878" s="175">
        <f>IF(T2878&gt;0,VLOOKUP(T2878,Jahresfaktoren!$A$28:$B$29,2,),0)</f>
        <v>0</v>
      </c>
      <c r="Z2878" s="175">
        <f>IF(U2878&gt;0,VLOOKUP(U2878,Jahresfaktoren!$A$32:$B$33,2,),)</f>
        <v>0</v>
      </c>
      <c r="AA2878" s="177" t="str">
        <f t="shared" si="1300"/>
        <v/>
      </c>
      <c r="AB2878" s="177" t="str">
        <f t="shared" si="1301"/>
        <v/>
      </c>
      <c r="AC2878" s="177" t="str">
        <f t="shared" si="1302"/>
        <v/>
      </c>
      <c r="AD2878" s="177" t="str">
        <f t="shared" si="1303"/>
        <v/>
      </c>
      <c r="AE2878" s="177" t="str">
        <f t="shared" si="1304"/>
        <v/>
      </c>
      <c r="AF2878" s="178">
        <f>IF(Q2878&gt;0,VLOOKUP(H2878,Leistungszahlen!$A$11:$C$158,3,),0)</f>
        <v>0</v>
      </c>
      <c r="AG2878" s="178">
        <f>IF(R2878&gt;0,VLOOKUP(H2878,Leistungszahlen!$A$11:$F$158,6,),IF(T2878&gt;0,VLOOKUP(H2878,Leistungszahlen!$A$11:$F$158,6,),0))</f>
        <v>0</v>
      </c>
      <c r="AH2878" s="179">
        <f t="shared" si="1305"/>
        <v>0</v>
      </c>
      <c r="AI2878" s="179">
        <f t="shared" si="1306"/>
        <v>0</v>
      </c>
      <c r="AJ2878" s="179">
        <f t="shared" si="1307"/>
        <v>0</v>
      </c>
      <c r="AK2878" s="179">
        <f t="shared" si="1308"/>
        <v>0</v>
      </c>
      <c r="AL2878" s="179">
        <f t="shared" si="1309"/>
        <v>0</v>
      </c>
      <c r="AM2878" s="180" t="str">
        <f>IF(L2878=1,Stundensätze!$D$13,IF(L2878=2,Stundensätze!$D$17,IF(L2878=4,Stundensätze!$D$21,"")))</f>
        <v/>
      </c>
      <c r="AN2878" s="180" t="str">
        <f>IF(L2878=1,Stundensätze!$D$15,IF(L2878=2,Stundensätze!$D$19,IF(L2878=4,Stundensätze!$D$23,"")))</f>
        <v/>
      </c>
      <c r="AO2878" s="180">
        <f t="shared" si="1310"/>
        <v>0</v>
      </c>
      <c r="AP2878" s="180">
        <f t="shared" si="1311"/>
        <v>0</v>
      </c>
      <c r="AQ2878" s="192" t="str">
        <f t="shared" si="1312"/>
        <v/>
      </c>
      <c r="AR2878" s="192" t="str">
        <f t="shared" si="1313"/>
        <v/>
      </c>
      <c r="AS2878" s="193">
        <f t="shared" si="1314"/>
        <v>0</v>
      </c>
      <c r="AT2878" s="258">
        <f>IF(K2878=0,0,VLOOKUP(K2878,Kostenstellen!A:B,2,FALSE))</f>
        <v>0</v>
      </c>
      <c r="AU2878" s="68" t="str">
        <f t="shared" si="1295"/>
        <v/>
      </c>
      <c r="AV2878" s="68" t="str">
        <f t="shared" si="1296"/>
        <v/>
      </c>
      <c r="AW2878" s="68">
        <f>IF(AF2878=0,0,VLOOKUP($H2878,Leistungszahlen!$A$11:$H$158,4,FALSE))</f>
        <v>0</v>
      </c>
      <c r="AX2878" s="68">
        <f>IF(AF2878=0,0,VLOOKUP($H2878,Leistungszahlen!$A$11:$H$158,5,FALSE))</f>
        <v>0</v>
      </c>
      <c r="AY2878" s="68">
        <f>IF(AG2878=0,0,VLOOKUP($H2878,Leistungszahlen!$A$11:$H$158,6,FALSE))</f>
        <v>0</v>
      </c>
      <c r="AZ2878" s="68">
        <f t="shared" si="1297"/>
        <v>0</v>
      </c>
      <c r="BA2878" s="68">
        <f t="shared" si="1298"/>
        <v>0</v>
      </c>
      <c r="BC2878" s="68">
        <f t="shared" si="1315"/>
        <v>0</v>
      </c>
      <c r="BD2878" s="285"/>
    </row>
    <row r="2879" spans="1:56" s="68" customFormat="1">
      <c r="A2879" s="200"/>
      <c r="B2879" s="200"/>
      <c r="C2879" s="200"/>
      <c r="D2879" s="200"/>
      <c r="E2879" s="200"/>
      <c r="F2879" s="200"/>
      <c r="G2879" s="200"/>
      <c r="H2879" s="201"/>
      <c r="I2879" s="202"/>
      <c r="J2879" s="200"/>
      <c r="K2879" s="176"/>
      <c r="L2879" s="176"/>
      <c r="M2879" s="176"/>
      <c r="N2879" s="286"/>
      <c r="O2879" s="286"/>
      <c r="P2879" s="176"/>
      <c r="Q2879" s="203">
        <f t="shared" si="1275"/>
        <v>0</v>
      </c>
      <c r="R2879" s="203">
        <f t="shared" si="1276"/>
        <v>0</v>
      </c>
      <c r="S2879" s="203">
        <f t="shared" si="1277"/>
        <v>0</v>
      </c>
      <c r="T2879" s="203">
        <f t="shared" si="1278"/>
        <v>0</v>
      </c>
      <c r="U2879" s="203">
        <f t="shared" si="1279"/>
        <v>0</v>
      </c>
      <c r="V2879" s="175">
        <f>IF(Q2879&gt;0,VLOOKUP(Q2879,Jahresfaktoren!$A$11:$B$24,2,),0)</f>
        <v>0</v>
      </c>
      <c r="W2879" s="175">
        <f>IF(R2879&gt;0,VLOOKUP(R2879,Jahresfaktoren!$D$11:$E$24,2,),0)</f>
        <v>0</v>
      </c>
      <c r="X2879" s="175">
        <f>IF(S2879&gt;0,VLOOKUP(S2879,Jahresfaktoren!$A$28:$B$29,2,),0)</f>
        <v>0</v>
      </c>
      <c r="Y2879" s="175">
        <f>IF(T2879&gt;0,VLOOKUP(T2879,Jahresfaktoren!$A$28:$B$29,2,),0)</f>
        <v>0</v>
      </c>
      <c r="Z2879" s="175">
        <f>IF(U2879&gt;0,VLOOKUP(U2879,Jahresfaktoren!$A$32:$B$33,2,),)</f>
        <v>0</v>
      </c>
      <c r="AA2879" s="177" t="str">
        <f t="shared" si="1300"/>
        <v/>
      </c>
      <c r="AB2879" s="177" t="str">
        <f t="shared" si="1301"/>
        <v/>
      </c>
      <c r="AC2879" s="177" t="str">
        <f t="shared" si="1302"/>
        <v/>
      </c>
      <c r="AD2879" s="177" t="str">
        <f t="shared" si="1303"/>
        <v/>
      </c>
      <c r="AE2879" s="177" t="str">
        <f t="shared" si="1304"/>
        <v/>
      </c>
      <c r="AF2879" s="178">
        <f>IF(Q2879&gt;0,VLOOKUP(H2879,Leistungszahlen!$A$11:$C$158,3,),0)</f>
        <v>0</v>
      </c>
      <c r="AG2879" s="178">
        <f>IF(R2879&gt;0,VLOOKUP(H2879,Leistungszahlen!$A$11:$F$158,6,),IF(T2879&gt;0,VLOOKUP(H2879,Leistungszahlen!$A$11:$F$158,6,),0))</f>
        <v>0</v>
      </c>
      <c r="AH2879" s="179">
        <f t="shared" si="1305"/>
        <v>0</v>
      </c>
      <c r="AI2879" s="179">
        <f t="shared" si="1306"/>
        <v>0</v>
      </c>
      <c r="AJ2879" s="179">
        <f t="shared" si="1307"/>
        <v>0</v>
      </c>
      <c r="AK2879" s="179">
        <f t="shared" si="1308"/>
        <v>0</v>
      </c>
      <c r="AL2879" s="179">
        <f t="shared" si="1309"/>
        <v>0</v>
      </c>
      <c r="AM2879" s="180" t="str">
        <f>IF(L2879=1,Stundensätze!$D$13,IF(L2879=2,Stundensätze!$D$17,IF(L2879=4,Stundensätze!$D$21,"")))</f>
        <v/>
      </c>
      <c r="AN2879" s="180" t="str">
        <f>IF(L2879=1,Stundensätze!$D$15,IF(L2879=2,Stundensätze!$D$19,IF(L2879=4,Stundensätze!$D$23,"")))</f>
        <v/>
      </c>
      <c r="AO2879" s="180">
        <f t="shared" si="1310"/>
        <v>0</v>
      </c>
      <c r="AP2879" s="180">
        <f t="shared" si="1311"/>
        <v>0</v>
      </c>
      <c r="AQ2879" s="192" t="str">
        <f t="shared" si="1312"/>
        <v/>
      </c>
      <c r="AR2879" s="192" t="str">
        <f t="shared" si="1313"/>
        <v/>
      </c>
      <c r="AS2879" s="193">
        <f t="shared" si="1314"/>
        <v>0</v>
      </c>
      <c r="AT2879" s="258">
        <f>IF(K2879=0,0,VLOOKUP(K2879,Kostenstellen!A:B,2,FALSE))</f>
        <v>0</v>
      </c>
      <c r="AU2879" s="68" t="str">
        <f t="shared" si="1295"/>
        <v/>
      </c>
      <c r="AV2879" s="68" t="str">
        <f t="shared" si="1296"/>
        <v/>
      </c>
      <c r="AW2879" s="68">
        <f>IF(AF2879=0,0,VLOOKUP($H2879,Leistungszahlen!$A$11:$H$158,4,FALSE))</f>
        <v>0</v>
      </c>
      <c r="AX2879" s="68">
        <f>IF(AF2879=0,0,VLOOKUP($H2879,Leistungszahlen!$A$11:$H$158,5,FALSE))</f>
        <v>0</v>
      </c>
      <c r="AY2879" s="68">
        <f>IF(AG2879=0,0,VLOOKUP($H2879,Leistungszahlen!$A$11:$H$158,6,FALSE))</f>
        <v>0</v>
      </c>
      <c r="AZ2879" s="68">
        <f t="shared" si="1297"/>
        <v>0</v>
      </c>
      <c r="BA2879" s="68">
        <f t="shared" si="1298"/>
        <v>0</v>
      </c>
      <c r="BC2879" s="68">
        <f t="shared" si="1315"/>
        <v>0</v>
      </c>
      <c r="BD2879" s="285"/>
    </row>
    <row r="2880" spans="1:56" s="68" customFormat="1">
      <c r="A2880" s="200"/>
      <c r="B2880" s="200"/>
      <c r="C2880" s="200"/>
      <c r="D2880" s="200"/>
      <c r="E2880" s="200"/>
      <c r="F2880" s="200"/>
      <c r="G2880" s="200"/>
      <c r="H2880" s="201"/>
      <c r="I2880" s="202"/>
      <c r="J2880" s="200"/>
      <c r="K2880" s="176"/>
      <c r="L2880" s="176"/>
      <c r="M2880" s="176"/>
      <c r="N2880" s="286"/>
      <c r="O2880" s="286"/>
      <c r="P2880" s="176"/>
      <c r="Q2880" s="203">
        <f t="shared" si="1275"/>
        <v>0</v>
      </c>
      <c r="R2880" s="203">
        <f t="shared" si="1276"/>
        <v>0</v>
      </c>
      <c r="S2880" s="203">
        <f t="shared" si="1277"/>
        <v>0</v>
      </c>
      <c r="T2880" s="203">
        <f t="shared" si="1278"/>
        <v>0</v>
      </c>
      <c r="U2880" s="203">
        <f t="shared" si="1279"/>
        <v>0</v>
      </c>
      <c r="V2880" s="175">
        <f>IF(Q2880&gt;0,VLOOKUP(Q2880,Jahresfaktoren!$A$11:$B$24,2,),0)</f>
        <v>0</v>
      </c>
      <c r="W2880" s="175">
        <f>IF(R2880&gt;0,VLOOKUP(R2880,Jahresfaktoren!$D$11:$E$24,2,),0)</f>
        <v>0</v>
      </c>
      <c r="X2880" s="175">
        <f>IF(S2880&gt;0,VLOOKUP(S2880,Jahresfaktoren!$A$28:$B$29,2,),0)</f>
        <v>0</v>
      </c>
      <c r="Y2880" s="175">
        <f>IF(T2880&gt;0,VLOOKUP(T2880,Jahresfaktoren!$A$28:$B$29,2,),0)</f>
        <v>0</v>
      </c>
      <c r="Z2880" s="175">
        <f>IF(U2880&gt;0,VLOOKUP(U2880,Jahresfaktoren!$A$32:$B$33,2,),)</f>
        <v>0</v>
      </c>
      <c r="AA2880" s="177" t="str">
        <f t="shared" si="1300"/>
        <v/>
      </c>
      <c r="AB2880" s="177" t="str">
        <f t="shared" si="1301"/>
        <v/>
      </c>
      <c r="AC2880" s="177" t="str">
        <f t="shared" si="1302"/>
        <v/>
      </c>
      <c r="AD2880" s="177" t="str">
        <f t="shared" si="1303"/>
        <v/>
      </c>
      <c r="AE2880" s="177" t="str">
        <f t="shared" si="1304"/>
        <v/>
      </c>
      <c r="AF2880" s="178">
        <f>IF(Q2880&gt;0,VLOOKUP(H2880,Leistungszahlen!$A$11:$C$158,3,),0)</f>
        <v>0</v>
      </c>
      <c r="AG2880" s="178">
        <f>IF(R2880&gt;0,VLOOKUP(H2880,Leistungszahlen!$A$11:$F$158,6,),IF(T2880&gt;0,VLOOKUP(H2880,Leistungszahlen!$A$11:$F$158,6,),0))</f>
        <v>0</v>
      </c>
      <c r="AH2880" s="179">
        <f t="shared" si="1305"/>
        <v>0</v>
      </c>
      <c r="AI2880" s="179">
        <f t="shared" si="1306"/>
        <v>0</v>
      </c>
      <c r="AJ2880" s="179">
        <f t="shared" si="1307"/>
        <v>0</v>
      </c>
      <c r="AK2880" s="179">
        <f t="shared" si="1308"/>
        <v>0</v>
      </c>
      <c r="AL2880" s="179">
        <f t="shared" si="1309"/>
        <v>0</v>
      </c>
      <c r="AM2880" s="180" t="str">
        <f>IF(L2880=1,Stundensätze!$D$13,IF(L2880=2,Stundensätze!$D$17,IF(L2880=4,Stundensätze!$D$21,"")))</f>
        <v/>
      </c>
      <c r="AN2880" s="180" t="str">
        <f>IF(L2880=1,Stundensätze!$D$15,IF(L2880=2,Stundensätze!$D$19,IF(L2880=4,Stundensätze!$D$23,"")))</f>
        <v/>
      </c>
      <c r="AO2880" s="180">
        <f t="shared" si="1310"/>
        <v>0</v>
      </c>
      <c r="AP2880" s="180">
        <f t="shared" si="1311"/>
        <v>0</v>
      </c>
      <c r="AQ2880" s="192" t="str">
        <f t="shared" si="1312"/>
        <v/>
      </c>
      <c r="AR2880" s="192" t="str">
        <f t="shared" si="1313"/>
        <v/>
      </c>
      <c r="AS2880" s="193">
        <f t="shared" si="1314"/>
        <v>0</v>
      </c>
      <c r="AT2880" s="258">
        <f>IF(K2880=0,0,VLOOKUP(K2880,Kostenstellen!A:B,2,FALSE))</f>
        <v>0</v>
      </c>
      <c r="AU2880" s="68" t="str">
        <f t="shared" si="1295"/>
        <v/>
      </c>
      <c r="AV2880" s="68" t="str">
        <f t="shared" si="1296"/>
        <v/>
      </c>
      <c r="AW2880" s="68">
        <f>IF(AF2880=0,0,VLOOKUP($H2880,Leistungszahlen!$A$11:$H$158,4,FALSE))</f>
        <v>0</v>
      </c>
      <c r="AX2880" s="68">
        <f>IF(AF2880=0,0,VLOOKUP($H2880,Leistungszahlen!$A$11:$H$158,5,FALSE))</f>
        <v>0</v>
      </c>
      <c r="AY2880" s="68">
        <f>IF(AG2880=0,0,VLOOKUP($H2880,Leistungszahlen!$A$11:$H$158,6,FALSE))</f>
        <v>0</v>
      </c>
      <c r="AZ2880" s="68">
        <f t="shared" si="1297"/>
        <v>0</v>
      </c>
      <c r="BA2880" s="68">
        <f t="shared" si="1298"/>
        <v>0</v>
      </c>
      <c r="BC2880" s="68">
        <f t="shared" si="1315"/>
        <v>0</v>
      </c>
      <c r="BD2880" s="285"/>
    </row>
    <row r="2881" spans="1:56" s="68" customFormat="1">
      <c r="A2881" s="200"/>
      <c r="B2881" s="200"/>
      <c r="C2881" s="200"/>
      <c r="D2881" s="200"/>
      <c r="E2881" s="200"/>
      <c r="F2881" s="200"/>
      <c r="G2881" s="200"/>
      <c r="H2881" s="201"/>
      <c r="I2881" s="202"/>
      <c r="J2881" s="200"/>
      <c r="K2881" s="176"/>
      <c r="L2881" s="176"/>
      <c r="M2881" s="176"/>
      <c r="N2881" s="286"/>
      <c r="O2881" s="286"/>
      <c r="P2881" s="176"/>
      <c r="Q2881" s="203">
        <f t="shared" ref="Q2881:Q2918" si="1316">IF(M2881="x",0,IF(N2881=7,6,IF(N2881=14,12,IF(N2881="12+5",11,N2881))))</f>
        <v>0</v>
      </c>
      <c r="R2881" s="203">
        <f t="shared" ref="R2881:R2918" si="1317">IF(M2881="x",0,IF(O2881=0,0,IF(N2881=7,0,IF(N2881+O2881=7,O2881-1,O2881))))</f>
        <v>0</v>
      </c>
      <c r="S2881" s="203">
        <f t="shared" ref="S2881:S2918" si="1318">IF(M2881="x",0,IF(N2881=7,1,IF(N2881=14,2,IF(AND(N2881=12,O2881=5),1,IF(N2881="12+5",1,0)))))</f>
        <v>0</v>
      </c>
      <c r="T2881" s="203">
        <f t="shared" ref="T2881:T2918" si="1319">IF(M2881="x",0,IF(O2881=0,0,IF(N2881=7,0,IF(N2881+O2881=7,1,0))))</f>
        <v>0</v>
      </c>
      <c r="U2881" s="203">
        <f t="shared" ref="U2881:U2918" si="1320">T2881+S2881</f>
        <v>0</v>
      </c>
      <c r="V2881" s="175">
        <f>IF(Q2881&gt;0,VLOOKUP(Q2881,Jahresfaktoren!$A$11:$B$24,2,),0)</f>
        <v>0</v>
      </c>
      <c r="W2881" s="175">
        <f>IF(R2881&gt;0,VLOOKUP(R2881,Jahresfaktoren!$D$11:$E$24,2,),0)</f>
        <v>0</v>
      </c>
      <c r="X2881" s="175">
        <f>IF(S2881&gt;0,VLOOKUP(S2881,Jahresfaktoren!$A$28:$B$29,2,),0)</f>
        <v>0</v>
      </c>
      <c r="Y2881" s="175">
        <f>IF(T2881&gt;0,VLOOKUP(T2881,Jahresfaktoren!$A$28:$B$29,2,),0)</f>
        <v>0</v>
      </c>
      <c r="Z2881" s="175">
        <f>IF(U2881&gt;0,VLOOKUP(U2881,Jahresfaktoren!$A$32:$B$33,2,),)</f>
        <v>0</v>
      </c>
      <c r="AA2881" s="177" t="str">
        <f t="shared" si="1300"/>
        <v/>
      </c>
      <c r="AB2881" s="177" t="str">
        <f t="shared" si="1301"/>
        <v/>
      </c>
      <c r="AC2881" s="177" t="str">
        <f t="shared" si="1302"/>
        <v/>
      </c>
      <c r="AD2881" s="177" t="str">
        <f t="shared" si="1303"/>
        <v/>
      </c>
      <c r="AE2881" s="177" t="str">
        <f t="shared" si="1304"/>
        <v/>
      </c>
      <c r="AF2881" s="178">
        <f>IF(Q2881&gt;0,VLOOKUP(H2881,Leistungszahlen!$A$11:$C$158,3,),0)</f>
        <v>0</v>
      </c>
      <c r="AG2881" s="178">
        <f>IF(R2881&gt;0,VLOOKUP(H2881,Leistungszahlen!$A$11:$F$158,6,),IF(T2881&gt;0,VLOOKUP(H2881,Leistungszahlen!$A$11:$F$158,6,),0))</f>
        <v>0</v>
      </c>
      <c r="AH2881" s="179">
        <f t="shared" si="1305"/>
        <v>0</v>
      </c>
      <c r="AI2881" s="179">
        <f t="shared" si="1306"/>
        <v>0</v>
      </c>
      <c r="AJ2881" s="179">
        <f t="shared" si="1307"/>
        <v>0</v>
      </c>
      <c r="AK2881" s="179">
        <f t="shared" si="1308"/>
        <v>0</v>
      </c>
      <c r="AL2881" s="179">
        <f t="shared" si="1309"/>
        <v>0</v>
      </c>
      <c r="AM2881" s="180" t="str">
        <f>IF(L2881=1,Stundensätze!$D$13,IF(L2881=2,Stundensätze!$D$17,IF(L2881=4,Stundensätze!$D$21,"")))</f>
        <v/>
      </c>
      <c r="AN2881" s="180" t="str">
        <f>IF(L2881=1,Stundensätze!$D$15,IF(L2881=2,Stundensätze!$D$19,IF(L2881=4,Stundensätze!$D$23,"")))</f>
        <v/>
      </c>
      <c r="AO2881" s="180">
        <f t="shared" si="1310"/>
        <v>0</v>
      </c>
      <c r="AP2881" s="180">
        <f t="shared" si="1311"/>
        <v>0</v>
      </c>
      <c r="AQ2881" s="192" t="str">
        <f t="shared" si="1312"/>
        <v/>
      </c>
      <c r="AR2881" s="192" t="str">
        <f t="shared" si="1313"/>
        <v/>
      </c>
      <c r="AS2881" s="193">
        <f t="shared" si="1314"/>
        <v>0</v>
      </c>
      <c r="AT2881" s="258">
        <f>IF(K2881=0,0,VLOOKUP(K2881,Kostenstellen!A:B,2,FALSE))</f>
        <v>0</v>
      </c>
      <c r="AU2881" s="68" t="str">
        <f t="shared" ref="AU2881:AU2918" si="1321">IF(SUM(V2881:Z2881)&gt;0,H2881,"")</f>
        <v/>
      </c>
      <c r="AV2881" s="68" t="str">
        <f t="shared" ref="AV2881:AV2918" si="1322">IF(SUM(R2881+T2881)&gt;0,H2881,"")</f>
        <v/>
      </c>
      <c r="AW2881" s="68">
        <f>IF(AF2881=0,0,VLOOKUP($H2881,Leistungszahlen!$A$11:$H$158,4,FALSE))</f>
        <v>0</v>
      </c>
      <c r="AX2881" s="68">
        <f>IF(AF2881=0,0,VLOOKUP($H2881,Leistungszahlen!$A$11:$H$158,5,FALSE))</f>
        <v>0</v>
      </c>
      <c r="AY2881" s="68">
        <f>IF(AG2881=0,0,VLOOKUP($H2881,Leistungszahlen!$A$11:$H$158,6,FALSE))</f>
        <v>0</v>
      </c>
      <c r="AZ2881" s="68">
        <f t="shared" ref="AZ2881:AZ2918" si="1323">IF(AX2881&lt;AF2881,1,IF(AG2881&gt;AY2881,1,0))</f>
        <v>0</v>
      </c>
      <c r="BA2881" s="68">
        <f t="shared" ref="BA2881:BA2918" si="1324">IF(AF2881&gt;AX2881,1,IF(AG2881&gt;AY2881,1,0))</f>
        <v>0</v>
      </c>
      <c r="BC2881" s="68">
        <f t="shared" si="1315"/>
        <v>0</v>
      </c>
      <c r="BD2881" s="285"/>
    </row>
    <row r="2882" spans="1:56" s="68" customFormat="1">
      <c r="A2882" s="200"/>
      <c r="B2882" s="200"/>
      <c r="C2882" s="200"/>
      <c r="D2882" s="200"/>
      <c r="E2882" s="200"/>
      <c r="F2882" s="200"/>
      <c r="G2882" s="200"/>
      <c r="H2882" s="201"/>
      <c r="I2882" s="202"/>
      <c r="J2882" s="200"/>
      <c r="K2882" s="176"/>
      <c r="L2882" s="176"/>
      <c r="M2882" s="176"/>
      <c r="N2882" s="286"/>
      <c r="O2882" s="286"/>
      <c r="P2882" s="176"/>
      <c r="Q2882" s="203">
        <f t="shared" si="1316"/>
        <v>0</v>
      </c>
      <c r="R2882" s="203">
        <f t="shared" si="1317"/>
        <v>0</v>
      </c>
      <c r="S2882" s="203">
        <f t="shared" si="1318"/>
        <v>0</v>
      </c>
      <c r="T2882" s="203">
        <f t="shared" si="1319"/>
        <v>0</v>
      </c>
      <c r="U2882" s="203">
        <f t="shared" si="1320"/>
        <v>0</v>
      </c>
      <c r="V2882" s="175">
        <f>IF(Q2882&gt;0,VLOOKUP(Q2882,Jahresfaktoren!$A$11:$B$24,2,),0)</f>
        <v>0</v>
      </c>
      <c r="W2882" s="175">
        <f>IF(R2882&gt;0,VLOOKUP(R2882,Jahresfaktoren!$D$11:$E$24,2,),0)</f>
        <v>0</v>
      </c>
      <c r="X2882" s="175">
        <f>IF(S2882&gt;0,VLOOKUP(S2882,Jahresfaktoren!$A$28:$B$29,2,),0)</f>
        <v>0</v>
      </c>
      <c r="Y2882" s="175">
        <f>IF(T2882&gt;0,VLOOKUP(T2882,Jahresfaktoren!$A$28:$B$29,2,),0)</f>
        <v>0</v>
      </c>
      <c r="Z2882" s="175">
        <f>IF(U2882&gt;0,VLOOKUP(U2882,Jahresfaktoren!$A$32:$B$33,2,),)</f>
        <v>0</v>
      </c>
      <c r="AA2882" s="177" t="str">
        <f t="shared" si="1300"/>
        <v/>
      </c>
      <c r="AB2882" s="177" t="str">
        <f t="shared" si="1301"/>
        <v/>
      </c>
      <c r="AC2882" s="177" t="str">
        <f t="shared" si="1302"/>
        <v/>
      </c>
      <c r="AD2882" s="177" t="str">
        <f t="shared" si="1303"/>
        <v/>
      </c>
      <c r="AE2882" s="177" t="str">
        <f t="shared" si="1304"/>
        <v/>
      </c>
      <c r="AF2882" s="178">
        <f>IF(Q2882&gt;0,VLOOKUP(H2882,Leistungszahlen!$A$11:$C$158,3,),0)</f>
        <v>0</v>
      </c>
      <c r="AG2882" s="178">
        <f>IF(R2882&gt;0,VLOOKUP(H2882,Leistungszahlen!$A$11:$F$158,6,),IF(T2882&gt;0,VLOOKUP(H2882,Leistungszahlen!$A$11:$F$158,6,),0))</f>
        <v>0</v>
      </c>
      <c r="AH2882" s="179">
        <f t="shared" si="1305"/>
        <v>0</v>
      </c>
      <c r="AI2882" s="179">
        <f t="shared" si="1306"/>
        <v>0</v>
      </c>
      <c r="AJ2882" s="179">
        <f t="shared" si="1307"/>
        <v>0</v>
      </c>
      <c r="AK2882" s="179">
        <f t="shared" si="1308"/>
        <v>0</v>
      </c>
      <c r="AL2882" s="179">
        <f t="shared" si="1309"/>
        <v>0</v>
      </c>
      <c r="AM2882" s="180" t="str">
        <f>IF(L2882=1,Stundensätze!$D$13,IF(L2882=2,Stundensätze!$D$17,IF(L2882=4,Stundensätze!$D$21,"")))</f>
        <v/>
      </c>
      <c r="AN2882" s="180" t="str">
        <f>IF(L2882=1,Stundensätze!$D$15,IF(L2882=2,Stundensätze!$D$19,IF(L2882=4,Stundensätze!$D$23,"")))</f>
        <v/>
      </c>
      <c r="AO2882" s="180">
        <f t="shared" si="1310"/>
        <v>0</v>
      </c>
      <c r="AP2882" s="180">
        <f t="shared" si="1311"/>
        <v>0</v>
      </c>
      <c r="AQ2882" s="192" t="str">
        <f t="shared" si="1312"/>
        <v/>
      </c>
      <c r="AR2882" s="192" t="str">
        <f t="shared" si="1313"/>
        <v/>
      </c>
      <c r="AS2882" s="193">
        <f t="shared" si="1314"/>
        <v>0</v>
      </c>
      <c r="AT2882" s="258">
        <f>IF(K2882=0,0,VLOOKUP(K2882,Kostenstellen!A:B,2,FALSE))</f>
        <v>0</v>
      </c>
      <c r="AU2882" s="68" t="str">
        <f t="shared" si="1321"/>
        <v/>
      </c>
      <c r="AV2882" s="68" t="str">
        <f t="shared" si="1322"/>
        <v/>
      </c>
      <c r="AW2882" s="68">
        <f>IF(AF2882=0,0,VLOOKUP($H2882,Leistungszahlen!$A$11:$H$158,4,FALSE))</f>
        <v>0</v>
      </c>
      <c r="AX2882" s="68">
        <f>IF(AF2882=0,0,VLOOKUP($H2882,Leistungszahlen!$A$11:$H$158,5,FALSE))</f>
        <v>0</v>
      </c>
      <c r="AY2882" s="68">
        <f>IF(AG2882=0,0,VLOOKUP($H2882,Leistungszahlen!$A$11:$H$158,6,FALSE))</f>
        <v>0</v>
      </c>
      <c r="AZ2882" s="68">
        <f t="shared" si="1323"/>
        <v>0</v>
      </c>
      <c r="BA2882" s="68">
        <f t="shared" si="1324"/>
        <v>0</v>
      </c>
      <c r="BC2882" s="68">
        <f t="shared" si="1315"/>
        <v>0</v>
      </c>
      <c r="BD2882" s="285"/>
    </row>
    <row r="2883" spans="1:56" s="68" customFormat="1">
      <c r="A2883" s="200"/>
      <c r="B2883" s="200"/>
      <c r="C2883" s="200"/>
      <c r="D2883" s="200"/>
      <c r="E2883" s="200"/>
      <c r="F2883" s="200"/>
      <c r="G2883" s="200"/>
      <c r="H2883" s="201"/>
      <c r="I2883" s="202"/>
      <c r="J2883" s="200"/>
      <c r="K2883" s="176"/>
      <c r="L2883" s="176"/>
      <c r="M2883" s="176"/>
      <c r="N2883" s="286"/>
      <c r="O2883" s="286"/>
      <c r="P2883" s="176"/>
      <c r="Q2883" s="203">
        <f t="shared" si="1316"/>
        <v>0</v>
      </c>
      <c r="R2883" s="203">
        <f t="shared" si="1317"/>
        <v>0</v>
      </c>
      <c r="S2883" s="203">
        <f t="shared" si="1318"/>
        <v>0</v>
      </c>
      <c r="T2883" s="203">
        <f t="shared" si="1319"/>
        <v>0</v>
      </c>
      <c r="U2883" s="203">
        <f t="shared" si="1320"/>
        <v>0</v>
      </c>
      <c r="V2883" s="175">
        <f>IF(Q2883&gt;0,VLOOKUP(Q2883,Jahresfaktoren!$A$11:$B$24,2,),0)</f>
        <v>0</v>
      </c>
      <c r="W2883" s="175">
        <f>IF(R2883&gt;0,VLOOKUP(R2883,Jahresfaktoren!$D$11:$E$24,2,),0)</f>
        <v>0</v>
      </c>
      <c r="X2883" s="175">
        <f>IF(S2883&gt;0,VLOOKUP(S2883,Jahresfaktoren!$A$28:$B$29,2,),0)</f>
        <v>0</v>
      </c>
      <c r="Y2883" s="175">
        <f>IF(T2883&gt;0,VLOOKUP(T2883,Jahresfaktoren!$A$28:$B$29,2,),0)</f>
        <v>0</v>
      </c>
      <c r="Z2883" s="175">
        <f>IF(U2883&gt;0,VLOOKUP(U2883,Jahresfaktoren!$A$32:$B$33,2,),)</f>
        <v>0</v>
      </c>
      <c r="AA2883" s="177" t="str">
        <f t="shared" si="1300"/>
        <v/>
      </c>
      <c r="AB2883" s="177" t="str">
        <f t="shared" si="1301"/>
        <v/>
      </c>
      <c r="AC2883" s="177" t="str">
        <f t="shared" si="1302"/>
        <v/>
      </c>
      <c r="AD2883" s="177" t="str">
        <f t="shared" si="1303"/>
        <v/>
      </c>
      <c r="AE2883" s="177" t="str">
        <f t="shared" si="1304"/>
        <v/>
      </c>
      <c r="AF2883" s="178">
        <f>IF(Q2883&gt;0,VLOOKUP(H2883,Leistungszahlen!$A$11:$C$158,3,),0)</f>
        <v>0</v>
      </c>
      <c r="AG2883" s="178">
        <f>IF(R2883&gt;0,VLOOKUP(H2883,Leistungszahlen!$A$11:$F$158,6,),IF(T2883&gt;0,VLOOKUP(H2883,Leistungszahlen!$A$11:$F$158,6,),0))</f>
        <v>0</v>
      </c>
      <c r="AH2883" s="179">
        <f t="shared" si="1305"/>
        <v>0</v>
      </c>
      <c r="AI2883" s="179">
        <f t="shared" si="1306"/>
        <v>0</v>
      </c>
      <c r="AJ2883" s="179">
        <f t="shared" si="1307"/>
        <v>0</v>
      </c>
      <c r="AK2883" s="179">
        <f t="shared" si="1308"/>
        <v>0</v>
      </c>
      <c r="AL2883" s="179">
        <f t="shared" si="1309"/>
        <v>0</v>
      </c>
      <c r="AM2883" s="180" t="str">
        <f>IF(L2883=1,Stundensätze!$D$13,IF(L2883=2,Stundensätze!$D$17,IF(L2883=4,Stundensätze!$D$21,"")))</f>
        <v/>
      </c>
      <c r="AN2883" s="180" t="str">
        <f>IF(L2883=1,Stundensätze!$D$15,IF(L2883=2,Stundensätze!$D$19,IF(L2883=4,Stundensätze!$D$23,"")))</f>
        <v/>
      </c>
      <c r="AO2883" s="180">
        <f t="shared" si="1310"/>
        <v>0</v>
      </c>
      <c r="AP2883" s="180">
        <f t="shared" si="1311"/>
        <v>0</v>
      </c>
      <c r="AQ2883" s="192" t="str">
        <f t="shared" si="1312"/>
        <v/>
      </c>
      <c r="AR2883" s="192" t="str">
        <f t="shared" si="1313"/>
        <v/>
      </c>
      <c r="AS2883" s="193">
        <f t="shared" si="1314"/>
        <v>0</v>
      </c>
      <c r="AT2883" s="258">
        <f>IF(K2883=0,0,VLOOKUP(K2883,Kostenstellen!A:B,2,FALSE))</f>
        <v>0</v>
      </c>
      <c r="AU2883" s="68" t="str">
        <f t="shared" si="1321"/>
        <v/>
      </c>
      <c r="AV2883" s="68" t="str">
        <f t="shared" si="1322"/>
        <v/>
      </c>
      <c r="AW2883" s="68">
        <f>IF(AF2883=0,0,VLOOKUP($H2883,Leistungszahlen!$A$11:$H$158,4,FALSE))</f>
        <v>0</v>
      </c>
      <c r="AX2883" s="68">
        <f>IF(AF2883=0,0,VLOOKUP($H2883,Leistungszahlen!$A$11:$H$158,5,FALSE))</f>
        <v>0</v>
      </c>
      <c r="AY2883" s="68">
        <f>IF(AG2883=0,0,VLOOKUP($H2883,Leistungszahlen!$A$11:$H$158,6,FALSE))</f>
        <v>0</v>
      </c>
      <c r="AZ2883" s="68">
        <f t="shared" si="1323"/>
        <v>0</v>
      </c>
      <c r="BA2883" s="68">
        <f t="shared" si="1324"/>
        <v>0</v>
      </c>
      <c r="BC2883" s="68">
        <f t="shared" si="1315"/>
        <v>0</v>
      </c>
      <c r="BD2883" s="285"/>
    </row>
    <row r="2884" spans="1:56" s="68" customFormat="1">
      <c r="A2884" s="200"/>
      <c r="B2884" s="200"/>
      <c r="C2884" s="200"/>
      <c r="D2884" s="200"/>
      <c r="E2884" s="200"/>
      <c r="F2884" s="200"/>
      <c r="G2884" s="200"/>
      <c r="H2884" s="201"/>
      <c r="I2884" s="202"/>
      <c r="J2884" s="200"/>
      <c r="K2884" s="176"/>
      <c r="L2884" s="176"/>
      <c r="M2884" s="176"/>
      <c r="N2884" s="286"/>
      <c r="O2884" s="286"/>
      <c r="P2884" s="176"/>
      <c r="Q2884" s="203">
        <f t="shared" si="1316"/>
        <v>0</v>
      </c>
      <c r="R2884" s="203">
        <f t="shared" si="1317"/>
        <v>0</v>
      </c>
      <c r="S2884" s="203">
        <f t="shared" si="1318"/>
        <v>0</v>
      </c>
      <c r="T2884" s="203">
        <f t="shared" si="1319"/>
        <v>0</v>
      </c>
      <c r="U2884" s="203">
        <f t="shared" si="1320"/>
        <v>0</v>
      </c>
      <c r="V2884" s="175">
        <f>IF(Q2884&gt;0,VLOOKUP(Q2884,Jahresfaktoren!$A$11:$B$24,2,),0)</f>
        <v>0</v>
      </c>
      <c r="W2884" s="175">
        <f>IF(R2884&gt;0,VLOOKUP(R2884,Jahresfaktoren!$D$11:$E$24,2,),0)</f>
        <v>0</v>
      </c>
      <c r="X2884" s="175">
        <f>IF(S2884&gt;0,VLOOKUP(S2884,Jahresfaktoren!$A$28:$B$29,2,),0)</f>
        <v>0</v>
      </c>
      <c r="Y2884" s="175">
        <f>IF(T2884&gt;0,VLOOKUP(T2884,Jahresfaktoren!$A$28:$B$29,2,),0)</f>
        <v>0</v>
      </c>
      <c r="Z2884" s="175">
        <f>IF(U2884&gt;0,VLOOKUP(U2884,Jahresfaktoren!$A$32:$B$33,2,),)</f>
        <v>0</v>
      </c>
      <c r="AA2884" s="177" t="str">
        <f t="shared" si="1300"/>
        <v/>
      </c>
      <c r="AB2884" s="177" t="str">
        <f t="shared" si="1301"/>
        <v/>
      </c>
      <c r="AC2884" s="177" t="str">
        <f t="shared" si="1302"/>
        <v/>
      </c>
      <c r="AD2884" s="177" t="str">
        <f t="shared" si="1303"/>
        <v/>
      </c>
      <c r="AE2884" s="177" t="str">
        <f t="shared" si="1304"/>
        <v/>
      </c>
      <c r="AF2884" s="178">
        <f>IF(Q2884&gt;0,VLOOKUP(H2884,Leistungszahlen!$A$11:$C$158,3,),0)</f>
        <v>0</v>
      </c>
      <c r="AG2884" s="178">
        <f>IF(R2884&gt;0,VLOOKUP(H2884,Leistungszahlen!$A$11:$F$158,6,),IF(T2884&gt;0,VLOOKUP(H2884,Leistungszahlen!$A$11:$F$158,6,),0))</f>
        <v>0</v>
      </c>
      <c r="AH2884" s="179">
        <f t="shared" si="1305"/>
        <v>0</v>
      </c>
      <c r="AI2884" s="179">
        <f t="shared" si="1306"/>
        <v>0</v>
      </c>
      <c r="AJ2884" s="179">
        <f t="shared" si="1307"/>
        <v>0</v>
      </c>
      <c r="AK2884" s="179">
        <f t="shared" si="1308"/>
        <v>0</v>
      </c>
      <c r="AL2884" s="179">
        <f t="shared" si="1309"/>
        <v>0</v>
      </c>
      <c r="AM2884" s="180" t="str">
        <f>IF(L2884=1,Stundensätze!$D$13,IF(L2884=2,Stundensätze!$D$17,IF(L2884=4,Stundensätze!$D$21,"")))</f>
        <v/>
      </c>
      <c r="AN2884" s="180" t="str">
        <f>IF(L2884=1,Stundensätze!$D$15,IF(L2884=2,Stundensätze!$D$19,IF(L2884=4,Stundensätze!$D$23,"")))</f>
        <v/>
      </c>
      <c r="AO2884" s="180">
        <f t="shared" si="1310"/>
        <v>0</v>
      </c>
      <c r="AP2884" s="180">
        <f t="shared" si="1311"/>
        <v>0</v>
      </c>
      <c r="AQ2884" s="192" t="str">
        <f t="shared" si="1312"/>
        <v/>
      </c>
      <c r="AR2884" s="192" t="str">
        <f t="shared" si="1313"/>
        <v/>
      </c>
      <c r="AS2884" s="193">
        <f t="shared" si="1314"/>
        <v>0</v>
      </c>
      <c r="AT2884" s="258">
        <f>IF(K2884=0,0,VLOOKUP(K2884,Kostenstellen!A:B,2,FALSE))</f>
        <v>0</v>
      </c>
      <c r="AU2884" s="68" t="str">
        <f t="shared" si="1321"/>
        <v/>
      </c>
      <c r="AV2884" s="68" t="str">
        <f t="shared" si="1322"/>
        <v/>
      </c>
      <c r="AW2884" s="68">
        <f>IF(AF2884=0,0,VLOOKUP($H2884,Leistungszahlen!$A$11:$H$158,4,FALSE))</f>
        <v>0</v>
      </c>
      <c r="AX2884" s="68">
        <f>IF(AF2884=0,0,VLOOKUP($H2884,Leistungszahlen!$A$11:$H$158,5,FALSE))</f>
        <v>0</v>
      </c>
      <c r="AY2884" s="68">
        <f>IF(AG2884=0,0,VLOOKUP($H2884,Leistungszahlen!$A$11:$H$158,6,FALSE))</f>
        <v>0</v>
      </c>
      <c r="AZ2884" s="68">
        <f t="shared" si="1323"/>
        <v>0</v>
      </c>
      <c r="BA2884" s="68">
        <f t="shared" si="1324"/>
        <v>0</v>
      </c>
      <c r="BC2884" s="68">
        <f t="shared" si="1315"/>
        <v>0</v>
      </c>
      <c r="BD2884" s="285"/>
    </row>
    <row r="2885" spans="1:56" s="68" customFormat="1">
      <c r="A2885" s="200"/>
      <c r="B2885" s="200"/>
      <c r="C2885" s="200"/>
      <c r="D2885" s="200"/>
      <c r="E2885" s="200"/>
      <c r="F2885" s="200"/>
      <c r="G2885" s="200"/>
      <c r="H2885" s="201"/>
      <c r="I2885" s="202"/>
      <c r="J2885" s="200"/>
      <c r="K2885" s="176"/>
      <c r="L2885" s="176"/>
      <c r="M2885" s="176"/>
      <c r="N2885" s="286"/>
      <c r="O2885" s="286"/>
      <c r="P2885" s="176"/>
      <c r="Q2885" s="203">
        <f t="shared" si="1316"/>
        <v>0</v>
      </c>
      <c r="R2885" s="203">
        <f t="shared" si="1317"/>
        <v>0</v>
      </c>
      <c r="S2885" s="203">
        <f t="shared" si="1318"/>
        <v>0</v>
      </c>
      <c r="T2885" s="203">
        <f t="shared" si="1319"/>
        <v>0</v>
      </c>
      <c r="U2885" s="203">
        <f t="shared" si="1320"/>
        <v>0</v>
      </c>
      <c r="V2885" s="175">
        <f>IF(Q2885&gt;0,VLOOKUP(Q2885,Jahresfaktoren!$A$11:$B$24,2,),0)</f>
        <v>0</v>
      </c>
      <c r="W2885" s="175">
        <f>IF(R2885&gt;0,VLOOKUP(R2885,Jahresfaktoren!$D$11:$E$24,2,),0)</f>
        <v>0</v>
      </c>
      <c r="X2885" s="175">
        <f>IF(S2885&gt;0,VLOOKUP(S2885,Jahresfaktoren!$A$28:$B$29,2,),0)</f>
        <v>0</v>
      </c>
      <c r="Y2885" s="175">
        <f>IF(T2885&gt;0,VLOOKUP(T2885,Jahresfaktoren!$A$28:$B$29,2,),0)</f>
        <v>0</v>
      </c>
      <c r="Z2885" s="175">
        <f>IF(U2885&gt;0,VLOOKUP(U2885,Jahresfaktoren!$A$32:$B$33,2,),)</f>
        <v>0</v>
      </c>
      <c r="AA2885" s="177" t="str">
        <f t="shared" si="1300"/>
        <v/>
      </c>
      <c r="AB2885" s="177" t="str">
        <f t="shared" si="1301"/>
        <v/>
      </c>
      <c r="AC2885" s="177" t="str">
        <f t="shared" si="1302"/>
        <v/>
      </c>
      <c r="AD2885" s="177" t="str">
        <f t="shared" si="1303"/>
        <v/>
      </c>
      <c r="AE2885" s="177" t="str">
        <f t="shared" si="1304"/>
        <v/>
      </c>
      <c r="AF2885" s="178">
        <f>IF(Q2885&gt;0,VLOOKUP(H2885,Leistungszahlen!$A$11:$C$158,3,),0)</f>
        <v>0</v>
      </c>
      <c r="AG2885" s="178">
        <f>IF(R2885&gt;0,VLOOKUP(H2885,Leistungszahlen!$A$11:$F$158,6,),IF(T2885&gt;0,VLOOKUP(H2885,Leistungszahlen!$A$11:$F$158,6,),0))</f>
        <v>0</v>
      </c>
      <c r="AH2885" s="179">
        <f t="shared" si="1305"/>
        <v>0</v>
      </c>
      <c r="AI2885" s="179">
        <f t="shared" si="1306"/>
        <v>0</v>
      </c>
      <c r="AJ2885" s="179">
        <f t="shared" si="1307"/>
        <v>0</v>
      </c>
      <c r="AK2885" s="179">
        <f t="shared" si="1308"/>
        <v>0</v>
      </c>
      <c r="AL2885" s="179">
        <f t="shared" si="1309"/>
        <v>0</v>
      </c>
      <c r="AM2885" s="180" t="str">
        <f>IF(L2885=1,Stundensätze!$D$13,IF(L2885=2,Stundensätze!$D$17,IF(L2885=4,Stundensätze!$D$21,"")))</f>
        <v/>
      </c>
      <c r="AN2885" s="180" t="str">
        <f>IF(L2885=1,Stundensätze!$D$15,IF(L2885=2,Stundensätze!$D$19,IF(L2885=4,Stundensätze!$D$23,"")))</f>
        <v/>
      </c>
      <c r="AO2885" s="180">
        <f t="shared" si="1310"/>
        <v>0</v>
      </c>
      <c r="AP2885" s="180">
        <f t="shared" si="1311"/>
        <v>0</v>
      </c>
      <c r="AQ2885" s="192" t="str">
        <f t="shared" si="1312"/>
        <v/>
      </c>
      <c r="AR2885" s="192" t="str">
        <f t="shared" si="1313"/>
        <v/>
      </c>
      <c r="AS2885" s="193">
        <f t="shared" si="1314"/>
        <v>0</v>
      </c>
      <c r="AT2885" s="258">
        <f>IF(K2885=0,0,VLOOKUP(K2885,Kostenstellen!A:B,2,FALSE))</f>
        <v>0</v>
      </c>
      <c r="AU2885" s="68" t="str">
        <f t="shared" si="1321"/>
        <v/>
      </c>
      <c r="AV2885" s="68" t="str">
        <f t="shared" si="1322"/>
        <v/>
      </c>
      <c r="AW2885" s="68">
        <f>IF(AF2885=0,0,VLOOKUP($H2885,Leistungszahlen!$A$11:$H$158,4,FALSE))</f>
        <v>0</v>
      </c>
      <c r="AX2885" s="68">
        <f>IF(AF2885=0,0,VLOOKUP($H2885,Leistungszahlen!$A$11:$H$158,5,FALSE))</f>
        <v>0</v>
      </c>
      <c r="AY2885" s="68">
        <f>IF(AG2885=0,0,VLOOKUP($H2885,Leistungszahlen!$A$11:$H$158,6,FALSE))</f>
        <v>0</v>
      </c>
      <c r="AZ2885" s="68">
        <f t="shared" si="1323"/>
        <v>0</v>
      </c>
      <c r="BA2885" s="68">
        <f t="shared" si="1324"/>
        <v>0</v>
      </c>
      <c r="BC2885" s="68">
        <f t="shared" si="1315"/>
        <v>0</v>
      </c>
      <c r="BD2885" s="285"/>
    </row>
    <row r="2886" spans="1:56" s="68" customFormat="1">
      <c r="A2886" s="200"/>
      <c r="B2886" s="200"/>
      <c r="C2886" s="200"/>
      <c r="D2886" s="200"/>
      <c r="E2886" s="200"/>
      <c r="F2886" s="200"/>
      <c r="G2886" s="200"/>
      <c r="H2886" s="201"/>
      <c r="I2886" s="202"/>
      <c r="J2886" s="200"/>
      <c r="K2886" s="176"/>
      <c r="L2886" s="176"/>
      <c r="M2886" s="176"/>
      <c r="N2886" s="286"/>
      <c r="O2886" s="286"/>
      <c r="P2886" s="176"/>
      <c r="Q2886" s="203">
        <f t="shared" si="1316"/>
        <v>0</v>
      </c>
      <c r="R2886" s="203">
        <f t="shared" si="1317"/>
        <v>0</v>
      </c>
      <c r="S2886" s="203">
        <f t="shared" si="1318"/>
        <v>0</v>
      </c>
      <c r="T2886" s="203">
        <f t="shared" si="1319"/>
        <v>0</v>
      </c>
      <c r="U2886" s="203">
        <f t="shared" si="1320"/>
        <v>0</v>
      </c>
      <c r="V2886" s="175">
        <f>IF(Q2886&gt;0,VLOOKUP(Q2886,Jahresfaktoren!$A$11:$B$24,2,),0)</f>
        <v>0</v>
      </c>
      <c r="W2886" s="175">
        <f>IF(R2886&gt;0,VLOOKUP(R2886,Jahresfaktoren!$D$11:$E$24,2,),0)</f>
        <v>0</v>
      </c>
      <c r="X2886" s="175">
        <f>IF(S2886&gt;0,VLOOKUP(S2886,Jahresfaktoren!$A$28:$B$29,2,),0)</f>
        <v>0</v>
      </c>
      <c r="Y2886" s="175">
        <f>IF(T2886&gt;0,VLOOKUP(T2886,Jahresfaktoren!$A$28:$B$29,2,),0)</f>
        <v>0</v>
      </c>
      <c r="Z2886" s="175">
        <f>IF(U2886&gt;0,VLOOKUP(U2886,Jahresfaktoren!$A$32:$B$33,2,),)</f>
        <v>0</v>
      </c>
      <c r="AA2886" s="177" t="str">
        <f t="shared" si="1300"/>
        <v/>
      </c>
      <c r="AB2886" s="177" t="str">
        <f t="shared" si="1301"/>
        <v/>
      </c>
      <c r="AC2886" s="177" t="str">
        <f t="shared" si="1302"/>
        <v/>
      </c>
      <c r="AD2886" s="177" t="str">
        <f t="shared" si="1303"/>
        <v/>
      </c>
      <c r="AE2886" s="177" t="str">
        <f t="shared" si="1304"/>
        <v/>
      </c>
      <c r="AF2886" s="178">
        <f>IF(Q2886&gt;0,VLOOKUP(H2886,Leistungszahlen!$A$11:$C$158,3,),0)</f>
        <v>0</v>
      </c>
      <c r="AG2886" s="178">
        <f>IF(R2886&gt;0,VLOOKUP(H2886,Leistungszahlen!$A$11:$F$158,6,),IF(T2886&gt;0,VLOOKUP(H2886,Leistungszahlen!$A$11:$F$158,6,),0))</f>
        <v>0</v>
      </c>
      <c r="AH2886" s="179">
        <f t="shared" si="1305"/>
        <v>0</v>
      </c>
      <c r="AI2886" s="179">
        <f t="shared" si="1306"/>
        <v>0</v>
      </c>
      <c r="AJ2886" s="179">
        <f t="shared" si="1307"/>
        <v>0</v>
      </c>
      <c r="AK2886" s="179">
        <f t="shared" si="1308"/>
        <v>0</v>
      </c>
      <c r="AL2886" s="179">
        <f t="shared" si="1309"/>
        <v>0</v>
      </c>
      <c r="AM2886" s="180" t="str">
        <f>IF(L2886=1,Stundensätze!$D$13,IF(L2886=2,Stundensätze!$D$17,IF(L2886=4,Stundensätze!$D$21,"")))</f>
        <v/>
      </c>
      <c r="AN2886" s="180" t="str">
        <f>IF(L2886=1,Stundensätze!$D$15,IF(L2886=2,Stundensätze!$D$19,IF(L2886=4,Stundensätze!$D$23,"")))</f>
        <v/>
      </c>
      <c r="AO2886" s="180">
        <f t="shared" si="1310"/>
        <v>0</v>
      </c>
      <c r="AP2886" s="180">
        <f t="shared" si="1311"/>
        <v>0</v>
      </c>
      <c r="AQ2886" s="192" t="str">
        <f t="shared" si="1312"/>
        <v/>
      </c>
      <c r="AR2886" s="192" t="str">
        <f t="shared" si="1313"/>
        <v/>
      </c>
      <c r="AS2886" s="193">
        <f t="shared" si="1314"/>
        <v>0</v>
      </c>
      <c r="AT2886" s="258">
        <f>IF(K2886=0,0,VLOOKUP(K2886,Kostenstellen!A:B,2,FALSE))</f>
        <v>0</v>
      </c>
      <c r="AU2886" s="68" t="str">
        <f t="shared" si="1321"/>
        <v/>
      </c>
      <c r="AV2886" s="68" t="str">
        <f t="shared" si="1322"/>
        <v/>
      </c>
      <c r="AW2886" s="68">
        <f>IF(AF2886=0,0,VLOOKUP($H2886,Leistungszahlen!$A$11:$H$158,4,FALSE))</f>
        <v>0</v>
      </c>
      <c r="AX2886" s="68">
        <f>IF(AF2886=0,0,VLOOKUP($H2886,Leistungszahlen!$A$11:$H$158,5,FALSE))</f>
        <v>0</v>
      </c>
      <c r="AY2886" s="68">
        <f>IF(AG2886=0,0,VLOOKUP($H2886,Leistungszahlen!$A$11:$H$158,6,FALSE))</f>
        <v>0</v>
      </c>
      <c r="AZ2886" s="68">
        <f t="shared" si="1323"/>
        <v>0</v>
      </c>
      <c r="BA2886" s="68">
        <f t="shared" si="1324"/>
        <v>0</v>
      </c>
      <c r="BC2886" s="68">
        <f t="shared" si="1315"/>
        <v>0</v>
      </c>
      <c r="BD2886" s="285"/>
    </row>
    <row r="2887" spans="1:56" s="68" customFormat="1">
      <c r="A2887" s="200"/>
      <c r="B2887" s="200"/>
      <c r="C2887" s="200"/>
      <c r="D2887" s="200"/>
      <c r="E2887" s="200"/>
      <c r="F2887" s="200"/>
      <c r="G2887" s="200"/>
      <c r="H2887" s="201"/>
      <c r="I2887" s="202"/>
      <c r="J2887" s="200"/>
      <c r="K2887" s="176"/>
      <c r="L2887" s="176"/>
      <c r="M2887" s="176"/>
      <c r="N2887" s="286"/>
      <c r="O2887" s="286"/>
      <c r="P2887" s="176"/>
      <c r="Q2887" s="203">
        <f t="shared" si="1316"/>
        <v>0</v>
      </c>
      <c r="R2887" s="203">
        <f t="shared" si="1317"/>
        <v>0</v>
      </c>
      <c r="S2887" s="203">
        <f t="shared" si="1318"/>
        <v>0</v>
      </c>
      <c r="T2887" s="203">
        <f t="shared" si="1319"/>
        <v>0</v>
      </c>
      <c r="U2887" s="203">
        <f t="shared" si="1320"/>
        <v>0</v>
      </c>
      <c r="V2887" s="175">
        <f>IF(Q2887&gt;0,VLOOKUP(Q2887,Jahresfaktoren!$A$11:$B$24,2,),0)</f>
        <v>0</v>
      </c>
      <c r="W2887" s="175">
        <f>IF(R2887&gt;0,VLOOKUP(R2887,Jahresfaktoren!$D$11:$E$24,2,),0)</f>
        <v>0</v>
      </c>
      <c r="X2887" s="175">
        <f>IF(S2887&gt;0,VLOOKUP(S2887,Jahresfaktoren!$A$28:$B$29,2,),0)</f>
        <v>0</v>
      </c>
      <c r="Y2887" s="175">
        <f>IF(T2887&gt;0,VLOOKUP(T2887,Jahresfaktoren!$A$28:$B$29,2,),0)</f>
        <v>0</v>
      </c>
      <c r="Z2887" s="175">
        <f>IF(U2887&gt;0,VLOOKUP(U2887,Jahresfaktoren!$A$32:$B$33,2,),)</f>
        <v>0</v>
      </c>
      <c r="AA2887" s="177" t="str">
        <f t="shared" si="1300"/>
        <v/>
      </c>
      <c r="AB2887" s="177" t="str">
        <f t="shared" si="1301"/>
        <v/>
      </c>
      <c r="AC2887" s="177" t="str">
        <f t="shared" si="1302"/>
        <v/>
      </c>
      <c r="AD2887" s="177" t="str">
        <f t="shared" si="1303"/>
        <v/>
      </c>
      <c r="AE2887" s="177" t="str">
        <f t="shared" si="1304"/>
        <v/>
      </c>
      <c r="AF2887" s="178">
        <f>IF(Q2887&gt;0,VLOOKUP(H2887,Leistungszahlen!$A$11:$C$158,3,),0)</f>
        <v>0</v>
      </c>
      <c r="AG2887" s="178">
        <f>IF(R2887&gt;0,VLOOKUP(H2887,Leistungszahlen!$A$11:$F$158,6,),IF(T2887&gt;0,VLOOKUP(H2887,Leistungszahlen!$A$11:$F$158,6,),0))</f>
        <v>0</v>
      </c>
      <c r="AH2887" s="179">
        <f t="shared" si="1305"/>
        <v>0</v>
      </c>
      <c r="AI2887" s="179">
        <f t="shared" si="1306"/>
        <v>0</v>
      </c>
      <c r="AJ2887" s="179">
        <f t="shared" si="1307"/>
        <v>0</v>
      </c>
      <c r="AK2887" s="179">
        <f t="shared" si="1308"/>
        <v>0</v>
      </c>
      <c r="AL2887" s="179">
        <f t="shared" si="1309"/>
        <v>0</v>
      </c>
      <c r="AM2887" s="180" t="str">
        <f>IF(L2887=1,Stundensätze!$D$13,IF(L2887=2,Stundensätze!$D$17,IF(L2887=4,Stundensätze!$D$21,"")))</f>
        <v/>
      </c>
      <c r="AN2887" s="180" t="str">
        <f>IF(L2887=1,Stundensätze!$D$15,IF(L2887=2,Stundensätze!$D$19,IF(L2887=4,Stundensätze!$D$23,"")))</f>
        <v/>
      </c>
      <c r="AO2887" s="180">
        <f t="shared" si="1310"/>
        <v>0</v>
      </c>
      <c r="AP2887" s="180">
        <f t="shared" si="1311"/>
        <v>0</v>
      </c>
      <c r="AQ2887" s="192" t="str">
        <f t="shared" si="1312"/>
        <v/>
      </c>
      <c r="AR2887" s="192" t="str">
        <f t="shared" si="1313"/>
        <v/>
      </c>
      <c r="AS2887" s="193">
        <f t="shared" si="1314"/>
        <v>0</v>
      </c>
      <c r="AT2887" s="258">
        <f>IF(K2887=0,0,VLOOKUP(K2887,Kostenstellen!A:B,2,FALSE))</f>
        <v>0</v>
      </c>
      <c r="AU2887" s="68" t="str">
        <f t="shared" si="1321"/>
        <v/>
      </c>
      <c r="AV2887" s="68" t="str">
        <f t="shared" si="1322"/>
        <v/>
      </c>
      <c r="AW2887" s="68">
        <f>IF(AF2887=0,0,VLOOKUP($H2887,Leistungszahlen!$A$11:$H$158,4,FALSE))</f>
        <v>0</v>
      </c>
      <c r="AX2887" s="68">
        <f>IF(AF2887=0,0,VLOOKUP($H2887,Leistungszahlen!$A$11:$H$158,5,FALSE))</f>
        <v>0</v>
      </c>
      <c r="AY2887" s="68">
        <f>IF(AG2887=0,0,VLOOKUP($H2887,Leistungszahlen!$A$11:$H$158,6,FALSE))</f>
        <v>0</v>
      </c>
      <c r="AZ2887" s="68">
        <f t="shared" si="1323"/>
        <v>0</v>
      </c>
      <c r="BA2887" s="68">
        <f t="shared" si="1324"/>
        <v>0</v>
      </c>
      <c r="BC2887" s="68">
        <f t="shared" si="1315"/>
        <v>0</v>
      </c>
      <c r="BD2887" s="285"/>
    </row>
    <row r="2888" spans="1:56" s="68" customFormat="1">
      <c r="A2888" s="200"/>
      <c r="B2888" s="200"/>
      <c r="C2888" s="200"/>
      <c r="D2888" s="200"/>
      <c r="E2888" s="200"/>
      <c r="F2888" s="200"/>
      <c r="G2888" s="200"/>
      <c r="H2888" s="201"/>
      <c r="I2888" s="202"/>
      <c r="J2888" s="200"/>
      <c r="K2888" s="176"/>
      <c r="L2888" s="176"/>
      <c r="M2888" s="176"/>
      <c r="N2888" s="286"/>
      <c r="O2888" s="286"/>
      <c r="P2888" s="176"/>
      <c r="Q2888" s="203">
        <f t="shared" si="1316"/>
        <v>0</v>
      </c>
      <c r="R2888" s="203">
        <f t="shared" si="1317"/>
        <v>0</v>
      </c>
      <c r="S2888" s="203">
        <f t="shared" si="1318"/>
        <v>0</v>
      </c>
      <c r="T2888" s="203">
        <f t="shared" si="1319"/>
        <v>0</v>
      </c>
      <c r="U2888" s="203">
        <f t="shared" si="1320"/>
        <v>0</v>
      </c>
      <c r="V2888" s="175">
        <f>IF(Q2888&gt;0,VLOOKUP(Q2888,Jahresfaktoren!$A$11:$B$24,2,),0)</f>
        <v>0</v>
      </c>
      <c r="W2888" s="175">
        <f>IF(R2888&gt;0,VLOOKUP(R2888,Jahresfaktoren!$D$11:$E$24,2,),0)</f>
        <v>0</v>
      </c>
      <c r="X2888" s="175">
        <f>IF(S2888&gt;0,VLOOKUP(S2888,Jahresfaktoren!$A$28:$B$29,2,),0)</f>
        <v>0</v>
      </c>
      <c r="Y2888" s="175">
        <f>IF(T2888&gt;0,VLOOKUP(T2888,Jahresfaktoren!$A$28:$B$29,2,),0)</f>
        <v>0</v>
      </c>
      <c r="Z2888" s="175">
        <f>IF(U2888&gt;0,VLOOKUP(U2888,Jahresfaktoren!$A$32:$B$33,2,),)</f>
        <v>0</v>
      </c>
      <c r="AA2888" s="177" t="str">
        <f t="shared" si="1300"/>
        <v/>
      </c>
      <c r="AB2888" s="177" t="str">
        <f t="shared" si="1301"/>
        <v/>
      </c>
      <c r="AC2888" s="177" t="str">
        <f t="shared" si="1302"/>
        <v/>
      </c>
      <c r="AD2888" s="177" t="str">
        <f t="shared" si="1303"/>
        <v/>
      </c>
      <c r="AE2888" s="177" t="str">
        <f t="shared" si="1304"/>
        <v/>
      </c>
      <c r="AF2888" s="178">
        <f>IF(Q2888&gt;0,VLOOKUP(H2888,Leistungszahlen!$A$11:$C$158,3,),0)</f>
        <v>0</v>
      </c>
      <c r="AG2888" s="178">
        <f>IF(R2888&gt;0,VLOOKUP(H2888,Leistungszahlen!$A$11:$F$158,6,),IF(T2888&gt;0,VLOOKUP(H2888,Leistungszahlen!$A$11:$F$158,6,),0))</f>
        <v>0</v>
      </c>
      <c r="AH2888" s="179">
        <f t="shared" si="1305"/>
        <v>0</v>
      </c>
      <c r="AI2888" s="179">
        <f t="shared" si="1306"/>
        <v>0</v>
      </c>
      <c r="AJ2888" s="179">
        <f t="shared" si="1307"/>
        <v>0</v>
      </c>
      <c r="AK2888" s="179">
        <f t="shared" si="1308"/>
        <v>0</v>
      </c>
      <c r="AL2888" s="179">
        <f t="shared" si="1309"/>
        <v>0</v>
      </c>
      <c r="AM2888" s="180" t="str">
        <f>IF(L2888=1,Stundensätze!$D$13,IF(L2888=2,Stundensätze!$D$17,IF(L2888=4,Stundensätze!$D$21,"")))</f>
        <v/>
      </c>
      <c r="AN2888" s="180" t="str">
        <f>IF(L2888=1,Stundensätze!$D$15,IF(L2888=2,Stundensätze!$D$19,IF(L2888=4,Stundensätze!$D$23,"")))</f>
        <v/>
      </c>
      <c r="AO2888" s="180">
        <f t="shared" si="1310"/>
        <v>0</v>
      </c>
      <c r="AP2888" s="180">
        <f t="shared" si="1311"/>
        <v>0</v>
      </c>
      <c r="AQ2888" s="192" t="str">
        <f t="shared" si="1312"/>
        <v/>
      </c>
      <c r="AR2888" s="192" t="str">
        <f t="shared" si="1313"/>
        <v/>
      </c>
      <c r="AS2888" s="193">
        <f t="shared" si="1314"/>
        <v>0</v>
      </c>
      <c r="AT2888" s="258">
        <f>IF(K2888=0,0,VLOOKUP(K2888,Kostenstellen!A:B,2,FALSE))</f>
        <v>0</v>
      </c>
      <c r="AU2888" s="68" t="str">
        <f t="shared" si="1321"/>
        <v/>
      </c>
      <c r="AV2888" s="68" t="str">
        <f t="shared" si="1322"/>
        <v/>
      </c>
      <c r="AW2888" s="68">
        <f>IF(AF2888=0,0,VLOOKUP($H2888,Leistungszahlen!$A$11:$H$158,4,FALSE))</f>
        <v>0</v>
      </c>
      <c r="AX2888" s="68">
        <f>IF(AF2888=0,0,VLOOKUP($H2888,Leistungszahlen!$A$11:$H$158,5,FALSE))</f>
        <v>0</v>
      </c>
      <c r="AY2888" s="68">
        <f>IF(AG2888=0,0,VLOOKUP($H2888,Leistungszahlen!$A$11:$H$158,6,FALSE))</f>
        <v>0</v>
      </c>
      <c r="AZ2888" s="68">
        <f t="shared" si="1323"/>
        <v>0</v>
      </c>
      <c r="BA2888" s="68">
        <f t="shared" si="1324"/>
        <v>0</v>
      </c>
      <c r="BC2888" s="68">
        <f t="shared" si="1315"/>
        <v>0</v>
      </c>
      <c r="BD2888" s="285"/>
    </row>
    <row r="2889" spans="1:56" s="68" customFormat="1">
      <c r="A2889" s="200"/>
      <c r="B2889" s="200"/>
      <c r="C2889" s="200"/>
      <c r="D2889" s="200"/>
      <c r="E2889" s="200"/>
      <c r="F2889" s="200"/>
      <c r="G2889" s="200"/>
      <c r="H2889" s="201"/>
      <c r="I2889" s="202"/>
      <c r="J2889" s="200"/>
      <c r="K2889" s="176"/>
      <c r="L2889" s="176"/>
      <c r="M2889" s="176"/>
      <c r="N2889" s="286"/>
      <c r="O2889" s="286"/>
      <c r="P2889" s="176"/>
      <c r="Q2889" s="203">
        <f t="shared" si="1316"/>
        <v>0</v>
      </c>
      <c r="R2889" s="203">
        <f t="shared" si="1317"/>
        <v>0</v>
      </c>
      <c r="S2889" s="203">
        <f t="shared" si="1318"/>
        <v>0</v>
      </c>
      <c r="T2889" s="203">
        <f t="shared" si="1319"/>
        <v>0</v>
      </c>
      <c r="U2889" s="203">
        <f t="shared" si="1320"/>
        <v>0</v>
      </c>
      <c r="V2889" s="175">
        <f>IF(Q2889&gt;0,VLOOKUP(Q2889,Jahresfaktoren!$A$11:$B$24,2,),0)</f>
        <v>0</v>
      </c>
      <c r="W2889" s="175">
        <f>IF(R2889&gt;0,VLOOKUP(R2889,Jahresfaktoren!$D$11:$E$24,2,),0)</f>
        <v>0</v>
      </c>
      <c r="X2889" s="175">
        <f>IF(S2889&gt;0,VLOOKUP(S2889,Jahresfaktoren!$A$28:$B$29,2,),0)</f>
        <v>0</v>
      </c>
      <c r="Y2889" s="175">
        <f>IF(T2889&gt;0,VLOOKUP(T2889,Jahresfaktoren!$A$28:$B$29,2,),0)</f>
        <v>0</v>
      </c>
      <c r="Z2889" s="175">
        <f>IF(U2889&gt;0,VLOOKUP(U2889,Jahresfaktoren!$A$32:$B$33,2,),)</f>
        <v>0</v>
      </c>
      <c r="AA2889" s="177" t="str">
        <f t="shared" si="1300"/>
        <v/>
      </c>
      <c r="AB2889" s="177" t="str">
        <f t="shared" si="1301"/>
        <v/>
      </c>
      <c r="AC2889" s="177" t="str">
        <f t="shared" si="1302"/>
        <v/>
      </c>
      <c r="AD2889" s="177" t="str">
        <f t="shared" si="1303"/>
        <v/>
      </c>
      <c r="AE2889" s="177" t="str">
        <f t="shared" si="1304"/>
        <v/>
      </c>
      <c r="AF2889" s="178">
        <f>IF(Q2889&gt;0,VLOOKUP(H2889,Leistungszahlen!$A$11:$C$158,3,),0)</f>
        <v>0</v>
      </c>
      <c r="AG2889" s="178">
        <f>IF(R2889&gt;0,VLOOKUP(H2889,Leistungszahlen!$A$11:$F$158,6,),IF(T2889&gt;0,VLOOKUP(H2889,Leistungszahlen!$A$11:$F$158,6,),0))</f>
        <v>0</v>
      </c>
      <c r="AH2889" s="179">
        <f t="shared" si="1305"/>
        <v>0</v>
      </c>
      <c r="AI2889" s="179">
        <f t="shared" si="1306"/>
        <v>0</v>
      </c>
      <c r="AJ2889" s="179">
        <f t="shared" si="1307"/>
        <v>0</v>
      </c>
      <c r="AK2889" s="179">
        <f t="shared" si="1308"/>
        <v>0</v>
      </c>
      <c r="AL2889" s="179">
        <f t="shared" si="1309"/>
        <v>0</v>
      </c>
      <c r="AM2889" s="180" t="str">
        <f>IF(L2889=1,Stundensätze!$D$13,IF(L2889=2,Stundensätze!$D$17,IF(L2889=4,Stundensätze!$D$21,"")))</f>
        <v/>
      </c>
      <c r="AN2889" s="180" t="str">
        <f>IF(L2889=1,Stundensätze!$D$15,IF(L2889=2,Stundensätze!$D$19,IF(L2889=4,Stundensätze!$D$23,"")))</f>
        <v/>
      </c>
      <c r="AO2889" s="180">
        <f t="shared" si="1310"/>
        <v>0</v>
      </c>
      <c r="AP2889" s="180">
        <f t="shared" si="1311"/>
        <v>0</v>
      </c>
      <c r="AQ2889" s="192" t="str">
        <f t="shared" si="1312"/>
        <v/>
      </c>
      <c r="AR2889" s="192" t="str">
        <f t="shared" si="1313"/>
        <v/>
      </c>
      <c r="AS2889" s="193">
        <f t="shared" si="1314"/>
        <v>0</v>
      </c>
      <c r="AT2889" s="258">
        <f>IF(K2889=0,0,VLOOKUP(K2889,Kostenstellen!A:B,2,FALSE))</f>
        <v>0</v>
      </c>
      <c r="AU2889" s="68" t="str">
        <f t="shared" si="1321"/>
        <v/>
      </c>
      <c r="AV2889" s="68" t="str">
        <f t="shared" si="1322"/>
        <v/>
      </c>
      <c r="AW2889" s="68">
        <f>IF(AF2889=0,0,VLOOKUP($H2889,Leistungszahlen!$A$11:$H$158,4,FALSE))</f>
        <v>0</v>
      </c>
      <c r="AX2889" s="68">
        <f>IF(AF2889=0,0,VLOOKUP($H2889,Leistungszahlen!$A$11:$H$158,5,FALSE))</f>
        <v>0</v>
      </c>
      <c r="AY2889" s="68">
        <f>IF(AG2889=0,0,VLOOKUP($H2889,Leistungszahlen!$A$11:$H$158,6,FALSE))</f>
        <v>0</v>
      </c>
      <c r="AZ2889" s="68">
        <f t="shared" si="1323"/>
        <v>0</v>
      </c>
      <c r="BA2889" s="68">
        <f t="shared" si="1324"/>
        <v>0</v>
      </c>
      <c r="BC2889" s="68">
        <f t="shared" si="1315"/>
        <v>0</v>
      </c>
      <c r="BD2889" s="285"/>
    </row>
    <row r="2890" spans="1:56" s="68" customFormat="1">
      <c r="A2890" s="200"/>
      <c r="B2890" s="200"/>
      <c r="C2890" s="200"/>
      <c r="D2890" s="200"/>
      <c r="E2890" s="200"/>
      <c r="F2890" s="200"/>
      <c r="G2890" s="200"/>
      <c r="H2890" s="201"/>
      <c r="I2890" s="202"/>
      <c r="J2890" s="200"/>
      <c r="K2890" s="176"/>
      <c r="L2890" s="176"/>
      <c r="M2890" s="176"/>
      <c r="N2890" s="286"/>
      <c r="O2890" s="286"/>
      <c r="P2890" s="176"/>
      <c r="Q2890" s="203">
        <f t="shared" si="1316"/>
        <v>0</v>
      </c>
      <c r="R2890" s="203">
        <f t="shared" si="1317"/>
        <v>0</v>
      </c>
      <c r="S2890" s="203">
        <f t="shared" si="1318"/>
        <v>0</v>
      </c>
      <c r="T2890" s="203">
        <f t="shared" si="1319"/>
        <v>0</v>
      </c>
      <c r="U2890" s="203">
        <f t="shared" si="1320"/>
        <v>0</v>
      </c>
      <c r="V2890" s="175">
        <f>IF(Q2890&gt;0,VLOOKUP(Q2890,Jahresfaktoren!$A$11:$B$24,2,),0)</f>
        <v>0</v>
      </c>
      <c r="W2890" s="175">
        <f>IF(R2890&gt;0,VLOOKUP(R2890,Jahresfaktoren!$D$11:$E$24,2,),0)</f>
        <v>0</v>
      </c>
      <c r="X2890" s="175">
        <f>IF(S2890&gt;0,VLOOKUP(S2890,Jahresfaktoren!$A$28:$B$29,2,),0)</f>
        <v>0</v>
      </c>
      <c r="Y2890" s="175">
        <f>IF(T2890&gt;0,VLOOKUP(T2890,Jahresfaktoren!$A$28:$B$29,2,),0)</f>
        <v>0</v>
      </c>
      <c r="Z2890" s="175">
        <f>IF(U2890&gt;0,VLOOKUP(U2890,Jahresfaktoren!$A$32:$B$33,2,),)</f>
        <v>0</v>
      </c>
      <c r="AA2890" s="177" t="str">
        <f t="shared" si="1300"/>
        <v/>
      </c>
      <c r="AB2890" s="177" t="str">
        <f t="shared" si="1301"/>
        <v/>
      </c>
      <c r="AC2890" s="177" t="str">
        <f t="shared" si="1302"/>
        <v/>
      </c>
      <c r="AD2890" s="177" t="str">
        <f t="shared" si="1303"/>
        <v/>
      </c>
      <c r="AE2890" s="177" t="str">
        <f t="shared" si="1304"/>
        <v/>
      </c>
      <c r="AF2890" s="178">
        <f>IF(Q2890&gt;0,VLOOKUP(H2890,Leistungszahlen!$A$11:$C$158,3,),0)</f>
        <v>0</v>
      </c>
      <c r="AG2890" s="178">
        <f>IF(R2890&gt;0,VLOOKUP(H2890,Leistungszahlen!$A$11:$F$158,6,),IF(T2890&gt;0,VLOOKUP(H2890,Leistungszahlen!$A$11:$F$158,6,),0))</f>
        <v>0</v>
      </c>
      <c r="AH2890" s="179">
        <f t="shared" si="1305"/>
        <v>0</v>
      </c>
      <c r="AI2890" s="179">
        <f t="shared" si="1306"/>
        <v>0</v>
      </c>
      <c r="AJ2890" s="179">
        <f t="shared" si="1307"/>
        <v>0</v>
      </c>
      <c r="AK2890" s="179">
        <f t="shared" si="1308"/>
        <v>0</v>
      </c>
      <c r="AL2890" s="179">
        <f t="shared" si="1309"/>
        <v>0</v>
      </c>
      <c r="AM2890" s="180" t="str">
        <f>IF(L2890=1,Stundensätze!$D$13,IF(L2890=2,Stundensätze!$D$17,IF(L2890=4,Stundensätze!$D$21,"")))</f>
        <v/>
      </c>
      <c r="AN2890" s="180" t="str">
        <f>IF(L2890=1,Stundensätze!$D$15,IF(L2890=2,Stundensätze!$D$19,IF(L2890=4,Stundensätze!$D$23,"")))</f>
        <v/>
      </c>
      <c r="AO2890" s="180">
        <f t="shared" si="1310"/>
        <v>0</v>
      </c>
      <c r="AP2890" s="180">
        <f t="shared" si="1311"/>
        <v>0</v>
      </c>
      <c r="AQ2890" s="192" t="str">
        <f t="shared" si="1312"/>
        <v/>
      </c>
      <c r="AR2890" s="192" t="str">
        <f t="shared" si="1313"/>
        <v/>
      </c>
      <c r="AS2890" s="193">
        <f t="shared" si="1314"/>
        <v>0</v>
      </c>
      <c r="AT2890" s="258">
        <f>IF(K2890=0,0,VLOOKUP(K2890,Kostenstellen!A:B,2,FALSE))</f>
        <v>0</v>
      </c>
      <c r="AU2890" s="68" t="str">
        <f t="shared" si="1321"/>
        <v/>
      </c>
      <c r="AV2890" s="68" t="str">
        <f t="shared" si="1322"/>
        <v/>
      </c>
      <c r="AW2890" s="68">
        <f>IF(AF2890=0,0,VLOOKUP($H2890,Leistungszahlen!$A$11:$H$158,4,FALSE))</f>
        <v>0</v>
      </c>
      <c r="AX2890" s="68">
        <f>IF(AF2890=0,0,VLOOKUP($H2890,Leistungszahlen!$A$11:$H$158,5,FALSE))</f>
        <v>0</v>
      </c>
      <c r="AY2890" s="68">
        <f>IF(AG2890=0,0,VLOOKUP($H2890,Leistungszahlen!$A$11:$H$158,6,FALSE))</f>
        <v>0</v>
      </c>
      <c r="AZ2890" s="68">
        <f t="shared" si="1323"/>
        <v>0</v>
      </c>
      <c r="BA2890" s="68">
        <f t="shared" si="1324"/>
        <v>0</v>
      </c>
      <c r="BC2890" s="68">
        <f t="shared" si="1315"/>
        <v>0</v>
      </c>
      <c r="BD2890" s="285"/>
    </row>
    <row r="2891" spans="1:56" s="68" customFormat="1">
      <c r="A2891" s="200"/>
      <c r="B2891" s="200"/>
      <c r="C2891" s="200"/>
      <c r="D2891" s="200"/>
      <c r="E2891" s="200"/>
      <c r="F2891" s="200"/>
      <c r="G2891" s="200"/>
      <c r="H2891" s="201"/>
      <c r="I2891" s="202"/>
      <c r="J2891" s="200"/>
      <c r="K2891" s="176"/>
      <c r="L2891" s="176"/>
      <c r="M2891" s="176"/>
      <c r="N2891" s="286"/>
      <c r="O2891" s="286"/>
      <c r="P2891" s="176"/>
      <c r="Q2891" s="203">
        <f t="shared" si="1316"/>
        <v>0</v>
      </c>
      <c r="R2891" s="203">
        <f t="shared" si="1317"/>
        <v>0</v>
      </c>
      <c r="S2891" s="203">
        <f t="shared" si="1318"/>
        <v>0</v>
      </c>
      <c r="T2891" s="203">
        <f t="shared" si="1319"/>
        <v>0</v>
      </c>
      <c r="U2891" s="203">
        <f t="shared" si="1320"/>
        <v>0</v>
      </c>
      <c r="V2891" s="175">
        <f>IF(Q2891&gt;0,VLOOKUP(Q2891,Jahresfaktoren!$A$11:$B$24,2,),0)</f>
        <v>0</v>
      </c>
      <c r="W2891" s="175">
        <f>IF(R2891&gt;0,VLOOKUP(R2891,Jahresfaktoren!$D$11:$E$24,2,),0)</f>
        <v>0</v>
      </c>
      <c r="X2891" s="175">
        <f>IF(S2891&gt;0,VLOOKUP(S2891,Jahresfaktoren!$A$28:$B$29,2,),0)</f>
        <v>0</v>
      </c>
      <c r="Y2891" s="175">
        <f>IF(T2891&gt;0,VLOOKUP(T2891,Jahresfaktoren!$A$28:$B$29,2,),0)</f>
        <v>0</v>
      </c>
      <c r="Z2891" s="175">
        <f>IF(U2891&gt;0,VLOOKUP(U2891,Jahresfaktoren!$A$32:$B$33,2,),)</f>
        <v>0</v>
      </c>
      <c r="AA2891" s="177" t="str">
        <f t="shared" si="1300"/>
        <v/>
      </c>
      <c r="AB2891" s="177" t="str">
        <f t="shared" si="1301"/>
        <v/>
      </c>
      <c r="AC2891" s="177" t="str">
        <f t="shared" si="1302"/>
        <v/>
      </c>
      <c r="AD2891" s="177" t="str">
        <f t="shared" si="1303"/>
        <v/>
      </c>
      <c r="AE2891" s="177" t="str">
        <f t="shared" si="1304"/>
        <v/>
      </c>
      <c r="AF2891" s="178">
        <f>IF(Q2891&gt;0,VLOOKUP(H2891,Leistungszahlen!$A$11:$C$158,3,),0)</f>
        <v>0</v>
      </c>
      <c r="AG2891" s="178">
        <f>IF(R2891&gt;0,VLOOKUP(H2891,Leistungszahlen!$A$11:$F$158,6,),IF(T2891&gt;0,VLOOKUP(H2891,Leistungszahlen!$A$11:$F$158,6,),0))</f>
        <v>0</v>
      </c>
      <c r="AH2891" s="179">
        <f t="shared" si="1305"/>
        <v>0</v>
      </c>
      <c r="AI2891" s="179">
        <f t="shared" si="1306"/>
        <v>0</v>
      </c>
      <c r="AJ2891" s="179">
        <f t="shared" si="1307"/>
        <v>0</v>
      </c>
      <c r="AK2891" s="179">
        <f t="shared" si="1308"/>
        <v>0</v>
      </c>
      <c r="AL2891" s="179">
        <f t="shared" si="1309"/>
        <v>0</v>
      </c>
      <c r="AM2891" s="180" t="str">
        <f>IF(L2891=1,Stundensätze!$D$13,IF(L2891=2,Stundensätze!$D$17,IF(L2891=4,Stundensätze!$D$21,"")))</f>
        <v/>
      </c>
      <c r="AN2891" s="180" t="str">
        <f>IF(L2891=1,Stundensätze!$D$15,IF(L2891=2,Stundensätze!$D$19,IF(L2891=4,Stundensätze!$D$23,"")))</f>
        <v/>
      </c>
      <c r="AO2891" s="180">
        <f t="shared" si="1310"/>
        <v>0</v>
      </c>
      <c r="AP2891" s="180">
        <f t="shared" si="1311"/>
        <v>0</v>
      </c>
      <c r="AQ2891" s="192" t="str">
        <f t="shared" si="1312"/>
        <v/>
      </c>
      <c r="AR2891" s="192" t="str">
        <f t="shared" si="1313"/>
        <v/>
      </c>
      <c r="AS2891" s="193">
        <f t="shared" si="1314"/>
        <v>0</v>
      </c>
      <c r="AT2891" s="258">
        <f>IF(K2891=0,0,VLOOKUP(K2891,Kostenstellen!A:B,2,FALSE))</f>
        <v>0</v>
      </c>
      <c r="AU2891" s="68" t="str">
        <f t="shared" si="1321"/>
        <v/>
      </c>
      <c r="AV2891" s="68" t="str">
        <f t="shared" si="1322"/>
        <v/>
      </c>
      <c r="AW2891" s="68">
        <f>IF(AF2891=0,0,VLOOKUP($H2891,Leistungszahlen!$A$11:$H$158,4,FALSE))</f>
        <v>0</v>
      </c>
      <c r="AX2891" s="68">
        <f>IF(AF2891=0,0,VLOOKUP($H2891,Leistungszahlen!$A$11:$H$158,5,FALSE))</f>
        <v>0</v>
      </c>
      <c r="AY2891" s="68">
        <f>IF(AG2891=0,0,VLOOKUP($H2891,Leistungszahlen!$A$11:$H$158,6,FALSE))</f>
        <v>0</v>
      </c>
      <c r="AZ2891" s="68">
        <f t="shared" si="1323"/>
        <v>0</v>
      </c>
      <c r="BA2891" s="68">
        <f t="shared" si="1324"/>
        <v>0</v>
      </c>
      <c r="BC2891" s="68">
        <f t="shared" si="1315"/>
        <v>0</v>
      </c>
      <c r="BD2891" s="285"/>
    </row>
    <row r="2892" spans="1:56" s="68" customFormat="1">
      <c r="A2892" s="200"/>
      <c r="B2892" s="200"/>
      <c r="C2892" s="200"/>
      <c r="D2892" s="200"/>
      <c r="E2892" s="200"/>
      <c r="F2892" s="200"/>
      <c r="G2892" s="200"/>
      <c r="H2892" s="201"/>
      <c r="I2892" s="202"/>
      <c r="J2892" s="200"/>
      <c r="K2892" s="176"/>
      <c r="L2892" s="176"/>
      <c r="M2892" s="176"/>
      <c r="N2892" s="286"/>
      <c r="O2892" s="286"/>
      <c r="P2892" s="176"/>
      <c r="Q2892" s="203">
        <f t="shared" si="1316"/>
        <v>0</v>
      </c>
      <c r="R2892" s="203">
        <f t="shared" si="1317"/>
        <v>0</v>
      </c>
      <c r="S2892" s="203">
        <f t="shared" si="1318"/>
        <v>0</v>
      </c>
      <c r="T2892" s="203">
        <f t="shared" si="1319"/>
        <v>0</v>
      </c>
      <c r="U2892" s="203">
        <f t="shared" si="1320"/>
        <v>0</v>
      </c>
      <c r="V2892" s="175">
        <f>IF(Q2892&gt;0,VLOOKUP(Q2892,Jahresfaktoren!$A$11:$B$24,2,),0)</f>
        <v>0</v>
      </c>
      <c r="W2892" s="175">
        <f>IF(R2892&gt;0,VLOOKUP(R2892,Jahresfaktoren!$D$11:$E$24,2,),0)</f>
        <v>0</v>
      </c>
      <c r="X2892" s="175">
        <f>IF(S2892&gt;0,VLOOKUP(S2892,Jahresfaktoren!$A$28:$B$29,2,),0)</f>
        <v>0</v>
      </c>
      <c r="Y2892" s="175">
        <f>IF(T2892&gt;0,VLOOKUP(T2892,Jahresfaktoren!$A$28:$B$29,2,),0)</f>
        <v>0</v>
      </c>
      <c r="Z2892" s="175">
        <f>IF(U2892&gt;0,VLOOKUP(U2892,Jahresfaktoren!$A$32:$B$33,2,),)</f>
        <v>0</v>
      </c>
      <c r="AA2892" s="177" t="str">
        <f t="shared" si="1300"/>
        <v/>
      </c>
      <c r="AB2892" s="177" t="str">
        <f t="shared" si="1301"/>
        <v/>
      </c>
      <c r="AC2892" s="177" t="str">
        <f t="shared" si="1302"/>
        <v/>
      </c>
      <c r="AD2892" s="177" t="str">
        <f t="shared" si="1303"/>
        <v/>
      </c>
      <c r="AE2892" s="177" t="str">
        <f t="shared" si="1304"/>
        <v/>
      </c>
      <c r="AF2892" s="178">
        <f>IF(Q2892&gt;0,VLOOKUP(H2892,Leistungszahlen!$A$11:$C$158,3,),0)</f>
        <v>0</v>
      </c>
      <c r="AG2892" s="178">
        <f>IF(R2892&gt;0,VLOOKUP(H2892,Leistungszahlen!$A$11:$F$158,6,),IF(T2892&gt;0,VLOOKUP(H2892,Leistungszahlen!$A$11:$F$158,6,),0))</f>
        <v>0</v>
      </c>
      <c r="AH2892" s="179">
        <f t="shared" si="1305"/>
        <v>0</v>
      </c>
      <c r="AI2892" s="179">
        <f t="shared" si="1306"/>
        <v>0</v>
      </c>
      <c r="AJ2892" s="179">
        <f t="shared" si="1307"/>
        <v>0</v>
      </c>
      <c r="AK2892" s="179">
        <f t="shared" si="1308"/>
        <v>0</v>
      </c>
      <c r="AL2892" s="179">
        <f t="shared" si="1309"/>
        <v>0</v>
      </c>
      <c r="AM2892" s="180" t="str">
        <f>IF(L2892=1,Stundensätze!$D$13,IF(L2892=2,Stundensätze!$D$17,IF(L2892=4,Stundensätze!$D$21,"")))</f>
        <v/>
      </c>
      <c r="AN2892" s="180" t="str">
        <f>IF(L2892=1,Stundensätze!$D$15,IF(L2892=2,Stundensätze!$D$19,IF(L2892=4,Stundensätze!$D$23,"")))</f>
        <v/>
      </c>
      <c r="AO2892" s="180">
        <f t="shared" si="1310"/>
        <v>0</v>
      </c>
      <c r="AP2892" s="180">
        <f t="shared" si="1311"/>
        <v>0</v>
      </c>
      <c r="AQ2892" s="192" t="str">
        <f t="shared" si="1312"/>
        <v/>
      </c>
      <c r="AR2892" s="192" t="str">
        <f t="shared" si="1313"/>
        <v/>
      </c>
      <c r="AS2892" s="193">
        <f t="shared" si="1314"/>
        <v>0</v>
      </c>
      <c r="AT2892" s="258">
        <f>IF(K2892=0,0,VLOOKUP(K2892,Kostenstellen!A:B,2,FALSE))</f>
        <v>0</v>
      </c>
      <c r="AU2892" s="68" t="str">
        <f t="shared" si="1321"/>
        <v/>
      </c>
      <c r="AV2892" s="68" t="str">
        <f t="shared" si="1322"/>
        <v/>
      </c>
      <c r="AW2892" s="68">
        <f>IF(AF2892=0,0,VLOOKUP($H2892,Leistungszahlen!$A$11:$H$158,4,FALSE))</f>
        <v>0</v>
      </c>
      <c r="AX2892" s="68">
        <f>IF(AF2892=0,0,VLOOKUP($H2892,Leistungszahlen!$A$11:$H$158,5,FALSE))</f>
        <v>0</v>
      </c>
      <c r="AY2892" s="68">
        <f>IF(AG2892=0,0,VLOOKUP($H2892,Leistungszahlen!$A$11:$H$158,6,FALSE))</f>
        <v>0</v>
      </c>
      <c r="AZ2892" s="68">
        <f t="shared" si="1323"/>
        <v>0</v>
      </c>
      <c r="BA2892" s="68">
        <f t="shared" si="1324"/>
        <v>0</v>
      </c>
      <c r="BC2892" s="68">
        <f t="shared" si="1315"/>
        <v>0</v>
      </c>
      <c r="BD2892" s="285"/>
    </row>
    <row r="2893" spans="1:56" s="68" customFormat="1">
      <c r="A2893" s="200"/>
      <c r="B2893" s="200"/>
      <c r="C2893" s="200"/>
      <c r="D2893" s="200"/>
      <c r="E2893" s="200"/>
      <c r="F2893" s="200"/>
      <c r="G2893" s="200"/>
      <c r="H2893" s="201"/>
      <c r="I2893" s="202"/>
      <c r="J2893" s="200"/>
      <c r="K2893" s="176"/>
      <c r="L2893" s="176"/>
      <c r="M2893" s="176"/>
      <c r="N2893" s="286"/>
      <c r="O2893" s="286"/>
      <c r="P2893" s="176"/>
      <c r="Q2893" s="203">
        <f t="shared" si="1316"/>
        <v>0</v>
      </c>
      <c r="R2893" s="203">
        <f t="shared" si="1317"/>
        <v>0</v>
      </c>
      <c r="S2893" s="203">
        <f t="shared" si="1318"/>
        <v>0</v>
      </c>
      <c r="T2893" s="203">
        <f t="shared" si="1319"/>
        <v>0</v>
      </c>
      <c r="U2893" s="203">
        <f t="shared" si="1320"/>
        <v>0</v>
      </c>
      <c r="V2893" s="175">
        <f>IF(Q2893&gt;0,VLOOKUP(Q2893,Jahresfaktoren!$A$11:$B$24,2,),0)</f>
        <v>0</v>
      </c>
      <c r="W2893" s="175">
        <f>IF(R2893&gt;0,VLOOKUP(R2893,Jahresfaktoren!$D$11:$E$24,2,),0)</f>
        <v>0</v>
      </c>
      <c r="X2893" s="175">
        <f>IF(S2893&gt;0,VLOOKUP(S2893,Jahresfaktoren!$A$28:$B$29,2,),0)</f>
        <v>0</v>
      </c>
      <c r="Y2893" s="175">
        <f>IF(T2893&gt;0,VLOOKUP(T2893,Jahresfaktoren!$A$28:$B$29,2,),0)</f>
        <v>0</v>
      </c>
      <c r="Z2893" s="175">
        <f>IF(U2893&gt;0,VLOOKUP(U2893,Jahresfaktoren!$A$32:$B$33,2,),)</f>
        <v>0</v>
      </c>
      <c r="AA2893" s="177" t="str">
        <f t="shared" si="1300"/>
        <v/>
      </c>
      <c r="AB2893" s="177" t="str">
        <f t="shared" si="1301"/>
        <v/>
      </c>
      <c r="AC2893" s="177" t="str">
        <f t="shared" si="1302"/>
        <v/>
      </c>
      <c r="AD2893" s="177" t="str">
        <f t="shared" si="1303"/>
        <v/>
      </c>
      <c r="AE2893" s="177" t="str">
        <f t="shared" si="1304"/>
        <v/>
      </c>
      <c r="AF2893" s="178">
        <f>IF(Q2893&gt;0,VLOOKUP(H2893,Leistungszahlen!$A$11:$C$158,3,),0)</f>
        <v>0</v>
      </c>
      <c r="AG2893" s="178">
        <f>IF(R2893&gt;0,VLOOKUP(H2893,Leistungszahlen!$A$11:$F$158,6,),IF(T2893&gt;0,VLOOKUP(H2893,Leistungszahlen!$A$11:$F$158,6,),0))</f>
        <v>0</v>
      </c>
      <c r="AH2893" s="179">
        <f t="shared" si="1305"/>
        <v>0</v>
      </c>
      <c r="AI2893" s="179">
        <f t="shared" si="1306"/>
        <v>0</v>
      </c>
      <c r="AJ2893" s="179">
        <f t="shared" si="1307"/>
        <v>0</v>
      </c>
      <c r="AK2893" s="179">
        <f t="shared" si="1308"/>
        <v>0</v>
      </c>
      <c r="AL2893" s="179">
        <f t="shared" si="1309"/>
        <v>0</v>
      </c>
      <c r="AM2893" s="180" t="str">
        <f>IF(L2893=1,Stundensätze!$D$13,IF(L2893=2,Stundensätze!$D$17,IF(L2893=4,Stundensätze!$D$21,"")))</f>
        <v/>
      </c>
      <c r="AN2893" s="180" t="str">
        <f>IF(L2893=1,Stundensätze!$D$15,IF(L2893=2,Stundensätze!$D$19,IF(L2893=4,Stundensätze!$D$23,"")))</f>
        <v/>
      </c>
      <c r="AO2893" s="180">
        <f t="shared" si="1310"/>
        <v>0</v>
      </c>
      <c r="AP2893" s="180">
        <f t="shared" si="1311"/>
        <v>0</v>
      </c>
      <c r="AQ2893" s="192" t="str">
        <f t="shared" si="1312"/>
        <v/>
      </c>
      <c r="AR2893" s="192" t="str">
        <f t="shared" si="1313"/>
        <v/>
      </c>
      <c r="AS2893" s="193">
        <f t="shared" si="1314"/>
        <v>0</v>
      </c>
      <c r="AT2893" s="258">
        <f>IF(K2893=0,0,VLOOKUP(K2893,Kostenstellen!A:B,2,FALSE))</f>
        <v>0</v>
      </c>
      <c r="AU2893" s="68" t="str">
        <f t="shared" si="1321"/>
        <v/>
      </c>
      <c r="AV2893" s="68" t="str">
        <f t="shared" si="1322"/>
        <v/>
      </c>
      <c r="AW2893" s="68">
        <f>IF(AF2893=0,0,VLOOKUP($H2893,Leistungszahlen!$A$11:$H$158,4,FALSE))</f>
        <v>0</v>
      </c>
      <c r="AX2893" s="68">
        <f>IF(AF2893=0,0,VLOOKUP($H2893,Leistungszahlen!$A$11:$H$158,5,FALSE))</f>
        <v>0</v>
      </c>
      <c r="AY2893" s="68">
        <f>IF(AG2893=0,0,VLOOKUP($H2893,Leistungszahlen!$A$11:$H$158,6,FALSE))</f>
        <v>0</v>
      </c>
      <c r="AZ2893" s="68">
        <f t="shared" si="1323"/>
        <v>0</v>
      </c>
      <c r="BA2893" s="68">
        <f t="shared" si="1324"/>
        <v>0</v>
      </c>
      <c r="BC2893" s="68">
        <f t="shared" si="1315"/>
        <v>0</v>
      </c>
      <c r="BD2893" s="285"/>
    </row>
    <row r="2894" spans="1:56" s="68" customFormat="1">
      <c r="A2894" s="200"/>
      <c r="B2894" s="200"/>
      <c r="C2894" s="200"/>
      <c r="D2894" s="200"/>
      <c r="E2894" s="200"/>
      <c r="F2894" s="200"/>
      <c r="G2894" s="200"/>
      <c r="H2894" s="201"/>
      <c r="I2894" s="202"/>
      <c r="J2894" s="200"/>
      <c r="K2894" s="176"/>
      <c r="L2894" s="176"/>
      <c r="M2894" s="176"/>
      <c r="N2894" s="286"/>
      <c r="O2894" s="286"/>
      <c r="P2894" s="176"/>
      <c r="Q2894" s="203">
        <f t="shared" si="1316"/>
        <v>0</v>
      </c>
      <c r="R2894" s="203">
        <f t="shared" si="1317"/>
        <v>0</v>
      </c>
      <c r="S2894" s="203">
        <f t="shared" si="1318"/>
        <v>0</v>
      </c>
      <c r="T2894" s="203">
        <f t="shared" si="1319"/>
        <v>0</v>
      </c>
      <c r="U2894" s="203">
        <f t="shared" si="1320"/>
        <v>0</v>
      </c>
      <c r="V2894" s="175">
        <f>IF(Q2894&gt;0,VLOOKUP(Q2894,Jahresfaktoren!$A$11:$B$24,2,),0)</f>
        <v>0</v>
      </c>
      <c r="W2894" s="175">
        <f>IF(R2894&gt;0,VLOOKUP(R2894,Jahresfaktoren!$D$11:$E$24,2,),0)</f>
        <v>0</v>
      </c>
      <c r="X2894" s="175">
        <f>IF(S2894&gt;0,VLOOKUP(S2894,Jahresfaktoren!$A$28:$B$29,2,),0)</f>
        <v>0</v>
      </c>
      <c r="Y2894" s="175">
        <f>IF(T2894&gt;0,VLOOKUP(T2894,Jahresfaktoren!$A$28:$B$29,2,),0)</f>
        <v>0</v>
      </c>
      <c r="Z2894" s="175">
        <f>IF(U2894&gt;0,VLOOKUP(U2894,Jahresfaktoren!$A$32:$B$33,2,),)</f>
        <v>0</v>
      </c>
      <c r="AA2894" s="177" t="str">
        <f t="shared" si="1300"/>
        <v/>
      </c>
      <c r="AB2894" s="177" t="str">
        <f t="shared" si="1301"/>
        <v/>
      </c>
      <c r="AC2894" s="177" t="str">
        <f t="shared" si="1302"/>
        <v/>
      </c>
      <c r="AD2894" s="177" t="str">
        <f t="shared" si="1303"/>
        <v/>
      </c>
      <c r="AE2894" s="177" t="str">
        <f t="shared" si="1304"/>
        <v/>
      </c>
      <c r="AF2894" s="178">
        <f>IF(Q2894&gt;0,VLOOKUP(H2894,Leistungszahlen!$A$11:$C$158,3,),0)</f>
        <v>0</v>
      </c>
      <c r="AG2894" s="178">
        <f>IF(R2894&gt;0,VLOOKUP(H2894,Leistungszahlen!$A$11:$F$158,6,),IF(T2894&gt;0,VLOOKUP(H2894,Leistungszahlen!$A$11:$F$158,6,),0))</f>
        <v>0</v>
      </c>
      <c r="AH2894" s="179">
        <f t="shared" si="1305"/>
        <v>0</v>
      </c>
      <c r="AI2894" s="179">
        <f t="shared" si="1306"/>
        <v>0</v>
      </c>
      <c r="AJ2894" s="179">
        <f t="shared" si="1307"/>
        <v>0</v>
      </c>
      <c r="AK2894" s="179">
        <f t="shared" si="1308"/>
        <v>0</v>
      </c>
      <c r="AL2894" s="179">
        <f t="shared" si="1309"/>
        <v>0</v>
      </c>
      <c r="AM2894" s="180" t="str">
        <f>IF(L2894=1,Stundensätze!$D$13,IF(L2894=2,Stundensätze!$D$17,IF(L2894=4,Stundensätze!$D$21,"")))</f>
        <v/>
      </c>
      <c r="AN2894" s="180" t="str">
        <f>IF(L2894=1,Stundensätze!$D$15,IF(L2894=2,Stundensätze!$D$19,IF(L2894=4,Stundensätze!$D$23,"")))</f>
        <v/>
      </c>
      <c r="AO2894" s="180">
        <f t="shared" si="1310"/>
        <v>0</v>
      </c>
      <c r="AP2894" s="180">
        <f t="shared" si="1311"/>
        <v>0</v>
      </c>
      <c r="AQ2894" s="192" t="str">
        <f t="shared" si="1312"/>
        <v/>
      </c>
      <c r="AR2894" s="192" t="str">
        <f t="shared" si="1313"/>
        <v/>
      </c>
      <c r="AS2894" s="193">
        <f t="shared" si="1314"/>
        <v>0</v>
      </c>
      <c r="AT2894" s="258">
        <f>IF(K2894=0,0,VLOOKUP(K2894,Kostenstellen!A:B,2,FALSE))</f>
        <v>0</v>
      </c>
      <c r="AU2894" s="68" t="str">
        <f t="shared" si="1321"/>
        <v/>
      </c>
      <c r="AV2894" s="68" t="str">
        <f t="shared" si="1322"/>
        <v/>
      </c>
      <c r="AW2894" s="68">
        <f>IF(AF2894=0,0,VLOOKUP($H2894,Leistungszahlen!$A$11:$H$158,4,FALSE))</f>
        <v>0</v>
      </c>
      <c r="AX2894" s="68">
        <f>IF(AF2894=0,0,VLOOKUP($H2894,Leistungszahlen!$A$11:$H$158,5,FALSE))</f>
        <v>0</v>
      </c>
      <c r="AY2894" s="68">
        <f>IF(AG2894=0,0,VLOOKUP($H2894,Leistungszahlen!$A$11:$H$158,6,FALSE))</f>
        <v>0</v>
      </c>
      <c r="AZ2894" s="68">
        <f t="shared" si="1323"/>
        <v>0</v>
      </c>
      <c r="BA2894" s="68">
        <f t="shared" si="1324"/>
        <v>0</v>
      </c>
      <c r="BC2894" s="68">
        <f t="shared" si="1315"/>
        <v>0</v>
      </c>
      <c r="BD2894" s="285"/>
    </row>
    <row r="2895" spans="1:56" s="68" customFormat="1">
      <c r="A2895" s="200"/>
      <c r="B2895" s="200"/>
      <c r="C2895" s="200"/>
      <c r="D2895" s="200"/>
      <c r="E2895" s="200"/>
      <c r="F2895" s="200"/>
      <c r="G2895" s="200"/>
      <c r="H2895" s="201"/>
      <c r="I2895" s="202"/>
      <c r="J2895" s="200"/>
      <c r="K2895" s="176"/>
      <c r="L2895" s="176"/>
      <c r="M2895" s="176"/>
      <c r="N2895" s="286"/>
      <c r="O2895" s="286"/>
      <c r="P2895" s="176"/>
      <c r="Q2895" s="203">
        <f t="shared" si="1316"/>
        <v>0</v>
      </c>
      <c r="R2895" s="203">
        <f t="shared" si="1317"/>
        <v>0</v>
      </c>
      <c r="S2895" s="203">
        <f t="shared" si="1318"/>
        <v>0</v>
      </c>
      <c r="T2895" s="203">
        <f t="shared" si="1319"/>
        <v>0</v>
      </c>
      <c r="U2895" s="203">
        <f t="shared" si="1320"/>
        <v>0</v>
      </c>
      <c r="V2895" s="175">
        <f>IF(Q2895&gt;0,VLOOKUP(Q2895,Jahresfaktoren!$A$11:$B$24,2,),0)</f>
        <v>0</v>
      </c>
      <c r="W2895" s="175">
        <f>IF(R2895&gt;0,VLOOKUP(R2895,Jahresfaktoren!$D$11:$E$24,2,),0)</f>
        <v>0</v>
      </c>
      <c r="X2895" s="175">
        <f>IF(S2895&gt;0,VLOOKUP(S2895,Jahresfaktoren!$A$28:$B$29,2,),0)</f>
        <v>0</v>
      </c>
      <c r="Y2895" s="175">
        <f>IF(T2895&gt;0,VLOOKUP(T2895,Jahresfaktoren!$A$28:$B$29,2,),0)</f>
        <v>0</v>
      </c>
      <c r="Z2895" s="175">
        <f>IF(U2895&gt;0,VLOOKUP(U2895,Jahresfaktoren!$A$32:$B$33,2,),)</f>
        <v>0</v>
      </c>
      <c r="AA2895" s="177" t="str">
        <f t="shared" si="1300"/>
        <v/>
      </c>
      <c r="AB2895" s="177" t="str">
        <f t="shared" si="1301"/>
        <v/>
      </c>
      <c r="AC2895" s="177" t="str">
        <f t="shared" si="1302"/>
        <v/>
      </c>
      <c r="AD2895" s="177" t="str">
        <f t="shared" si="1303"/>
        <v/>
      </c>
      <c r="AE2895" s="177" t="str">
        <f t="shared" si="1304"/>
        <v/>
      </c>
      <c r="AF2895" s="178">
        <f>IF(Q2895&gt;0,VLOOKUP(H2895,Leistungszahlen!$A$11:$C$158,3,),0)</f>
        <v>0</v>
      </c>
      <c r="AG2895" s="178">
        <f>IF(R2895&gt;0,VLOOKUP(H2895,Leistungszahlen!$A$11:$F$158,6,),IF(T2895&gt;0,VLOOKUP(H2895,Leistungszahlen!$A$11:$F$158,6,),0))</f>
        <v>0</v>
      </c>
      <c r="AH2895" s="179">
        <f t="shared" si="1305"/>
        <v>0</v>
      </c>
      <c r="AI2895" s="179">
        <f t="shared" si="1306"/>
        <v>0</v>
      </c>
      <c r="AJ2895" s="179">
        <f t="shared" si="1307"/>
        <v>0</v>
      </c>
      <c r="AK2895" s="179">
        <f t="shared" si="1308"/>
        <v>0</v>
      </c>
      <c r="AL2895" s="179">
        <f t="shared" si="1309"/>
        <v>0</v>
      </c>
      <c r="AM2895" s="180" t="str">
        <f>IF(L2895=1,Stundensätze!$D$13,IF(L2895=2,Stundensätze!$D$17,IF(L2895=4,Stundensätze!$D$21,"")))</f>
        <v/>
      </c>
      <c r="AN2895" s="180" t="str">
        <f>IF(L2895=1,Stundensätze!$D$15,IF(L2895=2,Stundensätze!$D$19,IF(L2895=4,Stundensätze!$D$23,"")))</f>
        <v/>
      </c>
      <c r="AO2895" s="180">
        <f t="shared" si="1310"/>
        <v>0</v>
      </c>
      <c r="AP2895" s="180">
        <f t="shared" si="1311"/>
        <v>0</v>
      </c>
      <c r="AQ2895" s="192" t="str">
        <f t="shared" si="1312"/>
        <v/>
      </c>
      <c r="AR2895" s="192" t="str">
        <f t="shared" si="1313"/>
        <v/>
      </c>
      <c r="AS2895" s="193">
        <f t="shared" si="1314"/>
        <v>0</v>
      </c>
      <c r="AT2895" s="258">
        <f>IF(K2895=0,0,VLOOKUP(K2895,Kostenstellen!A:B,2,FALSE))</f>
        <v>0</v>
      </c>
      <c r="AU2895" s="68" t="str">
        <f t="shared" si="1321"/>
        <v/>
      </c>
      <c r="AV2895" s="68" t="str">
        <f t="shared" si="1322"/>
        <v/>
      </c>
      <c r="AW2895" s="68">
        <f>IF(AF2895=0,0,VLOOKUP($H2895,Leistungszahlen!$A$11:$H$158,4,FALSE))</f>
        <v>0</v>
      </c>
      <c r="AX2895" s="68">
        <f>IF(AF2895=0,0,VLOOKUP($H2895,Leistungszahlen!$A$11:$H$158,5,FALSE))</f>
        <v>0</v>
      </c>
      <c r="AY2895" s="68">
        <f>IF(AG2895=0,0,VLOOKUP($H2895,Leistungszahlen!$A$11:$H$158,6,FALSE))</f>
        <v>0</v>
      </c>
      <c r="AZ2895" s="68">
        <f t="shared" si="1323"/>
        <v>0</v>
      </c>
      <c r="BA2895" s="68">
        <f t="shared" si="1324"/>
        <v>0</v>
      </c>
      <c r="BC2895" s="68">
        <f t="shared" si="1315"/>
        <v>0</v>
      </c>
      <c r="BD2895" s="285"/>
    </row>
    <row r="2896" spans="1:56" s="68" customFormat="1">
      <c r="A2896" s="200"/>
      <c r="B2896" s="200"/>
      <c r="C2896" s="200"/>
      <c r="D2896" s="200"/>
      <c r="E2896" s="200"/>
      <c r="F2896" s="200"/>
      <c r="G2896" s="200"/>
      <c r="H2896" s="201"/>
      <c r="I2896" s="202"/>
      <c r="J2896" s="200"/>
      <c r="K2896" s="176"/>
      <c r="L2896" s="176"/>
      <c r="M2896" s="176"/>
      <c r="N2896" s="286"/>
      <c r="O2896" s="286"/>
      <c r="P2896" s="176"/>
      <c r="Q2896" s="203">
        <f t="shared" si="1316"/>
        <v>0</v>
      </c>
      <c r="R2896" s="203">
        <f t="shared" si="1317"/>
        <v>0</v>
      </c>
      <c r="S2896" s="203">
        <f t="shared" si="1318"/>
        <v>0</v>
      </c>
      <c r="T2896" s="203">
        <f t="shared" si="1319"/>
        <v>0</v>
      </c>
      <c r="U2896" s="203">
        <f t="shared" si="1320"/>
        <v>0</v>
      </c>
      <c r="V2896" s="175">
        <f>IF(Q2896&gt;0,VLOOKUP(Q2896,Jahresfaktoren!$A$11:$B$24,2,),0)</f>
        <v>0</v>
      </c>
      <c r="W2896" s="175">
        <f>IF(R2896&gt;0,VLOOKUP(R2896,Jahresfaktoren!$D$11:$E$24,2,),0)</f>
        <v>0</v>
      </c>
      <c r="X2896" s="175">
        <f>IF(S2896&gt;0,VLOOKUP(S2896,Jahresfaktoren!$A$28:$B$29,2,),0)</f>
        <v>0</v>
      </c>
      <c r="Y2896" s="175">
        <f>IF(T2896&gt;0,VLOOKUP(T2896,Jahresfaktoren!$A$28:$B$29,2,),0)</f>
        <v>0</v>
      </c>
      <c r="Z2896" s="175">
        <f>IF(U2896&gt;0,VLOOKUP(U2896,Jahresfaktoren!$A$32:$B$33,2,),)</f>
        <v>0</v>
      </c>
      <c r="AA2896" s="177" t="str">
        <f t="shared" si="1300"/>
        <v/>
      </c>
      <c r="AB2896" s="177" t="str">
        <f t="shared" si="1301"/>
        <v/>
      </c>
      <c r="AC2896" s="177" t="str">
        <f t="shared" si="1302"/>
        <v/>
      </c>
      <c r="AD2896" s="177" t="str">
        <f t="shared" si="1303"/>
        <v/>
      </c>
      <c r="AE2896" s="177" t="str">
        <f t="shared" si="1304"/>
        <v/>
      </c>
      <c r="AF2896" s="178">
        <f>IF(Q2896&gt;0,VLOOKUP(H2896,Leistungszahlen!$A$11:$C$158,3,),0)</f>
        <v>0</v>
      </c>
      <c r="AG2896" s="178">
        <f>IF(R2896&gt;0,VLOOKUP(H2896,Leistungszahlen!$A$11:$F$158,6,),IF(T2896&gt;0,VLOOKUP(H2896,Leistungszahlen!$A$11:$F$158,6,),0))</f>
        <v>0</v>
      </c>
      <c r="AH2896" s="179">
        <f t="shared" si="1305"/>
        <v>0</v>
      </c>
      <c r="AI2896" s="179">
        <f t="shared" si="1306"/>
        <v>0</v>
      </c>
      <c r="AJ2896" s="179">
        <f t="shared" si="1307"/>
        <v>0</v>
      </c>
      <c r="AK2896" s="179">
        <f t="shared" si="1308"/>
        <v>0</v>
      </c>
      <c r="AL2896" s="179">
        <f t="shared" si="1309"/>
        <v>0</v>
      </c>
      <c r="AM2896" s="180" t="str">
        <f>IF(L2896=1,Stundensätze!$D$13,IF(L2896=2,Stundensätze!$D$17,IF(L2896=4,Stundensätze!$D$21,"")))</f>
        <v/>
      </c>
      <c r="AN2896" s="180" t="str">
        <f>IF(L2896=1,Stundensätze!$D$15,IF(L2896=2,Stundensätze!$D$19,IF(L2896=4,Stundensätze!$D$23,"")))</f>
        <v/>
      </c>
      <c r="AO2896" s="180">
        <f t="shared" si="1310"/>
        <v>0</v>
      </c>
      <c r="AP2896" s="180">
        <f t="shared" si="1311"/>
        <v>0</v>
      </c>
      <c r="AQ2896" s="192" t="str">
        <f t="shared" si="1312"/>
        <v/>
      </c>
      <c r="AR2896" s="192" t="str">
        <f t="shared" si="1313"/>
        <v/>
      </c>
      <c r="AS2896" s="193">
        <f t="shared" si="1314"/>
        <v>0</v>
      </c>
      <c r="AT2896" s="258">
        <f>IF(K2896=0,0,VLOOKUP(K2896,Kostenstellen!A:B,2,FALSE))</f>
        <v>0</v>
      </c>
      <c r="AU2896" s="68" t="str">
        <f t="shared" si="1321"/>
        <v/>
      </c>
      <c r="AV2896" s="68" t="str">
        <f t="shared" si="1322"/>
        <v/>
      </c>
      <c r="AW2896" s="68">
        <f>IF(AF2896=0,0,VLOOKUP($H2896,Leistungszahlen!$A$11:$H$158,4,FALSE))</f>
        <v>0</v>
      </c>
      <c r="AX2896" s="68">
        <f>IF(AF2896=0,0,VLOOKUP($H2896,Leistungszahlen!$A$11:$H$158,5,FALSE))</f>
        <v>0</v>
      </c>
      <c r="AY2896" s="68">
        <f>IF(AG2896=0,0,VLOOKUP($H2896,Leistungszahlen!$A$11:$H$158,6,FALSE))</f>
        <v>0</v>
      </c>
      <c r="AZ2896" s="68">
        <f t="shared" si="1323"/>
        <v>0</v>
      </c>
      <c r="BA2896" s="68">
        <f t="shared" si="1324"/>
        <v>0</v>
      </c>
      <c r="BC2896" s="68">
        <f t="shared" si="1315"/>
        <v>0</v>
      </c>
      <c r="BD2896" s="285"/>
    </row>
    <row r="2897" spans="1:56" s="68" customFormat="1">
      <c r="A2897" s="200"/>
      <c r="B2897" s="200"/>
      <c r="C2897" s="200"/>
      <c r="D2897" s="200"/>
      <c r="E2897" s="200"/>
      <c r="F2897" s="200"/>
      <c r="G2897" s="200"/>
      <c r="H2897" s="201"/>
      <c r="I2897" s="202"/>
      <c r="J2897" s="200"/>
      <c r="K2897" s="176"/>
      <c r="L2897" s="176"/>
      <c r="M2897" s="176"/>
      <c r="N2897" s="286"/>
      <c r="O2897" s="286"/>
      <c r="P2897" s="176"/>
      <c r="Q2897" s="203">
        <f t="shared" si="1316"/>
        <v>0</v>
      </c>
      <c r="R2897" s="203">
        <f t="shared" si="1317"/>
        <v>0</v>
      </c>
      <c r="S2897" s="203">
        <f t="shared" si="1318"/>
        <v>0</v>
      </c>
      <c r="T2897" s="203">
        <f t="shared" si="1319"/>
        <v>0</v>
      </c>
      <c r="U2897" s="203">
        <f t="shared" si="1320"/>
        <v>0</v>
      </c>
      <c r="V2897" s="175">
        <f>IF(Q2897&gt;0,VLOOKUP(Q2897,Jahresfaktoren!$A$11:$B$24,2,),0)</f>
        <v>0</v>
      </c>
      <c r="W2897" s="175">
        <f>IF(R2897&gt;0,VLOOKUP(R2897,Jahresfaktoren!$D$11:$E$24,2,),0)</f>
        <v>0</v>
      </c>
      <c r="X2897" s="175">
        <f>IF(S2897&gt;0,VLOOKUP(S2897,Jahresfaktoren!$A$28:$B$29,2,),0)</f>
        <v>0</v>
      </c>
      <c r="Y2897" s="175">
        <f>IF(T2897&gt;0,VLOOKUP(T2897,Jahresfaktoren!$A$28:$B$29,2,),0)</f>
        <v>0</v>
      </c>
      <c r="Z2897" s="175">
        <f>IF(U2897&gt;0,VLOOKUP(U2897,Jahresfaktoren!$A$32:$B$33,2,),)</f>
        <v>0</v>
      </c>
      <c r="AA2897" s="177" t="str">
        <f t="shared" si="1300"/>
        <v/>
      </c>
      <c r="AB2897" s="177" t="str">
        <f t="shared" si="1301"/>
        <v/>
      </c>
      <c r="AC2897" s="177" t="str">
        <f t="shared" si="1302"/>
        <v/>
      </c>
      <c r="AD2897" s="177" t="str">
        <f t="shared" si="1303"/>
        <v/>
      </c>
      <c r="AE2897" s="177" t="str">
        <f t="shared" si="1304"/>
        <v/>
      </c>
      <c r="AF2897" s="178">
        <f>IF(Q2897&gt;0,VLOOKUP(H2897,Leistungszahlen!$A$11:$C$158,3,),0)</f>
        <v>0</v>
      </c>
      <c r="AG2897" s="178">
        <f>IF(R2897&gt;0,VLOOKUP(H2897,Leistungszahlen!$A$11:$F$158,6,),IF(T2897&gt;0,VLOOKUP(H2897,Leistungszahlen!$A$11:$F$158,6,),0))</f>
        <v>0</v>
      </c>
      <c r="AH2897" s="179">
        <f t="shared" si="1305"/>
        <v>0</v>
      </c>
      <c r="AI2897" s="179">
        <f t="shared" si="1306"/>
        <v>0</v>
      </c>
      <c r="AJ2897" s="179">
        <f t="shared" si="1307"/>
        <v>0</v>
      </c>
      <c r="AK2897" s="179">
        <f t="shared" si="1308"/>
        <v>0</v>
      </c>
      <c r="AL2897" s="179">
        <f t="shared" si="1309"/>
        <v>0</v>
      </c>
      <c r="AM2897" s="180" t="str">
        <f>IF(L2897=1,Stundensätze!$D$13,IF(L2897=2,Stundensätze!$D$17,IF(L2897=4,Stundensätze!$D$21,"")))</f>
        <v/>
      </c>
      <c r="AN2897" s="180" t="str">
        <f>IF(L2897=1,Stundensätze!$D$15,IF(L2897=2,Stundensätze!$D$19,IF(L2897=4,Stundensätze!$D$23,"")))</f>
        <v/>
      </c>
      <c r="AO2897" s="180">
        <f t="shared" si="1310"/>
        <v>0</v>
      </c>
      <c r="AP2897" s="180">
        <f t="shared" si="1311"/>
        <v>0</v>
      </c>
      <c r="AQ2897" s="192" t="str">
        <f t="shared" si="1312"/>
        <v/>
      </c>
      <c r="AR2897" s="192" t="str">
        <f t="shared" si="1313"/>
        <v/>
      </c>
      <c r="AS2897" s="193">
        <f t="shared" si="1314"/>
        <v>0</v>
      </c>
      <c r="AT2897" s="258">
        <f>IF(K2897=0,0,VLOOKUP(K2897,Kostenstellen!A:B,2,FALSE))</f>
        <v>0</v>
      </c>
      <c r="AU2897" s="68" t="str">
        <f t="shared" si="1321"/>
        <v/>
      </c>
      <c r="AV2897" s="68" t="str">
        <f t="shared" si="1322"/>
        <v/>
      </c>
      <c r="AW2897" s="68">
        <f>IF(AF2897=0,0,VLOOKUP($H2897,Leistungszahlen!$A$11:$H$158,4,FALSE))</f>
        <v>0</v>
      </c>
      <c r="AX2897" s="68">
        <f>IF(AF2897=0,0,VLOOKUP($H2897,Leistungszahlen!$A$11:$H$158,5,FALSE))</f>
        <v>0</v>
      </c>
      <c r="AY2897" s="68">
        <f>IF(AG2897=0,0,VLOOKUP($H2897,Leistungszahlen!$A$11:$H$158,6,FALSE))</f>
        <v>0</v>
      </c>
      <c r="AZ2897" s="68">
        <f t="shared" si="1323"/>
        <v>0</v>
      </c>
      <c r="BA2897" s="68">
        <f t="shared" si="1324"/>
        <v>0</v>
      </c>
      <c r="BC2897" s="68">
        <f t="shared" si="1315"/>
        <v>0</v>
      </c>
      <c r="BD2897" s="285"/>
    </row>
    <row r="2898" spans="1:56" s="68" customFormat="1">
      <c r="A2898" s="200"/>
      <c r="B2898" s="200"/>
      <c r="C2898" s="200"/>
      <c r="D2898" s="200"/>
      <c r="E2898" s="200"/>
      <c r="F2898" s="200"/>
      <c r="G2898" s="200"/>
      <c r="H2898" s="201"/>
      <c r="I2898" s="202"/>
      <c r="J2898" s="200"/>
      <c r="K2898" s="176"/>
      <c r="L2898" s="176"/>
      <c r="M2898" s="176"/>
      <c r="N2898" s="286"/>
      <c r="O2898" s="286"/>
      <c r="P2898" s="176"/>
      <c r="Q2898" s="203">
        <f t="shared" si="1316"/>
        <v>0</v>
      </c>
      <c r="R2898" s="203">
        <f t="shared" si="1317"/>
        <v>0</v>
      </c>
      <c r="S2898" s="203">
        <f t="shared" si="1318"/>
        <v>0</v>
      </c>
      <c r="T2898" s="203">
        <f t="shared" si="1319"/>
        <v>0</v>
      </c>
      <c r="U2898" s="203">
        <f t="shared" si="1320"/>
        <v>0</v>
      </c>
      <c r="V2898" s="175">
        <f>IF(Q2898&gt;0,VLOOKUP(Q2898,Jahresfaktoren!$A$11:$B$24,2,),0)</f>
        <v>0</v>
      </c>
      <c r="W2898" s="175">
        <f>IF(R2898&gt;0,VLOOKUP(R2898,Jahresfaktoren!$D$11:$E$24,2,),0)</f>
        <v>0</v>
      </c>
      <c r="X2898" s="175">
        <f>IF(S2898&gt;0,VLOOKUP(S2898,Jahresfaktoren!$A$28:$B$29,2,),0)</f>
        <v>0</v>
      </c>
      <c r="Y2898" s="175">
        <f>IF(T2898&gt;0,VLOOKUP(T2898,Jahresfaktoren!$A$28:$B$29,2,),0)</f>
        <v>0</v>
      </c>
      <c r="Z2898" s="175">
        <f>IF(U2898&gt;0,VLOOKUP(U2898,Jahresfaktoren!$A$32:$B$33,2,),)</f>
        <v>0</v>
      </c>
      <c r="AA2898" s="177" t="str">
        <f t="shared" si="1300"/>
        <v/>
      </c>
      <c r="AB2898" s="177" t="str">
        <f t="shared" si="1301"/>
        <v/>
      </c>
      <c r="AC2898" s="177" t="str">
        <f t="shared" si="1302"/>
        <v/>
      </c>
      <c r="AD2898" s="177" t="str">
        <f t="shared" si="1303"/>
        <v/>
      </c>
      <c r="AE2898" s="177" t="str">
        <f t="shared" si="1304"/>
        <v/>
      </c>
      <c r="AF2898" s="178">
        <f>IF(Q2898&gt;0,VLOOKUP(H2898,Leistungszahlen!$A$11:$C$158,3,),0)</f>
        <v>0</v>
      </c>
      <c r="AG2898" s="178">
        <f>IF(R2898&gt;0,VLOOKUP(H2898,Leistungszahlen!$A$11:$F$158,6,),IF(T2898&gt;0,VLOOKUP(H2898,Leistungszahlen!$A$11:$F$158,6,),0))</f>
        <v>0</v>
      </c>
      <c r="AH2898" s="179">
        <f t="shared" si="1305"/>
        <v>0</v>
      </c>
      <c r="AI2898" s="179">
        <f t="shared" si="1306"/>
        <v>0</v>
      </c>
      <c r="AJ2898" s="179">
        <f t="shared" si="1307"/>
        <v>0</v>
      </c>
      <c r="AK2898" s="179">
        <f t="shared" si="1308"/>
        <v>0</v>
      </c>
      <c r="AL2898" s="179">
        <f t="shared" si="1309"/>
        <v>0</v>
      </c>
      <c r="AM2898" s="180" t="str">
        <f>IF(L2898=1,Stundensätze!$D$13,IF(L2898=2,Stundensätze!$D$17,IF(L2898=4,Stundensätze!$D$21,"")))</f>
        <v/>
      </c>
      <c r="AN2898" s="180" t="str">
        <f>IF(L2898=1,Stundensätze!$D$15,IF(L2898=2,Stundensätze!$D$19,IF(L2898=4,Stundensätze!$D$23,"")))</f>
        <v/>
      </c>
      <c r="AO2898" s="180">
        <f t="shared" si="1310"/>
        <v>0</v>
      </c>
      <c r="AP2898" s="180">
        <f t="shared" si="1311"/>
        <v>0</v>
      </c>
      <c r="AQ2898" s="192" t="str">
        <f t="shared" si="1312"/>
        <v/>
      </c>
      <c r="AR2898" s="192" t="str">
        <f t="shared" si="1313"/>
        <v/>
      </c>
      <c r="AS2898" s="193">
        <f t="shared" si="1314"/>
        <v>0</v>
      </c>
      <c r="AT2898" s="258">
        <f>IF(K2898=0,0,VLOOKUP(K2898,Kostenstellen!A:B,2,FALSE))</f>
        <v>0</v>
      </c>
      <c r="AU2898" s="68" t="str">
        <f t="shared" si="1321"/>
        <v/>
      </c>
      <c r="AV2898" s="68" t="str">
        <f t="shared" si="1322"/>
        <v/>
      </c>
      <c r="AW2898" s="68">
        <f>IF(AF2898=0,0,VLOOKUP($H2898,Leistungszahlen!$A$11:$H$158,4,FALSE))</f>
        <v>0</v>
      </c>
      <c r="AX2898" s="68">
        <f>IF(AF2898=0,0,VLOOKUP($H2898,Leistungszahlen!$A$11:$H$158,5,FALSE))</f>
        <v>0</v>
      </c>
      <c r="AY2898" s="68">
        <f>IF(AG2898=0,0,VLOOKUP($H2898,Leistungszahlen!$A$11:$H$158,6,FALSE))</f>
        <v>0</v>
      </c>
      <c r="AZ2898" s="68">
        <f t="shared" si="1323"/>
        <v>0</v>
      </c>
      <c r="BA2898" s="68">
        <f t="shared" si="1324"/>
        <v>0</v>
      </c>
      <c r="BC2898" s="68">
        <f t="shared" si="1315"/>
        <v>0</v>
      </c>
      <c r="BD2898" s="285"/>
    </row>
    <row r="2899" spans="1:56" s="68" customFormat="1">
      <c r="A2899" s="200"/>
      <c r="B2899" s="200"/>
      <c r="C2899" s="200"/>
      <c r="D2899" s="200"/>
      <c r="E2899" s="200"/>
      <c r="F2899" s="200"/>
      <c r="G2899" s="200"/>
      <c r="H2899" s="201"/>
      <c r="I2899" s="202"/>
      <c r="J2899" s="200"/>
      <c r="K2899" s="176"/>
      <c r="L2899" s="176"/>
      <c r="M2899" s="176"/>
      <c r="N2899" s="286"/>
      <c r="O2899" s="286"/>
      <c r="P2899" s="176"/>
      <c r="Q2899" s="203">
        <f t="shared" si="1316"/>
        <v>0</v>
      </c>
      <c r="R2899" s="203">
        <f t="shared" si="1317"/>
        <v>0</v>
      </c>
      <c r="S2899" s="203">
        <f t="shared" si="1318"/>
        <v>0</v>
      </c>
      <c r="T2899" s="203">
        <f t="shared" si="1319"/>
        <v>0</v>
      </c>
      <c r="U2899" s="203">
        <f t="shared" si="1320"/>
        <v>0</v>
      </c>
      <c r="V2899" s="175">
        <f>IF(Q2899&gt;0,VLOOKUP(Q2899,Jahresfaktoren!$A$11:$B$24,2,),0)</f>
        <v>0</v>
      </c>
      <c r="W2899" s="175">
        <f>IF(R2899&gt;0,VLOOKUP(R2899,Jahresfaktoren!$D$11:$E$24,2,),0)</f>
        <v>0</v>
      </c>
      <c r="X2899" s="175">
        <f>IF(S2899&gt;0,VLOOKUP(S2899,Jahresfaktoren!$A$28:$B$29,2,),0)</f>
        <v>0</v>
      </c>
      <c r="Y2899" s="175">
        <f>IF(T2899&gt;0,VLOOKUP(T2899,Jahresfaktoren!$A$28:$B$29,2,),0)</f>
        <v>0</v>
      </c>
      <c r="Z2899" s="175">
        <f>IF(U2899&gt;0,VLOOKUP(U2899,Jahresfaktoren!$A$32:$B$33,2,),)</f>
        <v>0</v>
      </c>
      <c r="AA2899" s="177" t="str">
        <f t="shared" si="1300"/>
        <v/>
      </c>
      <c r="AB2899" s="177" t="str">
        <f t="shared" si="1301"/>
        <v/>
      </c>
      <c r="AC2899" s="177" t="str">
        <f t="shared" si="1302"/>
        <v/>
      </c>
      <c r="AD2899" s="177" t="str">
        <f t="shared" si="1303"/>
        <v/>
      </c>
      <c r="AE2899" s="177" t="str">
        <f t="shared" si="1304"/>
        <v/>
      </c>
      <c r="AF2899" s="178">
        <f>IF(Q2899&gt;0,VLOOKUP(H2899,Leistungszahlen!$A$11:$C$158,3,),0)</f>
        <v>0</v>
      </c>
      <c r="AG2899" s="178">
        <f>IF(R2899&gt;0,VLOOKUP(H2899,Leistungszahlen!$A$11:$F$158,6,),IF(T2899&gt;0,VLOOKUP(H2899,Leistungszahlen!$A$11:$F$158,6,),0))</f>
        <v>0</v>
      </c>
      <c r="AH2899" s="179">
        <f t="shared" si="1305"/>
        <v>0</v>
      </c>
      <c r="AI2899" s="179">
        <f t="shared" si="1306"/>
        <v>0</v>
      </c>
      <c r="AJ2899" s="179">
        <f t="shared" si="1307"/>
        <v>0</v>
      </c>
      <c r="AK2899" s="179">
        <f t="shared" si="1308"/>
        <v>0</v>
      </c>
      <c r="AL2899" s="179">
        <f t="shared" si="1309"/>
        <v>0</v>
      </c>
      <c r="AM2899" s="180" t="str">
        <f>IF(L2899=1,Stundensätze!$D$13,IF(L2899=2,Stundensätze!$D$17,IF(L2899=4,Stundensätze!$D$21,"")))</f>
        <v/>
      </c>
      <c r="AN2899" s="180" t="str">
        <f>IF(L2899=1,Stundensätze!$D$15,IF(L2899=2,Stundensätze!$D$19,IF(L2899=4,Stundensätze!$D$23,"")))</f>
        <v/>
      </c>
      <c r="AO2899" s="180">
        <f t="shared" si="1310"/>
        <v>0</v>
      </c>
      <c r="AP2899" s="180">
        <f t="shared" si="1311"/>
        <v>0</v>
      </c>
      <c r="AQ2899" s="192" t="str">
        <f t="shared" si="1312"/>
        <v/>
      </c>
      <c r="AR2899" s="192" t="str">
        <f t="shared" si="1313"/>
        <v/>
      </c>
      <c r="AS2899" s="193">
        <f t="shared" si="1314"/>
        <v>0</v>
      </c>
      <c r="AT2899" s="258">
        <f>IF(K2899=0,0,VLOOKUP(K2899,Kostenstellen!A:B,2,FALSE))</f>
        <v>0</v>
      </c>
      <c r="AU2899" s="68" t="str">
        <f t="shared" si="1321"/>
        <v/>
      </c>
      <c r="AV2899" s="68" t="str">
        <f t="shared" si="1322"/>
        <v/>
      </c>
      <c r="AW2899" s="68">
        <f>IF(AF2899=0,0,VLOOKUP($H2899,Leistungszahlen!$A$11:$H$158,4,FALSE))</f>
        <v>0</v>
      </c>
      <c r="AX2899" s="68">
        <f>IF(AF2899=0,0,VLOOKUP($H2899,Leistungszahlen!$A$11:$H$158,5,FALSE))</f>
        <v>0</v>
      </c>
      <c r="AY2899" s="68">
        <f>IF(AG2899=0,0,VLOOKUP($H2899,Leistungszahlen!$A$11:$H$158,6,FALSE))</f>
        <v>0</v>
      </c>
      <c r="AZ2899" s="68">
        <f t="shared" si="1323"/>
        <v>0</v>
      </c>
      <c r="BA2899" s="68">
        <f t="shared" si="1324"/>
        <v>0</v>
      </c>
      <c r="BC2899" s="68">
        <f t="shared" si="1315"/>
        <v>0</v>
      </c>
      <c r="BD2899" s="285"/>
    </row>
    <row r="2900" spans="1:56" s="68" customFormat="1">
      <c r="A2900" s="200"/>
      <c r="B2900" s="200"/>
      <c r="C2900" s="200"/>
      <c r="D2900" s="200"/>
      <c r="E2900" s="200"/>
      <c r="F2900" s="200"/>
      <c r="G2900" s="200"/>
      <c r="H2900" s="201"/>
      <c r="I2900" s="202"/>
      <c r="J2900" s="200"/>
      <c r="K2900" s="176"/>
      <c r="L2900" s="176"/>
      <c r="M2900" s="176"/>
      <c r="N2900" s="286"/>
      <c r="O2900" s="286"/>
      <c r="P2900" s="176"/>
      <c r="Q2900" s="203">
        <f t="shared" si="1316"/>
        <v>0</v>
      </c>
      <c r="R2900" s="203">
        <f t="shared" si="1317"/>
        <v>0</v>
      </c>
      <c r="S2900" s="203">
        <f t="shared" si="1318"/>
        <v>0</v>
      </c>
      <c r="T2900" s="203">
        <f t="shared" si="1319"/>
        <v>0</v>
      </c>
      <c r="U2900" s="203">
        <f t="shared" si="1320"/>
        <v>0</v>
      </c>
      <c r="V2900" s="175">
        <f>IF(Q2900&gt;0,VLOOKUP(Q2900,Jahresfaktoren!$A$11:$B$24,2,),0)</f>
        <v>0</v>
      </c>
      <c r="W2900" s="175">
        <f>IF(R2900&gt;0,VLOOKUP(R2900,Jahresfaktoren!$D$11:$E$24,2,),0)</f>
        <v>0</v>
      </c>
      <c r="X2900" s="175">
        <f>IF(S2900&gt;0,VLOOKUP(S2900,Jahresfaktoren!$A$28:$B$29,2,),0)</f>
        <v>0</v>
      </c>
      <c r="Y2900" s="175">
        <f>IF(T2900&gt;0,VLOOKUP(T2900,Jahresfaktoren!$A$28:$B$29,2,),0)</f>
        <v>0</v>
      </c>
      <c r="Z2900" s="175">
        <f>IF(U2900&gt;0,VLOOKUP(U2900,Jahresfaktoren!$A$32:$B$33,2,),)</f>
        <v>0</v>
      </c>
      <c r="AA2900" s="177" t="str">
        <f t="shared" si="1300"/>
        <v/>
      </c>
      <c r="AB2900" s="177" t="str">
        <f t="shared" si="1301"/>
        <v/>
      </c>
      <c r="AC2900" s="177" t="str">
        <f t="shared" si="1302"/>
        <v/>
      </c>
      <c r="AD2900" s="177" t="str">
        <f t="shared" si="1303"/>
        <v/>
      </c>
      <c r="AE2900" s="177" t="str">
        <f t="shared" si="1304"/>
        <v/>
      </c>
      <c r="AF2900" s="178">
        <f>IF(Q2900&gt;0,VLOOKUP(H2900,Leistungszahlen!$A$11:$C$158,3,),0)</f>
        <v>0</v>
      </c>
      <c r="AG2900" s="178">
        <f>IF(R2900&gt;0,VLOOKUP(H2900,Leistungszahlen!$A$11:$F$158,6,),IF(T2900&gt;0,VLOOKUP(H2900,Leistungszahlen!$A$11:$F$158,6,),0))</f>
        <v>0</v>
      </c>
      <c r="AH2900" s="179">
        <f t="shared" si="1305"/>
        <v>0</v>
      </c>
      <c r="AI2900" s="179">
        <f t="shared" si="1306"/>
        <v>0</v>
      </c>
      <c r="AJ2900" s="179">
        <f t="shared" si="1307"/>
        <v>0</v>
      </c>
      <c r="AK2900" s="179">
        <f t="shared" si="1308"/>
        <v>0</v>
      </c>
      <c r="AL2900" s="179">
        <f t="shared" si="1309"/>
        <v>0</v>
      </c>
      <c r="AM2900" s="180" t="str">
        <f>IF(L2900=1,Stundensätze!$D$13,IF(L2900=2,Stundensätze!$D$17,IF(L2900=4,Stundensätze!$D$21,"")))</f>
        <v/>
      </c>
      <c r="AN2900" s="180" t="str">
        <f>IF(L2900=1,Stundensätze!$D$15,IF(L2900=2,Stundensätze!$D$19,IF(L2900=4,Stundensätze!$D$23,"")))</f>
        <v/>
      </c>
      <c r="AO2900" s="180">
        <f t="shared" si="1310"/>
        <v>0</v>
      </c>
      <c r="AP2900" s="180">
        <f t="shared" si="1311"/>
        <v>0</v>
      </c>
      <c r="AQ2900" s="192" t="str">
        <f t="shared" si="1312"/>
        <v/>
      </c>
      <c r="AR2900" s="192" t="str">
        <f t="shared" si="1313"/>
        <v/>
      </c>
      <c r="AS2900" s="193">
        <f t="shared" si="1314"/>
        <v>0</v>
      </c>
      <c r="AT2900" s="258">
        <f>IF(K2900=0,0,VLOOKUP(K2900,Kostenstellen!A:B,2,FALSE))</f>
        <v>0</v>
      </c>
      <c r="AU2900" s="68" t="str">
        <f t="shared" si="1321"/>
        <v/>
      </c>
      <c r="AV2900" s="68" t="str">
        <f t="shared" si="1322"/>
        <v/>
      </c>
      <c r="AW2900" s="68">
        <f>IF(AF2900=0,0,VLOOKUP($H2900,Leistungszahlen!$A$11:$H$158,4,FALSE))</f>
        <v>0</v>
      </c>
      <c r="AX2900" s="68">
        <f>IF(AF2900=0,0,VLOOKUP($H2900,Leistungszahlen!$A$11:$H$158,5,FALSE))</f>
        <v>0</v>
      </c>
      <c r="AY2900" s="68">
        <f>IF(AG2900=0,0,VLOOKUP($H2900,Leistungszahlen!$A$11:$H$158,6,FALSE))</f>
        <v>0</v>
      </c>
      <c r="AZ2900" s="68">
        <f t="shared" si="1323"/>
        <v>0</v>
      </c>
      <c r="BA2900" s="68">
        <f t="shared" si="1324"/>
        <v>0</v>
      </c>
      <c r="BC2900" s="68">
        <f t="shared" si="1315"/>
        <v>0</v>
      </c>
      <c r="BD2900" s="285"/>
    </row>
    <row r="2901" spans="1:56" s="68" customFormat="1">
      <c r="A2901" s="200"/>
      <c r="B2901" s="200"/>
      <c r="C2901" s="200"/>
      <c r="D2901" s="200"/>
      <c r="E2901" s="200"/>
      <c r="F2901" s="200"/>
      <c r="G2901" s="200"/>
      <c r="H2901" s="201"/>
      <c r="I2901" s="202"/>
      <c r="J2901" s="200"/>
      <c r="K2901" s="176"/>
      <c r="L2901" s="176"/>
      <c r="M2901" s="176"/>
      <c r="N2901" s="286"/>
      <c r="O2901" s="286"/>
      <c r="P2901" s="176"/>
      <c r="Q2901" s="203">
        <f t="shared" si="1316"/>
        <v>0</v>
      </c>
      <c r="R2901" s="203">
        <f t="shared" si="1317"/>
        <v>0</v>
      </c>
      <c r="S2901" s="203">
        <f t="shared" si="1318"/>
        <v>0</v>
      </c>
      <c r="T2901" s="203">
        <f t="shared" si="1319"/>
        <v>0</v>
      </c>
      <c r="U2901" s="203">
        <f t="shared" si="1320"/>
        <v>0</v>
      </c>
      <c r="V2901" s="175">
        <f>IF(Q2901&gt;0,VLOOKUP(Q2901,Jahresfaktoren!$A$11:$B$24,2,),0)</f>
        <v>0</v>
      </c>
      <c r="W2901" s="175">
        <f>IF(R2901&gt;0,VLOOKUP(R2901,Jahresfaktoren!$D$11:$E$24,2,),0)</f>
        <v>0</v>
      </c>
      <c r="X2901" s="175">
        <f>IF(S2901&gt;0,VLOOKUP(S2901,Jahresfaktoren!$A$28:$B$29,2,),0)</f>
        <v>0</v>
      </c>
      <c r="Y2901" s="175">
        <f>IF(T2901&gt;0,VLOOKUP(T2901,Jahresfaktoren!$A$28:$B$29,2,),0)</f>
        <v>0</v>
      </c>
      <c r="Z2901" s="175">
        <f>IF(U2901&gt;0,VLOOKUP(U2901,Jahresfaktoren!$A$32:$B$33,2,),)</f>
        <v>0</v>
      </c>
      <c r="AA2901" s="177" t="str">
        <f t="shared" si="1300"/>
        <v/>
      </c>
      <c r="AB2901" s="177" t="str">
        <f t="shared" si="1301"/>
        <v/>
      </c>
      <c r="AC2901" s="177" t="str">
        <f t="shared" si="1302"/>
        <v/>
      </c>
      <c r="AD2901" s="177" t="str">
        <f t="shared" si="1303"/>
        <v/>
      </c>
      <c r="AE2901" s="177" t="str">
        <f t="shared" si="1304"/>
        <v/>
      </c>
      <c r="AF2901" s="178">
        <f>IF(Q2901&gt;0,VLOOKUP(H2901,Leistungszahlen!$A$11:$C$158,3,),0)</f>
        <v>0</v>
      </c>
      <c r="AG2901" s="178">
        <f>IF(R2901&gt;0,VLOOKUP(H2901,Leistungszahlen!$A$11:$F$158,6,),IF(T2901&gt;0,VLOOKUP(H2901,Leistungszahlen!$A$11:$F$158,6,),0))</f>
        <v>0</v>
      </c>
      <c r="AH2901" s="179">
        <f t="shared" si="1305"/>
        <v>0</v>
      </c>
      <c r="AI2901" s="179">
        <f t="shared" si="1306"/>
        <v>0</v>
      </c>
      <c r="AJ2901" s="179">
        <f t="shared" si="1307"/>
        <v>0</v>
      </c>
      <c r="AK2901" s="179">
        <f t="shared" si="1308"/>
        <v>0</v>
      </c>
      <c r="AL2901" s="179">
        <f t="shared" si="1309"/>
        <v>0</v>
      </c>
      <c r="AM2901" s="180" t="str">
        <f>IF(L2901=1,Stundensätze!$D$13,IF(L2901=2,Stundensätze!$D$17,IF(L2901=4,Stundensätze!$D$21,"")))</f>
        <v/>
      </c>
      <c r="AN2901" s="180" t="str">
        <f>IF(L2901=1,Stundensätze!$D$15,IF(L2901=2,Stundensätze!$D$19,IF(L2901=4,Stundensätze!$D$23,"")))</f>
        <v/>
      </c>
      <c r="AO2901" s="180">
        <f t="shared" si="1310"/>
        <v>0</v>
      </c>
      <c r="AP2901" s="180">
        <f t="shared" si="1311"/>
        <v>0</v>
      </c>
      <c r="AQ2901" s="192" t="str">
        <f t="shared" si="1312"/>
        <v/>
      </c>
      <c r="AR2901" s="192" t="str">
        <f t="shared" si="1313"/>
        <v/>
      </c>
      <c r="AS2901" s="193">
        <f t="shared" si="1314"/>
        <v>0</v>
      </c>
      <c r="AT2901" s="258">
        <f>IF(K2901=0,0,VLOOKUP(K2901,Kostenstellen!A:B,2,FALSE))</f>
        <v>0</v>
      </c>
      <c r="AU2901" s="68" t="str">
        <f t="shared" si="1321"/>
        <v/>
      </c>
      <c r="AV2901" s="68" t="str">
        <f t="shared" si="1322"/>
        <v/>
      </c>
      <c r="AW2901" s="68">
        <f>IF(AF2901=0,0,VLOOKUP($H2901,Leistungszahlen!$A$11:$H$158,4,FALSE))</f>
        <v>0</v>
      </c>
      <c r="AX2901" s="68">
        <f>IF(AF2901=0,0,VLOOKUP($H2901,Leistungszahlen!$A$11:$H$158,5,FALSE))</f>
        <v>0</v>
      </c>
      <c r="AY2901" s="68">
        <f>IF(AG2901=0,0,VLOOKUP($H2901,Leistungszahlen!$A$11:$H$158,6,FALSE))</f>
        <v>0</v>
      </c>
      <c r="AZ2901" s="68">
        <f t="shared" si="1323"/>
        <v>0</v>
      </c>
      <c r="BA2901" s="68">
        <f t="shared" si="1324"/>
        <v>0</v>
      </c>
      <c r="BC2901" s="68">
        <f t="shared" si="1315"/>
        <v>0</v>
      </c>
      <c r="BD2901" s="285"/>
    </row>
    <row r="2902" spans="1:56" s="68" customFormat="1">
      <c r="A2902" s="200"/>
      <c r="B2902" s="200"/>
      <c r="C2902" s="200"/>
      <c r="D2902" s="200"/>
      <c r="E2902" s="200"/>
      <c r="F2902" s="200"/>
      <c r="G2902" s="200"/>
      <c r="H2902" s="201"/>
      <c r="I2902" s="202"/>
      <c r="J2902" s="200"/>
      <c r="K2902" s="176"/>
      <c r="L2902" s="176"/>
      <c r="M2902" s="176"/>
      <c r="N2902" s="286"/>
      <c r="O2902" s="286"/>
      <c r="P2902" s="176"/>
      <c r="Q2902" s="203">
        <f t="shared" si="1316"/>
        <v>0</v>
      </c>
      <c r="R2902" s="203">
        <f t="shared" si="1317"/>
        <v>0</v>
      </c>
      <c r="S2902" s="203">
        <f t="shared" si="1318"/>
        <v>0</v>
      </c>
      <c r="T2902" s="203">
        <f t="shared" si="1319"/>
        <v>0</v>
      </c>
      <c r="U2902" s="203">
        <f t="shared" si="1320"/>
        <v>0</v>
      </c>
      <c r="V2902" s="175">
        <f>IF(Q2902&gt;0,VLOOKUP(Q2902,Jahresfaktoren!$A$11:$B$24,2,),0)</f>
        <v>0</v>
      </c>
      <c r="W2902" s="175">
        <f>IF(R2902&gt;0,VLOOKUP(R2902,Jahresfaktoren!$D$11:$E$24,2,),0)</f>
        <v>0</v>
      </c>
      <c r="X2902" s="175">
        <f>IF(S2902&gt;0,VLOOKUP(S2902,Jahresfaktoren!$A$28:$B$29,2,),0)</f>
        <v>0</v>
      </c>
      <c r="Y2902" s="175">
        <f>IF(T2902&gt;0,VLOOKUP(T2902,Jahresfaktoren!$A$28:$B$29,2,),0)</f>
        <v>0</v>
      </c>
      <c r="Z2902" s="175">
        <f>IF(U2902&gt;0,VLOOKUP(U2902,Jahresfaktoren!$A$32:$B$33,2,),)</f>
        <v>0</v>
      </c>
      <c r="AA2902" s="177" t="str">
        <f t="shared" si="1300"/>
        <v/>
      </c>
      <c r="AB2902" s="177" t="str">
        <f t="shared" si="1301"/>
        <v/>
      </c>
      <c r="AC2902" s="177" t="str">
        <f t="shared" si="1302"/>
        <v/>
      </c>
      <c r="AD2902" s="177" t="str">
        <f t="shared" si="1303"/>
        <v/>
      </c>
      <c r="AE2902" s="177" t="str">
        <f t="shared" si="1304"/>
        <v/>
      </c>
      <c r="AF2902" s="178">
        <f>IF(Q2902&gt;0,VLOOKUP(H2902,Leistungszahlen!$A$11:$C$158,3,),0)</f>
        <v>0</v>
      </c>
      <c r="AG2902" s="178">
        <f>IF(R2902&gt;0,VLOOKUP(H2902,Leistungszahlen!$A$11:$F$158,6,),IF(T2902&gt;0,VLOOKUP(H2902,Leistungszahlen!$A$11:$F$158,6,),0))</f>
        <v>0</v>
      </c>
      <c r="AH2902" s="179">
        <f t="shared" si="1305"/>
        <v>0</v>
      </c>
      <c r="AI2902" s="179">
        <f t="shared" si="1306"/>
        <v>0</v>
      </c>
      <c r="AJ2902" s="179">
        <f t="shared" si="1307"/>
        <v>0</v>
      </c>
      <c r="AK2902" s="179">
        <f t="shared" si="1308"/>
        <v>0</v>
      </c>
      <c r="AL2902" s="179">
        <f t="shared" si="1309"/>
        <v>0</v>
      </c>
      <c r="AM2902" s="180" t="str">
        <f>IF(L2902=1,Stundensätze!$D$13,IF(L2902=2,Stundensätze!$D$17,IF(L2902=4,Stundensätze!$D$21,"")))</f>
        <v/>
      </c>
      <c r="AN2902" s="180" t="str">
        <f>IF(L2902=1,Stundensätze!$D$15,IF(L2902=2,Stundensätze!$D$19,IF(L2902=4,Stundensätze!$D$23,"")))</f>
        <v/>
      </c>
      <c r="AO2902" s="180">
        <f t="shared" si="1310"/>
        <v>0</v>
      </c>
      <c r="AP2902" s="180">
        <f t="shared" si="1311"/>
        <v>0</v>
      </c>
      <c r="AQ2902" s="192" t="str">
        <f t="shared" si="1312"/>
        <v/>
      </c>
      <c r="AR2902" s="192" t="str">
        <f t="shared" si="1313"/>
        <v/>
      </c>
      <c r="AS2902" s="193">
        <f t="shared" si="1314"/>
        <v>0</v>
      </c>
      <c r="AT2902" s="258">
        <f>IF(K2902=0,0,VLOOKUP(K2902,Kostenstellen!A:B,2,FALSE))</f>
        <v>0</v>
      </c>
      <c r="AU2902" s="68" t="str">
        <f t="shared" si="1321"/>
        <v/>
      </c>
      <c r="AV2902" s="68" t="str">
        <f t="shared" si="1322"/>
        <v/>
      </c>
      <c r="AW2902" s="68">
        <f>IF(AF2902=0,0,VLOOKUP($H2902,Leistungszahlen!$A$11:$H$158,4,FALSE))</f>
        <v>0</v>
      </c>
      <c r="AX2902" s="68">
        <f>IF(AF2902=0,0,VLOOKUP($H2902,Leistungszahlen!$A$11:$H$158,5,FALSE))</f>
        <v>0</v>
      </c>
      <c r="AY2902" s="68">
        <f>IF(AG2902=0,0,VLOOKUP($H2902,Leistungszahlen!$A$11:$H$158,6,FALSE))</f>
        <v>0</v>
      </c>
      <c r="AZ2902" s="68">
        <f t="shared" si="1323"/>
        <v>0</v>
      </c>
      <c r="BA2902" s="68">
        <f t="shared" si="1324"/>
        <v>0</v>
      </c>
      <c r="BC2902" s="68">
        <f t="shared" si="1315"/>
        <v>0</v>
      </c>
      <c r="BD2902" s="285"/>
    </row>
    <row r="2903" spans="1:56" s="68" customFormat="1">
      <c r="A2903" s="200"/>
      <c r="B2903" s="200"/>
      <c r="C2903" s="200"/>
      <c r="D2903" s="200"/>
      <c r="E2903" s="200"/>
      <c r="F2903" s="200"/>
      <c r="G2903" s="200"/>
      <c r="H2903" s="201"/>
      <c r="I2903" s="202"/>
      <c r="J2903" s="200"/>
      <c r="K2903" s="176"/>
      <c r="L2903" s="176"/>
      <c r="M2903" s="176"/>
      <c r="N2903" s="286"/>
      <c r="O2903" s="286"/>
      <c r="P2903" s="176"/>
      <c r="Q2903" s="203">
        <f t="shared" si="1316"/>
        <v>0</v>
      </c>
      <c r="R2903" s="203">
        <f t="shared" si="1317"/>
        <v>0</v>
      </c>
      <c r="S2903" s="203">
        <f t="shared" si="1318"/>
        <v>0</v>
      </c>
      <c r="T2903" s="203">
        <f t="shared" si="1319"/>
        <v>0</v>
      </c>
      <c r="U2903" s="203">
        <f t="shared" si="1320"/>
        <v>0</v>
      </c>
      <c r="V2903" s="175">
        <f>IF(Q2903&gt;0,VLOOKUP(Q2903,Jahresfaktoren!$A$11:$B$24,2,),0)</f>
        <v>0</v>
      </c>
      <c r="W2903" s="175">
        <f>IF(R2903&gt;0,VLOOKUP(R2903,Jahresfaktoren!$D$11:$E$24,2,),0)</f>
        <v>0</v>
      </c>
      <c r="X2903" s="175">
        <f>IF(S2903&gt;0,VLOOKUP(S2903,Jahresfaktoren!$A$28:$B$29,2,),0)</f>
        <v>0</v>
      </c>
      <c r="Y2903" s="175">
        <f>IF(T2903&gt;0,VLOOKUP(T2903,Jahresfaktoren!$A$28:$B$29,2,),0)</f>
        <v>0</v>
      </c>
      <c r="Z2903" s="175">
        <f>IF(U2903&gt;0,VLOOKUP(U2903,Jahresfaktoren!$A$32:$B$33,2,),)</f>
        <v>0</v>
      </c>
      <c r="AA2903" s="177" t="str">
        <f t="shared" si="1300"/>
        <v/>
      </c>
      <c r="AB2903" s="177" t="str">
        <f t="shared" si="1301"/>
        <v/>
      </c>
      <c r="AC2903" s="177" t="str">
        <f t="shared" si="1302"/>
        <v/>
      </c>
      <c r="AD2903" s="177" t="str">
        <f t="shared" si="1303"/>
        <v/>
      </c>
      <c r="AE2903" s="177" t="str">
        <f t="shared" si="1304"/>
        <v/>
      </c>
      <c r="AF2903" s="178">
        <f>IF(Q2903&gt;0,VLOOKUP(H2903,Leistungszahlen!$A$11:$C$158,3,),0)</f>
        <v>0</v>
      </c>
      <c r="AG2903" s="178">
        <f>IF(R2903&gt;0,VLOOKUP(H2903,Leistungszahlen!$A$11:$F$158,6,),IF(T2903&gt;0,VLOOKUP(H2903,Leistungszahlen!$A$11:$F$158,6,),0))</f>
        <v>0</v>
      </c>
      <c r="AH2903" s="179">
        <f t="shared" si="1305"/>
        <v>0</v>
      </c>
      <c r="AI2903" s="179">
        <f t="shared" si="1306"/>
        <v>0</v>
      </c>
      <c r="AJ2903" s="179">
        <f t="shared" si="1307"/>
        <v>0</v>
      </c>
      <c r="AK2903" s="179">
        <f t="shared" si="1308"/>
        <v>0</v>
      </c>
      <c r="AL2903" s="179">
        <f t="shared" si="1309"/>
        <v>0</v>
      </c>
      <c r="AM2903" s="180" t="str">
        <f>IF(L2903=1,Stundensätze!$D$13,IF(L2903=2,Stundensätze!$D$17,IF(L2903=4,Stundensätze!$D$21,"")))</f>
        <v/>
      </c>
      <c r="AN2903" s="180" t="str">
        <f>IF(L2903=1,Stundensätze!$D$15,IF(L2903=2,Stundensätze!$D$19,IF(L2903=4,Stundensätze!$D$23,"")))</f>
        <v/>
      </c>
      <c r="AO2903" s="180">
        <f t="shared" si="1310"/>
        <v>0</v>
      </c>
      <c r="AP2903" s="180">
        <f t="shared" si="1311"/>
        <v>0</v>
      </c>
      <c r="AQ2903" s="192" t="str">
        <f t="shared" si="1312"/>
        <v/>
      </c>
      <c r="AR2903" s="192" t="str">
        <f t="shared" si="1313"/>
        <v/>
      </c>
      <c r="AS2903" s="193">
        <f t="shared" si="1314"/>
        <v>0</v>
      </c>
      <c r="AT2903" s="258">
        <f>IF(K2903=0,0,VLOOKUP(K2903,Kostenstellen!A:B,2,FALSE))</f>
        <v>0</v>
      </c>
      <c r="AU2903" s="68" t="str">
        <f t="shared" si="1321"/>
        <v/>
      </c>
      <c r="AV2903" s="68" t="str">
        <f t="shared" si="1322"/>
        <v/>
      </c>
      <c r="AW2903" s="68">
        <f>IF(AF2903=0,0,VLOOKUP($H2903,Leistungszahlen!$A$11:$H$158,4,FALSE))</f>
        <v>0</v>
      </c>
      <c r="AX2903" s="68">
        <f>IF(AF2903=0,0,VLOOKUP($H2903,Leistungszahlen!$A$11:$H$158,5,FALSE))</f>
        <v>0</v>
      </c>
      <c r="AY2903" s="68">
        <f>IF(AG2903=0,0,VLOOKUP($H2903,Leistungszahlen!$A$11:$H$158,6,FALSE))</f>
        <v>0</v>
      </c>
      <c r="AZ2903" s="68">
        <f t="shared" si="1323"/>
        <v>0</v>
      </c>
      <c r="BA2903" s="68">
        <f t="shared" si="1324"/>
        <v>0</v>
      </c>
      <c r="BC2903" s="68">
        <f t="shared" si="1315"/>
        <v>0</v>
      </c>
      <c r="BD2903" s="285"/>
    </row>
    <row r="2904" spans="1:56" s="68" customFormat="1">
      <c r="A2904" s="200"/>
      <c r="B2904" s="200"/>
      <c r="C2904" s="200"/>
      <c r="D2904" s="200"/>
      <c r="E2904" s="200"/>
      <c r="F2904" s="200"/>
      <c r="G2904" s="200"/>
      <c r="H2904" s="201"/>
      <c r="I2904" s="202"/>
      <c r="J2904" s="200"/>
      <c r="K2904" s="176"/>
      <c r="L2904" s="176"/>
      <c r="M2904" s="176"/>
      <c r="N2904" s="286"/>
      <c r="O2904" s="286"/>
      <c r="P2904" s="176"/>
      <c r="Q2904" s="203">
        <f t="shared" si="1316"/>
        <v>0</v>
      </c>
      <c r="R2904" s="203">
        <f t="shared" si="1317"/>
        <v>0</v>
      </c>
      <c r="S2904" s="203">
        <f t="shared" si="1318"/>
        <v>0</v>
      </c>
      <c r="T2904" s="203">
        <f t="shared" si="1319"/>
        <v>0</v>
      </c>
      <c r="U2904" s="203">
        <f t="shared" si="1320"/>
        <v>0</v>
      </c>
      <c r="V2904" s="175">
        <f>IF(Q2904&gt;0,VLOOKUP(Q2904,Jahresfaktoren!$A$11:$B$24,2,),0)</f>
        <v>0</v>
      </c>
      <c r="W2904" s="175">
        <f>IF(R2904&gt;0,VLOOKUP(R2904,Jahresfaktoren!$D$11:$E$24,2,),0)</f>
        <v>0</v>
      </c>
      <c r="X2904" s="175">
        <f>IF(S2904&gt;0,VLOOKUP(S2904,Jahresfaktoren!$A$28:$B$29,2,),0)</f>
        <v>0</v>
      </c>
      <c r="Y2904" s="175">
        <f>IF(T2904&gt;0,VLOOKUP(T2904,Jahresfaktoren!$A$28:$B$29,2,),0)</f>
        <v>0</v>
      </c>
      <c r="Z2904" s="175">
        <f>IF(U2904&gt;0,VLOOKUP(U2904,Jahresfaktoren!$A$32:$B$33,2,),)</f>
        <v>0</v>
      </c>
      <c r="AA2904" s="177" t="str">
        <f t="shared" si="1300"/>
        <v/>
      </c>
      <c r="AB2904" s="177" t="str">
        <f t="shared" si="1301"/>
        <v/>
      </c>
      <c r="AC2904" s="177" t="str">
        <f t="shared" si="1302"/>
        <v/>
      </c>
      <c r="AD2904" s="177" t="str">
        <f t="shared" si="1303"/>
        <v/>
      </c>
      <c r="AE2904" s="177" t="str">
        <f t="shared" si="1304"/>
        <v/>
      </c>
      <c r="AF2904" s="178">
        <f>IF(Q2904&gt;0,VLOOKUP(H2904,Leistungszahlen!$A$11:$C$158,3,),0)</f>
        <v>0</v>
      </c>
      <c r="AG2904" s="178">
        <f>IF(R2904&gt;0,VLOOKUP(H2904,Leistungszahlen!$A$11:$F$158,6,),IF(T2904&gt;0,VLOOKUP(H2904,Leistungszahlen!$A$11:$F$158,6,),0))</f>
        <v>0</v>
      </c>
      <c r="AH2904" s="179">
        <f t="shared" si="1305"/>
        <v>0</v>
      </c>
      <c r="AI2904" s="179">
        <f t="shared" si="1306"/>
        <v>0</v>
      </c>
      <c r="AJ2904" s="179">
        <f t="shared" si="1307"/>
        <v>0</v>
      </c>
      <c r="AK2904" s="179">
        <f t="shared" si="1308"/>
        <v>0</v>
      </c>
      <c r="AL2904" s="179">
        <f t="shared" si="1309"/>
        <v>0</v>
      </c>
      <c r="AM2904" s="180" t="str">
        <f>IF(L2904=1,Stundensätze!$D$13,IF(L2904=2,Stundensätze!$D$17,IF(L2904=4,Stundensätze!$D$21,"")))</f>
        <v/>
      </c>
      <c r="AN2904" s="180" t="str">
        <f>IF(L2904=1,Stundensätze!$D$15,IF(L2904=2,Stundensätze!$D$19,IF(L2904=4,Stundensätze!$D$23,"")))</f>
        <v/>
      </c>
      <c r="AO2904" s="180">
        <f t="shared" si="1310"/>
        <v>0</v>
      </c>
      <c r="AP2904" s="180">
        <f t="shared" si="1311"/>
        <v>0</v>
      </c>
      <c r="AQ2904" s="192" t="str">
        <f t="shared" si="1312"/>
        <v/>
      </c>
      <c r="AR2904" s="192" t="str">
        <f t="shared" si="1313"/>
        <v/>
      </c>
      <c r="AS2904" s="193">
        <f t="shared" si="1314"/>
        <v>0</v>
      </c>
      <c r="AT2904" s="258">
        <f>IF(K2904=0,0,VLOOKUP(K2904,Kostenstellen!A:B,2,FALSE))</f>
        <v>0</v>
      </c>
      <c r="AU2904" s="68" t="str">
        <f t="shared" si="1321"/>
        <v/>
      </c>
      <c r="AV2904" s="68" t="str">
        <f t="shared" si="1322"/>
        <v/>
      </c>
      <c r="AW2904" s="68">
        <f>IF(AF2904=0,0,VLOOKUP($H2904,Leistungszahlen!$A$11:$H$158,4,FALSE))</f>
        <v>0</v>
      </c>
      <c r="AX2904" s="68">
        <f>IF(AF2904=0,0,VLOOKUP($H2904,Leistungszahlen!$A$11:$H$158,5,FALSE))</f>
        <v>0</v>
      </c>
      <c r="AY2904" s="68">
        <f>IF(AG2904=0,0,VLOOKUP($H2904,Leistungszahlen!$A$11:$H$158,6,FALSE))</f>
        <v>0</v>
      </c>
      <c r="AZ2904" s="68">
        <f t="shared" si="1323"/>
        <v>0</v>
      </c>
      <c r="BA2904" s="68">
        <f t="shared" si="1324"/>
        <v>0</v>
      </c>
      <c r="BC2904" s="68">
        <f t="shared" si="1315"/>
        <v>0</v>
      </c>
      <c r="BD2904" s="285"/>
    </row>
    <row r="2905" spans="1:56" s="68" customFormat="1">
      <c r="A2905" s="200"/>
      <c r="B2905" s="200"/>
      <c r="C2905" s="200"/>
      <c r="D2905" s="200"/>
      <c r="E2905" s="200"/>
      <c r="F2905" s="200"/>
      <c r="G2905" s="200"/>
      <c r="H2905" s="201"/>
      <c r="I2905" s="202"/>
      <c r="J2905" s="200"/>
      <c r="K2905" s="176"/>
      <c r="L2905" s="176"/>
      <c r="M2905" s="176"/>
      <c r="N2905" s="286"/>
      <c r="O2905" s="286"/>
      <c r="P2905" s="176"/>
      <c r="Q2905" s="203">
        <f t="shared" si="1316"/>
        <v>0</v>
      </c>
      <c r="R2905" s="203">
        <f t="shared" si="1317"/>
        <v>0</v>
      </c>
      <c r="S2905" s="203">
        <f t="shared" si="1318"/>
        <v>0</v>
      </c>
      <c r="T2905" s="203">
        <f t="shared" si="1319"/>
        <v>0</v>
      </c>
      <c r="U2905" s="203">
        <f t="shared" si="1320"/>
        <v>0</v>
      </c>
      <c r="V2905" s="175">
        <f>IF(Q2905&gt;0,VLOOKUP(Q2905,Jahresfaktoren!$A$11:$B$24,2,),0)</f>
        <v>0</v>
      </c>
      <c r="W2905" s="175">
        <f>IF(R2905&gt;0,VLOOKUP(R2905,Jahresfaktoren!$D$11:$E$24,2,),0)</f>
        <v>0</v>
      </c>
      <c r="X2905" s="175">
        <f>IF(S2905&gt;0,VLOOKUP(S2905,Jahresfaktoren!$A$28:$B$29,2,),0)</f>
        <v>0</v>
      </c>
      <c r="Y2905" s="175">
        <f>IF(T2905&gt;0,VLOOKUP(T2905,Jahresfaktoren!$A$28:$B$29,2,),0)</f>
        <v>0</v>
      </c>
      <c r="Z2905" s="175">
        <f>IF(U2905&gt;0,VLOOKUP(U2905,Jahresfaktoren!$A$32:$B$33,2,),)</f>
        <v>0</v>
      </c>
      <c r="AA2905" s="177" t="str">
        <f t="shared" si="1300"/>
        <v/>
      </c>
      <c r="AB2905" s="177" t="str">
        <f t="shared" si="1301"/>
        <v/>
      </c>
      <c r="AC2905" s="177" t="str">
        <f t="shared" si="1302"/>
        <v/>
      </c>
      <c r="AD2905" s="177" t="str">
        <f t="shared" si="1303"/>
        <v/>
      </c>
      <c r="AE2905" s="177" t="str">
        <f t="shared" si="1304"/>
        <v/>
      </c>
      <c r="AF2905" s="178">
        <f>IF(Q2905&gt;0,VLOOKUP(H2905,Leistungszahlen!$A$11:$C$158,3,),0)</f>
        <v>0</v>
      </c>
      <c r="AG2905" s="178">
        <f>IF(R2905&gt;0,VLOOKUP(H2905,Leistungszahlen!$A$11:$F$158,6,),IF(T2905&gt;0,VLOOKUP(H2905,Leistungszahlen!$A$11:$F$158,6,),0))</f>
        <v>0</v>
      </c>
      <c r="AH2905" s="179">
        <f t="shared" si="1305"/>
        <v>0</v>
      </c>
      <c r="AI2905" s="179">
        <f t="shared" si="1306"/>
        <v>0</v>
      </c>
      <c r="AJ2905" s="179">
        <f t="shared" si="1307"/>
        <v>0</v>
      </c>
      <c r="AK2905" s="179">
        <f t="shared" si="1308"/>
        <v>0</v>
      </c>
      <c r="AL2905" s="179">
        <f t="shared" si="1309"/>
        <v>0</v>
      </c>
      <c r="AM2905" s="180" t="str">
        <f>IF(L2905=1,Stundensätze!$D$13,IF(L2905=2,Stundensätze!$D$17,IF(L2905=4,Stundensätze!$D$21,"")))</f>
        <v/>
      </c>
      <c r="AN2905" s="180" t="str">
        <f>IF(L2905=1,Stundensätze!$D$15,IF(L2905=2,Stundensätze!$D$19,IF(L2905=4,Stundensätze!$D$23,"")))</f>
        <v/>
      </c>
      <c r="AO2905" s="180">
        <f t="shared" si="1310"/>
        <v>0</v>
      </c>
      <c r="AP2905" s="180">
        <f t="shared" si="1311"/>
        <v>0</v>
      </c>
      <c r="AQ2905" s="192" t="str">
        <f t="shared" si="1312"/>
        <v/>
      </c>
      <c r="AR2905" s="192" t="str">
        <f t="shared" si="1313"/>
        <v/>
      </c>
      <c r="AS2905" s="193">
        <f t="shared" si="1314"/>
        <v>0</v>
      </c>
      <c r="AT2905" s="258">
        <f>IF(K2905=0,0,VLOOKUP(K2905,Kostenstellen!A:B,2,FALSE))</f>
        <v>0</v>
      </c>
      <c r="AU2905" s="68" t="str">
        <f t="shared" si="1321"/>
        <v/>
      </c>
      <c r="AV2905" s="68" t="str">
        <f t="shared" si="1322"/>
        <v/>
      </c>
      <c r="AW2905" s="68">
        <f>IF(AF2905=0,0,VLOOKUP($H2905,Leistungszahlen!$A$11:$H$158,4,FALSE))</f>
        <v>0</v>
      </c>
      <c r="AX2905" s="68">
        <f>IF(AF2905=0,0,VLOOKUP($H2905,Leistungszahlen!$A$11:$H$158,5,FALSE))</f>
        <v>0</v>
      </c>
      <c r="AY2905" s="68">
        <f>IF(AG2905=0,0,VLOOKUP($H2905,Leistungszahlen!$A$11:$H$158,6,FALSE))</f>
        <v>0</v>
      </c>
      <c r="AZ2905" s="68">
        <f t="shared" si="1323"/>
        <v>0</v>
      </c>
      <c r="BA2905" s="68">
        <f t="shared" si="1324"/>
        <v>0</v>
      </c>
      <c r="BC2905" s="68">
        <f t="shared" si="1315"/>
        <v>0</v>
      </c>
      <c r="BD2905" s="285"/>
    </row>
    <row r="2906" spans="1:56" s="68" customFormat="1">
      <c r="A2906" s="200"/>
      <c r="B2906" s="200"/>
      <c r="C2906" s="200"/>
      <c r="D2906" s="200"/>
      <c r="E2906" s="200"/>
      <c r="F2906" s="200"/>
      <c r="G2906" s="200"/>
      <c r="H2906" s="201"/>
      <c r="I2906" s="202"/>
      <c r="J2906" s="200"/>
      <c r="K2906" s="176"/>
      <c r="L2906" s="176"/>
      <c r="M2906" s="176"/>
      <c r="N2906" s="286"/>
      <c r="O2906" s="286"/>
      <c r="P2906" s="176"/>
      <c r="Q2906" s="203">
        <f t="shared" si="1316"/>
        <v>0</v>
      </c>
      <c r="R2906" s="203">
        <f t="shared" si="1317"/>
        <v>0</v>
      </c>
      <c r="S2906" s="203">
        <f t="shared" si="1318"/>
        <v>0</v>
      </c>
      <c r="T2906" s="203">
        <f t="shared" si="1319"/>
        <v>0</v>
      </c>
      <c r="U2906" s="203">
        <f t="shared" si="1320"/>
        <v>0</v>
      </c>
      <c r="V2906" s="175">
        <f>IF(Q2906&gt;0,VLOOKUP(Q2906,Jahresfaktoren!$A$11:$B$24,2,),0)</f>
        <v>0</v>
      </c>
      <c r="W2906" s="175">
        <f>IF(R2906&gt;0,VLOOKUP(R2906,Jahresfaktoren!$D$11:$E$24,2,),0)</f>
        <v>0</v>
      </c>
      <c r="X2906" s="175">
        <f>IF(S2906&gt;0,VLOOKUP(S2906,Jahresfaktoren!$A$28:$B$29,2,),0)</f>
        <v>0</v>
      </c>
      <c r="Y2906" s="175">
        <f>IF(T2906&gt;0,VLOOKUP(T2906,Jahresfaktoren!$A$28:$B$29,2,),0)</f>
        <v>0</v>
      </c>
      <c r="Z2906" s="175">
        <f>IF(U2906&gt;0,VLOOKUP(U2906,Jahresfaktoren!$A$32:$B$33,2,),)</f>
        <v>0</v>
      </c>
      <c r="AA2906" s="177" t="str">
        <f t="shared" si="1300"/>
        <v/>
      </c>
      <c r="AB2906" s="177" t="str">
        <f t="shared" si="1301"/>
        <v/>
      </c>
      <c r="AC2906" s="177" t="str">
        <f t="shared" si="1302"/>
        <v/>
      </c>
      <c r="AD2906" s="177" t="str">
        <f t="shared" si="1303"/>
        <v/>
      </c>
      <c r="AE2906" s="177" t="str">
        <f t="shared" si="1304"/>
        <v/>
      </c>
      <c r="AF2906" s="178">
        <f>IF(Q2906&gt;0,VLOOKUP(H2906,Leistungszahlen!$A$11:$C$158,3,),0)</f>
        <v>0</v>
      </c>
      <c r="AG2906" s="178">
        <f>IF(R2906&gt;0,VLOOKUP(H2906,Leistungszahlen!$A$11:$F$158,6,),IF(T2906&gt;0,VLOOKUP(H2906,Leistungszahlen!$A$11:$F$158,6,),0))</f>
        <v>0</v>
      </c>
      <c r="AH2906" s="179">
        <f t="shared" si="1305"/>
        <v>0</v>
      </c>
      <c r="AI2906" s="179">
        <f t="shared" si="1306"/>
        <v>0</v>
      </c>
      <c r="AJ2906" s="179">
        <f t="shared" si="1307"/>
        <v>0</v>
      </c>
      <c r="AK2906" s="179">
        <f t="shared" si="1308"/>
        <v>0</v>
      </c>
      <c r="AL2906" s="179">
        <f t="shared" si="1309"/>
        <v>0</v>
      </c>
      <c r="AM2906" s="180" t="str">
        <f>IF(L2906=1,Stundensätze!$D$13,IF(L2906=2,Stundensätze!$D$17,IF(L2906=4,Stundensätze!$D$21,"")))</f>
        <v/>
      </c>
      <c r="AN2906" s="180" t="str">
        <f>IF(L2906=1,Stundensätze!$D$15,IF(L2906=2,Stundensätze!$D$19,IF(L2906=4,Stundensätze!$D$23,"")))</f>
        <v/>
      </c>
      <c r="AO2906" s="180">
        <f t="shared" si="1310"/>
        <v>0</v>
      </c>
      <c r="AP2906" s="180">
        <f t="shared" si="1311"/>
        <v>0</v>
      </c>
      <c r="AQ2906" s="192" t="str">
        <f t="shared" si="1312"/>
        <v/>
      </c>
      <c r="AR2906" s="192" t="str">
        <f t="shared" si="1313"/>
        <v/>
      </c>
      <c r="AS2906" s="193">
        <f t="shared" si="1314"/>
        <v>0</v>
      </c>
      <c r="AT2906" s="258">
        <f>IF(K2906=0,0,VLOOKUP(K2906,Kostenstellen!A:B,2,FALSE))</f>
        <v>0</v>
      </c>
      <c r="AU2906" s="68" t="str">
        <f t="shared" si="1321"/>
        <v/>
      </c>
      <c r="AV2906" s="68" t="str">
        <f t="shared" si="1322"/>
        <v/>
      </c>
      <c r="AW2906" s="68">
        <f>IF(AF2906=0,0,VLOOKUP($H2906,Leistungszahlen!$A$11:$H$158,4,FALSE))</f>
        <v>0</v>
      </c>
      <c r="AX2906" s="68">
        <f>IF(AF2906=0,0,VLOOKUP($H2906,Leistungszahlen!$A$11:$H$158,5,FALSE))</f>
        <v>0</v>
      </c>
      <c r="AY2906" s="68">
        <f>IF(AG2906=0,0,VLOOKUP($H2906,Leistungszahlen!$A$11:$H$158,6,FALSE))</f>
        <v>0</v>
      </c>
      <c r="AZ2906" s="68">
        <f t="shared" si="1323"/>
        <v>0</v>
      </c>
      <c r="BA2906" s="68">
        <f t="shared" si="1324"/>
        <v>0</v>
      </c>
      <c r="BC2906" s="68">
        <f t="shared" si="1315"/>
        <v>0</v>
      </c>
      <c r="BD2906" s="285"/>
    </row>
    <row r="2907" spans="1:56" s="68" customFormat="1">
      <c r="A2907" s="200"/>
      <c r="B2907" s="200"/>
      <c r="C2907" s="200"/>
      <c r="D2907" s="200"/>
      <c r="E2907" s="200"/>
      <c r="F2907" s="200"/>
      <c r="G2907" s="200"/>
      <c r="H2907" s="201"/>
      <c r="I2907" s="202"/>
      <c r="J2907" s="200"/>
      <c r="K2907" s="176"/>
      <c r="L2907" s="176"/>
      <c r="M2907" s="176"/>
      <c r="N2907" s="286"/>
      <c r="O2907" s="286"/>
      <c r="P2907" s="176"/>
      <c r="Q2907" s="203">
        <f t="shared" si="1316"/>
        <v>0</v>
      </c>
      <c r="R2907" s="203">
        <f t="shared" si="1317"/>
        <v>0</v>
      </c>
      <c r="S2907" s="203">
        <f t="shared" si="1318"/>
        <v>0</v>
      </c>
      <c r="T2907" s="203">
        <f t="shared" si="1319"/>
        <v>0</v>
      </c>
      <c r="U2907" s="203">
        <f t="shared" si="1320"/>
        <v>0</v>
      </c>
      <c r="V2907" s="175">
        <f>IF(Q2907&gt;0,VLOOKUP(Q2907,Jahresfaktoren!$A$11:$B$24,2,),0)</f>
        <v>0</v>
      </c>
      <c r="W2907" s="175">
        <f>IF(R2907&gt;0,VLOOKUP(R2907,Jahresfaktoren!$D$11:$E$24,2,),0)</f>
        <v>0</v>
      </c>
      <c r="X2907" s="175">
        <f>IF(S2907&gt;0,VLOOKUP(S2907,Jahresfaktoren!$A$28:$B$29,2,),0)</f>
        <v>0</v>
      </c>
      <c r="Y2907" s="175">
        <f>IF(T2907&gt;0,VLOOKUP(T2907,Jahresfaktoren!$A$28:$B$29,2,),0)</f>
        <v>0</v>
      </c>
      <c r="Z2907" s="175">
        <f>IF(U2907&gt;0,VLOOKUP(U2907,Jahresfaktoren!$A$32:$B$33,2,),)</f>
        <v>0</v>
      </c>
      <c r="AA2907" s="177" t="str">
        <f t="shared" si="1300"/>
        <v/>
      </c>
      <c r="AB2907" s="177" t="str">
        <f t="shared" si="1301"/>
        <v/>
      </c>
      <c r="AC2907" s="177" t="str">
        <f t="shared" si="1302"/>
        <v/>
      </c>
      <c r="AD2907" s="177" t="str">
        <f t="shared" si="1303"/>
        <v/>
      </c>
      <c r="AE2907" s="177" t="str">
        <f t="shared" si="1304"/>
        <v/>
      </c>
      <c r="AF2907" s="178">
        <f>IF(Q2907&gt;0,VLOOKUP(H2907,Leistungszahlen!$A$11:$C$158,3,),0)</f>
        <v>0</v>
      </c>
      <c r="AG2907" s="178">
        <f>IF(R2907&gt;0,VLOOKUP(H2907,Leistungszahlen!$A$11:$F$158,6,),IF(T2907&gt;0,VLOOKUP(H2907,Leistungszahlen!$A$11:$F$158,6,),0))</f>
        <v>0</v>
      </c>
      <c r="AH2907" s="179">
        <f t="shared" si="1305"/>
        <v>0</v>
      </c>
      <c r="AI2907" s="179">
        <f t="shared" si="1306"/>
        <v>0</v>
      </c>
      <c r="AJ2907" s="179">
        <f t="shared" si="1307"/>
        <v>0</v>
      </c>
      <c r="AK2907" s="179">
        <f t="shared" si="1308"/>
        <v>0</v>
      </c>
      <c r="AL2907" s="179">
        <f t="shared" si="1309"/>
        <v>0</v>
      </c>
      <c r="AM2907" s="180" t="str">
        <f>IF(L2907=1,Stundensätze!$D$13,IF(L2907=2,Stundensätze!$D$17,IF(L2907=4,Stundensätze!$D$21,"")))</f>
        <v/>
      </c>
      <c r="AN2907" s="180" t="str">
        <f>IF(L2907=1,Stundensätze!$D$15,IF(L2907=2,Stundensätze!$D$19,IF(L2907=4,Stundensätze!$D$23,"")))</f>
        <v/>
      </c>
      <c r="AO2907" s="180">
        <f t="shared" si="1310"/>
        <v>0</v>
      </c>
      <c r="AP2907" s="180">
        <f t="shared" si="1311"/>
        <v>0</v>
      </c>
      <c r="AQ2907" s="192" t="str">
        <f t="shared" si="1312"/>
        <v/>
      </c>
      <c r="AR2907" s="192" t="str">
        <f t="shared" si="1313"/>
        <v/>
      </c>
      <c r="AS2907" s="193">
        <f t="shared" si="1314"/>
        <v>0</v>
      </c>
      <c r="AT2907" s="258">
        <f>IF(K2907=0,0,VLOOKUP(K2907,Kostenstellen!A:B,2,FALSE))</f>
        <v>0</v>
      </c>
      <c r="AU2907" s="68" t="str">
        <f t="shared" si="1321"/>
        <v/>
      </c>
      <c r="AV2907" s="68" t="str">
        <f t="shared" si="1322"/>
        <v/>
      </c>
      <c r="AW2907" s="68">
        <f>IF(AF2907=0,0,VLOOKUP($H2907,Leistungszahlen!$A$11:$H$158,4,FALSE))</f>
        <v>0</v>
      </c>
      <c r="AX2907" s="68">
        <f>IF(AF2907=0,0,VLOOKUP($H2907,Leistungszahlen!$A$11:$H$158,5,FALSE))</f>
        <v>0</v>
      </c>
      <c r="AY2907" s="68">
        <f>IF(AG2907=0,0,VLOOKUP($H2907,Leistungszahlen!$A$11:$H$158,6,FALSE))</f>
        <v>0</v>
      </c>
      <c r="AZ2907" s="68">
        <f t="shared" si="1323"/>
        <v>0</v>
      </c>
      <c r="BA2907" s="68">
        <f t="shared" si="1324"/>
        <v>0</v>
      </c>
      <c r="BC2907" s="68">
        <f t="shared" si="1315"/>
        <v>0</v>
      </c>
      <c r="BD2907" s="285"/>
    </row>
    <row r="2908" spans="1:56" s="68" customFormat="1">
      <c r="A2908" s="200"/>
      <c r="B2908" s="200"/>
      <c r="C2908" s="200"/>
      <c r="D2908" s="200"/>
      <c r="E2908" s="200"/>
      <c r="F2908" s="200"/>
      <c r="G2908" s="200"/>
      <c r="H2908" s="201"/>
      <c r="I2908" s="202"/>
      <c r="J2908" s="200"/>
      <c r="K2908" s="176"/>
      <c r="L2908" s="176"/>
      <c r="M2908" s="176"/>
      <c r="N2908" s="286"/>
      <c r="O2908" s="286"/>
      <c r="P2908" s="176"/>
      <c r="Q2908" s="203">
        <f t="shared" si="1316"/>
        <v>0</v>
      </c>
      <c r="R2908" s="203">
        <f t="shared" si="1317"/>
        <v>0</v>
      </c>
      <c r="S2908" s="203">
        <f t="shared" si="1318"/>
        <v>0</v>
      </c>
      <c r="T2908" s="203">
        <f t="shared" si="1319"/>
        <v>0</v>
      </c>
      <c r="U2908" s="203">
        <f t="shared" si="1320"/>
        <v>0</v>
      </c>
      <c r="V2908" s="175">
        <f>IF(Q2908&gt;0,VLOOKUP(Q2908,Jahresfaktoren!$A$11:$B$24,2,),0)</f>
        <v>0</v>
      </c>
      <c r="W2908" s="175">
        <f>IF(R2908&gt;0,VLOOKUP(R2908,Jahresfaktoren!$D$11:$E$24,2,),0)</f>
        <v>0</v>
      </c>
      <c r="X2908" s="175">
        <f>IF(S2908&gt;0,VLOOKUP(S2908,Jahresfaktoren!$A$28:$B$29,2,),0)</f>
        <v>0</v>
      </c>
      <c r="Y2908" s="175">
        <f>IF(T2908&gt;0,VLOOKUP(T2908,Jahresfaktoren!$A$28:$B$29,2,),0)</f>
        <v>0</v>
      </c>
      <c r="Z2908" s="175">
        <f>IF(U2908&gt;0,VLOOKUP(U2908,Jahresfaktoren!$A$32:$B$33,2,),)</f>
        <v>0</v>
      </c>
      <c r="AA2908" s="177" t="str">
        <f t="shared" si="1300"/>
        <v/>
      </c>
      <c r="AB2908" s="177" t="str">
        <f t="shared" si="1301"/>
        <v/>
      </c>
      <c r="AC2908" s="177" t="str">
        <f t="shared" si="1302"/>
        <v/>
      </c>
      <c r="AD2908" s="177" t="str">
        <f t="shared" si="1303"/>
        <v/>
      </c>
      <c r="AE2908" s="177" t="str">
        <f t="shared" si="1304"/>
        <v/>
      </c>
      <c r="AF2908" s="178">
        <f>IF(Q2908&gt;0,VLOOKUP(H2908,Leistungszahlen!$A$11:$C$158,3,),0)</f>
        <v>0</v>
      </c>
      <c r="AG2908" s="178">
        <f>IF(R2908&gt;0,VLOOKUP(H2908,Leistungszahlen!$A$11:$F$158,6,),IF(T2908&gt;0,VLOOKUP(H2908,Leistungszahlen!$A$11:$F$158,6,),0))</f>
        <v>0</v>
      </c>
      <c r="AH2908" s="179">
        <f t="shared" si="1305"/>
        <v>0</v>
      </c>
      <c r="AI2908" s="179">
        <f t="shared" si="1306"/>
        <v>0</v>
      </c>
      <c r="AJ2908" s="179">
        <f t="shared" si="1307"/>
        <v>0</v>
      </c>
      <c r="AK2908" s="179">
        <f t="shared" si="1308"/>
        <v>0</v>
      </c>
      <c r="AL2908" s="179">
        <f t="shared" si="1309"/>
        <v>0</v>
      </c>
      <c r="AM2908" s="180" t="str">
        <f>IF(L2908=1,Stundensätze!$D$13,IF(L2908=2,Stundensätze!$D$17,IF(L2908=4,Stundensätze!$D$21,"")))</f>
        <v/>
      </c>
      <c r="AN2908" s="180" t="str">
        <f>IF(L2908=1,Stundensätze!$D$15,IF(L2908=2,Stundensätze!$D$19,IF(L2908=4,Stundensätze!$D$23,"")))</f>
        <v/>
      </c>
      <c r="AO2908" s="180">
        <f t="shared" si="1310"/>
        <v>0</v>
      </c>
      <c r="AP2908" s="180">
        <f t="shared" si="1311"/>
        <v>0</v>
      </c>
      <c r="AQ2908" s="192" t="str">
        <f t="shared" si="1312"/>
        <v/>
      </c>
      <c r="AR2908" s="192" t="str">
        <f t="shared" si="1313"/>
        <v/>
      </c>
      <c r="AS2908" s="193">
        <f t="shared" si="1314"/>
        <v>0</v>
      </c>
      <c r="AT2908" s="258">
        <f>IF(K2908=0,0,VLOOKUP(K2908,Kostenstellen!A:B,2,FALSE))</f>
        <v>0</v>
      </c>
      <c r="AU2908" s="68" t="str">
        <f t="shared" si="1321"/>
        <v/>
      </c>
      <c r="AV2908" s="68" t="str">
        <f t="shared" si="1322"/>
        <v/>
      </c>
      <c r="AW2908" s="68">
        <f>IF(AF2908=0,0,VLOOKUP($H2908,Leistungszahlen!$A$11:$H$158,4,FALSE))</f>
        <v>0</v>
      </c>
      <c r="AX2908" s="68">
        <f>IF(AF2908=0,0,VLOOKUP($H2908,Leistungszahlen!$A$11:$H$158,5,FALSE))</f>
        <v>0</v>
      </c>
      <c r="AY2908" s="68">
        <f>IF(AG2908=0,0,VLOOKUP($H2908,Leistungszahlen!$A$11:$H$158,6,FALSE))</f>
        <v>0</v>
      </c>
      <c r="AZ2908" s="68">
        <f t="shared" si="1323"/>
        <v>0</v>
      </c>
      <c r="BA2908" s="68">
        <f t="shared" si="1324"/>
        <v>0</v>
      </c>
      <c r="BC2908" s="68">
        <f t="shared" si="1315"/>
        <v>0</v>
      </c>
      <c r="BD2908" s="285"/>
    </row>
    <row r="2909" spans="1:56" s="68" customFormat="1">
      <c r="A2909" s="200"/>
      <c r="B2909" s="200"/>
      <c r="C2909" s="200"/>
      <c r="D2909" s="200"/>
      <c r="E2909" s="200"/>
      <c r="F2909" s="200"/>
      <c r="G2909" s="200"/>
      <c r="H2909" s="201"/>
      <c r="I2909" s="202"/>
      <c r="J2909" s="200"/>
      <c r="K2909" s="176"/>
      <c r="L2909" s="176"/>
      <c r="M2909" s="176"/>
      <c r="N2909" s="286"/>
      <c r="O2909" s="286"/>
      <c r="P2909" s="176"/>
      <c r="Q2909" s="203">
        <f t="shared" si="1316"/>
        <v>0</v>
      </c>
      <c r="R2909" s="203">
        <f t="shared" si="1317"/>
        <v>0</v>
      </c>
      <c r="S2909" s="203">
        <f t="shared" si="1318"/>
        <v>0</v>
      </c>
      <c r="T2909" s="203">
        <f t="shared" si="1319"/>
        <v>0</v>
      </c>
      <c r="U2909" s="203">
        <f t="shared" si="1320"/>
        <v>0</v>
      </c>
      <c r="V2909" s="175">
        <f>IF(Q2909&gt;0,VLOOKUP(Q2909,Jahresfaktoren!$A$11:$B$24,2,),0)</f>
        <v>0</v>
      </c>
      <c r="W2909" s="175">
        <f>IF(R2909&gt;0,VLOOKUP(R2909,Jahresfaktoren!$D$11:$E$24,2,),0)</f>
        <v>0</v>
      </c>
      <c r="X2909" s="175">
        <f>IF(S2909&gt;0,VLOOKUP(S2909,Jahresfaktoren!$A$28:$B$29,2,),0)</f>
        <v>0</v>
      </c>
      <c r="Y2909" s="175">
        <f>IF(T2909&gt;0,VLOOKUP(T2909,Jahresfaktoren!$A$28:$B$29,2,),0)</f>
        <v>0</v>
      </c>
      <c r="Z2909" s="175">
        <f>IF(U2909&gt;0,VLOOKUP(U2909,Jahresfaktoren!$A$32:$B$33,2,),)</f>
        <v>0</v>
      </c>
      <c r="AA2909" s="177" t="str">
        <f t="shared" si="1300"/>
        <v/>
      </c>
      <c r="AB2909" s="177" t="str">
        <f t="shared" si="1301"/>
        <v/>
      </c>
      <c r="AC2909" s="177" t="str">
        <f t="shared" si="1302"/>
        <v/>
      </c>
      <c r="AD2909" s="177" t="str">
        <f t="shared" si="1303"/>
        <v/>
      </c>
      <c r="AE2909" s="177" t="str">
        <f t="shared" si="1304"/>
        <v/>
      </c>
      <c r="AF2909" s="178">
        <f>IF(Q2909&gt;0,VLOOKUP(H2909,Leistungszahlen!$A$11:$C$158,3,),0)</f>
        <v>0</v>
      </c>
      <c r="AG2909" s="178">
        <f>IF(R2909&gt;0,VLOOKUP(H2909,Leistungszahlen!$A$11:$F$158,6,),IF(T2909&gt;0,VLOOKUP(H2909,Leistungszahlen!$A$11:$F$158,6,),0))</f>
        <v>0</v>
      </c>
      <c r="AH2909" s="179">
        <f t="shared" si="1305"/>
        <v>0</v>
      </c>
      <c r="AI2909" s="179">
        <f t="shared" si="1306"/>
        <v>0</v>
      </c>
      <c r="AJ2909" s="179">
        <f t="shared" si="1307"/>
        <v>0</v>
      </c>
      <c r="AK2909" s="179">
        <f t="shared" si="1308"/>
        <v>0</v>
      </c>
      <c r="AL2909" s="179">
        <f t="shared" si="1309"/>
        <v>0</v>
      </c>
      <c r="AM2909" s="180" t="str">
        <f>IF(L2909=1,Stundensätze!$D$13,IF(L2909=2,Stundensätze!$D$17,IF(L2909=4,Stundensätze!$D$21,"")))</f>
        <v/>
      </c>
      <c r="AN2909" s="180" t="str">
        <f>IF(L2909=1,Stundensätze!$D$15,IF(L2909=2,Stundensätze!$D$19,IF(L2909=4,Stundensätze!$D$23,"")))</f>
        <v/>
      </c>
      <c r="AO2909" s="180">
        <f t="shared" si="1310"/>
        <v>0</v>
      </c>
      <c r="AP2909" s="180">
        <f t="shared" si="1311"/>
        <v>0</v>
      </c>
      <c r="AQ2909" s="192" t="str">
        <f t="shared" si="1312"/>
        <v/>
      </c>
      <c r="AR2909" s="192" t="str">
        <f t="shared" si="1313"/>
        <v/>
      </c>
      <c r="AS2909" s="193">
        <f t="shared" si="1314"/>
        <v>0</v>
      </c>
      <c r="AT2909" s="258">
        <f>IF(K2909=0,0,VLOOKUP(K2909,Kostenstellen!A:B,2,FALSE))</f>
        <v>0</v>
      </c>
      <c r="AU2909" s="68" t="str">
        <f t="shared" si="1321"/>
        <v/>
      </c>
      <c r="AV2909" s="68" t="str">
        <f t="shared" si="1322"/>
        <v/>
      </c>
      <c r="AW2909" s="68">
        <f>IF(AF2909=0,0,VLOOKUP($H2909,Leistungszahlen!$A$11:$H$158,4,FALSE))</f>
        <v>0</v>
      </c>
      <c r="AX2909" s="68">
        <f>IF(AF2909=0,0,VLOOKUP($H2909,Leistungszahlen!$A$11:$H$158,5,FALSE))</f>
        <v>0</v>
      </c>
      <c r="AY2909" s="68">
        <f>IF(AG2909=0,0,VLOOKUP($H2909,Leistungszahlen!$A$11:$H$158,6,FALSE))</f>
        <v>0</v>
      </c>
      <c r="AZ2909" s="68">
        <f t="shared" si="1323"/>
        <v>0</v>
      </c>
      <c r="BA2909" s="68">
        <f t="shared" si="1324"/>
        <v>0</v>
      </c>
      <c r="BC2909" s="68">
        <f t="shared" si="1315"/>
        <v>0</v>
      </c>
      <c r="BD2909" s="285"/>
    </row>
    <row r="2910" spans="1:56" s="68" customFormat="1">
      <c r="A2910" s="200"/>
      <c r="B2910" s="200"/>
      <c r="C2910" s="200"/>
      <c r="D2910" s="200"/>
      <c r="E2910" s="200"/>
      <c r="F2910" s="200"/>
      <c r="G2910" s="200"/>
      <c r="H2910" s="201"/>
      <c r="I2910" s="202"/>
      <c r="J2910" s="200"/>
      <c r="K2910" s="176"/>
      <c r="L2910" s="176"/>
      <c r="M2910" s="176"/>
      <c r="N2910" s="286"/>
      <c r="O2910" s="286"/>
      <c r="P2910" s="176"/>
      <c r="Q2910" s="203">
        <f t="shared" si="1316"/>
        <v>0</v>
      </c>
      <c r="R2910" s="203">
        <f t="shared" si="1317"/>
        <v>0</v>
      </c>
      <c r="S2910" s="203">
        <f t="shared" si="1318"/>
        <v>0</v>
      </c>
      <c r="T2910" s="203">
        <f t="shared" si="1319"/>
        <v>0</v>
      </c>
      <c r="U2910" s="203">
        <f t="shared" si="1320"/>
        <v>0</v>
      </c>
      <c r="V2910" s="175">
        <f>IF(Q2910&gt;0,VLOOKUP(Q2910,Jahresfaktoren!$A$11:$B$24,2,),0)</f>
        <v>0</v>
      </c>
      <c r="W2910" s="175">
        <f>IF(R2910&gt;0,VLOOKUP(R2910,Jahresfaktoren!$D$11:$E$24,2,),0)</f>
        <v>0</v>
      </c>
      <c r="X2910" s="175">
        <f>IF(S2910&gt;0,VLOOKUP(S2910,Jahresfaktoren!$A$28:$B$29,2,),0)</f>
        <v>0</v>
      </c>
      <c r="Y2910" s="175">
        <f>IF(T2910&gt;0,VLOOKUP(T2910,Jahresfaktoren!$A$28:$B$29,2,),0)</f>
        <v>0</v>
      </c>
      <c r="Z2910" s="175">
        <f>IF(U2910&gt;0,VLOOKUP(U2910,Jahresfaktoren!$A$32:$B$33,2,),)</f>
        <v>0</v>
      </c>
      <c r="AA2910" s="177" t="str">
        <f t="shared" si="1300"/>
        <v/>
      </c>
      <c r="AB2910" s="177" t="str">
        <f t="shared" si="1301"/>
        <v/>
      </c>
      <c r="AC2910" s="177" t="str">
        <f t="shared" si="1302"/>
        <v/>
      </c>
      <c r="AD2910" s="177" t="str">
        <f t="shared" si="1303"/>
        <v/>
      </c>
      <c r="AE2910" s="177" t="str">
        <f t="shared" si="1304"/>
        <v/>
      </c>
      <c r="AF2910" s="178">
        <f>IF(Q2910&gt;0,VLOOKUP(H2910,Leistungszahlen!$A$11:$C$158,3,),0)</f>
        <v>0</v>
      </c>
      <c r="AG2910" s="178">
        <f>IF(R2910&gt;0,VLOOKUP(H2910,Leistungszahlen!$A$11:$F$158,6,),IF(T2910&gt;0,VLOOKUP(H2910,Leistungszahlen!$A$11:$F$158,6,),0))</f>
        <v>0</v>
      </c>
      <c r="AH2910" s="179">
        <f t="shared" si="1305"/>
        <v>0</v>
      </c>
      <c r="AI2910" s="179">
        <f t="shared" si="1306"/>
        <v>0</v>
      </c>
      <c r="AJ2910" s="179">
        <f t="shared" si="1307"/>
        <v>0</v>
      </c>
      <c r="AK2910" s="179">
        <f t="shared" si="1308"/>
        <v>0</v>
      </c>
      <c r="AL2910" s="179">
        <f t="shared" si="1309"/>
        <v>0</v>
      </c>
      <c r="AM2910" s="180" t="str">
        <f>IF(L2910=1,Stundensätze!$D$13,IF(L2910=2,Stundensätze!$D$17,IF(L2910=4,Stundensätze!$D$21,"")))</f>
        <v/>
      </c>
      <c r="AN2910" s="180" t="str">
        <f>IF(L2910=1,Stundensätze!$D$15,IF(L2910=2,Stundensätze!$D$19,IF(L2910=4,Stundensätze!$D$23,"")))</f>
        <v/>
      </c>
      <c r="AO2910" s="180">
        <f t="shared" si="1310"/>
        <v>0</v>
      </c>
      <c r="AP2910" s="180">
        <f t="shared" si="1311"/>
        <v>0</v>
      </c>
      <c r="AQ2910" s="192" t="str">
        <f t="shared" si="1312"/>
        <v/>
      </c>
      <c r="AR2910" s="192" t="str">
        <f t="shared" si="1313"/>
        <v/>
      </c>
      <c r="AS2910" s="193">
        <f t="shared" si="1314"/>
        <v>0</v>
      </c>
      <c r="AT2910" s="258">
        <f>IF(K2910=0,0,VLOOKUP(K2910,Kostenstellen!A:B,2,FALSE))</f>
        <v>0</v>
      </c>
      <c r="AU2910" s="68" t="str">
        <f t="shared" si="1321"/>
        <v/>
      </c>
      <c r="AV2910" s="68" t="str">
        <f t="shared" si="1322"/>
        <v/>
      </c>
      <c r="AW2910" s="68">
        <f>IF(AF2910=0,0,VLOOKUP($H2910,Leistungszahlen!$A$11:$H$158,4,FALSE))</f>
        <v>0</v>
      </c>
      <c r="AX2910" s="68">
        <f>IF(AF2910=0,0,VLOOKUP($H2910,Leistungszahlen!$A$11:$H$158,5,FALSE))</f>
        <v>0</v>
      </c>
      <c r="AY2910" s="68">
        <f>IF(AG2910=0,0,VLOOKUP($H2910,Leistungszahlen!$A$11:$H$158,6,FALSE))</f>
        <v>0</v>
      </c>
      <c r="AZ2910" s="68">
        <f t="shared" si="1323"/>
        <v>0</v>
      </c>
      <c r="BA2910" s="68">
        <f t="shared" si="1324"/>
        <v>0</v>
      </c>
      <c r="BC2910" s="68">
        <f t="shared" si="1315"/>
        <v>0</v>
      </c>
      <c r="BD2910" s="285"/>
    </row>
    <row r="2911" spans="1:56" s="68" customFormat="1">
      <c r="A2911" s="200"/>
      <c r="B2911" s="200"/>
      <c r="C2911" s="200"/>
      <c r="D2911" s="200"/>
      <c r="E2911" s="200"/>
      <c r="F2911" s="200"/>
      <c r="G2911" s="200"/>
      <c r="H2911" s="201"/>
      <c r="I2911" s="202"/>
      <c r="J2911" s="200"/>
      <c r="K2911" s="176"/>
      <c r="L2911" s="176"/>
      <c r="M2911" s="176"/>
      <c r="N2911" s="286"/>
      <c r="O2911" s="286"/>
      <c r="P2911" s="176"/>
      <c r="Q2911" s="203">
        <f t="shared" si="1316"/>
        <v>0</v>
      </c>
      <c r="R2911" s="203">
        <f t="shared" si="1317"/>
        <v>0</v>
      </c>
      <c r="S2911" s="203">
        <f t="shared" si="1318"/>
        <v>0</v>
      </c>
      <c r="T2911" s="203">
        <f t="shared" si="1319"/>
        <v>0</v>
      </c>
      <c r="U2911" s="203">
        <f t="shared" si="1320"/>
        <v>0</v>
      </c>
      <c r="V2911" s="175">
        <f>IF(Q2911&gt;0,VLOOKUP(Q2911,Jahresfaktoren!$A$11:$B$24,2,),0)</f>
        <v>0</v>
      </c>
      <c r="W2911" s="175">
        <f>IF(R2911&gt;0,VLOOKUP(R2911,Jahresfaktoren!$D$11:$E$24,2,),0)</f>
        <v>0</v>
      </c>
      <c r="X2911" s="175">
        <f>IF(S2911&gt;0,VLOOKUP(S2911,Jahresfaktoren!$A$28:$B$29,2,),0)</f>
        <v>0</v>
      </c>
      <c r="Y2911" s="175">
        <f>IF(T2911&gt;0,VLOOKUP(T2911,Jahresfaktoren!$A$28:$B$29,2,),0)</f>
        <v>0</v>
      </c>
      <c r="Z2911" s="175">
        <f>IF(U2911&gt;0,VLOOKUP(U2911,Jahresfaktoren!$A$32:$B$33,2,),)</f>
        <v>0</v>
      </c>
      <c r="AA2911" s="177" t="str">
        <f t="shared" si="1300"/>
        <v/>
      </c>
      <c r="AB2911" s="177" t="str">
        <f t="shared" si="1301"/>
        <v/>
      </c>
      <c r="AC2911" s="177" t="str">
        <f t="shared" si="1302"/>
        <v/>
      </c>
      <c r="AD2911" s="177" t="str">
        <f t="shared" si="1303"/>
        <v/>
      </c>
      <c r="AE2911" s="177" t="str">
        <f t="shared" si="1304"/>
        <v/>
      </c>
      <c r="AF2911" s="178">
        <f>IF(Q2911&gt;0,VLOOKUP(H2911,Leistungszahlen!$A$11:$C$158,3,),0)</f>
        <v>0</v>
      </c>
      <c r="AG2911" s="178">
        <f>IF(R2911&gt;0,VLOOKUP(H2911,Leistungszahlen!$A$11:$F$158,6,),IF(T2911&gt;0,VLOOKUP(H2911,Leistungszahlen!$A$11:$F$158,6,),0))</f>
        <v>0</v>
      </c>
      <c r="AH2911" s="179">
        <f t="shared" si="1305"/>
        <v>0</v>
      </c>
      <c r="AI2911" s="179">
        <f t="shared" si="1306"/>
        <v>0</v>
      </c>
      <c r="AJ2911" s="179">
        <f t="shared" si="1307"/>
        <v>0</v>
      </c>
      <c r="AK2911" s="179">
        <f t="shared" si="1308"/>
        <v>0</v>
      </c>
      <c r="AL2911" s="179">
        <f t="shared" si="1309"/>
        <v>0</v>
      </c>
      <c r="AM2911" s="180" t="str">
        <f>IF(L2911=1,Stundensätze!$D$13,IF(L2911=2,Stundensätze!$D$17,IF(L2911=4,Stundensätze!$D$21,"")))</f>
        <v/>
      </c>
      <c r="AN2911" s="180" t="str">
        <f>IF(L2911=1,Stundensätze!$D$15,IF(L2911=2,Stundensätze!$D$19,IF(L2911=4,Stundensätze!$D$23,"")))</f>
        <v/>
      </c>
      <c r="AO2911" s="180">
        <f t="shared" si="1310"/>
        <v>0</v>
      </c>
      <c r="AP2911" s="180">
        <f t="shared" si="1311"/>
        <v>0</v>
      </c>
      <c r="AQ2911" s="192" t="str">
        <f t="shared" si="1312"/>
        <v/>
      </c>
      <c r="AR2911" s="192" t="str">
        <f t="shared" si="1313"/>
        <v/>
      </c>
      <c r="AS2911" s="193">
        <f t="shared" si="1314"/>
        <v>0</v>
      </c>
      <c r="AT2911" s="258">
        <f>IF(K2911=0,0,VLOOKUP(K2911,Kostenstellen!A:B,2,FALSE))</f>
        <v>0</v>
      </c>
      <c r="AU2911" s="68" t="str">
        <f t="shared" si="1321"/>
        <v/>
      </c>
      <c r="AV2911" s="68" t="str">
        <f t="shared" si="1322"/>
        <v/>
      </c>
      <c r="AW2911" s="68">
        <f>IF(AF2911=0,0,VLOOKUP($H2911,Leistungszahlen!$A$11:$H$158,4,FALSE))</f>
        <v>0</v>
      </c>
      <c r="AX2911" s="68">
        <f>IF(AF2911=0,0,VLOOKUP($H2911,Leistungszahlen!$A$11:$H$158,5,FALSE))</f>
        <v>0</v>
      </c>
      <c r="AY2911" s="68">
        <f>IF(AG2911=0,0,VLOOKUP($H2911,Leistungszahlen!$A$11:$H$158,6,FALSE))</f>
        <v>0</v>
      </c>
      <c r="AZ2911" s="68">
        <f t="shared" si="1323"/>
        <v>0</v>
      </c>
      <c r="BA2911" s="68">
        <f t="shared" si="1324"/>
        <v>0</v>
      </c>
      <c r="BC2911" s="68">
        <f t="shared" si="1315"/>
        <v>0</v>
      </c>
      <c r="BD2911" s="285"/>
    </row>
    <row r="2912" spans="1:56" s="68" customFormat="1">
      <c r="A2912" s="200"/>
      <c r="B2912" s="200"/>
      <c r="C2912" s="200"/>
      <c r="D2912" s="200"/>
      <c r="E2912" s="200"/>
      <c r="F2912" s="200"/>
      <c r="G2912" s="200"/>
      <c r="H2912" s="201"/>
      <c r="I2912" s="202"/>
      <c r="J2912" s="200"/>
      <c r="K2912" s="176"/>
      <c r="L2912" s="176"/>
      <c r="M2912" s="176"/>
      <c r="N2912" s="286"/>
      <c r="O2912" s="286"/>
      <c r="P2912" s="176"/>
      <c r="Q2912" s="203">
        <f t="shared" si="1316"/>
        <v>0</v>
      </c>
      <c r="R2912" s="203">
        <f t="shared" si="1317"/>
        <v>0</v>
      </c>
      <c r="S2912" s="203">
        <f t="shared" si="1318"/>
        <v>0</v>
      </c>
      <c r="T2912" s="203">
        <f t="shared" si="1319"/>
        <v>0</v>
      </c>
      <c r="U2912" s="203">
        <f t="shared" si="1320"/>
        <v>0</v>
      </c>
      <c r="V2912" s="175">
        <f>IF(Q2912&gt;0,VLOOKUP(Q2912,Jahresfaktoren!$A$11:$B$24,2,),0)</f>
        <v>0</v>
      </c>
      <c r="W2912" s="175">
        <f>IF(R2912&gt;0,VLOOKUP(R2912,Jahresfaktoren!$D$11:$E$24,2,),0)</f>
        <v>0</v>
      </c>
      <c r="X2912" s="175">
        <f>IF(S2912&gt;0,VLOOKUP(S2912,Jahresfaktoren!$A$28:$B$29,2,),0)</f>
        <v>0</v>
      </c>
      <c r="Y2912" s="175">
        <f>IF(T2912&gt;0,VLOOKUP(T2912,Jahresfaktoren!$A$28:$B$29,2,),0)</f>
        <v>0</v>
      </c>
      <c r="Z2912" s="175">
        <f>IF(U2912&gt;0,VLOOKUP(U2912,Jahresfaktoren!$A$32:$B$33,2,),)</f>
        <v>0</v>
      </c>
      <c r="AA2912" s="177" t="str">
        <f t="shared" si="1300"/>
        <v/>
      </c>
      <c r="AB2912" s="177" t="str">
        <f t="shared" si="1301"/>
        <v/>
      </c>
      <c r="AC2912" s="177" t="str">
        <f t="shared" si="1302"/>
        <v/>
      </c>
      <c r="AD2912" s="177" t="str">
        <f t="shared" si="1303"/>
        <v/>
      </c>
      <c r="AE2912" s="177" t="str">
        <f t="shared" si="1304"/>
        <v/>
      </c>
      <c r="AF2912" s="178">
        <f>IF(Q2912&gt;0,VLOOKUP(H2912,Leistungszahlen!$A$11:$C$158,3,),0)</f>
        <v>0</v>
      </c>
      <c r="AG2912" s="178">
        <f>IF(R2912&gt;0,VLOOKUP(H2912,Leistungszahlen!$A$11:$F$158,6,),IF(T2912&gt;0,VLOOKUP(H2912,Leistungszahlen!$A$11:$F$158,6,),0))</f>
        <v>0</v>
      </c>
      <c r="AH2912" s="179">
        <f t="shared" si="1305"/>
        <v>0</v>
      </c>
      <c r="AI2912" s="179">
        <f t="shared" si="1306"/>
        <v>0</v>
      </c>
      <c r="AJ2912" s="179">
        <f t="shared" si="1307"/>
        <v>0</v>
      </c>
      <c r="AK2912" s="179">
        <f t="shared" si="1308"/>
        <v>0</v>
      </c>
      <c r="AL2912" s="179">
        <f t="shared" si="1309"/>
        <v>0</v>
      </c>
      <c r="AM2912" s="180" t="str">
        <f>IF(L2912=1,Stundensätze!$D$13,IF(L2912=2,Stundensätze!$D$17,IF(L2912=4,Stundensätze!$D$21,"")))</f>
        <v/>
      </c>
      <c r="AN2912" s="180" t="str">
        <f>IF(L2912=1,Stundensätze!$D$15,IF(L2912=2,Stundensätze!$D$19,IF(L2912=4,Stundensätze!$D$23,"")))</f>
        <v/>
      </c>
      <c r="AO2912" s="180">
        <f t="shared" si="1310"/>
        <v>0</v>
      </c>
      <c r="AP2912" s="180">
        <f t="shared" si="1311"/>
        <v>0</v>
      </c>
      <c r="AQ2912" s="192" t="str">
        <f t="shared" si="1312"/>
        <v/>
      </c>
      <c r="AR2912" s="192" t="str">
        <f t="shared" si="1313"/>
        <v/>
      </c>
      <c r="AS2912" s="193">
        <f t="shared" si="1314"/>
        <v>0</v>
      </c>
      <c r="AT2912" s="258">
        <f>IF(K2912=0,0,VLOOKUP(K2912,Kostenstellen!A:B,2,FALSE))</f>
        <v>0</v>
      </c>
      <c r="AU2912" s="68" t="str">
        <f t="shared" si="1321"/>
        <v/>
      </c>
      <c r="AV2912" s="68" t="str">
        <f t="shared" si="1322"/>
        <v/>
      </c>
      <c r="AW2912" s="68">
        <f>IF(AF2912=0,0,VLOOKUP($H2912,Leistungszahlen!$A$11:$H$158,4,FALSE))</f>
        <v>0</v>
      </c>
      <c r="AX2912" s="68">
        <f>IF(AF2912=0,0,VLOOKUP($H2912,Leistungszahlen!$A$11:$H$158,5,FALSE))</f>
        <v>0</v>
      </c>
      <c r="AY2912" s="68">
        <f>IF(AG2912=0,0,VLOOKUP($H2912,Leistungszahlen!$A$11:$H$158,6,FALSE))</f>
        <v>0</v>
      </c>
      <c r="AZ2912" s="68">
        <f t="shared" si="1323"/>
        <v>0</v>
      </c>
      <c r="BA2912" s="68">
        <f t="shared" si="1324"/>
        <v>0</v>
      </c>
      <c r="BC2912" s="68">
        <f t="shared" si="1315"/>
        <v>0</v>
      </c>
      <c r="BD2912" s="285"/>
    </row>
    <row r="2913" spans="1:56" s="68" customFormat="1">
      <c r="A2913" s="200"/>
      <c r="B2913" s="200"/>
      <c r="C2913" s="200"/>
      <c r="D2913" s="200"/>
      <c r="E2913" s="200"/>
      <c r="F2913" s="200"/>
      <c r="G2913" s="200"/>
      <c r="H2913" s="201"/>
      <c r="I2913" s="202"/>
      <c r="J2913" s="200"/>
      <c r="K2913" s="176"/>
      <c r="L2913" s="176"/>
      <c r="M2913" s="176"/>
      <c r="N2913" s="286"/>
      <c r="O2913" s="286"/>
      <c r="P2913" s="176"/>
      <c r="Q2913" s="203">
        <f t="shared" si="1316"/>
        <v>0</v>
      </c>
      <c r="R2913" s="203">
        <f t="shared" si="1317"/>
        <v>0</v>
      </c>
      <c r="S2913" s="203">
        <f t="shared" si="1318"/>
        <v>0</v>
      </c>
      <c r="T2913" s="203">
        <f t="shared" si="1319"/>
        <v>0</v>
      </c>
      <c r="U2913" s="203">
        <f t="shared" si="1320"/>
        <v>0</v>
      </c>
      <c r="V2913" s="175">
        <f>IF(Q2913&gt;0,VLOOKUP(Q2913,Jahresfaktoren!$A$11:$B$24,2,),0)</f>
        <v>0</v>
      </c>
      <c r="W2913" s="175">
        <f>IF(R2913&gt;0,VLOOKUP(R2913,Jahresfaktoren!$D$11:$E$24,2,),0)</f>
        <v>0</v>
      </c>
      <c r="X2913" s="175">
        <f>IF(S2913&gt;0,VLOOKUP(S2913,Jahresfaktoren!$A$28:$B$29,2,),0)</f>
        <v>0</v>
      </c>
      <c r="Y2913" s="175">
        <f>IF(T2913&gt;0,VLOOKUP(T2913,Jahresfaktoren!$A$28:$B$29,2,),0)</f>
        <v>0</v>
      </c>
      <c r="Z2913" s="175">
        <f>IF(U2913&gt;0,VLOOKUP(U2913,Jahresfaktoren!$A$32:$B$33,2,),)</f>
        <v>0</v>
      </c>
      <c r="AA2913" s="177" t="str">
        <f t="shared" si="1300"/>
        <v/>
      </c>
      <c r="AB2913" s="177" t="str">
        <f t="shared" si="1301"/>
        <v/>
      </c>
      <c r="AC2913" s="177" t="str">
        <f t="shared" si="1302"/>
        <v/>
      </c>
      <c r="AD2913" s="177" t="str">
        <f t="shared" si="1303"/>
        <v/>
      </c>
      <c r="AE2913" s="177" t="str">
        <f t="shared" si="1304"/>
        <v/>
      </c>
      <c r="AF2913" s="178">
        <f>IF(Q2913&gt;0,VLOOKUP(H2913,Leistungszahlen!$A$11:$C$158,3,),0)</f>
        <v>0</v>
      </c>
      <c r="AG2913" s="178">
        <f>IF(R2913&gt;0,VLOOKUP(H2913,Leistungszahlen!$A$11:$F$158,6,),IF(T2913&gt;0,VLOOKUP(H2913,Leistungszahlen!$A$11:$F$158,6,),0))</f>
        <v>0</v>
      </c>
      <c r="AH2913" s="179">
        <f t="shared" si="1305"/>
        <v>0</v>
      </c>
      <c r="AI2913" s="179">
        <f t="shared" si="1306"/>
        <v>0</v>
      </c>
      <c r="AJ2913" s="179">
        <f t="shared" si="1307"/>
        <v>0</v>
      </c>
      <c r="AK2913" s="179">
        <f t="shared" si="1308"/>
        <v>0</v>
      </c>
      <c r="AL2913" s="179">
        <f t="shared" si="1309"/>
        <v>0</v>
      </c>
      <c r="AM2913" s="180" t="str">
        <f>IF(L2913=1,Stundensätze!$D$13,IF(L2913=2,Stundensätze!$D$17,IF(L2913=4,Stundensätze!$D$21,"")))</f>
        <v/>
      </c>
      <c r="AN2913" s="180" t="str">
        <f>IF(L2913=1,Stundensätze!$D$15,IF(L2913=2,Stundensätze!$D$19,IF(L2913=4,Stundensätze!$D$23,"")))</f>
        <v/>
      </c>
      <c r="AO2913" s="180">
        <f t="shared" si="1310"/>
        <v>0</v>
      </c>
      <c r="AP2913" s="180">
        <f t="shared" si="1311"/>
        <v>0</v>
      </c>
      <c r="AQ2913" s="192" t="str">
        <f t="shared" si="1312"/>
        <v/>
      </c>
      <c r="AR2913" s="192" t="str">
        <f t="shared" si="1313"/>
        <v/>
      </c>
      <c r="AS2913" s="193">
        <f t="shared" si="1314"/>
        <v>0</v>
      </c>
      <c r="AT2913" s="258">
        <f>IF(K2913=0,0,VLOOKUP(K2913,Kostenstellen!A:B,2,FALSE))</f>
        <v>0</v>
      </c>
      <c r="AU2913" s="68" t="str">
        <f t="shared" si="1321"/>
        <v/>
      </c>
      <c r="AV2913" s="68" t="str">
        <f t="shared" si="1322"/>
        <v/>
      </c>
      <c r="AW2913" s="68">
        <f>IF(AF2913=0,0,VLOOKUP($H2913,Leistungszahlen!$A$11:$H$158,4,FALSE))</f>
        <v>0</v>
      </c>
      <c r="AX2913" s="68">
        <f>IF(AF2913=0,0,VLOOKUP($H2913,Leistungszahlen!$A$11:$H$158,5,FALSE))</f>
        <v>0</v>
      </c>
      <c r="AY2913" s="68">
        <f>IF(AG2913=0,0,VLOOKUP($H2913,Leistungszahlen!$A$11:$H$158,6,FALSE))</f>
        <v>0</v>
      </c>
      <c r="AZ2913" s="68">
        <f t="shared" si="1323"/>
        <v>0</v>
      </c>
      <c r="BA2913" s="68">
        <f t="shared" si="1324"/>
        <v>0</v>
      </c>
      <c r="BC2913" s="68">
        <f t="shared" si="1315"/>
        <v>0</v>
      </c>
      <c r="BD2913" s="285"/>
    </row>
    <row r="2914" spans="1:56" s="68" customFormat="1">
      <c r="A2914" s="200"/>
      <c r="B2914" s="200"/>
      <c r="C2914" s="200"/>
      <c r="D2914" s="200"/>
      <c r="E2914" s="200"/>
      <c r="F2914" s="200"/>
      <c r="G2914" s="200"/>
      <c r="H2914" s="201"/>
      <c r="I2914" s="202"/>
      <c r="J2914" s="200"/>
      <c r="K2914" s="176"/>
      <c r="L2914" s="176"/>
      <c r="M2914" s="176"/>
      <c r="N2914" s="286"/>
      <c r="O2914" s="286"/>
      <c r="P2914" s="176"/>
      <c r="Q2914" s="203">
        <f t="shared" si="1316"/>
        <v>0</v>
      </c>
      <c r="R2914" s="203">
        <f t="shared" si="1317"/>
        <v>0</v>
      </c>
      <c r="S2914" s="203">
        <f t="shared" si="1318"/>
        <v>0</v>
      </c>
      <c r="T2914" s="203">
        <f t="shared" si="1319"/>
        <v>0</v>
      </c>
      <c r="U2914" s="203">
        <f t="shared" si="1320"/>
        <v>0</v>
      </c>
      <c r="V2914" s="175">
        <f>IF(Q2914&gt;0,VLOOKUP(Q2914,Jahresfaktoren!$A$11:$B$24,2,),0)</f>
        <v>0</v>
      </c>
      <c r="W2914" s="175">
        <f>IF(R2914&gt;0,VLOOKUP(R2914,Jahresfaktoren!$D$11:$E$24,2,),0)</f>
        <v>0</v>
      </c>
      <c r="X2914" s="175">
        <f>IF(S2914&gt;0,VLOOKUP(S2914,Jahresfaktoren!$A$28:$B$29,2,),0)</f>
        <v>0</v>
      </c>
      <c r="Y2914" s="175">
        <f>IF(T2914&gt;0,VLOOKUP(T2914,Jahresfaktoren!$A$28:$B$29,2,),0)</f>
        <v>0</v>
      </c>
      <c r="Z2914" s="175">
        <f>IF(U2914&gt;0,VLOOKUP(U2914,Jahresfaktoren!$A$32:$B$33,2,),)</f>
        <v>0</v>
      </c>
      <c r="AA2914" s="177" t="str">
        <f t="shared" si="1300"/>
        <v/>
      </c>
      <c r="AB2914" s="177" t="str">
        <f t="shared" si="1301"/>
        <v/>
      </c>
      <c r="AC2914" s="177" t="str">
        <f t="shared" si="1302"/>
        <v/>
      </c>
      <c r="AD2914" s="177" t="str">
        <f t="shared" si="1303"/>
        <v/>
      </c>
      <c r="AE2914" s="177" t="str">
        <f t="shared" si="1304"/>
        <v/>
      </c>
      <c r="AF2914" s="178">
        <f>IF(Q2914&gt;0,VLOOKUP(H2914,Leistungszahlen!$A$11:$C$158,3,),0)</f>
        <v>0</v>
      </c>
      <c r="AG2914" s="178">
        <f>IF(R2914&gt;0,VLOOKUP(H2914,Leistungszahlen!$A$11:$F$158,6,),IF(T2914&gt;0,VLOOKUP(H2914,Leistungszahlen!$A$11:$F$158,6,),0))</f>
        <v>0</v>
      </c>
      <c r="AH2914" s="179">
        <f t="shared" si="1305"/>
        <v>0</v>
      </c>
      <c r="AI2914" s="179">
        <f t="shared" si="1306"/>
        <v>0</v>
      </c>
      <c r="AJ2914" s="179">
        <f t="shared" si="1307"/>
        <v>0</v>
      </c>
      <c r="AK2914" s="179">
        <f t="shared" si="1308"/>
        <v>0</v>
      </c>
      <c r="AL2914" s="179">
        <f t="shared" si="1309"/>
        <v>0</v>
      </c>
      <c r="AM2914" s="180" t="str">
        <f>IF(L2914=1,Stundensätze!$D$13,IF(L2914=2,Stundensätze!$D$17,IF(L2914=4,Stundensätze!$D$21,"")))</f>
        <v/>
      </c>
      <c r="AN2914" s="180" t="str">
        <f>IF(L2914=1,Stundensätze!$D$15,IF(L2914=2,Stundensätze!$D$19,IF(L2914=4,Stundensätze!$D$23,"")))</f>
        <v/>
      </c>
      <c r="AO2914" s="180">
        <f t="shared" si="1310"/>
        <v>0</v>
      </c>
      <c r="AP2914" s="180">
        <f t="shared" si="1311"/>
        <v>0</v>
      </c>
      <c r="AQ2914" s="192" t="str">
        <f t="shared" si="1312"/>
        <v/>
      </c>
      <c r="AR2914" s="192" t="str">
        <f t="shared" si="1313"/>
        <v/>
      </c>
      <c r="AS2914" s="193">
        <f t="shared" si="1314"/>
        <v>0</v>
      </c>
      <c r="AT2914" s="258">
        <f>IF(K2914=0,0,VLOOKUP(K2914,Kostenstellen!A:B,2,FALSE))</f>
        <v>0</v>
      </c>
      <c r="AU2914" s="68" t="str">
        <f t="shared" si="1321"/>
        <v/>
      </c>
      <c r="AV2914" s="68" t="str">
        <f t="shared" si="1322"/>
        <v/>
      </c>
      <c r="AW2914" s="68">
        <f>IF(AF2914=0,0,VLOOKUP($H2914,Leistungszahlen!$A$11:$H$158,4,FALSE))</f>
        <v>0</v>
      </c>
      <c r="AX2914" s="68">
        <f>IF(AF2914=0,0,VLOOKUP($H2914,Leistungszahlen!$A$11:$H$158,5,FALSE))</f>
        <v>0</v>
      </c>
      <c r="AY2914" s="68">
        <f>IF(AG2914=0,0,VLOOKUP($H2914,Leistungszahlen!$A$11:$H$158,6,FALSE))</f>
        <v>0</v>
      </c>
      <c r="AZ2914" s="68">
        <f t="shared" si="1323"/>
        <v>0</v>
      </c>
      <c r="BA2914" s="68">
        <f t="shared" si="1324"/>
        <v>0</v>
      </c>
      <c r="BC2914" s="68">
        <f t="shared" si="1315"/>
        <v>0</v>
      </c>
      <c r="BD2914" s="285"/>
    </row>
    <row r="2915" spans="1:56" s="68" customFormat="1">
      <c r="A2915" s="200"/>
      <c r="B2915" s="200"/>
      <c r="C2915" s="200"/>
      <c r="D2915" s="200"/>
      <c r="E2915" s="200"/>
      <c r="F2915" s="200"/>
      <c r="G2915" s="200"/>
      <c r="H2915" s="201"/>
      <c r="I2915" s="202"/>
      <c r="J2915" s="200"/>
      <c r="K2915" s="176"/>
      <c r="L2915" s="176"/>
      <c r="M2915" s="176"/>
      <c r="N2915" s="286"/>
      <c r="O2915" s="286"/>
      <c r="P2915" s="176"/>
      <c r="Q2915" s="203">
        <f t="shared" si="1316"/>
        <v>0</v>
      </c>
      <c r="R2915" s="203">
        <f t="shared" si="1317"/>
        <v>0</v>
      </c>
      <c r="S2915" s="203">
        <f t="shared" si="1318"/>
        <v>0</v>
      </c>
      <c r="T2915" s="203">
        <f t="shared" si="1319"/>
        <v>0</v>
      </c>
      <c r="U2915" s="203">
        <f t="shared" si="1320"/>
        <v>0</v>
      </c>
      <c r="V2915" s="175">
        <f>IF(Q2915&gt;0,VLOOKUP(Q2915,Jahresfaktoren!$A$11:$B$24,2,),0)</f>
        <v>0</v>
      </c>
      <c r="W2915" s="175">
        <f>IF(R2915&gt;0,VLOOKUP(R2915,Jahresfaktoren!$D$11:$E$24,2,),0)</f>
        <v>0</v>
      </c>
      <c r="X2915" s="175">
        <f>IF(S2915&gt;0,VLOOKUP(S2915,Jahresfaktoren!$A$28:$B$29,2,),0)</f>
        <v>0</v>
      </c>
      <c r="Y2915" s="175">
        <f>IF(T2915&gt;0,VLOOKUP(T2915,Jahresfaktoren!$A$28:$B$29,2,),0)</f>
        <v>0</v>
      </c>
      <c r="Z2915" s="175">
        <f>IF(U2915&gt;0,VLOOKUP(U2915,Jahresfaktoren!$A$32:$B$33,2,),)</f>
        <v>0</v>
      </c>
      <c r="AA2915" s="177" t="str">
        <f t="shared" si="1300"/>
        <v/>
      </c>
      <c r="AB2915" s="177" t="str">
        <f t="shared" si="1301"/>
        <v/>
      </c>
      <c r="AC2915" s="177" t="str">
        <f t="shared" si="1302"/>
        <v/>
      </c>
      <c r="AD2915" s="177" t="str">
        <f t="shared" si="1303"/>
        <v/>
      </c>
      <c r="AE2915" s="177" t="str">
        <f t="shared" si="1304"/>
        <v/>
      </c>
      <c r="AF2915" s="178">
        <f>IF(Q2915&gt;0,VLOOKUP(H2915,Leistungszahlen!$A$11:$C$158,3,),0)</f>
        <v>0</v>
      </c>
      <c r="AG2915" s="178">
        <f>IF(R2915&gt;0,VLOOKUP(H2915,Leistungszahlen!$A$11:$F$158,6,),IF(T2915&gt;0,VLOOKUP(H2915,Leistungszahlen!$A$11:$F$158,6,),0))</f>
        <v>0</v>
      </c>
      <c r="AH2915" s="179">
        <f t="shared" si="1305"/>
        <v>0</v>
      </c>
      <c r="AI2915" s="179">
        <f t="shared" si="1306"/>
        <v>0</v>
      </c>
      <c r="AJ2915" s="179">
        <f t="shared" si="1307"/>
        <v>0</v>
      </c>
      <c r="AK2915" s="179">
        <f t="shared" si="1308"/>
        <v>0</v>
      </c>
      <c r="AL2915" s="179">
        <f t="shared" si="1309"/>
        <v>0</v>
      </c>
      <c r="AM2915" s="180" t="str">
        <f>IF(L2915=1,Stundensätze!$D$13,IF(L2915=2,Stundensätze!$D$17,IF(L2915=4,Stundensätze!$D$21,"")))</f>
        <v/>
      </c>
      <c r="AN2915" s="180" t="str">
        <f>IF(L2915=1,Stundensätze!$D$15,IF(L2915=2,Stundensätze!$D$19,IF(L2915=4,Stundensätze!$D$23,"")))</f>
        <v/>
      </c>
      <c r="AO2915" s="180">
        <f t="shared" si="1310"/>
        <v>0</v>
      </c>
      <c r="AP2915" s="180">
        <f t="shared" si="1311"/>
        <v>0</v>
      </c>
      <c r="AQ2915" s="192" t="str">
        <f t="shared" si="1312"/>
        <v/>
      </c>
      <c r="AR2915" s="192" t="str">
        <f t="shared" si="1313"/>
        <v/>
      </c>
      <c r="AS2915" s="193">
        <f t="shared" si="1314"/>
        <v>0</v>
      </c>
      <c r="AT2915" s="258">
        <f>IF(K2915=0,0,VLOOKUP(K2915,Kostenstellen!A:B,2,FALSE))</f>
        <v>0</v>
      </c>
      <c r="AU2915" s="68" t="str">
        <f t="shared" si="1321"/>
        <v/>
      </c>
      <c r="AV2915" s="68" t="str">
        <f t="shared" si="1322"/>
        <v/>
      </c>
      <c r="AW2915" s="68">
        <f>IF(AF2915=0,0,VLOOKUP($H2915,Leistungszahlen!$A$11:$H$158,4,FALSE))</f>
        <v>0</v>
      </c>
      <c r="AX2915" s="68">
        <f>IF(AF2915=0,0,VLOOKUP($H2915,Leistungszahlen!$A$11:$H$158,5,FALSE))</f>
        <v>0</v>
      </c>
      <c r="AY2915" s="68">
        <f>IF(AG2915=0,0,VLOOKUP($H2915,Leistungszahlen!$A$11:$H$158,6,FALSE))</f>
        <v>0</v>
      </c>
      <c r="AZ2915" s="68">
        <f t="shared" si="1323"/>
        <v>0</v>
      </c>
      <c r="BA2915" s="68">
        <f t="shared" si="1324"/>
        <v>0</v>
      </c>
      <c r="BC2915" s="68">
        <f t="shared" si="1315"/>
        <v>0</v>
      </c>
      <c r="BD2915" s="285"/>
    </row>
    <row r="2916" spans="1:56" s="68" customFormat="1">
      <c r="A2916" s="200"/>
      <c r="B2916" s="200"/>
      <c r="C2916" s="200"/>
      <c r="D2916" s="200"/>
      <c r="E2916" s="200"/>
      <c r="F2916" s="200"/>
      <c r="G2916" s="200"/>
      <c r="H2916" s="201"/>
      <c r="I2916" s="202"/>
      <c r="J2916" s="200"/>
      <c r="K2916" s="176"/>
      <c r="L2916" s="176"/>
      <c r="M2916" s="176"/>
      <c r="N2916" s="286"/>
      <c r="O2916" s="286"/>
      <c r="P2916" s="176"/>
      <c r="Q2916" s="203">
        <f t="shared" si="1316"/>
        <v>0</v>
      </c>
      <c r="R2916" s="203">
        <f t="shared" si="1317"/>
        <v>0</v>
      </c>
      <c r="S2916" s="203">
        <f t="shared" si="1318"/>
        <v>0</v>
      </c>
      <c r="T2916" s="203">
        <f t="shared" si="1319"/>
        <v>0</v>
      </c>
      <c r="U2916" s="203">
        <f t="shared" si="1320"/>
        <v>0</v>
      </c>
      <c r="V2916" s="175">
        <f>IF(Q2916&gt;0,VLOOKUP(Q2916,Jahresfaktoren!$A$11:$B$24,2,),0)</f>
        <v>0</v>
      </c>
      <c r="W2916" s="175">
        <f>IF(R2916&gt;0,VLOOKUP(R2916,Jahresfaktoren!$D$11:$E$24,2,),0)</f>
        <v>0</v>
      </c>
      <c r="X2916" s="175">
        <f>IF(S2916&gt;0,VLOOKUP(S2916,Jahresfaktoren!$A$28:$B$29,2,),0)</f>
        <v>0</v>
      </c>
      <c r="Y2916" s="175">
        <f>IF(T2916&gt;0,VLOOKUP(T2916,Jahresfaktoren!$A$28:$B$29,2,),0)</f>
        <v>0</v>
      </c>
      <c r="Z2916" s="175">
        <f>IF(U2916&gt;0,VLOOKUP(U2916,Jahresfaktoren!$A$32:$B$33,2,),)</f>
        <v>0</v>
      </c>
      <c r="AA2916" s="177" t="str">
        <f t="shared" si="1300"/>
        <v/>
      </c>
      <c r="AB2916" s="177" t="str">
        <f t="shared" si="1301"/>
        <v/>
      </c>
      <c r="AC2916" s="177" t="str">
        <f t="shared" si="1302"/>
        <v/>
      </c>
      <c r="AD2916" s="177" t="str">
        <f t="shared" si="1303"/>
        <v/>
      </c>
      <c r="AE2916" s="177" t="str">
        <f t="shared" si="1304"/>
        <v/>
      </c>
      <c r="AF2916" s="178">
        <f>IF(Q2916&gt;0,VLOOKUP(H2916,Leistungszahlen!$A$11:$C$158,3,),0)</f>
        <v>0</v>
      </c>
      <c r="AG2916" s="178">
        <f>IF(R2916&gt;0,VLOOKUP(H2916,Leistungszahlen!$A$11:$F$158,6,),IF(T2916&gt;0,VLOOKUP(H2916,Leistungszahlen!$A$11:$F$158,6,),0))</f>
        <v>0</v>
      </c>
      <c r="AH2916" s="179">
        <f t="shared" si="1305"/>
        <v>0</v>
      </c>
      <c r="AI2916" s="179">
        <f t="shared" si="1306"/>
        <v>0</v>
      </c>
      <c r="AJ2916" s="179">
        <f t="shared" si="1307"/>
        <v>0</v>
      </c>
      <c r="AK2916" s="179">
        <f t="shared" si="1308"/>
        <v>0</v>
      </c>
      <c r="AL2916" s="179">
        <f t="shared" si="1309"/>
        <v>0</v>
      </c>
      <c r="AM2916" s="180" t="str">
        <f>IF(L2916=1,Stundensätze!$D$13,IF(L2916=2,Stundensätze!$D$17,IF(L2916=4,Stundensätze!$D$21,"")))</f>
        <v/>
      </c>
      <c r="AN2916" s="180" t="str">
        <f>IF(L2916=1,Stundensätze!$D$15,IF(L2916=2,Stundensätze!$D$19,IF(L2916=4,Stundensätze!$D$23,"")))</f>
        <v/>
      </c>
      <c r="AO2916" s="180">
        <f t="shared" si="1310"/>
        <v>0</v>
      </c>
      <c r="AP2916" s="180">
        <f t="shared" si="1311"/>
        <v>0</v>
      </c>
      <c r="AQ2916" s="192" t="str">
        <f t="shared" si="1312"/>
        <v/>
      </c>
      <c r="AR2916" s="192" t="str">
        <f t="shared" si="1313"/>
        <v/>
      </c>
      <c r="AS2916" s="193">
        <f t="shared" si="1314"/>
        <v>0</v>
      </c>
      <c r="AT2916" s="258">
        <f>IF(K2916=0,0,VLOOKUP(K2916,Kostenstellen!A:B,2,FALSE))</f>
        <v>0</v>
      </c>
      <c r="AU2916" s="68" t="str">
        <f t="shared" si="1321"/>
        <v/>
      </c>
      <c r="AV2916" s="68" t="str">
        <f t="shared" si="1322"/>
        <v/>
      </c>
      <c r="AW2916" s="68">
        <f>IF(AF2916=0,0,VLOOKUP($H2916,Leistungszahlen!$A$11:$H$158,4,FALSE))</f>
        <v>0</v>
      </c>
      <c r="AX2916" s="68">
        <f>IF(AF2916=0,0,VLOOKUP($H2916,Leistungszahlen!$A$11:$H$158,5,FALSE))</f>
        <v>0</v>
      </c>
      <c r="AY2916" s="68">
        <f>IF(AG2916=0,0,VLOOKUP($H2916,Leistungszahlen!$A$11:$H$158,6,FALSE))</f>
        <v>0</v>
      </c>
      <c r="AZ2916" s="68">
        <f t="shared" si="1323"/>
        <v>0</v>
      </c>
      <c r="BA2916" s="68">
        <f t="shared" si="1324"/>
        <v>0</v>
      </c>
      <c r="BC2916" s="68">
        <f t="shared" si="1315"/>
        <v>0</v>
      </c>
      <c r="BD2916" s="285"/>
    </row>
    <row r="2917" spans="1:56" s="68" customFormat="1">
      <c r="A2917" s="200"/>
      <c r="B2917" s="200"/>
      <c r="C2917" s="200"/>
      <c r="D2917" s="200"/>
      <c r="E2917" s="200"/>
      <c r="F2917" s="200"/>
      <c r="G2917" s="200"/>
      <c r="H2917" s="201"/>
      <c r="I2917" s="202"/>
      <c r="J2917" s="200"/>
      <c r="K2917" s="176"/>
      <c r="L2917" s="176"/>
      <c r="M2917" s="176"/>
      <c r="N2917" s="286"/>
      <c r="O2917" s="286"/>
      <c r="P2917" s="176"/>
      <c r="Q2917" s="203">
        <f t="shared" si="1316"/>
        <v>0</v>
      </c>
      <c r="R2917" s="203">
        <f t="shared" si="1317"/>
        <v>0</v>
      </c>
      <c r="S2917" s="203">
        <f t="shared" si="1318"/>
        <v>0</v>
      </c>
      <c r="T2917" s="203">
        <f t="shared" si="1319"/>
        <v>0</v>
      </c>
      <c r="U2917" s="203">
        <f t="shared" si="1320"/>
        <v>0</v>
      </c>
      <c r="V2917" s="175">
        <f>IF(Q2917&gt;0,VLOOKUP(Q2917,Jahresfaktoren!$A$11:$B$24,2,),0)</f>
        <v>0</v>
      </c>
      <c r="W2917" s="175">
        <f>IF(R2917&gt;0,VLOOKUP(R2917,Jahresfaktoren!$D$11:$E$24,2,),0)</f>
        <v>0</v>
      </c>
      <c r="X2917" s="175">
        <f>IF(S2917&gt;0,VLOOKUP(S2917,Jahresfaktoren!$A$28:$B$29,2,),0)</f>
        <v>0</v>
      </c>
      <c r="Y2917" s="175">
        <f>IF(T2917&gt;0,VLOOKUP(T2917,Jahresfaktoren!$A$28:$B$29,2,),0)</f>
        <v>0</v>
      </c>
      <c r="Z2917" s="175">
        <f>IF(U2917&gt;0,VLOOKUP(U2917,Jahresfaktoren!$A$32:$B$33,2,),)</f>
        <v>0</v>
      </c>
      <c r="AA2917" s="177" t="str">
        <f t="shared" si="1300"/>
        <v/>
      </c>
      <c r="AB2917" s="177" t="str">
        <f t="shared" si="1301"/>
        <v/>
      </c>
      <c r="AC2917" s="177" t="str">
        <f t="shared" si="1302"/>
        <v/>
      </c>
      <c r="AD2917" s="177" t="str">
        <f t="shared" si="1303"/>
        <v/>
      </c>
      <c r="AE2917" s="177" t="str">
        <f t="shared" si="1304"/>
        <v/>
      </c>
      <c r="AF2917" s="178">
        <f>IF(Q2917&gt;0,VLOOKUP(H2917,Leistungszahlen!$A$11:$C$158,3,),0)</f>
        <v>0</v>
      </c>
      <c r="AG2917" s="178">
        <f>IF(R2917&gt;0,VLOOKUP(H2917,Leistungszahlen!$A$11:$F$158,6,),IF(T2917&gt;0,VLOOKUP(H2917,Leistungszahlen!$A$11:$F$158,6,),0))</f>
        <v>0</v>
      </c>
      <c r="AH2917" s="179">
        <f t="shared" si="1305"/>
        <v>0</v>
      </c>
      <c r="AI2917" s="179">
        <f t="shared" si="1306"/>
        <v>0</v>
      </c>
      <c r="AJ2917" s="179">
        <f t="shared" si="1307"/>
        <v>0</v>
      </c>
      <c r="AK2917" s="179">
        <f t="shared" si="1308"/>
        <v>0</v>
      </c>
      <c r="AL2917" s="179">
        <f t="shared" si="1309"/>
        <v>0</v>
      </c>
      <c r="AM2917" s="180" t="str">
        <f>IF(L2917=1,Stundensätze!$D$13,IF(L2917=2,Stundensätze!$D$17,IF(L2917=4,Stundensätze!$D$21,"")))</f>
        <v/>
      </c>
      <c r="AN2917" s="180" t="str">
        <f>IF(L2917=1,Stundensätze!$D$15,IF(L2917=2,Stundensätze!$D$19,IF(L2917=4,Stundensätze!$D$23,"")))</f>
        <v/>
      </c>
      <c r="AO2917" s="180">
        <f t="shared" si="1310"/>
        <v>0</v>
      </c>
      <c r="AP2917" s="180">
        <f t="shared" si="1311"/>
        <v>0</v>
      </c>
      <c r="AQ2917" s="192" t="str">
        <f t="shared" si="1312"/>
        <v/>
      </c>
      <c r="AR2917" s="192" t="str">
        <f t="shared" si="1313"/>
        <v/>
      </c>
      <c r="AS2917" s="193">
        <f t="shared" si="1314"/>
        <v>0</v>
      </c>
      <c r="AT2917" s="258">
        <f>IF(K2917=0,0,VLOOKUP(K2917,Kostenstellen!A:B,2,FALSE))</f>
        <v>0</v>
      </c>
      <c r="AU2917" s="68" t="str">
        <f t="shared" si="1321"/>
        <v/>
      </c>
      <c r="AV2917" s="68" t="str">
        <f t="shared" si="1322"/>
        <v/>
      </c>
      <c r="AW2917" s="68">
        <f>IF(AF2917=0,0,VLOOKUP($H2917,Leistungszahlen!$A$11:$H$158,4,FALSE))</f>
        <v>0</v>
      </c>
      <c r="AX2917" s="68">
        <f>IF(AF2917=0,0,VLOOKUP($H2917,Leistungszahlen!$A$11:$H$158,5,FALSE))</f>
        <v>0</v>
      </c>
      <c r="AY2917" s="68">
        <f>IF(AG2917=0,0,VLOOKUP($H2917,Leistungszahlen!$A$11:$H$158,6,FALSE))</f>
        <v>0</v>
      </c>
      <c r="AZ2917" s="68">
        <f t="shared" si="1323"/>
        <v>0</v>
      </c>
      <c r="BA2917" s="68">
        <f t="shared" si="1324"/>
        <v>0</v>
      </c>
      <c r="BC2917" s="68">
        <f t="shared" si="1315"/>
        <v>0</v>
      </c>
      <c r="BD2917" s="285"/>
    </row>
    <row r="2918" spans="1:56" s="68" customFormat="1">
      <c r="A2918" s="200"/>
      <c r="B2918" s="200"/>
      <c r="C2918" s="200"/>
      <c r="D2918" s="200"/>
      <c r="E2918" s="200"/>
      <c r="F2918" s="200"/>
      <c r="G2918" s="200"/>
      <c r="H2918" s="201"/>
      <c r="I2918" s="202"/>
      <c r="J2918" s="200"/>
      <c r="K2918" s="176"/>
      <c r="L2918" s="176"/>
      <c r="M2918" s="176"/>
      <c r="N2918" s="286"/>
      <c r="O2918" s="286"/>
      <c r="P2918" s="176"/>
      <c r="Q2918" s="203">
        <f t="shared" si="1316"/>
        <v>0</v>
      </c>
      <c r="R2918" s="203">
        <f t="shared" si="1317"/>
        <v>0</v>
      </c>
      <c r="S2918" s="203">
        <f t="shared" si="1318"/>
        <v>0</v>
      </c>
      <c r="T2918" s="203">
        <f t="shared" si="1319"/>
        <v>0</v>
      </c>
      <c r="U2918" s="203">
        <f t="shared" si="1320"/>
        <v>0</v>
      </c>
      <c r="V2918" s="175">
        <f>IF(Q2918&gt;0,VLOOKUP(Q2918,Jahresfaktoren!$A$11:$B$24,2,),0)</f>
        <v>0</v>
      </c>
      <c r="W2918" s="175">
        <f>IF(R2918&gt;0,VLOOKUP(R2918,Jahresfaktoren!$D$11:$E$24,2,),0)</f>
        <v>0</v>
      </c>
      <c r="X2918" s="175">
        <f>IF(S2918&gt;0,VLOOKUP(S2918,Jahresfaktoren!$A$28:$B$29,2,),0)</f>
        <v>0</v>
      </c>
      <c r="Y2918" s="175">
        <f>IF(T2918&gt;0,VLOOKUP(T2918,Jahresfaktoren!$A$28:$B$29,2,),0)</f>
        <v>0</v>
      </c>
      <c r="Z2918" s="175">
        <f>IF(U2918&gt;0,VLOOKUP(U2918,Jahresfaktoren!$A$32:$B$33,2,),)</f>
        <v>0</v>
      </c>
      <c r="AA2918" s="177" t="str">
        <f t="shared" si="1300"/>
        <v/>
      </c>
      <c r="AB2918" s="177" t="str">
        <f t="shared" si="1301"/>
        <v/>
      </c>
      <c r="AC2918" s="177" t="str">
        <f t="shared" si="1302"/>
        <v/>
      </c>
      <c r="AD2918" s="177" t="str">
        <f t="shared" si="1303"/>
        <v/>
      </c>
      <c r="AE2918" s="177" t="str">
        <f t="shared" si="1304"/>
        <v/>
      </c>
      <c r="AF2918" s="178">
        <f>IF(Q2918&gt;0,VLOOKUP(H2918,Leistungszahlen!$A$11:$C$158,3,),0)</f>
        <v>0</v>
      </c>
      <c r="AG2918" s="178">
        <f>IF(R2918&gt;0,VLOOKUP(H2918,Leistungszahlen!$A$11:$F$158,6,),IF(T2918&gt;0,VLOOKUP(H2918,Leistungszahlen!$A$11:$F$158,6,),0))</f>
        <v>0</v>
      </c>
      <c r="AH2918" s="179">
        <f t="shared" si="1305"/>
        <v>0</v>
      </c>
      <c r="AI2918" s="179">
        <f t="shared" si="1306"/>
        <v>0</v>
      </c>
      <c r="AJ2918" s="179">
        <f t="shared" si="1307"/>
        <v>0</v>
      </c>
      <c r="AK2918" s="179">
        <f t="shared" si="1308"/>
        <v>0</v>
      </c>
      <c r="AL2918" s="179">
        <f t="shared" si="1309"/>
        <v>0</v>
      </c>
      <c r="AM2918" s="180" t="str">
        <f>IF(L2918=1,Stundensätze!$D$13,IF(L2918=2,Stundensätze!$D$17,IF(L2918=4,Stundensätze!$D$21,"")))</f>
        <v/>
      </c>
      <c r="AN2918" s="180" t="str">
        <f>IF(L2918=1,Stundensätze!$D$15,IF(L2918=2,Stundensätze!$D$19,IF(L2918=4,Stundensätze!$D$23,"")))</f>
        <v/>
      </c>
      <c r="AO2918" s="180">
        <f t="shared" si="1310"/>
        <v>0</v>
      </c>
      <c r="AP2918" s="180">
        <f t="shared" si="1311"/>
        <v>0</v>
      </c>
      <c r="AQ2918" s="192" t="str">
        <f t="shared" si="1312"/>
        <v/>
      </c>
      <c r="AR2918" s="192" t="str">
        <f t="shared" si="1313"/>
        <v/>
      </c>
      <c r="AS2918" s="193">
        <f t="shared" si="1314"/>
        <v>0</v>
      </c>
      <c r="AT2918" s="258">
        <f>IF(K2918=0,0,VLOOKUP(K2918,Kostenstellen!A:B,2,FALSE))</f>
        <v>0</v>
      </c>
      <c r="AU2918" s="68" t="str">
        <f t="shared" si="1321"/>
        <v/>
      </c>
      <c r="AV2918" s="68" t="str">
        <f t="shared" si="1322"/>
        <v/>
      </c>
      <c r="AW2918" s="68">
        <f>IF(AF2918=0,0,VLOOKUP($H2918,Leistungszahlen!$A$11:$H$158,4,FALSE))</f>
        <v>0</v>
      </c>
      <c r="AX2918" s="68">
        <f>IF(AF2918=0,0,VLOOKUP($H2918,Leistungszahlen!$A$11:$H$158,5,FALSE))</f>
        <v>0</v>
      </c>
      <c r="AY2918" s="68">
        <f>IF(AG2918=0,0,VLOOKUP($H2918,Leistungszahlen!$A$11:$H$158,6,FALSE))</f>
        <v>0</v>
      </c>
      <c r="AZ2918" s="68">
        <f t="shared" si="1323"/>
        <v>0</v>
      </c>
      <c r="BA2918" s="68">
        <f t="shared" si="1324"/>
        <v>0</v>
      </c>
      <c r="BC2918" s="68">
        <f t="shared" si="1315"/>
        <v>0</v>
      </c>
      <c r="BD2918" s="285"/>
    </row>
    <row r="2919" spans="1:56" s="24" customFormat="1">
      <c r="A2919" s="289"/>
      <c r="B2919" s="289"/>
      <c r="C2919" s="289"/>
      <c r="D2919" s="289"/>
      <c r="E2919" s="289"/>
      <c r="F2919" s="289"/>
      <c r="G2919" s="290"/>
      <c r="H2919" s="291"/>
      <c r="I2919" s="458">
        <f>SUM(I10:I2918)</f>
        <v>29703.761999999722</v>
      </c>
      <c r="J2919" s="459"/>
      <c r="K2919" s="292"/>
      <c r="L2919" s="292"/>
      <c r="M2919" s="292"/>
      <c r="N2919" s="292"/>
      <c r="O2919" s="292"/>
      <c r="P2919" s="292"/>
      <c r="Q2919" s="293"/>
      <c r="R2919" s="293"/>
      <c r="S2919" s="294"/>
      <c r="T2919" s="294"/>
      <c r="U2919" s="295"/>
      <c r="V2919" s="293"/>
      <c r="W2919" s="293"/>
      <c r="X2919" s="294"/>
      <c r="Y2919" s="294"/>
      <c r="Z2919" s="295"/>
      <c r="AA2919" s="296">
        <f>SUM(AA10:AA2918)</f>
        <v>5298166.9099999974</v>
      </c>
      <c r="AB2919" s="293">
        <f>SUM(AB10:AB2918)</f>
        <v>2006405.6799999992</v>
      </c>
      <c r="AC2919" s="294">
        <f>SUM(AC10:AC2918)</f>
        <v>123340.50000000001</v>
      </c>
      <c r="AD2919" s="294">
        <f>SUM(AD10:AD2918)</f>
        <v>0</v>
      </c>
      <c r="AE2919" s="295">
        <f>SUM(AE10:AE2918)</f>
        <v>6167.024999999996</v>
      </c>
      <c r="AF2919" s="297"/>
      <c r="AG2919" s="297"/>
      <c r="AH2919" s="293" t="e">
        <f>SUM(AH10:AH2918)</f>
        <v>#DIV/0!</v>
      </c>
      <c r="AI2919" s="293" t="e">
        <f>SUM(AI10:AI2918)</f>
        <v>#DIV/0!</v>
      </c>
      <c r="AJ2919" s="294" t="e">
        <f>SUM(AJ10:AJ2918)</f>
        <v>#DIV/0!</v>
      </c>
      <c r="AK2919" s="294">
        <f>SUM(AK10:AK2918)</f>
        <v>0</v>
      </c>
      <c r="AL2919" s="295" t="e">
        <f>SUM(AL10:AL2918)</f>
        <v>#DIV/0!</v>
      </c>
      <c r="AM2919" s="292"/>
      <c r="AN2919" s="292"/>
      <c r="AO2919" s="292"/>
      <c r="AP2919" s="292"/>
      <c r="AQ2919" s="298" t="e">
        <f>SUM(AQ10:AQ2918)</f>
        <v>#DIV/0!</v>
      </c>
      <c r="AR2919" s="298" t="e">
        <f>SUM(AR10:AR2918)</f>
        <v>#DIV/0!</v>
      </c>
      <c r="AS2919" s="299" t="e">
        <f>SUM(AS10:AS2918)</f>
        <v>#DIV/0!</v>
      </c>
      <c r="AT2919" s="299"/>
      <c r="BA2919" s="262">
        <f>SUM(BA10:BA2918)</f>
        <v>0</v>
      </c>
      <c r="BB2919" s="262">
        <f>SUM(BB10:BB2918)</f>
        <v>0</v>
      </c>
      <c r="BD2919" s="284"/>
    </row>
    <row r="2920" spans="1:56">
      <c r="H2920" s="304"/>
      <c r="I2920" s="72"/>
      <c r="J2920" s="72"/>
      <c r="K2920" s="72"/>
    </row>
    <row r="2921" spans="1:56">
      <c r="H2921" s="304"/>
      <c r="I2921" s="72"/>
      <c r="J2921" s="72"/>
      <c r="K2921" s="72"/>
      <c r="L2921" s="70" t="s">
        <v>135</v>
      </c>
      <c r="AM2921" s="72" t="e">
        <f>SUM(AA2919:AE2919)/AS2919</f>
        <v>#DIV/0!</v>
      </c>
    </row>
    <row r="2922" spans="1:56">
      <c r="H2922" s="304"/>
      <c r="I2922" s="72"/>
      <c r="J2922" s="72"/>
      <c r="K2922" s="72"/>
      <c r="L2922" s="70" t="s">
        <v>136</v>
      </c>
      <c r="AM2922" s="72" t="e">
        <f>AQ2919/AS2919</f>
        <v>#DIV/0!</v>
      </c>
    </row>
    <row r="2923" spans="1:56">
      <c r="H2923" s="304"/>
      <c r="I2923" s="72"/>
      <c r="J2923" s="72"/>
      <c r="K2923" s="72"/>
    </row>
    <row r="2924" spans="1:56">
      <c r="H2924" s="304"/>
      <c r="I2924" s="72"/>
      <c r="J2924" s="72"/>
      <c r="K2924" s="72"/>
    </row>
    <row r="2925" spans="1:56">
      <c r="H2925" s="304"/>
      <c r="I2925" s="72"/>
      <c r="J2925" s="72"/>
      <c r="K2925" s="72"/>
    </row>
    <row r="2926" spans="1:56">
      <c r="H2926" s="304"/>
      <c r="I2926" s="72"/>
      <c r="J2926" s="72"/>
      <c r="K2926" s="72"/>
    </row>
    <row r="2927" spans="1:56">
      <c r="H2927" s="304"/>
      <c r="I2927" s="72"/>
      <c r="J2927" s="72"/>
      <c r="K2927" s="72"/>
    </row>
    <row r="2928" spans="1:56">
      <c r="H2928" s="304"/>
      <c r="I2928" s="72"/>
      <c r="J2928" s="72"/>
      <c r="K2928" s="72"/>
    </row>
    <row r="2929" spans="8:11">
      <c r="H2929" s="304"/>
      <c r="I2929" s="72"/>
      <c r="J2929" s="72"/>
      <c r="K2929" s="72"/>
    </row>
    <row r="2930" spans="8:11">
      <c r="H2930" s="304"/>
      <c r="I2930" s="72"/>
      <c r="J2930" s="72"/>
      <c r="K2930" s="72"/>
    </row>
    <row r="2931" spans="8:11">
      <c r="H2931" s="304"/>
      <c r="I2931" s="72"/>
      <c r="J2931" s="72"/>
      <c r="K2931" s="72"/>
    </row>
    <row r="2932" spans="8:11">
      <c r="H2932" s="304"/>
      <c r="I2932" s="72"/>
      <c r="J2932" s="72"/>
      <c r="K2932" s="72"/>
    </row>
    <row r="2933" spans="8:11">
      <c r="H2933" s="304"/>
      <c r="I2933" s="72"/>
      <c r="J2933" s="72"/>
      <c r="K2933" s="72"/>
    </row>
    <row r="2934" spans="8:11">
      <c r="H2934" s="304"/>
      <c r="I2934" s="72"/>
      <c r="J2934" s="72"/>
      <c r="K2934" s="72"/>
    </row>
    <row r="2935" spans="8:11">
      <c r="H2935" s="304"/>
      <c r="I2935" s="72"/>
      <c r="J2935" s="72"/>
      <c r="K2935" s="72"/>
    </row>
    <row r="2936" spans="8:11">
      <c r="H2936" s="304"/>
      <c r="I2936" s="72"/>
      <c r="J2936" s="72"/>
      <c r="K2936" s="72"/>
    </row>
    <row r="2937" spans="8:11">
      <c r="H2937" s="304"/>
      <c r="I2937" s="72"/>
      <c r="J2937" s="72"/>
      <c r="K2937" s="72"/>
    </row>
    <row r="2938" spans="8:11">
      <c r="H2938" s="304"/>
      <c r="I2938" s="72"/>
      <c r="J2938" s="72"/>
      <c r="K2938" s="72"/>
    </row>
    <row r="2939" spans="8:11">
      <c r="H2939" s="304"/>
      <c r="I2939" s="72"/>
      <c r="J2939" s="72"/>
      <c r="K2939" s="72"/>
    </row>
    <row r="2940" spans="8:11">
      <c r="H2940" s="304"/>
      <c r="I2940" s="72"/>
      <c r="J2940" s="72"/>
      <c r="K2940" s="72"/>
    </row>
    <row r="2941" spans="8:11">
      <c r="H2941" s="304"/>
      <c r="I2941" s="72"/>
      <c r="J2941" s="72"/>
      <c r="K2941" s="72"/>
    </row>
    <row r="2942" spans="8:11">
      <c r="H2942" s="304"/>
      <c r="I2942" s="72"/>
      <c r="J2942" s="72"/>
      <c r="K2942" s="72"/>
    </row>
    <row r="2943" spans="8:11">
      <c r="I2943" s="72"/>
      <c r="J2943" s="72"/>
      <c r="K2943" s="72"/>
    </row>
    <row r="2944" spans="8:11">
      <c r="I2944" s="72"/>
      <c r="J2944" s="72"/>
      <c r="K2944" s="72"/>
    </row>
    <row r="2945" spans="9:11">
      <c r="I2945" s="72"/>
      <c r="J2945" s="72"/>
      <c r="K2945" s="72"/>
    </row>
    <row r="2946" spans="9:11">
      <c r="I2946" s="72"/>
      <c r="J2946" s="72"/>
      <c r="K2946" s="72"/>
    </row>
    <row r="2947" spans="9:11">
      <c r="I2947" s="72"/>
      <c r="J2947" s="72"/>
      <c r="K2947" s="72"/>
    </row>
    <row r="2948" spans="9:11">
      <c r="I2948" s="72"/>
      <c r="J2948" s="72"/>
      <c r="K2948" s="72"/>
    </row>
    <row r="2949" spans="9:11">
      <c r="I2949" s="72"/>
      <c r="J2949" s="72"/>
      <c r="K2949" s="72"/>
    </row>
    <row r="2950" spans="9:11">
      <c r="I2950" s="72"/>
      <c r="J2950" s="72"/>
      <c r="K2950" s="72"/>
    </row>
    <row r="2951" spans="9:11">
      <c r="I2951" s="72"/>
      <c r="J2951" s="72"/>
      <c r="K2951" s="72"/>
    </row>
    <row r="2952" spans="9:11">
      <c r="I2952" s="72"/>
      <c r="J2952" s="72"/>
      <c r="K2952" s="72"/>
    </row>
    <row r="2953" spans="9:11">
      <c r="I2953" s="72"/>
      <c r="J2953" s="72"/>
      <c r="K2953" s="72"/>
    </row>
    <row r="2954" spans="9:11">
      <c r="I2954" s="72"/>
      <c r="J2954" s="72"/>
      <c r="K2954" s="72"/>
    </row>
    <row r="2955" spans="9:11">
      <c r="I2955" s="72"/>
      <c r="J2955" s="72"/>
      <c r="K2955" s="72"/>
    </row>
    <row r="2956" spans="9:11">
      <c r="I2956" s="72"/>
      <c r="J2956" s="72"/>
      <c r="K2956" s="72"/>
    </row>
    <row r="2957" spans="9:11">
      <c r="I2957" s="72"/>
      <c r="J2957" s="72"/>
      <c r="K2957" s="72"/>
    </row>
    <row r="2958" spans="9:11">
      <c r="I2958" s="72"/>
      <c r="J2958" s="72"/>
      <c r="K2958" s="72"/>
    </row>
    <row r="2959" spans="9:11">
      <c r="I2959" s="72"/>
      <c r="J2959" s="72"/>
      <c r="K2959" s="72"/>
    </row>
    <row r="2960" spans="9:11">
      <c r="I2960" s="72"/>
      <c r="J2960" s="72"/>
      <c r="K2960" s="72"/>
    </row>
    <row r="2961" spans="9:11">
      <c r="I2961" s="72"/>
      <c r="J2961" s="72"/>
      <c r="K2961" s="72"/>
    </row>
    <row r="2962" spans="9:11">
      <c r="I2962" s="72"/>
      <c r="J2962" s="72"/>
      <c r="K2962" s="72"/>
    </row>
    <row r="2963" spans="9:11">
      <c r="I2963" s="72"/>
      <c r="J2963" s="72"/>
      <c r="K2963" s="72"/>
    </row>
    <row r="2964" spans="9:11">
      <c r="I2964" s="72"/>
      <c r="J2964" s="72"/>
      <c r="K2964" s="72"/>
    </row>
    <row r="2965" spans="9:11">
      <c r="I2965" s="72"/>
      <c r="J2965" s="72"/>
      <c r="K2965" s="72"/>
    </row>
    <row r="2966" spans="9:11">
      <c r="I2966" s="72"/>
      <c r="J2966" s="72"/>
      <c r="K2966" s="72"/>
    </row>
    <row r="2967" spans="9:11">
      <c r="I2967" s="72"/>
      <c r="J2967" s="72"/>
      <c r="K2967" s="72"/>
    </row>
    <row r="2968" spans="9:11">
      <c r="I2968" s="72"/>
      <c r="J2968" s="72"/>
      <c r="K2968" s="72"/>
    </row>
    <row r="2969" spans="9:11">
      <c r="I2969" s="72"/>
      <c r="J2969" s="72"/>
      <c r="K2969" s="72"/>
    </row>
    <row r="2970" spans="9:11">
      <c r="I2970" s="72"/>
      <c r="J2970" s="72"/>
      <c r="K2970" s="72"/>
    </row>
    <row r="2971" spans="9:11">
      <c r="I2971" s="72"/>
      <c r="J2971" s="72"/>
      <c r="K2971" s="72"/>
    </row>
    <row r="2972" spans="9:11">
      <c r="I2972" s="72"/>
      <c r="J2972" s="72"/>
      <c r="K2972" s="72"/>
    </row>
    <row r="2973" spans="9:11">
      <c r="I2973" s="72"/>
      <c r="J2973" s="72"/>
      <c r="K2973" s="72"/>
    </row>
    <row r="2974" spans="9:11">
      <c r="I2974" s="72"/>
      <c r="J2974" s="72"/>
      <c r="K2974" s="72"/>
    </row>
    <row r="2975" spans="9:11">
      <c r="I2975" s="72"/>
      <c r="J2975" s="72"/>
      <c r="K2975" s="72"/>
    </row>
    <row r="2976" spans="9:11">
      <c r="I2976" s="72"/>
      <c r="J2976" s="72"/>
      <c r="K2976" s="72"/>
    </row>
    <row r="2977" spans="9:11">
      <c r="I2977" s="72"/>
      <c r="J2977" s="72"/>
      <c r="K2977" s="72"/>
    </row>
    <row r="2978" spans="9:11">
      <c r="I2978" s="72"/>
      <c r="J2978" s="72"/>
      <c r="K2978" s="72"/>
    </row>
    <row r="2979" spans="9:11">
      <c r="I2979" s="72"/>
      <c r="J2979" s="72"/>
      <c r="K2979" s="72"/>
    </row>
    <row r="2980" spans="9:11">
      <c r="I2980" s="72"/>
      <c r="J2980" s="72"/>
      <c r="K2980" s="72"/>
    </row>
    <row r="2981" spans="9:11">
      <c r="I2981" s="72"/>
      <c r="J2981" s="72"/>
      <c r="K2981" s="72"/>
    </row>
    <row r="2982" spans="9:11">
      <c r="I2982" s="72"/>
      <c r="J2982" s="72"/>
      <c r="K2982" s="72"/>
    </row>
    <row r="2983" spans="9:11">
      <c r="I2983" s="72"/>
      <c r="J2983" s="72"/>
      <c r="K2983" s="72"/>
    </row>
    <row r="2984" spans="9:11">
      <c r="I2984" s="72"/>
      <c r="J2984" s="72"/>
      <c r="K2984" s="72"/>
    </row>
    <row r="2985" spans="9:11">
      <c r="I2985" s="72"/>
      <c r="J2985" s="72"/>
      <c r="K2985" s="72"/>
    </row>
    <row r="2986" spans="9:11">
      <c r="I2986" s="72"/>
      <c r="J2986" s="72"/>
      <c r="K2986" s="72"/>
    </row>
    <row r="2987" spans="9:11">
      <c r="I2987" s="72"/>
      <c r="J2987" s="72"/>
      <c r="K2987" s="72"/>
    </row>
    <row r="2988" spans="9:11">
      <c r="I2988" s="72"/>
      <c r="J2988" s="72"/>
      <c r="K2988" s="72"/>
    </row>
    <row r="2989" spans="9:11">
      <c r="I2989" s="72"/>
      <c r="J2989" s="72"/>
      <c r="K2989" s="72"/>
    </row>
    <row r="2990" spans="9:11">
      <c r="I2990" s="72"/>
      <c r="J2990" s="72"/>
      <c r="K2990" s="72"/>
    </row>
    <row r="2991" spans="9:11">
      <c r="I2991" s="72"/>
      <c r="J2991" s="72"/>
      <c r="K2991" s="72"/>
    </row>
    <row r="2992" spans="9:11">
      <c r="I2992" s="72"/>
      <c r="J2992" s="72"/>
      <c r="K2992" s="72"/>
    </row>
    <row r="2993" spans="9:11">
      <c r="I2993" s="72"/>
      <c r="J2993" s="72"/>
      <c r="K2993" s="72"/>
    </row>
    <row r="2994" spans="9:11">
      <c r="I2994" s="72"/>
      <c r="J2994" s="72"/>
      <c r="K2994" s="72"/>
    </row>
    <row r="2995" spans="9:11">
      <c r="I2995" s="72"/>
      <c r="J2995" s="72"/>
      <c r="K2995" s="72"/>
    </row>
    <row r="2996" spans="9:11">
      <c r="I2996" s="72"/>
      <c r="J2996" s="72"/>
      <c r="K2996" s="72"/>
    </row>
    <row r="2997" spans="9:11">
      <c r="I2997" s="72"/>
      <c r="J2997" s="72"/>
      <c r="K2997" s="72"/>
    </row>
    <row r="2998" spans="9:11">
      <c r="I2998" s="72"/>
      <c r="J2998" s="72"/>
      <c r="K2998" s="72"/>
    </row>
    <row r="2999" spans="9:11">
      <c r="I2999" s="72"/>
      <c r="J2999" s="72"/>
      <c r="K2999" s="72"/>
    </row>
    <row r="3000" spans="9:11">
      <c r="I3000" s="72"/>
      <c r="J3000" s="72"/>
      <c r="K3000" s="72"/>
    </row>
    <row r="3001" spans="9:11">
      <c r="I3001" s="72"/>
      <c r="J3001" s="72"/>
      <c r="K3001" s="72"/>
    </row>
    <row r="3002" spans="9:11">
      <c r="I3002" s="72"/>
      <c r="J3002" s="72"/>
      <c r="K3002" s="72"/>
    </row>
    <row r="3003" spans="9:11">
      <c r="I3003" s="72"/>
      <c r="J3003" s="72"/>
      <c r="K3003" s="72"/>
    </row>
    <row r="3004" spans="9:11">
      <c r="I3004" s="72"/>
      <c r="J3004" s="72"/>
      <c r="K3004" s="72"/>
    </row>
    <row r="3005" spans="9:11">
      <c r="I3005" s="72"/>
      <c r="J3005" s="72"/>
      <c r="K3005" s="72"/>
    </row>
    <row r="3006" spans="9:11">
      <c r="I3006" s="72"/>
      <c r="J3006" s="72"/>
      <c r="K3006" s="72"/>
    </row>
    <row r="3007" spans="9:11">
      <c r="I3007" s="72"/>
      <c r="J3007" s="72"/>
      <c r="K3007" s="72"/>
    </row>
    <row r="3008" spans="9:11">
      <c r="I3008" s="72"/>
      <c r="J3008" s="72"/>
      <c r="K3008" s="72"/>
    </row>
    <row r="3009" spans="9:11">
      <c r="I3009" s="72"/>
      <c r="J3009" s="72"/>
      <c r="K3009" s="72"/>
    </row>
    <row r="3010" spans="9:11">
      <c r="I3010" s="72"/>
      <c r="J3010" s="72"/>
      <c r="K3010" s="72"/>
    </row>
    <row r="3011" spans="9:11">
      <c r="I3011" s="72"/>
      <c r="J3011" s="72"/>
      <c r="K3011" s="72"/>
    </row>
    <row r="3012" spans="9:11">
      <c r="I3012" s="72"/>
      <c r="J3012" s="72"/>
      <c r="K3012" s="72"/>
    </row>
    <row r="3013" spans="9:11">
      <c r="I3013" s="72"/>
      <c r="J3013" s="72"/>
      <c r="K3013" s="72"/>
    </row>
    <row r="3014" spans="9:11">
      <c r="I3014" s="72"/>
      <c r="J3014" s="72"/>
      <c r="K3014" s="72"/>
    </row>
    <row r="3015" spans="9:11">
      <c r="I3015" s="72"/>
      <c r="J3015" s="72"/>
      <c r="K3015" s="72"/>
    </row>
    <row r="3016" spans="9:11">
      <c r="I3016" s="72"/>
      <c r="J3016" s="72"/>
      <c r="K3016" s="72"/>
    </row>
    <row r="3017" spans="9:11">
      <c r="I3017" s="72"/>
      <c r="J3017" s="72"/>
      <c r="K3017" s="72"/>
    </row>
    <row r="3018" spans="9:11">
      <c r="I3018" s="72"/>
      <c r="J3018" s="72"/>
      <c r="K3018" s="72"/>
    </row>
    <row r="3019" spans="9:11">
      <c r="I3019" s="72"/>
      <c r="J3019" s="72"/>
      <c r="K3019" s="72"/>
    </row>
    <row r="3020" spans="9:11">
      <c r="I3020" s="72"/>
      <c r="J3020" s="72"/>
      <c r="K3020" s="72"/>
    </row>
    <row r="3021" spans="9:11">
      <c r="I3021" s="72"/>
      <c r="J3021" s="72"/>
      <c r="K3021" s="72"/>
    </row>
    <row r="3022" spans="9:11">
      <c r="I3022" s="72"/>
      <c r="J3022" s="72"/>
      <c r="K3022" s="72"/>
    </row>
    <row r="3023" spans="9:11">
      <c r="I3023" s="72"/>
      <c r="J3023" s="72"/>
      <c r="K3023" s="72"/>
    </row>
    <row r="3024" spans="9:11">
      <c r="I3024" s="72"/>
      <c r="J3024" s="72"/>
      <c r="K3024" s="72"/>
    </row>
    <row r="3025" spans="9:11">
      <c r="I3025" s="72"/>
      <c r="J3025" s="72"/>
      <c r="K3025" s="72"/>
    </row>
    <row r="3026" spans="9:11">
      <c r="I3026" s="72"/>
      <c r="J3026" s="72"/>
      <c r="K3026" s="72"/>
    </row>
    <row r="3027" spans="9:11">
      <c r="I3027" s="72"/>
      <c r="J3027" s="72"/>
      <c r="K3027" s="72"/>
    </row>
    <row r="3028" spans="9:11">
      <c r="I3028" s="72"/>
      <c r="J3028" s="72"/>
      <c r="K3028" s="72"/>
    </row>
    <row r="3029" spans="9:11">
      <c r="I3029" s="72"/>
      <c r="J3029" s="72"/>
      <c r="K3029" s="72"/>
    </row>
    <row r="3030" spans="9:11">
      <c r="I3030" s="72"/>
      <c r="J3030" s="72"/>
      <c r="K3030" s="72"/>
    </row>
    <row r="3031" spans="9:11">
      <c r="I3031" s="72"/>
      <c r="J3031" s="72"/>
      <c r="K3031" s="72"/>
    </row>
    <row r="3032" spans="9:11">
      <c r="I3032" s="72"/>
      <c r="J3032" s="72"/>
      <c r="K3032" s="72"/>
    </row>
    <row r="3033" spans="9:11">
      <c r="I3033" s="72"/>
      <c r="J3033" s="72"/>
      <c r="K3033" s="72"/>
    </row>
    <row r="3034" spans="9:11">
      <c r="I3034" s="72"/>
      <c r="J3034" s="72"/>
      <c r="K3034" s="72"/>
    </row>
    <row r="3035" spans="9:11">
      <c r="I3035" s="72"/>
      <c r="J3035" s="72"/>
      <c r="K3035" s="72"/>
    </row>
    <row r="3036" spans="9:11">
      <c r="I3036" s="72"/>
      <c r="J3036" s="72"/>
      <c r="K3036" s="72"/>
    </row>
    <row r="3037" spans="9:11">
      <c r="I3037" s="72"/>
      <c r="J3037" s="72"/>
      <c r="K3037" s="72"/>
    </row>
    <row r="3038" spans="9:11">
      <c r="I3038" s="72"/>
      <c r="J3038" s="72"/>
      <c r="K3038" s="72"/>
    </row>
    <row r="3039" spans="9:11">
      <c r="I3039" s="72"/>
      <c r="J3039" s="72"/>
      <c r="K3039" s="72"/>
    </row>
    <row r="3040" spans="9:11">
      <c r="I3040" s="72"/>
      <c r="J3040" s="72"/>
      <c r="K3040" s="72"/>
    </row>
    <row r="3041" spans="9:11">
      <c r="I3041" s="72"/>
      <c r="J3041" s="72"/>
      <c r="K3041" s="72"/>
    </row>
    <row r="3042" spans="9:11">
      <c r="I3042" s="72"/>
      <c r="J3042" s="72"/>
      <c r="K3042" s="72"/>
    </row>
    <row r="3043" spans="9:11">
      <c r="I3043" s="72"/>
      <c r="J3043" s="72"/>
      <c r="K3043" s="72"/>
    </row>
    <row r="3044" spans="9:11">
      <c r="I3044" s="72"/>
      <c r="J3044" s="72"/>
      <c r="K3044" s="72"/>
    </row>
    <row r="3045" spans="9:11">
      <c r="I3045" s="72"/>
      <c r="J3045" s="72"/>
      <c r="K3045" s="72"/>
    </row>
    <row r="3046" spans="9:11">
      <c r="I3046" s="72"/>
      <c r="J3046" s="72"/>
      <c r="K3046" s="72"/>
    </row>
    <row r="3047" spans="9:11">
      <c r="I3047" s="72"/>
      <c r="J3047" s="72"/>
      <c r="K3047" s="72"/>
    </row>
    <row r="3048" spans="9:11">
      <c r="I3048" s="72"/>
      <c r="J3048" s="72"/>
      <c r="K3048" s="72"/>
    </row>
    <row r="3049" spans="9:11">
      <c r="I3049" s="72"/>
      <c r="J3049" s="72"/>
      <c r="K3049" s="72"/>
    </row>
    <row r="3050" spans="9:11">
      <c r="I3050" s="72"/>
      <c r="J3050" s="72"/>
      <c r="K3050" s="72"/>
    </row>
    <row r="3051" spans="9:11">
      <c r="I3051" s="72"/>
      <c r="J3051" s="72"/>
      <c r="K3051" s="72"/>
    </row>
    <row r="3052" spans="9:11">
      <c r="I3052" s="72"/>
      <c r="J3052" s="72"/>
      <c r="K3052" s="72"/>
    </row>
    <row r="3053" spans="9:11">
      <c r="I3053" s="72"/>
      <c r="J3053" s="72"/>
      <c r="K3053" s="72"/>
    </row>
    <row r="3054" spans="9:11">
      <c r="I3054" s="72"/>
      <c r="J3054" s="72"/>
      <c r="K3054" s="72"/>
    </row>
    <row r="3055" spans="9:11">
      <c r="I3055" s="72"/>
      <c r="J3055" s="72"/>
      <c r="K3055" s="72"/>
    </row>
    <row r="3056" spans="9:11">
      <c r="I3056" s="72"/>
      <c r="J3056" s="72"/>
      <c r="K3056" s="72"/>
    </row>
    <row r="3057" spans="9:11">
      <c r="I3057" s="72"/>
      <c r="J3057" s="72"/>
      <c r="K3057" s="72"/>
    </row>
    <row r="3058" spans="9:11">
      <c r="I3058" s="72"/>
      <c r="J3058" s="72"/>
      <c r="K3058" s="72"/>
    </row>
    <row r="3059" spans="9:11">
      <c r="I3059" s="72"/>
      <c r="J3059" s="72"/>
      <c r="K3059" s="72"/>
    </row>
    <row r="3060" spans="9:11">
      <c r="I3060" s="72"/>
      <c r="J3060" s="72"/>
      <c r="K3060" s="72"/>
    </row>
    <row r="3061" spans="9:11">
      <c r="I3061" s="72"/>
      <c r="J3061" s="72"/>
      <c r="K3061" s="72"/>
    </row>
    <row r="3062" spans="9:11">
      <c r="I3062" s="72"/>
      <c r="J3062" s="72"/>
      <c r="K3062" s="72"/>
    </row>
    <row r="3063" spans="9:11">
      <c r="I3063" s="72"/>
      <c r="J3063" s="72"/>
      <c r="K3063" s="72"/>
    </row>
    <row r="3064" spans="9:11">
      <c r="I3064" s="72"/>
      <c r="J3064" s="72"/>
      <c r="K3064" s="72"/>
    </row>
    <row r="3065" spans="9:11">
      <c r="I3065" s="72"/>
      <c r="J3065" s="72"/>
      <c r="K3065" s="72"/>
    </row>
    <row r="3066" spans="9:11">
      <c r="I3066" s="72"/>
      <c r="J3066" s="72"/>
      <c r="K3066" s="72"/>
    </row>
    <row r="3067" spans="9:11">
      <c r="I3067" s="72"/>
      <c r="J3067" s="72"/>
      <c r="K3067" s="72"/>
    </row>
    <row r="3068" spans="9:11">
      <c r="I3068" s="72"/>
      <c r="J3068" s="72"/>
      <c r="K3068" s="72"/>
    </row>
    <row r="3069" spans="9:11">
      <c r="I3069" s="72"/>
      <c r="J3069" s="72"/>
      <c r="K3069" s="72"/>
    </row>
    <row r="3070" spans="9:11">
      <c r="I3070" s="72"/>
      <c r="J3070" s="72"/>
      <c r="K3070" s="72"/>
    </row>
    <row r="3071" spans="9:11">
      <c r="I3071" s="72"/>
      <c r="J3071" s="72"/>
      <c r="K3071" s="72"/>
    </row>
    <row r="3072" spans="9:11">
      <c r="I3072" s="72"/>
      <c r="J3072" s="72"/>
      <c r="K3072" s="72"/>
    </row>
    <row r="3073" spans="9:11">
      <c r="I3073" s="72"/>
      <c r="J3073" s="72"/>
      <c r="K3073" s="72"/>
    </row>
    <row r="3074" spans="9:11">
      <c r="I3074" s="72"/>
      <c r="J3074" s="72"/>
      <c r="K3074" s="72"/>
    </row>
    <row r="3075" spans="9:11">
      <c r="I3075" s="72"/>
      <c r="J3075" s="72"/>
      <c r="K3075" s="72"/>
    </row>
    <row r="3076" spans="9:11">
      <c r="I3076" s="72"/>
      <c r="J3076" s="72"/>
      <c r="K3076" s="72"/>
    </row>
    <row r="3077" spans="9:11">
      <c r="I3077" s="72"/>
      <c r="J3077" s="72"/>
      <c r="K3077" s="72"/>
    </row>
    <row r="3078" spans="9:11">
      <c r="I3078" s="72"/>
      <c r="J3078" s="72"/>
      <c r="K3078" s="72"/>
    </row>
    <row r="3079" spans="9:11">
      <c r="I3079" s="72"/>
      <c r="J3079" s="72"/>
      <c r="K3079" s="72"/>
    </row>
    <row r="3080" spans="9:11">
      <c r="I3080" s="72"/>
      <c r="J3080" s="72"/>
      <c r="K3080" s="72"/>
    </row>
    <row r="3081" spans="9:11">
      <c r="I3081" s="72"/>
      <c r="J3081" s="72"/>
      <c r="K3081" s="72"/>
    </row>
    <row r="3082" spans="9:11">
      <c r="I3082" s="72"/>
      <c r="J3082" s="72"/>
      <c r="K3082" s="72"/>
    </row>
    <row r="3083" spans="9:11">
      <c r="I3083" s="72"/>
      <c r="J3083" s="72"/>
      <c r="K3083" s="72"/>
    </row>
    <row r="3084" spans="9:11">
      <c r="I3084" s="72"/>
      <c r="J3084" s="72"/>
      <c r="K3084" s="72"/>
    </row>
    <row r="3085" spans="9:11">
      <c r="I3085" s="72"/>
      <c r="J3085" s="72"/>
      <c r="K3085" s="72"/>
    </row>
    <row r="3086" spans="9:11">
      <c r="I3086" s="72"/>
      <c r="J3086" s="72"/>
      <c r="K3086" s="72"/>
    </row>
    <row r="3087" spans="9:11">
      <c r="I3087" s="72"/>
      <c r="J3087" s="72"/>
      <c r="K3087" s="72"/>
    </row>
    <row r="3088" spans="9:11">
      <c r="I3088" s="72"/>
      <c r="J3088" s="72"/>
      <c r="K3088" s="72"/>
    </row>
    <row r="3089" spans="9:11">
      <c r="I3089" s="72"/>
      <c r="J3089" s="72"/>
      <c r="K3089" s="72"/>
    </row>
    <row r="3090" spans="9:11">
      <c r="I3090" s="72"/>
      <c r="J3090" s="72"/>
      <c r="K3090" s="72"/>
    </row>
    <row r="3091" spans="9:11">
      <c r="I3091" s="72"/>
      <c r="J3091" s="72"/>
      <c r="K3091" s="72"/>
    </row>
    <row r="3092" spans="9:11">
      <c r="I3092" s="72"/>
      <c r="J3092" s="72"/>
      <c r="K3092" s="72"/>
    </row>
    <row r="3093" spans="9:11">
      <c r="I3093" s="72"/>
      <c r="J3093" s="72"/>
      <c r="K3093" s="72"/>
    </row>
    <row r="3094" spans="9:11">
      <c r="I3094" s="72"/>
      <c r="J3094" s="72"/>
      <c r="K3094" s="72"/>
    </row>
    <row r="3095" spans="9:11">
      <c r="I3095" s="72"/>
      <c r="J3095" s="72"/>
      <c r="K3095" s="72"/>
    </row>
    <row r="3096" spans="9:11">
      <c r="I3096" s="72"/>
      <c r="J3096" s="72"/>
      <c r="K3096" s="72"/>
    </row>
    <row r="3097" spans="9:11">
      <c r="I3097" s="72"/>
      <c r="J3097" s="72"/>
      <c r="K3097" s="72"/>
    </row>
    <row r="3098" spans="9:11">
      <c r="I3098" s="72"/>
      <c r="J3098" s="72"/>
      <c r="K3098" s="72"/>
    </row>
    <row r="3099" spans="9:11">
      <c r="I3099" s="72"/>
      <c r="J3099" s="72"/>
      <c r="K3099" s="72"/>
    </row>
    <row r="3100" spans="9:11">
      <c r="I3100" s="72"/>
      <c r="J3100" s="72"/>
      <c r="K3100" s="72"/>
    </row>
    <row r="3101" spans="9:11">
      <c r="I3101" s="72"/>
      <c r="J3101" s="72"/>
      <c r="K3101" s="72"/>
    </row>
    <row r="3102" spans="9:11">
      <c r="I3102" s="72"/>
      <c r="J3102" s="72"/>
      <c r="K3102" s="72"/>
    </row>
    <row r="3103" spans="9:11">
      <c r="I3103" s="72"/>
      <c r="J3103" s="72"/>
      <c r="K3103" s="72"/>
    </row>
    <row r="3104" spans="9:11">
      <c r="I3104" s="72"/>
      <c r="J3104" s="72"/>
      <c r="K3104" s="72"/>
    </row>
    <row r="3105" spans="9:11">
      <c r="I3105" s="72"/>
      <c r="J3105" s="72"/>
      <c r="K3105" s="72"/>
    </row>
    <row r="3106" spans="9:11">
      <c r="I3106" s="72"/>
      <c r="J3106" s="72"/>
      <c r="K3106" s="72"/>
    </row>
    <row r="3107" spans="9:11">
      <c r="I3107" s="72"/>
      <c r="J3107" s="72"/>
      <c r="K3107" s="72"/>
    </row>
    <row r="3108" spans="9:11">
      <c r="I3108" s="72"/>
      <c r="J3108" s="72"/>
      <c r="K3108" s="72"/>
    </row>
    <row r="3109" spans="9:11">
      <c r="I3109" s="72"/>
      <c r="J3109" s="72"/>
      <c r="K3109" s="72"/>
    </row>
    <row r="3110" spans="9:11">
      <c r="I3110" s="72"/>
      <c r="J3110" s="72"/>
      <c r="K3110" s="72"/>
    </row>
    <row r="3111" spans="9:11">
      <c r="I3111" s="72"/>
      <c r="J3111" s="72"/>
      <c r="K3111" s="72"/>
    </row>
    <row r="3112" spans="9:11">
      <c r="I3112" s="72"/>
      <c r="J3112" s="72"/>
      <c r="K3112" s="72"/>
    </row>
    <row r="3113" spans="9:11">
      <c r="I3113" s="72"/>
      <c r="J3113" s="72"/>
      <c r="K3113" s="72"/>
    </row>
    <row r="3114" spans="9:11">
      <c r="I3114" s="72"/>
      <c r="J3114" s="72"/>
      <c r="K3114" s="72"/>
    </row>
    <row r="3115" spans="9:11">
      <c r="I3115" s="72"/>
      <c r="J3115" s="72"/>
      <c r="K3115" s="72"/>
    </row>
    <row r="3116" spans="9:11">
      <c r="I3116" s="72"/>
      <c r="J3116" s="72"/>
      <c r="K3116" s="72"/>
    </row>
    <row r="3117" spans="9:11">
      <c r="I3117" s="72"/>
      <c r="J3117" s="72"/>
      <c r="K3117" s="72"/>
    </row>
    <row r="3118" spans="9:11">
      <c r="I3118" s="72"/>
      <c r="J3118" s="72"/>
      <c r="K3118" s="72"/>
    </row>
    <row r="3119" spans="9:11">
      <c r="I3119" s="72"/>
      <c r="J3119" s="72"/>
      <c r="K3119" s="72"/>
    </row>
    <row r="3120" spans="9:11">
      <c r="I3120" s="72"/>
      <c r="J3120" s="72"/>
      <c r="K3120" s="72"/>
    </row>
    <row r="3121" spans="9:11">
      <c r="I3121" s="72"/>
      <c r="J3121" s="72"/>
      <c r="K3121" s="72"/>
    </row>
    <row r="3122" spans="9:11">
      <c r="I3122" s="72"/>
      <c r="J3122" s="72"/>
      <c r="K3122" s="72"/>
    </row>
    <row r="3123" spans="9:11">
      <c r="I3123" s="72"/>
      <c r="J3123" s="72"/>
      <c r="K3123" s="72"/>
    </row>
    <row r="3124" spans="9:11">
      <c r="I3124" s="72"/>
      <c r="J3124" s="72"/>
      <c r="K3124" s="72"/>
    </row>
    <row r="3125" spans="9:11">
      <c r="I3125" s="72"/>
      <c r="J3125" s="72"/>
      <c r="K3125" s="72"/>
    </row>
    <row r="3126" spans="9:11">
      <c r="I3126" s="72"/>
      <c r="J3126" s="72"/>
      <c r="K3126" s="72"/>
    </row>
    <row r="3127" spans="9:11">
      <c r="I3127" s="72"/>
      <c r="J3127" s="72"/>
      <c r="K3127" s="72"/>
    </row>
    <row r="3128" spans="9:11">
      <c r="I3128" s="72"/>
      <c r="J3128" s="72"/>
      <c r="K3128" s="72"/>
    </row>
    <row r="3129" spans="9:11">
      <c r="I3129" s="72"/>
      <c r="J3129" s="72"/>
      <c r="K3129" s="72"/>
    </row>
    <row r="3130" spans="9:11">
      <c r="I3130" s="72"/>
      <c r="J3130" s="72"/>
      <c r="K3130" s="72"/>
    </row>
    <row r="3131" spans="9:11">
      <c r="I3131" s="72"/>
      <c r="J3131" s="72"/>
      <c r="K3131" s="72"/>
    </row>
    <row r="3132" spans="9:11">
      <c r="I3132" s="72"/>
      <c r="J3132" s="72"/>
      <c r="K3132" s="72"/>
    </row>
    <row r="3133" spans="9:11">
      <c r="I3133" s="72"/>
      <c r="J3133" s="72"/>
      <c r="K3133" s="72"/>
    </row>
    <row r="3134" spans="9:11">
      <c r="I3134" s="72"/>
      <c r="J3134" s="72"/>
      <c r="K3134" s="72"/>
    </row>
    <row r="3135" spans="9:11">
      <c r="I3135" s="72"/>
      <c r="J3135" s="72"/>
      <c r="K3135" s="72"/>
    </row>
    <row r="3136" spans="9:11">
      <c r="I3136" s="72"/>
      <c r="J3136" s="72"/>
      <c r="K3136" s="72"/>
    </row>
    <row r="3137" spans="9:11">
      <c r="I3137" s="72"/>
      <c r="J3137" s="72"/>
      <c r="K3137" s="72"/>
    </row>
    <row r="3138" spans="9:11">
      <c r="I3138" s="72"/>
      <c r="J3138" s="72"/>
      <c r="K3138" s="72"/>
    </row>
    <row r="3139" spans="9:11">
      <c r="I3139" s="72"/>
      <c r="J3139" s="72"/>
      <c r="K3139" s="72"/>
    </row>
    <row r="3140" spans="9:11">
      <c r="I3140" s="72"/>
      <c r="J3140" s="72"/>
      <c r="K3140" s="72"/>
    </row>
    <row r="3141" spans="9:11">
      <c r="I3141" s="72"/>
      <c r="J3141" s="72"/>
      <c r="K3141" s="72"/>
    </row>
    <row r="3142" spans="9:11">
      <c r="I3142" s="72"/>
      <c r="J3142" s="72"/>
      <c r="K3142" s="72"/>
    </row>
    <row r="3143" spans="9:11">
      <c r="I3143" s="72"/>
      <c r="J3143" s="72"/>
      <c r="K3143" s="72"/>
    </row>
    <row r="3144" spans="9:11">
      <c r="I3144" s="72"/>
      <c r="J3144" s="72"/>
      <c r="K3144" s="72"/>
    </row>
    <row r="3145" spans="9:11">
      <c r="I3145" s="72"/>
      <c r="J3145" s="72"/>
      <c r="K3145" s="72"/>
    </row>
    <row r="3146" spans="9:11">
      <c r="I3146" s="72"/>
      <c r="J3146" s="72"/>
      <c r="K3146" s="72"/>
    </row>
    <row r="3147" spans="9:11">
      <c r="I3147" s="72"/>
      <c r="J3147" s="72"/>
      <c r="K3147" s="72"/>
    </row>
    <row r="3148" spans="9:11">
      <c r="I3148" s="72"/>
      <c r="J3148" s="72"/>
      <c r="K3148" s="72"/>
    </row>
    <row r="3149" spans="9:11">
      <c r="I3149" s="72"/>
      <c r="J3149" s="72"/>
      <c r="K3149" s="72"/>
    </row>
    <row r="3150" spans="9:11">
      <c r="I3150" s="72"/>
      <c r="J3150" s="72"/>
      <c r="K3150" s="72"/>
    </row>
    <row r="3151" spans="9:11">
      <c r="I3151" s="72"/>
      <c r="J3151" s="72"/>
      <c r="K3151" s="72"/>
    </row>
    <row r="3152" spans="9:11">
      <c r="I3152" s="72"/>
      <c r="J3152" s="72"/>
      <c r="K3152" s="72"/>
    </row>
    <row r="3153" spans="9:11">
      <c r="I3153" s="72"/>
      <c r="J3153" s="72"/>
      <c r="K3153" s="72"/>
    </row>
    <row r="3154" spans="9:11">
      <c r="I3154" s="72"/>
      <c r="J3154" s="72"/>
      <c r="K3154" s="72"/>
    </row>
    <row r="3155" spans="9:11">
      <c r="I3155" s="72"/>
      <c r="J3155" s="72"/>
      <c r="K3155" s="72"/>
    </row>
    <row r="3156" spans="9:11">
      <c r="I3156" s="72"/>
      <c r="J3156" s="72"/>
      <c r="K3156" s="72"/>
    </row>
    <row r="3157" spans="9:11">
      <c r="I3157" s="72"/>
      <c r="J3157" s="72"/>
      <c r="K3157" s="72"/>
    </row>
    <row r="3158" spans="9:11">
      <c r="I3158" s="72"/>
      <c r="J3158" s="72"/>
      <c r="K3158" s="72"/>
    </row>
    <row r="3159" spans="9:11">
      <c r="I3159" s="72"/>
      <c r="J3159" s="72"/>
      <c r="K3159" s="72"/>
    </row>
    <row r="3160" spans="9:11">
      <c r="I3160" s="72"/>
      <c r="J3160" s="72"/>
      <c r="K3160" s="72"/>
    </row>
    <row r="3161" spans="9:11">
      <c r="I3161" s="72"/>
      <c r="J3161" s="72"/>
      <c r="K3161" s="72"/>
    </row>
    <row r="3162" spans="9:11">
      <c r="I3162" s="72"/>
      <c r="J3162" s="72"/>
      <c r="K3162" s="72"/>
    </row>
    <row r="3163" spans="9:11">
      <c r="I3163" s="72"/>
      <c r="J3163" s="72"/>
      <c r="K3163" s="72"/>
    </row>
    <row r="3164" spans="9:11">
      <c r="I3164" s="72"/>
      <c r="J3164" s="72"/>
      <c r="K3164" s="72"/>
    </row>
    <row r="3165" spans="9:11">
      <c r="I3165" s="72"/>
      <c r="J3165" s="72"/>
      <c r="K3165" s="72"/>
    </row>
    <row r="3166" spans="9:11">
      <c r="I3166" s="72"/>
      <c r="J3166" s="72"/>
      <c r="K3166" s="72"/>
    </row>
    <row r="3167" spans="9:11">
      <c r="I3167" s="72"/>
      <c r="J3167" s="72"/>
      <c r="K3167" s="72"/>
    </row>
    <row r="3168" spans="9:11">
      <c r="I3168" s="72"/>
      <c r="J3168" s="72"/>
      <c r="K3168" s="72"/>
    </row>
    <row r="3169" spans="9:11">
      <c r="I3169" s="72"/>
      <c r="J3169" s="72"/>
      <c r="K3169" s="72"/>
    </row>
    <row r="3170" spans="9:11">
      <c r="I3170" s="72"/>
      <c r="J3170" s="72"/>
      <c r="K3170" s="72"/>
    </row>
    <row r="3171" spans="9:11">
      <c r="I3171" s="72"/>
      <c r="J3171" s="72"/>
      <c r="K3171" s="72"/>
    </row>
    <row r="3172" spans="9:11">
      <c r="I3172" s="72"/>
      <c r="J3172" s="72"/>
      <c r="K3172" s="72"/>
    </row>
    <row r="3173" spans="9:11">
      <c r="I3173" s="72"/>
      <c r="J3173" s="72"/>
      <c r="K3173" s="72"/>
    </row>
    <row r="3174" spans="9:11">
      <c r="I3174" s="72"/>
      <c r="J3174" s="72"/>
      <c r="K3174" s="72"/>
    </row>
    <row r="3175" spans="9:11">
      <c r="I3175" s="72"/>
      <c r="J3175" s="72"/>
      <c r="K3175" s="72"/>
    </row>
    <row r="3176" spans="9:11">
      <c r="I3176" s="72"/>
      <c r="J3176" s="72"/>
      <c r="K3176" s="72"/>
    </row>
    <row r="3177" spans="9:11">
      <c r="I3177" s="72"/>
      <c r="J3177" s="72"/>
      <c r="K3177" s="72"/>
    </row>
    <row r="3178" spans="9:11">
      <c r="I3178" s="72"/>
      <c r="J3178" s="72"/>
      <c r="K3178" s="72"/>
    </row>
    <row r="3179" spans="9:11">
      <c r="I3179" s="72"/>
      <c r="J3179" s="72"/>
      <c r="K3179" s="72"/>
    </row>
    <row r="3180" spans="9:11">
      <c r="I3180" s="72"/>
      <c r="J3180" s="72"/>
      <c r="K3180" s="72"/>
    </row>
    <row r="3181" spans="9:11">
      <c r="I3181" s="72"/>
      <c r="J3181" s="72"/>
      <c r="K3181" s="72"/>
    </row>
    <row r="3182" spans="9:11">
      <c r="I3182" s="72"/>
      <c r="J3182" s="72"/>
      <c r="K3182" s="72"/>
    </row>
    <row r="3183" spans="9:11">
      <c r="I3183" s="72"/>
      <c r="J3183" s="72"/>
      <c r="K3183" s="72"/>
    </row>
    <row r="3184" spans="9:11">
      <c r="I3184" s="72"/>
      <c r="J3184" s="72"/>
      <c r="K3184" s="72"/>
    </row>
    <row r="3185" spans="9:11">
      <c r="I3185" s="72"/>
      <c r="J3185" s="72"/>
      <c r="K3185" s="72"/>
    </row>
    <row r="3186" spans="9:11">
      <c r="I3186" s="72"/>
      <c r="J3186" s="72"/>
      <c r="K3186" s="72"/>
    </row>
    <row r="3187" spans="9:11">
      <c r="I3187" s="72"/>
      <c r="J3187" s="72"/>
      <c r="K3187" s="72"/>
    </row>
    <row r="3188" spans="9:11">
      <c r="I3188" s="72"/>
      <c r="J3188" s="72"/>
      <c r="K3188" s="72"/>
    </row>
    <row r="3189" spans="9:11">
      <c r="I3189" s="72"/>
      <c r="J3189" s="72"/>
      <c r="K3189" s="72"/>
    </row>
    <row r="3190" spans="9:11">
      <c r="I3190" s="72"/>
      <c r="J3190" s="72"/>
      <c r="K3190" s="72"/>
    </row>
    <row r="3191" spans="9:11">
      <c r="I3191" s="72"/>
      <c r="J3191" s="72"/>
      <c r="K3191" s="72"/>
    </row>
    <row r="3192" spans="9:11">
      <c r="I3192" s="72"/>
      <c r="J3192" s="72"/>
      <c r="K3192" s="72"/>
    </row>
    <row r="3193" spans="9:11">
      <c r="I3193" s="72"/>
      <c r="J3193" s="72"/>
      <c r="K3193" s="72"/>
    </row>
    <row r="3194" spans="9:11">
      <c r="I3194" s="72"/>
      <c r="J3194" s="72"/>
      <c r="K3194" s="72"/>
    </row>
    <row r="3195" spans="9:11">
      <c r="I3195" s="72"/>
      <c r="J3195" s="72"/>
      <c r="K3195" s="72"/>
    </row>
    <row r="3196" spans="9:11">
      <c r="I3196" s="72"/>
      <c r="J3196" s="72"/>
      <c r="K3196" s="72"/>
    </row>
    <row r="3197" spans="9:11">
      <c r="I3197" s="72"/>
      <c r="J3197" s="72"/>
      <c r="K3197" s="72"/>
    </row>
    <row r="3198" spans="9:11">
      <c r="I3198" s="72"/>
      <c r="J3198" s="72"/>
      <c r="K3198" s="72"/>
    </row>
    <row r="3199" spans="9:11">
      <c r="I3199" s="72"/>
      <c r="J3199" s="72"/>
      <c r="K3199" s="72"/>
    </row>
    <row r="3200" spans="9:11">
      <c r="I3200" s="72"/>
      <c r="J3200" s="72"/>
      <c r="K3200" s="72"/>
    </row>
    <row r="3201" spans="9:11">
      <c r="I3201" s="72"/>
      <c r="J3201" s="72"/>
      <c r="K3201" s="72"/>
    </row>
    <row r="3202" spans="9:11">
      <c r="I3202" s="72"/>
      <c r="J3202" s="72"/>
      <c r="K3202" s="72"/>
    </row>
    <row r="3203" spans="9:11">
      <c r="I3203" s="72"/>
      <c r="J3203" s="72"/>
      <c r="K3203" s="72"/>
    </row>
    <row r="3204" spans="9:11">
      <c r="I3204" s="72"/>
      <c r="J3204" s="72"/>
      <c r="K3204" s="72"/>
    </row>
    <row r="3205" spans="9:11">
      <c r="I3205" s="72"/>
      <c r="J3205" s="72"/>
      <c r="K3205" s="72"/>
    </row>
    <row r="3206" spans="9:11">
      <c r="I3206" s="72"/>
      <c r="J3206" s="72"/>
      <c r="K3206" s="72"/>
    </row>
    <row r="3207" spans="9:11">
      <c r="I3207" s="72"/>
      <c r="J3207" s="72"/>
      <c r="K3207" s="72"/>
    </row>
    <row r="3208" spans="9:11">
      <c r="I3208" s="72"/>
      <c r="J3208" s="72"/>
      <c r="K3208" s="72"/>
    </row>
    <row r="3209" spans="9:11">
      <c r="I3209" s="72"/>
      <c r="J3209" s="72"/>
      <c r="K3209" s="72"/>
    </row>
    <row r="3210" spans="9:11">
      <c r="I3210" s="72"/>
      <c r="J3210" s="72"/>
      <c r="K3210" s="72"/>
    </row>
    <row r="3211" spans="9:11">
      <c r="I3211" s="72"/>
      <c r="J3211" s="72"/>
      <c r="K3211" s="72"/>
    </row>
    <row r="3212" spans="9:11">
      <c r="I3212" s="72"/>
      <c r="J3212" s="72"/>
      <c r="K3212" s="72"/>
    </row>
    <row r="3213" spans="9:11">
      <c r="I3213" s="72"/>
      <c r="J3213" s="72"/>
      <c r="K3213" s="72"/>
    </row>
    <row r="3214" spans="9:11">
      <c r="I3214" s="72"/>
      <c r="J3214" s="72"/>
      <c r="K3214" s="72"/>
    </row>
    <row r="3215" spans="9:11">
      <c r="I3215" s="72"/>
      <c r="J3215" s="72"/>
      <c r="K3215" s="72"/>
    </row>
    <row r="3216" spans="9:11">
      <c r="I3216" s="72"/>
      <c r="J3216" s="72"/>
      <c r="K3216" s="72"/>
    </row>
    <row r="3217" spans="9:11">
      <c r="I3217" s="72"/>
      <c r="J3217" s="72"/>
      <c r="K3217" s="72"/>
    </row>
    <row r="3218" spans="9:11">
      <c r="I3218" s="72"/>
      <c r="J3218" s="72"/>
      <c r="K3218" s="72"/>
    </row>
    <row r="3219" spans="9:11">
      <c r="I3219" s="72"/>
      <c r="J3219" s="72"/>
      <c r="K3219" s="72"/>
    </row>
    <row r="3220" spans="9:11">
      <c r="I3220" s="72"/>
      <c r="J3220" s="72"/>
      <c r="K3220" s="72"/>
    </row>
    <row r="3221" spans="9:11">
      <c r="I3221" s="72"/>
      <c r="J3221" s="72"/>
      <c r="K3221" s="72"/>
    </row>
    <row r="3222" spans="9:11">
      <c r="I3222" s="72"/>
      <c r="J3222" s="72"/>
      <c r="K3222" s="72"/>
    </row>
    <row r="3223" spans="9:11">
      <c r="I3223" s="72"/>
      <c r="J3223" s="72"/>
      <c r="K3223" s="72"/>
    </row>
    <row r="3224" spans="9:11">
      <c r="I3224" s="72"/>
      <c r="J3224" s="72"/>
      <c r="K3224" s="72"/>
    </row>
    <row r="3225" spans="9:11">
      <c r="I3225" s="72"/>
      <c r="J3225" s="72"/>
      <c r="K3225" s="72"/>
    </row>
    <row r="3226" spans="9:11">
      <c r="I3226" s="72"/>
      <c r="J3226" s="72"/>
      <c r="K3226" s="72"/>
    </row>
    <row r="3227" spans="9:11">
      <c r="I3227" s="72"/>
      <c r="J3227" s="72"/>
      <c r="K3227" s="72"/>
    </row>
    <row r="3228" spans="9:11">
      <c r="I3228" s="72"/>
      <c r="J3228" s="72"/>
      <c r="K3228" s="72"/>
    </row>
    <row r="3229" spans="9:11">
      <c r="I3229" s="72"/>
      <c r="J3229" s="72"/>
      <c r="K3229" s="72"/>
    </row>
    <row r="3230" spans="9:11">
      <c r="I3230" s="72"/>
      <c r="J3230" s="72"/>
      <c r="K3230" s="72"/>
    </row>
    <row r="3231" spans="9:11">
      <c r="I3231" s="72"/>
      <c r="J3231" s="72"/>
      <c r="K3231" s="72"/>
    </row>
    <row r="3232" spans="9:11">
      <c r="I3232" s="72"/>
      <c r="J3232" s="72"/>
      <c r="K3232" s="72"/>
    </row>
    <row r="3233" spans="9:11">
      <c r="I3233" s="72"/>
      <c r="J3233" s="72"/>
      <c r="K3233" s="72"/>
    </row>
    <row r="3234" spans="9:11">
      <c r="I3234" s="72"/>
      <c r="J3234" s="72"/>
      <c r="K3234" s="72"/>
    </row>
    <row r="3235" spans="9:11">
      <c r="I3235" s="72"/>
      <c r="J3235" s="72"/>
      <c r="K3235" s="72"/>
    </row>
    <row r="3236" spans="9:11">
      <c r="I3236" s="72"/>
      <c r="J3236" s="72"/>
      <c r="K3236" s="72"/>
    </row>
    <row r="3237" spans="9:11">
      <c r="I3237" s="72"/>
      <c r="J3237" s="72"/>
      <c r="K3237" s="72"/>
    </row>
    <row r="3238" spans="9:11">
      <c r="I3238" s="72"/>
      <c r="J3238" s="72"/>
      <c r="K3238" s="72"/>
    </row>
    <row r="3239" spans="9:11">
      <c r="I3239" s="72"/>
      <c r="J3239" s="72"/>
      <c r="K3239" s="72"/>
    </row>
    <row r="3240" spans="9:11">
      <c r="I3240" s="72"/>
      <c r="J3240" s="72"/>
      <c r="K3240" s="72"/>
    </row>
    <row r="3241" spans="9:11">
      <c r="I3241" s="72"/>
      <c r="J3241" s="72"/>
      <c r="K3241" s="72"/>
    </row>
    <row r="3242" spans="9:11">
      <c r="I3242" s="72"/>
      <c r="J3242" s="72"/>
      <c r="K3242" s="72"/>
    </row>
    <row r="3243" spans="9:11">
      <c r="I3243" s="72"/>
      <c r="J3243" s="72"/>
      <c r="K3243" s="72"/>
    </row>
    <row r="3244" spans="9:11">
      <c r="I3244" s="72"/>
      <c r="J3244" s="72"/>
      <c r="K3244" s="72"/>
    </row>
    <row r="3245" spans="9:11">
      <c r="I3245" s="72"/>
      <c r="J3245" s="72"/>
      <c r="K3245" s="72"/>
    </row>
    <row r="3246" spans="9:11">
      <c r="I3246" s="72"/>
      <c r="J3246" s="72"/>
      <c r="K3246" s="72"/>
    </row>
    <row r="3247" spans="9:11">
      <c r="I3247" s="72"/>
      <c r="J3247" s="72"/>
      <c r="K3247" s="72"/>
    </row>
    <row r="3248" spans="9:11">
      <c r="I3248" s="72"/>
      <c r="J3248" s="72"/>
      <c r="K3248" s="72"/>
    </row>
    <row r="3249" spans="9:11">
      <c r="I3249" s="72"/>
      <c r="J3249" s="72"/>
      <c r="K3249" s="72"/>
    </row>
    <row r="3250" spans="9:11">
      <c r="I3250" s="72"/>
      <c r="J3250" s="72"/>
      <c r="K3250" s="72"/>
    </row>
    <row r="3251" spans="9:11">
      <c r="I3251" s="72"/>
      <c r="J3251" s="72"/>
      <c r="K3251" s="72"/>
    </row>
    <row r="3252" spans="9:11">
      <c r="I3252" s="72"/>
      <c r="J3252" s="72"/>
      <c r="K3252" s="72"/>
    </row>
    <row r="3253" spans="9:11">
      <c r="I3253" s="72"/>
      <c r="J3253" s="72"/>
      <c r="K3253" s="72"/>
    </row>
    <row r="3254" spans="9:11">
      <c r="I3254" s="72"/>
      <c r="J3254" s="72"/>
      <c r="K3254" s="72"/>
    </row>
    <row r="3255" spans="9:11">
      <c r="I3255" s="72"/>
      <c r="J3255" s="72"/>
      <c r="K3255" s="72"/>
    </row>
    <row r="3256" spans="9:11">
      <c r="I3256" s="72"/>
      <c r="J3256" s="72"/>
      <c r="K3256" s="72"/>
    </row>
    <row r="3257" spans="9:11">
      <c r="I3257" s="72"/>
      <c r="J3257" s="72"/>
      <c r="K3257" s="72"/>
    </row>
    <row r="3258" spans="9:11">
      <c r="I3258" s="72"/>
      <c r="J3258" s="72"/>
      <c r="K3258" s="72"/>
    </row>
    <row r="3259" spans="9:11">
      <c r="I3259" s="72"/>
      <c r="J3259" s="72"/>
      <c r="K3259" s="72"/>
    </row>
    <row r="3260" spans="9:11">
      <c r="I3260" s="72"/>
      <c r="J3260" s="72"/>
      <c r="K3260" s="72"/>
    </row>
    <row r="3261" spans="9:11">
      <c r="I3261" s="72"/>
      <c r="J3261" s="72"/>
      <c r="K3261" s="72"/>
    </row>
    <row r="3262" spans="9:11">
      <c r="I3262" s="72"/>
      <c r="J3262" s="72"/>
      <c r="K3262" s="72"/>
    </row>
    <row r="3263" spans="9:11">
      <c r="I3263" s="72"/>
      <c r="J3263" s="72"/>
      <c r="K3263" s="72"/>
    </row>
    <row r="3264" spans="9:11">
      <c r="I3264" s="72"/>
      <c r="J3264" s="72"/>
      <c r="K3264" s="72"/>
    </row>
    <row r="3265" spans="9:11">
      <c r="I3265" s="72"/>
      <c r="J3265" s="72"/>
      <c r="K3265" s="72"/>
    </row>
    <row r="3266" spans="9:11">
      <c r="I3266" s="72"/>
      <c r="J3266" s="72"/>
      <c r="K3266" s="72"/>
    </row>
    <row r="3267" spans="9:11">
      <c r="I3267" s="72"/>
      <c r="J3267" s="72"/>
      <c r="K3267" s="72"/>
    </row>
    <row r="3268" spans="9:11">
      <c r="I3268" s="72"/>
      <c r="J3268" s="72"/>
      <c r="K3268" s="72"/>
    </row>
    <row r="3269" spans="9:11">
      <c r="I3269" s="72"/>
      <c r="J3269" s="72"/>
      <c r="K3269" s="72"/>
    </row>
    <row r="3270" spans="9:11">
      <c r="I3270" s="72"/>
      <c r="J3270" s="72"/>
      <c r="K3270" s="72"/>
    </row>
    <row r="3271" spans="9:11">
      <c r="I3271" s="72"/>
      <c r="J3271" s="72"/>
      <c r="K3271" s="72"/>
    </row>
    <row r="3272" spans="9:11">
      <c r="I3272" s="72"/>
      <c r="J3272" s="72"/>
      <c r="K3272" s="72"/>
    </row>
    <row r="3273" spans="9:11">
      <c r="I3273" s="72"/>
      <c r="J3273" s="72"/>
      <c r="K3273" s="72"/>
    </row>
    <row r="3274" spans="9:11">
      <c r="I3274" s="72"/>
      <c r="J3274" s="72"/>
      <c r="K3274" s="72"/>
    </row>
    <row r="3275" spans="9:11">
      <c r="I3275" s="72"/>
      <c r="J3275" s="72"/>
      <c r="K3275" s="72"/>
    </row>
    <row r="3276" spans="9:11">
      <c r="I3276" s="72"/>
      <c r="J3276" s="72"/>
      <c r="K3276" s="72"/>
    </row>
    <row r="3277" spans="9:11">
      <c r="I3277" s="72"/>
      <c r="J3277" s="72"/>
      <c r="K3277" s="72"/>
    </row>
    <row r="3278" spans="9:11">
      <c r="I3278" s="72"/>
      <c r="J3278" s="72"/>
      <c r="K3278" s="72"/>
    </row>
    <row r="3279" spans="9:11">
      <c r="I3279" s="72"/>
      <c r="J3279" s="72"/>
      <c r="K3279" s="72"/>
    </row>
    <row r="3280" spans="9:11">
      <c r="I3280" s="72"/>
      <c r="J3280" s="72"/>
      <c r="K3280" s="72"/>
    </row>
    <row r="3281" spans="9:11">
      <c r="I3281" s="72"/>
      <c r="J3281" s="72"/>
      <c r="K3281" s="72"/>
    </row>
    <row r="3282" spans="9:11">
      <c r="I3282" s="72"/>
      <c r="J3282" s="72"/>
      <c r="K3282" s="72"/>
    </row>
    <row r="3283" spans="9:11">
      <c r="I3283" s="72"/>
      <c r="J3283" s="72"/>
      <c r="K3283" s="72"/>
    </row>
    <row r="3284" spans="9:11">
      <c r="I3284" s="72"/>
      <c r="J3284" s="72"/>
      <c r="K3284" s="72"/>
    </row>
    <row r="3285" spans="9:11">
      <c r="I3285" s="72"/>
      <c r="J3285" s="72"/>
      <c r="K3285" s="72"/>
    </row>
    <row r="3286" spans="9:11">
      <c r="I3286" s="72"/>
      <c r="J3286" s="72"/>
      <c r="K3286" s="72"/>
    </row>
    <row r="3287" spans="9:11">
      <c r="I3287" s="72"/>
      <c r="J3287" s="72"/>
      <c r="K3287" s="72"/>
    </row>
    <row r="3288" spans="9:11">
      <c r="I3288" s="72"/>
      <c r="J3288" s="72"/>
      <c r="K3288" s="72"/>
    </row>
    <row r="3289" spans="9:11">
      <c r="I3289" s="72"/>
      <c r="J3289" s="72"/>
      <c r="K3289" s="72"/>
    </row>
    <row r="3290" spans="9:11">
      <c r="I3290" s="72"/>
      <c r="J3290" s="72"/>
      <c r="K3290" s="72"/>
    </row>
    <row r="3291" spans="9:11">
      <c r="I3291" s="72"/>
      <c r="J3291" s="72"/>
      <c r="K3291" s="72"/>
    </row>
    <row r="3292" spans="9:11">
      <c r="I3292" s="72"/>
      <c r="J3292" s="72"/>
      <c r="K3292" s="72"/>
    </row>
    <row r="3293" spans="9:11">
      <c r="I3293" s="72"/>
      <c r="J3293" s="72"/>
      <c r="K3293" s="72"/>
    </row>
    <row r="3294" spans="9:11">
      <c r="I3294" s="72"/>
      <c r="J3294" s="72"/>
      <c r="K3294" s="72"/>
    </row>
    <row r="3295" spans="9:11">
      <c r="I3295" s="72"/>
      <c r="J3295" s="72"/>
      <c r="K3295" s="72"/>
    </row>
    <row r="3296" spans="9:11">
      <c r="I3296" s="72"/>
      <c r="J3296" s="72"/>
      <c r="K3296" s="72"/>
    </row>
    <row r="3297" spans="9:11">
      <c r="I3297" s="72"/>
      <c r="J3297" s="72"/>
      <c r="K3297" s="72"/>
    </row>
    <row r="3298" spans="9:11">
      <c r="I3298" s="72"/>
      <c r="J3298" s="72"/>
      <c r="K3298" s="72"/>
    </row>
    <row r="3299" spans="9:11">
      <c r="I3299" s="72"/>
      <c r="J3299" s="72"/>
      <c r="K3299" s="72"/>
    </row>
    <row r="3300" spans="9:11">
      <c r="I3300" s="72"/>
      <c r="J3300" s="72"/>
      <c r="K3300" s="72"/>
    </row>
    <row r="3301" spans="9:11">
      <c r="I3301" s="72"/>
      <c r="J3301" s="72"/>
      <c r="K3301" s="72"/>
    </row>
    <row r="3302" spans="9:11">
      <c r="I3302" s="72"/>
      <c r="J3302" s="72"/>
      <c r="K3302" s="72"/>
    </row>
    <row r="3303" spans="9:11">
      <c r="I3303" s="72"/>
      <c r="J3303" s="72"/>
      <c r="K3303" s="72"/>
    </row>
    <row r="3304" spans="9:11">
      <c r="I3304" s="72"/>
      <c r="J3304" s="72"/>
      <c r="K3304" s="72"/>
    </row>
    <row r="3305" spans="9:11">
      <c r="I3305" s="72"/>
      <c r="J3305" s="72"/>
      <c r="K3305" s="72"/>
    </row>
    <row r="3306" spans="9:11">
      <c r="I3306" s="72"/>
      <c r="J3306" s="72"/>
      <c r="K3306" s="72"/>
    </row>
    <row r="3307" spans="9:11">
      <c r="I3307" s="72"/>
      <c r="J3307" s="72"/>
      <c r="K3307" s="72"/>
    </row>
    <row r="3308" spans="9:11">
      <c r="I3308" s="72"/>
      <c r="J3308" s="72"/>
      <c r="K3308" s="72"/>
    </row>
    <row r="3309" spans="9:11">
      <c r="I3309" s="72"/>
      <c r="J3309" s="72"/>
      <c r="K3309" s="72"/>
    </row>
    <row r="3310" spans="9:11">
      <c r="I3310" s="72"/>
      <c r="J3310" s="72"/>
      <c r="K3310" s="72"/>
    </row>
    <row r="3311" spans="9:11">
      <c r="I3311" s="72"/>
      <c r="J3311" s="72"/>
      <c r="K3311" s="72"/>
    </row>
    <row r="3312" spans="9:11">
      <c r="I3312" s="72"/>
      <c r="J3312" s="72"/>
      <c r="K3312" s="72"/>
    </row>
    <row r="3313" spans="9:11">
      <c r="I3313" s="72"/>
      <c r="J3313" s="72"/>
      <c r="K3313" s="72"/>
    </row>
    <row r="3314" spans="9:11">
      <c r="I3314" s="72"/>
      <c r="J3314" s="72"/>
      <c r="K3314" s="72"/>
    </row>
    <row r="3315" spans="9:11">
      <c r="I3315" s="72"/>
      <c r="J3315" s="72"/>
      <c r="K3315" s="72"/>
    </row>
    <row r="3316" spans="9:11">
      <c r="I3316" s="72"/>
      <c r="J3316" s="72"/>
      <c r="K3316" s="72"/>
    </row>
    <row r="3317" spans="9:11">
      <c r="I3317" s="72"/>
      <c r="J3317" s="72"/>
      <c r="K3317" s="72"/>
    </row>
    <row r="3318" spans="9:11">
      <c r="I3318" s="72"/>
      <c r="J3318" s="72"/>
      <c r="K3318" s="72"/>
    </row>
    <row r="3319" spans="9:11">
      <c r="I3319" s="72"/>
      <c r="J3319" s="72"/>
      <c r="K3319" s="72"/>
    </row>
    <row r="3320" spans="9:11">
      <c r="I3320" s="72"/>
      <c r="J3320" s="72"/>
      <c r="K3320" s="72"/>
    </row>
    <row r="3321" spans="9:11">
      <c r="I3321" s="72"/>
      <c r="J3321" s="72"/>
      <c r="K3321" s="72"/>
    </row>
    <row r="3322" spans="9:11">
      <c r="I3322" s="72"/>
      <c r="J3322" s="72"/>
      <c r="K3322" s="72"/>
    </row>
    <row r="3323" spans="9:11">
      <c r="I3323" s="72"/>
      <c r="J3323" s="72"/>
      <c r="K3323" s="72"/>
    </row>
    <row r="3324" spans="9:11">
      <c r="I3324" s="72"/>
      <c r="J3324" s="72"/>
      <c r="K3324" s="72"/>
    </row>
    <row r="3325" spans="9:11">
      <c r="I3325" s="72"/>
      <c r="J3325" s="72"/>
      <c r="K3325" s="72"/>
    </row>
    <row r="3326" spans="9:11">
      <c r="I3326" s="72"/>
      <c r="J3326" s="72"/>
      <c r="K3326" s="72"/>
    </row>
    <row r="3327" spans="9:11">
      <c r="I3327" s="72"/>
      <c r="J3327" s="72"/>
      <c r="K3327" s="72"/>
    </row>
    <row r="3328" spans="9:11">
      <c r="I3328" s="72"/>
      <c r="J3328" s="72"/>
      <c r="K3328" s="72"/>
    </row>
    <row r="3329" spans="9:11">
      <c r="I3329" s="72"/>
      <c r="J3329" s="72"/>
      <c r="K3329" s="72"/>
    </row>
    <row r="3330" spans="9:11">
      <c r="I3330" s="72"/>
      <c r="J3330" s="72"/>
      <c r="K3330" s="72"/>
    </row>
    <row r="3331" spans="9:11">
      <c r="I3331" s="72"/>
      <c r="J3331" s="72"/>
      <c r="K3331" s="72"/>
    </row>
    <row r="3332" spans="9:11">
      <c r="I3332" s="72"/>
      <c r="J3332" s="72"/>
      <c r="K3332" s="72"/>
    </row>
    <row r="3333" spans="9:11">
      <c r="I3333" s="72"/>
      <c r="J3333" s="72"/>
      <c r="K3333" s="72"/>
    </row>
    <row r="3334" spans="9:11">
      <c r="I3334" s="72"/>
      <c r="J3334" s="72"/>
      <c r="K3334" s="72"/>
    </row>
    <row r="3335" spans="9:11">
      <c r="I3335" s="72"/>
      <c r="J3335" s="72"/>
      <c r="K3335" s="72"/>
    </row>
    <row r="3336" spans="9:11">
      <c r="I3336" s="72"/>
      <c r="J3336" s="72"/>
      <c r="K3336" s="72"/>
    </row>
    <row r="3337" spans="9:11">
      <c r="I3337" s="72"/>
      <c r="J3337" s="72"/>
      <c r="K3337" s="72"/>
    </row>
    <row r="3338" spans="9:11">
      <c r="I3338" s="72"/>
      <c r="J3338" s="72"/>
      <c r="K3338" s="72"/>
    </row>
    <row r="3339" spans="9:11">
      <c r="I3339" s="72"/>
      <c r="J3339" s="72"/>
      <c r="K3339" s="72"/>
    </row>
    <row r="3340" spans="9:11">
      <c r="I3340" s="72"/>
      <c r="J3340" s="72"/>
      <c r="K3340" s="72"/>
    </row>
    <row r="3341" spans="9:11">
      <c r="I3341" s="72"/>
      <c r="J3341" s="72"/>
      <c r="K3341" s="72"/>
    </row>
    <row r="3342" spans="9:11">
      <c r="I3342" s="72"/>
      <c r="J3342" s="72"/>
      <c r="K3342" s="72"/>
    </row>
    <row r="3343" spans="9:11">
      <c r="I3343" s="72"/>
      <c r="J3343" s="72"/>
      <c r="K3343" s="72"/>
    </row>
    <row r="3344" spans="9:11">
      <c r="I3344" s="72"/>
      <c r="J3344" s="72"/>
      <c r="K3344" s="72"/>
    </row>
    <row r="3345" spans="9:11">
      <c r="I3345" s="72"/>
      <c r="J3345" s="72"/>
      <c r="K3345" s="72"/>
    </row>
    <row r="3346" spans="9:11">
      <c r="I3346" s="72"/>
      <c r="J3346" s="72"/>
      <c r="K3346" s="72"/>
    </row>
    <row r="3347" spans="9:11">
      <c r="I3347" s="72"/>
      <c r="J3347" s="72"/>
      <c r="K3347" s="72"/>
    </row>
    <row r="3348" spans="9:11">
      <c r="I3348" s="72"/>
      <c r="J3348" s="72"/>
      <c r="K3348" s="72"/>
    </row>
    <row r="3349" spans="9:11">
      <c r="I3349" s="72"/>
      <c r="J3349" s="72"/>
      <c r="K3349" s="72"/>
    </row>
    <row r="3350" spans="9:11">
      <c r="I3350" s="72"/>
      <c r="J3350" s="72"/>
      <c r="K3350" s="72"/>
    </row>
    <row r="3351" spans="9:11">
      <c r="I3351" s="72"/>
      <c r="J3351" s="72"/>
      <c r="K3351" s="72"/>
    </row>
    <row r="3352" spans="9:11">
      <c r="I3352" s="72"/>
      <c r="J3352" s="72"/>
      <c r="K3352" s="72"/>
    </row>
    <row r="3353" spans="9:11">
      <c r="I3353" s="72"/>
      <c r="J3353" s="72"/>
      <c r="K3353" s="72"/>
    </row>
    <row r="3354" spans="9:11">
      <c r="I3354" s="72"/>
      <c r="J3354" s="72"/>
      <c r="K3354" s="72"/>
    </row>
    <row r="3355" spans="9:11">
      <c r="I3355" s="72"/>
      <c r="J3355" s="72"/>
      <c r="K3355" s="72"/>
    </row>
    <row r="3356" spans="9:11">
      <c r="I3356" s="72"/>
      <c r="J3356" s="72"/>
      <c r="K3356" s="72"/>
    </row>
    <row r="3357" spans="9:11">
      <c r="I3357" s="72"/>
      <c r="J3357" s="72"/>
      <c r="K3357" s="72"/>
    </row>
    <row r="3358" spans="9:11">
      <c r="I3358" s="72"/>
      <c r="J3358" s="72"/>
      <c r="K3358" s="72"/>
    </row>
    <row r="3359" spans="9:11">
      <c r="I3359" s="72"/>
      <c r="J3359" s="72"/>
      <c r="K3359" s="72"/>
    </row>
    <row r="3360" spans="9:11">
      <c r="I3360" s="72"/>
      <c r="J3360" s="72"/>
      <c r="K3360" s="72"/>
    </row>
    <row r="3361" spans="9:11">
      <c r="I3361" s="72"/>
      <c r="J3361" s="72"/>
      <c r="K3361" s="72"/>
    </row>
    <row r="3362" spans="9:11">
      <c r="I3362" s="72"/>
      <c r="J3362" s="72"/>
      <c r="K3362" s="72"/>
    </row>
    <row r="3363" spans="9:11">
      <c r="I3363" s="72"/>
      <c r="J3363" s="72"/>
      <c r="K3363" s="72"/>
    </row>
    <row r="3364" spans="9:11">
      <c r="I3364" s="72"/>
      <c r="J3364" s="72"/>
      <c r="K3364" s="72"/>
    </row>
    <row r="3365" spans="9:11">
      <c r="I3365" s="72"/>
      <c r="J3365" s="72"/>
      <c r="K3365" s="72"/>
    </row>
    <row r="3366" spans="9:11">
      <c r="I3366" s="72"/>
      <c r="J3366" s="72"/>
      <c r="K3366" s="72"/>
    </row>
    <row r="3367" spans="9:11">
      <c r="I3367" s="72"/>
      <c r="J3367" s="72"/>
      <c r="K3367" s="72"/>
    </row>
    <row r="3368" spans="9:11">
      <c r="I3368" s="72"/>
      <c r="J3368" s="72"/>
      <c r="K3368" s="72"/>
    </row>
    <row r="3369" spans="9:11">
      <c r="I3369" s="72"/>
      <c r="J3369" s="72"/>
      <c r="K3369" s="72"/>
    </row>
    <row r="3370" spans="9:11">
      <c r="I3370" s="72"/>
      <c r="J3370" s="72"/>
      <c r="K3370" s="72"/>
    </row>
    <row r="3371" spans="9:11">
      <c r="I3371" s="72"/>
      <c r="J3371" s="72"/>
      <c r="K3371" s="72"/>
    </row>
    <row r="3372" spans="9:11">
      <c r="I3372" s="72"/>
      <c r="J3372" s="72"/>
      <c r="K3372" s="72"/>
    </row>
    <row r="3373" spans="9:11">
      <c r="I3373" s="72"/>
      <c r="J3373" s="72"/>
      <c r="K3373" s="72"/>
    </row>
    <row r="3374" spans="9:11">
      <c r="I3374" s="72"/>
      <c r="J3374" s="72"/>
      <c r="K3374" s="72"/>
    </row>
    <row r="3375" spans="9:11">
      <c r="I3375" s="72"/>
      <c r="J3375" s="72"/>
      <c r="K3375" s="72"/>
    </row>
    <row r="3376" spans="9:11">
      <c r="I3376" s="72"/>
      <c r="J3376" s="72"/>
      <c r="K3376" s="72"/>
    </row>
    <row r="3377" spans="9:11">
      <c r="I3377" s="72"/>
      <c r="J3377" s="72"/>
      <c r="K3377" s="72"/>
    </row>
    <row r="3378" spans="9:11">
      <c r="I3378" s="72"/>
      <c r="J3378" s="72"/>
      <c r="K3378" s="72"/>
    </row>
    <row r="3379" spans="9:11">
      <c r="I3379" s="72"/>
      <c r="J3379" s="72"/>
      <c r="K3379" s="72"/>
    </row>
    <row r="3380" spans="9:11">
      <c r="I3380" s="72"/>
      <c r="J3380" s="72"/>
      <c r="K3380" s="72"/>
    </row>
    <row r="3381" spans="9:11">
      <c r="I3381" s="72"/>
      <c r="J3381" s="72"/>
      <c r="K3381" s="72"/>
    </row>
    <row r="3382" spans="9:11">
      <c r="I3382" s="72"/>
      <c r="J3382" s="72"/>
      <c r="K3382" s="72"/>
    </row>
    <row r="3383" spans="9:11">
      <c r="I3383" s="72"/>
      <c r="J3383" s="72"/>
      <c r="K3383" s="72"/>
    </row>
    <row r="3384" spans="9:11">
      <c r="I3384" s="72"/>
      <c r="J3384" s="72"/>
      <c r="K3384" s="72"/>
    </row>
    <row r="3385" spans="9:11">
      <c r="I3385" s="72"/>
      <c r="J3385" s="72"/>
      <c r="K3385" s="72"/>
    </row>
    <row r="3386" spans="9:11">
      <c r="I3386" s="72"/>
      <c r="J3386" s="72"/>
      <c r="K3386" s="72"/>
    </row>
    <row r="3387" spans="9:11">
      <c r="I3387" s="72"/>
      <c r="J3387" s="72"/>
      <c r="K3387" s="72"/>
    </row>
    <row r="3388" spans="9:11">
      <c r="I3388" s="72"/>
      <c r="J3388" s="72"/>
      <c r="K3388" s="72"/>
    </row>
    <row r="3389" spans="9:11">
      <c r="I3389" s="72"/>
      <c r="J3389" s="72"/>
      <c r="K3389" s="72"/>
    </row>
    <row r="3390" spans="9:11">
      <c r="I3390" s="72"/>
      <c r="J3390" s="72"/>
      <c r="K3390" s="72"/>
    </row>
    <row r="3391" spans="9:11">
      <c r="I3391" s="72"/>
      <c r="J3391" s="72"/>
      <c r="K3391" s="72"/>
    </row>
    <row r="3392" spans="9:11">
      <c r="I3392" s="72"/>
      <c r="J3392" s="72"/>
      <c r="K3392" s="72"/>
    </row>
    <row r="3393" spans="9:11">
      <c r="I3393" s="72"/>
      <c r="J3393" s="72"/>
      <c r="K3393" s="72"/>
    </row>
    <row r="3394" spans="9:11">
      <c r="I3394" s="72"/>
      <c r="J3394" s="72"/>
      <c r="K3394" s="72"/>
    </row>
    <row r="3395" spans="9:11">
      <c r="I3395" s="72"/>
      <c r="J3395" s="72"/>
      <c r="K3395" s="72"/>
    </row>
    <row r="3396" spans="9:11">
      <c r="I3396" s="72"/>
      <c r="J3396" s="72"/>
      <c r="K3396" s="72"/>
    </row>
    <row r="3397" spans="9:11">
      <c r="I3397" s="72"/>
      <c r="J3397" s="72"/>
      <c r="K3397" s="72"/>
    </row>
    <row r="3398" spans="9:11">
      <c r="I3398" s="72"/>
      <c r="J3398" s="72"/>
      <c r="K3398" s="72"/>
    </row>
    <row r="3399" spans="9:11">
      <c r="I3399" s="72"/>
      <c r="J3399" s="72"/>
      <c r="K3399" s="72"/>
    </row>
    <row r="3400" spans="9:11">
      <c r="I3400" s="72"/>
      <c r="J3400" s="72"/>
      <c r="K3400" s="72"/>
    </row>
    <row r="3401" spans="9:11">
      <c r="I3401" s="72"/>
      <c r="J3401" s="72"/>
      <c r="K3401" s="72"/>
    </row>
    <row r="3402" spans="9:11">
      <c r="I3402" s="72"/>
      <c r="J3402" s="72"/>
      <c r="K3402" s="72"/>
    </row>
    <row r="3403" spans="9:11">
      <c r="I3403" s="72"/>
      <c r="J3403" s="72"/>
      <c r="K3403" s="72"/>
    </row>
    <row r="3404" spans="9:11">
      <c r="I3404" s="72"/>
      <c r="J3404" s="72"/>
      <c r="K3404" s="72"/>
    </row>
    <row r="3405" spans="9:11">
      <c r="I3405" s="72"/>
      <c r="J3405" s="72"/>
      <c r="K3405" s="72"/>
    </row>
    <row r="3406" spans="9:11">
      <c r="I3406" s="72"/>
      <c r="J3406" s="72"/>
      <c r="K3406" s="72"/>
    </row>
    <row r="3407" spans="9:11">
      <c r="I3407" s="72"/>
      <c r="J3407" s="72"/>
      <c r="K3407" s="72"/>
    </row>
    <row r="3408" spans="9:11">
      <c r="I3408" s="72"/>
      <c r="J3408" s="72"/>
      <c r="K3408" s="72"/>
    </row>
    <row r="3409" spans="9:11">
      <c r="I3409" s="72"/>
      <c r="J3409" s="72"/>
      <c r="K3409" s="72"/>
    </row>
    <row r="3410" spans="9:11">
      <c r="I3410" s="72"/>
      <c r="J3410" s="72"/>
      <c r="K3410" s="72"/>
    </row>
    <row r="3411" spans="9:11">
      <c r="I3411" s="72"/>
      <c r="J3411" s="72"/>
      <c r="K3411" s="72"/>
    </row>
    <row r="3412" spans="9:11">
      <c r="I3412" s="72"/>
      <c r="J3412" s="72"/>
      <c r="K3412" s="72"/>
    </row>
    <row r="3413" spans="9:11">
      <c r="I3413" s="72"/>
      <c r="J3413" s="72"/>
      <c r="K3413" s="72"/>
    </row>
    <row r="3414" spans="9:11">
      <c r="I3414" s="72"/>
      <c r="J3414" s="72"/>
      <c r="K3414" s="72"/>
    </row>
    <row r="3415" spans="9:11">
      <c r="I3415" s="72"/>
      <c r="J3415" s="72"/>
      <c r="K3415" s="72"/>
    </row>
    <row r="3416" spans="9:11">
      <c r="I3416" s="72"/>
      <c r="J3416" s="72"/>
      <c r="K3416" s="72"/>
    </row>
    <row r="3417" spans="9:11">
      <c r="I3417" s="72"/>
      <c r="J3417" s="72"/>
      <c r="K3417" s="72"/>
    </row>
    <row r="3418" spans="9:11">
      <c r="I3418" s="72"/>
      <c r="J3418" s="72"/>
      <c r="K3418" s="72"/>
    </row>
    <row r="3419" spans="9:11">
      <c r="I3419" s="72"/>
      <c r="J3419" s="72"/>
      <c r="K3419" s="72"/>
    </row>
    <row r="3420" spans="9:11">
      <c r="I3420" s="72"/>
      <c r="J3420" s="72"/>
      <c r="K3420" s="72"/>
    </row>
    <row r="3421" spans="9:11">
      <c r="I3421" s="72"/>
      <c r="J3421" s="72"/>
      <c r="K3421" s="72"/>
    </row>
    <row r="3422" spans="9:11">
      <c r="I3422" s="72"/>
      <c r="J3422" s="72"/>
      <c r="K3422" s="72"/>
    </row>
    <row r="3423" spans="9:11">
      <c r="I3423" s="72"/>
      <c r="J3423" s="72"/>
      <c r="K3423" s="72"/>
    </row>
    <row r="3424" spans="9:11">
      <c r="I3424" s="72"/>
      <c r="J3424" s="72"/>
      <c r="K3424" s="72"/>
    </row>
    <row r="3425" spans="9:11">
      <c r="I3425" s="72"/>
      <c r="J3425" s="72"/>
      <c r="K3425" s="72"/>
    </row>
    <row r="3426" spans="9:11">
      <c r="I3426" s="72"/>
      <c r="J3426" s="72"/>
      <c r="K3426" s="72"/>
    </row>
    <row r="3427" spans="9:11">
      <c r="I3427" s="72"/>
      <c r="J3427" s="72"/>
      <c r="K3427" s="72"/>
    </row>
    <row r="3428" spans="9:11">
      <c r="I3428" s="72"/>
      <c r="J3428" s="72"/>
      <c r="K3428" s="72"/>
    </row>
    <row r="3429" spans="9:11">
      <c r="I3429" s="72"/>
      <c r="J3429" s="72"/>
      <c r="K3429" s="72"/>
    </row>
    <row r="3430" spans="9:11">
      <c r="I3430" s="72"/>
      <c r="J3430" s="72"/>
      <c r="K3430" s="72"/>
    </row>
    <row r="3431" spans="9:11">
      <c r="I3431" s="72"/>
      <c r="J3431" s="72"/>
      <c r="K3431" s="72"/>
    </row>
    <row r="3432" spans="9:11">
      <c r="I3432" s="72"/>
      <c r="J3432" s="72"/>
      <c r="K3432" s="72"/>
    </row>
    <row r="3433" spans="9:11">
      <c r="I3433" s="72"/>
      <c r="J3433" s="72"/>
      <c r="K3433" s="72"/>
    </row>
    <row r="3434" spans="9:11">
      <c r="I3434" s="72"/>
      <c r="J3434" s="72"/>
      <c r="K3434" s="72"/>
    </row>
    <row r="3435" spans="9:11">
      <c r="I3435" s="72"/>
      <c r="J3435" s="72"/>
      <c r="K3435" s="72"/>
    </row>
    <row r="3436" spans="9:11">
      <c r="I3436" s="72"/>
      <c r="J3436" s="72"/>
      <c r="K3436" s="72"/>
    </row>
    <row r="3437" spans="9:11">
      <c r="I3437" s="72"/>
      <c r="J3437" s="72"/>
      <c r="K3437" s="72"/>
    </row>
    <row r="3438" spans="9:11">
      <c r="I3438" s="72"/>
      <c r="J3438" s="72"/>
      <c r="K3438" s="72"/>
    </row>
    <row r="3439" spans="9:11">
      <c r="I3439" s="72"/>
      <c r="J3439" s="72"/>
      <c r="K3439" s="72"/>
    </row>
    <row r="3440" spans="9:11">
      <c r="I3440" s="72"/>
      <c r="J3440" s="72"/>
      <c r="K3440" s="72"/>
    </row>
    <row r="3441" spans="9:11">
      <c r="I3441" s="72"/>
      <c r="J3441" s="72"/>
      <c r="K3441" s="72"/>
    </row>
    <row r="3442" spans="9:11">
      <c r="I3442" s="72"/>
      <c r="J3442" s="72"/>
      <c r="K3442" s="72"/>
    </row>
    <row r="3443" spans="9:11">
      <c r="I3443" s="72"/>
      <c r="J3443" s="72"/>
      <c r="K3443" s="72"/>
    </row>
    <row r="3444" spans="9:11">
      <c r="I3444" s="72"/>
      <c r="J3444" s="72"/>
      <c r="K3444" s="72"/>
    </row>
    <row r="3445" spans="9:11">
      <c r="I3445" s="72"/>
      <c r="J3445" s="72"/>
      <c r="K3445" s="72"/>
    </row>
    <row r="3446" spans="9:11">
      <c r="I3446" s="72"/>
      <c r="J3446" s="72"/>
      <c r="K3446" s="72"/>
    </row>
    <row r="3447" spans="9:11">
      <c r="I3447" s="72"/>
      <c r="J3447" s="72"/>
      <c r="K3447" s="72"/>
    </row>
    <row r="3448" spans="9:11">
      <c r="I3448" s="72"/>
      <c r="J3448" s="72"/>
      <c r="K3448" s="72"/>
    </row>
    <row r="3449" spans="9:11">
      <c r="I3449" s="72"/>
      <c r="J3449" s="72"/>
      <c r="K3449" s="72"/>
    </row>
    <row r="3450" spans="9:11">
      <c r="I3450" s="72"/>
      <c r="J3450" s="72"/>
      <c r="K3450" s="72"/>
    </row>
    <row r="3451" spans="9:11">
      <c r="I3451" s="72"/>
      <c r="J3451" s="72"/>
      <c r="K3451" s="72"/>
    </row>
    <row r="3452" spans="9:11">
      <c r="I3452" s="72"/>
      <c r="J3452" s="72"/>
      <c r="K3452" s="72"/>
    </row>
    <row r="3453" spans="9:11">
      <c r="I3453" s="72"/>
      <c r="J3453" s="72"/>
      <c r="K3453" s="72"/>
    </row>
    <row r="3454" spans="9:11">
      <c r="I3454" s="72"/>
      <c r="J3454" s="72"/>
      <c r="K3454" s="72"/>
    </row>
    <row r="3455" spans="9:11">
      <c r="I3455" s="72"/>
      <c r="J3455" s="72"/>
      <c r="K3455" s="72"/>
    </row>
    <row r="3456" spans="9:11">
      <c r="I3456" s="72"/>
      <c r="J3456" s="72"/>
      <c r="K3456" s="72"/>
    </row>
    <row r="3457" spans="9:11">
      <c r="I3457" s="72"/>
      <c r="J3457" s="72"/>
      <c r="K3457" s="72"/>
    </row>
    <row r="3458" spans="9:11">
      <c r="I3458" s="72"/>
      <c r="J3458" s="72"/>
      <c r="K3458" s="72"/>
    </row>
    <row r="3459" spans="9:11">
      <c r="I3459" s="72"/>
      <c r="J3459" s="72"/>
      <c r="K3459" s="72"/>
    </row>
    <row r="3460" spans="9:11">
      <c r="I3460" s="72"/>
      <c r="J3460" s="72"/>
      <c r="K3460" s="72"/>
    </row>
    <row r="3461" spans="9:11">
      <c r="I3461" s="72"/>
      <c r="J3461" s="72"/>
      <c r="K3461" s="72"/>
    </row>
    <row r="3462" spans="9:11">
      <c r="I3462" s="72"/>
      <c r="J3462" s="72"/>
      <c r="K3462" s="72"/>
    </row>
    <row r="3463" spans="9:11">
      <c r="I3463" s="72"/>
      <c r="J3463" s="72"/>
      <c r="K3463" s="72"/>
    </row>
    <row r="3464" spans="9:11">
      <c r="I3464" s="72"/>
      <c r="J3464" s="72"/>
      <c r="K3464" s="72"/>
    </row>
    <row r="3465" spans="9:11">
      <c r="I3465" s="72"/>
      <c r="J3465" s="72"/>
      <c r="K3465" s="72"/>
    </row>
    <row r="3466" spans="9:11">
      <c r="I3466" s="72"/>
      <c r="J3466" s="72"/>
      <c r="K3466" s="72"/>
    </row>
    <row r="3467" spans="9:11">
      <c r="I3467" s="72"/>
      <c r="J3467" s="72"/>
      <c r="K3467" s="72"/>
    </row>
    <row r="3468" spans="9:11">
      <c r="I3468" s="72"/>
      <c r="J3468" s="72"/>
      <c r="K3468" s="72"/>
    </row>
    <row r="3469" spans="9:11">
      <c r="I3469" s="72"/>
      <c r="J3469" s="72"/>
      <c r="K3469" s="72"/>
    </row>
    <row r="3470" spans="9:11">
      <c r="I3470" s="72"/>
      <c r="J3470" s="72"/>
      <c r="K3470" s="72"/>
    </row>
    <row r="3471" spans="9:11">
      <c r="I3471" s="72"/>
      <c r="J3471" s="72"/>
      <c r="K3471" s="72"/>
    </row>
    <row r="3472" spans="9:11">
      <c r="I3472" s="72"/>
      <c r="J3472" s="72"/>
      <c r="K3472" s="72"/>
    </row>
    <row r="3473" spans="9:11">
      <c r="I3473" s="72"/>
      <c r="J3473" s="72"/>
      <c r="K3473" s="72"/>
    </row>
    <row r="3474" spans="9:11">
      <c r="I3474" s="72"/>
      <c r="J3474" s="72"/>
      <c r="K3474" s="72"/>
    </row>
    <row r="3475" spans="9:11">
      <c r="I3475" s="72"/>
      <c r="J3475" s="72"/>
      <c r="K3475" s="72"/>
    </row>
    <row r="3476" spans="9:11">
      <c r="I3476" s="72"/>
      <c r="J3476" s="72"/>
      <c r="K3476" s="72"/>
    </row>
    <row r="3477" spans="9:11">
      <c r="I3477" s="72"/>
      <c r="J3477" s="72"/>
      <c r="K3477" s="72"/>
    </row>
    <row r="3478" spans="9:11">
      <c r="I3478" s="72"/>
      <c r="J3478" s="72"/>
      <c r="K3478" s="72"/>
    </row>
    <row r="3479" spans="9:11">
      <c r="I3479" s="72"/>
      <c r="J3479" s="72"/>
      <c r="K3479" s="72"/>
    </row>
    <row r="3480" spans="9:11">
      <c r="I3480" s="72"/>
      <c r="J3480" s="72"/>
      <c r="K3480" s="72"/>
    </row>
    <row r="3481" spans="9:11">
      <c r="I3481" s="72"/>
      <c r="J3481" s="72"/>
      <c r="K3481" s="72"/>
    </row>
    <row r="3482" spans="9:11">
      <c r="I3482" s="72"/>
      <c r="J3482" s="72"/>
      <c r="K3482" s="72"/>
    </row>
    <row r="3483" spans="9:11">
      <c r="I3483" s="72"/>
      <c r="J3483" s="72"/>
      <c r="K3483" s="72"/>
    </row>
    <row r="3484" spans="9:11">
      <c r="I3484" s="72"/>
      <c r="J3484" s="72"/>
      <c r="K3484" s="72"/>
    </row>
    <row r="3485" spans="9:11">
      <c r="I3485" s="72"/>
      <c r="J3485" s="72"/>
      <c r="K3485" s="72"/>
    </row>
    <row r="3486" spans="9:11">
      <c r="I3486" s="72"/>
      <c r="J3486" s="72"/>
      <c r="K3486" s="72"/>
    </row>
    <row r="3487" spans="9:11">
      <c r="I3487" s="72"/>
      <c r="J3487" s="72"/>
      <c r="K3487" s="72"/>
    </row>
    <row r="3488" spans="9:11">
      <c r="I3488" s="72"/>
      <c r="J3488" s="72"/>
      <c r="K3488" s="72"/>
    </row>
    <row r="3489" spans="9:11">
      <c r="I3489" s="72"/>
      <c r="J3489" s="72"/>
      <c r="K3489" s="72"/>
    </row>
    <row r="3490" spans="9:11">
      <c r="I3490" s="72"/>
      <c r="J3490" s="72"/>
      <c r="K3490" s="72"/>
    </row>
    <row r="3491" spans="9:11">
      <c r="I3491" s="72"/>
      <c r="J3491" s="72"/>
      <c r="K3491" s="72"/>
    </row>
    <row r="3492" spans="9:11">
      <c r="I3492" s="72"/>
      <c r="J3492" s="72"/>
      <c r="K3492" s="72"/>
    </row>
    <row r="3493" spans="9:11">
      <c r="I3493" s="72"/>
      <c r="J3493" s="72"/>
      <c r="K3493" s="72"/>
    </row>
    <row r="3494" spans="9:11">
      <c r="I3494" s="72"/>
      <c r="J3494" s="72"/>
      <c r="K3494" s="72"/>
    </row>
    <row r="3495" spans="9:11">
      <c r="I3495" s="72"/>
      <c r="J3495" s="72"/>
      <c r="K3495" s="72"/>
    </row>
    <row r="3496" spans="9:11">
      <c r="I3496" s="72"/>
      <c r="J3496" s="72"/>
      <c r="K3496" s="72"/>
    </row>
    <row r="3497" spans="9:11">
      <c r="I3497" s="72"/>
      <c r="J3497" s="72"/>
      <c r="K3497" s="72"/>
    </row>
    <row r="3498" spans="9:11">
      <c r="I3498" s="72"/>
      <c r="J3498" s="72"/>
      <c r="K3498" s="72"/>
    </row>
    <row r="3499" spans="9:11">
      <c r="I3499" s="72"/>
      <c r="J3499" s="72"/>
      <c r="K3499" s="72"/>
    </row>
    <row r="3500" spans="9:11">
      <c r="I3500" s="72"/>
      <c r="J3500" s="72"/>
      <c r="K3500" s="72"/>
    </row>
    <row r="3501" spans="9:11">
      <c r="I3501" s="72"/>
      <c r="J3501" s="72"/>
      <c r="K3501" s="72"/>
    </row>
    <row r="3502" spans="9:11">
      <c r="I3502" s="72"/>
      <c r="J3502" s="72"/>
      <c r="K3502" s="72"/>
    </row>
    <row r="3503" spans="9:11">
      <c r="I3503" s="72"/>
      <c r="J3503" s="72"/>
      <c r="K3503" s="72"/>
    </row>
    <row r="3504" spans="9:11">
      <c r="I3504" s="72"/>
      <c r="J3504" s="72"/>
      <c r="K3504" s="72"/>
    </row>
    <row r="3505" spans="9:11">
      <c r="I3505" s="72"/>
      <c r="J3505" s="72"/>
      <c r="K3505" s="72"/>
    </row>
    <row r="3506" spans="9:11">
      <c r="I3506" s="72"/>
      <c r="J3506" s="72"/>
      <c r="K3506" s="72"/>
    </row>
    <row r="3507" spans="9:11">
      <c r="I3507" s="72"/>
      <c r="J3507" s="72"/>
      <c r="K3507" s="72"/>
    </row>
    <row r="3508" spans="9:11">
      <c r="I3508" s="72"/>
      <c r="J3508" s="72"/>
      <c r="K3508" s="72"/>
    </row>
    <row r="3509" spans="9:11">
      <c r="I3509" s="72"/>
      <c r="J3509" s="72"/>
      <c r="K3509" s="72"/>
    </row>
    <row r="3510" spans="9:11">
      <c r="I3510" s="72"/>
      <c r="J3510" s="72"/>
      <c r="K3510" s="72"/>
    </row>
    <row r="3511" spans="9:11">
      <c r="I3511" s="72"/>
      <c r="J3511" s="72"/>
      <c r="K3511" s="72"/>
    </row>
    <row r="3512" spans="9:11">
      <c r="I3512" s="72"/>
      <c r="J3512" s="72"/>
      <c r="K3512" s="72"/>
    </row>
    <row r="3513" spans="9:11">
      <c r="I3513" s="72"/>
      <c r="J3513" s="72"/>
      <c r="K3513" s="72"/>
    </row>
    <row r="3514" spans="9:11">
      <c r="I3514" s="72"/>
      <c r="J3514" s="72"/>
      <c r="K3514" s="72"/>
    </row>
    <row r="3515" spans="9:11">
      <c r="I3515" s="72"/>
      <c r="J3515" s="72"/>
      <c r="K3515" s="72"/>
    </row>
    <row r="3516" spans="9:11">
      <c r="I3516" s="72"/>
      <c r="J3516" s="72"/>
      <c r="K3516" s="72"/>
    </row>
    <row r="3517" spans="9:11">
      <c r="I3517" s="72"/>
      <c r="J3517" s="72"/>
      <c r="K3517" s="72"/>
    </row>
    <row r="3518" spans="9:11">
      <c r="I3518" s="72"/>
      <c r="J3518" s="72"/>
      <c r="K3518" s="72"/>
    </row>
    <row r="3519" spans="9:11">
      <c r="I3519" s="72"/>
      <c r="J3519" s="72"/>
      <c r="K3519" s="72"/>
    </row>
    <row r="3520" spans="9:11">
      <c r="I3520" s="72"/>
      <c r="J3520" s="72"/>
      <c r="K3520" s="72"/>
    </row>
    <row r="3521" spans="9:11">
      <c r="I3521" s="72"/>
      <c r="J3521" s="72"/>
      <c r="K3521" s="72"/>
    </row>
    <row r="3522" spans="9:11">
      <c r="I3522" s="72"/>
      <c r="J3522" s="72"/>
      <c r="K3522" s="72"/>
    </row>
    <row r="3523" spans="9:11">
      <c r="I3523" s="72"/>
      <c r="J3523" s="72"/>
      <c r="K3523" s="72"/>
    </row>
    <row r="3524" spans="9:11">
      <c r="I3524" s="72"/>
      <c r="J3524" s="72"/>
      <c r="K3524" s="72"/>
    </row>
    <row r="3525" spans="9:11">
      <c r="I3525" s="72"/>
      <c r="J3525" s="72"/>
      <c r="K3525" s="72"/>
    </row>
    <row r="3526" spans="9:11">
      <c r="I3526" s="72"/>
      <c r="J3526" s="72"/>
      <c r="K3526" s="72"/>
    </row>
    <row r="3527" spans="9:11">
      <c r="I3527" s="72"/>
      <c r="J3527" s="72"/>
      <c r="K3527" s="72"/>
    </row>
    <row r="3528" spans="9:11">
      <c r="I3528" s="72"/>
      <c r="J3528" s="72"/>
      <c r="K3528" s="72"/>
    </row>
    <row r="3529" spans="9:11">
      <c r="I3529" s="72"/>
      <c r="J3529" s="72"/>
      <c r="K3529" s="72"/>
    </row>
    <row r="3530" spans="9:11">
      <c r="I3530" s="72"/>
      <c r="J3530" s="72"/>
      <c r="K3530" s="72"/>
    </row>
    <row r="3531" spans="9:11">
      <c r="I3531" s="72"/>
      <c r="J3531" s="72"/>
      <c r="K3531" s="72"/>
    </row>
    <row r="3532" spans="9:11">
      <c r="I3532" s="72"/>
      <c r="J3532" s="72"/>
      <c r="K3532" s="72"/>
    </row>
    <row r="3533" spans="9:11">
      <c r="I3533" s="72"/>
      <c r="J3533" s="72"/>
      <c r="K3533" s="72"/>
    </row>
    <row r="3534" spans="9:11">
      <c r="I3534" s="72"/>
      <c r="J3534" s="72"/>
      <c r="K3534" s="72"/>
    </row>
    <row r="3535" spans="9:11">
      <c r="I3535" s="72"/>
      <c r="J3535" s="72"/>
      <c r="K3535" s="72"/>
    </row>
    <row r="3536" spans="9:11">
      <c r="I3536" s="72"/>
      <c r="J3536" s="72"/>
      <c r="K3536" s="72"/>
    </row>
    <row r="3537" spans="9:11">
      <c r="I3537" s="72"/>
      <c r="J3537" s="72"/>
      <c r="K3537" s="72"/>
    </row>
    <row r="3538" spans="9:11">
      <c r="I3538" s="72"/>
      <c r="J3538" s="72"/>
      <c r="K3538" s="72"/>
    </row>
    <row r="3539" spans="9:11">
      <c r="I3539" s="72"/>
      <c r="J3539" s="72"/>
      <c r="K3539" s="72"/>
    </row>
    <row r="3540" spans="9:11">
      <c r="I3540" s="72"/>
      <c r="J3540" s="72"/>
      <c r="K3540" s="72"/>
    </row>
    <row r="3541" spans="9:11">
      <c r="I3541" s="72"/>
      <c r="J3541" s="72"/>
      <c r="K3541" s="72"/>
    </row>
    <row r="3542" spans="9:11">
      <c r="I3542" s="72"/>
      <c r="J3542" s="72"/>
      <c r="K3542" s="72"/>
    </row>
    <row r="3543" spans="9:11">
      <c r="I3543" s="72"/>
      <c r="J3543" s="72"/>
      <c r="K3543" s="72"/>
    </row>
    <row r="3544" spans="9:11">
      <c r="I3544" s="72"/>
      <c r="J3544" s="72"/>
      <c r="K3544" s="72"/>
    </row>
    <row r="3545" spans="9:11">
      <c r="I3545" s="72"/>
      <c r="J3545" s="72"/>
      <c r="K3545" s="72"/>
    </row>
    <row r="3546" spans="9:11">
      <c r="I3546" s="72"/>
      <c r="J3546" s="72"/>
      <c r="K3546" s="72"/>
    </row>
    <row r="3547" spans="9:11">
      <c r="I3547" s="72"/>
      <c r="J3547" s="72"/>
      <c r="K3547" s="72"/>
    </row>
    <row r="3548" spans="9:11">
      <c r="I3548" s="72"/>
      <c r="J3548" s="72"/>
      <c r="K3548" s="72"/>
    </row>
    <row r="3549" spans="9:11">
      <c r="I3549" s="72"/>
      <c r="J3549" s="72"/>
      <c r="K3549" s="72"/>
    </row>
    <row r="3550" spans="9:11">
      <c r="I3550" s="72"/>
      <c r="J3550" s="72"/>
      <c r="K3550" s="72"/>
    </row>
    <row r="3551" spans="9:11">
      <c r="I3551" s="72"/>
      <c r="J3551" s="72"/>
      <c r="K3551" s="72"/>
    </row>
    <row r="3552" spans="9:11">
      <c r="I3552" s="72"/>
      <c r="J3552" s="72"/>
      <c r="K3552" s="72"/>
    </row>
    <row r="3553" spans="9:11">
      <c r="I3553" s="72"/>
      <c r="J3553" s="72"/>
      <c r="K3553" s="72"/>
    </row>
    <row r="3554" spans="9:11">
      <c r="I3554" s="72"/>
      <c r="J3554" s="72"/>
      <c r="K3554" s="72"/>
    </row>
    <row r="3555" spans="9:11">
      <c r="I3555" s="72"/>
      <c r="J3555" s="72"/>
      <c r="K3555" s="72"/>
    </row>
    <row r="3556" spans="9:11">
      <c r="I3556" s="72"/>
      <c r="J3556" s="72"/>
      <c r="K3556" s="72"/>
    </row>
    <row r="3557" spans="9:11">
      <c r="I3557" s="72"/>
      <c r="J3557" s="72"/>
      <c r="K3557" s="72"/>
    </row>
    <row r="3558" spans="9:11">
      <c r="I3558" s="72"/>
      <c r="J3558" s="72"/>
      <c r="K3558" s="72"/>
    </row>
    <row r="3559" spans="9:11">
      <c r="I3559" s="72"/>
      <c r="J3559" s="72"/>
      <c r="K3559" s="72"/>
    </row>
    <row r="3560" spans="9:11">
      <c r="I3560" s="72"/>
      <c r="J3560" s="72"/>
      <c r="K3560" s="72"/>
    </row>
    <row r="3561" spans="9:11">
      <c r="I3561" s="72"/>
      <c r="J3561" s="72"/>
      <c r="K3561" s="72"/>
    </row>
    <row r="3562" spans="9:11">
      <c r="I3562" s="72"/>
      <c r="J3562" s="72"/>
      <c r="K3562" s="72"/>
    </row>
    <row r="3563" spans="9:11">
      <c r="I3563" s="72"/>
      <c r="J3563" s="72"/>
      <c r="K3563" s="72"/>
    </row>
    <row r="3564" spans="9:11">
      <c r="I3564" s="72"/>
      <c r="J3564" s="72"/>
      <c r="K3564" s="72"/>
    </row>
    <row r="3565" spans="9:11">
      <c r="I3565" s="72"/>
      <c r="J3565" s="72"/>
      <c r="K3565" s="72"/>
    </row>
    <row r="3566" spans="9:11">
      <c r="I3566" s="72"/>
      <c r="J3566" s="72"/>
      <c r="K3566" s="72"/>
    </row>
    <row r="3567" spans="9:11">
      <c r="I3567" s="72"/>
      <c r="J3567" s="72"/>
      <c r="K3567" s="72"/>
    </row>
    <row r="3568" spans="9:11">
      <c r="I3568" s="72"/>
      <c r="J3568" s="72"/>
      <c r="K3568" s="72"/>
    </row>
    <row r="3569" spans="9:11">
      <c r="I3569" s="72"/>
      <c r="J3569" s="72"/>
      <c r="K3569" s="72"/>
    </row>
    <row r="3570" spans="9:11">
      <c r="I3570" s="72"/>
      <c r="J3570" s="72"/>
      <c r="K3570" s="72"/>
    </row>
    <row r="3571" spans="9:11">
      <c r="I3571" s="72"/>
      <c r="J3571" s="72"/>
      <c r="K3571" s="72"/>
    </row>
    <row r="3572" spans="9:11">
      <c r="I3572" s="72"/>
      <c r="J3572" s="72"/>
      <c r="K3572" s="72"/>
    </row>
    <row r="3573" spans="9:11">
      <c r="I3573" s="72"/>
      <c r="J3573" s="72"/>
      <c r="K3573" s="72"/>
    </row>
    <row r="3574" spans="9:11">
      <c r="I3574" s="72"/>
      <c r="J3574" s="72"/>
      <c r="K3574" s="72"/>
    </row>
    <row r="3575" spans="9:11">
      <c r="I3575" s="72"/>
      <c r="J3575" s="72"/>
      <c r="K3575" s="72"/>
    </row>
    <row r="3576" spans="9:11">
      <c r="I3576" s="72"/>
      <c r="J3576" s="72"/>
      <c r="K3576" s="72"/>
    </row>
    <row r="3577" spans="9:11">
      <c r="I3577" s="72"/>
      <c r="J3577" s="72"/>
      <c r="K3577" s="72"/>
    </row>
    <row r="3578" spans="9:11">
      <c r="I3578" s="72"/>
      <c r="J3578" s="72"/>
      <c r="K3578" s="72"/>
    </row>
    <row r="3579" spans="9:11">
      <c r="I3579" s="72"/>
      <c r="J3579" s="72"/>
      <c r="K3579" s="72"/>
    </row>
    <row r="3580" spans="9:11">
      <c r="I3580" s="72"/>
      <c r="J3580" s="72"/>
      <c r="K3580" s="72"/>
    </row>
    <row r="3581" spans="9:11">
      <c r="I3581" s="72"/>
      <c r="J3581" s="72"/>
      <c r="K3581" s="72"/>
    </row>
    <row r="3582" spans="9:11">
      <c r="I3582" s="72"/>
      <c r="J3582" s="72"/>
      <c r="K3582" s="72"/>
    </row>
    <row r="3583" spans="9:11">
      <c r="I3583" s="72"/>
      <c r="J3583" s="72"/>
      <c r="K3583" s="72"/>
    </row>
    <row r="3584" spans="9:11">
      <c r="I3584" s="72"/>
      <c r="J3584" s="72"/>
      <c r="K3584" s="72"/>
    </row>
    <row r="3585" spans="9:11">
      <c r="I3585" s="72"/>
      <c r="J3585" s="72"/>
      <c r="K3585" s="72"/>
    </row>
    <row r="3586" spans="9:11">
      <c r="I3586" s="72"/>
      <c r="J3586" s="72"/>
      <c r="K3586" s="72"/>
    </row>
    <row r="3587" spans="9:11">
      <c r="I3587" s="72"/>
      <c r="J3587" s="72"/>
      <c r="K3587" s="72"/>
    </row>
    <row r="3588" spans="9:11">
      <c r="I3588" s="72"/>
      <c r="J3588" s="72"/>
      <c r="K3588" s="72"/>
    </row>
    <row r="3589" spans="9:11">
      <c r="I3589" s="72"/>
      <c r="J3589" s="72"/>
      <c r="K3589" s="72"/>
    </row>
    <row r="3590" spans="9:11">
      <c r="I3590" s="72"/>
      <c r="J3590" s="72"/>
      <c r="K3590" s="72"/>
    </row>
    <row r="3591" spans="9:11">
      <c r="I3591" s="72"/>
      <c r="J3591" s="72"/>
      <c r="K3591" s="72"/>
    </row>
    <row r="3592" spans="9:11">
      <c r="I3592" s="72"/>
      <c r="J3592" s="72"/>
      <c r="K3592" s="72"/>
    </row>
    <row r="3593" spans="9:11">
      <c r="I3593" s="72"/>
      <c r="J3593" s="72"/>
      <c r="K3593" s="72"/>
    </row>
    <row r="3594" spans="9:11">
      <c r="I3594" s="72"/>
      <c r="J3594" s="72"/>
      <c r="K3594" s="72"/>
    </row>
    <row r="3595" spans="9:11">
      <c r="I3595" s="72"/>
      <c r="J3595" s="72"/>
      <c r="K3595" s="72"/>
    </row>
    <row r="3596" spans="9:11">
      <c r="I3596" s="72"/>
      <c r="J3596" s="72"/>
      <c r="K3596" s="72"/>
    </row>
    <row r="3597" spans="9:11">
      <c r="I3597" s="72"/>
      <c r="J3597" s="72"/>
      <c r="K3597" s="72"/>
    </row>
    <row r="3598" spans="9:11">
      <c r="I3598" s="72"/>
      <c r="J3598" s="72"/>
      <c r="K3598" s="72"/>
    </row>
    <row r="3599" spans="9:11">
      <c r="I3599" s="72"/>
      <c r="J3599" s="72"/>
      <c r="K3599" s="72"/>
    </row>
    <row r="3600" spans="9:11">
      <c r="I3600" s="72"/>
      <c r="J3600" s="72"/>
      <c r="K3600" s="72"/>
    </row>
    <row r="3601" spans="9:11">
      <c r="I3601" s="72"/>
      <c r="J3601" s="72"/>
      <c r="K3601" s="72"/>
    </row>
    <row r="3602" spans="9:11">
      <c r="I3602" s="72"/>
      <c r="J3602" s="72"/>
      <c r="K3602" s="72"/>
    </row>
    <row r="3603" spans="9:11">
      <c r="I3603" s="72"/>
      <c r="J3603" s="72"/>
      <c r="K3603" s="72"/>
    </row>
    <row r="3604" spans="9:11">
      <c r="I3604" s="72"/>
      <c r="J3604" s="72"/>
      <c r="K3604" s="72"/>
    </row>
    <row r="3605" spans="9:11">
      <c r="I3605" s="72"/>
      <c r="J3605" s="72"/>
      <c r="K3605" s="72"/>
    </row>
    <row r="3606" spans="9:11">
      <c r="I3606" s="72"/>
      <c r="J3606" s="72"/>
      <c r="K3606" s="72"/>
    </row>
    <row r="3607" spans="9:11">
      <c r="I3607" s="72"/>
      <c r="J3607" s="72"/>
      <c r="K3607" s="72"/>
    </row>
    <row r="3608" spans="9:11">
      <c r="I3608" s="72"/>
      <c r="J3608" s="72"/>
      <c r="K3608" s="72"/>
    </row>
    <row r="3609" spans="9:11">
      <c r="I3609" s="72"/>
      <c r="J3609" s="72"/>
      <c r="K3609" s="72"/>
    </row>
    <row r="3610" spans="9:11">
      <c r="I3610" s="72"/>
      <c r="J3610" s="72"/>
      <c r="K3610" s="72"/>
    </row>
    <row r="3611" spans="9:11">
      <c r="I3611" s="72"/>
      <c r="J3611" s="72"/>
      <c r="K3611" s="72"/>
    </row>
    <row r="3612" spans="9:11">
      <c r="I3612" s="72"/>
      <c r="J3612" s="72"/>
      <c r="K3612" s="72"/>
    </row>
    <row r="3613" spans="9:11">
      <c r="I3613" s="72"/>
      <c r="J3613" s="72"/>
      <c r="K3613" s="72"/>
    </row>
    <row r="3614" spans="9:11">
      <c r="I3614" s="72"/>
      <c r="J3614" s="72"/>
      <c r="K3614" s="72"/>
    </row>
    <row r="3615" spans="9:11">
      <c r="I3615" s="72"/>
      <c r="J3615" s="72"/>
      <c r="K3615" s="72"/>
    </row>
    <row r="3616" spans="9:11">
      <c r="I3616" s="72"/>
      <c r="J3616" s="72"/>
      <c r="K3616" s="72"/>
    </row>
    <row r="3617" spans="9:11">
      <c r="I3617" s="72"/>
      <c r="J3617" s="72"/>
      <c r="K3617" s="72"/>
    </row>
    <row r="3618" spans="9:11">
      <c r="I3618" s="72"/>
      <c r="J3618" s="72"/>
      <c r="K3618" s="72"/>
    </row>
    <row r="3619" spans="9:11">
      <c r="I3619" s="72"/>
      <c r="J3619" s="72"/>
      <c r="K3619" s="72"/>
    </row>
    <row r="3620" spans="9:11">
      <c r="I3620" s="72"/>
      <c r="J3620" s="72"/>
      <c r="K3620" s="72"/>
    </row>
    <row r="3621" spans="9:11">
      <c r="I3621" s="72"/>
      <c r="J3621" s="72"/>
      <c r="K3621" s="72"/>
    </row>
    <row r="3622" spans="9:11">
      <c r="I3622" s="72"/>
      <c r="J3622" s="72"/>
      <c r="K3622" s="72"/>
    </row>
    <row r="3623" spans="9:11">
      <c r="I3623" s="72"/>
      <c r="J3623" s="72"/>
      <c r="K3623" s="72"/>
    </row>
    <row r="3624" spans="9:11">
      <c r="I3624" s="72"/>
      <c r="J3624" s="72"/>
      <c r="K3624" s="72"/>
    </row>
    <row r="3625" spans="9:11">
      <c r="I3625" s="72"/>
      <c r="J3625" s="72"/>
      <c r="K3625" s="72"/>
    </row>
    <row r="3626" spans="9:11">
      <c r="I3626" s="72"/>
      <c r="J3626" s="72"/>
      <c r="K3626" s="72"/>
    </row>
    <row r="3627" spans="9:11">
      <c r="I3627" s="72"/>
      <c r="J3627" s="72"/>
      <c r="K3627" s="72"/>
    </row>
    <row r="3628" spans="9:11">
      <c r="I3628" s="72"/>
      <c r="J3628" s="72"/>
      <c r="K3628" s="72"/>
    </row>
    <row r="3629" spans="9:11">
      <c r="I3629" s="72"/>
      <c r="J3629" s="72"/>
      <c r="K3629" s="72"/>
    </row>
    <row r="3630" spans="9:11">
      <c r="I3630" s="72"/>
      <c r="J3630" s="72"/>
      <c r="K3630" s="72"/>
    </row>
    <row r="3631" spans="9:11">
      <c r="I3631" s="72"/>
      <c r="J3631" s="72"/>
      <c r="K3631" s="72"/>
    </row>
    <row r="3632" spans="9:11">
      <c r="I3632" s="72"/>
      <c r="J3632" s="72"/>
      <c r="K3632" s="72"/>
    </row>
    <row r="3633" spans="9:11">
      <c r="I3633" s="72"/>
      <c r="J3633" s="72"/>
      <c r="K3633" s="72"/>
    </row>
    <row r="3634" spans="9:11">
      <c r="I3634" s="72"/>
      <c r="J3634" s="72"/>
      <c r="K3634" s="72"/>
    </row>
    <row r="3635" spans="9:11">
      <c r="I3635" s="72"/>
      <c r="J3635" s="72"/>
      <c r="K3635" s="72"/>
    </row>
    <row r="3636" spans="9:11">
      <c r="I3636" s="72"/>
      <c r="J3636" s="72"/>
      <c r="K3636" s="72"/>
    </row>
    <row r="3637" spans="9:11">
      <c r="I3637" s="72"/>
      <c r="J3637" s="72"/>
      <c r="K3637" s="72"/>
    </row>
    <row r="3638" spans="9:11">
      <c r="I3638" s="72"/>
      <c r="J3638" s="72"/>
      <c r="K3638" s="72"/>
    </row>
    <row r="3639" spans="9:11">
      <c r="I3639" s="72"/>
      <c r="J3639" s="72"/>
      <c r="K3639" s="72"/>
    </row>
    <row r="3640" spans="9:11">
      <c r="I3640" s="72"/>
      <c r="J3640" s="72"/>
      <c r="K3640" s="72"/>
    </row>
    <row r="3641" spans="9:11">
      <c r="I3641" s="72"/>
      <c r="J3641" s="72"/>
      <c r="K3641" s="72"/>
    </row>
    <row r="3642" spans="9:11">
      <c r="I3642" s="72"/>
      <c r="J3642" s="72"/>
      <c r="K3642" s="72"/>
    </row>
    <row r="3643" spans="9:11">
      <c r="I3643" s="72"/>
      <c r="J3643" s="72"/>
      <c r="K3643" s="72"/>
    </row>
    <row r="3644" spans="9:11">
      <c r="I3644" s="72"/>
      <c r="J3644" s="72"/>
      <c r="K3644" s="72"/>
    </row>
    <row r="3645" spans="9:11">
      <c r="I3645" s="72"/>
      <c r="J3645" s="72"/>
      <c r="K3645" s="72"/>
    </row>
    <row r="3646" spans="9:11">
      <c r="I3646" s="72"/>
      <c r="J3646" s="72"/>
      <c r="K3646" s="72"/>
    </row>
    <row r="3647" spans="9:11">
      <c r="I3647" s="72"/>
      <c r="J3647" s="72"/>
      <c r="K3647" s="72"/>
    </row>
    <row r="3648" spans="9:11">
      <c r="I3648" s="72"/>
      <c r="J3648" s="72"/>
      <c r="K3648" s="72"/>
    </row>
    <row r="3649" spans="9:11">
      <c r="I3649" s="72"/>
      <c r="J3649" s="72"/>
      <c r="K3649" s="72"/>
    </row>
    <row r="3650" spans="9:11">
      <c r="I3650" s="72"/>
      <c r="J3650" s="72"/>
      <c r="K3650" s="72"/>
    </row>
    <row r="3651" spans="9:11">
      <c r="I3651" s="72"/>
      <c r="J3651" s="72"/>
      <c r="K3651" s="72"/>
    </row>
    <row r="3652" spans="9:11">
      <c r="I3652" s="72"/>
      <c r="J3652" s="72"/>
      <c r="K3652" s="72"/>
    </row>
    <row r="3653" spans="9:11">
      <c r="I3653" s="72"/>
      <c r="J3653" s="72"/>
      <c r="K3653" s="72"/>
    </row>
    <row r="3654" spans="9:11">
      <c r="I3654" s="72"/>
      <c r="J3654" s="72"/>
      <c r="K3654" s="72"/>
    </row>
    <row r="3655" spans="9:11">
      <c r="I3655" s="72"/>
      <c r="J3655" s="72"/>
      <c r="K3655" s="72"/>
    </row>
    <row r="3656" spans="9:11">
      <c r="I3656" s="72"/>
      <c r="J3656" s="72"/>
      <c r="K3656" s="72"/>
    </row>
    <row r="3657" spans="9:11">
      <c r="I3657" s="72"/>
      <c r="J3657" s="72"/>
      <c r="K3657" s="72"/>
    </row>
    <row r="3658" spans="9:11">
      <c r="I3658" s="72"/>
      <c r="J3658" s="72"/>
      <c r="K3658" s="72"/>
    </row>
    <row r="3659" spans="9:11">
      <c r="I3659" s="72"/>
      <c r="J3659" s="72"/>
      <c r="K3659" s="72"/>
    </row>
    <row r="3660" spans="9:11">
      <c r="I3660" s="72"/>
      <c r="J3660" s="72"/>
      <c r="K3660" s="72"/>
    </row>
    <row r="3661" spans="9:11">
      <c r="I3661" s="72"/>
      <c r="J3661" s="72"/>
      <c r="K3661" s="72"/>
    </row>
    <row r="3662" spans="9:11">
      <c r="I3662" s="72"/>
      <c r="J3662" s="72"/>
      <c r="K3662" s="72"/>
    </row>
    <row r="3663" spans="9:11">
      <c r="I3663" s="72"/>
      <c r="J3663" s="72"/>
      <c r="K3663" s="72"/>
    </row>
    <row r="3664" spans="9:11">
      <c r="I3664" s="72"/>
      <c r="J3664" s="72"/>
      <c r="K3664" s="72"/>
    </row>
    <row r="3665" spans="9:11">
      <c r="I3665" s="72"/>
      <c r="J3665" s="72"/>
      <c r="K3665" s="72"/>
    </row>
    <row r="3666" spans="9:11">
      <c r="I3666" s="72"/>
      <c r="J3666" s="72"/>
      <c r="K3666" s="72"/>
    </row>
    <row r="3667" spans="9:11">
      <c r="I3667" s="72"/>
      <c r="J3667" s="72"/>
      <c r="K3667" s="72"/>
    </row>
    <row r="3668" spans="9:11">
      <c r="I3668" s="72"/>
      <c r="J3668" s="72"/>
      <c r="K3668" s="72"/>
    </row>
    <row r="3669" spans="9:11">
      <c r="I3669" s="72"/>
      <c r="J3669" s="72"/>
      <c r="K3669" s="72"/>
    </row>
    <row r="3670" spans="9:11">
      <c r="I3670" s="72"/>
      <c r="J3670" s="72"/>
      <c r="K3670" s="72"/>
    </row>
    <row r="3671" spans="9:11">
      <c r="I3671" s="72"/>
      <c r="J3671" s="72"/>
      <c r="K3671" s="72"/>
    </row>
    <row r="3672" spans="9:11">
      <c r="I3672" s="72"/>
      <c r="J3672" s="72"/>
      <c r="K3672" s="72"/>
    </row>
    <row r="3673" spans="9:11">
      <c r="I3673" s="72"/>
      <c r="J3673" s="72"/>
      <c r="K3673" s="72"/>
    </row>
    <row r="3674" spans="9:11">
      <c r="I3674" s="72"/>
      <c r="J3674" s="72"/>
      <c r="K3674" s="72"/>
    </row>
    <row r="3675" spans="9:11">
      <c r="I3675" s="72"/>
      <c r="J3675" s="72"/>
      <c r="K3675" s="72"/>
    </row>
    <row r="3676" spans="9:11">
      <c r="I3676" s="72"/>
      <c r="J3676" s="72"/>
      <c r="K3676" s="72"/>
    </row>
    <row r="3677" spans="9:11">
      <c r="I3677" s="72"/>
      <c r="J3677" s="72"/>
      <c r="K3677" s="72"/>
    </row>
    <row r="3678" spans="9:11">
      <c r="I3678" s="72"/>
      <c r="J3678" s="72"/>
      <c r="K3678" s="72"/>
    </row>
    <row r="3679" spans="9:11">
      <c r="I3679" s="72"/>
      <c r="J3679" s="72"/>
      <c r="K3679" s="72"/>
    </row>
    <row r="3680" spans="9:11">
      <c r="I3680" s="72"/>
      <c r="J3680" s="72"/>
      <c r="K3680" s="72"/>
    </row>
    <row r="3681" spans="9:11">
      <c r="I3681" s="72"/>
      <c r="J3681" s="72"/>
      <c r="K3681" s="72"/>
    </row>
    <row r="3682" spans="9:11">
      <c r="I3682" s="72"/>
      <c r="J3682" s="72"/>
      <c r="K3682" s="72"/>
    </row>
    <row r="3683" spans="9:11">
      <c r="I3683" s="72"/>
      <c r="J3683" s="72"/>
      <c r="K3683" s="72"/>
    </row>
    <row r="3684" spans="9:11">
      <c r="I3684" s="72"/>
      <c r="J3684" s="72"/>
      <c r="K3684" s="72"/>
    </row>
    <row r="3685" spans="9:11">
      <c r="I3685" s="72"/>
      <c r="J3685" s="72"/>
      <c r="K3685" s="72"/>
    </row>
    <row r="3686" spans="9:11">
      <c r="I3686" s="72"/>
      <c r="J3686" s="72"/>
      <c r="K3686" s="72"/>
    </row>
    <row r="3687" spans="9:11">
      <c r="I3687" s="72"/>
      <c r="J3687" s="72"/>
      <c r="K3687" s="72"/>
    </row>
    <row r="3688" spans="9:11">
      <c r="I3688" s="72"/>
      <c r="J3688" s="72"/>
      <c r="K3688" s="72"/>
    </row>
    <row r="3689" spans="9:11">
      <c r="I3689" s="72"/>
      <c r="J3689" s="72"/>
      <c r="K3689" s="72"/>
    </row>
    <row r="3690" spans="9:11">
      <c r="I3690" s="72"/>
      <c r="J3690" s="72"/>
      <c r="K3690" s="72"/>
    </row>
    <row r="3691" spans="9:11">
      <c r="I3691" s="72"/>
      <c r="J3691" s="72"/>
      <c r="K3691" s="72"/>
    </row>
    <row r="3692" spans="9:11">
      <c r="I3692" s="72"/>
      <c r="J3692" s="72"/>
      <c r="K3692" s="72"/>
    </row>
    <row r="3693" spans="9:11">
      <c r="I3693" s="72"/>
      <c r="J3693" s="72"/>
      <c r="K3693" s="72"/>
    </row>
    <row r="3694" spans="9:11">
      <c r="I3694" s="72"/>
      <c r="J3694" s="72"/>
      <c r="K3694" s="72"/>
    </row>
    <row r="3695" spans="9:11">
      <c r="I3695" s="72"/>
      <c r="J3695" s="72"/>
      <c r="K3695" s="72"/>
    </row>
    <row r="3696" spans="9:11">
      <c r="I3696" s="72"/>
      <c r="J3696" s="72"/>
      <c r="K3696" s="72"/>
    </row>
    <row r="3697" spans="9:11">
      <c r="I3697" s="72"/>
      <c r="J3697" s="72"/>
      <c r="K3697" s="72"/>
    </row>
    <row r="3698" spans="9:11">
      <c r="I3698" s="72"/>
      <c r="J3698" s="72"/>
      <c r="K3698" s="72"/>
    </row>
    <row r="3699" spans="9:11">
      <c r="I3699" s="72"/>
      <c r="J3699" s="72"/>
      <c r="K3699" s="72"/>
    </row>
    <row r="3700" spans="9:11">
      <c r="I3700" s="72"/>
      <c r="J3700" s="72"/>
      <c r="K3700" s="72"/>
    </row>
    <row r="3701" spans="9:11">
      <c r="I3701" s="72"/>
      <c r="J3701" s="72"/>
      <c r="K3701" s="72"/>
    </row>
    <row r="3702" spans="9:11">
      <c r="I3702" s="72"/>
      <c r="J3702" s="72"/>
      <c r="K3702" s="72"/>
    </row>
    <row r="3703" spans="9:11">
      <c r="I3703" s="72"/>
      <c r="J3703" s="72"/>
      <c r="K3703" s="72"/>
    </row>
    <row r="3704" spans="9:11">
      <c r="I3704" s="72"/>
      <c r="J3704" s="72"/>
      <c r="K3704" s="72"/>
    </row>
    <row r="3705" spans="9:11">
      <c r="I3705" s="72"/>
      <c r="J3705" s="72"/>
      <c r="K3705" s="72"/>
    </row>
    <row r="3706" spans="9:11">
      <c r="I3706" s="72"/>
      <c r="J3706" s="72"/>
      <c r="K3706" s="72"/>
    </row>
    <row r="3707" spans="9:11">
      <c r="I3707" s="72"/>
      <c r="J3707" s="72"/>
      <c r="K3707" s="72"/>
    </row>
    <row r="3708" spans="9:11">
      <c r="I3708" s="72"/>
      <c r="J3708" s="72"/>
      <c r="K3708" s="72"/>
    </row>
    <row r="3709" spans="9:11">
      <c r="I3709" s="72"/>
      <c r="J3709" s="72"/>
      <c r="K3709" s="72"/>
    </row>
    <row r="3710" spans="9:11">
      <c r="I3710" s="72"/>
      <c r="J3710" s="72"/>
      <c r="K3710" s="72"/>
    </row>
    <row r="3711" spans="9:11">
      <c r="I3711" s="72"/>
      <c r="J3711" s="72"/>
      <c r="K3711" s="72"/>
    </row>
    <row r="3712" spans="9:11">
      <c r="I3712" s="72"/>
      <c r="J3712" s="72"/>
      <c r="K3712" s="72"/>
    </row>
    <row r="3713" spans="9:11">
      <c r="I3713" s="72"/>
      <c r="J3713" s="72"/>
      <c r="K3713" s="72"/>
    </row>
    <row r="3714" spans="9:11">
      <c r="I3714" s="72"/>
      <c r="J3714" s="72"/>
      <c r="K3714" s="72"/>
    </row>
    <row r="3715" spans="9:11">
      <c r="I3715" s="72"/>
      <c r="J3715" s="72"/>
      <c r="K3715" s="72"/>
    </row>
    <row r="3716" spans="9:11">
      <c r="I3716" s="72"/>
      <c r="J3716" s="72"/>
      <c r="K3716" s="72"/>
    </row>
    <row r="3717" spans="9:11">
      <c r="I3717" s="72"/>
      <c r="J3717" s="72"/>
      <c r="K3717" s="72"/>
    </row>
    <row r="3718" spans="9:11">
      <c r="I3718" s="72"/>
      <c r="J3718" s="72"/>
      <c r="K3718" s="72"/>
    </row>
    <row r="3719" spans="9:11">
      <c r="I3719" s="72"/>
      <c r="J3719" s="72"/>
      <c r="K3719" s="72"/>
    </row>
    <row r="3720" spans="9:11">
      <c r="I3720" s="72"/>
      <c r="J3720" s="72"/>
      <c r="K3720" s="72"/>
    </row>
    <row r="3721" spans="9:11">
      <c r="I3721" s="72"/>
      <c r="J3721" s="72"/>
      <c r="K3721" s="72"/>
    </row>
    <row r="3722" spans="9:11">
      <c r="I3722" s="72"/>
      <c r="J3722" s="72"/>
      <c r="K3722" s="72"/>
    </row>
    <row r="3723" spans="9:11">
      <c r="I3723" s="72"/>
      <c r="J3723" s="72"/>
      <c r="K3723" s="72"/>
    </row>
    <row r="3724" spans="9:11">
      <c r="I3724" s="72"/>
      <c r="J3724" s="72"/>
      <c r="K3724" s="72"/>
    </row>
    <row r="3725" spans="9:11">
      <c r="I3725" s="72"/>
      <c r="J3725" s="72"/>
      <c r="K3725" s="72"/>
    </row>
    <row r="3726" spans="9:11">
      <c r="I3726" s="72"/>
      <c r="J3726" s="72"/>
      <c r="K3726" s="72"/>
    </row>
    <row r="3727" spans="9:11">
      <c r="I3727" s="72"/>
      <c r="J3727" s="72"/>
      <c r="K3727" s="72"/>
    </row>
    <row r="3728" spans="9:11">
      <c r="I3728" s="72"/>
      <c r="J3728" s="72"/>
      <c r="K3728" s="72"/>
    </row>
    <row r="3729" spans="9:11">
      <c r="I3729" s="72"/>
      <c r="J3729" s="72"/>
      <c r="K3729" s="72"/>
    </row>
    <row r="3730" spans="9:11">
      <c r="I3730" s="72"/>
      <c r="J3730" s="72"/>
      <c r="K3730" s="72"/>
    </row>
    <row r="3731" spans="9:11">
      <c r="I3731" s="72"/>
      <c r="J3731" s="72"/>
      <c r="K3731" s="72"/>
    </row>
    <row r="3732" spans="9:11">
      <c r="I3732" s="72"/>
      <c r="J3732" s="72"/>
      <c r="K3732" s="72"/>
    </row>
    <row r="3733" spans="9:11">
      <c r="I3733" s="72"/>
      <c r="J3733" s="72"/>
      <c r="K3733" s="72"/>
    </row>
    <row r="3734" spans="9:11">
      <c r="I3734" s="72"/>
      <c r="J3734" s="72"/>
      <c r="K3734" s="72"/>
    </row>
    <row r="3735" spans="9:11">
      <c r="I3735" s="72"/>
      <c r="J3735" s="72"/>
      <c r="K3735" s="72"/>
    </row>
    <row r="3736" spans="9:11">
      <c r="I3736" s="72"/>
      <c r="J3736" s="72"/>
      <c r="K3736" s="72"/>
    </row>
    <row r="3737" spans="9:11">
      <c r="I3737" s="72"/>
      <c r="J3737" s="72"/>
      <c r="K3737" s="72"/>
    </row>
    <row r="3738" spans="9:11">
      <c r="I3738" s="72"/>
      <c r="J3738" s="72"/>
      <c r="K3738" s="72"/>
    </row>
    <row r="3739" spans="9:11">
      <c r="I3739" s="72"/>
      <c r="J3739" s="72"/>
      <c r="K3739" s="72"/>
    </row>
    <row r="3740" spans="9:11">
      <c r="I3740" s="72"/>
      <c r="J3740" s="72"/>
      <c r="K3740" s="72"/>
    </row>
    <row r="3741" spans="9:11">
      <c r="I3741" s="72"/>
      <c r="J3741" s="72"/>
      <c r="K3741" s="72"/>
    </row>
    <row r="3742" spans="9:11">
      <c r="I3742" s="72"/>
      <c r="J3742" s="72"/>
      <c r="K3742" s="72"/>
    </row>
    <row r="3743" spans="9:11">
      <c r="I3743" s="72"/>
      <c r="J3743" s="72"/>
      <c r="K3743" s="72"/>
    </row>
    <row r="3744" spans="9:11">
      <c r="I3744" s="72"/>
      <c r="J3744" s="72"/>
      <c r="K3744" s="72"/>
    </row>
    <row r="3745" spans="9:11">
      <c r="I3745" s="72"/>
      <c r="J3745" s="72"/>
      <c r="K3745" s="72"/>
    </row>
    <row r="3746" spans="9:11">
      <c r="I3746" s="72"/>
      <c r="J3746" s="72"/>
      <c r="K3746" s="72"/>
    </row>
    <row r="3747" spans="9:11">
      <c r="I3747" s="72"/>
      <c r="J3747" s="72"/>
      <c r="K3747" s="72"/>
    </row>
    <row r="3748" spans="9:11">
      <c r="I3748" s="72"/>
      <c r="J3748" s="72"/>
      <c r="K3748" s="72"/>
    </row>
    <row r="3749" spans="9:11">
      <c r="I3749" s="72"/>
      <c r="J3749" s="72"/>
      <c r="K3749" s="72"/>
    </row>
    <row r="3750" spans="9:11">
      <c r="I3750" s="72"/>
      <c r="J3750" s="72"/>
      <c r="K3750" s="72"/>
    </row>
    <row r="3751" spans="9:11">
      <c r="I3751" s="72"/>
      <c r="J3751" s="72"/>
      <c r="K3751" s="72"/>
    </row>
    <row r="3752" spans="9:11">
      <c r="I3752" s="72"/>
      <c r="J3752" s="72"/>
      <c r="K3752" s="72"/>
    </row>
    <row r="3753" spans="9:11">
      <c r="I3753" s="72"/>
      <c r="J3753" s="72"/>
      <c r="K3753" s="72"/>
    </row>
    <row r="3754" spans="9:11">
      <c r="I3754" s="72"/>
      <c r="J3754" s="72"/>
      <c r="K3754" s="72"/>
    </row>
    <row r="3755" spans="9:11">
      <c r="I3755" s="72"/>
      <c r="J3755" s="72"/>
      <c r="K3755" s="72"/>
    </row>
    <row r="3756" spans="9:11">
      <c r="I3756" s="72"/>
      <c r="J3756" s="72"/>
      <c r="K3756" s="72"/>
    </row>
    <row r="3757" spans="9:11">
      <c r="I3757" s="72"/>
      <c r="J3757" s="72"/>
      <c r="K3757" s="72"/>
    </row>
    <row r="3758" spans="9:11">
      <c r="I3758" s="72"/>
      <c r="J3758" s="72"/>
      <c r="K3758" s="72"/>
    </row>
    <row r="3759" spans="9:11">
      <c r="I3759" s="72"/>
      <c r="J3759" s="72"/>
      <c r="K3759" s="72"/>
    </row>
    <row r="3760" spans="9:11">
      <c r="I3760" s="72"/>
      <c r="J3760" s="72"/>
      <c r="K3760" s="72"/>
    </row>
    <row r="3761" spans="9:11">
      <c r="I3761" s="72"/>
      <c r="J3761" s="72"/>
      <c r="K3761" s="72"/>
    </row>
    <row r="3762" spans="9:11">
      <c r="I3762" s="72"/>
      <c r="J3762" s="72"/>
      <c r="K3762" s="72"/>
    </row>
    <row r="3763" spans="9:11">
      <c r="I3763" s="72"/>
      <c r="J3763" s="72"/>
      <c r="K3763" s="72"/>
    </row>
    <row r="3764" spans="9:11">
      <c r="I3764" s="72"/>
      <c r="J3764" s="72"/>
      <c r="K3764" s="72"/>
    </row>
    <row r="3765" spans="9:11">
      <c r="I3765" s="72"/>
      <c r="J3765" s="72"/>
      <c r="K3765" s="72"/>
    </row>
    <row r="3766" spans="9:11">
      <c r="I3766" s="72"/>
      <c r="J3766" s="72"/>
      <c r="K3766" s="72"/>
    </row>
    <row r="3767" spans="9:11">
      <c r="I3767" s="72"/>
      <c r="J3767" s="72"/>
      <c r="K3767" s="72"/>
    </row>
    <row r="3768" spans="9:11">
      <c r="I3768" s="72"/>
      <c r="J3768" s="72"/>
      <c r="K3768" s="72"/>
    </row>
    <row r="3769" spans="9:11">
      <c r="I3769" s="72"/>
      <c r="J3769" s="72"/>
      <c r="K3769" s="72"/>
    </row>
    <row r="3770" spans="9:11">
      <c r="I3770" s="72"/>
      <c r="J3770" s="72"/>
      <c r="K3770" s="72"/>
    </row>
    <row r="3771" spans="9:11">
      <c r="I3771" s="72"/>
      <c r="J3771" s="72"/>
      <c r="K3771" s="72"/>
    </row>
    <row r="3772" spans="9:11">
      <c r="I3772" s="72"/>
      <c r="J3772" s="72"/>
      <c r="K3772" s="72"/>
    </row>
    <row r="3773" spans="9:11">
      <c r="I3773" s="72"/>
      <c r="J3773" s="72"/>
      <c r="K3773" s="72"/>
    </row>
    <row r="3774" spans="9:11">
      <c r="I3774" s="72"/>
      <c r="J3774" s="72"/>
      <c r="K3774" s="72"/>
    </row>
    <row r="3775" spans="9:11">
      <c r="I3775" s="72"/>
      <c r="J3775" s="72"/>
      <c r="K3775" s="72"/>
    </row>
    <row r="3776" spans="9:11">
      <c r="I3776" s="72"/>
      <c r="J3776" s="72"/>
      <c r="K3776" s="72"/>
    </row>
    <row r="3777" spans="9:11">
      <c r="I3777" s="72"/>
      <c r="J3777" s="72"/>
      <c r="K3777" s="72"/>
    </row>
    <row r="3778" spans="9:11">
      <c r="I3778" s="72"/>
      <c r="J3778" s="72"/>
      <c r="K3778" s="72"/>
    </row>
    <row r="3779" spans="9:11">
      <c r="I3779" s="72"/>
      <c r="J3779" s="72"/>
      <c r="K3779" s="72"/>
    </row>
    <row r="3780" spans="9:11">
      <c r="I3780" s="72"/>
      <c r="J3780" s="72"/>
      <c r="K3780" s="72"/>
    </row>
    <row r="3781" spans="9:11">
      <c r="I3781" s="72"/>
      <c r="J3781" s="72"/>
      <c r="K3781" s="72"/>
    </row>
    <row r="3782" spans="9:11">
      <c r="I3782" s="72"/>
      <c r="J3782" s="72"/>
      <c r="K3782" s="72"/>
    </row>
    <row r="3783" spans="9:11">
      <c r="I3783" s="72"/>
      <c r="J3783" s="72"/>
      <c r="K3783" s="72"/>
    </row>
    <row r="3784" spans="9:11">
      <c r="I3784" s="72"/>
      <c r="J3784" s="72"/>
      <c r="K3784" s="72"/>
    </row>
    <row r="3785" spans="9:11">
      <c r="I3785" s="72"/>
      <c r="J3785" s="72"/>
      <c r="K3785" s="72"/>
    </row>
    <row r="3786" spans="9:11">
      <c r="I3786" s="72"/>
      <c r="J3786" s="72"/>
      <c r="K3786" s="72"/>
    </row>
    <row r="3787" spans="9:11">
      <c r="I3787" s="72"/>
      <c r="J3787" s="72"/>
      <c r="K3787" s="72"/>
    </row>
    <row r="3788" spans="9:11">
      <c r="I3788" s="72"/>
      <c r="J3788" s="72"/>
      <c r="K3788" s="72"/>
    </row>
    <row r="3789" spans="9:11">
      <c r="I3789" s="72"/>
      <c r="J3789" s="72"/>
      <c r="K3789" s="72"/>
    </row>
    <row r="3790" spans="9:11">
      <c r="I3790" s="72"/>
      <c r="J3790" s="72"/>
      <c r="K3790" s="72"/>
    </row>
    <row r="3791" spans="9:11">
      <c r="I3791" s="72"/>
      <c r="J3791" s="72"/>
      <c r="K3791" s="72"/>
    </row>
    <row r="3792" spans="9:11">
      <c r="I3792" s="72"/>
      <c r="J3792" s="72"/>
      <c r="K3792" s="72"/>
    </row>
    <row r="3793" spans="9:11">
      <c r="I3793" s="72"/>
      <c r="J3793" s="72"/>
      <c r="K3793" s="72"/>
    </row>
    <row r="3794" spans="9:11">
      <c r="I3794" s="72"/>
      <c r="J3794" s="72"/>
      <c r="K3794" s="72"/>
    </row>
    <row r="3795" spans="9:11">
      <c r="I3795" s="72"/>
      <c r="J3795" s="72"/>
      <c r="K3795" s="72"/>
    </row>
    <row r="3796" spans="9:11">
      <c r="I3796" s="72"/>
      <c r="J3796" s="72"/>
      <c r="K3796" s="72"/>
    </row>
    <row r="3797" spans="9:11">
      <c r="I3797" s="72"/>
      <c r="J3797" s="72"/>
      <c r="K3797" s="72"/>
    </row>
    <row r="3798" spans="9:11">
      <c r="I3798" s="72"/>
      <c r="J3798" s="72"/>
      <c r="K3798" s="72"/>
    </row>
    <row r="3799" spans="9:11">
      <c r="I3799" s="72"/>
      <c r="J3799" s="72"/>
      <c r="K3799" s="72"/>
    </row>
    <row r="3800" spans="9:11">
      <c r="I3800" s="72"/>
      <c r="J3800" s="72"/>
      <c r="K3800" s="72"/>
    </row>
    <row r="3801" spans="9:11">
      <c r="I3801" s="72"/>
      <c r="J3801" s="72"/>
      <c r="K3801" s="72"/>
    </row>
    <row r="3802" spans="9:11">
      <c r="I3802" s="72"/>
      <c r="J3802" s="72"/>
      <c r="K3802" s="72"/>
    </row>
    <row r="3803" spans="9:11">
      <c r="I3803" s="72"/>
      <c r="J3803" s="72"/>
      <c r="K3803" s="72"/>
    </row>
    <row r="3804" spans="9:11">
      <c r="I3804" s="72"/>
      <c r="J3804" s="72"/>
      <c r="K3804" s="72"/>
    </row>
    <row r="3805" spans="9:11">
      <c r="I3805" s="72"/>
      <c r="J3805" s="72"/>
      <c r="K3805" s="72"/>
    </row>
    <row r="3806" spans="9:11">
      <c r="I3806" s="72"/>
      <c r="J3806" s="72"/>
      <c r="K3806" s="72"/>
    </row>
    <row r="3807" spans="9:11">
      <c r="I3807" s="72"/>
      <c r="J3807" s="72"/>
      <c r="K3807" s="72"/>
    </row>
    <row r="3808" spans="9:11">
      <c r="I3808" s="72"/>
      <c r="J3808" s="72"/>
      <c r="K3808" s="72"/>
    </row>
    <row r="3809" spans="9:11">
      <c r="I3809" s="72"/>
      <c r="J3809" s="72"/>
      <c r="K3809" s="72"/>
    </row>
    <row r="3810" spans="9:11">
      <c r="I3810" s="72"/>
      <c r="J3810" s="72"/>
      <c r="K3810" s="72"/>
    </row>
    <row r="3811" spans="9:11">
      <c r="I3811" s="72"/>
      <c r="J3811" s="72"/>
      <c r="K3811" s="72"/>
    </row>
    <row r="3812" spans="9:11">
      <c r="I3812" s="72"/>
      <c r="J3812" s="72"/>
      <c r="K3812" s="72"/>
    </row>
    <row r="3813" spans="9:11">
      <c r="I3813" s="72"/>
      <c r="J3813" s="72"/>
      <c r="K3813" s="72"/>
    </row>
    <row r="3814" spans="9:11">
      <c r="I3814" s="72"/>
      <c r="J3814" s="72"/>
      <c r="K3814" s="72"/>
    </row>
    <row r="3815" spans="9:11">
      <c r="I3815" s="72"/>
      <c r="J3815" s="72"/>
      <c r="K3815" s="72"/>
    </row>
    <row r="3816" spans="9:11">
      <c r="I3816" s="72"/>
      <c r="J3816" s="72"/>
      <c r="K3816" s="72"/>
    </row>
    <row r="3817" spans="9:11">
      <c r="I3817" s="72"/>
      <c r="J3817" s="72"/>
      <c r="K3817" s="72"/>
    </row>
    <row r="3818" spans="9:11">
      <c r="I3818" s="72"/>
      <c r="J3818" s="72"/>
      <c r="K3818" s="72"/>
    </row>
    <row r="3819" spans="9:11">
      <c r="I3819" s="72"/>
      <c r="J3819" s="72"/>
      <c r="K3819" s="72"/>
    </row>
    <row r="3820" spans="9:11">
      <c r="I3820" s="72"/>
      <c r="J3820" s="72"/>
      <c r="K3820" s="72"/>
    </row>
    <row r="3821" spans="9:11">
      <c r="I3821" s="72"/>
      <c r="J3821" s="72"/>
      <c r="K3821" s="72"/>
    </row>
    <row r="3822" spans="9:11">
      <c r="I3822" s="72"/>
      <c r="J3822" s="72"/>
      <c r="K3822" s="72"/>
    </row>
    <row r="3823" spans="9:11">
      <c r="I3823" s="72"/>
      <c r="J3823" s="72"/>
      <c r="K3823" s="72"/>
    </row>
    <row r="3824" spans="9:11">
      <c r="I3824" s="72"/>
      <c r="J3824" s="72"/>
      <c r="K3824" s="72"/>
    </row>
    <row r="3825" spans="9:11">
      <c r="I3825" s="72"/>
      <c r="J3825" s="72"/>
      <c r="K3825" s="72"/>
    </row>
    <row r="3826" spans="9:11">
      <c r="I3826" s="72"/>
      <c r="J3826" s="72"/>
      <c r="K3826" s="72"/>
    </row>
    <row r="3827" spans="9:11">
      <c r="I3827" s="72"/>
      <c r="J3827" s="72"/>
      <c r="K3827" s="72"/>
    </row>
    <row r="3828" spans="9:11">
      <c r="I3828" s="72"/>
      <c r="J3828" s="72"/>
      <c r="K3828" s="72"/>
    </row>
    <row r="3829" spans="9:11">
      <c r="I3829" s="72"/>
      <c r="J3829" s="72"/>
      <c r="K3829" s="72"/>
    </row>
    <row r="3830" spans="9:11">
      <c r="I3830" s="72"/>
      <c r="J3830" s="72"/>
      <c r="K3830" s="72"/>
    </row>
    <row r="3831" spans="9:11">
      <c r="I3831" s="72"/>
      <c r="J3831" s="72"/>
      <c r="K3831" s="72"/>
    </row>
    <row r="3832" spans="9:11">
      <c r="I3832" s="72"/>
      <c r="J3832" s="72"/>
      <c r="K3832" s="72"/>
    </row>
    <row r="3833" spans="9:11">
      <c r="I3833" s="72"/>
      <c r="J3833" s="72"/>
      <c r="K3833" s="72"/>
    </row>
    <row r="3834" spans="9:11">
      <c r="I3834" s="72"/>
      <c r="J3834" s="72"/>
      <c r="K3834" s="72"/>
    </row>
    <row r="3835" spans="9:11">
      <c r="I3835" s="72"/>
      <c r="J3835" s="72"/>
      <c r="K3835" s="72"/>
    </row>
    <row r="3836" spans="9:11">
      <c r="I3836" s="72"/>
      <c r="J3836" s="72"/>
      <c r="K3836" s="72"/>
    </row>
    <row r="3837" spans="9:11">
      <c r="I3837" s="72"/>
      <c r="J3837" s="72"/>
      <c r="K3837" s="72"/>
    </row>
    <row r="3838" spans="9:11">
      <c r="I3838" s="72"/>
      <c r="J3838" s="72"/>
      <c r="K3838" s="72"/>
    </row>
    <row r="3839" spans="9:11">
      <c r="I3839" s="72"/>
      <c r="J3839" s="72"/>
      <c r="K3839" s="72"/>
    </row>
    <row r="3840" spans="9:11">
      <c r="I3840" s="72"/>
      <c r="J3840" s="72"/>
      <c r="K3840" s="72"/>
    </row>
    <row r="3841" spans="9:11">
      <c r="I3841" s="72"/>
      <c r="J3841" s="72"/>
      <c r="K3841" s="72"/>
    </row>
    <row r="3842" spans="9:11">
      <c r="I3842" s="72"/>
      <c r="J3842" s="72"/>
      <c r="K3842" s="72"/>
    </row>
    <row r="3843" spans="9:11">
      <c r="I3843" s="72"/>
      <c r="J3843" s="72"/>
      <c r="K3843" s="72"/>
    </row>
    <row r="3844" spans="9:11">
      <c r="I3844" s="72"/>
      <c r="J3844" s="72"/>
      <c r="K3844" s="72"/>
    </row>
    <row r="3845" spans="9:11">
      <c r="I3845" s="72"/>
      <c r="J3845" s="72"/>
      <c r="K3845" s="72"/>
    </row>
    <row r="3846" spans="9:11">
      <c r="I3846" s="72"/>
      <c r="J3846" s="72"/>
      <c r="K3846" s="72"/>
    </row>
    <row r="3847" spans="9:11">
      <c r="I3847" s="72"/>
      <c r="J3847" s="72"/>
      <c r="K3847" s="72"/>
    </row>
    <row r="3848" spans="9:11">
      <c r="I3848" s="72"/>
      <c r="J3848" s="72"/>
      <c r="K3848" s="72"/>
    </row>
    <row r="3849" spans="9:11">
      <c r="I3849" s="72"/>
      <c r="J3849" s="72"/>
      <c r="K3849" s="72"/>
    </row>
    <row r="3850" spans="9:11">
      <c r="I3850" s="72"/>
      <c r="J3850" s="72"/>
      <c r="K3850" s="72"/>
    </row>
    <row r="3851" spans="9:11">
      <c r="I3851" s="72"/>
      <c r="J3851" s="72"/>
      <c r="K3851" s="72"/>
    </row>
    <row r="3852" spans="9:11">
      <c r="I3852" s="72"/>
      <c r="J3852" s="72"/>
      <c r="K3852" s="72"/>
    </row>
    <row r="3853" spans="9:11">
      <c r="I3853" s="72"/>
      <c r="J3853" s="72"/>
      <c r="K3853" s="72"/>
    </row>
    <row r="3854" spans="9:11">
      <c r="I3854" s="72"/>
      <c r="J3854" s="72"/>
      <c r="K3854" s="72"/>
    </row>
    <row r="3855" spans="9:11">
      <c r="I3855" s="72"/>
      <c r="J3855" s="72"/>
      <c r="K3855" s="72"/>
    </row>
    <row r="3856" spans="9:11">
      <c r="I3856" s="72"/>
      <c r="J3856" s="72"/>
      <c r="K3856" s="72"/>
    </row>
    <row r="3857" spans="9:11">
      <c r="I3857" s="72"/>
      <c r="J3857" s="72"/>
      <c r="K3857" s="72"/>
    </row>
    <row r="3858" spans="9:11">
      <c r="I3858" s="72"/>
      <c r="J3858" s="72"/>
      <c r="K3858" s="72"/>
    </row>
    <row r="3859" spans="9:11">
      <c r="I3859" s="72"/>
      <c r="J3859" s="72"/>
      <c r="K3859" s="72"/>
    </row>
    <row r="3860" spans="9:11">
      <c r="I3860" s="72"/>
      <c r="J3860" s="72"/>
      <c r="K3860" s="72"/>
    </row>
    <row r="3861" spans="9:11">
      <c r="I3861" s="72"/>
      <c r="J3861" s="72"/>
      <c r="K3861" s="72"/>
    </row>
    <row r="3862" spans="9:11">
      <c r="I3862" s="72"/>
      <c r="J3862" s="72"/>
      <c r="K3862" s="72"/>
    </row>
    <row r="3863" spans="9:11">
      <c r="I3863" s="72"/>
      <c r="J3863" s="72"/>
      <c r="K3863" s="72"/>
    </row>
    <row r="3864" spans="9:11">
      <c r="I3864" s="72"/>
      <c r="J3864" s="72"/>
      <c r="K3864" s="72"/>
    </row>
    <row r="3865" spans="9:11">
      <c r="I3865" s="72"/>
      <c r="J3865" s="72"/>
      <c r="K3865" s="72"/>
    </row>
    <row r="3866" spans="9:11">
      <c r="I3866" s="72"/>
      <c r="J3866" s="72"/>
      <c r="K3866" s="72"/>
    </row>
    <row r="3867" spans="9:11">
      <c r="I3867" s="72"/>
      <c r="J3867" s="72"/>
      <c r="K3867" s="72"/>
    </row>
    <row r="3868" spans="9:11">
      <c r="I3868" s="72"/>
      <c r="J3868" s="72"/>
      <c r="K3868" s="72"/>
    </row>
    <row r="3869" spans="9:11">
      <c r="I3869" s="72"/>
      <c r="J3869" s="72"/>
      <c r="K3869" s="72"/>
    </row>
    <row r="3870" spans="9:11">
      <c r="I3870" s="72"/>
      <c r="J3870" s="72"/>
      <c r="K3870" s="72"/>
    </row>
    <row r="3871" spans="9:11">
      <c r="I3871" s="72"/>
      <c r="J3871" s="72"/>
      <c r="K3871" s="72"/>
    </row>
    <row r="3872" spans="9:11">
      <c r="I3872" s="72"/>
      <c r="J3872" s="72"/>
      <c r="K3872" s="72"/>
    </row>
    <row r="3873" spans="9:11">
      <c r="I3873" s="72"/>
      <c r="J3873" s="72"/>
      <c r="K3873" s="72"/>
    </row>
    <row r="3874" spans="9:11">
      <c r="I3874" s="72"/>
      <c r="J3874" s="72"/>
      <c r="K3874" s="72"/>
    </row>
    <row r="3875" spans="9:11">
      <c r="I3875" s="72"/>
      <c r="J3875" s="72"/>
      <c r="K3875" s="72"/>
    </row>
    <row r="3876" spans="9:11">
      <c r="I3876" s="72"/>
      <c r="J3876" s="72"/>
      <c r="K3876" s="72"/>
    </row>
    <row r="3877" spans="9:11">
      <c r="I3877" s="72"/>
      <c r="J3877" s="72"/>
      <c r="K3877" s="72"/>
    </row>
    <row r="3878" spans="9:11">
      <c r="I3878" s="72"/>
      <c r="J3878" s="72"/>
      <c r="K3878" s="72"/>
    </row>
    <row r="3879" spans="9:11">
      <c r="I3879" s="72"/>
      <c r="J3879" s="72"/>
      <c r="K3879" s="72"/>
    </row>
    <row r="3880" spans="9:11">
      <c r="I3880" s="72"/>
      <c r="J3880" s="72"/>
      <c r="K3880" s="72"/>
    </row>
    <row r="3881" spans="9:11">
      <c r="I3881" s="72"/>
      <c r="J3881" s="72"/>
      <c r="K3881" s="72"/>
    </row>
    <row r="3882" spans="9:11">
      <c r="I3882" s="72"/>
      <c r="J3882" s="72"/>
      <c r="K3882" s="72"/>
    </row>
    <row r="3883" spans="9:11">
      <c r="I3883" s="72"/>
      <c r="J3883" s="72"/>
      <c r="K3883" s="72"/>
    </row>
    <row r="3884" spans="9:11">
      <c r="I3884" s="72"/>
      <c r="J3884" s="72"/>
      <c r="K3884" s="72"/>
    </row>
    <row r="3885" spans="9:11">
      <c r="I3885" s="72"/>
      <c r="J3885" s="72"/>
      <c r="K3885" s="72"/>
    </row>
    <row r="3886" spans="9:11">
      <c r="I3886" s="72"/>
      <c r="J3886" s="72"/>
      <c r="K3886" s="72"/>
    </row>
    <row r="3887" spans="9:11">
      <c r="I3887" s="72"/>
      <c r="J3887" s="72"/>
      <c r="K3887" s="72"/>
    </row>
    <row r="3888" spans="9:11">
      <c r="I3888" s="72"/>
      <c r="J3888" s="72"/>
      <c r="K3888" s="72"/>
    </row>
    <row r="3889" spans="9:11">
      <c r="I3889" s="72"/>
      <c r="J3889" s="72"/>
      <c r="K3889" s="72"/>
    </row>
    <row r="3890" spans="9:11">
      <c r="I3890" s="72"/>
      <c r="J3890" s="72"/>
      <c r="K3890" s="72"/>
    </row>
    <row r="3891" spans="9:11">
      <c r="I3891" s="72"/>
      <c r="J3891" s="72"/>
      <c r="K3891" s="72"/>
    </row>
    <row r="3892" spans="9:11">
      <c r="I3892" s="72"/>
      <c r="J3892" s="72"/>
      <c r="K3892" s="72"/>
    </row>
    <row r="3893" spans="9:11">
      <c r="I3893" s="72"/>
      <c r="J3893" s="72"/>
      <c r="K3893" s="72"/>
    </row>
    <row r="3894" spans="9:11">
      <c r="I3894" s="72"/>
      <c r="J3894" s="72"/>
      <c r="K3894" s="72"/>
    </row>
    <row r="3895" spans="9:11">
      <c r="I3895" s="72"/>
      <c r="J3895" s="72"/>
      <c r="K3895" s="72"/>
    </row>
    <row r="3896" spans="9:11">
      <c r="I3896" s="72"/>
      <c r="J3896" s="72"/>
      <c r="K3896" s="72"/>
    </row>
    <row r="3897" spans="9:11">
      <c r="I3897" s="72"/>
      <c r="J3897" s="72"/>
      <c r="K3897" s="72"/>
    </row>
    <row r="3898" spans="9:11">
      <c r="I3898" s="72"/>
      <c r="J3898" s="72"/>
      <c r="K3898" s="72"/>
    </row>
    <row r="3899" spans="9:11">
      <c r="I3899" s="72"/>
      <c r="J3899" s="72"/>
      <c r="K3899" s="72"/>
    </row>
    <row r="3900" spans="9:11">
      <c r="I3900" s="72"/>
      <c r="J3900" s="72"/>
      <c r="K3900" s="72"/>
    </row>
    <row r="3901" spans="9:11">
      <c r="I3901" s="72"/>
      <c r="J3901" s="72"/>
      <c r="K3901" s="72"/>
    </row>
    <row r="3902" spans="9:11">
      <c r="I3902" s="72"/>
      <c r="J3902" s="72"/>
      <c r="K3902" s="72"/>
    </row>
    <row r="3903" spans="9:11">
      <c r="I3903" s="72"/>
      <c r="J3903" s="72"/>
      <c r="K3903" s="72"/>
    </row>
    <row r="3904" spans="9:11">
      <c r="I3904" s="72"/>
      <c r="J3904" s="72"/>
      <c r="K3904" s="72"/>
    </row>
    <row r="3905" spans="9:11">
      <c r="I3905" s="72"/>
      <c r="J3905" s="72"/>
      <c r="K3905" s="72"/>
    </row>
    <row r="3906" spans="9:11">
      <c r="I3906" s="72"/>
      <c r="J3906" s="72"/>
      <c r="K3906" s="72"/>
    </row>
    <row r="3907" spans="9:11">
      <c r="I3907" s="72"/>
      <c r="J3907" s="72"/>
      <c r="K3907" s="72"/>
    </row>
    <row r="3908" spans="9:11">
      <c r="I3908" s="72"/>
      <c r="J3908" s="72"/>
      <c r="K3908" s="72"/>
    </row>
    <row r="3909" spans="9:11">
      <c r="I3909" s="72"/>
      <c r="J3909" s="72"/>
      <c r="K3909" s="72"/>
    </row>
    <row r="3910" spans="9:11">
      <c r="I3910" s="72"/>
      <c r="J3910" s="72"/>
      <c r="K3910" s="72"/>
    </row>
    <row r="3911" spans="9:11">
      <c r="I3911" s="72"/>
      <c r="J3911" s="72"/>
      <c r="K3911" s="72"/>
    </row>
    <row r="3912" spans="9:11">
      <c r="I3912" s="72"/>
      <c r="J3912" s="72"/>
      <c r="K3912" s="72"/>
    </row>
    <row r="3913" spans="9:11">
      <c r="I3913" s="72"/>
      <c r="J3913" s="72"/>
      <c r="K3913" s="72"/>
    </row>
    <row r="3914" spans="9:11">
      <c r="I3914" s="72"/>
      <c r="J3914" s="72"/>
      <c r="K3914" s="72"/>
    </row>
    <row r="3915" spans="9:11">
      <c r="I3915" s="72"/>
      <c r="J3915" s="72"/>
      <c r="K3915" s="72"/>
    </row>
    <row r="3916" spans="9:11">
      <c r="I3916" s="72"/>
      <c r="J3916" s="72"/>
      <c r="K3916" s="72"/>
    </row>
    <row r="3917" spans="9:11">
      <c r="I3917" s="72"/>
      <c r="J3917" s="72"/>
      <c r="K3917" s="72"/>
    </row>
    <row r="3918" spans="9:11">
      <c r="I3918" s="72"/>
      <c r="J3918" s="72"/>
      <c r="K3918" s="72"/>
    </row>
    <row r="3919" spans="9:11">
      <c r="I3919" s="72"/>
      <c r="J3919" s="72"/>
      <c r="K3919" s="72"/>
    </row>
    <row r="3920" spans="9:11">
      <c r="I3920" s="72"/>
      <c r="J3920" s="72"/>
      <c r="K3920" s="72"/>
    </row>
    <row r="3921" spans="9:11">
      <c r="I3921" s="72"/>
      <c r="J3921" s="72"/>
      <c r="K3921" s="72"/>
    </row>
    <row r="3922" spans="9:11">
      <c r="I3922" s="72"/>
      <c r="J3922" s="72"/>
      <c r="K3922" s="72"/>
    </row>
    <row r="3923" spans="9:11">
      <c r="I3923" s="72"/>
      <c r="J3923" s="72"/>
      <c r="K3923" s="72"/>
    </row>
    <row r="3924" spans="9:11">
      <c r="I3924" s="72"/>
      <c r="J3924" s="72"/>
      <c r="K3924" s="72"/>
    </row>
    <row r="3925" spans="9:11">
      <c r="I3925" s="72"/>
      <c r="J3925" s="72"/>
      <c r="K3925" s="72"/>
    </row>
    <row r="3926" spans="9:11">
      <c r="I3926" s="72"/>
      <c r="J3926" s="72"/>
      <c r="K3926" s="72"/>
    </row>
    <row r="3927" spans="9:11">
      <c r="I3927" s="72"/>
      <c r="J3927" s="72"/>
      <c r="K3927" s="72"/>
    </row>
    <row r="3928" spans="9:11">
      <c r="I3928" s="72"/>
      <c r="J3928" s="72"/>
      <c r="K3928" s="72"/>
    </row>
    <row r="3929" spans="9:11">
      <c r="I3929" s="72"/>
      <c r="J3929" s="72"/>
      <c r="K3929" s="72"/>
    </row>
    <row r="3930" spans="9:11">
      <c r="I3930" s="72"/>
      <c r="J3930" s="72"/>
      <c r="K3930" s="72"/>
    </row>
    <row r="3931" spans="9:11">
      <c r="I3931" s="72"/>
      <c r="J3931" s="72"/>
      <c r="K3931" s="72"/>
    </row>
    <row r="3932" spans="9:11">
      <c r="I3932" s="72"/>
      <c r="J3932" s="72"/>
      <c r="K3932" s="72"/>
    </row>
    <row r="3933" spans="9:11">
      <c r="I3933" s="72"/>
      <c r="J3933" s="72"/>
      <c r="K3933" s="72"/>
    </row>
    <row r="3934" spans="9:11">
      <c r="I3934" s="72"/>
      <c r="J3934" s="72"/>
      <c r="K3934" s="72"/>
    </row>
    <row r="3935" spans="9:11">
      <c r="I3935" s="72"/>
      <c r="J3935" s="72"/>
      <c r="K3935" s="72"/>
    </row>
    <row r="3936" spans="9:11">
      <c r="I3936" s="72"/>
      <c r="J3936" s="72"/>
      <c r="K3936" s="72"/>
    </row>
    <row r="3937" spans="9:11">
      <c r="I3937" s="72"/>
      <c r="J3937" s="72"/>
      <c r="K3937" s="72"/>
    </row>
    <row r="3938" spans="9:11">
      <c r="I3938" s="72"/>
      <c r="J3938" s="72"/>
      <c r="K3938" s="72"/>
    </row>
    <row r="3939" spans="9:11">
      <c r="I3939" s="72"/>
      <c r="J3939" s="72"/>
      <c r="K3939" s="72"/>
    </row>
    <row r="3940" spans="9:11">
      <c r="I3940" s="72"/>
      <c r="J3940" s="72"/>
      <c r="K3940" s="72"/>
    </row>
    <row r="3941" spans="9:11">
      <c r="I3941" s="72"/>
      <c r="J3941" s="72"/>
      <c r="K3941" s="72"/>
    </row>
    <row r="3942" spans="9:11">
      <c r="I3942" s="72"/>
      <c r="J3942" s="72"/>
      <c r="K3942" s="72"/>
    </row>
    <row r="3943" spans="9:11">
      <c r="I3943" s="72"/>
      <c r="J3943" s="72"/>
      <c r="K3943" s="72"/>
    </row>
    <row r="3944" spans="9:11">
      <c r="I3944" s="72"/>
      <c r="J3944" s="72"/>
      <c r="K3944" s="72"/>
    </row>
    <row r="3945" spans="9:11">
      <c r="I3945" s="72"/>
      <c r="J3945" s="72"/>
      <c r="K3945" s="72"/>
    </row>
    <row r="3946" spans="9:11">
      <c r="I3946" s="72"/>
      <c r="J3946" s="72"/>
      <c r="K3946" s="72"/>
    </row>
    <row r="3947" spans="9:11">
      <c r="I3947" s="72"/>
      <c r="J3947" s="72"/>
      <c r="K3947" s="72"/>
    </row>
    <row r="3948" spans="9:11">
      <c r="I3948" s="72"/>
      <c r="J3948" s="72"/>
      <c r="K3948" s="72"/>
    </row>
    <row r="3949" spans="9:11">
      <c r="I3949" s="72"/>
      <c r="J3949" s="72"/>
      <c r="K3949" s="72"/>
    </row>
    <row r="3950" spans="9:11">
      <c r="I3950" s="72"/>
      <c r="J3950" s="72"/>
      <c r="K3950" s="72"/>
    </row>
    <row r="3951" spans="9:11">
      <c r="I3951" s="72"/>
      <c r="J3951" s="72"/>
      <c r="K3951" s="72"/>
    </row>
    <row r="3952" spans="9:11">
      <c r="I3952" s="72"/>
      <c r="J3952" s="72"/>
      <c r="K3952" s="72"/>
    </row>
    <row r="3953" spans="9:11">
      <c r="I3953" s="72"/>
      <c r="J3953" s="72"/>
      <c r="K3953" s="72"/>
    </row>
    <row r="3954" spans="9:11">
      <c r="I3954" s="72"/>
      <c r="J3954" s="72"/>
      <c r="K3954" s="72"/>
    </row>
    <row r="3955" spans="9:11">
      <c r="I3955" s="72"/>
      <c r="J3955" s="72"/>
      <c r="K3955" s="72"/>
    </row>
    <row r="3956" spans="9:11">
      <c r="I3956" s="72"/>
      <c r="J3956" s="72"/>
      <c r="K3956" s="72"/>
    </row>
    <row r="3957" spans="9:11">
      <c r="I3957" s="72"/>
      <c r="J3957" s="72"/>
      <c r="K3957" s="72"/>
    </row>
    <row r="3958" spans="9:11">
      <c r="I3958" s="72"/>
      <c r="J3958" s="72"/>
      <c r="K3958" s="72"/>
    </row>
    <row r="3959" spans="9:11">
      <c r="I3959" s="72"/>
      <c r="J3959" s="72"/>
      <c r="K3959" s="72"/>
    </row>
    <row r="3960" spans="9:11">
      <c r="I3960" s="72"/>
      <c r="J3960" s="72"/>
      <c r="K3960" s="72"/>
    </row>
    <row r="3961" spans="9:11">
      <c r="I3961" s="72"/>
      <c r="J3961" s="72"/>
      <c r="K3961" s="72"/>
    </row>
    <row r="3962" spans="9:11">
      <c r="I3962" s="72"/>
      <c r="J3962" s="72"/>
      <c r="K3962" s="72"/>
    </row>
    <row r="3963" spans="9:11">
      <c r="I3963" s="72"/>
      <c r="J3963" s="72"/>
      <c r="K3963" s="72"/>
    </row>
    <row r="3964" spans="9:11">
      <c r="I3964" s="72"/>
      <c r="J3964" s="72"/>
      <c r="K3964" s="72"/>
    </row>
    <row r="3965" spans="9:11">
      <c r="I3965" s="72"/>
      <c r="J3965" s="72"/>
      <c r="K3965" s="72"/>
    </row>
    <row r="3966" spans="9:11">
      <c r="I3966" s="72"/>
      <c r="J3966" s="72"/>
      <c r="K3966" s="72"/>
    </row>
    <row r="3967" spans="9:11">
      <c r="I3967" s="72"/>
      <c r="J3967" s="72"/>
      <c r="K3967" s="72"/>
    </row>
    <row r="3968" spans="9:11">
      <c r="I3968" s="72"/>
      <c r="J3968" s="72"/>
      <c r="K3968" s="72"/>
    </row>
    <row r="3969" spans="9:11">
      <c r="I3969" s="72"/>
      <c r="J3969" s="72"/>
      <c r="K3969" s="72"/>
    </row>
    <row r="3970" spans="9:11">
      <c r="I3970" s="72"/>
      <c r="J3970" s="72"/>
      <c r="K3970" s="72"/>
    </row>
    <row r="3971" spans="9:11">
      <c r="I3971" s="72"/>
      <c r="J3971" s="72"/>
      <c r="K3971" s="72"/>
    </row>
    <row r="3972" spans="9:11">
      <c r="I3972" s="72"/>
      <c r="J3972" s="72"/>
      <c r="K3972" s="72"/>
    </row>
    <row r="3973" spans="9:11">
      <c r="I3973" s="72"/>
      <c r="J3973" s="72"/>
      <c r="K3973" s="72"/>
    </row>
    <row r="3974" spans="9:11">
      <c r="I3974" s="72"/>
      <c r="J3974" s="72"/>
      <c r="K3974" s="72"/>
    </row>
    <row r="3975" spans="9:11">
      <c r="I3975" s="72"/>
      <c r="J3975" s="72"/>
      <c r="K3975" s="72"/>
    </row>
    <row r="3976" spans="9:11">
      <c r="I3976" s="72"/>
      <c r="J3976" s="72"/>
      <c r="K3976" s="72"/>
    </row>
    <row r="3977" spans="9:11">
      <c r="I3977" s="72"/>
      <c r="J3977" s="72"/>
      <c r="K3977" s="72"/>
    </row>
    <row r="3978" spans="9:11">
      <c r="I3978" s="72"/>
      <c r="J3978" s="72"/>
      <c r="K3978" s="72"/>
    </row>
    <row r="3979" spans="9:11">
      <c r="I3979" s="72"/>
      <c r="J3979" s="72"/>
      <c r="K3979" s="72"/>
    </row>
    <row r="3980" spans="9:11">
      <c r="I3980" s="72"/>
      <c r="J3980" s="72"/>
      <c r="K3980" s="72"/>
    </row>
    <row r="3981" spans="9:11">
      <c r="I3981" s="72"/>
      <c r="J3981" s="72"/>
      <c r="K3981" s="72"/>
    </row>
    <row r="3982" spans="9:11">
      <c r="I3982" s="72"/>
      <c r="J3982" s="72"/>
      <c r="K3982" s="72"/>
    </row>
    <row r="3983" spans="9:11">
      <c r="I3983" s="72"/>
      <c r="J3983" s="72"/>
      <c r="K3983" s="72"/>
    </row>
    <row r="3984" spans="9:11">
      <c r="I3984" s="72"/>
      <c r="J3984" s="72"/>
      <c r="K3984" s="72"/>
    </row>
    <row r="3985" spans="9:11">
      <c r="I3985" s="72"/>
      <c r="J3985" s="72"/>
      <c r="K3985" s="72"/>
    </row>
    <row r="3986" spans="9:11">
      <c r="I3986" s="72"/>
      <c r="J3986" s="72"/>
      <c r="K3986" s="72"/>
    </row>
    <row r="3987" spans="9:11">
      <c r="I3987" s="72"/>
      <c r="J3987" s="72"/>
      <c r="K3987" s="72"/>
    </row>
    <row r="3988" spans="9:11">
      <c r="I3988" s="72"/>
      <c r="J3988" s="72"/>
      <c r="K3988" s="72"/>
    </row>
    <row r="3989" spans="9:11">
      <c r="I3989" s="72"/>
      <c r="J3989" s="72"/>
      <c r="K3989" s="72"/>
    </row>
    <row r="3990" spans="9:11">
      <c r="I3990" s="72"/>
      <c r="J3990" s="72"/>
      <c r="K3990" s="72"/>
    </row>
    <row r="3991" spans="9:11">
      <c r="I3991" s="72"/>
      <c r="J3991" s="72"/>
      <c r="K3991" s="72"/>
    </row>
    <row r="3992" spans="9:11">
      <c r="I3992" s="72"/>
      <c r="J3992" s="72"/>
      <c r="K3992" s="72"/>
    </row>
    <row r="3993" spans="9:11">
      <c r="I3993" s="72"/>
      <c r="J3993" s="72"/>
      <c r="K3993" s="72"/>
    </row>
    <row r="3994" spans="9:11">
      <c r="I3994" s="72"/>
      <c r="J3994" s="72"/>
      <c r="K3994" s="72"/>
    </row>
    <row r="3995" spans="9:11">
      <c r="I3995" s="72"/>
      <c r="J3995" s="72"/>
      <c r="K3995" s="72"/>
    </row>
    <row r="3996" spans="9:11">
      <c r="I3996" s="72"/>
      <c r="J3996" s="72"/>
      <c r="K3996" s="72"/>
    </row>
    <row r="3997" spans="9:11">
      <c r="I3997" s="72"/>
      <c r="J3997" s="72"/>
      <c r="K3997" s="72"/>
    </row>
    <row r="3998" spans="9:11">
      <c r="I3998" s="72"/>
      <c r="J3998" s="72"/>
      <c r="K3998" s="72"/>
    </row>
    <row r="3999" spans="9:11">
      <c r="I3999" s="72"/>
      <c r="J3999" s="72"/>
      <c r="K3999" s="72"/>
    </row>
    <row r="4000" spans="9:11">
      <c r="I4000" s="72"/>
      <c r="J4000" s="72"/>
      <c r="K4000" s="72"/>
    </row>
    <row r="4001" spans="9:11">
      <c r="I4001" s="72"/>
      <c r="J4001" s="72"/>
      <c r="K4001" s="72"/>
    </row>
    <row r="4002" spans="9:11">
      <c r="I4002" s="72"/>
      <c r="J4002" s="72"/>
      <c r="K4002" s="72"/>
    </row>
    <row r="4003" spans="9:11">
      <c r="I4003" s="72"/>
      <c r="J4003" s="72"/>
      <c r="K4003" s="72"/>
    </row>
    <row r="4004" spans="9:11">
      <c r="I4004" s="72"/>
      <c r="J4004" s="72"/>
      <c r="K4004" s="72"/>
    </row>
    <row r="4005" spans="9:11">
      <c r="I4005" s="72"/>
      <c r="J4005" s="72"/>
      <c r="K4005" s="72"/>
    </row>
    <row r="4006" spans="9:11">
      <c r="I4006" s="72"/>
      <c r="J4006" s="72"/>
      <c r="K4006" s="72"/>
    </row>
    <row r="4007" spans="9:11">
      <c r="I4007" s="72"/>
      <c r="J4007" s="72"/>
      <c r="K4007" s="72"/>
    </row>
    <row r="4008" spans="9:11">
      <c r="I4008" s="72"/>
      <c r="J4008" s="72"/>
      <c r="K4008" s="72"/>
    </row>
    <row r="4009" spans="9:11">
      <c r="I4009" s="72"/>
      <c r="J4009" s="72"/>
      <c r="K4009" s="72"/>
    </row>
    <row r="4010" spans="9:11">
      <c r="I4010" s="72"/>
      <c r="J4010" s="72"/>
      <c r="K4010" s="72"/>
    </row>
    <row r="4011" spans="9:11">
      <c r="I4011" s="72"/>
      <c r="J4011" s="72"/>
      <c r="K4011" s="72"/>
    </row>
    <row r="4012" spans="9:11">
      <c r="I4012" s="72"/>
      <c r="J4012" s="72"/>
      <c r="K4012" s="72"/>
    </row>
    <row r="4013" spans="9:11">
      <c r="I4013" s="72"/>
      <c r="J4013" s="72"/>
      <c r="K4013" s="72"/>
    </row>
    <row r="4014" spans="9:11">
      <c r="I4014" s="72"/>
      <c r="J4014" s="72"/>
      <c r="K4014" s="72"/>
    </row>
    <row r="4015" spans="9:11">
      <c r="I4015" s="72"/>
      <c r="J4015" s="72"/>
      <c r="K4015" s="72"/>
    </row>
    <row r="4016" spans="9:11">
      <c r="I4016" s="72"/>
      <c r="J4016" s="72"/>
      <c r="K4016" s="72"/>
    </row>
    <row r="4017" spans="9:11">
      <c r="I4017" s="72"/>
      <c r="J4017" s="72"/>
      <c r="K4017" s="72"/>
    </row>
    <row r="4018" spans="9:11">
      <c r="I4018" s="72"/>
      <c r="J4018" s="72"/>
      <c r="K4018" s="72"/>
    </row>
    <row r="4019" spans="9:11">
      <c r="I4019" s="72"/>
      <c r="J4019" s="72"/>
      <c r="K4019" s="72"/>
    </row>
    <row r="4020" spans="9:11">
      <c r="I4020" s="72"/>
      <c r="J4020" s="72"/>
      <c r="K4020" s="72"/>
    </row>
    <row r="4021" spans="9:11">
      <c r="I4021" s="72"/>
      <c r="J4021" s="72"/>
      <c r="K4021" s="72"/>
    </row>
    <row r="4022" spans="9:11">
      <c r="I4022" s="72"/>
      <c r="J4022" s="72"/>
      <c r="K4022" s="72"/>
    </row>
    <row r="4023" spans="9:11">
      <c r="I4023" s="72"/>
      <c r="J4023" s="72"/>
      <c r="K4023" s="72"/>
    </row>
    <row r="4024" spans="9:11">
      <c r="I4024" s="72"/>
      <c r="J4024" s="72"/>
      <c r="K4024" s="72"/>
    </row>
    <row r="4025" spans="9:11">
      <c r="I4025" s="72"/>
      <c r="J4025" s="72"/>
      <c r="K4025" s="72"/>
    </row>
    <row r="4026" spans="9:11">
      <c r="I4026" s="72"/>
      <c r="J4026" s="72"/>
      <c r="K4026" s="72"/>
    </row>
    <row r="4027" spans="9:11">
      <c r="I4027" s="72"/>
      <c r="J4027" s="72"/>
      <c r="K4027" s="72"/>
    </row>
    <row r="4028" spans="9:11">
      <c r="I4028" s="72"/>
      <c r="J4028" s="72"/>
      <c r="K4028" s="72"/>
    </row>
    <row r="4029" spans="9:11">
      <c r="I4029" s="72"/>
      <c r="J4029" s="72"/>
      <c r="K4029" s="72"/>
    </row>
    <row r="4030" spans="9:11">
      <c r="I4030" s="72"/>
      <c r="J4030" s="72"/>
      <c r="K4030" s="72"/>
    </row>
    <row r="4031" spans="9:11">
      <c r="I4031" s="72"/>
      <c r="J4031" s="72"/>
      <c r="K4031" s="72"/>
    </row>
    <row r="4032" spans="9:11">
      <c r="I4032" s="72"/>
      <c r="J4032" s="72"/>
      <c r="K4032" s="72"/>
    </row>
    <row r="4033" spans="9:11">
      <c r="I4033" s="72"/>
      <c r="J4033" s="72"/>
      <c r="K4033" s="72"/>
    </row>
    <row r="4034" spans="9:11">
      <c r="I4034" s="72"/>
      <c r="J4034" s="72"/>
      <c r="K4034" s="72"/>
    </row>
    <row r="4035" spans="9:11">
      <c r="I4035" s="72"/>
      <c r="J4035" s="72"/>
      <c r="K4035" s="72"/>
    </row>
    <row r="4036" spans="9:11">
      <c r="I4036" s="72"/>
      <c r="J4036" s="72"/>
      <c r="K4036" s="72"/>
    </row>
    <row r="4037" spans="9:11">
      <c r="I4037" s="72"/>
      <c r="J4037" s="72"/>
      <c r="K4037" s="72"/>
    </row>
    <row r="4038" spans="9:11">
      <c r="I4038" s="72"/>
      <c r="J4038" s="72"/>
      <c r="K4038" s="72"/>
    </row>
    <row r="4039" spans="9:11">
      <c r="I4039" s="72"/>
      <c r="J4039" s="72"/>
      <c r="K4039" s="72"/>
    </row>
    <row r="4040" spans="9:11">
      <c r="I4040" s="72"/>
      <c r="J4040" s="72"/>
      <c r="K4040" s="72"/>
    </row>
    <row r="4041" spans="9:11">
      <c r="I4041" s="72"/>
      <c r="J4041" s="72"/>
      <c r="K4041" s="72"/>
    </row>
    <row r="4042" spans="9:11">
      <c r="I4042" s="72"/>
      <c r="J4042" s="72"/>
      <c r="K4042" s="72"/>
    </row>
    <row r="4043" spans="9:11">
      <c r="I4043" s="72"/>
      <c r="J4043" s="72"/>
      <c r="K4043" s="72"/>
    </row>
    <row r="4044" spans="9:11">
      <c r="I4044" s="72"/>
      <c r="J4044" s="72"/>
      <c r="K4044" s="72"/>
    </row>
    <row r="4045" spans="9:11">
      <c r="I4045" s="72"/>
      <c r="J4045" s="72"/>
      <c r="K4045" s="72"/>
    </row>
    <row r="4046" spans="9:11">
      <c r="I4046" s="72"/>
      <c r="J4046" s="72"/>
      <c r="K4046" s="72"/>
    </row>
    <row r="4047" spans="9:11">
      <c r="I4047" s="72"/>
      <c r="J4047" s="72"/>
      <c r="K4047" s="72"/>
    </row>
    <row r="4048" spans="9:11">
      <c r="I4048" s="72"/>
      <c r="J4048" s="72"/>
      <c r="K4048" s="72"/>
    </row>
    <row r="4049" spans="9:11">
      <c r="I4049" s="72"/>
      <c r="J4049" s="72"/>
      <c r="K4049" s="72"/>
    </row>
    <row r="4050" spans="9:11">
      <c r="I4050" s="72"/>
      <c r="J4050" s="72"/>
      <c r="K4050" s="72"/>
    </row>
    <row r="4051" spans="9:11">
      <c r="I4051" s="72"/>
      <c r="J4051" s="72"/>
      <c r="K4051" s="72"/>
    </row>
    <row r="4052" spans="9:11">
      <c r="I4052" s="72"/>
      <c r="J4052" s="72"/>
      <c r="K4052" s="72"/>
    </row>
    <row r="4053" spans="9:11">
      <c r="I4053" s="72"/>
      <c r="J4053" s="72"/>
      <c r="K4053" s="72"/>
    </row>
    <row r="4054" spans="9:11">
      <c r="I4054" s="72"/>
      <c r="J4054" s="72"/>
      <c r="K4054" s="72"/>
    </row>
    <row r="4055" spans="9:11">
      <c r="I4055" s="72"/>
      <c r="J4055" s="72"/>
      <c r="K4055" s="72"/>
    </row>
    <row r="4056" spans="9:11">
      <c r="I4056" s="72"/>
      <c r="J4056" s="72"/>
      <c r="K4056" s="72"/>
    </row>
    <row r="4057" spans="9:11">
      <c r="I4057" s="72"/>
      <c r="J4057" s="72"/>
      <c r="K4057" s="72"/>
    </row>
    <row r="4058" spans="9:11">
      <c r="I4058" s="72"/>
      <c r="J4058" s="72"/>
      <c r="K4058" s="72"/>
    </row>
    <row r="4059" spans="9:11">
      <c r="I4059" s="72"/>
      <c r="J4059" s="72"/>
      <c r="K4059" s="72"/>
    </row>
    <row r="4060" spans="9:11">
      <c r="I4060" s="72"/>
      <c r="J4060" s="72"/>
      <c r="K4060" s="72"/>
    </row>
    <row r="4061" spans="9:11">
      <c r="I4061" s="72"/>
      <c r="J4061" s="72"/>
      <c r="K4061" s="72"/>
    </row>
    <row r="4062" spans="9:11">
      <c r="I4062" s="72"/>
      <c r="J4062" s="72"/>
      <c r="K4062" s="72"/>
    </row>
    <row r="4063" spans="9:11">
      <c r="I4063" s="72"/>
      <c r="J4063" s="72"/>
      <c r="K4063" s="72"/>
    </row>
    <row r="4064" spans="9:11">
      <c r="I4064" s="72"/>
      <c r="J4064" s="72"/>
      <c r="K4064" s="72"/>
    </row>
    <row r="4065" spans="9:11">
      <c r="I4065" s="72"/>
      <c r="J4065" s="72"/>
      <c r="K4065" s="72"/>
    </row>
    <row r="4066" spans="9:11">
      <c r="I4066" s="72"/>
      <c r="J4066" s="72"/>
      <c r="K4066" s="72"/>
    </row>
    <row r="4067" spans="9:11">
      <c r="I4067" s="72"/>
      <c r="J4067" s="72"/>
      <c r="K4067" s="72"/>
    </row>
    <row r="4068" spans="9:11">
      <c r="I4068" s="72"/>
      <c r="J4068" s="72"/>
      <c r="K4068" s="72"/>
    </row>
    <row r="4069" spans="9:11">
      <c r="I4069" s="72"/>
      <c r="J4069" s="72"/>
      <c r="K4069" s="72"/>
    </row>
    <row r="4070" spans="9:11">
      <c r="I4070" s="72"/>
      <c r="J4070" s="72"/>
      <c r="K4070" s="72"/>
    </row>
    <row r="4071" spans="9:11">
      <c r="I4071" s="72"/>
      <c r="J4071" s="72"/>
      <c r="K4071" s="72"/>
    </row>
    <row r="4072" spans="9:11">
      <c r="I4072" s="72"/>
      <c r="J4072" s="72"/>
      <c r="K4072" s="72"/>
    </row>
    <row r="4073" spans="9:11">
      <c r="I4073" s="72"/>
      <c r="J4073" s="72"/>
      <c r="K4073" s="72"/>
    </row>
    <row r="4074" spans="9:11">
      <c r="I4074" s="72"/>
      <c r="J4074" s="72"/>
      <c r="K4074" s="72"/>
    </row>
    <row r="4075" spans="9:11">
      <c r="I4075" s="72"/>
      <c r="J4075" s="72"/>
      <c r="K4075" s="72"/>
    </row>
    <row r="4076" spans="9:11">
      <c r="I4076" s="72"/>
      <c r="J4076" s="72"/>
      <c r="K4076" s="72"/>
    </row>
    <row r="4077" spans="9:11">
      <c r="I4077" s="72"/>
      <c r="J4077" s="72"/>
      <c r="K4077" s="72"/>
    </row>
    <row r="4078" spans="9:11">
      <c r="I4078" s="72"/>
      <c r="J4078" s="72"/>
      <c r="K4078" s="72"/>
    </row>
    <row r="4079" spans="9:11">
      <c r="I4079" s="72"/>
      <c r="J4079" s="72"/>
      <c r="K4079" s="72"/>
    </row>
    <row r="4080" spans="9:11">
      <c r="I4080" s="72"/>
      <c r="J4080" s="72"/>
      <c r="K4080" s="72"/>
    </row>
    <row r="4081" spans="9:11">
      <c r="I4081" s="72"/>
      <c r="J4081" s="72"/>
      <c r="K4081" s="72"/>
    </row>
    <row r="4082" spans="9:11">
      <c r="I4082" s="72"/>
      <c r="J4082" s="72"/>
      <c r="K4082" s="72"/>
    </row>
    <row r="4083" spans="9:11">
      <c r="I4083" s="72"/>
      <c r="J4083" s="72"/>
      <c r="K4083" s="72"/>
    </row>
    <row r="4084" spans="9:11">
      <c r="I4084" s="72"/>
      <c r="J4084" s="72"/>
      <c r="K4084" s="72"/>
    </row>
    <row r="4085" spans="9:11">
      <c r="I4085" s="72"/>
      <c r="J4085" s="72"/>
      <c r="K4085" s="72"/>
    </row>
    <row r="4086" spans="9:11">
      <c r="I4086" s="72"/>
      <c r="J4086" s="72"/>
      <c r="K4086" s="72"/>
    </row>
    <row r="4087" spans="9:11">
      <c r="I4087" s="72"/>
      <c r="J4087" s="72"/>
      <c r="K4087" s="72"/>
    </row>
    <row r="4088" spans="9:11">
      <c r="I4088" s="72"/>
      <c r="J4088" s="72"/>
      <c r="K4088" s="72"/>
    </row>
    <row r="4089" spans="9:11">
      <c r="I4089" s="72"/>
      <c r="J4089" s="72"/>
      <c r="K4089" s="72"/>
    </row>
    <row r="4090" spans="9:11">
      <c r="I4090" s="72"/>
      <c r="J4090" s="72"/>
      <c r="K4090" s="72"/>
    </row>
    <row r="4091" spans="9:11">
      <c r="I4091" s="72"/>
      <c r="J4091" s="72"/>
      <c r="K4091" s="72"/>
    </row>
    <row r="4092" spans="9:11">
      <c r="I4092" s="72"/>
      <c r="J4092" s="72"/>
      <c r="K4092" s="72"/>
    </row>
    <row r="4093" spans="9:11">
      <c r="I4093" s="72"/>
      <c r="J4093" s="72"/>
      <c r="K4093" s="72"/>
    </row>
    <row r="4094" spans="9:11">
      <c r="I4094" s="72"/>
      <c r="J4094" s="72"/>
      <c r="K4094" s="72"/>
    </row>
    <row r="4095" spans="9:11">
      <c r="I4095" s="72"/>
      <c r="J4095" s="72"/>
      <c r="K4095" s="72"/>
    </row>
    <row r="4096" spans="9:11">
      <c r="I4096" s="72"/>
      <c r="J4096" s="72"/>
      <c r="K4096" s="72"/>
    </row>
    <row r="4097" spans="9:11">
      <c r="I4097" s="72"/>
      <c r="J4097" s="72"/>
      <c r="K4097" s="72"/>
    </row>
    <row r="4098" spans="9:11">
      <c r="I4098" s="72"/>
      <c r="J4098" s="72"/>
      <c r="K4098" s="72"/>
    </row>
    <row r="4099" spans="9:11">
      <c r="I4099" s="72"/>
      <c r="J4099" s="72"/>
      <c r="K4099" s="72"/>
    </row>
    <row r="4100" spans="9:11">
      <c r="I4100" s="72"/>
      <c r="J4100" s="72"/>
      <c r="K4100" s="72"/>
    </row>
    <row r="4101" spans="9:11">
      <c r="I4101" s="72"/>
      <c r="J4101" s="72"/>
      <c r="K4101" s="72"/>
    </row>
    <row r="4102" spans="9:11">
      <c r="I4102" s="72"/>
      <c r="J4102" s="72"/>
      <c r="K4102" s="72"/>
    </row>
    <row r="4103" spans="9:11">
      <c r="I4103" s="72"/>
      <c r="J4103" s="72"/>
      <c r="K4103" s="72"/>
    </row>
    <row r="4104" spans="9:11">
      <c r="I4104" s="72"/>
      <c r="J4104" s="72"/>
      <c r="K4104" s="72"/>
    </row>
    <row r="4105" spans="9:11">
      <c r="I4105" s="72"/>
      <c r="J4105" s="72"/>
      <c r="K4105" s="72"/>
    </row>
    <row r="4106" spans="9:11">
      <c r="I4106" s="72"/>
      <c r="J4106" s="72"/>
      <c r="K4106" s="72"/>
    </row>
    <row r="4107" spans="9:11">
      <c r="I4107" s="72"/>
      <c r="J4107" s="72"/>
      <c r="K4107" s="72"/>
    </row>
    <row r="4108" spans="9:11">
      <c r="I4108" s="72"/>
      <c r="J4108" s="72"/>
      <c r="K4108" s="72"/>
    </row>
    <row r="4109" spans="9:11">
      <c r="I4109" s="72"/>
      <c r="J4109" s="72"/>
      <c r="K4109" s="72"/>
    </row>
    <row r="4110" spans="9:11">
      <c r="I4110" s="72"/>
      <c r="J4110" s="72"/>
      <c r="K4110" s="72"/>
    </row>
    <row r="4111" spans="9:11">
      <c r="I4111" s="72"/>
      <c r="J4111" s="72"/>
      <c r="K4111" s="72"/>
    </row>
    <row r="4112" spans="9:11">
      <c r="I4112" s="72"/>
      <c r="J4112" s="72"/>
      <c r="K4112" s="72"/>
    </row>
    <row r="4113" spans="9:11">
      <c r="I4113" s="72"/>
      <c r="J4113" s="72"/>
      <c r="K4113" s="72"/>
    </row>
    <row r="4114" spans="9:11">
      <c r="I4114" s="72"/>
      <c r="J4114" s="72"/>
      <c r="K4114" s="72"/>
    </row>
    <row r="4115" spans="9:11">
      <c r="I4115" s="72"/>
      <c r="J4115" s="72"/>
      <c r="K4115" s="72"/>
    </row>
    <row r="4116" spans="9:11">
      <c r="I4116" s="72"/>
      <c r="J4116" s="72"/>
      <c r="K4116" s="72"/>
    </row>
    <row r="4117" spans="9:11">
      <c r="I4117" s="72"/>
      <c r="J4117" s="72"/>
      <c r="K4117" s="72"/>
    </row>
    <row r="4118" spans="9:11">
      <c r="I4118" s="72"/>
      <c r="J4118" s="72"/>
      <c r="K4118" s="72"/>
    </row>
    <row r="4119" spans="9:11">
      <c r="I4119" s="72"/>
      <c r="J4119" s="72"/>
      <c r="K4119" s="72"/>
    </row>
    <row r="4120" spans="9:11">
      <c r="I4120" s="72"/>
      <c r="J4120" s="72"/>
      <c r="K4120" s="72"/>
    </row>
    <row r="4121" spans="9:11">
      <c r="I4121" s="72"/>
      <c r="J4121" s="72"/>
      <c r="K4121" s="72"/>
    </row>
    <row r="4122" spans="9:11">
      <c r="I4122" s="72"/>
      <c r="J4122" s="72"/>
      <c r="K4122" s="72"/>
    </row>
    <row r="4123" spans="9:11">
      <c r="I4123" s="72"/>
      <c r="J4123" s="72"/>
      <c r="K4123" s="72"/>
    </row>
    <row r="4124" spans="9:11">
      <c r="I4124" s="72"/>
      <c r="J4124" s="72"/>
      <c r="K4124" s="72"/>
    </row>
    <row r="4125" spans="9:11">
      <c r="I4125" s="72"/>
      <c r="J4125" s="72"/>
      <c r="K4125" s="72"/>
    </row>
    <row r="4126" spans="9:11">
      <c r="I4126" s="72"/>
      <c r="J4126" s="72"/>
      <c r="K4126" s="72"/>
    </row>
    <row r="4127" spans="9:11">
      <c r="I4127" s="72"/>
      <c r="J4127" s="72"/>
      <c r="K4127" s="72"/>
    </row>
    <row r="4128" spans="9:11">
      <c r="I4128" s="72"/>
      <c r="J4128" s="72"/>
      <c r="K4128" s="72"/>
    </row>
    <row r="4129" spans="9:11">
      <c r="I4129" s="72"/>
      <c r="J4129" s="72"/>
      <c r="K4129" s="72"/>
    </row>
    <row r="4130" spans="9:11">
      <c r="I4130" s="72"/>
      <c r="J4130" s="72"/>
      <c r="K4130" s="72"/>
    </row>
    <row r="4131" spans="9:11">
      <c r="I4131" s="72"/>
      <c r="J4131" s="72"/>
      <c r="K4131" s="72"/>
    </row>
    <row r="4132" spans="9:11">
      <c r="I4132" s="72"/>
      <c r="J4132" s="72"/>
      <c r="K4132" s="72"/>
    </row>
    <row r="4133" spans="9:11">
      <c r="I4133" s="72"/>
      <c r="J4133" s="72"/>
      <c r="K4133" s="72"/>
    </row>
    <row r="4134" spans="9:11">
      <c r="I4134" s="72"/>
      <c r="J4134" s="72"/>
      <c r="K4134" s="72"/>
    </row>
    <row r="4135" spans="9:11">
      <c r="I4135" s="72"/>
      <c r="J4135" s="72"/>
      <c r="K4135" s="72"/>
    </row>
    <row r="4136" spans="9:11">
      <c r="I4136" s="72"/>
      <c r="J4136" s="72"/>
      <c r="K4136" s="72"/>
    </row>
    <row r="4137" spans="9:11">
      <c r="I4137" s="72"/>
      <c r="J4137" s="72"/>
      <c r="K4137" s="72"/>
    </row>
    <row r="4138" spans="9:11">
      <c r="I4138" s="72"/>
      <c r="J4138" s="72"/>
      <c r="K4138" s="72"/>
    </row>
    <row r="4139" spans="9:11">
      <c r="I4139" s="72"/>
      <c r="J4139" s="72"/>
      <c r="K4139" s="72"/>
    </row>
    <row r="4140" spans="9:11">
      <c r="I4140" s="72"/>
      <c r="J4140" s="72"/>
      <c r="K4140" s="72"/>
    </row>
    <row r="4141" spans="9:11">
      <c r="I4141" s="72"/>
      <c r="J4141" s="72"/>
      <c r="K4141" s="72"/>
    </row>
    <row r="4142" spans="9:11">
      <c r="I4142" s="72"/>
      <c r="J4142" s="72"/>
      <c r="K4142" s="72"/>
    </row>
    <row r="4143" spans="9:11">
      <c r="I4143" s="72"/>
      <c r="J4143" s="72"/>
      <c r="K4143" s="72"/>
    </row>
    <row r="4144" spans="9:11">
      <c r="I4144" s="72"/>
      <c r="J4144" s="72"/>
      <c r="K4144" s="72"/>
    </row>
    <row r="4145" spans="9:11">
      <c r="I4145" s="72"/>
      <c r="J4145" s="72"/>
      <c r="K4145" s="72"/>
    </row>
    <row r="4146" spans="9:11">
      <c r="I4146" s="72"/>
      <c r="J4146" s="72"/>
      <c r="K4146" s="72"/>
    </row>
    <row r="4147" spans="9:11">
      <c r="I4147" s="72"/>
      <c r="J4147" s="72"/>
      <c r="K4147" s="72"/>
    </row>
    <row r="4148" spans="9:11">
      <c r="I4148" s="72"/>
      <c r="J4148" s="72"/>
      <c r="K4148" s="72"/>
    </row>
    <row r="4149" spans="9:11">
      <c r="I4149" s="72"/>
      <c r="J4149" s="72"/>
      <c r="K4149" s="72"/>
    </row>
    <row r="4150" spans="9:11">
      <c r="I4150" s="72"/>
      <c r="J4150" s="72"/>
      <c r="K4150" s="72"/>
    </row>
    <row r="4151" spans="9:11">
      <c r="I4151" s="72"/>
      <c r="J4151" s="72"/>
      <c r="K4151" s="72"/>
    </row>
    <row r="4152" spans="9:11">
      <c r="I4152" s="72"/>
      <c r="J4152" s="72"/>
      <c r="K4152" s="72"/>
    </row>
    <row r="4153" spans="9:11">
      <c r="I4153" s="72"/>
      <c r="J4153" s="72"/>
      <c r="K4153" s="72"/>
    </row>
    <row r="4154" spans="9:11">
      <c r="I4154" s="72"/>
      <c r="J4154" s="72"/>
      <c r="K4154" s="72"/>
    </row>
    <row r="4155" spans="9:11">
      <c r="I4155" s="72"/>
      <c r="J4155" s="72"/>
      <c r="K4155" s="72"/>
    </row>
    <row r="4156" spans="9:11">
      <c r="I4156" s="72"/>
      <c r="J4156" s="72"/>
      <c r="K4156" s="72"/>
    </row>
    <row r="4157" spans="9:11">
      <c r="I4157" s="72"/>
      <c r="J4157" s="72"/>
      <c r="K4157" s="72"/>
    </row>
    <row r="4158" spans="9:11">
      <c r="I4158" s="72"/>
      <c r="J4158" s="72"/>
      <c r="K4158" s="72"/>
    </row>
    <row r="4159" spans="9:11">
      <c r="I4159" s="72"/>
      <c r="J4159" s="72"/>
      <c r="K4159" s="72"/>
    </row>
    <row r="4160" spans="9:11">
      <c r="I4160" s="72"/>
      <c r="J4160" s="72"/>
      <c r="K4160" s="72"/>
    </row>
    <row r="4161" spans="9:11">
      <c r="I4161" s="72"/>
      <c r="J4161" s="72"/>
      <c r="K4161" s="72"/>
    </row>
    <row r="4162" spans="9:11">
      <c r="I4162" s="72"/>
      <c r="J4162" s="72"/>
      <c r="K4162" s="72"/>
    </row>
    <row r="4163" spans="9:11">
      <c r="I4163" s="72"/>
      <c r="J4163" s="72"/>
      <c r="K4163" s="72"/>
    </row>
    <row r="4164" spans="9:11">
      <c r="I4164" s="72"/>
      <c r="J4164" s="72"/>
      <c r="K4164" s="72"/>
    </row>
    <row r="4165" spans="9:11">
      <c r="I4165" s="72"/>
      <c r="J4165" s="72"/>
      <c r="K4165" s="72"/>
    </row>
    <row r="4166" spans="9:11">
      <c r="I4166" s="72"/>
      <c r="J4166" s="72"/>
      <c r="K4166" s="72"/>
    </row>
    <row r="4167" spans="9:11">
      <c r="I4167" s="72"/>
      <c r="J4167" s="72"/>
      <c r="K4167" s="72"/>
    </row>
    <row r="4168" spans="9:11">
      <c r="I4168" s="72"/>
      <c r="J4168" s="72"/>
      <c r="K4168" s="72"/>
    </row>
    <row r="4169" spans="9:11">
      <c r="I4169" s="72"/>
      <c r="J4169" s="72"/>
      <c r="K4169" s="72"/>
    </row>
    <row r="4170" spans="9:11">
      <c r="I4170" s="72"/>
      <c r="J4170" s="72"/>
      <c r="K4170" s="72"/>
    </row>
    <row r="4171" spans="9:11">
      <c r="I4171" s="72"/>
      <c r="J4171" s="72"/>
      <c r="K4171" s="72"/>
    </row>
    <row r="4172" spans="9:11">
      <c r="I4172" s="72"/>
      <c r="J4172" s="72"/>
      <c r="K4172" s="72"/>
    </row>
    <row r="4173" spans="9:11">
      <c r="I4173" s="72"/>
      <c r="J4173" s="72"/>
      <c r="K4173" s="72"/>
    </row>
    <row r="4174" spans="9:11">
      <c r="I4174" s="72"/>
      <c r="J4174" s="72"/>
      <c r="K4174" s="72"/>
    </row>
    <row r="4175" spans="9:11">
      <c r="I4175" s="72"/>
      <c r="J4175" s="72"/>
      <c r="K4175" s="72"/>
    </row>
    <row r="4176" spans="9:11">
      <c r="I4176" s="72"/>
      <c r="J4176" s="72"/>
      <c r="K4176" s="72"/>
    </row>
    <row r="4177" spans="9:11">
      <c r="I4177" s="72"/>
      <c r="J4177" s="72"/>
      <c r="K4177" s="72"/>
    </row>
    <row r="4178" spans="9:11">
      <c r="I4178" s="72"/>
      <c r="J4178" s="72"/>
      <c r="K4178" s="72"/>
    </row>
    <row r="4179" spans="9:11">
      <c r="I4179" s="72"/>
      <c r="J4179" s="72"/>
      <c r="K4179" s="72"/>
    </row>
    <row r="4180" spans="9:11">
      <c r="I4180" s="72"/>
      <c r="J4180" s="72"/>
      <c r="K4180" s="72"/>
    </row>
    <row r="4181" spans="9:11">
      <c r="I4181" s="72"/>
      <c r="J4181" s="72"/>
      <c r="K4181" s="72"/>
    </row>
    <row r="4182" spans="9:11">
      <c r="I4182" s="72"/>
      <c r="J4182" s="72"/>
      <c r="K4182" s="72"/>
    </row>
    <row r="4183" spans="9:11">
      <c r="I4183" s="72"/>
      <c r="J4183" s="72"/>
      <c r="K4183" s="72"/>
    </row>
    <row r="4184" spans="9:11">
      <c r="I4184" s="72"/>
      <c r="J4184" s="72"/>
      <c r="K4184" s="72"/>
    </row>
    <row r="4185" spans="9:11">
      <c r="I4185" s="72"/>
      <c r="J4185" s="72"/>
      <c r="K4185" s="72"/>
    </row>
    <row r="4186" spans="9:11">
      <c r="I4186" s="72"/>
      <c r="J4186" s="72"/>
      <c r="K4186" s="72"/>
    </row>
    <row r="4187" spans="9:11">
      <c r="I4187" s="72"/>
      <c r="J4187" s="72"/>
      <c r="K4187" s="72"/>
    </row>
    <row r="4188" spans="9:11">
      <c r="I4188" s="72"/>
      <c r="J4188" s="72"/>
      <c r="K4188" s="72"/>
    </row>
    <row r="4189" spans="9:11">
      <c r="I4189" s="72"/>
      <c r="J4189" s="72"/>
      <c r="K4189" s="72"/>
    </row>
    <row r="4190" spans="9:11">
      <c r="I4190" s="72"/>
      <c r="J4190" s="72"/>
      <c r="K4190" s="72"/>
    </row>
    <row r="4191" spans="9:11">
      <c r="I4191" s="72"/>
      <c r="J4191" s="72"/>
      <c r="K4191" s="72"/>
    </row>
    <row r="4192" spans="9:11">
      <c r="I4192" s="72"/>
      <c r="J4192" s="72"/>
      <c r="K4192" s="72"/>
    </row>
    <row r="4193" spans="9:11">
      <c r="I4193" s="72"/>
      <c r="J4193" s="72"/>
      <c r="K4193" s="72"/>
    </row>
    <row r="4194" spans="9:11">
      <c r="I4194" s="72"/>
      <c r="J4194" s="72"/>
      <c r="K4194" s="72"/>
    </row>
    <row r="4195" spans="9:11">
      <c r="I4195" s="72"/>
      <c r="J4195" s="72"/>
      <c r="K4195" s="72"/>
    </row>
    <row r="4196" spans="9:11">
      <c r="I4196" s="72"/>
      <c r="J4196" s="72"/>
      <c r="K4196" s="72"/>
    </row>
    <row r="4197" spans="9:11">
      <c r="I4197" s="72"/>
      <c r="J4197" s="72"/>
      <c r="K4197" s="72"/>
    </row>
    <row r="4198" spans="9:11">
      <c r="I4198" s="72"/>
      <c r="J4198" s="72"/>
      <c r="K4198" s="72"/>
    </row>
    <row r="4199" spans="9:11">
      <c r="I4199" s="72"/>
      <c r="J4199" s="72"/>
      <c r="K4199" s="72"/>
    </row>
    <row r="4200" spans="9:11">
      <c r="I4200" s="72"/>
      <c r="J4200" s="72"/>
      <c r="K4200" s="72"/>
    </row>
    <row r="4201" spans="9:11">
      <c r="I4201" s="72"/>
      <c r="J4201" s="72"/>
      <c r="K4201" s="72"/>
    </row>
    <row r="4202" spans="9:11">
      <c r="I4202" s="72"/>
      <c r="J4202" s="72"/>
      <c r="K4202" s="72"/>
    </row>
    <row r="4203" spans="9:11">
      <c r="I4203" s="72"/>
      <c r="J4203" s="72"/>
      <c r="K4203" s="72"/>
    </row>
    <row r="4204" spans="9:11">
      <c r="I4204" s="72"/>
      <c r="J4204" s="72"/>
      <c r="K4204" s="72"/>
    </row>
    <row r="4205" spans="9:11">
      <c r="I4205" s="72"/>
      <c r="J4205" s="72"/>
      <c r="K4205" s="72"/>
    </row>
    <row r="4206" spans="9:11">
      <c r="I4206" s="72"/>
      <c r="J4206" s="72"/>
      <c r="K4206" s="72"/>
    </row>
    <row r="4207" spans="9:11">
      <c r="I4207" s="72"/>
      <c r="J4207" s="72"/>
      <c r="K4207" s="72"/>
    </row>
    <row r="4208" spans="9:11">
      <c r="I4208" s="72"/>
      <c r="J4208" s="72"/>
      <c r="K4208" s="72"/>
    </row>
    <row r="4209" spans="9:11">
      <c r="I4209" s="72"/>
      <c r="J4209" s="72"/>
      <c r="K4209" s="72"/>
    </row>
    <row r="4210" spans="9:11">
      <c r="I4210" s="72"/>
      <c r="J4210" s="72"/>
      <c r="K4210" s="72"/>
    </row>
    <row r="4211" spans="9:11">
      <c r="I4211" s="72"/>
      <c r="J4211" s="72"/>
      <c r="K4211" s="72"/>
    </row>
    <row r="4212" spans="9:11">
      <c r="I4212" s="72"/>
      <c r="J4212" s="72"/>
      <c r="K4212" s="72"/>
    </row>
    <row r="4213" spans="9:11">
      <c r="I4213" s="72"/>
      <c r="J4213" s="72"/>
      <c r="K4213" s="72"/>
    </row>
    <row r="4214" spans="9:11">
      <c r="I4214" s="72"/>
      <c r="J4214" s="72"/>
      <c r="K4214" s="72"/>
    </row>
    <row r="4215" spans="9:11">
      <c r="I4215" s="72"/>
      <c r="J4215" s="72"/>
      <c r="K4215" s="72"/>
    </row>
    <row r="4216" spans="9:11">
      <c r="I4216" s="72"/>
      <c r="J4216" s="72"/>
      <c r="K4216" s="72"/>
    </row>
    <row r="4217" spans="9:11">
      <c r="I4217" s="72"/>
      <c r="J4217" s="72"/>
      <c r="K4217" s="72"/>
    </row>
    <row r="4218" spans="9:11">
      <c r="I4218" s="72"/>
      <c r="J4218" s="72"/>
      <c r="K4218" s="72"/>
    </row>
    <row r="4219" spans="9:11">
      <c r="I4219" s="72"/>
      <c r="J4219" s="72"/>
      <c r="K4219" s="72"/>
    </row>
    <row r="4220" spans="9:11">
      <c r="I4220" s="72"/>
      <c r="J4220" s="72"/>
      <c r="K4220" s="72"/>
    </row>
    <row r="4221" spans="9:11">
      <c r="I4221" s="72"/>
      <c r="J4221" s="72"/>
      <c r="K4221" s="72"/>
    </row>
    <row r="4222" spans="9:11">
      <c r="I4222" s="72"/>
      <c r="J4222" s="72"/>
      <c r="K4222" s="72"/>
    </row>
    <row r="4223" spans="9:11">
      <c r="I4223" s="72"/>
      <c r="J4223" s="72"/>
      <c r="K4223" s="72"/>
    </row>
    <row r="4224" spans="9:11">
      <c r="I4224" s="72"/>
      <c r="J4224" s="72"/>
      <c r="K4224" s="72"/>
    </row>
    <row r="4225" spans="9:11">
      <c r="I4225" s="72"/>
      <c r="J4225" s="72"/>
      <c r="K4225" s="72"/>
    </row>
    <row r="4226" spans="9:11">
      <c r="I4226" s="72"/>
      <c r="J4226" s="72"/>
      <c r="K4226" s="72"/>
    </row>
    <row r="4227" spans="9:11">
      <c r="I4227" s="72"/>
      <c r="J4227" s="72"/>
      <c r="K4227" s="72"/>
    </row>
    <row r="4228" spans="9:11">
      <c r="I4228" s="72"/>
      <c r="J4228" s="72"/>
      <c r="K4228" s="72"/>
    </row>
    <row r="4229" spans="9:11">
      <c r="I4229" s="72"/>
      <c r="J4229" s="72"/>
      <c r="K4229" s="72"/>
    </row>
    <row r="4230" spans="9:11">
      <c r="I4230" s="72"/>
      <c r="J4230" s="72"/>
      <c r="K4230" s="72"/>
    </row>
    <row r="4231" spans="9:11">
      <c r="I4231" s="72"/>
      <c r="J4231" s="72"/>
      <c r="K4231" s="72"/>
    </row>
    <row r="4232" spans="9:11">
      <c r="I4232" s="72"/>
      <c r="J4232" s="72"/>
      <c r="K4232" s="72"/>
    </row>
    <row r="4233" spans="9:11">
      <c r="I4233" s="72"/>
      <c r="J4233" s="72"/>
      <c r="K4233" s="72"/>
    </row>
    <row r="4234" spans="9:11">
      <c r="I4234" s="72"/>
      <c r="J4234" s="72"/>
      <c r="K4234" s="72"/>
    </row>
    <row r="4235" spans="9:11">
      <c r="I4235" s="72"/>
      <c r="J4235" s="72"/>
      <c r="K4235" s="72"/>
    </row>
    <row r="4236" spans="9:11">
      <c r="I4236" s="72"/>
      <c r="J4236" s="72"/>
      <c r="K4236" s="72"/>
    </row>
    <row r="4237" spans="9:11">
      <c r="I4237" s="72"/>
      <c r="J4237" s="72"/>
      <c r="K4237" s="72"/>
    </row>
    <row r="4238" spans="9:11">
      <c r="I4238" s="72"/>
      <c r="J4238" s="72"/>
      <c r="K4238" s="72"/>
    </row>
    <row r="4239" spans="9:11">
      <c r="I4239" s="72"/>
      <c r="J4239" s="72"/>
      <c r="K4239" s="72"/>
    </row>
    <row r="4240" spans="9:11">
      <c r="I4240" s="72"/>
      <c r="J4240" s="72"/>
      <c r="K4240" s="72"/>
    </row>
    <row r="4241" spans="9:11">
      <c r="I4241" s="72"/>
      <c r="J4241" s="72"/>
      <c r="K4241" s="72"/>
    </row>
    <row r="4242" spans="9:11">
      <c r="I4242" s="72"/>
      <c r="J4242" s="72"/>
      <c r="K4242" s="72"/>
    </row>
    <row r="4243" spans="9:11">
      <c r="I4243" s="72"/>
      <c r="J4243" s="72"/>
      <c r="K4243" s="72"/>
    </row>
    <row r="4244" spans="9:11">
      <c r="I4244" s="72"/>
      <c r="J4244" s="72"/>
      <c r="K4244" s="72"/>
    </row>
    <row r="4245" spans="9:11">
      <c r="I4245" s="72"/>
      <c r="J4245" s="72"/>
      <c r="K4245" s="72"/>
    </row>
    <row r="4246" spans="9:11">
      <c r="I4246" s="72"/>
      <c r="J4246" s="72"/>
      <c r="K4246" s="72"/>
    </row>
    <row r="4247" spans="9:11">
      <c r="I4247" s="72"/>
      <c r="J4247" s="72"/>
      <c r="K4247" s="72"/>
    </row>
    <row r="4248" spans="9:11">
      <c r="I4248" s="72"/>
      <c r="J4248" s="72"/>
      <c r="K4248" s="72"/>
    </row>
    <row r="4249" spans="9:11">
      <c r="I4249" s="72"/>
      <c r="J4249" s="72"/>
      <c r="K4249" s="72"/>
    </row>
    <row r="4250" spans="9:11">
      <c r="I4250" s="72"/>
      <c r="J4250" s="72"/>
      <c r="K4250" s="72"/>
    </row>
    <row r="4251" spans="9:11">
      <c r="I4251" s="72"/>
      <c r="J4251" s="72"/>
      <c r="K4251" s="72"/>
    </row>
    <row r="4252" spans="9:11">
      <c r="I4252" s="72"/>
      <c r="J4252" s="72"/>
      <c r="K4252" s="72"/>
    </row>
    <row r="4253" spans="9:11">
      <c r="I4253" s="72"/>
      <c r="J4253" s="72"/>
      <c r="K4253" s="72"/>
    </row>
    <row r="4254" spans="9:11">
      <c r="I4254" s="72"/>
      <c r="J4254" s="72"/>
      <c r="K4254" s="72"/>
    </row>
    <row r="4255" spans="9:11">
      <c r="I4255" s="72"/>
      <c r="J4255" s="72"/>
      <c r="K4255" s="72"/>
    </row>
    <row r="4256" spans="9:11">
      <c r="I4256" s="72"/>
      <c r="J4256" s="72"/>
      <c r="K4256" s="72"/>
    </row>
    <row r="4257" spans="9:11">
      <c r="I4257" s="72"/>
      <c r="J4257" s="72"/>
      <c r="K4257" s="72"/>
    </row>
    <row r="4258" spans="9:11">
      <c r="I4258" s="72"/>
      <c r="J4258" s="72"/>
      <c r="K4258" s="72"/>
    </row>
    <row r="4259" spans="9:11">
      <c r="I4259" s="72"/>
      <c r="J4259" s="72"/>
      <c r="K4259" s="72"/>
    </row>
    <row r="4260" spans="9:11">
      <c r="I4260" s="72"/>
      <c r="J4260" s="72"/>
      <c r="K4260" s="72"/>
    </row>
    <row r="4261" spans="9:11">
      <c r="I4261" s="72"/>
      <c r="J4261" s="72"/>
      <c r="K4261" s="72"/>
    </row>
    <row r="4262" spans="9:11">
      <c r="I4262" s="72"/>
      <c r="J4262" s="72"/>
      <c r="K4262" s="72"/>
    </row>
    <row r="4263" spans="9:11">
      <c r="I4263" s="72"/>
      <c r="J4263" s="72"/>
      <c r="K4263" s="72"/>
    </row>
    <row r="4264" spans="9:11">
      <c r="I4264" s="72"/>
      <c r="J4264" s="72"/>
      <c r="K4264" s="72"/>
    </row>
    <row r="4265" spans="9:11">
      <c r="I4265" s="72"/>
      <c r="J4265" s="72"/>
      <c r="K4265" s="72"/>
    </row>
    <row r="4266" spans="9:11">
      <c r="I4266" s="72"/>
      <c r="J4266" s="72"/>
      <c r="K4266" s="72"/>
    </row>
    <row r="4267" spans="9:11">
      <c r="I4267" s="72"/>
      <c r="J4267" s="72"/>
      <c r="K4267" s="72"/>
    </row>
    <row r="4268" spans="9:11">
      <c r="I4268" s="72"/>
      <c r="J4268" s="72"/>
      <c r="K4268" s="72"/>
    </row>
    <row r="4269" spans="9:11">
      <c r="I4269" s="72"/>
      <c r="J4269" s="72"/>
      <c r="K4269" s="72"/>
    </row>
    <row r="4270" spans="9:11">
      <c r="I4270" s="72"/>
      <c r="J4270" s="72"/>
      <c r="K4270" s="72"/>
    </row>
    <row r="4271" spans="9:11">
      <c r="I4271" s="72"/>
      <c r="J4271" s="72"/>
      <c r="K4271" s="72"/>
    </row>
    <row r="4272" spans="9:11">
      <c r="I4272" s="72"/>
      <c r="J4272" s="72"/>
      <c r="K4272" s="72"/>
    </row>
    <row r="4273" spans="9:11">
      <c r="I4273" s="72"/>
      <c r="J4273" s="72"/>
      <c r="K4273" s="72"/>
    </row>
    <row r="4274" spans="9:11">
      <c r="I4274" s="72"/>
      <c r="J4274" s="72"/>
      <c r="K4274" s="72"/>
    </row>
    <row r="4275" spans="9:11">
      <c r="I4275" s="72"/>
      <c r="J4275" s="72"/>
      <c r="K4275" s="72"/>
    </row>
    <row r="4276" spans="9:11">
      <c r="I4276" s="72"/>
      <c r="J4276" s="72"/>
      <c r="K4276" s="72"/>
    </row>
    <row r="4277" spans="9:11">
      <c r="I4277" s="72"/>
      <c r="J4277" s="72"/>
      <c r="K4277" s="72"/>
    </row>
    <row r="4278" spans="9:11">
      <c r="I4278" s="72"/>
      <c r="J4278" s="72"/>
      <c r="K4278" s="72"/>
    </row>
    <row r="4279" spans="9:11">
      <c r="I4279" s="72"/>
      <c r="J4279" s="72"/>
      <c r="K4279" s="72"/>
    </row>
    <row r="4280" spans="9:11">
      <c r="I4280" s="72"/>
      <c r="J4280" s="72"/>
      <c r="K4280" s="72"/>
    </row>
    <row r="4281" spans="9:11">
      <c r="I4281" s="72"/>
      <c r="J4281" s="72"/>
      <c r="K4281" s="72"/>
    </row>
    <row r="4282" spans="9:11">
      <c r="I4282" s="72"/>
      <c r="J4282" s="72"/>
      <c r="K4282" s="72"/>
    </row>
    <row r="4283" spans="9:11">
      <c r="I4283" s="72"/>
      <c r="J4283" s="72"/>
      <c r="K4283" s="72"/>
    </row>
    <row r="4284" spans="9:11">
      <c r="I4284" s="72"/>
      <c r="J4284" s="72"/>
      <c r="K4284" s="72"/>
    </row>
    <row r="4285" spans="9:11">
      <c r="I4285" s="72"/>
      <c r="J4285" s="72"/>
      <c r="K4285" s="72"/>
    </row>
    <row r="4286" spans="9:11">
      <c r="I4286" s="72"/>
      <c r="J4286" s="72"/>
      <c r="K4286" s="72"/>
    </row>
    <row r="4287" spans="9:11">
      <c r="I4287" s="72"/>
      <c r="J4287" s="72"/>
      <c r="K4287" s="72"/>
    </row>
    <row r="4288" spans="9:11">
      <c r="I4288" s="72"/>
      <c r="J4288" s="72"/>
      <c r="K4288" s="72"/>
    </row>
    <row r="4289" spans="9:11">
      <c r="I4289" s="72"/>
      <c r="J4289" s="72"/>
      <c r="K4289" s="72"/>
    </row>
    <row r="4290" spans="9:11">
      <c r="I4290" s="72"/>
      <c r="J4290" s="72"/>
      <c r="K4290" s="72"/>
    </row>
    <row r="4291" spans="9:11">
      <c r="I4291" s="72"/>
      <c r="J4291" s="72"/>
      <c r="K4291" s="72"/>
    </row>
    <row r="4292" spans="9:11">
      <c r="I4292" s="72"/>
      <c r="J4292" s="72"/>
      <c r="K4292" s="72"/>
    </row>
    <row r="4293" spans="9:11">
      <c r="I4293" s="72"/>
      <c r="J4293" s="72"/>
      <c r="K4293" s="72"/>
    </row>
    <row r="4294" spans="9:11">
      <c r="I4294" s="72"/>
      <c r="J4294" s="72"/>
      <c r="K4294" s="72"/>
    </row>
    <row r="4295" spans="9:11">
      <c r="I4295" s="72"/>
      <c r="J4295" s="72"/>
      <c r="K4295" s="72"/>
    </row>
    <row r="4296" spans="9:11">
      <c r="I4296" s="72"/>
      <c r="J4296" s="72"/>
      <c r="K4296" s="72"/>
    </row>
    <row r="4297" spans="9:11">
      <c r="I4297" s="72"/>
      <c r="J4297" s="72"/>
      <c r="K4297" s="72"/>
    </row>
    <row r="4298" spans="9:11">
      <c r="I4298" s="72"/>
      <c r="J4298" s="72"/>
      <c r="K4298" s="72"/>
    </row>
    <row r="4299" spans="9:11">
      <c r="I4299" s="72"/>
      <c r="J4299" s="72"/>
      <c r="K4299" s="72"/>
    </row>
    <row r="4300" spans="9:11">
      <c r="I4300" s="72"/>
      <c r="J4300" s="72"/>
      <c r="K4300" s="72"/>
    </row>
    <row r="4301" spans="9:11">
      <c r="I4301" s="72"/>
      <c r="J4301" s="72"/>
      <c r="K4301" s="72"/>
    </row>
    <row r="4302" spans="9:11">
      <c r="I4302" s="72"/>
      <c r="J4302" s="72"/>
      <c r="K4302" s="72"/>
    </row>
    <row r="4303" spans="9:11">
      <c r="I4303" s="72"/>
      <c r="J4303" s="72"/>
      <c r="K4303" s="72"/>
    </row>
    <row r="4304" spans="9:11">
      <c r="I4304" s="72"/>
      <c r="J4304" s="72"/>
      <c r="K4304" s="72"/>
    </row>
    <row r="4305" spans="9:11">
      <c r="I4305" s="72"/>
      <c r="J4305" s="72"/>
      <c r="K4305" s="72"/>
    </row>
    <row r="4306" spans="9:11">
      <c r="I4306" s="72"/>
      <c r="J4306" s="72"/>
      <c r="K4306" s="72"/>
    </row>
    <row r="4307" spans="9:11">
      <c r="I4307" s="72"/>
      <c r="J4307" s="72"/>
      <c r="K4307" s="72"/>
    </row>
    <row r="4308" spans="9:11">
      <c r="I4308" s="72"/>
      <c r="J4308" s="72"/>
      <c r="K4308" s="72"/>
    </row>
    <row r="4309" spans="9:11">
      <c r="I4309" s="72"/>
      <c r="J4309" s="72"/>
      <c r="K4309" s="72"/>
    </row>
    <row r="4310" spans="9:11">
      <c r="I4310" s="72"/>
      <c r="J4310" s="72"/>
      <c r="K4310" s="72"/>
    </row>
    <row r="4311" spans="9:11">
      <c r="I4311" s="72"/>
      <c r="J4311" s="72"/>
      <c r="K4311" s="72"/>
    </row>
    <row r="4312" spans="9:11">
      <c r="I4312" s="72"/>
      <c r="J4312" s="72"/>
      <c r="K4312" s="72"/>
    </row>
    <row r="4313" spans="9:11">
      <c r="I4313" s="72"/>
      <c r="J4313" s="72"/>
      <c r="K4313" s="72"/>
    </row>
    <row r="4314" spans="9:11">
      <c r="I4314" s="72"/>
      <c r="J4314" s="72"/>
      <c r="K4314" s="72"/>
    </row>
    <row r="4315" spans="9:11">
      <c r="I4315" s="72"/>
      <c r="J4315" s="72"/>
      <c r="K4315" s="72"/>
    </row>
    <row r="4316" spans="9:11">
      <c r="I4316" s="72"/>
      <c r="J4316" s="72"/>
      <c r="K4316" s="72"/>
    </row>
    <row r="4317" spans="9:11">
      <c r="I4317" s="72"/>
      <c r="J4317" s="72"/>
      <c r="K4317" s="72"/>
    </row>
    <row r="4318" spans="9:11">
      <c r="I4318" s="72"/>
      <c r="J4318" s="72"/>
      <c r="K4318" s="72"/>
    </row>
    <row r="4319" spans="9:11">
      <c r="I4319" s="72"/>
      <c r="J4319" s="72"/>
      <c r="K4319" s="72"/>
    </row>
    <row r="4320" spans="9:11">
      <c r="I4320" s="72"/>
      <c r="J4320" s="72"/>
      <c r="K4320" s="72"/>
    </row>
    <row r="4321" spans="9:11">
      <c r="I4321" s="72"/>
      <c r="J4321" s="72"/>
      <c r="K4321" s="72"/>
    </row>
    <row r="4322" spans="9:11">
      <c r="I4322" s="72"/>
      <c r="J4322" s="72"/>
      <c r="K4322" s="72"/>
    </row>
    <row r="4323" spans="9:11">
      <c r="I4323" s="72"/>
      <c r="J4323" s="72"/>
      <c r="K4323" s="72"/>
    </row>
    <row r="4324" spans="9:11">
      <c r="I4324" s="72"/>
      <c r="J4324" s="72"/>
      <c r="K4324" s="72"/>
    </row>
    <row r="4325" spans="9:11">
      <c r="I4325" s="72"/>
      <c r="J4325" s="72"/>
      <c r="K4325" s="72"/>
    </row>
    <row r="4326" spans="9:11">
      <c r="I4326" s="72"/>
      <c r="J4326" s="72"/>
      <c r="K4326" s="72"/>
    </row>
    <row r="4327" spans="9:11">
      <c r="I4327" s="72"/>
      <c r="J4327" s="72"/>
      <c r="K4327" s="72"/>
    </row>
    <row r="4328" spans="9:11">
      <c r="I4328" s="72"/>
      <c r="J4328" s="72"/>
      <c r="K4328" s="72"/>
    </row>
    <row r="4329" spans="9:11">
      <c r="I4329" s="72"/>
      <c r="J4329" s="72"/>
      <c r="K4329" s="72"/>
    </row>
    <row r="4330" spans="9:11">
      <c r="I4330" s="72"/>
      <c r="J4330" s="72"/>
      <c r="K4330" s="72"/>
    </row>
    <row r="4331" spans="9:11">
      <c r="I4331" s="72"/>
      <c r="J4331" s="72"/>
      <c r="K4331" s="72"/>
    </row>
    <row r="4332" spans="9:11">
      <c r="I4332" s="72"/>
      <c r="J4332" s="72"/>
      <c r="K4332" s="72"/>
    </row>
    <row r="4333" spans="9:11">
      <c r="I4333" s="72"/>
      <c r="J4333" s="72"/>
      <c r="K4333" s="72"/>
    </row>
    <row r="4334" spans="9:11">
      <c r="I4334" s="72"/>
      <c r="J4334" s="72"/>
      <c r="K4334" s="72"/>
    </row>
    <row r="4335" spans="9:11">
      <c r="I4335" s="72"/>
      <c r="J4335" s="72"/>
      <c r="K4335" s="72"/>
    </row>
    <row r="4336" spans="9:11">
      <c r="I4336" s="72"/>
      <c r="J4336" s="72"/>
      <c r="K4336" s="72"/>
    </row>
    <row r="4337" spans="9:11">
      <c r="I4337" s="72"/>
      <c r="J4337" s="72"/>
      <c r="K4337" s="72"/>
    </row>
    <row r="4338" spans="9:11">
      <c r="I4338" s="72"/>
      <c r="J4338" s="72"/>
      <c r="K4338" s="72"/>
    </row>
    <row r="4339" spans="9:11">
      <c r="I4339" s="72"/>
      <c r="J4339" s="72"/>
      <c r="K4339" s="72"/>
    </row>
    <row r="4340" spans="9:11">
      <c r="I4340" s="72"/>
      <c r="J4340" s="72"/>
      <c r="K4340" s="72"/>
    </row>
    <row r="4341" spans="9:11">
      <c r="I4341" s="72"/>
      <c r="J4341" s="72"/>
      <c r="K4341" s="72"/>
    </row>
    <row r="4342" spans="9:11">
      <c r="I4342" s="72"/>
      <c r="J4342" s="72"/>
      <c r="K4342" s="72"/>
    </row>
    <row r="4343" spans="9:11">
      <c r="I4343" s="72"/>
      <c r="J4343" s="72"/>
      <c r="K4343" s="72"/>
    </row>
    <row r="4344" spans="9:11">
      <c r="I4344" s="72"/>
      <c r="J4344" s="72"/>
      <c r="K4344" s="72"/>
    </row>
    <row r="4345" spans="9:11">
      <c r="I4345" s="72"/>
      <c r="J4345" s="72"/>
      <c r="K4345" s="72"/>
    </row>
    <row r="4346" spans="9:11">
      <c r="I4346" s="72"/>
      <c r="J4346" s="72"/>
      <c r="K4346" s="72"/>
    </row>
    <row r="4347" spans="9:11">
      <c r="I4347" s="72"/>
      <c r="J4347" s="72"/>
      <c r="K4347" s="72"/>
    </row>
    <row r="4348" spans="9:11">
      <c r="I4348" s="72"/>
      <c r="J4348" s="72"/>
      <c r="K4348" s="72"/>
    </row>
    <row r="4349" spans="9:11">
      <c r="I4349" s="72"/>
      <c r="J4349" s="72"/>
      <c r="K4349" s="72"/>
    </row>
    <row r="4350" spans="9:11">
      <c r="I4350" s="72"/>
      <c r="J4350" s="72"/>
      <c r="K4350" s="72"/>
    </row>
    <row r="4351" spans="9:11">
      <c r="I4351" s="72"/>
      <c r="J4351" s="72"/>
      <c r="K4351" s="72"/>
    </row>
    <row r="4352" spans="9:11">
      <c r="I4352" s="72"/>
      <c r="J4352" s="72"/>
      <c r="K4352" s="72"/>
    </row>
    <row r="4353" spans="9:11">
      <c r="I4353" s="72"/>
      <c r="J4353" s="72"/>
      <c r="K4353" s="72"/>
    </row>
    <row r="4354" spans="9:11">
      <c r="I4354" s="72"/>
      <c r="J4354" s="72"/>
      <c r="K4354" s="72"/>
    </row>
    <row r="4355" spans="9:11">
      <c r="I4355" s="72"/>
      <c r="J4355" s="72"/>
      <c r="K4355" s="72"/>
    </row>
    <row r="4356" spans="9:11">
      <c r="I4356" s="72"/>
      <c r="J4356" s="72"/>
      <c r="K4356" s="72"/>
    </row>
    <row r="4357" spans="9:11">
      <c r="I4357" s="72"/>
      <c r="J4357" s="72"/>
      <c r="K4357" s="72"/>
    </row>
    <row r="4358" spans="9:11">
      <c r="I4358" s="72"/>
      <c r="J4358" s="72"/>
      <c r="K4358" s="72"/>
    </row>
    <row r="4359" spans="9:11">
      <c r="I4359" s="72"/>
      <c r="J4359" s="72"/>
      <c r="K4359" s="72"/>
    </row>
    <row r="4360" spans="9:11">
      <c r="I4360" s="72"/>
      <c r="J4360" s="72"/>
      <c r="K4360" s="72"/>
    </row>
    <row r="4361" spans="9:11">
      <c r="I4361" s="72"/>
      <c r="J4361" s="72"/>
      <c r="K4361" s="72"/>
    </row>
    <row r="4362" spans="9:11">
      <c r="I4362" s="72"/>
      <c r="J4362" s="72"/>
      <c r="K4362" s="72"/>
    </row>
    <row r="4363" spans="9:11">
      <c r="I4363" s="72"/>
      <c r="J4363" s="72"/>
      <c r="K4363" s="72"/>
    </row>
    <row r="4364" spans="9:11">
      <c r="I4364" s="72"/>
      <c r="J4364" s="72"/>
      <c r="K4364" s="72"/>
    </row>
    <row r="4365" spans="9:11">
      <c r="I4365" s="72"/>
      <c r="J4365" s="72"/>
      <c r="K4365" s="72"/>
    </row>
    <row r="4366" spans="9:11">
      <c r="I4366" s="72"/>
      <c r="J4366" s="72"/>
      <c r="K4366" s="72"/>
    </row>
    <row r="4367" spans="9:11">
      <c r="I4367" s="72"/>
      <c r="J4367" s="72"/>
      <c r="K4367" s="72"/>
    </row>
    <row r="4368" spans="9:11">
      <c r="I4368" s="72"/>
      <c r="J4368" s="72"/>
      <c r="K4368" s="72"/>
    </row>
    <row r="4369" spans="9:11">
      <c r="I4369" s="72"/>
      <c r="J4369" s="72"/>
      <c r="K4369" s="72"/>
    </row>
    <row r="4370" spans="9:11">
      <c r="I4370" s="72"/>
      <c r="J4370" s="72"/>
      <c r="K4370" s="72"/>
    </row>
    <row r="4371" spans="9:11">
      <c r="I4371" s="72"/>
      <c r="J4371" s="72"/>
      <c r="K4371" s="72"/>
    </row>
    <row r="4372" spans="9:11">
      <c r="I4372" s="72"/>
      <c r="J4372" s="72"/>
      <c r="K4372" s="72"/>
    </row>
    <row r="4373" spans="9:11">
      <c r="I4373" s="72"/>
      <c r="J4373" s="72"/>
      <c r="K4373" s="72"/>
    </row>
    <row r="4374" spans="9:11">
      <c r="I4374" s="72"/>
      <c r="J4374" s="72"/>
      <c r="K4374" s="72"/>
    </row>
    <row r="4375" spans="9:11">
      <c r="I4375" s="72"/>
      <c r="J4375" s="72"/>
      <c r="K4375" s="72"/>
    </row>
    <row r="4376" spans="9:11">
      <c r="I4376" s="72"/>
      <c r="J4376" s="72"/>
      <c r="K4376" s="72"/>
    </row>
    <row r="4377" spans="9:11">
      <c r="I4377" s="72"/>
      <c r="J4377" s="72"/>
      <c r="K4377" s="72"/>
    </row>
    <row r="4378" spans="9:11">
      <c r="I4378" s="72"/>
      <c r="J4378" s="72"/>
      <c r="K4378" s="72"/>
    </row>
    <row r="4379" spans="9:11">
      <c r="I4379" s="72"/>
      <c r="J4379" s="72"/>
      <c r="K4379" s="72"/>
    </row>
    <row r="4380" spans="9:11">
      <c r="I4380" s="72"/>
      <c r="J4380" s="72"/>
      <c r="K4380" s="72"/>
    </row>
    <row r="4381" spans="9:11">
      <c r="I4381" s="72"/>
      <c r="J4381" s="72"/>
      <c r="K4381" s="72"/>
    </row>
    <row r="4382" spans="9:11">
      <c r="I4382" s="72"/>
      <c r="J4382" s="72"/>
      <c r="K4382" s="72"/>
    </row>
    <row r="4383" spans="9:11">
      <c r="I4383" s="72"/>
      <c r="J4383" s="72"/>
      <c r="K4383" s="72"/>
    </row>
    <row r="4384" spans="9:11">
      <c r="I4384" s="72"/>
      <c r="J4384" s="72"/>
      <c r="K4384" s="72"/>
    </row>
    <row r="4385" spans="9:11">
      <c r="I4385" s="72"/>
      <c r="J4385" s="72"/>
      <c r="K4385" s="72"/>
    </row>
    <row r="4386" spans="9:11">
      <c r="I4386" s="72"/>
      <c r="J4386" s="72"/>
      <c r="K4386" s="72"/>
    </row>
    <row r="4387" spans="9:11">
      <c r="I4387" s="72"/>
      <c r="J4387" s="72"/>
      <c r="K4387" s="72"/>
    </row>
    <row r="4388" spans="9:11">
      <c r="I4388" s="72"/>
      <c r="J4388" s="72"/>
      <c r="K4388" s="72"/>
    </row>
    <row r="4389" spans="9:11">
      <c r="I4389" s="72"/>
      <c r="J4389" s="72"/>
      <c r="K4389" s="72"/>
    </row>
    <row r="4390" spans="9:11">
      <c r="I4390" s="72"/>
      <c r="J4390" s="72"/>
      <c r="K4390" s="72"/>
    </row>
    <row r="4391" spans="9:11">
      <c r="I4391" s="72"/>
      <c r="J4391" s="72"/>
      <c r="K4391" s="72"/>
    </row>
    <row r="4392" spans="9:11">
      <c r="I4392" s="72"/>
      <c r="J4392" s="72"/>
      <c r="K4392" s="72"/>
    </row>
    <row r="4393" spans="9:11">
      <c r="I4393" s="72"/>
      <c r="J4393" s="72"/>
      <c r="K4393" s="72"/>
    </row>
    <row r="4394" spans="9:11">
      <c r="I4394" s="72"/>
      <c r="J4394" s="72"/>
      <c r="K4394" s="72"/>
    </row>
    <row r="4395" spans="9:11">
      <c r="I4395" s="72"/>
      <c r="J4395" s="72"/>
      <c r="K4395" s="72"/>
    </row>
    <row r="4396" spans="9:11">
      <c r="I4396" s="72"/>
      <c r="J4396" s="72"/>
      <c r="K4396" s="72"/>
    </row>
    <row r="4397" spans="9:11">
      <c r="I4397" s="72"/>
      <c r="J4397" s="72"/>
      <c r="K4397" s="72"/>
    </row>
    <row r="4398" spans="9:11">
      <c r="I4398" s="72"/>
      <c r="J4398" s="72"/>
      <c r="K4398" s="72"/>
    </row>
    <row r="4399" spans="9:11">
      <c r="I4399" s="72"/>
      <c r="J4399" s="72"/>
      <c r="K4399" s="72"/>
    </row>
    <row r="4400" spans="9:11">
      <c r="I4400" s="72"/>
      <c r="J4400" s="72"/>
      <c r="K4400" s="72"/>
    </row>
    <row r="4401" spans="9:11">
      <c r="I4401" s="72"/>
      <c r="J4401" s="72"/>
      <c r="K4401" s="72"/>
    </row>
    <row r="4402" spans="9:11">
      <c r="I4402" s="72"/>
      <c r="J4402" s="72"/>
      <c r="K4402" s="72"/>
    </row>
    <row r="4403" spans="9:11">
      <c r="I4403" s="72"/>
      <c r="J4403" s="72"/>
      <c r="K4403" s="72"/>
    </row>
    <row r="4404" spans="9:11">
      <c r="I4404" s="72"/>
      <c r="J4404" s="72"/>
      <c r="K4404" s="72"/>
    </row>
    <row r="4405" spans="9:11">
      <c r="I4405" s="72"/>
      <c r="J4405" s="72"/>
      <c r="K4405" s="72"/>
    </row>
    <row r="4406" spans="9:11">
      <c r="I4406" s="72"/>
      <c r="J4406" s="72"/>
      <c r="K4406" s="72"/>
    </row>
    <row r="4407" spans="9:11">
      <c r="I4407" s="72"/>
      <c r="J4407" s="72"/>
      <c r="K4407" s="72"/>
    </row>
    <row r="4408" spans="9:11">
      <c r="I4408" s="72"/>
      <c r="J4408" s="72"/>
      <c r="K4408" s="72"/>
    </row>
    <row r="4409" spans="9:11">
      <c r="I4409" s="72"/>
      <c r="J4409" s="72"/>
      <c r="K4409" s="72"/>
    </row>
    <row r="4410" spans="9:11">
      <c r="I4410" s="72"/>
      <c r="J4410" s="72"/>
      <c r="K4410" s="72"/>
    </row>
    <row r="4411" spans="9:11">
      <c r="I4411" s="72"/>
      <c r="J4411" s="72"/>
      <c r="K4411" s="72"/>
    </row>
    <row r="4412" spans="9:11">
      <c r="I4412" s="72"/>
      <c r="J4412" s="72"/>
      <c r="K4412" s="72"/>
    </row>
    <row r="4413" spans="9:11">
      <c r="I4413" s="72"/>
      <c r="J4413" s="72"/>
      <c r="K4413" s="72"/>
    </row>
    <row r="4414" spans="9:11">
      <c r="I4414" s="72"/>
      <c r="J4414" s="72"/>
      <c r="K4414" s="72"/>
    </row>
    <row r="4415" spans="9:11">
      <c r="I4415" s="72"/>
      <c r="J4415" s="72"/>
      <c r="K4415" s="72"/>
    </row>
    <row r="4416" spans="9:11">
      <c r="I4416" s="72"/>
      <c r="J4416" s="72"/>
      <c r="K4416" s="72"/>
    </row>
    <row r="4417" spans="9:11">
      <c r="I4417" s="72"/>
      <c r="J4417" s="72"/>
      <c r="K4417" s="72"/>
    </row>
    <row r="4418" spans="9:11">
      <c r="I4418" s="72"/>
      <c r="J4418" s="72"/>
      <c r="K4418" s="72"/>
    </row>
    <row r="4419" spans="9:11">
      <c r="I4419" s="72"/>
      <c r="J4419" s="72"/>
      <c r="K4419" s="72"/>
    </row>
    <row r="4420" spans="9:11">
      <c r="I4420" s="72"/>
      <c r="J4420" s="72"/>
      <c r="K4420" s="72"/>
    </row>
    <row r="4421" spans="9:11">
      <c r="I4421" s="72"/>
      <c r="J4421" s="72"/>
      <c r="K4421" s="72"/>
    </row>
    <row r="4422" spans="9:11">
      <c r="I4422" s="72"/>
      <c r="J4422" s="72"/>
      <c r="K4422" s="72"/>
    </row>
    <row r="4423" spans="9:11">
      <c r="I4423" s="72"/>
      <c r="J4423" s="72"/>
      <c r="K4423" s="72"/>
    </row>
    <row r="4424" spans="9:11">
      <c r="I4424" s="72"/>
      <c r="J4424" s="72"/>
      <c r="K4424" s="72"/>
    </row>
    <row r="4425" spans="9:11">
      <c r="I4425" s="72"/>
      <c r="J4425" s="72"/>
      <c r="K4425" s="72"/>
    </row>
    <row r="4426" spans="9:11">
      <c r="I4426" s="72"/>
      <c r="J4426" s="72"/>
      <c r="K4426" s="72"/>
    </row>
    <row r="4427" spans="9:11">
      <c r="I4427" s="72"/>
      <c r="J4427" s="72"/>
      <c r="K4427" s="72"/>
    </row>
    <row r="4428" spans="9:11">
      <c r="I4428" s="72"/>
      <c r="J4428" s="72"/>
      <c r="K4428" s="72"/>
    </row>
    <row r="4429" spans="9:11">
      <c r="I4429" s="72"/>
      <c r="J4429" s="72"/>
      <c r="K4429" s="72"/>
    </row>
    <row r="4430" spans="9:11">
      <c r="I4430" s="72"/>
      <c r="J4430" s="72"/>
      <c r="K4430" s="72"/>
    </row>
    <row r="4431" spans="9:11">
      <c r="I4431" s="72"/>
      <c r="J4431" s="72"/>
      <c r="K4431" s="72"/>
    </row>
    <row r="4432" spans="9:11">
      <c r="I4432" s="72"/>
      <c r="J4432" s="72"/>
      <c r="K4432" s="72"/>
    </row>
    <row r="4433" spans="9:11">
      <c r="I4433" s="72"/>
      <c r="J4433" s="72"/>
      <c r="K4433" s="72"/>
    </row>
    <row r="4434" spans="9:11">
      <c r="I4434" s="72"/>
      <c r="J4434" s="72"/>
      <c r="K4434" s="72"/>
    </row>
    <row r="4435" spans="9:11">
      <c r="I4435" s="72"/>
      <c r="J4435" s="72"/>
      <c r="K4435" s="72"/>
    </row>
    <row r="4436" spans="9:11">
      <c r="I4436" s="72"/>
      <c r="J4436" s="72"/>
      <c r="K4436" s="72"/>
    </row>
    <row r="4437" spans="9:11">
      <c r="I4437" s="72"/>
      <c r="J4437" s="72"/>
      <c r="K4437" s="72"/>
    </row>
    <row r="4438" spans="9:11">
      <c r="I4438" s="72"/>
      <c r="J4438" s="72"/>
      <c r="K4438" s="72"/>
    </row>
    <row r="4439" spans="9:11">
      <c r="I4439" s="72"/>
      <c r="J4439" s="72"/>
      <c r="K4439" s="72"/>
    </row>
    <row r="4440" spans="9:11">
      <c r="I4440" s="72"/>
      <c r="J4440" s="72"/>
      <c r="K4440" s="72"/>
    </row>
    <row r="4441" spans="9:11">
      <c r="I4441" s="72"/>
      <c r="J4441" s="72"/>
      <c r="K4441" s="72"/>
    </row>
    <row r="4442" spans="9:11">
      <c r="I4442" s="72"/>
      <c r="J4442" s="72"/>
      <c r="K4442" s="72"/>
    </row>
    <row r="4443" spans="9:11">
      <c r="I4443" s="72"/>
      <c r="J4443" s="72"/>
      <c r="K4443" s="72"/>
    </row>
    <row r="4444" spans="9:11">
      <c r="I4444" s="72"/>
      <c r="J4444" s="72"/>
      <c r="K4444" s="72"/>
    </row>
    <row r="4445" spans="9:11">
      <c r="I4445" s="72"/>
      <c r="J4445" s="72"/>
      <c r="K4445" s="72"/>
    </row>
    <row r="4446" spans="9:11">
      <c r="I4446" s="72"/>
      <c r="J4446" s="72"/>
      <c r="K4446" s="72"/>
    </row>
    <row r="4447" spans="9:11">
      <c r="I4447" s="72"/>
      <c r="J4447" s="72"/>
      <c r="K4447" s="72"/>
    </row>
    <row r="4448" spans="9:11">
      <c r="I4448" s="72"/>
      <c r="J4448" s="72"/>
      <c r="K4448" s="72"/>
    </row>
    <row r="4449" spans="9:11">
      <c r="I4449" s="72"/>
      <c r="J4449" s="72"/>
      <c r="K4449" s="72"/>
    </row>
    <row r="4450" spans="9:11">
      <c r="I4450" s="72"/>
      <c r="J4450" s="72"/>
      <c r="K4450" s="72"/>
    </row>
    <row r="4451" spans="9:11">
      <c r="I4451" s="72"/>
      <c r="J4451" s="72"/>
      <c r="K4451" s="72"/>
    </row>
    <row r="4452" spans="9:11">
      <c r="I4452" s="72"/>
      <c r="J4452" s="72"/>
      <c r="K4452" s="72"/>
    </row>
    <row r="4453" spans="9:11">
      <c r="I4453" s="72"/>
      <c r="J4453" s="72"/>
      <c r="K4453" s="72"/>
    </row>
    <row r="4454" spans="9:11">
      <c r="I4454" s="72"/>
      <c r="J4454" s="72"/>
      <c r="K4454" s="72"/>
    </row>
    <row r="4455" spans="9:11">
      <c r="I4455" s="72"/>
      <c r="J4455" s="72"/>
      <c r="K4455" s="72"/>
    </row>
    <row r="4456" spans="9:11">
      <c r="I4456" s="72"/>
      <c r="J4456" s="72"/>
      <c r="K4456" s="72"/>
    </row>
    <row r="4457" spans="9:11">
      <c r="I4457" s="72"/>
      <c r="J4457" s="72"/>
      <c r="K4457" s="72"/>
    </row>
    <row r="4458" spans="9:11">
      <c r="I4458" s="72"/>
      <c r="J4458" s="72"/>
      <c r="K4458" s="72"/>
    </row>
    <row r="4459" spans="9:11">
      <c r="I4459" s="72"/>
      <c r="J4459" s="72"/>
      <c r="K4459" s="72"/>
    </row>
    <row r="4460" spans="9:11">
      <c r="I4460" s="72"/>
      <c r="J4460" s="72"/>
      <c r="K4460" s="72"/>
    </row>
    <row r="4461" spans="9:11">
      <c r="I4461" s="72"/>
      <c r="J4461" s="72"/>
      <c r="K4461" s="72"/>
    </row>
    <row r="4462" spans="9:11">
      <c r="I4462" s="72"/>
      <c r="J4462" s="72"/>
      <c r="K4462" s="72"/>
    </row>
    <row r="4463" spans="9:11">
      <c r="I4463" s="72"/>
      <c r="J4463" s="72"/>
      <c r="K4463" s="72"/>
    </row>
    <row r="4464" spans="9:11">
      <c r="I4464" s="72"/>
      <c r="J4464" s="72"/>
      <c r="K4464" s="72"/>
    </row>
    <row r="4465" spans="9:11">
      <c r="I4465" s="72"/>
      <c r="J4465" s="72"/>
      <c r="K4465" s="72"/>
    </row>
    <row r="4466" spans="9:11">
      <c r="I4466" s="72"/>
      <c r="J4466" s="72"/>
      <c r="K4466" s="72"/>
    </row>
    <row r="4467" spans="9:11">
      <c r="I4467" s="72"/>
      <c r="J4467" s="72"/>
      <c r="K4467" s="72"/>
    </row>
    <row r="4468" spans="9:11">
      <c r="I4468" s="72"/>
      <c r="J4468" s="72"/>
      <c r="K4468" s="72"/>
    </row>
    <row r="4469" spans="9:11">
      <c r="I4469" s="72"/>
      <c r="J4469" s="72"/>
      <c r="K4469" s="72"/>
    </row>
    <row r="4470" spans="9:11">
      <c r="I4470" s="72"/>
      <c r="J4470" s="72"/>
      <c r="K4470" s="72"/>
    </row>
    <row r="4471" spans="9:11">
      <c r="I4471" s="72"/>
      <c r="J4471" s="72"/>
      <c r="K4471" s="72"/>
    </row>
    <row r="4472" spans="9:11">
      <c r="I4472" s="72"/>
      <c r="J4472" s="72"/>
      <c r="K4472" s="72"/>
    </row>
    <row r="4473" spans="9:11">
      <c r="I4473" s="72"/>
      <c r="J4473" s="72"/>
      <c r="K4473" s="72"/>
    </row>
    <row r="4474" spans="9:11">
      <c r="I4474" s="72"/>
      <c r="J4474" s="72"/>
      <c r="K4474" s="72"/>
    </row>
    <row r="4475" spans="9:11">
      <c r="I4475" s="72"/>
      <c r="J4475" s="72"/>
      <c r="K4475" s="72"/>
    </row>
    <row r="4476" spans="9:11">
      <c r="I4476" s="72"/>
      <c r="J4476" s="72"/>
      <c r="K4476" s="72"/>
    </row>
    <row r="4477" spans="9:11">
      <c r="I4477" s="72"/>
      <c r="J4477" s="72"/>
      <c r="K4477" s="72"/>
    </row>
    <row r="4478" spans="9:11">
      <c r="I4478" s="72"/>
      <c r="J4478" s="72"/>
      <c r="K4478" s="72"/>
    </row>
    <row r="4479" spans="9:11">
      <c r="I4479" s="72"/>
      <c r="J4479" s="72"/>
      <c r="K4479" s="72"/>
    </row>
    <row r="4480" spans="9:11">
      <c r="I4480" s="72"/>
      <c r="J4480" s="72"/>
      <c r="K4480" s="72"/>
    </row>
    <row r="4481" spans="9:11">
      <c r="I4481" s="72"/>
      <c r="J4481" s="72"/>
      <c r="K4481" s="72"/>
    </row>
    <row r="4482" spans="9:11">
      <c r="I4482" s="72"/>
      <c r="J4482" s="72"/>
      <c r="K4482" s="72"/>
    </row>
    <row r="4483" spans="9:11">
      <c r="I4483" s="72"/>
      <c r="J4483" s="72"/>
      <c r="K4483" s="72"/>
    </row>
    <row r="4484" spans="9:11">
      <c r="I4484" s="72"/>
      <c r="J4484" s="72"/>
      <c r="K4484" s="72"/>
    </row>
    <row r="4485" spans="9:11">
      <c r="I4485" s="72"/>
      <c r="J4485" s="72"/>
      <c r="K4485" s="72"/>
    </row>
    <row r="4486" spans="9:11">
      <c r="I4486" s="72"/>
      <c r="J4486" s="72"/>
      <c r="K4486" s="72"/>
    </row>
    <row r="4487" spans="9:11">
      <c r="I4487" s="72"/>
      <c r="J4487" s="72"/>
      <c r="K4487" s="72"/>
    </row>
    <row r="4488" spans="9:11">
      <c r="I4488" s="72"/>
      <c r="J4488" s="72"/>
      <c r="K4488" s="72"/>
    </row>
    <row r="4489" spans="9:11">
      <c r="I4489" s="72"/>
      <c r="J4489" s="72"/>
      <c r="K4489" s="72"/>
    </row>
    <row r="4490" spans="9:11">
      <c r="I4490" s="72"/>
      <c r="J4490" s="72"/>
      <c r="K4490" s="72"/>
    </row>
    <row r="4491" spans="9:11">
      <c r="I4491" s="72"/>
      <c r="J4491" s="72"/>
      <c r="K4491" s="72"/>
    </row>
    <row r="4492" spans="9:11">
      <c r="I4492" s="72"/>
      <c r="J4492" s="72"/>
      <c r="K4492" s="72"/>
    </row>
    <row r="4493" spans="9:11">
      <c r="I4493" s="72"/>
      <c r="J4493" s="72"/>
      <c r="K4493" s="72"/>
    </row>
    <row r="4494" spans="9:11">
      <c r="I4494" s="72"/>
      <c r="J4494" s="72"/>
      <c r="K4494" s="72"/>
    </row>
    <row r="4495" spans="9:11">
      <c r="I4495" s="72"/>
      <c r="J4495" s="72"/>
      <c r="K4495" s="72"/>
    </row>
    <row r="4496" spans="9:11">
      <c r="I4496" s="72"/>
      <c r="J4496" s="72"/>
      <c r="K4496" s="72"/>
    </row>
    <row r="4497" spans="9:11">
      <c r="I4497" s="72"/>
      <c r="J4497" s="72"/>
      <c r="K4497" s="72"/>
    </row>
    <row r="4498" spans="9:11">
      <c r="I4498" s="72"/>
      <c r="J4498" s="72"/>
      <c r="K4498" s="72"/>
    </row>
    <row r="4499" spans="9:11">
      <c r="I4499" s="72"/>
      <c r="J4499" s="72"/>
      <c r="K4499" s="72"/>
    </row>
    <row r="4500" spans="9:11">
      <c r="I4500" s="72"/>
      <c r="J4500" s="72"/>
      <c r="K4500" s="72"/>
    </row>
    <row r="4501" spans="9:11">
      <c r="I4501" s="72"/>
      <c r="J4501" s="72"/>
      <c r="K4501" s="72"/>
    </row>
    <row r="4502" spans="9:11">
      <c r="I4502" s="72"/>
      <c r="J4502" s="72"/>
      <c r="K4502" s="72"/>
    </row>
    <row r="4503" spans="9:11">
      <c r="I4503" s="72"/>
      <c r="J4503" s="72"/>
      <c r="K4503" s="72"/>
    </row>
    <row r="4504" spans="9:11">
      <c r="I4504" s="72"/>
      <c r="J4504" s="72"/>
      <c r="K4504" s="72"/>
    </row>
    <row r="4505" spans="9:11">
      <c r="I4505" s="72"/>
      <c r="J4505" s="72"/>
      <c r="K4505" s="72"/>
    </row>
    <row r="4506" spans="9:11">
      <c r="I4506" s="72"/>
      <c r="J4506" s="72"/>
      <c r="K4506" s="72"/>
    </row>
    <row r="4507" spans="9:11">
      <c r="I4507" s="72"/>
      <c r="J4507" s="72"/>
      <c r="K4507" s="72"/>
    </row>
    <row r="4508" spans="9:11">
      <c r="I4508" s="72"/>
      <c r="J4508" s="72"/>
      <c r="K4508" s="72"/>
    </row>
    <row r="4509" spans="9:11">
      <c r="I4509" s="72"/>
      <c r="J4509" s="72"/>
      <c r="K4509" s="72"/>
    </row>
    <row r="4510" spans="9:11">
      <c r="I4510" s="72"/>
      <c r="J4510" s="72"/>
      <c r="K4510" s="72"/>
    </row>
    <row r="4511" spans="9:11">
      <c r="I4511" s="72"/>
      <c r="J4511" s="72"/>
      <c r="K4511" s="72"/>
    </row>
    <row r="4512" spans="9:11">
      <c r="I4512" s="72"/>
      <c r="J4512" s="72"/>
      <c r="K4512" s="72"/>
    </row>
    <row r="4513" spans="9:11">
      <c r="I4513" s="72"/>
      <c r="J4513" s="72"/>
      <c r="K4513" s="72"/>
    </row>
    <row r="4514" spans="9:11">
      <c r="I4514" s="72"/>
      <c r="J4514" s="72"/>
      <c r="K4514" s="72"/>
    </row>
    <row r="4515" spans="9:11">
      <c r="I4515" s="72"/>
      <c r="J4515" s="72"/>
      <c r="K4515" s="72"/>
    </row>
    <row r="4516" spans="9:11">
      <c r="I4516" s="72"/>
      <c r="J4516" s="72"/>
      <c r="K4516" s="72"/>
    </row>
    <row r="4517" spans="9:11">
      <c r="I4517" s="72"/>
      <c r="J4517" s="72"/>
      <c r="K4517" s="72"/>
    </row>
    <row r="4518" spans="9:11">
      <c r="I4518" s="72"/>
      <c r="J4518" s="72"/>
      <c r="K4518" s="72"/>
    </row>
    <row r="4519" spans="9:11">
      <c r="I4519" s="72"/>
      <c r="J4519" s="72"/>
      <c r="K4519" s="72"/>
    </row>
    <row r="4520" spans="9:11">
      <c r="I4520" s="72"/>
      <c r="J4520" s="72"/>
      <c r="K4520" s="72"/>
    </row>
    <row r="4521" spans="9:11">
      <c r="I4521" s="72"/>
      <c r="J4521" s="72"/>
      <c r="K4521" s="72"/>
    </row>
    <row r="4522" spans="9:11">
      <c r="I4522" s="72"/>
      <c r="J4522" s="72"/>
      <c r="K4522" s="72"/>
    </row>
    <row r="4523" spans="9:11">
      <c r="I4523" s="72"/>
      <c r="J4523" s="72"/>
      <c r="K4523" s="72"/>
    </row>
    <row r="4524" spans="9:11">
      <c r="I4524" s="72"/>
      <c r="J4524" s="72"/>
      <c r="K4524" s="72"/>
    </row>
    <row r="4525" spans="9:11">
      <c r="I4525" s="72"/>
      <c r="J4525" s="72"/>
      <c r="K4525" s="72"/>
    </row>
    <row r="4526" spans="9:11">
      <c r="I4526" s="72"/>
      <c r="J4526" s="72"/>
      <c r="K4526" s="72"/>
    </row>
    <row r="4527" spans="9:11">
      <c r="I4527" s="72"/>
      <c r="J4527" s="72"/>
      <c r="K4527" s="72"/>
    </row>
    <row r="4528" spans="9:11">
      <c r="I4528" s="72"/>
      <c r="J4528" s="72"/>
      <c r="K4528" s="72"/>
    </row>
    <row r="4529" spans="9:11">
      <c r="I4529" s="72"/>
      <c r="J4529" s="72"/>
      <c r="K4529" s="72"/>
    </row>
    <row r="4530" spans="9:11">
      <c r="I4530" s="72"/>
      <c r="J4530" s="72"/>
      <c r="K4530" s="72"/>
    </row>
    <row r="4531" spans="9:11">
      <c r="I4531" s="72"/>
      <c r="J4531" s="72"/>
      <c r="K4531" s="72"/>
    </row>
    <row r="4532" spans="9:11">
      <c r="I4532" s="72"/>
      <c r="J4532" s="72"/>
      <c r="K4532" s="72"/>
    </row>
    <row r="4533" spans="9:11">
      <c r="I4533" s="72"/>
      <c r="J4533" s="72"/>
      <c r="K4533" s="72"/>
    </row>
    <row r="4534" spans="9:11">
      <c r="I4534" s="72"/>
      <c r="J4534" s="72"/>
      <c r="K4534" s="72"/>
    </row>
    <row r="4535" spans="9:11">
      <c r="I4535" s="72"/>
      <c r="J4535" s="72"/>
      <c r="K4535" s="72"/>
    </row>
    <row r="4536" spans="9:11">
      <c r="I4536" s="72"/>
      <c r="J4536" s="72"/>
      <c r="K4536" s="72"/>
    </row>
    <row r="4537" spans="9:11">
      <c r="I4537" s="72"/>
      <c r="J4537" s="72"/>
      <c r="K4537" s="72"/>
    </row>
    <row r="4538" spans="9:11">
      <c r="I4538" s="72"/>
      <c r="J4538" s="72"/>
      <c r="K4538" s="72"/>
    </row>
    <row r="4539" spans="9:11">
      <c r="I4539" s="72"/>
      <c r="J4539" s="72"/>
      <c r="K4539" s="72"/>
    </row>
    <row r="4540" spans="9:11">
      <c r="I4540" s="72"/>
      <c r="J4540" s="72"/>
      <c r="K4540" s="72"/>
    </row>
    <row r="4541" spans="9:11">
      <c r="I4541" s="72"/>
      <c r="J4541" s="72"/>
      <c r="K4541" s="72"/>
    </row>
    <row r="4542" spans="9:11">
      <c r="I4542" s="72"/>
      <c r="J4542" s="72"/>
      <c r="K4542" s="72"/>
    </row>
    <row r="4543" spans="9:11">
      <c r="I4543" s="72"/>
      <c r="J4543" s="72"/>
      <c r="K4543" s="72"/>
    </row>
    <row r="4544" spans="9:11">
      <c r="I4544" s="72"/>
      <c r="J4544" s="72"/>
      <c r="K4544" s="72"/>
    </row>
    <row r="4545" spans="9:11">
      <c r="I4545" s="72"/>
      <c r="J4545" s="72"/>
      <c r="K4545" s="72"/>
    </row>
    <row r="4546" spans="9:11">
      <c r="I4546" s="72"/>
      <c r="J4546" s="72"/>
      <c r="K4546" s="72"/>
    </row>
    <row r="4547" spans="9:11">
      <c r="I4547" s="72"/>
      <c r="J4547" s="72"/>
      <c r="K4547" s="72"/>
    </row>
    <row r="4548" spans="9:11">
      <c r="I4548" s="72"/>
      <c r="J4548" s="72"/>
      <c r="K4548" s="72"/>
    </row>
    <row r="4549" spans="9:11">
      <c r="I4549" s="72"/>
      <c r="J4549" s="72"/>
      <c r="K4549" s="72"/>
    </row>
    <row r="4550" spans="9:11">
      <c r="I4550" s="72"/>
      <c r="J4550" s="72"/>
      <c r="K4550" s="72"/>
    </row>
    <row r="4551" spans="9:11">
      <c r="I4551" s="72"/>
      <c r="J4551" s="72"/>
      <c r="K4551" s="72"/>
    </row>
    <row r="4552" spans="9:11">
      <c r="I4552" s="72"/>
      <c r="J4552" s="72"/>
      <c r="K4552" s="72"/>
    </row>
    <row r="4553" spans="9:11">
      <c r="I4553" s="72"/>
      <c r="J4553" s="72"/>
      <c r="K4553" s="72"/>
    </row>
    <row r="4554" spans="9:11">
      <c r="I4554" s="72"/>
      <c r="J4554" s="72"/>
      <c r="K4554" s="72"/>
    </row>
    <row r="4555" spans="9:11">
      <c r="I4555" s="72"/>
      <c r="J4555" s="72"/>
      <c r="K4555" s="72"/>
    </row>
    <row r="4556" spans="9:11">
      <c r="I4556" s="72"/>
      <c r="J4556" s="72"/>
      <c r="K4556" s="72"/>
    </row>
    <row r="4557" spans="9:11">
      <c r="I4557" s="72"/>
      <c r="J4557" s="72"/>
      <c r="K4557" s="72"/>
    </row>
    <row r="4558" spans="9:11">
      <c r="I4558" s="72"/>
      <c r="J4558" s="72"/>
      <c r="K4558" s="72"/>
    </row>
    <row r="4559" spans="9:11">
      <c r="I4559" s="72"/>
      <c r="J4559" s="72"/>
      <c r="K4559" s="72"/>
    </row>
    <row r="4560" spans="9:11">
      <c r="I4560" s="72"/>
      <c r="J4560" s="72"/>
      <c r="K4560" s="72"/>
    </row>
    <row r="4561" spans="9:11">
      <c r="I4561" s="72"/>
      <c r="J4561" s="72"/>
      <c r="K4561" s="72"/>
    </row>
    <row r="4562" spans="9:11">
      <c r="I4562" s="72"/>
      <c r="J4562" s="72"/>
      <c r="K4562" s="72"/>
    </row>
    <row r="4563" spans="9:11">
      <c r="I4563" s="72"/>
      <c r="J4563" s="72"/>
      <c r="K4563" s="72"/>
    </row>
    <row r="4564" spans="9:11">
      <c r="I4564" s="72"/>
      <c r="J4564" s="72"/>
      <c r="K4564" s="72"/>
    </row>
    <row r="4565" spans="9:11">
      <c r="I4565" s="72"/>
      <c r="J4565" s="72"/>
      <c r="K4565" s="72"/>
    </row>
    <row r="4566" spans="9:11">
      <c r="I4566" s="72"/>
      <c r="J4566" s="72"/>
      <c r="K4566" s="72"/>
    </row>
    <row r="4567" spans="9:11">
      <c r="I4567" s="72"/>
      <c r="J4567" s="72"/>
      <c r="K4567" s="72"/>
    </row>
    <row r="4568" spans="9:11">
      <c r="I4568" s="72"/>
      <c r="J4568" s="72"/>
      <c r="K4568" s="72"/>
    </row>
    <row r="4569" spans="9:11">
      <c r="I4569" s="72"/>
      <c r="J4569" s="72"/>
      <c r="K4569" s="72"/>
    </row>
    <row r="4570" spans="9:11">
      <c r="I4570" s="72"/>
      <c r="J4570" s="72"/>
      <c r="K4570" s="72"/>
    </row>
    <row r="4571" spans="9:11">
      <c r="I4571" s="72"/>
      <c r="J4571" s="72"/>
      <c r="K4571" s="72"/>
    </row>
    <row r="4572" spans="9:11">
      <c r="I4572" s="72"/>
      <c r="J4572" s="72"/>
      <c r="K4572" s="72"/>
    </row>
    <row r="4573" spans="9:11">
      <c r="I4573" s="72"/>
      <c r="J4573" s="72"/>
      <c r="K4573" s="72"/>
    </row>
    <row r="4574" spans="9:11">
      <c r="I4574" s="72"/>
      <c r="J4574" s="72"/>
      <c r="K4574" s="72"/>
    </row>
    <row r="4575" spans="9:11">
      <c r="I4575" s="72"/>
      <c r="J4575" s="72"/>
      <c r="K4575" s="72"/>
    </row>
    <row r="4576" spans="9:11">
      <c r="I4576" s="72"/>
      <c r="J4576" s="72"/>
      <c r="K4576" s="72"/>
    </row>
    <row r="4577" spans="9:11">
      <c r="I4577" s="72"/>
      <c r="J4577" s="72"/>
      <c r="K4577" s="72"/>
    </row>
    <row r="4578" spans="9:11">
      <c r="I4578" s="72"/>
      <c r="J4578" s="72"/>
      <c r="K4578" s="72"/>
    </row>
    <row r="4579" spans="9:11">
      <c r="I4579" s="72"/>
      <c r="J4579" s="72"/>
      <c r="K4579" s="72"/>
    </row>
    <row r="4580" spans="9:11">
      <c r="I4580" s="72"/>
      <c r="J4580" s="72"/>
      <c r="K4580" s="72"/>
    </row>
    <row r="4581" spans="9:11">
      <c r="I4581" s="72"/>
      <c r="J4581" s="72"/>
      <c r="K4581" s="72"/>
    </row>
    <row r="4582" spans="9:11">
      <c r="I4582" s="72"/>
      <c r="J4582" s="72"/>
      <c r="K4582" s="72"/>
    </row>
    <row r="4583" spans="9:11">
      <c r="I4583" s="72"/>
      <c r="J4583" s="72"/>
      <c r="K4583" s="72"/>
    </row>
    <row r="4584" spans="9:11">
      <c r="I4584" s="72"/>
      <c r="J4584" s="72"/>
      <c r="K4584" s="72"/>
    </row>
    <row r="4585" spans="9:11">
      <c r="I4585" s="72"/>
      <c r="J4585" s="72"/>
      <c r="K4585" s="72"/>
    </row>
    <row r="4586" spans="9:11">
      <c r="I4586" s="72"/>
      <c r="J4586" s="72"/>
      <c r="K4586" s="72"/>
    </row>
    <row r="4587" spans="9:11">
      <c r="I4587" s="72"/>
      <c r="J4587" s="72"/>
      <c r="K4587" s="72"/>
    </row>
    <row r="4588" spans="9:11">
      <c r="I4588" s="72"/>
      <c r="J4588" s="72"/>
      <c r="K4588" s="72"/>
    </row>
    <row r="4589" spans="9:11">
      <c r="I4589" s="72"/>
      <c r="J4589" s="72"/>
      <c r="K4589" s="72"/>
    </row>
    <row r="4590" spans="9:11">
      <c r="I4590" s="72"/>
      <c r="J4590" s="72"/>
      <c r="K4590" s="72"/>
    </row>
    <row r="4591" spans="9:11">
      <c r="I4591" s="72"/>
      <c r="J4591" s="72"/>
      <c r="K4591" s="72"/>
    </row>
    <row r="4592" spans="9:11">
      <c r="I4592" s="72"/>
      <c r="J4592" s="72"/>
      <c r="K4592" s="72"/>
    </row>
    <row r="4593" spans="9:11">
      <c r="I4593" s="72"/>
      <c r="J4593" s="72"/>
      <c r="K4593" s="72"/>
    </row>
    <row r="4594" spans="9:11">
      <c r="I4594" s="72"/>
      <c r="J4594" s="72"/>
      <c r="K4594" s="72"/>
    </row>
    <row r="4595" spans="9:11">
      <c r="I4595" s="72"/>
      <c r="J4595" s="72"/>
      <c r="K4595" s="72"/>
    </row>
    <row r="4596" spans="9:11">
      <c r="I4596" s="72"/>
      <c r="J4596" s="72"/>
      <c r="K4596" s="72"/>
    </row>
    <row r="4597" spans="9:11">
      <c r="I4597" s="72"/>
      <c r="J4597" s="72"/>
      <c r="K4597" s="72"/>
    </row>
    <row r="4598" spans="9:11">
      <c r="I4598" s="72"/>
      <c r="J4598" s="72"/>
      <c r="K4598" s="72"/>
    </row>
    <row r="4599" spans="9:11">
      <c r="I4599" s="72"/>
      <c r="J4599" s="72"/>
      <c r="K4599" s="72"/>
    </row>
    <row r="4600" spans="9:11">
      <c r="I4600" s="72"/>
      <c r="J4600" s="72"/>
      <c r="K4600" s="72"/>
    </row>
    <row r="4601" spans="9:11">
      <c r="I4601" s="72"/>
      <c r="J4601" s="72"/>
      <c r="K4601" s="72"/>
    </row>
    <row r="4602" spans="9:11">
      <c r="I4602" s="72"/>
      <c r="J4602" s="72"/>
      <c r="K4602" s="72"/>
    </row>
    <row r="4603" spans="9:11">
      <c r="I4603" s="72"/>
      <c r="J4603" s="72"/>
      <c r="K4603" s="72"/>
    </row>
    <row r="4604" spans="9:11">
      <c r="I4604" s="72"/>
      <c r="J4604" s="72"/>
      <c r="K4604" s="72"/>
    </row>
    <row r="4605" spans="9:11">
      <c r="I4605" s="72"/>
      <c r="J4605" s="72"/>
      <c r="K4605" s="72"/>
    </row>
    <row r="4606" spans="9:11">
      <c r="I4606" s="72"/>
      <c r="J4606" s="72"/>
      <c r="K4606" s="72"/>
    </row>
    <row r="4607" spans="9:11">
      <c r="I4607" s="72"/>
      <c r="J4607" s="72"/>
      <c r="K4607" s="72"/>
    </row>
    <row r="4608" spans="9:11">
      <c r="I4608" s="72"/>
      <c r="J4608" s="72"/>
      <c r="K4608" s="72"/>
    </row>
    <row r="4609" spans="9:11">
      <c r="I4609" s="72"/>
      <c r="J4609" s="72"/>
      <c r="K4609" s="72"/>
    </row>
    <row r="4610" spans="9:11">
      <c r="I4610" s="72"/>
      <c r="J4610" s="72"/>
      <c r="K4610" s="72"/>
    </row>
    <row r="4611" spans="9:11">
      <c r="I4611" s="72"/>
      <c r="J4611" s="72"/>
      <c r="K4611" s="72"/>
    </row>
    <row r="4612" spans="9:11">
      <c r="I4612" s="72"/>
      <c r="J4612" s="72"/>
      <c r="K4612" s="72"/>
    </row>
    <row r="4613" spans="9:11">
      <c r="I4613" s="72"/>
      <c r="J4613" s="72"/>
      <c r="K4613" s="72"/>
    </row>
    <row r="4614" spans="9:11">
      <c r="I4614" s="72"/>
      <c r="J4614" s="72"/>
      <c r="K4614" s="72"/>
    </row>
    <row r="4615" spans="9:11">
      <c r="I4615" s="72"/>
      <c r="J4615" s="72"/>
      <c r="K4615" s="72"/>
    </row>
    <row r="4616" spans="9:11">
      <c r="I4616" s="72"/>
      <c r="J4616" s="72"/>
      <c r="K4616" s="72"/>
    </row>
    <row r="4617" spans="9:11">
      <c r="I4617" s="72"/>
      <c r="J4617" s="72"/>
      <c r="K4617" s="72"/>
    </row>
    <row r="4618" spans="9:11">
      <c r="I4618" s="72"/>
      <c r="J4618" s="72"/>
      <c r="K4618" s="72"/>
    </row>
    <row r="4619" spans="9:11">
      <c r="I4619" s="72"/>
      <c r="J4619" s="72"/>
      <c r="K4619" s="72"/>
    </row>
    <row r="4620" spans="9:11">
      <c r="I4620" s="72"/>
      <c r="J4620" s="72"/>
      <c r="K4620" s="72"/>
    </row>
    <row r="4621" spans="9:11">
      <c r="I4621" s="72"/>
      <c r="J4621" s="72"/>
      <c r="K4621" s="72"/>
    </row>
    <row r="4622" spans="9:11">
      <c r="I4622" s="72"/>
      <c r="J4622" s="72"/>
      <c r="K4622" s="72"/>
    </row>
    <row r="4623" spans="9:11">
      <c r="I4623" s="72"/>
      <c r="J4623" s="72"/>
      <c r="K4623" s="72"/>
    </row>
    <row r="4624" spans="9:11">
      <c r="I4624" s="72"/>
      <c r="J4624" s="72"/>
      <c r="K4624" s="72"/>
    </row>
    <row r="4625" spans="9:11">
      <c r="I4625" s="72"/>
      <c r="J4625" s="72"/>
      <c r="K4625" s="72"/>
    </row>
    <row r="4626" spans="9:11">
      <c r="I4626" s="72"/>
      <c r="J4626" s="72"/>
      <c r="K4626" s="72"/>
    </row>
    <row r="4627" spans="9:11">
      <c r="I4627" s="72"/>
      <c r="J4627" s="72"/>
      <c r="K4627" s="72"/>
    </row>
    <row r="4628" spans="9:11">
      <c r="I4628" s="72"/>
      <c r="J4628" s="72"/>
      <c r="K4628" s="72"/>
    </row>
    <row r="4629" spans="9:11">
      <c r="I4629" s="72"/>
      <c r="J4629" s="72"/>
      <c r="K4629" s="72"/>
    </row>
    <row r="4630" spans="9:11">
      <c r="I4630" s="72"/>
      <c r="J4630" s="72"/>
      <c r="K4630" s="72"/>
    </row>
    <row r="4631" spans="9:11">
      <c r="I4631" s="72"/>
      <c r="J4631" s="72"/>
      <c r="K4631" s="72"/>
    </row>
    <row r="4632" spans="9:11">
      <c r="I4632" s="72"/>
      <c r="J4632" s="72"/>
      <c r="K4632" s="72"/>
    </row>
    <row r="4633" spans="9:11">
      <c r="I4633" s="72"/>
      <c r="J4633" s="72"/>
      <c r="K4633" s="72"/>
    </row>
    <row r="4634" spans="9:11">
      <c r="I4634" s="72"/>
      <c r="J4634" s="72"/>
      <c r="K4634" s="72"/>
    </row>
    <row r="4635" spans="9:11">
      <c r="I4635" s="72"/>
      <c r="J4635" s="72"/>
      <c r="K4635" s="72"/>
    </row>
    <row r="4636" spans="9:11">
      <c r="I4636" s="72"/>
      <c r="J4636" s="72"/>
      <c r="K4636" s="72"/>
    </row>
    <row r="4637" spans="9:11">
      <c r="I4637" s="72"/>
      <c r="J4637" s="72"/>
      <c r="K4637" s="72"/>
    </row>
    <row r="4638" spans="9:11">
      <c r="I4638" s="72"/>
      <c r="J4638" s="72"/>
      <c r="K4638" s="72"/>
    </row>
    <row r="4639" spans="9:11">
      <c r="I4639" s="72"/>
      <c r="J4639" s="72"/>
      <c r="K4639" s="72"/>
    </row>
    <row r="4640" spans="9:11">
      <c r="I4640" s="72"/>
      <c r="J4640" s="72"/>
      <c r="K4640" s="72"/>
    </row>
    <row r="4641" spans="9:11">
      <c r="I4641" s="72"/>
      <c r="J4641" s="72"/>
      <c r="K4641" s="72"/>
    </row>
    <row r="4642" spans="9:11">
      <c r="I4642" s="72"/>
      <c r="J4642" s="72"/>
      <c r="K4642" s="72"/>
    </row>
    <row r="4643" spans="9:11">
      <c r="I4643" s="72"/>
      <c r="J4643" s="72"/>
      <c r="K4643" s="72"/>
    </row>
    <row r="4644" spans="9:11">
      <c r="I4644" s="72"/>
      <c r="J4644" s="72"/>
      <c r="K4644" s="72"/>
    </row>
    <row r="4645" spans="9:11">
      <c r="I4645" s="72"/>
      <c r="J4645" s="72"/>
      <c r="K4645" s="72"/>
    </row>
    <row r="4646" spans="9:11">
      <c r="I4646" s="72"/>
      <c r="J4646" s="72"/>
      <c r="K4646" s="72"/>
    </row>
    <row r="4647" spans="9:11">
      <c r="I4647" s="72"/>
      <c r="J4647" s="72"/>
      <c r="K4647" s="72"/>
    </row>
    <row r="4648" spans="9:11">
      <c r="I4648" s="72"/>
      <c r="J4648" s="72"/>
      <c r="K4648" s="72"/>
    </row>
    <row r="4649" spans="9:11">
      <c r="I4649" s="72"/>
      <c r="J4649" s="72"/>
      <c r="K4649" s="72"/>
    </row>
    <row r="4650" spans="9:11">
      <c r="I4650" s="72"/>
      <c r="J4650" s="72"/>
      <c r="K4650" s="72"/>
    </row>
    <row r="4651" spans="9:11">
      <c r="I4651" s="72"/>
      <c r="J4651" s="72"/>
      <c r="K4651" s="72"/>
    </row>
    <row r="4652" spans="9:11">
      <c r="I4652" s="72"/>
      <c r="J4652" s="72"/>
      <c r="K4652" s="72"/>
    </row>
    <row r="4653" spans="9:11">
      <c r="I4653" s="72"/>
      <c r="J4653" s="72"/>
      <c r="K4653" s="72"/>
    </row>
    <row r="4654" spans="9:11">
      <c r="I4654" s="72"/>
      <c r="J4654" s="72"/>
      <c r="K4654" s="72"/>
    </row>
    <row r="4655" spans="9:11">
      <c r="I4655" s="72"/>
      <c r="J4655" s="72"/>
      <c r="K4655" s="72"/>
    </row>
    <row r="4656" spans="9:11">
      <c r="I4656" s="72"/>
      <c r="J4656" s="72"/>
      <c r="K4656" s="72"/>
    </row>
    <row r="4657" spans="9:11">
      <c r="I4657" s="72"/>
      <c r="J4657" s="72"/>
      <c r="K4657" s="72"/>
    </row>
    <row r="4658" spans="9:11">
      <c r="I4658" s="72"/>
      <c r="J4658" s="72"/>
      <c r="K4658" s="72"/>
    </row>
    <row r="4659" spans="9:11">
      <c r="I4659" s="72"/>
      <c r="J4659" s="72"/>
      <c r="K4659" s="72"/>
    </row>
    <row r="4660" spans="9:11">
      <c r="I4660" s="72"/>
      <c r="J4660" s="72"/>
      <c r="K4660" s="72"/>
    </row>
    <row r="4661" spans="9:11">
      <c r="I4661" s="72"/>
      <c r="J4661" s="72"/>
      <c r="K4661" s="72"/>
    </row>
    <row r="4662" spans="9:11">
      <c r="I4662" s="72"/>
      <c r="J4662" s="72"/>
      <c r="K4662" s="72"/>
    </row>
    <row r="4663" spans="9:11">
      <c r="I4663" s="72"/>
      <c r="J4663" s="72"/>
      <c r="K4663" s="72"/>
    </row>
    <row r="4664" spans="9:11">
      <c r="I4664" s="72"/>
      <c r="J4664" s="72"/>
      <c r="K4664" s="72"/>
    </row>
    <row r="4665" spans="9:11">
      <c r="I4665" s="72"/>
      <c r="J4665" s="72"/>
      <c r="K4665" s="72"/>
    </row>
    <row r="4666" spans="9:11">
      <c r="I4666" s="72"/>
      <c r="J4666" s="72"/>
      <c r="K4666" s="72"/>
    </row>
    <row r="4667" spans="9:11">
      <c r="I4667" s="72"/>
      <c r="J4667" s="72"/>
      <c r="K4667" s="72"/>
    </row>
    <row r="4668" spans="9:11">
      <c r="I4668" s="72"/>
      <c r="J4668" s="72"/>
      <c r="K4668" s="72"/>
    </row>
    <row r="4669" spans="9:11">
      <c r="I4669" s="72"/>
      <c r="J4669" s="72"/>
      <c r="K4669" s="72"/>
    </row>
    <row r="4670" spans="9:11">
      <c r="I4670" s="72"/>
      <c r="J4670" s="72"/>
      <c r="K4670" s="72"/>
    </row>
    <row r="4671" spans="9:11">
      <c r="I4671" s="72"/>
      <c r="J4671" s="72"/>
      <c r="K4671" s="72"/>
    </row>
    <row r="4672" spans="9:11">
      <c r="I4672" s="72"/>
      <c r="J4672" s="72"/>
      <c r="K4672" s="72"/>
    </row>
    <row r="4673" spans="9:11">
      <c r="I4673" s="72"/>
      <c r="J4673" s="72"/>
      <c r="K4673" s="72"/>
    </row>
    <row r="4674" spans="9:11">
      <c r="I4674" s="72"/>
      <c r="J4674" s="72"/>
      <c r="K4674" s="72"/>
    </row>
    <row r="4675" spans="9:11">
      <c r="I4675" s="72"/>
      <c r="J4675" s="72"/>
      <c r="K4675" s="72"/>
    </row>
    <row r="4676" spans="9:11">
      <c r="I4676" s="72"/>
      <c r="J4676" s="72"/>
      <c r="K4676" s="72"/>
    </row>
    <row r="4677" spans="9:11">
      <c r="I4677" s="72"/>
      <c r="J4677" s="72"/>
      <c r="K4677" s="72"/>
    </row>
    <row r="4678" spans="9:11">
      <c r="I4678" s="72"/>
      <c r="J4678" s="72"/>
      <c r="K4678" s="72"/>
    </row>
    <row r="4679" spans="9:11">
      <c r="I4679" s="72"/>
      <c r="J4679" s="72"/>
      <c r="K4679" s="72"/>
    </row>
    <row r="4680" spans="9:11">
      <c r="I4680" s="72"/>
      <c r="J4680" s="72"/>
      <c r="K4680" s="72"/>
    </row>
    <row r="4681" spans="9:11">
      <c r="I4681" s="72"/>
      <c r="J4681" s="72"/>
      <c r="K4681" s="72"/>
    </row>
    <row r="4682" spans="9:11">
      <c r="I4682" s="72"/>
      <c r="J4682" s="72"/>
      <c r="K4682" s="72"/>
    </row>
    <row r="4683" spans="9:11">
      <c r="I4683" s="72"/>
      <c r="J4683" s="72"/>
      <c r="K4683" s="72"/>
    </row>
    <row r="4684" spans="9:11">
      <c r="I4684" s="72"/>
      <c r="J4684" s="72"/>
      <c r="K4684" s="72"/>
    </row>
    <row r="4685" spans="9:11">
      <c r="I4685" s="72"/>
      <c r="J4685" s="72"/>
      <c r="K4685" s="72"/>
    </row>
    <row r="4686" spans="9:11">
      <c r="I4686" s="72"/>
      <c r="J4686" s="72"/>
      <c r="K4686" s="72"/>
    </row>
    <row r="4687" spans="9:11">
      <c r="I4687" s="72"/>
      <c r="J4687" s="72"/>
      <c r="K4687" s="72"/>
    </row>
    <row r="4688" spans="9:11">
      <c r="I4688" s="72"/>
      <c r="J4688" s="72"/>
      <c r="K4688" s="72"/>
    </row>
    <row r="4689" spans="9:11">
      <c r="I4689" s="72"/>
      <c r="J4689" s="72"/>
      <c r="K4689" s="72"/>
    </row>
    <row r="4690" spans="9:11">
      <c r="I4690" s="72"/>
      <c r="J4690" s="72"/>
      <c r="K4690" s="72"/>
    </row>
    <row r="4691" spans="9:11">
      <c r="I4691" s="72"/>
      <c r="J4691" s="72"/>
      <c r="K4691" s="72"/>
    </row>
    <row r="4692" spans="9:11">
      <c r="I4692" s="72"/>
      <c r="J4692" s="72"/>
      <c r="K4692" s="72"/>
    </row>
    <row r="4693" spans="9:11">
      <c r="I4693" s="72"/>
      <c r="J4693" s="72"/>
      <c r="K4693" s="72"/>
    </row>
    <row r="4694" spans="9:11">
      <c r="I4694" s="72"/>
      <c r="J4694" s="72"/>
      <c r="K4694" s="72"/>
    </row>
    <row r="4695" spans="9:11">
      <c r="I4695" s="72"/>
      <c r="J4695" s="72"/>
      <c r="K4695" s="72"/>
    </row>
    <row r="4696" spans="9:11">
      <c r="I4696" s="72"/>
      <c r="J4696" s="72"/>
      <c r="K4696" s="72"/>
    </row>
    <row r="4697" spans="9:11">
      <c r="I4697" s="72"/>
      <c r="J4697" s="72"/>
      <c r="K4697" s="72"/>
    </row>
    <row r="4698" spans="9:11">
      <c r="I4698" s="72"/>
      <c r="J4698" s="72"/>
      <c r="K4698" s="72"/>
    </row>
    <row r="4699" spans="9:11">
      <c r="I4699" s="72"/>
      <c r="J4699" s="72"/>
      <c r="K4699" s="72"/>
    </row>
    <row r="4700" spans="9:11">
      <c r="I4700" s="72"/>
      <c r="J4700" s="72"/>
      <c r="K4700" s="72"/>
    </row>
    <row r="4701" spans="9:11">
      <c r="I4701" s="72"/>
      <c r="J4701" s="72"/>
      <c r="K4701" s="72"/>
    </row>
    <row r="4702" spans="9:11">
      <c r="I4702" s="72"/>
      <c r="J4702" s="72"/>
      <c r="K4702" s="72"/>
    </row>
    <row r="4703" spans="9:11">
      <c r="I4703" s="72"/>
      <c r="J4703" s="72"/>
      <c r="K4703" s="72"/>
    </row>
    <row r="4704" spans="9:11">
      <c r="I4704" s="72"/>
      <c r="J4704" s="72"/>
      <c r="K4704" s="72"/>
    </row>
    <row r="4705" spans="9:11">
      <c r="I4705" s="72"/>
      <c r="J4705" s="72"/>
      <c r="K4705" s="72"/>
    </row>
    <row r="4706" spans="9:11">
      <c r="I4706" s="72"/>
      <c r="J4706" s="72"/>
      <c r="K4706" s="72"/>
    </row>
    <row r="4707" spans="9:11">
      <c r="I4707" s="72"/>
      <c r="J4707" s="72"/>
      <c r="K4707" s="72"/>
    </row>
    <row r="4708" spans="9:11">
      <c r="I4708" s="72"/>
      <c r="J4708" s="72"/>
      <c r="K4708" s="72"/>
    </row>
    <row r="4709" spans="9:11">
      <c r="I4709" s="72"/>
      <c r="J4709" s="72"/>
      <c r="K4709" s="72"/>
    </row>
    <row r="4710" spans="9:11">
      <c r="I4710" s="72"/>
      <c r="J4710" s="72"/>
      <c r="K4710" s="72"/>
    </row>
    <row r="4711" spans="9:11">
      <c r="I4711" s="72"/>
      <c r="J4711" s="72"/>
      <c r="K4711" s="72"/>
    </row>
    <row r="4712" spans="9:11">
      <c r="I4712" s="72"/>
      <c r="J4712" s="72"/>
      <c r="K4712" s="72"/>
    </row>
    <row r="4713" spans="9:11">
      <c r="I4713" s="72"/>
      <c r="J4713" s="72"/>
      <c r="K4713" s="72"/>
    </row>
    <row r="4714" spans="9:11">
      <c r="I4714" s="72"/>
      <c r="J4714" s="72"/>
      <c r="K4714" s="72"/>
    </row>
    <row r="4715" spans="9:11">
      <c r="I4715" s="72"/>
      <c r="J4715" s="72"/>
      <c r="K4715" s="72"/>
    </row>
    <row r="4716" spans="9:11">
      <c r="I4716" s="72"/>
      <c r="J4716" s="72"/>
      <c r="K4716" s="72"/>
    </row>
    <row r="4717" spans="9:11">
      <c r="I4717" s="72"/>
      <c r="J4717" s="72"/>
      <c r="K4717" s="72"/>
    </row>
    <row r="4718" spans="9:11">
      <c r="I4718" s="72"/>
      <c r="J4718" s="72"/>
      <c r="K4718" s="72"/>
    </row>
    <row r="4719" spans="9:11">
      <c r="I4719" s="72"/>
      <c r="J4719" s="72"/>
      <c r="K4719" s="72"/>
    </row>
    <row r="4720" spans="9:11">
      <c r="I4720" s="72"/>
      <c r="J4720" s="72"/>
      <c r="K4720" s="72"/>
    </row>
    <row r="4721" spans="9:11">
      <c r="I4721" s="72"/>
      <c r="J4721" s="72"/>
      <c r="K4721" s="72"/>
    </row>
    <row r="4722" spans="9:11">
      <c r="I4722" s="72"/>
      <c r="J4722" s="72"/>
      <c r="K4722" s="72"/>
    </row>
    <row r="4723" spans="9:11">
      <c r="I4723" s="72"/>
      <c r="J4723" s="72"/>
      <c r="K4723" s="72"/>
    </row>
    <row r="4724" spans="9:11">
      <c r="I4724" s="72"/>
      <c r="J4724" s="72"/>
      <c r="K4724" s="72"/>
    </row>
    <row r="4725" spans="9:11">
      <c r="I4725" s="72"/>
      <c r="J4725" s="72"/>
      <c r="K4725" s="72"/>
    </row>
    <row r="4726" spans="9:11">
      <c r="I4726" s="72"/>
      <c r="J4726" s="72"/>
      <c r="K4726" s="72"/>
    </row>
    <row r="4727" spans="9:11">
      <c r="I4727" s="72"/>
      <c r="J4727" s="72"/>
      <c r="K4727" s="72"/>
    </row>
    <row r="4728" spans="9:11">
      <c r="I4728" s="72"/>
      <c r="J4728" s="72"/>
      <c r="K4728" s="72"/>
    </row>
    <row r="4729" spans="9:11">
      <c r="I4729" s="72"/>
      <c r="J4729" s="72"/>
      <c r="K4729" s="72"/>
    </row>
    <row r="4730" spans="9:11">
      <c r="I4730" s="72"/>
      <c r="J4730" s="72"/>
      <c r="K4730" s="72"/>
    </row>
    <row r="4731" spans="9:11">
      <c r="I4731" s="72"/>
      <c r="J4731" s="72"/>
      <c r="K4731" s="72"/>
    </row>
    <row r="4732" spans="9:11">
      <c r="I4732" s="72"/>
      <c r="J4732" s="72"/>
      <c r="K4732" s="72"/>
    </row>
    <row r="4733" spans="9:11">
      <c r="I4733" s="72"/>
      <c r="J4733" s="72"/>
      <c r="K4733" s="72"/>
    </row>
    <row r="4734" spans="9:11">
      <c r="I4734" s="72"/>
      <c r="J4734" s="72"/>
      <c r="K4734" s="72"/>
    </row>
    <row r="4735" spans="9:11">
      <c r="I4735" s="72"/>
      <c r="J4735" s="72"/>
      <c r="K4735" s="72"/>
    </row>
    <row r="4736" spans="9:11">
      <c r="I4736" s="72"/>
      <c r="J4736" s="72"/>
      <c r="K4736" s="72"/>
    </row>
    <row r="4737" spans="9:11">
      <c r="I4737" s="72"/>
      <c r="J4737" s="72"/>
      <c r="K4737" s="72"/>
    </row>
    <row r="4738" spans="9:11">
      <c r="I4738" s="72"/>
      <c r="J4738" s="72"/>
      <c r="K4738" s="72"/>
    </row>
    <row r="4739" spans="9:11">
      <c r="I4739" s="72"/>
      <c r="J4739" s="72"/>
      <c r="K4739" s="72"/>
    </row>
    <row r="4740" spans="9:11">
      <c r="I4740" s="72"/>
      <c r="J4740" s="72"/>
      <c r="K4740" s="72"/>
    </row>
    <row r="4741" spans="9:11">
      <c r="I4741" s="72"/>
      <c r="J4741" s="72"/>
      <c r="K4741" s="72"/>
    </row>
    <row r="4742" spans="9:11">
      <c r="I4742" s="72"/>
      <c r="J4742" s="72"/>
      <c r="K4742" s="72"/>
    </row>
    <row r="4743" spans="9:11">
      <c r="I4743" s="72"/>
      <c r="J4743" s="72"/>
      <c r="K4743" s="72"/>
    </row>
    <row r="4744" spans="9:11">
      <c r="I4744" s="72"/>
      <c r="J4744" s="72"/>
      <c r="K4744" s="72"/>
    </row>
    <row r="4745" spans="9:11">
      <c r="I4745" s="72"/>
      <c r="J4745" s="72"/>
      <c r="K4745" s="72"/>
    </row>
    <row r="4746" spans="9:11">
      <c r="I4746" s="72"/>
      <c r="J4746" s="72"/>
      <c r="K4746" s="72"/>
    </row>
    <row r="4747" spans="9:11">
      <c r="I4747" s="72"/>
      <c r="J4747" s="72"/>
      <c r="K4747" s="72"/>
    </row>
    <row r="4748" spans="9:11">
      <c r="I4748" s="72"/>
      <c r="J4748" s="72"/>
      <c r="K4748" s="72"/>
    </row>
    <row r="4749" spans="9:11">
      <c r="I4749" s="72"/>
      <c r="J4749" s="72"/>
      <c r="K4749" s="72"/>
    </row>
    <row r="4750" spans="9:11">
      <c r="I4750" s="72"/>
      <c r="J4750" s="72"/>
      <c r="K4750" s="72"/>
    </row>
    <row r="4751" spans="9:11">
      <c r="I4751" s="72"/>
      <c r="J4751" s="72"/>
      <c r="K4751" s="72"/>
    </row>
    <row r="4752" spans="9:11">
      <c r="I4752" s="72"/>
      <c r="J4752" s="72"/>
      <c r="K4752" s="72"/>
    </row>
    <row r="4753" spans="9:11">
      <c r="I4753" s="72"/>
      <c r="J4753" s="72"/>
      <c r="K4753" s="72"/>
    </row>
    <row r="4754" spans="9:11">
      <c r="I4754" s="72"/>
      <c r="J4754" s="72"/>
      <c r="K4754" s="72"/>
    </row>
    <row r="4755" spans="9:11">
      <c r="I4755" s="72"/>
      <c r="J4755" s="72"/>
      <c r="K4755" s="72"/>
    </row>
    <row r="4756" spans="9:11">
      <c r="I4756" s="72"/>
      <c r="J4756" s="72"/>
      <c r="K4756" s="72"/>
    </row>
    <row r="4757" spans="9:11">
      <c r="I4757" s="72"/>
      <c r="J4757" s="72"/>
      <c r="K4757" s="72"/>
    </row>
    <row r="4758" spans="9:11">
      <c r="I4758" s="72"/>
      <c r="J4758" s="72"/>
      <c r="K4758" s="72"/>
    </row>
    <row r="4759" spans="9:11">
      <c r="I4759" s="72"/>
      <c r="J4759" s="72"/>
      <c r="K4759" s="72"/>
    </row>
    <row r="4760" spans="9:11">
      <c r="I4760" s="72"/>
      <c r="J4760" s="72"/>
      <c r="K4760" s="72"/>
    </row>
    <row r="4761" spans="9:11">
      <c r="I4761" s="72"/>
      <c r="J4761" s="72"/>
      <c r="K4761" s="72"/>
    </row>
    <row r="4762" spans="9:11">
      <c r="I4762" s="72"/>
      <c r="J4762" s="72"/>
      <c r="K4762" s="72"/>
    </row>
    <row r="4763" spans="9:11">
      <c r="I4763" s="72"/>
      <c r="J4763" s="72"/>
      <c r="K4763" s="72"/>
    </row>
    <row r="4764" spans="9:11">
      <c r="I4764" s="72"/>
      <c r="J4764" s="72"/>
      <c r="K4764" s="72"/>
    </row>
    <row r="4765" spans="9:11">
      <c r="I4765" s="72"/>
      <c r="J4765" s="72"/>
      <c r="K4765" s="72"/>
    </row>
    <row r="4766" spans="9:11">
      <c r="I4766" s="72"/>
      <c r="J4766" s="72"/>
      <c r="K4766" s="72"/>
    </row>
    <row r="4767" spans="9:11">
      <c r="I4767" s="72"/>
      <c r="J4767" s="72"/>
      <c r="K4767" s="72"/>
    </row>
    <row r="4768" spans="9:11">
      <c r="I4768" s="72"/>
      <c r="J4768" s="72"/>
      <c r="K4768" s="72"/>
    </row>
    <row r="4769" spans="9:11">
      <c r="I4769" s="72"/>
      <c r="J4769" s="72"/>
      <c r="K4769" s="72"/>
    </row>
    <row r="4770" spans="9:11">
      <c r="I4770" s="72"/>
      <c r="J4770" s="72"/>
      <c r="K4770" s="72"/>
    </row>
    <row r="4771" spans="9:11">
      <c r="I4771" s="72"/>
      <c r="J4771" s="72"/>
      <c r="K4771" s="72"/>
    </row>
    <row r="4772" spans="9:11">
      <c r="I4772" s="72"/>
      <c r="J4772" s="72"/>
      <c r="K4772" s="72"/>
    </row>
    <row r="4773" spans="9:11">
      <c r="I4773" s="72"/>
      <c r="J4773" s="72"/>
      <c r="K4773" s="72"/>
    </row>
    <row r="4774" spans="9:11">
      <c r="I4774" s="72"/>
      <c r="J4774" s="72"/>
      <c r="K4774" s="72"/>
    </row>
    <row r="4775" spans="9:11">
      <c r="I4775" s="72"/>
      <c r="J4775" s="72"/>
      <c r="K4775" s="72"/>
    </row>
    <row r="4776" spans="9:11">
      <c r="I4776" s="72"/>
      <c r="J4776" s="72"/>
      <c r="K4776" s="72"/>
    </row>
    <row r="4777" spans="9:11">
      <c r="I4777" s="72"/>
      <c r="J4777" s="72"/>
      <c r="K4777" s="72"/>
    </row>
    <row r="4778" spans="9:11">
      <c r="I4778" s="72"/>
      <c r="J4778" s="72"/>
      <c r="K4778" s="72"/>
    </row>
    <row r="4779" spans="9:11">
      <c r="I4779" s="72"/>
      <c r="J4779" s="72"/>
      <c r="K4779" s="72"/>
    </row>
    <row r="4780" spans="9:11">
      <c r="I4780" s="72"/>
      <c r="J4780" s="72"/>
      <c r="K4780" s="72"/>
    </row>
    <row r="4781" spans="9:11">
      <c r="I4781" s="72"/>
      <c r="J4781" s="72"/>
      <c r="K4781" s="72"/>
    </row>
    <row r="4782" spans="9:11">
      <c r="I4782" s="72"/>
      <c r="J4782" s="72"/>
      <c r="K4782" s="72"/>
    </row>
    <row r="4783" spans="9:11">
      <c r="I4783" s="72"/>
      <c r="J4783" s="72"/>
      <c r="K4783" s="72"/>
    </row>
    <row r="4784" spans="9:11">
      <c r="I4784" s="72"/>
      <c r="J4784" s="72"/>
      <c r="K4784" s="72"/>
    </row>
    <row r="4785" spans="9:11">
      <c r="I4785" s="72"/>
      <c r="J4785" s="72"/>
      <c r="K4785" s="72"/>
    </row>
    <row r="4786" spans="9:11">
      <c r="I4786" s="72"/>
      <c r="J4786" s="72"/>
      <c r="K4786" s="72"/>
    </row>
    <row r="4787" spans="9:11">
      <c r="I4787" s="72"/>
      <c r="J4787" s="72"/>
      <c r="K4787" s="72"/>
    </row>
    <row r="4788" spans="9:11">
      <c r="I4788" s="72"/>
      <c r="J4788" s="72"/>
      <c r="K4788" s="72"/>
    </row>
    <row r="4789" spans="9:11">
      <c r="I4789" s="72"/>
      <c r="J4789" s="72"/>
      <c r="K4789" s="72"/>
    </row>
    <row r="4790" spans="9:11">
      <c r="I4790" s="72"/>
      <c r="J4790" s="72"/>
      <c r="K4790" s="72"/>
    </row>
    <row r="4791" spans="9:11">
      <c r="I4791" s="72"/>
      <c r="J4791" s="72"/>
      <c r="K4791" s="72"/>
    </row>
    <row r="4792" spans="9:11">
      <c r="I4792" s="72"/>
      <c r="J4792" s="72"/>
      <c r="K4792" s="72"/>
    </row>
    <row r="4793" spans="9:11">
      <c r="I4793" s="72"/>
      <c r="J4793" s="72"/>
      <c r="K4793" s="72"/>
    </row>
    <row r="4794" spans="9:11">
      <c r="I4794" s="72"/>
      <c r="J4794" s="72"/>
      <c r="K4794" s="72"/>
    </row>
    <row r="4795" spans="9:11">
      <c r="I4795" s="72"/>
      <c r="J4795" s="72"/>
      <c r="K4795" s="72"/>
    </row>
    <row r="4796" spans="9:11">
      <c r="I4796" s="72"/>
      <c r="J4796" s="72"/>
      <c r="K4796" s="72"/>
    </row>
    <row r="4797" spans="9:11">
      <c r="I4797" s="72"/>
      <c r="J4797" s="72"/>
      <c r="K4797" s="72"/>
    </row>
    <row r="4798" spans="9:11">
      <c r="I4798" s="72"/>
      <c r="J4798" s="72"/>
      <c r="K4798" s="72"/>
    </row>
    <row r="4799" spans="9:11">
      <c r="I4799" s="72"/>
      <c r="J4799" s="72"/>
      <c r="K4799" s="72"/>
    </row>
    <row r="4800" spans="9:11">
      <c r="I4800" s="72"/>
      <c r="J4800" s="72"/>
      <c r="K4800" s="72"/>
    </row>
    <row r="4801" spans="9:11">
      <c r="I4801" s="72"/>
      <c r="J4801" s="72"/>
      <c r="K4801" s="72"/>
    </row>
    <row r="4802" spans="9:11">
      <c r="I4802" s="72"/>
      <c r="J4802" s="72"/>
      <c r="K4802" s="72"/>
    </row>
    <row r="4803" spans="9:11">
      <c r="I4803" s="72"/>
      <c r="J4803" s="72"/>
      <c r="K4803" s="72"/>
    </row>
    <row r="4804" spans="9:11">
      <c r="I4804" s="72"/>
      <c r="J4804" s="72"/>
      <c r="K4804" s="72"/>
    </row>
    <row r="4805" spans="9:11">
      <c r="I4805" s="72"/>
      <c r="J4805" s="72"/>
      <c r="K4805" s="72"/>
    </row>
    <row r="4806" spans="9:11">
      <c r="I4806" s="72"/>
      <c r="J4806" s="72"/>
      <c r="K4806" s="72"/>
    </row>
    <row r="4807" spans="9:11">
      <c r="I4807" s="72"/>
      <c r="J4807" s="72"/>
      <c r="K4807" s="72"/>
    </row>
    <row r="4808" spans="9:11">
      <c r="I4808" s="72"/>
      <c r="J4808" s="72"/>
      <c r="K4808" s="72"/>
    </row>
    <row r="4809" spans="9:11">
      <c r="I4809" s="72"/>
      <c r="J4809" s="72"/>
      <c r="K4809" s="72"/>
    </row>
    <row r="4810" spans="9:11">
      <c r="I4810" s="72"/>
      <c r="J4810" s="72"/>
      <c r="K4810" s="72"/>
    </row>
    <row r="4811" spans="9:11">
      <c r="I4811" s="72"/>
      <c r="J4811" s="72"/>
      <c r="K4811" s="72"/>
    </row>
    <row r="4812" spans="9:11">
      <c r="I4812" s="72"/>
      <c r="J4812" s="72"/>
      <c r="K4812" s="72"/>
    </row>
    <row r="4813" spans="9:11">
      <c r="I4813" s="72"/>
      <c r="J4813" s="72"/>
      <c r="K4813" s="72"/>
    </row>
    <row r="4814" spans="9:11">
      <c r="I4814" s="72"/>
      <c r="J4814" s="72"/>
      <c r="K4814" s="72"/>
    </row>
    <row r="4815" spans="9:11">
      <c r="I4815" s="72"/>
      <c r="J4815" s="72"/>
      <c r="K4815" s="72"/>
    </row>
    <row r="4816" spans="9:11">
      <c r="I4816" s="72"/>
      <c r="J4816" s="72"/>
      <c r="K4816" s="72"/>
    </row>
    <row r="4817" spans="9:11">
      <c r="I4817" s="72"/>
      <c r="J4817" s="72"/>
      <c r="K4817" s="72"/>
    </row>
    <row r="4818" spans="9:11">
      <c r="I4818" s="72"/>
      <c r="J4818" s="72"/>
      <c r="K4818" s="72"/>
    </row>
    <row r="4819" spans="9:11">
      <c r="I4819" s="72"/>
      <c r="J4819" s="72"/>
      <c r="K4819" s="72"/>
    </row>
    <row r="4820" spans="9:11">
      <c r="I4820" s="72"/>
      <c r="J4820" s="72"/>
      <c r="K4820" s="72"/>
    </row>
    <row r="4821" spans="9:11">
      <c r="I4821" s="72"/>
      <c r="J4821" s="72"/>
      <c r="K4821" s="72"/>
    </row>
    <row r="4822" spans="9:11">
      <c r="I4822" s="72"/>
      <c r="J4822" s="72"/>
      <c r="K4822" s="72"/>
    </row>
    <row r="4823" spans="9:11">
      <c r="I4823" s="72"/>
      <c r="J4823" s="72"/>
      <c r="K4823" s="72"/>
    </row>
    <row r="4824" spans="9:11">
      <c r="I4824" s="72"/>
      <c r="J4824" s="72"/>
      <c r="K4824" s="72"/>
    </row>
    <row r="4825" spans="9:11">
      <c r="I4825" s="72"/>
      <c r="J4825" s="72"/>
      <c r="K4825" s="72"/>
    </row>
    <row r="4826" spans="9:11">
      <c r="I4826" s="72"/>
      <c r="J4826" s="72"/>
      <c r="K4826" s="72"/>
    </row>
    <row r="4827" spans="9:11">
      <c r="I4827" s="72"/>
      <c r="J4827" s="72"/>
      <c r="K4827" s="72"/>
    </row>
    <row r="4828" spans="9:11">
      <c r="I4828" s="72"/>
      <c r="J4828" s="72"/>
      <c r="K4828" s="72"/>
    </row>
    <row r="4829" spans="9:11">
      <c r="I4829" s="72"/>
      <c r="J4829" s="72"/>
      <c r="K4829" s="72"/>
    </row>
    <row r="4830" spans="9:11">
      <c r="I4830" s="72"/>
      <c r="J4830" s="72"/>
      <c r="K4830" s="72"/>
    </row>
    <row r="4831" spans="9:11">
      <c r="I4831" s="72"/>
      <c r="J4831" s="72"/>
      <c r="K4831" s="72"/>
    </row>
    <row r="4832" spans="9:11">
      <c r="I4832" s="72"/>
      <c r="J4832" s="72"/>
      <c r="K4832" s="72"/>
    </row>
    <row r="4833" spans="9:11">
      <c r="I4833" s="72"/>
      <c r="J4833" s="72"/>
      <c r="K4833" s="72"/>
    </row>
    <row r="4834" spans="9:11">
      <c r="I4834" s="72"/>
      <c r="J4834" s="72"/>
      <c r="K4834" s="72"/>
    </row>
    <row r="4835" spans="9:11">
      <c r="I4835" s="72"/>
      <c r="J4835" s="72"/>
      <c r="K4835" s="72"/>
    </row>
    <row r="4836" spans="9:11">
      <c r="I4836" s="72"/>
      <c r="J4836" s="72"/>
      <c r="K4836" s="72"/>
    </row>
    <row r="4837" spans="9:11">
      <c r="I4837" s="72"/>
      <c r="J4837" s="72"/>
      <c r="K4837" s="72"/>
    </row>
    <row r="4838" spans="9:11">
      <c r="I4838" s="72"/>
      <c r="J4838" s="72"/>
      <c r="K4838" s="72"/>
    </row>
    <row r="4839" spans="9:11">
      <c r="I4839" s="72"/>
      <c r="J4839" s="72"/>
      <c r="K4839" s="72"/>
    </row>
    <row r="4840" spans="9:11">
      <c r="I4840" s="72"/>
      <c r="J4840" s="72"/>
      <c r="K4840" s="72"/>
    </row>
    <row r="4841" spans="9:11">
      <c r="I4841" s="72"/>
      <c r="J4841" s="72"/>
      <c r="K4841" s="72"/>
    </row>
    <row r="4842" spans="9:11">
      <c r="I4842" s="72"/>
      <c r="J4842" s="72"/>
      <c r="K4842" s="72"/>
    </row>
    <row r="4843" spans="9:11">
      <c r="I4843" s="72"/>
      <c r="J4843" s="72"/>
      <c r="K4843" s="72"/>
    </row>
    <row r="4844" spans="9:11">
      <c r="I4844" s="72"/>
      <c r="J4844" s="72"/>
      <c r="K4844" s="72"/>
    </row>
    <row r="4845" spans="9:11">
      <c r="I4845" s="72"/>
      <c r="J4845" s="72"/>
      <c r="K4845" s="72"/>
    </row>
    <row r="4846" spans="9:11">
      <c r="I4846" s="72"/>
      <c r="J4846" s="72"/>
      <c r="K4846" s="72"/>
    </row>
    <row r="4847" spans="9:11">
      <c r="I4847" s="72"/>
      <c r="J4847" s="72"/>
      <c r="K4847" s="72"/>
    </row>
    <row r="4848" spans="9:11">
      <c r="I4848" s="72"/>
      <c r="J4848" s="72"/>
      <c r="K4848" s="72"/>
    </row>
    <row r="4849" spans="9:11">
      <c r="I4849" s="72"/>
      <c r="J4849" s="72"/>
      <c r="K4849" s="72"/>
    </row>
    <row r="4850" spans="9:11">
      <c r="I4850" s="72"/>
      <c r="J4850" s="72"/>
      <c r="K4850" s="72"/>
    </row>
    <row r="4851" spans="9:11">
      <c r="I4851" s="72"/>
      <c r="J4851" s="72"/>
      <c r="K4851" s="72"/>
    </row>
    <row r="4852" spans="9:11">
      <c r="I4852" s="72"/>
      <c r="J4852" s="72"/>
      <c r="K4852" s="72"/>
    </row>
    <row r="4853" spans="9:11">
      <c r="I4853" s="72"/>
      <c r="J4853" s="72"/>
      <c r="K4853" s="72"/>
    </row>
    <row r="4854" spans="9:11">
      <c r="I4854" s="72"/>
      <c r="J4854" s="72"/>
      <c r="K4854" s="72"/>
    </row>
    <row r="4855" spans="9:11">
      <c r="I4855" s="72"/>
      <c r="J4855" s="72"/>
      <c r="K4855" s="72"/>
    </row>
    <row r="4856" spans="9:11">
      <c r="I4856" s="72"/>
      <c r="J4856" s="72"/>
      <c r="K4856" s="72"/>
    </row>
    <row r="4857" spans="9:11">
      <c r="I4857" s="72"/>
      <c r="J4857" s="72"/>
      <c r="K4857" s="72"/>
    </row>
    <row r="4858" spans="9:11">
      <c r="I4858" s="72"/>
      <c r="J4858" s="72"/>
      <c r="K4858" s="72"/>
    </row>
    <row r="4859" spans="9:11">
      <c r="I4859" s="72"/>
      <c r="J4859" s="72"/>
      <c r="K4859" s="72"/>
    </row>
    <row r="4860" spans="9:11">
      <c r="I4860" s="72"/>
      <c r="J4860" s="72"/>
      <c r="K4860" s="72"/>
    </row>
    <row r="4861" spans="9:11">
      <c r="I4861" s="72"/>
      <c r="J4861" s="72"/>
      <c r="K4861" s="72"/>
    </row>
    <row r="4862" spans="9:11">
      <c r="I4862" s="72"/>
      <c r="J4862" s="72"/>
      <c r="K4862" s="72"/>
    </row>
    <row r="4863" spans="9:11">
      <c r="I4863" s="72"/>
      <c r="J4863" s="72"/>
      <c r="K4863" s="72"/>
    </row>
    <row r="4864" spans="9:11">
      <c r="I4864" s="72"/>
      <c r="J4864" s="72"/>
      <c r="K4864" s="72"/>
    </row>
    <row r="4865" spans="9:11">
      <c r="I4865" s="72"/>
      <c r="J4865" s="72"/>
      <c r="K4865" s="72"/>
    </row>
    <row r="4866" spans="9:11">
      <c r="I4866" s="72"/>
      <c r="J4866" s="72"/>
      <c r="K4866" s="72"/>
    </row>
    <row r="4867" spans="9:11">
      <c r="I4867" s="72"/>
      <c r="J4867" s="72"/>
      <c r="K4867" s="72"/>
    </row>
    <row r="4868" spans="9:11">
      <c r="I4868" s="72"/>
      <c r="J4868" s="72"/>
      <c r="K4868" s="72"/>
    </row>
    <row r="4869" spans="9:11">
      <c r="I4869" s="72"/>
      <c r="J4869" s="72"/>
      <c r="K4869" s="72"/>
    </row>
    <row r="4870" spans="9:11">
      <c r="I4870" s="72"/>
      <c r="J4870" s="72"/>
      <c r="K4870" s="72"/>
    </row>
    <row r="4871" spans="9:11">
      <c r="I4871" s="72"/>
      <c r="J4871" s="72"/>
      <c r="K4871" s="72"/>
    </row>
    <row r="4872" spans="9:11">
      <c r="I4872" s="72"/>
      <c r="J4872" s="72"/>
      <c r="K4872" s="72"/>
    </row>
    <row r="4873" spans="9:11">
      <c r="I4873" s="72"/>
      <c r="J4873" s="72"/>
      <c r="K4873" s="72"/>
    </row>
    <row r="4874" spans="9:11">
      <c r="I4874" s="72"/>
      <c r="J4874" s="72"/>
      <c r="K4874" s="72"/>
    </row>
    <row r="4875" spans="9:11">
      <c r="I4875" s="72"/>
      <c r="J4875" s="72"/>
      <c r="K4875" s="72"/>
    </row>
    <row r="4876" spans="9:11">
      <c r="I4876" s="72"/>
      <c r="J4876" s="72"/>
      <c r="K4876" s="72"/>
    </row>
    <row r="4877" spans="9:11">
      <c r="I4877" s="72"/>
      <c r="J4877" s="72"/>
      <c r="K4877" s="72"/>
    </row>
    <row r="4878" spans="9:11">
      <c r="I4878" s="72"/>
      <c r="J4878" s="72"/>
      <c r="K4878" s="72"/>
    </row>
    <row r="4879" spans="9:11">
      <c r="I4879" s="72"/>
      <c r="J4879" s="72"/>
      <c r="K4879" s="72"/>
    </row>
    <row r="4880" spans="9:11">
      <c r="I4880" s="72"/>
      <c r="J4880" s="72"/>
      <c r="K4880" s="72"/>
    </row>
    <row r="4881" spans="9:11">
      <c r="I4881" s="72"/>
      <c r="J4881" s="72"/>
      <c r="K4881" s="72"/>
    </row>
    <row r="4882" spans="9:11">
      <c r="I4882" s="72"/>
      <c r="J4882" s="72"/>
      <c r="K4882" s="72"/>
    </row>
    <row r="4883" spans="9:11">
      <c r="I4883" s="72"/>
      <c r="J4883" s="72"/>
      <c r="K4883" s="72"/>
    </row>
    <row r="4884" spans="9:11">
      <c r="I4884" s="72"/>
      <c r="J4884" s="72"/>
      <c r="K4884" s="72"/>
    </row>
    <row r="4885" spans="9:11">
      <c r="I4885" s="72"/>
      <c r="J4885" s="72"/>
      <c r="K4885" s="72"/>
    </row>
    <row r="4886" spans="9:11">
      <c r="I4886" s="72"/>
      <c r="J4886" s="72"/>
      <c r="K4886" s="72"/>
    </row>
    <row r="4887" spans="9:11">
      <c r="I4887" s="72"/>
      <c r="J4887" s="72"/>
      <c r="K4887" s="72"/>
    </row>
    <row r="4888" spans="9:11">
      <c r="I4888" s="72"/>
      <c r="J4888" s="72"/>
      <c r="K4888" s="72"/>
    </row>
    <row r="4889" spans="9:11">
      <c r="I4889" s="72"/>
      <c r="J4889" s="72"/>
      <c r="K4889" s="72"/>
    </row>
    <row r="4890" spans="9:11">
      <c r="I4890" s="72"/>
      <c r="J4890" s="72"/>
      <c r="K4890" s="72"/>
    </row>
    <row r="4891" spans="9:11">
      <c r="I4891" s="72"/>
      <c r="J4891" s="72"/>
      <c r="K4891" s="72"/>
    </row>
    <row r="4892" spans="9:11">
      <c r="I4892" s="72"/>
      <c r="J4892" s="72"/>
      <c r="K4892" s="72"/>
    </row>
    <row r="4893" spans="9:11">
      <c r="I4893" s="72"/>
      <c r="J4893" s="72"/>
      <c r="K4893" s="72"/>
    </row>
    <row r="4894" spans="9:11">
      <c r="I4894" s="72"/>
      <c r="J4894" s="72"/>
      <c r="K4894" s="72"/>
    </row>
    <row r="4895" spans="9:11">
      <c r="I4895" s="72"/>
      <c r="J4895" s="72"/>
      <c r="K4895" s="72"/>
    </row>
    <row r="4896" spans="9:11">
      <c r="I4896" s="72"/>
      <c r="J4896" s="72"/>
      <c r="K4896" s="72"/>
    </row>
    <row r="4897" spans="9:11">
      <c r="I4897" s="72"/>
      <c r="J4897" s="72"/>
      <c r="K4897" s="72"/>
    </row>
    <row r="4898" spans="9:11">
      <c r="I4898" s="72"/>
      <c r="J4898" s="72"/>
      <c r="K4898" s="72"/>
    </row>
    <row r="4899" spans="9:11">
      <c r="I4899" s="72"/>
      <c r="J4899" s="72"/>
      <c r="K4899" s="72"/>
    </row>
    <row r="4900" spans="9:11">
      <c r="I4900" s="72"/>
      <c r="J4900" s="72"/>
      <c r="K4900" s="72"/>
    </row>
    <row r="4901" spans="9:11">
      <c r="I4901" s="72"/>
      <c r="J4901" s="72"/>
      <c r="K4901" s="72"/>
    </row>
    <row r="4902" spans="9:11">
      <c r="I4902" s="72"/>
      <c r="J4902" s="72"/>
      <c r="K4902" s="72"/>
    </row>
    <row r="4903" spans="9:11">
      <c r="I4903" s="72"/>
      <c r="J4903" s="72"/>
      <c r="K4903" s="72"/>
    </row>
    <row r="4904" spans="9:11">
      <c r="I4904" s="72"/>
      <c r="J4904" s="72"/>
      <c r="K4904" s="72"/>
    </row>
    <row r="4905" spans="9:11">
      <c r="I4905" s="72"/>
      <c r="J4905" s="72"/>
      <c r="K4905" s="72"/>
    </row>
    <row r="4906" spans="9:11">
      <c r="I4906" s="72"/>
      <c r="J4906" s="72"/>
      <c r="K4906" s="72"/>
    </row>
    <row r="4907" spans="9:11">
      <c r="I4907" s="72"/>
      <c r="J4907" s="72"/>
      <c r="K4907" s="72"/>
    </row>
    <row r="4908" spans="9:11">
      <c r="I4908" s="72"/>
      <c r="J4908" s="72"/>
      <c r="K4908" s="72"/>
    </row>
    <row r="4909" spans="9:11">
      <c r="I4909" s="72"/>
      <c r="J4909" s="72"/>
      <c r="K4909" s="72"/>
    </row>
    <row r="4910" spans="9:11">
      <c r="I4910" s="72"/>
      <c r="J4910" s="72"/>
      <c r="K4910" s="72"/>
    </row>
    <row r="4911" spans="9:11">
      <c r="I4911" s="72"/>
      <c r="J4911" s="72"/>
      <c r="K4911" s="72"/>
    </row>
    <row r="4912" spans="9:11">
      <c r="I4912" s="72"/>
      <c r="J4912" s="72"/>
      <c r="K4912" s="72"/>
    </row>
    <row r="4913" spans="9:11">
      <c r="I4913" s="72"/>
      <c r="J4913" s="72"/>
      <c r="K4913" s="72"/>
    </row>
    <row r="4914" spans="9:11">
      <c r="I4914" s="72"/>
      <c r="J4914" s="72"/>
      <c r="K4914" s="72"/>
    </row>
    <row r="4915" spans="9:11">
      <c r="I4915" s="72"/>
      <c r="J4915" s="72"/>
      <c r="K4915" s="72"/>
    </row>
    <row r="4916" spans="9:11">
      <c r="I4916" s="72"/>
      <c r="J4916" s="72"/>
      <c r="K4916" s="72"/>
    </row>
    <row r="4917" spans="9:11">
      <c r="I4917" s="72"/>
      <c r="J4917" s="72"/>
      <c r="K4917" s="72"/>
    </row>
    <row r="4918" spans="9:11">
      <c r="I4918" s="72"/>
      <c r="J4918" s="72"/>
      <c r="K4918" s="72"/>
    </row>
    <row r="4919" spans="9:11">
      <c r="I4919" s="72"/>
      <c r="J4919" s="72"/>
      <c r="K4919" s="72"/>
    </row>
    <row r="4920" spans="9:11">
      <c r="I4920" s="72"/>
      <c r="J4920" s="72"/>
      <c r="K4920" s="72"/>
    </row>
    <row r="4921" spans="9:11">
      <c r="I4921" s="72"/>
      <c r="J4921" s="72"/>
      <c r="K4921" s="72"/>
    </row>
    <row r="4922" spans="9:11">
      <c r="I4922" s="72"/>
      <c r="J4922" s="72"/>
      <c r="K4922" s="72"/>
    </row>
    <row r="4923" spans="9:11">
      <c r="I4923" s="72"/>
      <c r="J4923" s="72"/>
      <c r="K4923" s="72"/>
    </row>
    <row r="4924" spans="9:11">
      <c r="I4924" s="72"/>
      <c r="J4924" s="72"/>
      <c r="K4924" s="72"/>
    </row>
    <row r="4925" spans="9:11">
      <c r="I4925" s="72"/>
      <c r="J4925" s="72"/>
      <c r="K4925" s="72"/>
    </row>
    <row r="4926" spans="9:11">
      <c r="I4926" s="72"/>
      <c r="J4926" s="72"/>
      <c r="K4926" s="72"/>
    </row>
    <row r="4927" spans="9:11">
      <c r="I4927" s="72"/>
      <c r="J4927" s="72"/>
      <c r="K4927" s="72"/>
    </row>
    <row r="4928" spans="9:11">
      <c r="I4928" s="72"/>
      <c r="J4928" s="72"/>
      <c r="K4928" s="72"/>
    </row>
    <row r="4929" spans="9:11">
      <c r="I4929" s="72"/>
      <c r="J4929" s="72"/>
      <c r="K4929" s="72"/>
    </row>
    <row r="4930" spans="9:11">
      <c r="I4930" s="72"/>
      <c r="J4930" s="72"/>
      <c r="K4930" s="72"/>
    </row>
    <row r="4931" spans="9:11">
      <c r="I4931" s="72"/>
      <c r="J4931" s="72"/>
      <c r="K4931" s="72"/>
    </row>
    <row r="4932" spans="9:11">
      <c r="I4932" s="72"/>
      <c r="J4932" s="72"/>
      <c r="K4932" s="72"/>
    </row>
    <row r="4933" spans="9:11">
      <c r="I4933" s="72"/>
      <c r="J4933" s="72"/>
      <c r="K4933" s="72"/>
    </row>
    <row r="4934" spans="9:11">
      <c r="I4934" s="72"/>
      <c r="J4934" s="72"/>
      <c r="K4934" s="72"/>
    </row>
    <row r="4935" spans="9:11">
      <c r="I4935" s="72"/>
      <c r="J4935" s="72"/>
      <c r="K4935" s="72"/>
    </row>
    <row r="4936" spans="9:11">
      <c r="I4936" s="72"/>
      <c r="J4936" s="72"/>
      <c r="K4936" s="72"/>
    </row>
    <row r="4937" spans="9:11">
      <c r="I4937" s="72"/>
      <c r="J4937" s="72"/>
      <c r="K4937" s="72"/>
    </row>
    <row r="4938" spans="9:11">
      <c r="I4938" s="72"/>
      <c r="J4938" s="72"/>
      <c r="K4938" s="72"/>
    </row>
    <row r="4939" spans="9:11">
      <c r="I4939" s="72"/>
      <c r="J4939" s="72"/>
      <c r="K4939" s="72"/>
    </row>
    <row r="4940" spans="9:11">
      <c r="I4940" s="72"/>
      <c r="J4940" s="72"/>
      <c r="K4940" s="72"/>
    </row>
    <row r="4941" spans="9:11">
      <c r="I4941" s="72"/>
      <c r="J4941" s="72"/>
      <c r="K4941" s="72"/>
    </row>
    <row r="4942" spans="9:11">
      <c r="I4942" s="72"/>
      <c r="J4942" s="72"/>
      <c r="K4942" s="72"/>
    </row>
    <row r="4943" spans="9:11">
      <c r="I4943" s="72"/>
      <c r="J4943" s="72"/>
      <c r="K4943" s="72"/>
    </row>
    <row r="4944" spans="9:11">
      <c r="I4944" s="72"/>
      <c r="J4944" s="72"/>
      <c r="K4944" s="72"/>
    </row>
    <row r="4945" spans="9:11">
      <c r="I4945" s="72"/>
      <c r="J4945" s="72"/>
      <c r="K4945" s="72"/>
    </row>
    <row r="4946" spans="9:11">
      <c r="I4946" s="72"/>
      <c r="J4946" s="72"/>
      <c r="K4946" s="72"/>
    </row>
    <row r="4947" spans="9:11">
      <c r="I4947" s="72"/>
      <c r="J4947" s="72"/>
      <c r="K4947" s="72"/>
    </row>
    <row r="4948" spans="9:11">
      <c r="I4948" s="72"/>
      <c r="J4948" s="72"/>
      <c r="K4948" s="72"/>
    </row>
    <row r="4949" spans="9:11">
      <c r="I4949" s="72"/>
      <c r="J4949" s="72"/>
      <c r="K4949" s="72"/>
    </row>
    <row r="4950" spans="9:11">
      <c r="I4950" s="72"/>
      <c r="J4950" s="72"/>
      <c r="K4950" s="72"/>
    </row>
    <row r="4951" spans="9:11">
      <c r="I4951" s="72"/>
      <c r="J4951" s="72"/>
      <c r="K4951" s="72"/>
    </row>
    <row r="4952" spans="9:11">
      <c r="I4952" s="72"/>
      <c r="J4952" s="72"/>
      <c r="K4952" s="72"/>
    </row>
    <row r="4953" spans="9:11">
      <c r="I4953" s="72"/>
      <c r="J4953" s="72"/>
      <c r="K4953" s="72"/>
    </row>
    <row r="4954" spans="9:11">
      <c r="I4954" s="72"/>
      <c r="J4954" s="72"/>
      <c r="K4954" s="72"/>
    </row>
    <row r="4955" spans="9:11">
      <c r="I4955" s="72"/>
      <c r="J4955" s="72"/>
      <c r="K4955" s="72"/>
    </row>
    <row r="4956" spans="9:11">
      <c r="I4956" s="72"/>
      <c r="J4956" s="72"/>
      <c r="K4956" s="72"/>
    </row>
    <row r="4957" spans="9:11">
      <c r="I4957" s="72"/>
      <c r="J4957" s="72"/>
      <c r="K4957" s="72"/>
    </row>
    <row r="4958" spans="9:11">
      <c r="I4958" s="72"/>
      <c r="J4958" s="72"/>
      <c r="K4958" s="72"/>
    </row>
    <row r="4959" spans="9:11">
      <c r="I4959" s="72"/>
      <c r="J4959" s="72"/>
      <c r="K4959" s="72"/>
    </row>
    <row r="4960" spans="9:11">
      <c r="I4960" s="72"/>
      <c r="J4960" s="72"/>
      <c r="K4960" s="72"/>
    </row>
    <row r="4961" spans="9:11">
      <c r="I4961" s="72"/>
      <c r="J4961" s="72"/>
      <c r="K4961" s="72"/>
    </row>
    <row r="4962" spans="9:11">
      <c r="I4962" s="72"/>
      <c r="J4962" s="72"/>
      <c r="K4962" s="72"/>
    </row>
    <row r="4963" spans="9:11">
      <c r="I4963" s="72"/>
      <c r="J4963" s="72"/>
      <c r="K4963" s="72"/>
    </row>
    <row r="4964" spans="9:11">
      <c r="I4964" s="72"/>
      <c r="J4964" s="72"/>
      <c r="K4964" s="72"/>
    </row>
    <row r="4965" spans="9:11">
      <c r="I4965" s="72"/>
      <c r="J4965" s="72"/>
      <c r="K4965" s="72"/>
    </row>
    <row r="4966" spans="9:11">
      <c r="I4966" s="72"/>
      <c r="J4966" s="72"/>
      <c r="K4966" s="72"/>
    </row>
    <row r="4967" spans="9:11">
      <c r="I4967" s="72"/>
      <c r="J4967" s="72"/>
      <c r="K4967" s="72"/>
    </row>
    <row r="4968" spans="9:11">
      <c r="I4968" s="72"/>
      <c r="J4968" s="72"/>
      <c r="K4968" s="72"/>
    </row>
    <row r="4969" spans="9:11">
      <c r="I4969" s="72"/>
      <c r="J4969" s="72"/>
      <c r="K4969" s="72"/>
    </row>
    <row r="4970" spans="9:11">
      <c r="I4970" s="72"/>
      <c r="J4970" s="72"/>
      <c r="K4970" s="72"/>
    </row>
    <row r="4971" spans="9:11">
      <c r="I4971" s="72"/>
      <c r="J4971" s="72"/>
      <c r="K4971" s="72"/>
    </row>
    <row r="4972" spans="9:11">
      <c r="I4972" s="72"/>
      <c r="J4972" s="72"/>
      <c r="K4972" s="72"/>
    </row>
    <row r="4973" spans="9:11">
      <c r="I4973" s="72"/>
      <c r="J4973" s="72"/>
      <c r="K4973" s="72"/>
    </row>
    <row r="4974" spans="9:11">
      <c r="I4974" s="72"/>
      <c r="J4974" s="72"/>
      <c r="K4974" s="72"/>
    </row>
    <row r="4975" spans="9:11">
      <c r="I4975" s="72"/>
      <c r="J4975" s="72"/>
      <c r="K4975" s="72"/>
    </row>
    <row r="4976" spans="9:11">
      <c r="I4976" s="72"/>
      <c r="J4976" s="72"/>
      <c r="K4976" s="72"/>
    </row>
    <row r="4977" spans="9:11">
      <c r="I4977" s="72"/>
      <c r="J4977" s="72"/>
      <c r="K4977" s="72"/>
    </row>
    <row r="4978" spans="9:11">
      <c r="I4978" s="72"/>
      <c r="J4978" s="72"/>
      <c r="K4978" s="72"/>
    </row>
    <row r="4979" spans="9:11">
      <c r="I4979" s="72"/>
      <c r="J4979" s="72"/>
      <c r="K4979" s="72"/>
    </row>
    <row r="4980" spans="9:11">
      <c r="I4980" s="72"/>
      <c r="J4980" s="72"/>
      <c r="K4980" s="72"/>
    </row>
    <row r="4981" spans="9:11">
      <c r="I4981" s="72"/>
      <c r="J4981" s="72"/>
      <c r="K4981" s="72"/>
    </row>
    <row r="4982" spans="9:11">
      <c r="I4982" s="72"/>
      <c r="J4982" s="72"/>
      <c r="K4982" s="72"/>
    </row>
    <row r="4983" spans="9:11">
      <c r="I4983" s="72"/>
      <c r="J4983" s="72"/>
      <c r="K4983" s="72"/>
    </row>
    <row r="4984" spans="9:11">
      <c r="I4984" s="72"/>
      <c r="J4984" s="72"/>
      <c r="K4984" s="72"/>
    </row>
    <row r="4985" spans="9:11">
      <c r="I4985" s="72"/>
      <c r="J4985" s="72"/>
      <c r="K4985" s="72"/>
    </row>
    <row r="4986" spans="9:11">
      <c r="I4986" s="72"/>
      <c r="J4986" s="72"/>
      <c r="K4986" s="72"/>
    </row>
    <row r="4987" spans="9:11">
      <c r="I4987" s="72"/>
      <c r="J4987" s="72"/>
      <c r="K4987" s="72"/>
    </row>
    <row r="4988" spans="9:11">
      <c r="I4988" s="72"/>
      <c r="J4988" s="72"/>
      <c r="K4988" s="72"/>
    </row>
    <row r="4989" spans="9:11">
      <c r="I4989" s="72"/>
      <c r="J4989" s="72"/>
      <c r="K4989" s="72"/>
    </row>
    <row r="4990" spans="9:11">
      <c r="I4990" s="72"/>
      <c r="J4990" s="72"/>
      <c r="K4990" s="72"/>
    </row>
    <row r="4991" spans="9:11">
      <c r="I4991" s="72"/>
      <c r="J4991" s="72"/>
      <c r="K4991" s="72"/>
    </row>
    <row r="4992" spans="9:11">
      <c r="I4992" s="72"/>
      <c r="J4992" s="72"/>
      <c r="K4992" s="72"/>
    </row>
    <row r="4993" spans="9:11">
      <c r="I4993" s="72"/>
      <c r="J4993" s="72"/>
      <c r="K4993" s="72"/>
    </row>
    <row r="4994" spans="9:11">
      <c r="I4994" s="72"/>
      <c r="J4994" s="72"/>
      <c r="K4994" s="72"/>
    </row>
    <row r="4995" spans="9:11">
      <c r="I4995" s="72"/>
      <c r="J4995" s="72"/>
      <c r="K4995" s="72"/>
    </row>
    <row r="4996" spans="9:11">
      <c r="I4996" s="72"/>
      <c r="J4996" s="72"/>
      <c r="K4996" s="72"/>
    </row>
    <row r="4997" spans="9:11">
      <c r="I4997" s="72"/>
      <c r="J4997" s="72"/>
      <c r="K4997" s="72"/>
    </row>
    <row r="4998" spans="9:11">
      <c r="I4998" s="72"/>
      <c r="J4998" s="72"/>
      <c r="K4998" s="72"/>
    </row>
    <row r="4999" spans="9:11">
      <c r="I4999" s="72"/>
      <c r="J4999" s="72"/>
      <c r="K4999" s="72"/>
    </row>
    <row r="5000" spans="9:11">
      <c r="I5000" s="72"/>
      <c r="J5000" s="72"/>
      <c r="K5000" s="72"/>
    </row>
    <row r="5001" spans="9:11">
      <c r="I5001" s="72"/>
      <c r="J5001" s="72"/>
      <c r="K5001" s="72"/>
    </row>
    <row r="5002" spans="9:11">
      <c r="I5002" s="72"/>
      <c r="J5002" s="72"/>
      <c r="K5002" s="72"/>
    </row>
    <row r="5003" spans="9:11">
      <c r="I5003" s="72"/>
      <c r="J5003" s="72"/>
      <c r="K5003" s="72"/>
    </row>
    <row r="5004" spans="9:11">
      <c r="I5004" s="72"/>
      <c r="J5004" s="72"/>
      <c r="K5004" s="72"/>
    </row>
    <row r="5005" spans="9:11">
      <c r="I5005" s="72"/>
      <c r="J5005" s="72"/>
      <c r="K5005" s="72"/>
    </row>
    <row r="5006" spans="9:11">
      <c r="I5006" s="72"/>
      <c r="J5006" s="72"/>
      <c r="K5006" s="72"/>
    </row>
    <row r="5007" spans="9:11">
      <c r="I5007" s="72"/>
      <c r="J5007" s="72"/>
      <c r="K5007" s="72"/>
    </row>
    <row r="5008" spans="9:11">
      <c r="I5008" s="72"/>
      <c r="J5008" s="72"/>
      <c r="K5008" s="72"/>
    </row>
    <row r="5009" spans="9:11">
      <c r="I5009" s="72"/>
      <c r="J5009" s="72"/>
      <c r="K5009" s="72"/>
    </row>
    <row r="5010" spans="9:11">
      <c r="I5010" s="72"/>
      <c r="J5010" s="72"/>
      <c r="K5010" s="72"/>
    </row>
    <row r="5011" spans="9:11">
      <c r="I5011" s="72"/>
      <c r="J5011" s="72"/>
      <c r="K5011" s="72"/>
    </row>
    <row r="5012" spans="9:11">
      <c r="I5012" s="72"/>
      <c r="J5012" s="72"/>
      <c r="K5012" s="72"/>
    </row>
    <row r="5013" spans="9:11">
      <c r="I5013" s="72"/>
      <c r="J5013" s="72"/>
      <c r="K5013" s="72"/>
    </row>
    <row r="5014" spans="9:11">
      <c r="I5014" s="72"/>
      <c r="J5014" s="72"/>
      <c r="K5014" s="72"/>
    </row>
    <row r="5015" spans="9:11">
      <c r="I5015" s="72"/>
      <c r="J5015" s="72"/>
      <c r="K5015" s="72"/>
    </row>
    <row r="5016" spans="9:11">
      <c r="I5016" s="72"/>
      <c r="J5016" s="72"/>
      <c r="K5016" s="72"/>
    </row>
    <row r="5017" spans="9:11">
      <c r="I5017" s="72"/>
      <c r="J5017" s="72"/>
      <c r="K5017" s="72"/>
    </row>
    <row r="5018" spans="9:11">
      <c r="I5018" s="72"/>
      <c r="J5018" s="72"/>
      <c r="K5018" s="72"/>
    </row>
    <row r="5019" spans="9:11">
      <c r="I5019" s="72"/>
      <c r="J5019" s="72"/>
      <c r="K5019" s="72"/>
    </row>
    <row r="5020" spans="9:11">
      <c r="I5020" s="72"/>
      <c r="J5020" s="72"/>
      <c r="K5020" s="72"/>
    </row>
    <row r="5021" spans="9:11">
      <c r="I5021" s="72"/>
      <c r="J5021" s="72"/>
      <c r="K5021" s="72"/>
    </row>
    <row r="5022" spans="9:11">
      <c r="I5022" s="72"/>
      <c r="J5022" s="72"/>
      <c r="K5022" s="72"/>
    </row>
    <row r="5023" spans="9:11">
      <c r="I5023" s="72"/>
      <c r="J5023" s="72"/>
      <c r="K5023" s="72"/>
    </row>
    <row r="5024" spans="9:11">
      <c r="I5024" s="72"/>
      <c r="J5024" s="72"/>
      <c r="K5024" s="72"/>
    </row>
    <row r="5025" spans="9:11">
      <c r="I5025" s="72"/>
      <c r="J5025" s="72"/>
      <c r="K5025" s="72"/>
    </row>
    <row r="5026" spans="9:11">
      <c r="I5026" s="72"/>
      <c r="J5026" s="72"/>
      <c r="K5026" s="72"/>
    </row>
    <row r="5027" spans="9:11">
      <c r="I5027" s="72"/>
      <c r="J5027" s="72"/>
      <c r="K5027" s="72"/>
    </row>
    <row r="5028" spans="9:11">
      <c r="I5028" s="72"/>
      <c r="J5028" s="72"/>
      <c r="K5028" s="72"/>
    </row>
    <row r="5029" spans="9:11">
      <c r="I5029" s="72"/>
      <c r="J5029" s="72"/>
      <c r="K5029" s="72"/>
    </row>
    <row r="5030" spans="9:11">
      <c r="I5030" s="72"/>
      <c r="J5030" s="72"/>
      <c r="K5030" s="72"/>
    </row>
    <row r="5031" spans="9:11">
      <c r="I5031" s="72"/>
      <c r="J5031" s="72"/>
      <c r="K5031" s="72"/>
    </row>
    <row r="5032" spans="9:11">
      <c r="I5032" s="72"/>
      <c r="J5032" s="72"/>
      <c r="K5032" s="72"/>
    </row>
    <row r="5033" spans="9:11">
      <c r="I5033" s="72"/>
      <c r="J5033" s="72"/>
      <c r="K5033" s="72"/>
    </row>
    <row r="5034" spans="9:11">
      <c r="I5034" s="72"/>
      <c r="J5034" s="72"/>
      <c r="K5034" s="72"/>
    </row>
    <row r="5035" spans="9:11">
      <c r="I5035" s="72"/>
      <c r="J5035" s="72"/>
      <c r="K5035" s="72"/>
    </row>
    <row r="5036" spans="9:11">
      <c r="I5036" s="72"/>
      <c r="J5036" s="72"/>
      <c r="K5036" s="72"/>
    </row>
    <row r="5037" spans="9:11">
      <c r="I5037" s="72"/>
      <c r="J5037" s="72"/>
      <c r="K5037" s="72"/>
    </row>
    <row r="5038" spans="9:11">
      <c r="I5038" s="72"/>
      <c r="J5038" s="72"/>
      <c r="K5038" s="72"/>
    </row>
    <row r="5039" spans="9:11">
      <c r="I5039" s="72"/>
      <c r="J5039" s="72"/>
      <c r="K5039" s="72"/>
    </row>
    <row r="5040" spans="9:11">
      <c r="I5040" s="72"/>
      <c r="J5040" s="72"/>
      <c r="K5040" s="72"/>
    </row>
    <row r="5041" spans="9:11">
      <c r="I5041" s="72"/>
      <c r="J5041" s="72"/>
      <c r="K5041" s="72"/>
    </row>
    <row r="5042" spans="9:11">
      <c r="I5042" s="72"/>
      <c r="J5042" s="72"/>
      <c r="K5042" s="72"/>
    </row>
    <row r="5043" spans="9:11">
      <c r="I5043" s="72"/>
      <c r="J5043" s="72"/>
      <c r="K5043" s="72"/>
    </row>
    <row r="5044" spans="9:11">
      <c r="I5044" s="72"/>
      <c r="J5044" s="72"/>
      <c r="K5044" s="72"/>
    </row>
    <row r="5045" spans="9:11">
      <c r="I5045" s="72"/>
      <c r="J5045" s="72"/>
      <c r="K5045" s="72"/>
    </row>
    <row r="5046" spans="9:11">
      <c r="I5046" s="72"/>
      <c r="J5046" s="72"/>
      <c r="K5046" s="72"/>
    </row>
    <row r="5047" spans="9:11">
      <c r="I5047" s="72"/>
      <c r="J5047" s="72"/>
      <c r="K5047" s="72"/>
    </row>
    <row r="5048" spans="9:11">
      <c r="I5048" s="72"/>
      <c r="J5048" s="72"/>
      <c r="K5048" s="72"/>
    </row>
    <row r="5049" spans="9:11">
      <c r="I5049" s="72"/>
      <c r="J5049" s="72"/>
      <c r="K5049" s="72"/>
    </row>
    <row r="5050" spans="9:11">
      <c r="I5050" s="72"/>
      <c r="J5050" s="72"/>
      <c r="K5050" s="72"/>
    </row>
    <row r="5051" spans="9:11">
      <c r="I5051" s="72"/>
      <c r="J5051" s="72"/>
      <c r="K5051" s="72"/>
    </row>
    <row r="5052" spans="9:11">
      <c r="I5052" s="72"/>
      <c r="J5052" s="72"/>
      <c r="K5052" s="72"/>
    </row>
    <row r="5053" spans="9:11">
      <c r="I5053" s="72"/>
      <c r="J5053" s="72"/>
      <c r="K5053" s="72"/>
    </row>
    <row r="5054" spans="9:11">
      <c r="I5054" s="72"/>
      <c r="J5054" s="72"/>
      <c r="K5054" s="72"/>
    </row>
    <row r="5055" spans="9:11">
      <c r="I5055" s="72"/>
      <c r="J5055" s="72"/>
      <c r="K5055" s="72"/>
    </row>
    <row r="5056" spans="9:11">
      <c r="I5056" s="72"/>
      <c r="J5056" s="72"/>
      <c r="K5056" s="72"/>
    </row>
    <row r="5057" spans="9:11">
      <c r="I5057" s="72"/>
      <c r="J5057" s="72"/>
      <c r="K5057" s="72"/>
    </row>
    <row r="5058" spans="9:11">
      <c r="I5058" s="72"/>
      <c r="J5058" s="72"/>
      <c r="K5058" s="72"/>
    </row>
    <row r="5059" spans="9:11">
      <c r="I5059" s="72"/>
      <c r="J5059" s="72"/>
      <c r="K5059" s="72"/>
    </row>
    <row r="5060" spans="9:11">
      <c r="I5060" s="72"/>
      <c r="J5060" s="72"/>
      <c r="K5060" s="72"/>
    </row>
    <row r="5061" spans="9:11">
      <c r="I5061" s="72"/>
      <c r="J5061" s="72"/>
      <c r="K5061" s="72"/>
    </row>
    <row r="5062" spans="9:11">
      <c r="I5062" s="72"/>
      <c r="J5062" s="72"/>
      <c r="K5062" s="72"/>
    </row>
    <row r="5063" spans="9:11">
      <c r="I5063" s="72"/>
      <c r="J5063" s="72"/>
      <c r="K5063" s="72"/>
    </row>
    <row r="5064" spans="9:11">
      <c r="I5064" s="72"/>
      <c r="J5064" s="72"/>
      <c r="K5064" s="72"/>
    </row>
    <row r="5065" spans="9:11">
      <c r="I5065" s="72"/>
      <c r="J5065" s="72"/>
      <c r="K5065" s="72"/>
    </row>
    <row r="5066" spans="9:11">
      <c r="I5066" s="72"/>
      <c r="J5066" s="72"/>
      <c r="K5066" s="72"/>
    </row>
    <row r="5067" spans="9:11">
      <c r="I5067" s="72"/>
      <c r="J5067" s="72"/>
      <c r="K5067" s="72"/>
    </row>
    <row r="5068" spans="9:11">
      <c r="I5068" s="72"/>
      <c r="J5068" s="72"/>
      <c r="K5068" s="72"/>
    </row>
    <row r="5069" spans="9:11">
      <c r="I5069" s="72"/>
      <c r="J5069" s="72"/>
      <c r="K5069" s="72"/>
    </row>
    <row r="5070" spans="9:11">
      <c r="I5070" s="72"/>
      <c r="J5070" s="72"/>
      <c r="K5070" s="72"/>
    </row>
    <row r="5071" spans="9:11">
      <c r="I5071" s="72"/>
      <c r="J5071" s="72"/>
      <c r="K5071" s="72"/>
    </row>
    <row r="5072" spans="9:11">
      <c r="I5072" s="72"/>
      <c r="J5072" s="72"/>
      <c r="K5072" s="72"/>
    </row>
    <row r="5073" spans="9:11">
      <c r="I5073" s="72"/>
      <c r="J5073" s="72"/>
      <c r="K5073" s="72"/>
    </row>
    <row r="5074" spans="9:11">
      <c r="I5074" s="72"/>
      <c r="J5074" s="72"/>
      <c r="K5074" s="72"/>
    </row>
    <row r="5075" spans="9:11">
      <c r="I5075" s="72"/>
      <c r="J5075" s="72"/>
      <c r="K5075" s="72"/>
    </row>
    <row r="5076" spans="9:11">
      <c r="I5076" s="72"/>
      <c r="J5076" s="72"/>
      <c r="K5076" s="72"/>
    </row>
    <row r="5077" spans="9:11">
      <c r="I5077" s="72"/>
      <c r="J5077" s="72"/>
      <c r="K5077" s="72"/>
    </row>
    <row r="5078" spans="9:11">
      <c r="I5078" s="72"/>
      <c r="J5078" s="72"/>
      <c r="K5078" s="72"/>
    </row>
    <row r="5079" spans="9:11">
      <c r="I5079" s="72"/>
      <c r="J5079" s="72"/>
      <c r="K5079" s="72"/>
    </row>
    <row r="5080" spans="9:11">
      <c r="I5080" s="72"/>
      <c r="J5080" s="72"/>
      <c r="K5080" s="72"/>
    </row>
    <row r="5081" spans="9:11">
      <c r="I5081" s="72"/>
      <c r="J5081" s="72"/>
      <c r="K5081" s="72"/>
    </row>
    <row r="5082" spans="9:11">
      <c r="I5082" s="72"/>
      <c r="J5082" s="72"/>
      <c r="K5082" s="72"/>
    </row>
    <row r="5083" spans="9:11">
      <c r="I5083" s="72"/>
      <c r="J5083" s="72"/>
      <c r="K5083" s="72"/>
    </row>
    <row r="5084" spans="9:11">
      <c r="I5084" s="72"/>
      <c r="J5084" s="72"/>
      <c r="K5084" s="72"/>
    </row>
    <row r="5085" spans="9:11">
      <c r="I5085" s="72"/>
      <c r="J5085" s="72"/>
      <c r="K5085" s="72"/>
    </row>
    <row r="5086" spans="9:11">
      <c r="I5086" s="72"/>
      <c r="J5086" s="72"/>
      <c r="K5086" s="72"/>
    </row>
    <row r="5087" spans="9:11">
      <c r="I5087" s="72"/>
      <c r="J5087" s="72"/>
      <c r="K5087" s="72"/>
    </row>
    <row r="5088" spans="9:11">
      <c r="I5088" s="72"/>
      <c r="J5088" s="72"/>
      <c r="K5088" s="72"/>
    </row>
    <row r="5089" spans="9:11">
      <c r="I5089" s="72"/>
      <c r="J5089" s="72"/>
      <c r="K5089" s="72"/>
    </row>
    <row r="5090" spans="9:11">
      <c r="I5090" s="72"/>
      <c r="J5090" s="72"/>
      <c r="K5090" s="72"/>
    </row>
    <row r="5091" spans="9:11">
      <c r="I5091" s="72"/>
      <c r="J5091" s="72"/>
      <c r="K5091" s="72"/>
    </row>
    <row r="5092" spans="9:11">
      <c r="I5092" s="72"/>
      <c r="J5092" s="72"/>
      <c r="K5092" s="72"/>
    </row>
    <row r="5093" spans="9:11">
      <c r="I5093" s="72"/>
      <c r="J5093" s="72"/>
      <c r="K5093" s="72"/>
    </row>
    <row r="5094" spans="9:11">
      <c r="I5094" s="72"/>
      <c r="J5094" s="72"/>
      <c r="K5094" s="72"/>
    </row>
    <row r="5095" spans="9:11">
      <c r="I5095" s="72"/>
      <c r="J5095" s="72"/>
      <c r="K5095" s="72"/>
    </row>
    <row r="5096" spans="9:11">
      <c r="I5096" s="72"/>
      <c r="J5096" s="72"/>
      <c r="K5096" s="72"/>
    </row>
    <row r="5097" spans="9:11">
      <c r="I5097" s="72"/>
      <c r="J5097" s="72"/>
      <c r="K5097" s="72"/>
    </row>
    <row r="5098" spans="9:11">
      <c r="I5098" s="72"/>
      <c r="J5098" s="72"/>
      <c r="K5098" s="72"/>
    </row>
    <row r="5099" spans="9:11">
      <c r="I5099" s="72"/>
      <c r="J5099" s="72"/>
      <c r="K5099" s="72"/>
    </row>
    <row r="5100" spans="9:11">
      <c r="I5100" s="72"/>
      <c r="J5100" s="72"/>
      <c r="K5100" s="72"/>
    </row>
    <row r="5101" spans="9:11">
      <c r="I5101" s="72"/>
      <c r="J5101" s="72"/>
      <c r="K5101" s="72"/>
    </row>
    <row r="5102" spans="9:11">
      <c r="I5102" s="72"/>
      <c r="J5102" s="72"/>
      <c r="K5102" s="72"/>
    </row>
    <row r="5103" spans="9:11">
      <c r="I5103" s="72"/>
      <c r="J5103" s="72"/>
      <c r="K5103" s="72"/>
    </row>
    <row r="5104" spans="9:11">
      <c r="I5104" s="72"/>
      <c r="J5104" s="72"/>
      <c r="K5104" s="72"/>
    </row>
    <row r="5105" spans="9:11">
      <c r="I5105" s="72"/>
      <c r="J5105" s="72"/>
      <c r="K5105" s="72"/>
    </row>
    <row r="5106" spans="9:11">
      <c r="I5106" s="72"/>
      <c r="J5106" s="72"/>
      <c r="K5106" s="72"/>
    </row>
    <row r="5107" spans="9:11">
      <c r="I5107" s="72"/>
      <c r="J5107" s="72"/>
      <c r="K5107" s="72"/>
    </row>
    <row r="5108" spans="9:11">
      <c r="I5108" s="72"/>
      <c r="J5108" s="72"/>
      <c r="K5108" s="72"/>
    </row>
    <row r="5109" spans="9:11">
      <c r="I5109" s="72"/>
      <c r="J5109" s="72"/>
      <c r="K5109" s="72"/>
    </row>
    <row r="5110" spans="9:11">
      <c r="I5110" s="72"/>
      <c r="J5110" s="72"/>
      <c r="K5110" s="72"/>
    </row>
    <row r="5111" spans="9:11">
      <c r="I5111" s="72"/>
      <c r="J5111" s="72"/>
      <c r="K5111" s="72"/>
    </row>
    <row r="5112" spans="9:11">
      <c r="I5112" s="72"/>
      <c r="J5112" s="72"/>
      <c r="K5112" s="72"/>
    </row>
    <row r="5113" spans="9:11">
      <c r="I5113" s="72"/>
      <c r="J5113" s="72"/>
      <c r="K5113" s="72"/>
    </row>
    <row r="5114" spans="9:11">
      <c r="I5114" s="72"/>
      <c r="J5114" s="72"/>
      <c r="K5114" s="72"/>
    </row>
    <row r="5115" spans="9:11">
      <c r="I5115" s="72"/>
      <c r="J5115" s="72"/>
      <c r="K5115" s="72"/>
    </row>
    <row r="5116" spans="9:11">
      <c r="I5116" s="72"/>
      <c r="J5116" s="72"/>
      <c r="K5116" s="72"/>
    </row>
    <row r="5117" spans="9:11">
      <c r="I5117" s="72"/>
      <c r="J5117" s="72"/>
      <c r="K5117" s="72"/>
    </row>
    <row r="5118" spans="9:11">
      <c r="I5118" s="72"/>
      <c r="J5118" s="72"/>
      <c r="K5118" s="72"/>
    </row>
    <row r="5119" spans="9:11">
      <c r="I5119" s="72"/>
      <c r="J5119" s="72"/>
      <c r="K5119" s="72"/>
    </row>
    <row r="5120" spans="9:11">
      <c r="I5120" s="72"/>
      <c r="J5120" s="72"/>
      <c r="K5120" s="72"/>
    </row>
    <row r="5121" spans="9:11">
      <c r="I5121" s="72"/>
      <c r="J5121" s="72"/>
      <c r="K5121" s="72"/>
    </row>
    <row r="5122" spans="9:11">
      <c r="I5122" s="72"/>
      <c r="J5122" s="72"/>
      <c r="K5122" s="72"/>
    </row>
    <row r="5123" spans="9:11">
      <c r="I5123" s="72"/>
      <c r="J5123" s="72"/>
      <c r="K5123" s="72"/>
    </row>
    <row r="5124" spans="9:11">
      <c r="I5124" s="72"/>
      <c r="J5124" s="72"/>
      <c r="K5124" s="72"/>
    </row>
    <row r="5125" spans="9:11">
      <c r="I5125" s="72"/>
      <c r="J5125" s="72"/>
      <c r="K5125" s="72"/>
    </row>
    <row r="5126" spans="9:11">
      <c r="I5126" s="72"/>
      <c r="J5126" s="72"/>
      <c r="K5126" s="72"/>
    </row>
    <row r="5127" spans="9:11">
      <c r="I5127" s="72"/>
      <c r="J5127" s="72"/>
      <c r="K5127" s="72"/>
    </row>
    <row r="5128" spans="9:11">
      <c r="I5128" s="72"/>
      <c r="J5128" s="72"/>
      <c r="K5128" s="72"/>
    </row>
    <row r="5129" spans="9:11">
      <c r="I5129" s="72"/>
      <c r="J5129" s="72"/>
      <c r="K5129" s="72"/>
    </row>
    <row r="5130" spans="9:11">
      <c r="I5130" s="72"/>
      <c r="J5130" s="72"/>
      <c r="K5130" s="72"/>
    </row>
    <row r="5131" spans="9:11">
      <c r="I5131" s="72"/>
      <c r="J5131" s="72"/>
      <c r="K5131" s="72"/>
    </row>
    <row r="5132" spans="9:11">
      <c r="I5132" s="72"/>
      <c r="J5132" s="72"/>
      <c r="K5132" s="72"/>
    </row>
    <row r="5133" spans="9:11">
      <c r="I5133" s="72"/>
      <c r="J5133" s="72"/>
      <c r="K5133" s="72"/>
    </row>
    <row r="5134" spans="9:11">
      <c r="I5134" s="72"/>
      <c r="J5134" s="72"/>
      <c r="K5134" s="72"/>
    </row>
    <row r="5135" spans="9:11">
      <c r="I5135" s="72"/>
      <c r="J5135" s="72"/>
      <c r="K5135" s="72"/>
    </row>
    <row r="5136" spans="9:11">
      <c r="I5136" s="72"/>
      <c r="J5136" s="72"/>
      <c r="K5136" s="72"/>
    </row>
    <row r="5137" spans="9:11">
      <c r="I5137" s="72"/>
      <c r="J5137" s="72"/>
      <c r="K5137" s="72"/>
    </row>
    <row r="5138" spans="9:11">
      <c r="I5138" s="72"/>
      <c r="J5138" s="72"/>
      <c r="K5138" s="72"/>
    </row>
    <row r="5139" spans="9:11">
      <c r="I5139" s="72"/>
      <c r="J5139" s="72"/>
      <c r="K5139" s="72"/>
    </row>
    <row r="5140" spans="9:11">
      <c r="I5140" s="72"/>
      <c r="J5140" s="72"/>
      <c r="K5140" s="72"/>
    </row>
    <row r="5141" spans="9:11">
      <c r="I5141" s="72"/>
      <c r="J5141" s="72"/>
      <c r="K5141" s="72"/>
    </row>
    <row r="5142" spans="9:11">
      <c r="I5142" s="72"/>
      <c r="J5142" s="72"/>
      <c r="K5142" s="72"/>
    </row>
    <row r="5143" spans="9:11">
      <c r="I5143" s="72"/>
      <c r="J5143" s="72"/>
      <c r="K5143" s="72"/>
    </row>
    <row r="5144" spans="9:11">
      <c r="I5144" s="72"/>
      <c r="J5144" s="72"/>
      <c r="K5144" s="72"/>
    </row>
    <row r="5145" spans="9:11">
      <c r="I5145" s="72"/>
      <c r="J5145" s="72"/>
      <c r="K5145" s="72"/>
    </row>
    <row r="5146" spans="9:11">
      <c r="I5146" s="72"/>
      <c r="J5146" s="72"/>
      <c r="K5146" s="72"/>
    </row>
    <row r="5147" spans="9:11">
      <c r="I5147" s="72"/>
      <c r="J5147" s="72"/>
      <c r="K5147" s="72"/>
    </row>
    <row r="5148" spans="9:11">
      <c r="I5148" s="72"/>
      <c r="J5148" s="72"/>
      <c r="K5148" s="72"/>
    </row>
    <row r="5149" spans="9:11">
      <c r="I5149" s="72"/>
      <c r="J5149" s="72"/>
      <c r="K5149" s="72"/>
    </row>
    <row r="5150" spans="9:11">
      <c r="I5150" s="72"/>
      <c r="J5150" s="72"/>
      <c r="K5150" s="72"/>
    </row>
    <row r="5151" spans="9:11">
      <c r="I5151" s="72"/>
      <c r="J5151" s="72"/>
      <c r="K5151" s="72"/>
    </row>
    <row r="5152" spans="9:11">
      <c r="I5152" s="72"/>
      <c r="J5152" s="72"/>
      <c r="K5152" s="72"/>
    </row>
    <row r="5153" spans="9:11">
      <c r="I5153" s="72"/>
      <c r="J5153" s="72"/>
      <c r="K5153" s="72"/>
    </row>
    <row r="5154" spans="9:11">
      <c r="I5154" s="72"/>
      <c r="J5154" s="72"/>
      <c r="K5154" s="72"/>
    </row>
    <row r="5155" spans="9:11">
      <c r="I5155" s="72"/>
      <c r="J5155" s="72"/>
      <c r="K5155" s="72"/>
    </row>
    <row r="5156" spans="9:11">
      <c r="I5156" s="72"/>
      <c r="J5156" s="72"/>
      <c r="K5156" s="72"/>
    </row>
    <row r="5157" spans="9:11">
      <c r="I5157" s="72"/>
      <c r="J5157" s="72"/>
      <c r="K5157" s="72"/>
    </row>
    <row r="5158" spans="9:11">
      <c r="I5158" s="72"/>
      <c r="J5158" s="72"/>
      <c r="K5158" s="72"/>
    </row>
    <row r="5159" spans="9:11">
      <c r="I5159" s="72"/>
      <c r="J5159" s="72"/>
      <c r="K5159" s="72"/>
    </row>
    <row r="5160" spans="9:11">
      <c r="I5160" s="72"/>
      <c r="J5160" s="72"/>
      <c r="K5160" s="72"/>
    </row>
    <row r="5161" spans="9:11">
      <c r="I5161" s="72"/>
      <c r="J5161" s="72"/>
      <c r="K5161" s="72"/>
    </row>
    <row r="5162" spans="9:11">
      <c r="I5162" s="72"/>
      <c r="J5162" s="72"/>
      <c r="K5162" s="72"/>
    </row>
    <row r="5163" spans="9:11">
      <c r="I5163" s="72"/>
      <c r="J5163" s="72"/>
      <c r="K5163" s="72"/>
    </row>
    <row r="5164" spans="9:11">
      <c r="I5164" s="72"/>
      <c r="J5164" s="72"/>
      <c r="K5164" s="72"/>
    </row>
    <row r="5165" spans="9:11">
      <c r="I5165" s="72"/>
      <c r="J5165" s="72"/>
      <c r="K5165" s="72"/>
    </row>
    <row r="5166" spans="9:11">
      <c r="I5166" s="72"/>
      <c r="J5166" s="72"/>
      <c r="K5166" s="72"/>
    </row>
    <row r="5167" spans="9:11">
      <c r="I5167" s="72"/>
      <c r="J5167" s="72"/>
      <c r="K5167" s="72"/>
    </row>
    <row r="5168" spans="9:11">
      <c r="I5168" s="72"/>
      <c r="J5168" s="72"/>
      <c r="K5168" s="72"/>
    </row>
    <row r="5169" spans="9:11">
      <c r="I5169" s="72"/>
      <c r="J5169" s="72"/>
      <c r="K5169" s="72"/>
    </row>
    <row r="5170" spans="9:11">
      <c r="I5170" s="72"/>
      <c r="J5170" s="72"/>
      <c r="K5170" s="72"/>
    </row>
    <row r="5171" spans="9:11">
      <c r="I5171" s="72"/>
      <c r="J5171" s="72"/>
      <c r="K5171" s="72"/>
    </row>
    <row r="5172" spans="9:11">
      <c r="I5172" s="72"/>
      <c r="J5172" s="72"/>
      <c r="K5172" s="72"/>
    </row>
    <row r="5173" spans="9:11">
      <c r="I5173" s="72"/>
      <c r="J5173" s="72"/>
      <c r="K5173" s="72"/>
    </row>
    <row r="5174" spans="9:11">
      <c r="I5174" s="72"/>
      <c r="J5174" s="72"/>
      <c r="K5174" s="72"/>
    </row>
    <row r="5175" spans="9:11">
      <c r="I5175" s="72"/>
      <c r="J5175" s="72"/>
      <c r="K5175" s="72"/>
    </row>
    <row r="5176" spans="9:11">
      <c r="I5176" s="72"/>
      <c r="J5176" s="72"/>
      <c r="K5176" s="72"/>
    </row>
    <row r="5177" spans="9:11">
      <c r="I5177" s="72"/>
      <c r="J5177" s="72"/>
      <c r="K5177" s="72"/>
    </row>
    <row r="5178" spans="9:11">
      <c r="I5178" s="72"/>
      <c r="J5178" s="72"/>
      <c r="K5178" s="72"/>
    </row>
    <row r="5179" spans="9:11">
      <c r="I5179" s="72"/>
      <c r="J5179" s="72"/>
      <c r="K5179" s="72"/>
    </row>
    <row r="5180" spans="9:11">
      <c r="I5180" s="72"/>
      <c r="J5180" s="72"/>
      <c r="K5180" s="72"/>
    </row>
    <row r="5181" spans="9:11">
      <c r="I5181" s="72"/>
      <c r="J5181" s="72"/>
      <c r="K5181" s="72"/>
    </row>
    <row r="5182" spans="9:11">
      <c r="I5182" s="72"/>
      <c r="J5182" s="72"/>
      <c r="K5182" s="72"/>
    </row>
    <row r="5183" spans="9:11">
      <c r="I5183" s="72"/>
      <c r="J5183" s="72"/>
      <c r="K5183" s="72"/>
    </row>
    <row r="5184" spans="9:11">
      <c r="I5184" s="72"/>
      <c r="J5184" s="72"/>
      <c r="K5184" s="72"/>
    </row>
    <row r="5185" spans="9:11">
      <c r="I5185" s="72"/>
      <c r="J5185" s="72"/>
      <c r="K5185" s="72"/>
    </row>
    <row r="5186" spans="9:11">
      <c r="I5186" s="72"/>
      <c r="J5186" s="72"/>
      <c r="K5186" s="72"/>
    </row>
    <row r="5187" spans="9:11">
      <c r="I5187" s="72"/>
      <c r="J5187" s="72"/>
      <c r="K5187" s="72"/>
    </row>
    <row r="5188" spans="9:11">
      <c r="I5188" s="72"/>
      <c r="J5188" s="72"/>
      <c r="K5188" s="72"/>
    </row>
    <row r="5189" spans="9:11">
      <c r="I5189" s="72"/>
      <c r="J5189" s="72"/>
      <c r="K5189" s="72"/>
    </row>
    <row r="5190" spans="9:11">
      <c r="I5190" s="72"/>
      <c r="J5190" s="72"/>
      <c r="K5190" s="72"/>
    </row>
    <row r="5191" spans="9:11">
      <c r="I5191" s="72"/>
      <c r="J5191" s="72"/>
      <c r="K5191" s="72"/>
    </row>
    <row r="5192" spans="9:11">
      <c r="I5192" s="72"/>
      <c r="J5192" s="72"/>
      <c r="K5192" s="72"/>
    </row>
    <row r="5193" spans="9:11">
      <c r="I5193" s="72"/>
      <c r="J5193" s="72"/>
      <c r="K5193" s="72"/>
    </row>
    <row r="5194" spans="9:11">
      <c r="I5194" s="72"/>
      <c r="J5194" s="72"/>
      <c r="K5194" s="72"/>
    </row>
    <row r="5195" spans="9:11">
      <c r="I5195" s="72"/>
      <c r="J5195" s="72"/>
      <c r="K5195" s="72"/>
    </row>
    <row r="5196" spans="9:11">
      <c r="I5196" s="72"/>
      <c r="J5196" s="72"/>
      <c r="K5196" s="72"/>
    </row>
    <row r="5197" spans="9:11">
      <c r="I5197" s="72"/>
      <c r="J5197" s="72"/>
      <c r="K5197" s="72"/>
    </row>
    <row r="5198" spans="9:11">
      <c r="I5198" s="72"/>
      <c r="J5198" s="72"/>
      <c r="K5198" s="72"/>
    </row>
    <row r="5199" spans="9:11">
      <c r="I5199" s="72"/>
      <c r="J5199" s="72"/>
      <c r="K5199" s="72"/>
    </row>
    <row r="5200" spans="9:11">
      <c r="I5200" s="72"/>
      <c r="J5200" s="72"/>
      <c r="K5200" s="72"/>
    </row>
    <row r="5201" spans="9:11">
      <c r="I5201" s="72"/>
      <c r="J5201" s="72"/>
      <c r="K5201" s="72"/>
    </row>
    <row r="5202" spans="9:11">
      <c r="I5202" s="72"/>
      <c r="J5202" s="72"/>
      <c r="K5202" s="72"/>
    </row>
    <row r="5203" spans="9:11">
      <c r="I5203" s="72"/>
      <c r="J5203" s="72"/>
      <c r="K5203" s="72"/>
    </row>
    <row r="5204" spans="9:11">
      <c r="I5204" s="72"/>
      <c r="J5204" s="72"/>
      <c r="K5204" s="72"/>
    </row>
    <row r="5205" spans="9:11">
      <c r="I5205" s="72"/>
      <c r="J5205" s="72"/>
      <c r="K5205" s="72"/>
    </row>
    <row r="5206" spans="9:11">
      <c r="I5206" s="72"/>
      <c r="J5206" s="72"/>
      <c r="K5206" s="72"/>
    </row>
    <row r="5207" spans="9:11">
      <c r="I5207" s="72"/>
      <c r="J5207" s="72"/>
      <c r="K5207" s="72"/>
    </row>
    <row r="5208" spans="9:11">
      <c r="I5208" s="72"/>
      <c r="J5208" s="72"/>
      <c r="K5208" s="72"/>
    </row>
    <row r="5209" spans="9:11">
      <c r="I5209" s="72"/>
      <c r="J5209" s="72"/>
      <c r="K5209" s="72"/>
    </row>
    <row r="5210" spans="9:11">
      <c r="I5210" s="72"/>
      <c r="J5210" s="72"/>
      <c r="K5210" s="72"/>
    </row>
    <row r="5211" spans="9:11">
      <c r="I5211" s="72"/>
      <c r="J5211" s="72"/>
      <c r="K5211" s="72"/>
    </row>
    <row r="5212" spans="9:11">
      <c r="I5212" s="72"/>
      <c r="J5212" s="72"/>
      <c r="K5212" s="72"/>
    </row>
    <row r="5213" spans="9:11">
      <c r="I5213" s="72"/>
      <c r="J5213" s="72"/>
      <c r="K5213" s="72"/>
    </row>
    <row r="5214" spans="9:11">
      <c r="I5214" s="72"/>
      <c r="J5214" s="72"/>
      <c r="K5214" s="72"/>
    </row>
    <row r="5215" spans="9:11">
      <c r="I5215" s="72"/>
      <c r="J5215" s="72"/>
      <c r="K5215" s="72"/>
    </row>
    <row r="5216" spans="9:11">
      <c r="I5216" s="72"/>
      <c r="J5216" s="72"/>
      <c r="K5216" s="72"/>
    </row>
    <row r="5217" spans="9:11">
      <c r="I5217" s="72"/>
      <c r="J5217" s="72"/>
      <c r="K5217" s="72"/>
    </row>
    <row r="5218" spans="9:11">
      <c r="I5218" s="72"/>
      <c r="J5218" s="72"/>
      <c r="K5218" s="72"/>
    </row>
    <row r="5219" spans="9:11">
      <c r="I5219" s="72"/>
      <c r="J5219" s="72"/>
      <c r="K5219" s="72"/>
    </row>
    <row r="5220" spans="9:11">
      <c r="I5220" s="72"/>
      <c r="J5220" s="72"/>
      <c r="K5220" s="72"/>
    </row>
    <row r="5221" spans="9:11">
      <c r="I5221" s="72"/>
      <c r="J5221" s="72"/>
      <c r="K5221" s="72"/>
    </row>
    <row r="5222" spans="9:11">
      <c r="I5222" s="72"/>
      <c r="J5222" s="72"/>
      <c r="K5222" s="72"/>
    </row>
    <row r="5223" spans="9:11">
      <c r="I5223" s="72"/>
      <c r="J5223" s="72"/>
      <c r="K5223" s="72"/>
    </row>
    <row r="5224" spans="9:11">
      <c r="I5224" s="72"/>
      <c r="J5224" s="72"/>
      <c r="K5224" s="72"/>
    </row>
    <row r="5225" spans="9:11">
      <c r="I5225" s="72"/>
      <c r="J5225" s="72"/>
      <c r="K5225" s="72"/>
    </row>
    <row r="5226" spans="9:11">
      <c r="I5226" s="72"/>
      <c r="J5226" s="72"/>
      <c r="K5226" s="72"/>
    </row>
    <row r="5227" spans="9:11">
      <c r="I5227" s="72"/>
      <c r="J5227" s="72"/>
      <c r="K5227" s="72"/>
    </row>
    <row r="5228" spans="9:11">
      <c r="I5228" s="72"/>
      <c r="J5228" s="72"/>
      <c r="K5228" s="72"/>
    </row>
    <row r="5229" spans="9:11">
      <c r="I5229" s="72"/>
      <c r="J5229" s="72"/>
      <c r="K5229" s="72"/>
    </row>
    <row r="5230" spans="9:11">
      <c r="I5230" s="72"/>
      <c r="J5230" s="72"/>
      <c r="K5230" s="72"/>
    </row>
    <row r="5231" spans="9:11">
      <c r="I5231" s="72"/>
      <c r="J5231" s="72"/>
      <c r="K5231" s="72"/>
    </row>
    <row r="5232" spans="9:11">
      <c r="I5232" s="72"/>
      <c r="J5232" s="72"/>
      <c r="K5232" s="72"/>
    </row>
    <row r="5233" spans="9:11">
      <c r="I5233" s="72"/>
      <c r="J5233" s="72"/>
      <c r="K5233" s="72"/>
    </row>
    <row r="5234" spans="9:11">
      <c r="I5234" s="72"/>
      <c r="J5234" s="72"/>
      <c r="K5234" s="72"/>
    </row>
    <row r="5235" spans="9:11">
      <c r="I5235" s="72"/>
      <c r="J5235" s="72"/>
      <c r="K5235" s="72"/>
    </row>
    <row r="5236" spans="9:11">
      <c r="I5236" s="72"/>
      <c r="J5236" s="72"/>
      <c r="K5236" s="72"/>
    </row>
    <row r="5237" spans="9:11">
      <c r="I5237" s="72"/>
      <c r="J5237" s="72"/>
      <c r="K5237" s="72"/>
    </row>
    <row r="5238" spans="9:11">
      <c r="I5238" s="72"/>
      <c r="J5238" s="72"/>
      <c r="K5238" s="72"/>
    </row>
    <row r="5239" spans="9:11">
      <c r="I5239" s="72"/>
      <c r="J5239" s="72"/>
      <c r="K5239" s="72"/>
    </row>
    <row r="5240" spans="9:11">
      <c r="I5240" s="72"/>
      <c r="J5240" s="72"/>
      <c r="K5240" s="72"/>
    </row>
    <row r="5241" spans="9:11">
      <c r="I5241" s="72"/>
      <c r="J5241" s="72"/>
      <c r="K5241" s="72"/>
    </row>
    <row r="5242" spans="9:11">
      <c r="I5242" s="72"/>
      <c r="J5242" s="72"/>
      <c r="K5242" s="72"/>
    </row>
    <row r="5243" spans="9:11">
      <c r="I5243" s="72"/>
      <c r="J5243" s="72"/>
      <c r="K5243" s="72"/>
    </row>
    <row r="5244" spans="9:11">
      <c r="I5244" s="72"/>
      <c r="J5244" s="72"/>
      <c r="K5244" s="72"/>
    </row>
    <row r="5245" spans="9:11">
      <c r="I5245" s="72"/>
      <c r="J5245" s="72"/>
      <c r="K5245" s="72"/>
    </row>
    <row r="5246" spans="9:11">
      <c r="I5246" s="72"/>
      <c r="J5246" s="72"/>
      <c r="K5246" s="72"/>
    </row>
    <row r="5247" spans="9:11">
      <c r="I5247" s="72"/>
      <c r="J5247" s="72"/>
      <c r="K5247" s="72"/>
    </row>
    <row r="5248" spans="9:11">
      <c r="I5248" s="72"/>
      <c r="J5248" s="72"/>
      <c r="K5248" s="72"/>
    </row>
    <row r="5249" spans="9:11">
      <c r="I5249" s="72"/>
      <c r="J5249" s="72"/>
      <c r="K5249" s="72"/>
    </row>
    <row r="5250" spans="9:11">
      <c r="I5250" s="72"/>
      <c r="J5250" s="72"/>
      <c r="K5250" s="72"/>
    </row>
    <row r="5251" spans="9:11">
      <c r="I5251" s="72"/>
      <c r="J5251" s="72"/>
      <c r="K5251" s="72"/>
    </row>
    <row r="5252" spans="9:11">
      <c r="I5252" s="72"/>
      <c r="J5252" s="72"/>
      <c r="K5252" s="72"/>
    </row>
    <row r="5253" spans="9:11">
      <c r="I5253" s="72"/>
      <c r="J5253" s="72"/>
      <c r="K5253" s="72"/>
    </row>
    <row r="5254" spans="9:11">
      <c r="I5254" s="72"/>
      <c r="J5254" s="72"/>
      <c r="K5254" s="72"/>
    </row>
    <row r="5255" spans="9:11">
      <c r="I5255" s="72"/>
      <c r="J5255" s="72"/>
      <c r="K5255" s="72"/>
    </row>
    <row r="5256" spans="9:11">
      <c r="I5256" s="72"/>
      <c r="J5256" s="72"/>
      <c r="K5256" s="72"/>
    </row>
    <row r="5257" spans="9:11">
      <c r="I5257" s="72"/>
      <c r="J5257" s="72"/>
      <c r="K5257" s="72"/>
    </row>
    <row r="5258" spans="9:11">
      <c r="I5258" s="72"/>
      <c r="J5258" s="72"/>
      <c r="K5258" s="72"/>
    </row>
    <row r="5259" spans="9:11">
      <c r="I5259" s="72"/>
      <c r="J5259" s="72"/>
      <c r="K5259" s="72"/>
    </row>
    <row r="5260" spans="9:11">
      <c r="I5260" s="72"/>
      <c r="J5260" s="72"/>
      <c r="K5260" s="72"/>
    </row>
    <row r="5261" spans="9:11">
      <c r="I5261" s="72"/>
      <c r="J5261" s="72"/>
      <c r="K5261" s="72"/>
    </row>
    <row r="5262" spans="9:11">
      <c r="I5262" s="72"/>
      <c r="J5262" s="72"/>
      <c r="K5262" s="72"/>
    </row>
    <row r="5263" spans="9:11">
      <c r="I5263" s="72"/>
      <c r="J5263" s="72"/>
      <c r="K5263" s="72"/>
    </row>
    <row r="5264" spans="9:11">
      <c r="I5264" s="72"/>
      <c r="J5264" s="72"/>
      <c r="K5264" s="72"/>
    </row>
    <row r="5265" spans="9:11">
      <c r="I5265" s="72"/>
      <c r="J5265" s="72"/>
      <c r="K5265" s="72"/>
    </row>
    <row r="5266" spans="9:11">
      <c r="I5266" s="72"/>
      <c r="J5266" s="72"/>
      <c r="K5266" s="72"/>
    </row>
    <row r="5267" spans="9:11">
      <c r="I5267" s="72"/>
      <c r="J5267" s="72"/>
      <c r="K5267" s="72"/>
    </row>
    <row r="5268" spans="9:11">
      <c r="I5268" s="72"/>
      <c r="J5268" s="72"/>
      <c r="K5268" s="72"/>
    </row>
    <row r="5269" spans="9:11">
      <c r="I5269" s="72"/>
      <c r="J5269" s="72"/>
      <c r="K5269" s="72"/>
    </row>
    <row r="5270" spans="9:11">
      <c r="I5270" s="72"/>
      <c r="J5270" s="72"/>
      <c r="K5270" s="72"/>
    </row>
    <row r="5271" spans="9:11">
      <c r="I5271" s="72"/>
      <c r="J5271" s="72"/>
      <c r="K5271" s="72"/>
    </row>
    <row r="5272" spans="9:11">
      <c r="I5272" s="72"/>
      <c r="J5272" s="72"/>
      <c r="K5272" s="72"/>
    </row>
    <row r="5273" spans="9:11">
      <c r="I5273" s="72"/>
      <c r="J5273" s="72"/>
      <c r="K5273" s="72"/>
    </row>
    <row r="5274" spans="9:11">
      <c r="I5274" s="72"/>
      <c r="J5274" s="72"/>
      <c r="K5274" s="72"/>
    </row>
    <row r="5275" spans="9:11">
      <c r="I5275" s="72"/>
      <c r="J5275" s="72"/>
      <c r="K5275" s="72"/>
    </row>
    <row r="5276" spans="9:11">
      <c r="I5276" s="72"/>
      <c r="J5276" s="72"/>
      <c r="K5276" s="72"/>
    </row>
    <row r="5277" spans="9:11">
      <c r="I5277" s="72"/>
      <c r="J5277" s="72"/>
      <c r="K5277" s="72"/>
    </row>
    <row r="5278" spans="9:11">
      <c r="I5278" s="72"/>
      <c r="J5278" s="72"/>
      <c r="K5278" s="72"/>
    </row>
    <row r="5279" spans="9:11">
      <c r="I5279" s="72"/>
      <c r="J5279" s="72"/>
      <c r="K5279" s="72"/>
    </row>
    <row r="5280" spans="9:11">
      <c r="I5280" s="72"/>
      <c r="J5280" s="72"/>
      <c r="K5280" s="72"/>
    </row>
    <row r="5281" spans="9:11">
      <c r="I5281" s="72"/>
      <c r="J5281" s="72"/>
      <c r="K5281" s="72"/>
    </row>
    <row r="5282" spans="9:11">
      <c r="I5282" s="72"/>
      <c r="J5282" s="72"/>
      <c r="K5282" s="72"/>
    </row>
    <row r="5283" spans="9:11">
      <c r="I5283" s="72"/>
      <c r="J5283" s="72"/>
      <c r="K5283" s="72"/>
    </row>
    <row r="5284" spans="9:11">
      <c r="I5284" s="72"/>
      <c r="J5284" s="72"/>
      <c r="K5284" s="72"/>
    </row>
    <row r="5285" spans="9:11">
      <c r="I5285" s="72"/>
      <c r="J5285" s="72"/>
      <c r="K5285" s="72"/>
    </row>
    <row r="5286" spans="9:11">
      <c r="I5286" s="72"/>
      <c r="J5286" s="72"/>
      <c r="K5286" s="72"/>
    </row>
    <row r="5287" spans="9:11">
      <c r="I5287" s="72"/>
      <c r="J5287" s="72"/>
      <c r="K5287" s="72"/>
    </row>
    <row r="5288" spans="9:11">
      <c r="I5288" s="72"/>
      <c r="J5288" s="72"/>
      <c r="K5288" s="72"/>
    </row>
    <row r="5289" spans="9:11">
      <c r="I5289" s="72"/>
      <c r="J5289" s="72"/>
      <c r="K5289" s="72"/>
    </row>
    <row r="5290" spans="9:11">
      <c r="I5290" s="72"/>
      <c r="J5290" s="72"/>
      <c r="K5290" s="72"/>
    </row>
    <row r="5291" spans="9:11">
      <c r="I5291" s="72"/>
      <c r="J5291" s="72"/>
      <c r="K5291" s="72"/>
    </row>
    <row r="5292" spans="9:11">
      <c r="I5292" s="72"/>
      <c r="J5292" s="72"/>
      <c r="K5292" s="72"/>
    </row>
    <row r="5293" spans="9:11">
      <c r="I5293" s="72"/>
      <c r="J5293" s="72"/>
      <c r="K5293" s="72"/>
    </row>
    <row r="5294" spans="9:11">
      <c r="I5294" s="72"/>
      <c r="J5294" s="72"/>
      <c r="K5294" s="72"/>
    </row>
    <row r="5295" spans="9:11">
      <c r="I5295" s="72"/>
      <c r="J5295" s="72"/>
      <c r="K5295" s="72"/>
    </row>
    <row r="5296" spans="9:11">
      <c r="I5296" s="72"/>
      <c r="J5296" s="72"/>
      <c r="K5296" s="72"/>
    </row>
    <row r="5297" spans="9:11">
      <c r="I5297" s="72"/>
      <c r="J5297" s="72"/>
      <c r="K5297" s="72"/>
    </row>
    <row r="5298" spans="9:11">
      <c r="I5298" s="72"/>
      <c r="J5298" s="72"/>
      <c r="K5298" s="72"/>
    </row>
    <row r="5299" spans="9:11">
      <c r="I5299" s="72"/>
      <c r="J5299" s="72"/>
      <c r="K5299" s="72"/>
    </row>
    <row r="5300" spans="9:11">
      <c r="I5300" s="72"/>
      <c r="J5300" s="72"/>
      <c r="K5300" s="72"/>
    </row>
    <row r="5301" spans="9:11">
      <c r="I5301" s="72"/>
      <c r="J5301" s="72"/>
      <c r="K5301" s="72"/>
    </row>
    <row r="5302" spans="9:11">
      <c r="I5302" s="72"/>
      <c r="J5302" s="72"/>
      <c r="K5302" s="72"/>
    </row>
    <row r="5303" spans="9:11">
      <c r="I5303" s="72"/>
      <c r="J5303" s="72"/>
      <c r="K5303" s="72"/>
    </row>
    <row r="5304" spans="9:11">
      <c r="I5304" s="72"/>
      <c r="J5304" s="72"/>
      <c r="K5304" s="72"/>
    </row>
    <row r="5305" spans="9:11">
      <c r="I5305" s="72"/>
      <c r="J5305" s="72"/>
      <c r="K5305" s="72"/>
    </row>
    <row r="5306" spans="9:11">
      <c r="I5306" s="72"/>
      <c r="J5306" s="72"/>
      <c r="K5306" s="72"/>
    </row>
    <row r="5307" spans="9:11">
      <c r="I5307" s="72"/>
      <c r="J5307" s="72"/>
      <c r="K5307" s="72"/>
    </row>
    <row r="5308" spans="9:11">
      <c r="I5308" s="72"/>
      <c r="J5308" s="72"/>
      <c r="K5308" s="72"/>
    </row>
    <row r="5309" spans="9:11">
      <c r="I5309" s="72"/>
      <c r="J5309" s="72"/>
      <c r="K5309" s="72"/>
    </row>
    <row r="5310" spans="9:11">
      <c r="I5310" s="72"/>
      <c r="J5310" s="72"/>
      <c r="K5310" s="72"/>
    </row>
    <row r="5311" spans="9:11">
      <c r="I5311" s="72"/>
      <c r="J5311" s="72"/>
      <c r="K5311" s="72"/>
    </row>
    <row r="5312" spans="9:11">
      <c r="I5312" s="72"/>
      <c r="J5312" s="72"/>
      <c r="K5312" s="72"/>
    </row>
    <row r="5313" spans="9:11">
      <c r="I5313" s="72"/>
      <c r="J5313" s="72"/>
      <c r="K5313" s="72"/>
    </row>
    <row r="5314" spans="9:11">
      <c r="I5314" s="72"/>
      <c r="J5314" s="72"/>
      <c r="K5314" s="72"/>
    </row>
    <row r="5315" spans="9:11">
      <c r="I5315" s="72"/>
      <c r="J5315" s="72"/>
      <c r="K5315" s="72"/>
    </row>
    <row r="5316" spans="9:11">
      <c r="I5316" s="72"/>
      <c r="J5316" s="72"/>
      <c r="K5316" s="72"/>
    </row>
    <row r="5317" spans="9:11">
      <c r="I5317" s="72"/>
      <c r="J5317" s="72"/>
      <c r="K5317" s="72"/>
    </row>
    <row r="5318" spans="9:11">
      <c r="I5318" s="72"/>
      <c r="J5318" s="72"/>
      <c r="K5318" s="72"/>
    </row>
    <row r="5319" spans="9:11">
      <c r="I5319" s="72"/>
      <c r="J5319" s="72"/>
      <c r="K5319" s="72"/>
    </row>
    <row r="5320" spans="9:11">
      <c r="I5320" s="72"/>
      <c r="J5320" s="72"/>
      <c r="K5320" s="72"/>
    </row>
    <row r="5321" spans="9:11">
      <c r="I5321" s="72"/>
      <c r="J5321" s="72"/>
      <c r="K5321" s="72"/>
    </row>
    <row r="5322" spans="9:11">
      <c r="I5322" s="72"/>
      <c r="J5322" s="72"/>
      <c r="K5322" s="72"/>
    </row>
    <row r="5323" spans="9:11">
      <c r="I5323" s="72"/>
      <c r="J5323" s="72"/>
      <c r="K5323" s="72"/>
    </row>
    <row r="5324" spans="9:11">
      <c r="I5324" s="72"/>
      <c r="J5324" s="72"/>
      <c r="K5324" s="72"/>
    </row>
    <row r="5325" spans="9:11">
      <c r="I5325" s="72"/>
      <c r="J5325" s="72"/>
      <c r="K5325" s="72"/>
    </row>
    <row r="5326" spans="9:11">
      <c r="I5326" s="72"/>
      <c r="J5326" s="72"/>
      <c r="K5326" s="72"/>
    </row>
    <row r="5327" spans="9:11">
      <c r="I5327" s="72"/>
      <c r="J5327" s="72"/>
      <c r="K5327" s="72"/>
    </row>
    <row r="5328" spans="9:11">
      <c r="I5328" s="72"/>
      <c r="J5328" s="72"/>
      <c r="K5328" s="72"/>
    </row>
    <row r="5329" spans="9:11">
      <c r="I5329" s="72"/>
      <c r="J5329" s="72"/>
      <c r="K5329" s="72"/>
    </row>
    <row r="5330" spans="9:11">
      <c r="I5330" s="72"/>
      <c r="J5330" s="72"/>
      <c r="K5330" s="72"/>
    </row>
    <row r="5331" spans="9:11">
      <c r="I5331" s="72"/>
      <c r="J5331" s="72"/>
      <c r="K5331" s="72"/>
    </row>
    <row r="5332" spans="9:11">
      <c r="I5332" s="72"/>
      <c r="J5332" s="72"/>
      <c r="K5332" s="72"/>
    </row>
    <row r="5333" spans="9:11">
      <c r="I5333" s="72"/>
      <c r="J5333" s="72"/>
      <c r="K5333" s="72"/>
    </row>
    <row r="5334" spans="9:11">
      <c r="I5334" s="72"/>
      <c r="J5334" s="72"/>
      <c r="K5334" s="72"/>
    </row>
    <row r="5335" spans="9:11">
      <c r="I5335" s="72"/>
      <c r="J5335" s="72"/>
      <c r="K5335" s="72"/>
    </row>
    <row r="5336" spans="9:11">
      <c r="I5336" s="72"/>
      <c r="J5336" s="72"/>
      <c r="K5336" s="72"/>
    </row>
    <row r="5337" spans="9:11">
      <c r="I5337" s="72"/>
      <c r="J5337" s="72"/>
      <c r="K5337" s="72"/>
    </row>
    <row r="5338" spans="9:11">
      <c r="I5338" s="72"/>
      <c r="J5338" s="72"/>
      <c r="K5338" s="72"/>
    </row>
    <row r="5339" spans="9:11">
      <c r="I5339" s="72"/>
      <c r="J5339" s="72"/>
      <c r="K5339" s="72"/>
    </row>
    <row r="5340" spans="9:11">
      <c r="I5340" s="72"/>
      <c r="J5340" s="72"/>
      <c r="K5340" s="72"/>
    </row>
    <row r="5341" spans="9:11">
      <c r="I5341" s="72"/>
      <c r="J5341" s="72"/>
      <c r="K5341" s="72"/>
    </row>
    <row r="5342" spans="9:11">
      <c r="I5342" s="72"/>
      <c r="J5342" s="72"/>
      <c r="K5342" s="72"/>
    </row>
    <row r="5343" spans="9:11">
      <c r="I5343" s="72"/>
      <c r="J5343" s="72"/>
      <c r="K5343" s="72"/>
    </row>
    <row r="5344" spans="9:11">
      <c r="I5344" s="72"/>
      <c r="J5344" s="72"/>
      <c r="K5344" s="72"/>
    </row>
    <row r="5345" spans="9:11">
      <c r="I5345" s="72"/>
      <c r="J5345" s="72"/>
      <c r="K5345" s="72"/>
    </row>
    <row r="5346" spans="9:11">
      <c r="I5346" s="72"/>
      <c r="J5346" s="72"/>
      <c r="K5346" s="72"/>
    </row>
    <row r="5347" spans="9:11">
      <c r="I5347" s="72"/>
      <c r="J5347" s="72"/>
      <c r="K5347" s="72"/>
    </row>
    <row r="5348" spans="9:11">
      <c r="I5348" s="72"/>
      <c r="J5348" s="72"/>
      <c r="K5348" s="72"/>
    </row>
    <row r="5349" spans="9:11">
      <c r="I5349" s="72"/>
      <c r="J5349" s="72"/>
      <c r="K5349" s="72"/>
    </row>
    <row r="5350" spans="9:11">
      <c r="I5350" s="72"/>
      <c r="J5350" s="72"/>
      <c r="K5350" s="72"/>
    </row>
    <row r="5351" spans="9:11">
      <c r="I5351" s="72"/>
      <c r="J5351" s="72"/>
      <c r="K5351" s="72"/>
    </row>
    <row r="5352" spans="9:11">
      <c r="I5352" s="72"/>
      <c r="J5352" s="72"/>
      <c r="K5352" s="72"/>
    </row>
    <row r="5353" spans="9:11">
      <c r="I5353" s="72"/>
      <c r="J5353" s="72"/>
      <c r="K5353" s="72"/>
    </row>
    <row r="5354" spans="9:11">
      <c r="I5354" s="72"/>
      <c r="J5354" s="72"/>
      <c r="K5354" s="72"/>
    </row>
    <row r="5355" spans="9:11">
      <c r="I5355" s="72"/>
      <c r="J5355" s="72"/>
      <c r="K5355" s="72"/>
    </row>
    <row r="5356" spans="9:11">
      <c r="I5356" s="72"/>
      <c r="J5356" s="72"/>
      <c r="K5356" s="72"/>
    </row>
    <row r="5357" spans="9:11">
      <c r="I5357" s="72"/>
      <c r="J5357" s="72"/>
      <c r="K5357" s="72"/>
    </row>
    <row r="5358" spans="9:11">
      <c r="I5358" s="72"/>
      <c r="J5358" s="72"/>
      <c r="K5358" s="72"/>
    </row>
    <row r="5359" spans="9:11">
      <c r="I5359" s="72"/>
      <c r="J5359" s="72"/>
      <c r="K5359" s="72"/>
    </row>
    <row r="5360" spans="9:11">
      <c r="I5360" s="72"/>
      <c r="J5360" s="72"/>
      <c r="K5360" s="72"/>
    </row>
    <row r="5361" spans="9:11">
      <c r="I5361" s="72"/>
      <c r="J5361" s="72"/>
      <c r="K5361" s="72"/>
    </row>
    <row r="5362" spans="9:11">
      <c r="I5362" s="72"/>
      <c r="J5362" s="72"/>
      <c r="K5362" s="72"/>
    </row>
    <row r="5363" spans="9:11">
      <c r="I5363" s="72"/>
      <c r="J5363" s="72"/>
      <c r="K5363" s="72"/>
    </row>
    <row r="5364" spans="9:11">
      <c r="I5364" s="72"/>
      <c r="J5364" s="72"/>
      <c r="K5364" s="72"/>
    </row>
    <row r="5365" spans="9:11">
      <c r="I5365" s="72"/>
      <c r="J5365" s="72"/>
      <c r="K5365" s="72"/>
    </row>
    <row r="5366" spans="9:11">
      <c r="I5366" s="72"/>
      <c r="J5366" s="72"/>
      <c r="K5366" s="72"/>
    </row>
    <row r="5367" spans="9:11">
      <c r="I5367" s="72"/>
      <c r="J5367" s="72"/>
      <c r="K5367" s="72"/>
    </row>
    <row r="5368" spans="9:11">
      <c r="I5368" s="72"/>
      <c r="J5368" s="72"/>
      <c r="K5368" s="72"/>
    </row>
    <row r="5369" spans="9:11">
      <c r="I5369" s="72"/>
      <c r="J5369" s="72"/>
      <c r="K5369" s="72"/>
    </row>
    <row r="5370" spans="9:11">
      <c r="I5370" s="72"/>
      <c r="J5370" s="72"/>
      <c r="K5370" s="72"/>
    </row>
    <row r="5371" spans="9:11">
      <c r="I5371" s="72"/>
      <c r="J5371" s="72"/>
      <c r="K5371" s="72"/>
    </row>
    <row r="5372" spans="9:11">
      <c r="I5372" s="72"/>
      <c r="J5372" s="72"/>
      <c r="K5372" s="72"/>
    </row>
    <row r="5373" spans="9:11">
      <c r="I5373" s="72"/>
      <c r="J5373" s="72"/>
      <c r="K5373" s="72"/>
    </row>
    <row r="5374" spans="9:11">
      <c r="I5374" s="72"/>
      <c r="J5374" s="72"/>
      <c r="K5374" s="72"/>
    </row>
    <row r="5375" spans="9:11">
      <c r="I5375" s="72"/>
      <c r="J5375" s="72"/>
      <c r="K5375" s="72"/>
    </row>
    <row r="5376" spans="9:11">
      <c r="I5376" s="72"/>
      <c r="J5376" s="72"/>
      <c r="K5376" s="72"/>
    </row>
    <row r="5377" spans="9:11">
      <c r="I5377" s="72"/>
      <c r="J5377" s="72"/>
      <c r="K5377" s="72"/>
    </row>
    <row r="5378" spans="9:11">
      <c r="I5378" s="72"/>
      <c r="J5378" s="72"/>
      <c r="K5378" s="72"/>
    </row>
    <row r="5379" spans="9:11">
      <c r="I5379" s="72"/>
      <c r="J5379" s="72"/>
      <c r="K5379" s="72"/>
    </row>
    <row r="5380" spans="9:11">
      <c r="I5380" s="72"/>
      <c r="J5380" s="72"/>
      <c r="K5380" s="72"/>
    </row>
    <row r="5381" spans="9:11">
      <c r="I5381" s="72"/>
      <c r="J5381" s="72"/>
      <c r="K5381" s="72"/>
    </row>
    <row r="5382" spans="9:11">
      <c r="I5382" s="72"/>
      <c r="J5382" s="72"/>
      <c r="K5382" s="72"/>
    </row>
    <row r="5383" spans="9:11">
      <c r="I5383" s="72"/>
      <c r="J5383" s="72"/>
      <c r="K5383" s="72"/>
    </row>
    <row r="5384" spans="9:11">
      <c r="I5384" s="72"/>
      <c r="J5384" s="72"/>
      <c r="K5384" s="72"/>
    </row>
    <row r="5385" spans="9:11">
      <c r="I5385" s="72"/>
      <c r="J5385" s="72"/>
      <c r="K5385" s="72"/>
    </row>
    <row r="5386" spans="9:11">
      <c r="I5386" s="72"/>
      <c r="J5386" s="72"/>
      <c r="K5386" s="72"/>
    </row>
    <row r="5387" spans="9:11">
      <c r="I5387" s="72"/>
      <c r="J5387" s="72"/>
      <c r="K5387" s="72"/>
    </row>
    <row r="5388" spans="9:11">
      <c r="I5388" s="72"/>
      <c r="J5388" s="72"/>
      <c r="K5388" s="72"/>
    </row>
    <row r="5389" spans="9:11">
      <c r="I5389" s="72"/>
      <c r="J5389" s="72"/>
      <c r="K5389" s="72"/>
    </row>
    <row r="5390" spans="9:11">
      <c r="I5390" s="72"/>
      <c r="J5390" s="72"/>
      <c r="K5390" s="72"/>
    </row>
    <row r="5391" spans="9:11">
      <c r="I5391" s="72"/>
      <c r="J5391" s="72"/>
      <c r="K5391" s="72"/>
    </row>
    <row r="5392" spans="9:11">
      <c r="I5392" s="72"/>
      <c r="J5392" s="72"/>
      <c r="K5392" s="72"/>
    </row>
    <row r="5393" spans="9:11">
      <c r="I5393" s="72"/>
      <c r="J5393" s="72"/>
      <c r="K5393" s="72"/>
    </row>
    <row r="5394" spans="9:11">
      <c r="I5394" s="72"/>
      <c r="J5394" s="72"/>
      <c r="K5394" s="72"/>
    </row>
    <row r="5395" spans="9:11">
      <c r="I5395" s="72"/>
      <c r="J5395" s="72"/>
      <c r="K5395" s="72"/>
    </row>
    <row r="5396" spans="9:11">
      <c r="I5396" s="72"/>
      <c r="J5396" s="72"/>
      <c r="K5396" s="72"/>
    </row>
    <row r="5397" spans="9:11">
      <c r="I5397" s="72"/>
      <c r="J5397" s="72"/>
      <c r="K5397" s="72"/>
    </row>
    <row r="5398" spans="9:11">
      <c r="I5398" s="72"/>
      <c r="J5398" s="72"/>
      <c r="K5398" s="72"/>
    </row>
    <row r="5399" spans="9:11">
      <c r="I5399" s="72"/>
      <c r="J5399" s="72"/>
      <c r="K5399" s="72"/>
    </row>
    <row r="5400" spans="9:11">
      <c r="I5400" s="72"/>
      <c r="J5400" s="72"/>
      <c r="K5400" s="72"/>
    </row>
    <row r="5401" spans="9:11">
      <c r="I5401" s="72"/>
      <c r="J5401" s="72"/>
      <c r="K5401" s="72"/>
    </row>
    <row r="5402" spans="9:11">
      <c r="I5402" s="72"/>
      <c r="J5402" s="72"/>
      <c r="K5402" s="72"/>
    </row>
    <row r="5403" spans="9:11">
      <c r="I5403" s="72"/>
      <c r="J5403" s="72"/>
      <c r="K5403" s="72"/>
    </row>
    <row r="5404" spans="9:11">
      <c r="I5404" s="72"/>
      <c r="J5404" s="72"/>
      <c r="K5404" s="72"/>
    </row>
    <row r="5405" spans="9:11">
      <c r="I5405" s="72"/>
      <c r="J5405" s="72"/>
      <c r="K5405" s="72"/>
    </row>
    <row r="5406" spans="9:11">
      <c r="I5406" s="72"/>
      <c r="J5406" s="72"/>
      <c r="K5406" s="72"/>
    </row>
    <row r="5407" spans="9:11">
      <c r="I5407" s="72"/>
      <c r="J5407" s="72"/>
      <c r="K5407" s="72"/>
    </row>
    <row r="5408" spans="9:11">
      <c r="I5408" s="72"/>
      <c r="J5408" s="72"/>
      <c r="K5408" s="72"/>
    </row>
    <row r="5409" spans="9:11">
      <c r="I5409" s="72"/>
      <c r="J5409" s="72"/>
      <c r="K5409" s="72"/>
    </row>
    <row r="5410" spans="9:11">
      <c r="I5410" s="72"/>
      <c r="J5410" s="72"/>
      <c r="K5410" s="72"/>
    </row>
    <row r="5411" spans="9:11">
      <c r="I5411" s="72"/>
      <c r="J5411" s="72"/>
      <c r="K5411" s="72"/>
    </row>
    <row r="5412" spans="9:11">
      <c r="I5412" s="72"/>
      <c r="J5412" s="72"/>
      <c r="K5412" s="72"/>
    </row>
    <row r="5413" spans="9:11">
      <c r="I5413" s="72"/>
      <c r="J5413" s="72"/>
      <c r="K5413" s="72"/>
    </row>
    <row r="5414" spans="9:11">
      <c r="I5414" s="72"/>
      <c r="J5414" s="72"/>
      <c r="K5414" s="72"/>
    </row>
    <row r="5415" spans="9:11">
      <c r="I5415" s="72"/>
      <c r="J5415" s="72"/>
      <c r="K5415" s="72"/>
    </row>
    <row r="5416" spans="9:11">
      <c r="I5416" s="72"/>
      <c r="J5416" s="72"/>
      <c r="K5416" s="72"/>
    </row>
    <row r="5417" spans="9:11">
      <c r="I5417" s="72"/>
      <c r="J5417" s="72"/>
      <c r="K5417" s="72"/>
    </row>
    <row r="5418" spans="9:11">
      <c r="I5418" s="72"/>
      <c r="J5418" s="72"/>
      <c r="K5418" s="72"/>
    </row>
    <row r="5419" spans="9:11">
      <c r="I5419" s="72"/>
      <c r="J5419" s="72"/>
      <c r="K5419" s="72"/>
    </row>
    <row r="5420" spans="9:11">
      <c r="I5420" s="72"/>
      <c r="J5420" s="72"/>
      <c r="K5420" s="72"/>
    </row>
    <row r="5421" spans="9:11">
      <c r="I5421" s="72"/>
      <c r="J5421" s="72"/>
      <c r="K5421" s="72"/>
    </row>
    <row r="5422" spans="9:11">
      <c r="I5422" s="72"/>
      <c r="J5422" s="72"/>
      <c r="K5422" s="72"/>
    </row>
    <row r="5423" spans="9:11">
      <c r="I5423" s="72"/>
      <c r="J5423" s="72"/>
      <c r="K5423" s="72"/>
    </row>
    <row r="5424" spans="9:11">
      <c r="I5424" s="72"/>
      <c r="J5424" s="72"/>
      <c r="K5424" s="72"/>
    </row>
    <row r="5425" spans="9:11">
      <c r="I5425" s="72"/>
      <c r="J5425" s="72"/>
      <c r="K5425" s="72"/>
    </row>
    <row r="5426" spans="9:11">
      <c r="I5426" s="72"/>
      <c r="J5426" s="72"/>
      <c r="K5426" s="72"/>
    </row>
    <row r="5427" spans="9:11">
      <c r="I5427" s="72"/>
      <c r="J5427" s="72"/>
      <c r="K5427" s="72"/>
    </row>
    <row r="5428" spans="9:11">
      <c r="I5428" s="72"/>
      <c r="J5428" s="72"/>
      <c r="K5428" s="72"/>
    </row>
    <row r="5429" spans="9:11">
      <c r="I5429" s="72"/>
      <c r="J5429" s="72"/>
      <c r="K5429" s="72"/>
    </row>
    <row r="5430" spans="9:11">
      <c r="I5430" s="72"/>
      <c r="J5430" s="72"/>
      <c r="K5430" s="72"/>
    </row>
    <row r="5431" spans="9:11">
      <c r="I5431" s="72"/>
      <c r="J5431" s="72"/>
      <c r="K5431" s="72"/>
    </row>
    <row r="5432" spans="9:11">
      <c r="I5432" s="72"/>
      <c r="J5432" s="72"/>
      <c r="K5432" s="72"/>
    </row>
    <row r="5433" spans="9:11">
      <c r="I5433" s="72"/>
      <c r="J5433" s="72"/>
      <c r="K5433" s="72"/>
    </row>
    <row r="5434" spans="9:11">
      <c r="I5434" s="72"/>
      <c r="J5434" s="72"/>
      <c r="K5434" s="72"/>
    </row>
    <row r="5435" spans="9:11">
      <c r="I5435" s="72"/>
      <c r="J5435" s="72"/>
      <c r="K5435" s="72"/>
    </row>
    <row r="5436" spans="9:11">
      <c r="I5436" s="72"/>
      <c r="J5436" s="72"/>
      <c r="K5436" s="72"/>
    </row>
    <row r="5437" spans="9:11">
      <c r="I5437" s="72"/>
      <c r="J5437" s="72"/>
      <c r="K5437" s="72"/>
    </row>
    <row r="5438" spans="9:11">
      <c r="I5438" s="72"/>
      <c r="J5438" s="72"/>
      <c r="K5438" s="72"/>
    </row>
    <row r="5439" spans="9:11">
      <c r="I5439" s="72"/>
      <c r="J5439" s="72"/>
      <c r="K5439" s="72"/>
    </row>
    <row r="5440" spans="9:11">
      <c r="I5440" s="72"/>
      <c r="J5440" s="72"/>
      <c r="K5440" s="72"/>
    </row>
    <row r="5441" spans="9:11">
      <c r="I5441" s="72"/>
      <c r="J5441" s="72"/>
      <c r="K5441" s="72"/>
    </row>
    <row r="5442" spans="9:11">
      <c r="I5442" s="72"/>
      <c r="J5442" s="72"/>
      <c r="K5442" s="72"/>
    </row>
    <row r="5443" spans="9:11">
      <c r="I5443" s="72"/>
      <c r="J5443" s="72"/>
      <c r="K5443" s="72"/>
    </row>
    <row r="5444" spans="9:11">
      <c r="I5444" s="72"/>
      <c r="J5444" s="72"/>
      <c r="K5444" s="72"/>
    </row>
    <row r="5445" spans="9:11">
      <c r="I5445" s="72"/>
      <c r="J5445" s="72"/>
      <c r="K5445" s="72"/>
    </row>
    <row r="5446" spans="9:11">
      <c r="I5446" s="72"/>
      <c r="J5446" s="72"/>
      <c r="K5446" s="72"/>
    </row>
    <row r="5447" spans="9:11">
      <c r="I5447" s="72"/>
      <c r="J5447" s="72"/>
      <c r="K5447" s="72"/>
    </row>
    <row r="5448" spans="9:11">
      <c r="I5448" s="72"/>
      <c r="J5448" s="72"/>
      <c r="K5448" s="72"/>
    </row>
    <row r="5449" spans="9:11">
      <c r="I5449" s="72"/>
      <c r="J5449" s="72"/>
      <c r="K5449" s="72"/>
    </row>
    <row r="5450" spans="9:11">
      <c r="I5450" s="72"/>
      <c r="J5450" s="72"/>
      <c r="K5450" s="72"/>
    </row>
    <row r="5451" spans="9:11">
      <c r="I5451" s="72"/>
      <c r="J5451" s="72"/>
      <c r="K5451" s="72"/>
    </row>
    <row r="5452" spans="9:11">
      <c r="I5452" s="72"/>
      <c r="J5452" s="72"/>
      <c r="K5452" s="72"/>
    </row>
    <row r="5453" spans="9:11">
      <c r="I5453" s="72"/>
      <c r="J5453" s="72"/>
      <c r="K5453" s="72"/>
    </row>
    <row r="5454" spans="9:11">
      <c r="I5454" s="72"/>
      <c r="J5454" s="72"/>
      <c r="K5454" s="72"/>
    </row>
    <row r="5455" spans="9:11">
      <c r="I5455" s="72"/>
      <c r="J5455" s="72"/>
      <c r="K5455" s="72"/>
    </row>
    <row r="5456" spans="9:11">
      <c r="I5456" s="72"/>
      <c r="J5456" s="72"/>
      <c r="K5456" s="72"/>
    </row>
    <row r="5457" spans="9:11">
      <c r="I5457" s="72"/>
      <c r="J5457" s="72"/>
      <c r="K5457" s="72"/>
    </row>
    <row r="5458" spans="9:11">
      <c r="I5458" s="72"/>
      <c r="J5458" s="72"/>
      <c r="K5458" s="72"/>
    </row>
    <row r="5459" spans="9:11">
      <c r="I5459" s="72"/>
      <c r="J5459" s="72"/>
      <c r="K5459" s="72"/>
    </row>
    <row r="5460" spans="9:11">
      <c r="I5460" s="72"/>
      <c r="J5460" s="72"/>
      <c r="K5460" s="72"/>
    </row>
    <row r="5461" spans="9:11">
      <c r="I5461" s="72"/>
      <c r="J5461" s="72"/>
      <c r="K5461" s="72"/>
    </row>
    <row r="5462" spans="9:11">
      <c r="I5462" s="72"/>
      <c r="J5462" s="72"/>
      <c r="K5462" s="72"/>
    </row>
    <row r="5463" spans="9:11">
      <c r="I5463" s="72"/>
      <c r="J5463" s="72"/>
      <c r="K5463" s="72"/>
    </row>
    <row r="5464" spans="9:11">
      <c r="I5464" s="72"/>
      <c r="J5464" s="72"/>
      <c r="K5464" s="72"/>
    </row>
    <row r="5465" spans="9:11">
      <c r="I5465" s="72"/>
      <c r="J5465" s="72"/>
      <c r="K5465" s="72"/>
    </row>
    <row r="5466" spans="9:11">
      <c r="I5466" s="72"/>
      <c r="J5466" s="72"/>
      <c r="K5466" s="72"/>
    </row>
    <row r="5467" spans="9:11">
      <c r="I5467" s="72"/>
      <c r="J5467" s="72"/>
      <c r="K5467" s="72"/>
    </row>
    <row r="5468" spans="9:11">
      <c r="I5468" s="72"/>
      <c r="J5468" s="72"/>
      <c r="K5468" s="72"/>
    </row>
    <row r="5469" spans="9:11">
      <c r="I5469" s="72"/>
      <c r="J5469" s="72"/>
      <c r="K5469" s="72"/>
    </row>
    <row r="5470" spans="9:11">
      <c r="I5470" s="72"/>
      <c r="J5470" s="72"/>
      <c r="K5470" s="72"/>
    </row>
    <row r="5471" spans="9:11">
      <c r="I5471" s="72"/>
      <c r="J5471" s="72"/>
      <c r="K5471" s="72"/>
    </row>
    <row r="5472" spans="9:11">
      <c r="I5472" s="72"/>
      <c r="J5472" s="72"/>
      <c r="K5472" s="72"/>
    </row>
    <row r="5473" spans="9:11">
      <c r="I5473" s="72"/>
      <c r="J5473" s="72"/>
      <c r="K5473" s="72"/>
    </row>
    <row r="5474" spans="9:11">
      <c r="I5474" s="72"/>
      <c r="J5474" s="72"/>
      <c r="K5474" s="72"/>
    </row>
    <row r="5475" spans="9:11">
      <c r="I5475" s="72"/>
      <c r="J5475" s="72"/>
      <c r="K5475" s="72"/>
    </row>
    <row r="5476" spans="9:11">
      <c r="I5476" s="72"/>
      <c r="J5476" s="72"/>
      <c r="K5476" s="72"/>
    </row>
    <row r="5477" spans="9:11">
      <c r="I5477" s="72"/>
      <c r="J5477" s="72"/>
      <c r="K5477" s="72"/>
    </row>
    <row r="5478" spans="9:11">
      <c r="I5478" s="72"/>
      <c r="J5478" s="72"/>
      <c r="K5478" s="72"/>
    </row>
    <row r="5479" spans="9:11">
      <c r="I5479" s="72"/>
      <c r="J5479" s="72"/>
      <c r="K5479" s="72"/>
    </row>
    <row r="5480" spans="9:11">
      <c r="I5480" s="72"/>
      <c r="J5480" s="72"/>
      <c r="K5480" s="72"/>
    </row>
    <row r="5481" spans="9:11">
      <c r="I5481" s="72"/>
      <c r="J5481" s="72"/>
      <c r="K5481" s="72"/>
    </row>
    <row r="5482" spans="9:11">
      <c r="I5482" s="72"/>
      <c r="J5482" s="72"/>
      <c r="K5482" s="72"/>
    </row>
    <row r="5483" spans="9:11">
      <c r="I5483" s="72"/>
      <c r="J5483" s="72"/>
      <c r="K5483" s="72"/>
    </row>
    <row r="5484" spans="9:11">
      <c r="I5484" s="72"/>
      <c r="J5484" s="72"/>
      <c r="K5484" s="72"/>
    </row>
    <row r="5485" spans="9:11">
      <c r="I5485" s="72"/>
      <c r="J5485" s="72"/>
      <c r="K5485" s="72"/>
    </row>
    <row r="5486" spans="9:11">
      <c r="I5486" s="72"/>
      <c r="J5486" s="72"/>
      <c r="K5486" s="72"/>
    </row>
    <row r="5487" spans="9:11">
      <c r="I5487" s="72"/>
      <c r="J5487" s="72"/>
      <c r="K5487" s="72"/>
    </row>
    <row r="5488" spans="9:11">
      <c r="I5488" s="72"/>
      <c r="J5488" s="72"/>
      <c r="K5488" s="72"/>
    </row>
    <row r="5489" spans="9:11">
      <c r="I5489" s="72"/>
      <c r="J5489" s="72"/>
      <c r="K5489" s="72"/>
    </row>
    <row r="5490" spans="9:11">
      <c r="I5490" s="72"/>
      <c r="J5490" s="72"/>
      <c r="K5490" s="72"/>
    </row>
    <row r="5491" spans="9:11">
      <c r="I5491" s="72"/>
      <c r="J5491" s="72"/>
      <c r="K5491" s="72"/>
    </row>
    <row r="5492" spans="9:11">
      <c r="I5492" s="72"/>
      <c r="J5492" s="72"/>
      <c r="K5492" s="72"/>
    </row>
    <row r="5493" spans="9:11">
      <c r="I5493" s="72"/>
      <c r="J5493" s="72"/>
      <c r="K5493" s="72"/>
    </row>
    <row r="5494" spans="9:11">
      <c r="I5494" s="72"/>
      <c r="J5494" s="72"/>
      <c r="K5494" s="72"/>
    </row>
    <row r="5495" spans="9:11">
      <c r="I5495" s="72"/>
      <c r="J5495" s="72"/>
      <c r="K5495" s="72"/>
    </row>
    <row r="5496" spans="9:11">
      <c r="I5496" s="72"/>
      <c r="J5496" s="72"/>
      <c r="K5496" s="72"/>
    </row>
    <row r="5497" spans="9:11">
      <c r="I5497" s="72"/>
      <c r="J5497" s="72"/>
      <c r="K5497" s="72"/>
    </row>
    <row r="5498" spans="9:11">
      <c r="I5498" s="72"/>
      <c r="J5498" s="72"/>
      <c r="K5498" s="72"/>
    </row>
    <row r="5499" spans="9:11">
      <c r="I5499" s="72"/>
      <c r="J5499" s="72"/>
      <c r="K5499" s="72"/>
    </row>
    <row r="5500" spans="9:11">
      <c r="I5500" s="72"/>
      <c r="J5500" s="72"/>
      <c r="K5500" s="72"/>
    </row>
    <row r="5501" spans="9:11">
      <c r="I5501" s="72"/>
      <c r="J5501" s="72"/>
      <c r="K5501" s="72"/>
    </row>
    <row r="5502" spans="9:11">
      <c r="I5502" s="72"/>
      <c r="J5502" s="72"/>
      <c r="K5502" s="72"/>
    </row>
    <row r="5503" spans="9:11">
      <c r="I5503" s="72"/>
      <c r="J5503" s="72"/>
      <c r="K5503" s="72"/>
    </row>
    <row r="5504" spans="9:11">
      <c r="I5504" s="72"/>
      <c r="J5504" s="72"/>
      <c r="K5504" s="72"/>
    </row>
    <row r="5505" spans="9:11">
      <c r="I5505" s="72"/>
      <c r="J5505" s="72"/>
      <c r="K5505" s="72"/>
    </row>
    <row r="5506" spans="9:11">
      <c r="I5506" s="72"/>
      <c r="J5506" s="72"/>
      <c r="K5506" s="72"/>
    </row>
    <row r="5507" spans="9:11">
      <c r="I5507" s="72"/>
      <c r="J5507" s="72"/>
      <c r="K5507" s="72"/>
    </row>
    <row r="5508" spans="9:11">
      <c r="I5508" s="72"/>
      <c r="J5508" s="72"/>
      <c r="K5508" s="72"/>
    </row>
    <row r="5509" spans="9:11">
      <c r="I5509" s="72"/>
      <c r="J5509" s="72"/>
      <c r="K5509" s="72"/>
    </row>
    <row r="5510" spans="9:11">
      <c r="I5510" s="72"/>
      <c r="J5510" s="72"/>
      <c r="K5510" s="72"/>
    </row>
    <row r="5511" spans="9:11">
      <c r="I5511" s="72"/>
      <c r="J5511" s="72"/>
      <c r="K5511" s="72"/>
    </row>
    <row r="5512" spans="9:11">
      <c r="I5512" s="72"/>
      <c r="J5512" s="72"/>
      <c r="K5512" s="72"/>
    </row>
    <row r="5513" spans="9:11">
      <c r="I5513" s="72"/>
      <c r="J5513" s="72"/>
      <c r="K5513" s="72"/>
    </row>
    <row r="5514" spans="9:11">
      <c r="I5514" s="72"/>
      <c r="J5514" s="72"/>
      <c r="K5514" s="72"/>
    </row>
    <row r="5515" spans="9:11">
      <c r="I5515" s="72"/>
      <c r="J5515" s="72"/>
      <c r="K5515" s="72"/>
    </row>
    <row r="5516" spans="9:11">
      <c r="I5516" s="72"/>
      <c r="J5516" s="72"/>
      <c r="K5516" s="72"/>
    </row>
    <row r="5517" spans="9:11">
      <c r="I5517" s="72"/>
      <c r="J5517" s="72"/>
      <c r="K5517" s="72"/>
    </row>
    <row r="5518" spans="9:11">
      <c r="I5518" s="72"/>
      <c r="J5518" s="72"/>
      <c r="K5518" s="72"/>
    </row>
    <row r="5519" spans="9:11">
      <c r="I5519" s="72"/>
      <c r="J5519" s="72"/>
      <c r="K5519" s="72"/>
    </row>
    <row r="5520" spans="9:11">
      <c r="I5520" s="72"/>
      <c r="J5520" s="72"/>
      <c r="K5520" s="72"/>
    </row>
    <row r="5521" spans="9:11">
      <c r="I5521" s="72"/>
      <c r="J5521" s="72"/>
      <c r="K5521" s="72"/>
    </row>
    <row r="5522" spans="9:11">
      <c r="I5522" s="72"/>
      <c r="J5522" s="72"/>
      <c r="K5522" s="72"/>
    </row>
    <row r="5523" spans="9:11">
      <c r="I5523" s="72"/>
      <c r="J5523" s="72"/>
      <c r="K5523" s="72"/>
    </row>
    <row r="5524" spans="9:11">
      <c r="I5524" s="72"/>
      <c r="J5524" s="72"/>
      <c r="K5524" s="72"/>
    </row>
    <row r="5525" spans="9:11">
      <c r="I5525" s="72"/>
      <c r="J5525" s="72"/>
      <c r="K5525" s="72"/>
    </row>
    <row r="5526" spans="9:11">
      <c r="I5526" s="72"/>
      <c r="J5526" s="72"/>
      <c r="K5526" s="72"/>
    </row>
    <row r="5527" spans="9:11">
      <c r="I5527" s="72"/>
      <c r="J5527" s="72"/>
      <c r="K5527" s="72"/>
    </row>
    <row r="5528" spans="9:11">
      <c r="I5528" s="72"/>
      <c r="J5528" s="72"/>
      <c r="K5528" s="72"/>
    </row>
    <row r="5529" spans="9:11">
      <c r="I5529" s="72"/>
      <c r="J5529" s="72"/>
      <c r="K5529" s="72"/>
    </row>
    <row r="5530" spans="9:11">
      <c r="I5530" s="72"/>
      <c r="J5530" s="72"/>
      <c r="K5530" s="72"/>
    </row>
    <row r="5531" spans="9:11">
      <c r="I5531" s="72"/>
      <c r="J5531" s="72"/>
      <c r="K5531" s="72"/>
    </row>
    <row r="5532" spans="9:11">
      <c r="I5532" s="72"/>
      <c r="J5532" s="72"/>
      <c r="K5532" s="72"/>
    </row>
    <row r="5533" spans="9:11">
      <c r="I5533" s="72"/>
      <c r="J5533" s="72"/>
      <c r="K5533" s="72"/>
    </row>
    <row r="5534" spans="9:11">
      <c r="I5534" s="72"/>
      <c r="J5534" s="72"/>
      <c r="K5534" s="72"/>
    </row>
    <row r="5535" spans="9:11">
      <c r="I5535" s="72"/>
      <c r="J5535" s="72"/>
      <c r="K5535" s="72"/>
    </row>
    <row r="5536" spans="9:11">
      <c r="I5536" s="72"/>
      <c r="J5536" s="72"/>
      <c r="K5536" s="72"/>
    </row>
    <row r="5537" spans="9:11">
      <c r="I5537" s="72"/>
      <c r="J5537" s="72"/>
      <c r="K5537" s="72"/>
    </row>
    <row r="5538" spans="9:11">
      <c r="I5538" s="72"/>
      <c r="J5538" s="72"/>
      <c r="K5538" s="72"/>
    </row>
    <row r="5539" spans="9:11">
      <c r="I5539" s="72"/>
      <c r="J5539" s="72"/>
      <c r="K5539" s="72"/>
    </row>
    <row r="5540" spans="9:11">
      <c r="I5540" s="72"/>
      <c r="J5540" s="72"/>
      <c r="K5540" s="72"/>
    </row>
    <row r="5541" spans="9:11">
      <c r="I5541" s="72"/>
      <c r="J5541" s="72"/>
      <c r="K5541" s="72"/>
    </row>
    <row r="5542" spans="9:11">
      <c r="I5542" s="72"/>
      <c r="J5542" s="72"/>
      <c r="K5542" s="72"/>
    </row>
    <row r="5543" spans="9:11">
      <c r="I5543" s="72"/>
      <c r="J5543" s="72"/>
      <c r="K5543" s="72"/>
    </row>
    <row r="5544" spans="9:11">
      <c r="I5544" s="72"/>
      <c r="J5544" s="72"/>
      <c r="K5544" s="72"/>
    </row>
    <row r="5545" spans="9:11">
      <c r="I5545" s="72"/>
      <c r="J5545" s="72"/>
      <c r="K5545" s="72"/>
    </row>
    <row r="5546" spans="9:11">
      <c r="I5546" s="72"/>
      <c r="J5546" s="72"/>
      <c r="K5546" s="72"/>
    </row>
    <row r="5547" spans="9:11">
      <c r="I5547" s="72"/>
      <c r="J5547" s="72"/>
      <c r="K5547" s="72"/>
    </row>
    <row r="5548" spans="9:11">
      <c r="I5548" s="72"/>
      <c r="J5548" s="72"/>
      <c r="K5548" s="72"/>
    </row>
    <row r="5549" spans="9:11">
      <c r="I5549" s="72"/>
      <c r="J5549" s="72"/>
      <c r="K5549" s="72"/>
    </row>
    <row r="5550" spans="9:11">
      <c r="I5550" s="72"/>
      <c r="J5550" s="72"/>
      <c r="K5550" s="72"/>
    </row>
    <row r="5551" spans="9:11">
      <c r="I5551" s="72"/>
      <c r="J5551" s="72"/>
      <c r="K5551" s="72"/>
    </row>
    <row r="5552" spans="9:11">
      <c r="I5552" s="72"/>
      <c r="J5552" s="72"/>
      <c r="K5552" s="72"/>
    </row>
    <row r="5553" spans="9:11">
      <c r="I5553" s="72"/>
      <c r="J5553" s="72"/>
      <c r="K5553" s="72"/>
    </row>
    <row r="5554" spans="9:11">
      <c r="I5554" s="72"/>
      <c r="J5554" s="72"/>
      <c r="K5554" s="72"/>
    </row>
    <row r="5555" spans="9:11">
      <c r="I5555" s="72"/>
      <c r="J5555" s="72"/>
      <c r="K5555" s="72"/>
    </row>
    <row r="5556" spans="9:11">
      <c r="I5556" s="72"/>
      <c r="J5556" s="72"/>
      <c r="K5556" s="72"/>
    </row>
    <row r="5557" spans="9:11">
      <c r="I5557" s="72"/>
      <c r="J5557" s="72"/>
      <c r="K5557" s="72"/>
    </row>
    <row r="5558" spans="9:11">
      <c r="I5558" s="72"/>
      <c r="J5558" s="72"/>
      <c r="K5558" s="72"/>
    </row>
    <row r="5559" spans="9:11">
      <c r="I5559" s="72"/>
      <c r="J5559" s="72"/>
      <c r="K5559" s="72"/>
    </row>
    <row r="5560" spans="9:11">
      <c r="I5560" s="72"/>
      <c r="J5560" s="72"/>
      <c r="K5560" s="72"/>
    </row>
    <row r="5561" spans="9:11">
      <c r="I5561" s="72"/>
      <c r="J5561" s="72"/>
      <c r="K5561" s="72"/>
    </row>
    <row r="5562" spans="9:11">
      <c r="I5562" s="72"/>
      <c r="J5562" s="72"/>
      <c r="K5562" s="72"/>
    </row>
    <row r="5563" spans="9:11">
      <c r="I5563" s="72"/>
      <c r="J5563" s="72"/>
      <c r="K5563" s="72"/>
    </row>
    <row r="5564" spans="9:11">
      <c r="I5564" s="72"/>
      <c r="J5564" s="72"/>
      <c r="K5564" s="72"/>
    </row>
    <row r="5565" spans="9:11">
      <c r="I5565" s="72"/>
      <c r="J5565" s="72"/>
      <c r="K5565" s="72"/>
    </row>
    <row r="5566" spans="9:11">
      <c r="I5566" s="72"/>
      <c r="J5566" s="72"/>
      <c r="K5566" s="72"/>
    </row>
    <row r="5567" spans="9:11">
      <c r="I5567" s="72"/>
      <c r="J5567" s="72"/>
      <c r="K5567" s="72"/>
    </row>
    <row r="5568" spans="9:11">
      <c r="I5568" s="72"/>
      <c r="J5568" s="72"/>
      <c r="K5568" s="72"/>
    </row>
    <row r="5569" spans="9:11">
      <c r="I5569" s="72"/>
      <c r="J5569" s="72"/>
      <c r="K5569" s="72"/>
    </row>
    <row r="5570" spans="9:11">
      <c r="I5570" s="72"/>
      <c r="J5570" s="72"/>
      <c r="K5570" s="72"/>
    </row>
    <row r="5571" spans="9:11">
      <c r="I5571" s="72"/>
      <c r="J5571" s="72"/>
      <c r="K5571" s="72"/>
    </row>
    <row r="5572" spans="9:11">
      <c r="I5572" s="72"/>
      <c r="J5572" s="72"/>
      <c r="K5572" s="72"/>
    </row>
    <row r="5573" spans="9:11">
      <c r="I5573" s="72"/>
      <c r="J5573" s="72"/>
      <c r="K5573" s="72"/>
    </row>
    <row r="5574" spans="9:11">
      <c r="I5574" s="72"/>
      <c r="J5574" s="72"/>
      <c r="K5574" s="72"/>
    </row>
    <row r="5575" spans="9:11">
      <c r="I5575" s="72"/>
      <c r="J5575" s="72"/>
      <c r="K5575" s="72"/>
    </row>
    <row r="5576" spans="9:11">
      <c r="I5576" s="72"/>
      <c r="J5576" s="72"/>
      <c r="K5576" s="72"/>
    </row>
    <row r="5577" spans="9:11">
      <c r="I5577" s="72"/>
      <c r="J5577" s="72"/>
      <c r="K5577" s="72"/>
    </row>
    <row r="5578" spans="9:11">
      <c r="I5578" s="72"/>
      <c r="J5578" s="72"/>
      <c r="K5578" s="72"/>
    </row>
    <row r="5579" spans="9:11">
      <c r="I5579" s="72"/>
      <c r="J5579" s="72"/>
      <c r="K5579" s="72"/>
    </row>
    <row r="5580" spans="9:11">
      <c r="I5580" s="72"/>
      <c r="J5580" s="72"/>
      <c r="K5580" s="72"/>
    </row>
    <row r="5581" spans="9:11">
      <c r="I5581" s="72"/>
      <c r="J5581" s="72"/>
      <c r="K5581" s="72"/>
    </row>
    <row r="5582" spans="9:11">
      <c r="I5582" s="72"/>
      <c r="J5582" s="72"/>
      <c r="K5582" s="72"/>
    </row>
    <row r="5583" spans="9:11">
      <c r="I5583" s="72"/>
      <c r="J5583" s="72"/>
      <c r="K5583" s="72"/>
    </row>
    <row r="5584" spans="9:11">
      <c r="I5584" s="72"/>
      <c r="J5584" s="72"/>
      <c r="K5584" s="72"/>
    </row>
    <row r="5585" spans="9:11">
      <c r="I5585" s="72"/>
      <c r="J5585" s="72"/>
      <c r="K5585" s="72"/>
    </row>
    <row r="5586" spans="9:11">
      <c r="I5586" s="72"/>
      <c r="J5586" s="72"/>
      <c r="K5586" s="72"/>
    </row>
    <row r="5587" spans="9:11">
      <c r="I5587" s="72"/>
      <c r="J5587" s="72"/>
      <c r="K5587" s="72"/>
    </row>
    <row r="5588" spans="9:11">
      <c r="I5588" s="72"/>
      <c r="J5588" s="72"/>
      <c r="K5588" s="72"/>
    </row>
    <row r="5589" spans="9:11">
      <c r="I5589" s="72"/>
      <c r="J5589" s="72"/>
      <c r="K5589" s="72"/>
    </row>
    <row r="5590" spans="9:11">
      <c r="I5590" s="72"/>
      <c r="J5590" s="72"/>
      <c r="K5590" s="72"/>
    </row>
    <row r="5591" spans="9:11">
      <c r="I5591" s="72"/>
      <c r="J5591" s="72"/>
      <c r="K5591" s="72"/>
    </row>
    <row r="5592" spans="9:11">
      <c r="I5592" s="72"/>
      <c r="J5592" s="72"/>
      <c r="K5592" s="72"/>
    </row>
    <row r="5593" spans="9:11">
      <c r="I5593" s="72"/>
      <c r="J5593" s="72"/>
      <c r="K5593" s="72"/>
    </row>
    <row r="5594" spans="9:11">
      <c r="I5594" s="72"/>
      <c r="J5594" s="72"/>
      <c r="K5594" s="72"/>
    </row>
    <row r="5595" spans="9:11">
      <c r="I5595" s="72"/>
      <c r="J5595" s="72"/>
      <c r="K5595" s="72"/>
    </row>
    <row r="5596" spans="9:11">
      <c r="I5596" s="72"/>
      <c r="J5596" s="72"/>
      <c r="K5596" s="72"/>
    </row>
    <row r="5597" spans="9:11">
      <c r="I5597" s="72"/>
      <c r="J5597" s="72"/>
      <c r="K5597" s="72"/>
    </row>
    <row r="5598" spans="9:11">
      <c r="I5598" s="72"/>
      <c r="J5598" s="72"/>
      <c r="K5598" s="72"/>
    </row>
    <row r="5599" spans="9:11">
      <c r="I5599" s="72"/>
      <c r="J5599" s="72"/>
      <c r="K5599" s="72"/>
    </row>
    <row r="5600" spans="9:11">
      <c r="I5600" s="72"/>
      <c r="J5600" s="72"/>
      <c r="K5600" s="72"/>
    </row>
    <row r="5601" spans="9:11">
      <c r="I5601" s="72"/>
      <c r="J5601" s="72"/>
      <c r="K5601" s="72"/>
    </row>
    <row r="5602" spans="9:11">
      <c r="I5602" s="72"/>
      <c r="J5602" s="72"/>
      <c r="K5602" s="72"/>
    </row>
    <row r="5603" spans="9:11">
      <c r="I5603" s="72"/>
      <c r="J5603" s="72"/>
      <c r="K5603" s="72"/>
    </row>
    <row r="5604" spans="9:11">
      <c r="I5604" s="72"/>
      <c r="J5604" s="72"/>
      <c r="K5604" s="72"/>
    </row>
    <row r="5605" spans="9:11">
      <c r="I5605" s="72"/>
      <c r="J5605" s="72"/>
      <c r="K5605" s="72"/>
    </row>
    <row r="5606" spans="9:11">
      <c r="I5606" s="72"/>
      <c r="J5606" s="72"/>
      <c r="K5606" s="72"/>
    </row>
    <row r="5607" spans="9:11">
      <c r="I5607" s="72"/>
      <c r="J5607" s="72"/>
      <c r="K5607" s="72"/>
    </row>
    <row r="5608" spans="9:11">
      <c r="I5608" s="72"/>
      <c r="J5608" s="72"/>
      <c r="K5608" s="72"/>
    </row>
    <row r="5609" spans="9:11">
      <c r="I5609" s="72"/>
      <c r="J5609" s="72"/>
      <c r="K5609" s="72"/>
    </row>
    <row r="5610" spans="9:11">
      <c r="I5610" s="72"/>
      <c r="J5610" s="72"/>
      <c r="K5610" s="72"/>
    </row>
    <row r="5611" spans="9:11">
      <c r="I5611" s="72"/>
      <c r="J5611" s="72"/>
      <c r="K5611" s="72"/>
    </row>
    <row r="5612" spans="9:11">
      <c r="I5612" s="72"/>
      <c r="J5612" s="72"/>
      <c r="K5612" s="72"/>
    </row>
    <row r="5613" spans="9:11">
      <c r="I5613" s="72"/>
      <c r="J5613" s="72"/>
      <c r="K5613" s="72"/>
    </row>
    <row r="5614" spans="9:11">
      <c r="I5614" s="72"/>
      <c r="J5614" s="72"/>
      <c r="K5614" s="72"/>
    </row>
    <row r="5615" spans="9:11">
      <c r="I5615" s="72"/>
      <c r="J5615" s="72"/>
      <c r="K5615" s="72"/>
    </row>
    <row r="5616" spans="9:11">
      <c r="I5616" s="72"/>
      <c r="J5616" s="72"/>
      <c r="K5616" s="72"/>
    </row>
    <row r="5617" spans="9:11">
      <c r="I5617" s="72"/>
      <c r="J5617" s="72"/>
      <c r="K5617" s="72"/>
    </row>
    <row r="5618" spans="9:11">
      <c r="I5618" s="72"/>
      <c r="J5618" s="72"/>
      <c r="K5618" s="72"/>
    </row>
    <row r="5619" spans="9:11">
      <c r="I5619" s="72"/>
      <c r="J5619" s="72"/>
      <c r="K5619" s="72"/>
    </row>
    <row r="5620" spans="9:11">
      <c r="I5620" s="72"/>
      <c r="J5620" s="72"/>
      <c r="K5620" s="72"/>
    </row>
    <row r="5621" spans="9:11">
      <c r="I5621" s="72"/>
      <c r="J5621" s="72"/>
      <c r="K5621" s="72"/>
    </row>
    <row r="5622" spans="9:11">
      <c r="I5622" s="72"/>
      <c r="J5622" s="72"/>
      <c r="K5622" s="72"/>
    </row>
    <row r="5623" spans="9:11">
      <c r="I5623" s="72"/>
      <c r="J5623" s="72"/>
      <c r="K5623" s="72"/>
    </row>
    <row r="5624" spans="9:11">
      <c r="I5624" s="72"/>
      <c r="J5624" s="72"/>
      <c r="K5624" s="72"/>
    </row>
    <row r="5625" spans="9:11">
      <c r="I5625" s="72"/>
      <c r="J5625" s="72"/>
      <c r="K5625" s="72"/>
    </row>
    <row r="5626" spans="9:11">
      <c r="I5626" s="72"/>
      <c r="J5626" s="72"/>
      <c r="K5626" s="72"/>
    </row>
    <row r="5627" spans="9:11">
      <c r="I5627" s="72"/>
      <c r="J5627" s="72"/>
      <c r="K5627" s="72"/>
    </row>
    <row r="5628" spans="9:11">
      <c r="I5628" s="72"/>
      <c r="J5628" s="72"/>
      <c r="K5628" s="72"/>
    </row>
    <row r="5629" spans="9:11">
      <c r="I5629" s="72"/>
      <c r="J5629" s="72"/>
      <c r="K5629" s="72"/>
    </row>
    <row r="5630" spans="9:11">
      <c r="I5630" s="72"/>
      <c r="J5630" s="72"/>
      <c r="K5630" s="72"/>
    </row>
    <row r="5631" spans="9:11">
      <c r="I5631" s="72"/>
      <c r="J5631" s="72"/>
      <c r="K5631" s="72"/>
    </row>
    <row r="5632" spans="9:11">
      <c r="I5632" s="72"/>
      <c r="J5632" s="72"/>
      <c r="K5632" s="72"/>
    </row>
    <row r="5633" spans="9:11">
      <c r="I5633" s="72"/>
      <c r="J5633" s="72"/>
      <c r="K5633" s="72"/>
    </row>
    <row r="5634" spans="9:11">
      <c r="I5634" s="72"/>
      <c r="J5634" s="72"/>
      <c r="K5634" s="72"/>
    </row>
    <row r="5635" spans="9:11">
      <c r="I5635" s="72"/>
      <c r="J5635" s="72"/>
      <c r="K5635" s="72"/>
    </row>
    <row r="5636" spans="9:11">
      <c r="I5636" s="72"/>
      <c r="J5636" s="72"/>
      <c r="K5636" s="72"/>
    </row>
    <row r="5637" spans="9:11">
      <c r="I5637" s="72"/>
      <c r="J5637" s="72"/>
      <c r="K5637" s="72"/>
    </row>
    <row r="5638" spans="9:11">
      <c r="I5638" s="72"/>
      <c r="J5638" s="72"/>
      <c r="K5638" s="72"/>
    </row>
    <row r="5639" spans="9:11">
      <c r="I5639" s="72"/>
      <c r="J5639" s="72"/>
      <c r="K5639" s="72"/>
    </row>
    <row r="5640" spans="9:11">
      <c r="I5640" s="72"/>
      <c r="J5640" s="72"/>
      <c r="K5640" s="72"/>
    </row>
    <row r="5641" spans="9:11">
      <c r="I5641" s="72"/>
      <c r="J5641" s="72"/>
      <c r="K5641" s="72"/>
    </row>
    <row r="5642" spans="9:11">
      <c r="I5642" s="72"/>
      <c r="J5642" s="72"/>
      <c r="K5642" s="72"/>
    </row>
    <row r="5643" spans="9:11">
      <c r="I5643" s="72"/>
      <c r="J5643" s="72"/>
      <c r="K5643" s="72"/>
    </row>
    <row r="5644" spans="9:11">
      <c r="I5644" s="72"/>
      <c r="J5644" s="72"/>
      <c r="K5644" s="72"/>
    </row>
    <row r="5645" spans="9:11">
      <c r="I5645" s="72"/>
      <c r="J5645" s="72"/>
      <c r="K5645" s="72"/>
    </row>
    <row r="5646" spans="9:11">
      <c r="I5646" s="72"/>
      <c r="J5646" s="72"/>
      <c r="K5646" s="72"/>
    </row>
    <row r="5647" spans="9:11">
      <c r="I5647" s="72"/>
      <c r="J5647" s="72"/>
      <c r="K5647" s="72"/>
    </row>
    <row r="5648" spans="9:11">
      <c r="I5648" s="72"/>
      <c r="J5648" s="72"/>
      <c r="K5648" s="72"/>
    </row>
    <row r="5649" spans="9:11">
      <c r="I5649" s="72"/>
      <c r="J5649" s="72"/>
      <c r="K5649" s="72"/>
    </row>
    <row r="5650" spans="9:11">
      <c r="I5650" s="72"/>
      <c r="J5650" s="72"/>
      <c r="K5650" s="72"/>
    </row>
    <row r="5651" spans="9:11">
      <c r="I5651" s="72"/>
      <c r="J5651" s="72"/>
      <c r="K5651" s="72"/>
    </row>
    <row r="5652" spans="9:11">
      <c r="I5652" s="72"/>
      <c r="J5652" s="72"/>
      <c r="K5652" s="72"/>
    </row>
    <row r="5653" spans="9:11">
      <c r="I5653" s="72"/>
      <c r="J5653" s="72"/>
      <c r="K5653" s="72"/>
    </row>
    <row r="5654" spans="9:11">
      <c r="I5654" s="72"/>
      <c r="J5654" s="72"/>
      <c r="K5654" s="72"/>
    </row>
    <row r="5655" spans="9:11">
      <c r="I5655" s="72"/>
      <c r="J5655" s="72"/>
      <c r="K5655" s="72"/>
    </row>
    <row r="5656" spans="9:11">
      <c r="I5656" s="72"/>
      <c r="J5656" s="72"/>
      <c r="K5656" s="72"/>
    </row>
    <row r="5657" spans="9:11">
      <c r="I5657" s="72"/>
      <c r="J5657" s="72"/>
      <c r="K5657" s="72"/>
    </row>
    <row r="5658" spans="9:11">
      <c r="I5658" s="72"/>
      <c r="J5658" s="72"/>
      <c r="K5658" s="72"/>
    </row>
    <row r="5659" spans="9:11">
      <c r="I5659" s="72"/>
      <c r="J5659" s="72"/>
      <c r="K5659" s="72"/>
    </row>
    <row r="5660" spans="9:11">
      <c r="I5660" s="72"/>
      <c r="J5660" s="72"/>
      <c r="K5660" s="72"/>
    </row>
    <row r="5661" spans="9:11">
      <c r="I5661" s="72"/>
      <c r="J5661" s="72"/>
      <c r="K5661" s="72"/>
    </row>
    <row r="5662" spans="9:11">
      <c r="I5662" s="72"/>
      <c r="J5662" s="72"/>
      <c r="K5662" s="72"/>
    </row>
    <row r="5663" spans="9:11">
      <c r="I5663" s="72"/>
      <c r="J5663" s="72"/>
      <c r="K5663" s="72"/>
    </row>
    <row r="5664" spans="9:11">
      <c r="I5664" s="72"/>
      <c r="J5664" s="72"/>
      <c r="K5664" s="72"/>
    </row>
    <row r="5665" spans="9:11">
      <c r="I5665" s="72"/>
      <c r="J5665" s="72"/>
      <c r="K5665" s="72"/>
    </row>
    <row r="5666" spans="9:11">
      <c r="I5666" s="72"/>
      <c r="J5666" s="72"/>
      <c r="K5666" s="72"/>
    </row>
    <row r="5667" spans="9:11">
      <c r="I5667" s="72"/>
      <c r="J5667" s="72"/>
      <c r="K5667" s="72"/>
    </row>
    <row r="5668" spans="9:11">
      <c r="I5668" s="72"/>
      <c r="J5668" s="72"/>
      <c r="K5668" s="72"/>
    </row>
    <row r="5669" spans="9:11">
      <c r="I5669" s="72"/>
      <c r="J5669" s="72"/>
      <c r="K5669" s="72"/>
    </row>
    <row r="5670" spans="9:11">
      <c r="I5670" s="72"/>
      <c r="J5670" s="72"/>
      <c r="K5670" s="72"/>
    </row>
    <row r="5671" spans="9:11">
      <c r="I5671" s="72"/>
      <c r="J5671" s="72"/>
      <c r="K5671" s="72"/>
    </row>
    <row r="5672" spans="9:11">
      <c r="I5672" s="72"/>
      <c r="J5672" s="72"/>
      <c r="K5672" s="72"/>
    </row>
    <row r="5673" spans="9:11">
      <c r="I5673" s="72"/>
      <c r="J5673" s="72"/>
      <c r="K5673" s="72"/>
    </row>
    <row r="5674" spans="9:11">
      <c r="I5674" s="72"/>
      <c r="J5674" s="72"/>
      <c r="K5674" s="72"/>
    </row>
    <row r="5675" spans="9:11">
      <c r="I5675" s="72"/>
      <c r="J5675" s="72"/>
      <c r="K5675" s="72"/>
    </row>
    <row r="5676" spans="9:11">
      <c r="I5676" s="72"/>
      <c r="J5676" s="72"/>
      <c r="K5676" s="72"/>
    </row>
    <row r="5677" spans="9:11">
      <c r="I5677" s="72"/>
      <c r="J5677" s="72"/>
      <c r="K5677" s="72"/>
    </row>
    <row r="5678" spans="9:11">
      <c r="I5678" s="72"/>
      <c r="J5678" s="72"/>
      <c r="K5678" s="72"/>
    </row>
    <row r="5679" spans="9:11">
      <c r="I5679" s="72"/>
      <c r="J5679" s="72"/>
      <c r="K5679" s="72"/>
    </row>
    <row r="5680" spans="9:11">
      <c r="I5680" s="72"/>
      <c r="J5680" s="72"/>
      <c r="K5680" s="72"/>
    </row>
    <row r="5681" spans="9:11">
      <c r="I5681" s="72"/>
      <c r="J5681" s="72"/>
      <c r="K5681" s="72"/>
    </row>
    <row r="5682" spans="9:11">
      <c r="I5682" s="72"/>
      <c r="J5682" s="72"/>
      <c r="K5682" s="72"/>
    </row>
    <row r="5683" spans="9:11">
      <c r="I5683" s="72"/>
      <c r="J5683" s="72"/>
      <c r="K5683" s="72"/>
    </row>
    <row r="5684" spans="9:11">
      <c r="I5684" s="72"/>
      <c r="J5684" s="72"/>
      <c r="K5684" s="72"/>
    </row>
    <row r="5685" spans="9:11">
      <c r="I5685" s="72"/>
      <c r="J5685" s="72"/>
      <c r="K5685" s="72"/>
    </row>
    <row r="5686" spans="9:11">
      <c r="I5686" s="72"/>
      <c r="J5686" s="72"/>
      <c r="K5686" s="72"/>
    </row>
    <row r="5687" spans="9:11">
      <c r="I5687" s="72"/>
      <c r="J5687" s="72"/>
      <c r="K5687" s="72"/>
    </row>
    <row r="5688" spans="9:11">
      <c r="I5688" s="72"/>
      <c r="J5688" s="72"/>
      <c r="K5688" s="72"/>
    </row>
    <row r="5689" spans="9:11">
      <c r="I5689" s="72"/>
      <c r="J5689" s="72"/>
      <c r="K5689" s="72"/>
    </row>
    <row r="5690" spans="9:11">
      <c r="I5690" s="72"/>
      <c r="J5690" s="72"/>
      <c r="K5690" s="72"/>
    </row>
    <row r="5691" spans="9:11">
      <c r="I5691" s="72"/>
      <c r="J5691" s="72"/>
      <c r="K5691" s="72"/>
    </row>
    <row r="5692" spans="9:11">
      <c r="I5692" s="72"/>
      <c r="J5692" s="72"/>
      <c r="K5692" s="72"/>
    </row>
    <row r="5693" spans="9:11">
      <c r="I5693" s="72"/>
      <c r="J5693" s="72"/>
      <c r="K5693" s="72"/>
    </row>
    <row r="5694" spans="9:11">
      <c r="I5694" s="72"/>
      <c r="J5694" s="72"/>
      <c r="K5694" s="72"/>
    </row>
    <row r="5695" spans="9:11">
      <c r="I5695" s="72"/>
      <c r="J5695" s="72"/>
      <c r="K5695" s="72"/>
    </row>
    <row r="5696" spans="9:11">
      <c r="I5696" s="72"/>
      <c r="J5696" s="72"/>
      <c r="K5696" s="72"/>
    </row>
    <row r="5697" spans="9:11">
      <c r="I5697" s="72"/>
      <c r="J5697" s="72"/>
      <c r="K5697" s="72"/>
    </row>
    <row r="5698" spans="9:11">
      <c r="I5698" s="72"/>
      <c r="J5698" s="72"/>
      <c r="K5698" s="72"/>
    </row>
    <row r="5699" spans="9:11">
      <c r="I5699" s="72"/>
      <c r="J5699" s="72"/>
      <c r="K5699" s="72"/>
    </row>
    <row r="5700" spans="9:11">
      <c r="I5700" s="72"/>
      <c r="J5700" s="72"/>
      <c r="K5700" s="72"/>
    </row>
    <row r="5701" spans="9:11">
      <c r="I5701" s="72"/>
      <c r="J5701" s="72"/>
      <c r="K5701" s="72"/>
    </row>
    <row r="5702" spans="9:11">
      <c r="I5702" s="72"/>
      <c r="J5702" s="72"/>
      <c r="K5702" s="72"/>
    </row>
    <row r="5703" spans="9:11">
      <c r="I5703" s="72"/>
      <c r="J5703" s="72"/>
      <c r="K5703" s="72"/>
    </row>
    <row r="5704" spans="9:11">
      <c r="I5704" s="72"/>
      <c r="J5704" s="72"/>
      <c r="K5704" s="72"/>
    </row>
    <row r="5705" spans="9:11">
      <c r="I5705" s="72"/>
      <c r="J5705" s="72"/>
      <c r="K5705" s="72"/>
    </row>
    <row r="5706" spans="9:11">
      <c r="I5706" s="72"/>
      <c r="J5706" s="72"/>
      <c r="K5706" s="72"/>
    </row>
    <row r="5707" spans="9:11">
      <c r="I5707" s="72"/>
      <c r="J5707" s="72"/>
      <c r="K5707" s="72"/>
    </row>
    <row r="5708" spans="9:11">
      <c r="I5708" s="72"/>
      <c r="J5708" s="72"/>
      <c r="K5708" s="72"/>
    </row>
    <row r="5709" spans="9:11">
      <c r="I5709" s="72"/>
      <c r="J5709" s="72"/>
      <c r="K5709" s="72"/>
    </row>
    <row r="5710" spans="9:11">
      <c r="I5710" s="72"/>
      <c r="J5710" s="72"/>
      <c r="K5710" s="72"/>
    </row>
    <row r="5711" spans="9:11">
      <c r="I5711" s="72"/>
      <c r="J5711" s="72"/>
      <c r="K5711" s="72"/>
    </row>
    <row r="5712" spans="9:11">
      <c r="I5712" s="72"/>
      <c r="J5712" s="72"/>
      <c r="K5712" s="72"/>
    </row>
    <row r="5713" spans="9:11">
      <c r="I5713" s="72"/>
      <c r="J5713" s="72"/>
      <c r="K5713" s="72"/>
    </row>
    <row r="5714" spans="9:11">
      <c r="I5714" s="72"/>
      <c r="J5714" s="72"/>
      <c r="K5714" s="72"/>
    </row>
    <row r="5715" spans="9:11">
      <c r="I5715" s="72"/>
      <c r="J5715" s="72"/>
      <c r="K5715" s="72"/>
    </row>
    <row r="5716" spans="9:11">
      <c r="I5716" s="72"/>
      <c r="J5716" s="72"/>
      <c r="K5716" s="72"/>
    </row>
    <row r="5717" spans="9:11">
      <c r="I5717" s="72"/>
      <c r="J5717" s="72"/>
      <c r="K5717" s="72"/>
    </row>
    <row r="5718" spans="9:11">
      <c r="I5718" s="72"/>
      <c r="J5718" s="72"/>
      <c r="K5718" s="72"/>
    </row>
    <row r="5719" spans="9:11">
      <c r="I5719" s="72"/>
      <c r="J5719" s="72"/>
      <c r="K5719" s="72"/>
    </row>
    <row r="5720" spans="9:11">
      <c r="I5720" s="72"/>
      <c r="J5720" s="72"/>
      <c r="K5720" s="72"/>
    </row>
    <row r="5721" spans="9:11">
      <c r="I5721" s="72"/>
      <c r="J5721" s="72"/>
      <c r="K5721" s="72"/>
    </row>
    <row r="5722" spans="9:11">
      <c r="I5722" s="72"/>
      <c r="J5722" s="72"/>
      <c r="K5722" s="72"/>
    </row>
    <row r="5723" spans="9:11">
      <c r="I5723" s="72"/>
      <c r="J5723" s="72"/>
      <c r="K5723" s="72"/>
    </row>
    <row r="5724" spans="9:11">
      <c r="I5724" s="72"/>
      <c r="J5724" s="72"/>
      <c r="K5724" s="72"/>
    </row>
    <row r="5725" spans="9:11">
      <c r="I5725" s="72"/>
      <c r="J5725" s="72"/>
      <c r="K5725" s="72"/>
    </row>
    <row r="5726" spans="9:11">
      <c r="I5726" s="72"/>
      <c r="J5726" s="72"/>
      <c r="K5726" s="72"/>
    </row>
    <row r="5727" spans="9:11">
      <c r="I5727" s="72"/>
      <c r="J5727" s="72"/>
      <c r="K5727" s="72"/>
    </row>
    <row r="5728" spans="9:11">
      <c r="I5728" s="72"/>
      <c r="J5728" s="72"/>
      <c r="K5728" s="72"/>
    </row>
    <row r="5729" spans="9:11">
      <c r="I5729" s="72"/>
      <c r="J5729" s="72"/>
      <c r="K5729" s="72"/>
    </row>
    <row r="5730" spans="9:11">
      <c r="I5730" s="72"/>
      <c r="J5730" s="72"/>
      <c r="K5730" s="72"/>
    </row>
    <row r="5731" spans="9:11">
      <c r="I5731" s="72"/>
      <c r="J5731" s="72"/>
      <c r="K5731" s="72"/>
    </row>
    <row r="5732" spans="9:11">
      <c r="I5732" s="72"/>
      <c r="J5732" s="72"/>
      <c r="K5732" s="72"/>
    </row>
    <row r="5733" spans="9:11">
      <c r="I5733" s="72"/>
      <c r="J5733" s="72"/>
      <c r="K5733" s="72"/>
    </row>
    <row r="5734" spans="9:11">
      <c r="I5734" s="72"/>
      <c r="J5734" s="72"/>
      <c r="K5734" s="72"/>
    </row>
    <row r="5735" spans="9:11">
      <c r="I5735" s="72"/>
      <c r="J5735" s="72"/>
      <c r="K5735" s="72"/>
    </row>
    <row r="5736" spans="9:11">
      <c r="I5736" s="72"/>
      <c r="J5736" s="72"/>
      <c r="K5736" s="72"/>
    </row>
    <row r="5737" spans="9:11">
      <c r="I5737" s="72"/>
      <c r="J5737" s="72"/>
      <c r="K5737" s="72"/>
    </row>
    <row r="5738" spans="9:11">
      <c r="I5738" s="72"/>
      <c r="J5738" s="72"/>
      <c r="K5738" s="72"/>
    </row>
    <row r="5739" spans="9:11">
      <c r="I5739" s="72"/>
      <c r="J5739" s="72"/>
      <c r="K5739" s="72"/>
    </row>
    <row r="5740" spans="9:11">
      <c r="I5740" s="72"/>
      <c r="J5740" s="72"/>
      <c r="K5740" s="72"/>
    </row>
    <row r="5741" spans="9:11">
      <c r="I5741" s="72"/>
      <c r="J5741" s="72"/>
      <c r="K5741" s="72"/>
    </row>
    <row r="5742" spans="9:11">
      <c r="I5742" s="72"/>
      <c r="J5742" s="72"/>
      <c r="K5742" s="72"/>
    </row>
    <row r="5743" spans="9:11">
      <c r="I5743" s="72"/>
      <c r="J5743" s="72"/>
      <c r="K5743" s="72"/>
    </row>
    <row r="5744" spans="9:11">
      <c r="I5744" s="72"/>
      <c r="J5744" s="72"/>
      <c r="K5744" s="72"/>
    </row>
    <row r="5745" spans="9:11">
      <c r="I5745" s="72"/>
      <c r="J5745" s="72"/>
      <c r="K5745" s="72"/>
    </row>
    <row r="5746" spans="9:11">
      <c r="I5746" s="72"/>
      <c r="J5746" s="72"/>
      <c r="K5746" s="72"/>
    </row>
    <row r="5747" spans="9:11">
      <c r="I5747" s="72"/>
      <c r="J5747" s="72"/>
      <c r="K5747" s="72"/>
    </row>
    <row r="5748" spans="9:11">
      <c r="I5748" s="72"/>
      <c r="J5748" s="72"/>
      <c r="K5748" s="72"/>
    </row>
    <row r="5749" spans="9:11">
      <c r="I5749" s="72"/>
      <c r="J5749" s="72"/>
      <c r="K5749" s="72"/>
    </row>
    <row r="5750" spans="9:11">
      <c r="I5750" s="72"/>
      <c r="J5750" s="72"/>
      <c r="K5750" s="72"/>
    </row>
    <row r="5751" spans="9:11">
      <c r="I5751" s="72"/>
      <c r="J5751" s="72"/>
      <c r="K5751" s="72"/>
    </row>
    <row r="5752" spans="9:11">
      <c r="I5752" s="72"/>
      <c r="J5752" s="72"/>
      <c r="K5752" s="72"/>
    </row>
    <row r="5753" spans="9:11">
      <c r="I5753" s="72"/>
      <c r="J5753" s="72"/>
      <c r="K5753" s="72"/>
    </row>
    <row r="5754" spans="9:11">
      <c r="I5754" s="72"/>
      <c r="J5754" s="72"/>
      <c r="K5754" s="72"/>
    </row>
    <row r="5755" spans="9:11">
      <c r="I5755" s="72"/>
      <c r="J5755" s="72"/>
      <c r="K5755" s="72"/>
    </row>
    <row r="5756" spans="9:11">
      <c r="I5756" s="72"/>
      <c r="J5756" s="72"/>
      <c r="K5756" s="72"/>
    </row>
    <row r="5757" spans="9:11">
      <c r="I5757" s="72"/>
      <c r="J5757" s="72"/>
      <c r="K5757" s="72"/>
    </row>
    <row r="5758" spans="9:11">
      <c r="I5758" s="72"/>
      <c r="J5758" s="72"/>
      <c r="K5758" s="72"/>
    </row>
    <row r="5759" spans="9:11">
      <c r="I5759" s="72"/>
      <c r="J5759" s="72"/>
      <c r="K5759" s="72"/>
    </row>
    <row r="5760" spans="9:11">
      <c r="I5760" s="72"/>
      <c r="J5760" s="72"/>
      <c r="K5760" s="72"/>
    </row>
    <row r="5761" spans="9:11">
      <c r="I5761" s="72"/>
      <c r="J5761" s="72"/>
      <c r="K5761" s="72"/>
    </row>
    <row r="5762" spans="9:11">
      <c r="I5762" s="72"/>
      <c r="J5762" s="72"/>
      <c r="K5762" s="72"/>
    </row>
    <row r="5763" spans="9:11">
      <c r="I5763" s="72"/>
      <c r="J5763" s="72"/>
      <c r="K5763" s="72"/>
    </row>
    <row r="5764" spans="9:11">
      <c r="I5764" s="72"/>
      <c r="J5764" s="72"/>
      <c r="K5764" s="72"/>
    </row>
    <row r="5765" spans="9:11">
      <c r="I5765" s="72"/>
      <c r="J5765" s="72"/>
      <c r="K5765" s="72"/>
    </row>
    <row r="5766" spans="9:11">
      <c r="I5766" s="72"/>
      <c r="J5766" s="72"/>
      <c r="K5766" s="72"/>
    </row>
    <row r="5767" spans="9:11">
      <c r="I5767" s="72"/>
      <c r="J5767" s="72"/>
      <c r="K5767" s="72"/>
    </row>
    <row r="5768" spans="9:11">
      <c r="I5768" s="72"/>
      <c r="J5768" s="72"/>
      <c r="K5768" s="72"/>
    </row>
    <row r="5769" spans="9:11">
      <c r="I5769" s="72"/>
      <c r="J5769" s="72"/>
      <c r="K5769" s="72"/>
    </row>
    <row r="5770" spans="9:11">
      <c r="I5770" s="72"/>
      <c r="J5770" s="72"/>
      <c r="K5770" s="72"/>
    </row>
    <row r="5771" spans="9:11">
      <c r="I5771" s="72"/>
      <c r="J5771" s="72"/>
      <c r="K5771" s="72"/>
    </row>
    <row r="5772" spans="9:11">
      <c r="I5772" s="72"/>
      <c r="J5772" s="72"/>
      <c r="K5772" s="72"/>
    </row>
    <row r="5773" spans="9:11">
      <c r="I5773" s="72"/>
      <c r="J5773" s="72"/>
      <c r="K5773" s="72"/>
    </row>
    <row r="5774" spans="9:11">
      <c r="I5774" s="72"/>
      <c r="J5774" s="72"/>
      <c r="K5774" s="72"/>
    </row>
    <row r="5775" spans="9:11">
      <c r="I5775" s="72"/>
      <c r="J5775" s="72"/>
      <c r="K5775" s="72"/>
    </row>
    <row r="5776" spans="9:11">
      <c r="I5776" s="72"/>
      <c r="J5776" s="72"/>
      <c r="K5776" s="72"/>
    </row>
    <row r="5777" spans="9:11">
      <c r="I5777" s="72"/>
      <c r="J5777" s="72"/>
      <c r="K5777" s="72"/>
    </row>
    <row r="5778" spans="9:11">
      <c r="I5778" s="72"/>
      <c r="J5778" s="72"/>
      <c r="K5778" s="72"/>
    </row>
    <row r="5779" spans="9:11">
      <c r="I5779" s="72"/>
      <c r="J5779" s="72"/>
      <c r="K5779" s="72"/>
    </row>
    <row r="5780" spans="9:11">
      <c r="I5780" s="72"/>
      <c r="J5780" s="72"/>
      <c r="K5780" s="72"/>
    </row>
    <row r="5781" spans="9:11">
      <c r="I5781" s="72"/>
      <c r="J5781" s="72"/>
      <c r="K5781" s="72"/>
    </row>
    <row r="5782" spans="9:11">
      <c r="I5782" s="72"/>
      <c r="J5782" s="72"/>
      <c r="K5782" s="72"/>
    </row>
    <row r="5783" spans="9:11">
      <c r="I5783" s="72"/>
      <c r="J5783" s="72"/>
      <c r="K5783" s="72"/>
    </row>
    <row r="5784" spans="9:11">
      <c r="I5784" s="72"/>
      <c r="J5784" s="72"/>
      <c r="K5784" s="72"/>
    </row>
    <row r="5785" spans="9:11">
      <c r="I5785" s="72"/>
      <c r="J5785" s="72"/>
      <c r="K5785" s="72"/>
    </row>
    <row r="5786" spans="9:11">
      <c r="I5786" s="72"/>
      <c r="J5786" s="72"/>
      <c r="K5786" s="72"/>
    </row>
    <row r="5787" spans="9:11">
      <c r="I5787" s="72"/>
      <c r="J5787" s="72"/>
      <c r="K5787" s="72"/>
    </row>
    <row r="5788" spans="9:11">
      <c r="I5788" s="72"/>
      <c r="J5788" s="72"/>
      <c r="K5788" s="72"/>
    </row>
    <row r="5789" spans="9:11">
      <c r="I5789" s="72"/>
      <c r="J5789" s="72"/>
      <c r="K5789" s="72"/>
    </row>
    <row r="5790" spans="9:11">
      <c r="I5790" s="72"/>
      <c r="J5790" s="72"/>
      <c r="K5790" s="72"/>
    </row>
    <row r="5791" spans="9:11">
      <c r="I5791" s="72"/>
      <c r="J5791" s="72"/>
      <c r="K5791" s="72"/>
    </row>
    <row r="5792" spans="9:11">
      <c r="I5792" s="72"/>
      <c r="J5792" s="72"/>
      <c r="K5792" s="72"/>
    </row>
    <row r="5793" spans="9:11">
      <c r="I5793" s="72"/>
      <c r="J5793" s="72"/>
      <c r="K5793" s="72"/>
    </row>
    <row r="5794" spans="9:11">
      <c r="I5794" s="72"/>
      <c r="J5794" s="72"/>
      <c r="K5794" s="72"/>
    </row>
    <row r="5795" spans="9:11">
      <c r="I5795" s="72"/>
      <c r="J5795" s="72"/>
      <c r="K5795" s="72"/>
    </row>
    <row r="5796" spans="9:11">
      <c r="I5796" s="72"/>
      <c r="J5796" s="72"/>
      <c r="K5796" s="72"/>
    </row>
    <row r="5797" spans="9:11">
      <c r="I5797" s="72"/>
      <c r="J5797" s="72"/>
      <c r="K5797" s="72"/>
    </row>
    <row r="5798" spans="9:11">
      <c r="I5798" s="72"/>
      <c r="J5798" s="72"/>
      <c r="K5798" s="72"/>
    </row>
    <row r="5799" spans="9:11">
      <c r="I5799" s="72"/>
      <c r="J5799" s="72"/>
      <c r="K5799" s="72"/>
    </row>
    <row r="5800" spans="9:11">
      <c r="I5800" s="72"/>
      <c r="J5800" s="72"/>
      <c r="K5800" s="72"/>
    </row>
    <row r="5801" spans="9:11">
      <c r="I5801" s="72"/>
      <c r="J5801" s="72"/>
      <c r="K5801" s="72"/>
    </row>
    <row r="5802" spans="9:11">
      <c r="I5802" s="72"/>
      <c r="J5802" s="72"/>
      <c r="K5802" s="72"/>
    </row>
    <row r="5803" spans="9:11">
      <c r="I5803" s="72"/>
      <c r="J5803" s="72"/>
      <c r="K5803" s="72"/>
    </row>
    <row r="5804" spans="9:11">
      <c r="I5804" s="72"/>
      <c r="J5804" s="72"/>
      <c r="K5804" s="72"/>
    </row>
    <row r="5805" spans="9:11">
      <c r="I5805" s="72"/>
      <c r="J5805" s="72"/>
      <c r="K5805" s="72"/>
    </row>
    <row r="5806" spans="9:11">
      <c r="I5806" s="72"/>
      <c r="J5806" s="72"/>
      <c r="K5806" s="72"/>
    </row>
    <row r="5807" spans="9:11">
      <c r="I5807" s="72"/>
      <c r="J5807" s="72"/>
      <c r="K5807" s="72"/>
    </row>
    <row r="5808" spans="9:11">
      <c r="I5808" s="72"/>
      <c r="J5808" s="72"/>
      <c r="K5808" s="72"/>
    </row>
    <row r="5809" spans="9:11">
      <c r="I5809" s="72"/>
      <c r="J5809" s="72"/>
      <c r="K5809" s="72"/>
    </row>
    <row r="5810" spans="9:11">
      <c r="I5810" s="72"/>
      <c r="J5810" s="72"/>
      <c r="K5810" s="72"/>
    </row>
    <row r="5811" spans="9:11">
      <c r="I5811" s="72"/>
      <c r="J5811" s="72"/>
      <c r="K5811" s="72"/>
    </row>
    <row r="5812" spans="9:11">
      <c r="I5812" s="72"/>
      <c r="J5812" s="72"/>
      <c r="K5812" s="72"/>
    </row>
    <row r="5813" spans="9:11">
      <c r="I5813" s="72"/>
      <c r="J5813" s="72"/>
      <c r="K5813" s="72"/>
    </row>
    <row r="5814" spans="9:11">
      <c r="I5814" s="72"/>
      <c r="J5814" s="72"/>
      <c r="K5814" s="72"/>
    </row>
    <row r="5815" spans="9:11">
      <c r="I5815" s="72"/>
      <c r="J5815" s="72"/>
      <c r="K5815" s="72"/>
    </row>
    <row r="5816" spans="9:11">
      <c r="I5816" s="72"/>
      <c r="J5816" s="72"/>
      <c r="K5816" s="72"/>
    </row>
    <row r="5817" spans="9:11">
      <c r="I5817" s="72"/>
      <c r="J5817" s="72"/>
      <c r="K5817" s="72"/>
    </row>
    <row r="5818" spans="9:11">
      <c r="I5818" s="72"/>
      <c r="J5818" s="72"/>
      <c r="K5818" s="72"/>
    </row>
    <row r="5819" spans="9:11">
      <c r="I5819" s="72"/>
      <c r="J5819" s="72"/>
      <c r="K5819" s="72"/>
    </row>
    <row r="5820" spans="9:11">
      <c r="I5820" s="72"/>
      <c r="J5820" s="72"/>
      <c r="K5820" s="72"/>
    </row>
    <row r="5821" spans="9:11">
      <c r="I5821" s="72"/>
      <c r="J5821" s="72"/>
      <c r="K5821" s="72"/>
    </row>
    <row r="5822" spans="9:11">
      <c r="I5822" s="72"/>
      <c r="J5822" s="72"/>
      <c r="K5822" s="72"/>
    </row>
    <row r="5823" spans="9:11">
      <c r="I5823" s="72"/>
      <c r="J5823" s="72"/>
      <c r="K5823" s="72"/>
    </row>
    <row r="5824" spans="9:11">
      <c r="I5824" s="72"/>
      <c r="J5824" s="72"/>
      <c r="K5824" s="72"/>
    </row>
    <row r="5825" spans="9:11">
      <c r="I5825" s="72"/>
      <c r="J5825" s="72"/>
      <c r="K5825" s="72"/>
    </row>
    <row r="5826" spans="9:11">
      <c r="I5826" s="72"/>
      <c r="J5826" s="72"/>
      <c r="K5826" s="72"/>
    </row>
    <row r="5827" spans="9:11">
      <c r="I5827" s="72"/>
      <c r="J5827" s="72"/>
      <c r="K5827" s="72"/>
    </row>
    <row r="5828" spans="9:11">
      <c r="I5828" s="72"/>
      <c r="J5828" s="72"/>
      <c r="K5828" s="72"/>
    </row>
    <row r="5829" spans="9:11">
      <c r="I5829" s="72"/>
      <c r="J5829" s="72"/>
      <c r="K5829" s="72"/>
    </row>
    <row r="5830" spans="9:11">
      <c r="I5830" s="72"/>
      <c r="J5830" s="72"/>
      <c r="K5830" s="72"/>
    </row>
    <row r="5831" spans="9:11">
      <c r="I5831" s="72"/>
      <c r="J5831" s="72"/>
      <c r="K5831" s="72"/>
    </row>
    <row r="5832" spans="9:11">
      <c r="I5832" s="72"/>
      <c r="J5832" s="72"/>
      <c r="K5832" s="72"/>
    </row>
    <row r="5833" spans="9:11">
      <c r="I5833" s="72"/>
      <c r="J5833" s="72"/>
      <c r="K5833" s="72"/>
    </row>
    <row r="5834" spans="9:11">
      <c r="I5834" s="72"/>
      <c r="J5834" s="72"/>
      <c r="K5834" s="72"/>
    </row>
    <row r="5835" spans="9:11">
      <c r="I5835" s="72"/>
      <c r="J5835" s="72"/>
      <c r="K5835" s="72"/>
    </row>
    <row r="5836" spans="9:11">
      <c r="I5836" s="72"/>
      <c r="J5836" s="72"/>
      <c r="K5836" s="72"/>
    </row>
    <row r="5837" spans="9:11">
      <c r="I5837" s="72"/>
      <c r="J5837" s="72"/>
      <c r="K5837" s="72"/>
    </row>
    <row r="5838" spans="9:11">
      <c r="I5838" s="72"/>
      <c r="J5838" s="72"/>
      <c r="K5838" s="72"/>
    </row>
    <row r="5839" spans="9:11">
      <c r="I5839" s="72"/>
      <c r="J5839" s="72"/>
      <c r="K5839" s="72"/>
    </row>
    <row r="5840" spans="9:11">
      <c r="I5840" s="72"/>
      <c r="J5840" s="72"/>
      <c r="K5840" s="72"/>
    </row>
    <row r="5841" spans="9:11">
      <c r="I5841" s="72"/>
      <c r="J5841" s="72"/>
      <c r="K5841" s="72"/>
    </row>
    <row r="5842" spans="9:11">
      <c r="I5842" s="72"/>
      <c r="J5842" s="72"/>
      <c r="K5842" s="72"/>
    </row>
    <row r="5843" spans="9:11">
      <c r="I5843" s="72"/>
      <c r="J5843" s="72"/>
      <c r="K5843" s="72"/>
    </row>
    <row r="5844" spans="9:11">
      <c r="I5844" s="72"/>
      <c r="J5844" s="72"/>
      <c r="K5844" s="72"/>
    </row>
    <row r="5845" spans="9:11">
      <c r="I5845" s="72"/>
      <c r="J5845" s="72"/>
      <c r="K5845" s="72"/>
    </row>
    <row r="5846" spans="9:11">
      <c r="I5846" s="72"/>
      <c r="J5846" s="72"/>
      <c r="K5846" s="72"/>
    </row>
    <row r="5847" spans="9:11">
      <c r="I5847" s="72"/>
      <c r="J5847" s="72"/>
      <c r="K5847" s="72"/>
    </row>
    <row r="5848" spans="9:11">
      <c r="I5848" s="72"/>
      <c r="J5848" s="72"/>
      <c r="K5848" s="72"/>
    </row>
    <row r="5849" spans="9:11">
      <c r="I5849" s="72"/>
      <c r="J5849" s="72"/>
      <c r="K5849" s="72"/>
    </row>
    <row r="5850" spans="9:11">
      <c r="I5850" s="72"/>
      <c r="J5850" s="72"/>
      <c r="K5850" s="72"/>
    </row>
    <row r="5851" spans="9:11">
      <c r="I5851" s="72"/>
      <c r="J5851" s="72"/>
      <c r="K5851" s="72"/>
    </row>
    <row r="5852" spans="9:11">
      <c r="I5852" s="72"/>
      <c r="J5852" s="72"/>
      <c r="K5852" s="72"/>
    </row>
    <row r="5853" spans="9:11">
      <c r="I5853" s="72"/>
      <c r="J5853" s="72"/>
      <c r="K5853" s="72"/>
    </row>
    <row r="5854" spans="9:11">
      <c r="I5854" s="72"/>
      <c r="J5854" s="72"/>
      <c r="K5854" s="72"/>
    </row>
    <row r="5855" spans="9:11">
      <c r="I5855" s="72"/>
      <c r="J5855" s="72"/>
      <c r="K5855" s="72"/>
    </row>
    <row r="5856" spans="9:11">
      <c r="I5856" s="72"/>
      <c r="J5856" s="72"/>
      <c r="K5856" s="72"/>
    </row>
    <row r="5857" spans="9:11">
      <c r="I5857" s="72"/>
      <c r="J5857" s="72"/>
      <c r="K5857" s="72"/>
    </row>
    <row r="5858" spans="9:11">
      <c r="I5858" s="72"/>
      <c r="J5858" s="72"/>
      <c r="K5858" s="72"/>
    </row>
    <row r="5859" spans="9:11">
      <c r="I5859" s="72"/>
      <c r="J5859" s="72"/>
      <c r="K5859" s="72"/>
    </row>
    <row r="5860" spans="9:11">
      <c r="I5860" s="72"/>
      <c r="J5860" s="72"/>
      <c r="K5860" s="72"/>
    </row>
    <row r="5861" spans="9:11">
      <c r="I5861" s="72"/>
      <c r="J5861" s="72"/>
      <c r="K5861" s="72"/>
    </row>
    <row r="5862" spans="9:11">
      <c r="I5862" s="72"/>
      <c r="J5862" s="72"/>
      <c r="K5862" s="72"/>
    </row>
    <row r="5863" spans="9:11">
      <c r="I5863" s="72"/>
      <c r="J5863" s="72"/>
      <c r="K5863" s="72"/>
    </row>
    <row r="5864" spans="9:11">
      <c r="I5864" s="72"/>
      <c r="J5864" s="72"/>
      <c r="K5864" s="72"/>
    </row>
    <row r="5865" spans="9:11">
      <c r="I5865" s="72"/>
      <c r="J5865" s="72"/>
      <c r="K5865" s="72"/>
    </row>
    <row r="5866" spans="9:11">
      <c r="I5866" s="72"/>
      <c r="J5866" s="72"/>
      <c r="K5866" s="72"/>
    </row>
    <row r="5867" spans="9:11">
      <c r="I5867" s="72"/>
      <c r="J5867" s="72"/>
      <c r="K5867" s="72"/>
    </row>
    <row r="5868" spans="9:11">
      <c r="I5868" s="72"/>
      <c r="J5868" s="72"/>
      <c r="K5868" s="72"/>
    </row>
    <row r="5869" spans="9:11">
      <c r="I5869" s="72"/>
      <c r="J5869" s="72"/>
      <c r="K5869" s="72"/>
    </row>
    <row r="5870" spans="9:11">
      <c r="I5870" s="72"/>
      <c r="J5870" s="72"/>
      <c r="K5870" s="72"/>
    </row>
    <row r="5871" spans="9:11">
      <c r="I5871" s="72"/>
      <c r="J5871" s="72"/>
      <c r="K5871" s="72"/>
    </row>
    <row r="5872" spans="9:11">
      <c r="I5872" s="72"/>
      <c r="J5872" s="72"/>
      <c r="K5872" s="72"/>
    </row>
    <row r="5873" spans="9:11">
      <c r="I5873" s="72"/>
      <c r="J5873" s="72"/>
      <c r="K5873" s="72"/>
    </row>
    <row r="5874" spans="9:11">
      <c r="I5874" s="72"/>
      <c r="J5874" s="72"/>
      <c r="K5874" s="72"/>
    </row>
    <row r="5875" spans="9:11">
      <c r="I5875" s="72"/>
      <c r="J5875" s="72"/>
      <c r="K5875" s="72"/>
    </row>
    <row r="5876" spans="9:11">
      <c r="I5876" s="72"/>
      <c r="J5876" s="72"/>
      <c r="K5876" s="72"/>
    </row>
    <row r="5877" spans="9:11">
      <c r="I5877" s="72"/>
      <c r="J5877" s="72"/>
      <c r="K5877" s="72"/>
    </row>
    <row r="5878" spans="9:11">
      <c r="I5878" s="72"/>
      <c r="J5878" s="72"/>
      <c r="K5878" s="72"/>
    </row>
    <row r="5879" spans="9:11">
      <c r="I5879" s="72"/>
      <c r="J5879" s="72"/>
      <c r="K5879" s="72"/>
    </row>
    <row r="5880" spans="9:11">
      <c r="I5880" s="72"/>
      <c r="J5880" s="72"/>
      <c r="K5880" s="72"/>
    </row>
    <row r="5881" spans="9:11">
      <c r="I5881" s="72"/>
      <c r="J5881" s="72"/>
      <c r="K5881" s="72"/>
    </row>
    <row r="5882" spans="9:11">
      <c r="I5882" s="72"/>
      <c r="J5882" s="72"/>
      <c r="K5882" s="72"/>
    </row>
    <row r="5883" spans="9:11">
      <c r="I5883" s="72"/>
      <c r="J5883" s="72"/>
      <c r="K5883" s="72"/>
    </row>
    <row r="5884" spans="9:11">
      <c r="I5884" s="72"/>
      <c r="J5884" s="72"/>
      <c r="K5884" s="72"/>
    </row>
    <row r="5885" spans="9:11">
      <c r="I5885" s="72"/>
      <c r="J5885" s="72"/>
      <c r="K5885" s="72"/>
    </row>
    <row r="5886" spans="9:11">
      <c r="I5886" s="72"/>
      <c r="J5886" s="72"/>
      <c r="K5886" s="72"/>
    </row>
    <row r="5887" spans="9:11">
      <c r="I5887" s="72"/>
      <c r="J5887" s="72"/>
      <c r="K5887" s="72"/>
    </row>
    <row r="5888" spans="9:11">
      <c r="I5888" s="72"/>
      <c r="J5888" s="72"/>
      <c r="K5888" s="72"/>
    </row>
    <row r="5889" spans="9:11">
      <c r="I5889" s="72"/>
      <c r="J5889" s="72"/>
      <c r="K5889" s="72"/>
    </row>
    <row r="5890" spans="9:11">
      <c r="I5890" s="72"/>
      <c r="J5890" s="72"/>
      <c r="K5890" s="72"/>
    </row>
    <row r="5891" spans="9:11">
      <c r="I5891" s="72"/>
      <c r="J5891" s="72"/>
      <c r="K5891" s="72"/>
    </row>
    <row r="5892" spans="9:11">
      <c r="I5892" s="72"/>
      <c r="J5892" s="72"/>
      <c r="K5892" s="72"/>
    </row>
    <row r="5893" spans="9:11">
      <c r="I5893" s="72"/>
      <c r="J5893" s="72"/>
      <c r="K5893" s="72"/>
    </row>
    <row r="5894" spans="9:11">
      <c r="I5894" s="72"/>
      <c r="J5894" s="72"/>
      <c r="K5894" s="72"/>
    </row>
    <row r="5895" spans="9:11">
      <c r="I5895" s="72"/>
      <c r="J5895" s="72"/>
      <c r="K5895" s="72"/>
    </row>
    <row r="5896" spans="9:11">
      <c r="I5896" s="72"/>
      <c r="J5896" s="72"/>
      <c r="K5896" s="72"/>
    </row>
    <row r="5897" spans="9:11">
      <c r="I5897" s="72"/>
      <c r="J5897" s="72"/>
      <c r="K5897" s="72"/>
    </row>
    <row r="5898" spans="9:11">
      <c r="I5898" s="72"/>
      <c r="J5898" s="72"/>
      <c r="K5898" s="72"/>
    </row>
    <row r="5899" spans="9:11">
      <c r="I5899" s="72"/>
      <c r="J5899" s="72"/>
      <c r="K5899" s="72"/>
    </row>
    <row r="5900" spans="9:11">
      <c r="I5900" s="72"/>
      <c r="J5900" s="72"/>
      <c r="K5900" s="72"/>
    </row>
    <row r="5901" spans="9:11">
      <c r="I5901" s="72"/>
      <c r="J5901" s="72"/>
      <c r="K5901" s="72"/>
    </row>
    <row r="5902" spans="9:11">
      <c r="I5902" s="72"/>
      <c r="J5902" s="72"/>
      <c r="K5902" s="72"/>
    </row>
    <row r="5903" spans="9:11">
      <c r="I5903" s="72"/>
      <c r="J5903" s="72"/>
      <c r="K5903" s="72"/>
    </row>
    <row r="5904" spans="9:11">
      <c r="I5904" s="72"/>
      <c r="J5904" s="72"/>
      <c r="K5904" s="72"/>
    </row>
    <row r="5905" spans="9:11">
      <c r="I5905" s="72"/>
      <c r="J5905" s="72"/>
      <c r="K5905" s="72"/>
    </row>
    <row r="5906" spans="9:11">
      <c r="I5906" s="72"/>
      <c r="J5906" s="72"/>
      <c r="K5906" s="72"/>
    </row>
    <row r="5907" spans="9:11">
      <c r="I5907" s="72"/>
      <c r="J5907" s="72"/>
      <c r="K5907" s="72"/>
    </row>
    <row r="5908" spans="9:11">
      <c r="I5908" s="72"/>
      <c r="J5908" s="72"/>
      <c r="K5908" s="72"/>
    </row>
    <row r="5909" spans="9:11">
      <c r="I5909" s="72"/>
      <c r="J5909" s="72"/>
      <c r="K5909" s="72"/>
    </row>
    <row r="5910" spans="9:11">
      <c r="I5910" s="72"/>
      <c r="J5910" s="72"/>
      <c r="K5910" s="72"/>
    </row>
    <row r="5911" spans="9:11">
      <c r="I5911" s="72"/>
      <c r="J5911" s="72"/>
      <c r="K5911" s="72"/>
    </row>
    <row r="5912" spans="9:11">
      <c r="I5912" s="72"/>
      <c r="J5912" s="72"/>
      <c r="K5912" s="72"/>
    </row>
    <row r="5913" spans="9:11">
      <c r="I5913" s="72"/>
      <c r="J5913" s="72"/>
      <c r="K5913" s="72"/>
    </row>
    <row r="5914" spans="9:11">
      <c r="I5914" s="72"/>
      <c r="J5914" s="72"/>
      <c r="K5914" s="72"/>
    </row>
    <row r="5915" spans="9:11">
      <c r="I5915" s="72"/>
      <c r="J5915" s="72"/>
      <c r="K5915" s="72"/>
    </row>
    <row r="5916" spans="9:11">
      <c r="I5916" s="72"/>
      <c r="J5916" s="72"/>
      <c r="K5916" s="72"/>
    </row>
    <row r="5917" spans="9:11">
      <c r="I5917" s="72"/>
      <c r="J5917" s="72"/>
      <c r="K5917" s="72"/>
    </row>
    <row r="5918" spans="9:11">
      <c r="I5918" s="72"/>
      <c r="J5918" s="72"/>
      <c r="K5918" s="72"/>
    </row>
    <row r="5919" spans="9:11">
      <c r="I5919" s="72"/>
      <c r="J5919" s="72"/>
      <c r="K5919" s="72"/>
    </row>
    <row r="5920" spans="9:11">
      <c r="I5920" s="72"/>
      <c r="J5920" s="72"/>
      <c r="K5920" s="72"/>
    </row>
    <row r="5921" spans="9:11">
      <c r="I5921" s="72"/>
      <c r="J5921" s="72"/>
      <c r="K5921" s="72"/>
    </row>
    <row r="5922" spans="9:11">
      <c r="I5922" s="72"/>
      <c r="J5922" s="72"/>
      <c r="K5922" s="72"/>
    </row>
    <row r="5923" spans="9:11">
      <c r="I5923" s="72"/>
      <c r="J5923" s="72"/>
      <c r="K5923" s="72"/>
    </row>
    <row r="5924" spans="9:11">
      <c r="I5924" s="72"/>
      <c r="J5924" s="72"/>
      <c r="K5924" s="72"/>
    </row>
    <row r="5925" spans="9:11">
      <c r="I5925" s="72"/>
      <c r="J5925" s="72"/>
      <c r="K5925" s="72"/>
    </row>
    <row r="5926" spans="9:11">
      <c r="I5926" s="72"/>
      <c r="J5926" s="72"/>
      <c r="K5926" s="72"/>
    </row>
    <row r="5927" spans="9:11">
      <c r="I5927" s="72"/>
      <c r="J5927" s="72"/>
      <c r="K5927" s="72"/>
    </row>
    <row r="5928" spans="9:11">
      <c r="I5928" s="72"/>
      <c r="J5928" s="72"/>
      <c r="K5928" s="72"/>
    </row>
    <row r="5929" spans="9:11">
      <c r="I5929" s="72"/>
      <c r="J5929" s="72"/>
      <c r="K5929" s="72"/>
    </row>
    <row r="5930" spans="9:11">
      <c r="I5930" s="72"/>
      <c r="J5930" s="72"/>
      <c r="K5930" s="72"/>
    </row>
    <row r="5931" spans="9:11">
      <c r="I5931" s="72"/>
      <c r="J5931" s="72"/>
      <c r="K5931" s="72"/>
    </row>
    <row r="5932" spans="9:11">
      <c r="I5932" s="72"/>
      <c r="J5932" s="72"/>
      <c r="K5932" s="72"/>
    </row>
    <row r="5933" spans="9:11">
      <c r="I5933" s="72"/>
      <c r="J5933" s="72"/>
      <c r="K5933" s="72"/>
    </row>
    <row r="5934" spans="9:11">
      <c r="I5934" s="72"/>
      <c r="J5934" s="72"/>
      <c r="K5934" s="72"/>
    </row>
    <row r="5935" spans="9:11">
      <c r="I5935" s="72"/>
      <c r="J5935" s="72"/>
      <c r="K5935" s="72"/>
    </row>
    <row r="5936" spans="9:11">
      <c r="I5936" s="72"/>
      <c r="J5936" s="72"/>
      <c r="K5936" s="72"/>
    </row>
    <row r="5937" spans="9:11">
      <c r="I5937" s="72"/>
      <c r="J5937" s="72"/>
      <c r="K5937" s="72"/>
    </row>
    <row r="5938" spans="9:11">
      <c r="I5938" s="72"/>
      <c r="J5938" s="72"/>
      <c r="K5938" s="72"/>
    </row>
    <row r="5939" spans="9:11">
      <c r="I5939" s="72"/>
      <c r="J5939" s="72"/>
      <c r="K5939" s="72"/>
    </row>
    <row r="5940" spans="9:11">
      <c r="I5940" s="72"/>
      <c r="J5940" s="72"/>
      <c r="K5940" s="72"/>
    </row>
    <row r="5941" spans="9:11">
      <c r="I5941" s="72"/>
      <c r="J5941" s="72"/>
      <c r="K5941" s="72"/>
    </row>
    <row r="5942" spans="9:11">
      <c r="I5942" s="72"/>
      <c r="J5942" s="72"/>
      <c r="K5942" s="72"/>
    </row>
    <row r="5943" spans="9:11">
      <c r="I5943" s="72"/>
      <c r="J5943" s="72"/>
      <c r="K5943" s="72"/>
    </row>
    <row r="5944" spans="9:11">
      <c r="I5944" s="72"/>
      <c r="J5944" s="72"/>
      <c r="K5944" s="72"/>
    </row>
    <row r="5945" spans="9:11">
      <c r="I5945" s="72"/>
      <c r="J5945" s="72"/>
      <c r="K5945" s="72"/>
    </row>
    <row r="5946" spans="9:11">
      <c r="I5946" s="72"/>
      <c r="J5946" s="72"/>
      <c r="K5946" s="72"/>
    </row>
    <row r="5947" spans="9:11">
      <c r="I5947" s="72"/>
      <c r="J5947" s="72"/>
      <c r="K5947" s="72"/>
    </row>
    <row r="5948" spans="9:11">
      <c r="I5948" s="72"/>
      <c r="J5948" s="72"/>
      <c r="K5948" s="72"/>
    </row>
    <row r="5949" spans="9:11">
      <c r="I5949" s="72"/>
      <c r="J5949" s="72"/>
      <c r="K5949" s="72"/>
    </row>
    <row r="5950" spans="9:11">
      <c r="I5950" s="72"/>
      <c r="J5950" s="72"/>
      <c r="K5950" s="72"/>
    </row>
    <row r="5951" spans="9:11">
      <c r="I5951" s="72"/>
      <c r="J5951" s="72"/>
      <c r="K5951" s="72"/>
    </row>
    <row r="5952" spans="9:11">
      <c r="I5952" s="72"/>
      <c r="J5952" s="72"/>
      <c r="K5952" s="72"/>
    </row>
    <row r="5953" spans="9:11">
      <c r="I5953" s="72"/>
      <c r="J5953" s="72"/>
      <c r="K5953" s="72"/>
    </row>
    <row r="5954" spans="9:11">
      <c r="I5954" s="72"/>
      <c r="J5954" s="72"/>
      <c r="K5954" s="72"/>
    </row>
    <row r="5955" spans="9:11">
      <c r="I5955" s="72"/>
      <c r="J5955" s="72"/>
      <c r="K5955" s="72"/>
    </row>
    <row r="5956" spans="9:11">
      <c r="I5956" s="72"/>
      <c r="J5956" s="72"/>
      <c r="K5956" s="72"/>
    </row>
    <row r="5957" spans="9:11">
      <c r="I5957" s="72"/>
      <c r="J5957" s="72"/>
      <c r="K5957" s="72"/>
    </row>
    <row r="5958" spans="9:11">
      <c r="I5958" s="72"/>
      <c r="J5958" s="72"/>
      <c r="K5958" s="72"/>
    </row>
    <row r="5959" spans="9:11">
      <c r="I5959" s="72"/>
      <c r="J5959" s="72"/>
      <c r="K5959" s="72"/>
    </row>
    <row r="5960" spans="9:11">
      <c r="I5960" s="72"/>
      <c r="J5960" s="72"/>
      <c r="K5960" s="72"/>
    </row>
    <row r="5961" spans="9:11">
      <c r="I5961" s="72"/>
      <c r="J5961" s="72"/>
      <c r="K5961" s="72"/>
    </row>
    <row r="5962" spans="9:11">
      <c r="I5962" s="72"/>
      <c r="J5962" s="72"/>
      <c r="K5962" s="72"/>
    </row>
    <row r="5963" spans="9:11">
      <c r="I5963" s="72"/>
      <c r="J5963" s="72"/>
      <c r="K5963" s="72"/>
    </row>
    <row r="5964" spans="9:11">
      <c r="I5964" s="72"/>
      <c r="J5964" s="72"/>
      <c r="K5964" s="72"/>
    </row>
    <row r="5965" spans="9:11">
      <c r="I5965" s="72"/>
      <c r="J5965" s="72"/>
      <c r="K5965" s="72"/>
    </row>
    <row r="5966" spans="9:11">
      <c r="I5966" s="72"/>
      <c r="J5966" s="72"/>
      <c r="K5966" s="72"/>
    </row>
    <row r="5967" spans="9:11">
      <c r="I5967" s="72"/>
      <c r="J5967" s="72"/>
      <c r="K5967" s="72"/>
    </row>
    <row r="5968" spans="9:11">
      <c r="I5968" s="72"/>
      <c r="J5968" s="72"/>
      <c r="K5968" s="72"/>
    </row>
    <row r="5969" spans="9:11">
      <c r="I5969" s="72"/>
      <c r="J5969" s="72"/>
      <c r="K5969" s="72"/>
    </row>
    <row r="5970" spans="9:11">
      <c r="I5970" s="72"/>
      <c r="J5970" s="72"/>
      <c r="K5970" s="72"/>
    </row>
    <row r="5971" spans="9:11">
      <c r="I5971" s="72"/>
      <c r="J5971" s="72"/>
      <c r="K5971" s="72"/>
    </row>
    <row r="5972" spans="9:11">
      <c r="I5972" s="72"/>
      <c r="J5972" s="72"/>
      <c r="K5972" s="72"/>
    </row>
    <row r="5973" spans="9:11">
      <c r="I5973" s="72"/>
      <c r="J5973" s="72"/>
      <c r="K5973" s="72"/>
    </row>
    <row r="5974" spans="9:11">
      <c r="I5974" s="72"/>
      <c r="J5974" s="72"/>
      <c r="K5974" s="72"/>
    </row>
    <row r="5975" spans="9:11">
      <c r="I5975" s="72"/>
      <c r="J5975" s="72"/>
      <c r="K5975" s="72"/>
    </row>
    <row r="5976" spans="9:11">
      <c r="I5976" s="72"/>
      <c r="J5976" s="72"/>
      <c r="K5976" s="72"/>
    </row>
    <row r="5977" spans="9:11">
      <c r="I5977" s="72"/>
      <c r="J5977" s="72"/>
      <c r="K5977" s="72"/>
    </row>
    <row r="5978" spans="9:11">
      <c r="I5978" s="72"/>
      <c r="J5978" s="72"/>
      <c r="K5978" s="72"/>
    </row>
    <row r="5979" spans="9:11">
      <c r="I5979" s="72"/>
      <c r="J5979" s="72"/>
      <c r="K5979" s="72"/>
    </row>
    <row r="5980" spans="9:11">
      <c r="I5980" s="72"/>
      <c r="J5980" s="72"/>
      <c r="K5980" s="72"/>
    </row>
    <row r="5981" spans="9:11">
      <c r="I5981" s="72"/>
      <c r="J5981" s="72"/>
      <c r="K5981" s="72"/>
    </row>
    <row r="5982" spans="9:11">
      <c r="I5982" s="72"/>
      <c r="J5982" s="72"/>
      <c r="K5982" s="72"/>
    </row>
    <row r="5983" spans="9:11">
      <c r="I5983" s="72"/>
      <c r="J5983" s="72"/>
      <c r="K5983" s="72"/>
    </row>
    <row r="5984" spans="9:11">
      <c r="I5984" s="72"/>
      <c r="J5984" s="72"/>
      <c r="K5984" s="72"/>
    </row>
    <row r="5985" spans="9:11">
      <c r="I5985" s="72"/>
      <c r="J5985" s="72"/>
      <c r="K5985" s="72"/>
    </row>
    <row r="5986" spans="9:11">
      <c r="I5986" s="72"/>
      <c r="J5986" s="72"/>
      <c r="K5986" s="72"/>
    </row>
    <row r="5987" spans="9:11">
      <c r="I5987" s="72"/>
      <c r="J5987" s="72"/>
      <c r="K5987" s="72"/>
    </row>
    <row r="5988" spans="9:11">
      <c r="I5988" s="72"/>
      <c r="J5988" s="72"/>
      <c r="K5988" s="72"/>
    </row>
    <row r="5989" spans="9:11">
      <c r="I5989" s="72"/>
      <c r="J5989" s="72"/>
      <c r="K5989" s="72"/>
    </row>
    <row r="5990" spans="9:11">
      <c r="I5990" s="72"/>
      <c r="J5990" s="72"/>
      <c r="K5990" s="72"/>
    </row>
    <row r="5991" spans="9:11">
      <c r="I5991" s="72"/>
      <c r="J5991" s="72"/>
      <c r="K5991" s="72"/>
    </row>
    <row r="5992" spans="9:11">
      <c r="I5992" s="72"/>
      <c r="J5992" s="72"/>
      <c r="K5992" s="72"/>
    </row>
    <row r="5993" spans="9:11">
      <c r="I5993" s="72"/>
      <c r="J5993" s="72"/>
      <c r="K5993" s="72"/>
    </row>
    <row r="5994" spans="9:11">
      <c r="I5994" s="72"/>
      <c r="J5994" s="72"/>
      <c r="K5994" s="72"/>
    </row>
    <row r="5995" spans="9:11">
      <c r="I5995" s="72"/>
      <c r="J5995" s="72"/>
      <c r="K5995" s="72"/>
    </row>
    <row r="5996" spans="9:11">
      <c r="I5996" s="72"/>
      <c r="J5996" s="72"/>
      <c r="K5996" s="72"/>
    </row>
    <row r="5997" spans="9:11">
      <c r="I5997" s="72"/>
      <c r="J5997" s="72"/>
      <c r="K5997" s="72"/>
    </row>
    <row r="5998" spans="9:11">
      <c r="I5998" s="72"/>
      <c r="J5998" s="72"/>
      <c r="K5998" s="72"/>
    </row>
    <row r="5999" spans="9:11">
      <c r="I5999" s="72"/>
      <c r="J5999" s="72"/>
      <c r="K5999" s="72"/>
    </row>
    <row r="6000" spans="9:11">
      <c r="I6000" s="72"/>
      <c r="J6000" s="72"/>
      <c r="K6000" s="72"/>
    </row>
    <row r="6001" spans="9:11">
      <c r="I6001" s="72"/>
      <c r="J6001" s="72"/>
      <c r="K6001" s="72"/>
    </row>
    <row r="6002" spans="9:11">
      <c r="I6002" s="72"/>
      <c r="J6002" s="72"/>
      <c r="K6002" s="72"/>
    </row>
    <row r="6003" spans="9:11">
      <c r="I6003" s="72"/>
      <c r="J6003" s="72"/>
      <c r="K6003" s="72"/>
    </row>
    <row r="6004" spans="9:11">
      <c r="I6004" s="72"/>
      <c r="J6004" s="72"/>
      <c r="K6004" s="72"/>
    </row>
    <row r="6005" spans="9:11">
      <c r="I6005" s="72"/>
      <c r="J6005" s="72"/>
      <c r="K6005" s="72"/>
    </row>
    <row r="6006" spans="9:11">
      <c r="I6006" s="72"/>
      <c r="J6006" s="72"/>
      <c r="K6006" s="72"/>
    </row>
    <row r="6007" spans="9:11">
      <c r="I6007" s="72"/>
      <c r="J6007" s="72"/>
      <c r="K6007" s="72"/>
    </row>
    <row r="6008" spans="9:11">
      <c r="I6008" s="72"/>
      <c r="J6008" s="72"/>
      <c r="K6008" s="72"/>
    </row>
    <row r="6009" spans="9:11">
      <c r="I6009" s="72"/>
      <c r="J6009" s="72"/>
      <c r="K6009" s="72"/>
    </row>
    <row r="6010" spans="9:11">
      <c r="I6010" s="72"/>
      <c r="J6010" s="72"/>
      <c r="K6010" s="72"/>
    </row>
    <row r="6011" spans="9:11">
      <c r="I6011" s="72"/>
      <c r="J6011" s="72"/>
      <c r="K6011" s="72"/>
    </row>
    <row r="6012" spans="9:11">
      <c r="I6012" s="72"/>
      <c r="J6012" s="72"/>
      <c r="K6012" s="72"/>
    </row>
    <row r="6013" spans="9:11">
      <c r="I6013" s="72"/>
      <c r="J6013" s="72"/>
      <c r="K6013" s="72"/>
    </row>
    <row r="6014" spans="9:11">
      <c r="I6014" s="72"/>
      <c r="J6014" s="72"/>
      <c r="K6014" s="72"/>
    </row>
    <row r="6015" spans="9:11">
      <c r="I6015" s="72"/>
      <c r="J6015" s="72"/>
      <c r="K6015" s="72"/>
    </row>
    <row r="6016" spans="9:11">
      <c r="I6016" s="72"/>
      <c r="J6016" s="72"/>
      <c r="K6016" s="72"/>
    </row>
    <row r="6017" spans="9:11">
      <c r="I6017" s="72"/>
      <c r="J6017" s="72"/>
      <c r="K6017" s="72"/>
    </row>
    <row r="6018" spans="9:11">
      <c r="I6018" s="72"/>
      <c r="J6018" s="72"/>
      <c r="K6018" s="72"/>
    </row>
    <row r="6019" spans="9:11">
      <c r="I6019" s="72"/>
      <c r="J6019" s="72"/>
      <c r="K6019" s="72"/>
    </row>
    <row r="6020" spans="9:11">
      <c r="I6020" s="72"/>
      <c r="J6020" s="72"/>
      <c r="K6020" s="72"/>
    </row>
    <row r="6021" spans="9:11">
      <c r="I6021" s="72"/>
      <c r="J6021" s="72"/>
      <c r="K6021" s="72"/>
    </row>
    <row r="6022" spans="9:11">
      <c r="I6022" s="72"/>
      <c r="J6022" s="72"/>
      <c r="K6022" s="72"/>
    </row>
    <row r="6023" spans="9:11">
      <c r="I6023" s="72"/>
      <c r="J6023" s="72"/>
      <c r="K6023" s="72"/>
    </row>
    <row r="6024" spans="9:11">
      <c r="I6024" s="72"/>
      <c r="J6024" s="72"/>
      <c r="K6024" s="72"/>
    </row>
    <row r="6025" spans="9:11">
      <c r="I6025" s="72"/>
      <c r="J6025" s="72"/>
      <c r="K6025" s="72"/>
    </row>
    <row r="6026" spans="9:11">
      <c r="I6026" s="72"/>
      <c r="J6026" s="72"/>
      <c r="K6026" s="72"/>
    </row>
    <row r="6027" spans="9:11">
      <c r="I6027" s="72"/>
      <c r="J6027" s="72"/>
      <c r="K6027" s="72"/>
    </row>
    <row r="6028" spans="9:11">
      <c r="I6028" s="72"/>
      <c r="J6028" s="72"/>
      <c r="K6028" s="72"/>
    </row>
    <row r="6029" spans="9:11">
      <c r="I6029" s="72"/>
      <c r="J6029" s="72"/>
      <c r="K6029" s="72"/>
    </row>
    <row r="6030" spans="9:11">
      <c r="I6030" s="72"/>
      <c r="J6030" s="72"/>
      <c r="K6030" s="72"/>
    </row>
    <row r="6031" spans="9:11">
      <c r="I6031" s="72"/>
      <c r="J6031" s="72"/>
      <c r="K6031" s="72"/>
    </row>
    <row r="6032" spans="9:11">
      <c r="I6032" s="72"/>
      <c r="J6032" s="72"/>
      <c r="K6032" s="72"/>
    </row>
    <row r="6033" spans="9:11">
      <c r="I6033" s="72"/>
      <c r="J6033" s="72"/>
      <c r="K6033" s="72"/>
    </row>
    <row r="6034" spans="9:11">
      <c r="I6034" s="72"/>
      <c r="J6034" s="72"/>
      <c r="K6034" s="72"/>
    </row>
    <row r="6035" spans="9:11">
      <c r="I6035" s="72"/>
      <c r="J6035" s="72"/>
      <c r="K6035" s="72"/>
    </row>
    <row r="6036" spans="9:11">
      <c r="I6036" s="72"/>
      <c r="J6036" s="72"/>
      <c r="K6036" s="72"/>
    </row>
    <row r="6037" spans="9:11">
      <c r="I6037" s="72"/>
      <c r="J6037" s="72"/>
      <c r="K6037" s="72"/>
    </row>
    <row r="6038" spans="9:11">
      <c r="I6038" s="72"/>
      <c r="J6038" s="72"/>
      <c r="K6038" s="72"/>
    </row>
    <row r="6039" spans="9:11">
      <c r="I6039" s="72"/>
      <c r="J6039" s="72"/>
      <c r="K6039" s="72"/>
    </row>
    <row r="6040" spans="9:11">
      <c r="I6040" s="72"/>
      <c r="J6040" s="72"/>
      <c r="K6040" s="72"/>
    </row>
    <row r="6041" spans="9:11">
      <c r="I6041" s="72"/>
      <c r="J6041" s="72"/>
      <c r="K6041" s="72"/>
    </row>
    <row r="6042" spans="9:11">
      <c r="I6042" s="72"/>
      <c r="J6042" s="72"/>
      <c r="K6042" s="72"/>
    </row>
    <row r="6043" spans="9:11">
      <c r="I6043" s="72"/>
      <c r="J6043" s="72"/>
      <c r="K6043" s="72"/>
    </row>
    <row r="6044" spans="9:11">
      <c r="I6044" s="72"/>
      <c r="J6044" s="72"/>
      <c r="K6044" s="72"/>
    </row>
    <row r="6045" spans="9:11">
      <c r="I6045" s="72"/>
      <c r="J6045" s="72"/>
      <c r="K6045" s="72"/>
    </row>
    <row r="6046" spans="9:11">
      <c r="I6046" s="72"/>
      <c r="J6046" s="72"/>
      <c r="K6046" s="72"/>
    </row>
    <row r="6047" spans="9:11">
      <c r="I6047" s="72"/>
      <c r="J6047" s="72"/>
      <c r="K6047" s="72"/>
    </row>
    <row r="6048" spans="9:11">
      <c r="I6048" s="72"/>
      <c r="J6048" s="72"/>
      <c r="K6048" s="72"/>
    </row>
    <row r="6049" spans="9:11">
      <c r="I6049" s="72"/>
      <c r="J6049" s="72"/>
      <c r="K6049" s="72"/>
    </row>
    <row r="6050" spans="9:11">
      <c r="I6050" s="72"/>
      <c r="J6050" s="72"/>
      <c r="K6050" s="72"/>
    </row>
    <row r="6051" spans="9:11">
      <c r="I6051" s="72"/>
      <c r="J6051" s="72"/>
      <c r="K6051" s="72"/>
    </row>
    <row r="6052" spans="9:11">
      <c r="I6052" s="72"/>
      <c r="J6052" s="72"/>
      <c r="K6052" s="72"/>
    </row>
    <row r="6053" spans="9:11">
      <c r="I6053" s="72"/>
      <c r="J6053" s="72"/>
      <c r="K6053" s="72"/>
    </row>
    <row r="6054" spans="9:11">
      <c r="I6054" s="72"/>
      <c r="J6054" s="72"/>
      <c r="K6054" s="72"/>
    </row>
    <row r="6055" spans="9:11">
      <c r="I6055" s="72"/>
      <c r="J6055" s="72"/>
      <c r="K6055" s="72"/>
    </row>
    <row r="6056" spans="9:11">
      <c r="I6056" s="72"/>
      <c r="J6056" s="72"/>
      <c r="K6056" s="72"/>
    </row>
    <row r="6057" spans="9:11">
      <c r="I6057" s="72"/>
      <c r="J6057" s="72"/>
      <c r="K6057" s="72"/>
    </row>
    <row r="6058" spans="9:11">
      <c r="I6058" s="72"/>
      <c r="J6058" s="72"/>
      <c r="K6058" s="72"/>
    </row>
    <row r="6059" spans="9:11">
      <c r="I6059" s="72"/>
      <c r="J6059" s="72"/>
      <c r="K6059" s="72"/>
    </row>
    <row r="6060" spans="9:11">
      <c r="I6060" s="72"/>
      <c r="J6060" s="72"/>
      <c r="K6060" s="72"/>
    </row>
    <row r="6061" spans="9:11">
      <c r="I6061" s="72"/>
      <c r="J6061" s="72"/>
      <c r="K6061" s="72"/>
    </row>
    <row r="6062" spans="9:11">
      <c r="I6062" s="72"/>
      <c r="J6062" s="72"/>
      <c r="K6062" s="72"/>
    </row>
    <row r="6063" spans="9:11">
      <c r="I6063" s="72"/>
      <c r="J6063" s="72"/>
      <c r="K6063" s="72"/>
    </row>
    <row r="6064" spans="9:11">
      <c r="I6064" s="72"/>
      <c r="J6064" s="72"/>
      <c r="K6064" s="72"/>
    </row>
    <row r="6065" spans="9:11">
      <c r="I6065" s="72"/>
      <c r="J6065" s="72"/>
      <c r="K6065" s="72"/>
    </row>
    <row r="6066" spans="9:11">
      <c r="I6066" s="72"/>
      <c r="J6066" s="72"/>
      <c r="K6066" s="72"/>
    </row>
    <row r="6067" spans="9:11">
      <c r="I6067" s="72"/>
      <c r="J6067" s="72"/>
      <c r="K6067" s="72"/>
    </row>
    <row r="6068" spans="9:11">
      <c r="I6068" s="72"/>
      <c r="J6068" s="72"/>
      <c r="K6068" s="72"/>
    </row>
    <row r="6069" spans="9:11">
      <c r="I6069" s="72"/>
      <c r="J6069" s="72"/>
      <c r="K6069" s="72"/>
    </row>
    <row r="6070" spans="9:11">
      <c r="I6070" s="72"/>
      <c r="J6070" s="72"/>
      <c r="K6070" s="72"/>
    </row>
    <row r="6071" spans="9:11">
      <c r="I6071" s="72"/>
      <c r="J6071" s="72"/>
      <c r="K6071" s="72"/>
    </row>
    <row r="6072" spans="9:11">
      <c r="I6072" s="72"/>
      <c r="J6072" s="72"/>
      <c r="K6072" s="72"/>
    </row>
    <row r="6073" spans="9:11">
      <c r="I6073" s="72"/>
      <c r="J6073" s="72"/>
      <c r="K6073" s="72"/>
    </row>
    <row r="6074" spans="9:11">
      <c r="I6074" s="72"/>
      <c r="J6074" s="72"/>
      <c r="K6074" s="72"/>
    </row>
    <row r="6075" spans="9:11">
      <c r="I6075" s="72"/>
      <c r="J6075" s="72"/>
      <c r="K6075" s="72"/>
    </row>
    <row r="6076" spans="9:11">
      <c r="I6076" s="72"/>
      <c r="J6076" s="72"/>
      <c r="K6076" s="72"/>
    </row>
    <row r="6077" spans="9:11">
      <c r="I6077" s="72"/>
      <c r="J6077" s="72"/>
      <c r="K6077" s="72"/>
    </row>
    <row r="6078" spans="9:11">
      <c r="I6078" s="72"/>
      <c r="J6078" s="72"/>
      <c r="K6078" s="72"/>
    </row>
    <row r="6079" spans="9:11">
      <c r="I6079" s="72"/>
      <c r="J6079" s="72"/>
      <c r="K6079" s="72"/>
    </row>
    <row r="6080" spans="9:11">
      <c r="I6080" s="72"/>
      <c r="J6080" s="72"/>
      <c r="K6080" s="72"/>
    </row>
    <row r="6081" spans="9:11">
      <c r="I6081" s="72"/>
      <c r="J6081" s="72"/>
      <c r="K6081" s="72"/>
    </row>
    <row r="6082" spans="9:11">
      <c r="I6082" s="72"/>
      <c r="J6082" s="72"/>
      <c r="K6082" s="72"/>
    </row>
    <row r="6083" spans="9:11">
      <c r="I6083" s="72"/>
      <c r="J6083" s="72"/>
      <c r="K6083" s="72"/>
    </row>
    <row r="6084" spans="9:11">
      <c r="I6084" s="72"/>
      <c r="J6084" s="72"/>
      <c r="K6084" s="72"/>
    </row>
    <row r="6085" spans="9:11">
      <c r="I6085" s="72"/>
      <c r="J6085" s="72"/>
      <c r="K6085" s="72"/>
    </row>
    <row r="6086" spans="9:11">
      <c r="I6086" s="72"/>
      <c r="J6086" s="72"/>
      <c r="K6086" s="72"/>
    </row>
    <row r="6087" spans="9:11">
      <c r="I6087" s="72"/>
      <c r="J6087" s="72"/>
      <c r="K6087" s="72"/>
    </row>
    <row r="6088" spans="9:11">
      <c r="I6088" s="72"/>
      <c r="J6088" s="72"/>
      <c r="K6088" s="72"/>
    </row>
    <row r="6089" spans="9:11">
      <c r="I6089" s="72"/>
      <c r="J6089" s="72"/>
      <c r="K6089" s="72"/>
    </row>
    <row r="6090" spans="9:11">
      <c r="I6090" s="72"/>
      <c r="J6090" s="72"/>
      <c r="K6090" s="72"/>
    </row>
    <row r="6091" spans="9:11">
      <c r="I6091" s="72"/>
      <c r="J6091" s="72"/>
      <c r="K6091" s="72"/>
    </row>
    <row r="6092" spans="9:11">
      <c r="I6092" s="72"/>
      <c r="J6092" s="72"/>
      <c r="K6092" s="72"/>
    </row>
    <row r="6093" spans="9:11">
      <c r="I6093" s="72"/>
      <c r="J6093" s="72"/>
      <c r="K6093" s="72"/>
    </row>
    <row r="6094" spans="9:11">
      <c r="I6094" s="72"/>
      <c r="J6094" s="72"/>
      <c r="K6094" s="72"/>
    </row>
    <row r="6095" spans="9:11">
      <c r="I6095" s="72"/>
      <c r="J6095" s="72"/>
      <c r="K6095" s="72"/>
    </row>
    <row r="6096" spans="9:11">
      <c r="I6096" s="72"/>
      <c r="J6096" s="72"/>
      <c r="K6096" s="72"/>
    </row>
    <row r="6097" spans="9:11">
      <c r="I6097" s="72"/>
      <c r="J6097" s="72"/>
      <c r="K6097" s="72"/>
    </row>
    <row r="6098" spans="9:11">
      <c r="I6098" s="72"/>
      <c r="J6098" s="72"/>
      <c r="K6098" s="72"/>
    </row>
    <row r="6099" spans="9:11">
      <c r="I6099" s="72"/>
      <c r="J6099" s="72"/>
      <c r="K6099" s="72"/>
    </row>
    <row r="6100" spans="9:11">
      <c r="I6100" s="72"/>
      <c r="J6100" s="72"/>
      <c r="K6100" s="72"/>
    </row>
    <row r="6101" spans="9:11">
      <c r="I6101" s="72"/>
      <c r="J6101" s="72"/>
      <c r="K6101" s="72"/>
    </row>
    <row r="6102" spans="9:11">
      <c r="I6102" s="72"/>
      <c r="J6102" s="72"/>
      <c r="K6102" s="72"/>
    </row>
    <row r="6103" spans="9:11">
      <c r="I6103" s="72"/>
      <c r="J6103" s="72"/>
      <c r="K6103" s="72"/>
    </row>
    <row r="6104" spans="9:11">
      <c r="I6104" s="72"/>
      <c r="J6104" s="72"/>
      <c r="K6104" s="72"/>
    </row>
    <row r="6105" spans="9:11">
      <c r="I6105" s="72"/>
      <c r="J6105" s="72"/>
      <c r="K6105" s="72"/>
    </row>
    <row r="6106" spans="9:11">
      <c r="I6106" s="72"/>
      <c r="J6106" s="72"/>
      <c r="K6106" s="72"/>
    </row>
    <row r="6107" spans="9:11">
      <c r="I6107" s="72"/>
      <c r="J6107" s="72"/>
      <c r="K6107" s="72"/>
    </row>
    <row r="6108" spans="9:11">
      <c r="I6108" s="72"/>
      <c r="J6108" s="72"/>
      <c r="K6108" s="72"/>
    </row>
    <row r="6109" spans="9:11">
      <c r="I6109" s="72"/>
      <c r="J6109" s="72"/>
      <c r="K6109" s="72"/>
    </row>
    <row r="6110" spans="9:11">
      <c r="I6110" s="72"/>
      <c r="J6110" s="72"/>
      <c r="K6110" s="72"/>
    </row>
    <row r="6111" spans="9:11">
      <c r="I6111" s="72"/>
      <c r="J6111" s="72"/>
      <c r="K6111" s="72"/>
    </row>
    <row r="6112" spans="9:11">
      <c r="I6112" s="72"/>
      <c r="J6112" s="72"/>
      <c r="K6112" s="72"/>
    </row>
    <row r="6113" spans="9:11">
      <c r="I6113" s="72"/>
      <c r="J6113" s="72"/>
      <c r="K6113" s="72"/>
    </row>
    <row r="6114" spans="9:11">
      <c r="I6114" s="72"/>
      <c r="J6114" s="72"/>
      <c r="K6114" s="72"/>
    </row>
    <row r="6115" spans="9:11">
      <c r="I6115" s="72"/>
      <c r="J6115" s="72"/>
      <c r="K6115" s="72"/>
    </row>
    <row r="6116" spans="9:11">
      <c r="I6116" s="72"/>
      <c r="J6116" s="72"/>
      <c r="K6116" s="72"/>
    </row>
    <row r="6117" spans="9:11">
      <c r="I6117" s="72"/>
      <c r="J6117" s="72"/>
      <c r="K6117" s="72"/>
    </row>
    <row r="6118" spans="9:11">
      <c r="I6118" s="72"/>
      <c r="J6118" s="72"/>
      <c r="K6118" s="72"/>
    </row>
    <row r="6119" spans="9:11">
      <c r="I6119" s="72"/>
      <c r="J6119" s="72"/>
      <c r="K6119" s="72"/>
    </row>
    <row r="6120" spans="9:11">
      <c r="I6120" s="72"/>
      <c r="J6120" s="72"/>
      <c r="K6120" s="72"/>
    </row>
    <row r="6121" spans="9:11">
      <c r="I6121" s="72"/>
      <c r="J6121" s="72"/>
      <c r="K6121" s="72"/>
    </row>
    <row r="6122" spans="9:11">
      <c r="I6122" s="72"/>
      <c r="J6122" s="72"/>
      <c r="K6122" s="72"/>
    </row>
    <row r="6123" spans="9:11">
      <c r="I6123" s="72"/>
      <c r="J6123" s="72"/>
      <c r="K6123" s="72"/>
    </row>
    <row r="6124" spans="9:11">
      <c r="I6124" s="72"/>
      <c r="J6124" s="72"/>
      <c r="K6124" s="72"/>
    </row>
    <row r="6125" spans="9:11">
      <c r="I6125" s="72"/>
      <c r="J6125" s="72"/>
      <c r="K6125" s="72"/>
    </row>
    <row r="6126" spans="9:11">
      <c r="I6126" s="72"/>
      <c r="J6126" s="72"/>
      <c r="K6126" s="72"/>
    </row>
    <row r="6127" spans="9:11">
      <c r="I6127" s="72"/>
      <c r="J6127" s="72"/>
      <c r="K6127" s="72"/>
    </row>
    <row r="6128" spans="9:11">
      <c r="I6128" s="72"/>
      <c r="J6128" s="72"/>
      <c r="K6128" s="72"/>
    </row>
    <row r="6129" spans="9:11">
      <c r="I6129" s="72"/>
      <c r="J6129" s="72"/>
      <c r="K6129" s="72"/>
    </row>
    <row r="6130" spans="9:11">
      <c r="I6130" s="72"/>
      <c r="J6130" s="72"/>
      <c r="K6130" s="72"/>
    </row>
    <row r="6131" spans="9:11">
      <c r="I6131" s="72"/>
      <c r="J6131" s="72"/>
      <c r="K6131" s="72"/>
    </row>
    <row r="6132" spans="9:11">
      <c r="I6132" s="72"/>
      <c r="J6132" s="72"/>
      <c r="K6132" s="72"/>
    </row>
    <row r="6133" spans="9:11">
      <c r="I6133" s="72"/>
      <c r="J6133" s="72"/>
      <c r="K6133" s="72"/>
    </row>
    <row r="6134" spans="9:11">
      <c r="I6134" s="72"/>
      <c r="J6134" s="72"/>
      <c r="K6134" s="72"/>
    </row>
    <row r="6135" spans="9:11">
      <c r="I6135" s="72"/>
      <c r="J6135" s="72"/>
      <c r="K6135" s="72"/>
    </row>
    <row r="6136" spans="9:11">
      <c r="I6136" s="72"/>
      <c r="J6136" s="72"/>
      <c r="K6136" s="72"/>
    </row>
    <row r="6137" spans="9:11">
      <c r="I6137" s="72"/>
      <c r="J6137" s="72"/>
      <c r="K6137" s="72"/>
    </row>
    <row r="6138" spans="9:11">
      <c r="I6138" s="72"/>
      <c r="J6138" s="72"/>
      <c r="K6138" s="72"/>
    </row>
    <row r="6139" spans="9:11">
      <c r="I6139" s="72"/>
      <c r="J6139" s="72"/>
      <c r="K6139" s="72"/>
    </row>
    <row r="6140" spans="9:11">
      <c r="I6140" s="72"/>
      <c r="J6140" s="72"/>
      <c r="K6140" s="72"/>
    </row>
    <row r="6141" spans="9:11">
      <c r="I6141" s="72"/>
      <c r="J6141" s="72"/>
      <c r="K6141" s="72"/>
    </row>
    <row r="6142" spans="9:11">
      <c r="I6142" s="72"/>
      <c r="J6142" s="72"/>
      <c r="K6142" s="72"/>
    </row>
    <row r="6143" spans="9:11">
      <c r="I6143" s="72"/>
      <c r="J6143" s="72"/>
      <c r="K6143" s="72"/>
    </row>
    <row r="6144" spans="9:11">
      <c r="I6144" s="72"/>
      <c r="J6144" s="72"/>
      <c r="K6144" s="72"/>
    </row>
    <row r="6145" spans="9:11">
      <c r="I6145" s="72"/>
      <c r="J6145" s="72"/>
      <c r="K6145" s="72"/>
    </row>
    <row r="6146" spans="9:11">
      <c r="I6146" s="72"/>
      <c r="J6146" s="72"/>
      <c r="K6146" s="72"/>
    </row>
    <row r="6147" spans="9:11">
      <c r="I6147" s="72"/>
      <c r="J6147" s="72"/>
      <c r="K6147" s="72"/>
    </row>
    <row r="6148" spans="9:11">
      <c r="I6148" s="72"/>
      <c r="J6148" s="72"/>
      <c r="K6148" s="72"/>
    </row>
    <row r="6149" spans="9:11">
      <c r="I6149" s="72"/>
      <c r="J6149" s="72"/>
      <c r="K6149" s="72"/>
    </row>
    <row r="6150" spans="9:11">
      <c r="I6150" s="72"/>
      <c r="J6150" s="72"/>
      <c r="K6150" s="72"/>
    </row>
    <row r="6151" spans="9:11">
      <c r="I6151" s="72"/>
      <c r="J6151" s="72"/>
      <c r="K6151" s="72"/>
    </row>
    <row r="6152" spans="9:11">
      <c r="I6152" s="72"/>
      <c r="J6152" s="72"/>
      <c r="K6152" s="72"/>
    </row>
    <row r="6153" spans="9:11">
      <c r="I6153" s="72"/>
      <c r="J6153" s="72"/>
      <c r="K6153" s="72"/>
    </row>
    <row r="6154" spans="9:11">
      <c r="I6154" s="72"/>
      <c r="J6154" s="72"/>
      <c r="K6154" s="72"/>
    </row>
    <row r="6155" spans="9:11">
      <c r="I6155" s="72"/>
      <c r="J6155" s="72"/>
      <c r="K6155" s="72"/>
    </row>
    <row r="6156" spans="9:11">
      <c r="I6156" s="72"/>
      <c r="J6156" s="72"/>
      <c r="K6156" s="72"/>
    </row>
    <row r="6157" spans="9:11">
      <c r="I6157" s="72"/>
      <c r="J6157" s="72"/>
      <c r="K6157" s="72"/>
    </row>
    <row r="6158" spans="9:11">
      <c r="I6158" s="72"/>
      <c r="J6158" s="72"/>
      <c r="K6158" s="72"/>
    </row>
    <row r="6159" spans="9:11">
      <c r="I6159" s="72"/>
      <c r="J6159" s="72"/>
      <c r="K6159" s="72"/>
    </row>
    <row r="6160" spans="9:11">
      <c r="I6160" s="72"/>
      <c r="J6160" s="72"/>
      <c r="K6160" s="72"/>
    </row>
    <row r="6161" spans="9:11">
      <c r="I6161" s="72"/>
      <c r="J6161" s="72"/>
      <c r="K6161" s="72"/>
    </row>
    <row r="6162" spans="9:11">
      <c r="I6162" s="72"/>
      <c r="J6162" s="72"/>
      <c r="K6162" s="72"/>
    </row>
    <row r="6163" spans="9:11">
      <c r="I6163" s="72"/>
      <c r="J6163" s="72"/>
      <c r="K6163" s="72"/>
    </row>
    <row r="6164" spans="9:11">
      <c r="I6164" s="72"/>
      <c r="J6164" s="72"/>
      <c r="K6164" s="72"/>
    </row>
    <row r="6165" spans="9:11">
      <c r="I6165" s="72"/>
      <c r="J6165" s="72"/>
      <c r="K6165" s="72"/>
    </row>
    <row r="6166" spans="9:11">
      <c r="I6166" s="72"/>
      <c r="J6166" s="72"/>
      <c r="K6166" s="72"/>
    </row>
    <row r="6167" spans="9:11">
      <c r="I6167" s="72"/>
      <c r="J6167" s="72"/>
      <c r="K6167" s="72"/>
    </row>
    <row r="6168" spans="9:11">
      <c r="I6168" s="72"/>
      <c r="J6168" s="72"/>
      <c r="K6168" s="72"/>
    </row>
    <row r="6169" spans="9:11">
      <c r="I6169" s="72"/>
      <c r="J6169" s="72"/>
      <c r="K6169" s="72"/>
    </row>
    <row r="6170" spans="9:11">
      <c r="I6170" s="72"/>
      <c r="J6170" s="72"/>
      <c r="K6170" s="72"/>
    </row>
    <row r="6171" spans="9:11">
      <c r="I6171" s="72"/>
      <c r="J6171" s="72"/>
      <c r="K6171" s="72"/>
    </row>
    <row r="6172" spans="9:11">
      <c r="I6172" s="72"/>
      <c r="J6172" s="72"/>
      <c r="K6172" s="72"/>
    </row>
    <row r="6173" spans="9:11">
      <c r="I6173" s="72"/>
      <c r="J6173" s="72"/>
      <c r="K6173" s="72"/>
    </row>
    <row r="6174" spans="9:11">
      <c r="I6174" s="72"/>
      <c r="J6174" s="72"/>
      <c r="K6174" s="72"/>
    </row>
    <row r="6175" spans="9:11">
      <c r="I6175" s="72"/>
      <c r="J6175" s="72"/>
      <c r="K6175" s="72"/>
    </row>
    <row r="6176" spans="9:11">
      <c r="I6176" s="72"/>
      <c r="J6176" s="72"/>
      <c r="K6176" s="72"/>
    </row>
    <row r="6177" spans="9:11">
      <c r="I6177" s="72"/>
      <c r="J6177" s="72"/>
      <c r="K6177" s="72"/>
    </row>
    <row r="6178" spans="9:11">
      <c r="I6178" s="72"/>
      <c r="J6178" s="72"/>
      <c r="K6178" s="72"/>
    </row>
    <row r="6179" spans="9:11">
      <c r="I6179" s="72"/>
      <c r="J6179" s="72"/>
      <c r="K6179" s="72"/>
    </row>
    <row r="6180" spans="9:11">
      <c r="I6180" s="72"/>
      <c r="J6180" s="72"/>
      <c r="K6180" s="72"/>
    </row>
    <row r="6181" spans="9:11">
      <c r="I6181" s="72"/>
      <c r="J6181" s="72"/>
      <c r="K6181" s="72"/>
    </row>
    <row r="6182" spans="9:11">
      <c r="I6182" s="72"/>
      <c r="J6182" s="72"/>
      <c r="K6182" s="72"/>
    </row>
    <row r="6183" spans="9:11">
      <c r="I6183" s="72"/>
      <c r="J6183" s="72"/>
      <c r="K6183" s="72"/>
    </row>
    <row r="6184" spans="9:11">
      <c r="I6184" s="72"/>
      <c r="J6184" s="72"/>
      <c r="K6184" s="72"/>
    </row>
    <row r="6185" spans="9:11">
      <c r="I6185" s="72"/>
      <c r="J6185" s="72"/>
      <c r="K6185" s="72"/>
    </row>
    <row r="6186" spans="9:11">
      <c r="I6186" s="72"/>
      <c r="J6186" s="72"/>
      <c r="K6186" s="72"/>
    </row>
    <row r="6187" spans="9:11">
      <c r="I6187" s="72"/>
      <c r="J6187" s="72"/>
      <c r="K6187" s="72"/>
    </row>
    <row r="6188" spans="9:11">
      <c r="I6188" s="72"/>
      <c r="J6188" s="72"/>
      <c r="K6188" s="72"/>
    </row>
    <row r="6189" spans="9:11">
      <c r="I6189" s="72"/>
      <c r="J6189" s="72"/>
      <c r="K6189" s="72"/>
    </row>
    <row r="6190" spans="9:11">
      <c r="I6190" s="72"/>
      <c r="J6190" s="72"/>
      <c r="K6190" s="72"/>
    </row>
    <row r="6191" spans="9:11">
      <c r="I6191" s="72"/>
      <c r="J6191" s="72"/>
      <c r="K6191" s="72"/>
    </row>
    <row r="6192" spans="9:11">
      <c r="I6192" s="72"/>
      <c r="J6192" s="72"/>
      <c r="K6192" s="72"/>
    </row>
    <row r="6193" spans="9:11">
      <c r="I6193" s="72"/>
      <c r="J6193" s="72"/>
      <c r="K6193" s="72"/>
    </row>
    <row r="6194" spans="9:11">
      <c r="I6194" s="72"/>
      <c r="J6194" s="72"/>
      <c r="K6194" s="72"/>
    </row>
    <row r="6195" spans="9:11">
      <c r="I6195" s="72"/>
      <c r="J6195" s="72"/>
      <c r="K6195" s="72"/>
    </row>
    <row r="6196" spans="9:11">
      <c r="I6196" s="72"/>
      <c r="J6196" s="72"/>
      <c r="K6196" s="72"/>
    </row>
    <row r="6197" spans="9:11">
      <c r="I6197" s="72"/>
      <c r="J6197" s="72"/>
      <c r="K6197" s="72"/>
    </row>
    <row r="6198" spans="9:11">
      <c r="I6198" s="72"/>
      <c r="J6198" s="72"/>
      <c r="K6198" s="72"/>
    </row>
    <row r="6199" spans="9:11">
      <c r="I6199" s="72"/>
      <c r="J6199" s="72"/>
      <c r="K6199" s="72"/>
    </row>
    <row r="6200" spans="9:11">
      <c r="I6200" s="72"/>
      <c r="J6200" s="72"/>
      <c r="K6200" s="72"/>
    </row>
    <row r="6201" spans="9:11">
      <c r="I6201" s="72"/>
      <c r="J6201" s="72"/>
      <c r="K6201" s="72"/>
    </row>
    <row r="6202" spans="9:11">
      <c r="I6202" s="72"/>
      <c r="J6202" s="72"/>
      <c r="K6202" s="72"/>
    </row>
    <row r="6203" spans="9:11">
      <c r="I6203" s="72"/>
      <c r="J6203" s="72"/>
      <c r="K6203" s="72"/>
    </row>
    <row r="6204" spans="9:11">
      <c r="I6204" s="72"/>
      <c r="J6204" s="72"/>
      <c r="K6204" s="72"/>
    </row>
    <row r="6205" spans="9:11">
      <c r="I6205" s="72"/>
      <c r="J6205" s="72"/>
      <c r="K6205" s="72"/>
    </row>
    <row r="6206" spans="9:11">
      <c r="I6206" s="72"/>
      <c r="J6206" s="72"/>
      <c r="K6206" s="72"/>
    </row>
    <row r="6207" spans="9:11">
      <c r="I6207" s="72"/>
      <c r="J6207" s="72"/>
      <c r="K6207" s="72"/>
    </row>
    <row r="6208" spans="9:11">
      <c r="I6208" s="72"/>
      <c r="J6208" s="72"/>
      <c r="K6208" s="72"/>
    </row>
    <row r="6209" spans="9:11">
      <c r="I6209" s="72"/>
      <c r="J6209" s="72"/>
      <c r="K6209" s="72"/>
    </row>
    <row r="6210" spans="9:11">
      <c r="I6210" s="72"/>
      <c r="J6210" s="72"/>
      <c r="K6210" s="72"/>
    </row>
    <row r="6211" spans="9:11">
      <c r="I6211" s="72"/>
      <c r="J6211" s="72"/>
      <c r="K6211" s="72"/>
    </row>
    <row r="6212" spans="9:11">
      <c r="I6212" s="72"/>
      <c r="J6212" s="72"/>
      <c r="K6212" s="72"/>
    </row>
    <row r="6213" spans="9:11">
      <c r="I6213" s="72"/>
      <c r="J6213" s="72"/>
      <c r="K6213" s="72"/>
    </row>
    <row r="6214" spans="9:11">
      <c r="I6214" s="72"/>
      <c r="J6214" s="72"/>
      <c r="K6214" s="72"/>
    </row>
    <row r="6215" spans="9:11">
      <c r="I6215" s="72"/>
      <c r="J6215" s="72"/>
      <c r="K6215" s="72"/>
    </row>
    <row r="6216" spans="9:11">
      <c r="I6216" s="72"/>
      <c r="J6216" s="72"/>
      <c r="K6216" s="72"/>
    </row>
    <row r="6217" spans="9:11">
      <c r="I6217" s="72"/>
      <c r="J6217" s="72"/>
      <c r="K6217" s="72"/>
    </row>
    <row r="6218" spans="9:11">
      <c r="I6218" s="72"/>
      <c r="J6218" s="72"/>
      <c r="K6218" s="72"/>
    </row>
    <row r="6219" spans="9:11">
      <c r="I6219" s="72"/>
      <c r="J6219" s="72"/>
      <c r="K6219" s="72"/>
    </row>
    <row r="6220" spans="9:11">
      <c r="I6220" s="72"/>
      <c r="J6220" s="72"/>
      <c r="K6220" s="72"/>
    </row>
    <row r="6221" spans="9:11">
      <c r="I6221" s="72"/>
      <c r="J6221" s="72"/>
      <c r="K6221" s="72"/>
    </row>
    <row r="6222" spans="9:11">
      <c r="I6222" s="72"/>
      <c r="J6222" s="72"/>
      <c r="K6222" s="72"/>
    </row>
    <row r="6223" spans="9:11">
      <c r="I6223" s="72"/>
      <c r="J6223" s="72"/>
      <c r="K6223" s="72"/>
    </row>
    <row r="6224" spans="9:11">
      <c r="I6224" s="72"/>
      <c r="J6224" s="72"/>
      <c r="K6224" s="72"/>
    </row>
    <row r="6225" spans="9:11">
      <c r="I6225" s="72"/>
      <c r="J6225" s="72"/>
      <c r="K6225" s="72"/>
    </row>
    <row r="6226" spans="9:11">
      <c r="I6226" s="72"/>
      <c r="J6226" s="72"/>
      <c r="K6226" s="72"/>
    </row>
    <row r="6227" spans="9:11">
      <c r="I6227" s="72"/>
      <c r="J6227" s="72"/>
      <c r="K6227" s="72"/>
    </row>
    <row r="6228" spans="9:11">
      <c r="I6228" s="72"/>
      <c r="J6228" s="72"/>
      <c r="K6228" s="72"/>
    </row>
    <row r="6229" spans="9:11">
      <c r="I6229" s="72"/>
      <c r="J6229" s="72"/>
      <c r="K6229" s="72"/>
    </row>
    <row r="6230" spans="9:11">
      <c r="I6230" s="72"/>
      <c r="J6230" s="72"/>
      <c r="K6230" s="72"/>
    </row>
    <row r="6231" spans="9:11">
      <c r="I6231" s="72"/>
      <c r="J6231" s="72"/>
      <c r="K6231" s="72"/>
    </row>
    <row r="6232" spans="9:11">
      <c r="I6232" s="72"/>
      <c r="J6232" s="72"/>
      <c r="K6232" s="72"/>
    </row>
    <row r="6233" spans="9:11">
      <c r="I6233" s="72"/>
      <c r="J6233" s="72"/>
      <c r="K6233" s="72"/>
    </row>
    <row r="6234" spans="9:11">
      <c r="I6234" s="72"/>
      <c r="J6234" s="72"/>
      <c r="K6234" s="72"/>
    </row>
    <row r="6235" spans="9:11">
      <c r="I6235" s="72"/>
      <c r="J6235" s="72"/>
      <c r="K6235" s="72"/>
    </row>
    <row r="6236" spans="9:11">
      <c r="I6236" s="72"/>
      <c r="J6236" s="72"/>
      <c r="K6236" s="72"/>
    </row>
    <row r="6237" spans="9:11">
      <c r="I6237" s="72"/>
      <c r="J6237" s="72"/>
      <c r="K6237" s="72"/>
    </row>
    <row r="6238" spans="9:11">
      <c r="I6238" s="72"/>
      <c r="J6238" s="72"/>
      <c r="K6238" s="72"/>
    </row>
    <row r="6239" spans="9:11">
      <c r="I6239" s="72"/>
      <c r="J6239" s="72"/>
      <c r="K6239" s="72"/>
    </row>
    <row r="6240" spans="9:11">
      <c r="I6240" s="72"/>
      <c r="J6240" s="72"/>
      <c r="K6240" s="72"/>
    </row>
    <row r="6241" spans="9:11">
      <c r="I6241" s="72"/>
      <c r="J6241" s="72"/>
      <c r="K6241" s="72"/>
    </row>
    <row r="6242" spans="9:11">
      <c r="I6242" s="72"/>
      <c r="J6242" s="72"/>
      <c r="K6242" s="72"/>
    </row>
    <row r="6243" spans="9:11">
      <c r="I6243" s="72"/>
      <c r="J6243" s="72"/>
      <c r="K6243" s="72"/>
    </row>
    <row r="6244" spans="9:11">
      <c r="I6244" s="72"/>
      <c r="J6244" s="72"/>
      <c r="K6244" s="72"/>
    </row>
    <row r="6245" spans="9:11">
      <c r="I6245" s="72"/>
      <c r="J6245" s="72"/>
      <c r="K6245" s="72"/>
    </row>
    <row r="6246" spans="9:11">
      <c r="I6246" s="72"/>
      <c r="J6246" s="72"/>
      <c r="K6246" s="72"/>
    </row>
    <row r="6247" spans="9:11">
      <c r="I6247" s="72"/>
      <c r="J6247" s="72"/>
      <c r="K6247" s="72"/>
    </row>
    <row r="6248" spans="9:11">
      <c r="I6248" s="72"/>
      <c r="J6248" s="72"/>
      <c r="K6248" s="72"/>
    </row>
    <row r="6249" spans="9:11">
      <c r="I6249" s="72"/>
      <c r="J6249" s="72"/>
      <c r="K6249" s="72"/>
    </row>
    <row r="6250" spans="9:11">
      <c r="I6250" s="72"/>
      <c r="J6250" s="72"/>
      <c r="K6250" s="72"/>
    </row>
    <row r="6251" spans="9:11">
      <c r="I6251" s="72"/>
      <c r="J6251" s="72"/>
      <c r="K6251" s="72"/>
    </row>
    <row r="6252" spans="9:11">
      <c r="I6252" s="72"/>
      <c r="J6252" s="72"/>
      <c r="K6252" s="72"/>
    </row>
    <row r="6253" spans="9:11">
      <c r="I6253" s="72"/>
      <c r="J6253" s="72"/>
      <c r="K6253" s="72"/>
    </row>
    <row r="6254" spans="9:11">
      <c r="I6254" s="72"/>
      <c r="J6254" s="72"/>
      <c r="K6254" s="72"/>
    </row>
    <row r="6255" spans="9:11">
      <c r="I6255" s="72"/>
      <c r="J6255" s="72"/>
      <c r="K6255" s="72"/>
    </row>
    <row r="6256" spans="9:11">
      <c r="I6256" s="72"/>
      <c r="J6256" s="72"/>
      <c r="K6256" s="72"/>
    </row>
    <row r="6257" spans="9:11">
      <c r="I6257" s="72"/>
      <c r="J6257" s="72"/>
      <c r="K6257" s="72"/>
    </row>
    <row r="6258" spans="9:11">
      <c r="I6258" s="72"/>
      <c r="J6258" s="72"/>
      <c r="K6258" s="72"/>
    </row>
    <row r="6259" spans="9:11">
      <c r="I6259" s="72"/>
      <c r="J6259" s="72"/>
      <c r="K6259" s="72"/>
    </row>
    <row r="6260" spans="9:11">
      <c r="I6260" s="72"/>
      <c r="J6260" s="72"/>
      <c r="K6260" s="72"/>
    </row>
    <row r="6261" spans="9:11">
      <c r="I6261" s="72"/>
      <c r="J6261" s="72"/>
      <c r="K6261" s="72"/>
    </row>
    <row r="6262" spans="9:11">
      <c r="I6262" s="72"/>
      <c r="J6262" s="72"/>
      <c r="K6262" s="72"/>
    </row>
    <row r="6263" spans="9:11">
      <c r="I6263" s="72"/>
      <c r="J6263" s="72"/>
      <c r="K6263" s="72"/>
    </row>
    <row r="6264" spans="9:11">
      <c r="I6264" s="72"/>
      <c r="J6264" s="72"/>
      <c r="K6264" s="72"/>
    </row>
    <row r="6265" spans="9:11">
      <c r="I6265" s="72"/>
      <c r="J6265" s="72"/>
      <c r="K6265" s="72"/>
    </row>
    <row r="6266" spans="9:11">
      <c r="I6266" s="72"/>
      <c r="J6266" s="72"/>
      <c r="K6266" s="72"/>
    </row>
    <row r="6267" spans="9:11">
      <c r="I6267" s="72"/>
      <c r="J6267" s="72"/>
      <c r="K6267" s="72"/>
    </row>
    <row r="6268" spans="9:11">
      <c r="I6268" s="72"/>
      <c r="J6268" s="72"/>
      <c r="K6268" s="72"/>
    </row>
    <row r="6269" spans="9:11">
      <c r="I6269" s="72"/>
      <c r="J6269" s="72"/>
      <c r="K6269" s="72"/>
    </row>
    <row r="6270" spans="9:11">
      <c r="I6270" s="72"/>
      <c r="J6270" s="72"/>
      <c r="K6270" s="72"/>
    </row>
    <row r="6271" spans="9:11">
      <c r="I6271" s="72"/>
      <c r="J6271" s="72"/>
      <c r="K6271" s="72"/>
    </row>
    <row r="6272" spans="9:11">
      <c r="I6272" s="72"/>
      <c r="J6272" s="72"/>
      <c r="K6272" s="72"/>
    </row>
    <row r="6273" spans="9:11">
      <c r="I6273" s="72"/>
      <c r="J6273" s="72"/>
      <c r="K6273" s="72"/>
    </row>
    <row r="6274" spans="9:11">
      <c r="I6274" s="72"/>
      <c r="J6274" s="72"/>
      <c r="K6274" s="72"/>
    </row>
    <row r="6275" spans="9:11">
      <c r="I6275" s="72"/>
      <c r="J6275" s="72"/>
      <c r="K6275" s="72"/>
    </row>
    <row r="6276" spans="9:11">
      <c r="I6276" s="72"/>
      <c r="J6276" s="72"/>
      <c r="K6276" s="72"/>
    </row>
    <row r="6277" spans="9:11">
      <c r="I6277" s="72"/>
      <c r="J6277" s="72"/>
      <c r="K6277" s="72"/>
    </row>
    <row r="6278" spans="9:11">
      <c r="I6278" s="72"/>
      <c r="J6278" s="72"/>
      <c r="K6278" s="72"/>
    </row>
    <row r="6279" spans="9:11">
      <c r="I6279" s="72"/>
      <c r="J6279" s="72"/>
      <c r="K6279" s="72"/>
    </row>
    <row r="6280" spans="9:11">
      <c r="I6280" s="72"/>
      <c r="J6280" s="72"/>
      <c r="K6280" s="72"/>
    </row>
    <row r="6281" spans="9:11">
      <c r="I6281" s="72"/>
      <c r="J6281" s="72"/>
      <c r="K6281" s="72"/>
    </row>
    <row r="6282" spans="9:11">
      <c r="I6282" s="72"/>
      <c r="J6282" s="72"/>
      <c r="K6282" s="72"/>
    </row>
    <row r="6283" spans="9:11">
      <c r="I6283" s="72"/>
      <c r="J6283" s="72"/>
      <c r="K6283" s="72"/>
    </row>
    <row r="6284" spans="9:11">
      <c r="I6284" s="72"/>
      <c r="J6284" s="72"/>
      <c r="K6284" s="72"/>
    </row>
    <row r="6285" spans="9:11">
      <c r="I6285" s="72"/>
      <c r="J6285" s="72"/>
      <c r="K6285" s="72"/>
    </row>
    <row r="6286" spans="9:11">
      <c r="I6286" s="72"/>
      <c r="J6286" s="72"/>
      <c r="K6286" s="72"/>
    </row>
    <row r="6287" spans="9:11">
      <c r="I6287" s="72"/>
      <c r="J6287" s="72"/>
      <c r="K6287" s="72"/>
    </row>
    <row r="6288" spans="9:11">
      <c r="I6288" s="72"/>
      <c r="J6288" s="72"/>
      <c r="K6288" s="72"/>
    </row>
    <row r="6289" spans="9:11">
      <c r="I6289" s="72"/>
      <c r="J6289" s="72"/>
      <c r="K6289" s="72"/>
    </row>
    <row r="6290" spans="9:11">
      <c r="I6290" s="72"/>
      <c r="J6290" s="72"/>
      <c r="K6290" s="72"/>
    </row>
    <row r="6291" spans="9:11">
      <c r="I6291" s="72"/>
      <c r="J6291" s="72"/>
      <c r="K6291" s="72"/>
    </row>
    <row r="6292" spans="9:11">
      <c r="I6292" s="72"/>
      <c r="J6292" s="72"/>
      <c r="K6292" s="72"/>
    </row>
    <row r="6293" spans="9:11">
      <c r="I6293" s="72"/>
      <c r="J6293" s="72"/>
      <c r="K6293" s="72"/>
    </row>
    <row r="6294" spans="9:11">
      <c r="I6294" s="72"/>
      <c r="J6294" s="72"/>
      <c r="K6294" s="72"/>
    </row>
    <row r="6295" spans="9:11">
      <c r="I6295" s="72"/>
      <c r="J6295" s="72"/>
      <c r="K6295" s="72"/>
    </row>
    <row r="6296" spans="9:11">
      <c r="I6296" s="72"/>
      <c r="J6296" s="72"/>
      <c r="K6296" s="72"/>
    </row>
    <row r="6297" spans="9:11">
      <c r="I6297" s="72"/>
      <c r="J6297" s="72"/>
      <c r="K6297" s="72"/>
    </row>
    <row r="6298" spans="9:11">
      <c r="I6298" s="72"/>
      <c r="J6298" s="72"/>
      <c r="K6298" s="72"/>
    </row>
    <row r="6299" spans="9:11">
      <c r="I6299" s="72"/>
      <c r="J6299" s="72"/>
      <c r="K6299" s="72"/>
    </row>
    <row r="6300" spans="9:11">
      <c r="I6300" s="72"/>
      <c r="J6300" s="72"/>
      <c r="K6300" s="72"/>
    </row>
    <row r="6301" spans="9:11">
      <c r="I6301" s="72"/>
      <c r="J6301" s="72"/>
      <c r="K6301" s="72"/>
    </row>
    <row r="6302" spans="9:11">
      <c r="I6302" s="72"/>
      <c r="J6302" s="72"/>
      <c r="K6302" s="72"/>
    </row>
    <row r="6303" spans="9:11">
      <c r="I6303" s="72"/>
      <c r="J6303" s="72"/>
      <c r="K6303" s="72"/>
    </row>
    <row r="6304" spans="9:11">
      <c r="I6304" s="72"/>
      <c r="J6304" s="72"/>
      <c r="K6304" s="72"/>
    </row>
    <row r="6305" spans="9:11">
      <c r="I6305" s="72"/>
      <c r="J6305" s="72"/>
      <c r="K6305" s="72"/>
    </row>
    <row r="6306" spans="9:11">
      <c r="I6306" s="72"/>
      <c r="J6306" s="72"/>
      <c r="K6306" s="72"/>
    </row>
    <row r="6307" spans="9:11">
      <c r="I6307" s="72"/>
      <c r="J6307" s="72"/>
      <c r="K6307" s="72"/>
    </row>
    <row r="6308" spans="9:11">
      <c r="I6308" s="72"/>
      <c r="J6308" s="72"/>
      <c r="K6308" s="72"/>
    </row>
    <row r="6309" spans="9:11">
      <c r="I6309" s="72"/>
      <c r="J6309" s="72"/>
      <c r="K6309" s="72"/>
    </row>
    <row r="6310" spans="9:11">
      <c r="I6310" s="72"/>
      <c r="J6310" s="72"/>
      <c r="K6310" s="72"/>
    </row>
    <row r="6311" spans="9:11">
      <c r="I6311" s="72"/>
      <c r="J6311" s="72"/>
      <c r="K6311" s="72"/>
    </row>
    <row r="6312" spans="9:11">
      <c r="I6312" s="72"/>
      <c r="J6312" s="72"/>
      <c r="K6312" s="72"/>
    </row>
    <row r="6313" spans="9:11">
      <c r="I6313" s="72"/>
      <c r="J6313" s="72"/>
      <c r="K6313" s="72"/>
    </row>
    <row r="6314" spans="9:11">
      <c r="I6314" s="72"/>
      <c r="J6314" s="72"/>
      <c r="K6314" s="72"/>
    </row>
    <row r="6315" spans="9:11">
      <c r="I6315" s="72"/>
      <c r="J6315" s="72"/>
      <c r="K6315" s="72"/>
    </row>
    <row r="6316" spans="9:11">
      <c r="I6316" s="72"/>
      <c r="J6316" s="72"/>
      <c r="K6316" s="72"/>
    </row>
    <row r="6317" spans="9:11">
      <c r="I6317" s="72"/>
      <c r="J6317" s="72"/>
      <c r="K6317" s="72"/>
    </row>
    <row r="6318" spans="9:11">
      <c r="I6318" s="72"/>
      <c r="J6318" s="72"/>
      <c r="K6318" s="72"/>
    </row>
    <row r="6319" spans="9:11">
      <c r="I6319" s="72"/>
      <c r="J6319" s="72"/>
      <c r="K6319" s="72"/>
    </row>
    <row r="6320" spans="9:11">
      <c r="I6320" s="72"/>
      <c r="J6320" s="72"/>
      <c r="K6320" s="72"/>
    </row>
    <row r="6321" spans="9:11">
      <c r="I6321" s="72"/>
      <c r="J6321" s="72"/>
      <c r="K6321" s="72"/>
    </row>
    <row r="6322" spans="9:11">
      <c r="I6322" s="72"/>
      <c r="J6322" s="72"/>
      <c r="K6322" s="72"/>
    </row>
    <row r="6323" spans="9:11">
      <c r="I6323" s="72"/>
      <c r="J6323" s="72"/>
      <c r="K6323" s="72"/>
    </row>
    <row r="6324" spans="9:11">
      <c r="I6324" s="72"/>
      <c r="J6324" s="72"/>
      <c r="K6324" s="72"/>
    </row>
    <row r="6325" spans="9:11">
      <c r="I6325" s="72"/>
      <c r="J6325" s="72"/>
      <c r="K6325" s="72"/>
    </row>
    <row r="6326" spans="9:11">
      <c r="I6326" s="72"/>
      <c r="J6326" s="72"/>
      <c r="K6326" s="72"/>
    </row>
    <row r="6327" spans="9:11">
      <c r="I6327" s="72"/>
      <c r="J6327" s="72"/>
      <c r="K6327" s="72"/>
    </row>
    <row r="6328" spans="9:11">
      <c r="I6328" s="72"/>
      <c r="J6328" s="72"/>
      <c r="K6328" s="72"/>
    </row>
    <row r="6329" spans="9:11">
      <c r="I6329" s="72"/>
      <c r="J6329" s="72"/>
      <c r="K6329" s="72"/>
    </row>
    <row r="6330" spans="9:11">
      <c r="I6330" s="72"/>
      <c r="J6330" s="72"/>
      <c r="K6330" s="72"/>
    </row>
    <row r="6331" spans="9:11">
      <c r="I6331" s="72"/>
      <c r="J6331" s="72"/>
      <c r="K6331" s="72"/>
    </row>
    <row r="6332" spans="9:11">
      <c r="I6332" s="72"/>
      <c r="J6332" s="72"/>
      <c r="K6332" s="72"/>
    </row>
    <row r="6333" spans="9:11">
      <c r="I6333" s="72"/>
      <c r="J6333" s="72"/>
      <c r="K6333" s="72"/>
    </row>
    <row r="6334" spans="9:11">
      <c r="I6334" s="72"/>
      <c r="J6334" s="72"/>
      <c r="K6334" s="72"/>
    </row>
    <row r="6335" spans="9:11">
      <c r="I6335" s="72"/>
      <c r="J6335" s="72"/>
      <c r="K6335" s="72"/>
    </row>
    <row r="6336" spans="9:11">
      <c r="I6336" s="72"/>
      <c r="J6336" s="72"/>
      <c r="K6336" s="72"/>
    </row>
    <row r="6337" spans="9:11">
      <c r="I6337" s="72"/>
      <c r="J6337" s="72"/>
      <c r="K6337" s="72"/>
    </row>
    <row r="6338" spans="9:11">
      <c r="I6338" s="72"/>
      <c r="J6338" s="72"/>
      <c r="K6338" s="72"/>
    </row>
    <row r="6339" spans="9:11">
      <c r="I6339" s="72"/>
      <c r="J6339" s="72"/>
      <c r="K6339" s="72"/>
    </row>
    <row r="6340" spans="9:11">
      <c r="I6340" s="72"/>
      <c r="J6340" s="72"/>
      <c r="K6340" s="72"/>
    </row>
    <row r="6341" spans="9:11">
      <c r="I6341" s="72"/>
      <c r="J6341" s="72"/>
      <c r="K6341" s="72"/>
    </row>
    <row r="6342" spans="9:11">
      <c r="I6342" s="72"/>
      <c r="J6342" s="72"/>
      <c r="K6342" s="72"/>
    </row>
    <row r="6343" spans="9:11">
      <c r="I6343" s="72"/>
      <c r="J6343" s="72"/>
      <c r="K6343" s="72"/>
    </row>
    <row r="6344" spans="9:11">
      <c r="I6344" s="72"/>
      <c r="J6344" s="72"/>
      <c r="K6344" s="72"/>
    </row>
    <row r="6345" spans="9:11">
      <c r="I6345" s="72"/>
      <c r="J6345" s="72"/>
      <c r="K6345" s="72"/>
    </row>
    <row r="6346" spans="9:11">
      <c r="I6346" s="72"/>
      <c r="J6346" s="72"/>
      <c r="K6346" s="72"/>
    </row>
    <row r="6347" spans="9:11">
      <c r="I6347" s="72"/>
      <c r="J6347" s="72"/>
      <c r="K6347" s="72"/>
    </row>
    <row r="6348" spans="9:11">
      <c r="I6348" s="72"/>
      <c r="J6348" s="72"/>
      <c r="K6348" s="72"/>
    </row>
    <row r="6349" spans="9:11">
      <c r="I6349" s="72"/>
      <c r="J6349" s="72"/>
      <c r="K6349" s="72"/>
    </row>
    <row r="6350" spans="9:11">
      <c r="I6350" s="72"/>
      <c r="J6350" s="72"/>
      <c r="K6350" s="72"/>
    </row>
    <row r="6351" spans="9:11">
      <c r="I6351" s="72"/>
      <c r="J6351" s="72"/>
      <c r="K6351" s="72"/>
    </row>
    <row r="6352" spans="9:11">
      <c r="I6352" s="72"/>
      <c r="J6352" s="72"/>
      <c r="K6352" s="72"/>
    </row>
    <row r="6353" spans="9:11">
      <c r="I6353" s="72"/>
      <c r="J6353" s="72"/>
      <c r="K6353" s="72"/>
    </row>
    <row r="6354" spans="9:11">
      <c r="I6354" s="72"/>
      <c r="J6354" s="72"/>
      <c r="K6354" s="72"/>
    </row>
    <row r="6355" spans="9:11">
      <c r="I6355" s="72"/>
      <c r="J6355" s="72"/>
      <c r="K6355" s="72"/>
    </row>
    <row r="6356" spans="9:11">
      <c r="I6356" s="72"/>
      <c r="J6356" s="72"/>
      <c r="K6356" s="72"/>
    </row>
    <row r="6357" spans="9:11">
      <c r="I6357" s="72"/>
      <c r="J6357" s="72"/>
      <c r="K6357" s="72"/>
    </row>
    <row r="6358" spans="9:11">
      <c r="I6358" s="72"/>
      <c r="J6358" s="72"/>
      <c r="K6358" s="72"/>
    </row>
    <row r="6359" spans="9:11">
      <c r="I6359" s="72"/>
      <c r="J6359" s="72"/>
      <c r="K6359" s="72"/>
    </row>
    <row r="6360" spans="9:11">
      <c r="I6360" s="72"/>
      <c r="J6360" s="72"/>
      <c r="K6360" s="72"/>
    </row>
    <row r="6361" spans="9:11">
      <c r="I6361" s="72"/>
      <c r="J6361" s="72"/>
      <c r="K6361" s="72"/>
    </row>
    <row r="6362" spans="9:11">
      <c r="I6362" s="72"/>
      <c r="J6362" s="72"/>
      <c r="K6362" s="72"/>
    </row>
    <row r="6363" spans="9:11">
      <c r="I6363" s="72"/>
      <c r="J6363" s="72"/>
      <c r="K6363" s="72"/>
    </row>
    <row r="6364" spans="9:11">
      <c r="I6364" s="72"/>
      <c r="J6364" s="72"/>
      <c r="K6364" s="72"/>
    </row>
    <row r="6365" spans="9:11">
      <c r="I6365" s="72"/>
      <c r="J6365" s="72"/>
      <c r="K6365" s="72"/>
    </row>
    <row r="6366" spans="9:11">
      <c r="I6366" s="72"/>
      <c r="J6366" s="72"/>
      <c r="K6366" s="72"/>
    </row>
    <row r="6367" spans="9:11">
      <c r="I6367" s="72"/>
      <c r="J6367" s="72"/>
      <c r="K6367" s="72"/>
    </row>
    <row r="6368" spans="9:11">
      <c r="I6368" s="72"/>
      <c r="J6368" s="72"/>
      <c r="K6368" s="72"/>
    </row>
    <row r="6369" spans="9:11">
      <c r="I6369" s="72"/>
      <c r="J6369" s="72"/>
      <c r="K6369" s="72"/>
    </row>
    <row r="6370" spans="9:11">
      <c r="I6370" s="72"/>
      <c r="J6370" s="72"/>
      <c r="K6370" s="72"/>
    </row>
    <row r="6371" spans="9:11">
      <c r="I6371" s="72"/>
      <c r="J6371" s="72"/>
      <c r="K6371" s="72"/>
    </row>
    <row r="6372" spans="9:11">
      <c r="I6372" s="72"/>
      <c r="J6372" s="72"/>
      <c r="K6372" s="72"/>
    </row>
    <row r="6373" spans="9:11">
      <c r="I6373" s="72"/>
      <c r="J6373" s="72"/>
      <c r="K6373" s="72"/>
    </row>
    <row r="6374" spans="9:11">
      <c r="I6374" s="72"/>
      <c r="J6374" s="72"/>
      <c r="K6374" s="72"/>
    </row>
    <row r="6375" spans="9:11">
      <c r="I6375" s="72"/>
      <c r="J6375" s="72"/>
      <c r="K6375" s="72"/>
    </row>
    <row r="6376" spans="9:11">
      <c r="I6376" s="72"/>
      <c r="J6376" s="72"/>
      <c r="K6376" s="72"/>
    </row>
    <row r="6377" spans="9:11">
      <c r="I6377" s="72"/>
      <c r="J6377" s="72"/>
      <c r="K6377" s="72"/>
    </row>
    <row r="6378" spans="9:11">
      <c r="I6378" s="72"/>
      <c r="J6378" s="72"/>
      <c r="K6378" s="72"/>
    </row>
    <row r="6379" spans="9:11">
      <c r="I6379" s="72"/>
      <c r="J6379" s="72"/>
      <c r="K6379" s="72"/>
    </row>
    <row r="6380" spans="9:11">
      <c r="I6380" s="72"/>
      <c r="J6380" s="72"/>
      <c r="K6380" s="72"/>
    </row>
    <row r="6381" spans="9:11">
      <c r="I6381" s="72"/>
      <c r="J6381" s="72"/>
      <c r="K6381" s="72"/>
    </row>
    <row r="6382" spans="9:11">
      <c r="I6382" s="72"/>
      <c r="J6382" s="72"/>
      <c r="K6382" s="72"/>
    </row>
    <row r="6383" spans="9:11">
      <c r="I6383" s="72"/>
      <c r="J6383" s="72"/>
      <c r="K6383" s="72"/>
    </row>
    <row r="6384" spans="9:11">
      <c r="I6384" s="72"/>
      <c r="J6384" s="72"/>
      <c r="K6384" s="72"/>
    </row>
    <row r="6385" spans="9:11">
      <c r="I6385" s="72"/>
      <c r="J6385" s="72"/>
      <c r="K6385" s="72"/>
    </row>
    <row r="6386" spans="9:11">
      <c r="I6386" s="72"/>
      <c r="J6386" s="72"/>
      <c r="K6386" s="72"/>
    </row>
    <row r="6387" spans="9:11">
      <c r="I6387" s="72"/>
      <c r="J6387" s="72"/>
      <c r="K6387" s="72"/>
    </row>
    <row r="6388" spans="9:11">
      <c r="I6388" s="72"/>
      <c r="J6388" s="72"/>
      <c r="K6388" s="72"/>
    </row>
    <row r="6389" spans="9:11">
      <c r="I6389" s="72"/>
      <c r="J6389" s="72"/>
      <c r="K6389" s="72"/>
    </row>
    <row r="6390" spans="9:11">
      <c r="I6390" s="72"/>
      <c r="J6390" s="72"/>
      <c r="K6390" s="72"/>
    </row>
    <row r="6391" spans="9:11">
      <c r="I6391" s="72"/>
      <c r="J6391" s="72"/>
      <c r="K6391" s="72"/>
    </row>
    <row r="6392" spans="9:11">
      <c r="I6392" s="72"/>
      <c r="J6392" s="72"/>
      <c r="K6392" s="72"/>
    </row>
    <row r="6393" spans="9:11">
      <c r="I6393" s="72"/>
      <c r="J6393" s="72"/>
      <c r="K6393" s="72"/>
    </row>
    <row r="6394" spans="9:11">
      <c r="I6394" s="72"/>
      <c r="J6394" s="72"/>
      <c r="K6394" s="72"/>
    </row>
    <row r="6395" spans="9:11">
      <c r="I6395" s="72"/>
      <c r="J6395" s="72"/>
      <c r="K6395" s="72"/>
    </row>
    <row r="6396" spans="9:11">
      <c r="I6396" s="72"/>
      <c r="J6396" s="72"/>
      <c r="K6396" s="72"/>
    </row>
    <row r="6397" spans="9:11">
      <c r="I6397" s="72"/>
      <c r="J6397" s="72"/>
      <c r="K6397" s="72"/>
    </row>
    <row r="6398" spans="9:11">
      <c r="I6398" s="72"/>
      <c r="J6398" s="72"/>
      <c r="K6398" s="72"/>
    </row>
    <row r="6399" spans="9:11">
      <c r="I6399" s="72"/>
      <c r="J6399" s="72"/>
      <c r="K6399" s="72"/>
    </row>
    <row r="6400" spans="9:11">
      <c r="I6400" s="72"/>
      <c r="J6400" s="72"/>
      <c r="K6400" s="72"/>
    </row>
    <row r="6401" spans="9:11">
      <c r="I6401" s="72"/>
      <c r="J6401" s="72"/>
      <c r="K6401" s="72"/>
    </row>
    <row r="6402" spans="9:11">
      <c r="I6402" s="72"/>
      <c r="J6402" s="72"/>
      <c r="K6402" s="72"/>
    </row>
    <row r="6403" spans="9:11">
      <c r="I6403" s="72"/>
      <c r="J6403" s="72"/>
      <c r="K6403" s="72"/>
    </row>
    <row r="6404" spans="9:11">
      <c r="I6404" s="72"/>
      <c r="J6404" s="72"/>
      <c r="K6404" s="72"/>
    </row>
    <row r="6405" spans="9:11">
      <c r="I6405" s="72"/>
      <c r="J6405" s="72"/>
      <c r="K6405" s="72"/>
    </row>
    <row r="6406" spans="9:11">
      <c r="I6406" s="72"/>
      <c r="J6406" s="72"/>
      <c r="K6406" s="72"/>
    </row>
    <row r="6407" spans="9:11">
      <c r="I6407" s="72"/>
      <c r="J6407" s="72"/>
      <c r="K6407" s="72"/>
    </row>
    <row r="6408" spans="9:11">
      <c r="I6408" s="72"/>
      <c r="J6408" s="72"/>
      <c r="K6408" s="72"/>
    </row>
    <row r="6409" spans="9:11">
      <c r="I6409" s="72"/>
      <c r="J6409" s="72"/>
      <c r="K6409" s="72"/>
    </row>
    <row r="6410" spans="9:11">
      <c r="I6410" s="72"/>
      <c r="J6410" s="72"/>
      <c r="K6410" s="72"/>
    </row>
    <row r="6411" spans="9:11">
      <c r="I6411" s="72"/>
      <c r="J6411" s="72"/>
      <c r="K6411" s="72"/>
    </row>
    <row r="6412" spans="9:11">
      <c r="I6412" s="72"/>
      <c r="J6412" s="72"/>
      <c r="K6412" s="72"/>
    </row>
    <row r="6413" spans="9:11">
      <c r="I6413" s="72"/>
      <c r="J6413" s="72"/>
      <c r="K6413" s="72"/>
    </row>
    <row r="6414" spans="9:11">
      <c r="I6414" s="72"/>
      <c r="J6414" s="72"/>
      <c r="K6414" s="72"/>
    </row>
    <row r="6415" spans="9:11">
      <c r="I6415" s="72"/>
      <c r="J6415" s="72"/>
      <c r="K6415" s="72"/>
    </row>
    <row r="6416" spans="9:11">
      <c r="I6416" s="72"/>
      <c r="J6416" s="72"/>
      <c r="K6416" s="72"/>
    </row>
    <row r="6417" spans="9:11">
      <c r="I6417" s="72"/>
      <c r="J6417" s="72"/>
      <c r="K6417" s="72"/>
    </row>
    <row r="6418" spans="9:11">
      <c r="I6418" s="72"/>
      <c r="J6418" s="72"/>
      <c r="K6418" s="72"/>
    </row>
    <row r="6419" spans="9:11">
      <c r="I6419" s="72"/>
      <c r="J6419" s="72"/>
      <c r="K6419" s="72"/>
    </row>
    <row r="6420" spans="9:11">
      <c r="I6420" s="72"/>
      <c r="J6420" s="72"/>
      <c r="K6420" s="72"/>
    </row>
    <row r="6421" spans="9:11">
      <c r="I6421" s="72"/>
      <c r="J6421" s="72"/>
      <c r="K6421" s="72"/>
    </row>
    <row r="6422" spans="9:11">
      <c r="I6422" s="72"/>
      <c r="J6422" s="72"/>
      <c r="K6422" s="72"/>
    </row>
    <row r="6423" spans="9:11">
      <c r="I6423" s="72"/>
      <c r="J6423" s="72"/>
      <c r="K6423" s="72"/>
    </row>
    <row r="6424" spans="9:11">
      <c r="I6424" s="72"/>
      <c r="J6424" s="72"/>
      <c r="K6424" s="72"/>
    </row>
    <row r="6425" spans="9:11">
      <c r="I6425" s="72"/>
      <c r="J6425" s="72"/>
      <c r="K6425" s="72"/>
    </row>
    <row r="6426" spans="9:11">
      <c r="I6426" s="72"/>
      <c r="J6426" s="72"/>
      <c r="K6426" s="72"/>
    </row>
    <row r="6427" spans="9:11">
      <c r="I6427" s="72"/>
      <c r="J6427" s="72"/>
      <c r="K6427" s="72"/>
    </row>
    <row r="6428" spans="9:11">
      <c r="I6428" s="72"/>
      <c r="J6428" s="72"/>
      <c r="K6428" s="72"/>
    </row>
    <row r="6429" spans="9:11">
      <c r="I6429" s="72"/>
      <c r="J6429" s="72"/>
      <c r="K6429" s="72"/>
    </row>
    <row r="6430" spans="9:11">
      <c r="I6430" s="72"/>
      <c r="J6430" s="72"/>
      <c r="K6430" s="72"/>
    </row>
    <row r="6431" spans="9:11">
      <c r="I6431" s="72"/>
      <c r="J6431" s="72"/>
      <c r="K6431" s="72"/>
    </row>
    <row r="6432" spans="9:11">
      <c r="I6432" s="72"/>
      <c r="J6432" s="72"/>
      <c r="K6432" s="72"/>
    </row>
    <row r="6433" spans="9:11">
      <c r="I6433" s="72"/>
      <c r="J6433" s="72"/>
      <c r="K6433" s="72"/>
    </row>
    <row r="6434" spans="9:11">
      <c r="I6434" s="72"/>
      <c r="J6434" s="72"/>
      <c r="K6434" s="72"/>
    </row>
    <row r="6435" spans="9:11">
      <c r="I6435" s="72"/>
      <c r="J6435" s="72"/>
      <c r="K6435" s="72"/>
    </row>
    <row r="6436" spans="9:11">
      <c r="I6436" s="72"/>
      <c r="J6436" s="72"/>
      <c r="K6436" s="72"/>
    </row>
    <row r="6437" spans="9:11">
      <c r="I6437" s="72"/>
      <c r="J6437" s="72"/>
      <c r="K6437" s="72"/>
    </row>
    <row r="6438" spans="9:11">
      <c r="I6438" s="72"/>
      <c r="J6438" s="72"/>
      <c r="K6438" s="72"/>
    </row>
    <row r="6439" spans="9:11">
      <c r="I6439" s="72"/>
      <c r="J6439" s="72"/>
      <c r="K6439" s="72"/>
    </row>
    <row r="6440" spans="9:11">
      <c r="I6440" s="72"/>
      <c r="J6440" s="72"/>
      <c r="K6440" s="72"/>
    </row>
    <row r="6441" spans="9:11">
      <c r="I6441" s="72"/>
      <c r="J6441" s="72"/>
      <c r="K6441" s="72"/>
    </row>
    <row r="6442" spans="9:11">
      <c r="I6442" s="72"/>
      <c r="J6442" s="72"/>
      <c r="K6442" s="72"/>
    </row>
    <row r="6443" spans="9:11">
      <c r="I6443" s="72"/>
      <c r="J6443" s="72"/>
      <c r="K6443" s="72"/>
    </row>
    <row r="6444" spans="9:11">
      <c r="I6444" s="72"/>
      <c r="J6444" s="72"/>
      <c r="K6444" s="72"/>
    </row>
    <row r="6445" spans="9:11">
      <c r="I6445" s="72"/>
      <c r="J6445" s="72"/>
      <c r="K6445" s="72"/>
    </row>
    <row r="6446" spans="9:11">
      <c r="I6446" s="72"/>
      <c r="J6446" s="72"/>
      <c r="K6446" s="72"/>
    </row>
    <row r="6447" spans="9:11">
      <c r="I6447" s="72"/>
      <c r="J6447" s="72"/>
      <c r="K6447" s="72"/>
    </row>
    <row r="6448" spans="9:11">
      <c r="I6448" s="72"/>
      <c r="J6448" s="72"/>
      <c r="K6448" s="72"/>
    </row>
    <row r="6449" spans="9:11">
      <c r="I6449" s="72"/>
      <c r="J6449" s="72"/>
      <c r="K6449" s="72"/>
    </row>
    <row r="6450" spans="9:11">
      <c r="I6450" s="72"/>
      <c r="J6450" s="72"/>
      <c r="K6450" s="72"/>
    </row>
    <row r="6451" spans="9:11">
      <c r="I6451" s="72"/>
      <c r="J6451" s="72"/>
      <c r="K6451" s="72"/>
    </row>
    <row r="6452" spans="9:11">
      <c r="I6452" s="72"/>
      <c r="J6452" s="72"/>
      <c r="K6452" s="72"/>
    </row>
    <row r="6453" spans="9:11">
      <c r="I6453" s="72"/>
      <c r="J6453" s="72"/>
      <c r="K6453" s="72"/>
    </row>
    <row r="6454" spans="9:11">
      <c r="I6454" s="72"/>
      <c r="J6454" s="72"/>
      <c r="K6454" s="72"/>
    </row>
    <row r="6455" spans="9:11">
      <c r="I6455" s="72"/>
      <c r="J6455" s="72"/>
      <c r="K6455" s="72"/>
    </row>
    <row r="6456" spans="9:11">
      <c r="I6456" s="72"/>
      <c r="J6456" s="72"/>
      <c r="K6456" s="72"/>
    </row>
    <row r="6457" spans="9:11">
      <c r="I6457" s="72"/>
      <c r="J6457" s="72"/>
      <c r="K6457" s="72"/>
    </row>
    <row r="6458" spans="9:11">
      <c r="I6458" s="72"/>
      <c r="J6458" s="72"/>
      <c r="K6458" s="72"/>
    </row>
    <row r="6459" spans="9:11">
      <c r="I6459" s="72"/>
      <c r="J6459" s="72"/>
      <c r="K6459" s="72"/>
    </row>
    <row r="6460" spans="9:11">
      <c r="I6460" s="72"/>
      <c r="J6460" s="72"/>
      <c r="K6460" s="72"/>
    </row>
    <row r="6461" spans="9:11">
      <c r="I6461" s="72"/>
      <c r="J6461" s="72"/>
      <c r="K6461" s="72"/>
    </row>
    <row r="6462" spans="9:11">
      <c r="I6462" s="72"/>
      <c r="J6462" s="72"/>
      <c r="K6462" s="72"/>
    </row>
    <row r="6463" spans="9:11">
      <c r="I6463" s="72"/>
      <c r="J6463" s="72"/>
      <c r="K6463" s="72"/>
    </row>
    <row r="6464" spans="9:11">
      <c r="I6464" s="72"/>
      <c r="J6464" s="72"/>
      <c r="K6464" s="72"/>
    </row>
    <row r="6465" spans="9:11">
      <c r="I6465" s="72"/>
      <c r="J6465" s="72"/>
      <c r="K6465" s="72"/>
    </row>
    <row r="6466" spans="9:11">
      <c r="I6466" s="72"/>
      <c r="J6466" s="72"/>
      <c r="K6466" s="72"/>
    </row>
    <row r="6467" spans="9:11">
      <c r="I6467" s="72"/>
      <c r="J6467" s="72"/>
      <c r="K6467" s="72"/>
    </row>
    <row r="6468" spans="9:11">
      <c r="I6468" s="72"/>
      <c r="J6468" s="72"/>
      <c r="K6468" s="72"/>
    </row>
    <row r="6469" spans="9:11">
      <c r="I6469" s="72"/>
      <c r="J6469" s="72"/>
      <c r="K6469" s="72"/>
    </row>
    <row r="6470" spans="9:11">
      <c r="I6470" s="72"/>
      <c r="J6470" s="72"/>
      <c r="K6470" s="72"/>
    </row>
    <row r="6471" spans="9:11">
      <c r="I6471" s="72"/>
      <c r="J6471" s="72"/>
      <c r="K6471" s="72"/>
    </row>
    <row r="6472" spans="9:11">
      <c r="I6472" s="72"/>
      <c r="J6472" s="72"/>
      <c r="K6472" s="72"/>
    </row>
    <row r="6473" spans="9:11">
      <c r="I6473" s="72"/>
      <c r="J6473" s="72"/>
      <c r="K6473" s="72"/>
    </row>
    <row r="6474" spans="9:11">
      <c r="I6474" s="72"/>
      <c r="J6474" s="72"/>
      <c r="K6474" s="72"/>
    </row>
    <row r="6475" spans="9:11">
      <c r="I6475" s="72"/>
      <c r="J6475" s="72"/>
      <c r="K6475" s="72"/>
    </row>
    <row r="6476" spans="9:11">
      <c r="I6476" s="72"/>
      <c r="J6476" s="72"/>
      <c r="K6476" s="72"/>
    </row>
    <row r="6477" spans="9:11">
      <c r="I6477" s="72"/>
      <c r="J6477" s="72"/>
      <c r="K6477" s="72"/>
    </row>
    <row r="6478" spans="9:11">
      <c r="I6478" s="72"/>
      <c r="J6478" s="72"/>
      <c r="K6478" s="72"/>
    </row>
    <row r="6479" spans="9:11">
      <c r="I6479" s="72"/>
      <c r="J6479" s="72"/>
      <c r="K6479" s="72"/>
    </row>
    <row r="6480" spans="9:11">
      <c r="I6480" s="72"/>
      <c r="J6480" s="72"/>
      <c r="K6480" s="72"/>
    </row>
    <row r="6481" spans="9:11">
      <c r="I6481" s="72"/>
      <c r="J6481" s="72"/>
      <c r="K6481" s="72"/>
    </row>
    <row r="6482" spans="9:11">
      <c r="I6482" s="72"/>
      <c r="J6482" s="72"/>
      <c r="K6482" s="72"/>
    </row>
    <row r="6483" spans="9:11">
      <c r="I6483" s="72"/>
      <c r="J6483" s="72"/>
      <c r="K6483" s="72"/>
    </row>
    <row r="6484" spans="9:11">
      <c r="I6484" s="72"/>
      <c r="J6484" s="72"/>
      <c r="K6484" s="72"/>
    </row>
    <row r="6485" spans="9:11">
      <c r="I6485" s="72"/>
      <c r="J6485" s="72"/>
      <c r="K6485" s="72"/>
    </row>
    <row r="6486" spans="9:11">
      <c r="I6486" s="72"/>
      <c r="J6486" s="72"/>
      <c r="K6486" s="72"/>
    </row>
    <row r="6487" spans="9:11">
      <c r="I6487" s="72"/>
      <c r="J6487" s="72"/>
      <c r="K6487" s="72"/>
    </row>
    <row r="6488" spans="9:11">
      <c r="I6488" s="72"/>
      <c r="J6488" s="72"/>
      <c r="K6488" s="72"/>
    </row>
    <row r="6489" spans="9:11">
      <c r="I6489" s="72"/>
      <c r="J6489" s="72"/>
      <c r="K6489" s="72"/>
    </row>
    <row r="6490" spans="9:11">
      <c r="I6490" s="72"/>
      <c r="J6490" s="72"/>
      <c r="K6490" s="72"/>
    </row>
    <row r="6491" spans="9:11">
      <c r="I6491" s="72"/>
      <c r="J6491" s="72"/>
      <c r="K6491" s="72"/>
    </row>
    <row r="6492" spans="9:11">
      <c r="I6492" s="72"/>
      <c r="J6492" s="72"/>
      <c r="K6492" s="72"/>
    </row>
    <row r="6493" spans="9:11">
      <c r="I6493" s="72"/>
      <c r="J6493" s="72"/>
      <c r="K6493" s="72"/>
    </row>
    <row r="6494" spans="9:11">
      <c r="I6494" s="72"/>
      <c r="J6494" s="72"/>
      <c r="K6494" s="72"/>
    </row>
    <row r="6495" spans="9:11">
      <c r="I6495" s="72"/>
      <c r="J6495" s="72"/>
      <c r="K6495" s="72"/>
    </row>
    <row r="6496" spans="9:11">
      <c r="I6496" s="72"/>
      <c r="J6496" s="72"/>
      <c r="K6496" s="72"/>
    </row>
    <row r="6497" spans="9:11">
      <c r="I6497" s="72"/>
      <c r="J6497" s="72"/>
      <c r="K6497" s="72"/>
    </row>
    <row r="6498" spans="9:11">
      <c r="I6498" s="72"/>
      <c r="J6498" s="72"/>
      <c r="K6498" s="72"/>
    </row>
    <row r="6499" spans="9:11">
      <c r="I6499" s="72"/>
      <c r="J6499" s="72"/>
      <c r="K6499" s="72"/>
    </row>
    <row r="6500" spans="9:11">
      <c r="I6500" s="72"/>
      <c r="J6500" s="72"/>
      <c r="K6500" s="72"/>
    </row>
    <row r="6501" spans="9:11">
      <c r="I6501" s="72"/>
      <c r="J6501" s="72"/>
      <c r="K6501" s="72"/>
    </row>
    <row r="6502" spans="9:11">
      <c r="I6502" s="72"/>
      <c r="J6502" s="72"/>
      <c r="K6502" s="72"/>
    </row>
    <row r="6503" spans="9:11">
      <c r="I6503" s="72"/>
      <c r="J6503" s="72"/>
      <c r="K6503" s="72"/>
    </row>
    <row r="6504" spans="9:11">
      <c r="I6504" s="72"/>
      <c r="J6504" s="72"/>
      <c r="K6504" s="72"/>
    </row>
    <row r="6505" spans="9:11">
      <c r="I6505" s="72"/>
      <c r="J6505" s="72"/>
      <c r="K6505" s="72"/>
    </row>
    <row r="6506" spans="9:11">
      <c r="I6506" s="72"/>
      <c r="J6506" s="72"/>
      <c r="K6506" s="72"/>
    </row>
    <row r="6507" spans="9:11">
      <c r="I6507" s="72"/>
      <c r="J6507" s="72"/>
      <c r="K6507" s="72"/>
    </row>
    <row r="6508" spans="9:11">
      <c r="I6508" s="72"/>
      <c r="J6508" s="72"/>
      <c r="K6508" s="72"/>
    </row>
    <row r="6509" spans="9:11">
      <c r="I6509" s="72"/>
      <c r="J6509" s="72"/>
      <c r="K6509" s="72"/>
    </row>
    <row r="6510" spans="9:11">
      <c r="I6510" s="72"/>
      <c r="J6510" s="72"/>
      <c r="K6510" s="72"/>
    </row>
    <row r="6511" spans="9:11">
      <c r="I6511" s="72"/>
      <c r="J6511" s="72"/>
      <c r="K6511" s="72"/>
    </row>
    <row r="6512" spans="9:11">
      <c r="I6512" s="72"/>
      <c r="J6512" s="72"/>
      <c r="K6512" s="72"/>
    </row>
    <row r="6513" spans="9:11">
      <c r="I6513" s="72"/>
      <c r="J6513" s="72"/>
      <c r="K6513" s="72"/>
    </row>
    <row r="6514" spans="9:11">
      <c r="I6514" s="72"/>
      <c r="J6514" s="72"/>
      <c r="K6514" s="72"/>
    </row>
    <row r="6515" spans="9:11">
      <c r="I6515" s="72"/>
      <c r="J6515" s="72"/>
      <c r="K6515" s="72"/>
    </row>
    <row r="6516" spans="9:11">
      <c r="I6516" s="72"/>
      <c r="J6516" s="72"/>
      <c r="K6516" s="72"/>
    </row>
    <row r="6517" spans="9:11">
      <c r="I6517" s="72"/>
      <c r="J6517" s="72"/>
      <c r="K6517" s="72"/>
    </row>
    <row r="6518" spans="9:11">
      <c r="I6518" s="72"/>
      <c r="J6518" s="72"/>
      <c r="K6518" s="72"/>
    </row>
    <row r="6519" spans="9:11">
      <c r="I6519" s="72"/>
      <c r="J6519" s="72"/>
      <c r="K6519" s="72"/>
    </row>
    <row r="6520" spans="9:11">
      <c r="I6520" s="72"/>
      <c r="J6520" s="72"/>
      <c r="K6520" s="72"/>
    </row>
    <row r="6521" spans="9:11">
      <c r="I6521" s="72"/>
      <c r="J6521" s="72"/>
      <c r="K6521" s="72"/>
    </row>
    <row r="6522" spans="9:11">
      <c r="I6522" s="72"/>
      <c r="J6522" s="72"/>
      <c r="K6522" s="72"/>
    </row>
    <row r="6523" spans="9:11">
      <c r="I6523" s="72"/>
      <c r="J6523" s="72"/>
      <c r="K6523" s="72"/>
    </row>
    <row r="6524" spans="9:11">
      <c r="I6524" s="72"/>
      <c r="J6524" s="72"/>
      <c r="K6524" s="72"/>
    </row>
    <row r="6525" spans="9:11">
      <c r="I6525" s="72"/>
      <c r="J6525" s="72"/>
      <c r="K6525" s="72"/>
    </row>
    <row r="6526" spans="9:11">
      <c r="I6526" s="72"/>
      <c r="J6526" s="72"/>
      <c r="K6526" s="72"/>
    </row>
    <row r="6527" spans="9:11">
      <c r="I6527" s="72"/>
      <c r="J6527" s="72"/>
      <c r="K6527" s="72"/>
    </row>
    <row r="6528" spans="9:11">
      <c r="I6528" s="72"/>
      <c r="J6528" s="72"/>
      <c r="K6528" s="72"/>
    </row>
    <row r="6529" spans="9:11">
      <c r="I6529" s="72"/>
      <c r="J6529" s="72"/>
      <c r="K6529" s="72"/>
    </row>
    <row r="6530" spans="9:11">
      <c r="I6530" s="72"/>
      <c r="J6530" s="72"/>
      <c r="K6530" s="72"/>
    </row>
    <row r="6531" spans="9:11">
      <c r="I6531" s="72"/>
      <c r="J6531" s="72"/>
      <c r="K6531" s="72"/>
    </row>
    <row r="6532" spans="9:11">
      <c r="I6532" s="72"/>
      <c r="J6532" s="72"/>
      <c r="K6532" s="72"/>
    </row>
    <row r="6533" spans="9:11">
      <c r="I6533" s="72"/>
      <c r="J6533" s="72"/>
      <c r="K6533" s="72"/>
    </row>
    <row r="6534" spans="9:11">
      <c r="I6534" s="72"/>
      <c r="J6534" s="72"/>
      <c r="K6534" s="72"/>
    </row>
    <row r="6535" spans="9:11">
      <c r="I6535" s="72"/>
      <c r="J6535" s="72"/>
      <c r="K6535" s="72"/>
    </row>
    <row r="6536" spans="9:11">
      <c r="I6536" s="72"/>
      <c r="J6536" s="72"/>
      <c r="K6536" s="72"/>
    </row>
    <row r="6537" spans="9:11">
      <c r="I6537" s="72"/>
      <c r="J6537" s="72"/>
      <c r="K6537" s="72"/>
    </row>
    <row r="6538" spans="9:11">
      <c r="I6538" s="72"/>
      <c r="J6538" s="72"/>
      <c r="K6538" s="72"/>
    </row>
    <row r="6539" spans="9:11">
      <c r="I6539" s="72"/>
      <c r="J6539" s="72"/>
      <c r="K6539" s="72"/>
    </row>
    <row r="6540" spans="9:11">
      <c r="I6540" s="72"/>
      <c r="J6540" s="72"/>
      <c r="K6540" s="72"/>
    </row>
    <row r="6541" spans="9:11">
      <c r="I6541" s="72"/>
      <c r="J6541" s="72"/>
      <c r="K6541" s="72"/>
    </row>
    <row r="6542" spans="9:11">
      <c r="I6542" s="72"/>
      <c r="J6542" s="72"/>
      <c r="K6542" s="72"/>
    </row>
    <row r="6543" spans="9:11">
      <c r="I6543" s="72"/>
      <c r="J6543" s="72"/>
      <c r="K6543" s="72"/>
    </row>
    <row r="6544" spans="9:11">
      <c r="I6544" s="72"/>
      <c r="J6544" s="72"/>
      <c r="K6544" s="72"/>
    </row>
    <row r="6545" spans="9:11">
      <c r="I6545" s="72"/>
      <c r="J6545" s="72"/>
      <c r="K6545" s="72"/>
    </row>
    <row r="6546" spans="9:11">
      <c r="I6546" s="72"/>
      <c r="J6546" s="72"/>
      <c r="K6546" s="72"/>
    </row>
    <row r="6547" spans="9:11">
      <c r="I6547" s="72"/>
      <c r="J6547" s="72"/>
      <c r="K6547" s="72"/>
    </row>
    <row r="6548" spans="9:11">
      <c r="I6548" s="72"/>
      <c r="J6548" s="72"/>
      <c r="K6548" s="72"/>
    </row>
    <row r="6549" spans="9:11">
      <c r="I6549" s="72"/>
      <c r="J6549" s="72"/>
      <c r="K6549" s="72"/>
    </row>
    <row r="6550" spans="9:11">
      <c r="I6550" s="72"/>
      <c r="J6550" s="72"/>
      <c r="K6550" s="72"/>
    </row>
    <row r="6551" spans="9:11">
      <c r="I6551" s="72"/>
      <c r="J6551" s="72"/>
      <c r="K6551" s="72"/>
    </row>
    <row r="6552" spans="9:11">
      <c r="I6552" s="72"/>
      <c r="J6552" s="72"/>
      <c r="K6552" s="72"/>
    </row>
    <row r="6553" spans="9:11">
      <c r="I6553" s="72"/>
      <c r="J6553" s="72"/>
      <c r="K6553" s="72"/>
    </row>
    <row r="6554" spans="9:11">
      <c r="I6554" s="72"/>
      <c r="J6554" s="72"/>
      <c r="K6554" s="72"/>
    </row>
    <row r="6555" spans="9:11">
      <c r="I6555" s="72"/>
      <c r="J6555" s="72"/>
      <c r="K6555" s="72"/>
    </row>
    <row r="6556" spans="9:11">
      <c r="I6556" s="72"/>
      <c r="J6556" s="72"/>
      <c r="K6556" s="72"/>
    </row>
    <row r="6557" spans="9:11">
      <c r="I6557" s="72"/>
      <c r="J6557" s="72"/>
      <c r="K6557" s="72"/>
    </row>
    <row r="6558" spans="9:11">
      <c r="I6558" s="72"/>
      <c r="J6558" s="72"/>
      <c r="K6558" s="72"/>
    </row>
    <row r="6559" spans="9:11">
      <c r="I6559" s="72"/>
      <c r="J6559" s="72"/>
      <c r="K6559" s="72"/>
    </row>
    <row r="6560" spans="9:11">
      <c r="I6560" s="72"/>
      <c r="J6560" s="72"/>
      <c r="K6560" s="72"/>
    </row>
    <row r="6561" spans="9:11">
      <c r="I6561" s="72"/>
      <c r="J6561" s="72"/>
      <c r="K6561" s="72"/>
    </row>
    <row r="6562" spans="9:11">
      <c r="I6562" s="72"/>
      <c r="J6562" s="72"/>
      <c r="K6562" s="72"/>
    </row>
    <row r="6563" spans="9:11">
      <c r="I6563" s="72"/>
      <c r="J6563" s="72"/>
      <c r="K6563" s="72"/>
    </row>
    <row r="6564" spans="9:11">
      <c r="I6564" s="72"/>
      <c r="J6564" s="72"/>
      <c r="K6564" s="72"/>
    </row>
    <row r="6565" spans="9:11">
      <c r="I6565" s="72"/>
      <c r="J6565" s="72"/>
      <c r="K6565" s="72"/>
    </row>
    <row r="6566" spans="9:11">
      <c r="I6566" s="72"/>
      <c r="J6566" s="72"/>
      <c r="K6566" s="72"/>
    </row>
    <row r="6567" spans="9:11">
      <c r="I6567" s="72"/>
      <c r="J6567" s="72"/>
      <c r="K6567" s="72"/>
    </row>
    <row r="6568" spans="9:11">
      <c r="I6568" s="72"/>
      <c r="J6568" s="72"/>
      <c r="K6568" s="72"/>
    </row>
    <row r="6569" spans="9:11">
      <c r="I6569" s="72"/>
      <c r="J6569" s="72"/>
      <c r="K6569" s="72"/>
    </row>
    <row r="6570" spans="9:11">
      <c r="I6570" s="72"/>
      <c r="J6570" s="72"/>
      <c r="K6570" s="72"/>
    </row>
    <row r="6571" spans="9:11">
      <c r="I6571" s="72"/>
      <c r="J6571" s="72"/>
      <c r="K6571" s="72"/>
    </row>
    <row r="6572" spans="9:11">
      <c r="I6572" s="72"/>
      <c r="J6572" s="72"/>
      <c r="K6572" s="72"/>
    </row>
    <row r="6573" spans="9:11">
      <c r="I6573" s="72"/>
      <c r="J6573" s="72"/>
      <c r="K6573" s="72"/>
    </row>
    <row r="6574" spans="9:11">
      <c r="I6574" s="72"/>
      <c r="J6574" s="72"/>
      <c r="K6574" s="72"/>
    </row>
    <row r="6575" spans="9:11">
      <c r="I6575" s="72"/>
      <c r="J6575" s="72"/>
      <c r="K6575" s="72"/>
    </row>
    <row r="6576" spans="9:11">
      <c r="I6576" s="72"/>
      <c r="J6576" s="72"/>
      <c r="K6576" s="72"/>
    </row>
    <row r="6577" spans="9:11">
      <c r="I6577" s="72"/>
      <c r="J6577" s="72"/>
      <c r="K6577" s="72"/>
    </row>
    <row r="6578" spans="9:11">
      <c r="I6578" s="72"/>
      <c r="J6578" s="72"/>
      <c r="K6578" s="72"/>
    </row>
    <row r="6579" spans="9:11">
      <c r="I6579" s="72"/>
      <c r="J6579" s="72"/>
      <c r="K6579" s="72"/>
    </row>
    <row r="6580" spans="9:11">
      <c r="I6580" s="72"/>
      <c r="J6580" s="72"/>
      <c r="K6580" s="72"/>
    </row>
    <row r="6581" spans="9:11">
      <c r="I6581" s="72"/>
      <c r="J6581" s="72"/>
      <c r="K6581" s="72"/>
    </row>
    <row r="6582" spans="9:11">
      <c r="I6582" s="72"/>
      <c r="J6582" s="72"/>
      <c r="K6582" s="72"/>
    </row>
    <row r="6583" spans="9:11">
      <c r="I6583" s="72"/>
      <c r="J6583" s="72"/>
      <c r="K6583" s="72"/>
    </row>
    <row r="6584" spans="9:11">
      <c r="I6584" s="72"/>
      <c r="J6584" s="72"/>
      <c r="K6584" s="72"/>
    </row>
    <row r="6585" spans="9:11">
      <c r="I6585" s="72"/>
      <c r="J6585" s="72"/>
      <c r="K6585" s="72"/>
    </row>
    <row r="6586" spans="9:11">
      <c r="I6586" s="72"/>
      <c r="J6586" s="72"/>
      <c r="K6586" s="72"/>
    </row>
    <row r="6587" spans="9:11">
      <c r="I6587" s="72"/>
      <c r="J6587" s="72"/>
      <c r="K6587" s="72"/>
    </row>
    <row r="6588" spans="9:11">
      <c r="I6588" s="72"/>
      <c r="J6588" s="72"/>
      <c r="K6588" s="72"/>
    </row>
    <row r="6589" spans="9:11">
      <c r="I6589" s="72"/>
      <c r="J6589" s="72"/>
      <c r="K6589" s="72"/>
    </row>
    <row r="6590" spans="9:11">
      <c r="I6590" s="72"/>
      <c r="J6590" s="72"/>
      <c r="K6590" s="72"/>
    </row>
    <row r="6591" spans="9:11">
      <c r="I6591" s="72"/>
      <c r="J6591" s="72"/>
      <c r="K6591" s="72"/>
    </row>
    <row r="6592" spans="9:11">
      <c r="I6592" s="72"/>
      <c r="J6592" s="72"/>
      <c r="K6592" s="72"/>
    </row>
    <row r="6593" spans="9:11">
      <c r="I6593" s="72"/>
      <c r="J6593" s="72"/>
      <c r="K6593" s="72"/>
    </row>
    <row r="6594" spans="9:11">
      <c r="I6594" s="72"/>
      <c r="J6594" s="72"/>
      <c r="K6594" s="72"/>
    </row>
    <row r="6595" spans="9:11">
      <c r="I6595" s="72"/>
      <c r="J6595" s="72"/>
      <c r="K6595" s="72"/>
    </row>
    <row r="6596" spans="9:11">
      <c r="I6596" s="72"/>
      <c r="J6596" s="72"/>
      <c r="K6596" s="72"/>
    </row>
    <row r="6597" spans="9:11">
      <c r="I6597" s="72"/>
      <c r="J6597" s="72"/>
      <c r="K6597" s="72"/>
    </row>
    <row r="6598" spans="9:11">
      <c r="I6598" s="72"/>
      <c r="J6598" s="72"/>
      <c r="K6598" s="72"/>
    </row>
    <row r="6599" spans="9:11">
      <c r="I6599" s="72"/>
      <c r="J6599" s="72"/>
      <c r="K6599" s="72"/>
    </row>
    <row r="6600" spans="9:11">
      <c r="I6600" s="72"/>
      <c r="J6600" s="72"/>
      <c r="K6600" s="72"/>
    </row>
    <row r="6601" spans="9:11">
      <c r="I6601" s="72"/>
      <c r="J6601" s="72"/>
      <c r="K6601" s="72"/>
    </row>
    <row r="6602" spans="9:11">
      <c r="I6602" s="72"/>
      <c r="J6602" s="72"/>
      <c r="K6602" s="72"/>
    </row>
    <row r="6603" spans="9:11">
      <c r="I6603" s="72"/>
      <c r="J6603" s="72"/>
      <c r="K6603" s="72"/>
    </row>
    <row r="6604" spans="9:11">
      <c r="I6604" s="72"/>
      <c r="J6604" s="72"/>
      <c r="K6604" s="72"/>
    </row>
    <row r="6605" spans="9:11">
      <c r="I6605" s="72"/>
      <c r="J6605" s="72"/>
      <c r="K6605" s="72"/>
    </row>
    <row r="6606" spans="9:11">
      <c r="I6606" s="72"/>
      <c r="J6606" s="72"/>
      <c r="K6606" s="72"/>
    </row>
    <row r="6607" spans="9:11">
      <c r="I6607" s="72"/>
      <c r="J6607" s="72"/>
      <c r="K6607" s="72"/>
    </row>
    <row r="6608" spans="9:11">
      <c r="I6608" s="72"/>
      <c r="J6608" s="72"/>
      <c r="K6608" s="72"/>
    </row>
    <row r="6609" spans="9:11">
      <c r="I6609" s="72"/>
      <c r="J6609" s="72"/>
      <c r="K6609" s="72"/>
    </row>
    <row r="6610" spans="9:11">
      <c r="I6610" s="72"/>
      <c r="J6610" s="72"/>
      <c r="K6610" s="72"/>
    </row>
    <row r="6611" spans="9:11">
      <c r="I6611" s="72"/>
      <c r="J6611" s="72"/>
      <c r="K6611" s="72"/>
    </row>
    <row r="6612" spans="9:11">
      <c r="I6612" s="72"/>
      <c r="J6612" s="72"/>
      <c r="K6612" s="72"/>
    </row>
    <row r="6613" spans="9:11">
      <c r="I6613" s="72"/>
      <c r="J6613" s="72"/>
      <c r="K6613" s="72"/>
    </row>
    <row r="6614" spans="9:11">
      <c r="I6614" s="72"/>
      <c r="J6614" s="72"/>
      <c r="K6614" s="72"/>
    </row>
    <row r="6615" spans="9:11">
      <c r="I6615" s="72"/>
      <c r="J6615" s="72"/>
      <c r="K6615" s="72"/>
    </row>
    <row r="6616" spans="9:11">
      <c r="I6616" s="72"/>
      <c r="J6616" s="72"/>
      <c r="K6616" s="72"/>
    </row>
    <row r="6617" spans="9:11">
      <c r="I6617" s="72"/>
      <c r="J6617" s="72"/>
      <c r="K6617" s="72"/>
    </row>
    <row r="6618" spans="9:11">
      <c r="I6618" s="72"/>
      <c r="J6618" s="72"/>
      <c r="K6618" s="72"/>
    </row>
    <row r="6619" spans="9:11">
      <c r="I6619" s="72"/>
      <c r="J6619" s="72"/>
      <c r="K6619" s="72"/>
    </row>
    <row r="6620" spans="9:11">
      <c r="I6620" s="72"/>
      <c r="J6620" s="72"/>
      <c r="K6620" s="72"/>
    </row>
    <row r="6621" spans="9:11">
      <c r="I6621" s="72"/>
      <c r="J6621" s="72"/>
      <c r="K6621" s="72"/>
    </row>
    <row r="6622" spans="9:11">
      <c r="I6622" s="72"/>
      <c r="J6622" s="72"/>
      <c r="K6622" s="72"/>
    </row>
    <row r="6623" spans="9:11">
      <c r="I6623" s="72"/>
      <c r="J6623" s="72"/>
      <c r="K6623" s="72"/>
    </row>
    <row r="6624" spans="9:11">
      <c r="I6624" s="72"/>
      <c r="J6624" s="72"/>
      <c r="K6624" s="72"/>
    </row>
    <row r="6625" spans="9:11">
      <c r="I6625" s="72"/>
      <c r="J6625" s="72"/>
      <c r="K6625" s="72"/>
    </row>
    <row r="6626" spans="9:11">
      <c r="I6626" s="72"/>
      <c r="J6626" s="72"/>
      <c r="K6626" s="72"/>
    </row>
    <row r="6627" spans="9:11">
      <c r="I6627" s="72"/>
      <c r="J6627" s="72"/>
      <c r="K6627" s="72"/>
    </row>
    <row r="6628" spans="9:11">
      <c r="I6628" s="72"/>
      <c r="J6628" s="72"/>
      <c r="K6628" s="72"/>
    </row>
    <row r="6629" spans="9:11">
      <c r="I6629" s="72"/>
      <c r="J6629" s="72"/>
      <c r="K6629" s="72"/>
    </row>
    <row r="6630" spans="9:11">
      <c r="I6630" s="72"/>
      <c r="J6630" s="72"/>
      <c r="K6630" s="72"/>
    </row>
    <row r="6631" spans="9:11">
      <c r="I6631" s="72"/>
      <c r="J6631" s="72"/>
      <c r="K6631" s="72"/>
    </row>
    <row r="6632" spans="9:11">
      <c r="I6632" s="72"/>
      <c r="J6632" s="72"/>
      <c r="K6632" s="72"/>
    </row>
    <row r="6633" spans="9:11">
      <c r="I6633" s="72"/>
      <c r="J6633" s="72"/>
      <c r="K6633" s="72"/>
    </row>
    <row r="6634" spans="9:11">
      <c r="I6634" s="72"/>
      <c r="J6634" s="72"/>
      <c r="K6634" s="72"/>
    </row>
    <row r="6635" spans="9:11">
      <c r="I6635" s="72"/>
      <c r="J6635" s="72"/>
      <c r="K6635" s="72"/>
    </row>
    <row r="6636" spans="9:11">
      <c r="I6636" s="72"/>
      <c r="J6636" s="72"/>
      <c r="K6636" s="72"/>
    </row>
    <row r="6637" spans="9:11">
      <c r="I6637" s="72"/>
      <c r="J6637" s="72"/>
      <c r="K6637" s="72"/>
    </row>
    <row r="6638" spans="9:11">
      <c r="I6638" s="72"/>
      <c r="J6638" s="72"/>
      <c r="K6638" s="72"/>
    </row>
    <row r="6639" spans="9:11">
      <c r="I6639" s="72"/>
      <c r="J6639" s="72"/>
      <c r="K6639" s="72"/>
    </row>
    <row r="6640" spans="9:11">
      <c r="I6640" s="72"/>
      <c r="J6640" s="72"/>
      <c r="K6640" s="72"/>
    </row>
    <row r="6641" spans="9:11">
      <c r="I6641" s="72"/>
      <c r="J6641" s="72"/>
      <c r="K6641" s="72"/>
    </row>
    <row r="6642" spans="9:11">
      <c r="I6642" s="72"/>
      <c r="J6642" s="72"/>
      <c r="K6642" s="72"/>
    </row>
    <row r="6643" spans="9:11">
      <c r="I6643" s="72"/>
      <c r="J6643" s="72"/>
      <c r="K6643" s="72"/>
    </row>
    <row r="6644" spans="9:11">
      <c r="I6644" s="72"/>
      <c r="J6644" s="72"/>
      <c r="K6644" s="72"/>
    </row>
    <row r="6645" spans="9:11">
      <c r="I6645" s="72"/>
      <c r="J6645" s="72"/>
      <c r="K6645" s="72"/>
    </row>
    <row r="6646" spans="9:11">
      <c r="I6646" s="72"/>
      <c r="J6646" s="72"/>
      <c r="K6646" s="72"/>
    </row>
    <row r="6647" spans="9:11">
      <c r="I6647" s="72"/>
      <c r="J6647" s="72"/>
      <c r="K6647" s="72"/>
    </row>
    <row r="6648" spans="9:11">
      <c r="I6648" s="72"/>
      <c r="J6648" s="72"/>
      <c r="K6648" s="72"/>
    </row>
    <row r="6649" spans="9:11">
      <c r="I6649" s="72"/>
      <c r="J6649" s="72"/>
      <c r="K6649" s="72"/>
    </row>
    <row r="6650" spans="9:11">
      <c r="I6650" s="72"/>
      <c r="J6650" s="72"/>
      <c r="K6650" s="72"/>
    </row>
    <row r="6651" spans="9:11">
      <c r="I6651" s="72"/>
      <c r="J6651" s="72"/>
      <c r="K6651" s="72"/>
    </row>
    <row r="6652" spans="9:11">
      <c r="I6652" s="72"/>
      <c r="J6652" s="72"/>
      <c r="K6652" s="72"/>
    </row>
    <row r="6653" spans="9:11">
      <c r="I6653" s="72"/>
      <c r="J6653" s="72"/>
      <c r="K6653" s="72"/>
    </row>
    <row r="6654" spans="9:11">
      <c r="I6654" s="72"/>
      <c r="J6654" s="72"/>
      <c r="K6654" s="72"/>
    </row>
    <row r="6655" spans="9:11">
      <c r="I6655" s="72"/>
      <c r="J6655" s="72"/>
      <c r="K6655" s="72"/>
    </row>
    <row r="6656" spans="9:11">
      <c r="I6656" s="72"/>
      <c r="J6656" s="72"/>
      <c r="K6656" s="72"/>
    </row>
    <row r="6657" spans="9:11">
      <c r="I6657" s="72"/>
      <c r="J6657" s="72"/>
      <c r="K6657" s="72"/>
    </row>
    <row r="6658" spans="9:11">
      <c r="I6658" s="72"/>
      <c r="J6658" s="72"/>
      <c r="K6658" s="72"/>
    </row>
    <row r="6659" spans="9:11">
      <c r="I6659" s="72"/>
      <c r="J6659" s="72"/>
      <c r="K6659" s="72"/>
    </row>
    <row r="6660" spans="9:11">
      <c r="I6660" s="72"/>
      <c r="J6660" s="72"/>
      <c r="K6660" s="72"/>
    </row>
    <row r="6661" spans="9:11">
      <c r="I6661" s="72"/>
      <c r="J6661" s="72"/>
      <c r="K6661" s="72"/>
    </row>
    <row r="6662" spans="9:11">
      <c r="I6662" s="72"/>
      <c r="J6662" s="72"/>
      <c r="K6662" s="72"/>
    </row>
    <row r="6663" spans="9:11">
      <c r="I6663" s="72"/>
      <c r="J6663" s="72"/>
      <c r="K6663" s="72"/>
    </row>
    <row r="6664" spans="9:11">
      <c r="I6664" s="72"/>
      <c r="J6664" s="72"/>
      <c r="K6664" s="72"/>
    </row>
    <row r="6665" spans="9:11">
      <c r="I6665" s="72"/>
      <c r="J6665" s="72"/>
      <c r="K6665" s="72"/>
    </row>
    <row r="6666" spans="9:11">
      <c r="I6666" s="72"/>
      <c r="J6666" s="72"/>
      <c r="K6666" s="72"/>
    </row>
    <row r="6667" spans="9:11">
      <c r="I6667" s="72"/>
      <c r="J6667" s="72"/>
      <c r="K6667" s="72"/>
    </row>
    <row r="6668" spans="9:11">
      <c r="I6668" s="72"/>
      <c r="J6668" s="72"/>
      <c r="K6668" s="72"/>
    </row>
    <row r="6669" spans="9:11">
      <c r="I6669" s="72"/>
      <c r="J6669" s="72"/>
      <c r="K6669" s="72"/>
    </row>
    <row r="6670" spans="9:11">
      <c r="I6670" s="72"/>
      <c r="J6670" s="72"/>
      <c r="K6670" s="72"/>
    </row>
    <row r="6671" spans="9:11">
      <c r="I6671" s="72"/>
      <c r="J6671" s="72"/>
      <c r="K6671" s="72"/>
    </row>
    <row r="6672" spans="9:11">
      <c r="I6672" s="72"/>
      <c r="J6672" s="72"/>
      <c r="K6672" s="72"/>
    </row>
    <row r="6673" spans="9:11">
      <c r="I6673" s="72"/>
      <c r="J6673" s="72"/>
      <c r="K6673" s="72"/>
    </row>
    <row r="6674" spans="9:11">
      <c r="I6674" s="72"/>
      <c r="J6674" s="72"/>
      <c r="K6674" s="72"/>
    </row>
    <row r="6675" spans="9:11">
      <c r="I6675" s="72"/>
      <c r="J6675" s="72"/>
      <c r="K6675" s="72"/>
    </row>
    <row r="6676" spans="9:11">
      <c r="I6676" s="72"/>
      <c r="J6676" s="72"/>
      <c r="K6676" s="72"/>
    </row>
    <row r="6677" spans="9:11">
      <c r="I6677" s="72"/>
      <c r="J6677" s="72"/>
      <c r="K6677" s="72"/>
    </row>
    <row r="6678" spans="9:11">
      <c r="I6678" s="72"/>
      <c r="J6678" s="72"/>
      <c r="K6678" s="72"/>
    </row>
    <row r="6679" spans="9:11">
      <c r="I6679" s="72"/>
      <c r="J6679" s="72"/>
      <c r="K6679" s="72"/>
    </row>
    <row r="6680" spans="9:11">
      <c r="I6680" s="72"/>
      <c r="J6680" s="72"/>
      <c r="K6680" s="72"/>
    </row>
    <row r="6681" spans="9:11">
      <c r="I6681" s="72"/>
      <c r="J6681" s="72"/>
      <c r="K6681" s="72"/>
    </row>
    <row r="6682" spans="9:11">
      <c r="I6682" s="72"/>
      <c r="J6682" s="72"/>
      <c r="K6682" s="72"/>
    </row>
    <row r="6683" spans="9:11">
      <c r="I6683" s="72"/>
      <c r="J6683" s="72"/>
      <c r="K6683" s="72"/>
    </row>
    <row r="6684" spans="9:11">
      <c r="I6684" s="72"/>
      <c r="J6684" s="72"/>
      <c r="K6684" s="72"/>
    </row>
    <row r="6685" spans="9:11">
      <c r="I6685" s="72"/>
      <c r="J6685" s="72"/>
      <c r="K6685" s="72"/>
    </row>
    <row r="6686" spans="9:11">
      <c r="I6686" s="72"/>
      <c r="J6686" s="72"/>
      <c r="K6686" s="72"/>
    </row>
    <row r="6687" spans="9:11">
      <c r="I6687" s="72"/>
      <c r="J6687" s="72"/>
      <c r="K6687" s="72"/>
    </row>
    <row r="6688" spans="9:11">
      <c r="I6688" s="72"/>
      <c r="J6688" s="72"/>
      <c r="K6688" s="72"/>
    </row>
    <row r="6689" spans="9:11">
      <c r="I6689" s="72"/>
      <c r="J6689" s="72"/>
      <c r="K6689" s="72"/>
    </row>
    <row r="6690" spans="9:11">
      <c r="I6690" s="72"/>
      <c r="J6690" s="72"/>
      <c r="K6690" s="72"/>
    </row>
    <row r="6691" spans="9:11">
      <c r="I6691" s="72"/>
      <c r="J6691" s="72"/>
      <c r="K6691" s="72"/>
    </row>
    <row r="6692" spans="9:11">
      <c r="I6692" s="72"/>
      <c r="J6692" s="72"/>
      <c r="K6692" s="72"/>
    </row>
    <row r="6693" spans="9:11">
      <c r="I6693" s="72"/>
      <c r="J6693" s="72"/>
      <c r="K6693" s="72"/>
    </row>
    <row r="6694" spans="9:11">
      <c r="I6694" s="72"/>
      <c r="J6694" s="72"/>
      <c r="K6694" s="72"/>
    </row>
    <row r="6695" spans="9:11">
      <c r="I6695" s="72"/>
      <c r="J6695" s="72"/>
      <c r="K6695" s="72"/>
    </row>
    <row r="6696" spans="9:11">
      <c r="I6696" s="72"/>
      <c r="J6696" s="72"/>
      <c r="K6696" s="72"/>
    </row>
    <row r="6697" spans="9:11">
      <c r="I6697" s="72"/>
      <c r="J6697" s="72"/>
      <c r="K6697" s="72"/>
    </row>
    <row r="6698" spans="9:11">
      <c r="I6698" s="72"/>
      <c r="J6698" s="72"/>
      <c r="K6698" s="72"/>
    </row>
    <row r="6699" spans="9:11">
      <c r="I6699" s="72"/>
      <c r="J6699" s="72"/>
      <c r="K6699" s="72"/>
    </row>
    <row r="6700" spans="9:11">
      <c r="I6700" s="72"/>
      <c r="J6700" s="72"/>
      <c r="K6700" s="72"/>
    </row>
    <row r="6701" spans="9:11">
      <c r="I6701" s="72"/>
      <c r="J6701" s="72"/>
      <c r="K6701" s="72"/>
    </row>
    <row r="6702" spans="9:11">
      <c r="I6702" s="72"/>
      <c r="J6702" s="72"/>
      <c r="K6702" s="72"/>
    </row>
    <row r="6703" spans="9:11">
      <c r="I6703" s="72"/>
      <c r="J6703" s="72"/>
      <c r="K6703" s="72"/>
    </row>
    <row r="6704" spans="9:11">
      <c r="I6704" s="72"/>
      <c r="J6704" s="72"/>
      <c r="K6704" s="72"/>
    </row>
    <row r="6705" spans="9:11">
      <c r="I6705" s="72"/>
      <c r="J6705" s="72"/>
      <c r="K6705" s="72"/>
    </row>
    <row r="6706" spans="9:11">
      <c r="I6706" s="72"/>
      <c r="J6706" s="72"/>
      <c r="K6706" s="72"/>
    </row>
    <row r="6707" spans="9:11">
      <c r="I6707" s="72"/>
      <c r="J6707" s="72"/>
      <c r="K6707" s="72"/>
    </row>
    <row r="6708" spans="9:11">
      <c r="I6708" s="72"/>
      <c r="J6708" s="72"/>
      <c r="K6708" s="72"/>
    </row>
    <row r="6709" spans="9:11">
      <c r="I6709" s="72"/>
      <c r="J6709" s="72"/>
      <c r="K6709" s="72"/>
    </row>
    <row r="6710" spans="9:11">
      <c r="I6710" s="72"/>
      <c r="J6710" s="72"/>
      <c r="K6710" s="72"/>
    </row>
    <row r="6711" spans="9:11">
      <c r="I6711" s="72"/>
      <c r="J6711" s="72"/>
      <c r="K6711" s="72"/>
    </row>
    <row r="6712" spans="9:11">
      <c r="I6712" s="72"/>
      <c r="J6712" s="72"/>
      <c r="K6712" s="72"/>
    </row>
    <row r="6713" spans="9:11">
      <c r="I6713" s="72"/>
      <c r="J6713" s="72"/>
      <c r="K6713" s="72"/>
    </row>
    <row r="6714" spans="9:11">
      <c r="I6714" s="72"/>
      <c r="J6714" s="72"/>
      <c r="K6714" s="72"/>
    </row>
    <row r="6715" spans="9:11">
      <c r="I6715" s="72"/>
      <c r="J6715" s="72"/>
      <c r="K6715" s="72"/>
    </row>
    <row r="6716" spans="9:11">
      <c r="I6716" s="72"/>
      <c r="J6716" s="72"/>
      <c r="K6716" s="72"/>
    </row>
    <row r="6717" spans="9:11">
      <c r="I6717" s="72"/>
      <c r="J6717" s="72"/>
      <c r="K6717" s="72"/>
    </row>
    <row r="6718" spans="9:11">
      <c r="I6718" s="72"/>
      <c r="J6718" s="72"/>
      <c r="K6718" s="72"/>
    </row>
    <row r="6719" spans="9:11">
      <c r="I6719" s="72"/>
      <c r="J6719" s="72"/>
      <c r="K6719" s="72"/>
    </row>
    <row r="6720" spans="9:11">
      <c r="I6720" s="72"/>
      <c r="J6720" s="72"/>
      <c r="K6720" s="72"/>
    </row>
    <row r="6721" spans="9:11">
      <c r="I6721" s="72"/>
      <c r="J6721" s="72"/>
      <c r="K6721" s="72"/>
    </row>
    <row r="6722" spans="9:11">
      <c r="I6722" s="72"/>
      <c r="J6722" s="72"/>
      <c r="K6722" s="72"/>
    </row>
    <row r="6723" spans="9:11">
      <c r="I6723" s="72"/>
      <c r="J6723" s="72"/>
      <c r="K6723" s="72"/>
    </row>
    <row r="6724" spans="9:11">
      <c r="I6724" s="72"/>
      <c r="J6724" s="72"/>
      <c r="K6724" s="72"/>
    </row>
    <row r="6725" spans="9:11">
      <c r="I6725" s="72"/>
      <c r="J6725" s="72"/>
      <c r="K6725" s="72"/>
    </row>
    <row r="6726" spans="9:11">
      <c r="I6726" s="72"/>
      <c r="J6726" s="72"/>
      <c r="K6726" s="72"/>
    </row>
    <row r="6727" spans="9:11">
      <c r="I6727" s="72"/>
      <c r="J6727" s="72"/>
      <c r="K6727" s="72"/>
    </row>
    <row r="6728" spans="9:11">
      <c r="I6728" s="72"/>
      <c r="J6728" s="72"/>
      <c r="K6728" s="72"/>
    </row>
    <row r="6729" spans="9:11">
      <c r="I6729" s="72"/>
      <c r="J6729" s="72"/>
      <c r="K6729" s="72"/>
    </row>
    <row r="6730" spans="9:11">
      <c r="I6730" s="72"/>
      <c r="J6730" s="72"/>
      <c r="K6730" s="72"/>
    </row>
    <row r="6731" spans="9:11">
      <c r="I6731" s="72"/>
      <c r="J6731" s="72"/>
      <c r="K6731" s="72"/>
    </row>
    <row r="6732" spans="9:11">
      <c r="I6732" s="72"/>
      <c r="J6732" s="72"/>
      <c r="K6732" s="72"/>
    </row>
    <row r="6733" spans="9:11">
      <c r="I6733" s="72"/>
      <c r="J6733" s="72"/>
      <c r="K6733" s="72"/>
    </row>
    <row r="6734" spans="9:11">
      <c r="I6734" s="72"/>
      <c r="J6734" s="72"/>
      <c r="K6734" s="72"/>
    </row>
    <row r="6735" spans="9:11">
      <c r="I6735" s="72"/>
      <c r="J6735" s="72"/>
      <c r="K6735" s="72"/>
    </row>
    <row r="6736" spans="9:11">
      <c r="I6736" s="72"/>
      <c r="J6736" s="72"/>
      <c r="K6736" s="72"/>
    </row>
    <row r="6737" spans="9:11">
      <c r="I6737" s="72"/>
      <c r="J6737" s="72"/>
      <c r="K6737" s="72"/>
    </row>
    <row r="6738" spans="9:11">
      <c r="I6738" s="72"/>
      <c r="J6738" s="72"/>
      <c r="K6738" s="72"/>
    </row>
    <row r="6739" spans="9:11">
      <c r="I6739" s="72"/>
      <c r="J6739" s="72"/>
      <c r="K6739" s="72"/>
    </row>
    <row r="6740" spans="9:11">
      <c r="I6740" s="72"/>
      <c r="J6740" s="72"/>
      <c r="K6740" s="72"/>
    </row>
    <row r="6741" spans="9:11">
      <c r="I6741" s="72"/>
      <c r="J6741" s="72"/>
      <c r="K6741" s="72"/>
    </row>
    <row r="6742" spans="9:11">
      <c r="I6742" s="72"/>
      <c r="J6742" s="72"/>
      <c r="K6742" s="72"/>
    </row>
    <row r="6743" spans="9:11">
      <c r="I6743" s="72"/>
      <c r="J6743" s="72"/>
      <c r="K6743" s="72"/>
    </row>
    <row r="6744" spans="9:11">
      <c r="I6744" s="72"/>
      <c r="J6744" s="72"/>
      <c r="K6744" s="72"/>
    </row>
    <row r="6745" spans="9:11">
      <c r="I6745" s="72"/>
      <c r="J6745" s="72"/>
      <c r="K6745" s="72"/>
    </row>
    <row r="6746" spans="9:11">
      <c r="I6746" s="72"/>
      <c r="J6746" s="72"/>
      <c r="K6746" s="72"/>
    </row>
    <row r="6747" spans="9:11">
      <c r="I6747" s="72"/>
      <c r="J6747" s="72"/>
      <c r="K6747" s="72"/>
    </row>
    <row r="6748" spans="9:11">
      <c r="I6748" s="72"/>
      <c r="J6748" s="72"/>
      <c r="K6748" s="72"/>
    </row>
    <row r="6749" spans="9:11">
      <c r="I6749" s="72"/>
      <c r="J6749" s="72"/>
      <c r="K6749" s="72"/>
    </row>
    <row r="6750" spans="9:11">
      <c r="I6750" s="72"/>
      <c r="J6750" s="72"/>
      <c r="K6750" s="72"/>
    </row>
    <row r="6751" spans="9:11">
      <c r="I6751" s="72"/>
      <c r="J6751" s="72"/>
      <c r="K6751" s="72"/>
    </row>
    <row r="6752" spans="9:11">
      <c r="I6752" s="72"/>
      <c r="J6752" s="72"/>
      <c r="K6752" s="72"/>
    </row>
    <row r="6753" spans="9:11">
      <c r="I6753" s="72"/>
      <c r="J6753" s="72"/>
      <c r="K6753" s="72"/>
    </row>
    <row r="6754" spans="9:11">
      <c r="I6754" s="72"/>
      <c r="J6754" s="72"/>
      <c r="K6754" s="72"/>
    </row>
    <row r="6755" spans="9:11">
      <c r="I6755" s="72"/>
      <c r="J6755" s="72"/>
      <c r="K6755" s="72"/>
    </row>
    <row r="6756" spans="9:11">
      <c r="I6756" s="72"/>
      <c r="J6756" s="72"/>
      <c r="K6756" s="72"/>
    </row>
    <row r="6757" spans="9:11">
      <c r="I6757" s="72"/>
      <c r="J6757" s="72"/>
      <c r="K6757" s="72"/>
    </row>
    <row r="6758" spans="9:11">
      <c r="I6758" s="72"/>
      <c r="J6758" s="72"/>
      <c r="K6758" s="72"/>
    </row>
    <row r="6759" spans="9:11">
      <c r="I6759" s="72"/>
      <c r="J6759" s="72"/>
      <c r="K6759" s="72"/>
    </row>
    <row r="6760" spans="9:11">
      <c r="I6760" s="72"/>
      <c r="J6760" s="72"/>
      <c r="K6760" s="72"/>
    </row>
    <row r="6761" spans="9:11">
      <c r="I6761" s="72"/>
      <c r="J6761" s="72"/>
      <c r="K6761" s="72"/>
    </row>
    <row r="6762" spans="9:11">
      <c r="I6762" s="72"/>
      <c r="J6762" s="72"/>
      <c r="K6762" s="72"/>
    </row>
    <row r="6763" spans="9:11">
      <c r="I6763" s="72"/>
      <c r="J6763" s="72"/>
      <c r="K6763" s="72"/>
    </row>
    <row r="6764" spans="9:11">
      <c r="I6764" s="72"/>
      <c r="J6764" s="72"/>
      <c r="K6764" s="72"/>
    </row>
    <row r="6765" spans="9:11">
      <c r="I6765" s="72"/>
      <c r="J6765" s="72"/>
      <c r="K6765" s="72"/>
    </row>
    <row r="6766" spans="9:11">
      <c r="I6766" s="72"/>
      <c r="J6766" s="72"/>
      <c r="K6766" s="72"/>
    </row>
    <row r="6767" spans="9:11">
      <c r="I6767" s="72"/>
      <c r="J6767" s="72"/>
      <c r="K6767" s="72"/>
    </row>
    <row r="6768" spans="9:11">
      <c r="I6768" s="72"/>
      <c r="J6768" s="72"/>
      <c r="K6768" s="72"/>
    </row>
    <row r="6769" spans="9:11">
      <c r="I6769" s="72"/>
      <c r="J6769" s="72"/>
      <c r="K6769" s="72"/>
    </row>
    <row r="6770" spans="9:11">
      <c r="I6770" s="72"/>
      <c r="J6770" s="72"/>
      <c r="K6770" s="72"/>
    </row>
    <row r="6771" spans="9:11">
      <c r="I6771" s="72"/>
      <c r="J6771" s="72"/>
      <c r="K6771" s="72"/>
    </row>
    <row r="6772" spans="9:11">
      <c r="I6772" s="72"/>
      <c r="J6772" s="72"/>
      <c r="K6772" s="72"/>
    </row>
    <row r="6773" spans="9:11">
      <c r="I6773" s="72"/>
      <c r="J6773" s="72"/>
      <c r="K6773" s="72"/>
    </row>
    <row r="6774" spans="9:11">
      <c r="I6774" s="72"/>
      <c r="J6774" s="72"/>
      <c r="K6774" s="72"/>
    </row>
    <row r="6775" spans="9:11">
      <c r="I6775" s="72"/>
      <c r="J6775" s="72"/>
      <c r="K6775" s="72"/>
    </row>
    <row r="6776" spans="9:11">
      <c r="I6776" s="72"/>
      <c r="J6776" s="72"/>
      <c r="K6776" s="72"/>
    </row>
    <row r="6777" spans="9:11">
      <c r="I6777" s="72"/>
      <c r="J6777" s="72"/>
      <c r="K6777" s="72"/>
    </row>
    <row r="6778" spans="9:11">
      <c r="I6778" s="72"/>
      <c r="J6778" s="72"/>
      <c r="K6778" s="72"/>
    </row>
    <row r="6779" spans="9:11">
      <c r="I6779" s="72"/>
      <c r="J6779" s="72"/>
      <c r="K6779" s="72"/>
    </row>
    <row r="6780" spans="9:11">
      <c r="I6780" s="72"/>
      <c r="J6780" s="72"/>
      <c r="K6780" s="72"/>
    </row>
    <row r="6781" spans="9:11">
      <c r="I6781" s="72"/>
      <c r="J6781" s="72"/>
      <c r="K6781" s="72"/>
    </row>
    <row r="6782" spans="9:11">
      <c r="I6782" s="72"/>
      <c r="J6782" s="72"/>
      <c r="K6782" s="72"/>
    </row>
    <row r="6783" spans="9:11">
      <c r="I6783" s="72"/>
      <c r="J6783" s="72"/>
      <c r="K6783" s="72"/>
    </row>
    <row r="6784" spans="9:11">
      <c r="I6784" s="72"/>
      <c r="J6784" s="72"/>
      <c r="K6784" s="72"/>
    </row>
    <row r="6785" spans="9:11">
      <c r="I6785" s="72"/>
      <c r="J6785" s="72"/>
      <c r="K6785" s="72"/>
    </row>
    <row r="6786" spans="9:11">
      <c r="I6786" s="72"/>
      <c r="J6786" s="72"/>
      <c r="K6786" s="72"/>
    </row>
    <row r="6787" spans="9:11">
      <c r="I6787" s="72"/>
      <c r="J6787" s="72"/>
      <c r="K6787" s="72"/>
    </row>
    <row r="6788" spans="9:11">
      <c r="I6788" s="72"/>
      <c r="J6788" s="72"/>
      <c r="K6788" s="72"/>
    </row>
    <row r="6789" spans="9:11">
      <c r="I6789" s="72"/>
      <c r="J6789" s="72"/>
      <c r="K6789" s="72"/>
    </row>
    <row r="6790" spans="9:11">
      <c r="I6790" s="72"/>
      <c r="J6790" s="72"/>
      <c r="K6790" s="72"/>
    </row>
    <row r="6791" spans="9:11">
      <c r="I6791" s="72"/>
      <c r="J6791" s="72"/>
      <c r="K6791" s="72"/>
    </row>
    <row r="6792" spans="9:11">
      <c r="I6792" s="72"/>
      <c r="J6792" s="72"/>
      <c r="K6792" s="72"/>
    </row>
    <row r="6793" spans="9:11">
      <c r="I6793" s="72"/>
      <c r="J6793" s="72"/>
      <c r="K6793" s="72"/>
    </row>
    <row r="6794" spans="9:11">
      <c r="I6794" s="72"/>
      <c r="J6794" s="72"/>
      <c r="K6794" s="72"/>
    </row>
    <row r="6795" spans="9:11">
      <c r="I6795" s="72"/>
      <c r="J6795" s="72"/>
      <c r="K6795" s="72"/>
    </row>
    <row r="6796" spans="9:11">
      <c r="I6796" s="72"/>
      <c r="J6796" s="72"/>
      <c r="K6796" s="72"/>
    </row>
    <row r="6797" spans="9:11">
      <c r="I6797" s="72"/>
      <c r="J6797" s="72"/>
      <c r="K6797" s="72"/>
    </row>
    <row r="6798" spans="9:11">
      <c r="I6798" s="72"/>
      <c r="J6798" s="72"/>
      <c r="K6798" s="72"/>
    </row>
    <row r="6799" spans="9:11">
      <c r="I6799" s="72"/>
      <c r="J6799" s="72"/>
      <c r="K6799" s="72"/>
    </row>
    <row r="6800" spans="9:11">
      <c r="I6800" s="72"/>
      <c r="J6800" s="72"/>
      <c r="K6800" s="72"/>
    </row>
    <row r="6801" spans="9:11">
      <c r="I6801" s="72"/>
      <c r="J6801" s="72"/>
      <c r="K6801" s="72"/>
    </row>
    <row r="6802" spans="9:11">
      <c r="I6802" s="72"/>
      <c r="J6802" s="72"/>
      <c r="K6802" s="72"/>
    </row>
    <row r="6803" spans="9:11">
      <c r="I6803" s="72"/>
      <c r="J6803" s="72"/>
      <c r="K6803" s="72"/>
    </row>
    <row r="6804" spans="9:11">
      <c r="I6804" s="72"/>
      <c r="J6804" s="72"/>
      <c r="K6804" s="72"/>
    </row>
    <row r="6805" spans="9:11">
      <c r="I6805" s="72"/>
      <c r="J6805" s="72"/>
      <c r="K6805" s="72"/>
    </row>
    <row r="6806" spans="9:11">
      <c r="I6806" s="72"/>
      <c r="J6806" s="72"/>
      <c r="K6806" s="72"/>
    </row>
    <row r="6807" spans="9:11">
      <c r="I6807" s="72"/>
      <c r="J6807" s="72"/>
      <c r="K6807" s="72"/>
    </row>
    <row r="6808" spans="9:11">
      <c r="I6808" s="72"/>
      <c r="J6808" s="72"/>
      <c r="K6808" s="72"/>
    </row>
    <row r="6809" spans="9:11">
      <c r="I6809" s="72"/>
      <c r="J6809" s="72"/>
      <c r="K6809" s="72"/>
    </row>
    <row r="6810" spans="9:11">
      <c r="I6810" s="72"/>
      <c r="J6810" s="72"/>
      <c r="K6810" s="72"/>
    </row>
    <row r="6811" spans="9:11">
      <c r="I6811" s="72"/>
      <c r="J6811" s="72"/>
      <c r="K6811" s="72"/>
    </row>
    <row r="6812" spans="9:11">
      <c r="I6812" s="72"/>
      <c r="J6812" s="72"/>
      <c r="K6812" s="72"/>
    </row>
    <row r="6813" spans="9:11">
      <c r="I6813" s="72"/>
      <c r="J6813" s="72"/>
      <c r="K6813" s="72"/>
    </row>
    <row r="6814" spans="9:11">
      <c r="I6814" s="72"/>
      <c r="J6814" s="72"/>
      <c r="K6814" s="72"/>
    </row>
    <row r="6815" spans="9:11">
      <c r="I6815" s="72"/>
      <c r="J6815" s="72"/>
      <c r="K6815" s="72"/>
    </row>
    <row r="6816" spans="9:11">
      <c r="I6816" s="72"/>
      <c r="J6816" s="72"/>
      <c r="K6816" s="72"/>
    </row>
    <row r="6817" spans="9:11">
      <c r="I6817" s="72"/>
      <c r="J6817" s="72"/>
      <c r="K6817" s="72"/>
    </row>
    <row r="6818" spans="9:11">
      <c r="I6818" s="72"/>
      <c r="J6818" s="72"/>
      <c r="K6818" s="72"/>
    </row>
    <row r="6819" spans="9:11">
      <c r="I6819" s="72"/>
      <c r="J6819" s="72"/>
      <c r="K6819" s="72"/>
    </row>
    <row r="6820" spans="9:11">
      <c r="I6820" s="72"/>
      <c r="J6820" s="72"/>
      <c r="K6820" s="72"/>
    </row>
    <row r="6821" spans="9:11">
      <c r="I6821" s="72"/>
      <c r="J6821" s="72"/>
      <c r="K6821" s="72"/>
    </row>
    <row r="6822" spans="9:11">
      <c r="I6822" s="72"/>
      <c r="J6822" s="72"/>
      <c r="K6822" s="72"/>
    </row>
    <row r="6823" spans="9:11">
      <c r="I6823" s="72"/>
      <c r="J6823" s="72"/>
      <c r="K6823" s="72"/>
    </row>
    <row r="6824" spans="9:11">
      <c r="I6824" s="72"/>
      <c r="J6824" s="72"/>
      <c r="K6824" s="72"/>
    </row>
    <row r="6825" spans="9:11">
      <c r="I6825" s="72"/>
      <c r="J6825" s="72"/>
      <c r="K6825" s="72"/>
    </row>
    <row r="6826" spans="9:11">
      <c r="I6826" s="72"/>
      <c r="J6826" s="72"/>
      <c r="K6826" s="72"/>
    </row>
    <row r="6827" spans="9:11">
      <c r="I6827" s="72"/>
      <c r="J6827" s="72"/>
      <c r="K6827" s="72"/>
    </row>
    <row r="6828" spans="9:11">
      <c r="I6828" s="72"/>
      <c r="J6828" s="72"/>
      <c r="K6828" s="72"/>
    </row>
    <row r="6829" spans="9:11">
      <c r="I6829" s="72"/>
      <c r="J6829" s="72"/>
      <c r="K6829" s="72"/>
    </row>
    <row r="6830" spans="9:11">
      <c r="I6830" s="72"/>
      <c r="J6830" s="72"/>
      <c r="K6830" s="72"/>
    </row>
    <row r="6831" spans="9:11">
      <c r="I6831" s="72"/>
      <c r="J6831" s="72"/>
      <c r="K6831" s="72"/>
    </row>
    <row r="6832" spans="9:11">
      <c r="I6832" s="72"/>
      <c r="J6832" s="72"/>
      <c r="K6832" s="72"/>
    </row>
    <row r="6833" spans="9:11">
      <c r="I6833" s="72"/>
      <c r="J6833" s="72"/>
      <c r="K6833" s="72"/>
    </row>
    <row r="6834" spans="9:11">
      <c r="I6834" s="72"/>
      <c r="J6834" s="72"/>
      <c r="K6834" s="72"/>
    </row>
    <row r="6835" spans="9:11">
      <c r="I6835" s="72"/>
      <c r="J6835" s="72"/>
      <c r="K6835" s="72"/>
    </row>
    <row r="6836" spans="9:11">
      <c r="I6836" s="72"/>
      <c r="J6836" s="72"/>
      <c r="K6836" s="72"/>
    </row>
    <row r="6837" spans="9:11">
      <c r="I6837" s="72"/>
      <c r="J6837" s="72"/>
      <c r="K6837" s="72"/>
    </row>
    <row r="6838" spans="9:11">
      <c r="I6838" s="72"/>
      <c r="J6838" s="72"/>
      <c r="K6838" s="72"/>
    </row>
    <row r="6839" spans="9:11">
      <c r="I6839" s="72"/>
      <c r="J6839" s="72"/>
      <c r="K6839" s="72"/>
    </row>
    <row r="6840" spans="9:11">
      <c r="I6840" s="72"/>
      <c r="J6840" s="72"/>
      <c r="K6840" s="72"/>
    </row>
    <row r="6841" spans="9:11">
      <c r="I6841" s="72"/>
      <c r="J6841" s="72"/>
      <c r="K6841" s="72"/>
    </row>
    <row r="6842" spans="9:11">
      <c r="I6842" s="72"/>
      <c r="J6842" s="72"/>
      <c r="K6842" s="72"/>
    </row>
    <row r="6843" spans="9:11">
      <c r="I6843" s="72"/>
      <c r="J6843" s="72"/>
      <c r="K6843" s="72"/>
    </row>
    <row r="6844" spans="9:11">
      <c r="I6844" s="72"/>
      <c r="J6844" s="72"/>
      <c r="K6844" s="72"/>
    </row>
    <row r="6845" spans="9:11">
      <c r="I6845" s="72"/>
      <c r="J6845" s="72"/>
      <c r="K6845" s="72"/>
    </row>
    <row r="6846" spans="9:11">
      <c r="I6846" s="72"/>
      <c r="J6846" s="72"/>
      <c r="K6846" s="72"/>
    </row>
    <row r="6847" spans="9:11">
      <c r="I6847" s="72"/>
      <c r="J6847" s="72"/>
      <c r="K6847" s="72"/>
    </row>
    <row r="6848" spans="9:11">
      <c r="I6848" s="72"/>
      <c r="J6848" s="72"/>
      <c r="K6848" s="72"/>
    </row>
    <row r="6849" spans="9:11">
      <c r="I6849" s="72"/>
      <c r="J6849" s="72"/>
      <c r="K6849" s="72"/>
    </row>
    <row r="6850" spans="9:11">
      <c r="I6850" s="72"/>
      <c r="J6850" s="72"/>
      <c r="K6850" s="72"/>
    </row>
    <row r="6851" spans="9:11">
      <c r="I6851" s="72"/>
      <c r="J6851" s="72"/>
      <c r="K6851" s="72"/>
    </row>
    <row r="6852" spans="9:11">
      <c r="I6852" s="72"/>
      <c r="J6852" s="72"/>
      <c r="K6852" s="72"/>
    </row>
    <row r="6853" spans="9:11">
      <c r="I6853" s="72"/>
      <c r="J6853" s="72"/>
      <c r="K6853" s="72"/>
    </row>
    <row r="6854" spans="9:11">
      <c r="I6854" s="72"/>
      <c r="J6854" s="72"/>
      <c r="K6854" s="72"/>
    </row>
    <row r="6855" spans="9:11">
      <c r="I6855" s="72"/>
      <c r="J6855" s="72"/>
      <c r="K6855" s="72"/>
    </row>
    <row r="6856" spans="9:11">
      <c r="I6856" s="72"/>
      <c r="J6856" s="72"/>
      <c r="K6856" s="72"/>
    </row>
    <row r="6857" spans="9:11">
      <c r="I6857" s="72"/>
      <c r="J6857" s="72"/>
      <c r="K6857" s="72"/>
    </row>
    <row r="6858" spans="9:11">
      <c r="I6858" s="72"/>
      <c r="J6858" s="72"/>
      <c r="K6858" s="72"/>
    </row>
    <row r="6859" spans="9:11">
      <c r="I6859" s="72"/>
      <c r="J6859" s="72"/>
      <c r="K6859" s="72"/>
    </row>
    <row r="6860" spans="9:11">
      <c r="I6860" s="72"/>
      <c r="J6860" s="72"/>
      <c r="K6860" s="72"/>
    </row>
    <row r="6861" spans="9:11">
      <c r="I6861" s="72"/>
      <c r="J6861" s="72"/>
      <c r="K6861" s="72"/>
    </row>
    <row r="6862" spans="9:11">
      <c r="I6862" s="72"/>
      <c r="J6862" s="72"/>
      <c r="K6862" s="72"/>
    </row>
    <row r="6863" spans="9:11">
      <c r="I6863" s="72"/>
      <c r="J6863" s="72"/>
      <c r="K6863" s="72"/>
    </row>
    <row r="6864" spans="9:11">
      <c r="I6864" s="72"/>
      <c r="J6864" s="72"/>
      <c r="K6864" s="72"/>
    </row>
    <row r="6865" spans="9:11">
      <c r="I6865" s="72"/>
      <c r="J6865" s="72"/>
      <c r="K6865" s="72"/>
    </row>
    <row r="6866" spans="9:11">
      <c r="I6866" s="72"/>
      <c r="J6866" s="72"/>
      <c r="K6866" s="72"/>
    </row>
    <row r="6867" spans="9:11">
      <c r="I6867" s="72"/>
      <c r="J6867" s="72"/>
      <c r="K6867" s="72"/>
    </row>
    <row r="6868" spans="9:11">
      <c r="I6868" s="72"/>
      <c r="J6868" s="72"/>
      <c r="K6868" s="72"/>
    </row>
    <row r="6869" spans="9:11">
      <c r="I6869" s="72"/>
      <c r="J6869" s="72"/>
      <c r="K6869" s="72"/>
    </row>
    <row r="6870" spans="9:11">
      <c r="I6870" s="72"/>
      <c r="J6870" s="72"/>
      <c r="K6870" s="72"/>
    </row>
    <row r="6871" spans="9:11">
      <c r="I6871" s="72"/>
      <c r="J6871" s="72"/>
      <c r="K6871" s="72"/>
    </row>
    <row r="6872" spans="9:11">
      <c r="I6872" s="72"/>
      <c r="J6872" s="72"/>
      <c r="K6872" s="72"/>
    </row>
    <row r="6873" spans="9:11">
      <c r="I6873" s="72"/>
      <c r="J6873" s="72"/>
      <c r="K6873" s="72"/>
    </row>
    <row r="6874" spans="9:11">
      <c r="I6874" s="72"/>
      <c r="J6874" s="72"/>
      <c r="K6874" s="72"/>
    </row>
    <row r="6875" spans="9:11">
      <c r="I6875" s="72"/>
      <c r="J6875" s="72"/>
      <c r="K6875" s="72"/>
    </row>
    <row r="6876" spans="9:11">
      <c r="I6876" s="72"/>
      <c r="J6876" s="72"/>
      <c r="K6876" s="72"/>
    </row>
    <row r="6877" spans="9:11">
      <c r="I6877" s="72"/>
      <c r="J6877" s="72"/>
      <c r="K6877" s="72"/>
    </row>
    <row r="6878" spans="9:11">
      <c r="I6878" s="72"/>
      <c r="J6878" s="72"/>
      <c r="K6878" s="72"/>
    </row>
    <row r="6879" spans="9:11">
      <c r="I6879" s="72"/>
      <c r="J6879" s="72"/>
      <c r="K6879" s="72"/>
    </row>
    <row r="6880" spans="9:11">
      <c r="I6880" s="72"/>
      <c r="J6880" s="72"/>
      <c r="K6880" s="72"/>
    </row>
    <row r="6881" spans="9:11">
      <c r="I6881" s="72"/>
      <c r="J6881" s="72"/>
      <c r="K6881" s="72"/>
    </row>
    <row r="6882" spans="9:11">
      <c r="I6882" s="72"/>
      <c r="J6882" s="72"/>
      <c r="K6882" s="72"/>
    </row>
    <row r="6883" spans="9:11">
      <c r="I6883" s="72"/>
      <c r="J6883" s="72"/>
      <c r="K6883" s="72"/>
    </row>
    <row r="6884" spans="9:11">
      <c r="I6884" s="72"/>
      <c r="J6884" s="72"/>
      <c r="K6884" s="72"/>
    </row>
    <row r="6885" spans="9:11">
      <c r="I6885" s="72"/>
      <c r="J6885" s="72"/>
      <c r="K6885" s="72"/>
    </row>
    <row r="6886" spans="9:11">
      <c r="I6886" s="72"/>
      <c r="J6886" s="72"/>
      <c r="K6886" s="72"/>
    </row>
    <row r="6887" spans="9:11">
      <c r="I6887" s="72"/>
      <c r="J6887" s="72"/>
      <c r="K6887" s="72"/>
    </row>
    <row r="6888" spans="9:11">
      <c r="I6888" s="72"/>
      <c r="J6888" s="72"/>
      <c r="K6888" s="72"/>
    </row>
    <row r="6889" spans="9:11">
      <c r="I6889" s="72"/>
      <c r="J6889" s="72"/>
      <c r="K6889" s="72"/>
    </row>
    <row r="6890" spans="9:11">
      <c r="I6890" s="72"/>
      <c r="J6890" s="72"/>
      <c r="K6890" s="72"/>
    </row>
    <row r="6891" spans="9:11">
      <c r="I6891" s="72"/>
      <c r="J6891" s="72"/>
      <c r="K6891" s="72"/>
    </row>
    <row r="6892" spans="9:11">
      <c r="I6892" s="72"/>
      <c r="J6892" s="72"/>
      <c r="K6892" s="72"/>
    </row>
    <row r="6893" spans="9:11">
      <c r="I6893" s="72"/>
      <c r="J6893" s="72"/>
      <c r="K6893" s="72"/>
    </row>
    <row r="6894" spans="9:11">
      <c r="I6894" s="72"/>
      <c r="J6894" s="72"/>
      <c r="K6894" s="72"/>
    </row>
    <row r="6895" spans="9:11">
      <c r="I6895" s="72"/>
      <c r="J6895" s="72"/>
      <c r="K6895" s="72"/>
    </row>
    <row r="6896" spans="9:11">
      <c r="I6896" s="72"/>
      <c r="J6896" s="72"/>
      <c r="K6896" s="72"/>
    </row>
    <row r="6897" spans="9:11">
      <c r="I6897" s="72"/>
      <c r="J6897" s="72"/>
      <c r="K6897" s="72"/>
    </row>
    <row r="6898" spans="9:11">
      <c r="I6898" s="72"/>
      <c r="J6898" s="72"/>
      <c r="K6898" s="72"/>
    </row>
    <row r="6899" spans="9:11">
      <c r="I6899" s="72"/>
      <c r="J6899" s="72"/>
      <c r="K6899" s="72"/>
    </row>
    <row r="6900" spans="9:11">
      <c r="I6900" s="72"/>
      <c r="J6900" s="72"/>
      <c r="K6900" s="72"/>
    </row>
    <row r="6901" spans="9:11">
      <c r="I6901" s="72"/>
      <c r="J6901" s="72"/>
      <c r="K6901" s="72"/>
    </row>
    <row r="6902" spans="9:11">
      <c r="I6902" s="72"/>
      <c r="J6902" s="72"/>
      <c r="K6902" s="72"/>
    </row>
    <row r="6903" spans="9:11">
      <c r="I6903" s="72"/>
      <c r="J6903" s="72"/>
      <c r="K6903" s="72"/>
    </row>
    <row r="6904" spans="9:11">
      <c r="I6904" s="72"/>
      <c r="J6904" s="72"/>
      <c r="K6904" s="72"/>
    </row>
    <row r="6905" spans="9:11">
      <c r="I6905" s="72"/>
      <c r="J6905" s="72"/>
      <c r="K6905" s="72"/>
    </row>
    <row r="6906" spans="9:11">
      <c r="I6906" s="72"/>
      <c r="J6906" s="72"/>
      <c r="K6906" s="72"/>
    </row>
    <row r="6907" spans="9:11">
      <c r="I6907" s="72"/>
      <c r="J6907" s="72"/>
      <c r="K6907" s="72"/>
    </row>
    <row r="6908" spans="9:11">
      <c r="I6908" s="72"/>
      <c r="J6908" s="72"/>
      <c r="K6908" s="72"/>
    </row>
    <row r="6909" spans="9:11">
      <c r="I6909" s="72"/>
      <c r="J6909" s="72"/>
      <c r="K6909" s="72"/>
    </row>
    <row r="6910" spans="9:11">
      <c r="I6910" s="72"/>
      <c r="J6910" s="72"/>
      <c r="K6910" s="72"/>
    </row>
    <row r="6911" spans="9:11">
      <c r="I6911" s="72"/>
      <c r="J6911" s="72"/>
      <c r="K6911" s="72"/>
    </row>
    <row r="6912" spans="9:11">
      <c r="I6912" s="72"/>
      <c r="J6912" s="72"/>
      <c r="K6912" s="72"/>
    </row>
    <row r="6913" spans="9:11">
      <c r="I6913" s="72"/>
      <c r="J6913" s="72"/>
      <c r="K6913" s="72"/>
    </row>
    <row r="6914" spans="9:11">
      <c r="I6914" s="72"/>
      <c r="J6914" s="72"/>
      <c r="K6914" s="72"/>
    </row>
    <row r="6915" spans="9:11">
      <c r="I6915" s="72"/>
      <c r="J6915" s="72"/>
      <c r="K6915" s="72"/>
    </row>
    <row r="6916" spans="9:11">
      <c r="I6916" s="72"/>
      <c r="J6916" s="72"/>
      <c r="K6916" s="72"/>
    </row>
    <row r="6917" spans="9:11">
      <c r="I6917" s="72"/>
      <c r="J6917" s="72"/>
      <c r="K6917" s="72"/>
    </row>
    <row r="6918" spans="9:11">
      <c r="I6918" s="72"/>
      <c r="J6918" s="72"/>
      <c r="K6918" s="72"/>
    </row>
    <row r="6919" spans="9:11">
      <c r="I6919" s="72"/>
      <c r="J6919" s="72"/>
      <c r="K6919" s="72"/>
    </row>
    <row r="6920" spans="9:11">
      <c r="I6920" s="72"/>
      <c r="J6920" s="72"/>
      <c r="K6920" s="72"/>
    </row>
    <row r="6921" spans="9:11">
      <c r="I6921" s="72"/>
      <c r="J6921" s="72"/>
      <c r="K6921" s="72"/>
    </row>
    <row r="6922" spans="9:11">
      <c r="I6922" s="72"/>
      <c r="J6922" s="72"/>
      <c r="K6922" s="72"/>
    </row>
    <row r="6923" spans="9:11">
      <c r="I6923" s="72"/>
      <c r="J6923" s="72"/>
      <c r="K6923" s="72"/>
    </row>
    <row r="6924" spans="9:11">
      <c r="I6924" s="72"/>
      <c r="J6924" s="72"/>
      <c r="K6924" s="72"/>
    </row>
    <row r="6925" spans="9:11">
      <c r="I6925" s="72"/>
      <c r="J6925" s="72"/>
      <c r="K6925" s="72"/>
    </row>
    <row r="6926" spans="9:11">
      <c r="I6926" s="72"/>
      <c r="J6926" s="72"/>
      <c r="K6926" s="72"/>
    </row>
    <row r="6927" spans="9:11">
      <c r="I6927" s="72"/>
      <c r="J6927" s="72"/>
      <c r="K6927" s="72"/>
    </row>
    <row r="6928" spans="9:11">
      <c r="I6928" s="72"/>
      <c r="J6928" s="72"/>
      <c r="K6928" s="72"/>
    </row>
    <row r="6929" spans="9:11">
      <c r="I6929" s="72"/>
      <c r="J6929" s="72"/>
      <c r="K6929" s="72"/>
    </row>
    <row r="6930" spans="9:11">
      <c r="I6930" s="72"/>
      <c r="J6930" s="72"/>
      <c r="K6930" s="72"/>
    </row>
    <row r="6931" spans="9:11">
      <c r="I6931" s="72"/>
      <c r="J6931" s="72"/>
      <c r="K6931" s="72"/>
    </row>
    <row r="6932" spans="9:11">
      <c r="I6932" s="72"/>
      <c r="J6932" s="72"/>
      <c r="K6932" s="72"/>
    </row>
    <row r="6933" spans="9:11">
      <c r="I6933" s="72"/>
      <c r="J6933" s="72"/>
      <c r="K6933" s="72"/>
    </row>
    <row r="6934" spans="9:11">
      <c r="I6934" s="72"/>
      <c r="J6934" s="72"/>
      <c r="K6934" s="72"/>
    </row>
    <row r="6935" spans="9:11">
      <c r="I6935" s="72"/>
      <c r="J6935" s="72"/>
      <c r="K6935" s="72"/>
    </row>
    <row r="6936" spans="9:11">
      <c r="I6936" s="72"/>
      <c r="J6936" s="72"/>
      <c r="K6936" s="72"/>
    </row>
    <row r="6937" spans="9:11">
      <c r="I6937" s="72"/>
      <c r="J6937" s="72"/>
      <c r="K6937" s="72"/>
    </row>
    <row r="6938" spans="9:11">
      <c r="I6938" s="72"/>
      <c r="J6938" s="72"/>
      <c r="K6938" s="72"/>
    </row>
    <row r="6939" spans="9:11">
      <c r="I6939" s="72"/>
      <c r="J6939" s="72"/>
      <c r="K6939" s="72"/>
    </row>
    <row r="6940" spans="9:11">
      <c r="I6940" s="72"/>
      <c r="J6940" s="72"/>
      <c r="K6940" s="72"/>
    </row>
    <row r="6941" spans="9:11">
      <c r="I6941" s="72"/>
      <c r="J6941" s="72"/>
      <c r="K6941" s="72"/>
    </row>
    <row r="6942" spans="9:11">
      <c r="I6942" s="72"/>
      <c r="J6942" s="72"/>
      <c r="K6942" s="72"/>
    </row>
    <row r="6943" spans="9:11">
      <c r="I6943" s="72"/>
      <c r="J6943" s="72"/>
      <c r="K6943" s="72"/>
    </row>
    <row r="6944" spans="9:11">
      <c r="I6944" s="72"/>
      <c r="J6944" s="72"/>
      <c r="K6944" s="72"/>
    </row>
    <row r="6945" spans="9:11">
      <c r="I6945" s="72"/>
      <c r="J6945" s="72"/>
      <c r="K6945" s="72"/>
    </row>
    <row r="6946" spans="9:11">
      <c r="I6946" s="72"/>
      <c r="J6946" s="72"/>
      <c r="K6946" s="72"/>
    </row>
    <row r="6947" spans="9:11">
      <c r="I6947" s="72"/>
      <c r="J6947" s="72"/>
      <c r="K6947" s="72"/>
    </row>
    <row r="6948" spans="9:11">
      <c r="I6948" s="72"/>
      <c r="J6948" s="72"/>
      <c r="K6948" s="72"/>
    </row>
    <row r="6949" spans="9:11">
      <c r="I6949" s="72"/>
      <c r="J6949" s="72"/>
      <c r="K6949" s="72"/>
    </row>
    <row r="6950" spans="9:11">
      <c r="I6950" s="72"/>
      <c r="J6950" s="72"/>
      <c r="K6950" s="72"/>
    </row>
    <row r="6951" spans="9:11">
      <c r="I6951" s="72"/>
      <c r="J6951" s="72"/>
      <c r="K6951" s="72"/>
    </row>
    <row r="6952" spans="9:11">
      <c r="I6952" s="72"/>
      <c r="J6952" s="72"/>
      <c r="K6952" s="72"/>
    </row>
    <row r="6953" spans="9:11">
      <c r="I6953" s="72"/>
      <c r="J6953" s="72"/>
      <c r="K6953" s="72"/>
    </row>
    <row r="6954" spans="9:11">
      <c r="I6954" s="72"/>
      <c r="J6954" s="72"/>
      <c r="K6954" s="72"/>
    </row>
    <row r="6955" spans="9:11">
      <c r="I6955" s="72"/>
      <c r="J6955" s="72"/>
      <c r="K6955" s="72"/>
    </row>
    <row r="6956" spans="9:11">
      <c r="I6956" s="72"/>
      <c r="J6956" s="72"/>
      <c r="K6956" s="72"/>
    </row>
    <row r="6957" spans="9:11">
      <c r="I6957" s="72"/>
      <c r="J6957" s="72"/>
      <c r="K6957" s="72"/>
    </row>
    <row r="6958" spans="9:11">
      <c r="I6958" s="72"/>
      <c r="J6958" s="72"/>
      <c r="K6958" s="72"/>
    </row>
    <row r="6959" spans="9:11">
      <c r="I6959" s="72"/>
      <c r="J6959" s="72"/>
      <c r="K6959" s="72"/>
    </row>
    <row r="6960" spans="9:11">
      <c r="I6960" s="72"/>
      <c r="J6960" s="72"/>
      <c r="K6960" s="72"/>
    </row>
    <row r="6961" spans="9:11">
      <c r="I6961" s="72"/>
      <c r="J6961" s="72"/>
      <c r="K6961" s="72"/>
    </row>
    <row r="6962" spans="9:11">
      <c r="I6962" s="72"/>
      <c r="J6962" s="72"/>
      <c r="K6962" s="72"/>
    </row>
    <row r="6963" spans="9:11">
      <c r="I6963" s="72"/>
      <c r="J6963" s="72"/>
      <c r="K6963" s="72"/>
    </row>
    <row r="6964" spans="9:11">
      <c r="I6964" s="72"/>
      <c r="J6964" s="72"/>
      <c r="K6964" s="72"/>
    </row>
    <row r="6965" spans="9:11">
      <c r="I6965" s="72"/>
      <c r="J6965" s="72"/>
      <c r="K6965" s="72"/>
    </row>
    <row r="6966" spans="9:11">
      <c r="I6966" s="72"/>
      <c r="J6966" s="72"/>
      <c r="K6966" s="72"/>
    </row>
    <row r="6967" spans="9:11">
      <c r="I6967" s="72"/>
      <c r="J6967" s="72"/>
      <c r="K6967" s="72"/>
    </row>
    <row r="6968" spans="9:11">
      <c r="I6968" s="72"/>
      <c r="J6968" s="72"/>
      <c r="K6968" s="72"/>
    </row>
    <row r="6969" spans="9:11">
      <c r="I6969" s="72"/>
      <c r="J6969" s="72"/>
      <c r="K6969" s="72"/>
    </row>
    <row r="6970" spans="9:11">
      <c r="I6970" s="72"/>
      <c r="J6970" s="72"/>
      <c r="K6970" s="72"/>
    </row>
    <row r="6971" spans="9:11">
      <c r="I6971" s="72"/>
      <c r="J6971" s="72"/>
      <c r="K6971" s="72"/>
    </row>
    <row r="6972" spans="9:11">
      <c r="I6972" s="72"/>
      <c r="J6972" s="72"/>
      <c r="K6972" s="72"/>
    </row>
    <row r="6973" spans="9:11">
      <c r="I6973" s="72"/>
      <c r="J6973" s="72"/>
      <c r="K6973" s="72"/>
    </row>
    <row r="6974" spans="9:11">
      <c r="I6974" s="72"/>
      <c r="J6974" s="72"/>
      <c r="K6974" s="72"/>
    </row>
    <row r="6975" spans="9:11">
      <c r="I6975" s="72"/>
      <c r="J6975" s="72"/>
      <c r="K6975" s="72"/>
    </row>
    <row r="6976" spans="9:11">
      <c r="I6976" s="72"/>
      <c r="J6976" s="72"/>
      <c r="K6976" s="72"/>
    </row>
    <row r="6977" spans="9:11">
      <c r="I6977" s="72"/>
      <c r="J6977" s="72"/>
      <c r="K6977" s="72"/>
    </row>
    <row r="6978" spans="9:11">
      <c r="I6978" s="72"/>
      <c r="J6978" s="72"/>
      <c r="K6978" s="72"/>
    </row>
    <row r="6979" spans="9:11">
      <c r="I6979" s="72"/>
      <c r="J6979" s="72"/>
      <c r="K6979" s="72"/>
    </row>
    <row r="6980" spans="9:11">
      <c r="I6980" s="72"/>
      <c r="J6980" s="72"/>
      <c r="K6980" s="72"/>
    </row>
    <row r="6981" spans="9:11">
      <c r="I6981" s="72"/>
      <c r="J6981" s="72"/>
      <c r="K6981" s="72"/>
    </row>
    <row r="6982" spans="9:11">
      <c r="I6982" s="72"/>
      <c r="J6982" s="72"/>
      <c r="K6982" s="72"/>
    </row>
    <row r="6983" spans="9:11">
      <c r="I6983" s="72"/>
      <c r="J6983" s="72"/>
      <c r="K6983" s="72"/>
    </row>
    <row r="6984" spans="9:11">
      <c r="I6984" s="72"/>
      <c r="J6984" s="72"/>
      <c r="K6984" s="72"/>
    </row>
    <row r="6985" spans="9:11">
      <c r="I6985" s="72"/>
      <c r="J6985" s="72"/>
      <c r="K6985" s="72"/>
    </row>
    <row r="6986" spans="9:11">
      <c r="I6986" s="72"/>
      <c r="J6986" s="72"/>
      <c r="K6986" s="72"/>
    </row>
    <row r="6987" spans="9:11">
      <c r="I6987" s="72"/>
      <c r="J6987" s="72"/>
      <c r="K6987" s="72"/>
    </row>
    <row r="6988" spans="9:11">
      <c r="I6988" s="72"/>
      <c r="J6988" s="72"/>
      <c r="K6988" s="72"/>
    </row>
    <row r="6989" spans="9:11">
      <c r="I6989" s="72"/>
      <c r="J6989" s="72"/>
      <c r="K6989" s="72"/>
    </row>
    <row r="6990" spans="9:11">
      <c r="I6990" s="72"/>
      <c r="J6990" s="72"/>
      <c r="K6990" s="72"/>
    </row>
    <row r="6991" spans="9:11">
      <c r="I6991" s="72"/>
      <c r="J6991" s="72"/>
      <c r="K6991" s="72"/>
    </row>
    <row r="6992" spans="9:11">
      <c r="I6992" s="72"/>
      <c r="J6992" s="72"/>
      <c r="K6992" s="72"/>
    </row>
    <row r="6993" spans="9:11">
      <c r="I6993" s="72"/>
      <c r="J6993" s="72"/>
      <c r="K6993" s="72"/>
    </row>
    <row r="6994" spans="9:11">
      <c r="I6994" s="72"/>
      <c r="J6994" s="72"/>
      <c r="K6994" s="72"/>
    </row>
    <row r="6995" spans="9:11">
      <c r="I6995" s="72"/>
      <c r="J6995" s="72"/>
      <c r="K6995" s="72"/>
    </row>
    <row r="6996" spans="9:11">
      <c r="I6996" s="72"/>
      <c r="J6996" s="72"/>
      <c r="K6996" s="72"/>
    </row>
    <row r="6997" spans="9:11">
      <c r="I6997" s="72"/>
      <c r="J6997" s="72"/>
      <c r="K6997" s="72"/>
    </row>
    <row r="6998" spans="9:11">
      <c r="I6998" s="72"/>
      <c r="J6998" s="72"/>
      <c r="K6998" s="72"/>
    </row>
    <row r="6999" spans="9:11">
      <c r="I6999" s="72"/>
      <c r="J6999" s="72"/>
      <c r="K6999" s="72"/>
    </row>
    <row r="7000" spans="9:11">
      <c r="I7000" s="72"/>
      <c r="J7000" s="72"/>
      <c r="K7000" s="72"/>
    </row>
    <row r="7001" spans="9:11">
      <c r="I7001" s="72"/>
      <c r="J7001" s="72"/>
      <c r="K7001" s="72"/>
    </row>
    <row r="7002" spans="9:11">
      <c r="I7002" s="72"/>
      <c r="J7002" s="72"/>
      <c r="K7002" s="72"/>
    </row>
    <row r="7003" spans="9:11">
      <c r="I7003" s="72"/>
      <c r="J7003" s="72"/>
      <c r="K7003" s="72"/>
    </row>
    <row r="7004" spans="9:11">
      <c r="I7004" s="72"/>
      <c r="J7004" s="72"/>
      <c r="K7004" s="72"/>
    </row>
    <row r="7005" spans="9:11">
      <c r="I7005" s="72"/>
      <c r="J7005" s="72"/>
      <c r="K7005" s="72"/>
    </row>
    <row r="7006" spans="9:11">
      <c r="I7006" s="72"/>
      <c r="J7006" s="72"/>
      <c r="K7006" s="72"/>
    </row>
    <row r="7007" spans="9:11">
      <c r="I7007" s="72"/>
      <c r="J7007" s="72"/>
      <c r="K7007" s="72"/>
    </row>
    <row r="7008" spans="9:11">
      <c r="I7008" s="72"/>
      <c r="J7008" s="72"/>
      <c r="K7008" s="72"/>
    </row>
    <row r="7009" spans="9:11">
      <c r="I7009" s="72"/>
      <c r="J7009" s="72"/>
      <c r="K7009" s="72"/>
    </row>
    <row r="7010" spans="9:11">
      <c r="I7010" s="72"/>
      <c r="J7010" s="72"/>
      <c r="K7010" s="72"/>
    </row>
    <row r="7011" spans="9:11">
      <c r="I7011" s="72"/>
      <c r="J7011" s="72"/>
      <c r="K7011" s="72"/>
    </row>
    <row r="7012" spans="9:11">
      <c r="I7012" s="72"/>
      <c r="J7012" s="72"/>
      <c r="K7012" s="72"/>
    </row>
    <row r="7013" spans="9:11">
      <c r="I7013" s="72"/>
      <c r="J7013" s="72"/>
      <c r="K7013" s="72"/>
    </row>
    <row r="7014" spans="9:11">
      <c r="I7014" s="72"/>
      <c r="J7014" s="72"/>
      <c r="K7014" s="72"/>
    </row>
    <row r="7015" spans="9:11">
      <c r="I7015" s="72"/>
      <c r="J7015" s="72"/>
      <c r="K7015" s="72"/>
    </row>
    <row r="7016" spans="9:11">
      <c r="I7016" s="72"/>
      <c r="J7016" s="72"/>
      <c r="K7016" s="72"/>
    </row>
    <row r="7017" spans="9:11">
      <c r="I7017" s="72"/>
      <c r="J7017" s="72"/>
      <c r="K7017" s="72"/>
    </row>
    <row r="7018" spans="9:11">
      <c r="I7018" s="72"/>
      <c r="J7018" s="72"/>
      <c r="K7018" s="72"/>
    </row>
    <row r="7019" spans="9:11">
      <c r="I7019" s="72"/>
      <c r="J7019" s="72"/>
      <c r="K7019" s="72"/>
    </row>
    <row r="7020" spans="9:11">
      <c r="I7020" s="72"/>
      <c r="J7020" s="72"/>
      <c r="K7020" s="72"/>
    </row>
    <row r="7021" spans="9:11">
      <c r="I7021" s="72"/>
      <c r="J7021" s="72"/>
      <c r="K7021" s="72"/>
    </row>
    <row r="7022" spans="9:11">
      <c r="I7022" s="72"/>
      <c r="J7022" s="72"/>
      <c r="K7022" s="72"/>
    </row>
    <row r="7023" spans="9:11">
      <c r="I7023" s="72"/>
      <c r="J7023" s="72"/>
      <c r="K7023" s="72"/>
    </row>
    <row r="7024" spans="9:11">
      <c r="I7024" s="72"/>
      <c r="J7024" s="72"/>
      <c r="K7024" s="72"/>
    </row>
    <row r="7025" spans="9:11">
      <c r="I7025" s="72"/>
      <c r="J7025" s="72"/>
      <c r="K7025" s="72"/>
    </row>
    <row r="7026" spans="9:11">
      <c r="I7026" s="72"/>
      <c r="J7026" s="72"/>
      <c r="K7026" s="72"/>
    </row>
    <row r="7027" spans="9:11">
      <c r="I7027" s="72"/>
      <c r="J7027" s="72"/>
      <c r="K7027" s="72"/>
    </row>
    <row r="7028" spans="9:11">
      <c r="I7028" s="72"/>
      <c r="J7028" s="72"/>
      <c r="K7028" s="72"/>
    </row>
    <row r="7029" spans="9:11">
      <c r="I7029" s="72"/>
      <c r="J7029" s="72"/>
      <c r="K7029" s="72"/>
    </row>
    <row r="7030" spans="9:11">
      <c r="I7030" s="72"/>
      <c r="J7030" s="72"/>
      <c r="K7030" s="72"/>
    </row>
    <row r="7031" spans="9:11">
      <c r="I7031" s="72"/>
      <c r="J7031" s="72"/>
      <c r="K7031" s="72"/>
    </row>
    <row r="7032" spans="9:11">
      <c r="I7032" s="72"/>
      <c r="J7032" s="72"/>
      <c r="K7032" s="72"/>
    </row>
    <row r="7033" spans="9:11">
      <c r="I7033" s="72"/>
      <c r="J7033" s="72"/>
      <c r="K7033" s="72"/>
    </row>
    <row r="7034" spans="9:11">
      <c r="I7034" s="72"/>
      <c r="J7034" s="72"/>
      <c r="K7034" s="72"/>
    </row>
    <row r="7035" spans="9:11">
      <c r="I7035" s="72"/>
      <c r="J7035" s="72"/>
      <c r="K7035" s="72"/>
    </row>
    <row r="7036" spans="9:11">
      <c r="I7036" s="72"/>
      <c r="J7036" s="72"/>
      <c r="K7036" s="72"/>
    </row>
    <row r="7037" spans="9:11">
      <c r="I7037" s="72"/>
      <c r="J7037" s="72"/>
      <c r="K7037" s="72"/>
    </row>
    <row r="7038" spans="9:11">
      <c r="I7038" s="72"/>
      <c r="J7038" s="72"/>
      <c r="K7038" s="72"/>
    </row>
    <row r="7039" spans="9:11">
      <c r="I7039" s="72"/>
      <c r="J7039" s="72"/>
      <c r="K7039" s="72"/>
    </row>
    <row r="7040" spans="9:11">
      <c r="I7040" s="72"/>
      <c r="J7040" s="72"/>
      <c r="K7040" s="72"/>
    </row>
    <row r="7041" spans="9:11">
      <c r="I7041" s="72"/>
      <c r="J7041" s="72"/>
      <c r="K7041" s="72"/>
    </row>
    <row r="7042" spans="9:11">
      <c r="I7042" s="72"/>
      <c r="J7042" s="72"/>
      <c r="K7042" s="72"/>
    </row>
    <row r="7043" spans="9:11">
      <c r="I7043" s="72"/>
      <c r="J7043" s="72"/>
      <c r="K7043" s="72"/>
    </row>
    <row r="7044" spans="9:11">
      <c r="I7044" s="72"/>
      <c r="J7044" s="72"/>
      <c r="K7044" s="72"/>
    </row>
    <row r="7045" spans="9:11">
      <c r="I7045" s="72"/>
      <c r="J7045" s="72"/>
      <c r="K7045" s="72"/>
    </row>
    <row r="7046" spans="9:11">
      <c r="I7046" s="72"/>
      <c r="J7046" s="72"/>
      <c r="K7046" s="72"/>
    </row>
    <row r="7047" spans="9:11">
      <c r="I7047" s="72"/>
      <c r="J7047" s="72"/>
      <c r="K7047" s="72"/>
    </row>
    <row r="7048" spans="9:11">
      <c r="I7048" s="72"/>
      <c r="J7048" s="72"/>
      <c r="K7048" s="72"/>
    </row>
    <row r="7049" spans="9:11">
      <c r="I7049" s="72"/>
      <c r="J7049" s="72"/>
      <c r="K7049" s="72"/>
    </row>
    <row r="7050" spans="9:11">
      <c r="I7050" s="72"/>
      <c r="J7050" s="72"/>
      <c r="K7050" s="72"/>
    </row>
    <row r="7051" spans="9:11">
      <c r="I7051" s="72"/>
      <c r="J7051" s="72"/>
      <c r="K7051" s="72"/>
    </row>
    <row r="7052" spans="9:11">
      <c r="I7052" s="72"/>
      <c r="J7052" s="72"/>
      <c r="K7052" s="72"/>
    </row>
    <row r="7053" spans="9:11">
      <c r="I7053" s="72"/>
      <c r="J7053" s="72"/>
      <c r="K7053" s="72"/>
    </row>
    <row r="7054" spans="9:11">
      <c r="I7054" s="72"/>
      <c r="J7054" s="72"/>
      <c r="K7054" s="72"/>
    </row>
    <row r="7055" spans="9:11">
      <c r="I7055" s="72"/>
      <c r="J7055" s="72"/>
      <c r="K7055" s="72"/>
    </row>
    <row r="7056" spans="9:11">
      <c r="I7056" s="72"/>
      <c r="J7056" s="72"/>
      <c r="K7056" s="72"/>
    </row>
    <row r="7057" spans="9:11">
      <c r="I7057" s="72"/>
      <c r="J7057" s="72"/>
      <c r="K7057" s="72"/>
    </row>
    <row r="7058" spans="9:11">
      <c r="I7058" s="72"/>
      <c r="J7058" s="72"/>
      <c r="K7058" s="72"/>
    </row>
    <row r="7059" spans="9:11">
      <c r="I7059" s="72"/>
      <c r="J7059" s="72"/>
      <c r="K7059" s="72"/>
    </row>
    <row r="7060" spans="9:11">
      <c r="I7060" s="72"/>
      <c r="J7060" s="72"/>
      <c r="K7060" s="72"/>
    </row>
    <row r="7061" spans="9:11">
      <c r="I7061" s="72"/>
      <c r="J7061" s="72"/>
      <c r="K7061" s="72"/>
    </row>
    <row r="7062" spans="9:11">
      <c r="I7062" s="72"/>
      <c r="J7062" s="72"/>
      <c r="K7062" s="72"/>
    </row>
    <row r="7063" spans="9:11">
      <c r="I7063" s="72"/>
      <c r="J7063" s="72"/>
      <c r="K7063" s="72"/>
    </row>
    <row r="7064" spans="9:11">
      <c r="I7064" s="72"/>
      <c r="J7064" s="72"/>
      <c r="K7064" s="72"/>
    </row>
    <row r="7065" spans="9:11">
      <c r="I7065" s="72"/>
      <c r="J7065" s="72"/>
      <c r="K7065" s="72"/>
    </row>
    <row r="7066" spans="9:11">
      <c r="I7066" s="72"/>
      <c r="J7066" s="72"/>
      <c r="K7066" s="72"/>
    </row>
    <row r="7067" spans="9:11">
      <c r="I7067" s="72"/>
      <c r="J7067" s="72"/>
      <c r="K7067" s="72"/>
    </row>
    <row r="7068" spans="9:11">
      <c r="I7068" s="72"/>
      <c r="J7068" s="72"/>
      <c r="K7068" s="72"/>
    </row>
    <row r="7069" spans="9:11">
      <c r="I7069" s="72"/>
      <c r="J7069" s="72"/>
      <c r="K7069" s="72"/>
    </row>
    <row r="7070" spans="9:11">
      <c r="I7070" s="72"/>
      <c r="J7070" s="72"/>
      <c r="K7070" s="72"/>
    </row>
    <row r="7071" spans="9:11">
      <c r="I7071" s="72"/>
      <c r="J7071" s="72"/>
      <c r="K7071" s="72"/>
    </row>
    <row r="7072" spans="9:11">
      <c r="I7072" s="72"/>
      <c r="J7072" s="72"/>
      <c r="K7072" s="72"/>
    </row>
    <row r="7073" spans="9:11">
      <c r="I7073" s="72"/>
      <c r="J7073" s="72"/>
      <c r="K7073" s="72"/>
    </row>
    <row r="7074" spans="9:11">
      <c r="I7074" s="72"/>
      <c r="J7074" s="72"/>
      <c r="K7074" s="72"/>
    </row>
    <row r="7075" spans="9:11">
      <c r="I7075" s="72"/>
      <c r="J7075" s="72"/>
      <c r="K7075" s="72"/>
    </row>
    <row r="7076" spans="9:11">
      <c r="I7076" s="72"/>
      <c r="J7076" s="72"/>
      <c r="K7076" s="72"/>
    </row>
    <row r="7077" spans="9:11">
      <c r="I7077" s="72"/>
      <c r="J7077" s="72"/>
      <c r="K7077" s="72"/>
    </row>
    <row r="7078" spans="9:11">
      <c r="I7078" s="72"/>
      <c r="J7078" s="72"/>
      <c r="K7078" s="72"/>
    </row>
    <row r="7079" spans="9:11">
      <c r="I7079" s="72"/>
      <c r="J7079" s="72"/>
      <c r="K7079" s="72"/>
    </row>
    <row r="7080" spans="9:11">
      <c r="I7080" s="72"/>
      <c r="J7080" s="72"/>
      <c r="K7080" s="72"/>
    </row>
    <row r="7081" spans="9:11">
      <c r="I7081" s="72"/>
      <c r="J7081" s="72"/>
      <c r="K7081" s="72"/>
    </row>
    <row r="7082" spans="9:11">
      <c r="I7082" s="72"/>
      <c r="J7082" s="72"/>
      <c r="K7082" s="72"/>
    </row>
    <row r="7083" spans="9:11">
      <c r="I7083" s="72"/>
      <c r="J7083" s="72"/>
      <c r="K7083" s="72"/>
    </row>
    <row r="7084" spans="9:11">
      <c r="I7084" s="72"/>
      <c r="J7084" s="72"/>
      <c r="K7084" s="72"/>
    </row>
    <row r="7085" spans="9:11">
      <c r="I7085" s="72"/>
      <c r="J7085" s="72"/>
      <c r="K7085" s="72"/>
    </row>
    <row r="7086" spans="9:11">
      <c r="I7086" s="72"/>
      <c r="J7086" s="72"/>
      <c r="K7086" s="72"/>
    </row>
    <row r="7087" spans="9:11">
      <c r="I7087" s="72"/>
      <c r="J7087" s="72"/>
      <c r="K7087" s="72"/>
    </row>
    <row r="7088" spans="9:11">
      <c r="I7088" s="72"/>
      <c r="J7088" s="72"/>
      <c r="K7088" s="72"/>
    </row>
    <row r="7089" spans="9:11">
      <c r="I7089" s="72"/>
      <c r="J7089" s="72"/>
      <c r="K7089" s="72"/>
    </row>
    <row r="7090" spans="9:11">
      <c r="I7090" s="72"/>
      <c r="J7090" s="72"/>
      <c r="K7090" s="72"/>
    </row>
    <row r="7091" spans="9:11">
      <c r="I7091" s="72"/>
      <c r="J7091" s="72"/>
      <c r="K7091" s="72"/>
    </row>
    <row r="7092" spans="9:11">
      <c r="I7092" s="72"/>
      <c r="J7092" s="72"/>
      <c r="K7092" s="72"/>
    </row>
    <row r="7093" spans="9:11">
      <c r="I7093" s="72"/>
      <c r="J7093" s="72"/>
      <c r="K7093" s="72"/>
    </row>
    <row r="7094" spans="9:11">
      <c r="I7094" s="72"/>
      <c r="J7094" s="72"/>
      <c r="K7094" s="72"/>
    </row>
    <row r="7095" spans="9:11">
      <c r="I7095" s="72"/>
      <c r="J7095" s="72"/>
      <c r="K7095" s="72"/>
    </row>
    <row r="7096" spans="9:11">
      <c r="I7096" s="72"/>
      <c r="J7096" s="72"/>
      <c r="K7096" s="72"/>
    </row>
    <row r="7097" spans="9:11">
      <c r="I7097" s="72"/>
      <c r="J7097" s="72"/>
      <c r="K7097" s="72"/>
    </row>
    <row r="7098" spans="9:11">
      <c r="I7098" s="72"/>
      <c r="J7098" s="72"/>
      <c r="K7098" s="72"/>
    </row>
    <row r="7099" spans="9:11">
      <c r="I7099" s="72"/>
      <c r="J7099" s="72"/>
      <c r="K7099" s="72"/>
    </row>
    <row r="7100" spans="9:11">
      <c r="I7100" s="72"/>
      <c r="J7100" s="72"/>
      <c r="K7100" s="72"/>
    </row>
    <row r="7101" spans="9:11">
      <c r="I7101" s="72"/>
      <c r="J7101" s="72"/>
      <c r="K7101" s="72"/>
    </row>
    <row r="7102" spans="9:11">
      <c r="I7102" s="72"/>
      <c r="J7102" s="72"/>
      <c r="K7102" s="72"/>
    </row>
    <row r="7103" spans="9:11">
      <c r="I7103" s="72"/>
      <c r="J7103" s="72"/>
      <c r="K7103" s="72"/>
    </row>
    <row r="7104" spans="9:11">
      <c r="I7104" s="72"/>
      <c r="J7104" s="72"/>
      <c r="K7104" s="72"/>
    </row>
    <row r="7105" spans="9:11">
      <c r="I7105" s="72"/>
      <c r="J7105" s="72"/>
      <c r="K7105" s="72"/>
    </row>
    <row r="7106" spans="9:11">
      <c r="I7106" s="72"/>
      <c r="J7106" s="72"/>
      <c r="K7106" s="72"/>
    </row>
    <row r="7107" spans="9:11">
      <c r="I7107" s="72"/>
      <c r="J7107" s="72"/>
      <c r="K7107" s="72"/>
    </row>
    <row r="7108" spans="9:11">
      <c r="I7108" s="72"/>
      <c r="J7108" s="72"/>
      <c r="K7108" s="72"/>
    </row>
    <row r="7109" spans="9:11">
      <c r="I7109" s="72"/>
      <c r="J7109" s="72"/>
      <c r="K7109" s="72"/>
    </row>
    <row r="7110" spans="9:11">
      <c r="I7110" s="72"/>
      <c r="J7110" s="72"/>
      <c r="K7110" s="72"/>
    </row>
    <row r="7111" spans="9:11">
      <c r="I7111" s="72"/>
      <c r="J7111" s="72"/>
      <c r="K7111" s="72"/>
    </row>
    <row r="7112" spans="9:11">
      <c r="I7112" s="72"/>
      <c r="J7112" s="72"/>
      <c r="K7112" s="72"/>
    </row>
    <row r="7113" spans="9:11">
      <c r="I7113" s="72"/>
      <c r="J7113" s="72"/>
      <c r="K7113" s="72"/>
    </row>
    <row r="7114" spans="9:11">
      <c r="I7114" s="72"/>
      <c r="J7114" s="72"/>
      <c r="K7114" s="72"/>
    </row>
    <row r="7115" spans="9:11">
      <c r="I7115" s="72"/>
      <c r="J7115" s="72"/>
      <c r="K7115" s="72"/>
    </row>
    <row r="7116" spans="9:11">
      <c r="I7116" s="72"/>
      <c r="J7116" s="72"/>
      <c r="K7116" s="72"/>
    </row>
    <row r="7117" spans="9:11">
      <c r="I7117" s="72"/>
      <c r="J7117" s="72"/>
      <c r="K7117" s="72"/>
    </row>
    <row r="7118" spans="9:11">
      <c r="I7118" s="72"/>
      <c r="J7118" s="72"/>
      <c r="K7118" s="72"/>
    </row>
    <row r="7119" spans="9:11">
      <c r="I7119" s="72"/>
      <c r="J7119" s="72"/>
      <c r="K7119" s="72"/>
    </row>
    <row r="7120" spans="9:11">
      <c r="I7120" s="72"/>
      <c r="J7120" s="72"/>
      <c r="K7120" s="72"/>
    </row>
    <row r="7121" spans="9:11">
      <c r="I7121" s="72"/>
      <c r="J7121" s="72"/>
      <c r="K7121" s="72"/>
    </row>
    <row r="7122" spans="9:11">
      <c r="I7122" s="72"/>
      <c r="J7122" s="72"/>
      <c r="K7122" s="72"/>
    </row>
    <row r="7123" spans="9:11">
      <c r="I7123" s="72"/>
      <c r="J7123" s="72"/>
      <c r="K7123" s="72"/>
    </row>
    <row r="7124" spans="9:11">
      <c r="I7124" s="72"/>
      <c r="J7124" s="72"/>
      <c r="K7124" s="72"/>
    </row>
    <row r="7125" spans="9:11">
      <c r="I7125" s="72"/>
      <c r="J7125" s="72"/>
      <c r="K7125" s="72"/>
    </row>
    <row r="7126" spans="9:11">
      <c r="I7126" s="72"/>
      <c r="J7126" s="72"/>
      <c r="K7126" s="72"/>
    </row>
    <row r="7127" spans="9:11">
      <c r="I7127" s="72"/>
      <c r="J7127" s="72"/>
      <c r="K7127" s="72"/>
    </row>
    <row r="7128" spans="9:11">
      <c r="I7128" s="72"/>
      <c r="J7128" s="72"/>
      <c r="K7128" s="72"/>
    </row>
    <row r="7129" spans="9:11">
      <c r="I7129" s="72"/>
      <c r="J7129" s="72"/>
      <c r="K7129" s="72"/>
    </row>
    <row r="7130" spans="9:11">
      <c r="I7130" s="72"/>
      <c r="J7130" s="72"/>
      <c r="K7130" s="72"/>
    </row>
    <row r="7131" spans="9:11">
      <c r="I7131" s="72"/>
      <c r="J7131" s="72"/>
      <c r="K7131" s="72"/>
    </row>
    <row r="7132" spans="9:11">
      <c r="I7132" s="72"/>
      <c r="J7132" s="72"/>
      <c r="K7132" s="72"/>
    </row>
    <row r="7133" spans="9:11">
      <c r="I7133" s="72"/>
      <c r="J7133" s="72"/>
      <c r="K7133" s="72"/>
    </row>
    <row r="7134" spans="9:11">
      <c r="I7134" s="72"/>
      <c r="J7134" s="72"/>
      <c r="K7134" s="72"/>
    </row>
    <row r="7135" spans="9:11">
      <c r="I7135" s="72"/>
      <c r="J7135" s="72"/>
      <c r="K7135" s="72"/>
    </row>
    <row r="7136" spans="9:11">
      <c r="I7136" s="72"/>
      <c r="J7136" s="72"/>
      <c r="K7136" s="72"/>
    </row>
    <row r="7137" spans="9:11">
      <c r="I7137" s="72"/>
      <c r="J7137" s="72"/>
      <c r="K7137" s="72"/>
    </row>
    <row r="7138" spans="9:11">
      <c r="I7138" s="72"/>
      <c r="J7138" s="72"/>
      <c r="K7138" s="72"/>
    </row>
    <row r="7139" spans="9:11">
      <c r="I7139" s="72"/>
      <c r="J7139" s="72"/>
      <c r="K7139" s="72"/>
    </row>
    <row r="7140" spans="9:11">
      <c r="I7140" s="72"/>
      <c r="J7140" s="72"/>
      <c r="K7140" s="72"/>
    </row>
    <row r="7141" spans="9:11">
      <c r="I7141" s="72"/>
      <c r="J7141" s="72"/>
      <c r="K7141" s="72"/>
    </row>
    <row r="7142" spans="9:11">
      <c r="I7142" s="72"/>
      <c r="J7142" s="72"/>
      <c r="K7142" s="72"/>
    </row>
    <row r="7143" spans="9:11">
      <c r="I7143" s="72"/>
      <c r="J7143" s="72"/>
      <c r="K7143" s="72"/>
    </row>
    <row r="7144" spans="9:11">
      <c r="I7144" s="72"/>
      <c r="J7144" s="72"/>
      <c r="K7144" s="72"/>
    </row>
    <row r="7145" spans="9:11">
      <c r="I7145" s="72"/>
      <c r="J7145" s="72"/>
      <c r="K7145" s="72"/>
    </row>
    <row r="7146" spans="9:11">
      <c r="I7146" s="72"/>
      <c r="J7146" s="72"/>
      <c r="K7146" s="72"/>
    </row>
    <row r="7147" spans="9:11">
      <c r="I7147" s="72"/>
      <c r="J7147" s="72"/>
      <c r="K7147" s="72"/>
    </row>
    <row r="7148" spans="9:11">
      <c r="I7148" s="72"/>
      <c r="J7148" s="72"/>
      <c r="K7148" s="72"/>
    </row>
    <row r="7149" spans="9:11">
      <c r="I7149" s="72"/>
      <c r="J7149" s="72"/>
      <c r="K7149" s="72"/>
    </row>
    <row r="7150" spans="9:11">
      <c r="I7150" s="72"/>
      <c r="J7150" s="72"/>
      <c r="K7150" s="72"/>
    </row>
    <row r="7151" spans="9:11">
      <c r="I7151" s="72"/>
      <c r="J7151" s="72"/>
      <c r="K7151" s="72"/>
    </row>
    <row r="7152" spans="9:11">
      <c r="I7152" s="72"/>
      <c r="J7152" s="72"/>
      <c r="K7152" s="72"/>
    </row>
    <row r="7153" spans="9:11">
      <c r="I7153" s="72"/>
      <c r="J7153" s="72"/>
      <c r="K7153" s="72"/>
    </row>
    <row r="7154" spans="9:11">
      <c r="I7154" s="72"/>
      <c r="J7154" s="72"/>
      <c r="K7154" s="72"/>
    </row>
    <row r="7155" spans="9:11">
      <c r="I7155" s="72"/>
      <c r="J7155" s="72"/>
      <c r="K7155" s="72"/>
    </row>
    <row r="7156" spans="9:11">
      <c r="I7156" s="72"/>
      <c r="J7156" s="72"/>
      <c r="K7156" s="72"/>
    </row>
    <row r="7157" spans="9:11">
      <c r="I7157" s="72"/>
      <c r="J7157" s="72"/>
      <c r="K7157" s="72"/>
    </row>
    <row r="7158" spans="9:11">
      <c r="I7158" s="72"/>
      <c r="J7158" s="72"/>
      <c r="K7158" s="72"/>
    </row>
    <row r="7159" spans="9:11">
      <c r="I7159" s="72"/>
      <c r="J7159" s="72"/>
      <c r="K7159" s="72"/>
    </row>
    <row r="7160" spans="9:11">
      <c r="I7160" s="72"/>
      <c r="J7160" s="72"/>
      <c r="K7160" s="72"/>
    </row>
    <row r="7161" spans="9:11">
      <c r="I7161" s="72"/>
      <c r="J7161" s="72"/>
      <c r="K7161" s="72"/>
    </row>
    <row r="7162" spans="9:11">
      <c r="I7162" s="72"/>
      <c r="J7162" s="72"/>
      <c r="K7162" s="72"/>
    </row>
    <row r="7163" spans="9:11">
      <c r="I7163" s="72"/>
      <c r="J7163" s="72"/>
      <c r="K7163" s="72"/>
    </row>
    <row r="7164" spans="9:11">
      <c r="I7164" s="72"/>
      <c r="J7164" s="72"/>
      <c r="K7164" s="72"/>
    </row>
    <row r="7165" spans="9:11">
      <c r="I7165" s="72"/>
      <c r="J7165" s="72"/>
      <c r="K7165" s="72"/>
    </row>
    <row r="7166" spans="9:11">
      <c r="I7166" s="72"/>
      <c r="J7166" s="72"/>
      <c r="K7166" s="72"/>
    </row>
    <row r="7167" spans="9:11">
      <c r="I7167" s="72"/>
      <c r="J7167" s="72"/>
      <c r="K7167" s="72"/>
    </row>
    <row r="7168" spans="9:11">
      <c r="I7168" s="72"/>
      <c r="J7168" s="72"/>
      <c r="K7168" s="72"/>
    </row>
    <row r="7169" spans="9:11">
      <c r="I7169" s="72"/>
      <c r="J7169" s="72"/>
      <c r="K7169" s="72"/>
    </row>
    <row r="7170" spans="9:11">
      <c r="I7170" s="72"/>
      <c r="J7170" s="72"/>
      <c r="K7170" s="72"/>
    </row>
    <row r="7171" spans="9:11">
      <c r="I7171" s="72"/>
      <c r="J7171" s="72"/>
      <c r="K7171" s="72"/>
    </row>
    <row r="7172" spans="9:11">
      <c r="I7172" s="72"/>
      <c r="J7172" s="72"/>
      <c r="K7172" s="72"/>
    </row>
    <row r="7173" spans="9:11">
      <c r="I7173" s="72"/>
      <c r="J7173" s="72"/>
      <c r="K7173" s="72"/>
    </row>
    <row r="7174" spans="9:11">
      <c r="I7174" s="72"/>
      <c r="J7174" s="72"/>
      <c r="K7174" s="72"/>
    </row>
    <row r="7175" spans="9:11">
      <c r="I7175" s="72"/>
      <c r="J7175" s="72"/>
      <c r="K7175" s="72"/>
    </row>
    <row r="7176" spans="9:11">
      <c r="I7176" s="72"/>
      <c r="J7176" s="72"/>
      <c r="K7176" s="72"/>
    </row>
    <row r="7177" spans="9:11">
      <c r="I7177" s="72"/>
      <c r="J7177" s="72"/>
      <c r="K7177" s="72"/>
    </row>
    <row r="7178" spans="9:11">
      <c r="I7178" s="72"/>
      <c r="J7178" s="72"/>
      <c r="K7178" s="72"/>
    </row>
    <row r="7179" spans="9:11">
      <c r="I7179" s="72"/>
      <c r="J7179" s="72"/>
      <c r="K7179" s="72"/>
    </row>
    <row r="7180" spans="9:11">
      <c r="I7180" s="72"/>
      <c r="J7180" s="72"/>
      <c r="K7180" s="72"/>
    </row>
    <row r="7181" spans="9:11">
      <c r="I7181" s="72"/>
      <c r="J7181" s="72"/>
      <c r="K7181" s="72"/>
    </row>
    <row r="7182" spans="9:11">
      <c r="I7182" s="72"/>
      <c r="J7182" s="72"/>
      <c r="K7182" s="72"/>
    </row>
    <row r="7183" spans="9:11">
      <c r="I7183" s="72"/>
      <c r="J7183" s="72"/>
      <c r="K7183" s="72"/>
    </row>
    <row r="7184" spans="9:11">
      <c r="I7184" s="72"/>
      <c r="J7184" s="72"/>
      <c r="K7184" s="72"/>
    </row>
    <row r="7185" spans="9:11">
      <c r="I7185" s="72"/>
      <c r="J7185" s="72"/>
      <c r="K7185" s="72"/>
    </row>
    <row r="7186" spans="9:11">
      <c r="I7186" s="72"/>
      <c r="J7186" s="72"/>
      <c r="K7186" s="72"/>
    </row>
    <row r="7187" spans="9:11">
      <c r="I7187" s="72"/>
      <c r="J7187" s="72"/>
      <c r="K7187" s="72"/>
    </row>
    <row r="7188" spans="9:11">
      <c r="I7188" s="72"/>
      <c r="J7188" s="72"/>
      <c r="K7188" s="72"/>
    </row>
    <row r="7189" spans="9:11">
      <c r="I7189" s="72"/>
      <c r="J7189" s="72"/>
      <c r="K7189" s="72"/>
    </row>
    <row r="7190" spans="9:11">
      <c r="I7190" s="72"/>
      <c r="J7190" s="72"/>
      <c r="K7190" s="72"/>
    </row>
    <row r="7191" spans="9:11">
      <c r="I7191" s="72"/>
      <c r="J7191" s="72"/>
      <c r="K7191" s="72"/>
    </row>
    <row r="7192" spans="9:11">
      <c r="I7192" s="72"/>
      <c r="J7192" s="72"/>
      <c r="K7192" s="72"/>
    </row>
    <row r="7193" spans="9:11">
      <c r="I7193" s="72"/>
      <c r="J7193" s="72"/>
      <c r="K7193" s="72"/>
    </row>
    <row r="7194" spans="9:11">
      <c r="I7194" s="72"/>
      <c r="J7194" s="72"/>
      <c r="K7194" s="72"/>
    </row>
    <row r="7195" spans="9:11">
      <c r="I7195" s="72"/>
      <c r="J7195" s="72"/>
      <c r="K7195" s="72"/>
    </row>
    <row r="7196" spans="9:11">
      <c r="I7196" s="72"/>
      <c r="J7196" s="72"/>
      <c r="K7196" s="72"/>
    </row>
    <row r="7197" spans="9:11">
      <c r="I7197" s="72"/>
      <c r="J7197" s="72"/>
      <c r="K7197" s="72"/>
    </row>
    <row r="7198" spans="9:11">
      <c r="I7198" s="72"/>
      <c r="J7198" s="72"/>
      <c r="K7198" s="72"/>
    </row>
    <row r="7199" spans="9:11">
      <c r="I7199" s="72"/>
      <c r="J7199" s="72"/>
      <c r="K7199" s="72"/>
    </row>
    <row r="7200" spans="9:11">
      <c r="I7200" s="72"/>
      <c r="J7200" s="72"/>
      <c r="K7200" s="72"/>
    </row>
    <row r="7201" spans="9:11">
      <c r="I7201" s="72"/>
      <c r="J7201" s="72"/>
      <c r="K7201" s="72"/>
    </row>
    <row r="7202" spans="9:11">
      <c r="I7202" s="72"/>
      <c r="J7202" s="72"/>
      <c r="K7202" s="72"/>
    </row>
    <row r="7203" spans="9:11">
      <c r="I7203" s="72"/>
      <c r="J7203" s="72"/>
      <c r="K7203" s="72"/>
    </row>
    <row r="7204" spans="9:11">
      <c r="I7204" s="72"/>
      <c r="J7204" s="72"/>
      <c r="K7204" s="72"/>
    </row>
    <row r="7205" spans="9:11">
      <c r="I7205" s="72"/>
      <c r="J7205" s="72"/>
      <c r="K7205" s="72"/>
    </row>
    <row r="7206" spans="9:11">
      <c r="I7206" s="72"/>
      <c r="J7206" s="72"/>
      <c r="K7206" s="72"/>
    </row>
    <row r="7207" spans="9:11">
      <c r="I7207" s="72"/>
      <c r="J7207" s="72"/>
      <c r="K7207" s="72"/>
    </row>
    <row r="7208" spans="9:11">
      <c r="I7208" s="72"/>
      <c r="J7208" s="72"/>
      <c r="K7208" s="72"/>
    </row>
    <row r="7209" spans="9:11">
      <c r="I7209" s="72"/>
      <c r="J7209" s="72"/>
      <c r="K7209" s="72"/>
    </row>
    <row r="7210" spans="9:11">
      <c r="I7210" s="72"/>
      <c r="J7210" s="72"/>
      <c r="K7210" s="72"/>
    </row>
    <row r="7211" spans="9:11">
      <c r="I7211" s="72"/>
      <c r="J7211" s="72"/>
      <c r="K7211" s="72"/>
    </row>
    <row r="7212" spans="9:11">
      <c r="I7212" s="72"/>
      <c r="J7212" s="72"/>
      <c r="K7212" s="72"/>
    </row>
    <row r="7213" spans="9:11">
      <c r="I7213" s="72"/>
      <c r="J7213" s="72"/>
      <c r="K7213" s="72"/>
    </row>
    <row r="7214" spans="9:11">
      <c r="I7214" s="72"/>
      <c r="J7214" s="72"/>
      <c r="K7214" s="72"/>
    </row>
    <row r="7215" spans="9:11">
      <c r="I7215" s="72"/>
      <c r="J7215" s="72"/>
      <c r="K7215" s="72"/>
    </row>
    <row r="7216" spans="9:11">
      <c r="I7216" s="72"/>
      <c r="J7216" s="72"/>
      <c r="K7216" s="72"/>
    </row>
    <row r="7217" spans="9:11">
      <c r="I7217" s="72"/>
      <c r="J7217" s="72"/>
      <c r="K7217" s="72"/>
    </row>
    <row r="7218" spans="9:11">
      <c r="I7218" s="72"/>
      <c r="J7218" s="72"/>
      <c r="K7218" s="72"/>
    </row>
    <row r="7219" spans="9:11">
      <c r="I7219" s="72"/>
      <c r="J7219" s="72"/>
      <c r="K7219" s="72"/>
    </row>
    <row r="7220" spans="9:11">
      <c r="I7220" s="72"/>
      <c r="J7220" s="72"/>
      <c r="K7220" s="72"/>
    </row>
    <row r="7221" spans="9:11">
      <c r="I7221" s="72"/>
      <c r="J7221" s="72"/>
      <c r="K7221" s="72"/>
    </row>
    <row r="7222" spans="9:11">
      <c r="I7222" s="72"/>
      <c r="J7222" s="72"/>
      <c r="K7222" s="72"/>
    </row>
    <row r="7223" spans="9:11">
      <c r="I7223" s="72"/>
      <c r="J7223" s="72"/>
      <c r="K7223" s="72"/>
    </row>
    <row r="7224" spans="9:11">
      <c r="I7224" s="72"/>
      <c r="J7224" s="72"/>
      <c r="K7224" s="72"/>
    </row>
    <row r="7225" spans="9:11">
      <c r="I7225" s="72"/>
      <c r="J7225" s="72"/>
      <c r="K7225" s="72"/>
    </row>
    <row r="7226" spans="9:11">
      <c r="I7226" s="72"/>
      <c r="J7226" s="72"/>
      <c r="K7226" s="72"/>
    </row>
    <row r="7227" spans="9:11">
      <c r="I7227" s="72"/>
      <c r="J7227" s="72"/>
      <c r="K7227" s="72"/>
    </row>
    <row r="7228" spans="9:11">
      <c r="I7228" s="72"/>
      <c r="J7228" s="72"/>
      <c r="K7228" s="72"/>
    </row>
    <row r="7229" spans="9:11">
      <c r="I7229" s="72"/>
      <c r="J7229" s="72"/>
      <c r="K7229" s="72"/>
    </row>
    <row r="7230" spans="9:11">
      <c r="I7230" s="72"/>
      <c r="J7230" s="72"/>
      <c r="K7230" s="72"/>
    </row>
    <row r="7231" spans="9:11">
      <c r="I7231" s="72"/>
      <c r="J7231" s="72"/>
      <c r="K7231" s="72"/>
    </row>
    <row r="7232" spans="9:11">
      <c r="I7232" s="72"/>
      <c r="J7232" s="72"/>
      <c r="K7232" s="72"/>
    </row>
    <row r="7233" spans="9:11">
      <c r="I7233" s="72"/>
      <c r="J7233" s="72"/>
      <c r="K7233" s="72"/>
    </row>
    <row r="7234" spans="9:11">
      <c r="I7234" s="72"/>
      <c r="J7234" s="72"/>
      <c r="K7234" s="72"/>
    </row>
    <row r="7235" spans="9:11">
      <c r="I7235" s="72"/>
      <c r="J7235" s="72"/>
      <c r="K7235" s="72"/>
    </row>
    <row r="7236" spans="9:11">
      <c r="I7236" s="72"/>
      <c r="J7236" s="72"/>
      <c r="K7236" s="72"/>
    </row>
    <row r="7237" spans="9:11">
      <c r="I7237" s="72"/>
      <c r="J7237" s="72"/>
      <c r="K7237" s="72"/>
    </row>
    <row r="7238" spans="9:11">
      <c r="I7238" s="72"/>
      <c r="J7238" s="72"/>
      <c r="K7238" s="72"/>
    </row>
    <row r="7239" spans="9:11">
      <c r="I7239" s="72"/>
      <c r="J7239" s="72"/>
      <c r="K7239" s="72"/>
    </row>
    <row r="7240" spans="9:11">
      <c r="I7240" s="72"/>
      <c r="J7240" s="72"/>
      <c r="K7240" s="72"/>
    </row>
    <row r="7241" spans="9:11">
      <c r="I7241" s="72"/>
      <c r="J7241" s="72"/>
      <c r="K7241" s="72"/>
    </row>
    <row r="7242" spans="9:11">
      <c r="I7242" s="72"/>
      <c r="J7242" s="72"/>
      <c r="K7242" s="72"/>
    </row>
    <row r="7243" spans="9:11">
      <c r="I7243" s="72"/>
      <c r="J7243" s="72"/>
      <c r="K7243" s="72"/>
    </row>
    <row r="7244" spans="9:11">
      <c r="I7244" s="72"/>
      <c r="J7244" s="72"/>
      <c r="K7244" s="72"/>
    </row>
    <row r="7245" spans="9:11">
      <c r="I7245" s="72"/>
      <c r="J7245" s="72"/>
      <c r="K7245" s="72"/>
    </row>
    <row r="7246" spans="9:11">
      <c r="I7246" s="72"/>
      <c r="J7246" s="72"/>
      <c r="K7246" s="72"/>
    </row>
    <row r="7247" spans="9:11">
      <c r="I7247" s="72"/>
      <c r="J7247" s="72"/>
      <c r="K7247" s="72"/>
    </row>
    <row r="7248" spans="9:11">
      <c r="I7248" s="72"/>
      <c r="J7248" s="72"/>
      <c r="K7248" s="72"/>
    </row>
    <row r="7249" spans="9:11">
      <c r="I7249" s="72"/>
      <c r="J7249" s="72"/>
      <c r="K7249" s="72"/>
    </row>
    <row r="7250" spans="9:11">
      <c r="I7250" s="72"/>
      <c r="J7250" s="72"/>
      <c r="K7250" s="72"/>
    </row>
    <row r="7251" spans="9:11">
      <c r="I7251" s="72"/>
      <c r="J7251" s="72"/>
      <c r="K7251" s="72"/>
    </row>
    <row r="7252" spans="9:11">
      <c r="I7252" s="72"/>
      <c r="J7252" s="72"/>
      <c r="K7252" s="72"/>
    </row>
    <row r="7253" spans="9:11">
      <c r="I7253" s="72"/>
      <c r="J7253" s="72"/>
      <c r="K7253" s="72"/>
    </row>
    <row r="7254" spans="9:11">
      <c r="I7254" s="72"/>
      <c r="J7254" s="72"/>
      <c r="K7254" s="72"/>
    </row>
    <row r="7255" spans="9:11">
      <c r="I7255" s="72"/>
      <c r="J7255" s="72"/>
      <c r="K7255" s="72"/>
    </row>
    <row r="7256" spans="9:11">
      <c r="I7256" s="72"/>
      <c r="J7256" s="72"/>
      <c r="K7256" s="72"/>
    </row>
    <row r="7257" spans="9:11">
      <c r="I7257" s="72"/>
      <c r="J7257" s="72"/>
      <c r="K7257" s="72"/>
    </row>
    <row r="7258" spans="9:11">
      <c r="I7258" s="72"/>
      <c r="J7258" s="72"/>
      <c r="K7258" s="72"/>
    </row>
    <row r="7259" spans="9:11">
      <c r="I7259" s="72"/>
      <c r="J7259" s="72"/>
      <c r="K7259" s="72"/>
    </row>
    <row r="7260" spans="9:11">
      <c r="I7260" s="72"/>
      <c r="J7260" s="72"/>
      <c r="K7260" s="72"/>
    </row>
    <row r="7261" spans="9:11">
      <c r="I7261" s="72"/>
      <c r="J7261" s="72"/>
      <c r="K7261" s="72"/>
    </row>
    <row r="7262" spans="9:11">
      <c r="I7262" s="72"/>
      <c r="J7262" s="72"/>
      <c r="K7262" s="72"/>
    </row>
    <row r="7263" spans="9:11">
      <c r="I7263" s="72"/>
      <c r="J7263" s="72"/>
      <c r="K7263" s="72"/>
    </row>
    <row r="7264" spans="9:11">
      <c r="I7264" s="72"/>
      <c r="J7264" s="72"/>
      <c r="K7264" s="72"/>
    </row>
    <row r="7265" spans="9:11">
      <c r="I7265" s="72"/>
      <c r="J7265" s="72"/>
      <c r="K7265" s="72"/>
    </row>
    <row r="7266" spans="9:11">
      <c r="I7266" s="72"/>
      <c r="J7266" s="72"/>
      <c r="K7266" s="72"/>
    </row>
    <row r="7267" spans="9:11">
      <c r="I7267" s="72"/>
      <c r="J7267" s="72"/>
      <c r="K7267" s="72"/>
    </row>
    <row r="7268" spans="9:11">
      <c r="I7268" s="72"/>
      <c r="J7268" s="72"/>
      <c r="K7268" s="72"/>
    </row>
    <row r="7269" spans="9:11">
      <c r="I7269" s="72"/>
      <c r="J7269" s="72"/>
      <c r="K7269" s="72"/>
    </row>
    <row r="7270" spans="9:11">
      <c r="I7270" s="72"/>
      <c r="J7270" s="72"/>
      <c r="K7270" s="72"/>
    </row>
    <row r="7271" spans="9:11">
      <c r="I7271" s="72"/>
      <c r="J7271" s="72"/>
      <c r="K7271" s="72"/>
    </row>
    <row r="7272" spans="9:11">
      <c r="I7272" s="72"/>
      <c r="J7272" s="72"/>
      <c r="K7272" s="72"/>
    </row>
    <row r="7273" spans="9:11">
      <c r="I7273" s="72"/>
      <c r="J7273" s="72"/>
      <c r="K7273" s="72"/>
    </row>
    <row r="7274" spans="9:11">
      <c r="I7274" s="72"/>
      <c r="J7274" s="72"/>
      <c r="K7274" s="72"/>
    </row>
    <row r="7275" spans="9:11">
      <c r="I7275" s="72"/>
      <c r="J7275" s="72"/>
      <c r="K7275" s="72"/>
    </row>
    <row r="7276" spans="9:11">
      <c r="I7276" s="72"/>
      <c r="J7276" s="72"/>
      <c r="K7276" s="72"/>
    </row>
    <row r="7277" spans="9:11">
      <c r="I7277" s="72"/>
      <c r="J7277" s="72"/>
      <c r="K7277" s="72"/>
    </row>
    <row r="7278" spans="9:11">
      <c r="I7278" s="72"/>
      <c r="J7278" s="72"/>
      <c r="K7278" s="72"/>
    </row>
    <row r="7279" spans="9:11">
      <c r="I7279" s="72"/>
      <c r="J7279" s="72"/>
      <c r="K7279" s="72"/>
    </row>
    <row r="7280" spans="9:11">
      <c r="I7280" s="72"/>
      <c r="J7280" s="72"/>
      <c r="K7280" s="72"/>
    </row>
    <row r="7281" spans="9:11">
      <c r="I7281" s="72"/>
      <c r="J7281" s="72"/>
      <c r="K7281" s="72"/>
    </row>
    <row r="7282" spans="9:11">
      <c r="I7282" s="72"/>
      <c r="J7282" s="72"/>
      <c r="K7282" s="72"/>
    </row>
    <row r="7283" spans="9:11">
      <c r="I7283" s="72"/>
      <c r="J7283" s="72"/>
      <c r="K7283" s="72"/>
    </row>
    <row r="7284" spans="9:11">
      <c r="I7284" s="72"/>
      <c r="J7284" s="72"/>
      <c r="K7284" s="72"/>
    </row>
    <row r="7285" spans="9:11">
      <c r="I7285" s="72"/>
      <c r="J7285" s="72"/>
      <c r="K7285" s="72"/>
    </row>
    <row r="7286" spans="9:11">
      <c r="I7286" s="72"/>
      <c r="J7286" s="72"/>
      <c r="K7286" s="72"/>
    </row>
    <row r="7287" spans="9:11">
      <c r="I7287" s="72"/>
      <c r="J7287" s="72"/>
      <c r="K7287" s="72"/>
    </row>
    <row r="7288" spans="9:11">
      <c r="I7288" s="72"/>
      <c r="J7288" s="72"/>
      <c r="K7288" s="72"/>
    </row>
    <row r="7289" spans="9:11">
      <c r="I7289" s="72"/>
      <c r="J7289" s="72"/>
      <c r="K7289" s="72"/>
    </row>
    <row r="7290" spans="9:11">
      <c r="I7290" s="72"/>
      <c r="J7290" s="72"/>
      <c r="K7290" s="72"/>
    </row>
    <row r="7291" spans="9:11">
      <c r="I7291" s="72"/>
      <c r="J7291" s="72"/>
      <c r="K7291" s="72"/>
    </row>
    <row r="7292" spans="9:11">
      <c r="I7292" s="72"/>
      <c r="J7292" s="72"/>
      <c r="K7292" s="72"/>
    </row>
    <row r="7293" spans="9:11">
      <c r="I7293" s="72"/>
      <c r="J7293" s="72"/>
      <c r="K7293" s="72"/>
    </row>
    <row r="7294" spans="9:11">
      <c r="I7294" s="72"/>
      <c r="J7294" s="72"/>
      <c r="K7294" s="72"/>
    </row>
    <row r="7295" spans="9:11">
      <c r="I7295" s="72"/>
      <c r="J7295" s="72"/>
      <c r="K7295" s="72"/>
    </row>
    <row r="7296" spans="9:11">
      <c r="I7296" s="72"/>
      <c r="J7296" s="72"/>
      <c r="K7296" s="72"/>
    </row>
    <row r="7297" spans="9:11">
      <c r="I7297" s="72"/>
      <c r="J7297" s="72"/>
      <c r="K7297" s="72"/>
    </row>
    <row r="7298" spans="9:11">
      <c r="I7298" s="72"/>
      <c r="J7298" s="72"/>
      <c r="K7298" s="72"/>
    </row>
    <row r="7299" spans="9:11">
      <c r="I7299" s="72"/>
      <c r="J7299" s="72"/>
      <c r="K7299" s="72"/>
    </row>
    <row r="7300" spans="9:11">
      <c r="I7300" s="72"/>
      <c r="J7300" s="72"/>
      <c r="K7300" s="72"/>
    </row>
    <row r="7301" spans="9:11">
      <c r="I7301" s="72"/>
      <c r="J7301" s="72"/>
      <c r="K7301" s="72"/>
    </row>
    <row r="7302" spans="9:11">
      <c r="I7302" s="72"/>
      <c r="J7302" s="72"/>
      <c r="K7302" s="72"/>
    </row>
    <row r="7303" spans="9:11">
      <c r="I7303" s="72"/>
      <c r="J7303" s="72"/>
      <c r="K7303" s="72"/>
    </row>
    <row r="7304" spans="9:11">
      <c r="I7304" s="72"/>
      <c r="J7304" s="72"/>
      <c r="K7304" s="72"/>
    </row>
    <row r="7305" spans="9:11">
      <c r="I7305" s="72"/>
      <c r="J7305" s="72"/>
      <c r="K7305" s="72"/>
    </row>
    <row r="7306" spans="9:11">
      <c r="I7306" s="72"/>
      <c r="J7306" s="72"/>
      <c r="K7306" s="72"/>
    </row>
    <row r="7307" spans="9:11">
      <c r="I7307" s="72"/>
      <c r="J7307" s="72"/>
      <c r="K7307" s="72"/>
    </row>
    <row r="7308" spans="9:11">
      <c r="I7308" s="72"/>
      <c r="J7308" s="72"/>
      <c r="K7308" s="72"/>
    </row>
    <row r="7309" spans="9:11">
      <c r="I7309" s="72"/>
      <c r="J7309" s="72"/>
      <c r="K7309" s="72"/>
    </row>
    <row r="7310" spans="9:11">
      <c r="I7310" s="72"/>
      <c r="J7310" s="72"/>
      <c r="K7310" s="72"/>
    </row>
    <row r="7311" spans="9:11">
      <c r="I7311" s="72"/>
      <c r="J7311" s="72"/>
      <c r="K7311" s="72"/>
    </row>
    <row r="7312" spans="9:11">
      <c r="I7312" s="72"/>
      <c r="J7312" s="72"/>
      <c r="K7312" s="72"/>
    </row>
    <row r="7313" spans="9:11">
      <c r="I7313" s="72"/>
      <c r="J7313" s="72"/>
      <c r="K7313" s="72"/>
    </row>
    <row r="7314" spans="9:11">
      <c r="I7314" s="72"/>
      <c r="J7314" s="72"/>
      <c r="K7314" s="72"/>
    </row>
    <row r="7315" spans="9:11">
      <c r="I7315" s="72"/>
      <c r="J7315" s="72"/>
      <c r="K7315" s="72"/>
    </row>
    <row r="7316" spans="9:11">
      <c r="I7316" s="72"/>
      <c r="J7316" s="72"/>
      <c r="K7316" s="72"/>
    </row>
    <row r="7317" spans="9:11">
      <c r="I7317" s="72"/>
      <c r="J7317" s="72"/>
      <c r="K7317" s="72"/>
    </row>
    <row r="7318" spans="9:11">
      <c r="I7318" s="72"/>
      <c r="J7318" s="72"/>
      <c r="K7318" s="72"/>
    </row>
    <row r="7319" spans="9:11">
      <c r="I7319" s="72"/>
      <c r="J7319" s="72"/>
      <c r="K7319" s="72"/>
    </row>
    <row r="7320" spans="9:11">
      <c r="I7320" s="72"/>
      <c r="J7320" s="72"/>
      <c r="K7320" s="72"/>
    </row>
    <row r="7321" spans="9:11">
      <c r="I7321" s="72"/>
      <c r="J7321" s="72"/>
      <c r="K7321" s="72"/>
    </row>
    <row r="7322" spans="9:11">
      <c r="I7322" s="72"/>
      <c r="J7322" s="72"/>
      <c r="K7322" s="72"/>
    </row>
    <row r="7323" spans="9:11">
      <c r="I7323" s="72"/>
      <c r="J7323" s="72"/>
      <c r="K7323" s="72"/>
    </row>
    <row r="7324" spans="9:11">
      <c r="I7324" s="72"/>
      <c r="J7324" s="72"/>
      <c r="K7324" s="72"/>
    </row>
    <row r="7325" spans="9:11">
      <c r="I7325" s="72"/>
      <c r="J7325" s="72"/>
      <c r="K7325" s="72"/>
    </row>
    <row r="7326" spans="9:11">
      <c r="I7326" s="72"/>
      <c r="J7326" s="72"/>
      <c r="K7326" s="72"/>
    </row>
    <row r="7327" spans="9:11">
      <c r="I7327" s="72"/>
      <c r="J7327" s="72"/>
      <c r="K7327" s="72"/>
    </row>
    <row r="7328" spans="9:11">
      <c r="I7328" s="72"/>
      <c r="J7328" s="72"/>
      <c r="K7328" s="72"/>
    </row>
    <row r="7329" spans="9:11">
      <c r="I7329" s="72"/>
      <c r="J7329" s="72"/>
      <c r="K7329" s="72"/>
    </row>
    <row r="7330" spans="9:11">
      <c r="I7330" s="72"/>
      <c r="J7330" s="72"/>
      <c r="K7330" s="72"/>
    </row>
    <row r="7331" spans="9:11">
      <c r="I7331" s="72"/>
      <c r="J7331" s="72"/>
      <c r="K7331" s="72"/>
    </row>
    <row r="7332" spans="9:11">
      <c r="I7332" s="72"/>
      <c r="J7332" s="72"/>
      <c r="K7332" s="72"/>
    </row>
    <row r="7333" spans="9:11">
      <c r="I7333" s="72"/>
      <c r="J7333" s="72"/>
      <c r="K7333" s="72"/>
    </row>
    <row r="7334" spans="9:11">
      <c r="I7334" s="72"/>
      <c r="J7334" s="72"/>
      <c r="K7334" s="72"/>
    </row>
    <row r="7335" spans="9:11">
      <c r="I7335" s="72"/>
      <c r="J7335" s="72"/>
      <c r="K7335" s="72"/>
    </row>
    <row r="7336" spans="9:11">
      <c r="I7336" s="72"/>
      <c r="J7336" s="72"/>
      <c r="K7336" s="72"/>
    </row>
    <row r="7337" spans="9:11">
      <c r="I7337" s="72"/>
      <c r="J7337" s="72"/>
      <c r="K7337" s="72"/>
    </row>
    <row r="7338" spans="9:11">
      <c r="I7338" s="72"/>
      <c r="J7338" s="72"/>
      <c r="K7338" s="72"/>
    </row>
    <row r="7339" spans="9:11">
      <c r="I7339" s="72"/>
      <c r="J7339" s="72"/>
      <c r="K7339" s="72"/>
    </row>
    <row r="7340" spans="9:11">
      <c r="I7340" s="72"/>
      <c r="J7340" s="72"/>
      <c r="K7340" s="72"/>
    </row>
    <row r="7341" spans="9:11">
      <c r="I7341" s="72"/>
      <c r="J7341" s="72"/>
      <c r="K7341" s="72"/>
    </row>
    <row r="7342" spans="9:11">
      <c r="I7342" s="72"/>
      <c r="J7342" s="72"/>
      <c r="K7342" s="72"/>
    </row>
    <row r="7343" spans="9:11">
      <c r="I7343" s="72"/>
      <c r="J7343" s="72"/>
      <c r="K7343" s="72"/>
    </row>
    <row r="7344" spans="9:11">
      <c r="I7344" s="72"/>
      <c r="J7344" s="72"/>
      <c r="K7344" s="72"/>
    </row>
    <row r="7345" spans="9:11">
      <c r="I7345" s="72"/>
      <c r="J7345" s="72"/>
      <c r="K7345" s="72"/>
    </row>
    <row r="7346" spans="9:11">
      <c r="I7346" s="72"/>
      <c r="J7346" s="72"/>
      <c r="K7346" s="72"/>
    </row>
    <row r="7347" spans="9:11">
      <c r="I7347" s="72"/>
      <c r="J7347" s="72"/>
      <c r="K7347" s="72"/>
    </row>
    <row r="7348" spans="9:11">
      <c r="I7348" s="72"/>
      <c r="J7348" s="72"/>
      <c r="K7348" s="72"/>
    </row>
    <row r="7349" spans="9:11">
      <c r="I7349" s="72"/>
      <c r="J7349" s="72"/>
      <c r="K7349" s="72"/>
    </row>
    <row r="7350" spans="9:11">
      <c r="I7350" s="72"/>
      <c r="J7350" s="72"/>
      <c r="K7350" s="72"/>
    </row>
    <row r="7351" spans="9:11">
      <c r="I7351" s="72"/>
      <c r="J7351" s="72"/>
      <c r="K7351" s="72"/>
    </row>
    <row r="7352" spans="9:11">
      <c r="I7352" s="72"/>
      <c r="J7352" s="72"/>
      <c r="K7352" s="72"/>
    </row>
    <row r="7353" spans="9:11">
      <c r="I7353" s="72"/>
      <c r="J7353" s="72"/>
      <c r="K7353" s="72"/>
    </row>
    <row r="7354" spans="9:11">
      <c r="I7354" s="72"/>
      <c r="J7354" s="72"/>
      <c r="K7354" s="72"/>
    </row>
    <row r="7355" spans="9:11">
      <c r="I7355" s="72"/>
      <c r="J7355" s="72"/>
      <c r="K7355" s="72"/>
    </row>
    <row r="7356" spans="9:11">
      <c r="I7356" s="72"/>
      <c r="J7356" s="72"/>
      <c r="K7356" s="72"/>
    </row>
    <row r="7357" spans="9:11">
      <c r="I7357" s="72"/>
      <c r="J7357" s="72"/>
      <c r="K7357" s="72"/>
    </row>
    <row r="7358" spans="9:11">
      <c r="I7358" s="72"/>
      <c r="J7358" s="72"/>
      <c r="K7358" s="72"/>
    </row>
    <row r="7359" spans="9:11">
      <c r="I7359" s="72"/>
      <c r="J7359" s="72"/>
      <c r="K7359" s="72"/>
    </row>
    <row r="7360" spans="9:11">
      <c r="I7360" s="72"/>
      <c r="J7360" s="72"/>
      <c r="K7360" s="72"/>
    </row>
    <row r="7361" spans="9:11">
      <c r="I7361" s="72"/>
      <c r="J7361" s="72"/>
      <c r="K7361" s="72"/>
    </row>
    <row r="7362" spans="9:11">
      <c r="I7362" s="72"/>
      <c r="J7362" s="72"/>
      <c r="K7362" s="72"/>
    </row>
    <row r="7363" spans="9:11">
      <c r="I7363" s="72"/>
      <c r="J7363" s="72"/>
      <c r="K7363" s="72"/>
    </row>
    <row r="7364" spans="9:11">
      <c r="I7364" s="72"/>
      <c r="J7364" s="72"/>
      <c r="K7364" s="72"/>
    </row>
    <row r="7365" spans="9:11">
      <c r="I7365" s="72"/>
      <c r="J7365" s="72"/>
      <c r="K7365" s="72"/>
    </row>
    <row r="7366" spans="9:11">
      <c r="I7366" s="72"/>
      <c r="J7366" s="72"/>
      <c r="K7366" s="72"/>
    </row>
    <row r="7367" spans="9:11">
      <c r="I7367" s="72"/>
      <c r="J7367" s="72"/>
      <c r="K7367" s="72"/>
    </row>
    <row r="7368" spans="9:11">
      <c r="I7368" s="72"/>
      <c r="J7368" s="72"/>
      <c r="K7368" s="72"/>
    </row>
    <row r="7369" spans="9:11">
      <c r="I7369" s="72"/>
      <c r="J7369" s="72"/>
      <c r="K7369" s="72"/>
    </row>
    <row r="7370" spans="9:11">
      <c r="I7370" s="72"/>
      <c r="J7370" s="72"/>
      <c r="K7370" s="72"/>
    </row>
    <row r="7371" spans="9:11">
      <c r="I7371" s="72"/>
      <c r="J7371" s="72"/>
      <c r="K7371" s="72"/>
    </row>
    <row r="7372" spans="9:11">
      <c r="I7372" s="72"/>
      <c r="J7372" s="72"/>
      <c r="K7372" s="72"/>
    </row>
    <row r="7373" spans="9:11">
      <c r="I7373" s="72"/>
      <c r="J7373" s="72"/>
      <c r="K7373" s="72"/>
    </row>
    <row r="7374" spans="9:11">
      <c r="I7374" s="72"/>
      <c r="J7374" s="72"/>
      <c r="K7374" s="72"/>
    </row>
    <row r="7375" spans="9:11">
      <c r="I7375" s="72"/>
      <c r="J7375" s="72"/>
      <c r="K7375" s="72"/>
    </row>
    <row r="7376" spans="9:11">
      <c r="I7376" s="72"/>
      <c r="J7376" s="72"/>
      <c r="K7376" s="72"/>
    </row>
    <row r="7377" spans="9:11">
      <c r="I7377" s="72"/>
      <c r="J7377" s="72"/>
      <c r="K7377" s="72"/>
    </row>
    <row r="7378" spans="9:11">
      <c r="I7378" s="72"/>
      <c r="J7378" s="72"/>
      <c r="K7378" s="72"/>
    </row>
    <row r="7379" spans="9:11">
      <c r="I7379" s="72"/>
      <c r="J7379" s="72"/>
      <c r="K7379" s="72"/>
    </row>
    <row r="7380" spans="9:11">
      <c r="I7380" s="72"/>
      <c r="J7380" s="72"/>
      <c r="K7380" s="72"/>
    </row>
    <row r="7381" spans="9:11">
      <c r="I7381" s="72"/>
      <c r="J7381" s="72"/>
      <c r="K7381" s="72"/>
    </row>
    <row r="7382" spans="9:11">
      <c r="I7382" s="72"/>
      <c r="J7382" s="72"/>
      <c r="K7382" s="72"/>
    </row>
    <row r="7383" spans="9:11">
      <c r="I7383" s="72"/>
      <c r="J7383" s="72"/>
      <c r="K7383" s="72"/>
    </row>
    <row r="7384" spans="9:11">
      <c r="I7384" s="72"/>
      <c r="J7384" s="72"/>
      <c r="K7384" s="72"/>
    </row>
    <row r="7385" spans="9:11">
      <c r="I7385" s="72"/>
      <c r="J7385" s="72"/>
      <c r="K7385" s="72"/>
    </row>
    <row r="7386" spans="9:11">
      <c r="I7386" s="72"/>
      <c r="J7386" s="72"/>
      <c r="K7386" s="72"/>
    </row>
    <row r="7387" spans="9:11">
      <c r="I7387" s="72"/>
      <c r="J7387" s="72"/>
      <c r="K7387" s="72"/>
    </row>
    <row r="7388" spans="9:11">
      <c r="I7388" s="72"/>
      <c r="J7388" s="72"/>
      <c r="K7388" s="72"/>
    </row>
    <row r="7389" spans="9:11">
      <c r="I7389" s="72"/>
      <c r="J7389" s="72"/>
      <c r="K7389" s="72"/>
    </row>
    <row r="7390" spans="9:11">
      <c r="I7390" s="72"/>
      <c r="J7390" s="72"/>
      <c r="K7390" s="72"/>
    </row>
    <row r="7391" spans="9:11">
      <c r="I7391" s="72"/>
      <c r="J7391" s="72"/>
      <c r="K7391" s="72"/>
    </row>
    <row r="7392" spans="9:11">
      <c r="I7392" s="72"/>
      <c r="J7392" s="72"/>
      <c r="K7392" s="72"/>
    </row>
    <row r="7393" spans="9:11">
      <c r="I7393" s="72"/>
      <c r="J7393" s="72"/>
      <c r="K7393" s="72"/>
    </row>
    <row r="7394" spans="9:11">
      <c r="I7394" s="72"/>
      <c r="J7394" s="72"/>
      <c r="K7394" s="72"/>
    </row>
    <row r="7395" spans="9:11">
      <c r="I7395" s="72"/>
      <c r="J7395" s="72"/>
      <c r="K7395" s="72"/>
    </row>
    <row r="7396" spans="9:11">
      <c r="I7396" s="72"/>
      <c r="J7396" s="72"/>
      <c r="K7396" s="72"/>
    </row>
    <row r="7397" spans="9:11">
      <c r="I7397" s="72"/>
      <c r="J7397" s="72"/>
      <c r="K7397" s="72"/>
    </row>
    <row r="7398" spans="9:11">
      <c r="I7398" s="72"/>
      <c r="J7398" s="72"/>
      <c r="K7398" s="72"/>
    </row>
    <row r="7399" spans="9:11">
      <c r="I7399" s="72"/>
      <c r="J7399" s="72"/>
      <c r="K7399" s="72"/>
    </row>
    <row r="7400" spans="9:11">
      <c r="I7400" s="72"/>
      <c r="J7400" s="72"/>
      <c r="K7400" s="72"/>
    </row>
    <row r="7401" spans="9:11">
      <c r="I7401" s="72"/>
      <c r="J7401" s="72"/>
      <c r="K7401" s="72"/>
    </row>
    <row r="7402" spans="9:11">
      <c r="I7402" s="72"/>
      <c r="J7402" s="72"/>
      <c r="K7402" s="72"/>
    </row>
    <row r="7403" spans="9:11">
      <c r="I7403" s="72"/>
      <c r="J7403" s="72"/>
      <c r="K7403" s="72"/>
    </row>
    <row r="7404" spans="9:11">
      <c r="I7404" s="72"/>
      <c r="J7404" s="72"/>
      <c r="K7404" s="72"/>
    </row>
    <row r="7405" spans="9:11">
      <c r="I7405" s="72"/>
      <c r="J7405" s="72"/>
      <c r="K7405" s="72"/>
    </row>
    <row r="7406" spans="9:11">
      <c r="I7406" s="72"/>
      <c r="J7406" s="72"/>
      <c r="K7406" s="72"/>
    </row>
    <row r="7407" spans="9:11">
      <c r="I7407" s="72"/>
      <c r="J7407" s="72"/>
      <c r="K7407" s="72"/>
    </row>
    <row r="7408" spans="9:11">
      <c r="I7408" s="72"/>
      <c r="J7408" s="72"/>
      <c r="K7408" s="72"/>
    </row>
    <row r="7409" spans="9:11">
      <c r="I7409" s="72"/>
      <c r="J7409" s="72"/>
      <c r="K7409" s="72"/>
    </row>
    <row r="7410" spans="9:11">
      <c r="I7410" s="72"/>
      <c r="J7410" s="72"/>
      <c r="K7410" s="72"/>
    </row>
    <row r="7411" spans="9:11">
      <c r="I7411" s="72"/>
      <c r="J7411" s="72"/>
      <c r="K7411" s="72"/>
    </row>
    <row r="7412" spans="9:11">
      <c r="I7412" s="72"/>
      <c r="J7412" s="72"/>
      <c r="K7412" s="72"/>
    </row>
    <row r="7413" spans="9:11">
      <c r="I7413" s="72"/>
      <c r="J7413" s="72"/>
      <c r="K7413" s="72"/>
    </row>
    <row r="7414" spans="9:11">
      <c r="I7414" s="72"/>
      <c r="J7414" s="72"/>
      <c r="K7414" s="72"/>
    </row>
    <row r="7415" spans="9:11">
      <c r="I7415" s="72"/>
      <c r="J7415" s="72"/>
      <c r="K7415" s="72"/>
    </row>
    <row r="7416" spans="9:11">
      <c r="I7416" s="72"/>
      <c r="J7416" s="72"/>
      <c r="K7416" s="72"/>
    </row>
    <row r="7417" spans="9:11">
      <c r="I7417" s="72"/>
      <c r="J7417" s="72"/>
      <c r="K7417" s="72"/>
    </row>
    <row r="7418" spans="9:11">
      <c r="I7418" s="72"/>
      <c r="J7418" s="72"/>
      <c r="K7418" s="72"/>
    </row>
    <row r="7419" spans="9:11">
      <c r="I7419" s="72"/>
      <c r="J7419" s="72"/>
      <c r="K7419" s="72"/>
    </row>
    <row r="7420" spans="9:11">
      <c r="I7420" s="72"/>
      <c r="J7420" s="72"/>
      <c r="K7420" s="72"/>
    </row>
    <row r="7421" spans="9:11">
      <c r="I7421" s="72"/>
      <c r="J7421" s="72"/>
      <c r="K7421" s="72"/>
    </row>
    <row r="7422" spans="9:11">
      <c r="I7422" s="72"/>
      <c r="J7422" s="72"/>
      <c r="K7422" s="72"/>
    </row>
    <row r="7423" spans="9:11">
      <c r="I7423" s="72"/>
      <c r="J7423" s="72"/>
      <c r="K7423" s="72"/>
    </row>
    <row r="7424" spans="9:11">
      <c r="I7424" s="72"/>
      <c r="J7424" s="72"/>
      <c r="K7424" s="72"/>
    </row>
    <row r="7425" spans="9:11">
      <c r="I7425" s="72"/>
      <c r="J7425" s="72"/>
      <c r="K7425" s="72"/>
    </row>
    <row r="7426" spans="9:11">
      <c r="I7426" s="72"/>
      <c r="J7426" s="72"/>
      <c r="K7426" s="72"/>
    </row>
    <row r="7427" spans="9:11">
      <c r="I7427" s="72"/>
      <c r="J7427" s="72"/>
      <c r="K7427" s="72"/>
    </row>
    <row r="7428" spans="9:11">
      <c r="I7428" s="72"/>
      <c r="J7428" s="72"/>
      <c r="K7428" s="72"/>
    </row>
    <row r="7429" spans="9:11">
      <c r="I7429" s="72"/>
      <c r="J7429" s="72"/>
      <c r="K7429" s="72"/>
    </row>
    <row r="7430" spans="9:11">
      <c r="I7430" s="72"/>
      <c r="J7430" s="72"/>
      <c r="K7430" s="72"/>
    </row>
    <row r="7431" spans="9:11">
      <c r="I7431" s="72"/>
      <c r="J7431" s="72"/>
      <c r="K7431" s="72"/>
    </row>
    <row r="7432" spans="9:11">
      <c r="I7432" s="72"/>
      <c r="J7432" s="72"/>
      <c r="K7432" s="72"/>
    </row>
    <row r="7433" spans="9:11">
      <c r="I7433" s="72"/>
      <c r="J7433" s="72"/>
      <c r="K7433" s="72"/>
    </row>
    <row r="7434" spans="9:11">
      <c r="I7434" s="72"/>
      <c r="J7434" s="72"/>
      <c r="K7434" s="72"/>
    </row>
    <row r="7435" spans="9:11">
      <c r="I7435" s="72"/>
      <c r="J7435" s="72"/>
      <c r="K7435" s="72"/>
    </row>
    <row r="7436" spans="9:11">
      <c r="I7436" s="72"/>
      <c r="J7436" s="72"/>
      <c r="K7436" s="72"/>
    </row>
    <row r="7437" spans="9:11">
      <c r="I7437" s="72"/>
      <c r="J7437" s="72"/>
      <c r="K7437" s="72"/>
    </row>
    <row r="7438" spans="9:11">
      <c r="I7438" s="72"/>
      <c r="J7438" s="72"/>
      <c r="K7438" s="72"/>
    </row>
    <row r="7439" spans="9:11">
      <c r="I7439" s="72"/>
      <c r="J7439" s="72"/>
      <c r="K7439" s="72"/>
    </row>
    <row r="7440" spans="9:11">
      <c r="I7440" s="72"/>
      <c r="J7440" s="72"/>
      <c r="K7440" s="72"/>
    </row>
    <row r="7441" spans="9:11">
      <c r="I7441" s="72"/>
      <c r="J7441" s="72"/>
      <c r="K7441" s="72"/>
    </row>
    <row r="7442" spans="9:11">
      <c r="I7442" s="72"/>
      <c r="J7442" s="72"/>
      <c r="K7442" s="72"/>
    </row>
    <row r="7443" spans="9:11">
      <c r="I7443" s="72"/>
      <c r="J7443" s="72"/>
      <c r="K7443" s="72"/>
    </row>
    <row r="7444" spans="9:11">
      <c r="I7444" s="72"/>
      <c r="J7444" s="72"/>
      <c r="K7444" s="72"/>
    </row>
    <row r="7445" spans="9:11">
      <c r="I7445" s="72"/>
      <c r="J7445" s="72"/>
      <c r="K7445" s="72"/>
    </row>
    <row r="7446" spans="9:11">
      <c r="I7446" s="72"/>
      <c r="J7446" s="72"/>
      <c r="K7446" s="72"/>
    </row>
    <row r="7447" spans="9:11">
      <c r="I7447" s="72"/>
      <c r="J7447" s="72"/>
      <c r="K7447" s="72"/>
    </row>
    <row r="7448" spans="9:11">
      <c r="I7448" s="72"/>
      <c r="J7448" s="72"/>
      <c r="K7448" s="72"/>
    </row>
    <row r="7449" spans="9:11">
      <c r="I7449" s="72"/>
      <c r="J7449" s="72"/>
      <c r="K7449" s="72"/>
    </row>
    <row r="7450" spans="9:11">
      <c r="I7450" s="72"/>
      <c r="J7450" s="72"/>
      <c r="K7450" s="72"/>
    </row>
    <row r="7451" spans="9:11">
      <c r="I7451" s="72"/>
      <c r="J7451" s="72"/>
      <c r="K7451" s="72"/>
    </row>
    <row r="7452" spans="9:11">
      <c r="I7452" s="72"/>
      <c r="J7452" s="72"/>
      <c r="K7452" s="72"/>
    </row>
    <row r="7453" spans="9:11">
      <c r="I7453" s="72"/>
      <c r="J7453" s="72"/>
      <c r="K7453" s="72"/>
    </row>
    <row r="7454" spans="9:11">
      <c r="I7454" s="72"/>
      <c r="J7454" s="72"/>
      <c r="K7454" s="72"/>
    </row>
    <row r="7455" spans="9:11">
      <c r="I7455" s="72"/>
      <c r="J7455" s="72"/>
      <c r="K7455" s="72"/>
    </row>
    <row r="7456" spans="9:11">
      <c r="I7456" s="72"/>
      <c r="J7456" s="72"/>
      <c r="K7456" s="72"/>
    </row>
    <row r="7457" spans="9:11">
      <c r="I7457" s="72"/>
      <c r="J7457" s="72"/>
      <c r="K7457" s="72"/>
    </row>
    <row r="7458" spans="9:11">
      <c r="I7458" s="72"/>
      <c r="J7458" s="72"/>
      <c r="K7458" s="72"/>
    </row>
    <row r="7459" spans="9:11">
      <c r="I7459" s="72"/>
      <c r="J7459" s="72"/>
      <c r="K7459" s="72"/>
    </row>
    <row r="7460" spans="9:11">
      <c r="I7460" s="72"/>
      <c r="J7460" s="72"/>
      <c r="K7460" s="72"/>
    </row>
    <row r="7461" spans="9:11">
      <c r="I7461" s="72"/>
      <c r="J7461" s="72"/>
      <c r="K7461" s="72"/>
    </row>
    <row r="7462" spans="9:11">
      <c r="I7462" s="72"/>
      <c r="J7462" s="72"/>
      <c r="K7462" s="72"/>
    </row>
    <row r="7463" spans="9:11">
      <c r="I7463" s="72"/>
      <c r="J7463" s="72"/>
      <c r="K7463" s="72"/>
    </row>
    <row r="7464" spans="9:11">
      <c r="I7464" s="72"/>
      <c r="J7464" s="72"/>
      <c r="K7464" s="72"/>
    </row>
    <row r="7465" spans="9:11">
      <c r="I7465" s="72"/>
      <c r="J7465" s="72"/>
      <c r="K7465" s="72"/>
    </row>
    <row r="7466" spans="9:11">
      <c r="I7466" s="72"/>
      <c r="J7466" s="72"/>
      <c r="K7466" s="72"/>
    </row>
    <row r="7467" spans="9:11">
      <c r="I7467" s="72"/>
      <c r="J7467" s="72"/>
      <c r="K7467" s="72"/>
    </row>
    <row r="7468" spans="9:11">
      <c r="I7468" s="72"/>
      <c r="J7468" s="72"/>
      <c r="K7468" s="72"/>
    </row>
    <row r="7469" spans="9:11">
      <c r="I7469" s="72"/>
      <c r="J7469" s="72"/>
      <c r="K7469" s="72"/>
    </row>
    <row r="7470" spans="9:11">
      <c r="I7470" s="72"/>
      <c r="J7470" s="72"/>
      <c r="K7470" s="72"/>
    </row>
    <row r="7471" spans="9:11">
      <c r="I7471" s="72"/>
      <c r="J7471" s="72"/>
      <c r="K7471" s="72"/>
    </row>
    <row r="7472" spans="9:11">
      <c r="I7472" s="72"/>
      <c r="J7472" s="72"/>
      <c r="K7472" s="72"/>
    </row>
    <row r="7473" spans="9:11">
      <c r="I7473" s="72"/>
      <c r="J7473" s="72"/>
      <c r="K7473" s="72"/>
    </row>
    <row r="7474" spans="9:11">
      <c r="I7474" s="72"/>
      <c r="J7474" s="72"/>
      <c r="K7474" s="72"/>
    </row>
    <row r="7475" spans="9:11">
      <c r="I7475" s="72"/>
      <c r="J7475" s="72"/>
      <c r="K7475" s="72"/>
    </row>
    <row r="7476" spans="9:11">
      <c r="I7476" s="72"/>
      <c r="J7476" s="72"/>
      <c r="K7476" s="72"/>
    </row>
    <row r="7477" spans="9:11">
      <c r="I7477" s="72"/>
      <c r="J7477" s="72"/>
      <c r="K7477" s="72"/>
    </row>
    <row r="7478" spans="9:11">
      <c r="I7478" s="72"/>
      <c r="J7478" s="72"/>
      <c r="K7478" s="72"/>
    </row>
    <row r="7479" spans="9:11">
      <c r="I7479" s="72"/>
      <c r="J7479" s="72"/>
      <c r="K7479" s="72"/>
    </row>
    <row r="7480" spans="9:11">
      <c r="I7480" s="72"/>
      <c r="J7480" s="72"/>
      <c r="K7480" s="72"/>
    </row>
    <row r="7481" spans="9:11">
      <c r="I7481" s="72"/>
      <c r="J7481" s="72"/>
      <c r="K7481" s="72"/>
    </row>
    <row r="7482" spans="9:11">
      <c r="I7482" s="72"/>
      <c r="J7482" s="72"/>
      <c r="K7482" s="72"/>
    </row>
    <row r="7483" spans="9:11">
      <c r="I7483" s="72"/>
      <c r="J7483" s="72"/>
      <c r="K7483" s="72"/>
    </row>
    <row r="7484" spans="9:11">
      <c r="I7484" s="72"/>
      <c r="J7484" s="72"/>
      <c r="K7484" s="72"/>
    </row>
    <row r="7485" spans="9:11">
      <c r="I7485" s="72"/>
      <c r="J7485" s="72"/>
      <c r="K7485" s="72"/>
    </row>
    <row r="7486" spans="9:11">
      <c r="I7486" s="72"/>
      <c r="J7486" s="72"/>
      <c r="K7486" s="72"/>
    </row>
    <row r="7487" spans="9:11">
      <c r="I7487" s="72"/>
      <c r="J7487" s="72"/>
      <c r="K7487" s="72"/>
    </row>
    <row r="7488" spans="9:11">
      <c r="I7488" s="72"/>
      <c r="J7488" s="72"/>
      <c r="K7488" s="72"/>
    </row>
    <row r="7489" spans="9:11">
      <c r="I7489" s="72"/>
      <c r="J7489" s="72"/>
      <c r="K7489" s="72"/>
    </row>
    <row r="7490" spans="9:11">
      <c r="I7490" s="72"/>
      <c r="J7490" s="72"/>
      <c r="K7490" s="72"/>
    </row>
    <row r="7491" spans="9:11">
      <c r="I7491" s="72"/>
      <c r="J7491" s="72"/>
      <c r="K7491" s="72"/>
    </row>
    <row r="7492" spans="9:11">
      <c r="I7492" s="72"/>
      <c r="J7492" s="72"/>
      <c r="K7492" s="72"/>
    </row>
    <row r="7493" spans="9:11">
      <c r="I7493" s="72"/>
      <c r="J7493" s="72"/>
      <c r="K7493" s="72"/>
    </row>
    <row r="7494" spans="9:11">
      <c r="I7494" s="72"/>
      <c r="J7494" s="72"/>
      <c r="K7494" s="72"/>
    </row>
    <row r="7495" spans="9:11">
      <c r="I7495" s="72"/>
      <c r="J7495" s="72"/>
      <c r="K7495" s="72"/>
    </row>
    <row r="7496" spans="9:11">
      <c r="I7496" s="72"/>
      <c r="J7496" s="72"/>
      <c r="K7496" s="72"/>
    </row>
    <row r="7497" spans="9:11">
      <c r="I7497" s="72"/>
      <c r="J7497" s="72"/>
      <c r="K7497" s="72"/>
    </row>
    <row r="7498" spans="9:11">
      <c r="I7498" s="72"/>
      <c r="J7498" s="72"/>
      <c r="K7498" s="72"/>
    </row>
    <row r="7499" spans="9:11">
      <c r="I7499" s="72"/>
      <c r="J7499" s="72"/>
      <c r="K7499" s="72"/>
    </row>
    <row r="7500" spans="9:11">
      <c r="I7500" s="72"/>
      <c r="J7500" s="72"/>
      <c r="K7500" s="72"/>
    </row>
    <row r="7501" spans="9:11">
      <c r="I7501" s="72"/>
      <c r="J7501" s="72"/>
      <c r="K7501" s="72"/>
    </row>
    <row r="7502" spans="9:11">
      <c r="I7502" s="72"/>
      <c r="J7502" s="72"/>
      <c r="K7502" s="72"/>
    </row>
    <row r="7503" spans="9:11">
      <c r="I7503" s="72"/>
      <c r="J7503" s="72"/>
      <c r="K7503" s="72"/>
    </row>
    <row r="7504" spans="9:11">
      <c r="I7504" s="72"/>
      <c r="J7504" s="72"/>
      <c r="K7504" s="72"/>
    </row>
    <row r="7505" spans="9:11">
      <c r="I7505" s="72"/>
      <c r="J7505" s="72"/>
      <c r="K7505" s="72"/>
    </row>
    <row r="7506" spans="9:11">
      <c r="I7506" s="72"/>
      <c r="J7506" s="72"/>
      <c r="K7506" s="72"/>
    </row>
    <row r="7507" spans="9:11">
      <c r="I7507" s="72"/>
      <c r="J7507" s="72"/>
      <c r="K7507" s="72"/>
    </row>
    <row r="7508" spans="9:11">
      <c r="I7508" s="72"/>
      <c r="J7508" s="72"/>
      <c r="K7508" s="72"/>
    </row>
    <row r="7509" spans="9:11">
      <c r="I7509" s="72"/>
      <c r="J7509" s="72"/>
      <c r="K7509" s="72"/>
    </row>
    <row r="7510" spans="9:11">
      <c r="I7510" s="72"/>
      <c r="J7510" s="72"/>
      <c r="K7510" s="72"/>
    </row>
    <row r="7511" spans="9:11">
      <c r="I7511" s="72"/>
      <c r="J7511" s="72"/>
      <c r="K7511" s="72"/>
    </row>
    <row r="7512" spans="9:11">
      <c r="I7512" s="72"/>
      <c r="J7512" s="72"/>
      <c r="K7512" s="72"/>
    </row>
    <row r="7513" spans="9:11">
      <c r="I7513" s="72"/>
      <c r="J7513" s="72"/>
      <c r="K7513" s="72"/>
    </row>
    <row r="7514" spans="9:11">
      <c r="I7514" s="72"/>
      <c r="J7514" s="72"/>
      <c r="K7514" s="72"/>
    </row>
    <row r="7515" spans="9:11">
      <c r="I7515" s="72"/>
      <c r="J7515" s="72"/>
      <c r="K7515" s="72"/>
    </row>
    <row r="7516" spans="9:11">
      <c r="I7516" s="72"/>
      <c r="J7516" s="72"/>
      <c r="K7516" s="72"/>
    </row>
    <row r="7517" spans="9:11">
      <c r="I7517" s="72"/>
      <c r="J7517" s="72"/>
      <c r="K7517" s="72"/>
    </row>
    <row r="7518" spans="9:11">
      <c r="I7518" s="72"/>
      <c r="J7518" s="72"/>
      <c r="K7518" s="72"/>
    </row>
    <row r="7519" spans="9:11">
      <c r="I7519" s="72"/>
      <c r="J7519" s="72"/>
      <c r="K7519" s="72"/>
    </row>
    <row r="7520" spans="9:11">
      <c r="I7520" s="72"/>
      <c r="J7520" s="72"/>
      <c r="K7520" s="72"/>
    </row>
    <row r="7521" spans="9:11">
      <c r="I7521" s="72"/>
      <c r="J7521" s="72"/>
      <c r="K7521" s="72"/>
    </row>
    <row r="7522" spans="9:11">
      <c r="I7522" s="72"/>
      <c r="J7522" s="72"/>
      <c r="K7522" s="72"/>
    </row>
    <row r="7523" spans="9:11">
      <c r="I7523" s="72"/>
      <c r="J7523" s="72"/>
      <c r="K7523" s="72"/>
    </row>
    <row r="7524" spans="9:11">
      <c r="I7524" s="72"/>
      <c r="J7524" s="72"/>
      <c r="K7524" s="72"/>
    </row>
    <row r="7525" spans="9:11">
      <c r="I7525" s="72"/>
      <c r="J7525" s="72"/>
      <c r="K7525" s="72"/>
    </row>
    <row r="7526" spans="9:11">
      <c r="I7526" s="72"/>
      <c r="J7526" s="72"/>
      <c r="K7526" s="72"/>
    </row>
    <row r="7527" spans="9:11">
      <c r="I7527" s="72"/>
      <c r="J7527" s="72"/>
      <c r="K7527" s="72"/>
    </row>
    <row r="7528" spans="9:11">
      <c r="I7528" s="72"/>
      <c r="J7528" s="72"/>
      <c r="K7528" s="72"/>
    </row>
    <row r="7529" spans="9:11">
      <c r="I7529" s="72"/>
      <c r="J7529" s="72"/>
      <c r="K7529" s="72"/>
    </row>
    <row r="7530" spans="9:11">
      <c r="I7530" s="72"/>
      <c r="J7530" s="72"/>
      <c r="K7530" s="72"/>
    </row>
    <row r="7531" spans="9:11">
      <c r="I7531" s="72"/>
      <c r="J7531" s="72"/>
      <c r="K7531" s="72"/>
    </row>
    <row r="7532" spans="9:11">
      <c r="I7532" s="72"/>
      <c r="J7532" s="72"/>
      <c r="K7532" s="72"/>
    </row>
    <row r="7533" spans="9:11">
      <c r="I7533" s="72"/>
      <c r="J7533" s="72"/>
      <c r="K7533" s="72"/>
    </row>
    <row r="7534" spans="9:11">
      <c r="I7534" s="72"/>
      <c r="J7534" s="72"/>
      <c r="K7534" s="72"/>
    </row>
    <row r="7535" spans="9:11">
      <c r="I7535" s="72"/>
      <c r="J7535" s="72"/>
      <c r="K7535" s="72"/>
    </row>
    <row r="7536" spans="9:11">
      <c r="I7536" s="72"/>
      <c r="J7536" s="72"/>
      <c r="K7536" s="72"/>
    </row>
    <row r="7537" spans="9:11">
      <c r="I7537" s="72"/>
      <c r="J7537" s="72"/>
      <c r="K7537" s="72"/>
    </row>
    <row r="7538" spans="9:11">
      <c r="I7538" s="72"/>
      <c r="J7538" s="72"/>
      <c r="K7538" s="72"/>
    </row>
    <row r="7539" spans="9:11">
      <c r="I7539" s="72"/>
      <c r="J7539" s="72"/>
      <c r="K7539" s="72"/>
    </row>
    <row r="7540" spans="9:11">
      <c r="I7540" s="72"/>
      <c r="J7540" s="72"/>
      <c r="K7540" s="72"/>
    </row>
    <row r="7541" spans="9:11">
      <c r="I7541" s="72"/>
      <c r="J7541" s="72"/>
      <c r="K7541" s="72"/>
    </row>
    <row r="7542" spans="9:11">
      <c r="I7542" s="72"/>
      <c r="J7542" s="72"/>
      <c r="K7542" s="72"/>
    </row>
    <row r="7543" spans="9:11">
      <c r="I7543" s="72"/>
      <c r="J7543" s="72"/>
      <c r="K7543" s="72"/>
    </row>
    <row r="7544" spans="9:11">
      <c r="I7544" s="72"/>
      <c r="J7544" s="72"/>
      <c r="K7544" s="72"/>
    </row>
    <row r="7545" spans="9:11">
      <c r="I7545" s="72"/>
      <c r="J7545" s="72"/>
      <c r="K7545" s="72"/>
    </row>
    <row r="7546" spans="9:11">
      <c r="I7546" s="72"/>
      <c r="J7546" s="72"/>
      <c r="K7546" s="72"/>
    </row>
    <row r="7547" spans="9:11">
      <c r="I7547" s="72"/>
      <c r="J7547" s="72"/>
      <c r="K7547" s="72"/>
    </row>
    <row r="7548" spans="9:11">
      <c r="I7548" s="72"/>
      <c r="J7548" s="72"/>
      <c r="K7548" s="72"/>
    </row>
    <row r="7549" spans="9:11">
      <c r="I7549" s="72"/>
      <c r="J7549" s="72"/>
      <c r="K7549" s="72"/>
    </row>
    <row r="7550" spans="9:11">
      <c r="I7550" s="72"/>
      <c r="J7550" s="72"/>
      <c r="K7550" s="72"/>
    </row>
    <row r="7551" spans="9:11">
      <c r="I7551" s="72"/>
      <c r="J7551" s="72"/>
      <c r="K7551" s="72"/>
    </row>
    <row r="7552" spans="9:11">
      <c r="I7552" s="72"/>
      <c r="J7552" s="72"/>
      <c r="K7552" s="72"/>
    </row>
    <row r="7553" spans="9:11">
      <c r="I7553" s="72"/>
      <c r="J7553" s="72"/>
      <c r="K7553" s="72"/>
    </row>
    <row r="7554" spans="9:11">
      <c r="I7554" s="72"/>
      <c r="J7554" s="72"/>
      <c r="K7554" s="72"/>
    </row>
    <row r="7555" spans="9:11">
      <c r="I7555" s="72"/>
      <c r="J7555" s="72"/>
      <c r="K7555" s="72"/>
    </row>
    <row r="7556" spans="9:11">
      <c r="I7556" s="72"/>
      <c r="J7556" s="72"/>
      <c r="K7556" s="72"/>
    </row>
    <row r="7557" spans="9:11">
      <c r="I7557" s="72"/>
      <c r="J7557" s="72"/>
      <c r="K7557" s="72"/>
    </row>
    <row r="7558" spans="9:11">
      <c r="I7558" s="72"/>
      <c r="J7558" s="72"/>
      <c r="K7558" s="72"/>
    </row>
    <row r="7559" spans="9:11">
      <c r="I7559" s="72"/>
      <c r="J7559" s="72"/>
      <c r="K7559" s="72"/>
    </row>
    <row r="7560" spans="9:11">
      <c r="I7560" s="72"/>
      <c r="J7560" s="72"/>
      <c r="K7560" s="72"/>
    </row>
    <row r="7561" spans="9:11">
      <c r="I7561" s="72"/>
      <c r="J7561" s="72"/>
      <c r="K7561" s="72"/>
    </row>
    <row r="7562" spans="9:11">
      <c r="I7562" s="72"/>
      <c r="J7562" s="72"/>
      <c r="K7562" s="72"/>
    </row>
    <row r="7563" spans="9:11">
      <c r="I7563" s="72"/>
      <c r="J7563" s="72"/>
      <c r="K7563" s="72"/>
    </row>
    <row r="7564" spans="9:11">
      <c r="I7564" s="72"/>
      <c r="J7564" s="72"/>
      <c r="K7564" s="72"/>
    </row>
    <row r="7565" spans="9:11">
      <c r="I7565" s="72"/>
      <c r="J7565" s="72"/>
      <c r="K7565" s="72"/>
    </row>
    <row r="7566" spans="9:11">
      <c r="I7566" s="72"/>
      <c r="J7566" s="72"/>
      <c r="K7566" s="72"/>
    </row>
    <row r="7567" spans="9:11">
      <c r="I7567" s="72"/>
      <c r="J7567" s="72"/>
      <c r="K7567" s="72"/>
    </row>
    <row r="7568" spans="9:11">
      <c r="I7568" s="72"/>
      <c r="J7568" s="72"/>
      <c r="K7568" s="72"/>
    </row>
    <row r="7569" spans="9:11">
      <c r="I7569" s="72"/>
      <c r="J7569" s="72"/>
      <c r="K7569" s="72"/>
    </row>
    <row r="7570" spans="9:11">
      <c r="I7570" s="72"/>
      <c r="J7570" s="72"/>
      <c r="K7570" s="72"/>
    </row>
    <row r="7571" spans="9:11">
      <c r="I7571" s="72"/>
      <c r="J7571" s="72"/>
      <c r="K7571" s="72"/>
    </row>
    <row r="7572" spans="9:11">
      <c r="I7572" s="72"/>
      <c r="J7572" s="72"/>
      <c r="K7572" s="72"/>
    </row>
    <row r="7573" spans="9:11">
      <c r="I7573" s="72"/>
      <c r="J7573" s="72"/>
      <c r="K7573" s="72"/>
    </row>
    <row r="7574" spans="9:11">
      <c r="I7574" s="72"/>
      <c r="J7574" s="72"/>
      <c r="K7574" s="72"/>
    </row>
    <row r="7575" spans="9:11">
      <c r="I7575" s="72"/>
      <c r="J7575" s="72"/>
      <c r="K7575" s="72"/>
    </row>
    <row r="7576" spans="9:11">
      <c r="I7576" s="72"/>
      <c r="J7576" s="72"/>
      <c r="K7576" s="72"/>
    </row>
    <row r="7577" spans="9:11">
      <c r="I7577" s="72"/>
      <c r="J7577" s="72"/>
      <c r="K7577" s="72"/>
    </row>
    <row r="7578" spans="9:11">
      <c r="I7578" s="72"/>
      <c r="J7578" s="72"/>
      <c r="K7578" s="72"/>
    </row>
    <row r="7579" spans="9:11">
      <c r="I7579" s="72"/>
      <c r="J7579" s="72"/>
      <c r="K7579" s="72"/>
    </row>
    <row r="7580" spans="9:11">
      <c r="I7580" s="72"/>
      <c r="J7580" s="72"/>
      <c r="K7580" s="72"/>
    </row>
    <row r="7581" spans="9:11">
      <c r="I7581" s="72"/>
      <c r="J7581" s="72"/>
      <c r="K7581" s="72"/>
    </row>
    <row r="7582" spans="9:11">
      <c r="I7582" s="72"/>
      <c r="J7582" s="72"/>
      <c r="K7582" s="72"/>
    </row>
    <row r="7583" spans="9:11">
      <c r="I7583" s="72"/>
      <c r="J7583" s="72"/>
      <c r="K7583" s="72"/>
    </row>
    <row r="7584" spans="9:11">
      <c r="I7584" s="72"/>
      <c r="J7584" s="72"/>
      <c r="K7584" s="72"/>
    </row>
    <row r="7585" spans="9:11">
      <c r="I7585" s="72"/>
      <c r="J7585" s="72"/>
      <c r="K7585" s="72"/>
    </row>
    <row r="7586" spans="9:11">
      <c r="I7586" s="72"/>
      <c r="J7586" s="72"/>
      <c r="K7586" s="72"/>
    </row>
    <row r="7587" spans="9:11">
      <c r="I7587" s="72"/>
      <c r="J7587" s="72"/>
      <c r="K7587" s="72"/>
    </row>
    <row r="7588" spans="9:11">
      <c r="I7588" s="72"/>
      <c r="J7588" s="72"/>
      <c r="K7588" s="72"/>
    </row>
    <row r="7589" spans="9:11">
      <c r="I7589" s="72"/>
      <c r="J7589" s="72"/>
      <c r="K7589" s="72"/>
    </row>
    <row r="7590" spans="9:11">
      <c r="I7590" s="72"/>
      <c r="J7590" s="72"/>
      <c r="K7590" s="72"/>
    </row>
    <row r="7591" spans="9:11">
      <c r="I7591" s="72"/>
      <c r="J7591" s="72"/>
      <c r="K7591" s="72"/>
    </row>
    <row r="7592" spans="9:11">
      <c r="I7592" s="72"/>
      <c r="J7592" s="72"/>
      <c r="K7592" s="72"/>
    </row>
    <row r="7593" spans="9:11">
      <c r="I7593" s="72"/>
      <c r="J7593" s="72"/>
      <c r="K7593" s="72"/>
    </row>
    <row r="7594" spans="9:11">
      <c r="I7594" s="72"/>
      <c r="J7594" s="72"/>
      <c r="K7594" s="72"/>
    </row>
    <row r="7595" spans="9:11">
      <c r="I7595" s="72"/>
      <c r="J7595" s="72"/>
      <c r="K7595" s="72"/>
    </row>
    <row r="7596" spans="9:11">
      <c r="I7596" s="72"/>
      <c r="J7596" s="72"/>
      <c r="K7596" s="72"/>
    </row>
    <row r="7597" spans="9:11">
      <c r="I7597" s="72"/>
      <c r="J7597" s="72"/>
      <c r="K7597" s="72"/>
    </row>
    <row r="7598" spans="9:11">
      <c r="I7598" s="72"/>
      <c r="J7598" s="72"/>
      <c r="K7598" s="72"/>
    </row>
    <row r="7599" spans="9:11">
      <c r="I7599" s="72"/>
      <c r="J7599" s="72"/>
      <c r="K7599" s="72"/>
    </row>
    <row r="7600" spans="9:11">
      <c r="I7600" s="72"/>
      <c r="J7600" s="72"/>
      <c r="K7600" s="72"/>
    </row>
    <row r="7601" spans="9:11">
      <c r="I7601" s="72"/>
      <c r="J7601" s="72"/>
      <c r="K7601" s="72"/>
    </row>
    <row r="7602" spans="9:11">
      <c r="I7602" s="72"/>
      <c r="J7602" s="72"/>
      <c r="K7602" s="72"/>
    </row>
    <row r="7603" spans="9:11">
      <c r="I7603" s="72"/>
      <c r="J7603" s="72"/>
      <c r="K7603" s="72"/>
    </row>
    <row r="7604" spans="9:11">
      <c r="I7604" s="72"/>
      <c r="J7604" s="72"/>
      <c r="K7604" s="72"/>
    </row>
    <row r="7605" spans="9:11">
      <c r="I7605" s="72"/>
      <c r="J7605" s="72"/>
      <c r="K7605" s="72"/>
    </row>
    <row r="7606" spans="9:11">
      <c r="I7606" s="72"/>
      <c r="J7606" s="72"/>
      <c r="K7606" s="72"/>
    </row>
    <row r="7607" spans="9:11">
      <c r="I7607" s="72"/>
      <c r="J7607" s="72"/>
      <c r="K7607" s="72"/>
    </row>
    <row r="7608" spans="9:11">
      <c r="I7608" s="72"/>
      <c r="J7608" s="72"/>
      <c r="K7608" s="72"/>
    </row>
    <row r="7609" spans="9:11">
      <c r="I7609" s="72"/>
      <c r="J7609" s="72"/>
      <c r="K7609" s="72"/>
    </row>
    <row r="7610" spans="9:11">
      <c r="I7610" s="72"/>
      <c r="J7610" s="72"/>
      <c r="K7610" s="72"/>
    </row>
    <row r="7611" spans="9:11">
      <c r="I7611" s="72"/>
      <c r="J7611" s="72"/>
      <c r="K7611" s="72"/>
    </row>
    <row r="7612" spans="9:11">
      <c r="I7612" s="72"/>
      <c r="J7612" s="72"/>
      <c r="K7612" s="72"/>
    </row>
    <row r="7613" spans="9:11">
      <c r="I7613" s="72"/>
      <c r="J7613" s="72"/>
      <c r="K7613" s="72"/>
    </row>
    <row r="7614" spans="9:11">
      <c r="I7614" s="72"/>
      <c r="J7614" s="72"/>
      <c r="K7614" s="72"/>
    </row>
    <row r="7615" spans="9:11">
      <c r="I7615" s="72"/>
      <c r="J7615" s="72"/>
      <c r="K7615" s="72"/>
    </row>
    <row r="7616" spans="9:11">
      <c r="I7616" s="72"/>
      <c r="J7616" s="72"/>
      <c r="K7616" s="72"/>
    </row>
    <row r="7617" spans="9:11">
      <c r="I7617" s="72"/>
      <c r="J7617" s="72"/>
      <c r="K7617" s="72"/>
    </row>
    <row r="7618" spans="9:11">
      <c r="I7618" s="72"/>
      <c r="J7618" s="72"/>
      <c r="K7618" s="72"/>
    </row>
    <row r="7619" spans="9:11">
      <c r="I7619" s="72"/>
      <c r="J7619" s="72"/>
      <c r="K7619" s="72"/>
    </row>
    <row r="7620" spans="9:11">
      <c r="I7620" s="72"/>
      <c r="J7620" s="72"/>
      <c r="K7620" s="72"/>
    </row>
    <row r="7621" spans="9:11">
      <c r="I7621" s="72"/>
      <c r="J7621" s="72"/>
      <c r="K7621" s="72"/>
    </row>
    <row r="7622" spans="9:11">
      <c r="I7622" s="72"/>
      <c r="J7622" s="72"/>
      <c r="K7622" s="72"/>
    </row>
    <row r="7623" spans="9:11">
      <c r="I7623" s="72"/>
      <c r="J7623" s="72"/>
      <c r="K7623" s="72"/>
    </row>
    <row r="7624" spans="9:11">
      <c r="I7624" s="72"/>
      <c r="J7624" s="72"/>
      <c r="K7624" s="72"/>
    </row>
    <row r="7625" spans="9:11">
      <c r="I7625" s="72"/>
      <c r="J7625" s="72"/>
      <c r="K7625" s="72"/>
    </row>
    <row r="7626" spans="9:11">
      <c r="I7626" s="72"/>
      <c r="J7626" s="72"/>
      <c r="K7626" s="72"/>
    </row>
    <row r="7627" spans="9:11">
      <c r="I7627" s="72"/>
      <c r="J7627" s="72"/>
      <c r="K7627" s="72"/>
    </row>
    <row r="7628" spans="9:11">
      <c r="I7628" s="72"/>
      <c r="J7628" s="72"/>
      <c r="K7628" s="72"/>
    </row>
    <row r="7629" spans="9:11">
      <c r="I7629" s="72"/>
      <c r="J7629" s="72"/>
      <c r="K7629" s="72"/>
    </row>
    <row r="7630" spans="9:11">
      <c r="I7630" s="72"/>
      <c r="J7630" s="72"/>
      <c r="K7630" s="72"/>
    </row>
    <row r="7631" spans="9:11">
      <c r="I7631" s="72"/>
      <c r="J7631" s="72"/>
      <c r="K7631" s="72"/>
    </row>
    <row r="7632" spans="9:11">
      <c r="I7632" s="72"/>
      <c r="J7632" s="72"/>
      <c r="K7632" s="72"/>
    </row>
    <row r="7633" spans="9:11">
      <c r="I7633" s="72"/>
      <c r="J7633" s="72"/>
      <c r="K7633" s="72"/>
    </row>
    <row r="7634" spans="9:11">
      <c r="I7634" s="72"/>
      <c r="J7634" s="72"/>
      <c r="K7634" s="72"/>
    </row>
    <row r="7635" spans="9:11">
      <c r="I7635" s="72"/>
      <c r="J7635" s="72"/>
      <c r="K7635" s="72"/>
    </row>
    <row r="7636" spans="9:11">
      <c r="I7636" s="72"/>
      <c r="J7636" s="72"/>
      <c r="K7636" s="72"/>
    </row>
    <row r="7637" spans="9:11">
      <c r="I7637" s="72"/>
      <c r="J7637" s="72"/>
      <c r="K7637" s="72"/>
    </row>
    <row r="7638" spans="9:11">
      <c r="I7638" s="72"/>
      <c r="J7638" s="72"/>
      <c r="K7638" s="72"/>
    </row>
    <row r="7639" spans="9:11">
      <c r="I7639" s="72"/>
      <c r="J7639" s="72"/>
      <c r="K7639" s="72"/>
    </row>
    <row r="7640" spans="9:11">
      <c r="I7640" s="72"/>
      <c r="J7640" s="72"/>
      <c r="K7640" s="72"/>
    </row>
    <row r="7641" spans="9:11">
      <c r="I7641" s="72"/>
      <c r="J7641" s="72"/>
      <c r="K7641" s="72"/>
    </row>
    <row r="7642" spans="9:11">
      <c r="I7642" s="72"/>
      <c r="J7642" s="72"/>
      <c r="K7642" s="72"/>
    </row>
    <row r="7643" spans="9:11">
      <c r="I7643" s="72"/>
      <c r="J7643" s="72"/>
      <c r="K7643" s="72"/>
    </row>
    <row r="7644" spans="9:11">
      <c r="I7644" s="72"/>
      <c r="J7644" s="72"/>
      <c r="K7644" s="72"/>
    </row>
    <row r="7645" spans="9:11">
      <c r="I7645" s="72"/>
      <c r="J7645" s="72"/>
      <c r="K7645" s="72"/>
    </row>
    <row r="7646" spans="9:11">
      <c r="I7646" s="72"/>
      <c r="J7646" s="72"/>
      <c r="K7646" s="72"/>
    </row>
    <row r="7647" spans="9:11">
      <c r="I7647" s="72"/>
      <c r="J7647" s="72"/>
      <c r="K7647" s="72"/>
    </row>
    <row r="7648" spans="9:11">
      <c r="I7648" s="72"/>
      <c r="J7648" s="72"/>
      <c r="K7648" s="72"/>
    </row>
    <row r="7649" spans="9:11">
      <c r="I7649" s="72"/>
      <c r="J7649" s="72"/>
      <c r="K7649" s="72"/>
    </row>
    <row r="7650" spans="9:11">
      <c r="I7650" s="72"/>
      <c r="J7650" s="72"/>
      <c r="K7650" s="72"/>
    </row>
    <row r="7651" spans="9:11">
      <c r="I7651" s="72"/>
      <c r="J7651" s="72"/>
      <c r="K7651" s="72"/>
    </row>
    <row r="7652" spans="9:11">
      <c r="I7652" s="72"/>
      <c r="J7652" s="72"/>
      <c r="K7652" s="72"/>
    </row>
    <row r="7653" spans="9:11">
      <c r="I7653" s="72"/>
      <c r="J7653" s="72"/>
      <c r="K7653" s="72"/>
    </row>
    <row r="7654" spans="9:11">
      <c r="I7654" s="72"/>
      <c r="J7654" s="72"/>
      <c r="K7654" s="72"/>
    </row>
    <row r="7655" spans="9:11">
      <c r="I7655" s="72"/>
      <c r="J7655" s="72"/>
      <c r="K7655" s="72"/>
    </row>
    <row r="7656" spans="9:11">
      <c r="I7656" s="72"/>
      <c r="J7656" s="72"/>
      <c r="K7656" s="72"/>
    </row>
    <row r="7657" spans="9:11">
      <c r="I7657" s="72"/>
      <c r="J7657" s="72"/>
      <c r="K7657" s="72"/>
    </row>
    <row r="7658" spans="9:11">
      <c r="I7658" s="72"/>
      <c r="J7658" s="72"/>
      <c r="K7658" s="72"/>
    </row>
    <row r="7659" spans="9:11">
      <c r="I7659" s="72"/>
      <c r="J7659" s="72"/>
      <c r="K7659" s="72"/>
    </row>
    <row r="7660" spans="9:11">
      <c r="I7660" s="72"/>
      <c r="J7660" s="72"/>
      <c r="K7660" s="72"/>
    </row>
    <row r="7661" spans="9:11">
      <c r="I7661" s="72"/>
      <c r="J7661" s="72"/>
      <c r="K7661" s="72"/>
    </row>
    <row r="7662" spans="9:11">
      <c r="I7662" s="72"/>
      <c r="J7662" s="72"/>
      <c r="K7662" s="72"/>
    </row>
    <row r="7663" spans="9:11">
      <c r="I7663" s="72"/>
      <c r="J7663" s="72"/>
      <c r="K7663" s="72"/>
    </row>
    <row r="7664" spans="9:11">
      <c r="I7664" s="72"/>
      <c r="J7664" s="72"/>
      <c r="K7664" s="72"/>
    </row>
    <row r="7665" spans="9:11">
      <c r="I7665" s="72"/>
      <c r="J7665" s="72"/>
      <c r="K7665" s="72"/>
    </row>
    <row r="7666" spans="9:11">
      <c r="I7666" s="72"/>
      <c r="J7666" s="72"/>
      <c r="K7666" s="72"/>
    </row>
    <row r="7667" spans="9:11">
      <c r="I7667" s="72"/>
      <c r="J7667" s="72"/>
      <c r="K7667" s="72"/>
    </row>
    <row r="7668" spans="9:11">
      <c r="I7668" s="72"/>
      <c r="J7668" s="72"/>
      <c r="K7668" s="72"/>
    </row>
    <row r="7669" spans="9:11">
      <c r="I7669" s="72"/>
      <c r="J7669" s="72"/>
      <c r="K7669" s="72"/>
    </row>
    <row r="7670" spans="9:11">
      <c r="I7670" s="72"/>
      <c r="J7670" s="72"/>
      <c r="K7670" s="72"/>
    </row>
    <row r="7671" spans="9:11">
      <c r="I7671" s="72"/>
      <c r="J7671" s="72"/>
      <c r="K7671" s="72"/>
    </row>
    <row r="7672" spans="9:11">
      <c r="I7672" s="72"/>
      <c r="J7672" s="72"/>
      <c r="K7672" s="72"/>
    </row>
    <row r="7673" spans="9:11">
      <c r="I7673" s="72"/>
      <c r="J7673" s="72"/>
      <c r="K7673" s="72"/>
    </row>
    <row r="7674" spans="9:11">
      <c r="I7674" s="72"/>
      <c r="J7674" s="72"/>
      <c r="K7674" s="72"/>
    </row>
    <row r="7675" spans="9:11">
      <c r="I7675" s="72"/>
      <c r="J7675" s="72"/>
      <c r="K7675" s="72"/>
    </row>
    <row r="7676" spans="9:11">
      <c r="I7676" s="72"/>
      <c r="J7676" s="72"/>
      <c r="K7676" s="72"/>
    </row>
    <row r="7677" spans="9:11">
      <c r="I7677" s="72"/>
      <c r="J7677" s="72"/>
      <c r="K7677" s="72"/>
    </row>
    <row r="7678" spans="9:11">
      <c r="I7678" s="72"/>
      <c r="J7678" s="72"/>
      <c r="K7678" s="72"/>
    </row>
    <row r="7679" spans="9:11">
      <c r="I7679" s="72"/>
      <c r="J7679" s="72"/>
      <c r="K7679" s="72"/>
    </row>
    <row r="7680" spans="9:11">
      <c r="I7680" s="72"/>
      <c r="J7680" s="72"/>
      <c r="K7680" s="72"/>
    </row>
    <row r="7681" spans="9:11">
      <c r="I7681" s="72"/>
      <c r="J7681" s="72"/>
      <c r="K7681" s="72"/>
    </row>
    <row r="7682" spans="9:11">
      <c r="I7682" s="72"/>
      <c r="J7682" s="72"/>
      <c r="K7682" s="72"/>
    </row>
    <row r="7683" spans="9:11">
      <c r="I7683" s="72"/>
      <c r="J7683" s="72"/>
      <c r="K7683" s="72"/>
    </row>
    <row r="7684" spans="9:11">
      <c r="I7684" s="72"/>
      <c r="J7684" s="72"/>
      <c r="K7684" s="72"/>
    </row>
    <row r="7685" spans="9:11">
      <c r="I7685" s="72"/>
      <c r="J7685" s="72"/>
      <c r="K7685" s="72"/>
    </row>
    <row r="7686" spans="9:11">
      <c r="I7686" s="72"/>
      <c r="J7686" s="72"/>
      <c r="K7686" s="72"/>
    </row>
    <row r="7687" spans="9:11">
      <c r="I7687" s="72"/>
      <c r="J7687" s="72"/>
      <c r="K7687" s="72"/>
    </row>
    <row r="7688" spans="9:11">
      <c r="I7688" s="72"/>
      <c r="J7688" s="72"/>
      <c r="K7688" s="72"/>
    </row>
    <row r="7689" spans="9:11">
      <c r="I7689" s="72"/>
      <c r="J7689" s="72"/>
      <c r="K7689" s="72"/>
    </row>
    <row r="7690" spans="9:11">
      <c r="I7690" s="72"/>
      <c r="J7690" s="72"/>
      <c r="K7690" s="72"/>
    </row>
    <row r="7691" spans="9:11">
      <c r="I7691" s="72"/>
      <c r="J7691" s="72"/>
      <c r="K7691" s="72"/>
    </row>
    <row r="7692" spans="9:11">
      <c r="I7692" s="72"/>
      <c r="J7692" s="72"/>
      <c r="K7692" s="72"/>
    </row>
    <row r="7693" spans="9:11">
      <c r="I7693" s="72"/>
      <c r="J7693" s="72"/>
      <c r="K7693" s="72"/>
    </row>
    <row r="7694" spans="9:11">
      <c r="I7694" s="72"/>
      <c r="J7694" s="72"/>
      <c r="K7694" s="72"/>
    </row>
    <row r="7695" spans="9:11">
      <c r="I7695" s="72"/>
      <c r="J7695" s="72"/>
      <c r="K7695" s="72"/>
    </row>
    <row r="7696" spans="9:11">
      <c r="I7696" s="72"/>
      <c r="J7696" s="72"/>
      <c r="K7696" s="72"/>
    </row>
    <row r="7697" spans="9:11">
      <c r="I7697" s="72"/>
      <c r="J7697" s="72"/>
      <c r="K7697" s="72"/>
    </row>
    <row r="7698" spans="9:11">
      <c r="I7698" s="72"/>
      <c r="J7698" s="72"/>
      <c r="K7698" s="72"/>
    </row>
    <row r="7699" spans="9:11">
      <c r="I7699" s="72"/>
      <c r="J7699" s="72"/>
      <c r="K7699" s="72"/>
    </row>
    <row r="7700" spans="9:11">
      <c r="I7700" s="72"/>
      <c r="J7700" s="72"/>
      <c r="K7700" s="72"/>
    </row>
    <row r="7701" spans="9:11">
      <c r="I7701" s="72"/>
      <c r="J7701" s="72"/>
      <c r="K7701" s="72"/>
    </row>
    <row r="7702" spans="9:11">
      <c r="I7702" s="72"/>
      <c r="J7702" s="72"/>
      <c r="K7702" s="72"/>
    </row>
    <row r="7703" spans="9:11">
      <c r="I7703" s="72"/>
      <c r="J7703" s="72"/>
      <c r="K7703" s="72"/>
    </row>
    <row r="7704" spans="9:11">
      <c r="I7704" s="72"/>
      <c r="J7704" s="72"/>
      <c r="K7704" s="72"/>
    </row>
    <row r="7705" spans="9:11">
      <c r="I7705" s="72"/>
      <c r="J7705" s="72"/>
      <c r="K7705" s="72"/>
    </row>
    <row r="7706" spans="9:11">
      <c r="I7706" s="72"/>
      <c r="J7706" s="72"/>
      <c r="K7706" s="72"/>
    </row>
    <row r="7707" spans="9:11">
      <c r="I7707" s="72"/>
      <c r="J7707" s="72"/>
      <c r="K7707" s="72"/>
    </row>
    <row r="7708" spans="9:11">
      <c r="I7708" s="72"/>
      <c r="J7708" s="72"/>
      <c r="K7708" s="72"/>
    </row>
    <row r="7709" spans="9:11">
      <c r="I7709" s="72"/>
      <c r="J7709" s="72"/>
      <c r="K7709" s="72"/>
    </row>
    <row r="7710" spans="9:11">
      <c r="I7710" s="72"/>
      <c r="J7710" s="72"/>
      <c r="K7710" s="72"/>
    </row>
    <row r="7711" spans="9:11">
      <c r="I7711" s="72"/>
      <c r="J7711" s="72"/>
      <c r="K7711" s="72"/>
    </row>
    <row r="7712" spans="9:11">
      <c r="I7712" s="72"/>
      <c r="J7712" s="72"/>
      <c r="K7712" s="72"/>
    </row>
    <row r="7713" spans="9:11">
      <c r="I7713" s="72"/>
      <c r="J7713" s="72"/>
      <c r="K7713" s="72"/>
    </row>
    <row r="7714" spans="9:11">
      <c r="I7714" s="72"/>
      <c r="J7714" s="72"/>
      <c r="K7714" s="72"/>
    </row>
    <row r="7715" spans="9:11">
      <c r="I7715" s="72"/>
      <c r="J7715" s="72"/>
      <c r="K7715" s="72"/>
    </row>
    <row r="7716" spans="9:11">
      <c r="I7716" s="72"/>
      <c r="J7716" s="72"/>
      <c r="K7716" s="72"/>
    </row>
    <row r="7717" spans="9:11">
      <c r="I7717" s="72"/>
      <c r="J7717" s="72"/>
      <c r="K7717" s="72"/>
    </row>
    <row r="7718" spans="9:11">
      <c r="I7718" s="72"/>
      <c r="J7718" s="72"/>
      <c r="K7718" s="72"/>
    </row>
    <row r="7719" spans="9:11">
      <c r="I7719" s="72"/>
      <c r="J7719" s="72"/>
      <c r="K7719" s="72"/>
    </row>
    <row r="7720" spans="9:11">
      <c r="I7720" s="72"/>
      <c r="J7720" s="72"/>
      <c r="K7720" s="72"/>
    </row>
    <row r="7721" spans="9:11">
      <c r="I7721" s="72"/>
      <c r="J7721" s="72"/>
      <c r="K7721" s="72"/>
    </row>
    <row r="7722" spans="9:11">
      <c r="I7722" s="72"/>
      <c r="J7722" s="72"/>
      <c r="K7722" s="72"/>
    </row>
    <row r="7723" spans="9:11">
      <c r="I7723" s="72"/>
      <c r="J7723" s="72"/>
      <c r="K7723" s="72"/>
    </row>
    <row r="7724" spans="9:11">
      <c r="I7724" s="72"/>
      <c r="J7724" s="72"/>
      <c r="K7724" s="72"/>
    </row>
    <row r="7725" spans="9:11">
      <c r="I7725" s="72"/>
      <c r="J7725" s="72"/>
      <c r="K7725" s="72"/>
    </row>
    <row r="7726" spans="9:11">
      <c r="I7726" s="72"/>
      <c r="J7726" s="72"/>
      <c r="K7726" s="72"/>
    </row>
    <row r="7727" spans="9:11">
      <c r="I7727" s="72"/>
      <c r="J7727" s="72"/>
      <c r="K7727" s="72"/>
    </row>
    <row r="7728" spans="9:11">
      <c r="I7728" s="72"/>
      <c r="J7728" s="72"/>
      <c r="K7728" s="72"/>
    </row>
    <row r="7729" spans="9:11">
      <c r="I7729" s="72"/>
      <c r="J7729" s="72"/>
      <c r="K7729" s="72"/>
    </row>
    <row r="7730" spans="9:11">
      <c r="I7730" s="72"/>
      <c r="J7730" s="72"/>
      <c r="K7730" s="72"/>
    </row>
    <row r="7731" spans="9:11">
      <c r="I7731" s="72"/>
      <c r="J7731" s="72"/>
      <c r="K7731" s="72"/>
    </row>
    <row r="7732" spans="9:11">
      <c r="I7732" s="72"/>
      <c r="J7732" s="72"/>
      <c r="K7732" s="72"/>
    </row>
    <row r="7733" spans="9:11">
      <c r="I7733" s="72"/>
      <c r="J7733" s="72"/>
      <c r="K7733" s="72"/>
    </row>
    <row r="7734" spans="9:11">
      <c r="I7734" s="72"/>
      <c r="J7734" s="72"/>
      <c r="K7734" s="72"/>
    </row>
    <row r="7735" spans="9:11">
      <c r="I7735" s="72"/>
      <c r="J7735" s="72"/>
      <c r="K7735" s="72"/>
    </row>
    <row r="7736" spans="9:11">
      <c r="I7736" s="72"/>
      <c r="J7736" s="72"/>
      <c r="K7736" s="72"/>
    </row>
    <row r="7737" spans="9:11">
      <c r="I7737" s="72"/>
      <c r="J7737" s="72"/>
      <c r="K7737" s="72"/>
    </row>
    <row r="7738" spans="9:11">
      <c r="I7738" s="72"/>
      <c r="J7738" s="72"/>
      <c r="K7738" s="72"/>
    </row>
    <row r="7739" spans="9:11">
      <c r="I7739" s="72"/>
      <c r="J7739" s="72"/>
      <c r="K7739" s="72"/>
    </row>
    <row r="7740" spans="9:11">
      <c r="I7740" s="72"/>
      <c r="J7740" s="72"/>
      <c r="K7740" s="72"/>
    </row>
    <row r="7741" spans="9:11">
      <c r="I7741" s="72"/>
      <c r="J7741" s="72"/>
      <c r="K7741" s="72"/>
    </row>
    <row r="7742" spans="9:11">
      <c r="I7742" s="72"/>
      <c r="J7742" s="72"/>
      <c r="K7742" s="72"/>
    </row>
    <row r="7743" spans="9:11">
      <c r="I7743" s="72"/>
      <c r="J7743" s="72"/>
      <c r="K7743" s="72"/>
    </row>
    <row r="7744" spans="9:11">
      <c r="I7744" s="72"/>
      <c r="J7744" s="72"/>
      <c r="K7744" s="72"/>
    </row>
    <row r="7745" spans="9:11">
      <c r="I7745" s="72"/>
      <c r="J7745" s="72"/>
      <c r="K7745" s="72"/>
    </row>
    <row r="7746" spans="9:11">
      <c r="I7746" s="72"/>
      <c r="J7746" s="72"/>
      <c r="K7746" s="72"/>
    </row>
    <row r="7747" spans="9:11">
      <c r="I7747" s="72"/>
      <c r="J7747" s="72"/>
      <c r="K7747" s="72"/>
    </row>
    <row r="7748" spans="9:11">
      <c r="I7748" s="72"/>
      <c r="J7748" s="72"/>
      <c r="K7748" s="72"/>
    </row>
    <row r="7749" spans="9:11">
      <c r="I7749" s="72"/>
      <c r="J7749" s="72"/>
      <c r="K7749" s="72"/>
    </row>
    <row r="7750" spans="9:11">
      <c r="I7750" s="72"/>
      <c r="J7750" s="72"/>
      <c r="K7750" s="72"/>
    </row>
    <row r="7751" spans="9:11">
      <c r="I7751" s="72"/>
      <c r="J7751" s="72"/>
      <c r="K7751" s="72"/>
    </row>
    <row r="7752" spans="9:11">
      <c r="I7752" s="72"/>
      <c r="J7752" s="72"/>
      <c r="K7752" s="72"/>
    </row>
    <row r="7753" spans="9:11">
      <c r="I7753" s="72"/>
      <c r="J7753" s="72"/>
      <c r="K7753" s="72"/>
    </row>
    <row r="7754" spans="9:11">
      <c r="I7754" s="72"/>
      <c r="J7754" s="72"/>
      <c r="K7754" s="72"/>
    </row>
    <row r="7755" spans="9:11">
      <c r="I7755" s="72"/>
      <c r="J7755" s="72"/>
      <c r="K7755" s="72"/>
    </row>
    <row r="7756" spans="9:11">
      <c r="I7756" s="72"/>
      <c r="J7756" s="72"/>
      <c r="K7756" s="72"/>
    </row>
    <row r="7757" spans="9:11">
      <c r="I7757" s="72"/>
      <c r="J7757" s="72"/>
      <c r="K7757" s="72"/>
    </row>
    <row r="7758" spans="9:11">
      <c r="I7758" s="72"/>
      <c r="J7758" s="72"/>
      <c r="K7758" s="72"/>
    </row>
    <row r="7759" spans="9:11">
      <c r="I7759" s="72"/>
      <c r="J7759" s="72"/>
      <c r="K7759" s="72"/>
    </row>
    <row r="7760" spans="9:11">
      <c r="I7760" s="72"/>
      <c r="J7760" s="72"/>
      <c r="K7760" s="72"/>
    </row>
    <row r="7761" spans="9:11">
      <c r="I7761" s="72"/>
      <c r="J7761" s="72"/>
      <c r="K7761" s="72"/>
    </row>
    <row r="7762" spans="9:11">
      <c r="I7762" s="72"/>
      <c r="J7762" s="72"/>
      <c r="K7762" s="72"/>
    </row>
    <row r="7763" spans="9:11">
      <c r="I7763" s="72"/>
      <c r="J7763" s="72"/>
      <c r="K7763" s="72"/>
    </row>
    <row r="7764" spans="9:11">
      <c r="I7764" s="72"/>
      <c r="J7764" s="72"/>
      <c r="K7764" s="72"/>
    </row>
    <row r="7765" spans="9:11">
      <c r="I7765" s="72"/>
      <c r="J7765" s="72"/>
      <c r="K7765" s="72"/>
    </row>
    <row r="7766" spans="9:11">
      <c r="I7766" s="72"/>
      <c r="J7766" s="72"/>
      <c r="K7766" s="72"/>
    </row>
    <row r="7767" spans="9:11">
      <c r="I7767" s="72"/>
      <c r="J7767" s="72"/>
      <c r="K7767" s="72"/>
    </row>
    <row r="7768" spans="9:11">
      <c r="I7768" s="72"/>
      <c r="J7768" s="72"/>
      <c r="K7768" s="72"/>
    </row>
    <row r="7769" spans="9:11">
      <c r="I7769" s="72"/>
      <c r="J7769" s="72"/>
      <c r="K7769" s="72"/>
    </row>
    <row r="7770" spans="9:11">
      <c r="I7770" s="72"/>
      <c r="J7770" s="72"/>
      <c r="K7770" s="72"/>
    </row>
    <row r="7771" spans="9:11">
      <c r="I7771" s="72"/>
      <c r="J7771" s="72"/>
      <c r="K7771" s="72"/>
    </row>
    <row r="7772" spans="9:11">
      <c r="I7772" s="72"/>
      <c r="J7772" s="72"/>
      <c r="K7772" s="72"/>
    </row>
    <row r="7773" spans="9:11">
      <c r="I7773" s="72"/>
      <c r="J7773" s="72"/>
      <c r="K7773" s="72"/>
    </row>
    <row r="7774" spans="9:11">
      <c r="I7774" s="72"/>
      <c r="J7774" s="72"/>
      <c r="K7774" s="72"/>
    </row>
    <row r="7775" spans="9:11">
      <c r="I7775" s="72"/>
      <c r="J7775" s="72"/>
      <c r="K7775" s="72"/>
    </row>
    <row r="7776" spans="9:11">
      <c r="I7776" s="72"/>
      <c r="J7776" s="72"/>
      <c r="K7776" s="72"/>
    </row>
    <row r="7777" spans="9:11">
      <c r="I7777" s="72"/>
      <c r="J7777" s="72"/>
      <c r="K7777" s="72"/>
    </row>
    <row r="7778" spans="9:11">
      <c r="I7778" s="72"/>
      <c r="J7778" s="72"/>
      <c r="K7778" s="72"/>
    </row>
    <row r="7779" spans="9:11">
      <c r="I7779" s="72"/>
      <c r="J7779" s="72"/>
      <c r="K7779" s="72"/>
    </row>
    <row r="7780" spans="9:11">
      <c r="I7780" s="72"/>
      <c r="J7780" s="72"/>
      <c r="K7780" s="72"/>
    </row>
    <row r="7781" spans="9:11">
      <c r="I7781" s="72"/>
      <c r="J7781" s="72"/>
      <c r="K7781" s="72"/>
    </row>
    <row r="7782" spans="9:11">
      <c r="I7782" s="72"/>
      <c r="J7782" s="72"/>
      <c r="K7782" s="72"/>
    </row>
    <row r="7783" spans="9:11">
      <c r="I7783" s="72"/>
      <c r="J7783" s="72"/>
      <c r="K7783" s="72"/>
    </row>
    <row r="7784" spans="9:11">
      <c r="I7784" s="72"/>
      <c r="J7784" s="72"/>
      <c r="K7784" s="72"/>
    </row>
    <row r="7785" spans="9:11">
      <c r="I7785" s="72"/>
      <c r="J7785" s="72"/>
      <c r="K7785" s="72"/>
    </row>
    <row r="7786" spans="9:11">
      <c r="I7786" s="72"/>
      <c r="J7786" s="72"/>
      <c r="K7786" s="72"/>
    </row>
    <row r="7787" spans="9:11">
      <c r="I7787" s="72"/>
      <c r="J7787" s="72"/>
      <c r="K7787" s="72"/>
    </row>
    <row r="7788" spans="9:11">
      <c r="I7788" s="72"/>
      <c r="J7788" s="72"/>
      <c r="K7788" s="72"/>
    </row>
    <row r="7789" spans="9:11">
      <c r="I7789" s="72"/>
      <c r="J7789" s="72"/>
      <c r="K7789" s="72"/>
    </row>
    <row r="7790" spans="9:11">
      <c r="I7790" s="72"/>
      <c r="J7790" s="72"/>
      <c r="K7790" s="72"/>
    </row>
    <row r="7791" spans="9:11">
      <c r="I7791" s="72"/>
      <c r="J7791" s="72"/>
      <c r="K7791" s="72"/>
    </row>
    <row r="7792" spans="9:11">
      <c r="I7792" s="72"/>
      <c r="J7792" s="72"/>
      <c r="K7792" s="72"/>
    </row>
    <row r="7793" spans="9:11">
      <c r="I7793" s="72"/>
      <c r="J7793" s="72"/>
      <c r="K7793" s="72"/>
    </row>
    <row r="7794" spans="9:11">
      <c r="I7794" s="72"/>
      <c r="J7794" s="72"/>
      <c r="K7794" s="72"/>
    </row>
    <row r="7795" spans="9:11">
      <c r="I7795" s="72"/>
      <c r="J7795" s="72"/>
      <c r="K7795" s="72"/>
    </row>
    <row r="7796" spans="9:11">
      <c r="I7796" s="72"/>
      <c r="J7796" s="72"/>
      <c r="K7796" s="72"/>
    </row>
    <row r="7797" spans="9:11">
      <c r="I7797" s="72"/>
      <c r="J7797" s="72"/>
      <c r="K7797" s="72"/>
    </row>
    <row r="7798" spans="9:11">
      <c r="I7798" s="72"/>
      <c r="J7798" s="72"/>
      <c r="K7798" s="72"/>
    </row>
    <row r="7799" spans="9:11">
      <c r="I7799" s="72"/>
      <c r="J7799" s="72"/>
      <c r="K7799" s="72"/>
    </row>
    <row r="7800" spans="9:11">
      <c r="I7800" s="72"/>
      <c r="J7800" s="72"/>
      <c r="K7800" s="72"/>
    </row>
    <row r="7801" spans="9:11">
      <c r="I7801" s="72"/>
      <c r="J7801" s="72"/>
      <c r="K7801" s="72"/>
    </row>
    <row r="7802" spans="9:11">
      <c r="I7802" s="72"/>
      <c r="J7802" s="72"/>
      <c r="K7802" s="72"/>
    </row>
    <row r="7803" spans="9:11">
      <c r="I7803" s="72"/>
      <c r="J7803" s="72"/>
      <c r="K7803" s="72"/>
    </row>
    <row r="7804" spans="9:11">
      <c r="I7804" s="72"/>
      <c r="J7804" s="72"/>
      <c r="K7804" s="72"/>
    </row>
    <row r="7805" spans="9:11">
      <c r="I7805" s="72"/>
      <c r="J7805" s="72"/>
      <c r="K7805" s="72"/>
    </row>
    <row r="7806" spans="9:11">
      <c r="I7806" s="72"/>
      <c r="J7806" s="72"/>
      <c r="K7806" s="72"/>
    </row>
    <row r="7807" spans="9:11">
      <c r="I7807" s="72"/>
      <c r="J7807" s="72"/>
      <c r="K7807" s="72"/>
    </row>
    <row r="7808" spans="9:11">
      <c r="I7808" s="72"/>
      <c r="J7808" s="72"/>
      <c r="K7808" s="72"/>
    </row>
    <row r="7809" spans="9:11">
      <c r="I7809" s="72"/>
      <c r="J7809" s="72"/>
      <c r="K7809" s="72"/>
    </row>
    <row r="7810" spans="9:11">
      <c r="I7810" s="72"/>
      <c r="J7810" s="72"/>
      <c r="K7810" s="72"/>
    </row>
    <row r="7811" spans="9:11">
      <c r="I7811" s="72"/>
      <c r="J7811" s="72"/>
      <c r="K7811" s="72"/>
    </row>
    <row r="7812" spans="9:11">
      <c r="I7812" s="72"/>
      <c r="J7812" s="72"/>
      <c r="K7812" s="72"/>
    </row>
    <row r="7813" spans="9:11">
      <c r="I7813" s="72"/>
      <c r="J7813" s="72"/>
      <c r="K7813" s="72"/>
    </row>
    <row r="7814" spans="9:11">
      <c r="I7814" s="72"/>
      <c r="J7814" s="72"/>
      <c r="K7814" s="72"/>
    </row>
    <row r="7815" spans="9:11">
      <c r="I7815" s="72"/>
      <c r="J7815" s="72"/>
      <c r="K7815" s="72"/>
    </row>
    <row r="7816" spans="9:11">
      <c r="I7816" s="72"/>
      <c r="J7816" s="72"/>
      <c r="K7816" s="72"/>
    </row>
    <row r="7817" spans="9:11">
      <c r="I7817" s="72"/>
      <c r="J7817" s="72"/>
      <c r="K7817" s="72"/>
    </row>
    <row r="7818" spans="9:11">
      <c r="I7818" s="72"/>
      <c r="J7818" s="72"/>
      <c r="K7818" s="72"/>
    </row>
    <row r="7819" spans="9:11">
      <c r="I7819" s="72"/>
      <c r="J7819" s="72"/>
      <c r="K7819" s="72"/>
    </row>
    <row r="7820" spans="9:11">
      <c r="I7820" s="72"/>
      <c r="J7820" s="72"/>
      <c r="K7820" s="72"/>
    </row>
    <row r="7821" spans="9:11">
      <c r="I7821" s="72"/>
      <c r="J7821" s="72"/>
      <c r="K7821" s="72"/>
    </row>
    <row r="7822" spans="9:11">
      <c r="I7822" s="72"/>
      <c r="J7822" s="72"/>
      <c r="K7822" s="72"/>
    </row>
    <row r="7823" spans="9:11">
      <c r="I7823" s="72"/>
      <c r="J7823" s="72"/>
      <c r="K7823" s="72"/>
    </row>
    <row r="7824" spans="9:11">
      <c r="I7824" s="72"/>
      <c r="J7824" s="72"/>
      <c r="K7824" s="72"/>
    </row>
    <row r="7825" spans="9:11">
      <c r="I7825" s="72"/>
      <c r="J7825" s="72"/>
      <c r="K7825" s="72"/>
    </row>
    <row r="7826" spans="9:11">
      <c r="I7826" s="72"/>
      <c r="J7826" s="72"/>
      <c r="K7826" s="72"/>
    </row>
    <row r="7827" spans="9:11">
      <c r="I7827" s="72"/>
      <c r="J7827" s="72"/>
      <c r="K7827" s="72"/>
    </row>
    <row r="7828" spans="9:11">
      <c r="I7828" s="72"/>
      <c r="J7828" s="72"/>
      <c r="K7828" s="72"/>
    </row>
    <row r="7829" spans="9:11">
      <c r="I7829" s="72"/>
      <c r="J7829" s="72"/>
      <c r="K7829" s="72"/>
    </row>
    <row r="7830" spans="9:11">
      <c r="I7830" s="72"/>
      <c r="J7830" s="72"/>
      <c r="K7830" s="72"/>
    </row>
    <row r="7831" spans="9:11">
      <c r="I7831" s="72"/>
      <c r="J7831" s="72"/>
      <c r="K7831" s="72"/>
    </row>
    <row r="7832" spans="9:11">
      <c r="I7832" s="72"/>
      <c r="J7832" s="72"/>
      <c r="K7832" s="72"/>
    </row>
    <row r="7833" spans="9:11">
      <c r="I7833" s="72"/>
      <c r="J7833" s="72"/>
      <c r="K7833" s="72"/>
    </row>
    <row r="7834" spans="9:11">
      <c r="I7834" s="72"/>
      <c r="J7834" s="72"/>
      <c r="K7834" s="72"/>
    </row>
    <row r="7835" spans="9:11">
      <c r="I7835" s="72"/>
      <c r="J7835" s="72"/>
      <c r="K7835" s="72"/>
    </row>
    <row r="7836" spans="9:11">
      <c r="I7836" s="72"/>
      <c r="J7836" s="72"/>
      <c r="K7836" s="72"/>
    </row>
    <row r="7837" spans="9:11">
      <c r="I7837" s="72"/>
      <c r="J7837" s="72"/>
      <c r="K7837" s="72"/>
    </row>
    <row r="7838" spans="9:11">
      <c r="I7838" s="72"/>
      <c r="J7838" s="72"/>
      <c r="K7838" s="72"/>
    </row>
    <row r="7839" spans="9:11">
      <c r="I7839" s="72"/>
      <c r="J7839" s="72"/>
      <c r="K7839" s="72"/>
    </row>
    <row r="7840" spans="9:11">
      <c r="I7840" s="72"/>
      <c r="J7840" s="72"/>
      <c r="K7840" s="72"/>
    </row>
    <row r="7841" spans="9:11">
      <c r="I7841" s="72"/>
      <c r="J7841" s="72"/>
      <c r="K7841" s="72"/>
    </row>
    <row r="7842" spans="9:11">
      <c r="I7842" s="72"/>
      <c r="J7842" s="72"/>
      <c r="K7842" s="72"/>
    </row>
    <row r="7843" spans="9:11">
      <c r="I7843" s="72"/>
      <c r="J7843" s="72"/>
      <c r="K7843" s="72"/>
    </row>
    <row r="7844" spans="9:11">
      <c r="I7844" s="72"/>
      <c r="J7844" s="72"/>
      <c r="K7844" s="72"/>
    </row>
    <row r="7845" spans="9:11">
      <c r="I7845" s="72"/>
      <c r="J7845" s="72"/>
      <c r="K7845" s="72"/>
    </row>
    <row r="7846" spans="9:11">
      <c r="I7846" s="72"/>
      <c r="J7846" s="72"/>
      <c r="K7846" s="72"/>
    </row>
    <row r="7847" spans="9:11">
      <c r="I7847" s="72"/>
      <c r="J7847" s="72"/>
      <c r="K7847" s="72"/>
    </row>
    <row r="7848" spans="9:11">
      <c r="I7848" s="72"/>
      <c r="J7848" s="72"/>
      <c r="K7848" s="72"/>
    </row>
    <row r="7849" spans="9:11">
      <c r="I7849" s="72"/>
      <c r="J7849" s="72"/>
      <c r="K7849" s="72"/>
    </row>
    <row r="7850" spans="9:11">
      <c r="I7850" s="72"/>
      <c r="J7850" s="72"/>
      <c r="K7850" s="72"/>
    </row>
    <row r="7851" spans="9:11">
      <c r="I7851" s="72"/>
      <c r="J7851" s="72"/>
      <c r="K7851" s="72"/>
    </row>
    <row r="7852" spans="9:11">
      <c r="I7852" s="72"/>
      <c r="J7852" s="72"/>
      <c r="K7852" s="72"/>
    </row>
    <row r="7853" spans="9:11">
      <c r="I7853" s="72"/>
      <c r="J7853" s="72"/>
      <c r="K7853" s="72"/>
    </row>
    <row r="7854" spans="9:11">
      <c r="I7854" s="72"/>
      <c r="J7854" s="72"/>
      <c r="K7854" s="72"/>
    </row>
    <row r="7855" spans="9:11">
      <c r="I7855" s="72"/>
      <c r="J7855" s="72"/>
      <c r="K7855" s="72"/>
    </row>
    <row r="7856" spans="9:11">
      <c r="I7856" s="72"/>
      <c r="J7856" s="72"/>
      <c r="K7856" s="72"/>
    </row>
    <row r="7857" spans="9:11">
      <c r="I7857" s="72"/>
      <c r="J7857" s="72"/>
      <c r="K7857" s="72"/>
    </row>
    <row r="7858" spans="9:11">
      <c r="I7858" s="72"/>
      <c r="J7858" s="72"/>
      <c r="K7858" s="72"/>
    </row>
    <row r="7859" spans="9:11">
      <c r="I7859" s="72"/>
      <c r="J7859" s="72"/>
      <c r="K7859" s="72"/>
    </row>
    <row r="7860" spans="9:11">
      <c r="I7860" s="72"/>
      <c r="J7860" s="72"/>
      <c r="K7860" s="72"/>
    </row>
    <row r="7861" spans="9:11">
      <c r="I7861" s="72"/>
      <c r="J7861" s="72"/>
      <c r="K7861" s="72"/>
    </row>
    <row r="7862" spans="9:11">
      <c r="I7862" s="72"/>
      <c r="J7862" s="72"/>
      <c r="K7862" s="72"/>
    </row>
    <row r="7863" spans="9:11">
      <c r="I7863" s="72"/>
      <c r="J7863" s="72"/>
      <c r="K7863" s="72"/>
    </row>
    <row r="7864" spans="9:11">
      <c r="I7864" s="72"/>
      <c r="J7864" s="72"/>
      <c r="K7864" s="72"/>
    </row>
    <row r="7865" spans="9:11">
      <c r="I7865" s="72"/>
      <c r="J7865" s="72"/>
      <c r="K7865" s="72"/>
    </row>
    <row r="7866" spans="9:11">
      <c r="I7866" s="72"/>
      <c r="J7866" s="72"/>
      <c r="K7866" s="72"/>
    </row>
    <row r="7867" spans="9:11">
      <c r="I7867" s="72"/>
      <c r="J7867" s="72"/>
      <c r="K7867" s="72"/>
    </row>
    <row r="7868" spans="9:11">
      <c r="I7868" s="72"/>
      <c r="J7868" s="72"/>
      <c r="K7868" s="72"/>
    </row>
    <row r="7869" spans="9:11">
      <c r="I7869" s="72"/>
      <c r="J7869" s="72"/>
      <c r="K7869" s="72"/>
    </row>
    <row r="7870" spans="9:11">
      <c r="I7870" s="72"/>
      <c r="J7870" s="72"/>
      <c r="K7870" s="72"/>
    </row>
    <row r="7871" spans="9:11">
      <c r="I7871" s="72"/>
      <c r="J7871" s="72"/>
      <c r="K7871" s="72"/>
    </row>
    <row r="7872" spans="9:11">
      <c r="I7872" s="72"/>
      <c r="J7872" s="72"/>
      <c r="K7872" s="72"/>
    </row>
    <row r="7873" spans="9:11">
      <c r="I7873" s="72"/>
      <c r="J7873" s="72"/>
      <c r="K7873" s="72"/>
    </row>
    <row r="7874" spans="9:11">
      <c r="I7874" s="72"/>
      <c r="J7874" s="72"/>
      <c r="K7874" s="72"/>
    </row>
    <row r="7875" spans="9:11">
      <c r="I7875" s="72"/>
      <c r="J7875" s="72"/>
      <c r="K7875" s="72"/>
    </row>
    <row r="7876" spans="9:11">
      <c r="I7876" s="72"/>
      <c r="J7876" s="72"/>
      <c r="K7876" s="72"/>
    </row>
    <row r="7877" spans="9:11">
      <c r="I7877" s="72"/>
      <c r="J7877" s="72"/>
      <c r="K7877" s="72"/>
    </row>
    <row r="7878" spans="9:11">
      <c r="I7878" s="72"/>
      <c r="J7878" s="72"/>
      <c r="K7878" s="72"/>
    </row>
    <row r="7879" spans="9:11">
      <c r="I7879" s="72"/>
      <c r="J7879" s="72"/>
      <c r="K7879" s="72"/>
    </row>
    <row r="7880" spans="9:11">
      <c r="I7880" s="72"/>
      <c r="J7880" s="72"/>
      <c r="K7880" s="72"/>
    </row>
    <row r="7881" spans="9:11">
      <c r="I7881" s="72"/>
      <c r="J7881" s="72"/>
      <c r="K7881" s="72"/>
    </row>
    <row r="7882" spans="9:11">
      <c r="I7882" s="72"/>
      <c r="J7882" s="72"/>
      <c r="K7882" s="72"/>
    </row>
    <row r="7883" spans="9:11">
      <c r="I7883" s="72"/>
      <c r="J7883" s="72"/>
      <c r="K7883" s="72"/>
    </row>
    <row r="7884" spans="9:11">
      <c r="I7884" s="72"/>
      <c r="J7884" s="72"/>
      <c r="K7884" s="72"/>
    </row>
    <row r="7885" spans="9:11">
      <c r="I7885" s="72"/>
      <c r="J7885" s="72"/>
      <c r="K7885" s="72"/>
    </row>
    <row r="7886" spans="9:11">
      <c r="I7886" s="72"/>
      <c r="J7886" s="72"/>
      <c r="K7886" s="72"/>
    </row>
    <row r="7887" spans="9:11">
      <c r="I7887" s="72"/>
      <c r="J7887" s="72"/>
      <c r="K7887" s="72"/>
    </row>
    <row r="7888" spans="9:11">
      <c r="I7888" s="72"/>
      <c r="J7888" s="72"/>
      <c r="K7888" s="72"/>
    </row>
    <row r="7889" spans="9:11">
      <c r="I7889" s="72"/>
      <c r="J7889" s="72"/>
      <c r="K7889" s="72"/>
    </row>
    <row r="7890" spans="9:11">
      <c r="I7890" s="72"/>
      <c r="J7890" s="72"/>
      <c r="K7890" s="72"/>
    </row>
    <row r="7891" spans="9:11">
      <c r="I7891" s="72"/>
      <c r="J7891" s="72"/>
      <c r="K7891" s="72"/>
    </row>
    <row r="7892" spans="9:11">
      <c r="I7892" s="72"/>
      <c r="J7892" s="72"/>
      <c r="K7892" s="72"/>
    </row>
    <row r="7893" spans="9:11">
      <c r="I7893" s="72"/>
      <c r="J7893" s="72"/>
      <c r="K7893" s="72"/>
    </row>
    <row r="7894" spans="9:11">
      <c r="I7894" s="72"/>
      <c r="J7894" s="72"/>
      <c r="K7894" s="72"/>
    </row>
    <row r="7895" spans="9:11">
      <c r="I7895" s="72"/>
      <c r="J7895" s="72"/>
      <c r="K7895" s="72"/>
    </row>
    <row r="7896" spans="9:11">
      <c r="I7896" s="72"/>
      <c r="J7896" s="72"/>
      <c r="K7896" s="72"/>
    </row>
    <row r="7897" spans="9:11">
      <c r="I7897" s="72"/>
      <c r="J7897" s="72"/>
      <c r="K7897" s="72"/>
    </row>
    <row r="7898" spans="9:11">
      <c r="I7898" s="72"/>
      <c r="J7898" s="72"/>
      <c r="K7898" s="72"/>
    </row>
    <row r="7899" spans="9:11">
      <c r="I7899" s="72"/>
      <c r="J7899" s="72"/>
      <c r="K7899" s="72"/>
    </row>
    <row r="7900" spans="9:11">
      <c r="I7900" s="72"/>
      <c r="J7900" s="72"/>
      <c r="K7900" s="72"/>
    </row>
    <row r="7901" spans="9:11">
      <c r="I7901" s="72"/>
      <c r="J7901" s="72"/>
      <c r="K7901" s="72"/>
    </row>
    <row r="7902" spans="9:11">
      <c r="I7902" s="72"/>
      <c r="J7902" s="72"/>
      <c r="K7902" s="72"/>
    </row>
    <row r="7903" spans="9:11">
      <c r="I7903" s="72"/>
      <c r="J7903" s="72"/>
      <c r="K7903" s="72"/>
    </row>
    <row r="7904" spans="9:11">
      <c r="I7904" s="72"/>
      <c r="J7904" s="72"/>
      <c r="K7904" s="72"/>
    </row>
    <row r="7905" spans="9:11">
      <c r="I7905" s="72"/>
      <c r="J7905" s="72"/>
      <c r="K7905" s="72"/>
    </row>
    <row r="7906" spans="9:11">
      <c r="I7906" s="72"/>
      <c r="J7906" s="72"/>
      <c r="K7906" s="72"/>
    </row>
    <row r="7907" spans="9:11">
      <c r="I7907" s="72"/>
      <c r="J7907" s="72"/>
      <c r="K7907" s="72"/>
    </row>
    <row r="7908" spans="9:11">
      <c r="I7908" s="72"/>
      <c r="J7908" s="72"/>
      <c r="K7908" s="72"/>
    </row>
    <row r="7909" spans="9:11">
      <c r="I7909" s="72"/>
      <c r="J7909" s="72"/>
      <c r="K7909" s="72"/>
    </row>
    <row r="7910" spans="9:11">
      <c r="I7910" s="72"/>
      <c r="J7910" s="72"/>
      <c r="K7910" s="72"/>
    </row>
    <row r="7911" spans="9:11">
      <c r="I7911" s="72"/>
      <c r="J7911" s="72"/>
      <c r="K7911" s="72"/>
    </row>
    <row r="7912" spans="9:11">
      <c r="I7912" s="72"/>
      <c r="J7912" s="72"/>
      <c r="K7912" s="72"/>
    </row>
    <row r="7913" spans="9:11">
      <c r="I7913" s="72"/>
      <c r="J7913" s="72"/>
      <c r="K7913" s="72"/>
    </row>
    <row r="7914" spans="9:11">
      <c r="I7914" s="72"/>
      <c r="J7914" s="72"/>
      <c r="K7914" s="72"/>
    </row>
    <row r="7915" spans="9:11">
      <c r="I7915" s="72"/>
      <c r="J7915" s="72"/>
      <c r="K7915" s="72"/>
    </row>
    <row r="7916" spans="9:11">
      <c r="I7916" s="72"/>
      <c r="J7916" s="72"/>
      <c r="K7916" s="72"/>
    </row>
    <row r="7917" spans="9:11">
      <c r="I7917" s="72"/>
      <c r="J7917" s="72"/>
      <c r="K7917" s="72"/>
    </row>
    <row r="7918" spans="9:11">
      <c r="I7918" s="72"/>
      <c r="J7918" s="72"/>
      <c r="K7918" s="72"/>
    </row>
    <row r="7919" spans="9:11">
      <c r="I7919" s="72"/>
      <c r="J7919" s="72"/>
      <c r="K7919" s="72"/>
    </row>
    <row r="7920" spans="9:11">
      <c r="I7920" s="72"/>
      <c r="J7920" s="72"/>
      <c r="K7920" s="72"/>
    </row>
    <row r="7921" spans="9:11">
      <c r="I7921" s="72"/>
      <c r="J7921" s="72"/>
      <c r="K7921" s="72"/>
    </row>
    <row r="7922" spans="9:11">
      <c r="I7922" s="72"/>
      <c r="J7922" s="72"/>
      <c r="K7922" s="72"/>
    </row>
    <row r="7923" spans="9:11">
      <c r="I7923" s="72"/>
      <c r="J7923" s="72"/>
      <c r="K7923" s="72"/>
    </row>
    <row r="7924" spans="9:11">
      <c r="I7924" s="72"/>
      <c r="J7924" s="72"/>
      <c r="K7924" s="72"/>
    </row>
    <row r="7925" spans="9:11">
      <c r="I7925" s="72"/>
      <c r="J7925" s="72"/>
      <c r="K7925" s="72"/>
    </row>
    <row r="7926" spans="9:11">
      <c r="I7926" s="72"/>
      <c r="J7926" s="72"/>
      <c r="K7926" s="72"/>
    </row>
    <row r="7927" spans="9:11">
      <c r="I7927" s="72"/>
      <c r="J7927" s="72"/>
      <c r="K7927" s="72"/>
    </row>
    <row r="7928" spans="9:11">
      <c r="I7928" s="72"/>
      <c r="J7928" s="72"/>
      <c r="K7928" s="72"/>
    </row>
    <row r="7929" spans="9:11">
      <c r="I7929" s="72"/>
      <c r="J7929" s="72"/>
      <c r="K7929" s="72"/>
    </row>
    <row r="7930" spans="9:11">
      <c r="I7930" s="72"/>
      <c r="J7930" s="72"/>
      <c r="K7930" s="72"/>
    </row>
    <row r="7931" spans="9:11">
      <c r="I7931" s="72"/>
      <c r="J7931" s="72"/>
      <c r="K7931" s="72"/>
    </row>
    <row r="7932" spans="9:11">
      <c r="I7932" s="72"/>
      <c r="J7932" s="72"/>
      <c r="K7932" s="72"/>
    </row>
    <row r="7933" spans="9:11">
      <c r="I7933" s="72"/>
      <c r="J7933" s="72"/>
      <c r="K7933" s="72"/>
    </row>
    <row r="7934" spans="9:11">
      <c r="I7934" s="72"/>
      <c r="J7934" s="72"/>
      <c r="K7934" s="72"/>
    </row>
    <row r="7935" spans="9:11">
      <c r="I7935" s="72"/>
      <c r="J7935" s="72"/>
      <c r="K7935" s="72"/>
    </row>
    <row r="7936" spans="9:11">
      <c r="I7936" s="72"/>
      <c r="J7936" s="72"/>
      <c r="K7936" s="72"/>
    </row>
    <row r="7937" spans="9:11">
      <c r="I7937" s="72"/>
      <c r="J7937" s="72"/>
      <c r="K7937" s="72"/>
    </row>
    <row r="7938" spans="9:11">
      <c r="I7938" s="72"/>
      <c r="J7938" s="72"/>
      <c r="K7938" s="72"/>
    </row>
    <row r="7939" spans="9:11">
      <c r="I7939" s="72"/>
      <c r="J7939" s="72"/>
      <c r="K7939" s="72"/>
    </row>
    <row r="7940" spans="9:11">
      <c r="I7940" s="72"/>
      <c r="J7940" s="72"/>
      <c r="K7940" s="72"/>
    </row>
    <row r="7941" spans="9:11">
      <c r="I7941" s="72"/>
      <c r="J7941" s="72"/>
      <c r="K7941" s="72"/>
    </row>
    <row r="7942" spans="9:11">
      <c r="I7942" s="72"/>
      <c r="J7942" s="72"/>
      <c r="K7942" s="72"/>
    </row>
    <row r="7943" spans="9:11">
      <c r="I7943" s="72"/>
      <c r="J7943" s="72"/>
      <c r="K7943" s="72"/>
    </row>
    <row r="7944" spans="9:11">
      <c r="I7944" s="72"/>
      <c r="J7944" s="72"/>
      <c r="K7944" s="72"/>
    </row>
    <row r="7945" spans="9:11">
      <c r="I7945" s="72"/>
      <c r="J7945" s="72"/>
      <c r="K7945" s="72"/>
    </row>
    <row r="7946" spans="9:11">
      <c r="I7946" s="72"/>
      <c r="J7946" s="72"/>
      <c r="K7946" s="72"/>
    </row>
    <row r="7947" spans="9:11">
      <c r="I7947" s="72"/>
      <c r="J7947" s="72"/>
      <c r="K7947" s="72"/>
    </row>
    <row r="7948" spans="9:11">
      <c r="I7948" s="72"/>
      <c r="J7948" s="72"/>
      <c r="K7948" s="72"/>
    </row>
    <row r="7949" spans="9:11">
      <c r="I7949" s="72"/>
      <c r="J7949" s="72"/>
      <c r="K7949" s="72"/>
    </row>
    <row r="7950" spans="9:11">
      <c r="I7950" s="72"/>
      <c r="J7950" s="72"/>
      <c r="K7950" s="72"/>
    </row>
    <row r="7951" spans="9:11">
      <c r="I7951" s="72"/>
      <c r="J7951" s="72"/>
      <c r="K7951" s="72"/>
    </row>
    <row r="7952" spans="9:11">
      <c r="I7952" s="72"/>
      <c r="J7952" s="72"/>
      <c r="K7952" s="72"/>
    </row>
    <row r="7953" spans="9:11">
      <c r="I7953" s="72"/>
      <c r="J7953" s="72"/>
      <c r="K7953" s="72"/>
    </row>
    <row r="7954" spans="9:11">
      <c r="I7954" s="72"/>
      <c r="J7954" s="72"/>
      <c r="K7954" s="72"/>
    </row>
    <row r="7955" spans="9:11">
      <c r="I7955" s="72"/>
      <c r="J7955" s="72"/>
      <c r="K7955" s="72"/>
    </row>
    <row r="7956" spans="9:11">
      <c r="I7956" s="72"/>
      <c r="J7956" s="72"/>
      <c r="K7956" s="72"/>
    </row>
    <row r="7957" spans="9:11">
      <c r="I7957" s="72"/>
      <c r="J7957" s="72"/>
      <c r="K7957" s="72"/>
    </row>
    <row r="7958" spans="9:11">
      <c r="I7958" s="72"/>
      <c r="J7958" s="72"/>
      <c r="K7958" s="72"/>
    </row>
    <row r="7959" spans="9:11">
      <c r="I7959" s="72"/>
      <c r="J7959" s="72"/>
      <c r="K7959" s="72"/>
    </row>
    <row r="7960" spans="9:11">
      <c r="I7960" s="72"/>
      <c r="J7960" s="72"/>
      <c r="K7960" s="72"/>
    </row>
    <row r="7961" spans="9:11">
      <c r="I7961" s="72"/>
      <c r="J7961" s="72"/>
      <c r="K7961" s="72"/>
    </row>
    <row r="7962" spans="9:11">
      <c r="I7962" s="72"/>
      <c r="J7962" s="72"/>
      <c r="K7962" s="72"/>
    </row>
    <row r="7963" spans="9:11">
      <c r="I7963" s="72"/>
      <c r="J7963" s="72"/>
      <c r="K7963" s="72"/>
    </row>
    <row r="7964" spans="9:11">
      <c r="I7964" s="72"/>
      <c r="J7964" s="72"/>
      <c r="K7964" s="72"/>
    </row>
    <row r="7965" spans="9:11">
      <c r="I7965" s="72"/>
      <c r="J7965" s="72"/>
      <c r="K7965" s="72"/>
    </row>
    <row r="7966" spans="9:11">
      <c r="I7966" s="72"/>
      <c r="J7966" s="72"/>
      <c r="K7966" s="72"/>
    </row>
    <row r="7967" spans="9:11">
      <c r="I7967" s="72"/>
      <c r="J7967" s="72"/>
      <c r="K7967" s="72"/>
    </row>
    <row r="7968" spans="9:11">
      <c r="I7968" s="72"/>
      <c r="J7968" s="72"/>
      <c r="K7968" s="72"/>
    </row>
    <row r="7969" spans="9:11">
      <c r="I7969" s="72"/>
      <c r="J7969" s="72"/>
      <c r="K7969" s="72"/>
    </row>
    <row r="7970" spans="9:11">
      <c r="I7970" s="72"/>
      <c r="J7970" s="72"/>
      <c r="K7970" s="72"/>
    </row>
    <row r="7971" spans="9:11">
      <c r="I7971" s="72"/>
      <c r="J7971" s="72"/>
      <c r="K7971" s="72"/>
    </row>
    <row r="7972" spans="9:11">
      <c r="I7972" s="72"/>
      <c r="J7972" s="72"/>
      <c r="K7972" s="72"/>
    </row>
    <row r="7973" spans="9:11">
      <c r="I7973" s="72"/>
      <c r="J7973" s="72"/>
      <c r="K7973" s="72"/>
    </row>
    <row r="7974" spans="9:11">
      <c r="I7974" s="72"/>
      <c r="J7974" s="72"/>
      <c r="K7974" s="72"/>
    </row>
    <row r="7975" spans="9:11">
      <c r="I7975" s="72"/>
      <c r="J7975" s="72"/>
      <c r="K7975" s="72"/>
    </row>
    <row r="7976" spans="9:11">
      <c r="I7976" s="72"/>
      <c r="J7976" s="72"/>
      <c r="K7976" s="72"/>
    </row>
    <row r="7977" spans="9:11">
      <c r="I7977" s="72"/>
      <c r="J7977" s="72"/>
      <c r="K7977" s="72"/>
    </row>
    <row r="7978" spans="9:11">
      <c r="I7978" s="72"/>
      <c r="J7978" s="72"/>
      <c r="K7978" s="72"/>
    </row>
    <row r="7979" spans="9:11">
      <c r="I7979" s="72"/>
      <c r="J7979" s="72"/>
      <c r="K7979" s="72"/>
    </row>
    <row r="7980" spans="9:11">
      <c r="I7980" s="72"/>
      <c r="J7980" s="72"/>
      <c r="K7980" s="72"/>
    </row>
    <row r="7981" spans="9:11">
      <c r="I7981" s="72"/>
      <c r="J7981" s="72"/>
      <c r="K7981" s="72"/>
    </row>
    <row r="7982" spans="9:11">
      <c r="I7982" s="72"/>
      <c r="J7982" s="72"/>
      <c r="K7982" s="72"/>
    </row>
    <row r="7983" spans="9:11">
      <c r="I7983" s="72"/>
      <c r="J7983" s="72"/>
      <c r="K7983" s="72"/>
    </row>
    <row r="7984" spans="9:11">
      <c r="I7984" s="72"/>
      <c r="J7984" s="72"/>
      <c r="K7984" s="72"/>
    </row>
    <row r="7985" spans="9:11">
      <c r="I7985" s="72"/>
      <c r="J7985" s="72"/>
      <c r="K7985" s="72"/>
    </row>
    <row r="7986" spans="9:11">
      <c r="I7986" s="72"/>
      <c r="J7986" s="72"/>
      <c r="K7986" s="72"/>
    </row>
    <row r="7987" spans="9:11">
      <c r="I7987" s="72"/>
      <c r="J7987" s="72"/>
      <c r="K7987" s="72"/>
    </row>
    <row r="7988" spans="9:11">
      <c r="I7988" s="72"/>
      <c r="J7988" s="72"/>
      <c r="K7988" s="72"/>
    </row>
    <row r="7989" spans="9:11">
      <c r="I7989" s="72"/>
      <c r="J7989" s="72"/>
      <c r="K7989" s="72"/>
    </row>
    <row r="7990" spans="9:11">
      <c r="I7990" s="72"/>
      <c r="J7990" s="72"/>
      <c r="K7990" s="72"/>
    </row>
    <row r="7991" spans="9:11">
      <c r="I7991" s="72"/>
      <c r="J7991" s="72"/>
      <c r="K7991" s="72"/>
    </row>
    <row r="7992" spans="9:11">
      <c r="I7992" s="72"/>
      <c r="J7992" s="72"/>
      <c r="K7992" s="72"/>
    </row>
    <row r="7993" spans="9:11">
      <c r="I7993" s="72"/>
      <c r="J7993" s="72"/>
      <c r="K7993" s="72"/>
    </row>
    <row r="7994" spans="9:11">
      <c r="I7994" s="72"/>
      <c r="J7994" s="72"/>
      <c r="K7994" s="72"/>
    </row>
    <row r="7995" spans="9:11">
      <c r="I7995" s="72"/>
      <c r="J7995" s="72"/>
      <c r="K7995" s="72"/>
    </row>
    <row r="7996" spans="9:11">
      <c r="I7996" s="72"/>
      <c r="J7996" s="72"/>
      <c r="K7996" s="72"/>
    </row>
    <row r="7997" spans="9:11">
      <c r="I7997" s="72"/>
      <c r="J7997" s="72"/>
      <c r="K7997" s="72"/>
    </row>
    <row r="7998" spans="9:11">
      <c r="I7998" s="72"/>
      <c r="J7998" s="72"/>
      <c r="K7998" s="72"/>
    </row>
    <row r="7999" spans="9:11">
      <c r="I7999" s="72"/>
      <c r="J7999" s="72"/>
      <c r="K7999" s="72"/>
    </row>
    <row r="8000" spans="9:11">
      <c r="I8000" s="72"/>
      <c r="J8000" s="72"/>
      <c r="K8000" s="72"/>
    </row>
    <row r="8001" spans="9:11">
      <c r="I8001" s="72"/>
      <c r="J8001" s="72"/>
      <c r="K8001" s="72"/>
    </row>
    <row r="8002" spans="9:11">
      <c r="I8002" s="72"/>
      <c r="J8002" s="72"/>
      <c r="K8002" s="72"/>
    </row>
    <row r="8003" spans="9:11">
      <c r="I8003" s="72"/>
      <c r="J8003" s="72"/>
      <c r="K8003" s="72"/>
    </row>
    <row r="8004" spans="9:11">
      <c r="I8004" s="72"/>
      <c r="J8004" s="72"/>
      <c r="K8004" s="72"/>
    </row>
    <row r="8005" spans="9:11">
      <c r="I8005" s="72"/>
      <c r="J8005" s="72"/>
      <c r="K8005" s="72"/>
    </row>
    <row r="8006" spans="9:11">
      <c r="I8006" s="72"/>
      <c r="J8006" s="72"/>
      <c r="K8006" s="72"/>
    </row>
    <row r="8007" spans="9:11">
      <c r="I8007" s="72"/>
      <c r="J8007" s="72"/>
      <c r="K8007" s="72"/>
    </row>
    <row r="8008" spans="9:11">
      <c r="I8008" s="72"/>
      <c r="J8008" s="72"/>
      <c r="K8008" s="72"/>
    </row>
    <row r="8009" spans="9:11">
      <c r="I8009" s="72"/>
      <c r="J8009" s="72"/>
      <c r="K8009" s="72"/>
    </row>
    <row r="8010" spans="9:11">
      <c r="I8010" s="72"/>
      <c r="J8010" s="72"/>
      <c r="K8010" s="72"/>
    </row>
    <row r="8011" spans="9:11">
      <c r="I8011" s="72"/>
      <c r="J8011" s="72"/>
      <c r="K8011" s="72"/>
    </row>
    <row r="8012" spans="9:11">
      <c r="I8012" s="72"/>
      <c r="J8012" s="72"/>
      <c r="K8012" s="72"/>
    </row>
    <row r="8013" spans="9:11">
      <c r="I8013" s="72"/>
      <c r="J8013" s="72"/>
      <c r="K8013" s="72"/>
    </row>
    <row r="8014" spans="9:11">
      <c r="I8014" s="72"/>
      <c r="J8014" s="72"/>
      <c r="K8014" s="72"/>
    </row>
    <row r="8015" spans="9:11">
      <c r="I8015" s="72"/>
      <c r="J8015" s="72"/>
      <c r="K8015" s="72"/>
    </row>
    <row r="8016" spans="9:11">
      <c r="I8016" s="72"/>
      <c r="J8016" s="72"/>
      <c r="K8016" s="72"/>
    </row>
    <row r="8017" spans="9:11">
      <c r="I8017" s="72"/>
      <c r="J8017" s="72"/>
      <c r="K8017" s="72"/>
    </row>
    <row r="8018" spans="9:11">
      <c r="I8018" s="72"/>
      <c r="J8018" s="72"/>
      <c r="K8018" s="72"/>
    </row>
    <row r="8019" spans="9:11">
      <c r="I8019" s="72"/>
      <c r="J8019" s="72"/>
      <c r="K8019" s="72"/>
    </row>
    <row r="8020" spans="9:11">
      <c r="I8020" s="72"/>
      <c r="J8020" s="72"/>
      <c r="K8020" s="72"/>
    </row>
    <row r="8021" spans="9:11">
      <c r="I8021" s="72"/>
      <c r="J8021" s="72"/>
      <c r="K8021" s="72"/>
    </row>
    <row r="8022" spans="9:11">
      <c r="I8022" s="72"/>
      <c r="J8022" s="72"/>
      <c r="K8022" s="72"/>
    </row>
    <row r="8023" spans="9:11">
      <c r="I8023" s="72"/>
      <c r="J8023" s="72"/>
      <c r="K8023" s="72"/>
    </row>
    <row r="8024" spans="9:11">
      <c r="I8024" s="72"/>
      <c r="J8024" s="72"/>
      <c r="K8024" s="72"/>
    </row>
    <row r="8025" spans="9:11">
      <c r="I8025" s="72"/>
      <c r="J8025" s="72"/>
      <c r="K8025" s="72"/>
    </row>
    <row r="8026" spans="9:11">
      <c r="I8026" s="72"/>
      <c r="J8026" s="72"/>
      <c r="K8026" s="72"/>
    </row>
    <row r="8027" spans="9:11">
      <c r="I8027" s="72"/>
      <c r="J8027" s="72"/>
      <c r="K8027" s="72"/>
    </row>
    <row r="8028" spans="9:11">
      <c r="I8028" s="72"/>
      <c r="J8028" s="72"/>
      <c r="K8028" s="72"/>
    </row>
    <row r="8029" spans="9:11">
      <c r="I8029" s="72"/>
      <c r="J8029" s="72"/>
      <c r="K8029" s="72"/>
    </row>
    <row r="8030" spans="9:11">
      <c r="I8030" s="72"/>
      <c r="J8030" s="72"/>
      <c r="K8030" s="72"/>
    </row>
    <row r="8031" spans="9:11">
      <c r="I8031" s="72"/>
      <c r="J8031" s="72"/>
      <c r="K8031" s="72"/>
    </row>
    <row r="8032" spans="9:11">
      <c r="I8032" s="72"/>
      <c r="J8032" s="72"/>
      <c r="K8032" s="72"/>
    </row>
    <row r="8033" spans="9:11">
      <c r="I8033" s="72"/>
      <c r="J8033" s="72"/>
      <c r="K8033" s="72"/>
    </row>
    <row r="8034" spans="9:11">
      <c r="I8034" s="72"/>
      <c r="J8034" s="72"/>
      <c r="K8034" s="72"/>
    </row>
    <row r="8035" spans="9:11">
      <c r="I8035" s="72"/>
      <c r="J8035" s="72"/>
      <c r="K8035" s="72"/>
    </row>
    <row r="8036" spans="9:11">
      <c r="I8036" s="72"/>
      <c r="J8036" s="72"/>
      <c r="K8036" s="72"/>
    </row>
    <row r="8037" spans="9:11">
      <c r="I8037" s="72"/>
      <c r="J8037" s="72"/>
      <c r="K8037" s="72"/>
    </row>
    <row r="8038" spans="9:11">
      <c r="I8038" s="72"/>
      <c r="J8038" s="72"/>
      <c r="K8038" s="72"/>
    </row>
    <row r="8039" spans="9:11">
      <c r="I8039" s="72"/>
      <c r="J8039" s="72"/>
      <c r="K8039" s="72"/>
    </row>
    <row r="8040" spans="9:11">
      <c r="I8040" s="72"/>
      <c r="J8040" s="72"/>
      <c r="K8040" s="72"/>
    </row>
    <row r="8041" spans="9:11">
      <c r="I8041" s="72"/>
      <c r="J8041" s="72"/>
      <c r="K8041" s="72"/>
    </row>
    <row r="8042" spans="9:11">
      <c r="I8042" s="72"/>
      <c r="J8042" s="72"/>
      <c r="K8042" s="72"/>
    </row>
    <row r="8043" spans="9:11">
      <c r="I8043" s="72"/>
      <c r="J8043" s="72"/>
      <c r="K8043" s="72"/>
    </row>
    <row r="8044" spans="9:11">
      <c r="I8044" s="72"/>
      <c r="J8044" s="72"/>
      <c r="K8044" s="72"/>
    </row>
    <row r="8045" spans="9:11">
      <c r="I8045" s="72"/>
      <c r="J8045" s="72"/>
      <c r="K8045" s="72"/>
    </row>
    <row r="8046" spans="9:11">
      <c r="I8046" s="72"/>
      <c r="J8046" s="72"/>
      <c r="K8046" s="72"/>
    </row>
    <row r="8047" spans="9:11">
      <c r="I8047" s="72"/>
      <c r="J8047" s="72"/>
      <c r="K8047" s="72"/>
    </row>
    <row r="8048" spans="9:11">
      <c r="I8048" s="72"/>
      <c r="J8048" s="72"/>
      <c r="K8048" s="72"/>
    </row>
    <row r="8049" spans="9:11">
      <c r="I8049" s="72"/>
      <c r="J8049" s="72"/>
      <c r="K8049" s="72"/>
    </row>
    <row r="8050" spans="9:11">
      <c r="I8050" s="72"/>
      <c r="J8050" s="72"/>
      <c r="K8050" s="72"/>
    </row>
    <row r="8051" spans="9:11">
      <c r="I8051" s="72"/>
      <c r="J8051" s="72"/>
      <c r="K8051" s="72"/>
    </row>
    <row r="8052" spans="9:11">
      <c r="I8052" s="72"/>
      <c r="J8052" s="72"/>
      <c r="K8052" s="72"/>
    </row>
    <row r="8053" spans="9:11">
      <c r="I8053" s="72"/>
      <c r="J8053" s="72"/>
      <c r="K8053" s="72"/>
    </row>
    <row r="8054" spans="9:11">
      <c r="I8054" s="72"/>
      <c r="J8054" s="72"/>
      <c r="K8054" s="72"/>
    </row>
    <row r="8055" spans="9:11">
      <c r="I8055" s="72"/>
      <c r="J8055" s="72"/>
      <c r="K8055" s="72"/>
    </row>
    <row r="8056" spans="9:11">
      <c r="I8056" s="72"/>
      <c r="J8056" s="72"/>
      <c r="K8056" s="72"/>
    </row>
    <row r="8057" spans="9:11">
      <c r="I8057" s="72"/>
      <c r="J8057" s="72"/>
      <c r="K8057" s="72"/>
    </row>
    <row r="8058" spans="9:11">
      <c r="I8058" s="72"/>
      <c r="J8058" s="72"/>
      <c r="K8058" s="72"/>
    </row>
    <row r="8059" spans="9:11">
      <c r="I8059" s="72"/>
      <c r="J8059" s="72"/>
      <c r="K8059" s="72"/>
    </row>
    <row r="8060" spans="9:11">
      <c r="I8060" s="72"/>
      <c r="J8060" s="72"/>
      <c r="K8060" s="72"/>
    </row>
    <row r="8061" spans="9:11">
      <c r="I8061" s="72"/>
      <c r="J8061" s="72"/>
      <c r="K8061" s="72"/>
    </row>
    <row r="8062" spans="9:11">
      <c r="I8062" s="72"/>
      <c r="J8062" s="72"/>
      <c r="K8062" s="72"/>
    </row>
    <row r="8063" spans="9:11">
      <c r="I8063" s="72"/>
      <c r="J8063" s="72"/>
      <c r="K8063" s="72"/>
    </row>
    <row r="8064" spans="9:11">
      <c r="I8064" s="72"/>
      <c r="J8064" s="72"/>
      <c r="K8064" s="72"/>
    </row>
    <row r="8065" spans="9:11">
      <c r="I8065" s="72"/>
      <c r="J8065" s="72"/>
      <c r="K8065" s="72"/>
    </row>
    <row r="8066" spans="9:11">
      <c r="I8066" s="72"/>
      <c r="J8066" s="72"/>
      <c r="K8066" s="72"/>
    </row>
    <row r="8067" spans="9:11">
      <c r="I8067" s="72"/>
      <c r="J8067" s="72"/>
      <c r="K8067" s="72"/>
    </row>
    <row r="8068" spans="9:11">
      <c r="I8068" s="72"/>
      <c r="J8068" s="72"/>
      <c r="K8068" s="72"/>
    </row>
    <row r="8069" spans="9:11">
      <c r="I8069" s="72"/>
      <c r="J8069" s="72"/>
      <c r="K8069" s="72"/>
    </row>
    <row r="8070" spans="9:11">
      <c r="I8070" s="72"/>
      <c r="J8070" s="72"/>
      <c r="K8070" s="72"/>
    </row>
    <row r="8071" spans="9:11">
      <c r="I8071" s="72"/>
      <c r="J8071" s="72"/>
      <c r="K8071" s="72"/>
    </row>
    <row r="8072" spans="9:11">
      <c r="I8072" s="72"/>
      <c r="J8072" s="72"/>
      <c r="K8072" s="72"/>
    </row>
    <row r="8073" spans="9:11">
      <c r="I8073" s="72"/>
      <c r="J8073" s="72"/>
      <c r="K8073" s="72"/>
    </row>
    <row r="8074" spans="9:11">
      <c r="I8074" s="72"/>
      <c r="J8074" s="72"/>
      <c r="K8074" s="72"/>
    </row>
    <row r="8075" spans="9:11">
      <c r="I8075" s="72"/>
      <c r="J8075" s="72"/>
      <c r="K8075" s="72"/>
    </row>
    <row r="8076" spans="9:11">
      <c r="I8076" s="72"/>
      <c r="J8076" s="72"/>
      <c r="K8076" s="72"/>
    </row>
    <row r="8077" spans="9:11">
      <c r="I8077" s="72"/>
      <c r="J8077" s="72"/>
      <c r="K8077" s="72"/>
    </row>
    <row r="8078" spans="9:11">
      <c r="I8078" s="72"/>
      <c r="J8078" s="72"/>
      <c r="K8078" s="72"/>
    </row>
    <row r="8079" spans="9:11">
      <c r="I8079" s="72"/>
      <c r="J8079" s="72"/>
      <c r="K8079" s="72"/>
    </row>
    <row r="8080" spans="9:11">
      <c r="I8080" s="72"/>
      <c r="J8080" s="72"/>
      <c r="K8080" s="72"/>
    </row>
    <row r="8081" spans="9:11">
      <c r="I8081" s="72"/>
      <c r="J8081" s="72"/>
      <c r="K8081" s="72"/>
    </row>
    <row r="8082" spans="9:11">
      <c r="I8082" s="72"/>
      <c r="J8082" s="72"/>
      <c r="K8082" s="72"/>
    </row>
    <row r="8083" spans="9:11">
      <c r="I8083" s="72"/>
      <c r="J8083" s="72"/>
      <c r="K8083" s="72"/>
    </row>
    <row r="8084" spans="9:11">
      <c r="I8084" s="72"/>
      <c r="J8084" s="72"/>
      <c r="K8084" s="72"/>
    </row>
    <row r="8085" spans="9:11">
      <c r="I8085" s="72"/>
      <c r="J8085" s="72"/>
      <c r="K8085" s="72"/>
    </row>
    <row r="8086" spans="9:11">
      <c r="I8086" s="72"/>
      <c r="J8086" s="72"/>
      <c r="K8086" s="72"/>
    </row>
    <row r="8087" spans="9:11">
      <c r="I8087" s="72"/>
      <c r="J8087" s="72"/>
      <c r="K8087" s="72"/>
    </row>
    <row r="8088" spans="9:11">
      <c r="I8088" s="72"/>
      <c r="J8088" s="72"/>
      <c r="K8088" s="72"/>
    </row>
    <row r="8089" spans="9:11">
      <c r="I8089" s="72"/>
      <c r="J8089" s="72"/>
      <c r="K8089" s="72"/>
    </row>
    <row r="8090" spans="9:11">
      <c r="I8090" s="72"/>
      <c r="J8090" s="72"/>
      <c r="K8090" s="72"/>
    </row>
    <row r="8091" spans="9:11">
      <c r="I8091" s="72"/>
      <c r="J8091" s="72"/>
      <c r="K8091" s="72"/>
    </row>
    <row r="8092" spans="9:11">
      <c r="I8092" s="72"/>
      <c r="J8092" s="72"/>
      <c r="K8092" s="72"/>
    </row>
    <row r="8093" spans="9:11">
      <c r="I8093" s="72"/>
      <c r="J8093" s="72"/>
      <c r="K8093" s="72"/>
    </row>
    <row r="8094" spans="9:11">
      <c r="I8094" s="72"/>
      <c r="J8094" s="72"/>
      <c r="K8094" s="72"/>
    </row>
    <row r="8095" spans="9:11">
      <c r="I8095" s="72"/>
      <c r="J8095" s="72"/>
      <c r="K8095" s="72"/>
    </row>
    <row r="8096" spans="9:11">
      <c r="I8096" s="72"/>
      <c r="J8096" s="72"/>
      <c r="K8096" s="72"/>
    </row>
    <row r="8097" spans="9:11">
      <c r="I8097" s="72"/>
      <c r="J8097" s="72"/>
      <c r="K8097" s="72"/>
    </row>
    <row r="8098" spans="9:11">
      <c r="I8098" s="72"/>
      <c r="J8098" s="72"/>
      <c r="K8098" s="72"/>
    </row>
    <row r="8099" spans="9:11">
      <c r="I8099" s="72"/>
      <c r="J8099" s="72"/>
      <c r="K8099" s="72"/>
    </row>
    <row r="8100" spans="9:11">
      <c r="I8100" s="72"/>
      <c r="J8100" s="72"/>
      <c r="K8100" s="72"/>
    </row>
    <row r="8101" spans="9:11">
      <c r="I8101" s="72"/>
      <c r="J8101" s="72"/>
      <c r="K8101" s="72"/>
    </row>
    <row r="8102" spans="9:11">
      <c r="I8102" s="72"/>
      <c r="J8102" s="72"/>
      <c r="K8102" s="72"/>
    </row>
    <row r="8103" spans="9:11">
      <c r="I8103" s="72"/>
      <c r="J8103" s="72"/>
      <c r="K8103" s="72"/>
    </row>
    <row r="8104" spans="9:11">
      <c r="I8104" s="72"/>
      <c r="J8104" s="72"/>
      <c r="K8104" s="72"/>
    </row>
    <row r="8105" spans="9:11">
      <c r="I8105" s="72"/>
      <c r="J8105" s="72"/>
      <c r="K8105" s="72"/>
    </row>
    <row r="8106" spans="9:11">
      <c r="I8106" s="72"/>
      <c r="J8106" s="72"/>
      <c r="K8106" s="72"/>
    </row>
    <row r="8107" spans="9:11">
      <c r="I8107" s="72"/>
      <c r="J8107" s="72"/>
      <c r="K8107" s="72"/>
    </row>
    <row r="8108" spans="9:11">
      <c r="I8108" s="72"/>
      <c r="J8108" s="72"/>
      <c r="K8108" s="72"/>
    </row>
    <row r="8109" spans="9:11">
      <c r="I8109" s="72"/>
      <c r="J8109" s="72"/>
      <c r="K8109" s="72"/>
    </row>
    <row r="8110" spans="9:11">
      <c r="I8110" s="72"/>
      <c r="J8110" s="72"/>
      <c r="K8110" s="72"/>
    </row>
    <row r="8111" spans="9:11">
      <c r="I8111" s="72"/>
      <c r="J8111" s="72"/>
      <c r="K8111" s="72"/>
    </row>
    <row r="8112" spans="9:11">
      <c r="I8112" s="72"/>
      <c r="J8112" s="72"/>
      <c r="K8112" s="72"/>
    </row>
    <row r="8113" spans="9:11">
      <c r="I8113" s="72"/>
      <c r="J8113" s="72"/>
      <c r="K8113" s="72"/>
    </row>
    <row r="8114" spans="9:11">
      <c r="I8114" s="72"/>
      <c r="J8114" s="72"/>
      <c r="K8114" s="72"/>
    </row>
    <row r="8115" spans="9:11">
      <c r="I8115" s="72"/>
      <c r="J8115" s="72"/>
      <c r="K8115" s="72"/>
    </row>
    <row r="8116" spans="9:11">
      <c r="I8116" s="72"/>
      <c r="J8116" s="72"/>
      <c r="K8116" s="72"/>
    </row>
    <row r="8117" spans="9:11">
      <c r="I8117" s="72"/>
      <c r="J8117" s="72"/>
      <c r="K8117" s="72"/>
    </row>
    <row r="8118" spans="9:11">
      <c r="I8118" s="72"/>
      <c r="J8118" s="72"/>
      <c r="K8118" s="72"/>
    </row>
    <row r="8119" spans="9:11">
      <c r="I8119" s="72"/>
      <c r="J8119" s="72"/>
      <c r="K8119" s="72"/>
    </row>
    <row r="8120" spans="9:11">
      <c r="I8120" s="72"/>
      <c r="J8120" s="72"/>
      <c r="K8120" s="72"/>
    </row>
    <row r="8121" spans="9:11">
      <c r="I8121" s="72"/>
      <c r="J8121" s="72"/>
      <c r="K8121" s="72"/>
    </row>
    <row r="8122" spans="9:11">
      <c r="I8122" s="72"/>
      <c r="J8122" s="72"/>
      <c r="K8122" s="72"/>
    </row>
    <row r="8123" spans="9:11">
      <c r="I8123" s="72"/>
      <c r="J8123" s="72"/>
      <c r="K8123" s="72"/>
    </row>
    <row r="8124" spans="9:11">
      <c r="I8124" s="72"/>
      <c r="J8124" s="72"/>
      <c r="K8124" s="72"/>
    </row>
    <row r="8125" spans="9:11">
      <c r="I8125" s="72"/>
      <c r="J8125" s="72"/>
      <c r="K8125" s="72"/>
    </row>
    <row r="8126" spans="9:11">
      <c r="I8126" s="72"/>
      <c r="J8126" s="72"/>
      <c r="K8126" s="72"/>
    </row>
    <row r="8127" spans="9:11">
      <c r="I8127" s="72"/>
      <c r="J8127" s="72"/>
      <c r="K8127" s="72"/>
    </row>
    <row r="8128" spans="9:11">
      <c r="I8128" s="72"/>
      <c r="J8128" s="72"/>
      <c r="K8128" s="72"/>
    </row>
    <row r="8129" spans="9:11">
      <c r="I8129" s="72"/>
      <c r="J8129" s="72"/>
      <c r="K8129" s="72"/>
    </row>
    <row r="8130" spans="9:11">
      <c r="I8130" s="72"/>
      <c r="J8130" s="72"/>
      <c r="K8130" s="72"/>
    </row>
    <row r="8131" spans="9:11">
      <c r="I8131" s="72"/>
      <c r="J8131" s="72"/>
      <c r="K8131" s="72"/>
    </row>
    <row r="8132" spans="9:11">
      <c r="I8132" s="72"/>
      <c r="J8132" s="72"/>
      <c r="K8132" s="72"/>
    </row>
    <row r="8133" spans="9:11">
      <c r="I8133" s="72"/>
      <c r="J8133" s="72"/>
      <c r="K8133" s="72"/>
    </row>
    <row r="8134" spans="9:11">
      <c r="I8134" s="72"/>
      <c r="J8134" s="72"/>
      <c r="K8134" s="72"/>
    </row>
    <row r="8135" spans="9:11">
      <c r="I8135" s="72"/>
      <c r="J8135" s="72"/>
      <c r="K8135" s="72"/>
    </row>
    <row r="8136" spans="9:11">
      <c r="I8136" s="72"/>
      <c r="J8136" s="72"/>
      <c r="K8136" s="72"/>
    </row>
    <row r="8137" spans="9:11">
      <c r="I8137" s="72"/>
      <c r="J8137" s="72"/>
      <c r="K8137" s="72"/>
    </row>
    <row r="8138" spans="9:11">
      <c r="I8138" s="72"/>
      <c r="J8138" s="72"/>
      <c r="K8138" s="72"/>
    </row>
    <row r="8139" spans="9:11">
      <c r="I8139" s="72"/>
      <c r="J8139" s="72"/>
      <c r="K8139" s="72"/>
    </row>
    <row r="8140" spans="9:11">
      <c r="I8140" s="72"/>
      <c r="J8140" s="72"/>
      <c r="K8140" s="72"/>
    </row>
    <row r="8141" spans="9:11">
      <c r="I8141" s="72"/>
      <c r="J8141" s="72"/>
      <c r="K8141" s="72"/>
    </row>
    <row r="8142" spans="9:11">
      <c r="I8142" s="72"/>
      <c r="J8142" s="72"/>
      <c r="K8142" s="72"/>
    </row>
    <row r="8143" spans="9:11">
      <c r="I8143" s="72"/>
      <c r="J8143" s="72"/>
      <c r="K8143" s="72"/>
    </row>
    <row r="8144" spans="9:11">
      <c r="I8144" s="72"/>
      <c r="J8144" s="72"/>
      <c r="K8144" s="72"/>
    </row>
    <row r="8145" spans="9:11">
      <c r="I8145" s="72"/>
      <c r="J8145" s="72"/>
      <c r="K8145" s="72"/>
    </row>
    <row r="8146" spans="9:11">
      <c r="I8146" s="72"/>
      <c r="J8146" s="72"/>
      <c r="K8146" s="72"/>
    </row>
    <row r="8147" spans="9:11">
      <c r="I8147" s="72"/>
      <c r="J8147" s="72"/>
      <c r="K8147" s="72"/>
    </row>
    <row r="8148" spans="9:11">
      <c r="I8148" s="72"/>
      <c r="J8148" s="72"/>
      <c r="K8148" s="72"/>
    </row>
    <row r="8149" spans="9:11">
      <c r="I8149" s="72"/>
      <c r="J8149" s="72"/>
      <c r="K8149" s="72"/>
    </row>
    <row r="8150" spans="9:11">
      <c r="I8150" s="72"/>
      <c r="J8150" s="72"/>
      <c r="K8150" s="72"/>
    </row>
    <row r="8151" spans="9:11">
      <c r="I8151" s="72"/>
      <c r="J8151" s="72"/>
      <c r="K8151" s="72"/>
    </row>
    <row r="8152" spans="9:11">
      <c r="I8152" s="72"/>
      <c r="J8152" s="72"/>
      <c r="K8152" s="72"/>
    </row>
    <row r="8153" spans="9:11">
      <c r="I8153" s="72"/>
      <c r="J8153" s="72"/>
      <c r="K8153" s="72"/>
    </row>
    <row r="8154" spans="9:11">
      <c r="I8154" s="72"/>
      <c r="J8154" s="72"/>
      <c r="K8154" s="72"/>
    </row>
    <row r="8155" spans="9:11">
      <c r="I8155" s="72"/>
      <c r="J8155" s="72"/>
      <c r="K8155" s="72"/>
    </row>
    <row r="8156" spans="9:11">
      <c r="I8156" s="72"/>
      <c r="J8156" s="72"/>
      <c r="K8156" s="72"/>
    </row>
    <row r="8157" spans="9:11">
      <c r="I8157" s="72"/>
      <c r="J8157" s="72"/>
      <c r="K8157" s="72"/>
    </row>
    <row r="8158" spans="9:11">
      <c r="I8158" s="72"/>
      <c r="J8158" s="72"/>
      <c r="K8158" s="72"/>
    </row>
    <row r="8159" spans="9:11">
      <c r="I8159" s="72"/>
      <c r="J8159" s="72"/>
      <c r="K8159" s="72"/>
    </row>
    <row r="8160" spans="9:11">
      <c r="I8160" s="72"/>
      <c r="J8160" s="72"/>
      <c r="K8160" s="72"/>
    </row>
    <row r="8161" spans="9:11">
      <c r="I8161" s="72"/>
      <c r="J8161" s="72"/>
      <c r="K8161" s="72"/>
    </row>
    <row r="8162" spans="9:11">
      <c r="I8162" s="72"/>
      <c r="J8162" s="72"/>
      <c r="K8162" s="72"/>
    </row>
    <row r="8163" spans="9:11">
      <c r="I8163" s="72"/>
      <c r="J8163" s="72"/>
      <c r="K8163" s="72"/>
    </row>
    <row r="8164" spans="9:11">
      <c r="I8164" s="72"/>
      <c r="J8164" s="72"/>
      <c r="K8164" s="72"/>
    </row>
    <row r="8165" spans="9:11">
      <c r="I8165" s="72"/>
      <c r="J8165" s="72"/>
      <c r="K8165" s="72"/>
    </row>
    <row r="8166" spans="9:11">
      <c r="I8166" s="72"/>
      <c r="J8166" s="72"/>
      <c r="K8166" s="72"/>
    </row>
    <row r="8167" spans="9:11">
      <c r="I8167" s="72"/>
      <c r="J8167" s="72"/>
      <c r="K8167" s="72"/>
    </row>
    <row r="8168" spans="9:11">
      <c r="I8168" s="72"/>
      <c r="J8168" s="72"/>
      <c r="K8168" s="72"/>
    </row>
    <row r="8169" spans="9:11">
      <c r="I8169" s="72"/>
      <c r="J8169" s="72"/>
      <c r="K8169" s="72"/>
    </row>
    <row r="8170" spans="9:11">
      <c r="I8170" s="72"/>
      <c r="J8170" s="72"/>
      <c r="K8170" s="72"/>
    </row>
    <row r="8171" spans="9:11">
      <c r="I8171" s="72"/>
      <c r="J8171" s="72"/>
      <c r="K8171" s="72"/>
    </row>
    <row r="8172" spans="9:11">
      <c r="I8172" s="72"/>
      <c r="J8172" s="72"/>
      <c r="K8172" s="72"/>
    </row>
    <row r="8173" spans="9:11">
      <c r="I8173" s="72"/>
      <c r="J8173" s="72"/>
      <c r="K8173" s="72"/>
    </row>
    <row r="8174" spans="9:11">
      <c r="I8174" s="72"/>
      <c r="J8174" s="72"/>
      <c r="K8174" s="72"/>
    </row>
    <row r="8175" spans="9:11">
      <c r="I8175" s="72"/>
      <c r="J8175" s="72"/>
      <c r="K8175" s="72"/>
    </row>
    <row r="8176" spans="9:11">
      <c r="I8176" s="72"/>
      <c r="J8176" s="72"/>
      <c r="K8176" s="72"/>
    </row>
    <row r="8177" spans="9:11">
      <c r="I8177" s="72"/>
      <c r="J8177" s="72"/>
      <c r="K8177" s="72"/>
    </row>
    <row r="8178" spans="9:11">
      <c r="I8178" s="72"/>
      <c r="J8178" s="72"/>
      <c r="K8178" s="72"/>
    </row>
    <row r="8179" spans="9:11">
      <c r="I8179" s="72"/>
      <c r="J8179" s="72"/>
      <c r="K8179" s="72"/>
    </row>
    <row r="8180" spans="9:11">
      <c r="I8180" s="72"/>
      <c r="J8180" s="72"/>
      <c r="K8180" s="72"/>
    </row>
    <row r="8181" spans="9:11">
      <c r="I8181" s="72"/>
      <c r="J8181" s="72"/>
      <c r="K8181" s="72"/>
    </row>
    <row r="8182" spans="9:11">
      <c r="I8182" s="72"/>
      <c r="J8182" s="72"/>
      <c r="K8182" s="72"/>
    </row>
    <row r="8183" spans="9:11">
      <c r="I8183" s="72"/>
      <c r="J8183" s="72"/>
      <c r="K8183" s="72"/>
    </row>
    <row r="8184" spans="9:11">
      <c r="I8184" s="72"/>
      <c r="J8184" s="72"/>
      <c r="K8184" s="72"/>
    </row>
    <row r="8185" spans="9:11">
      <c r="I8185" s="72"/>
      <c r="J8185" s="72"/>
      <c r="K8185" s="72"/>
    </row>
    <row r="8186" spans="9:11">
      <c r="I8186" s="72"/>
      <c r="J8186" s="72"/>
      <c r="K8186" s="72"/>
    </row>
    <row r="8187" spans="9:11">
      <c r="I8187" s="72"/>
      <c r="J8187" s="72"/>
      <c r="K8187" s="72"/>
    </row>
    <row r="8188" spans="9:11">
      <c r="I8188" s="72"/>
      <c r="J8188" s="72"/>
      <c r="K8188" s="72"/>
    </row>
    <row r="8189" spans="9:11">
      <c r="I8189" s="72"/>
      <c r="J8189" s="72"/>
      <c r="K8189" s="72"/>
    </row>
    <row r="8190" spans="9:11">
      <c r="I8190" s="72"/>
      <c r="J8190" s="72"/>
      <c r="K8190" s="72"/>
    </row>
    <row r="8191" spans="9:11">
      <c r="I8191" s="72"/>
      <c r="J8191" s="72"/>
      <c r="K8191" s="72"/>
    </row>
    <row r="8192" spans="9:11">
      <c r="I8192" s="72"/>
      <c r="J8192" s="72"/>
      <c r="K8192" s="72"/>
    </row>
    <row r="8193" spans="9:11">
      <c r="I8193" s="72"/>
      <c r="J8193" s="72"/>
      <c r="K8193" s="72"/>
    </row>
    <row r="8194" spans="9:11">
      <c r="I8194" s="72"/>
      <c r="J8194" s="72"/>
      <c r="K8194" s="72"/>
    </row>
    <row r="8195" spans="9:11">
      <c r="I8195" s="72"/>
      <c r="J8195" s="72"/>
      <c r="K8195" s="72"/>
    </row>
    <row r="8196" spans="9:11">
      <c r="I8196" s="72"/>
      <c r="J8196" s="72"/>
      <c r="K8196" s="72"/>
    </row>
    <row r="8197" spans="9:11">
      <c r="I8197" s="72"/>
      <c r="J8197" s="72"/>
      <c r="K8197" s="72"/>
    </row>
    <row r="8198" spans="9:11">
      <c r="I8198" s="72"/>
      <c r="J8198" s="72"/>
      <c r="K8198" s="72"/>
    </row>
    <row r="8199" spans="9:11">
      <c r="I8199" s="72"/>
      <c r="J8199" s="72"/>
      <c r="K8199" s="72"/>
    </row>
    <row r="8200" spans="9:11">
      <c r="I8200" s="72"/>
      <c r="J8200" s="72"/>
      <c r="K8200" s="72"/>
    </row>
    <row r="8201" spans="9:11">
      <c r="I8201" s="72"/>
      <c r="J8201" s="72"/>
      <c r="K8201" s="72"/>
    </row>
    <row r="8202" spans="9:11">
      <c r="I8202" s="72"/>
      <c r="J8202" s="72"/>
      <c r="K8202" s="72"/>
    </row>
    <row r="8203" spans="9:11">
      <c r="I8203" s="72"/>
      <c r="J8203" s="72"/>
      <c r="K8203" s="72"/>
    </row>
    <row r="8204" spans="9:11">
      <c r="I8204" s="72"/>
      <c r="J8204" s="72"/>
      <c r="K8204" s="72"/>
    </row>
    <row r="8205" spans="9:11">
      <c r="I8205" s="72"/>
      <c r="J8205" s="72"/>
      <c r="K8205" s="72"/>
    </row>
    <row r="8206" spans="9:11">
      <c r="I8206" s="72"/>
      <c r="J8206" s="72"/>
      <c r="K8206" s="72"/>
    </row>
    <row r="8207" spans="9:11">
      <c r="I8207" s="72"/>
      <c r="J8207" s="72"/>
      <c r="K8207" s="72"/>
    </row>
    <row r="8208" spans="9:11">
      <c r="I8208" s="72"/>
      <c r="J8208" s="72"/>
      <c r="K8208" s="72"/>
    </row>
    <row r="8209" spans="9:11">
      <c r="I8209" s="72"/>
      <c r="J8209" s="72"/>
      <c r="K8209" s="72"/>
    </row>
    <row r="8210" spans="9:11">
      <c r="I8210" s="72"/>
      <c r="J8210" s="72"/>
      <c r="K8210" s="72"/>
    </row>
    <row r="8211" spans="9:11">
      <c r="I8211" s="72"/>
      <c r="J8211" s="72"/>
      <c r="K8211" s="72"/>
    </row>
    <row r="8212" spans="9:11">
      <c r="I8212" s="72"/>
      <c r="J8212" s="72"/>
      <c r="K8212" s="72"/>
    </row>
    <row r="8213" spans="9:11">
      <c r="I8213" s="72"/>
      <c r="J8213" s="72"/>
      <c r="K8213" s="72"/>
    </row>
    <row r="8214" spans="9:11">
      <c r="I8214" s="72"/>
      <c r="J8214" s="72"/>
      <c r="K8214" s="72"/>
    </row>
    <row r="8215" spans="9:11">
      <c r="I8215" s="72"/>
      <c r="J8215" s="72"/>
      <c r="K8215" s="72"/>
    </row>
    <row r="8216" spans="9:11">
      <c r="I8216" s="72"/>
      <c r="J8216" s="72"/>
      <c r="K8216" s="72"/>
    </row>
    <row r="8217" spans="9:11">
      <c r="I8217" s="72"/>
      <c r="J8217" s="72"/>
      <c r="K8217" s="72"/>
    </row>
    <row r="8218" spans="9:11">
      <c r="I8218" s="72"/>
      <c r="J8218" s="72"/>
      <c r="K8218" s="72"/>
    </row>
    <row r="8219" spans="9:11">
      <c r="I8219" s="72"/>
      <c r="J8219" s="72"/>
      <c r="K8219" s="72"/>
    </row>
    <row r="8220" spans="9:11">
      <c r="I8220" s="72"/>
      <c r="J8220" s="72"/>
      <c r="K8220" s="72"/>
    </row>
    <row r="8221" spans="9:11">
      <c r="I8221" s="72"/>
      <c r="J8221" s="72"/>
      <c r="K8221" s="72"/>
    </row>
    <row r="8222" spans="9:11">
      <c r="I8222" s="72"/>
      <c r="J8222" s="72"/>
      <c r="K8222" s="72"/>
    </row>
    <row r="8223" spans="9:11">
      <c r="I8223" s="72"/>
      <c r="J8223" s="72"/>
      <c r="K8223" s="72"/>
    </row>
    <row r="8224" spans="9:11">
      <c r="I8224" s="72"/>
      <c r="J8224" s="72"/>
      <c r="K8224" s="72"/>
    </row>
    <row r="8225" spans="9:11">
      <c r="I8225" s="72"/>
      <c r="J8225" s="72"/>
      <c r="K8225" s="72"/>
    </row>
    <row r="8226" spans="9:11">
      <c r="I8226" s="72"/>
      <c r="J8226" s="72"/>
      <c r="K8226" s="72"/>
    </row>
    <row r="8227" spans="9:11">
      <c r="I8227" s="72"/>
      <c r="J8227" s="72"/>
      <c r="K8227" s="72"/>
    </row>
    <row r="8228" spans="9:11">
      <c r="I8228" s="72"/>
      <c r="J8228" s="72"/>
      <c r="K8228" s="72"/>
    </row>
    <row r="8229" spans="9:11">
      <c r="I8229" s="72"/>
      <c r="J8229" s="72"/>
      <c r="K8229" s="72"/>
    </row>
    <row r="8230" spans="9:11">
      <c r="I8230" s="72"/>
      <c r="J8230" s="72"/>
      <c r="K8230" s="72"/>
    </row>
    <row r="8231" spans="9:11">
      <c r="I8231" s="72"/>
      <c r="J8231" s="72"/>
      <c r="K8231" s="72"/>
    </row>
    <row r="8232" spans="9:11">
      <c r="I8232" s="72"/>
      <c r="J8232" s="72"/>
      <c r="K8232" s="72"/>
    </row>
    <row r="8233" spans="9:11">
      <c r="I8233" s="72"/>
      <c r="J8233" s="72"/>
      <c r="K8233" s="72"/>
    </row>
    <row r="8234" spans="9:11">
      <c r="I8234" s="72"/>
      <c r="J8234" s="72"/>
      <c r="K8234" s="72"/>
    </row>
    <row r="8235" spans="9:11">
      <c r="I8235" s="72"/>
      <c r="J8235" s="72"/>
      <c r="K8235" s="72"/>
    </row>
    <row r="8236" spans="9:11">
      <c r="I8236" s="72"/>
      <c r="J8236" s="72"/>
      <c r="K8236" s="72"/>
    </row>
    <row r="8237" spans="9:11">
      <c r="I8237" s="72"/>
      <c r="J8237" s="72"/>
      <c r="K8237" s="72"/>
    </row>
    <row r="8238" spans="9:11">
      <c r="I8238" s="72"/>
      <c r="J8238" s="72"/>
      <c r="K8238" s="72"/>
    </row>
    <row r="8239" spans="9:11">
      <c r="I8239" s="72"/>
      <c r="J8239" s="72"/>
      <c r="K8239" s="72"/>
    </row>
    <row r="8240" spans="9:11">
      <c r="I8240" s="72"/>
      <c r="J8240" s="72"/>
      <c r="K8240" s="72"/>
    </row>
    <row r="8241" spans="9:11">
      <c r="I8241" s="72"/>
      <c r="J8241" s="72"/>
      <c r="K8241" s="72"/>
    </row>
    <row r="8242" spans="9:11">
      <c r="I8242" s="72"/>
      <c r="J8242" s="72"/>
      <c r="K8242" s="72"/>
    </row>
    <row r="8243" spans="9:11">
      <c r="I8243" s="72"/>
      <c r="J8243" s="72"/>
      <c r="K8243" s="72"/>
    </row>
    <row r="8244" spans="9:11">
      <c r="I8244" s="72"/>
      <c r="J8244" s="72"/>
      <c r="K8244" s="72"/>
    </row>
    <row r="8245" spans="9:11">
      <c r="I8245" s="72"/>
      <c r="J8245" s="72"/>
      <c r="K8245" s="72"/>
    </row>
    <row r="8246" spans="9:11">
      <c r="I8246" s="72"/>
      <c r="J8246" s="72"/>
      <c r="K8246" s="72"/>
    </row>
    <row r="8247" spans="9:11">
      <c r="I8247" s="72"/>
      <c r="J8247" s="72"/>
      <c r="K8247" s="72"/>
    </row>
    <row r="8248" spans="9:11">
      <c r="I8248" s="72"/>
      <c r="J8248" s="72"/>
      <c r="K8248" s="72"/>
    </row>
    <row r="8249" spans="9:11">
      <c r="I8249" s="72"/>
      <c r="J8249" s="72"/>
      <c r="K8249" s="72"/>
    </row>
    <row r="8250" spans="9:11">
      <c r="I8250" s="72"/>
      <c r="J8250" s="72"/>
      <c r="K8250" s="72"/>
    </row>
    <row r="8251" spans="9:11">
      <c r="I8251" s="72"/>
      <c r="J8251" s="72"/>
      <c r="K8251" s="72"/>
    </row>
    <row r="8252" spans="9:11">
      <c r="I8252" s="72"/>
      <c r="J8252" s="72"/>
      <c r="K8252" s="72"/>
    </row>
    <row r="8253" spans="9:11">
      <c r="I8253" s="72"/>
      <c r="J8253" s="72"/>
      <c r="K8253" s="72"/>
    </row>
    <row r="8254" spans="9:11">
      <c r="I8254" s="72"/>
      <c r="J8254" s="72"/>
      <c r="K8254" s="72"/>
    </row>
    <row r="8255" spans="9:11">
      <c r="I8255" s="72"/>
      <c r="J8255" s="72"/>
      <c r="K8255" s="72"/>
    </row>
    <row r="8256" spans="9:11">
      <c r="I8256" s="72"/>
      <c r="J8256" s="72"/>
      <c r="K8256" s="72"/>
    </row>
    <row r="8257" spans="9:11">
      <c r="I8257" s="72"/>
      <c r="J8257" s="72"/>
      <c r="K8257" s="72"/>
    </row>
    <row r="8258" spans="9:11">
      <c r="I8258" s="72"/>
      <c r="J8258" s="72"/>
      <c r="K8258" s="72"/>
    </row>
    <row r="8259" spans="9:11">
      <c r="I8259" s="72"/>
      <c r="J8259" s="72"/>
      <c r="K8259" s="72"/>
    </row>
    <row r="8260" spans="9:11">
      <c r="I8260" s="72"/>
      <c r="J8260" s="72"/>
      <c r="K8260" s="72"/>
    </row>
    <row r="8261" spans="9:11">
      <c r="I8261" s="72"/>
      <c r="J8261" s="72"/>
      <c r="K8261" s="72"/>
    </row>
    <row r="8262" spans="9:11">
      <c r="I8262" s="72"/>
      <c r="J8262" s="72"/>
      <c r="K8262" s="72"/>
    </row>
    <row r="8263" spans="9:11">
      <c r="I8263" s="72"/>
      <c r="J8263" s="72"/>
      <c r="K8263" s="72"/>
    </row>
    <row r="8264" spans="9:11">
      <c r="I8264" s="72"/>
      <c r="J8264" s="72"/>
      <c r="K8264" s="72"/>
    </row>
    <row r="8265" spans="9:11">
      <c r="I8265" s="72"/>
      <c r="J8265" s="72"/>
      <c r="K8265" s="72"/>
    </row>
    <row r="8266" spans="9:11">
      <c r="I8266" s="72"/>
      <c r="J8266" s="72"/>
      <c r="K8266" s="72"/>
    </row>
    <row r="8267" spans="9:11">
      <c r="I8267" s="72"/>
      <c r="J8267" s="72"/>
      <c r="K8267" s="72"/>
    </row>
    <row r="8268" spans="9:11">
      <c r="I8268" s="72"/>
      <c r="J8268" s="72"/>
      <c r="K8268" s="72"/>
    </row>
    <row r="8269" spans="9:11">
      <c r="I8269" s="72"/>
      <c r="J8269" s="72"/>
      <c r="K8269" s="72"/>
    </row>
    <row r="8270" spans="9:11">
      <c r="I8270" s="72"/>
      <c r="J8270" s="72"/>
      <c r="K8270" s="72"/>
    </row>
    <row r="8271" spans="9:11">
      <c r="I8271" s="72"/>
      <c r="J8271" s="72"/>
      <c r="K8271" s="72"/>
    </row>
    <row r="8272" spans="9:11">
      <c r="I8272" s="72"/>
      <c r="J8272" s="72"/>
      <c r="K8272" s="72"/>
    </row>
    <row r="8273" spans="9:11">
      <c r="I8273" s="72"/>
      <c r="J8273" s="72"/>
      <c r="K8273" s="72"/>
    </row>
    <row r="8274" spans="9:11">
      <c r="I8274" s="72"/>
      <c r="J8274" s="72"/>
      <c r="K8274" s="72"/>
    </row>
    <row r="8275" spans="9:11">
      <c r="I8275" s="72"/>
      <c r="J8275" s="72"/>
      <c r="K8275" s="72"/>
    </row>
    <row r="8276" spans="9:11">
      <c r="I8276" s="72"/>
      <c r="J8276" s="72"/>
      <c r="K8276" s="72"/>
    </row>
    <row r="8277" spans="9:11">
      <c r="I8277" s="72"/>
      <c r="J8277" s="72"/>
      <c r="K8277" s="72"/>
    </row>
    <row r="8278" spans="9:11">
      <c r="I8278" s="72"/>
      <c r="J8278" s="72"/>
      <c r="K8278" s="72"/>
    </row>
    <row r="8279" spans="9:11">
      <c r="I8279" s="72"/>
      <c r="J8279" s="72"/>
      <c r="K8279" s="72"/>
    </row>
    <row r="8280" spans="9:11">
      <c r="I8280" s="72"/>
      <c r="J8280" s="72"/>
      <c r="K8280" s="72"/>
    </row>
    <row r="8281" spans="9:11">
      <c r="I8281" s="72"/>
      <c r="J8281" s="72"/>
      <c r="K8281" s="72"/>
    </row>
    <row r="8282" spans="9:11">
      <c r="I8282" s="72"/>
      <c r="J8282" s="72"/>
      <c r="K8282" s="72"/>
    </row>
    <row r="8283" spans="9:11">
      <c r="I8283" s="72"/>
      <c r="J8283" s="72"/>
      <c r="K8283" s="72"/>
    </row>
    <row r="8284" spans="9:11">
      <c r="I8284" s="72"/>
      <c r="J8284" s="72"/>
      <c r="K8284" s="72"/>
    </row>
    <row r="8285" spans="9:11">
      <c r="I8285" s="72"/>
      <c r="J8285" s="72"/>
      <c r="K8285" s="72"/>
    </row>
    <row r="8286" spans="9:11">
      <c r="I8286" s="72"/>
      <c r="J8286" s="72"/>
      <c r="K8286" s="72"/>
    </row>
    <row r="8287" spans="9:11">
      <c r="I8287" s="72"/>
      <c r="J8287" s="72"/>
      <c r="K8287" s="72"/>
    </row>
    <row r="8288" spans="9:11">
      <c r="I8288" s="72"/>
      <c r="J8288" s="72"/>
      <c r="K8288" s="72"/>
    </row>
    <row r="8289" spans="9:11">
      <c r="I8289" s="72"/>
      <c r="J8289" s="72"/>
      <c r="K8289" s="72"/>
    </row>
    <row r="8290" spans="9:11">
      <c r="I8290" s="72"/>
      <c r="J8290" s="72"/>
      <c r="K8290" s="72"/>
    </row>
    <row r="8291" spans="9:11">
      <c r="I8291" s="72"/>
      <c r="J8291" s="72"/>
      <c r="K8291" s="72"/>
    </row>
    <row r="8292" spans="9:11">
      <c r="I8292" s="72"/>
      <c r="J8292" s="72"/>
      <c r="K8292" s="72"/>
    </row>
    <row r="8293" spans="9:11">
      <c r="I8293" s="72"/>
      <c r="J8293" s="72"/>
      <c r="K8293" s="72"/>
    </row>
    <row r="8294" spans="9:11">
      <c r="I8294" s="72"/>
      <c r="J8294" s="72"/>
      <c r="K8294" s="72"/>
    </row>
    <row r="8295" spans="9:11">
      <c r="I8295" s="72"/>
      <c r="J8295" s="72"/>
      <c r="K8295" s="72"/>
    </row>
    <row r="8296" spans="9:11">
      <c r="I8296" s="72"/>
      <c r="J8296" s="72"/>
      <c r="K8296" s="72"/>
    </row>
    <row r="8297" spans="9:11">
      <c r="I8297" s="72"/>
      <c r="J8297" s="72"/>
      <c r="K8297" s="72"/>
    </row>
    <row r="8298" spans="9:11">
      <c r="I8298" s="72"/>
      <c r="J8298" s="72"/>
      <c r="K8298" s="72"/>
    </row>
    <row r="8299" spans="9:11">
      <c r="I8299" s="72"/>
      <c r="J8299" s="72"/>
      <c r="K8299" s="72"/>
    </row>
    <row r="8300" spans="9:11">
      <c r="I8300" s="72"/>
      <c r="J8300" s="72"/>
      <c r="K8300" s="72"/>
    </row>
    <row r="8301" spans="9:11">
      <c r="I8301" s="72"/>
      <c r="J8301" s="72"/>
      <c r="K8301" s="72"/>
    </row>
    <row r="8302" spans="9:11">
      <c r="I8302" s="72"/>
      <c r="J8302" s="72"/>
      <c r="K8302" s="72"/>
    </row>
    <row r="8303" spans="9:11">
      <c r="I8303" s="72"/>
      <c r="J8303" s="72"/>
      <c r="K8303" s="72"/>
    </row>
    <row r="8304" spans="9:11">
      <c r="I8304" s="72"/>
      <c r="J8304" s="72"/>
      <c r="K8304" s="72"/>
    </row>
    <row r="8305" spans="9:11">
      <c r="I8305" s="72"/>
      <c r="J8305" s="72"/>
      <c r="K8305" s="72"/>
    </row>
    <row r="8306" spans="9:11">
      <c r="I8306" s="72"/>
      <c r="J8306" s="72"/>
      <c r="K8306" s="72"/>
    </row>
    <row r="8307" spans="9:11">
      <c r="I8307" s="72"/>
      <c r="J8307" s="72"/>
      <c r="K8307" s="72"/>
    </row>
    <row r="8308" spans="9:11">
      <c r="I8308" s="72"/>
      <c r="J8308" s="72"/>
      <c r="K8308" s="72"/>
    </row>
    <row r="8309" spans="9:11">
      <c r="I8309" s="72"/>
      <c r="J8309" s="72"/>
      <c r="K8309" s="72"/>
    </row>
    <row r="8310" spans="9:11">
      <c r="I8310" s="72"/>
      <c r="J8310" s="72"/>
      <c r="K8310" s="72"/>
    </row>
    <row r="8311" spans="9:11">
      <c r="I8311" s="72"/>
      <c r="J8311" s="72"/>
      <c r="K8311" s="72"/>
    </row>
    <row r="8312" spans="9:11">
      <c r="I8312" s="72"/>
      <c r="J8312" s="72"/>
      <c r="K8312" s="72"/>
    </row>
    <row r="8313" spans="9:11">
      <c r="I8313" s="72"/>
      <c r="J8313" s="72"/>
      <c r="K8313" s="72"/>
    </row>
    <row r="8314" spans="9:11">
      <c r="I8314" s="72"/>
      <c r="J8314" s="72"/>
      <c r="K8314" s="72"/>
    </row>
    <row r="8315" spans="9:11">
      <c r="I8315" s="72"/>
      <c r="J8315" s="72"/>
      <c r="K8315" s="72"/>
    </row>
    <row r="8316" spans="9:11">
      <c r="I8316" s="72"/>
      <c r="J8316" s="72"/>
      <c r="K8316" s="72"/>
    </row>
    <row r="8317" spans="9:11">
      <c r="I8317" s="72"/>
      <c r="J8317" s="72"/>
      <c r="K8317" s="72"/>
    </row>
    <row r="8318" spans="9:11">
      <c r="I8318" s="72"/>
      <c r="J8318" s="72"/>
      <c r="K8318" s="72"/>
    </row>
    <row r="8319" spans="9:11">
      <c r="I8319" s="72"/>
      <c r="J8319" s="72"/>
      <c r="K8319" s="72"/>
    </row>
    <row r="8320" spans="9:11">
      <c r="I8320" s="72"/>
      <c r="J8320" s="72"/>
      <c r="K8320" s="72"/>
    </row>
    <row r="8321" spans="9:11">
      <c r="I8321" s="72"/>
      <c r="J8321" s="72"/>
      <c r="K8321" s="72"/>
    </row>
    <row r="8322" spans="9:11">
      <c r="I8322" s="72"/>
      <c r="J8322" s="72"/>
      <c r="K8322" s="72"/>
    </row>
    <row r="8323" spans="9:11">
      <c r="I8323" s="72"/>
      <c r="J8323" s="72"/>
      <c r="K8323" s="72"/>
    </row>
    <row r="8324" spans="9:11">
      <c r="I8324" s="72"/>
      <c r="J8324" s="72"/>
      <c r="K8324" s="72"/>
    </row>
    <row r="8325" spans="9:11">
      <c r="I8325" s="72"/>
      <c r="J8325" s="72"/>
      <c r="K8325" s="72"/>
    </row>
    <row r="8326" spans="9:11">
      <c r="I8326" s="72"/>
      <c r="J8326" s="72"/>
      <c r="K8326" s="72"/>
    </row>
    <row r="8327" spans="9:11">
      <c r="I8327" s="72"/>
      <c r="J8327" s="72"/>
      <c r="K8327" s="72"/>
    </row>
    <row r="8328" spans="9:11">
      <c r="I8328" s="72"/>
      <c r="J8328" s="72"/>
      <c r="K8328" s="72"/>
    </row>
    <row r="8329" spans="9:11">
      <c r="I8329" s="72"/>
      <c r="J8329" s="72"/>
      <c r="K8329" s="72"/>
    </row>
    <row r="8330" spans="9:11">
      <c r="I8330" s="72"/>
      <c r="J8330" s="72"/>
      <c r="K8330" s="72"/>
    </row>
    <row r="8331" spans="9:11">
      <c r="I8331" s="72"/>
      <c r="J8331" s="72"/>
      <c r="K8331" s="72"/>
    </row>
    <row r="8332" spans="9:11">
      <c r="I8332" s="72"/>
      <c r="J8332" s="72"/>
      <c r="K8332" s="72"/>
    </row>
    <row r="8333" spans="9:11">
      <c r="I8333" s="72"/>
      <c r="J8333" s="72"/>
      <c r="K8333" s="72"/>
    </row>
    <row r="8334" spans="9:11">
      <c r="I8334" s="72"/>
      <c r="J8334" s="72"/>
      <c r="K8334" s="72"/>
    </row>
    <row r="8335" spans="9:11">
      <c r="I8335" s="72"/>
      <c r="J8335" s="72"/>
      <c r="K8335" s="72"/>
    </row>
    <row r="8336" spans="9:11">
      <c r="I8336" s="72"/>
      <c r="J8336" s="72"/>
      <c r="K8336" s="72"/>
    </row>
    <row r="8337" spans="9:11">
      <c r="I8337" s="72"/>
      <c r="J8337" s="72"/>
      <c r="K8337" s="72"/>
    </row>
    <row r="8338" spans="9:11">
      <c r="I8338" s="72"/>
      <c r="J8338" s="72"/>
      <c r="K8338" s="72"/>
    </row>
    <row r="8339" spans="9:11">
      <c r="I8339" s="72"/>
      <c r="J8339" s="72"/>
      <c r="K8339" s="72"/>
    </row>
    <row r="8340" spans="9:11">
      <c r="I8340" s="72"/>
      <c r="J8340" s="72"/>
      <c r="K8340" s="72"/>
    </row>
    <row r="8341" spans="9:11">
      <c r="I8341" s="72"/>
      <c r="J8341" s="72"/>
      <c r="K8341" s="72"/>
    </row>
    <row r="8342" spans="9:11">
      <c r="I8342" s="72"/>
      <c r="J8342" s="72"/>
      <c r="K8342" s="72"/>
    </row>
    <row r="8343" spans="9:11">
      <c r="I8343" s="72"/>
      <c r="J8343" s="72"/>
      <c r="K8343" s="72"/>
    </row>
    <row r="8344" spans="9:11">
      <c r="I8344" s="72"/>
      <c r="J8344" s="72"/>
      <c r="K8344" s="72"/>
    </row>
    <row r="8345" spans="9:11">
      <c r="I8345" s="72"/>
      <c r="J8345" s="72"/>
      <c r="K8345" s="72"/>
    </row>
    <row r="8346" spans="9:11">
      <c r="I8346" s="72"/>
      <c r="J8346" s="72"/>
      <c r="K8346" s="72"/>
    </row>
    <row r="8347" spans="9:11">
      <c r="I8347" s="72"/>
      <c r="J8347" s="72"/>
      <c r="K8347" s="72"/>
    </row>
    <row r="8348" spans="9:11">
      <c r="I8348" s="72"/>
      <c r="J8348" s="72"/>
      <c r="K8348" s="72"/>
    </row>
    <row r="8349" spans="9:11">
      <c r="I8349" s="72"/>
      <c r="J8349" s="72"/>
      <c r="K8349" s="72"/>
    </row>
    <row r="8350" spans="9:11">
      <c r="I8350" s="72"/>
      <c r="J8350" s="72"/>
      <c r="K8350" s="72"/>
    </row>
    <row r="8351" spans="9:11">
      <c r="I8351" s="72"/>
      <c r="J8351" s="72"/>
      <c r="K8351" s="72"/>
    </row>
    <row r="8352" spans="9:11">
      <c r="I8352" s="72"/>
      <c r="J8352" s="72"/>
      <c r="K8352" s="72"/>
    </row>
    <row r="8353" spans="9:11">
      <c r="I8353" s="72"/>
      <c r="J8353" s="72"/>
      <c r="K8353" s="72"/>
    </row>
    <row r="8354" spans="9:11">
      <c r="I8354" s="72"/>
      <c r="J8354" s="72"/>
      <c r="K8354" s="72"/>
    </row>
    <row r="8355" spans="9:11">
      <c r="I8355" s="72"/>
      <c r="J8355" s="72"/>
      <c r="K8355" s="72"/>
    </row>
    <row r="8356" spans="9:11">
      <c r="I8356" s="72"/>
      <c r="J8356" s="72"/>
      <c r="K8356" s="72"/>
    </row>
    <row r="8357" spans="9:11">
      <c r="I8357" s="72"/>
      <c r="J8357" s="72"/>
      <c r="K8357" s="72"/>
    </row>
    <row r="8358" spans="9:11">
      <c r="I8358" s="72"/>
      <c r="J8358" s="72"/>
      <c r="K8358" s="72"/>
    </row>
    <row r="8359" spans="9:11">
      <c r="I8359" s="72"/>
      <c r="J8359" s="72"/>
      <c r="K8359" s="72"/>
    </row>
    <row r="8360" spans="9:11">
      <c r="I8360" s="72"/>
      <c r="J8360" s="72"/>
      <c r="K8360" s="72"/>
    </row>
    <row r="8361" spans="9:11">
      <c r="I8361" s="72"/>
      <c r="J8361" s="72"/>
      <c r="K8361" s="72"/>
    </row>
    <row r="8362" spans="9:11">
      <c r="I8362" s="72"/>
      <c r="J8362" s="72"/>
      <c r="K8362" s="72"/>
    </row>
    <row r="8363" spans="9:11">
      <c r="I8363" s="72"/>
      <c r="J8363" s="72"/>
      <c r="K8363" s="72"/>
    </row>
    <row r="8364" spans="9:11">
      <c r="I8364" s="72"/>
      <c r="J8364" s="72"/>
      <c r="K8364" s="72"/>
    </row>
    <row r="8365" spans="9:11">
      <c r="I8365" s="72"/>
      <c r="J8365" s="72"/>
      <c r="K8365" s="72"/>
    </row>
    <row r="8366" spans="9:11">
      <c r="I8366" s="72"/>
      <c r="J8366" s="72"/>
      <c r="K8366" s="72"/>
    </row>
    <row r="8367" spans="9:11">
      <c r="I8367" s="72"/>
      <c r="J8367" s="72"/>
      <c r="K8367" s="72"/>
    </row>
    <row r="8368" spans="9:11">
      <c r="I8368" s="72"/>
      <c r="J8368" s="72"/>
      <c r="K8368" s="72"/>
    </row>
    <row r="8369" spans="9:11">
      <c r="I8369" s="72"/>
      <c r="J8369" s="72"/>
      <c r="K8369" s="72"/>
    </row>
    <row r="8370" spans="9:11">
      <c r="I8370" s="72"/>
      <c r="J8370" s="72"/>
      <c r="K8370" s="72"/>
    </row>
    <row r="8371" spans="9:11">
      <c r="I8371" s="72"/>
      <c r="J8371" s="72"/>
      <c r="K8371" s="72"/>
    </row>
    <row r="8372" spans="9:11">
      <c r="I8372" s="72"/>
      <c r="J8372" s="72"/>
      <c r="K8372" s="72"/>
    </row>
    <row r="8373" spans="9:11">
      <c r="I8373" s="72"/>
      <c r="J8373" s="72"/>
      <c r="K8373" s="72"/>
    </row>
    <row r="8374" spans="9:11">
      <c r="I8374" s="72"/>
      <c r="J8374" s="72"/>
      <c r="K8374" s="72"/>
    </row>
    <row r="8375" spans="9:11">
      <c r="I8375" s="72"/>
      <c r="J8375" s="72"/>
      <c r="K8375" s="72"/>
    </row>
    <row r="8376" spans="9:11">
      <c r="I8376" s="72"/>
      <c r="J8376" s="72"/>
      <c r="K8376" s="72"/>
    </row>
    <row r="8377" spans="9:11">
      <c r="I8377" s="72"/>
      <c r="J8377" s="72"/>
      <c r="K8377" s="72"/>
    </row>
    <row r="8378" spans="9:11">
      <c r="I8378" s="72"/>
      <c r="J8378" s="72"/>
      <c r="K8378" s="72"/>
    </row>
    <row r="8379" spans="9:11">
      <c r="I8379" s="72"/>
      <c r="J8379" s="72"/>
      <c r="K8379" s="72"/>
    </row>
    <row r="8380" spans="9:11">
      <c r="I8380" s="72"/>
      <c r="J8380" s="72"/>
      <c r="K8380" s="72"/>
    </row>
    <row r="8381" spans="9:11">
      <c r="I8381" s="72"/>
      <c r="J8381" s="72"/>
      <c r="K8381" s="72"/>
    </row>
    <row r="8382" spans="9:11">
      <c r="I8382" s="72"/>
      <c r="J8382" s="72"/>
      <c r="K8382" s="72"/>
    </row>
    <row r="8383" spans="9:11">
      <c r="I8383" s="72"/>
      <c r="J8383" s="72"/>
      <c r="K8383" s="72"/>
    </row>
    <row r="8384" spans="9:11">
      <c r="I8384" s="72"/>
      <c r="J8384" s="72"/>
      <c r="K8384" s="72"/>
    </row>
    <row r="8385" spans="9:11">
      <c r="I8385" s="72"/>
      <c r="J8385" s="72"/>
      <c r="K8385" s="72"/>
    </row>
    <row r="8386" spans="9:11">
      <c r="I8386" s="72"/>
      <c r="J8386" s="72"/>
      <c r="K8386" s="72"/>
    </row>
    <row r="8387" spans="9:11">
      <c r="I8387" s="72"/>
      <c r="J8387" s="72"/>
      <c r="K8387" s="72"/>
    </row>
    <row r="8388" spans="9:11">
      <c r="I8388" s="72"/>
      <c r="J8388" s="72"/>
      <c r="K8388" s="72"/>
    </row>
    <row r="8389" spans="9:11">
      <c r="I8389" s="72"/>
      <c r="J8389" s="72"/>
      <c r="K8389" s="72"/>
    </row>
    <row r="8390" spans="9:11">
      <c r="I8390" s="72"/>
      <c r="J8390" s="72"/>
      <c r="K8390" s="72"/>
    </row>
    <row r="8391" spans="9:11">
      <c r="I8391" s="72"/>
      <c r="J8391" s="72"/>
      <c r="K8391" s="72"/>
    </row>
    <row r="8392" spans="9:11">
      <c r="I8392" s="72"/>
      <c r="J8392" s="72"/>
      <c r="K8392" s="72"/>
    </row>
    <row r="8393" spans="9:11">
      <c r="I8393" s="72"/>
      <c r="J8393" s="72"/>
      <c r="K8393" s="72"/>
    </row>
    <row r="8394" spans="9:11">
      <c r="I8394" s="72"/>
      <c r="J8394" s="72"/>
      <c r="K8394" s="72"/>
    </row>
    <row r="8395" spans="9:11">
      <c r="I8395" s="72"/>
      <c r="J8395" s="72"/>
      <c r="K8395" s="72"/>
    </row>
    <row r="8396" spans="9:11">
      <c r="I8396" s="72"/>
      <c r="J8396" s="72"/>
      <c r="K8396" s="72"/>
    </row>
    <row r="8397" spans="9:11">
      <c r="I8397" s="72"/>
      <c r="J8397" s="72"/>
      <c r="K8397" s="72"/>
    </row>
    <row r="8398" spans="9:11">
      <c r="I8398" s="72"/>
      <c r="J8398" s="72"/>
      <c r="K8398" s="72"/>
    </row>
    <row r="8399" spans="9:11">
      <c r="I8399" s="72"/>
      <c r="J8399" s="72"/>
      <c r="K8399" s="72"/>
    </row>
    <row r="8400" spans="9:11">
      <c r="I8400" s="72"/>
      <c r="J8400" s="72"/>
      <c r="K8400" s="72"/>
    </row>
    <row r="8401" spans="9:11">
      <c r="I8401" s="72"/>
      <c r="J8401" s="72"/>
      <c r="K8401" s="72"/>
    </row>
    <row r="8402" spans="9:11">
      <c r="I8402" s="72"/>
      <c r="J8402" s="72"/>
      <c r="K8402" s="72"/>
    </row>
    <row r="8403" spans="9:11">
      <c r="I8403" s="72"/>
      <c r="J8403" s="72"/>
      <c r="K8403" s="72"/>
    </row>
    <row r="8404" spans="9:11">
      <c r="I8404" s="72"/>
      <c r="J8404" s="72"/>
      <c r="K8404" s="72"/>
    </row>
    <row r="8405" spans="9:11">
      <c r="I8405" s="72"/>
      <c r="J8405" s="72"/>
      <c r="K8405" s="72"/>
    </row>
    <row r="8406" spans="9:11">
      <c r="I8406" s="72"/>
      <c r="J8406" s="72"/>
      <c r="K8406" s="72"/>
    </row>
    <row r="8407" spans="9:11">
      <c r="I8407" s="72"/>
      <c r="J8407" s="72"/>
      <c r="K8407" s="72"/>
    </row>
    <row r="8408" spans="9:11">
      <c r="I8408" s="72"/>
      <c r="J8408" s="72"/>
      <c r="K8408" s="72"/>
    </row>
    <row r="8409" spans="9:11">
      <c r="I8409" s="72"/>
      <c r="J8409" s="72"/>
      <c r="K8409" s="72"/>
    </row>
    <row r="8410" spans="9:11">
      <c r="I8410" s="72"/>
      <c r="J8410" s="72"/>
      <c r="K8410" s="72"/>
    </row>
    <row r="8411" spans="9:11">
      <c r="I8411" s="72"/>
      <c r="J8411" s="72"/>
      <c r="K8411" s="72"/>
    </row>
    <row r="8412" spans="9:11">
      <c r="I8412" s="72"/>
      <c r="J8412" s="72"/>
      <c r="K8412" s="72"/>
    </row>
    <row r="8413" spans="9:11">
      <c r="I8413" s="72"/>
      <c r="J8413" s="72"/>
      <c r="K8413" s="72"/>
    </row>
    <row r="8414" spans="9:11">
      <c r="I8414" s="72"/>
      <c r="J8414" s="72"/>
      <c r="K8414" s="72"/>
    </row>
    <row r="8415" spans="9:11">
      <c r="I8415" s="72"/>
      <c r="J8415" s="72"/>
      <c r="K8415" s="72"/>
    </row>
    <row r="8416" spans="9:11">
      <c r="I8416" s="72"/>
      <c r="J8416" s="72"/>
      <c r="K8416" s="72"/>
    </row>
    <row r="8417" spans="9:11">
      <c r="I8417" s="72"/>
      <c r="J8417" s="72"/>
      <c r="K8417" s="72"/>
    </row>
    <row r="8418" spans="9:11">
      <c r="I8418" s="72"/>
      <c r="J8418" s="72"/>
      <c r="K8418" s="72"/>
    </row>
    <row r="8419" spans="9:11">
      <c r="I8419" s="72"/>
      <c r="J8419" s="72"/>
      <c r="K8419" s="72"/>
    </row>
    <row r="8420" spans="9:11">
      <c r="I8420" s="72"/>
      <c r="J8420" s="72"/>
      <c r="K8420" s="72"/>
    </row>
    <row r="8421" spans="9:11">
      <c r="I8421" s="72"/>
      <c r="J8421" s="72"/>
      <c r="K8421" s="72"/>
    </row>
    <row r="8422" spans="9:11">
      <c r="I8422" s="72"/>
      <c r="J8422" s="72"/>
      <c r="K8422" s="72"/>
    </row>
    <row r="8423" spans="9:11">
      <c r="I8423" s="72"/>
      <c r="J8423" s="72"/>
      <c r="K8423" s="72"/>
    </row>
    <row r="8424" spans="9:11">
      <c r="I8424" s="72"/>
      <c r="J8424" s="72"/>
      <c r="K8424" s="72"/>
    </row>
    <row r="8425" spans="9:11">
      <c r="I8425" s="72"/>
      <c r="J8425" s="72"/>
      <c r="K8425" s="72"/>
    </row>
    <row r="8426" spans="9:11">
      <c r="I8426" s="72"/>
      <c r="J8426" s="72"/>
      <c r="K8426" s="72"/>
    </row>
    <row r="8427" spans="9:11">
      <c r="I8427" s="72"/>
      <c r="J8427" s="72"/>
      <c r="K8427" s="72"/>
    </row>
    <row r="8428" spans="9:11">
      <c r="I8428" s="72"/>
      <c r="J8428" s="72"/>
      <c r="K8428" s="72"/>
    </row>
    <row r="8429" spans="9:11">
      <c r="I8429" s="72"/>
      <c r="J8429" s="72"/>
      <c r="K8429" s="72"/>
    </row>
    <row r="8430" spans="9:11">
      <c r="I8430" s="72"/>
      <c r="J8430" s="72"/>
      <c r="K8430" s="72"/>
    </row>
    <row r="8431" spans="9:11">
      <c r="I8431" s="72"/>
      <c r="J8431" s="72"/>
      <c r="K8431" s="72"/>
    </row>
    <row r="8432" spans="9:11">
      <c r="I8432" s="72"/>
      <c r="J8432" s="72"/>
      <c r="K8432" s="72"/>
    </row>
    <row r="8433" spans="9:11">
      <c r="I8433" s="72"/>
      <c r="J8433" s="72"/>
      <c r="K8433" s="72"/>
    </row>
    <row r="8434" spans="9:11">
      <c r="I8434" s="72"/>
      <c r="J8434" s="72"/>
      <c r="K8434" s="72"/>
    </row>
    <row r="8435" spans="9:11">
      <c r="I8435" s="72"/>
      <c r="J8435" s="72"/>
      <c r="K8435" s="72"/>
    </row>
    <row r="8436" spans="9:11">
      <c r="I8436" s="72"/>
      <c r="J8436" s="72"/>
      <c r="K8436" s="72"/>
    </row>
    <row r="8437" spans="9:11">
      <c r="I8437" s="72"/>
      <c r="J8437" s="72"/>
      <c r="K8437" s="72"/>
    </row>
    <row r="8438" spans="9:11">
      <c r="I8438" s="72"/>
      <c r="J8438" s="72"/>
      <c r="K8438" s="72"/>
    </row>
    <row r="8439" spans="9:11">
      <c r="I8439" s="72"/>
      <c r="J8439" s="72"/>
      <c r="K8439" s="72"/>
    </row>
    <row r="8440" spans="9:11">
      <c r="I8440" s="72"/>
      <c r="J8440" s="72"/>
      <c r="K8440" s="72"/>
    </row>
    <row r="8441" spans="9:11">
      <c r="I8441" s="72"/>
      <c r="J8441" s="72"/>
      <c r="K8441" s="72"/>
    </row>
    <row r="8442" spans="9:11">
      <c r="I8442" s="72"/>
      <c r="J8442" s="72"/>
      <c r="K8442" s="72"/>
    </row>
    <row r="8443" spans="9:11">
      <c r="I8443" s="72"/>
      <c r="J8443" s="72"/>
      <c r="K8443" s="72"/>
    </row>
    <row r="8444" spans="9:11">
      <c r="I8444" s="72"/>
      <c r="J8444" s="72"/>
      <c r="K8444" s="72"/>
    </row>
    <row r="8445" spans="9:11">
      <c r="I8445" s="72"/>
      <c r="J8445" s="72"/>
      <c r="K8445" s="72"/>
    </row>
    <row r="8446" spans="9:11">
      <c r="I8446" s="72"/>
      <c r="J8446" s="72"/>
      <c r="K8446" s="72"/>
    </row>
    <row r="8447" spans="9:11">
      <c r="I8447" s="72"/>
      <c r="J8447" s="72"/>
      <c r="K8447" s="72"/>
    </row>
    <row r="8448" spans="9:11">
      <c r="I8448" s="72"/>
      <c r="J8448" s="72"/>
      <c r="K8448" s="72"/>
    </row>
    <row r="8449" spans="9:11">
      <c r="I8449" s="72"/>
      <c r="J8449" s="72"/>
      <c r="K8449" s="72"/>
    </row>
    <row r="8450" spans="9:11">
      <c r="I8450" s="72"/>
      <c r="J8450" s="72"/>
      <c r="K8450" s="72"/>
    </row>
    <row r="8451" spans="9:11">
      <c r="I8451" s="72"/>
      <c r="J8451" s="72"/>
      <c r="K8451" s="72"/>
    </row>
    <row r="8452" spans="9:11">
      <c r="I8452" s="72"/>
      <c r="J8452" s="72"/>
      <c r="K8452" s="72"/>
    </row>
    <row r="8453" spans="9:11">
      <c r="I8453" s="72"/>
      <c r="J8453" s="72"/>
      <c r="K8453" s="72"/>
    </row>
    <row r="8454" spans="9:11">
      <c r="I8454" s="72"/>
      <c r="J8454" s="72"/>
      <c r="K8454" s="72"/>
    </row>
    <row r="8455" spans="9:11">
      <c r="I8455" s="72"/>
      <c r="J8455" s="72"/>
      <c r="K8455" s="72"/>
    </row>
    <row r="8456" spans="9:11">
      <c r="I8456" s="72"/>
      <c r="J8456" s="72"/>
      <c r="K8456" s="72"/>
    </row>
    <row r="8457" spans="9:11">
      <c r="I8457" s="72"/>
      <c r="J8457" s="72"/>
      <c r="K8457" s="72"/>
    </row>
    <row r="8458" spans="9:11">
      <c r="I8458" s="72"/>
      <c r="J8458" s="72"/>
      <c r="K8458" s="72"/>
    </row>
    <row r="8459" spans="9:11">
      <c r="I8459" s="72"/>
      <c r="J8459" s="72"/>
      <c r="K8459" s="72"/>
    </row>
    <row r="8460" spans="9:11">
      <c r="I8460" s="72"/>
      <c r="J8460" s="72"/>
      <c r="K8460" s="72"/>
    </row>
    <row r="8461" spans="9:11">
      <c r="I8461" s="72"/>
      <c r="J8461" s="72"/>
      <c r="K8461" s="72"/>
    </row>
    <row r="8462" spans="9:11">
      <c r="I8462" s="72"/>
      <c r="J8462" s="72"/>
      <c r="K8462" s="72"/>
    </row>
    <row r="8463" spans="9:11">
      <c r="I8463" s="72"/>
      <c r="J8463" s="72"/>
      <c r="K8463" s="72"/>
    </row>
    <row r="8464" spans="9:11">
      <c r="I8464" s="72"/>
      <c r="J8464" s="72"/>
      <c r="K8464" s="72"/>
    </row>
    <row r="8465" spans="9:11">
      <c r="I8465" s="72"/>
      <c r="J8465" s="72"/>
      <c r="K8465" s="72"/>
    </row>
    <row r="8466" spans="9:11">
      <c r="I8466" s="72"/>
      <c r="J8466" s="72"/>
      <c r="K8466" s="72"/>
    </row>
    <row r="8467" spans="9:11">
      <c r="I8467" s="72"/>
      <c r="J8467" s="72"/>
      <c r="K8467" s="72"/>
    </row>
    <row r="8468" spans="9:11">
      <c r="I8468" s="72"/>
      <c r="J8468" s="72"/>
      <c r="K8468" s="72"/>
    </row>
    <row r="8469" spans="9:11">
      <c r="I8469" s="72"/>
      <c r="J8469" s="72"/>
      <c r="K8469" s="72"/>
    </row>
    <row r="8470" spans="9:11">
      <c r="I8470" s="72"/>
      <c r="J8470" s="72"/>
      <c r="K8470" s="72"/>
    </row>
    <row r="8471" spans="9:11">
      <c r="I8471" s="72"/>
      <c r="J8471" s="72"/>
      <c r="K8471" s="72"/>
    </row>
    <row r="8472" spans="9:11">
      <c r="I8472" s="72"/>
      <c r="J8472" s="72"/>
      <c r="K8472" s="72"/>
    </row>
    <row r="8473" spans="9:11">
      <c r="I8473" s="72"/>
      <c r="J8473" s="72"/>
      <c r="K8473" s="72"/>
    </row>
    <row r="8474" spans="9:11">
      <c r="I8474" s="72"/>
      <c r="J8474" s="72"/>
      <c r="K8474" s="72"/>
    </row>
    <row r="8475" spans="9:11">
      <c r="I8475" s="72"/>
      <c r="J8475" s="72"/>
      <c r="K8475" s="72"/>
    </row>
    <row r="8476" spans="9:11">
      <c r="I8476" s="72"/>
      <c r="J8476" s="72"/>
      <c r="K8476" s="72"/>
    </row>
    <row r="8477" spans="9:11">
      <c r="I8477" s="72"/>
      <c r="J8477" s="72"/>
      <c r="K8477" s="72"/>
    </row>
    <row r="8478" spans="9:11">
      <c r="I8478" s="72"/>
      <c r="J8478" s="72"/>
      <c r="K8478" s="72"/>
    </row>
    <row r="8479" spans="9:11">
      <c r="I8479" s="72"/>
      <c r="J8479" s="72"/>
      <c r="K8479" s="72"/>
    </row>
    <row r="8480" spans="9:11">
      <c r="I8480" s="72"/>
      <c r="J8480" s="72"/>
      <c r="K8480" s="72"/>
    </row>
    <row r="8481" spans="9:11">
      <c r="I8481" s="72"/>
      <c r="J8481" s="72"/>
      <c r="K8481" s="72"/>
    </row>
    <row r="8482" spans="9:11">
      <c r="I8482" s="72"/>
      <c r="J8482" s="72"/>
      <c r="K8482" s="72"/>
    </row>
    <row r="8483" spans="9:11">
      <c r="I8483" s="72"/>
      <c r="J8483" s="72"/>
      <c r="K8483" s="72"/>
    </row>
    <row r="8484" spans="9:11">
      <c r="I8484" s="72"/>
      <c r="J8484" s="72"/>
      <c r="K8484" s="72"/>
    </row>
    <row r="8485" spans="9:11">
      <c r="I8485" s="72"/>
      <c r="J8485" s="72"/>
      <c r="K8485" s="72"/>
    </row>
    <row r="8486" spans="9:11">
      <c r="I8486" s="72"/>
      <c r="J8486" s="72"/>
      <c r="K8486" s="72"/>
    </row>
    <row r="8487" spans="9:11">
      <c r="I8487" s="72"/>
      <c r="J8487" s="72"/>
      <c r="K8487" s="72"/>
    </row>
    <row r="8488" spans="9:11">
      <c r="I8488" s="72"/>
      <c r="J8488" s="72"/>
      <c r="K8488" s="72"/>
    </row>
    <row r="8489" spans="9:11">
      <c r="I8489" s="72"/>
      <c r="J8489" s="72"/>
      <c r="K8489" s="72"/>
    </row>
    <row r="8490" spans="9:11">
      <c r="I8490" s="72"/>
      <c r="J8490" s="72"/>
      <c r="K8490" s="72"/>
    </row>
    <row r="8491" spans="9:11">
      <c r="I8491" s="72"/>
      <c r="J8491" s="72"/>
      <c r="K8491" s="72"/>
    </row>
    <row r="8492" spans="9:11">
      <c r="I8492" s="72"/>
      <c r="J8492" s="72"/>
      <c r="K8492" s="72"/>
    </row>
    <row r="8493" spans="9:11">
      <c r="I8493" s="72"/>
      <c r="J8493" s="72"/>
      <c r="K8493" s="72"/>
    </row>
    <row r="8494" spans="9:11">
      <c r="I8494" s="72"/>
      <c r="J8494" s="72"/>
      <c r="K8494" s="72"/>
    </row>
    <row r="8495" spans="9:11">
      <c r="I8495" s="72"/>
      <c r="J8495" s="72"/>
      <c r="K8495" s="72"/>
    </row>
    <row r="8496" spans="9:11">
      <c r="I8496" s="72"/>
      <c r="J8496" s="72"/>
      <c r="K8496" s="72"/>
    </row>
    <row r="8497" spans="9:11">
      <c r="I8497" s="72"/>
      <c r="J8497" s="72"/>
      <c r="K8497" s="72"/>
    </row>
    <row r="8498" spans="9:11">
      <c r="I8498" s="72"/>
      <c r="J8498" s="72"/>
      <c r="K8498" s="72"/>
    </row>
    <row r="8499" spans="9:11">
      <c r="I8499" s="72"/>
      <c r="J8499" s="72"/>
      <c r="K8499" s="72"/>
    </row>
    <row r="8500" spans="9:11">
      <c r="I8500" s="72"/>
      <c r="J8500" s="72"/>
      <c r="K8500" s="72"/>
    </row>
    <row r="8501" spans="9:11">
      <c r="I8501" s="72"/>
      <c r="J8501" s="72"/>
      <c r="K8501" s="72"/>
    </row>
    <row r="8502" spans="9:11">
      <c r="I8502" s="72"/>
      <c r="J8502" s="72"/>
      <c r="K8502" s="72"/>
    </row>
    <row r="8503" spans="9:11">
      <c r="I8503" s="72"/>
      <c r="J8503" s="72"/>
      <c r="K8503" s="72"/>
    </row>
    <row r="8504" spans="9:11">
      <c r="I8504" s="72"/>
      <c r="J8504" s="72"/>
      <c r="K8504" s="72"/>
    </row>
    <row r="8505" spans="9:11">
      <c r="I8505" s="72"/>
      <c r="J8505" s="72"/>
      <c r="K8505" s="72"/>
    </row>
    <row r="8506" spans="9:11">
      <c r="I8506" s="72"/>
      <c r="J8506" s="72"/>
      <c r="K8506" s="72"/>
    </row>
    <row r="8507" spans="9:11">
      <c r="I8507" s="72"/>
      <c r="J8507" s="72"/>
      <c r="K8507" s="72"/>
    </row>
    <row r="8508" spans="9:11">
      <c r="I8508" s="72"/>
      <c r="J8508" s="72"/>
      <c r="K8508" s="72"/>
    </row>
    <row r="8509" spans="9:11">
      <c r="I8509" s="72"/>
      <c r="J8509" s="72"/>
      <c r="K8509" s="72"/>
    </row>
    <row r="8510" spans="9:11">
      <c r="I8510" s="72"/>
      <c r="J8510" s="72"/>
      <c r="K8510" s="72"/>
    </row>
    <row r="8511" spans="9:11">
      <c r="I8511" s="72"/>
      <c r="J8511" s="72"/>
      <c r="K8511" s="72"/>
    </row>
    <row r="8512" spans="9:11">
      <c r="I8512" s="72"/>
      <c r="J8512" s="72"/>
      <c r="K8512" s="72"/>
    </row>
    <row r="8513" spans="9:11">
      <c r="I8513" s="72"/>
      <c r="J8513" s="72"/>
      <c r="K8513" s="72"/>
    </row>
    <row r="8514" spans="9:11">
      <c r="I8514" s="72"/>
      <c r="J8514" s="72"/>
      <c r="K8514" s="72"/>
    </row>
    <row r="8515" spans="9:11">
      <c r="I8515" s="72"/>
      <c r="J8515" s="72"/>
      <c r="K8515" s="72"/>
    </row>
    <row r="8516" spans="9:11">
      <c r="I8516" s="72"/>
      <c r="J8516" s="72"/>
      <c r="K8516" s="72"/>
    </row>
    <row r="8517" spans="9:11">
      <c r="I8517" s="72"/>
      <c r="J8517" s="72"/>
      <c r="K8517" s="72"/>
    </row>
    <row r="8518" spans="9:11">
      <c r="I8518" s="72"/>
      <c r="J8518" s="72"/>
      <c r="K8518" s="72"/>
    </row>
    <row r="8519" spans="9:11">
      <c r="I8519" s="72"/>
      <c r="J8519" s="72"/>
      <c r="K8519" s="72"/>
    </row>
    <row r="8520" spans="9:11">
      <c r="I8520" s="72"/>
      <c r="J8520" s="72"/>
      <c r="K8520" s="72"/>
    </row>
    <row r="8521" spans="9:11">
      <c r="I8521" s="72"/>
      <c r="J8521" s="72"/>
      <c r="K8521" s="72"/>
    </row>
    <row r="8522" spans="9:11">
      <c r="I8522" s="72"/>
      <c r="J8522" s="72"/>
      <c r="K8522" s="72"/>
    </row>
    <row r="8523" spans="9:11">
      <c r="I8523" s="72"/>
      <c r="J8523" s="72"/>
      <c r="K8523" s="72"/>
    </row>
    <row r="8524" spans="9:11">
      <c r="I8524" s="72"/>
      <c r="J8524" s="72"/>
      <c r="K8524" s="72"/>
    </row>
    <row r="8525" spans="9:11">
      <c r="I8525" s="72"/>
      <c r="J8525" s="72"/>
      <c r="K8525" s="72"/>
    </row>
    <row r="8526" spans="9:11">
      <c r="I8526" s="72"/>
      <c r="J8526" s="72"/>
      <c r="K8526" s="72"/>
    </row>
    <row r="8527" spans="9:11">
      <c r="I8527" s="72"/>
      <c r="J8527" s="72"/>
      <c r="K8527" s="72"/>
    </row>
    <row r="8528" spans="9:11">
      <c r="I8528" s="72"/>
      <c r="J8528" s="72"/>
      <c r="K8528" s="72"/>
    </row>
    <row r="8529" spans="9:11">
      <c r="I8529" s="72"/>
      <c r="J8529" s="72"/>
      <c r="K8529" s="72"/>
    </row>
    <row r="8530" spans="9:11">
      <c r="I8530" s="72"/>
      <c r="J8530" s="72"/>
      <c r="K8530" s="72"/>
    </row>
    <row r="8531" spans="9:11">
      <c r="I8531" s="72"/>
      <c r="J8531" s="72"/>
      <c r="K8531" s="72"/>
    </row>
    <row r="8532" spans="9:11">
      <c r="I8532" s="72"/>
      <c r="J8532" s="72"/>
      <c r="K8532" s="72"/>
    </row>
    <row r="8533" spans="9:11">
      <c r="I8533" s="72"/>
      <c r="J8533" s="72"/>
      <c r="K8533" s="72"/>
    </row>
    <row r="8534" spans="9:11">
      <c r="I8534" s="72"/>
      <c r="J8534" s="72"/>
      <c r="K8534" s="72"/>
    </row>
    <row r="8535" spans="9:11">
      <c r="I8535" s="72"/>
      <c r="J8535" s="72"/>
      <c r="K8535" s="72"/>
    </row>
    <row r="8536" spans="9:11">
      <c r="I8536" s="72"/>
      <c r="J8536" s="72"/>
      <c r="K8536" s="72"/>
    </row>
    <row r="8537" spans="9:11">
      <c r="I8537" s="72"/>
      <c r="J8537" s="72"/>
      <c r="K8537" s="72"/>
    </row>
    <row r="8538" spans="9:11">
      <c r="I8538" s="72"/>
      <c r="J8538" s="72"/>
      <c r="K8538" s="72"/>
    </row>
    <row r="8539" spans="9:11">
      <c r="I8539" s="72"/>
      <c r="J8539" s="72"/>
      <c r="K8539" s="72"/>
    </row>
    <row r="8540" spans="9:11">
      <c r="I8540" s="72"/>
      <c r="J8540" s="72"/>
      <c r="K8540" s="72"/>
    </row>
    <row r="8541" spans="9:11">
      <c r="I8541" s="72"/>
      <c r="J8541" s="72"/>
      <c r="K8541" s="72"/>
    </row>
    <row r="8542" spans="9:11">
      <c r="I8542" s="72"/>
      <c r="J8542" s="72"/>
      <c r="K8542" s="72"/>
    </row>
    <row r="8543" spans="9:11">
      <c r="I8543" s="72"/>
      <c r="J8543" s="72"/>
      <c r="K8543" s="72"/>
    </row>
    <row r="8544" spans="9:11">
      <c r="I8544" s="72"/>
      <c r="J8544" s="72"/>
      <c r="K8544" s="72"/>
    </row>
    <row r="8545" spans="9:11">
      <c r="I8545" s="72"/>
      <c r="J8545" s="72"/>
      <c r="K8545" s="72"/>
    </row>
    <row r="8546" spans="9:11">
      <c r="I8546" s="72"/>
      <c r="J8546" s="72"/>
      <c r="K8546" s="72"/>
    </row>
    <row r="8547" spans="9:11">
      <c r="I8547" s="72"/>
      <c r="J8547" s="72"/>
      <c r="K8547" s="72"/>
    </row>
    <row r="8548" spans="9:11">
      <c r="I8548" s="72"/>
      <c r="J8548" s="72"/>
      <c r="K8548" s="72"/>
    </row>
    <row r="8549" spans="9:11">
      <c r="I8549" s="72"/>
      <c r="J8549" s="72"/>
      <c r="K8549" s="72"/>
    </row>
    <row r="8550" spans="9:11">
      <c r="I8550" s="72"/>
      <c r="J8550" s="72"/>
      <c r="K8550" s="72"/>
    </row>
    <row r="8551" spans="9:11">
      <c r="I8551" s="72"/>
      <c r="J8551" s="72"/>
      <c r="K8551" s="72"/>
    </row>
    <row r="8552" spans="9:11">
      <c r="I8552" s="72"/>
      <c r="J8552" s="72"/>
      <c r="K8552" s="72"/>
    </row>
    <row r="8553" spans="9:11">
      <c r="I8553" s="72"/>
      <c r="J8553" s="72"/>
      <c r="K8553" s="72"/>
    </row>
    <row r="8554" spans="9:11">
      <c r="I8554" s="72"/>
      <c r="J8554" s="72"/>
      <c r="K8554" s="72"/>
    </row>
    <row r="8555" spans="9:11">
      <c r="I8555" s="72"/>
      <c r="J8555" s="72"/>
      <c r="K8555" s="72"/>
    </row>
    <row r="8556" spans="9:11">
      <c r="I8556" s="72"/>
      <c r="J8556" s="72"/>
      <c r="K8556" s="72"/>
    </row>
    <row r="8557" spans="9:11">
      <c r="I8557" s="72"/>
      <c r="J8557" s="72"/>
      <c r="K8557" s="72"/>
    </row>
    <row r="8558" spans="9:11">
      <c r="I8558" s="72"/>
      <c r="J8558" s="72"/>
      <c r="K8558" s="72"/>
    </row>
    <row r="8559" spans="9:11">
      <c r="I8559" s="72"/>
      <c r="J8559" s="72"/>
      <c r="K8559" s="72"/>
    </row>
    <row r="8560" spans="9:11">
      <c r="I8560" s="72"/>
      <c r="J8560" s="72"/>
      <c r="K8560" s="72"/>
    </row>
    <row r="8561" spans="9:11">
      <c r="I8561" s="72"/>
      <c r="J8561" s="72"/>
      <c r="K8561" s="72"/>
    </row>
    <row r="8562" spans="9:11">
      <c r="I8562" s="72"/>
      <c r="J8562" s="72"/>
      <c r="K8562" s="72"/>
    </row>
    <row r="8563" spans="9:11">
      <c r="I8563" s="72"/>
      <c r="J8563" s="72"/>
      <c r="K8563" s="72"/>
    </row>
    <row r="8564" spans="9:11">
      <c r="I8564" s="72"/>
      <c r="J8564" s="72"/>
      <c r="K8564" s="72"/>
    </row>
    <row r="8565" spans="9:11">
      <c r="I8565" s="72"/>
      <c r="J8565" s="72"/>
      <c r="K8565" s="72"/>
    </row>
    <row r="8566" spans="9:11">
      <c r="I8566" s="72"/>
      <c r="J8566" s="72"/>
      <c r="K8566" s="72"/>
    </row>
    <row r="8567" spans="9:11">
      <c r="I8567" s="72"/>
      <c r="J8567" s="72"/>
      <c r="K8567" s="72"/>
    </row>
    <row r="8568" spans="9:11">
      <c r="I8568" s="72"/>
      <c r="J8568" s="72"/>
      <c r="K8568" s="72"/>
    </row>
    <row r="8569" spans="9:11">
      <c r="I8569" s="72"/>
      <c r="J8569" s="72"/>
      <c r="K8569" s="72"/>
    </row>
    <row r="8570" spans="9:11">
      <c r="I8570" s="72"/>
      <c r="J8570" s="72"/>
      <c r="K8570" s="72"/>
    </row>
    <row r="8571" spans="9:11">
      <c r="I8571" s="72"/>
      <c r="J8571" s="72"/>
      <c r="K8571" s="72"/>
    </row>
    <row r="8572" spans="9:11">
      <c r="I8572" s="72"/>
      <c r="J8572" s="72"/>
      <c r="K8572" s="72"/>
    </row>
    <row r="8573" spans="9:11">
      <c r="I8573" s="72"/>
      <c r="J8573" s="72"/>
      <c r="K8573" s="72"/>
    </row>
    <row r="8574" spans="9:11">
      <c r="I8574" s="72"/>
      <c r="J8574" s="72"/>
      <c r="K8574" s="72"/>
    </row>
    <row r="8575" spans="9:11">
      <c r="I8575" s="72"/>
      <c r="J8575" s="72"/>
      <c r="K8575" s="72"/>
    </row>
    <row r="8576" spans="9:11">
      <c r="I8576" s="72"/>
      <c r="J8576" s="72"/>
      <c r="K8576" s="72"/>
    </row>
    <row r="8577" spans="9:11">
      <c r="I8577" s="72"/>
      <c r="J8577" s="72"/>
      <c r="K8577" s="72"/>
    </row>
    <row r="8578" spans="9:11">
      <c r="I8578" s="72"/>
      <c r="J8578" s="72"/>
      <c r="K8578" s="72"/>
    </row>
    <row r="8579" spans="9:11">
      <c r="I8579" s="72"/>
      <c r="J8579" s="72"/>
      <c r="K8579" s="72"/>
    </row>
    <row r="8580" spans="9:11">
      <c r="I8580" s="72"/>
      <c r="J8580" s="72"/>
      <c r="K8580" s="72"/>
    </row>
    <row r="8581" spans="9:11">
      <c r="I8581" s="72"/>
      <c r="J8581" s="72"/>
      <c r="K8581" s="72"/>
    </row>
    <row r="8582" spans="9:11">
      <c r="I8582" s="72"/>
      <c r="J8582" s="72"/>
      <c r="K8582" s="72"/>
    </row>
    <row r="8583" spans="9:11">
      <c r="I8583" s="72"/>
      <c r="J8583" s="72"/>
      <c r="K8583" s="72"/>
    </row>
    <row r="8584" spans="9:11">
      <c r="I8584" s="72"/>
      <c r="J8584" s="72"/>
      <c r="K8584" s="72"/>
    </row>
    <row r="8585" spans="9:11">
      <c r="I8585" s="72"/>
      <c r="J8585" s="72"/>
      <c r="K8585" s="72"/>
    </row>
    <row r="8586" spans="9:11">
      <c r="I8586" s="72"/>
      <c r="J8586" s="72"/>
      <c r="K8586" s="72"/>
    </row>
    <row r="8587" spans="9:11">
      <c r="I8587" s="72"/>
      <c r="J8587" s="72"/>
      <c r="K8587" s="72"/>
    </row>
    <row r="8588" spans="9:11">
      <c r="I8588" s="72"/>
      <c r="J8588" s="72"/>
      <c r="K8588" s="72"/>
    </row>
    <row r="8589" spans="9:11">
      <c r="I8589" s="72"/>
      <c r="J8589" s="72"/>
      <c r="K8589" s="72"/>
    </row>
    <row r="8590" spans="9:11">
      <c r="I8590" s="72"/>
      <c r="J8590" s="72"/>
      <c r="K8590" s="72"/>
    </row>
    <row r="8591" spans="9:11">
      <c r="I8591" s="72"/>
      <c r="J8591" s="72"/>
      <c r="K8591" s="72"/>
    </row>
    <row r="8592" spans="9:11">
      <c r="I8592" s="72"/>
      <c r="J8592" s="72"/>
      <c r="K8592" s="72"/>
    </row>
    <row r="8593" spans="9:11">
      <c r="I8593" s="72"/>
      <c r="J8593" s="72"/>
      <c r="K8593" s="72"/>
    </row>
    <row r="8594" spans="9:11">
      <c r="I8594" s="72"/>
      <c r="J8594" s="72"/>
      <c r="K8594" s="72"/>
    </row>
    <row r="8595" spans="9:11">
      <c r="I8595" s="72"/>
      <c r="J8595" s="72"/>
      <c r="K8595" s="72"/>
    </row>
    <row r="8596" spans="9:11">
      <c r="I8596" s="72"/>
      <c r="J8596" s="72"/>
      <c r="K8596" s="72"/>
    </row>
    <row r="8597" spans="9:11">
      <c r="I8597" s="72"/>
      <c r="J8597" s="72"/>
      <c r="K8597" s="72"/>
    </row>
    <row r="8598" spans="9:11">
      <c r="I8598" s="72"/>
      <c r="J8598" s="72"/>
      <c r="K8598" s="72"/>
    </row>
    <row r="8599" spans="9:11">
      <c r="I8599" s="72"/>
      <c r="J8599" s="72"/>
      <c r="K8599" s="72"/>
    </row>
    <row r="8600" spans="9:11">
      <c r="I8600" s="72"/>
      <c r="J8600" s="72"/>
      <c r="K8600" s="72"/>
    </row>
    <row r="8601" spans="9:11">
      <c r="I8601" s="72"/>
      <c r="J8601" s="72"/>
      <c r="K8601" s="72"/>
    </row>
    <row r="8602" spans="9:11">
      <c r="I8602" s="72"/>
      <c r="J8602" s="72"/>
      <c r="K8602" s="72"/>
    </row>
    <row r="8603" spans="9:11">
      <c r="I8603" s="72"/>
      <c r="J8603" s="72"/>
      <c r="K8603" s="72"/>
    </row>
    <row r="8604" spans="9:11">
      <c r="I8604" s="72"/>
      <c r="J8604" s="72"/>
      <c r="K8604" s="72"/>
    </row>
    <row r="8605" spans="9:11">
      <c r="I8605" s="72"/>
      <c r="J8605" s="72"/>
      <c r="K8605" s="72"/>
    </row>
    <row r="8606" spans="9:11">
      <c r="I8606" s="72"/>
      <c r="J8606" s="72"/>
      <c r="K8606" s="72"/>
    </row>
    <row r="8607" spans="9:11">
      <c r="I8607" s="72"/>
      <c r="J8607" s="72"/>
      <c r="K8607" s="72"/>
    </row>
    <row r="8608" spans="9:11">
      <c r="I8608" s="72"/>
      <c r="J8608" s="72"/>
      <c r="K8608" s="72"/>
    </row>
    <row r="8609" spans="9:11">
      <c r="I8609" s="72"/>
      <c r="J8609" s="72"/>
      <c r="K8609" s="72"/>
    </row>
    <row r="8610" spans="9:11">
      <c r="I8610" s="72"/>
      <c r="J8610" s="72"/>
      <c r="K8610" s="72"/>
    </row>
    <row r="8611" spans="9:11">
      <c r="I8611" s="72"/>
      <c r="J8611" s="72"/>
      <c r="K8611" s="72"/>
    </row>
    <row r="8612" spans="9:11">
      <c r="I8612" s="72"/>
      <c r="J8612" s="72"/>
      <c r="K8612" s="72"/>
    </row>
    <row r="8613" spans="9:11">
      <c r="I8613" s="72"/>
      <c r="J8613" s="72"/>
      <c r="K8613" s="72"/>
    </row>
    <row r="8614" spans="9:11">
      <c r="I8614" s="72"/>
      <c r="J8614" s="72"/>
      <c r="K8614" s="72"/>
    </row>
    <row r="8615" spans="9:11">
      <c r="I8615" s="72"/>
      <c r="J8615" s="72"/>
      <c r="K8615" s="72"/>
    </row>
    <row r="8616" spans="9:11">
      <c r="I8616" s="72"/>
      <c r="J8616" s="72"/>
      <c r="K8616" s="72"/>
    </row>
    <row r="8617" spans="9:11">
      <c r="I8617" s="72"/>
      <c r="J8617" s="72"/>
      <c r="K8617" s="72"/>
    </row>
    <row r="8618" spans="9:11">
      <c r="I8618" s="72"/>
      <c r="J8618" s="72"/>
      <c r="K8618" s="72"/>
    </row>
    <row r="8619" spans="9:11">
      <c r="I8619" s="72"/>
      <c r="J8619" s="72"/>
      <c r="K8619" s="72"/>
    </row>
    <row r="8620" spans="9:11">
      <c r="I8620" s="72"/>
      <c r="J8620" s="72"/>
      <c r="K8620" s="72"/>
    </row>
    <row r="8621" spans="9:11">
      <c r="I8621" s="72"/>
      <c r="J8621" s="72"/>
      <c r="K8621" s="72"/>
    </row>
    <row r="8622" spans="9:11">
      <c r="I8622" s="72"/>
      <c r="J8622" s="72"/>
      <c r="K8622" s="72"/>
    </row>
    <row r="8623" spans="9:11">
      <c r="I8623" s="72"/>
      <c r="J8623" s="72"/>
      <c r="K8623" s="72"/>
    </row>
    <row r="8624" spans="9:11">
      <c r="I8624" s="72"/>
      <c r="J8624" s="72"/>
      <c r="K8624" s="72"/>
    </row>
    <row r="8625" spans="9:11">
      <c r="I8625" s="72"/>
      <c r="J8625" s="72"/>
      <c r="K8625" s="72"/>
    </row>
    <row r="8626" spans="9:11">
      <c r="I8626" s="72"/>
      <c r="J8626" s="72"/>
      <c r="K8626" s="72"/>
    </row>
    <row r="8627" spans="9:11">
      <c r="I8627" s="72"/>
      <c r="J8627" s="72"/>
      <c r="K8627" s="72"/>
    </row>
    <row r="8628" spans="9:11">
      <c r="I8628" s="72"/>
      <c r="J8628" s="72"/>
      <c r="K8628" s="72"/>
    </row>
    <row r="8629" spans="9:11">
      <c r="I8629" s="72"/>
      <c r="J8629" s="72"/>
      <c r="K8629" s="72"/>
    </row>
    <row r="8630" spans="9:11">
      <c r="I8630" s="72"/>
      <c r="J8630" s="72"/>
      <c r="K8630" s="72"/>
    </row>
    <row r="8631" spans="9:11">
      <c r="I8631" s="72"/>
      <c r="J8631" s="72"/>
      <c r="K8631" s="72"/>
    </row>
    <row r="8632" spans="9:11">
      <c r="I8632" s="72"/>
      <c r="J8632" s="72"/>
      <c r="K8632" s="72"/>
    </row>
    <row r="8633" spans="9:11">
      <c r="I8633" s="72"/>
      <c r="J8633" s="72"/>
      <c r="K8633" s="72"/>
    </row>
    <row r="8634" spans="9:11">
      <c r="I8634" s="72"/>
      <c r="J8634" s="72"/>
      <c r="K8634" s="72"/>
    </row>
    <row r="8635" spans="9:11">
      <c r="I8635" s="72"/>
      <c r="J8635" s="72"/>
      <c r="K8635" s="72"/>
    </row>
    <row r="8636" spans="9:11">
      <c r="I8636" s="72"/>
      <c r="J8636" s="72"/>
      <c r="K8636" s="72"/>
    </row>
    <row r="8637" spans="9:11">
      <c r="I8637" s="72"/>
      <c r="J8637" s="72"/>
      <c r="K8637" s="72"/>
    </row>
    <row r="8638" spans="9:11">
      <c r="I8638" s="72"/>
      <c r="J8638" s="72"/>
      <c r="K8638" s="72"/>
    </row>
    <row r="8639" spans="9:11">
      <c r="I8639" s="72"/>
      <c r="J8639" s="72"/>
      <c r="K8639" s="72"/>
    </row>
    <row r="8640" spans="9:11">
      <c r="I8640" s="72"/>
      <c r="J8640" s="72"/>
      <c r="K8640" s="72"/>
    </row>
    <row r="8641" spans="9:11">
      <c r="I8641" s="72"/>
      <c r="J8641" s="72"/>
      <c r="K8641" s="72"/>
    </row>
    <row r="8642" spans="9:11">
      <c r="I8642" s="72"/>
      <c r="J8642" s="72"/>
      <c r="K8642" s="72"/>
    </row>
    <row r="8643" spans="9:11">
      <c r="I8643" s="72"/>
      <c r="J8643" s="72"/>
      <c r="K8643" s="72"/>
    </row>
    <row r="8644" spans="9:11">
      <c r="I8644" s="72"/>
      <c r="J8644" s="72"/>
      <c r="K8644" s="72"/>
    </row>
    <row r="8645" spans="9:11">
      <c r="I8645" s="72"/>
      <c r="J8645" s="72"/>
      <c r="K8645" s="72"/>
    </row>
    <row r="8646" spans="9:11">
      <c r="I8646" s="72"/>
      <c r="J8646" s="72"/>
      <c r="K8646" s="72"/>
    </row>
    <row r="8647" spans="9:11">
      <c r="I8647" s="72"/>
      <c r="J8647" s="72"/>
      <c r="K8647" s="72"/>
    </row>
    <row r="8648" spans="9:11">
      <c r="I8648" s="72"/>
      <c r="J8648" s="72"/>
      <c r="K8648" s="72"/>
    </row>
    <row r="8649" spans="9:11">
      <c r="I8649" s="72"/>
      <c r="J8649" s="72"/>
      <c r="K8649" s="72"/>
    </row>
    <row r="8650" spans="9:11">
      <c r="I8650" s="72"/>
      <c r="J8650" s="72"/>
      <c r="K8650" s="72"/>
    </row>
    <row r="8651" spans="9:11">
      <c r="I8651" s="72"/>
      <c r="J8651" s="72"/>
      <c r="K8651" s="72"/>
    </row>
    <row r="8652" spans="9:11">
      <c r="I8652" s="72"/>
      <c r="J8652" s="72"/>
      <c r="K8652" s="72"/>
    </row>
    <row r="8653" spans="9:11">
      <c r="I8653" s="72"/>
      <c r="J8653" s="72"/>
      <c r="K8653" s="72"/>
    </row>
    <row r="8654" spans="9:11">
      <c r="I8654" s="72"/>
      <c r="J8654" s="72"/>
      <c r="K8654" s="72"/>
    </row>
    <row r="8655" spans="9:11">
      <c r="I8655" s="72"/>
      <c r="J8655" s="72"/>
      <c r="K8655" s="72"/>
    </row>
    <row r="8656" spans="9:11">
      <c r="I8656" s="72"/>
      <c r="J8656" s="72"/>
      <c r="K8656" s="72"/>
    </row>
    <row r="8657" spans="9:11">
      <c r="I8657" s="72"/>
      <c r="J8657" s="72"/>
      <c r="K8657" s="72"/>
    </row>
    <row r="8658" spans="9:11">
      <c r="I8658" s="72"/>
      <c r="J8658" s="72"/>
      <c r="K8658" s="72"/>
    </row>
    <row r="8659" spans="9:11">
      <c r="I8659" s="72"/>
      <c r="J8659" s="72"/>
      <c r="K8659" s="72"/>
    </row>
    <row r="8660" spans="9:11">
      <c r="I8660" s="72"/>
      <c r="J8660" s="72"/>
      <c r="K8660" s="72"/>
    </row>
    <row r="8661" spans="9:11">
      <c r="I8661" s="72"/>
      <c r="J8661" s="72"/>
      <c r="K8661" s="72"/>
    </row>
    <row r="8662" spans="9:11">
      <c r="I8662" s="72"/>
      <c r="J8662" s="72"/>
      <c r="K8662" s="72"/>
    </row>
    <row r="8663" spans="9:11">
      <c r="I8663" s="72"/>
      <c r="J8663" s="72"/>
      <c r="K8663" s="72"/>
    </row>
    <row r="8664" spans="9:11">
      <c r="I8664" s="72"/>
      <c r="J8664" s="72"/>
      <c r="K8664" s="72"/>
    </row>
    <row r="8665" spans="9:11">
      <c r="I8665" s="72"/>
      <c r="J8665" s="72"/>
      <c r="K8665" s="72"/>
    </row>
    <row r="8666" spans="9:11">
      <c r="I8666" s="72"/>
      <c r="J8666" s="72"/>
      <c r="K8666" s="72"/>
    </row>
    <row r="8667" spans="9:11">
      <c r="I8667" s="72"/>
      <c r="J8667" s="72"/>
      <c r="K8667" s="72"/>
    </row>
    <row r="8668" spans="9:11">
      <c r="I8668" s="72"/>
      <c r="J8668" s="72"/>
      <c r="K8668" s="72"/>
    </row>
    <row r="8669" spans="9:11">
      <c r="I8669" s="72"/>
      <c r="J8669" s="72"/>
      <c r="K8669" s="72"/>
    </row>
    <row r="8670" spans="9:11">
      <c r="I8670" s="72"/>
      <c r="J8670" s="72"/>
      <c r="K8670" s="72"/>
    </row>
    <row r="8671" spans="9:11">
      <c r="I8671" s="72"/>
      <c r="J8671" s="72"/>
      <c r="K8671" s="72"/>
    </row>
    <row r="8672" spans="9:11">
      <c r="I8672" s="72"/>
      <c r="J8672" s="72"/>
      <c r="K8672" s="72"/>
    </row>
    <row r="8673" spans="9:11">
      <c r="I8673" s="72"/>
      <c r="J8673" s="72"/>
      <c r="K8673" s="72"/>
    </row>
    <row r="8674" spans="9:11">
      <c r="I8674" s="72"/>
      <c r="J8674" s="72"/>
      <c r="K8674" s="72"/>
    </row>
    <row r="8675" spans="9:11">
      <c r="I8675" s="72"/>
      <c r="J8675" s="72"/>
      <c r="K8675" s="72"/>
    </row>
    <row r="8676" spans="9:11">
      <c r="I8676" s="72"/>
      <c r="J8676" s="72"/>
      <c r="K8676" s="72"/>
    </row>
    <row r="8677" spans="9:11">
      <c r="I8677" s="72"/>
      <c r="J8677" s="72"/>
      <c r="K8677" s="72"/>
    </row>
    <row r="8678" spans="9:11">
      <c r="I8678" s="72"/>
      <c r="J8678" s="72"/>
      <c r="K8678" s="72"/>
    </row>
    <row r="8679" spans="9:11">
      <c r="I8679" s="72"/>
      <c r="J8679" s="72"/>
      <c r="K8679" s="72"/>
    </row>
    <row r="8680" spans="9:11">
      <c r="I8680" s="72"/>
      <c r="J8680" s="72"/>
      <c r="K8680" s="72"/>
    </row>
    <row r="8681" spans="9:11">
      <c r="I8681" s="72"/>
      <c r="J8681" s="72"/>
      <c r="K8681" s="72"/>
    </row>
    <row r="8682" spans="9:11">
      <c r="I8682" s="72"/>
      <c r="J8682" s="72"/>
      <c r="K8682" s="72"/>
    </row>
    <row r="8683" spans="9:11">
      <c r="I8683" s="72"/>
      <c r="J8683" s="72"/>
      <c r="K8683" s="72"/>
    </row>
    <row r="8684" spans="9:11">
      <c r="I8684" s="72"/>
      <c r="J8684" s="72"/>
      <c r="K8684" s="72"/>
    </row>
    <row r="8685" spans="9:11">
      <c r="I8685" s="72"/>
      <c r="J8685" s="72"/>
      <c r="K8685" s="72"/>
    </row>
    <row r="8686" spans="9:11">
      <c r="I8686" s="72"/>
      <c r="J8686" s="72"/>
      <c r="K8686" s="72"/>
    </row>
    <row r="8687" spans="9:11">
      <c r="I8687" s="72"/>
      <c r="J8687" s="72"/>
      <c r="K8687" s="72"/>
    </row>
    <row r="8688" spans="9:11">
      <c r="I8688" s="72"/>
      <c r="J8688" s="72"/>
      <c r="K8688" s="72"/>
    </row>
    <row r="8689" spans="9:11">
      <c r="I8689" s="72"/>
      <c r="J8689" s="72"/>
      <c r="K8689" s="72"/>
    </row>
    <row r="8690" spans="9:11">
      <c r="I8690" s="72"/>
      <c r="J8690" s="72"/>
      <c r="K8690" s="72"/>
    </row>
    <row r="8691" spans="9:11">
      <c r="I8691" s="72"/>
      <c r="J8691" s="72"/>
      <c r="K8691" s="72"/>
    </row>
    <row r="8692" spans="9:11">
      <c r="I8692" s="72"/>
      <c r="J8692" s="72"/>
      <c r="K8692" s="72"/>
    </row>
    <row r="8693" spans="9:11">
      <c r="I8693" s="72"/>
      <c r="J8693" s="72"/>
      <c r="K8693" s="72"/>
    </row>
    <row r="8694" spans="9:11">
      <c r="I8694" s="72"/>
      <c r="J8694" s="72"/>
      <c r="K8694" s="72"/>
    </row>
    <row r="8695" spans="9:11">
      <c r="I8695" s="72"/>
      <c r="J8695" s="72"/>
      <c r="K8695" s="72"/>
    </row>
    <row r="8696" spans="9:11">
      <c r="I8696" s="72"/>
      <c r="J8696" s="72"/>
      <c r="K8696" s="72"/>
    </row>
    <row r="8697" spans="9:11">
      <c r="I8697" s="72"/>
      <c r="J8697" s="72"/>
      <c r="K8697" s="72"/>
    </row>
    <row r="8698" spans="9:11">
      <c r="I8698" s="72"/>
      <c r="J8698" s="72"/>
      <c r="K8698" s="72"/>
    </row>
    <row r="8699" spans="9:11">
      <c r="I8699" s="72"/>
      <c r="J8699" s="72"/>
      <c r="K8699" s="72"/>
    </row>
    <row r="8700" spans="9:11">
      <c r="I8700" s="72"/>
      <c r="J8700" s="72"/>
      <c r="K8700" s="72"/>
    </row>
    <row r="8701" spans="9:11">
      <c r="I8701" s="72"/>
      <c r="J8701" s="72"/>
      <c r="K8701" s="72"/>
    </row>
    <row r="8702" spans="9:11">
      <c r="I8702" s="72"/>
      <c r="J8702" s="72"/>
      <c r="K8702" s="72"/>
    </row>
    <row r="8703" spans="9:11">
      <c r="I8703" s="72"/>
      <c r="J8703" s="72"/>
      <c r="K8703" s="72"/>
    </row>
    <row r="8704" spans="9:11">
      <c r="I8704" s="72"/>
      <c r="J8704" s="72"/>
      <c r="K8704" s="72"/>
    </row>
    <row r="8705" spans="9:11">
      <c r="I8705" s="72"/>
      <c r="J8705" s="72"/>
      <c r="K8705" s="72"/>
    </row>
    <row r="8706" spans="9:11">
      <c r="I8706" s="72"/>
      <c r="J8706" s="72"/>
      <c r="K8706" s="72"/>
    </row>
    <row r="8707" spans="9:11">
      <c r="I8707" s="72"/>
      <c r="J8707" s="72"/>
      <c r="K8707" s="72"/>
    </row>
    <row r="8708" spans="9:11">
      <c r="I8708" s="72"/>
      <c r="J8708" s="72"/>
      <c r="K8708" s="72"/>
    </row>
    <row r="8709" spans="9:11">
      <c r="I8709" s="72"/>
      <c r="J8709" s="72"/>
      <c r="K8709" s="72"/>
    </row>
    <row r="8710" spans="9:11">
      <c r="I8710" s="72"/>
      <c r="J8710" s="72"/>
      <c r="K8710" s="72"/>
    </row>
    <row r="8711" spans="9:11">
      <c r="I8711" s="72"/>
      <c r="J8711" s="72"/>
      <c r="K8711" s="72"/>
    </row>
    <row r="8712" spans="9:11">
      <c r="I8712" s="72"/>
      <c r="J8712" s="72"/>
      <c r="K8712" s="72"/>
    </row>
    <row r="8713" spans="9:11">
      <c r="I8713" s="72"/>
      <c r="J8713" s="72"/>
      <c r="K8713" s="72"/>
    </row>
    <row r="8714" spans="9:11">
      <c r="I8714" s="72"/>
      <c r="J8714" s="72"/>
      <c r="K8714" s="72"/>
    </row>
    <row r="8715" spans="9:11">
      <c r="I8715" s="72"/>
      <c r="J8715" s="72"/>
      <c r="K8715" s="72"/>
    </row>
    <row r="8716" spans="9:11">
      <c r="I8716" s="72"/>
      <c r="J8716" s="72"/>
      <c r="K8716" s="72"/>
    </row>
    <row r="8717" spans="9:11">
      <c r="I8717" s="72"/>
      <c r="J8717" s="72"/>
      <c r="K8717" s="72"/>
    </row>
    <row r="8718" spans="9:11">
      <c r="I8718" s="72"/>
      <c r="J8718" s="72"/>
      <c r="K8718" s="72"/>
    </row>
    <row r="8719" spans="9:11">
      <c r="I8719" s="72"/>
      <c r="J8719" s="72"/>
      <c r="K8719" s="72"/>
    </row>
    <row r="8720" spans="9:11">
      <c r="I8720" s="72"/>
      <c r="J8720" s="72"/>
      <c r="K8720" s="72"/>
    </row>
    <row r="8721" spans="9:11">
      <c r="I8721" s="72"/>
      <c r="J8721" s="72"/>
      <c r="K8721" s="72"/>
    </row>
    <row r="8722" spans="9:11">
      <c r="I8722" s="72"/>
      <c r="J8722" s="72"/>
      <c r="K8722" s="72"/>
    </row>
    <row r="8723" spans="9:11">
      <c r="I8723" s="72"/>
      <c r="J8723" s="72"/>
      <c r="K8723" s="72"/>
    </row>
    <row r="8724" spans="9:11">
      <c r="I8724" s="72"/>
      <c r="J8724" s="72"/>
      <c r="K8724" s="72"/>
    </row>
    <row r="8725" spans="9:11">
      <c r="I8725" s="72"/>
      <c r="J8725" s="72"/>
      <c r="K8725" s="72"/>
    </row>
    <row r="8726" spans="9:11">
      <c r="I8726" s="72"/>
      <c r="J8726" s="72"/>
      <c r="K8726" s="72"/>
    </row>
    <row r="8727" spans="9:11">
      <c r="I8727" s="72"/>
      <c r="J8727" s="72"/>
      <c r="K8727" s="72"/>
    </row>
    <row r="8728" spans="9:11">
      <c r="I8728" s="72"/>
      <c r="J8728" s="72"/>
      <c r="K8728" s="72"/>
    </row>
    <row r="8729" spans="9:11">
      <c r="I8729" s="72"/>
      <c r="J8729" s="72"/>
      <c r="K8729" s="72"/>
    </row>
    <row r="8730" spans="9:11">
      <c r="I8730" s="72"/>
      <c r="J8730" s="72"/>
      <c r="K8730" s="72"/>
    </row>
    <row r="8731" spans="9:11">
      <c r="I8731" s="72"/>
      <c r="J8731" s="72"/>
      <c r="K8731" s="72"/>
    </row>
    <row r="8732" spans="9:11">
      <c r="I8732" s="72"/>
      <c r="J8732" s="72"/>
      <c r="K8732" s="72"/>
    </row>
    <row r="8733" spans="9:11">
      <c r="I8733" s="72"/>
      <c r="J8733" s="72"/>
      <c r="K8733" s="72"/>
    </row>
    <row r="8734" spans="9:11">
      <c r="I8734" s="72"/>
      <c r="J8734" s="72"/>
      <c r="K8734" s="72"/>
    </row>
    <row r="8735" spans="9:11">
      <c r="I8735" s="72"/>
      <c r="J8735" s="72"/>
      <c r="K8735" s="72"/>
    </row>
    <row r="8736" spans="9:11">
      <c r="I8736" s="72"/>
      <c r="J8736" s="72"/>
      <c r="K8736" s="72"/>
    </row>
    <row r="8737" spans="9:11">
      <c r="I8737" s="72"/>
      <c r="J8737" s="72"/>
      <c r="K8737" s="72"/>
    </row>
    <row r="8738" spans="9:11">
      <c r="I8738" s="72"/>
      <c r="J8738" s="72"/>
      <c r="K8738" s="72"/>
    </row>
    <row r="8739" spans="9:11">
      <c r="I8739" s="72"/>
      <c r="J8739" s="72"/>
      <c r="K8739" s="72"/>
    </row>
    <row r="8740" spans="9:11">
      <c r="I8740" s="72"/>
      <c r="J8740" s="72"/>
      <c r="K8740" s="72"/>
    </row>
    <row r="8741" spans="9:11">
      <c r="I8741" s="72"/>
      <c r="J8741" s="72"/>
      <c r="K8741" s="72"/>
    </row>
    <row r="8742" spans="9:11">
      <c r="I8742" s="72"/>
      <c r="J8742" s="72"/>
      <c r="K8742" s="72"/>
    </row>
    <row r="8743" spans="9:11">
      <c r="I8743" s="72"/>
      <c r="J8743" s="72"/>
      <c r="K8743" s="72"/>
    </row>
    <row r="8744" spans="9:11">
      <c r="I8744" s="72"/>
      <c r="J8744" s="72"/>
      <c r="K8744" s="72"/>
    </row>
    <row r="8745" spans="9:11">
      <c r="I8745" s="72"/>
      <c r="J8745" s="72"/>
      <c r="K8745" s="72"/>
    </row>
    <row r="8746" spans="9:11">
      <c r="I8746" s="72"/>
      <c r="J8746" s="72"/>
      <c r="K8746" s="72"/>
    </row>
    <row r="8747" spans="9:11">
      <c r="I8747" s="72"/>
      <c r="J8747" s="72"/>
      <c r="K8747" s="72"/>
    </row>
    <row r="8748" spans="9:11">
      <c r="I8748" s="72"/>
      <c r="J8748" s="72"/>
      <c r="K8748" s="72"/>
    </row>
    <row r="8749" spans="9:11">
      <c r="I8749" s="72"/>
      <c r="J8749" s="72"/>
      <c r="K8749" s="72"/>
    </row>
    <row r="8750" spans="9:11">
      <c r="I8750" s="72"/>
      <c r="J8750" s="72"/>
      <c r="K8750" s="72"/>
    </row>
    <row r="8751" spans="9:11">
      <c r="I8751" s="72"/>
      <c r="J8751" s="72"/>
      <c r="K8751" s="72"/>
    </row>
    <row r="8752" spans="9:11">
      <c r="I8752" s="72"/>
      <c r="J8752" s="72"/>
      <c r="K8752" s="72"/>
    </row>
    <row r="8753" spans="9:11">
      <c r="I8753" s="72"/>
      <c r="J8753" s="72"/>
      <c r="K8753" s="72"/>
    </row>
    <row r="8754" spans="9:11">
      <c r="I8754" s="72"/>
      <c r="J8754" s="72"/>
      <c r="K8754" s="72"/>
    </row>
    <row r="8755" spans="9:11">
      <c r="I8755" s="72"/>
      <c r="J8755" s="72"/>
      <c r="K8755" s="72"/>
    </row>
    <row r="8756" spans="9:11">
      <c r="I8756" s="72"/>
      <c r="J8756" s="72"/>
      <c r="K8756" s="72"/>
    </row>
    <row r="8757" spans="9:11">
      <c r="I8757" s="72"/>
      <c r="J8757" s="72"/>
      <c r="K8757" s="72"/>
    </row>
    <row r="8758" spans="9:11">
      <c r="I8758" s="72"/>
      <c r="J8758" s="72"/>
      <c r="K8758" s="72"/>
    </row>
    <row r="8759" spans="9:11">
      <c r="I8759" s="72"/>
      <c r="J8759" s="72"/>
      <c r="K8759" s="72"/>
    </row>
    <row r="8760" spans="9:11">
      <c r="I8760" s="72"/>
      <c r="J8760" s="72"/>
      <c r="K8760" s="72"/>
    </row>
    <row r="8761" spans="9:11">
      <c r="I8761" s="72"/>
      <c r="J8761" s="72"/>
      <c r="K8761" s="72"/>
    </row>
    <row r="8762" spans="9:11">
      <c r="I8762" s="72"/>
      <c r="J8762" s="72"/>
      <c r="K8762" s="72"/>
    </row>
    <row r="8763" spans="9:11">
      <c r="I8763" s="72"/>
      <c r="J8763" s="72"/>
      <c r="K8763" s="72"/>
    </row>
    <row r="8764" spans="9:11">
      <c r="I8764" s="72"/>
      <c r="J8764" s="72"/>
      <c r="K8764" s="72"/>
    </row>
    <row r="8765" spans="9:11">
      <c r="I8765" s="72"/>
      <c r="J8765" s="72"/>
      <c r="K8765" s="72"/>
    </row>
    <row r="8766" spans="9:11">
      <c r="I8766" s="72"/>
      <c r="J8766" s="72"/>
      <c r="K8766" s="72"/>
    </row>
    <row r="8767" spans="9:11">
      <c r="I8767" s="72"/>
      <c r="J8767" s="72"/>
      <c r="K8767" s="72"/>
    </row>
    <row r="8768" spans="9:11">
      <c r="I8768" s="72"/>
      <c r="J8768" s="72"/>
      <c r="K8768" s="72"/>
    </row>
    <row r="8769" spans="9:11">
      <c r="I8769" s="72"/>
      <c r="J8769" s="72"/>
      <c r="K8769" s="72"/>
    </row>
    <row r="8770" spans="9:11">
      <c r="I8770" s="72"/>
      <c r="J8770" s="72"/>
      <c r="K8770" s="72"/>
    </row>
    <row r="8771" spans="9:11">
      <c r="I8771" s="72"/>
      <c r="J8771" s="72"/>
      <c r="K8771" s="72"/>
    </row>
    <row r="8772" spans="9:11">
      <c r="I8772" s="72"/>
      <c r="J8772" s="72"/>
      <c r="K8772" s="72"/>
    </row>
    <row r="8773" spans="9:11">
      <c r="I8773" s="72"/>
      <c r="J8773" s="72"/>
      <c r="K8773" s="72"/>
    </row>
    <row r="8774" spans="9:11">
      <c r="I8774" s="72"/>
      <c r="J8774" s="72"/>
      <c r="K8774" s="72"/>
    </row>
    <row r="8775" spans="9:11">
      <c r="I8775" s="72"/>
      <c r="J8775" s="72"/>
      <c r="K8775" s="72"/>
    </row>
    <row r="8776" spans="9:11">
      <c r="I8776" s="72"/>
      <c r="J8776" s="72"/>
      <c r="K8776" s="72"/>
    </row>
    <row r="8777" spans="9:11">
      <c r="I8777" s="72"/>
      <c r="J8777" s="72"/>
      <c r="K8777" s="72"/>
    </row>
    <row r="8778" spans="9:11">
      <c r="I8778" s="72"/>
      <c r="J8778" s="72"/>
      <c r="K8778" s="72"/>
    </row>
    <row r="8779" spans="9:11">
      <c r="I8779" s="72"/>
      <c r="J8779" s="72"/>
      <c r="K8779" s="72"/>
    </row>
    <row r="8780" spans="9:11">
      <c r="I8780" s="72"/>
      <c r="J8780" s="72"/>
      <c r="K8780" s="72"/>
    </row>
    <row r="8781" spans="9:11">
      <c r="I8781" s="72"/>
      <c r="J8781" s="72"/>
      <c r="K8781" s="72"/>
    </row>
    <row r="8782" spans="9:11">
      <c r="I8782" s="72"/>
      <c r="J8782" s="72"/>
      <c r="K8782" s="72"/>
    </row>
    <row r="8783" spans="9:11">
      <c r="I8783" s="72"/>
      <c r="J8783" s="72"/>
      <c r="K8783" s="72"/>
    </row>
    <row r="8784" spans="9:11">
      <c r="I8784" s="72"/>
      <c r="J8784" s="72"/>
      <c r="K8784" s="72"/>
    </row>
    <row r="8785" spans="9:11">
      <c r="I8785" s="72"/>
      <c r="J8785" s="72"/>
      <c r="K8785" s="72"/>
    </row>
    <row r="8786" spans="9:11">
      <c r="I8786" s="72"/>
      <c r="J8786" s="72"/>
      <c r="K8786" s="72"/>
    </row>
    <row r="8787" spans="9:11">
      <c r="I8787" s="72"/>
      <c r="J8787" s="72"/>
      <c r="K8787" s="72"/>
    </row>
    <row r="8788" spans="9:11">
      <c r="I8788" s="72"/>
      <c r="J8788" s="72"/>
      <c r="K8788" s="72"/>
    </row>
    <row r="8789" spans="9:11">
      <c r="I8789" s="72"/>
      <c r="J8789" s="72"/>
      <c r="K8789" s="72"/>
    </row>
    <row r="8790" spans="9:11">
      <c r="I8790" s="72"/>
      <c r="J8790" s="72"/>
      <c r="K8790" s="72"/>
    </row>
    <row r="8791" spans="9:11">
      <c r="I8791" s="72"/>
      <c r="J8791" s="72"/>
      <c r="K8791" s="72"/>
    </row>
    <row r="8792" spans="9:11">
      <c r="I8792" s="72"/>
      <c r="J8792" s="72"/>
      <c r="K8792" s="72"/>
    </row>
    <row r="8793" spans="9:11">
      <c r="I8793" s="72"/>
      <c r="J8793" s="72"/>
      <c r="K8793" s="72"/>
    </row>
    <row r="8794" spans="9:11">
      <c r="I8794" s="72"/>
      <c r="J8794" s="72"/>
      <c r="K8794" s="72"/>
    </row>
    <row r="8795" spans="9:11">
      <c r="I8795" s="72"/>
      <c r="J8795" s="72"/>
      <c r="K8795" s="72"/>
    </row>
    <row r="8796" spans="9:11">
      <c r="I8796" s="72"/>
      <c r="J8796" s="72"/>
      <c r="K8796" s="72"/>
    </row>
    <row r="8797" spans="9:11">
      <c r="I8797" s="72"/>
      <c r="J8797" s="72"/>
      <c r="K8797" s="72"/>
    </row>
    <row r="8798" spans="9:11">
      <c r="I8798" s="72"/>
      <c r="J8798" s="72"/>
      <c r="K8798" s="72"/>
    </row>
    <row r="8799" spans="9:11">
      <c r="I8799" s="72"/>
      <c r="J8799" s="72"/>
      <c r="K8799" s="72"/>
    </row>
    <row r="8800" spans="9:11">
      <c r="I8800" s="72"/>
      <c r="J8800" s="72"/>
      <c r="K8800" s="72"/>
    </row>
    <row r="8801" spans="9:11">
      <c r="I8801" s="72"/>
      <c r="J8801" s="72"/>
      <c r="K8801" s="72"/>
    </row>
    <row r="8802" spans="9:11">
      <c r="I8802" s="72"/>
      <c r="J8802" s="72"/>
      <c r="K8802" s="72"/>
    </row>
    <row r="8803" spans="9:11">
      <c r="I8803" s="72"/>
      <c r="J8803" s="72"/>
      <c r="K8803" s="72"/>
    </row>
    <row r="8804" spans="9:11">
      <c r="I8804" s="72"/>
      <c r="J8804" s="72"/>
      <c r="K8804" s="72"/>
    </row>
    <row r="8805" spans="9:11">
      <c r="I8805" s="72"/>
      <c r="J8805" s="72"/>
      <c r="K8805" s="72"/>
    </row>
    <row r="8806" spans="9:11">
      <c r="I8806" s="72"/>
      <c r="J8806" s="72"/>
      <c r="K8806" s="72"/>
    </row>
    <row r="8807" spans="9:11">
      <c r="I8807" s="72"/>
      <c r="J8807" s="72"/>
      <c r="K8807" s="72"/>
    </row>
    <row r="8808" spans="9:11">
      <c r="I8808" s="72"/>
      <c r="J8808" s="72"/>
      <c r="K8808" s="72"/>
    </row>
    <row r="8809" spans="9:11">
      <c r="I8809" s="72"/>
      <c r="J8809" s="72"/>
      <c r="K8809" s="72"/>
    </row>
    <row r="8810" spans="9:11">
      <c r="I8810" s="72"/>
      <c r="J8810" s="72"/>
      <c r="K8810" s="72"/>
    </row>
    <row r="8811" spans="9:11">
      <c r="I8811" s="72"/>
      <c r="J8811" s="72"/>
      <c r="K8811" s="72"/>
    </row>
    <row r="8812" spans="9:11">
      <c r="I8812" s="72"/>
      <c r="J8812" s="72"/>
      <c r="K8812" s="72"/>
    </row>
    <row r="8813" spans="9:11">
      <c r="I8813" s="72"/>
      <c r="J8813" s="72"/>
      <c r="K8813" s="72"/>
    </row>
    <row r="8814" spans="9:11">
      <c r="I8814" s="72"/>
      <c r="J8814" s="72"/>
      <c r="K8814" s="72"/>
    </row>
    <row r="8815" spans="9:11">
      <c r="I8815" s="72"/>
      <c r="J8815" s="72"/>
      <c r="K8815" s="72"/>
    </row>
    <row r="8816" spans="9:11">
      <c r="I8816" s="72"/>
      <c r="J8816" s="72"/>
      <c r="K8816" s="72"/>
    </row>
    <row r="8817" spans="9:11">
      <c r="I8817" s="72"/>
      <c r="J8817" s="72"/>
      <c r="K8817" s="72"/>
    </row>
    <row r="8818" spans="9:11">
      <c r="I8818" s="72"/>
      <c r="J8818" s="72"/>
      <c r="K8818" s="72"/>
    </row>
    <row r="8819" spans="9:11">
      <c r="I8819" s="72"/>
      <c r="J8819" s="72"/>
      <c r="K8819" s="72"/>
    </row>
    <row r="8820" spans="9:11">
      <c r="I8820" s="72"/>
      <c r="J8820" s="72"/>
      <c r="K8820" s="72"/>
    </row>
    <row r="8821" spans="9:11">
      <c r="I8821" s="72"/>
      <c r="J8821" s="72"/>
      <c r="K8821" s="72"/>
    </row>
    <row r="8822" spans="9:11">
      <c r="I8822" s="72"/>
      <c r="J8822" s="72"/>
      <c r="K8822" s="72"/>
    </row>
    <row r="8823" spans="9:11">
      <c r="I8823" s="72"/>
      <c r="J8823" s="72"/>
      <c r="K8823" s="72"/>
    </row>
    <row r="8824" spans="9:11">
      <c r="I8824" s="72"/>
      <c r="J8824" s="72"/>
      <c r="K8824" s="72"/>
    </row>
    <row r="8825" spans="9:11">
      <c r="I8825" s="72"/>
      <c r="J8825" s="72"/>
      <c r="K8825" s="72"/>
    </row>
    <row r="8826" spans="9:11">
      <c r="I8826" s="72"/>
      <c r="J8826" s="72"/>
      <c r="K8826" s="72"/>
    </row>
    <row r="8827" spans="9:11">
      <c r="I8827" s="72"/>
      <c r="J8827" s="72"/>
      <c r="K8827" s="72"/>
    </row>
    <row r="8828" spans="9:11">
      <c r="I8828" s="72"/>
      <c r="J8828" s="72"/>
      <c r="K8828" s="72"/>
    </row>
    <row r="8829" spans="9:11">
      <c r="I8829" s="72"/>
      <c r="J8829" s="72"/>
      <c r="K8829" s="72"/>
    </row>
    <row r="8830" spans="9:11">
      <c r="I8830" s="72"/>
      <c r="J8830" s="72"/>
      <c r="K8830" s="72"/>
    </row>
    <row r="8831" spans="9:11">
      <c r="I8831" s="72"/>
      <c r="J8831" s="72"/>
      <c r="K8831" s="72"/>
    </row>
    <row r="8832" spans="9:11">
      <c r="I8832" s="72"/>
      <c r="J8832" s="72"/>
      <c r="K8832" s="72"/>
    </row>
    <row r="8833" spans="9:11">
      <c r="I8833" s="72"/>
      <c r="J8833" s="72"/>
      <c r="K8833" s="72"/>
    </row>
    <row r="8834" spans="9:11">
      <c r="I8834" s="72"/>
      <c r="J8834" s="72"/>
      <c r="K8834" s="72"/>
    </row>
    <row r="8835" spans="9:11">
      <c r="I8835" s="72"/>
      <c r="J8835" s="72"/>
      <c r="K8835" s="72"/>
    </row>
    <row r="8836" spans="9:11">
      <c r="I8836" s="72"/>
      <c r="J8836" s="72"/>
      <c r="K8836" s="72"/>
    </row>
    <row r="8837" spans="9:11">
      <c r="I8837" s="72"/>
      <c r="J8837" s="72"/>
      <c r="K8837" s="72"/>
    </row>
    <row r="8838" spans="9:11">
      <c r="I8838" s="72"/>
      <c r="J8838" s="72"/>
      <c r="K8838" s="72"/>
    </row>
    <row r="8839" spans="9:11">
      <c r="I8839" s="72"/>
      <c r="J8839" s="72"/>
      <c r="K8839" s="72"/>
    </row>
    <row r="8840" spans="9:11">
      <c r="I8840" s="72"/>
      <c r="J8840" s="72"/>
      <c r="K8840" s="72"/>
    </row>
    <row r="8841" spans="9:11">
      <c r="I8841" s="72"/>
      <c r="J8841" s="72"/>
      <c r="K8841" s="72"/>
    </row>
    <row r="8842" spans="9:11">
      <c r="I8842" s="72"/>
      <c r="J8842" s="72"/>
      <c r="K8842" s="72"/>
    </row>
    <row r="8843" spans="9:11">
      <c r="I8843" s="72"/>
      <c r="J8843" s="72"/>
      <c r="K8843" s="72"/>
    </row>
    <row r="8844" spans="9:11">
      <c r="I8844" s="72"/>
      <c r="J8844" s="72"/>
      <c r="K8844" s="72"/>
    </row>
    <row r="8845" spans="9:11">
      <c r="I8845" s="72"/>
      <c r="J8845" s="72"/>
      <c r="K8845" s="72"/>
    </row>
    <row r="8846" spans="9:11">
      <c r="I8846" s="72"/>
      <c r="J8846" s="72"/>
      <c r="K8846" s="72"/>
    </row>
    <row r="8847" spans="9:11">
      <c r="I8847" s="72"/>
      <c r="J8847" s="72"/>
      <c r="K8847" s="72"/>
    </row>
    <row r="8848" spans="9:11">
      <c r="I8848" s="72"/>
      <c r="J8848" s="72"/>
      <c r="K8848" s="72"/>
    </row>
    <row r="8849" spans="9:11">
      <c r="I8849" s="72"/>
      <c r="J8849" s="72"/>
      <c r="K8849" s="72"/>
    </row>
    <row r="8850" spans="9:11">
      <c r="I8850" s="72"/>
      <c r="J8850" s="72"/>
      <c r="K8850" s="72"/>
    </row>
    <row r="8851" spans="9:11">
      <c r="I8851" s="72"/>
      <c r="J8851" s="72"/>
      <c r="K8851" s="72"/>
    </row>
    <row r="8852" spans="9:11">
      <c r="I8852" s="72"/>
      <c r="J8852" s="72"/>
      <c r="K8852" s="72"/>
    </row>
    <row r="8853" spans="9:11">
      <c r="I8853" s="72"/>
      <c r="J8853" s="72"/>
      <c r="K8853" s="72"/>
    </row>
    <row r="8854" spans="9:11">
      <c r="I8854" s="72"/>
      <c r="J8854" s="72"/>
      <c r="K8854" s="72"/>
    </row>
    <row r="8855" spans="9:11">
      <c r="I8855" s="72"/>
      <c r="J8855" s="72"/>
      <c r="K8855" s="72"/>
    </row>
    <row r="8856" spans="9:11">
      <c r="I8856" s="72"/>
      <c r="J8856" s="72"/>
      <c r="K8856" s="72"/>
    </row>
    <row r="8857" spans="9:11">
      <c r="I8857" s="72"/>
      <c r="J8857" s="72"/>
      <c r="K8857" s="72"/>
    </row>
    <row r="8858" spans="9:11">
      <c r="I8858" s="72"/>
      <c r="J8858" s="72"/>
      <c r="K8858" s="72"/>
    </row>
    <row r="8859" spans="9:11">
      <c r="I8859" s="72"/>
      <c r="J8859" s="72"/>
      <c r="K8859" s="72"/>
    </row>
    <row r="8860" spans="9:11">
      <c r="I8860" s="72"/>
      <c r="J8860" s="72"/>
      <c r="K8860" s="72"/>
    </row>
    <row r="8861" spans="9:11">
      <c r="I8861" s="72"/>
      <c r="J8861" s="72"/>
      <c r="K8861" s="72"/>
    </row>
    <row r="8862" spans="9:11">
      <c r="I8862" s="72"/>
      <c r="J8862" s="72"/>
      <c r="K8862" s="72"/>
    </row>
    <row r="8863" spans="9:11">
      <c r="I8863" s="72"/>
      <c r="J8863" s="72"/>
      <c r="K8863" s="72"/>
    </row>
    <row r="8864" spans="9:11">
      <c r="I8864" s="72"/>
      <c r="J8864" s="72"/>
      <c r="K8864" s="72"/>
    </row>
    <row r="8865" spans="9:11">
      <c r="I8865" s="72"/>
      <c r="J8865" s="72"/>
      <c r="K8865" s="72"/>
    </row>
    <row r="8866" spans="9:11">
      <c r="I8866" s="72"/>
      <c r="J8866" s="72"/>
      <c r="K8866" s="72"/>
    </row>
    <row r="8867" spans="9:11">
      <c r="I8867" s="72"/>
      <c r="J8867" s="72"/>
      <c r="K8867" s="72"/>
    </row>
    <row r="8868" spans="9:11">
      <c r="I8868" s="72"/>
      <c r="J8868" s="72"/>
      <c r="K8868" s="72"/>
    </row>
    <row r="8869" spans="9:11">
      <c r="I8869" s="72"/>
      <c r="J8869" s="72"/>
      <c r="K8869" s="72"/>
    </row>
    <row r="8870" spans="9:11">
      <c r="I8870" s="72"/>
      <c r="J8870" s="72"/>
      <c r="K8870" s="72"/>
    </row>
    <row r="8871" spans="9:11">
      <c r="I8871" s="72"/>
      <c r="J8871" s="72"/>
      <c r="K8871" s="72"/>
    </row>
    <row r="8872" spans="9:11">
      <c r="I8872" s="72"/>
      <c r="J8872" s="72"/>
      <c r="K8872" s="72"/>
    </row>
    <row r="8873" spans="9:11">
      <c r="I8873" s="72"/>
      <c r="J8873" s="72"/>
      <c r="K8873" s="72"/>
    </row>
    <row r="8874" spans="9:11">
      <c r="I8874" s="72"/>
      <c r="J8874" s="72"/>
      <c r="K8874" s="72"/>
    </row>
    <row r="8875" spans="9:11">
      <c r="I8875" s="72"/>
      <c r="J8875" s="72"/>
      <c r="K8875" s="72"/>
    </row>
    <row r="8876" spans="9:11">
      <c r="I8876" s="72"/>
      <c r="J8876" s="72"/>
      <c r="K8876" s="72"/>
    </row>
    <row r="8877" spans="9:11">
      <c r="I8877" s="72"/>
      <c r="J8877" s="72"/>
      <c r="K8877" s="72"/>
    </row>
    <row r="8878" spans="9:11">
      <c r="I8878" s="72"/>
      <c r="J8878" s="72"/>
      <c r="K8878" s="72"/>
    </row>
    <row r="8879" spans="9:11">
      <c r="I8879" s="72"/>
      <c r="J8879" s="72"/>
      <c r="K8879" s="72"/>
    </row>
    <row r="8880" spans="9:11">
      <c r="I8880" s="72"/>
      <c r="J8880" s="72"/>
      <c r="K8880" s="72"/>
    </row>
    <row r="8881" spans="9:11">
      <c r="I8881" s="72"/>
      <c r="J8881" s="72"/>
      <c r="K8881" s="72"/>
    </row>
    <row r="8882" spans="9:11">
      <c r="I8882" s="72"/>
      <c r="J8882" s="72"/>
      <c r="K8882" s="72"/>
    </row>
    <row r="8883" spans="9:11">
      <c r="I8883" s="72"/>
      <c r="J8883" s="72"/>
      <c r="K8883" s="72"/>
    </row>
    <row r="8884" spans="9:11">
      <c r="I8884" s="72"/>
      <c r="J8884" s="72"/>
      <c r="K8884" s="72"/>
    </row>
    <row r="8885" spans="9:11">
      <c r="I8885" s="72"/>
      <c r="J8885" s="72"/>
      <c r="K8885" s="72"/>
    </row>
    <row r="8886" spans="9:11">
      <c r="I8886" s="72"/>
      <c r="J8886" s="72"/>
      <c r="K8886" s="72"/>
    </row>
    <row r="8887" spans="9:11">
      <c r="I8887" s="72"/>
      <c r="J8887" s="72"/>
      <c r="K8887" s="72"/>
    </row>
    <row r="8888" spans="9:11">
      <c r="I8888" s="72"/>
      <c r="J8888" s="72"/>
      <c r="K8888" s="72"/>
    </row>
    <row r="8889" spans="9:11">
      <c r="I8889" s="72"/>
      <c r="J8889" s="72"/>
      <c r="K8889" s="72"/>
    </row>
    <row r="8890" spans="9:11">
      <c r="I8890" s="72"/>
      <c r="J8890" s="72"/>
      <c r="K8890" s="72"/>
    </row>
    <row r="8891" spans="9:11">
      <c r="I8891" s="72"/>
      <c r="J8891" s="72"/>
      <c r="K8891" s="72"/>
    </row>
    <row r="8892" spans="9:11">
      <c r="I8892" s="72"/>
      <c r="J8892" s="72"/>
      <c r="K8892" s="72"/>
    </row>
    <row r="8893" spans="9:11">
      <c r="I8893" s="72"/>
      <c r="J8893" s="72"/>
      <c r="K8893" s="72"/>
    </row>
    <row r="8894" spans="9:11">
      <c r="I8894" s="72"/>
      <c r="J8894" s="72"/>
      <c r="K8894" s="72"/>
    </row>
    <row r="8895" spans="9:11">
      <c r="I8895" s="72"/>
      <c r="J8895" s="72"/>
      <c r="K8895" s="72"/>
    </row>
    <row r="8896" spans="9:11">
      <c r="I8896" s="72"/>
      <c r="J8896" s="72"/>
      <c r="K8896" s="72"/>
    </row>
    <row r="8897" spans="9:11">
      <c r="I8897" s="72"/>
      <c r="J8897" s="72"/>
      <c r="K8897" s="72"/>
    </row>
    <row r="8898" spans="9:11">
      <c r="I8898" s="72"/>
      <c r="J8898" s="72"/>
      <c r="K8898" s="72"/>
    </row>
    <row r="8899" spans="9:11">
      <c r="I8899" s="72"/>
      <c r="J8899" s="72"/>
      <c r="K8899" s="72"/>
    </row>
    <row r="8900" spans="9:11">
      <c r="I8900" s="72"/>
      <c r="J8900" s="72"/>
      <c r="K8900" s="72"/>
    </row>
    <row r="8901" spans="9:11">
      <c r="I8901" s="72"/>
      <c r="J8901" s="72"/>
      <c r="K8901" s="72"/>
    </row>
    <row r="8902" spans="9:11">
      <c r="I8902" s="72"/>
      <c r="J8902" s="72"/>
      <c r="K8902" s="72"/>
    </row>
    <row r="8903" spans="9:11">
      <c r="I8903" s="72"/>
      <c r="J8903" s="72"/>
      <c r="K8903" s="72"/>
    </row>
    <row r="8904" spans="9:11">
      <c r="I8904" s="72"/>
      <c r="J8904" s="72"/>
      <c r="K8904" s="72"/>
    </row>
    <row r="8905" spans="9:11">
      <c r="I8905" s="72"/>
      <c r="J8905" s="72"/>
      <c r="K8905" s="72"/>
    </row>
    <row r="8906" spans="9:11">
      <c r="I8906" s="72"/>
      <c r="J8906" s="72"/>
      <c r="K8906" s="72"/>
    </row>
    <row r="8907" spans="9:11">
      <c r="I8907" s="72"/>
      <c r="J8907" s="72"/>
      <c r="K8907" s="72"/>
    </row>
    <row r="8908" spans="9:11">
      <c r="I8908" s="72"/>
      <c r="J8908" s="72"/>
      <c r="K8908" s="72"/>
    </row>
    <row r="8909" spans="9:11">
      <c r="I8909" s="72"/>
      <c r="J8909" s="72"/>
      <c r="K8909" s="72"/>
    </row>
    <row r="8910" spans="9:11">
      <c r="I8910" s="72"/>
      <c r="J8910" s="72"/>
      <c r="K8910" s="72"/>
    </row>
    <row r="8911" spans="9:11">
      <c r="I8911" s="72"/>
      <c r="J8911" s="72"/>
      <c r="K8911" s="72"/>
    </row>
    <row r="8912" spans="9:11">
      <c r="I8912" s="72"/>
      <c r="J8912" s="72"/>
      <c r="K8912" s="72"/>
    </row>
    <row r="8913" spans="9:11">
      <c r="I8913" s="72"/>
      <c r="J8913" s="72"/>
      <c r="K8913" s="72"/>
    </row>
    <row r="8914" spans="9:11">
      <c r="I8914" s="72"/>
      <c r="J8914" s="72"/>
      <c r="K8914" s="72"/>
    </row>
    <row r="8915" spans="9:11">
      <c r="I8915" s="72"/>
      <c r="J8915" s="72"/>
      <c r="K8915" s="72"/>
    </row>
    <row r="8916" spans="9:11">
      <c r="I8916" s="72"/>
      <c r="J8916" s="72"/>
      <c r="K8916" s="72"/>
    </row>
    <row r="8917" spans="9:11">
      <c r="I8917" s="72"/>
      <c r="J8917" s="72"/>
      <c r="K8917" s="72"/>
    </row>
    <row r="8918" spans="9:11">
      <c r="I8918" s="72"/>
      <c r="J8918" s="72"/>
      <c r="K8918" s="72"/>
    </row>
    <row r="8919" spans="9:11">
      <c r="I8919" s="72"/>
      <c r="J8919" s="72"/>
      <c r="K8919" s="72"/>
    </row>
    <row r="8920" spans="9:11">
      <c r="I8920" s="72"/>
      <c r="J8920" s="72"/>
      <c r="K8920" s="72"/>
    </row>
    <row r="8921" spans="9:11">
      <c r="I8921" s="72"/>
      <c r="J8921" s="72"/>
      <c r="K8921" s="72"/>
    </row>
    <row r="8922" spans="9:11">
      <c r="I8922" s="72"/>
      <c r="J8922" s="72"/>
      <c r="K8922" s="72"/>
    </row>
    <row r="8923" spans="9:11">
      <c r="I8923" s="72"/>
      <c r="J8923" s="72"/>
      <c r="K8923" s="72"/>
    </row>
    <row r="8924" spans="9:11">
      <c r="I8924" s="72"/>
      <c r="J8924" s="72"/>
      <c r="K8924" s="72"/>
    </row>
    <row r="8925" spans="9:11">
      <c r="I8925" s="72"/>
      <c r="J8925" s="72"/>
      <c r="K8925" s="72"/>
    </row>
    <row r="8926" spans="9:11">
      <c r="I8926" s="72"/>
      <c r="J8926" s="72"/>
      <c r="K8926" s="72"/>
    </row>
    <row r="8927" spans="9:11">
      <c r="I8927" s="72"/>
      <c r="J8927" s="72"/>
      <c r="K8927" s="72"/>
    </row>
    <row r="8928" spans="9:11">
      <c r="I8928" s="72"/>
      <c r="J8928" s="72"/>
      <c r="K8928" s="72"/>
    </row>
    <row r="8929" spans="9:11">
      <c r="I8929" s="72"/>
      <c r="J8929" s="72"/>
      <c r="K8929" s="72"/>
    </row>
    <row r="8930" spans="9:11">
      <c r="I8930" s="72"/>
      <c r="J8930" s="72"/>
      <c r="K8930" s="72"/>
    </row>
    <row r="8931" spans="9:11">
      <c r="I8931" s="72"/>
      <c r="J8931" s="72"/>
      <c r="K8931" s="72"/>
    </row>
    <row r="8932" spans="9:11">
      <c r="I8932" s="72"/>
      <c r="J8932" s="72"/>
      <c r="K8932" s="72"/>
    </row>
    <row r="8933" spans="9:11">
      <c r="I8933" s="72"/>
      <c r="J8933" s="72"/>
      <c r="K8933" s="72"/>
    </row>
    <row r="8934" spans="9:11">
      <c r="I8934" s="72"/>
      <c r="J8934" s="72"/>
      <c r="K8934" s="72"/>
    </row>
    <row r="8935" spans="9:11">
      <c r="I8935" s="72"/>
      <c r="J8935" s="72"/>
      <c r="K8935" s="72"/>
    </row>
    <row r="8936" spans="9:11">
      <c r="I8936" s="72"/>
      <c r="J8936" s="72"/>
      <c r="K8936" s="72"/>
    </row>
    <row r="8937" spans="9:11">
      <c r="I8937" s="72"/>
      <c r="J8937" s="72"/>
      <c r="K8937" s="72"/>
    </row>
    <row r="8938" spans="9:11">
      <c r="I8938" s="72"/>
      <c r="J8938" s="72"/>
      <c r="K8938" s="72"/>
    </row>
    <row r="8939" spans="9:11">
      <c r="I8939" s="72"/>
      <c r="J8939" s="72"/>
      <c r="K8939" s="72"/>
    </row>
    <row r="8940" spans="9:11">
      <c r="I8940" s="72"/>
      <c r="J8940" s="72"/>
      <c r="K8940" s="72"/>
    </row>
    <row r="8941" spans="9:11">
      <c r="I8941" s="72"/>
      <c r="J8941" s="72"/>
      <c r="K8941" s="72"/>
    </row>
    <row r="8942" spans="9:11">
      <c r="I8942" s="72"/>
      <c r="J8942" s="72"/>
      <c r="K8942" s="72"/>
    </row>
    <row r="8943" spans="9:11">
      <c r="I8943" s="72"/>
      <c r="J8943" s="72"/>
      <c r="K8943" s="72"/>
    </row>
    <row r="8944" spans="9:11">
      <c r="I8944" s="72"/>
      <c r="J8944" s="72"/>
      <c r="K8944" s="72"/>
    </row>
    <row r="8945" spans="9:11">
      <c r="I8945" s="72"/>
      <c r="J8945" s="72"/>
      <c r="K8945" s="72"/>
    </row>
    <row r="8946" spans="9:11">
      <c r="I8946" s="72"/>
      <c r="J8946" s="72"/>
      <c r="K8946" s="72"/>
    </row>
    <row r="8947" spans="9:11">
      <c r="I8947" s="72"/>
      <c r="J8947" s="72"/>
      <c r="K8947" s="72"/>
    </row>
    <row r="8948" spans="9:11">
      <c r="I8948" s="72"/>
      <c r="J8948" s="72"/>
      <c r="K8948" s="72"/>
    </row>
    <row r="8949" spans="9:11">
      <c r="I8949" s="72"/>
      <c r="J8949" s="72"/>
      <c r="K8949" s="72"/>
    </row>
    <row r="8950" spans="9:11">
      <c r="I8950" s="72"/>
      <c r="J8950" s="72"/>
      <c r="K8950" s="72"/>
    </row>
    <row r="8951" spans="9:11">
      <c r="I8951" s="72"/>
      <c r="J8951" s="72"/>
      <c r="K8951" s="72"/>
    </row>
    <row r="8952" spans="9:11">
      <c r="I8952" s="72"/>
      <c r="J8952" s="72"/>
      <c r="K8952" s="72"/>
    </row>
    <row r="8953" spans="9:11">
      <c r="I8953" s="72"/>
      <c r="J8953" s="72"/>
      <c r="K8953" s="72"/>
    </row>
    <row r="8954" spans="9:11">
      <c r="I8954" s="72"/>
      <c r="J8954" s="72"/>
      <c r="K8954" s="72"/>
    </row>
    <row r="8955" spans="9:11">
      <c r="I8955" s="72"/>
      <c r="J8955" s="72"/>
      <c r="K8955" s="72"/>
    </row>
    <row r="8956" spans="9:11">
      <c r="I8956" s="72"/>
      <c r="J8956" s="72"/>
      <c r="K8956" s="72"/>
    </row>
    <row r="8957" spans="9:11">
      <c r="I8957" s="72"/>
      <c r="J8957" s="72"/>
      <c r="K8957" s="72"/>
    </row>
    <row r="8958" spans="9:11">
      <c r="I8958" s="72"/>
      <c r="J8958" s="72"/>
      <c r="K8958" s="72"/>
    </row>
    <row r="8959" spans="9:11">
      <c r="I8959" s="72"/>
      <c r="J8959" s="72"/>
      <c r="K8959" s="72"/>
    </row>
    <row r="8960" spans="9:11">
      <c r="I8960" s="72"/>
      <c r="J8960" s="72"/>
      <c r="K8960" s="72"/>
    </row>
    <row r="8961" spans="9:11">
      <c r="I8961" s="72"/>
      <c r="J8961" s="72"/>
      <c r="K8961" s="72"/>
    </row>
    <row r="8962" spans="9:11">
      <c r="I8962" s="72"/>
      <c r="J8962" s="72"/>
      <c r="K8962" s="72"/>
    </row>
    <row r="8963" spans="9:11">
      <c r="I8963" s="72"/>
      <c r="J8963" s="72"/>
      <c r="K8963" s="72"/>
    </row>
    <row r="8964" spans="9:11">
      <c r="I8964" s="72"/>
      <c r="J8964" s="72"/>
      <c r="K8964" s="72"/>
    </row>
    <row r="8965" spans="9:11">
      <c r="I8965" s="72"/>
      <c r="J8965" s="72"/>
      <c r="K8965" s="72"/>
    </row>
    <row r="8966" spans="9:11">
      <c r="I8966" s="72"/>
      <c r="J8966" s="72"/>
      <c r="K8966" s="72"/>
    </row>
    <row r="8967" spans="9:11">
      <c r="I8967" s="72"/>
      <c r="J8967" s="72"/>
      <c r="K8967" s="72"/>
    </row>
    <row r="8968" spans="9:11">
      <c r="I8968" s="72"/>
      <c r="J8968" s="72"/>
      <c r="K8968" s="72"/>
    </row>
    <row r="8969" spans="9:11">
      <c r="I8969" s="72"/>
      <c r="J8969" s="72"/>
      <c r="K8969" s="72"/>
    </row>
    <row r="8970" spans="9:11">
      <c r="I8970" s="72"/>
      <c r="J8970" s="72"/>
      <c r="K8970" s="72"/>
    </row>
    <row r="8971" spans="9:11">
      <c r="I8971" s="72"/>
      <c r="J8971" s="72"/>
      <c r="K8971" s="72"/>
    </row>
    <row r="8972" spans="9:11">
      <c r="I8972" s="72"/>
      <c r="J8972" s="72"/>
      <c r="K8972" s="72"/>
    </row>
    <row r="8973" spans="9:11">
      <c r="I8973" s="72"/>
      <c r="J8973" s="72"/>
      <c r="K8973" s="72"/>
    </row>
    <row r="8974" spans="9:11">
      <c r="I8974" s="72"/>
      <c r="J8974" s="72"/>
      <c r="K8974" s="72"/>
    </row>
    <row r="8975" spans="9:11">
      <c r="I8975" s="72"/>
      <c r="J8975" s="72"/>
      <c r="K8975" s="72"/>
    </row>
    <row r="8976" spans="9:11">
      <c r="I8976" s="72"/>
      <c r="J8976" s="72"/>
      <c r="K8976" s="72"/>
    </row>
    <row r="8977" spans="9:11">
      <c r="I8977" s="72"/>
      <c r="J8977" s="72"/>
      <c r="K8977" s="72"/>
    </row>
    <row r="8978" spans="9:11">
      <c r="I8978" s="72"/>
      <c r="J8978" s="72"/>
      <c r="K8978" s="72"/>
    </row>
    <row r="8979" spans="9:11">
      <c r="I8979" s="72"/>
      <c r="J8979" s="72"/>
      <c r="K8979" s="72"/>
    </row>
    <row r="8980" spans="9:11">
      <c r="I8980" s="72"/>
      <c r="J8980" s="72"/>
      <c r="K8980" s="72"/>
    </row>
    <row r="8981" spans="9:11">
      <c r="I8981" s="72"/>
      <c r="J8981" s="72"/>
      <c r="K8981" s="72"/>
    </row>
    <row r="8982" spans="9:11">
      <c r="I8982" s="72"/>
      <c r="J8982" s="72"/>
      <c r="K8982" s="72"/>
    </row>
    <row r="8983" spans="9:11">
      <c r="I8983" s="72"/>
      <c r="J8983" s="72"/>
      <c r="K8983" s="72"/>
    </row>
    <row r="8984" spans="9:11">
      <c r="I8984" s="72"/>
      <c r="J8984" s="72"/>
      <c r="K8984" s="72"/>
    </row>
    <row r="8985" spans="9:11">
      <c r="I8985" s="72"/>
      <c r="J8985" s="72"/>
      <c r="K8985" s="72"/>
    </row>
    <row r="8986" spans="9:11">
      <c r="I8986" s="72"/>
      <c r="J8986" s="72"/>
      <c r="K8986" s="72"/>
    </row>
    <row r="8987" spans="9:11">
      <c r="I8987" s="72"/>
      <c r="J8987" s="72"/>
      <c r="K8987" s="72"/>
    </row>
    <row r="8988" spans="9:11">
      <c r="I8988" s="72"/>
      <c r="J8988" s="72"/>
      <c r="K8988" s="72"/>
    </row>
    <row r="8989" spans="9:11">
      <c r="I8989" s="72"/>
      <c r="J8989" s="72"/>
      <c r="K8989" s="72"/>
    </row>
    <row r="8990" spans="9:11">
      <c r="I8990" s="72"/>
      <c r="J8990" s="72"/>
      <c r="K8990" s="72"/>
    </row>
    <row r="8991" spans="9:11">
      <c r="I8991" s="72"/>
      <c r="J8991" s="72"/>
      <c r="K8991" s="72"/>
    </row>
    <row r="8992" spans="9:11">
      <c r="I8992" s="72"/>
      <c r="J8992" s="72"/>
      <c r="K8992" s="72"/>
    </row>
    <row r="8993" spans="9:11">
      <c r="I8993" s="72"/>
      <c r="J8993" s="72"/>
      <c r="K8993" s="72"/>
    </row>
    <row r="8994" spans="9:11">
      <c r="I8994" s="72"/>
      <c r="J8994" s="72"/>
      <c r="K8994" s="72"/>
    </row>
    <row r="8995" spans="9:11">
      <c r="I8995" s="72"/>
      <c r="J8995" s="72"/>
      <c r="K8995" s="72"/>
    </row>
    <row r="8996" spans="9:11">
      <c r="I8996" s="72"/>
      <c r="J8996" s="72"/>
      <c r="K8996" s="72"/>
    </row>
    <row r="8997" spans="9:11">
      <c r="I8997" s="72"/>
      <c r="J8997" s="72"/>
      <c r="K8997" s="72"/>
    </row>
    <row r="8998" spans="9:11">
      <c r="I8998" s="72"/>
      <c r="J8998" s="72"/>
      <c r="K8998" s="72"/>
    </row>
    <row r="8999" spans="9:11">
      <c r="I8999" s="72"/>
      <c r="J8999" s="72"/>
      <c r="K8999" s="72"/>
    </row>
    <row r="9000" spans="9:11">
      <c r="I9000" s="72"/>
      <c r="J9000" s="72"/>
      <c r="K9000" s="72"/>
    </row>
    <row r="9001" spans="9:11">
      <c r="I9001" s="72"/>
      <c r="J9001" s="72"/>
      <c r="K9001" s="72"/>
    </row>
    <row r="9002" spans="9:11">
      <c r="I9002" s="72"/>
      <c r="J9002" s="72"/>
      <c r="K9002" s="72"/>
    </row>
    <row r="9003" spans="9:11">
      <c r="I9003" s="72"/>
      <c r="J9003" s="72"/>
      <c r="K9003" s="72"/>
    </row>
    <row r="9004" spans="9:11">
      <c r="I9004" s="72"/>
      <c r="J9004" s="72"/>
      <c r="K9004" s="72"/>
    </row>
    <row r="9005" spans="9:11">
      <c r="I9005" s="72"/>
      <c r="J9005" s="72"/>
      <c r="K9005" s="72"/>
    </row>
    <row r="9006" spans="9:11">
      <c r="I9006" s="72"/>
      <c r="J9006" s="72"/>
      <c r="K9006" s="72"/>
    </row>
    <row r="9007" spans="9:11">
      <c r="I9007" s="72"/>
      <c r="J9007" s="72"/>
      <c r="K9007" s="72"/>
    </row>
    <row r="9008" spans="9:11">
      <c r="I9008" s="72"/>
      <c r="J9008" s="72"/>
      <c r="K9008" s="72"/>
    </row>
    <row r="9009" spans="9:11">
      <c r="I9009" s="72"/>
      <c r="J9009" s="72"/>
      <c r="K9009" s="72"/>
    </row>
    <row r="9010" spans="9:11">
      <c r="I9010" s="72"/>
      <c r="J9010" s="72"/>
      <c r="K9010" s="72"/>
    </row>
    <row r="9011" spans="9:11">
      <c r="I9011" s="72"/>
      <c r="J9011" s="72"/>
      <c r="K9011" s="72"/>
    </row>
    <row r="9012" spans="9:11">
      <c r="I9012" s="72"/>
      <c r="J9012" s="72"/>
      <c r="K9012" s="72"/>
    </row>
    <row r="9013" spans="9:11">
      <c r="I9013" s="72"/>
      <c r="J9013" s="72"/>
      <c r="K9013" s="72"/>
    </row>
    <row r="9014" spans="9:11">
      <c r="I9014" s="72"/>
      <c r="J9014" s="72"/>
      <c r="K9014" s="72"/>
    </row>
    <row r="9015" spans="9:11">
      <c r="I9015" s="72"/>
      <c r="J9015" s="72"/>
      <c r="K9015" s="72"/>
    </row>
    <row r="9016" spans="9:11">
      <c r="I9016" s="72"/>
      <c r="J9016" s="72"/>
      <c r="K9016" s="72"/>
    </row>
    <row r="9017" spans="9:11">
      <c r="I9017" s="72"/>
      <c r="J9017" s="72"/>
      <c r="K9017" s="72"/>
    </row>
    <row r="9018" spans="9:11">
      <c r="I9018" s="72"/>
      <c r="J9018" s="72"/>
      <c r="K9018" s="72"/>
    </row>
    <row r="9019" spans="9:11">
      <c r="I9019" s="72"/>
      <c r="J9019" s="72"/>
      <c r="K9019" s="72"/>
    </row>
    <row r="9020" spans="9:11">
      <c r="I9020" s="72"/>
      <c r="J9020" s="72"/>
      <c r="K9020" s="72"/>
    </row>
    <row r="9021" spans="9:11">
      <c r="I9021" s="72"/>
      <c r="J9021" s="72"/>
      <c r="K9021" s="72"/>
    </row>
    <row r="9022" spans="9:11">
      <c r="I9022" s="72"/>
      <c r="J9022" s="72"/>
      <c r="K9022" s="72"/>
    </row>
    <row r="9023" spans="9:11">
      <c r="I9023" s="72"/>
      <c r="J9023" s="72"/>
      <c r="K9023" s="72"/>
    </row>
    <row r="9024" spans="9:11">
      <c r="I9024" s="72"/>
      <c r="J9024" s="72"/>
      <c r="K9024" s="72"/>
    </row>
    <row r="9025" spans="9:11">
      <c r="I9025" s="72"/>
      <c r="J9025" s="72"/>
      <c r="K9025" s="72"/>
    </row>
    <row r="9026" spans="9:11">
      <c r="I9026" s="72"/>
      <c r="J9026" s="72"/>
      <c r="K9026" s="72"/>
    </row>
    <row r="9027" spans="9:11">
      <c r="I9027" s="72"/>
      <c r="J9027" s="72"/>
      <c r="K9027" s="72"/>
    </row>
    <row r="9028" spans="9:11">
      <c r="I9028" s="72"/>
      <c r="J9028" s="72"/>
      <c r="K9028" s="72"/>
    </row>
    <row r="9029" spans="9:11">
      <c r="I9029" s="72"/>
      <c r="J9029" s="72"/>
      <c r="K9029" s="72"/>
    </row>
    <row r="9030" spans="9:11">
      <c r="I9030" s="72"/>
      <c r="J9030" s="72"/>
      <c r="K9030" s="72"/>
    </row>
    <row r="9031" spans="9:11">
      <c r="I9031" s="72"/>
      <c r="J9031" s="72"/>
      <c r="K9031" s="72"/>
    </row>
    <row r="9032" spans="9:11">
      <c r="I9032" s="72"/>
      <c r="J9032" s="72"/>
      <c r="K9032" s="72"/>
    </row>
    <row r="9033" spans="9:11">
      <c r="I9033" s="72"/>
      <c r="J9033" s="72"/>
      <c r="K9033" s="72"/>
    </row>
    <row r="9034" spans="9:11">
      <c r="I9034" s="72"/>
      <c r="J9034" s="72"/>
      <c r="K9034" s="72"/>
    </row>
    <row r="9035" spans="9:11">
      <c r="I9035" s="72"/>
      <c r="J9035" s="72"/>
      <c r="K9035" s="72"/>
    </row>
    <row r="9036" spans="9:11">
      <c r="I9036" s="72"/>
      <c r="J9036" s="72"/>
      <c r="K9036" s="72"/>
    </row>
    <row r="9037" spans="9:11">
      <c r="I9037" s="72"/>
      <c r="J9037" s="72"/>
      <c r="K9037" s="72"/>
    </row>
    <row r="9038" spans="9:11">
      <c r="I9038" s="72"/>
      <c r="J9038" s="72"/>
      <c r="K9038" s="72"/>
    </row>
    <row r="9039" spans="9:11">
      <c r="I9039" s="72"/>
      <c r="J9039" s="72"/>
      <c r="K9039" s="72"/>
    </row>
    <row r="9040" spans="9:11">
      <c r="I9040" s="72"/>
      <c r="J9040" s="72"/>
      <c r="K9040" s="72"/>
    </row>
    <row r="9041" spans="9:11">
      <c r="I9041" s="72"/>
      <c r="J9041" s="72"/>
      <c r="K9041" s="72"/>
    </row>
    <row r="9042" spans="9:11">
      <c r="I9042" s="72"/>
      <c r="J9042" s="72"/>
      <c r="K9042" s="72"/>
    </row>
    <row r="9043" spans="9:11">
      <c r="I9043" s="72"/>
      <c r="J9043" s="72"/>
      <c r="K9043" s="72"/>
    </row>
    <row r="9044" spans="9:11">
      <c r="I9044" s="72"/>
      <c r="J9044" s="72"/>
      <c r="K9044" s="72"/>
    </row>
    <row r="9045" spans="9:11">
      <c r="I9045" s="72"/>
      <c r="J9045" s="72"/>
      <c r="K9045" s="72"/>
    </row>
    <row r="9046" spans="9:11">
      <c r="I9046" s="72"/>
      <c r="J9046" s="72"/>
      <c r="K9046" s="72"/>
    </row>
    <row r="9047" spans="9:11">
      <c r="I9047" s="72"/>
      <c r="J9047" s="72"/>
      <c r="K9047" s="72"/>
    </row>
    <row r="9048" spans="9:11">
      <c r="I9048" s="72"/>
      <c r="J9048" s="72"/>
      <c r="K9048" s="72"/>
    </row>
    <row r="9049" spans="9:11">
      <c r="I9049" s="72"/>
      <c r="J9049" s="72"/>
      <c r="K9049" s="72"/>
    </row>
    <row r="9050" spans="9:11">
      <c r="I9050" s="72"/>
      <c r="J9050" s="72"/>
      <c r="K9050" s="72"/>
    </row>
    <row r="9051" spans="9:11">
      <c r="I9051" s="72"/>
      <c r="J9051" s="72"/>
      <c r="K9051" s="72"/>
    </row>
    <row r="9052" spans="9:11">
      <c r="I9052" s="72"/>
      <c r="J9052" s="72"/>
      <c r="K9052" s="72"/>
    </row>
    <row r="9053" spans="9:11">
      <c r="I9053" s="72"/>
      <c r="J9053" s="72"/>
      <c r="K9053" s="72"/>
    </row>
    <row r="9054" spans="9:11">
      <c r="I9054" s="72"/>
      <c r="J9054" s="72"/>
      <c r="K9054" s="72"/>
    </row>
    <row r="9055" spans="9:11">
      <c r="I9055" s="72"/>
      <c r="J9055" s="72"/>
      <c r="K9055" s="72"/>
    </row>
    <row r="9056" spans="9:11">
      <c r="I9056" s="72"/>
      <c r="J9056" s="72"/>
      <c r="K9056" s="72"/>
    </row>
    <row r="9057" spans="9:11">
      <c r="I9057" s="72"/>
      <c r="J9057" s="72"/>
      <c r="K9057" s="72"/>
    </row>
    <row r="9058" spans="9:11">
      <c r="I9058" s="72"/>
      <c r="J9058" s="72"/>
      <c r="K9058" s="72"/>
    </row>
    <row r="9059" spans="9:11">
      <c r="I9059" s="72"/>
      <c r="J9059" s="72"/>
      <c r="K9059" s="72"/>
    </row>
    <row r="9060" spans="9:11">
      <c r="I9060" s="72"/>
      <c r="J9060" s="72"/>
      <c r="K9060" s="72"/>
    </row>
    <row r="9061" spans="9:11">
      <c r="I9061" s="72"/>
      <c r="J9061" s="72"/>
      <c r="K9061" s="72"/>
    </row>
    <row r="9062" spans="9:11">
      <c r="I9062" s="72"/>
      <c r="J9062" s="72"/>
      <c r="K9062" s="72"/>
    </row>
    <row r="9063" spans="9:11">
      <c r="I9063" s="72"/>
      <c r="J9063" s="72"/>
      <c r="K9063" s="72"/>
    </row>
    <row r="9064" spans="9:11">
      <c r="I9064" s="72"/>
      <c r="J9064" s="72"/>
      <c r="K9064" s="72"/>
    </row>
    <row r="9065" spans="9:11">
      <c r="I9065" s="72"/>
      <c r="J9065" s="72"/>
      <c r="K9065" s="72"/>
    </row>
    <row r="9066" spans="9:11">
      <c r="I9066" s="72"/>
      <c r="J9066" s="72"/>
      <c r="K9066" s="72"/>
    </row>
    <row r="9067" spans="9:11">
      <c r="I9067" s="72"/>
      <c r="J9067" s="72"/>
      <c r="K9067" s="72"/>
    </row>
    <row r="9068" spans="9:11">
      <c r="I9068" s="72"/>
      <c r="J9068" s="72"/>
      <c r="K9068" s="72"/>
    </row>
    <row r="9069" spans="9:11">
      <c r="I9069" s="72"/>
      <c r="J9069" s="72"/>
      <c r="K9069" s="72"/>
    </row>
    <row r="9070" spans="9:11">
      <c r="I9070" s="72"/>
      <c r="J9070" s="72"/>
      <c r="K9070" s="72"/>
    </row>
    <row r="9071" spans="9:11">
      <c r="I9071" s="72"/>
      <c r="J9071" s="72"/>
      <c r="K9071" s="72"/>
    </row>
    <row r="9072" spans="9:11">
      <c r="I9072" s="72"/>
      <c r="J9072" s="72"/>
      <c r="K9072" s="72"/>
    </row>
    <row r="9073" spans="9:11">
      <c r="I9073" s="72"/>
      <c r="J9073" s="72"/>
      <c r="K9073" s="72"/>
    </row>
    <row r="9074" spans="9:11">
      <c r="I9074" s="72"/>
      <c r="J9074" s="72"/>
      <c r="K9074" s="72"/>
    </row>
    <row r="9075" spans="9:11">
      <c r="I9075" s="72"/>
      <c r="J9075" s="72"/>
      <c r="K9075" s="72"/>
    </row>
    <row r="9076" spans="9:11">
      <c r="I9076" s="72"/>
      <c r="J9076" s="72"/>
      <c r="K9076" s="72"/>
    </row>
    <row r="9077" spans="9:11">
      <c r="I9077" s="72"/>
      <c r="J9077" s="72"/>
      <c r="K9077" s="72"/>
    </row>
    <row r="9078" spans="9:11">
      <c r="I9078" s="72"/>
      <c r="J9078" s="72"/>
      <c r="K9078" s="72"/>
    </row>
    <row r="9079" spans="9:11">
      <c r="I9079" s="72"/>
      <c r="J9079" s="72"/>
      <c r="K9079" s="72"/>
    </row>
    <row r="9080" spans="9:11">
      <c r="I9080" s="72"/>
      <c r="J9080" s="72"/>
      <c r="K9080" s="72"/>
    </row>
    <row r="9081" spans="9:11">
      <c r="I9081" s="72"/>
      <c r="J9081" s="72"/>
      <c r="K9081" s="72"/>
    </row>
    <row r="9082" spans="9:11">
      <c r="I9082" s="72"/>
      <c r="J9082" s="72"/>
      <c r="K9082" s="72"/>
    </row>
    <row r="9083" spans="9:11">
      <c r="I9083" s="72"/>
      <c r="J9083" s="72"/>
      <c r="K9083" s="72"/>
    </row>
    <row r="9084" spans="9:11">
      <c r="I9084" s="72"/>
      <c r="J9084" s="72"/>
      <c r="K9084" s="72"/>
    </row>
    <row r="9085" spans="9:11">
      <c r="I9085" s="72"/>
      <c r="J9085" s="72"/>
      <c r="K9085" s="72"/>
    </row>
    <row r="9086" spans="9:11">
      <c r="I9086" s="72"/>
      <c r="J9086" s="72"/>
      <c r="K9086" s="72"/>
    </row>
    <row r="9087" spans="9:11">
      <c r="I9087" s="72"/>
      <c r="J9087" s="72"/>
      <c r="K9087" s="72"/>
    </row>
    <row r="9088" spans="9:11">
      <c r="I9088" s="72"/>
      <c r="J9088" s="72"/>
      <c r="K9088" s="72"/>
    </row>
    <row r="9089" spans="9:11">
      <c r="I9089" s="72"/>
      <c r="J9089" s="72"/>
      <c r="K9089" s="72"/>
    </row>
    <row r="9090" spans="9:11">
      <c r="I9090" s="72"/>
      <c r="J9090" s="72"/>
      <c r="K9090" s="72"/>
    </row>
    <row r="9091" spans="9:11">
      <c r="I9091" s="72"/>
      <c r="J9091" s="72"/>
      <c r="K9091" s="72"/>
    </row>
    <row r="9092" spans="9:11">
      <c r="I9092" s="72"/>
      <c r="J9092" s="72"/>
      <c r="K9092" s="72"/>
    </row>
    <row r="9093" spans="9:11">
      <c r="I9093" s="72"/>
      <c r="J9093" s="72"/>
      <c r="K9093" s="72"/>
    </row>
    <row r="9094" spans="9:11">
      <c r="I9094" s="72"/>
      <c r="J9094" s="72"/>
      <c r="K9094" s="72"/>
    </row>
    <row r="9095" spans="9:11">
      <c r="I9095" s="72"/>
      <c r="J9095" s="72"/>
      <c r="K9095" s="72"/>
    </row>
    <row r="9096" spans="9:11">
      <c r="I9096" s="72"/>
      <c r="J9096" s="72"/>
      <c r="K9096" s="72"/>
    </row>
    <row r="9097" spans="9:11">
      <c r="I9097" s="72"/>
      <c r="J9097" s="72"/>
      <c r="K9097" s="72"/>
    </row>
    <row r="9098" spans="9:11">
      <c r="I9098" s="72"/>
      <c r="J9098" s="72"/>
      <c r="K9098" s="72"/>
    </row>
    <row r="9099" spans="9:11">
      <c r="I9099" s="72"/>
      <c r="J9099" s="72"/>
      <c r="K9099" s="72"/>
    </row>
    <row r="9100" spans="9:11">
      <c r="I9100" s="72"/>
      <c r="J9100" s="72"/>
      <c r="K9100" s="72"/>
    </row>
    <row r="9101" spans="9:11">
      <c r="I9101" s="72"/>
      <c r="J9101" s="72"/>
      <c r="K9101" s="72"/>
    </row>
    <row r="9102" spans="9:11">
      <c r="I9102" s="72"/>
      <c r="J9102" s="72"/>
      <c r="K9102" s="72"/>
    </row>
    <row r="9103" spans="9:11">
      <c r="I9103" s="72"/>
      <c r="J9103" s="72"/>
      <c r="K9103" s="72"/>
    </row>
    <row r="9104" spans="9:11">
      <c r="I9104" s="72"/>
      <c r="J9104" s="72"/>
      <c r="K9104" s="72"/>
    </row>
    <row r="9105" spans="9:11">
      <c r="I9105" s="72"/>
      <c r="J9105" s="72"/>
      <c r="K9105" s="72"/>
    </row>
    <row r="9106" spans="9:11">
      <c r="I9106" s="72"/>
      <c r="J9106" s="72"/>
      <c r="K9106" s="72"/>
    </row>
    <row r="9107" spans="9:11">
      <c r="I9107" s="72"/>
      <c r="J9107" s="72"/>
      <c r="K9107" s="72"/>
    </row>
    <row r="9108" spans="9:11">
      <c r="I9108" s="72"/>
      <c r="J9108" s="72"/>
      <c r="K9108" s="72"/>
    </row>
    <row r="9109" spans="9:11">
      <c r="I9109" s="72"/>
      <c r="J9109" s="72"/>
      <c r="K9109" s="72"/>
    </row>
    <row r="9110" spans="9:11">
      <c r="I9110" s="72"/>
      <c r="J9110" s="72"/>
      <c r="K9110" s="72"/>
    </row>
    <row r="9111" spans="9:11">
      <c r="I9111" s="72"/>
      <c r="J9111" s="72"/>
      <c r="K9111" s="72"/>
    </row>
    <row r="9112" spans="9:11">
      <c r="I9112" s="72"/>
      <c r="J9112" s="72"/>
      <c r="K9112" s="72"/>
    </row>
    <row r="9113" spans="9:11">
      <c r="I9113" s="72"/>
      <c r="J9113" s="72"/>
      <c r="K9113" s="72"/>
    </row>
    <row r="9114" spans="9:11">
      <c r="I9114" s="72"/>
      <c r="J9114" s="72"/>
      <c r="K9114" s="72"/>
    </row>
    <row r="9115" spans="9:11">
      <c r="I9115" s="72"/>
      <c r="J9115" s="72"/>
      <c r="K9115" s="72"/>
    </row>
    <row r="9116" spans="9:11">
      <c r="I9116" s="72"/>
      <c r="J9116" s="72"/>
      <c r="K9116" s="72"/>
    </row>
    <row r="9117" spans="9:11">
      <c r="I9117" s="72"/>
      <c r="J9117" s="72"/>
      <c r="K9117" s="72"/>
    </row>
    <row r="9118" spans="9:11">
      <c r="I9118" s="72"/>
      <c r="J9118" s="72"/>
      <c r="K9118" s="72"/>
    </row>
    <row r="9119" spans="9:11">
      <c r="I9119" s="72"/>
      <c r="J9119" s="72"/>
      <c r="K9119" s="72"/>
    </row>
    <row r="9120" spans="9:11">
      <c r="I9120" s="72"/>
      <c r="J9120" s="72"/>
      <c r="K9120" s="72"/>
    </row>
    <row r="9121" spans="9:11">
      <c r="I9121" s="72"/>
      <c r="J9121" s="72"/>
      <c r="K9121" s="72"/>
    </row>
    <row r="9122" spans="9:11">
      <c r="I9122" s="72"/>
      <c r="J9122" s="72"/>
      <c r="K9122" s="72"/>
    </row>
    <row r="9123" spans="9:11">
      <c r="I9123" s="72"/>
      <c r="J9123" s="72"/>
      <c r="K9123" s="72"/>
    </row>
    <row r="9124" spans="9:11">
      <c r="I9124" s="72"/>
      <c r="J9124" s="72"/>
      <c r="K9124" s="72"/>
    </row>
    <row r="9125" spans="9:11">
      <c r="I9125" s="72"/>
      <c r="J9125" s="72"/>
      <c r="K9125" s="72"/>
    </row>
    <row r="9126" spans="9:11">
      <c r="I9126" s="72"/>
      <c r="J9126" s="72"/>
      <c r="K9126" s="72"/>
    </row>
    <row r="9127" spans="9:11">
      <c r="I9127" s="72"/>
      <c r="J9127" s="72"/>
      <c r="K9127" s="72"/>
    </row>
    <row r="9128" spans="9:11">
      <c r="I9128" s="72"/>
      <c r="J9128" s="72"/>
      <c r="K9128" s="72"/>
    </row>
    <row r="9129" spans="9:11">
      <c r="I9129" s="72"/>
      <c r="J9129" s="72"/>
      <c r="K9129" s="72"/>
    </row>
    <row r="9130" spans="9:11">
      <c r="I9130" s="72"/>
      <c r="J9130" s="72"/>
      <c r="K9130" s="72"/>
    </row>
    <row r="9131" spans="9:11">
      <c r="I9131" s="72"/>
      <c r="J9131" s="72"/>
      <c r="K9131" s="72"/>
    </row>
    <row r="9132" spans="9:11">
      <c r="I9132" s="72"/>
      <c r="J9132" s="72"/>
      <c r="K9132" s="72"/>
    </row>
    <row r="9133" spans="9:11">
      <c r="I9133" s="72"/>
      <c r="J9133" s="72"/>
      <c r="K9133" s="72"/>
    </row>
    <row r="9134" spans="9:11">
      <c r="I9134" s="72"/>
      <c r="J9134" s="72"/>
      <c r="K9134" s="72"/>
    </row>
    <row r="9135" spans="9:11">
      <c r="I9135" s="72"/>
      <c r="J9135" s="72"/>
      <c r="K9135" s="72"/>
    </row>
    <row r="9136" spans="9:11">
      <c r="I9136" s="72"/>
      <c r="J9136" s="72"/>
      <c r="K9136" s="72"/>
    </row>
    <row r="9137" spans="9:11">
      <c r="I9137" s="72"/>
      <c r="J9137" s="72"/>
      <c r="K9137" s="72"/>
    </row>
    <row r="9138" spans="9:11">
      <c r="I9138" s="72"/>
      <c r="J9138" s="72"/>
      <c r="K9138" s="72"/>
    </row>
    <row r="9139" spans="9:11">
      <c r="I9139" s="72"/>
      <c r="J9139" s="72"/>
      <c r="K9139" s="72"/>
    </row>
    <row r="9140" spans="9:11">
      <c r="I9140" s="72"/>
      <c r="J9140" s="72"/>
      <c r="K9140" s="72"/>
    </row>
    <row r="9141" spans="9:11">
      <c r="I9141" s="72"/>
      <c r="J9141" s="72"/>
      <c r="K9141" s="72"/>
    </row>
    <row r="9142" spans="9:11">
      <c r="I9142" s="72"/>
      <c r="J9142" s="72"/>
      <c r="K9142" s="72"/>
    </row>
    <row r="9143" spans="9:11">
      <c r="I9143" s="72"/>
      <c r="J9143" s="72"/>
      <c r="K9143" s="72"/>
    </row>
    <row r="9144" spans="9:11">
      <c r="I9144" s="72"/>
      <c r="J9144" s="72"/>
      <c r="K9144" s="72"/>
    </row>
    <row r="9145" spans="9:11">
      <c r="I9145" s="72"/>
      <c r="J9145" s="72"/>
      <c r="K9145" s="72"/>
    </row>
    <row r="9146" spans="9:11">
      <c r="I9146" s="72"/>
      <c r="J9146" s="72"/>
      <c r="K9146" s="72"/>
    </row>
    <row r="9147" spans="9:11">
      <c r="I9147" s="72"/>
      <c r="J9147" s="72"/>
      <c r="K9147" s="72"/>
    </row>
    <row r="9148" spans="9:11">
      <c r="I9148" s="72"/>
      <c r="J9148" s="72"/>
      <c r="K9148" s="72"/>
    </row>
    <row r="9149" spans="9:11">
      <c r="I9149" s="72"/>
      <c r="J9149" s="72"/>
      <c r="K9149" s="72"/>
    </row>
    <row r="9150" spans="9:11">
      <c r="I9150" s="72"/>
      <c r="J9150" s="72"/>
      <c r="K9150" s="72"/>
    </row>
    <row r="9151" spans="9:11">
      <c r="I9151" s="72"/>
      <c r="J9151" s="72"/>
      <c r="K9151" s="72"/>
    </row>
    <row r="9152" spans="9:11">
      <c r="I9152" s="72"/>
      <c r="J9152" s="72"/>
      <c r="K9152" s="72"/>
    </row>
    <row r="9153" spans="9:11">
      <c r="I9153" s="72"/>
      <c r="J9153" s="72"/>
      <c r="K9153" s="72"/>
    </row>
    <row r="9154" spans="9:11">
      <c r="I9154" s="72"/>
      <c r="J9154" s="72"/>
      <c r="K9154" s="72"/>
    </row>
    <row r="9155" spans="9:11">
      <c r="I9155" s="72"/>
      <c r="J9155" s="72"/>
      <c r="K9155" s="72"/>
    </row>
    <row r="9156" spans="9:11">
      <c r="I9156" s="72"/>
      <c r="J9156" s="72"/>
      <c r="K9156" s="72"/>
    </row>
    <row r="9157" spans="9:11">
      <c r="I9157" s="72"/>
      <c r="J9157" s="72"/>
      <c r="K9157" s="72"/>
    </row>
    <row r="9158" spans="9:11">
      <c r="I9158" s="72"/>
      <c r="J9158" s="72"/>
      <c r="K9158" s="72"/>
    </row>
    <row r="9159" spans="9:11">
      <c r="I9159" s="72"/>
      <c r="J9159" s="72"/>
      <c r="K9159" s="72"/>
    </row>
    <row r="9160" spans="9:11">
      <c r="I9160" s="72"/>
      <c r="J9160" s="72"/>
      <c r="K9160" s="72"/>
    </row>
    <row r="9161" spans="9:11">
      <c r="I9161" s="72"/>
      <c r="J9161" s="72"/>
      <c r="K9161" s="72"/>
    </row>
    <row r="9162" spans="9:11">
      <c r="I9162" s="72"/>
      <c r="J9162" s="72"/>
      <c r="K9162" s="72"/>
    </row>
    <row r="9163" spans="9:11">
      <c r="I9163" s="72"/>
      <c r="J9163" s="72"/>
      <c r="K9163" s="72"/>
    </row>
    <row r="9164" spans="9:11">
      <c r="I9164" s="72"/>
      <c r="J9164" s="72"/>
      <c r="K9164" s="72"/>
    </row>
    <row r="9165" spans="9:11">
      <c r="I9165" s="72"/>
      <c r="J9165" s="72"/>
      <c r="K9165" s="72"/>
    </row>
    <row r="9166" spans="9:11">
      <c r="I9166" s="72"/>
      <c r="J9166" s="72"/>
      <c r="K9166" s="72"/>
    </row>
    <row r="9167" spans="9:11">
      <c r="I9167" s="72"/>
      <c r="J9167" s="72"/>
      <c r="K9167" s="72"/>
    </row>
    <row r="9168" spans="9:11">
      <c r="I9168" s="72"/>
      <c r="J9168" s="72"/>
      <c r="K9168" s="72"/>
    </row>
    <row r="9169" spans="9:11">
      <c r="I9169" s="72"/>
      <c r="J9169" s="72"/>
      <c r="K9169" s="72"/>
    </row>
    <row r="9170" spans="9:11">
      <c r="I9170" s="72"/>
      <c r="J9170" s="72"/>
      <c r="K9170" s="72"/>
    </row>
    <row r="9171" spans="9:11">
      <c r="I9171" s="72"/>
      <c r="J9171" s="72"/>
      <c r="K9171" s="72"/>
    </row>
    <row r="9172" spans="9:11">
      <c r="I9172" s="72"/>
      <c r="J9172" s="72"/>
      <c r="K9172" s="72"/>
    </row>
    <row r="9173" spans="9:11">
      <c r="I9173" s="72"/>
      <c r="J9173" s="72"/>
      <c r="K9173" s="72"/>
    </row>
    <row r="9174" spans="9:11">
      <c r="I9174" s="72"/>
      <c r="J9174" s="72"/>
      <c r="K9174" s="72"/>
    </row>
    <row r="9175" spans="9:11">
      <c r="I9175" s="72"/>
      <c r="J9175" s="72"/>
      <c r="K9175" s="72"/>
    </row>
    <row r="9176" spans="9:11">
      <c r="I9176" s="72"/>
      <c r="J9176" s="72"/>
      <c r="K9176" s="72"/>
    </row>
    <row r="9177" spans="9:11">
      <c r="I9177" s="72"/>
      <c r="J9177" s="72"/>
      <c r="K9177" s="72"/>
    </row>
    <row r="9178" spans="9:11">
      <c r="I9178" s="72"/>
      <c r="J9178" s="72"/>
      <c r="K9178" s="72"/>
    </row>
    <row r="9179" spans="9:11">
      <c r="I9179" s="72"/>
      <c r="J9179" s="72"/>
      <c r="K9179" s="72"/>
    </row>
    <row r="9180" spans="9:11">
      <c r="I9180" s="72"/>
      <c r="J9180" s="72"/>
      <c r="K9180" s="72"/>
    </row>
    <row r="9181" spans="9:11">
      <c r="I9181" s="72"/>
      <c r="J9181" s="72"/>
      <c r="K9181" s="72"/>
    </row>
    <row r="9182" spans="9:11">
      <c r="I9182" s="72"/>
      <c r="J9182" s="72"/>
      <c r="K9182" s="72"/>
    </row>
    <row r="9183" spans="9:11">
      <c r="I9183" s="72"/>
      <c r="J9183" s="72"/>
      <c r="K9183" s="72"/>
    </row>
    <row r="9184" spans="9:11">
      <c r="I9184" s="72"/>
      <c r="J9184" s="72"/>
      <c r="K9184" s="72"/>
    </row>
    <row r="9185" spans="9:11">
      <c r="I9185" s="72"/>
      <c r="J9185" s="72"/>
      <c r="K9185" s="72"/>
    </row>
    <row r="9186" spans="9:11">
      <c r="I9186" s="72"/>
      <c r="J9186" s="72"/>
      <c r="K9186" s="72"/>
    </row>
    <row r="9187" spans="9:11">
      <c r="I9187" s="72"/>
      <c r="J9187" s="72"/>
      <c r="K9187" s="72"/>
    </row>
    <row r="9188" spans="9:11">
      <c r="I9188" s="72"/>
      <c r="J9188" s="72"/>
      <c r="K9188" s="72"/>
    </row>
    <row r="9189" spans="9:11">
      <c r="I9189" s="72"/>
      <c r="J9189" s="72"/>
      <c r="K9189" s="72"/>
    </row>
    <row r="9190" spans="9:11">
      <c r="I9190" s="72"/>
      <c r="J9190" s="72"/>
      <c r="K9190" s="72"/>
    </row>
    <row r="9191" spans="9:11">
      <c r="I9191" s="72"/>
      <c r="J9191" s="72"/>
      <c r="K9191" s="72"/>
    </row>
    <row r="9192" spans="9:11">
      <c r="I9192" s="72"/>
      <c r="J9192" s="72"/>
      <c r="K9192" s="72"/>
    </row>
    <row r="9193" spans="9:11">
      <c r="I9193" s="72"/>
      <c r="J9193" s="72"/>
      <c r="K9193" s="72"/>
    </row>
    <row r="9194" spans="9:11">
      <c r="I9194" s="72"/>
      <c r="J9194" s="72"/>
      <c r="K9194" s="72"/>
    </row>
    <row r="9195" spans="9:11">
      <c r="I9195" s="72"/>
      <c r="J9195" s="72"/>
      <c r="K9195" s="72"/>
    </row>
    <row r="9196" spans="9:11">
      <c r="I9196" s="72"/>
      <c r="J9196" s="72"/>
      <c r="K9196" s="72"/>
    </row>
    <row r="9197" spans="9:11">
      <c r="I9197" s="72"/>
      <c r="J9197" s="72"/>
      <c r="K9197" s="72"/>
    </row>
    <row r="9198" spans="9:11">
      <c r="I9198" s="72"/>
      <c r="J9198" s="72"/>
      <c r="K9198" s="72"/>
    </row>
    <row r="9199" spans="9:11">
      <c r="I9199" s="72"/>
      <c r="J9199" s="72"/>
      <c r="K9199" s="72"/>
    </row>
    <row r="9200" spans="9:11">
      <c r="I9200" s="72"/>
      <c r="J9200" s="72"/>
      <c r="K9200" s="72"/>
    </row>
    <row r="9201" spans="9:11">
      <c r="I9201" s="72"/>
      <c r="J9201" s="72"/>
      <c r="K9201" s="72"/>
    </row>
    <row r="9202" spans="9:11">
      <c r="I9202" s="72"/>
      <c r="J9202" s="72"/>
      <c r="K9202" s="72"/>
    </row>
    <row r="9203" spans="9:11">
      <c r="I9203" s="72"/>
      <c r="J9203" s="72"/>
      <c r="K9203" s="72"/>
    </row>
    <row r="9204" spans="9:11">
      <c r="I9204" s="72"/>
      <c r="J9204" s="72"/>
      <c r="K9204" s="72"/>
    </row>
    <row r="9205" spans="9:11">
      <c r="I9205" s="72"/>
      <c r="J9205" s="72"/>
      <c r="K9205" s="72"/>
    </row>
    <row r="9206" spans="9:11">
      <c r="I9206" s="72"/>
      <c r="J9206" s="72"/>
      <c r="K9206" s="72"/>
    </row>
    <row r="9207" spans="9:11">
      <c r="I9207" s="72"/>
      <c r="J9207" s="72"/>
      <c r="K9207" s="72"/>
    </row>
    <row r="9208" spans="9:11">
      <c r="I9208" s="72"/>
      <c r="J9208" s="72"/>
      <c r="K9208" s="72"/>
    </row>
    <row r="9209" spans="9:11">
      <c r="I9209" s="72"/>
      <c r="J9209" s="72"/>
      <c r="K9209" s="72"/>
    </row>
    <row r="9210" spans="9:11">
      <c r="I9210" s="72"/>
      <c r="J9210" s="72"/>
      <c r="K9210" s="72"/>
    </row>
    <row r="9211" spans="9:11">
      <c r="I9211" s="72"/>
      <c r="J9211" s="72"/>
      <c r="K9211" s="72"/>
    </row>
    <row r="9212" spans="9:11">
      <c r="I9212" s="72"/>
      <c r="J9212" s="72"/>
      <c r="K9212" s="72"/>
    </row>
    <row r="9213" spans="9:11">
      <c r="I9213" s="72"/>
      <c r="J9213" s="72"/>
      <c r="K9213" s="72"/>
    </row>
    <row r="9214" spans="9:11">
      <c r="I9214" s="72"/>
      <c r="J9214" s="72"/>
      <c r="K9214" s="72"/>
    </row>
    <row r="9215" spans="9:11">
      <c r="I9215" s="72"/>
      <c r="J9215" s="72"/>
      <c r="K9215" s="72"/>
    </row>
    <row r="9216" spans="9:11">
      <c r="I9216" s="72"/>
      <c r="J9216" s="72"/>
      <c r="K9216" s="72"/>
    </row>
    <row r="9217" spans="9:11">
      <c r="I9217" s="72"/>
      <c r="J9217" s="72"/>
      <c r="K9217" s="72"/>
    </row>
    <row r="9218" spans="9:11">
      <c r="I9218" s="72"/>
      <c r="J9218" s="72"/>
      <c r="K9218" s="72"/>
    </row>
    <row r="9219" spans="9:11">
      <c r="I9219" s="72"/>
      <c r="J9219" s="72"/>
      <c r="K9219" s="72"/>
    </row>
    <row r="9220" spans="9:11">
      <c r="I9220" s="72"/>
      <c r="J9220" s="72"/>
      <c r="K9220" s="72"/>
    </row>
    <row r="9221" spans="9:11">
      <c r="I9221" s="72"/>
      <c r="J9221" s="72"/>
      <c r="K9221" s="72"/>
    </row>
    <row r="9222" spans="9:11">
      <c r="I9222" s="72"/>
      <c r="J9222" s="72"/>
      <c r="K9222" s="72"/>
    </row>
    <row r="9223" spans="9:11">
      <c r="I9223" s="72"/>
      <c r="J9223" s="72"/>
      <c r="K9223" s="72"/>
    </row>
    <row r="9224" spans="9:11">
      <c r="I9224" s="72"/>
      <c r="J9224" s="72"/>
      <c r="K9224" s="72"/>
    </row>
    <row r="9225" spans="9:11">
      <c r="I9225" s="72"/>
      <c r="J9225" s="72"/>
      <c r="K9225" s="72"/>
    </row>
    <row r="9226" spans="9:11">
      <c r="I9226" s="72"/>
      <c r="J9226" s="72"/>
      <c r="K9226" s="72"/>
    </row>
    <row r="9227" spans="9:11">
      <c r="I9227" s="72"/>
      <c r="J9227" s="72"/>
      <c r="K9227" s="72"/>
    </row>
    <row r="9228" spans="9:11">
      <c r="I9228" s="72"/>
      <c r="J9228" s="72"/>
      <c r="K9228" s="72"/>
    </row>
    <row r="9229" spans="9:11">
      <c r="I9229" s="72"/>
      <c r="J9229" s="72"/>
      <c r="K9229" s="72"/>
    </row>
    <row r="9230" spans="9:11">
      <c r="I9230" s="72"/>
      <c r="J9230" s="72"/>
      <c r="K9230" s="72"/>
    </row>
    <row r="9231" spans="9:11">
      <c r="I9231" s="72"/>
      <c r="J9231" s="72"/>
      <c r="K9231" s="72"/>
    </row>
    <row r="9232" spans="9:11">
      <c r="I9232" s="72"/>
      <c r="J9232" s="72"/>
      <c r="K9232" s="72"/>
    </row>
    <row r="9233" spans="9:11">
      <c r="I9233" s="72"/>
      <c r="J9233" s="72"/>
      <c r="K9233" s="72"/>
    </row>
    <row r="9234" spans="9:11">
      <c r="I9234" s="72"/>
      <c r="J9234" s="72"/>
      <c r="K9234" s="72"/>
    </row>
    <row r="9235" spans="9:11">
      <c r="I9235" s="72"/>
      <c r="J9235" s="72"/>
      <c r="K9235" s="72"/>
    </row>
    <row r="9236" spans="9:11">
      <c r="I9236" s="72"/>
      <c r="J9236" s="72"/>
      <c r="K9236" s="72"/>
    </row>
    <row r="9237" spans="9:11">
      <c r="I9237" s="72"/>
      <c r="J9237" s="72"/>
      <c r="K9237" s="72"/>
    </row>
    <row r="9238" spans="9:11">
      <c r="I9238" s="72"/>
      <c r="J9238" s="72"/>
      <c r="K9238" s="72"/>
    </row>
    <row r="9239" spans="9:11">
      <c r="I9239" s="72"/>
      <c r="J9239" s="72"/>
      <c r="K9239" s="72"/>
    </row>
    <row r="9240" spans="9:11">
      <c r="I9240" s="72"/>
      <c r="J9240" s="72"/>
      <c r="K9240" s="72"/>
    </row>
    <row r="9241" spans="9:11">
      <c r="I9241" s="72"/>
      <c r="J9241" s="72"/>
      <c r="K9241" s="72"/>
    </row>
    <row r="9242" spans="9:11">
      <c r="I9242" s="72"/>
      <c r="J9242" s="72"/>
      <c r="K9242" s="72"/>
    </row>
    <row r="9243" spans="9:11">
      <c r="I9243" s="72"/>
      <c r="J9243" s="72"/>
      <c r="K9243" s="72"/>
    </row>
    <row r="9244" spans="9:11">
      <c r="I9244" s="72"/>
      <c r="J9244" s="72"/>
      <c r="K9244" s="72"/>
    </row>
    <row r="9245" spans="9:11">
      <c r="I9245" s="72"/>
      <c r="J9245" s="72"/>
      <c r="K9245" s="72"/>
    </row>
    <row r="9246" spans="9:11">
      <c r="I9246" s="72"/>
      <c r="J9246" s="72"/>
      <c r="K9246" s="72"/>
    </row>
    <row r="9247" spans="9:11">
      <c r="I9247" s="72"/>
      <c r="J9247" s="72"/>
      <c r="K9247" s="72"/>
    </row>
    <row r="9248" spans="9:11">
      <c r="I9248" s="72"/>
      <c r="J9248" s="72"/>
      <c r="K9248" s="72"/>
    </row>
    <row r="9249" spans="9:11">
      <c r="I9249" s="72"/>
      <c r="J9249" s="72"/>
      <c r="K9249" s="72"/>
    </row>
    <row r="9250" spans="9:11">
      <c r="I9250" s="72"/>
      <c r="J9250" s="72"/>
      <c r="K9250" s="72"/>
    </row>
    <row r="9251" spans="9:11">
      <c r="I9251" s="72"/>
      <c r="J9251" s="72"/>
      <c r="K9251" s="72"/>
    </row>
    <row r="9252" spans="9:11">
      <c r="I9252" s="72"/>
      <c r="J9252" s="72"/>
      <c r="K9252" s="72"/>
    </row>
    <row r="9253" spans="9:11">
      <c r="I9253" s="72"/>
      <c r="J9253" s="72"/>
      <c r="K9253" s="72"/>
    </row>
    <row r="9254" spans="9:11">
      <c r="I9254" s="72"/>
      <c r="J9254" s="72"/>
      <c r="K9254" s="72"/>
    </row>
    <row r="9255" spans="9:11">
      <c r="I9255" s="72"/>
      <c r="J9255" s="72"/>
      <c r="K9255" s="72"/>
    </row>
    <row r="9256" spans="9:11">
      <c r="I9256" s="72"/>
      <c r="J9256" s="72"/>
      <c r="K9256" s="72"/>
    </row>
    <row r="9257" spans="9:11">
      <c r="I9257" s="72"/>
      <c r="J9257" s="72"/>
      <c r="K9257" s="72"/>
    </row>
    <row r="9258" spans="9:11">
      <c r="I9258" s="72"/>
      <c r="J9258" s="72"/>
      <c r="K9258" s="72"/>
    </row>
    <row r="9259" spans="9:11">
      <c r="I9259" s="72"/>
      <c r="J9259" s="72"/>
      <c r="K9259" s="72"/>
    </row>
    <row r="9260" spans="9:11">
      <c r="I9260" s="72"/>
      <c r="J9260" s="72"/>
      <c r="K9260" s="72"/>
    </row>
    <row r="9261" spans="9:11">
      <c r="I9261" s="72"/>
      <c r="J9261" s="72"/>
      <c r="K9261" s="72"/>
    </row>
    <row r="9262" spans="9:11">
      <c r="I9262" s="72"/>
      <c r="J9262" s="72"/>
      <c r="K9262" s="72"/>
    </row>
    <row r="9263" spans="9:11">
      <c r="I9263" s="72"/>
      <c r="J9263" s="72"/>
      <c r="K9263" s="72"/>
    </row>
    <row r="9264" spans="9:11">
      <c r="I9264" s="72"/>
      <c r="J9264" s="72"/>
      <c r="K9264" s="72"/>
    </row>
    <row r="9265" spans="9:11">
      <c r="I9265" s="72"/>
      <c r="J9265" s="72"/>
      <c r="K9265" s="72"/>
    </row>
    <row r="9266" spans="9:11">
      <c r="I9266" s="72"/>
      <c r="J9266" s="72"/>
      <c r="K9266" s="72"/>
    </row>
    <row r="9267" spans="9:11">
      <c r="I9267" s="72"/>
      <c r="J9267" s="72"/>
      <c r="K9267" s="72"/>
    </row>
    <row r="9268" spans="9:11">
      <c r="I9268" s="72"/>
      <c r="J9268" s="72"/>
      <c r="K9268" s="72"/>
    </row>
    <row r="9269" spans="9:11">
      <c r="I9269" s="72"/>
      <c r="J9269" s="72"/>
      <c r="K9269" s="72"/>
    </row>
    <row r="9270" spans="9:11">
      <c r="I9270" s="72"/>
      <c r="J9270" s="72"/>
      <c r="K9270" s="72"/>
    </row>
    <row r="9271" spans="9:11">
      <c r="I9271" s="72"/>
      <c r="J9271" s="72"/>
      <c r="K9271" s="72"/>
    </row>
    <row r="9272" spans="9:11">
      <c r="I9272" s="72"/>
      <c r="J9272" s="72"/>
      <c r="K9272" s="72"/>
    </row>
    <row r="9273" spans="9:11">
      <c r="I9273" s="72"/>
      <c r="J9273" s="72"/>
      <c r="K9273" s="72"/>
    </row>
    <row r="9274" spans="9:11">
      <c r="I9274" s="72"/>
      <c r="J9274" s="72"/>
      <c r="K9274" s="72"/>
    </row>
    <row r="9275" spans="9:11">
      <c r="I9275" s="72"/>
      <c r="J9275" s="72"/>
      <c r="K9275" s="72"/>
    </row>
    <row r="9276" spans="9:11">
      <c r="I9276" s="72"/>
      <c r="J9276" s="72"/>
      <c r="K9276" s="72"/>
    </row>
    <row r="9277" spans="9:11">
      <c r="I9277" s="72"/>
      <c r="J9277" s="72"/>
      <c r="K9277" s="72"/>
    </row>
    <row r="9278" spans="9:11">
      <c r="I9278" s="72"/>
      <c r="J9278" s="72"/>
      <c r="K9278" s="72"/>
    </row>
    <row r="9279" spans="9:11">
      <c r="I9279" s="72"/>
      <c r="J9279" s="72"/>
      <c r="K9279" s="72"/>
    </row>
    <row r="9280" spans="9:11">
      <c r="I9280" s="72"/>
      <c r="J9280" s="72"/>
      <c r="K9280" s="72"/>
    </row>
    <row r="9281" spans="9:11">
      <c r="I9281" s="72"/>
      <c r="J9281" s="72"/>
      <c r="K9281" s="72"/>
    </row>
    <row r="9282" spans="9:11">
      <c r="I9282" s="72"/>
      <c r="J9282" s="72"/>
      <c r="K9282" s="72"/>
    </row>
    <row r="9283" spans="9:11">
      <c r="I9283" s="72"/>
      <c r="J9283" s="72"/>
      <c r="K9283" s="72"/>
    </row>
    <row r="9284" spans="9:11">
      <c r="I9284" s="72"/>
      <c r="J9284" s="72"/>
      <c r="K9284" s="72"/>
    </row>
    <row r="9285" spans="9:11">
      <c r="I9285" s="72"/>
      <c r="J9285" s="72"/>
      <c r="K9285" s="72"/>
    </row>
    <row r="9286" spans="9:11">
      <c r="I9286" s="72"/>
      <c r="J9286" s="72"/>
      <c r="K9286" s="72"/>
    </row>
    <row r="9287" spans="9:11">
      <c r="I9287" s="72"/>
      <c r="J9287" s="72"/>
      <c r="K9287" s="72"/>
    </row>
    <row r="9288" spans="9:11">
      <c r="I9288" s="72"/>
      <c r="J9288" s="72"/>
      <c r="K9288" s="72"/>
    </row>
    <row r="9289" spans="9:11">
      <c r="I9289" s="72"/>
      <c r="J9289" s="72"/>
      <c r="K9289" s="72"/>
    </row>
    <row r="9290" spans="9:11">
      <c r="I9290" s="72"/>
      <c r="J9290" s="72"/>
      <c r="K9290" s="72"/>
    </row>
    <row r="9291" spans="9:11">
      <c r="I9291" s="72"/>
      <c r="J9291" s="72"/>
      <c r="K9291" s="72"/>
    </row>
    <row r="9292" spans="9:11">
      <c r="I9292" s="72"/>
      <c r="J9292" s="72"/>
      <c r="K9292" s="72"/>
    </row>
    <row r="9293" spans="9:11">
      <c r="I9293" s="72"/>
      <c r="J9293" s="72"/>
      <c r="K9293" s="72"/>
    </row>
    <row r="9294" spans="9:11">
      <c r="I9294" s="72"/>
      <c r="J9294" s="72"/>
      <c r="K9294" s="72"/>
    </row>
    <row r="9295" spans="9:11">
      <c r="I9295" s="72"/>
      <c r="J9295" s="72"/>
      <c r="K9295" s="72"/>
    </row>
    <row r="9296" spans="9:11">
      <c r="I9296" s="72"/>
      <c r="J9296" s="72"/>
      <c r="K9296" s="72"/>
    </row>
    <row r="9297" spans="9:11">
      <c r="I9297" s="72"/>
      <c r="J9297" s="72"/>
      <c r="K9297" s="72"/>
    </row>
    <row r="9298" spans="9:11">
      <c r="I9298" s="72"/>
      <c r="J9298" s="72"/>
      <c r="K9298" s="72"/>
    </row>
    <row r="9299" spans="9:11">
      <c r="I9299" s="72"/>
      <c r="J9299" s="72"/>
      <c r="K9299" s="72"/>
    </row>
    <row r="9300" spans="9:11">
      <c r="I9300" s="72"/>
      <c r="J9300" s="72"/>
      <c r="K9300" s="72"/>
    </row>
    <row r="9301" spans="9:11">
      <c r="I9301" s="72"/>
      <c r="J9301" s="72"/>
      <c r="K9301" s="72"/>
    </row>
    <row r="9302" spans="9:11">
      <c r="I9302" s="72"/>
      <c r="J9302" s="72"/>
      <c r="K9302" s="72"/>
    </row>
    <row r="9303" spans="9:11">
      <c r="I9303" s="72"/>
      <c r="J9303" s="72"/>
      <c r="K9303" s="72"/>
    </row>
    <row r="9304" spans="9:11">
      <c r="I9304" s="72"/>
      <c r="J9304" s="72"/>
      <c r="K9304" s="72"/>
    </row>
    <row r="9305" spans="9:11">
      <c r="I9305" s="72"/>
      <c r="J9305" s="72"/>
      <c r="K9305" s="72"/>
    </row>
    <row r="9306" spans="9:11">
      <c r="I9306" s="72"/>
      <c r="J9306" s="72"/>
      <c r="K9306" s="72"/>
    </row>
    <row r="9307" spans="9:11">
      <c r="I9307" s="72"/>
      <c r="J9307" s="72"/>
      <c r="K9307" s="72"/>
    </row>
    <row r="9308" spans="9:11">
      <c r="I9308" s="72"/>
      <c r="J9308" s="72"/>
      <c r="K9308" s="72"/>
    </row>
    <row r="9309" spans="9:11">
      <c r="I9309" s="72"/>
      <c r="J9309" s="72"/>
      <c r="K9309" s="72"/>
    </row>
    <row r="9310" spans="9:11">
      <c r="I9310" s="72"/>
      <c r="J9310" s="72"/>
      <c r="K9310" s="72"/>
    </row>
    <row r="9311" spans="9:11">
      <c r="I9311" s="72"/>
      <c r="J9311" s="72"/>
      <c r="K9311" s="72"/>
    </row>
    <row r="9312" spans="9:11">
      <c r="I9312" s="72"/>
      <c r="J9312" s="72"/>
      <c r="K9312" s="72"/>
    </row>
    <row r="9313" spans="9:11">
      <c r="I9313" s="72"/>
      <c r="J9313" s="72"/>
      <c r="K9313" s="72"/>
    </row>
    <row r="9314" spans="9:11">
      <c r="I9314" s="72"/>
      <c r="J9314" s="72"/>
      <c r="K9314" s="72"/>
    </row>
    <row r="9315" spans="9:11">
      <c r="I9315" s="72"/>
      <c r="J9315" s="72"/>
      <c r="K9315" s="72"/>
    </row>
    <row r="9316" spans="9:11">
      <c r="I9316" s="72"/>
      <c r="J9316" s="72"/>
      <c r="K9316" s="72"/>
    </row>
    <row r="9317" spans="9:11">
      <c r="I9317" s="72"/>
      <c r="J9317" s="72"/>
      <c r="K9317" s="72"/>
    </row>
    <row r="9318" spans="9:11">
      <c r="I9318" s="72"/>
      <c r="J9318" s="72"/>
      <c r="K9318" s="72"/>
    </row>
    <row r="9319" spans="9:11">
      <c r="I9319" s="72"/>
      <c r="J9319" s="72"/>
      <c r="K9319" s="72"/>
    </row>
    <row r="9320" spans="9:11">
      <c r="I9320" s="72"/>
      <c r="J9320" s="72"/>
      <c r="K9320" s="72"/>
    </row>
    <row r="9321" spans="9:11">
      <c r="I9321" s="72"/>
      <c r="J9321" s="72"/>
      <c r="K9321" s="72"/>
    </row>
    <row r="9322" spans="9:11">
      <c r="I9322" s="72"/>
      <c r="J9322" s="72"/>
      <c r="K9322" s="72"/>
    </row>
    <row r="9323" spans="9:11">
      <c r="I9323" s="72"/>
      <c r="J9323" s="72"/>
      <c r="K9323" s="72"/>
    </row>
    <row r="9324" spans="9:11">
      <c r="I9324" s="72"/>
      <c r="J9324" s="72"/>
      <c r="K9324" s="72"/>
    </row>
    <row r="9325" spans="9:11">
      <c r="I9325" s="72"/>
      <c r="J9325" s="72"/>
      <c r="K9325" s="72"/>
    </row>
    <row r="9326" spans="9:11">
      <c r="I9326" s="72"/>
      <c r="J9326" s="72"/>
      <c r="K9326" s="72"/>
    </row>
    <row r="9327" spans="9:11">
      <c r="I9327" s="72"/>
      <c r="J9327" s="72"/>
      <c r="K9327" s="72"/>
    </row>
    <row r="9328" spans="9:11">
      <c r="I9328" s="72"/>
      <c r="J9328" s="72"/>
      <c r="K9328" s="72"/>
    </row>
    <row r="9329" spans="9:11">
      <c r="I9329" s="72"/>
      <c r="J9329" s="72"/>
      <c r="K9329" s="72"/>
    </row>
    <row r="9330" spans="9:11">
      <c r="I9330" s="72"/>
      <c r="J9330" s="72"/>
      <c r="K9330" s="72"/>
    </row>
    <row r="9331" spans="9:11">
      <c r="I9331" s="72"/>
      <c r="J9331" s="72"/>
      <c r="K9331" s="72"/>
    </row>
    <row r="9332" spans="9:11">
      <c r="I9332" s="72"/>
      <c r="J9332" s="72"/>
      <c r="K9332" s="72"/>
    </row>
    <row r="9333" spans="9:11">
      <c r="I9333" s="72"/>
      <c r="J9333" s="72"/>
      <c r="K9333" s="72"/>
    </row>
    <row r="9334" spans="9:11">
      <c r="I9334" s="72"/>
      <c r="J9334" s="72"/>
      <c r="K9334" s="72"/>
    </row>
    <row r="9335" spans="9:11">
      <c r="I9335" s="72"/>
      <c r="J9335" s="72"/>
      <c r="K9335" s="72"/>
    </row>
    <row r="9336" spans="9:11">
      <c r="I9336" s="72"/>
      <c r="J9336" s="72"/>
      <c r="K9336" s="72"/>
    </row>
    <row r="9337" spans="9:11">
      <c r="I9337" s="72"/>
      <c r="J9337" s="72"/>
      <c r="K9337" s="72"/>
    </row>
    <row r="9338" spans="9:11">
      <c r="I9338" s="72"/>
      <c r="J9338" s="72"/>
      <c r="K9338" s="72"/>
    </row>
    <row r="9339" spans="9:11">
      <c r="I9339" s="72"/>
      <c r="J9339" s="72"/>
      <c r="K9339" s="72"/>
    </row>
    <row r="9340" spans="9:11">
      <c r="I9340" s="72"/>
      <c r="J9340" s="72"/>
      <c r="K9340" s="72"/>
    </row>
    <row r="9341" spans="9:11">
      <c r="I9341" s="72"/>
      <c r="J9341" s="72"/>
      <c r="K9341" s="72"/>
    </row>
    <row r="9342" spans="9:11">
      <c r="I9342" s="72"/>
      <c r="J9342" s="72"/>
      <c r="K9342" s="72"/>
    </row>
    <row r="9343" spans="9:11">
      <c r="I9343" s="72"/>
      <c r="J9343" s="72"/>
      <c r="K9343" s="72"/>
    </row>
    <row r="9344" spans="9:11">
      <c r="I9344" s="72"/>
      <c r="J9344" s="72"/>
      <c r="K9344" s="72"/>
    </row>
    <row r="9345" spans="9:11">
      <c r="I9345" s="72"/>
      <c r="J9345" s="72"/>
      <c r="K9345" s="72"/>
    </row>
    <row r="9346" spans="9:11">
      <c r="I9346" s="72"/>
      <c r="J9346" s="72"/>
      <c r="K9346" s="72"/>
    </row>
    <row r="9347" spans="9:11">
      <c r="I9347" s="72"/>
      <c r="J9347" s="72"/>
      <c r="K9347" s="72"/>
    </row>
    <row r="9348" spans="9:11">
      <c r="I9348" s="72"/>
      <c r="J9348" s="72"/>
      <c r="K9348" s="72"/>
    </row>
    <row r="9349" spans="9:11">
      <c r="I9349" s="72"/>
      <c r="J9349" s="72"/>
      <c r="K9349" s="72"/>
    </row>
    <row r="9350" spans="9:11">
      <c r="I9350" s="72"/>
      <c r="J9350" s="72"/>
      <c r="K9350" s="72"/>
    </row>
    <row r="9351" spans="9:11">
      <c r="I9351" s="72"/>
      <c r="J9351" s="72"/>
      <c r="K9351" s="72"/>
    </row>
    <row r="9352" spans="9:11">
      <c r="I9352" s="72"/>
      <c r="J9352" s="72"/>
      <c r="K9352" s="72"/>
    </row>
    <row r="9353" spans="9:11">
      <c r="I9353" s="72"/>
      <c r="J9353" s="72"/>
      <c r="K9353" s="72"/>
    </row>
    <row r="9354" spans="9:11">
      <c r="I9354" s="72"/>
      <c r="J9354" s="72"/>
      <c r="K9354" s="72"/>
    </row>
    <row r="9355" spans="9:11">
      <c r="I9355" s="72"/>
      <c r="J9355" s="72"/>
      <c r="K9355" s="72"/>
    </row>
    <row r="9356" spans="9:11">
      <c r="I9356" s="72"/>
      <c r="J9356" s="72"/>
      <c r="K9356" s="72"/>
    </row>
    <row r="9357" spans="9:11">
      <c r="I9357" s="72"/>
      <c r="J9357" s="72"/>
      <c r="K9357" s="72"/>
    </row>
    <row r="9358" spans="9:11">
      <c r="I9358" s="72"/>
      <c r="J9358" s="72"/>
      <c r="K9358" s="72"/>
    </row>
    <row r="9359" spans="9:11">
      <c r="I9359" s="72"/>
      <c r="J9359" s="72"/>
      <c r="K9359" s="72"/>
    </row>
    <row r="9360" spans="9:11">
      <c r="I9360" s="72"/>
      <c r="J9360" s="72"/>
      <c r="K9360" s="72"/>
    </row>
    <row r="9361" spans="9:11">
      <c r="I9361" s="72"/>
      <c r="J9361" s="72"/>
      <c r="K9361" s="72"/>
    </row>
    <row r="9362" spans="9:11">
      <c r="I9362" s="72"/>
      <c r="J9362" s="72"/>
      <c r="K9362" s="72"/>
    </row>
    <row r="9363" spans="9:11">
      <c r="I9363" s="72"/>
      <c r="J9363" s="72"/>
      <c r="K9363" s="72"/>
    </row>
    <row r="9364" spans="9:11">
      <c r="I9364" s="72"/>
      <c r="J9364" s="72"/>
      <c r="K9364" s="72"/>
    </row>
    <row r="9365" spans="9:11">
      <c r="I9365" s="72"/>
      <c r="J9365" s="72"/>
      <c r="K9365" s="72"/>
    </row>
    <row r="9366" spans="9:11">
      <c r="I9366" s="72"/>
      <c r="J9366" s="72"/>
      <c r="K9366" s="72"/>
    </row>
    <row r="9367" spans="9:11">
      <c r="I9367" s="72"/>
      <c r="J9367" s="72"/>
      <c r="K9367" s="72"/>
    </row>
    <row r="9368" spans="9:11">
      <c r="I9368" s="72"/>
      <c r="J9368" s="72"/>
      <c r="K9368" s="72"/>
    </row>
    <row r="9369" spans="9:11">
      <c r="I9369" s="72"/>
      <c r="J9369" s="72"/>
      <c r="K9369" s="72"/>
    </row>
    <row r="9370" spans="9:11">
      <c r="I9370" s="72"/>
      <c r="J9370" s="72"/>
      <c r="K9370" s="72"/>
    </row>
    <row r="9371" spans="9:11">
      <c r="I9371" s="72"/>
      <c r="J9371" s="72"/>
      <c r="K9371" s="72"/>
    </row>
    <row r="9372" spans="9:11">
      <c r="I9372" s="72"/>
      <c r="J9372" s="72"/>
      <c r="K9372" s="72"/>
    </row>
    <row r="9373" spans="9:11">
      <c r="I9373" s="72"/>
      <c r="J9373" s="72"/>
      <c r="K9373" s="72"/>
    </row>
    <row r="9374" spans="9:11">
      <c r="I9374" s="72"/>
      <c r="J9374" s="72"/>
      <c r="K9374" s="72"/>
    </row>
    <row r="9375" spans="9:11">
      <c r="I9375" s="72"/>
      <c r="J9375" s="72"/>
      <c r="K9375" s="72"/>
    </row>
    <row r="9376" spans="9:11">
      <c r="I9376" s="72"/>
      <c r="J9376" s="72"/>
      <c r="K9376" s="72"/>
    </row>
    <row r="9377" spans="9:11">
      <c r="I9377" s="72"/>
      <c r="J9377" s="72"/>
      <c r="K9377" s="72"/>
    </row>
    <row r="9378" spans="9:11">
      <c r="I9378" s="72"/>
      <c r="J9378" s="72"/>
      <c r="K9378" s="72"/>
    </row>
    <row r="9379" spans="9:11">
      <c r="I9379" s="72"/>
      <c r="J9379" s="72"/>
      <c r="K9379" s="72"/>
    </row>
    <row r="9380" spans="9:11">
      <c r="I9380" s="72"/>
      <c r="J9380" s="72"/>
      <c r="K9380" s="72"/>
    </row>
    <row r="9381" spans="9:11">
      <c r="I9381" s="72"/>
      <c r="J9381" s="72"/>
      <c r="K9381" s="72"/>
    </row>
    <row r="9382" spans="9:11">
      <c r="I9382" s="72"/>
      <c r="J9382" s="72"/>
      <c r="K9382" s="72"/>
    </row>
    <row r="9383" spans="9:11">
      <c r="I9383" s="72"/>
      <c r="J9383" s="72"/>
      <c r="K9383" s="72"/>
    </row>
    <row r="9384" spans="9:11">
      <c r="I9384" s="72"/>
      <c r="J9384" s="72"/>
      <c r="K9384" s="72"/>
    </row>
    <row r="9385" spans="9:11">
      <c r="I9385" s="72"/>
      <c r="J9385" s="72"/>
      <c r="K9385" s="72"/>
    </row>
    <row r="9386" spans="9:11">
      <c r="I9386" s="72"/>
      <c r="J9386" s="72"/>
      <c r="K9386" s="72"/>
    </row>
    <row r="9387" spans="9:11">
      <c r="I9387" s="72"/>
      <c r="J9387" s="72"/>
      <c r="K9387" s="72"/>
    </row>
    <row r="9388" spans="9:11">
      <c r="I9388" s="72"/>
      <c r="J9388" s="72"/>
      <c r="K9388" s="72"/>
    </row>
    <row r="9389" spans="9:11">
      <c r="I9389" s="72"/>
      <c r="J9389" s="72"/>
      <c r="K9389" s="72"/>
    </row>
    <row r="9390" spans="9:11">
      <c r="I9390" s="72"/>
      <c r="J9390" s="72"/>
      <c r="K9390" s="72"/>
    </row>
    <row r="9391" spans="9:11">
      <c r="I9391" s="72"/>
      <c r="J9391" s="72"/>
      <c r="K9391" s="72"/>
    </row>
    <row r="9392" spans="9:11">
      <c r="I9392" s="72"/>
      <c r="J9392" s="72"/>
      <c r="K9392" s="72"/>
    </row>
    <row r="9393" spans="9:11">
      <c r="I9393" s="72"/>
      <c r="J9393" s="72"/>
      <c r="K9393" s="72"/>
    </row>
    <row r="9394" spans="9:11">
      <c r="I9394" s="72"/>
      <c r="J9394" s="72"/>
      <c r="K9394" s="72"/>
    </row>
    <row r="9395" spans="9:11">
      <c r="I9395" s="72"/>
      <c r="J9395" s="72"/>
      <c r="K9395" s="72"/>
    </row>
    <row r="9396" spans="9:11">
      <c r="I9396" s="72"/>
      <c r="J9396" s="72"/>
      <c r="K9396" s="72"/>
    </row>
    <row r="9397" spans="9:11">
      <c r="I9397" s="72"/>
      <c r="J9397" s="72"/>
      <c r="K9397" s="72"/>
    </row>
    <row r="9398" spans="9:11">
      <c r="I9398" s="72"/>
      <c r="J9398" s="72"/>
      <c r="K9398" s="72"/>
    </row>
    <row r="9399" spans="9:11">
      <c r="I9399" s="72"/>
      <c r="J9399" s="72"/>
      <c r="K9399" s="72"/>
    </row>
    <row r="9400" spans="9:11">
      <c r="I9400" s="72"/>
      <c r="J9400" s="72"/>
      <c r="K9400" s="72"/>
    </row>
    <row r="9401" spans="9:11">
      <c r="I9401" s="72"/>
      <c r="J9401" s="72"/>
      <c r="K9401" s="72"/>
    </row>
    <row r="9402" spans="9:11">
      <c r="I9402" s="72"/>
      <c r="J9402" s="72"/>
      <c r="K9402" s="72"/>
    </row>
    <row r="9403" spans="9:11">
      <c r="I9403" s="72"/>
      <c r="J9403" s="72"/>
      <c r="K9403" s="72"/>
    </row>
    <row r="9404" spans="9:11">
      <c r="I9404" s="72"/>
      <c r="J9404" s="72"/>
      <c r="K9404" s="72"/>
    </row>
    <row r="9405" spans="9:11">
      <c r="I9405" s="72"/>
      <c r="J9405" s="72"/>
      <c r="K9405" s="72"/>
    </row>
    <row r="9406" spans="9:11">
      <c r="I9406" s="72"/>
      <c r="J9406" s="72"/>
      <c r="K9406" s="72"/>
    </row>
    <row r="9407" spans="9:11">
      <c r="I9407" s="72"/>
      <c r="J9407" s="72"/>
      <c r="K9407" s="72"/>
    </row>
    <row r="9408" spans="9:11">
      <c r="I9408" s="72"/>
      <c r="J9408" s="72"/>
      <c r="K9408" s="72"/>
    </row>
    <row r="9409" spans="9:11">
      <c r="I9409" s="72"/>
      <c r="J9409" s="72"/>
      <c r="K9409" s="72"/>
    </row>
    <row r="9410" spans="9:11">
      <c r="I9410" s="72"/>
      <c r="J9410" s="72"/>
      <c r="K9410" s="72"/>
    </row>
    <row r="9411" spans="9:11">
      <c r="I9411" s="72"/>
      <c r="J9411" s="72"/>
      <c r="K9411" s="72"/>
    </row>
    <row r="9412" spans="9:11">
      <c r="I9412" s="72"/>
      <c r="J9412" s="72"/>
      <c r="K9412" s="72"/>
    </row>
    <row r="9413" spans="9:11">
      <c r="I9413" s="72"/>
      <c r="J9413" s="72"/>
      <c r="K9413" s="72"/>
    </row>
    <row r="9414" spans="9:11">
      <c r="I9414" s="72"/>
      <c r="J9414" s="72"/>
      <c r="K9414" s="72"/>
    </row>
    <row r="9415" spans="9:11">
      <c r="I9415" s="72"/>
      <c r="J9415" s="72"/>
      <c r="K9415" s="72"/>
    </row>
    <row r="9416" spans="9:11">
      <c r="I9416" s="72"/>
      <c r="J9416" s="72"/>
      <c r="K9416" s="72"/>
    </row>
    <row r="9417" spans="9:11">
      <c r="I9417" s="72"/>
      <c r="J9417" s="72"/>
      <c r="K9417" s="72"/>
    </row>
    <row r="9418" spans="9:11">
      <c r="I9418" s="72"/>
      <c r="J9418" s="72"/>
      <c r="K9418" s="72"/>
    </row>
    <row r="9419" spans="9:11">
      <c r="I9419" s="72"/>
      <c r="J9419" s="72"/>
      <c r="K9419" s="72"/>
    </row>
    <row r="9420" spans="9:11">
      <c r="I9420" s="72"/>
      <c r="J9420" s="72"/>
      <c r="K9420" s="72"/>
    </row>
    <row r="9421" spans="9:11">
      <c r="I9421" s="72"/>
      <c r="J9421" s="72"/>
      <c r="K9421" s="72"/>
    </row>
    <row r="9422" spans="9:11">
      <c r="I9422" s="72"/>
      <c r="J9422" s="72"/>
      <c r="K9422" s="72"/>
    </row>
    <row r="9423" spans="9:11">
      <c r="I9423" s="72"/>
      <c r="J9423" s="72"/>
      <c r="K9423" s="72"/>
    </row>
    <row r="9424" spans="9:11">
      <c r="I9424" s="72"/>
      <c r="J9424" s="72"/>
      <c r="K9424" s="72"/>
    </row>
    <row r="9425" spans="9:11">
      <c r="I9425" s="72"/>
      <c r="J9425" s="72"/>
      <c r="K9425" s="72"/>
    </row>
    <row r="9426" spans="9:11">
      <c r="I9426" s="72"/>
      <c r="J9426" s="72"/>
      <c r="K9426" s="72"/>
    </row>
    <row r="9427" spans="9:11">
      <c r="I9427" s="72"/>
      <c r="J9427" s="72"/>
      <c r="K9427" s="72"/>
    </row>
    <row r="9428" spans="9:11">
      <c r="I9428" s="72"/>
      <c r="J9428" s="72"/>
      <c r="K9428" s="72"/>
    </row>
    <row r="9429" spans="9:11">
      <c r="I9429" s="72"/>
      <c r="J9429" s="72"/>
      <c r="K9429" s="72"/>
    </row>
    <row r="9430" spans="9:11">
      <c r="I9430" s="72"/>
      <c r="J9430" s="72"/>
      <c r="K9430" s="72"/>
    </row>
    <row r="9431" spans="9:11">
      <c r="I9431" s="72"/>
      <c r="J9431" s="72"/>
      <c r="K9431" s="72"/>
    </row>
    <row r="9432" spans="9:11">
      <c r="I9432" s="72"/>
      <c r="J9432" s="72"/>
      <c r="K9432" s="72"/>
    </row>
    <row r="9433" spans="9:11">
      <c r="I9433" s="72"/>
      <c r="J9433" s="72"/>
      <c r="K9433" s="72"/>
    </row>
    <row r="9434" spans="9:11">
      <c r="I9434" s="72"/>
      <c r="J9434" s="72"/>
      <c r="K9434" s="72"/>
    </row>
    <row r="9435" spans="9:11">
      <c r="I9435" s="72"/>
      <c r="J9435" s="72"/>
      <c r="K9435" s="72"/>
    </row>
    <row r="9436" spans="9:11">
      <c r="I9436" s="72"/>
      <c r="J9436" s="72"/>
      <c r="K9436" s="72"/>
    </row>
    <row r="9437" spans="9:11">
      <c r="I9437" s="72"/>
      <c r="J9437" s="72"/>
      <c r="K9437" s="72"/>
    </row>
    <row r="9438" spans="9:11">
      <c r="I9438" s="72"/>
      <c r="J9438" s="72"/>
      <c r="K9438" s="72"/>
    </row>
    <row r="9439" spans="9:11">
      <c r="I9439" s="72"/>
      <c r="J9439" s="72"/>
      <c r="K9439" s="72"/>
    </row>
    <row r="9440" spans="9:11">
      <c r="I9440" s="72"/>
      <c r="J9440" s="72"/>
      <c r="K9440" s="72"/>
    </row>
    <row r="9441" spans="9:11">
      <c r="I9441" s="72"/>
      <c r="J9441" s="72"/>
      <c r="K9441" s="72"/>
    </row>
    <row r="9442" spans="9:11">
      <c r="I9442" s="72"/>
      <c r="J9442" s="72"/>
      <c r="K9442" s="72"/>
    </row>
    <row r="9443" spans="9:11">
      <c r="I9443" s="72"/>
      <c r="J9443" s="72"/>
      <c r="K9443" s="72"/>
    </row>
    <row r="9444" spans="9:11">
      <c r="I9444" s="72"/>
      <c r="J9444" s="72"/>
      <c r="K9444" s="72"/>
    </row>
    <row r="9445" spans="9:11">
      <c r="I9445" s="72"/>
      <c r="J9445" s="72"/>
      <c r="K9445" s="72"/>
    </row>
    <row r="9446" spans="9:11">
      <c r="I9446" s="72"/>
      <c r="J9446" s="72"/>
      <c r="K9446" s="72"/>
    </row>
    <row r="9447" spans="9:11">
      <c r="I9447" s="72"/>
      <c r="J9447" s="72"/>
      <c r="K9447" s="72"/>
    </row>
    <row r="9448" spans="9:11">
      <c r="I9448" s="72"/>
      <c r="J9448" s="72"/>
      <c r="K9448" s="72"/>
    </row>
    <row r="9449" spans="9:11">
      <c r="I9449" s="72"/>
      <c r="J9449" s="72"/>
      <c r="K9449" s="72"/>
    </row>
    <row r="9450" spans="9:11">
      <c r="I9450" s="72"/>
      <c r="J9450" s="72"/>
      <c r="K9450" s="72"/>
    </row>
    <row r="9451" spans="9:11">
      <c r="I9451" s="72"/>
      <c r="J9451" s="72"/>
      <c r="K9451" s="72"/>
    </row>
    <row r="9452" spans="9:11">
      <c r="I9452" s="72"/>
      <c r="J9452" s="72"/>
      <c r="K9452" s="72"/>
    </row>
    <row r="9453" spans="9:11">
      <c r="I9453" s="72"/>
      <c r="J9453" s="72"/>
      <c r="K9453" s="72"/>
    </row>
    <row r="9454" spans="9:11">
      <c r="I9454" s="72"/>
      <c r="J9454" s="72"/>
      <c r="K9454" s="72"/>
    </row>
    <row r="9455" spans="9:11">
      <c r="I9455" s="72"/>
      <c r="J9455" s="72"/>
      <c r="K9455" s="72"/>
    </row>
    <row r="9456" spans="9:11">
      <c r="I9456" s="72"/>
      <c r="J9456" s="72"/>
      <c r="K9456" s="72"/>
    </row>
    <row r="9457" spans="9:11">
      <c r="I9457" s="72"/>
      <c r="J9457" s="72"/>
      <c r="K9457" s="72"/>
    </row>
    <row r="9458" spans="9:11">
      <c r="I9458" s="72"/>
      <c r="J9458" s="72"/>
      <c r="K9458" s="72"/>
    </row>
    <row r="9459" spans="9:11">
      <c r="I9459" s="72"/>
      <c r="J9459" s="72"/>
      <c r="K9459" s="72"/>
    </row>
    <row r="9460" spans="9:11">
      <c r="I9460" s="72"/>
      <c r="J9460" s="72"/>
      <c r="K9460" s="72"/>
    </row>
    <row r="9461" spans="9:11">
      <c r="I9461" s="72"/>
      <c r="J9461" s="72"/>
      <c r="K9461" s="72"/>
    </row>
    <row r="9462" spans="9:11">
      <c r="I9462" s="72"/>
      <c r="J9462" s="72"/>
      <c r="K9462" s="72"/>
    </row>
    <row r="9463" spans="9:11">
      <c r="I9463" s="72"/>
      <c r="J9463" s="72"/>
      <c r="K9463" s="72"/>
    </row>
    <row r="9464" spans="9:11">
      <c r="I9464" s="72"/>
      <c r="J9464" s="72"/>
      <c r="K9464" s="72"/>
    </row>
    <row r="9465" spans="9:11">
      <c r="I9465" s="72"/>
      <c r="J9465" s="72"/>
      <c r="K9465" s="72"/>
    </row>
    <row r="9466" spans="9:11">
      <c r="I9466" s="72"/>
      <c r="J9466" s="72"/>
      <c r="K9466" s="72"/>
    </row>
    <row r="9467" spans="9:11">
      <c r="I9467" s="72"/>
      <c r="J9467" s="72"/>
      <c r="K9467" s="72"/>
    </row>
    <row r="9468" spans="9:11">
      <c r="I9468" s="72"/>
      <c r="J9468" s="72"/>
      <c r="K9468" s="72"/>
    </row>
    <row r="9469" spans="9:11">
      <c r="I9469" s="72"/>
      <c r="J9469" s="72"/>
      <c r="K9469" s="72"/>
    </row>
    <row r="9470" spans="9:11">
      <c r="I9470" s="72"/>
      <c r="J9470" s="72"/>
      <c r="K9470" s="72"/>
    </row>
    <row r="9471" spans="9:11">
      <c r="I9471" s="72"/>
      <c r="J9471" s="72"/>
      <c r="K9471" s="72"/>
    </row>
    <row r="9472" spans="9:11">
      <c r="I9472" s="72"/>
      <c r="J9472" s="72"/>
      <c r="K9472" s="72"/>
    </row>
    <row r="9473" spans="9:11">
      <c r="I9473" s="72"/>
      <c r="J9473" s="72"/>
      <c r="K9473" s="72"/>
    </row>
    <row r="9474" spans="9:11">
      <c r="I9474" s="72"/>
      <c r="J9474" s="72"/>
      <c r="K9474" s="72"/>
    </row>
    <row r="9475" spans="9:11">
      <c r="I9475" s="72"/>
      <c r="J9475" s="72"/>
      <c r="K9475" s="72"/>
    </row>
    <row r="9476" spans="9:11">
      <c r="I9476" s="72"/>
      <c r="J9476" s="72"/>
      <c r="K9476" s="72"/>
    </row>
    <row r="9477" spans="9:11">
      <c r="I9477" s="72"/>
      <c r="J9477" s="72"/>
      <c r="K9477" s="72"/>
    </row>
    <row r="9478" spans="9:11">
      <c r="I9478" s="72"/>
      <c r="J9478" s="72"/>
      <c r="K9478" s="72"/>
    </row>
    <row r="9479" spans="9:11">
      <c r="I9479" s="72"/>
      <c r="J9479" s="72"/>
      <c r="K9479" s="72"/>
    </row>
    <row r="9480" spans="9:11">
      <c r="I9480" s="72"/>
      <c r="J9480" s="72"/>
      <c r="K9480" s="72"/>
    </row>
    <row r="9481" spans="9:11">
      <c r="I9481" s="72"/>
      <c r="J9481" s="72"/>
      <c r="K9481" s="72"/>
    </row>
    <row r="9482" spans="9:11">
      <c r="I9482" s="72"/>
      <c r="J9482" s="72"/>
      <c r="K9482" s="72"/>
    </row>
    <row r="9483" spans="9:11">
      <c r="I9483" s="72"/>
      <c r="J9483" s="72"/>
      <c r="K9483" s="72"/>
    </row>
    <row r="9484" spans="9:11">
      <c r="I9484" s="72"/>
      <c r="J9484" s="72"/>
      <c r="K9484" s="72"/>
    </row>
    <row r="9485" spans="9:11">
      <c r="I9485" s="72"/>
      <c r="J9485" s="72"/>
      <c r="K9485" s="72"/>
    </row>
    <row r="9486" spans="9:11">
      <c r="I9486" s="72"/>
      <c r="J9486" s="72"/>
      <c r="K9486" s="72"/>
    </row>
    <row r="9487" spans="9:11">
      <c r="I9487" s="72"/>
      <c r="J9487" s="72"/>
      <c r="K9487" s="72"/>
    </row>
    <row r="9488" spans="9:11">
      <c r="I9488" s="72"/>
      <c r="J9488" s="72"/>
      <c r="K9488" s="72"/>
    </row>
    <row r="9489" spans="9:11">
      <c r="I9489" s="72"/>
      <c r="J9489" s="72"/>
      <c r="K9489" s="72"/>
    </row>
    <row r="9490" spans="9:11">
      <c r="I9490" s="72"/>
      <c r="J9490" s="72"/>
      <c r="K9490" s="72"/>
    </row>
    <row r="9491" spans="9:11">
      <c r="I9491" s="72"/>
      <c r="J9491" s="72"/>
      <c r="K9491" s="72"/>
    </row>
    <row r="9492" spans="9:11">
      <c r="I9492" s="72"/>
      <c r="J9492" s="72"/>
      <c r="K9492" s="72"/>
    </row>
    <row r="9493" spans="9:11">
      <c r="I9493" s="72"/>
      <c r="J9493" s="72"/>
      <c r="K9493" s="72"/>
    </row>
    <row r="9494" spans="9:11">
      <c r="I9494" s="72"/>
      <c r="J9494" s="72"/>
      <c r="K9494" s="72"/>
    </row>
    <row r="9495" spans="9:11">
      <c r="I9495" s="72"/>
      <c r="J9495" s="72"/>
      <c r="K9495" s="72"/>
    </row>
    <row r="9496" spans="9:11">
      <c r="I9496" s="72"/>
      <c r="J9496" s="72"/>
      <c r="K9496" s="72"/>
    </row>
    <row r="9497" spans="9:11">
      <c r="I9497" s="72"/>
      <c r="J9497" s="72"/>
      <c r="K9497" s="72"/>
    </row>
    <row r="9498" spans="9:11">
      <c r="I9498" s="72"/>
      <c r="J9498" s="72"/>
      <c r="K9498" s="72"/>
    </row>
    <row r="9499" spans="9:11">
      <c r="I9499" s="72"/>
      <c r="J9499" s="72"/>
      <c r="K9499" s="72"/>
    </row>
    <row r="9500" spans="9:11">
      <c r="I9500" s="72"/>
      <c r="J9500" s="72"/>
      <c r="K9500" s="72"/>
    </row>
    <row r="9501" spans="9:11">
      <c r="I9501" s="72"/>
      <c r="J9501" s="72"/>
      <c r="K9501" s="72"/>
    </row>
    <row r="9502" spans="9:11">
      <c r="I9502" s="72"/>
      <c r="J9502" s="72"/>
      <c r="K9502" s="72"/>
    </row>
    <row r="9503" spans="9:11">
      <c r="I9503" s="72"/>
      <c r="J9503" s="72"/>
      <c r="K9503" s="72"/>
    </row>
    <row r="9504" spans="9:11">
      <c r="I9504" s="72"/>
      <c r="J9504" s="72"/>
      <c r="K9504" s="72"/>
    </row>
    <row r="9505" spans="9:11">
      <c r="I9505" s="72"/>
      <c r="J9505" s="72"/>
      <c r="K9505" s="72"/>
    </row>
    <row r="9506" spans="9:11">
      <c r="I9506" s="72"/>
      <c r="J9506" s="72"/>
      <c r="K9506" s="72"/>
    </row>
    <row r="9507" spans="9:11">
      <c r="I9507" s="72"/>
      <c r="J9507" s="72"/>
      <c r="K9507" s="72"/>
    </row>
    <row r="9508" spans="9:11">
      <c r="I9508" s="72"/>
      <c r="J9508" s="72"/>
      <c r="K9508" s="72"/>
    </row>
    <row r="9509" spans="9:11">
      <c r="I9509" s="72"/>
      <c r="J9509" s="72"/>
      <c r="K9509" s="72"/>
    </row>
    <row r="9510" spans="9:11">
      <c r="I9510" s="72"/>
      <c r="J9510" s="72"/>
      <c r="K9510" s="72"/>
    </row>
    <row r="9511" spans="9:11">
      <c r="I9511" s="72"/>
      <c r="J9511" s="72"/>
      <c r="K9511" s="72"/>
    </row>
    <row r="9512" spans="9:11">
      <c r="I9512" s="72"/>
      <c r="J9512" s="72"/>
      <c r="K9512" s="72"/>
    </row>
    <row r="9513" spans="9:11">
      <c r="I9513" s="72"/>
      <c r="J9513" s="72"/>
      <c r="K9513" s="72"/>
    </row>
    <row r="9514" spans="9:11">
      <c r="I9514" s="72"/>
      <c r="J9514" s="72"/>
      <c r="K9514" s="72"/>
    </row>
    <row r="9515" spans="9:11">
      <c r="I9515" s="72"/>
      <c r="J9515" s="72"/>
      <c r="K9515" s="72"/>
    </row>
    <row r="9516" spans="9:11">
      <c r="I9516" s="72"/>
      <c r="J9516" s="72"/>
      <c r="K9516" s="72"/>
    </row>
    <row r="9517" spans="9:11">
      <c r="I9517" s="72"/>
      <c r="J9517" s="72"/>
      <c r="K9517" s="72"/>
    </row>
    <row r="9518" spans="9:11">
      <c r="I9518" s="72"/>
      <c r="J9518" s="72"/>
      <c r="K9518" s="72"/>
    </row>
    <row r="9519" spans="9:11">
      <c r="I9519" s="72"/>
      <c r="J9519" s="72"/>
      <c r="K9519" s="72"/>
    </row>
    <row r="9520" spans="9:11">
      <c r="I9520" s="72"/>
      <c r="J9520" s="72"/>
      <c r="K9520" s="72"/>
    </row>
    <row r="9521" spans="9:11">
      <c r="I9521" s="72"/>
      <c r="J9521" s="72"/>
      <c r="K9521" s="72"/>
    </row>
    <row r="9522" spans="9:11">
      <c r="I9522" s="72"/>
      <c r="J9522" s="72"/>
      <c r="K9522" s="72"/>
    </row>
    <row r="9523" spans="9:11">
      <c r="I9523" s="72"/>
      <c r="J9523" s="72"/>
      <c r="K9523" s="72"/>
    </row>
    <row r="9524" spans="9:11">
      <c r="I9524" s="72"/>
      <c r="J9524" s="72"/>
      <c r="K9524" s="72"/>
    </row>
    <row r="9525" spans="9:11">
      <c r="I9525" s="72"/>
      <c r="J9525" s="72"/>
      <c r="K9525" s="72"/>
    </row>
    <row r="9526" spans="9:11">
      <c r="I9526" s="72"/>
      <c r="J9526" s="72"/>
      <c r="K9526" s="72"/>
    </row>
    <row r="9527" spans="9:11">
      <c r="I9527" s="72"/>
      <c r="J9527" s="72"/>
      <c r="K9527" s="72"/>
    </row>
    <row r="9528" spans="9:11">
      <c r="I9528" s="72"/>
      <c r="J9528" s="72"/>
      <c r="K9528" s="72"/>
    </row>
    <row r="9529" spans="9:11">
      <c r="I9529" s="72"/>
      <c r="J9529" s="72"/>
      <c r="K9529" s="72"/>
    </row>
    <row r="9530" spans="9:11">
      <c r="I9530" s="72"/>
      <c r="J9530" s="72"/>
      <c r="K9530" s="72"/>
    </row>
    <row r="9531" spans="9:11">
      <c r="I9531" s="72"/>
      <c r="J9531" s="72"/>
      <c r="K9531" s="72"/>
    </row>
    <row r="9532" spans="9:11">
      <c r="I9532" s="72"/>
      <c r="J9532" s="72"/>
      <c r="K9532" s="72"/>
    </row>
    <row r="9533" spans="9:11">
      <c r="I9533" s="72"/>
      <c r="J9533" s="72"/>
      <c r="K9533" s="72"/>
    </row>
    <row r="9534" spans="9:11">
      <c r="I9534" s="72"/>
      <c r="J9534" s="72"/>
      <c r="K9534" s="72"/>
    </row>
    <row r="9535" spans="9:11">
      <c r="I9535" s="72"/>
      <c r="J9535" s="72"/>
      <c r="K9535" s="72"/>
    </row>
    <row r="9536" spans="9:11">
      <c r="I9536" s="72"/>
      <c r="J9536" s="72"/>
      <c r="K9536" s="72"/>
    </row>
    <row r="9537" spans="9:11">
      <c r="I9537" s="72"/>
      <c r="J9537" s="72"/>
      <c r="K9537" s="72"/>
    </row>
    <row r="9538" spans="9:11">
      <c r="I9538" s="72"/>
      <c r="J9538" s="72"/>
      <c r="K9538" s="72"/>
    </row>
    <row r="9539" spans="9:11">
      <c r="I9539" s="72"/>
      <c r="J9539" s="72"/>
      <c r="K9539" s="72"/>
    </row>
    <row r="9540" spans="9:11">
      <c r="I9540" s="72"/>
      <c r="J9540" s="72"/>
      <c r="K9540" s="72"/>
    </row>
    <row r="9541" spans="9:11">
      <c r="I9541" s="72"/>
      <c r="J9541" s="72"/>
      <c r="K9541" s="72"/>
    </row>
    <row r="9542" spans="9:11">
      <c r="I9542" s="72"/>
      <c r="J9542" s="72"/>
      <c r="K9542" s="72"/>
    </row>
    <row r="9543" spans="9:11">
      <c r="I9543" s="72"/>
      <c r="J9543" s="72"/>
      <c r="K9543" s="72"/>
    </row>
    <row r="9544" spans="9:11">
      <c r="I9544" s="72"/>
      <c r="J9544" s="72"/>
      <c r="K9544" s="72"/>
    </row>
    <row r="9545" spans="9:11">
      <c r="I9545" s="72"/>
      <c r="J9545" s="72"/>
      <c r="K9545" s="72"/>
    </row>
    <row r="9546" spans="9:11">
      <c r="I9546" s="72"/>
      <c r="J9546" s="72"/>
      <c r="K9546" s="72"/>
    </row>
    <row r="9547" spans="9:11">
      <c r="I9547" s="72"/>
      <c r="J9547" s="72"/>
      <c r="K9547" s="72"/>
    </row>
    <row r="9548" spans="9:11">
      <c r="I9548" s="72"/>
      <c r="J9548" s="72"/>
      <c r="K9548" s="72"/>
    </row>
    <row r="9549" spans="9:11">
      <c r="I9549" s="72"/>
      <c r="J9549" s="72"/>
      <c r="K9549" s="72"/>
    </row>
    <row r="9550" spans="9:11">
      <c r="I9550" s="72"/>
      <c r="J9550" s="72"/>
      <c r="K9550" s="72"/>
    </row>
    <row r="9551" spans="9:11">
      <c r="I9551" s="72"/>
      <c r="J9551" s="72"/>
      <c r="K9551" s="72"/>
    </row>
    <row r="9552" spans="9:11">
      <c r="I9552" s="72"/>
      <c r="J9552" s="72"/>
      <c r="K9552" s="72"/>
    </row>
    <row r="9553" spans="9:11">
      <c r="I9553" s="72"/>
      <c r="J9553" s="72"/>
      <c r="K9553" s="72"/>
    </row>
    <row r="9554" spans="9:11">
      <c r="I9554" s="72"/>
      <c r="J9554" s="72"/>
      <c r="K9554" s="72"/>
    </row>
    <row r="9555" spans="9:11">
      <c r="I9555" s="72"/>
      <c r="J9555" s="72"/>
      <c r="K9555" s="72"/>
    </row>
    <row r="9556" spans="9:11">
      <c r="I9556" s="72"/>
      <c r="J9556" s="72"/>
      <c r="K9556" s="72"/>
    </row>
    <row r="9557" spans="9:11">
      <c r="I9557" s="72"/>
      <c r="J9557" s="72"/>
      <c r="K9557" s="72"/>
    </row>
    <row r="9558" spans="9:11">
      <c r="I9558" s="72"/>
      <c r="J9558" s="72"/>
      <c r="K9558" s="72"/>
    </row>
    <row r="9559" spans="9:11">
      <c r="I9559" s="72"/>
      <c r="J9559" s="72"/>
      <c r="K9559" s="72"/>
    </row>
    <row r="9560" spans="9:11">
      <c r="I9560" s="72"/>
      <c r="J9560" s="72"/>
      <c r="K9560" s="72"/>
    </row>
    <row r="9561" spans="9:11">
      <c r="I9561" s="72"/>
      <c r="J9561" s="72"/>
      <c r="K9561" s="72"/>
    </row>
    <row r="9562" spans="9:11">
      <c r="I9562" s="72"/>
      <c r="J9562" s="72"/>
      <c r="K9562" s="72"/>
    </row>
    <row r="9563" spans="9:11">
      <c r="I9563" s="72"/>
      <c r="J9563" s="72"/>
      <c r="K9563" s="72"/>
    </row>
    <row r="9564" spans="9:11">
      <c r="I9564" s="72"/>
      <c r="J9564" s="72"/>
      <c r="K9564" s="72"/>
    </row>
    <row r="9565" spans="9:11">
      <c r="I9565" s="72"/>
      <c r="J9565" s="72"/>
      <c r="K9565" s="72"/>
    </row>
    <row r="9566" spans="9:11">
      <c r="I9566" s="72"/>
      <c r="J9566" s="72"/>
      <c r="K9566" s="72"/>
    </row>
    <row r="9567" spans="9:11">
      <c r="I9567" s="72"/>
      <c r="J9567" s="72"/>
      <c r="K9567" s="72"/>
    </row>
    <row r="9568" spans="9:11">
      <c r="I9568" s="72"/>
      <c r="J9568" s="72"/>
      <c r="K9568" s="72"/>
    </row>
    <row r="9569" spans="9:11">
      <c r="I9569" s="72"/>
      <c r="J9569" s="72"/>
      <c r="K9569" s="72"/>
    </row>
    <row r="9570" spans="9:11">
      <c r="I9570" s="72"/>
      <c r="J9570" s="72"/>
      <c r="K9570" s="72"/>
    </row>
    <row r="9571" spans="9:11">
      <c r="I9571" s="72"/>
      <c r="J9571" s="72"/>
      <c r="K9571" s="72"/>
    </row>
    <row r="9572" spans="9:11">
      <c r="I9572" s="72"/>
      <c r="J9572" s="72"/>
      <c r="K9572" s="72"/>
    </row>
    <row r="9573" spans="9:11">
      <c r="I9573" s="72"/>
      <c r="J9573" s="72"/>
      <c r="K9573" s="72"/>
    </row>
    <row r="9574" spans="9:11">
      <c r="I9574" s="72"/>
      <c r="J9574" s="72"/>
      <c r="K9574" s="72"/>
    </row>
    <row r="9575" spans="9:11">
      <c r="I9575" s="72"/>
      <c r="J9575" s="72"/>
      <c r="K9575" s="72"/>
    </row>
    <row r="9576" spans="9:11">
      <c r="I9576" s="72"/>
      <c r="J9576" s="72"/>
      <c r="K9576" s="72"/>
    </row>
    <row r="9577" spans="9:11">
      <c r="I9577" s="72"/>
      <c r="J9577" s="72"/>
      <c r="K9577" s="72"/>
    </row>
    <row r="9578" spans="9:11">
      <c r="I9578" s="72"/>
      <c r="J9578" s="72"/>
      <c r="K9578" s="72"/>
    </row>
    <row r="9579" spans="9:11">
      <c r="I9579" s="72"/>
      <c r="J9579" s="72"/>
      <c r="K9579" s="72"/>
    </row>
    <row r="9580" spans="9:11">
      <c r="I9580" s="72"/>
      <c r="J9580" s="72"/>
      <c r="K9580" s="72"/>
    </row>
    <row r="9581" spans="9:11">
      <c r="I9581" s="72"/>
      <c r="J9581" s="72"/>
      <c r="K9581" s="72"/>
    </row>
    <row r="9582" spans="9:11">
      <c r="I9582" s="72"/>
      <c r="J9582" s="72"/>
      <c r="K9582" s="72"/>
    </row>
    <row r="9583" spans="9:11">
      <c r="I9583" s="72"/>
      <c r="J9583" s="72"/>
      <c r="K9583" s="72"/>
    </row>
    <row r="9584" spans="9:11">
      <c r="I9584" s="72"/>
      <c r="J9584" s="72"/>
      <c r="K9584" s="72"/>
    </row>
    <row r="9585" spans="9:11">
      <c r="I9585" s="72"/>
      <c r="J9585" s="72"/>
      <c r="K9585" s="72"/>
    </row>
    <row r="9586" spans="9:11">
      <c r="I9586" s="72"/>
      <c r="J9586" s="72"/>
      <c r="K9586" s="72"/>
    </row>
    <row r="9587" spans="9:11">
      <c r="I9587" s="72"/>
      <c r="J9587" s="72"/>
      <c r="K9587" s="72"/>
    </row>
    <row r="9588" spans="9:11">
      <c r="I9588" s="72"/>
      <c r="J9588" s="72"/>
      <c r="K9588" s="72"/>
    </row>
    <row r="9589" spans="9:11">
      <c r="I9589" s="72"/>
      <c r="J9589" s="72"/>
      <c r="K9589" s="72"/>
    </row>
    <row r="9590" spans="9:11">
      <c r="I9590" s="72"/>
      <c r="J9590" s="72"/>
      <c r="K9590" s="72"/>
    </row>
    <row r="9591" spans="9:11">
      <c r="I9591" s="72"/>
      <c r="J9591" s="72"/>
      <c r="K9591" s="72"/>
    </row>
    <row r="9592" spans="9:11">
      <c r="I9592" s="72"/>
      <c r="J9592" s="72"/>
      <c r="K9592" s="72"/>
    </row>
    <row r="9593" spans="9:11">
      <c r="I9593" s="72"/>
      <c r="J9593" s="72"/>
      <c r="K9593" s="72"/>
    </row>
    <row r="9594" spans="9:11">
      <c r="I9594" s="72"/>
      <c r="J9594" s="72"/>
      <c r="K9594" s="72"/>
    </row>
    <row r="9595" spans="9:11">
      <c r="I9595" s="72"/>
      <c r="J9595" s="72"/>
      <c r="K9595" s="72"/>
    </row>
    <row r="9596" spans="9:11">
      <c r="I9596" s="72"/>
      <c r="J9596" s="72"/>
      <c r="K9596" s="72"/>
    </row>
    <row r="9597" spans="9:11">
      <c r="I9597" s="72"/>
      <c r="J9597" s="72"/>
      <c r="K9597" s="72"/>
    </row>
    <row r="9598" spans="9:11">
      <c r="I9598" s="72"/>
      <c r="J9598" s="72"/>
      <c r="K9598" s="72"/>
    </row>
    <row r="9599" spans="9:11">
      <c r="I9599" s="72"/>
      <c r="J9599" s="72"/>
      <c r="K9599" s="72"/>
    </row>
    <row r="9600" spans="9:11">
      <c r="I9600" s="72"/>
      <c r="J9600" s="72"/>
      <c r="K9600" s="72"/>
    </row>
    <row r="9601" spans="9:11">
      <c r="I9601" s="72"/>
      <c r="J9601" s="72"/>
      <c r="K9601" s="72"/>
    </row>
    <row r="9602" spans="9:11">
      <c r="I9602" s="72"/>
      <c r="J9602" s="72"/>
      <c r="K9602" s="72"/>
    </row>
    <row r="9603" spans="9:11">
      <c r="I9603" s="72"/>
      <c r="J9603" s="72"/>
      <c r="K9603" s="72"/>
    </row>
    <row r="9604" spans="9:11">
      <c r="I9604" s="72"/>
      <c r="J9604" s="72"/>
      <c r="K9604" s="72"/>
    </row>
    <row r="9605" spans="9:11">
      <c r="I9605" s="72"/>
      <c r="J9605" s="72"/>
      <c r="K9605" s="72"/>
    </row>
    <row r="9606" spans="9:11">
      <c r="I9606" s="72"/>
      <c r="J9606" s="72"/>
      <c r="K9606" s="72"/>
    </row>
    <row r="9607" spans="9:11">
      <c r="I9607" s="72"/>
      <c r="J9607" s="72"/>
      <c r="K9607" s="72"/>
    </row>
    <row r="9608" spans="9:11">
      <c r="I9608" s="72"/>
      <c r="J9608" s="72"/>
      <c r="K9608" s="72"/>
    </row>
    <row r="9609" spans="9:11">
      <c r="I9609" s="72"/>
      <c r="J9609" s="72"/>
      <c r="K9609" s="72"/>
    </row>
    <row r="9610" spans="9:11">
      <c r="I9610" s="72"/>
      <c r="J9610" s="72"/>
      <c r="K9610" s="72"/>
    </row>
    <row r="9611" spans="9:11">
      <c r="I9611" s="72"/>
      <c r="J9611" s="72"/>
      <c r="K9611" s="72"/>
    </row>
    <row r="9612" spans="9:11">
      <c r="I9612" s="72"/>
      <c r="J9612" s="72"/>
      <c r="K9612" s="72"/>
    </row>
    <row r="9613" spans="9:11">
      <c r="I9613" s="72"/>
      <c r="J9613" s="72"/>
      <c r="K9613" s="72"/>
    </row>
    <row r="9614" spans="9:11">
      <c r="I9614" s="72"/>
      <c r="J9614" s="72"/>
      <c r="K9614" s="72"/>
    </row>
    <row r="9615" spans="9:11">
      <c r="I9615" s="72"/>
      <c r="J9615" s="72"/>
      <c r="K9615" s="72"/>
    </row>
    <row r="9616" spans="9:11">
      <c r="I9616" s="72"/>
      <c r="J9616" s="72"/>
      <c r="K9616" s="72"/>
    </row>
    <row r="9617" spans="9:11">
      <c r="I9617" s="72"/>
      <c r="J9617" s="72"/>
      <c r="K9617" s="72"/>
    </row>
    <row r="9618" spans="9:11">
      <c r="I9618" s="72"/>
      <c r="J9618" s="72"/>
      <c r="K9618" s="72"/>
    </row>
    <row r="9619" spans="9:11">
      <c r="I9619" s="72"/>
      <c r="J9619" s="72"/>
      <c r="K9619" s="72"/>
    </row>
    <row r="9620" spans="9:11">
      <c r="I9620" s="72"/>
      <c r="J9620" s="72"/>
      <c r="K9620" s="72"/>
    </row>
    <row r="9621" spans="9:11">
      <c r="I9621" s="72"/>
      <c r="J9621" s="72"/>
      <c r="K9621" s="72"/>
    </row>
    <row r="9622" spans="9:11">
      <c r="I9622" s="72"/>
      <c r="J9622" s="72"/>
      <c r="K9622" s="72"/>
    </row>
    <row r="9623" spans="9:11">
      <c r="I9623" s="72"/>
      <c r="J9623" s="72"/>
      <c r="K9623" s="72"/>
    </row>
    <row r="9624" spans="9:11">
      <c r="I9624" s="72"/>
      <c r="J9624" s="72"/>
      <c r="K9624" s="72"/>
    </row>
    <row r="9625" spans="9:11">
      <c r="I9625" s="72"/>
      <c r="J9625" s="72"/>
      <c r="K9625" s="72"/>
    </row>
    <row r="9626" spans="9:11">
      <c r="I9626" s="72"/>
      <c r="J9626" s="72"/>
      <c r="K9626" s="72"/>
    </row>
    <row r="9627" spans="9:11">
      <c r="I9627" s="72"/>
      <c r="J9627" s="72"/>
      <c r="K9627" s="72"/>
    </row>
    <row r="9628" spans="9:11">
      <c r="I9628" s="72"/>
      <c r="J9628" s="72"/>
      <c r="K9628" s="72"/>
    </row>
    <row r="9629" spans="9:11">
      <c r="I9629" s="72"/>
      <c r="J9629" s="72"/>
      <c r="K9629" s="72"/>
    </row>
    <row r="9630" spans="9:11">
      <c r="I9630" s="72"/>
      <c r="J9630" s="72"/>
      <c r="K9630" s="72"/>
    </row>
    <row r="9631" spans="9:11">
      <c r="I9631" s="72"/>
      <c r="J9631" s="72"/>
      <c r="K9631" s="72"/>
    </row>
    <row r="9632" spans="9:11">
      <c r="I9632" s="72"/>
      <c r="J9632" s="72"/>
      <c r="K9632" s="72"/>
    </row>
    <row r="9633" spans="9:11">
      <c r="I9633" s="72"/>
      <c r="J9633" s="72"/>
      <c r="K9633" s="72"/>
    </row>
    <row r="9634" spans="9:11">
      <c r="I9634" s="72"/>
      <c r="J9634" s="72"/>
      <c r="K9634" s="72"/>
    </row>
    <row r="9635" spans="9:11">
      <c r="I9635" s="72"/>
      <c r="J9635" s="72"/>
      <c r="K9635" s="72"/>
    </row>
    <row r="9636" spans="9:11">
      <c r="I9636" s="72"/>
      <c r="J9636" s="72"/>
      <c r="K9636" s="72"/>
    </row>
    <row r="9637" spans="9:11">
      <c r="I9637" s="72"/>
      <c r="J9637" s="72"/>
      <c r="K9637" s="72"/>
    </row>
    <row r="9638" spans="9:11">
      <c r="I9638" s="72"/>
      <c r="J9638" s="72"/>
      <c r="K9638" s="72"/>
    </row>
    <row r="9639" spans="9:11">
      <c r="I9639" s="72"/>
      <c r="J9639" s="72"/>
      <c r="K9639" s="72"/>
    </row>
    <row r="9640" spans="9:11">
      <c r="I9640" s="72"/>
      <c r="J9640" s="72"/>
      <c r="K9640" s="72"/>
    </row>
    <row r="9641" spans="9:11">
      <c r="I9641" s="72"/>
      <c r="J9641" s="72"/>
      <c r="K9641" s="72"/>
    </row>
    <row r="9642" spans="9:11">
      <c r="I9642" s="72"/>
      <c r="J9642" s="72"/>
      <c r="K9642" s="72"/>
    </row>
    <row r="9643" spans="9:11">
      <c r="I9643" s="72"/>
      <c r="J9643" s="72"/>
      <c r="K9643" s="72"/>
    </row>
    <row r="9644" spans="9:11">
      <c r="I9644" s="72"/>
      <c r="J9644" s="72"/>
      <c r="K9644" s="72"/>
    </row>
    <row r="9645" spans="9:11">
      <c r="I9645" s="72"/>
      <c r="J9645" s="72"/>
      <c r="K9645" s="72"/>
    </row>
    <row r="9646" spans="9:11">
      <c r="I9646" s="72"/>
      <c r="J9646" s="72"/>
      <c r="K9646" s="72"/>
    </row>
    <row r="9647" spans="9:11">
      <c r="I9647" s="72"/>
      <c r="J9647" s="72"/>
      <c r="K9647" s="72"/>
    </row>
    <row r="9648" spans="9:11">
      <c r="I9648" s="72"/>
      <c r="J9648" s="72"/>
      <c r="K9648" s="72"/>
    </row>
    <row r="9649" spans="9:11">
      <c r="I9649" s="72"/>
      <c r="J9649" s="72"/>
      <c r="K9649" s="72"/>
    </row>
    <row r="9650" spans="9:11">
      <c r="I9650" s="72"/>
      <c r="J9650" s="72"/>
      <c r="K9650" s="72"/>
    </row>
    <row r="9651" spans="9:11">
      <c r="I9651" s="72"/>
      <c r="J9651" s="72"/>
      <c r="K9651" s="72"/>
    </row>
    <row r="9652" spans="9:11">
      <c r="I9652" s="72"/>
      <c r="J9652" s="72"/>
      <c r="K9652" s="72"/>
    </row>
    <row r="9653" spans="9:11">
      <c r="I9653" s="72"/>
      <c r="J9653" s="72"/>
      <c r="K9653" s="72"/>
    </row>
    <row r="9654" spans="9:11">
      <c r="I9654" s="72"/>
      <c r="J9654" s="72"/>
      <c r="K9654" s="72"/>
    </row>
    <row r="9655" spans="9:11">
      <c r="I9655" s="72"/>
      <c r="J9655" s="72"/>
      <c r="K9655" s="72"/>
    </row>
    <row r="9656" spans="9:11">
      <c r="I9656" s="72"/>
      <c r="J9656" s="72"/>
      <c r="K9656" s="72"/>
    </row>
    <row r="9657" spans="9:11">
      <c r="I9657" s="72"/>
      <c r="J9657" s="72"/>
      <c r="K9657" s="72"/>
    </row>
    <row r="9658" spans="9:11">
      <c r="I9658" s="72"/>
      <c r="J9658" s="72"/>
      <c r="K9658" s="72"/>
    </row>
    <row r="9659" spans="9:11">
      <c r="I9659" s="72"/>
      <c r="J9659" s="72"/>
      <c r="K9659" s="72"/>
    </row>
    <row r="9660" spans="9:11">
      <c r="I9660" s="72"/>
      <c r="J9660" s="72"/>
      <c r="K9660" s="72"/>
    </row>
    <row r="9661" spans="9:11">
      <c r="I9661" s="72"/>
      <c r="J9661" s="72"/>
      <c r="K9661" s="72"/>
    </row>
    <row r="9662" spans="9:11">
      <c r="I9662" s="72"/>
      <c r="J9662" s="72"/>
      <c r="K9662" s="72"/>
    </row>
    <row r="9663" spans="9:11">
      <c r="I9663" s="72"/>
      <c r="J9663" s="72"/>
      <c r="K9663" s="72"/>
    </row>
    <row r="9664" spans="9:11">
      <c r="I9664" s="72"/>
      <c r="J9664" s="72"/>
      <c r="K9664" s="72"/>
    </row>
    <row r="9665" spans="9:11">
      <c r="I9665" s="72"/>
      <c r="J9665" s="72"/>
      <c r="K9665" s="72"/>
    </row>
    <row r="9666" spans="9:11">
      <c r="I9666" s="72"/>
      <c r="J9666" s="72"/>
      <c r="K9666" s="72"/>
    </row>
    <row r="9667" spans="9:11">
      <c r="I9667" s="72"/>
      <c r="J9667" s="72"/>
      <c r="K9667" s="72"/>
    </row>
    <row r="9668" spans="9:11">
      <c r="I9668" s="72"/>
      <c r="J9668" s="72"/>
      <c r="K9668" s="72"/>
    </row>
    <row r="9669" spans="9:11">
      <c r="I9669" s="72"/>
      <c r="J9669" s="72"/>
      <c r="K9669" s="72"/>
    </row>
    <row r="9670" spans="9:11">
      <c r="I9670" s="72"/>
      <c r="J9670" s="72"/>
      <c r="K9670" s="72"/>
    </row>
    <row r="9671" spans="9:11">
      <c r="I9671" s="72"/>
      <c r="J9671" s="72"/>
      <c r="K9671" s="72"/>
    </row>
    <row r="9672" spans="9:11">
      <c r="I9672" s="72"/>
      <c r="J9672" s="72"/>
      <c r="K9672" s="72"/>
    </row>
    <row r="9673" spans="9:11">
      <c r="I9673" s="72"/>
      <c r="J9673" s="72"/>
      <c r="K9673" s="72"/>
    </row>
    <row r="9674" spans="9:11">
      <c r="I9674" s="72"/>
      <c r="J9674" s="72"/>
      <c r="K9674" s="72"/>
    </row>
    <row r="9675" spans="9:11">
      <c r="I9675" s="72"/>
      <c r="J9675" s="72"/>
      <c r="K9675" s="72"/>
    </row>
    <row r="9676" spans="9:11">
      <c r="I9676" s="72"/>
      <c r="J9676" s="72"/>
      <c r="K9676" s="72"/>
    </row>
    <row r="9677" spans="9:11">
      <c r="I9677" s="72"/>
      <c r="J9677" s="72"/>
      <c r="K9677" s="72"/>
    </row>
    <row r="9678" spans="9:11">
      <c r="I9678" s="72"/>
      <c r="J9678" s="72"/>
      <c r="K9678" s="72"/>
    </row>
    <row r="9679" spans="9:11">
      <c r="I9679" s="72"/>
      <c r="J9679" s="72"/>
      <c r="K9679" s="72"/>
    </row>
    <row r="9680" spans="9:11">
      <c r="I9680" s="72"/>
      <c r="J9680" s="72"/>
      <c r="K9680" s="72"/>
    </row>
    <row r="9681" spans="9:11">
      <c r="I9681" s="72"/>
      <c r="J9681" s="72"/>
      <c r="K9681" s="72"/>
    </row>
    <row r="9682" spans="9:11">
      <c r="I9682" s="72"/>
      <c r="J9682" s="72"/>
      <c r="K9682" s="72"/>
    </row>
    <row r="9683" spans="9:11">
      <c r="I9683" s="72"/>
      <c r="J9683" s="72"/>
      <c r="K9683" s="72"/>
    </row>
    <row r="9684" spans="9:11">
      <c r="I9684" s="72"/>
      <c r="J9684" s="72"/>
      <c r="K9684" s="72"/>
    </row>
    <row r="9685" spans="9:11">
      <c r="I9685" s="72"/>
      <c r="J9685" s="72"/>
      <c r="K9685" s="72"/>
    </row>
    <row r="9686" spans="9:11">
      <c r="I9686" s="72"/>
      <c r="J9686" s="72"/>
      <c r="K9686" s="72"/>
    </row>
    <row r="9687" spans="9:11">
      <c r="I9687" s="72"/>
      <c r="J9687" s="72"/>
      <c r="K9687" s="72"/>
    </row>
    <row r="9688" spans="9:11">
      <c r="I9688" s="72"/>
      <c r="J9688" s="72"/>
      <c r="K9688" s="72"/>
    </row>
    <row r="9689" spans="9:11">
      <c r="I9689" s="72"/>
      <c r="J9689" s="72"/>
      <c r="K9689" s="72"/>
    </row>
    <row r="9690" spans="9:11">
      <c r="I9690" s="72"/>
      <c r="J9690" s="72"/>
      <c r="K9690" s="72"/>
    </row>
    <row r="9691" spans="9:11">
      <c r="I9691" s="72"/>
      <c r="J9691" s="72"/>
      <c r="K9691" s="72"/>
    </row>
    <row r="9692" spans="9:11">
      <c r="I9692" s="72"/>
      <c r="J9692" s="72"/>
      <c r="K9692" s="72"/>
    </row>
    <row r="9693" spans="9:11">
      <c r="I9693" s="72"/>
      <c r="J9693" s="72"/>
      <c r="K9693" s="72"/>
    </row>
    <row r="9694" spans="9:11">
      <c r="I9694" s="72"/>
      <c r="J9694" s="72"/>
      <c r="K9694" s="72"/>
    </row>
    <row r="9695" spans="9:11">
      <c r="I9695" s="72"/>
      <c r="J9695" s="72"/>
      <c r="K9695" s="72"/>
    </row>
    <row r="9696" spans="9:11">
      <c r="I9696" s="72"/>
      <c r="J9696" s="72"/>
      <c r="K9696" s="72"/>
    </row>
    <row r="9697" spans="9:11">
      <c r="I9697" s="72"/>
      <c r="J9697" s="72"/>
      <c r="K9697" s="72"/>
    </row>
    <row r="9698" spans="9:11">
      <c r="I9698" s="72"/>
      <c r="J9698" s="72"/>
      <c r="K9698" s="72"/>
    </row>
    <row r="9699" spans="9:11">
      <c r="I9699" s="72"/>
      <c r="J9699" s="72"/>
      <c r="K9699" s="72"/>
    </row>
    <row r="9700" spans="9:11">
      <c r="I9700" s="72"/>
      <c r="J9700" s="72"/>
      <c r="K9700" s="72"/>
    </row>
    <row r="9701" spans="9:11">
      <c r="I9701" s="72"/>
      <c r="J9701" s="72"/>
      <c r="K9701" s="72"/>
    </row>
    <row r="9702" spans="9:11">
      <c r="I9702" s="72"/>
      <c r="J9702" s="72"/>
      <c r="K9702" s="72"/>
    </row>
    <row r="9703" spans="9:11">
      <c r="I9703" s="72"/>
      <c r="J9703" s="72"/>
      <c r="K9703" s="72"/>
    </row>
    <row r="9704" spans="9:11">
      <c r="I9704" s="72"/>
      <c r="J9704" s="72"/>
      <c r="K9704" s="72"/>
    </row>
    <row r="9705" spans="9:11">
      <c r="I9705" s="72"/>
      <c r="J9705" s="72"/>
      <c r="K9705" s="72"/>
    </row>
    <row r="9706" spans="9:11">
      <c r="I9706" s="72"/>
      <c r="J9706" s="72"/>
      <c r="K9706" s="72"/>
    </row>
    <row r="9707" spans="9:11">
      <c r="I9707" s="72"/>
      <c r="J9707" s="72"/>
      <c r="K9707" s="72"/>
    </row>
    <row r="9708" spans="9:11">
      <c r="I9708" s="72"/>
      <c r="J9708" s="72"/>
      <c r="K9708" s="72"/>
    </row>
    <row r="9709" spans="9:11">
      <c r="I9709" s="72"/>
      <c r="J9709" s="72"/>
      <c r="K9709" s="72"/>
    </row>
    <row r="9710" spans="9:11">
      <c r="I9710" s="72"/>
      <c r="J9710" s="72"/>
      <c r="K9710" s="72"/>
    </row>
    <row r="9711" spans="9:11">
      <c r="I9711" s="72"/>
      <c r="J9711" s="72"/>
      <c r="K9711" s="72"/>
    </row>
    <row r="9712" spans="9:11">
      <c r="I9712" s="72"/>
      <c r="J9712" s="72"/>
      <c r="K9712" s="72"/>
    </row>
    <row r="9713" spans="9:11">
      <c r="I9713" s="72"/>
      <c r="J9713" s="72"/>
      <c r="K9713" s="72"/>
    </row>
    <row r="9714" spans="9:11">
      <c r="I9714" s="72"/>
      <c r="J9714" s="72"/>
      <c r="K9714" s="72"/>
    </row>
    <row r="9715" spans="9:11">
      <c r="I9715" s="72"/>
      <c r="J9715" s="72"/>
      <c r="K9715" s="72"/>
    </row>
    <row r="9716" spans="9:11">
      <c r="I9716" s="72"/>
      <c r="J9716" s="72"/>
      <c r="K9716" s="72"/>
    </row>
    <row r="9717" spans="9:11">
      <c r="I9717" s="72"/>
      <c r="J9717" s="72"/>
      <c r="K9717" s="72"/>
    </row>
    <row r="9718" spans="9:11">
      <c r="I9718" s="72"/>
      <c r="J9718" s="72"/>
      <c r="K9718" s="72"/>
    </row>
    <row r="9719" spans="9:11">
      <c r="I9719" s="72"/>
      <c r="J9719" s="72"/>
      <c r="K9719" s="72"/>
    </row>
    <row r="9720" spans="9:11">
      <c r="I9720" s="72"/>
      <c r="J9720" s="72"/>
      <c r="K9720" s="72"/>
    </row>
    <row r="9721" spans="9:11">
      <c r="I9721" s="72"/>
      <c r="J9721" s="72"/>
      <c r="K9721" s="72"/>
    </row>
    <row r="9722" spans="9:11">
      <c r="I9722" s="72"/>
      <c r="J9722" s="72"/>
      <c r="K9722" s="72"/>
    </row>
    <row r="9723" spans="9:11">
      <c r="I9723" s="72"/>
      <c r="J9723" s="72"/>
      <c r="K9723" s="72"/>
    </row>
    <row r="9724" spans="9:11">
      <c r="I9724" s="72"/>
      <c r="J9724" s="72"/>
      <c r="K9724" s="72"/>
    </row>
    <row r="9725" spans="9:11">
      <c r="I9725" s="72"/>
      <c r="J9725" s="72"/>
      <c r="K9725" s="72"/>
    </row>
    <row r="9726" spans="9:11">
      <c r="I9726" s="72"/>
      <c r="J9726" s="72"/>
      <c r="K9726" s="72"/>
    </row>
    <row r="9727" spans="9:11">
      <c r="I9727" s="72"/>
      <c r="J9727" s="72"/>
      <c r="K9727" s="72"/>
    </row>
    <row r="9728" spans="9:11">
      <c r="I9728" s="72"/>
      <c r="J9728" s="72"/>
      <c r="K9728" s="72"/>
    </row>
    <row r="9729" spans="9:11">
      <c r="I9729" s="72"/>
      <c r="J9729" s="72"/>
      <c r="K9729" s="72"/>
    </row>
    <row r="9730" spans="9:11">
      <c r="I9730" s="72"/>
      <c r="J9730" s="72"/>
      <c r="K9730" s="72"/>
    </row>
    <row r="9731" spans="9:11">
      <c r="I9731" s="72"/>
      <c r="J9731" s="72"/>
      <c r="K9731" s="72"/>
    </row>
    <row r="9732" spans="9:11">
      <c r="I9732" s="72"/>
      <c r="J9732" s="72"/>
      <c r="K9732" s="72"/>
    </row>
    <row r="9733" spans="9:11">
      <c r="I9733" s="72"/>
      <c r="J9733" s="72"/>
      <c r="K9733" s="72"/>
    </row>
    <row r="9734" spans="9:11">
      <c r="I9734" s="72"/>
      <c r="J9734" s="72"/>
      <c r="K9734" s="72"/>
    </row>
    <row r="9735" spans="9:11">
      <c r="I9735" s="72"/>
      <c r="J9735" s="72"/>
      <c r="K9735" s="72"/>
    </row>
    <row r="9736" spans="9:11">
      <c r="I9736" s="72"/>
      <c r="J9736" s="72"/>
      <c r="K9736" s="72"/>
    </row>
    <row r="9737" spans="9:11">
      <c r="I9737" s="72"/>
      <c r="J9737" s="72"/>
      <c r="K9737" s="72"/>
    </row>
    <row r="9738" spans="9:11">
      <c r="I9738" s="72"/>
      <c r="J9738" s="72"/>
      <c r="K9738" s="72"/>
    </row>
    <row r="9739" spans="9:11">
      <c r="I9739" s="72"/>
      <c r="J9739" s="72"/>
      <c r="K9739" s="72"/>
    </row>
    <row r="9740" spans="9:11">
      <c r="I9740" s="72"/>
      <c r="J9740" s="72"/>
      <c r="K9740" s="72"/>
    </row>
    <row r="9741" spans="9:11">
      <c r="I9741" s="72"/>
      <c r="J9741" s="72"/>
      <c r="K9741" s="72"/>
    </row>
    <row r="9742" spans="9:11">
      <c r="I9742" s="72"/>
      <c r="J9742" s="72"/>
      <c r="K9742" s="72"/>
    </row>
    <row r="9743" spans="9:11">
      <c r="I9743" s="72"/>
      <c r="J9743" s="72"/>
      <c r="K9743" s="72"/>
    </row>
    <row r="9744" spans="9:11">
      <c r="I9744" s="72"/>
      <c r="J9744" s="72"/>
      <c r="K9744" s="72"/>
    </row>
    <row r="9745" spans="9:11">
      <c r="I9745" s="72"/>
      <c r="J9745" s="72"/>
      <c r="K9745" s="72"/>
    </row>
    <row r="9746" spans="9:11">
      <c r="I9746" s="72"/>
      <c r="J9746" s="72"/>
      <c r="K9746" s="72"/>
    </row>
    <row r="9747" spans="9:11">
      <c r="I9747" s="72"/>
      <c r="J9747" s="72"/>
      <c r="K9747" s="72"/>
    </row>
    <row r="9748" spans="9:11">
      <c r="I9748" s="72"/>
      <c r="J9748" s="72"/>
      <c r="K9748" s="72"/>
    </row>
    <row r="9749" spans="9:11">
      <c r="I9749" s="72"/>
      <c r="J9749" s="72"/>
      <c r="K9749" s="72"/>
    </row>
    <row r="9750" spans="9:11">
      <c r="I9750" s="72"/>
      <c r="J9750" s="72"/>
      <c r="K9750" s="72"/>
    </row>
    <row r="9751" spans="9:11">
      <c r="I9751" s="72"/>
      <c r="J9751" s="72"/>
      <c r="K9751" s="72"/>
    </row>
    <row r="9752" spans="9:11">
      <c r="I9752" s="72"/>
      <c r="J9752" s="72"/>
      <c r="K9752" s="72"/>
    </row>
    <row r="9753" spans="9:11">
      <c r="I9753" s="72"/>
      <c r="J9753" s="72"/>
      <c r="K9753" s="72"/>
    </row>
    <row r="9754" spans="9:11">
      <c r="I9754" s="72"/>
      <c r="J9754" s="72"/>
      <c r="K9754" s="72"/>
    </row>
    <row r="9755" spans="9:11">
      <c r="I9755" s="72"/>
      <c r="J9755" s="72"/>
      <c r="K9755" s="72"/>
    </row>
    <row r="9756" spans="9:11">
      <c r="I9756" s="72"/>
      <c r="J9756" s="72"/>
      <c r="K9756" s="72"/>
    </row>
    <row r="9757" spans="9:11">
      <c r="I9757" s="72"/>
      <c r="J9757" s="72"/>
      <c r="K9757" s="72"/>
    </row>
    <row r="9758" spans="9:11">
      <c r="I9758" s="72"/>
      <c r="J9758" s="72"/>
      <c r="K9758" s="72"/>
    </row>
    <row r="9759" spans="9:11">
      <c r="I9759" s="72"/>
      <c r="J9759" s="72"/>
      <c r="K9759" s="72"/>
    </row>
    <row r="9760" spans="9:11">
      <c r="I9760" s="72"/>
      <c r="J9760" s="72"/>
      <c r="K9760" s="72"/>
    </row>
    <row r="9761" spans="9:11">
      <c r="I9761" s="72"/>
      <c r="J9761" s="72"/>
      <c r="K9761" s="72"/>
    </row>
    <row r="9762" spans="9:11">
      <c r="I9762" s="72"/>
      <c r="J9762" s="72"/>
      <c r="K9762" s="72"/>
    </row>
    <row r="9763" spans="9:11">
      <c r="I9763" s="72"/>
      <c r="J9763" s="72"/>
      <c r="K9763" s="72"/>
    </row>
    <row r="9764" spans="9:11">
      <c r="I9764" s="72"/>
      <c r="J9764" s="72"/>
      <c r="K9764" s="72"/>
    </row>
    <row r="9765" spans="9:11">
      <c r="I9765" s="72"/>
      <c r="J9765" s="72"/>
      <c r="K9765" s="72"/>
    </row>
    <row r="9766" spans="9:11">
      <c r="I9766" s="72"/>
      <c r="J9766" s="72"/>
      <c r="K9766" s="72"/>
    </row>
    <row r="9767" spans="9:11">
      <c r="I9767" s="72"/>
      <c r="J9767" s="72"/>
      <c r="K9767" s="72"/>
    </row>
    <row r="9768" spans="9:11">
      <c r="I9768" s="72"/>
      <c r="J9768" s="72"/>
      <c r="K9768" s="72"/>
    </row>
    <row r="9769" spans="9:11">
      <c r="I9769" s="72"/>
      <c r="J9769" s="72"/>
      <c r="K9769" s="72"/>
    </row>
    <row r="9770" spans="9:11">
      <c r="I9770" s="72"/>
      <c r="J9770" s="72"/>
      <c r="K9770" s="72"/>
    </row>
    <row r="9771" spans="9:11">
      <c r="I9771" s="72"/>
      <c r="J9771" s="72"/>
      <c r="K9771" s="72"/>
    </row>
    <row r="9772" spans="9:11">
      <c r="I9772" s="72"/>
      <c r="J9772" s="72"/>
      <c r="K9772" s="72"/>
    </row>
    <row r="9773" spans="9:11">
      <c r="I9773" s="72"/>
      <c r="J9773" s="72"/>
      <c r="K9773" s="72"/>
    </row>
    <row r="9774" spans="9:11">
      <c r="I9774" s="72"/>
      <c r="J9774" s="72"/>
      <c r="K9774" s="72"/>
    </row>
    <row r="9775" spans="9:11">
      <c r="I9775" s="72"/>
      <c r="J9775" s="72"/>
      <c r="K9775" s="72"/>
    </row>
    <row r="9776" spans="9:11">
      <c r="I9776" s="72"/>
      <c r="J9776" s="72"/>
      <c r="K9776" s="72"/>
    </row>
    <row r="9777" spans="9:11">
      <c r="I9777" s="72"/>
      <c r="J9777" s="72"/>
      <c r="K9777" s="72"/>
    </row>
    <row r="9778" spans="9:11">
      <c r="I9778" s="72"/>
      <c r="J9778" s="72"/>
      <c r="K9778" s="72"/>
    </row>
    <row r="9779" spans="9:11">
      <c r="I9779" s="72"/>
      <c r="J9779" s="72"/>
      <c r="K9779" s="72"/>
    </row>
    <row r="9780" spans="9:11">
      <c r="I9780" s="72"/>
      <c r="J9780" s="72"/>
      <c r="K9780" s="72"/>
    </row>
    <row r="9781" spans="9:11">
      <c r="I9781" s="72"/>
      <c r="J9781" s="72"/>
      <c r="K9781" s="72"/>
    </row>
    <row r="9782" spans="9:11">
      <c r="I9782" s="72"/>
      <c r="J9782" s="72"/>
      <c r="K9782" s="72"/>
    </row>
    <row r="9783" spans="9:11">
      <c r="I9783" s="72"/>
      <c r="J9783" s="72"/>
      <c r="K9783" s="72"/>
    </row>
    <row r="9784" spans="9:11">
      <c r="I9784" s="72"/>
      <c r="J9784" s="72"/>
      <c r="K9784" s="72"/>
    </row>
    <row r="9785" spans="9:11">
      <c r="I9785" s="72"/>
      <c r="J9785" s="72"/>
      <c r="K9785" s="72"/>
    </row>
    <row r="9786" spans="9:11">
      <c r="I9786" s="72"/>
      <c r="J9786" s="72"/>
      <c r="K9786" s="72"/>
    </row>
    <row r="9787" spans="9:11">
      <c r="I9787" s="72"/>
      <c r="J9787" s="72"/>
      <c r="K9787" s="72"/>
    </row>
    <row r="9788" spans="9:11">
      <c r="I9788" s="72"/>
      <c r="J9788" s="72"/>
      <c r="K9788" s="72"/>
    </row>
    <row r="9789" spans="9:11">
      <c r="I9789" s="72"/>
      <c r="J9789" s="72"/>
      <c r="K9789" s="72"/>
    </row>
    <row r="9790" spans="9:11">
      <c r="I9790" s="72"/>
      <c r="J9790" s="72"/>
      <c r="K9790" s="72"/>
    </row>
    <row r="9791" spans="9:11">
      <c r="I9791" s="72"/>
      <c r="J9791" s="72"/>
      <c r="K9791" s="72"/>
    </row>
    <row r="9792" spans="9:11">
      <c r="I9792" s="72"/>
      <c r="J9792" s="72"/>
      <c r="K9792" s="72"/>
    </row>
    <row r="9793" spans="9:11">
      <c r="I9793" s="72"/>
      <c r="J9793" s="72"/>
      <c r="K9793" s="72"/>
    </row>
    <row r="9794" spans="9:11">
      <c r="I9794" s="72"/>
      <c r="J9794" s="72"/>
      <c r="K9794" s="72"/>
    </row>
    <row r="9795" spans="9:11">
      <c r="I9795" s="72"/>
      <c r="J9795" s="72"/>
      <c r="K9795" s="72"/>
    </row>
    <row r="9796" spans="9:11">
      <c r="I9796" s="72"/>
      <c r="J9796" s="72"/>
      <c r="K9796" s="72"/>
    </row>
    <row r="9797" spans="9:11">
      <c r="I9797" s="72"/>
      <c r="J9797" s="72"/>
      <c r="K9797" s="72"/>
    </row>
    <row r="9798" spans="9:11">
      <c r="I9798" s="72"/>
      <c r="J9798" s="72"/>
      <c r="K9798" s="72"/>
    </row>
    <row r="9799" spans="9:11">
      <c r="I9799" s="72"/>
      <c r="J9799" s="72"/>
      <c r="K9799" s="72"/>
    </row>
    <row r="9800" spans="9:11">
      <c r="I9800" s="72"/>
      <c r="J9800" s="72"/>
      <c r="K9800" s="72"/>
    </row>
    <row r="9801" spans="9:11">
      <c r="I9801" s="72"/>
      <c r="J9801" s="72"/>
      <c r="K9801" s="72"/>
    </row>
    <row r="9802" spans="9:11">
      <c r="I9802" s="72"/>
      <c r="J9802" s="72"/>
      <c r="K9802" s="72"/>
    </row>
    <row r="9803" spans="9:11">
      <c r="I9803" s="72"/>
      <c r="J9803" s="72"/>
      <c r="K9803" s="72"/>
    </row>
    <row r="9804" spans="9:11">
      <c r="I9804" s="72"/>
      <c r="J9804" s="72"/>
      <c r="K9804" s="72"/>
    </row>
    <row r="9805" spans="9:11">
      <c r="I9805" s="72"/>
      <c r="J9805" s="72"/>
      <c r="K9805" s="72"/>
    </row>
    <row r="9806" spans="9:11">
      <c r="I9806" s="72"/>
      <c r="J9806" s="72"/>
      <c r="K9806" s="72"/>
    </row>
    <row r="9807" spans="9:11">
      <c r="I9807" s="72"/>
      <c r="J9807" s="72"/>
      <c r="K9807" s="72"/>
    </row>
    <row r="9808" spans="9:11">
      <c r="I9808" s="72"/>
      <c r="J9808" s="72"/>
      <c r="K9808" s="72"/>
    </row>
    <row r="9809" spans="9:11">
      <c r="I9809" s="72"/>
      <c r="J9809" s="72"/>
      <c r="K9809" s="72"/>
    </row>
    <row r="9810" spans="9:11">
      <c r="I9810" s="72"/>
      <c r="J9810" s="72"/>
      <c r="K9810" s="72"/>
    </row>
    <row r="9811" spans="9:11">
      <c r="I9811" s="72"/>
      <c r="J9811" s="72"/>
      <c r="K9811" s="72"/>
    </row>
    <row r="9812" spans="9:11">
      <c r="I9812" s="72"/>
      <c r="J9812" s="72"/>
      <c r="K9812" s="72"/>
    </row>
    <row r="9813" spans="9:11">
      <c r="I9813" s="72"/>
      <c r="J9813" s="72"/>
      <c r="K9813" s="72"/>
    </row>
    <row r="9814" spans="9:11">
      <c r="I9814" s="72"/>
      <c r="J9814" s="72"/>
      <c r="K9814" s="72"/>
    </row>
    <row r="9815" spans="9:11">
      <c r="I9815" s="72"/>
      <c r="J9815" s="72"/>
      <c r="K9815" s="72"/>
    </row>
    <row r="9816" spans="9:11">
      <c r="I9816" s="72"/>
      <c r="J9816" s="72"/>
      <c r="K9816" s="72"/>
    </row>
    <row r="9817" spans="9:11">
      <c r="I9817" s="72"/>
      <c r="J9817" s="72"/>
      <c r="K9817" s="72"/>
    </row>
    <row r="9818" spans="9:11">
      <c r="I9818" s="72"/>
      <c r="J9818" s="72"/>
      <c r="K9818" s="72"/>
    </row>
    <row r="9819" spans="9:11">
      <c r="I9819" s="72"/>
      <c r="J9819" s="72"/>
      <c r="K9819" s="72"/>
    </row>
    <row r="9820" spans="9:11">
      <c r="I9820" s="72"/>
      <c r="J9820" s="72"/>
      <c r="K9820" s="72"/>
    </row>
    <row r="9821" spans="9:11">
      <c r="I9821" s="72"/>
      <c r="J9821" s="72"/>
      <c r="K9821" s="72"/>
    </row>
    <row r="9822" spans="9:11">
      <c r="I9822" s="72"/>
      <c r="J9822" s="72"/>
      <c r="K9822" s="72"/>
    </row>
    <row r="9823" spans="9:11">
      <c r="I9823" s="72"/>
      <c r="J9823" s="72"/>
      <c r="K9823" s="72"/>
    </row>
    <row r="9824" spans="9:11">
      <c r="I9824" s="72"/>
      <c r="J9824" s="72"/>
      <c r="K9824" s="72"/>
    </row>
    <row r="9825" spans="9:11">
      <c r="I9825" s="72"/>
      <c r="J9825" s="72"/>
      <c r="K9825" s="72"/>
    </row>
    <row r="9826" spans="9:11">
      <c r="I9826" s="72"/>
      <c r="J9826" s="72"/>
      <c r="K9826" s="72"/>
    </row>
    <row r="9827" spans="9:11">
      <c r="I9827" s="72"/>
      <c r="J9827" s="72"/>
      <c r="K9827" s="72"/>
    </row>
    <row r="9828" spans="9:11">
      <c r="I9828" s="72"/>
      <c r="J9828" s="72"/>
      <c r="K9828" s="72"/>
    </row>
    <row r="9829" spans="9:11">
      <c r="I9829" s="72"/>
      <c r="J9829" s="72"/>
      <c r="K9829" s="72"/>
    </row>
    <row r="9830" spans="9:11">
      <c r="I9830" s="72"/>
      <c r="J9830" s="72"/>
      <c r="K9830" s="72"/>
    </row>
    <row r="9831" spans="9:11">
      <c r="I9831" s="72"/>
      <c r="J9831" s="72"/>
      <c r="K9831" s="72"/>
    </row>
    <row r="9832" spans="9:11">
      <c r="I9832" s="72"/>
      <c r="J9832" s="72"/>
      <c r="K9832" s="72"/>
    </row>
    <row r="9833" spans="9:11">
      <c r="I9833" s="72"/>
      <c r="J9833" s="72"/>
      <c r="K9833" s="72"/>
    </row>
    <row r="9834" spans="9:11">
      <c r="I9834" s="72"/>
      <c r="J9834" s="72"/>
      <c r="K9834" s="72"/>
    </row>
    <row r="9835" spans="9:11">
      <c r="I9835" s="72"/>
      <c r="J9835" s="72"/>
      <c r="K9835" s="72"/>
    </row>
    <row r="9836" spans="9:11">
      <c r="I9836" s="72"/>
      <c r="J9836" s="72"/>
      <c r="K9836" s="72"/>
    </row>
    <row r="9837" spans="9:11">
      <c r="I9837" s="72"/>
      <c r="J9837" s="72"/>
      <c r="K9837" s="72"/>
    </row>
    <row r="9838" spans="9:11">
      <c r="I9838" s="72"/>
      <c r="J9838" s="72"/>
      <c r="K9838" s="72"/>
    </row>
    <row r="9839" spans="9:11">
      <c r="I9839" s="72"/>
      <c r="J9839" s="72"/>
      <c r="K9839" s="72"/>
    </row>
    <row r="9840" spans="9:11">
      <c r="I9840" s="72"/>
      <c r="J9840" s="72"/>
      <c r="K9840" s="72"/>
    </row>
    <row r="9841" spans="9:11">
      <c r="I9841" s="72"/>
      <c r="J9841" s="72"/>
      <c r="K9841" s="72"/>
    </row>
    <row r="9842" spans="9:11">
      <c r="I9842" s="72"/>
      <c r="J9842" s="72"/>
      <c r="K9842" s="72"/>
    </row>
    <row r="9843" spans="9:11">
      <c r="I9843" s="72"/>
      <c r="J9843" s="72"/>
      <c r="K9843" s="72"/>
    </row>
    <row r="9844" spans="9:11">
      <c r="I9844" s="72"/>
      <c r="J9844" s="72"/>
      <c r="K9844" s="72"/>
    </row>
    <row r="9845" spans="9:11">
      <c r="I9845" s="72"/>
      <c r="J9845" s="72"/>
      <c r="K9845" s="72"/>
    </row>
    <row r="9846" spans="9:11">
      <c r="I9846" s="72"/>
      <c r="J9846" s="72"/>
      <c r="K9846" s="72"/>
    </row>
    <row r="9847" spans="9:11">
      <c r="I9847" s="72"/>
      <c r="J9847" s="72"/>
      <c r="K9847" s="72"/>
    </row>
    <row r="9848" spans="9:11">
      <c r="I9848" s="72"/>
      <c r="J9848" s="72"/>
      <c r="K9848" s="72"/>
    </row>
    <row r="9849" spans="9:11">
      <c r="I9849" s="72"/>
      <c r="J9849" s="72"/>
      <c r="K9849" s="72"/>
    </row>
    <row r="9850" spans="9:11">
      <c r="I9850" s="72"/>
      <c r="J9850" s="72"/>
      <c r="K9850" s="72"/>
    </row>
    <row r="9851" spans="9:11">
      <c r="I9851" s="72"/>
      <c r="J9851" s="72"/>
      <c r="K9851" s="72"/>
    </row>
    <row r="9852" spans="9:11">
      <c r="I9852" s="72"/>
      <c r="J9852" s="72"/>
      <c r="K9852" s="72"/>
    </row>
    <row r="9853" spans="9:11">
      <c r="I9853" s="72"/>
      <c r="J9853" s="72"/>
      <c r="K9853" s="72"/>
    </row>
    <row r="9854" spans="9:11">
      <c r="I9854" s="72"/>
      <c r="J9854" s="72"/>
      <c r="K9854" s="72"/>
    </row>
    <row r="9855" spans="9:11">
      <c r="I9855" s="72"/>
      <c r="J9855" s="72"/>
      <c r="K9855" s="72"/>
    </row>
    <row r="9856" spans="9:11">
      <c r="I9856" s="72"/>
      <c r="J9856" s="72"/>
      <c r="K9856" s="72"/>
    </row>
    <row r="9857" spans="9:11">
      <c r="I9857" s="72"/>
      <c r="J9857" s="72"/>
      <c r="K9857" s="72"/>
    </row>
    <row r="9858" spans="9:11">
      <c r="I9858" s="72"/>
      <c r="J9858" s="72"/>
      <c r="K9858" s="72"/>
    </row>
    <row r="9859" spans="9:11">
      <c r="I9859" s="72"/>
      <c r="J9859" s="72"/>
      <c r="K9859" s="72"/>
    </row>
    <row r="9860" spans="9:11">
      <c r="I9860" s="72"/>
      <c r="J9860" s="72"/>
      <c r="K9860" s="72"/>
    </row>
    <row r="9861" spans="9:11">
      <c r="I9861" s="72"/>
      <c r="J9861" s="72"/>
      <c r="K9861" s="72"/>
    </row>
    <row r="9862" spans="9:11">
      <c r="I9862" s="72"/>
      <c r="J9862" s="72"/>
      <c r="K9862" s="72"/>
    </row>
    <row r="9863" spans="9:11">
      <c r="I9863" s="72"/>
      <c r="J9863" s="72"/>
      <c r="K9863" s="72"/>
    </row>
    <row r="9864" spans="9:11">
      <c r="I9864" s="72"/>
      <c r="J9864" s="72"/>
      <c r="K9864" s="72"/>
    </row>
    <row r="9865" spans="9:11">
      <c r="I9865" s="72"/>
      <c r="J9865" s="72"/>
      <c r="K9865" s="72"/>
    </row>
    <row r="9866" spans="9:11">
      <c r="I9866" s="72"/>
      <c r="J9866" s="72"/>
      <c r="K9866" s="72"/>
    </row>
    <row r="9867" spans="9:11">
      <c r="I9867" s="72"/>
      <c r="J9867" s="72"/>
      <c r="K9867" s="72"/>
    </row>
    <row r="9868" spans="9:11">
      <c r="I9868" s="72"/>
      <c r="J9868" s="72"/>
      <c r="K9868" s="72"/>
    </row>
    <row r="9869" spans="9:11">
      <c r="I9869" s="72"/>
      <c r="J9869" s="72"/>
      <c r="K9869" s="72"/>
    </row>
    <row r="9870" spans="9:11">
      <c r="I9870" s="72"/>
      <c r="J9870" s="72"/>
      <c r="K9870" s="72"/>
    </row>
    <row r="9871" spans="9:11">
      <c r="I9871" s="72"/>
      <c r="J9871" s="72"/>
      <c r="K9871" s="72"/>
    </row>
    <row r="9872" spans="9:11">
      <c r="I9872" s="72"/>
      <c r="J9872" s="72"/>
      <c r="K9872" s="72"/>
    </row>
    <row r="9873" spans="9:11">
      <c r="I9873" s="72"/>
      <c r="J9873" s="72"/>
      <c r="K9873" s="72"/>
    </row>
    <row r="9874" spans="9:11">
      <c r="I9874" s="72"/>
      <c r="J9874" s="72"/>
      <c r="K9874" s="72"/>
    </row>
    <row r="9875" spans="9:11">
      <c r="I9875" s="72"/>
      <c r="J9875" s="72"/>
      <c r="K9875" s="72"/>
    </row>
    <row r="9876" spans="9:11">
      <c r="I9876" s="72"/>
      <c r="J9876" s="72"/>
      <c r="K9876" s="72"/>
    </row>
    <row r="9877" spans="9:11">
      <c r="I9877" s="72"/>
      <c r="J9877" s="72"/>
      <c r="K9877" s="72"/>
    </row>
    <row r="9878" spans="9:11">
      <c r="I9878" s="72"/>
      <c r="J9878" s="72"/>
      <c r="K9878" s="72"/>
    </row>
    <row r="9879" spans="9:11">
      <c r="I9879" s="72"/>
      <c r="J9879" s="72"/>
      <c r="K9879" s="72"/>
    </row>
    <row r="9880" spans="9:11">
      <c r="I9880" s="72"/>
      <c r="J9880" s="72"/>
      <c r="K9880" s="72"/>
    </row>
    <row r="9881" spans="9:11">
      <c r="I9881" s="72"/>
      <c r="J9881" s="72"/>
      <c r="K9881" s="72"/>
    </row>
    <row r="9882" spans="9:11">
      <c r="I9882" s="72"/>
      <c r="J9882" s="72"/>
      <c r="K9882" s="72"/>
    </row>
    <row r="9883" spans="9:11">
      <c r="I9883" s="72"/>
      <c r="J9883" s="72"/>
      <c r="K9883" s="72"/>
    </row>
    <row r="9884" spans="9:11">
      <c r="I9884" s="72"/>
      <c r="J9884" s="72"/>
      <c r="K9884" s="72"/>
    </row>
    <row r="9885" spans="9:11">
      <c r="I9885" s="72"/>
      <c r="J9885" s="72"/>
      <c r="K9885" s="72"/>
    </row>
    <row r="9886" spans="9:11">
      <c r="I9886" s="72"/>
      <c r="J9886" s="72"/>
      <c r="K9886" s="72"/>
    </row>
    <row r="9887" spans="9:11">
      <c r="I9887" s="72"/>
      <c r="J9887" s="72"/>
      <c r="K9887" s="72"/>
    </row>
    <row r="9888" spans="9:11">
      <c r="I9888" s="72"/>
      <c r="J9888" s="72"/>
      <c r="K9888" s="72"/>
    </row>
    <row r="9889" spans="9:11">
      <c r="I9889" s="72"/>
      <c r="J9889" s="72"/>
      <c r="K9889" s="72"/>
    </row>
    <row r="9890" spans="9:11">
      <c r="I9890" s="72"/>
      <c r="J9890" s="72"/>
      <c r="K9890" s="72"/>
    </row>
    <row r="9891" spans="9:11">
      <c r="I9891" s="72"/>
      <c r="J9891" s="72"/>
      <c r="K9891" s="72"/>
    </row>
    <row r="9892" spans="9:11">
      <c r="I9892" s="72"/>
      <c r="J9892" s="72"/>
      <c r="K9892" s="72"/>
    </row>
    <row r="9893" spans="9:11">
      <c r="I9893" s="72"/>
      <c r="J9893" s="72"/>
      <c r="K9893" s="72"/>
    </row>
    <row r="9894" spans="9:11">
      <c r="I9894" s="72"/>
      <c r="J9894" s="72"/>
      <c r="K9894" s="72"/>
    </row>
    <row r="9895" spans="9:11">
      <c r="I9895" s="72"/>
      <c r="J9895" s="72"/>
      <c r="K9895" s="72"/>
    </row>
    <row r="9896" spans="9:11">
      <c r="I9896" s="72"/>
      <c r="J9896" s="72"/>
      <c r="K9896" s="72"/>
    </row>
    <row r="9897" spans="9:11">
      <c r="I9897" s="72"/>
      <c r="J9897" s="72"/>
      <c r="K9897" s="72"/>
    </row>
    <row r="9898" spans="9:11">
      <c r="I9898" s="72"/>
      <c r="J9898" s="72"/>
      <c r="K9898" s="72"/>
    </row>
    <row r="9899" spans="9:11">
      <c r="I9899" s="72"/>
      <c r="J9899" s="72"/>
      <c r="K9899" s="72"/>
    </row>
    <row r="9900" spans="9:11">
      <c r="I9900" s="72"/>
      <c r="J9900" s="72"/>
      <c r="K9900" s="72"/>
    </row>
    <row r="9901" spans="9:11">
      <c r="I9901" s="72"/>
      <c r="J9901" s="72"/>
      <c r="K9901" s="72"/>
    </row>
    <row r="9902" spans="9:11">
      <c r="I9902" s="72"/>
      <c r="J9902" s="72"/>
      <c r="K9902" s="72"/>
    </row>
    <row r="9903" spans="9:11">
      <c r="I9903" s="72"/>
      <c r="J9903" s="72"/>
      <c r="K9903" s="72"/>
    </row>
    <row r="9904" spans="9:11">
      <c r="I9904" s="72"/>
      <c r="J9904" s="72"/>
      <c r="K9904" s="72"/>
    </row>
    <row r="9905" spans="9:11">
      <c r="I9905" s="72"/>
      <c r="J9905" s="72"/>
      <c r="K9905" s="72"/>
    </row>
    <row r="9906" spans="9:11">
      <c r="I9906" s="72"/>
      <c r="J9906" s="72"/>
      <c r="K9906" s="72"/>
    </row>
    <row r="9907" spans="9:11">
      <c r="I9907" s="72"/>
      <c r="J9907" s="72"/>
      <c r="K9907" s="72"/>
    </row>
    <row r="9908" spans="9:11">
      <c r="I9908" s="72"/>
      <c r="J9908" s="72"/>
      <c r="K9908" s="72"/>
    </row>
    <row r="9909" spans="9:11">
      <c r="I9909" s="72"/>
      <c r="J9909" s="72"/>
      <c r="K9909" s="72"/>
    </row>
    <row r="9910" spans="9:11">
      <c r="I9910" s="72"/>
      <c r="J9910" s="72"/>
      <c r="K9910" s="72"/>
    </row>
    <row r="9911" spans="9:11">
      <c r="I9911" s="72"/>
      <c r="J9911" s="72"/>
      <c r="K9911" s="72"/>
    </row>
    <row r="9912" spans="9:11">
      <c r="I9912" s="72"/>
      <c r="J9912" s="72"/>
      <c r="K9912" s="72"/>
    </row>
    <row r="9913" spans="9:11">
      <c r="I9913" s="72"/>
      <c r="J9913" s="72"/>
      <c r="K9913" s="72"/>
    </row>
    <row r="9914" spans="9:11">
      <c r="I9914" s="72"/>
      <c r="J9914" s="72"/>
      <c r="K9914" s="72"/>
    </row>
    <row r="9915" spans="9:11">
      <c r="I9915" s="72"/>
      <c r="J9915" s="72"/>
      <c r="K9915" s="72"/>
    </row>
    <row r="9916" spans="9:11">
      <c r="I9916" s="72"/>
      <c r="J9916" s="72"/>
      <c r="K9916" s="72"/>
    </row>
    <row r="9917" spans="9:11">
      <c r="I9917" s="72"/>
      <c r="J9917" s="72"/>
      <c r="K9917" s="72"/>
    </row>
    <row r="9918" spans="9:11">
      <c r="I9918" s="72"/>
      <c r="J9918" s="72"/>
      <c r="K9918" s="72"/>
    </row>
    <row r="9919" spans="9:11">
      <c r="I9919" s="72"/>
      <c r="J9919" s="72"/>
      <c r="K9919" s="72"/>
    </row>
    <row r="9920" spans="9:11">
      <c r="I9920" s="72"/>
      <c r="J9920" s="72"/>
      <c r="K9920" s="72"/>
    </row>
    <row r="9921" spans="9:11">
      <c r="I9921" s="72"/>
      <c r="J9921" s="72"/>
      <c r="K9921" s="72"/>
    </row>
    <row r="9922" spans="9:11">
      <c r="I9922" s="72"/>
      <c r="J9922" s="72"/>
      <c r="K9922" s="72"/>
    </row>
    <row r="9923" spans="9:11">
      <c r="I9923" s="72"/>
      <c r="J9923" s="72"/>
      <c r="K9923" s="72"/>
    </row>
    <row r="9924" spans="9:11">
      <c r="I9924" s="72"/>
      <c r="J9924" s="72"/>
      <c r="K9924" s="72"/>
    </row>
    <row r="9925" spans="9:11">
      <c r="I9925" s="72"/>
      <c r="J9925" s="72"/>
      <c r="K9925" s="72"/>
    </row>
    <row r="9926" spans="9:11">
      <c r="I9926" s="72"/>
      <c r="J9926" s="72"/>
      <c r="K9926" s="72"/>
    </row>
    <row r="9927" spans="9:11">
      <c r="I9927" s="72"/>
      <c r="J9927" s="72"/>
      <c r="K9927" s="72"/>
    </row>
    <row r="9928" spans="9:11">
      <c r="I9928" s="72"/>
      <c r="J9928" s="72"/>
      <c r="K9928" s="72"/>
    </row>
    <row r="9929" spans="9:11">
      <c r="I9929" s="72"/>
      <c r="J9929" s="72"/>
      <c r="K9929" s="72"/>
    </row>
    <row r="9930" spans="9:11">
      <c r="I9930" s="72"/>
      <c r="J9930" s="72"/>
      <c r="K9930" s="72"/>
    </row>
    <row r="9931" spans="9:11">
      <c r="I9931" s="72"/>
      <c r="J9931" s="72"/>
      <c r="K9931" s="72"/>
    </row>
    <row r="9932" spans="9:11">
      <c r="I9932" s="72"/>
      <c r="J9932" s="72"/>
      <c r="K9932" s="72"/>
    </row>
    <row r="9933" spans="9:11">
      <c r="I9933" s="72"/>
      <c r="J9933" s="72"/>
      <c r="K9933" s="72"/>
    </row>
    <row r="9934" spans="9:11">
      <c r="I9934" s="72"/>
      <c r="J9934" s="72"/>
      <c r="K9934" s="72"/>
    </row>
    <row r="9935" spans="9:11">
      <c r="I9935" s="72"/>
      <c r="J9935" s="72"/>
      <c r="K9935" s="72"/>
    </row>
    <row r="9936" spans="9:11">
      <c r="I9936" s="72"/>
      <c r="J9936" s="72"/>
      <c r="K9936" s="72"/>
    </row>
    <row r="9937" spans="9:11">
      <c r="I9937" s="72"/>
      <c r="J9937" s="72"/>
      <c r="K9937" s="72"/>
    </row>
    <row r="9938" spans="9:11">
      <c r="I9938" s="72"/>
      <c r="J9938" s="72"/>
      <c r="K9938" s="72"/>
    </row>
    <row r="9939" spans="9:11">
      <c r="I9939" s="72"/>
      <c r="J9939" s="72"/>
      <c r="K9939" s="72"/>
    </row>
    <row r="9940" spans="9:11">
      <c r="I9940" s="72"/>
      <c r="J9940" s="72"/>
      <c r="K9940" s="72"/>
    </row>
    <row r="9941" spans="9:11">
      <c r="I9941" s="72"/>
      <c r="J9941" s="72"/>
      <c r="K9941" s="72"/>
    </row>
    <row r="9942" spans="9:11">
      <c r="I9942" s="72"/>
      <c r="J9942" s="72"/>
      <c r="K9942" s="72"/>
    </row>
    <row r="9943" spans="9:11">
      <c r="I9943" s="72"/>
      <c r="J9943" s="72"/>
      <c r="K9943" s="72"/>
    </row>
    <row r="9944" spans="9:11">
      <c r="I9944" s="72"/>
      <c r="J9944" s="72"/>
      <c r="K9944" s="72"/>
    </row>
    <row r="9945" spans="9:11">
      <c r="I9945" s="72"/>
      <c r="J9945" s="72"/>
      <c r="K9945" s="72"/>
    </row>
    <row r="9946" spans="9:11">
      <c r="I9946" s="72"/>
      <c r="J9946" s="72"/>
      <c r="K9946" s="72"/>
    </row>
    <row r="9947" spans="9:11">
      <c r="I9947" s="72"/>
      <c r="J9947" s="72"/>
      <c r="K9947" s="72"/>
    </row>
    <row r="9948" spans="9:11">
      <c r="I9948" s="72"/>
      <c r="J9948" s="72"/>
      <c r="K9948" s="72"/>
    </row>
    <row r="9949" spans="9:11">
      <c r="I9949" s="72"/>
      <c r="J9949" s="72"/>
      <c r="K9949" s="72"/>
    </row>
    <row r="9950" spans="9:11">
      <c r="I9950" s="72"/>
      <c r="J9950" s="72"/>
      <c r="K9950" s="72"/>
    </row>
    <row r="9951" spans="9:11">
      <c r="I9951" s="72"/>
      <c r="J9951" s="72"/>
      <c r="K9951" s="72"/>
    </row>
    <row r="9952" spans="9:11">
      <c r="I9952" s="72"/>
      <c r="J9952" s="72"/>
      <c r="K9952" s="72"/>
    </row>
    <row r="9953" spans="9:11">
      <c r="I9953" s="72"/>
      <c r="J9953" s="72"/>
      <c r="K9953" s="72"/>
    </row>
    <row r="9954" spans="9:11">
      <c r="I9954" s="72"/>
      <c r="J9954" s="72"/>
      <c r="K9954" s="72"/>
    </row>
    <row r="9955" spans="9:11">
      <c r="I9955" s="72"/>
      <c r="J9955" s="72"/>
      <c r="K9955" s="72"/>
    </row>
    <row r="9956" spans="9:11">
      <c r="I9956" s="72"/>
      <c r="J9956" s="72"/>
      <c r="K9956" s="72"/>
    </row>
    <row r="9957" spans="9:11">
      <c r="I9957" s="72"/>
      <c r="J9957" s="72"/>
      <c r="K9957" s="72"/>
    </row>
    <row r="9958" spans="9:11">
      <c r="I9958" s="72"/>
      <c r="J9958" s="72"/>
      <c r="K9958" s="72"/>
    </row>
    <row r="9959" spans="9:11">
      <c r="I9959" s="72"/>
      <c r="J9959" s="72"/>
      <c r="K9959" s="72"/>
    </row>
    <row r="9960" spans="9:11">
      <c r="I9960" s="72"/>
      <c r="J9960" s="72"/>
      <c r="K9960" s="72"/>
    </row>
    <row r="9961" spans="9:11">
      <c r="I9961" s="72"/>
      <c r="J9961" s="72"/>
      <c r="K9961" s="72"/>
    </row>
    <row r="9962" spans="9:11">
      <c r="I9962" s="72"/>
      <c r="J9962" s="72"/>
      <c r="K9962" s="72"/>
    </row>
    <row r="9963" spans="9:11">
      <c r="I9963" s="72"/>
      <c r="J9963" s="72"/>
      <c r="K9963" s="72"/>
    </row>
    <row r="9964" spans="9:11">
      <c r="I9964" s="72"/>
      <c r="J9964" s="72"/>
      <c r="K9964" s="72"/>
    </row>
    <row r="9965" spans="9:11">
      <c r="I9965" s="72"/>
      <c r="J9965" s="72"/>
      <c r="K9965" s="72"/>
    </row>
    <row r="9966" spans="9:11">
      <c r="I9966" s="72"/>
      <c r="J9966" s="72"/>
      <c r="K9966" s="72"/>
    </row>
    <row r="9967" spans="9:11">
      <c r="I9967" s="72"/>
      <c r="J9967" s="72"/>
      <c r="K9967" s="72"/>
    </row>
    <row r="9968" spans="9:11">
      <c r="I9968" s="72"/>
      <c r="J9968" s="72"/>
      <c r="K9968" s="72"/>
    </row>
    <row r="9969" spans="9:11">
      <c r="I9969" s="72"/>
      <c r="J9969" s="72"/>
      <c r="K9969" s="72"/>
    </row>
    <row r="9970" spans="9:11">
      <c r="I9970" s="72"/>
      <c r="J9970" s="72"/>
      <c r="K9970" s="72"/>
    </row>
    <row r="9971" spans="9:11">
      <c r="I9971" s="72"/>
      <c r="J9971" s="72"/>
      <c r="K9971" s="72"/>
    </row>
    <row r="9972" spans="9:11">
      <c r="I9972" s="72"/>
      <c r="J9972" s="72"/>
      <c r="K9972" s="72"/>
    </row>
    <row r="9973" spans="9:11">
      <c r="I9973" s="72"/>
      <c r="J9973" s="72"/>
      <c r="K9973" s="72"/>
    </row>
    <row r="9974" spans="9:11">
      <c r="I9974" s="72"/>
      <c r="J9974" s="72"/>
      <c r="K9974" s="72"/>
    </row>
    <row r="9975" spans="9:11">
      <c r="I9975" s="72"/>
      <c r="J9975" s="72"/>
      <c r="K9975" s="72"/>
    </row>
    <row r="9976" spans="9:11">
      <c r="I9976" s="72"/>
      <c r="J9976" s="72"/>
      <c r="K9976" s="72"/>
    </row>
    <row r="9977" spans="9:11">
      <c r="I9977" s="72"/>
      <c r="J9977" s="72"/>
      <c r="K9977" s="72"/>
    </row>
    <row r="9978" spans="9:11">
      <c r="I9978" s="72"/>
      <c r="J9978" s="72"/>
      <c r="K9978" s="72"/>
    </row>
    <row r="9979" spans="9:11">
      <c r="I9979" s="72"/>
      <c r="J9979" s="72"/>
      <c r="K9979" s="72"/>
    </row>
    <row r="9980" spans="9:11">
      <c r="I9980" s="72"/>
      <c r="J9980" s="72"/>
      <c r="K9980" s="72"/>
    </row>
    <row r="9981" spans="9:11">
      <c r="I9981" s="72"/>
      <c r="J9981" s="72"/>
      <c r="K9981" s="72"/>
    </row>
    <row r="9982" spans="9:11">
      <c r="I9982" s="72"/>
      <c r="J9982" s="72"/>
      <c r="K9982" s="72"/>
    </row>
    <row r="9983" spans="9:11">
      <c r="I9983" s="72"/>
      <c r="J9983" s="72"/>
      <c r="K9983" s="72"/>
    </row>
    <row r="9984" spans="9:11">
      <c r="I9984" s="72"/>
      <c r="J9984" s="72"/>
      <c r="K9984" s="72"/>
    </row>
    <row r="9985" spans="9:11">
      <c r="I9985" s="72"/>
      <c r="J9985" s="72"/>
      <c r="K9985" s="72"/>
    </row>
    <row r="9986" spans="9:11">
      <c r="I9986" s="72"/>
      <c r="J9986" s="72"/>
      <c r="K9986" s="72"/>
    </row>
    <row r="9987" spans="9:11">
      <c r="I9987" s="72"/>
      <c r="J9987" s="72"/>
      <c r="K9987" s="72"/>
    </row>
    <row r="9988" spans="9:11">
      <c r="I9988" s="72"/>
      <c r="J9988" s="72"/>
      <c r="K9988" s="72"/>
    </row>
    <row r="9989" spans="9:11">
      <c r="I9989" s="72"/>
      <c r="J9989" s="72"/>
      <c r="K9989" s="72"/>
    </row>
    <row r="9990" spans="9:11">
      <c r="I9990" s="72"/>
      <c r="J9990" s="72"/>
      <c r="K9990" s="72"/>
    </row>
    <row r="9991" spans="9:11">
      <c r="I9991" s="72"/>
      <c r="J9991" s="72"/>
      <c r="K9991" s="72"/>
    </row>
    <row r="9992" spans="9:11">
      <c r="I9992" s="72"/>
      <c r="J9992" s="72"/>
      <c r="K9992" s="72"/>
    </row>
    <row r="9993" spans="9:11">
      <c r="I9993" s="72"/>
      <c r="J9993" s="72"/>
      <c r="K9993" s="72"/>
    </row>
    <row r="9994" spans="9:11">
      <c r="I9994" s="72"/>
      <c r="J9994" s="72"/>
      <c r="K9994" s="72"/>
    </row>
    <row r="9995" spans="9:11">
      <c r="I9995" s="72"/>
      <c r="J9995" s="72"/>
      <c r="K9995" s="72"/>
    </row>
    <row r="9996" spans="9:11">
      <c r="I9996" s="72"/>
      <c r="J9996" s="72"/>
      <c r="K9996" s="72"/>
    </row>
    <row r="9997" spans="9:11">
      <c r="I9997" s="72"/>
      <c r="J9997" s="72"/>
      <c r="K9997" s="72"/>
    </row>
    <row r="9998" spans="9:11">
      <c r="I9998" s="72"/>
      <c r="J9998" s="72"/>
      <c r="K9998" s="72"/>
    </row>
    <row r="9999" spans="9:11">
      <c r="I9999" s="72"/>
      <c r="J9999" s="72"/>
      <c r="K9999" s="72"/>
    </row>
    <row r="10000" spans="9:11">
      <c r="I10000" s="72"/>
      <c r="J10000" s="72"/>
      <c r="K10000" s="72"/>
    </row>
    <row r="10001" spans="9:11">
      <c r="I10001" s="72"/>
      <c r="J10001" s="72"/>
      <c r="K10001" s="72"/>
    </row>
    <row r="10002" spans="9:11">
      <c r="I10002" s="72"/>
      <c r="J10002" s="72"/>
      <c r="K10002" s="72"/>
    </row>
    <row r="10003" spans="9:11">
      <c r="I10003" s="72"/>
      <c r="J10003" s="72"/>
      <c r="K10003" s="72"/>
    </row>
    <row r="10004" spans="9:11">
      <c r="I10004" s="72"/>
      <c r="J10004" s="72"/>
      <c r="K10004" s="72"/>
    </row>
    <row r="10005" spans="9:11">
      <c r="I10005" s="72"/>
      <c r="J10005" s="72"/>
      <c r="K10005" s="72"/>
    </row>
    <row r="10006" spans="9:11">
      <c r="I10006" s="72"/>
      <c r="J10006" s="72"/>
      <c r="K10006" s="72"/>
    </row>
    <row r="10007" spans="9:11">
      <c r="I10007" s="72"/>
      <c r="J10007" s="72"/>
      <c r="K10007" s="72"/>
    </row>
    <row r="10008" spans="9:11">
      <c r="I10008" s="72"/>
      <c r="J10008" s="72"/>
      <c r="K10008" s="72"/>
    </row>
    <row r="10009" spans="9:11">
      <c r="I10009" s="72"/>
      <c r="J10009" s="72"/>
      <c r="K10009" s="72"/>
    </row>
    <row r="10010" spans="9:11">
      <c r="I10010" s="72"/>
      <c r="J10010" s="72"/>
      <c r="K10010" s="72"/>
    </row>
    <row r="10011" spans="9:11">
      <c r="I10011" s="72"/>
      <c r="J10011" s="72"/>
      <c r="K10011" s="72"/>
    </row>
    <row r="10012" spans="9:11">
      <c r="I10012" s="72"/>
      <c r="J10012" s="72"/>
      <c r="K10012" s="72"/>
    </row>
    <row r="10013" spans="9:11">
      <c r="I10013" s="72"/>
      <c r="J10013" s="72"/>
      <c r="K10013" s="72"/>
    </row>
    <row r="10014" spans="9:11">
      <c r="I10014" s="72"/>
      <c r="J10014" s="72"/>
      <c r="K10014" s="72"/>
    </row>
    <row r="10015" spans="9:11">
      <c r="I10015" s="72"/>
      <c r="J10015" s="72"/>
      <c r="K10015" s="72"/>
    </row>
    <row r="10016" spans="9:11">
      <c r="I10016" s="72"/>
      <c r="J10016" s="72"/>
      <c r="K10016" s="72"/>
    </row>
    <row r="10017" spans="9:11">
      <c r="I10017" s="72"/>
      <c r="J10017" s="72"/>
      <c r="K10017" s="72"/>
    </row>
    <row r="10018" spans="9:11">
      <c r="I10018" s="72"/>
      <c r="J10018" s="72"/>
      <c r="K10018" s="72"/>
    </row>
    <row r="10019" spans="9:11">
      <c r="I10019" s="72"/>
      <c r="J10019" s="72"/>
      <c r="K10019" s="72"/>
    </row>
    <row r="10020" spans="9:11">
      <c r="I10020" s="72"/>
      <c r="J10020" s="72"/>
      <c r="K10020" s="72"/>
    </row>
    <row r="10021" spans="9:11">
      <c r="I10021" s="72"/>
      <c r="J10021" s="72"/>
      <c r="K10021" s="72"/>
    </row>
    <row r="10022" spans="9:11">
      <c r="I10022" s="72"/>
      <c r="J10022" s="72"/>
      <c r="K10022" s="72"/>
    </row>
    <row r="10023" spans="9:11">
      <c r="I10023" s="72"/>
      <c r="J10023" s="72"/>
      <c r="K10023" s="72"/>
    </row>
    <row r="10024" spans="9:11">
      <c r="I10024" s="72"/>
      <c r="J10024" s="72"/>
      <c r="K10024" s="72"/>
    </row>
    <row r="10025" spans="9:11">
      <c r="I10025" s="72"/>
      <c r="J10025" s="72"/>
      <c r="K10025" s="72"/>
    </row>
    <row r="10026" spans="9:11">
      <c r="I10026" s="72"/>
      <c r="J10026" s="72"/>
      <c r="K10026" s="72"/>
    </row>
    <row r="10027" spans="9:11">
      <c r="I10027" s="72"/>
      <c r="J10027" s="72"/>
      <c r="K10027" s="72"/>
    </row>
    <row r="10028" spans="9:11">
      <c r="I10028" s="72"/>
      <c r="J10028" s="72"/>
      <c r="K10028" s="72"/>
    </row>
    <row r="10029" spans="9:11">
      <c r="I10029" s="72"/>
      <c r="J10029" s="72"/>
      <c r="K10029" s="72"/>
    </row>
    <row r="10030" spans="9:11">
      <c r="I10030" s="72"/>
      <c r="J10030" s="72"/>
      <c r="K10030" s="72"/>
    </row>
    <row r="10031" spans="9:11">
      <c r="I10031" s="72"/>
      <c r="J10031" s="72"/>
      <c r="K10031" s="72"/>
    </row>
    <row r="10032" spans="9:11">
      <c r="I10032" s="72"/>
      <c r="J10032" s="72"/>
      <c r="K10032" s="72"/>
    </row>
    <row r="10033" spans="9:11">
      <c r="I10033" s="72"/>
      <c r="J10033" s="72"/>
      <c r="K10033" s="72"/>
    </row>
    <row r="10034" spans="9:11">
      <c r="I10034" s="72"/>
      <c r="J10034" s="72"/>
      <c r="K10034" s="72"/>
    </row>
    <row r="10035" spans="9:11">
      <c r="I10035" s="72"/>
      <c r="J10035" s="72"/>
      <c r="K10035" s="72"/>
    </row>
    <row r="10036" spans="9:11">
      <c r="I10036" s="72"/>
      <c r="J10036" s="72"/>
      <c r="K10036" s="72"/>
    </row>
    <row r="10037" spans="9:11">
      <c r="I10037" s="72"/>
      <c r="J10037" s="72"/>
      <c r="K10037" s="72"/>
    </row>
    <row r="10038" spans="9:11">
      <c r="I10038" s="72"/>
      <c r="J10038" s="72"/>
      <c r="K10038" s="72"/>
    </row>
    <row r="10039" spans="9:11">
      <c r="I10039" s="72"/>
      <c r="J10039" s="72"/>
      <c r="K10039" s="72"/>
    </row>
    <row r="10040" spans="9:11">
      <c r="I10040" s="72"/>
      <c r="J10040" s="72"/>
      <c r="K10040" s="72"/>
    </row>
    <row r="10041" spans="9:11">
      <c r="I10041" s="72"/>
      <c r="J10041" s="72"/>
      <c r="K10041" s="72"/>
    </row>
    <row r="10042" spans="9:11">
      <c r="I10042" s="72"/>
      <c r="J10042" s="72"/>
      <c r="K10042" s="72"/>
    </row>
    <row r="10043" spans="9:11">
      <c r="I10043" s="72"/>
      <c r="J10043" s="72"/>
      <c r="K10043" s="72"/>
    </row>
    <row r="10044" spans="9:11">
      <c r="I10044" s="72"/>
      <c r="J10044" s="72"/>
      <c r="K10044" s="72"/>
    </row>
    <row r="10045" spans="9:11">
      <c r="I10045" s="72"/>
      <c r="J10045" s="72"/>
      <c r="K10045" s="72"/>
    </row>
    <row r="10046" spans="9:11">
      <c r="I10046" s="72"/>
      <c r="J10046" s="72"/>
      <c r="K10046" s="72"/>
    </row>
    <row r="10047" spans="9:11">
      <c r="I10047" s="72"/>
      <c r="J10047" s="72"/>
      <c r="K10047" s="72"/>
    </row>
    <row r="10048" spans="9:11">
      <c r="I10048" s="72"/>
      <c r="J10048" s="72"/>
      <c r="K10048" s="72"/>
    </row>
    <row r="10049" spans="9:11">
      <c r="I10049" s="72"/>
      <c r="J10049" s="72"/>
      <c r="K10049" s="72"/>
    </row>
    <row r="10050" spans="9:11">
      <c r="I10050" s="72"/>
      <c r="J10050" s="72"/>
      <c r="K10050" s="72"/>
    </row>
    <row r="10051" spans="9:11">
      <c r="I10051" s="72"/>
      <c r="J10051" s="72"/>
      <c r="K10051" s="72"/>
    </row>
    <row r="10052" spans="9:11">
      <c r="I10052" s="72"/>
      <c r="J10052" s="72"/>
      <c r="K10052" s="72"/>
    </row>
    <row r="10053" spans="9:11">
      <c r="I10053" s="72"/>
      <c r="J10053" s="72"/>
      <c r="K10053" s="72"/>
    </row>
    <row r="10054" spans="9:11">
      <c r="I10054" s="72"/>
      <c r="J10054" s="72"/>
      <c r="K10054" s="72"/>
    </row>
    <row r="10055" spans="9:11">
      <c r="I10055" s="72"/>
      <c r="J10055" s="72"/>
      <c r="K10055" s="72"/>
    </row>
    <row r="10056" spans="9:11">
      <c r="I10056" s="72"/>
      <c r="J10056" s="72"/>
      <c r="K10056" s="72"/>
    </row>
    <row r="10057" spans="9:11">
      <c r="I10057" s="72"/>
      <c r="J10057" s="72"/>
      <c r="K10057" s="72"/>
    </row>
    <row r="10058" spans="9:11">
      <c r="I10058" s="72"/>
      <c r="J10058" s="72"/>
      <c r="K10058" s="72"/>
    </row>
    <row r="10059" spans="9:11">
      <c r="I10059" s="72"/>
      <c r="J10059" s="72"/>
      <c r="K10059" s="72"/>
    </row>
    <row r="10060" spans="9:11">
      <c r="I10060" s="72"/>
      <c r="J10060" s="72"/>
      <c r="K10060" s="72"/>
    </row>
    <row r="10061" spans="9:11">
      <c r="I10061" s="72"/>
      <c r="J10061" s="72"/>
      <c r="K10061" s="72"/>
    </row>
    <row r="10062" spans="9:11">
      <c r="I10062" s="72"/>
      <c r="J10062" s="72"/>
      <c r="K10062" s="72"/>
    </row>
    <row r="10063" spans="9:11">
      <c r="I10063" s="72"/>
      <c r="J10063" s="72"/>
      <c r="K10063" s="72"/>
    </row>
    <row r="10064" spans="9:11">
      <c r="I10064" s="72"/>
      <c r="J10064" s="72"/>
      <c r="K10064" s="72"/>
    </row>
    <row r="10065" spans="9:11">
      <c r="I10065" s="72"/>
      <c r="J10065" s="72"/>
      <c r="K10065" s="72"/>
    </row>
    <row r="10066" spans="9:11">
      <c r="I10066" s="72"/>
      <c r="J10066" s="72"/>
      <c r="K10066" s="72"/>
    </row>
    <row r="10067" spans="9:11">
      <c r="I10067" s="72"/>
      <c r="J10067" s="72"/>
      <c r="K10067" s="72"/>
    </row>
    <row r="10068" spans="9:11">
      <c r="I10068" s="72"/>
      <c r="J10068" s="72"/>
      <c r="K10068" s="72"/>
    </row>
    <row r="10069" spans="9:11">
      <c r="I10069" s="72"/>
      <c r="J10069" s="72"/>
      <c r="K10069" s="72"/>
    </row>
    <row r="10070" spans="9:11">
      <c r="I10070" s="72"/>
      <c r="J10070" s="72"/>
      <c r="K10070" s="72"/>
    </row>
    <row r="10071" spans="9:11">
      <c r="I10071" s="72"/>
      <c r="J10071" s="72"/>
      <c r="K10071" s="72"/>
    </row>
    <row r="10072" spans="9:11">
      <c r="I10072" s="72"/>
      <c r="J10072" s="72"/>
      <c r="K10072" s="72"/>
    </row>
    <row r="10073" spans="9:11">
      <c r="I10073" s="72"/>
      <c r="J10073" s="72"/>
      <c r="K10073" s="72"/>
    </row>
    <row r="10074" spans="9:11">
      <c r="I10074" s="72"/>
      <c r="J10074" s="72"/>
      <c r="K10074" s="72"/>
    </row>
    <row r="10075" spans="9:11">
      <c r="I10075" s="72"/>
      <c r="J10075" s="72"/>
      <c r="K10075" s="72"/>
    </row>
    <row r="10076" spans="9:11">
      <c r="I10076" s="72"/>
      <c r="J10076" s="72"/>
      <c r="K10076" s="72"/>
    </row>
    <row r="10077" spans="9:11">
      <c r="I10077" s="72"/>
      <c r="J10077" s="72"/>
      <c r="K10077" s="72"/>
    </row>
    <row r="10078" spans="9:11">
      <c r="I10078" s="72"/>
      <c r="J10078" s="72"/>
      <c r="K10078" s="72"/>
    </row>
    <row r="10079" spans="9:11">
      <c r="I10079" s="72"/>
      <c r="J10079" s="72"/>
      <c r="K10079" s="72"/>
    </row>
    <row r="10080" spans="9:11">
      <c r="I10080" s="72"/>
      <c r="J10080" s="72"/>
      <c r="K10080" s="72"/>
    </row>
    <row r="10081" spans="9:11">
      <c r="I10081" s="72"/>
      <c r="J10081" s="72"/>
      <c r="K10081" s="72"/>
    </row>
    <row r="10082" spans="9:11">
      <c r="I10082" s="72"/>
      <c r="J10082" s="72"/>
      <c r="K10082" s="72"/>
    </row>
    <row r="10083" spans="9:11">
      <c r="I10083" s="72"/>
      <c r="J10083" s="72"/>
      <c r="K10083" s="72"/>
    </row>
    <row r="10084" spans="9:11">
      <c r="I10084" s="72"/>
      <c r="J10084" s="72"/>
      <c r="K10084" s="72"/>
    </row>
    <row r="10085" spans="9:11">
      <c r="I10085" s="72"/>
      <c r="J10085" s="72"/>
      <c r="K10085" s="72"/>
    </row>
    <row r="10086" spans="9:11">
      <c r="I10086" s="72"/>
      <c r="J10086" s="72"/>
      <c r="K10086" s="72"/>
    </row>
    <row r="10087" spans="9:11">
      <c r="I10087" s="72"/>
      <c r="J10087" s="72"/>
      <c r="K10087" s="72"/>
    </row>
    <row r="10088" spans="9:11">
      <c r="I10088" s="72"/>
      <c r="J10088" s="72"/>
      <c r="K10088" s="72"/>
    </row>
    <row r="10089" spans="9:11">
      <c r="I10089" s="72"/>
      <c r="J10089" s="72"/>
      <c r="K10089" s="72"/>
    </row>
    <row r="10090" spans="9:11">
      <c r="I10090" s="72"/>
      <c r="J10090" s="72"/>
      <c r="K10090" s="72"/>
    </row>
    <row r="10091" spans="9:11">
      <c r="I10091" s="72"/>
      <c r="J10091" s="72"/>
      <c r="K10091" s="72"/>
    </row>
    <row r="10092" spans="9:11">
      <c r="I10092" s="72"/>
      <c r="J10092" s="72"/>
      <c r="K10092" s="72"/>
    </row>
    <row r="10093" spans="9:11">
      <c r="I10093" s="72"/>
      <c r="J10093" s="72"/>
      <c r="K10093" s="72"/>
    </row>
    <row r="10094" spans="9:11">
      <c r="I10094" s="72"/>
      <c r="J10094" s="72"/>
      <c r="K10094" s="72"/>
    </row>
    <row r="10095" spans="9:11">
      <c r="I10095" s="72"/>
      <c r="J10095" s="72"/>
      <c r="K10095" s="72"/>
    </row>
    <row r="10096" spans="9:11">
      <c r="I10096" s="72"/>
      <c r="J10096" s="72"/>
      <c r="K10096" s="72"/>
    </row>
    <row r="10097" spans="9:11">
      <c r="I10097" s="72"/>
      <c r="J10097" s="72"/>
      <c r="K10097" s="72"/>
    </row>
    <row r="10098" spans="9:11">
      <c r="I10098" s="72"/>
      <c r="J10098" s="72"/>
      <c r="K10098" s="72"/>
    </row>
    <row r="10099" spans="9:11">
      <c r="I10099" s="72"/>
      <c r="J10099" s="72"/>
      <c r="K10099" s="72"/>
    </row>
    <row r="10100" spans="9:11">
      <c r="I10100" s="72"/>
      <c r="J10100" s="72"/>
      <c r="K10100" s="72"/>
    </row>
    <row r="10101" spans="9:11">
      <c r="I10101" s="72"/>
      <c r="J10101" s="72"/>
      <c r="K10101" s="72"/>
    </row>
    <row r="10102" spans="9:11">
      <c r="I10102" s="72"/>
      <c r="J10102" s="72"/>
      <c r="K10102" s="72"/>
    </row>
    <row r="10103" spans="9:11">
      <c r="I10103" s="72"/>
      <c r="J10103" s="72"/>
      <c r="K10103" s="72"/>
    </row>
    <row r="10104" spans="9:11">
      <c r="I10104" s="72"/>
      <c r="J10104" s="72"/>
      <c r="K10104" s="72"/>
    </row>
    <row r="10105" spans="9:11">
      <c r="I10105" s="72"/>
      <c r="J10105" s="72"/>
      <c r="K10105" s="72"/>
    </row>
    <row r="10106" spans="9:11">
      <c r="I10106" s="72"/>
      <c r="J10106" s="72"/>
      <c r="K10106" s="72"/>
    </row>
    <row r="10107" spans="9:11">
      <c r="I10107" s="72"/>
      <c r="J10107" s="72"/>
      <c r="K10107" s="72"/>
    </row>
    <row r="10108" spans="9:11">
      <c r="I10108" s="72"/>
      <c r="J10108" s="72"/>
      <c r="K10108" s="72"/>
    </row>
    <row r="10109" spans="9:11">
      <c r="I10109" s="72"/>
      <c r="J10109" s="72"/>
      <c r="K10109" s="72"/>
    </row>
    <row r="10110" spans="9:11">
      <c r="I10110" s="72"/>
      <c r="J10110" s="72"/>
      <c r="K10110" s="72"/>
    </row>
    <row r="10111" spans="9:11">
      <c r="I10111" s="72"/>
      <c r="J10111" s="72"/>
      <c r="K10111" s="72"/>
    </row>
    <row r="10112" spans="9:11">
      <c r="I10112" s="72"/>
      <c r="J10112" s="72"/>
      <c r="K10112" s="72"/>
    </row>
    <row r="10113" spans="9:11">
      <c r="I10113" s="72"/>
      <c r="J10113" s="72"/>
      <c r="K10113" s="72"/>
    </row>
    <row r="10114" spans="9:11">
      <c r="I10114" s="72"/>
      <c r="J10114" s="72"/>
      <c r="K10114" s="72"/>
    </row>
    <row r="10115" spans="9:11">
      <c r="I10115" s="72"/>
      <c r="J10115" s="72"/>
      <c r="K10115" s="72"/>
    </row>
    <row r="10116" spans="9:11">
      <c r="I10116" s="72"/>
      <c r="J10116" s="72"/>
      <c r="K10116" s="72"/>
    </row>
    <row r="10117" spans="9:11">
      <c r="I10117" s="72"/>
      <c r="J10117" s="72"/>
      <c r="K10117" s="72"/>
    </row>
    <row r="10118" spans="9:11">
      <c r="I10118" s="72"/>
      <c r="J10118" s="72"/>
      <c r="K10118" s="72"/>
    </row>
    <row r="10119" spans="9:11">
      <c r="I10119" s="72"/>
      <c r="J10119" s="72"/>
      <c r="K10119" s="72"/>
    </row>
    <row r="10120" spans="9:11">
      <c r="I10120" s="72"/>
      <c r="J10120" s="72"/>
      <c r="K10120" s="72"/>
    </row>
    <row r="10121" spans="9:11">
      <c r="I10121" s="72"/>
      <c r="J10121" s="72"/>
      <c r="K10121" s="72"/>
    </row>
    <row r="10122" spans="9:11">
      <c r="I10122" s="72"/>
      <c r="J10122" s="72"/>
      <c r="K10122" s="72"/>
    </row>
    <row r="10123" spans="9:11">
      <c r="I10123" s="72"/>
      <c r="J10123" s="72"/>
      <c r="K10123" s="72"/>
    </row>
    <row r="10124" spans="9:11">
      <c r="I10124" s="72"/>
      <c r="J10124" s="72"/>
      <c r="K10124" s="72"/>
    </row>
    <row r="10125" spans="9:11">
      <c r="I10125" s="72"/>
      <c r="J10125" s="72"/>
      <c r="K10125" s="72"/>
    </row>
    <row r="10126" spans="9:11">
      <c r="I10126" s="72"/>
      <c r="J10126" s="72"/>
      <c r="K10126" s="72"/>
    </row>
    <row r="10127" spans="9:11">
      <c r="I10127" s="72"/>
      <c r="J10127" s="72"/>
      <c r="K10127" s="72"/>
    </row>
    <row r="10128" spans="9:11">
      <c r="I10128" s="72"/>
      <c r="J10128" s="72"/>
      <c r="K10128" s="72"/>
    </row>
    <row r="10129" spans="9:11">
      <c r="I10129" s="72"/>
      <c r="J10129" s="72"/>
      <c r="K10129" s="72"/>
    </row>
    <row r="10130" spans="9:11">
      <c r="I10130" s="72"/>
      <c r="J10130" s="72"/>
      <c r="K10130" s="72"/>
    </row>
    <row r="10131" spans="9:11">
      <c r="I10131" s="72"/>
      <c r="J10131" s="72"/>
      <c r="K10131" s="72"/>
    </row>
    <row r="10132" spans="9:11">
      <c r="I10132" s="72"/>
      <c r="J10132" s="72"/>
      <c r="K10132" s="72"/>
    </row>
    <row r="10133" spans="9:11">
      <c r="I10133" s="72"/>
      <c r="J10133" s="72"/>
      <c r="K10133" s="72"/>
    </row>
    <row r="10134" spans="9:11">
      <c r="I10134" s="72"/>
      <c r="J10134" s="72"/>
      <c r="K10134" s="72"/>
    </row>
    <row r="10135" spans="9:11">
      <c r="I10135" s="72"/>
      <c r="J10135" s="72"/>
      <c r="K10135" s="72"/>
    </row>
    <row r="10136" spans="9:11">
      <c r="I10136" s="72"/>
      <c r="J10136" s="72"/>
      <c r="K10136" s="72"/>
    </row>
    <row r="10137" spans="9:11">
      <c r="I10137" s="72"/>
      <c r="J10137" s="72"/>
      <c r="K10137" s="72"/>
    </row>
    <row r="10138" spans="9:11">
      <c r="I10138" s="72"/>
      <c r="J10138" s="72"/>
      <c r="K10138" s="72"/>
    </row>
    <row r="10139" spans="9:11">
      <c r="I10139" s="72"/>
      <c r="J10139" s="72"/>
      <c r="K10139" s="72"/>
    </row>
    <row r="10140" spans="9:11">
      <c r="I10140" s="72"/>
      <c r="J10140" s="72"/>
      <c r="K10140" s="72"/>
    </row>
    <row r="10141" spans="9:11">
      <c r="I10141" s="72"/>
      <c r="J10141" s="72"/>
      <c r="K10141" s="72"/>
    </row>
    <row r="10142" spans="9:11">
      <c r="I10142" s="72"/>
      <c r="J10142" s="72"/>
      <c r="K10142" s="72"/>
    </row>
    <row r="10143" spans="9:11">
      <c r="I10143" s="72"/>
      <c r="J10143" s="72"/>
      <c r="K10143" s="72"/>
    </row>
    <row r="10144" spans="9:11">
      <c r="I10144" s="72"/>
      <c r="J10144" s="72"/>
      <c r="K10144" s="72"/>
    </row>
    <row r="10145" spans="9:11">
      <c r="I10145" s="72"/>
      <c r="J10145" s="72"/>
      <c r="K10145" s="72"/>
    </row>
    <row r="10146" spans="9:11">
      <c r="I10146" s="72"/>
      <c r="J10146" s="72"/>
      <c r="K10146" s="72"/>
    </row>
    <row r="10147" spans="9:11">
      <c r="I10147" s="72"/>
      <c r="J10147" s="72"/>
      <c r="K10147" s="72"/>
    </row>
    <row r="10148" spans="9:11">
      <c r="I10148" s="72"/>
      <c r="J10148" s="72"/>
      <c r="K10148" s="72"/>
    </row>
    <row r="10149" spans="9:11">
      <c r="I10149" s="72"/>
      <c r="J10149" s="72"/>
      <c r="K10149" s="72"/>
    </row>
    <row r="10150" spans="9:11">
      <c r="I10150" s="72"/>
      <c r="J10150" s="72"/>
      <c r="K10150" s="72"/>
    </row>
    <row r="10151" spans="9:11">
      <c r="I10151" s="72"/>
      <c r="J10151" s="72"/>
      <c r="K10151" s="72"/>
    </row>
    <row r="10152" spans="9:11">
      <c r="I10152" s="72"/>
      <c r="J10152" s="72"/>
      <c r="K10152" s="72"/>
    </row>
    <row r="10153" spans="9:11">
      <c r="I10153" s="72"/>
      <c r="J10153" s="72"/>
      <c r="K10153" s="72"/>
    </row>
    <row r="10154" spans="9:11">
      <c r="I10154" s="72"/>
      <c r="J10154" s="72"/>
      <c r="K10154" s="72"/>
    </row>
    <row r="10155" spans="9:11">
      <c r="I10155" s="72"/>
      <c r="J10155" s="72"/>
      <c r="K10155" s="72"/>
    </row>
    <row r="10156" spans="9:11">
      <c r="I10156" s="72"/>
      <c r="J10156" s="72"/>
      <c r="K10156" s="72"/>
    </row>
    <row r="10157" spans="9:11">
      <c r="I10157" s="72"/>
      <c r="J10157" s="72"/>
      <c r="K10157" s="72"/>
    </row>
    <row r="10158" spans="9:11">
      <c r="I10158" s="72"/>
      <c r="J10158" s="72"/>
      <c r="K10158" s="72"/>
    </row>
    <row r="10159" spans="9:11">
      <c r="I10159" s="72"/>
      <c r="J10159" s="72"/>
      <c r="K10159" s="72"/>
    </row>
    <row r="10160" spans="9:11">
      <c r="I10160" s="72"/>
      <c r="J10160" s="72"/>
      <c r="K10160" s="72"/>
    </row>
    <row r="10161" spans="9:11">
      <c r="I10161" s="72"/>
      <c r="J10161" s="72"/>
      <c r="K10161" s="72"/>
    </row>
    <row r="10162" spans="9:11">
      <c r="I10162" s="72"/>
      <c r="J10162" s="72"/>
      <c r="K10162" s="72"/>
    </row>
    <row r="10163" spans="9:11">
      <c r="I10163" s="72"/>
      <c r="J10163" s="72"/>
      <c r="K10163" s="72"/>
    </row>
    <row r="10164" spans="9:11">
      <c r="I10164" s="72"/>
      <c r="J10164" s="72"/>
      <c r="K10164" s="72"/>
    </row>
    <row r="10165" spans="9:11">
      <c r="I10165" s="72"/>
      <c r="J10165" s="72"/>
      <c r="K10165" s="72"/>
    </row>
    <row r="10166" spans="9:11">
      <c r="I10166" s="72"/>
      <c r="J10166" s="72"/>
      <c r="K10166" s="72"/>
    </row>
    <row r="10167" spans="9:11">
      <c r="I10167" s="72"/>
      <c r="J10167" s="72"/>
      <c r="K10167" s="72"/>
    </row>
    <row r="10168" spans="9:11">
      <c r="I10168" s="72"/>
      <c r="J10168" s="72"/>
      <c r="K10168" s="72"/>
    </row>
    <row r="10169" spans="9:11">
      <c r="I10169" s="72"/>
      <c r="J10169" s="72"/>
      <c r="K10169" s="72"/>
    </row>
    <row r="10170" spans="9:11">
      <c r="I10170" s="72"/>
      <c r="J10170" s="72"/>
      <c r="K10170" s="72"/>
    </row>
    <row r="10171" spans="9:11">
      <c r="I10171" s="72"/>
      <c r="J10171" s="72"/>
      <c r="K10171" s="72"/>
    </row>
    <row r="10172" spans="9:11">
      <c r="I10172" s="72"/>
      <c r="J10172" s="72"/>
      <c r="K10172" s="72"/>
    </row>
    <row r="10173" spans="9:11">
      <c r="I10173" s="72"/>
      <c r="J10173" s="72"/>
      <c r="K10173" s="72"/>
    </row>
    <row r="10174" spans="9:11">
      <c r="I10174" s="72"/>
      <c r="J10174" s="72"/>
      <c r="K10174" s="72"/>
    </row>
    <row r="10175" spans="9:11">
      <c r="I10175" s="72"/>
      <c r="J10175" s="72"/>
      <c r="K10175" s="72"/>
    </row>
    <row r="10176" spans="9:11">
      <c r="I10176" s="72"/>
      <c r="J10176" s="72"/>
      <c r="K10176" s="72"/>
    </row>
    <row r="10177" spans="9:11">
      <c r="I10177" s="72"/>
      <c r="J10177" s="72"/>
      <c r="K10177" s="72"/>
    </row>
    <row r="10178" spans="9:11">
      <c r="I10178" s="72"/>
      <c r="J10178" s="72"/>
      <c r="K10178" s="72"/>
    </row>
    <row r="10179" spans="9:11">
      <c r="I10179" s="72"/>
      <c r="J10179" s="72"/>
      <c r="K10179" s="72"/>
    </row>
    <row r="10180" spans="9:11">
      <c r="I10180" s="72"/>
      <c r="J10180" s="72"/>
      <c r="K10180" s="72"/>
    </row>
    <row r="10181" spans="9:11">
      <c r="I10181" s="72"/>
      <c r="J10181" s="72"/>
      <c r="K10181" s="72"/>
    </row>
    <row r="10182" spans="9:11">
      <c r="I10182" s="72"/>
      <c r="J10182" s="72"/>
      <c r="K10182" s="72"/>
    </row>
    <row r="10183" spans="9:11">
      <c r="I10183" s="72"/>
      <c r="J10183" s="72"/>
      <c r="K10183" s="72"/>
    </row>
    <row r="10184" spans="9:11">
      <c r="I10184" s="72"/>
      <c r="J10184" s="72"/>
      <c r="K10184" s="72"/>
    </row>
    <row r="10185" spans="9:11">
      <c r="I10185" s="72"/>
      <c r="J10185" s="72"/>
      <c r="K10185" s="72"/>
    </row>
    <row r="10186" spans="9:11">
      <c r="I10186" s="72"/>
      <c r="J10186" s="72"/>
      <c r="K10186" s="72"/>
    </row>
    <row r="10187" spans="9:11">
      <c r="I10187" s="72"/>
      <c r="J10187" s="72"/>
      <c r="K10187" s="72"/>
    </row>
    <row r="10188" spans="9:11">
      <c r="I10188" s="72"/>
      <c r="J10188" s="72"/>
      <c r="K10188" s="72"/>
    </row>
    <row r="10189" spans="9:11">
      <c r="I10189" s="72"/>
      <c r="J10189" s="72"/>
      <c r="K10189" s="72"/>
    </row>
    <row r="10190" spans="9:11">
      <c r="I10190" s="72"/>
      <c r="J10190" s="72"/>
      <c r="K10190" s="72"/>
    </row>
    <row r="10191" spans="9:11">
      <c r="I10191" s="72"/>
      <c r="J10191" s="72"/>
      <c r="K10191" s="72"/>
    </row>
    <row r="10192" spans="9:11">
      <c r="I10192" s="72"/>
      <c r="J10192" s="72"/>
      <c r="K10192" s="72"/>
    </row>
    <row r="10193" spans="9:11">
      <c r="I10193" s="72"/>
      <c r="J10193" s="72"/>
      <c r="K10193" s="72"/>
    </row>
    <row r="10194" spans="9:11">
      <c r="I10194" s="72"/>
      <c r="J10194" s="72"/>
      <c r="K10194" s="72"/>
    </row>
    <row r="10195" spans="9:11">
      <c r="I10195" s="72"/>
      <c r="J10195" s="72"/>
      <c r="K10195" s="72"/>
    </row>
    <row r="10196" spans="9:11">
      <c r="I10196" s="72"/>
      <c r="J10196" s="72"/>
      <c r="K10196" s="72"/>
    </row>
    <row r="10197" spans="9:11">
      <c r="I10197" s="72"/>
      <c r="J10197" s="72"/>
      <c r="K10197" s="72"/>
    </row>
    <row r="10198" spans="9:11">
      <c r="I10198" s="72"/>
      <c r="J10198" s="72"/>
      <c r="K10198" s="72"/>
    </row>
    <row r="10199" spans="9:11">
      <c r="I10199" s="72"/>
      <c r="J10199" s="72"/>
      <c r="K10199" s="72"/>
    </row>
    <row r="10200" spans="9:11">
      <c r="I10200" s="72"/>
      <c r="J10200" s="72"/>
      <c r="K10200" s="72"/>
    </row>
    <row r="10201" spans="9:11">
      <c r="I10201" s="72"/>
      <c r="J10201" s="72"/>
      <c r="K10201" s="72"/>
    </row>
    <row r="10202" spans="9:11">
      <c r="I10202" s="72"/>
      <c r="J10202" s="72"/>
      <c r="K10202" s="72"/>
    </row>
    <row r="10203" spans="9:11">
      <c r="I10203" s="72"/>
      <c r="J10203" s="72"/>
      <c r="K10203" s="72"/>
    </row>
    <row r="10204" spans="9:11">
      <c r="I10204" s="72"/>
      <c r="J10204" s="72"/>
      <c r="K10204" s="72"/>
    </row>
    <row r="10205" spans="9:11">
      <c r="I10205" s="72"/>
      <c r="J10205" s="72"/>
      <c r="K10205" s="72"/>
    </row>
    <row r="10206" spans="9:11">
      <c r="I10206" s="72"/>
      <c r="J10206" s="72"/>
      <c r="K10206" s="72"/>
    </row>
    <row r="10207" spans="9:11">
      <c r="I10207" s="72"/>
      <c r="J10207" s="72"/>
      <c r="K10207" s="72"/>
    </row>
    <row r="10208" spans="9:11">
      <c r="I10208" s="72"/>
      <c r="J10208" s="72"/>
      <c r="K10208" s="72"/>
    </row>
    <row r="10209" spans="9:11">
      <c r="I10209" s="72"/>
      <c r="J10209" s="72"/>
      <c r="K10209" s="72"/>
    </row>
    <row r="10210" spans="9:11">
      <c r="I10210" s="72"/>
      <c r="J10210" s="72"/>
      <c r="K10210" s="72"/>
    </row>
    <row r="10211" spans="9:11">
      <c r="I10211" s="72"/>
      <c r="J10211" s="72"/>
      <c r="K10211" s="72"/>
    </row>
    <row r="10212" spans="9:11">
      <c r="I10212" s="72"/>
      <c r="J10212" s="72"/>
      <c r="K10212" s="72"/>
    </row>
    <row r="10213" spans="9:11">
      <c r="I10213" s="72"/>
      <c r="J10213" s="72"/>
      <c r="K10213" s="72"/>
    </row>
    <row r="10214" spans="9:11">
      <c r="I10214" s="72"/>
      <c r="J10214" s="72"/>
      <c r="K10214" s="72"/>
    </row>
    <row r="10215" spans="9:11">
      <c r="I10215" s="72"/>
      <c r="J10215" s="72"/>
      <c r="K10215" s="72"/>
    </row>
    <row r="10216" spans="9:11">
      <c r="I10216" s="72"/>
      <c r="J10216" s="72"/>
      <c r="K10216" s="72"/>
    </row>
    <row r="10217" spans="9:11">
      <c r="I10217" s="72"/>
      <c r="J10217" s="72"/>
      <c r="K10217" s="72"/>
    </row>
    <row r="10218" spans="9:11">
      <c r="I10218" s="72"/>
      <c r="J10218" s="72"/>
      <c r="K10218" s="72"/>
    </row>
    <row r="10219" spans="9:11">
      <c r="I10219" s="72"/>
      <c r="J10219" s="72"/>
      <c r="K10219" s="72"/>
    </row>
    <row r="10220" spans="9:11">
      <c r="I10220" s="72"/>
      <c r="J10220" s="72"/>
      <c r="K10220" s="72"/>
    </row>
    <row r="10221" spans="9:11">
      <c r="I10221" s="72"/>
      <c r="J10221" s="72"/>
      <c r="K10221" s="72"/>
    </row>
    <row r="10222" spans="9:11">
      <c r="I10222" s="72"/>
      <c r="J10222" s="72"/>
      <c r="K10222" s="72"/>
    </row>
    <row r="10223" spans="9:11">
      <c r="I10223" s="72"/>
      <c r="J10223" s="72"/>
      <c r="K10223" s="72"/>
    </row>
    <row r="10224" spans="9:11">
      <c r="I10224" s="72"/>
      <c r="J10224" s="72"/>
      <c r="K10224" s="72"/>
    </row>
    <row r="10225" spans="9:11">
      <c r="I10225" s="72"/>
      <c r="J10225" s="72"/>
      <c r="K10225" s="72"/>
    </row>
    <row r="10226" spans="9:11">
      <c r="I10226" s="72"/>
      <c r="J10226" s="72"/>
      <c r="K10226" s="72"/>
    </row>
    <row r="10227" spans="9:11">
      <c r="I10227" s="72"/>
      <c r="J10227" s="72"/>
      <c r="K10227" s="72"/>
    </row>
    <row r="10228" spans="9:11">
      <c r="I10228" s="72"/>
      <c r="J10228" s="72"/>
      <c r="K10228" s="72"/>
    </row>
    <row r="10229" spans="9:11">
      <c r="I10229" s="72"/>
      <c r="J10229" s="72"/>
      <c r="K10229" s="72"/>
    </row>
    <row r="10230" spans="9:11">
      <c r="I10230" s="72"/>
      <c r="J10230" s="72"/>
      <c r="K10230" s="72"/>
    </row>
    <row r="10231" spans="9:11">
      <c r="I10231" s="72"/>
      <c r="J10231" s="72"/>
      <c r="K10231" s="72"/>
    </row>
    <row r="10232" spans="9:11">
      <c r="I10232" s="72"/>
      <c r="J10232" s="72"/>
      <c r="K10232" s="72"/>
    </row>
    <row r="10233" spans="9:11">
      <c r="I10233" s="72"/>
      <c r="J10233" s="72"/>
      <c r="K10233" s="72"/>
    </row>
    <row r="10234" spans="9:11">
      <c r="I10234" s="72"/>
      <c r="J10234" s="72"/>
      <c r="K10234" s="72"/>
    </row>
    <row r="10235" spans="9:11">
      <c r="I10235" s="72"/>
      <c r="J10235" s="72"/>
      <c r="K10235" s="72"/>
    </row>
    <row r="10236" spans="9:11">
      <c r="I10236" s="72"/>
      <c r="J10236" s="72"/>
      <c r="K10236" s="72"/>
    </row>
    <row r="10237" spans="9:11">
      <c r="I10237" s="72"/>
      <c r="J10237" s="72"/>
      <c r="K10237" s="72"/>
    </row>
    <row r="10238" spans="9:11">
      <c r="I10238" s="72"/>
      <c r="J10238" s="72"/>
      <c r="K10238" s="72"/>
    </row>
    <row r="10239" spans="9:11">
      <c r="I10239" s="72"/>
      <c r="J10239" s="72"/>
      <c r="K10239" s="72"/>
    </row>
    <row r="10240" spans="9:11">
      <c r="I10240" s="72"/>
      <c r="J10240" s="72"/>
      <c r="K10240" s="72"/>
    </row>
    <row r="10241" spans="9:11">
      <c r="I10241" s="72"/>
      <c r="J10241" s="72"/>
      <c r="K10241" s="72"/>
    </row>
    <row r="10242" spans="9:11">
      <c r="I10242" s="72"/>
      <c r="J10242" s="72"/>
      <c r="K10242" s="72"/>
    </row>
    <row r="10243" spans="9:11">
      <c r="I10243" s="72"/>
      <c r="J10243" s="72"/>
      <c r="K10243" s="72"/>
    </row>
    <row r="10244" spans="9:11">
      <c r="I10244" s="72"/>
      <c r="J10244" s="72"/>
      <c r="K10244" s="72"/>
    </row>
    <row r="10245" spans="9:11">
      <c r="I10245" s="72"/>
      <c r="J10245" s="72"/>
      <c r="K10245" s="72"/>
    </row>
    <row r="10246" spans="9:11">
      <c r="I10246" s="72"/>
      <c r="J10246" s="72"/>
      <c r="K10246" s="72"/>
    </row>
    <row r="10247" spans="9:11">
      <c r="I10247" s="72"/>
      <c r="J10247" s="72"/>
      <c r="K10247" s="72"/>
    </row>
    <row r="10248" spans="9:11">
      <c r="I10248" s="72"/>
      <c r="J10248" s="72"/>
      <c r="K10248" s="72"/>
    </row>
    <row r="10249" spans="9:11">
      <c r="I10249" s="72"/>
      <c r="J10249" s="72"/>
      <c r="K10249" s="72"/>
    </row>
    <row r="10250" spans="9:11">
      <c r="I10250" s="72"/>
      <c r="J10250" s="72"/>
      <c r="K10250" s="72"/>
    </row>
    <row r="10251" spans="9:11">
      <c r="I10251" s="72"/>
      <c r="J10251" s="72"/>
      <c r="K10251" s="72"/>
    </row>
    <row r="10252" spans="9:11">
      <c r="I10252" s="72"/>
      <c r="J10252" s="72"/>
      <c r="K10252" s="72"/>
    </row>
    <row r="10253" spans="9:11">
      <c r="I10253" s="72"/>
      <c r="J10253" s="72"/>
      <c r="K10253" s="72"/>
    </row>
    <row r="10254" spans="9:11">
      <c r="I10254" s="72"/>
      <c r="J10254" s="72"/>
      <c r="K10254" s="72"/>
    </row>
    <row r="10255" spans="9:11">
      <c r="I10255" s="72"/>
      <c r="J10255" s="72"/>
      <c r="K10255" s="72"/>
    </row>
    <row r="10256" spans="9:11">
      <c r="I10256" s="72"/>
      <c r="J10256" s="72"/>
      <c r="K10256" s="72"/>
    </row>
    <row r="10257" spans="9:11">
      <c r="I10257" s="72"/>
      <c r="J10257" s="72"/>
      <c r="K10257" s="72"/>
    </row>
    <row r="10258" spans="9:11">
      <c r="I10258" s="72"/>
      <c r="J10258" s="72"/>
      <c r="K10258" s="72"/>
    </row>
    <row r="10259" spans="9:11">
      <c r="I10259" s="72"/>
      <c r="J10259" s="72"/>
      <c r="K10259" s="72"/>
    </row>
    <row r="10260" spans="9:11">
      <c r="I10260" s="72"/>
      <c r="J10260" s="72"/>
      <c r="K10260" s="72"/>
    </row>
    <row r="10261" spans="9:11">
      <c r="I10261" s="72"/>
      <c r="J10261" s="72"/>
      <c r="K10261" s="72"/>
    </row>
    <row r="10262" spans="9:11">
      <c r="I10262" s="72"/>
      <c r="J10262" s="72"/>
      <c r="K10262" s="72"/>
    </row>
    <row r="10263" spans="9:11">
      <c r="I10263" s="72"/>
      <c r="J10263" s="72"/>
      <c r="K10263" s="72"/>
    </row>
    <row r="10264" spans="9:11">
      <c r="I10264" s="72"/>
      <c r="J10264" s="72"/>
      <c r="K10264" s="72"/>
    </row>
    <row r="10265" spans="9:11">
      <c r="I10265" s="72"/>
      <c r="J10265" s="72"/>
      <c r="K10265" s="72"/>
    </row>
    <row r="10266" spans="9:11">
      <c r="I10266" s="72"/>
      <c r="J10266" s="72"/>
      <c r="K10266" s="72"/>
    </row>
    <row r="10267" spans="9:11">
      <c r="I10267" s="72"/>
      <c r="J10267" s="72"/>
      <c r="K10267" s="72"/>
    </row>
    <row r="10268" spans="9:11">
      <c r="I10268" s="72"/>
      <c r="J10268" s="72"/>
      <c r="K10268" s="72"/>
    </row>
    <row r="10269" spans="9:11">
      <c r="I10269" s="72"/>
      <c r="J10269" s="72"/>
      <c r="K10269" s="72"/>
    </row>
    <row r="10270" spans="9:11">
      <c r="I10270" s="72"/>
      <c r="J10270" s="72"/>
      <c r="K10270" s="72"/>
    </row>
    <row r="10271" spans="9:11">
      <c r="I10271" s="72"/>
      <c r="J10271" s="72"/>
      <c r="K10271" s="72"/>
    </row>
    <row r="10272" spans="9:11">
      <c r="I10272" s="72"/>
      <c r="J10272" s="72"/>
      <c r="K10272" s="72"/>
    </row>
    <row r="10273" spans="9:11">
      <c r="I10273" s="72"/>
      <c r="J10273" s="72"/>
      <c r="K10273" s="72"/>
    </row>
    <row r="10274" spans="9:11">
      <c r="I10274" s="72"/>
      <c r="J10274" s="72"/>
      <c r="K10274" s="72"/>
    </row>
    <row r="10275" spans="9:11">
      <c r="I10275" s="72"/>
      <c r="J10275" s="72"/>
      <c r="K10275" s="72"/>
    </row>
    <row r="10276" spans="9:11">
      <c r="I10276" s="72"/>
      <c r="J10276" s="72"/>
      <c r="K10276" s="72"/>
    </row>
    <row r="10277" spans="9:11">
      <c r="I10277" s="72"/>
      <c r="J10277" s="72"/>
      <c r="K10277" s="72"/>
    </row>
    <row r="10278" spans="9:11">
      <c r="I10278" s="72"/>
      <c r="J10278" s="72"/>
      <c r="K10278" s="72"/>
    </row>
    <row r="10279" spans="9:11">
      <c r="I10279" s="72"/>
      <c r="J10279" s="72"/>
      <c r="K10279" s="72"/>
    </row>
    <row r="10280" spans="9:11">
      <c r="I10280" s="72"/>
      <c r="J10280" s="72"/>
      <c r="K10280" s="72"/>
    </row>
    <row r="10281" spans="9:11">
      <c r="I10281" s="72"/>
      <c r="J10281" s="72"/>
      <c r="K10281" s="72"/>
    </row>
    <row r="10282" spans="9:11">
      <c r="I10282" s="72"/>
      <c r="J10282" s="72"/>
      <c r="K10282" s="72"/>
    </row>
    <row r="10283" spans="9:11">
      <c r="I10283" s="72"/>
      <c r="J10283" s="72"/>
      <c r="K10283" s="72"/>
    </row>
    <row r="10284" spans="9:11">
      <c r="I10284" s="72"/>
      <c r="J10284" s="72"/>
      <c r="K10284" s="72"/>
    </row>
    <row r="10285" spans="9:11">
      <c r="I10285" s="72"/>
      <c r="J10285" s="72"/>
      <c r="K10285" s="72"/>
    </row>
    <row r="10286" spans="9:11">
      <c r="I10286" s="72"/>
      <c r="J10286" s="72"/>
      <c r="K10286" s="72"/>
    </row>
    <row r="10287" spans="9:11">
      <c r="I10287" s="72"/>
      <c r="J10287" s="72"/>
      <c r="K10287" s="72"/>
    </row>
    <row r="10288" spans="9:11">
      <c r="I10288" s="72"/>
      <c r="J10288" s="72"/>
      <c r="K10288" s="72"/>
    </row>
    <row r="10289" spans="9:11">
      <c r="I10289" s="72"/>
      <c r="J10289" s="72"/>
      <c r="K10289" s="72"/>
    </row>
    <row r="10290" spans="9:11">
      <c r="I10290" s="72"/>
      <c r="J10290" s="72"/>
      <c r="K10290" s="72"/>
    </row>
    <row r="10291" spans="9:11">
      <c r="I10291" s="72"/>
      <c r="J10291" s="72"/>
      <c r="K10291" s="72"/>
    </row>
    <row r="10292" spans="9:11">
      <c r="I10292" s="72"/>
      <c r="J10292" s="72"/>
      <c r="K10292" s="72"/>
    </row>
    <row r="10293" spans="9:11">
      <c r="I10293" s="72"/>
      <c r="J10293" s="72"/>
      <c r="K10293" s="72"/>
    </row>
    <row r="10294" spans="9:11">
      <c r="I10294" s="72"/>
      <c r="J10294" s="72"/>
      <c r="K10294" s="72"/>
    </row>
    <row r="10295" spans="9:11">
      <c r="I10295" s="72"/>
      <c r="J10295" s="72"/>
      <c r="K10295" s="72"/>
    </row>
    <row r="10296" spans="9:11">
      <c r="I10296" s="72"/>
      <c r="J10296" s="72"/>
      <c r="K10296" s="72"/>
    </row>
    <row r="10297" spans="9:11">
      <c r="I10297" s="72"/>
      <c r="J10297" s="72"/>
      <c r="K10297" s="72"/>
    </row>
    <row r="10298" spans="9:11">
      <c r="I10298" s="72"/>
      <c r="J10298" s="72"/>
      <c r="K10298" s="72"/>
    </row>
    <row r="10299" spans="9:11">
      <c r="I10299" s="72"/>
      <c r="J10299" s="72"/>
      <c r="K10299" s="72"/>
    </row>
    <row r="10300" spans="9:11">
      <c r="I10300" s="72"/>
      <c r="J10300" s="72"/>
      <c r="K10300" s="72"/>
    </row>
    <row r="10301" spans="9:11">
      <c r="I10301" s="72"/>
      <c r="J10301" s="72"/>
      <c r="K10301" s="72"/>
    </row>
    <row r="10302" spans="9:11">
      <c r="I10302" s="72"/>
      <c r="J10302" s="72"/>
      <c r="K10302" s="72"/>
    </row>
    <row r="10303" spans="9:11">
      <c r="I10303" s="72"/>
      <c r="J10303" s="72"/>
      <c r="K10303" s="72"/>
    </row>
    <row r="10304" spans="9:11">
      <c r="I10304" s="72"/>
      <c r="J10304" s="72"/>
      <c r="K10304" s="72"/>
    </row>
    <row r="10305" spans="9:11">
      <c r="I10305" s="72"/>
      <c r="J10305" s="72"/>
      <c r="K10305" s="72"/>
    </row>
    <row r="10306" spans="9:11">
      <c r="I10306" s="72"/>
      <c r="J10306" s="72"/>
      <c r="K10306" s="72"/>
    </row>
    <row r="10307" spans="9:11">
      <c r="I10307" s="72"/>
      <c r="J10307" s="72"/>
      <c r="K10307" s="72"/>
    </row>
    <row r="10308" spans="9:11">
      <c r="I10308" s="72"/>
      <c r="J10308" s="72"/>
      <c r="K10308" s="72"/>
    </row>
    <row r="10309" spans="9:11">
      <c r="I10309" s="72"/>
      <c r="J10309" s="72"/>
      <c r="K10309" s="72"/>
    </row>
    <row r="10310" spans="9:11">
      <c r="I10310" s="72"/>
      <c r="J10310" s="72"/>
      <c r="K10310" s="72"/>
    </row>
    <row r="10311" spans="9:11">
      <c r="I10311" s="72"/>
      <c r="J10311" s="72"/>
      <c r="K10311" s="72"/>
    </row>
    <row r="10312" spans="9:11">
      <c r="I10312" s="72"/>
      <c r="J10312" s="72"/>
      <c r="K10312" s="72"/>
    </row>
    <row r="10313" spans="9:11">
      <c r="I10313" s="72"/>
      <c r="J10313" s="72"/>
      <c r="K10313" s="72"/>
    </row>
    <row r="10314" spans="9:11">
      <c r="I10314" s="72"/>
      <c r="J10314" s="72"/>
      <c r="K10314" s="72"/>
    </row>
    <row r="10315" spans="9:11">
      <c r="I10315" s="72"/>
      <c r="J10315" s="72"/>
      <c r="K10315" s="72"/>
    </row>
    <row r="10316" spans="9:11">
      <c r="I10316" s="72"/>
      <c r="J10316" s="72"/>
      <c r="K10316" s="72"/>
    </row>
    <row r="10317" spans="9:11">
      <c r="I10317" s="72"/>
      <c r="J10317" s="72"/>
      <c r="K10317" s="72"/>
    </row>
    <row r="10318" spans="9:11">
      <c r="I10318" s="72"/>
      <c r="J10318" s="72"/>
      <c r="K10318" s="72"/>
    </row>
    <row r="10319" spans="9:11">
      <c r="I10319" s="72"/>
      <c r="J10319" s="72"/>
      <c r="K10319" s="72"/>
    </row>
    <row r="10320" spans="9:11">
      <c r="I10320" s="72"/>
      <c r="J10320" s="72"/>
      <c r="K10320" s="72"/>
    </row>
    <row r="10321" spans="9:11">
      <c r="I10321" s="72"/>
      <c r="J10321" s="72"/>
      <c r="K10321" s="72"/>
    </row>
    <row r="10322" spans="9:11">
      <c r="I10322" s="72"/>
      <c r="J10322" s="72"/>
      <c r="K10322" s="72"/>
    </row>
    <row r="10323" spans="9:11">
      <c r="I10323" s="72"/>
      <c r="J10323" s="72"/>
      <c r="K10323" s="72"/>
    </row>
    <row r="10324" spans="9:11">
      <c r="I10324" s="72"/>
      <c r="J10324" s="72"/>
      <c r="K10324" s="72"/>
    </row>
    <row r="10325" spans="9:11">
      <c r="I10325" s="72"/>
      <c r="J10325" s="72"/>
      <c r="K10325" s="72"/>
    </row>
    <row r="10326" spans="9:11">
      <c r="I10326" s="72"/>
      <c r="J10326" s="72"/>
      <c r="K10326" s="72"/>
    </row>
    <row r="10327" spans="9:11">
      <c r="I10327" s="72"/>
      <c r="J10327" s="72"/>
      <c r="K10327" s="72"/>
    </row>
    <row r="10328" spans="9:11">
      <c r="I10328" s="72"/>
      <c r="J10328" s="72"/>
      <c r="K10328" s="72"/>
    </row>
    <row r="10329" spans="9:11">
      <c r="I10329" s="72"/>
      <c r="J10329" s="72"/>
      <c r="K10329" s="72"/>
    </row>
    <row r="10330" spans="9:11">
      <c r="I10330" s="72"/>
      <c r="J10330" s="72"/>
      <c r="K10330" s="72"/>
    </row>
    <row r="10331" spans="9:11">
      <c r="I10331" s="72"/>
      <c r="J10331" s="72"/>
      <c r="K10331" s="72"/>
    </row>
    <row r="10332" spans="9:11">
      <c r="I10332" s="72"/>
      <c r="J10332" s="72"/>
      <c r="K10332" s="72"/>
    </row>
    <row r="10333" spans="9:11">
      <c r="I10333" s="72"/>
      <c r="J10333" s="72"/>
      <c r="K10333" s="72"/>
    </row>
    <row r="10334" spans="9:11">
      <c r="I10334" s="72"/>
      <c r="J10334" s="72"/>
      <c r="K10334" s="72"/>
    </row>
    <row r="10335" spans="9:11">
      <c r="I10335" s="72"/>
      <c r="J10335" s="72"/>
      <c r="K10335" s="72"/>
    </row>
    <row r="10336" spans="9:11">
      <c r="I10336" s="72"/>
      <c r="J10336" s="72"/>
      <c r="K10336" s="72"/>
    </row>
    <row r="10337" spans="9:11">
      <c r="I10337" s="72"/>
      <c r="J10337" s="72"/>
      <c r="K10337" s="72"/>
    </row>
    <row r="10338" spans="9:11">
      <c r="I10338" s="72"/>
      <c r="J10338" s="72"/>
      <c r="K10338" s="72"/>
    </row>
    <row r="10339" spans="9:11">
      <c r="I10339" s="72"/>
      <c r="J10339" s="72"/>
      <c r="K10339" s="72"/>
    </row>
    <row r="10340" spans="9:11">
      <c r="I10340" s="72"/>
      <c r="J10340" s="72"/>
      <c r="K10340" s="72"/>
    </row>
    <row r="10341" spans="9:11">
      <c r="I10341" s="72"/>
      <c r="J10341" s="72"/>
      <c r="K10341" s="72"/>
    </row>
    <row r="10342" spans="9:11">
      <c r="I10342" s="72"/>
      <c r="J10342" s="72"/>
      <c r="K10342" s="72"/>
    </row>
    <row r="10343" spans="9:11">
      <c r="I10343" s="72"/>
      <c r="J10343" s="72"/>
      <c r="K10343" s="72"/>
    </row>
    <row r="10344" spans="9:11">
      <c r="I10344" s="72"/>
      <c r="J10344" s="72"/>
      <c r="K10344" s="72"/>
    </row>
    <row r="10345" spans="9:11">
      <c r="I10345" s="72"/>
      <c r="J10345" s="72"/>
      <c r="K10345" s="72"/>
    </row>
    <row r="10346" spans="9:11">
      <c r="I10346" s="72"/>
      <c r="J10346" s="72"/>
      <c r="K10346" s="72"/>
    </row>
    <row r="10347" spans="9:11">
      <c r="I10347" s="72"/>
      <c r="J10347" s="72"/>
      <c r="K10347" s="72"/>
    </row>
    <row r="10348" spans="9:11">
      <c r="I10348" s="72"/>
      <c r="J10348" s="72"/>
      <c r="K10348" s="72"/>
    </row>
    <row r="10349" spans="9:11">
      <c r="I10349" s="72"/>
      <c r="J10349" s="72"/>
      <c r="K10349" s="72"/>
    </row>
    <row r="10350" spans="9:11">
      <c r="I10350" s="72"/>
      <c r="J10350" s="72"/>
      <c r="K10350" s="72"/>
    </row>
    <row r="10351" spans="9:11">
      <c r="I10351" s="72"/>
      <c r="J10351" s="72"/>
      <c r="K10351" s="72"/>
    </row>
    <row r="10352" spans="9:11">
      <c r="I10352" s="72"/>
      <c r="J10352" s="72"/>
      <c r="K10352" s="72"/>
    </row>
    <row r="10353" spans="9:11">
      <c r="I10353" s="72"/>
      <c r="J10353" s="72"/>
      <c r="K10353" s="72"/>
    </row>
    <row r="10354" spans="9:11">
      <c r="I10354" s="72"/>
      <c r="J10354" s="72"/>
      <c r="K10354" s="72"/>
    </row>
    <row r="10355" spans="9:11">
      <c r="I10355" s="72"/>
      <c r="J10355" s="72"/>
      <c r="K10355" s="72"/>
    </row>
    <row r="10356" spans="9:11">
      <c r="I10356" s="72"/>
      <c r="J10356" s="72"/>
      <c r="K10356" s="72"/>
    </row>
    <row r="10357" spans="9:11">
      <c r="I10357" s="72"/>
      <c r="J10357" s="72"/>
      <c r="K10357" s="72"/>
    </row>
    <row r="10358" spans="9:11">
      <c r="I10358" s="72"/>
      <c r="J10358" s="72"/>
      <c r="K10358" s="72"/>
    </row>
    <row r="10359" spans="9:11">
      <c r="I10359" s="72"/>
      <c r="J10359" s="72"/>
      <c r="K10359" s="72"/>
    </row>
    <row r="10360" spans="9:11">
      <c r="I10360" s="72"/>
      <c r="J10360" s="72"/>
      <c r="K10360" s="72"/>
    </row>
    <row r="10361" spans="9:11">
      <c r="I10361" s="72"/>
      <c r="J10361" s="72"/>
      <c r="K10361" s="72"/>
    </row>
    <row r="10362" spans="9:11">
      <c r="I10362" s="72"/>
      <c r="J10362" s="72"/>
      <c r="K10362" s="72"/>
    </row>
    <row r="10363" spans="9:11">
      <c r="I10363" s="72"/>
      <c r="J10363" s="72"/>
      <c r="K10363" s="72"/>
    </row>
    <row r="10364" spans="9:11">
      <c r="I10364" s="72"/>
      <c r="J10364" s="72"/>
      <c r="K10364" s="72"/>
    </row>
    <row r="10365" spans="9:11">
      <c r="I10365" s="72"/>
      <c r="J10365" s="72"/>
      <c r="K10365" s="72"/>
    </row>
    <row r="10366" spans="9:11">
      <c r="I10366" s="72"/>
      <c r="J10366" s="72"/>
      <c r="K10366" s="72"/>
    </row>
    <row r="10367" spans="9:11">
      <c r="I10367" s="72"/>
      <c r="J10367" s="72"/>
      <c r="K10367" s="72"/>
    </row>
    <row r="10368" spans="9:11">
      <c r="I10368" s="72"/>
      <c r="J10368" s="72"/>
      <c r="K10368" s="72"/>
    </row>
    <row r="10369" spans="9:11">
      <c r="I10369" s="72"/>
      <c r="J10369" s="72"/>
      <c r="K10369" s="72"/>
    </row>
    <row r="10370" spans="9:11">
      <c r="I10370" s="72"/>
      <c r="J10370" s="72"/>
      <c r="K10370" s="72"/>
    </row>
    <row r="10371" spans="9:11">
      <c r="I10371" s="72"/>
      <c r="J10371" s="72"/>
      <c r="K10371" s="72"/>
    </row>
    <row r="10372" spans="9:11">
      <c r="I10372" s="72"/>
      <c r="J10372" s="72"/>
      <c r="K10372" s="72"/>
    </row>
    <row r="10373" spans="9:11">
      <c r="I10373" s="72"/>
      <c r="J10373" s="72"/>
      <c r="K10373" s="72"/>
    </row>
    <row r="10374" spans="9:11">
      <c r="I10374" s="72"/>
      <c r="J10374" s="72"/>
      <c r="K10374" s="72"/>
    </row>
    <row r="10375" spans="9:11">
      <c r="I10375" s="72"/>
      <c r="J10375" s="72"/>
      <c r="K10375" s="72"/>
    </row>
    <row r="10376" spans="9:11">
      <c r="I10376" s="72"/>
      <c r="J10376" s="72"/>
      <c r="K10376" s="72"/>
    </row>
    <row r="10377" spans="9:11">
      <c r="I10377" s="72"/>
      <c r="J10377" s="72"/>
      <c r="K10377" s="72"/>
    </row>
    <row r="10378" spans="9:11">
      <c r="I10378" s="72"/>
      <c r="J10378" s="72"/>
      <c r="K10378" s="72"/>
    </row>
    <row r="10379" spans="9:11">
      <c r="I10379" s="72"/>
      <c r="J10379" s="72"/>
      <c r="K10379" s="72"/>
    </row>
    <row r="10380" spans="9:11">
      <c r="I10380" s="72"/>
      <c r="J10380" s="72"/>
      <c r="K10380" s="72"/>
    </row>
    <row r="10381" spans="9:11">
      <c r="I10381" s="72"/>
      <c r="J10381" s="72"/>
      <c r="K10381" s="72"/>
    </row>
    <row r="10382" spans="9:11">
      <c r="I10382" s="72"/>
      <c r="J10382" s="72"/>
      <c r="K10382" s="72"/>
    </row>
    <row r="10383" spans="9:11">
      <c r="I10383" s="72"/>
      <c r="J10383" s="72"/>
      <c r="K10383" s="72"/>
    </row>
    <row r="10384" spans="9:11">
      <c r="I10384" s="72"/>
      <c r="J10384" s="72"/>
      <c r="K10384" s="72"/>
    </row>
    <row r="10385" spans="9:11">
      <c r="I10385" s="72"/>
      <c r="J10385" s="72"/>
      <c r="K10385" s="72"/>
    </row>
    <row r="10386" spans="9:11">
      <c r="I10386" s="72"/>
      <c r="J10386" s="72"/>
      <c r="K10386" s="72"/>
    </row>
    <row r="10387" spans="9:11">
      <c r="I10387" s="72"/>
      <c r="J10387" s="72"/>
      <c r="K10387" s="72"/>
    </row>
    <row r="10388" spans="9:11">
      <c r="I10388" s="72"/>
      <c r="J10388" s="72"/>
      <c r="K10388" s="72"/>
    </row>
    <row r="10389" spans="9:11">
      <c r="I10389" s="72"/>
      <c r="J10389" s="72"/>
      <c r="K10389" s="72"/>
    </row>
    <row r="10390" spans="9:11">
      <c r="I10390" s="72"/>
      <c r="J10390" s="72"/>
      <c r="K10390" s="72"/>
    </row>
    <row r="10391" spans="9:11">
      <c r="I10391" s="72"/>
      <c r="J10391" s="72"/>
      <c r="K10391" s="72"/>
    </row>
    <row r="10392" spans="9:11">
      <c r="I10392" s="72"/>
      <c r="J10392" s="72"/>
      <c r="K10392" s="72"/>
    </row>
    <row r="10393" spans="9:11">
      <c r="I10393" s="72"/>
      <c r="J10393" s="72"/>
      <c r="K10393" s="72"/>
    </row>
    <row r="10394" spans="9:11">
      <c r="I10394" s="72"/>
      <c r="J10394" s="72"/>
      <c r="K10394" s="72"/>
    </row>
    <row r="10395" spans="9:11">
      <c r="I10395" s="72"/>
      <c r="J10395" s="72"/>
      <c r="K10395" s="72"/>
    </row>
    <row r="10396" spans="9:11">
      <c r="I10396" s="72"/>
      <c r="J10396" s="72"/>
      <c r="K10396" s="72"/>
    </row>
    <row r="10397" spans="9:11">
      <c r="I10397" s="72"/>
      <c r="J10397" s="72"/>
      <c r="K10397" s="72"/>
    </row>
    <row r="10398" spans="9:11">
      <c r="I10398" s="72"/>
      <c r="J10398" s="72"/>
      <c r="K10398" s="72"/>
    </row>
    <row r="10399" spans="9:11">
      <c r="I10399" s="72"/>
      <c r="J10399" s="72"/>
      <c r="K10399" s="72"/>
    </row>
    <row r="10400" spans="9:11">
      <c r="I10400" s="72"/>
      <c r="J10400" s="72"/>
      <c r="K10400" s="72"/>
    </row>
    <row r="10401" spans="9:11">
      <c r="I10401" s="72"/>
      <c r="J10401" s="72"/>
      <c r="K10401" s="72"/>
    </row>
    <row r="10402" spans="9:11">
      <c r="I10402" s="72"/>
      <c r="J10402" s="72"/>
      <c r="K10402" s="72"/>
    </row>
    <row r="10403" spans="9:11">
      <c r="I10403" s="72"/>
      <c r="J10403" s="72"/>
      <c r="K10403" s="72"/>
    </row>
    <row r="10404" spans="9:11">
      <c r="I10404" s="72"/>
      <c r="J10404" s="72"/>
      <c r="K10404" s="72"/>
    </row>
    <row r="10405" spans="9:11">
      <c r="I10405" s="72"/>
      <c r="J10405" s="72"/>
      <c r="K10405" s="72"/>
    </row>
    <row r="10406" spans="9:11">
      <c r="I10406" s="72"/>
      <c r="J10406" s="72"/>
      <c r="K10406" s="72"/>
    </row>
    <row r="10407" spans="9:11">
      <c r="I10407" s="72"/>
      <c r="J10407" s="72"/>
      <c r="K10407" s="72"/>
    </row>
    <row r="10408" spans="9:11">
      <c r="I10408" s="72"/>
      <c r="J10408" s="72"/>
      <c r="K10408" s="72"/>
    </row>
    <row r="10409" spans="9:11">
      <c r="I10409" s="72"/>
      <c r="J10409" s="72"/>
      <c r="K10409" s="72"/>
    </row>
    <row r="10410" spans="9:11">
      <c r="I10410" s="72"/>
      <c r="J10410" s="72"/>
      <c r="K10410" s="72"/>
    </row>
    <row r="10411" spans="9:11">
      <c r="I10411" s="72"/>
      <c r="J10411" s="72"/>
      <c r="K10411" s="72"/>
    </row>
    <row r="10412" spans="9:11">
      <c r="I10412" s="72"/>
      <c r="J10412" s="72"/>
      <c r="K10412" s="72"/>
    </row>
    <row r="10413" spans="9:11">
      <c r="I10413" s="72"/>
      <c r="J10413" s="72"/>
      <c r="K10413" s="72"/>
    </row>
    <row r="10414" spans="9:11">
      <c r="I10414" s="72"/>
      <c r="J10414" s="72"/>
      <c r="K10414" s="72"/>
    </row>
    <row r="10415" spans="9:11">
      <c r="I10415" s="72"/>
      <c r="J10415" s="72"/>
      <c r="K10415" s="72"/>
    </row>
    <row r="10416" spans="9:11">
      <c r="I10416" s="72"/>
      <c r="J10416" s="72"/>
      <c r="K10416" s="72"/>
    </row>
    <row r="10417" spans="9:11">
      <c r="I10417" s="72"/>
      <c r="J10417" s="72"/>
      <c r="K10417" s="72"/>
    </row>
    <row r="10418" spans="9:11">
      <c r="I10418" s="72"/>
      <c r="J10418" s="72"/>
      <c r="K10418" s="72"/>
    </row>
    <row r="10419" spans="9:11">
      <c r="I10419" s="72"/>
      <c r="J10419" s="72"/>
      <c r="K10419" s="72"/>
    </row>
    <row r="10420" spans="9:11">
      <c r="I10420" s="72"/>
      <c r="J10420" s="72"/>
      <c r="K10420" s="72"/>
    </row>
    <row r="10421" spans="9:11">
      <c r="I10421" s="72"/>
      <c r="J10421" s="72"/>
      <c r="K10421" s="72"/>
    </row>
    <row r="10422" spans="9:11">
      <c r="I10422" s="72"/>
      <c r="J10422" s="72"/>
      <c r="K10422" s="72"/>
    </row>
    <row r="10423" spans="9:11">
      <c r="I10423" s="72"/>
      <c r="J10423" s="72"/>
      <c r="K10423" s="72"/>
    </row>
    <row r="10424" spans="9:11">
      <c r="I10424" s="72"/>
      <c r="J10424" s="72"/>
      <c r="K10424" s="72"/>
    </row>
    <row r="10425" spans="9:11">
      <c r="I10425" s="72"/>
      <c r="J10425" s="72"/>
      <c r="K10425" s="72"/>
    </row>
    <row r="10426" spans="9:11">
      <c r="I10426" s="72"/>
      <c r="J10426" s="72"/>
      <c r="K10426" s="72"/>
    </row>
    <row r="10427" spans="9:11">
      <c r="I10427" s="72"/>
      <c r="J10427" s="72"/>
      <c r="K10427" s="72"/>
    </row>
    <row r="10428" spans="9:11">
      <c r="I10428" s="72"/>
      <c r="J10428" s="72"/>
      <c r="K10428" s="72"/>
    </row>
    <row r="10429" spans="9:11">
      <c r="I10429" s="72"/>
      <c r="J10429" s="72"/>
      <c r="K10429" s="72"/>
    </row>
    <row r="10430" spans="9:11">
      <c r="I10430" s="72"/>
      <c r="J10430" s="72"/>
      <c r="K10430" s="72"/>
    </row>
    <row r="10431" spans="9:11">
      <c r="I10431" s="72"/>
      <c r="J10431" s="72"/>
      <c r="K10431" s="72"/>
    </row>
    <row r="10432" spans="9:11">
      <c r="I10432" s="72"/>
      <c r="J10432" s="72"/>
      <c r="K10432" s="72"/>
    </row>
    <row r="10433" spans="9:11">
      <c r="I10433" s="72"/>
      <c r="J10433" s="72"/>
      <c r="K10433" s="72"/>
    </row>
    <row r="10434" spans="9:11">
      <c r="I10434" s="72"/>
      <c r="J10434" s="72"/>
      <c r="K10434" s="72"/>
    </row>
    <row r="10435" spans="9:11">
      <c r="I10435" s="72"/>
      <c r="J10435" s="72"/>
      <c r="K10435" s="72"/>
    </row>
    <row r="10436" spans="9:11">
      <c r="I10436" s="72"/>
      <c r="J10436" s="72"/>
      <c r="K10436" s="72"/>
    </row>
    <row r="10437" spans="9:11">
      <c r="I10437" s="72"/>
      <c r="J10437" s="72"/>
      <c r="K10437" s="72"/>
    </row>
    <row r="10438" spans="9:11">
      <c r="I10438" s="72"/>
      <c r="J10438" s="72"/>
      <c r="K10438" s="72"/>
    </row>
    <row r="10439" spans="9:11">
      <c r="I10439" s="72"/>
      <c r="J10439" s="72"/>
      <c r="K10439" s="72"/>
    </row>
    <row r="10440" spans="9:11">
      <c r="I10440" s="72"/>
      <c r="J10440" s="72"/>
      <c r="K10440" s="72"/>
    </row>
    <row r="10441" spans="9:11">
      <c r="I10441" s="72"/>
      <c r="J10441" s="72"/>
      <c r="K10441" s="72"/>
    </row>
    <row r="10442" spans="9:11">
      <c r="I10442" s="72"/>
      <c r="J10442" s="72"/>
      <c r="K10442" s="72"/>
    </row>
    <row r="10443" spans="9:11">
      <c r="I10443" s="72"/>
      <c r="J10443" s="72"/>
      <c r="K10443" s="72"/>
    </row>
    <row r="10444" spans="9:11">
      <c r="I10444" s="72"/>
      <c r="J10444" s="72"/>
      <c r="K10444" s="72"/>
    </row>
    <row r="10445" spans="9:11">
      <c r="I10445" s="72"/>
      <c r="J10445" s="72"/>
      <c r="K10445" s="72"/>
    </row>
    <row r="10446" spans="9:11">
      <c r="I10446" s="72"/>
      <c r="J10446" s="72"/>
      <c r="K10446" s="72"/>
    </row>
    <row r="10447" spans="9:11">
      <c r="I10447" s="72"/>
      <c r="J10447" s="72"/>
      <c r="K10447" s="72"/>
    </row>
    <row r="10448" spans="9:11">
      <c r="I10448" s="72"/>
      <c r="J10448" s="72"/>
      <c r="K10448" s="72"/>
    </row>
    <row r="10449" spans="9:11">
      <c r="I10449" s="72"/>
      <c r="J10449" s="72"/>
      <c r="K10449" s="72"/>
    </row>
    <row r="10450" spans="9:11">
      <c r="I10450" s="72"/>
      <c r="J10450" s="72"/>
      <c r="K10450" s="72"/>
    </row>
    <row r="10451" spans="9:11">
      <c r="I10451" s="72"/>
      <c r="J10451" s="72"/>
      <c r="K10451" s="72"/>
    </row>
    <row r="10452" spans="9:11">
      <c r="I10452" s="72"/>
      <c r="J10452" s="72"/>
      <c r="K10452" s="72"/>
    </row>
    <row r="10453" spans="9:11">
      <c r="I10453" s="72"/>
      <c r="J10453" s="72"/>
      <c r="K10453" s="72"/>
    </row>
    <row r="10454" spans="9:11">
      <c r="I10454" s="72"/>
      <c r="J10454" s="72"/>
      <c r="K10454" s="72"/>
    </row>
    <row r="10455" spans="9:11">
      <c r="I10455" s="72"/>
      <c r="J10455" s="72"/>
      <c r="K10455" s="72"/>
    </row>
    <row r="10456" spans="9:11">
      <c r="I10456" s="72"/>
      <c r="J10456" s="72"/>
      <c r="K10456" s="72"/>
    </row>
    <row r="10457" spans="9:11">
      <c r="I10457" s="72"/>
      <c r="J10457" s="72"/>
      <c r="K10457" s="72"/>
    </row>
    <row r="10458" spans="9:11">
      <c r="I10458" s="72"/>
      <c r="J10458" s="72"/>
      <c r="K10458" s="72"/>
    </row>
    <row r="10459" spans="9:11">
      <c r="I10459" s="72"/>
      <c r="J10459" s="72"/>
      <c r="K10459" s="72"/>
    </row>
    <row r="10460" spans="9:11">
      <c r="I10460" s="72"/>
      <c r="J10460" s="72"/>
      <c r="K10460" s="72"/>
    </row>
    <row r="10461" spans="9:11">
      <c r="I10461" s="72"/>
      <c r="J10461" s="72"/>
      <c r="K10461" s="72"/>
    </row>
    <row r="10462" spans="9:11">
      <c r="I10462" s="72"/>
      <c r="J10462" s="72"/>
      <c r="K10462" s="72"/>
    </row>
    <row r="10463" spans="9:11">
      <c r="I10463" s="72"/>
      <c r="J10463" s="72"/>
      <c r="K10463" s="72"/>
    </row>
    <row r="10464" spans="9:11">
      <c r="I10464" s="72"/>
      <c r="J10464" s="72"/>
      <c r="K10464" s="72"/>
    </row>
    <row r="10465" spans="9:11">
      <c r="I10465" s="72"/>
      <c r="J10465" s="72"/>
      <c r="K10465" s="72"/>
    </row>
    <row r="10466" spans="9:11">
      <c r="I10466" s="72"/>
      <c r="J10466" s="72"/>
      <c r="K10466" s="72"/>
    </row>
    <row r="10467" spans="9:11">
      <c r="I10467" s="72"/>
      <c r="J10467" s="72"/>
      <c r="K10467" s="72"/>
    </row>
    <row r="10468" spans="9:11">
      <c r="I10468" s="72"/>
      <c r="J10468" s="72"/>
      <c r="K10468" s="72"/>
    </row>
    <row r="10469" spans="9:11">
      <c r="I10469" s="72"/>
      <c r="J10469" s="72"/>
      <c r="K10469" s="72"/>
    </row>
    <row r="10470" spans="9:11">
      <c r="I10470" s="72"/>
      <c r="J10470" s="72"/>
      <c r="K10470" s="72"/>
    </row>
    <row r="10471" spans="9:11">
      <c r="I10471" s="72"/>
      <c r="J10471" s="72"/>
      <c r="K10471" s="72"/>
    </row>
    <row r="10472" spans="9:11">
      <c r="I10472" s="72"/>
      <c r="J10472" s="72"/>
      <c r="K10472" s="72"/>
    </row>
    <row r="10473" spans="9:11">
      <c r="I10473" s="72"/>
      <c r="J10473" s="72"/>
      <c r="K10473" s="72"/>
    </row>
    <row r="10474" spans="9:11">
      <c r="I10474" s="72"/>
      <c r="J10474" s="72"/>
      <c r="K10474" s="72"/>
    </row>
    <row r="10475" spans="9:11">
      <c r="I10475" s="72"/>
      <c r="J10475" s="72"/>
      <c r="K10475" s="72"/>
    </row>
    <row r="10476" spans="9:11">
      <c r="I10476" s="72"/>
      <c r="J10476" s="72"/>
      <c r="K10476" s="72"/>
    </row>
    <row r="10477" spans="9:11">
      <c r="I10477" s="72"/>
      <c r="J10477" s="72"/>
      <c r="K10477" s="72"/>
    </row>
    <row r="10478" spans="9:11">
      <c r="I10478" s="72"/>
      <c r="J10478" s="72"/>
      <c r="K10478" s="72"/>
    </row>
    <row r="10479" spans="9:11">
      <c r="I10479" s="72"/>
      <c r="J10479" s="72"/>
      <c r="K10479" s="72"/>
    </row>
    <row r="10480" spans="9:11">
      <c r="I10480" s="72"/>
      <c r="J10480" s="72"/>
      <c r="K10480" s="72"/>
    </row>
    <row r="10481" spans="9:11">
      <c r="I10481" s="72"/>
      <c r="J10481" s="72"/>
      <c r="K10481" s="72"/>
    </row>
    <row r="10482" spans="9:11">
      <c r="I10482" s="72"/>
      <c r="J10482" s="72"/>
      <c r="K10482" s="72"/>
    </row>
    <row r="10483" spans="9:11">
      <c r="I10483" s="72"/>
      <c r="J10483" s="72"/>
      <c r="K10483" s="72"/>
    </row>
    <row r="10484" spans="9:11">
      <c r="I10484" s="72"/>
      <c r="J10484" s="72"/>
      <c r="K10484" s="72"/>
    </row>
    <row r="10485" spans="9:11">
      <c r="I10485" s="72"/>
      <c r="J10485" s="72"/>
      <c r="K10485" s="72"/>
    </row>
    <row r="10486" spans="9:11">
      <c r="I10486" s="72"/>
      <c r="J10486" s="72"/>
      <c r="K10486" s="72"/>
    </row>
    <row r="10487" spans="9:11">
      <c r="I10487" s="72"/>
      <c r="J10487" s="72"/>
      <c r="K10487" s="72"/>
    </row>
    <row r="10488" spans="9:11">
      <c r="I10488" s="72"/>
      <c r="J10488" s="72"/>
      <c r="K10488" s="72"/>
    </row>
    <row r="10489" spans="9:11">
      <c r="I10489" s="72"/>
      <c r="J10489" s="72"/>
      <c r="K10489" s="72"/>
    </row>
    <row r="10490" spans="9:11">
      <c r="I10490" s="72"/>
      <c r="J10490" s="72"/>
      <c r="K10490" s="72"/>
    </row>
    <row r="10491" spans="9:11">
      <c r="I10491" s="72"/>
      <c r="J10491" s="72"/>
      <c r="K10491" s="72"/>
    </row>
    <row r="10492" spans="9:11">
      <c r="I10492" s="72"/>
      <c r="J10492" s="72"/>
      <c r="K10492" s="72"/>
    </row>
    <row r="10493" spans="9:11">
      <c r="I10493" s="72"/>
      <c r="J10493" s="72"/>
      <c r="K10493" s="72"/>
    </row>
    <row r="10494" spans="9:11">
      <c r="I10494" s="72"/>
      <c r="J10494" s="72"/>
      <c r="K10494" s="72"/>
    </row>
    <row r="10495" spans="9:11">
      <c r="I10495" s="72"/>
      <c r="J10495" s="72"/>
      <c r="K10495" s="72"/>
    </row>
    <row r="10496" spans="9:11">
      <c r="I10496" s="72"/>
      <c r="J10496" s="72"/>
      <c r="K10496" s="72"/>
    </row>
    <row r="10497" spans="9:11">
      <c r="I10497" s="72"/>
      <c r="J10497" s="72"/>
      <c r="K10497" s="72"/>
    </row>
    <row r="10498" spans="9:11">
      <c r="I10498" s="72"/>
      <c r="J10498" s="72"/>
      <c r="K10498" s="72"/>
    </row>
    <row r="10499" spans="9:11">
      <c r="I10499" s="72"/>
      <c r="J10499" s="72"/>
      <c r="K10499" s="72"/>
    </row>
    <row r="10500" spans="9:11">
      <c r="I10500" s="72"/>
      <c r="J10500" s="72"/>
      <c r="K10500" s="72"/>
    </row>
    <row r="10501" spans="9:11">
      <c r="I10501" s="72"/>
      <c r="J10501" s="72"/>
      <c r="K10501" s="72"/>
    </row>
    <row r="10502" spans="9:11">
      <c r="I10502" s="72"/>
      <c r="J10502" s="72"/>
      <c r="K10502" s="72"/>
    </row>
    <row r="10503" spans="9:11">
      <c r="I10503" s="72"/>
      <c r="J10503" s="72"/>
      <c r="K10503" s="72"/>
    </row>
    <row r="10504" spans="9:11">
      <c r="I10504" s="72"/>
      <c r="J10504" s="72"/>
      <c r="K10504" s="72"/>
    </row>
    <row r="10505" spans="9:11">
      <c r="I10505" s="72"/>
      <c r="J10505" s="72"/>
      <c r="K10505" s="72"/>
    </row>
    <row r="10506" spans="9:11">
      <c r="I10506" s="72"/>
      <c r="J10506" s="72"/>
      <c r="K10506" s="72"/>
    </row>
    <row r="10507" spans="9:11">
      <c r="I10507" s="72"/>
      <c r="J10507" s="72"/>
      <c r="K10507" s="72"/>
    </row>
    <row r="10508" spans="9:11">
      <c r="I10508" s="72"/>
      <c r="J10508" s="72"/>
      <c r="K10508" s="72"/>
    </row>
    <row r="10509" spans="9:11">
      <c r="I10509" s="72"/>
      <c r="J10509" s="72"/>
      <c r="K10509" s="72"/>
    </row>
    <row r="10510" spans="9:11">
      <c r="I10510" s="72"/>
      <c r="J10510" s="72"/>
      <c r="K10510" s="72"/>
    </row>
    <row r="10511" spans="9:11">
      <c r="I10511" s="72"/>
      <c r="J10511" s="72"/>
      <c r="K10511" s="72"/>
    </row>
    <row r="10512" spans="9:11">
      <c r="I10512" s="72"/>
      <c r="J10512" s="72"/>
      <c r="K10512" s="72"/>
    </row>
    <row r="10513" spans="9:11">
      <c r="I10513" s="72"/>
      <c r="J10513" s="72"/>
      <c r="K10513" s="72"/>
    </row>
    <row r="10514" spans="9:11">
      <c r="I10514" s="72"/>
      <c r="J10514" s="72"/>
      <c r="K10514" s="72"/>
    </row>
    <row r="10515" spans="9:11">
      <c r="I10515" s="72"/>
      <c r="J10515" s="72"/>
      <c r="K10515" s="72"/>
    </row>
    <row r="10516" spans="9:11">
      <c r="I10516" s="72"/>
      <c r="J10516" s="72"/>
      <c r="K10516" s="72"/>
    </row>
    <row r="10517" spans="9:11">
      <c r="I10517" s="72"/>
      <c r="J10517" s="72"/>
      <c r="K10517" s="72"/>
    </row>
    <row r="10518" spans="9:11">
      <c r="I10518" s="72"/>
      <c r="J10518" s="72"/>
      <c r="K10518" s="72"/>
    </row>
    <row r="10519" spans="9:11">
      <c r="I10519" s="72"/>
      <c r="J10519" s="72"/>
      <c r="K10519" s="72"/>
    </row>
    <row r="10520" spans="9:11">
      <c r="I10520" s="72"/>
      <c r="J10520" s="72"/>
      <c r="K10520" s="72"/>
    </row>
    <row r="10521" spans="9:11">
      <c r="I10521" s="72"/>
      <c r="J10521" s="72"/>
      <c r="K10521" s="72"/>
    </row>
    <row r="10522" spans="9:11">
      <c r="I10522" s="72"/>
      <c r="J10522" s="72"/>
      <c r="K10522" s="72"/>
    </row>
    <row r="10523" spans="9:11">
      <c r="I10523" s="72"/>
      <c r="J10523" s="72"/>
      <c r="K10523" s="72"/>
    </row>
    <row r="10524" spans="9:11">
      <c r="I10524" s="72"/>
      <c r="J10524" s="72"/>
      <c r="K10524" s="72"/>
    </row>
    <row r="10525" spans="9:11">
      <c r="I10525" s="72"/>
      <c r="J10525" s="72"/>
      <c r="K10525" s="72"/>
    </row>
    <row r="10526" spans="9:11">
      <c r="I10526" s="72"/>
      <c r="J10526" s="72"/>
      <c r="K10526" s="72"/>
    </row>
    <row r="10527" spans="9:11">
      <c r="I10527" s="72"/>
      <c r="J10527" s="72"/>
      <c r="K10527" s="72"/>
    </row>
    <row r="10528" spans="9:11">
      <c r="I10528" s="72"/>
      <c r="J10528" s="72"/>
      <c r="K10528" s="72"/>
    </row>
    <row r="10529" spans="9:11">
      <c r="I10529" s="72"/>
      <c r="J10529" s="72"/>
      <c r="K10529" s="72"/>
    </row>
    <row r="10530" spans="9:11">
      <c r="I10530" s="72"/>
      <c r="J10530" s="72"/>
      <c r="K10530" s="72"/>
    </row>
    <row r="10531" spans="9:11">
      <c r="I10531" s="72"/>
      <c r="J10531" s="72"/>
      <c r="K10531" s="72"/>
    </row>
    <row r="10532" spans="9:11">
      <c r="I10532" s="72"/>
      <c r="J10532" s="72"/>
      <c r="K10532" s="72"/>
    </row>
    <row r="10533" spans="9:11">
      <c r="I10533" s="72"/>
      <c r="J10533" s="72"/>
      <c r="K10533" s="72"/>
    </row>
    <row r="10534" spans="9:11">
      <c r="I10534" s="72"/>
      <c r="J10534" s="72"/>
      <c r="K10534" s="72"/>
    </row>
    <row r="10535" spans="9:11">
      <c r="I10535" s="72"/>
      <c r="J10535" s="72"/>
      <c r="K10535" s="72"/>
    </row>
    <row r="10536" spans="9:11">
      <c r="I10536" s="72"/>
      <c r="J10536" s="72"/>
      <c r="K10536" s="72"/>
    </row>
    <row r="10537" spans="9:11">
      <c r="I10537" s="72"/>
      <c r="J10537" s="72"/>
      <c r="K10537" s="72"/>
    </row>
    <row r="10538" spans="9:11">
      <c r="I10538" s="72"/>
      <c r="J10538" s="72"/>
      <c r="K10538" s="72"/>
    </row>
    <row r="10539" spans="9:11">
      <c r="I10539" s="72"/>
      <c r="J10539" s="72"/>
      <c r="K10539" s="72"/>
    </row>
    <row r="10540" spans="9:11">
      <c r="I10540" s="72"/>
      <c r="J10540" s="72"/>
      <c r="K10540" s="72"/>
    </row>
    <row r="10541" spans="9:11">
      <c r="I10541" s="72"/>
      <c r="J10541" s="72"/>
      <c r="K10541" s="72"/>
    </row>
    <row r="10542" spans="9:11">
      <c r="I10542" s="72"/>
      <c r="J10542" s="72"/>
      <c r="K10542" s="72"/>
    </row>
    <row r="10543" spans="9:11">
      <c r="I10543" s="72"/>
      <c r="J10543" s="72"/>
      <c r="K10543" s="72"/>
    </row>
    <row r="10544" spans="9:11">
      <c r="I10544" s="72"/>
      <c r="J10544" s="72"/>
      <c r="K10544" s="72"/>
    </row>
    <row r="10545" spans="9:11">
      <c r="I10545" s="72"/>
      <c r="J10545" s="72"/>
      <c r="K10545" s="72"/>
    </row>
    <row r="10546" spans="9:11">
      <c r="I10546" s="72"/>
      <c r="J10546" s="72"/>
      <c r="K10546" s="72"/>
    </row>
    <row r="10547" spans="9:11">
      <c r="I10547" s="72"/>
      <c r="J10547" s="72"/>
      <c r="K10547" s="72"/>
    </row>
    <row r="10548" spans="9:11">
      <c r="I10548" s="72"/>
      <c r="J10548" s="72"/>
      <c r="K10548" s="72"/>
    </row>
    <row r="10549" spans="9:11">
      <c r="I10549" s="72"/>
      <c r="J10549" s="72"/>
      <c r="K10549" s="72"/>
    </row>
    <row r="10550" spans="9:11">
      <c r="I10550" s="72"/>
      <c r="J10550" s="72"/>
      <c r="K10550" s="72"/>
    </row>
    <row r="10551" spans="9:11">
      <c r="I10551" s="72"/>
      <c r="J10551" s="72"/>
      <c r="K10551" s="72"/>
    </row>
    <row r="10552" spans="9:11">
      <c r="I10552" s="72"/>
      <c r="J10552" s="72"/>
      <c r="K10552" s="72"/>
    </row>
    <row r="10553" spans="9:11">
      <c r="I10553" s="72"/>
      <c r="J10553" s="72"/>
      <c r="K10553" s="72"/>
    </row>
    <row r="10554" spans="9:11">
      <c r="I10554" s="72"/>
      <c r="J10554" s="72"/>
      <c r="K10554" s="72"/>
    </row>
    <row r="10555" spans="9:11">
      <c r="I10555" s="72"/>
      <c r="J10555" s="72"/>
      <c r="K10555" s="72"/>
    </row>
    <row r="10556" spans="9:11">
      <c r="I10556" s="72"/>
      <c r="J10556" s="72"/>
      <c r="K10556" s="72"/>
    </row>
    <row r="10557" spans="9:11">
      <c r="I10557" s="72"/>
      <c r="J10557" s="72"/>
      <c r="K10557" s="72"/>
    </row>
    <row r="10558" spans="9:11">
      <c r="I10558" s="72"/>
      <c r="J10558" s="72"/>
      <c r="K10558" s="72"/>
    </row>
    <row r="10559" spans="9:11">
      <c r="I10559" s="72"/>
      <c r="J10559" s="72"/>
      <c r="K10559" s="72"/>
    </row>
    <row r="10560" spans="9:11">
      <c r="I10560" s="72"/>
      <c r="J10560" s="72"/>
      <c r="K10560" s="72"/>
    </row>
    <row r="10561" spans="9:11">
      <c r="I10561" s="72"/>
      <c r="J10561" s="72"/>
      <c r="K10561" s="72"/>
    </row>
    <row r="10562" spans="9:11">
      <c r="I10562" s="72"/>
      <c r="J10562" s="72"/>
      <c r="K10562" s="72"/>
    </row>
    <row r="10563" spans="9:11">
      <c r="I10563" s="72"/>
      <c r="J10563" s="72"/>
      <c r="K10563" s="72"/>
    </row>
    <row r="10564" spans="9:11">
      <c r="I10564" s="72"/>
      <c r="J10564" s="72"/>
      <c r="K10564" s="72"/>
    </row>
    <row r="10565" spans="9:11">
      <c r="I10565" s="72"/>
      <c r="J10565" s="72"/>
      <c r="K10565" s="72"/>
    </row>
    <row r="10566" spans="9:11">
      <c r="I10566" s="72"/>
      <c r="J10566" s="72"/>
      <c r="K10566" s="72"/>
    </row>
    <row r="10567" spans="9:11">
      <c r="I10567" s="72"/>
      <c r="J10567" s="72"/>
      <c r="K10567" s="72"/>
    </row>
    <row r="10568" spans="9:11">
      <c r="I10568" s="72"/>
      <c r="J10568" s="72"/>
      <c r="K10568" s="72"/>
    </row>
    <row r="10569" spans="9:11">
      <c r="I10569" s="72"/>
      <c r="J10569" s="72"/>
      <c r="K10569" s="72"/>
    </row>
    <row r="10570" spans="9:11">
      <c r="I10570" s="72"/>
      <c r="J10570" s="72"/>
      <c r="K10570" s="72"/>
    </row>
    <row r="10571" spans="9:11">
      <c r="I10571" s="72"/>
      <c r="J10571" s="72"/>
      <c r="K10571" s="72"/>
    </row>
    <row r="10572" spans="9:11">
      <c r="I10572" s="72"/>
      <c r="J10572" s="72"/>
      <c r="K10572" s="72"/>
    </row>
    <row r="10573" spans="9:11">
      <c r="I10573" s="72"/>
      <c r="J10573" s="72"/>
      <c r="K10573" s="72"/>
    </row>
    <row r="10574" spans="9:11">
      <c r="I10574" s="72"/>
      <c r="J10574" s="72"/>
      <c r="K10574" s="72"/>
    </row>
    <row r="10575" spans="9:11">
      <c r="I10575" s="72"/>
      <c r="J10575" s="72"/>
      <c r="K10575" s="72"/>
    </row>
    <row r="10576" spans="9:11">
      <c r="I10576" s="72"/>
      <c r="J10576" s="72"/>
      <c r="K10576" s="72"/>
    </row>
    <row r="10577" spans="9:11">
      <c r="I10577" s="72"/>
      <c r="J10577" s="72"/>
      <c r="K10577" s="72"/>
    </row>
    <row r="10578" spans="9:11">
      <c r="I10578" s="72"/>
      <c r="J10578" s="72"/>
      <c r="K10578" s="72"/>
    </row>
    <row r="10579" spans="9:11">
      <c r="I10579" s="72"/>
      <c r="J10579" s="72"/>
      <c r="K10579" s="72"/>
    </row>
    <row r="10580" spans="9:11">
      <c r="I10580" s="72"/>
      <c r="J10580" s="72"/>
      <c r="K10580" s="72"/>
    </row>
    <row r="10581" spans="9:11">
      <c r="I10581" s="72"/>
      <c r="J10581" s="72"/>
      <c r="K10581" s="72"/>
    </row>
    <row r="10582" spans="9:11">
      <c r="I10582" s="72"/>
      <c r="J10582" s="72"/>
      <c r="K10582" s="72"/>
    </row>
    <row r="10583" spans="9:11">
      <c r="I10583" s="72"/>
      <c r="J10583" s="72"/>
      <c r="K10583" s="72"/>
    </row>
    <row r="10584" spans="9:11">
      <c r="I10584" s="72"/>
      <c r="J10584" s="72"/>
      <c r="K10584" s="72"/>
    </row>
    <row r="10585" spans="9:11">
      <c r="I10585" s="72"/>
      <c r="J10585" s="72"/>
      <c r="K10585" s="72"/>
    </row>
    <row r="10586" spans="9:11">
      <c r="I10586" s="72"/>
      <c r="J10586" s="72"/>
      <c r="K10586" s="72"/>
    </row>
    <row r="10587" spans="9:11">
      <c r="I10587" s="72"/>
      <c r="J10587" s="72"/>
      <c r="K10587" s="72"/>
    </row>
    <row r="10588" spans="9:11">
      <c r="I10588" s="72"/>
      <c r="J10588" s="72"/>
      <c r="K10588" s="72"/>
    </row>
    <row r="10589" spans="9:11">
      <c r="I10589" s="72"/>
      <c r="J10589" s="72"/>
      <c r="K10589" s="72"/>
    </row>
    <row r="10590" spans="9:11">
      <c r="I10590" s="72"/>
      <c r="J10590" s="72"/>
      <c r="K10590" s="72"/>
    </row>
    <row r="10591" spans="9:11">
      <c r="I10591" s="72"/>
      <c r="J10591" s="72"/>
      <c r="K10591" s="72"/>
    </row>
    <row r="10592" spans="9:11">
      <c r="I10592" s="72"/>
      <c r="J10592" s="72"/>
      <c r="K10592" s="72"/>
    </row>
    <row r="10593" spans="9:11">
      <c r="I10593" s="72"/>
      <c r="J10593" s="72"/>
      <c r="K10593" s="72"/>
    </row>
    <row r="10594" spans="9:11">
      <c r="I10594" s="72"/>
      <c r="J10594" s="72"/>
      <c r="K10594" s="72"/>
    </row>
    <row r="10595" spans="9:11">
      <c r="I10595" s="72"/>
      <c r="J10595" s="72"/>
      <c r="K10595" s="72"/>
    </row>
    <row r="10596" spans="9:11">
      <c r="I10596" s="72"/>
      <c r="J10596" s="72"/>
      <c r="K10596" s="72"/>
    </row>
    <row r="10597" spans="9:11">
      <c r="I10597" s="72"/>
      <c r="J10597" s="72"/>
      <c r="K10597" s="72"/>
    </row>
    <row r="10598" spans="9:11">
      <c r="I10598" s="72"/>
      <c r="J10598" s="72"/>
      <c r="K10598" s="72"/>
    </row>
    <row r="10599" spans="9:11">
      <c r="I10599" s="72"/>
      <c r="J10599" s="72"/>
      <c r="K10599" s="72"/>
    </row>
    <row r="10600" spans="9:11">
      <c r="I10600" s="72"/>
      <c r="J10600" s="72"/>
      <c r="K10600" s="72"/>
    </row>
    <row r="10601" spans="9:11">
      <c r="I10601" s="72"/>
      <c r="J10601" s="72"/>
      <c r="K10601" s="72"/>
    </row>
    <row r="10602" spans="9:11">
      <c r="I10602" s="72"/>
      <c r="J10602" s="72"/>
      <c r="K10602" s="72"/>
    </row>
    <row r="10603" spans="9:11">
      <c r="I10603" s="72"/>
      <c r="J10603" s="72"/>
      <c r="K10603" s="72"/>
    </row>
    <row r="10604" spans="9:11">
      <c r="I10604" s="72"/>
      <c r="J10604" s="72"/>
      <c r="K10604" s="72"/>
    </row>
    <row r="10605" spans="9:11">
      <c r="I10605" s="72"/>
      <c r="J10605" s="72"/>
      <c r="K10605" s="72"/>
    </row>
    <row r="10606" spans="9:11">
      <c r="I10606" s="72"/>
      <c r="J10606" s="72"/>
      <c r="K10606" s="72"/>
    </row>
    <row r="10607" spans="9:11">
      <c r="I10607" s="72"/>
      <c r="J10607" s="72"/>
      <c r="K10607" s="72"/>
    </row>
    <row r="10608" spans="9:11">
      <c r="I10608" s="72"/>
      <c r="J10608" s="72"/>
      <c r="K10608" s="72"/>
    </row>
    <row r="10609" spans="9:11">
      <c r="I10609" s="72"/>
      <c r="J10609" s="72"/>
      <c r="K10609" s="72"/>
    </row>
    <row r="10610" spans="9:11">
      <c r="I10610" s="72"/>
      <c r="J10610" s="72"/>
      <c r="K10610" s="72"/>
    </row>
    <row r="10611" spans="9:11">
      <c r="I10611" s="72"/>
      <c r="J10611" s="72"/>
      <c r="K10611" s="72"/>
    </row>
    <row r="10612" spans="9:11">
      <c r="I10612" s="72"/>
      <c r="J10612" s="72"/>
      <c r="K10612" s="72"/>
    </row>
    <row r="10613" spans="9:11">
      <c r="I10613" s="72"/>
      <c r="J10613" s="72"/>
      <c r="K10613" s="72"/>
    </row>
    <row r="10614" spans="9:11">
      <c r="I10614" s="72"/>
      <c r="J10614" s="72"/>
      <c r="K10614" s="72"/>
    </row>
    <row r="10615" spans="9:11">
      <c r="I10615" s="72"/>
      <c r="J10615" s="72"/>
      <c r="K10615" s="72"/>
    </row>
    <row r="10616" spans="9:11">
      <c r="I10616" s="72"/>
      <c r="J10616" s="72"/>
      <c r="K10616" s="72"/>
    </row>
    <row r="10617" spans="9:11">
      <c r="I10617" s="72"/>
      <c r="J10617" s="72"/>
      <c r="K10617" s="72"/>
    </row>
    <row r="10618" spans="9:11">
      <c r="I10618" s="72"/>
      <c r="J10618" s="72"/>
      <c r="K10618" s="72"/>
    </row>
    <row r="10619" spans="9:11">
      <c r="I10619" s="72"/>
      <c r="J10619" s="72"/>
      <c r="K10619" s="72"/>
    </row>
    <row r="10620" spans="9:11">
      <c r="I10620" s="72"/>
      <c r="J10620" s="72"/>
      <c r="K10620" s="72"/>
    </row>
    <row r="10621" spans="9:11">
      <c r="I10621" s="72"/>
      <c r="J10621" s="72"/>
      <c r="K10621" s="72"/>
    </row>
    <row r="10622" spans="9:11">
      <c r="I10622" s="72"/>
      <c r="J10622" s="72"/>
      <c r="K10622" s="72"/>
    </row>
    <row r="10623" spans="9:11">
      <c r="I10623" s="72"/>
      <c r="J10623" s="72"/>
      <c r="K10623" s="72"/>
    </row>
    <row r="10624" spans="9:11">
      <c r="I10624" s="72"/>
      <c r="J10624" s="72"/>
      <c r="K10624" s="72"/>
    </row>
    <row r="10625" spans="9:11">
      <c r="I10625" s="72"/>
      <c r="J10625" s="72"/>
      <c r="K10625" s="72"/>
    </row>
    <row r="10626" spans="9:11">
      <c r="I10626" s="72"/>
      <c r="J10626" s="72"/>
      <c r="K10626" s="72"/>
    </row>
    <row r="10627" spans="9:11">
      <c r="I10627" s="72"/>
      <c r="J10627" s="72"/>
      <c r="K10627" s="72"/>
    </row>
    <row r="10628" spans="9:11">
      <c r="I10628" s="72"/>
      <c r="J10628" s="72"/>
      <c r="K10628" s="72"/>
    </row>
    <row r="10629" spans="9:11">
      <c r="I10629" s="72"/>
      <c r="J10629" s="72"/>
      <c r="K10629" s="72"/>
    </row>
    <row r="10630" spans="9:11">
      <c r="I10630" s="72"/>
      <c r="J10630" s="72"/>
      <c r="K10630" s="72"/>
    </row>
    <row r="10631" spans="9:11">
      <c r="I10631" s="72"/>
      <c r="J10631" s="72"/>
      <c r="K10631" s="72"/>
    </row>
    <row r="10632" spans="9:11">
      <c r="I10632" s="72"/>
      <c r="J10632" s="72"/>
      <c r="K10632" s="72"/>
    </row>
    <row r="10633" spans="9:11">
      <c r="I10633" s="72"/>
      <c r="J10633" s="72"/>
      <c r="K10633" s="72"/>
    </row>
    <row r="10634" spans="9:11">
      <c r="I10634" s="72"/>
      <c r="J10634" s="72"/>
      <c r="K10634" s="72"/>
    </row>
    <row r="10635" spans="9:11">
      <c r="I10635" s="72"/>
      <c r="J10635" s="72"/>
      <c r="K10635" s="72"/>
    </row>
    <row r="10636" spans="9:11">
      <c r="I10636" s="72"/>
      <c r="J10636" s="72"/>
      <c r="K10636" s="72"/>
    </row>
    <row r="10637" spans="9:11">
      <c r="I10637" s="72"/>
      <c r="J10637" s="72"/>
      <c r="K10637" s="72"/>
    </row>
    <row r="10638" spans="9:11">
      <c r="I10638" s="72"/>
      <c r="J10638" s="72"/>
      <c r="K10638" s="72"/>
    </row>
    <row r="10639" spans="9:11">
      <c r="I10639" s="72"/>
      <c r="J10639" s="72"/>
      <c r="K10639" s="72"/>
    </row>
    <row r="10640" spans="9:11">
      <c r="I10640" s="72"/>
      <c r="J10640" s="72"/>
      <c r="K10640" s="72"/>
    </row>
    <row r="10641" spans="9:11">
      <c r="I10641" s="72"/>
      <c r="J10641" s="72"/>
      <c r="K10641" s="72"/>
    </row>
    <row r="10642" spans="9:11">
      <c r="I10642" s="72"/>
      <c r="J10642" s="72"/>
      <c r="K10642" s="72"/>
    </row>
    <row r="10643" spans="9:11">
      <c r="I10643" s="72"/>
      <c r="J10643" s="72"/>
      <c r="K10643" s="72"/>
    </row>
    <row r="10644" spans="9:11">
      <c r="I10644" s="72"/>
      <c r="J10644" s="72"/>
      <c r="K10644" s="72"/>
    </row>
    <row r="10645" spans="9:11">
      <c r="I10645" s="72"/>
      <c r="J10645" s="72"/>
      <c r="K10645" s="72"/>
    </row>
    <row r="10646" spans="9:11">
      <c r="I10646" s="72"/>
      <c r="J10646" s="72"/>
      <c r="K10646" s="72"/>
    </row>
    <row r="10647" spans="9:11">
      <c r="I10647" s="72"/>
      <c r="J10647" s="72"/>
      <c r="K10647" s="72"/>
    </row>
    <row r="10648" spans="9:11">
      <c r="I10648" s="72"/>
      <c r="J10648" s="72"/>
      <c r="K10648" s="72"/>
    </row>
    <row r="10649" spans="9:11">
      <c r="I10649" s="72"/>
      <c r="J10649" s="72"/>
      <c r="K10649" s="72"/>
    </row>
    <row r="10650" spans="9:11">
      <c r="I10650" s="72"/>
      <c r="J10650" s="72"/>
      <c r="K10650" s="72"/>
    </row>
    <row r="10651" spans="9:11">
      <c r="I10651" s="72"/>
      <c r="J10651" s="72"/>
      <c r="K10651" s="72"/>
    </row>
    <row r="10652" spans="9:11">
      <c r="I10652" s="72"/>
      <c r="J10652" s="72"/>
      <c r="K10652" s="72"/>
    </row>
    <row r="10653" spans="9:11">
      <c r="I10653" s="72"/>
      <c r="J10653" s="72"/>
      <c r="K10653" s="72"/>
    </row>
    <row r="10654" spans="9:11">
      <c r="I10654" s="72"/>
      <c r="J10654" s="72"/>
      <c r="K10654" s="72"/>
    </row>
    <row r="10655" spans="9:11">
      <c r="I10655" s="72"/>
      <c r="J10655" s="72"/>
      <c r="K10655" s="72"/>
    </row>
    <row r="10656" spans="9:11">
      <c r="I10656" s="72"/>
      <c r="J10656" s="72"/>
      <c r="K10656" s="72"/>
    </row>
    <row r="10657" spans="9:11">
      <c r="I10657" s="72"/>
      <c r="J10657" s="72"/>
      <c r="K10657" s="72"/>
    </row>
    <row r="10658" spans="9:11">
      <c r="I10658" s="72"/>
      <c r="J10658" s="72"/>
      <c r="K10658" s="72"/>
    </row>
    <row r="10659" spans="9:11">
      <c r="I10659" s="72"/>
      <c r="J10659" s="72"/>
      <c r="K10659" s="72"/>
    </row>
    <row r="10660" spans="9:11">
      <c r="I10660" s="72"/>
      <c r="J10660" s="72"/>
      <c r="K10660" s="72"/>
    </row>
    <row r="10661" spans="9:11">
      <c r="I10661" s="72"/>
      <c r="J10661" s="72"/>
      <c r="K10661" s="72"/>
    </row>
    <row r="10662" spans="9:11">
      <c r="I10662" s="72"/>
      <c r="J10662" s="72"/>
      <c r="K10662" s="72"/>
    </row>
    <row r="10663" spans="9:11">
      <c r="I10663" s="72"/>
      <c r="J10663" s="72"/>
      <c r="K10663" s="72"/>
    </row>
    <row r="10664" spans="9:11">
      <c r="I10664" s="72"/>
      <c r="J10664" s="72"/>
      <c r="K10664" s="72"/>
    </row>
    <row r="10665" spans="9:11">
      <c r="I10665" s="72"/>
      <c r="J10665" s="72"/>
      <c r="K10665" s="72"/>
    </row>
    <row r="10666" spans="9:11">
      <c r="I10666" s="72"/>
      <c r="J10666" s="72"/>
      <c r="K10666" s="72"/>
    </row>
    <row r="10667" spans="9:11">
      <c r="I10667" s="72"/>
      <c r="J10667" s="72"/>
      <c r="K10667" s="72"/>
    </row>
    <row r="10668" spans="9:11">
      <c r="I10668" s="72"/>
      <c r="J10668" s="72"/>
      <c r="K10668" s="72"/>
    </row>
    <row r="10669" spans="9:11">
      <c r="I10669" s="72"/>
      <c r="J10669" s="72"/>
      <c r="K10669" s="72"/>
    </row>
    <row r="10670" spans="9:11">
      <c r="I10670" s="72"/>
      <c r="J10670" s="72"/>
      <c r="K10670" s="72"/>
    </row>
    <row r="10671" spans="9:11">
      <c r="I10671" s="72"/>
      <c r="J10671" s="72"/>
      <c r="K10671" s="72"/>
    </row>
    <row r="10672" spans="9:11">
      <c r="I10672" s="72"/>
      <c r="J10672" s="72"/>
      <c r="K10672" s="72"/>
    </row>
    <row r="10673" spans="9:11">
      <c r="I10673" s="72"/>
      <c r="J10673" s="72"/>
      <c r="K10673" s="72"/>
    </row>
    <row r="10674" spans="9:11">
      <c r="I10674" s="72"/>
      <c r="J10674" s="72"/>
      <c r="K10674" s="72"/>
    </row>
    <row r="10675" spans="9:11">
      <c r="I10675" s="72"/>
      <c r="J10675" s="72"/>
      <c r="K10675" s="72"/>
    </row>
    <row r="10676" spans="9:11">
      <c r="I10676" s="72"/>
      <c r="J10676" s="72"/>
      <c r="K10676" s="72"/>
    </row>
    <row r="10677" spans="9:11">
      <c r="I10677" s="72"/>
      <c r="J10677" s="72"/>
      <c r="K10677" s="72"/>
    </row>
    <row r="10678" spans="9:11">
      <c r="I10678" s="72"/>
      <c r="J10678" s="72"/>
      <c r="K10678" s="72"/>
    </row>
    <row r="10679" spans="9:11">
      <c r="I10679" s="72"/>
      <c r="J10679" s="72"/>
      <c r="K10679" s="72"/>
    </row>
    <row r="10680" spans="9:11">
      <c r="I10680" s="72"/>
      <c r="J10680" s="72"/>
      <c r="K10680" s="72"/>
    </row>
    <row r="10681" spans="9:11">
      <c r="I10681" s="72"/>
      <c r="J10681" s="72"/>
      <c r="K10681" s="72"/>
    </row>
    <row r="10682" spans="9:11">
      <c r="I10682" s="72"/>
      <c r="J10682" s="72"/>
      <c r="K10682" s="72"/>
    </row>
    <row r="10683" spans="9:11">
      <c r="I10683" s="72"/>
      <c r="J10683" s="72"/>
      <c r="K10683" s="72"/>
    </row>
    <row r="10684" spans="9:11">
      <c r="I10684" s="72"/>
      <c r="J10684" s="72"/>
      <c r="K10684" s="72"/>
    </row>
    <row r="10685" spans="9:11">
      <c r="I10685" s="72"/>
      <c r="J10685" s="72"/>
      <c r="K10685" s="72"/>
    </row>
    <row r="10686" spans="9:11">
      <c r="I10686" s="72"/>
      <c r="J10686" s="72"/>
      <c r="K10686" s="72"/>
    </row>
    <row r="10687" spans="9:11">
      <c r="I10687" s="72"/>
      <c r="J10687" s="72"/>
      <c r="K10687" s="72"/>
    </row>
    <row r="10688" spans="9:11">
      <c r="I10688" s="72"/>
      <c r="J10688" s="72"/>
      <c r="K10688" s="72"/>
    </row>
    <row r="10689" spans="9:11">
      <c r="I10689" s="72"/>
      <c r="J10689" s="72"/>
      <c r="K10689" s="72"/>
    </row>
    <row r="10690" spans="9:11">
      <c r="I10690" s="72"/>
      <c r="J10690" s="72"/>
      <c r="K10690" s="72"/>
    </row>
    <row r="10691" spans="9:11">
      <c r="I10691" s="72"/>
      <c r="J10691" s="72"/>
      <c r="K10691" s="72"/>
    </row>
    <row r="10692" spans="9:11">
      <c r="I10692" s="72"/>
      <c r="J10692" s="72"/>
      <c r="K10692" s="72"/>
    </row>
    <row r="10693" spans="9:11">
      <c r="I10693" s="72"/>
      <c r="J10693" s="72"/>
      <c r="K10693" s="72"/>
    </row>
    <row r="10694" spans="9:11">
      <c r="I10694" s="72"/>
      <c r="J10694" s="72"/>
      <c r="K10694" s="72"/>
    </row>
    <row r="10695" spans="9:11">
      <c r="I10695" s="72"/>
      <c r="J10695" s="72"/>
      <c r="K10695" s="72"/>
    </row>
    <row r="10696" spans="9:11">
      <c r="I10696" s="72"/>
      <c r="J10696" s="72"/>
      <c r="K10696" s="72"/>
    </row>
    <row r="10697" spans="9:11">
      <c r="I10697" s="72"/>
      <c r="J10697" s="72"/>
      <c r="K10697" s="72"/>
    </row>
    <row r="10698" spans="9:11">
      <c r="I10698" s="72"/>
      <c r="J10698" s="72"/>
      <c r="K10698" s="72"/>
    </row>
    <row r="10699" spans="9:11">
      <c r="I10699" s="72"/>
      <c r="J10699" s="72"/>
      <c r="K10699" s="72"/>
    </row>
    <row r="10700" spans="9:11">
      <c r="I10700" s="72"/>
      <c r="J10700" s="72"/>
      <c r="K10700" s="72"/>
    </row>
    <row r="10701" spans="9:11">
      <c r="I10701" s="72"/>
      <c r="J10701" s="72"/>
      <c r="K10701" s="72"/>
    </row>
    <row r="10702" spans="9:11">
      <c r="I10702" s="72"/>
      <c r="J10702" s="72"/>
      <c r="K10702" s="72"/>
    </row>
    <row r="10703" spans="9:11">
      <c r="I10703" s="72"/>
      <c r="J10703" s="72"/>
      <c r="K10703" s="72"/>
    </row>
    <row r="10704" spans="9:11">
      <c r="I10704" s="72"/>
      <c r="J10704" s="72"/>
      <c r="K10704" s="72"/>
    </row>
    <row r="10705" spans="9:11">
      <c r="I10705" s="72"/>
      <c r="J10705" s="72"/>
      <c r="K10705" s="72"/>
    </row>
    <row r="10706" spans="9:11">
      <c r="I10706" s="72"/>
      <c r="J10706" s="72"/>
      <c r="K10706" s="72"/>
    </row>
    <row r="10707" spans="9:11">
      <c r="I10707" s="72"/>
      <c r="J10707" s="72"/>
      <c r="K10707" s="72"/>
    </row>
    <row r="10708" spans="9:11">
      <c r="I10708" s="72"/>
      <c r="J10708" s="72"/>
      <c r="K10708" s="72"/>
    </row>
    <row r="10709" spans="9:11">
      <c r="I10709" s="72"/>
      <c r="J10709" s="72"/>
      <c r="K10709" s="72"/>
    </row>
    <row r="10710" spans="9:11">
      <c r="I10710" s="72"/>
      <c r="J10710" s="72"/>
      <c r="K10710" s="72"/>
    </row>
    <row r="10711" spans="9:11">
      <c r="I10711" s="72"/>
      <c r="J10711" s="72"/>
      <c r="K10711" s="72"/>
    </row>
    <row r="10712" spans="9:11">
      <c r="I10712" s="72"/>
      <c r="J10712" s="72"/>
      <c r="K10712" s="72"/>
    </row>
    <row r="10713" spans="9:11">
      <c r="I10713" s="72"/>
      <c r="J10713" s="72"/>
      <c r="K10713" s="72"/>
    </row>
    <row r="10714" spans="9:11">
      <c r="I10714" s="72"/>
      <c r="J10714" s="72"/>
      <c r="K10714" s="72"/>
    </row>
    <row r="10715" spans="9:11">
      <c r="I10715" s="72"/>
      <c r="J10715" s="72"/>
      <c r="K10715" s="72"/>
    </row>
    <row r="10716" spans="9:11">
      <c r="I10716" s="72"/>
      <c r="J10716" s="72"/>
      <c r="K10716" s="72"/>
    </row>
    <row r="10717" spans="9:11">
      <c r="I10717" s="72"/>
      <c r="J10717" s="72"/>
      <c r="K10717" s="72"/>
    </row>
    <row r="10718" spans="9:11">
      <c r="I10718" s="72"/>
      <c r="J10718" s="72"/>
      <c r="K10718" s="72"/>
    </row>
    <row r="10719" spans="9:11">
      <c r="I10719" s="72"/>
      <c r="J10719" s="72"/>
      <c r="K10719" s="72"/>
    </row>
    <row r="10720" spans="9:11">
      <c r="I10720" s="72"/>
      <c r="J10720" s="72"/>
      <c r="K10720" s="72"/>
    </row>
    <row r="10721" spans="9:11">
      <c r="I10721" s="72"/>
      <c r="J10721" s="72"/>
      <c r="K10721" s="72"/>
    </row>
    <row r="10722" spans="9:11">
      <c r="I10722" s="72"/>
      <c r="J10722" s="72"/>
      <c r="K10722" s="72"/>
    </row>
    <row r="10723" spans="9:11">
      <c r="I10723" s="72"/>
      <c r="J10723" s="72"/>
      <c r="K10723" s="72"/>
    </row>
    <row r="10724" spans="9:11">
      <c r="I10724" s="72"/>
      <c r="J10724" s="72"/>
      <c r="K10724" s="72"/>
    </row>
    <row r="10725" spans="9:11">
      <c r="I10725" s="72"/>
      <c r="J10725" s="72"/>
      <c r="K10725" s="72"/>
    </row>
    <row r="10726" spans="9:11">
      <c r="I10726" s="72"/>
      <c r="J10726" s="72"/>
      <c r="K10726" s="72"/>
    </row>
    <row r="10727" spans="9:11">
      <c r="I10727" s="72"/>
      <c r="J10727" s="72"/>
      <c r="K10727" s="72"/>
    </row>
    <row r="10728" spans="9:11">
      <c r="I10728" s="72"/>
      <c r="J10728" s="72"/>
      <c r="K10728" s="72"/>
    </row>
    <row r="10729" spans="9:11">
      <c r="I10729" s="72"/>
      <c r="J10729" s="72"/>
      <c r="K10729" s="72"/>
    </row>
    <row r="10730" spans="9:11">
      <c r="I10730" s="72"/>
      <c r="J10730" s="72"/>
      <c r="K10730" s="72"/>
    </row>
    <row r="10731" spans="9:11">
      <c r="I10731" s="72"/>
      <c r="J10731" s="72"/>
      <c r="K10731" s="72"/>
    </row>
    <row r="10732" spans="9:11">
      <c r="I10732" s="72"/>
      <c r="J10732" s="72"/>
      <c r="K10732" s="72"/>
    </row>
    <row r="10733" spans="9:11">
      <c r="I10733" s="72"/>
      <c r="J10733" s="72"/>
      <c r="K10733" s="72"/>
    </row>
    <row r="10734" spans="9:11">
      <c r="I10734" s="72"/>
      <c r="J10734" s="72"/>
      <c r="K10734" s="72"/>
    </row>
    <row r="10735" spans="9:11">
      <c r="I10735" s="72"/>
      <c r="J10735" s="72"/>
      <c r="K10735" s="72"/>
    </row>
    <row r="10736" spans="9:11">
      <c r="I10736" s="72"/>
      <c r="J10736" s="72"/>
      <c r="K10736" s="72"/>
    </row>
    <row r="10737" spans="9:11">
      <c r="I10737" s="72"/>
      <c r="J10737" s="72"/>
      <c r="K10737" s="72"/>
    </row>
    <row r="10738" spans="9:11">
      <c r="I10738" s="72"/>
      <c r="J10738" s="72"/>
      <c r="K10738" s="72"/>
    </row>
    <row r="10739" spans="9:11">
      <c r="I10739" s="72"/>
      <c r="J10739" s="72"/>
      <c r="K10739" s="72"/>
    </row>
    <row r="10740" spans="9:11">
      <c r="I10740" s="72"/>
      <c r="J10740" s="72"/>
      <c r="K10740" s="72"/>
    </row>
    <row r="10741" spans="9:11">
      <c r="I10741" s="72"/>
      <c r="J10741" s="72"/>
      <c r="K10741" s="72"/>
    </row>
    <row r="10742" spans="9:11">
      <c r="I10742" s="72"/>
      <c r="J10742" s="72"/>
      <c r="K10742" s="72"/>
    </row>
    <row r="10743" spans="9:11">
      <c r="I10743" s="72"/>
      <c r="J10743" s="72"/>
      <c r="K10743" s="72"/>
    </row>
    <row r="10744" spans="9:11">
      <c r="I10744" s="72"/>
      <c r="J10744" s="72"/>
      <c r="K10744" s="72"/>
    </row>
    <row r="10745" spans="9:11">
      <c r="I10745" s="72"/>
      <c r="J10745" s="72"/>
      <c r="K10745" s="72"/>
    </row>
    <row r="10746" spans="9:11">
      <c r="I10746" s="72"/>
      <c r="J10746" s="72"/>
      <c r="K10746" s="72"/>
    </row>
    <row r="10747" spans="9:11">
      <c r="I10747" s="72"/>
      <c r="J10747" s="72"/>
      <c r="K10747" s="72"/>
    </row>
    <row r="10748" spans="9:11">
      <c r="I10748" s="72"/>
      <c r="J10748" s="72"/>
      <c r="K10748" s="72"/>
    </row>
    <row r="10749" spans="9:11">
      <c r="I10749" s="72"/>
      <c r="J10749" s="72"/>
      <c r="K10749" s="72"/>
    </row>
    <row r="10750" spans="9:11">
      <c r="I10750" s="72"/>
      <c r="J10750" s="72"/>
      <c r="K10750" s="72"/>
    </row>
    <row r="10751" spans="9:11">
      <c r="I10751" s="72"/>
      <c r="J10751" s="72"/>
      <c r="K10751" s="72"/>
    </row>
    <row r="10752" spans="9:11">
      <c r="I10752" s="72"/>
      <c r="J10752" s="72"/>
      <c r="K10752" s="72"/>
    </row>
    <row r="10753" spans="9:11">
      <c r="I10753" s="72"/>
      <c r="J10753" s="72"/>
      <c r="K10753" s="72"/>
    </row>
    <row r="10754" spans="9:11">
      <c r="I10754" s="72"/>
      <c r="J10754" s="72"/>
      <c r="K10754" s="72"/>
    </row>
    <row r="10755" spans="9:11">
      <c r="I10755" s="72"/>
      <c r="J10755" s="72"/>
      <c r="K10755" s="72"/>
    </row>
    <row r="10756" spans="9:11">
      <c r="I10756" s="72"/>
      <c r="J10756" s="72"/>
      <c r="K10756" s="72"/>
    </row>
    <row r="10757" spans="9:11">
      <c r="I10757" s="72"/>
      <c r="J10757" s="72"/>
      <c r="K10757" s="72"/>
    </row>
    <row r="10758" spans="9:11">
      <c r="I10758" s="72"/>
      <c r="J10758" s="72"/>
      <c r="K10758" s="72"/>
    </row>
    <row r="10759" spans="9:11">
      <c r="I10759" s="72"/>
      <c r="J10759" s="72"/>
      <c r="K10759" s="72"/>
    </row>
    <row r="10760" spans="9:11">
      <c r="I10760" s="72"/>
      <c r="J10760" s="72"/>
      <c r="K10760" s="72"/>
    </row>
    <row r="10761" spans="9:11">
      <c r="I10761" s="72"/>
      <c r="J10761" s="72"/>
      <c r="K10761" s="72"/>
    </row>
    <row r="10762" spans="9:11">
      <c r="I10762" s="72"/>
      <c r="J10762" s="72"/>
      <c r="K10762" s="72"/>
    </row>
    <row r="10763" spans="9:11">
      <c r="I10763" s="72"/>
      <c r="J10763" s="72"/>
      <c r="K10763" s="72"/>
    </row>
    <row r="10764" spans="9:11">
      <c r="I10764" s="72"/>
      <c r="J10764" s="72"/>
      <c r="K10764" s="72"/>
    </row>
    <row r="10765" spans="9:11">
      <c r="I10765" s="72"/>
      <c r="J10765" s="72"/>
      <c r="K10765" s="72"/>
    </row>
    <row r="10766" spans="9:11">
      <c r="I10766" s="72"/>
      <c r="J10766" s="72"/>
      <c r="K10766" s="72"/>
    </row>
    <row r="10767" spans="9:11">
      <c r="I10767" s="72"/>
      <c r="J10767" s="72"/>
      <c r="K10767" s="72"/>
    </row>
    <row r="10768" spans="9:11">
      <c r="I10768" s="72"/>
      <c r="J10768" s="72"/>
      <c r="K10768" s="72"/>
    </row>
    <row r="10769" spans="9:11">
      <c r="I10769" s="72"/>
      <c r="J10769" s="72"/>
      <c r="K10769" s="72"/>
    </row>
    <row r="10770" spans="9:11">
      <c r="I10770" s="72"/>
      <c r="J10770" s="72"/>
      <c r="K10770" s="72"/>
    </row>
    <row r="10771" spans="9:11">
      <c r="I10771" s="72"/>
      <c r="J10771" s="72"/>
      <c r="K10771" s="72"/>
    </row>
    <row r="10772" spans="9:11">
      <c r="I10772" s="72"/>
      <c r="J10772" s="72"/>
      <c r="K10772" s="72"/>
    </row>
    <row r="10773" spans="9:11">
      <c r="I10773" s="72"/>
      <c r="J10773" s="72"/>
      <c r="K10773" s="72"/>
    </row>
    <row r="10774" spans="9:11">
      <c r="I10774" s="72"/>
      <c r="J10774" s="72"/>
      <c r="K10774" s="72"/>
    </row>
    <row r="10775" spans="9:11">
      <c r="I10775" s="72"/>
      <c r="J10775" s="72"/>
      <c r="K10775" s="72"/>
    </row>
    <row r="10776" spans="9:11">
      <c r="I10776" s="72"/>
      <c r="J10776" s="72"/>
      <c r="K10776" s="72"/>
    </row>
    <row r="10777" spans="9:11">
      <c r="I10777" s="72"/>
      <c r="J10777" s="72"/>
      <c r="K10777" s="72"/>
    </row>
    <row r="10778" spans="9:11">
      <c r="I10778" s="72"/>
      <c r="J10778" s="72"/>
      <c r="K10778" s="72"/>
    </row>
    <row r="10779" spans="9:11">
      <c r="I10779" s="72"/>
      <c r="J10779" s="72"/>
      <c r="K10779" s="72"/>
    </row>
    <row r="10780" spans="9:11">
      <c r="I10780" s="72"/>
      <c r="J10780" s="72"/>
      <c r="K10780" s="72"/>
    </row>
    <row r="10781" spans="9:11">
      <c r="I10781" s="72"/>
      <c r="J10781" s="72"/>
      <c r="K10781" s="72"/>
    </row>
    <row r="10782" spans="9:11">
      <c r="I10782" s="72"/>
      <c r="J10782" s="72"/>
      <c r="K10782" s="72"/>
    </row>
    <row r="10783" spans="9:11">
      <c r="I10783" s="72"/>
      <c r="J10783" s="72"/>
      <c r="K10783" s="72"/>
    </row>
    <row r="10784" spans="9:11">
      <c r="I10784" s="72"/>
      <c r="J10784" s="72"/>
      <c r="K10784" s="72"/>
    </row>
    <row r="10785" spans="9:11">
      <c r="I10785" s="72"/>
      <c r="J10785" s="72"/>
      <c r="K10785" s="72"/>
    </row>
    <row r="10786" spans="9:11">
      <c r="I10786" s="72"/>
      <c r="J10786" s="72"/>
      <c r="K10786" s="72"/>
    </row>
    <row r="10787" spans="9:11">
      <c r="I10787" s="72"/>
      <c r="J10787" s="72"/>
      <c r="K10787" s="72"/>
    </row>
    <row r="10788" spans="9:11">
      <c r="I10788" s="72"/>
      <c r="J10788" s="72"/>
      <c r="K10788" s="72"/>
    </row>
    <row r="10789" spans="9:11">
      <c r="I10789" s="72"/>
      <c r="J10789" s="72"/>
      <c r="K10789" s="72"/>
    </row>
    <row r="10790" spans="9:11">
      <c r="I10790" s="72"/>
      <c r="J10790" s="72"/>
      <c r="K10790" s="72"/>
    </row>
    <row r="10791" spans="9:11">
      <c r="I10791" s="72"/>
      <c r="J10791" s="72"/>
      <c r="K10791" s="72"/>
    </row>
    <row r="10792" spans="9:11">
      <c r="I10792" s="72"/>
      <c r="J10792" s="72"/>
      <c r="K10792" s="72"/>
    </row>
    <row r="10793" spans="9:11">
      <c r="I10793" s="72"/>
      <c r="J10793" s="72"/>
      <c r="K10793" s="72"/>
    </row>
    <row r="10794" spans="9:11">
      <c r="I10794" s="72"/>
      <c r="J10794" s="72"/>
      <c r="K10794" s="72"/>
    </row>
    <row r="10795" spans="9:11">
      <c r="I10795" s="72"/>
      <c r="J10795" s="72"/>
      <c r="K10795" s="72"/>
    </row>
    <row r="10796" spans="9:11">
      <c r="I10796" s="72"/>
      <c r="J10796" s="72"/>
      <c r="K10796" s="72"/>
    </row>
    <row r="10797" spans="9:11">
      <c r="I10797" s="72"/>
      <c r="J10797" s="72"/>
      <c r="K10797" s="72"/>
    </row>
    <row r="10798" spans="9:11">
      <c r="I10798" s="72"/>
      <c r="J10798" s="72"/>
      <c r="K10798" s="72"/>
    </row>
    <row r="10799" spans="9:11">
      <c r="I10799" s="72"/>
      <c r="J10799" s="72"/>
      <c r="K10799" s="72"/>
    </row>
    <row r="10800" spans="9:11">
      <c r="I10800" s="72"/>
      <c r="J10800" s="72"/>
      <c r="K10800" s="72"/>
    </row>
    <row r="10801" spans="9:11">
      <c r="I10801" s="72"/>
      <c r="J10801" s="72"/>
      <c r="K10801" s="72"/>
    </row>
    <row r="10802" spans="9:11">
      <c r="I10802" s="72"/>
      <c r="J10802" s="72"/>
      <c r="K10802" s="72"/>
    </row>
    <row r="10803" spans="9:11">
      <c r="I10803" s="72"/>
      <c r="J10803" s="72"/>
      <c r="K10803" s="72"/>
    </row>
    <row r="10804" spans="9:11">
      <c r="I10804" s="72"/>
      <c r="J10804" s="72"/>
      <c r="K10804" s="72"/>
    </row>
    <row r="10805" spans="9:11">
      <c r="I10805" s="72"/>
      <c r="J10805" s="72"/>
      <c r="K10805" s="72"/>
    </row>
    <row r="10806" spans="9:11">
      <c r="I10806" s="72"/>
      <c r="J10806" s="72"/>
      <c r="K10806" s="72"/>
    </row>
    <row r="10807" spans="9:11">
      <c r="I10807" s="72"/>
      <c r="J10807" s="72"/>
      <c r="K10807" s="72"/>
    </row>
    <row r="10808" spans="9:11">
      <c r="I10808" s="72"/>
      <c r="J10808" s="72"/>
      <c r="K10808" s="72"/>
    </row>
    <row r="10809" spans="9:11">
      <c r="I10809" s="72"/>
      <c r="J10809" s="72"/>
      <c r="K10809" s="72"/>
    </row>
    <row r="10810" spans="9:11">
      <c r="I10810" s="72"/>
      <c r="J10810" s="72"/>
      <c r="K10810" s="72"/>
    </row>
    <row r="10811" spans="9:11">
      <c r="I10811" s="72"/>
      <c r="J10811" s="72"/>
      <c r="K10811" s="72"/>
    </row>
    <row r="10812" spans="9:11">
      <c r="I10812" s="72"/>
      <c r="J10812" s="72"/>
      <c r="K10812" s="72"/>
    </row>
    <row r="10813" spans="9:11">
      <c r="I10813" s="72"/>
      <c r="J10813" s="72"/>
      <c r="K10813" s="72"/>
    </row>
    <row r="10814" spans="9:11">
      <c r="I10814" s="72"/>
      <c r="J10814" s="72"/>
      <c r="K10814" s="72"/>
    </row>
    <row r="10815" spans="9:11">
      <c r="I10815" s="72"/>
      <c r="J10815" s="72"/>
      <c r="K10815" s="72"/>
    </row>
    <row r="10816" spans="9:11">
      <c r="I10816" s="72"/>
      <c r="J10816" s="72"/>
      <c r="K10816" s="72"/>
    </row>
    <row r="10817" spans="9:11">
      <c r="I10817" s="72"/>
      <c r="J10817" s="72"/>
      <c r="K10817" s="72"/>
    </row>
    <row r="10818" spans="9:11">
      <c r="I10818" s="72"/>
      <c r="J10818" s="72"/>
      <c r="K10818" s="72"/>
    </row>
    <row r="10819" spans="9:11">
      <c r="I10819" s="72"/>
      <c r="J10819" s="72"/>
      <c r="K10819" s="72"/>
    </row>
    <row r="10820" spans="9:11">
      <c r="I10820" s="72"/>
      <c r="J10820" s="72"/>
      <c r="K10820" s="72"/>
    </row>
    <row r="10821" spans="9:11">
      <c r="I10821" s="72"/>
      <c r="J10821" s="72"/>
      <c r="K10821" s="72"/>
    </row>
    <row r="10822" spans="9:11">
      <c r="I10822" s="72"/>
      <c r="J10822" s="72"/>
      <c r="K10822" s="72"/>
    </row>
    <row r="10823" spans="9:11">
      <c r="I10823" s="72"/>
      <c r="J10823" s="72"/>
      <c r="K10823" s="72"/>
    </row>
    <row r="10824" spans="9:11">
      <c r="I10824" s="72"/>
      <c r="J10824" s="72"/>
      <c r="K10824" s="72"/>
    </row>
    <row r="10825" spans="9:11">
      <c r="I10825" s="72"/>
      <c r="J10825" s="72"/>
      <c r="K10825" s="72"/>
    </row>
    <row r="10826" spans="9:11">
      <c r="I10826" s="72"/>
      <c r="J10826" s="72"/>
      <c r="K10826" s="72"/>
    </row>
    <row r="10827" spans="9:11">
      <c r="I10827" s="72"/>
      <c r="J10827" s="72"/>
      <c r="K10827" s="72"/>
    </row>
    <row r="10828" spans="9:11">
      <c r="I10828" s="72"/>
      <c r="J10828" s="72"/>
      <c r="K10828" s="72"/>
    </row>
    <row r="10829" spans="9:11">
      <c r="I10829" s="72"/>
      <c r="J10829" s="72"/>
      <c r="K10829" s="72"/>
    </row>
    <row r="10830" spans="9:11">
      <c r="I10830" s="72"/>
      <c r="J10830" s="72"/>
      <c r="K10830" s="72"/>
    </row>
    <row r="10831" spans="9:11">
      <c r="I10831" s="72"/>
      <c r="J10831" s="72"/>
      <c r="K10831" s="72"/>
    </row>
    <row r="10832" spans="9:11">
      <c r="I10832" s="72"/>
      <c r="J10832" s="72"/>
      <c r="K10832" s="72"/>
    </row>
    <row r="10833" spans="9:11">
      <c r="I10833" s="72"/>
      <c r="J10833" s="72"/>
      <c r="K10833" s="72"/>
    </row>
    <row r="10834" spans="9:11">
      <c r="I10834" s="72"/>
      <c r="J10834" s="72"/>
      <c r="K10834" s="72"/>
    </row>
    <row r="10835" spans="9:11">
      <c r="I10835" s="72"/>
      <c r="J10835" s="72"/>
      <c r="K10835" s="72"/>
    </row>
    <row r="10836" spans="9:11">
      <c r="I10836" s="72"/>
      <c r="J10836" s="72"/>
      <c r="K10836" s="72"/>
    </row>
    <row r="10837" spans="9:11">
      <c r="I10837" s="72"/>
      <c r="J10837" s="72"/>
      <c r="K10837" s="72"/>
    </row>
    <row r="10838" spans="9:11">
      <c r="I10838" s="72"/>
      <c r="J10838" s="72"/>
      <c r="K10838" s="72"/>
    </row>
    <row r="10839" spans="9:11">
      <c r="I10839" s="72"/>
      <c r="J10839" s="72"/>
      <c r="K10839" s="72"/>
    </row>
    <row r="10840" spans="9:11">
      <c r="I10840" s="72"/>
      <c r="J10840" s="72"/>
      <c r="K10840" s="72"/>
    </row>
    <row r="10841" spans="9:11">
      <c r="I10841" s="72"/>
      <c r="J10841" s="72"/>
      <c r="K10841" s="72"/>
    </row>
    <row r="10842" spans="9:11">
      <c r="I10842" s="72"/>
      <c r="J10842" s="72"/>
      <c r="K10842" s="72"/>
    </row>
    <row r="10843" spans="9:11">
      <c r="I10843" s="72"/>
      <c r="J10843" s="72"/>
      <c r="K10843" s="72"/>
    </row>
    <row r="10844" spans="9:11">
      <c r="I10844" s="72"/>
      <c r="J10844" s="72"/>
      <c r="K10844" s="72"/>
    </row>
    <row r="10845" spans="9:11">
      <c r="I10845" s="72"/>
      <c r="J10845" s="72"/>
      <c r="K10845" s="72"/>
    </row>
    <row r="10846" spans="9:11">
      <c r="I10846" s="72"/>
      <c r="J10846" s="72"/>
      <c r="K10846" s="72"/>
    </row>
    <row r="10847" spans="9:11">
      <c r="I10847" s="72"/>
      <c r="J10847" s="72"/>
      <c r="K10847" s="72"/>
    </row>
    <row r="10848" spans="9:11">
      <c r="I10848" s="72"/>
      <c r="J10848" s="72"/>
      <c r="K10848" s="72"/>
    </row>
    <row r="10849" spans="9:11">
      <c r="I10849" s="72"/>
      <c r="J10849" s="72"/>
      <c r="K10849" s="72"/>
    </row>
    <row r="10850" spans="9:11">
      <c r="I10850" s="72"/>
      <c r="J10850" s="72"/>
      <c r="K10850" s="72"/>
    </row>
    <row r="10851" spans="9:11">
      <c r="I10851" s="72"/>
      <c r="J10851" s="72"/>
      <c r="K10851" s="72"/>
    </row>
    <row r="10852" spans="9:11">
      <c r="I10852" s="72"/>
      <c r="J10852" s="72"/>
      <c r="K10852" s="72"/>
    </row>
    <row r="10853" spans="9:11">
      <c r="I10853" s="72"/>
      <c r="J10853" s="72"/>
      <c r="K10853" s="72"/>
    </row>
    <row r="10854" spans="9:11">
      <c r="I10854" s="72"/>
      <c r="J10854" s="72"/>
      <c r="K10854" s="72"/>
    </row>
    <row r="10855" spans="9:11">
      <c r="I10855" s="72"/>
      <c r="J10855" s="72"/>
      <c r="K10855" s="72"/>
    </row>
    <row r="10856" spans="9:11">
      <c r="I10856" s="72"/>
      <c r="J10856" s="72"/>
      <c r="K10856" s="72"/>
    </row>
    <row r="10857" spans="9:11">
      <c r="I10857" s="72"/>
      <c r="J10857" s="72"/>
      <c r="K10857" s="72"/>
    </row>
    <row r="10858" spans="9:11">
      <c r="I10858" s="72"/>
      <c r="J10858" s="72"/>
      <c r="K10858" s="72"/>
    </row>
    <row r="10859" spans="9:11">
      <c r="I10859" s="72"/>
      <c r="J10859" s="72"/>
      <c r="K10859" s="72"/>
    </row>
    <row r="10860" spans="9:11">
      <c r="I10860" s="72"/>
      <c r="J10860" s="72"/>
      <c r="K10860" s="72"/>
    </row>
    <row r="10861" spans="9:11">
      <c r="I10861" s="72"/>
      <c r="J10861" s="72"/>
      <c r="K10861" s="72"/>
    </row>
    <row r="10862" spans="9:11">
      <c r="I10862" s="72"/>
      <c r="J10862" s="72"/>
      <c r="K10862" s="72"/>
    </row>
    <row r="10863" spans="9:11">
      <c r="I10863" s="72"/>
      <c r="J10863" s="72"/>
      <c r="K10863" s="72"/>
    </row>
    <row r="10864" spans="9:11">
      <c r="I10864" s="72"/>
      <c r="J10864" s="72"/>
      <c r="K10864" s="72"/>
    </row>
    <row r="10865" spans="9:11">
      <c r="I10865" s="72"/>
      <c r="J10865" s="72"/>
      <c r="K10865" s="72"/>
    </row>
    <row r="10866" spans="9:11">
      <c r="I10866" s="72"/>
      <c r="J10866" s="72"/>
      <c r="K10866" s="72"/>
    </row>
    <row r="10867" spans="9:11">
      <c r="I10867" s="72"/>
      <c r="J10867" s="72"/>
      <c r="K10867" s="72"/>
    </row>
    <row r="10868" spans="9:11">
      <c r="I10868" s="72"/>
      <c r="J10868" s="72"/>
      <c r="K10868" s="72"/>
    </row>
    <row r="10869" spans="9:11">
      <c r="I10869" s="72"/>
      <c r="J10869" s="72"/>
      <c r="K10869" s="72"/>
    </row>
    <row r="10870" spans="9:11">
      <c r="I10870" s="72"/>
      <c r="J10870" s="72"/>
      <c r="K10870" s="72"/>
    </row>
    <row r="10871" spans="9:11">
      <c r="I10871" s="72"/>
      <c r="J10871" s="72"/>
      <c r="K10871" s="72"/>
    </row>
    <row r="10872" spans="9:11">
      <c r="I10872" s="72"/>
      <c r="J10872" s="72"/>
      <c r="K10872" s="72"/>
    </row>
    <row r="10873" spans="9:11">
      <c r="I10873" s="72"/>
      <c r="J10873" s="72"/>
      <c r="K10873" s="72"/>
    </row>
    <row r="10874" spans="9:11">
      <c r="I10874" s="72"/>
      <c r="J10874" s="72"/>
      <c r="K10874" s="72"/>
    </row>
    <row r="10875" spans="9:11">
      <c r="I10875" s="72"/>
      <c r="J10875" s="72"/>
      <c r="K10875" s="72"/>
    </row>
    <row r="10876" spans="9:11">
      <c r="I10876" s="72"/>
      <c r="J10876" s="72"/>
      <c r="K10876" s="72"/>
    </row>
    <row r="10877" spans="9:11">
      <c r="I10877" s="72"/>
      <c r="J10877" s="72"/>
      <c r="K10877" s="72"/>
    </row>
    <row r="10878" spans="9:11">
      <c r="I10878" s="72"/>
      <c r="J10878" s="72"/>
      <c r="K10878" s="72"/>
    </row>
    <row r="10879" spans="9:11">
      <c r="I10879" s="72"/>
      <c r="J10879" s="72"/>
      <c r="K10879" s="72"/>
    </row>
    <row r="10880" spans="9:11">
      <c r="I10880" s="72"/>
      <c r="J10880" s="72"/>
      <c r="K10880" s="72"/>
    </row>
    <row r="10881" spans="9:11">
      <c r="I10881" s="72"/>
      <c r="J10881" s="72"/>
      <c r="K10881" s="72"/>
    </row>
    <row r="10882" spans="9:11">
      <c r="I10882" s="72"/>
      <c r="J10882" s="72"/>
      <c r="K10882" s="72"/>
    </row>
    <row r="10883" spans="9:11">
      <c r="I10883" s="72"/>
      <c r="J10883" s="72"/>
      <c r="K10883" s="72"/>
    </row>
    <row r="10884" spans="9:11">
      <c r="I10884" s="72"/>
      <c r="J10884" s="72"/>
      <c r="K10884" s="72"/>
    </row>
    <row r="10885" spans="9:11">
      <c r="I10885" s="72"/>
      <c r="J10885" s="72"/>
      <c r="K10885" s="72"/>
    </row>
    <row r="10886" spans="9:11">
      <c r="I10886" s="72"/>
      <c r="J10886" s="72"/>
      <c r="K10886" s="72"/>
    </row>
    <row r="10887" spans="9:11">
      <c r="I10887" s="72"/>
      <c r="J10887" s="72"/>
      <c r="K10887" s="72"/>
    </row>
    <row r="10888" spans="9:11">
      <c r="I10888" s="72"/>
      <c r="J10888" s="72"/>
      <c r="K10888" s="72"/>
    </row>
    <row r="10889" spans="9:11">
      <c r="I10889" s="72"/>
      <c r="J10889" s="72"/>
      <c r="K10889" s="72"/>
    </row>
    <row r="10890" spans="9:11">
      <c r="I10890" s="72"/>
      <c r="J10890" s="72"/>
      <c r="K10890" s="72"/>
    </row>
    <row r="10891" spans="9:11">
      <c r="I10891" s="72"/>
      <c r="J10891" s="72"/>
      <c r="K10891" s="72"/>
    </row>
    <row r="10892" spans="9:11">
      <c r="I10892" s="72"/>
      <c r="J10892" s="72"/>
      <c r="K10892" s="72"/>
    </row>
    <row r="10893" spans="9:11">
      <c r="I10893" s="72"/>
      <c r="J10893" s="72"/>
      <c r="K10893" s="72"/>
    </row>
    <row r="10894" spans="9:11">
      <c r="I10894" s="72"/>
      <c r="J10894" s="72"/>
      <c r="K10894" s="72"/>
    </row>
    <row r="10895" spans="9:11">
      <c r="I10895" s="72"/>
      <c r="J10895" s="72"/>
      <c r="K10895" s="72"/>
    </row>
    <row r="10896" spans="9:11">
      <c r="I10896" s="72"/>
      <c r="J10896" s="72"/>
      <c r="K10896" s="72"/>
    </row>
    <row r="10897" spans="9:11">
      <c r="I10897" s="72"/>
      <c r="J10897" s="72"/>
      <c r="K10897" s="72"/>
    </row>
    <row r="10898" spans="9:11">
      <c r="I10898" s="72"/>
      <c r="J10898" s="72"/>
      <c r="K10898" s="72"/>
    </row>
    <row r="10899" spans="9:11">
      <c r="I10899" s="72"/>
      <c r="J10899" s="72"/>
      <c r="K10899" s="72"/>
    </row>
    <row r="10900" spans="9:11">
      <c r="I10900" s="72"/>
      <c r="J10900" s="72"/>
      <c r="K10900" s="72"/>
    </row>
    <row r="10901" spans="9:11">
      <c r="I10901" s="72"/>
      <c r="J10901" s="72"/>
      <c r="K10901" s="72"/>
    </row>
    <row r="10902" spans="9:11">
      <c r="I10902" s="72"/>
      <c r="J10902" s="72"/>
      <c r="K10902" s="72"/>
    </row>
    <row r="10903" spans="9:11">
      <c r="I10903" s="72"/>
      <c r="J10903" s="72"/>
      <c r="K10903" s="72"/>
    </row>
    <row r="10904" spans="9:11">
      <c r="I10904" s="72"/>
      <c r="J10904" s="72"/>
      <c r="K10904" s="72"/>
    </row>
    <row r="10905" spans="9:11">
      <c r="I10905" s="72"/>
      <c r="J10905" s="72"/>
      <c r="K10905" s="72"/>
    </row>
    <row r="10906" spans="9:11">
      <c r="I10906" s="72"/>
      <c r="J10906" s="72"/>
      <c r="K10906" s="72"/>
    </row>
    <row r="10907" spans="9:11">
      <c r="I10907" s="72"/>
      <c r="J10907" s="72"/>
      <c r="K10907" s="72"/>
    </row>
    <row r="10908" spans="9:11">
      <c r="I10908" s="72"/>
      <c r="J10908" s="72"/>
      <c r="K10908" s="72"/>
    </row>
    <row r="10909" spans="9:11">
      <c r="I10909" s="72"/>
      <c r="J10909" s="72"/>
      <c r="K10909" s="72"/>
    </row>
    <row r="10910" spans="9:11">
      <c r="I10910" s="72"/>
      <c r="J10910" s="72"/>
      <c r="K10910" s="72"/>
    </row>
    <row r="10911" spans="9:11">
      <c r="I10911" s="72"/>
      <c r="J10911" s="72"/>
      <c r="K10911" s="72"/>
    </row>
    <row r="10912" spans="9:11">
      <c r="I10912" s="72"/>
      <c r="J10912" s="72"/>
      <c r="K10912" s="72"/>
    </row>
    <row r="10913" spans="9:11">
      <c r="I10913" s="72"/>
      <c r="J10913" s="72"/>
      <c r="K10913" s="72"/>
    </row>
    <row r="10914" spans="9:11">
      <c r="I10914" s="72"/>
      <c r="J10914" s="72"/>
      <c r="K10914" s="72"/>
    </row>
    <row r="10915" spans="9:11">
      <c r="I10915" s="72"/>
      <c r="J10915" s="72"/>
      <c r="K10915" s="72"/>
    </row>
    <row r="10916" spans="9:11">
      <c r="I10916" s="72"/>
      <c r="J10916" s="72"/>
      <c r="K10916" s="72"/>
    </row>
    <row r="10917" spans="9:11">
      <c r="I10917" s="72"/>
      <c r="J10917" s="72"/>
      <c r="K10917" s="72"/>
    </row>
    <row r="10918" spans="9:11">
      <c r="I10918" s="72"/>
      <c r="J10918" s="72"/>
      <c r="K10918" s="72"/>
    </row>
    <row r="10919" spans="9:11">
      <c r="I10919" s="72"/>
      <c r="J10919" s="72"/>
      <c r="K10919" s="72"/>
    </row>
    <row r="10920" spans="9:11">
      <c r="I10920" s="72"/>
      <c r="J10920" s="72"/>
      <c r="K10920" s="72"/>
    </row>
    <row r="10921" spans="9:11">
      <c r="I10921" s="72"/>
      <c r="J10921" s="72"/>
      <c r="K10921" s="72"/>
    </row>
    <row r="10922" spans="9:11">
      <c r="I10922" s="72"/>
      <c r="J10922" s="72"/>
      <c r="K10922" s="72"/>
    </row>
    <row r="10923" spans="9:11">
      <c r="I10923" s="72"/>
      <c r="J10923" s="72"/>
      <c r="K10923" s="72"/>
    </row>
    <row r="10924" spans="9:11">
      <c r="I10924" s="72"/>
      <c r="J10924" s="72"/>
      <c r="K10924" s="72"/>
    </row>
    <row r="10925" spans="9:11">
      <c r="I10925" s="72"/>
      <c r="J10925" s="72"/>
      <c r="K10925" s="72"/>
    </row>
    <row r="10926" spans="9:11">
      <c r="I10926" s="72"/>
      <c r="J10926" s="72"/>
      <c r="K10926" s="72"/>
    </row>
    <row r="10927" spans="9:11">
      <c r="I10927" s="72"/>
      <c r="J10927" s="72"/>
      <c r="K10927" s="72"/>
    </row>
    <row r="10928" spans="9:11">
      <c r="I10928" s="72"/>
      <c r="J10928" s="72"/>
      <c r="K10928" s="72"/>
    </row>
    <row r="10929" spans="9:11">
      <c r="I10929" s="72"/>
      <c r="J10929" s="72"/>
      <c r="K10929" s="72"/>
    </row>
    <row r="10930" spans="9:11">
      <c r="I10930" s="72"/>
      <c r="J10930" s="72"/>
      <c r="K10930" s="72"/>
    </row>
    <row r="10931" spans="9:11">
      <c r="I10931" s="72"/>
      <c r="J10931" s="72"/>
      <c r="K10931" s="72"/>
    </row>
    <row r="10932" spans="9:11">
      <c r="I10932" s="72"/>
      <c r="J10932" s="72"/>
      <c r="K10932" s="72"/>
    </row>
    <row r="10933" spans="9:11">
      <c r="I10933" s="72"/>
      <c r="J10933" s="72"/>
      <c r="K10933" s="72"/>
    </row>
    <row r="10934" spans="9:11">
      <c r="I10934" s="72"/>
      <c r="J10934" s="72"/>
      <c r="K10934" s="72"/>
    </row>
    <row r="10935" spans="9:11">
      <c r="I10935" s="72"/>
      <c r="J10935" s="72"/>
      <c r="K10935" s="72"/>
    </row>
    <row r="10936" spans="9:11">
      <c r="I10936" s="72"/>
      <c r="J10936" s="72"/>
      <c r="K10936" s="72"/>
    </row>
    <row r="10937" spans="9:11">
      <c r="I10937" s="72"/>
      <c r="J10937" s="72"/>
      <c r="K10937" s="72"/>
    </row>
    <row r="10938" spans="9:11">
      <c r="I10938" s="72"/>
      <c r="J10938" s="72"/>
      <c r="K10938" s="72"/>
    </row>
    <row r="10939" spans="9:11">
      <c r="I10939" s="72"/>
      <c r="J10939" s="72"/>
      <c r="K10939" s="72"/>
    </row>
    <row r="10940" spans="9:11">
      <c r="I10940" s="72"/>
      <c r="J10940" s="72"/>
      <c r="K10940" s="72"/>
    </row>
    <row r="10941" spans="9:11">
      <c r="I10941" s="72"/>
      <c r="J10941" s="72"/>
      <c r="K10941" s="72"/>
    </row>
    <row r="10942" spans="9:11">
      <c r="I10942" s="72"/>
      <c r="J10942" s="72"/>
      <c r="K10942" s="72"/>
    </row>
    <row r="10943" spans="9:11">
      <c r="I10943" s="72"/>
      <c r="J10943" s="72"/>
      <c r="K10943" s="72"/>
    </row>
    <row r="10944" spans="9:11">
      <c r="I10944" s="72"/>
      <c r="J10944" s="72"/>
      <c r="K10944" s="72"/>
    </row>
    <row r="10945" spans="9:11">
      <c r="I10945" s="72"/>
      <c r="J10945" s="72"/>
      <c r="K10945" s="72"/>
    </row>
    <row r="10946" spans="9:11">
      <c r="I10946" s="72"/>
      <c r="J10946" s="72"/>
      <c r="K10946" s="72"/>
    </row>
    <row r="10947" spans="9:11">
      <c r="I10947" s="72"/>
      <c r="J10947" s="72"/>
      <c r="K10947" s="72"/>
    </row>
    <row r="10948" spans="9:11">
      <c r="I10948" s="72"/>
      <c r="J10948" s="72"/>
      <c r="K10948" s="72"/>
    </row>
    <row r="10949" spans="9:11">
      <c r="I10949" s="72"/>
      <c r="J10949" s="72"/>
      <c r="K10949" s="72"/>
    </row>
    <row r="10950" spans="9:11">
      <c r="I10950" s="72"/>
      <c r="J10950" s="72"/>
      <c r="K10950" s="72"/>
    </row>
    <row r="10951" spans="9:11">
      <c r="I10951" s="72"/>
      <c r="J10951" s="72"/>
      <c r="K10951" s="72"/>
    </row>
    <row r="10952" spans="9:11">
      <c r="I10952" s="72"/>
      <c r="J10952" s="72"/>
      <c r="K10952" s="72"/>
    </row>
    <row r="10953" spans="9:11">
      <c r="I10953" s="72"/>
      <c r="J10953" s="72"/>
      <c r="K10953" s="72"/>
    </row>
    <row r="10954" spans="9:11">
      <c r="I10954" s="72"/>
      <c r="J10954" s="72"/>
      <c r="K10954" s="72"/>
    </row>
    <row r="10955" spans="9:11">
      <c r="I10955" s="72"/>
      <c r="J10955" s="72"/>
      <c r="K10955" s="72"/>
    </row>
    <row r="10956" spans="9:11">
      <c r="I10956" s="72"/>
      <c r="J10956" s="72"/>
      <c r="K10956" s="72"/>
    </row>
    <row r="10957" spans="9:11">
      <c r="I10957" s="72"/>
      <c r="J10957" s="72"/>
      <c r="K10957" s="72"/>
    </row>
    <row r="10958" spans="9:11">
      <c r="I10958" s="72"/>
      <c r="J10958" s="72"/>
      <c r="K10958" s="72"/>
    </row>
    <row r="10959" spans="9:11">
      <c r="I10959" s="72"/>
      <c r="J10959" s="72"/>
      <c r="K10959" s="72"/>
    </row>
    <row r="10960" spans="9:11">
      <c r="I10960" s="72"/>
      <c r="J10960" s="72"/>
      <c r="K10960" s="72"/>
    </row>
    <row r="10961" spans="9:11">
      <c r="I10961" s="72"/>
      <c r="J10961" s="72"/>
      <c r="K10961" s="72"/>
    </row>
    <row r="10962" spans="9:11">
      <c r="I10962" s="72"/>
      <c r="J10962" s="72"/>
      <c r="K10962" s="72"/>
    </row>
    <row r="10963" spans="9:11">
      <c r="I10963" s="72"/>
      <c r="J10963" s="72"/>
      <c r="K10963" s="72"/>
    </row>
    <row r="10964" spans="9:11">
      <c r="I10964" s="72"/>
      <c r="J10964" s="72"/>
      <c r="K10964" s="72"/>
    </row>
    <row r="10965" spans="9:11">
      <c r="I10965" s="72"/>
      <c r="J10965" s="72"/>
      <c r="K10965" s="72"/>
    </row>
    <row r="10966" spans="9:11">
      <c r="I10966" s="72"/>
      <c r="J10966" s="72"/>
      <c r="K10966" s="72"/>
    </row>
    <row r="10967" spans="9:11">
      <c r="I10967" s="72"/>
      <c r="J10967" s="72"/>
      <c r="K10967" s="72"/>
    </row>
    <row r="10968" spans="9:11">
      <c r="I10968" s="72"/>
      <c r="J10968" s="72"/>
      <c r="K10968" s="72"/>
    </row>
    <row r="10969" spans="9:11">
      <c r="I10969" s="72"/>
      <c r="J10969" s="72"/>
      <c r="K10969" s="72"/>
    </row>
    <row r="10970" spans="9:11">
      <c r="I10970" s="72"/>
      <c r="J10970" s="72"/>
      <c r="K10970" s="72"/>
    </row>
    <row r="10971" spans="9:11">
      <c r="I10971" s="72"/>
      <c r="J10971" s="72"/>
      <c r="K10971" s="72"/>
    </row>
    <row r="10972" spans="9:11">
      <c r="I10972" s="72"/>
      <c r="J10972" s="72"/>
      <c r="K10972" s="72"/>
    </row>
    <row r="10973" spans="9:11">
      <c r="I10973" s="72"/>
      <c r="J10973" s="72"/>
      <c r="K10973" s="72"/>
    </row>
    <row r="10974" spans="9:11">
      <c r="I10974" s="72"/>
      <c r="J10974" s="72"/>
      <c r="K10974" s="72"/>
    </row>
    <row r="10975" spans="9:11">
      <c r="I10975" s="72"/>
      <c r="J10975" s="72"/>
      <c r="K10975" s="72"/>
    </row>
    <row r="10976" spans="9:11">
      <c r="I10976" s="72"/>
      <c r="J10976" s="72"/>
      <c r="K10976" s="72"/>
    </row>
    <row r="10977" spans="9:11">
      <c r="I10977" s="72"/>
      <c r="J10977" s="72"/>
      <c r="K10977" s="72"/>
    </row>
    <row r="10978" spans="9:11">
      <c r="I10978" s="72"/>
      <c r="J10978" s="72"/>
      <c r="K10978" s="72"/>
    </row>
    <row r="10979" spans="9:11">
      <c r="I10979" s="72"/>
      <c r="J10979" s="72"/>
      <c r="K10979" s="72"/>
    </row>
    <row r="10980" spans="9:11">
      <c r="I10980" s="72"/>
      <c r="J10980" s="72"/>
      <c r="K10980" s="72"/>
    </row>
    <row r="10981" spans="9:11">
      <c r="I10981" s="72"/>
      <c r="J10981" s="72"/>
      <c r="K10981" s="72"/>
    </row>
    <row r="10982" spans="9:11">
      <c r="I10982" s="72"/>
      <c r="J10982" s="72"/>
      <c r="K10982" s="72"/>
    </row>
    <row r="10983" spans="9:11">
      <c r="I10983" s="72"/>
      <c r="J10983" s="72"/>
      <c r="K10983" s="72"/>
    </row>
    <row r="10984" spans="9:11">
      <c r="I10984" s="72"/>
      <c r="J10984" s="72"/>
      <c r="K10984" s="72"/>
    </row>
    <row r="10985" spans="9:11">
      <c r="I10985" s="72"/>
      <c r="J10985" s="72"/>
      <c r="K10985" s="72"/>
    </row>
    <row r="10986" spans="9:11">
      <c r="I10986" s="72"/>
      <c r="J10986" s="72"/>
      <c r="K10986" s="72"/>
    </row>
    <row r="10987" spans="9:11">
      <c r="I10987" s="72"/>
      <c r="J10987" s="72"/>
      <c r="K10987" s="72"/>
    </row>
    <row r="10988" spans="9:11">
      <c r="I10988" s="72"/>
      <c r="J10988" s="72"/>
      <c r="K10988" s="72"/>
    </row>
    <row r="10989" spans="9:11">
      <c r="I10989" s="72"/>
      <c r="J10989" s="72"/>
      <c r="K10989" s="72"/>
    </row>
    <row r="10990" spans="9:11">
      <c r="I10990" s="72"/>
      <c r="J10990" s="72"/>
      <c r="K10990" s="72"/>
    </row>
    <row r="10991" spans="9:11">
      <c r="I10991" s="72"/>
      <c r="J10991" s="72"/>
      <c r="K10991" s="72"/>
    </row>
    <row r="10992" spans="9:11">
      <c r="I10992" s="72"/>
      <c r="J10992" s="72"/>
      <c r="K10992" s="72"/>
    </row>
    <row r="10993" spans="9:11">
      <c r="I10993" s="72"/>
      <c r="J10993" s="72"/>
      <c r="K10993" s="72"/>
    </row>
    <row r="10994" spans="9:11">
      <c r="I10994" s="72"/>
      <c r="J10994" s="72"/>
      <c r="K10994" s="72"/>
    </row>
    <row r="10995" spans="9:11">
      <c r="I10995" s="72"/>
      <c r="J10995" s="72"/>
      <c r="K10995" s="72"/>
    </row>
    <row r="10996" spans="9:11">
      <c r="I10996" s="72"/>
      <c r="J10996" s="72"/>
      <c r="K10996" s="72"/>
    </row>
    <row r="10997" spans="9:11">
      <c r="I10997" s="72"/>
      <c r="J10997" s="72"/>
      <c r="K10997" s="72"/>
    </row>
    <row r="10998" spans="9:11">
      <c r="I10998" s="72"/>
      <c r="J10998" s="72"/>
      <c r="K10998" s="72"/>
    </row>
    <row r="10999" spans="9:11">
      <c r="I10999" s="72"/>
      <c r="J10999" s="72"/>
      <c r="K10999" s="72"/>
    </row>
    <row r="11000" spans="9:11">
      <c r="I11000" s="72"/>
      <c r="J11000" s="72"/>
      <c r="K11000" s="72"/>
    </row>
    <row r="11001" spans="9:11">
      <c r="I11001" s="72"/>
      <c r="J11001" s="72"/>
      <c r="K11001" s="72"/>
    </row>
    <row r="11002" spans="9:11">
      <c r="I11002" s="72"/>
      <c r="J11002" s="72"/>
      <c r="K11002" s="72"/>
    </row>
    <row r="11003" spans="9:11">
      <c r="I11003" s="72"/>
      <c r="J11003" s="72"/>
      <c r="K11003" s="72"/>
    </row>
    <row r="11004" spans="9:11">
      <c r="I11004" s="72"/>
      <c r="J11004" s="72"/>
      <c r="K11004" s="72"/>
    </row>
    <row r="11005" spans="9:11">
      <c r="I11005" s="72"/>
      <c r="J11005" s="72"/>
      <c r="K11005" s="72"/>
    </row>
    <row r="11006" spans="9:11">
      <c r="I11006" s="72"/>
      <c r="J11006" s="72"/>
      <c r="K11006" s="72"/>
    </row>
    <row r="11007" spans="9:11">
      <c r="I11007" s="72"/>
      <c r="J11007" s="72"/>
      <c r="K11007" s="72"/>
    </row>
    <row r="11008" spans="9:11">
      <c r="I11008" s="72"/>
      <c r="J11008" s="72"/>
      <c r="K11008" s="72"/>
    </row>
    <row r="11009" spans="9:11">
      <c r="I11009" s="72"/>
      <c r="J11009" s="72"/>
      <c r="K11009" s="72"/>
    </row>
    <row r="11010" spans="9:11">
      <c r="I11010" s="72"/>
      <c r="J11010" s="72"/>
      <c r="K11010" s="72"/>
    </row>
    <row r="11011" spans="9:11">
      <c r="I11011" s="72"/>
      <c r="J11011" s="72"/>
      <c r="K11011" s="72"/>
    </row>
    <row r="11012" spans="9:11">
      <c r="I11012" s="72"/>
      <c r="J11012" s="72"/>
      <c r="K11012" s="72"/>
    </row>
    <row r="11013" spans="9:11">
      <c r="I11013" s="72"/>
      <c r="J11013" s="72"/>
      <c r="K11013" s="72"/>
    </row>
    <row r="11014" spans="9:11">
      <c r="I11014" s="72"/>
      <c r="J11014" s="72"/>
      <c r="K11014" s="72"/>
    </row>
    <row r="11015" spans="9:11">
      <c r="I11015" s="72"/>
      <c r="J11015" s="72"/>
      <c r="K11015" s="72"/>
    </row>
    <row r="11016" spans="9:11">
      <c r="I11016" s="72"/>
      <c r="J11016" s="72"/>
      <c r="K11016" s="72"/>
    </row>
    <row r="11017" spans="9:11">
      <c r="I11017" s="72"/>
      <c r="J11017" s="72"/>
      <c r="K11017" s="72"/>
    </row>
    <row r="11018" spans="9:11">
      <c r="I11018" s="72"/>
      <c r="J11018" s="72"/>
      <c r="K11018" s="72"/>
    </row>
    <row r="11019" spans="9:11">
      <c r="I11019" s="72"/>
      <c r="J11019" s="72"/>
      <c r="K11019" s="72"/>
    </row>
    <row r="11020" spans="9:11">
      <c r="I11020" s="72"/>
      <c r="J11020" s="72"/>
      <c r="K11020" s="72"/>
    </row>
    <row r="11021" spans="9:11">
      <c r="I11021" s="72"/>
      <c r="J11021" s="72"/>
      <c r="K11021" s="72"/>
    </row>
    <row r="11022" spans="9:11">
      <c r="I11022" s="72"/>
      <c r="J11022" s="72"/>
      <c r="K11022" s="72"/>
    </row>
    <row r="11023" spans="9:11">
      <c r="I11023" s="72"/>
      <c r="J11023" s="72"/>
      <c r="K11023" s="72"/>
    </row>
    <row r="11024" spans="9:11">
      <c r="I11024" s="72"/>
      <c r="J11024" s="72"/>
      <c r="K11024" s="72"/>
    </row>
    <row r="11025" spans="9:11">
      <c r="I11025" s="72"/>
      <c r="J11025" s="72"/>
      <c r="K11025" s="72"/>
    </row>
    <row r="11026" spans="9:11">
      <c r="I11026" s="72"/>
      <c r="J11026" s="72"/>
      <c r="K11026" s="72"/>
    </row>
    <row r="11027" spans="9:11">
      <c r="I11027" s="72"/>
      <c r="J11027" s="72"/>
      <c r="K11027" s="72"/>
    </row>
    <row r="11028" spans="9:11">
      <c r="I11028" s="72"/>
      <c r="J11028" s="72"/>
      <c r="K11028" s="72"/>
    </row>
    <row r="11029" spans="9:11">
      <c r="I11029" s="72"/>
      <c r="J11029" s="72"/>
      <c r="K11029" s="72"/>
    </row>
    <row r="11030" spans="9:11">
      <c r="I11030" s="72"/>
      <c r="J11030" s="72"/>
      <c r="K11030" s="72"/>
    </row>
    <row r="11031" spans="9:11">
      <c r="I11031" s="72"/>
      <c r="J11031" s="72"/>
      <c r="K11031" s="72"/>
    </row>
    <row r="11032" spans="9:11">
      <c r="I11032" s="72"/>
      <c r="J11032" s="72"/>
      <c r="K11032" s="72"/>
    </row>
    <row r="11033" spans="9:11">
      <c r="I11033" s="72"/>
      <c r="J11033" s="72"/>
      <c r="K11033" s="72"/>
    </row>
    <row r="11034" spans="9:11">
      <c r="I11034" s="72"/>
      <c r="J11034" s="72"/>
      <c r="K11034" s="72"/>
    </row>
    <row r="11035" spans="9:11">
      <c r="I11035" s="72"/>
      <c r="J11035" s="72"/>
      <c r="K11035" s="72"/>
    </row>
    <row r="11036" spans="9:11">
      <c r="I11036" s="72"/>
      <c r="J11036" s="72"/>
      <c r="K11036" s="72"/>
    </row>
    <row r="11037" spans="9:11">
      <c r="I11037" s="72"/>
      <c r="J11037" s="72"/>
      <c r="K11037" s="72"/>
    </row>
    <row r="11038" spans="9:11">
      <c r="I11038" s="72"/>
      <c r="J11038" s="72"/>
      <c r="K11038" s="72"/>
    </row>
    <row r="11039" spans="9:11">
      <c r="I11039" s="72"/>
      <c r="J11039" s="72"/>
      <c r="K11039" s="72"/>
    </row>
    <row r="11040" spans="9:11">
      <c r="I11040" s="72"/>
      <c r="J11040" s="72"/>
      <c r="K11040" s="72"/>
    </row>
    <row r="11041" spans="9:11">
      <c r="I11041" s="72"/>
      <c r="J11041" s="72"/>
      <c r="K11041" s="72"/>
    </row>
    <row r="11042" spans="9:11">
      <c r="I11042" s="72"/>
      <c r="J11042" s="72"/>
      <c r="K11042" s="72"/>
    </row>
    <row r="11043" spans="9:11">
      <c r="I11043" s="72"/>
      <c r="J11043" s="72"/>
      <c r="K11043" s="72"/>
    </row>
    <row r="11044" spans="9:11">
      <c r="I11044" s="72"/>
      <c r="J11044" s="72"/>
      <c r="K11044" s="72"/>
    </row>
    <row r="11045" spans="9:11">
      <c r="I11045" s="72"/>
      <c r="J11045" s="72"/>
      <c r="K11045" s="72"/>
    </row>
    <row r="11046" spans="9:11">
      <c r="I11046" s="72"/>
      <c r="J11046" s="72"/>
      <c r="K11046" s="72"/>
    </row>
    <row r="11047" spans="9:11">
      <c r="I11047" s="72"/>
      <c r="J11047" s="72"/>
      <c r="K11047" s="72"/>
    </row>
    <row r="11048" spans="9:11">
      <c r="I11048" s="72"/>
      <c r="J11048" s="72"/>
      <c r="K11048" s="72"/>
    </row>
    <row r="11049" spans="9:11">
      <c r="I11049" s="72"/>
      <c r="J11049" s="72"/>
      <c r="K11049" s="72"/>
    </row>
    <row r="11050" spans="9:11">
      <c r="I11050" s="72"/>
      <c r="J11050" s="72"/>
      <c r="K11050" s="72"/>
    </row>
    <row r="11051" spans="9:11">
      <c r="I11051" s="72"/>
      <c r="J11051" s="72"/>
      <c r="K11051" s="72"/>
    </row>
    <row r="11052" spans="9:11">
      <c r="I11052" s="72"/>
      <c r="J11052" s="72"/>
      <c r="K11052" s="72"/>
    </row>
    <row r="11053" spans="9:11">
      <c r="I11053" s="72"/>
      <c r="J11053" s="72"/>
      <c r="K11053" s="72"/>
    </row>
    <row r="11054" spans="9:11">
      <c r="I11054" s="72"/>
      <c r="J11054" s="72"/>
      <c r="K11054" s="72"/>
    </row>
    <row r="11055" spans="9:11">
      <c r="I11055" s="72"/>
      <c r="J11055" s="72"/>
      <c r="K11055" s="72"/>
    </row>
    <row r="11056" spans="9:11">
      <c r="I11056" s="72"/>
      <c r="J11056" s="72"/>
      <c r="K11056" s="72"/>
    </row>
    <row r="11057" spans="9:11">
      <c r="I11057" s="72"/>
      <c r="J11057" s="72"/>
      <c r="K11057" s="72"/>
    </row>
    <row r="11058" spans="9:11">
      <c r="I11058" s="72"/>
      <c r="J11058" s="72"/>
      <c r="K11058" s="72"/>
    </row>
    <row r="11059" spans="9:11">
      <c r="I11059" s="72"/>
      <c r="J11059" s="72"/>
      <c r="K11059" s="72"/>
    </row>
    <row r="11060" spans="9:11">
      <c r="I11060" s="72"/>
      <c r="J11060" s="72"/>
      <c r="K11060" s="72"/>
    </row>
    <row r="11061" spans="9:11">
      <c r="I11061" s="72"/>
      <c r="J11061" s="72"/>
      <c r="K11061" s="72"/>
    </row>
    <row r="11062" spans="9:11">
      <c r="I11062" s="72"/>
      <c r="J11062" s="72"/>
      <c r="K11062" s="72"/>
    </row>
    <row r="11063" spans="9:11">
      <c r="I11063" s="72"/>
      <c r="J11063" s="72"/>
      <c r="K11063" s="72"/>
    </row>
    <row r="11064" spans="9:11">
      <c r="I11064" s="72"/>
      <c r="J11064" s="72"/>
      <c r="K11064" s="72"/>
    </row>
    <row r="11065" spans="9:11">
      <c r="I11065" s="72"/>
      <c r="J11065" s="72"/>
      <c r="K11065" s="72"/>
    </row>
    <row r="11066" spans="9:11">
      <c r="I11066" s="72"/>
      <c r="J11066" s="72"/>
      <c r="K11066" s="72"/>
    </row>
    <row r="11067" spans="9:11">
      <c r="I11067" s="72"/>
      <c r="J11067" s="72"/>
      <c r="K11067" s="72"/>
    </row>
    <row r="11068" spans="9:11">
      <c r="I11068" s="72"/>
      <c r="J11068" s="72"/>
      <c r="K11068" s="72"/>
    </row>
    <row r="11069" spans="9:11">
      <c r="I11069" s="72"/>
      <c r="J11069" s="72"/>
      <c r="K11069" s="72"/>
    </row>
    <row r="11070" spans="9:11">
      <c r="I11070" s="72"/>
      <c r="J11070" s="72"/>
      <c r="K11070" s="72"/>
    </row>
    <row r="11071" spans="9:11">
      <c r="I11071" s="72"/>
      <c r="J11071" s="72"/>
      <c r="K11071" s="72"/>
    </row>
    <row r="11072" spans="9:11">
      <c r="I11072" s="72"/>
      <c r="J11072" s="72"/>
      <c r="K11072" s="72"/>
    </row>
    <row r="11073" spans="9:11">
      <c r="I11073" s="72"/>
      <c r="J11073" s="72"/>
      <c r="K11073" s="72"/>
    </row>
    <row r="11074" spans="9:11">
      <c r="I11074" s="72"/>
      <c r="J11074" s="72"/>
      <c r="K11074" s="72"/>
    </row>
    <row r="11075" spans="9:11">
      <c r="I11075" s="72"/>
      <c r="J11075" s="72"/>
      <c r="K11075" s="72"/>
    </row>
    <row r="11076" spans="9:11">
      <c r="I11076" s="72"/>
      <c r="J11076" s="72"/>
      <c r="K11076" s="72"/>
    </row>
    <row r="11077" spans="9:11">
      <c r="I11077" s="72"/>
      <c r="J11077" s="72"/>
      <c r="K11077" s="72"/>
    </row>
    <row r="11078" spans="9:11">
      <c r="I11078" s="72"/>
      <c r="J11078" s="72"/>
      <c r="K11078" s="72"/>
    </row>
    <row r="11079" spans="9:11">
      <c r="I11079" s="72"/>
      <c r="J11079" s="72"/>
      <c r="K11079" s="72"/>
    </row>
    <row r="11080" spans="9:11">
      <c r="I11080" s="72"/>
      <c r="J11080" s="72"/>
      <c r="K11080" s="72"/>
    </row>
    <row r="11081" spans="9:11">
      <c r="I11081" s="72"/>
      <c r="J11081" s="72"/>
      <c r="K11081" s="72"/>
    </row>
    <row r="11082" spans="9:11">
      <c r="I11082" s="72"/>
      <c r="J11082" s="72"/>
      <c r="K11082" s="72"/>
    </row>
    <row r="11083" spans="9:11">
      <c r="I11083" s="72"/>
      <c r="J11083" s="72"/>
      <c r="K11083" s="72"/>
    </row>
    <row r="11084" spans="9:11">
      <c r="I11084" s="72"/>
      <c r="J11084" s="72"/>
      <c r="K11084" s="72"/>
    </row>
    <row r="11085" spans="9:11">
      <c r="I11085" s="72"/>
      <c r="J11085" s="72"/>
      <c r="K11085" s="72"/>
    </row>
    <row r="11086" spans="9:11">
      <c r="I11086" s="72"/>
      <c r="J11086" s="72"/>
      <c r="K11086" s="72"/>
    </row>
    <row r="11087" spans="9:11">
      <c r="I11087" s="72"/>
      <c r="J11087" s="72"/>
      <c r="K11087" s="72"/>
    </row>
    <row r="11088" spans="9:11">
      <c r="I11088" s="72"/>
      <c r="J11088" s="72"/>
      <c r="K11088" s="72"/>
    </row>
    <row r="11089" spans="9:11">
      <c r="I11089" s="72"/>
      <c r="J11089" s="72"/>
      <c r="K11089" s="72"/>
    </row>
    <row r="11090" spans="9:11">
      <c r="I11090" s="72"/>
      <c r="J11090" s="72"/>
      <c r="K11090" s="72"/>
    </row>
    <row r="11091" spans="9:11">
      <c r="I11091" s="72"/>
      <c r="J11091" s="72"/>
      <c r="K11091" s="72"/>
    </row>
    <row r="11092" spans="9:11">
      <c r="I11092" s="72"/>
      <c r="J11092" s="72"/>
      <c r="K11092" s="72"/>
    </row>
    <row r="11093" spans="9:11">
      <c r="I11093" s="72"/>
      <c r="J11093" s="72"/>
      <c r="K11093" s="72"/>
    </row>
    <row r="11094" spans="9:11">
      <c r="I11094" s="72"/>
      <c r="J11094" s="72"/>
      <c r="K11094" s="72"/>
    </row>
    <row r="11095" spans="9:11">
      <c r="I11095" s="72"/>
      <c r="J11095" s="72"/>
      <c r="K11095" s="72"/>
    </row>
    <row r="11096" spans="9:11">
      <c r="I11096" s="72"/>
      <c r="J11096" s="72"/>
      <c r="K11096" s="72"/>
    </row>
    <row r="11097" spans="9:11">
      <c r="I11097" s="72"/>
      <c r="J11097" s="72"/>
      <c r="K11097" s="72"/>
    </row>
    <row r="11098" spans="9:11">
      <c r="I11098" s="72"/>
      <c r="J11098" s="72"/>
      <c r="K11098" s="72"/>
    </row>
    <row r="11099" spans="9:11">
      <c r="I11099" s="72"/>
      <c r="J11099" s="72"/>
      <c r="K11099" s="72"/>
    </row>
    <row r="11100" spans="9:11">
      <c r="I11100" s="72"/>
      <c r="J11100" s="72"/>
      <c r="K11100" s="72"/>
    </row>
    <row r="11101" spans="9:11">
      <c r="I11101" s="72"/>
      <c r="J11101" s="72"/>
      <c r="K11101" s="72"/>
    </row>
    <row r="11102" spans="9:11">
      <c r="I11102" s="72"/>
      <c r="J11102" s="72"/>
      <c r="K11102" s="72"/>
    </row>
    <row r="11103" spans="9:11">
      <c r="I11103" s="72"/>
      <c r="J11103" s="72"/>
      <c r="K11103" s="72"/>
    </row>
    <row r="11104" spans="9:11">
      <c r="I11104" s="72"/>
      <c r="J11104" s="72"/>
      <c r="K11104" s="72"/>
    </row>
    <row r="11105" spans="9:11">
      <c r="I11105" s="72"/>
      <c r="J11105" s="72"/>
      <c r="K11105" s="72"/>
    </row>
    <row r="11106" spans="9:11">
      <c r="I11106" s="72"/>
      <c r="J11106" s="72"/>
      <c r="K11106" s="72"/>
    </row>
    <row r="11107" spans="9:11">
      <c r="I11107" s="72"/>
      <c r="J11107" s="72"/>
      <c r="K11107" s="72"/>
    </row>
    <row r="11108" spans="9:11">
      <c r="I11108" s="72"/>
      <c r="J11108" s="72"/>
      <c r="K11108" s="72"/>
    </row>
    <row r="11109" spans="9:11">
      <c r="I11109" s="72"/>
      <c r="J11109" s="72"/>
      <c r="K11109" s="72"/>
    </row>
    <row r="11110" spans="9:11">
      <c r="I11110" s="72"/>
      <c r="J11110" s="72"/>
      <c r="K11110" s="72"/>
    </row>
    <row r="11111" spans="9:11">
      <c r="I11111" s="72"/>
      <c r="J11111" s="72"/>
      <c r="K11111" s="72"/>
    </row>
    <row r="11112" spans="9:11">
      <c r="I11112" s="72"/>
      <c r="J11112" s="72"/>
      <c r="K11112" s="72"/>
    </row>
    <row r="11113" spans="9:11">
      <c r="I11113" s="72"/>
      <c r="J11113" s="72"/>
      <c r="K11113" s="72"/>
    </row>
    <row r="11114" spans="9:11">
      <c r="I11114" s="72"/>
      <c r="J11114" s="72"/>
      <c r="K11114" s="72"/>
    </row>
    <row r="11115" spans="9:11">
      <c r="I11115" s="72"/>
      <c r="J11115" s="72"/>
      <c r="K11115" s="72"/>
    </row>
    <row r="11116" spans="9:11">
      <c r="I11116" s="72"/>
      <c r="J11116" s="72"/>
      <c r="K11116" s="72"/>
    </row>
    <row r="11117" spans="9:11">
      <c r="I11117" s="72"/>
      <c r="J11117" s="72"/>
      <c r="K11117" s="72"/>
    </row>
    <row r="11118" spans="9:11">
      <c r="I11118" s="72"/>
      <c r="J11118" s="72"/>
      <c r="K11118" s="72"/>
    </row>
    <row r="11119" spans="9:11">
      <c r="I11119" s="72"/>
      <c r="J11119" s="72"/>
      <c r="K11119" s="72"/>
    </row>
    <row r="11120" spans="9:11">
      <c r="I11120" s="72"/>
      <c r="J11120" s="72"/>
      <c r="K11120" s="72"/>
    </row>
    <row r="11121" spans="9:11">
      <c r="I11121" s="72"/>
      <c r="J11121" s="72"/>
      <c r="K11121" s="72"/>
    </row>
    <row r="11122" spans="9:11">
      <c r="I11122" s="72"/>
      <c r="J11122" s="72"/>
      <c r="K11122" s="72"/>
    </row>
    <row r="11123" spans="9:11">
      <c r="I11123" s="72"/>
      <c r="J11123" s="72"/>
      <c r="K11123" s="72"/>
    </row>
    <row r="11124" spans="9:11">
      <c r="I11124" s="72"/>
      <c r="J11124" s="72"/>
      <c r="K11124" s="72"/>
    </row>
    <row r="11125" spans="9:11">
      <c r="I11125" s="72"/>
      <c r="J11125" s="72"/>
      <c r="K11125" s="72"/>
    </row>
    <row r="11126" spans="9:11">
      <c r="I11126" s="72"/>
      <c r="J11126" s="72"/>
      <c r="K11126" s="72"/>
    </row>
    <row r="11127" spans="9:11">
      <c r="I11127" s="72"/>
      <c r="J11127" s="72"/>
      <c r="K11127" s="72"/>
    </row>
    <row r="11128" spans="9:11">
      <c r="I11128" s="72"/>
      <c r="J11128" s="72"/>
      <c r="K11128" s="72"/>
    </row>
    <row r="11129" spans="9:11">
      <c r="I11129" s="72"/>
      <c r="J11129" s="72"/>
      <c r="K11129" s="72"/>
    </row>
    <row r="11130" spans="9:11">
      <c r="I11130" s="72"/>
      <c r="J11130" s="72"/>
      <c r="K11130" s="72"/>
    </row>
    <row r="11131" spans="9:11">
      <c r="I11131" s="72"/>
      <c r="J11131" s="72"/>
      <c r="K11131" s="72"/>
    </row>
    <row r="11132" spans="9:11">
      <c r="I11132" s="72"/>
      <c r="J11132" s="72"/>
      <c r="K11132" s="72"/>
    </row>
    <row r="11133" spans="9:11">
      <c r="I11133" s="72"/>
      <c r="J11133" s="72"/>
      <c r="K11133" s="72"/>
    </row>
    <row r="11134" spans="9:11">
      <c r="I11134" s="72"/>
      <c r="J11134" s="72"/>
      <c r="K11134" s="72"/>
    </row>
    <row r="11135" spans="9:11">
      <c r="I11135" s="72"/>
      <c r="J11135" s="72"/>
      <c r="K11135" s="72"/>
    </row>
    <row r="11136" spans="9:11">
      <c r="I11136" s="72"/>
      <c r="J11136" s="72"/>
      <c r="K11136" s="72"/>
    </row>
    <row r="11137" spans="9:11">
      <c r="I11137" s="72"/>
      <c r="J11137" s="72"/>
      <c r="K11137" s="72"/>
    </row>
    <row r="11138" spans="9:11">
      <c r="I11138" s="72"/>
      <c r="J11138" s="72"/>
      <c r="K11138" s="72"/>
    </row>
    <row r="11139" spans="9:11">
      <c r="I11139" s="72"/>
      <c r="J11139" s="72"/>
      <c r="K11139" s="72"/>
    </row>
    <row r="11140" spans="9:11">
      <c r="I11140" s="72"/>
      <c r="J11140" s="72"/>
      <c r="K11140" s="72"/>
    </row>
    <row r="11141" spans="9:11">
      <c r="I11141" s="72"/>
      <c r="J11141" s="72"/>
      <c r="K11141" s="72"/>
    </row>
    <row r="11142" spans="9:11">
      <c r="I11142" s="72"/>
      <c r="J11142" s="72"/>
      <c r="K11142" s="72"/>
    </row>
    <row r="11143" spans="9:11">
      <c r="I11143" s="72"/>
      <c r="J11143" s="72"/>
      <c r="K11143" s="72"/>
    </row>
    <row r="11144" spans="9:11">
      <c r="I11144" s="72"/>
      <c r="J11144" s="72"/>
      <c r="K11144" s="72"/>
    </row>
    <row r="11145" spans="9:11">
      <c r="I11145" s="72"/>
      <c r="J11145" s="72"/>
      <c r="K11145" s="72"/>
    </row>
    <row r="11146" spans="9:11">
      <c r="I11146" s="72"/>
      <c r="J11146" s="72"/>
      <c r="K11146" s="72"/>
    </row>
    <row r="11147" spans="9:11">
      <c r="I11147" s="72"/>
      <c r="J11147" s="72"/>
      <c r="K11147" s="72"/>
    </row>
    <row r="11148" spans="9:11">
      <c r="I11148" s="72"/>
      <c r="J11148" s="72"/>
      <c r="K11148" s="72"/>
    </row>
    <row r="11149" spans="9:11">
      <c r="I11149" s="72"/>
      <c r="J11149" s="72"/>
      <c r="K11149" s="72"/>
    </row>
    <row r="11150" spans="9:11">
      <c r="I11150" s="72"/>
      <c r="J11150" s="72"/>
      <c r="K11150" s="72"/>
    </row>
    <row r="11151" spans="9:11">
      <c r="I11151" s="72"/>
      <c r="J11151" s="72"/>
      <c r="K11151" s="72"/>
    </row>
    <row r="11152" spans="9:11">
      <c r="I11152" s="72"/>
      <c r="J11152" s="72"/>
      <c r="K11152" s="72"/>
    </row>
    <row r="11153" spans="9:11">
      <c r="I11153" s="72"/>
      <c r="J11153" s="72"/>
      <c r="K11153" s="72"/>
    </row>
    <row r="11154" spans="9:11">
      <c r="I11154" s="72"/>
      <c r="J11154" s="72"/>
      <c r="K11154" s="72"/>
    </row>
    <row r="11155" spans="9:11">
      <c r="I11155" s="72"/>
      <c r="J11155" s="72"/>
      <c r="K11155" s="72"/>
    </row>
    <row r="11156" spans="9:11">
      <c r="I11156" s="72"/>
      <c r="J11156" s="72"/>
      <c r="K11156" s="72"/>
    </row>
    <row r="11157" spans="9:11">
      <c r="I11157" s="72"/>
      <c r="J11157" s="72"/>
      <c r="K11157" s="72"/>
    </row>
    <row r="11158" spans="9:11">
      <c r="I11158" s="72"/>
      <c r="J11158" s="72"/>
      <c r="K11158" s="72"/>
    </row>
    <row r="11159" spans="9:11">
      <c r="I11159" s="72"/>
      <c r="J11159" s="72"/>
      <c r="K11159" s="72"/>
    </row>
    <row r="11160" spans="9:11">
      <c r="I11160" s="72"/>
      <c r="J11160" s="72"/>
      <c r="K11160" s="72"/>
    </row>
    <row r="11161" spans="9:11">
      <c r="I11161" s="72"/>
      <c r="J11161" s="72"/>
      <c r="K11161" s="72"/>
    </row>
    <row r="11162" spans="9:11">
      <c r="I11162" s="72"/>
      <c r="J11162" s="72"/>
      <c r="K11162" s="72"/>
    </row>
    <row r="11163" spans="9:11">
      <c r="I11163" s="72"/>
      <c r="J11163" s="72"/>
      <c r="K11163" s="72"/>
    </row>
    <row r="11164" spans="9:11">
      <c r="I11164" s="72"/>
      <c r="J11164" s="72"/>
      <c r="K11164" s="72"/>
    </row>
    <row r="11165" spans="9:11">
      <c r="I11165" s="72"/>
      <c r="J11165" s="72"/>
      <c r="K11165" s="72"/>
    </row>
    <row r="11166" spans="9:11">
      <c r="I11166" s="72"/>
      <c r="J11166" s="72"/>
      <c r="K11166" s="72"/>
    </row>
    <row r="11167" spans="9:11">
      <c r="I11167" s="72"/>
      <c r="J11167" s="72"/>
      <c r="K11167" s="72"/>
    </row>
    <row r="11168" spans="9:11">
      <c r="I11168" s="72"/>
      <c r="J11168" s="72"/>
      <c r="K11168" s="72"/>
    </row>
    <row r="11169" spans="9:11">
      <c r="I11169" s="72"/>
      <c r="J11169" s="72"/>
      <c r="K11169" s="72"/>
    </row>
    <row r="11170" spans="9:11">
      <c r="I11170" s="72"/>
      <c r="J11170" s="72"/>
      <c r="K11170" s="72"/>
    </row>
    <row r="11171" spans="9:11">
      <c r="I11171" s="72"/>
      <c r="J11171" s="72"/>
      <c r="K11171" s="72"/>
    </row>
    <row r="11172" spans="9:11">
      <c r="I11172" s="72"/>
      <c r="J11172" s="72"/>
      <c r="K11172" s="72"/>
    </row>
    <row r="11173" spans="9:11">
      <c r="I11173" s="72"/>
      <c r="J11173" s="72"/>
      <c r="K11173" s="72"/>
    </row>
    <row r="11174" spans="9:11">
      <c r="I11174" s="72"/>
      <c r="J11174" s="72"/>
      <c r="K11174" s="72"/>
    </row>
    <row r="11175" spans="9:11">
      <c r="I11175" s="72"/>
      <c r="J11175" s="72"/>
      <c r="K11175" s="72"/>
    </row>
    <row r="11176" spans="9:11">
      <c r="I11176" s="72"/>
      <c r="J11176" s="72"/>
      <c r="K11176" s="72"/>
    </row>
    <row r="11177" spans="9:11">
      <c r="I11177" s="72"/>
      <c r="J11177" s="72"/>
      <c r="K11177" s="72"/>
    </row>
    <row r="11178" spans="9:11">
      <c r="I11178" s="72"/>
      <c r="J11178" s="72"/>
      <c r="K11178" s="72"/>
    </row>
    <row r="11179" spans="9:11">
      <c r="I11179" s="72"/>
      <c r="J11179" s="72"/>
      <c r="K11179" s="72"/>
    </row>
    <row r="11180" spans="9:11">
      <c r="I11180" s="72"/>
      <c r="J11180" s="72"/>
      <c r="K11180" s="72"/>
    </row>
    <row r="11181" spans="9:11">
      <c r="I11181" s="72"/>
      <c r="J11181" s="72"/>
      <c r="K11181" s="72"/>
    </row>
    <row r="11182" spans="9:11">
      <c r="I11182" s="72"/>
      <c r="J11182" s="72"/>
      <c r="K11182" s="72"/>
    </row>
    <row r="11183" spans="9:11">
      <c r="I11183" s="72"/>
      <c r="J11183" s="72"/>
      <c r="K11183" s="72"/>
    </row>
    <row r="11184" spans="9:11">
      <c r="I11184" s="72"/>
      <c r="J11184" s="72"/>
      <c r="K11184" s="72"/>
    </row>
    <row r="11185" spans="9:11">
      <c r="I11185" s="72"/>
      <c r="J11185" s="72"/>
      <c r="K11185" s="72"/>
    </row>
    <row r="11186" spans="9:11">
      <c r="I11186" s="72"/>
      <c r="J11186" s="72"/>
      <c r="K11186" s="72"/>
    </row>
    <row r="11187" spans="9:11">
      <c r="I11187" s="72"/>
      <c r="J11187" s="72"/>
      <c r="K11187" s="72"/>
    </row>
    <row r="11188" spans="9:11">
      <c r="I11188" s="72"/>
      <c r="J11188" s="72"/>
      <c r="K11188" s="72"/>
    </row>
    <row r="11189" spans="9:11">
      <c r="I11189" s="72"/>
      <c r="J11189" s="72"/>
      <c r="K11189" s="72"/>
    </row>
    <row r="11190" spans="9:11">
      <c r="I11190" s="72"/>
      <c r="J11190" s="72"/>
      <c r="K11190" s="72"/>
    </row>
    <row r="11191" spans="9:11">
      <c r="I11191" s="72"/>
      <c r="J11191" s="72"/>
      <c r="K11191" s="72"/>
    </row>
    <row r="11192" spans="9:11">
      <c r="I11192" s="72"/>
      <c r="J11192" s="72"/>
      <c r="K11192" s="72"/>
    </row>
    <row r="11193" spans="9:11">
      <c r="I11193" s="72"/>
      <c r="J11193" s="72"/>
      <c r="K11193" s="72"/>
    </row>
    <row r="11194" spans="9:11">
      <c r="I11194" s="72"/>
      <c r="J11194" s="72"/>
      <c r="K11194" s="72"/>
    </row>
    <row r="11195" spans="9:11">
      <c r="I11195" s="72"/>
      <c r="J11195" s="72"/>
      <c r="K11195" s="72"/>
    </row>
    <row r="11196" spans="9:11">
      <c r="I11196" s="72"/>
      <c r="J11196" s="72"/>
      <c r="K11196" s="72"/>
    </row>
    <row r="11197" spans="9:11">
      <c r="I11197" s="72"/>
      <c r="J11197" s="72"/>
      <c r="K11197" s="72"/>
    </row>
    <row r="11198" spans="9:11">
      <c r="I11198" s="72"/>
      <c r="J11198" s="72"/>
      <c r="K11198" s="72"/>
    </row>
    <row r="11199" spans="9:11">
      <c r="I11199" s="72"/>
      <c r="J11199" s="72"/>
      <c r="K11199" s="72"/>
    </row>
    <row r="11200" spans="9:11">
      <c r="I11200" s="72"/>
      <c r="J11200" s="72"/>
      <c r="K11200" s="72"/>
    </row>
    <row r="11201" spans="9:11">
      <c r="I11201" s="72"/>
      <c r="J11201" s="72"/>
      <c r="K11201" s="72"/>
    </row>
    <row r="11202" spans="9:11">
      <c r="I11202" s="72"/>
      <c r="J11202" s="72"/>
      <c r="K11202" s="72"/>
    </row>
    <row r="11203" spans="9:11">
      <c r="I11203" s="72"/>
      <c r="J11203" s="72"/>
      <c r="K11203" s="72"/>
    </row>
    <row r="11204" spans="9:11">
      <c r="I11204" s="72"/>
      <c r="J11204" s="72"/>
      <c r="K11204" s="72"/>
    </row>
    <row r="11205" spans="9:11">
      <c r="I11205" s="72"/>
      <c r="J11205" s="72"/>
      <c r="K11205" s="72"/>
    </row>
    <row r="11206" spans="9:11">
      <c r="I11206" s="72"/>
      <c r="J11206" s="72"/>
      <c r="K11206" s="72"/>
    </row>
    <row r="11207" spans="9:11">
      <c r="I11207" s="72"/>
      <c r="J11207" s="72"/>
      <c r="K11207" s="72"/>
    </row>
    <row r="11208" spans="9:11">
      <c r="I11208" s="72"/>
      <c r="J11208" s="72"/>
      <c r="K11208" s="72"/>
    </row>
    <row r="11209" spans="9:11">
      <c r="I11209" s="72"/>
      <c r="J11209" s="72"/>
      <c r="K11209" s="72"/>
    </row>
    <row r="11210" spans="9:11">
      <c r="I11210" s="72"/>
      <c r="J11210" s="72"/>
      <c r="K11210" s="72"/>
    </row>
    <row r="11211" spans="9:11">
      <c r="I11211" s="72"/>
      <c r="J11211" s="72"/>
      <c r="K11211" s="72"/>
    </row>
    <row r="11212" spans="9:11">
      <c r="I11212" s="72"/>
      <c r="J11212" s="72"/>
      <c r="K11212" s="72"/>
    </row>
    <row r="11213" spans="9:11">
      <c r="I11213" s="72"/>
      <c r="J11213" s="72"/>
      <c r="K11213" s="72"/>
    </row>
    <row r="11214" spans="9:11">
      <c r="I11214" s="72"/>
      <c r="J11214" s="72"/>
      <c r="K11214" s="72"/>
    </row>
    <row r="11215" spans="9:11">
      <c r="I11215" s="72"/>
      <c r="J11215" s="72"/>
      <c r="K11215" s="72"/>
    </row>
    <row r="11216" spans="9:11">
      <c r="I11216" s="72"/>
      <c r="J11216" s="72"/>
      <c r="K11216" s="72"/>
    </row>
    <row r="11217" spans="9:11">
      <c r="I11217" s="72"/>
      <c r="J11217" s="72"/>
      <c r="K11217" s="72"/>
    </row>
    <row r="11218" spans="9:11">
      <c r="I11218" s="72"/>
      <c r="J11218" s="72"/>
      <c r="K11218" s="72"/>
    </row>
    <row r="11219" spans="9:11">
      <c r="I11219" s="72"/>
      <c r="J11219" s="72"/>
      <c r="K11219" s="72"/>
    </row>
    <row r="11220" spans="9:11">
      <c r="I11220" s="72"/>
      <c r="J11220" s="72"/>
      <c r="K11220" s="72"/>
    </row>
    <row r="11221" spans="9:11">
      <c r="I11221" s="72"/>
      <c r="J11221" s="72"/>
      <c r="K11221" s="72"/>
    </row>
    <row r="11222" spans="9:11">
      <c r="I11222" s="72"/>
      <c r="J11222" s="72"/>
      <c r="K11222" s="72"/>
    </row>
    <row r="11223" spans="9:11">
      <c r="I11223" s="72"/>
      <c r="J11223" s="72"/>
      <c r="K11223" s="72"/>
    </row>
    <row r="11224" spans="9:11">
      <c r="I11224" s="72"/>
      <c r="J11224" s="72"/>
      <c r="K11224" s="72"/>
    </row>
    <row r="11225" spans="9:11">
      <c r="I11225" s="72"/>
      <c r="J11225" s="72"/>
      <c r="K11225" s="72"/>
    </row>
    <row r="11226" spans="9:11">
      <c r="I11226" s="72"/>
      <c r="J11226" s="72"/>
      <c r="K11226" s="72"/>
    </row>
    <row r="11227" spans="9:11">
      <c r="I11227" s="72"/>
      <c r="J11227" s="72"/>
      <c r="K11227" s="72"/>
    </row>
    <row r="11228" spans="9:11">
      <c r="I11228" s="72"/>
      <c r="J11228" s="72"/>
      <c r="K11228" s="72"/>
    </row>
    <row r="11229" spans="9:11">
      <c r="I11229" s="72"/>
      <c r="J11229" s="72"/>
      <c r="K11229" s="72"/>
    </row>
    <row r="11230" spans="9:11">
      <c r="I11230" s="72"/>
      <c r="J11230" s="72"/>
      <c r="K11230" s="72"/>
    </row>
    <row r="11231" spans="9:11">
      <c r="I11231" s="72"/>
      <c r="J11231" s="72"/>
      <c r="K11231" s="72"/>
    </row>
    <row r="11232" spans="9:11">
      <c r="I11232" s="72"/>
      <c r="J11232" s="72"/>
      <c r="K11232" s="72"/>
    </row>
    <row r="11233" spans="9:11">
      <c r="I11233" s="72"/>
      <c r="J11233" s="72"/>
      <c r="K11233" s="72"/>
    </row>
    <row r="11234" spans="9:11">
      <c r="I11234" s="72"/>
      <c r="J11234" s="72"/>
      <c r="K11234" s="72"/>
    </row>
    <row r="11235" spans="9:11">
      <c r="I11235" s="72"/>
      <c r="J11235" s="72"/>
      <c r="K11235" s="72"/>
    </row>
    <row r="11236" spans="9:11">
      <c r="I11236" s="72"/>
      <c r="J11236" s="72"/>
      <c r="K11236" s="72"/>
    </row>
    <row r="11237" spans="9:11">
      <c r="I11237" s="72"/>
      <c r="J11237" s="72"/>
      <c r="K11237" s="72"/>
    </row>
    <row r="11238" spans="9:11">
      <c r="I11238" s="72"/>
      <c r="J11238" s="72"/>
      <c r="K11238" s="72"/>
    </row>
    <row r="11239" spans="9:11">
      <c r="I11239" s="72"/>
      <c r="J11239" s="72"/>
      <c r="K11239" s="72"/>
    </row>
    <row r="11240" spans="9:11">
      <c r="I11240" s="72"/>
      <c r="J11240" s="72"/>
      <c r="K11240" s="72"/>
    </row>
    <row r="11241" spans="9:11">
      <c r="I11241" s="72"/>
      <c r="J11241" s="72"/>
      <c r="K11241" s="72"/>
    </row>
    <row r="11242" spans="9:11">
      <c r="I11242" s="72"/>
      <c r="J11242" s="72"/>
      <c r="K11242" s="72"/>
    </row>
    <row r="11243" spans="9:11">
      <c r="I11243" s="72"/>
      <c r="J11243" s="72"/>
      <c r="K11243" s="72"/>
    </row>
    <row r="11244" spans="9:11">
      <c r="I11244" s="72"/>
      <c r="J11244" s="72"/>
      <c r="K11244" s="72"/>
    </row>
    <row r="11245" spans="9:11">
      <c r="I11245" s="72"/>
      <c r="J11245" s="72"/>
      <c r="K11245" s="72"/>
    </row>
    <row r="11246" spans="9:11">
      <c r="I11246" s="72"/>
      <c r="J11246" s="72"/>
      <c r="K11246" s="72"/>
    </row>
    <row r="11247" spans="9:11">
      <c r="I11247" s="72"/>
      <c r="J11247" s="72"/>
      <c r="K11247" s="72"/>
    </row>
    <row r="11248" spans="9:11">
      <c r="I11248" s="72"/>
      <c r="J11248" s="72"/>
      <c r="K11248" s="72"/>
    </row>
    <row r="11249" spans="9:11">
      <c r="I11249" s="72"/>
      <c r="J11249" s="72"/>
      <c r="K11249" s="72"/>
    </row>
    <row r="11250" spans="9:11">
      <c r="I11250" s="72"/>
      <c r="J11250" s="72"/>
      <c r="K11250" s="72"/>
    </row>
    <row r="11251" spans="9:11">
      <c r="I11251" s="72"/>
      <c r="J11251" s="72"/>
      <c r="K11251" s="72"/>
    </row>
    <row r="11252" spans="9:11">
      <c r="I11252" s="72"/>
      <c r="J11252" s="72"/>
      <c r="K11252" s="72"/>
    </row>
    <row r="11253" spans="9:11">
      <c r="I11253" s="72"/>
      <c r="J11253" s="72"/>
      <c r="K11253" s="72"/>
    </row>
    <row r="11254" spans="9:11">
      <c r="I11254" s="72"/>
      <c r="J11254" s="72"/>
      <c r="K11254" s="72"/>
    </row>
    <row r="11255" spans="9:11">
      <c r="I11255" s="72"/>
      <c r="J11255" s="72"/>
      <c r="K11255" s="72"/>
    </row>
    <row r="11256" spans="9:11">
      <c r="I11256" s="72"/>
      <c r="J11256" s="72"/>
      <c r="K11256" s="72"/>
    </row>
    <row r="11257" spans="9:11">
      <c r="I11257" s="72"/>
      <c r="J11257" s="72"/>
      <c r="K11257" s="72"/>
    </row>
    <row r="11258" spans="9:11">
      <c r="I11258" s="72"/>
      <c r="J11258" s="72"/>
      <c r="K11258" s="72"/>
    </row>
    <row r="11259" spans="9:11">
      <c r="I11259" s="72"/>
      <c r="J11259" s="72"/>
      <c r="K11259" s="72"/>
    </row>
    <row r="11260" spans="9:11">
      <c r="I11260" s="72"/>
      <c r="J11260" s="72"/>
      <c r="K11260" s="72"/>
    </row>
    <row r="11261" spans="9:11">
      <c r="I11261" s="72"/>
      <c r="J11261" s="72"/>
      <c r="K11261" s="72"/>
    </row>
    <row r="11262" spans="9:11">
      <c r="I11262" s="72"/>
      <c r="J11262" s="72"/>
      <c r="K11262" s="72"/>
    </row>
    <row r="11263" spans="9:11">
      <c r="I11263" s="72"/>
      <c r="J11263" s="72"/>
      <c r="K11263" s="72"/>
    </row>
    <row r="11264" spans="9:11">
      <c r="I11264" s="72"/>
      <c r="J11264" s="72"/>
      <c r="K11264" s="72"/>
    </row>
    <row r="11265" spans="9:11">
      <c r="I11265" s="72"/>
      <c r="J11265" s="72"/>
      <c r="K11265" s="72"/>
    </row>
    <row r="11266" spans="9:11">
      <c r="I11266" s="72"/>
      <c r="J11266" s="72"/>
      <c r="K11266" s="72"/>
    </row>
    <row r="11267" spans="9:11">
      <c r="I11267" s="72"/>
      <c r="J11267" s="72"/>
      <c r="K11267" s="72"/>
    </row>
    <row r="11268" spans="9:11">
      <c r="I11268" s="72"/>
      <c r="J11268" s="72"/>
      <c r="K11268" s="72"/>
    </row>
    <row r="11269" spans="9:11">
      <c r="I11269" s="72"/>
      <c r="J11269" s="72"/>
      <c r="K11269" s="72"/>
    </row>
    <row r="11270" spans="9:11">
      <c r="I11270" s="72"/>
      <c r="J11270" s="72"/>
      <c r="K11270" s="72"/>
    </row>
    <row r="11271" spans="9:11">
      <c r="I11271" s="72"/>
      <c r="J11271" s="72"/>
      <c r="K11271" s="72"/>
    </row>
    <row r="11272" spans="9:11">
      <c r="I11272" s="72"/>
      <c r="J11272" s="72"/>
      <c r="K11272" s="72"/>
    </row>
    <row r="11273" spans="9:11">
      <c r="I11273" s="72"/>
      <c r="J11273" s="72"/>
      <c r="K11273" s="72"/>
    </row>
    <row r="11274" spans="9:11">
      <c r="I11274" s="72"/>
      <c r="J11274" s="72"/>
      <c r="K11274" s="72"/>
    </row>
    <row r="11275" spans="9:11">
      <c r="I11275" s="72"/>
      <c r="J11275" s="72"/>
      <c r="K11275" s="72"/>
    </row>
    <row r="11276" spans="9:11">
      <c r="I11276" s="72"/>
      <c r="J11276" s="72"/>
      <c r="K11276" s="72"/>
    </row>
    <row r="11277" spans="9:11">
      <c r="I11277" s="72"/>
      <c r="J11277" s="72"/>
      <c r="K11277" s="72"/>
    </row>
    <row r="11278" spans="9:11">
      <c r="I11278" s="72"/>
      <c r="J11278" s="72"/>
      <c r="K11278" s="72"/>
    </row>
    <row r="11279" spans="9:11">
      <c r="I11279" s="72"/>
      <c r="J11279" s="72"/>
      <c r="K11279" s="72"/>
    </row>
    <row r="11280" spans="9:11">
      <c r="I11280" s="72"/>
      <c r="J11280" s="72"/>
      <c r="K11280" s="72"/>
    </row>
    <row r="11281" spans="9:11">
      <c r="I11281" s="72"/>
      <c r="J11281" s="72"/>
      <c r="K11281" s="72"/>
    </row>
    <row r="11282" spans="9:11">
      <c r="I11282" s="72"/>
      <c r="J11282" s="72"/>
      <c r="K11282" s="72"/>
    </row>
    <row r="11283" spans="9:11">
      <c r="I11283" s="72"/>
      <c r="J11283" s="72"/>
      <c r="K11283" s="72"/>
    </row>
    <row r="11284" spans="9:11">
      <c r="I11284" s="72"/>
      <c r="J11284" s="72"/>
      <c r="K11284" s="72"/>
    </row>
    <row r="11285" spans="9:11">
      <c r="I11285" s="72"/>
      <c r="J11285" s="72"/>
      <c r="K11285" s="72"/>
    </row>
    <row r="11286" spans="9:11">
      <c r="I11286" s="72"/>
      <c r="J11286" s="72"/>
      <c r="K11286" s="72"/>
    </row>
    <row r="11287" spans="9:11">
      <c r="I11287" s="72"/>
      <c r="J11287" s="72"/>
      <c r="K11287" s="72"/>
    </row>
    <row r="11288" spans="9:11">
      <c r="I11288" s="72"/>
      <c r="J11288" s="72"/>
      <c r="K11288" s="72"/>
    </row>
    <row r="11289" spans="9:11">
      <c r="I11289" s="72"/>
      <c r="J11289" s="72"/>
      <c r="K11289" s="72"/>
    </row>
    <row r="11290" spans="9:11">
      <c r="I11290" s="72"/>
      <c r="J11290" s="72"/>
      <c r="K11290" s="72"/>
    </row>
    <row r="11291" spans="9:11">
      <c r="I11291" s="72"/>
      <c r="J11291" s="72"/>
      <c r="K11291" s="72"/>
    </row>
    <row r="11292" spans="9:11">
      <c r="I11292" s="72"/>
      <c r="J11292" s="72"/>
      <c r="K11292" s="72"/>
    </row>
    <row r="11293" spans="9:11">
      <c r="I11293" s="72"/>
      <c r="J11293" s="72"/>
      <c r="K11293" s="72"/>
    </row>
    <row r="11294" spans="9:11">
      <c r="I11294" s="72"/>
      <c r="J11294" s="72"/>
      <c r="K11294" s="72"/>
    </row>
    <row r="11295" spans="9:11">
      <c r="I11295" s="72"/>
      <c r="J11295" s="72"/>
      <c r="K11295" s="72"/>
    </row>
    <row r="11296" spans="9:11">
      <c r="I11296" s="72"/>
      <c r="J11296" s="72"/>
      <c r="K11296" s="72"/>
    </row>
    <row r="11297" spans="9:11">
      <c r="I11297" s="72"/>
      <c r="J11297" s="72"/>
      <c r="K11297" s="72"/>
    </row>
    <row r="11298" spans="9:11">
      <c r="I11298" s="72"/>
      <c r="J11298" s="72"/>
      <c r="K11298" s="72"/>
    </row>
    <row r="11299" spans="9:11">
      <c r="I11299" s="72"/>
      <c r="J11299" s="72"/>
      <c r="K11299" s="72"/>
    </row>
    <row r="11300" spans="9:11">
      <c r="I11300" s="72"/>
      <c r="J11300" s="72"/>
      <c r="K11300" s="72"/>
    </row>
    <row r="11301" spans="9:11">
      <c r="I11301" s="72"/>
      <c r="J11301" s="72"/>
      <c r="K11301" s="72"/>
    </row>
    <row r="11302" spans="9:11">
      <c r="I11302" s="72"/>
      <c r="J11302" s="72"/>
      <c r="K11302" s="72"/>
    </row>
    <row r="11303" spans="9:11">
      <c r="I11303" s="72"/>
      <c r="J11303" s="72"/>
      <c r="K11303" s="72"/>
    </row>
    <row r="11304" spans="9:11">
      <c r="I11304" s="72"/>
      <c r="J11304" s="72"/>
      <c r="K11304" s="72"/>
    </row>
    <row r="11305" spans="9:11">
      <c r="I11305" s="72"/>
      <c r="J11305" s="72"/>
      <c r="K11305" s="72"/>
    </row>
    <row r="11306" spans="9:11">
      <c r="I11306" s="72"/>
      <c r="J11306" s="72"/>
      <c r="K11306" s="72"/>
    </row>
    <row r="11307" spans="9:11">
      <c r="I11307" s="72"/>
      <c r="J11307" s="72"/>
      <c r="K11307" s="72"/>
    </row>
    <row r="11308" spans="9:11">
      <c r="I11308" s="72"/>
      <c r="J11308" s="72"/>
      <c r="K11308" s="72"/>
    </row>
    <row r="11309" spans="9:11">
      <c r="I11309" s="72"/>
      <c r="J11309" s="72"/>
      <c r="K11309" s="72"/>
    </row>
    <row r="11310" spans="9:11">
      <c r="I11310" s="72"/>
      <c r="J11310" s="72"/>
      <c r="K11310" s="72"/>
    </row>
    <row r="11311" spans="9:11">
      <c r="I11311" s="72"/>
      <c r="J11311" s="72"/>
      <c r="K11311" s="72"/>
    </row>
    <row r="11312" spans="9:11">
      <c r="I11312" s="72"/>
      <c r="J11312" s="72"/>
      <c r="K11312" s="72"/>
    </row>
    <row r="11313" spans="9:11">
      <c r="I11313" s="72"/>
      <c r="J11313" s="72"/>
      <c r="K11313" s="72"/>
    </row>
    <row r="11314" spans="9:11">
      <c r="I11314" s="72"/>
      <c r="J11314" s="72"/>
      <c r="K11314" s="72"/>
    </row>
    <row r="11315" spans="9:11">
      <c r="I11315" s="72"/>
      <c r="J11315" s="72"/>
      <c r="K11315" s="72"/>
    </row>
    <row r="11316" spans="9:11">
      <c r="I11316" s="72"/>
      <c r="J11316" s="72"/>
      <c r="K11316" s="72"/>
    </row>
    <row r="11317" spans="9:11">
      <c r="I11317" s="72"/>
      <c r="J11317" s="72"/>
      <c r="K11317" s="72"/>
    </row>
    <row r="11318" spans="9:11">
      <c r="I11318" s="72"/>
      <c r="J11318" s="72"/>
      <c r="K11318" s="72"/>
    </row>
    <row r="11319" spans="9:11">
      <c r="I11319" s="72"/>
      <c r="J11319" s="72"/>
      <c r="K11319" s="72"/>
    </row>
    <row r="11320" spans="9:11">
      <c r="I11320" s="72"/>
      <c r="J11320" s="72"/>
      <c r="K11320" s="72"/>
    </row>
    <row r="11321" spans="9:11">
      <c r="I11321" s="72"/>
      <c r="J11321" s="72"/>
      <c r="K11321" s="72"/>
    </row>
    <row r="11322" spans="9:11">
      <c r="I11322" s="72"/>
      <c r="J11322" s="72"/>
      <c r="K11322" s="72"/>
    </row>
    <row r="11323" spans="9:11">
      <c r="I11323" s="72"/>
      <c r="J11323" s="72"/>
      <c r="K11323" s="72"/>
    </row>
    <row r="11324" spans="9:11">
      <c r="I11324" s="72"/>
      <c r="J11324" s="72"/>
      <c r="K11324" s="72"/>
    </row>
    <row r="11325" spans="9:11">
      <c r="I11325" s="72"/>
      <c r="J11325" s="72"/>
      <c r="K11325" s="72"/>
    </row>
    <row r="11326" spans="9:11">
      <c r="I11326" s="72"/>
      <c r="J11326" s="72"/>
      <c r="K11326" s="72"/>
    </row>
    <row r="11327" spans="9:11">
      <c r="I11327" s="72"/>
      <c r="J11327" s="72"/>
      <c r="K11327" s="72"/>
    </row>
    <row r="11328" spans="9:11">
      <c r="I11328" s="72"/>
      <c r="J11328" s="72"/>
      <c r="K11328" s="72"/>
    </row>
    <row r="11329" spans="9:11">
      <c r="I11329" s="72"/>
      <c r="J11329" s="72"/>
      <c r="K11329" s="72"/>
    </row>
    <row r="11330" spans="9:11">
      <c r="I11330" s="72"/>
      <c r="J11330" s="72"/>
      <c r="K11330" s="72"/>
    </row>
    <row r="11331" spans="9:11">
      <c r="I11331" s="72"/>
      <c r="J11331" s="72"/>
      <c r="K11331" s="72"/>
    </row>
    <row r="11332" spans="9:11">
      <c r="I11332" s="72"/>
      <c r="J11332" s="72"/>
      <c r="K11332" s="72"/>
    </row>
    <row r="11333" spans="9:11">
      <c r="I11333" s="72"/>
      <c r="J11333" s="72"/>
      <c r="K11333" s="72"/>
    </row>
    <row r="11334" spans="9:11">
      <c r="I11334" s="72"/>
      <c r="J11334" s="72"/>
      <c r="K11334" s="72"/>
    </row>
    <row r="11335" spans="9:11">
      <c r="I11335" s="72"/>
      <c r="J11335" s="72"/>
      <c r="K11335" s="72"/>
    </row>
    <row r="11336" spans="9:11">
      <c r="I11336" s="72"/>
      <c r="J11336" s="72"/>
      <c r="K11336" s="72"/>
    </row>
    <row r="11337" spans="9:11">
      <c r="I11337" s="72"/>
      <c r="J11337" s="72"/>
      <c r="K11337" s="72"/>
    </row>
    <row r="11338" spans="9:11">
      <c r="I11338" s="72"/>
      <c r="J11338" s="72"/>
      <c r="K11338" s="72"/>
    </row>
    <row r="11339" spans="9:11">
      <c r="I11339" s="72"/>
      <c r="J11339" s="72"/>
      <c r="K11339" s="72"/>
    </row>
    <row r="11340" spans="9:11">
      <c r="I11340" s="72"/>
      <c r="J11340" s="72"/>
      <c r="K11340" s="72"/>
    </row>
    <row r="11341" spans="9:11">
      <c r="I11341" s="72"/>
      <c r="J11341" s="72"/>
      <c r="K11341" s="72"/>
    </row>
    <row r="11342" spans="9:11">
      <c r="I11342" s="72"/>
      <c r="J11342" s="72"/>
      <c r="K11342" s="72"/>
    </row>
    <row r="11343" spans="9:11">
      <c r="I11343" s="72"/>
      <c r="J11343" s="72"/>
      <c r="K11343" s="72"/>
    </row>
    <row r="11344" spans="9:11">
      <c r="I11344" s="72"/>
      <c r="J11344" s="72"/>
      <c r="K11344" s="72"/>
    </row>
    <row r="11345" spans="9:11">
      <c r="I11345" s="72"/>
      <c r="J11345" s="72"/>
      <c r="K11345" s="72"/>
    </row>
    <row r="11346" spans="9:11">
      <c r="I11346" s="72"/>
      <c r="J11346" s="72"/>
      <c r="K11346" s="72"/>
    </row>
    <row r="11347" spans="9:11">
      <c r="I11347" s="72"/>
      <c r="J11347" s="72"/>
      <c r="K11347" s="72"/>
    </row>
    <row r="11348" spans="9:11">
      <c r="I11348" s="72"/>
      <c r="J11348" s="72"/>
      <c r="K11348" s="72"/>
    </row>
    <row r="11349" spans="9:11">
      <c r="I11349" s="72"/>
      <c r="J11349" s="72"/>
      <c r="K11349" s="72"/>
    </row>
    <row r="11350" spans="9:11">
      <c r="I11350" s="72"/>
      <c r="J11350" s="72"/>
      <c r="K11350" s="72"/>
    </row>
    <row r="11351" spans="9:11">
      <c r="I11351" s="72"/>
      <c r="J11351" s="72"/>
      <c r="K11351" s="72"/>
    </row>
    <row r="11352" spans="9:11">
      <c r="I11352" s="72"/>
      <c r="J11352" s="72"/>
      <c r="K11352" s="72"/>
    </row>
    <row r="11353" spans="9:11">
      <c r="I11353" s="72"/>
      <c r="J11353" s="72"/>
      <c r="K11353" s="72"/>
    </row>
    <row r="11354" spans="9:11">
      <c r="I11354" s="72"/>
      <c r="J11354" s="72"/>
      <c r="K11354" s="72"/>
    </row>
    <row r="11355" spans="9:11">
      <c r="I11355" s="72"/>
      <c r="J11355" s="72"/>
      <c r="K11355" s="72"/>
    </row>
    <row r="11356" spans="9:11">
      <c r="I11356" s="72"/>
      <c r="J11356" s="72"/>
      <c r="K11356" s="72"/>
    </row>
    <row r="11357" spans="9:11">
      <c r="I11357" s="72"/>
      <c r="J11357" s="72"/>
      <c r="K11357" s="72"/>
    </row>
    <row r="11358" spans="9:11">
      <c r="I11358" s="72"/>
      <c r="J11358" s="72"/>
      <c r="K11358" s="72"/>
    </row>
    <row r="11359" spans="9:11">
      <c r="I11359" s="72"/>
      <c r="J11359" s="72"/>
      <c r="K11359" s="72"/>
    </row>
    <row r="11360" spans="9:11">
      <c r="I11360" s="72"/>
      <c r="J11360" s="72"/>
      <c r="K11360" s="72"/>
    </row>
    <row r="11361" spans="9:11">
      <c r="I11361" s="72"/>
      <c r="J11361" s="72"/>
      <c r="K11361" s="72"/>
    </row>
    <row r="11362" spans="9:11">
      <c r="I11362" s="72"/>
      <c r="J11362" s="72"/>
      <c r="K11362" s="72"/>
    </row>
    <row r="11363" spans="9:11">
      <c r="I11363" s="72"/>
      <c r="J11363" s="72"/>
      <c r="K11363" s="72"/>
    </row>
    <row r="11364" spans="9:11">
      <c r="I11364" s="72"/>
      <c r="J11364" s="72"/>
      <c r="K11364" s="72"/>
    </row>
    <row r="11365" spans="9:11">
      <c r="I11365" s="72"/>
      <c r="J11365" s="72"/>
      <c r="K11365" s="72"/>
    </row>
    <row r="11366" spans="9:11">
      <c r="I11366" s="72"/>
      <c r="J11366" s="72"/>
      <c r="K11366" s="72"/>
    </row>
    <row r="11367" spans="9:11">
      <c r="I11367" s="72"/>
      <c r="J11367" s="72"/>
      <c r="K11367" s="72"/>
    </row>
    <row r="11368" spans="9:11">
      <c r="I11368" s="72"/>
      <c r="J11368" s="72"/>
      <c r="K11368" s="72"/>
    </row>
    <row r="11369" spans="9:11">
      <c r="I11369" s="72"/>
      <c r="J11369" s="72"/>
      <c r="K11369" s="72"/>
    </row>
    <row r="11370" spans="9:11">
      <c r="I11370" s="72"/>
      <c r="J11370" s="72"/>
      <c r="K11370" s="72"/>
    </row>
    <row r="11371" spans="9:11">
      <c r="I11371" s="72"/>
      <c r="J11371" s="72"/>
      <c r="K11371" s="72"/>
    </row>
    <row r="11372" spans="9:11">
      <c r="I11372" s="72"/>
      <c r="J11372" s="72"/>
      <c r="K11372" s="72"/>
    </row>
    <row r="11373" spans="9:11">
      <c r="I11373" s="72"/>
      <c r="J11373" s="72"/>
      <c r="K11373" s="72"/>
    </row>
    <row r="11374" spans="9:11">
      <c r="I11374" s="72"/>
      <c r="J11374" s="72"/>
      <c r="K11374" s="72"/>
    </row>
    <row r="11375" spans="9:11">
      <c r="I11375" s="72"/>
      <c r="J11375" s="72"/>
      <c r="K11375" s="72"/>
    </row>
    <row r="11376" spans="9:11">
      <c r="I11376" s="72"/>
      <c r="J11376" s="72"/>
      <c r="K11376" s="72"/>
    </row>
    <row r="11377" spans="9:11">
      <c r="I11377" s="72"/>
      <c r="J11377" s="72"/>
      <c r="K11377" s="72"/>
    </row>
    <row r="11378" spans="9:11">
      <c r="I11378" s="72"/>
      <c r="J11378" s="72"/>
      <c r="K11378" s="72"/>
    </row>
    <row r="11379" spans="9:11">
      <c r="I11379" s="72"/>
      <c r="J11379" s="72"/>
      <c r="K11379" s="72"/>
    </row>
    <row r="11380" spans="9:11">
      <c r="I11380" s="72"/>
      <c r="J11380" s="72"/>
      <c r="K11380" s="72"/>
    </row>
    <row r="11381" spans="9:11">
      <c r="I11381" s="72"/>
      <c r="J11381" s="72"/>
      <c r="K11381" s="72"/>
    </row>
    <row r="11382" spans="9:11">
      <c r="I11382" s="72"/>
      <c r="J11382" s="72"/>
      <c r="K11382" s="72"/>
    </row>
    <row r="11383" spans="9:11">
      <c r="I11383" s="72"/>
      <c r="J11383" s="72"/>
      <c r="K11383" s="72"/>
    </row>
    <row r="11384" spans="9:11">
      <c r="I11384" s="72"/>
      <c r="J11384" s="72"/>
      <c r="K11384" s="72"/>
    </row>
    <row r="11385" spans="9:11">
      <c r="I11385" s="72"/>
      <c r="J11385" s="72"/>
      <c r="K11385" s="72"/>
    </row>
    <row r="11386" spans="9:11">
      <c r="I11386" s="72"/>
      <c r="J11386" s="72"/>
      <c r="K11386" s="72"/>
    </row>
    <row r="11387" spans="9:11">
      <c r="I11387" s="72"/>
      <c r="J11387" s="72"/>
      <c r="K11387" s="72"/>
    </row>
    <row r="11388" spans="9:11">
      <c r="I11388" s="72"/>
      <c r="J11388" s="72"/>
      <c r="K11388" s="72"/>
    </row>
    <row r="11389" spans="9:11">
      <c r="I11389" s="72"/>
      <c r="J11389" s="72"/>
      <c r="K11389" s="72"/>
    </row>
    <row r="11390" spans="9:11">
      <c r="I11390" s="72"/>
      <c r="J11390" s="72"/>
      <c r="K11390" s="72"/>
    </row>
    <row r="11391" spans="9:11">
      <c r="I11391" s="72"/>
      <c r="J11391" s="72"/>
      <c r="K11391" s="72"/>
    </row>
    <row r="11392" spans="9:11">
      <c r="I11392" s="72"/>
      <c r="J11392" s="72"/>
      <c r="K11392" s="72"/>
    </row>
    <row r="11393" spans="9:11">
      <c r="I11393" s="72"/>
      <c r="J11393" s="72"/>
      <c r="K11393" s="72"/>
    </row>
    <row r="11394" spans="9:11">
      <c r="I11394" s="72"/>
      <c r="J11394" s="72"/>
      <c r="K11394" s="72"/>
    </row>
    <row r="11395" spans="9:11">
      <c r="I11395" s="72"/>
      <c r="J11395" s="72"/>
      <c r="K11395" s="72"/>
    </row>
    <row r="11396" spans="9:11">
      <c r="I11396" s="72"/>
      <c r="J11396" s="72"/>
      <c r="K11396" s="72"/>
    </row>
    <row r="11397" spans="9:11">
      <c r="I11397" s="72"/>
      <c r="J11397" s="72"/>
      <c r="K11397" s="72"/>
    </row>
    <row r="11398" spans="9:11">
      <c r="I11398" s="72"/>
      <c r="J11398" s="72"/>
      <c r="K11398" s="72"/>
    </row>
    <row r="11399" spans="9:11">
      <c r="I11399" s="72"/>
      <c r="J11399" s="72"/>
      <c r="K11399" s="72"/>
    </row>
    <row r="11400" spans="9:11">
      <c r="I11400" s="72"/>
      <c r="J11400" s="72"/>
      <c r="K11400" s="72"/>
    </row>
    <row r="11401" spans="9:11">
      <c r="I11401" s="72"/>
      <c r="J11401" s="72"/>
      <c r="K11401" s="72"/>
    </row>
    <row r="11402" spans="9:11">
      <c r="I11402" s="72"/>
      <c r="J11402" s="72"/>
      <c r="K11402" s="72"/>
    </row>
    <row r="11403" spans="9:11">
      <c r="I11403" s="72"/>
      <c r="J11403" s="72"/>
      <c r="K11403" s="72"/>
    </row>
    <row r="11404" spans="9:11">
      <c r="I11404" s="72"/>
      <c r="J11404" s="72"/>
      <c r="K11404" s="72"/>
    </row>
    <row r="11405" spans="9:11">
      <c r="I11405" s="72"/>
      <c r="J11405" s="72"/>
      <c r="K11405" s="72"/>
    </row>
    <row r="11406" spans="9:11">
      <c r="I11406" s="72"/>
      <c r="J11406" s="72"/>
      <c r="K11406" s="72"/>
    </row>
    <row r="11407" spans="9:11">
      <c r="I11407" s="72"/>
      <c r="J11407" s="72"/>
      <c r="K11407" s="72"/>
    </row>
    <row r="11408" spans="9:11">
      <c r="I11408" s="72"/>
      <c r="J11408" s="72"/>
      <c r="K11408" s="72"/>
    </row>
    <row r="11409" spans="9:11">
      <c r="I11409" s="72"/>
      <c r="J11409" s="72"/>
      <c r="K11409" s="72"/>
    </row>
    <row r="11410" spans="9:11">
      <c r="I11410" s="72"/>
      <c r="J11410" s="72"/>
      <c r="K11410" s="72"/>
    </row>
    <row r="11411" spans="9:11">
      <c r="I11411" s="72"/>
      <c r="J11411" s="72"/>
      <c r="K11411" s="72"/>
    </row>
    <row r="11412" spans="9:11">
      <c r="I11412" s="72"/>
      <c r="J11412" s="72"/>
      <c r="K11412" s="72"/>
    </row>
    <row r="11413" spans="9:11">
      <c r="I11413" s="72"/>
      <c r="J11413" s="72"/>
      <c r="K11413" s="72"/>
    </row>
    <row r="11414" spans="9:11">
      <c r="I11414" s="72"/>
      <c r="J11414" s="72"/>
      <c r="K11414" s="72"/>
    </row>
    <row r="11415" spans="9:11">
      <c r="I11415" s="72"/>
      <c r="J11415" s="72"/>
      <c r="K11415" s="72"/>
    </row>
    <row r="11416" spans="9:11">
      <c r="I11416" s="72"/>
      <c r="J11416" s="72"/>
      <c r="K11416" s="72"/>
    </row>
    <row r="11417" spans="9:11">
      <c r="I11417" s="72"/>
      <c r="J11417" s="72"/>
      <c r="K11417" s="72"/>
    </row>
    <row r="11418" spans="9:11">
      <c r="I11418" s="72"/>
      <c r="J11418" s="72"/>
      <c r="K11418" s="72"/>
    </row>
    <row r="11419" spans="9:11">
      <c r="I11419" s="72"/>
      <c r="J11419" s="72"/>
      <c r="K11419" s="72"/>
    </row>
    <row r="11420" spans="9:11">
      <c r="I11420" s="72"/>
      <c r="J11420" s="72"/>
      <c r="K11420" s="72"/>
    </row>
    <row r="11421" spans="9:11">
      <c r="I11421" s="72"/>
      <c r="J11421" s="72"/>
      <c r="K11421" s="72"/>
    </row>
    <row r="11422" spans="9:11">
      <c r="I11422" s="72"/>
      <c r="J11422" s="72"/>
      <c r="K11422" s="72"/>
    </row>
    <row r="11423" spans="9:11">
      <c r="I11423" s="72"/>
      <c r="J11423" s="72"/>
      <c r="K11423" s="72"/>
    </row>
    <row r="11424" spans="9:11">
      <c r="I11424" s="72"/>
      <c r="J11424" s="72"/>
      <c r="K11424" s="72"/>
    </row>
    <row r="11425" spans="9:11">
      <c r="I11425" s="72"/>
      <c r="J11425" s="72"/>
      <c r="K11425" s="72"/>
    </row>
    <row r="11426" spans="9:11">
      <c r="I11426" s="72"/>
      <c r="J11426" s="72"/>
      <c r="K11426" s="72"/>
    </row>
    <row r="11427" spans="9:11">
      <c r="I11427" s="72"/>
      <c r="J11427" s="72"/>
      <c r="K11427" s="72"/>
    </row>
    <row r="11428" spans="9:11">
      <c r="I11428" s="72"/>
      <c r="J11428" s="72"/>
      <c r="K11428" s="72"/>
    </row>
    <row r="11429" spans="9:11">
      <c r="I11429" s="72"/>
      <c r="J11429" s="72"/>
      <c r="K11429" s="72"/>
    </row>
    <row r="11430" spans="9:11">
      <c r="I11430" s="72"/>
      <c r="J11430" s="72"/>
      <c r="K11430" s="72"/>
    </row>
    <row r="11431" spans="9:11">
      <c r="I11431" s="72"/>
      <c r="J11431" s="72"/>
      <c r="K11431" s="72"/>
    </row>
    <row r="11432" spans="9:11">
      <c r="I11432" s="72"/>
      <c r="J11432" s="72"/>
      <c r="K11432" s="72"/>
    </row>
    <row r="11433" spans="9:11">
      <c r="I11433" s="72"/>
      <c r="J11433" s="72"/>
      <c r="K11433" s="72"/>
    </row>
    <row r="11434" spans="9:11">
      <c r="I11434" s="72"/>
      <c r="J11434" s="72"/>
      <c r="K11434" s="72"/>
    </row>
    <row r="11435" spans="9:11">
      <c r="I11435" s="72"/>
      <c r="J11435" s="72"/>
      <c r="K11435" s="72"/>
    </row>
    <row r="11436" spans="9:11">
      <c r="I11436" s="72"/>
      <c r="J11436" s="72"/>
      <c r="K11436" s="72"/>
    </row>
    <row r="11437" spans="9:11">
      <c r="I11437" s="72"/>
      <c r="J11437" s="72"/>
      <c r="K11437" s="72"/>
    </row>
    <row r="11438" spans="9:11">
      <c r="I11438" s="72"/>
      <c r="J11438" s="72"/>
      <c r="K11438" s="72"/>
    </row>
    <row r="11439" spans="9:11">
      <c r="I11439" s="72"/>
      <c r="J11439" s="72"/>
      <c r="K11439" s="72"/>
    </row>
    <row r="11440" spans="9:11">
      <c r="I11440" s="72"/>
      <c r="J11440" s="72"/>
      <c r="K11440" s="72"/>
    </row>
    <row r="11441" spans="9:11">
      <c r="I11441" s="72"/>
      <c r="J11441" s="72"/>
      <c r="K11441" s="72"/>
    </row>
    <row r="11442" spans="9:11">
      <c r="I11442" s="72"/>
      <c r="J11442" s="72"/>
      <c r="K11442" s="72"/>
    </row>
    <row r="11443" spans="9:11">
      <c r="I11443" s="72"/>
      <c r="J11443" s="72"/>
      <c r="K11443" s="72"/>
    </row>
    <row r="11444" spans="9:11">
      <c r="I11444" s="72"/>
      <c r="J11444" s="72"/>
      <c r="K11444" s="72"/>
    </row>
    <row r="11445" spans="9:11">
      <c r="I11445" s="72"/>
      <c r="J11445" s="72"/>
      <c r="K11445" s="72"/>
    </row>
    <row r="11446" spans="9:11">
      <c r="I11446" s="72"/>
      <c r="J11446" s="72"/>
      <c r="K11446" s="72"/>
    </row>
    <row r="11447" spans="9:11">
      <c r="I11447" s="72"/>
      <c r="J11447" s="72"/>
      <c r="K11447" s="72"/>
    </row>
    <row r="11448" spans="9:11">
      <c r="I11448" s="72"/>
      <c r="J11448" s="72"/>
      <c r="K11448" s="72"/>
    </row>
    <row r="11449" spans="9:11">
      <c r="I11449" s="72"/>
      <c r="J11449" s="72"/>
      <c r="K11449" s="72"/>
    </row>
    <row r="11450" spans="9:11">
      <c r="I11450" s="72"/>
      <c r="J11450" s="72"/>
      <c r="K11450" s="72"/>
    </row>
    <row r="11451" spans="9:11">
      <c r="I11451" s="72"/>
      <c r="J11451" s="72"/>
      <c r="K11451" s="72"/>
    </row>
    <row r="11452" spans="9:11">
      <c r="I11452" s="72"/>
      <c r="J11452" s="72"/>
      <c r="K11452" s="72"/>
    </row>
    <row r="11453" spans="9:11">
      <c r="I11453" s="72"/>
      <c r="J11453" s="72"/>
      <c r="K11453" s="72"/>
    </row>
    <row r="11454" spans="9:11">
      <c r="I11454" s="72"/>
      <c r="J11454" s="72"/>
      <c r="K11454" s="72"/>
    </row>
    <row r="11455" spans="9:11">
      <c r="I11455" s="72"/>
      <c r="J11455" s="72"/>
      <c r="K11455" s="72"/>
    </row>
    <row r="11456" spans="9:11">
      <c r="I11456" s="72"/>
      <c r="J11456" s="72"/>
      <c r="K11456" s="72"/>
    </row>
    <row r="11457" spans="9:11">
      <c r="I11457" s="72"/>
      <c r="J11457" s="72"/>
      <c r="K11457" s="72"/>
    </row>
    <row r="11458" spans="9:11">
      <c r="I11458" s="72"/>
      <c r="J11458" s="72"/>
      <c r="K11458" s="72"/>
    </row>
    <row r="11459" spans="9:11">
      <c r="I11459" s="72"/>
      <c r="J11459" s="72"/>
      <c r="K11459" s="72"/>
    </row>
    <row r="11460" spans="9:11">
      <c r="I11460" s="72"/>
      <c r="J11460" s="72"/>
      <c r="K11460" s="72"/>
    </row>
    <row r="11461" spans="9:11">
      <c r="I11461" s="72"/>
      <c r="J11461" s="72"/>
      <c r="K11461" s="72"/>
    </row>
    <row r="11462" spans="9:11">
      <c r="I11462" s="72"/>
      <c r="J11462" s="72"/>
      <c r="K11462" s="72"/>
    </row>
    <row r="11463" spans="9:11">
      <c r="I11463" s="72"/>
      <c r="J11463" s="72"/>
      <c r="K11463" s="72"/>
    </row>
    <row r="11464" spans="9:11">
      <c r="I11464" s="72"/>
      <c r="J11464" s="72"/>
      <c r="K11464" s="72"/>
    </row>
    <row r="11465" spans="9:11">
      <c r="I11465" s="72"/>
      <c r="J11465" s="72"/>
      <c r="K11465" s="72"/>
    </row>
    <row r="11466" spans="9:11">
      <c r="I11466" s="72"/>
      <c r="J11466" s="72"/>
      <c r="K11466" s="72"/>
    </row>
    <row r="11467" spans="9:11">
      <c r="I11467" s="72"/>
      <c r="J11467" s="72"/>
      <c r="K11467" s="72"/>
    </row>
    <row r="11468" spans="9:11">
      <c r="I11468" s="72"/>
      <c r="J11468" s="72"/>
      <c r="K11468" s="72"/>
    </row>
    <row r="11469" spans="9:11">
      <c r="I11469" s="72"/>
      <c r="J11469" s="72"/>
      <c r="K11469" s="72"/>
    </row>
    <row r="11470" spans="9:11">
      <c r="I11470" s="72"/>
      <c r="J11470" s="72"/>
      <c r="K11470" s="72"/>
    </row>
    <row r="11471" spans="9:11">
      <c r="I11471" s="72"/>
      <c r="J11471" s="72"/>
      <c r="K11471" s="72"/>
    </row>
    <row r="11472" spans="9:11">
      <c r="I11472" s="72"/>
      <c r="J11472" s="72"/>
      <c r="K11472" s="72"/>
    </row>
    <row r="11473" spans="9:11">
      <c r="I11473" s="72"/>
      <c r="J11473" s="72"/>
      <c r="K11473" s="72"/>
    </row>
    <row r="11474" spans="9:11">
      <c r="I11474" s="72"/>
      <c r="J11474" s="72"/>
      <c r="K11474" s="72"/>
    </row>
    <row r="11475" spans="9:11">
      <c r="I11475" s="72"/>
      <c r="J11475" s="72"/>
      <c r="K11475" s="72"/>
    </row>
    <row r="11476" spans="9:11">
      <c r="I11476" s="72"/>
      <c r="J11476" s="72"/>
      <c r="K11476" s="72"/>
    </row>
    <row r="11477" spans="9:11">
      <c r="I11477" s="72"/>
      <c r="J11477" s="72"/>
      <c r="K11477" s="72"/>
    </row>
    <row r="11478" spans="9:11">
      <c r="I11478" s="72"/>
      <c r="J11478" s="72"/>
      <c r="K11478" s="72"/>
    </row>
    <row r="11479" spans="9:11">
      <c r="I11479" s="72"/>
      <c r="J11479" s="72"/>
      <c r="K11479" s="72"/>
    </row>
    <row r="11480" spans="9:11">
      <c r="I11480" s="72"/>
      <c r="J11480" s="72"/>
      <c r="K11480" s="72"/>
    </row>
    <row r="11481" spans="9:11">
      <c r="I11481" s="72"/>
      <c r="J11481" s="72"/>
      <c r="K11481" s="72"/>
    </row>
    <row r="11482" spans="9:11">
      <c r="I11482" s="72"/>
      <c r="J11482" s="72"/>
      <c r="K11482" s="72"/>
    </row>
    <row r="11483" spans="9:11">
      <c r="I11483" s="72"/>
      <c r="J11483" s="72"/>
      <c r="K11483" s="72"/>
    </row>
    <row r="11484" spans="9:11">
      <c r="I11484" s="72"/>
      <c r="J11484" s="72"/>
      <c r="K11484" s="72"/>
    </row>
    <row r="11485" spans="9:11">
      <c r="I11485" s="72"/>
      <c r="J11485" s="72"/>
      <c r="K11485" s="72"/>
    </row>
    <row r="11486" spans="9:11">
      <c r="I11486" s="72"/>
      <c r="J11486" s="72"/>
      <c r="K11486" s="72"/>
    </row>
    <row r="11487" spans="9:11">
      <c r="I11487" s="72"/>
      <c r="J11487" s="72"/>
      <c r="K11487" s="72"/>
    </row>
    <row r="11488" spans="9:11">
      <c r="I11488" s="72"/>
      <c r="J11488" s="72"/>
      <c r="K11488" s="72"/>
    </row>
    <row r="11489" spans="9:11">
      <c r="I11489" s="72"/>
      <c r="J11489" s="72"/>
      <c r="K11489" s="72"/>
    </row>
    <row r="11490" spans="9:11">
      <c r="I11490" s="72"/>
      <c r="J11490" s="72"/>
      <c r="K11490" s="72"/>
    </row>
    <row r="11491" spans="9:11">
      <c r="I11491" s="72"/>
      <c r="J11491" s="72"/>
      <c r="K11491" s="72"/>
    </row>
    <row r="11492" spans="9:11">
      <c r="I11492" s="72"/>
      <c r="J11492" s="72"/>
      <c r="K11492" s="72"/>
    </row>
    <row r="11493" spans="9:11">
      <c r="I11493" s="72"/>
      <c r="J11493" s="72"/>
      <c r="K11493" s="72"/>
    </row>
    <row r="11494" spans="9:11">
      <c r="I11494" s="72"/>
      <c r="J11494" s="72"/>
      <c r="K11494" s="72"/>
    </row>
    <row r="11495" spans="9:11">
      <c r="I11495" s="72"/>
      <c r="J11495" s="72"/>
      <c r="K11495" s="72"/>
    </row>
    <row r="11496" spans="9:11">
      <c r="I11496" s="72"/>
      <c r="J11496" s="72"/>
      <c r="K11496" s="72"/>
    </row>
    <row r="11497" spans="9:11">
      <c r="I11497" s="72"/>
      <c r="J11497" s="72"/>
      <c r="K11497" s="72"/>
    </row>
    <row r="11498" spans="9:11">
      <c r="I11498" s="72"/>
      <c r="J11498" s="72"/>
      <c r="K11498" s="72"/>
    </row>
    <row r="11499" spans="9:11">
      <c r="I11499" s="72"/>
      <c r="J11499" s="72"/>
      <c r="K11499" s="72"/>
    </row>
    <row r="11500" spans="9:11">
      <c r="I11500" s="72"/>
      <c r="J11500" s="72"/>
      <c r="K11500" s="72"/>
    </row>
    <row r="11501" spans="9:11">
      <c r="I11501" s="72"/>
      <c r="J11501" s="72"/>
      <c r="K11501" s="72"/>
    </row>
    <row r="11502" spans="9:11">
      <c r="I11502" s="72"/>
      <c r="J11502" s="72"/>
      <c r="K11502" s="72"/>
    </row>
    <row r="11503" spans="9:11">
      <c r="I11503" s="72"/>
      <c r="J11503" s="72"/>
      <c r="K11503" s="72"/>
    </row>
    <row r="11504" spans="9:11">
      <c r="I11504" s="72"/>
      <c r="J11504" s="72"/>
      <c r="K11504" s="72"/>
    </row>
    <row r="11505" spans="9:11">
      <c r="I11505" s="72"/>
      <c r="J11505" s="72"/>
      <c r="K11505" s="72"/>
    </row>
    <row r="11506" spans="9:11">
      <c r="I11506" s="72"/>
      <c r="J11506" s="72"/>
      <c r="K11506" s="72"/>
    </row>
    <row r="11507" spans="9:11">
      <c r="I11507" s="72"/>
      <c r="J11507" s="72"/>
      <c r="K11507" s="72"/>
    </row>
    <row r="11508" spans="9:11">
      <c r="I11508" s="72"/>
      <c r="J11508" s="72"/>
      <c r="K11508" s="72"/>
    </row>
    <row r="11509" spans="9:11">
      <c r="I11509" s="72"/>
      <c r="J11509" s="72"/>
      <c r="K11509" s="72"/>
    </row>
    <row r="11510" spans="9:11">
      <c r="I11510" s="72"/>
      <c r="J11510" s="72"/>
      <c r="K11510" s="72"/>
    </row>
    <row r="11511" spans="9:11">
      <c r="I11511" s="72"/>
      <c r="J11511" s="72"/>
      <c r="K11511" s="72"/>
    </row>
    <row r="11512" spans="9:11">
      <c r="I11512" s="72"/>
      <c r="J11512" s="72"/>
      <c r="K11512" s="72"/>
    </row>
    <row r="11513" spans="9:11">
      <c r="I11513" s="72"/>
      <c r="J11513" s="72"/>
      <c r="K11513" s="72"/>
    </row>
    <row r="11514" spans="9:11">
      <c r="I11514" s="72"/>
      <c r="J11514" s="72"/>
      <c r="K11514" s="72"/>
    </row>
    <row r="11515" spans="9:11">
      <c r="I11515" s="72"/>
      <c r="J11515" s="72"/>
      <c r="K11515" s="72"/>
    </row>
    <row r="11516" spans="9:11">
      <c r="I11516" s="72"/>
      <c r="J11516" s="72"/>
      <c r="K11516" s="72"/>
    </row>
    <row r="11517" spans="9:11">
      <c r="I11517" s="72"/>
      <c r="J11517" s="72"/>
      <c r="K11517" s="72"/>
    </row>
    <row r="11518" spans="9:11">
      <c r="I11518" s="72"/>
      <c r="J11518" s="72"/>
      <c r="K11518" s="72"/>
    </row>
    <row r="11519" spans="9:11">
      <c r="I11519" s="72"/>
      <c r="J11519" s="72"/>
      <c r="K11519" s="72"/>
    </row>
    <row r="11520" spans="9:11">
      <c r="I11520" s="72"/>
      <c r="J11520" s="72"/>
      <c r="K11520" s="72"/>
    </row>
    <row r="11521" spans="9:11">
      <c r="I11521" s="72"/>
      <c r="J11521" s="72"/>
      <c r="K11521" s="72"/>
    </row>
    <row r="11522" spans="9:11">
      <c r="I11522" s="72"/>
      <c r="J11522" s="72"/>
      <c r="K11522" s="72"/>
    </row>
    <row r="11523" spans="9:11">
      <c r="I11523" s="72"/>
      <c r="J11523" s="72"/>
      <c r="K11523" s="72"/>
    </row>
    <row r="11524" spans="9:11">
      <c r="I11524" s="72"/>
      <c r="J11524" s="72"/>
      <c r="K11524" s="72"/>
    </row>
    <row r="11525" spans="9:11">
      <c r="I11525" s="72"/>
      <c r="J11525" s="72"/>
      <c r="K11525" s="72"/>
    </row>
    <row r="11526" spans="9:11">
      <c r="I11526" s="72"/>
      <c r="J11526" s="72"/>
      <c r="K11526" s="72"/>
    </row>
    <row r="11527" spans="9:11">
      <c r="I11527" s="72"/>
      <c r="J11527" s="72"/>
      <c r="K11527" s="72"/>
    </row>
    <row r="11528" spans="9:11">
      <c r="I11528" s="72"/>
      <c r="J11528" s="72"/>
      <c r="K11528" s="72"/>
    </row>
    <row r="11529" spans="9:11">
      <c r="I11529" s="72"/>
      <c r="J11529" s="72"/>
      <c r="K11529" s="72"/>
    </row>
    <row r="11530" spans="9:11">
      <c r="I11530" s="72"/>
      <c r="J11530" s="72"/>
      <c r="K11530" s="72"/>
    </row>
    <row r="11531" spans="9:11">
      <c r="I11531" s="72"/>
      <c r="J11531" s="72"/>
      <c r="K11531" s="72"/>
    </row>
    <row r="11532" spans="9:11">
      <c r="I11532" s="72"/>
      <c r="J11532" s="72"/>
      <c r="K11532" s="72"/>
    </row>
    <row r="11533" spans="9:11">
      <c r="I11533" s="72"/>
      <c r="J11533" s="72"/>
      <c r="K11533" s="72"/>
    </row>
    <row r="11534" spans="9:11">
      <c r="I11534" s="72"/>
      <c r="J11534" s="72"/>
      <c r="K11534" s="72"/>
    </row>
    <row r="11535" spans="9:11">
      <c r="I11535" s="72"/>
      <c r="J11535" s="72"/>
      <c r="K11535" s="72"/>
    </row>
    <row r="11536" spans="9:11">
      <c r="I11536" s="72"/>
      <c r="J11536" s="72"/>
      <c r="K11536" s="72"/>
    </row>
    <row r="11537" spans="9:11">
      <c r="I11537" s="72"/>
      <c r="J11537" s="72"/>
      <c r="K11537" s="72"/>
    </row>
    <row r="11538" spans="9:11">
      <c r="I11538" s="72"/>
      <c r="J11538" s="72"/>
      <c r="K11538" s="72"/>
    </row>
    <row r="11539" spans="9:11">
      <c r="I11539" s="72"/>
      <c r="J11539" s="72"/>
      <c r="K11539" s="72"/>
    </row>
    <row r="11540" spans="9:11">
      <c r="I11540" s="72"/>
      <c r="J11540" s="72"/>
      <c r="K11540" s="72"/>
    </row>
    <row r="11541" spans="9:11">
      <c r="I11541" s="72"/>
      <c r="J11541" s="72"/>
      <c r="K11541" s="72"/>
    </row>
    <row r="11542" spans="9:11">
      <c r="I11542" s="72"/>
      <c r="J11542" s="72"/>
      <c r="K11542" s="72"/>
    </row>
    <row r="11543" spans="9:11">
      <c r="I11543" s="72"/>
      <c r="J11543" s="72"/>
      <c r="K11543" s="72"/>
    </row>
    <row r="11544" spans="9:11">
      <c r="I11544" s="72"/>
      <c r="J11544" s="72"/>
      <c r="K11544" s="72"/>
    </row>
    <row r="11545" spans="9:11">
      <c r="I11545" s="72"/>
      <c r="J11545" s="72"/>
      <c r="K11545" s="72"/>
    </row>
    <row r="11546" spans="9:11">
      <c r="I11546" s="72"/>
      <c r="J11546" s="72"/>
      <c r="K11546" s="72"/>
    </row>
    <row r="11547" spans="9:11">
      <c r="I11547" s="72"/>
      <c r="J11547" s="72"/>
      <c r="K11547" s="72"/>
    </row>
    <row r="11548" spans="9:11">
      <c r="I11548" s="72"/>
      <c r="J11548" s="72"/>
      <c r="K11548" s="72"/>
    </row>
    <row r="11549" spans="9:11">
      <c r="I11549" s="72"/>
      <c r="J11549" s="72"/>
      <c r="K11549" s="72"/>
    </row>
    <row r="11550" spans="9:11">
      <c r="I11550" s="72"/>
      <c r="J11550" s="72"/>
      <c r="K11550" s="72"/>
    </row>
    <row r="11551" spans="9:11">
      <c r="I11551" s="72"/>
      <c r="J11551" s="72"/>
      <c r="K11551" s="72"/>
    </row>
    <row r="11552" spans="9:11">
      <c r="I11552" s="72"/>
      <c r="J11552" s="72"/>
      <c r="K11552" s="72"/>
    </row>
    <row r="11553" spans="9:11">
      <c r="I11553" s="72"/>
      <c r="J11553" s="72"/>
      <c r="K11553" s="72"/>
    </row>
    <row r="11554" spans="9:11">
      <c r="I11554" s="72"/>
      <c r="J11554" s="72"/>
      <c r="K11554" s="72"/>
    </row>
    <row r="11555" spans="9:11">
      <c r="I11555" s="72"/>
      <c r="J11555" s="72"/>
      <c r="K11555" s="72"/>
    </row>
    <row r="11556" spans="9:11">
      <c r="I11556" s="72"/>
      <c r="J11556" s="72"/>
      <c r="K11556" s="72"/>
    </row>
    <row r="11557" spans="9:11">
      <c r="I11557" s="72"/>
      <c r="J11557" s="72"/>
      <c r="K11557" s="72"/>
    </row>
    <row r="11558" spans="9:11">
      <c r="I11558" s="72"/>
      <c r="J11558" s="72"/>
      <c r="K11558" s="72"/>
    </row>
    <row r="11559" spans="9:11">
      <c r="I11559" s="72"/>
      <c r="J11559" s="72"/>
      <c r="K11559" s="72"/>
    </row>
    <row r="11560" spans="9:11">
      <c r="I11560" s="72"/>
      <c r="J11560" s="72"/>
      <c r="K11560" s="72"/>
    </row>
    <row r="11561" spans="9:11">
      <c r="I11561" s="72"/>
      <c r="J11561" s="72"/>
      <c r="K11561" s="72"/>
    </row>
    <row r="11562" spans="9:11">
      <c r="I11562" s="72"/>
      <c r="J11562" s="72"/>
      <c r="K11562" s="72"/>
    </row>
    <row r="11563" spans="9:11">
      <c r="I11563" s="72"/>
      <c r="J11563" s="72"/>
      <c r="K11563" s="72"/>
    </row>
    <row r="11564" spans="9:11">
      <c r="I11564" s="72"/>
      <c r="J11564" s="72"/>
      <c r="K11564" s="72"/>
    </row>
    <row r="11565" spans="9:11">
      <c r="I11565" s="72"/>
      <c r="J11565" s="72"/>
      <c r="K11565" s="72"/>
    </row>
    <row r="11566" spans="9:11">
      <c r="I11566" s="72"/>
      <c r="J11566" s="72"/>
      <c r="K11566" s="72"/>
    </row>
    <row r="11567" spans="9:11">
      <c r="I11567" s="72"/>
      <c r="J11567" s="72"/>
      <c r="K11567" s="72"/>
    </row>
    <row r="11568" spans="9:11">
      <c r="I11568" s="72"/>
      <c r="J11568" s="72"/>
      <c r="K11568" s="72"/>
    </row>
    <row r="11569" spans="9:11">
      <c r="I11569" s="72"/>
      <c r="J11569" s="72"/>
      <c r="K11569" s="72"/>
    </row>
    <row r="11570" spans="9:11">
      <c r="I11570" s="72"/>
      <c r="J11570" s="72"/>
      <c r="K11570" s="72"/>
    </row>
    <row r="11571" spans="9:11">
      <c r="I11571" s="72"/>
      <c r="J11571" s="72"/>
      <c r="K11571" s="72"/>
    </row>
    <row r="11572" spans="9:11">
      <c r="I11572" s="72"/>
      <c r="J11572" s="72"/>
      <c r="K11572" s="72"/>
    </row>
    <row r="11573" spans="9:11">
      <c r="I11573" s="72"/>
      <c r="J11573" s="72"/>
      <c r="K11573" s="72"/>
    </row>
    <row r="11574" spans="9:11">
      <c r="I11574" s="72"/>
      <c r="J11574" s="72"/>
      <c r="K11574" s="72"/>
    </row>
    <row r="11575" spans="9:11">
      <c r="I11575" s="72"/>
      <c r="J11575" s="72"/>
      <c r="K11575" s="72"/>
    </row>
    <row r="11576" spans="9:11">
      <c r="I11576" s="72"/>
      <c r="J11576" s="72"/>
      <c r="K11576" s="72"/>
    </row>
    <row r="11577" spans="9:11">
      <c r="I11577" s="72"/>
      <c r="J11577" s="72"/>
      <c r="K11577" s="72"/>
    </row>
    <row r="11578" spans="9:11">
      <c r="I11578" s="72"/>
      <c r="J11578" s="72"/>
      <c r="K11578" s="72"/>
    </row>
    <row r="11579" spans="9:11">
      <c r="I11579" s="72"/>
      <c r="J11579" s="72"/>
      <c r="K11579" s="72"/>
    </row>
    <row r="11580" spans="9:11">
      <c r="I11580" s="72"/>
      <c r="J11580" s="72"/>
      <c r="K11580" s="72"/>
    </row>
    <row r="11581" spans="9:11">
      <c r="I11581" s="72"/>
      <c r="J11581" s="72"/>
      <c r="K11581" s="72"/>
    </row>
    <row r="11582" spans="9:11">
      <c r="I11582" s="72"/>
      <c r="J11582" s="72"/>
      <c r="K11582" s="72"/>
    </row>
    <row r="11583" spans="9:11">
      <c r="I11583" s="72"/>
      <c r="J11583" s="72"/>
      <c r="K11583" s="72"/>
    </row>
    <row r="11584" spans="9:11">
      <c r="I11584" s="72"/>
      <c r="J11584" s="72"/>
      <c r="K11584" s="72"/>
    </row>
    <row r="11585" spans="9:11">
      <c r="I11585" s="72"/>
      <c r="J11585" s="72"/>
      <c r="K11585" s="72"/>
    </row>
    <row r="11586" spans="9:11">
      <c r="I11586" s="72"/>
      <c r="J11586" s="72"/>
      <c r="K11586" s="72"/>
    </row>
    <row r="11587" spans="9:11">
      <c r="I11587" s="72"/>
      <c r="J11587" s="72"/>
      <c r="K11587" s="72"/>
    </row>
    <row r="11588" spans="9:11">
      <c r="I11588" s="72"/>
      <c r="J11588" s="72"/>
      <c r="K11588" s="72"/>
    </row>
    <row r="11589" spans="9:11">
      <c r="I11589" s="72"/>
      <c r="J11589" s="72"/>
      <c r="K11589" s="72"/>
    </row>
    <row r="11590" spans="9:11">
      <c r="I11590" s="72"/>
      <c r="J11590" s="72"/>
      <c r="K11590" s="72"/>
    </row>
    <row r="11591" spans="9:11">
      <c r="I11591" s="72"/>
      <c r="J11591" s="72"/>
      <c r="K11591" s="72"/>
    </row>
    <row r="11592" spans="9:11">
      <c r="I11592" s="72"/>
      <c r="J11592" s="72"/>
      <c r="K11592" s="72"/>
    </row>
    <row r="11593" spans="9:11">
      <c r="I11593" s="72"/>
      <c r="J11593" s="72"/>
      <c r="K11593" s="72"/>
    </row>
    <row r="11594" spans="9:11">
      <c r="I11594" s="72"/>
      <c r="J11594" s="72"/>
      <c r="K11594" s="72"/>
    </row>
    <row r="11595" spans="9:11">
      <c r="I11595" s="72"/>
      <c r="J11595" s="72"/>
      <c r="K11595" s="72"/>
    </row>
    <row r="11596" spans="9:11">
      <c r="I11596" s="72"/>
      <c r="J11596" s="72"/>
      <c r="K11596" s="72"/>
    </row>
    <row r="11597" spans="9:11">
      <c r="I11597" s="72"/>
      <c r="J11597" s="72"/>
      <c r="K11597" s="72"/>
    </row>
    <row r="11598" spans="9:11">
      <c r="I11598" s="72"/>
      <c r="J11598" s="72"/>
      <c r="K11598" s="72"/>
    </row>
    <row r="11599" spans="9:11">
      <c r="I11599" s="72"/>
      <c r="J11599" s="72"/>
      <c r="K11599" s="72"/>
    </row>
    <row r="11600" spans="9:11">
      <c r="I11600" s="72"/>
      <c r="J11600" s="72"/>
      <c r="K11600" s="72"/>
    </row>
    <row r="11601" spans="9:11">
      <c r="I11601" s="72"/>
      <c r="J11601" s="72"/>
      <c r="K11601" s="72"/>
    </row>
    <row r="11602" spans="9:11">
      <c r="I11602" s="72"/>
      <c r="J11602" s="72"/>
      <c r="K11602" s="72"/>
    </row>
    <row r="11603" spans="9:11">
      <c r="I11603" s="72"/>
      <c r="J11603" s="72"/>
      <c r="K11603" s="72"/>
    </row>
    <row r="11604" spans="9:11">
      <c r="I11604" s="72"/>
      <c r="J11604" s="72"/>
      <c r="K11604" s="72"/>
    </row>
    <row r="11605" spans="9:11">
      <c r="I11605" s="72"/>
      <c r="J11605" s="72"/>
      <c r="K11605" s="72"/>
    </row>
    <row r="11606" spans="9:11">
      <c r="I11606" s="72"/>
      <c r="J11606" s="72"/>
      <c r="K11606" s="72"/>
    </row>
    <row r="11607" spans="9:11">
      <c r="I11607" s="72"/>
      <c r="J11607" s="72"/>
      <c r="K11607" s="72"/>
    </row>
    <row r="11608" spans="9:11">
      <c r="I11608" s="72"/>
      <c r="J11608" s="72"/>
      <c r="K11608" s="72"/>
    </row>
    <row r="11609" spans="9:11">
      <c r="I11609" s="72"/>
      <c r="J11609" s="72"/>
      <c r="K11609" s="72"/>
    </row>
    <row r="11610" spans="9:11">
      <c r="I11610" s="72"/>
      <c r="J11610" s="72"/>
      <c r="K11610" s="72"/>
    </row>
    <row r="11611" spans="9:11">
      <c r="I11611" s="72"/>
      <c r="J11611" s="72"/>
      <c r="K11611" s="72"/>
    </row>
    <row r="11612" spans="9:11">
      <c r="I11612" s="72"/>
      <c r="J11612" s="72"/>
      <c r="K11612" s="72"/>
    </row>
    <row r="11613" spans="9:11">
      <c r="I11613" s="72"/>
      <c r="J11613" s="72"/>
      <c r="K11613" s="72"/>
    </row>
    <row r="11614" spans="9:11">
      <c r="I11614" s="72"/>
      <c r="J11614" s="72"/>
      <c r="K11614" s="72"/>
    </row>
    <row r="11615" spans="9:11">
      <c r="I11615" s="72"/>
      <c r="J11615" s="72"/>
      <c r="K11615" s="72"/>
    </row>
    <row r="11616" spans="9:11">
      <c r="I11616" s="72"/>
      <c r="J11616" s="72"/>
      <c r="K11616" s="72"/>
    </row>
    <row r="11617" spans="9:11">
      <c r="I11617" s="72"/>
      <c r="J11617" s="72"/>
      <c r="K11617" s="72"/>
    </row>
    <row r="11618" spans="9:11">
      <c r="I11618" s="72"/>
      <c r="J11618" s="72"/>
      <c r="K11618" s="72"/>
    </row>
    <row r="11619" spans="9:11">
      <c r="I11619" s="72"/>
      <c r="J11619" s="72"/>
      <c r="K11619" s="72"/>
    </row>
    <row r="11620" spans="9:11">
      <c r="I11620" s="72"/>
      <c r="J11620" s="72"/>
      <c r="K11620" s="72"/>
    </row>
    <row r="11621" spans="9:11">
      <c r="I11621" s="72"/>
      <c r="J11621" s="72"/>
      <c r="K11621" s="72"/>
    </row>
    <row r="11622" spans="9:11">
      <c r="I11622" s="72"/>
      <c r="J11622" s="72"/>
      <c r="K11622" s="72"/>
    </row>
    <row r="11623" spans="9:11">
      <c r="I11623" s="72"/>
      <c r="J11623" s="72"/>
      <c r="K11623" s="72"/>
    </row>
    <row r="11624" spans="9:11">
      <c r="I11624" s="72"/>
      <c r="J11624" s="72"/>
      <c r="K11624" s="72"/>
    </row>
    <row r="11625" spans="9:11">
      <c r="I11625" s="72"/>
      <c r="J11625" s="72"/>
      <c r="K11625" s="72"/>
    </row>
    <row r="11626" spans="9:11">
      <c r="I11626" s="72"/>
      <c r="J11626" s="72"/>
      <c r="K11626" s="72"/>
    </row>
    <row r="11627" spans="9:11">
      <c r="I11627" s="72"/>
      <c r="J11627" s="72"/>
      <c r="K11627" s="72"/>
    </row>
    <row r="11628" spans="9:11">
      <c r="I11628" s="72"/>
      <c r="J11628" s="72"/>
      <c r="K11628" s="72"/>
    </row>
    <row r="11629" spans="9:11">
      <c r="I11629" s="72"/>
      <c r="J11629" s="72"/>
      <c r="K11629" s="72"/>
    </row>
    <row r="11630" spans="9:11">
      <c r="I11630" s="72"/>
      <c r="J11630" s="72"/>
      <c r="K11630" s="72"/>
    </row>
    <row r="11631" spans="9:11">
      <c r="I11631" s="72"/>
      <c r="J11631" s="72"/>
      <c r="K11631" s="72"/>
    </row>
    <row r="11632" spans="9:11">
      <c r="I11632" s="72"/>
      <c r="J11632" s="72"/>
      <c r="K11632" s="72"/>
    </row>
    <row r="11633" spans="9:11">
      <c r="I11633" s="72"/>
      <c r="J11633" s="72"/>
      <c r="K11633" s="72"/>
    </row>
    <row r="11634" spans="9:11">
      <c r="I11634" s="72"/>
      <c r="J11634" s="72"/>
      <c r="K11634" s="72"/>
    </row>
    <row r="11635" spans="9:11">
      <c r="I11635" s="72"/>
      <c r="J11635" s="72"/>
      <c r="K11635" s="72"/>
    </row>
    <row r="11636" spans="9:11">
      <c r="I11636" s="72"/>
      <c r="J11636" s="72"/>
      <c r="K11636" s="72"/>
    </row>
    <row r="11637" spans="9:11">
      <c r="I11637" s="72"/>
      <c r="J11637" s="72"/>
      <c r="K11637" s="72"/>
    </row>
    <row r="11638" spans="9:11">
      <c r="I11638" s="72"/>
      <c r="J11638" s="72"/>
      <c r="K11638" s="72"/>
    </row>
    <row r="11639" spans="9:11">
      <c r="I11639" s="72"/>
      <c r="J11639" s="72"/>
      <c r="K11639" s="72"/>
    </row>
    <row r="11640" spans="9:11">
      <c r="I11640" s="72"/>
      <c r="J11640" s="72"/>
      <c r="K11640" s="72"/>
    </row>
    <row r="11641" spans="9:11">
      <c r="I11641" s="72"/>
      <c r="J11641" s="72"/>
      <c r="K11641" s="72"/>
    </row>
    <row r="11642" spans="9:11">
      <c r="I11642" s="72"/>
      <c r="J11642" s="72"/>
      <c r="K11642" s="72"/>
    </row>
    <row r="11643" spans="9:11">
      <c r="I11643" s="72"/>
      <c r="J11643" s="72"/>
      <c r="K11643" s="72"/>
    </row>
    <row r="11644" spans="9:11">
      <c r="I11644" s="72"/>
      <c r="J11644" s="72"/>
      <c r="K11644" s="72"/>
    </row>
    <row r="11645" spans="9:11">
      <c r="I11645" s="72"/>
      <c r="J11645" s="72"/>
      <c r="K11645" s="72"/>
    </row>
    <row r="11646" spans="9:11">
      <c r="I11646" s="72"/>
      <c r="J11646" s="72"/>
      <c r="K11646" s="72"/>
    </row>
    <row r="11647" spans="9:11">
      <c r="I11647" s="72"/>
      <c r="J11647" s="72"/>
      <c r="K11647" s="72"/>
    </row>
    <row r="11648" spans="9:11">
      <c r="I11648" s="72"/>
      <c r="J11648" s="72"/>
      <c r="K11648" s="72"/>
    </row>
    <row r="11649" spans="9:11">
      <c r="I11649" s="72"/>
      <c r="J11649" s="72"/>
      <c r="K11649" s="72"/>
    </row>
    <row r="11650" spans="9:11">
      <c r="I11650" s="72"/>
      <c r="J11650" s="72"/>
      <c r="K11650" s="72"/>
    </row>
    <row r="11651" spans="9:11">
      <c r="I11651" s="72"/>
      <c r="J11651" s="72"/>
      <c r="K11651" s="72"/>
    </row>
    <row r="11652" spans="9:11">
      <c r="I11652" s="72"/>
      <c r="J11652" s="72"/>
      <c r="K11652" s="72"/>
    </row>
    <row r="11653" spans="9:11">
      <c r="I11653" s="72"/>
      <c r="J11653" s="72"/>
      <c r="K11653" s="72"/>
    </row>
    <row r="11654" spans="9:11">
      <c r="I11654" s="72"/>
      <c r="J11654" s="72"/>
      <c r="K11654" s="72"/>
    </row>
    <row r="11655" spans="9:11">
      <c r="I11655" s="72"/>
      <c r="J11655" s="72"/>
      <c r="K11655" s="72"/>
    </row>
    <row r="11656" spans="9:11">
      <c r="I11656" s="72"/>
      <c r="J11656" s="72"/>
      <c r="K11656" s="72"/>
    </row>
    <row r="11657" spans="9:11">
      <c r="I11657" s="72"/>
      <c r="J11657" s="72"/>
      <c r="K11657" s="72"/>
    </row>
    <row r="11658" spans="9:11">
      <c r="I11658" s="72"/>
      <c r="J11658" s="72"/>
      <c r="K11658" s="72"/>
    </row>
    <row r="11659" spans="9:11">
      <c r="I11659" s="72"/>
      <c r="J11659" s="72"/>
      <c r="K11659" s="72"/>
    </row>
    <row r="11660" spans="9:11">
      <c r="I11660" s="72"/>
      <c r="J11660" s="72"/>
      <c r="K11660" s="72"/>
    </row>
    <row r="11661" spans="9:11">
      <c r="I11661" s="72"/>
      <c r="J11661" s="72"/>
      <c r="K11661" s="72"/>
    </row>
    <row r="11662" spans="9:11">
      <c r="I11662" s="72"/>
      <c r="J11662" s="72"/>
      <c r="K11662" s="72"/>
    </row>
    <row r="11663" spans="9:11">
      <c r="I11663" s="72"/>
      <c r="J11663" s="72"/>
      <c r="K11663" s="72"/>
    </row>
    <row r="11664" spans="9:11">
      <c r="I11664" s="72"/>
      <c r="J11664" s="72"/>
      <c r="K11664" s="72"/>
    </row>
    <row r="11665" spans="9:11">
      <c r="I11665" s="72"/>
      <c r="J11665" s="72"/>
      <c r="K11665" s="72"/>
    </row>
    <row r="11666" spans="9:11">
      <c r="I11666" s="72"/>
      <c r="J11666" s="72"/>
      <c r="K11666" s="72"/>
    </row>
    <row r="11667" spans="9:11">
      <c r="I11667" s="72"/>
      <c r="J11667" s="72"/>
      <c r="K11667" s="72"/>
    </row>
    <row r="11668" spans="9:11">
      <c r="I11668" s="72"/>
      <c r="J11668" s="72"/>
      <c r="K11668" s="72"/>
    </row>
    <row r="11669" spans="9:11">
      <c r="I11669" s="72"/>
      <c r="J11669" s="72"/>
      <c r="K11669" s="72"/>
    </row>
    <row r="11670" spans="9:11">
      <c r="I11670" s="72"/>
      <c r="J11670" s="72"/>
      <c r="K11670" s="72"/>
    </row>
    <row r="11671" spans="9:11">
      <c r="I11671" s="72"/>
      <c r="J11671" s="72"/>
      <c r="K11671" s="72"/>
    </row>
    <row r="11672" spans="9:11">
      <c r="I11672" s="72"/>
      <c r="J11672" s="72"/>
      <c r="K11672" s="72"/>
    </row>
    <row r="11673" spans="9:11">
      <c r="I11673" s="72"/>
      <c r="J11673" s="72"/>
      <c r="K11673" s="72"/>
    </row>
    <row r="11674" spans="9:11">
      <c r="I11674" s="72"/>
      <c r="J11674" s="72"/>
      <c r="K11674" s="72"/>
    </row>
    <row r="11675" spans="9:11">
      <c r="I11675" s="72"/>
      <c r="J11675" s="72"/>
      <c r="K11675" s="72"/>
    </row>
    <row r="11676" spans="9:11">
      <c r="I11676" s="72"/>
      <c r="J11676" s="72"/>
      <c r="K11676" s="72"/>
    </row>
    <row r="11677" spans="9:11">
      <c r="I11677" s="72"/>
      <c r="J11677" s="72"/>
      <c r="K11677" s="72"/>
    </row>
    <row r="11678" spans="9:11">
      <c r="I11678" s="72"/>
      <c r="J11678" s="72"/>
      <c r="K11678" s="72"/>
    </row>
    <row r="11679" spans="9:11">
      <c r="I11679" s="72"/>
      <c r="J11679" s="72"/>
      <c r="K11679" s="72"/>
    </row>
    <row r="11680" spans="9:11">
      <c r="I11680" s="72"/>
      <c r="J11680" s="72"/>
      <c r="K11680" s="72"/>
    </row>
    <row r="11681" spans="9:11">
      <c r="I11681" s="72"/>
      <c r="J11681" s="72"/>
      <c r="K11681" s="72"/>
    </row>
    <row r="11682" spans="9:11">
      <c r="I11682" s="72"/>
      <c r="J11682" s="72"/>
      <c r="K11682" s="72"/>
    </row>
    <row r="11683" spans="9:11">
      <c r="I11683" s="72"/>
      <c r="J11683" s="72"/>
      <c r="K11683" s="72"/>
    </row>
    <row r="11684" spans="9:11">
      <c r="I11684" s="72"/>
      <c r="J11684" s="72"/>
      <c r="K11684" s="72"/>
    </row>
    <row r="11685" spans="9:11">
      <c r="I11685" s="72"/>
      <c r="J11685" s="72"/>
      <c r="K11685" s="72"/>
    </row>
    <row r="11686" spans="9:11">
      <c r="I11686" s="72"/>
      <c r="J11686" s="72"/>
      <c r="K11686" s="72"/>
    </row>
    <row r="11687" spans="9:11">
      <c r="I11687" s="72"/>
      <c r="J11687" s="72"/>
      <c r="K11687" s="72"/>
    </row>
    <row r="11688" spans="9:11">
      <c r="I11688" s="72"/>
      <c r="J11688" s="72"/>
      <c r="K11688" s="72"/>
    </row>
    <row r="11689" spans="9:11">
      <c r="I11689" s="72"/>
      <c r="J11689" s="72"/>
      <c r="K11689" s="72"/>
    </row>
    <row r="11690" spans="9:11">
      <c r="I11690" s="72"/>
      <c r="J11690" s="72"/>
      <c r="K11690" s="72"/>
    </row>
    <row r="11691" spans="9:11">
      <c r="I11691" s="72"/>
      <c r="J11691" s="72"/>
      <c r="K11691" s="72"/>
    </row>
    <row r="11692" spans="9:11">
      <c r="I11692" s="72"/>
      <c r="J11692" s="72"/>
      <c r="K11692" s="72"/>
    </row>
    <row r="11693" spans="9:11">
      <c r="I11693" s="72"/>
      <c r="J11693" s="72"/>
      <c r="K11693" s="72"/>
    </row>
    <row r="11694" spans="9:11">
      <c r="I11694" s="72"/>
      <c r="J11694" s="72"/>
      <c r="K11694" s="72"/>
    </row>
    <row r="11695" spans="9:11">
      <c r="I11695" s="72"/>
      <c r="J11695" s="72"/>
      <c r="K11695" s="72"/>
    </row>
    <row r="11696" spans="9:11">
      <c r="I11696" s="72"/>
      <c r="J11696" s="72"/>
      <c r="K11696" s="72"/>
    </row>
    <row r="11697" spans="9:11">
      <c r="I11697" s="72"/>
      <c r="J11697" s="72"/>
      <c r="K11697" s="72"/>
    </row>
    <row r="11698" spans="9:11">
      <c r="I11698" s="72"/>
      <c r="J11698" s="72"/>
      <c r="K11698" s="72"/>
    </row>
    <row r="11699" spans="9:11">
      <c r="I11699" s="72"/>
      <c r="J11699" s="72"/>
      <c r="K11699" s="72"/>
    </row>
    <row r="11700" spans="9:11">
      <c r="I11700" s="72"/>
      <c r="J11700" s="72"/>
      <c r="K11700" s="72"/>
    </row>
    <row r="11701" spans="9:11">
      <c r="I11701" s="72"/>
      <c r="J11701" s="72"/>
      <c r="K11701" s="72"/>
    </row>
    <row r="11702" spans="9:11">
      <c r="I11702" s="72"/>
      <c r="J11702" s="72"/>
      <c r="K11702" s="72"/>
    </row>
    <row r="11703" spans="9:11">
      <c r="I11703" s="72"/>
      <c r="J11703" s="72"/>
      <c r="K11703" s="72"/>
    </row>
    <row r="11704" spans="9:11">
      <c r="I11704" s="72"/>
      <c r="J11704" s="72"/>
      <c r="K11704" s="72"/>
    </row>
    <row r="11705" spans="9:11">
      <c r="I11705" s="72"/>
      <c r="J11705" s="72"/>
      <c r="K11705" s="72"/>
    </row>
    <row r="11706" spans="9:11">
      <c r="I11706" s="72"/>
      <c r="J11706" s="72"/>
      <c r="K11706" s="72"/>
    </row>
    <row r="11707" spans="9:11">
      <c r="I11707" s="72"/>
      <c r="J11707" s="72"/>
      <c r="K11707" s="72"/>
    </row>
    <row r="11708" spans="9:11">
      <c r="I11708" s="72"/>
      <c r="J11708" s="72"/>
      <c r="K11708" s="72"/>
    </row>
    <row r="11709" spans="9:11">
      <c r="I11709" s="72"/>
      <c r="J11709" s="72"/>
      <c r="K11709" s="72"/>
    </row>
    <row r="11710" spans="9:11">
      <c r="I11710" s="72"/>
      <c r="J11710" s="72"/>
      <c r="K11710" s="72"/>
    </row>
    <row r="11711" spans="9:11">
      <c r="I11711" s="72"/>
      <c r="J11711" s="72"/>
      <c r="K11711" s="72"/>
    </row>
    <row r="11712" spans="9:11">
      <c r="I11712" s="72"/>
      <c r="J11712" s="72"/>
      <c r="K11712" s="72"/>
    </row>
    <row r="11713" spans="9:11">
      <c r="I11713" s="72"/>
      <c r="J11713" s="72"/>
      <c r="K11713" s="72"/>
    </row>
    <row r="11714" spans="9:11">
      <c r="I11714" s="72"/>
      <c r="J11714" s="72"/>
      <c r="K11714" s="72"/>
    </row>
    <row r="11715" spans="9:11">
      <c r="I11715" s="72"/>
      <c r="J11715" s="72"/>
      <c r="K11715" s="72"/>
    </row>
    <row r="11716" spans="9:11">
      <c r="I11716" s="72"/>
      <c r="J11716" s="72"/>
      <c r="K11716" s="72"/>
    </row>
    <row r="11717" spans="9:11">
      <c r="I11717" s="72"/>
      <c r="J11717" s="72"/>
      <c r="K11717" s="72"/>
    </row>
    <row r="11718" spans="9:11">
      <c r="I11718" s="72"/>
      <c r="J11718" s="72"/>
      <c r="K11718" s="72"/>
    </row>
    <row r="11719" spans="9:11">
      <c r="I11719" s="72"/>
      <c r="J11719" s="72"/>
      <c r="K11719" s="72"/>
    </row>
    <row r="11720" spans="9:11">
      <c r="I11720" s="72"/>
      <c r="J11720" s="72"/>
      <c r="K11720" s="72"/>
    </row>
    <row r="11721" spans="9:11">
      <c r="I11721" s="72"/>
      <c r="J11721" s="72"/>
      <c r="K11721" s="72"/>
    </row>
    <row r="11722" spans="9:11">
      <c r="I11722" s="72"/>
      <c r="J11722" s="72"/>
      <c r="K11722" s="72"/>
    </row>
    <row r="11723" spans="9:11">
      <c r="I11723" s="72"/>
      <c r="J11723" s="72"/>
      <c r="K11723" s="72"/>
    </row>
    <row r="11724" spans="9:11">
      <c r="I11724" s="72"/>
      <c r="J11724" s="72"/>
      <c r="K11724" s="72"/>
    </row>
    <row r="11725" spans="9:11">
      <c r="I11725" s="72"/>
      <c r="J11725" s="72"/>
      <c r="K11725" s="72"/>
    </row>
    <row r="11726" spans="9:11">
      <c r="I11726" s="72"/>
      <c r="J11726" s="72"/>
      <c r="K11726" s="72"/>
    </row>
    <row r="11727" spans="9:11">
      <c r="I11727" s="72"/>
      <c r="J11727" s="72"/>
      <c r="K11727" s="72"/>
    </row>
    <row r="11728" spans="9:11">
      <c r="I11728" s="72"/>
      <c r="J11728" s="72"/>
      <c r="K11728" s="72"/>
    </row>
    <row r="11729" spans="9:11">
      <c r="I11729" s="72"/>
      <c r="J11729" s="72"/>
      <c r="K11729" s="72"/>
    </row>
    <row r="11730" spans="9:11">
      <c r="I11730" s="72"/>
      <c r="J11730" s="72"/>
      <c r="K11730" s="72"/>
    </row>
    <row r="11731" spans="9:11">
      <c r="I11731" s="72"/>
      <c r="J11731" s="72"/>
      <c r="K11731" s="72"/>
    </row>
    <row r="11732" spans="9:11">
      <c r="I11732" s="72"/>
      <c r="J11732" s="72"/>
      <c r="K11732" s="72"/>
    </row>
    <row r="11733" spans="9:11">
      <c r="I11733" s="72"/>
      <c r="J11733" s="72"/>
      <c r="K11733" s="72"/>
    </row>
    <row r="11734" spans="9:11">
      <c r="I11734" s="72"/>
      <c r="J11734" s="72"/>
      <c r="K11734" s="72"/>
    </row>
    <row r="11735" spans="9:11">
      <c r="I11735" s="72"/>
      <c r="J11735" s="72"/>
      <c r="K11735" s="72"/>
    </row>
    <row r="11736" spans="9:11">
      <c r="I11736" s="72"/>
      <c r="J11736" s="72"/>
      <c r="K11736" s="72"/>
    </row>
    <row r="11737" spans="9:11">
      <c r="I11737" s="72"/>
      <c r="J11737" s="72"/>
      <c r="K11737" s="72"/>
    </row>
    <row r="11738" spans="9:11">
      <c r="I11738" s="72"/>
      <c r="J11738" s="72"/>
      <c r="K11738" s="72"/>
    </row>
    <row r="11739" spans="9:11">
      <c r="I11739" s="72"/>
      <c r="J11739" s="72"/>
      <c r="K11739" s="72"/>
    </row>
    <row r="11740" spans="9:11">
      <c r="I11740" s="72"/>
      <c r="J11740" s="72"/>
      <c r="K11740" s="72"/>
    </row>
    <row r="11741" spans="9:11">
      <c r="I11741" s="72"/>
      <c r="J11741" s="72"/>
      <c r="K11741" s="72"/>
    </row>
    <row r="11742" spans="9:11">
      <c r="I11742" s="72"/>
      <c r="J11742" s="72"/>
      <c r="K11742" s="72"/>
    </row>
    <row r="11743" spans="9:11">
      <c r="I11743" s="72"/>
      <c r="J11743" s="72"/>
      <c r="K11743" s="72"/>
    </row>
    <row r="11744" spans="9:11">
      <c r="I11744" s="72"/>
      <c r="J11744" s="72"/>
      <c r="K11744" s="72"/>
    </row>
    <row r="11745" spans="9:11">
      <c r="I11745" s="72"/>
      <c r="J11745" s="72"/>
      <c r="K11745" s="72"/>
    </row>
    <row r="11746" spans="9:11">
      <c r="I11746" s="72"/>
      <c r="J11746" s="72"/>
      <c r="K11746" s="72"/>
    </row>
    <row r="11747" spans="9:11">
      <c r="I11747" s="72"/>
      <c r="J11747" s="72"/>
      <c r="K11747" s="72"/>
    </row>
    <row r="11748" spans="9:11">
      <c r="I11748" s="72"/>
      <c r="J11748" s="72"/>
      <c r="K11748" s="72"/>
    </row>
    <row r="11749" spans="9:11">
      <c r="I11749" s="72"/>
      <c r="J11749" s="72"/>
      <c r="K11749" s="72"/>
    </row>
    <row r="11750" spans="9:11">
      <c r="I11750" s="72"/>
      <c r="J11750" s="72"/>
      <c r="K11750" s="72"/>
    </row>
    <row r="11751" spans="9:11">
      <c r="I11751" s="72"/>
      <c r="J11751" s="72"/>
      <c r="K11751" s="72"/>
    </row>
    <row r="11752" spans="9:11">
      <c r="I11752" s="72"/>
      <c r="J11752" s="72"/>
      <c r="K11752" s="72"/>
    </row>
    <row r="11753" spans="9:11">
      <c r="I11753" s="72"/>
      <c r="J11753" s="72"/>
      <c r="K11753" s="72"/>
    </row>
    <row r="11754" spans="9:11">
      <c r="I11754" s="72"/>
      <c r="J11754" s="72"/>
      <c r="K11754" s="72"/>
    </row>
    <row r="11755" spans="9:11">
      <c r="I11755" s="72"/>
      <c r="J11755" s="72"/>
      <c r="K11755" s="72"/>
    </row>
    <row r="11756" spans="9:11">
      <c r="I11756" s="72"/>
      <c r="J11756" s="72"/>
      <c r="K11756" s="72"/>
    </row>
    <row r="11757" spans="9:11">
      <c r="I11757" s="72"/>
      <c r="J11757" s="72"/>
      <c r="K11757" s="72"/>
    </row>
    <row r="11758" spans="9:11">
      <c r="I11758" s="72"/>
      <c r="J11758" s="72"/>
      <c r="K11758" s="72"/>
    </row>
    <row r="11759" spans="9:11">
      <c r="I11759" s="72"/>
      <c r="J11759" s="72"/>
      <c r="K11759" s="72"/>
    </row>
    <row r="11760" spans="9:11">
      <c r="I11760" s="72"/>
      <c r="J11760" s="72"/>
      <c r="K11760" s="72"/>
    </row>
    <row r="11761" spans="9:11">
      <c r="I11761" s="72"/>
      <c r="J11761" s="72"/>
      <c r="K11761" s="72"/>
    </row>
    <row r="11762" spans="9:11">
      <c r="I11762" s="72"/>
      <c r="J11762" s="72"/>
      <c r="K11762" s="72"/>
    </row>
    <row r="11763" spans="9:11">
      <c r="I11763" s="72"/>
      <c r="J11763" s="72"/>
      <c r="K11763" s="72"/>
    </row>
    <row r="11764" spans="9:11">
      <c r="I11764" s="72"/>
      <c r="J11764" s="72"/>
      <c r="K11764" s="72"/>
    </row>
    <row r="11765" spans="9:11">
      <c r="I11765" s="72"/>
      <c r="J11765" s="72"/>
      <c r="K11765" s="72"/>
    </row>
    <row r="11766" spans="9:11">
      <c r="I11766" s="72"/>
      <c r="J11766" s="72"/>
      <c r="K11766" s="72"/>
    </row>
    <row r="11767" spans="9:11">
      <c r="I11767" s="72"/>
      <c r="J11767" s="72"/>
      <c r="K11767" s="72"/>
    </row>
    <row r="11768" spans="9:11">
      <c r="I11768" s="72"/>
      <c r="J11768" s="72"/>
      <c r="K11768" s="72"/>
    </row>
    <row r="11769" spans="9:11">
      <c r="I11769" s="72"/>
      <c r="J11769" s="72"/>
      <c r="K11769" s="72"/>
    </row>
    <row r="11770" spans="9:11">
      <c r="I11770" s="72"/>
      <c r="J11770" s="72"/>
      <c r="K11770" s="72"/>
    </row>
    <row r="11771" spans="9:11">
      <c r="I11771" s="72"/>
      <c r="J11771" s="72"/>
      <c r="K11771" s="72"/>
    </row>
    <row r="11772" spans="9:11">
      <c r="I11772" s="72"/>
      <c r="J11772" s="72"/>
      <c r="K11772" s="72"/>
    </row>
    <row r="11773" spans="9:11">
      <c r="I11773" s="72"/>
      <c r="J11773" s="72"/>
      <c r="K11773" s="72"/>
    </row>
    <row r="11774" spans="9:11">
      <c r="I11774" s="72"/>
      <c r="J11774" s="72"/>
      <c r="K11774" s="72"/>
    </row>
    <row r="11775" spans="9:11">
      <c r="I11775" s="72"/>
      <c r="J11775" s="72"/>
      <c r="K11775" s="72"/>
    </row>
    <row r="11776" spans="9:11">
      <c r="I11776" s="72"/>
      <c r="J11776" s="72"/>
      <c r="K11776" s="72"/>
    </row>
    <row r="11777" spans="9:11">
      <c r="I11777" s="72"/>
      <c r="J11777" s="72"/>
      <c r="K11777" s="72"/>
    </row>
    <row r="11778" spans="9:11">
      <c r="I11778" s="72"/>
      <c r="J11778" s="72"/>
      <c r="K11778" s="72"/>
    </row>
    <row r="11779" spans="9:11">
      <c r="I11779" s="72"/>
      <c r="J11779" s="72"/>
      <c r="K11779" s="72"/>
    </row>
    <row r="11780" spans="9:11">
      <c r="I11780" s="72"/>
      <c r="J11780" s="72"/>
      <c r="K11780" s="72"/>
    </row>
    <row r="11781" spans="9:11">
      <c r="I11781" s="72"/>
      <c r="J11781" s="72"/>
      <c r="K11781" s="72"/>
    </row>
    <row r="11782" spans="9:11">
      <c r="I11782" s="72"/>
      <c r="J11782" s="72"/>
      <c r="K11782" s="72"/>
    </row>
    <row r="11783" spans="9:11">
      <c r="I11783" s="72"/>
      <c r="J11783" s="72"/>
      <c r="K11783" s="72"/>
    </row>
    <row r="11784" spans="9:11">
      <c r="I11784" s="72"/>
      <c r="J11784" s="72"/>
      <c r="K11784" s="72"/>
    </row>
    <row r="11785" spans="9:11">
      <c r="I11785" s="72"/>
      <c r="J11785" s="72"/>
      <c r="K11785" s="72"/>
    </row>
    <row r="11786" spans="9:11">
      <c r="I11786" s="72"/>
      <c r="J11786" s="72"/>
      <c r="K11786" s="72"/>
    </row>
    <row r="11787" spans="9:11">
      <c r="I11787" s="72"/>
      <c r="J11787" s="72"/>
      <c r="K11787" s="72"/>
    </row>
    <row r="11788" spans="9:11">
      <c r="I11788" s="72"/>
      <c r="J11788" s="72"/>
      <c r="K11788" s="72"/>
    </row>
    <row r="11789" spans="9:11">
      <c r="I11789" s="72"/>
      <c r="J11789" s="72"/>
      <c r="K11789" s="72"/>
    </row>
    <row r="11790" spans="9:11">
      <c r="I11790" s="72"/>
      <c r="J11790" s="72"/>
      <c r="K11790" s="72"/>
    </row>
    <row r="11791" spans="9:11">
      <c r="I11791" s="72"/>
      <c r="J11791" s="72"/>
      <c r="K11791" s="72"/>
    </row>
    <row r="11792" spans="9:11">
      <c r="I11792" s="72"/>
      <c r="J11792" s="72"/>
      <c r="K11792" s="72"/>
    </row>
    <row r="11793" spans="9:11">
      <c r="I11793" s="72"/>
      <c r="J11793" s="72"/>
      <c r="K11793" s="72"/>
    </row>
    <row r="11794" spans="9:11">
      <c r="I11794" s="72"/>
      <c r="J11794" s="72"/>
      <c r="K11794" s="72"/>
    </row>
    <row r="11795" spans="9:11">
      <c r="I11795" s="72"/>
      <c r="J11795" s="72"/>
      <c r="K11795" s="72"/>
    </row>
    <row r="11796" spans="9:11">
      <c r="I11796" s="72"/>
      <c r="J11796" s="72"/>
      <c r="K11796" s="72"/>
    </row>
    <row r="11797" spans="9:11">
      <c r="I11797" s="72"/>
      <c r="J11797" s="72"/>
      <c r="K11797" s="72"/>
    </row>
    <row r="11798" spans="9:11">
      <c r="I11798" s="72"/>
      <c r="J11798" s="72"/>
      <c r="K11798" s="72"/>
    </row>
    <row r="11799" spans="9:11">
      <c r="I11799" s="72"/>
      <c r="J11799" s="72"/>
      <c r="K11799" s="72"/>
    </row>
    <row r="11800" spans="9:11">
      <c r="I11800" s="72"/>
      <c r="J11800" s="72"/>
      <c r="K11800" s="72"/>
    </row>
    <row r="11801" spans="9:11">
      <c r="I11801" s="72"/>
      <c r="J11801" s="72"/>
      <c r="K11801" s="72"/>
    </row>
    <row r="11802" spans="9:11">
      <c r="I11802" s="72"/>
      <c r="J11802" s="72"/>
      <c r="K11802" s="72"/>
    </row>
    <row r="11803" spans="9:11">
      <c r="I11803" s="72"/>
      <c r="J11803" s="72"/>
      <c r="K11803" s="72"/>
    </row>
    <row r="11804" spans="9:11">
      <c r="I11804" s="72"/>
      <c r="J11804" s="72"/>
      <c r="K11804" s="72"/>
    </row>
    <row r="11805" spans="9:11">
      <c r="I11805" s="72"/>
      <c r="J11805" s="72"/>
      <c r="K11805" s="72"/>
    </row>
    <row r="11806" spans="9:11">
      <c r="I11806" s="72"/>
      <c r="J11806" s="72"/>
      <c r="K11806" s="72"/>
    </row>
    <row r="11807" spans="9:11">
      <c r="I11807" s="72"/>
      <c r="J11807" s="72"/>
      <c r="K11807" s="72"/>
    </row>
    <row r="11808" spans="9:11">
      <c r="I11808" s="72"/>
      <c r="J11808" s="72"/>
      <c r="K11808" s="72"/>
    </row>
    <row r="11809" spans="9:11">
      <c r="I11809" s="72"/>
      <c r="J11809" s="72"/>
      <c r="K11809" s="72"/>
    </row>
    <row r="11810" spans="9:11">
      <c r="I11810" s="72"/>
      <c r="J11810" s="72"/>
      <c r="K11810" s="72"/>
    </row>
    <row r="11811" spans="9:11">
      <c r="I11811" s="72"/>
      <c r="J11811" s="72"/>
      <c r="K11811" s="72"/>
    </row>
    <row r="11812" spans="9:11">
      <c r="I11812" s="72"/>
      <c r="J11812" s="72"/>
      <c r="K11812" s="72"/>
    </row>
    <row r="11813" spans="9:11">
      <c r="I11813" s="72"/>
      <c r="J11813" s="72"/>
      <c r="K11813" s="72"/>
    </row>
    <row r="11814" spans="9:11">
      <c r="I11814" s="72"/>
      <c r="J11814" s="72"/>
      <c r="K11814" s="72"/>
    </row>
    <row r="11815" spans="9:11">
      <c r="I11815" s="72"/>
      <c r="J11815" s="72"/>
      <c r="K11815" s="72"/>
    </row>
    <row r="11816" spans="9:11">
      <c r="I11816" s="72"/>
      <c r="J11816" s="72"/>
      <c r="K11816" s="72"/>
    </row>
    <row r="11817" spans="9:11">
      <c r="I11817" s="72"/>
      <c r="J11817" s="72"/>
      <c r="K11817" s="72"/>
    </row>
    <row r="11818" spans="9:11">
      <c r="I11818" s="72"/>
      <c r="J11818" s="72"/>
      <c r="K11818" s="72"/>
    </row>
    <row r="11819" spans="9:11">
      <c r="I11819" s="72"/>
      <c r="J11819" s="72"/>
      <c r="K11819" s="72"/>
    </row>
    <row r="11820" spans="9:11">
      <c r="I11820" s="72"/>
      <c r="J11820" s="72"/>
      <c r="K11820" s="72"/>
    </row>
    <row r="11821" spans="9:11">
      <c r="I11821" s="72"/>
      <c r="J11821" s="72"/>
      <c r="K11821" s="72"/>
    </row>
    <row r="11822" spans="9:11">
      <c r="I11822" s="72"/>
      <c r="J11822" s="72"/>
      <c r="K11822" s="72"/>
    </row>
    <row r="11823" spans="9:11">
      <c r="I11823" s="72"/>
      <c r="J11823" s="72"/>
      <c r="K11823" s="72"/>
    </row>
    <row r="11824" spans="9:11">
      <c r="I11824" s="72"/>
      <c r="J11824" s="72"/>
      <c r="K11824" s="72"/>
    </row>
    <row r="11825" spans="9:11">
      <c r="I11825" s="72"/>
      <c r="J11825" s="72"/>
      <c r="K11825" s="72"/>
    </row>
    <row r="11826" spans="9:11">
      <c r="I11826" s="72"/>
      <c r="J11826" s="72"/>
      <c r="K11826" s="72"/>
    </row>
    <row r="11827" spans="9:11">
      <c r="I11827" s="72"/>
      <c r="J11827" s="72"/>
      <c r="K11827" s="72"/>
    </row>
    <row r="11828" spans="9:11">
      <c r="I11828" s="72"/>
      <c r="J11828" s="72"/>
      <c r="K11828" s="72"/>
    </row>
    <row r="11829" spans="9:11">
      <c r="I11829" s="72"/>
      <c r="J11829" s="72"/>
      <c r="K11829" s="72"/>
    </row>
    <row r="11830" spans="9:11">
      <c r="I11830" s="72"/>
      <c r="J11830" s="72"/>
      <c r="K11830" s="72"/>
    </row>
    <row r="11831" spans="9:11">
      <c r="I11831" s="72"/>
      <c r="J11831" s="72"/>
      <c r="K11831" s="72"/>
    </row>
    <row r="11832" spans="9:11">
      <c r="I11832" s="72"/>
      <c r="J11832" s="72"/>
      <c r="K11832" s="72"/>
    </row>
    <row r="11833" spans="9:11">
      <c r="I11833" s="72"/>
      <c r="J11833" s="72"/>
      <c r="K11833" s="72"/>
    </row>
    <row r="11834" spans="9:11">
      <c r="I11834" s="72"/>
      <c r="J11834" s="72"/>
      <c r="K11834" s="72"/>
    </row>
    <row r="11835" spans="9:11">
      <c r="I11835" s="72"/>
      <c r="J11835" s="72"/>
      <c r="K11835" s="72"/>
    </row>
    <row r="11836" spans="9:11">
      <c r="I11836" s="72"/>
      <c r="J11836" s="72"/>
      <c r="K11836" s="72"/>
    </row>
    <row r="11837" spans="9:11">
      <c r="I11837" s="72"/>
      <c r="J11837" s="72"/>
      <c r="K11837" s="72"/>
    </row>
    <row r="11838" spans="9:11">
      <c r="I11838" s="72"/>
      <c r="J11838" s="72"/>
      <c r="K11838" s="72"/>
    </row>
    <row r="11839" spans="9:11">
      <c r="I11839" s="72"/>
      <c r="J11839" s="72"/>
      <c r="K11839" s="72"/>
    </row>
    <row r="11840" spans="9:11">
      <c r="I11840" s="72"/>
      <c r="J11840" s="72"/>
      <c r="K11840" s="72"/>
    </row>
    <row r="11841" spans="9:11">
      <c r="I11841" s="72"/>
      <c r="J11841" s="72"/>
      <c r="K11841" s="72"/>
    </row>
    <row r="11842" spans="9:11">
      <c r="I11842" s="72"/>
      <c r="J11842" s="72"/>
      <c r="K11842" s="72"/>
    </row>
    <row r="11843" spans="9:11">
      <c r="I11843" s="72"/>
      <c r="J11843" s="72"/>
      <c r="K11843" s="72"/>
    </row>
    <row r="11844" spans="9:11">
      <c r="I11844" s="72"/>
      <c r="J11844" s="72"/>
      <c r="K11844" s="72"/>
    </row>
    <row r="11845" spans="9:11">
      <c r="I11845" s="72"/>
      <c r="J11845" s="72"/>
      <c r="K11845" s="72"/>
    </row>
    <row r="11846" spans="9:11">
      <c r="I11846" s="72"/>
      <c r="J11846" s="72"/>
      <c r="K11846" s="72"/>
    </row>
    <row r="11847" spans="9:11">
      <c r="I11847" s="72"/>
      <c r="J11847" s="72"/>
      <c r="K11847" s="72"/>
    </row>
    <row r="11848" spans="9:11">
      <c r="I11848" s="72"/>
      <c r="J11848" s="72"/>
      <c r="K11848" s="72"/>
    </row>
    <row r="11849" spans="9:11">
      <c r="I11849" s="72"/>
      <c r="J11849" s="72"/>
      <c r="K11849" s="72"/>
    </row>
    <row r="11850" spans="9:11">
      <c r="I11850" s="72"/>
      <c r="J11850" s="72"/>
      <c r="K11850" s="72"/>
    </row>
    <row r="11851" spans="9:11">
      <c r="I11851" s="72"/>
      <c r="J11851" s="72"/>
      <c r="K11851" s="72"/>
    </row>
    <row r="11852" spans="9:11">
      <c r="I11852" s="72"/>
      <c r="J11852" s="72"/>
      <c r="K11852" s="72"/>
    </row>
    <row r="11853" spans="9:11">
      <c r="I11853" s="72"/>
      <c r="J11853" s="72"/>
      <c r="K11853" s="72"/>
    </row>
    <row r="11854" spans="9:11">
      <c r="I11854" s="72"/>
      <c r="J11854" s="72"/>
      <c r="K11854" s="72"/>
    </row>
    <row r="11855" spans="9:11">
      <c r="I11855" s="72"/>
      <c r="J11855" s="72"/>
      <c r="K11855" s="72"/>
    </row>
    <row r="11856" spans="9:11">
      <c r="I11856" s="72"/>
      <c r="J11856" s="72"/>
      <c r="K11856" s="72"/>
    </row>
    <row r="11857" spans="9:11">
      <c r="I11857" s="72"/>
      <c r="J11857" s="72"/>
      <c r="K11857" s="72"/>
    </row>
    <row r="11858" spans="9:11">
      <c r="I11858" s="72"/>
      <c r="J11858" s="72"/>
      <c r="K11858" s="72"/>
    </row>
    <row r="11859" spans="9:11">
      <c r="I11859" s="72"/>
      <c r="J11859" s="72"/>
      <c r="K11859" s="72"/>
    </row>
    <row r="11860" spans="9:11">
      <c r="I11860" s="72"/>
      <c r="J11860" s="72"/>
      <c r="K11860" s="72"/>
    </row>
    <row r="11861" spans="9:11">
      <c r="I11861" s="72"/>
      <c r="J11861" s="72"/>
      <c r="K11861" s="72"/>
    </row>
    <row r="11862" spans="9:11">
      <c r="I11862" s="72"/>
      <c r="J11862" s="72"/>
      <c r="K11862" s="72"/>
    </row>
    <row r="11863" spans="9:11">
      <c r="I11863" s="72"/>
      <c r="J11863" s="72"/>
      <c r="K11863" s="72"/>
    </row>
    <row r="11864" spans="9:11">
      <c r="I11864" s="72"/>
      <c r="J11864" s="72"/>
      <c r="K11864" s="72"/>
    </row>
    <row r="11865" spans="9:11">
      <c r="I11865" s="72"/>
      <c r="J11865" s="72"/>
      <c r="K11865" s="72"/>
    </row>
    <row r="11866" spans="9:11">
      <c r="I11866" s="72"/>
      <c r="J11866" s="72"/>
      <c r="K11866" s="72"/>
    </row>
    <row r="11867" spans="9:11">
      <c r="I11867" s="72"/>
      <c r="J11867" s="72"/>
      <c r="K11867" s="72"/>
    </row>
    <row r="11868" spans="9:11">
      <c r="I11868" s="72"/>
      <c r="J11868" s="72"/>
      <c r="K11868" s="72"/>
    </row>
    <row r="11869" spans="9:11">
      <c r="I11869" s="72"/>
      <c r="J11869" s="72"/>
      <c r="K11869" s="72"/>
    </row>
    <row r="11870" spans="9:11">
      <c r="I11870" s="72"/>
      <c r="J11870" s="72"/>
      <c r="K11870" s="72"/>
    </row>
    <row r="11871" spans="9:11">
      <c r="I11871" s="72"/>
      <c r="J11871" s="72"/>
      <c r="K11871" s="72"/>
    </row>
    <row r="11872" spans="9:11">
      <c r="I11872" s="72"/>
      <c r="J11872" s="72"/>
      <c r="K11872" s="72"/>
    </row>
    <row r="11873" spans="9:11">
      <c r="I11873" s="72"/>
      <c r="J11873" s="72"/>
      <c r="K11873" s="72"/>
    </row>
    <row r="11874" spans="9:11">
      <c r="I11874" s="72"/>
      <c r="J11874" s="72"/>
      <c r="K11874" s="72"/>
    </row>
    <row r="11875" spans="9:11">
      <c r="I11875" s="72"/>
      <c r="J11875" s="72"/>
      <c r="K11875" s="72"/>
    </row>
    <row r="11876" spans="9:11">
      <c r="I11876" s="72"/>
      <c r="J11876" s="72"/>
      <c r="K11876" s="72"/>
    </row>
    <row r="11877" spans="9:11">
      <c r="I11877" s="72"/>
      <c r="J11877" s="72"/>
      <c r="K11877" s="72"/>
    </row>
    <row r="11878" spans="9:11">
      <c r="I11878" s="72"/>
      <c r="J11878" s="72"/>
      <c r="K11878" s="72"/>
    </row>
    <row r="11879" spans="9:11">
      <c r="I11879" s="72"/>
      <c r="J11879" s="72"/>
      <c r="K11879" s="72"/>
    </row>
    <row r="11880" spans="9:11">
      <c r="I11880" s="72"/>
      <c r="J11880" s="72"/>
      <c r="K11880" s="72"/>
    </row>
    <row r="11881" spans="9:11">
      <c r="I11881" s="72"/>
      <c r="J11881" s="72"/>
      <c r="K11881" s="72"/>
    </row>
    <row r="11882" spans="9:11">
      <c r="I11882" s="72"/>
      <c r="J11882" s="72"/>
      <c r="K11882" s="72"/>
    </row>
    <row r="11883" spans="9:11">
      <c r="I11883" s="72"/>
      <c r="J11883" s="72"/>
      <c r="K11883" s="72"/>
    </row>
    <row r="11884" spans="9:11">
      <c r="I11884" s="72"/>
      <c r="J11884" s="72"/>
      <c r="K11884" s="72"/>
    </row>
    <row r="11885" spans="9:11">
      <c r="I11885" s="72"/>
      <c r="J11885" s="72"/>
      <c r="K11885" s="72"/>
    </row>
    <row r="11886" spans="9:11">
      <c r="I11886" s="72"/>
      <c r="J11886" s="72"/>
      <c r="K11886" s="72"/>
    </row>
    <row r="11887" spans="9:11">
      <c r="I11887" s="72"/>
      <c r="J11887" s="72"/>
      <c r="K11887" s="72"/>
    </row>
    <row r="11888" spans="9:11">
      <c r="I11888" s="72"/>
      <c r="J11888" s="72"/>
      <c r="K11888" s="72"/>
    </row>
    <row r="11889" spans="9:11">
      <c r="I11889" s="72"/>
      <c r="J11889" s="72"/>
      <c r="K11889" s="72"/>
    </row>
    <row r="11890" spans="9:11">
      <c r="I11890" s="72"/>
      <c r="J11890" s="72"/>
      <c r="K11890" s="72"/>
    </row>
    <row r="11891" spans="9:11">
      <c r="I11891" s="72"/>
      <c r="J11891" s="72"/>
      <c r="K11891" s="72"/>
    </row>
    <row r="11892" spans="9:11">
      <c r="I11892" s="72"/>
      <c r="J11892" s="72"/>
      <c r="K11892" s="72"/>
    </row>
    <row r="11893" spans="9:11">
      <c r="I11893" s="72"/>
      <c r="J11893" s="72"/>
      <c r="K11893" s="72"/>
    </row>
    <row r="11894" spans="9:11">
      <c r="I11894" s="72"/>
      <c r="J11894" s="72"/>
      <c r="K11894" s="72"/>
    </row>
    <row r="11895" spans="9:11">
      <c r="I11895" s="72"/>
      <c r="J11895" s="72"/>
      <c r="K11895" s="72"/>
    </row>
    <row r="11896" spans="9:11">
      <c r="I11896" s="72"/>
      <c r="J11896" s="72"/>
      <c r="K11896" s="72"/>
    </row>
    <row r="11897" spans="9:11">
      <c r="I11897" s="72"/>
      <c r="J11897" s="72"/>
      <c r="K11897" s="72"/>
    </row>
    <row r="11898" spans="9:11">
      <c r="I11898" s="72"/>
      <c r="J11898" s="72"/>
      <c r="K11898" s="72"/>
    </row>
    <row r="11899" spans="9:11">
      <c r="I11899" s="72"/>
      <c r="J11899" s="72"/>
      <c r="K11899" s="72"/>
    </row>
    <row r="11900" spans="9:11">
      <c r="I11900" s="72"/>
      <c r="J11900" s="72"/>
      <c r="K11900" s="72"/>
    </row>
    <row r="11901" spans="9:11">
      <c r="I11901" s="72"/>
      <c r="J11901" s="72"/>
      <c r="K11901" s="72"/>
    </row>
    <row r="11902" spans="9:11">
      <c r="I11902" s="72"/>
      <c r="J11902" s="72"/>
      <c r="K11902" s="72"/>
    </row>
    <row r="11903" spans="9:11">
      <c r="I11903" s="72"/>
      <c r="J11903" s="72"/>
      <c r="K11903" s="72"/>
    </row>
    <row r="11904" spans="9:11">
      <c r="I11904" s="72"/>
      <c r="J11904" s="72"/>
      <c r="K11904" s="72"/>
    </row>
    <row r="11905" spans="9:11">
      <c r="I11905" s="72"/>
      <c r="J11905" s="72"/>
      <c r="K11905" s="72"/>
    </row>
    <row r="11906" spans="9:11">
      <c r="I11906" s="72"/>
      <c r="J11906" s="72"/>
      <c r="K11906" s="72"/>
    </row>
    <row r="11907" spans="9:11">
      <c r="I11907" s="72"/>
      <c r="J11907" s="72"/>
      <c r="K11907" s="72"/>
    </row>
    <row r="11908" spans="9:11">
      <c r="I11908" s="72"/>
      <c r="J11908" s="72"/>
      <c r="K11908" s="72"/>
    </row>
    <row r="11909" spans="9:11">
      <c r="I11909" s="72"/>
      <c r="J11909" s="72"/>
      <c r="K11909" s="72"/>
    </row>
    <row r="11910" spans="9:11">
      <c r="I11910" s="72"/>
      <c r="J11910" s="72"/>
      <c r="K11910" s="72"/>
    </row>
    <row r="11911" spans="9:11">
      <c r="I11911" s="72"/>
      <c r="J11911" s="72"/>
      <c r="K11911" s="72"/>
    </row>
    <row r="11912" spans="9:11">
      <c r="I11912" s="72"/>
      <c r="J11912" s="72"/>
      <c r="K11912" s="72"/>
    </row>
    <row r="11913" spans="9:11">
      <c r="I11913" s="72"/>
      <c r="J11913" s="72"/>
      <c r="K11913" s="72"/>
    </row>
    <row r="11914" spans="9:11">
      <c r="I11914" s="72"/>
      <c r="J11914" s="72"/>
      <c r="K11914" s="72"/>
    </row>
    <row r="11915" spans="9:11">
      <c r="I11915" s="72"/>
      <c r="J11915" s="72"/>
      <c r="K11915" s="72"/>
    </row>
    <row r="11916" spans="9:11">
      <c r="I11916" s="72"/>
      <c r="J11916" s="72"/>
      <c r="K11916" s="72"/>
    </row>
    <row r="11917" spans="9:11">
      <c r="I11917" s="72"/>
      <c r="J11917" s="72"/>
      <c r="K11917" s="72"/>
    </row>
    <row r="11918" spans="9:11">
      <c r="I11918" s="72"/>
      <c r="J11918" s="72"/>
      <c r="K11918" s="72"/>
    </row>
    <row r="11919" spans="9:11">
      <c r="I11919" s="72"/>
      <c r="J11919" s="72"/>
      <c r="K11919" s="72"/>
    </row>
    <row r="11920" spans="9:11">
      <c r="I11920" s="72"/>
      <c r="J11920" s="72"/>
      <c r="K11920" s="72"/>
    </row>
    <row r="11921" spans="9:11">
      <c r="I11921" s="72"/>
      <c r="J11921" s="72"/>
      <c r="K11921" s="72"/>
    </row>
    <row r="11922" spans="9:11">
      <c r="I11922" s="72"/>
      <c r="J11922" s="72"/>
      <c r="K11922" s="72"/>
    </row>
    <row r="11923" spans="9:11">
      <c r="I11923" s="72"/>
      <c r="J11923" s="72"/>
      <c r="K11923" s="72"/>
    </row>
    <row r="11924" spans="9:11">
      <c r="I11924" s="72"/>
      <c r="J11924" s="72"/>
      <c r="K11924" s="72"/>
    </row>
    <row r="11925" spans="9:11">
      <c r="I11925" s="72"/>
      <c r="J11925" s="72"/>
      <c r="K11925" s="72"/>
    </row>
    <row r="11926" spans="9:11">
      <c r="I11926" s="72"/>
      <c r="J11926" s="72"/>
      <c r="K11926" s="72"/>
    </row>
    <row r="11927" spans="9:11">
      <c r="I11927" s="72"/>
      <c r="J11927" s="72"/>
      <c r="K11927" s="72"/>
    </row>
    <row r="11928" spans="9:11">
      <c r="I11928" s="72"/>
      <c r="J11928" s="72"/>
      <c r="K11928" s="72"/>
    </row>
    <row r="11929" spans="9:11">
      <c r="I11929" s="72"/>
      <c r="J11929" s="72"/>
      <c r="K11929" s="72"/>
    </row>
    <row r="11930" spans="9:11">
      <c r="I11930" s="72"/>
      <c r="J11930" s="72"/>
      <c r="K11930" s="72"/>
    </row>
    <row r="11931" spans="9:11">
      <c r="I11931" s="72"/>
      <c r="J11931" s="72"/>
      <c r="K11931" s="72"/>
    </row>
    <row r="11932" spans="9:11">
      <c r="I11932" s="72"/>
      <c r="J11932" s="72"/>
      <c r="K11932" s="72"/>
    </row>
    <row r="11933" spans="9:11">
      <c r="I11933" s="72"/>
      <c r="J11933" s="72"/>
      <c r="K11933" s="72"/>
    </row>
    <row r="11934" spans="9:11">
      <c r="I11934" s="72"/>
      <c r="J11934" s="72"/>
      <c r="K11934" s="72"/>
    </row>
    <row r="11935" spans="9:11">
      <c r="I11935" s="72"/>
      <c r="J11935" s="72"/>
      <c r="K11935" s="72"/>
    </row>
    <row r="11936" spans="9:11">
      <c r="I11936" s="72"/>
      <c r="J11936" s="72"/>
      <c r="K11936" s="72"/>
    </row>
    <row r="11937" spans="9:11">
      <c r="I11937" s="72"/>
      <c r="J11937" s="72"/>
      <c r="K11937" s="72"/>
    </row>
    <row r="11938" spans="9:11">
      <c r="I11938" s="72"/>
      <c r="J11938" s="72"/>
      <c r="K11938" s="72"/>
    </row>
    <row r="11939" spans="9:11">
      <c r="I11939" s="72"/>
      <c r="J11939" s="72"/>
      <c r="K11939" s="72"/>
    </row>
    <row r="11940" spans="9:11">
      <c r="I11940" s="72"/>
      <c r="J11940" s="72"/>
      <c r="K11940" s="72"/>
    </row>
    <row r="11941" spans="9:11">
      <c r="I11941" s="72"/>
      <c r="J11941" s="72"/>
      <c r="K11941" s="72"/>
    </row>
    <row r="11942" spans="9:11">
      <c r="I11942" s="72"/>
      <c r="J11942" s="72"/>
      <c r="K11942" s="72"/>
    </row>
    <row r="11943" spans="9:11">
      <c r="I11943" s="72"/>
      <c r="J11943" s="72"/>
      <c r="K11943" s="72"/>
    </row>
    <row r="11944" spans="9:11">
      <c r="I11944" s="72"/>
      <c r="J11944" s="72"/>
      <c r="K11944" s="72"/>
    </row>
    <row r="11945" spans="9:11">
      <c r="I11945" s="72"/>
      <c r="J11945" s="72"/>
      <c r="K11945" s="72"/>
    </row>
    <row r="11946" spans="9:11">
      <c r="I11946" s="72"/>
      <c r="J11946" s="72"/>
      <c r="K11946" s="72"/>
    </row>
    <row r="11947" spans="9:11">
      <c r="I11947" s="72"/>
      <c r="J11947" s="72"/>
      <c r="K11947" s="72"/>
    </row>
    <row r="11948" spans="9:11">
      <c r="I11948" s="72"/>
      <c r="J11948" s="72"/>
      <c r="K11948" s="72"/>
    </row>
    <row r="11949" spans="9:11">
      <c r="I11949" s="72"/>
      <c r="J11949" s="72"/>
      <c r="K11949" s="72"/>
    </row>
    <row r="11950" spans="9:11">
      <c r="I11950" s="72"/>
      <c r="J11950" s="72"/>
      <c r="K11950" s="72"/>
    </row>
    <row r="11951" spans="9:11">
      <c r="I11951" s="72"/>
      <c r="J11951" s="72"/>
      <c r="K11951" s="72"/>
    </row>
    <row r="11952" spans="9:11">
      <c r="I11952" s="72"/>
      <c r="J11952" s="72"/>
      <c r="K11952" s="72"/>
    </row>
    <row r="11953" spans="9:11">
      <c r="I11953" s="72"/>
      <c r="J11953" s="72"/>
      <c r="K11953" s="72"/>
    </row>
    <row r="11954" spans="9:11">
      <c r="I11954" s="72"/>
      <c r="J11954" s="72"/>
      <c r="K11954" s="72"/>
    </row>
    <row r="11955" spans="9:11">
      <c r="I11955" s="72"/>
      <c r="J11955" s="72"/>
      <c r="K11955" s="72"/>
    </row>
    <row r="11956" spans="9:11">
      <c r="I11956" s="72"/>
      <c r="J11956" s="72"/>
      <c r="K11956" s="72"/>
    </row>
    <row r="11957" spans="9:11">
      <c r="I11957" s="72"/>
      <c r="J11957" s="72"/>
      <c r="K11957" s="72"/>
    </row>
    <row r="11958" spans="9:11">
      <c r="I11958" s="72"/>
      <c r="J11958" s="72"/>
      <c r="K11958" s="72"/>
    </row>
    <row r="11959" spans="9:11">
      <c r="I11959" s="72"/>
      <c r="J11959" s="72"/>
      <c r="K11959" s="72"/>
    </row>
    <row r="11960" spans="9:11">
      <c r="I11960" s="72"/>
      <c r="J11960" s="72"/>
      <c r="K11960" s="72"/>
    </row>
    <row r="11961" spans="9:11">
      <c r="I11961" s="72"/>
      <c r="J11961" s="72"/>
      <c r="K11961" s="72"/>
    </row>
    <row r="11962" spans="9:11">
      <c r="I11962" s="72"/>
      <c r="J11962" s="72"/>
      <c r="K11962" s="72"/>
    </row>
    <row r="11963" spans="9:11">
      <c r="I11963" s="72"/>
      <c r="J11963" s="72"/>
      <c r="K11963" s="72"/>
    </row>
    <row r="11964" spans="9:11">
      <c r="I11964" s="72"/>
      <c r="J11964" s="72"/>
      <c r="K11964" s="72"/>
    </row>
    <row r="11965" spans="9:11">
      <c r="I11965" s="72"/>
      <c r="J11965" s="72"/>
      <c r="K11965" s="72"/>
    </row>
    <row r="11966" spans="9:11">
      <c r="I11966" s="72"/>
      <c r="J11966" s="72"/>
      <c r="K11966" s="72"/>
    </row>
    <row r="11967" spans="9:11">
      <c r="I11967" s="72"/>
      <c r="J11967" s="72"/>
      <c r="K11967" s="72"/>
    </row>
    <row r="11968" spans="9:11">
      <c r="I11968" s="72"/>
      <c r="J11968" s="72"/>
      <c r="K11968" s="72"/>
    </row>
    <row r="11969" spans="9:11">
      <c r="I11969" s="72"/>
      <c r="J11969" s="72"/>
      <c r="K11969" s="72"/>
    </row>
    <row r="11970" spans="9:11">
      <c r="I11970" s="72"/>
      <c r="J11970" s="72"/>
      <c r="K11970" s="72"/>
    </row>
    <row r="11971" spans="9:11">
      <c r="I11971" s="72"/>
      <c r="J11971" s="72"/>
      <c r="K11971" s="72"/>
    </row>
    <row r="11972" spans="9:11">
      <c r="I11972" s="72"/>
      <c r="J11972" s="72"/>
      <c r="K11972" s="72"/>
    </row>
    <row r="11973" spans="9:11">
      <c r="I11973" s="72"/>
      <c r="J11973" s="72"/>
      <c r="K11973" s="72"/>
    </row>
    <row r="11974" spans="9:11">
      <c r="I11974" s="72"/>
      <c r="J11974" s="72"/>
      <c r="K11974" s="72"/>
    </row>
    <row r="11975" spans="9:11">
      <c r="I11975" s="72"/>
      <c r="J11975" s="72"/>
      <c r="K11975" s="72"/>
    </row>
    <row r="11976" spans="9:11">
      <c r="I11976" s="72"/>
      <c r="J11976" s="72"/>
      <c r="K11976" s="72"/>
    </row>
    <row r="11977" spans="9:11">
      <c r="I11977" s="72"/>
      <c r="J11977" s="72"/>
      <c r="K11977" s="72"/>
    </row>
    <row r="11978" spans="9:11">
      <c r="I11978" s="72"/>
      <c r="J11978" s="72"/>
      <c r="K11978" s="72"/>
    </row>
    <row r="11979" spans="9:11">
      <c r="I11979" s="72"/>
      <c r="J11979" s="72"/>
      <c r="K11979" s="72"/>
    </row>
    <row r="11980" spans="9:11">
      <c r="I11980" s="72"/>
      <c r="J11980" s="72"/>
      <c r="K11980" s="72"/>
    </row>
    <row r="11981" spans="9:11">
      <c r="I11981" s="72"/>
      <c r="J11981" s="72"/>
      <c r="K11981" s="72"/>
    </row>
    <row r="11982" spans="9:11">
      <c r="I11982" s="72"/>
      <c r="J11982" s="72"/>
      <c r="K11982" s="72"/>
    </row>
    <row r="11983" spans="9:11">
      <c r="I11983" s="72"/>
      <c r="J11983" s="72"/>
      <c r="K11983" s="72"/>
    </row>
    <row r="11984" spans="9:11">
      <c r="I11984" s="72"/>
      <c r="J11984" s="72"/>
      <c r="K11984" s="72"/>
    </row>
    <row r="11985" spans="9:11">
      <c r="I11985" s="72"/>
      <c r="J11985" s="72"/>
      <c r="K11985" s="72"/>
    </row>
    <row r="11986" spans="9:11">
      <c r="I11986" s="72"/>
      <c r="J11986" s="72"/>
      <c r="K11986" s="72"/>
    </row>
    <row r="11987" spans="9:11">
      <c r="I11987" s="72"/>
      <c r="J11987" s="72"/>
      <c r="K11987" s="72"/>
    </row>
    <row r="11988" spans="9:11">
      <c r="I11988" s="72"/>
      <c r="J11988" s="72"/>
      <c r="K11988" s="72"/>
    </row>
    <row r="11989" spans="9:11">
      <c r="I11989" s="72"/>
      <c r="J11989" s="72"/>
      <c r="K11989" s="72"/>
    </row>
    <row r="11990" spans="9:11">
      <c r="I11990" s="72"/>
      <c r="J11990" s="72"/>
      <c r="K11990" s="72"/>
    </row>
    <row r="11991" spans="9:11">
      <c r="I11991" s="72"/>
      <c r="J11991" s="72"/>
      <c r="K11991" s="72"/>
    </row>
    <row r="11992" spans="9:11">
      <c r="I11992" s="72"/>
      <c r="J11992" s="72"/>
      <c r="K11992" s="72"/>
    </row>
    <row r="11993" spans="9:11">
      <c r="I11993" s="72"/>
      <c r="J11993" s="72"/>
      <c r="K11993" s="72"/>
    </row>
    <row r="11994" spans="9:11">
      <c r="I11994" s="72"/>
      <c r="J11994" s="72"/>
      <c r="K11994" s="72"/>
    </row>
    <row r="11995" spans="9:11">
      <c r="I11995" s="72"/>
      <c r="J11995" s="72"/>
      <c r="K11995" s="72"/>
    </row>
    <row r="11996" spans="9:11">
      <c r="I11996" s="72"/>
      <c r="J11996" s="72"/>
      <c r="K11996" s="72"/>
    </row>
    <row r="11997" spans="9:11">
      <c r="I11997" s="72"/>
      <c r="J11997" s="72"/>
      <c r="K11997" s="72"/>
    </row>
    <row r="11998" spans="9:11">
      <c r="I11998" s="72"/>
      <c r="J11998" s="72"/>
      <c r="K11998" s="72"/>
    </row>
    <row r="11999" spans="9:11">
      <c r="I11999" s="72"/>
      <c r="J11999" s="72"/>
      <c r="K11999" s="72"/>
    </row>
    <row r="12000" spans="9:11">
      <c r="I12000" s="72"/>
      <c r="J12000" s="72"/>
      <c r="K12000" s="72"/>
    </row>
    <row r="12001" spans="9:11">
      <c r="I12001" s="72"/>
      <c r="J12001" s="72"/>
      <c r="K12001" s="72"/>
    </row>
    <row r="12002" spans="9:11">
      <c r="I12002" s="72"/>
      <c r="J12002" s="72"/>
      <c r="K12002" s="72"/>
    </row>
    <row r="12003" spans="9:11">
      <c r="I12003" s="72"/>
      <c r="J12003" s="72"/>
      <c r="K12003" s="72"/>
    </row>
    <row r="12004" spans="9:11">
      <c r="I12004" s="72"/>
      <c r="J12004" s="72"/>
      <c r="K12004" s="72"/>
    </row>
    <row r="12005" spans="9:11">
      <c r="I12005" s="72"/>
      <c r="J12005" s="72"/>
      <c r="K12005" s="72"/>
    </row>
    <row r="12006" spans="9:11">
      <c r="I12006" s="72"/>
      <c r="J12006" s="72"/>
      <c r="K12006" s="72"/>
    </row>
    <row r="12007" spans="9:11">
      <c r="I12007" s="72"/>
      <c r="J12007" s="72"/>
      <c r="K12007" s="72"/>
    </row>
    <row r="12008" spans="9:11">
      <c r="I12008" s="72"/>
      <c r="J12008" s="72"/>
      <c r="K12008" s="72"/>
    </row>
    <row r="12009" spans="9:11">
      <c r="I12009" s="72"/>
      <c r="J12009" s="72"/>
      <c r="K12009" s="72"/>
    </row>
    <row r="12010" spans="9:11">
      <c r="I12010" s="72"/>
      <c r="J12010" s="72"/>
      <c r="K12010" s="72"/>
    </row>
    <row r="12011" spans="9:11">
      <c r="I12011" s="72"/>
      <c r="J12011" s="72"/>
      <c r="K12011" s="72"/>
    </row>
    <row r="12012" spans="9:11">
      <c r="I12012" s="72"/>
      <c r="J12012" s="72"/>
      <c r="K12012" s="72"/>
    </row>
    <row r="12013" spans="9:11">
      <c r="I12013" s="72"/>
      <c r="J12013" s="72"/>
      <c r="K12013" s="72"/>
    </row>
    <row r="12014" spans="9:11">
      <c r="I12014" s="72"/>
      <c r="J12014" s="72"/>
      <c r="K12014" s="72"/>
    </row>
    <row r="12015" spans="9:11">
      <c r="I12015" s="72"/>
      <c r="J12015" s="72"/>
      <c r="K12015" s="72"/>
    </row>
    <row r="12016" spans="9:11">
      <c r="I12016" s="72"/>
      <c r="J12016" s="72"/>
      <c r="K12016" s="72"/>
    </row>
    <row r="12017" spans="9:11">
      <c r="I12017" s="72"/>
      <c r="J12017" s="72"/>
      <c r="K12017" s="72"/>
    </row>
    <row r="12018" spans="9:11">
      <c r="I12018" s="72"/>
      <c r="J12018" s="72"/>
      <c r="K12018" s="72"/>
    </row>
    <row r="12019" spans="9:11">
      <c r="I12019" s="72"/>
      <c r="J12019" s="72"/>
      <c r="K12019" s="72"/>
    </row>
    <row r="12020" spans="9:11">
      <c r="I12020" s="72"/>
      <c r="J12020" s="72"/>
      <c r="K12020" s="72"/>
    </row>
    <row r="12021" spans="9:11">
      <c r="I12021" s="72"/>
      <c r="J12021" s="72"/>
      <c r="K12021" s="72"/>
    </row>
    <row r="12022" spans="9:11">
      <c r="I12022" s="72"/>
      <c r="J12022" s="72"/>
      <c r="K12022" s="72"/>
    </row>
    <row r="12023" spans="9:11">
      <c r="I12023" s="72"/>
      <c r="J12023" s="72"/>
      <c r="K12023" s="72"/>
    </row>
    <row r="12024" spans="9:11">
      <c r="I12024" s="72"/>
      <c r="J12024" s="72"/>
      <c r="K12024" s="72"/>
    </row>
    <row r="12025" spans="9:11">
      <c r="I12025" s="72"/>
      <c r="J12025" s="72"/>
      <c r="K12025" s="72"/>
    </row>
    <row r="12026" spans="9:11">
      <c r="I12026" s="72"/>
      <c r="J12026" s="72"/>
      <c r="K12026" s="72"/>
    </row>
    <row r="12027" spans="9:11">
      <c r="I12027" s="72"/>
      <c r="J12027" s="72"/>
      <c r="K12027" s="72"/>
    </row>
    <row r="12028" spans="9:11">
      <c r="I12028" s="72"/>
      <c r="J12028" s="72"/>
      <c r="K12028" s="72"/>
    </row>
    <row r="12029" spans="9:11">
      <c r="I12029" s="72"/>
      <c r="J12029" s="72"/>
      <c r="K12029" s="72"/>
    </row>
    <row r="12030" spans="9:11">
      <c r="I12030" s="72"/>
      <c r="J12030" s="72"/>
      <c r="K12030" s="72"/>
    </row>
    <row r="12031" spans="9:11">
      <c r="I12031" s="72"/>
      <c r="J12031" s="72"/>
      <c r="K12031" s="72"/>
    </row>
    <row r="12032" spans="9:11">
      <c r="I12032" s="72"/>
      <c r="J12032" s="72"/>
      <c r="K12032" s="72"/>
    </row>
    <row r="12033" spans="9:11">
      <c r="I12033" s="72"/>
      <c r="J12033" s="72"/>
      <c r="K12033" s="72"/>
    </row>
    <row r="12034" spans="9:11">
      <c r="I12034" s="72"/>
      <c r="J12034" s="72"/>
      <c r="K12034" s="72"/>
    </row>
    <row r="12035" spans="9:11">
      <c r="I12035" s="72"/>
      <c r="J12035" s="72"/>
      <c r="K12035" s="72"/>
    </row>
    <row r="12036" spans="9:11">
      <c r="I12036" s="72"/>
      <c r="J12036" s="72"/>
      <c r="K12036" s="72"/>
    </row>
    <row r="12037" spans="9:11">
      <c r="I12037" s="72"/>
      <c r="J12037" s="72"/>
      <c r="K12037" s="72"/>
    </row>
    <row r="12038" spans="9:11">
      <c r="I12038" s="72"/>
      <c r="J12038" s="72"/>
      <c r="K12038" s="72"/>
    </row>
    <row r="12039" spans="9:11">
      <c r="I12039" s="72"/>
      <c r="J12039" s="72"/>
      <c r="K12039" s="72"/>
    </row>
    <row r="12040" spans="9:11">
      <c r="I12040" s="72"/>
      <c r="J12040" s="72"/>
      <c r="K12040" s="72"/>
    </row>
    <row r="12041" spans="9:11">
      <c r="I12041" s="72"/>
      <c r="J12041" s="72"/>
      <c r="K12041" s="72"/>
    </row>
    <row r="12042" spans="9:11">
      <c r="I12042" s="72"/>
      <c r="J12042" s="72"/>
      <c r="K12042" s="72"/>
    </row>
    <row r="12043" spans="9:11">
      <c r="I12043" s="72"/>
      <c r="J12043" s="72"/>
      <c r="K12043" s="72"/>
    </row>
    <row r="12044" spans="9:11">
      <c r="I12044" s="72"/>
      <c r="J12044" s="72"/>
      <c r="K12044" s="72"/>
    </row>
    <row r="12045" spans="9:11">
      <c r="I12045" s="72"/>
      <c r="J12045" s="72"/>
      <c r="K12045" s="72"/>
    </row>
    <row r="12046" spans="9:11">
      <c r="I12046" s="72"/>
      <c r="J12046" s="72"/>
      <c r="K12046" s="72"/>
    </row>
    <row r="12047" spans="9:11">
      <c r="I12047" s="72"/>
      <c r="J12047" s="72"/>
      <c r="K12047" s="72"/>
    </row>
    <row r="12048" spans="9:11">
      <c r="I12048" s="72"/>
      <c r="J12048" s="72"/>
      <c r="K12048" s="72"/>
    </row>
    <row r="12049" spans="9:11">
      <c r="I12049" s="72"/>
      <c r="J12049" s="72"/>
      <c r="K12049" s="72"/>
    </row>
    <row r="12050" spans="9:11">
      <c r="I12050" s="72"/>
      <c r="J12050" s="72"/>
      <c r="K12050" s="72"/>
    </row>
    <row r="12051" spans="9:11">
      <c r="I12051" s="72"/>
      <c r="J12051" s="72"/>
      <c r="K12051" s="72"/>
    </row>
    <row r="12052" spans="9:11">
      <c r="I12052" s="72"/>
      <c r="J12052" s="72"/>
      <c r="K12052" s="72"/>
    </row>
    <row r="12053" spans="9:11">
      <c r="I12053" s="72"/>
      <c r="J12053" s="72"/>
      <c r="K12053" s="72"/>
    </row>
    <row r="12054" spans="9:11">
      <c r="I12054" s="72"/>
      <c r="J12054" s="72"/>
      <c r="K12054" s="72"/>
    </row>
    <row r="12055" spans="9:11">
      <c r="I12055" s="72"/>
      <c r="J12055" s="72"/>
      <c r="K12055" s="72"/>
    </row>
    <row r="12056" spans="9:11">
      <c r="I12056" s="72"/>
      <c r="J12056" s="72"/>
      <c r="K12056" s="72"/>
    </row>
    <row r="12057" spans="9:11">
      <c r="I12057" s="72"/>
      <c r="J12057" s="72"/>
      <c r="K12057" s="72"/>
    </row>
    <row r="12058" spans="9:11">
      <c r="I12058" s="72"/>
      <c r="J12058" s="72"/>
      <c r="K12058" s="72"/>
    </row>
    <row r="12059" spans="9:11">
      <c r="I12059" s="72"/>
      <c r="J12059" s="72"/>
      <c r="K12059" s="72"/>
    </row>
    <row r="12060" spans="9:11">
      <c r="I12060" s="72"/>
      <c r="J12060" s="72"/>
      <c r="K12060" s="72"/>
    </row>
    <row r="12061" spans="9:11">
      <c r="I12061" s="72"/>
      <c r="J12061" s="72"/>
      <c r="K12061" s="72"/>
    </row>
    <row r="12062" spans="9:11">
      <c r="I12062" s="72"/>
      <c r="J12062" s="72"/>
      <c r="K12062" s="72"/>
    </row>
    <row r="12063" spans="9:11">
      <c r="I12063" s="72"/>
      <c r="J12063" s="72"/>
      <c r="K12063" s="72"/>
    </row>
    <row r="12064" spans="9:11">
      <c r="I12064" s="72"/>
      <c r="J12064" s="72"/>
      <c r="K12064" s="72"/>
    </row>
    <row r="12065" spans="9:11">
      <c r="I12065" s="72"/>
      <c r="J12065" s="72"/>
      <c r="K12065" s="72"/>
    </row>
    <row r="12066" spans="9:11">
      <c r="I12066" s="72"/>
      <c r="J12066" s="72"/>
      <c r="K12066" s="72"/>
    </row>
    <row r="12067" spans="9:11">
      <c r="I12067" s="72"/>
      <c r="J12067" s="72"/>
      <c r="K12067" s="72"/>
    </row>
    <row r="12068" spans="9:11">
      <c r="I12068" s="72"/>
      <c r="J12068" s="72"/>
      <c r="K12068" s="72"/>
    </row>
    <row r="12069" spans="9:11">
      <c r="I12069" s="72"/>
      <c r="J12069" s="72"/>
      <c r="K12069" s="72"/>
    </row>
    <row r="12070" spans="9:11">
      <c r="I12070" s="72"/>
      <c r="J12070" s="72"/>
      <c r="K12070" s="72"/>
    </row>
    <row r="12071" spans="9:11">
      <c r="I12071" s="72"/>
      <c r="J12071" s="72"/>
      <c r="K12071" s="72"/>
    </row>
    <row r="12072" spans="9:11">
      <c r="I12072" s="72"/>
      <c r="J12072" s="72"/>
      <c r="K12072" s="72"/>
    </row>
    <row r="12073" spans="9:11">
      <c r="I12073" s="72"/>
      <c r="J12073" s="72"/>
      <c r="K12073" s="72"/>
    </row>
    <row r="12074" spans="9:11">
      <c r="I12074" s="72"/>
      <c r="J12074" s="72"/>
      <c r="K12074" s="72"/>
    </row>
    <row r="12075" spans="9:11">
      <c r="I12075" s="72"/>
      <c r="J12075" s="72"/>
      <c r="K12075" s="72"/>
    </row>
    <row r="12076" spans="9:11">
      <c r="I12076" s="72"/>
      <c r="J12076" s="72"/>
      <c r="K12076" s="72"/>
    </row>
    <row r="12077" spans="9:11">
      <c r="I12077" s="72"/>
      <c r="J12077" s="72"/>
      <c r="K12077" s="72"/>
    </row>
    <row r="12078" spans="9:11">
      <c r="I12078" s="72"/>
      <c r="J12078" s="72"/>
      <c r="K12078" s="72"/>
    </row>
    <row r="12079" spans="9:11">
      <c r="I12079" s="72"/>
      <c r="J12079" s="72"/>
      <c r="K12079" s="72"/>
    </row>
    <row r="12080" spans="9:11">
      <c r="I12080" s="72"/>
      <c r="J12080" s="72"/>
      <c r="K12080" s="72"/>
    </row>
    <row r="12081" spans="9:11">
      <c r="I12081" s="72"/>
      <c r="J12081" s="72"/>
      <c r="K12081" s="72"/>
    </row>
    <row r="12082" spans="9:11">
      <c r="I12082" s="72"/>
      <c r="J12082" s="72"/>
      <c r="K12082" s="72"/>
    </row>
    <row r="12083" spans="9:11">
      <c r="I12083" s="72"/>
      <c r="J12083" s="72"/>
      <c r="K12083" s="72"/>
    </row>
    <row r="12084" spans="9:11">
      <c r="I12084" s="72"/>
      <c r="J12084" s="72"/>
      <c r="K12084" s="72"/>
    </row>
    <row r="12085" spans="9:11">
      <c r="I12085" s="72"/>
      <c r="J12085" s="72"/>
      <c r="K12085" s="72"/>
    </row>
    <row r="12086" spans="9:11">
      <c r="I12086" s="72"/>
      <c r="J12086" s="72"/>
      <c r="K12086" s="72"/>
    </row>
    <row r="12087" spans="9:11">
      <c r="I12087" s="72"/>
      <c r="J12087" s="72"/>
      <c r="K12087" s="72"/>
    </row>
    <row r="12088" spans="9:11">
      <c r="I12088" s="72"/>
      <c r="J12088" s="72"/>
      <c r="K12088" s="72"/>
    </row>
    <row r="12089" spans="9:11">
      <c r="I12089" s="72"/>
      <c r="J12089" s="72"/>
      <c r="K12089" s="72"/>
    </row>
    <row r="12090" spans="9:11">
      <c r="I12090" s="72"/>
      <c r="J12090" s="72"/>
      <c r="K12090" s="72"/>
    </row>
    <row r="12091" spans="9:11">
      <c r="I12091" s="72"/>
      <c r="J12091" s="72"/>
      <c r="K12091" s="72"/>
    </row>
    <row r="12092" spans="9:11">
      <c r="I12092" s="72"/>
      <c r="J12092" s="72"/>
      <c r="K12092" s="72"/>
    </row>
    <row r="12093" spans="9:11">
      <c r="I12093" s="72"/>
      <c r="J12093" s="72"/>
      <c r="K12093" s="72"/>
    </row>
    <row r="12094" spans="9:11">
      <c r="I12094" s="72"/>
      <c r="J12094" s="72"/>
      <c r="K12094" s="72"/>
    </row>
    <row r="12095" spans="9:11">
      <c r="I12095" s="72"/>
      <c r="J12095" s="72"/>
      <c r="K12095" s="72"/>
    </row>
    <row r="12096" spans="9:11">
      <c r="I12096" s="72"/>
      <c r="J12096" s="72"/>
      <c r="K12096" s="72"/>
    </row>
    <row r="12097" spans="9:11">
      <c r="I12097" s="72"/>
      <c r="J12097" s="72"/>
      <c r="K12097" s="72"/>
    </row>
    <row r="12098" spans="9:11">
      <c r="I12098" s="72"/>
      <c r="J12098" s="72"/>
      <c r="K12098" s="72"/>
    </row>
    <row r="12099" spans="9:11">
      <c r="I12099" s="72"/>
      <c r="J12099" s="72"/>
      <c r="K12099" s="72"/>
    </row>
    <row r="12100" spans="9:11">
      <c r="I12100" s="72"/>
      <c r="J12100" s="72"/>
      <c r="K12100" s="72"/>
    </row>
    <row r="12101" spans="9:11">
      <c r="I12101" s="72"/>
      <c r="J12101" s="72"/>
      <c r="K12101" s="72"/>
    </row>
    <row r="12102" spans="9:11">
      <c r="I12102" s="72"/>
      <c r="J12102" s="72"/>
      <c r="K12102" s="72"/>
    </row>
    <row r="12103" spans="9:11">
      <c r="I12103" s="72"/>
      <c r="J12103" s="72"/>
      <c r="K12103" s="72"/>
    </row>
    <row r="12104" spans="9:11">
      <c r="I12104" s="72"/>
      <c r="J12104" s="72"/>
      <c r="K12104" s="72"/>
    </row>
    <row r="12105" spans="9:11">
      <c r="I12105" s="72"/>
      <c r="J12105" s="72"/>
      <c r="K12105" s="72"/>
    </row>
    <row r="12106" spans="9:11">
      <c r="I12106" s="72"/>
      <c r="J12106" s="72"/>
      <c r="K12106" s="72"/>
    </row>
    <row r="12107" spans="9:11">
      <c r="I12107" s="72"/>
      <c r="J12107" s="72"/>
      <c r="K12107" s="72"/>
    </row>
    <row r="12108" spans="9:11">
      <c r="I12108" s="72"/>
      <c r="J12108" s="72"/>
      <c r="K12108" s="72"/>
    </row>
    <row r="12109" spans="9:11">
      <c r="I12109" s="72"/>
      <c r="J12109" s="72"/>
      <c r="K12109" s="72"/>
    </row>
    <row r="12110" spans="9:11">
      <c r="I12110" s="72"/>
      <c r="J12110" s="72"/>
      <c r="K12110" s="72"/>
    </row>
    <row r="12111" spans="9:11">
      <c r="I12111" s="72"/>
      <c r="J12111" s="72"/>
      <c r="K12111" s="72"/>
    </row>
    <row r="12112" spans="9:11">
      <c r="I12112" s="72"/>
      <c r="J12112" s="72"/>
      <c r="K12112" s="72"/>
    </row>
    <row r="12113" spans="9:11">
      <c r="I12113" s="72"/>
      <c r="J12113" s="72"/>
      <c r="K12113" s="72"/>
    </row>
    <row r="12114" spans="9:11">
      <c r="I12114" s="72"/>
      <c r="J12114" s="72"/>
      <c r="K12114" s="72"/>
    </row>
    <row r="12115" spans="9:11">
      <c r="I12115" s="72"/>
      <c r="J12115" s="72"/>
      <c r="K12115" s="72"/>
    </row>
    <row r="12116" spans="9:11">
      <c r="I12116" s="72"/>
      <c r="J12116" s="72"/>
      <c r="K12116" s="72"/>
    </row>
    <row r="12117" spans="9:11">
      <c r="I12117" s="72"/>
      <c r="J12117" s="72"/>
      <c r="K12117" s="72"/>
    </row>
    <row r="12118" spans="9:11">
      <c r="I12118" s="72"/>
      <c r="J12118" s="72"/>
      <c r="K12118" s="72"/>
    </row>
    <row r="12119" spans="9:11">
      <c r="I12119" s="72"/>
      <c r="J12119" s="72"/>
      <c r="K12119" s="72"/>
    </row>
    <row r="12120" spans="9:11">
      <c r="I12120" s="72"/>
      <c r="J12120" s="72"/>
      <c r="K12120" s="72"/>
    </row>
    <row r="12121" spans="9:11">
      <c r="I12121" s="72"/>
      <c r="J12121" s="72"/>
      <c r="K12121" s="72"/>
    </row>
    <row r="12122" spans="9:11">
      <c r="I12122" s="72"/>
      <c r="J12122" s="72"/>
      <c r="K12122" s="72"/>
    </row>
    <row r="12123" spans="9:11">
      <c r="I12123" s="72"/>
      <c r="J12123" s="72"/>
      <c r="K12123" s="72"/>
    </row>
    <row r="12124" spans="9:11">
      <c r="I12124" s="72"/>
      <c r="J12124" s="72"/>
      <c r="K12124" s="72"/>
    </row>
    <row r="12125" spans="9:11">
      <c r="I12125" s="72"/>
      <c r="J12125" s="72"/>
      <c r="K12125" s="72"/>
    </row>
    <row r="12126" spans="9:11">
      <c r="I12126" s="72"/>
      <c r="J12126" s="72"/>
      <c r="K12126" s="72"/>
    </row>
    <row r="12127" spans="9:11">
      <c r="I12127" s="72"/>
      <c r="J12127" s="72"/>
      <c r="K12127" s="72"/>
    </row>
    <row r="12128" spans="9:11">
      <c r="I12128" s="72"/>
      <c r="J12128" s="72"/>
      <c r="K12128" s="72"/>
    </row>
    <row r="12129" spans="9:11">
      <c r="I12129" s="72"/>
      <c r="J12129" s="72"/>
      <c r="K12129" s="72"/>
    </row>
    <row r="12130" spans="9:11">
      <c r="I12130" s="72"/>
      <c r="J12130" s="72"/>
      <c r="K12130" s="72"/>
    </row>
    <row r="12131" spans="9:11">
      <c r="I12131" s="72"/>
      <c r="J12131" s="72"/>
      <c r="K12131" s="72"/>
    </row>
    <row r="12132" spans="9:11">
      <c r="I12132" s="72"/>
      <c r="J12132" s="72"/>
      <c r="K12132" s="72"/>
    </row>
    <row r="12133" spans="9:11">
      <c r="I12133" s="72"/>
      <c r="J12133" s="72"/>
      <c r="K12133" s="72"/>
    </row>
    <row r="12134" spans="9:11">
      <c r="I12134" s="72"/>
      <c r="J12134" s="72"/>
      <c r="K12134" s="72"/>
    </row>
    <row r="12135" spans="9:11">
      <c r="I12135" s="72"/>
      <c r="J12135" s="72"/>
      <c r="K12135" s="72"/>
    </row>
    <row r="12136" spans="9:11">
      <c r="I12136" s="72"/>
      <c r="J12136" s="72"/>
      <c r="K12136" s="72"/>
    </row>
    <row r="12137" spans="9:11">
      <c r="I12137" s="72"/>
      <c r="J12137" s="72"/>
      <c r="K12137" s="72"/>
    </row>
    <row r="12138" spans="9:11">
      <c r="I12138" s="72"/>
      <c r="J12138" s="72"/>
      <c r="K12138" s="72"/>
    </row>
    <row r="12139" spans="9:11">
      <c r="I12139" s="72"/>
      <c r="J12139" s="72"/>
      <c r="K12139" s="72"/>
    </row>
    <row r="12140" spans="9:11">
      <c r="I12140" s="72"/>
      <c r="J12140" s="72"/>
      <c r="K12140" s="72"/>
    </row>
    <row r="12141" spans="9:11">
      <c r="I12141" s="72"/>
      <c r="J12141" s="72"/>
      <c r="K12141" s="72"/>
    </row>
    <row r="12142" spans="9:11">
      <c r="I12142" s="72"/>
      <c r="J12142" s="72"/>
      <c r="K12142" s="72"/>
    </row>
    <row r="12143" spans="9:11">
      <c r="I12143" s="72"/>
      <c r="J12143" s="72"/>
      <c r="K12143" s="72"/>
    </row>
    <row r="12144" spans="9:11">
      <c r="I12144" s="72"/>
      <c r="J12144" s="72"/>
      <c r="K12144" s="72"/>
    </row>
    <row r="12145" spans="9:11">
      <c r="I12145" s="72"/>
      <c r="J12145" s="72"/>
      <c r="K12145" s="72"/>
    </row>
    <row r="12146" spans="9:11">
      <c r="I12146" s="72"/>
      <c r="J12146" s="72"/>
      <c r="K12146" s="72"/>
    </row>
    <row r="12147" spans="9:11">
      <c r="I12147" s="72"/>
      <c r="J12147" s="72"/>
      <c r="K12147" s="72"/>
    </row>
    <row r="12148" spans="9:11">
      <c r="I12148" s="72"/>
      <c r="J12148" s="72"/>
      <c r="K12148" s="72"/>
    </row>
    <row r="12149" spans="9:11">
      <c r="I12149" s="72"/>
      <c r="J12149" s="72"/>
      <c r="K12149" s="72"/>
    </row>
    <row r="12150" spans="9:11">
      <c r="I12150" s="72"/>
      <c r="J12150" s="72"/>
      <c r="K12150" s="72"/>
    </row>
    <row r="12151" spans="9:11">
      <c r="I12151" s="72"/>
      <c r="J12151" s="72"/>
      <c r="K12151" s="72"/>
    </row>
    <row r="12152" spans="9:11">
      <c r="I12152" s="72"/>
      <c r="J12152" s="72"/>
      <c r="K12152" s="72"/>
    </row>
    <row r="12153" spans="9:11">
      <c r="I12153" s="72"/>
      <c r="J12153" s="72"/>
      <c r="K12153" s="72"/>
    </row>
    <row r="12154" spans="9:11">
      <c r="I12154" s="72"/>
      <c r="J12154" s="72"/>
      <c r="K12154" s="72"/>
    </row>
    <row r="12155" spans="9:11">
      <c r="I12155" s="72"/>
      <c r="J12155" s="72"/>
      <c r="K12155" s="72"/>
    </row>
    <row r="12156" spans="9:11">
      <c r="I12156" s="72"/>
      <c r="J12156" s="72"/>
      <c r="K12156" s="72"/>
    </row>
    <row r="12157" spans="9:11">
      <c r="I12157" s="72"/>
      <c r="J12157" s="72"/>
      <c r="K12157" s="72"/>
    </row>
    <row r="12158" spans="9:11">
      <c r="I12158" s="72"/>
      <c r="J12158" s="72"/>
      <c r="K12158" s="72"/>
    </row>
    <row r="12159" spans="9:11">
      <c r="I12159" s="72"/>
      <c r="J12159" s="72"/>
      <c r="K12159" s="72"/>
    </row>
    <row r="12160" spans="9:11">
      <c r="I12160" s="72"/>
      <c r="J12160" s="72"/>
      <c r="K12160" s="72"/>
    </row>
    <row r="12161" spans="9:11">
      <c r="I12161" s="72"/>
      <c r="J12161" s="72"/>
      <c r="K12161" s="72"/>
    </row>
    <row r="12162" spans="9:11">
      <c r="I12162" s="72"/>
      <c r="J12162" s="72"/>
      <c r="K12162" s="72"/>
    </row>
    <row r="12163" spans="9:11">
      <c r="I12163" s="72"/>
      <c r="J12163" s="72"/>
      <c r="K12163" s="72"/>
    </row>
    <row r="12164" spans="9:11">
      <c r="I12164" s="72"/>
      <c r="J12164" s="72"/>
      <c r="K12164" s="72"/>
    </row>
    <row r="12165" spans="9:11">
      <c r="I12165" s="72"/>
      <c r="J12165" s="72"/>
      <c r="K12165" s="72"/>
    </row>
    <row r="12166" spans="9:11">
      <c r="I12166" s="72"/>
      <c r="J12166" s="72"/>
      <c r="K12166" s="72"/>
    </row>
    <row r="12167" spans="9:11">
      <c r="I12167" s="72"/>
      <c r="J12167" s="72"/>
      <c r="K12167" s="72"/>
    </row>
    <row r="12168" spans="9:11">
      <c r="I12168" s="72"/>
      <c r="J12168" s="72"/>
      <c r="K12168" s="72"/>
    </row>
    <row r="12169" spans="9:11">
      <c r="I12169" s="72"/>
      <c r="J12169" s="72"/>
      <c r="K12169" s="72"/>
    </row>
    <row r="12170" spans="9:11">
      <c r="I12170" s="72"/>
      <c r="J12170" s="72"/>
      <c r="K12170" s="72"/>
    </row>
    <row r="12171" spans="9:11">
      <c r="I12171" s="72"/>
      <c r="J12171" s="72"/>
      <c r="K12171" s="72"/>
    </row>
    <row r="12172" spans="9:11">
      <c r="I12172" s="72"/>
      <c r="J12172" s="72"/>
      <c r="K12172" s="72"/>
    </row>
    <row r="12173" spans="9:11">
      <c r="I12173" s="72"/>
      <c r="J12173" s="72"/>
      <c r="K12173" s="72"/>
    </row>
    <row r="12174" spans="9:11">
      <c r="I12174" s="72"/>
      <c r="J12174" s="72"/>
      <c r="K12174" s="72"/>
    </row>
    <row r="12175" spans="9:11">
      <c r="I12175" s="72"/>
      <c r="J12175" s="72"/>
      <c r="K12175" s="72"/>
    </row>
    <row r="12176" spans="9:11">
      <c r="I12176" s="72"/>
      <c r="J12176" s="72"/>
      <c r="K12176" s="72"/>
    </row>
    <row r="12177" spans="9:11">
      <c r="I12177" s="72"/>
      <c r="J12177" s="72"/>
      <c r="K12177" s="72"/>
    </row>
    <row r="12178" spans="9:11">
      <c r="I12178" s="72"/>
      <c r="J12178" s="72"/>
      <c r="K12178" s="72"/>
    </row>
    <row r="12179" spans="9:11">
      <c r="I12179" s="72"/>
      <c r="J12179" s="72"/>
      <c r="K12179" s="72"/>
    </row>
    <row r="12180" spans="9:11">
      <c r="I12180" s="72"/>
      <c r="J12180" s="72"/>
      <c r="K12180" s="72"/>
    </row>
    <row r="12181" spans="9:11">
      <c r="I12181" s="72"/>
      <c r="J12181" s="72"/>
      <c r="K12181" s="72"/>
    </row>
    <row r="12182" spans="9:11">
      <c r="I12182" s="72"/>
      <c r="J12182" s="72"/>
      <c r="K12182" s="72"/>
    </row>
    <row r="12183" spans="9:11">
      <c r="I12183" s="72"/>
      <c r="J12183" s="72"/>
      <c r="K12183" s="72"/>
    </row>
    <row r="12184" spans="9:11">
      <c r="I12184" s="72"/>
      <c r="J12184" s="72"/>
      <c r="K12184" s="72"/>
    </row>
    <row r="12185" spans="9:11">
      <c r="I12185" s="72"/>
      <c r="J12185" s="72"/>
      <c r="K12185" s="72"/>
    </row>
    <row r="12186" spans="9:11">
      <c r="I12186" s="72"/>
      <c r="J12186" s="72"/>
      <c r="K12186" s="72"/>
    </row>
    <row r="12187" spans="9:11">
      <c r="I12187" s="72"/>
      <c r="J12187" s="72"/>
      <c r="K12187" s="72"/>
    </row>
    <row r="12188" spans="9:11">
      <c r="I12188" s="72"/>
      <c r="J12188" s="72"/>
      <c r="K12188" s="72"/>
    </row>
    <row r="12189" spans="9:11">
      <c r="I12189" s="72"/>
      <c r="J12189" s="72"/>
      <c r="K12189" s="72"/>
    </row>
    <row r="12190" spans="9:11">
      <c r="I12190" s="72"/>
      <c r="J12190" s="72"/>
      <c r="K12190" s="72"/>
    </row>
    <row r="12191" spans="9:11">
      <c r="I12191" s="72"/>
      <c r="J12191" s="72"/>
      <c r="K12191" s="72"/>
    </row>
    <row r="12192" spans="9:11">
      <c r="I12192" s="72"/>
      <c r="J12192" s="72"/>
      <c r="K12192" s="72"/>
    </row>
    <row r="12193" spans="9:11">
      <c r="I12193" s="72"/>
      <c r="J12193" s="72"/>
      <c r="K12193" s="72"/>
    </row>
    <row r="12194" spans="9:11">
      <c r="I12194" s="72"/>
      <c r="J12194" s="72"/>
      <c r="K12194" s="72"/>
    </row>
    <row r="12195" spans="9:11">
      <c r="I12195" s="72"/>
      <c r="J12195" s="72"/>
      <c r="K12195" s="72"/>
    </row>
    <row r="12196" spans="9:11">
      <c r="I12196" s="72"/>
      <c r="J12196" s="72"/>
      <c r="K12196" s="72"/>
    </row>
    <row r="12197" spans="9:11">
      <c r="I12197" s="72"/>
      <c r="J12197" s="72"/>
      <c r="K12197" s="72"/>
    </row>
    <row r="12198" spans="9:11">
      <c r="I12198" s="72"/>
      <c r="J12198" s="72"/>
      <c r="K12198" s="72"/>
    </row>
    <row r="12199" spans="9:11">
      <c r="I12199" s="72"/>
      <c r="J12199" s="72"/>
      <c r="K12199" s="72"/>
    </row>
    <row r="12200" spans="9:11">
      <c r="I12200" s="72"/>
      <c r="J12200" s="72"/>
      <c r="K12200" s="72"/>
    </row>
    <row r="12201" spans="9:11">
      <c r="I12201" s="72"/>
      <c r="J12201" s="72"/>
      <c r="K12201" s="72"/>
    </row>
    <row r="12202" spans="9:11">
      <c r="I12202" s="72"/>
      <c r="J12202" s="72"/>
      <c r="K12202" s="72"/>
    </row>
    <row r="12203" spans="9:11">
      <c r="I12203" s="72"/>
      <c r="J12203" s="72"/>
      <c r="K12203" s="72"/>
    </row>
    <row r="12204" spans="9:11">
      <c r="I12204" s="72"/>
      <c r="J12204" s="72"/>
      <c r="K12204" s="72"/>
    </row>
    <row r="12205" spans="9:11">
      <c r="I12205" s="72"/>
      <c r="J12205" s="72"/>
      <c r="K12205" s="72"/>
    </row>
    <row r="12206" spans="9:11">
      <c r="I12206" s="72"/>
      <c r="J12206" s="72"/>
      <c r="K12206" s="72"/>
    </row>
    <row r="12207" spans="9:11">
      <c r="I12207" s="72"/>
      <c r="J12207" s="72"/>
      <c r="K12207" s="72"/>
    </row>
    <row r="12208" spans="9:11">
      <c r="I12208" s="72"/>
      <c r="J12208" s="72"/>
      <c r="K12208" s="72"/>
    </row>
    <row r="12209" spans="9:11">
      <c r="I12209" s="72"/>
      <c r="J12209" s="72"/>
      <c r="K12209" s="72"/>
    </row>
    <row r="12210" spans="9:11">
      <c r="I12210" s="72"/>
      <c r="J12210" s="72"/>
      <c r="K12210" s="72"/>
    </row>
    <row r="12211" spans="9:11">
      <c r="I12211" s="72"/>
      <c r="J12211" s="72"/>
      <c r="K12211" s="72"/>
    </row>
    <row r="12212" spans="9:11">
      <c r="I12212" s="72"/>
      <c r="J12212" s="72"/>
      <c r="K12212" s="72"/>
    </row>
    <row r="12213" spans="9:11">
      <c r="I12213" s="72"/>
      <c r="J12213" s="72"/>
      <c r="K12213" s="72"/>
    </row>
    <row r="12214" spans="9:11">
      <c r="I12214" s="72"/>
      <c r="J12214" s="72"/>
      <c r="K12214" s="72"/>
    </row>
    <row r="12215" spans="9:11">
      <c r="I12215" s="72"/>
      <c r="J12215" s="72"/>
      <c r="K12215" s="72"/>
    </row>
    <row r="12216" spans="9:11">
      <c r="I12216" s="72"/>
      <c r="J12216" s="72"/>
      <c r="K12216" s="72"/>
    </row>
    <row r="12217" spans="9:11">
      <c r="I12217" s="72"/>
      <c r="J12217" s="72"/>
      <c r="K12217" s="72"/>
    </row>
    <row r="12218" spans="9:11">
      <c r="I12218" s="72"/>
      <c r="J12218" s="72"/>
      <c r="K12218" s="72"/>
    </row>
    <row r="12219" spans="9:11">
      <c r="I12219" s="72"/>
      <c r="J12219" s="72"/>
      <c r="K12219" s="72"/>
    </row>
    <row r="12220" spans="9:11">
      <c r="I12220" s="72"/>
      <c r="J12220" s="72"/>
      <c r="K12220" s="72"/>
    </row>
    <row r="12221" spans="9:11">
      <c r="I12221" s="72"/>
      <c r="J12221" s="72"/>
      <c r="K12221" s="72"/>
    </row>
    <row r="12222" spans="9:11">
      <c r="I12222" s="72"/>
      <c r="J12222" s="72"/>
      <c r="K12222" s="72"/>
    </row>
    <row r="12223" spans="9:11">
      <c r="I12223" s="72"/>
      <c r="J12223" s="72"/>
      <c r="K12223" s="72"/>
    </row>
    <row r="12224" spans="9:11">
      <c r="I12224" s="72"/>
      <c r="J12224" s="72"/>
      <c r="K12224" s="72"/>
    </row>
    <row r="12225" spans="9:11">
      <c r="I12225" s="72"/>
      <c r="J12225" s="72"/>
      <c r="K12225" s="72"/>
    </row>
    <row r="12226" spans="9:11">
      <c r="I12226" s="72"/>
      <c r="J12226" s="72"/>
      <c r="K12226" s="72"/>
    </row>
    <row r="12227" spans="9:11">
      <c r="I12227" s="72"/>
      <c r="J12227" s="72"/>
      <c r="K12227" s="72"/>
    </row>
    <row r="12228" spans="9:11">
      <c r="I12228" s="72"/>
      <c r="J12228" s="72"/>
      <c r="K12228" s="72"/>
    </row>
    <row r="12229" spans="9:11">
      <c r="I12229" s="72"/>
      <c r="J12229" s="72"/>
      <c r="K12229" s="72"/>
    </row>
    <row r="12230" spans="9:11">
      <c r="I12230" s="72"/>
      <c r="J12230" s="72"/>
      <c r="K12230" s="72"/>
    </row>
    <row r="12231" spans="9:11">
      <c r="I12231" s="72"/>
      <c r="J12231" s="72"/>
      <c r="K12231" s="72"/>
    </row>
    <row r="12232" spans="9:11">
      <c r="I12232" s="72"/>
      <c r="J12232" s="72"/>
      <c r="K12232" s="72"/>
    </row>
    <row r="12233" spans="9:11">
      <c r="I12233" s="72"/>
      <c r="J12233" s="72"/>
      <c r="K12233" s="72"/>
    </row>
    <row r="12234" spans="9:11">
      <c r="I12234" s="72"/>
      <c r="J12234" s="72"/>
      <c r="K12234" s="72"/>
    </row>
    <row r="12235" spans="9:11">
      <c r="I12235" s="72"/>
      <c r="J12235" s="72"/>
      <c r="K12235" s="72"/>
    </row>
    <row r="12236" spans="9:11">
      <c r="I12236" s="72"/>
      <c r="J12236" s="72"/>
      <c r="K12236" s="72"/>
    </row>
    <row r="12237" spans="9:11">
      <c r="I12237" s="72"/>
      <c r="J12237" s="72"/>
      <c r="K12237" s="72"/>
    </row>
    <row r="12238" spans="9:11">
      <c r="I12238" s="72"/>
      <c r="J12238" s="72"/>
      <c r="K12238" s="72"/>
    </row>
    <row r="12239" spans="9:11">
      <c r="I12239" s="72"/>
      <c r="J12239" s="72"/>
      <c r="K12239" s="72"/>
    </row>
    <row r="12240" spans="9:11">
      <c r="I12240" s="72"/>
      <c r="J12240" s="72"/>
      <c r="K12240" s="72"/>
    </row>
    <row r="12241" spans="9:11">
      <c r="I12241" s="72"/>
      <c r="J12241" s="72"/>
      <c r="K12241" s="72"/>
    </row>
    <row r="12242" spans="9:11">
      <c r="I12242" s="72"/>
      <c r="J12242" s="72"/>
      <c r="K12242" s="72"/>
    </row>
    <row r="12243" spans="9:11">
      <c r="I12243" s="72"/>
      <c r="J12243" s="72"/>
      <c r="K12243" s="72"/>
    </row>
    <row r="12244" spans="9:11">
      <c r="I12244" s="72"/>
      <c r="J12244" s="72"/>
      <c r="K12244" s="72"/>
    </row>
    <row r="12245" spans="9:11">
      <c r="I12245" s="72"/>
      <c r="J12245" s="72"/>
      <c r="K12245" s="72"/>
    </row>
    <row r="12246" spans="9:11">
      <c r="I12246" s="72"/>
      <c r="J12246" s="72"/>
      <c r="K12246" s="72"/>
    </row>
    <row r="12247" spans="9:11">
      <c r="I12247" s="72"/>
      <c r="J12247" s="72"/>
      <c r="K12247" s="72"/>
    </row>
    <row r="12248" spans="9:11">
      <c r="I12248" s="72"/>
      <c r="J12248" s="72"/>
      <c r="K12248" s="72"/>
    </row>
    <row r="12249" spans="9:11">
      <c r="I12249" s="72"/>
      <c r="J12249" s="72"/>
      <c r="K12249" s="72"/>
    </row>
    <row r="12250" spans="9:11">
      <c r="I12250" s="72"/>
      <c r="J12250" s="72"/>
      <c r="K12250" s="72"/>
    </row>
    <row r="12251" spans="9:11">
      <c r="I12251" s="72"/>
      <c r="J12251" s="72"/>
      <c r="K12251" s="72"/>
    </row>
    <row r="12252" spans="9:11">
      <c r="I12252" s="72"/>
      <c r="J12252" s="72"/>
      <c r="K12252" s="72"/>
    </row>
    <row r="12253" spans="9:11">
      <c r="I12253" s="72"/>
      <c r="J12253" s="72"/>
      <c r="K12253" s="72"/>
    </row>
    <row r="12254" spans="9:11">
      <c r="I12254" s="72"/>
      <c r="J12254" s="72"/>
      <c r="K12254" s="72"/>
    </row>
    <row r="12255" spans="9:11">
      <c r="I12255" s="72"/>
      <c r="J12255" s="72"/>
      <c r="K12255" s="72"/>
    </row>
    <row r="12256" spans="9:11">
      <c r="I12256" s="72"/>
      <c r="J12256" s="72"/>
      <c r="K12256" s="72"/>
    </row>
    <row r="12257" spans="9:11">
      <c r="I12257" s="72"/>
      <c r="J12257" s="72"/>
      <c r="K12257" s="72"/>
    </row>
    <row r="12258" spans="9:11">
      <c r="I12258" s="72"/>
      <c r="J12258" s="72"/>
      <c r="K12258" s="72"/>
    </row>
    <row r="12259" spans="9:11">
      <c r="I12259" s="72"/>
      <c r="J12259" s="72"/>
      <c r="K12259" s="72"/>
    </row>
    <row r="12260" spans="9:11">
      <c r="I12260" s="72"/>
      <c r="J12260" s="72"/>
      <c r="K12260" s="72"/>
    </row>
    <row r="12261" spans="9:11">
      <c r="I12261" s="72"/>
      <c r="J12261" s="72"/>
      <c r="K12261" s="72"/>
    </row>
    <row r="12262" spans="9:11">
      <c r="I12262" s="72"/>
      <c r="J12262" s="72"/>
      <c r="K12262" s="72"/>
    </row>
    <row r="12263" spans="9:11">
      <c r="I12263" s="72"/>
      <c r="J12263" s="72"/>
      <c r="K12263" s="72"/>
    </row>
    <row r="12264" spans="9:11">
      <c r="I12264" s="72"/>
      <c r="J12264" s="72"/>
      <c r="K12264" s="72"/>
    </row>
    <row r="12265" spans="9:11">
      <c r="I12265" s="72"/>
      <c r="J12265" s="72"/>
      <c r="K12265" s="72"/>
    </row>
    <row r="12266" spans="9:11">
      <c r="I12266" s="72"/>
      <c r="J12266" s="72"/>
      <c r="K12266" s="72"/>
    </row>
    <row r="12267" spans="9:11">
      <c r="I12267" s="72"/>
      <c r="J12267" s="72"/>
      <c r="K12267" s="72"/>
    </row>
    <row r="12268" spans="9:11">
      <c r="I12268" s="72"/>
      <c r="J12268" s="72"/>
      <c r="K12268" s="72"/>
    </row>
    <row r="12269" spans="9:11">
      <c r="I12269" s="72"/>
      <c r="J12269" s="72"/>
      <c r="K12269" s="72"/>
    </row>
    <row r="12270" spans="9:11">
      <c r="I12270" s="72"/>
      <c r="J12270" s="72"/>
      <c r="K12270" s="72"/>
    </row>
    <row r="12271" spans="9:11">
      <c r="I12271" s="72"/>
      <c r="J12271" s="72"/>
      <c r="K12271" s="72"/>
    </row>
    <row r="12272" spans="9:11">
      <c r="I12272" s="72"/>
      <c r="J12272" s="72"/>
      <c r="K12272" s="72"/>
    </row>
    <row r="12273" spans="9:11">
      <c r="I12273" s="72"/>
      <c r="J12273" s="72"/>
      <c r="K12273" s="72"/>
    </row>
    <row r="12274" spans="9:11">
      <c r="I12274" s="72"/>
      <c r="J12274" s="72"/>
      <c r="K12274" s="72"/>
    </row>
    <row r="12275" spans="9:11">
      <c r="I12275" s="72"/>
      <c r="J12275" s="72"/>
      <c r="K12275" s="72"/>
    </row>
    <row r="12276" spans="9:11">
      <c r="I12276" s="72"/>
      <c r="J12276" s="72"/>
      <c r="K12276" s="72"/>
    </row>
    <row r="12277" spans="9:11">
      <c r="I12277" s="72"/>
      <c r="J12277" s="72"/>
      <c r="K12277" s="72"/>
    </row>
    <row r="12278" spans="9:11">
      <c r="I12278" s="72"/>
      <c r="J12278" s="72"/>
      <c r="K12278" s="72"/>
    </row>
    <row r="12279" spans="9:11">
      <c r="I12279" s="72"/>
      <c r="J12279" s="72"/>
      <c r="K12279" s="72"/>
    </row>
    <row r="12280" spans="9:11">
      <c r="I12280" s="72"/>
      <c r="J12280" s="72"/>
      <c r="K12280" s="72"/>
    </row>
    <row r="12281" spans="9:11">
      <c r="I12281" s="72"/>
      <c r="J12281" s="72"/>
      <c r="K12281" s="72"/>
    </row>
    <row r="12282" spans="9:11">
      <c r="I12282" s="72"/>
      <c r="J12282" s="72"/>
      <c r="K12282" s="72"/>
    </row>
    <row r="12283" spans="9:11">
      <c r="I12283" s="72"/>
      <c r="J12283" s="72"/>
      <c r="K12283" s="72"/>
    </row>
    <row r="12284" spans="9:11">
      <c r="I12284" s="72"/>
      <c r="J12284" s="72"/>
      <c r="K12284" s="72"/>
    </row>
    <row r="12285" spans="9:11">
      <c r="I12285" s="72"/>
      <c r="J12285" s="72"/>
      <c r="K12285" s="72"/>
    </row>
    <row r="12286" spans="9:11">
      <c r="I12286" s="72"/>
      <c r="J12286" s="72"/>
      <c r="K12286" s="72"/>
    </row>
    <row r="12287" spans="9:11">
      <c r="I12287" s="72"/>
      <c r="J12287" s="72"/>
      <c r="K12287" s="72"/>
    </row>
    <row r="12288" spans="9:11">
      <c r="I12288" s="72"/>
      <c r="J12288" s="72"/>
      <c r="K12288" s="72"/>
    </row>
    <row r="12289" spans="9:11">
      <c r="I12289" s="72"/>
      <c r="J12289" s="72"/>
      <c r="K12289" s="72"/>
    </row>
    <row r="12290" spans="9:11">
      <c r="I12290" s="72"/>
      <c r="J12290" s="72"/>
      <c r="K12290" s="72"/>
    </row>
    <row r="12291" spans="9:11">
      <c r="I12291" s="72"/>
      <c r="J12291" s="72"/>
      <c r="K12291" s="72"/>
    </row>
    <row r="12292" spans="9:11">
      <c r="I12292" s="72"/>
      <c r="J12292" s="72"/>
      <c r="K12292" s="72"/>
    </row>
    <row r="12293" spans="9:11">
      <c r="I12293" s="72"/>
      <c r="J12293" s="72"/>
      <c r="K12293" s="72"/>
    </row>
    <row r="12294" spans="9:11">
      <c r="I12294" s="72"/>
      <c r="J12294" s="72"/>
      <c r="K12294" s="72"/>
    </row>
    <row r="12295" spans="9:11">
      <c r="I12295" s="72"/>
      <c r="J12295" s="72"/>
      <c r="K12295" s="72"/>
    </row>
    <row r="12296" spans="9:11">
      <c r="I12296" s="72"/>
      <c r="J12296" s="72"/>
      <c r="K12296" s="72"/>
    </row>
    <row r="12297" spans="9:11">
      <c r="I12297" s="72"/>
      <c r="J12297" s="72"/>
      <c r="K12297" s="72"/>
    </row>
    <row r="12298" spans="9:11">
      <c r="I12298" s="72"/>
      <c r="J12298" s="72"/>
      <c r="K12298" s="72"/>
    </row>
    <row r="12299" spans="9:11">
      <c r="I12299" s="72"/>
      <c r="J12299" s="72"/>
      <c r="K12299" s="72"/>
    </row>
    <row r="12300" spans="9:11">
      <c r="I12300" s="72"/>
      <c r="J12300" s="72"/>
      <c r="K12300" s="72"/>
    </row>
    <row r="12301" spans="9:11">
      <c r="I12301" s="72"/>
      <c r="J12301" s="72"/>
      <c r="K12301" s="72"/>
    </row>
    <row r="12302" spans="9:11">
      <c r="I12302" s="72"/>
      <c r="J12302" s="72"/>
      <c r="K12302" s="72"/>
    </row>
    <row r="12303" spans="9:11">
      <c r="I12303" s="72"/>
      <c r="J12303" s="72"/>
      <c r="K12303" s="72"/>
    </row>
    <row r="12304" spans="9:11">
      <c r="I12304" s="72"/>
      <c r="J12304" s="72"/>
      <c r="K12304" s="72"/>
    </row>
    <row r="12305" spans="9:11">
      <c r="I12305" s="72"/>
      <c r="J12305" s="72"/>
      <c r="K12305" s="72"/>
    </row>
    <row r="12306" spans="9:11">
      <c r="I12306" s="72"/>
      <c r="J12306" s="72"/>
      <c r="K12306" s="72"/>
    </row>
    <row r="12307" spans="9:11">
      <c r="I12307" s="72"/>
      <c r="J12307" s="72"/>
      <c r="K12307" s="72"/>
    </row>
    <row r="12308" spans="9:11">
      <c r="I12308" s="72"/>
      <c r="J12308" s="72"/>
      <c r="K12308" s="72"/>
    </row>
    <row r="12309" spans="9:11">
      <c r="I12309" s="72"/>
      <c r="J12309" s="72"/>
      <c r="K12309" s="72"/>
    </row>
    <row r="12310" spans="9:11">
      <c r="I12310" s="72"/>
      <c r="J12310" s="72"/>
      <c r="K12310" s="72"/>
    </row>
    <row r="12311" spans="9:11">
      <c r="I12311" s="72"/>
      <c r="J12311" s="72"/>
      <c r="K12311" s="72"/>
    </row>
    <row r="12312" spans="9:11">
      <c r="I12312" s="72"/>
      <c r="J12312" s="72"/>
      <c r="K12312" s="72"/>
    </row>
    <row r="12313" spans="9:11">
      <c r="I12313" s="72"/>
      <c r="J12313" s="72"/>
      <c r="K12313" s="72"/>
    </row>
    <row r="12314" spans="9:11">
      <c r="I12314" s="72"/>
      <c r="J12314" s="72"/>
      <c r="K12314" s="72"/>
    </row>
    <row r="12315" spans="9:11">
      <c r="I12315" s="72"/>
      <c r="J12315" s="72"/>
      <c r="K12315" s="72"/>
    </row>
    <row r="12316" spans="9:11">
      <c r="I12316" s="72"/>
      <c r="J12316" s="72"/>
      <c r="K12316" s="72"/>
    </row>
    <row r="12317" spans="9:11">
      <c r="I12317" s="72"/>
      <c r="J12317" s="72"/>
      <c r="K12317" s="72"/>
    </row>
    <row r="12318" spans="9:11">
      <c r="I12318" s="72"/>
      <c r="J12318" s="72"/>
      <c r="K12318" s="72"/>
    </row>
    <row r="12319" spans="9:11">
      <c r="I12319" s="72"/>
      <c r="J12319" s="72"/>
      <c r="K12319" s="72"/>
    </row>
    <row r="12320" spans="9:11">
      <c r="I12320" s="72"/>
      <c r="J12320" s="72"/>
      <c r="K12320" s="72"/>
    </row>
    <row r="12321" spans="9:11">
      <c r="I12321" s="72"/>
      <c r="J12321" s="72"/>
      <c r="K12321" s="72"/>
    </row>
    <row r="12322" spans="9:11">
      <c r="I12322" s="72"/>
      <c r="J12322" s="72"/>
      <c r="K12322" s="72"/>
    </row>
    <row r="12323" spans="9:11">
      <c r="I12323" s="72"/>
      <c r="J12323" s="72"/>
      <c r="K12323" s="72"/>
    </row>
    <row r="12324" spans="9:11">
      <c r="I12324" s="72"/>
      <c r="J12324" s="72"/>
      <c r="K12324" s="72"/>
    </row>
    <row r="12325" spans="9:11">
      <c r="I12325" s="72"/>
      <c r="J12325" s="72"/>
      <c r="K12325" s="72"/>
    </row>
    <row r="12326" spans="9:11">
      <c r="I12326" s="72"/>
      <c r="J12326" s="72"/>
      <c r="K12326" s="72"/>
    </row>
    <row r="12327" spans="9:11">
      <c r="I12327" s="72"/>
      <c r="J12327" s="72"/>
      <c r="K12327" s="72"/>
    </row>
    <row r="12328" spans="9:11">
      <c r="I12328" s="72"/>
      <c r="J12328" s="72"/>
      <c r="K12328" s="72"/>
    </row>
    <row r="12329" spans="9:11">
      <c r="I12329" s="72"/>
      <c r="J12329" s="72"/>
      <c r="K12329" s="72"/>
    </row>
    <row r="12330" spans="9:11">
      <c r="I12330" s="72"/>
      <c r="J12330" s="72"/>
      <c r="K12330" s="72"/>
    </row>
    <row r="12331" spans="9:11">
      <c r="I12331" s="72"/>
      <c r="J12331" s="72"/>
      <c r="K12331" s="72"/>
    </row>
    <row r="12332" spans="9:11">
      <c r="I12332" s="72"/>
      <c r="J12332" s="72"/>
      <c r="K12332" s="72"/>
    </row>
    <row r="12333" spans="9:11">
      <c r="I12333" s="72"/>
      <c r="J12333" s="72"/>
      <c r="K12333" s="72"/>
    </row>
    <row r="12334" spans="9:11">
      <c r="I12334" s="72"/>
      <c r="J12334" s="72"/>
      <c r="K12334" s="72"/>
    </row>
    <row r="12335" spans="9:11">
      <c r="I12335" s="72"/>
      <c r="J12335" s="72"/>
      <c r="K12335" s="72"/>
    </row>
    <row r="12336" spans="9:11">
      <c r="I12336" s="72"/>
      <c r="J12336" s="72"/>
      <c r="K12336" s="72"/>
    </row>
    <row r="12337" spans="9:11">
      <c r="I12337" s="72"/>
      <c r="J12337" s="72"/>
      <c r="K12337" s="72"/>
    </row>
    <row r="12338" spans="9:11">
      <c r="I12338" s="72"/>
      <c r="J12338" s="72"/>
      <c r="K12338" s="72"/>
    </row>
    <row r="12339" spans="9:11">
      <c r="I12339" s="72"/>
      <c r="J12339" s="72"/>
      <c r="K12339" s="72"/>
    </row>
    <row r="12340" spans="9:11">
      <c r="I12340" s="72"/>
      <c r="J12340" s="72"/>
      <c r="K12340" s="72"/>
    </row>
    <row r="12341" spans="9:11">
      <c r="I12341" s="72"/>
      <c r="J12341" s="72"/>
      <c r="K12341" s="72"/>
    </row>
    <row r="12342" spans="9:11">
      <c r="I12342" s="72"/>
      <c r="J12342" s="72"/>
      <c r="K12342" s="72"/>
    </row>
    <row r="12343" spans="9:11">
      <c r="I12343" s="72"/>
      <c r="J12343" s="72"/>
      <c r="K12343" s="72"/>
    </row>
    <row r="12344" spans="9:11">
      <c r="I12344" s="72"/>
      <c r="J12344" s="72"/>
      <c r="K12344" s="72"/>
    </row>
    <row r="12345" spans="9:11">
      <c r="I12345" s="72"/>
      <c r="J12345" s="72"/>
      <c r="K12345" s="72"/>
    </row>
    <row r="12346" spans="9:11">
      <c r="I12346" s="72"/>
      <c r="J12346" s="72"/>
      <c r="K12346" s="72"/>
    </row>
    <row r="12347" spans="9:11">
      <c r="I12347" s="72"/>
      <c r="J12347" s="72"/>
      <c r="K12347" s="72"/>
    </row>
    <row r="12348" spans="9:11">
      <c r="I12348" s="72"/>
      <c r="J12348" s="72"/>
      <c r="K12348" s="72"/>
    </row>
    <row r="12349" spans="9:11">
      <c r="I12349" s="72"/>
      <c r="J12349" s="72"/>
      <c r="K12349" s="72"/>
    </row>
    <row r="12350" spans="9:11">
      <c r="I12350" s="72"/>
      <c r="J12350" s="72"/>
      <c r="K12350" s="72"/>
    </row>
    <row r="12351" spans="9:11">
      <c r="I12351" s="72"/>
      <c r="J12351" s="72"/>
      <c r="K12351" s="72"/>
    </row>
    <row r="12352" spans="9:11">
      <c r="I12352" s="72"/>
      <c r="J12352" s="72"/>
      <c r="K12352" s="72"/>
    </row>
    <row r="12353" spans="9:11">
      <c r="I12353" s="72"/>
      <c r="J12353" s="72"/>
      <c r="K12353" s="72"/>
    </row>
    <row r="12354" spans="9:11">
      <c r="I12354" s="72"/>
      <c r="J12354" s="72"/>
      <c r="K12354" s="72"/>
    </row>
    <row r="12355" spans="9:11">
      <c r="I12355" s="72"/>
      <c r="J12355" s="72"/>
      <c r="K12355" s="72"/>
    </row>
    <row r="12356" spans="9:11">
      <c r="I12356" s="72"/>
      <c r="J12356" s="72"/>
      <c r="K12356" s="72"/>
    </row>
    <row r="12357" spans="9:11">
      <c r="I12357" s="72"/>
      <c r="J12357" s="72"/>
      <c r="K12357" s="72"/>
    </row>
    <row r="12358" spans="9:11">
      <c r="I12358" s="72"/>
      <c r="J12358" s="72"/>
      <c r="K12358" s="72"/>
    </row>
    <row r="12359" spans="9:11">
      <c r="I12359" s="72"/>
      <c r="J12359" s="72"/>
      <c r="K12359" s="72"/>
    </row>
    <row r="12360" spans="9:11">
      <c r="I12360" s="72"/>
      <c r="J12360" s="72"/>
      <c r="K12360" s="72"/>
    </row>
    <row r="12361" spans="9:11">
      <c r="I12361" s="72"/>
      <c r="J12361" s="72"/>
      <c r="K12361" s="72"/>
    </row>
    <row r="12362" spans="9:11">
      <c r="I12362" s="72"/>
      <c r="J12362" s="72"/>
      <c r="K12362" s="72"/>
    </row>
    <row r="12363" spans="9:11">
      <c r="I12363" s="72"/>
      <c r="J12363" s="72"/>
      <c r="K12363" s="72"/>
    </row>
    <row r="12364" spans="9:11">
      <c r="I12364" s="72"/>
      <c r="J12364" s="72"/>
      <c r="K12364" s="72"/>
    </row>
    <row r="12365" spans="9:11">
      <c r="I12365" s="72"/>
      <c r="J12365" s="72"/>
      <c r="K12365" s="72"/>
    </row>
    <row r="12366" spans="9:11">
      <c r="I12366" s="72"/>
      <c r="J12366" s="72"/>
      <c r="K12366" s="72"/>
    </row>
    <row r="12367" spans="9:11">
      <c r="I12367" s="72"/>
      <c r="J12367" s="72"/>
      <c r="K12367" s="72"/>
    </row>
    <row r="12368" spans="9:11">
      <c r="I12368" s="72"/>
      <c r="J12368" s="72"/>
      <c r="K12368" s="72"/>
    </row>
    <row r="12369" spans="9:11">
      <c r="I12369" s="72"/>
      <c r="J12369" s="72"/>
      <c r="K12369" s="72"/>
    </row>
    <row r="12370" spans="9:11">
      <c r="I12370" s="72"/>
      <c r="J12370" s="72"/>
      <c r="K12370" s="72"/>
    </row>
    <row r="12371" spans="9:11">
      <c r="I12371" s="72"/>
      <c r="J12371" s="72"/>
      <c r="K12371" s="72"/>
    </row>
    <row r="12372" spans="9:11">
      <c r="I12372" s="72"/>
      <c r="J12372" s="72"/>
      <c r="K12372" s="72"/>
    </row>
    <row r="12373" spans="9:11">
      <c r="I12373" s="72"/>
      <c r="J12373" s="72"/>
      <c r="K12373" s="72"/>
    </row>
    <row r="12374" spans="9:11">
      <c r="I12374" s="72"/>
      <c r="J12374" s="72"/>
      <c r="K12374" s="72"/>
    </row>
    <row r="12375" spans="9:11">
      <c r="I12375" s="72"/>
      <c r="J12375" s="72"/>
      <c r="K12375" s="72"/>
    </row>
    <row r="12376" spans="9:11">
      <c r="I12376" s="72"/>
      <c r="J12376" s="72"/>
      <c r="K12376" s="72"/>
    </row>
    <row r="12377" spans="9:11">
      <c r="I12377" s="72"/>
      <c r="J12377" s="72"/>
      <c r="K12377" s="72"/>
    </row>
    <row r="12378" spans="9:11">
      <c r="I12378" s="72"/>
      <c r="J12378" s="72"/>
      <c r="K12378" s="72"/>
    </row>
    <row r="12379" spans="9:11">
      <c r="I12379" s="72"/>
      <c r="J12379" s="72"/>
      <c r="K12379" s="72"/>
    </row>
    <row r="12380" spans="9:11">
      <c r="I12380" s="72"/>
      <c r="J12380" s="72"/>
      <c r="K12380" s="72"/>
    </row>
    <row r="12381" spans="9:11">
      <c r="I12381" s="72"/>
      <c r="J12381" s="72"/>
      <c r="K12381" s="72"/>
    </row>
    <row r="12382" spans="9:11">
      <c r="I12382" s="72"/>
      <c r="J12382" s="72"/>
      <c r="K12382" s="72"/>
    </row>
    <row r="12383" spans="9:11">
      <c r="I12383" s="72"/>
      <c r="J12383" s="72"/>
      <c r="K12383" s="72"/>
    </row>
    <row r="12384" spans="9:11">
      <c r="I12384" s="72"/>
      <c r="J12384" s="72"/>
      <c r="K12384" s="72"/>
    </row>
    <row r="12385" spans="9:11">
      <c r="I12385" s="72"/>
      <c r="J12385" s="72"/>
      <c r="K12385" s="72"/>
    </row>
    <row r="12386" spans="9:11">
      <c r="I12386" s="72"/>
      <c r="J12386" s="72"/>
      <c r="K12386" s="72"/>
    </row>
    <row r="12387" spans="9:11">
      <c r="I12387" s="72"/>
      <c r="J12387" s="72"/>
      <c r="K12387" s="72"/>
    </row>
    <row r="12388" spans="9:11">
      <c r="I12388" s="72"/>
      <c r="J12388" s="72"/>
      <c r="K12388" s="72"/>
    </row>
    <row r="12389" spans="9:11">
      <c r="I12389" s="72"/>
      <c r="J12389" s="72"/>
      <c r="K12389" s="72"/>
    </row>
    <row r="12390" spans="9:11">
      <c r="I12390" s="72"/>
      <c r="J12390" s="72"/>
      <c r="K12390" s="72"/>
    </row>
    <row r="12391" spans="9:11">
      <c r="I12391" s="72"/>
      <c r="J12391" s="72"/>
      <c r="K12391" s="72"/>
    </row>
    <row r="12392" spans="9:11">
      <c r="I12392" s="72"/>
      <c r="J12392" s="72"/>
      <c r="K12392" s="72"/>
    </row>
    <row r="12393" spans="9:11">
      <c r="I12393" s="72"/>
      <c r="J12393" s="72"/>
      <c r="K12393" s="72"/>
    </row>
    <row r="12394" spans="9:11">
      <c r="I12394" s="72"/>
      <c r="J12394" s="72"/>
      <c r="K12394" s="72"/>
    </row>
    <row r="12395" spans="9:11">
      <c r="I12395" s="72"/>
      <c r="J12395" s="72"/>
      <c r="K12395" s="72"/>
    </row>
    <row r="12396" spans="9:11">
      <c r="I12396" s="72"/>
      <c r="J12396" s="72"/>
      <c r="K12396" s="72"/>
    </row>
    <row r="12397" spans="9:11">
      <c r="I12397" s="72"/>
      <c r="J12397" s="72"/>
      <c r="K12397" s="72"/>
    </row>
    <row r="12398" spans="9:11">
      <c r="I12398" s="72"/>
      <c r="J12398" s="72"/>
      <c r="K12398" s="72"/>
    </row>
    <row r="12399" spans="9:11">
      <c r="I12399" s="72"/>
      <c r="J12399" s="72"/>
      <c r="K12399" s="72"/>
    </row>
    <row r="12400" spans="9:11">
      <c r="I12400" s="72"/>
      <c r="J12400" s="72"/>
      <c r="K12400" s="72"/>
    </row>
    <row r="12401" spans="9:11">
      <c r="I12401" s="72"/>
      <c r="J12401" s="72"/>
      <c r="K12401" s="72"/>
    </row>
    <row r="12402" spans="9:11">
      <c r="I12402" s="72"/>
      <c r="J12402" s="72"/>
      <c r="K12402" s="72"/>
    </row>
    <row r="12403" spans="9:11">
      <c r="I12403" s="72"/>
      <c r="J12403" s="72"/>
      <c r="K12403" s="72"/>
    </row>
    <row r="12404" spans="9:11">
      <c r="I12404" s="72"/>
      <c r="J12404" s="72"/>
      <c r="K12404" s="72"/>
    </row>
    <row r="12405" spans="9:11">
      <c r="I12405" s="72"/>
      <c r="J12405" s="72"/>
      <c r="K12405" s="72"/>
    </row>
    <row r="12406" spans="9:11">
      <c r="I12406" s="72"/>
      <c r="J12406" s="72"/>
      <c r="K12406" s="72"/>
    </row>
    <row r="12407" spans="9:11">
      <c r="I12407" s="72"/>
      <c r="J12407" s="72"/>
      <c r="K12407" s="72"/>
    </row>
    <row r="12408" spans="9:11">
      <c r="I12408" s="72"/>
      <c r="J12408" s="72"/>
      <c r="K12408" s="72"/>
    </row>
    <row r="12409" spans="9:11">
      <c r="I12409" s="72"/>
      <c r="J12409" s="72"/>
      <c r="K12409" s="72"/>
    </row>
    <row r="12410" spans="9:11">
      <c r="I12410" s="72"/>
      <c r="J12410" s="72"/>
      <c r="K12410" s="72"/>
    </row>
    <row r="12411" spans="9:11">
      <c r="I12411" s="72"/>
      <c r="J12411" s="72"/>
      <c r="K12411" s="72"/>
    </row>
    <row r="12412" spans="9:11">
      <c r="I12412" s="72"/>
      <c r="J12412" s="72"/>
      <c r="K12412" s="72"/>
    </row>
    <row r="12413" spans="9:11">
      <c r="I12413" s="72"/>
      <c r="J12413" s="72"/>
      <c r="K12413" s="72"/>
    </row>
    <row r="12414" spans="9:11">
      <c r="I12414" s="72"/>
      <c r="J12414" s="72"/>
      <c r="K12414" s="72"/>
    </row>
    <row r="12415" spans="9:11">
      <c r="I12415" s="72"/>
      <c r="J12415" s="72"/>
      <c r="K12415" s="72"/>
    </row>
    <row r="12416" spans="9:11">
      <c r="I12416" s="72"/>
      <c r="J12416" s="72"/>
      <c r="K12416" s="72"/>
    </row>
    <row r="12417" spans="9:11">
      <c r="I12417" s="72"/>
      <c r="J12417" s="72"/>
      <c r="K12417" s="72"/>
    </row>
    <row r="12418" spans="9:11">
      <c r="I12418" s="72"/>
      <c r="J12418" s="72"/>
      <c r="K12418" s="72"/>
    </row>
    <row r="12419" spans="9:11">
      <c r="I12419" s="72"/>
      <c r="J12419" s="72"/>
      <c r="K12419" s="72"/>
    </row>
    <row r="12420" spans="9:11">
      <c r="I12420" s="72"/>
      <c r="J12420" s="72"/>
      <c r="K12420" s="72"/>
    </row>
    <row r="12421" spans="9:11">
      <c r="I12421" s="72"/>
      <c r="J12421" s="72"/>
      <c r="K12421" s="72"/>
    </row>
    <row r="12422" spans="9:11">
      <c r="I12422" s="72"/>
      <c r="J12422" s="72"/>
      <c r="K12422" s="72"/>
    </row>
    <row r="12423" spans="9:11">
      <c r="I12423" s="72"/>
      <c r="J12423" s="72"/>
      <c r="K12423" s="72"/>
    </row>
    <row r="12424" spans="9:11">
      <c r="I12424" s="72"/>
      <c r="J12424" s="72"/>
      <c r="K12424" s="72"/>
    </row>
    <row r="12425" spans="9:11">
      <c r="I12425" s="72"/>
      <c r="J12425" s="72"/>
      <c r="K12425" s="72"/>
    </row>
    <row r="12426" spans="9:11">
      <c r="I12426" s="72"/>
      <c r="J12426" s="72"/>
      <c r="K12426" s="72"/>
    </row>
    <row r="12427" spans="9:11">
      <c r="I12427" s="72"/>
      <c r="J12427" s="72"/>
      <c r="K12427" s="72"/>
    </row>
    <row r="12428" spans="9:11">
      <c r="I12428" s="72"/>
      <c r="J12428" s="72"/>
      <c r="K12428" s="72"/>
    </row>
    <row r="12429" spans="9:11">
      <c r="I12429" s="72"/>
      <c r="J12429" s="72"/>
      <c r="K12429" s="72"/>
    </row>
    <row r="12430" spans="9:11">
      <c r="I12430" s="72"/>
      <c r="J12430" s="72"/>
      <c r="K12430" s="72"/>
    </row>
    <row r="12431" spans="9:11">
      <c r="I12431" s="72"/>
      <c r="J12431" s="72"/>
      <c r="K12431" s="72"/>
    </row>
    <row r="12432" spans="9:11">
      <c r="I12432" s="72"/>
      <c r="J12432" s="72"/>
      <c r="K12432" s="72"/>
    </row>
    <row r="12433" spans="9:11">
      <c r="I12433" s="72"/>
      <c r="J12433" s="72"/>
      <c r="K12433" s="72"/>
    </row>
    <row r="12434" spans="9:11">
      <c r="I12434" s="72"/>
      <c r="J12434" s="72"/>
      <c r="K12434" s="72"/>
    </row>
    <row r="12435" spans="9:11">
      <c r="I12435" s="72"/>
      <c r="J12435" s="72"/>
      <c r="K12435" s="72"/>
    </row>
    <row r="12436" spans="9:11">
      <c r="I12436" s="72"/>
      <c r="J12436" s="72"/>
      <c r="K12436" s="72"/>
    </row>
    <row r="12437" spans="9:11">
      <c r="I12437" s="72"/>
      <c r="J12437" s="72"/>
      <c r="K12437" s="72"/>
    </row>
    <row r="12438" spans="9:11">
      <c r="I12438" s="72"/>
      <c r="J12438" s="72"/>
      <c r="K12438" s="72"/>
    </row>
    <row r="12439" spans="9:11">
      <c r="I12439" s="72"/>
      <c r="J12439" s="72"/>
      <c r="K12439" s="72"/>
    </row>
    <row r="12440" spans="9:11">
      <c r="I12440" s="72"/>
      <c r="J12440" s="72"/>
      <c r="K12440" s="72"/>
    </row>
    <row r="12441" spans="9:11">
      <c r="I12441" s="72"/>
      <c r="J12441" s="72"/>
      <c r="K12441" s="72"/>
    </row>
    <row r="12442" spans="9:11">
      <c r="I12442" s="72"/>
      <c r="J12442" s="72"/>
      <c r="K12442" s="72"/>
    </row>
    <row r="12443" spans="9:11">
      <c r="I12443" s="72"/>
      <c r="J12443" s="72"/>
      <c r="K12443" s="72"/>
    </row>
    <row r="12444" spans="9:11">
      <c r="I12444" s="72"/>
      <c r="J12444" s="72"/>
      <c r="K12444" s="72"/>
    </row>
    <row r="12445" spans="9:11">
      <c r="I12445" s="72"/>
      <c r="J12445" s="72"/>
      <c r="K12445" s="72"/>
    </row>
    <row r="12446" spans="9:11">
      <c r="I12446" s="72"/>
      <c r="J12446" s="72"/>
      <c r="K12446" s="72"/>
    </row>
    <row r="12447" spans="9:11">
      <c r="I12447" s="72"/>
      <c r="J12447" s="72"/>
      <c r="K12447" s="72"/>
    </row>
    <row r="12448" spans="9:11">
      <c r="I12448" s="72"/>
      <c r="J12448" s="72"/>
      <c r="K12448" s="72"/>
    </row>
    <row r="12449" spans="9:11">
      <c r="I12449" s="72"/>
      <c r="J12449" s="72"/>
      <c r="K12449" s="72"/>
    </row>
    <row r="12450" spans="9:11">
      <c r="I12450" s="72"/>
      <c r="J12450" s="72"/>
      <c r="K12450" s="72"/>
    </row>
    <row r="12451" spans="9:11">
      <c r="I12451" s="72"/>
      <c r="J12451" s="72"/>
      <c r="K12451" s="72"/>
    </row>
    <row r="12452" spans="9:11">
      <c r="I12452" s="72"/>
      <c r="J12452" s="72"/>
      <c r="K12452" s="72"/>
    </row>
    <row r="12453" spans="9:11">
      <c r="I12453" s="72"/>
      <c r="J12453" s="72"/>
      <c r="K12453" s="72"/>
    </row>
    <row r="12454" spans="9:11">
      <c r="I12454" s="72"/>
      <c r="J12454" s="72"/>
      <c r="K12454" s="72"/>
    </row>
    <row r="12455" spans="9:11">
      <c r="I12455" s="72"/>
      <c r="J12455" s="72"/>
      <c r="K12455" s="72"/>
    </row>
    <row r="12456" spans="9:11">
      <c r="I12456" s="72"/>
      <c r="J12456" s="72"/>
      <c r="K12456" s="72"/>
    </row>
    <row r="12457" spans="9:11">
      <c r="I12457" s="72"/>
      <c r="J12457" s="72"/>
      <c r="K12457" s="72"/>
    </row>
    <row r="12458" spans="9:11">
      <c r="I12458" s="72"/>
      <c r="J12458" s="72"/>
      <c r="K12458" s="72"/>
    </row>
    <row r="12459" spans="9:11">
      <c r="I12459" s="72"/>
      <c r="J12459" s="72"/>
      <c r="K12459" s="72"/>
    </row>
    <row r="12460" spans="9:11">
      <c r="I12460" s="72"/>
      <c r="J12460" s="72"/>
      <c r="K12460" s="72"/>
    </row>
    <row r="12461" spans="9:11">
      <c r="I12461" s="72"/>
      <c r="J12461" s="72"/>
      <c r="K12461" s="72"/>
    </row>
    <row r="12462" spans="9:11">
      <c r="I12462" s="72"/>
      <c r="J12462" s="72"/>
      <c r="K12462" s="72"/>
    </row>
    <row r="12463" spans="9:11">
      <c r="I12463" s="72"/>
      <c r="J12463" s="72"/>
      <c r="K12463" s="72"/>
    </row>
    <row r="12464" spans="9:11">
      <c r="I12464" s="72"/>
      <c r="J12464" s="72"/>
      <c r="K12464" s="72"/>
    </row>
    <row r="12465" spans="9:11">
      <c r="I12465" s="72"/>
      <c r="J12465" s="72"/>
      <c r="K12465" s="72"/>
    </row>
    <row r="12466" spans="9:11">
      <c r="I12466" s="72"/>
      <c r="J12466" s="72"/>
      <c r="K12466" s="72"/>
    </row>
    <row r="12467" spans="9:11">
      <c r="I12467" s="72"/>
      <c r="J12467" s="72"/>
      <c r="K12467" s="72"/>
    </row>
    <row r="12468" spans="9:11">
      <c r="I12468" s="72"/>
      <c r="J12468" s="72"/>
      <c r="K12468" s="72"/>
    </row>
    <row r="12469" spans="9:11">
      <c r="I12469" s="72"/>
      <c r="J12469" s="72"/>
      <c r="K12469" s="72"/>
    </row>
    <row r="12470" spans="9:11">
      <c r="I12470" s="72"/>
      <c r="J12470" s="72"/>
      <c r="K12470" s="72"/>
    </row>
    <row r="12471" spans="9:11">
      <c r="I12471" s="72"/>
      <c r="J12471" s="72"/>
      <c r="K12471" s="72"/>
    </row>
    <row r="12472" spans="9:11">
      <c r="I12472" s="72"/>
      <c r="J12472" s="72"/>
      <c r="K12472" s="72"/>
    </row>
    <row r="12473" spans="9:11">
      <c r="I12473" s="72"/>
      <c r="J12473" s="72"/>
      <c r="K12473" s="72"/>
    </row>
    <row r="12474" spans="9:11">
      <c r="I12474" s="72"/>
      <c r="J12474" s="72"/>
      <c r="K12474" s="72"/>
    </row>
    <row r="12475" spans="9:11">
      <c r="I12475" s="72"/>
      <c r="J12475" s="72"/>
      <c r="K12475" s="72"/>
    </row>
    <row r="12476" spans="9:11">
      <c r="I12476" s="72"/>
      <c r="J12476" s="72"/>
      <c r="K12476" s="72"/>
    </row>
    <row r="12477" spans="9:11">
      <c r="I12477" s="72"/>
      <c r="J12477" s="72"/>
      <c r="K12477" s="72"/>
    </row>
    <row r="12478" spans="9:11">
      <c r="I12478" s="72"/>
      <c r="J12478" s="72"/>
      <c r="K12478" s="72"/>
    </row>
    <row r="12479" spans="9:11">
      <c r="I12479" s="72"/>
      <c r="J12479" s="72"/>
      <c r="K12479" s="72"/>
    </row>
    <row r="12480" spans="9:11">
      <c r="I12480" s="72"/>
      <c r="J12480" s="72"/>
      <c r="K12480" s="72"/>
    </row>
    <row r="12481" spans="9:11">
      <c r="I12481" s="72"/>
      <c r="J12481" s="72"/>
      <c r="K12481" s="72"/>
    </row>
    <row r="12482" spans="9:11">
      <c r="I12482" s="72"/>
      <c r="J12482" s="72"/>
      <c r="K12482" s="72"/>
    </row>
    <row r="12483" spans="9:11">
      <c r="I12483" s="72"/>
      <c r="J12483" s="72"/>
      <c r="K12483" s="72"/>
    </row>
    <row r="12484" spans="9:11">
      <c r="I12484" s="72"/>
      <c r="J12484" s="72"/>
      <c r="K12484" s="72"/>
    </row>
    <row r="12485" spans="9:11">
      <c r="I12485" s="72"/>
      <c r="J12485" s="72"/>
      <c r="K12485" s="72"/>
    </row>
    <row r="12486" spans="9:11">
      <c r="I12486" s="72"/>
      <c r="J12486" s="72"/>
      <c r="K12486" s="72"/>
    </row>
    <row r="12487" spans="9:11">
      <c r="I12487" s="72"/>
      <c r="J12487" s="72"/>
      <c r="K12487" s="72"/>
    </row>
    <row r="12488" spans="9:11">
      <c r="I12488" s="72"/>
      <c r="J12488" s="72"/>
      <c r="K12488" s="72"/>
    </row>
    <row r="12489" spans="9:11">
      <c r="I12489" s="72"/>
      <c r="J12489" s="72"/>
      <c r="K12489" s="72"/>
    </row>
    <row r="12490" spans="9:11">
      <c r="I12490" s="72"/>
      <c r="J12490" s="72"/>
      <c r="K12490" s="72"/>
    </row>
    <row r="12491" spans="9:11">
      <c r="I12491" s="72"/>
      <c r="J12491" s="72"/>
      <c r="K12491" s="72"/>
    </row>
    <row r="12492" spans="9:11">
      <c r="I12492" s="72"/>
      <c r="J12492" s="72"/>
      <c r="K12492" s="72"/>
    </row>
    <row r="12493" spans="9:11">
      <c r="I12493" s="72"/>
      <c r="J12493" s="72"/>
      <c r="K12493" s="72"/>
    </row>
    <row r="12494" spans="9:11">
      <c r="I12494" s="72"/>
      <c r="J12494" s="72"/>
      <c r="K12494" s="72"/>
    </row>
    <row r="12495" spans="9:11">
      <c r="I12495" s="72"/>
      <c r="J12495" s="72"/>
      <c r="K12495" s="72"/>
    </row>
    <row r="12496" spans="9:11">
      <c r="I12496" s="72"/>
      <c r="J12496" s="72"/>
      <c r="K12496" s="72"/>
    </row>
    <row r="12497" spans="9:11">
      <c r="I12497" s="72"/>
      <c r="J12497" s="72"/>
      <c r="K12497" s="72"/>
    </row>
    <row r="12498" spans="9:11">
      <c r="I12498" s="72"/>
      <c r="J12498" s="72"/>
      <c r="K12498" s="72"/>
    </row>
    <row r="12499" spans="9:11">
      <c r="I12499" s="72"/>
      <c r="J12499" s="72"/>
      <c r="K12499" s="72"/>
    </row>
    <row r="12500" spans="9:11">
      <c r="I12500" s="72"/>
      <c r="J12500" s="72"/>
      <c r="K12500" s="72"/>
    </row>
    <row r="12501" spans="9:11">
      <c r="I12501" s="72"/>
      <c r="J12501" s="72"/>
      <c r="K12501" s="72"/>
    </row>
    <row r="12502" spans="9:11">
      <c r="I12502" s="72"/>
      <c r="J12502" s="72"/>
      <c r="K12502" s="72"/>
    </row>
    <row r="12503" spans="9:11">
      <c r="I12503" s="72"/>
      <c r="J12503" s="72"/>
      <c r="K12503" s="72"/>
    </row>
    <row r="12504" spans="9:11">
      <c r="I12504" s="72"/>
      <c r="J12504" s="72"/>
      <c r="K12504" s="72"/>
    </row>
    <row r="12505" spans="9:11">
      <c r="I12505" s="72"/>
      <c r="J12505" s="72"/>
      <c r="K12505" s="72"/>
    </row>
    <row r="12506" spans="9:11">
      <c r="I12506" s="72"/>
      <c r="J12506" s="72"/>
      <c r="K12506" s="72"/>
    </row>
    <row r="12507" spans="9:11">
      <c r="I12507" s="72"/>
      <c r="J12507" s="72"/>
      <c r="K12507" s="72"/>
    </row>
    <row r="12508" spans="9:11">
      <c r="I12508" s="72"/>
      <c r="J12508" s="72"/>
      <c r="K12508" s="72"/>
    </row>
    <row r="12509" spans="9:11">
      <c r="I12509" s="72"/>
      <c r="J12509" s="72"/>
      <c r="K12509" s="72"/>
    </row>
    <row r="12510" spans="9:11">
      <c r="I12510" s="72"/>
      <c r="J12510" s="72"/>
      <c r="K12510" s="72"/>
    </row>
    <row r="12511" spans="9:11">
      <c r="I12511" s="72"/>
      <c r="J12511" s="72"/>
      <c r="K12511" s="72"/>
    </row>
    <row r="12512" spans="9:11">
      <c r="I12512" s="72"/>
      <c r="J12512" s="72"/>
      <c r="K12512" s="72"/>
    </row>
    <row r="12513" spans="9:11">
      <c r="I12513" s="72"/>
      <c r="J12513" s="72"/>
      <c r="K12513" s="72"/>
    </row>
    <row r="12514" spans="9:11">
      <c r="I12514" s="72"/>
      <c r="J12514" s="72"/>
      <c r="K12514" s="72"/>
    </row>
    <row r="12515" spans="9:11">
      <c r="I12515" s="72"/>
      <c r="J12515" s="72"/>
      <c r="K12515" s="72"/>
    </row>
    <row r="12516" spans="9:11">
      <c r="I12516" s="72"/>
      <c r="J12516" s="72"/>
      <c r="K12516" s="72"/>
    </row>
    <row r="12517" spans="9:11">
      <c r="I12517" s="72"/>
      <c r="J12517" s="72"/>
      <c r="K12517" s="72"/>
    </row>
    <row r="12518" spans="9:11">
      <c r="I12518" s="72"/>
      <c r="J12518" s="72"/>
      <c r="K12518" s="72"/>
    </row>
    <row r="12519" spans="9:11">
      <c r="I12519" s="72"/>
      <c r="J12519" s="72"/>
      <c r="K12519" s="72"/>
    </row>
    <row r="12520" spans="9:11">
      <c r="I12520" s="72"/>
      <c r="J12520" s="72"/>
      <c r="K12520" s="72"/>
    </row>
    <row r="12521" spans="9:11">
      <c r="I12521" s="72"/>
      <c r="J12521" s="72"/>
      <c r="K12521" s="72"/>
    </row>
    <row r="12522" spans="9:11">
      <c r="I12522" s="72"/>
      <c r="J12522" s="72"/>
      <c r="K12522" s="72"/>
    </row>
    <row r="12523" spans="9:11">
      <c r="I12523" s="72"/>
      <c r="J12523" s="72"/>
      <c r="K12523" s="72"/>
    </row>
    <row r="12524" spans="9:11">
      <c r="I12524" s="72"/>
      <c r="J12524" s="72"/>
      <c r="K12524" s="72"/>
    </row>
    <row r="12525" spans="9:11">
      <c r="I12525" s="72"/>
      <c r="J12525" s="72"/>
      <c r="K12525" s="72"/>
    </row>
    <row r="12526" spans="9:11">
      <c r="I12526" s="72"/>
      <c r="J12526" s="72"/>
      <c r="K12526" s="72"/>
    </row>
    <row r="12527" spans="9:11">
      <c r="I12527" s="72"/>
      <c r="J12527" s="72"/>
      <c r="K12527" s="72"/>
    </row>
    <row r="12528" spans="9:11">
      <c r="I12528" s="72"/>
      <c r="J12528" s="72"/>
      <c r="K12528" s="72"/>
    </row>
    <row r="12529" spans="9:11">
      <c r="I12529" s="72"/>
      <c r="J12529" s="72"/>
      <c r="K12529" s="72"/>
    </row>
    <row r="12530" spans="9:11">
      <c r="I12530" s="72"/>
      <c r="J12530" s="72"/>
      <c r="K12530" s="72"/>
    </row>
    <row r="12531" spans="9:11">
      <c r="I12531" s="72"/>
      <c r="J12531" s="72"/>
      <c r="K12531" s="72"/>
    </row>
    <row r="12532" spans="9:11">
      <c r="I12532" s="72"/>
      <c r="J12532" s="72"/>
      <c r="K12532" s="72"/>
    </row>
    <row r="12533" spans="9:11">
      <c r="I12533" s="72"/>
      <c r="J12533" s="72"/>
      <c r="K12533" s="72"/>
    </row>
    <row r="12534" spans="9:11">
      <c r="I12534" s="72"/>
      <c r="J12534" s="72"/>
      <c r="K12534" s="72"/>
    </row>
    <row r="12535" spans="9:11">
      <c r="I12535" s="72"/>
      <c r="J12535" s="72"/>
      <c r="K12535" s="72"/>
    </row>
    <row r="12536" spans="9:11">
      <c r="I12536" s="72"/>
      <c r="J12536" s="72"/>
      <c r="K12536" s="72"/>
    </row>
    <row r="12537" spans="9:11">
      <c r="I12537" s="72"/>
      <c r="J12537" s="72"/>
      <c r="K12537" s="72"/>
    </row>
    <row r="12538" spans="9:11">
      <c r="I12538" s="72"/>
      <c r="J12538" s="72"/>
      <c r="K12538" s="72"/>
    </row>
    <row r="12539" spans="9:11">
      <c r="I12539" s="72"/>
      <c r="J12539" s="72"/>
      <c r="K12539" s="72"/>
    </row>
    <row r="12540" spans="9:11">
      <c r="I12540" s="72"/>
      <c r="J12540" s="72"/>
      <c r="K12540" s="72"/>
    </row>
    <row r="12541" spans="9:11">
      <c r="I12541" s="72"/>
      <c r="J12541" s="72"/>
      <c r="K12541" s="72"/>
    </row>
    <row r="12542" spans="9:11">
      <c r="I12542" s="72"/>
      <c r="J12542" s="72"/>
      <c r="K12542" s="72"/>
    </row>
    <row r="12543" spans="9:11">
      <c r="I12543" s="72"/>
      <c r="J12543" s="72"/>
      <c r="K12543" s="72"/>
    </row>
    <row r="12544" spans="9:11">
      <c r="I12544" s="72"/>
      <c r="J12544" s="72"/>
      <c r="K12544" s="72"/>
    </row>
    <row r="12545" spans="9:11">
      <c r="I12545" s="72"/>
      <c r="J12545" s="72"/>
      <c r="K12545" s="72"/>
    </row>
    <row r="12546" spans="9:11">
      <c r="I12546" s="72"/>
      <c r="J12546" s="72"/>
      <c r="K12546" s="72"/>
    </row>
    <row r="12547" spans="9:11">
      <c r="I12547" s="72"/>
      <c r="J12547" s="72"/>
      <c r="K12547" s="72"/>
    </row>
    <row r="12548" spans="9:11">
      <c r="I12548" s="72"/>
      <c r="J12548" s="72"/>
      <c r="K12548" s="72"/>
    </row>
    <row r="12549" spans="9:11">
      <c r="I12549" s="72"/>
      <c r="J12549" s="72"/>
      <c r="K12549" s="72"/>
    </row>
    <row r="12550" spans="9:11">
      <c r="I12550" s="72"/>
      <c r="J12550" s="72"/>
      <c r="K12550" s="72"/>
    </row>
    <row r="12551" spans="9:11">
      <c r="I12551" s="72"/>
      <c r="J12551" s="72"/>
      <c r="K12551" s="72"/>
    </row>
    <row r="12552" spans="9:11">
      <c r="I12552" s="72"/>
      <c r="J12552" s="72"/>
      <c r="K12552" s="72"/>
    </row>
    <row r="12553" spans="9:11">
      <c r="I12553" s="72"/>
      <c r="J12553" s="72"/>
      <c r="K12553" s="72"/>
    </row>
    <row r="12554" spans="9:11">
      <c r="I12554" s="72"/>
      <c r="J12554" s="72"/>
      <c r="K12554" s="72"/>
    </row>
    <row r="12555" spans="9:11">
      <c r="I12555" s="72"/>
      <c r="J12555" s="72"/>
      <c r="K12555" s="72"/>
    </row>
    <row r="12556" spans="9:11">
      <c r="I12556" s="72"/>
      <c r="J12556" s="72"/>
      <c r="K12556" s="72"/>
    </row>
    <row r="12557" spans="9:11">
      <c r="I12557" s="72"/>
      <c r="J12557" s="72"/>
      <c r="K12557" s="72"/>
    </row>
    <row r="12558" spans="9:11">
      <c r="I12558" s="72"/>
      <c r="J12558" s="72"/>
      <c r="K12558" s="72"/>
    </row>
    <row r="12559" spans="9:11">
      <c r="I12559" s="72"/>
      <c r="J12559" s="72"/>
      <c r="K12559" s="72"/>
    </row>
    <row r="12560" spans="9:11">
      <c r="I12560" s="72"/>
      <c r="J12560" s="72"/>
      <c r="K12560" s="72"/>
    </row>
    <row r="12561" spans="9:11">
      <c r="I12561" s="72"/>
      <c r="J12561" s="72"/>
      <c r="K12561" s="72"/>
    </row>
    <row r="12562" spans="9:11">
      <c r="I12562" s="72"/>
      <c r="J12562" s="72"/>
      <c r="K12562" s="72"/>
    </row>
    <row r="12563" spans="9:11">
      <c r="I12563" s="72"/>
      <c r="J12563" s="72"/>
      <c r="K12563" s="72"/>
    </row>
    <row r="12564" spans="9:11">
      <c r="I12564" s="72"/>
      <c r="J12564" s="72"/>
      <c r="K12564" s="72"/>
    </row>
    <row r="12565" spans="9:11">
      <c r="I12565" s="72"/>
      <c r="J12565" s="72"/>
      <c r="K12565" s="72"/>
    </row>
    <row r="12566" spans="9:11">
      <c r="I12566" s="72"/>
      <c r="J12566" s="72"/>
      <c r="K12566" s="72"/>
    </row>
    <row r="12567" spans="9:11">
      <c r="I12567" s="72"/>
      <c r="J12567" s="72"/>
      <c r="K12567" s="72"/>
    </row>
    <row r="12568" spans="9:11">
      <c r="I12568" s="72"/>
      <c r="J12568" s="72"/>
      <c r="K12568" s="72"/>
    </row>
    <row r="12569" spans="9:11">
      <c r="I12569" s="72"/>
      <c r="J12569" s="72"/>
      <c r="K12569" s="72"/>
    </row>
    <row r="12570" spans="9:11">
      <c r="I12570" s="72"/>
      <c r="J12570" s="72"/>
      <c r="K12570" s="72"/>
    </row>
    <row r="12571" spans="9:11">
      <c r="I12571" s="72"/>
      <c r="J12571" s="72"/>
      <c r="K12571" s="72"/>
    </row>
    <row r="12572" spans="9:11">
      <c r="I12572" s="72"/>
      <c r="J12572" s="72"/>
      <c r="K12572" s="72"/>
    </row>
    <row r="12573" spans="9:11">
      <c r="I12573" s="72"/>
      <c r="J12573" s="72"/>
      <c r="K12573" s="72"/>
    </row>
    <row r="12574" spans="9:11">
      <c r="I12574" s="72"/>
      <c r="J12574" s="72"/>
      <c r="K12574" s="72"/>
    </row>
    <row r="12575" spans="9:11">
      <c r="I12575" s="72"/>
      <c r="J12575" s="72"/>
      <c r="K12575" s="72"/>
    </row>
    <row r="12576" spans="9:11">
      <c r="I12576" s="72"/>
      <c r="J12576" s="72"/>
      <c r="K12576" s="72"/>
    </row>
    <row r="12577" spans="9:11">
      <c r="I12577" s="72"/>
      <c r="J12577" s="72"/>
      <c r="K12577" s="72"/>
    </row>
    <row r="12578" spans="9:11">
      <c r="I12578" s="72"/>
      <c r="J12578" s="72"/>
      <c r="K12578" s="72"/>
    </row>
    <row r="12579" spans="9:11">
      <c r="I12579" s="72"/>
      <c r="J12579" s="72"/>
      <c r="K12579" s="72"/>
    </row>
    <row r="12580" spans="9:11">
      <c r="I12580" s="72"/>
      <c r="J12580" s="72"/>
      <c r="K12580" s="72"/>
    </row>
    <row r="12581" spans="9:11">
      <c r="I12581" s="72"/>
      <c r="J12581" s="72"/>
      <c r="K12581" s="72"/>
    </row>
    <row r="12582" spans="9:11">
      <c r="I12582" s="72"/>
      <c r="J12582" s="72"/>
      <c r="K12582" s="72"/>
    </row>
    <row r="12583" spans="9:11">
      <c r="I12583" s="72"/>
      <c r="J12583" s="72"/>
      <c r="K12583" s="72"/>
    </row>
    <row r="12584" spans="9:11">
      <c r="I12584" s="72"/>
      <c r="J12584" s="72"/>
      <c r="K12584" s="72"/>
    </row>
    <row r="12585" spans="9:11">
      <c r="I12585" s="72"/>
      <c r="J12585" s="72"/>
      <c r="K12585" s="72"/>
    </row>
    <row r="12586" spans="9:11">
      <c r="I12586" s="72"/>
      <c r="J12586" s="72"/>
      <c r="K12586" s="72"/>
    </row>
    <row r="12587" spans="9:11">
      <c r="I12587" s="72"/>
      <c r="J12587" s="72"/>
      <c r="K12587" s="72"/>
    </row>
    <row r="12588" spans="9:11">
      <c r="I12588" s="72"/>
      <c r="J12588" s="72"/>
      <c r="K12588" s="72"/>
    </row>
    <row r="12589" spans="9:11">
      <c r="I12589" s="72"/>
      <c r="J12589" s="72"/>
      <c r="K12589" s="72"/>
    </row>
    <row r="12590" spans="9:11">
      <c r="I12590" s="72"/>
      <c r="J12590" s="72"/>
      <c r="K12590" s="72"/>
    </row>
    <row r="12591" spans="9:11">
      <c r="I12591" s="72"/>
      <c r="J12591" s="72"/>
      <c r="K12591" s="72"/>
    </row>
    <row r="12592" spans="9:11">
      <c r="I12592" s="72"/>
      <c r="J12592" s="72"/>
      <c r="K12592" s="72"/>
    </row>
    <row r="12593" spans="9:11">
      <c r="I12593" s="72"/>
      <c r="J12593" s="72"/>
      <c r="K12593" s="72"/>
    </row>
    <row r="12594" spans="9:11">
      <c r="I12594" s="72"/>
      <c r="J12594" s="72"/>
      <c r="K12594" s="72"/>
    </row>
    <row r="12595" spans="9:11">
      <c r="I12595" s="72"/>
      <c r="J12595" s="72"/>
      <c r="K12595" s="72"/>
    </row>
    <row r="12596" spans="9:11">
      <c r="I12596" s="72"/>
      <c r="J12596" s="72"/>
      <c r="K12596" s="72"/>
    </row>
    <row r="12597" spans="9:11">
      <c r="I12597" s="72"/>
      <c r="J12597" s="72"/>
      <c r="K12597" s="72"/>
    </row>
    <row r="12598" spans="9:11">
      <c r="I12598" s="72"/>
      <c r="J12598" s="72"/>
      <c r="K12598" s="72"/>
    </row>
    <row r="12599" spans="9:11">
      <c r="I12599" s="72"/>
      <c r="J12599" s="72"/>
      <c r="K12599" s="72"/>
    </row>
    <row r="12600" spans="9:11">
      <c r="I12600" s="72"/>
      <c r="J12600" s="72"/>
      <c r="K12600" s="72"/>
    </row>
    <row r="12601" spans="9:11">
      <c r="I12601" s="72"/>
      <c r="J12601" s="72"/>
      <c r="K12601" s="72"/>
    </row>
    <row r="12602" spans="9:11">
      <c r="I12602" s="72"/>
      <c r="J12602" s="72"/>
      <c r="K12602" s="72"/>
    </row>
    <row r="12603" spans="9:11">
      <c r="I12603" s="72"/>
      <c r="J12603" s="72"/>
      <c r="K12603" s="72"/>
    </row>
    <row r="12604" spans="9:11">
      <c r="I12604" s="72"/>
      <c r="J12604" s="72"/>
      <c r="K12604" s="72"/>
    </row>
    <row r="12605" spans="9:11">
      <c r="I12605" s="72"/>
      <c r="J12605" s="72"/>
      <c r="K12605" s="72"/>
    </row>
    <row r="12606" spans="9:11">
      <c r="I12606" s="72"/>
      <c r="J12606" s="72"/>
      <c r="K12606" s="72"/>
    </row>
    <row r="12607" spans="9:11">
      <c r="I12607" s="72"/>
      <c r="J12607" s="72"/>
      <c r="K12607" s="72"/>
    </row>
    <row r="12608" spans="9:11">
      <c r="I12608" s="72"/>
      <c r="J12608" s="72"/>
      <c r="K12608" s="72"/>
    </row>
    <row r="12609" spans="9:11">
      <c r="I12609" s="72"/>
      <c r="J12609" s="72"/>
      <c r="K12609" s="72"/>
    </row>
    <row r="12610" spans="9:11">
      <c r="I12610" s="72"/>
      <c r="J12610" s="72"/>
      <c r="K12610" s="72"/>
    </row>
    <row r="12611" spans="9:11">
      <c r="I12611" s="72"/>
      <c r="J12611" s="72"/>
      <c r="K12611" s="72"/>
    </row>
    <row r="12612" spans="9:11">
      <c r="I12612" s="72"/>
      <c r="J12612" s="72"/>
      <c r="K12612" s="72"/>
    </row>
    <row r="12613" spans="9:11">
      <c r="I12613" s="72"/>
      <c r="J12613" s="72"/>
      <c r="K12613" s="72"/>
    </row>
    <row r="12614" spans="9:11">
      <c r="I12614" s="72"/>
      <c r="J12614" s="72"/>
      <c r="K12614" s="72"/>
    </row>
    <row r="12615" spans="9:11">
      <c r="I12615" s="72"/>
      <c r="J12615" s="72"/>
      <c r="K12615" s="72"/>
    </row>
    <row r="12616" spans="9:11">
      <c r="I12616" s="72"/>
      <c r="J12616" s="72"/>
      <c r="K12616" s="72"/>
    </row>
    <row r="12617" spans="9:11">
      <c r="I12617" s="72"/>
      <c r="J12617" s="72"/>
      <c r="K12617" s="72"/>
    </row>
    <row r="12618" spans="9:11">
      <c r="I12618" s="72"/>
      <c r="J12618" s="72"/>
      <c r="K12618" s="72"/>
    </row>
    <row r="12619" spans="9:11">
      <c r="I12619" s="72"/>
      <c r="J12619" s="72"/>
      <c r="K12619" s="72"/>
    </row>
    <row r="12620" spans="9:11">
      <c r="I12620" s="72"/>
      <c r="J12620" s="72"/>
      <c r="K12620" s="72"/>
    </row>
    <row r="12621" spans="9:11">
      <c r="I12621" s="72"/>
      <c r="J12621" s="72"/>
      <c r="K12621" s="72"/>
    </row>
    <row r="12622" spans="9:11">
      <c r="I12622" s="72"/>
      <c r="J12622" s="72"/>
      <c r="K12622" s="72"/>
    </row>
    <row r="12623" spans="9:11">
      <c r="I12623" s="72"/>
      <c r="J12623" s="72"/>
      <c r="K12623" s="72"/>
    </row>
    <row r="12624" spans="9:11">
      <c r="I12624" s="72"/>
      <c r="J12624" s="72"/>
      <c r="K12624" s="72"/>
    </row>
    <row r="12625" spans="9:11">
      <c r="I12625" s="72"/>
      <c r="J12625" s="72"/>
      <c r="K12625" s="72"/>
    </row>
    <row r="12626" spans="9:11">
      <c r="I12626" s="72"/>
      <c r="J12626" s="72"/>
      <c r="K12626" s="72"/>
    </row>
    <row r="12627" spans="9:11">
      <c r="I12627" s="72"/>
      <c r="J12627" s="72"/>
      <c r="K12627" s="72"/>
    </row>
    <row r="12628" spans="9:11">
      <c r="I12628" s="72"/>
      <c r="J12628" s="72"/>
      <c r="K12628" s="72"/>
    </row>
    <row r="12629" spans="9:11">
      <c r="I12629" s="72"/>
      <c r="J12629" s="72"/>
      <c r="K12629" s="72"/>
    </row>
    <row r="12630" spans="9:11">
      <c r="I12630" s="72"/>
      <c r="J12630" s="72"/>
      <c r="K12630" s="72"/>
    </row>
    <row r="12631" spans="9:11">
      <c r="I12631" s="72"/>
      <c r="J12631" s="72"/>
      <c r="K12631" s="72"/>
    </row>
    <row r="12632" spans="9:11">
      <c r="I12632" s="72"/>
      <c r="J12632" s="72"/>
      <c r="K12632" s="72"/>
    </row>
    <row r="12633" spans="9:11">
      <c r="I12633" s="72"/>
      <c r="J12633" s="72"/>
      <c r="K12633" s="72"/>
    </row>
    <row r="12634" spans="9:11">
      <c r="I12634" s="72"/>
      <c r="J12634" s="72"/>
      <c r="K12634" s="72"/>
    </row>
    <row r="12635" spans="9:11">
      <c r="I12635" s="72"/>
      <c r="J12635" s="72"/>
      <c r="K12635" s="72"/>
    </row>
    <row r="12636" spans="9:11">
      <c r="I12636" s="72"/>
      <c r="J12636" s="72"/>
      <c r="K12636" s="72"/>
    </row>
    <row r="12637" spans="9:11">
      <c r="I12637" s="72"/>
      <c r="J12637" s="72"/>
      <c r="K12637" s="72"/>
    </row>
    <row r="12638" spans="9:11">
      <c r="I12638" s="72"/>
      <c r="J12638" s="72"/>
      <c r="K12638" s="72"/>
    </row>
    <row r="12639" spans="9:11">
      <c r="I12639" s="72"/>
      <c r="J12639" s="72"/>
      <c r="K12639" s="72"/>
    </row>
    <row r="12640" spans="9:11">
      <c r="I12640" s="72"/>
      <c r="J12640" s="72"/>
      <c r="K12640" s="72"/>
    </row>
    <row r="12641" spans="9:11">
      <c r="I12641" s="72"/>
      <c r="J12641" s="72"/>
      <c r="K12641" s="72"/>
    </row>
    <row r="12642" spans="9:11">
      <c r="I12642" s="72"/>
      <c r="J12642" s="72"/>
      <c r="K12642" s="72"/>
    </row>
    <row r="12643" spans="9:11">
      <c r="I12643" s="72"/>
      <c r="J12643" s="72"/>
      <c r="K12643" s="72"/>
    </row>
    <row r="12644" spans="9:11">
      <c r="I12644" s="72"/>
      <c r="J12644" s="72"/>
      <c r="K12644" s="72"/>
    </row>
    <row r="12645" spans="9:11">
      <c r="I12645" s="72"/>
      <c r="J12645" s="72"/>
      <c r="K12645" s="72"/>
    </row>
    <row r="12646" spans="9:11">
      <c r="I12646" s="72"/>
      <c r="J12646" s="72"/>
      <c r="K12646" s="72"/>
    </row>
    <row r="12647" spans="9:11">
      <c r="I12647" s="72"/>
      <c r="J12647" s="72"/>
      <c r="K12647" s="72"/>
    </row>
    <row r="12648" spans="9:11">
      <c r="I12648" s="72"/>
      <c r="J12648" s="72"/>
      <c r="K12648" s="72"/>
    </row>
    <row r="12649" spans="9:11">
      <c r="I12649" s="72"/>
      <c r="J12649" s="72"/>
      <c r="K12649" s="72"/>
    </row>
    <row r="12650" spans="9:11">
      <c r="I12650" s="72"/>
      <c r="J12650" s="72"/>
      <c r="K12650" s="72"/>
    </row>
    <row r="12651" spans="9:11">
      <c r="I12651" s="72"/>
      <c r="J12651" s="72"/>
      <c r="K12651" s="72"/>
    </row>
    <row r="12652" spans="9:11">
      <c r="I12652" s="72"/>
      <c r="J12652" s="72"/>
      <c r="K12652" s="72"/>
    </row>
    <row r="12653" spans="9:11">
      <c r="I12653" s="72"/>
      <c r="J12653" s="72"/>
      <c r="K12653" s="72"/>
    </row>
    <row r="12654" spans="9:11">
      <c r="I12654" s="72"/>
      <c r="J12654" s="72"/>
      <c r="K12654" s="72"/>
    </row>
    <row r="12655" spans="9:11">
      <c r="I12655" s="72"/>
      <c r="J12655" s="72"/>
      <c r="K12655" s="72"/>
    </row>
    <row r="12656" spans="9:11">
      <c r="I12656" s="72"/>
      <c r="J12656" s="72"/>
      <c r="K12656" s="72"/>
    </row>
    <row r="12657" spans="9:11">
      <c r="I12657" s="72"/>
      <c r="J12657" s="72"/>
      <c r="K12657" s="72"/>
    </row>
    <row r="12658" spans="9:11">
      <c r="I12658" s="72"/>
      <c r="J12658" s="72"/>
      <c r="K12658" s="72"/>
    </row>
    <row r="12659" spans="9:11">
      <c r="I12659" s="72"/>
      <c r="J12659" s="72"/>
      <c r="K12659" s="72"/>
    </row>
    <row r="12660" spans="9:11">
      <c r="I12660" s="72"/>
      <c r="J12660" s="72"/>
      <c r="K12660" s="72"/>
    </row>
    <row r="12661" spans="9:11">
      <c r="I12661" s="72"/>
      <c r="J12661" s="72"/>
      <c r="K12661" s="72"/>
    </row>
    <row r="12662" spans="9:11">
      <c r="I12662" s="72"/>
      <c r="J12662" s="72"/>
      <c r="K12662" s="72"/>
    </row>
    <row r="12663" spans="9:11">
      <c r="I12663" s="72"/>
      <c r="J12663" s="72"/>
      <c r="K12663" s="72"/>
    </row>
    <row r="12664" spans="9:11">
      <c r="I12664" s="72"/>
      <c r="J12664" s="72"/>
      <c r="K12664" s="72"/>
    </row>
    <row r="12665" spans="9:11">
      <c r="I12665" s="72"/>
      <c r="J12665" s="72"/>
      <c r="K12665" s="72"/>
    </row>
    <row r="12666" spans="9:11">
      <c r="I12666" s="72"/>
      <c r="J12666" s="72"/>
      <c r="K12666" s="72"/>
    </row>
    <row r="12667" spans="9:11">
      <c r="I12667" s="72"/>
      <c r="J12667" s="72"/>
      <c r="K12667" s="72"/>
    </row>
    <row r="12668" spans="9:11">
      <c r="I12668" s="72"/>
      <c r="J12668" s="72"/>
      <c r="K12668" s="72"/>
    </row>
    <row r="12669" spans="9:11">
      <c r="I12669" s="72"/>
      <c r="J12669" s="72"/>
      <c r="K12669" s="72"/>
    </row>
    <row r="12670" spans="9:11">
      <c r="I12670" s="72"/>
      <c r="J12670" s="72"/>
      <c r="K12670" s="72"/>
    </row>
    <row r="12671" spans="9:11">
      <c r="I12671" s="72"/>
      <c r="J12671" s="72"/>
      <c r="K12671" s="72"/>
    </row>
    <row r="12672" spans="9:11">
      <c r="I12672" s="72"/>
      <c r="J12672" s="72"/>
      <c r="K12672" s="72"/>
    </row>
    <row r="12673" spans="9:11">
      <c r="I12673" s="72"/>
      <c r="J12673" s="72"/>
      <c r="K12673" s="72"/>
    </row>
    <row r="12674" spans="9:11">
      <c r="I12674" s="72"/>
      <c r="J12674" s="72"/>
      <c r="K12674" s="72"/>
    </row>
    <row r="12675" spans="9:11">
      <c r="I12675" s="72"/>
      <c r="J12675" s="72"/>
      <c r="K12675" s="72"/>
    </row>
    <row r="12676" spans="9:11">
      <c r="I12676" s="72"/>
      <c r="J12676" s="72"/>
      <c r="K12676" s="72"/>
    </row>
    <row r="12677" spans="9:11">
      <c r="I12677" s="72"/>
      <c r="J12677" s="72"/>
      <c r="K12677" s="72"/>
    </row>
    <row r="12678" spans="9:11">
      <c r="I12678" s="72"/>
      <c r="J12678" s="72"/>
      <c r="K12678" s="72"/>
    </row>
    <row r="12679" spans="9:11">
      <c r="I12679" s="72"/>
      <c r="J12679" s="72"/>
      <c r="K12679" s="72"/>
    </row>
    <row r="12680" spans="9:11">
      <c r="I12680" s="72"/>
      <c r="J12680" s="72"/>
      <c r="K12680" s="72"/>
    </row>
    <row r="12681" spans="9:11">
      <c r="I12681" s="72"/>
      <c r="J12681" s="72"/>
      <c r="K12681" s="72"/>
    </row>
    <row r="12682" spans="9:11">
      <c r="I12682" s="72"/>
      <c r="J12682" s="72"/>
      <c r="K12682" s="72"/>
    </row>
    <row r="12683" spans="9:11">
      <c r="I12683" s="72"/>
      <c r="J12683" s="72"/>
      <c r="K12683" s="72"/>
    </row>
    <row r="12684" spans="9:11">
      <c r="I12684" s="72"/>
      <c r="J12684" s="72"/>
      <c r="K12684" s="72"/>
    </row>
    <row r="12685" spans="9:11">
      <c r="I12685" s="72"/>
      <c r="J12685" s="72"/>
      <c r="K12685" s="72"/>
    </row>
    <row r="12686" spans="9:11">
      <c r="I12686" s="72"/>
      <c r="J12686" s="72"/>
      <c r="K12686" s="72"/>
    </row>
    <row r="12687" spans="9:11">
      <c r="I12687" s="72"/>
      <c r="J12687" s="72"/>
      <c r="K12687" s="72"/>
    </row>
    <row r="12688" spans="9:11">
      <c r="I12688" s="72"/>
      <c r="J12688" s="72"/>
      <c r="K12688" s="72"/>
    </row>
    <row r="12689" spans="9:11">
      <c r="I12689" s="72"/>
      <c r="J12689" s="72"/>
      <c r="K12689" s="72"/>
    </row>
    <row r="12690" spans="9:11">
      <c r="I12690" s="72"/>
      <c r="J12690" s="72"/>
      <c r="K12690" s="72"/>
    </row>
    <row r="12691" spans="9:11">
      <c r="I12691" s="72"/>
      <c r="J12691" s="72"/>
      <c r="K12691" s="72"/>
    </row>
    <row r="12692" spans="9:11">
      <c r="I12692" s="72"/>
      <c r="J12692" s="72"/>
      <c r="K12692" s="72"/>
    </row>
    <row r="12693" spans="9:11">
      <c r="I12693" s="72"/>
      <c r="J12693" s="72"/>
      <c r="K12693" s="72"/>
    </row>
    <row r="12694" spans="9:11">
      <c r="I12694" s="72"/>
      <c r="J12694" s="72"/>
      <c r="K12694" s="72"/>
    </row>
    <row r="12695" spans="9:11">
      <c r="I12695" s="72"/>
      <c r="J12695" s="72"/>
      <c r="K12695" s="72"/>
    </row>
    <row r="12696" spans="9:11">
      <c r="I12696" s="72"/>
      <c r="J12696" s="72"/>
      <c r="K12696" s="72"/>
    </row>
    <row r="12697" spans="9:11">
      <c r="I12697" s="72"/>
      <c r="J12697" s="72"/>
      <c r="K12697" s="72"/>
    </row>
    <row r="12698" spans="9:11">
      <c r="I12698" s="72"/>
      <c r="J12698" s="72"/>
      <c r="K12698" s="72"/>
    </row>
    <row r="12699" spans="9:11">
      <c r="I12699" s="72"/>
      <c r="J12699" s="72"/>
      <c r="K12699" s="72"/>
    </row>
    <row r="12700" spans="9:11">
      <c r="I12700" s="72"/>
      <c r="J12700" s="72"/>
      <c r="K12700" s="72"/>
    </row>
    <row r="12701" spans="9:11">
      <c r="I12701" s="72"/>
      <c r="J12701" s="72"/>
      <c r="K12701" s="72"/>
    </row>
    <row r="12702" spans="9:11">
      <c r="I12702" s="72"/>
      <c r="J12702" s="72"/>
      <c r="K12702" s="72"/>
    </row>
    <row r="12703" spans="9:11">
      <c r="I12703" s="72"/>
      <c r="J12703" s="72"/>
      <c r="K12703" s="72"/>
    </row>
    <row r="12704" spans="9:11">
      <c r="I12704" s="72"/>
      <c r="J12704" s="72"/>
      <c r="K12704" s="72"/>
    </row>
    <row r="12705" spans="9:11">
      <c r="I12705" s="72"/>
      <c r="J12705" s="72"/>
      <c r="K12705" s="72"/>
    </row>
    <row r="12706" spans="9:11">
      <c r="I12706" s="72"/>
      <c r="J12706" s="72"/>
      <c r="K12706" s="72"/>
    </row>
    <row r="12707" spans="9:11">
      <c r="I12707" s="72"/>
      <c r="J12707" s="72"/>
      <c r="K12707" s="72"/>
    </row>
    <row r="12708" spans="9:11">
      <c r="I12708" s="72"/>
      <c r="J12708" s="72"/>
      <c r="K12708" s="72"/>
    </row>
    <row r="12709" spans="9:11">
      <c r="I12709" s="72"/>
      <c r="J12709" s="72"/>
      <c r="K12709" s="72"/>
    </row>
    <row r="12710" spans="9:11">
      <c r="I12710" s="72"/>
      <c r="J12710" s="72"/>
      <c r="K12710" s="72"/>
    </row>
    <row r="12711" spans="9:11">
      <c r="I12711" s="72"/>
      <c r="J12711" s="72"/>
      <c r="K12711" s="72"/>
    </row>
    <row r="12712" spans="9:11">
      <c r="I12712" s="72"/>
      <c r="J12712" s="72"/>
      <c r="K12712" s="72"/>
    </row>
    <row r="12713" spans="9:11">
      <c r="I12713" s="72"/>
      <c r="J12713" s="72"/>
      <c r="K12713" s="72"/>
    </row>
    <row r="12714" spans="9:11">
      <c r="I12714" s="72"/>
      <c r="J12714" s="72"/>
      <c r="K12714" s="72"/>
    </row>
    <row r="12715" spans="9:11">
      <c r="I12715" s="72"/>
      <c r="J12715" s="72"/>
      <c r="K12715" s="72"/>
    </row>
    <row r="12716" spans="9:11">
      <c r="I12716" s="72"/>
      <c r="J12716" s="72"/>
      <c r="K12716" s="72"/>
    </row>
    <row r="12717" spans="9:11">
      <c r="I12717" s="72"/>
      <c r="J12717" s="72"/>
      <c r="K12717" s="72"/>
    </row>
    <row r="12718" spans="9:11">
      <c r="I12718" s="72"/>
      <c r="J12718" s="72"/>
      <c r="K12718" s="72"/>
    </row>
    <row r="12719" spans="9:11">
      <c r="I12719" s="72"/>
      <c r="J12719" s="72"/>
      <c r="K12719" s="72"/>
    </row>
    <row r="12720" spans="9:11">
      <c r="I12720" s="72"/>
      <c r="J12720" s="72"/>
      <c r="K12720" s="72"/>
    </row>
    <row r="12721" spans="9:11">
      <c r="I12721" s="72"/>
      <c r="J12721" s="72"/>
      <c r="K12721" s="72"/>
    </row>
    <row r="12722" spans="9:11">
      <c r="I12722" s="72"/>
      <c r="J12722" s="72"/>
      <c r="K12722" s="72"/>
    </row>
    <row r="12723" spans="9:11">
      <c r="I12723" s="72"/>
      <c r="J12723" s="72"/>
      <c r="K12723" s="72"/>
    </row>
    <row r="12724" spans="9:11">
      <c r="I12724" s="72"/>
      <c r="J12724" s="72"/>
      <c r="K12724" s="72"/>
    </row>
    <row r="12725" spans="9:11">
      <c r="I12725" s="72"/>
      <c r="J12725" s="72"/>
      <c r="K12725" s="72"/>
    </row>
    <row r="12726" spans="9:11">
      <c r="I12726" s="72"/>
      <c r="J12726" s="72"/>
      <c r="K12726" s="72"/>
    </row>
    <row r="12727" spans="9:11">
      <c r="I12727" s="72"/>
      <c r="J12727" s="72"/>
      <c r="K12727" s="72"/>
    </row>
    <row r="12728" spans="9:11">
      <c r="I12728" s="72"/>
      <c r="J12728" s="72"/>
      <c r="K12728" s="72"/>
    </row>
    <row r="12729" spans="9:11">
      <c r="I12729" s="72"/>
      <c r="J12729" s="72"/>
      <c r="K12729" s="72"/>
    </row>
    <row r="12730" spans="9:11">
      <c r="I12730" s="72"/>
      <c r="J12730" s="72"/>
      <c r="K12730" s="72"/>
    </row>
    <row r="12731" spans="9:11">
      <c r="I12731" s="72"/>
      <c r="J12731" s="72"/>
      <c r="K12731" s="72"/>
    </row>
    <row r="12732" spans="9:11">
      <c r="I12732" s="72"/>
      <c r="J12732" s="72"/>
      <c r="K12732" s="72"/>
    </row>
    <row r="12733" spans="9:11">
      <c r="I12733" s="72"/>
      <c r="J12733" s="72"/>
      <c r="K12733" s="72"/>
    </row>
    <row r="12734" spans="9:11">
      <c r="I12734" s="72"/>
      <c r="J12734" s="72"/>
      <c r="K12734" s="72"/>
    </row>
    <row r="12735" spans="9:11">
      <c r="I12735" s="72"/>
      <c r="J12735" s="72"/>
      <c r="K12735" s="72"/>
    </row>
    <row r="12736" spans="9:11">
      <c r="I12736" s="72"/>
      <c r="J12736" s="72"/>
      <c r="K12736" s="72"/>
    </row>
    <row r="12737" spans="9:11">
      <c r="I12737" s="72"/>
      <c r="J12737" s="72"/>
      <c r="K12737" s="72"/>
    </row>
    <row r="12738" spans="9:11">
      <c r="I12738" s="72"/>
      <c r="J12738" s="72"/>
      <c r="K12738" s="72"/>
    </row>
    <row r="12739" spans="9:11">
      <c r="I12739" s="72"/>
      <c r="J12739" s="72"/>
      <c r="K12739" s="72"/>
    </row>
    <row r="12740" spans="9:11">
      <c r="I12740" s="72"/>
      <c r="J12740" s="72"/>
      <c r="K12740" s="72"/>
    </row>
    <row r="12741" spans="9:11">
      <c r="I12741" s="72"/>
      <c r="J12741" s="72"/>
      <c r="K12741" s="72"/>
    </row>
    <row r="12742" spans="9:11">
      <c r="I12742" s="72"/>
      <c r="J12742" s="72"/>
      <c r="K12742" s="72"/>
    </row>
    <row r="12743" spans="9:11">
      <c r="I12743" s="72"/>
      <c r="J12743" s="72"/>
      <c r="K12743" s="72"/>
    </row>
    <row r="12744" spans="9:11">
      <c r="I12744" s="72"/>
      <c r="J12744" s="72"/>
      <c r="K12744" s="72"/>
    </row>
    <row r="12745" spans="9:11">
      <c r="I12745" s="72"/>
      <c r="J12745" s="72"/>
      <c r="K12745" s="72"/>
    </row>
    <row r="12746" spans="9:11">
      <c r="I12746" s="72"/>
      <c r="J12746" s="72"/>
      <c r="K12746" s="72"/>
    </row>
    <row r="12747" spans="9:11">
      <c r="I12747" s="72"/>
      <c r="J12747" s="72"/>
      <c r="K12747" s="72"/>
    </row>
    <row r="12748" spans="9:11">
      <c r="I12748" s="72"/>
      <c r="J12748" s="72"/>
      <c r="K12748" s="72"/>
    </row>
    <row r="12749" spans="9:11">
      <c r="I12749" s="72"/>
      <c r="J12749" s="72"/>
      <c r="K12749" s="72"/>
    </row>
    <row r="12750" spans="9:11">
      <c r="I12750" s="72"/>
      <c r="J12750" s="72"/>
      <c r="K12750" s="72"/>
    </row>
    <row r="12751" spans="9:11">
      <c r="I12751" s="72"/>
      <c r="J12751" s="72"/>
      <c r="K12751" s="72"/>
    </row>
    <row r="12752" spans="9:11">
      <c r="I12752" s="72"/>
      <c r="J12752" s="72"/>
      <c r="K12752" s="72"/>
    </row>
    <row r="12753" spans="9:11">
      <c r="I12753" s="72"/>
      <c r="J12753" s="72"/>
      <c r="K12753" s="72"/>
    </row>
    <row r="12754" spans="9:11">
      <c r="I12754" s="72"/>
      <c r="J12754" s="72"/>
      <c r="K12754" s="72"/>
    </row>
    <row r="12755" spans="9:11">
      <c r="I12755" s="72"/>
      <c r="J12755" s="72"/>
      <c r="K12755" s="72"/>
    </row>
    <row r="12756" spans="9:11">
      <c r="I12756" s="72"/>
      <c r="J12756" s="72"/>
      <c r="K12756" s="72"/>
    </row>
    <row r="12757" spans="9:11">
      <c r="I12757" s="72"/>
      <c r="J12757" s="72"/>
      <c r="K12757" s="72"/>
    </row>
    <row r="12758" spans="9:11">
      <c r="I12758" s="72"/>
      <c r="J12758" s="72"/>
      <c r="K12758" s="72"/>
    </row>
    <row r="12759" spans="9:11">
      <c r="I12759" s="72"/>
      <c r="J12759" s="72"/>
      <c r="K12759" s="72"/>
    </row>
    <row r="12760" spans="9:11">
      <c r="I12760" s="72"/>
      <c r="J12760" s="72"/>
      <c r="K12760" s="72"/>
    </row>
    <row r="12761" spans="9:11">
      <c r="I12761" s="72"/>
      <c r="J12761" s="72"/>
      <c r="K12761" s="72"/>
    </row>
    <row r="12762" spans="9:11">
      <c r="I12762" s="72"/>
      <c r="J12762" s="72"/>
      <c r="K12762" s="72"/>
    </row>
    <row r="12763" spans="9:11">
      <c r="I12763" s="72"/>
      <c r="J12763" s="72"/>
      <c r="K12763" s="72"/>
    </row>
    <row r="12764" spans="9:11">
      <c r="I12764" s="72"/>
      <c r="J12764" s="72"/>
      <c r="K12764" s="72"/>
    </row>
    <row r="12765" spans="9:11">
      <c r="I12765" s="72"/>
      <c r="J12765" s="72"/>
      <c r="K12765" s="72"/>
    </row>
    <row r="12766" spans="9:11">
      <c r="I12766" s="72"/>
      <c r="J12766" s="72"/>
      <c r="K12766" s="72"/>
    </row>
    <row r="12767" spans="9:11">
      <c r="I12767" s="72"/>
      <c r="J12767" s="72"/>
      <c r="K12767" s="72"/>
    </row>
    <row r="12768" spans="9:11">
      <c r="I12768" s="72"/>
      <c r="J12768" s="72"/>
      <c r="K12768" s="72"/>
    </row>
    <row r="12769" spans="9:11">
      <c r="I12769" s="72"/>
      <c r="J12769" s="72"/>
      <c r="K12769" s="72"/>
    </row>
    <row r="12770" spans="9:11">
      <c r="I12770" s="72"/>
      <c r="J12770" s="72"/>
      <c r="K12770" s="72"/>
    </row>
    <row r="12771" spans="9:11">
      <c r="I12771" s="72"/>
      <c r="J12771" s="72"/>
      <c r="K12771" s="72"/>
    </row>
    <row r="12772" spans="9:11">
      <c r="I12772" s="72"/>
      <c r="J12772" s="72"/>
      <c r="K12772" s="72"/>
    </row>
    <row r="12773" spans="9:11">
      <c r="I12773" s="72"/>
      <c r="J12773" s="72"/>
      <c r="K12773" s="72"/>
    </row>
    <row r="12774" spans="9:11">
      <c r="I12774" s="72"/>
      <c r="J12774" s="72"/>
      <c r="K12774" s="72"/>
    </row>
    <row r="12775" spans="9:11">
      <c r="I12775" s="72"/>
      <c r="J12775" s="72"/>
      <c r="K12775" s="72"/>
    </row>
    <row r="12776" spans="9:11">
      <c r="I12776" s="72"/>
      <c r="J12776" s="72"/>
      <c r="K12776" s="72"/>
    </row>
    <row r="12777" spans="9:11">
      <c r="I12777" s="72"/>
      <c r="J12777" s="72"/>
      <c r="K12777" s="72"/>
    </row>
    <row r="12778" spans="9:11">
      <c r="I12778" s="72"/>
      <c r="J12778" s="72"/>
      <c r="K12778" s="72"/>
    </row>
    <row r="12779" spans="9:11">
      <c r="I12779" s="72"/>
      <c r="J12779" s="72"/>
      <c r="K12779" s="72"/>
    </row>
    <row r="12780" spans="9:11">
      <c r="I12780" s="72"/>
      <c r="J12780" s="72"/>
      <c r="K12780" s="72"/>
    </row>
    <row r="12781" spans="9:11">
      <c r="I12781" s="72"/>
      <c r="J12781" s="72"/>
      <c r="K12781" s="72"/>
    </row>
    <row r="12782" spans="9:11">
      <c r="I12782" s="72"/>
      <c r="J12782" s="72"/>
      <c r="K12782" s="72"/>
    </row>
    <row r="12783" spans="9:11">
      <c r="I12783" s="72"/>
      <c r="J12783" s="72"/>
      <c r="K12783" s="72"/>
    </row>
    <row r="12784" spans="9:11">
      <c r="I12784" s="72"/>
      <c r="J12784" s="72"/>
      <c r="K12784" s="72"/>
    </row>
    <row r="12785" spans="9:11">
      <c r="I12785" s="72"/>
      <c r="J12785" s="72"/>
      <c r="K12785" s="72"/>
    </row>
    <row r="12786" spans="9:11">
      <c r="I12786" s="72"/>
      <c r="J12786" s="72"/>
      <c r="K12786" s="72"/>
    </row>
    <row r="12787" spans="9:11">
      <c r="I12787" s="72"/>
      <c r="J12787" s="72"/>
      <c r="K12787" s="72"/>
    </row>
    <row r="12788" spans="9:11">
      <c r="I12788" s="72"/>
      <c r="J12788" s="72"/>
      <c r="K12788" s="72"/>
    </row>
    <row r="12789" spans="9:11">
      <c r="I12789" s="72"/>
      <c r="J12789" s="72"/>
      <c r="K12789" s="72"/>
    </row>
    <row r="12790" spans="9:11">
      <c r="I12790" s="72"/>
      <c r="J12790" s="72"/>
      <c r="K12790" s="72"/>
    </row>
    <row r="12791" spans="9:11">
      <c r="I12791" s="72"/>
      <c r="J12791" s="72"/>
      <c r="K12791" s="72"/>
    </row>
    <row r="12792" spans="9:11">
      <c r="I12792" s="72"/>
      <c r="J12792" s="72"/>
      <c r="K12792" s="72"/>
    </row>
    <row r="12793" spans="9:11">
      <c r="I12793" s="72"/>
      <c r="J12793" s="72"/>
      <c r="K12793" s="72"/>
    </row>
    <row r="12794" spans="9:11">
      <c r="I12794" s="72"/>
      <c r="J12794" s="72"/>
      <c r="K12794" s="72"/>
    </row>
    <row r="12795" spans="9:11">
      <c r="I12795" s="72"/>
      <c r="J12795" s="72"/>
      <c r="K12795" s="72"/>
    </row>
    <row r="12796" spans="9:11">
      <c r="I12796" s="72"/>
      <c r="J12796" s="72"/>
      <c r="K12796" s="72"/>
    </row>
    <row r="12797" spans="9:11">
      <c r="I12797" s="72"/>
      <c r="J12797" s="72"/>
      <c r="K12797" s="72"/>
    </row>
    <row r="12798" spans="9:11">
      <c r="I12798" s="72"/>
      <c r="J12798" s="72"/>
      <c r="K12798" s="72"/>
    </row>
    <row r="12799" spans="9:11">
      <c r="I12799" s="72"/>
      <c r="J12799" s="72"/>
      <c r="K12799" s="72"/>
    </row>
    <row r="12800" spans="9:11">
      <c r="I12800" s="72"/>
      <c r="J12800" s="72"/>
      <c r="K12800" s="72"/>
    </row>
    <row r="12801" spans="9:11">
      <c r="I12801" s="72"/>
      <c r="J12801" s="72"/>
      <c r="K12801" s="72"/>
    </row>
    <row r="12802" spans="9:11">
      <c r="I12802" s="72"/>
      <c r="J12802" s="72"/>
      <c r="K12802" s="72"/>
    </row>
    <row r="12803" spans="9:11">
      <c r="I12803" s="72"/>
      <c r="J12803" s="72"/>
      <c r="K12803" s="72"/>
    </row>
    <row r="12804" spans="9:11">
      <c r="I12804" s="72"/>
      <c r="J12804" s="72"/>
      <c r="K12804" s="72"/>
    </row>
    <row r="12805" spans="9:11">
      <c r="I12805" s="72"/>
      <c r="J12805" s="72"/>
      <c r="K12805" s="72"/>
    </row>
    <row r="12806" spans="9:11">
      <c r="I12806" s="72"/>
      <c r="J12806" s="72"/>
      <c r="K12806" s="72"/>
    </row>
    <row r="12807" spans="9:11">
      <c r="I12807" s="72"/>
      <c r="J12807" s="72"/>
      <c r="K12807" s="72"/>
    </row>
    <row r="12808" spans="9:11">
      <c r="I12808" s="72"/>
      <c r="J12808" s="72"/>
      <c r="K12808" s="72"/>
    </row>
    <row r="12809" spans="9:11">
      <c r="I12809" s="72"/>
      <c r="J12809" s="72"/>
      <c r="K12809" s="72"/>
    </row>
    <row r="12810" spans="9:11">
      <c r="I12810" s="72"/>
      <c r="J12810" s="72"/>
      <c r="K12810" s="72"/>
    </row>
    <row r="12811" spans="9:11">
      <c r="I12811" s="72"/>
      <c r="J12811" s="72"/>
      <c r="K12811" s="72"/>
    </row>
    <row r="12812" spans="9:11">
      <c r="I12812" s="72"/>
      <c r="J12812" s="72"/>
      <c r="K12812" s="72"/>
    </row>
    <row r="12813" spans="9:11">
      <c r="I12813" s="72"/>
      <c r="J12813" s="72"/>
      <c r="K12813" s="72"/>
    </row>
    <row r="12814" spans="9:11">
      <c r="I12814" s="72"/>
      <c r="J12814" s="72"/>
      <c r="K12814" s="72"/>
    </row>
    <row r="12815" spans="9:11">
      <c r="I12815" s="72"/>
      <c r="J12815" s="72"/>
      <c r="K12815" s="72"/>
    </row>
    <row r="12816" spans="9:11">
      <c r="I12816" s="72"/>
      <c r="J12816" s="72"/>
      <c r="K12816" s="72"/>
    </row>
    <row r="12817" spans="9:11">
      <c r="I12817" s="72"/>
      <c r="J12817" s="72"/>
      <c r="K12817" s="72"/>
    </row>
    <row r="12818" spans="9:11">
      <c r="I12818" s="72"/>
      <c r="J12818" s="72"/>
      <c r="K12818" s="72"/>
    </row>
    <row r="12819" spans="9:11">
      <c r="I12819" s="72"/>
      <c r="J12819" s="72"/>
      <c r="K12819" s="72"/>
    </row>
    <row r="12820" spans="9:11">
      <c r="I12820" s="72"/>
      <c r="J12820" s="72"/>
      <c r="K12820" s="72"/>
    </row>
    <row r="12821" spans="9:11">
      <c r="I12821" s="72"/>
      <c r="J12821" s="72"/>
      <c r="K12821" s="72"/>
    </row>
    <row r="12822" spans="9:11">
      <c r="I12822" s="72"/>
      <c r="J12822" s="72"/>
      <c r="K12822" s="72"/>
    </row>
    <row r="12823" spans="9:11">
      <c r="I12823" s="72"/>
      <c r="J12823" s="72"/>
      <c r="K12823" s="72"/>
    </row>
    <row r="12824" spans="9:11">
      <c r="I12824" s="72"/>
      <c r="J12824" s="72"/>
      <c r="K12824" s="72"/>
    </row>
    <row r="12825" spans="9:11">
      <c r="I12825" s="72"/>
      <c r="J12825" s="72"/>
      <c r="K12825" s="72"/>
    </row>
    <row r="12826" spans="9:11">
      <c r="I12826" s="72"/>
      <c r="J12826" s="72"/>
      <c r="K12826" s="72"/>
    </row>
    <row r="12827" spans="9:11">
      <c r="I12827" s="72"/>
      <c r="J12827" s="72"/>
      <c r="K12827" s="72"/>
    </row>
    <row r="12828" spans="9:11">
      <c r="I12828" s="72"/>
      <c r="J12828" s="72"/>
      <c r="K12828" s="72"/>
    </row>
    <row r="12829" spans="9:11">
      <c r="I12829" s="72"/>
      <c r="J12829" s="72"/>
      <c r="K12829" s="72"/>
    </row>
    <row r="12830" spans="9:11">
      <c r="I12830" s="72"/>
      <c r="J12830" s="72"/>
      <c r="K12830" s="72"/>
    </row>
    <row r="12831" spans="9:11">
      <c r="I12831" s="72"/>
      <c r="J12831" s="72"/>
      <c r="K12831" s="72"/>
    </row>
    <row r="12832" spans="9:11">
      <c r="I12832" s="72"/>
      <c r="J12832" s="72"/>
      <c r="K12832" s="72"/>
    </row>
    <row r="12833" spans="9:11">
      <c r="I12833" s="72"/>
      <c r="J12833" s="72"/>
      <c r="K12833" s="72"/>
    </row>
    <row r="12834" spans="9:11">
      <c r="I12834" s="72"/>
      <c r="J12834" s="72"/>
      <c r="K12834" s="72"/>
    </row>
    <row r="12835" spans="9:11">
      <c r="I12835" s="72"/>
      <c r="J12835" s="72"/>
      <c r="K12835" s="72"/>
    </row>
    <row r="12836" spans="9:11">
      <c r="I12836" s="72"/>
      <c r="J12836" s="72"/>
      <c r="K12836" s="72"/>
    </row>
    <row r="12837" spans="9:11">
      <c r="I12837" s="72"/>
      <c r="J12837" s="72"/>
      <c r="K12837" s="72"/>
    </row>
    <row r="12838" spans="9:11">
      <c r="I12838" s="72"/>
      <c r="J12838" s="72"/>
      <c r="K12838" s="72"/>
    </row>
    <row r="12839" spans="9:11">
      <c r="I12839" s="72"/>
      <c r="J12839" s="72"/>
      <c r="K12839" s="72"/>
    </row>
    <row r="12840" spans="9:11">
      <c r="I12840" s="72"/>
      <c r="J12840" s="72"/>
      <c r="K12840" s="72"/>
    </row>
    <row r="12841" spans="9:11">
      <c r="I12841" s="72"/>
      <c r="J12841" s="72"/>
      <c r="K12841" s="72"/>
    </row>
    <row r="12842" spans="9:11">
      <c r="I12842" s="72"/>
      <c r="J12842" s="72"/>
      <c r="K12842" s="72"/>
    </row>
    <row r="12843" spans="9:11">
      <c r="I12843" s="72"/>
      <c r="J12843" s="72"/>
      <c r="K12843" s="72"/>
    </row>
    <row r="12844" spans="9:11">
      <c r="I12844" s="72"/>
      <c r="J12844" s="72"/>
      <c r="K12844" s="72"/>
    </row>
    <row r="12845" spans="9:11">
      <c r="I12845" s="72"/>
      <c r="J12845" s="72"/>
      <c r="K12845" s="72"/>
    </row>
    <row r="12846" spans="9:11">
      <c r="I12846" s="72"/>
      <c r="J12846" s="72"/>
      <c r="K12846" s="72"/>
    </row>
    <row r="12847" spans="9:11">
      <c r="I12847" s="72"/>
      <c r="J12847" s="72"/>
      <c r="K12847" s="72"/>
    </row>
    <row r="12848" spans="9:11">
      <c r="I12848" s="72"/>
      <c r="J12848" s="72"/>
      <c r="K12848" s="72"/>
    </row>
    <row r="12849" spans="9:11">
      <c r="I12849" s="72"/>
      <c r="J12849" s="72"/>
      <c r="K12849" s="72"/>
    </row>
    <row r="12850" spans="9:11">
      <c r="I12850" s="72"/>
      <c r="J12850" s="72"/>
      <c r="K12850" s="72"/>
    </row>
    <row r="12851" spans="9:11">
      <c r="I12851" s="72"/>
      <c r="J12851" s="72"/>
      <c r="K12851" s="72"/>
    </row>
    <row r="12852" spans="9:11">
      <c r="I12852" s="72"/>
      <c r="J12852" s="72"/>
      <c r="K12852" s="72"/>
    </row>
    <row r="12853" spans="9:11">
      <c r="I12853" s="72"/>
      <c r="J12853" s="72"/>
      <c r="K12853" s="72"/>
    </row>
    <row r="12854" spans="9:11">
      <c r="I12854" s="72"/>
      <c r="J12854" s="72"/>
      <c r="K12854" s="72"/>
    </row>
    <row r="12855" spans="9:11">
      <c r="I12855" s="72"/>
      <c r="J12855" s="72"/>
      <c r="K12855" s="72"/>
    </row>
    <row r="12856" spans="9:11">
      <c r="I12856" s="72"/>
      <c r="J12856" s="72"/>
      <c r="K12856" s="72"/>
    </row>
    <row r="12857" spans="9:11">
      <c r="I12857" s="72"/>
      <c r="J12857" s="72"/>
      <c r="K12857" s="72"/>
    </row>
    <row r="12858" spans="9:11">
      <c r="I12858" s="72"/>
      <c r="J12858" s="72"/>
      <c r="K12858" s="72"/>
    </row>
    <row r="12859" spans="9:11">
      <c r="I12859" s="72"/>
      <c r="J12859" s="72"/>
      <c r="K12859" s="72"/>
    </row>
    <row r="12860" spans="9:11">
      <c r="I12860" s="72"/>
      <c r="J12860" s="72"/>
      <c r="K12860" s="72"/>
    </row>
    <row r="12861" spans="9:11">
      <c r="I12861" s="72"/>
      <c r="J12861" s="72"/>
      <c r="K12861" s="72"/>
    </row>
    <row r="12862" spans="9:11">
      <c r="I12862" s="72"/>
      <c r="J12862" s="72"/>
      <c r="K12862" s="72"/>
    </row>
    <row r="12863" spans="9:11">
      <c r="I12863" s="72"/>
      <c r="J12863" s="72"/>
      <c r="K12863" s="72"/>
    </row>
    <row r="12864" spans="9:11">
      <c r="I12864" s="72"/>
      <c r="J12864" s="72"/>
      <c r="K12864" s="72"/>
    </row>
    <row r="12865" spans="9:11">
      <c r="I12865" s="72"/>
      <c r="J12865" s="72"/>
      <c r="K12865" s="72"/>
    </row>
    <row r="12866" spans="9:11">
      <c r="I12866" s="72"/>
      <c r="J12866" s="72"/>
      <c r="K12866" s="72"/>
    </row>
    <row r="12867" spans="9:11">
      <c r="I12867" s="72"/>
      <c r="J12867" s="72"/>
      <c r="K12867" s="72"/>
    </row>
    <row r="12868" spans="9:11">
      <c r="I12868" s="72"/>
      <c r="J12868" s="72"/>
      <c r="K12868" s="72"/>
    </row>
    <row r="12869" spans="9:11">
      <c r="I12869" s="72"/>
      <c r="J12869" s="72"/>
      <c r="K12869" s="72"/>
    </row>
    <row r="12870" spans="9:11">
      <c r="I12870" s="72"/>
      <c r="J12870" s="72"/>
      <c r="K12870" s="72"/>
    </row>
    <row r="12871" spans="9:11">
      <c r="I12871" s="72"/>
      <c r="J12871" s="72"/>
      <c r="K12871" s="72"/>
    </row>
    <row r="12872" spans="9:11">
      <c r="I12872" s="72"/>
      <c r="J12872" s="72"/>
      <c r="K12872" s="72"/>
    </row>
    <row r="12873" spans="9:11">
      <c r="I12873" s="72"/>
      <c r="J12873" s="72"/>
      <c r="K12873" s="72"/>
    </row>
    <row r="12874" spans="9:11">
      <c r="I12874" s="72"/>
      <c r="J12874" s="72"/>
      <c r="K12874" s="72"/>
    </row>
    <row r="12875" spans="9:11">
      <c r="I12875" s="72"/>
      <c r="J12875" s="72"/>
      <c r="K12875" s="72"/>
    </row>
    <row r="12876" spans="9:11">
      <c r="I12876" s="72"/>
      <c r="J12876" s="72"/>
      <c r="K12876" s="72"/>
    </row>
    <row r="12877" spans="9:11">
      <c r="I12877" s="72"/>
      <c r="J12877" s="72"/>
      <c r="K12877" s="72"/>
    </row>
    <row r="12878" spans="9:11">
      <c r="I12878" s="72"/>
      <c r="J12878" s="72"/>
      <c r="K12878" s="72"/>
    </row>
    <row r="12879" spans="9:11">
      <c r="I12879" s="72"/>
      <c r="J12879" s="72"/>
      <c r="K12879" s="72"/>
    </row>
    <row r="12880" spans="9:11">
      <c r="I12880" s="72"/>
      <c r="J12880" s="72"/>
      <c r="K12880" s="72"/>
    </row>
    <row r="12881" spans="9:11">
      <c r="I12881" s="72"/>
      <c r="J12881" s="72"/>
      <c r="K12881" s="72"/>
    </row>
    <row r="12882" spans="9:11">
      <c r="I12882" s="72"/>
      <c r="J12882" s="72"/>
      <c r="K12882" s="72"/>
    </row>
    <row r="12883" spans="9:11">
      <c r="I12883" s="72"/>
      <c r="J12883" s="72"/>
      <c r="K12883" s="72"/>
    </row>
    <row r="12884" spans="9:11">
      <c r="I12884" s="72"/>
      <c r="J12884" s="72"/>
      <c r="K12884" s="72"/>
    </row>
    <row r="12885" spans="9:11">
      <c r="I12885" s="72"/>
      <c r="J12885" s="72"/>
      <c r="K12885" s="72"/>
    </row>
    <row r="12886" spans="9:11">
      <c r="I12886" s="72"/>
      <c r="J12886" s="72"/>
      <c r="K12886" s="72"/>
    </row>
    <row r="12887" spans="9:11">
      <c r="I12887" s="72"/>
      <c r="J12887" s="72"/>
      <c r="K12887" s="72"/>
    </row>
    <row r="12888" spans="9:11">
      <c r="I12888" s="72"/>
      <c r="J12888" s="72"/>
      <c r="K12888" s="72"/>
    </row>
    <row r="12889" spans="9:11">
      <c r="I12889" s="72"/>
      <c r="J12889" s="72"/>
      <c r="K12889" s="72"/>
    </row>
    <row r="12890" spans="9:11">
      <c r="I12890" s="72"/>
      <c r="J12890" s="72"/>
      <c r="K12890" s="72"/>
    </row>
    <row r="12891" spans="9:11">
      <c r="I12891" s="72"/>
      <c r="J12891" s="72"/>
      <c r="K12891" s="72"/>
    </row>
    <row r="12892" spans="9:11">
      <c r="I12892" s="72"/>
      <c r="J12892" s="72"/>
      <c r="K12892" s="72"/>
    </row>
    <row r="12893" spans="9:11">
      <c r="I12893" s="72"/>
      <c r="J12893" s="72"/>
      <c r="K12893" s="72"/>
    </row>
    <row r="12894" spans="9:11">
      <c r="I12894" s="72"/>
      <c r="J12894" s="72"/>
      <c r="K12894" s="72"/>
    </row>
    <row r="12895" spans="9:11">
      <c r="I12895" s="72"/>
      <c r="J12895" s="72"/>
      <c r="K12895" s="72"/>
    </row>
    <row r="12896" spans="9:11">
      <c r="I12896" s="72"/>
      <c r="J12896" s="72"/>
      <c r="K12896" s="72"/>
    </row>
    <row r="12897" spans="9:11">
      <c r="I12897" s="72"/>
      <c r="J12897" s="72"/>
      <c r="K12897" s="72"/>
    </row>
    <row r="12898" spans="9:11">
      <c r="I12898" s="72"/>
      <c r="J12898" s="72"/>
      <c r="K12898" s="72"/>
    </row>
    <row r="12899" spans="9:11">
      <c r="I12899" s="72"/>
      <c r="J12899" s="72"/>
      <c r="K12899" s="72"/>
    </row>
    <row r="12900" spans="9:11">
      <c r="I12900" s="72"/>
      <c r="J12900" s="72"/>
      <c r="K12900" s="72"/>
    </row>
    <row r="12901" spans="9:11">
      <c r="I12901" s="72"/>
      <c r="J12901" s="72"/>
      <c r="K12901" s="72"/>
    </row>
    <row r="12902" spans="9:11">
      <c r="I12902" s="72"/>
      <c r="J12902" s="72"/>
      <c r="K12902" s="72"/>
    </row>
    <row r="12903" spans="9:11">
      <c r="I12903" s="72"/>
      <c r="J12903" s="72"/>
      <c r="K12903" s="72"/>
    </row>
    <row r="12904" spans="9:11">
      <c r="I12904" s="72"/>
      <c r="J12904" s="72"/>
      <c r="K12904" s="72"/>
    </row>
    <row r="12905" spans="9:11">
      <c r="I12905" s="72"/>
      <c r="J12905" s="72"/>
      <c r="K12905" s="72"/>
    </row>
    <row r="12906" spans="9:11">
      <c r="I12906" s="72"/>
      <c r="J12906" s="72"/>
      <c r="K12906" s="72"/>
    </row>
    <row r="12907" spans="9:11">
      <c r="I12907" s="72"/>
      <c r="J12907" s="72"/>
      <c r="K12907" s="72"/>
    </row>
    <row r="12908" spans="9:11">
      <c r="I12908" s="72"/>
      <c r="J12908" s="72"/>
      <c r="K12908" s="72"/>
    </row>
    <row r="12909" spans="9:11">
      <c r="I12909" s="72"/>
      <c r="J12909" s="72"/>
      <c r="K12909" s="72"/>
    </row>
    <row r="12910" spans="9:11">
      <c r="I12910" s="72"/>
      <c r="J12910" s="72"/>
      <c r="K12910" s="72"/>
    </row>
    <row r="12911" spans="9:11">
      <c r="I12911" s="72"/>
      <c r="J12911" s="72"/>
      <c r="K12911" s="72"/>
    </row>
    <row r="12912" spans="9:11">
      <c r="I12912" s="72"/>
      <c r="J12912" s="72"/>
      <c r="K12912" s="72"/>
    </row>
    <row r="12913" spans="9:11">
      <c r="I12913" s="72"/>
      <c r="J12913" s="72"/>
      <c r="K12913" s="72"/>
    </row>
    <row r="12914" spans="9:11">
      <c r="I12914" s="72"/>
      <c r="J12914" s="72"/>
      <c r="K12914" s="72"/>
    </row>
    <row r="12915" spans="9:11">
      <c r="I12915" s="72"/>
      <c r="J12915" s="72"/>
      <c r="K12915" s="72"/>
    </row>
    <row r="12916" spans="9:11">
      <c r="I12916" s="72"/>
      <c r="J12916" s="72"/>
      <c r="K12916" s="72"/>
    </row>
    <row r="12917" spans="9:11">
      <c r="I12917" s="72"/>
      <c r="J12917" s="72"/>
      <c r="K12917" s="72"/>
    </row>
    <row r="12918" spans="9:11">
      <c r="I12918" s="72"/>
      <c r="J12918" s="72"/>
      <c r="K12918" s="72"/>
    </row>
    <row r="12919" spans="9:11">
      <c r="I12919" s="72"/>
      <c r="J12919" s="72"/>
      <c r="K12919" s="72"/>
    </row>
    <row r="12920" spans="9:11">
      <c r="I12920" s="72"/>
      <c r="J12920" s="72"/>
      <c r="K12920" s="72"/>
    </row>
    <row r="12921" spans="9:11">
      <c r="I12921" s="72"/>
      <c r="J12921" s="72"/>
      <c r="K12921" s="72"/>
    </row>
    <row r="12922" spans="9:11">
      <c r="I12922" s="72"/>
      <c r="J12922" s="72"/>
      <c r="K12922" s="72"/>
    </row>
    <row r="12923" spans="9:11">
      <c r="I12923" s="72"/>
      <c r="J12923" s="72"/>
      <c r="K12923" s="72"/>
    </row>
    <row r="12924" spans="9:11">
      <c r="I12924" s="72"/>
      <c r="J12924" s="72"/>
      <c r="K12924" s="72"/>
    </row>
    <row r="12925" spans="9:11">
      <c r="I12925" s="72"/>
      <c r="J12925" s="72"/>
      <c r="K12925" s="72"/>
    </row>
    <row r="12926" spans="9:11">
      <c r="I12926" s="72"/>
      <c r="J12926" s="72"/>
      <c r="K12926" s="72"/>
    </row>
    <row r="12927" spans="9:11">
      <c r="I12927" s="72"/>
      <c r="J12927" s="72"/>
      <c r="K12927" s="72"/>
    </row>
    <row r="12928" spans="9:11">
      <c r="I12928" s="72"/>
      <c r="J12928" s="72"/>
      <c r="K12928" s="72"/>
    </row>
    <row r="12929" spans="9:11">
      <c r="I12929" s="72"/>
      <c r="J12929" s="72"/>
      <c r="K12929" s="72"/>
    </row>
    <row r="12930" spans="9:11">
      <c r="I12930" s="72"/>
      <c r="J12930" s="72"/>
      <c r="K12930" s="72"/>
    </row>
    <row r="12931" spans="9:11">
      <c r="I12931" s="72"/>
      <c r="J12931" s="72"/>
      <c r="K12931" s="72"/>
    </row>
    <row r="12932" spans="9:11">
      <c r="I12932" s="72"/>
      <c r="J12932" s="72"/>
      <c r="K12932" s="72"/>
    </row>
    <row r="12933" spans="9:11">
      <c r="I12933" s="72"/>
      <c r="J12933" s="72"/>
      <c r="K12933" s="72"/>
    </row>
    <row r="12934" spans="9:11">
      <c r="I12934" s="72"/>
      <c r="J12934" s="72"/>
      <c r="K12934" s="72"/>
    </row>
    <row r="12935" spans="9:11">
      <c r="I12935" s="72"/>
      <c r="J12935" s="72"/>
      <c r="K12935" s="72"/>
    </row>
    <row r="12936" spans="9:11">
      <c r="I12936" s="72"/>
      <c r="J12936" s="72"/>
      <c r="K12936" s="72"/>
    </row>
    <row r="12937" spans="9:11">
      <c r="I12937" s="72"/>
      <c r="J12937" s="72"/>
      <c r="K12937" s="72"/>
    </row>
    <row r="12938" spans="9:11">
      <c r="I12938" s="72"/>
      <c r="J12938" s="72"/>
      <c r="K12938" s="72"/>
    </row>
    <row r="12939" spans="9:11">
      <c r="I12939" s="72"/>
      <c r="J12939" s="72"/>
      <c r="K12939" s="72"/>
    </row>
    <row r="12940" spans="9:11">
      <c r="I12940" s="72"/>
      <c r="J12940" s="72"/>
      <c r="K12940" s="72"/>
    </row>
    <row r="12941" spans="9:11">
      <c r="I12941" s="72"/>
      <c r="J12941" s="72"/>
      <c r="K12941" s="72"/>
    </row>
    <row r="12942" spans="9:11">
      <c r="I12942" s="72"/>
      <c r="J12942" s="72"/>
      <c r="K12942" s="72"/>
    </row>
    <row r="12943" spans="9:11">
      <c r="I12943" s="72"/>
      <c r="J12943" s="72"/>
      <c r="K12943" s="72"/>
    </row>
    <row r="12944" spans="9:11">
      <c r="I12944" s="72"/>
      <c r="J12944" s="72"/>
      <c r="K12944" s="72"/>
    </row>
    <row r="12945" spans="9:11">
      <c r="I12945" s="72"/>
      <c r="J12945" s="72"/>
      <c r="K12945" s="72"/>
    </row>
    <row r="12946" spans="9:11">
      <c r="I12946" s="72"/>
      <c r="J12946" s="72"/>
      <c r="K12946" s="72"/>
    </row>
    <row r="12947" spans="9:11">
      <c r="I12947" s="72"/>
      <c r="J12947" s="72"/>
      <c r="K12947" s="72"/>
    </row>
    <row r="12948" spans="9:11">
      <c r="I12948" s="72"/>
      <c r="J12948" s="72"/>
      <c r="K12948" s="72"/>
    </row>
    <row r="12949" spans="9:11">
      <c r="I12949" s="72"/>
      <c r="J12949" s="72"/>
      <c r="K12949" s="72"/>
    </row>
    <row r="12950" spans="9:11">
      <c r="I12950" s="72"/>
      <c r="J12950" s="72"/>
      <c r="K12950" s="72"/>
    </row>
    <row r="12951" spans="9:11">
      <c r="I12951" s="72"/>
      <c r="J12951" s="72"/>
      <c r="K12951" s="72"/>
    </row>
    <row r="12952" spans="9:11">
      <c r="I12952" s="72"/>
      <c r="J12952" s="72"/>
      <c r="K12952" s="72"/>
    </row>
    <row r="12953" spans="9:11">
      <c r="I12953" s="72"/>
      <c r="J12953" s="72"/>
      <c r="K12953" s="72"/>
    </row>
    <row r="12954" spans="9:11">
      <c r="I12954" s="72"/>
      <c r="J12954" s="72"/>
      <c r="K12954" s="72"/>
    </row>
    <row r="12955" spans="9:11">
      <c r="I12955" s="72"/>
      <c r="J12955" s="72"/>
      <c r="K12955" s="72"/>
    </row>
    <row r="12956" spans="9:11">
      <c r="I12956" s="72"/>
      <c r="J12956" s="72"/>
      <c r="K12956" s="72"/>
    </row>
    <row r="12957" spans="9:11">
      <c r="I12957" s="72"/>
      <c r="J12957" s="72"/>
      <c r="K12957" s="72"/>
    </row>
    <row r="12958" spans="9:11">
      <c r="I12958" s="72"/>
      <c r="J12958" s="72"/>
      <c r="K12958" s="72"/>
    </row>
    <row r="12959" spans="9:11">
      <c r="I12959" s="72"/>
      <c r="J12959" s="72"/>
      <c r="K12959" s="72"/>
    </row>
    <row r="12960" spans="9:11">
      <c r="I12960" s="72"/>
      <c r="J12960" s="72"/>
      <c r="K12960" s="72"/>
    </row>
    <row r="12961" spans="9:11">
      <c r="I12961" s="72"/>
      <c r="J12961" s="72"/>
      <c r="K12961" s="72"/>
    </row>
    <row r="12962" spans="9:11">
      <c r="I12962" s="72"/>
      <c r="J12962" s="72"/>
      <c r="K12962" s="72"/>
    </row>
    <row r="12963" spans="9:11">
      <c r="I12963" s="72"/>
      <c r="J12963" s="72"/>
      <c r="K12963" s="72"/>
    </row>
    <row r="12964" spans="9:11">
      <c r="I12964" s="72"/>
      <c r="J12964" s="72"/>
      <c r="K12964" s="72"/>
    </row>
    <row r="12965" spans="9:11">
      <c r="I12965" s="72"/>
      <c r="J12965" s="72"/>
      <c r="K12965" s="72"/>
    </row>
    <row r="12966" spans="9:11">
      <c r="I12966" s="72"/>
      <c r="J12966" s="72"/>
      <c r="K12966" s="72"/>
    </row>
    <row r="12967" spans="9:11">
      <c r="I12967" s="72"/>
      <c r="J12967" s="72"/>
      <c r="K12967" s="72"/>
    </row>
    <row r="12968" spans="9:11">
      <c r="I12968" s="72"/>
      <c r="J12968" s="72"/>
      <c r="K12968" s="72"/>
    </row>
    <row r="12969" spans="9:11">
      <c r="I12969" s="72"/>
      <c r="J12969" s="72"/>
      <c r="K12969" s="72"/>
    </row>
    <row r="12970" spans="9:11">
      <c r="I12970" s="72"/>
      <c r="J12970" s="72"/>
      <c r="K12970" s="72"/>
    </row>
    <row r="12971" spans="9:11">
      <c r="I12971" s="72"/>
      <c r="J12971" s="72"/>
      <c r="K12971" s="72"/>
    </row>
    <row r="12972" spans="9:11">
      <c r="I12972" s="72"/>
      <c r="J12972" s="72"/>
      <c r="K12972" s="72"/>
    </row>
    <row r="12973" spans="9:11">
      <c r="I12973" s="72"/>
      <c r="J12973" s="72"/>
      <c r="K12973" s="72"/>
    </row>
    <row r="12974" spans="9:11">
      <c r="I12974" s="72"/>
      <c r="J12974" s="72"/>
      <c r="K12974" s="72"/>
    </row>
    <row r="12975" spans="9:11">
      <c r="I12975" s="72"/>
      <c r="J12975" s="72"/>
      <c r="K12975" s="72"/>
    </row>
    <row r="12976" spans="9:11">
      <c r="I12976" s="72"/>
      <c r="J12976" s="72"/>
      <c r="K12976" s="72"/>
    </row>
    <row r="12977" spans="9:11">
      <c r="I12977" s="72"/>
      <c r="J12977" s="72"/>
      <c r="K12977" s="72"/>
    </row>
    <row r="12978" spans="9:11">
      <c r="I12978" s="72"/>
      <c r="J12978" s="72"/>
      <c r="K12978" s="72"/>
    </row>
    <row r="12979" spans="9:11">
      <c r="I12979" s="72"/>
      <c r="J12979" s="72"/>
      <c r="K12979" s="72"/>
    </row>
    <row r="12980" spans="9:11">
      <c r="I12980" s="72"/>
      <c r="J12980" s="72"/>
      <c r="K12980" s="72"/>
    </row>
    <row r="12981" spans="9:11">
      <c r="I12981" s="72"/>
      <c r="J12981" s="72"/>
      <c r="K12981" s="72"/>
    </row>
    <row r="12982" spans="9:11">
      <c r="I12982" s="72"/>
      <c r="J12982" s="72"/>
      <c r="K12982" s="72"/>
    </row>
    <row r="12983" spans="9:11">
      <c r="I12983" s="72"/>
      <c r="J12983" s="72"/>
      <c r="K12983" s="72"/>
    </row>
    <row r="12984" spans="9:11">
      <c r="I12984" s="72"/>
      <c r="J12984" s="72"/>
      <c r="K12984" s="72"/>
    </row>
    <row r="12985" spans="9:11">
      <c r="I12985" s="72"/>
      <c r="J12985" s="72"/>
      <c r="K12985" s="72"/>
    </row>
    <row r="12986" spans="9:11">
      <c r="I12986" s="72"/>
      <c r="J12986" s="72"/>
      <c r="K12986" s="72"/>
    </row>
    <row r="12987" spans="9:11">
      <c r="I12987" s="72"/>
      <c r="J12987" s="72"/>
      <c r="K12987" s="72"/>
    </row>
    <row r="12988" spans="9:11">
      <c r="I12988" s="72"/>
      <c r="J12988" s="72"/>
      <c r="K12988" s="72"/>
    </row>
    <row r="12989" spans="9:11">
      <c r="I12989" s="72"/>
      <c r="J12989" s="72"/>
      <c r="K12989" s="72"/>
    </row>
    <row r="12990" spans="9:11">
      <c r="I12990" s="72"/>
      <c r="J12990" s="72"/>
      <c r="K12990" s="72"/>
    </row>
    <row r="12991" spans="9:11">
      <c r="I12991" s="72"/>
      <c r="J12991" s="72"/>
      <c r="K12991" s="72"/>
    </row>
    <row r="12992" spans="9:11">
      <c r="I12992" s="72"/>
      <c r="J12992" s="72"/>
      <c r="K12992" s="72"/>
    </row>
    <row r="12993" spans="9:11">
      <c r="I12993" s="72"/>
      <c r="J12993" s="72"/>
      <c r="K12993" s="72"/>
    </row>
    <row r="12994" spans="9:11">
      <c r="I12994" s="72"/>
      <c r="J12994" s="72"/>
      <c r="K12994" s="72"/>
    </row>
    <row r="12995" spans="9:11">
      <c r="I12995" s="72"/>
      <c r="J12995" s="72"/>
      <c r="K12995" s="72"/>
    </row>
    <row r="12996" spans="9:11">
      <c r="I12996" s="72"/>
      <c r="J12996" s="72"/>
      <c r="K12996" s="72"/>
    </row>
    <row r="12997" spans="9:11">
      <c r="I12997" s="72"/>
      <c r="J12997" s="72"/>
      <c r="K12997" s="72"/>
    </row>
    <row r="12998" spans="9:11">
      <c r="I12998" s="72"/>
      <c r="J12998" s="72"/>
      <c r="K12998" s="72"/>
    </row>
    <row r="12999" spans="9:11">
      <c r="I12999" s="72"/>
      <c r="J12999" s="72"/>
      <c r="K12999" s="72"/>
    </row>
    <row r="13000" spans="9:11">
      <c r="I13000" s="72"/>
      <c r="J13000" s="72"/>
      <c r="K13000" s="72"/>
    </row>
    <row r="13001" spans="9:11">
      <c r="I13001" s="72"/>
      <c r="J13001" s="72"/>
      <c r="K13001" s="72"/>
    </row>
    <row r="13002" spans="9:11">
      <c r="I13002" s="72"/>
      <c r="J13002" s="72"/>
      <c r="K13002" s="72"/>
    </row>
    <row r="13003" spans="9:11">
      <c r="I13003" s="72"/>
      <c r="J13003" s="72"/>
      <c r="K13003" s="72"/>
    </row>
    <row r="13004" spans="9:11">
      <c r="I13004" s="72"/>
      <c r="J13004" s="72"/>
      <c r="K13004" s="72"/>
    </row>
    <row r="13005" spans="9:11">
      <c r="I13005" s="72"/>
      <c r="J13005" s="72"/>
      <c r="K13005" s="72"/>
    </row>
    <row r="13006" spans="9:11">
      <c r="I13006" s="72"/>
      <c r="J13006" s="72"/>
      <c r="K13006" s="72"/>
    </row>
    <row r="13007" spans="9:11">
      <c r="I13007" s="72"/>
      <c r="J13007" s="72"/>
      <c r="K13007" s="72"/>
    </row>
    <row r="13008" spans="9:11">
      <c r="I13008" s="72"/>
      <c r="J13008" s="72"/>
      <c r="K13008" s="72"/>
    </row>
    <row r="13009" spans="9:11">
      <c r="I13009" s="72"/>
      <c r="J13009" s="72"/>
      <c r="K13009" s="72"/>
    </row>
    <row r="13010" spans="9:11">
      <c r="I13010" s="72"/>
      <c r="J13010" s="72"/>
      <c r="K13010" s="72"/>
    </row>
    <row r="13011" spans="9:11">
      <c r="I13011" s="72"/>
      <c r="J13011" s="72"/>
      <c r="K13011" s="72"/>
    </row>
    <row r="13012" spans="9:11">
      <c r="I13012" s="72"/>
      <c r="J13012" s="72"/>
      <c r="K13012" s="72"/>
    </row>
    <row r="13013" spans="9:11">
      <c r="I13013" s="72"/>
      <c r="J13013" s="72"/>
      <c r="K13013" s="72"/>
    </row>
    <row r="13014" spans="9:11">
      <c r="I13014" s="72"/>
      <c r="J13014" s="72"/>
      <c r="K13014" s="72"/>
    </row>
    <row r="13015" spans="9:11">
      <c r="I13015" s="72"/>
      <c r="J13015" s="72"/>
      <c r="K13015" s="72"/>
    </row>
    <row r="13016" spans="9:11">
      <c r="I13016" s="72"/>
      <c r="J13016" s="72"/>
      <c r="K13016" s="72"/>
    </row>
    <row r="13017" spans="9:11">
      <c r="I13017" s="72"/>
      <c r="J13017" s="72"/>
      <c r="K13017" s="72"/>
    </row>
    <row r="13018" spans="9:11">
      <c r="I13018" s="72"/>
      <c r="J13018" s="72"/>
      <c r="K13018" s="72"/>
    </row>
    <row r="13019" spans="9:11">
      <c r="I13019" s="72"/>
      <c r="J13019" s="72"/>
      <c r="K13019" s="72"/>
    </row>
    <row r="13020" spans="9:11">
      <c r="I13020" s="72"/>
      <c r="J13020" s="72"/>
      <c r="K13020" s="72"/>
    </row>
    <row r="13021" spans="9:11">
      <c r="I13021" s="72"/>
      <c r="J13021" s="72"/>
      <c r="K13021" s="72"/>
    </row>
    <row r="13022" spans="9:11">
      <c r="I13022" s="72"/>
      <c r="J13022" s="72"/>
      <c r="K13022" s="72"/>
    </row>
    <row r="13023" spans="9:11">
      <c r="I13023" s="72"/>
      <c r="J13023" s="72"/>
      <c r="K13023" s="72"/>
    </row>
    <row r="13024" spans="9:11">
      <c r="I13024" s="72"/>
      <c r="J13024" s="72"/>
      <c r="K13024" s="72"/>
    </row>
    <row r="13025" spans="9:11">
      <c r="I13025" s="72"/>
      <c r="J13025" s="72"/>
      <c r="K13025" s="72"/>
    </row>
    <row r="13026" spans="9:11">
      <c r="I13026" s="72"/>
      <c r="J13026" s="72"/>
      <c r="K13026" s="72"/>
    </row>
    <row r="13027" spans="9:11">
      <c r="I13027" s="72"/>
      <c r="J13027" s="72"/>
      <c r="K13027" s="72"/>
    </row>
    <row r="13028" spans="9:11">
      <c r="I13028" s="72"/>
      <c r="J13028" s="72"/>
      <c r="K13028" s="72"/>
    </row>
    <row r="13029" spans="9:11">
      <c r="I13029" s="72"/>
      <c r="J13029" s="72"/>
      <c r="K13029" s="72"/>
    </row>
    <row r="13030" spans="9:11">
      <c r="I13030" s="72"/>
      <c r="J13030" s="72"/>
      <c r="K13030" s="72"/>
    </row>
    <row r="13031" spans="9:11">
      <c r="I13031" s="72"/>
      <c r="J13031" s="72"/>
      <c r="K13031" s="72"/>
    </row>
    <row r="13032" spans="9:11">
      <c r="I13032" s="72"/>
      <c r="J13032" s="72"/>
      <c r="K13032" s="72"/>
    </row>
    <row r="13033" spans="9:11">
      <c r="I13033" s="72"/>
      <c r="J13033" s="72"/>
      <c r="K13033" s="72"/>
    </row>
    <row r="13034" spans="9:11">
      <c r="I13034" s="72"/>
      <c r="J13034" s="72"/>
      <c r="K13034" s="72"/>
    </row>
    <row r="13035" spans="9:11">
      <c r="I13035" s="72"/>
      <c r="J13035" s="72"/>
      <c r="K13035" s="72"/>
    </row>
    <row r="13036" spans="9:11">
      <c r="I13036" s="72"/>
      <c r="J13036" s="72"/>
      <c r="K13036" s="72"/>
    </row>
    <row r="13037" spans="9:11">
      <c r="I13037" s="72"/>
      <c r="J13037" s="72"/>
      <c r="K13037" s="72"/>
    </row>
    <row r="13038" spans="9:11">
      <c r="I13038" s="72"/>
      <c r="J13038" s="72"/>
      <c r="K13038" s="72"/>
    </row>
    <row r="13039" spans="9:11">
      <c r="I13039" s="72"/>
      <c r="J13039" s="72"/>
      <c r="K13039" s="72"/>
    </row>
    <row r="13040" spans="9:11">
      <c r="I13040" s="72"/>
      <c r="J13040" s="72"/>
      <c r="K13040" s="72"/>
    </row>
    <row r="13041" spans="9:11">
      <c r="I13041" s="72"/>
      <c r="J13041" s="72"/>
      <c r="K13041" s="72"/>
    </row>
    <row r="13042" spans="9:11">
      <c r="I13042" s="72"/>
      <c r="J13042" s="72"/>
      <c r="K13042" s="72"/>
    </row>
    <row r="13043" spans="9:11">
      <c r="I13043" s="72"/>
      <c r="J13043" s="72"/>
      <c r="K13043" s="72"/>
    </row>
    <row r="13044" spans="9:11">
      <c r="I13044" s="72"/>
      <c r="J13044" s="72"/>
      <c r="K13044" s="72"/>
    </row>
    <row r="13045" spans="9:11">
      <c r="I13045" s="72"/>
      <c r="J13045" s="72"/>
      <c r="K13045" s="72"/>
    </row>
    <row r="13046" spans="9:11">
      <c r="I13046" s="72"/>
      <c r="J13046" s="72"/>
      <c r="K13046" s="72"/>
    </row>
    <row r="13047" spans="9:11">
      <c r="I13047" s="72"/>
      <c r="J13047" s="72"/>
      <c r="K13047" s="72"/>
    </row>
    <row r="13048" spans="9:11">
      <c r="I13048" s="72"/>
      <c r="J13048" s="72"/>
      <c r="K13048" s="72"/>
    </row>
    <row r="13049" spans="9:11">
      <c r="I13049" s="72"/>
      <c r="J13049" s="72"/>
      <c r="K13049" s="72"/>
    </row>
    <row r="13050" spans="9:11">
      <c r="I13050" s="72"/>
      <c r="J13050" s="72"/>
      <c r="K13050" s="72"/>
    </row>
    <row r="13051" spans="9:11">
      <c r="I13051" s="72"/>
      <c r="J13051" s="72"/>
      <c r="K13051" s="72"/>
    </row>
    <row r="13052" spans="9:11">
      <c r="I13052" s="72"/>
      <c r="J13052" s="72"/>
      <c r="K13052" s="72"/>
    </row>
    <row r="13053" spans="9:11">
      <c r="I13053" s="72"/>
      <c r="J13053" s="72"/>
      <c r="K13053" s="72"/>
    </row>
    <row r="13054" spans="9:11">
      <c r="I13054" s="72"/>
      <c r="J13054" s="72"/>
      <c r="K13054" s="72"/>
    </row>
    <row r="13055" spans="9:11">
      <c r="I13055" s="72"/>
      <c r="J13055" s="72"/>
      <c r="K13055" s="72"/>
    </row>
    <row r="13056" spans="9:11">
      <c r="I13056" s="72"/>
      <c r="J13056" s="72"/>
      <c r="K13056" s="72"/>
    </row>
    <row r="13057" spans="9:11">
      <c r="I13057" s="72"/>
      <c r="J13057" s="72"/>
      <c r="K13057" s="72"/>
    </row>
    <row r="13058" spans="9:11">
      <c r="I13058" s="72"/>
      <c r="J13058" s="72"/>
      <c r="K13058" s="72"/>
    </row>
    <row r="13059" spans="9:11">
      <c r="I13059" s="72"/>
      <c r="J13059" s="72"/>
      <c r="K13059" s="72"/>
    </row>
    <row r="13060" spans="9:11">
      <c r="I13060" s="72"/>
      <c r="J13060" s="72"/>
      <c r="K13060" s="72"/>
    </row>
    <row r="13061" spans="9:11">
      <c r="I13061" s="72"/>
      <c r="J13061" s="72"/>
      <c r="K13061" s="72"/>
    </row>
    <row r="13062" spans="9:11">
      <c r="I13062" s="72"/>
      <c r="J13062" s="72"/>
      <c r="K13062" s="72"/>
    </row>
    <row r="13063" spans="9:11">
      <c r="I13063" s="72"/>
      <c r="J13063" s="72"/>
      <c r="K13063" s="72"/>
    </row>
    <row r="13064" spans="9:11">
      <c r="I13064" s="72"/>
      <c r="J13064" s="72"/>
      <c r="K13064" s="72"/>
    </row>
    <row r="13065" spans="9:11">
      <c r="I13065" s="72"/>
      <c r="J13065" s="72"/>
      <c r="K13065" s="72"/>
    </row>
    <row r="13066" spans="9:11">
      <c r="I13066" s="72"/>
      <c r="J13066" s="72"/>
      <c r="K13066" s="72"/>
    </row>
    <row r="13067" spans="9:11">
      <c r="I13067" s="72"/>
      <c r="J13067" s="72"/>
      <c r="K13067" s="72"/>
    </row>
    <row r="13068" spans="9:11">
      <c r="I13068" s="72"/>
      <c r="J13068" s="72"/>
      <c r="K13068" s="72"/>
    </row>
    <row r="13069" spans="9:11">
      <c r="I13069" s="72"/>
      <c r="J13069" s="72"/>
      <c r="K13069" s="72"/>
    </row>
    <row r="13070" spans="9:11">
      <c r="I13070" s="72"/>
      <c r="J13070" s="72"/>
      <c r="K13070" s="72"/>
    </row>
    <row r="13071" spans="9:11">
      <c r="I13071" s="72"/>
      <c r="J13071" s="72"/>
      <c r="K13071" s="72"/>
    </row>
    <row r="13072" spans="9:11">
      <c r="I13072" s="72"/>
      <c r="J13072" s="72"/>
      <c r="K13072" s="72"/>
    </row>
    <row r="13073" spans="9:11">
      <c r="I13073" s="72"/>
      <c r="J13073" s="72"/>
      <c r="K13073" s="72"/>
    </row>
    <row r="13074" spans="9:11">
      <c r="I13074" s="72"/>
      <c r="J13074" s="72"/>
      <c r="K13074" s="72"/>
    </row>
    <row r="13075" spans="9:11">
      <c r="I13075" s="72"/>
      <c r="J13075" s="72"/>
      <c r="K13075" s="72"/>
    </row>
    <row r="13076" spans="9:11">
      <c r="I13076" s="72"/>
      <c r="J13076" s="72"/>
      <c r="K13076" s="72"/>
    </row>
    <row r="13077" spans="9:11">
      <c r="I13077" s="72"/>
      <c r="J13077" s="72"/>
      <c r="K13077" s="72"/>
    </row>
    <row r="13078" spans="9:11">
      <c r="I13078" s="72"/>
      <c r="J13078" s="72"/>
      <c r="K13078" s="72"/>
    </row>
    <row r="13079" spans="9:11">
      <c r="I13079" s="72"/>
      <c r="J13079" s="72"/>
      <c r="K13079" s="72"/>
    </row>
    <row r="13080" spans="9:11">
      <c r="I13080" s="72"/>
      <c r="J13080" s="72"/>
      <c r="K13080" s="72"/>
    </row>
    <row r="13081" spans="9:11">
      <c r="I13081" s="72"/>
      <c r="J13081" s="72"/>
      <c r="K13081" s="72"/>
    </row>
    <row r="13082" spans="9:11">
      <c r="I13082" s="72"/>
      <c r="J13082" s="72"/>
      <c r="K13082" s="72"/>
    </row>
    <row r="13083" spans="9:11">
      <c r="I13083" s="72"/>
      <c r="J13083" s="72"/>
      <c r="K13083" s="72"/>
    </row>
    <row r="13084" spans="9:11">
      <c r="I13084" s="72"/>
      <c r="J13084" s="72"/>
      <c r="K13084" s="72"/>
    </row>
    <row r="13085" spans="9:11">
      <c r="I13085" s="72"/>
      <c r="J13085" s="72"/>
      <c r="K13085" s="72"/>
    </row>
    <row r="13086" spans="9:11">
      <c r="I13086" s="72"/>
      <c r="J13086" s="72"/>
      <c r="K13086" s="72"/>
    </row>
    <row r="13087" spans="9:11">
      <c r="I13087" s="72"/>
      <c r="J13087" s="72"/>
      <c r="K13087" s="72"/>
    </row>
    <row r="13088" spans="9:11">
      <c r="I13088" s="72"/>
      <c r="J13088" s="72"/>
      <c r="K13088" s="72"/>
    </row>
    <row r="13089" spans="9:11">
      <c r="I13089" s="72"/>
      <c r="J13089" s="72"/>
      <c r="K13089" s="72"/>
    </row>
    <row r="13090" spans="9:11">
      <c r="I13090" s="72"/>
      <c r="J13090" s="72"/>
      <c r="K13090" s="72"/>
    </row>
    <row r="13091" spans="9:11">
      <c r="I13091" s="72"/>
      <c r="J13091" s="72"/>
      <c r="K13091" s="72"/>
    </row>
    <row r="13092" spans="9:11">
      <c r="I13092" s="72"/>
      <c r="J13092" s="72"/>
      <c r="K13092" s="72"/>
    </row>
    <row r="13093" spans="9:11">
      <c r="I13093" s="72"/>
      <c r="J13093" s="72"/>
      <c r="K13093" s="72"/>
    </row>
    <row r="13094" spans="9:11">
      <c r="I13094" s="72"/>
      <c r="J13094" s="72"/>
      <c r="K13094" s="72"/>
    </row>
    <row r="13095" spans="9:11">
      <c r="I13095" s="72"/>
      <c r="J13095" s="72"/>
      <c r="K13095" s="72"/>
    </row>
    <row r="13096" spans="9:11">
      <c r="I13096" s="72"/>
      <c r="J13096" s="72"/>
      <c r="K13096" s="72"/>
    </row>
    <row r="13097" spans="9:11">
      <c r="I13097" s="72"/>
      <c r="J13097" s="72"/>
      <c r="K13097" s="72"/>
    </row>
    <row r="13098" spans="9:11">
      <c r="I13098" s="72"/>
      <c r="J13098" s="72"/>
      <c r="K13098" s="72"/>
    </row>
    <row r="13099" spans="9:11">
      <c r="I13099" s="72"/>
      <c r="J13099" s="72"/>
      <c r="K13099" s="72"/>
    </row>
    <row r="13100" spans="9:11">
      <c r="I13100" s="72"/>
      <c r="J13100" s="72"/>
      <c r="K13100" s="72"/>
    </row>
    <row r="13101" spans="9:11">
      <c r="I13101" s="72"/>
      <c r="J13101" s="72"/>
      <c r="K13101" s="72"/>
    </row>
    <row r="13102" spans="9:11">
      <c r="I13102" s="72"/>
      <c r="J13102" s="72"/>
      <c r="K13102" s="72"/>
    </row>
    <row r="13103" spans="9:11">
      <c r="I13103" s="72"/>
      <c r="J13103" s="72"/>
      <c r="K13103" s="72"/>
    </row>
    <row r="13104" spans="9:11">
      <c r="I13104" s="72"/>
      <c r="J13104" s="72"/>
      <c r="K13104" s="72"/>
    </row>
    <row r="13105" spans="9:11">
      <c r="I13105" s="72"/>
      <c r="J13105" s="72"/>
      <c r="K13105" s="72"/>
    </row>
    <row r="13106" spans="9:11">
      <c r="I13106" s="72"/>
      <c r="J13106" s="72"/>
      <c r="K13106" s="72"/>
    </row>
    <row r="13107" spans="9:11">
      <c r="I13107" s="72"/>
      <c r="J13107" s="72"/>
      <c r="K13107" s="72"/>
    </row>
    <row r="13108" spans="9:11">
      <c r="I13108" s="72"/>
      <c r="J13108" s="72"/>
      <c r="K13108" s="72"/>
    </row>
    <row r="13109" spans="9:11">
      <c r="I13109" s="72"/>
      <c r="J13109" s="72"/>
      <c r="K13109" s="72"/>
    </row>
    <row r="13110" spans="9:11">
      <c r="I13110" s="72"/>
      <c r="J13110" s="72"/>
      <c r="K13110" s="72"/>
    </row>
    <row r="13111" spans="9:11">
      <c r="I13111" s="72"/>
      <c r="J13111" s="72"/>
      <c r="K13111" s="72"/>
    </row>
    <row r="13112" spans="9:11">
      <c r="I13112" s="72"/>
      <c r="J13112" s="72"/>
      <c r="K13112" s="72"/>
    </row>
    <row r="13113" spans="9:11">
      <c r="I13113" s="72"/>
      <c r="J13113" s="72"/>
      <c r="K13113" s="72"/>
    </row>
    <row r="13114" spans="9:11">
      <c r="I13114" s="72"/>
      <c r="J13114" s="72"/>
      <c r="K13114" s="72"/>
    </row>
    <row r="13115" spans="9:11">
      <c r="I13115" s="72"/>
      <c r="J13115" s="72"/>
      <c r="K13115" s="72"/>
    </row>
    <row r="13116" spans="9:11">
      <c r="I13116" s="72"/>
      <c r="J13116" s="72"/>
      <c r="K13116" s="72"/>
    </row>
    <row r="13117" spans="9:11">
      <c r="I13117" s="72"/>
      <c r="J13117" s="72"/>
      <c r="K13117" s="72"/>
    </row>
    <row r="13118" spans="9:11">
      <c r="I13118" s="72"/>
      <c r="J13118" s="72"/>
      <c r="K13118" s="72"/>
    </row>
    <row r="13119" spans="9:11">
      <c r="I13119" s="72"/>
      <c r="J13119" s="72"/>
      <c r="K13119" s="72"/>
    </row>
    <row r="13120" spans="9:11">
      <c r="I13120" s="72"/>
      <c r="J13120" s="72"/>
      <c r="K13120" s="72"/>
    </row>
    <row r="13121" spans="9:11">
      <c r="I13121" s="72"/>
      <c r="J13121" s="72"/>
      <c r="K13121" s="72"/>
    </row>
    <row r="13122" spans="9:11">
      <c r="I13122" s="72"/>
      <c r="J13122" s="72"/>
      <c r="K13122" s="72"/>
    </row>
    <row r="13123" spans="9:11">
      <c r="I13123" s="72"/>
      <c r="J13123" s="72"/>
      <c r="K13123" s="72"/>
    </row>
    <row r="13124" spans="9:11">
      <c r="I13124" s="72"/>
      <c r="J13124" s="72"/>
      <c r="K13124" s="72"/>
    </row>
    <row r="13125" spans="9:11">
      <c r="I13125" s="72"/>
      <c r="J13125" s="72"/>
      <c r="K13125" s="72"/>
    </row>
    <row r="13126" spans="9:11">
      <c r="I13126" s="72"/>
      <c r="J13126" s="72"/>
      <c r="K13126" s="72"/>
    </row>
    <row r="13127" spans="9:11">
      <c r="I13127" s="72"/>
      <c r="J13127" s="72"/>
      <c r="K13127" s="72"/>
    </row>
    <row r="13128" spans="9:11">
      <c r="I13128" s="72"/>
      <c r="J13128" s="72"/>
      <c r="K13128" s="72"/>
    </row>
    <row r="13129" spans="9:11">
      <c r="I13129" s="72"/>
      <c r="J13129" s="72"/>
      <c r="K13129" s="72"/>
    </row>
    <row r="13130" spans="9:11">
      <c r="I13130" s="72"/>
      <c r="J13130" s="72"/>
      <c r="K13130" s="72"/>
    </row>
    <row r="13131" spans="9:11">
      <c r="I13131" s="72"/>
      <c r="J13131" s="72"/>
      <c r="K13131" s="72"/>
    </row>
    <row r="13132" spans="9:11">
      <c r="I13132" s="72"/>
      <c r="J13132" s="72"/>
      <c r="K13132" s="72"/>
    </row>
    <row r="13133" spans="9:11">
      <c r="I13133" s="72"/>
      <c r="J13133" s="72"/>
      <c r="K13133" s="72"/>
    </row>
    <row r="13134" spans="9:11">
      <c r="I13134" s="72"/>
      <c r="J13134" s="72"/>
      <c r="K13134" s="72"/>
    </row>
    <row r="13135" spans="9:11">
      <c r="I13135" s="72"/>
      <c r="J13135" s="72"/>
      <c r="K13135" s="72"/>
    </row>
    <row r="13136" spans="9:11">
      <c r="I13136" s="72"/>
      <c r="J13136" s="72"/>
      <c r="K13136" s="72"/>
    </row>
    <row r="13137" spans="9:11">
      <c r="I13137" s="72"/>
      <c r="J13137" s="72"/>
      <c r="K13137" s="72"/>
    </row>
    <row r="13138" spans="9:11">
      <c r="I13138" s="72"/>
      <c r="J13138" s="72"/>
      <c r="K13138" s="72"/>
    </row>
    <row r="13139" spans="9:11">
      <c r="I13139" s="72"/>
      <c r="J13139" s="72"/>
      <c r="K13139" s="72"/>
    </row>
    <row r="13140" spans="9:11">
      <c r="I13140" s="72"/>
      <c r="J13140" s="72"/>
      <c r="K13140" s="72"/>
    </row>
    <row r="13141" spans="9:11">
      <c r="I13141" s="72"/>
      <c r="J13141" s="72"/>
      <c r="K13141" s="72"/>
    </row>
    <row r="13142" spans="9:11">
      <c r="I13142" s="72"/>
      <c r="J13142" s="72"/>
      <c r="K13142" s="72"/>
    </row>
    <row r="13143" spans="9:11">
      <c r="I13143" s="72"/>
      <c r="J13143" s="72"/>
      <c r="K13143" s="72"/>
    </row>
    <row r="13144" spans="9:11">
      <c r="I13144" s="72"/>
      <c r="J13144" s="72"/>
      <c r="K13144" s="72"/>
    </row>
    <row r="13145" spans="9:11">
      <c r="I13145" s="72"/>
      <c r="J13145" s="72"/>
      <c r="K13145" s="72"/>
    </row>
    <row r="13146" spans="9:11">
      <c r="I13146" s="72"/>
      <c r="J13146" s="72"/>
      <c r="K13146" s="72"/>
    </row>
    <row r="13147" spans="9:11">
      <c r="I13147" s="72"/>
      <c r="J13147" s="72"/>
      <c r="K13147" s="72"/>
    </row>
    <row r="13148" spans="9:11">
      <c r="I13148" s="72"/>
      <c r="J13148" s="72"/>
      <c r="K13148" s="72"/>
    </row>
    <row r="13149" spans="9:11">
      <c r="I13149" s="72"/>
      <c r="J13149" s="72"/>
      <c r="K13149" s="72"/>
    </row>
    <row r="13150" spans="9:11">
      <c r="I13150" s="72"/>
      <c r="J13150" s="72"/>
      <c r="K13150" s="72"/>
    </row>
    <row r="13151" spans="9:11">
      <c r="I13151" s="72"/>
      <c r="J13151" s="72"/>
      <c r="K13151" s="72"/>
    </row>
    <row r="13152" spans="9:11">
      <c r="I13152" s="72"/>
      <c r="J13152" s="72"/>
      <c r="K13152" s="72"/>
    </row>
    <row r="13153" spans="9:11">
      <c r="I13153" s="72"/>
      <c r="J13153" s="72"/>
      <c r="K13153" s="72"/>
    </row>
    <row r="13154" spans="9:11">
      <c r="I13154" s="72"/>
      <c r="J13154" s="72"/>
      <c r="K13154" s="72"/>
    </row>
    <row r="13155" spans="9:11">
      <c r="I13155" s="72"/>
      <c r="J13155" s="72"/>
      <c r="K13155" s="72"/>
    </row>
    <row r="13156" spans="9:11">
      <c r="I13156" s="72"/>
      <c r="J13156" s="72"/>
      <c r="K13156" s="72"/>
    </row>
    <row r="13157" spans="9:11">
      <c r="I13157" s="72"/>
      <c r="J13157" s="72"/>
      <c r="K13157" s="72"/>
    </row>
    <row r="13158" spans="9:11">
      <c r="I13158" s="72"/>
      <c r="J13158" s="72"/>
      <c r="K13158" s="72"/>
    </row>
    <row r="13159" spans="9:11">
      <c r="I13159" s="72"/>
      <c r="J13159" s="72"/>
      <c r="K13159" s="72"/>
    </row>
    <row r="13160" spans="9:11">
      <c r="I13160" s="72"/>
      <c r="J13160" s="72"/>
      <c r="K13160" s="72"/>
    </row>
    <row r="13161" spans="9:11">
      <c r="I13161" s="72"/>
      <c r="J13161" s="72"/>
      <c r="K13161" s="72"/>
    </row>
    <row r="13162" spans="9:11">
      <c r="I13162" s="72"/>
      <c r="J13162" s="72"/>
      <c r="K13162" s="72"/>
    </row>
    <row r="13163" spans="9:11">
      <c r="I13163" s="72"/>
      <c r="J13163" s="72"/>
      <c r="K13163" s="72"/>
    </row>
    <row r="13164" spans="9:11">
      <c r="I13164" s="72"/>
      <c r="J13164" s="72"/>
      <c r="K13164" s="72"/>
    </row>
    <row r="13165" spans="9:11">
      <c r="I13165" s="72"/>
      <c r="J13165" s="72"/>
      <c r="K13165" s="72"/>
    </row>
    <row r="13166" spans="9:11">
      <c r="I13166" s="72"/>
      <c r="J13166" s="72"/>
      <c r="K13166" s="72"/>
    </row>
    <row r="13167" spans="9:11">
      <c r="I13167" s="72"/>
      <c r="J13167" s="72"/>
      <c r="K13167" s="72"/>
    </row>
    <row r="13168" spans="9:11">
      <c r="I13168" s="72"/>
      <c r="J13168" s="72"/>
      <c r="K13168" s="72"/>
    </row>
    <row r="13169" spans="9:11">
      <c r="I13169" s="72"/>
      <c r="J13169" s="72"/>
      <c r="K13169" s="72"/>
    </row>
    <row r="13170" spans="9:11">
      <c r="I13170" s="72"/>
      <c r="J13170" s="72"/>
      <c r="K13170" s="72"/>
    </row>
    <row r="13171" spans="9:11">
      <c r="I13171" s="72"/>
      <c r="J13171" s="72"/>
      <c r="K13171" s="72"/>
    </row>
    <row r="13172" spans="9:11">
      <c r="I13172" s="72"/>
      <c r="J13172" s="72"/>
      <c r="K13172" s="72"/>
    </row>
    <row r="13173" spans="9:11">
      <c r="I13173" s="72"/>
      <c r="J13173" s="72"/>
      <c r="K13173" s="72"/>
    </row>
    <row r="13174" spans="9:11">
      <c r="I13174" s="72"/>
      <c r="J13174" s="72"/>
      <c r="K13174" s="72"/>
    </row>
    <row r="13175" spans="9:11">
      <c r="I13175" s="72"/>
      <c r="J13175" s="72"/>
      <c r="K13175" s="72"/>
    </row>
    <row r="13176" spans="9:11">
      <c r="I13176" s="72"/>
      <c r="J13176" s="72"/>
      <c r="K13176" s="72"/>
    </row>
    <row r="13177" spans="9:11">
      <c r="I13177" s="72"/>
      <c r="J13177" s="72"/>
      <c r="K13177" s="72"/>
    </row>
    <row r="13178" spans="9:11">
      <c r="I13178" s="72"/>
      <c r="J13178" s="72"/>
      <c r="K13178" s="72"/>
    </row>
    <row r="13179" spans="9:11">
      <c r="I13179" s="72"/>
      <c r="J13179" s="72"/>
      <c r="K13179" s="72"/>
    </row>
    <row r="13180" spans="9:11">
      <c r="I13180" s="72"/>
      <c r="J13180" s="72"/>
      <c r="K13180" s="72"/>
    </row>
    <row r="13181" spans="9:11">
      <c r="I13181" s="72"/>
      <c r="J13181" s="72"/>
      <c r="K13181" s="72"/>
    </row>
    <row r="13182" spans="9:11">
      <c r="I13182" s="72"/>
      <c r="J13182" s="72"/>
      <c r="K13182" s="72"/>
    </row>
    <row r="13183" spans="9:11">
      <c r="I13183" s="72"/>
      <c r="J13183" s="72"/>
      <c r="K13183" s="72"/>
    </row>
    <row r="13184" spans="9:11">
      <c r="I13184" s="72"/>
      <c r="J13184" s="72"/>
      <c r="K13184" s="72"/>
    </row>
    <row r="13185" spans="9:11">
      <c r="I13185" s="72"/>
      <c r="J13185" s="72"/>
      <c r="K13185" s="72"/>
    </row>
    <row r="13186" spans="9:11">
      <c r="I13186" s="72"/>
      <c r="J13186" s="72"/>
      <c r="K13186" s="72"/>
    </row>
    <row r="13187" spans="9:11">
      <c r="I13187" s="72"/>
      <c r="J13187" s="72"/>
      <c r="K13187" s="72"/>
    </row>
    <row r="13188" spans="9:11">
      <c r="I13188" s="72"/>
      <c r="J13188" s="72"/>
      <c r="K13188" s="72"/>
    </row>
    <row r="13189" spans="9:11">
      <c r="I13189" s="72"/>
      <c r="J13189" s="72"/>
      <c r="K13189" s="72"/>
    </row>
    <row r="13190" spans="9:11">
      <c r="I13190" s="72"/>
      <c r="J13190" s="72"/>
      <c r="K13190" s="72"/>
    </row>
    <row r="13191" spans="9:11">
      <c r="I13191" s="72"/>
      <c r="J13191" s="72"/>
      <c r="K13191" s="72"/>
    </row>
    <row r="13192" spans="9:11">
      <c r="I13192" s="72"/>
      <c r="J13192" s="72"/>
      <c r="K13192" s="72"/>
    </row>
    <row r="13193" spans="9:11">
      <c r="I13193" s="72"/>
      <c r="J13193" s="72"/>
      <c r="K13193" s="72"/>
    </row>
    <row r="13194" spans="9:11">
      <c r="I13194" s="72"/>
      <c r="J13194" s="72"/>
      <c r="K13194" s="72"/>
    </row>
    <row r="13195" spans="9:11">
      <c r="I13195" s="72"/>
      <c r="J13195" s="72"/>
      <c r="K13195" s="72"/>
    </row>
    <row r="13196" spans="9:11">
      <c r="I13196" s="72"/>
      <c r="J13196" s="72"/>
      <c r="K13196" s="72"/>
    </row>
    <row r="13197" spans="9:11">
      <c r="I13197" s="72"/>
      <c r="J13197" s="72"/>
      <c r="K13197" s="72"/>
    </row>
    <row r="13198" spans="9:11">
      <c r="I13198" s="72"/>
      <c r="J13198" s="72"/>
      <c r="K13198" s="72"/>
    </row>
    <row r="13199" spans="9:11">
      <c r="I13199" s="72"/>
      <c r="J13199" s="72"/>
      <c r="K13199" s="72"/>
    </row>
    <row r="13200" spans="9:11">
      <c r="I13200" s="72"/>
      <c r="J13200" s="72"/>
      <c r="K13200" s="72"/>
    </row>
    <row r="13201" spans="9:11">
      <c r="I13201" s="72"/>
      <c r="J13201" s="72"/>
      <c r="K13201" s="72"/>
    </row>
    <row r="13202" spans="9:11">
      <c r="I13202" s="72"/>
      <c r="J13202" s="72"/>
      <c r="K13202" s="72"/>
    </row>
    <row r="13203" spans="9:11">
      <c r="I13203" s="72"/>
      <c r="J13203" s="72"/>
      <c r="K13203" s="72"/>
    </row>
    <row r="13204" spans="9:11">
      <c r="I13204" s="72"/>
      <c r="J13204" s="72"/>
      <c r="K13204" s="72"/>
    </row>
    <row r="13205" spans="9:11">
      <c r="I13205" s="72"/>
      <c r="J13205" s="72"/>
      <c r="K13205" s="72"/>
    </row>
    <row r="13206" spans="9:11">
      <c r="I13206" s="72"/>
      <c r="J13206" s="72"/>
      <c r="K13206" s="72"/>
    </row>
    <row r="13207" spans="9:11">
      <c r="I13207" s="72"/>
      <c r="J13207" s="72"/>
      <c r="K13207" s="72"/>
    </row>
    <row r="13208" spans="9:11">
      <c r="I13208" s="72"/>
      <c r="J13208" s="72"/>
      <c r="K13208" s="72"/>
    </row>
    <row r="13209" spans="9:11">
      <c r="I13209" s="72"/>
      <c r="J13209" s="72"/>
      <c r="K13209" s="72"/>
    </row>
    <row r="13210" spans="9:11">
      <c r="I13210" s="72"/>
      <c r="J13210" s="72"/>
      <c r="K13210" s="72"/>
    </row>
    <row r="13211" spans="9:11">
      <c r="I13211" s="72"/>
      <c r="J13211" s="72"/>
      <c r="K13211" s="72"/>
    </row>
    <row r="13212" spans="9:11">
      <c r="I13212" s="72"/>
      <c r="J13212" s="72"/>
      <c r="K13212" s="72"/>
    </row>
    <row r="13213" spans="9:11">
      <c r="I13213" s="72"/>
      <c r="J13213" s="72"/>
      <c r="K13213" s="72"/>
    </row>
    <row r="13214" spans="9:11">
      <c r="I13214" s="72"/>
      <c r="J13214" s="72"/>
      <c r="K13214" s="72"/>
    </row>
    <row r="13215" spans="9:11">
      <c r="I13215" s="72"/>
      <c r="J13215" s="72"/>
      <c r="K13215" s="72"/>
    </row>
    <row r="13216" spans="9:11">
      <c r="I13216" s="72"/>
      <c r="J13216" s="72"/>
      <c r="K13216" s="72"/>
    </row>
    <row r="13217" spans="9:11">
      <c r="I13217" s="72"/>
      <c r="J13217" s="72"/>
      <c r="K13217" s="72"/>
    </row>
    <row r="13218" spans="9:11">
      <c r="I13218" s="72"/>
      <c r="J13218" s="72"/>
      <c r="K13218" s="72"/>
    </row>
    <row r="13219" spans="9:11">
      <c r="I13219" s="72"/>
      <c r="J13219" s="72"/>
      <c r="K13219" s="72"/>
    </row>
    <row r="13220" spans="9:11">
      <c r="I13220" s="72"/>
      <c r="J13220" s="72"/>
      <c r="K13220" s="72"/>
    </row>
    <row r="13221" spans="9:11">
      <c r="I13221" s="72"/>
      <c r="J13221" s="72"/>
      <c r="K13221" s="72"/>
    </row>
    <row r="13222" spans="9:11">
      <c r="I13222" s="72"/>
      <c r="J13222" s="72"/>
      <c r="K13222" s="72"/>
    </row>
    <row r="13223" spans="9:11">
      <c r="I13223" s="72"/>
      <c r="J13223" s="72"/>
      <c r="K13223" s="72"/>
    </row>
    <row r="13224" spans="9:11">
      <c r="I13224" s="72"/>
      <c r="J13224" s="72"/>
      <c r="K13224" s="72"/>
    </row>
    <row r="13225" spans="9:11">
      <c r="I13225" s="72"/>
      <c r="J13225" s="72"/>
      <c r="K13225" s="72"/>
    </row>
    <row r="13226" spans="9:11">
      <c r="I13226" s="72"/>
      <c r="J13226" s="72"/>
      <c r="K13226" s="72"/>
    </row>
    <row r="13227" spans="9:11">
      <c r="I13227" s="72"/>
      <c r="J13227" s="72"/>
      <c r="K13227" s="72"/>
    </row>
    <row r="13228" spans="9:11">
      <c r="I13228" s="72"/>
      <c r="J13228" s="72"/>
      <c r="K13228" s="72"/>
    </row>
    <row r="13229" spans="9:11">
      <c r="I13229" s="72"/>
      <c r="J13229" s="72"/>
      <c r="K13229" s="72"/>
    </row>
    <row r="13230" spans="9:11">
      <c r="I13230" s="72"/>
      <c r="J13230" s="72"/>
      <c r="K13230" s="72"/>
    </row>
    <row r="13231" spans="9:11">
      <c r="I13231" s="72"/>
      <c r="J13231" s="72"/>
      <c r="K13231" s="72"/>
    </row>
    <row r="13232" spans="9:11">
      <c r="I13232" s="72"/>
      <c r="J13232" s="72"/>
      <c r="K13232" s="72"/>
    </row>
    <row r="13233" spans="9:11">
      <c r="I13233" s="72"/>
      <c r="J13233" s="72"/>
      <c r="K13233" s="72"/>
    </row>
    <row r="13234" spans="9:11">
      <c r="I13234" s="72"/>
      <c r="J13234" s="72"/>
      <c r="K13234" s="72"/>
    </row>
    <row r="13235" spans="9:11">
      <c r="I13235" s="72"/>
      <c r="J13235" s="72"/>
      <c r="K13235" s="72"/>
    </row>
    <row r="13236" spans="9:11">
      <c r="I13236" s="72"/>
      <c r="J13236" s="72"/>
      <c r="K13236" s="72"/>
    </row>
    <row r="13237" spans="9:11">
      <c r="I13237" s="72"/>
      <c r="J13237" s="72"/>
      <c r="K13237" s="72"/>
    </row>
    <row r="13238" spans="9:11">
      <c r="I13238" s="72"/>
      <c r="J13238" s="72"/>
      <c r="K13238" s="72"/>
    </row>
    <row r="13239" spans="9:11">
      <c r="I13239" s="72"/>
      <c r="J13239" s="72"/>
      <c r="K13239" s="72"/>
    </row>
    <row r="13240" spans="9:11">
      <c r="I13240" s="72"/>
      <c r="J13240" s="72"/>
      <c r="K13240" s="72"/>
    </row>
    <row r="13241" spans="9:11">
      <c r="I13241" s="72"/>
      <c r="J13241" s="72"/>
      <c r="K13241" s="72"/>
    </row>
    <row r="13242" spans="9:11">
      <c r="I13242" s="72"/>
      <c r="J13242" s="72"/>
      <c r="K13242" s="72"/>
    </row>
    <row r="13243" spans="9:11">
      <c r="I13243" s="72"/>
      <c r="J13243" s="72"/>
      <c r="K13243" s="72"/>
    </row>
    <row r="13244" spans="9:11">
      <c r="I13244" s="72"/>
      <c r="J13244" s="72"/>
      <c r="K13244" s="72"/>
    </row>
    <row r="13245" spans="9:11">
      <c r="I13245" s="72"/>
      <c r="J13245" s="72"/>
      <c r="K13245" s="72"/>
    </row>
    <row r="13246" spans="9:11">
      <c r="I13246" s="72"/>
      <c r="J13246" s="72"/>
      <c r="K13246" s="72"/>
    </row>
    <row r="13247" spans="9:11">
      <c r="I13247" s="72"/>
      <c r="J13247" s="72"/>
      <c r="K13247" s="72"/>
    </row>
    <row r="13248" spans="9:11">
      <c r="I13248" s="72"/>
      <c r="J13248" s="72"/>
      <c r="K13248" s="72"/>
    </row>
    <row r="13249" spans="9:11">
      <c r="I13249" s="72"/>
      <c r="J13249" s="72"/>
      <c r="K13249" s="72"/>
    </row>
    <row r="13250" spans="9:11">
      <c r="I13250" s="72"/>
      <c r="J13250" s="72"/>
      <c r="K13250" s="72"/>
    </row>
    <row r="13251" spans="9:11">
      <c r="I13251" s="72"/>
      <c r="J13251" s="72"/>
      <c r="K13251" s="72"/>
    </row>
    <row r="13252" spans="9:11">
      <c r="I13252" s="72"/>
      <c r="J13252" s="72"/>
      <c r="K13252" s="72"/>
    </row>
    <row r="13253" spans="9:11">
      <c r="I13253" s="72"/>
      <c r="J13253" s="72"/>
      <c r="K13253" s="72"/>
    </row>
    <row r="13254" spans="9:11">
      <c r="I13254" s="72"/>
      <c r="J13254" s="72"/>
      <c r="K13254" s="72"/>
    </row>
    <row r="13255" spans="9:11">
      <c r="I13255" s="72"/>
      <c r="J13255" s="72"/>
      <c r="K13255" s="72"/>
    </row>
    <row r="13256" spans="9:11">
      <c r="I13256" s="72"/>
      <c r="J13256" s="72"/>
      <c r="K13256" s="72"/>
    </row>
    <row r="13257" spans="9:11">
      <c r="I13257" s="72"/>
      <c r="J13257" s="72"/>
      <c r="K13257" s="72"/>
    </row>
    <row r="13258" spans="9:11">
      <c r="I13258" s="72"/>
      <c r="J13258" s="72"/>
      <c r="K13258" s="72"/>
    </row>
    <row r="13259" spans="9:11">
      <c r="I13259" s="72"/>
      <c r="J13259" s="72"/>
      <c r="K13259" s="72"/>
    </row>
    <row r="13260" spans="9:11">
      <c r="I13260" s="72"/>
      <c r="J13260" s="72"/>
      <c r="K13260" s="72"/>
    </row>
    <row r="13261" spans="9:11">
      <c r="I13261" s="72"/>
      <c r="J13261" s="72"/>
      <c r="K13261" s="72"/>
    </row>
    <row r="13262" spans="9:11">
      <c r="I13262" s="72"/>
      <c r="J13262" s="72"/>
      <c r="K13262" s="72"/>
    </row>
    <row r="13263" spans="9:11">
      <c r="I13263" s="72"/>
      <c r="J13263" s="72"/>
      <c r="K13263" s="72"/>
    </row>
    <row r="13264" spans="9:11">
      <c r="I13264" s="72"/>
      <c r="J13264" s="72"/>
      <c r="K13264" s="72"/>
    </row>
    <row r="13265" spans="9:11">
      <c r="I13265" s="72"/>
      <c r="J13265" s="72"/>
      <c r="K13265" s="72"/>
    </row>
    <row r="13266" spans="9:11">
      <c r="I13266" s="72"/>
      <c r="J13266" s="72"/>
      <c r="K13266" s="72"/>
    </row>
    <row r="13267" spans="9:11">
      <c r="I13267" s="72"/>
      <c r="J13267" s="72"/>
      <c r="K13267" s="72"/>
    </row>
    <row r="13268" spans="9:11">
      <c r="I13268" s="72"/>
      <c r="J13268" s="72"/>
      <c r="K13268" s="72"/>
    </row>
    <row r="13269" spans="9:11">
      <c r="I13269" s="72"/>
      <c r="J13269" s="72"/>
      <c r="K13269" s="72"/>
    </row>
    <row r="13270" spans="9:11">
      <c r="I13270" s="72"/>
      <c r="J13270" s="72"/>
      <c r="K13270" s="72"/>
    </row>
    <row r="13271" spans="9:11">
      <c r="I13271" s="72"/>
      <c r="J13271" s="72"/>
      <c r="K13271" s="72"/>
    </row>
    <row r="13272" spans="9:11">
      <c r="I13272" s="72"/>
      <c r="J13272" s="72"/>
      <c r="K13272" s="72"/>
    </row>
    <row r="13273" spans="9:11">
      <c r="I13273" s="72"/>
      <c r="J13273" s="72"/>
      <c r="K13273" s="72"/>
    </row>
    <row r="13274" spans="9:11">
      <c r="I13274" s="72"/>
      <c r="J13274" s="72"/>
      <c r="K13274" s="72"/>
    </row>
    <row r="13275" spans="9:11">
      <c r="I13275" s="72"/>
      <c r="J13275" s="72"/>
      <c r="K13275" s="72"/>
    </row>
    <row r="13276" spans="9:11">
      <c r="I13276" s="72"/>
      <c r="J13276" s="72"/>
      <c r="K13276" s="72"/>
    </row>
    <row r="13277" spans="9:11">
      <c r="I13277" s="72"/>
      <c r="J13277" s="72"/>
      <c r="K13277" s="72"/>
    </row>
    <row r="13278" spans="9:11">
      <c r="I13278" s="72"/>
      <c r="J13278" s="72"/>
      <c r="K13278" s="72"/>
    </row>
    <row r="13279" spans="9:11">
      <c r="I13279" s="72"/>
      <c r="J13279" s="72"/>
      <c r="K13279" s="72"/>
    </row>
    <row r="13280" spans="9:11">
      <c r="I13280" s="72"/>
      <c r="J13280" s="72"/>
      <c r="K13280" s="72"/>
    </row>
    <row r="13281" spans="9:11">
      <c r="I13281" s="72"/>
      <c r="J13281" s="72"/>
      <c r="K13281" s="72"/>
    </row>
    <row r="13282" spans="9:11">
      <c r="I13282" s="72"/>
      <c r="J13282" s="72"/>
      <c r="K13282" s="72"/>
    </row>
    <row r="13283" spans="9:11">
      <c r="I13283" s="72"/>
      <c r="J13283" s="72"/>
      <c r="K13283" s="72"/>
    </row>
    <row r="13284" spans="9:11">
      <c r="I13284" s="72"/>
      <c r="J13284" s="72"/>
      <c r="K13284" s="72"/>
    </row>
    <row r="13285" spans="9:11">
      <c r="I13285" s="72"/>
      <c r="J13285" s="72"/>
      <c r="K13285" s="72"/>
    </row>
    <row r="13286" spans="9:11">
      <c r="I13286" s="72"/>
      <c r="J13286" s="72"/>
      <c r="K13286" s="72"/>
    </row>
    <row r="13287" spans="9:11">
      <c r="I13287" s="72"/>
      <c r="J13287" s="72"/>
      <c r="K13287" s="72"/>
    </row>
    <row r="13288" spans="9:11">
      <c r="I13288" s="72"/>
      <c r="J13288" s="72"/>
      <c r="K13288" s="72"/>
    </row>
    <row r="13289" spans="9:11">
      <c r="I13289" s="72"/>
      <c r="J13289" s="72"/>
      <c r="K13289" s="72"/>
    </row>
    <row r="13290" spans="9:11">
      <c r="I13290" s="72"/>
      <c r="J13290" s="72"/>
      <c r="K13290" s="72"/>
    </row>
    <row r="13291" spans="9:11">
      <c r="I13291" s="72"/>
      <c r="J13291" s="72"/>
      <c r="K13291" s="72"/>
    </row>
    <row r="13292" spans="9:11">
      <c r="I13292" s="72"/>
      <c r="J13292" s="72"/>
      <c r="K13292" s="72"/>
    </row>
    <row r="13293" spans="9:11">
      <c r="I13293" s="72"/>
      <c r="J13293" s="72"/>
      <c r="K13293" s="72"/>
    </row>
    <row r="13294" spans="9:11">
      <c r="I13294" s="72"/>
      <c r="J13294" s="72"/>
      <c r="K13294" s="72"/>
    </row>
    <row r="13295" spans="9:11">
      <c r="I13295" s="72"/>
      <c r="J13295" s="72"/>
      <c r="K13295" s="72"/>
    </row>
    <row r="13296" spans="9:11">
      <c r="I13296" s="72"/>
      <c r="J13296" s="72"/>
      <c r="K13296" s="72"/>
    </row>
    <row r="13297" spans="9:11">
      <c r="I13297" s="72"/>
      <c r="J13297" s="72"/>
      <c r="K13297" s="72"/>
    </row>
    <row r="13298" spans="9:11">
      <c r="I13298" s="72"/>
      <c r="J13298" s="72"/>
      <c r="K13298" s="72"/>
    </row>
    <row r="13299" spans="9:11">
      <c r="I13299" s="72"/>
      <c r="J13299" s="72"/>
      <c r="K13299" s="72"/>
    </row>
    <row r="13300" spans="9:11">
      <c r="I13300" s="72"/>
      <c r="J13300" s="72"/>
      <c r="K13300" s="72"/>
    </row>
    <row r="13301" spans="9:11">
      <c r="I13301" s="72"/>
      <c r="J13301" s="72"/>
      <c r="K13301" s="72"/>
    </row>
    <row r="13302" spans="9:11">
      <c r="I13302" s="72"/>
      <c r="J13302" s="72"/>
      <c r="K13302" s="72"/>
    </row>
    <row r="13303" spans="9:11">
      <c r="I13303" s="72"/>
      <c r="J13303" s="72"/>
      <c r="K13303" s="72"/>
    </row>
    <row r="13304" spans="9:11">
      <c r="I13304" s="72"/>
      <c r="J13304" s="72"/>
      <c r="K13304" s="72"/>
    </row>
    <row r="13305" spans="9:11">
      <c r="I13305" s="72"/>
      <c r="J13305" s="72"/>
      <c r="K13305" s="72"/>
    </row>
    <row r="13306" spans="9:11">
      <c r="I13306" s="72"/>
      <c r="J13306" s="72"/>
      <c r="K13306" s="72"/>
    </row>
    <row r="13307" spans="9:11">
      <c r="I13307" s="72"/>
      <c r="J13307" s="72"/>
      <c r="K13307" s="72"/>
    </row>
    <row r="13308" spans="9:11">
      <c r="I13308" s="72"/>
      <c r="J13308" s="72"/>
      <c r="K13308" s="72"/>
    </row>
    <row r="13309" spans="9:11">
      <c r="I13309" s="72"/>
      <c r="J13309" s="72"/>
      <c r="K13309" s="72"/>
    </row>
    <row r="13310" spans="9:11">
      <c r="I13310" s="72"/>
      <c r="J13310" s="72"/>
      <c r="K13310" s="72"/>
    </row>
    <row r="13311" spans="9:11">
      <c r="I13311" s="72"/>
      <c r="J13311" s="72"/>
      <c r="K13311" s="72"/>
    </row>
    <row r="13312" spans="9:11">
      <c r="I13312" s="72"/>
      <c r="J13312" s="72"/>
      <c r="K13312" s="72"/>
    </row>
    <row r="13313" spans="9:11">
      <c r="I13313" s="72"/>
      <c r="J13313" s="72"/>
      <c r="K13313" s="72"/>
    </row>
    <row r="13314" spans="9:11">
      <c r="I13314" s="72"/>
      <c r="J13314" s="72"/>
      <c r="K13314" s="72"/>
    </row>
    <row r="13315" spans="9:11">
      <c r="I13315" s="72"/>
      <c r="J13315" s="72"/>
      <c r="K13315" s="72"/>
    </row>
    <row r="13316" spans="9:11">
      <c r="I13316" s="72"/>
      <c r="J13316" s="72"/>
      <c r="K13316" s="72"/>
    </row>
    <row r="13317" spans="9:11">
      <c r="I13317" s="72"/>
      <c r="J13317" s="72"/>
      <c r="K13317" s="72"/>
    </row>
    <row r="13318" spans="9:11">
      <c r="I13318" s="72"/>
      <c r="J13318" s="72"/>
      <c r="K13318" s="72"/>
    </row>
    <row r="13319" spans="9:11">
      <c r="I13319" s="72"/>
      <c r="J13319" s="72"/>
      <c r="K13319" s="72"/>
    </row>
    <row r="13320" spans="9:11">
      <c r="I13320" s="72"/>
      <c r="J13320" s="72"/>
      <c r="K13320" s="72"/>
    </row>
    <row r="13321" spans="9:11">
      <c r="I13321" s="72"/>
      <c r="J13321" s="72"/>
      <c r="K13321" s="72"/>
    </row>
    <row r="13322" spans="9:11">
      <c r="I13322" s="72"/>
      <c r="J13322" s="72"/>
      <c r="K13322" s="72"/>
    </row>
    <row r="13323" spans="9:11">
      <c r="I13323" s="72"/>
      <c r="J13323" s="72"/>
      <c r="K13323" s="72"/>
    </row>
    <row r="13324" spans="9:11">
      <c r="I13324" s="72"/>
      <c r="J13324" s="72"/>
      <c r="K13324" s="72"/>
    </row>
    <row r="13325" spans="9:11">
      <c r="I13325" s="72"/>
      <c r="J13325" s="72"/>
      <c r="K13325" s="72"/>
    </row>
    <row r="13326" spans="9:11">
      <c r="I13326" s="72"/>
      <c r="J13326" s="72"/>
      <c r="K13326" s="72"/>
    </row>
    <row r="13327" spans="9:11">
      <c r="I13327" s="72"/>
      <c r="J13327" s="72"/>
      <c r="K13327" s="72"/>
    </row>
    <row r="13328" spans="9:11">
      <c r="I13328" s="72"/>
      <c r="J13328" s="72"/>
      <c r="K13328" s="72"/>
    </row>
    <row r="13329" spans="9:11">
      <c r="I13329" s="72"/>
      <c r="J13329" s="72"/>
      <c r="K13329" s="72"/>
    </row>
    <row r="13330" spans="9:11">
      <c r="I13330" s="72"/>
      <c r="J13330" s="72"/>
      <c r="K13330" s="72"/>
    </row>
    <row r="13331" spans="9:11">
      <c r="I13331" s="72"/>
      <c r="J13331" s="72"/>
      <c r="K13331" s="72"/>
    </row>
    <row r="13332" spans="9:11">
      <c r="I13332" s="72"/>
      <c r="J13332" s="72"/>
      <c r="K13332" s="72"/>
    </row>
    <row r="13333" spans="9:11">
      <c r="I13333" s="72"/>
      <c r="J13333" s="72"/>
      <c r="K13333" s="72"/>
    </row>
    <row r="13334" spans="9:11">
      <c r="I13334" s="72"/>
      <c r="J13334" s="72"/>
      <c r="K13334" s="72"/>
    </row>
    <row r="13335" spans="9:11">
      <c r="I13335" s="72"/>
      <c r="J13335" s="72"/>
      <c r="K13335" s="72"/>
    </row>
    <row r="13336" spans="9:11">
      <c r="I13336" s="72"/>
      <c r="J13336" s="72"/>
      <c r="K13336" s="72"/>
    </row>
    <row r="13337" spans="9:11">
      <c r="I13337" s="72"/>
      <c r="J13337" s="72"/>
      <c r="K13337" s="72"/>
    </row>
    <row r="13338" spans="9:11">
      <c r="I13338" s="72"/>
      <c r="J13338" s="72"/>
      <c r="K13338" s="72"/>
    </row>
    <row r="13339" spans="9:11">
      <c r="I13339" s="72"/>
      <c r="J13339" s="72"/>
      <c r="K13339" s="72"/>
    </row>
    <row r="13340" spans="9:11">
      <c r="I13340" s="72"/>
      <c r="J13340" s="72"/>
      <c r="K13340" s="72"/>
    </row>
    <row r="13341" spans="9:11">
      <c r="I13341" s="72"/>
      <c r="J13341" s="72"/>
      <c r="K13341" s="72"/>
    </row>
    <row r="13342" spans="9:11">
      <c r="I13342" s="72"/>
      <c r="J13342" s="72"/>
      <c r="K13342" s="72"/>
    </row>
    <row r="13343" spans="9:11">
      <c r="I13343" s="72"/>
      <c r="J13343" s="72"/>
      <c r="K13343" s="72"/>
    </row>
    <row r="13344" spans="9:11">
      <c r="I13344" s="72"/>
      <c r="J13344" s="72"/>
      <c r="K13344" s="72"/>
    </row>
    <row r="13345" spans="9:11">
      <c r="I13345" s="72"/>
      <c r="J13345" s="72"/>
      <c r="K13345" s="72"/>
    </row>
    <row r="13346" spans="9:11">
      <c r="I13346" s="72"/>
      <c r="J13346" s="72"/>
      <c r="K13346" s="72"/>
    </row>
    <row r="13347" spans="9:11">
      <c r="I13347" s="72"/>
      <c r="J13347" s="72"/>
      <c r="K13347" s="72"/>
    </row>
    <row r="13348" spans="9:11">
      <c r="I13348" s="72"/>
      <c r="J13348" s="72"/>
      <c r="K13348" s="72"/>
    </row>
    <row r="13349" spans="9:11">
      <c r="I13349" s="72"/>
      <c r="J13349" s="72"/>
      <c r="K13349" s="72"/>
    </row>
    <row r="13350" spans="9:11">
      <c r="I13350" s="72"/>
      <c r="J13350" s="72"/>
      <c r="K13350" s="72"/>
    </row>
    <row r="13351" spans="9:11">
      <c r="I13351" s="72"/>
      <c r="J13351" s="72"/>
      <c r="K13351" s="72"/>
    </row>
    <row r="13352" spans="9:11">
      <c r="I13352" s="72"/>
      <c r="J13352" s="72"/>
      <c r="K13352" s="72"/>
    </row>
    <row r="13353" spans="9:11">
      <c r="I13353" s="72"/>
      <c r="J13353" s="72"/>
      <c r="K13353" s="72"/>
    </row>
    <row r="13354" spans="9:11">
      <c r="I13354" s="72"/>
      <c r="J13354" s="72"/>
      <c r="K13354" s="72"/>
    </row>
    <row r="13355" spans="9:11">
      <c r="I13355" s="72"/>
      <c r="J13355" s="72"/>
      <c r="K13355" s="72"/>
    </row>
    <row r="13356" spans="9:11">
      <c r="I13356" s="72"/>
      <c r="J13356" s="72"/>
      <c r="K13356" s="72"/>
    </row>
    <row r="13357" spans="9:11">
      <c r="I13357" s="72"/>
      <c r="J13357" s="72"/>
      <c r="K13357" s="72"/>
    </row>
    <row r="13358" spans="9:11">
      <c r="I13358" s="72"/>
      <c r="J13358" s="72"/>
      <c r="K13358" s="72"/>
    </row>
    <row r="13359" spans="9:11">
      <c r="I13359" s="72"/>
      <c r="J13359" s="72"/>
      <c r="K13359" s="72"/>
    </row>
    <row r="13360" spans="9:11">
      <c r="I13360" s="72"/>
      <c r="J13360" s="72"/>
      <c r="K13360" s="72"/>
    </row>
    <row r="13361" spans="9:11">
      <c r="I13361" s="72"/>
      <c r="J13361" s="72"/>
      <c r="K13361" s="72"/>
    </row>
    <row r="13362" spans="9:11">
      <c r="I13362" s="72"/>
      <c r="J13362" s="72"/>
      <c r="K13362" s="72"/>
    </row>
    <row r="13363" spans="9:11">
      <c r="I13363" s="72"/>
      <c r="J13363" s="72"/>
      <c r="K13363" s="72"/>
    </row>
    <row r="13364" spans="9:11">
      <c r="I13364" s="72"/>
      <c r="J13364" s="72"/>
      <c r="K13364" s="72"/>
    </row>
    <row r="13365" spans="9:11">
      <c r="I13365" s="72"/>
      <c r="J13365" s="72"/>
      <c r="K13365" s="72"/>
    </row>
    <row r="13366" spans="9:11">
      <c r="I13366" s="72"/>
      <c r="J13366" s="72"/>
      <c r="K13366" s="72"/>
    </row>
    <row r="13367" spans="9:11">
      <c r="I13367" s="72"/>
      <c r="J13367" s="72"/>
      <c r="K13367" s="72"/>
    </row>
    <row r="13368" spans="9:11">
      <c r="I13368" s="72"/>
      <c r="J13368" s="72"/>
      <c r="K13368" s="72"/>
    </row>
    <row r="13369" spans="9:11">
      <c r="I13369" s="72"/>
      <c r="J13369" s="72"/>
      <c r="K13369" s="72"/>
    </row>
    <row r="13370" spans="9:11">
      <c r="I13370" s="72"/>
      <c r="J13370" s="72"/>
      <c r="K13370" s="72"/>
    </row>
    <row r="13371" spans="9:11">
      <c r="I13371" s="72"/>
      <c r="J13371" s="72"/>
      <c r="K13371" s="72"/>
    </row>
    <row r="13372" spans="9:11">
      <c r="I13372" s="72"/>
      <c r="J13372" s="72"/>
      <c r="K13372" s="72"/>
    </row>
    <row r="13373" spans="9:11">
      <c r="I13373" s="72"/>
      <c r="J13373" s="72"/>
      <c r="K13373" s="72"/>
    </row>
    <row r="13374" spans="9:11">
      <c r="I13374" s="72"/>
      <c r="J13374" s="72"/>
      <c r="K13374" s="72"/>
    </row>
    <row r="13375" spans="9:11">
      <c r="I13375" s="72"/>
      <c r="J13375" s="72"/>
      <c r="K13375" s="72"/>
    </row>
    <row r="13376" spans="9:11">
      <c r="I13376" s="72"/>
      <c r="J13376" s="72"/>
      <c r="K13376" s="72"/>
    </row>
    <row r="13377" spans="9:11">
      <c r="I13377" s="72"/>
      <c r="J13377" s="72"/>
      <c r="K13377" s="72"/>
    </row>
    <row r="13378" spans="9:11">
      <c r="I13378" s="72"/>
      <c r="J13378" s="72"/>
      <c r="K13378" s="72"/>
    </row>
    <row r="13379" spans="9:11">
      <c r="I13379" s="72"/>
      <c r="J13379" s="72"/>
      <c r="K13379" s="72"/>
    </row>
    <row r="13380" spans="9:11">
      <c r="I13380" s="72"/>
      <c r="J13380" s="72"/>
      <c r="K13380" s="72"/>
    </row>
    <row r="13381" spans="9:11">
      <c r="I13381" s="72"/>
      <c r="J13381" s="72"/>
      <c r="K13381" s="72"/>
    </row>
    <row r="13382" spans="9:11">
      <c r="I13382" s="72"/>
      <c r="J13382" s="72"/>
      <c r="K13382" s="72"/>
    </row>
    <row r="13383" spans="9:11">
      <c r="I13383" s="72"/>
      <c r="J13383" s="72"/>
      <c r="K13383" s="72"/>
    </row>
    <row r="13384" spans="9:11">
      <c r="I13384" s="72"/>
      <c r="J13384" s="72"/>
      <c r="K13384" s="72"/>
    </row>
    <row r="13385" spans="9:11">
      <c r="I13385" s="72"/>
      <c r="J13385" s="72"/>
      <c r="K13385" s="72"/>
    </row>
    <row r="13386" spans="9:11">
      <c r="I13386" s="72"/>
      <c r="J13386" s="72"/>
      <c r="K13386" s="72"/>
    </row>
    <row r="13387" spans="9:11">
      <c r="I13387" s="72"/>
      <c r="J13387" s="72"/>
      <c r="K13387" s="72"/>
    </row>
    <row r="13388" spans="9:11">
      <c r="I13388" s="72"/>
      <c r="J13388" s="72"/>
      <c r="K13388" s="72"/>
    </row>
    <row r="13389" spans="9:11">
      <c r="I13389" s="72"/>
      <c r="J13389" s="72"/>
      <c r="K13389" s="72"/>
    </row>
    <row r="13390" spans="9:11">
      <c r="I13390" s="72"/>
      <c r="J13390" s="72"/>
      <c r="K13390" s="72"/>
    </row>
    <row r="13391" spans="9:11">
      <c r="I13391" s="72"/>
      <c r="J13391" s="72"/>
      <c r="K13391" s="72"/>
    </row>
    <row r="13392" spans="9:11">
      <c r="I13392" s="72"/>
      <c r="J13392" s="72"/>
      <c r="K13392" s="72"/>
    </row>
    <row r="13393" spans="9:11">
      <c r="I13393" s="72"/>
      <c r="J13393" s="72"/>
      <c r="K13393" s="72"/>
    </row>
    <row r="13394" spans="9:11">
      <c r="I13394" s="72"/>
      <c r="J13394" s="72"/>
      <c r="K13394" s="72"/>
    </row>
    <row r="13395" spans="9:11">
      <c r="I13395" s="72"/>
      <c r="J13395" s="72"/>
      <c r="K13395" s="72"/>
    </row>
    <row r="13396" spans="9:11">
      <c r="I13396" s="72"/>
      <c r="J13396" s="72"/>
      <c r="K13396" s="72"/>
    </row>
    <row r="13397" spans="9:11">
      <c r="I13397" s="72"/>
      <c r="J13397" s="72"/>
      <c r="K13397" s="72"/>
    </row>
    <row r="13398" spans="9:11">
      <c r="I13398" s="72"/>
      <c r="J13398" s="72"/>
      <c r="K13398" s="72"/>
    </row>
    <row r="13399" spans="9:11">
      <c r="I13399" s="72"/>
      <c r="J13399" s="72"/>
      <c r="K13399" s="72"/>
    </row>
    <row r="13400" spans="9:11">
      <c r="I13400" s="72"/>
      <c r="J13400" s="72"/>
      <c r="K13400" s="72"/>
    </row>
    <row r="13401" spans="9:11">
      <c r="I13401" s="72"/>
      <c r="J13401" s="72"/>
      <c r="K13401" s="72"/>
    </row>
    <row r="13402" spans="9:11">
      <c r="I13402" s="72"/>
      <c r="J13402" s="72"/>
      <c r="K13402" s="72"/>
    </row>
    <row r="13403" spans="9:11">
      <c r="I13403" s="72"/>
      <c r="J13403" s="72"/>
      <c r="K13403" s="72"/>
    </row>
    <row r="13404" spans="9:11">
      <c r="I13404" s="72"/>
      <c r="J13404" s="72"/>
      <c r="K13404" s="72"/>
    </row>
    <row r="13405" spans="9:11">
      <c r="I13405" s="72"/>
      <c r="J13405" s="72"/>
      <c r="K13405" s="72"/>
    </row>
    <row r="13406" spans="9:11">
      <c r="I13406" s="72"/>
      <c r="J13406" s="72"/>
      <c r="K13406" s="72"/>
    </row>
    <row r="13407" spans="9:11">
      <c r="I13407" s="72"/>
      <c r="J13407" s="72"/>
      <c r="K13407" s="72"/>
    </row>
    <row r="13408" spans="9:11">
      <c r="I13408" s="72"/>
      <c r="J13408" s="72"/>
      <c r="K13408" s="72"/>
    </row>
    <row r="13409" spans="9:11">
      <c r="I13409" s="72"/>
      <c r="J13409" s="72"/>
      <c r="K13409" s="72"/>
    </row>
    <row r="13410" spans="9:11">
      <c r="I13410" s="72"/>
      <c r="J13410" s="72"/>
      <c r="K13410" s="72"/>
    </row>
    <row r="13411" spans="9:11">
      <c r="I13411" s="72"/>
      <c r="J13411" s="72"/>
      <c r="K13411" s="72"/>
    </row>
    <row r="13412" spans="9:11">
      <c r="I13412" s="72"/>
      <c r="J13412" s="72"/>
      <c r="K13412" s="72"/>
    </row>
    <row r="13413" spans="9:11">
      <c r="I13413" s="72"/>
      <c r="J13413" s="72"/>
      <c r="K13413" s="72"/>
    </row>
    <row r="13414" spans="9:11">
      <c r="I13414" s="72"/>
      <c r="J13414" s="72"/>
      <c r="K13414" s="72"/>
    </row>
    <row r="13415" spans="9:11">
      <c r="I13415" s="72"/>
      <c r="J13415" s="72"/>
      <c r="K13415" s="72"/>
    </row>
    <row r="13416" spans="9:11">
      <c r="I13416" s="72"/>
      <c r="J13416" s="72"/>
      <c r="K13416" s="72"/>
    </row>
    <row r="13417" spans="9:11">
      <c r="I13417" s="72"/>
      <c r="J13417" s="72"/>
      <c r="K13417" s="72"/>
    </row>
    <row r="13418" spans="9:11">
      <c r="I13418" s="72"/>
      <c r="J13418" s="72"/>
      <c r="K13418" s="72"/>
    </row>
    <row r="13419" spans="9:11">
      <c r="I13419" s="72"/>
      <c r="J13419" s="72"/>
      <c r="K13419" s="72"/>
    </row>
    <row r="13420" spans="9:11">
      <c r="I13420" s="72"/>
      <c r="J13420" s="72"/>
      <c r="K13420" s="72"/>
    </row>
    <row r="13421" spans="9:11">
      <c r="I13421" s="72"/>
      <c r="J13421" s="72"/>
      <c r="K13421" s="72"/>
    </row>
    <row r="13422" spans="9:11">
      <c r="I13422" s="72"/>
      <c r="J13422" s="72"/>
      <c r="K13422" s="72"/>
    </row>
    <row r="13423" spans="9:11">
      <c r="I13423" s="72"/>
      <c r="J13423" s="72"/>
      <c r="K13423" s="72"/>
    </row>
    <row r="13424" spans="9:11">
      <c r="I13424" s="72"/>
      <c r="J13424" s="72"/>
      <c r="K13424" s="72"/>
    </row>
    <row r="13425" spans="9:11">
      <c r="I13425" s="72"/>
      <c r="J13425" s="72"/>
      <c r="K13425" s="72"/>
    </row>
    <row r="13426" spans="9:11">
      <c r="I13426" s="72"/>
      <c r="J13426" s="72"/>
      <c r="K13426" s="72"/>
    </row>
    <row r="13427" spans="9:11">
      <c r="I13427" s="72"/>
      <c r="J13427" s="72"/>
      <c r="K13427" s="72"/>
    </row>
    <row r="13428" spans="9:11">
      <c r="I13428" s="72"/>
      <c r="J13428" s="72"/>
      <c r="K13428" s="72"/>
    </row>
    <row r="13429" spans="9:11">
      <c r="I13429" s="72"/>
      <c r="J13429" s="72"/>
      <c r="K13429" s="72"/>
    </row>
    <row r="13430" spans="9:11">
      <c r="I13430" s="72"/>
      <c r="J13430" s="72"/>
      <c r="K13430" s="72"/>
    </row>
    <row r="13431" spans="9:11">
      <c r="I13431" s="72"/>
      <c r="J13431" s="72"/>
      <c r="K13431" s="72"/>
    </row>
    <row r="13432" spans="9:11">
      <c r="I13432" s="72"/>
      <c r="J13432" s="72"/>
      <c r="K13432" s="72"/>
    </row>
    <row r="13433" spans="9:11">
      <c r="I13433" s="72"/>
      <c r="J13433" s="72"/>
      <c r="K13433" s="72"/>
    </row>
    <row r="13434" spans="9:11">
      <c r="I13434" s="72"/>
      <c r="J13434" s="72"/>
      <c r="K13434" s="72"/>
    </row>
    <row r="13435" spans="9:11">
      <c r="I13435" s="72"/>
      <c r="J13435" s="72"/>
      <c r="K13435" s="72"/>
    </row>
    <row r="13436" spans="9:11">
      <c r="I13436" s="72"/>
      <c r="J13436" s="72"/>
      <c r="K13436" s="72"/>
    </row>
    <row r="13437" spans="9:11">
      <c r="I13437" s="72"/>
      <c r="J13437" s="72"/>
      <c r="K13437" s="72"/>
    </row>
    <row r="13438" spans="9:11">
      <c r="I13438" s="72"/>
      <c r="J13438" s="72"/>
      <c r="K13438" s="72"/>
    </row>
    <row r="13439" spans="9:11">
      <c r="I13439" s="72"/>
      <c r="J13439" s="72"/>
      <c r="K13439" s="72"/>
    </row>
    <row r="13440" spans="9:11">
      <c r="I13440" s="72"/>
      <c r="J13440" s="72"/>
      <c r="K13440" s="72"/>
    </row>
    <row r="13441" spans="9:11">
      <c r="I13441" s="72"/>
      <c r="J13441" s="72"/>
      <c r="K13441" s="72"/>
    </row>
    <row r="13442" spans="9:11">
      <c r="I13442" s="72"/>
      <c r="J13442" s="72"/>
      <c r="K13442" s="72"/>
    </row>
    <row r="13443" spans="9:11">
      <c r="I13443" s="72"/>
      <c r="J13443" s="72"/>
      <c r="K13443" s="72"/>
    </row>
    <row r="13444" spans="9:11">
      <c r="I13444" s="72"/>
      <c r="J13444" s="72"/>
      <c r="K13444" s="72"/>
    </row>
    <row r="13445" spans="9:11">
      <c r="I13445" s="72"/>
      <c r="J13445" s="72"/>
      <c r="K13445" s="72"/>
    </row>
    <row r="13446" spans="9:11">
      <c r="I13446" s="72"/>
      <c r="J13446" s="72"/>
      <c r="K13446" s="72"/>
    </row>
    <row r="13447" spans="9:11">
      <c r="I13447" s="72"/>
      <c r="J13447" s="72"/>
      <c r="K13447" s="72"/>
    </row>
    <row r="13448" spans="9:11">
      <c r="I13448" s="72"/>
      <c r="J13448" s="72"/>
      <c r="K13448" s="72"/>
    </row>
    <row r="13449" spans="9:11">
      <c r="I13449" s="72"/>
      <c r="J13449" s="72"/>
      <c r="K13449" s="72"/>
    </row>
    <row r="13450" spans="9:11">
      <c r="I13450" s="72"/>
      <c r="J13450" s="72"/>
      <c r="K13450" s="72"/>
    </row>
    <row r="13451" spans="9:11">
      <c r="I13451" s="72"/>
      <c r="J13451" s="72"/>
      <c r="K13451" s="72"/>
    </row>
    <row r="13452" spans="9:11">
      <c r="I13452" s="72"/>
      <c r="J13452" s="72"/>
      <c r="K13452" s="72"/>
    </row>
    <row r="13453" spans="9:11">
      <c r="I13453" s="72"/>
      <c r="J13453" s="72"/>
      <c r="K13453" s="72"/>
    </row>
    <row r="13454" spans="9:11">
      <c r="I13454" s="72"/>
      <c r="J13454" s="72"/>
      <c r="K13454" s="72"/>
    </row>
    <row r="13455" spans="9:11">
      <c r="I13455" s="72"/>
      <c r="J13455" s="72"/>
      <c r="K13455" s="72"/>
    </row>
    <row r="13456" spans="9:11">
      <c r="I13456" s="72"/>
      <c r="J13456" s="72"/>
      <c r="K13456" s="72"/>
    </row>
    <row r="13457" spans="9:11">
      <c r="I13457" s="72"/>
      <c r="J13457" s="72"/>
      <c r="K13457" s="72"/>
    </row>
    <row r="13458" spans="9:11">
      <c r="I13458" s="72"/>
      <c r="J13458" s="72"/>
      <c r="K13458" s="72"/>
    </row>
    <row r="13459" spans="9:11">
      <c r="I13459" s="72"/>
      <c r="J13459" s="72"/>
      <c r="K13459" s="72"/>
    </row>
    <row r="13460" spans="9:11">
      <c r="I13460" s="72"/>
      <c r="J13460" s="72"/>
      <c r="K13460" s="72"/>
    </row>
    <row r="13461" spans="9:11">
      <c r="I13461" s="72"/>
      <c r="J13461" s="72"/>
      <c r="K13461" s="72"/>
    </row>
    <row r="13462" spans="9:11">
      <c r="I13462" s="72"/>
      <c r="J13462" s="72"/>
      <c r="K13462" s="72"/>
    </row>
    <row r="13463" spans="9:11">
      <c r="I13463" s="72"/>
      <c r="J13463" s="72"/>
      <c r="K13463" s="72"/>
    </row>
    <row r="13464" spans="9:11">
      <c r="I13464" s="72"/>
      <c r="J13464" s="72"/>
      <c r="K13464" s="72"/>
    </row>
    <row r="13465" spans="9:11">
      <c r="I13465" s="72"/>
      <c r="J13465" s="72"/>
      <c r="K13465" s="72"/>
    </row>
    <row r="13466" spans="9:11">
      <c r="I13466" s="72"/>
      <c r="J13466" s="72"/>
      <c r="K13466" s="72"/>
    </row>
    <row r="13467" spans="9:11">
      <c r="I13467" s="72"/>
      <c r="J13467" s="72"/>
      <c r="K13467" s="72"/>
    </row>
    <row r="13468" spans="9:11">
      <c r="I13468" s="72"/>
      <c r="J13468" s="72"/>
      <c r="K13468" s="72"/>
    </row>
    <row r="13469" spans="9:11">
      <c r="I13469" s="72"/>
      <c r="J13469" s="72"/>
      <c r="K13469" s="72"/>
    </row>
    <row r="13470" spans="9:11">
      <c r="I13470" s="72"/>
      <c r="J13470" s="72"/>
      <c r="K13470" s="72"/>
    </row>
    <row r="13471" spans="9:11">
      <c r="I13471" s="72"/>
      <c r="J13471" s="72"/>
      <c r="K13471" s="72"/>
    </row>
    <row r="13472" spans="9:11">
      <c r="I13472" s="72"/>
      <c r="J13472" s="72"/>
      <c r="K13472" s="72"/>
    </row>
    <row r="13473" spans="9:11">
      <c r="I13473" s="72"/>
      <c r="J13473" s="72"/>
      <c r="K13473" s="72"/>
    </row>
    <row r="13474" spans="9:11">
      <c r="I13474" s="72"/>
      <c r="J13474" s="72"/>
      <c r="K13474" s="72"/>
    </row>
    <row r="13475" spans="9:11">
      <c r="I13475" s="72"/>
      <c r="J13475" s="72"/>
      <c r="K13475" s="72"/>
    </row>
    <row r="13476" spans="9:11">
      <c r="I13476" s="72"/>
      <c r="J13476" s="72"/>
      <c r="K13476" s="72"/>
    </row>
    <row r="13477" spans="9:11">
      <c r="I13477" s="72"/>
      <c r="J13477" s="72"/>
      <c r="K13477" s="72"/>
    </row>
    <row r="13478" spans="9:11">
      <c r="I13478" s="72"/>
      <c r="J13478" s="72"/>
      <c r="K13478" s="72"/>
    </row>
    <row r="13479" spans="9:11">
      <c r="I13479" s="72"/>
      <c r="J13479" s="72"/>
      <c r="K13479" s="72"/>
    </row>
    <row r="13480" spans="9:11">
      <c r="I13480" s="72"/>
      <c r="J13480" s="72"/>
      <c r="K13480" s="72"/>
    </row>
    <row r="13481" spans="9:11">
      <c r="I13481" s="72"/>
      <c r="J13481" s="72"/>
      <c r="K13481" s="72"/>
    </row>
    <row r="13482" spans="9:11">
      <c r="I13482" s="72"/>
      <c r="J13482" s="72"/>
      <c r="K13482" s="72"/>
    </row>
    <row r="13483" spans="9:11">
      <c r="I13483" s="72"/>
      <c r="J13483" s="72"/>
      <c r="K13483" s="72"/>
    </row>
    <row r="13484" spans="9:11">
      <c r="I13484" s="72"/>
      <c r="J13484" s="72"/>
      <c r="K13484" s="72"/>
    </row>
    <row r="13485" spans="9:11">
      <c r="I13485" s="72"/>
      <c r="J13485" s="72"/>
      <c r="K13485" s="72"/>
    </row>
    <row r="13486" spans="9:11">
      <c r="I13486" s="72"/>
      <c r="J13486" s="72"/>
      <c r="K13486" s="72"/>
    </row>
    <row r="13487" spans="9:11">
      <c r="I13487" s="72"/>
      <c r="J13487" s="72"/>
      <c r="K13487" s="72"/>
    </row>
    <row r="13488" spans="9:11">
      <c r="I13488" s="72"/>
      <c r="J13488" s="72"/>
      <c r="K13488" s="72"/>
    </row>
    <row r="13489" spans="9:11">
      <c r="I13489" s="72"/>
      <c r="J13489" s="72"/>
      <c r="K13489" s="72"/>
    </row>
    <row r="13490" spans="9:11">
      <c r="I13490" s="72"/>
      <c r="J13490" s="72"/>
      <c r="K13490" s="72"/>
    </row>
    <row r="13491" spans="9:11">
      <c r="I13491" s="72"/>
      <c r="J13491" s="72"/>
      <c r="K13491" s="72"/>
    </row>
    <row r="13492" spans="9:11">
      <c r="I13492" s="72"/>
      <c r="J13492" s="72"/>
      <c r="K13492" s="72"/>
    </row>
    <row r="13493" spans="9:11">
      <c r="I13493" s="72"/>
      <c r="J13493" s="72"/>
      <c r="K13493" s="72"/>
    </row>
    <row r="13494" spans="9:11">
      <c r="I13494" s="72"/>
      <c r="J13494" s="72"/>
      <c r="K13494" s="72"/>
    </row>
    <row r="13495" spans="9:11">
      <c r="I13495" s="72"/>
      <c r="J13495" s="72"/>
      <c r="K13495" s="72"/>
    </row>
    <row r="13496" spans="9:11">
      <c r="I13496" s="72"/>
      <c r="J13496" s="72"/>
      <c r="K13496" s="72"/>
    </row>
    <row r="13497" spans="9:11">
      <c r="I13497" s="72"/>
      <c r="J13497" s="72"/>
      <c r="K13497" s="72"/>
    </row>
    <row r="13498" spans="9:11">
      <c r="I13498" s="72"/>
      <c r="J13498" s="72"/>
      <c r="K13498" s="72"/>
    </row>
    <row r="13499" spans="9:11">
      <c r="I13499" s="72"/>
      <c r="J13499" s="72"/>
      <c r="K13499" s="72"/>
    </row>
    <row r="13500" spans="9:11">
      <c r="I13500" s="72"/>
      <c r="J13500" s="72"/>
      <c r="K13500" s="72"/>
    </row>
    <row r="13501" spans="9:11">
      <c r="I13501" s="72"/>
      <c r="J13501" s="72"/>
      <c r="K13501" s="72"/>
    </row>
    <row r="13502" spans="9:11">
      <c r="I13502" s="72"/>
      <c r="J13502" s="72"/>
      <c r="K13502" s="72"/>
    </row>
    <row r="13503" spans="9:11">
      <c r="I13503" s="72"/>
      <c r="J13503" s="72"/>
      <c r="K13503" s="72"/>
    </row>
    <row r="13504" spans="9:11">
      <c r="I13504" s="72"/>
      <c r="J13504" s="72"/>
      <c r="K13504" s="72"/>
    </row>
    <row r="13505" spans="9:11">
      <c r="I13505" s="72"/>
      <c r="J13505" s="72"/>
      <c r="K13505" s="72"/>
    </row>
    <row r="13506" spans="9:11">
      <c r="I13506" s="72"/>
      <c r="J13506" s="72"/>
      <c r="K13506" s="72"/>
    </row>
    <row r="13507" spans="9:11">
      <c r="I13507" s="72"/>
      <c r="J13507" s="72"/>
      <c r="K13507" s="72"/>
    </row>
    <row r="13508" spans="9:11">
      <c r="I13508" s="72"/>
      <c r="J13508" s="72"/>
      <c r="K13508" s="72"/>
    </row>
    <row r="13509" spans="9:11">
      <c r="I13509" s="72"/>
      <c r="J13509" s="72"/>
      <c r="K13509" s="72"/>
    </row>
    <row r="13510" spans="9:11">
      <c r="I13510" s="72"/>
      <c r="J13510" s="72"/>
      <c r="K13510" s="72"/>
    </row>
    <row r="13511" spans="9:11">
      <c r="I13511" s="72"/>
      <c r="J13511" s="72"/>
      <c r="K13511" s="72"/>
    </row>
    <row r="13512" spans="9:11">
      <c r="I13512" s="72"/>
      <c r="J13512" s="72"/>
      <c r="K13512" s="72"/>
    </row>
    <row r="13513" spans="9:11">
      <c r="I13513" s="72"/>
      <c r="J13513" s="72"/>
      <c r="K13513" s="72"/>
    </row>
    <row r="13514" spans="9:11">
      <c r="I13514" s="72"/>
      <c r="J13514" s="72"/>
      <c r="K13514" s="72"/>
    </row>
    <row r="13515" spans="9:11">
      <c r="I13515" s="72"/>
      <c r="J13515" s="72"/>
      <c r="K13515" s="72"/>
    </row>
    <row r="13516" spans="9:11">
      <c r="I13516" s="72"/>
      <c r="J13516" s="72"/>
      <c r="K13516" s="72"/>
    </row>
    <row r="13517" spans="9:11">
      <c r="I13517" s="72"/>
      <c r="J13517" s="72"/>
      <c r="K13517" s="72"/>
    </row>
    <row r="13518" spans="9:11">
      <c r="I13518" s="72"/>
      <c r="J13518" s="72"/>
      <c r="K13518" s="72"/>
    </row>
    <row r="13519" spans="9:11">
      <c r="I13519" s="72"/>
      <c r="J13519" s="72"/>
      <c r="K13519" s="72"/>
    </row>
    <row r="13520" spans="9:11">
      <c r="I13520" s="72"/>
      <c r="J13520" s="72"/>
      <c r="K13520" s="72"/>
    </row>
    <row r="13521" spans="9:11">
      <c r="I13521" s="72"/>
      <c r="J13521" s="72"/>
      <c r="K13521" s="72"/>
    </row>
    <row r="13522" spans="9:11">
      <c r="I13522" s="72"/>
      <c r="J13522" s="72"/>
      <c r="K13522" s="72"/>
    </row>
    <row r="13523" spans="9:11">
      <c r="I13523" s="72"/>
      <c r="J13523" s="72"/>
      <c r="K13523" s="72"/>
    </row>
    <row r="13524" spans="9:11">
      <c r="I13524" s="72"/>
      <c r="J13524" s="72"/>
      <c r="K13524" s="72"/>
    </row>
    <row r="13525" spans="9:11">
      <c r="I13525" s="72"/>
      <c r="J13525" s="72"/>
      <c r="K13525" s="72"/>
    </row>
    <row r="13526" spans="9:11">
      <c r="I13526" s="72"/>
      <c r="J13526" s="72"/>
      <c r="K13526" s="72"/>
    </row>
    <row r="13527" spans="9:11">
      <c r="I13527" s="72"/>
      <c r="J13527" s="72"/>
      <c r="K13527" s="72"/>
    </row>
    <row r="13528" spans="9:11">
      <c r="I13528" s="72"/>
      <c r="J13528" s="72"/>
      <c r="K13528" s="72"/>
    </row>
    <row r="13529" spans="9:11">
      <c r="I13529" s="72"/>
      <c r="J13529" s="72"/>
      <c r="K13529" s="72"/>
    </row>
    <row r="13530" spans="9:11">
      <c r="I13530" s="72"/>
      <c r="J13530" s="72"/>
      <c r="K13530" s="72"/>
    </row>
    <row r="13531" spans="9:11">
      <c r="I13531" s="72"/>
      <c r="J13531" s="72"/>
      <c r="K13531" s="72"/>
    </row>
    <row r="13532" spans="9:11">
      <c r="I13532" s="72"/>
      <c r="J13532" s="72"/>
      <c r="K13532" s="72"/>
    </row>
    <row r="13533" spans="9:11">
      <c r="I13533" s="72"/>
      <c r="J13533" s="72"/>
      <c r="K13533" s="72"/>
    </row>
    <row r="13534" spans="9:11">
      <c r="I13534" s="72"/>
      <c r="J13534" s="72"/>
      <c r="K13534" s="72"/>
    </row>
    <row r="13535" spans="9:11">
      <c r="I13535" s="72"/>
      <c r="J13535" s="72"/>
      <c r="K13535" s="72"/>
    </row>
    <row r="13536" spans="9:11">
      <c r="I13536" s="72"/>
      <c r="J13536" s="72"/>
      <c r="K13536" s="72"/>
    </row>
    <row r="13537" spans="9:11">
      <c r="I13537" s="72"/>
      <c r="J13537" s="72"/>
      <c r="K13537" s="72"/>
    </row>
    <row r="13538" spans="9:11">
      <c r="I13538" s="72"/>
      <c r="J13538" s="72"/>
      <c r="K13538" s="72"/>
    </row>
    <row r="13539" spans="9:11">
      <c r="I13539" s="72"/>
      <c r="J13539" s="72"/>
      <c r="K13539" s="72"/>
    </row>
    <row r="13540" spans="9:11">
      <c r="I13540" s="72"/>
      <c r="J13540" s="72"/>
      <c r="K13540" s="72"/>
    </row>
    <row r="13541" spans="9:11">
      <c r="I13541" s="72"/>
      <c r="J13541" s="72"/>
      <c r="K13541" s="72"/>
    </row>
    <row r="13542" spans="9:11">
      <c r="I13542" s="72"/>
      <c r="J13542" s="72"/>
      <c r="K13542" s="72"/>
    </row>
    <row r="13543" spans="9:11">
      <c r="I13543" s="72"/>
      <c r="J13543" s="72"/>
      <c r="K13543" s="72"/>
    </row>
    <row r="13544" spans="9:11">
      <c r="I13544" s="72"/>
      <c r="J13544" s="72"/>
      <c r="K13544" s="72"/>
    </row>
    <row r="13545" spans="9:11">
      <c r="I13545" s="72"/>
      <c r="J13545" s="72"/>
      <c r="K13545" s="72"/>
    </row>
    <row r="13546" spans="9:11">
      <c r="I13546" s="72"/>
      <c r="J13546" s="72"/>
      <c r="K13546" s="72"/>
    </row>
    <row r="13547" spans="9:11">
      <c r="I13547" s="72"/>
      <c r="J13547" s="72"/>
      <c r="K13547" s="72"/>
    </row>
    <row r="13548" spans="9:11">
      <c r="I13548" s="72"/>
      <c r="J13548" s="72"/>
      <c r="K13548" s="72"/>
    </row>
    <row r="13549" spans="9:11">
      <c r="I13549" s="72"/>
      <c r="J13549" s="72"/>
      <c r="K13549" s="72"/>
    </row>
    <row r="13550" spans="9:11">
      <c r="I13550" s="72"/>
      <c r="J13550" s="72"/>
      <c r="K13550" s="72"/>
    </row>
    <row r="13551" spans="9:11">
      <c r="I13551" s="72"/>
      <c r="J13551" s="72"/>
      <c r="K13551" s="72"/>
    </row>
    <row r="13552" spans="9:11">
      <c r="I13552" s="72"/>
      <c r="J13552" s="72"/>
      <c r="K13552" s="72"/>
    </row>
    <row r="13553" spans="9:11">
      <c r="I13553" s="72"/>
      <c r="J13553" s="72"/>
      <c r="K13553" s="72"/>
    </row>
    <row r="13554" spans="9:11">
      <c r="I13554" s="72"/>
      <c r="J13554" s="72"/>
      <c r="K13554" s="72"/>
    </row>
    <row r="13555" spans="9:11">
      <c r="I13555" s="72"/>
      <c r="J13555" s="72"/>
      <c r="K13555" s="72"/>
    </row>
    <row r="13556" spans="9:11">
      <c r="I13556" s="72"/>
      <c r="J13556" s="72"/>
      <c r="K13556" s="72"/>
    </row>
    <row r="13557" spans="9:11">
      <c r="I13557" s="72"/>
      <c r="J13557" s="72"/>
      <c r="K13557" s="72"/>
    </row>
    <row r="13558" spans="9:11">
      <c r="I13558" s="72"/>
      <c r="J13558" s="72"/>
      <c r="K13558" s="72"/>
    </row>
    <row r="13559" spans="9:11">
      <c r="I13559" s="72"/>
      <c r="J13559" s="72"/>
      <c r="K13559" s="72"/>
    </row>
    <row r="13560" spans="9:11">
      <c r="I13560" s="72"/>
      <c r="J13560" s="72"/>
      <c r="K13560" s="72"/>
    </row>
    <row r="13561" spans="9:11">
      <c r="I13561" s="72"/>
      <c r="J13561" s="72"/>
      <c r="K13561" s="72"/>
    </row>
    <row r="13562" spans="9:11">
      <c r="I13562" s="72"/>
      <c r="J13562" s="72"/>
      <c r="K13562" s="72"/>
    </row>
    <row r="13563" spans="9:11">
      <c r="I13563" s="72"/>
      <c r="J13563" s="72"/>
      <c r="K13563" s="72"/>
    </row>
    <row r="13564" spans="9:11">
      <c r="I13564" s="72"/>
      <c r="J13564" s="72"/>
      <c r="K13564" s="72"/>
    </row>
    <row r="13565" spans="9:11">
      <c r="I13565" s="72"/>
      <c r="J13565" s="72"/>
      <c r="K13565" s="72"/>
    </row>
    <row r="13566" spans="9:11">
      <c r="I13566" s="72"/>
      <c r="J13566" s="72"/>
      <c r="K13566" s="72"/>
    </row>
    <row r="13567" spans="9:11">
      <c r="I13567" s="72"/>
      <c r="J13567" s="72"/>
      <c r="K13567" s="72"/>
    </row>
    <row r="13568" spans="9:11">
      <c r="I13568" s="72"/>
      <c r="J13568" s="72"/>
      <c r="K13568" s="72"/>
    </row>
    <row r="13569" spans="9:11">
      <c r="I13569" s="72"/>
      <c r="J13569" s="72"/>
      <c r="K13569" s="72"/>
    </row>
    <row r="13570" spans="9:11">
      <c r="I13570" s="72"/>
      <c r="J13570" s="72"/>
      <c r="K13570" s="72"/>
    </row>
    <row r="13571" spans="9:11">
      <c r="I13571" s="72"/>
      <c r="J13571" s="72"/>
      <c r="K13571" s="72"/>
    </row>
    <row r="13572" spans="9:11">
      <c r="I13572" s="72"/>
      <c r="J13572" s="72"/>
      <c r="K13572" s="72"/>
    </row>
    <row r="13573" spans="9:11">
      <c r="I13573" s="72"/>
      <c r="J13573" s="72"/>
      <c r="K13573" s="72"/>
    </row>
    <row r="13574" spans="9:11">
      <c r="I13574" s="72"/>
      <c r="J13574" s="72"/>
      <c r="K13574" s="72"/>
    </row>
    <row r="13575" spans="9:11">
      <c r="I13575" s="72"/>
      <c r="J13575" s="72"/>
      <c r="K13575" s="72"/>
    </row>
    <row r="13576" spans="9:11">
      <c r="I13576" s="72"/>
      <c r="J13576" s="72"/>
      <c r="K13576" s="72"/>
    </row>
    <row r="13577" spans="9:11">
      <c r="I13577" s="72"/>
      <c r="J13577" s="72"/>
      <c r="K13577" s="72"/>
    </row>
    <row r="13578" spans="9:11">
      <c r="I13578" s="72"/>
      <c r="J13578" s="72"/>
      <c r="K13578" s="72"/>
    </row>
    <row r="13579" spans="9:11">
      <c r="I13579" s="72"/>
      <c r="J13579" s="72"/>
      <c r="K13579" s="72"/>
    </row>
    <row r="13580" spans="9:11">
      <c r="I13580" s="72"/>
      <c r="J13580" s="72"/>
      <c r="K13580" s="72"/>
    </row>
    <row r="13581" spans="9:11">
      <c r="I13581" s="72"/>
      <c r="J13581" s="72"/>
      <c r="K13581" s="72"/>
    </row>
    <row r="13582" spans="9:11">
      <c r="I13582" s="72"/>
      <c r="J13582" s="72"/>
      <c r="K13582" s="72"/>
    </row>
    <row r="13583" spans="9:11">
      <c r="I13583" s="72"/>
      <c r="J13583" s="72"/>
      <c r="K13583" s="72"/>
    </row>
    <row r="13584" spans="9:11">
      <c r="I13584" s="72"/>
      <c r="J13584" s="72"/>
      <c r="K13584" s="72"/>
    </row>
    <row r="13585" spans="9:11">
      <c r="I13585" s="72"/>
      <c r="J13585" s="72"/>
      <c r="K13585" s="72"/>
    </row>
    <row r="13586" spans="9:11">
      <c r="I13586" s="72"/>
      <c r="J13586" s="72"/>
      <c r="K13586" s="72"/>
    </row>
    <row r="13587" spans="9:11">
      <c r="I13587" s="72"/>
      <c r="J13587" s="72"/>
      <c r="K13587" s="72"/>
    </row>
    <row r="13588" spans="9:11">
      <c r="I13588" s="72"/>
      <c r="J13588" s="72"/>
      <c r="K13588" s="72"/>
    </row>
    <row r="13589" spans="9:11">
      <c r="I13589" s="72"/>
      <c r="J13589" s="72"/>
      <c r="K13589" s="72"/>
    </row>
    <row r="13590" spans="9:11">
      <c r="I13590" s="72"/>
      <c r="J13590" s="72"/>
      <c r="K13590" s="72"/>
    </row>
    <row r="13591" spans="9:11">
      <c r="I13591" s="72"/>
      <c r="J13591" s="72"/>
      <c r="K13591" s="72"/>
    </row>
    <row r="13592" spans="9:11">
      <c r="I13592" s="72"/>
      <c r="J13592" s="72"/>
      <c r="K13592" s="72"/>
    </row>
    <row r="13593" spans="9:11">
      <c r="I13593" s="72"/>
      <c r="J13593" s="72"/>
      <c r="K13593" s="72"/>
    </row>
    <row r="13594" spans="9:11">
      <c r="I13594" s="72"/>
      <c r="J13594" s="72"/>
      <c r="K13594" s="72"/>
    </row>
    <row r="13595" spans="9:11">
      <c r="I13595" s="72"/>
      <c r="J13595" s="72"/>
      <c r="K13595" s="72"/>
    </row>
    <row r="13596" spans="9:11">
      <c r="I13596" s="72"/>
      <c r="J13596" s="72"/>
      <c r="K13596" s="72"/>
    </row>
    <row r="13597" spans="9:11">
      <c r="I13597" s="72"/>
      <c r="J13597" s="72"/>
      <c r="K13597" s="72"/>
    </row>
    <row r="13598" spans="9:11">
      <c r="I13598" s="72"/>
      <c r="J13598" s="72"/>
      <c r="K13598" s="72"/>
    </row>
    <row r="13599" spans="9:11">
      <c r="I13599" s="72"/>
      <c r="J13599" s="72"/>
      <c r="K13599" s="72"/>
    </row>
    <row r="13600" spans="9:11">
      <c r="I13600" s="72"/>
      <c r="J13600" s="72"/>
      <c r="K13600" s="72"/>
    </row>
    <row r="13601" spans="9:11">
      <c r="I13601" s="72"/>
      <c r="J13601" s="72"/>
      <c r="K13601" s="72"/>
    </row>
    <row r="13602" spans="9:11">
      <c r="I13602" s="72"/>
      <c r="J13602" s="72"/>
      <c r="K13602" s="72"/>
    </row>
    <row r="13603" spans="9:11">
      <c r="I13603" s="72"/>
      <c r="J13603" s="72"/>
      <c r="K13603" s="72"/>
    </row>
    <row r="13604" spans="9:11">
      <c r="I13604" s="72"/>
      <c r="J13604" s="72"/>
      <c r="K13604" s="72"/>
    </row>
    <row r="13605" spans="9:11">
      <c r="I13605" s="72"/>
      <c r="J13605" s="72"/>
      <c r="K13605" s="72"/>
    </row>
    <row r="13606" spans="9:11">
      <c r="I13606" s="72"/>
      <c r="J13606" s="72"/>
      <c r="K13606" s="72"/>
    </row>
    <row r="13607" spans="9:11">
      <c r="I13607" s="72"/>
      <c r="J13607" s="72"/>
      <c r="K13607" s="72"/>
    </row>
    <row r="13608" spans="9:11">
      <c r="I13608" s="72"/>
      <c r="J13608" s="72"/>
      <c r="K13608" s="72"/>
    </row>
    <row r="13609" spans="9:11">
      <c r="I13609" s="72"/>
      <c r="J13609" s="72"/>
      <c r="K13609" s="72"/>
    </row>
    <row r="13610" spans="9:11">
      <c r="I13610" s="72"/>
      <c r="J13610" s="72"/>
      <c r="K13610" s="72"/>
    </row>
    <row r="13611" spans="9:11">
      <c r="I13611" s="72"/>
      <c r="J13611" s="72"/>
      <c r="K13611" s="72"/>
    </row>
    <row r="13612" spans="9:11">
      <c r="I13612" s="72"/>
      <c r="J13612" s="72"/>
      <c r="K13612" s="72"/>
    </row>
    <row r="13613" spans="9:11">
      <c r="I13613" s="72"/>
      <c r="J13613" s="72"/>
      <c r="K13613" s="72"/>
    </row>
    <row r="13614" spans="9:11">
      <c r="I13614" s="72"/>
      <c r="J13614" s="72"/>
      <c r="K13614" s="72"/>
    </row>
    <row r="13615" spans="9:11">
      <c r="I13615" s="72"/>
      <c r="J13615" s="72"/>
      <c r="K13615" s="72"/>
    </row>
    <row r="13616" spans="9:11">
      <c r="I13616" s="72"/>
      <c r="J13616" s="72"/>
      <c r="K13616" s="72"/>
    </row>
    <row r="13617" spans="9:11">
      <c r="I13617" s="72"/>
      <c r="J13617" s="72"/>
      <c r="K13617" s="72"/>
    </row>
    <row r="13618" spans="9:11">
      <c r="I13618" s="72"/>
      <c r="J13618" s="72"/>
      <c r="K13618" s="72"/>
    </row>
    <row r="13619" spans="9:11">
      <c r="I13619" s="72"/>
      <c r="J13619" s="72"/>
      <c r="K13619" s="72"/>
    </row>
    <row r="13620" spans="9:11">
      <c r="I13620" s="72"/>
      <c r="J13620" s="72"/>
      <c r="K13620" s="72"/>
    </row>
    <row r="13621" spans="9:11">
      <c r="I13621" s="72"/>
      <c r="J13621" s="72"/>
      <c r="K13621" s="72"/>
    </row>
    <row r="13622" spans="9:11">
      <c r="I13622" s="72"/>
      <c r="J13622" s="72"/>
      <c r="K13622" s="72"/>
    </row>
    <row r="13623" spans="9:11">
      <c r="I13623" s="72"/>
      <c r="J13623" s="72"/>
      <c r="K13623" s="72"/>
    </row>
    <row r="13624" spans="9:11">
      <c r="I13624" s="72"/>
      <c r="J13624" s="72"/>
      <c r="K13624" s="72"/>
    </row>
    <row r="13625" spans="9:11">
      <c r="I13625" s="72"/>
      <c r="J13625" s="72"/>
      <c r="K13625" s="72"/>
    </row>
    <row r="13626" spans="9:11">
      <c r="I13626" s="72"/>
      <c r="J13626" s="72"/>
      <c r="K13626" s="72"/>
    </row>
    <row r="13627" spans="9:11">
      <c r="I13627" s="72"/>
      <c r="J13627" s="72"/>
      <c r="K13627" s="72"/>
    </row>
    <row r="13628" spans="9:11">
      <c r="I13628" s="72"/>
      <c r="J13628" s="72"/>
      <c r="K13628" s="72"/>
    </row>
    <row r="13629" spans="9:11">
      <c r="I13629" s="72"/>
      <c r="J13629" s="72"/>
      <c r="K13629" s="72"/>
    </row>
    <row r="13630" spans="9:11">
      <c r="I13630" s="72"/>
      <c r="J13630" s="72"/>
      <c r="K13630" s="72"/>
    </row>
    <row r="13631" spans="9:11">
      <c r="I13631" s="72"/>
      <c r="J13631" s="72"/>
      <c r="K13631" s="72"/>
    </row>
    <row r="13632" spans="9:11">
      <c r="I13632" s="72"/>
      <c r="J13632" s="72"/>
      <c r="K13632" s="72"/>
    </row>
    <row r="13633" spans="9:11">
      <c r="I13633" s="72"/>
      <c r="J13633" s="72"/>
      <c r="K13633" s="72"/>
    </row>
    <row r="13634" spans="9:11">
      <c r="I13634" s="72"/>
      <c r="J13634" s="72"/>
      <c r="K13634" s="72"/>
    </row>
    <row r="13635" spans="9:11">
      <c r="I13635" s="72"/>
      <c r="J13635" s="72"/>
      <c r="K13635" s="72"/>
    </row>
    <row r="13636" spans="9:11">
      <c r="I13636" s="72"/>
      <c r="J13636" s="72"/>
      <c r="K13636" s="72"/>
    </row>
    <row r="13637" spans="9:11">
      <c r="I13637" s="72"/>
      <c r="J13637" s="72"/>
      <c r="K13637" s="72"/>
    </row>
    <row r="13638" spans="9:11">
      <c r="I13638" s="72"/>
      <c r="J13638" s="72"/>
      <c r="K13638" s="72"/>
    </row>
    <row r="13639" spans="9:11">
      <c r="I13639" s="72"/>
      <c r="J13639" s="72"/>
      <c r="K13639" s="72"/>
    </row>
    <row r="13640" spans="9:11">
      <c r="I13640" s="72"/>
      <c r="J13640" s="72"/>
      <c r="K13640" s="72"/>
    </row>
    <row r="13641" spans="9:11">
      <c r="I13641" s="72"/>
      <c r="J13641" s="72"/>
      <c r="K13641" s="72"/>
    </row>
    <row r="13642" spans="9:11">
      <c r="I13642" s="72"/>
      <c r="J13642" s="72"/>
      <c r="K13642" s="72"/>
    </row>
    <row r="13643" spans="9:11">
      <c r="I13643" s="72"/>
      <c r="J13643" s="72"/>
      <c r="K13643" s="72"/>
    </row>
    <row r="13644" spans="9:11">
      <c r="I13644" s="72"/>
      <c r="J13644" s="72"/>
      <c r="K13644" s="72"/>
    </row>
    <row r="13645" spans="9:11">
      <c r="I13645" s="72"/>
      <c r="J13645" s="72"/>
      <c r="K13645" s="72"/>
    </row>
    <row r="13646" spans="9:11">
      <c r="I13646" s="72"/>
      <c r="J13646" s="72"/>
      <c r="K13646" s="72"/>
    </row>
    <row r="13647" spans="9:11">
      <c r="I13647" s="72"/>
      <c r="J13647" s="72"/>
      <c r="K13647" s="72"/>
    </row>
    <row r="13648" spans="9:11">
      <c r="I13648" s="72"/>
      <c r="J13648" s="72"/>
      <c r="K13648" s="72"/>
    </row>
    <row r="13649" spans="9:11">
      <c r="I13649" s="72"/>
      <c r="J13649" s="72"/>
      <c r="K13649" s="72"/>
    </row>
    <row r="13650" spans="9:11">
      <c r="I13650" s="72"/>
      <c r="J13650" s="72"/>
      <c r="K13650" s="72"/>
    </row>
    <row r="13651" spans="9:11">
      <c r="I13651" s="72"/>
      <c r="J13651" s="72"/>
      <c r="K13651" s="72"/>
    </row>
    <row r="13652" spans="9:11">
      <c r="I13652" s="72"/>
      <c r="J13652" s="72"/>
      <c r="K13652" s="72"/>
    </row>
    <row r="13653" spans="9:11">
      <c r="I13653" s="72"/>
      <c r="J13653" s="72"/>
      <c r="K13653" s="72"/>
    </row>
    <row r="13654" spans="9:11">
      <c r="I13654" s="72"/>
      <c r="J13654" s="72"/>
      <c r="K13654" s="72"/>
    </row>
    <row r="13655" spans="9:11">
      <c r="I13655" s="72"/>
      <c r="J13655" s="72"/>
      <c r="K13655" s="72"/>
    </row>
    <row r="13656" spans="9:11">
      <c r="I13656" s="72"/>
      <c r="J13656" s="72"/>
      <c r="K13656" s="72"/>
    </row>
    <row r="13657" spans="9:11">
      <c r="I13657" s="72"/>
      <c r="J13657" s="72"/>
      <c r="K13657" s="72"/>
    </row>
    <row r="13658" spans="9:11">
      <c r="I13658" s="72"/>
      <c r="J13658" s="72"/>
      <c r="K13658" s="72"/>
    </row>
    <row r="13659" spans="9:11">
      <c r="I13659" s="72"/>
      <c r="J13659" s="72"/>
      <c r="K13659" s="72"/>
    </row>
    <row r="13660" spans="9:11">
      <c r="I13660" s="72"/>
      <c r="J13660" s="72"/>
      <c r="K13660" s="72"/>
    </row>
    <row r="13661" spans="9:11">
      <c r="I13661" s="72"/>
      <c r="J13661" s="72"/>
      <c r="K13661" s="72"/>
    </row>
    <row r="13662" spans="9:11">
      <c r="I13662" s="72"/>
      <c r="J13662" s="72"/>
      <c r="K13662" s="72"/>
    </row>
    <row r="13663" spans="9:11">
      <c r="I13663" s="72"/>
      <c r="J13663" s="72"/>
      <c r="K13663" s="72"/>
    </row>
    <row r="13664" spans="9:11">
      <c r="I13664" s="72"/>
      <c r="J13664" s="72"/>
      <c r="K13664" s="72"/>
    </row>
    <row r="13665" spans="9:11">
      <c r="I13665" s="72"/>
      <c r="J13665" s="72"/>
      <c r="K13665" s="72"/>
    </row>
    <row r="13666" spans="9:11">
      <c r="I13666" s="72"/>
      <c r="J13666" s="72"/>
      <c r="K13666" s="72"/>
    </row>
    <row r="13667" spans="9:11">
      <c r="I13667" s="72"/>
      <c r="J13667" s="72"/>
      <c r="K13667" s="72"/>
    </row>
    <row r="13668" spans="9:11">
      <c r="I13668" s="72"/>
      <c r="J13668" s="72"/>
      <c r="K13668" s="72"/>
    </row>
    <row r="13669" spans="9:11">
      <c r="I13669" s="72"/>
      <c r="J13669" s="72"/>
      <c r="K13669" s="72"/>
    </row>
    <row r="13670" spans="9:11">
      <c r="I13670" s="72"/>
      <c r="J13670" s="72"/>
      <c r="K13670" s="72"/>
    </row>
    <row r="13671" spans="9:11">
      <c r="I13671" s="72"/>
      <c r="J13671" s="72"/>
      <c r="K13671" s="72"/>
    </row>
    <row r="13672" spans="9:11">
      <c r="I13672" s="72"/>
      <c r="J13672" s="72"/>
      <c r="K13672" s="72"/>
    </row>
    <row r="13673" spans="9:11">
      <c r="I13673" s="72"/>
      <c r="J13673" s="72"/>
      <c r="K13673" s="72"/>
    </row>
    <row r="13674" spans="9:11">
      <c r="I13674" s="72"/>
      <c r="J13674" s="72"/>
      <c r="K13674" s="72"/>
    </row>
    <row r="13675" spans="9:11">
      <c r="I13675" s="72"/>
      <c r="J13675" s="72"/>
      <c r="K13675" s="72"/>
    </row>
    <row r="13676" spans="9:11">
      <c r="I13676" s="72"/>
      <c r="J13676" s="72"/>
      <c r="K13676" s="72"/>
    </row>
    <row r="13677" spans="9:11">
      <c r="I13677" s="72"/>
      <c r="J13677" s="72"/>
      <c r="K13677" s="72"/>
    </row>
    <row r="13678" spans="9:11">
      <c r="I13678" s="72"/>
      <c r="J13678" s="72"/>
      <c r="K13678" s="72"/>
    </row>
    <row r="13679" spans="9:11">
      <c r="I13679" s="72"/>
      <c r="J13679" s="72"/>
      <c r="K13679" s="72"/>
    </row>
    <row r="13680" spans="9:11">
      <c r="I13680" s="72"/>
      <c r="J13680" s="72"/>
      <c r="K13680" s="72"/>
    </row>
    <row r="13681" spans="9:11">
      <c r="I13681" s="72"/>
      <c r="J13681" s="72"/>
      <c r="K13681" s="72"/>
    </row>
    <row r="13682" spans="9:11">
      <c r="I13682" s="72"/>
      <c r="J13682" s="72"/>
      <c r="K13682" s="72"/>
    </row>
    <row r="13683" spans="9:11">
      <c r="I13683" s="72"/>
      <c r="J13683" s="72"/>
      <c r="K13683" s="72"/>
    </row>
    <row r="13684" spans="9:11">
      <c r="I13684" s="72"/>
      <c r="J13684" s="72"/>
      <c r="K13684" s="72"/>
    </row>
    <row r="13685" spans="9:11">
      <c r="I13685" s="72"/>
      <c r="J13685" s="72"/>
      <c r="K13685" s="72"/>
    </row>
    <row r="13686" spans="9:11">
      <c r="I13686" s="72"/>
      <c r="J13686" s="72"/>
      <c r="K13686" s="72"/>
    </row>
    <row r="13687" spans="9:11">
      <c r="I13687" s="72"/>
      <c r="J13687" s="72"/>
      <c r="K13687" s="72"/>
    </row>
    <row r="13688" spans="9:11">
      <c r="I13688" s="72"/>
      <c r="J13688" s="72"/>
      <c r="K13688" s="72"/>
    </row>
    <row r="13689" spans="9:11">
      <c r="I13689" s="72"/>
      <c r="J13689" s="72"/>
      <c r="K13689" s="72"/>
    </row>
    <row r="13690" spans="9:11">
      <c r="I13690" s="72"/>
      <c r="J13690" s="72"/>
      <c r="K13690" s="72"/>
    </row>
    <row r="13691" spans="9:11">
      <c r="I13691" s="72"/>
      <c r="J13691" s="72"/>
      <c r="K13691" s="72"/>
    </row>
    <row r="13692" spans="9:11">
      <c r="I13692" s="72"/>
      <c r="J13692" s="72"/>
      <c r="K13692" s="72"/>
    </row>
    <row r="13693" spans="9:11">
      <c r="I13693" s="72"/>
      <c r="J13693" s="72"/>
      <c r="K13693" s="72"/>
    </row>
    <row r="13694" spans="9:11">
      <c r="I13694" s="72"/>
      <c r="J13694" s="72"/>
      <c r="K13694" s="72"/>
    </row>
    <row r="13695" spans="9:11">
      <c r="I13695" s="72"/>
      <c r="J13695" s="72"/>
      <c r="K13695" s="72"/>
    </row>
    <row r="13696" spans="9:11">
      <c r="I13696" s="72"/>
      <c r="J13696" s="72"/>
      <c r="K13696" s="72"/>
    </row>
    <row r="13697" spans="9:11">
      <c r="I13697" s="72"/>
      <c r="J13697" s="72"/>
      <c r="K13697" s="72"/>
    </row>
    <row r="13698" spans="9:11">
      <c r="I13698" s="72"/>
      <c r="J13698" s="72"/>
      <c r="K13698" s="72"/>
    </row>
    <row r="13699" spans="9:11">
      <c r="I13699" s="72"/>
      <c r="J13699" s="72"/>
      <c r="K13699" s="72"/>
    </row>
    <row r="13700" spans="9:11">
      <c r="I13700" s="72"/>
      <c r="J13700" s="72"/>
      <c r="K13700" s="72"/>
    </row>
    <row r="13701" spans="9:11">
      <c r="I13701" s="72"/>
      <c r="J13701" s="72"/>
      <c r="K13701" s="72"/>
    </row>
    <row r="13702" spans="9:11">
      <c r="I13702" s="72"/>
      <c r="J13702" s="72"/>
      <c r="K13702" s="72"/>
    </row>
    <row r="13703" spans="9:11">
      <c r="I13703" s="72"/>
      <c r="J13703" s="72"/>
      <c r="K13703" s="72"/>
    </row>
    <row r="13704" spans="9:11">
      <c r="I13704" s="72"/>
      <c r="J13704" s="72"/>
      <c r="K13704" s="72"/>
    </row>
    <row r="13705" spans="9:11">
      <c r="I13705" s="72"/>
      <c r="J13705" s="72"/>
      <c r="K13705" s="72"/>
    </row>
    <row r="13706" spans="9:11">
      <c r="I13706" s="72"/>
      <c r="J13706" s="72"/>
      <c r="K13706" s="72"/>
    </row>
    <row r="13707" spans="9:11">
      <c r="I13707" s="72"/>
      <c r="J13707" s="72"/>
      <c r="K13707" s="72"/>
    </row>
    <row r="13708" spans="9:11">
      <c r="I13708" s="72"/>
      <c r="J13708" s="72"/>
      <c r="K13708" s="72"/>
    </row>
    <row r="13709" spans="9:11">
      <c r="I13709" s="72"/>
      <c r="J13709" s="72"/>
      <c r="K13709" s="72"/>
    </row>
    <row r="13710" spans="9:11">
      <c r="I13710" s="72"/>
      <c r="J13710" s="72"/>
      <c r="K13710" s="72"/>
    </row>
    <row r="13711" spans="9:11">
      <c r="I13711" s="72"/>
      <c r="J13711" s="72"/>
      <c r="K13711" s="72"/>
    </row>
    <row r="13712" spans="9:11">
      <c r="I13712" s="72"/>
      <c r="J13712" s="72"/>
      <c r="K13712" s="72"/>
    </row>
    <row r="13713" spans="9:11">
      <c r="I13713" s="72"/>
      <c r="J13713" s="72"/>
      <c r="K13713" s="72"/>
    </row>
    <row r="13714" spans="9:11">
      <c r="I13714" s="72"/>
      <c r="J13714" s="72"/>
      <c r="K13714" s="72"/>
    </row>
    <row r="13715" spans="9:11">
      <c r="I13715" s="72"/>
      <c r="J13715" s="72"/>
      <c r="K13715" s="72"/>
    </row>
    <row r="13716" spans="9:11">
      <c r="I13716" s="72"/>
      <c r="J13716" s="72"/>
      <c r="K13716" s="72"/>
    </row>
    <row r="13717" spans="9:11">
      <c r="I13717" s="72"/>
      <c r="J13717" s="72"/>
      <c r="K13717" s="72"/>
    </row>
    <row r="13718" spans="9:11">
      <c r="I13718" s="72"/>
      <c r="J13718" s="72"/>
      <c r="K13718" s="72"/>
    </row>
    <row r="13719" spans="9:11">
      <c r="I13719" s="72"/>
      <c r="J13719" s="72"/>
      <c r="K13719" s="72"/>
    </row>
    <row r="13720" spans="9:11">
      <c r="I13720" s="72"/>
      <c r="J13720" s="72"/>
      <c r="K13720" s="72"/>
    </row>
    <row r="13721" spans="9:11">
      <c r="I13721" s="72"/>
      <c r="J13721" s="72"/>
      <c r="K13721" s="72"/>
    </row>
    <row r="13722" spans="9:11">
      <c r="I13722" s="72"/>
      <c r="J13722" s="72"/>
      <c r="K13722" s="72"/>
    </row>
    <row r="13723" spans="9:11">
      <c r="I13723" s="72"/>
      <c r="J13723" s="72"/>
      <c r="K13723" s="72"/>
    </row>
    <row r="13724" spans="9:11">
      <c r="I13724" s="72"/>
      <c r="J13724" s="72"/>
      <c r="K13724" s="72"/>
    </row>
    <row r="13725" spans="9:11">
      <c r="I13725" s="72"/>
      <c r="J13725" s="72"/>
      <c r="K13725" s="72"/>
    </row>
    <row r="13726" spans="9:11">
      <c r="I13726" s="72"/>
      <c r="J13726" s="72"/>
      <c r="K13726" s="72"/>
    </row>
    <row r="13727" spans="9:11">
      <c r="I13727" s="72"/>
      <c r="J13727" s="72"/>
      <c r="K13727" s="72"/>
    </row>
    <row r="13728" spans="9:11">
      <c r="I13728" s="72"/>
      <c r="J13728" s="72"/>
      <c r="K13728" s="72"/>
    </row>
    <row r="13729" spans="9:11">
      <c r="I13729" s="72"/>
      <c r="J13729" s="72"/>
      <c r="K13729" s="72"/>
    </row>
    <row r="13730" spans="9:11">
      <c r="I13730" s="72"/>
      <c r="J13730" s="72"/>
      <c r="K13730" s="72"/>
    </row>
    <row r="13731" spans="9:11">
      <c r="I13731" s="72"/>
      <c r="J13731" s="72"/>
      <c r="K13731" s="72"/>
    </row>
    <row r="13732" spans="9:11">
      <c r="I13732" s="72"/>
      <c r="J13732" s="72"/>
      <c r="K13732" s="72"/>
    </row>
    <row r="13733" spans="9:11">
      <c r="I13733" s="72"/>
      <c r="J13733" s="72"/>
      <c r="K13733" s="72"/>
    </row>
    <row r="13734" spans="9:11">
      <c r="I13734" s="72"/>
      <c r="J13734" s="72"/>
      <c r="K13734" s="72"/>
    </row>
    <row r="13735" spans="9:11">
      <c r="I13735" s="72"/>
      <c r="J13735" s="72"/>
      <c r="K13735" s="72"/>
    </row>
    <row r="13736" spans="9:11">
      <c r="I13736" s="72"/>
      <c r="J13736" s="72"/>
      <c r="K13736" s="72"/>
    </row>
    <row r="13737" spans="9:11">
      <c r="I13737" s="72"/>
      <c r="J13737" s="72"/>
      <c r="K13737" s="72"/>
    </row>
    <row r="13738" spans="9:11">
      <c r="I13738" s="72"/>
      <c r="J13738" s="72"/>
      <c r="K13738" s="72"/>
    </row>
    <row r="13739" spans="9:11">
      <c r="I13739" s="72"/>
      <c r="J13739" s="72"/>
      <c r="K13739" s="72"/>
    </row>
    <row r="13740" spans="9:11">
      <c r="I13740" s="72"/>
      <c r="J13740" s="72"/>
      <c r="K13740" s="72"/>
    </row>
    <row r="13741" spans="9:11">
      <c r="I13741" s="72"/>
      <c r="J13741" s="72"/>
      <c r="K13741" s="72"/>
    </row>
    <row r="13742" spans="9:11">
      <c r="I13742" s="72"/>
      <c r="J13742" s="72"/>
      <c r="K13742" s="72"/>
    </row>
    <row r="13743" spans="9:11">
      <c r="I13743" s="72"/>
      <c r="J13743" s="72"/>
      <c r="K13743" s="72"/>
    </row>
    <row r="13744" spans="9:11">
      <c r="I13744" s="72"/>
      <c r="J13744" s="72"/>
      <c r="K13744" s="72"/>
    </row>
    <row r="13745" spans="9:11">
      <c r="I13745" s="72"/>
      <c r="J13745" s="72"/>
      <c r="K13745" s="72"/>
    </row>
    <row r="13746" spans="9:11">
      <c r="I13746" s="72"/>
      <c r="J13746" s="72"/>
      <c r="K13746" s="72"/>
    </row>
    <row r="13747" spans="9:11">
      <c r="I13747" s="72"/>
      <c r="J13747" s="72"/>
      <c r="K13747" s="72"/>
    </row>
    <row r="13748" spans="9:11">
      <c r="I13748" s="72"/>
      <c r="J13748" s="72"/>
      <c r="K13748" s="72"/>
    </row>
    <row r="13749" spans="9:11">
      <c r="I13749" s="72"/>
      <c r="J13749" s="72"/>
      <c r="K13749" s="72"/>
    </row>
    <row r="13750" spans="9:11">
      <c r="I13750" s="72"/>
      <c r="J13750" s="72"/>
      <c r="K13750" s="72"/>
    </row>
    <row r="13751" spans="9:11">
      <c r="I13751" s="72"/>
      <c r="J13751" s="72"/>
      <c r="K13751" s="72"/>
    </row>
    <row r="13752" spans="9:11">
      <c r="I13752" s="72"/>
      <c r="J13752" s="72"/>
      <c r="K13752" s="72"/>
    </row>
    <row r="13753" spans="9:11">
      <c r="I13753" s="72"/>
      <c r="J13753" s="72"/>
      <c r="K13753" s="72"/>
    </row>
    <row r="13754" spans="9:11">
      <c r="I13754" s="72"/>
      <c r="J13754" s="72"/>
      <c r="K13754" s="72"/>
    </row>
    <row r="13755" spans="9:11">
      <c r="I13755" s="72"/>
      <c r="J13755" s="72"/>
      <c r="K13755" s="72"/>
    </row>
    <row r="13756" spans="9:11">
      <c r="I13756" s="72"/>
      <c r="J13756" s="72"/>
      <c r="K13756" s="72"/>
    </row>
    <row r="13757" spans="9:11">
      <c r="I13757" s="72"/>
      <c r="J13757" s="72"/>
      <c r="K13757" s="72"/>
    </row>
    <row r="13758" spans="9:11">
      <c r="I13758" s="72"/>
      <c r="J13758" s="72"/>
      <c r="K13758" s="72"/>
    </row>
    <row r="13759" spans="9:11">
      <c r="I13759" s="72"/>
      <c r="J13759" s="72"/>
      <c r="K13759" s="72"/>
    </row>
    <row r="13760" spans="9:11">
      <c r="I13760" s="72"/>
      <c r="J13760" s="72"/>
      <c r="K13760" s="72"/>
    </row>
    <row r="13761" spans="9:11">
      <c r="I13761" s="72"/>
      <c r="J13761" s="72"/>
      <c r="K13761" s="72"/>
    </row>
    <row r="13762" spans="9:11">
      <c r="I13762" s="72"/>
      <c r="J13762" s="72"/>
      <c r="K13762" s="72"/>
    </row>
    <row r="13763" spans="9:11">
      <c r="I13763" s="72"/>
      <c r="J13763" s="72"/>
      <c r="K13763" s="72"/>
    </row>
    <row r="13764" spans="9:11">
      <c r="I13764" s="72"/>
      <c r="J13764" s="72"/>
      <c r="K13764" s="72"/>
    </row>
    <row r="13765" spans="9:11">
      <c r="I13765" s="72"/>
      <c r="J13765" s="72"/>
      <c r="K13765" s="72"/>
    </row>
    <row r="13766" spans="9:11">
      <c r="I13766" s="72"/>
      <c r="J13766" s="72"/>
      <c r="K13766" s="72"/>
    </row>
    <row r="13767" spans="9:11">
      <c r="I13767" s="72"/>
      <c r="J13767" s="72"/>
      <c r="K13767" s="72"/>
    </row>
    <row r="13768" spans="9:11">
      <c r="I13768" s="72"/>
      <c r="J13768" s="72"/>
      <c r="K13768" s="72"/>
    </row>
    <row r="13769" spans="9:11">
      <c r="I13769" s="72"/>
      <c r="J13769" s="72"/>
      <c r="K13769" s="72"/>
    </row>
    <row r="13770" spans="9:11">
      <c r="I13770" s="72"/>
      <c r="J13770" s="72"/>
      <c r="K13770" s="72"/>
    </row>
    <row r="13771" spans="9:11">
      <c r="I13771" s="72"/>
      <c r="J13771" s="72"/>
      <c r="K13771" s="72"/>
    </row>
    <row r="13772" spans="9:11">
      <c r="I13772" s="72"/>
      <c r="J13772" s="72"/>
      <c r="K13772" s="72"/>
    </row>
    <row r="13773" spans="9:11">
      <c r="I13773" s="72"/>
      <c r="J13773" s="72"/>
      <c r="K13773" s="72"/>
    </row>
    <row r="13774" spans="9:11">
      <c r="I13774" s="72"/>
      <c r="J13774" s="72"/>
      <c r="K13774" s="72"/>
    </row>
    <row r="13775" spans="9:11">
      <c r="I13775" s="72"/>
      <c r="J13775" s="72"/>
      <c r="K13775" s="72"/>
    </row>
    <row r="13776" spans="9:11">
      <c r="I13776" s="72"/>
      <c r="J13776" s="72"/>
      <c r="K13776" s="72"/>
    </row>
    <row r="13777" spans="9:11">
      <c r="I13777" s="72"/>
      <c r="J13777" s="72"/>
      <c r="K13777" s="72"/>
    </row>
    <row r="13778" spans="9:11">
      <c r="I13778" s="72"/>
      <c r="J13778" s="72"/>
      <c r="K13778" s="72"/>
    </row>
    <row r="13779" spans="9:11">
      <c r="I13779" s="72"/>
      <c r="J13779" s="72"/>
      <c r="K13779" s="72"/>
    </row>
    <row r="13780" spans="9:11">
      <c r="I13780" s="72"/>
      <c r="J13780" s="72"/>
      <c r="K13780" s="72"/>
    </row>
    <row r="13781" spans="9:11">
      <c r="I13781" s="72"/>
      <c r="J13781" s="72"/>
      <c r="K13781" s="72"/>
    </row>
    <row r="13782" spans="9:11">
      <c r="I13782" s="72"/>
      <c r="J13782" s="72"/>
      <c r="K13782" s="72"/>
    </row>
    <row r="13783" spans="9:11">
      <c r="I13783" s="72"/>
      <c r="J13783" s="72"/>
      <c r="K13783" s="72"/>
    </row>
    <row r="13784" spans="9:11">
      <c r="I13784" s="72"/>
      <c r="J13784" s="72"/>
      <c r="K13784" s="72"/>
    </row>
    <row r="13785" spans="9:11">
      <c r="I13785" s="72"/>
      <c r="J13785" s="72"/>
      <c r="K13785" s="72"/>
    </row>
    <row r="13786" spans="9:11">
      <c r="I13786" s="72"/>
      <c r="J13786" s="72"/>
      <c r="K13786" s="72"/>
    </row>
    <row r="13787" spans="9:11">
      <c r="I13787" s="72"/>
      <c r="J13787" s="72"/>
      <c r="K13787" s="72"/>
    </row>
    <row r="13788" spans="9:11">
      <c r="I13788" s="72"/>
      <c r="J13788" s="72"/>
      <c r="K13788" s="72"/>
    </row>
    <row r="13789" spans="9:11">
      <c r="I13789" s="72"/>
      <c r="J13789" s="72"/>
      <c r="K13789" s="72"/>
    </row>
    <row r="13790" spans="9:11">
      <c r="I13790" s="72"/>
      <c r="J13790" s="72"/>
      <c r="K13790" s="72"/>
    </row>
    <row r="13791" spans="9:11">
      <c r="I13791" s="72"/>
      <c r="J13791" s="72"/>
      <c r="K13791" s="72"/>
    </row>
    <row r="13792" spans="9:11">
      <c r="I13792" s="72"/>
      <c r="J13792" s="72"/>
      <c r="K13792" s="72"/>
    </row>
    <row r="13793" spans="9:11">
      <c r="I13793" s="72"/>
      <c r="J13793" s="72"/>
      <c r="K13793" s="72"/>
    </row>
    <row r="13794" spans="9:11">
      <c r="I13794" s="72"/>
      <c r="J13794" s="72"/>
      <c r="K13794" s="72"/>
    </row>
    <row r="13795" spans="9:11">
      <c r="I13795" s="72"/>
      <c r="J13795" s="72"/>
      <c r="K13795" s="72"/>
    </row>
    <row r="13796" spans="9:11">
      <c r="I13796" s="72"/>
      <c r="J13796" s="72"/>
      <c r="K13796" s="72"/>
    </row>
    <row r="13797" spans="9:11">
      <c r="I13797" s="72"/>
      <c r="J13797" s="72"/>
      <c r="K13797" s="72"/>
    </row>
    <row r="13798" spans="9:11">
      <c r="I13798" s="72"/>
      <c r="J13798" s="72"/>
      <c r="K13798" s="72"/>
    </row>
    <row r="13799" spans="9:11">
      <c r="I13799" s="72"/>
      <c r="J13799" s="72"/>
      <c r="K13799" s="72"/>
    </row>
    <row r="13800" spans="9:11">
      <c r="I13800" s="72"/>
      <c r="J13800" s="72"/>
      <c r="K13800" s="72"/>
    </row>
    <row r="13801" spans="9:11">
      <c r="I13801" s="72"/>
      <c r="J13801" s="72"/>
      <c r="K13801" s="72"/>
    </row>
    <row r="13802" spans="9:11">
      <c r="I13802" s="72"/>
      <c r="J13802" s="72"/>
      <c r="K13802" s="72"/>
    </row>
    <row r="13803" spans="9:11">
      <c r="I13803" s="72"/>
      <c r="J13803" s="72"/>
      <c r="K13803" s="72"/>
    </row>
    <row r="13804" spans="9:11">
      <c r="I13804" s="72"/>
      <c r="J13804" s="72"/>
      <c r="K13804" s="72"/>
    </row>
    <row r="13805" spans="9:11">
      <c r="I13805" s="72"/>
      <c r="J13805" s="72"/>
      <c r="K13805" s="72"/>
    </row>
    <row r="13806" spans="9:11">
      <c r="I13806" s="72"/>
      <c r="J13806" s="72"/>
      <c r="K13806" s="72"/>
    </row>
    <row r="13807" spans="9:11">
      <c r="I13807" s="72"/>
      <c r="J13807" s="72"/>
      <c r="K13807" s="72"/>
    </row>
    <row r="13808" spans="9:11">
      <c r="I13808" s="72"/>
      <c r="J13808" s="72"/>
      <c r="K13808" s="72"/>
    </row>
    <row r="13809" spans="9:11">
      <c r="I13809" s="72"/>
      <c r="J13809" s="72"/>
      <c r="K13809" s="72"/>
    </row>
    <row r="13810" spans="9:11">
      <c r="I13810" s="72"/>
      <c r="J13810" s="72"/>
      <c r="K13810" s="72"/>
    </row>
    <row r="13811" spans="9:11">
      <c r="I13811" s="72"/>
      <c r="J13811" s="72"/>
      <c r="K13811" s="72"/>
    </row>
    <row r="13812" spans="9:11">
      <c r="I13812" s="72"/>
      <c r="J13812" s="72"/>
      <c r="K13812" s="72"/>
    </row>
    <row r="13813" spans="9:11">
      <c r="I13813" s="72"/>
      <c r="J13813" s="72"/>
      <c r="K13813" s="72"/>
    </row>
    <row r="13814" spans="9:11">
      <c r="I13814" s="72"/>
      <c r="J13814" s="72"/>
      <c r="K13814" s="72"/>
    </row>
    <row r="13815" spans="9:11">
      <c r="I13815" s="72"/>
      <c r="J13815" s="72"/>
      <c r="K13815" s="72"/>
    </row>
    <row r="13816" spans="9:11">
      <c r="I13816" s="72"/>
      <c r="J13816" s="72"/>
      <c r="K13816" s="72"/>
    </row>
    <row r="13817" spans="9:11">
      <c r="I13817" s="72"/>
      <c r="J13817" s="72"/>
      <c r="K13817" s="72"/>
    </row>
    <row r="13818" spans="9:11">
      <c r="I13818" s="72"/>
      <c r="J13818" s="72"/>
      <c r="K13818" s="72"/>
    </row>
    <row r="13819" spans="9:11">
      <c r="I13819" s="72"/>
      <c r="J13819" s="72"/>
      <c r="K13819" s="72"/>
    </row>
    <row r="13820" spans="9:11">
      <c r="I13820" s="72"/>
      <c r="J13820" s="72"/>
      <c r="K13820" s="72"/>
    </row>
    <row r="13821" spans="9:11">
      <c r="I13821" s="72"/>
      <c r="J13821" s="72"/>
      <c r="K13821" s="72"/>
    </row>
    <row r="13822" spans="9:11">
      <c r="I13822" s="72"/>
      <c r="J13822" s="72"/>
      <c r="K13822" s="72"/>
    </row>
    <row r="13823" spans="9:11">
      <c r="I13823" s="72"/>
      <c r="J13823" s="72"/>
      <c r="K13823" s="72"/>
    </row>
    <row r="13824" spans="9:11">
      <c r="I13824" s="72"/>
      <c r="J13824" s="72"/>
      <c r="K13824" s="72"/>
    </row>
    <row r="13825" spans="9:11">
      <c r="I13825" s="72"/>
      <c r="J13825" s="72"/>
      <c r="K13825" s="72"/>
    </row>
    <row r="13826" spans="9:11">
      <c r="I13826" s="72"/>
      <c r="J13826" s="72"/>
      <c r="K13826" s="72"/>
    </row>
    <row r="13827" spans="9:11">
      <c r="I13827" s="72"/>
      <c r="J13827" s="72"/>
      <c r="K13827" s="72"/>
    </row>
    <row r="13828" spans="9:11">
      <c r="I13828" s="72"/>
      <c r="J13828" s="72"/>
      <c r="K13828" s="72"/>
    </row>
    <row r="13829" spans="9:11">
      <c r="I13829" s="72"/>
      <c r="J13829" s="72"/>
      <c r="K13829" s="72"/>
    </row>
    <row r="13830" spans="9:11">
      <c r="I13830" s="72"/>
      <c r="J13830" s="72"/>
      <c r="K13830" s="72"/>
    </row>
    <row r="13831" spans="9:11">
      <c r="I13831" s="72"/>
      <c r="J13831" s="72"/>
      <c r="K13831" s="72"/>
    </row>
    <row r="13832" spans="9:11">
      <c r="I13832" s="72"/>
      <c r="J13832" s="72"/>
      <c r="K13832" s="72"/>
    </row>
    <row r="13833" spans="9:11">
      <c r="I13833" s="72"/>
      <c r="J13833" s="72"/>
      <c r="K13833" s="72"/>
    </row>
    <row r="13834" spans="9:11">
      <c r="I13834" s="72"/>
      <c r="J13834" s="72"/>
      <c r="K13834" s="72"/>
    </row>
    <row r="13835" spans="9:11">
      <c r="I13835" s="72"/>
      <c r="J13835" s="72"/>
      <c r="K13835" s="72"/>
    </row>
    <row r="13836" spans="9:11">
      <c r="I13836" s="72"/>
      <c r="J13836" s="72"/>
      <c r="K13836" s="72"/>
    </row>
    <row r="13837" spans="9:11">
      <c r="I13837" s="72"/>
      <c r="J13837" s="72"/>
      <c r="K13837" s="72"/>
    </row>
    <row r="13838" spans="9:11">
      <c r="I13838" s="72"/>
      <c r="J13838" s="72"/>
      <c r="K13838" s="72"/>
    </row>
    <row r="13839" spans="9:11">
      <c r="I13839" s="72"/>
      <c r="J13839" s="72"/>
      <c r="K13839" s="72"/>
    </row>
    <row r="13840" spans="9:11">
      <c r="I13840" s="72"/>
      <c r="J13840" s="72"/>
      <c r="K13840" s="72"/>
    </row>
    <row r="13841" spans="9:11">
      <c r="I13841" s="72"/>
      <c r="J13841" s="72"/>
      <c r="K13841" s="72"/>
    </row>
    <row r="13842" spans="9:11">
      <c r="I13842" s="72"/>
      <c r="J13842" s="72"/>
      <c r="K13842" s="72"/>
    </row>
    <row r="13843" spans="9:11">
      <c r="I13843" s="72"/>
      <c r="J13843" s="72"/>
      <c r="K13843" s="72"/>
    </row>
    <row r="13844" spans="9:11">
      <c r="I13844" s="72"/>
      <c r="J13844" s="72"/>
      <c r="K13844" s="72"/>
    </row>
    <row r="13845" spans="9:11">
      <c r="I13845" s="72"/>
      <c r="J13845" s="72"/>
      <c r="K13845" s="72"/>
    </row>
    <row r="13846" spans="9:11">
      <c r="I13846" s="72"/>
      <c r="J13846" s="72"/>
      <c r="K13846" s="72"/>
    </row>
    <row r="13847" spans="9:11">
      <c r="I13847" s="72"/>
      <c r="J13847" s="72"/>
      <c r="K13847" s="72"/>
    </row>
    <row r="13848" spans="9:11">
      <c r="I13848" s="72"/>
      <c r="J13848" s="72"/>
      <c r="K13848" s="72"/>
    </row>
    <row r="13849" spans="9:11">
      <c r="I13849" s="72"/>
      <c r="J13849" s="72"/>
      <c r="K13849" s="72"/>
    </row>
    <row r="13850" spans="9:11">
      <c r="I13850" s="72"/>
      <c r="J13850" s="72"/>
      <c r="K13850" s="72"/>
    </row>
    <row r="13851" spans="9:11">
      <c r="I13851" s="72"/>
      <c r="J13851" s="72"/>
      <c r="K13851" s="72"/>
    </row>
    <row r="13852" spans="9:11">
      <c r="I13852" s="72"/>
      <c r="J13852" s="72"/>
      <c r="K13852" s="72"/>
    </row>
    <row r="13853" spans="9:11">
      <c r="I13853" s="72"/>
      <c r="J13853" s="72"/>
      <c r="K13853" s="72"/>
    </row>
    <row r="13854" spans="9:11">
      <c r="I13854" s="72"/>
      <c r="J13854" s="72"/>
      <c r="K13854" s="72"/>
    </row>
    <row r="13855" spans="9:11">
      <c r="I13855" s="72"/>
      <c r="J13855" s="72"/>
      <c r="K13855" s="72"/>
    </row>
    <row r="13856" spans="9:11">
      <c r="I13856" s="72"/>
      <c r="J13856" s="72"/>
      <c r="K13856" s="72"/>
    </row>
    <row r="13857" spans="9:11">
      <c r="I13857" s="72"/>
      <c r="J13857" s="72"/>
      <c r="K13857" s="72"/>
    </row>
    <row r="13858" spans="9:11">
      <c r="I13858" s="72"/>
      <c r="J13858" s="72"/>
      <c r="K13858" s="72"/>
    </row>
    <row r="13859" spans="9:11">
      <c r="I13859" s="72"/>
      <c r="J13859" s="72"/>
      <c r="K13859" s="72"/>
    </row>
    <row r="13860" spans="9:11">
      <c r="I13860" s="72"/>
      <c r="J13860" s="72"/>
      <c r="K13860" s="72"/>
    </row>
    <row r="13861" spans="9:11">
      <c r="I13861" s="72"/>
      <c r="J13861" s="72"/>
      <c r="K13861" s="72"/>
    </row>
    <row r="13862" spans="9:11">
      <c r="I13862" s="72"/>
      <c r="J13862" s="72"/>
      <c r="K13862" s="72"/>
    </row>
    <row r="13863" spans="9:11">
      <c r="I13863" s="72"/>
      <c r="J13863" s="72"/>
      <c r="K13863" s="72"/>
    </row>
    <row r="13864" spans="9:11">
      <c r="I13864" s="72"/>
      <c r="J13864" s="72"/>
      <c r="K13864" s="72"/>
    </row>
    <row r="13865" spans="9:11">
      <c r="I13865" s="72"/>
      <c r="J13865" s="72"/>
      <c r="K13865" s="72"/>
    </row>
    <row r="13866" spans="9:11">
      <c r="I13866" s="72"/>
      <c r="J13866" s="72"/>
      <c r="K13866" s="72"/>
    </row>
    <row r="13867" spans="9:11">
      <c r="I13867" s="72"/>
      <c r="J13867" s="72"/>
      <c r="K13867" s="72"/>
    </row>
    <row r="13868" spans="9:11">
      <c r="I13868" s="72"/>
      <c r="J13868" s="72"/>
      <c r="K13868" s="72"/>
    </row>
    <row r="13869" spans="9:11">
      <c r="I13869" s="72"/>
      <c r="J13869" s="72"/>
      <c r="K13869" s="72"/>
    </row>
    <row r="13870" spans="9:11">
      <c r="I13870" s="72"/>
      <c r="J13870" s="72"/>
      <c r="K13870" s="72"/>
    </row>
    <row r="13871" spans="9:11">
      <c r="I13871" s="72"/>
      <c r="J13871" s="72"/>
      <c r="K13871" s="72"/>
    </row>
    <row r="13872" spans="9:11">
      <c r="I13872" s="72"/>
      <c r="J13872" s="72"/>
      <c r="K13872" s="72"/>
    </row>
    <row r="13873" spans="9:11">
      <c r="I13873" s="72"/>
      <c r="J13873" s="72"/>
      <c r="K13873" s="72"/>
    </row>
    <row r="13874" spans="9:11">
      <c r="I13874" s="72"/>
      <c r="J13874" s="72"/>
      <c r="K13874" s="72"/>
    </row>
    <row r="13875" spans="9:11">
      <c r="I13875" s="72"/>
      <c r="J13875" s="72"/>
      <c r="K13875" s="72"/>
    </row>
    <row r="13876" spans="9:11">
      <c r="I13876" s="72"/>
      <c r="J13876" s="72"/>
      <c r="K13876" s="72"/>
    </row>
    <row r="13877" spans="9:11">
      <c r="I13877" s="72"/>
      <c r="J13877" s="72"/>
      <c r="K13877" s="72"/>
    </row>
    <row r="13878" spans="9:11">
      <c r="I13878" s="72"/>
      <c r="J13878" s="72"/>
      <c r="K13878" s="72"/>
    </row>
    <row r="13879" spans="9:11">
      <c r="I13879" s="72"/>
      <c r="J13879" s="72"/>
      <c r="K13879" s="72"/>
    </row>
    <row r="13880" spans="9:11">
      <c r="I13880" s="72"/>
      <c r="J13880" s="72"/>
      <c r="K13880" s="72"/>
    </row>
    <row r="13881" spans="9:11">
      <c r="I13881" s="72"/>
      <c r="J13881" s="72"/>
      <c r="K13881" s="72"/>
    </row>
    <row r="13882" spans="9:11">
      <c r="I13882" s="72"/>
      <c r="J13882" s="72"/>
      <c r="K13882" s="72"/>
    </row>
    <row r="13883" spans="9:11">
      <c r="I13883" s="72"/>
      <c r="J13883" s="72"/>
      <c r="K13883" s="72"/>
    </row>
    <row r="13884" spans="9:11">
      <c r="I13884" s="72"/>
      <c r="J13884" s="72"/>
      <c r="K13884" s="72"/>
    </row>
    <row r="13885" spans="9:11">
      <c r="I13885" s="72"/>
      <c r="J13885" s="72"/>
      <c r="K13885" s="72"/>
    </row>
    <row r="13886" spans="9:11">
      <c r="I13886" s="72"/>
      <c r="J13886" s="72"/>
      <c r="K13886" s="72"/>
    </row>
    <row r="13887" spans="9:11">
      <c r="I13887" s="72"/>
      <c r="J13887" s="72"/>
      <c r="K13887" s="72"/>
    </row>
    <row r="13888" spans="9:11">
      <c r="I13888" s="72"/>
      <c r="J13888" s="72"/>
      <c r="K13888" s="72"/>
    </row>
    <row r="13889" spans="9:11">
      <c r="I13889" s="72"/>
      <c r="J13889" s="72"/>
      <c r="K13889" s="72"/>
    </row>
    <row r="13890" spans="9:11">
      <c r="I13890" s="72"/>
      <c r="J13890" s="72"/>
      <c r="K13890" s="72"/>
    </row>
    <row r="13891" spans="9:11">
      <c r="I13891" s="72"/>
      <c r="J13891" s="72"/>
      <c r="K13891" s="72"/>
    </row>
    <row r="13892" spans="9:11">
      <c r="I13892" s="72"/>
      <c r="J13892" s="72"/>
      <c r="K13892" s="72"/>
    </row>
    <row r="13893" spans="9:11">
      <c r="I13893" s="72"/>
      <c r="J13893" s="72"/>
      <c r="K13893" s="72"/>
    </row>
    <row r="13894" spans="9:11">
      <c r="I13894" s="72"/>
      <c r="J13894" s="72"/>
      <c r="K13894" s="72"/>
    </row>
    <row r="13895" spans="9:11">
      <c r="I13895" s="72"/>
      <c r="J13895" s="72"/>
      <c r="K13895" s="72"/>
    </row>
    <row r="13896" spans="9:11">
      <c r="I13896" s="72"/>
      <c r="J13896" s="72"/>
      <c r="K13896" s="72"/>
    </row>
    <row r="13897" spans="9:11">
      <c r="I13897" s="72"/>
      <c r="J13897" s="72"/>
      <c r="K13897" s="72"/>
    </row>
    <row r="13898" spans="9:11">
      <c r="I13898" s="72"/>
      <c r="J13898" s="72"/>
      <c r="K13898" s="72"/>
    </row>
    <row r="13899" spans="9:11">
      <c r="I13899" s="72"/>
      <c r="J13899" s="72"/>
      <c r="K13899" s="72"/>
    </row>
    <row r="13900" spans="9:11">
      <c r="I13900" s="72"/>
      <c r="J13900" s="72"/>
      <c r="K13900" s="72"/>
    </row>
    <row r="13901" spans="9:11">
      <c r="I13901" s="72"/>
      <c r="J13901" s="72"/>
      <c r="K13901" s="72"/>
    </row>
    <row r="13902" spans="9:11">
      <c r="I13902" s="72"/>
      <c r="J13902" s="72"/>
      <c r="K13902" s="72"/>
    </row>
    <row r="13903" spans="9:11">
      <c r="I13903" s="72"/>
      <c r="J13903" s="72"/>
      <c r="K13903" s="72"/>
    </row>
    <row r="13904" spans="9:11">
      <c r="I13904" s="72"/>
      <c r="J13904" s="72"/>
      <c r="K13904" s="72"/>
    </row>
    <row r="13905" spans="9:11">
      <c r="I13905" s="72"/>
      <c r="J13905" s="72"/>
      <c r="K13905" s="72"/>
    </row>
    <row r="13906" spans="9:11">
      <c r="I13906" s="72"/>
      <c r="J13906" s="72"/>
      <c r="K13906" s="72"/>
    </row>
    <row r="13907" spans="9:11">
      <c r="I13907" s="72"/>
      <c r="J13907" s="72"/>
      <c r="K13907" s="72"/>
    </row>
    <row r="13908" spans="9:11">
      <c r="I13908" s="72"/>
      <c r="J13908" s="72"/>
      <c r="K13908" s="72"/>
    </row>
    <row r="13909" spans="9:11">
      <c r="I13909" s="72"/>
      <c r="J13909" s="72"/>
      <c r="K13909" s="72"/>
    </row>
    <row r="13910" spans="9:11">
      <c r="I13910" s="72"/>
      <c r="J13910" s="72"/>
      <c r="K13910" s="72"/>
    </row>
    <row r="13911" spans="9:11">
      <c r="I13911" s="72"/>
      <c r="J13911" s="72"/>
      <c r="K13911" s="72"/>
    </row>
    <row r="13912" spans="9:11">
      <c r="I13912" s="72"/>
      <c r="J13912" s="72"/>
      <c r="K13912" s="72"/>
    </row>
    <row r="13913" spans="9:11">
      <c r="I13913" s="72"/>
      <c r="J13913" s="72"/>
      <c r="K13913" s="72"/>
    </row>
    <row r="13914" spans="9:11">
      <c r="I13914" s="72"/>
      <c r="J13914" s="72"/>
      <c r="K13914" s="72"/>
    </row>
    <row r="13915" spans="9:11">
      <c r="I13915" s="72"/>
      <c r="J13915" s="72"/>
      <c r="K13915" s="72"/>
    </row>
    <row r="13916" spans="9:11">
      <c r="I13916" s="72"/>
      <c r="J13916" s="72"/>
      <c r="K13916" s="72"/>
    </row>
    <row r="13917" spans="9:11">
      <c r="I13917" s="72"/>
      <c r="J13917" s="72"/>
      <c r="K13917" s="72"/>
    </row>
    <row r="13918" spans="9:11">
      <c r="I13918" s="72"/>
      <c r="J13918" s="72"/>
      <c r="K13918" s="72"/>
    </row>
    <row r="13919" spans="9:11">
      <c r="I13919" s="72"/>
      <c r="J13919" s="72"/>
      <c r="K13919" s="72"/>
    </row>
    <row r="13920" spans="9:11">
      <c r="I13920" s="72"/>
      <c r="J13920" s="72"/>
      <c r="K13920" s="72"/>
    </row>
    <row r="13921" spans="9:11">
      <c r="I13921" s="72"/>
      <c r="J13921" s="72"/>
      <c r="K13921" s="72"/>
    </row>
    <row r="13922" spans="9:11">
      <c r="I13922" s="72"/>
      <c r="J13922" s="72"/>
      <c r="K13922" s="72"/>
    </row>
    <row r="13923" spans="9:11">
      <c r="I13923" s="72"/>
      <c r="J13923" s="72"/>
      <c r="K13923" s="72"/>
    </row>
    <row r="13924" spans="9:11">
      <c r="I13924" s="72"/>
      <c r="J13924" s="72"/>
      <c r="K13924" s="72"/>
    </row>
    <row r="13925" spans="9:11">
      <c r="I13925" s="72"/>
      <c r="J13925" s="72"/>
      <c r="K13925" s="72"/>
    </row>
    <row r="13926" spans="9:11">
      <c r="I13926" s="72"/>
      <c r="J13926" s="72"/>
      <c r="K13926" s="72"/>
    </row>
    <row r="13927" spans="9:11">
      <c r="I13927" s="72"/>
      <c r="J13927" s="72"/>
      <c r="K13927" s="72"/>
    </row>
    <row r="13928" spans="9:11">
      <c r="I13928" s="72"/>
      <c r="J13928" s="72"/>
      <c r="K13928" s="72"/>
    </row>
    <row r="13929" spans="9:11">
      <c r="I13929" s="72"/>
      <c r="J13929" s="72"/>
      <c r="K13929" s="72"/>
    </row>
    <row r="13930" spans="9:11">
      <c r="I13930" s="72"/>
      <c r="J13930" s="72"/>
      <c r="K13930" s="72"/>
    </row>
    <row r="13931" spans="9:11">
      <c r="I13931" s="72"/>
      <c r="J13931" s="72"/>
      <c r="K13931" s="72"/>
    </row>
    <row r="13932" spans="9:11">
      <c r="I13932" s="72"/>
      <c r="J13932" s="72"/>
      <c r="K13932" s="72"/>
    </row>
    <row r="13933" spans="9:11">
      <c r="I13933" s="72"/>
      <c r="J13933" s="72"/>
      <c r="K13933" s="72"/>
    </row>
    <row r="13934" spans="9:11">
      <c r="I13934" s="72"/>
      <c r="J13934" s="72"/>
      <c r="K13934" s="72"/>
    </row>
    <row r="13935" spans="9:11">
      <c r="I13935" s="72"/>
      <c r="J13935" s="72"/>
      <c r="K13935" s="72"/>
    </row>
    <row r="13936" spans="9:11">
      <c r="I13936" s="72"/>
      <c r="J13936" s="72"/>
      <c r="K13936" s="72"/>
    </row>
    <row r="13937" spans="9:11">
      <c r="I13937" s="72"/>
      <c r="J13937" s="72"/>
      <c r="K13937" s="72"/>
    </row>
    <row r="13938" spans="9:11">
      <c r="I13938" s="72"/>
      <c r="J13938" s="72"/>
      <c r="K13938" s="72"/>
    </row>
    <row r="13939" spans="9:11">
      <c r="I13939" s="72"/>
      <c r="J13939" s="72"/>
      <c r="K13939" s="72"/>
    </row>
    <row r="13940" spans="9:11">
      <c r="I13940" s="72"/>
      <c r="J13940" s="72"/>
      <c r="K13940" s="72"/>
    </row>
    <row r="13941" spans="9:11">
      <c r="I13941" s="72"/>
      <c r="J13941" s="72"/>
      <c r="K13941" s="72"/>
    </row>
    <row r="13942" spans="9:11">
      <c r="I13942" s="72"/>
      <c r="J13942" s="72"/>
      <c r="K13942" s="72"/>
    </row>
    <row r="13943" spans="9:11">
      <c r="I13943" s="72"/>
      <c r="J13943" s="72"/>
      <c r="K13943" s="72"/>
    </row>
    <row r="13944" spans="9:11">
      <c r="I13944" s="72"/>
      <c r="J13944" s="72"/>
      <c r="K13944" s="72"/>
    </row>
    <row r="13945" spans="9:11">
      <c r="I13945" s="72"/>
      <c r="J13945" s="72"/>
      <c r="K13945" s="72"/>
    </row>
    <row r="13946" spans="9:11">
      <c r="I13946" s="72"/>
      <c r="J13946" s="72"/>
      <c r="K13946" s="72"/>
    </row>
    <row r="13947" spans="9:11">
      <c r="I13947" s="72"/>
      <c r="J13947" s="72"/>
      <c r="K13947" s="72"/>
    </row>
    <row r="13948" spans="9:11">
      <c r="I13948" s="72"/>
      <c r="J13948" s="72"/>
      <c r="K13948" s="72"/>
    </row>
    <row r="13949" spans="9:11">
      <c r="I13949" s="72"/>
      <c r="J13949" s="72"/>
      <c r="K13949" s="72"/>
    </row>
    <row r="13950" spans="9:11">
      <c r="I13950" s="72"/>
      <c r="J13950" s="72"/>
      <c r="K13950" s="72"/>
    </row>
    <row r="13951" spans="9:11">
      <c r="I13951" s="72"/>
      <c r="J13951" s="72"/>
      <c r="K13951" s="72"/>
    </row>
    <row r="13952" spans="9:11">
      <c r="I13952" s="72"/>
      <c r="J13952" s="72"/>
      <c r="K13952" s="72"/>
    </row>
    <row r="13953" spans="9:11">
      <c r="I13953" s="72"/>
      <c r="J13953" s="72"/>
      <c r="K13953" s="72"/>
    </row>
    <row r="13954" spans="9:11">
      <c r="I13954" s="72"/>
      <c r="J13954" s="72"/>
      <c r="K13954" s="72"/>
    </row>
    <row r="13955" spans="9:11">
      <c r="I13955" s="72"/>
      <c r="J13955" s="72"/>
      <c r="K13955" s="72"/>
    </row>
    <row r="13956" spans="9:11">
      <c r="I13956" s="72"/>
      <c r="J13956" s="72"/>
      <c r="K13956" s="72"/>
    </row>
    <row r="13957" spans="9:11">
      <c r="I13957" s="72"/>
      <c r="J13957" s="72"/>
      <c r="K13957" s="72"/>
    </row>
    <row r="13958" spans="9:11">
      <c r="I13958" s="72"/>
      <c r="J13958" s="72"/>
      <c r="K13958" s="72"/>
    </row>
    <row r="13959" spans="9:11">
      <c r="I13959" s="72"/>
      <c r="J13959" s="72"/>
      <c r="K13959" s="72"/>
    </row>
    <row r="13960" spans="9:11">
      <c r="I13960" s="72"/>
      <c r="J13960" s="72"/>
      <c r="K13960" s="72"/>
    </row>
    <row r="13961" spans="9:11">
      <c r="I13961" s="72"/>
      <c r="J13961" s="72"/>
      <c r="K13961" s="72"/>
    </row>
    <row r="13962" spans="9:11">
      <c r="I13962" s="72"/>
      <c r="J13962" s="72"/>
      <c r="K13962" s="72"/>
    </row>
    <row r="13963" spans="9:11">
      <c r="I13963" s="72"/>
      <c r="J13963" s="72"/>
      <c r="K13963" s="72"/>
    </row>
    <row r="13964" spans="9:11">
      <c r="I13964" s="72"/>
      <c r="J13964" s="72"/>
      <c r="K13964" s="72"/>
    </row>
    <row r="13965" spans="9:11">
      <c r="I13965" s="72"/>
      <c r="J13965" s="72"/>
      <c r="K13965" s="72"/>
    </row>
    <row r="13966" spans="9:11">
      <c r="I13966" s="72"/>
      <c r="J13966" s="72"/>
      <c r="K13966" s="72"/>
    </row>
    <row r="13967" spans="9:11">
      <c r="I13967" s="72"/>
      <c r="J13967" s="72"/>
      <c r="K13967" s="72"/>
    </row>
    <row r="13968" spans="9:11">
      <c r="I13968" s="72"/>
      <c r="J13968" s="72"/>
      <c r="K13968" s="72"/>
    </row>
    <row r="13969" spans="9:11">
      <c r="I13969" s="72"/>
      <c r="J13969" s="72"/>
      <c r="K13969" s="72"/>
    </row>
    <row r="13970" spans="9:11">
      <c r="I13970" s="72"/>
      <c r="J13970" s="72"/>
      <c r="K13970" s="72"/>
    </row>
    <row r="13971" spans="9:11">
      <c r="I13971" s="72"/>
      <c r="J13971" s="72"/>
      <c r="K13971" s="72"/>
    </row>
    <row r="13972" spans="9:11">
      <c r="I13972" s="72"/>
      <c r="J13972" s="72"/>
      <c r="K13972" s="72"/>
    </row>
    <row r="13973" spans="9:11">
      <c r="I13973" s="72"/>
      <c r="J13973" s="72"/>
      <c r="K13973" s="72"/>
    </row>
    <row r="13974" spans="9:11">
      <c r="I13974" s="72"/>
      <c r="J13974" s="72"/>
      <c r="K13974" s="72"/>
    </row>
    <row r="13975" spans="9:11">
      <c r="I13975" s="72"/>
      <c r="J13975" s="72"/>
      <c r="K13975" s="72"/>
    </row>
    <row r="13976" spans="9:11">
      <c r="I13976" s="72"/>
      <c r="J13976" s="72"/>
      <c r="K13976" s="72"/>
    </row>
    <row r="13977" spans="9:11">
      <c r="I13977" s="72"/>
      <c r="J13977" s="72"/>
      <c r="K13977" s="72"/>
    </row>
    <row r="13978" spans="9:11">
      <c r="I13978" s="72"/>
      <c r="J13978" s="72"/>
      <c r="K13978" s="72"/>
    </row>
    <row r="13979" spans="9:11">
      <c r="I13979" s="72"/>
      <c r="J13979" s="72"/>
      <c r="K13979" s="72"/>
    </row>
    <row r="13980" spans="9:11">
      <c r="I13980" s="72"/>
      <c r="J13980" s="72"/>
      <c r="K13980" s="72"/>
    </row>
    <row r="13981" spans="9:11">
      <c r="I13981" s="72"/>
      <c r="J13981" s="72"/>
      <c r="K13981" s="72"/>
    </row>
    <row r="13982" spans="9:11">
      <c r="I13982" s="72"/>
      <c r="J13982" s="72"/>
      <c r="K13982" s="72"/>
    </row>
    <row r="13983" spans="9:11">
      <c r="I13983" s="72"/>
      <c r="J13983" s="72"/>
      <c r="K13983" s="72"/>
    </row>
    <row r="13984" spans="9:11">
      <c r="I13984" s="72"/>
      <c r="J13984" s="72"/>
      <c r="K13984" s="72"/>
    </row>
    <row r="13985" spans="9:11">
      <c r="I13985" s="72"/>
      <c r="J13985" s="72"/>
      <c r="K13985" s="72"/>
    </row>
    <row r="13986" spans="9:11">
      <c r="I13986" s="72"/>
      <c r="J13986" s="72"/>
      <c r="K13986" s="72"/>
    </row>
    <row r="13987" spans="9:11">
      <c r="I13987" s="72"/>
      <c r="J13987" s="72"/>
      <c r="K13987" s="72"/>
    </row>
    <row r="13988" spans="9:11">
      <c r="I13988" s="72"/>
      <c r="J13988" s="72"/>
      <c r="K13988" s="72"/>
    </row>
    <row r="13989" spans="9:11">
      <c r="I13989" s="72"/>
      <c r="J13989" s="72"/>
      <c r="K13989" s="72"/>
    </row>
    <row r="13990" spans="9:11">
      <c r="I13990" s="72"/>
      <c r="J13990" s="72"/>
      <c r="K13990" s="72"/>
    </row>
    <row r="13991" spans="9:11">
      <c r="I13991" s="72"/>
      <c r="J13991" s="72"/>
      <c r="K13991" s="72"/>
    </row>
    <row r="13992" spans="9:11">
      <c r="I13992" s="72"/>
      <c r="J13992" s="72"/>
      <c r="K13992" s="72"/>
    </row>
    <row r="13993" spans="9:11">
      <c r="I13993" s="72"/>
      <c r="J13993" s="72"/>
      <c r="K13993" s="72"/>
    </row>
    <row r="13994" spans="9:11">
      <c r="I13994" s="72"/>
      <c r="J13994" s="72"/>
      <c r="K13994" s="72"/>
    </row>
    <row r="13995" spans="9:11">
      <c r="I13995" s="72"/>
      <c r="J13995" s="72"/>
      <c r="K13995" s="72"/>
    </row>
    <row r="13996" spans="9:11">
      <c r="I13996" s="72"/>
      <c r="J13996" s="72"/>
      <c r="K13996" s="72"/>
    </row>
    <row r="13997" spans="9:11">
      <c r="I13997" s="72"/>
      <c r="J13997" s="72"/>
      <c r="K13997" s="72"/>
    </row>
    <row r="13998" spans="9:11">
      <c r="I13998" s="72"/>
      <c r="J13998" s="72"/>
      <c r="K13998" s="72"/>
    </row>
    <row r="13999" spans="9:11">
      <c r="I13999" s="72"/>
      <c r="J13999" s="72"/>
      <c r="K13999" s="72"/>
    </row>
    <row r="14000" spans="9:11">
      <c r="I14000" s="72"/>
      <c r="J14000" s="72"/>
      <c r="K14000" s="72"/>
    </row>
    <row r="14001" spans="9:11">
      <c r="I14001" s="72"/>
      <c r="J14001" s="72"/>
      <c r="K14001" s="72"/>
    </row>
    <row r="14002" spans="9:11">
      <c r="I14002" s="72"/>
      <c r="J14002" s="72"/>
      <c r="K14002" s="72"/>
    </row>
    <row r="14003" spans="9:11">
      <c r="I14003" s="72"/>
      <c r="J14003" s="72"/>
      <c r="K14003" s="72"/>
    </row>
    <row r="14004" spans="9:11">
      <c r="I14004" s="72"/>
      <c r="J14004" s="72"/>
      <c r="K14004" s="72"/>
    </row>
    <row r="14005" spans="9:11">
      <c r="I14005" s="72"/>
      <c r="J14005" s="72"/>
      <c r="K14005" s="72"/>
    </row>
    <row r="14006" spans="9:11">
      <c r="I14006" s="72"/>
      <c r="J14006" s="72"/>
      <c r="K14006" s="72"/>
    </row>
    <row r="14007" spans="9:11">
      <c r="I14007" s="72"/>
      <c r="J14007" s="72"/>
      <c r="K14007" s="72"/>
    </row>
    <row r="14008" spans="9:11">
      <c r="I14008" s="72"/>
      <c r="J14008" s="72"/>
      <c r="K14008" s="72"/>
    </row>
    <row r="14009" spans="9:11">
      <c r="I14009" s="72"/>
      <c r="J14009" s="72"/>
      <c r="K14009" s="72"/>
    </row>
    <row r="14010" spans="9:11">
      <c r="I14010" s="72"/>
      <c r="J14010" s="72"/>
      <c r="K14010" s="72"/>
    </row>
    <row r="14011" spans="9:11">
      <c r="I14011" s="72"/>
      <c r="J14011" s="72"/>
      <c r="K14011" s="72"/>
    </row>
    <row r="14012" spans="9:11">
      <c r="I14012" s="72"/>
      <c r="J14012" s="72"/>
      <c r="K14012" s="72"/>
    </row>
    <row r="14013" spans="9:11">
      <c r="I14013" s="72"/>
      <c r="J14013" s="72"/>
      <c r="K14013" s="72"/>
    </row>
    <row r="14014" spans="9:11">
      <c r="I14014" s="72"/>
      <c r="J14014" s="72"/>
      <c r="K14014" s="72"/>
    </row>
    <row r="14015" spans="9:11">
      <c r="I14015" s="72"/>
      <c r="J14015" s="72"/>
      <c r="K14015" s="72"/>
    </row>
    <row r="14016" spans="9:11">
      <c r="I14016" s="72"/>
      <c r="J14016" s="72"/>
      <c r="K14016" s="72"/>
    </row>
    <row r="14017" spans="9:11">
      <c r="I14017" s="72"/>
      <c r="J14017" s="72"/>
      <c r="K14017" s="72"/>
    </row>
    <row r="14018" spans="9:11">
      <c r="I14018" s="72"/>
      <c r="J14018" s="72"/>
      <c r="K14018" s="72"/>
    </row>
    <row r="14019" spans="9:11">
      <c r="I14019" s="72"/>
      <c r="J14019" s="72"/>
      <c r="K14019" s="72"/>
    </row>
    <row r="14020" spans="9:11">
      <c r="I14020" s="72"/>
      <c r="J14020" s="72"/>
      <c r="K14020" s="72"/>
    </row>
    <row r="14021" spans="9:11">
      <c r="I14021" s="72"/>
      <c r="J14021" s="72"/>
      <c r="K14021" s="72"/>
    </row>
    <row r="14022" spans="9:11">
      <c r="I14022" s="72"/>
      <c r="J14022" s="72"/>
      <c r="K14022" s="72"/>
    </row>
    <row r="14023" spans="9:11">
      <c r="I14023" s="72"/>
      <c r="J14023" s="72"/>
      <c r="K14023" s="72"/>
    </row>
    <row r="14024" spans="9:11">
      <c r="I14024" s="72"/>
      <c r="J14024" s="72"/>
      <c r="K14024" s="72"/>
    </row>
    <row r="14025" spans="9:11">
      <c r="I14025" s="72"/>
      <c r="J14025" s="72"/>
      <c r="K14025" s="72"/>
    </row>
    <row r="14026" spans="9:11">
      <c r="I14026" s="72"/>
      <c r="J14026" s="72"/>
      <c r="K14026" s="72"/>
    </row>
    <row r="14027" spans="9:11">
      <c r="I14027" s="72"/>
      <c r="J14027" s="72"/>
      <c r="K14027" s="72"/>
    </row>
    <row r="14028" spans="9:11">
      <c r="I14028" s="72"/>
      <c r="J14028" s="72"/>
      <c r="K14028" s="72"/>
    </row>
    <row r="14029" spans="9:11">
      <c r="I14029" s="72"/>
      <c r="J14029" s="72"/>
      <c r="K14029" s="72"/>
    </row>
    <row r="14030" spans="9:11">
      <c r="I14030" s="72"/>
      <c r="J14030" s="72"/>
      <c r="K14030" s="72"/>
    </row>
    <row r="14031" spans="9:11">
      <c r="I14031" s="72"/>
      <c r="J14031" s="72"/>
      <c r="K14031" s="72"/>
    </row>
    <row r="14032" spans="9:11">
      <c r="I14032" s="72"/>
      <c r="J14032" s="72"/>
      <c r="K14032" s="72"/>
    </row>
    <row r="14033" spans="9:11">
      <c r="I14033" s="72"/>
      <c r="J14033" s="72"/>
      <c r="K14033" s="72"/>
    </row>
    <row r="14034" spans="9:11">
      <c r="I14034" s="72"/>
      <c r="J14034" s="72"/>
      <c r="K14034" s="72"/>
    </row>
    <row r="14035" spans="9:11">
      <c r="I14035" s="72"/>
      <c r="J14035" s="72"/>
      <c r="K14035" s="72"/>
    </row>
    <row r="14036" spans="9:11">
      <c r="I14036" s="72"/>
      <c r="J14036" s="72"/>
      <c r="K14036" s="72"/>
    </row>
    <row r="14037" spans="9:11">
      <c r="I14037" s="72"/>
      <c r="J14037" s="72"/>
      <c r="K14037" s="72"/>
    </row>
    <row r="14038" spans="9:11">
      <c r="I14038" s="72"/>
      <c r="J14038" s="72"/>
      <c r="K14038" s="72"/>
    </row>
    <row r="14039" spans="9:11">
      <c r="I14039" s="72"/>
      <c r="J14039" s="72"/>
      <c r="K14039" s="72"/>
    </row>
    <row r="14040" spans="9:11">
      <c r="I14040" s="72"/>
      <c r="J14040" s="72"/>
      <c r="K14040" s="72"/>
    </row>
    <row r="14041" spans="9:11">
      <c r="I14041" s="72"/>
      <c r="J14041" s="72"/>
      <c r="K14041" s="72"/>
    </row>
    <row r="14042" spans="9:11">
      <c r="I14042" s="72"/>
      <c r="J14042" s="72"/>
      <c r="K14042" s="72"/>
    </row>
    <row r="14043" spans="9:11">
      <c r="I14043" s="72"/>
      <c r="J14043" s="72"/>
      <c r="K14043" s="72"/>
    </row>
    <row r="14044" spans="9:11">
      <c r="I14044" s="72"/>
      <c r="J14044" s="72"/>
      <c r="K14044" s="72"/>
    </row>
    <row r="14045" spans="9:11">
      <c r="I14045" s="72"/>
      <c r="J14045" s="72"/>
      <c r="K14045" s="72"/>
    </row>
    <row r="14046" spans="9:11">
      <c r="I14046" s="72"/>
      <c r="J14046" s="72"/>
      <c r="K14046" s="72"/>
    </row>
    <row r="14047" spans="9:11">
      <c r="I14047" s="72"/>
      <c r="J14047" s="72"/>
      <c r="K14047" s="72"/>
    </row>
    <row r="14048" spans="9:11">
      <c r="I14048" s="72"/>
      <c r="J14048" s="72"/>
      <c r="K14048" s="72"/>
    </row>
    <row r="14049" spans="9:11">
      <c r="I14049" s="72"/>
      <c r="J14049" s="72"/>
      <c r="K14049" s="72"/>
    </row>
    <row r="14050" spans="9:11">
      <c r="I14050" s="72"/>
      <c r="J14050" s="72"/>
      <c r="K14050" s="72"/>
    </row>
    <row r="14051" spans="9:11">
      <c r="I14051" s="72"/>
      <c r="J14051" s="72"/>
      <c r="K14051" s="72"/>
    </row>
    <row r="14052" spans="9:11">
      <c r="I14052" s="72"/>
      <c r="J14052" s="72"/>
      <c r="K14052" s="72"/>
    </row>
    <row r="14053" spans="9:11">
      <c r="I14053" s="72"/>
      <c r="J14053" s="72"/>
      <c r="K14053" s="72"/>
    </row>
    <row r="14054" spans="9:11">
      <c r="I14054" s="72"/>
      <c r="J14054" s="72"/>
      <c r="K14054" s="72"/>
    </row>
    <row r="14055" spans="9:11">
      <c r="I14055" s="72"/>
      <c r="J14055" s="72"/>
      <c r="K14055" s="72"/>
    </row>
    <row r="14056" spans="9:11">
      <c r="I14056" s="72"/>
      <c r="J14056" s="72"/>
      <c r="K14056" s="72"/>
    </row>
    <row r="14057" spans="9:11">
      <c r="I14057" s="72"/>
      <c r="J14057" s="72"/>
      <c r="K14057" s="72"/>
    </row>
    <row r="14058" spans="9:11">
      <c r="I14058" s="72"/>
      <c r="J14058" s="72"/>
      <c r="K14058" s="72"/>
    </row>
    <row r="14059" spans="9:11">
      <c r="I14059" s="72"/>
      <c r="J14059" s="72"/>
      <c r="K14059" s="72"/>
    </row>
    <row r="14060" spans="9:11">
      <c r="I14060" s="72"/>
      <c r="J14060" s="72"/>
      <c r="K14060" s="72"/>
    </row>
    <row r="14061" spans="9:11">
      <c r="I14061" s="72"/>
      <c r="J14061" s="72"/>
      <c r="K14061" s="72"/>
    </row>
    <row r="14062" spans="9:11">
      <c r="I14062" s="72"/>
      <c r="J14062" s="72"/>
      <c r="K14062" s="72"/>
    </row>
    <row r="14063" spans="9:11">
      <c r="I14063" s="72"/>
      <c r="J14063" s="72"/>
      <c r="K14063" s="72"/>
    </row>
    <row r="14064" spans="9:11">
      <c r="I14064" s="72"/>
      <c r="J14064" s="72"/>
      <c r="K14064" s="72"/>
    </row>
    <row r="14065" spans="9:11">
      <c r="I14065" s="72"/>
      <c r="J14065" s="72"/>
      <c r="K14065" s="72"/>
    </row>
    <row r="14066" spans="9:11">
      <c r="I14066" s="72"/>
      <c r="J14066" s="72"/>
      <c r="K14066" s="72"/>
    </row>
    <row r="14067" spans="9:11">
      <c r="I14067" s="72"/>
      <c r="J14067" s="72"/>
      <c r="K14067" s="72"/>
    </row>
    <row r="14068" spans="9:11">
      <c r="I14068" s="72"/>
      <c r="J14068" s="72"/>
      <c r="K14068" s="72"/>
    </row>
    <row r="14069" spans="9:11">
      <c r="I14069" s="72"/>
      <c r="J14069" s="72"/>
      <c r="K14069" s="72"/>
    </row>
    <row r="14070" spans="9:11">
      <c r="I14070" s="72"/>
      <c r="J14070" s="72"/>
      <c r="K14070" s="72"/>
    </row>
    <row r="14071" spans="9:11">
      <c r="I14071" s="72"/>
      <c r="J14071" s="72"/>
      <c r="K14071" s="72"/>
    </row>
    <row r="14072" spans="9:11">
      <c r="I14072" s="72"/>
      <c r="J14072" s="72"/>
      <c r="K14072" s="72"/>
    </row>
    <row r="14073" spans="9:11">
      <c r="I14073" s="72"/>
      <c r="J14073" s="72"/>
      <c r="K14073" s="72"/>
    </row>
    <row r="14074" spans="9:11">
      <c r="I14074" s="72"/>
      <c r="J14074" s="72"/>
      <c r="K14074" s="72"/>
    </row>
    <row r="14075" spans="9:11">
      <c r="I14075" s="72"/>
      <c r="J14075" s="72"/>
      <c r="K14075" s="72"/>
    </row>
    <row r="14076" spans="9:11">
      <c r="I14076" s="72"/>
      <c r="J14076" s="72"/>
      <c r="K14076" s="72"/>
    </row>
    <row r="14077" spans="9:11">
      <c r="I14077" s="72"/>
      <c r="J14077" s="72"/>
      <c r="K14077" s="72"/>
    </row>
    <row r="14078" spans="9:11">
      <c r="I14078" s="72"/>
      <c r="J14078" s="72"/>
      <c r="K14078" s="72"/>
    </row>
    <row r="14079" spans="9:11">
      <c r="I14079" s="72"/>
      <c r="J14079" s="72"/>
      <c r="K14079" s="72"/>
    </row>
    <row r="14080" spans="9:11">
      <c r="I14080" s="72"/>
      <c r="J14080" s="72"/>
      <c r="K14080" s="72"/>
    </row>
    <row r="14081" spans="9:11">
      <c r="I14081" s="72"/>
      <c r="J14081" s="72"/>
      <c r="K14081" s="72"/>
    </row>
    <row r="14082" spans="9:11">
      <c r="I14082" s="72"/>
      <c r="J14082" s="72"/>
      <c r="K14082" s="72"/>
    </row>
    <row r="14083" spans="9:11">
      <c r="I14083" s="72"/>
      <c r="J14083" s="72"/>
      <c r="K14083" s="72"/>
    </row>
    <row r="14084" spans="9:11">
      <c r="I14084" s="72"/>
      <c r="J14084" s="72"/>
      <c r="K14084" s="72"/>
    </row>
    <row r="14085" spans="9:11">
      <c r="I14085" s="72"/>
      <c r="J14085" s="72"/>
      <c r="K14085" s="72"/>
    </row>
    <row r="14086" spans="9:11">
      <c r="I14086" s="72"/>
      <c r="J14086" s="72"/>
      <c r="K14086" s="72"/>
    </row>
    <row r="14087" spans="9:11">
      <c r="I14087" s="72"/>
      <c r="J14087" s="72"/>
      <c r="K14087" s="72"/>
    </row>
    <row r="14088" spans="9:11">
      <c r="I14088" s="72"/>
      <c r="J14088" s="72"/>
      <c r="K14088" s="72"/>
    </row>
    <row r="14089" spans="9:11">
      <c r="I14089" s="72"/>
      <c r="J14089" s="72"/>
      <c r="K14089" s="72"/>
    </row>
    <row r="14090" spans="9:11">
      <c r="I14090" s="72"/>
      <c r="J14090" s="72"/>
      <c r="K14090" s="72"/>
    </row>
    <row r="14091" spans="9:11">
      <c r="I14091" s="72"/>
      <c r="J14091" s="72"/>
      <c r="K14091" s="72"/>
    </row>
    <row r="14092" spans="9:11">
      <c r="I14092" s="72"/>
      <c r="J14092" s="72"/>
      <c r="K14092" s="72"/>
    </row>
    <row r="14093" spans="9:11">
      <c r="I14093" s="72"/>
      <c r="J14093" s="72"/>
      <c r="K14093" s="72"/>
    </row>
    <row r="14094" spans="9:11">
      <c r="I14094" s="72"/>
      <c r="J14094" s="72"/>
      <c r="K14094" s="72"/>
    </row>
    <row r="14095" spans="9:11">
      <c r="I14095" s="72"/>
      <c r="J14095" s="72"/>
      <c r="K14095" s="72"/>
    </row>
    <row r="14096" spans="9:11">
      <c r="I14096" s="72"/>
      <c r="J14096" s="72"/>
      <c r="K14096" s="72"/>
    </row>
    <row r="14097" spans="9:11">
      <c r="I14097" s="72"/>
      <c r="J14097" s="72"/>
      <c r="K14097" s="72"/>
    </row>
    <row r="14098" spans="9:11">
      <c r="I14098" s="72"/>
      <c r="J14098" s="72"/>
      <c r="K14098" s="72"/>
    </row>
    <row r="14099" spans="9:11">
      <c r="I14099" s="72"/>
      <c r="J14099" s="72"/>
      <c r="K14099" s="72"/>
    </row>
    <row r="14100" spans="9:11">
      <c r="I14100" s="72"/>
      <c r="J14100" s="72"/>
      <c r="K14100" s="72"/>
    </row>
    <row r="14101" spans="9:11">
      <c r="I14101" s="72"/>
      <c r="J14101" s="72"/>
      <c r="K14101" s="72"/>
    </row>
    <row r="14102" spans="9:11">
      <c r="I14102" s="72"/>
      <c r="J14102" s="72"/>
      <c r="K14102" s="72"/>
    </row>
    <row r="14103" spans="9:11">
      <c r="I14103" s="72"/>
      <c r="J14103" s="72"/>
      <c r="K14103" s="72"/>
    </row>
    <row r="14104" spans="9:11">
      <c r="I14104" s="72"/>
      <c r="J14104" s="72"/>
      <c r="K14104" s="72"/>
    </row>
    <row r="14105" spans="9:11">
      <c r="I14105" s="72"/>
      <c r="J14105" s="72"/>
      <c r="K14105" s="72"/>
    </row>
    <row r="14106" spans="9:11">
      <c r="I14106" s="72"/>
      <c r="J14106" s="72"/>
      <c r="K14106" s="72"/>
    </row>
    <row r="14107" spans="9:11">
      <c r="I14107" s="72"/>
      <c r="J14107" s="72"/>
      <c r="K14107" s="72"/>
    </row>
    <row r="14108" spans="9:11">
      <c r="I14108" s="72"/>
      <c r="J14108" s="72"/>
      <c r="K14108" s="72"/>
    </row>
    <row r="14109" spans="9:11">
      <c r="I14109" s="72"/>
      <c r="J14109" s="72"/>
      <c r="K14109" s="72"/>
    </row>
    <row r="14110" spans="9:11">
      <c r="I14110" s="72"/>
      <c r="J14110" s="72"/>
      <c r="K14110" s="72"/>
    </row>
    <row r="14111" spans="9:11">
      <c r="I14111" s="72"/>
      <c r="J14111" s="72"/>
      <c r="K14111" s="72"/>
    </row>
    <row r="14112" spans="9:11">
      <c r="I14112" s="72"/>
      <c r="J14112" s="72"/>
      <c r="K14112" s="72"/>
    </row>
    <row r="14113" spans="9:11">
      <c r="I14113" s="72"/>
      <c r="J14113" s="72"/>
      <c r="K14113" s="72"/>
    </row>
    <row r="14114" spans="9:11">
      <c r="I14114" s="72"/>
      <c r="J14114" s="72"/>
      <c r="K14114" s="72"/>
    </row>
    <row r="14115" spans="9:11">
      <c r="I14115" s="72"/>
      <c r="J14115" s="72"/>
      <c r="K14115" s="72"/>
    </row>
    <row r="14116" spans="9:11">
      <c r="I14116" s="72"/>
      <c r="J14116" s="72"/>
      <c r="K14116" s="72"/>
    </row>
    <row r="14117" spans="9:11">
      <c r="I14117" s="72"/>
      <c r="J14117" s="72"/>
      <c r="K14117" s="72"/>
    </row>
    <row r="14118" spans="9:11">
      <c r="I14118" s="72"/>
      <c r="J14118" s="72"/>
      <c r="K14118" s="72"/>
    </row>
    <row r="14119" spans="9:11">
      <c r="I14119" s="72"/>
      <c r="J14119" s="72"/>
      <c r="K14119" s="72"/>
    </row>
    <row r="14120" spans="9:11">
      <c r="I14120" s="72"/>
      <c r="J14120" s="72"/>
      <c r="K14120" s="72"/>
    </row>
    <row r="14121" spans="9:11">
      <c r="I14121" s="72"/>
      <c r="J14121" s="72"/>
      <c r="K14121" s="72"/>
    </row>
    <row r="14122" spans="9:11">
      <c r="I14122" s="72"/>
      <c r="J14122" s="72"/>
      <c r="K14122" s="72"/>
    </row>
    <row r="14123" spans="9:11">
      <c r="I14123" s="72"/>
      <c r="J14123" s="72"/>
      <c r="K14123" s="72"/>
    </row>
    <row r="14124" spans="9:11">
      <c r="I14124" s="72"/>
      <c r="J14124" s="72"/>
      <c r="K14124" s="72"/>
    </row>
    <row r="14125" spans="9:11">
      <c r="I14125" s="72"/>
      <c r="J14125" s="72"/>
      <c r="K14125" s="72"/>
    </row>
    <row r="14126" spans="9:11">
      <c r="I14126" s="72"/>
      <c r="J14126" s="72"/>
      <c r="K14126" s="72"/>
    </row>
    <row r="14127" spans="9:11">
      <c r="I14127" s="72"/>
      <c r="J14127" s="72"/>
      <c r="K14127" s="72"/>
    </row>
    <row r="14128" spans="9:11">
      <c r="I14128" s="72"/>
      <c r="J14128" s="72"/>
      <c r="K14128" s="72"/>
    </row>
    <row r="14129" spans="9:11">
      <c r="I14129" s="72"/>
      <c r="J14129" s="72"/>
      <c r="K14129" s="72"/>
    </row>
    <row r="14130" spans="9:11">
      <c r="I14130" s="72"/>
      <c r="J14130" s="72"/>
      <c r="K14130" s="72"/>
    </row>
    <row r="14131" spans="9:11">
      <c r="I14131" s="72"/>
      <c r="J14131" s="72"/>
      <c r="K14131" s="72"/>
    </row>
    <row r="14132" spans="9:11">
      <c r="I14132" s="72"/>
      <c r="J14132" s="72"/>
      <c r="K14132" s="72"/>
    </row>
    <row r="14133" spans="9:11">
      <c r="I14133" s="72"/>
      <c r="J14133" s="72"/>
      <c r="K14133" s="72"/>
    </row>
    <row r="14134" spans="9:11">
      <c r="I14134" s="72"/>
      <c r="J14134" s="72"/>
      <c r="K14134" s="72"/>
    </row>
    <row r="14135" spans="9:11">
      <c r="I14135" s="72"/>
      <c r="J14135" s="72"/>
      <c r="K14135" s="72"/>
    </row>
    <row r="14136" spans="9:11">
      <c r="I14136" s="72"/>
      <c r="J14136" s="72"/>
      <c r="K14136" s="72"/>
    </row>
    <row r="14137" spans="9:11">
      <c r="I14137" s="72"/>
      <c r="J14137" s="72"/>
      <c r="K14137" s="72"/>
    </row>
    <row r="14138" spans="9:11">
      <c r="I14138" s="72"/>
      <c r="J14138" s="72"/>
      <c r="K14138" s="72"/>
    </row>
    <row r="14139" spans="9:11">
      <c r="I14139" s="72"/>
      <c r="J14139" s="72"/>
      <c r="K14139" s="72"/>
    </row>
    <row r="14140" spans="9:11">
      <c r="I14140" s="72"/>
      <c r="J14140" s="72"/>
      <c r="K14140" s="72"/>
    </row>
    <row r="14141" spans="9:11">
      <c r="I14141" s="72"/>
      <c r="J14141" s="72"/>
      <c r="K14141" s="72"/>
    </row>
    <row r="14142" spans="9:11">
      <c r="I14142" s="72"/>
      <c r="J14142" s="72"/>
      <c r="K14142" s="72"/>
    </row>
    <row r="14143" spans="9:11">
      <c r="I14143" s="72"/>
      <c r="J14143" s="72"/>
      <c r="K14143" s="72"/>
    </row>
    <row r="14144" spans="9:11">
      <c r="I14144" s="72"/>
      <c r="J14144" s="72"/>
      <c r="K14144" s="72"/>
    </row>
    <row r="14145" spans="9:11">
      <c r="I14145" s="72"/>
      <c r="J14145" s="72"/>
      <c r="K14145" s="72"/>
    </row>
    <row r="14146" spans="9:11">
      <c r="I14146" s="72"/>
      <c r="J14146" s="72"/>
      <c r="K14146" s="72"/>
    </row>
    <row r="14147" spans="9:11">
      <c r="I14147" s="72"/>
      <c r="J14147" s="72"/>
      <c r="K14147" s="72"/>
    </row>
    <row r="14148" spans="9:11">
      <c r="I14148" s="72"/>
      <c r="J14148" s="72"/>
      <c r="K14148" s="72"/>
    </row>
    <row r="14149" spans="9:11">
      <c r="I14149" s="72"/>
      <c r="J14149" s="72"/>
      <c r="K14149" s="72"/>
    </row>
    <row r="14150" spans="9:11">
      <c r="I14150" s="72"/>
      <c r="J14150" s="72"/>
      <c r="K14150" s="72"/>
    </row>
    <row r="14151" spans="9:11">
      <c r="I14151" s="72"/>
      <c r="J14151" s="72"/>
      <c r="K14151" s="72"/>
    </row>
    <row r="14152" spans="9:11">
      <c r="I14152" s="72"/>
      <c r="J14152" s="72"/>
      <c r="K14152" s="72"/>
    </row>
    <row r="14153" spans="9:11">
      <c r="I14153" s="72"/>
      <c r="J14153" s="72"/>
      <c r="K14153" s="72"/>
    </row>
    <row r="14154" spans="9:11">
      <c r="I14154" s="72"/>
      <c r="J14154" s="72"/>
      <c r="K14154" s="72"/>
    </row>
    <row r="14155" spans="9:11">
      <c r="I14155" s="72"/>
      <c r="J14155" s="72"/>
      <c r="K14155" s="72"/>
    </row>
    <row r="14156" spans="9:11">
      <c r="I14156" s="72"/>
      <c r="J14156" s="72"/>
      <c r="K14156" s="72"/>
    </row>
    <row r="14157" spans="9:11">
      <c r="I14157" s="72"/>
      <c r="J14157" s="72"/>
      <c r="K14157" s="72"/>
    </row>
    <row r="14158" spans="9:11">
      <c r="I14158" s="72"/>
      <c r="J14158" s="72"/>
      <c r="K14158" s="72"/>
    </row>
    <row r="14159" spans="9:11">
      <c r="I14159" s="72"/>
      <c r="J14159" s="72"/>
      <c r="K14159" s="72"/>
    </row>
    <row r="14160" spans="9:11">
      <c r="I14160" s="72"/>
      <c r="J14160" s="72"/>
      <c r="K14160" s="72"/>
    </row>
    <row r="14161" spans="9:11">
      <c r="I14161" s="72"/>
      <c r="J14161" s="72"/>
      <c r="K14161" s="72"/>
    </row>
    <row r="14162" spans="9:11">
      <c r="I14162" s="72"/>
      <c r="J14162" s="72"/>
      <c r="K14162" s="72"/>
    </row>
    <row r="14163" spans="9:11">
      <c r="I14163" s="72"/>
      <c r="J14163" s="72"/>
      <c r="K14163" s="72"/>
    </row>
    <row r="14164" spans="9:11">
      <c r="I14164" s="72"/>
      <c r="J14164" s="72"/>
      <c r="K14164" s="72"/>
    </row>
    <row r="14165" spans="9:11">
      <c r="I14165" s="72"/>
      <c r="J14165" s="72"/>
      <c r="K14165" s="72"/>
    </row>
    <row r="14166" spans="9:11">
      <c r="I14166" s="72"/>
      <c r="J14166" s="72"/>
      <c r="K14166" s="72"/>
    </row>
    <row r="14167" spans="9:11">
      <c r="I14167" s="72"/>
      <c r="J14167" s="72"/>
      <c r="K14167" s="72"/>
    </row>
    <row r="14168" spans="9:11">
      <c r="I14168" s="72"/>
      <c r="J14168" s="72"/>
      <c r="K14168" s="72"/>
    </row>
    <row r="14169" spans="9:11">
      <c r="I14169" s="72"/>
      <c r="J14169" s="72"/>
      <c r="K14169" s="72"/>
    </row>
    <row r="14170" spans="9:11">
      <c r="I14170" s="72"/>
      <c r="J14170" s="72"/>
      <c r="K14170" s="72"/>
    </row>
    <row r="14171" spans="9:11">
      <c r="I14171" s="72"/>
      <c r="J14171" s="72"/>
      <c r="K14171" s="72"/>
    </row>
    <row r="14172" spans="9:11">
      <c r="I14172" s="72"/>
      <c r="J14172" s="72"/>
      <c r="K14172" s="72"/>
    </row>
    <row r="14173" spans="9:11">
      <c r="I14173" s="72"/>
      <c r="J14173" s="72"/>
      <c r="K14173" s="72"/>
    </row>
    <row r="14174" spans="9:11">
      <c r="I14174" s="72"/>
      <c r="J14174" s="72"/>
      <c r="K14174" s="72"/>
    </row>
    <row r="14175" spans="9:11">
      <c r="I14175" s="72"/>
      <c r="J14175" s="72"/>
      <c r="K14175" s="72"/>
    </row>
    <row r="14176" spans="9:11">
      <c r="I14176" s="72"/>
      <c r="J14176" s="72"/>
      <c r="K14176" s="72"/>
    </row>
    <row r="14177" spans="9:11">
      <c r="I14177" s="72"/>
      <c r="J14177" s="72"/>
      <c r="K14177" s="72"/>
    </row>
    <row r="14178" spans="9:11">
      <c r="I14178" s="72"/>
      <c r="J14178" s="72"/>
      <c r="K14178" s="72"/>
    </row>
    <row r="14179" spans="9:11">
      <c r="I14179" s="72"/>
      <c r="J14179" s="72"/>
      <c r="K14179" s="72"/>
    </row>
    <row r="14180" spans="9:11">
      <c r="I14180" s="72"/>
      <c r="J14180" s="72"/>
      <c r="K14180" s="72"/>
    </row>
    <row r="14181" spans="9:11">
      <c r="I14181" s="72"/>
      <c r="J14181" s="72"/>
      <c r="K14181" s="72"/>
    </row>
    <row r="14182" spans="9:11">
      <c r="I14182" s="72"/>
      <c r="J14182" s="72"/>
      <c r="K14182" s="72"/>
    </row>
    <row r="14183" spans="9:11">
      <c r="I14183" s="72"/>
      <c r="J14183" s="72"/>
      <c r="K14183" s="72"/>
    </row>
    <row r="14184" spans="9:11">
      <c r="I14184" s="72"/>
      <c r="J14184" s="72"/>
      <c r="K14184" s="72"/>
    </row>
    <row r="14185" spans="9:11">
      <c r="I14185" s="72"/>
      <c r="J14185" s="72"/>
      <c r="K14185" s="72"/>
    </row>
    <row r="14186" spans="9:11">
      <c r="I14186" s="72"/>
      <c r="J14186" s="72"/>
      <c r="K14186" s="72"/>
    </row>
    <row r="14187" spans="9:11">
      <c r="I14187" s="72"/>
      <c r="J14187" s="72"/>
      <c r="K14187" s="72"/>
    </row>
    <row r="14188" spans="9:11">
      <c r="I14188" s="72"/>
      <c r="J14188" s="72"/>
      <c r="K14188" s="72"/>
    </row>
    <row r="14189" spans="9:11">
      <c r="I14189" s="72"/>
      <c r="J14189" s="72"/>
      <c r="K14189" s="72"/>
    </row>
    <row r="14190" spans="9:11">
      <c r="I14190" s="72"/>
      <c r="J14190" s="72"/>
      <c r="K14190" s="72"/>
    </row>
    <row r="14191" spans="9:11">
      <c r="I14191" s="72"/>
      <c r="J14191" s="72"/>
      <c r="K14191" s="72"/>
    </row>
    <row r="14192" spans="9:11">
      <c r="I14192" s="72"/>
      <c r="J14192" s="72"/>
      <c r="K14192" s="72"/>
    </row>
    <row r="14193" spans="9:11">
      <c r="I14193" s="72"/>
      <c r="J14193" s="72"/>
      <c r="K14193" s="72"/>
    </row>
    <row r="14194" spans="9:11">
      <c r="I14194" s="72"/>
      <c r="J14194" s="72"/>
      <c r="K14194" s="72"/>
    </row>
    <row r="14195" spans="9:11">
      <c r="I14195" s="72"/>
      <c r="J14195" s="72"/>
      <c r="K14195" s="72"/>
    </row>
    <row r="14196" spans="9:11">
      <c r="I14196" s="72"/>
      <c r="J14196" s="72"/>
      <c r="K14196" s="72"/>
    </row>
    <row r="14197" spans="9:11">
      <c r="I14197" s="72"/>
      <c r="J14197" s="72"/>
      <c r="K14197" s="72"/>
    </row>
    <row r="14198" spans="9:11">
      <c r="I14198" s="72"/>
      <c r="J14198" s="72"/>
      <c r="K14198" s="72"/>
    </row>
    <row r="14199" spans="9:11">
      <c r="I14199" s="72"/>
      <c r="J14199" s="72"/>
      <c r="K14199" s="72"/>
    </row>
    <row r="14200" spans="9:11">
      <c r="I14200" s="72"/>
      <c r="J14200" s="72"/>
      <c r="K14200" s="72"/>
    </row>
    <row r="14201" spans="9:11">
      <c r="I14201" s="72"/>
      <c r="J14201" s="72"/>
      <c r="K14201" s="72"/>
    </row>
    <row r="14202" spans="9:11">
      <c r="I14202" s="72"/>
      <c r="J14202" s="72"/>
      <c r="K14202" s="72"/>
    </row>
    <row r="14203" spans="9:11">
      <c r="I14203" s="72"/>
      <c r="J14203" s="72"/>
      <c r="K14203" s="72"/>
    </row>
    <row r="14204" spans="9:11">
      <c r="I14204" s="72"/>
      <c r="J14204" s="72"/>
      <c r="K14204" s="72"/>
    </row>
    <row r="14205" spans="9:11">
      <c r="I14205" s="72"/>
      <c r="J14205" s="72"/>
      <c r="K14205" s="72"/>
    </row>
    <row r="14206" spans="9:11">
      <c r="I14206" s="72"/>
      <c r="J14206" s="72"/>
      <c r="K14206" s="72"/>
    </row>
    <row r="14207" spans="9:11">
      <c r="I14207" s="72"/>
      <c r="J14207" s="72"/>
      <c r="K14207" s="72"/>
    </row>
    <row r="14208" spans="9:11">
      <c r="I14208" s="72"/>
      <c r="J14208" s="72"/>
      <c r="K14208" s="72"/>
    </row>
    <row r="14209" spans="9:11">
      <c r="I14209" s="72"/>
      <c r="J14209" s="72"/>
      <c r="K14209" s="72"/>
    </row>
    <row r="14210" spans="9:11">
      <c r="I14210" s="72"/>
      <c r="J14210" s="72"/>
      <c r="K14210" s="72"/>
    </row>
    <row r="14211" spans="9:11">
      <c r="I14211" s="72"/>
      <c r="J14211" s="72"/>
      <c r="K14211" s="72"/>
    </row>
    <row r="14212" spans="9:11">
      <c r="I14212" s="72"/>
      <c r="J14212" s="72"/>
      <c r="K14212" s="72"/>
    </row>
    <row r="14213" spans="9:11">
      <c r="I14213" s="72"/>
      <c r="J14213" s="72"/>
      <c r="K14213" s="72"/>
    </row>
    <row r="14214" spans="9:11">
      <c r="I14214" s="72"/>
      <c r="J14214" s="72"/>
      <c r="K14214" s="72"/>
    </row>
    <row r="14215" spans="9:11">
      <c r="I14215" s="72"/>
      <c r="J14215" s="72"/>
      <c r="K14215" s="72"/>
    </row>
    <row r="14216" spans="9:11">
      <c r="I14216" s="72"/>
      <c r="J14216" s="72"/>
      <c r="K14216" s="72"/>
    </row>
    <row r="14217" spans="9:11">
      <c r="I14217" s="72"/>
      <c r="J14217" s="72"/>
      <c r="K14217" s="72"/>
    </row>
    <row r="14218" spans="9:11">
      <c r="I14218" s="72"/>
      <c r="J14218" s="72"/>
      <c r="K14218" s="72"/>
    </row>
    <row r="14219" spans="9:11">
      <c r="I14219" s="72"/>
      <c r="J14219" s="72"/>
      <c r="K14219" s="72"/>
    </row>
    <row r="14220" spans="9:11">
      <c r="I14220" s="72"/>
      <c r="J14220" s="72"/>
      <c r="K14220" s="72"/>
    </row>
    <row r="14221" spans="9:11">
      <c r="I14221" s="72"/>
      <c r="J14221" s="72"/>
      <c r="K14221" s="72"/>
    </row>
    <row r="14222" spans="9:11">
      <c r="I14222" s="72"/>
      <c r="J14222" s="72"/>
      <c r="K14222" s="72"/>
    </row>
    <row r="14223" spans="9:11">
      <c r="I14223" s="72"/>
      <c r="J14223" s="72"/>
      <c r="K14223" s="72"/>
    </row>
    <row r="14224" spans="9:11">
      <c r="I14224" s="72"/>
      <c r="J14224" s="72"/>
      <c r="K14224" s="72"/>
    </row>
    <row r="14225" spans="9:11">
      <c r="I14225" s="72"/>
      <c r="J14225" s="72"/>
      <c r="K14225" s="72"/>
    </row>
    <row r="14226" spans="9:11">
      <c r="I14226" s="72"/>
      <c r="J14226" s="72"/>
      <c r="K14226" s="72"/>
    </row>
    <row r="14227" spans="9:11">
      <c r="I14227" s="72"/>
      <c r="J14227" s="72"/>
      <c r="K14227" s="72"/>
    </row>
    <row r="14228" spans="9:11">
      <c r="I14228" s="72"/>
      <c r="J14228" s="72"/>
      <c r="K14228" s="72"/>
    </row>
    <row r="14229" spans="9:11">
      <c r="I14229" s="72"/>
      <c r="J14229" s="72"/>
      <c r="K14229" s="72"/>
    </row>
    <row r="14230" spans="9:11">
      <c r="I14230" s="72"/>
      <c r="J14230" s="72"/>
      <c r="K14230" s="72"/>
    </row>
    <row r="14231" spans="9:11">
      <c r="I14231" s="72"/>
      <c r="J14231" s="72"/>
      <c r="K14231" s="72"/>
    </row>
    <row r="14232" spans="9:11">
      <c r="I14232" s="72"/>
      <c r="J14232" s="72"/>
      <c r="K14232" s="72"/>
    </row>
    <row r="14233" spans="9:11">
      <c r="I14233" s="72"/>
      <c r="J14233" s="72"/>
      <c r="K14233" s="72"/>
    </row>
    <row r="14234" spans="9:11">
      <c r="I14234" s="72"/>
      <c r="J14234" s="72"/>
      <c r="K14234" s="72"/>
    </row>
    <row r="14235" spans="9:11">
      <c r="I14235" s="72"/>
      <c r="J14235" s="72"/>
      <c r="K14235" s="72"/>
    </row>
    <row r="14236" spans="9:11">
      <c r="I14236" s="72"/>
      <c r="J14236" s="72"/>
      <c r="K14236" s="72"/>
    </row>
    <row r="14237" spans="9:11">
      <c r="I14237" s="72"/>
      <c r="J14237" s="72"/>
      <c r="K14237" s="72"/>
    </row>
    <row r="14238" spans="9:11">
      <c r="I14238" s="72"/>
      <c r="J14238" s="72"/>
      <c r="K14238" s="72"/>
    </row>
    <row r="14239" spans="9:11">
      <c r="I14239" s="72"/>
      <c r="J14239" s="72"/>
      <c r="K14239" s="72"/>
    </row>
    <row r="14240" spans="9:11">
      <c r="I14240" s="72"/>
      <c r="J14240" s="72"/>
      <c r="K14240" s="72"/>
    </row>
    <row r="14241" spans="9:11">
      <c r="I14241" s="72"/>
      <c r="J14241" s="72"/>
      <c r="K14241" s="72"/>
    </row>
    <row r="14242" spans="9:11">
      <c r="I14242" s="72"/>
      <c r="J14242" s="72"/>
      <c r="K14242" s="72"/>
    </row>
    <row r="14243" spans="9:11">
      <c r="I14243" s="72"/>
      <c r="J14243" s="72"/>
      <c r="K14243" s="72"/>
    </row>
    <row r="14244" spans="9:11">
      <c r="I14244" s="72"/>
      <c r="J14244" s="72"/>
      <c r="K14244" s="72"/>
    </row>
    <row r="14245" spans="9:11">
      <c r="I14245" s="72"/>
      <c r="J14245" s="72"/>
      <c r="K14245" s="72"/>
    </row>
    <row r="14246" spans="9:11">
      <c r="I14246" s="72"/>
      <c r="J14246" s="72"/>
      <c r="K14246" s="72"/>
    </row>
    <row r="14247" spans="9:11">
      <c r="I14247" s="72"/>
      <c r="J14247" s="72"/>
      <c r="K14247" s="72"/>
    </row>
    <row r="14248" spans="9:11">
      <c r="I14248" s="72"/>
      <c r="J14248" s="72"/>
      <c r="K14248" s="72"/>
    </row>
    <row r="14249" spans="9:11">
      <c r="I14249" s="72"/>
      <c r="J14249" s="72"/>
      <c r="K14249" s="72"/>
    </row>
    <row r="14250" spans="9:11">
      <c r="I14250" s="72"/>
      <c r="J14250" s="72"/>
      <c r="K14250" s="72"/>
    </row>
    <row r="14251" spans="9:11">
      <c r="I14251" s="72"/>
      <c r="J14251" s="72"/>
      <c r="K14251" s="72"/>
    </row>
    <row r="14252" spans="9:11">
      <c r="I14252" s="72"/>
      <c r="J14252" s="72"/>
      <c r="K14252" s="72"/>
    </row>
    <row r="14253" spans="9:11">
      <c r="I14253" s="72"/>
      <c r="J14253" s="72"/>
      <c r="K14253" s="72"/>
    </row>
    <row r="14254" spans="9:11">
      <c r="I14254" s="72"/>
      <c r="J14254" s="72"/>
      <c r="K14254" s="72"/>
    </row>
    <row r="14255" spans="9:11">
      <c r="I14255" s="72"/>
      <c r="J14255" s="72"/>
      <c r="K14255" s="72"/>
    </row>
    <row r="14256" spans="9:11">
      <c r="I14256" s="72"/>
      <c r="J14256" s="72"/>
      <c r="K14256" s="72"/>
    </row>
    <row r="14257" spans="9:11">
      <c r="I14257" s="72"/>
      <c r="J14257" s="72"/>
      <c r="K14257" s="72"/>
    </row>
    <row r="14258" spans="9:11">
      <c r="I14258" s="72"/>
      <c r="J14258" s="72"/>
      <c r="K14258" s="72"/>
    </row>
    <row r="14259" spans="9:11">
      <c r="I14259" s="72"/>
      <c r="J14259" s="72"/>
      <c r="K14259" s="72"/>
    </row>
    <row r="14260" spans="9:11">
      <c r="I14260" s="72"/>
      <c r="J14260" s="72"/>
      <c r="K14260" s="72"/>
    </row>
    <row r="14261" spans="9:11">
      <c r="I14261" s="72"/>
      <c r="J14261" s="72"/>
      <c r="K14261" s="72"/>
    </row>
    <row r="14262" spans="9:11">
      <c r="I14262" s="72"/>
      <c r="J14262" s="72"/>
      <c r="K14262" s="72"/>
    </row>
    <row r="14263" spans="9:11">
      <c r="I14263" s="72"/>
      <c r="J14263" s="72"/>
      <c r="K14263" s="72"/>
    </row>
    <row r="14264" spans="9:11">
      <c r="I14264" s="72"/>
      <c r="J14264" s="72"/>
      <c r="K14264" s="72"/>
    </row>
    <row r="14265" spans="9:11">
      <c r="I14265" s="72"/>
      <c r="J14265" s="72"/>
      <c r="K14265" s="72"/>
    </row>
    <row r="14266" spans="9:11">
      <c r="I14266" s="72"/>
      <c r="J14266" s="72"/>
      <c r="K14266" s="72"/>
    </row>
    <row r="14267" spans="9:11">
      <c r="I14267" s="72"/>
      <c r="J14267" s="72"/>
      <c r="K14267" s="72"/>
    </row>
    <row r="14268" spans="9:11">
      <c r="I14268" s="72"/>
      <c r="J14268" s="72"/>
      <c r="K14268" s="72"/>
    </row>
    <row r="14269" spans="9:11">
      <c r="I14269" s="72"/>
      <c r="J14269" s="72"/>
      <c r="K14269" s="72"/>
    </row>
    <row r="14270" spans="9:11">
      <c r="I14270" s="72"/>
      <c r="J14270" s="72"/>
      <c r="K14270" s="72"/>
    </row>
    <row r="14271" spans="9:11">
      <c r="I14271" s="72"/>
      <c r="J14271" s="72"/>
      <c r="K14271" s="72"/>
    </row>
    <row r="14272" spans="9:11">
      <c r="I14272" s="72"/>
      <c r="J14272" s="72"/>
      <c r="K14272" s="72"/>
    </row>
    <row r="14273" spans="9:11">
      <c r="I14273" s="72"/>
      <c r="J14273" s="72"/>
      <c r="K14273" s="72"/>
    </row>
    <row r="14274" spans="9:11">
      <c r="I14274" s="72"/>
      <c r="J14274" s="72"/>
      <c r="K14274" s="72"/>
    </row>
    <row r="14275" spans="9:11">
      <c r="I14275" s="72"/>
      <c r="J14275" s="72"/>
      <c r="K14275" s="72"/>
    </row>
    <row r="14276" spans="9:11">
      <c r="I14276" s="72"/>
      <c r="J14276" s="72"/>
      <c r="K14276" s="72"/>
    </row>
    <row r="14277" spans="9:11">
      <c r="I14277" s="72"/>
      <c r="J14277" s="72"/>
      <c r="K14277" s="72"/>
    </row>
    <row r="14278" spans="9:11">
      <c r="I14278" s="72"/>
      <c r="J14278" s="72"/>
      <c r="K14278" s="72"/>
    </row>
    <row r="14279" spans="9:11">
      <c r="I14279" s="72"/>
      <c r="J14279" s="72"/>
      <c r="K14279" s="72"/>
    </row>
    <row r="14280" spans="9:11">
      <c r="I14280" s="72"/>
      <c r="J14280" s="72"/>
      <c r="K14280" s="72"/>
    </row>
    <row r="14281" spans="9:11">
      <c r="I14281" s="72"/>
      <c r="J14281" s="72"/>
      <c r="K14281" s="72"/>
    </row>
    <row r="14282" spans="9:11">
      <c r="I14282" s="72"/>
      <c r="J14282" s="72"/>
      <c r="K14282" s="72"/>
    </row>
    <row r="14283" spans="9:11">
      <c r="I14283" s="72"/>
      <c r="J14283" s="72"/>
      <c r="K14283" s="72"/>
    </row>
    <row r="14284" spans="9:11">
      <c r="I14284" s="72"/>
      <c r="J14284" s="72"/>
      <c r="K14284" s="72"/>
    </row>
    <row r="14285" spans="9:11">
      <c r="I14285" s="72"/>
      <c r="J14285" s="72"/>
      <c r="K14285" s="72"/>
    </row>
    <row r="14286" spans="9:11">
      <c r="I14286" s="72"/>
      <c r="J14286" s="72"/>
      <c r="K14286" s="72"/>
    </row>
    <row r="14287" spans="9:11">
      <c r="I14287" s="72"/>
      <c r="J14287" s="72"/>
      <c r="K14287" s="72"/>
    </row>
    <row r="14288" spans="9:11">
      <c r="I14288" s="72"/>
      <c r="J14288" s="72"/>
      <c r="K14288" s="72"/>
    </row>
    <row r="14289" spans="9:11">
      <c r="I14289" s="72"/>
      <c r="J14289" s="72"/>
      <c r="K14289" s="72"/>
    </row>
    <row r="14290" spans="9:11">
      <c r="I14290" s="72"/>
      <c r="J14290" s="72"/>
      <c r="K14290" s="72"/>
    </row>
    <row r="14291" spans="9:11">
      <c r="I14291" s="72"/>
      <c r="J14291" s="72"/>
      <c r="K14291" s="72"/>
    </row>
    <row r="14292" spans="9:11">
      <c r="I14292" s="72"/>
      <c r="J14292" s="72"/>
      <c r="K14292" s="72"/>
    </row>
    <row r="14293" spans="9:11">
      <c r="I14293" s="72"/>
      <c r="J14293" s="72"/>
      <c r="K14293" s="72"/>
    </row>
    <row r="14294" spans="9:11">
      <c r="I14294" s="72"/>
      <c r="J14294" s="72"/>
      <c r="K14294" s="72"/>
    </row>
    <row r="14295" spans="9:11">
      <c r="I14295" s="72"/>
      <c r="J14295" s="72"/>
      <c r="K14295" s="72"/>
    </row>
    <row r="14296" spans="9:11">
      <c r="I14296" s="72"/>
      <c r="J14296" s="72"/>
      <c r="K14296" s="72"/>
    </row>
    <row r="14297" spans="9:11">
      <c r="I14297" s="72"/>
      <c r="J14297" s="72"/>
      <c r="K14297" s="72"/>
    </row>
    <row r="14298" spans="9:11">
      <c r="I14298" s="72"/>
      <c r="J14298" s="72"/>
      <c r="K14298" s="72"/>
    </row>
    <row r="14299" spans="9:11">
      <c r="I14299" s="72"/>
      <c r="J14299" s="72"/>
      <c r="K14299" s="72"/>
    </row>
    <row r="14300" spans="9:11">
      <c r="I14300" s="72"/>
      <c r="J14300" s="72"/>
      <c r="K14300" s="72"/>
    </row>
    <row r="14301" spans="9:11">
      <c r="I14301" s="72"/>
      <c r="J14301" s="72"/>
      <c r="K14301" s="72"/>
    </row>
    <row r="14302" spans="9:11">
      <c r="I14302" s="72"/>
      <c r="J14302" s="72"/>
      <c r="K14302" s="72"/>
    </row>
    <row r="14303" spans="9:11">
      <c r="I14303" s="72"/>
      <c r="J14303" s="72"/>
      <c r="K14303" s="72"/>
    </row>
    <row r="14304" spans="9:11">
      <c r="I14304" s="72"/>
      <c r="J14304" s="72"/>
      <c r="K14304" s="72"/>
    </row>
    <row r="14305" spans="9:11">
      <c r="I14305" s="72"/>
      <c r="J14305" s="72"/>
      <c r="K14305" s="72"/>
    </row>
    <row r="14306" spans="9:11">
      <c r="I14306" s="72"/>
      <c r="J14306" s="72"/>
      <c r="K14306" s="72"/>
    </row>
    <row r="14307" spans="9:11">
      <c r="I14307" s="72"/>
      <c r="J14307" s="72"/>
      <c r="K14307" s="72"/>
    </row>
    <row r="14308" spans="9:11">
      <c r="I14308" s="72"/>
      <c r="J14308" s="72"/>
      <c r="K14308" s="72"/>
    </row>
    <row r="14309" spans="9:11">
      <c r="I14309" s="72"/>
      <c r="J14309" s="72"/>
      <c r="K14309" s="72"/>
    </row>
    <row r="14310" spans="9:11">
      <c r="I14310" s="72"/>
      <c r="J14310" s="72"/>
      <c r="K14310" s="72"/>
    </row>
    <row r="14311" spans="9:11">
      <c r="I14311" s="72"/>
      <c r="J14311" s="72"/>
      <c r="K14311" s="72"/>
    </row>
    <row r="14312" spans="9:11">
      <c r="I14312" s="72"/>
      <c r="J14312" s="72"/>
      <c r="K14312" s="72"/>
    </row>
    <row r="14313" spans="9:11">
      <c r="I14313" s="72"/>
      <c r="J14313" s="72"/>
      <c r="K14313" s="72"/>
    </row>
    <row r="14314" spans="9:11">
      <c r="I14314" s="72"/>
      <c r="J14314" s="72"/>
      <c r="K14314" s="72"/>
    </row>
    <row r="14315" spans="9:11">
      <c r="I14315" s="72"/>
      <c r="J14315" s="72"/>
      <c r="K14315" s="72"/>
    </row>
    <row r="14316" spans="9:11">
      <c r="I14316" s="72"/>
      <c r="J14316" s="72"/>
      <c r="K14316" s="72"/>
    </row>
    <row r="14317" spans="9:11">
      <c r="I14317" s="72"/>
      <c r="J14317" s="72"/>
      <c r="K14317" s="72"/>
    </row>
    <row r="14318" spans="9:11">
      <c r="I14318" s="72"/>
      <c r="J14318" s="72"/>
      <c r="K14318" s="72"/>
    </row>
    <row r="14319" spans="9:11">
      <c r="I14319" s="72"/>
      <c r="J14319" s="72"/>
      <c r="K14319" s="72"/>
    </row>
    <row r="14320" spans="9:11">
      <c r="I14320" s="72"/>
      <c r="J14320" s="72"/>
      <c r="K14320" s="72"/>
    </row>
    <row r="14321" spans="9:11">
      <c r="I14321" s="72"/>
      <c r="J14321" s="72"/>
      <c r="K14321" s="72"/>
    </row>
    <row r="14322" spans="9:11">
      <c r="I14322" s="72"/>
      <c r="J14322" s="72"/>
      <c r="K14322" s="72"/>
    </row>
    <row r="14323" spans="9:11">
      <c r="I14323" s="72"/>
      <c r="J14323" s="72"/>
      <c r="K14323" s="72"/>
    </row>
    <row r="14324" spans="9:11">
      <c r="I14324" s="72"/>
      <c r="J14324" s="72"/>
      <c r="K14324" s="72"/>
    </row>
    <row r="14325" spans="9:11">
      <c r="I14325" s="72"/>
      <c r="J14325" s="72"/>
      <c r="K14325" s="72"/>
    </row>
    <row r="14326" spans="9:11">
      <c r="I14326" s="72"/>
      <c r="J14326" s="72"/>
      <c r="K14326" s="72"/>
    </row>
    <row r="14327" spans="9:11">
      <c r="I14327" s="72"/>
      <c r="J14327" s="72"/>
      <c r="K14327" s="72"/>
    </row>
    <row r="14328" spans="9:11">
      <c r="I14328" s="72"/>
      <c r="J14328" s="72"/>
      <c r="K14328" s="72"/>
    </row>
    <row r="14329" spans="9:11">
      <c r="I14329" s="72"/>
      <c r="J14329" s="72"/>
      <c r="K14329" s="72"/>
    </row>
    <row r="14330" spans="9:11">
      <c r="I14330" s="72"/>
      <c r="J14330" s="72"/>
      <c r="K14330" s="72"/>
    </row>
    <row r="14331" spans="9:11">
      <c r="I14331" s="72"/>
      <c r="J14331" s="72"/>
      <c r="K14331" s="72"/>
    </row>
    <row r="14332" spans="9:11">
      <c r="I14332" s="72"/>
      <c r="J14332" s="72"/>
      <c r="K14332" s="72"/>
    </row>
    <row r="14333" spans="9:11">
      <c r="I14333" s="72"/>
      <c r="J14333" s="72"/>
      <c r="K14333" s="72"/>
    </row>
    <row r="14334" spans="9:11">
      <c r="I14334" s="72"/>
      <c r="J14334" s="72"/>
      <c r="K14334" s="72"/>
    </row>
    <row r="14335" spans="9:11">
      <c r="I14335" s="72"/>
      <c r="J14335" s="72"/>
      <c r="K14335" s="72"/>
    </row>
    <row r="14336" spans="9:11">
      <c r="I14336" s="72"/>
      <c r="J14336" s="72"/>
      <c r="K14336" s="72"/>
    </row>
    <row r="14337" spans="9:11">
      <c r="I14337" s="72"/>
      <c r="J14337" s="72"/>
      <c r="K14337" s="72"/>
    </row>
    <row r="14338" spans="9:11">
      <c r="I14338" s="72"/>
      <c r="J14338" s="72"/>
      <c r="K14338" s="72"/>
    </row>
    <row r="14339" spans="9:11">
      <c r="I14339" s="72"/>
      <c r="J14339" s="72"/>
      <c r="K14339" s="72"/>
    </row>
    <row r="14340" spans="9:11">
      <c r="I14340" s="72"/>
      <c r="J14340" s="72"/>
      <c r="K14340" s="72"/>
    </row>
    <row r="14341" spans="9:11">
      <c r="I14341" s="72"/>
      <c r="J14341" s="72"/>
      <c r="K14341" s="72"/>
    </row>
    <row r="14342" spans="9:11">
      <c r="I14342" s="72"/>
      <c r="J14342" s="72"/>
      <c r="K14342" s="72"/>
    </row>
    <row r="14343" spans="9:11">
      <c r="I14343" s="72"/>
      <c r="J14343" s="72"/>
      <c r="K14343" s="72"/>
    </row>
    <row r="14344" spans="9:11">
      <c r="I14344" s="72"/>
      <c r="J14344" s="72"/>
      <c r="K14344" s="72"/>
    </row>
    <row r="14345" spans="9:11">
      <c r="I14345" s="72"/>
      <c r="J14345" s="72"/>
      <c r="K14345" s="72"/>
    </row>
    <row r="14346" spans="9:11">
      <c r="I14346" s="72"/>
      <c r="J14346" s="72"/>
      <c r="K14346" s="72"/>
    </row>
    <row r="14347" spans="9:11">
      <c r="I14347" s="72"/>
      <c r="J14347" s="72"/>
      <c r="K14347" s="72"/>
    </row>
    <row r="14348" spans="9:11">
      <c r="I14348" s="72"/>
      <c r="J14348" s="72"/>
      <c r="K14348" s="72"/>
    </row>
    <row r="14349" spans="9:11">
      <c r="I14349" s="72"/>
      <c r="J14349" s="72"/>
      <c r="K14349" s="72"/>
    </row>
    <row r="14350" spans="9:11">
      <c r="I14350" s="72"/>
      <c r="J14350" s="72"/>
      <c r="K14350" s="72"/>
    </row>
    <row r="14351" spans="9:11">
      <c r="I14351" s="72"/>
      <c r="J14351" s="72"/>
      <c r="K14351" s="72"/>
    </row>
    <row r="14352" spans="9:11">
      <c r="I14352" s="72"/>
      <c r="J14352" s="72"/>
      <c r="K14352" s="72"/>
    </row>
    <row r="14353" spans="9:11">
      <c r="I14353" s="72"/>
      <c r="J14353" s="72"/>
      <c r="K14353" s="72"/>
    </row>
    <row r="14354" spans="9:11">
      <c r="I14354" s="72"/>
      <c r="J14354" s="72"/>
      <c r="K14354" s="72"/>
    </row>
    <row r="14355" spans="9:11">
      <c r="I14355" s="72"/>
      <c r="J14355" s="72"/>
      <c r="K14355" s="72"/>
    </row>
    <row r="14356" spans="9:11">
      <c r="I14356" s="72"/>
      <c r="J14356" s="72"/>
      <c r="K14356" s="72"/>
    </row>
    <row r="14357" spans="9:11">
      <c r="I14357" s="72"/>
      <c r="J14357" s="72"/>
      <c r="K14357" s="72"/>
    </row>
    <row r="14358" spans="9:11">
      <c r="I14358" s="72"/>
      <c r="J14358" s="72"/>
      <c r="K14358" s="72"/>
    </row>
    <row r="14359" spans="9:11">
      <c r="I14359" s="72"/>
      <c r="J14359" s="72"/>
      <c r="K14359" s="72"/>
    </row>
    <row r="14360" spans="9:11">
      <c r="I14360" s="72"/>
      <c r="J14360" s="72"/>
      <c r="K14360" s="72"/>
    </row>
    <row r="14361" spans="9:11">
      <c r="I14361" s="72"/>
      <c r="J14361" s="72"/>
      <c r="K14361" s="72"/>
    </row>
    <row r="14362" spans="9:11">
      <c r="I14362" s="72"/>
      <c r="J14362" s="72"/>
      <c r="K14362" s="72"/>
    </row>
    <row r="14363" spans="9:11">
      <c r="I14363" s="72"/>
      <c r="J14363" s="72"/>
      <c r="K14363" s="72"/>
    </row>
    <row r="14364" spans="9:11">
      <c r="I14364" s="72"/>
      <c r="J14364" s="72"/>
      <c r="K14364" s="72"/>
    </row>
    <row r="14365" spans="9:11">
      <c r="I14365" s="72"/>
      <c r="J14365" s="72"/>
      <c r="K14365" s="72"/>
    </row>
    <row r="14366" spans="9:11">
      <c r="I14366" s="72"/>
      <c r="J14366" s="72"/>
      <c r="K14366" s="72"/>
    </row>
    <row r="14367" spans="9:11">
      <c r="I14367" s="72"/>
      <c r="J14367" s="72"/>
      <c r="K14367" s="72"/>
    </row>
    <row r="14368" spans="9:11">
      <c r="I14368" s="72"/>
      <c r="J14368" s="72"/>
      <c r="K14368" s="72"/>
    </row>
    <row r="14369" spans="9:11">
      <c r="I14369" s="72"/>
      <c r="J14369" s="72"/>
      <c r="K14369" s="72"/>
    </row>
    <row r="14370" spans="9:11">
      <c r="I14370" s="72"/>
      <c r="J14370" s="72"/>
      <c r="K14370" s="72"/>
    </row>
    <row r="14371" spans="9:11">
      <c r="I14371" s="72"/>
      <c r="J14371" s="72"/>
      <c r="K14371" s="72"/>
    </row>
    <row r="14372" spans="9:11">
      <c r="I14372" s="72"/>
      <c r="J14372" s="72"/>
      <c r="K14372" s="72"/>
    </row>
    <row r="14373" spans="9:11">
      <c r="I14373" s="72"/>
      <c r="J14373" s="72"/>
      <c r="K14373" s="72"/>
    </row>
    <row r="14374" spans="9:11">
      <c r="I14374" s="72"/>
      <c r="J14374" s="72"/>
      <c r="K14374" s="72"/>
    </row>
    <row r="14375" spans="9:11">
      <c r="I14375" s="72"/>
      <c r="J14375" s="72"/>
      <c r="K14375" s="72"/>
    </row>
    <row r="14376" spans="9:11">
      <c r="I14376" s="72"/>
      <c r="J14376" s="72"/>
      <c r="K14376" s="72"/>
    </row>
    <row r="14377" spans="9:11">
      <c r="I14377" s="72"/>
      <c r="J14377" s="72"/>
      <c r="K14377" s="72"/>
    </row>
    <row r="14378" spans="9:11">
      <c r="I14378" s="72"/>
      <c r="J14378" s="72"/>
      <c r="K14378" s="72"/>
    </row>
    <row r="14379" spans="9:11">
      <c r="I14379" s="72"/>
      <c r="J14379" s="72"/>
      <c r="K14379" s="72"/>
    </row>
    <row r="14380" spans="9:11">
      <c r="I14380" s="72"/>
      <c r="J14380" s="72"/>
      <c r="K14380" s="72"/>
    </row>
    <row r="14381" spans="9:11">
      <c r="I14381" s="72"/>
      <c r="J14381" s="72"/>
      <c r="K14381" s="72"/>
    </row>
    <row r="14382" spans="9:11">
      <c r="I14382" s="72"/>
      <c r="J14382" s="72"/>
      <c r="K14382" s="72"/>
    </row>
    <row r="14383" spans="9:11">
      <c r="I14383" s="72"/>
      <c r="J14383" s="72"/>
      <c r="K14383" s="72"/>
    </row>
    <row r="14384" spans="9:11">
      <c r="I14384" s="72"/>
      <c r="J14384" s="72"/>
      <c r="K14384" s="72"/>
    </row>
    <row r="14385" spans="9:11">
      <c r="I14385" s="72"/>
      <c r="J14385" s="72"/>
      <c r="K14385" s="72"/>
    </row>
    <row r="14386" spans="9:11">
      <c r="I14386" s="72"/>
      <c r="J14386" s="72"/>
      <c r="K14386" s="72"/>
    </row>
    <row r="14387" spans="9:11">
      <c r="I14387" s="72"/>
      <c r="J14387" s="72"/>
      <c r="K14387" s="72"/>
    </row>
    <row r="14388" spans="9:11">
      <c r="I14388" s="72"/>
      <c r="J14388" s="72"/>
      <c r="K14388" s="72"/>
    </row>
    <row r="14389" spans="9:11">
      <c r="I14389" s="72"/>
      <c r="J14389" s="72"/>
      <c r="K14389" s="72"/>
    </row>
    <row r="14390" spans="9:11">
      <c r="I14390" s="72"/>
      <c r="J14390" s="72"/>
      <c r="K14390" s="72"/>
    </row>
    <row r="14391" spans="9:11">
      <c r="I14391" s="72"/>
      <c r="J14391" s="72"/>
      <c r="K14391" s="72"/>
    </row>
    <row r="14392" spans="9:11">
      <c r="I14392" s="72"/>
      <c r="J14392" s="72"/>
      <c r="K14392" s="72"/>
    </row>
    <row r="14393" spans="9:11">
      <c r="I14393" s="72"/>
      <c r="J14393" s="72"/>
      <c r="K14393" s="72"/>
    </row>
    <row r="14394" spans="9:11">
      <c r="I14394" s="72"/>
      <c r="J14394" s="72"/>
      <c r="K14394" s="72"/>
    </row>
    <row r="14395" spans="9:11">
      <c r="I14395" s="72"/>
      <c r="J14395" s="72"/>
      <c r="K14395" s="72"/>
    </row>
    <row r="14396" spans="9:11">
      <c r="I14396" s="72"/>
      <c r="J14396" s="72"/>
      <c r="K14396" s="72"/>
    </row>
    <row r="14397" spans="9:11">
      <c r="I14397" s="72"/>
      <c r="J14397" s="72"/>
      <c r="K14397" s="72"/>
    </row>
    <row r="14398" spans="9:11">
      <c r="I14398" s="72"/>
      <c r="J14398" s="72"/>
      <c r="K14398" s="72"/>
    </row>
    <row r="14399" spans="9:11">
      <c r="I14399" s="72"/>
      <c r="J14399" s="72"/>
      <c r="K14399" s="72"/>
    </row>
    <row r="14400" spans="9:11">
      <c r="I14400" s="72"/>
      <c r="J14400" s="72"/>
      <c r="K14400" s="72"/>
    </row>
    <row r="14401" spans="9:11">
      <c r="I14401" s="72"/>
      <c r="J14401" s="72"/>
      <c r="K14401" s="72"/>
    </row>
    <row r="14402" spans="9:11">
      <c r="I14402" s="72"/>
      <c r="J14402" s="72"/>
      <c r="K14402" s="72"/>
    </row>
    <row r="14403" spans="9:11">
      <c r="I14403" s="72"/>
      <c r="J14403" s="72"/>
      <c r="K14403" s="72"/>
    </row>
    <row r="14404" spans="9:11">
      <c r="I14404" s="72"/>
      <c r="J14404" s="72"/>
      <c r="K14404" s="72"/>
    </row>
    <row r="14405" spans="9:11">
      <c r="I14405" s="72"/>
      <c r="J14405" s="72"/>
      <c r="K14405" s="72"/>
    </row>
    <row r="14406" spans="9:11">
      <c r="I14406" s="72"/>
      <c r="J14406" s="72"/>
      <c r="K14406" s="72"/>
    </row>
    <row r="14407" spans="9:11">
      <c r="I14407" s="72"/>
      <c r="J14407" s="72"/>
      <c r="K14407" s="72"/>
    </row>
    <row r="14408" spans="9:11">
      <c r="I14408" s="72"/>
      <c r="J14408" s="72"/>
      <c r="K14408" s="72"/>
    </row>
    <row r="14409" spans="9:11">
      <c r="I14409" s="72"/>
      <c r="J14409" s="72"/>
      <c r="K14409" s="72"/>
    </row>
    <row r="14410" spans="9:11">
      <c r="I14410" s="72"/>
      <c r="J14410" s="72"/>
      <c r="K14410" s="72"/>
    </row>
    <row r="14411" spans="9:11">
      <c r="I14411" s="72"/>
      <c r="J14411" s="72"/>
      <c r="K14411" s="72"/>
    </row>
    <row r="14412" spans="9:11">
      <c r="I14412" s="72"/>
      <c r="J14412" s="72"/>
      <c r="K14412" s="72"/>
    </row>
    <row r="14413" spans="9:11">
      <c r="I14413" s="72"/>
      <c r="J14413" s="72"/>
      <c r="K14413" s="72"/>
    </row>
    <row r="14414" spans="9:11">
      <c r="I14414" s="72"/>
      <c r="J14414" s="72"/>
      <c r="K14414" s="72"/>
    </row>
    <row r="14415" spans="9:11">
      <c r="I14415" s="72"/>
      <c r="J14415" s="72"/>
      <c r="K14415" s="72"/>
    </row>
    <row r="14416" spans="9:11">
      <c r="I14416" s="72"/>
      <c r="J14416" s="72"/>
      <c r="K14416" s="72"/>
    </row>
    <row r="14417" spans="9:11">
      <c r="I14417" s="72"/>
      <c r="J14417" s="72"/>
      <c r="K14417" s="72"/>
    </row>
    <row r="14418" spans="9:11">
      <c r="I14418" s="72"/>
      <c r="J14418" s="72"/>
      <c r="K14418" s="72"/>
    </row>
    <row r="14419" spans="9:11">
      <c r="I14419" s="72"/>
      <c r="J14419" s="72"/>
      <c r="K14419" s="72"/>
    </row>
    <row r="14420" spans="9:11">
      <c r="I14420" s="72"/>
      <c r="J14420" s="72"/>
      <c r="K14420" s="72"/>
    </row>
    <row r="14421" spans="9:11">
      <c r="I14421" s="72"/>
      <c r="J14421" s="72"/>
      <c r="K14421" s="72"/>
    </row>
    <row r="14422" spans="9:11">
      <c r="I14422" s="72"/>
      <c r="J14422" s="72"/>
      <c r="K14422" s="72"/>
    </row>
    <row r="14423" spans="9:11">
      <c r="I14423" s="72"/>
      <c r="J14423" s="72"/>
      <c r="K14423" s="72"/>
    </row>
    <row r="14424" spans="9:11">
      <c r="I14424" s="72"/>
      <c r="J14424" s="72"/>
      <c r="K14424" s="72"/>
    </row>
    <row r="14425" spans="9:11">
      <c r="I14425" s="72"/>
      <c r="J14425" s="72"/>
      <c r="K14425" s="72"/>
    </row>
    <row r="14426" spans="9:11">
      <c r="I14426" s="72"/>
      <c r="J14426" s="72"/>
      <c r="K14426" s="72"/>
    </row>
    <row r="14427" spans="9:11">
      <c r="I14427" s="72"/>
      <c r="J14427" s="72"/>
      <c r="K14427" s="72"/>
    </row>
    <row r="14428" spans="9:11">
      <c r="I14428" s="72"/>
      <c r="J14428" s="72"/>
      <c r="K14428" s="72"/>
    </row>
    <row r="14429" spans="9:11">
      <c r="I14429" s="72"/>
      <c r="J14429" s="72"/>
      <c r="K14429" s="72"/>
    </row>
    <row r="14430" spans="9:11">
      <c r="I14430" s="72"/>
      <c r="J14430" s="72"/>
      <c r="K14430" s="72"/>
    </row>
    <row r="14431" spans="9:11">
      <c r="I14431" s="72"/>
      <c r="J14431" s="72"/>
      <c r="K14431" s="72"/>
    </row>
    <row r="14432" spans="9:11">
      <c r="I14432" s="72"/>
      <c r="J14432" s="72"/>
      <c r="K14432" s="72"/>
    </row>
    <row r="14433" spans="9:11">
      <c r="I14433" s="72"/>
      <c r="J14433" s="72"/>
      <c r="K14433" s="72"/>
    </row>
    <row r="14434" spans="9:11">
      <c r="I14434" s="72"/>
      <c r="J14434" s="72"/>
      <c r="K14434" s="72"/>
    </row>
    <row r="14435" spans="9:11">
      <c r="I14435" s="72"/>
      <c r="J14435" s="72"/>
      <c r="K14435" s="72"/>
    </row>
    <row r="14436" spans="9:11">
      <c r="I14436" s="72"/>
      <c r="J14436" s="72"/>
      <c r="K14436" s="72"/>
    </row>
    <row r="14437" spans="9:11">
      <c r="I14437" s="72"/>
      <c r="J14437" s="72"/>
      <c r="K14437" s="72"/>
    </row>
    <row r="14438" spans="9:11">
      <c r="I14438" s="72"/>
      <c r="J14438" s="72"/>
      <c r="K14438" s="72"/>
    </row>
    <row r="14439" spans="9:11">
      <c r="I14439" s="72"/>
      <c r="J14439" s="72"/>
      <c r="K14439" s="72"/>
    </row>
    <row r="14440" spans="9:11">
      <c r="I14440" s="72"/>
      <c r="J14440" s="72"/>
      <c r="K14440" s="72"/>
    </row>
    <row r="14441" spans="9:11">
      <c r="I14441" s="72"/>
      <c r="J14441" s="72"/>
      <c r="K14441" s="72"/>
    </row>
    <row r="14442" spans="9:11">
      <c r="I14442" s="72"/>
      <c r="J14442" s="72"/>
      <c r="K14442" s="72"/>
    </row>
    <row r="14443" spans="9:11">
      <c r="I14443" s="72"/>
      <c r="J14443" s="72"/>
      <c r="K14443" s="72"/>
    </row>
    <row r="14444" spans="9:11">
      <c r="I14444" s="72"/>
      <c r="J14444" s="72"/>
      <c r="K14444" s="72"/>
    </row>
    <row r="14445" spans="9:11">
      <c r="I14445" s="72"/>
      <c r="J14445" s="72"/>
      <c r="K14445" s="72"/>
    </row>
    <row r="14446" spans="9:11">
      <c r="I14446" s="72"/>
      <c r="J14446" s="72"/>
      <c r="K14446" s="72"/>
    </row>
    <row r="14447" spans="9:11">
      <c r="I14447" s="72"/>
      <c r="J14447" s="72"/>
      <c r="K14447" s="72"/>
    </row>
    <row r="14448" spans="9:11">
      <c r="I14448" s="72"/>
      <c r="J14448" s="72"/>
      <c r="K14448" s="72"/>
    </row>
    <row r="14449" spans="9:11">
      <c r="I14449" s="72"/>
      <c r="J14449" s="72"/>
      <c r="K14449" s="72"/>
    </row>
    <row r="14450" spans="9:11">
      <c r="I14450" s="72"/>
      <c r="J14450" s="72"/>
      <c r="K14450" s="72"/>
    </row>
    <row r="14451" spans="9:11">
      <c r="I14451" s="72"/>
      <c r="J14451" s="72"/>
      <c r="K14451" s="72"/>
    </row>
    <row r="14452" spans="9:11">
      <c r="I14452" s="72"/>
      <c r="J14452" s="72"/>
      <c r="K14452" s="72"/>
    </row>
    <row r="14453" spans="9:11">
      <c r="I14453" s="72"/>
      <c r="J14453" s="72"/>
      <c r="K14453" s="72"/>
    </row>
    <row r="14454" spans="9:11">
      <c r="I14454" s="72"/>
      <c r="J14454" s="72"/>
      <c r="K14454" s="72"/>
    </row>
    <row r="14455" spans="9:11">
      <c r="I14455" s="72"/>
      <c r="J14455" s="72"/>
      <c r="K14455" s="72"/>
    </row>
    <row r="14456" spans="9:11">
      <c r="I14456" s="72"/>
      <c r="J14456" s="72"/>
      <c r="K14456" s="72"/>
    </row>
    <row r="14457" spans="9:11">
      <c r="I14457" s="72"/>
      <c r="J14457" s="72"/>
      <c r="K14457" s="72"/>
    </row>
    <row r="14458" spans="9:11">
      <c r="I14458" s="72"/>
      <c r="J14458" s="72"/>
      <c r="K14458" s="72"/>
    </row>
    <row r="14459" spans="9:11">
      <c r="I14459" s="72"/>
      <c r="J14459" s="72"/>
      <c r="K14459" s="72"/>
    </row>
    <row r="14460" spans="9:11">
      <c r="I14460" s="72"/>
      <c r="J14460" s="72"/>
      <c r="K14460" s="72"/>
    </row>
    <row r="14461" spans="9:11">
      <c r="I14461" s="72"/>
      <c r="J14461" s="72"/>
      <c r="K14461" s="72"/>
    </row>
    <row r="14462" spans="9:11">
      <c r="I14462" s="72"/>
      <c r="J14462" s="72"/>
      <c r="K14462" s="72"/>
    </row>
    <row r="14463" spans="9:11">
      <c r="I14463" s="72"/>
      <c r="J14463" s="72"/>
      <c r="K14463" s="72"/>
    </row>
    <row r="14464" spans="9:11">
      <c r="I14464" s="72"/>
      <c r="J14464" s="72"/>
      <c r="K14464" s="72"/>
    </row>
    <row r="14465" spans="9:11">
      <c r="I14465" s="72"/>
      <c r="J14465" s="72"/>
      <c r="K14465" s="72"/>
    </row>
    <row r="14466" spans="9:11">
      <c r="I14466" s="72"/>
      <c r="J14466" s="72"/>
      <c r="K14466" s="72"/>
    </row>
    <row r="14467" spans="9:11">
      <c r="I14467" s="72"/>
      <c r="J14467" s="72"/>
      <c r="K14467" s="72"/>
    </row>
    <row r="14468" spans="9:11">
      <c r="I14468" s="72"/>
      <c r="J14468" s="72"/>
      <c r="K14468" s="72"/>
    </row>
    <row r="14469" spans="9:11">
      <c r="I14469" s="72"/>
      <c r="J14469" s="72"/>
      <c r="K14469" s="72"/>
    </row>
    <row r="14470" spans="9:11">
      <c r="I14470" s="72"/>
      <c r="J14470" s="72"/>
      <c r="K14470" s="72"/>
    </row>
    <row r="14471" spans="9:11">
      <c r="I14471" s="72"/>
      <c r="J14471" s="72"/>
      <c r="K14471" s="72"/>
    </row>
    <row r="14472" spans="9:11">
      <c r="I14472" s="72"/>
      <c r="J14472" s="72"/>
      <c r="K14472" s="72"/>
    </row>
    <row r="14473" spans="9:11">
      <c r="I14473" s="72"/>
      <c r="J14473" s="72"/>
      <c r="K14473" s="72"/>
    </row>
    <row r="14474" spans="9:11">
      <c r="I14474" s="72"/>
      <c r="J14474" s="72"/>
      <c r="K14474" s="72"/>
    </row>
    <row r="14475" spans="9:11">
      <c r="I14475" s="72"/>
      <c r="J14475" s="72"/>
      <c r="K14475" s="72"/>
    </row>
    <row r="14476" spans="9:11">
      <c r="I14476" s="72"/>
      <c r="J14476" s="72"/>
      <c r="K14476" s="72"/>
    </row>
    <row r="14477" spans="9:11">
      <c r="I14477" s="72"/>
      <c r="J14477" s="72"/>
      <c r="K14477" s="72"/>
    </row>
    <row r="14478" spans="9:11">
      <c r="I14478" s="72"/>
      <c r="J14478" s="72"/>
      <c r="K14478" s="72"/>
    </row>
    <row r="14479" spans="9:11">
      <c r="I14479" s="72"/>
      <c r="J14479" s="72"/>
      <c r="K14479" s="72"/>
    </row>
    <row r="14480" spans="9:11">
      <c r="I14480" s="72"/>
      <c r="J14480" s="72"/>
      <c r="K14480" s="72"/>
    </row>
    <row r="14481" spans="9:11">
      <c r="I14481" s="72"/>
      <c r="J14481" s="72"/>
      <c r="K14481" s="72"/>
    </row>
    <row r="14482" spans="9:11">
      <c r="I14482" s="72"/>
      <c r="J14482" s="72"/>
      <c r="K14482" s="72"/>
    </row>
    <row r="14483" spans="9:11">
      <c r="I14483" s="72"/>
      <c r="J14483" s="72"/>
      <c r="K14483" s="72"/>
    </row>
    <row r="14484" spans="9:11">
      <c r="I14484" s="72"/>
      <c r="J14484" s="72"/>
      <c r="K14484" s="72"/>
    </row>
    <row r="14485" spans="9:11">
      <c r="I14485" s="72"/>
      <c r="J14485" s="72"/>
      <c r="K14485" s="72"/>
    </row>
    <row r="14486" spans="9:11">
      <c r="I14486" s="72"/>
      <c r="J14486" s="72"/>
      <c r="K14486" s="72"/>
    </row>
    <row r="14487" spans="9:11">
      <c r="I14487" s="72"/>
      <c r="J14487" s="72"/>
      <c r="K14487" s="72"/>
    </row>
    <row r="14488" spans="9:11">
      <c r="I14488" s="72"/>
      <c r="J14488" s="72"/>
      <c r="K14488" s="72"/>
    </row>
    <row r="14489" spans="9:11">
      <c r="I14489" s="72"/>
      <c r="J14489" s="72"/>
      <c r="K14489" s="72"/>
    </row>
    <row r="14490" spans="9:11">
      <c r="I14490" s="72"/>
      <c r="J14490" s="72"/>
      <c r="K14490" s="72"/>
    </row>
    <row r="14491" spans="9:11">
      <c r="I14491" s="72"/>
      <c r="J14491" s="72"/>
      <c r="K14491" s="72"/>
    </row>
    <row r="14492" spans="9:11">
      <c r="I14492" s="72"/>
      <c r="J14492" s="72"/>
      <c r="K14492" s="72"/>
    </row>
    <row r="14493" spans="9:11">
      <c r="I14493" s="72"/>
      <c r="J14493" s="72"/>
      <c r="K14493" s="72"/>
    </row>
    <row r="14494" spans="9:11">
      <c r="I14494" s="72"/>
      <c r="J14494" s="72"/>
      <c r="K14494" s="72"/>
    </row>
    <row r="14495" spans="9:11">
      <c r="I14495" s="72"/>
      <c r="J14495" s="72"/>
      <c r="K14495" s="72"/>
    </row>
    <row r="14496" spans="9:11">
      <c r="I14496" s="72"/>
      <c r="J14496" s="72"/>
      <c r="K14496" s="72"/>
    </row>
    <row r="14497" spans="9:11">
      <c r="I14497" s="72"/>
      <c r="J14497" s="72"/>
      <c r="K14497" s="72"/>
    </row>
    <row r="14498" spans="9:11">
      <c r="I14498" s="72"/>
      <c r="J14498" s="72"/>
      <c r="K14498" s="72"/>
    </row>
    <row r="14499" spans="9:11">
      <c r="I14499" s="72"/>
      <c r="J14499" s="72"/>
      <c r="K14499" s="72"/>
    </row>
    <row r="14500" spans="9:11">
      <c r="I14500" s="72"/>
      <c r="J14500" s="72"/>
      <c r="K14500" s="72"/>
    </row>
    <row r="14501" spans="9:11">
      <c r="I14501" s="72"/>
      <c r="J14501" s="72"/>
      <c r="K14501" s="72"/>
    </row>
    <row r="14502" spans="9:11">
      <c r="I14502" s="72"/>
      <c r="J14502" s="72"/>
      <c r="K14502" s="72"/>
    </row>
    <row r="14503" spans="9:11">
      <c r="I14503" s="72"/>
      <c r="J14503" s="72"/>
      <c r="K14503" s="72"/>
    </row>
    <row r="14504" spans="9:11">
      <c r="I14504" s="72"/>
      <c r="J14504" s="72"/>
      <c r="K14504" s="72"/>
    </row>
    <row r="14505" spans="9:11">
      <c r="I14505" s="72"/>
      <c r="J14505" s="72"/>
      <c r="K14505" s="72"/>
    </row>
    <row r="14506" spans="9:11">
      <c r="I14506" s="72"/>
      <c r="J14506" s="72"/>
      <c r="K14506" s="72"/>
    </row>
    <row r="14507" spans="9:11">
      <c r="I14507" s="72"/>
      <c r="J14507" s="72"/>
      <c r="K14507" s="72"/>
    </row>
    <row r="14508" spans="9:11">
      <c r="I14508" s="72"/>
      <c r="J14508" s="72"/>
      <c r="K14508" s="72"/>
    </row>
    <row r="14509" spans="9:11">
      <c r="I14509" s="72"/>
      <c r="J14509" s="72"/>
      <c r="K14509" s="72"/>
    </row>
    <row r="14510" spans="9:11">
      <c r="I14510" s="72"/>
      <c r="J14510" s="72"/>
      <c r="K14510" s="72"/>
    </row>
    <row r="14511" spans="9:11">
      <c r="I14511" s="72"/>
      <c r="J14511" s="72"/>
      <c r="K14511" s="72"/>
    </row>
    <row r="14512" spans="9:11">
      <c r="I14512" s="72"/>
      <c r="J14512" s="72"/>
      <c r="K14512" s="72"/>
    </row>
    <row r="14513" spans="9:11">
      <c r="I14513" s="72"/>
      <c r="J14513" s="72"/>
      <c r="K14513" s="72"/>
    </row>
    <row r="14514" spans="9:11">
      <c r="I14514" s="72"/>
      <c r="J14514" s="72"/>
      <c r="K14514" s="72"/>
    </row>
    <row r="14515" spans="9:11">
      <c r="I14515" s="72"/>
      <c r="J14515" s="72"/>
      <c r="K14515" s="72"/>
    </row>
    <row r="14516" spans="9:11">
      <c r="I14516" s="72"/>
      <c r="J14516" s="72"/>
      <c r="K14516" s="72"/>
    </row>
    <row r="14517" spans="9:11">
      <c r="I14517" s="72"/>
      <c r="J14517" s="72"/>
      <c r="K14517" s="72"/>
    </row>
    <row r="14518" spans="9:11">
      <c r="I14518" s="72"/>
      <c r="J14518" s="72"/>
      <c r="K14518" s="72"/>
    </row>
    <row r="14519" spans="9:11">
      <c r="I14519" s="72"/>
      <c r="J14519" s="72"/>
      <c r="K14519" s="72"/>
    </row>
    <row r="14520" spans="9:11">
      <c r="I14520" s="72"/>
      <c r="J14520" s="72"/>
      <c r="K14520" s="72"/>
    </row>
    <row r="14521" spans="9:11">
      <c r="I14521" s="72"/>
      <c r="J14521" s="72"/>
      <c r="K14521" s="72"/>
    </row>
    <row r="14522" spans="9:11">
      <c r="I14522" s="72"/>
      <c r="J14522" s="72"/>
      <c r="K14522" s="72"/>
    </row>
    <row r="14523" spans="9:11">
      <c r="I14523" s="72"/>
      <c r="J14523" s="72"/>
      <c r="K14523" s="72"/>
    </row>
    <row r="14524" spans="9:11">
      <c r="I14524" s="72"/>
      <c r="J14524" s="72"/>
      <c r="K14524" s="72"/>
    </row>
    <row r="14525" spans="9:11">
      <c r="I14525" s="72"/>
      <c r="J14525" s="72"/>
      <c r="K14525" s="72"/>
    </row>
    <row r="14526" spans="9:11">
      <c r="I14526" s="72"/>
      <c r="J14526" s="72"/>
      <c r="K14526" s="72"/>
    </row>
    <row r="14527" spans="9:11">
      <c r="I14527" s="72"/>
      <c r="J14527" s="72"/>
      <c r="K14527" s="72"/>
    </row>
    <row r="14528" spans="9:11">
      <c r="I14528" s="72"/>
      <c r="J14528" s="72"/>
      <c r="K14528" s="72"/>
    </row>
    <row r="14529" spans="9:11">
      <c r="I14529" s="72"/>
      <c r="J14529" s="72"/>
      <c r="K14529" s="72"/>
    </row>
    <row r="14530" spans="9:11">
      <c r="I14530" s="72"/>
      <c r="J14530" s="72"/>
      <c r="K14530" s="72"/>
    </row>
    <row r="14531" spans="9:11">
      <c r="I14531" s="72"/>
      <c r="J14531" s="72"/>
      <c r="K14531" s="72"/>
    </row>
    <row r="14532" spans="9:11">
      <c r="I14532" s="72"/>
      <c r="J14532" s="72"/>
      <c r="K14532" s="72"/>
    </row>
    <row r="14533" spans="9:11">
      <c r="I14533" s="72"/>
      <c r="J14533" s="72"/>
      <c r="K14533" s="72"/>
    </row>
    <row r="14534" spans="9:11">
      <c r="I14534" s="72"/>
      <c r="J14534" s="72"/>
      <c r="K14534" s="72"/>
    </row>
    <row r="14535" spans="9:11">
      <c r="I14535" s="72"/>
      <c r="J14535" s="72"/>
      <c r="K14535" s="72"/>
    </row>
    <row r="14536" spans="9:11">
      <c r="I14536" s="72"/>
      <c r="J14536" s="72"/>
      <c r="K14536" s="72"/>
    </row>
    <row r="14537" spans="9:11">
      <c r="I14537" s="72"/>
      <c r="J14537" s="72"/>
      <c r="K14537" s="72"/>
    </row>
    <row r="14538" spans="9:11">
      <c r="I14538" s="72"/>
      <c r="J14538" s="72"/>
      <c r="K14538" s="72"/>
    </row>
    <row r="14539" spans="9:11">
      <c r="I14539" s="72"/>
      <c r="J14539" s="72"/>
      <c r="K14539" s="72"/>
    </row>
    <row r="14540" spans="9:11">
      <c r="I14540" s="72"/>
      <c r="J14540" s="72"/>
      <c r="K14540" s="72"/>
    </row>
    <row r="14541" spans="9:11">
      <c r="I14541" s="72"/>
      <c r="J14541" s="72"/>
      <c r="K14541" s="72"/>
    </row>
    <row r="14542" spans="9:11">
      <c r="I14542" s="72"/>
      <c r="J14542" s="72"/>
      <c r="K14542" s="72"/>
    </row>
    <row r="14543" spans="9:11">
      <c r="I14543" s="72"/>
      <c r="J14543" s="72"/>
      <c r="K14543" s="72"/>
    </row>
    <row r="14544" spans="9:11">
      <c r="I14544" s="72"/>
      <c r="J14544" s="72"/>
      <c r="K14544" s="72"/>
    </row>
    <row r="14545" spans="9:11">
      <c r="I14545" s="72"/>
      <c r="J14545" s="72"/>
      <c r="K14545" s="72"/>
    </row>
    <row r="14546" spans="9:11">
      <c r="I14546" s="72"/>
      <c r="J14546" s="72"/>
      <c r="K14546" s="72"/>
    </row>
    <row r="14547" spans="9:11">
      <c r="I14547" s="72"/>
      <c r="J14547" s="72"/>
      <c r="K14547" s="72"/>
    </row>
    <row r="14548" spans="9:11">
      <c r="I14548" s="72"/>
      <c r="J14548" s="72"/>
      <c r="K14548" s="72"/>
    </row>
    <row r="14549" spans="9:11">
      <c r="I14549" s="72"/>
      <c r="J14549" s="72"/>
      <c r="K14549" s="72"/>
    </row>
    <row r="14550" spans="9:11">
      <c r="I14550" s="72"/>
      <c r="J14550" s="72"/>
      <c r="K14550" s="72"/>
    </row>
    <row r="14551" spans="9:11">
      <c r="I14551" s="72"/>
      <c r="J14551" s="72"/>
      <c r="K14551" s="72"/>
    </row>
    <row r="14552" spans="9:11">
      <c r="I14552" s="72"/>
      <c r="J14552" s="72"/>
      <c r="K14552" s="72"/>
    </row>
    <row r="14553" spans="9:11">
      <c r="I14553" s="72"/>
      <c r="J14553" s="72"/>
      <c r="K14553" s="72"/>
    </row>
    <row r="14554" spans="9:11">
      <c r="I14554" s="72"/>
      <c r="J14554" s="72"/>
      <c r="K14554" s="72"/>
    </row>
    <row r="14555" spans="9:11">
      <c r="I14555" s="72"/>
      <c r="J14555" s="72"/>
      <c r="K14555" s="72"/>
    </row>
    <row r="14556" spans="9:11">
      <c r="I14556" s="72"/>
      <c r="J14556" s="72"/>
      <c r="K14556" s="72"/>
    </row>
    <row r="14557" spans="9:11">
      <c r="I14557" s="72"/>
      <c r="J14557" s="72"/>
      <c r="K14557" s="72"/>
    </row>
    <row r="14558" spans="9:11">
      <c r="I14558" s="72"/>
      <c r="J14558" s="72"/>
      <c r="K14558" s="72"/>
    </row>
    <row r="14559" spans="9:11">
      <c r="I14559" s="72"/>
      <c r="J14559" s="72"/>
      <c r="K14559" s="72"/>
    </row>
    <row r="14560" spans="9:11">
      <c r="I14560" s="72"/>
      <c r="J14560" s="72"/>
      <c r="K14560" s="72"/>
    </row>
    <row r="14561" spans="9:11">
      <c r="I14561" s="72"/>
      <c r="J14561" s="72"/>
      <c r="K14561" s="72"/>
    </row>
    <row r="14562" spans="9:11">
      <c r="I14562" s="72"/>
      <c r="J14562" s="72"/>
      <c r="K14562" s="72"/>
    </row>
    <row r="14563" spans="9:11">
      <c r="I14563" s="72"/>
      <c r="J14563" s="72"/>
      <c r="K14563" s="72"/>
    </row>
    <row r="14564" spans="9:11">
      <c r="I14564" s="72"/>
      <c r="J14564" s="72"/>
      <c r="K14564" s="72"/>
    </row>
    <row r="14565" spans="9:11">
      <c r="I14565" s="72"/>
      <c r="J14565" s="72"/>
      <c r="K14565" s="72"/>
    </row>
    <row r="14566" spans="9:11">
      <c r="I14566" s="72"/>
      <c r="J14566" s="72"/>
      <c r="K14566" s="72"/>
    </row>
    <row r="14567" spans="9:11">
      <c r="I14567" s="72"/>
      <c r="J14567" s="72"/>
      <c r="K14567" s="72"/>
    </row>
    <row r="14568" spans="9:11">
      <c r="I14568" s="72"/>
      <c r="J14568" s="72"/>
      <c r="K14568" s="72"/>
    </row>
    <row r="14569" spans="9:11">
      <c r="I14569" s="72"/>
      <c r="J14569" s="72"/>
      <c r="K14569" s="72"/>
    </row>
    <row r="14570" spans="9:11">
      <c r="I14570" s="72"/>
      <c r="J14570" s="72"/>
      <c r="K14570" s="72"/>
    </row>
    <row r="14571" spans="9:11">
      <c r="I14571" s="72"/>
      <c r="J14571" s="72"/>
      <c r="K14571" s="72"/>
    </row>
    <row r="14572" spans="9:11">
      <c r="I14572" s="72"/>
      <c r="J14572" s="72"/>
      <c r="K14572" s="72"/>
    </row>
    <row r="14573" spans="9:11">
      <c r="I14573" s="72"/>
      <c r="J14573" s="72"/>
      <c r="K14573" s="72"/>
    </row>
    <row r="14574" spans="9:11">
      <c r="I14574" s="72"/>
      <c r="J14574" s="72"/>
      <c r="K14574" s="72"/>
    </row>
    <row r="14575" spans="9:11">
      <c r="I14575" s="72"/>
      <c r="J14575" s="72"/>
      <c r="K14575" s="72"/>
    </row>
    <row r="14576" spans="9:11">
      <c r="I14576" s="72"/>
      <c r="J14576" s="72"/>
      <c r="K14576" s="72"/>
    </row>
    <row r="14577" spans="9:11">
      <c r="I14577" s="72"/>
      <c r="J14577" s="72"/>
      <c r="K14577" s="72"/>
    </row>
    <row r="14578" spans="9:11">
      <c r="I14578" s="72"/>
      <c r="J14578" s="72"/>
      <c r="K14578" s="72"/>
    </row>
    <row r="14579" spans="9:11">
      <c r="I14579" s="72"/>
      <c r="J14579" s="72"/>
      <c r="K14579" s="72"/>
    </row>
    <row r="14580" spans="9:11">
      <c r="I14580" s="72"/>
      <c r="J14580" s="72"/>
      <c r="K14580" s="72"/>
    </row>
    <row r="14581" spans="9:11">
      <c r="I14581" s="72"/>
      <c r="J14581" s="72"/>
      <c r="K14581" s="72"/>
    </row>
    <row r="14582" spans="9:11">
      <c r="I14582" s="72"/>
      <c r="J14582" s="72"/>
      <c r="K14582" s="72"/>
    </row>
    <row r="14583" spans="9:11">
      <c r="I14583" s="72"/>
      <c r="J14583" s="72"/>
      <c r="K14583" s="72"/>
    </row>
    <row r="14584" spans="9:11">
      <c r="I14584" s="72"/>
      <c r="J14584" s="72"/>
      <c r="K14584" s="72"/>
    </row>
    <row r="14585" spans="9:11">
      <c r="I14585" s="72"/>
      <c r="J14585" s="72"/>
      <c r="K14585" s="72"/>
    </row>
    <row r="14586" spans="9:11">
      <c r="I14586" s="72"/>
      <c r="J14586" s="72"/>
      <c r="K14586" s="72"/>
    </row>
    <row r="14587" spans="9:11">
      <c r="I14587" s="72"/>
      <c r="J14587" s="72"/>
      <c r="K14587" s="72"/>
    </row>
    <row r="14588" spans="9:11">
      <c r="I14588" s="72"/>
      <c r="J14588" s="72"/>
      <c r="K14588" s="72"/>
    </row>
    <row r="14589" spans="9:11">
      <c r="I14589" s="72"/>
      <c r="J14589" s="72"/>
      <c r="K14589" s="72"/>
    </row>
    <row r="14590" spans="9:11">
      <c r="I14590" s="72"/>
      <c r="J14590" s="72"/>
      <c r="K14590" s="72"/>
    </row>
    <row r="14591" spans="9:11">
      <c r="I14591" s="72"/>
      <c r="J14591" s="72"/>
      <c r="K14591" s="72"/>
    </row>
    <row r="14592" spans="9:11">
      <c r="I14592" s="72"/>
      <c r="J14592" s="72"/>
      <c r="K14592" s="72"/>
    </row>
    <row r="14593" spans="9:11">
      <c r="I14593" s="72"/>
      <c r="J14593" s="72"/>
      <c r="K14593" s="72"/>
    </row>
    <row r="14594" spans="9:11">
      <c r="I14594" s="72"/>
      <c r="J14594" s="72"/>
      <c r="K14594" s="72"/>
    </row>
    <row r="14595" spans="9:11">
      <c r="I14595" s="72"/>
      <c r="J14595" s="72"/>
      <c r="K14595" s="72"/>
    </row>
    <row r="14596" spans="9:11">
      <c r="I14596" s="72"/>
      <c r="J14596" s="72"/>
      <c r="K14596" s="72"/>
    </row>
    <row r="14597" spans="9:11">
      <c r="I14597" s="72"/>
      <c r="J14597" s="72"/>
      <c r="K14597" s="72"/>
    </row>
    <row r="14598" spans="9:11">
      <c r="I14598" s="72"/>
      <c r="J14598" s="72"/>
      <c r="K14598" s="72"/>
    </row>
    <row r="14599" spans="9:11">
      <c r="I14599" s="72"/>
      <c r="J14599" s="72"/>
      <c r="K14599" s="72"/>
    </row>
    <row r="14600" spans="9:11">
      <c r="I14600" s="72"/>
      <c r="J14600" s="72"/>
      <c r="K14600" s="72"/>
    </row>
    <row r="14601" spans="9:11">
      <c r="I14601" s="72"/>
      <c r="J14601" s="72"/>
      <c r="K14601" s="72"/>
    </row>
    <row r="14602" spans="9:11">
      <c r="I14602" s="72"/>
      <c r="J14602" s="72"/>
      <c r="K14602" s="72"/>
    </row>
    <row r="14603" spans="9:11">
      <c r="I14603" s="72"/>
      <c r="J14603" s="72"/>
      <c r="K14603" s="72"/>
    </row>
    <row r="14604" spans="9:11">
      <c r="I14604" s="72"/>
      <c r="J14604" s="72"/>
      <c r="K14604" s="72"/>
    </row>
    <row r="14605" spans="9:11">
      <c r="I14605" s="72"/>
      <c r="J14605" s="72"/>
      <c r="K14605" s="72"/>
    </row>
    <row r="14606" spans="9:11">
      <c r="I14606" s="72"/>
      <c r="J14606" s="72"/>
      <c r="K14606" s="72"/>
    </row>
    <row r="14607" spans="9:11">
      <c r="I14607" s="72"/>
      <c r="J14607" s="72"/>
      <c r="K14607" s="72"/>
    </row>
    <row r="14608" spans="9:11">
      <c r="I14608" s="72"/>
      <c r="J14608" s="72"/>
      <c r="K14608" s="72"/>
    </row>
    <row r="14609" spans="9:11">
      <c r="I14609" s="72"/>
      <c r="J14609" s="72"/>
      <c r="K14609" s="72"/>
    </row>
    <row r="14610" spans="9:11">
      <c r="I14610" s="72"/>
      <c r="J14610" s="72"/>
      <c r="K14610" s="72"/>
    </row>
    <row r="14611" spans="9:11">
      <c r="I14611" s="72"/>
      <c r="J14611" s="72"/>
      <c r="K14611" s="72"/>
    </row>
    <row r="14612" spans="9:11">
      <c r="I14612" s="72"/>
      <c r="J14612" s="72"/>
      <c r="K14612" s="72"/>
    </row>
    <row r="14613" spans="9:11">
      <c r="I14613" s="72"/>
      <c r="J14613" s="72"/>
      <c r="K14613" s="72"/>
    </row>
    <row r="14614" spans="9:11">
      <c r="I14614" s="72"/>
      <c r="J14614" s="72"/>
      <c r="K14614" s="72"/>
    </row>
    <row r="14615" spans="9:11">
      <c r="I14615" s="72"/>
      <c r="J14615" s="72"/>
      <c r="K14615" s="72"/>
    </row>
    <row r="14616" spans="9:11">
      <c r="I14616" s="72"/>
      <c r="J14616" s="72"/>
      <c r="K14616" s="72"/>
    </row>
    <row r="14617" spans="9:11">
      <c r="I14617" s="72"/>
      <c r="J14617" s="72"/>
      <c r="K14617" s="72"/>
    </row>
    <row r="14618" spans="9:11">
      <c r="I14618" s="72"/>
      <c r="J14618" s="72"/>
      <c r="K14618" s="72"/>
    </row>
    <row r="14619" spans="9:11">
      <c r="I14619" s="72"/>
      <c r="J14619" s="72"/>
      <c r="K14619" s="72"/>
    </row>
    <row r="14620" spans="9:11">
      <c r="I14620" s="72"/>
      <c r="J14620" s="72"/>
      <c r="K14620" s="72"/>
    </row>
    <row r="14621" spans="9:11">
      <c r="I14621" s="72"/>
      <c r="J14621" s="72"/>
      <c r="K14621" s="72"/>
    </row>
    <row r="14622" spans="9:11">
      <c r="I14622" s="72"/>
      <c r="J14622" s="72"/>
      <c r="K14622" s="72"/>
    </row>
    <row r="14623" spans="9:11">
      <c r="I14623" s="72"/>
      <c r="J14623" s="72"/>
      <c r="K14623" s="72"/>
    </row>
    <row r="14624" spans="9:11">
      <c r="I14624" s="72"/>
      <c r="J14624" s="72"/>
      <c r="K14624" s="72"/>
    </row>
    <row r="14625" spans="9:11">
      <c r="I14625" s="72"/>
      <c r="J14625" s="72"/>
      <c r="K14625" s="72"/>
    </row>
    <row r="14626" spans="9:11">
      <c r="I14626" s="72"/>
      <c r="J14626" s="72"/>
      <c r="K14626" s="72"/>
    </row>
    <row r="14627" spans="9:11">
      <c r="I14627" s="72"/>
      <c r="J14627" s="72"/>
      <c r="K14627" s="72"/>
    </row>
    <row r="14628" spans="9:11">
      <c r="I14628" s="72"/>
      <c r="J14628" s="72"/>
      <c r="K14628" s="72"/>
    </row>
    <row r="14629" spans="9:11">
      <c r="I14629" s="72"/>
      <c r="J14629" s="72"/>
      <c r="K14629" s="72"/>
    </row>
    <row r="14630" spans="9:11">
      <c r="I14630" s="72"/>
      <c r="J14630" s="72"/>
      <c r="K14630" s="72"/>
    </row>
    <row r="14631" spans="9:11">
      <c r="I14631" s="72"/>
      <c r="J14631" s="72"/>
      <c r="K14631" s="72"/>
    </row>
    <row r="14632" spans="9:11">
      <c r="I14632" s="72"/>
      <c r="J14632" s="72"/>
      <c r="K14632" s="72"/>
    </row>
    <row r="14633" spans="9:11">
      <c r="I14633" s="72"/>
      <c r="J14633" s="72"/>
      <c r="K14633" s="72"/>
    </row>
    <row r="14634" spans="9:11">
      <c r="I14634" s="72"/>
      <c r="J14634" s="72"/>
      <c r="K14634" s="72"/>
    </row>
    <row r="14635" spans="9:11">
      <c r="I14635" s="72"/>
      <c r="J14635" s="72"/>
      <c r="K14635" s="72"/>
    </row>
    <row r="14636" spans="9:11">
      <c r="I14636" s="72"/>
      <c r="J14636" s="72"/>
      <c r="K14636" s="72"/>
    </row>
    <row r="14637" spans="9:11">
      <c r="I14637" s="72"/>
      <c r="J14637" s="72"/>
      <c r="K14637" s="72"/>
    </row>
    <row r="14638" spans="9:11">
      <c r="I14638" s="72"/>
      <c r="J14638" s="72"/>
      <c r="K14638" s="72"/>
    </row>
    <row r="14639" spans="9:11">
      <c r="I14639" s="72"/>
      <c r="J14639" s="72"/>
      <c r="K14639" s="72"/>
    </row>
    <row r="14640" spans="9:11">
      <c r="I14640" s="72"/>
      <c r="J14640" s="72"/>
      <c r="K14640" s="72"/>
    </row>
    <row r="14641" spans="9:11">
      <c r="I14641" s="72"/>
      <c r="J14641" s="72"/>
      <c r="K14641" s="72"/>
    </row>
    <row r="14642" spans="9:11">
      <c r="I14642" s="72"/>
      <c r="J14642" s="72"/>
      <c r="K14642" s="72"/>
    </row>
    <row r="14643" spans="9:11">
      <c r="I14643" s="72"/>
      <c r="J14643" s="72"/>
      <c r="K14643" s="72"/>
    </row>
    <row r="14644" spans="9:11">
      <c r="I14644" s="72"/>
      <c r="J14644" s="72"/>
      <c r="K14644" s="72"/>
    </row>
    <row r="14645" spans="9:11">
      <c r="I14645" s="72"/>
      <c r="J14645" s="72"/>
      <c r="K14645" s="72"/>
    </row>
    <row r="14646" spans="9:11">
      <c r="I14646" s="72"/>
      <c r="J14646" s="72"/>
      <c r="K14646" s="72"/>
    </row>
    <row r="14647" spans="9:11">
      <c r="I14647" s="72"/>
      <c r="J14647" s="72"/>
      <c r="K14647" s="72"/>
    </row>
    <row r="14648" spans="9:11">
      <c r="I14648" s="72"/>
      <c r="J14648" s="72"/>
      <c r="K14648" s="72"/>
    </row>
    <row r="14649" spans="9:11">
      <c r="I14649" s="72"/>
      <c r="J14649" s="72"/>
      <c r="K14649" s="72"/>
    </row>
    <row r="14650" spans="9:11">
      <c r="I14650" s="72"/>
      <c r="J14650" s="72"/>
      <c r="K14650" s="72"/>
    </row>
    <row r="14651" spans="9:11">
      <c r="I14651" s="72"/>
      <c r="J14651" s="72"/>
      <c r="K14651" s="72"/>
    </row>
    <row r="14652" spans="9:11">
      <c r="I14652" s="72"/>
      <c r="J14652" s="72"/>
      <c r="K14652" s="72"/>
    </row>
    <row r="14653" spans="9:11">
      <c r="I14653" s="72"/>
      <c r="J14653" s="72"/>
      <c r="K14653" s="72"/>
    </row>
    <row r="14654" spans="9:11">
      <c r="I14654" s="72"/>
      <c r="J14654" s="72"/>
      <c r="K14654" s="72"/>
    </row>
    <row r="14655" spans="9:11">
      <c r="I14655" s="72"/>
      <c r="J14655" s="72"/>
      <c r="K14655" s="72"/>
    </row>
    <row r="14656" spans="9:11">
      <c r="I14656" s="72"/>
      <c r="J14656" s="72"/>
      <c r="K14656" s="72"/>
    </row>
    <row r="14657" spans="9:11">
      <c r="I14657" s="72"/>
      <c r="J14657" s="72"/>
      <c r="K14657" s="72"/>
    </row>
    <row r="14658" spans="9:11">
      <c r="I14658" s="72"/>
      <c r="J14658" s="72"/>
      <c r="K14658" s="72"/>
    </row>
    <row r="14659" spans="9:11">
      <c r="I14659" s="72"/>
      <c r="J14659" s="72"/>
      <c r="K14659" s="72"/>
    </row>
    <row r="14660" spans="9:11">
      <c r="I14660" s="72"/>
      <c r="J14660" s="72"/>
      <c r="K14660" s="72"/>
    </row>
    <row r="14661" spans="9:11">
      <c r="I14661" s="72"/>
      <c r="J14661" s="72"/>
      <c r="K14661" s="72"/>
    </row>
    <row r="14662" spans="9:11">
      <c r="I14662" s="72"/>
      <c r="J14662" s="72"/>
      <c r="K14662" s="72"/>
    </row>
    <row r="14663" spans="9:11">
      <c r="I14663" s="72"/>
      <c r="J14663" s="72"/>
      <c r="K14663" s="72"/>
    </row>
    <row r="14664" spans="9:11">
      <c r="I14664" s="72"/>
      <c r="J14664" s="72"/>
      <c r="K14664" s="72"/>
    </row>
    <row r="14665" spans="9:11">
      <c r="I14665" s="72"/>
      <c r="J14665" s="72"/>
      <c r="K14665" s="72"/>
    </row>
    <row r="14666" spans="9:11">
      <c r="I14666" s="72"/>
      <c r="J14666" s="72"/>
      <c r="K14666" s="72"/>
    </row>
    <row r="14667" spans="9:11">
      <c r="I14667" s="72"/>
      <c r="J14667" s="72"/>
      <c r="K14667" s="72"/>
    </row>
    <row r="14668" spans="9:11">
      <c r="I14668" s="72"/>
      <c r="J14668" s="72"/>
      <c r="K14668" s="72"/>
    </row>
    <row r="14669" spans="9:11">
      <c r="I14669" s="72"/>
      <c r="J14669" s="72"/>
      <c r="K14669" s="72"/>
    </row>
    <row r="14670" spans="9:11">
      <c r="I14670" s="72"/>
      <c r="J14670" s="72"/>
      <c r="K14670" s="72"/>
    </row>
    <row r="14671" spans="9:11">
      <c r="I14671" s="72"/>
      <c r="J14671" s="72"/>
      <c r="K14671" s="72"/>
    </row>
    <row r="14672" spans="9:11">
      <c r="I14672" s="72"/>
      <c r="J14672" s="72"/>
      <c r="K14672" s="72"/>
    </row>
    <row r="14673" spans="9:11">
      <c r="I14673" s="72"/>
      <c r="J14673" s="72"/>
      <c r="K14673" s="72"/>
    </row>
    <row r="14674" spans="9:11">
      <c r="I14674" s="72"/>
      <c r="J14674" s="72"/>
      <c r="K14674" s="72"/>
    </row>
    <row r="14675" spans="9:11">
      <c r="I14675" s="72"/>
      <c r="J14675" s="72"/>
      <c r="K14675" s="72"/>
    </row>
    <row r="14676" spans="9:11">
      <c r="I14676" s="72"/>
      <c r="J14676" s="72"/>
      <c r="K14676" s="72"/>
    </row>
    <row r="14677" spans="9:11">
      <c r="I14677" s="72"/>
      <c r="J14677" s="72"/>
      <c r="K14677" s="72"/>
    </row>
    <row r="14678" spans="9:11">
      <c r="I14678" s="72"/>
      <c r="J14678" s="72"/>
      <c r="K14678" s="72"/>
    </row>
    <row r="14679" spans="9:11">
      <c r="I14679" s="72"/>
      <c r="J14679" s="72"/>
      <c r="K14679" s="72"/>
    </row>
    <row r="14680" spans="9:11">
      <c r="I14680" s="72"/>
      <c r="J14680" s="72"/>
      <c r="K14680" s="72"/>
    </row>
    <row r="14681" spans="9:11">
      <c r="I14681" s="72"/>
      <c r="J14681" s="72"/>
      <c r="K14681" s="72"/>
    </row>
    <row r="14682" spans="9:11">
      <c r="I14682" s="72"/>
      <c r="J14682" s="72"/>
      <c r="K14682" s="72"/>
    </row>
    <row r="14683" spans="9:11">
      <c r="I14683" s="72"/>
      <c r="J14683" s="72"/>
      <c r="K14683" s="72"/>
    </row>
    <row r="14684" spans="9:11">
      <c r="I14684" s="72"/>
      <c r="J14684" s="72"/>
      <c r="K14684" s="72"/>
    </row>
    <row r="14685" spans="9:11">
      <c r="I14685" s="72"/>
      <c r="J14685" s="72"/>
      <c r="K14685" s="72"/>
    </row>
    <row r="14686" spans="9:11">
      <c r="I14686" s="72"/>
      <c r="J14686" s="72"/>
      <c r="K14686" s="72"/>
    </row>
    <row r="14687" spans="9:11">
      <c r="I14687" s="72"/>
      <c r="J14687" s="72"/>
      <c r="K14687" s="72"/>
    </row>
    <row r="14688" spans="9:11">
      <c r="I14688" s="72"/>
      <c r="J14688" s="72"/>
      <c r="K14688" s="72"/>
    </row>
    <row r="14689" spans="9:11">
      <c r="I14689" s="72"/>
      <c r="J14689" s="72"/>
      <c r="K14689" s="72"/>
    </row>
    <row r="14690" spans="9:11">
      <c r="I14690" s="72"/>
      <c r="J14690" s="72"/>
      <c r="K14690" s="72"/>
    </row>
    <row r="14691" spans="9:11">
      <c r="I14691" s="72"/>
      <c r="J14691" s="72"/>
      <c r="K14691" s="72"/>
    </row>
    <row r="14692" spans="9:11">
      <c r="I14692" s="72"/>
      <c r="J14692" s="72"/>
      <c r="K14692" s="72"/>
    </row>
    <row r="14693" spans="9:11">
      <c r="I14693" s="72"/>
      <c r="J14693" s="72"/>
      <c r="K14693" s="72"/>
    </row>
    <row r="14694" spans="9:11">
      <c r="I14694" s="72"/>
      <c r="J14694" s="72"/>
      <c r="K14694" s="72"/>
    </row>
    <row r="14695" spans="9:11">
      <c r="I14695" s="72"/>
      <c r="J14695" s="72"/>
      <c r="K14695" s="72"/>
    </row>
    <row r="14696" spans="9:11">
      <c r="I14696" s="72"/>
      <c r="J14696" s="72"/>
      <c r="K14696" s="72"/>
    </row>
    <row r="14697" spans="9:11">
      <c r="I14697" s="72"/>
      <c r="J14697" s="72"/>
      <c r="K14697" s="72"/>
    </row>
    <row r="14698" spans="9:11">
      <c r="I14698" s="72"/>
      <c r="J14698" s="72"/>
      <c r="K14698" s="72"/>
    </row>
    <row r="14699" spans="9:11">
      <c r="I14699" s="72"/>
      <c r="J14699" s="72"/>
      <c r="K14699" s="72"/>
    </row>
    <row r="14700" spans="9:11">
      <c r="I14700" s="72"/>
      <c r="J14700" s="72"/>
      <c r="K14700" s="72"/>
    </row>
    <row r="14701" spans="9:11">
      <c r="I14701" s="72"/>
      <c r="J14701" s="72"/>
      <c r="K14701" s="72"/>
    </row>
    <row r="14702" spans="9:11">
      <c r="I14702" s="72"/>
      <c r="J14702" s="72"/>
      <c r="K14702" s="72"/>
    </row>
    <row r="14703" spans="9:11">
      <c r="I14703" s="72"/>
      <c r="J14703" s="72"/>
      <c r="K14703" s="72"/>
    </row>
    <row r="14704" spans="9:11">
      <c r="I14704" s="72"/>
      <c r="J14704" s="72"/>
      <c r="K14704" s="72"/>
    </row>
    <row r="14705" spans="9:11">
      <c r="I14705" s="72"/>
      <c r="J14705" s="72"/>
      <c r="K14705" s="72"/>
    </row>
    <row r="14706" spans="9:11">
      <c r="I14706" s="72"/>
      <c r="J14706" s="72"/>
      <c r="K14706" s="72"/>
    </row>
    <row r="14707" spans="9:11">
      <c r="I14707" s="72"/>
      <c r="J14707" s="72"/>
      <c r="K14707" s="72"/>
    </row>
    <row r="14708" spans="9:11">
      <c r="I14708" s="72"/>
      <c r="J14708" s="72"/>
      <c r="K14708" s="72"/>
    </row>
    <row r="14709" spans="9:11">
      <c r="I14709" s="72"/>
      <c r="J14709" s="72"/>
      <c r="K14709" s="72"/>
    </row>
    <row r="14710" spans="9:11">
      <c r="I14710" s="72"/>
      <c r="J14710" s="72"/>
      <c r="K14710" s="72"/>
    </row>
    <row r="14711" spans="9:11">
      <c r="I14711" s="72"/>
      <c r="J14711" s="72"/>
      <c r="K14711" s="72"/>
    </row>
    <row r="14712" spans="9:11">
      <c r="I14712" s="72"/>
      <c r="J14712" s="72"/>
      <c r="K14712" s="72"/>
    </row>
    <row r="14713" spans="9:11">
      <c r="I14713" s="72"/>
      <c r="J14713" s="72"/>
      <c r="K14713" s="72"/>
    </row>
    <row r="14714" spans="9:11">
      <c r="I14714" s="72"/>
      <c r="J14714" s="72"/>
      <c r="K14714" s="72"/>
    </row>
    <row r="14715" spans="9:11">
      <c r="I14715" s="72"/>
      <c r="J14715" s="72"/>
      <c r="K14715" s="72"/>
    </row>
    <row r="14716" spans="9:11">
      <c r="I14716" s="72"/>
      <c r="J14716" s="72"/>
      <c r="K14716" s="72"/>
    </row>
    <row r="14717" spans="9:11">
      <c r="I14717" s="72"/>
      <c r="J14717" s="72"/>
      <c r="K14717" s="72"/>
    </row>
    <row r="14718" spans="9:11">
      <c r="I14718" s="72"/>
      <c r="J14718" s="72"/>
      <c r="K14718" s="72"/>
    </row>
    <row r="14719" spans="9:11">
      <c r="I14719" s="72"/>
      <c r="J14719" s="72"/>
      <c r="K14719" s="72"/>
    </row>
    <row r="14720" spans="9:11">
      <c r="I14720" s="72"/>
      <c r="J14720" s="72"/>
      <c r="K14720" s="72"/>
    </row>
    <row r="14721" spans="9:11">
      <c r="I14721" s="72"/>
      <c r="J14721" s="72"/>
      <c r="K14721" s="72"/>
    </row>
    <row r="14722" spans="9:11">
      <c r="I14722" s="72"/>
      <c r="J14722" s="72"/>
      <c r="K14722" s="72"/>
    </row>
    <row r="14723" spans="9:11">
      <c r="I14723" s="72"/>
      <c r="J14723" s="72"/>
      <c r="K14723" s="72"/>
    </row>
    <row r="14724" spans="9:11">
      <c r="I14724" s="72"/>
      <c r="J14724" s="72"/>
      <c r="K14724" s="72"/>
    </row>
    <row r="14725" spans="9:11">
      <c r="I14725" s="72"/>
      <c r="J14725" s="72"/>
      <c r="K14725" s="72"/>
    </row>
    <row r="14726" spans="9:11">
      <c r="I14726" s="72"/>
      <c r="J14726" s="72"/>
      <c r="K14726" s="72"/>
    </row>
    <row r="14727" spans="9:11">
      <c r="I14727" s="72"/>
      <c r="J14727" s="72"/>
      <c r="K14727" s="72"/>
    </row>
    <row r="14728" spans="9:11">
      <c r="I14728" s="72"/>
      <c r="J14728" s="72"/>
      <c r="K14728" s="72"/>
    </row>
    <row r="14729" spans="9:11">
      <c r="I14729" s="72"/>
      <c r="J14729" s="72"/>
      <c r="K14729" s="72"/>
    </row>
    <row r="14730" spans="9:11">
      <c r="I14730" s="72"/>
      <c r="J14730" s="72"/>
      <c r="K14730" s="72"/>
    </row>
    <row r="14731" spans="9:11">
      <c r="I14731" s="72"/>
      <c r="J14731" s="72"/>
      <c r="K14731" s="72"/>
    </row>
    <row r="14732" spans="9:11">
      <c r="I14732" s="72"/>
      <c r="J14732" s="72"/>
      <c r="K14732" s="72"/>
    </row>
    <row r="14733" spans="9:11">
      <c r="I14733" s="72"/>
      <c r="J14733" s="72"/>
      <c r="K14733" s="72"/>
    </row>
    <row r="14734" spans="9:11">
      <c r="I14734" s="72"/>
      <c r="J14734" s="72"/>
      <c r="K14734" s="72"/>
    </row>
    <row r="14735" spans="9:11">
      <c r="I14735" s="72"/>
      <c r="J14735" s="72"/>
      <c r="K14735" s="72"/>
    </row>
    <row r="14736" spans="9:11">
      <c r="I14736" s="72"/>
      <c r="J14736" s="72"/>
      <c r="K14736" s="72"/>
    </row>
    <row r="14737" spans="9:11">
      <c r="I14737" s="72"/>
      <c r="J14737" s="72"/>
      <c r="K14737" s="72"/>
    </row>
    <row r="14738" spans="9:11">
      <c r="I14738" s="72"/>
      <c r="J14738" s="72"/>
      <c r="K14738" s="72"/>
    </row>
    <row r="14739" spans="9:11">
      <c r="I14739" s="72"/>
      <c r="J14739" s="72"/>
      <c r="K14739" s="72"/>
    </row>
    <row r="14740" spans="9:11">
      <c r="I14740" s="72"/>
      <c r="J14740" s="72"/>
      <c r="K14740" s="72"/>
    </row>
    <row r="14741" spans="9:11">
      <c r="I14741" s="72"/>
      <c r="J14741" s="72"/>
      <c r="K14741" s="72"/>
    </row>
    <row r="14742" spans="9:11">
      <c r="I14742" s="72"/>
      <c r="J14742" s="72"/>
      <c r="K14742" s="72"/>
    </row>
    <row r="14743" spans="9:11">
      <c r="I14743" s="72"/>
      <c r="J14743" s="72"/>
      <c r="K14743" s="72"/>
    </row>
    <row r="14744" spans="9:11">
      <c r="I14744" s="72"/>
      <c r="J14744" s="72"/>
      <c r="K14744" s="72"/>
    </row>
    <row r="14745" spans="9:11">
      <c r="I14745" s="72"/>
      <c r="J14745" s="72"/>
      <c r="K14745" s="72"/>
    </row>
    <row r="14746" spans="9:11">
      <c r="I14746" s="72"/>
      <c r="J14746" s="72"/>
      <c r="K14746" s="72"/>
    </row>
    <row r="14747" spans="9:11">
      <c r="I14747" s="72"/>
      <c r="J14747" s="72"/>
      <c r="K14747" s="72"/>
    </row>
    <row r="14748" spans="9:11">
      <c r="I14748" s="72"/>
      <c r="J14748" s="72"/>
      <c r="K14748" s="72"/>
    </row>
    <row r="14749" spans="9:11">
      <c r="I14749" s="72"/>
      <c r="J14749" s="72"/>
      <c r="K14749" s="72"/>
    </row>
    <row r="14750" spans="9:11">
      <c r="I14750" s="72"/>
      <c r="J14750" s="72"/>
      <c r="K14750" s="72"/>
    </row>
    <row r="14751" spans="9:11">
      <c r="I14751" s="72"/>
      <c r="J14751" s="72"/>
      <c r="K14751" s="72"/>
    </row>
    <row r="14752" spans="9:11">
      <c r="I14752" s="72"/>
      <c r="J14752" s="72"/>
      <c r="K14752" s="72"/>
    </row>
    <row r="14753" spans="9:11">
      <c r="I14753" s="72"/>
      <c r="J14753" s="72"/>
      <c r="K14753" s="72"/>
    </row>
    <row r="14754" spans="9:11">
      <c r="I14754" s="72"/>
      <c r="J14754" s="72"/>
      <c r="K14754" s="72"/>
    </row>
    <row r="14755" spans="9:11">
      <c r="I14755" s="72"/>
      <c r="J14755" s="72"/>
      <c r="K14755" s="72"/>
    </row>
    <row r="14756" spans="9:11">
      <c r="I14756" s="72"/>
      <c r="J14756" s="72"/>
      <c r="K14756" s="72"/>
    </row>
    <row r="14757" spans="9:11">
      <c r="I14757" s="72"/>
      <c r="J14757" s="72"/>
      <c r="K14757" s="72"/>
    </row>
    <row r="14758" spans="9:11">
      <c r="I14758" s="72"/>
      <c r="J14758" s="72"/>
      <c r="K14758" s="72"/>
    </row>
    <row r="14759" spans="9:11">
      <c r="I14759" s="72"/>
      <c r="J14759" s="72"/>
      <c r="K14759" s="72"/>
    </row>
    <row r="14760" spans="9:11">
      <c r="I14760" s="72"/>
      <c r="J14760" s="72"/>
      <c r="K14760" s="72"/>
    </row>
    <row r="14761" spans="9:11">
      <c r="I14761" s="72"/>
      <c r="J14761" s="72"/>
      <c r="K14761" s="72"/>
    </row>
    <row r="14762" spans="9:11">
      <c r="I14762" s="72"/>
      <c r="J14762" s="72"/>
      <c r="K14762" s="72"/>
    </row>
    <row r="14763" spans="9:11">
      <c r="I14763" s="72"/>
      <c r="J14763" s="72"/>
      <c r="K14763" s="72"/>
    </row>
    <row r="14764" spans="9:11">
      <c r="I14764" s="72"/>
      <c r="J14764" s="72"/>
      <c r="K14764" s="72"/>
    </row>
    <row r="14765" spans="9:11">
      <c r="I14765" s="72"/>
      <c r="J14765" s="72"/>
      <c r="K14765" s="72"/>
    </row>
    <row r="14766" spans="9:11">
      <c r="I14766" s="72"/>
      <c r="J14766" s="72"/>
      <c r="K14766" s="72"/>
    </row>
    <row r="14767" spans="9:11">
      <c r="I14767" s="72"/>
      <c r="J14767" s="72"/>
      <c r="K14767" s="72"/>
    </row>
    <row r="14768" spans="9:11">
      <c r="I14768" s="72"/>
      <c r="J14768" s="72"/>
      <c r="K14768" s="72"/>
    </row>
    <row r="14769" spans="9:11">
      <c r="I14769" s="72"/>
      <c r="J14769" s="72"/>
      <c r="K14769" s="72"/>
    </row>
    <row r="14770" spans="9:11">
      <c r="I14770" s="72"/>
      <c r="J14770" s="72"/>
      <c r="K14770" s="72"/>
    </row>
    <row r="14771" spans="9:11">
      <c r="I14771" s="72"/>
      <c r="J14771" s="72"/>
      <c r="K14771" s="72"/>
    </row>
    <row r="14772" spans="9:11">
      <c r="I14772" s="72"/>
      <c r="J14772" s="72"/>
      <c r="K14772" s="72"/>
    </row>
    <row r="14773" spans="9:11">
      <c r="I14773" s="72"/>
      <c r="J14773" s="72"/>
      <c r="K14773" s="72"/>
    </row>
    <row r="14774" spans="9:11">
      <c r="I14774" s="72"/>
      <c r="J14774" s="72"/>
      <c r="K14774" s="72"/>
    </row>
    <row r="14775" spans="9:11">
      <c r="I14775" s="72"/>
      <c r="J14775" s="72"/>
      <c r="K14775" s="72"/>
    </row>
    <row r="14776" spans="9:11">
      <c r="I14776" s="72"/>
      <c r="J14776" s="72"/>
      <c r="K14776" s="72"/>
    </row>
    <row r="14777" spans="9:11">
      <c r="I14777" s="72"/>
      <c r="J14777" s="72"/>
      <c r="K14777" s="72"/>
    </row>
    <row r="14778" spans="9:11">
      <c r="I14778" s="72"/>
      <c r="J14778" s="72"/>
      <c r="K14778" s="72"/>
    </row>
    <row r="14779" spans="9:11">
      <c r="I14779" s="72"/>
      <c r="J14779" s="72"/>
      <c r="K14779" s="72"/>
    </row>
    <row r="14780" spans="9:11">
      <c r="I14780" s="72"/>
      <c r="J14780" s="72"/>
      <c r="K14780" s="72"/>
    </row>
    <row r="14781" spans="9:11">
      <c r="I14781" s="72"/>
      <c r="J14781" s="72"/>
      <c r="K14781" s="72"/>
    </row>
    <row r="14782" spans="9:11">
      <c r="I14782" s="72"/>
      <c r="J14782" s="72"/>
      <c r="K14782" s="72"/>
    </row>
    <row r="14783" spans="9:11">
      <c r="I14783" s="72"/>
      <c r="J14783" s="72"/>
      <c r="K14783" s="72"/>
    </row>
    <row r="14784" spans="9:11">
      <c r="I14784" s="72"/>
      <c r="J14784" s="72"/>
      <c r="K14784" s="72"/>
    </row>
    <row r="14785" spans="9:11">
      <c r="I14785" s="72"/>
      <c r="J14785" s="72"/>
      <c r="K14785" s="72"/>
    </row>
    <row r="14786" spans="9:11">
      <c r="I14786" s="72"/>
      <c r="J14786" s="72"/>
      <c r="K14786" s="72"/>
    </row>
    <row r="14787" spans="9:11">
      <c r="I14787" s="72"/>
      <c r="J14787" s="72"/>
      <c r="K14787" s="72"/>
    </row>
    <row r="14788" spans="9:11">
      <c r="I14788" s="72"/>
      <c r="J14788" s="72"/>
      <c r="K14788" s="72"/>
    </row>
    <row r="14789" spans="9:11">
      <c r="I14789" s="72"/>
      <c r="J14789" s="72"/>
      <c r="K14789" s="72"/>
    </row>
    <row r="14790" spans="9:11">
      <c r="I14790" s="72"/>
      <c r="J14790" s="72"/>
      <c r="K14790" s="72"/>
    </row>
    <row r="14791" spans="9:11">
      <c r="I14791" s="72"/>
      <c r="J14791" s="72"/>
      <c r="K14791" s="72"/>
    </row>
    <row r="14792" spans="9:11">
      <c r="I14792" s="72"/>
      <c r="J14792" s="72"/>
      <c r="K14792" s="72"/>
    </row>
    <row r="14793" spans="9:11">
      <c r="I14793" s="72"/>
      <c r="J14793" s="72"/>
      <c r="K14793" s="72"/>
    </row>
    <row r="14794" spans="9:11">
      <c r="I14794" s="72"/>
      <c r="J14794" s="72"/>
      <c r="K14794" s="72"/>
    </row>
    <row r="14795" spans="9:11">
      <c r="I14795" s="72"/>
      <c r="J14795" s="72"/>
      <c r="K14795" s="72"/>
    </row>
    <row r="14796" spans="9:11">
      <c r="I14796" s="72"/>
      <c r="J14796" s="72"/>
      <c r="K14796" s="72"/>
    </row>
    <row r="14797" spans="9:11">
      <c r="I14797" s="72"/>
      <c r="J14797" s="72"/>
      <c r="K14797" s="72"/>
    </row>
    <row r="14798" spans="9:11">
      <c r="I14798" s="72"/>
      <c r="J14798" s="72"/>
      <c r="K14798" s="72"/>
    </row>
    <row r="14799" spans="9:11">
      <c r="I14799" s="72"/>
      <c r="J14799" s="72"/>
      <c r="K14799" s="72"/>
    </row>
    <row r="14800" spans="9:11">
      <c r="I14800" s="72"/>
      <c r="J14800" s="72"/>
      <c r="K14800" s="72"/>
    </row>
    <row r="14801" spans="9:11">
      <c r="I14801" s="72"/>
      <c r="J14801" s="72"/>
      <c r="K14801" s="72"/>
    </row>
    <row r="14802" spans="9:11">
      <c r="I14802" s="72"/>
      <c r="J14802" s="72"/>
      <c r="K14802" s="72"/>
    </row>
    <row r="14803" spans="9:11">
      <c r="I14803" s="72"/>
      <c r="J14803" s="72"/>
      <c r="K14803" s="72"/>
    </row>
    <row r="14804" spans="9:11">
      <c r="I14804" s="72"/>
      <c r="J14804" s="72"/>
      <c r="K14804" s="72"/>
    </row>
    <row r="14805" spans="9:11">
      <c r="I14805" s="72"/>
      <c r="J14805" s="72"/>
      <c r="K14805" s="72"/>
    </row>
    <row r="14806" spans="9:11">
      <c r="I14806" s="72"/>
      <c r="J14806" s="72"/>
      <c r="K14806" s="72"/>
    </row>
    <row r="14807" spans="9:11">
      <c r="I14807" s="72"/>
      <c r="J14807" s="72"/>
      <c r="K14807" s="72"/>
    </row>
    <row r="14808" spans="9:11">
      <c r="I14808" s="72"/>
      <c r="J14808" s="72"/>
      <c r="K14808" s="72"/>
    </row>
    <row r="14809" spans="9:11">
      <c r="I14809" s="72"/>
      <c r="J14809" s="72"/>
      <c r="K14809" s="72"/>
    </row>
    <row r="14810" spans="9:11">
      <c r="I14810" s="72"/>
      <c r="J14810" s="72"/>
      <c r="K14810" s="72"/>
    </row>
    <row r="14811" spans="9:11">
      <c r="I14811" s="72"/>
      <c r="J14811" s="72"/>
      <c r="K14811" s="72"/>
    </row>
    <row r="14812" spans="9:11">
      <c r="I14812" s="72"/>
      <c r="J14812" s="72"/>
      <c r="K14812" s="72"/>
    </row>
    <row r="14813" spans="9:11">
      <c r="I14813" s="72"/>
      <c r="J14813" s="72"/>
      <c r="K14813" s="72"/>
    </row>
    <row r="14814" spans="9:11">
      <c r="I14814" s="72"/>
      <c r="J14814" s="72"/>
      <c r="K14814" s="72"/>
    </row>
    <row r="14815" spans="9:11">
      <c r="I14815" s="72"/>
      <c r="J14815" s="72"/>
      <c r="K14815" s="72"/>
    </row>
    <row r="14816" spans="9:11">
      <c r="I14816" s="72"/>
      <c r="J14816" s="72"/>
      <c r="K14816" s="72"/>
    </row>
    <row r="14817" spans="9:11">
      <c r="I14817" s="72"/>
      <c r="J14817" s="72"/>
      <c r="K14817" s="72"/>
    </row>
    <row r="14818" spans="9:11">
      <c r="I14818" s="72"/>
      <c r="J14818" s="72"/>
      <c r="K14818" s="72"/>
    </row>
    <row r="14819" spans="9:11">
      <c r="I14819" s="72"/>
      <c r="J14819" s="72"/>
      <c r="K14819" s="72"/>
    </row>
    <row r="14820" spans="9:11">
      <c r="I14820" s="72"/>
      <c r="J14820" s="72"/>
      <c r="K14820" s="72"/>
    </row>
    <row r="14821" spans="9:11">
      <c r="I14821" s="72"/>
      <c r="J14821" s="72"/>
      <c r="K14821" s="72"/>
    </row>
    <row r="14822" spans="9:11">
      <c r="I14822" s="72"/>
      <c r="J14822" s="72"/>
      <c r="K14822" s="72"/>
    </row>
    <row r="14823" spans="9:11">
      <c r="I14823" s="72"/>
      <c r="J14823" s="72"/>
      <c r="K14823" s="72"/>
    </row>
    <row r="14824" spans="9:11">
      <c r="I14824" s="72"/>
      <c r="J14824" s="72"/>
      <c r="K14824" s="72"/>
    </row>
    <row r="14825" spans="9:11">
      <c r="I14825" s="72"/>
      <c r="J14825" s="72"/>
      <c r="K14825" s="72"/>
    </row>
    <row r="14826" spans="9:11">
      <c r="I14826" s="72"/>
      <c r="J14826" s="72"/>
      <c r="K14826" s="72"/>
    </row>
    <row r="14827" spans="9:11">
      <c r="I14827" s="72"/>
      <c r="J14827" s="72"/>
      <c r="K14827" s="72"/>
    </row>
    <row r="14828" spans="9:11">
      <c r="I14828" s="72"/>
      <c r="J14828" s="72"/>
      <c r="K14828" s="72"/>
    </row>
    <row r="14829" spans="9:11">
      <c r="I14829" s="72"/>
      <c r="J14829" s="72"/>
      <c r="K14829" s="72"/>
    </row>
    <row r="14830" spans="9:11">
      <c r="I14830" s="72"/>
      <c r="J14830" s="72"/>
      <c r="K14830" s="72"/>
    </row>
    <row r="14831" spans="9:11">
      <c r="I14831" s="72"/>
      <c r="J14831" s="72"/>
      <c r="K14831" s="72"/>
    </row>
    <row r="14832" spans="9:11">
      <c r="I14832" s="72"/>
      <c r="J14832" s="72"/>
      <c r="K14832" s="72"/>
    </row>
    <row r="14833" spans="9:11">
      <c r="I14833" s="72"/>
      <c r="J14833" s="72"/>
      <c r="K14833" s="72"/>
    </row>
    <row r="14834" spans="9:11">
      <c r="I14834" s="72"/>
      <c r="J14834" s="72"/>
      <c r="K14834" s="72"/>
    </row>
    <row r="14835" spans="9:11">
      <c r="I14835" s="72"/>
      <c r="J14835" s="72"/>
      <c r="K14835" s="72"/>
    </row>
    <row r="14836" spans="9:11">
      <c r="I14836" s="72"/>
      <c r="J14836" s="72"/>
      <c r="K14836" s="72"/>
    </row>
    <row r="14837" spans="9:11">
      <c r="I14837" s="72"/>
      <c r="J14837" s="72"/>
      <c r="K14837" s="72"/>
    </row>
    <row r="14838" spans="9:11">
      <c r="I14838" s="72"/>
      <c r="J14838" s="72"/>
      <c r="K14838" s="72"/>
    </row>
    <row r="14839" spans="9:11">
      <c r="I14839" s="72"/>
      <c r="J14839" s="72"/>
      <c r="K14839" s="72"/>
    </row>
    <row r="14840" spans="9:11">
      <c r="I14840" s="72"/>
      <c r="J14840" s="72"/>
      <c r="K14840" s="72"/>
    </row>
    <row r="14841" spans="9:11">
      <c r="I14841" s="72"/>
      <c r="J14841" s="72"/>
      <c r="K14841" s="72"/>
    </row>
    <row r="14842" spans="9:11">
      <c r="I14842" s="72"/>
      <c r="J14842" s="72"/>
      <c r="K14842" s="72"/>
    </row>
    <row r="14843" spans="9:11">
      <c r="I14843" s="72"/>
      <c r="J14843" s="72"/>
      <c r="K14843" s="72"/>
    </row>
    <row r="14844" spans="9:11">
      <c r="I14844" s="72"/>
      <c r="J14844" s="72"/>
      <c r="K14844" s="72"/>
    </row>
    <row r="14845" spans="9:11">
      <c r="I14845" s="72"/>
      <c r="J14845" s="72"/>
      <c r="K14845" s="72"/>
    </row>
    <row r="14846" spans="9:11">
      <c r="I14846" s="72"/>
      <c r="J14846" s="72"/>
      <c r="K14846" s="72"/>
    </row>
    <row r="14847" spans="9:11">
      <c r="I14847" s="72"/>
      <c r="J14847" s="72"/>
      <c r="K14847" s="72"/>
    </row>
    <row r="14848" spans="9:11">
      <c r="I14848" s="72"/>
      <c r="J14848" s="72"/>
      <c r="K14848" s="72"/>
    </row>
    <row r="14849" spans="9:11">
      <c r="I14849" s="72"/>
      <c r="J14849" s="72"/>
      <c r="K14849" s="72"/>
    </row>
    <row r="14850" spans="9:11">
      <c r="I14850" s="72"/>
      <c r="J14850" s="72"/>
      <c r="K14850" s="72"/>
    </row>
    <row r="14851" spans="9:11">
      <c r="I14851" s="72"/>
      <c r="J14851" s="72"/>
      <c r="K14851" s="72"/>
    </row>
    <row r="14852" spans="9:11">
      <c r="I14852" s="72"/>
      <c r="J14852" s="72"/>
      <c r="K14852" s="72"/>
    </row>
    <row r="14853" spans="9:11">
      <c r="I14853" s="72"/>
      <c r="J14853" s="72"/>
      <c r="K14853" s="72"/>
    </row>
    <row r="14854" spans="9:11">
      <c r="I14854" s="72"/>
      <c r="J14854" s="72"/>
      <c r="K14854" s="72"/>
    </row>
    <row r="14855" spans="9:11">
      <c r="I14855" s="72"/>
      <c r="J14855" s="72"/>
      <c r="K14855" s="72"/>
    </row>
    <row r="14856" spans="9:11">
      <c r="I14856" s="72"/>
      <c r="J14856" s="72"/>
      <c r="K14856" s="72"/>
    </row>
    <row r="14857" spans="9:11">
      <c r="I14857" s="72"/>
      <c r="J14857" s="72"/>
      <c r="K14857" s="72"/>
    </row>
    <row r="14858" spans="9:11">
      <c r="I14858" s="72"/>
      <c r="J14858" s="72"/>
      <c r="K14858" s="72"/>
    </row>
    <row r="14859" spans="9:11">
      <c r="I14859" s="72"/>
      <c r="J14859" s="72"/>
      <c r="K14859" s="72"/>
    </row>
    <row r="14860" spans="9:11">
      <c r="I14860" s="72"/>
      <c r="J14860" s="72"/>
      <c r="K14860" s="72"/>
    </row>
    <row r="14861" spans="9:11">
      <c r="I14861" s="72"/>
      <c r="J14861" s="72"/>
      <c r="K14861" s="72"/>
    </row>
    <row r="14862" spans="9:11">
      <c r="I14862" s="72"/>
      <c r="J14862" s="72"/>
      <c r="K14862" s="72"/>
    </row>
    <row r="14863" spans="9:11">
      <c r="I14863" s="72"/>
      <c r="J14863" s="72"/>
      <c r="K14863" s="72"/>
    </row>
    <row r="14864" spans="9:11">
      <c r="I14864" s="72"/>
      <c r="J14864" s="72"/>
      <c r="K14864" s="72"/>
    </row>
    <row r="14865" spans="9:11">
      <c r="I14865" s="72"/>
      <c r="J14865" s="72"/>
      <c r="K14865" s="72"/>
    </row>
    <row r="14866" spans="9:11">
      <c r="I14866" s="72"/>
      <c r="J14866" s="72"/>
      <c r="K14866" s="72"/>
    </row>
    <row r="14867" spans="9:11">
      <c r="I14867" s="72"/>
      <c r="J14867" s="72"/>
      <c r="K14867" s="72"/>
    </row>
    <row r="14868" spans="9:11">
      <c r="I14868" s="72"/>
      <c r="J14868" s="72"/>
      <c r="K14868" s="72"/>
    </row>
    <row r="14869" spans="9:11">
      <c r="I14869" s="72"/>
      <c r="J14869" s="72"/>
      <c r="K14869" s="72"/>
    </row>
    <row r="14870" spans="9:11">
      <c r="I14870" s="72"/>
      <c r="J14870" s="72"/>
      <c r="K14870" s="72"/>
    </row>
    <row r="14871" spans="9:11">
      <c r="I14871" s="72"/>
      <c r="J14871" s="72"/>
      <c r="K14871" s="72"/>
    </row>
    <row r="14872" spans="9:11">
      <c r="I14872" s="72"/>
      <c r="J14872" s="72"/>
      <c r="K14872" s="72"/>
    </row>
    <row r="14873" spans="9:11">
      <c r="I14873" s="72"/>
      <c r="J14873" s="72"/>
      <c r="K14873" s="72"/>
    </row>
    <row r="14874" spans="9:11">
      <c r="I14874" s="72"/>
      <c r="J14874" s="72"/>
      <c r="K14874" s="72"/>
    </row>
    <row r="14875" spans="9:11">
      <c r="I14875" s="72"/>
      <c r="J14875" s="72"/>
      <c r="K14875" s="72"/>
    </row>
    <row r="14876" spans="9:11">
      <c r="I14876" s="72"/>
      <c r="J14876" s="72"/>
      <c r="K14876" s="72"/>
    </row>
    <row r="14877" spans="9:11">
      <c r="I14877" s="72"/>
      <c r="J14877" s="72"/>
      <c r="K14877" s="72"/>
    </row>
    <row r="14878" spans="9:11">
      <c r="I14878" s="72"/>
      <c r="J14878" s="72"/>
      <c r="K14878" s="72"/>
    </row>
    <row r="14879" spans="9:11">
      <c r="I14879" s="72"/>
      <c r="J14879" s="72"/>
      <c r="K14879" s="72"/>
    </row>
    <row r="14880" spans="9:11">
      <c r="I14880" s="72"/>
      <c r="J14880" s="72"/>
      <c r="K14880" s="72"/>
    </row>
    <row r="14881" spans="9:11">
      <c r="I14881" s="72"/>
      <c r="J14881" s="72"/>
      <c r="K14881" s="72"/>
    </row>
    <row r="14882" spans="9:11">
      <c r="I14882" s="72"/>
      <c r="J14882" s="72"/>
      <c r="K14882" s="72"/>
    </row>
    <row r="14883" spans="9:11">
      <c r="I14883" s="72"/>
      <c r="J14883" s="72"/>
      <c r="K14883" s="72"/>
    </row>
    <row r="14884" spans="9:11">
      <c r="I14884" s="72"/>
      <c r="J14884" s="72"/>
      <c r="K14884" s="72"/>
    </row>
    <row r="14885" spans="9:11">
      <c r="I14885" s="72"/>
      <c r="J14885" s="72"/>
      <c r="K14885" s="72"/>
    </row>
    <row r="14886" spans="9:11">
      <c r="I14886" s="72"/>
      <c r="J14886" s="72"/>
      <c r="K14886" s="72"/>
    </row>
    <row r="14887" spans="9:11">
      <c r="I14887" s="72"/>
      <c r="J14887" s="72"/>
      <c r="K14887" s="72"/>
    </row>
    <row r="14888" spans="9:11">
      <c r="I14888" s="72"/>
      <c r="J14888" s="72"/>
      <c r="K14888" s="72"/>
    </row>
    <row r="14889" spans="9:11">
      <c r="I14889" s="72"/>
      <c r="J14889" s="72"/>
      <c r="K14889" s="72"/>
    </row>
    <row r="14890" spans="9:11">
      <c r="I14890" s="72"/>
      <c r="J14890" s="72"/>
      <c r="K14890" s="72"/>
    </row>
    <row r="14891" spans="9:11">
      <c r="I14891" s="72"/>
      <c r="J14891" s="72"/>
      <c r="K14891" s="72"/>
    </row>
    <row r="14892" spans="9:11">
      <c r="I14892" s="72"/>
      <c r="J14892" s="72"/>
      <c r="K14892" s="72"/>
    </row>
    <row r="14893" spans="9:11">
      <c r="I14893" s="72"/>
      <c r="J14893" s="72"/>
      <c r="K14893" s="72"/>
    </row>
    <row r="14894" spans="9:11">
      <c r="I14894" s="72"/>
      <c r="J14894" s="72"/>
      <c r="K14894" s="72"/>
    </row>
    <row r="14895" spans="9:11">
      <c r="I14895" s="72"/>
      <c r="J14895" s="72"/>
      <c r="K14895" s="72"/>
    </row>
    <row r="14896" spans="9:11">
      <c r="I14896" s="72"/>
      <c r="J14896" s="72"/>
      <c r="K14896" s="72"/>
    </row>
    <row r="14897" spans="9:11">
      <c r="I14897" s="72"/>
      <c r="J14897" s="72"/>
      <c r="K14897" s="72"/>
    </row>
    <row r="14898" spans="9:11">
      <c r="I14898" s="72"/>
      <c r="J14898" s="72"/>
      <c r="K14898" s="72"/>
    </row>
    <row r="14899" spans="9:11">
      <c r="I14899" s="72"/>
      <c r="J14899" s="72"/>
      <c r="K14899" s="72"/>
    </row>
    <row r="14900" spans="9:11">
      <c r="I14900" s="72"/>
      <c r="J14900" s="72"/>
      <c r="K14900" s="72"/>
    </row>
    <row r="14901" spans="9:11">
      <c r="I14901" s="72"/>
      <c r="J14901" s="72"/>
      <c r="K14901" s="72"/>
    </row>
    <row r="14902" spans="9:11">
      <c r="I14902" s="72"/>
      <c r="J14902" s="72"/>
      <c r="K14902" s="72"/>
    </row>
    <row r="14903" spans="9:11">
      <c r="I14903" s="72"/>
      <c r="J14903" s="72"/>
      <c r="K14903" s="72"/>
    </row>
    <row r="14904" spans="9:11">
      <c r="I14904" s="72"/>
      <c r="J14904" s="72"/>
      <c r="K14904" s="72"/>
    </row>
    <row r="14905" spans="9:11">
      <c r="I14905" s="72"/>
      <c r="J14905" s="72"/>
      <c r="K14905" s="72"/>
    </row>
    <row r="14906" spans="9:11">
      <c r="I14906" s="72"/>
      <c r="J14906" s="72"/>
      <c r="K14906" s="72"/>
    </row>
    <row r="14907" spans="9:11">
      <c r="I14907" s="72"/>
      <c r="J14907" s="72"/>
      <c r="K14907" s="72"/>
    </row>
    <row r="14908" spans="9:11">
      <c r="I14908" s="72"/>
      <c r="J14908" s="72"/>
      <c r="K14908" s="72"/>
    </row>
    <row r="14909" spans="9:11">
      <c r="I14909" s="72"/>
      <c r="J14909" s="72"/>
      <c r="K14909" s="72"/>
    </row>
    <row r="14910" spans="9:11">
      <c r="I14910" s="72"/>
      <c r="J14910" s="72"/>
      <c r="K14910" s="72"/>
    </row>
    <row r="14911" spans="9:11">
      <c r="I14911" s="72"/>
      <c r="J14911" s="72"/>
      <c r="K14911" s="72"/>
    </row>
    <row r="14912" spans="9:11">
      <c r="I14912" s="72"/>
      <c r="J14912" s="72"/>
      <c r="K14912" s="72"/>
    </row>
    <row r="14913" spans="9:11">
      <c r="I14913" s="72"/>
      <c r="J14913" s="72"/>
      <c r="K14913" s="72"/>
    </row>
    <row r="14914" spans="9:11">
      <c r="I14914" s="72"/>
      <c r="J14914" s="72"/>
      <c r="K14914" s="72"/>
    </row>
    <row r="14915" spans="9:11">
      <c r="I14915" s="72"/>
      <c r="J14915" s="72"/>
      <c r="K14915" s="72"/>
    </row>
    <row r="14916" spans="9:11">
      <c r="I14916" s="72"/>
      <c r="J14916" s="72"/>
      <c r="K14916" s="72"/>
    </row>
    <row r="14917" spans="9:11">
      <c r="I14917" s="72"/>
      <c r="J14917" s="72"/>
      <c r="K14917" s="72"/>
    </row>
    <row r="14918" spans="9:11">
      <c r="I14918" s="72"/>
      <c r="J14918" s="72"/>
      <c r="K14918" s="72"/>
    </row>
    <row r="14919" spans="9:11">
      <c r="I14919" s="72"/>
      <c r="J14919" s="72"/>
      <c r="K14919" s="72"/>
    </row>
    <row r="14920" spans="9:11">
      <c r="I14920" s="72"/>
      <c r="J14920" s="72"/>
      <c r="K14920" s="72"/>
    </row>
    <row r="14921" spans="9:11">
      <c r="I14921" s="72"/>
      <c r="J14921" s="72"/>
      <c r="K14921" s="72"/>
    </row>
    <row r="14922" spans="9:11">
      <c r="I14922" s="72"/>
      <c r="J14922" s="72"/>
      <c r="K14922" s="72"/>
    </row>
    <row r="14923" spans="9:11">
      <c r="I14923" s="72"/>
      <c r="J14923" s="72"/>
      <c r="K14923" s="72"/>
    </row>
    <row r="14924" spans="9:11">
      <c r="I14924" s="72"/>
      <c r="J14924" s="72"/>
      <c r="K14924" s="72"/>
    </row>
    <row r="14925" spans="9:11">
      <c r="I14925" s="72"/>
      <c r="J14925" s="72"/>
      <c r="K14925" s="72"/>
    </row>
    <row r="14926" spans="9:11">
      <c r="I14926" s="72"/>
      <c r="J14926" s="72"/>
      <c r="K14926" s="72"/>
    </row>
    <row r="14927" spans="9:11">
      <c r="I14927" s="72"/>
      <c r="J14927" s="72"/>
      <c r="K14927" s="72"/>
    </row>
    <row r="14928" spans="9:11">
      <c r="I14928" s="72"/>
      <c r="J14928" s="72"/>
      <c r="K14928" s="72"/>
    </row>
    <row r="14929" spans="9:11">
      <c r="I14929" s="72"/>
      <c r="J14929" s="72"/>
      <c r="K14929" s="72"/>
    </row>
    <row r="14930" spans="9:11">
      <c r="I14930" s="72"/>
      <c r="J14930" s="72"/>
      <c r="K14930" s="72"/>
    </row>
    <row r="14931" spans="9:11">
      <c r="I14931" s="72"/>
      <c r="J14931" s="72"/>
      <c r="K14931" s="72"/>
    </row>
    <row r="14932" spans="9:11">
      <c r="I14932" s="72"/>
      <c r="J14932" s="72"/>
      <c r="K14932" s="72"/>
    </row>
    <row r="14933" spans="9:11">
      <c r="I14933" s="72"/>
      <c r="J14933" s="72"/>
      <c r="K14933" s="72"/>
    </row>
    <row r="14934" spans="9:11">
      <c r="I14934" s="72"/>
      <c r="J14934" s="72"/>
      <c r="K14934" s="72"/>
    </row>
    <row r="14935" spans="9:11">
      <c r="I14935" s="72"/>
      <c r="J14935" s="72"/>
      <c r="K14935" s="72"/>
    </row>
    <row r="14936" spans="9:11">
      <c r="I14936" s="72"/>
      <c r="J14936" s="72"/>
      <c r="K14936" s="72"/>
    </row>
    <row r="14937" spans="9:11">
      <c r="I14937" s="72"/>
      <c r="J14937" s="72"/>
      <c r="K14937" s="72"/>
    </row>
    <row r="14938" spans="9:11">
      <c r="I14938" s="72"/>
      <c r="J14938" s="72"/>
      <c r="K14938" s="72"/>
    </row>
    <row r="14939" spans="9:11">
      <c r="I14939" s="72"/>
      <c r="J14939" s="72"/>
      <c r="K14939" s="72"/>
    </row>
    <row r="14940" spans="9:11">
      <c r="I14940" s="72"/>
      <c r="J14940" s="72"/>
      <c r="K14940" s="72"/>
    </row>
    <row r="14941" spans="9:11">
      <c r="I14941" s="72"/>
      <c r="J14941" s="72"/>
      <c r="K14941" s="72"/>
    </row>
    <row r="14942" spans="9:11">
      <c r="I14942" s="72"/>
      <c r="J14942" s="72"/>
      <c r="K14942" s="72"/>
    </row>
    <row r="14943" spans="9:11">
      <c r="I14943" s="72"/>
      <c r="J14943" s="72"/>
      <c r="K14943" s="72"/>
    </row>
    <row r="14944" spans="9:11">
      <c r="I14944" s="72"/>
      <c r="J14944" s="72"/>
      <c r="K14944" s="72"/>
    </row>
    <row r="14945" spans="9:11">
      <c r="I14945" s="72"/>
      <c r="J14945" s="72"/>
      <c r="K14945" s="72"/>
    </row>
    <row r="14946" spans="9:11">
      <c r="I14946" s="72"/>
      <c r="J14946" s="72"/>
      <c r="K14946" s="72"/>
    </row>
    <row r="14947" spans="9:11">
      <c r="I14947" s="72"/>
      <c r="J14947" s="72"/>
      <c r="K14947" s="72"/>
    </row>
    <row r="14948" spans="9:11">
      <c r="I14948" s="72"/>
      <c r="J14948" s="72"/>
      <c r="K14948" s="72"/>
    </row>
    <row r="14949" spans="9:11">
      <c r="I14949" s="72"/>
      <c r="J14949" s="72"/>
      <c r="K14949" s="72"/>
    </row>
    <row r="14950" spans="9:11">
      <c r="I14950" s="72"/>
      <c r="J14950" s="72"/>
      <c r="K14950" s="72"/>
    </row>
    <row r="14951" spans="9:11">
      <c r="I14951" s="72"/>
      <c r="J14951" s="72"/>
      <c r="K14951" s="72"/>
    </row>
    <row r="14952" spans="9:11">
      <c r="I14952" s="72"/>
      <c r="J14952" s="72"/>
      <c r="K14952" s="72"/>
    </row>
    <row r="14953" spans="9:11">
      <c r="I14953" s="72"/>
      <c r="J14953" s="72"/>
      <c r="K14953" s="72"/>
    </row>
    <row r="14954" spans="9:11">
      <c r="I14954" s="72"/>
      <c r="J14954" s="72"/>
      <c r="K14954" s="72"/>
    </row>
    <row r="14955" spans="9:11">
      <c r="I14955" s="72"/>
      <c r="J14955" s="72"/>
      <c r="K14955" s="72"/>
    </row>
    <row r="14956" spans="9:11">
      <c r="I14956" s="72"/>
      <c r="J14956" s="72"/>
      <c r="K14956" s="72"/>
    </row>
    <row r="14957" spans="9:11">
      <c r="I14957" s="72"/>
      <c r="J14957" s="72"/>
      <c r="K14957" s="72"/>
    </row>
    <row r="14958" spans="9:11">
      <c r="I14958" s="72"/>
      <c r="J14958" s="72"/>
      <c r="K14958" s="72"/>
    </row>
    <row r="14959" spans="9:11">
      <c r="I14959" s="72"/>
      <c r="J14959" s="72"/>
      <c r="K14959" s="72"/>
    </row>
    <row r="14960" spans="9:11">
      <c r="I14960" s="72"/>
      <c r="J14960" s="72"/>
      <c r="K14960" s="72"/>
    </row>
    <row r="14961" spans="9:11">
      <c r="I14961" s="72"/>
      <c r="J14961" s="72"/>
      <c r="K14961" s="72"/>
    </row>
    <row r="14962" spans="9:11">
      <c r="I14962" s="72"/>
      <c r="J14962" s="72"/>
      <c r="K14962" s="72"/>
    </row>
    <row r="14963" spans="9:11">
      <c r="I14963" s="72"/>
      <c r="J14963" s="72"/>
      <c r="K14963" s="72"/>
    </row>
    <row r="14964" spans="9:11">
      <c r="I14964" s="72"/>
      <c r="J14964" s="72"/>
      <c r="K14964" s="72"/>
    </row>
    <row r="14965" spans="9:11">
      <c r="I14965" s="72"/>
      <c r="J14965" s="72"/>
      <c r="K14965" s="72"/>
    </row>
    <row r="14966" spans="9:11">
      <c r="I14966" s="72"/>
      <c r="J14966" s="72"/>
      <c r="K14966" s="72"/>
    </row>
    <row r="14967" spans="9:11">
      <c r="I14967" s="72"/>
      <c r="J14967" s="72"/>
      <c r="K14967" s="72"/>
    </row>
    <row r="14968" spans="9:11">
      <c r="I14968" s="72"/>
      <c r="J14968" s="72"/>
      <c r="K14968" s="72"/>
    </row>
    <row r="14969" spans="9:11">
      <c r="I14969" s="72"/>
      <c r="J14969" s="72"/>
      <c r="K14969" s="72"/>
    </row>
    <row r="14970" spans="9:11">
      <c r="I14970" s="72"/>
      <c r="J14970" s="72"/>
      <c r="K14970" s="72"/>
    </row>
    <row r="14971" spans="9:11">
      <c r="I14971" s="72"/>
      <c r="J14971" s="72"/>
      <c r="K14971" s="72"/>
    </row>
    <row r="14972" spans="9:11">
      <c r="I14972" s="72"/>
      <c r="J14972" s="72"/>
      <c r="K14972" s="72"/>
    </row>
    <row r="14973" spans="9:11">
      <c r="I14973" s="72"/>
      <c r="J14973" s="72"/>
      <c r="K14973" s="72"/>
    </row>
    <row r="14974" spans="9:11">
      <c r="I14974" s="72"/>
      <c r="J14974" s="72"/>
      <c r="K14974" s="72"/>
    </row>
    <row r="14975" spans="9:11">
      <c r="I14975" s="72"/>
      <c r="J14975" s="72"/>
      <c r="K14975" s="72"/>
    </row>
    <row r="14976" spans="9:11">
      <c r="I14976" s="72"/>
      <c r="J14976" s="72"/>
      <c r="K14976" s="72"/>
    </row>
    <row r="14977" spans="9:11">
      <c r="I14977" s="72"/>
      <c r="J14977" s="72"/>
      <c r="K14977" s="72"/>
    </row>
    <row r="14978" spans="9:11">
      <c r="I14978" s="72"/>
      <c r="J14978" s="72"/>
      <c r="K14978" s="72"/>
    </row>
    <row r="14979" spans="9:11">
      <c r="I14979" s="72"/>
      <c r="J14979" s="72"/>
      <c r="K14979" s="72"/>
    </row>
    <row r="14980" spans="9:11">
      <c r="I14980" s="72"/>
      <c r="J14980" s="72"/>
      <c r="K14980" s="72"/>
    </row>
    <row r="14981" spans="9:11">
      <c r="I14981" s="72"/>
      <c r="J14981" s="72"/>
      <c r="K14981" s="72"/>
    </row>
    <row r="14982" spans="9:11">
      <c r="I14982" s="72"/>
      <c r="J14982" s="72"/>
      <c r="K14982" s="72"/>
    </row>
    <row r="14983" spans="9:11">
      <c r="I14983" s="72"/>
      <c r="J14983" s="72"/>
      <c r="K14983" s="72"/>
    </row>
    <row r="14984" spans="9:11">
      <c r="I14984" s="72"/>
      <c r="J14984" s="72"/>
      <c r="K14984" s="72"/>
    </row>
    <row r="14985" spans="9:11">
      <c r="I14985" s="72"/>
      <c r="J14985" s="72"/>
      <c r="K14985" s="72"/>
    </row>
    <row r="14986" spans="9:11">
      <c r="I14986" s="72"/>
      <c r="J14986" s="72"/>
      <c r="K14986" s="72"/>
    </row>
    <row r="14987" spans="9:11">
      <c r="I14987" s="72"/>
      <c r="J14987" s="72"/>
      <c r="K14987" s="72"/>
    </row>
    <row r="14988" spans="9:11">
      <c r="I14988" s="72"/>
      <c r="J14988" s="72"/>
      <c r="K14988" s="72"/>
    </row>
    <row r="14989" spans="9:11">
      <c r="I14989" s="72"/>
      <c r="J14989" s="72"/>
      <c r="K14989" s="72"/>
    </row>
    <row r="14990" spans="9:11">
      <c r="I14990" s="72"/>
      <c r="J14990" s="72"/>
      <c r="K14990" s="72"/>
    </row>
    <row r="14991" spans="9:11">
      <c r="I14991" s="72"/>
      <c r="J14991" s="72"/>
      <c r="K14991" s="72"/>
    </row>
    <row r="14992" spans="9:11">
      <c r="I14992" s="72"/>
      <c r="J14992" s="72"/>
      <c r="K14992" s="72"/>
    </row>
    <row r="14993" spans="9:11">
      <c r="I14993" s="72"/>
      <c r="J14993" s="72"/>
      <c r="K14993" s="72"/>
    </row>
    <row r="14994" spans="9:11">
      <c r="I14994" s="72"/>
      <c r="J14994" s="72"/>
      <c r="K14994" s="72"/>
    </row>
    <row r="14995" spans="9:11">
      <c r="I14995" s="72"/>
      <c r="J14995" s="72"/>
      <c r="K14995" s="72"/>
    </row>
    <row r="14996" spans="9:11">
      <c r="I14996" s="72"/>
      <c r="J14996" s="72"/>
      <c r="K14996" s="72"/>
    </row>
    <row r="14997" spans="9:11">
      <c r="I14997" s="72"/>
      <c r="J14997" s="72"/>
      <c r="K14997" s="72"/>
    </row>
    <row r="14998" spans="9:11">
      <c r="I14998" s="72"/>
      <c r="J14998" s="72"/>
      <c r="K14998" s="72"/>
    </row>
    <row r="14999" spans="9:11">
      <c r="I14999" s="72"/>
      <c r="J14999" s="72"/>
      <c r="K14999" s="72"/>
    </row>
    <row r="15000" spans="9:11">
      <c r="I15000" s="72"/>
      <c r="J15000" s="72"/>
      <c r="K15000" s="72"/>
    </row>
    <row r="15001" spans="9:11">
      <c r="I15001" s="72"/>
      <c r="J15001" s="72"/>
      <c r="K15001" s="72"/>
    </row>
    <row r="15002" spans="9:11">
      <c r="I15002" s="72"/>
      <c r="J15002" s="72"/>
      <c r="K15002" s="72"/>
    </row>
    <row r="15003" spans="9:11">
      <c r="I15003" s="72"/>
      <c r="J15003" s="72"/>
      <c r="K15003" s="72"/>
    </row>
    <row r="15004" spans="9:11">
      <c r="I15004" s="72"/>
      <c r="J15004" s="72"/>
      <c r="K15004" s="72"/>
    </row>
    <row r="15005" spans="9:11">
      <c r="I15005" s="72"/>
      <c r="J15005" s="72"/>
      <c r="K15005" s="72"/>
    </row>
    <row r="15006" spans="9:11">
      <c r="I15006" s="72"/>
      <c r="J15006" s="72"/>
      <c r="K15006" s="72"/>
    </row>
    <row r="15007" spans="9:11">
      <c r="I15007" s="72"/>
      <c r="J15007" s="72"/>
      <c r="K15007" s="72"/>
    </row>
    <row r="15008" spans="9:11">
      <c r="I15008" s="72"/>
      <c r="J15008" s="72"/>
      <c r="K15008" s="72"/>
    </row>
    <row r="15009" spans="9:11">
      <c r="I15009" s="72"/>
      <c r="J15009" s="72"/>
      <c r="K15009" s="72"/>
    </row>
    <row r="15010" spans="9:11">
      <c r="I15010" s="72"/>
      <c r="J15010" s="72"/>
      <c r="K15010" s="72"/>
    </row>
    <row r="15011" spans="9:11">
      <c r="I15011" s="72"/>
      <c r="J15011" s="72"/>
      <c r="K15011" s="72"/>
    </row>
    <row r="15012" spans="9:11">
      <c r="I15012" s="72"/>
      <c r="J15012" s="72"/>
      <c r="K15012" s="72"/>
    </row>
    <row r="15013" spans="9:11">
      <c r="I15013" s="72"/>
      <c r="J15013" s="72"/>
      <c r="K15013" s="72"/>
    </row>
    <row r="15014" spans="9:11">
      <c r="I15014" s="72"/>
      <c r="J15014" s="72"/>
      <c r="K15014" s="72"/>
    </row>
    <row r="15015" spans="9:11">
      <c r="I15015" s="72"/>
      <c r="J15015" s="72"/>
      <c r="K15015" s="72"/>
    </row>
    <row r="15016" spans="9:11">
      <c r="I15016" s="72"/>
      <c r="J15016" s="72"/>
      <c r="K15016" s="72"/>
    </row>
    <row r="15017" spans="9:11">
      <c r="I15017" s="72"/>
      <c r="J15017" s="72"/>
      <c r="K15017" s="72"/>
    </row>
    <row r="15018" spans="9:11">
      <c r="I15018" s="72"/>
      <c r="J15018" s="72"/>
      <c r="K15018" s="72"/>
    </row>
    <row r="15019" spans="9:11">
      <c r="I15019" s="72"/>
      <c r="J15019" s="72"/>
      <c r="K15019" s="72"/>
    </row>
    <row r="15020" spans="9:11">
      <c r="I15020" s="72"/>
      <c r="J15020" s="72"/>
      <c r="K15020" s="72"/>
    </row>
    <row r="15021" spans="9:11">
      <c r="I15021" s="72"/>
      <c r="J15021" s="72"/>
      <c r="K15021" s="72"/>
    </row>
    <row r="15022" spans="9:11">
      <c r="I15022" s="72"/>
      <c r="J15022" s="72"/>
      <c r="K15022" s="72"/>
    </row>
    <row r="15023" spans="9:11">
      <c r="I15023" s="72"/>
      <c r="J15023" s="72"/>
      <c r="K15023" s="72"/>
    </row>
    <row r="15024" spans="9:11">
      <c r="I15024" s="72"/>
      <c r="J15024" s="72"/>
      <c r="K15024" s="72"/>
    </row>
    <row r="15025" spans="9:11">
      <c r="I15025" s="72"/>
      <c r="J15025" s="72"/>
      <c r="K15025" s="72"/>
    </row>
    <row r="15026" spans="9:11">
      <c r="I15026" s="72"/>
      <c r="J15026" s="72"/>
      <c r="K15026" s="72"/>
    </row>
    <row r="15027" spans="9:11">
      <c r="I15027" s="72"/>
      <c r="J15027" s="72"/>
      <c r="K15027" s="72"/>
    </row>
    <row r="15028" spans="9:11">
      <c r="I15028" s="72"/>
      <c r="J15028" s="72"/>
      <c r="K15028" s="72"/>
    </row>
    <row r="15029" spans="9:11">
      <c r="I15029" s="72"/>
      <c r="J15029" s="72"/>
      <c r="K15029" s="72"/>
    </row>
    <row r="15030" spans="9:11">
      <c r="I15030" s="72"/>
      <c r="J15030" s="72"/>
      <c r="K15030" s="72"/>
    </row>
    <row r="15031" spans="9:11">
      <c r="I15031" s="72"/>
      <c r="J15031" s="72"/>
      <c r="K15031" s="72"/>
    </row>
    <row r="15032" spans="9:11">
      <c r="I15032" s="72"/>
      <c r="J15032" s="72"/>
      <c r="K15032" s="72"/>
    </row>
    <row r="15033" spans="9:11">
      <c r="I15033" s="72"/>
      <c r="J15033" s="72"/>
      <c r="K15033" s="72"/>
    </row>
    <row r="15034" spans="9:11">
      <c r="I15034" s="72"/>
      <c r="J15034" s="72"/>
      <c r="K15034" s="72"/>
    </row>
    <row r="15035" spans="9:11">
      <c r="I15035" s="72"/>
      <c r="J15035" s="72"/>
      <c r="K15035" s="72"/>
    </row>
    <row r="15036" spans="9:11">
      <c r="I15036" s="72"/>
      <c r="J15036" s="72"/>
      <c r="K15036" s="72"/>
    </row>
    <row r="15037" spans="9:11">
      <c r="I15037" s="72"/>
      <c r="J15037" s="72"/>
      <c r="K15037" s="72"/>
    </row>
    <row r="15038" spans="9:11">
      <c r="I15038" s="72"/>
      <c r="J15038" s="72"/>
      <c r="K15038" s="72"/>
    </row>
    <row r="15039" spans="9:11">
      <c r="I15039" s="72"/>
      <c r="J15039" s="72"/>
      <c r="K15039" s="72"/>
    </row>
    <row r="15040" spans="9:11">
      <c r="I15040" s="72"/>
      <c r="J15040" s="72"/>
      <c r="K15040" s="72"/>
    </row>
    <row r="15041" spans="9:11">
      <c r="I15041" s="72"/>
      <c r="J15041" s="72"/>
      <c r="K15041" s="72"/>
    </row>
    <row r="15042" spans="9:11">
      <c r="I15042" s="72"/>
      <c r="J15042" s="72"/>
      <c r="K15042" s="72"/>
    </row>
    <row r="15043" spans="9:11">
      <c r="I15043" s="72"/>
      <c r="J15043" s="72"/>
      <c r="K15043" s="72"/>
    </row>
    <row r="15044" spans="9:11">
      <c r="I15044" s="72"/>
      <c r="J15044" s="72"/>
      <c r="K15044" s="72"/>
    </row>
    <row r="15045" spans="9:11">
      <c r="I15045" s="72"/>
      <c r="J15045" s="72"/>
      <c r="K15045" s="72"/>
    </row>
    <row r="15046" spans="9:11">
      <c r="I15046" s="72"/>
      <c r="J15046" s="72"/>
      <c r="K15046" s="72"/>
    </row>
    <row r="15047" spans="9:11">
      <c r="I15047" s="72"/>
      <c r="J15047" s="72"/>
      <c r="K15047" s="72"/>
    </row>
    <row r="15048" spans="9:11">
      <c r="I15048" s="72"/>
      <c r="J15048" s="72"/>
      <c r="K15048" s="72"/>
    </row>
    <row r="15049" spans="9:11">
      <c r="I15049" s="72"/>
      <c r="J15049" s="72"/>
      <c r="K15049" s="72"/>
    </row>
    <row r="15050" spans="9:11">
      <c r="I15050" s="72"/>
      <c r="J15050" s="72"/>
      <c r="K15050" s="72"/>
    </row>
    <row r="15051" spans="9:11">
      <c r="I15051" s="72"/>
      <c r="J15051" s="72"/>
      <c r="K15051" s="72"/>
    </row>
    <row r="15052" spans="9:11">
      <c r="I15052" s="72"/>
      <c r="J15052" s="72"/>
      <c r="K15052" s="72"/>
    </row>
    <row r="15053" spans="9:11">
      <c r="I15053" s="72"/>
      <c r="J15053" s="72"/>
      <c r="K15053" s="72"/>
    </row>
    <row r="15054" spans="9:11">
      <c r="I15054" s="72"/>
      <c r="J15054" s="72"/>
      <c r="K15054" s="72"/>
    </row>
    <row r="15055" spans="9:11">
      <c r="I15055" s="72"/>
      <c r="J15055" s="72"/>
      <c r="K15055" s="72"/>
    </row>
    <row r="15056" spans="9:11">
      <c r="I15056" s="72"/>
      <c r="J15056" s="72"/>
      <c r="K15056" s="72"/>
    </row>
    <row r="15057" spans="9:11">
      <c r="I15057" s="72"/>
      <c r="J15057" s="72"/>
      <c r="K15057" s="72"/>
    </row>
    <row r="15058" spans="9:11">
      <c r="I15058" s="72"/>
      <c r="J15058" s="72"/>
      <c r="K15058" s="72"/>
    </row>
    <row r="15059" spans="9:11">
      <c r="I15059" s="72"/>
      <c r="J15059" s="72"/>
      <c r="K15059" s="72"/>
    </row>
    <row r="15060" spans="9:11">
      <c r="I15060" s="72"/>
      <c r="J15060" s="72"/>
      <c r="K15060" s="72"/>
    </row>
    <row r="15061" spans="9:11">
      <c r="I15061" s="72"/>
      <c r="J15061" s="72"/>
      <c r="K15061" s="72"/>
    </row>
    <row r="15062" spans="9:11">
      <c r="I15062" s="72"/>
      <c r="J15062" s="72"/>
      <c r="K15062" s="72"/>
    </row>
    <row r="15063" spans="9:11">
      <c r="I15063" s="72"/>
      <c r="J15063" s="72"/>
      <c r="K15063" s="72"/>
    </row>
    <row r="15064" spans="9:11">
      <c r="I15064" s="72"/>
      <c r="J15064" s="72"/>
      <c r="K15064" s="72"/>
    </row>
    <row r="15065" spans="9:11">
      <c r="I15065" s="72"/>
      <c r="J15065" s="72"/>
      <c r="K15065" s="72"/>
    </row>
    <row r="15066" spans="9:11">
      <c r="I15066" s="72"/>
      <c r="J15066" s="72"/>
      <c r="K15066" s="72"/>
    </row>
    <row r="15067" spans="9:11">
      <c r="I15067" s="72"/>
      <c r="J15067" s="72"/>
      <c r="K15067" s="72"/>
    </row>
    <row r="15068" spans="9:11">
      <c r="I15068" s="72"/>
      <c r="J15068" s="72"/>
      <c r="K15068" s="72"/>
    </row>
    <row r="15069" spans="9:11">
      <c r="I15069" s="72"/>
      <c r="J15069" s="72"/>
      <c r="K15069" s="72"/>
    </row>
    <row r="15070" spans="9:11">
      <c r="I15070" s="72"/>
      <c r="J15070" s="72"/>
      <c r="K15070" s="72"/>
    </row>
    <row r="15071" spans="9:11">
      <c r="I15071" s="72"/>
      <c r="J15071" s="72"/>
      <c r="K15071" s="72"/>
    </row>
    <row r="15072" spans="9:11">
      <c r="I15072" s="72"/>
      <c r="J15072" s="72"/>
      <c r="K15072" s="72"/>
    </row>
    <row r="15073" spans="9:11">
      <c r="I15073" s="72"/>
      <c r="J15073" s="72"/>
      <c r="K15073" s="72"/>
    </row>
    <row r="15074" spans="9:11">
      <c r="I15074" s="72"/>
      <c r="J15074" s="72"/>
      <c r="K15074" s="72"/>
    </row>
    <row r="15075" spans="9:11">
      <c r="I15075" s="72"/>
      <c r="J15075" s="72"/>
      <c r="K15075" s="72"/>
    </row>
    <row r="15076" spans="9:11">
      <c r="I15076" s="72"/>
      <c r="J15076" s="72"/>
      <c r="K15076" s="72"/>
    </row>
    <row r="15077" spans="9:11">
      <c r="I15077" s="72"/>
      <c r="J15077" s="72"/>
      <c r="K15077" s="72"/>
    </row>
    <row r="15078" spans="9:11">
      <c r="I15078" s="72"/>
      <c r="J15078" s="72"/>
      <c r="K15078" s="72"/>
    </row>
    <row r="15079" spans="9:11">
      <c r="I15079" s="72"/>
      <c r="J15079" s="72"/>
      <c r="K15079" s="72"/>
    </row>
    <row r="15080" spans="9:11">
      <c r="I15080" s="72"/>
      <c r="J15080" s="72"/>
      <c r="K15080" s="72"/>
    </row>
    <row r="15081" spans="9:11">
      <c r="I15081" s="72"/>
      <c r="J15081" s="72"/>
      <c r="K15081" s="72"/>
    </row>
    <row r="15082" spans="9:11">
      <c r="I15082" s="72"/>
      <c r="J15082" s="72"/>
      <c r="K15082" s="72"/>
    </row>
    <row r="15083" spans="9:11">
      <c r="I15083" s="72"/>
      <c r="J15083" s="72"/>
      <c r="K15083" s="72"/>
    </row>
    <row r="15084" spans="9:11">
      <c r="I15084" s="72"/>
      <c r="J15084" s="72"/>
      <c r="K15084" s="72"/>
    </row>
    <row r="15085" spans="9:11">
      <c r="I15085" s="72"/>
      <c r="J15085" s="72"/>
      <c r="K15085" s="72"/>
    </row>
    <row r="15086" spans="9:11">
      <c r="I15086" s="72"/>
      <c r="J15086" s="72"/>
      <c r="K15086" s="72"/>
    </row>
    <row r="15087" spans="9:11">
      <c r="I15087" s="72"/>
      <c r="J15087" s="72"/>
      <c r="K15087" s="72"/>
    </row>
    <row r="15088" spans="9:11">
      <c r="I15088" s="72"/>
      <c r="J15088" s="72"/>
      <c r="K15088" s="72"/>
    </row>
    <row r="15089" spans="9:11">
      <c r="I15089" s="72"/>
      <c r="J15089" s="72"/>
      <c r="K15089" s="72"/>
    </row>
    <row r="15090" spans="9:11">
      <c r="I15090" s="72"/>
      <c r="J15090" s="72"/>
      <c r="K15090" s="72"/>
    </row>
    <row r="15091" spans="9:11">
      <c r="I15091" s="72"/>
      <c r="J15091" s="72"/>
      <c r="K15091" s="72"/>
    </row>
    <row r="15092" spans="9:11">
      <c r="I15092" s="72"/>
      <c r="J15092" s="72"/>
      <c r="K15092" s="72"/>
    </row>
    <row r="15093" spans="9:11">
      <c r="I15093" s="72"/>
      <c r="J15093" s="72"/>
      <c r="K15093" s="72"/>
    </row>
    <row r="15094" spans="9:11">
      <c r="I15094" s="72"/>
      <c r="J15094" s="72"/>
      <c r="K15094" s="72"/>
    </row>
    <row r="15095" spans="9:11">
      <c r="I15095" s="72"/>
      <c r="J15095" s="72"/>
      <c r="K15095" s="72"/>
    </row>
    <row r="15096" spans="9:11">
      <c r="I15096" s="72"/>
      <c r="J15096" s="72"/>
      <c r="K15096" s="72"/>
    </row>
    <row r="15097" spans="9:11">
      <c r="I15097" s="72"/>
      <c r="J15097" s="72"/>
      <c r="K15097" s="72"/>
    </row>
    <row r="15098" spans="9:11">
      <c r="I15098" s="72"/>
      <c r="J15098" s="72"/>
      <c r="K15098" s="72"/>
    </row>
    <row r="15099" spans="9:11">
      <c r="I15099" s="72"/>
      <c r="J15099" s="72"/>
      <c r="K15099" s="72"/>
    </row>
    <row r="15100" spans="9:11">
      <c r="I15100" s="72"/>
      <c r="J15100" s="72"/>
      <c r="K15100" s="72"/>
    </row>
    <row r="15101" spans="9:11">
      <c r="I15101" s="72"/>
      <c r="J15101" s="72"/>
      <c r="K15101" s="72"/>
    </row>
    <row r="15102" spans="9:11">
      <c r="I15102" s="72"/>
      <c r="J15102" s="72"/>
      <c r="K15102" s="72"/>
    </row>
    <row r="15103" spans="9:11">
      <c r="I15103" s="72"/>
      <c r="J15103" s="72"/>
      <c r="K15103" s="72"/>
    </row>
    <row r="15104" spans="9:11">
      <c r="I15104" s="72"/>
      <c r="J15104" s="72"/>
      <c r="K15104" s="72"/>
    </row>
    <row r="15105" spans="9:11">
      <c r="I15105" s="72"/>
      <c r="J15105" s="72"/>
      <c r="K15105" s="72"/>
    </row>
    <row r="15106" spans="9:11">
      <c r="I15106" s="72"/>
      <c r="J15106" s="72"/>
      <c r="K15106" s="72"/>
    </row>
    <row r="15107" spans="9:11">
      <c r="I15107" s="72"/>
      <c r="J15107" s="72"/>
      <c r="K15107" s="72"/>
    </row>
    <row r="15108" spans="9:11">
      <c r="I15108" s="72"/>
      <c r="J15108" s="72"/>
      <c r="K15108" s="72"/>
    </row>
    <row r="15109" spans="9:11">
      <c r="I15109" s="72"/>
      <c r="J15109" s="72"/>
      <c r="K15109" s="72"/>
    </row>
    <row r="15110" spans="9:11">
      <c r="I15110" s="72"/>
      <c r="J15110" s="72"/>
      <c r="K15110" s="72"/>
    </row>
    <row r="15111" spans="9:11">
      <c r="I15111" s="72"/>
      <c r="J15111" s="72"/>
      <c r="K15111" s="72"/>
    </row>
    <row r="15112" spans="9:11">
      <c r="I15112" s="72"/>
      <c r="J15112" s="72"/>
      <c r="K15112" s="72"/>
    </row>
    <row r="15113" spans="9:11">
      <c r="I15113" s="72"/>
      <c r="J15113" s="72"/>
      <c r="K15113" s="72"/>
    </row>
    <row r="15114" spans="9:11">
      <c r="I15114" s="72"/>
      <c r="J15114" s="72"/>
      <c r="K15114" s="72"/>
    </row>
    <row r="15115" spans="9:11">
      <c r="I15115" s="72"/>
      <c r="J15115" s="72"/>
      <c r="K15115" s="72"/>
    </row>
    <row r="15116" spans="9:11">
      <c r="I15116" s="72"/>
      <c r="J15116" s="72"/>
      <c r="K15116" s="72"/>
    </row>
    <row r="15117" spans="9:11">
      <c r="I15117" s="72"/>
      <c r="J15117" s="72"/>
      <c r="K15117" s="72"/>
    </row>
    <row r="15118" spans="9:11">
      <c r="I15118" s="72"/>
      <c r="J15118" s="72"/>
      <c r="K15118" s="72"/>
    </row>
    <row r="15119" spans="9:11">
      <c r="I15119" s="72"/>
      <c r="J15119" s="72"/>
      <c r="K15119" s="72"/>
    </row>
    <row r="15120" spans="9:11">
      <c r="I15120" s="72"/>
      <c r="J15120" s="72"/>
      <c r="K15120" s="72"/>
    </row>
    <row r="15121" spans="9:11">
      <c r="I15121" s="72"/>
      <c r="J15121" s="72"/>
      <c r="K15121" s="72"/>
    </row>
    <row r="15122" spans="9:11">
      <c r="I15122" s="72"/>
      <c r="J15122" s="72"/>
      <c r="K15122" s="72"/>
    </row>
    <row r="15123" spans="9:11">
      <c r="I15123" s="72"/>
      <c r="J15123" s="72"/>
      <c r="K15123" s="72"/>
    </row>
    <row r="15124" spans="9:11">
      <c r="I15124" s="72"/>
      <c r="J15124" s="72"/>
      <c r="K15124" s="72"/>
    </row>
    <row r="15125" spans="9:11">
      <c r="I15125" s="72"/>
      <c r="J15125" s="72"/>
      <c r="K15125" s="72"/>
    </row>
    <row r="15126" spans="9:11">
      <c r="I15126" s="72"/>
      <c r="J15126" s="72"/>
      <c r="K15126" s="72"/>
    </row>
    <row r="15127" spans="9:11">
      <c r="I15127" s="72"/>
      <c r="J15127" s="72"/>
      <c r="K15127" s="72"/>
    </row>
    <row r="15128" spans="9:11">
      <c r="I15128" s="72"/>
      <c r="J15128" s="72"/>
      <c r="K15128" s="72"/>
    </row>
    <row r="15129" spans="9:11">
      <c r="I15129" s="72"/>
      <c r="J15129" s="72"/>
      <c r="K15129" s="72"/>
    </row>
    <row r="15130" spans="9:11">
      <c r="I15130" s="72"/>
      <c r="J15130" s="72"/>
      <c r="K15130" s="72"/>
    </row>
    <row r="15131" spans="9:11">
      <c r="I15131" s="72"/>
      <c r="J15131" s="72"/>
      <c r="K15131" s="72"/>
    </row>
    <row r="15132" spans="9:11">
      <c r="I15132" s="72"/>
      <c r="J15132" s="72"/>
      <c r="K15132" s="72"/>
    </row>
    <row r="15133" spans="9:11">
      <c r="I15133" s="72"/>
      <c r="J15133" s="72"/>
      <c r="K15133" s="72"/>
    </row>
    <row r="15134" spans="9:11">
      <c r="I15134" s="72"/>
      <c r="J15134" s="72"/>
      <c r="K15134" s="72"/>
    </row>
    <row r="15135" spans="9:11">
      <c r="I15135" s="72"/>
      <c r="J15135" s="72"/>
      <c r="K15135" s="72"/>
    </row>
    <row r="15136" spans="9:11">
      <c r="I15136" s="72"/>
      <c r="J15136" s="72"/>
      <c r="K15136" s="72"/>
    </row>
    <row r="15137" spans="9:11">
      <c r="I15137" s="72"/>
      <c r="J15137" s="72"/>
      <c r="K15137" s="72"/>
    </row>
    <row r="15138" spans="9:11">
      <c r="I15138" s="72"/>
      <c r="J15138" s="72"/>
      <c r="K15138" s="72"/>
    </row>
    <row r="15139" spans="9:11">
      <c r="I15139" s="72"/>
      <c r="J15139" s="72"/>
      <c r="K15139" s="72"/>
    </row>
    <row r="15140" spans="9:11">
      <c r="I15140" s="72"/>
      <c r="J15140" s="72"/>
      <c r="K15140" s="72"/>
    </row>
    <row r="15141" spans="9:11">
      <c r="I15141" s="72"/>
      <c r="J15141" s="72"/>
      <c r="K15141" s="72"/>
    </row>
    <row r="15142" spans="9:11">
      <c r="I15142" s="72"/>
      <c r="J15142" s="72"/>
      <c r="K15142" s="72"/>
    </row>
    <row r="15143" spans="9:11">
      <c r="I15143" s="72"/>
      <c r="J15143" s="72"/>
      <c r="K15143" s="72"/>
    </row>
    <row r="15144" spans="9:11">
      <c r="I15144" s="72"/>
      <c r="J15144" s="72"/>
      <c r="K15144" s="72"/>
    </row>
    <row r="15145" spans="9:11">
      <c r="I15145" s="72"/>
      <c r="J15145" s="72"/>
      <c r="K15145" s="72"/>
    </row>
    <row r="15146" spans="9:11">
      <c r="I15146" s="72"/>
      <c r="J15146" s="72"/>
      <c r="K15146" s="72"/>
    </row>
    <row r="15147" spans="9:11">
      <c r="I15147" s="72"/>
      <c r="J15147" s="72"/>
      <c r="K15147" s="72"/>
    </row>
    <row r="15148" spans="9:11">
      <c r="I15148" s="72"/>
      <c r="J15148" s="72"/>
      <c r="K15148" s="72"/>
    </row>
    <row r="15149" spans="9:11">
      <c r="I15149" s="72"/>
      <c r="J15149" s="72"/>
      <c r="K15149" s="72"/>
    </row>
    <row r="15150" spans="9:11">
      <c r="I15150" s="72"/>
      <c r="J15150" s="72"/>
      <c r="K15150" s="72"/>
    </row>
    <row r="15151" spans="9:11">
      <c r="I15151" s="72"/>
      <c r="J15151" s="72"/>
      <c r="K15151" s="72"/>
    </row>
    <row r="15152" spans="9:11">
      <c r="I15152" s="72"/>
      <c r="J15152" s="72"/>
      <c r="K15152" s="72"/>
    </row>
    <row r="15153" spans="9:11">
      <c r="I15153" s="72"/>
      <c r="J15153" s="72"/>
      <c r="K15153" s="72"/>
    </row>
    <row r="15154" spans="9:11">
      <c r="I15154" s="72"/>
      <c r="J15154" s="72"/>
      <c r="K15154" s="72"/>
    </row>
    <row r="15155" spans="9:11">
      <c r="I15155" s="72"/>
      <c r="J15155" s="72"/>
      <c r="K15155" s="72"/>
    </row>
    <row r="15156" spans="9:11">
      <c r="I15156" s="72"/>
      <c r="J15156" s="72"/>
      <c r="K15156" s="72"/>
    </row>
    <row r="15157" spans="9:11">
      <c r="I15157" s="72"/>
      <c r="J15157" s="72"/>
      <c r="K15157" s="72"/>
    </row>
    <row r="15158" spans="9:11">
      <c r="I15158" s="72"/>
      <c r="J15158" s="72"/>
      <c r="K15158" s="72"/>
    </row>
    <row r="15159" spans="9:11">
      <c r="I15159" s="72"/>
      <c r="J15159" s="72"/>
      <c r="K15159" s="72"/>
    </row>
    <row r="15160" spans="9:11">
      <c r="I15160" s="72"/>
      <c r="J15160" s="72"/>
      <c r="K15160" s="72"/>
    </row>
    <row r="15161" spans="9:11">
      <c r="I15161" s="72"/>
      <c r="J15161" s="72"/>
      <c r="K15161" s="72"/>
    </row>
    <row r="15162" spans="9:11">
      <c r="I15162" s="72"/>
      <c r="J15162" s="72"/>
      <c r="K15162" s="72"/>
    </row>
    <row r="15163" spans="9:11">
      <c r="I15163" s="72"/>
      <c r="J15163" s="72"/>
      <c r="K15163" s="72"/>
    </row>
    <row r="15164" spans="9:11">
      <c r="I15164" s="72"/>
      <c r="J15164" s="72"/>
      <c r="K15164" s="72"/>
    </row>
    <row r="15165" spans="9:11">
      <c r="I15165" s="72"/>
      <c r="J15165" s="72"/>
      <c r="K15165" s="72"/>
    </row>
    <row r="15166" spans="9:11">
      <c r="I15166" s="72"/>
      <c r="J15166" s="72"/>
      <c r="K15166" s="72"/>
    </row>
    <row r="15167" spans="9:11">
      <c r="I15167" s="72"/>
      <c r="J15167" s="72"/>
      <c r="K15167" s="72"/>
    </row>
    <row r="15168" spans="9:11">
      <c r="I15168" s="72"/>
      <c r="J15168" s="72"/>
      <c r="K15168" s="72"/>
    </row>
    <row r="15169" spans="9:11">
      <c r="I15169" s="72"/>
      <c r="J15169" s="72"/>
      <c r="K15169" s="72"/>
    </row>
    <row r="15170" spans="9:11">
      <c r="I15170" s="72"/>
      <c r="J15170" s="72"/>
      <c r="K15170" s="72"/>
    </row>
    <row r="15171" spans="9:11">
      <c r="I15171" s="72"/>
      <c r="J15171" s="72"/>
      <c r="K15171" s="72"/>
    </row>
    <row r="15172" spans="9:11">
      <c r="I15172" s="72"/>
      <c r="J15172" s="72"/>
      <c r="K15172" s="72"/>
    </row>
    <row r="15173" spans="9:11">
      <c r="I15173" s="72"/>
      <c r="J15173" s="72"/>
      <c r="K15173" s="72"/>
    </row>
    <row r="15174" spans="9:11">
      <c r="I15174" s="72"/>
      <c r="J15174" s="72"/>
      <c r="K15174" s="72"/>
    </row>
    <row r="15175" spans="9:11">
      <c r="I15175" s="72"/>
      <c r="J15175" s="72"/>
      <c r="K15175" s="72"/>
    </row>
    <row r="15176" spans="9:11">
      <c r="I15176" s="72"/>
      <c r="J15176" s="72"/>
      <c r="K15176" s="72"/>
    </row>
    <row r="15177" spans="9:11">
      <c r="I15177" s="72"/>
      <c r="J15177" s="72"/>
      <c r="K15177" s="72"/>
    </row>
    <row r="15178" spans="9:11">
      <c r="I15178" s="72"/>
      <c r="J15178" s="72"/>
      <c r="K15178" s="72"/>
    </row>
    <row r="15179" spans="9:11">
      <c r="I15179" s="72"/>
      <c r="J15179" s="72"/>
      <c r="K15179" s="72"/>
    </row>
    <row r="15180" spans="9:11">
      <c r="I15180" s="72"/>
      <c r="J15180" s="72"/>
      <c r="K15180" s="72"/>
    </row>
    <row r="15181" spans="9:11">
      <c r="I15181" s="72"/>
      <c r="J15181" s="72"/>
      <c r="K15181" s="72"/>
    </row>
    <row r="15182" spans="9:11">
      <c r="I15182" s="72"/>
      <c r="J15182" s="72"/>
      <c r="K15182" s="72"/>
    </row>
    <row r="15183" spans="9:11">
      <c r="I15183" s="72"/>
      <c r="J15183" s="72"/>
      <c r="K15183" s="72"/>
    </row>
    <row r="15184" spans="9:11">
      <c r="I15184" s="72"/>
      <c r="J15184" s="72"/>
      <c r="K15184" s="72"/>
    </row>
    <row r="15185" spans="9:11">
      <c r="I15185" s="72"/>
      <c r="J15185" s="72"/>
      <c r="K15185" s="72"/>
    </row>
    <row r="15186" spans="9:11">
      <c r="I15186" s="72"/>
      <c r="J15186" s="72"/>
      <c r="K15186" s="72"/>
    </row>
    <row r="15187" spans="9:11">
      <c r="I15187" s="72"/>
      <c r="J15187" s="72"/>
      <c r="K15187" s="72"/>
    </row>
    <row r="15188" spans="9:11">
      <c r="I15188" s="72"/>
      <c r="J15188" s="72"/>
      <c r="K15188" s="72"/>
    </row>
    <row r="15189" spans="9:11">
      <c r="I15189" s="72"/>
      <c r="J15189" s="72"/>
      <c r="K15189" s="72"/>
    </row>
    <row r="15190" spans="9:11">
      <c r="I15190" s="72"/>
      <c r="J15190" s="72"/>
      <c r="K15190" s="72"/>
    </row>
    <row r="15191" spans="9:11">
      <c r="I15191" s="72"/>
      <c r="J15191" s="72"/>
      <c r="K15191" s="72"/>
    </row>
    <row r="15192" spans="9:11">
      <c r="I15192" s="72"/>
      <c r="J15192" s="72"/>
      <c r="K15192" s="72"/>
    </row>
    <row r="15193" spans="9:11">
      <c r="I15193" s="72"/>
      <c r="J15193" s="72"/>
      <c r="K15193" s="72"/>
    </row>
    <row r="15194" spans="9:11">
      <c r="I15194" s="72"/>
      <c r="J15194" s="72"/>
      <c r="K15194" s="72"/>
    </row>
    <row r="15195" spans="9:11">
      <c r="I15195" s="72"/>
      <c r="J15195" s="72"/>
      <c r="K15195" s="72"/>
    </row>
    <row r="15196" spans="9:11">
      <c r="I15196" s="72"/>
      <c r="J15196" s="72"/>
      <c r="K15196" s="72"/>
    </row>
    <row r="15197" spans="9:11">
      <c r="I15197" s="72"/>
      <c r="J15197" s="72"/>
      <c r="K15197" s="72"/>
    </row>
    <row r="15198" spans="9:11">
      <c r="I15198" s="72"/>
      <c r="J15198" s="72"/>
      <c r="K15198" s="72"/>
    </row>
    <row r="15199" spans="9:11">
      <c r="I15199" s="72"/>
      <c r="J15199" s="72"/>
      <c r="K15199" s="72"/>
    </row>
    <row r="15200" spans="9:11">
      <c r="I15200" s="72"/>
      <c r="J15200" s="72"/>
      <c r="K15200" s="72"/>
    </row>
    <row r="15201" spans="9:11">
      <c r="I15201" s="72"/>
      <c r="J15201" s="72"/>
      <c r="K15201" s="72"/>
    </row>
    <row r="15202" spans="9:11">
      <c r="I15202" s="72"/>
      <c r="J15202" s="72"/>
      <c r="K15202" s="72"/>
    </row>
    <row r="15203" spans="9:11">
      <c r="I15203" s="72"/>
      <c r="J15203" s="72"/>
      <c r="K15203" s="72"/>
    </row>
    <row r="15204" spans="9:11">
      <c r="I15204" s="72"/>
      <c r="J15204" s="72"/>
      <c r="K15204" s="72"/>
    </row>
    <row r="15205" spans="9:11">
      <c r="I15205" s="72"/>
      <c r="J15205" s="72"/>
      <c r="K15205" s="72"/>
    </row>
    <row r="15206" spans="9:11">
      <c r="I15206" s="72"/>
      <c r="J15206" s="72"/>
      <c r="K15206" s="72"/>
    </row>
    <row r="15207" spans="9:11">
      <c r="I15207" s="72"/>
      <c r="J15207" s="72"/>
      <c r="K15207" s="72"/>
    </row>
    <row r="15208" spans="9:11">
      <c r="I15208" s="72"/>
      <c r="J15208" s="72"/>
      <c r="K15208" s="72"/>
    </row>
    <row r="15209" spans="9:11">
      <c r="I15209" s="72"/>
      <c r="J15209" s="72"/>
      <c r="K15209" s="72"/>
    </row>
    <row r="15210" spans="9:11">
      <c r="I15210" s="72"/>
      <c r="J15210" s="72"/>
      <c r="K15210" s="72"/>
    </row>
    <row r="15211" spans="9:11">
      <c r="I15211" s="72"/>
      <c r="J15211" s="72"/>
      <c r="K15211" s="72"/>
    </row>
    <row r="15212" spans="9:11">
      <c r="I15212" s="72"/>
      <c r="J15212" s="72"/>
      <c r="K15212" s="72"/>
    </row>
    <row r="15213" spans="9:11">
      <c r="I15213" s="72"/>
      <c r="J15213" s="72"/>
      <c r="K15213" s="72"/>
    </row>
    <row r="15214" spans="9:11">
      <c r="I15214" s="72"/>
      <c r="J15214" s="72"/>
      <c r="K15214" s="72"/>
    </row>
    <row r="15215" spans="9:11">
      <c r="I15215" s="72"/>
      <c r="J15215" s="72"/>
      <c r="K15215" s="72"/>
    </row>
    <row r="15216" spans="9:11">
      <c r="I15216" s="72"/>
      <c r="J15216" s="72"/>
      <c r="K15216" s="72"/>
    </row>
    <row r="15217" spans="9:11">
      <c r="I15217" s="72"/>
      <c r="J15217" s="72"/>
      <c r="K15217" s="72"/>
    </row>
    <row r="15218" spans="9:11">
      <c r="I15218" s="72"/>
      <c r="J15218" s="72"/>
      <c r="K15218" s="72"/>
    </row>
    <row r="15219" spans="9:11">
      <c r="I15219" s="72"/>
      <c r="J15219" s="72"/>
      <c r="K15219" s="72"/>
    </row>
    <row r="15220" spans="9:11">
      <c r="I15220" s="72"/>
      <c r="J15220" s="72"/>
      <c r="K15220" s="72"/>
    </row>
    <row r="15221" spans="9:11">
      <c r="I15221" s="72"/>
      <c r="J15221" s="72"/>
      <c r="K15221" s="72"/>
    </row>
    <row r="15222" spans="9:11">
      <c r="I15222" s="72"/>
      <c r="J15222" s="72"/>
      <c r="K15222" s="72"/>
    </row>
    <row r="15223" spans="9:11">
      <c r="I15223" s="72"/>
      <c r="J15223" s="72"/>
      <c r="K15223" s="72"/>
    </row>
    <row r="15224" spans="9:11">
      <c r="I15224" s="72"/>
      <c r="J15224" s="72"/>
      <c r="K15224" s="72"/>
    </row>
    <row r="15225" spans="9:11">
      <c r="I15225" s="72"/>
      <c r="J15225" s="72"/>
      <c r="K15225" s="72"/>
    </row>
    <row r="15226" spans="9:11">
      <c r="I15226" s="72"/>
      <c r="J15226" s="72"/>
      <c r="K15226" s="72"/>
    </row>
    <row r="15227" spans="9:11">
      <c r="I15227" s="72"/>
      <c r="J15227" s="72"/>
      <c r="K15227" s="72"/>
    </row>
    <row r="15228" spans="9:11">
      <c r="I15228" s="72"/>
      <c r="J15228" s="72"/>
      <c r="K15228" s="72"/>
    </row>
    <row r="15229" spans="9:11">
      <c r="I15229" s="72"/>
      <c r="J15229" s="72"/>
      <c r="K15229" s="72"/>
    </row>
    <row r="15230" spans="9:11">
      <c r="I15230" s="72"/>
      <c r="J15230" s="72"/>
      <c r="K15230" s="72"/>
    </row>
    <row r="15231" spans="9:11">
      <c r="I15231" s="72"/>
      <c r="J15231" s="72"/>
      <c r="K15231" s="72"/>
    </row>
    <row r="15232" spans="9:11">
      <c r="I15232" s="72"/>
      <c r="J15232" s="72"/>
      <c r="K15232" s="72"/>
    </row>
    <row r="15233" spans="9:11">
      <c r="I15233" s="72"/>
      <c r="J15233" s="72"/>
      <c r="K15233" s="72"/>
    </row>
    <row r="15234" spans="9:11">
      <c r="I15234" s="72"/>
      <c r="J15234" s="72"/>
      <c r="K15234" s="72"/>
    </row>
    <row r="15235" spans="9:11">
      <c r="I15235" s="72"/>
      <c r="J15235" s="72"/>
      <c r="K15235" s="72"/>
    </row>
    <row r="15236" spans="9:11">
      <c r="I15236" s="72"/>
      <c r="J15236" s="72"/>
      <c r="K15236" s="72"/>
    </row>
    <row r="15237" spans="9:11">
      <c r="I15237" s="72"/>
      <c r="J15237" s="72"/>
      <c r="K15237" s="72"/>
    </row>
    <row r="15238" spans="9:11">
      <c r="I15238" s="72"/>
      <c r="J15238" s="72"/>
      <c r="K15238" s="72"/>
    </row>
    <row r="15239" spans="9:11">
      <c r="I15239" s="72"/>
      <c r="J15239" s="72"/>
      <c r="K15239" s="72"/>
    </row>
    <row r="15240" spans="9:11">
      <c r="I15240" s="72"/>
      <c r="J15240" s="72"/>
      <c r="K15240" s="72"/>
    </row>
    <row r="15241" spans="9:11">
      <c r="I15241" s="72"/>
      <c r="J15241" s="72"/>
      <c r="K15241" s="72"/>
    </row>
    <row r="15242" spans="9:11">
      <c r="I15242" s="72"/>
      <c r="J15242" s="72"/>
      <c r="K15242" s="72"/>
    </row>
    <row r="15243" spans="9:11">
      <c r="I15243" s="72"/>
      <c r="J15243" s="72"/>
      <c r="K15243" s="72"/>
    </row>
    <row r="15244" spans="9:11">
      <c r="I15244" s="72"/>
      <c r="J15244" s="72"/>
      <c r="K15244" s="72"/>
    </row>
    <row r="15245" spans="9:11">
      <c r="I15245" s="72"/>
      <c r="J15245" s="72"/>
      <c r="K15245" s="72"/>
    </row>
    <row r="15246" spans="9:11">
      <c r="I15246" s="72"/>
      <c r="J15246" s="72"/>
      <c r="K15246" s="72"/>
    </row>
    <row r="15247" spans="9:11">
      <c r="I15247" s="72"/>
      <c r="J15247" s="72"/>
      <c r="K15247" s="72"/>
    </row>
    <row r="15248" spans="9:11">
      <c r="I15248" s="72"/>
      <c r="J15248" s="72"/>
      <c r="K15248" s="72"/>
    </row>
    <row r="15249" spans="9:11">
      <c r="I15249" s="72"/>
      <c r="J15249" s="72"/>
      <c r="K15249" s="72"/>
    </row>
    <row r="15250" spans="9:11">
      <c r="I15250" s="72"/>
      <c r="J15250" s="72"/>
      <c r="K15250" s="72"/>
    </row>
    <row r="15251" spans="9:11">
      <c r="I15251" s="72"/>
      <c r="J15251" s="72"/>
      <c r="K15251" s="72"/>
    </row>
    <row r="15252" spans="9:11">
      <c r="I15252" s="72"/>
      <c r="J15252" s="72"/>
      <c r="K15252" s="72"/>
    </row>
    <row r="15253" spans="9:11">
      <c r="I15253" s="72"/>
      <c r="J15253" s="72"/>
      <c r="K15253" s="72"/>
    </row>
    <row r="15254" spans="9:11">
      <c r="I15254" s="72"/>
      <c r="J15254" s="72"/>
      <c r="K15254" s="72"/>
    </row>
    <row r="15255" spans="9:11">
      <c r="I15255" s="72"/>
      <c r="J15255" s="72"/>
      <c r="K15255" s="72"/>
    </row>
    <row r="15256" spans="9:11">
      <c r="I15256" s="72"/>
      <c r="J15256" s="72"/>
      <c r="K15256" s="72"/>
    </row>
    <row r="15257" spans="9:11">
      <c r="I15257" s="72"/>
      <c r="J15257" s="72"/>
      <c r="K15257" s="72"/>
    </row>
    <row r="15258" spans="9:11">
      <c r="I15258" s="72"/>
      <c r="J15258" s="72"/>
      <c r="K15258" s="72"/>
    </row>
    <row r="15259" spans="9:11">
      <c r="I15259" s="72"/>
      <c r="J15259" s="72"/>
      <c r="K15259" s="72"/>
    </row>
    <row r="15260" spans="9:11">
      <c r="I15260" s="72"/>
      <c r="J15260" s="72"/>
      <c r="K15260" s="72"/>
    </row>
    <row r="15261" spans="9:11">
      <c r="I15261" s="72"/>
      <c r="J15261" s="72"/>
      <c r="K15261" s="72"/>
    </row>
    <row r="15262" spans="9:11">
      <c r="I15262" s="72"/>
      <c r="J15262" s="72"/>
      <c r="K15262" s="72"/>
    </row>
    <row r="15263" spans="9:11">
      <c r="I15263" s="72"/>
      <c r="J15263" s="72"/>
      <c r="K15263" s="72"/>
    </row>
    <row r="15264" spans="9:11">
      <c r="I15264" s="72"/>
      <c r="J15264" s="72"/>
      <c r="K15264" s="72"/>
    </row>
    <row r="15265" spans="9:11">
      <c r="I15265" s="72"/>
      <c r="J15265" s="72"/>
      <c r="K15265" s="72"/>
    </row>
    <row r="15266" spans="9:11">
      <c r="I15266" s="72"/>
      <c r="J15266" s="72"/>
      <c r="K15266" s="72"/>
    </row>
    <row r="15267" spans="9:11">
      <c r="I15267" s="72"/>
      <c r="J15267" s="72"/>
      <c r="K15267" s="72"/>
    </row>
    <row r="15268" spans="9:11">
      <c r="I15268" s="72"/>
      <c r="J15268" s="72"/>
      <c r="K15268" s="72"/>
    </row>
    <row r="15269" spans="9:11">
      <c r="I15269" s="72"/>
      <c r="J15269" s="72"/>
      <c r="K15269" s="72"/>
    </row>
    <row r="15270" spans="9:11">
      <c r="I15270" s="72"/>
      <c r="J15270" s="72"/>
      <c r="K15270" s="72"/>
    </row>
    <row r="15271" spans="9:11">
      <c r="I15271" s="72"/>
      <c r="J15271" s="72"/>
      <c r="K15271" s="72"/>
    </row>
    <row r="15272" spans="9:11">
      <c r="I15272" s="72"/>
      <c r="J15272" s="72"/>
      <c r="K15272" s="72"/>
    </row>
    <row r="15273" spans="9:11">
      <c r="I15273" s="72"/>
      <c r="J15273" s="72"/>
      <c r="K15273" s="72"/>
    </row>
    <row r="15274" spans="9:11">
      <c r="I15274" s="72"/>
      <c r="J15274" s="72"/>
      <c r="K15274" s="72"/>
    </row>
    <row r="15275" spans="9:11">
      <c r="I15275" s="72"/>
      <c r="J15275" s="72"/>
      <c r="K15275" s="72"/>
    </row>
    <row r="15276" spans="9:11">
      <c r="I15276" s="72"/>
      <c r="J15276" s="72"/>
      <c r="K15276" s="72"/>
    </row>
    <row r="15277" spans="9:11">
      <c r="I15277" s="72"/>
      <c r="J15277" s="72"/>
      <c r="K15277" s="72"/>
    </row>
    <row r="15278" spans="9:11">
      <c r="I15278" s="72"/>
      <c r="J15278" s="72"/>
      <c r="K15278" s="72"/>
    </row>
    <row r="15279" spans="9:11">
      <c r="I15279" s="72"/>
      <c r="J15279" s="72"/>
      <c r="K15279" s="72"/>
    </row>
    <row r="15280" spans="9:11">
      <c r="I15280" s="72"/>
      <c r="J15280" s="72"/>
      <c r="K15280" s="72"/>
    </row>
    <row r="15281" spans="9:11">
      <c r="I15281" s="72"/>
      <c r="J15281" s="72"/>
      <c r="K15281" s="72"/>
    </row>
    <row r="15282" spans="9:11">
      <c r="I15282" s="72"/>
      <c r="J15282" s="72"/>
      <c r="K15282" s="72"/>
    </row>
    <row r="15283" spans="9:11">
      <c r="I15283" s="72"/>
      <c r="J15283" s="72"/>
      <c r="K15283" s="72"/>
    </row>
    <row r="15284" spans="9:11">
      <c r="I15284" s="72"/>
      <c r="J15284" s="72"/>
      <c r="K15284" s="72"/>
    </row>
    <row r="15285" spans="9:11">
      <c r="I15285" s="72"/>
      <c r="J15285" s="72"/>
      <c r="K15285" s="72"/>
    </row>
    <row r="15286" spans="9:11">
      <c r="I15286" s="72"/>
      <c r="J15286" s="72"/>
      <c r="K15286" s="72"/>
    </row>
    <row r="15287" spans="9:11">
      <c r="I15287" s="72"/>
      <c r="J15287" s="72"/>
      <c r="K15287" s="72"/>
    </row>
    <row r="15288" spans="9:11">
      <c r="I15288" s="72"/>
      <c r="J15288" s="72"/>
      <c r="K15288" s="72"/>
    </row>
    <row r="15289" spans="9:11">
      <c r="I15289" s="72"/>
      <c r="J15289" s="72"/>
      <c r="K15289" s="72"/>
    </row>
    <row r="15290" spans="9:11">
      <c r="I15290" s="72"/>
      <c r="J15290" s="72"/>
      <c r="K15290" s="72"/>
    </row>
    <row r="15291" spans="9:11">
      <c r="I15291" s="72"/>
      <c r="J15291" s="72"/>
      <c r="K15291" s="72"/>
    </row>
    <row r="15292" spans="9:11">
      <c r="I15292" s="72"/>
      <c r="J15292" s="72"/>
      <c r="K15292" s="72"/>
    </row>
    <row r="15293" spans="9:11">
      <c r="I15293" s="72"/>
      <c r="J15293" s="72"/>
      <c r="K15293" s="72"/>
    </row>
    <row r="15294" spans="9:11">
      <c r="I15294" s="72"/>
      <c r="J15294" s="72"/>
      <c r="K15294" s="72"/>
    </row>
    <row r="15295" spans="9:11">
      <c r="I15295" s="72"/>
      <c r="J15295" s="72"/>
      <c r="K15295" s="72"/>
    </row>
    <row r="15296" spans="9:11">
      <c r="I15296" s="72"/>
      <c r="J15296" s="72"/>
      <c r="K15296" s="72"/>
    </row>
    <row r="15297" spans="9:11">
      <c r="I15297" s="72"/>
      <c r="J15297" s="72"/>
      <c r="K15297" s="72"/>
    </row>
    <row r="15298" spans="9:11">
      <c r="I15298" s="72"/>
      <c r="J15298" s="72"/>
      <c r="K15298" s="72"/>
    </row>
    <row r="15299" spans="9:11">
      <c r="I15299" s="72"/>
      <c r="J15299" s="72"/>
      <c r="K15299" s="72"/>
    </row>
    <row r="15300" spans="9:11">
      <c r="I15300" s="72"/>
      <c r="J15300" s="72"/>
      <c r="K15300" s="72"/>
    </row>
    <row r="15301" spans="9:11">
      <c r="I15301" s="72"/>
      <c r="J15301" s="72"/>
      <c r="K15301" s="72"/>
    </row>
    <row r="15302" spans="9:11">
      <c r="I15302" s="72"/>
      <c r="J15302" s="72"/>
      <c r="K15302" s="72"/>
    </row>
    <row r="15303" spans="9:11">
      <c r="I15303" s="72"/>
      <c r="J15303" s="72"/>
      <c r="K15303" s="72"/>
    </row>
    <row r="15304" spans="9:11">
      <c r="I15304" s="72"/>
      <c r="J15304" s="72"/>
      <c r="K15304" s="72"/>
    </row>
    <row r="15305" spans="9:11">
      <c r="I15305" s="72"/>
      <c r="J15305" s="72"/>
      <c r="K15305" s="72"/>
    </row>
    <row r="15306" spans="9:11">
      <c r="I15306" s="72"/>
      <c r="J15306" s="72"/>
      <c r="K15306" s="72"/>
    </row>
    <row r="15307" spans="9:11">
      <c r="I15307" s="72"/>
      <c r="J15307" s="72"/>
      <c r="K15307" s="72"/>
    </row>
    <row r="15308" spans="9:11">
      <c r="I15308" s="72"/>
      <c r="J15308" s="72"/>
      <c r="K15308" s="72"/>
    </row>
    <row r="15309" spans="9:11">
      <c r="I15309" s="72"/>
      <c r="J15309" s="72"/>
      <c r="K15309" s="72"/>
    </row>
    <row r="15310" spans="9:11">
      <c r="I15310" s="72"/>
      <c r="J15310" s="72"/>
      <c r="K15310" s="72"/>
    </row>
    <row r="15311" spans="9:11">
      <c r="I15311" s="72"/>
      <c r="J15311" s="72"/>
      <c r="K15311" s="72"/>
    </row>
    <row r="15312" spans="9:11">
      <c r="I15312" s="72"/>
      <c r="J15312" s="72"/>
      <c r="K15312" s="72"/>
    </row>
    <row r="15313" spans="9:11">
      <c r="I15313" s="72"/>
      <c r="J15313" s="72"/>
      <c r="K15313" s="72"/>
    </row>
    <row r="15314" spans="9:11">
      <c r="I15314" s="72"/>
      <c r="J15314" s="72"/>
      <c r="K15314" s="72"/>
    </row>
    <row r="15315" spans="9:11">
      <c r="I15315" s="72"/>
      <c r="J15315" s="72"/>
      <c r="K15315" s="72"/>
    </row>
    <row r="15316" spans="9:11">
      <c r="I15316" s="72"/>
      <c r="J15316" s="72"/>
      <c r="K15316" s="72"/>
    </row>
    <row r="15317" spans="9:11">
      <c r="I15317" s="72"/>
      <c r="J15317" s="72"/>
      <c r="K15317" s="72"/>
    </row>
    <row r="15318" spans="9:11">
      <c r="I15318" s="72"/>
      <c r="J15318" s="72"/>
      <c r="K15318" s="72"/>
    </row>
    <row r="15319" spans="9:11">
      <c r="I15319" s="72"/>
      <c r="J15319" s="72"/>
      <c r="K15319" s="72"/>
    </row>
    <row r="15320" spans="9:11">
      <c r="I15320" s="72"/>
      <c r="J15320" s="72"/>
      <c r="K15320" s="72"/>
    </row>
    <row r="15321" spans="9:11">
      <c r="I15321" s="72"/>
      <c r="J15321" s="72"/>
      <c r="K15321" s="72"/>
    </row>
    <row r="15322" spans="9:11">
      <c r="I15322" s="72"/>
      <c r="J15322" s="72"/>
      <c r="K15322" s="72"/>
    </row>
    <row r="15323" spans="9:11">
      <c r="I15323" s="72"/>
      <c r="J15323" s="72"/>
      <c r="K15323" s="72"/>
    </row>
    <row r="15324" spans="9:11">
      <c r="I15324" s="72"/>
      <c r="J15324" s="72"/>
      <c r="K15324" s="72"/>
    </row>
    <row r="15325" spans="9:11">
      <c r="I15325" s="72"/>
      <c r="J15325" s="72"/>
      <c r="K15325" s="72"/>
    </row>
    <row r="15326" spans="9:11">
      <c r="I15326" s="72"/>
      <c r="J15326" s="72"/>
      <c r="K15326" s="72"/>
    </row>
    <row r="15327" spans="9:11">
      <c r="I15327" s="72"/>
      <c r="J15327" s="72"/>
      <c r="K15327" s="72"/>
    </row>
    <row r="15328" spans="9:11">
      <c r="I15328" s="72"/>
      <c r="J15328" s="72"/>
      <c r="K15328" s="72"/>
    </row>
    <row r="15329" spans="9:11">
      <c r="I15329" s="72"/>
      <c r="J15329" s="72"/>
      <c r="K15329" s="72"/>
    </row>
    <row r="15330" spans="9:11">
      <c r="I15330" s="72"/>
      <c r="J15330" s="72"/>
      <c r="K15330" s="72"/>
    </row>
    <row r="15331" spans="9:11">
      <c r="I15331" s="72"/>
      <c r="J15331" s="72"/>
      <c r="K15331" s="72"/>
    </row>
    <row r="15332" spans="9:11">
      <c r="I15332" s="72"/>
      <c r="J15332" s="72"/>
      <c r="K15332" s="72"/>
    </row>
    <row r="15333" spans="9:11">
      <c r="I15333" s="72"/>
      <c r="J15333" s="72"/>
      <c r="K15333" s="72"/>
    </row>
    <row r="15334" spans="9:11">
      <c r="I15334" s="72"/>
      <c r="J15334" s="72"/>
      <c r="K15334" s="72"/>
    </row>
    <row r="15335" spans="9:11">
      <c r="I15335" s="72"/>
      <c r="J15335" s="72"/>
      <c r="K15335" s="72"/>
    </row>
    <row r="15336" spans="9:11">
      <c r="I15336" s="72"/>
      <c r="J15336" s="72"/>
      <c r="K15336" s="72"/>
    </row>
    <row r="15337" spans="9:11">
      <c r="I15337" s="72"/>
      <c r="J15337" s="72"/>
      <c r="K15337" s="72"/>
    </row>
    <row r="15338" spans="9:11">
      <c r="I15338" s="72"/>
      <c r="J15338" s="72"/>
      <c r="K15338" s="72"/>
    </row>
    <row r="15339" spans="9:11">
      <c r="I15339" s="72"/>
      <c r="J15339" s="72"/>
      <c r="K15339" s="72"/>
    </row>
    <row r="15340" spans="9:11">
      <c r="I15340" s="72"/>
      <c r="J15340" s="72"/>
      <c r="K15340" s="72"/>
    </row>
    <row r="15341" spans="9:11">
      <c r="I15341" s="72"/>
      <c r="J15341" s="72"/>
      <c r="K15341" s="72"/>
    </row>
    <row r="15342" spans="9:11">
      <c r="I15342" s="72"/>
      <c r="J15342" s="72"/>
      <c r="K15342" s="72"/>
    </row>
    <row r="15343" spans="9:11">
      <c r="I15343" s="72"/>
      <c r="J15343" s="72"/>
      <c r="K15343" s="72"/>
    </row>
    <row r="15344" spans="9:11">
      <c r="I15344" s="72"/>
      <c r="J15344" s="72"/>
      <c r="K15344" s="72"/>
    </row>
    <row r="15345" spans="9:11">
      <c r="I15345" s="72"/>
      <c r="J15345" s="72"/>
      <c r="K15345" s="72"/>
    </row>
    <row r="15346" spans="9:11">
      <c r="I15346" s="72"/>
      <c r="J15346" s="72"/>
      <c r="K15346" s="72"/>
    </row>
    <row r="15347" spans="9:11">
      <c r="I15347" s="72"/>
      <c r="J15347" s="72"/>
      <c r="K15347" s="72"/>
    </row>
    <row r="15348" spans="9:11">
      <c r="I15348" s="72"/>
      <c r="J15348" s="72"/>
      <c r="K15348" s="72"/>
    </row>
    <row r="15349" spans="9:11">
      <c r="I15349" s="72"/>
      <c r="J15349" s="72"/>
      <c r="K15349" s="72"/>
    </row>
    <row r="15350" spans="9:11">
      <c r="I15350" s="72"/>
      <c r="J15350" s="72"/>
      <c r="K15350" s="72"/>
    </row>
    <row r="15351" spans="9:11">
      <c r="I15351" s="72"/>
      <c r="J15351" s="72"/>
      <c r="K15351" s="72"/>
    </row>
    <row r="15352" spans="9:11">
      <c r="I15352" s="72"/>
      <c r="J15352" s="72"/>
      <c r="K15352" s="72"/>
    </row>
    <row r="15353" spans="9:11">
      <c r="I15353" s="72"/>
      <c r="J15353" s="72"/>
      <c r="K15353" s="72"/>
    </row>
    <row r="15354" spans="9:11">
      <c r="I15354" s="72"/>
      <c r="J15354" s="72"/>
      <c r="K15354" s="72"/>
    </row>
    <row r="15355" spans="9:11">
      <c r="I15355" s="72"/>
      <c r="J15355" s="72"/>
      <c r="K15355" s="72"/>
    </row>
    <row r="15356" spans="9:11">
      <c r="I15356" s="72"/>
      <c r="J15356" s="72"/>
      <c r="K15356" s="72"/>
    </row>
    <row r="15357" spans="9:11">
      <c r="I15357" s="72"/>
      <c r="J15357" s="72"/>
      <c r="K15357" s="72"/>
    </row>
    <row r="15358" spans="9:11">
      <c r="I15358" s="72"/>
      <c r="J15358" s="72"/>
      <c r="K15358" s="72"/>
    </row>
    <row r="15359" spans="9:11">
      <c r="I15359" s="72"/>
      <c r="J15359" s="72"/>
      <c r="K15359" s="72"/>
    </row>
    <row r="15360" spans="9:11">
      <c r="I15360" s="72"/>
      <c r="J15360" s="72"/>
      <c r="K15360" s="72"/>
    </row>
    <row r="15361" spans="9:11">
      <c r="I15361" s="72"/>
      <c r="J15361" s="72"/>
      <c r="K15361" s="72"/>
    </row>
    <row r="15362" spans="9:11">
      <c r="I15362" s="72"/>
      <c r="J15362" s="72"/>
      <c r="K15362" s="72"/>
    </row>
    <row r="15363" spans="9:11">
      <c r="I15363" s="72"/>
      <c r="J15363" s="72"/>
      <c r="K15363" s="72"/>
    </row>
    <row r="15364" spans="9:11">
      <c r="I15364" s="72"/>
      <c r="J15364" s="72"/>
      <c r="K15364" s="72"/>
    </row>
    <row r="15365" spans="9:11">
      <c r="I15365" s="72"/>
      <c r="J15365" s="72"/>
      <c r="K15365" s="72"/>
    </row>
    <row r="15366" spans="9:11">
      <c r="I15366" s="72"/>
      <c r="J15366" s="72"/>
      <c r="K15366" s="72"/>
    </row>
    <row r="15367" spans="9:11">
      <c r="I15367" s="72"/>
      <c r="J15367" s="72"/>
      <c r="K15367" s="72"/>
    </row>
    <row r="15368" spans="9:11">
      <c r="I15368" s="72"/>
      <c r="J15368" s="72"/>
      <c r="K15368" s="72"/>
    </row>
    <row r="15369" spans="9:11">
      <c r="I15369" s="72"/>
      <c r="J15369" s="72"/>
      <c r="K15369" s="72"/>
    </row>
    <row r="15370" spans="9:11">
      <c r="I15370" s="72"/>
      <c r="J15370" s="72"/>
      <c r="K15370" s="72"/>
    </row>
    <row r="15371" spans="9:11">
      <c r="I15371" s="72"/>
      <c r="J15371" s="72"/>
      <c r="K15371" s="72"/>
    </row>
    <row r="15372" spans="9:11">
      <c r="I15372" s="72"/>
      <c r="J15372" s="72"/>
      <c r="K15372" s="72"/>
    </row>
    <row r="15373" spans="9:11">
      <c r="I15373" s="72"/>
      <c r="J15373" s="72"/>
      <c r="K15373" s="72"/>
    </row>
    <row r="15374" spans="9:11">
      <c r="I15374" s="72"/>
      <c r="J15374" s="72"/>
      <c r="K15374" s="72"/>
    </row>
    <row r="15375" spans="9:11">
      <c r="I15375" s="72"/>
      <c r="J15375" s="72"/>
      <c r="K15375" s="72"/>
    </row>
    <row r="15376" spans="9:11">
      <c r="I15376" s="72"/>
      <c r="J15376" s="72"/>
      <c r="K15376" s="72"/>
    </row>
    <row r="15377" spans="9:11">
      <c r="I15377" s="72"/>
      <c r="J15377" s="72"/>
      <c r="K15377" s="72"/>
    </row>
    <row r="15378" spans="9:11">
      <c r="I15378" s="72"/>
      <c r="J15378" s="72"/>
      <c r="K15378" s="72"/>
    </row>
    <row r="15379" spans="9:11">
      <c r="I15379" s="72"/>
      <c r="J15379" s="72"/>
      <c r="K15379" s="72"/>
    </row>
    <row r="15380" spans="9:11">
      <c r="I15380" s="72"/>
      <c r="J15380" s="72"/>
      <c r="K15380" s="72"/>
    </row>
    <row r="15381" spans="9:11">
      <c r="I15381" s="72"/>
      <c r="J15381" s="72"/>
      <c r="K15381" s="72"/>
    </row>
    <row r="15382" spans="9:11">
      <c r="I15382" s="72"/>
      <c r="J15382" s="72"/>
      <c r="K15382" s="72"/>
    </row>
    <row r="15383" spans="9:11">
      <c r="I15383" s="72"/>
      <c r="J15383" s="72"/>
      <c r="K15383" s="72"/>
    </row>
    <row r="15384" spans="9:11">
      <c r="I15384" s="72"/>
      <c r="J15384" s="72"/>
      <c r="K15384" s="72"/>
    </row>
    <row r="15385" spans="9:11">
      <c r="I15385" s="72"/>
      <c r="J15385" s="72"/>
      <c r="K15385" s="72"/>
    </row>
    <row r="15386" spans="9:11">
      <c r="I15386" s="72"/>
      <c r="J15386" s="72"/>
      <c r="K15386" s="72"/>
    </row>
    <row r="15387" spans="9:11">
      <c r="I15387" s="72"/>
      <c r="J15387" s="72"/>
      <c r="K15387" s="72"/>
    </row>
    <row r="15388" spans="9:11">
      <c r="I15388" s="72"/>
      <c r="J15388" s="72"/>
      <c r="K15388" s="72"/>
    </row>
    <row r="15389" spans="9:11">
      <c r="I15389" s="72"/>
      <c r="J15389" s="72"/>
      <c r="K15389" s="72"/>
    </row>
    <row r="15390" spans="9:11">
      <c r="I15390" s="72"/>
      <c r="J15390" s="72"/>
      <c r="K15390" s="72"/>
    </row>
    <row r="15391" spans="9:11">
      <c r="I15391" s="72"/>
      <c r="J15391" s="72"/>
      <c r="K15391" s="72"/>
    </row>
    <row r="15392" spans="9:11">
      <c r="I15392" s="72"/>
      <c r="J15392" s="72"/>
      <c r="K15392" s="72"/>
    </row>
    <row r="15393" spans="9:11">
      <c r="I15393" s="72"/>
      <c r="J15393" s="72"/>
      <c r="K15393" s="72"/>
    </row>
    <row r="15394" spans="9:11">
      <c r="I15394" s="72"/>
      <c r="J15394" s="72"/>
      <c r="K15394" s="72"/>
    </row>
    <row r="15395" spans="9:11">
      <c r="I15395" s="72"/>
      <c r="J15395" s="72"/>
      <c r="K15395" s="72"/>
    </row>
    <row r="15396" spans="9:11">
      <c r="I15396" s="72"/>
      <c r="J15396" s="72"/>
      <c r="K15396" s="72"/>
    </row>
    <row r="15397" spans="9:11">
      <c r="I15397" s="72"/>
      <c r="J15397" s="72"/>
      <c r="K15397" s="72"/>
    </row>
    <row r="15398" spans="9:11">
      <c r="I15398" s="72"/>
      <c r="J15398" s="72"/>
      <c r="K15398" s="72"/>
    </row>
    <row r="15399" spans="9:11">
      <c r="I15399" s="72"/>
      <c r="J15399" s="72"/>
      <c r="K15399" s="72"/>
    </row>
    <row r="15400" spans="9:11">
      <c r="I15400" s="72"/>
      <c r="J15400" s="72"/>
      <c r="K15400" s="72"/>
    </row>
    <row r="15401" spans="9:11">
      <c r="I15401" s="72"/>
      <c r="J15401" s="72"/>
      <c r="K15401" s="72"/>
    </row>
    <row r="15402" spans="9:11">
      <c r="I15402" s="72"/>
      <c r="J15402" s="72"/>
      <c r="K15402" s="72"/>
    </row>
    <row r="15403" spans="9:11">
      <c r="I15403" s="72"/>
      <c r="J15403" s="72"/>
      <c r="K15403" s="72"/>
    </row>
    <row r="15404" spans="9:11">
      <c r="I15404" s="72"/>
      <c r="J15404" s="72"/>
      <c r="K15404" s="72"/>
    </row>
    <row r="15405" spans="9:11">
      <c r="I15405" s="72"/>
      <c r="J15405" s="72"/>
      <c r="K15405" s="72"/>
    </row>
    <row r="15406" spans="9:11">
      <c r="I15406" s="72"/>
      <c r="J15406" s="72"/>
      <c r="K15406" s="72"/>
    </row>
    <row r="15407" spans="9:11">
      <c r="I15407" s="72"/>
      <c r="J15407" s="72"/>
      <c r="K15407" s="72"/>
    </row>
    <row r="15408" spans="9:11">
      <c r="I15408" s="72"/>
      <c r="J15408" s="72"/>
      <c r="K15408" s="72"/>
    </row>
    <row r="15409" spans="9:11">
      <c r="I15409" s="72"/>
      <c r="J15409" s="72"/>
      <c r="K15409" s="72"/>
    </row>
    <row r="15410" spans="9:11">
      <c r="I15410" s="72"/>
      <c r="J15410" s="72"/>
      <c r="K15410" s="72"/>
    </row>
    <row r="15411" spans="9:11">
      <c r="I15411" s="72"/>
      <c r="J15411" s="72"/>
      <c r="K15411" s="72"/>
    </row>
    <row r="15412" spans="9:11">
      <c r="I15412" s="72"/>
      <c r="J15412" s="72"/>
      <c r="K15412" s="72"/>
    </row>
    <row r="15413" spans="9:11">
      <c r="I15413" s="72"/>
      <c r="J15413" s="72"/>
      <c r="K15413" s="72"/>
    </row>
    <row r="15414" spans="9:11">
      <c r="I15414" s="72"/>
      <c r="J15414" s="72"/>
      <c r="K15414" s="72"/>
    </row>
    <row r="15415" spans="9:11">
      <c r="I15415" s="72"/>
      <c r="J15415" s="72"/>
      <c r="K15415" s="72"/>
    </row>
    <row r="15416" spans="9:11">
      <c r="I15416" s="72"/>
      <c r="J15416" s="72"/>
      <c r="K15416" s="72"/>
    </row>
    <row r="15417" spans="9:11">
      <c r="I15417" s="72"/>
      <c r="J15417" s="72"/>
      <c r="K15417" s="72"/>
    </row>
    <row r="15418" spans="9:11">
      <c r="I15418" s="72"/>
      <c r="J15418" s="72"/>
      <c r="K15418" s="72"/>
    </row>
    <row r="15419" spans="9:11">
      <c r="I15419" s="72"/>
      <c r="J15419" s="72"/>
      <c r="K15419" s="72"/>
    </row>
    <row r="15420" spans="9:11">
      <c r="I15420" s="72"/>
      <c r="J15420" s="72"/>
      <c r="K15420" s="72"/>
    </row>
    <row r="15421" spans="9:11">
      <c r="I15421" s="72"/>
      <c r="J15421" s="72"/>
      <c r="K15421" s="72"/>
    </row>
    <row r="15422" spans="9:11">
      <c r="I15422" s="72"/>
      <c r="J15422" s="72"/>
      <c r="K15422" s="72"/>
    </row>
    <row r="15423" spans="9:11">
      <c r="I15423" s="72"/>
      <c r="J15423" s="72"/>
      <c r="K15423" s="72"/>
    </row>
    <row r="15424" spans="9:11">
      <c r="I15424" s="72"/>
      <c r="J15424" s="72"/>
      <c r="K15424" s="72"/>
    </row>
    <row r="15425" spans="9:11">
      <c r="I15425" s="72"/>
      <c r="J15425" s="72"/>
      <c r="K15425" s="72"/>
    </row>
    <row r="15426" spans="9:11">
      <c r="I15426" s="72"/>
      <c r="J15426" s="72"/>
      <c r="K15426" s="72"/>
    </row>
    <row r="15427" spans="9:11">
      <c r="I15427" s="72"/>
      <c r="J15427" s="72"/>
      <c r="K15427" s="72"/>
    </row>
    <row r="15428" spans="9:11">
      <c r="I15428" s="72"/>
      <c r="J15428" s="72"/>
      <c r="K15428" s="72"/>
    </row>
    <row r="15429" spans="9:11">
      <c r="I15429" s="72"/>
      <c r="J15429" s="72"/>
      <c r="K15429" s="72"/>
    </row>
    <row r="15430" spans="9:11">
      <c r="I15430" s="72"/>
      <c r="J15430" s="72"/>
      <c r="K15430" s="72"/>
    </row>
    <row r="15431" spans="9:11">
      <c r="I15431" s="72"/>
      <c r="J15431" s="72"/>
      <c r="K15431" s="72"/>
    </row>
    <row r="15432" spans="9:11">
      <c r="I15432" s="72"/>
      <c r="J15432" s="72"/>
      <c r="K15432" s="72"/>
    </row>
    <row r="15433" spans="9:11">
      <c r="I15433" s="72"/>
      <c r="J15433" s="72"/>
      <c r="K15433" s="72"/>
    </row>
    <row r="15434" spans="9:11">
      <c r="I15434" s="72"/>
      <c r="J15434" s="72"/>
      <c r="K15434" s="72"/>
    </row>
    <row r="15435" spans="9:11">
      <c r="I15435" s="72"/>
      <c r="J15435" s="72"/>
      <c r="K15435" s="72"/>
    </row>
    <row r="15436" spans="9:11">
      <c r="I15436" s="72"/>
      <c r="J15436" s="72"/>
      <c r="K15436" s="72"/>
    </row>
    <row r="15437" spans="9:11">
      <c r="I15437" s="72"/>
      <c r="J15437" s="72"/>
      <c r="K15437" s="72"/>
    </row>
    <row r="15438" spans="9:11">
      <c r="I15438" s="72"/>
      <c r="J15438" s="72"/>
      <c r="K15438" s="72"/>
    </row>
    <row r="15439" spans="9:11">
      <c r="I15439" s="72"/>
      <c r="J15439" s="72"/>
      <c r="K15439" s="72"/>
    </row>
    <row r="15440" spans="9:11">
      <c r="I15440" s="72"/>
      <c r="J15440" s="72"/>
      <c r="K15440" s="72"/>
    </row>
    <row r="15441" spans="9:11">
      <c r="I15441" s="72"/>
      <c r="J15441" s="72"/>
      <c r="K15441" s="72"/>
    </row>
    <row r="15442" spans="9:11">
      <c r="I15442" s="72"/>
      <c r="J15442" s="72"/>
      <c r="K15442" s="72"/>
    </row>
    <row r="15443" spans="9:11">
      <c r="I15443" s="72"/>
      <c r="J15443" s="72"/>
      <c r="K15443" s="72"/>
    </row>
    <row r="15444" spans="9:11">
      <c r="I15444" s="72"/>
      <c r="J15444" s="72"/>
      <c r="K15444" s="72"/>
    </row>
    <row r="15445" spans="9:11">
      <c r="I15445" s="72"/>
      <c r="J15445" s="72"/>
      <c r="K15445" s="72"/>
    </row>
    <row r="15446" spans="9:11">
      <c r="I15446" s="72"/>
      <c r="J15446" s="72"/>
      <c r="K15446" s="72"/>
    </row>
    <row r="15447" spans="9:11">
      <c r="I15447" s="72"/>
      <c r="J15447" s="72"/>
      <c r="K15447" s="72"/>
    </row>
    <row r="15448" spans="9:11">
      <c r="I15448" s="72"/>
      <c r="J15448" s="72"/>
      <c r="K15448" s="72"/>
    </row>
    <row r="15449" spans="9:11">
      <c r="I15449" s="72"/>
      <c r="J15449" s="72"/>
      <c r="K15449" s="72"/>
    </row>
    <row r="15450" spans="9:11">
      <c r="I15450" s="72"/>
      <c r="J15450" s="72"/>
      <c r="K15450" s="72"/>
    </row>
    <row r="15451" spans="9:11">
      <c r="I15451" s="72"/>
      <c r="J15451" s="72"/>
      <c r="K15451" s="72"/>
    </row>
    <row r="15452" spans="9:11">
      <c r="I15452" s="72"/>
      <c r="J15452" s="72"/>
      <c r="K15452" s="72"/>
    </row>
    <row r="15453" spans="9:11">
      <c r="I15453" s="72"/>
      <c r="J15453" s="72"/>
      <c r="K15453" s="72"/>
    </row>
    <row r="15454" spans="9:11">
      <c r="I15454" s="72"/>
      <c r="J15454" s="72"/>
      <c r="K15454" s="72"/>
    </row>
    <row r="15455" spans="9:11">
      <c r="I15455" s="72"/>
      <c r="J15455" s="72"/>
      <c r="K15455" s="72"/>
    </row>
    <row r="15456" spans="9:11">
      <c r="I15456" s="72"/>
      <c r="J15456" s="72"/>
      <c r="K15456" s="72"/>
    </row>
    <row r="15457" spans="9:11">
      <c r="I15457" s="72"/>
      <c r="J15457" s="72"/>
      <c r="K15457" s="72"/>
    </row>
    <row r="15458" spans="9:11">
      <c r="I15458" s="72"/>
      <c r="J15458" s="72"/>
      <c r="K15458" s="72"/>
    </row>
    <row r="15459" spans="9:11">
      <c r="I15459" s="72"/>
      <c r="J15459" s="72"/>
      <c r="K15459" s="72"/>
    </row>
    <row r="15460" spans="9:11">
      <c r="I15460" s="72"/>
      <c r="J15460" s="72"/>
      <c r="K15460" s="72"/>
    </row>
    <row r="15461" spans="9:11">
      <c r="I15461" s="72"/>
      <c r="J15461" s="72"/>
      <c r="K15461" s="72"/>
    </row>
    <row r="15462" spans="9:11">
      <c r="I15462" s="72"/>
      <c r="J15462" s="72"/>
      <c r="K15462" s="72"/>
    </row>
    <row r="15463" spans="9:11">
      <c r="I15463" s="72"/>
      <c r="J15463" s="72"/>
      <c r="K15463" s="72"/>
    </row>
    <row r="15464" spans="9:11">
      <c r="I15464" s="72"/>
      <c r="J15464" s="72"/>
      <c r="K15464" s="72"/>
    </row>
    <row r="15465" spans="9:11">
      <c r="I15465" s="72"/>
      <c r="J15465" s="72"/>
      <c r="K15465" s="72"/>
    </row>
    <row r="15466" spans="9:11">
      <c r="I15466" s="72"/>
      <c r="J15466" s="72"/>
      <c r="K15466" s="72"/>
    </row>
    <row r="15467" spans="9:11">
      <c r="I15467" s="72"/>
      <c r="J15467" s="72"/>
      <c r="K15467" s="72"/>
    </row>
    <row r="15468" spans="9:11">
      <c r="I15468" s="72"/>
      <c r="J15468" s="72"/>
      <c r="K15468" s="72"/>
    </row>
    <row r="15469" spans="9:11">
      <c r="I15469" s="72"/>
      <c r="J15469" s="72"/>
      <c r="K15469" s="72"/>
    </row>
    <row r="15470" spans="9:11">
      <c r="I15470" s="72"/>
      <c r="J15470" s="72"/>
      <c r="K15470" s="72"/>
    </row>
    <row r="15471" spans="9:11">
      <c r="I15471" s="72"/>
      <c r="J15471" s="72"/>
      <c r="K15471" s="72"/>
    </row>
    <row r="15472" spans="9:11">
      <c r="I15472" s="72"/>
      <c r="J15472" s="72"/>
      <c r="K15472" s="72"/>
    </row>
    <row r="15473" spans="9:11">
      <c r="I15473" s="72"/>
      <c r="J15473" s="72"/>
      <c r="K15473" s="72"/>
    </row>
    <row r="15474" spans="9:11">
      <c r="I15474" s="72"/>
      <c r="J15474" s="72"/>
      <c r="K15474" s="72"/>
    </row>
    <row r="15475" spans="9:11">
      <c r="I15475" s="72"/>
      <c r="J15475" s="72"/>
      <c r="K15475" s="72"/>
    </row>
    <row r="15476" spans="9:11">
      <c r="I15476" s="72"/>
      <c r="J15476" s="72"/>
      <c r="K15476" s="72"/>
    </row>
    <row r="15477" spans="9:11">
      <c r="I15477" s="72"/>
      <c r="J15477" s="72"/>
      <c r="K15477" s="72"/>
    </row>
    <row r="15478" spans="9:11">
      <c r="I15478" s="72"/>
      <c r="J15478" s="72"/>
      <c r="K15478" s="72"/>
    </row>
    <row r="15479" spans="9:11">
      <c r="I15479" s="72"/>
      <c r="J15479" s="72"/>
      <c r="K15479" s="72"/>
    </row>
    <row r="15480" spans="9:11">
      <c r="I15480" s="72"/>
      <c r="J15480" s="72"/>
      <c r="K15480" s="72"/>
    </row>
    <row r="15481" spans="9:11">
      <c r="I15481" s="72"/>
      <c r="J15481" s="72"/>
      <c r="K15481" s="72"/>
    </row>
    <row r="15482" spans="9:11">
      <c r="I15482" s="72"/>
      <c r="J15482" s="72"/>
      <c r="K15482" s="72"/>
    </row>
    <row r="15483" spans="9:11">
      <c r="I15483" s="72"/>
      <c r="J15483" s="72"/>
      <c r="K15483" s="72"/>
    </row>
    <row r="15484" spans="9:11">
      <c r="I15484" s="72"/>
      <c r="J15484" s="72"/>
      <c r="K15484" s="72"/>
    </row>
    <row r="15485" spans="9:11">
      <c r="I15485" s="72"/>
      <c r="J15485" s="72"/>
      <c r="K15485" s="72"/>
    </row>
    <row r="15486" spans="9:11">
      <c r="I15486" s="72"/>
      <c r="J15486" s="72"/>
      <c r="K15486" s="72"/>
    </row>
    <row r="15487" spans="9:11">
      <c r="I15487" s="72"/>
      <c r="J15487" s="72"/>
      <c r="K15487" s="72"/>
    </row>
    <row r="15488" spans="9:11">
      <c r="I15488" s="72"/>
      <c r="J15488" s="72"/>
      <c r="K15488" s="72"/>
    </row>
    <row r="15489" spans="9:11">
      <c r="I15489" s="72"/>
      <c r="J15489" s="72"/>
      <c r="K15489" s="72"/>
    </row>
    <row r="15490" spans="9:11">
      <c r="I15490" s="72"/>
      <c r="J15490" s="72"/>
      <c r="K15490" s="72"/>
    </row>
    <row r="15491" spans="9:11">
      <c r="I15491" s="72"/>
      <c r="J15491" s="72"/>
      <c r="K15491" s="72"/>
    </row>
    <row r="15492" spans="9:11">
      <c r="I15492" s="72"/>
      <c r="J15492" s="72"/>
      <c r="K15492" s="72"/>
    </row>
    <row r="15493" spans="9:11">
      <c r="I15493" s="72"/>
      <c r="J15493" s="72"/>
      <c r="K15493" s="72"/>
    </row>
    <row r="15494" spans="9:11">
      <c r="I15494" s="72"/>
      <c r="J15494" s="72"/>
      <c r="K15494" s="72"/>
    </row>
    <row r="15495" spans="9:11">
      <c r="I15495" s="72"/>
      <c r="J15495" s="72"/>
      <c r="K15495" s="72"/>
    </row>
    <row r="15496" spans="9:11">
      <c r="I15496" s="72"/>
      <c r="J15496" s="72"/>
      <c r="K15496" s="72"/>
    </row>
    <row r="15497" spans="9:11">
      <c r="I15497" s="72"/>
      <c r="J15497" s="72"/>
      <c r="K15497" s="72"/>
    </row>
    <row r="15498" spans="9:11">
      <c r="I15498" s="72"/>
      <c r="J15498" s="72"/>
      <c r="K15498" s="72"/>
    </row>
    <row r="15499" spans="9:11">
      <c r="I15499" s="72"/>
      <c r="J15499" s="72"/>
      <c r="K15499" s="72"/>
    </row>
    <row r="15500" spans="9:11">
      <c r="I15500" s="72"/>
      <c r="J15500" s="72"/>
      <c r="K15500" s="72"/>
    </row>
    <row r="15501" spans="9:11">
      <c r="I15501" s="72"/>
      <c r="J15501" s="72"/>
      <c r="K15501" s="72"/>
    </row>
    <row r="15502" spans="9:11">
      <c r="I15502" s="72"/>
      <c r="J15502" s="72"/>
      <c r="K15502" s="72"/>
    </row>
    <row r="15503" spans="9:11">
      <c r="I15503" s="72"/>
      <c r="J15503" s="72"/>
      <c r="K15503" s="72"/>
    </row>
    <row r="15504" spans="9:11">
      <c r="I15504" s="72"/>
      <c r="J15504" s="72"/>
      <c r="K15504" s="72"/>
    </row>
    <row r="15505" spans="9:11">
      <c r="I15505" s="72"/>
      <c r="J15505" s="72"/>
      <c r="K15505" s="72"/>
    </row>
    <row r="15506" spans="9:11">
      <c r="I15506" s="72"/>
      <c r="J15506" s="72"/>
      <c r="K15506" s="72"/>
    </row>
    <row r="15507" spans="9:11">
      <c r="I15507" s="72"/>
      <c r="J15507" s="72"/>
      <c r="K15507" s="72"/>
    </row>
    <row r="15508" spans="9:11">
      <c r="I15508" s="72"/>
      <c r="J15508" s="72"/>
      <c r="K15508" s="72"/>
    </row>
    <row r="15509" spans="9:11">
      <c r="I15509" s="72"/>
      <c r="J15509" s="72"/>
      <c r="K15509" s="72"/>
    </row>
    <row r="15510" spans="9:11">
      <c r="I15510" s="72"/>
      <c r="J15510" s="72"/>
      <c r="K15510" s="72"/>
    </row>
    <row r="15511" spans="9:11">
      <c r="I15511" s="72"/>
      <c r="J15511" s="72"/>
      <c r="K15511" s="72"/>
    </row>
    <row r="15512" spans="9:11">
      <c r="I15512" s="72"/>
      <c r="J15512" s="72"/>
      <c r="K15512" s="72"/>
    </row>
    <row r="15513" spans="9:11">
      <c r="I15513" s="72"/>
      <c r="J15513" s="72"/>
      <c r="K15513" s="72"/>
    </row>
    <row r="15514" spans="9:11">
      <c r="I15514" s="72"/>
      <c r="J15514" s="72"/>
      <c r="K15514" s="72"/>
    </row>
    <row r="15515" spans="9:11">
      <c r="I15515" s="72"/>
      <c r="J15515" s="72"/>
      <c r="K15515" s="72"/>
    </row>
    <row r="15516" spans="9:11">
      <c r="I15516" s="72"/>
      <c r="J15516" s="72"/>
      <c r="K15516" s="72"/>
    </row>
    <row r="15517" spans="9:11">
      <c r="I15517" s="72"/>
      <c r="J15517" s="72"/>
      <c r="K15517" s="72"/>
    </row>
    <row r="15518" spans="9:11">
      <c r="I15518" s="72"/>
      <c r="J15518" s="72"/>
      <c r="K15518" s="72"/>
    </row>
    <row r="15519" spans="9:11">
      <c r="I15519" s="72"/>
      <c r="J15519" s="72"/>
      <c r="K15519" s="72"/>
    </row>
    <row r="15520" spans="9:11">
      <c r="I15520" s="72"/>
      <c r="J15520" s="72"/>
      <c r="K15520" s="72"/>
    </row>
    <row r="15521" spans="9:11">
      <c r="I15521" s="72"/>
      <c r="J15521" s="72"/>
      <c r="K15521" s="72"/>
    </row>
    <row r="15522" spans="9:11">
      <c r="I15522" s="72"/>
      <c r="J15522" s="72"/>
      <c r="K15522" s="72"/>
    </row>
    <row r="15523" spans="9:11">
      <c r="I15523" s="72"/>
      <c r="J15523" s="72"/>
      <c r="K15523" s="72"/>
    </row>
    <row r="15524" spans="9:11">
      <c r="I15524" s="72"/>
      <c r="J15524" s="72"/>
      <c r="K15524" s="72"/>
    </row>
    <row r="15525" spans="9:11">
      <c r="I15525" s="72"/>
      <c r="J15525" s="72"/>
      <c r="K15525" s="72"/>
    </row>
    <row r="15526" spans="9:11">
      <c r="I15526" s="72"/>
      <c r="J15526" s="72"/>
      <c r="K15526" s="72"/>
    </row>
    <row r="15527" spans="9:11">
      <c r="I15527" s="72"/>
      <c r="J15527" s="72"/>
      <c r="K15527" s="72"/>
    </row>
    <row r="15528" spans="9:11">
      <c r="I15528" s="72"/>
      <c r="J15528" s="72"/>
      <c r="K15528" s="72"/>
    </row>
    <row r="15529" spans="9:11">
      <c r="I15529" s="72"/>
      <c r="J15529" s="72"/>
      <c r="K15529" s="72"/>
    </row>
    <row r="15530" spans="9:11">
      <c r="I15530" s="72"/>
      <c r="J15530" s="72"/>
      <c r="K15530" s="72"/>
    </row>
    <row r="15531" spans="9:11">
      <c r="I15531" s="72"/>
      <c r="J15531" s="72"/>
      <c r="K15531" s="72"/>
    </row>
    <row r="15532" spans="9:11">
      <c r="I15532" s="72"/>
      <c r="J15532" s="72"/>
      <c r="K15532" s="72"/>
    </row>
    <row r="15533" spans="9:11">
      <c r="I15533" s="72"/>
      <c r="J15533" s="72"/>
      <c r="K15533" s="72"/>
    </row>
    <row r="15534" spans="9:11">
      <c r="I15534" s="72"/>
      <c r="J15534" s="72"/>
      <c r="K15534" s="72"/>
    </row>
    <row r="15535" spans="9:11">
      <c r="I15535" s="72"/>
      <c r="J15535" s="72"/>
      <c r="K15535" s="72"/>
    </row>
    <row r="15536" spans="9:11">
      <c r="I15536" s="72"/>
      <c r="J15536" s="72"/>
      <c r="K15536" s="72"/>
    </row>
    <row r="15537" spans="9:11">
      <c r="I15537" s="72"/>
      <c r="J15537" s="72"/>
      <c r="K15537" s="72"/>
    </row>
    <row r="15538" spans="9:11">
      <c r="I15538" s="72"/>
      <c r="J15538" s="72"/>
      <c r="K15538" s="72"/>
    </row>
    <row r="15539" spans="9:11">
      <c r="I15539" s="72"/>
      <c r="J15539" s="72"/>
      <c r="K15539" s="72"/>
    </row>
    <row r="15540" spans="9:11">
      <c r="I15540" s="72"/>
      <c r="J15540" s="72"/>
      <c r="K15540" s="72"/>
    </row>
    <row r="15541" spans="9:11">
      <c r="I15541" s="72"/>
      <c r="J15541" s="72"/>
      <c r="K15541" s="72"/>
    </row>
    <row r="15542" spans="9:11">
      <c r="I15542" s="72"/>
      <c r="J15542" s="72"/>
      <c r="K15542" s="72"/>
    </row>
    <row r="15543" spans="9:11">
      <c r="I15543" s="72"/>
      <c r="J15543" s="72"/>
      <c r="K15543" s="72"/>
    </row>
    <row r="15544" spans="9:11">
      <c r="I15544" s="72"/>
      <c r="J15544" s="72"/>
      <c r="K15544" s="72"/>
    </row>
    <row r="15545" spans="9:11">
      <c r="I15545" s="72"/>
      <c r="J15545" s="72"/>
      <c r="K15545" s="72"/>
    </row>
    <row r="15546" spans="9:11">
      <c r="I15546" s="72"/>
      <c r="J15546" s="72"/>
      <c r="K15546" s="72"/>
    </row>
    <row r="15547" spans="9:11">
      <c r="I15547" s="72"/>
      <c r="J15547" s="72"/>
      <c r="K15547" s="72"/>
    </row>
    <row r="15548" spans="9:11">
      <c r="I15548" s="72"/>
      <c r="J15548" s="72"/>
      <c r="K15548" s="72"/>
    </row>
    <row r="15549" spans="9:11">
      <c r="I15549" s="72"/>
      <c r="J15549" s="72"/>
      <c r="K15549" s="72"/>
    </row>
    <row r="15550" spans="9:11">
      <c r="I15550" s="72"/>
      <c r="J15550" s="72"/>
      <c r="K15550" s="72"/>
    </row>
    <row r="15551" spans="9:11">
      <c r="I15551" s="72"/>
      <c r="J15551" s="72"/>
      <c r="K15551" s="72"/>
    </row>
    <row r="15552" spans="9:11">
      <c r="I15552" s="72"/>
      <c r="J15552" s="72"/>
      <c r="K15552" s="72"/>
    </row>
    <row r="15553" spans="9:11">
      <c r="I15553" s="72"/>
      <c r="J15553" s="72"/>
      <c r="K15553" s="72"/>
    </row>
    <row r="15554" spans="9:11">
      <c r="I15554" s="72"/>
      <c r="J15554" s="72"/>
      <c r="K15554" s="72"/>
    </row>
    <row r="15555" spans="9:11">
      <c r="I15555" s="72"/>
      <c r="J15555" s="72"/>
      <c r="K15555" s="72"/>
    </row>
    <row r="15556" spans="9:11">
      <c r="I15556" s="72"/>
      <c r="J15556" s="72"/>
      <c r="K15556" s="72"/>
    </row>
    <row r="15557" spans="9:11">
      <c r="I15557" s="72"/>
      <c r="J15557" s="72"/>
      <c r="K15557" s="72"/>
    </row>
    <row r="15558" spans="9:11">
      <c r="I15558" s="72"/>
      <c r="J15558" s="72"/>
      <c r="K15558" s="72"/>
    </row>
    <row r="15559" spans="9:11">
      <c r="I15559" s="72"/>
      <c r="J15559" s="72"/>
      <c r="K15559" s="72"/>
    </row>
    <row r="15560" spans="9:11">
      <c r="I15560" s="72"/>
      <c r="J15560" s="72"/>
      <c r="K15560" s="72"/>
    </row>
    <row r="15561" spans="9:11">
      <c r="I15561" s="72"/>
      <c r="J15561" s="72"/>
      <c r="K15561" s="72"/>
    </row>
    <row r="15562" spans="9:11">
      <c r="I15562" s="72"/>
      <c r="J15562" s="72"/>
      <c r="K15562" s="72"/>
    </row>
    <row r="15563" spans="9:11">
      <c r="I15563" s="72"/>
      <c r="J15563" s="72"/>
      <c r="K15563" s="72"/>
    </row>
    <row r="15564" spans="9:11">
      <c r="I15564" s="72"/>
      <c r="J15564" s="72"/>
      <c r="K15564" s="72"/>
    </row>
    <row r="15565" spans="9:11">
      <c r="I15565" s="72"/>
      <c r="J15565" s="72"/>
      <c r="K15565" s="72"/>
    </row>
    <row r="15566" spans="9:11">
      <c r="I15566" s="72"/>
      <c r="J15566" s="72"/>
      <c r="K15566" s="72"/>
    </row>
    <row r="15567" spans="9:11">
      <c r="I15567" s="72"/>
      <c r="J15567" s="72"/>
      <c r="K15567" s="72"/>
    </row>
    <row r="15568" spans="9:11">
      <c r="I15568" s="72"/>
      <c r="J15568" s="72"/>
      <c r="K15568" s="72"/>
    </row>
    <row r="15569" spans="9:11">
      <c r="I15569" s="72"/>
      <c r="J15569" s="72"/>
      <c r="K15569" s="72"/>
    </row>
    <row r="15570" spans="9:11">
      <c r="I15570" s="72"/>
      <c r="J15570" s="72"/>
      <c r="K15570" s="72"/>
    </row>
    <row r="15571" spans="9:11">
      <c r="I15571" s="72"/>
      <c r="J15571" s="72"/>
      <c r="K15571" s="72"/>
    </row>
    <row r="15572" spans="9:11">
      <c r="I15572" s="72"/>
      <c r="J15572" s="72"/>
      <c r="K15572" s="72"/>
    </row>
    <row r="15573" spans="9:11">
      <c r="I15573" s="72"/>
      <c r="J15573" s="72"/>
      <c r="K15573" s="72"/>
    </row>
    <row r="15574" spans="9:11">
      <c r="I15574" s="72"/>
      <c r="J15574" s="72"/>
      <c r="K15574" s="72"/>
    </row>
    <row r="15575" spans="9:11">
      <c r="I15575" s="72"/>
      <c r="J15575" s="72"/>
      <c r="K15575" s="72"/>
    </row>
    <row r="15576" spans="9:11">
      <c r="I15576" s="72"/>
      <c r="J15576" s="72"/>
      <c r="K15576" s="72"/>
    </row>
    <row r="15577" spans="9:11">
      <c r="I15577" s="72"/>
      <c r="J15577" s="72"/>
      <c r="K15577" s="72"/>
    </row>
    <row r="15578" spans="9:11">
      <c r="I15578" s="72"/>
      <c r="J15578" s="72"/>
      <c r="K15578" s="72"/>
    </row>
    <row r="15579" spans="9:11">
      <c r="I15579" s="72"/>
      <c r="J15579" s="72"/>
      <c r="K15579" s="72"/>
    </row>
    <row r="15580" spans="9:11">
      <c r="I15580" s="72"/>
      <c r="J15580" s="72"/>
      <c r="K15580" s="72"/>
    </row>
    <row r="15581" spans="9:11">
      <c r="I15581" s="72"/>
      <c r="J15581" s="72"/>
      <c r="K15581" s="72"/>
    </row>
    <row r="15582" spans="9:11">
      <c r="I15582" s="72"/>
      <c r="J15582" s="72"/>
      <c r="K15582" s="72"/>
    </row>
    <row r="15583" spans="9:11">
      <c r="I15583" s="72"/>
      <c r="J15583" s="72"/>
      <c r="K15583" s="72"/>
    </row>
    <row r="15584" spans="9:11">
      <c r="I15584" s="72"/>
      <c r="J15584" s="72"/>
      <c r="K15584" s="72"/>
    </row>
    <row r="15585" spans="9:11">
      <c r="I15585" s="72"/>
      <c r="J15585" s="72"/>
      <c r="K15585" s="72"/>
    </row>
    <row r="15586" spans="9:11">
      <c r="I15586" s="72"/>
      <c r="J15586" s="72"/>
      <c r="K15586" s="72"/>
    </row>
    <row r="15587" spans="9:11">
      <c r="I15587" s="72"/>
      <c r="J15587" s="72"/>
      <c r="K15587" s="72"/>
    </row>
    <row r="15588" spans="9:11">
      <c r="I15588" s="72"/>
      <c r="J15588" s="72"/>
      <c r="K15588" s="72"/>
    </row>
    <row r="15589" spans="9:11">
      <c r="I15589" s="72"/>
      <c r="J15589" s="72"/>
      <c r="K15589" s="72"/>
    </row>
    <row r="15590" spans="9:11">
      <c r="I15590" s="72"/>
      <c r="J15590" s="72"/>
      <c r="K15590" s="72"/>
    </row>
    <row r="15591" spans="9:11">
      <c r="I15591" s="72"/>
      <c r="J15591" s="72"/>
      <c r="K15591" s="72"/>
    </row>
    <row r="15592" spans="9:11">
      <c r="I15592" s="72"/>
      <c r="J15592" s="72"/>
      <c r="K15592" s="72"/>
    </row>
    <row r="15593" spans="9:11">
      <c r="I15593" s="72"/>
      <c r="J15593" s="72"/>
      <c r="K15593" s="72"/>
    </row>
    <row r="15594" spans="9:11">
      <c r="I15594" s="72"/>
      <c r="J15594" s="72"/>
      <c r="K15594" s="72"/>
    </row>
    <row r="15595" spans="9:11">
      <c r="I15595" s="72"/>
      <c r="J15595" s="72"/>
      <c r="K15595" s="72"/>
    </row>
    <row r="15596" spans="9:11">
      <c r="I15596" s="72"/>
      <c r="J15596" s="72"/>
      <c r="K15596" s="72"/>
    </row>
    <row r="15597" spans="9:11">
      <c r="I15597" s="72"/>
      <c r="J15597" s="72"/>
      <c r="K15597" s="72"/>
    </row>
    <row r="15598" spans="9:11">
      <c r="I15598" s="72"/>
      <c r="J15598" s="72"/>
      <c r="K15598" s="72"/>
    </row>
    <row r="15599" spans="9:11">
      <c r="I15599" s="72"/>
      <c r="J15599" s="72"/>
      <c r="K15599" s="72"/>
    </row>
    <row r="15600" spans="9:11">
      <c r="I15600" s="72"/>
      <c r="J15600" s="72"/>
      <c r="K15600" s="72"/>
    </row>
    <row r="15601" spans="9:11">
      <c r="I15601" s="72"/>
      <c r="J15601" s="72"/>
      <c r="K15601" s="72"/>
    </row>
    <row r="15602" spans="9:11">
      <c r="I15602" s="72"/>
      <c r="J15602" s="72"/>
      <c r="K15602" s="72"/>
    </row>
    <row r="15603" spans="9:11">
      <c r="I15603" s="72"/>
      <c r="J15603" s="72"/>
      <c r="K15603" s="72"/>
    </row>
    <row r="15604" spans="9:11">
      <c r="I15604" s="72"/>
      <c r="J15604" s="72"/>
      <c r="K15604" s="72"/>
    </row>
    <row r="15605" spans="9:11">
      <c r="I15605" s="72"/>
      <c r="J15605" s="72"/>
      <c r="K15605" s="72"/>
    </row>
    <row r="15606" spans="9:11">
      <c r="I15606" s="72"/>
      <c r="J15606" s="72"/>
      <c r="K15606" s="72"/>
    </row>
    <row r="15607" spans="9:11">
      <c r="I15607" s="72"/>
      <c r="J15607" s="72"/>
      <c r="K15607" s="72"/>
    </row>
    <row r="15608" spans="9:11">
      <c r="I15608" s="72"/>
      <c r="J15608" s="72"/>
      <c r="K15608" s="72"/>
    </row>
    <row r="15609" spans="9:11">
      <c r="I15609" s="72"/>
      <c r="J15609" s="72"/>
      <c r="K15609" s="72"/>
    </row>
    <row r="15610" spans="9:11">
      <c r="I15610" s="72"/>
      <c r="J15610" s="72"/>
      <c r="K15610" s="72"/>
    </row>
    <row r="15611" spans="9:11">
      <c r="I15611" s="72"/>
      <c r="J15611" s="72"/>
      <c r="K15611" s="72"/>
    </row>
    <row r="15612" spans="9:11">
      <c r="I15612" s="72"/>
      <c r="J15612" s="72"/>
      <c r="K15612" s="72"/>
    </row>
    <row r="15613" spans="9:11">
      <c r="I15613" s="72"/>
      <c r="J15613" s="72"/>
      <c r="K15613" s="72"/>
    </row>
    <row r="15614" spans="9:11">
      <c r="I15614" s="72"/>
      <c r="J15614" s="72"/>
      <c r="K15614" s="72"/>
    </row>
    <row r="15615" spans="9:11">
      <c r="I15615" s="72"/>
      <c r="J15615" s="72"/>
      <c r="K15615" s="72"/>
    </row>
    <row r="15616" spans="9:11">
      <c r="I15616" s="72"/>
      <c r="J15616" s="72"/>
      <c r="K15616" s="72"/>
    </row>
    <row r="15617" spans="9:11">
      <c r="I15617" s="72"/>
      <c r="J15617" s="72"/>
      <c r="K15617" s="72"/>
    </row>
    <row r="15618" spans="9:11">
      <c r="I15618" s="72"/>
      <c r="J15618" s="72"/>
      <c r="K15618" s="72"/>
    </row>
    <row r="15619" spans="9:11">
      <c r="I15619" s="72"/>
      <c r="J15619" s="72"/>
      <c r="K15619" s="72"/>
    </row>
    <row r="15620" spans="9:11">
      <c r="I15620" s="72"/>
      <c r="J15620" s="72"/>
      <c r="K15620" s="72"/>
    </row>
    <row r="15621" spans="9:11">
      <c r="I15621" s="72"/>
      <c r="J15621" s="72"/>
      <c r="K15621" s="72"/>
    </row>
    <row r="15622" spans="9:11">
      <c r="I15622" s="72"/>
      <c r="J15622" s="72"/>
      <c r="K15622" s="72"/>
    </row>
    <row r="15623" spans="9:11">
      <c r="I15623" s="72"/>
      <c r="J15623" s="72"/>
      <c r="K15623" s="72"/>
    </row>
    <row r="15624" spans="9:11">
      <c r="I15624" s="72"/>
      <c r="J15624" s="72"/>
      <c r="K15624" s="72"/>
    </row>
    <row r="15625" spans="9:11">
      <c r="I15625" s="72"/>
      <c r="J15625" s="72"/>
      <c r="K15625" s="72"/>
    </row>
    <row r="15626" spans="9:11">
      <c r="I15626" s="72"/>
      <c r="J15626" s="72"/>
      <c r="K15626" s="72"/>
    </row>
    <row r="15627" spans="9:11">
      <c r="I15627" s="72"/>
      <c r="J15627" s="72"/>
      <c r="K15627" s="72"/>
    </row>
    <row r="15628" spans="9:11">
      <c r="I15628" s="72"/>
      <c r="J15628" s="72"/>
      <c r="K15628" s="72"/>
    </row>
    <row r="15629" spans="9:11">
      <c r="I15629" s="72"/>
      <c r="J15629" s="72"/>
      <c r="K15629" s="72"/>
    </row>
    <row r="15630" spans="9:11">
      <c r="I15630" s="72"/>
      <c r="J15630" s="72"/>
      <c r="K15630" s="72"/>
    </row>
    <row r="15631" spans="9:11">
      <c r="I15631" s="72"/>
      <c r="J15631" s="72"/>
      <c r="K15631" s="72"/>
    </row>
    <row r="15632" spans="9:11">
      <c r="I15632" s="72"/>
      <c r="J15632" s="72"/>
      <c r="K15632" s="72"/>
    </row>
    <row r="15633" spans="9:11">
      <c r="I15633" s="72"/>
      <c r="J15633" s="72"/>
      <c r="K15633" s="72"/>
    </row>
    <row r="15634" spans="9:11">
      <c r="I15634" s="72"/>
      <c r="J15634" s="72"/>
      <c r="K15634" s="72"/>
    </row>
    <row r="15635" spans="9:11">
      <c r="I15635" s="72"/>
      <c r="J15635" s="72"/>
      <c r="K15635" s="72"/>
    </row>
    <row r="15636" spans="9:11">
      <c r="I15636" s="72"/>
      <c r="J15636" s="72"/>
      <c r="K15636" s="72"/>
    </row>
    <row r="15637" spans="9:11">
      <c r="I15637" s="72"/>
      <c r="J15637" s="72"/>
      <c r="K15637" s="72"/>
    </row>
    <row r="15638" spans="9:11">
      <c r="I15638" s="72"/>
      <c r="J15638" s="72"/>
      <c r="K15638" s="72"/>
    </row>
    <row r="15639" spans="9:11">
      <c r="I15639" s="72"/>
      <c r="J15639" s="72"/>
      <c r="K15639" s="72"/>
    </row>
    <row r="15640" spans="9:11">
      <c r="I15640" s="72"/>
      <c r="J15640" s="72"/>
      <c r="K15640" s="72"/>
    </row>
    <row r="15641" spans="9:11">
      <c r="I15641" s="72"/>
      <c r="J15641" s="72"/>
      <c r="K15641" s="72"/>
    </row>
    <row r="15642" spans="9:11">
      <c r="I15642" s="72"/>
      <c r="J15642" s="72"/>
      <c r="K15642" s="72"/>
    </row>
    <row r="15643" spans="9:11">
      <c r="I15643" s="72"/>
      <c r="J15643" s="72"/>
      <c r="K15643" s="72"/>
    </row>
    <row r="15644" spans="9:11">
      <c r="I15644" s="72"/>
      <c r="J15644" s="72"/>
      <c r="K15644" s="72"/>
    </row>
    <row r="15645" spans="9:11">
      <c r="I15645" s="72"/>
      <c r="J15645" s="72"/>
      <c r="K15645" s="72"/>
    </row>
    <row r="15646" spans="9:11">
      <c r="I15646" s="72"/>
      <c r="J15646" s="72"/>
      <c r="K15646" s="72"/>
    </row>
    <row r="15647" spans="9:11">
      <c r="I15647" s="72"/>
      <c r="J15647" s="72"/>
      <c r="K15647" s="72"/>
    </row>
    <row r="15648" spans="9:11">
      <c r="I15648" s="72"/>
      <c r="J15648" s="72"/>
      <c r="K15648" s="72"/>
    </row>
    <row r="15649" spans="9:11">
      <c r="I15649" s="72"/>
      <c r="J15649" s="72"/>
      <c r="K15649" s="72"/>
    </row>
    <row r="15650" spans="9:11">
      <c r="I15650" s="72"/>
      <c r="J15650" s="72"/>
      <c r="K15650" s="72"/>
    </row>
    <row r="15651" spans="9:11">
      <c r="I15651" s="72"/>
      <c r="J15651" s="72"/>
      <c r="K15651" s="72"/>
    </row>
    <row r="15652" spans="9:11">
      <c r="I15652" s="72"/>
      <c r="J15652" s="72"/>
      <c r="K15652" s="72"/>
    </row>
    <row r="15653" spans="9:11">
      <c r="I15653" s="72"/>
      <c r="J15653" s="72"/>
      <c r="K15653" s="72"/>
    </row>
    <row r="15654" spans="9:11">
      <c r="I15654" s="72"/>
      <c r="J15654" s="72"/>
      <c r="K15654" s="72"/>
    </row>
    <row r="15655" spans="9:11">
      <c r="I15655" s="72"/>
      <c r="J15655" s="72"/>
      <c r="K15655" s="72"/>
    </row>
    <row r="15656" spans="9:11">
      <c r="I15656" s="72"/>
      <c r="J15656" s="72"/>
      <c r="K15656" s="72"/>
    </row>
    <row r="15657" spans="9:11">
      <c r="I15657" s="72"/>
      <c r="J15657" s="72"/>
      <c r="K15657" s="72"/>
    </row>
    <row r="15658" spans="9:11">
      <c r="I15658" s="72"/>
      <c r="J15658" s="72"/>
      <c r="K15658" s="72"/>
    </row>
    <row r="15659" spans="9:11">
      <c r="I15659" s="72"/>
      <c r="J15659" s="72"/>
      <c r="K15659" s="72"/>
    </row>
    <row r="15660" spans="9:11">
      <c r="I15660" s="72"/>
      <c r="J15660" s="72"/>
      <c r="K15660" s="72"/>
    </row>
    <row r="15661" spans="9:11">
      <c r="I15661" s="72"/>
      <c r="J15661" s="72"/>
      <c r="K15661" s="72"/>
    </row>
    <row r="15662" spans="9:11">
      <c r="I15662" s="72"/>
      <c r="J15662" s="72"/>
      <c r="K15662" s="72"/>
    </row>
    <row r="15663" spans="9:11">
      <c r="I15663" s="72"/>
      <c r="J15663" s="72"/>
      <c r="K15663" s="72"/>
    </row>
    <row r="15664" spans="9:11">
      <c r="I15664" s="72"/>
      <c r="J15664" s="72"/>
      <c r="K15664" s="72"/>
    </row>
    <row r="15665" spans="9:11">
      <c r="I15665" s="72"/>
      <c r="J15665" s="72"/>
      <c r="K15665" s="72"/>
    </row>
    <row r="15666" spans="9:11">
      <c r="I15666" s="72"/>
      <c r="J15666" s="72"/>
      <c r="K15666" s="72"/>
    </row>
    <row r="15667" spans="9:11">
      <c r="I15667" s="72"/>
      <c r="J15667" s="72"/>
      <c r="K15667" s="72"/>
    </row>
    <row r="15668" spans="9:11">
      <c r="I15668" s="72"/>
      <c r="J15668" s="72"/>
      <c r="K15668" s="72"/>
    </row>
    <row r="15669" spans="9:11">
      <c r="I15669" s="72"/>
      <c r="J15669" s="72"/>
      <c r="K15669" s="72"/>
    </row>
    <row r="15670" spans="9:11">
      <c r="I15670" s="72"/>
      <c r="J15670" s="72"/>
      <c r="K15670" s="72"/>
    </row>
    <row r="15671" spans="9:11">
      <c r="I15671" s="72"/>
      <c r="J15671" s="72"/>
      <c r="K15671" s="72"/>
    </row>
    <row r="15672" spans="9:11">
      <c r="I15672" s="72"/>
      <c r="J15672" s="72"/>
      <c r="K15672" s="72"/>
    </row>
    <row r="15673" spans="9:11">
      <c r="I15673" s="72"/>
      <c r="J15673" s="72"/>
      <c r="K15673" s="72"/>
    </row>
    <row r="15674" spans="9:11">
      <c r="I15674" s="72"/>
      <c r="J15674" s="72"/>
      <c r="K15674" s="72"/>
    </row>
    <row r="15675" spans="9:11">
      <c r="I15675" s="72"/>
      <c r="J15675" s="72"/>
      <c r="K15675" s="72"/>
    </row>
    <row r="15676" spans="9:11">
      <c r="I15676" s="72"/>
      <c r="J15676" s="72"/>
      <c r="K15676" s="72"/>
    </row>
    <row r="15677" spans="9:11">
      <c r="I15677" s="72"/>
      <c r="J15677" s="72"/>
      <c r="K15677" s="72"/>
    </row>
    <row r="15678" spans="9:11">
      <c r="I15678" s="72"/>
      <c r="J15678" s="72"/>
      <c r="K15678" s="72"/>
    </row>
    <row r="15679" spans="9:11">
      <c r="I15679" s="72"/>
      <c r="J15679" s="72"/>
      <c r="K15679" s="72"/>
    </row>
    <row r="15680" spans="9:11">
      <c r="I15680" s="72"/>
      <c r="J15680" s="72"/>
      <c r="K15680" s="72"/>
    </row>
    <row r="15681" spans="9:11">
      <c r="I15681" s="72"/>
      <c r="J15681" s="72"/>
      <c r="K15681" s="72"/>
    </row>
    <row r="15682" spans="9:11">
      <c r="I15682" s="72"/>
      <c r="J15682" s="72"/>
      <c r="K15682" s="72"/>
    </row>
    <row r="15683" spans="9:11">
      <c r="I15683" s="72"/>
      <c r="J15683" s="72"/>
      <c r="K15683" s="72"/>
    </row>
    <row r="15684" spans="9:11">
      <c r="I15684" s="72"/>
      <c r="J15684" s="72"/>
      <c r="K15684" s="72"/>
    </row>
    <row r="15685" spans="9:11">
      <c r="I15685" s="72"/>
      <c r="J15685" s="72"/>
      <c r="K15685" s="72"/>
    </row>
    <row r="15686" spans="9:11">
      <c r="I15686" s="72"/>
      <c r="J15686" s="72"/>
      <c r="K15686" s="72"/>
    </row>
    <row r="15687" spans="9:11">
      <c r="I15687" s="72"/>
      <c r="J15687" s="72"/>
      <c r="K15687" s="72"/>
    </row>
    <row r="15688" spans="9:11">
      <c r="I15688" s="72"/>
      <c r="J15688" s="72"/>
      <c r="K15688" s="72"/>
    </row>
    <row r="15689" spans="9:11">
      <c r="I15689" s="72"/>
      <c r="J15689" s="72"/>
      <c r="K15689" s="72"/>
    </row>
    <row r="15690" spans="9:11">
      <c r="I15690" s="72"/>
      <c r="J15690" s="72"/>
      <c r="K15690" s="72"/>
    </row>
    <row r="15691" spans="9:11">
      <c r="I15691" s="72"/>
      <c r="J15691" s="72"/>
      <c r="K15691" s="72"/>
    </row>
    <row r="15692" spans="9:11">
      <c r="I15692" s="72"/>
      <c r="J15692" s="72"/>
      <c r="K15692" s="72"/>
    </row>
    <row r="15693" spans="9:11">
      <c r="I15693" s="72"/>
      <c r="J15693" s="72"/>
      <c r="K15693" s="72"/>
    </row>
    <row r="15694" spans="9:11">
      <c r="I15694" s="72"/>
      <c r="J15694" s="72"/>
      <c r="K15694" s="72"/>
    </row>
    <row r="15695" spans="9:11">
      <c r="I15695" s="72"/>
      <c r="J15695" s="72"/>
      <c r="K15695" s="72"/>
    </row>
    <row r="15696" spans="9:11">
      <c r="I15696" s="72"/>
      <c r="J15696" s="72"/>
      <c r="K15696" s="72"/>
    </row>
    <row r="15697" spans="9:11">
      <c r="I15697" s="72"/>
      <c r="J15697" s="72"/>
      <c r="K15697" s="72"/>
    </row>
    <row r="15698" spans="9:11">
      <c r="I15698" s="72"/>
      <c r="J15698" s="72"/>
      <c r="K15698" s="72"/>
    </row>
    <row r="15699" spans="9:11">
      <c r="I15699" s="72"/>
      <c r="J15699" s="72"/>
      <c r="K15699" s="72"/>
    </row>
    <row r="15700" spans="9:11">
      <c r="I15700" s="72"/>
      <c r="J15700" s="72"/>
      <c r="K15700" s="72"/>
    </row>
    <row r="15701" spans="9:11">
      <c r="I15701" s="72"/>
      <c r="J15701" s="72"/>
      <c r="K15701" s="72"/>
    </row>
    <row r="15702" spans="9:11">
      <c r="I15702" s="72"/>
      <c r="J15702" s="72"/>
      <c r="K15702" s="72"/>
    </row>
    <row r="15703" spans="9:11">
      <c r="I15703" s="72"/>
      <c r="J15703" s="72"/>
      <c r="K15703" s="72"/>
    </row>
    <row r="15704" spans="9:11">
      <c r="I15704" s="72"/>
      <c r="J15704" s="72"/>
      <c r="K15704" s="72"/>
    </row>
    <row r="15705" spans="9:11">
      <c r="I15705" s="72"/>
      <c r="J15705" s="72"/>
      <c r="K15705" s="72"/>
    </row>
    <row r="15706" spans="9:11">
      <c r="I15706" s="72"/>
      <c r="J15706" s="72"/>
      <c r="K15706" s="72"/>
    </row>
    <row r="15707" spans="9:11">
      <c r="I15707" s="72"/>
      <c r="J15707" s="72"/>
      <c r="K15707" s="72"/>
    </row>
    <row r="15708" spans="9:11">
      <c r="I15708" s="72"/>
      <c r="J15708" s="72"/>
      <c r="K15708" s="72"/>
    </row>
    <row r="15709" spans="9:11">
      <c r="I15709" s="72"/>
      <c r="J15709" s="72"/>
      <c r="K15709" s="72"/>
    </row>
    <row r="15710" spans="9:11">
      <c r="I15710" s="72"/>
      <c r="J15710" s="72"/>
      <c r="K15710" s="72"/>
    </row>
    <row r="15711" spans="9:11">
      <c r="I15711" s="72"/>
      <c r="J15711" s="72"/>
      <c r="K15711" s="72"/>
    </row>
    <row r="15712" spans="9:11">
      <c r="I15712" s="72"/>
      <c r="J15712" s="72"/>
      <c r="K15712" s="72"/>
    </row>
    <row r="15713" spans="9:11">
      <c r="I15713" s="72"/>
      <c r="J15713" s="72"/>
      <c r="K15713" s="72"/>
    </row>
    <row r="15714" spans="9:11">
      <c r="I15714" s="72"/>
      <c r="J15714" s="72"/>
      <c r="K15714" s="72"/>
    </row>
    <row r="15715" spans="9:11">
      <c r="I15715" s="72"/>
      <c r="J15715" s="72"/>
      <c r="K15715" s="72"/>
    </row>
    <row r="15716" spans="9:11">
      <c r="I15716" s="72"/>
      <c r="J15716" s="72"/>
      <c r="K15716" s="72"/>
    </row>
    <row r="15717" spans="9:11">
      <c r="I15717" s="72"/>
      <c r="J15717" s="72"/>
      <c r="K15717" s="72"/>
    </row>
    <row r="15718" spans="9:11">
      <c r="I15718" s="72"/>
      <c r="J15718" s="72"/>
      <c r="K15718" s="72"/>
    </row>
    <row r="15719" spans="9:11">
      <c r="I15719" s="72"/>
      <c r="J15719" s="72"/>
      <c r="K15719" s="72"/>
    </row>
    <row r="15720" spans="9:11">
      <c r="I15720" s="72"/>
      <c r="J15720" s="72"/>
      <c r="K15720" s="72"/>
    </row>
    <row r="15721" spans="9:11">
      <c r="I15721" s="72"/>
      <c r="J15721" s="72"/>
      <c r="K15721" s="72"/>
    </row>
    <row r="15722" spans="9:11">
      <c r="I15722" s="72"/>
      <c r="J15722" s="72"/>
      <c r="K15722" s="72"/>
    </row>
    <row r="15723" spans="9:11">
      <c r="I15723" s="72"/>
      <c r="J15723" s="72"/>
      <c r="K15723" s="72"/>
    </row>
    <row r="15724" spans="9:11">
      <c r="I15724" s="72"/>
      <c r="J15724" s="72"/>
      <c r="K15724" s="72"/>
    </row>
    <row r="15725" spans="9:11">
      <c r="I15725" s="72"/>
      <c r="J15725" s="72"/>
      <c r="K15725" s="72"/>
    </row>
    <row r="15726" spans="9:11">
      <c r="I15726" s="72"/>
      <c r="J15726" s="72"/>
      <c r="K15726" s="72"/>
    </row>
    <row r="15727" spans="9:11">
      <c r="I15727" s="72"/>
      <c r="J15727" s="72"/>
      <c r="K15727" s="72"/>
    </row>
    <row r="15728" spans="9:11">
      <c r="I15728" s="72"/>
      <c r="J15728" s="72"/>
      <c r="K15728" s="72"/>
    </row>
    <row r="15729" spans="9:11">
      <c r="I15729" s="72"/>
      <c r="J15729" s="72"/>
      <c r="K15729" s="72"/>
    </row>
    <row r="15730" spans="9:11">
      <c r="I15730" s="72"/>
      <c r="J15730" s="72"/>
      <c r="K15730" s="72"/>
    </row>
    <row r="15731" spans="9:11">
      <c r="I15731" s="72"/>
      <c r="J15731" s="72"/>
      <c r="K15731" s="72"/>
    </row>
    <row r="15732" spans="9:11">
      <c r="I15732" s="72"/>
      <c r="J15732" s="72"/>
      <c r="K15732" s="72"/>
    </row>
    <row r="15733" spans="9:11">
      <c r="I15733" s="72"/>
      <c r="J15733" s="72"/>
      <c r="K15733" s="72"/>
    </row>
    <row r="15734" spans="9:11">
      <c r="I15734" s="72"/>
      <c r="J15734" s="72"/>
      <c r="K15734" s="72"/>
    </row>
    <row r="15735" spans="9:11">
      <c r="I15735" s="72"/>
      <c r="J15735" s="72"/>
      <c r="K15735" s="72"/>
    </row>
    <row r="15736" spans="9:11">
      <c r="I15736" s="72"/>
      <c r="J15736" s="72"/>
      <c r="K15736" s="72"/>
    </row>
    <row r="15737" spans="9:11">
      <c r="I15737" s="72"/>
      <c r="J15737" s="72"/>
      <c r="K15737" s="72"/>
    </row>
    <row r="15738" spans="9:11">
      <c r="I15738" s="72"/>
      <c r="J15738" s="72"/>
      <c r="K15738" s="72"/>
    </row>
    <row r="15739" spans="9:11">
      <c r="I15739" s="72"/>
      <c r="J15739" s="72"/>
      <c r="K15739" s="72"/>
    </row>
    <row r="15740" spans="9:11">
      <c r="I15740" s="72"/>
      <c r="J15740" s="72"/>
      <c r="K15740" s="72"/>
    </row>
    <row r="15741" spans="9:11">
      <c r="I15741" s="72"/>
      <c r="J15741" s="72"/>
      <c r="K15741" s="72"/>
    </row>
    <row r="15742" spans="9:11">
      <c r="I15742" s="72"/>
      <c r="J15742" s="72"/>
      <c r="K15742" s="72"/>
    </row>
    <row r="15743" spans="9:11">
      <c r="I15743" s="72"/>
      <c r="J15743" s="72"/>
      <c r="K15743" s="72"/>
    </row>
    <row r="15744" spans="9:11">
      <c r="I15744" s="72"/>
      <c r="J15744" s="72"/>
      <c r="K15744" s="72"/>
    </row>
    <row r="15745" spans="9:11">
      <c r="I15745" s="72"/>
      <c r="J15745" s="72"/>
      <c r="K15745" s="72"/>
    </row>
    <row r="15746" spans="9:11">
      <c r="I15746" s="72"/>
      <c r="J15746" s="72"/>
      <c r="K15746" s="72"/>
    </row>
    <row r="15747" spans="9:11">
      <c r="I15747" s="72"/>
      <c r="J15747" s="72"/>
      <c r="K15747" s="72"/>
    </row>
    <row r="15748" spans="9:11">
      <c r="I15748" s="72"/>
      <c r="J15748" s="72"/>
      <c r="K15748" s="72"/>
    </row>
    <row r="15749" spans="9:11">
      <c r="I15749" s="72"/>
      <c r="J15749" s="72"/>
      <c r="K15749" s="72"/>
    </row>
    <row r="15750" spans="9:11">
      <c r="I15750" s="72"/>
      <c r="J15750" s="72"/>
      <c r="K15750" s="72"/>
    </row>
    <row r="15751" spans="9:11">
      <c r="I15751" s="72"/>
      <c r="J15751" s="72"/>
      <c r="K15751" s="72"/>
    </row>
    <row r="15752" spans="9:11">
      <c r="I15752" s="72"/>
      <c r="J15752" s="72"/>
      <c r="K15752" s="72"/>
    </row>
    <row r="15753" spans="9:11">
      <c r="I15753" s="72"/>
      <c r="J15753" s="72"/>
      <c r="K15753" s="72"/>
    </row>
    <row r="15754" spans="9:11">
      <c r="I15754" s="72"/>
      <c r="J15754" s="72"/>
      <c r="K15754" s="72"/>
    </row>
    <row r="15755" spans="9:11">
      <c r="I15755" s="72"/>
      <c r="J15755" s="72"/>
      <c r="K15755" s="72"/>
    </row>
    <row r="15756" spans="9:11">
      <c r="I15756" s="72"/>
      <c r="J15756" s="72"/>
      <c r="K15756" s="72"/>
    </row>
    <row r="15757" spans="9:11">
      <c r="I15757" s="72"/>
      <c r="J15757" s="72"/>
      <c r="K15757" s="72"/>
    </row>
    <row r="15758" spans="9:11">
      <c r="I15758" s="72"/>
      <c r="J15758" s="72"/>
      <c r="K15758" s="72"/>
    </row>
    <row r="15759" spans="9:11">
      <c r="I15759" s="72"/>
      <c r="J15759" s="72"/>
      <c r="K15759" s="72"/>
    </row>
    <row r="15760" spans="9:11">
      <c r="I15760" s="72"/>
      <c r="J15760" s="72"/>
      <c r="K15760" s="72"/>
    </row>
    <row r="15761" spans="9:11">
      <c r="I15761" s="72"/>
      <c r="J15761" s="72"/>
      <c r="K15761" s="72"/>
    </row>
    <row r="15762" spans="9:11">
      <c r="I15762" s="72"/>
      <c r="J15762" s="72"/>
      <c r="K15762" s="72"/>
    </row>
    <row r="15763" spans="9:11">
      <c r="I15763" s="72"/>
      <c r="J15763" s="72"/>
      <c r="K15763" s="72"/>
    </row>
    <row r="15764" spans="9:11">
      <c r="I15764" s="72"/>
      <c r="J15764" s="72"/>
      <c r="K15764" s="72"/>
    </row>
    <row r="15765" spans="9:11">
      <c r="I15765" s="72"/>
      <c r="J15765" s="72"/>
      <c r="K15765" s="72"/>
    </row>
    <row r="15766" spans="9:11">
      <c r="I15766" s="72"/>
      <c r="J15766" s="72"/>
      <c r="K15766" s="72"/>
    </row>
    <row r="15767" spans="9:11">
      <c r="I15767" s="72"/>
      <c r="J15767" s="72"/>
      <c r="K15767" s="72"/>
    </row>
    <row r="15768" spans="9:11">
      <c r="I15768" s="72"/>
      <c r="J15768" s="72"/>
      <c r="K15768" s="72"/>
    </row>
    <row r="15769" spans="9:11">
      <c r="I15769" s="72"/>
      <c r="J15769" s="72"/>
      <c r="K15769" s="72"/>
    </row>
    <row r="15770" spans="9:11">
      <c r="I15770" s="72"/>
      <c r="J15770" s="72"/>
      <c r="K15770" s="72"/>
    </row>
    <row r="15771" spans="9:11">
      <c r="I15771" s="72"/>
      <c r="J15771" s="72"/>
      <c r="K15771" s="72"/>
    </row>
    <row r="15772" spans="9:11">
      <c r="I15772" s="72"/>
      <c r="J15772" s="72"/>
      <c r="K15772" s="72"/>
    </row>
    <row r="15773" spans="9:11">
      <c r="I15773" s="72"/>
      <c r="J15773" s="72"/>
      <c r="K15773" s="72"/>
    </row>
    <row r="15774" spans="9:11">
      <c r="I15774" s="72"/>
      <c r="J15774" s="72"/>
      <c r="K15774" s="72"/>
    </row>
    <row r="15775" spans="9:11">
      <c r="I15775" s="72"/>
      <c r="J15775" s="72"/>
      <c r="K15775" s="72"/>
    </row>
    <row r="15776" spans="9:11">
      <c r="I15776" s="72"/>
      <c r="J15776" s="72"/>
      <c r="K15776" s="72"/>
    </row>
    <row r="15777" spans="9:11">
      <c r="I15777" s="72"/>
      <c r="J15777" s="72"/>
      <c r="K15777" s="72"/>
    </row>
    <row r="15778" spans="9:11">
      <c r="I15778" s="72"/>
      <c r="J15778" s="72"/>
      <c r="K15778" s="72"/>
    </row>
    <row r="15779" spans="9:11">
      <c r="I15779" s="72"/>
      <c r="J15779" s="72"/>
      <c r="K15779" s="72"/>
    </row>
    <row r="15780" spans="9:11">
      <c r="I15780" s="72"/>
      <c r="J15780" s="72"/>
      <c r="K15780" s="72"/>
    </row>
    <row r="15781" spans="9:11">
      <c r="I15781" s="72"/>
      <c r="J15781" s="72"/>
      <c r="K15781" s="72"/>
    </row>
    <row r="15782" spans="9:11">
      <c r="I15782" s="72"/>
      <c r="J15782" s="72"/>
      <c r="K15782" s="72"/>
    </row>
    <row r="15783" spans="9:11">
      <c r="I15783" s="72"/>
      <c r="J15783" s="72"/>
      <c r="K15783" s="72"/>
    </row>
    <row r="15784" spans="9:11">
      <c r="I15784" s="72"/>
      <c r="J15784" s="72"/>
      <c r="K15784" s="72"/>
    </row>
    <row r="15785" spans="9:11">
      <c r="I15785" s="72"/>
      <c r="J15785" s="72"/>
      <c r="K15785" s="72"/>
    </row>
    <row r="15786" spans="9:11">
      <c r="I15786" s="72"/>
      <c r="J15786" s="72"/>
      <c r="K15786" s="72"/>
    </row>
    <row r="15787" spans="9:11">
      <c r="I15787" s="72"/>
      <c r="J15787" s="72"/>
      <c r="K15787" s="72"/>
    </row>
    <row r="15788" spans="9:11">
      <c r="I15788" s="72"/>
      <c r="J15788" s="72"/>
      <c r="K15788" s="72"/>
    </row>
    <row r="15789" spans="9:11">
      <c r="I15789" s="72"/>
      <c r="J15789" s="72"/>
      <c r="K15789" s="72"/>
    </row>
    <row r="15790" spans="9:11">
      <c r="I15790" s="72"/>
      <c r="J15790" s="72"/>
      <c r="K15790" s="72"/>
    </row>
    <row r="15791" spans="9:11">
      <c r="I15791" s="72"/>
      <c r="J15791" s="72"/>
      <c r="K15791" s="72"/>
    </row>
    <row r="15792" spans="9:11">
      <c r="I15792" s="72"/>
      <c r="J15792" s="72"/>
      <c r="K15792" s="72"/>
    </row>
    <row r="15793" spans="9:11">
      <c r="I15793" s="72"/>
      <c r="J15793" s="72"/>
      <c r="K15793" s="72"/>
    </row>
    <row r="15794" spans="9:11">
      <c r="I15794" s="72"/>
      <c r="J15794" s="72"/>
      <c r="K15794" s="72"/>
    </row>
    <row r="15795" spans="9:11">
      <c r="I15795" s="72"/>
      <c r="J15795" s="72"/>
      <c r="K15795" s="72"/>
    </row>
    <row r="15796" spans="9:11">
      <c r="I15796" s="72"/>
      <c r="J15796" s="72"/>
      <c r="K15796" s="72"/>
    </row>
    <row r="15797" spans="9:11">
      <c r="I15797" s="72"/>
      <c r="J15797" s="72"/>
      <c r="K15797" s="72"/>
    </row>
    <row r="15798" spans="9:11">
      <c r="I15798" s="72"/>
      <c r="J15798" s="72"/>
      <c r="K15798" s="72"/>
    </row>
    <row r="15799" spans="9:11">
      <c r="I15799" s="72"/>
      <c r="J15799" s="72"/>
      <c r="K15799" s="72"/>
    </row>
    <row r="15800" spans="9:11">
      <c r="I15800" s="72"/>
      <c r="J15800" s="72"/>
      <c r="K15800" s="72"/>
    </row>
    <row r="15801" spans="9:11">
      <c r="I15801" s="72"/>
      <c r="J15801" s="72"/>
      <c r="K15801" s="72"/>
    </row>
    <row r="15802" spans="9:11">
      <c r="I15802" s="72"/>
      <c r="J15802" s="72"/>
      <c r="K15802" s="72"/>
    </row>
    <row r="15803" spans="9:11">
      <c r="I15803" s="72"/>
      <c r="J15803" s="72"/>
      <c r="K15803" s="72"/>
    </row>
    <row r="15804" spans="9:11">
      <c r="I15804" s="72"/>
      <c r="J15804" s="72"/>
      <c r="K15804" s="72"/>
    </row>
    <row r="15805" spans="9:11">
      <c r="I15805" s="72"/>
      <c r="J15805" s="72"/>
      <c r="K15805" s="72"/>
    </row>
    <row r="15806" spans="9:11">
      <c r="I15806" s="72"/>
      <c r="J15806" s="72"/>
      <c r="K15806" s="72"/>
    </row>
    <row r="15807" spans="9:11">
      <c r="I15807" s="72"/>
      <c r="J15807" s="72"/>
      <c r="K15807" s="72"/>
    </row>
    <row r="15808" spans="9:11">
      <c r="I15808" s="72"/>
      <c r="J15808" s="72"/>
      <c r="K15808" s="72"/>
    </row>
    <row r="15809" spans="9:11">
      <c r="I15809" s="72"/>
      <c r="J15809" s="72"/>
      <c r="K15809" s="72"/>
    </row>
    <row r="15810" spans="9:11">
      <c r="I15810" s="72"/>
      <c r="J15810" s="72"/>
      <c r="K15810" s="72"/>
    </row>
    <row r="15811" spans="9:11">
      <c r="I15811" s="72"/>
      <c r="J15811" s="72"/>
      <c r="K15811" s="72"/>
    </row>
    <row r="15812" spans="9:11">
      <c r="I15812" s="72"/>
      <c r="J15812" s="72"/>
      <c r="K15812" s="72"/>
    </row>
    <row r="15813" spans="9:11">
      <c r="I15813" s="72"/>
      <c r="J15813" s="72"/>
      <c r="K15813" s="72"/>
    </row>
    <row r="15814" spans="9:11">
      <c r="I15814" s="72"/>
      <c r="J15814" s="72"/>
      <c r="K15814" s="72"/>
    </row>
    <row r="15815" spans="9:11">
      <c r="I15815" s="72"/>
      <c r="J15815" s="72"/>
      <c r="K15815" s="72"/>
    </row>
    <row r="15816" spans="9:11">
      <c r="I15816" s="72"/>
      <c r="J15816" s="72"/>
      <c r="K15816" s="72"/>
    </row>
    <row r="15817" spans="9:11">
      <c r="I15817" s="72"/>
      <c r="J15817" s="72"/>
      <c r="K15817" s="72"/>
    </row>
    <row r="15818" spans="9:11">
      <c r="I15818" s="72"/>
      <c r="J15818" s="72"/>
      <c r="K15818" s="72"/>
    </row>
    <row r="15819" spans="9:11">
      <c r="I15819" s="72"/>
      <c r="J15819" s="72"/>
      <c r="K15819" s="72"/>
    </row>
    <row r="15820" spans="9:11">
      <c r="I15820" s="72"/>
      <c r="J15820" s="72"/>
      <c r="K15820" s="72"/>
    </row>
    <row r="15821" spans="9:11">
      <c r="I15821" s="72"/>
      <c r="J15821" s="72"/>
      <c r="K15821" s="72"/>
    </row>
    <row r="15822" spans="9:11">
      <c r="I15822" s="72"/>
      <c r="J15822" s="72"/>
      <c r="K15822" s="72"/>
    </row>
    <row r="15823" spans="9:11">
      <c r="I15823" s="72"/>
      <c r="J15823" s="72"/>
      <c r="K15823" s="72"/>
    </row>
    <row r="15824" spans="9:11">
      <c r="I15824" s="72"/>
      <c r="J15824" s="72"/>
      <c r="K15824" s="72"/>
    </row>
    <row r="15825" spans="9:11">
      <c r="I15825" s="72"/>
      <c r="J15825" s="72"/>
      <c r="K15825" s="72"/>
    </row>
    <row r="15826" spans="9:11">
      <c r="I15826" s="72"/>
      <c r="J15826" s="72"/>
      <c r="K15826" s="72"/>
    </row>
    <row r="15827" spans="9:11">
      <c r="I15827" s="72"/>
      <c r="J15827" s="72"/>
      <c r="K15827" s="72"/>
    </row>
    <row r="15828" spans="9:11">
      <c r="I15828" s="72"/>
      <c r="J15828" s="72"/>
      <c r="K15828" s="72"/>
    </row>
    <row r="15829" spans="9:11">
      <c r="I15829" s="72"/>
      <c r="J15829" s="72"/>
      <c r="K15829" s="72"/>
    </row>
    <row r="15830" spans="9:11">
      <c r="I15830" s="72"/>
      <c r="J15830" s="72"/>
      <c r="K15830" s="72"/>
    </row>
    <row r="15831" spans="9:11">
      <c r="I15831" s="72"/>
      <c r="J15831" s="72"/>
      <c r="K15831" s="72"/>
    </row>
    <row r="15832" spans="9:11">
      <c r="I15832" s="72"/>
      <c r="J15832" s="72"/>
      <c r="K15832" s="72"/>
    </row>
    <row r="15833" spans="9:11">
      <c r="I15833" s="72"/>
      <c r="J15833" s="72"/>
      <c r="K15833" s="72"/>
    </row>
    <row r="15834" spans="9:11">
      <c r="I15834" s="72"/>
      <c r="J15834" s="72"/>
      <c r="K15834" s="72"/>
    </row>
    <row r="15835" spans="9:11">
      <c r="I15835" s="72"/>
      <c r="J15835" s="72"/>
      <c r="K15835" s="72"/>
    </row>
    <row r="15836" spans="9:11">
      <c r="I15836" s="72"/>
      <c r="J15836" s="72"/>
      <c r="K15836" s="72"/>
    </row>
    <row r="15837" spans="9:11">
      <c r="I15837" s="72"/>
      <c r="J15837" s="72"/>
      <c r="K15837" s="72"/>
    </row>
    <row r="15838" spans="9:11">
      <c r="I15838" s="72"/>
      <c r="J15838" s="72"/>
      <c r="K15838" s="72"/>
    </row>
    <row r="15839" spans="9:11">
      <c r="I15839" s="72"/>
      <c r="J15839" s="72"/>
      <c r="K15839" s="72"/>
    </row>
    <row r="15840" spans="9:11">
      <c r="I15840" s="72"/>
      <c r="J15840" s="72"/>
      <c r="K15840" s="72"/>
    </row>
    <row r="15841" spans="9:11">
      <c r="I15841" s="72"/>
      <c r="J15841" s="72"/>
      <c r="K15841" s="72"/>
    </row>
    <row r="15842" spans="9:11">
      <c r="I15842" s="72"/>
      <c r="J15842" s="72"/>
      <c r="K15842" s="72"/>
    </row>
    <row r="15843" spans="9:11">
      <c r="I15843" s="72"/>
      <c r="J15843" s="72"/>
      <c r="K15843" s="72"/>
    </row>
    <row r="15844" spans="9:11">
      <c r="I15844" s="72"/>
      <c r="J15844" s="72"/>
      <c r="K15844" s="72"/>
    </row>
    <row r="15845" spans="9:11">
      <c r="I15845" s="72"/>
      <c r="J15845" s="72"/>
      <c r="K15845" s="72"/>
    </row>
    <row r="15846" spans="9:11">
      <c r="I15846" s="72"/>
      <c r="J15846" s="72"/>
      <c r="K15846" s="72"/>
    </row>
    <row r="15847" spans="9:11">
      <c r="I15847" s="72"/>
      <c r="J15847" s="72"/>
      <c r="K15847" s="72"/>
    </row>
    <row r="15848" spans="9:11">
      <c r="I15848" s="72"/>
      <c r="J15848" s="72"/>
      <c r="K15848" s="72"/>
    </row>
    <row r="15849" spans="9:11">
      <c r="I15849" s="72"/>
      <c r="J15849" s="72"/>
      <c r="K15849" s="72"/>
    </row>
    <row r="15850" spans="9:11">
      <c r="I15850" s="72"/>
      <c r="J15850" s="72"/>
      <c r="K15850" s="72"/>
    </row>
    <row r="15851" spans="9:11">
      <c r="I15851" s="72"/>
      <c r="J15851" s="72"/>
      <c r="K15851" s="72"/>
    </row>
    <row r="15852" spans="9:11">
      <c r="I15852" s="72"/>
      <c r="J15852" s="72"/>
      <c r="K15852" s="72"/>
    </row>
    <row r="15853" spans="9:11">
      <c r="I15853" s="72"/>
      <c r="J15853" s="72"/>
      <c r="K15853" s="72"/>
    </row>
    <row r="15854" spans="9:11">
      <c r="I15854" s="72"/>
      <c r="J15854" s="72"/>
      <c r="K15854" s="72"/>
    </row>
    <row r="15855" spans="9:11">
      <c r="I15855" s="72"/>
      <c r="J15855" s="72"/>
      <c r="K15855" s="72"/>
    </row>
    <row r="15856" spans="9:11">
      <c r="I15856" s="72"/>
      <c r="J15856" s="72"/>
      <c r="K15856" s="72"/>
    </row>
    <row r="15857" spans="9:11">
      <c r="I15857" s="72"/>
      <c r="J15857" s="72"/>
      <c r="K15857" s="72"/>
    </row>
    <row r="15858" spans="9:11">
      <c r="I15858" s="72"/>
      <c r="J15858" s="72"/>
      <c r="K15858" s="72"/>
    </row>
    <row r="15859" spans="9:11">
      <c r="I15859" s="72"/>
      <c r="J15859" s="72"/>
      <c r="K15859" s="72"/>
    </row>
    <row r="15860" spans="9:11">
      <c r="I15860" s="72"/>
      <c r="J15860" s="72"/>
      <c r="K15860" s="72"/>
    </row>
    <row r="15861" spans="9:11">
      <c r="I15861" s="72"/>
      <c r="J15861" s="72"/>
      <c r="K15861" s="72"/>
    </row>
    <row r="15862" spans="9:11">
      <c r="I15862" s="72"/>
      <c r="J15862" s="72"/>
      <c r="K15862" s="72"/>
    </row>
    <row r="15863" spans="9:11">
      <c r="I15863" s="72"/>
      <c r="J15863" s="72"/>
      <c r="K15863" s="72"/>
    </row>
    <row r="15864" spans="9:11">
      <c r="I15864" s="72"/>
      <c r="J15864" s="72"/>
      <c r="K15864" s="72"/>
    </row>
    <row r="15865" spans="9:11">
      <c r="I15865" s="72"/>
      <c r="J15865" s="72"/>
      <c r="K15865" s="72"/>
    </row>
    <row r="15866" spans="9:11">
      <c r="I15866" s="72"/>
      <c r="J15866" s="72"/>
      <c r="K15866" s="72"/>
    </row>
    <row r="15867" spans="9:11">
      <c r="I15867" s="72"/>
      <c r="J15867" s="72"/>
      <c r="K15867" s="72"/>
    </row>
    <row r="15868" spans="9:11">
      <c r="I15868" s="72"/>
      <c r="J15868" s="72"/>
      <c r="K15868" s="72"/>
    </row>
    <row r="15869" spans="9:11">
      <c r="I15869" s="72"/>
      <c r="J15869" s="72"/>
      <c r="K15869" s="72"/>
    </row>
    <row r="15870" spans="9:11">
      <c r="I15870" s="72"/>
      <c r="J15870" s="72"/>
      <c r="K15870" s="72"/>
    </row>
    <row r="15871" spans="9:11">
      <c r="I15871" s="72"/>
      <c r="J15871" s="72"/>
      <c r="K15871" s="72"/>
    </row>
    <row r="15872" spans="9:11">
      <c r="I15872" s="72"/>
      <c r="J15872" s="72"/>
      <c r="K15872" s="72"/>
    </row>
    <row r="15873" spans="9:11">
      <c r="I15873" s="72"/>
      <c r="J15873" s="72"/>
      <c r="K15873" s="72"/>
    </row>
    <row r="15874" spans="9:11">
      <c r="I15874" s="72"/>
      <c r="J15874" s="72"/>
      <c r="K15874" s="72"/>
    </row>
    <row r="15875" spans="9:11">
      <c r="I15875" s="72"/>
      <c r="J15875" s="72"/>
      <c r="K15875" s="72"/>
    </row>
    <row r="15876" spans="9:11">
      <c r="I15876" s="72"/>
      <c r="J15876" s="72"/>
      <c r="K15876" s="72"/>
    </row>
    <row r="15877" spans="9:11">
      <c r="I15877" s="72"/>
      <c r="J15877" s="72"/>
      <c r="K15877" s="72"/>
    </row>
    <row r="15878" spans="9:11">
      <c r="I15878" s="72"/>
      <c r="J15878" s="72"/>
      <c r="K15878" s="72"/>
    </row>
    <row r="15879" spans="9:11">
      <c r="I15879" s="72"/>
      <c r="J15879" s="72"/>
      <c r="K15879" s="72"/>
    </row>
    <row r="15880" spans="9:11">
      <c r="I15880" s="72"/>
      <c r="J15880" s="72"/>
      <c r="K15880" s="72"/>
    </row>
    <row r="15881" spans="9:11">
      <c r="I15881" s="72"/>
      <c r="J15881" s="72"/>
      <c r="K15881" s="72"/>
    </row>
    <row r="15882" spans="9:11">
      <c r="I15882" s="72"/>
      <c r="J15882" s="72"/>
      <c r="K15882" s="72"/>
    </row>
    <row r="15883" spans="9:11">
      <c r="I15883" s="72"/>
      <c r="J15883" s="72"/>
      <c r="K15883" s="72"/>
    </row>
    <row r="15884" spans="9:11">
      <c r="I15884" s="72"/>
      <c r="J15884" s="72"/>
      <c r="K15884" s="72"/>
    </row>
    <row r="15885" spans="9:11">
      <c r="I15885" s="72"/>
      <c r="J15885" s="72"/>
      <c r="K15885" s="72"/>
    </row>
    <row r="15886" spans="9:11">
      <c r="I15886" s="72"/>
      <c r="J15886" s="72"/>
      <c r="K15886" s="72"/>
    </row>
    <row r="15887" spans="9:11">
      <c r="I15887" s="72"/>
      <c r="J15887" s="72"/>
      <c r="K15887" s="72"/>
    </row>
    <row r="15888" spans="9:11">
      <c r="I15888" s="72"/>
      <c r="J15888" s="72"/>
      <c r="K15888" s="72"/>
    </row>
    <row r="15889" spans="9:11">
      <c r="I15889" s="72"/>
      <c r="J15889" s="72"/>
      <c r="K15889" s="72"/>
    </row>
    <row r="15890" spans="9:11">
      <c r="I15890" s="72"/>
      <c r="J15890" s="72"/>
      <c r="K15890" s="72"/>
    </row>
    <row r="15891" spans="9:11">
      <c r="I15891" s="72"/>
      <c r="J15891" s="72"/>
      <c r="K15891" s="72"/>
    </row>
    <row r="15892" spans="9:11">
      <c r="I15892" s="72"/>
      <c r="J15892" s="72"/>
      <c r="K15892" s="72"/>
    </row>
    <row r="15893" spans="9:11">
      <c r="I15893" s="72"/>
      <c r="J15893" s="72"/>
      <c r="K15893" s="72"/>
    </row>
    <row r="15894" spans="9:11">
      <c r="I15894" s="72"/>
      <c r="J15894" s="72"/>
      <c r="K15894" s="72"/>
    </row>
    <row r="15895" spans="9:11">
      <c r="I15895" s="72"/>
      <c r="J15895" s="72"/>
      <c r="K15895" s="72"/>
    </row>
    <row r="15896" spans="9:11">
      <c r="I15896" s="72"/>
      <c r="J15896" s="72"/>
      <c r="K15896" s="72"/>
    </row>
    <row r="15897" spans="9:11">
      <c r="I15897" s="72"/>
      <c r="J15897" s="72"/>
      <c r="K15897" s="72"/>
    </row>
    <row r="15898" spans="9:11">
      <c r="I15898" s="72"/>
      <c r="J15898" s="72"/>
      <c r="K15898" s="72"/>
    </row>
    <row r="15899" spans="9:11">
      <c r="I15899" s="72"/>
      <c r="J15899" s="72"/>
      <c r="K15899" s="72"/>
    </row>
    <row r="15900" spans="9:11">
      <c r="I15900" s="72"/>
      <c r="J15900" s="72"/>
      <c r="K15900" s="72"/>
    </row>
    <row r="15901" spans="9:11">
      <c r="I15901" s="72"/>
      <c r="J15901" s="72"/>
      <c r="K15901" s="72"/>
    </row>
    <row r="15902" spans="9:11">
      <c r="I15902" s="72"/>
      <c r="J15902" s="72"/>
      <c r="K15902" s="72"/>
    </row>
    <row r="15903" spans="9:11">
      <c r="I15903" s="72"/>
      <c r="J15903" s="72"/>
      <c r="K15903" s="72"/>
    </row>
    <row r="15904" spans="9:11">
      <c r="I15904" s="72"/>
      <c r="J15904" s="72"/>
      <c r="K15904" s="72"/>
    </row>
    <row r="15905" spans="9:11">
      <c r="I15905" s="72"/>
      <c r="J15905" s="72"/>
      <c r="K15905" s="72"/>
    </row>
    <row r="15906" spans="9:11">
      <c r="I15906" s="72"/>
      <c r="J15906" s="72"/>
      <c r="K15906" s="72"/>
    </row>
    <row r="15907" spans="9:11">
      <c r="I15907" s="72"/>
      <c r="J15907" s="72"/>
      <c r="K15907" s="72"/>
    </row>
    <row r="15908" spans="9:11">
      <c r="I15908" s="72"/>
      <c r="J15908" s="72"/>
      <c r="K15908" s="72"/>
    </row>
    <row r="15909" spans="9:11">
      <c r="I15909" s="72"/>
      <c r="J15909" s="72"/>
      <c r="K15909" s="72"/>
    </row>
    <row r="15910" spans="9:11">
      <c r="I15910" s="72"/>
      <c r="J15910" s="72"/>
      <c r="K15910" s="72"/>
    </row>
    <row r="15911" spans="9:11">
      <c r="I15911" s="72"/>
      <c r="J15911" s="72"/>
      <c r="K15911" s="72"/>
    </row>
    <row r="15912" spans="9:11">
      <c r="I15912" s="72"/>
      <c r="J15912" s="72"/>
      <c r="K15912" s="72"/>
    </row>
    <row r="15913" spans="9:11">
      <c r="I15913" s="72"/>
      <c r="J15913" s="72"/>
      <c r="K15913" s="72"/>
    </row>
    <row r="15914" spans="9:11">
      <c r="I15914" s="72"/>
      <c r="J15914" s="72"/>
      <c r="K15914" s="72"/>
    </row>
    <row r="15915" spans="9:11">
      <c r="I15915" s="72"/>
      <c r="J15915" s="72"/>
      <c r="K15915" s="72"/>
    </row>
    <row r="15916" spans="9:11">
      <c r="I15916" s="72"/>
      <c r="J15916" s="72"/>
      <c r="K15916" s="72"/>
    </row>
    <row r="15917" spans="9:11">
      <c r="I15917" s="72"/>
      <c r="J15917" s="72"/>
      <c r="K15917" s="72"/>
    </row>
    <row r="15918" spans="9:11">
      <c r="I15918" s="72"/>
      <c r="J15918" s="72"/>
      <c r="K15918" s="72"/>
    </row>
    <row r="15919" spans="9:11">
      <c r="I15919" s="72"/>
      <c r="J15919" s="72"/>
      <c r="K15919" s="72"/>
    </row>
    <row r="15920" spans="9:11">
      <c r="I15920" s="72"/>
      <c r="J15920" s="72"/>
      <c r="K15920" s="72"/>
    </row>
    <row r="15921" spans="9:11">
      <c r="I15921" s="72"/>
      <c r="J15921" s="72"/>
      <c r="K15921" s="72"/>
    </row>
    <row r="15922" spans="9:11">
      <c r="I15922" s="72"/>
      <c r="J15922" s="72"/>
      <c r="K15922" s="72"/>
    </row>
    <row r="15923" spans="9:11">
      <c r="I15923" s="72"/>
      <c r="J15923" s="72"/>
      <c r="K15923" s="72"/>
    </row>
    <row r="15924" spans="9:11">
      <c r="I15924" s="72"/>
      <c r="J15924" s="72"/>
      <c r="K15924" s="72"/>
    </row>
    <row r="15925" spans="9:11">
      <c r="I15925" s="72"/>
      <c r="J15925" s="72"/>
      <c r="K15925" s="72"/>
    </row>
    <row r="15926" spans="9:11">
      <c r="I15926" s="72"/>
      <c r="J15926" s="72"/>
      <c r="K15926" s="72"/>
    </row>
    <row r="15927" spans="9:11">
      <c r="I15927" s="72"/>
      <c r="J15927" s="72"/>
      <c r="K15927" s="72"/>
    </row>
    <row r="15928" spans="9:11">
      <c r="I15928" s="72"/>
      <c r="J15928" s="72"/>
      <c r="K15928" s="72"/>
    </row>
    <row r="15929" spans="9:11">
      <c r="I15929" s="72"/>
      <c r="J15929" s="72"/>
      <c r="K15929" s="72"/>
    </row>
    <row r="15930" spans="9:11">
      <c r="I15930" s="72"/>
      <c r="J15930" s="72"/>
      <c r="K15930" s="72"/>
    </row>
    <row r="15931" spans="9:11">
      <c r="I15931" s="72"/>
      <c r="J15931" s="72"/>
      <c r="K15931" s="72"/>
    </row>
    <row r="15932" spans="9:11">
      <c r="I15932" s="72"/>
      <c r="J15932" s="72"/>
      <c r="K15932" s="72"/>
    </row>
    <row r="15933" spans="9:11">
      <c r="I15933" s="72"/>
      <c r="J15933" s="72"/>
      <c r="K15933" s="72"/>
    </row>
    <row r="15934" spans="9:11">
      <c r="I15934" s="72"/>
      <c r="J15934" s="72"/>
      <c r="K15934" s="72"/>
    </row>
    <row r="15935" spans="9:11">
      <c r="I15935" s="72"/>
      <c r="J15935" s="72"/>
      <c r="K15935" s="72"/>
    </row>
    <row r="15936" spans="9:11">
      <c r="I15936" s="72"/>
      <c r="J15936" s="72"/>
      <c r="K15936" s="72"/>
    </row>
    <row r="15937" spans="9:11">
      <c r="I15937" s="72"/>
      <c r="J15937" s="72"/>
      <c r="K15937" s="72"/>
    </row>
    <row r="15938" spans="9:11">
      <c r="I15938" s="72"/>
      <c r="J15938" s="72"/>
      <c r="K15938" s="72"/>
    </row>
    <row r="15939" spans="9:11">
      <c r="I15939" s="72"/>
      <c r="J15939" s="72"/>
      <c r="K15939" s="72"/>
    </row>
    <row r="15940" spans="9:11">
      <c r="I15940" s="72"/>
      <c r="J15940" s="72"/>
      <c r="K15940" s="72"/>
    </row>
    <row r="15941" spans="9:11">
      <c r="I15941" s="72"/>
      <c r="J15941" s="72"/>
      <c r="K15941" s="72"/>
    </row>
    <row r="15942" spans="9:11">
      <c r="I15942" s="72"/>
      <c r="J15942" s="72"/>
      <c r="K15942" s="72"/>
    </row>
    <row r="15943" spans="9:11">
      <c r="I15943" s="72"/>
      <c r="J15943" s="72"/>
      <c r="K15943" s="72"/>
    </row>
    <row r="15944" spans="9:11">
      <c r="I15944" s="72"/>
      <c r="J15944" s="72"/>
      <c r="K15944" s="72"/>
    </row>
    <row r="15945" spans="9:11">
      <c r="I15945" s="72"/>
      <c r="J15945" s="72"/>
      <c r="K15945" s="72"/>
    </row>
    <row r="15946" spans="9:11">
      <c r="I15946" s="72"/>
      <c r="J15946" s="72"/>
      <c r="K15946" s="72"/>
    </row>
    <row r="15947" spans="9:11">
      <c r="I15947" s="72"/>
      <c r="J15947" s="72"/>
      <c r="K15947" s="72"/>
    </row>
    <row r="15948" spans="9:11">
      <c r="I15948" s="72"/>
      <c r="J15948" s="72"/>
      <c r="K15948" s="72"/>
    </row>
    <row r="15949" spans="9:11">
      <c r="I15949" s="72"/>
      <c r="J15949" s="72"/>
      <c r="K15949" s="72"/>
    </row>
    <row r="15950" spans="9:11">
      <c r="I15950" s="72"/>
      <c r="J15950" s="72"/>
      <c r="K15950" s="72"/>
    </row>
    <row r="15951" spans="9:11">
      <c r="I15951" s="72"/>
      <c r="J15951" s="72"/>
      <c r="K15951" s="72"/>
    </row>
    <row r="15952" spans="9:11">
      <c r="I15952" s="72"/>
      <c r="J15952" s="72"/>
      <c r="K15952" s="72"/>
    </row>
    <row r="15953" spans="9:11">
      <c r="I15953" s="72"/>
      <c r="J15953" s="72"/>
      <c r="K15953" s="72"/>
    </row>
    <row r="15954" spans="9:11">
      <c r="I15954" s="72"/>
      <c r="J15954" s="72"/>
      <c r="K15954" s="72"/>
    </row>
    <row r="15955" spans="9:11">
      <c r="I15955" s="72"/>
      <c r="J15955" s="72"/>
      <c r="K15955" s="72"/>
    </row>
    <row r="15956" spans="9:11">
      <c r="I15956" s="72"/>
      <c r="J15956" s="72"/>
      <c r="K15956" s="72"/>
    </row>
    <row r="15957" spans="9:11">
      <c r="I15957" s="72"/>
      <c r="J15957" s="72"/>
      <c r="K15957" s="72"/>
    </row>
    <row r="15958" spans="9:11">
      <c r="I15958" s="72"/>
      <c r="J15958" s="72"/>
      <c r="K15958" s="72"/>
    </row>
    <row r="15959" spans="9:11">
      <c r="I15959" s="72"/>
      <c r="J15959" s="72"/>
      <c r="K15959" s="72"/>
    </row>
    <row r="15960" spans="9:11">
      <c r="I15960" s="72"/>
      <c r="J15960" s="72"/>
      <c r="K15960" s="72"/>
    </row>
    <row r="15961" spans="9:11">
      <c r="I15961" s="72"/>
      <c r="J15961" s="72"/>
      <c r="K15961" s="72"/>
    </row>
    <row r="15962" spans="9:11">
      <c r="I15962" s="72"/>
      <c r="J15962" s="72"/>
      <c r="K15962" s="72"/>
    </row>
    <row r="15963" spans="9:11">
      <c r="I15963" s="72"/>
      <c r="J15963" s="72"/>
      <c r="K15963" s="72"/>
    </row>
    <row r="15964" spans="9:11">
      <c r="I15964" s="72"/>
      <c r="J15964" s="72"/>
      <c r="K15964" s="72"/>
    </row>
    <row r="15965" spans="9:11">
      <c r="I15965" s="72"/>
      <c r="J15965" s="72"/>
      <c r="K15965" s="72"/>
    </row>
    <row r="15966" spans="9:11">
      <c r="I15966" s="72"/>
      <c r="J15966" s="72"/>
      <c r="K15966" s="72"/>
    </row>
    <row r="15967" spans="9:11">
      <c r="I15967" s="72"/>
      <c r="J15967" s="72"/>
      <c r="K15967" s="72"/>
    </row>
    <row r="15968" spans="9:11">
      <c r="I15968" s="72"/>
      <c r="J15968" s="72"/>
      <c r="K15968" s="72"/>
    </row>
    <row r="15969" spans="9:11">
      <c r="I15969" s="72"/>
      <c r="J15969" s="72"/>
      <c r="K15969" s="72"/>
    </row>
    <row r="15970" spans="9:11">
      <c r="I15970" s="72"/>
      <c r="J15970" s="72"/>
      <c r="K15970" s="72"/>
    </row>
    <row r="15971" spans="9:11">
      <c r="I15971" s="72"/>
      <c r="J15971" s="72"/>
      <c r="K15971" s="72"/>
    </row>
    <row r="15972" spans="9:11">
      <c r="I15972" s="72"/>
      <c r="J15972" s="72"/>
      <c r="K15972" s="72"/>
    </row>
    <row r="15973" spans="9:11">
      <c r="I15973" s="72"/>
      <c r="J15973" s="72"/>
      <c r="K15973" s="72"/>
    </row>
    <row r="15974" spans="9:11">
      <c r="I15974" s="72"/>
      <c r="J15974" s="72"/>
      <c r="K15974" s="72"/>
    </row>
    <row r="15975" spans="9:11">
      <c r="I15975" s="72"/>
      <c r="J15975" s="72"/>
      <c r="K15975" s="72"/>
    </row>
    <row r="15976" spans="9:11">
      <c r="I15976" s="72"/>
      <c r="J15976" s="72"/>
      <c r="K15976" s="72"/>
    </row>
    <row r="15977" spans="9:11">
      <c r="I15977" s="72"/>
      <c r="J15977" s="72"/>
      <c r="K15977" s="72"/>
    </row>
    <row r="15978" spans="9:11">
      <c r="I15978" s="72"/>
      <c r="J15978" s="72"/>
      <c r="K15978" s="72"/>
    </row>
    <row r="15979" spans="9:11">
      <c r="I15979" s="72"/>
      <c r="J15979" s="72"/>
      <c r="K15979" s="72"/>
    </row>
    <row r="15980" spans="9:11">
      <c r="I15980" s="72"/>
      <c r="J15980" s="72"/>
      <c r="K15980" s="72"/>
    </row>
    <row r="15981" spans="9:11">
      <c r="I15981" s="72"/>
      <c r="J15981" s="72"/>
      <c r="K15981" s="72"/>
    </row>
    <row r="15982" spans="9:11">
      <c r="I15982" s="72"/>
      <c r="J15982" s="72"/>
      <c r="K15982" s="72"/>
    </row>
    <row r="15983" spans="9:11">
      <c r="I15983" s="72"/>
      <c r="J15983" s="72"/>
      <c r="K15983" s="72"/>
    </row>
    <row r="15984" spans="9:11">
      <c r="I15984" s="72"/>
      <c r="J15984" s="72"/>
      <c r="K15984" s="72"/>
    </row>
    <row r="15985" spans="9:11">
      <c r="I15985" s="72"/>
      <c r="J15985" s="72"/>
      <c r="K15985" s="72"/>
    </row>
    <row r="15986" spans="9:11">
      <c r="I15986" s="72"/>
      <c r="J15986" s="72"/>
      <c r="K15986" s="72"/>
    </row>
    <row r="15987" spans="9:11">
      <c r="I15987" s="72"/>
      <c r="J15987" s="72"/>
      <c r="K15987" s="72"/>
    </row>
    <row r="15988" spans="9:11">
      <c r="I15988" s="72"/>
      <c r="J15988" s="72"/>
      <c r="K15988" s="72"/>
    </row>
    <row r="15989" spans="9:11">
      <c r="I15989" s="72"/>
      <c r="J15989" s="72"/>
      <c r="K15989" s="72"/>
    </row>
    <row r="15990" spans="9:11">
      <c r="I15990" s="72"/>
      <c r="J15990" s="72"/>
      <c r="K15990" s="72"/>
    </row>
    <row r="15991" spans="9:11">
      <c r="I15991" s="72"/>
      <c r="J15991" s="72"/>
      <c r="K15991" s="72"/>
    </row>
    <row r="15992" spans="9:11">
      <c r="I15992" s="72"/>
      <c r="J15992" s="72"/>
      <c r="K15992" s="72"/>
    </row>
    <row r="15993" spans="9:11">
      <c r="I15993" s="72"/>
      <c r="J15993" s="72"/>
      <c r="K15993" s="72"/>
    </row>
    <row r="15994" spans="9:11">
      <c r="I15994" s="72"/>
      <c r="J15994" s="72"/>
      <c r="K15994" s="72"/>
    </row>
    <row r="15995" spans="9:11">
      <c r="I15995" s="72"/>
      <c r="J15995" s="72"/>
      <c r="K15995" s="72"/>
    </row>
    <row r="15996" spans="9:11">
      <c r="I15996" s="72"/>
      <c r="J15996" s="72"/>
      <c r="K15996" s="72"/>
    </row>
    <row r="15997" spans="9:11">
      <c r="I15997" s="72"/>
      <c r="J15997" s="72"/>
      <c r="K15997" s="72"/>
    </row>
    <row r="15998" spans="9:11">
      <c r="I15998" s="72"/>
      <c r="J15998" s="72"/>
      <c r="K15998" s="72"/>
    </row>
    <row r="15999" spans="9:11">
      <c r="I15999" s="72"/>
      <c r="J15999" s="72"/>
      <c r="K15999" s="72"/>
    </row>
    <row r="16000" spans="9:11">
      <c r="I16000" s="72"/>
      <c r="J16000" s="72"/>
      <c r="K16000" s="72"/>
    </row>
    <row r="16001" spans="9:11">
      <c r="I16001" s="72"/>
      <c r="J16001" s="72"/>
      <c r="K16001" s="72"/>
    </row>
    <row r="16002" spans="9:11">
      <c r="I16002" s="72"/>
      <c r="J16002" s="72"/>
      <c r="K16002" s="72"/>
    </row>
    <row r="16003" spans="9:11">
      <c r="I16003" s="72"/>
      <c r="J16003" s="72"/>
      <c r="K16003" s="72"/>
    </row>
    <row r="16004" spans="9:11">
      <c r="I16004" s="72"/>
      <c r="J16004" s="72"/>
      <c r="K16004" s="72"/>
    </row>
    <row r="16005" spans="9:11">
      <c r="I16005" s="72"/>
      <c r="J16005" s="72"/>
      <c r="K16005" s="72"/>
    </row>
    <row r="16006" spans="9:11">
      <c r="I16006" s="72"/>
      <c r="J16006" s="72"/>
      <c r="K16006" s="72"/>
    </row>
    <row r="16007" spans="9:11">
      <c r="I16007" s="72"/>
      <c r="J16007" s="72"/>
      <c r="K16007" s="72"/>
    </row>
    <row r="16008" spans="9:11">
      <c r="I16008" s="72"/>
      <c r="J16008" s="72"/>
      <c r="K16008" s="72"/>
    </row>
    <row r="16009" spans="9:11">
      <c r="I16009" s="72"/>
      <c r="J16009" s="72"/>
      <c r="K16009" s="72"/>
    </row>
    <row r="16010" spans="9:11">
      <c r="I16010" s="72"/>
      <c r="J16010" s="72"/>
      <c r="K16010" s="72"/>
    </row>
    <row r="16011" spans="9:11">
      <c r="I16011" s="72"/>
      <c r="J16011" s="72"/>
      <c r="K16011" s="72"/>
    </row>
    <row r="16012" spans="9:11">
      <c r="I16012" s="72"/>
      <c r="J16012" s="72"/>
      <c r="K16012" s="72"/>
    </row>
    <row r="16013" spans="9:11">
      <c r="I16013" s="72"/>
      <c r="J16013" s="72"/>
      <c r="K16013" s="72"/>
    </row>
    <row r="16014" spans="9:11">
      <c r="I16014" s="72"/>
      <c r="J16014" s="72"/>
      <c r="K16014" s="72"/>
    </row>
    <row r="16015" spans="9:11">
      <c r="I16015" s="72"/>
      <c r="J16015" s="72"/>
      <c r="K16015" s="72"/>
    </row>
    <row r="16016" spans="9:11">
      <c r="I16016" s="72"/>
      <c r="J16016" s="72"/>
      <c r="K16016" s="72"/>
    </row>
    <row r="16017" spans="9:11">
      <c r="I16017" s="72"/>
      <c r="J16017" s="72"/>
      <c r="K16017" s="72"/>
    </row>
    <row r="16018" spans="9:11">
      <c r="I16018" s="72"/>
      <c r="J16018" s="72"/>
      <c r="K16018" s="72"/>
    </row>
    <row r="16019" spans="9:11">
      <c r="I16019" s="72"/>
      <c r="J16019" s="72"/>
      <c r="K16019" s="72"/>
    </row>
    <row r="16020" spans="9:11">
      <c r="I16020" s="72"/>
      <c r="J16020" s="72"/>
      <c r="K16020" s="72"/>
    </row>
    <row r="16021" spans="9:11">
      <c r="I16021" s="72"/>
      <c r="J16021" s="72"/>
      <c r="K16021" s="72"/>
    </row>
    <row r="16022" spans="9:11">
      <c r="I16022" s="72"/>
      <c r="J16022" s="72"/>
      <c r="K16022" s="72"/>
    </row>
    <row r="16023" spans="9:11">
      <c r="I16023" s="72"/>
      <c r="J16023" s="72"/>
      <c r="K16023" s="72"/>
    </row>
    <row r="16024" spans="9:11">
      <c r="I16024" s="72"/>
      <c r="J16024" s="72"/>
      <c r="K16024" s="72"/>
    </row>
    <row r="16025" spans="9:11">
      <c r="I16025" s="72"/>
      <c r="J16025" s="72"/>
      <c r="K16025" s="72"/>
    </row>
    <row r="16026" spans="9:11">
      <c r="I16026" s="72"/>
      <c r="J16026" s="72"/>
      <c r="K16026" s="72"/>
    </row>
    <row r="16027" spans="9:11">
      <c r="I16027" s="72"/>
      <c r="J16027" s="72"/>
      <c r="K16027" s="72"/>
    </row>
    <row r="16028" spans="9:11">
      <c r="I16028" s="72"/>
      <c r="J16028" s="72"/>
      <c r="K16028" s="72"/>
    </row>
    <row r="16029" spans="9:11">
      <c r="I16029" s="72"/>
      <c r="J16029" s="72"/>
      <c r="K16029" s="72"/>
    </row>
    <row r="16030" spans="9:11">
      <c r="I16030" s="72"/>
      <c r="J16030" s="72"/>
      <c r="K16030" s="72"/>
    </row>
    <row r="16031" spans="9:11">
      <c r="I16031" s="72"/>
      <c r="J16031" s="72"/>
      <c r="K16031" s="72"/>
    </row>
    <row r="16032" spans="9:11">
      <c r="I16032" s="72"/>
      <c r="J16032" s="72"/>
      <c r="K16032" s="72"/>
    </row>
    <row r="16033" spans="9:11">
      <c r="I16033" s="72"/>
      <c r="J16033" s="72"/>
      <c r="K16033" s="72"/>
    </row>
    <row r="16034" spans="9:11">
      <c r="I16034" s="72"/>
      <c r="J16034" s="72"/>
      <c r="K16034" s="72"/>
    </row>
    <row r="16035" spans="9:11">
      <c r="I16035" s="72"/>
      <c r="J16035" s="72"/>
      <c r="K16035" s="72"/>
    </row>
    <row r="16036" spans="9:11">
      <c r="I16036" s="72"/>
      <c r="J16036" s="72"/>
      <c r="K16036" s="72"/>
    </row>
    <row r="16037" spans="9:11">
      <c r="I16037" s="72"/>
      <c r="J16037" s="72"/>
      <c r="K16037" s="72"/>
    </row>
    <row r="16038" spans="9:11">
      <c r="I16038" s="72"/>
      <c r="J16038" s="72"/>
      <c r="K16038" s="72"/>
    </row>
    <row r="16039" spans="9:11">
      <c r="I16039" s="72"/>
      <c r="J16039" s="72"/>
      <c r="K16039" s="72"/>
    </row>
    <row r="16040" spans="9:11">
      <c r="I16040" s="72"/>
      <c r="J16040" s="72"/>
      <c r="K16040" s="72"/>
    </row>
    <row r="16041" spans="9:11">
      <c r="I16041" s="72"/>
      <c r="J16041" s="72"/>
      <c r="K16041" s="72"/>
    </row>
    <row r="16042" spans="9:11">
      <c r="I16042" s="72"/>
      <c r="J16042" s="72"/>
      <c r="K16042" s="72"/>
    </row>
    <row r="16043" spans="9:11">
      <c r="I16043" s="72"/>
      <c r="J16043" s="72"/>
      <c r="K16043" s="72"/>
    </row>
    <row r="16044" spans="9:11">
      <c r="I16044" s="72"/>
      <c r="J16044" s="72"/>
      <c r="K16044" s="72"/>
    </row>
    <row r="16045" spans="9:11">
      <c r="I16045" s="72"/>
      <c r="J16045" s="72"/>
      <c r="K16045" s="72"/>
    </row>
    <row r="16046" spans="9:11">
      <c r="I16046" s="72"/>
      <c r="J16046" s="72"/>
      <c r="K16046" s="72"/>
    </row>
    <row r="16047" spans="9:11">
      <c r="I16047" s="72"/>
      <c r="J16047" s="72"/>
      <c r="K16047" s="72"/>
    </row>
    <row r="16048" spans="9:11">
      <c r="I16048" s="72"/>
      <c r="J16048" s="72"/>
      <c r="K16048" s="72"/>
    </row>
    <row r="16049" spans="9:11">
      <c r="I16049" s="72"/>
      <c r="J16049" s="72"/>
      <c r="K16049" s="72"/>
    </row>
    <row r="16050" spans="9:11">
      <c r="I16050" s="72"/>
      <c r="J16050" s="72"/>
      <c r="K16050" s="72"/>
    </row>
    <row r="16051" spans="9:11">
      <c r="I16051" s="72"/>
      <c r="J16051" s="72"/>
      <c r="K16051" s="72"/>
    </row>
    <row r="16052" spans="9:11">
      <c r="I16052" s="72"/>
      <c r="J16052" s="72"/>
      <c r="K16052" s="72"/>
    </row>
    <row r="16053" spans="9:11">
      <c r="I16053" s="72"/>
      <c r="J16053" s="72"/>
      <c r="K16053" s="72"/>
    </row>
    <row r="16054" spans="9:11">
      <c r="I16054" s="72"/>
      <c r="J16054" s="72"/>
      <c r="K16054" s="72"/>
    </row>
    <row r="16055" spans="9:11">
      <c r="I16055" s="72"/>
      <c r="J16055" s="72"/>
      <c r="K16055" s="72"/>
    </row>
    <row r="16056" spans="9:11">
      <c r="I16056" s="72"/>
      <c r="J16056" s="72"/>
      <c r="K16056" s="72"/>
    </row>
    <row r="16057" spans="9:11">
      <c r="I16057" s="72"/>
      <c r="J16057" s="72"/>
      <c r="K16057" s="72"/>
    </row>
    <row r="16058" spans="9:11">
      <c r="I16058" s="72"/>
      <c r="J16058" s="72"/>
      <c r="K16058" s="72"/>
    </row>
    <row r="16059" spans="9:11">
      <c r="I16059" s="72"/>
      <c r="J16059" s="72"/>
      <c r="K16059" s="72"/>
    </row>
    <row r="16060" spans="9:11">
      <c r="I16060" s="72"/>
      <c r="J16060" s="72"/>
      <c r="K16060" s="72"/>
    </row>
    <row r="16061" spans="9:11">
      <c r="I16061" s="72"/>
      <c r="J16061" s="72"/>
      <c r="K16061" s="72"/>
    </row>
    <row r="16062" spans="9:11">
      <c r="I16062" s="72"/>
      <c r="J16062" s="72"/>
      <c r="K16062" s="72"/>
    </row>
    <row r="16063" spans="9:11">
      <c r="I16063" s="72"/>
      <c r="J16063" s="72"/>
      <c r="K16063" s="72"/>
    </row>
    <row r="16064" spans="9:11">
      <c r="I16064" s="72"/>
      <c r="J16064" s="72"/>
      <c r="K16064" s="72"/>
    </row>
    <row r="16065" spans="9:11">
      <c r="I16065" s="72"/>
      <c r="J16065" s="72"/>
      <c r="K16065" s="72"/>
    </row>
    <row r="16066" spans="9:11">
      <c r="I16066" s="72"/>
      <c r="J16066" s="72"/>
      <c r="K16066" s="72"/>
    </row>
    <row r="16067" spans="9:11">
      <c r="I16067" s="72"/>
      <c r="J16067" s="72"/>
      <c r="K16067" s="72"/>
    </row>
    <row r="16068" spans="9:11">
      <c r="I16068" s="72"/>
      <c r="J16068" s="72"/>
      <c r="K16068" s="72"/>
    </row>
    <row r="16069" spans="9:11">
      <c r="I16069" s="72"/>
      <c r="J16069" s="72"/>
      <c r="K16069" s="72"/>
    </row>
    <row r="16070" spans="9:11">
      <c r="I16070" s="72"/>
      <c r="J16070" s="72"/>
      <c r="K16070" s="72"/>
    </row>
    <row r="16071" spans="9:11">
      <c r="I16071" s="72"/>
      <c r="J16071" s="72"/>
      <c r="K16071" s="72"/>
    </row>
    <row r="16072" spans="9:11">
      <c r="I16072" s="72"/>
      <c r="J16072" s="72"/>
      <c r="K16072" s="72"/>
    </row>
    <row r="16073" spans="9:11">
      <c r="I16073" s="72"/>
      <c r="J16073" s="72"/>
      <c r="K16073" s="72"/>
    </row>
    <row r="16074" spans="9:11">
      <c r="I16074" s="72"/>
      <c r="J16074" s="72"/>
      <c r="K16074" s="72"/>
    </row>
    <row r="16075" spans="9:11">
      <c r="I16075" s="72"/>
      <c r="J16075" s="72"/>
      <c r="K16075" s="72"/>
    </row>
    <row r="16076" spans="9:11">
      <c r="I16076" s="72"/>
      <c r="J16076" s="72"/>
      <c r="K16076" s="72"/>
    </row>
    <row r="16077" spans="9:11">
      <c r="I16077" s="72"/>
      <c r="J16077" s="72"/>
      <c r="K16077" s="72"/>
    </row>
    <row r="16078" spans="9:11">
      <c r="I16078" s="72"/>
      <c r="J16078" s="72"/>
      <c r="K16078" s="72"/>
    </row>
    <row r="16079" spans="9:11">
      <c r="I16079" s="72"/>
      <c r="J16079" s="72"/>
      <c r="K16079" s="72"/>
    </row>
    <row r="16080" spans="9:11">
      <c r="I16080" s="72"/>
      <c r="J16080" s="72"/>
      <c r="K16080" s="72"/>
    </row>
    <row r="16081" spans="9:11">
      <c r="I16081" s="72"/>
      <c r="J16081" s="72"/>
      <c r="K16081" s="72"/>
    </row>
    <row r="16082" spans="9:11">
      <c r="I16082" s="72"/>
      <c r="J16082" s="72"/>
      <c r="K16082" s="72"/>
    </row>
    <row r="16083" spans="9:11">
      <c r="I16083" s="72"/>
      <c r="J16083" s="72"/>
      <c r="K16083" s="72"/>
    </row>
    <row r="16084" spans="9:11">
      <c r="I16084" s="72"/>
      <c r="J16084" s="72"/>
      <c r="K16084" s="72"/>
    </row>
    <row r="16085" spans="9:11">
      <c r="I16085" s="72"/>
      <c r="J16085" s="72"/>
      <c r="K16085" s="72"/>
    </row>
    <row r="16086" spans="9:11">
      <c r="I16086" s="72"/>
      <c r="J16086" s="72"/>
      <c r="K16086" s="72"/>
    </row>
    <row r="16087" spans="9:11">
      <c r="I16087" s="72"/>
      <c r="J16087" s="72"/>
      <c r="K16087" s="72"/>
    </row>
    <row r="16088" spans="9:11">
      <c r="I16088" s="72"/>
      <c r="J16088" s="72"/>
      <c r="K16088" s="72"/>
    </row>
    <row r="16089" spans="9:11">
      <c r="I16089" s="72"/>
      <c r="J16089" s="72"/>
      <c r="K16089" s="72"/>
    </row>
    <row r="16090" spans="9:11">
      <c r="I16090" s="72"/>
      <c r="J16090" s="72"/>
      <c r="K16090" s="72"/>
    </row>
    <row r="16091" spans="9:11">
      <c r="I16091" s="72"/>
      <c r="J16091" s="72"/>
      <c r="K16091" s="72"/>
    </row>
    <row r="16092" spans="9:11">
      <c r="I16092" s="72"/>
      <c r="J16092" s="72"/>
      <c r="K16092" s="72"/>
    </row>
    <row r="16093" spans="9:11">
      <c r="I16093" s="72"/>
      <c r="J16093" s="72"/>
      <c r="K16093" s="72"/>
    </row>
    <row r="16094" spans="9:11">
      <c r="I16094" s="72"/>
      <c r="J16094" s="72"/>
      <c r="K16094" s="72"/>
    </row>
    <row r="16095" spans="9:11">
      <c r="I16095" s="72"/>
      <c r="J16095" s="72"/>
      <c r="K16095" s="72"/>
    </row>
    <row r="16096" spans="9:11">
      <c r="I16096" s="72"/>
      <c r="J16096" s="72"/>
      <c r="K16096" s="72"/>
    </row>
    <row r="16097" spans="9:11">
      <c r="I16097" s="72"/>
      <c r="J16097" s="72"/>
      <c r="K16097" s="72"/>
    </row>
    <row r="16098" spans="9:11">
      <c r="I16098" s="72"/>
      <c r="J16098" s="72"/>
      <c r="K16098" s="72"/>
    </row>
    <row r="16099" spans="9:11">
      <c r="I16099" s="72"/>
      <c r="J16099" s="72"/>
      <c r="K16099" s="72"/>
    </row>
    <row r="16100" spans="9:11">
      <c r="I16100" s="72"/>
      <c r="J16100" s="72"/>
      <c r="K16100" s="72"/>
    </row>
    <row r="16101" spans="9:11">
      <c r="I16101" s="72"/>
      <c r="J16101" s="72"/>
      <c r="K16101" s="72"/>
    </row>
    <row r="16102" spans="9:11">
      <c r="I16102" s="72"/>
      <c r="J16102" s="72"/>
      <c r="K16102" s="72"/>
    </row>
    <row r="16103" spans="9:11">
      <c r="I16103" s="72"/>
      <c r="J16103" s="72"/>
      <c r="K16103" s="72"/>
    </row>
    <row r="16104" spans="9:11">
      <c r="I16104" s="72"/>
      <c r="J16104" s="72"/>
      <c r="K16104" s="72"/>
    </row>
    <row r="16105" spans="9:11">
      <c r="I16105" s="72"/>
      <c r="J16105" s="72"/>
      <c r="K16105" s="72"/>
    </row>
    <row r="16106" spans="9:11">
      <c r="I16106" s="72"/>
      <c r="J16106" s="72"/>
      <c r="K16106" s="72"/>
    </row>
    <row r="16107" spans="9:11">
      <c r="I16107" s="72"/>
      <c r="J16107" s="72"/>
      <c r="K16107" s="72"/>
    </row>
    <row r="16108" spans="9:11">
      <c r="I16108" s="72"/>
      <c r="J16108" s="72"/>
      <c r="K16108" s="72"/>
    </row>
    <row r="16109" spans="9:11">
      <c r="I16109" s="72"/>
      <c r="J16109" s="72"/>
      <c r="K16109" s="72"/>
    </row>
    <row r="16110" spans="9:11">
      <c r="I16110" s="72"/>
      <c r="J16110" s="72"/>
      <c r="K16110" s="72"/>
    </row>
    <row r="16111" spans="9:11">
      <c r="I16111" s="72"/>
      <c r="J16111" s="72"/>
      <c r="K16111" s="72"/>
    </row>
    <row r="16112" spans="9:11">
      <c r="I16112" s="72"/>
      <c r="J16112" s="72"/>
      <c r="K16112" s="72"/>
    </row>
    <row r="16113" spans="9:11">
      <c r="I16113" s="72"/>
      <c r="J16113" s="72"/>
      <c r="K16113" s="72"/>
    </row>
    <row r="16114" spans="9:11">
      <c r="I16114" s="72"/>
      <c r="J16114" s="72"/>
      <c r="K16114" s="72"/>
    </row>
    <row r="16115" spans="9:11">
      <c r="I16115" s="72"/>
      <c r="J16115" s="72"/>
      <c r="K16115" s="72"/>
    </row>
    <row r="16116" spans="9:11">
      <c r="I16116" s="72"/>
      <c r="J16116" s="72"/>
      <c r="K16116" s="72"/>
    </row>
    <row r="16117" spans="9:11">
      <c r="I16117" s="72"/>
      <c r="J16117" s="72"/>
      <c r="K16117" s="72"/>
    </row>
    <row r="16118" spans="9:11">
      <c r="I16118" s="72"/>
      <c r="J16118" s="72"/>
      <c r="K16118" s="72"/>
    </row>
    <row r="16119" spans="9:11">
      <c r="I16119" s="72"/>
      <c r="J16119" s="72"/>
      <c r="K16119" s="72"/>
    </row>
    <row r="16120" spans="9:11">
      <c r="I16120" s="72"/>
      <c r="J16120" s="72"/>
      <c r="K16120" s="72"/>
    </row>
    <row r="16121" spans="9:11">
      <c r="I16121" s="72"/>
      <c r="J16121" s="72"/>
      <c r="K16121" s="72"/>
    </row>
    <row r="16122" spans="9:11">
      <c r="I16122" s="72"/>
      <c r="J16122" s="72"/>
      <c r="K16122" s="72"/>
    </row>
    <row r="16123" spans="9:11">
      <c r="I16123" s="72"/>
      <c r="J16123" s="72"/>
      <c r="K16123" s="72"/>
    </row>
    <row r="16124" spans="9:11">
      <c r="I16124" s="72"/>
      <c r="J16124" s="72"/>
      <c r="K16124" s="72"/>
    </row>
    <row r="16125" spans="9:11">
      <c r="I16125" s="72"/>
      <c r="J16125" s="72"/>
      <c r="K16125" s="72"/>
    </row>
    <row r="16126" spans="9:11">
      <c r="I16126" s="72"/>
      <c r="J16126" s="72"/>
      <c r="K16126" s="72"/>
    </row>
    <row r="16127" spans="9:11">
      <c r="I16127" s="72"/>
      <c r="J16127" s="72"/>
      <c r="K16127" s="72"/>
    </row>
    <row r="16128" spans="9:11">
      <c r="I16128" s="72"/>
      <c r="J16128" s="72"/>
      <c r="K16128" s="72"/>
    </row>
    <row r="16129" spans="9:11">
      <c r="I16129" s="72"/>
      <c r="J16129" s="72"/>
      <c r="K16129" s="72"/>
    </row>
    <row r="16130" spans="9:11">
      <c r="I16130" s="72"/>
      <c r="J16130" s="72"/>
      <c r="K16130" s="72"/>
    </row>
    <row r="16131" spans="9:11">
      <c r="I16131" s="72"/>
      <c r="J16131" s="72"/>
      <c r="K16131" s="72"/>
    </row>
    <row r="16132" spans="9:11">
      <c r="I16132" s="72"/>
      <c r="J16132" s="72"/>
      <c r="K16132" s="72"/>
    </row>
    <row r="16133" spans="9:11">
      <c r="I16133" s="72"/>
      <c r="J16133" s="72"/>
      <c r="K16133" s="72"/>
    </row>
    <row r="16134" spans="9:11">
      <c r="I16134" s="72"/>
      <c r="J16134" s="72"/>
      <c r="K16134" s="72"/>
    </row>
    <row r="16135" spans="9:11">
      <c r="I16135" s="72"/>
      <c r="J16135" s="72"/>
      <c r="K16135" s="72"/>
    </row>
    <row r="16136" spans="9:11">
      <c r="I16136" s="72"/>
      <c r="J16136" s="72"/>
      <c r="K16136" s="72"/>
    </row>
    <row r="16137" spans="9:11">
      <c r="I16137" s="72"/>
      <c r="J16137" s="72"/>
      <c r="K16137" s="72"/>
    </row>
    <row r="16138" spans="9:11">
      <c r="I16138" s="72"/>
      <c r="J16138" s="72"/>
      <c r="K16138" s="72"/>
    </row>
    <row r="16139" spans="9:11">
      <c r="I16139" s="72"/>
      <c r="J16139" s="72"/>
      <c r="K16139" s="72"/>
    </row>
    <row r="16140" spans="9:11">
      <c r="I16140" s="72"/>
      <c r="J16140" s="72"/>
      <c r="K16140" s="72"/>
    </row>
    <row r="16141" spans="9:11">
      <c r="I16141" s="72"/>
      <c r="J16141" s="72"/>
      <c r="K16141" s="72"/>
    </row>
    <row r="16142" spans="9:11">
      <c r="I16142" s="72"/>
      <c r="J16142" s="72"/>
      <c r="K16142" s="72"/>
    </row>
    <row r="16143" spans="9:11">
      <c r="I16143" s="72"/>
      <c r="J16143" s="72"/>
      <c r="K16143" s="72"/>
    </row>
    <row r="16144" spans="9:11">
      <c r="I16144" s="72"/>
      <c r="J16144" s="72"/>
      <c r="K16144" s="72"/>
    </row>
    <row r="16145" spans="9:11">
      <c r="I16145" s="72"/>
      <c r="J16145" s="72"/>
      <c r="K16145" s="72"/>
    </row>
    <row r="16146" spans="9:11">
      <c r="I16146" s="72"/>
      <c r="J16146" s="72"/>
      <c r="K16146" s="72"/>
    </row>
    <row r="16147" spans="9:11">
      <c r="I16147" s="72"/>
      <c r="J16147" s="72"/>
      <c r="K16147" s="72"/>
    </row>
    <row r="16148" spans="9:11">
      <c r="I16148" s="72"/>
      <c r="J16148" s="72"/>
      <c r="K16148" s="72"/>
    </row>
    <row r="16149" spans="9:11">
      <c r="I16149" s="72"/>
      <c r="J16149" s="72"/>
      <c r="K16149" s="72"/>
    </row>
    <row r="16150" spans="9:11">
      <c r="I16150" s="72"/>
      <c r="J16150" s="72"/>
      <c r="K16150" s="72"/>
    </row>
    <row r="16151" spans="9:11">
      <c r="I16151" s="72"/>
      <c r="J16151" s="72"/>
      <c r="K16151" s="72"/>
    </row>
    <row r="16152" spans="9:11">
      <c r="I16152" s="72"/>
      <c r="J16152" s="72"/>
      <c r="K16152" s="72"/>
    </row>
    <row r="16153" spans="9:11">
      <c r="I16153" s="72"/>
      <c r="J16153" s="72"/>
      <c r="K16153" s="72"/>
    </row>
    <row r="16154" spans="9:11">
      <c r="I16154" s="72"/>
      <c r="J16154" s="72"/>
      <c r="K16154" s="72"/>
    </row>
    <row r="16155" spans="9:11">
      <c r="I16155" s="72"/>
      <c r="J16155" s="72"/>
      <c r="K16155" s="72"/>
    </row>
    <row r="16156" spans="9:11">
      <c r="I16156" s="72"/>
      <c r="J16156" s="72"/>
      <c r="K16156" s="72"/>
    </row>
    <row r="16157" spans="9:11">
      <c r="I16157" s="72"/>
      <c r="J16157" s="72"/>
      <c r="K16157" s="72"/>
    </row>
    <row r="16158" spans="9:11">
      <c r="I16158" s="72"/>
      <c r="J16158" s="72"/>
      <c r="K16158" s="72"/>
    </row>
    <row r="16159" spans="9:11">
      <c r="I16159" s="72"/>
      <c r="J16159" s="72"/>
      <c r="K16159" s="72"/>
    </row>
    <row r="16160" spans="9:11">
      <c r="I16160" s="72"/>
      <c r="J16160" s="72"/>
      <c r="K16160" s="72"/>
    </row>
    <row r="16161" spans="9:11">
      <c r="I16161" s="72"/>
      <c r="J16161" s="72"/>
      <c r="K16161" s="72"/>
    </row>
    <row r="16162" spans="9:11">
      <c r="I16162" s="72"/>
      <c r="J16162" s="72"/>
      <c r="K16162" s="72"/>
    </row>
    <row r="16163" spans="9:11">
      <c r="I16163" s="72"/>
      <c r="J16163" s="72"/>
      <c r="K16163" s="72"/>
    </row>
    <row r="16164" spans="9:11">
      <c r="I16164" s="72"/>
      <c r="J16164" s="72"/>
      <c r="K16164" s="72"/>
    </row>
    <row r="16165" spans="9:11">
      <c r="I16165" s="72"/>
      <c r="J16165" s="72"/>
      <c r="K16165" s="72"/>
    </row>
    <row r="16166" spans="9:11">
      <c r="I16166" s="72"/>
      <c r="J16166" s="72"/>
      <c r="K16166" s="72"/>
    </row>
    <row r="16167" spans="9:11">
      <c r="I16167" s="72"/>
      <c r="J16167" s="72"/>
      <c r="K16167" s="72"/>
    </row>
    <row r="16168" spans="9:11">
      <c r="I16168" s="72"/>
      <c r="J16168" s="72"/>
      <c r="K16168" s="72"/>
    </row>
    <row r="16169" spans="9:11">
      <c r="I16169" s="72"/>
      <c r="J16169" s="72"/>
      <c r="K16169" s="72"/>
    </row>
    <row r="16170" spans="9:11">
      <c r="I16170" s="72"/>
      <c r="J16170" s="72"/>
      <c r="K16170" s="72"/>
    </row>
    <row r="16171" spans="9:11">
      <c r="I16171" s="72"/>
      <c r="J16171" s="72"/>
      <c r="K16171" s="72"/>
    </row>
    <row r="16172" spans="9:11">
      <c r="I16172" s="72"/>
      <c r="J16172" s="72"/>
      <c r="K16172" s="72"/>
    </row>
    <row r="16173" spans="9:11">
      <c r="I16173" s="72"/>
      <c r="J16173" s="72"/>
      <c r="K16173" s="72"/>
    </row>
    <row r="16174" spans="9:11">
      <c r="I16174" s="72"/>
      <c r="J16174" s="72"/>
      <c r="K16174" s="72"/>
    </row>
    <row r="16175" spans="9:11">
      <c r="I16175" s="72"/>
      <c r="J16175" s="72"/>
      <c r="K16175" s="72"/>
    </row>
    <row r="16176" spans="9:11">
      <c r="I16176" s="72"/>
      <c r="J16176" s="72"/>
      <c r="K16176" s="72"/>
    </row>
    <row r="16177" spans="9:11">
      <c r="I16177" s="72"/>
      <c r="J16177" s="72"/>
      <c r="K16177" s="72"/>
    </row>
    <row r="16178" spans="9:11">
      <c r="I16178" s="72"/>
      <c r="J16178" s="72"/>
      <c r="K16178" s="72"/>
    </row>
    <row r="16179" spans="9:11">
      <c r="I16179" s="72"/>
      <c r="J16179" s="72"/>
      <c r="K16179" s="72"/>
    </row>
    <row r="16180" spans="9:11">
      <c r="I16180" s="72"/>
      <c r="J16180" s="72"/>
      <c r="K16180" s="72"/>
    </row>
    <row r="16181" spans="9:11">
      <c r="I16181" s="72"/>
      <c r="J16181" s="72"/>
      <c r="K16181" s="72"/>
    </row>
    <row r="16182" spans="9:11">
      <c r="I16182" s="72"/>
      <c r="J16182" s="72"/>
      <c r="K16182" s="72"/>
    </row>
    <row r="16183" spans="9:11">
      <c r="I16183" s="72"/>
      <c r="J16183" s="72"/>
      <c r="K16183" s="72"/>
    </row>
    <row r="16184" spans="9:11">
      <c r="I16184" s="72"/>
      <c r="J16184" s="72"/>
      <c r="K16184" s="72"/>
    </row>
    <row r="16185" spans="9:11">
      <c r="I16185" s="72"/>
      <c r="J16185" s="72"/>
      <c r="K16185" s="72"/>
    </row>
    <row r="16186" spans="9:11">
      <c r="I16186" s="72"/>
      <c r="J16186" s="72"/>
      <c r="K16186" s="72"/>
    </row>
    <row r="16187" spans="9:11">
      <c r="I16187" s="72"/>
      <c r="J16187" s="72"/>
      <c r="K16187" s="72"/>
    </row>
    <row r="16188" spans="9:11">
      <c r="I16188" s="72"/>
      <c r="J16188" s="72"/>
      <c r="K16188" s="72"/>
    </row>
    <row r="16189" spans="9:11">
      <c r="I16189" s="72"/>
      <c r="J16189" s="72"/>
      <c r="K16189" s="72"/>
    </row>
    <row r="16190" spans="9:11">
      <c r="I16190" s="72"/>
      <c r="J16190" s="72"/>
      <c r="K16190" s="72"/>
    </row>
    <row r="16191" spans="9:11">
      <c r="I16191" s="72"/>
      <c r="J16191" s="72"/>
      <c r="K16191" s="72"/>
    </row>
    <row r="16192" spans="9:11">
      <c r="I16192" s="72"/>
      <c r="J16192" s="72"/>
      <c r="K16192" s="72"/>
    </row>
    <row r="16193" spans="9:11">
      <c r="I16193" s="72"/>
      <c r="J16193" s="72"/>
      <c r="K16193" s="72"/>
    </row>
    <row r="16194" spans="9:11">
      <c r="I16194" s="72"/>
      <c r="J16194" s="72"/>
      <c r="K16194" s="72"/>
    </row>
    <row r="16195" spans="9:11">
      <c r="I16195" s="72"/>
      <c r="J16195" s="72"/>
      <c r="K16195" s="72"/>
    </row>
    <row r="16196" spans="9:11">
      <c r="I16196" s="72"/>
      <c r="J16196" s="72"/>
      <c r="K16196" s="72"/>
    </row>
    <row r="16197" spans="9:11">
      <c r="I16197" s="72"/>
      <c r="J16197" s="72"/>
      <c r="K16197" s="72"/>
    </row>
    <row r="16198" spans="9:11">
      <c r="I16198" s="72"/>
      <c r="J16198" s="72"/>
      <c r="K16198" s="72"/>
    </row>
    <row r="16199" spans="9:11">
      <c r="I16199" s="72"/>
      <c r="J16199" s="72"/>
      <c r="K16199" s="72"/>
    </row>
    <row r="16200" spans="9:11">
      <c r="I16200" s="72"/>
      <c r="J16200" s="72"/>
      <c r="K16200" s="72"/>
    </row>
    <row r="16201" spans="9:11">
      <c r="I16201" s="72"/>
      <c r="J16201" s="72"/>
      <c r="K16201" s="72"/>
    </row>
    <row r="16202" spans="9:11">
      <c r="I16202" s="72"/>
      <c r="J16202" s="72"/>
      <c r="K16202" s="72"/>
    </row>
    <row r="16203" spans="9:11">
      <c r="I16203" s="72"/>
      <c r="J16203" s="72"/>
      <c r="K16203" s="72"/>
    </row>
    <row r="16204" spans="9:11">
      <c r="I16204" s="72"/>
      <c r="J16204" s="72"/>
      <c r="K16204" s="72"/>
    </row>
    <row r="16205" spans="9:11">
      <c r="I16205" s="72"/>
      <c r="J16205" s="72"/>
      <c r="K16205" s="72"/>
    </row>
    <row r="16206" spans="9:11">
      <c r="I16206" s="72"/>
      <c r="J16206" s="72"/>
      <c r="K16206" s="72"/>
    </row>
    <row r="16207" spans="9:11">
      <c r="I16207" s="72"/>
      <c r="J16207" s="72"/>
      <c r="K16207" s="72"/>
    </row>
    <row r="16208" spans="9:11">
      <c r="I16208" s="72"/>
      <c r="J16208" s="72"/>
      <c r="K16208" s="72"/>
    </row>
    <row r="16209" spans="9:11">
      <c r="I16209" s="72"/>
      <c r="J16209" s="72"/>
      <c r="K16209" s="72"/>
    </row>
    <row r="16210" spans="9:11">
      <c r="I16210" s="72"/>
      <c r="J16210" s="72"/>
      <c r="K16210" s="72"/>
    </row>
    <row r="16211" spans="9:11">
      <c r="I16211" s="72"/>
      <c r="J16211" s="72"/>
      <c r="K16211" s="72"/>
    </row>
    <row r="16212" spans="9:11">
      <c r="I16212" s="72"/>
      <c r="J16212" s="72"/>
      <c r="K16212" s="72"/>
    </row>
    <row r="16213" spans="9:11">
      <c r="I16213" s="72"/>
      <c r="J16213" s="72"/>
      <c r="K16213" s="72"/>
    </row>
    <row r="16214" spans="9:11">
      <c r="I16214" s="72"/>
      <c r="J16214" s="72"/>
      <c r="K16214" s="72"/>
    </row>
    <row r="16215" spans="9:11">
      <c r="I16215" s="72"/>
      <c r="J16215" s="72"/>
      <c r="K16215" s="72"/>
    </row>
    <row r="16216" spans="9:11">
      <c r="I16216" s="72"/>
      <c r="J16216" s="72"/>
      <c r="K16216" s="72"/>
    </row>
    <row r="16217" spans="9:11">
      <c r="I16217" s="72"/>
      <c r="J16217" s="72"/>
      <c r="K16217" s="72"/>
    </row>
    <row r="16218" spans="9:11">
      <c r="I16218" s="72"/>
      <c r="J16218" s="72"/>
      <c r="K16218" s="72"/>
    </row>
    <row r="16219" spans="9:11">
      <c r="I16219" s="72"/>
      <c r="J16219" s="72"/>
      <c r="K16219" s="72"/>
    </row>
    <row r="16220" spans="9:11">
      <c r="I16220" s="72"/>
      <c r="J16220" s="72"/>
      <c r="K16220" s="72"/>
    </row>
    <row r="16221" spans="9:11">
      <c r="I16221" s="72"/>
      <c r="J16221" s="72"/>
      <c r="K16221" s="72"/>
    </row>
    <row r="16222" spans="9:11">
      <c r="I16222" s="72"/>
      <c r="J16222" s="72"/>
      <c r="K16222" s="72"/>
    </row>
    <row r="16223" spans="9:11">
      <c r="I16223" s="72"/>
      <c r="J16223" s="72"/>
      <c r="K16223" s="72"/>
    </row>
    <row r="16224" spans="9:11">
      <c r="I16224" s="72"/>
      <c r="J16224" s="72"/>
      <c r="K16224" s="72"/>
    </row>
    <row r="16225" spans="9:11">
      <c r="I16225" s="72"/>
      <c r="J16225" s="72"/>
      <c r="K16225" s="72"/>
    </row>
    <row r="16226" spans="9:11">
      <c r="I16226" s="72"/>
      <c r="J16226" s="72"/>
      <c r="K16226" s="72"/>
    </row>
    <row r="16227" spans="9:11">
      <c r="I16227" s="72"/>
      <c r="J16227" s="72"/>
      <c r="K16227" s="72"/>
    </row>
    <row r="16228" spans="9:11">
      <c r="I16228" s="72"/>
      <c r="J16228" s="72"/>
      <c r="K16228" s="72"/>
    </row>
    <row r="16229" spans="9:11">
      <c r="I16229" s="72"/>
      <c r="J16229" s="72"/>
      <c r="K16229" s="72"/>
    </row>
    <row r="16230" spans="9:11">
      <c r="I16230" s="72"/>
      <c r="J16230" s="72"/>
      <c r="K16230" s="72"/>
    </row>
    <row r="16231" spans="9:11">
      <c r="I16231" s="72"/>
      <c r="J16231" s="72"/>
      <c r="K16231" s="72"/>
    </row>
    <row r="16232" spans="9:11">
      <c r="I16232" s="72"/>
      <c r="J16232" s="72"/>
      <c r="K16232" s="72"/>
    </row>
    <row r="16233" spans="9:11">
      <c r="I16233" s="72"/>
      <c r="J16233" s="72"/>
      <c r="K16233" s="72"/>
    </row>
    <row r="16234" spans="9:11">
      <c r="I16234" s="72"/>
      <c r="J16234" s="72"/>
      <c r="K16234" s="72"/>
    </row>
    <row r="16235" spans="9:11">
      <c r="I16235" s="72"/>
      <c r="J16235" s="72"/>
      <c r="K16235" s="72"/>
    </row>
    <row r="16236" spans="9:11">
      <c r="I16236" s="72"/>
      <c r="J16236" s="72"/>
      <c r="K16236" s="72"/>
    </row>
    <row r="16237" spans="9:11">
      <c r="I16237" s="72"/>
      <c r="J16237" s="72"/>
      <c r="K16237" s="72"/>
    </row>
    <row r="16238" spans="9:11">
      <c r="I16238" s="72"/>
      <c r="J16238" s="72"/>
      <c r="K16238" s="72"/>
    </row>
    <row r="16239" spans="9:11">
      <c r="I16239" s="72"/>
      <c r="J16239" s="72"/>
      <c r="K16239" s="72"/>
    </row>
    <row r="16240" spans="9:11">
      <c r="I16240" s="72"/>
      <c r="J16240" s="72"/>
      <c r="K16240" s="72"/>
    </row>
    <row r="16241" spans="9:11">
      <c r="I16241" s="72"/>
      <c r="J16241" s="72"/>
      <c r="K16241" s="72"/>
    </row>
    <row r="16242" spans="9:11">
      <c r="I16242" s="72"/>
      <c r="J16242" s="72"/>
      <c r="K16242" s="72"/>
    </row>
    <row r="16243" spans="9:11">
      <c r="I16243" s="72"/>
      <c r="J16243" s="72"/>
      <c r="K16243" s="72"/>
    </row>
    <row r="16244" spans="9:11">
      <c r="I16244" s="72"/>
      <c r="J16244" s="72"/>
      <c r="K16244" s="72"/>
    </row>
    <row r="16245" spans="9:11">
      <c r="I16245" s="72"/>
      <c r="J16245" s="72"/>
      <c r="K16245" s="72"/>
    </row>
    <row r="16246" spans="9:11">
      <c r="I16246" s="72"/>
      <c r="J16246" s="72"/>
      <c r="K16246" s="72"/>
    </row>
    <row r="16247" spans="9:11">
      <c r="I16247" s="72"/>
      <c r="J16247" s="72"/>
      <c r="K16247" s="72"/>
    </row>
    <row r="16248" spans="9:11">
      <c r="I16248" s="72"/>
      <c r="J16248" s="72"/>
      <c r="K16248" s="72"/>
    </row>
    <row r="16249" spans="9:11">
      <c r="I16249" s="72"/>
      <c r="J16249" s="72"/>
      <c r="K16249" s="72"/>
    </row>
    <row r="16250" spans="9:11">
      <c r="I16250" s="72"/>
      <c r="J16250" s="72"/>
      <c r="K16250" s="72"/>
    </row>
    <row r="16251" spans="9:11">
      <c r="I16251" s="72"/>
      <c r="J16251" s="72"/>
      <c r="K16251" s="72"/>
    </row>
    <row r="16252" spans="9:11">
      <c r="I16252" s="72"/>
      <c r="J16252" s="72"/>
      <c r="K16252" s="72"/>
    </row>
    <row r="16253" spans="9:11">
      <c r="I16253" s="72"/>
      <c r="J16253" s="72"/>
      <c r="K16253" s="72"/>
    </row>
    <row r="16254" spans="9:11">
      <c r="I16254" s="72"/>
      <c r="J16254" s="72"/>
      <c r="K16254" s="72"/>
    </row>
    <row r="16255" spans="9:11">
      <c r="I16255" s="72"/>
      <c r="J16255" s="72"/>
      <c r="K16255" s="72"/>
    </row>
    <row r="16256" spans="9:11">
      <c r="I16256" s="72"/>
      <c r="J16256" s="72"/>
      <c r="K16256" s="72"/>
    </row>
    <row r="16257" spans="9:11">
      <c r="I16257" s="72"/>
      <c r="J16257" s="72"/>
      <c r="K16257" s="72"/>
    </row>
    <row r="16258" spans="9:11">
      <c r="I16258" s="72"/>
      <c r="J16258" s="72"/>
      <c r="K16258" s="72"/>
    </row>
    <row r="16259" spans="9:11">
      <c r="I16259" s="72"/>
      <c r="J16259" s="72"/>
      <c r="K16259" s="72"/>
    </row>
    <row r="16260" spans="9:11">
      <c r="I16260" s="72"/>
      <c r="J16260" s="72"/>
      <c r="K16260" s="72"/>
    </row>
    <row r="16261" spans="9:11">
      <c r="I16261" s="72"/>
      <c r="J16261" s="72"/>
      <c r="K16261" s="72"/>
    </row>
    <row r="16262" spans="9:11">
      <c r="I16262" s="72"/>
      <c r="J16262" s="72"/>
      <c r="K16262" s="72"/>
    </row>
    <row r="16263" spans="9:11">
      <c r="I16263" s="72"/>
      <c r="J16263" s="72"/>
      <c r="K16263" s="72"/>
    </row>
    <row r="16264" spans="9:11">
      <c r="I16264" s="72"/>
      <c r="J16264" s="72"/>
      <c r="K16264" s="72"/>
    </row>
    <row r="16265" spans="9:11">
      <c r="I16265" s="72"/>
      <c r="J16265" s="72"/>
      <c r="K16265" s="72"/>
    </row>
    <row r="16266" spans="9:11">
      <c r="I16266" s="72"/>
      <c r="J16266" s="72"/>
      <c r="K16266" s="72"/>
    </row>
    <row r="16267" spans="9:11">
      <c r="I16267" s="72"/>
      <c r="J16267" s="72"/>
      <c r="K16267" s="72"/>
    </row>
    <row r="16268" spans="9:11">
      <c r="I16268" s="72"/>
      <c r="J16268" s="72"/>
      <c r="K16268" s="72"/>
    </row>
    <row r="16269" spans="9:11">
      <c r="I16269" s="72"/>
      <c r="J16269" s="72"/>
      <c r="K16269" s="72"/>
    </row>
    <row r="16270" spans="9:11">
      <c r="I16270" s="72"/>
      <c r="J16270" s="72"/>
      <c r="K16270" s="72"/>
    </row>
    <row r="16271" spans="9:11">
      <c r="I16271" s="72"/>
      <c r="J16271" s="72"/>
      <c r="K16271" s="72"/>
    </row>
    <row r="16272" spans="9:11">
      <c r="I16272" s="72"/>
      <c r="J16272" s="72"/>
      <c r="K16272" s="72"/>
    </row>
    <row r="16273" spans="9:11">
      <c r="I16273" s="72"/>
      <c r="J16273" s="72"/>
      <c r="K16273" s="72"/>
    </row>
    <row r="16274" spans="9:11">
      <c r="I16274" s="72"/>
      <c r="J16274" s="72"/>
      <c r="K16274" s="72"/>
    </row>
    <row r="16275" spans="9:11">
      <c r="I16275" s="72"/>
      <c r="J16275" s="72"/>
      <c r="K16275" s="72"/>
    </row>
    <row r="16276" spans="9:11">
      <c r="I16276" s="72"/>
      <c r="J16276" s="72"/>
      <c r="K16276" s="72"/>
    </row>
    <row r="16277" spans="9:11">
      <c r="I16277" s="72"/>
      <c r="J16277" s="72"/>
      <c r="K16277" s="72"/>
    </row>
    <row r="16278" spans="9:11">
      <c r="I16278" s="72"/>
      <c r="J16278" s="72"/>
      <c r="K16278" s="72"/>
    </row>
    <row r="16279" spans="9:11">
      <c r="I16279" s="72"/>
      <c r="J16279" s="72"/>
      <c r="K16279" s="72"/>
    </row>
    <row r="16280" spans="9:11">
      <c r="I16280" s="72"/>
      <c r="J16280" s="72"/>
      <c r="K16280" s="72"/>
    </row>
    <row r="16281" spans="9:11">
      <c r="I16281" s="72"/>
      <c r="J16281" s="72"/>
      <c r="K16281" s="72"/>
    </row>
    <row r="16282" spans="9:11">
      <c r="I16282" s="72"/>
      <c r="J16282" s="72"/>
      <c r="K16282" s="72"/>
    </row>
    <row r="16283" spans="9:11">
      <c r="I16283" s="72"/>
      <c r="J16283" s="72"/>
      <c r="K16283" s="72"/>
    </row>
    <row r="16284" spans="9:11">
      <c r="I16284" s="72"/>
      <c r="J16284" s="72"/>
      <c r="K16284" s="72"/>
    </row>
    <row r="16285" spans="9:11">
      <c r="I16285" s="72"/>
      <c r="J16285" s="72"/>
      <c r="K16285" s="72"/>
    </row>
    <row r="16286" spans="9:11">
      <c r="I16286" s="72"/>
      <c r="J16286" s="72"/>
      <c r="K16286" s="72"/>
    </row>
    <row r="16287" spans="9:11">
      <c r="I16287" s="72"/>
      <c r="J16287" s="72"/>
      <c r="K16287" s="72"/>
    </row>
    <row r="16288" spans="9:11">
      <c r="I16288" s="72"/>
      <c r="J16288" s="72"/>
      <c r="K16288" s="72"/>
    </row>
    <row r="16289" spans="9:11">
      <c r="I16289" s="72"/>
      <c r="J16289" s="72"/>
      <c r="K16289" s="72"/>
    </row>
    <row r="16290" spans="9:11">
      <c r="I16290" s="72"/>
      <c r="J16290" s="72"/>
      <c r="K16290" s="72"/>
    </row>
    <row r="16291" spans="9:11">
      <c r="I16291" s="72"/>
      <c r="J16291" s="72"/>
      <c r="K16291" s="72"/>
    </row>
    <row r="16292" spans="9:11">
      <c r="I16292" s="72"/>
      <c r="J16292" s="72"/>
      <c r="K16292" s="72"/>
    </row>
    <row r="16293" spans="9:11">
      <c r="I16293" s="72"/>
      <c r="J16293" s="72"/>
      <c r="K16293" s="72"/>
    </row>
    <row r="16294" spans="9:11">
      <c r="I16294" s="72"/>
      <c r="J16294" s="72"/>
      <c r="K16294" s="72"/>
    </row>
    <row r="16295" spans="9:11">
      <c r="I16295" s="72"/>
      <c r="J16295" s="72"/>
      <c r="K16295" s="72"/>
    </row>
    <row r="16296" spans="9:11">
      <c r="I16296" s="72"/>
      <c r="J16296" s="72"/>
      <c r="K16296" s="72"/>
    </row>
    <row r="16297" spans="9:11">
      <c r="I16297" s="72"/>
      <c r="J16297" s="72"/>
      <c r="K16297" s="72"/>
    </row>
    <row r="16298" spans="9:11">
      <c r="I16298" s="72"/>
      <c r="J16298" s="72"/>
      <c r="K16298" s="72"/>
    </row>
    <row r="16299" spans="9:11">
      <c r="I16299" s="72"/>
      <c r="J16299" s="72"/>
      <c r="K16299" s="72"/>
    </row>
    <row r="16300" spans="9:11">
      <c r="I16300" s="72"/>
      <c r="J16300" s="72"/>
      <c r="K16300" s="72"/>
    </row>
    <row r="16301" spans="9:11">
      <c r="I16301" s="72"/>
      <c r="J16301" s="72"/>
      <c r="K16301" s="72"/>
    </row>
    <row r="16302" spans="9:11">
      <c r="I16302" s="72"/>
      <c r="J16302" s="72"/>
      <c r="K16302" s="72"/>
    </row>
    <row r="16303" spans="9:11">
      <c r="I16303" s="72"/>
      <c r="J16303" s="72"/>
      <c r="K16303" s="72"/>
    </row>
    <row r="16304" spans="9:11">
      <c r="I16304" s="72"/>
      <c r="J16304" s="72"/>
      <c r="K16304" s="72"/>
    </row>
    <row r="16305" spans="9:11">
      <c r="I16305" s="72"/>
      <c r="J16305" s="72"/>
      <c r="K16305" s="72"/>
    </row>
    <row r="16306" spans="9:11">
      <c r="I16306" s="72"/>
      <c r="J16306" s="72"/>
      <c r="K16306" s="72"/>
    </row>
    <row r="16307" spans="9:11">
      <c r="I16307" s="72"/>
      <c r="J16307" s="72"/>
      <c r="K16307" s="72"/>
    </row>
    <row r="16308" spans="9:11">
      <c r="I16308" s="72"/>
      <c r="J16308" s="72"/>
      <c r="K16308" s="72"/>
    </row>
    <row r="16309" spans="9:11">
      <c r="I16309" s="72"/>
      <c r="J16309" s="72"/>
      <c r="K16309" s="72"/>
    </row>
    <row r="16310" spans="9:11">
      <c r="I16310" s="72"/>
      <c r="J16310" s="72"/>
      <c r="K16310" s="72"/>
    </row>
    <row r="16311" spans="9:11">
      <c r="I16311" s="72"/>
      <c r="J16311" s="72"/>
      <c r="K16311" s="72"/>
    </row>
    <row r="16312" spans="9:11">
      <c r="I16312" s="72"/>
      <c r="J16312" s="72"/>
      <c r="K16312" s="72"/>
    </row>
    <row r="16313" spans="9:11">
      <c r="I16313" s="72"/>
      <c r="J16313" s="72"/>
      <c r="K16313" s="72"/>
    </row>
    <row r="16314" spans="9:11">
      <c r="I16314" s="72"/>
      <c r="J16314" s="72"/>
      <c r="K16314" s="72"/>
    </row>
    <row r="16315" spans="9:11">
      <c r="I16315" s="72"/>
      <c r="J16315" s="72"/>
      <c r="K16315" s="72"/>
    </row>
    <row r="16316" spans="9:11">
      <c r="I16316" s="72"/>
      <c r="J16316" s="72"/>
      <c r="K16316" s="72"/>
    </row>
    <row r="16317" spans="9:11">
      <c r="I16317" s="72"/>
      <c r="J16317" s="72"/>
      <c r="K16317" s="72"/>
    </row>
    <row r="16318" spans="9:11">
      <c r="I16318" s="72"/>
      <c r="J16318" s="72"/>
      <c r="K16318" s="72"/>
    </row>
    <row r="16319" spans="9:11">
      <c r="I16319" s="72"/>
      <c r="J16319" s="72"/>
      <c r="K16319" s="72"/>
    </row>
    <row r="16320" spans="9:11">
      <c r="I16320" s="72"/>
      <c r="J16320" s="72"/>
      <c r="K16320" s="72"/>
    </row>
    <row r="16321" spans="9:11">
      <c r="I16321" s="72"/>
      <c r="J16321" s="72"/>
      <c r="K16321" s="72"/>
    </row>
    <row r="16322" spans="9:11">
      <c r="I16322" s="72"/>
      <c r="J16322" s="72"/>
      <c r="K16322" s="72"/>
    </row>
    <row r="16323" spans="9:11">
      <c r="I16323" s="72"/>
      <c r="J16323" s="72"/>
      <c r="K16323" s="72"/>
    </row>
    <row r="16324" spans="9:11">
      <c r="I16324" s="72"/>
      <c r="J16324" s="72"/>
      <c r="K16324" s="72"/>
    </row>
    <row r="16325" spans="9:11">
      <c r="I16325" s="72"/>
      <c r="J16325" s="72"/>
      <c r="K16325" s="72"/>
    </row>
    <row r="16326" spans="9:11">
      <c r="I16326" s="72"/>
      <c r="J16326" s="72"/>
      <c r="K16326" s="72"/>
    </row>
    <row r="16327" spans="9:11">
      <c r="I16327" s="72"/>
      <c r="J16327" s="72"/>
      <c r="K16327" s="72"/>
    </row>
    <row r="16328" spans="9:11">
      <c r="I16328" s="72"/>
      <c r="J16328" s="72"/>
      <c r="K16328" s="72"/>
    </row>
    <row r="16329" spans="9:11">
      <c r="I16329" s="72"/>
      <c r="J16329" s="72"/>
      <c r="K16329" s="72"/>
    </row>
    <row r="16330" spans="9:11">
      <c r="I16330" s="72"/>
      <c r="J16330" s="72"/>
      <c r="K16330" s="72"/>
    </row>
    <row r="16331" spans="9:11">
      <c r="I16331" s="72"/>
      <c r="J16331" s="72"/>
      <c r="K16331" s="72"/>
    </row>
    <row r="16332" spans="9:11">
      <c r="I16332" s="72"/>
      <c r="J16332" s="72"/>
      <c r="K16332" s="72"/>
    </row>
    <row r="16333" spans="9:11">
      <c r="I16333" s="72"/>
      <c r="J16333" s="72"/>
      <c r="K16333" s="72"/>
    </row>
    <row r="16334" spans="9:11">
      <c r="I16334" s="72"/>
      <c r="J16334" s="72"/>
      <c r="K16334" s="72"/>
    </row>
    <row r="16335" spans="9:11">
      <c r="I16335" s="72"/>
      <c r="J16335" s="72"/>
      <c r="K16335" s="72"/>
    </row>
    <row r="16336" spans="9:11">
      <c r="I16336" s="72"/>
      <c r="J16336" s="72"/>
      <c r="K16336" s="72"/>
    </row>
    <row r="16337" spans="9:11">
      <c r="I16337" s="72"/>
      <c r="J16337" s="72"/>
      <c r="K16337" s="72"/>
    </row>
    <row r="16338" spans="9:11">
      <c r="I16338" s="72"/>
      <c r="J16338" s="72"/>
      <c r="K16338" s="72"/>
    </row>
    <row r="16339" spans="9:11">
      <c r="I16339" s="72"/>
      <c r="J16339" s="72"/>
      <c r="K16339" s="72"/>
    </row>
    <row r="16340" spans="9:11">
      <c r="I16340" s="72"/>
      <c r="J16340" s="72"/>
      <c r="K16340" s="72"/>
    </row>
    <row r="16341" spans="9:11">
      <c r="I16341" s="72"/>
      <c r="J16341" s="72"/>
      <c r="K16341" s="72"/>
    </row>
    <row r="16342" spans="9:11">
      <c r="I16342" s="72"/>
      <c r="J16342" s="72"/>
      <c r="K16342" s="72"/>
    </row>
    <row r="16343" spans="9:11">
      <c r="I16343" s="72"/>
      <c r="J16343" s="72"/>
      <c r="K16343" s="72"/>
    </row>
    <row r="16344" spans="9:11">
      <c r="I16344" s="72"/>
      <c r="J16344" s="72"/>
      <c r="K16344" s="72"/>
    </row>
    <row r="16345" spans="9:11">
      <c r="I16345" s="72"/>
      <c r="J16345" s="72"/>
      <c r="K16345" s="72"/>
    </row>
    <row r="16346" spans="9:11">
      <c r="I16346" s="72"/>
      <c r="J16346" s="72"/>
      <c r="K16346" s="72"/>
    </row>
    <row r="16347" spans="9:11">
      <c r="I16347" s="72"/>
      <c r="J16347" s="72"/>
      <c r="K16347" s="72"/>
    </row>
    <row r="16348" spans="9:11">
      <c r="I16348" s="72"/>
      <c r="J16348" s="72"/>
      <c r="K16348" s="72"/>
    </row>
    <row r="16349" spans="9:11">
      <c r="I16349" s="72"/>
      <c r="J16349" s="72"/>
      <c r="K16349" s="72"/>
    </row>
    <row r="16350" spans="9:11">
      <c r="I16350" s="72"/>
      <c r="J16350" s="72"/>
      <c r="K16350" s="72"/>
    </row>
    <row r="16351" spans="9:11">
      <c r="I16351" s="72"/>
      <c r="J16351" s="72"/>
      <c r="K16351" s="72"/>
    </row>
    <row r="16352" spans="9:11">
      <c r="I16352" s="72"/>
      <c r="J16352" s="72"/>
      <c r="K16352" s="72"/>
    </row>
    <row r="16353" spans="9:11">
      <c r="I16353" s="72"/>
      <c r="J16353" s="72"/>
      <c r="K16353" s="72"/>
    </row>
    <row r="16354" spans="9:11">
      <c r="I16354" s="72"/>
      <c r="J16354" s="72"/>
      <c r="K16354" s="72"/>
    </row>
    <row r="16355" spans="9:11">
      <c r="I16355" s="72"/>
      <c r="J16355" s="72"/>
      <c r="K16355" s="72"/>
    </row>
    <row r="16356" spans="9:11">
      <c r="I16356" s="72"/>
      <c r="J16356" s="72"/>
      <c r="K16356" s="72"/>
    </row>
    <row r="16357" spans="9:11">
      <c r="I16357" s="72"/>
      <c r="J16357" s="72"/>
      <c r="K16357" s="72"/>
    </row>
    <row r="16358" spans="9:11">
      <c r="I16358" s="72"/>
      <c r="J16358" s="72"/>
      <c r="K16358" s="72"/>
    </row>
    <row r="16359" spans="9:11">
      <c r="I16359" s="72"/>
      <c r="J16359" s="72"/>
      <c r="K16359" s="72"/>
    </row>
    <row r="16360" spans="9:11">
      <c r="I16360" s="72"/>
      <c r="J16360" s="72"/>
      <c r="K16360" s="72"/>
    </row>
    <row r="16361" spans="9:11">
      <c r="I16361" s="72"/>
      <c r="J16361" s="72"/>
      <c r="K16361" s="72"/>
    </row>
    <row r="16362" spans="9:11">
      <c r="I16362" s="72"/>
      <c r="J16362" s="72"/>
      <c r="K16362" s="72"/>
    </row>
    <row r="16363" spans="9:11">
      <c r="I16363" s="72"/>
      <c r="J16363" s="72"/>
      <c r="K16363" s="72"/>
    </row>
    <row r="16364" spans="9:11">
      <c r="I16364" s="72"/>
      <c r="J16364" s="72"/>
      <c r="K16364" s="72"/>
    </row>
    <row r="16365" spans="9:11">
      <c r="I16365" s="72"/>
      <c r="J16365" s="72"/>
      <c r="K16365" s="72"/>
    </row>
    <row r="16366" spans="9:11">
      <c r="I16366" s="72"/>
      <c r="J16366" s="72"/>
      <c r="K16366" s="72"/>
    </row>
    <row r="16367" spans="9:11">
      <c r="I16367" s="72"/>
      <c r="J16367" s="72"/>
      <c r="K16367" s="72"/>
    </row>
    <row r="16368" spans="9:11">
      <c r="I16368" s="72"/>
      <c r="J16368" s="72"/>
      <c r="K16368" s="72"/>
    </row>
    <row r="16369" spans="9:11">
      <c r="I16369" s="72"/>
      <c r="J16369" s="72"/>
      <c r="K16369" s="72"/>
    </row>
    <row r="16370" spans="9:11">
      <c r="I16370" s="72"/>
      <c r="J16370" s="72"/>
      <c r="K16370" s="72"/>
    </row>
    <row r="16371" spans="9:11">
      <c r="I16371" s="72"/>
      <c r="J16371" s="72"/>
      <c r="K16371" s="72"/>
    </row>
    <row r="16372" spans="9:11">
      <c r="I16372" s="72"/>
      <c r="J16372" s="72"/>
      <c r="K16372" s="72"/>
    </row>
    <row r="16373" spans="9:11">
      <c r="I16373" s="72"/>
      <c r="J16373" s="72"/>
      <c r="K16373" s="72"/>
    </row>
    <row r="16374" spans="9:11">
      <c r="I16374" s="72"/>
      <c r="J16374" s="72"/>
      <c r="K16374" s="72"/>
    </row>
    <row r="16375" spans="9:11">
      <c r="I16375" s="72"/>
      <c r="J16375" s="72"/>
      <c r="K16375" s="72"/>
    </row>
    <row r="16376" spans="9:11">
      <c r="I16376" s="72"/>
      <c r="J16376" s="72"/>
      <c r="K16376" s="72"/>
    </row>
    <row r="16377" spans="9:11">
      <c r="I16377" s="72"/>
      <c r="J16377" s="72"/>
      <c r="K16377" s="72"/>
    </row>
    <row r="16378" spans="9:11">
      <c r="I16378" s="72"/>
      <c r="J16378" s="72"/>
      <c r="K16378" s="72"/>
    </row>
    <row r="16379" spans="9:11">
      <c r="I16379" s="72"/>
      <c r="J16379" s="72"/>
      <c r="K16379" s="72"/>
    </row>
    <row r="16380" spans="9:11">
      <c r="I16380" s="72"/>
      <c r="J16380" s="72"/>
      <c r="K16380" s="72"/>
    </row>
    <row r="16381" spans="9:11">
      <c r="I16381" s="72"/>
      <c r="J16381" s="72"/>
      <c r="K16381" s="72"/>
    </row>
    <row r="16382" spans="9:11">
      <c r="I16382" s="72"/>
      <c r="J16382" s="72"/>
      <c r="K16382" s="72"/>
    </row>
    <row r="16383" spans="9:11">
      <c r="I16383" s="72"/>
      <c r="J16383" s="72"/>
      <c r="K16383" s="72"/>
    </row>
    <row r="16384" spans="9:11">
      <c r="I16384" s="72"/>
      <c r="J16384" s="72"/>
      <c r="K16384" s="72"/>
    </row>
    <row r="16385" spans="9:11">
      <c r="I16385" s="72"/>
      <c r="J16385" s="72"/>
      <c r="K16385" s="72"/>
    </row>
    <row r="16386" spans="9:11">
      <c r="I16386" s="72"/>
      <c r="J16386" s="72"/>
      <c r="K16386" s="72"/>
    </row>
    <row r="16387" spans="9:11">
      <c r="I16387" s="72"/>
      <c r="J16387" s="72"/>
      <c r="K16387" s="72"/>
    </row>
    <row r="16388" spans="9:11">
      <c r="I16388" s="72"/>
      <c r="J16388" s="72"/>
      <c r="K16388" s="72"/>
    </row>
    <row r="16389" spans="9:11">
      <c r="I16389" s="72"/>
      <c r="J16389" s="72"/>
      <c r="K16389" s="72"/>
    </row>
    <row r="16390" spans="9:11">
      <c r="I16390" s="72"/>
      <c r="J16390" s="72"/>
      <c r="K16390" s="72"/>
    </row>
    <row r="16391" spans="9:11">
      <c r="I16391" s="72"/>
      <c r="J16391" s="72"/>
      <c r="K16391" s="72"/>
    </row>
    <row r="16392" spans="9:11">
      <c r="I16392" s="72"/>
      <c r="J16392" s="72"/>
      <c r="K16392" s="72"/>
    </row>
    <row r="16393" spans="9:11">
      <c r="I16393" s="72"/>
      <c r="J16393" s="72"/>
      <c r="K16393" s="72"/>
    </row>
    <row r="16394" spans="9:11">
      <c r="I16394" s="72"/>
      <c r="J16394" s="72"/>
      <c r="K16394" s="72"/>
    </row>
    <row r="16395" spans="9:11">
      <c r="I16395" s="72"/>
      <c r="J16395" s="72"/>
      <c r="K16395" s="72"/>
    </row>
    <row r="16396" spans="9:11">
      <c r="I16396" s="72"/>
      <c r="J16396" s="72"/>
      <c r="K16396" s="72"/>
    </row>
    <row r="16397" spans="9:11">
      <c r="I16397" s="72"/>
      <c r="J16397" s="72"/>
      <c r="K16397" s="72"/>
    </row>
    <row r="16398" spans="9:11">
      <c r="I16398" s="72"/>
      <c r="J16398" s="72"/>
      <c r="K16398" s="72"/>
    </row>
    <row r="16399" spans="9:11">
      <c r="I16399" s="72"/>
      <c r="J16399" s="72"/>
      <c r="K16399" s="72"/>
    </row>
    <row r="16400" spans="9:11">
      <c r="I16400" s="72"/>
      <c r="J16400" s="72"/>
      <c r="K16400" s="72"/>
    </row>
    <row r="16401" spans="9:11">
      <c r="I16401" s="72"/>
      <c r="J16401" s="72"/>
      <c r="K16401" s="72"/>
    </row>
    <row r="16402" spans="9:11">
      <c r="I16402" s="72"/>
      <c r="J16402" s="72"/>
      <c r="K16402" s="72"/>
    </row>
    <row r="16403" spans="9:11">
      <c r="I16403" s="72"/>
      <c r="J16403" s="72"/>
      <c r="K16403" s="72"/>
    </row>
    <row r="16404" spans="9:11">
      <c r="I16404" s="72"/>
      <c r="J16404" s="72"/>
      <c r="K16404" s="72"/>
    </row>
    <row r="16405" spans="9:11">
      <c r="I16405" s="72"/>
      <c r="J16405" s="72"/>
      <c r="K16405" s="72"/>
    </row>
    <row r="16406" spans="9:11">
      <c r="I16406" s="72"/>
      <c r="J16406" s="72"/>
      <c r="K16406" s="72"/>
    </row>
    <row r="16407" spans="9:11">
      <c r="I16407" s="72"/>
      <c r="J16407" s="72"/>
      <c r="K16407" s="72"/>
    </row>
    <row r="16408" spans="9:11">
      <c r="I16408" s="72"/>
      <c r="J16408" s="72"/>
      <c r="K16408" s="72"/>
    </row>
    <row r="16409" spans="9:11">
      <c r="I16409" s="72"/>
      <c r="J16409" s="72"/>
      <c r="K16409" s="72"/>
    </row>
    <row r="16410" spans="9:11">
      <c r="I16410" s="72"/>
      <c r="J16410" s="72"/>
      <c r="K16410" s="72"/>
    </row>
    <row r="16411" spans="9:11">
      <c r="I16411" s="72"/>
      <c r="J16411" s="72"/>
      <c r="K16411" s="72"/>
    </row>
    <row r="16412" spans="9:11">
      <c r="I16412" s="72"/>
      <c r="J16412" s="72"/>
      <c r="K16412" s="72"/>
    </row>
    <row r="16413" spans="9:11">
      <c r="I16413" s="72"/>
      <c r="J16413" s="72"/>
      <c r="K16413" s="72"/>
    </row>
    <row r="16414" spans="9:11">
      <c r="I16414" s="72"/>
      <c r="J16414" s="72"/>
      <c r="K16414" s="72"/>
    </row>
    <row r="16415" spans="9:11">
      <c r="I16415" s="72"/>
      <c r="J16415" s="72"/>
      <c r="K16415" s="72"/>
    </row>
    <row r="16416" spans="9:11">
      <c r="I16416" s="72"/>
      <c r="J16416" s="72"/>
      <c r="K16416" s="72"/>
    </row>
    <row r="16417" spans="9:11">
      <c r="I16417" s="72"/>
      <c r="J16417" s="72"/>
      <c r="K16417" s="72"/>
    </row>
    <row r="16418" spans="9:11">
      <c r="I16418" s="72"/>
      <c r="J16418" s="72"/>
      <c r="K16418" s="72"/>
    </row>
    <row r="16419" spans="9:11">
      <c r="I16419" s="72"/>
      <c r="J16419" s="72"/>
      <c r="K16419" s="72"/>
    </row>
    <row r="16420" spans="9:11">
      <c r="I16420" s="72"/>
      <c r="J16420" s="72"/>
      <c r="K16420" s="72"/>
    </row>
    <row r="16421" spans="9:11">
      <c r="I16421" s="72"/>
      <c r="J16421" s="72"/>
      <c r="K16421" s="72"/>
    </row>
    <row r="16422" spans="9:11">
      <c r="I16422" s="72"/>
      <c r="J16422" s="72"/>
      <c r="K16422" s="72"/>
    </row>
    <row r="16423" spans="9:11">
      <c r="I16423" s="72"/>
      <c r="J16423" s="72"/>
      <c r="K16423" s="72"/>
    </row>
    <row r="16424" spans="9:11">
      <c r="I16424" s="72"/>
      <c r="J16424" s="72"/>
      <c r="K16424" s="72"/>
    </row>
    <row r="16425" spans="9:11">
      <c r="I16425" s="72"/>
      <c r="J16425" s="72"/>
      <c r="K16425" s="72"/>
    </row>
    <row r="16426" spans="9:11">
      <c r="I16426" s="72"/>
      <c r="J16426" s="72"/>
      <c r="K16426" s="72"/>
    </row>
    <row r="16427" spans="9:11">
      <c r="I16427" s="72"/>
      <c r="J16427" s="72"/>
      <c r="K16427" s="72"/>
    </row>
    <row r="16428" spans="9:11">
      <c r="I16428" s="72"/>
      <c r="J16428" s="72"/>
      <c r="K16428" s="72"/>
    </row>
    <row r="16429" spans="9:11">
      <c r="I16429" s="72"/>
      <c r="J16429" s="72"/>
      <c r="K16429" s="72"/>
    </row>
    <row r="16430" spans="9:11">
      <c r="I16430" s="72"/>
      <c r="J16430" s="72"/>
      <c r="K16430" s="72"/>
    </row>
    <row r="16431" spans="9:11">
      <c r="I16431" s="72"/>
      <c r="J16431" s="72"/>
      <c r="K16431" s="72"/>
    </row>
    <row r="16432" spans="9:11">
      <c r="I16432" s="72"/>
      <c r="J16432" s="72"/>
      <c r="K16432" s="72"/>
    </row>
    <row r="16433" spans="9:11">
      <c r="I16433" s="72"/>
      <c r="J16433" s="72"/>
      <c r="K16433" s="72"/>
    </row>
    <row r="16434" spans="9:11">
      <c r="I16434" s="72"/>
      <c r="J16434" s="72"/>
      <c r="K16434" s="72"/>
    </row>
    <row r="16435" spans="9:11">
      <c r="I16435" s="72"/>
      <c r="J16435" s="72"/>
      <c r="K16435" s="72"/>
    </row>
    <row r="16436" spans="9:11">
      <c r="I16436" s="72"/>
      <c r="J16436" s="72"/>
      <c r="K16436" s="72"/>
    </row>
    <row r="16437" spans="9:11">
      <c r="I16437" s="72"/>
      <c r="J16437" s="72"/>
      <c r="K16437" s="72"/>
    </row>
    <row r="16438" spans="9:11">
      <c r="I16438" s="72"/>
      <c r="J16438" s="72"/>
      <c r="K16438" s="72"/>
    </row>
    <row r="16439" spans="9:11">
      <c r="I16439" s="72"/>
      <c r="J16439" s="72"/>
      <c r="K16439" s="72"/>
    </row>
    <row r="16440" spans="9:11">
      <c r="I16440" s="72"/>
      <c r="J16440" s="72"/>
      <c r="K16440" s="72"/>
    </row>
    <row r="16441" spans="9:11">
      <c r="I16441" s="72"/>
      <c r="J16441" s="72"/>
      <c r="K16441" s="72"/>
    </row>
    <row r="16442" spans="9:11">
      <c r="I16442" s="72"/>
      <c r="J16442" s="72"/>
      <c r="K16442" s="72"/>
    </row>
    <row r="16443" spans="9:11">
      <c r="I16443" s="72"/>
      <c r="J16443" s="72"/>
      <c r="K16443" s="72"/>
    </row>
    <row r="16444" spans="9:11">
      <c r="I16444" s="72"/>
      <c r="J16444" s="72"/>
      <c r="K16444" s="72"/>
    </row>
    <row r="16445" spans="9:11">
      <c r="I16445" s="72"/>
      <c r="J16445" s="72"/>
      <c r="K16445" s="72"/>
    </row>
    <row r="16446" spans="9:11">
      <c r="I16446" s="72"/>
      <c r="J16446" s="72"/>
      <c r="K16446" s="72"/>
    </row>
    <row r="16447" spans="9:11">
      <c r="I16447" s="72"/>
      <c r="J16447" s="72"/>
      <c r="K16447" s="72"/>
    </row>
    <row r="16448" spans="9:11">
      <c r="I16448" s="72"/>
      <c r="J16448" s="72"/>
      <c r="K16448" s="72"/>
    </row>
    <row r="16449" spans="9:11">
      <c r="I16449" s="72"/>
      <c r="J16449" s="72"/>
      <c r="K16449" s="72"/>
    </row>
    <row r="16450" spans="9:11">
      <c r="I16450" s="72"/>
      <c r="J16450" s="72"/>
      <c r="K16450" s="72"/>
    </row>
    <row r="16451" spans="9:11">
      <c r="I16451" s="72"/>
      <c r="J16451" s="72"/>
      <c r="K16451" s="72"/>
    </row>
    <row r="16452" spans="9:11">
      <c r="I16452" s="72"/>
      <c r="J16452" s="72"/>
      <c r="K16452" s="72"/>
    </row>
    <row r="16453" spans="9:11">
      <c r="I16453" s="72"/>
      <c r="J16453" s="72"/>
      <c r="K16453" s="72"/>
    </row>
    <row r="16454" spans="9:11">
      <c r="I16454" s="72"/>
      <c r="J16454" s="72"/>
      <c r="K16454" s="72"/>
    </row>
    <row r="16455" spans="9:11">
      <c r="I16455" s="72"/>
      <c r="J16455" s="72"/>
      <c r="K16455" s="72"/>
    </row>
    <row r="16456" spans="9:11">
      <c r="I16456" s="72"/>
      <c r="J16456" s="72"/>
      <c r="K16456" s="72"/>
    </row>
    <row r="16457" spans="9:11">
      <c r="I16457" s="72"/>
      <c r="J16457" s="72"/>
      <c r="K16457" s="72"/>
    </row>
    <row r="16458" spans="9:11">
      <c r="I16458" s="72"/>
      <c r="J16458" s="72"/>
      <c r="K16458" s="72"/>
    </row>
    <row r="16459" spans="9:11">
      <c r="I16459" s="72"/>
      <c r="J16459" s="72"/>
      <c r="K16459" s="72"/>
    </row>
    <row r="16460" spans="9:11">
      <c r="I16460" s="72"/>
      <c r="J16460" s="72"/>
      <c r="K16460" s="72"/>
    </row>
    <row r="16461" spans="9:11">
      <c r="I16461" s="72"/>
      <c r="J16461" s="72"/>
      <c r="K16461" s="72"/>
    </row>
    <row r="16462" spans="9:11">
      <c r="I16462" s="72"/>
      <c r="J16462" s="72"/>
      <c r="K16462" s="72"/>
    </row>
    <row r="16463" spans="9:11">
      <c r="I16463" s="72"/>
      <c r="J16463" s="72"/>
      <c r="K16463" s="72"/>
    </row>
    <row r="16464" spans="9:11">
      <c r="I16464" s="72"/>
      <c r="J16464" s="72"/>
      <c r="K16464" s="72"/>
    </row>
    <row r="16465" spans="9:11">
      <c r="I16465" s="72"/>
      <c r="J16465" s="72"/>
      <c r="K16465" s="72"/>
    </row>
    <row r="16466" spans="9:11">
      <c r="I16466" s="72"/>
      <c r="J16466" s="72"/>
      <c r="K16466" s="72"/>
    </row>
    <row r="16467" spans="9:11">
      <c r="I16467" s="72"/>
      <c r="J16467" s="72"/>
      <c r="K16467" s="72"/>
    </row>
    <row r="16468" spans="9:11">
      <c r="I16468" s="72"/>
      <c r="J16468" s="72"/>
      <c r="K16468" s="72"/>
    </row>
    <row r="16469" spans="9:11">
      <c r="I16469" s="72"/>
      <c r="J16469" s="72"/>
      <c r="K16469" s="72"/>
    </row>
    <row r="16470" spans="9:11">
      <c r="I16470" s="72"/>
      <c r="J16470" s="72"/>
      <c r="K16470" s="72"/>
    </row>
    <row r="16471" spans="9:11">
      <c r="I16471" s="72"/>
      <c r="J16471" s="72"/>
      <c r="K16471" s="72"/>
    </row>
    <row r="16472" spans="9:11">
      <c r="I16472" s="72"/>
      <c r="J16472" s="72"/>
      <c r="K16472" s="72"/>
    </row>
    <row r="16473" spans="9:11">
      <c r="I16473" s="72"/>
      <c r="J16473" s="72"/>
      <c r="K16473" s="72"/>
    </row>
    <row r="16474" spans="9:11">
      <c r="I16474" s="72"/>
      <c r="J16474" s="72"/>
      <c r="K16474" s="72"/>
    </row>
    <row r="16475" spans="9:11">
      <c r="I16475" s="72"/>
      <c r="J16475" s="72"/>
      <c r="K16475" s="72"/>
    </row>
    <row r="16476" spans="9:11">
      <c r="I16476" s="72"/>
      <c r="J16476" s="72"/>
      <c r="K16476" s="72"/>
    </row>
    <row r="16477" spans="9:11">
      <c r="I16477" s="72"/>
      <c r="J16477" s="72"/>
      <c r="K16477" s="72"/>
    </row>
    <row r="16478" spans="9:11">
      <c r="I16478" s="72"/>
      <c r="J16478" s="72"/>
      <c r="K16478" s="72"/>
    </row>
    <row r="16479" spans="9:11">
      <c r="I16479" s="72"/>
      <c r="J16479" s="72"/>
      <c r="K16479" s="72"/>
    </row>
    <row r="16480" spans="9:11">
      <c r="I16480" s="72"/>
      <c r="J16480" s="72"/>
      <c r="K16480" s="72"/>
    </row>
    <row r="16481" spans="9:11">
      <c r="I16481" s="72"/>
      <c r="J16481" s="72"/>
      <c r="K16481" s="72"/>
    </row>
    <row r="16482" spans="9:11">
      <c r="I16482" s="72"/>
      <c r="J16482" s="72"/>
      <c r="K16482" s="72"/>
    </row>
    <row r="16483" spans="9:11">
      <c r="I16483" s="72"/>
      <c r="J16483" s="72"/>
      <c r="K16483" s="72"/>
    </row>
    <row r="16484" spans="9:11">
      <c r="I16484" s="72"/>
      <c r="J16484" s="72"/>
      <c r="K16484" s="72"/>
    </row>
    <row r="16485" spans="9:11">
      <c r="I16485" s="72"/>
      <c r="J16485" s="72"/>
      <c r="K16485" s="72"/>
    </row>
    <row r="16486" spans="9:11">
      <c r="I16486" s="72"/>
      <c r="J16486" s="72"/>
      <c r="K16486" s="72"/>
    </row>
    <row r="16487" spans="9:11">
      <c r="I16487" s="72"/>
      <c r="J16487" s="72"/>
      <c r="K16487" s="72"/>
    </row>
    <row r="16488" spans="9:11">
      <c r="I16488" s="72"/>
      <c r="J16488" s="72"/>
      <c r="K16488" s="72"/>
    </row>
    <row r="16489" spans="9:11">
      <c r="I16489" s="72"/>
      <c r="J16489" s="72"/>
      <c r="K16489" s="72"/>
    </row>
    <row r="16490" spans="9:11">
      <c r="I16490" s="72"/>
      <c r="J16490" s="72"/>
      <c r="K16490" s="72"/>
    </row>
    <row r="16491" spans="9:11">
      <c r="I16491" s="72"/>
      <c r="J16491" s="72"/>
      <c r="K16491" s="72"/>
    </row>
    <row r="16492" spans="9:11">
      <c r="I16492" s="72"/>
      <c r="J16492" s="72"/>
      <c r="K16492" s="72"/>
    </row>
    <row r="16493" spans="9:11">
      <c r="I16493" s="72"/>
      <c r="J16493" s="72"/>
      <c r="K16493" s="72"/>
    </row>
    <row r="16494" spans="9:11">
      <c r="I16494" s="72"/>
      <c r="J16494" s="72"/>
      <c r="K16494" s="72"/>
    </row>
    <row r="16495" spans="9:11">
      <c r="I16495" s="72"/>
      <c r="J16495" s="72"/>
      <c r="K16495" s="72"/>
    </row>
    <row r="16496" spans="9:11">
      <c r="I16496" s="72"/>
      <c r="J16496" s="72"/>
      <c r="K16496" s="72"/>
    </row>
    <row r="16497" spans="9:11">
      <c r="I16497" s="72"/>
      <c r="J16497" s="72"/>
      <c r="K16497" s="72"/>
    </row>
    <row r="16498" spans="9:11">
      <c r="I16498" s="72"/>
      <c r="J16498" s="72"/>
      <c r="K16498" s="72"/>
    </row>
    <row r="16499" spans="9:11">
      <c r="I16499" s="72"/>
      <c r="J16499" s="72"/>
      <c r="K16499" s="72"/>
    </row>
    <row r="16500" spans="9:11">
      <c r="I16500" s="72"/>
      <c r="J16500" s="72"/>
      <c r="K16500" s="72"/>
    </row>
    <row r="16501" spans="9:11">
      <c r="I16501" s="72"/>
      <c r="J16501" s="72"/>
      <c r="K16501" s="72"/>
    </row>
    <row r="16502" spans="9:11">
      <c r="I16502" s="72"/>
      <c r="J16502" s="72"/>
      <c r="K16502" s="72"/>
    </row>
    <row r="16503" spans="9:11">
      <c r="I16503" s="72"/>
      <c r="J16503" s="72"/>
      <c r="K16503" s="72"/>
    </row>
    <row r="16504" spans="9:11">
      <c r="I16504" s="72"/>
      <c r="J16504" s="72"/>
      <c r="K16504" s="72"/>
    </row>
    <row r="16505" spans="9:11">
      <c r="I16505" s="72"/>
      <c r="J16505" s="72"/>
      <c r="K16505" s="72"/>
    </row>
    <row r="16506" spans="9:11">
      <c r="I16506" s="72"/>
      <c r="J16506" s="72"/>
      <c r="K16506" s="72"/>
    </row>
    <row r="16507" spans="9:11">
      <c r="I16507" s="72"/>
      <c r="J16507" s="72"/>
      <c r="K16507" s="72"/>
    </row>
    <row r="16508" spans="9:11">
      <c r="I16508" s="72"/>
      <c r="J16508" s="72"/>
      <c r="K16508" s="72"/>
    </row>
    <row r="16509" spans="9:11">
      <c r="I16509" s="72"/>
      <c r="J16509" s="72"/>
      <c r="K16509" s="72"/>
    </row>
    <row r="16510" spans="9:11">
      <c r="I16510" s="72"/>
      <c r="J16510" s="72"/>
      <c r="K16510" s="72"/>
    </row>
    <row r="16511" spans="9:11">
      <c r="I16511" s="72"/>
      <c r="J16511" s="72"/>
      <c r="K16511" s="72"/>
    </row>
    <row r="16512" spans="9:11">
      <c r="I16512" s="72"/>
      <c r="J16512" s="72"/>
      <c r="K16512" s="72"/>
    </row>
    <row r="16513" spans="9:11">
      <c r="I16513" s="72"/>
      <c r="J16513" s="72"/>
      <c r="K16513" s="72"/>
    </row>
    <row r="16514" spans="9:11">
      <c r="I16514" s="72"/>
      <c r="J16514" s="72"/>
      <c r="K16514" s="72"/>
    </row>
    <row r="16515" spans="9:11">
      <c r="I16515" s="72"/>
      <c r="J16515" s="72"/>
      <c r="K16515" s="72"/>
    </row>
    <row r="16516" spans="9:11">
      <c r="I16516" s="72"/>
      <c r="J16516" s="72"/>
      <c r="K16516" s="72"/>
    </row>
    <row r="16517" spans="9:11">
      <c r="I16517" s="72"/>
      <c r="J16517" s="72"/>
      <c r="K16517" s="72"/>
    </row>
    <row r="16518" spans="9:11">
      <c r="I16518" s="72"/>
      <c r="J16518" s="72"/>
      <c r="K16518" s="72"/>
    </row>
    <row r="16519" spans="9:11">
      <c r="I16519" s="72"/>
      <c r="J16519" s="72"/>
      <c r="K16519" s="72"/>
    </row>
    <row r="16520" spans="9:11">
      <c r="I16520" s="72"/>
      <c r="J16520" s="72"/>
      <c r="K16520" s="72"/>
    </row>
    <row r="16521" spans="9:11">
      <c r="I16521" s="72"/>
      <c r="J16521" s="72"/>
      <c r="K16521" s="72"/>
    </row>
    <row r="16522" spans="9:11">
      <c r="I16522" s="72"/>
      <c r="J16522" s="72"/>
      <c r="K16522" s="72"/>
    </row>
    <row r="16523" spans="9:11">
      <c r="I16523" s="72"/>
      <c r="J16523" s="72"/>
      <c r="K16523" s="72"/>
    </row>
    <row r="16524" spans="9:11">
      <c r="I16524" s="72"/>
      <c r="J16524" s="72"/>
      <c r="K16524" s="72"/>
    </row>
    <row r="16525" spans="9:11">
      <c r="I16525" s="72"/>
      <c r="J16525" s="72"/>
      <c r="K16525" s="72"/>
    </row>
    <row r="16526" spans="9:11">
      <c r="I16526" s="72"/>
      <c r="J16526" s="72"/>
      <c r="K16526" s="72"/>
    </row>
    <row r="16527" spans="9:11">
      <c r="I16527" s="72"/>
      <c r="J16527" s="72"/>
      <c r="K16527" s="72"/>
    </row>
    <row r="16528" spans="9:11">
      <c r="I16528" s="72"/>
      <c r="J16528" s="72"/>
      <c r="K16528" s="72"/>
    </row>
    <row r="16529" spans="9:11">
      <c r="I16529" s="72"/>
      <c r="J16529" s="72"/>
      <c r="K16529" s="72"/>
    </row>
    <row r="16530" spans="9:11">
      <c r="I16530" s="72"/>
      <c r="J16530" s="72"/>
      <c r="K16530" s="72"/>
    </row>
    <row r="16531" spans="9:11">
      <c r="I16531" s="72"/>
      <c r="J16531" s="72"/>
      <c r="K16531" s="72"/>
    </row>
    <row r="16532" spans="9:11">
      <c r="I16532" s="72"/>
      <c r="J16532" s="72"/>
      <c r="K16532" s="72"/>
    </row>
    <row r="16533" spans="9:11">
      <c r="I16533" s="72"/>
      <c r="J16533" s="72"/>
      <c r="K16533" s="72"/>
    </row>
    <row r="16534" spans="9:11">
      <c r="I16534" s="72"/>
      <c r="J16534" s="72"/>
      <c r="K16534" s="72"/>
    </row>
    <row r="16535" spans="9:11">
      <c r="I16535" s="72"/>
      <c r="J16535" s="72"/>
      <c r="K16535" s="72"/>
    </row>
    <row r="16536" spans="9:11">
      <c r="I16536" s="72"/>
      <c r="J16536" s="72"/>
      <c r="K16536" s="72"/>
    </row>
    <row r="16537" spans="9:11">
      <c r="I16537" s="72"/>
      <c r="J16537" s="72"/>
      <c r="K16537" s="72"/>
    </row>
    <row r="16538" spans="9:11">
      <c r="I16538" s="72"/>
      <c r="J16538" s="72"/>
      <c r="K16538" s="72"/>
    </row>
    <row r="16539" spans="9:11">
      <c r="I16539" s="72"/>
      <c r="J16539" s="72"/>
      <c r="K16539" s="72"/>
    </row>
    <row r="16540" spans="9:11">
      <c r="I16540" s="72"/>
      <c r="J16540" s="72"/>
      <c r="K16540" s="72"/>
    </row>
    <row r="16541" spans="9:11">
      <c r="I16541" s="72"/>
      <c r="J16541" s="72"/>
      <c r="K16541" s="72"/>
    </row>
    <row r="16542" spans="9:11">
      <c r="I16542" s="72"/>
      <c r="J16542" s="72"/>
      <c r="K16542" s="72"/>
    </row>
    <row r="16543" spans="9:11">
      <c r="I16543" s="72"/>
      <c r="J16543" s="72"/>
      <c r="K16543" s="72"/>
    </row>
    <row r="16544" spans="9:11">
      <c r="I16544" s="72"/>
      <c r="J16544" s="72"/>
      <c r="K16544" s="72"/>
    </row>
    <row r="16545" spans="9:11">
      <c r="I16545" s="72"/>
      <c r="J16545" s="72"/>
      <c r="K16545" s="72"/>
    </row>
    <row r="16546" spans="9:11">
      <c r="I16546" s="72"/>
      <c r="J16546" s="72"/>
      <c r="K16546" s="72"/>
    </row>
    <row r="16547" spans="9:11">
      <c r="I16547" s="72"/>
      <c r="J16547" s="72"/>
      <c r="K16547" s="72"/>
    </row>
    <row r="16548" spans="9:11">
      <c r="I16548" s="72"/>
      <c r="J16548" s="72"/>
      <c r="K16548" s="72"/>
    </row>
    <row r="16549" spans="9:11">
      <c r="I16549" s="72"/>
      <c r="J16549" s="72"/>
      <c r="K16549" s="72"/>
    </row>
    <row r="16550" spans="9:11">
      <c r="I16550" s="72"/>
      <c r="J16550" s="72"/>
      <c r="K16550" s="72"/>
    </row>
    <row r="16551" spans="9:11">
      <c r="I16551" s="72"/>
      <c r="J16551" s="72"/>
      <c r="K16551" s="72"/>
    </row>
    <row r="16552" spans="9:11">
      <c r="I16552" s="72"/>
      <c r="J16552" s="72"/>
      <c r="K16552" s="72"/>
    </row>
    <row r="16553" spans="9:11">
      <c r="I16553" s="72"/>
      <c r="J16553" s="72"/>
      <c r="K16553" s="72"/>
    </row>
    <row r="16554" spans="9:11">
      <c r="I16554" s="72"/>
      <c r="J16554" s="72"/>
      <c r="K16554" s="72"/>
    </row>
    <row r="16555" spans="9:11">
      <c r="I16555" s="72"/>
      <c r="J16555" s="72"/>
      <c r="K16555" s="72"/>
    </row>
    <row r="16556" spans="9:11">
      <c r="I16556" s="72"/>
      <c r="J16556" s="72"/>
      <c r="K16556" s="72"/>
    </row>
    <row r="16557" spans="9:11">
      <c r="I16557" s="72"/>
      <c r="J16557" s="72"/>
      <c r="K16557" s="72"/>
    </row>
    <row r="16558" spans="9:11">
      <c r="I16558" s="72"/>
      <c r="J16558" s="72"/>
      <c r="K16558" s="72"/>
    </row>
    <row r="16559" spans="9:11">
      <c r="I16559" s="72"/>
      <c r="J16559" s="72"/>
      <c r="K16559" s="72"/>
    </row>
    <row r="16560" spans="9:11">
      <c r="I16560" s="72"/>
      <c r="J16560" s="72"/>
      <c r="K16560" s="72"/>
    </row>
    <row r="16561" spans="9:11">
      <c r="I16561" s="72"/>
      <c r="J16561" s="72"/>
      <c r="K16561" s="72"/>
    </row>
    <row r="16562" spans="9:11">
      <c r="I16562" s="72"/>
      <c r="J16562" s="72"/>
      <c r="K16562" s="72"/>
    </row>
    <row r="16563" spans="9:11">
      <c r="I16563" s="72"/>
      <c r="J16563" s="72"/>
      <c r="K16563" s="72"/>
    </row>
    <row r="16564" spans="9:11">
      <c r="I16564" s="72"/>
      <c r="J16564" s="72"/>
      <c r="K16564" s="72"/>
    </row>
    <row r="16565" spans="9:11">
      <c r="I16565" s="72"/>
      <c r="J16565" s="72"/>
      <c r="K16565" s="72"/>
    </row>
    <row r="16566" spans="9:11">
      <c r="I16566" s="72"/>
      <c r="J16566" s="72"/>
      <c r="K16566" s="72"/>
    </row>
    <row r="16567" spans="9:11">
      <c r="I16567" s="72"/>
      <c r="J16567" s="72"/>
      <c r="K16567" s="72"/>
    </row>
    <row r="16568" spans="9:11">
      <c r="I16568" s="72"/>
      <c r="J16568" s="72"/>
      <c r="K16568" s="72"/>
    </row>
    <row r="16569" spans="9:11">
      <c r="I16569" s="72"/>
      <c r="J16569" s="72"/>
      <c r="K16569" s="72"/>
    </row>
    <row r="16570" spans="9:11">
      <c r="I16570" s="72"/>
      <c r="J16570" s="72"/>
      <c r="K16570" s="72"/>
    </row>
    <row r="16571" spans="9:11">
      <c r="I16571" s="72"/>
      <c r="J16571" s="72"/>
      <c r="K16571" s="72"/>
    </row>
    <row r="16572" spans="9:11">
      <c r="I16572" s="72"/>
      <c r="J16572" s="72"/>
      <c r="K16572" s="72"/>
    </row>
    <row r="16573" spans="9:11">
      <c r="I16573" s="72"/>
      <c r="J16573" s="72"/>
      <c r="K16573" s="72"/>
    </row>
    <row r="16574" spans="9:11">
      <c r="I16574" s="72"/>
      <c r="J16574" s="72"/>
      <c r="K16574" s="72"/>
    </row>
    <row r="16575" spans="9:11">
      <c r="I16575" s="72"/>
      <c r="J16575" s="72"/>
      <c r="K16575" s="72"/>
    </row>
    <row r="16576" spans="9:11">
      <c r="I16576" s="72"/>
      <c r="J16576" s="72"/>
      <c r="K16576" s="72"/>
    </row>
    <row r="16577" spans="9:11">
      <c r="I16577" s="72"/>
      <c r="J16577" s="72"/>
      <c r="K16577" s="72"/>
    </row>
    <row r="16578" spans="9:11">
      <c r="I16578" s="72"/>
      <c r="J16578" s="72"/>
      <c r="K16578" s="72"/>
    </row>
    <row r="16579" spans="9:11">
      <c r="I16579" s="72"/>
      <c r="J16579" s="72"/>
      <c r="K16579" s="72"/>
    </row>
    <row r="16580" spans="9:11">
      <c r="I16580" s="72"/>
      <c r="J16580" s="72"/>
      <c r="K16580" s="72"/>
    </row>
    <row r="16581" spans="9:11">
      <c r="I16581" s="72"/>
      <c r="J16581" s="72"/>
      <c r="K16581" s="72"/>
    </row>
    <row r="16582" spans="9:11">
      <c r="I16582" s="72"/>
      <c r="J16582" s="72"/>
      <c r="K16582" s="72"/>
    </row>
    <row r="16583" spans="9:11">
      <c r="I16583" s="72"/>
      <c r="J16583" s="72"/>
      <c r="K16583" s="72"/>
    </row>
    <row r="16584" spans="9:11">
      <c r="I16584" s="72"/>
      <c r="J16584" s="72"/>
      <c r="K16584" s="72"/>
    </row>
    <row r="16585" spans="9:11">
      <c r="I16585" s="72"/>
      <c r="J16585" s="72"/>
      <c r="K16585" s="72"/>
    </row>
    <row r="16586" spans="9:11">
      <c r="I16586" s="72"/>
      <c r="J16586" s="72"/>
      <c r="K16586" s="72"/>
    </row>
    <row r="16587" spans="9:11">
      <c r="I16587" s="72"/>
      <c r="J16587" s="72"/>
      <c r="K16587" s="72"/>
    </row>
    <row r="16588" spans="9:11">
      <c r="I16588" s="72"/>
      <c r="J16588" s="72"/>
      <c r="K16588" s="72"/>
    </row>
    <row r="16589" spans="9:11">
      <c r="I16589" s="72"/>
      <c r="J16589" s="72"/>
      <c r="K16589" s="72"/>
    </row>
    <row r="16590" spans="9:11">
      <c r="I16590" s="72"/>
      <c r="J16590" s="72"/>
      <c r="K16590" s="72"/>
    </row>
    <row r="16591" spans="9:11">
      <c r="I16591" s="72"/>
      <c r="J16591" s="72"/>
      <c r="K16591" s="72"/>
    </row>
    <row r="16592" spans="9:11">
      <c r="I16592" s="72"/>
      <c r="J16592" s="72"/>
      <c r="K16592" s="72"/>
    </row>
    <row r="16593" spans="9:11">
      <c r="I16593" s="72"/>
      <c r="J16593" s="72"/>
      <c r="K16593" s="72"/>
    </row>
    <row r="16594" spans="9:11">
      <c r="I16594" s="72"/>
      <c r="J16594" s="72"/>
      <c r="K16594" s="72"/>
    </row>
    <row r="16595" spans="9:11">
      <c r="I16595" s="72"/>
      <c r="J16595" s="72"/>
      <c r="K16595" s="72"/>
    </row>
    <row r="16596" spans="9:11">
      <c r="I16596" s="72"/>
      <c r="J16596" s="72"/>
      <c r="K16596" s="72"/>
    </row>
    <row r="16597" spans="9:11">
      <c r="I16597" s="72"/>
      <c r="J16597" s="72"/>
      <c r="K16597" s="72"/>
    </row>
    <row r="16598" spans="9:11">
      <c r="I16598" s="72"/>
      <c r="J16598" s="72"/>
      <c r="K16598" s="72"/>
    </row>
    <row r="16599" spans="9:11">
      <c r="I16599" s="72"/>
      <c r="J16599" s="72"/>
      <c r="K16599" s="72"/>
    </row>
    <row r="16600" spans="9:11">
      <c r="I16600" s="72"/>
      <c r="J16600" s="72"/>
      <c r="K16600" s="72"/>
    </row>
    <row r="16601" spans="9:11">
      <c r="I16601" s="72"/>
      <c r="J16601" s="72"/>
      <c r="K16601" s="72"/>
    </row>
    <row r="16602" spans="9:11">
      <c r="I16602" s="72"/>
      <c r="J16602" s="72"/>
      <c r="K16602" s="72"/>
    </row>
    <row r="16603" spans="9:11">
      <c r="I16603" s="72"/>
      <c r="J16603" s="72"/>
      <c r="K16603" s="72"/>
    </row>
    <row r="16604" spans="9:11">
      <c r="I16604" s="72"/>
      <c r="J16604" s="72"/>
      <c r="K16604" s="72"/>
    </row>
    <row r="16605" spans="9:11">
      <c r="I16605" s="72"/>
      <c r="J16605" s="72"/>
      <c r="K16605" s="72"/>
    </row>
    <row r="16606" spans="9:11">
      <c r="I16606" s="72"/>
      <c r="J16606" s="72"/>
      <c r="K16606" s="72"/>
    </row>
    <row r="16607" spans="9:11">
      <c r="I16607" s="72"/>
      <c r="J16607" s="72"/>
      <c r="K16607" s="72"/>
    </row>
    <row r="16608" spans="9:11">
      <c r="I16608" s="72"/>
      <c r="J16608" s="72"/>
      <c r="K16608" s="72"/>
    </row>
    <row r="16609" spans="9:11">
      <c r="I16609" s="72"/>
      <c r="J16609" s="72"/>
      <c r="K16609" s="72"/>
    </row>
    <row r="16610" spans="9:11">
      <c r="I16610" s="72"/>
      <c r="J16610" s="72"/>
      <c r="K16610" s="72"/>
    </row>
    <row r="16611" spans="9:11">
      <c r="I16611" s="72"/>
      <c r="J16611" s="72"/>
      <c r="K16611" s="72"/>
    </row>
    <row r="16612" spans="9:11">
      <c r="I16612" s="72"/>
      <c r="J16612" s="72"/>
      <c r="K16612" s="72"/>
    </row>
    <row r="16613" spans="9:11">
      <c r="I16613" s="72"/>
      <c r="J16613" s="72"/>
      <c r="K16613" s="72"/>
    </row>
    <row r="16614" spans="9:11">
      <c r="I16614" s="72"/>
      <c r="J16614" s="72"/>
      <c r="K16614" s="72"/>
    </row>
    <row r="16615" spans="9:11">
      <c r="I16615" s="72"/>
      <c r="J16615" s="72"/>
      <c r="K16615" s="72"/>
    </row>
    <row r="16616" spans="9:11">
      <c r="I16616" s="72"/>
      <c r="J16616" s="72"/>
      <c r="K16616" s="72"/>
    </row>
    <row r="16617" spans="9:11">
      <c r="I16617" s="72"/>
      <c r="J16617" s="72"/>
      <c r="K16617" s="72"/>
    </row>
    <row r="16618" spans="9:11">
      <c r="I16618" s="72"/>
      <c r="J16618" s="72"/>
      <c r="K16618" s="72"/>
    </row>
    <row r="16619" spans="9:11">
      <c r="I16619" s="72"/>
      <c r="J16619" s="72"/>
      <c r="K16619" s="72"/>
    </row>
    <row r="16620" spans="9:11">
      <c r="I16620" s="72"/>
      <c r="J16620" s="72"/>
      <c r="K16620" s="72"/>
    </row>
    <row r="16621" spans="9:11">
      <c r="I16621" s="72"/>
      <c r="J16621" s="72"/>
      <c r="K16621" s="72"/>
    </row>
    <row r="16622" spans="9:11">
      <c r="I16622" s="72"/>
      <c r="J16622" s="72"/>
      <c r="K16622" s="72"/>
    </row>
    <row r="16623" spans="9:11">
      <c r="I16623" s="72"/>
      <c r="J16623" s="72"/>
      <c r="K16623" s="72"/>
    </row>
    <row r="16624" spans="9:11">
      <c r="I16624" s="72"/>
      <c r="J16624" s="72"/>
      <c r="K16624" s="72"/>
    </row>
    <row r="16625" spans="9:11">
      <c r="I16625" s="72"/>
      <c r="J16625" s="72"/>
      <c r="K16625" s="72"/>
    </row>
    <row r="16626" spans="9:11">
      <c r="I16626" s="72"/>
      <c r="J16626" s="72"/>
      <c r="K16626" s="72"/>
    </row>
    <row r="16627" spans="9:11">
      <c r="I16627" s="72"/>
      <c r="J16627" s="72"/>
      <c r="K16627" s="72"/>
    </row>
    <row r="16628" spans="9:11">
      <c r="I16628" s="72"/>
      <c r="J16628" s="72"/>
      <c r="K16628" s="72"/>
    </row>
    <row r="16629" spans="9:11">
      <c r="I16629" s="72"/>
      <c r="J16629" s="72"/>
      <c r="K16629" s="72"/>
    </row>
    <row r="16630" spans="9:11">
      <c r="I16630" s="72"/>
      <c r="J16630" s="72"/>
      <c r="K16630" s="72"/>
    </row>
    <row r="16631" spans="9:11">
      <c r="I16631" s="72"/>
      <c r="J16631" s="72"/>
      <c r="K16631" s="72"/>
    </row>
    <row r="16632" spans="9:11">
      <c r="I16632" s="72"/>
      <c r="J16632" s="72"/>
      <c r="K16632" s="72"/>
    </row>
    <row r="16633" spans="9:11">
      <c r="I16633" s="72"/>
      <c r="J16633" s="72"/>
      <c r="K16633" s="72"/>
    </row>
    <row r="16634" spans="9:11">
      <c r="I16634" s="72"/>
      <c r="J16634" s="72"/>
      <c r="K16634" s="72"/>
    </row>
    <row r="16635" spans="9:11">
      <c r="I16635" s="72"/>
      <c r="J16635" s="72"/>
      <c r="K16635" s="72"/>
    </row>
    <row r="16636" spans="9:11">
      <c r="I16636" s="72"/>
      <c r="J16636" s="72"/>
      <c r="K16636" s="72"/>
    </row>
    <row r="16637" spans="9:11">
      <c r="I16637" s="72"/>
      <c r="J16637" s="72"/>
      <c r="K16637" s="72"/>
    </row>
    <row r="16638" spans="9:11">
      <c r="I16638" s="72"/>
      <c r="J16638" s="72"/>
      <c r="K16638" s="72"/>
    </row>
    <row r="16639" spans="9:11">
      <c r="I16639" s="72"/>
      <c r="J16639" s="72"/>
      <c r="K16639" s="72"/>
    </row>
    <row r="16640" spans="9:11">
      <c r="I16640" s="72"/>
      <c r="J16640" s="72"/>
      <c r="K16640" s="72"/>
    </row>
    <row r="16641" spans="9:11">
      <c r="I16641" s="72"/>
      <c r="J16641" s="72"/>
      <c r="K16641" s="72"/>
    </row>
    <row r="16642" spans="9:11">
      <c r="I16642" s="72"/>
      <c r="J16642" s="72"/>
      <c r="K16642" s="72"/>
    </row>
    <row r="16643" spans="9:11">
      <c r="I16643" s="72"/>
      <c r="J16643" s="72"/>
      <c r="K16643" s="72"/>
    </row>
    <row r="16644" spans="9:11">
      <c r="I16644" s="72"/>
      <c r="J16644" s="72"/>
      <c r="K16644" s="72"/>
    </row>
    <row r="16645" spans="9:11">
      <c r="I16645" s="72"/>
      <c r="J16645" s="72"/>
      <c r="K16645" s="72"/>
    </row>
    <row r="16646" spans="9:11">
      <c r="I16646" s="72"/>
      <c r="J16646" s="72"/>
      <c r="K16646" s="72"/>
    </row>
    <row r="16647" spans="9:11">
      <c r="I16647" s="72"/>
      <c r="J16647" s="72"/>
      <c r="K16647" s="72"/>
    </row>
    <row r="16648" spans="9:11">
      <c r="I16648" s="72"/>
      <c r="J16648" s="72"/>
      <c r="K16648" s="72"/>
    </row>
    <row r="16649" spans="9:11">
      <c r="I16649" s="72"/>
      <c r="J16649" s="72"/>
      <c r="K16649" s="72"/>
    </row>
    <row r="16650" spans="9:11">
      <c r="I16650" s="72"/>
      <c r="J16650" s="72"/>
      <c r="K16650" s="72"/>
    </row>
    <row r="16651" spans="9:11">
      <c r="I16651" s="72"/>
      <c r="J16651" s="72"/>
      <c r="K16651" s="72"/>
    </row>
    <row r="16652" spans="9:11">
      <c r="I16652" s="72"/>
      <c r="J16652" s="72"/>
      <c r="K16652" s="72"/>
    </row>
    <row r="16653" spans="9:11">
      <c r="I16653" s="72"/>
      <c r="J16653" s="72"/>
      <c r="K16653" s="72"/>
    </row>
    <row r="16654" spans="9:11">
      <c r="I16654" s="72"/>
      <c r="J16654" s="72"/>
      <c r="K16654" s="72"/>
    </row>
    <row r="16655" spans="9:11">
      <c r="I16655" s="72"/>
      <c r="J16655" s="72"/>
      <c r="K16655" s="72"/>
    </row>
    <row r="16656" spans="9:11">
      <c r="I16656" s="72"/>
      <c r="J16656" s="72"/>
      <c r="K16656" s="72"/>
    </row>
    <row r="16657" spans="9:11">
      <c r="I16657" s="72"/>
      <c r="J16657" s="72"/>
      <c r="K16657" s="72"/>
    </row>
    <row r="16658" spans="9:11">
      <c r="I16658" s="72"/>
      <c r="J16658" s="72"/>
      <c r="K16658" s="72"/>
    </row>
    <row r="16659" spans="9:11">
      <c r="I16659" s="72"/>
      <c r="J16659" s="72"/>
      <c r="K16659" s="72"/>
    </row>
    <row r="16660" spans="9:11">
      <c r="I16660" s="72"/>
      <c r="J16660" s="72"/>
      <c r="K16660" s="72"/>
    </row>
    <row r="16661" spans="9:11">
      <c r="I16661" s="72"/>
      <c r="J16661" s="72"/>
      <c r="K16661" s="72"/>
    </row>
    <row r="16662" spans="9:11">
      <c r="I16662" s="72"/>
      <c r="J16662" s="72"/>
      <c r="K16662" s="72"/>
    </row>
    <row r="16663" spans="9:11">
      <c r="I16663" s="72"/>
      <c r="J16663" s="72"/>
      <c r="K16663" s="72"/>
    </row>
    <row r="16664" spans="9:11">
      <c r="I16664" s="72"/>
      <c r="J16664" s="72"/>
      <c r="K16664" s="72"/>
    </row>
    <row r="16665" spans="9:11">
      <c r="I16665" s="72"/>
      <c r="J16665" s="72"/>
      <c r="K16665" s="72"/>
    </row>
    <row r="16666" spans="9:11">
      <c r="I16666" s="72"/>
      <c r="J16666" s="72"/>
      <c r="K16666" s="72"/>
    </row>
    <row r="16667" spans="9:11">
      <c r="I16667" s="72"/>
      <c r="J16667" s="72"/>
      <c r="K16667" s="72"/>
    </row>
    <row r="16668" spans="9:11">
      <c r="I16668" s="72"/>
      <c r="J16668" s="72"/>
      <c r="K16668" s="72"/>
    </row>
    <row r="16669" spans="9:11">
      <c r="I16669" s="72"/>
      <c r="J16669" s="72"/>
      <c r="K16669" s="72"/>
    </row>
    <row r="16670" spans="9:11">
      <c r="I16670" s="72"/>
      <c r="J16670" s="72"/>
      <c r="K16670" s="72"/>
    </row>
    <row r="16671" spans="9:11">
      <c r="I16671" s="72"/>
      <c r="J16671" s="72"/>
      <c r="K16671" s="72"/>
    </row>
    <row r="16672" spans="9:11">
      <c r="I16672" s="72"/>
      <c r="J16672" s="72"/>
      <c r="K16672" s="72"/>
    </row>
    <row r="16673" spans="9:11">
      <c r="I16673" s="72"/>
      <c r="J16673" s="72"/>
      <c r="K16673" s="72"/>
    </row>
    <row r="16674" spans="9:11">
      <c r="I16674" s="72"/>
      <c r="J16674" s="72"/>
      <c r="K16674" s="72"/>
    </row>
    <row r="16675" spans="9:11">
      <c r="I16675" s="72"/>
      <c r="J16675" s="72"/>
      <c r="K16675" s="72"/>
    </row>
    <row r="16676" spans="9:11">
      <c r="I16676" s="72"/>
      <c r="J16676" s="72"/>
      <c r="K16676" s="72"/>
    </row>
    <row r="16677" spans="9:11">
      <c r="I16677" s="72"/>
      <c r="J16677" s="72"/>
      <c r="K16677" s="72"/>
    </row>
    <row r="16678" spans="9:11">
      <c r="I16678" s="72"/>
      <c r="J16678" s="72"/>
      <c r="K16678" s="72"/>
    </row>
    <row r="16679" spans="9:11">
      <c r="I16679" s="72"/>
      <c r="J16679" s="72"/>
      <c r="K16679" s="72"/>
    </row>
    <row r="16680" spans="9:11">
      <c r="I16680" s="72"/>
      <c r="J16680" s="72"/>
      <c r="K16680" s="72"/>
    </row>
    <row r="16681" spans="9:11">
      <c r="I16681" s="72"/>
      <c r="J16681" s="72"/>
      <c r="K16681" s="72"/>
    </row>
    <row r="16682" spans="9:11">
      <c r="I16682" s="72"/>
      <c r="J16682" s="72"/>
      <c r="K16682" s="72"/>
    </row>
    <row r="16683" spans="9:11">
      <c r="I16683" s="72"/>
      <c r="J16683" s="72"/>
      <c r="K16683" s="72"/>
    </row>
    <row r="16684" spans="9:11">
      <c r="I16684" s="72"/>
      <c r="J16684" s="72"/>
      <c r="K16684" s="72"/>
    </row>
    <row r="16685" spans="9:11">
      <c r="I16685" s="72"/>
      <c r="J16685" s="72"/>
      <c r="K16685" s="72"/>
    </row>
    <row r="16686" spans="9:11">
      <c r="I16686" s="72"/>
      <c r="J16686" s="72"/>
      <c r="K16686" s="72"/>
    </row>
    <row r="16687" spans="9:11">
      <c r="I16687" s="72"/>
      <c r="J16687" s="72"/>
      <c r="K16687" s="72"/>
    </row>
    <row r="16688" spans="9:11">
      <c r="I16688" s="72"/>
      <c r="J16688" s="72"/>
      <c r="K16688" s="72"/>
    </row>
    <row r="16689" spans="9:11">
      <c r="I16689" s="72"/>
      <c r="J16689" s="72"/>
      <c r="K16689" s="72"/>
    </row>
    <row r="16690" spans="9:11">
      <c r="I16690" s="72"/>
      <c r="J16690" s="72"/>
      <c r="K16690" s="72"/>
    </row>
    <row r="16691" spans="9:11">
      <c r="I16691" s="72"/>
      <c r="J16691" s="72"/>
      <c r="K16691" s="72"/>
    </row>
    <row r="16692" spans="9:11">
      <c r="I16692" s="72"/>
      <c r="J16692" s="72"/>
      <c r="K16692" s="72"/>
    </row>
    <row r="16693" spans="9:11">
      <c r="I16693" s="72"/>
      <c r="J16693" s="72"/>
      <c r="K16693" s="72"/>
    </row>
    <row r="16694" spans="9:11">
      <c r="I16694" s="72"/>
      <c r="J16694" s="72"/>
      <c r="K16694" s="72"/>
    </row>
    <row r="16695" spans="9:11">
      <c r="I16695" s="72"/>
      <c r="J16695" s="72"/>
      <c r="K16695" s="72"/>
    </row>
    <row r="16696" spans="9:11">
      <c r="I16696" s="72"/>
      <c r="J16696" s="72"/>
      <c r="K16696" s="72"/>
    </row>
    <row r="16697" spans="9:11">
      <c r="I16697" s="72"/>
      <c r="J16697" s="72"/>
      <c r="K16697" s="72"/>
    </row>
    <row r="16698" spans="9:11">
      <c r="I16698" s="72"/>
      <c r="J16698" s="72"/>
      <c r="K16698" s="72"/>
    </row>
    <row r="16699" spans="9:11">
      <c r="I16699" s="72"/>
      <c r="J16699" s="72"/>
      <c r="K16699" s="72"/>
    </row>
    <row r="16700" spans="9:11">
      <c r="I16700" s="72"/>
      <c r="J16700" s="72"/>
      <c r="K16700" s="72"/>
    </row>
    <row r="16701" spans="9:11">
      <c r="I16701" s="72"/>
      <c r="J16701" s="72"/>
      <c r="K16701" s="72"/>
    </row>
    <row r="16702" spans="9:11">
      <c r="I16702" s="72"/>
      <c r="J16702" s="72"/>
      <c r="K16702" s="72"/>
    </row>
    <row r="16703" spans="9:11">
      <c r="I16703" s="72"/>
      <c r="J16703" s="72"/>
      <c r="K16703" s="72"/>
    </row>
    <row r="16704" spans="9:11">
      <c r="I16704" s="72"/>
      <c r="J16704" s="72"/>
      <c r="K16704" s="72"/>
    </row>
    <row r="16705" spans="9:11">
      <c r="I16705" s="72"/>
      <c r="J16705" s="72"/>
      <c r="K16705" s="72"/>
    </row>
    <row r="16706" spans="9:11">
      <c r="I16706" s="72"/>
      <c r="J16706" s="72"/>
      <c r="K16706" s="72"/>
    </row>
    <row r="16707" spans="9:11">
      <c r="I16707" s="72"/>
      <c r="J16707" s="72"/>
      <c r="K16707" s="72"/>
    </row>
    <row r="16708" spans="9:11">
      <c r="I16708" s="72"/>
      <c r="J16708" s="72"/>
      <c r="K16708" s="72"/>
    </row>
    <row r="16709" spans="9:11">
      <c r="I16709" s="72"/>
      <c r="J16709" s="72"/>
      <c r="K16709" s="72"/>
    </row>
    <row r="16710" spans="9:11">
      <c r="I16710" s="72"/>
      <c r="J16710" s="72"/>
      <c r="K16710" s="72"/>
    </row>
    <row r="16711" spans="9:11">
      <c r="I16711" s="72"/>
      <c r="J16711" s="72"/>
      <c r="K16711" s="72"/>
    </row>
    <row r="16712" spans="9:11">
      <c r="I16712" s="72"/>
      <c r="J16712" s="72"/>
      <c r="K16712" s="72"/>
    </row>
    <row r="16713" spans="9:11">
      <c r="I16713" s="72"/>
      <c r="J16713" s="72"/>
      <c r="K16713" s="72"/>
    </row>
    <row r="16714" spans="9:11">
      <c r="I16714" s="72"/>
      <c r="J16714" s="72"/>
      <c r="K16714" s="72"/>
    </row>
    <row r="16715" spans="9:11">
      <c r="I16715" s="72"/>
      <c r="J16715" s="72"/>
      <c r="K16715" s="72"/>
    </row>
    <row r="16716" spans="9:11">
      <c r="I16716" s="72"/>
      <c r="J16716" s="72"/>
      <c r="K16716" s="72"/>
    </row>
    <row r="16717" spans="9:11">
      <c r="I16717" s="72"/>
      <c r="J16717" s="72"/>
      <c r="K16717" s="72"/>
    </row>
    <row r="16718" spans="9:11">
      <c r="I16718" s="72"/>
      <c r="J16718" s="72"/>
      <c r="K16718" s="72"/>
    </row>
    <row r="16719" spans="9:11">
      <c r="I16719" s="72"/>
      <c r="J16719" s="72"/>
      <c r="K16719" s="72"/>
    </row>
    <row r="16720" spans="9:11">
      <c r="I16720" s="72"/>
      <c r="J16720" s="72"/>
      <c r="K16720" s="72"/>
    </row>
    <row r="16721" spans="9:11">
      <c r="I16721" s="72"/>
      <c r="J16721" s="72"/>
      <c r="K16721" s="72"/>
    </row>
    <row r="16722" spans="9:11">
      <c r="I16722" s="72"/>
      <c r="J16722" s="72"/>
      <c r="K16722" s="72"/>
    </row>
    <row r="16723" spans="9:11">
      <c r="I16723" s="72"/>
      <c r="J16723" s="72"/>
      <c r="K16723" s="72"/>
    </row>
    <row r="16724" spans="9:11">
      <c r="I16724" s="72"/>
      <c r="J16724" s="72"/>
      <c r="K16724" s="72"/>
    </row>
    <row r="16725" spans="9:11">
      <c r="I16725" s="72"/>
      <c r="J16725" s="72"/>
      <c r="K16725" s="72"/>
    </row>
    <row r="16726" spans="9:11">
      <c r="I16726" s="72"/>
      <c r="J16726" s="72"/>
      <c r="K16726" s="72"/>
    </row>
    <row r="16727" spans="9:11">
      <c r="I16727" s="72"/>
      <c r="J16727" s="72"/>
      <c r="K16727" s="72"/>
    </row>
    <row r="16728" spans="9:11">
      <c r="I16728" s="72"/>
      <c r="J16728" s="72"/>
      <c r="K16728" s="72"/>
    </row>
    <row r="16729" spans="9:11">
      <c r="I16729" s="72"/>
      <c r="J16729" s="72"/>
      <c r="K16729" s="72"/>
    </row>
    <row r="16730" spans="9:11">
      <c r="I16730" s="72"/>
      <c r="J16730" s="72"/>
      <c r="K16730" s="72"/>
    </row>
    <row r="16731" spans="9:11">
      <c r="I16731" s="72"/>
      <c r="J16731" s="72"/>
      <c r="K16731" s="72"/>
    </row>
    <row r="16732" spans="9:11">
      <c r="I16732" s="72"/>
      <c r="J16732" s="72"/>
      <c r="K16732" s="72"/>
    </row>
    <row r="16733" spans="9:11">
      <c r="I16733" s="72"/>
      <c r="J16733" s="72"/>
      <c r="K16733" s="72"/>
    </row>
    <row r="16734" spans="9:11">
      <c r="I16734" s="72"/>
      <c r="J16734" s="72"/>
      <c r="K16734" s="72"/>
    </row>
    <row r="16735" spans="9:11">
      <c r="I16735" s="72"/>
      <c r="J16735" s="72"/>
      <c r="K16735" s="72"/>
    </row>
    <row r="16736" spans="9:11">
      <c r="I16736" s="72"/>
      <c r="J16736" s="72"/>
      <c r="K16736" s="72"/>
    </row>
    <row r="16737" spans="9:11">
      <c r="I16737" s="72"/>
      <c r="J16737" s="72"/>
      <c r="K16737" s="72"/>
    </row>
    <row r="16738" spans="9:11">
      <c r="I16738" s="72"/>
      <c r="J16738" s="72"/>
      <c r="K16738" s="72"/>
    </row>
    <row r="16739" spans="9:11">
      <c r="I16739" s="72"/>
      <c r="J16739" s="72"/>
      <c r="K16739" s="72"/>
    </row>
    <row r="16740" spans="9:11">
      <c r="I16740" s="72"/>
      <c r="J16740" s="72"/>
      <c r="K16740" s="72"/>
    </row>
    <row r="16741" spans="9:11">
      <c r="I16741" s="72"/>
      <c r="J16741" s="72"/>
      <c r="K16741" s="72"/>
    </row>
    <row r="16742" spans="9:11">
      <c r="I16742" s="72"/>
      <c r="J16742" s="72"/>
      <c r="K16742" s="72"/>
    </row>
    <row r="16743" spans="9:11">
      <c r="I16743" s="72"/>
      <c r="J16743" s="72"/>
      <c r="K16743" s="72"/>
    </row>
    <row r="16744" spans="9:11">
      <c r="I16744" s="72"/>
      <c r="J16744" s="72"/>
      <c r="K16744" s="72"/>
    </row>
    <row r="16745" spans="9:11">
      <c r="I16745" s="72"/>
      <c r="J16745" s="72"/>
      <c r="K16745" s="72"/>
    </row>
    <row r="16746" spans="9:11">
      <c r="I16746" s="72"/>
      <c r="J16746" s="72"/>
      <c r="K16746" s="72"/>
    </row>
    <row r="16747" spans="9:11">
      <c r="I16747" s="72"/>
      <c r="J16747" s="72"/>
      <c r="K16747" s="72"/>
    </row>
    <row r="16748" spans="9:11">
      <c r="I16748" s="72"/>
      <c r="J16748" s="72"/>
      <c r="K16748" s="72"/>
    </row>
    <row r="16749" spans="9:11">
      <c r="I16749" s="72"/>
      <c r="J16749" s="72"/>
      <c r="K16749" s="72"/>
    </row>
    <row r="16750" spans="9:11">
      <c r="I16750" s="72"/>
      <c r="J16750" s="72"/>
      <c r="K16750" s="72"/>
    </row>
    <row r="16751" spans="9:11">
      <c r="I16751" s="72"/>
      <c r="J16751" s="72"/>
      <c r="K16751" s="72"/>
    </row>
    <row r="16752" spans="9:11">
      <c r="I16752" s="72"/>
      <c r="J16752" s="72"/>
      <c r="K16752" s="72"/>
    </row>
    <row r="16753" spans="9:11">
      <c r="I16753" s="72"/>
      <c r="J16753" s="72"/>
      <c r="K16753" s="72"/>
    </row>
    <row r="16754" spans="9:11">
      <c r="I16754" s="72"/>
      <c r="J16754" s="72"/>
      <c r="K16754" s="72"/>
    </row>
    <row r="16755" spans="9:11">
      <c r="I16755" s="72"/>
      <c r="J16755" s="72"/>
      <c r="K16755" s="72"/>
    </row>
    <row r="16756" spans="9:11">
      <c r="I16756" s="72"/>
      <c r="J16756" s="72"/>
      <c r="K16756" s="72"/>
    </row>
    <row r="16757" spans="9:11">
      <c r="I16757" s="72"/>
      <c r="J16757" s="72"/>
      <c r="K16757" s="72"/>
    </row>
    <row r="16758" spans="9:11">
      <c r="I16758" s="72"/>
      <c r="J16758" s="72"/>
      <c r="K16758" s="72"/>
    </row>
    <row r="16759" spans="9:11">
      <c r="I16759" s="72"/>
      <c r="J16759" s="72"/>
      <c r="K16759" s="72"/>
    </row>
    <row r="16760" spans="9:11">
      <c r="I16760" s="72"/>
      <c r="J16760" s="72"/>
      <c r="K16760" s="72"/>
    </row>
    <row r="16761" spans="9:11">
      <c r="I16761" s="72"/>
      <c r="J16761" s="72"/>
      <c r="K16761" s="72"/>
    </row>
    <row r="16762" spans="9:11">
      <c r="I16762" s="72"/>
      <c r="J16762" s="72"/>
      <c r="K16762" s="72"/>
    </row>
    <row r="16763" spans="9:11">
      <c r="I16763" s="72"/>
      <c r="J16763" s="72"/>
      <c r="K16763" s="72"/>
    </row>
    <row r="16764" spans="9:11">
      <c r="I16764" s="72"/>
      <c r="J16764" s="72"/>
      <c r="K16764" s="72"/>
    </row>
    <row r="16765" spans="9:11">
      <c r="I16765" s="72"/>
      <c r="J16765" s="72"/>
      <c r="K16765" s="72"/>
    </row>
    <row r="16766" spans="9:11">
      <c r="I16766" s="72"/>
      <c r="J16766" s="72"/>
      <c r="K16766" s="72"/>
    </row>
    <row r="16767" spans="9:11">
      <c r="I16767" s="72"/>
      <c r="J16767" s="72"/>
      <c r="K16767" s="72"/>
    </row>
    <row r="16768" spans="9:11">
      <c r="I16768" s="72"/>
      <c r="J16768" s="72"/>
      <c r="K16768" s="72"/>
    </row>
    <row r="16769" spans="9:11">
      <c r="I16769" s="72"/>
      <c r="J16769" s="72"/>
      <c r="K16769" s="72"/>
    </row>
    <row r="16770" spans="9:11">
      <c r="I16770" s="72"/>
      <c r="J16770" s="72"/>
      <c r="K16770" s="72"/>
    </row>
    <row r="16771" spans="9:11">
      <c r="I16771" s="72"/>
      <c r="J16771" s="72"/>
      <c r="K16771" s="72"/>
    </row>
    <row r="16772" spans="9:11">
      <c r="I16772" s="72"/>
      <c r="J16772" s="72"/>
      <c r="K16772" s="72"/>
    </row>
    <row r="16773" spans="9:11">
      <c r="I16773" s="72"/>
      <c r="J16773" s="72"/>
      <c r="K16773" s="72"/>
    </row>
    <row r="16774" spans="9:11">
      <c r="I16774" s="72"/>
      <c r="J16774" s="72"/>
      <c r="K16774" s="72"/>
    </row>
    <row r="16775" spans="9:11">
      <c r="I16775" s="72"/>
      <c r="J16775" s="72"/>
      <c r="K16775" s="72"/>
    </row>
    <row r="16776" spans="9:11">
      <c r="I16776" s="72"/>
      <c r="J16776" s="72"/>
      <c r="K16776" s="72"/>
    </row>
    <row r="16777" spans="9:11">
      <c r="I16777" s="72"/>
      <c r="J16777" s="72"/>
      <c r="K16777" s="72"/>
    </row>
    <row r="16778" spans="9:11">
      <c r="I16778" s="72"/>
      <c r="J16778" s="72"/>
      <c r="K16778" s="72"/>
    </row>
    <row r="16779" spans="9:11">
      <c r="I16779" s="72"/>
      <c r="J16779" s="72"/>
      <c r="K16779" s="72"/>
    </row>
    <row r="16780" spans="9:11">
      <c r="I16780" s="72"/>
      <c r="J16780" s="72"/>
      <c r="K16780" s="72"/>
    </row>
    <row r="16781" spans="9:11">
      <c r="I16781" s="72"/>
      <c r="J16781" s="72"/>
      <c r="K16781" s="72"/>
    </row>
    <row r="16782" spans="9:11">
      <c r="I16782" s="72"/>
      <c r="J16782" s="72"/>
      <c r="K16782" s="72"/>
    </row>
    <row r="16783" spans="9:11">
      <c r="I16783" s="72"/>
      <c r="J16783" s="72"/>
      <c r="K16783" s="72"/>
    </row>
    <row r="16784" spans="9:11">
      <c r="I16784" s="72"/>
      <c r="J16784" s="72"/>
      <c r="K16784" s="72"/>
    </row>
    <row r="16785" spans="9:11">
      <c r="I16785" s="72"/>
      <c r="J16785" s="72"/>
      <c r="K16785" s="72"/>
    </row>
    <row r="16786" spans="9:11">
      <c r="I16786" s="72"/>
      <c r="J16786" s="72"/>
      <c r="K16786" s="72"/>
    </row>
    <row r="16787" spans="9:11">
      <c r="I16787" s="72"/>
      <c r="J16787" s="72"/>
      <c r="K16787" s="72"/>
    </row>
    <row r="16788" spans="9:11">
      <c r="I16788" s="72"/>
      <c r="J16788" s="72"/>
      <c r="K16788" s="72"/>
    </row>
    <row r="16789" spans="9:11">
      <c r="I16789" s="72"/>
      <c r="J16789" s="72"/>
      <c r="K16789" s="72"/>
    </row>
    <row r="16790" spans="9:11">
      <c r="I16790" s="72"/>
      <c r="J16790" s="72"/>
      <c r="K16790" s="72"/>
    </row>
    <row r="16791" spans="9:11">
      <c r="I16791" s="72"/>
      <c r="J16791" s="72"/>
      <c r="K16791" s="72"/>
    </row>
    <row r="16792" spans="9:11">
      <c r="I16792" s="72"/>
      <c r="J16792" s="72"/>
      <c r="K16792" s="72"/>
    </row>
    <row r="16793" spans="9:11">
      <c r="I16793" s="72"/>
      <c r="J16793" s="72"/>
      <c r="K16793" s="72"/>
    </row>
    <row r="16794" spans="9:11">
      <c r="I16794" s="72"/>
      <c r="J16794" s="72"/>
      <c r="K16794" s="72"/>
    </row>
    <row r="16795" spans="9:11">
      <c r="I16795" s="72"/>
      <c r="J16795" s="72"/>
      <c r="K16795" s="72"/>
    </row>
    <row r="16796" spans="9:11">
      <c r="I16796" s="72"/>
      <c r="J16796" s="72"/>
      <c r="K16796" s="72"/>
    </row>
    <row r="16797" spans="9:11">
      <c r="I16797" s="72"/>
      <c r="J16797" s="72"/>
      <c r="K16797" s="72"/>
    </row>
    <row r="16798" spans="9:11">
      <c r="I16798" s="72"/>
      <c r="J16798" s="72"/>
      <c r="K16798" s="72"/>
    </row>
    <row r="16799" spans="9:11">
      <c r="I16799" s="72"/>
      <c r="J16799" s="72"/>
      <c r="K16799" s="72"/>
    </row>
    <row r="16800" spans="9:11">
      <c r="I16800" s="72"/>
      <c r="J16800" s="72"/>
      <c r="K16800" s="72"/>
    </row>
    <row r="16801" spans="9:11">
      <c r="I16801" s="72"/>
      <c r="J16801" s="72"/>
      <c r="K16801" s="72"/>
    </row>
    <row r="16802" spans="9:11">
      <c r="I16802" s="72"/>
      <c r="J16802" s="72"/>
      <c r="K16802" s="72"/>
    </row>
    <row r="16803" spans="9:11">
      <c r="I16803" s="72"/>
      <c r="J16803" s="72"/>
      <c r="K16803" s="72"/>
    </row>
    <row r="16804" spans="9:11">
      <c r="I16804" s="72"/>
      <c r="J16804" s="72"/>
      <c r="K16804" s="72"/>
    </row>
    <row r="16805" spans="9:11">
      <c r="I16805" s="72"/>
      <c r="J16805" s="72"/>
      <c r="K16805" s="72"/>
    </row>
    <row r="16806" spans="9:11">
      <c r="I16806" s="72"/>
      <c r="J16806" s="72"/>
      <c r="K16806" s="72"/>
    </row>
    <row r="16807" spans="9:11">
      <c r="I16807" s="72"/>
      <c r="J16807" s="72"/>
      <c r="K16807" s="72"/>
    </row>
    <row r="16808" spans="9:11">
      <c r="I16808" s="72"/>
      <c r="J16808" s="72"/>
      <c r="K16808" s="72"/>
    </row>
    <row r="16809" spans="9:11">
      <c r="I16809" s="72"/>
      <c r="J16809" s="72"/>
      <c r="K16809" s="72"/>
    </row>
    <row r="16810" spans="9:11">
      <c r="I16810" s="72"/>
      <c r="J16810" s="72"/>
      <c r="K16810" s="72"/>
    </row>
    <row r="16811" spans="9:11">
      <c r="I16811" s="72"/>
      <c r="J16811" s="72"/>
      <c r="K16811" s="72"/>
    </row>
    <row r="16812" spans="9:11">
      <c r="I16812" s="72"/>
      <c r="J16812" s="72"/>
      <c r="K16812" s="72"/>
    </row>
    <row r="16813" spans="9:11">
      <c r="I16813" s="72"/>
      <c r="J16813" s="72"/>
      <c r="K16813" s="72"/>
    </row>
    <row r="16814" spans="9:11">
      <c r="I16814" s="72"/>
      <c r="J16814" s="72"/>
      <c r="K16814" s="72"/>
    </row>
    <row r="16815" spans="9:11">
      <c r="I16815" s="72"/>
      <c r="J16815" s="72"/>
      <c r="K16815" s="72"/>
    </row>
    <row r="16816" spans="9:11">
      <c r="I16816" s="72"/>
      <c r="J16816" s="72"/>
      <c r="K16816" s="72"/>
    </row>
    <row r="16817" spans="9:11">
      <c r="I16817" s="72"/>
      <c r="J16817" s="72"/>
      <c r="K16817" s="72"/>
    </row>
    <row r="16818" spans="9:11">
      <c r="I16818" s="72"/>
      <c r="J16818" s="72"/>
      <c r="K16818" s="72"/>
    </row>
    <row r="16819" spans="9:11">
      <c r="I16819" s="72"/>
      <c r="J16819" s="72"/>
      <c r="K16819" s="72"/>
    </row>
    <row r="16820" spans="9:11">
      <c r="I16820" s="72"/>
      <c r="J16820" s="72"/>
      <c r="K16820" s="72"/>
    </row>
    <row r="16821" spans="9:11">
      <c r="I16821" s="72"/>
      <c r="J16821" s="72"/>
      <c r="K16821" s="72"/>
    </row>
    <row r="16822" spans="9:11">
      <c r="I16822" s="72"/>
      <c r="J16822" s="72"/>
      <c r="K16822" s="72"/>
    </row>
    <row r="16823" spans="9:11">
      <c r="I16823" s="72"/>
      <c r="J16823" s="72"/>
      <c r="K16823" s="72"/>
    </row>
    <row r="16824" spans="9:11">
      <c r="I16824" s="72"/>
      <c r="J16824" s="72"/>
      <c r="K16824" s="72"/>
    </row>
    <row r="16825" spans="9:11">
      <c r="I16825" s="72"/>
      <c r="J16825" s="72"/>
      <c r="K16825" s="72"/>
    </row>
    <row r="16826" spans="9:11">
      <c r="I16826" s="72"/>
      <c r="J16826" s="72"/>
      <c r="K16826" s="72"/>
    </row>
    <row r="16827" spans="9:11">
      <c r="I16827" s="72"/>
      <c r="J16827" s="72"/>
      <c r="K16827" s="72"/>
    </row>
    <row r="16828" spans="9:11">
      <c r="I16828" s="72"/>
      <c r="J16828" s="72"/>
      <c r="K16828" s="72"/>
    </row>
    <row r="16829" spans="9:11">
      <c r="I16829" s="72"/>
      <c r="J16829" s="72"/>
      <c r="K16829" s="72"/>
    </row>
    <row r="16830" spans="9:11">
      <c r="I16830" s="72"/>
      <c r="J16830" s="72"/>
      <c r="K16830" s="72"/>
    </row>
    <row r="16831" spans="9:11">
      <c r="I16831" s="72"/>
      <c r="J16831" s="72"/>
      <c r="K16831" s="72"/>
    </row>
    <row r="16832" spans="9:11">
      <c r="I16832" s="72"/>
      <c r="J16832" s="72"/>
      <c r="K16832" s="72"/>
    </row>
    <row r="16833" spans="9:11">
      <c r="I16833" s="72"/>
      <c r="J16833" s="72"/>
      <c r="K16833" s="72"/>
    </row>
    <row r="16834" spans="9:11">
      <c r="I16834" s="72"/>
      <c r="J16834" s="72"/>
      <c r="K16834" s="72"/>
    </row>
    <row r="16835" spans="9:11">
      <c r="I16835" s="72"/>
      <c r="J16835" s="72"/>
      <c r="K16835" s="72"/>
    </row>
    <row r="16836" spans="9:11">
      <c r="I16836" s="72"/>
      <c r="J16836" s="72"/>
      <c r="K16836" s="72"/>
    </row>
    <row r="16837" spans="9:11">
      <c r="I16837" s="72"/>
      <c r="J16837" s="72"/>
      <c r="K16837" s="72"/>
    </row>
    <row r="16838" spans="9:11">
      <c r="I16838" s="72"/>
      <c r="J16838" s="72"/>
      <c r="K16838" s="72"/>
    </row>
    <row r="16839" spans="9:11">
      <c r="I16839" s="72"/>
      <c r="J16839" s="72"/>
      <c r="K16839" s="72"/>
    </row>
    <row r="16840" spans="9:11">
      <c r="I16840" s="72"/>
      <c r="J16840" s="72"/>
      <c r="K16840" s="72"/>
    </row>
    <row r="16841" spans="9:11">
      <c r="I16841" s="72"/>
      <c r="J16841" s="72"/>
      <c r="K16841" s="72"/>
    </row>
    <row r="16842" spans="9:11">
      <c r="I16842" s="72"/>
      <c r="J16842" s="72"/>
      <c r="K16842" s="72"/>
    </row>
    <row r="16843" spans="9:11">
      <c r="I16843" s="72"/>
      <c r="J16843" s="72"/>
      <c r="K16843" s="72"/>
    </row>
    <row r="16844" spans="9:11">
      <c r="I16844" s="72"/>
      <c r="J16844" s="72"/>
      <c r="K16844" s="72"/>
    </row>
    <row r="16845" spans="9:11">
      <c r="I16845" s="72"/>
      <c r="J16845" s="72"/>
      <c r="K16845" s="72"/>
    </row>
    <row r="16846" spans="9:11">
      <c r="I16846" s="72"/>
      <c r="J16846" s="72"/>
      <c r="K16846" s="72"/>
    </row>
    <row r="16847" spans="9:11">
      <c r="I16847" s="72"/>
      <c r="J16847" s="72"/>
      <c r="K16847" s="72"/>
    </row>
    <row r="16848" spans="9:11">
      <c r="I16848" s="72"/>
      <c r="J16848" s="72"/>
      <c r="K16848" s="72"/>
    </row>
    <row r="16849" spans="9:11">
      <c r="I16849" s="72"/>
      <c r="J16849" s="72"/>
      <c r="K16849" s="72"/>
    </row>
    <row r="16850" spans="9:11">
      <c r="I16850" s="72"/>
      <c r="J16850" s="72"/>
      <c r="K16850" s="72"/>
    </row>
    <row r="16851" spans="9:11">
      <c r="I16851" s="72"/>
      <c r="J16851" s="72"/>
      <c r="K16851" s="72"/>
    </row>
    <row r="16852" spans="9:11">
      <c r="I16852" s="72"/>
      <c r="J16852" s="72"/>
      <c r="K16852" s="72"/>
    </row>
    <row r="16853" spans="9:11">
      <c r="I16853" s="72"/>
      <c r="J16853" s="72"/>
      <c r="K16853" s="72"/>
    </row>
    <row r="16854" spans="9:11">
      <c r="I16854" s="72"/>
      <c r="J16854" s="72"/>
      <c r="K16854" s="72"/>
    </row>
    <row r="16855" spans="9:11">
      <c r="I16855" s="72"/>
      <c r="J16855" s="72"/>
      <c r="K16855" s="72"/>
    </row>
    <row r="16856" spans="9:11">
      <c r="I16856" s="72"/>
      <c r="J16856" s="72"/>
      <c r="K16856" s="72"/>
    </row>
    <row r="16857" spans="9:11">
      <c r="I16857" s="72"/>
      <c r="J16857" s="72"/>
      <c r="K16857" s="72"/>
    </row>
    <row r="16858" spans="9:11">
      <c r="I16858" s="72"/>
      <c r="J16858" s="72"/>
      <c r="K16858" s="72"/>
    </row>
    <row r="16859" spans="9:11">
      <c r="I16859" s="72"/>
      <c r="J16859" s="72"/>
      <c r="K16859" s="72"/>
    </row>
    <row r="16860" spans="9:11">
      <c r="I16860" s="72"/>
      <c r="J16860" s="72"/>
      <c r="K16860" s="72"/>
    </row>
    <row r="16861" spans="9:11">
      <c r="I16861" s="72"/>
      <c r="J16861" s="72"/>
      <c r="K16861" s="72"/>
    </row>
    <row r="16862" spans="9:11">
      <c r="I16862" s="72"/>
      <c r="J16862" s="72"/>
      <c r="K16862" s="72"/>
    </row>
    <row r="16863" spans="9:11">
      <c r="I16863" s="72"/>
      <c r="J16863" s="72"/>
      <c r="K16863" s="72"/>
    </row>
    <row r="16864" spans="9:11">
      <c r="I16864" s="72"/>
      <c r="J16864" s="72"/>
      <c r="K16864" s="72"/>
    </row>
    <row r="16865" spans="9:11">
      <c r="I16865" s="72"/>
      <c r="J16865" s="72"/>
      <c r="K16865" s="72"/>
    </row>
    <row r="16866" spans="9:11">
      <c r="I16866" s="72"/>
      <c r="J16866" s="72"/>
      <c r="K16866" s="72"/>
    </row>
    <row r="16867" spans="9:11">
      <c r="I16867" s="72"/>
      <c r="J16867" s="72"/>
      <c r="K16867" s="72"/>
    </row>
    <row r="16868" spans="9:11">
      <c r="I16868" s="72"/>
      <c r="J16868" s="72"/>
      <c r="K16868" s="72"/>
    </row>
    <row r="16869" spans="9:11">
      <c r="I16869" s="72"/>
      <c r="J16869" s="72"/>
      <c r="K16869" s="72"/>
    </row>
    <row r="16870" spans="9:11">
      <c r="I16870" s="72"/>
      <c r="J16870" s="72"/>
      <c r="K16870" s="72"/>
    </row>
    <row r="16871" spans="9:11">
      <c r="I16871" s="72"/>
      <c r="J16871" s="72"/>
      <c r="K16871" s="72"/>
    </row>
    <row r="16872" spans="9:11">
      <c r="I16872" s="72"/>
      <c r="J16872" s="72"/>
      <c r="K16872" s="72"/>
    </row>
    <row r="16873" spans="9:11">
      <c r="I16873" s="72"/>
      <c r="J16873" s="72"/>
      <c r="K16873" s="72"/>
    </row>
    <row r="16874" spans="9:11">
      <c r="I16874" s="72"/>
      <c r="J16874" s="72"/>
      <c r="K16874" s="72"/>
    </row>
    <row r="16875" spans="9:11">
      <c r="I16875" s="72"/>
      <c r="J16875" s="72"/>
      <c r="K16875" s="72"/>
    </row>
    <row r="16876" spans="9:11">
      <c r="I16876" s="72"/>
      <c r="J16876" s="72"/>
      <c r="K16876" s="72"/>
    </row>
    <row r="16877" spans="9:11">
      <c r="I16877" s="72"/>
      <c r="J16877" s="72"/>
      <c r="K16877" s="72"/>
    </row>
    <row r="16878" spans="9:11">
      <c r="I16878" s="72"/>
      <c r="J16878" s="72"/>
      <c r="K16878" s="72"/>
    </row>
    <row r="16879" spans="9:11">
      <c r="I16879" s="72"/>
      <c r="J16879" s="72"/>
      <c r="K16879" s="72"/>
    </row>
    <row r="16880" spans="9:11">
      <c r="I16880" s="72"/>
      <c r="J16880" s="72"/>
      <c r="K16880" s="72"/>
    </row>
    <row r="16881" spans="9:11">
      <c r="I16881" s="72"/>
      <c r="J16881" s="72"/>
      <c r="K16881" s="72"/>
    </row>
    <row r="16882" spans="9:11">
      <c r="I16882" s="72"/>
      <c r="J16882" s="72"/>
      <c r="K16882" s="72"/>
    </row>
    <row r="16883" spans="9:11">
      <c r="I16883" s="72"/>
      <c r="J16883" s="72"/>
      <c r="K16883" s="72"/>
    </row>
    <row r="16884" spans="9:11">
      <c r="I16884" s="72"/>
      <c r="J16884" s="72"/>
      <c r="K16884" s="72"/>
    </row>
    <row r="16885" spans="9:11">
      <c r="I16885" s="72"/>
      <c r="J16885" s="72"/>
      <c r="K16885" s="72"/>
    </row>
    <row r="16886" spans="9:11">
      <c r="I16886" s="72"/>
      <c r="J16886" s="72"/>
      <c r="K16886" s="72"/>
    </row>
    <row r="16887" spans="9:11">
      <c r="I16887" s="72"/>
      <c r="J16887" s="72"/>
      <c r="K16887" s="72"/>
    </row>
    <row r="16888" spans="9:11">
      <c r="I16888" s="72"/>
      <c r="J16888" s="72"/>
      <c r="K16888" s="72"/>
    </row>
    <row r="16889" spans="9:11">
      <c r="I16889" s="72"/>
      <c r="J16889" s="72"/>
      <c r="K16889" s="72"/>
    </row>
    <row r="16890" spans="9:11">
      <c r="I16890" s="72"/>
      <c r="J16890" s="72"/>
      <c r="K16890" s="72"/>
    </row>
    <row r="16891" spans="9:11">
      <c r="I16891" s="72"/>
      <c r="J16891" s="72"/>
      <c r="K16891" s="72"/>
    </row>
    <row r="16892" spans="9:11">
      <c r="I16892" s="72"/>
      <c r="J16892" s="72"/>
      <c r="K16892" s="72"/>
    </row>
    <row r="16893" spans="9:11">
      <c r="I16893" s="72"/>
      <c r="J16893" s="72"/>
      <c r="K16893" s="72"/>
    </row>
    <row r="16894" spans="9:11">
      <c r="I16894" s="72"/>
      <c r="J16894" s="72"/>
      <c r="K16894" s="72"/>
    </row>
    <row r="16895" spans="9:11">
      <c r="I16895" s="72"/>
      <c r="J16895" s="72"/>
      <c r="K16895" s="72"/>
    </row>
    <row r="16896" spans="9:11">
      <c r="I16896" s="72"/>
      <c r="J16896" s="72"/>
      <c r="K16896" s="72"/>
    </row>
    <row r="16897" spans="9:11">
      <c r="I16897" s="72"/>
      <c r="J16897" s="72"/>
      <c r="K16897" s="72"/>
    </row>
    <row r="16898" spans="9:11">
      <c r="I16898" s="72"/>
      <c r="J16898" s="72"/>
      <c r="K16898" s="72"/>
    </row>
    <row r="16899" spans="9:11">
      <c r="I16899" s="72"/>
      <c r="J16899" s="72"/>
      <c r="K16899" s="72"/>
    </row>
    <row r="16900" spans="9:11">
      <c r="I16900" s="72"/>
      <c r="J16900" s="72"/>
      <c r="K16900" s="72"/>
    </row>
    <row r="16901" spans="9:11">
      <c r="I16901" s="72"/>
      <c r="J16901" s="72"/>
      <c r="K16901" s="72"/>
    </row>
    <row r="16902" spans="9:11">
      <c r="I16902" s="72"/>
      <c r="J16902" s="72"/>
      <c r="K16902" s="72"/>
    </row>
    <row r="16903" spans="9:11">
      <c r="I16903" s="72"/>
      <c r="J16903" s="72"/>
      <c r="K16903" s="72"/>
    </row>
    <row r="16904" spans="9:11">
      <c r="I16904" s="72"/>
      <c r="J16904" s="72"/>
      <c r="K16904" s="72"/>
    </row>
    <row r="16905" spans="9:11">
      <c r="I16905" s="72"/>
      <c r="J16905" s="72"/>
      <c r="K16905" s="72"/>
    </row>
    <row r="16906" spans="9:11">
      <c r="I16906" s="72"/>
      <c r="J16906" s="72"/>
      <c r="K16906" s="72"/>
    </row>
    <row r="16907" spans="9:11">
      <c r="I16907" s="72"/>
      <c r="J16907" s="72"/>
      <c r="K16907" s="72"/>
    </row>
    <row r="16908" spans="9:11">
      <c r="I16908" s="72"/>
      <c r="J16908" s="72"/>
      <c r="K16908" s="72"/>
    </row>
    <row r="16909" spans="9:11">
      <c r="I16909" s="72"/>
      <c r="J16909" s="72"/>
      <c r="K16909" s="72"/>
    </row>
    <row r="16910" spans="9:11">
      <c r="I16910" s="72"/>
      <c r="J16910" s="72"/>
      <c r="K16910" s="72"/>
    </row>
    <row r="16911" spans="9:11">
      <c r="I16911" s="72"/>
      <c r="J16911" s="72"/>
      <c r="K16911" s="72"/>
    </row>
    <row r="16912" spans="9:11">
      <c r="I16912" s="72"/>
      <c r="J16912" s="72"/>
      <c r="K16912" s="72"/>
    </row>
    <row r="16913" spans="9:11">
      <c r="I16913" s="72"/>
      <c r="J16913" s="72"/>
      <c r="K16913" s="72"/>
    </row>
    <row r="16914" spans="9:11">
      <c r="I16914" s="72"/>
      <c r="J16914" s="72"/>
      <c r="K16914" s="72"/>
    </row>
    <row r="16915" spans="9:11">
      <c r="I16915" s="72"/>
      <c r="J16915" s="72"/>
      <c r="K16915" s="72"/>
    </row>
    <row r="16916" spans="9:11">
      <c r="I16916" s="72"/>
      <c r="J16916" s="72"/>
      <c r="K16916" s="72"/>
    </row>
    <row r="16917" spans="9:11">
      <c r="I16917" s="72"/>
      <c r="J16917" s="72"/>
      <c r="K16917" s="72"/>
    </row>
    <row r="16918" spans="9:11">
      <c r="I16918" s="72"/>
      <c r="J16918" s="72"/>
      <c r="K16918" s="72"/>
    </row>
    <row r="16919" spans="9:11">
      <c r="I16919" s="72"/>
      <c r="J16919" s="72"/>
      <c r="K16919" s="72"/>
    </row>
    <row r="16920" spans="9:11">
      <c r="I16920" s="72"/>
      <c r="J16920" s="72"/>
      <c r="K16920" s="72"/>
    </row>
    <row r="16921" spans="9:11">
      <c r="I16921" s="72"/>
      <c r="J16921" s="72"/>
      <c r="K16921" s="72"/>
    </row>
    <row r="16922" spans="9:11">
      <c r="I16922" s="72"/>
      <c r="J16922" s="72"/>
      <c r="K16922" s="72"/>
    </row>
    <row r="16923" spans="9:11">
      <c r="I16923" s="72"/>
      <c r="J16923" s="72"/>
      <c r="K16923" s="72"/>
    </row>
    <row r="16924" spans="9:11">
      <c r="I16924" s="72"/>
      <c r="J16924" s="72"/>
      <c r="K16924" s="72"/>
    </row>
    <row r="16925" spans="9:11">
      <c r="I16925" s="72"/>
      <c r="J16925" s="72"/>
      <c r="K16925" s="72"/>
    </row>
    <row r="16926" spans="9:11">
      <c r="I16926" s="72"/>
      <c r="J16926" s="72"/>
      <c r="K16926" s="72"/>
    </row>
    <row r="16927" spans="9:11">
      <c r="I16927" s="72"/>
      <c r="J16927" s="72"/>
      <c r="K16927" s="72"/>
    </row>
    <row r="16928" spans="9:11">
      <c r="I16928" s="72"/>
      <c r="J16928" s="72"/>
      <c r="K16928" s="72"/>
    </row>
    <row r="16929" spans="9:11">
      <c r="I16929" s="72"/>
      <c r="J16929" s="72"/>
      <c r="K16929" s="72"/>
    </row>
    <row r="16930" spans="9:11">
      <c r="I16930" s="72"/>
      <c r="J16930" s="72"/>
      <c r="K16930" s="72"/>
    </row>
    <row r="16931" spans="9:11">
      <c r="I16931" s="72"/>
      <c r="J16931" s="72"/>
      <c r="K16931" s="72"/>
    </row>
    <row r="16932" spans="9:11">
      <c r="I16932" s="72"/>
      <c r="J16932" s="72"/>
      <c r="K16932" s="72"/>
    </row>
    <row r="16933" spans="9:11">
      <c r="I16933" s="72"/>
      <c r="J16933" s="72"/>
      <c r="K16933" s="72"/>
    </row>
    <row r="16934" spans="9:11">
      <c r="I16934" s="72"/>
      <c r="J16934" s="72"/>
      <c r="K16934" s="72"/>
    </row>
    <row r="16935" spans="9:11">
      <c r="I16935" s="72"/>
      <c r="J16935" s="72"/>
      <c r="K16935" s="72"/>
    </row>
    <row r="16936" spans="9:11">
      <c r="I16936" s="72"/>
      <c r="J16936" s="72"/>
      <c r="K16936" s="72"/>
    </row>
    <row r="16937" spans="9:11">
      <c r="I16937" s="72"/>
      <c r="J16937" s="72"/>
      <c r="K16937" s="72"/>
    </row>
    <row r="16938" spans="9:11">
      <c r="I16938" s="72"/>
      <c r="J16938" s="72"/>
      <c r="K16938" s="72"/>
    </row>
    <row r="16939" spans="9:11">
      <c r="I16939" s="72"/>
      <c r="J16939" s="72"/>
      <c r="K16939" s="72"/>
    </row>
    <row r="16940" spans="9:11">
      <c r="I16940" s="72"/>
      <c r="J16940" s="72"/>
      <c r="K16940" s="72"/>
    </row>
    <row r="16941" spans="9:11">
      <c r="I16941" s="72"/>
      <c r="J16941" s="72"/>
      <c r="K16941" s="72"/>
    </row>
    <row r="16942" spans="9:11">
      <c r="I16942" s="72"/>
      <c r="J16942" s="72"/>
      <c r="K16942" s="72"/>
    </row>
    <row r="16943" spans="9:11">
      <c r="I16943" s="72"/>
      <c r="J16943" s="72"/>
      <c r="K16943" s="72"/>
    </row>
    <row r="16944" spans="9:11">
      <c r="I16944" s="72"/>
      <c r="J16944" s="72"/>
      <c r="K16944" s="72"/>
    </row>
    <row r="16945" spans="9:11">
      <c r="I16945" s="72"/>
      <c r="J16945" s="72"/>
      <c r="K16945" s="72"/>
    </row>
    <row r="16946" spans="9:11">
      <c r="I16946" s="72"/>
      <c r="J16946" s="72"/>
      <c r="K16946" s="72"/>
    </row>
    <row r="16947" spans="9:11">
      <c r="I16947" s="72"/>
      <c r="J16947" s="72"/>
      <c r="K16947" s="72"/>
    </row>
    <row r="16948" spans="9:11">
      <c r="I16948" s="72"/>
      <c r="J16948" s="72"/>
      <c r="K16948" s="72"/>
    </row>
    <row r="16949" spans="9:11">
      <c r="I16949" s="72"/>
      <c r="J16949" s="72"/>
      <c r="K16949" s="72"/>
    </row>
    <row r="16950" spans="9:11">
      <c r="I16950" s="72"/>
      <c r="J16950" s="72"/>
      <c r="K16950" s="72"/>
    </row>
    <row r="16951" spans="9:11">
      <c r="I16951" s="72"/>
      <c r="J16951" s="72"/>
      <c r="K16951" s="72"/>
    </row>
    <row r="16952" spans="9:11">
      <c r="I16952" s="72"/>
      <c r="J16952" s="72"/>
      <c r="K16952" s="72"/>
    </row>
    <row r="16953" spans="9:11">
      <c r="I16953" s="72"/>
      <c r="J16953" s="72"/>
      <c r="K16953" s="72"/>
    </row>
    <row r="16954" spans="9:11">
      <c r="I16954" s="72"/>
      <c r="J16954" s="72"/>
      <c r="K16954" s="72"/>
    </row>
    <row r="16955" spans="9:11">
      <c r="I16955" s="72"/>
      <c r="J16955" s="72"/>
      <c r="K16955" s="72"/>
    </row>
    <row r="16956" spans="9:11">
      <c r="I16956" s="72"/>
      <c r="J16956" s="72"/>
      <c r="K16956" s="72"/>
    </row>
    <row r="16957" spans="9:11">
      <c r="I16957" s="72"/>
      <c r="J16957" s="72"/>
      <c r="K16957" s="72"/>
    </row>
    <row r="16958" spans="9:11">
      <c r="I16958" s="72"/>
      <c r="J16958" s="72"/>
      <c r="K16958" s="72"/>
    </row>
    <row r="16959" spans="9:11">
      <c r="I16959" s="72"/>
      <c r="J16959" s="72"/>
      <c r="K16959" s="72"/>
    </row>
    <row r="16960" spans="9:11">
      <c r="I16960" s="72"/>
      <c r="J16960" s="72"/>
      <c r="K16960" s="72"/>
    </row>
    <row r="16961" spans="9:11">
      <c r="I16961" s="72"/>
      <c r="J16961" s="72"/>
      <c r="K16961" s="72"/>
    </row>
    <row r="16962" spans="9:11">
      <c r="I16962" s="72"/>
      <c r="J16962" s="72"/>
      <c r="K16962" s="72"/>
    </row>
    <row r="16963" spans="9:11">
      <c r="I16963" s="72"/>
      <c r="J16963" s="72"/>
      <c r="K16963" s="72"/>
    </row>
    <row r="16964" spans="9:11">
      <c r="I16964" s="72"/>
      <c r="J16964" s="72"/>
      <c r="K16964" s="72"/>
    </row>
    <row r="16965" spans="9:11">
      <c r="I16965" s="72"/>
      <c r="J16965" s="72"/>
      <c r="K16965" s="72"/>
    </row>
    <row r="16966" spans="9:11">
      <c r="I16966" s="72"/>
      <c r="J16966" s="72"/>
      <c r="K16966" s="72"/>
    </row>
    <row r="16967" spans="9:11">
      <c r="I16967" s="72"/>
      <c r="J16967" s="72"/>
      <c r="K16967" s="72"/>
    </row>
    <row r="16968" spans="9:11">
      <c r="I16968" s="72"/>
      <c r="J16968" s="72"/>
      <c r="K16968" s="72"/>
    </row>
    <row r="16969" spans="9:11">
      <c r="I16969" s="72"/>
      <c r="J16969" s="72"/>
      <c r="K16969" s="72"/>
    </row>
    <row r="16970" spans="9:11">
      <c r="I16970" s="72"/>
      <c r="J16970" s="72"/>
      <c r="K16970" s="72"/>
    </row>
    <row r="16971" spans="9:11">
      <c r="I16971" s="72"/>
      <c r="J16971" s="72"/>
      <c r="K16971" s="72"/>
    </row>
    <row r="16972" spans="9:11">
      <c r="I16972" s="72"/>
      <c r="J16972" s="72"/>
      <c r="K16972" s="72"/>
    </row>
    <row r="16973" spans="9:11">
      <c r="I16973" s="72"/>
      <c r="J16973" s="72"/>
      <c r="K16973" s="72"/>
    </row>
    <row r="16974" spans="9:11">
      <c r="I16974" s="72"/>
      <c r="J16974" s="72"/>
      <c r="K16974" s="72"/>
    </row>
    <row r="16975" spans="9:11">
      <c r="I16975" s="72"/>
      <c r="J16975" s="72"/>
      <c r="K16975" s="72"/>
    </row>
    <row r="16976" spans="9:11">
      <c r="I16976" s="72"/>
      <c r="J16976" s="72"/>
      <c r="K16976" s="72"/>
    </row>
    <row r="16977" spans="9:11">
      <c r="I16977" s="72"/>
      <c r="J16977" s="72"/>
      <c r="K16977" s="72"/>
    </row>
    <row r="16978" spans="9:11">
      <c r="I16978" s="72"/>
      <c r="J16978" s="72"/>
      <c r="K16978" s="72"/>
    </row>
    <row r="16979" spans="9:11">
      <c r="I16979" s="72"/>
      <c r="J16979" s="72"/>
      <c r="K16979" s="72"/>
    </row>
    <row r="16980" spans="9:11">
      <c r="I16980" s="72"/>
      <c r="J16980" s="72"/>
      <c r="K16980" s="72"/>
    </row>
    <row r="16981" spans="9:11">
      <c r="I16981" s="72"/>
      <c r="J16981" s="72"/>
      <c r="K16981" s="72"/>
    </row>
    <row r="16982" spans="9:11">
      <c r="I16982" s="72"/>
      <c r="J16982" s="72"/>
      <c r="K16982" s="72"/>
    </row>
    <row r="16983" spans="9:11">
      <c r="I16983" s="72"/>
      <c r="J16983" s="72"/>
      <c r="K16983" s="72"/>
    </row>
    <row r="16984" spans="9:11">
      <c r="I16984" s="72"/>
      <c r="J16984" s="72"/>
      <c r="K16984" s="72"/>
    </row>
    <row r="16985" spans="9:11">
      <c r="I16985" s="72"/>
      <c r="J16985" s="72"/>
      <c r="K16985" s="72"/>
    </row>
    <row r="16986" spans="9:11">
      <c r="I16986" s="72"/>
      <c r="J16986" s="72"/>
      <c r="K16986" s="72"/>
    </row>
    <row r="16987" spans="9:11">
      <c r="I16987" s="72"/>
      <c r="J16987" s="72"/>
      <c r="K16987" s="72"/>
    </row>
    <row r="16988" spans="9:11">
      <c r="I16988" s="72"/>
      <c r="J16988" s="72"/>
      <c r="K16988" s="72"/>
    </row>
    <row r="16989" spans="9:11">
      <c r="I16989" s="72"/>
      <c r="J16989" s="72"/>
      <c r="K16989" s="72"/>
    </row>
    <row r="16990" spans="9:11">
      <c r="I16990" s="72"/>
      <c r="J16990" s="72"/>
      <c r="K16990" s="72"/>
    </row>
    <row r="16991" spans="9:11">
      <c r="I16991" s="72"/>
      <c r="J16991" s="72"/>
      <c r="K16991" s="72"/>
    </row>
    <row r="16992" spans="9:11">
      <c r="I16992" s="72"/>
      <c r="J16992" s="72"/>
      <c r="K16992" s="72"/>
    </row>
    <row r="16993" spans="9:11">
      <c r="I16993" s="72"/>
      <c r="J16993" s="72"/>
      <c r="K16993" s="72"/>
    </row>
    <row r="16994" spans="9:11">
      <c r="I16994" s="72"/>
      <c r="J16994" s="72"/>
      <c r="K16994" s="72"/>
    </row>
    <row r="16995" spans="9:11">
      <c r="I16995" s="72"/>
      <c r="J16995" s="72"/>
      <c r="K16995" s="72"/>
    </row>
    <row r="16996" spans="9:11">
      <c r="I16996" s="72"/>
      <c r="J16996" s="72"/>
      <c r="K16996" s="72"/>
    </row>
    <row r="16997" spans="9:11">
      <c r="I16997" s="72"/>
      <c r="J16997" s="72"/>
      <c r="K16997" s="72"/>
    </row>
    <row r="16998" spans="9:11">
      <c r="I16998" s="72"/>
      <c r="J16998" s="72"/>
      <c r="K16998" s="72"/>
    </row>
    <row r="16999" spans="9:11">
      <c r="I16999" s="72"/>
      <c r="J16999" s="72"/>
      <c r="K16999" s="72"/>
    </row>
    <row r="17000" spans="9:11">
      <c r="I17000" s="72"/>
      <c r="J17000" s="72"/>
      <c r="K17000" s="72"/>
    </row>
    <row r="17001" spans="9:11">
      <c r="I17001" s="72"/>
      <c r="J17001" s="72"/>
      <c r="K17001" s="72"/>
    </row>
    <row r="17002" spans="9:11">
      <c r="I17002" s="72"/>
      <c r="J17002" s="72"/>
      <c r="K17002" s="72"/>
    </row>
    <row r="17003" spans="9:11">
      <c r="I17003" s="72"/>
      <c r="J17003" s="72"/>
      <c r="K17003" s="72"/>
    </row>
    <row r="17004" spans="9:11">
      <c r="I17004" s="72"/>
      <c r="J17004" s="72"/>
      <c r="K17004" s="72"/>
    </row>
    <row r="17005" spans="9:11">
      <c r="I17005" s="72"/>
      <c r="J17005" s="72"/>
      <c r="K17005" s="72"/>
    </row>
    <row r="17006" spans="9:11">
      <c r="I17006" s="72"/>
      <c r="J17006" s="72"/>
      <c r="K17006" s="72"/>
    </row>
    <row r="17007" spans="9:11">
      <c r="I17007" s="72"/>
      <c r="J17007" s="72"/>
      <c r="K17007" s="72"/>
    </row>
    <row r="17008" spans="9:11">
      <c r="I17008" s="72"/>
      <c r="J17008" s="72"/>
      <c r="K17008" s="72"/>
    </row>
    <row r="17009" spans="9:11">
      <c r="I17009" s="72"/>
      <c r="J17009" s="72"/>
      <c r="K17009" s="72"/>
    </row>
    <row r="17010" spans="9:11">
      <c r="I17010" s="72"/>
      <c r="J17010" s="72"/>
      <c r="K17010" s="72"/>
    </row>
    <row r="17011" spans="9:11">
      <c r="I17011" s="72"/>
      <c r="J17011" s="72"/>
      <c r="K17011" s="72"/>
    </row>
    <row r="17012" spans="9:11">
      <c r="I17012" s="72"/>
      <c r="J17012" s="72"/>
      <c r="K17012" s="72"/>
    </row>
    <row r="17013" spans="9:11">
      <c r="I17013" s="72"/>
      <c r="J17013" s="72"/>
      <c r="K17013" s="72"/>
    </row>
    <row r="17014" spans="9:11">
      <c r="I17014" s="72"/>
      <c r="J17014" s="72"/>
      <c r="K17014" s="72"/>
    </row>
    <row r="17015" spans="9:11">
      <c r="I17015" s="72"/>
      <c r="J17015" s="72"/>
      <c r="K17015" s="72"/>
    </row>
    <row r="17016" spans="9:11">
      <c r="I17016" s="72"/>
      <c r="J17016" s="72"/>
      <c r="K17016" s="72"/>
    </row>
    <row r="17017" spans="9:11">
      <c r="I17017" s="72"/>
      <c r="J17017" s="72"/>
      <c r="K17017" s="72"/>
    </row>
    <row r="17018" spans="9:11">
      <c r="I17018" s="72"/>
      <c r="J17018" s="72"/>
      <c r="K17018" s="72"/>
    </row>
    <row r="17019" spans="9:11">
      <c r="I17019" s="72"/>
      <c r="J17019" s="72"/>
      <c r="K17019" s="72"/>
    </row>
    <row r="17020" spans="9:11">
      <c r="I17020" s="72"/>
      <c r="J17020" s="72"/>
      <c r="K17020" s="72"/>
    </row>
    <row r="17021" spans="9:11">
      <c r="I17021" s="72"/>
      <c r="J17021" s="72"/>
      <c r="K17021" s="72"/>
    </row>
    <row r="17022" spans="9:11">
      <c r="I17022" s="72"/>
      <c r="J17022" s="72"/>
      <c r="K17022" s="72"/>
    </row>
    <row r="17023" spans="9:11">
      <c r="I17023" s="72"/>
      <c r="J17023" s="72"/>
      <c r="K17023" s="72"/>
    </row>
    <row r="17024" spans="9:11">
      <c r="I17024" s="72"/>
      <c r="J17024" s="72"/>
      <c r="K17024" s="72"/>
    </row>
    <row r="17025" spans="9:11">
      <c r="I17025" s="72"/>
      <c r="J17025" s="72"/>
      <c r="K17025" s="72"/>
    </row>
    <row r="17026" spans="9:11">
      <c r="I17026" s="72"/>
      <c r="J17026" s="72"/>
      <c r="K17026" s="72"/>
    </row>
    <row r="17027" spans="9:11">
      <c r="I17027" s="72"/>
      <c r="J17027" s="72"/>
      <c r="K17027" s="72"/>
    </row>
    <row r="17028" spans="9:11">
      <c r="I17028" s="72"/>
      <c r="J17028" s="72"/>
      <c r="K17028" s="72"/>
    </row>
    <row r="17029" spans="9:11">
      <c r="I17029" s="72"/>
      <c r="J17029" s="72"/>
      <c r="K17029" s="72"/>
    </row>
    <row r="17030" spans="9:11">
      <c r="I17030" s="72"/>
      <c r="J17030" s="72"/>
      <c r="K17030" s="72"/>
    </row>
    <row r="17031" spans="9:11">
      <c r="I17031" s="72"/>
      <c r="J17031" s="72"/>
      <c r="K17031" s="72"/>
    </row>
    <row r="17032" spans="9:11">
      <c r="I17032" s="72"/>
      <c r="J17032" s="72"/>
      <c r="K17032" s="72"/>
    </row>
    <row r="17033" spans="9:11">
      <c r="I17033" s="72"/>
      <c r="J17033" s="72"/>
      <c r="K17033" s="72"/>
    </row>
    <row r="17034" spans="9:11">
      <c r="I17034" s="72"/>
      <c r="J17034" s="72"/>
      <c r="K17034" s="72"/>
    </row>
    <row r="17035" spans="9:11">
      <c r="I17035" s="72"/>
      <c r="J17035" s="72"/>
      <c r="K17035" s="72"/>
    </row>
    <row r="17036" spans="9:11">
      <c r="I17036" s="72"/>
      <c r="J17036" s="72"/>
      <c r="K17036" s="72"/>
    </row>
    <row r="17037" spans="9:11">
      <c r="I17037" s="72"/>
      <c r="J17037" s="72"/>
      <c r="K17037" s="72"/>
    </row>
    <row r="17038" spans="9:11">
      <c r="I17038" s="72"/>
      <c r="J17038" s="72"/>
      <c r="K17038" s="72"/>
    </row>
    <row r="17039" spans="9:11">
      <c r="I17039" s="72"/>
      <c r="J17039" s="72"/>
      <c r="K17039" s="72"/>
    </row>
    <row r="17040" spans="9:11">
      <c r="I17040" s="72"/>
      <c r="J17040" s="72"/>
      <c r="K17040" s="72"/>
    </row>
    <row r="17041" spans="9:11">
      <c r="I17041" s="72"/>
      <c r="J17041" s="72"/>
      <c r="K17041" s="72"/>
    </row>
    <row r="17042" spans="9:11">
      <c r="I17042" s="72"/>
      <c r="J17042" s="72"/>
      <c r="K17042" s="72"/>
    </row>
    <row r="17043" spans="9:11">
      <c r="I17043" s="72"/>
      <c r="J17043" s="72"/>
      <c r="K17043" s="72"/>
    </row>
    <row r="17044" spans="9:11">
      <c r="I17044" s="72"/>
      <c r="J17044" s="72"/>
      <c r="K17044" s="72"/>
    </row>
    <row r="17045" spans="9:11">
      <c r="I17045" s="72"/>
      <c r="J17045" s="72"/>
      <c r="K17045" s="72"/>
    </row>
    <row r="17046" spans="9:11">
      <c r="I17046" s="72"/>
      <c r="J17046" s="72"/>
      <c r="K17046" s="72"/>
    </row>
    <row r="17047" spans="9:11">
      <c r="I17047" s="72"/>
      <c r="J17047" s="72"/>
      <c r="K17047" s="72"/>
    </row>
    <row r="17048" spans="9:11">
      <c r="I17048" s="72"/>
      <c r="J17048" s="72"/>
      <c r="K17048" s="72"/>
    </row>
    <row r="17049" spans="9:11">
      <c r="I17049" s="72"/>
      <c r="J17049" s="72"/>
      <c r="K17049" s="72"/>
    </row>
    <row r="17050" spans="9:11">
      <c r="I17050" s="72"/>
      <c r="J17050" s="72"/>
      <c r="K17050" s="72"/>
    </row>
    <row r="17051" spans="9:11">
      <c r="I17051" s="72"/>
      <c r="J17051" s="72"/>
      <c r="K17051" s="72"/>
    </row>
    <row r="17052" spans="9:11">
      <c r="I17052" s="72"/>
      <c r="J17052" s="72"/>
      <c r="K17052" s="72"/>
    </row>
    <row r="17053" spans="9:11">
      <c r="I17053" s="72"/>
      <c r="J17053" s="72"/>
      <c r="K17053" s="72"/>
    </row>
    <row r="17054" spans="9:11">
      <c r="I17054" s="72"/>
      <c r="J17054" s="72"/>
      <c r="K17054" s="72"/>
    </row>
    <row r="17055" spans="9:11">
      <c r="I17055" s="72"/>
      <c r="J17055" s="72"/>
      <c r="K17055" s="72"/>
    </row>
    <row r="17056" spans="9:11">
      <c r="I17056" s="72"/>
      <c r="J17056" s="72"/>
      <c r="K17056" s="72"/>
    </row>
    <row r="17057" spans="9:11">
      <c r="I17057" s="72"/>
      <c r="J17057" s="72"/>
      <c r="K17057" s="72"/>
    </row>
    <row r="17058" spans="9:11">
      <c r="I17058" s="72"/>
      <c r="J17058" s="72"/>
      <c r="K17058" s="72"/>
    </row>
    <row r="17059" spans="9:11">
      <c r="I17059" s="72"/>
      <c r="J17059" s="72"/>
      <c r="K17059" s="72"/>
    </row>
    <row r="17060" spans="9:11">
      <c r="I17060" s="72"/>
      <c r="J17060" s="72"/>
      <c r="K17060" s="72"/>
    </row>
    <row r="17061" spans="9:11">
      <c r="I17061" s="72"/>
      <c r="J17061" s="72"/>
      <c r="K17061" s="72"/>
    </row>
    <row r="17062" spans="9:11">
      <c r="I17062" s="72"/>
      <c r="J17062" s="72"/>
      <c r="K17062" s="72"/>
    </row>
    <row r="17063" spans="9:11">
      <c r="I17063" s="72"/>
      <c r="J17063" s="72"/>
      <c r="K17063" s="72"/>
    </row>
    <row r="17064" spans="9:11">
      <c r="I17064" s="72"/>
      <c r="J17064" s="72"/>
      <c r="K17064" s="72"/>
    </row>
    <row r="17065" spans="9:11">
      <c r="I17065" s="72"/>
      <c r="J17065" s="72"/>
      <c r="K17065" s="72"/>
    </row>
    <row r="17066" spans="9:11">
      <c r="I17066" s="72"/>
      <c r="J17066" s="72"/>
      <c r="K17066" s="72"/>
    </row>
    <row r="17067" spans="9:11">
      <c r="I17067" s="72"/>
      <c r="J17067" s="72"/>
      <c r="K17067" s="72"/>
    </row>
    <row r="17068" spans="9:11">
      <c r="I17068" s="72"/>
      <c r="J17068" s="72"/>
      <c r="K17068" s="72"/>
    </row>
    <row r="17069" spans="9:11">
      <c r="I17069" s="72"/>
      <c r="J17069" s="72"/>
      <c r="K17069" s="72"/>
    </row>
    <row r="17070" spans="9:11">
      <c r="I17070" s="72"/>
      <c r="J17070" s="72"/>
      <c r="K17070" s="72"/>
    </row>
    <row r="17071" spans="9:11">
      <c r="I17071" s="72"/>
      <c r="J17071" s="72"/>
      <c r="K17071" s="72"/>
    </row>
    <row r="17072" spans="9:11">
      <c r="I17072" s="72"/>
      <c r="J17072" s="72"/>
      <c r="K17072" s="72"/>
    </row>
    <row r="17073" spans="9:11">
      <c r="I17073" s="72"/>
      <c r="J17073" s="72"/>
      <c r="K17073" s="72"/>
    </row>
    <row r="17074" spans="9:11">
      <c r="I17074" s="72"/>
      <c r="J17074" s="72"/>
      <c r="K17074" s="72"/>
    </row>
    <row r="17075" spans="9:11">
      <c r="I17075" s="72"/>
      <c r="J17075" s="72"/>
      <c r="K17075" s="72"/>
    </row>
    <row r="17076" spans="9:11">
      <c r="I17076" s="72"/>
      <c r="J17076" s="72"/>
      <c r="K17076" s="72"/>
    </row>
    <row r="17077" spans="9:11">
      <c r="I17077" s="72"/>
      <c r="J17077" s="72"/>
      <c r="K17077" s="72"/>
    </row>
    <row r="17078" spans="9:11">
      <c r="I17078" s="72"/>
      <c r="J17078" s="72"/>
      <c r="K17078" s="72"/>
    </row>
    <row r="17079" spans="9:11">
      <c r="I17079" s="72"/>
      <c r="J17079" s="72"/>
      <c r="K17079" s="72"/>
    </row>
    <row r="17080" spans="9:11">
      <c r="I17080" s="72"/>
      <c r="J17080" s="72"/>
      <c r="K17080" s="72"/>
    </row>
    <row r="17081" spans="9:11">
      <c r="I17081" s="72"/>
      <c r="J17081" s="72"/>
      <c r="K17081" s="72"/>
    </row>
    <row r="17082" spans="9:11">
      <c r="I17082" s="72"/>
      <c r="J17082" s="72"/>
      <c r="K17082" s="72"/>
    </row>
    <row r="17083" spans="9:11">
      <c r="I17083" s="72"/>
      <c r="J17083" s="72"/>
      <c r="K17083" s="72"/>
    </row>
    <row r="17084" spans="9:11">
      <c r="I17084" s="72"/>
      <c r="J17084" s="72"/>
      <c r="K17084" s="72"/>
    </row>
    <row r="17085" spans="9:11">
      <c r="I17085" s="72"/>
      <c r="J17085" s="72"/>
      <c r="K17085" s="72"/>
    </row>
    <row r="17086" spans="9:11">
      <c r="I17086" s="72"/>
      <c r="J17086" s="72"/>
      <c r="K17086" s="72"/>
    </row>
    <row r="17087" spans="9:11">
      <c r="I17087" s="72"/>
      <c r="J17087" s="72"/>
      <c r="K17087" s="72"/>
    </row>
    <row r="17088" spans="9:11">
      <c r="I17088" s="72"/>
      <c r="J17088" s="72"/>
      <c r="K17088" s="72"/>
    </row>
    <row r="17089" spans="9:11">
      <c r="I17089" s="72"/>
      <c r="J17089" s="72"/>
      <c r="K17089" s="72"/>
    </row>
    <row r="17090" spans="9:11">
      <c r="I17090" s="72"/>
      <c r="J17090" s="72"/>
      <c r="K17090" s="72"/>
    </row>
    <row r="17091" spans="9:11">
      <c r="I17091" s="72"/>
      <c r="J17091" s="72"/>
      <c r="K17091" s="72"/>
    </row>
    <row r="17092" spans="9:11">
      <c r="I17092" s="72"/>
      <c r="J17092" s="72"/>
      <c r="K17092" s="72"/>
    </row>
    <row r="17093" spans="9:11">
      <c r="I17093" s="72"/>
      <c r="J17093" s="72"/>
      <c r="K17093" s="72"/>
    </row>
    <row r="17094" spans="9:11">
      <c r="I17094" s="72"/>
      <c r="J17094" s="72"/>
      <c r="K17094" s="72"/>
    </row>
    <row r="17095" spans="9:11">
      <c r="I17095" s="72"/>
      <c r="J17095" s="72"/>
      <c r="K17095" s="72"/>
    </row>
    <row r="17096" spans="9:11">
      <c r="I17096" s="72"/>
      <c r="J17096" s="72"/>
      <c r="K17096" s="72"/>
    </row>
    <row r="17097" spans="9:11">
      <c r="I17097" s="72"/>
      <c r="J17097" s="72"/>
      <c r="K17097" s="72"/>
    </row>
    <row r="17098" spans="9:11">
      <c r="I17098" s="72"/>
      <c r="J17098" s="72"/>
      <c r="K17098" s="72"/>
    </row>
    <row r="17099" spans="9:11">
      <c r="I17099" s="72"/>
      <c r="J17099" s="72"/>
      <c r="K17099" s="72"/>
    </row>
    <row r="17100" spans="9:11">
      <c r="I17100" s="72"/>
      <c r="J17100" s="72"/>
      <c r="K17100" s="72"/>
    </row>
    <row r="17101" spans="9:11">
      <c r="I17101" s="72"/>
      <c r="J17101" s="72"/>
      <c r="K17101" s="72"/>
    </row>
    <row r="17102" spans="9:11">
      <c r="I17102" s="72"/>
      <c r="J17102" s="72"/>
      <c r="K17102" s="72"/>
    </row>
    <row r="17103" spans="9:11">
      <c r="I17103" s="72"/>
      <c r="J17103" s="72"/>
      <c r="K17103" s="72"/>
    </row>
    <row r="17104" spans="9:11">
      <c r="I17104" s="72"/>
      <c r="J17104" s="72"/>
      <c r="K17104" s="72"/>
    </row>
    <row r="17105" spans="9:11">
      <c r="I17105" s="72"/>
      <c r="J17105" s="72"/>
      <c r="K17105" s="72"/>
    </row>
    <row r="17106" spans="9:11">
      <c r="I17106" s="72"/>
      <c r="J17106" s="72"/>
      <c r="K17106" s="72"/>
    </row>
    <row r="17107" spans="9:11">
      <c r="I17107" s="72"/>
      <c r="J17107" s="72"/>
      <c r="K17107" s="72"/>
    </row>
    <row r="17108" spans="9:11">
      <c r="I17108" s="72"/>
      <c r="J17108" s="72"/>
      <c r="K17108" s="72"/>
    </row>
    <row r="17109" spans="9:11">
      <c r="I17109" s="72"/>
      <c r="J17109" s="72"/>
      <c r="K17109" s="72"/>
    </row>
    <row r="17110" spans="9:11">
      <c r="I17110" s="72"/>
      <c r="J17110" s="72"/>
      <c r="K17110" s="72"/>
    </row>
    <row r="17111" spans="9:11">
      <c r="I17111" s="72"/>
      <c r="J17111" s="72"/>
      <c r="K17111" s="72"/>
    </row>
    <row r="17112" spans="9:11">
      <c r="I17112" s="72"/>
      <c r="J17112" s="72"/>
      <c r="K17112" s="72"/>
    </row>
    <row r="17113" spans="9:11">
      <c r="I17113" s="72"/>
      <c r="J17113" s="72"/>
      <c r="K17113" s="72"/>
    </row>
    <row r="17114" spans="9:11">
      <c r="I17114" s="72"/>
      <c r="J17114" s="72"/>
      <c r="K17114" s="72"/>
    </row>
    <row r="17115" spans="9:11">
      <c r="I17115" s="72"/>
      <c r="J17115" s="72"/>
      <c r="K17115" s="72"/>
    </row>
    <row r="17116" spans="9:11">
      <c r="I17116" s="72"/>
      <c r="J17116" s="72"/>
      <c r="K17116" s="72"/>
    </row>
    <row r="17117" spans="9:11">
      <c r="I17117" s="72"/>
      <c r="J17117" s="72"/>
      <c r="K17117" s="72"/>
    </row>
    <row r="17118" spans="9:11">
      <c r="I17118" s="72"/>
      <c r="J17118" s="72"/>
      <c r="K17118" s="72"/>
    </row>
    <row r="17119" spans="9:11">
      <c r="I17119" s="72"/>
      <c r="J17119" s="72"/>
      <c r="K17119" s="72"/>
    </row>
    <row r="17120" spans="9:11">
      <c r="I17120" s="72"/>
      <c r="J17120" s="72"/>
      <c r="K17120" s="72"/>
    </row>
    <row r="17121" spans="9:11">
      <c r="I17121" s="72"/>
      <c r="J17121" s="72"/>
      <c r="K17121" s="72"/>
    </row>
    <row r="17122" spans="9:11">
      <c r="I17122" s="72"/>
      <c r="J17122" s="72"/>
      <c r="K17122" s="72"/>
    </row>
    <row r="17123" spans="9:11">
      <c r="I17123" s="72"/>
      <c r="J17123" s="72"/>
      <c r="K17123" s="72"/>
    </row>
    <row r="17124" spans="9:11">
      <c r="I17124" s="72"/>
      <c r="J17124" s="72"/>
      <c r="K17124" s="72"/>
    </row>
    <row r="17125" spans="9:11">
      <c r="I17125" s="72"/>
      <c r="J17125" s="72"/>
      <c r="K17125" s="72"/>
    </row>
    <row r="17126" spans="9:11">
      <c r="I17126" s="72"/>
      <c r="J17126" s="72"/>
      <c r="K17126" s="72"/>
    </row>
    <row r="17127" spans="9:11">
      <c r="I17127" s="72"/>
      <c r="J17127" s="72"/>
      <c r="K17127" s="72"/>
    </row>
    <row r="17128" spans="9:11">
      <c r="I17128" s="72"/>
      <c r="J17128" s="72"/>
      <c r="K17128" s="72"/>
    </row>
    <row r="17129" spans="9:11">
      <c r="I17129" s="72"/>
      <c r="J17129" s="72"/>
      <c r="K17129" s="72"/>
    </row>
    <row r="17130" spans="9:11">
      <c r="I17130" s="72"/>
      <c r="J17130" s="72"/>
      <c r="K17130" s="72"/>
    </row>
    <row r="17131" spans="9:11">
      <c r="I17131" s="72"/>
      <c r="J17131" s="72"/>
      <c r="K17131" s="72"/>
    </row>
    <row r="17132" spans="9:11">
      <c r="I17132" s="72"/>
      <c r="J17132" s="72"/>
      <c r="K17132" s="72"/>
    </row>
    <row r="17133" spans="9:11">
      <c r="I17133" s="72"/>
      <c r="J17133" s="72"/>
      <c r="K17133" s="72"/>
    </row>
    <row r="17134" spans="9:11">
      <c r="I17134" s="72"/>
      <c r="J17134" s="72"/>
      <c r="K17134" s="72"/>
    </row>
    <row r="17135" spans="9:11">
      <c r="I17135" s="72"/>
      <c r="J17135" s="72"/>
      <c r="K17135" s="72"/>
    </row>
    <row r="17136" spans="9:11">
      <c r="I17136" s="72"/>
      <c r="J17136" s="72"/>
      <c r="K17136" s="72"/>
    </row>
    <row r="17137" spans="9:11">
      <c r="I17137" s="72"/>
      <c r="J17137" s="72"/>
      <c r="K17137" s="72"/>
    </row>
    <row r="17138" spans="9:11">
      <c r="I17138" s="72"/>
      <c r="J17138" s="72"/>
      <c r="K17138" s="72"/>
    </row>
    <row r="17139" spans="9:11">
      <c r="I17139" s="72"/>
      <c r="J17139" s="72"/>
      <c r="K17139" s="72"/>
    </row>
    <row r="17140" spans="9:11">
      <c r="I17140" s="72"/>
      <c r="J17140" s="72"/>
      <c r="K17140" s="72"/>
    </row>
    <row r="17141" spans="9:11">
      <c r="I17141" s="72"/>
      <c r="J17141" s="72"/>
      <c r="K17141" s="72"/>
    </row>
    <row r="17142" spans="9:11">
      <c r="I17142" s="72"/>
      <c r="J17142" s="72"/>
      <c r="K17142" s="72"/>
    </row>
    <row r="17143" spans="9:11">
      <c r="I17143" s="72"/>
      <c r="J17143" s="72"/>
      <c r="K17143" s="72"/>
    </row>
    <row r="17144" spans="9:11">
      <c r="I17144" s="72"/>
      <c r="J17144" s="72"/>
      <c r="K17144" s="72"/>
    </row>
    <row r="17145" spans="9:11">
      <c r="I17145" s="72"/>
      <c r="J17145" s="72"/>
      <c r="K17145" s="72"/>
    </row>
    <row r="17146" spans="9:11">
      <c r="I17146" s="72"/>
      <c r="J17146" s="72"/>
      <c r="K17146" s="72"/>
    </row>
    <row r="17147" spans="9:11">
      <c r="I17147" s="72"/>
      <c r="J17147" s="72"/>
      <c r="K17147" s="72"/>
    </row>
    <row r="17148" spans="9:11">
      <c r="I17148" s="72"/>
      <c r="J17148" s="72"/>
      <c r="K17148" s="72"/>
    </row>
    <row r="17149" spans="9:11">
      <c r="I17149" s="72"/>
      <c r="J17149" s="72"/>
      <c r="K17149" s="72"/>
    </row>
    <row r="17150" spans="9:11">
      <c r="I17150" s="72"/>
      <c r="J17150" s="72"/>
      <c r="K17150" s="72"/>
    </row>
    <row r="17151" spans="9:11">
      <c r="I17151" s="72"/>
      <c r="J17151" s="72"/>
      <c r="K17151" s="72"/>
    </row>
    <row r="17152" spans="9:11">
      <c r="I17152" s="72"/>
      <c r="J17152" s="72"/>
      <c r="K17152" s="72"/>
    </row>
    <row r="17153" spans="9:11">
      <c r="I17153" s="72"/>
      <c r="J17153" s="72"/>
      <c r="K17153" s="72"/>
    </row>
    <row r="17154" spans="9:11">
      <c r="I17154" s="72"/>
      <c r="J17154" s="72"/>
      <c r="K17154" s="72"/>
    </row>
    <row r="17155" spans="9:11">
      <c r="I17155" s="72"/>
      <c r="J17155" s="72"/>
      <c r="K17155" s="72"/>
    </row>
    <row r="17156" spans="9:11">
      <c r="I17156" s="72"/>
      <c r="J17156" s="72"/>
      <c r="K17156" s="72"/>
    </row>
    <row r="17157" spans="9:11">
      <c r="I17157" s="72"/>
      <c r="J17157" s="72"/>
      <c r="K17157" s="72"/>
    </row>
    <row r="17158" spans="9:11">
      <c r="I17158" s="72"/>
      <c r="J17158" s="72"/>
      <c r="K17158" s="72"/>
    </row>
    <row r="17159" spans="9:11">
      <c r="I17159" s="72"/>
      <c r="J17159" s="72"/>
      <c r="K17159" s="72"/>
    </row>
    <row r="17160" spans="9:11">
      <c r="I17160" s="72"/>
      <c r="J17160" s="72"/>
      <c r="K17160" s="72"/>
    </row>
    <row r="17161" spans="9:11">
      <c r="I17161" s="72"/>
      <c r="J17161" s="72"/>
      <c r="K17161" s="72"/>
    </row>
    <row r="17162" spans="9:11">
      <c r="I17162" s="72"/>
      <c r="J17162" s="72"/>
      <c r="K17162" s="72"/>
    </row>
    <row r="17163" spans="9:11">
      <c r="I17163" s="72"/>
      <c r="J17163" s="72"/>
      <c r="K17163" s="72"/>
    </row>
    <row r="17164" spans="9:11">
      <c r="I17164" s="72"/>
      <c r="J17164" s="72"/>
      <c r="K17164" s="72"/>
    </row>
    <row r="17165" spans="9:11">
      <c r="I17165" s="72"/>
      <c r="J17165" s="72"/>
      <c r="K17165" s="72"/>
    </row>
    <row r="17166" spans="9:11">
      <c r="I17166" s="72"/>
      <c r="J17166" s="72"/>
      <c r="K17166" s="72"/>
    </row>
    <row r="17167" spans="9:11">
      <c r="I17167" s="72"/>
      <c r="J17167" s="72"/>
      <c r="K17167" s="72"/>
    </row>
    <row r="17168" spans="9:11">
      <c r="I17168" s="72"/>
      <c r="J17168" s="72"/>
      <c r="K17168" s="72"/>
    </row>
    <row r="17169" spans="9:11">
      <c r="I17169" s="72"/>
      <c r="J17169" s="72"/>
      <c r="K17169" s="72"/>
    </row>
    <row r="17170" spans="9:11">
      <c r="I17170" s="72"/>
      <c r="J17170" s="72"/>
      <c r="K17170" s="72"/>
    </row>
    <row r="17171" spans="9:11">
      <c r="I17171" s="72"/>
      <c r="J17171" s="72"/>
      <c r="K17171" s="72"/>
    </row>
    <row r="17172" spans="9:11">
      <c r="I17172" s="72"/>
      <c r="J17172" s="72"/>
      <c r="K17172" s="72"/>
    </row>
    <row r="17173" spans="9:11">
      <c r="I17173" s="72"/>
      <c r="J17173" s="72"/>
      <c r="K17173" s="72"/>
    </row>
    <row r="17174" spans="9:11">
      <c r="I17174" s="72"/>
      <c r="J17174" s="72"/>
      <c r="K17174" s="72"/>
    </row>
    <row r="17175" spans="9:11">
      <c r="I17175" s="72"/>
      <c r="J17175" s="72"/>
      <c r="K17175" s="72"/>
    </row>
    <row r="17176" spans="9:11">
      <c r="I17176" s="72"/>
      <c r="J17176" s="72"/>
      <c r="K17176" s="72"/>
    </row>
    <row r="17177" spans="9:11">
      <c r="I17177" s="72"/>
      <c r="J17177" s="72"/>
      <c r="K17177" s="72"/>
    </row>
    <row r="17178" spans="9:11">
      <c r="I17178" s="72"/>
      <c r="J17178" s="72"/>
      <c r="K17178" s="72"/>
    </row>
    <row r="17179" spans="9:11">
      <c r="I17179" s="72"/>
      <c r="J17179" s="72"/>
      <c r="K17179" s="72"/>
    </row>
    <row r="17180" spans="9:11">
      <c r="I17180" s="72"/>
      <c r="J17180" s="72"/>
      <c r="K17180" s="72"/>
    </row>
    <row r="17181" spans="9:11">
      <c r="I17181" s="72"/>
      <c r="J17181" s="72"/>
      <c r="K17181" s="72"/>
    </row>
    <row r="17182" spans="9:11">
      <c r="I17182" s="72"/>
      <c r="J17182" s="72"/>
      <c r="K17182" s="72"/>
    </row>
    <row r="17183" spans="9:11">
      <c r="I17183" s="72"/>
      <c r="J17183" s="72"/>
      <c r="K17183" s="72"/>
    </row>
    <row r="17184" spans="9:11">
      <c r="I17184" s="72"/>
      <c r="J17184" s="72"/>
      <c r="K17184" s="72"/>
    </row>
    <row r="17185" spans="9:11">
      <c r="I17185" s="72"/>
      <c r="J17185" s="72"/>
      <c r="K17185" s="72"/>
    </row>
    <row r="17186" spans="9:11">
      <c r="I17186" s="72"/>
      <c r="J17186" s="72"/>
      <c r="K17186" s="72"/>
    </row>
    <row r="17187" spans="9:11">
      <c r="I17187" s="72"/>
      <c r="J17187" s="72"/>
      <c r="K17187" s="72"/>
    </row>
    <row r="17188" spans="9:11">
      <c r="I17188" s="72"/>
      <c r="J17188" s="72"/>
      <c r="K17188" s="72"/>
    </row>
    <row r="17189" spans="9:11">
      <c r="I17189" s="72"/>
      <c r="J17189" s="72"/>
      <c r="K17189" s="72"/>
    </row>
    <row r="17190" spans="9:11">
      <c r="I17190" s="72"/>
      <c r="J17190" s="72"/>
      <c r="K17190" s="72"/>
    </row>
    <row r="17191" spans="9:11">
      <c r="I17191" s="72"/>
      <c r="J17191" s="72"/>
      <c r="K17191" s="72"/>
    </row>
    <row r="17192" spans="9:11">
      <c r="I17192" s="72"/>
      <c r="J17192" s="72"/>
      <c r="K17192" s="72"/>
    </row>
    <row r="17193" spans="9:11">
      <c r="I17193" s="72"/>
      <c r="J17193" s="72"/>
      <c r="K17193" s="72"/>
    </row>
    <row r="17194" spans="9:11">
      <c r="I17194" s="72"/>
      <c r="J17194" s="72"/>
      <c r="K17194" s="72"/>
    </row>
    <row r="17195" spans="9:11">
      <c r="I17195" s="72"/>
      <c r="J17195" s="72"/>
      <c r="K17195" s="72"/>
    </row>
    <row r="17196" spans="9:11">
      <c r="I17196" s="72"/>
      <c r="J17196" s="72"/>
      <c r="K17196" s="72"/>
    </row>
    <row r="17197" spans="9:11">
      <c r="I17197" s="72"/>
      <c r="J17197" s="72"/>
      <c r="K17197" s="72"/>
    </row>
    <row r="17198" spans="9:11">
      <c r="I17198" s="72"/>
      <c r="J17198" s="72"/>
      <c r="K17198" s="72"/>
    </row>
    <row r="17199" spans="9:11">
      <c r="I17199" s="72"/>
      <c r="J17199" s="72"/>
      <c r="K17199" s="72"/>
    </row>
    <row r="17200" spans="9:11">
      <c r="I17200" s="72"/>
      <c r="J17200" s="72"/>
      <c r="K17200" s="72"/>
    </row>
    <row r="17201" spans="9:11">
      <c r="I17201" s="72"/>
      <c r="J17201" s="72"/>
      <c r="K17201" s="72"/>
    </row>
    <row r="17202" spans="9:11">
      <c r="I17202" s="72"/>
      <c r="J17202" s="72"/>
      <c r="K17202" s="72"/>
    </row>
    <row r="17203" spans="9:11">
      <c r="I17203" s="72"/>
      <c r="J17203" s="72"/>
      <c r="K17203" s="72"/>
    </row>
    <row r="17204" spans="9:11">
      <c r="I17204" s="72"/>
      <c r="J17204" s="72"/>
      <c r="K17204" s="72"/>
    </row>
    <row r="17205" spans="9:11">
      <c r="I17205" s="72"/>
      <c r="J17205" s="72"/>
      <c r="K17205" s="72"/>
    </row>
    <row r="17206" spans="9:11">
      <c r="I17206" s="72"/>
      <c r="J17206" s="72"/>
      <c r="K17206" s="72"/>
    </row>
    <row r="17207" spans="9:11">
      <c r="I17207" s="72"/>
      <c r="J17207" s="72"/>
      <c r="K17207" s="72"/>
    </row>
    <row r="17208" spans="9:11">
      <c r="I17208" s="72"/>
      <c r="J17208" s="72"/>
      <c r="K17208" s="72"/>
    </row>
    <row r="17209" spans="9:11">
      <c r="I17209" s="72"/>
      <c r="J17209" s="72"/>
      <c r="K17209" s="72"/>
    </row>
    <row r="17210" spans="9:11">
      <c r="I17210" s="72"/>
      <c r="J17210" s="72"/>
      <c r="K17210" s="72"/>
    </row>
    <row r="17211" spans="9:11">
      <c r="I17211" s="72"/>
      <c r="J17211" s="72"/>
      <c r="K17211" s="72"/>
    </row>
    <row r="17212" spans="9:11">
      <c r="I17212" s="72"/>
      <c r="J17212" s="72"/>
      <c r="K17212" s="72"/>
    </row>
    <row r="17213" spans="9:11">
      <c r="I17213" s="72"/>
      <c r="J17213" s="72"/>
      <c r="K17213" s="72"/>
    </row>
    <row r="17214" spans="9:11">
      <c r="I17214" s="72"/>
      <c r="J17214" s="72"/>
      <c r="K17214" s="72"/>
    </row>
    <row r="17215" spans="9:11">
      <c r="I17215" s="72"/>
      <c r="J17215" s="72"/>
      <c r="K17215" s="72"/>
    </row>
    <row r="17216" spans="9:11">
      <c r="I17216" s="72"/>
      <c r="J17216" s="72"/>
      <c r="K17216" s="72"/>
    </row>
    <row r="17217" spans="9:11">
      <c r="I17217" s="72"/>
      <c r="J17217" s="72"/>
      <c r="K17217" s="72"/>
    </row>
    <row r="17218" spans="9:11">
      <c r="I17218" s="72"/>
      <c r="J17218" s="72"/>
      <c r="K17218" s="72"/>
    </row>
    <row r="17219" spans="9:11">
      <c r="I17219" s="72"/>
      <c r="J17219" s="72"/>
      <c r="K17219" s="72"/>
    </row>
    <row r="17220" spans="9:11">
      <c r="I17220" s="72"/>
      <c r="J17220" s="72"/>
      <c r="K17220" s="72"/>
    </row>
    <row r="17221" spans="9:11">
      <c r="I17221" s="72"/>
      <c r="J17221" s="72"/>
      <c r="K17221" s="72"/>
    </row>
    <row r="17222" spans="9:11">
      <c r="I17222" s="72"/>
      <c r="J17222" s="72"/>
      <c r="K17222" s="72"/>
    </row>
    <row r="17223" spans="9:11">
      <c r="I17223" s="72"/>
      <c r="J17223" s="72"/>
      <c r="K17223" s="72"/>
    </row>
    <row r="17224" spans="9:11">
      <c r="I17224" s="72"/>
      <c r="J17224" s="72"/>
      <c r="K17224" s="72"/>
    </row>
    <row r="17225" spans="9:11">
      <c r="I17225" s="72"/>
      <c r="J17225" s="72"/>
      <c r="K17225" s="72"/>
    </row>
    <row r="17226" spans="9:11">
      <c r="I17226" s="72"/>
      <c r="J17226" s="72"/>
      <c r="K17226" s="72"/>
    </row>
    <row r="17227" spans="9:11">
      <c r="I17227" s="72"/>
      <c r="J17227" s="72"/>
      <c r="K17227" s="72"/>
    </row>
    <row r="17228" spans="9:11">
      <c r="I17228" s="72"/>
      <c r="J17228" s="72"/>
      <c r="K17228" s="72"/>
    </row>
    <row r="17229" spans="9:11">
      <c r="I17229" s="72"/>
      <c r="J17229" s="72"/>
      <c r="K17229" s="72"/>
    </row>
    <row r="17230" spans="9:11">
      <c r="I17230" s="72"/>
      <c r="J17230" s="72"/>
      <c r="K17230" s="72"/>
    </row>
    <row r="17231" spans="9:11">
      <c r="I17231" s="72"/>
      <c r="J17231" s="72"/>
      <c r="K17231" s="72"/>
    </row>
    <row r="17232" spans="9:11">
      <c r="I17232" s="72"/>
      <c r="J17232" s="72"/>
      <c r="K17232" s="72"/>
    </row>
    <row r="17233" spans="9:11">
      <c r="I17233" s="72"/>
      <c r="J17233" s="72"/>
      <c r="K17233" s="72"/>
    </row>
    <row r="17234" spans="9:11">
      <c r="I17234" s="72"/>
      <c r="J17234" s="72"/>
      <c r="K17234" s="72"/>
    </row>
    <row r="17235" spans="9:11">
      <c r="I17235" s="72"/>
      <c r="J17235" s="72"/>
      <c r="K17235" s="72"/>
    </row>
    <row r="17236" spans="9:11">
      <c r="I17236" s="72"/>
      <c r="J17236" s="72"/>
      <c r="K17236" s="72"/>
    </row>
    <row r="17237" spans="9:11">
      <c r="I17237" s="72"/>
      <c r="J17237" s="72"/>
      <c r="K17237" s="72"/>
    </row>
    <row r="17238" spans="9:11">
      <c r="I17238" s="72"/>
      <c r="J17238" s="72"/>
      <c r="K17238" s="72"/>
    </row>
    <row r="17239" spans="9:11">
      <c r="I17239" s="72"/>
      <c r="J17239" s="72"/>
      <c r="K17239" s="72"/>
    </row>
    <row r="17240" spans="9:11">
      <c r="I17240" s="72"/>
      <c r="J17240" s="72"/>
      <c r="K17240" s="72"/>
    </row>
    <row r="17241" spans="9:11">
      <c r="I17241" s="72"/>
      <c r="J17241" s="72"/>
      <c r="K17241" s="72"/>
    </row>
    <row r="17242" spans="9:11">
      <c r="I17242" s="72"/>
      <c r="J17242" s="72"/>
      <c r="K17242" s="72"/>
    </row>
    <row r="17243" spans="9:11">
      <c r="I17243" s="72"/>
      <c r="J17243" s="72"/>
      <c r="K17243" s="72"/>
    </row>
    <row r="17244" spans="9:11">
      <c r="I17244" s="72"/>
      <c r="J17244" s="72"/>
      <c r="K17244" s="72"/>
    </row>
    <row r="17245" spans="9:11">
      <c r="I17245" s="72"/>
      <c r="J17245" s="72"/>
      <c r="K17245" s="72"/>
    </row>
    <row r="17246" spans="9:11">
      <c r="I17246" s="72"/>
      <c r="J17246" s="72"/>
      <c r="K17246" s="72"/>
    </row>
    <row r="17247" spans="9:11">
      <c r="I17247" s="72"/>
      <c r="J17247" s="72"/>
      <c r="K17247" s="72"/>
    </row>
    <row r="17248" spans="9:11">
      <c r="I17248" s="72"/>
      <c r="J17248" s="72"/>
      <c r="K17248" s="72"/>
    </row>
    <row r="17249" spans="9:11">
      <c r="I17249" s="72"/>
      <c r="J17249" s="72"/>
      <c r="K17249" s="72"/>
    </row>
    <row r="17250" spans="9:11">
      <c r="I17250" s="72"/>
      <c r="J17250" s="72"/>
      <c r="K17250" s="72"/>
    </row>
    <row r="17251" spans="9:11">
      <c r="I17251" s="72"/>
      <c r="J17251" s="72"/>
      <c r="K17251" s="72"/>
    </row>
    <row r="17252" spans="9:11">
      <c r="I17252" s="72"/>
      <c r="J17252" s="72"/>
      <c r="K17252" s="72"/>
    </row>
    <row r="17253" spans="9:11">
      <c r="I17253" s="72"/>
      <c r="J17253" s="72"/>
      <c r="K17253" s="72"/>
    </row>
    <row r="17254" spans="9:11">
      <c r="I17254" s="72"/>
      <c r="J17254" s="72"/>
      <c r="K17254" s="72"/>
    </row>
    <row r="17255" spans="9:11">
      <c r="I17255" s="72"/>
      <c r="J17255" s="72"/>
      <c r="K17255" s="72"/>
    </row>
    <row r="17256" spans="9:11">
      <c r="I17256" s="72"/>
      <c r="J17256" s="72"/>
      <c r="K17256" s="72"/>
    </row>
    <row r="17257" spans="9:11">
      <c r="I17257" s="72"/>
      <c r="J17257" s="72"/>
      <c r="K17257" s="72"/>
    </row>
    <row r="17258" spans="9:11">
      <c r="I17258" s="72"/>
      <c r="J17258" s="72"/>
      <c r="K17258" s="72"/>
    </row>
    <row r="17259" spans="9:11">
      <c r="I17259" s="72"/>
      <c r="J17259" s="72"/>
      <c r="K17259" s="72"/>
    </row>
    <row r="17260" spans="9:11">
      <c r="I17260" s="72"/>
      <c r="J17260" s="72"/>
      <c r="K17260" s="72"/>
    </row>
    <row r="17261" spans="9:11">
      <c r="I17261" s="72"/>
      <c r="J17261" s="72"/>
      <c r="K17261" s="72"/>
    </row>
    <row r="17262" spans="9:11">
      <c r="I17262" s="72"/>
      <c r="J17262" s="72"/>
      <c r="K17262" s="72"/>
    </row>
    <row r="17263" spans="9:11">
      <c r="I17263" s="72"/>
      <c r="J17263" s="72"/>
      <c r="K17263" s="72"/>
    </row>
    <row r="17264" spans="9:11">
      <c r="I17264" s="72"/>
      <c r="J17264" s="72"/>
      <c r="K17264" s="72"/>
    </row>
    <row r="17265" spans="9:11">
      <c r="I17265" s="72"/>
      <c r="J17265" s="72"/>
      <c r="K17265" s="72"/>
    </row>
    <row r="17266" spans="9:11">
      <c r="I17266" s="72"/>
      <c r="J17266" s="72"/>
      <c r="K17266" s="72"/>
    </row>
    <row r="17267" spans="9:11">
      <c r="I17267" s="72"/>
      <c r="J17267" s="72"/>
      <c r="K17267" s="72"/>
    </row>
    <row r="17268" spans="9:11">
      <c r="I17268" s="72"/>
      <c r="J17268" s="72"/>
      <c r="K17268" s="72"/>
    </row>
    <row r="17269" spans="9:11">
      <c r="I17269" s="72"/>
      <c r="J17269" s="72"/>
      <c r="K17269" s="72"/>
    </row>
    <row r="17270" spans="9:11">
      <c r="I17270" s="72"/>
      <c r="J17270" s="72"/>
      <c r="K17270" s="72"/>
    </row>
    <row r="17271" spans="9:11">
      <c r="I17271" s="72"/>
      <c r="J17271" s="72"/>
      <c r="K17271" s="72"/>
    </row>
    <row r="17272" spans="9:11">
      <c r="I17272" s="72"/>
      <c r="J17272" s="72"/>
      <c r="K17272" s="72"/>
    </row>
    <row r="17273" spans="9:11">
      <c r="I17273" s="72"/>
      <c r="J17273" s="72"/>
      <c r="K17273" s="72"/>
    </row>
    <row r="17274" spans="9:11">
      <c r="I17274" s="72"/>
      <c r="J17274" s="72"/>
      <c r="K17274" s="72"/>
    </row>
    <row r="17275" spans="9:11">
      <c r="I17275" s="72"/>
      <c r="J17275" s="72"/>
      <c r="K17275" s="72"/>
    </row>
    <row r="17276" spans="9:11">
      <c r="I17276" s="72"/>
      <c r="J17276" s="72"/>
      <c r="K17276" s="72"/>
    </row>
    <row r="17277" spans="9:11">
      <c r="I17277" s="72"/>
      <c r="J17277" s="72"/>
      <c r="K17277" s="72"/>
    </row>
    <row r="17278" spans="9:11">
      <c r="I17278" s="72"/>
      <c r="J17278" s="72"/>
      <c r="K17278" s="72"/>
    </row>
    <row r="17279" spans="9:11">
      <c r="I17279" s="72"/>
      <c r="J17279" s="72"/>
      <c r="K17279" s="72"/>
    </row>
    <row r="17280" spans="9:11">
      <c r="I17280" s="72"/>
      <c r="J17280" s="72"/>
      <c r="K17280" s="72"/>
    </row>
    <row r="17281" spans="9:11">
      <c r="I17281" s="72"/>
      <c r="J17281" s="72"/>
      <c r="K17281" s="72"/>
    </row>
    <row r="17282" spans="9:11">
      <c r="I17282" s="72"/>
      <c r="J17282" s="72"/>
      <c r="K17282" s="72"/>
    </row>
    <row r="17283" spans="9:11">
      <c r="I17283" s="72"/>
      <c r="J17283" s="72"/>
      <c r="K17283" s="72"/>
    </row>
    <row r="17284" spans="9:11">
      <c r="I17284" s="72"/>
      <c r="J17284" s="72"/>
      <c r="K17284" s="72"/>
    </row>
    <row r="17285" spans="9:11">
      <c r="I17285" s="72"/>
      <c r="J17285" s="72"/>
      <c r="K17285" s="72"/>
    </row>
    <row r="17286" spans="9:11">
      <c r="I17286" s="72"/>
      <c r="J17286" s="72"/>
      <c r="K17286" s="72"/>
    </row>
    <row r="17287" spans="9:11">
      <c r="I17287" s="72"/>
      <c r="J17287" s="72"/>
      <c r="K17287" s="72"/>
    </row>
    <row r="17288" spans="9:11">
      <c r="I17288" s="72"/>
      <c r="J17288" s="72"/>
      <c r="K17288" s="72"/>
    </row>
    <row r="17289" spans="9:11">
      <c r="I17289" s="72"/>
      <c r="J17289" s="72"/>
      <c r="K17289" s="72"/>
    </row>
    <row r="17290" spans="9:11">
      <c r="I17290" s="72"/>
      <c r="J17290" s="72"/>
      <c r="K17290" s="72"/>
    </row>
    <row r="17291" spans="9:11">
      <c r="I17291" s="72"/>
      <c r="J17291" s="72"/>
      <c r="K17291" s="72"/>
    </row>
    <row r="17292" spans="9:11">
      <c r="I17292" s="72"/>
      <c r="J17292" s="72"/>
      <c r="K17292" s="72"/>
    </row>
    <row r="17293" spans="9:11">
      <c r="I17293" s="72"/>
      <c r="J17293" s="72"/>
      <c r="K17293" s="72"/>
    </row>
    <row r="17294" spans="9:11">
      <c r="I17294" s="72"/>
      <c r="J17294" s="72"/>
      <c r="K17294" s="72"/>
    </row>
    <row r="17295" spans="9:11">
      <c r="I17295" s="72"/>
      <c r="J17295" s="72"/>
      <c r="K17295" s="72"/>
    </row>
    <row r="17296" spans="9:11">
      <c r="I17296" s="72"/>
      <c r="J17296" s="72"/>
      <c r="K17296" s="72"/>
    </row>
    <row r="17297" spans="9:11">
      <c r="I17297" s="72"/>
      <c r="J17297" s="72"/>
      <c r="K17297" s="72"/>
    </row>
    <row r="17298" spans="9:11">
      <c r="I17298" s="72"/>
      <c r="J17298" s="72"/>
      <c r="K17298" s="72"/>
    </row>
    <row r="17299" spans="9:11">
      <c r="I17299" s="72"/>
      <c r="J17299" s="72"/>
      <c r="K17299" s="72"/>
    </row>
    <row r="17300" spans="9:11">
      <c r="I17300" s="72"/>
      <c r="J17300" s="72"/>
      <c r="K17300" s="72"/>
    </row>
    <row r="17301" spans="9:11">
      <c r="I17301" s="72"/>
      <c r="J17301" s="72"/>
      <c r="K17301" s="72"/>
    </row>
    <row r="17302" spans="9:11">
      <c r="I17302" s="72"/>
      <c r="J17302" s="72"/>
      <c r="K17302" s="72"/>
    </row>
    <row r="17303" spans="9:11">
      <c r="I17303" s="72"/>
      <c r="J17303" s="72"/>
      <c r="K17303" s="72"/>
    </row>
    <row r="17304" spans="9:11">
      <c r="I17304" s="72"/>
      <c r="J17304" s="72"/>
      <c r="K17304" s="72"/>
    </row>
    <row r="17305" spans="9:11">
      <c r="I17305" s="72"/>
      <c r="J17305" s="72"/>
      <c r="K17305" s="72"/>
    </row>
    <row r="17306" spans="9:11">
      <c r="I17306" s="72"/>
      <c r="J17306" s="72"/>
      <c r="K17306" s="72"/>
    </row>
    <row r="17307" spans="9:11">
      <c r="I17307" s="72"/>
      <c r="J17307" s="72"/>
      <c r="K17307" s="72"/>
    </row>
    <row r="17308" spans="9:11">
      <c r="I17308" s="72"/>
      <c r="J17308" s="72"/>
      <c r="K17308" s="72"/>
    </row>
    <row r="17309" spans="9:11">
      <c r="I17309" s="72"/>
      <c r="J17309" s="72"/>
      <c r="K17309" s="72"/>
    </row>
    <row r="17310" spans="9:11">
      <c r="I17310" s="72"/>
      <c r="J17310" s="72"/>
      <c r="K17310" s="72"/>
    </row>
    <row r="17311" spans="9:11">
      <c r="I17311" s="72"/>
      <c r="J17311" s="72"/>
      <c r="K17311" s="72"/>
    </row>
    <row r="17312" spans="9:11">
      <c r="I17312" s="72"/>
      <c r="J17312" s="72"/>
      <c r="K17312" s="72"/>
    </row>
    <row r="17313" spans="9:11">
      <c r="I17313" s="72"/>
      <c r="J17313" s="72"/>
      <c r="K17313" s="72"/>
    </row>
    <row r="17314" spans="9:11">
      <c r="I17314" s="72"/>
      <c r="J17314" s="72"/>
      <c r="K17314" s="72"/>
    </row>
    <row r="17315" spans="9:11">
      <c r="I17315" s="72"/>
      <c r="J17315" s="72"/>
      <c r="K17315" s="72"/>
    </row>
    <row r="17316" spans="9:11">
      <c r="I17316" s="72"/>
      <c r="J17316" s="72"/>
      <c r="K17316" s="72"/>
    </row>
    <row r="17317" spans="9:11">
      <c r="I17317" s="72"/>
      <c r="J17317" s="72"/>
      <c r="K17317" s="72"/>
    </row>
    <row r="17318" spans="9:11">
      <c r="I17318" s="72"/>
      <c r="J17318" s="72"/>
      <c r="K17318" s="72"/>
    </row>
    <row r="17319" spans="9:11">
      <c r="I17319" s="72"/>
      <c r="J17319" s="72"/>
      <c r="K17319" s="72"/>
    </row>
    <row r="17320" spans="9:11">
      <c r="I17320" s="72"/>
      <c r="J17320" s="72"/>
      <c r="K17320" s="72"/>
    </row>
    <row r="17321" spans="9:11">
      <c r="I17321" s="72"/>
      <c r="J17321" s="72"/>
      <c r="K17321" s="72"/>
    </row>
    <row r="17322" spans="9:11">
      <c r="I17322" s="72"/>
      <c r="J17322" s="72"/>
      <c r="K17322" s="72"/>
    </row>
    <row r="17323" spans="9:11">
      <c r="I17323" s="72"/>
      <c r="J17323" s="72"/>
      <c r="K17323" s="72"/>
    </row>
    <row r="17324" spans="9:11">
      <c r="I17324" s="72"/>
      <c r="J17324" s="72"/>
      <c r="K17324" s="72"/>
    </row>
    <row r="17325" spans="9:11">
      <c r="I17325" s="72"/>
      <c r="J17325" s="72"/>
      <c r="K17325" s="72"/>
    </row>
    <row r="17326" spans="9:11">
      <c r="I17326" s="72"/>
      <c r="J17326" s="72"/>
      <c r="K17326" s="72"/>
    </row>
    <row r="17327" spans="9:11">
      <c r="I17327" s="72"/>
      <c r="J17327" s="72"/>
      <c r="K17327" s="72"/>
    </row>
    <row r="17328" spans="9:11">
      <c r="I17328" s="72"/>
      <c r="J17328" s="72"/>
      <c r="K17328" s="72"/>
    </row>
    <row r="17329" spans="9:11">
      <c r="I17329" s="72"/>
      <c r="J17329" s="72"/>
      <c r="K17329" s="72"/>
    </row>
    <row r="17330" spans="9:11">
      <c r="I17330" s="72"/>
      <c r="J17330" s="72"/>
      <c r="K17330" s="72"/>
    </row>
    <row r="17331" spans="9:11">
      <c r="I17331" s="72"/>
      <c r="J17331" s="72"/>
      <c r="K17331" s="72"/>
    </row>
    <row r="17332" spans="9:11">
      <c r="I17332" s="72"/>
      <c r="J17332" s="72"/>
      <c r="K17332" s="72"/>
    </row>
    <row r="17333" spans="9:11">
      <c r="I17333" s="72"/>
      <c r="J17333" s="72"/>
      <c r="K17333" s="72"/>
    </row>
    <row r="17334" spans="9:11">
      <c r="I17334" s="72"/>
      <c r="J17334" s="72"/>
      <c r="K17334" s="72"/>
    </row>
    <row r="17335" spans="9:11">
      <c r="I17335" s="72"/>
      <c r="J17335" s="72"/>
      <c r="K17335" s="72"/>
    </row>
    <row r="17336" spans="9:11">
      <c r="I17336" s="72"/>
      <c r="J17336" s="72"/>
      <c r="K17336" s="72"/>
    </row>
    <row r="17337" spans="9:11">
      <c r="I17337" s="72"/>
      <c r="J17337" s="72"/>
      <c r="K17337" s="72"/>
    </row>
    <row r="17338" spans="9:11">
      <c r="I17338" s="72"/>
      <c r="J17338" s="72"/>
      <c r="K17338" s="72"/>
    </row>
    <row r="17339" spans="9:11">
      <c r="I17339" s="72"/>
      <c r="J17339" s="72"/>
      <c r="K17339" s="72"/>
    </row>
    <row r="17340" spans="9:11">
      <c r="I17340" s="72"/>
      <c r="J17340" s="72"/>
      <c r="K17340" s="72"/>
    </row>
    <row r="17341" spans="9:11">
      <c r="I17341" s="72"/>
      <c r="J17341" s="72"/>
      <c r="K17341" s="72"/>
    </row>
    <row r="17342" spans="9:11">
      <c r="I17342" s="72"/>
      <c r="J17342" s="72"/>
      <c r="K17342" s="72"/>
    </row>
    <row r="17343" spans="9:11">
      <c r="I17343" s="72"/>
      <c r="J17343" s="72"/>
      <c r="K17343" s="72"/>
    </row>
    <row r="17344" spans="9:11">
      <c r="I17344" s="72"/>
      <c r="J17344" s="72"/>
      <c r="K17344" s="72"/>
    </row>
    <row r="17345" spans="9:11">
      <c r="I17345" s="72"/>
      <c r="J17345" s="72"/>
      <c r="K17345" s="72"/>
    </row>
    <row r="17346" spans="9:11">
      <c r="I17346" s="72"/>
      <c r="J17346" s="72"/>
      <c r="K17346" s="72"/>
    </row>
    <row r="17347" spans="9:11">
      <c r="I17347" s="72"/>
      <c r="J17347" s="72"/>
      <c r="K17347" s="72"/>
    </row>
    <row r="17348" spans="9:11">
      <c r="I17348" s="72"/>
      <c r="J17348" s="72"/>
      <c r="K17348" s="72"/>
    </row>
    <row r="17349" spans="9:11">
      <c r="I17349" s="72"/>
      <c r="J17349" s="72"/>
      <c r="K17349" s="72"/>
    </row>
    <row r="17350" spans="9:11">
      <c r="I17350" s="72"/>
      <c r="J17350" s="72"/>
      <c r="K17350" s="72"/>
    </row>
    <row r="17351" spans="9:11">
      <c r="I17351" s="72"/>
      <c r="J17351" s="72"/>
      <c r="K17351" s="72"/>
    </row>
    <row r="17352" spans="9:11">
      <c r="I17352" s="72"/>
      <c r="J17352" s="72"/>
      <c r="K17352" s="72"/>
    </row>
    <row r="17353" spans="9:11">
      <c r="I17353" s="72"/>
      <c r="J17353" s="72"/>
      <c r="K17353" s="72"/>
    </row>
    <row r="17354" spans="9:11">
      <c r="I17354" s="72"/>
      <c r="J17354" s="72"/>
      <c r="K17354" s="72"/>
    </row>
    <row r="17355" spans="9:11">
      <c r="I17355" s="72"/>
      <c r="J17355" s="72"/>
      <c r="K17355" s="72"/>
    </row>
    <row r="17356" spans="9:11">
      <c r="I17356" s="72"/>
      <c r="J17356" s="72"/>
      <c r="K17356" s="72"/>
    </row>
    <row r="17357" spans="9:11">
      <c r="I17357" s="72"/>
      <c r="J17357" s="72"/>
      <c r="K17357" s="72"/>
    </row>
    <row r="17358" spans="9:11">
      <c r="I17358" s="72"/>
      <c r="J17358" s="72"/>
      <c r="K17358" s="72"/>
    </row>
    <row r="17359" spans="9:11">
      <c r="I17359" s="72"/>
      <c r="J17359" s="72"/>
      <c r="K17359" s="72"/>
    </row>
    <row r="17360" spans="9:11">
      <c r="I17360" s="72"/>
      <c r="J17360" s="72"/>
      <c r="K17360" s="72"/>
    </row>
    <row r="17361" spans="9:11">
      <c r="I17361" s="72"/>
      <c r="J17361" s="72"/>
      <c r="K17361" s="72"/>
    </row>
    <row r="17362" spans="9:11">
      <c r="I17362" s="72"/>
      <c r="J17362" s="72"/>
      <c r="K17362" s="72"/>
    </row>
    <row r="17363" spans="9:11">
      <c r="I17363" s="72"/>
      <c r="J17363" s="72"/>
      <c r="K17363" s="72"/>
    </row>
    <row r="17364" spans="9:11">
      <c r="I17364" s="72"/>
      <c r="J17364" s="72"/>
      <c r="K17364" s="72"/>
    </row>
    <row r="17365" spans="9:11">
      <c r="I17365" s="72"/>
      <c r="J17365" s="72"/>
      <c r="K17365" s="72"/>
    </row>
    <row r="17366" spans="9:11">
      <c r="I17366" s="72"/>
      <c r="J17366" s="72"/>
      <c r="K17366" s="72"/>
    </row>
    <row r="17367" spans="9:11">
      <c r="I17367" s="72"/>
      <c r="J17367" s="72"/>
      <c r="K17367" s="72"/>
    </row>
    <row r="17368" spans="9:11">
      <c r="I17368" s="72"/>
      <c r="J17368" s="72"/>
      <c r="K17368" s="72"/>
    </row>
    <row r="17369" spans="9:11">
      <c r="I17369" s="72"/>
      <c r="J17369" s="72"/>
      <c r="K17369" s="72"/>
    </row>
    <row r="17370" spans="9:11">
      <c r="I17370" s="72"/>
      <c r="J17370" s="72"/>
      <c r="K17370" s="72"/>
    </row>
    <row r="17371" spans="9:11">
      <c r="I17371" s="72"/>
      <c r="J17371" s="72"/>
      <c r="K17371" s="72"/>
    </row>
    <row r="17372" spans="9:11">
      <c r="I17372" s="72"/>
      <c r="J17372" s="72"/>
      <c r="K17372" s="72"/>
    </row>
    <row r="17373" spans="9:11">
      <c r="I17373" s="72"/>
      <c r="J17373" s="72"/>
      <c r="K17373" s="72"/>
    </row>
    <row r="17374" spans="9:11">
      <c r="I17374" s="72"/>
      <c r="J17374" s="72"/>
      <c r="K17374" s="72"/>
    </row>
    <row r="17375" spans="9:11">
      <c r="I17375" s="72"/>
      <c r="J17375" s="72"/>
      <c r="K17375" s="72"/>
    </row>
    <row r="17376" spans="9:11">
      <c r="I17376" s="72"/>
      <c r="J17376" s="72"/>
      <c r="K17376" s="72"/>
    </row>
    <row r="17377" spans="9:11">
      <c r="I17377" s="72"/>
      <c r="J17377" s="72"/>
      <c r="K17377" s="72"/>
    </row>
    <row r="17378" spans="9:11">
      <c r="I17378" s="72"/>
      <c r="J17378" s="72"/>
      <c r="K17378" s="72"/>
    </row>
    <row r="17379" spans="9:11">
      <c r="I17379" s="72"/>
      <c r="J17379" s="72"/>
      <c r="K17379" s="72"/>
    </row>
    <row r="17380" spans="9:11">
      <c r="I17380" s="72"/>
      <c r="J17380" s="72"/>
      <c r="K17380" s="72"/>
    </row>
    <row r="17381" spans="9:11">
      <c r="I17381" s="72"/>
      <c r="J17381" s="72"/>
      <c r="K17381" s="72"/>
    </row>
    <row r="17382" spans="9:11">
      <c r="I17382" s="72"/>
      <c r="J17382" s="72"/>
      <c r="K17382" s="72"/>
    </row>
    <row r="17383" spans="9:11">
      <c r="I17383" s="72"/>
      <c r="J17383" s="72"/>
      <c r="K17383" s="72"/>
    </row>
    <row r="17384" spans="9:11">
      <c r="I17384" s="72"/>
      <c r="J17384" s="72"/>
      <c r="K17384" s="72"/>
    </row>
    <row r="17385" spans="9:11">
      <c r="I17385" s="72"/>
      <c r="J17385" s="72"/>
      <c r="K17385" s="72"/>
    </row>
    <row r="17386" spans="9:11">
      <c r="I17386" s="72"/>
      <c r="J17386" s="72"/>
      <c r="K17386" s="72"/>
    </row>
    <row r="17387" spans="9:11">
      <c r="I17387" s="72"/>
      <c r="J17387" s="72"/>
      <c r="K17387" s="72"/>
    </row>
    <row r="17388" spans="9:11">
      <c r="I17388" s="72"/>
      <c r="J17388" s="72"/>
      <c r="K17388" s="72"/>
    </row>
    <row r="17389" spans="9:11">
      <c r="I17389" s="72"/>
      <c r="J17389" s="72"/>
      <c r="K17389" s="72"/>
    </row>
    <row r="17390" spans="9:11">
      <c r="I17390" s="72"/>
      <c r="J17390" s="72"/>
      <c r="K17390" s="72"/>
    </row>
    <row r="17391" spans="9:11">
      <c r="I17391" s="72"/>
      <c r="J17391" s="72"/>
      <c r="K17391" s="72"/>
    </row>
    <row r="17392" spans="9:11">
      <c r="I17392" s="72"/>
      <c r="J17392" s="72"/>
      <c r="K17392" s="72"/>
    </row>
    <row r="17393" spans="9:11">
      <c r="I17393" s="72"/>
      <c r="J17393" s="72"/>
      <c r="K17393" s="72"/>
    </row>
    <row r="17394" spans="9:11">
      <c r="I17394" s="72"/>
      <c r="J17394" s="72"/>
      <c r="K17394" s="72"/>
    </row>
    <row r="17395" spans="9:11">
      <c r="I17395" s="72"/>
      <c r="J17395" s="72"/>
      <c r="K17395" s="72"/>
    </row>
    <row r="17396" spans="9:11">
      <c r="I17396" s="72"/>
      <c r="J17396" s="72"/>
      <c r="K17396" s="72"/>
    </row>
    <row r="17397" spans="9:11">
      <c r="I17397" s="72"/>
      <c r="J17397" s="72"/>
      <c r="K17397" s="72"/>
    </row>
    <row r="17398" spans="9:11">
      <c r="I17398" s="72"/>
      <c r="J17398" s="72"/>
      <c r="K17398" s="72"/>
    </row>
    <row r="17399" spans="9:11">
      <c r="I17399" s="72"/>
      <c r="J17399" s="72"/>
      <c r="K17399" s="72"/>
    </row>
    <row r="17400" spans="9:11">
      <c r="I17400" s="72"/>
      <c r="J17400" s="72"/>
      <c r="K17400" s="72"/>
    </row>
    <row r="17401" spans="9:11">
      <c r="I17401" s="72"/>
      <c r="J17401" s="72"/>
      <c r="K17401" s="72"/>
    </row>
    <row r="17402" spans="9:11">
      <c r="I17402" s="72"/>
      <c r="J17402" s="72"/>
      <c r="K17402" s="72"/>
    </row>
    <row r="17403" spans="9:11">
      <c r="I17403" s="72"/>
      <c r="J17403" s="72"/>
      <c r="K17403" s="72"/>
    </row>
    <row r="17404" spans="9:11">
      <c r="I17404" s="72"/>
      <c r="J17404" s="72"/>
      <c r="K17404" s="72"/>
    </row>
    <row r="17405" spans="9:11">
      <c r="I17405" s="72"/>
      <c r="J17405" s="72"/>
      <c r="K17405" s="72"/>
    </row>
    <row r="17406" spans="9:11">
      <c r="I17406" s="72"/>
      <c r="J17406" s="72"/>
      <c r="K17406" s="72"/>
    </row>
    <row r="17407" spans="9:11">
      <c r="I17407" s="72"/>
      <c r="J17407" s="72"/>
      <c r="K17407" s="72"/>
    </row>
    <row r="17408" spans="9:11">
      <c r="I17408" s="72"/>
      <c r="J17408" s="72"/>
      <c r="K17408" s="72"/>
    </row>
    <row r="17409" spans="9:11">
      <c r="I17409" s="72"/>
      <c r="J17409" s="72"/>
      <c r="K17409" s="72"/>
    </row>
    <row r="17410" spans="9:11">
      <c r="I17410" s="72"/>
      <c r="J17410" s="72"/>
      <c r="K17410" s="72"/>
    </row>
    <row r="17411" spans="9:11">
      <c r="I17411" s="72"/>
      <c r="J17411" s="72"/>
      <c r="K17411" s="72"/>
    </row>
    <row r="17412" spans="9:11">
      <c r="I17412" s="72"/>
      <c r="J17412" s="72"/>
      <c r="K17412" s="72"/>
    </row>
    <row r="17413" spans="9:11">
      <c r="I17413" s="72"/>
      <c r="J17413" s="72"/>
      <c r="K17413" s="72"/>
    </row>
    <row r="17414" spans="9:11">
      <c r="I17414" s="72"/>
      <c r="J17414" s="72"/>
      <c r="K17414" s="72"/>
    </row>
    <row r="17415" spans="9:11">
      <c r="I17415" s="72"/>
      <c r="J17415" s="72"/>
      <c r="K17415" s="72"/>
    </row>
    <row r="17416" spans="9:11">
      <c r="I17416" s="72"/>
      <c r="J17416" s="72"/>
      <c r="K17416" s="72"/>
    </row>
    <row r="17417" spans="9:11">
      <c r="I17417" s="72"/>
      <c r="J17417" s="72"/>
      <c r="K17417" s="72"/>
    </row>
    <row r="17418" spans="9:11">
      <c r="I17418" s="72"/>
      <c r="J17418" s="72"/>
      <c r="K17418" s="72"/>
    </row>
    <row r="17419" spans="9:11">
      <c r="I17419" s="72"/>
      <c r="J17419" s="72"/>
      <c r="K17419" s="72"/>
    </row>
    <row r="17420" spans="9:11">
      <c r="I17420" s="72"/>
      <c r="J17420" s="72"/>
      <c r="K17420" s="72"/>
    </row>
    <row r="17421" spans="9:11">
      <c r="I17421" s="72"/>
      <c r="J17421" s="72"/>
      <c r="K17421" s="72"/>
    </row>
    <row r="17422" spans="9:11">
      <c r="I17422" s="72"/>
      <c r="J17422" s="72"/>
      <c r="K17422" s="72"/>
    </row>
    <row r="17423" spans="9:11">
      <c r="I17423" s="72"/>
      <c r="J17423" s="72"/>
      <c r="K17423" s="72"/>
    </row>
    <row r="17424" spans="9:11">
      <c r="I17424" s="72"/>
      <c r="J17424" s="72"/>
      <c r="K17424" s="72"/>
    </row>
    <row r="17425" spans="9:11">
      <c r="I17425" s="72"/>
      <c r="J17425" s="72"/>
      <c r="K17425" s="72"/>
    </row>
    <row r="17426" spans="9:11">
      <c r="I17426" s="72"/>
      <c r="J17426" s="72"/>
      <c r="K17426" s="72"/>
    </row>
    <row r="17427" spans="9:11">
      <c r="I17427" s="72"/>
      <c r="J17427" s="72"/>
      <c r="K17427" s="72"/>
    </row>
    <row r="17428" spans="9:11">
      <c r="I17428" s="72"/>
      <c r="J17428" s="72"/>
      <c r="K17428" s="72"/>
    </row>
    <row r="17429" spans="9:11">
      <c r="I17429" s="72"/>
      <c r="J17429" s="72"/>
      <c r="K17429" s="72"/>
    </row>
    <row r="17430" spans="9:11">
      <c r="I17430" s="72"/>
      <c r="J17430" s="72"/>
      <c r="K17430" s="72"/>
    </row>
    <row r="17431" spans="9:11">
      <c r="I17431" s="72"/>
      <c r="J17431" s="72"/>
      <c r="K17431" s="72"/>
    </row>
    <row r="17432" spans="9:11">
      <c r="I17432" s="72"/>
      <c r="J17432" s="72"/>
      <c r="K17432" s="72"/>
    </row>
    <row r="17433" spans="9:11">
      <c r="I17433" s="72"/>
      <c r="J17433" s="72"/>
      <c r="K17433" s="72"/>
    </row>
    <row r="17434" spans="9:11">
      <c r="I17434" s="72"/>
      <c r="J17434" s="72"/>
      <c r="K17434" s="72"/>
    </row>
    <row r="17435" spans="9:11">
      <c r="I17435" s="72"/>
      <c r="J17435" s="72"/>
      <c r="K17435" s="72"/>
    </row>
    <row r="17436" spans="9:11">
      <c r="I17436" s="72"/>
      <c r="J17436" s="72"/>
      <c r="K17436" s="72"/>
    </row>
    <row r="17437" spans="9:11">
      <c r="I17437" s="72"/>
      <c r="J17437" s="72"/>
      <c r="K17437" s="72"/>
    </row>
    <row r="17438" spans="9:11">
      <c r="I17438" s="72"/>
      <c r="J17438" s="72"/>
      <c r="K17438" s="72"/>
    </row>
    <row r="17439" spans="9:11">
      <c r="I17439" s="72"/>
      <c r="J17439" s="72"/>
      <c r="K17439" s="72"/>
    </row>
    <row r="17440" spans="9:11">
      <c r="I17440" s="72"/>
      <c r="J17440" s="72"/>
      <c r="K17440" s="72"/>
    </row>
    <row r="17441" spans="9:11">
      <c r="I17441" s="72"/>
      <c r="J17441" s="72"/>
      <c r="K17441" s="72"/>
    </row>
    <row r="17442" spans="9:11">
      <c r="I17442" s="72"/>
      <c r="J17442" s="72"/>
      <c r="K17442" s="72"/>
    </row>
    <row r="17443" spans="9:11">
      <c r="I17443" s="72"/>
      <c r="J17443" s="72"/>
      <c r="K17443" s="72"/>
    </row>
    <row r="17444" spans="9:11">
      <c r="I17444" s="72"/>
      <c r="J17444" s="72"/>
      <c r="K17444" s="72"/>
    </row>
    <row r="17445" spans="9:11">
      <c r="I17445" s="72"/>
      <c r="J17445" s="72"/>
      <c r="K17445" s="72"/>
    </row>
    <row r="17446" spans="9:11">
      <c r="I17446" s="72"/>
      <c r="J17446" s="72"/>
      <c r="K17446" s="72"/>
    </row>
    <row r="17447" spans="9:11">
      <c r="I17447" s="72"/>
      <c r="J17447" s="72"/>
      <c r="K17447" s="72"/>
    </row>
    <row r="17448" spans="9:11">
      <c r="I17448" s="72"/>
      <c r="J17448" s="72"/>
      <c r="K17448" s="72"/>
    </row>
    <row r="17449" spans="9:11">
      <c r="I17449" s="72"/>
      <c r="J17449" s="72"/>
      <c r="K17449" s="72"/>
    </row>
    <row r="17450" spans="9:11">
      <c r="I17450" s="72"/>
      <c r="J17450" s="72"/>
      <c r="K17450" s="72"/>
    </row>
    <row r="17451" spans="9:11">
      <c r="I17451" s="72"/>
      <c r="J17451" s="72"/>
      <c r="K17451" s="72"/>
    </row>
    <row r="17452" spans="9:11">
      <c r="I17452" s="72"/>
      <c r="J17452" s="72"/>
      <c r="K17452" s="72"/>
    </row>
    <row r="17453" spans="9:11">
      <c r="I17453" s="72"/>
      <c r="J17453" s="72"/>
      <c r="K17453" s="72"/>
    </row>
    <row r="17454" spans="9:11">
      <c r="I17454" s="72"/>
      <c r="J17454" s="72"/>
      <c r="K17454" s="72"/>
    </row>
    <row r="17455" spans="9:11">
      <c r="I17455" s="72"/>
      <c r="J17455" s="72"/>
      <c r="K17455" s="72"/>
    </row>
    <row r="17456" spans="9:11">
      <c r="I17456" s="72"/>
      <c r="J17456" s="72"/>
      <c r="K17456" s="72"/>
    </row>
    <row r="17457" spans="9:11">
      <c r="I17457" s="72"/>
      <c r="J17457" s="72"/>
      <c r="K17457" s="72"/>
    </row>
    <row r="17458" spans="9:11">
      <c r="I17458" s="72"/>
      <c r="J17458" s="72"/>
      <c r="K17458" s="72"/>
    </row>
    <row r="17459" spans="9:11">
      <c r="I17459" s="72"/>
      <c r="J17459" s="72"/>
      <c r="K17459" s="72"/>
    </row>
    <row r="17460" spans="9:11">
      <c r="I17460" s="72"/>
      <c r="J17460" s="72"/>
      <c r="K17460" s="72"/>
    </row>
    <row r="17461" spans="9:11">
      <c r="I17461" s="72"/>
      <c r="J17461" s="72"/>
      <c r="K17461" s="72"/>
    </row>
    <row r="17462" spans="9:11">
      <c r="I17462" s="72"/>
      <c r="J17462" s="72"/>
      <c r="K17462" s="72"/>
    </row>
    <row r="17463" spans="9:11">
      <c r="I17463" s="72"/>
      <c r="J17463" s="72"/>
      <c r="K17463" s="72"/>
    </row>
    <row r="17464" spans="9:11">
      <c r="I17464" s="72"/>
      <c r="J17464" s="72"/>
      <c r="K17464" s="72"/>
    </row>
    <row r="17465" spans="9:11">
      <c r="I17465" s="72"/>
      <c r="J17465" s="72"/>
      <c r="K17465" s="72"/>
    </row>
    <row r="17466" spans="9:11">
      <c r="I17466" s="72"/>
      <c r="J17466" s="72"/>
      <c r="K17466" s="72"/>
    </row>
    <row r="17467" spans="9:11">
      <c r="I17467" s="72"/>
      <c r="J17467" s="72"/>
      <c r="K17467" s="72"/>
    </row>
    <row r="17468" spans="9:11">
      <c r="I17468" s="72"/>
      <c r="J17468" s="72"/>
      <c r="K17468" s="72"/>
    </row>
    <row r="17469" spans="9:11">
      <c r="I17469" s="72"/>
      <c r="J17469" s="72"/>
      <c r="K17469" s="72"/>
    </row>
    <row r="17470" spans="9:11">
      <c r="I17470" s="72"/>
      <c r="J17470" s="72"/>
      <c r="K17470" s="72"/>
    </row>
    <row r="17471" spans="9:11">
      <c r="I17471" s="72"/>
      <c r="J17471" s="72"/>
      <c r="K17471" s="72"/>
    </row>
    <row r="17472" spans="9:11">
      <c r="I17472" s="72"/>
      <c r="J17472" s="72"/>
      <c r="K17472" s="72"/>
    </row>
    <row r="17473" spans="9:11">
      <c r="I17473" s="72"/>
      <c r="J17473" s="72"/>
      <c r="K17473" s="72"/>
    </row>
    <row r="17474" spans="9:11">
      <c r="I17474" s="72"/>
      <c r="J17474" s="72"/>
      <c r="K17474" s="72"/>
    </row>
    <row r="17475" spans="9:11">
      <c r="I17475" s="72"/>
      <c r="J17475" s="72"/>
      <c r="K17475" s="72"/>
    </row>
    <row r="17476" spans="9:11">
      <c r="I17476" s="72"/>
      <c r="J17476" s="72"/>
      <c r="K17476" s="72"/>
    </row>
    <row r="17477" spans="9:11">
      <c r="I17477" s="72"/>
      <c r="J17477" s="72"/>
      <c r="K17477" s="72"/>
    </row>
    <row r="17478" spans="9:11">
      <c r="I17478" s="72"/>
      <c r="J17478" s="72"/>
      <c r="K17478" s="72"/>
    </row>
    <row r="17479" spans="9:11">
      <c r="I17479" s="72"/>
      <c r="J17479" s="72"/>
      <c r="K17479" s="72"/>
    </row>
    <row r="17480" spans="9:11">
      <c r="I17480" s="72"/>
      <c r="J17480" s="72"/>
      <c r="K17480" s="72"/>
    </row>
    <row r="17481" spans="9:11">
      <c r="I17481" s="72"/>
      <c r="J17481" s="72"/>
      <c r="K17481" s="72"/>
    </row>
    <row r="17482" spans="9:11">
      <c r="I17482" s="72"/>
      <c r="J17482" s="72"/>
      <c r="K17482" s="72"/>
    </row>
    <row r="17483" spans="9:11">
      <c r="I17483" s="72"/>
      <c r="J17483" s="72"/>
      <c r="K17483" s="72"/>
    </row>
    <row r="17484" spans="9:11">
      <c r="I17484" s="72"/>
      <c r="J17484" s="72"/>
      <c r="K17484" s="72"/>
    </row>
    <row r="17485" spans="9:11">
      <c r="I17485" s="72"/>
      <c r="J17485" s="72"/>
      <c r="K17485" s="72"/>
    </row>
    <row r="17486" spans="9:11">
      <c r="I17486" s="72"/>
      <c r="J17486" s="72"/>
      <c r="K17486" s="72"/>
    </row>
    <row r="17487" spans="9:11">
      <c r="I17487" s="72"/>
      <c r="J17487" s="72"/>
      <c r="K17487" s="72"/>
    </row>
    <row r="17488" spans="9:11">
      <c r="I17488" s="72"/>
      <c r="J17488" s="72"/>
      <c r="K17488" s="72"/>
    </row>
    <row r="17489" spans="9:11">
      <c r="I17489" s="72"/>
      <c r="J17489" s="72"/>
      <c r="K17489" s="72"/>
    </row>
    <row r="17490" spans="9:11">
      <c r="I17490" s="72"/>
      <c r="J17490" s="72"/>
      <c r="K17490" s="72"/>
    </row>
    <row r="17491" spans="9:11">
      <c r="I17491" s="72"/>
      <c r="J17491" s="72"/>
      <c r="K17491" s="72"/>
    </row>
    <row r="17492" spans="9:11">
      <c r="I17492" s="72"/>
      <c r="J17492" s="72"/>
      <c r="K17492" s="72"/>
    </row>
    <row r="17493" spans="9:11">
      <c r="I17493" s="72"/>
      <c r="J17493" s="72"/>
      <c r="K17493" s="72"/>
    </row>
    <row r="17494" spans="9:11">
      <c r="I17494" s="72"/>
      <c r="J17494" s="72"/>
      <c r="K17494" s="72"/>
    </row>
    <row r="17495" spans="9:11">
      <c r="I17495" s="72"/>
      <c r="J17495" s="72"/>
      <c r="K17495" s="72"/>
    </row>
    <row r="17496" spans="9:11">
      <c r="I17496" s="72"/>
      <c r="J17496" s="72"/>
      <c r="K17496" s="72"/>
    </row>
    <row r="17497" spans="9:11">
      <c r="I17497" s="72"/>
      <c r="J17497" s="72"/>
      <c r="K17497" s="72"/>
    </row>
    <row r="17498" spans="9:11">
      <c r="I17498" s="72"/>
      <c r="J17498" s="72"/>
      <c r="K17498" s="72"/>
    </row>
    <row r="17499" spans="9:11">
      <c r="I17499" s="72"/>
      <c r="J17499" s="72"/>
      <c r="K17499" s="72"/>
    </row>
    <row r="17500" spans="9:11">
      <c r="I17500" s="72"/>
      <c r="J17500" s="72"/>
      <c r="K17500" s="72"/>
    </row>
    <row r="17501" spans="9:11">
      <c r="I17501" s="72"/>
      <c r="J17501" s="72"/>
      <c r="K17501" s="72"/>
    </row>
    <row r="17502" spans="9:11">
      <c r="I17502" s="72"/>
      <c r="J17502" s="72"/>
      <c r="K17502" s="72"/>
    </row>
    <row r="17503" spans="9:11">
      <c r="I17503" s="72"/>
      <c r="J17503" s="72"/>
      <c r="K17503" s="72"/>
    </row>
    <row r="17504" spans="9:11">
      <c r="I17504" s="72"/>
      <c r="J17504" s="72"/>
      <c r="K17504" s="72"/>
    </row>
    <row r="17505" spans="9:11">
      <c r="I17505" s="72"/>
      <c r="J17505" s="72"/>
      <c r="K17505" s="72"/>
    </row>
    <row r="17506" spans="9:11">
      <c r="I17506" s="72"/>
      <c r="J17506" s="72"/>
      <c r="K17506" s="72"/>
    </row>
    <row r="17507" spans="9:11">
      <c r="I17507" s="72"/>
      <c r="J17507" s="72"/>
      <c r="K17507" s="72"/>
    </row>
    <row r="17508" spans="9:11">
      <c r="I17508" s="72"/>
      <c r="J17508" s="72"/>
      <c r="K17508" s="72"/>
    </row>
    <row r="17509" spans="9:11">
      <c r="I17509" s="72"/>
      <c r="J17509" s="72"/>
      <c r="K17509" s="72"/>
    </row>
    <row r="17510" spans="9:11">
      <c r="I17510" s="72"/>
      <c r="J17510" s="72"/>
      <c r="K17510" s="72"/>
    </row>
    <row r="17511" spans="9:11">
      <c r="I17511" s="72"/>
      <c r="J17511" s="72"/>
      <c r="K17511" s="72"/>
    </row>
    <row r="17512" spans="9:11">
      <c r="I17512" s="72"/>
      <c r="J17512" s="72"/>
      <c r="K17512" s="72"/>
    </row>
    <row r="17513" spans="9:11">
      <c r="I17513" s="72"/>
      <c r="J17513" s="72"/>
      <c r="K17513" s="72"/>
    </row>
    <row r="17514" spans="9:11">
      <c r="I17514" s="72"/>
      <c r="J17514" s="72"/>
      <c r="K17514" s="72"/>
    </row>
    <row r="17515" spans="9:11">
      <c r="I17515" s="72"/>
      <c r="J17515" s="72"/>
      <c r="K17515" s="72"/>
    </row>
    <row r="17516" spans="9:11">
      <c r="I17516" s="72"/>
      <c r="J17516" s="72"/>
      <c r="K17516" s="72"/>
    </row>
    <row r="17517" spans="9:11">
      <c r="I17517" s="72"/>
      <c r="J17517" s="72"/>
      <c r="K17517" s="72"/>
    </row>
    <row r="17518" spans="9:11">
      <c r="I17518" s="72"/>
      <c r="J17518" s="72"/>
      <c r="K17518" s="72"/>
    </row>
    <row r="17519" spans="9:11">
      <c r="I17519" s="72"/>
      <c r="J17519" s="72"/>
      <c r="K17519" s="72"/>
    </row>
    <row r="17520" spans="9:11">
      <c r="I17520" s="72"/>
      <c r="J17520" s="72"/>
      <c r="K17520" s="72"/>
    </row>
    <row r="17521" spans="9:11">
      <c r="I17521" s="72"/>
      <c r="J17521" s="72"/>
      <c r="K17521" s="72"/>
    </row>
    <row r="17522" spans="9:11">
      <c r="I17522" s="72"/>
      <c r="J17522" s="72"/>
      <c r="K17522" s="72"/>
    </row>
    <row r="17523" spans="9:11">
      <c r="I17523" s="72"/>
      <c r="J17523" s="72"/>
      <c r="K17523" s="72"/>
    </row>
    <row r="17524" spans="9:11">
      <c r="I17524" s="72"/>
      <c r="J17524" s="72"/>
      <c r="K17524" s="72"/>
    </row>
    <row r="17525" spans="9:11">
      <c r="I17525" s="72"/>
      <c r="J17525" s="72"/>
      <c r="K17525" s="72"/>
    </row>
    <row r="17526" spans="9:11">
      <c r="I17526" s="72"/>
      <c r="J17526" s="72"/>
      <c r="K17526" s="72"/>
    </row>
    <row r="17527" spans="9:11">
      <c r="I17527" s="72"/>
      <c r="J17527" s="72"/>
      <c r="K17527" s="72"/>
    </row>
    <row r="17528" spans="9:11">
      <c r="I17528" s="72"/>
      <c r="J17528" s="72"/>
      <c r="K17528" s="72"/>
    </row>
    <row r="17529" spans="9:11">
      <c r="I17529" s="72"/>
      <c r="J17529" s="72"/>
      <c r="K17529" s="72"/>
    </row>
    <row r="17530" spans="9:11">
      <c r="I17530" s="72"/>
      <c r="J17530" s="72"/>
      <c r="K17530" s="72"/>
    </row>
    <row r="17531" spans="9:11">
      <c r="I17531" s="72"/>
      <c r="J17531" s="72"/>
      <c r="K17531" s="72"/>
    </row>
    <row r="17532" spans="9:11">
      <c r="I17532" s="72"/>
      <c r="J17532" s="72"/>
      <c r="K17532" s="72"/>
    </row>
    <row r="17533" spans="9:11">
      <c r="I17533" s="72"/>
      <c r="J17533" s="72"/>
      <c r="K17533" s="72"/>
    </row>
    <row r="17534" spans="9:11">
      <c r="I17534" s="72"/>
      <c r="J17534" s="72"/>
      <c r="K17534" s="72"/>
    </row>
    <row r="17535" spans="9:11">
      <c r="I17535" s="72"/>
      <c r="J17535" s="72"/>
      <c r="K17535" s="72"/>
    </row>
    <row r="17536" spans="9:11">
      <c r="I17536" s="72"/>
      <c r="J17536" s="72"/>
      <c r="K17536" s="72"/>
    </row>
    <row r="17537" spans="9:11">
      <c r="I17537" s="72"/>
      <c r="J17537" s="72"/>
      <c r="K17537" s="72"/>
    </row>
    <row r="17538" spans="9:11">
      <c r="I17538" s="72"/>
      <c r="J17538" s="72"/>
      <c r="K17538" s="72"/>
    </row>
    <row r="17539" spans="9:11">
      <c r="I17539" s="72"/>
      <c r="J17539" s="72"/>
      <c r="K17539" s="72"/>
    </row>
    <row r="17540" spans="9:11">
      <c r="I17540" s="72"/>
      <c r="J17540" s="72"/>
      <c r="K17540" s="72"/>
    </row>
    <row r="17541" spans="9:11">
      <c r="I17541" s="72"/>
      <c r="J17541" s="72"/>
      <c r="K17541" s="72"/>
    </row>
    <row r="17542" spans="9:11">
      <c r="I17542" s="72"/>
      <c r="J17542" s="72"/>
      <c r="K17542" s="72"/>
    </row>
    <row r="17543" spans="9:11">
      <c r="I17543" s="72"/>
      <c r="J17543" s="72"/>
      <c r="K17543" s="72"/>
    </row>
    <row r="17544" spans="9:11">
      <c r="I17544" s="72"/>
      <c r="J17544" s="72"/>
      <c r="K17544" s="72"/>
    </row>
    <row r="17545" spans="9:11">
      <c r="I17545" s="72"/>
      <c r="J17545" s="72"/>
      <c r="K17545" s="72"/>
    </row>
    <row r="17546" spans="9:11">
      <c r="I17546" s="72"/>
      <c r="J17546" s="72"/>
      <c r="K17546" s="72"/>
    </row>
    <row r="17547" spans="9:11">
      <c r="I17547" s="72"/>
      <c r="J17547" s="72"/>
      <c r="K17547" s="72"/>
    </row>
    <row r="17548" spans="9:11">
      <c r="I17548" s="72"/>
      <c r="J17548" s="72"/>
      <c r="K17548" s="72"/>
    </row>
    <row r="17549" spans="9:11">
      <c r="I17549" s="72"/>
      <c r="J17549" s="72"/>
      <c r="K17549" s="72"/>
    </row>
    <row r="17550" spans="9:11">
      <c r="I17550" s="72"/>
      <c r="J17550" s="72"/>
      <c r="K17550" s="72"/>
    </row>
    <row r="17551" spans="9:11">
      <c r="I17551" s="72"/>
      <c r="J17551" s="72"/>
      <c r="K17551" s="72"/>
    </row>
    <row r="17552" spans="9:11">
      <c r="I17552" s="72"/>
      <c r="J17552" s="72"/>
      <c r="K17552" s="72"/>
    </row>
    <row r="17553" spans="9:11">
      <c r="I17553" s="72"/>
      <c r="J17553" s="72"/>
      <c r="K17553" s="72"/>
    </row>
    <row r="17554" spans="9:11">
      <c r="I17554" s="72"/>
      <c r="J17554" s="72"/>
      <c r="K17554" s="72"/>
    </row>
    <row r="17555" spans="9:11">
      <c r="I17555" s="72"/>
      <c r="J17555" s="72"/>
      <c r="K17555" s="72"/>
    </row>
    <row r="17556" spans="9:11">
      <c r="I17556" s="72"/>
      <c r="J17556" s="72"/>
      <c r="K17556" s="72"/>
    </row>
    <row r="17557" spans="9:11">
      <c r="I17557" s="72"/>
      <c r="J17557" s="72"/>
      <c r="K17557" s="72"/>
    </row>
    <row r="17558" spans="9:11">
      <c r="I17558" s="72"/>
      <c r="J17558" s="72"/>
      <c r="K17558" s="72"/>
    </row>
    <row r="17559" spans="9:11">
      <c r="I17559" s="72"/>
      <c r="J17559" s="72"/>
      <c r="K17559" s="72"/>
    </row>
    <row r="17560" spans="9:11">
      <c r="I17560" s="72"/>
      <c r="J17560" s="72"/>
      <c r="K17560" s="72"/>
    </row>
    <row r="17561" spans="9:11">
      <c r="I17561" s="72"/>
      <c r="J17561" s="72"/>
      <c r="K17561" s="72"/>
    </row>
    <row r="17562" spans="9:11">
      <c r="I17562" s="72"/>
      <c r="J17562" s="72"/>
      <c r="K17562" s="72"/>
    </row>
    <row r="17563" spans="9:11">
      <c r="I17563" s="72"/>
      <c r="J17563" s="72"/>
      <c r="K17563" s="72"/>
    </row>
    <row r="17564" spans="9:11">
      <c r="I17564" s="72"/>
      <c r="J17564" s="72"/>
      <c r="K17564" s="72"/>
    </row>
    <row r="17565" spans="9:11">
      <c r="I17565" s="72"/>
      <c r="J17565" s="72"/>
      <c r="K17565" s="72"/>
    </row>
    <row r="17566" spans="9:11">
      <c r="I17566" s="72"/>
      <c r="J17566" s="72"/>
      <c r="K17566" s="72"/>
    </row>
    <row r="17567" spans="9:11">
      <c r="I17567" s="72"/>
      <c r="J17567" s="72"/>
      <c r="K17567" s="72"/>
    </row>
    <row r="17568" spans="9:11">
      <c r="I17568" s="72"/>
      <c r="J17568" s="72"/>
      <c r="K17568" s="72"/>
    </row>
    <row r="17569" spans="9:11">
      <c r="I17569" s="72"/>
      <c r="J17569" s="72"/>
      <c r="K17569" s="72"/>
    </row>
    <row r="17570" spans="9:11">
      <c r="I17570" s="72"/>
      <c r="J17570" s="72"/>
      <c r="K17570" s="72"/>
    </row>
    <row r="17571" spans="9:11">
      <c r="I17571" s="72"/>
      <c r="J17571" s="72"/>
      <c r="K17571" s="72"/>
    </row>
    <row r="17572" spans="9:11">
      <c r="I17572" s="72"/>
      <c r="J17572" s="72"/>
      <c r="K17572" s="72"/>
    </row>
    <row r="17573" spans="9:11">
      <c r="I17573" s="72"/>
      <c r="J17573" s="72"/>
      <c r="K17573" s="72"/>
    </row>
    <row r="17574" spans="9:11">
      <c r="I17574" s="72"/>
      <c r="J17574" s="72"/>
      <c r="K17574" s="72"/>
    </row>
    <row r="17575" spans="9:11">
      <c r="I17575" s="72"/>
      <c r="J17575" s="72"/>
      <c r="K17575" s="72"/>
    </row>
    <row r="17576" spans="9:11">
      <c r="I17576" s="72"/>
      <c r="J17576" s="72"/>
      <c r="K17576" s="72"/>
    </row>
    <row r="17577" spans="9:11">
      <c r="I17577" s="72"/>
      <c r="J17577" s="72"/>
      <c r="K17577" s="72"/>
    </row>
    <row r="17578" spans="9:11">
      <c r="I17578" s="72"/>
      <c r="J17578" s="72"/>
      <c r="K17578" s="72"/>
    </row>
    <row r="17579" spans="9:11">
      <c r="I17579" s="72"/>
      <c r="J17579" s="72"/>
      <c r="K17579" s="72"/>
    </row>
    <row r="17580" spans="9:11">
      <c r="I17580" s="72"/>
      <c r="J17580" s="72"/>
      <c r="K17580" s="72"/>
    </row>
    <row r="17581" spans="9:11">
      <c r="I17581" s="72"/>
      <c r="J17581" s="72"/>
      <c r="K17581" s="72"/>
    </row>
    <row r="17582" spans="9:11">
      <c r="I17582" s="72"/>
      <c r="J17582" s="72"/>
      <c r="K17582" s="72"/>
    </row>
    <row r="17583" spans="9:11">
      <c r="I17583" s="72"/>
      <c r="J17583" s="72"/>
      <c r="K17583" s="72"/>
    </row>
    <row r="17584" spans="9:11">
      <c r="I17584" s="72"/>
      <c r="J17584" s="72"/>
      <c r="K17584" s="72"/>
    </row>
    <row r="17585" spans="9:11">
      <c r="I17585" s="72"/>
      <c r="J17585" s="72"/>
      <c r="K17585" s="72"/>
    </row>
    <row r="17586" spans="9:11">
      <c r="I17586" s="72"/>
      <c r="J17586" s="72"/>
      <c r="K17586" s="72"/>
    </row>
    <row r="17587" spans="9:11">
      <c r="I17587" s="72"/>
      <c r="J17587" s="72"/>
      <c r="K17587" s="72"/>
    </row>
    <row r="17588" spans="9:11">
      <c r="I17588" s="72"/>
      <c r="J17588" s="72"/>
      <c r="K17588" s="72"/>
    </row>
    <row r="17589" spans="9:11">
      <c r="I17589" s="72"/>
      <c r="J17589" s="72"/>
      <c r="K17589" s="72"/>
    </row>
    <row r="17590" spans="9:11">
      <c r="I17590" s="72"/>
      <c r="J17590" s="72"/>
      <c r="K17590" s="72"/>
    </row>
    <row r="17591" spans="9:11">
      <c r="I17591" s="72"/>
      <c r="J17591" s="72"/>
      <c r="K17591" s="72"/>
    </row>
    <row r="17592" spans="9:11">
      <c r="I17592" s="72"/>
      <c r="J17592" s="72"/>
      <c r="K17592" s="72"/>
    </row>
    <row r="17593" spans="9:11">
      <c r="I17593" s="72"/>
      <c r="J17593" s="72"/>
      <c r="K17593" s="72"/>
    </row>
    <row r="17594" spans="9:11">
      <c r="I17594" s="72"/>
      <c r="J17594" s="72"/>
      <c r="K17594" s="72"/>
    </row>
    <row r="17595" spans="9:11">
      <c r="I17595" s="72"/>
      <c r="J17595" s="72"/>
      <c r="K17595" s="72"/>
    </row>
    <row r="17596" spans="9:11">
      <c r="I17596" s="72"/>
      <c r="J17596" s="72"/>
      <c r="K17596" s="72"/>
    </row>
    <row r="17597" spans="9:11">
      <c r="I17597" s="72"/>
      <c r="J17597" s="72"/>
      <c r="K17597" s="72"/>
    </row>
    <row r="17598" spans="9:11">
      <c r="I17598" s="72"/>
      <c r="J17598" s="72"/>
      <c r="K17598" s="72"/>
    </row>
    <row r="17599" spans="9:11">
      <c r="I17599" s="72"/>
      <c r="J17599" s="72"/>
      <c r="K17599" s="72"/>
    </row>
    <row r="17600" spans="9:11">
      <c r="I17600" s="72"/>
      <c r="J17600" s="72"/>
      <c r="K17600" s="72"/>
    </row>
    <row r="17601" spans="9:11">
      <c r="I17601" s="72"/>
      <c r="J17601" s="72"/>
      <c r="K17601" s="72"/>
    </row>
    <row r="17602" spans="9:11">
      <c r="I17602" s="72"/>
      <c r="J17602" s="72"/>
      <c r="K17602" s="72"/>
    </row>
    <row r="17603" spans="9:11">
      <c r="I17603" s="72"/>
      <c r="J17603" s="72"/>
      <c r="K17603" s="72"/>
    </row>
    <row r="17604" spans="9:11">
      <c r="I17604" s="72"/>
      <c r="J17604" s="72"/>
      <c r="K17604" s="72"/>
    </row>
    <row r="17605" spans="9:11">
      <c r="I17605" s="72"/>
      <c r="J17605" s="72"/>
      <c r="K17605" s="72"/>
    </row>
    <row r="17606" spans="9:11">
      <c r="I17606" s="72"/>
      <c r="J17606" s="72"/>
      <c r="K17606" s="72"/>
    </row>
    <row r="17607" spans="9:11">
      <c r="I17607" s="72"/>
      <c r="J17607" s="72"/>
      <c r="K17607" s="72"/>
    </row>
    <row r="17608" spans="9:11">
      <c r="I17608" s="72"/>
      <c r="J17608" s="72"/>
      <c r="K17608" s="72"/>
    </row>
    <row r="17609" spans="9:11">
      <c r="I17609" s="72"/>
      <c r="J17609" s="72"/>
      <c r="K17609" s="72"/>
    </row>
    <row r="17610" spans="9:11">
      <c r="I17610" s="72"/>
      <c r="J17610" s="72"/>
      <c r="K17610" s="72"/>
    </row>
    <row r="17611" spans="9:11">
      <c r="I17611" s="72"/>
      <c r="J17611" s="72"/>
      <c r="K17611" s="72"/>
    </row>
    <row r="17612" spans="9:11">
      <c r="I17612" s="72"/>
      <c r="J17612" s="72"/>
      <c r="K17612" s="72"/>
    </row>
    <row r="17613" spans="9:11">
      <c r="I17613" s="72"/>
      <c r="J17613" s="72"/>
      <c r="K17613" s="72"/>
    </row>
    <row r="17614" spans="9:11">
      <c r="I17614" s="72"/>
      <c r="J17614" s="72"/>
      <c r="K17614" s="72"/>
    </row>
    <row r="17615" spans="9:11">
      <c r="I17615" s="72"/>
      <c r="J17615" s="72"/>
      <c r="K17615" s="72"/>
    </row>
    <row r="17616" spans="9:11">
      <c r="I17616" s="72"/>
      <c r="J17616" s="72"/>
      <c r="K17616" s="72"/>
    </row>
    <row r="17617" spans="9:11">
      <c r="I17617" s="72"/>
      <c r="J17617" s="72"/>
      <c r="K17617" s="72"/>
    </row>
    <row r="17618" spans="9:11">
      <c r="I17618" s="72"/>
      <c r="J17618" s="72"/>
      <c r="K17618" s="72"/>
    </row>
    <row r="17619" spans="9:11">
      <c r="I17619" s="72"/>
      <c r="J17619" s="72"/>
      <c r="K17619" s="72"/>
    </row>
    <row r="17620" spans="9:11">
      <c r="I17620" s="72"/>
      <c r="J17620" s="72"/>
      <c r="K17620" s="72"/>
    </row>
    <row r="17621" spans="9:11">
      <c r="I17621" s="72"/>
      <c r="J17621" s="72"/>
      <c r="K17621" s="72"/>
    </row>
    <row r="17622" spans="9:11">
      <c r="I17622" s="72"/>
      <c r="J17622" s="72"/>
      <c r="K17622" s="72"/>
    </row>
    <row r="17623" spans="9:11">
      <c r="I17623" s="72"/>
      <c r="J17623" s="72"/>
      <c r="K17623" s="72"/>
    </row>
    <row r="17624" spans="9:11">
      <c r="I17624" s="72"/>
      <c r="J17624" s="72"/>
      <c r="K17624" s="72"/>
    </row>
    <row r="17625" spans="9:11">
      <c r="I17625" s="72"/>
      <c r="J17625" s="72"/>
      <c r="K17625" s="72"/>
    </row>
    <row r="17626" spans="9:11">
      <c r="I17626" s="72"/>
      <c r="J17626" s="72"/>
      <c r="K17626" s="72"/>
    </row>
    <row r="17627" spans="9:11">
      <c r="I17627" s="72"/>
      <c r="J17627" s="72"/>
      <c r="K17627" s="72"/>
    </row>
    <row r="17628" spans="9:11">
      <c r="I17628" s="72"/>
      <c r="J17628" s="72"/>
      <c r="K17628" s="72"/>
    </row>
    <row r="17629" spans="9:11">
      <c r="I17629" s="72"/>
      <c r="J17629" s="72"/>
      <c r="K17629" s="72"/>
    </row>
    <row r="17630" spans="9:11">
      <c r="I17630" s="72"/>
      <c r="J17630" s="72"/>
      <c r="K17630" s="72"/>
    </row>
    <row r="17631" spans="9:11">
      <c r="I17631" s="72"/>
      <c r="J17631" s="72"/>
      <c r="K17631" s="72"/>
    </row>
    <row r="17632" spans="9:11">
      <c r="I17632" s="72"/>
      <c r="J17632" s="72"/>
      <c r="K17632" s="72"/>
    </row>
    <row r="17633" spans="9:11">
      <c r="I17633" s="72"/>
      <c r="J17633" s="72"/>
      <c r="K17633" s="72"/>
    </row>
    <row r="17634" spans="9:11">
      <c r="I17634" s="72"/>
      <c r="J17634" s="72"/>
      <c r="K17634" s="72"/>
    </row>
    <row r="17635" spans="9:11">
      <c r="I17635" s="72"/>
      <c r="J17635" s="72"/>
      <c r="K17635" s="72"/>
    </row>
    <row r="17636" spans="9:11">
      <c r="I17636" s="72"/>
      <c r="J17636" s="72"/>
      <c r="K17636" s="72"/>
    </row>
    <row r="17637" spans="9:11">
      <c r="I17637" s="72"/>
      <c r="J17637" s="72"/>
      <c r="K17637" s="72"/>
    </row>
    <row r="17638" spans="9:11">
      <c r="I17638" s="72"/>
      <c r="J17638" s="72"/>
      <c r="K17638" s="72"/>
    </row>
    <row r="17639" spans="9:11">
      <c r="I17639" s="72"/>
      <c r="J17639" s="72"/>
      <c r="K17639" s="72"/>
    </row>
    <row r="17640" spans="9:11">
      <c r="I17640" s="72"/>
      <c r="J17640" s="72"/>
      <c r="K17640" s="72"/>
    </row>
    <row r="17641" spans="9:11">
      <c r="I17641" s="72"/>
      <c r="J17641" s="72"/>
      <c r="K17641" s="72"/>
    </row>
    <row r="17642" spans="9:11">
      <c r="I17642" s="72"/>
      <c r="J17642" s="72"/>
      <c r="K17642" s="72"/>
    </row>
    <row r="17643" spans="9:11">
      <c r="I17643" s="72"/>
      <c r="J17643" s="72"/>
      <c r="K17643" s="72"/>
    </row>
    <row r="17644" spans="9:11">
      <c r="I17644" s="72"/>
      <c r="J17644" s="72"/>
      <c r="K17644" s="72"/>
    </row>
    <row r="17645" spans="9:11">
      <c r="I17645" s="72"/>
      <c r="J17645" s="72"/>
      <c r="K17645" s="72"/>
    </row>
    <row r="17646" spans="9:11">
      <c r="I17646" s="72"/>
      <c r="J17646" s="72"/>
      <c r="K17646" s="72"/>
    </row>
    <row r="17647" spans="9:11">
      <c r="I17647" s="72"/>
      <c r="J17647" s="72"/>
      <c r="K17647" s="72"/>
    </row>
    <row r="17648" spans="9:11">
      <c r="I17648" s="72"/>
      <c r="J17648" s="72"/>
      <c r="K17648" s="72"/>
    </row>
    <row r="17649" spans="9:11">
      <c r="I17649" s="72"/>
      <c r="J17649" s="72"/>
      <c r="K17649" s="72"/>
    </row>
    <row r="17650" spans="9:11">
      <c r="I17650" s="72"/>
      <c r="J17650" s="72"/>
      <c r="K17650" s="72"/>
    </row>
    <row r="17651" spans="9:11">
      <c r="I17651" s="72"/>
      <c r="J17651" s="72"/>
      <c r="K17651" s="72"/>
    </row>
    <row r="17652" spans="9:11">
      <c r="I17652" s="72"/>
      <c r="J17652" s="72"/>
      <c r="K17652" s="72"/>
    </row>
    <row r="17653" spans="9:11">
      <c r="I17653" s="72"/>
      <c r="J17653" s="72"/>
      <c r="K17653" s="72"/>
    </row>
    <row r="17654" spans="9:11">
      <c r="I17654" s="72"/>
      <c r="J17654" s="72"/>
      <c r="K17654" s="72"/>
    </row>
    <row r="17655" spans="9:11">
      <c r="I17655" s="72"/>
      <c r="J17655" s="72"/>
      <c r="K17655" s="72"/>
    </row>
    <row r="17656" spans="9:11">
      <c r="I17656" s="72"/>
      <c r="J17656" s="72"/>
      <c r="K17656" s="72"/>
    </row>
    <row r="17657" spans="9:11">
      <c r="I17657" s="72"/>
      <c r="J17657" s="72"/>
      <c r="K17657" s="72"/>
    </row>
    <row r="17658" spans="9:11">
      <c r="I17658" s="72"/>
      <c r="J17658" s="72"/>
      <c r="K17658" s="72"/>
    </row>
    <row r="17659" spans="9:11">
      <c r="I17659" s="72"/>
      <c r="J17659" s="72"/>
      <c r="K17659" s="72"/>
    </row>
    <row r="17660" spans="9:11">
      <c r="I17660" s="72"/>
      <c r="J17660" s="72"/>
      <c r="K17660" s="72"/>
    </row>
    <row r="17661" spans="9:11">
      <c r="I17661" s="72"/>
      <c r="J17661" s="72"/>
      <c r="K17661" s="72"/>
    </row>
    <row r="17662" spans="9:11">
      <c r="I17662" s="72"/>
      <c r="J17662" s="72"/>
      <c r="K17662" s="72"/>
    </row>
    <row r="17663" spans="9:11">
      <c r="I17663" s="72"/>
      <c r="J17663" s="72"/>
      <c r="K17663" s="72"/>
    </row>
    <row r="17664" spans="9:11">
      <c r="I17664" s="72"/>
      <c r="J17664" s="72"/>
      <c r="K17664" s="72"/>
    </row>
    <row r="17665" spans="9:11">
      <c r="I17665" s="72"/>
      <c r="J17665" s="72"/>
      <c r="K17665" s="72"/>
    </row>
    <row r="17666" spans="9:11">
      <c r="I17666" s="72"/>
      <c r="J17666" s="72"/>
      <c r="K17666" s="72"/>
    </row>
    <row r="17667" spans="9:11">
      <c r="I17667" s="72"/>
      <c r="J17667" s="72"/>
      <c r="K17667" s="72"/>
    </row>
    <row r="17668" spans="9:11">
      <c r="I17668" s="72"/>
      <c r="J17668" s="72"/>
      <c r="K17668" s="72"/>
    </row>
    <row r="17669" spans="9:11">
      <c r="I17669" s="72"/>
      <c r="J17669" s="72"/>
      <c r="K17669" s="72"/>
    </row>
    <row r="17670" spans="9:11">
      <c r="I17670" s="72"/>
      <c r="J17670" s="72"/>
      <c r="K17670" s="72"/>
    </row>
    <row r="17671" spans="9:11">
      <c r="I17671" s="72"/>
      <c r="J17671" s="72"/>
      <c r="K17671" s="72"/>
    </row>
    <row r="17672" spans="9:11">
      <c r="I17672" s="72"/>
      <c r="J17672" s="72"/>
      <c r="K17672" s="72"/>
    </row>
    <row r="17673" spans="9:11">
      <c r="I17673" s="72"/>
      <c r="J17673" s="72"/>
      <c r="K17673" s="72"/>
    </row>
    <row r="17674" spans="9:11">
      <c r="I17674" s="72"/>
      <c r="J17674" s="72"/>
      <c r="K17674" s="72"/>
    </row>
    <row r="17675" spans="9:11">
      <c r="I17675" s="72"/>
      <c r="J17675" s="72"/>
      <c r="K17675" s="72"/>
    </row>
    <row r="17676" spans="9:11">
      <c r="I17676" s="72"/>
      <c r="J17676" s="72"/>
      <c r="K17676" s="72"/>
    </row>
    <row r="17677" spans="9:11">
      <c r="I17677" s="72"/>
      <c r="J17677" s="72"/>
      <c r="K17677" s="72"/>
    </row>
    <row r="17678" spans="9:11">
      <c r="I17678" s="72"/>
      <c r="J17678" s="72"/>
      <c r="K17678" s="72"/>
    </row>
    <row r="17679" spans="9:11">
      <c r="I17679" s="72"/>
      <c r="J17679" s="72"/>
      <c r="K17679" s="72"/>
    </row>
    <row r="17680" spans="9:11">
      <c r="I17680" s="72"/>
      <c r="J17680" s="72"/>
      <c r="K17680" s="72"/>
    </row>
    <row r="17681" spans="9:11">
      <c r="I17681" s="72"/>
      <c r="J17681" s="72"/>
      <c r="K17681" s="72"/>
    </row>
    <row r="17682" spans="9:11">
      <c r="I17682" s="72"/>
      <c r="J17682" s="72"/>
      <c r="K17682" s="72"/>
    </row>
    <row r="17683" spans="9:11">
      <c r="I17683" s="72"/>
      <c r="J17683" s="72"/>
      <c r="K17683" s="72"/>
    </row>
    <row r="17684" spans="9:11">
      <c r="I17684" s="72"/>
      <c r="J17684" s="72"/>
      <c r="K17684" s="72"/>
    </row>
    <row r="17685" spans="9:11">
      <c r="I17685" s="72"/>
      <c r="J17685" s="72"/>
      <c r="K17685" s="72"/>
    </row>
    <row r="17686" spans="9:11">
      <c r="I17686" s="72"/>
      <c r="J17686" s="72"/>
      <c r="K17686" s="72"/>
    </row>
    <row r="17687" spans="9:11">
      <c r="I17687" s="72"/>
      <c r="J17687" s="72"/>
      <c r="K17687" s="72"/>
    </row>
    <row r="17688" spans="9:11">
      <c r="I17688" s="72"/>
      <c r="J17688" s="72"/>
      <c r="K17688" s="72"/>
    </row>
    <row r="17689" spans="9:11">
      <c r="I17689" s="72"/>
      <c r="J17689" s="72"/>
      <c r="K17689" s="72"/>
    </row>
    <row r="17690" spans="9:11">
      <c r="I17690" s="72"/>
      <c r="J17690" s="72"/>
      <c r="K17690" s="72"/>
    </row>
    <row r="17691" spans="9:11">
      <c r="I17691" s="72"/>
      <c r="J17691" s="72"/>
      <c r="K17691" s="72"/>
    </row>
    <row r="17692" spans="9:11">
      <c r="I17692" s="72"/>
      <c r="J17692" s="72"/>
      <c r="K17692" s="72"/>
    </row>
    <row r="17693" spans="9:11">
      <c r="I17693" s="72"/>
      <c r="J17693" s="72"/>
      <c r="K17693" s="72"/>
    </row>
    <row r="17694" spans="9:11">
      <c r="I17694" s="72"/>
      <c r="J17694" s="72"/>
      <c r="K17694" s="72"/>
    </row>
    <row r="17695" spans="9:11">
      <c r="I17695" s="72"/>
      <c r="J17695" s="72"/>
      <c r="K17695" s="72"/>
    </row>
    <row r="17696" spans="9:11">
      <c r="I17696" s="72"/>
      <c r="J17696" s="72"/>
      <c r="K17696" s="72"/>
    </row>
    <row r="17697" spans="9:11">
      <c r="I17697" s="72"/>
      <c r="J17697" s="72"/>
      <c r="K17697" s="72"/>
    </row>
    <row r="17698" spans="9:11">
      <c r="I17698" s="72"/>
      <c r="J17698" s="72"/>
      <c r="K17698" s="72"/>
    </row>
    <row r="17699" spans="9:11">
      <c r="I17699" s="72"/>
      <c r="J17699" s="72"/>
      <c r="K17699" s="72"/>
    </row>
    <row r="17700" spans="9:11">
      <c r="I17700" s="72"/>
      <c r="J17700" s="72"/>
      <c r="K17700" s="72"/>
    </row>
    <row r="17701" spans="9:11">
      <c r="I17701" s="72"/>
      <c r="J17701" s="72"/>
      <c r="K17701" s="72"/>
    </row>
    <row r="17702" spans="9:11">
      <c r="I17702" s="72"/>
      <c r="J17702" s="72"/>
      <c r="K17702" s="72"/>
    </row>
    <row r="17703" spans="9:11">
      <c r="I17703" s="72"/>
      <c r="J17703" s="72"/>
      <c r="K17703" s="72"/>
    </row>
    <row r="17704" spans="9:11">
      <c r="I17704" s="72"/>
      <c r="J17704" s="72"/>
      <c r="K17704" s="72"/>
    </row>
    <row r="17705" spans="9:11">
      <c r="I17705" s="72"/>
      <c r="J17705" s="72"/>
      <c r="K17705" s="72"/>
    </row>
    <row r="17706" spans="9:11">
      <c r="I17706" s="72"/>
      <c r="J17706" s="72"/>
      <c r="K17706" s="72"/>
    </row>
    <row r="17707" spans="9:11">
      <c r="I17707" s="72"/>
      <c r="J17707" s="72"/>
      <c r="K17707" s="72"/>
    </row>
    <row r="17708" spans="9:11">
      <c r="I17708" s="72"/>
      <c r="J17708" s="72"/>
      <c r="K17708" s="72"/>
    </row>
    <row r="17709" spans="9:11">
      <c r="I17709" s="72"/>
      <c r="J17709" s="72"/>
      <c r="K17709" s="72"/>
    </row>
    <row r="17710" spans="9:11">
      <c r="I17710" s="72"/>
      <c r="J17710" s="72"/>
      <c r="K17710" s="72"/>
    </row>
    <row r="17711" spans="9:11">
      <c r="I17711" s="72"/>
      <c r="J17711" s="72"/>
      <c r="K17711" s="72"/>
    </row>
    <row r="17712" spans="9:11">
      <c r="I17712" s="72"/>
      <c r="J17712" s="72"/>
      <c r="K17712" s="72"/>
    </row>
    <row r="17713" spans="9:11">
      <c r="I17713" s="72"/>
      <c r="J17713" s="72"/>
      <c r="K17713" s="72"/>
    </row>
    <row r="17714" spans="9:11">
      <c r="I17714" s="72"/>
      <c r="J17714" s="72"/>
      <c r="K17714" s="72"/>
    </row>
    <row r="17715" spans="9:11">
      <c r="I17715" s="72"/>
      <c r="J17715" s="72"/>
      <c r="K17715" s="72"/>
    </row>
    <row r="17716" spans="9:11">
      <c r="I17716" s="72"/>
      <c r="J17716" s="72"/>
      <c r="K17716" s="72"/>
    </row>
    <row r="17717" spans="9:11">
      <c r="I17717" s="72"/>
      <c r="J17717" s="72"/>
      <c r="K17717" s="72"/>
    </row>
    <row r="17718" spans="9:11">
      <c r="I17718" s="72"/>
      <c r="J17718" s="72"/>
      <c r="K17718" s="72"/>
    </row>
    <row r="17719" spans="9:11">
      <c r="I17719" s="72"/>
      <c r="J17719" s="72"/>
      <c r="K17719" s="72"/>
    </row>
    <row r="17720" spans="9:11">
      <c r="I17720" s="72"/>
      <c r="J17720" s="72"/>
      <c r="K17720" s="72"/>
    </row>
    <row r="17721" spans="9:11">
      <c r="I17721" s="72"/>
      <c r="J17721" s="72"/>
      <c r="K17721" s="72"/>
    </row>
    <row r="17722" spans="9:11">
      <c r="I17722" s="72"/>
      <c r="J17722" s="72"/>
      <c r="K17722" s="72"/>
    </row>
    <row r="17723" spans="9:11">
      <c r="I17723" s="72"/>
      <c r="J17723" s="72"/>
      <c r="K17723" s="72"/>
    </row>
    <row r="17724" spans="9:11">
      <c r="I17724" s="72"/>
      <c r="J17724" s="72"/>
      <c r="K17724" s="72"/>
    </row>
    <row r="17725" spans="9:11">
      <c r="I17725" s="72"/>
      <c r="J17725" s="72"/>
      <c r="K17725" s="72"/>
    </row>
    <row r="17726" spans="9:11">
      <c r="I17726" s="72"/>
      <c r="J17726" s="72"/>
      <c r="K17726" s="72"/>
    </row>
    <row r="17727" spans="9:11">
      <c r="I17727" s="72"/>
      <c r="J17727" s="72"/>
      <c r="K17727" s="72"/>
    </row>
    <row r="17728" spans="9:11">
      <c r="I17728" s="72"/>
      <c r="J17728" s="72"/>
      <c r="K17728" s="72"/>
    </row>
    <row r="17729" spans="9:11">
      <c r="I17729" s="72"/>
      <c r="J17729" s="72"/>
      <c r="K17729" s="72"/>
    </row>
    <row r="17730" spans="9:11">
      <c r="I17730" s="72"/>
      <c r="J17730" s="72"/>
      <c r="K17730" s="72"/>
    </row>
    <row r="17731" spans="9:11">
      <c r="I17731" s="72"/>
      <c r="J17731" s="72"/>
      <c r="K17731" s="72"/>
    </row>
    <row r="17732" spans="9:11">
      <c r="I17732" s="72"/>
      <c r="J17732" s="72"/>
      <c r="K17732" s="72"/>
    </row>
    <row r="17733" spans="9:11">
      <c r="I17733" s="72"/>
      <c r="J17733" s="72"/>
      <c r="K17733" s="72"/>
    </row>
    <row r="17734" spans="9:11">
      <c r="I17734" s="72"/>
      <c r="J17734" s="72"/>
      <c r="K17734" s="72"/>
    </row>
    <row r="17735" spans="9:11">
      <c r="I17735" s="72"/>
      <c r="J17735" s="72"/>
      <c r="K17735" s="72"/>
    </row>
    <row r="17736" spans="9:11">
      <c r="I17736" s="72"/>
      <c r="J17736" s="72"/>
      <c r="K17736" s="72"/>
    </row>
    <row r="17737" spans="9:11">
      <c r="I17737" s="72"/>
      <c r="J17737" s="72"/>
      <c r="K17737" s="72"/>
    </row>
    <row r="17738" spans="9:11">
      <c r="I17738" s="72"/>
      <c r="J17738" s="72"/>
      <c r="K17738" s="72"/>
    </row>
    <row r="17739" spans="9:11">
      <c r="I17739" s="72"/>
      <c r="J17739" s="72"/>
      <c r="K17739" s="72"/>
    </row>
    <row r="17740" spans="9:11">
      <c r="I17740" s="72"/>
      <c r="J17740" s="72"/>
      <c r="K17740" s="72"/>
    </row>
    <row r="17741" spans="9:11">
      <c r="I17741" s="72"/>
      <c r="J17741" s="72"/>
      <c r="K17741" s="72"/>
    </row>
    <row r="17742" spans="9:11">
      <c r="I17742" s="72"/>
      <c r="J17742" s="72"/>
      <c r="K17742" s="72"/>
    </row>
    <row r="17743" spans="9:11">
      <c r="I17743" s="72"/>
      <c r="J17743" s="72"/>
      <c r="K17743" s="72"/>
    </row>
    <row r="17744" spans="9:11">
      <c r="I17744" s="72"/>
      <c r="J17744" s="72"/>
      <c r="K17744" s="72"/>
    </row>
    <row r="17745" spans="9:11">
      <c r="I17745" s="72"/>
      <c r="J17745" s="72"/>
      <c r="K17745" s="72"/>
    </row>
    <row r="17746" spans="9:11">
      <c r="I17746" s="72"/>
      <c r="J17746" s="72"/>
      <c r="K17746" s="72"/>
    </row>
    <row r="17747" spans="9:11">
      <c r="I17747" s="72"/>
      <c r="J17747" s="72"/>
      <c r="K17747" s="72"/>
    </row>
    <row r="17748" spans="9:11">
      <c r="I17748" s="72"/>
      <c r="J17748" s="72"/>
      <c r="K17748" s="72"/>
    </row>
    <row r="17749" spans="9:11">
      <c r="I17749" s="72"/>
      <c r="J17749" s="72"/>
      <c r="K17749" s="72"/>
    </row>
    <row r="17750" spans="9:11">
      <c r="I17750" s="72"/>
      <c r="J17750" s="72"/>
      <c r="K17750" s="72"/>
    </row>
    <row r="17751" spans="9:11">
      <c r="I17751" s="72"/>
      <c r="J17751" s="72"/>
      <c r="K17751" s="72"/>
    </row>
    <row r="17752" spans="9:11">
      <c r="I17752" s="72"/>
      <c r="J17752" s="72"/>
      <c r="K17752" s="72"/>
    </row>
    <row r="17753" spans="9:11">
      <c r="I17753" s="72"/>
      <c r="J17753" s="72"/>
      <c r="K17753" s="72"/>
    </row>
    <row r="17754" spans="9:11">
      <c r="I17754" s="72"/>
      <c r="J17754" s="72"/>
      <c r="K17754" s="72"/>
    </row>
    <row r="17755" spans="9:11">
      <c r="I17755" s="72"/>
      <c r="J17755" s="72"/>
      <c r="K17755" s="72"/>
    </row>
    <row r="17756" spans="9:11">
      <c r="I17756" s="72"/>
      <c r="J17756" s="72"/>
      <c r="K17756" s="72"/>
    </row>
    <row r="17757" spans="9:11">
      <c r="I17757" s="72"/>
      <c r="J17757" s="72"/>
      <c r="K17757" s="72"/>
    </row>
    <row r="17758" spans="9:11">
      <c r="I17758" s="72"/>
      <c r="J17758" s="72"/>
      <c r="K17758" s="72"/>
    </row>
    <row r="17759" spans="9:11">
      <c r="I17759" s="72"/>
      <c r="J17759" s="72"/>
      <c r="K17759" s="72"/>
    </row>
    <row r="17760" spans="9:11">
      <c r="I17760" s="72"/>
      <c r="J17760" s="72"/>
      <c r="K17760" s="72"/>
    </row>
    <row r="17761" spans="9:11">
      <c r="I17761" s="72"/>
      <c r="J17761" s="72"/>
      <c r="K17761" s="72"/>
    </row>
    <row r="17762" spans="9:11">
      <c r="I17762" s="72"/>
      <c r="J17762" s="72"/>
      <c r="K17762" s="72"/>
    </row>
    <row r="17763" spans="9:11">
      <c r="I17763" s="72"/>
      <c r="J17763" s="72"/>
      <c r="K17763" s="72"/>
    </row>
    <row r="17764" spans="9:11">
      <c r="I17764" s="72"/>
      <c r="J17764" s="72"/>
      <c r="K17764" s="72"/>
    </row>
    <row r="17765" spans="9:11">
      <c r="I17765" s="72"/>
      <c r="J17765" s="72"/>
      <c r="K17765" s="72"/>
    </row>
    <row r="17766" spans="9:11">
      <c r="I17766" s="72"/>
      <c r="J17766" s="72"/>
      <c r="K17766" s="72"/>
    </row>
    <row r="17767" spans="9:11">
      <c r="I17767" s="72"/>
      <c r="J17767" s="72"/>
      <c r="K17767" s="72"/>
    </row>
    <row r="17768" spans="9:11">
      <c r="I17768" s="72"/>
      <c r="J17768" s="72"/>
      <c r="K17768" s="72"/>
    </row>
    <row r="17769" spans="9:11">
      <c r="I17769" s="72"/>
      <c r="J17769" s="72"/>
      <c r="K17769" s="72"/>
    </row>
    <row r="17770" spans="9:11">
      <c r="I17770" s="72"/>
      <c r="J17770" s="72"/>
      <c r="K17770" s="72"/>
    </row>
    <row r="17771" spans="9:11">
      <c r="I17771" s="72"/>
      <c r="J17771" s="72"/>
      <c r="K17771" s="72"/>
    </row>
    <row r="17772" spans="9:11">
      <c r="I17772" s="72"/>
      <c r="J17772" s="72"/>
      <c r="K17772" s="72"/>
    </row>
    <row r="17773" spans="9:11">
      <c r="I17773" s="72"/>
      <c r="J17773" s="72"/>
      <c r="K17773" s="72"/>
    </row>
    <row r="17774" spans="9:11">
      <c r="I17774" s="72"/>
      <c r="J17774" s="72"/>
      <c r="K17774" s="72"/>
    </row>
    <row r="17775" spans="9:11">
      <c r="I17775" s="72"/>
      <c r="J17775" s="72"/>
      <c r="K17775" s="72"/>
    </row>
    <row r="17776" spans="9:11">
      <c r="I17776" s="72"/>
      <c r="J17776" s="72"/>
      <c r="K17776" s="72"/>
    </row>
    <row r="17777" spans="9:11">
      <c r="I17777" s="72"/>
      <c r="J17777" s="72"/>
      <c r="K17777" s="72"/>
    </row>
    <row r="17778" spans="9:11">
      <c r="I17778" s="72"/>
      <c r="J17778" s="72"/>
      <c r="K17778" s="72"/>
    </row>
    <row r="17779" spans="9:11">
      <c r="I17779" s="72"/>
      <c r="J17779" s="72"/>
      <c r="K17779" s="72"/>
    </row>
    <row r="17780" spans="9:11">
      <c r="I17780" s="72"/>
      <c r="J17780" s="72"/>
      <c r="K17780" s="72"/>
    </row>
    <row r="17781" spans="9:11">
      <c r="I17781" s="72"/>
      <c r="J17781" s="72"/>
      <c r="K17781" s="72"/>
    </row>
    <row r="17782" spans="9:11">
      <c r="I17782" s="72"/>
      <c r="J17782" s="72"/>
      <c r="K17782" s="72"/>
    </row>
    <row r="17783" spans="9:11">
      <c r="I17783" s="72"/>
      <c r="J17783" s="72"/>
      <c r="K17783" s="72"/>
    </row>
    <row r="17784" spans="9:11">
      <c r="I17784" s="72"/>
      <c r="J17784" s="72"/>
      <c r="K17784" s="72"/>
    </row>
    <row r="17785" spans="9:11">
      <c r="I17785" s="72"/>
      <c r="J17785" s="72"/>
      <c r="K17785" s="72"/>
    </row>
    <row r="17786" spans="9:11">
      <c r="I17786" s="72"/>
      <c r="J17786" s="72"/>
      <c r="K17786" s="72"/>
    </row>
    <row r="17787" spans="9:11">
      <c r="I17787" s="72"/>
      <c r="J17787" s="72"/>
      <c r="K17787" s="72"/>
    </row>
    <row r="17788" spans="9:11">
      <c r="I17788" s="72"/>
      <c r="J17788" s="72"/>
      <c r="K17788" s="72"/>
    </row>
    <row r="17789" spans="9:11">
      <c r="I17789" s="72"/>
      <c r="J17789" s="72"/>
      <c r="K17789" s="72"/>
    </row>
    <row r="17790" spans="9:11">
      <c r="I17790" s="72"/>
      <c r="J17790" s="72"/>
      <c r="K17790" s="72"/>
    </row>
    <row r="17791" spans="9:11">
      <c r="I17791" s="72"/>
      <c r="J17791" s="72"/>
      <c r="K17791" s="72"/>
    </row>
    <row r="17792" spans="9:11">
      <c r="I17792" s="72"/>
      <c r="J17792" s="72"/>
      <c r="K17792" s="72"/>
    </row>
    <row r="17793" spans="9:11">
      <c r="I17793" s="72"/>
      <c r="J17793" s="72"/>
      <c r="K17793" s="72"/>
    </row>
    <row r="17794" spans="9:11">
      <c r="I17794" s="72"/>
      <c r="J17794" s="72"/>
      <c r="K17794" s="72"/>
    </row>
    <row r="17795" spans="9:11">
      <c r="I17795" s="72"/>
      <c r="J17795" s="72"/>
      <c r="K17795" s="72"/>
    </row>
    <row r="17796" spans="9:11">
      <c r="I17796" s="72"/>
      <c r="J17796" s="72"/>
      <c r="K17796" s="72"/>
    </row>
    <row r="17797" spans="9:11">
      <c r="I17797" s="72"/>
      <c r="J17797" s="72"/>
      <c r="K17797" s="72"/>
    </row>
    <row r="17798" spans="9:11">
      <c r="I17798" s="72"/>
      <c r="J17798" s="72"/>
      <c r="K17798" s="72"/>
    </row>
    <row r="17799" spans="9:11">
      <c r="I17799" s="72"/>
      <c r="J17799" s="72"/>
      <c r="K17799" s="72"/>
    </row>
    <row r="17800" spans="9:11">
      <c r="I17800" s="72"/>
      <c r="J17800" s="72"/>
      <c r="K17800" s="72"/>
    </row>
    <row r="17801" spans="9:11">
      <c r="I17801" s="72"/>
      <c r="J17801" s="72"/>
      <c r="K17801" s="72"/>
    </row>
    <row r="17802" spans="9:11">
      <c r="I17802" s="72"/>
      <c r="J17802" s="72"/>
      <c r="K17802" s="72"/>
    </row>
    <row r="17803" spans="9:11">
      <c r="I17803" s="72"/>
      <c r="J17803" s="72"/>
      <c r="K17803" s="72"/>
    </row>
    <row r="17804" spans="9:11">
      <c r="I17804" s="72"/>
      <c r="J17804" s="72"/>
      <c r="K17804" s="72"/>
    </row>
    <row r="17805" spans="9:11">
      <c r="I17805" s="72"/>
      <c r="J17805" s="72"/>
      <c r="K17805" s="72"/>
    </row>
    <row r="17806" spans="9:11">
      <c r="I17806" s="72"/>
      <c r="J17806" s="72"/>
      <c r="K17806" s="72"/>
    </row>
    <row r="17807" spans="9:11">
      <c r="I17807" s="72"/>
      <c r="J17807" s="72"/>
      <c r="K17807" s="72"/>
    </row>
    <row r="17808" spans="9:11">
      <c r="I17808" s="72"/>
      <c r="J17808" s="72"/>
      <c r="K17808" s="72"/>
    </row>
    <row r="17809" spans="9:11">
      <c r="I17809" s="72"/>
      <c r="J17809" s="72"/>
      <c r="K17809" s="72"/>
    </row>
    <row r="17810" spans="9:11">
      <c r="I17810" s="72"/>
      <c r="J17810" s="72"/>
      <c r="K17810" s="72"/>
    </row>
    <row r="17811" spans="9:11">
      <c r="I17811" s="72"/>
      <c r="J17811" s="72"/>
      <c r="K17811" s="72"/>
    </row>
    <row r="17812" spans="9:11">
      <c r="I17812" s="72"/>
      <c r="J17812" s="72"/>
      <c r="K17812" s="72"/>
    </row>
    <row r="17813" spans="9:11">
      <c r="I17813" s="72"/>
      <c r="J17813" s="72"/>
      <c r="K17813" s="72"/>
    </row>
    <row r="17814" spans="9:11">
      <c r="I17814" s="72"/>
      <c r="J17814" s="72"/>
      <c r="K17814" s="72"/>
    </row>
    <row r="17815" spans="9:11">
      <c r="I17815" s="72"/>
      <c r="J17815" s="72"/>
      <c r="K17815" s="72"/>
    </row>
    <row r="17816" spans="9:11">
      <c r="I17816" s="72"/>
      <c r="J17816" s="72"/>
      <c r="K17816" s="72"/>
    </row>
    <row r="17817" spans="9:11">
      <c r="I17817" s="72"/>
      <c r="J17817" s="72"/>
      <c r="K17817" s="72"/>
    </row>
    <row r="17818" spans="9:11">
      <c r="I17818" s="72"/>
      <c r="J17818" s="72"/>
      <c r="K17818" s="72"/>
    </row>
    <row r="17819" spans="9:11">
      <c r="I17819" s="72"/>
      <c r="J17819" s="72"/>
      <c r="K17819" s="72"/>
    </row>
    <row r="17820" spans="9:11">
      <c r="I17820" s="72"/>
      <c r="J17820" s="72"/>
      <c r="K17820" s="72"/>
    </row>
    <row r="17821" spans="9:11">
      <c r="I17821" s="72"/>
      <c r="J17821" s="72"/>
      <c r="K17821" s="72"/>
    </row>
    <row r="17822" spans="9:11">
      <c r="I17822" s="72"/>
      <c r="J17822" s="72"/>
      <c r="K17822" s="72"/>
    </row>
    <row r="17823" spans="9:11">
      <c r="I17823" s="72"/>
      <c r="J17823" s="72"/>
      <c r="K17823" s="72"/>
    </row>
    <row r="17824" spans="9:11">
      <c r="I17824" s="72"/>
      <c r="J17824" s="72"/>
      <c r="K17824" s="72"/>
    </row>
    <row r="17825" spans="9:11">
      <c r="I17825" s="72"/>
      <c r="J17825" s="72"/>
      <c r="K17825" s="72"/>
    </row>
    <row r="17826" spans="9:11">
      <c r="I17826" s="72"/>
      <c r="J17826" s="72"/>
      <c r="K17826" s="72"/>
    </row>
    <row r="17827" spans="9:11">
      <c r="I17827" s="72"/>
      <c r="J17827" s="72"/>
      <c r="K17827" s="72"/>
    </row>
    <row r="17828" spans="9:11">
      <c r="I17828" s="72"/>
      <c r="J17828" s="72"/>
      <c r="K17828" s="72"/>
    </row>
    <row r="17829" spans="9:11">
      <c r="I17829" s="72"/>
      <c r="J17829" s="72"/>
      <c r="K17829" s="72"/>
    </row>
    <row r="17830" spans="9:11">
      <c r="I17830" s="72"/>
      <c r="J17830" s="72"/>
      <c r="K17830" s="72"/>
    </row>
    <row r="17831" spans="9:11">
      <c r="I17831" s="72"/>
      <c r="J17831" s="72"/>
      <c r="K17831" s="72"/>
    </row>
    <row r="17832" spans="9:11">
      <c r="I17832" s="72"/>
      <c r="J17832" s="72"/>
      <c r="K17832" s="72"/>
    </row>
    <row r="17833" spans="9:11">
      <c r="I17833" s="72"/>
      <c r="J17833" s="72"/>
      <c r="K17833" s="72"/>
    </row>
    <row r="17834" spans="9:11">
      <c r="I17834" s="72"/>
      <c r="J17834" s="72"/>
      <c r="K17834" s="72"/>
    </row>
    <row r="17835" spans="9:11">
      <c r="I17835" s="72"/>
      <c r="J17835" s="72"/>
      <c r="K17835" s="72"/>
    </row>
    <row r="17836" spans="9:11">
      <c r="I17836" s="72"/>
      <c r="J17836" s="72"/>
      <c r="K17836" s="72"/>
    </row>
    <row r="17837" spans="9:11">
      <c r="I17837" s="72"/>
      <c r="J17837" s="72"/>
      <c r="K17837" s="72"/>
    </row>
    <row r="17838" spans="9:11">
      <c r="I17838" s="72"/>
      <c r="J17838" s="72"/>
      <c r="K17838" s="72"/>
    </row>
    <row r="17839" spans="9:11">
      <c r="I17839" s="72"/>
      <c r="J17839" s="72"/>
      <c r="K17839" s="72"/>
    </row>
    <row r="17840" spans="9:11">
      <c r="I17840" s="72"/>
      <c r="J17840" s="72"/>
      <c r="K17840" s="72"/>
    </row>
    <row r="17841" spans="9:11">
      <c r="I17841" s="72"/>
      <c r="J17841" s="72"/>
      <c r="K17841" s="72"/>
    </row>
    <row r="17842" spans="9:11">
      <c r="I17842" s="72"/>
      <c r="J17842" s="72"/>
      <c r="K17842" s="72"/>
    </row>
    <row r="17843" spans="9:11">
      <c r="I17843" s="72"/>
      <c r="J17843" s="72"/>
      <c r="K17843" s="72"/>
    </row>
    <row r="17844" spans="9:11">
      <c r="I17844" s="72"/>
      <c r="J17844" s="72"/>
      <c r="K17844" s="72"/>
    </row>
    <row r="17845" spans="9:11">
      <c r="I17845" s="72"/>
      <c r="J17845" s="72"/>
      <c r="K17845" s="72"/>
    </row>
    <row r="17846" spans="9:11">
      <c r="I17846" s="72"/>
      <c r="J17846" s="72"/>
      <c r="K17846" s="72"/>
    </row>
    <row r="17847" spans="9:11">
      <c r="I17847" s="72"/>
      <c r="J17847" s="72"/>
      <c r="K17847" s="72"/>
    </row>
    <row r="17848" spans="9:11">
      <c r="I17848" s="72"/>
      <c r="J17848" s="72"/>
      <c r="K17848" s="72"/>
    </row>
    <row r="17849" spans="9:11">
      <c r="I17849" s="72"/>
      <c r="J17849" s="72"/>
      <c r="K17849" s="72"/>
    </row>
    <row r="17850" spans="9:11">
      <c r="I17850" s="72"/>
      <c r="J17850" s="72"/>
      <c r="K17850" s="72"/>
    </row>
    <row r="17851" spans="9:11">
      <c r="I17851" s="72"/>
      <c r="J17851" s="72"/>
      <c r="K17851" s="72"/>
    </row>
    <row r="17852" spans="9:11">
      <c r="I17852" s="72"/>
      <c r="J17852" s="72"/>
      <c r="K17852" s="72"/>
    </row>
    <row r="17853" spans="9:11">
      <c r="I17853" s="72"/>
      <c r="J17853" s="72"/>
      <c r="K17853" s="72"/>
    </row>
    <row r="17854" spans="9:11">
      <c r="I17854" s="72"/>
      <c r="J17854" s="72"/>
      <c r="K17854" s="72"/>
    </row>
    <row r="17855" spans="9:11">
      <c r="I17855" s="72"/>
      <c r="J17855" s="72"/>
      <c r="K17855" s="72"/>
    </row>
    <row r="17856" spans="9:11">
      <c r="I17856" s="72"/>
      <c r="J17856" s="72"/>
      <c r="K17856" s="72"/>
    </row>
    <row r="17857" spans="9:11">
      <c r="I17857" s="72"/>
      <c r="J17857" s="72"/>
      <c r="K17857" s="72"/>
    </row>
    <row r="17858" spans="9:11">
      <c r="I17858" s="72"/>
      <c r="J17858" s="72"/>
      <c r="K17858" s="72"/>
    </row>
    <row r="17859" spans="9:11">
      <c r="I17859" s="72"/>
      <c r="J17859" s="72"/>
      <c r="K17859" s="72"/>
    </row>
    <row r="17860" spans="9:11">
      <c r="I17860" s="72"/>
      <c r="J17860" s="72"/>
      <c r="K17860" s="72"/>
    </row>
    <row r="17861" spans="9:11">
      <c r="I17861" s="72"/>
      <c r="J17861" s="72"/>
      <c r="K17861" s="72"/>
    </row>
    <row r="17862" spans="9:11">
      <c r="I17862" s="72"/>
      <c r="J17862" s="72"/>
      <c r="K17862" s="72"/>
    </row>
    <row r="17863" spans="9:11">
      <c r="I17863" s="72"/>
      <c r="J17863" s="72"/>
      <c r="K17863" s="72"/>
    </row>
    <row r="17864" spans="9:11">
      <c r="I17864" s="72"/>
      <c r="J17864" s="72"/>
      <c r="K17864" s="72"/>
    </row>
    <row r="17865" spans="9:11">
      <c r="I17865" s="72"/>
      <c r="J17865" s="72"/>
      <c r="K17865" s="72"/>
    </row>
    <row r="17866" spans="9:11">
      <c r="I17866" s="72"/>
      <c r="J17866" s="72"/>
      <c r="K17866" s="72"/>
    </row>
    <row r="17867" spans="9:11">
      <c r="I17867" s="72"/>
      <c r="J17867" s="72"/>
      <c r="K17867" s="72"/>
    </row>
    <row r="17868" spans="9:11">
      <c r="I17868" s="72"/>
      <c r="J17868" s="72"/>
      <c r="K17868" s="72"/>
    </row>
    <row r="17869" spans="9:11">
      <c r="I17869" s="72"/>
      <c r="J17869" s="72"/>
      <c r="K17869" s="72"/>
    </row>
    <row r="17870" spans="9:11">
      <c r="I17870" s="72"/>
      <c r="J17870" s="72"/>
      <c r="K17870" s="72"/>
    </row>
    <row r="17871" spans="9:11">
      <c r="I17871" s="72"/>
      <c r="J17871" s="72"/>
      <c r="K17871" s="72"/>
    </row>
    <row r="17872" spans="9:11">
      <c r="I17872" s="72"/>
      <c r="J17872" s="72"/>
      <c r="K17872" s="72"/>
    </row>
    <row r="17873" spans="9:11">
      <c r="I17873" s="72"/>
      <c r="J17873" s="72"/>
      <c r="K17873" s="72"/>
    </row>
    <row r="17874" spans="9:11">
      <c r="I17874" s="72"/>
      <c r="J17874" s="72"/>
      <c r="K17874" s="72"/>
    </row>
    <row r="17875" spans="9:11">
      <c r="I17875" s="72"/>
      <c r="J17875" s="72"/>
      <c r="K17875" s="72"/>
    </row>
    <row r="17876" spans="9:11">
      <c r="I17876" s="72"/>
      <c r="J17876" s="72"/>
      <c r="K17876" s="72"/>
    </row>
    <row r="17877" spans="9:11">
      <c r="I17877" s="72"/>
      <c r="J17877" s="72"/>
      <c r="K17877" s="72"/>
    </row>
    <row r="17878" spans="9:11">
      <c r="I17878" s="72"/>
      <c r="J17878" s="72"/>
      <c r="K17878" s="72"/>
    </row>
    <row r="17879" spans="9:11">
      <c r="I17879" s="72"/>
      <c r="J17879" s="72"/>
      <c r="K17879" s="72"/>
    </row>
    <row r="17880" spans="9:11">
      <c r="I17880" s="72"/>
      <c r="J17880" s="72"/>
      <c r="K17880" s="72"/>
    </row>
    <row r="17881" spans="9:11">
      <c r="I17881" s="72"/>
      <c r="J17881" s="72"/>
      <c r="K17881" s="72"/>
    </row>
    <row r="17882" spans="9:11">
      <c r="I17882" s="72"/>
      <c r="J17882" s="72"/>
      <c r="K17882" s="72"/>
    </row>
    <row r="17883" spans="9:11">
      <c r="I17883" s="72"/>
      <c r="J17883" s="72"/>
      <c r="K17883" s="72"/>
    </row>
    <row r="17884" spans="9:11">
      <c r="I17884" s="72"/>
      <c r="J17884" s="72"/>
      <c r="K17884" s="72"/>
    </row>
    <row r="17885" spans="9:11">
      <c r="I17885" s="72"/>
      <c r="J17885" s="72"/>
      <c r="K17885" s="72"/>
    </row>
    <row r="17886" spans="9:11">
      <c r="I17886" s="72"/>
      <c r="J17886" s="72"/>
      <c r="K17886" s="72"/>
    </row>
    <row r="17887" spans="9:11">
      <c r="I17887" s="72"/>
      <c r="J17887" s="72"/>
      <c r="K17887" s="72"/>
    </row>
    <row r="17888" spans="9:11">
      <c r="I17888" s="72"/>
      <c r="J17888" s="72"/>
      <c r="K17888" s="72"/>
    </row>
    <row r="17889" spans="9:11">
      <c r="I17889" s="72"/>
      <c r="J17889" s="72"/>
      <c r="K17889" s="72"/>
    </row>
    <row r="17890" spans="9:11">
      <c r="I17890" s="72"/>
      <c r="J17890" s="72"/>
      <c r="K17890" s="72"/>
    </row>
    <row r="17891" spans="9:11">
      <c r="I17891" s="72"/>
      <c r="J17891" s="72"/>
      <c r="K17891" s="72"/>
    </row>
    <row r="17892" spans="9:11">
      <c r="I17892" s="72"/>
      <c r="J17892" s="72"/>
      <c r="K17892" s="72"/>
    </row>
    <row r="17893" spans="9:11">
      <c r="I17893" s="72"/>
      <c r="J17893" s="72"/>
      <c r="K17893" s="72"/>
    </row>
    <row r="17894" spans="9:11">
      <c r="I17894" s="72"/>
      <c r="J17894" s="72"/>
      <c r="K17894" s="72"/>
    </row>
    <row r="17895" spans="9:11">
      <c r="I17895" s="72"/>
      <c r="J17895" s="72"/>
      <c r="K17895" s="72"/>
    </row>
    <row r="17896" spans="9:11">
      <c r="I17896" s="72"/>
      <c r="J17896" s="72"/>
      <c r="K17896" s="72"/>
    </row>
    <row r="17897" spans="9:11">
      <c r="I17897" s="72"/>
      <c r="J17897" s="72"/>
      <c r="K17897" s="72"/>
    </row>
    <row r="17898" spans="9:11">
      <c r="I17898" s="72"/>
      <c r="J17898" s="72"/>
      <c r="K17898" s="72"/>
    </row>
    <row r="17899" spans="9:11">
      <c r="I17899" s="72"/>
      <c r="J17899" s="72"/>
      <c r="K17899" s="72"/>
    </row>
    <row r="17900" spans="9:11">
      <c r="I17900" s="72"/>
      <c r="J17900" s="72"/>
      <c r="K17900" s="72"/>
    </row>
    <row r="17901" spans="9:11">
      <c r="I17901" s="72"/>
      <c r="J17901" s="72"/>
      <c r="K17901" s="72"/>
    </row>
    <row r="17902" spans="9:11">
      <c r="I17902" s="72"/>
      <c r="J17902" s="72"/>
      <c r="K17902" s="72"/>
    </row>
    <row r="17903" spans="9:11">
      <c r="I17903" s="72"/>
      <c r="J17903" s="72"/>
      <c r="K17903" s="72"/>
    </row>
    <row r="17904" spans="9:11">
      <c r="I17904" s="72"/>
      <c r="J17904" s="72"/>
      <c r="K17904" s="72"/>
    </row>
    <row r="17905" spans="9:11">
      <c r="I17905" s="72"/>
      <c r="J17905" s="72"/>
      <c r="K17905" s="72"/>
    </row>
    <row r="17906" spans="9:11">
      <c r="I17906" s="72"/>
      <c r="J17906" s="72"/>
      <c r="K17906" s="72"/>
    </row>
    <row r="17907" spans="9:11">
      <c r="I17907" s="72"/>
      <c r="J17907" s="72"/>
      <c r="K17907" s="72"/>
    </row>
    <row r="17908" spans="9:11">
      <c r="I17908" s="72"/>
      <c r="J17908" s="72"/>
      <c r="K17908" s="72"/>
    </row>
    <row r="17909" spans="9:11">
      <c r="I17909" s="72"/>
      <c r="J17909" s="72"/>
      <c r="K17909" s="72"/>
    </row>
    <row r="17910" spans="9:11">
      <c r="I17910" s="72"/>
      <c r="J17910" s="72"/>
      <c r="K17910" s="72"/>
    </row>
    <row r="17911" spans="9:11">
      <c r="I17911" s="72"/>
      <c r="J17911" s="72"/>
      <c r="K17911" s="72"/>
    </row>
    <row r="17912" spans="9:11">
      <c r="I17912" s="72"/>
      <c r="J17912" s="72"/>
      <c r="K17912" s="72"/>
    </row>
    <row r="17913" spans="9:11">
      <c r="I17913" s="72"/>
      <c r="J17913" s="72"/>
      <c r="K17913" s="72"/>
    </row>
    <row r="17914" spans="9:11">
      <c r="I17914" s="72"/>
      <c r="J17914" s="72"/>
      <c r="K17914" s="72"/>
    </row>
    <row r="17915" spans="9:11">
      <c r="I17915" s="72"/>
      <c r="J17915" s="72"/>
      <c r="K17915" s="72"/>
    </row>
    <row r="17916" spans="9:11">
      <c r="I17916" s="72"/>
      <c r="J17916" s="72"/>
      <c r="K17916" s="72"/>
    </row>
    <row r="17917" spans="9:11">
      <c r="I17917" s="72"/>
      <c r="J17917" s="72"/>
      <c r="K17917" s="72"/>
    </row>
    <row r="17918" spans="9:11">
      <c r="I17918" s="72"/>
      <c r="J17918" s="72"/>
      <c r="K17918" s="72"/>
    </row>
    <row r="17919" spans="9:11">
      <c r="I17919" s="72"/>
      <c r="J17919" s="72"/>
      <c r="K17919" s="72"/>
    </row>
    <row r="17920" spans="9:11">
      <c r="I17920" s="72"/>
      <c r="J17920" s="72"/>
      <c r="K17920" s="72"/>
    </row>
    <row r="17921" spans="9:11">
      <c r="I17921" s="72"/>
      <c r="J17921" s="72"/>
      <c r="K17921" s="72"/>
    </row>
    <row r="17922" spans="9:11">
      <c r="I17922" s="72"/>
      <c r="J17922" s="72"/>
      <c r="K17922" s="72"/>
    </row>
    <row r="17923" spans="9:11">
      <c r="I17923" s="72"/>
      <c r="J17923" s="72"/>
      <c r="K17923" s="72"/>
    </row>
    <row r="17924" spans="9:11">
      <c r="I17924" s="72"/>
      <c r="J17924" s="72"/>
      <c r="K17924" s="72"/>
    </row>
    <row r="17925" spans="9:11">
      <c r="I17925" s="72"/>
      <c r="J17925" s="72"/>
      <c r="K17925" s="72"/>
    </row>
    <row r="17926" spans="9:11">
      <c r="I17926" s="72"/>
      <c r="J17926" s="72"/>
      <c r="K17926" s="72"/>
    </row>
    <row r="17927" spans="9:11">
      <c r="I17927" s="72"/>
      <c r="J17927" s="72"/>
      <c r="K17927" s="72"/>
    </row>
    <row r="17928" spans="9:11">
      <c r="I17928" s="72"/>
      <c r="J17928" s="72"/>
      <c r="K17928" s="72"/>
    </row>
    <row r="17929" spans="9:11">
      <c r="I17929" s="72"/>
      <c r="J17929" s="72"/>
      <c r="K17929" s="72"/>
    </row>
    <row r="17930" spans="9:11">
      <c r="I17930" s="72"/>
      <c r="J17930" s="72"/>
      <c r="K17930" s="72"/>
    </row>
    <row r="17931" spans="9:11">
      <c r="I17931" s="72"/>
      <c r="J17931" s="72"/>
      <c r="K17931" s="72"/>
    </row>
    <row r="17932" spans="9:11">
      <c r="I17932" s="72"/>
      <c r="J17932" s="72"/>
      <c r="K17932" s="72"/>
    </row>
    <row r="17933" spans="9:11">
      <c r="I17933" s="72"/>
      <c r="J17933" s="72"/>
      <c r="K17933" s="72"/>
    </row>
    <row r="17934" spans="9:11">
      <c r="I17934" s="72"/>
      <c r="J17934" s="72"/>
      <c r="K17934" s="72"/>
    </row>
    <row r="17935" spans="9:11">
      <c r="I17935" s="72"/>
      <c r="J17935" s="72"/>
      <c r="K17935" s="72"/>
    </row>
    <row r="17936" spans="9:11">
      <c r="I17936" s="72"/>
      <c r="J17936" s="72"/>
      <c r="K17936" s="72"/>
    </row>
    <row r="17937" spans="9:11">
      <c r="I17937" s="72"/>
      <c r="J17937" s="72"/>
      <c r="K17937" s="72"/>
    </row>
    <row r="17938" spans="9:11">
      <c r="I17938" s="72"/>
      <c r="J17938" s="72"/>
      <c r="K17938" s="72"/>
    </row>
    <row r="17939" spans="9:11">
      <c r="I17939" s="72"/>
      <c r="J17939" s="72"/>
      <c r="K17939" s="72"/>
    </row>
    <row r="17940" spans="9:11">
      <c r="I17940" s="72"/>
      <c r="J17940" s="72"/>
      <c r="K17940" s="72"/>
    </row>
    <row r="17941" spans="9:11">
      <c r="I17941" s="72"/>
      <c r="J17941" s="72"/>
      <c r="K17941" s="72"/>
    </row>
    <row r="17942" spans="9:11">
      <c r="I17942" s="72"/>
      <c r="J17942" s="72"/>
      <c r="K17942" s="72"/>
    </row>
    <row r="17943" spans="9:11">
      <c r="I17943" s="72"/>
      <c r="J17943" s="72"/>
      <c r="K17943" s="72"/>
    </row>
    <row r="17944" spans="9:11">
      <c r="I17944" s="72"/>
      <c r="J17944" s="72"/>
      <c r="K17944" s="72"/>
    </row>
    <row r="17945" spans="9:11">
      <c r="I17945" s="72"/>
      <c r="J17945" s="72"/>
      <c r="K17945" s="72"/>
    </row>
    <row r="17946" spans="9:11">
      <c r="I17946" s="72"/>
      <c r="J17946" s="72"/>
      <c r="K17946" s="72"/>
    </row>
    <row r="17947" spans="9:11">
      <c r="I17947" s="72"/>
      <c r="J17947" s="72"/>
      <c r="K17947" s="72"/>
    </row>
    <row r="17948" spans="9:11">
      <c r="I17948" s="72"/>
      <c r="J17948" s="72"/>
      <c r="K17948" s="72"/>
    </row>
    <row r="17949" spans="9:11">
      <c r="I17949" s="72"/>
      <c r="J17949" s="72"/>
      <c r="K17949" s="72"/>
    </row>
    <row r="17950" spans="9:11">
      <c r="I17950" s="72"/>
      <c r="J17950" s="72"/>
      <c r="K17950" s="72"/>
    </row>
    <row r="17951" spans="9:11">
      <c r="I17951" s="72"/>
      <c r="J17951" s="72"/>
      <c r="K17951" s="72"/>
    </row>
    <row r="17952" spans="9:11">
      <c r="I17952" s="72"/>
      <c r="J17952" s="72"/>
      <c r="K17952" s="72"/>
    </row>
    <row r="17953" spans="9:11">
      <c r="I17953" s="72"/>
      <c r="J17953" s="72"/>
      <c r="K17953" s="72"/>
    </row>
    <row r="17954" spans="9:11">
      <c r="I17954" s="72"/>
      <c r="J17954" s="72"/>
      <c r="K17954" s="72"/>
    </row>
    <row r="17955" spans="9:11">
      <c r="I17955" s="72"/>
      <c r="J17955" s="72"/>
      <c r="K17955" s="72"/>
    </row>
    <row r="17956" spans="9:11">
      <c r="I17956" s="72"/>
      <c r="J17956" s="72"/>
      <c r="K17956" s="72"/>
    </row>
    <row r="17957" spans="9:11">
      <c r="I17957" s="72"/>
      <c r="J17957" s="72"/>
      <c r="K17957" s="72"/>
    </row>
    <row r="17958" spans="9:11">
      <c r="I17958" s="72"/>
      <c r="J17958" s="72"/>
      <c r="K17958" s="72"/>
    </row>
    <row r="17959" spans="9:11">
      <c r="I17959" s="72"/>
      <c r="J17959" s="72"/>
      <c r="K17959" s="72"/>
    </row>
    <row r="17960" spans="9:11">
      <c r="I17960" s="72"/>
      <c r="J17960" s="72"/>
      <c r="K17960" s="72"/>
    </row>
    <row r="17961" spans="9:11">
      <c r="I17961" s="72"/>
      <c r="J17961" s="72"/>
      <c r="K17961" s="72"/>
    </row>
    <row r="17962" spans="9:11">
      <c r="I17962" s="72"/>
      <c r="J17962" s="72"/>
      <c r="K17962" s="72"/>
    </row>
    <row r="17963" spans="9:11">
      <c r="I17963" s="72"/>
      <c r="J17963" s="72"/>
      <c r="K17963" s="72"/>
    </row>
    <row r="17964" spans="9:11">
      <c r="I17964" s="72"/>
      <c r="J17964" s="72"/>
      <c r="K17964" s="72"/>
    </row>
    <row r="17965" spans="9:11">
      <c r="I17965" s="72"/>
      <c r="J17965" s="72"/>
      <c r="K17965" s="72"/>
    </row>
    <row r="17966" spans="9:11">
      <c r="I17966" s="72"/>
      <c r="J17966" s="72"/>
      <c r="K17966" s="72"/>
    </row>
    <row r="17967" spans="9:11">
      <c r="I17967" s="72"/>
      <c r="J17967" s="72"/>
      <c r="K17967" s="72"/>
    </row>
    <row r="17968" spans="9:11">
      <c r="I17968" s="72"/>
      <c r="J17968" s="72"/>
      <c r="K17968" s="72"/>
    </row>
    <row r="17969" spans="9:11">
      <c r="I17969" s="72"/>
      <c r="J17969" s="72"/>
      <c r="K17969" s="72"/>
    </row>
    <row r="17970" spans="9:11">
      <c r="I17970" s="72"/>
      <c r="J17970" s="72"/>
      <c r="K17970" s="72"/>
    </row>
    <row r="17971" spans="9:11">
      <c r="I17971" s="72"/>
      <c r="J17971" s="72"/>
      <c r="K17971" s="72"/>
    </row>
    <row r="17972" spans="9:11">
      <c r="I17972" s="72"/>
      <c r="J17972" s="72"/>
      <c r="K17972" s="72"/>
    </row>
    <row r="17973" spans="9:11">
      <c r="I17973" s="72"/>
      <c r="J17973" s="72"/>
      <c r="K17973" s="72"/>
    </row>
    <row r="17974" spans="9:11">
      <c r="I17974" s="72"/>
      <c r="J17974" s="72"/>
      <c r="K17974" s="72"/>
    </row>
    <row r="17975" spans="9:11">
      <c r="I17975" s="72"/>
      <c r="J17975" s="72"/>
      <c r="K17975" s="72"/>
    </row>
    <row r="17976" spans="9:11">
      <c r="I17976" s="72"/>
      <c r="J17976" s="72"/>
      <c r="K17976" s="72"/>
    </row>
    <row r="17977" spans="9:11">
      <c r="I17977" s="72"/>
      <c r="J17977" s="72"/>
      <c r="K17977" s="72"/>
    </row>
    <row r="17978" spans="9:11">
      <c r="I17978" s="72"/>
      <c r="J17978" s="72"/>
      <c r="K17978" s="72"/>
    </row>
    <row r="17979" spans="9:11">
      <c r="I17979" s="72"/>
      <c r="J17979" s="72"/>
      <c r="K17979" s="72"/>
    </row>
    <row r="17980" spans="9:11">
      <c r="I17980" s="72"/>
      <c r="J17980" s="72"/>
      <c r="K17980" s="72"/>
    </row>
    <row r="17981" spans="9:11">
      <c r="I17981" s="72"/>
      <c r="J17981" s="72"/>
      <c r="K17981" s="72"/>
    </row>
    <row r="17982" spans="9:11">
      <c r="I17982" s="72"/>
      <c r="J17982" s="72"/>
      <c r="K17982" s="72"/>
    </row>
    <row r="17983" spans="9:11">
      <c r="I17983" s="72"/>
      <c r="J17983" s="72"/>
      <c r="K17983" s="72"/>
    </row>
    <row r="17984" spans="9:11">
      <c r="I17984" s="72"/>
      <c r="J17984" s="72"/>
      <c r="K17984" s="72"/>
    </row>
    <row r="17985" spans="9:11">
      <c r="I17985" s="72"/>
      <c r="J17985" s="72"/>
      <c r="K17985" s="72"/>
    </row>
    <row r="17986" spans="9:11">
      <c r="I17986" s="72"/>
      <c r="J17986" s="72"/>
      <c r="K17986" s="72"/>
    </row>
    <row r="17987" spans="9:11">
      <c r="I17987" s="72"/>
      <c r="J17987" s="72"/>
      <c r="K17987" s="72"/>
    </row>
    <row r="17988" spans="9:11">
      <c r="I17988" s="72"/>
      <c r="J17988" s="72"/>
      <c r="K17988" s="72"/>
    </row>
    <row r="17989" spans="9:11">
      <c r="I17989" s="72"/>
      <c r="J17989" s="72"/>
      <c r="K17989" s="72"/>
    </row>
    <row r="17990" spans="9:11">
      <c r="I17990" s="72"/>
      <c r="J17990" s="72"/>
      <c r="K17990" s="72"/>
    </row>
    <row r="17991" spans="9:11">
      <c r="I17991" s="72"/>
      <c r="J17991" s="72"/>
      <c r="K17991" s="72"/>
    </row>
    <row r="17992" spans="9:11">
      <c r="I17992" s="72"/>
      <c r="J17992" s="72"/>
      <c r="K17992" s="72"/>
    </row>
    <row r="17993" spans="9:11">
      <c r="I17993" s="72"/>
      <c r="J17993" s="72"/>
      <c r="K17993" s="72"/>
    </row>
    <row r="17994" spans="9:11">
      <c r="I17994" s="72"/>
      <c r="J17994" s="72"/>
      <c r="K17994" s="72"/>
    </row>
    <row r="17995" spans="9:11">
      <c r="I17995" s="72"/>
      <c r="J17995" s="72"/>
      <c r="K17995" s="72"/>
    </row>
    <row r="17996" spans="9:11">
      <c r="I17996" s="72"/>
      <c r="J17996" s="72"/>
      <c r="K17996" s="72"/>
    </row>
    <row r="17997" spans="9:11">
      <c r="I17997" s="72"/>
      <c r="J17997" s="72"/>
      <c r="K17997" s="72"/>
    </row>
    <row r="17998" spans="9:11">
      <c r="I17998" s="72"/>
      <c r="J17998" s="72"/>
      <c r="K17998" s="72"/>
    </row>
    <row r="17999" spans="9:11">
      <c r="I17999" s="72"/>
      <c r="J17999" s="72"/>
      <c r="K17999" s="72"/>
    </row>
    <row r="18000" spans="9:11">
      <c r="I18000" s="72"/>
      <c r="J18000" s="72"/>
      <c r="K18000" s="72"/>
    </row>
    <row r="18001" spans="9:11">
      <c r="I18001" s="72"/>
      <c r="J18001" s="72"/>
      <c r="K18001" s="72"/>
    </row>
    <row r="18002" spans="9:11">
      <c r="I18002" s="72"/>
      <c r="J18002" s="72"/>
      <c r="K18002" s="72"/>
    </row>
    <row r="18003" spans="9:11">
      <c r="I18003" s="72"/>
      <c r="J18003" s="72"/>
      <c r="K18003" s="72"/>
    </row>
    <row r="18004" spans="9:11">
      <c r="I18004" s="72"/>
      <c r="J18004" s="72"/>
      <c r="K18004" s="72"/>
    </row>
    <row r="18005" spans="9:11">
      <c r="I18005" s="72"/>
      <c r="J18005" s="72"/>
      <c r="K18005" s="72"/>
    </row>
    <row r="18006" spans="9:11">
      <c r="I18006" s="72"/>
      <c r="J18006" s="72"/>
      <c r="K18006" s="72"/>
    </row>
    <row r="18007" spans="9:11">
      <c r="I18007" s="72"/>
      <c r="J18007" s="72"/>
      <c r="K18007" s="72"/>
    </row>
    <row r="18008" spans="9:11">
      <c r="I18008" s="72"/>
      <c r="J18008" s="72"/>
      <c r="K18008" s="72"/>
    </row>
    <row r="18009" spans="9:11">
      <c r="I18009" s="72"/>
      <c r="J18009" s="72"/>
      <c r="K18009" s="72"/>
    </row>
    <row r="18010" spans="9:11">
      <c r="I18010" s="72"/>
      <c r="J18010" s="72"/>
      <c r="K18010" s="72"/>
    </row>
    <row r="18011" spans="9:11">
      <c r="I18011" s="72"/>
      <c r="J18011" s="72"/>
      <c r="K18011" s="72"/>
    </row>
    <row r="18012" spans="9:11">
      <c r="I18012" s="72"/>
      <c r="J18012" s="72"/>
      <c r="K18012" s="72"/>
    </row>
    <row r="18013" spans="9:11">
      <c r="I18013" s="72"/>
      <c r="J18013" s="72"/>
      <c r="K18013" s="72"/>
    </row>
    <row r="18014" spans="9:11">
      <c r="I18014" s="72"/>
      <c r="J18014" s="72"/>
      <c r="K18014" s="72"/>
    </row>
    <row r="18015" spans="9:11">
      <c r="I18015" s="72"/>
      <c r="J18015" s="72"/>
      <c r="K18015" s="72"/>
    </row>
    <row r="18016" spans="9:11">
      <c r="I18016" s="72"/>
      <c r="J18016" s="72"/>
      <c r="K18016" s="72"/>
    </row>
    <row r="18017" spans="9:11">
      <c r="I18017" s="72"/>
      <c r="J18017" s="72"/>
      <c r="K18017" s="72"/>
    </row>
    <row r="18018" spans="9:11">
      <c r="I18018" s="72"/>
      <c r="J18018" s="72"/>
      <c r="K18018" s="72"/>
    </row>
    <row r="18019" spans="9:11">
      <c r="I18019" s="72"/>
      <c r="J18019" s="72"/>
      <c r="K18019" s="72"/>
    </row>
    <row r="18020" spans="9:11">
      <c r="I18020" s="72"/>
      <c r="J18020" s="72"/>
      <c r="K18020" s="72"/>
    </row>
    <row r="18021" spans="9:11">
      <c r="I18021" s="72"/>
      <c r="J18021" s="72"/>
      <c r="K18021" s="72"/>
    </row>
    <row r="18022" spans="9:11">
      <c r="I18022" s="72"/>
      <c r="J18022" s="72"/>
      <c r="K18022" s="72"/>
    </row>
    <row r="18023" spans="9:11">
      <c r="I18023" s="72"/>
      <c r="J18023" s="72"/>
      <c r="K18023" s="72"/>
    </row>
    <row r="18024" spans="9:11">
      <c r="I18024" s="72"/>
      <c r="J18024" s="72"/>
      <c r="K18024" s="72"/>
    </row>
    <row r="18025" spans="9:11">
      <c r="I18025" s="72"/>
      <c r="J18025" s="72"/>
      <c r="K18025" s="72"/>
    </row>
    <row r="18026" spans="9:11">
      <c r="I18026" s="72"/>
      <c r="J18026" s="72"/>
      <c r="K18026" s="72"/>
    </row>
    <row r="18027" spans="9:11">
      <c r="I18027" s="72"/>
      <c r="J18027" s="72"/>
      <c r="K18027" s="72"/>
    </row>
    <row r="18028" spans="9:11">
      <c r="I18028" s="72"/>
      <c r="J18028" s="72"/>
      <c r="K18028" s="72"/>
    </row>
    <row r="18029" spans="9:11">
      <c r="I18029" s="72"/>
      <c r="J18029" s="72"/>
      <c r="K18029" s="72"/>
    </row>
    <row r="18030" spans="9:11">
      <c r="I18030" s="72"/>
      <c r="J18030" s="72"/>
      <c r="K18030" s="72"/>
    </row>
    <row r="18031" spans="9:11">
      <c r="I18031" s="72"/>
      <c r="J18031" s="72"/>
      <c r="K18031" s="72"/>
    </row>
    <row r="18032" spans="9:11">
      <c r="I18032" s="72"/>
      <c r="J18032" s="72"/>
      <c r="K18032" s="72"/>
    </row>
    <row r="18033" spans="9:11">
      <c r="I18033" s="72"/>
      <c r="J18033" s="72"/>
      <c r="K18033" s="72"/>
    </row>
    <row r="18034" spans="9:11">
      <c r="I18034" s="72"/>
      <c r="J18034" s="72"/>
      <c r="K18034" s="72"/>
    </row>
    <row r="18035" spans="9:11">
      <c r="I18035" s="72"/>
      <c r="J18035" s="72"/>
      <c r="K18035" s="72"/>
    </row>
    <row r="18036" spans="9:11">
      <c r="I18036" s="72"/>
      <c r="J18036" s="72"/>
      <c r="K18036" s="72"/>
    </row>
    <row r="18037" spans="9:11">
      <c r="I18037" s="72"/>
      <c r="J18037" s="72"/>
      <c r="K18037" s="72"/>
    </row>
    <row r="18038" spans="9:11">
      <c r="I18038" s="72"/>
      <c r="J18038" s="72"/>
      <c r="K18038" s="72"/>
    </row>
    <row r="18039" spans="9:11">
      <c r="I18039" s="72"/>
      <c r="J18039" s="72"/>
      <c r="K18039" s="72"/>
    </row>
    <row r="18040" spans="9:11">
      <c r="I18040" s="72"/>
      <c r="J18040" s="72"/>
      <c r="K18040" s="72"/>
    </row>
    <row r="18041" spans="9:11">
      <c r="I18041" s="72"/>
      <c r="J18041" s="72"/>
      <c r="K18041" s="72"/>
    </row>
    <row r="18042" spans="9:11">
      <c r="I18042" s="72"/>
      <c r="J18042" s="72"/>
      <c r="K18042" s="72"/>
    </row>
    <row r="18043" spans="9:11">
      <c r="I18043" s="72"/>
      <c r="J18043" s="72"/>
      <c r="K18043" s="72"/>
    </row>
    <row r="18044" spans="9:11">
      <c r="I18044" s="72"/>
      <c r="J18044" s="72"/>
      <c r="K18044" s="72"/>
    </row>
    <row r="18045" spans="9:11">
      <c r="I18045" s="72"/>
      <c r="J18045" s="72"/>
      <c r="K18045" s="72"/>
    </row>
    <row r="18046" spans="9:11">
      <c r="I18046" s="72"/>
      <c r="J18046" s="72"/>
      <c r="K18046" s="72"/>
    </row>
    <row r="18047" spans="9:11">
      <c r="I18047" s="72"/>
      <c r="J18047" s="72"/>
      <c r="K18047" s="72"/>
    </row>
    <row r="18048" spans="9:11">
      <c r="I18048" s="72"/>
      <c r="J18048" s="72"/>
      <c r="K18048" s="72"/>
    </row>
    <row r="18049" spans="9:11">
      <c r="I18049" s="72"/>
      <c r="J18049" s="72"/>
      <c r="K18049" s="72"/>
    </row>
    <row r="18050" spans="9:11">
      <c r="I18050" s="72"/>
      <c r="J18050" s="72"/>
      <c r="K18050" s="72"/>
    </row>
    <row r="18051" spans="9:11">
      <c r="I18051" s="72"/>
      <c r="J18051" s="72"/>
      <c r="K18051" s="72"/>
    </row>
    <row r="18052" spans="9:11">
      <c r="I18052" s="72"/>
      <c r="J18052" s="72"/>
      <c r="K18052" s="72"/>
    </row>
    <row r="18053" spans="9:11">
      <c r="I18053" s="72"/>
      <c r="J18053" s="72"/>
      <c r="K18053" s="72"/>
    </row>
    <row r="18054" spans="9:11">
      <c r="I18054" s="72"/>
      <c r="J18054" s="72"/>
      <c r="K18054" s="72"/>
    </row>
    <row r="18055" spans="9:11">
      <c r="I18055" s="72"/>
      <c r="J18055" s="72"/>
      <c r="K18055" s="72"/>
    </row>
    <row r="18056" spans="9:11">
      <c r="I18056" s="72"/>
      <c r="J18056" s="72"/>
      <c r="K18056" s="72"/>
    </row>
    <row r="18057" spans="9:11">
      <c r="I18057" s="72"/>
      <c r="J18057" s="72"/>
      <c r="K18057" s="72"/>
    </row>
    <row r="18058" spans="9:11">
      <c r="I18058" s="72"/>
      <c r="J18058" s="72"/>
      <c r="K18058" s="72"/>
    </row>
    <row r="18059" spans="9:11">
      <c r="I18059" s="72"/>
      <c r="J18059" s="72"/>
      <c r="K18059" s="72"/>
    </row>
    <row r="18060" spans="9:11">
      <c r="I18060" s="72"/>
      <c r="J18060" s="72"/>
      <c r="K18060" s="72"/>
    </row>
    <row r="18061" spans="9:11">
      <c r="I18061" s="72"/>
      <c r="J18061" s="72"/>
      <c r="K18061" s="72"/>
    </row>
    <row r="18062" spans="9:11">
      <c r="I18062" s="72"/>
      <c r="J18062" s="72"/>
      <c r="K18062" s="72"/>
    </row>
    <row r="18063" spans="9:11">
      <c r="I18063" s="72"/>
      <c r="J18063" s="72"/>
      <c r="K18063" s="72"/>
    </row>
    <row r="18064" spans="9:11">
      <c r="I18064" s="72"/>
      <c r="J18064" s="72"/>
      <c r="K18064" s="72"/>
    </row>
    <row r="18065" spans="9:11">
      <c r="I18065" s="72"/>
      <c r="J18065" s="72"/>
      <c r="K18065" s="72"/>
    </row>
    <row r="18066" spans="9:11">
      <c r="I18066" s="72"/>
      <c r="J18066" s="72"/>
      <c r="K18066" s="72"/>
    </row>
    <row r="18067" spans="9:11">
      <c r="I18067" s="72"/>
      <c r="J18067" s="72"/>
      <c r="K18067" s="72"/>
    </row>
    <row r="18068" spans="9:11">
      <c r="I18068" s="72"/>
      <c r="J18068" s="72"/>
      <c r="K18068" s="72"/>
    </row>
    <row r="18069" spans="9:11">
      <c r="I18069" s="72"/>
      <c r="J18069" s="72"/>
      <c r="K18069" s="72"/>
    </row>
    <row r="18070" spans="9:11">
      <c r="I18070" s="72"/>
      <c r="J18070" s="72"/>
      <c r="K18070" s="72"/>
    </row>
    <row r="18071" spans="9:11">
      <c r="I18071" s="72"/>
      <c r="J18071" s="72"/>
      <c r="K18071" s="72"/>
    </row>
    <row r="18072" spans="9:11">
      <c r="I18072" s="72"/>
      <c r="J18072" s="72"/>
      <c r="K18072" s="72"/>
    </row>
    <row r="18073" spans="9:11">
      <c r="I18073" s="72"/>
      <c r="J18073" s="72"/>
      <c r="K18073" s="72"/>
    </row>
    <row r="18074" spans="9:11">
      <c r="I18074" s="72"/>
      <c r="J18074" s="72"/>
      <c r="K18074" s="72"/>
    </row>
    <row r="18075" spans="9:11">
      <c r="I18075" s="72"/>
      <c r="J18075" s="72"/>
      <c r="K18075" s="72"/>
    </row>
    <row r="18076" spans="9:11">
      <c r="I18076" s="72"/>
      <c r="J18076" s="72"/>
      <c r="K18076" s="72"/>
    </row>
    <row r="18077" spans="9:11">
      <c r="I18077" s="72"/>
      <c r="J18077" s="72"/>
      <c r="K18077" s="72"/>
    </row>
    <row r="18078" spans="9:11">
      <c r="I18078" s="72"/>
      <c r="J18078" s="72"/>
      <c r="K18078" s="72"/>
    </row>
    <row r="18079" spans="9:11">
      <c r="I18079" s="72"/>
      <c r="J18079" s="72"/>
      <c r="K18079" s="72"/>
    </row>
    <row r="18080" spans="9:11">
      <c r="I18080" s="72"/>
      <c r="J18080" s="72"/>
      <c r="K18080" s="72"/>
    </row>
    <row r="18081" spans="9:11">
      <c r="I18081" s="72"/>
      <c r="J18081" s="72"/>
      <c r="K18081" s="72"/>
    </row>
    <row r="18082" spans="9:11">
      <c r="I18082" s="72"/>
      <c r="J18082" s="72"/>
      <c r="K18082" s="72"/>
    </row>
    <row r="18083" spans="9:11">
      <c r="I18083" s="72"/>
      <c r="J18083" s="72"/>
      <c r="K18083" s="72"/>
    </row>
    <row r="18084" spans="9:11">
      <c r="I18084" s="72"/>
      <c r="J18084" s="72"/>
      <c r="K18084" s="72"/>
    </row>
    <row r="18085" spans="9:11">
      <c r="I18085" s="72"/>
      <c r="J18085" s="72"/>
      <c r="K18085" s="72"/>
    </row>
    <row r="18086" spans="9:11">
      <c r="I18086" s="72"/>
      <c r="J18086" s="72"/>
      <c r="K18086" s="72"/>
    </row>
    <row r="18087" spans="9:11">
      <c r="I18087" s="72"/>
      <c r="J18087" s="72"/>
      <c r="K18087" s="72"/>
    </row>
    <row r="18088" spans="9:11">
      <c r="I18088" s="72"/>
      <c r="J18088" s="72"/>
      <c r="K18088" s="72"/>
    </row>
    <row r="18089" spans="9:11">
      <c r="I18089" s="72"/>
      <c r="J18089" s="72"/>
      <c r="K18089" s="72"/>
    </row>
    <row r="18090" spans="9:11">
      <c r="I18090" s="72"/>
      <c r="J18090" s="72"/>
      <c r="K18090" s="72"/>
    </row>
    <row r="18091" spans="9:11">
      <c r="I18091" s="72"/>
      <c r="J18091" s="72"/>
      <c r="K18091" s="72"/>
    </row>
    <row r="18092" spans="9:11">
      <c r="I18092" s="72"/>
      <c r="J18092" s="72"/>
      <c r="K18092" s="72"/>
    </row>
    <row r="18093" spans="9:11">
      <c r="I18093" s="72"/>
      <c r="J18093" s="72"/>
      <c r="K18093" s="72"/>
    </row>
    <row r="18094" spans="9:11">
      <c r="I18094" s="72"/>
      <c r="J18094" s="72"/>
      <c r="K18094" s="72"/>
    </row>
    <row r="18095" spans="9:11">
      <c r="I18095" s="72"/>
      <c r="J18095" s="72"/>
      <c r="K18095" s="72"/>
    </row>
    <row r="18096" spans="9:11">
      <c r="I18096" s="72"/>
      <c r="J18096" s="72"/>
      <c r="K18096" s="72"/>
    </row>
    <row r="18097" spans="9:11">
      <c r="I18097" s="72"/>
      <c r="J18097" s="72"/>
      <c r="K18097" s="72"/>
    </row>
    <row r="18098" spans="9:11">
      <c r="I18098" s="72"/>
      <c r="J18098" s="72"/>
      <c r="K18098" s="72"/>
    </row>
    <row r="18099" spans="9:11">
      <c r="I18099" s="72"/>
      <c r="J18099" s="72"/>
      <c r="K18099" s="72"/>
    </row>
    <row r="18100" spans="9:11">
      <c r="I18100" s="72"/>
      <c r="J18100" s="72"/>
      <c r="K18100" s="72"/>
    </row>
    <row r="18101" spans="9:11">
      <c r="I18101" s="72"/>
      <c r="J18101" s="72"/>
      <c r="K18101" s="72"/>
    </row>
    <row r="18102" spans="9:11">
      <c r="I18102" s="72"/>
      <c r="J18102" s="72"/>
      <c r="K18102" s="72"/>
    </row>
    <row r="18103" spans="9:11">
      <c r="I18103" s="72"/>
      <c r="J18103" s="72"/>
      <c r="K18103" s="72"/>
    </row>
    <row r="18104" spans="9:11">
      <c r="I18104" s="72"/>
      <c r="J18104" s="72"/>
      <c r="K18104" s="72"/>
    </row>
    <row r="18105" spans="9:11">
      <c r="I18105" s="72"/>
      <c r="J18105" s="72"/>
      <c r="K18105" s="72"/>
    </row>
    <row r="18106" spans="9:11">
      <c r="I18106" s="72"/>
      <c r="J18106" s="72"/>
      <c r="K18106" s="72"/>
    </row>
    <row r="18107" spans="9:11">
      <c r="I18107" s="72"/>
      <c r="J18107" s="72"/>
      <c r="K18107" s="72"/>
    </row>
    <row r="18108" spans="9:11">
      <c r="I18108" s="72"/>
      <c r="J18108" s="72"/>
      <c r="K18108" s="72"/>
    </row>
    <row r="18109" spans="9:11">
      <c r="I18109" s="72"/>
      <c r="J18109" s="72"/>
      <c r="K18109" s="72"/>
    </row>
    <row r="18110" spans="9:11">
      <c r="I18110" s="72"/>
      <c r="J18110" s="72"/>
      <c r="K18110" s="72"/>
    </row>
    <row r="18111" spans="9:11">
      <c r="I18111" s="72"/>
      <c r="J18111" s="72"/>
      <c r="K18111" s="72"/>
    </row>
    <row r="18112" spans="9:11">
      <c r="I18112" s="72"/>
      <c r="J18112" s="72"/>
      <c r="K18112" s="72"/>
    </row>
    <row r="18113" spans="9:11">
      <c r="I18113" s="72"/>
      <c r="J18113" s="72"/>
      <c r="K18113" s="72"/>
    </row>
    <row r="18114" spans="9:11">
      <c r="I18114" s="72"/>
      <c r="J18114" s="72"/>
      <c r="K18114" s="72"/>
    </row>
    <row r="18115" spans="9:11">
      <c r="I18115" s="72"/>
      <c r="J18115" s="72"/>
      <c r="K18115" s="72"/>
    </row>
    <row r="18116" spans="9:11">
      <c r="I18116" s="72"/>
      <c r="J18116" s="72"/>
      <c r="K18116" s="72"/>
    </row>
    <row r="18117" spans="9:11">
      <c r="I18117" s="72"/>
      <c r="J18117" s="72"/>
      <c r="K18117" s="72"/>
    </row>
    <row r="18118" spans="9:11">
      <c r="I18118" s="72"/>
      <c r="J18118" s="72"/>
      <c r="K18118" s="72"/>
    </row>
    <row r="18119" spans="9:11">
      <c r="I18119" s="72"/>
      <c r="J18119" s="72"/>
      <c r="K18119" s="72"/>
    </row>
    <row r="18120" spans="9:11">
      <c r="I18120" s="72"/>
      <c r="J18120" s="72"/>
      <c r="K18120" s="72"/>
    </row>
    <row r="18121" spans="9:11">
      <c r="I18121" s="72"/>
      <c r="J18121" s="72"/>
      <c r="K18121" s="72"/>
    </row>
    <row r="18122" spans="9:11">
      <c r="I18122" s="72"/>
      <c r="J18122" s="72"/>
      <c r="K18122" s="72"/>
    </row>
    <row r="18123" spans="9:11">
      <c r="I18123" s="72"/>
      <c r="J18123" s="72"/>
      <c r="K18123" s="72"/>
    </row>
    <row r="18124" spans="9:11">
      <c r="I18124" s="72"/>
      <c r="J18124" s="72"/>
      <c r="K18124" s="72"/>
    </row>
    <row r="18125" spans="9:11">
      <c r="I18125" s="72"/>
      <c r="J18125" s="72"/>
      <c r="K18125" s="72"/>
    </row>
    <row r="18126" spans="9:11">
      <c r="I18126" s="72"/>
      <c r="J18126" s="72"/>
      <c r="K18126" s="72"/>
    </row>
    <row r="18127" spans="9:11">
      <c r="I18127" s="72"/>
      <c r="J18127" s="72"/>
      <c r="K18127" s="72"/>
    </row>
    <row r="18128" spans="9:11">
      <c r="I18128" s="72"/>
      <c r="J18128" s="72"/>
      <c r="K18128" s="72"/>
    </row>
    <row r="18129" spans="9:11">
      <c r="I18129" s="72"/>
      <c r="J18129" s="72"/>
      <c r="K18129" s="72"/>
    </row>
    <row r="18130" spans="9:11">
      <c r="I18130" s="72"/>
      <c r="J18130" s="72"/>
      <c r="K18130" s="72"/>
    </row>
    <row r="18131" spans="9:11">
      <c r="I18131" s="72"/>
      <c r="J18131" s="72"/>
      <c r="K18131" s="72"/>
    </row>
    <row r="18132" spans="9:11">
      <c r="I18132" s="72"/>
      <c r="J18132" s="72"/>
      <c r="K18132" s="72"/>
    </row>
    <row r="18133" spans="9:11">
      <c r="I18133" s="72"/>
      <c r="J18133" s="72"/>
      <c r="K18133" s="72"/>
    </row>
    <row r="18134" spans="9:11">
      <c r="I18134" s="72"/>
      <c r="J18134" s="72"/>
      <c r="K18134" s="72"/>
    </row>
    <row r="18135" spans="9:11">
      <c r="I18135" s="72"/>
      <c r="J18135" s="72"/>
      <c r="K18135" s="72"/>
    </row>
    <row r="18136" spans="9:11">
      <c r="I18136" s="72"/>
      <c r="J18136" s="72"/>
      <c r="K18136" s="72"/>
    </row>
    <row r="18137" spans="9:11">
      <c r="I18137" s="72"/>
      <c r="J18137" s="72"/>
      <c r="K18137" s="72"/>
    </row>
    <row r="18138" spans="9:11">
      <c r="I18138" s="72"/>
      <c r="J18138" s="72"/>
      <c r="K18138" s="72"/>
    </row>
    <row r="18139" spans="9:11">
      <c r="I18139" s="72"/>
      <c r="J18139" s="72"/>
      <c r="K18139" s="72"/>
    </row>
    <row r="18140" spans="9:11">
      <c r="I18140" s="72"/>
      <c r="J18140" s="72"/>
      <c r="K18140" s="72"/>
    </row>
    <row r="18141" spans="9:11">
      <c r="I18141" s="72"/>
      <c r="J18141" s="72"/>
      <c r="K18141" s="72"/>
    </row>
    <row r="18142" spans="9:11">
      <c r="I18142" s="72"/>
      <c r="J18142" s="72"/>
      <c r="K18142" s="72"/>
    </row>
    <row r="18143" spans="9:11">
      <c r="I18143" s="72"/>
      <c r="J18143" s="72"/>
      <c r="K18143" s="72"/>
    </row>
    <row r="18144" spans="9:11">
      <c r="I18144" s="72"/>
      <c r="J18144" s="72"/>
      <c r="K18144" s="72"/>
    </row>
    <row r="18145" spans="9:11">
      <c r="I18145" s="72"/>
      <c r="J18145" s="72"/>
      <c r="K18145" s="72"/>
    </row>
    <row r="18146" spans="9:11">
      <c r="I18146" s="72"/>
      <c r="J18146" s="72"/>
      <c r="K18146" s="72"/>
    </row>
    <row r="18147" spans="9:11">
      <c r="I18147" s="72"/>
      <c r="J18147" s="72"/>
      <c r="K18147" s="72"/>
    </row>
    <row r="18148" spans="9:11">
      <c r="I18148" s="72"/>
      <c r="J18148" s="72"/>
      <c r="K18148" s="72"/>
    </row>
    <row r="18149" spans="9:11">
      <c r="I18149" s="72"/>
      <c r="J18149" s="72"/>
      <c r="K18149" s="72"/>
    </row>
    <row r="18150" spans="9:11">
      <c r="I18150" s="72"/>
      <c r="J18150" s="72"/>
      <c r="K18150" s="72"/>
    </row>
    <row r="18151" spans="9:11">
      <c r="I18151" s="72"/>
      <c r="J18151" s="72"/>
      <c r="K18151" s="72"/>
    </row>
    <row r="18152" spans="9:11">
      <c r="I18152" s="72"/>
      <c r="J18152" s="72"/>
      <c r="K18152" s="72"/>
    </row>
    <row r="18153" spans="9:11">
      <c r="I18153" s="72"/>
      <c r="J18153" s="72"/>
      <c r="K18153" s="72"/>
    </row>
    <row r="18154" spans="9:11">
      <c r="I18154" s="72"/>
      <c r="J18154" s="72"/>
      <c r="K18154" s="72"/>
    </row>
    <row r="18155" spans="9:11">
      <c r="I18155" s="72"/>
      <c r="J18155" s="72"/>
      <c r="K18155" s="72"/>
    </row>
    <row r="18156" spans="9:11">
      <c r="I18156" s="72"/>
      <c r="J18156" s="72"/>
      <c r="K18156" s="72"/>
    </row>
    <row r="18157" spans="9:11">
      <c r="I18157" s="72"/>
      <c r="J18157" s="72"/>
      <c r="K18157" s="72"/>
    </row>
    <row r="18158" spans="9:11">
      <c r="I18158" s="72"/>
      <c r="J18158" s="72"/>
      <c r="K18158" s="72"/>
    </row>
    <row r="18159" spans="9:11">
      <c r="I18159" s="72"/>
      <c r="J18159" s="72"/>
      <c r="K18159" s="72"/>
    </row>
    <row r="18160" spans="9:11">
      <c r="I18160" s="72"/>
      <c r="J18160" s="72"/>
      <c r="K18160" s="72"/>
    </row>
    <row r="18161" spans="9:11">
      <c r="I18161" s="72"/>
      <c r="J18161" s="72"/>
      <c r="K18161" s="72"/>
    </row>
    <row r="18162" spans="9:11">
      <c r="I18162" s="72"/>
      <c r="J18162" s="72"/>
      <c r="K18162" s="72"/>
    </row>
    <row r="18163" spans="9:11">
      <c r="I18163" s="72"/>
      <c r="J18163" s="72"/>
      <c r="K18163" s="72"/>
    </row>
    <row r="18164" spans="9:11">
      <c r="I18164" s="72"/>
      <c r="J18164" s="72"/>
      <c r="K18164" s="72"/>
    </row>
    <row r="18165" spans="9:11">
      <c r="I18165" s="72"/>
      <c r="J18165" s="72"/>
      <c r="K18165" s="72"/>
    </row>
    <row r="18166" spans="9:11">
      <c r="I18166" s="72"/>
      <c r="J18166" s="72"/>
      <c r="K18166" s="72"/>
    </row>
    <row r="18167" spans="9:11">
      <c r="I18167" s="72"/>
      <c r="J18167" s="72"/>
      <c r="K18167" s="72"/>
    </row>
    <row r="18168" spans="9:11">
      <c r="I18168" s="72"/>
      <c r="J18168" s="72"/>
      <c r="K18168" s="72"/>
    </row>
    <row r="18169" spans="9:11">
      <c r="I18169" s="72"/>
      <c r="J18169" s="72"/>
      <c r="K18169" s="72"/>
    </row>
    <row r="18170" spans="9:11">
      <c r="I18170" s="72"/>
      <c r="J18170" s="72"/>
      <c r="K18170" s="72"/>
    </row>
    <row r="18171" spans="9:11">
      <c r="I18171" s="72"/>
      <c r="J18171" s="72"/>
      <c r="K18171" s="72"/>
    </row>
    <row r="18172" spans="9:11">
      <c r="I18172" s="72"/>
      <c r="J18172" s="72"/>
      <c r="K18172" s="72"/>
    </row>
    <row r="18173" spans="9:11">
      <c r="I18173" s="72"/>
      <c r="J18173" s="72"/>
      <c r="K18173" s="72"/>
    </row>
    <row r="18174" spans="9:11">
      <c r="I18174" s="72"/>
      <c r="J18174" s="72"/>
      <c r="K18174" s="72"/>
    </row>
    <row r="18175" spans="9:11">
      <c r="I18175" s="72"/>
      <c r="J18175" s="72"/>
      <c r="K18175" s="72"/>
    </row>
    <row r="18176" spans="9:11">
      <c r="I18176" s="72"/>
      <c r="J18176" s="72"/>
      <c r="K18176" s="72"/>
    </row>
    <row r="18177" spans="9:11">
      <c r="I18177" s="72"/>
      <c r="J18177" s="72"/>
      <c r="K18177" s="72"/>
    </row>
    <row r="18178" spans="9:11">
      <c r="I18178" s="72"/>
      <c r="J18178" s="72"/>
      <c r="K18178" s="72"/>
    </row>
    <row r="18179" spans="9:11">
      <c r="I18179" s="72"/>
      <c r="J18179" s="72"/>
      <c r="K18179" s="72"/>
    </row>
    <row r="18180" spans="9:11">
      <c r="I18180" s="72"/>
      <c r="J18180" s="72"/>
      <c r="K18180" s="72"/>
    </row>
    <row r="18181" spans="9:11">
      <c r="I18181" s="72"/>
      <c r="J18181" s="72"/>
      <c r="K18181" s="72"/>
    </row>
    <row r="18182" spans="9:11">
      <c r="I18182" s="72"/>
      <c r="J18182" s="72"/>
      <c r="K18182" s="72"/>
    </row>
    <row r="18183" spans="9:11">
      <c r="I18183" s="72"/>
      <c r="J18183" s="72"/>
      <c r="K18183" s="72"/>
    </row>
    <row r="18184" spans="9:11">
      <c r="I18184" s="72"/>
      <c r="J18184" s="72"/>
      <c r="K18184" s="72"/>
    </row>
    <row r="18185" spans="9:11">
      <c r="I18185" s="72"/>
      <c r="J18185" s="72"/>
      <c r="K18185" s="72"/>
    </row>
    <row r="18186" spans="9:11">
      <c r="I18186" s="72"/>
      <c r="J18186" s="72"/>
      <c r="K18186" s="72"/>
    </row>
    <row r="18187" spans="9:11">
      <c r="I18187" s="72"/>
      <c r="J18187" s="72"/>
      <c r="K18187" s="72"/>
    </row>
    <row r="18188" spans="9:11">
      <c r="I18188" s="72"/>
      <c r="J18188" s="72"/>
      <c r="K18188" s="72"/>
    </row>
    <row r="18189" spans="9:11">
      <c r="I18189" s="72"/>
      <c r="J18189" s="72"/>
      <c r="K18189" s="72"/>
    </row>
    <row r="18190" spans="9:11">
      <c r="I18190" s="72"/>
      <c r="J18190" s="72"/>
      <c r="K18190" s="72"/>
    </row>
    <row r="18191" spans="9:11">
      <c r="I18191" s="72"/>
      <c r="J18191" s="72"/>
      <c r="K18191" s="72"/>
    </row>
    <row r="18192" spans="9:11">
      <c r="I18192" s="72"/>
      <c r="J18192" s="72"/>
      <c r="K18192" s="72"/>
    </row>
    <row r="18193" spans="9:11">
      <c r="I18193" s="72"/>
      <c r="J18193" s="72"/>
      <c r="K18193" s="72"/>
    </row>
    <row r="18194" spans="9:11">
      <c r="I18194" s="72"/>
      <c r="J18194" s="72"/>
      <c r="K18194" s="72"/>
    </row>
    <row r="18195" spans="9:11">
      <c r="I18195" s="72"/>
      <c r="J18195" s="72"/>
      <c r="K18195" s="72"/>
    </row>
    <row r="18196" spans="9:11">
      <c r="I18196" s="72"/>
      <c r="J18196" s="72"/>
      <c r="K18196" s="72"/>
    </row>
    <row r="18197" spans="9:11">
      <c r="I18197" s="72"/>
      <c r="J18197" s="72"/>
      <c r="K18197" s="72"/>
    </row>
    <row r="18198" spans="9:11">
      <c r="I18198" s="72"/>
      <c r="J18198" s="72"/>
      <c r="K18198" s="72"/>
    </row>
    <row r="18199" spans="9:11">
      <c r="I18199" s="72"/>
      <c r="J18199" s="72"/>
      <c r="K18199" s="72"/>
    </row>
    <row r="18200" spans="9:11">
      <c r="I18200" s="72"/>
      <c r="J18200" s="72"/>
      <c r="K18200" s="72"/>
    </row>
    <row r="18201" spans="9:11">
      <c r="I18201" s="72"/>
      <c r="J18201" s="72"/>
      <c r="K18201" s="72"/>
    </row>
    <row r="18202" spans="9:11">
      <c r="I18202" s="72"/>
      <c r="J18202" s="72"/>
      <c r="K18202" s="72"/>
    </row>
    <row r="18203" spans="9:11">
      <c r="I18203" s="72"/>
      <c r="J18203" s="72"/>
      <c r="K18203" s="72"/>
    </row>
    <row r="18204" spans="9:11">
      <c r="I18204" s="72"/>
      <c r="J18204" s="72"/>
      <c r="K18204" s="72"/>
    </row>
    <row r="18205" spans="9:11">
      <c r="I18205" s="72"/>
      <c r="J18205" s="72"/>
      <c r="K18205" s="72"/>
    </row>
    <row r="18206" spans="9:11">
      <c r="I18206" s="72"/>
      <c r="J18206" s="72"/>
      <c r="K18206" s="72"/>
    </row>
    <row r="18207" spans="9:11">
      <c r="I18207" s="72"/>
      <c r="J18207" s="72"/>
      <c r="K18207" s="72"/>
    </row>
    <row r="18208" spans="9:11">
      <c r="I18208" s="72"/>
      <c r="J18208" s="72"/>
      <c r="K18208" s="72"/>
    </row>
    <row r="18209" spans="9:11">
      <c r="I18209" s="72"/>
      <c r="J18209" s="72"/>
      <c r="K18209" s="72"/>
    </row>
    <row r="18210" spans="9:11">
      <c r="I18210" s="72"/>
      <c r="J18210" s="72"/>
      <c r="K18210" s="72"/>
    </row>
    <row r="18211" spans="9:11">
      <c r="I18211" s="72"/>
      <c r="J18211" s="72"/>
      <c r="K18211" s="72"/>
    </row>
    <row r="18212" spans="9:11">
      <c r="I18212" s="72"/>
      <c r="J18212" s="72"/>
      <c r="K18212" s="72"/>
    </row>
    <row r="18213" spans="9:11">
      <c r="I18213" s="72"/>
      <c r="J18213" s="72"/>
      <c r="K18213" s="72"/>
    </row>
    <row r="18214" spans="9:11">
      <c r="I18214" s="72"/>
      <c r="J18214" s="72"/>
      <c r="K18214" s="72"/>
    </row>
    <row r="18215" spans="9:11">
      <c r="I18215" s="72"/>
      <c r="J18215" s="72"/>
      <c r="K18215" s="72"/>
    </row>
    <row r="18216" spans="9:11">
      <c r="I18216" s="72"/>
      <c r="J18216" s="72"/>
      <c r="K18216" s="72"/>
    </row>
    <row r="18217" spans="9:11">
      <c r="I18217" s="72"/>
      <c r="J18217" s="72"/>
      <c r="K18217" s="72"/>
    </row>
    <row r="18218" spans="9:11">
      <c r="I18218" s="72"/>
      <c r="J18218" s="72"/>
      <c r="K18218" s="72"/>
    </row>
    <row r="18219" spans="9:11">
      <c r="I18219" s="72"/>
      <c r="J18219" s="72"/>
      <c r="K18219" s="72"/>
    </row>
    <row r="18220" spans="9:11">
      <c r="I18220" s="72"/>
      <c r="J18220" s="72"/>
      <c r="K18220" s="72"/>
    </row>
    <row r="18221" spans="9:11">
      <c r="I18221" s="72"/>
      <c r="J18221" s="72"/>
      <c r="K18221" s="72"/>
    </row>
    <row r="18222" spans="9:11">
      <c r="I18222" s="72"/>
      <c r="J18222" s="72"/>
      <c r="K18222" s="72"/>
    </row>
    <row r="18223" spans="9:11">
      <c r="I18223" s="72"/>
      <c r="J18223" s="72"/>
      <c r="K18223" s="72"/>
    </row>
    <row r="18224" spans="9:11">
      <c r="I18224" s="72"/>
      <c r="J18224" s="72"/>
      <c r="K18224" s="72"/>
    </row>
    <row r="18225" spans="9:11">
      <c r="I18225" s="72"/>
      <c r="J18225" s="72"/>
      <c r="K18225" s="72"/>
    </row>
    <row r="18226" spans="9:11">
      <c r="I18226" s="72"/>
      <c r="J18226" s="72"/>
      <c r="K18226" s="72"/>
    </row>
    <row r="18227" spans="9:11">
      <c r="I18227" s="72"/>
      <c r="J18227" s="72"/>
      <c r="K18227" s="72"/>
    </row>
    <row r="18228" spans="9:11">
      <c r="I18228" s="72"/>
      <c r="J18228" s="72"/>
      <c r="K18228" s="72"/>
    </row>
    <row r="18229" spans="9:11">
      <c r="I18229" s="72"/>
      <c r="J18229" s="72"/>
      <c r="K18229" s="72"/>
    </row>
    <row r="18230" spans="9:11">
      <c r="I18230" s="72"/>
      <c r="J18230" s="72"/>
      <c r="K18230" s="72"/>
    </row>
    <row r="18231" spans="9:11">
      <c r="I18231" s="72"/>
      <c r="J18231" s="72"/>
      <c r="K18231" s="72"/>
    </row>
    <row r="18232" spans="9:11">
      <c r="I18232" s="72"/>
      <c r="J18232" s="72"/>
      <c r="K18232" s="72"/>
    </row>
    <row r="18233" spans="9:11">
      <c r="I18233" s="72"/>
      <c r="J18233" s="72"/>
      <c r="K18233" s="72"/>
    </row>
    <row r="18234" spans="9:11">
      <c r="I18234" s="72"/>
      <c r="J18234" s="72"/>
      <c r="K18234" s="72"/>
    </row>
    <row r="18235" spans="9:11">
      <c r="I18235" s="72"/>
      <c r="J18235" s="72"/>
      <c r="K18235" s="72"/>
    </row>
    <row r="18236" spans="9:11">
      <c r="I18236" s="72"/>
      <c r="J18236" s="72"/>
      <c r="K18236" s="72"/>
    </row>
    <row r="18237" spans="9:11">
      <c r="I18237" s="72"/>
      <c r="J18237" s="72"/>
      <c r="K18237" s="72"/>
    </row>
    <row r="18238" spans="9:11">
      <c r="I18238" s="72"/>
      <c r="J18238" s="72"/>
      <c r="K18238" s="72"/>
    </row>
    <row r="18239" spans="9:11">
      <c r="I18239" s="72"/>
      <c r="J18239" s="72"/>
      <c r="K18239" s="72"/>
    </row>
    <row r="18240" spans="9:11">
      <c r="I18240" s="72"/>
      <c r="J18240" s="72"/>
      <c r="K18240" s="72"/>
    </row>
    <row r="18241" spans="9:11">
      <c r="I18241" s="72"/>
      <c r="J18241" s="72"/>
      <c r="K18241" s="72"/>
    </row>
    <row r="18242" spans="9:11">
      <c r="I18242" s="72"/>
      <c r="J18242" s="72"/>
      <c r="K18242" s="72"/>
    </row>
    <row r="18243" spans="9:11">
      <c r="I18243" s="72"/>
      <c r="J18243" s="72"/>
      <c r="K18243" s="72"/>
    </row>
    <row r="18244" spans="9:11">
      <c r="I18244" s="72"/>
      <c r="J18244" s="72"/>
      <c r="K18244" s="72"/>
    </row>
    <row r="18245" spans="9:11">
      <c r="I18245" s="72"/>
      <c r="J18245" s="72"/>
      <c r="K18245" s="72"/>
    </row>
    <row r="18246" spans="9:11">
      <c r="I18246" s="72"/>
      <c r="J18246" s="72"/>
      <c r="K18246" s="72"/>
    </row>
    <row r="18247" spans="9:11">
      <c r="I18247" s="72"/>
      <c r="J18247" s="72"/>
      <c r="K18247" s="72"/>
    </row>
    <row r="18248" spans="9:11">
      <c r="I18248" s="72"/>
      <c r="J18248" s="72"/>
      <c r="K18248" s="72"/>
    </row>
    <row r="18249" spans="9:11">
      <c r="I18249" s="72"/>
      <c r="J18249" s="72"/>
      <c r="K18249" s="72"/>
    </row>
    <row r="18250" spans="9:11">
      <c r="I18250" s="72"/>
      <c r="J18250" s="72"/>
      <c r="K18250" s="72"/>
    </row>
    <row r="18251" spans="9:11">
      <c r="I18251" s="72"/>
      <c r="J18251" s="72"/>
      <c r="K18251" s="72"/>
    </row>
    <row r="18252" spans="9:11">
      <c r="I18252" s="72"/>
      <c r="J18252" s="72"/>
      <c r="K18252" s="72"/>
    </row>
    <row r="18253" spans="9:11">
      <c r="I18253" s="72"/>
      <c r="J18253" s="72"/>
      <c r="K18253" s="72"/>
    </row>
    <row r="18254" spans="9:11">
      <c r="I18254" s="72"/>
      <c r="J18254" s="72"/>
      <c r="K18254" s="72"/>
    </row>
    <row r="18255" spans="9:11">
      <c r="I18255" s="72"/>
      <c r="J18255" s="72"/>
      <c r="K18255" s="72"/>
    </row>
    <row r="18256" spans="9:11">
      <c r="I18256" s="72"/>
      <c r="J18256" s="72"/>
      <c r="K18256" s="72"/>
    </row>
    <row r="18257" spans="9:11">
      <c r="I18257" s="72"/>
      <c r="J18257" s="72"/>
      <c r="K18257" s="72"/>
    </row>
    <row r="18258" spans="9:11">
      <c r="I18258" s="72"/>
      <c r="J18258" s="72"/>
      <c r="K18258" s="72"/>
    </row>
    <row r="18259" spans="9:11">
      <c r="I18259" s="72"/>
      <c r="J18259" s="72"/>
      <c r="K18259" s="72"/>
    </row>
    <row r="18260" spans="9:11">
      <c r="I18260" s="72"/>
      <c r="J18260" s="72"/>
      <c r="K18260" s="72"/>
    </row>
    <row r="18261" spans="9:11">
      <c r="I18261" s="72"/>
      <c r="J18261" s="72"/>
      <c r="K18261" s="72"/>
    </row>
    <row r="18262" spans="9:11">
      <c r="I18262" s="72"/>
      <c r="J18262" s="72"/>
      <c r="K18262" s="72"/>
    </row>
    <row r="18263" spans="9:11">
      <c r="I18263" s="72"/>
      <c r="J18263" s="72"/>
      <c r="K18263" s="72"/>
    </row>
    <row r="18264" spans="9:11">
      <c r="I18264" s="72"/>
      <c r="J18264" s="72"/>
      <c r="K18264" s="72"/>
    </row>
    <row r="18265" spans="9:11">
      <c r="I18265" s="72"/>
      <c r="J18265" s="72"/>
      <c r="K18265" s="72"/>
    </row>
    <row r="18266" spans="9:11">
      <c r="I18266" s="72"/>
      <c r="J18266" s="72"/>
      <c r="K18266" s="72"/>
    </row>
    <row r="18267" spans="9:11">
      <c r="I18267" s="72"/>
      <c r="J18267" s="72"/>
      <c r="K18267" s="72"/>
    </row>
    <row r="18268" spans="9:11">
      <c r="I18268" s="72"/>
      <c r="J18268" s="72"/>
      <c r="K18268" s="72"/>
    </row>
    <row r="18269" spans="9:11">
      <c r="I18269" s="72"/>
      <c r="J18269" s="72"/>
      <c r="K18269" s="72"/>
    </row>
    <row r="18270" spans="9:11">
      <c r="I18270" s="72"/>
      <c r="J18270" s="72"/>
      <c r="K18270" s="72"/>
    </row>
    <row r="18271" spans="9:11">
      <c r="I18271" s="72"/>
      <c r="J18271" s="72"/>
      <c r="K18271" s="72"/>
    </row>
    <row r="18272" spans="9:11">
      <c r="I18272" s="72"/>
      <c r="J18272" s="72"/>
      <c r="K18272" s="72"/>
    </row>
    <row r="18273" spans="9:11">
      <c r="I18273" s="72"/>
      <c r="J18273" s="72"/>
      <c r="K18273" s="72"/>
    </row>
    <row r="18274" spans="9:11">
      <c r="I18274" s="72"/>
      <c r="J18274" s="72"/>
      <c r="K18274" s="72"/>
    </row>
    <row r="18275" spans="9:11">
      <c r="I18275" s="72"/>
      <c r="J18275" s="72"/>
      <c r="K18275" s="72"/>
    </row>
    <row r="18276" spans="9:11">
      <c r="I18276" s="72"/>
      <c r="J18276" s="72"/>
      <c r="K18276" s="72"/>
    </row>
    <row r="18277" spans="9:11">
      <c r="I18277" s="72"/>
      <c r="J18277" s="72"/>
      <c r="K18277" s="72"/>
    </row>
    <row r="18278" spans="9:11">
      <c r="I18278" s="72"/>
      <c r="J18278" s="72"/>
      <c r="K18278" s="72"/>
    </row>
    <row r="18279" spans="9:11">
      <c r="I18279" s="72"/>
      <c r="J18279" s="72"/>
      <c r="K18279" s="72"/>
    </row>
    <row r="18280" spans="9:11">
      <c r="I18280" s="72"/>
      <c r="J18280" s="72"/>
      <c r="K18280" s="72"/>
    </row>
    <row r="18281" spans="9:11">
      <c r="I18281" s="72"/>
      <c r="J18281" s="72"/>
      <c r="K18281" s="72"/>
    </row>
    <row r="18282" spans="9:11">
      <c r="I18282" s="72"/>
      <c r="J18282" s="72"/>
      <c r="K18282" s="72"/>
    </row>
    <row r="18283" spans="9:11">
      <c r="I18283" s="72"/>
      <c r="J18283" s="72"/>
      <c r="K18283" s="72"/>
    </row>
    <row r="18284" spans="9:11">
      <c r="I18284" s="72"/>
      <c r="J18284" s="72"/>
      <c r="K18284" s="72"/>
    </row>
    <row r="18285" spans="9:11">
      <c r="I18285" s="72"/>
      <c r="J18285" s="72"/>
      <c r="K18285" s="72"/>
    </row>
    <row r="18286" spans="9:11">
      <c r="I18286" s="72"/>
      <c r="J18286" s="72"/>
      <c r="K18286" s="72"/>
    </row>
    <row r="18287" spans="9:11">
      <c r="I18287" s="72"/>
      <c r="J18287" s="72"/>
      <c r="K18287" s="72"/>
    </row>
    <row r="18288" spans="9:11">
      <c r="I18288" s="72"/>
      <c r="J18288" s="72"/>
      <c r="K18288" s="72"/>
    </row>
    <row r="18289" spans="9:11">
      <c r="I18289" s="72"/>
      <c r="J18289" s="72"/>
      <c r="K18289" s="72"/>
    </row>
    <row r="18290" spans="9:11">
      <c r="I18290" s="72"/>
      <c r="J18290" s="72"/>
      <c r="K18290" s="72"/>
    </row>
    <row r="18291" spans="9:11">
      <c r="I18291" s="72"/>
      <c r="J18291" s="72"/>
      <c r="K18291" s="72"/>
    </row>
    <row r="18292" spans="9:11">
      <c r="I18292" s="72"/>
      <c r="J18292" s="72"/>
      <c r="K18292" s="72"/>
    </row>
    <row r="18293" spans="9:11">
      <c r="I18293" s="72"/>
      <c r="J18293" s="72"/>
      <c r="K18293" s="72"/>
    </row>
    <row r="18294" spans="9:11">
      <c r="I18294" s="72"/>
      <c r="J18294" s="72"/>
      <c r="K18294" s="72"/>
    </row>
    <row r="18295" spans="9:11">
      <c r="I18295" s="72"/>
      <c r="J18295" s="72"/>
      <c r="K18295" s="72"/>
    </row>
    <row r="18296" spans="9:11">
      <c r="I18296" s="72"/>
      <c r="J18296" s="72"/>
      <c r="K18296" s="72"/>
    </row>
    <row r="18297" spans="9:11">
      <c r="I18297" s="72"/>
      <c r="J18297" s="72"/>
      <c r="K18297" s="72"/>
    </row>
    <row r="18298" spans="9:11">
      <c r="I18298" s="72"/>
      <c r="J18298" s="72"/>
      <c r="K18298" s="72"/>
    </row>
    <row r="18299" spans="9:11">
      <c r="I18299" s="72"/>
      <c r="J18299" s="72"/>
      <c r="K18299" s="72"/>
    </row>
    <row r="18300" spans="9:11">
      <c r="I18300" s="72"/>
      <c r="J18300" s="72"/>
      <c r="K18300" s="72"/>
    </row>
    <row r="18301" spans="9:11">
      <c r="I18301" s="72"/>
      <c r="J18301" s="72"/>
      <c r="K18301" s="72"/>
    </row>
    <row r="18302" spans="9:11">
      <c r="I18302" s="72"/>
      <c r="J18302" s="72"/>
      <c r="K18302" s="72"/>
    </row>
    <row r="18303" spans="9:11">
      <c r="I18303" s="72"/>
      <c r="J18303" s="72"/>
      <c r="K18303" s="72"/>
    </row>
    <row r="18304" spans="9:11">
      <c r="I18304" s="72"/>
      <c r="J18304" s="72"/>
      <c r="K18304" s="72"/>
    </row>
    <row r="18305" spans="9:11">
      <c r="I18305" s="72"/>
      <c r="J18305" s="72"/>
      <c r="K18305" s="72"/>
    </row>
    <row r="18306" spans="9:11">
      <c r="I18306" s="72"/>
      <c r="J18306" s="72"/>
      <c r="K18306" s="72"/>
    </row>
    <row r="18307" spans="9:11">
      <c r="I18307" s="72"/>
      <c r="J18307" s="72"/>
      <c r="K18307" s="72"/>
    </row>
    <row r="18308" spans="9:11">
      <c r="I18308" s="72"/>
      <c r="J18308" s="72"/>
      <c r="K18308" s="72"/>
    </row>
    <row r="18309" spans="9:11">
      <c r="I18309" s="72"/>
      <c r="J18309" s="72"/>
      <c r="K18309" s="72"/>
    </row>
    <row r="18310" spans="9:11">
      <c r="I18310" s="72"/>
      <c r="J18310" s="72"/>
      <c r="K18310" s="72"/>
    </row>
    <row r="18311" spans="9:11">
      <c r="I18311" s="72"/>
      <c r="J18311" s="72"/>
      <c r="K18311" s="72"/>
    </row>
    <row r="18312" spans="9:11">
      <c r="I18312" s="72"/>
      <c r="J18312" s="72"/>
      <c r="K18312" s="72"/>
    </row>
    <row r="18313" spans="9:11">
      <c r="I18313" s="72"/>
      <c r="J18313" s="72"/>
      <c r="K18313" s="72"/>
    </row>
    <row r="18314" spans="9:11">
      <c r="I18314" s="72"/>
      <c r="J18314" s="72"/>
      <c r="K18314" s="72"/>
    </row>
    <row r="18315" spans="9:11">
      <c r="I18315" s="72"/>
      <c r="J18315" s="72"/>
      <c r="K18315" s="72"/>
    </row>
    <row r="18316" spans="9:11">
      <c r="I18316" s="72"/>
      <c r="J18316" s="72"/>
      <c r="K18316" s="72"/>
    </row>
    <row r="18317" spans="9:11">
      <c r="I18317" s="72"/>
      <c r="J18317" s="72"/>
      <c r="K18317" s="72"/>
    </row>
    <row r="18318" spans="9:11">
      <c r="I18318" s="72"/>
      <c r="J18318" s="72"/>
      <c r="K18318" s="72"/>
    </row>
    <row r="18319" spans="9:11">
      <c r="I18319" s="72"/>
      <c r="J18319" s="72"/>
      <c r="K18319" s="72"/>
    </row>
    <row r="18320" spans="9:11">
      <c r="I18320" s="72"/>
      <c r="J18320" s="72"/>
      <c r="K18320" s="72"/>
    </row>
    <row r="18321" spans="9:11">
      <c r="I18321" s="72"/>
      <c r="J18321" s="72"/>
      <c r="K18321" s="72"/>
    </row>
    <row r="18322" spans="9:11">
      <c r="I18322" s="72"/>
      <c r="J18322" s="72"/>
      <c r="K18322" s="72"/>
    </row>
    <row r="18323" spans="9:11">
      <c r="I18323" s="72"/>
      <c r="J18323" s="72"/>
      <c r="K18323" s="72"/>
    </row>
    <row r="18324" spans="9:11">
      <c r="I18324" s="72"/>
      <c r="J18324" s="72"/>
      <c r="K18324" s="72"/>
    </row>
    <row r="18325" spans="9:11">
      <c r="I18325" s="72"/>
      <c r="J18325" s="72"/>
      <c r="K18325" s="72"/>
    </row>
    <row r="18326" spans="9:11">
      <c r="I18326" s="72"/>
      <c r="J18326" s="72"/>
      <c r="K18326" s="72"/>
    </row>
    <row r="18327" spans="9:11">
      <c r="I18327" s="72"/>
      <c r="J18327" s="72"/>
      <c r="K18327" s="72"/>
    </row>
    <row r="18328" spans="9:11">
      <c r="I18328" s="72"/>
      <c r="J18328" s="72"/>
      <c r="K18328" s="72"/>
    </row>
    <row r="18329" spans="9:11">
      <c r="I18329" s="72"/>
      <c r="J18329" s="72"/>
      <c r="K18329" s="72"/>
    </row>
    <row r="18330" spans="9:11">
      <c r="I18330" s="72"/>
      <c r="J18330" s="72"/>
      <c r="K18330" s="72"/>
    </row>
    <row r="18331" spans="9:11">
      <c r="I18331" s="72"/>
      <c r="J18331" s="72"/>
      <c r="K18331" s="72"/>
    </row>
    <row r="18332" spans="9:11">
      <c r="I18332" s="72"/>
      <c r="J18332" s="72"/>
      <c r="K18332" s="72"/>
    </row>
    <row r="18333" spans="9:11">
      <c r="I18333" s="72"/>
      <c r="J18333" s="72"/>
      <c r="K18333" s="72"/>
    </row>
    <row r="18334" spans="9:11">
      <c r="I18334" s="72"/>
      <c r="J18334" s="72"/>
      <c r="K18334" s="72"/>
    </row>
    <row r="18335" spans="9:11">
      <c r="I18335" s="72"/>
      <c r="J18335" s="72"/>
      <c r="K18335" s="72"/>
    </row>
    <row r="18336" spans="9:11">
      <c r="I18336" s="72"/>
      <c r="J18336" s="72"/>
      <c r="K18336" s="72"/>
    </row>
    <row r="18337" spans="9:11">
      <c r="I18337" s="72"/>
      <c r="J18337" s="72"/>
      <c r="K18337" s="72"/>
    </row>
    <row r="18338" spans="9:11">
      <c r="I18338" s="72"/>
      <c r="J18338" s="72"/>
      <c r="K18338" s="72"/>
    </row>
    <row r="18339" spans="9:11">
      <c r="I18339" s="72"/>
      <c r="J18339" s="72"/>
      <c r="K18339" s="72"/>
    </row>
    <row r="18340" spans="9:11">
      <c r="I18340" s="72"/>
      <c r="J18340" s="72"/>
      <c r="K18340" s="72"/>
    </row>
    <row r="18341" spans="9:11">
      <c r="I18341" s="72"/>
      <c r="J18341" s="72"/>
      <c r="K18341" s="72"/>
    </row>
    <row r="18342" spans="9:11">
      <c r="I18342" s="72"/>
      <c r="J18342" s="72"/>
      <c r="K18342" s="72"/>
    </row>
    <row r="18343" spans="9:11">
      <c r="I18343" s="72"/>
      <c r="J18343" s="72"/>
      <c r="K18343" s="72"/>
    </row>
    <row r="18344" spans="9:11">
      <c r="I18344" s="72"/>
      <c r="J18344" s="72"/>
      <c r="K18344" s="72"/>
    </row>
    <row r="18345" spans="9:11">
      <c r="I18345" s="72"/>
      <c r="J18345" s="72"/>
      <c r="K18345" s="72"/>
    </row>
    <row r="18346" spans="9:11">
      <c r="I18346" s="72"/>
      <c r="J18346" s="72"/>
      <c r="K18346" s="72"/>
    </row>
    <row r="18347" spans="9:11">
      <c r="I18347" s="72"/>
      <c r="J18347" s="72"/>
      <c r="K18347" s="72"/>
    </row>
    <row r="18348" spans="9:11">
      <c r="I18348" s="72"/>
      <c r="J18348" s="72"/>
      <c r="K18348" s="72"/>
    </row>
    <row r="18349" spans="9:11">
      <c r="I18349" s="72"/>
      <c r="J18349" s="72"/>
      <c r="K18349" s="72"/>
    </row>
    <row r="18350" spans="9:11">
      <c r="I18350" s="72"/>
      <c r="J18350" s="72"/>
      <c r="K18350" s="72"/>
    </row>
    <row r="18351" spans="9:11">
      <c r="I18351" s="72"/>
      <c r="J18351" s="72"/>
      <c r="K18351" s="72"/>
    </row>
    <row r="18352" spans="9:11">
      <c r="I18352" s="72"/>
      <c r="J18352" s="72"/>
      <c r="K18352" s="72"/>
    </row>
    <row r="18353" spans="9:11">
      <c r="I18353" s="72"/>
      <c r="J18353" s="72"/>
      <c r="K18353" s="72"/>
    </row>
    <row r="18354" spans="9:11">
      <c r="I18354" s="72"/>
      <c r="J18354" s="72"/>
      <c r="K18354" s="72"/>
    </row>
    <row r="18355" spans="9:11">
      <c r="I18355" s="72"/>
      <c r="J18355" s="72"/>
      <c r="K18355" s="72"/>
    </row>
    <row r="18356" spans="9:11">
      <c r="I18356" s="72"/>
      <c r="J18356" s="72"/>
      <c r="K18356" s="72"/>
    </row>
    <row r="18357" spans="9:11">
      <c r="I18357" s="72"/>
      <c r="J18357" s="72"/>
      <c r="K18357" s="72"/>
    </row>
    <row r="18358" spans="9:11">
      <c r="I18358" s="72"/>
      <c r="J18358" s="72"/>
      <c r="K18358" s="72"/>
    </row>
    <row r="18359" spans="9:11">
      <c r="I18359" s="72"/>
      <c r="J18359" s="72"/>
      <c r="K18359" s="72"/>
    </row>
    <row r="18360" spans="9:11">
      <c r="I18360" s="72"/>
      <c r="J18360" s="72"/>
      <c r="K18360" s="72"/>
    </row>
    <row r="18361" spans="9:11">
      <c r="I18361" s="72"/>
      <c r="J18361" s="72"/>
      <c r="K18361" s="72"/>
    </row>
    <row r="18362" spans="9:11">
      <c r="I18362" s="72"/>
      <c r="J18362" s="72"/>
      <c r="K18362" s="72"/>
    </row>
    <row r="18363" spans="9:11">
      <c r="I18363" s="72"/>
      <c r="J18363" s="72"/>
      <c r="K18363" s="72"/>
    </row>
    <row r="18364" spans="9:11">
      <c r="I18364" s="72"/>
      <c r="J18364" s="72"/>
      <c r="K18364" s="72"/>
    </row>
    <row r="18365" spans="9:11">
      <c r="I18365" s="72"/>
      <c r="J18365" s="72"/>
      <c r="K18365" s="72"/>
    </row>
    <row r="18366" spans="9:11">
      <c r="I18366" s="72"/>
      <c r="J18366" s="72"/>
      <c r="K18366" s="72"/>
    </row>
    <row r="18367" spans="9:11">
      <c r="I18367" s="72"/>
      <c r="J18367" s="72"/>
      <c r="K18367" s="72"/>
    </row>
    <row r="18368" spans="9:11">
      <c r="I18368" s="72"/>
      <c r="J18368" s="72"/>
      <c r="K18368" s="72"/>
    </row>
    <row r="18369" spans="9:11">
      <c r="I18369" s="72"/>
      <c r="J18369" s="72"/>
      <c r="K18369" s="72"/>
    </row>
    <row r="18370" spans="9:11">
      <c r="I18370" s="72"/>
      <c r="J18370" s="72"/>
      <c r="K18370" s="72"/>
    </row>
    <row r="18371" spans="9:11">
      <c r="I18371" s="72"/>
      <c r="J18371" s="72"/>
      <c r="K18371" s="72"/>
    </row>
    <row r="18372" spans="9:11">
      <c r="I18372" s="72"/>
      <c r="J18372" s="72"/>
      <c r="K18372" s="72"/>
    </row>
    <row r="18373" spans="9:11">
      <c r="I18373" s="72"/>
      <c r="J18373" s="72"/>
      <c r="K18373" s="72"/>
    </row>
    <row r="18374" spans="9:11">
      <c r="I18374" s="72"/>
      <c r="J18374" s="72"/>
      <c r="K18374" s="72"/>
    </row>
    <row r="18375" spans="9:11">
      <c r="I18375" s="72"/>
      <c r="J18375" s="72"/>
      <c r="K18375" s="72"/>
    </row>
    <row r="18376" spans="9:11">
      <c r="I18376" s="72"/>
      <c r="J18376" s="72"/>
      <c r="K18376" s="72"/>
    </row>
    <row r="18377" spans="9:11">
      <c r="I18377" s="72"/>
      <c r="J18377" s="72"/>
      <c r="K18377" s="72"/>
    </row>
    <row r="18378" spans="9:11">
      <c r="I18378" s="72"/>
      <c r="J18378" s="72"/>
      <c r="K18378" s="72"/>
    </row>
    <row r="18379" spans="9:11">
      <c r="I18379" s="72"/>
      <c r="J18379" s="72"/>
      <c r="K18379" s="72"/>
    </row>
    <row r="18380" spans="9:11">
      <c r="I18380" s="72"/>
      <c r="J18380" s="72"/>
      <c r="K18380" s="72"/>
    </row>
    <row r="18381" spans="9:11">
      <c r="I18381" s="72"/>
      <c r="J18381" s="72"/>
      <c r="K18381" s="72"/>
    </row>
    <row r="18382" spans="9:11">
      <c r="I18382" s="72"/>
      <c r="J18382" s="72"/>
      <c r="K18382" s="72"/>
    </row>
    <row r="18383" spans="9:11">
      <c r="I18383" s="72"/>
      <c r="J18383" s="72"/>
      <c r="K18383" s="72"/>
    </row>
    <row r="18384" spans="9:11">
      <c r="I18384" s="72"/>
      <c r="J18384" s="72"/>
      <c r="K18384" s="72"/>
    </row>
    <row r="18385" spans="9:11">
      <c r="I18385" s="72"/>
      <c r="J18385" s="72"/>
      <c r="K18385" s="72"/>
    </row>
    <row r="18386" spans="9:11">
      <c r="I18386" s="72"/>
      <c r="J18386" s="72"/>
      <c r="K18386" s="72"/>
    </row>
    <row r="18387" spans="9:11">
      <c r="I18387" s="72"/>
      <c r="J18387" s="72"/>
      <c r="K18387" s="72"/>
    </row>
    <row r="18388" spans="9:11">
      <c r="I18388" s="72"/>
      <c r="J18388" s="72"/>
      <c r="K18388" s="72"/>
    </row>
    <row r="18389" spans="9:11">
      <c r="I18389" s="72"/>
      <c r="J18389" s="72"/>
      <c r="K18389" s="72"/>
    </row>
    <row r="18390" spans="9:11">
      <c r="I18390" s="72"/>
      <c r="J18390" s="72"/>
      <c r="K18390" s="72"/>
    </row>
    <row r="18391" spans="9:11">
      <c r="I18391" s="72"/>
      <c r="J18391" s="72"/>
      <c r="K18391" s="72"/>
    </row>
    <row r="18392" spans="9:11">
      <c r="I18392" s="72"/>
      <c r="J18392" s="72"/>
      <c r="K18392" s="72"/>
    </row>
    <row r="18393" spans="9:11">
      <c r="I18393" s="72"/>
      <c r="J18393" s="72"/>
      <c r="K18393" s="72"/>
    </row>
    <row r="18394" spans="9:11">
      <c r="I18394" s="72"/>
      <c r="J18394" s="72"/>
      <c r="K18394" s="72"/>
    </row>
    <row r="18395" spans="9:11">
      <c r="I18395" s="72"/>
      <c r="J18395" s="72"/>
      <c r="K18395" s="72"/>
    </row>
    <row r="18396" spans="9:11">
      <c r="I18396" s="72"/>
      <c r="J18396" s="72"/>
      <c r="K18396" s="72"/>
    </row>
    <row r="18397" spans="9:11">
      <c r="I18397" s="72"/>
      <c r="J18397" s="72"/>
      <c r="K18397" s="72"/>
    </row>
    <row r="18398" spans="9:11">
      <c r="I18398" s="72"/>
      <c r="J18398" s="72"/>
      <c r="K18398" s="72"/>
    </row>
    <row r="18399" spans="9:11">
      <c r="I18399" s="72"/>
      <c r="J18399" s="72"/>
      <c r="K18399" s="72"/>
    </row>
    <row r="18400" spans="9:11">
      <c r="I18400" s="72"/>
      <c r="J18400" s="72"/>
      <c r="K18400" s="72"/>
    </row>
    <row r="18401" spans="9:11">
      <c r="I18401" s="72"/>
      <c r="J18401" s="72"/>
      <c r="K18401" s="72"/>
    </row>
    <row r="18402" spans="9:11">
      <c r="I18402" s="72"/>
      <c r="J18402" s="72"/>
      <c r="K18402" s="72"/>
    </row>
    <row r="18403" spans="9:11">
      <c r="I18403" s="72"/>
      <c r="J18403" s="72"/>
      <c r="K18403" s="72"/>
    </row>
    <row r="18404" spans="9:11">
      <c r="I18404" s="72"/>
      <c r="J18404" s="72"/>
      <c r="K18404" s="72"/>
    </row>
    <row r="18405" spans="9:11">
      <c r="I18405" s="72"/>
      <c r="J18405" s="72"/>
      <c r="K18405" s="72"/>
    </row>
    <row r="18406" spans="9:11">
      <c r="I18406" s="72"/>
      <c r="J18406" s="72"/>
      <c r="K18406" s="72"/>
    </row>
    <row r="18407" spans="9:11">
      <c r="I18407" s="72"/>
      <c r="J18407" s="72"/>
      <c r="K18407" s="72"/>
    </row>
    <row r="18408" spans="9:11">
      <c r="I18408" s="72"/>
      <c r="J18408" s="72"/>
      <c r="K18408" s="72"/>
    </row>
    <row r="18409" spans="9:11">
      <c r="I18409" s="72"/>
      <c r="J18409" s="72"/>
      <c r="K18409" s="72"/>
    </row>
    <row r="18410" spans="9:11">
      <c r="I18410" s="72"/>
      <c r="J18410" s="72"/>
      <c r="K18410" s="72"/>
    </row>
    <row r="18411" spans="9:11">
      <c r="I18411" s="72"/>
      <c r="J18411" s="72"/>
      <c r="K18411" s="72"/>
    </row>
    <row r="18412" spans="9:11">
      <c r="I18412" s="72"/>
      <c r="J18412" s="72"/>
      <c r="K18412" s="72"/>
    </row>
    <row r="18413" spans="9:11">
      <c r="I18413" s="72"/>
      <c r="J18413" s="72"/>
      <c r="K18413" s="72"/>
    </row>
    <row r="18414" spans="9:11">
      <c r="I18414" s="72"/>
      <c r="J18414" s="72"/>
      <c r="K18414" s="72"/>
    </row>
    <row r="18415" spans="9:11">
      <c r="I18415" s="72"/>
      <c r="J18415" s="72"/>
      <c r="K18415" s="72"/>
    </row>
    <row r="18416" spans="9:11">
      <c r="I18416" s="72"/>
      <c r="J18416" s="72"/>
      <c r="K18416" s="72"/>
    </row>
    <row r="18417" spans="9:11">
      <c r="I18417" s="72"/>
      <c r="J18417" s="72"/>
      <c r="K18417" s="72"/>
    </row>
    <row r="18418" spans="9:11">
      <c r="I18418" s="72"/>
      <c r="J18418" s="72"/>
      <c r="K18418" s="72"/>
    </row>
    <row r="18419" spans="9:11">
      <c r="I18419" s="72"/>
      <c r="J18419" s="72"/>
      <c r="K18419" s="72"/>
    </row>
    <row r="18420" spans="9:11">
      <c r="I18420" s="72"/>
      <c r="J18420" s="72"/>
      <c r="K18420" s="72"/>
    </row>
    <row r="18421" spans="9:11">
      <c r="I18421" s="72"/>
      <c r="J18421" s="72"/>
      <c r="K18421" s="72"/>
    </row>
    <row r="18422" spans="9:11">
      <c r="I18422" s="72"/>
      <c r="J18422" s="72"/>
      <c r="K18422" s="72"/>
    </row>
    <row r="18423" spans="9:11">
      <c r="I18423" s="72"/>
      <c r="J18423" s="72"/>
      <c r="K18423" s="72"/>
    </row>
    <row r="18424" spans="9:11">
      <c r="I18424" s="72"/>
      <c r="J18424" s="72"/>
      <c r="K18424" s="72"/>
    </row>
    <row r="18425" spans="9:11">
      <c r="I18425" s="72"/>
      <c r="J18425" s="72"/>
      <c r="K18425" s="72"/>
    </row>
    <row r="18426" spans="9:11">
      <c r="I18426" s="72"/>
      <c r="J18426" s="72"/>
      <c r="K18426" s="72"/>
    </row>
    <row r="18427" spans="9:11">
      <c r="I18427" s="72"/>
      <c r="J18427" s="72"/>
      <c r="K18427" s="72"/>
    </row>
    <row r="18428" spans="9:11">
      <c r="I18428" s="72"/>
      <c r="J18428" s="72"/>
      <c r="K18428" s="72"/>
    </row>
    <row r="18429" spans="9:11">
      <c r="I18429" s="72"/>
      <c r="J18429" s="72"/>
      <c r="K18429" s="72"/>
    </row>
    <row r="18430" spans="9:11">
      <c r="I18430" s="72"/>
      <c r="J18430" s="72"/>
      <c r="K18430" s="72"/>
    </row>
    <row r="18431" spans="9:11">
      <c r="I18431" s="72"/>
      <c r="J18431" s="72"/>
      <c r="K18431" s="72"/>
    </row>
    <row r="18432" spans="9:11">
      <c r="I18432" s="72"/>
      <c r="J18432" s="72"/>
      <c r="K18432" s="72"/>
    </row>
    <row r="18433" spans="9:11">
      <c r="I18433" s="72"/>
      <c r="J18433" s="72"/>
      <c r="K18433" s="72"/>
    </row>
    <row r="18434" spans="9:11">
      <c r="I18434" s="72"/>
      <c r="J18434" s="72"/>
      <c r="K18434" s="72"/>
    </row>
    <row r="18435" spans="9:11">
      <c r="I18435" s="72"/>
      <c r="J18435" s="72"/>
      <c r="K18435" s="72"/>
    </row>
    <row r="18436" spans="9:11">
      <c r="I18436" s="72"/>
      <c r="J18436" s="72"/>
      <c r="K18436" s="72"/>
    </row>
    <row r="18437" spans="9:11">
      <c r="I18437" s="72"/>
      <c r="J18437" s="72"/>
      <c r="K18437" s="72"/>
    </row>
    <row r="18438" spans="9:11">
      <c r="I18438" s="72"/>
      <c r="J18438" s="72"/>
      <c r="K18438" s="72"/>
    </row>
    <row r="18439" spans="9:11">
      <c r="I18439" s="72"/>
      <c r="J18439" s="72"/>
      <c r="K18439" s="72"/>
    </row>
    <row r="18440" spans="9:11">
      <c r="I18440" s="72"/>
      <c r="J18440" s="72"/>
      <c r="K18440" s="72"/>
    </row>
    <row r="18441" spans="9:11">
      <c r="I18441" s="72"/>
      <c r="J18441" s="72"/>
      <c r="K18441" s="72"/>
    </row>
    <row r="18442" spans="9:11">
      <c r="I18442" s="72"/>
      <c r="J18442" s="72"/>
      <c r="K18442" s="72"/>
    </row>
    <row r="18443" spans="9:11">
      <c r="I18443" s="72"/>
      <c r="J18443" s="72"/>
      <c r="K18443" s="72"/>
    </row>
    <row r="18444" spans="9:11">
      <c r="I18444" s="72"/>
      <c r="J18444" s="72"/>
      <c r="K18444" s="72"/>
    </row>
    <row r="18445" spans="9:11">
      <c r="I18445" s="72"/>
      <c r="J18445" s="72"/>
      <c r="K18445" s="72"/>
    </row>
    <row r="18446" spans="9:11">
      <c r="I18446" s="72"/>
      <c r="J18446" s="72"/>
      <c r="K18446" s="72"/>
    </row>
    <row r="18447" spans="9:11">
      <c r="I18447" s="72"/>
      <c r="J18447" s="72"/>
      <c r="K18447" s="72"/>
    </row>
    <row r="18448" spans="9:11">
      <c r="I18448" s="72"/>
      <c r="J18448" s="72"/>
      <c r="K18448" s="72"/>
    </row>
    <row r="18449" spans="9:11">
      <c r="I18449" s="72"/>
      <c r="J18449" s="72"/>
      <c r="K18449" s="72"/>
    </row>
    <row r="18450" spans="9:11">
      <c r="I18450" s="72"/>
      <c r="J18450" s="72"/>
      <c r="K18450" s="72"/>
    </row>
    <row r="18451" spans="9:11">
      <c r="I18451" s="72"/>
      <c r="J18451" s="72"/>
      <c r="K18451" s="72"/>
    </row>
    <row r="18452" spans="9:11">
      <c r="I18452" s="72"/>
      <c r="J18452" s="72"/>
      <c r="K18452" s="72"/>
    </row>
    <row r="18453" spans="9:11">
      <c r="I18453" s="72"/>
      <c r="J18453" s="72"/>
      <c r="K18453" s="72"/>
    </row>
    <row r="18454" spans="9:11">
      <c r="I18454" s="72"/>
      <c r="J18454" s="72"/>
      <c r="K18454" s="72"/>
    </row>
    <row r="18455" spans="9:11">
      <c r="I18455" s="72"/>
      <c r="J18455" s="72"/>
      <c r="K18455" s="72"/>
    </row>
    <row r="18456" spans="9:11">
      <c r="I18456" s="72"/>
      <c r="J18456" s="72"/>
      <c r="K18456" s="72"/>
    </row>
    <row r="18457" spans="9:11">
      <c r="I18457" s="72"/>
      <c r="J18457" s="72"/>
      <c r="K18457" s="72"/>
    </row>
    <row r="18458" spans="9:11">
      <c r="I18458" s="72"/>
      <c r="J18458" s="72"/>
      <c r="K18458" s="72"/>
    </row>
    <row r="18459" spans="9:11">
      <c r="I18459" s="72"/>
      <c r="J18459" s="72"/>
      <c r="K18459" s="72"/>
    </row>
    <row r="18460" spans="9:11">
      <c r="I18460" s="72"/>
      <c r="J18460" s="72"/>
      <c r="K18460" s="72"/>
    </row>
    <row r="18461" spans="9:11">
      <c r="I18461" s="72"/>
      <c r="J18461" s="72"/>
      <c r="K18461" s="72"/>
    </row>
    <row r="18462" spans="9:11">
      <c r="I18462" s="72"/>
      <c r="J18462" s="72"/>
      <c r="K18462" s="72"/>
    </row>
    <row r="18463" spans="9:11">
      <c r="I18463" s="72"/>
      <c r="J18463" s="72"/>
      <c r="K18463" s="72"/>
    </row>
    <row r="18464" spans="9:11">
      <c r="I18464" s="72"/>
      <c r="J18464" s="72"/>
      <c r="K18464" s="72"/>
    </row>
    <row r="18465" spans="9:11">
      <c r="I18465" s="72"/>
      <c r="J18465" s="72"/>
      <c r="K18465" s="72"/>
    </row>
    <row r="18466" spans="9:11">
      <c r="I18466" s="72"/>
      <c r="J18466" s="72"/>
      <c r="K18466" s="72"/>
    </row>
    <row r="18467" spans="9:11">
      <c r="I18467" s="72"/>
      <c r="J18467" s="72"/>
      <c r="K18467" s="72"/>
    </row>
    <row r="18468" spans="9:11">
      <c r="I18468" s="72"/>
      <c r="J18468" s="72"/>
      <c r="K18468" s="72"/>
    </row>
    <row r="18469" spans="9:11">
      <c r="I18469" s="72"/>
      <c r="J18469" s="72"/>
      <c r="K18469" s="72"/>
    </row>
    <row r="18470" spans="9:11">
      <c r="I18470" s="72"/>
      <c r="J18470" s="72"/>
      <c r="K18470" s="72"/>
    </row>
    <row r="18471" spans="9:11">
      <c r="I18471" s="72"/>
      <c r="J18471" s="72"/>
      <c r="K18471" s="72"/>
    </row>
    <row r="18472" spans="9:11">
      <c r="I18472" s="72"/>
      <c r="J18472" s="72"/>
      <c r="K18472" s="72"/>
    </row>
    <row r="18473" spans="9:11">
      <c r="I18473" s="72"/>
      <c r="J18473" s="72"/>
      <c r="K18473" s="72"/>
    </row>
    <row r="18474" spans="9:11">
      <c r="I18474" s="72"/>
      <c r="J18474" s="72"/>
      <c r="K18474" s="72"/>
    </row>
    <row r="18475" spans="9:11">
      <c r="I18475" s="72"/>
      <c r="J18475" s="72"/>
      <c r="K18475" s="72"/>
    </row>
    <row r="18476" spans="9:11">
      <c r="I18476" s="72"/>
      <c r="J18476" s="72"/>
      <c r="K18476" s="72"/>
    </row>
    <row r="18477" spans="9:11">
      <c r="I18477" s="72"/>
      <c r="J18477" s="72"/>
      <c r="K18477" s="72"/>
    </row>
    <row r="18478" spans="9:11">
      <c r="I18478" s="72"/>
      <c r="J18478" s="72"/>
      <c r="K18478" s="72"/>
    </row>
    <row r="18479" spans="9:11">
      <c r="I18479" s="72"/>
      <c r="J18479" s="72"/>
      <c r="K18479" s="72"/>
    </row>
    <row r="18480" spans="9:11">
      <c r="I18480" s="72"/>
      <c r="J18480" s="72"/>
      <c r="K18480" s="72"/>
    </row>
    <row r="18481" spans="9:11">
      <c r="I18481" s="72"/>
      <c r="J18481" s="72"/>
      <c r="K18481" s="72"/>
    </row>
    <row r="18482" spans="9:11">
      <c r="I18482" s="72"/>
      <c r="J18482" s="72"/>
      <c r="K18482" s="72"/>
    </row>
    <row r="18483" spans="9:11">
      <c r="I18483" s="72"/>
      <c r="J18483" s="72"/>
      <c r="K18483" s="72"/>
    </row>
    <row r="18484" spans="9:11">
      <c r="I18484" s="72"/>
      <c r="J18484" s="72"/>
      <c r="K18484" s="72"/>
    </row>
    <row r="18485" spans="9:11">
      <c r="I18485" s="72"/>
      <c r="J18485" s="72"/>
      <c r="K18485" s="72"/>
    </row>
    <row r="18486" spans="9:11">
      <c r="I18486" s="72"/>
      <c r="J18486" s="72"/>
      <c r="K18486" s="72"/>
    </row>
    <row r="18487" spans="9:11">
      <c r="I18487" s="72"/>
      <c r="J18487" s="72"/>
      <c r="K18487" s="72"/>
    </row>
    <row r="18488" spans="9:11">
      <c r="I18488" s="72"/>
      <c r="J18488" s="72"/>
      <c r="K18488" s="72"/>
    </row>
    <row r="18489" spans="9:11">
      <c r="I18489" s="72"/>
      <c r="J18489" s="72"/>
      <c r="K18489" s="72"/>
    </row>
    <row r="18490" spans="9:11">
      <c r="I18490" s="72"/>
      <c r="J18490" s="72"/>
      <c r="K18490" s="72"/>
    </row>
    <row r="18491" spans="9:11">
      <c r="I18491" s="72"/>
      <c r="J18491" s="72"/>
      <c r="K18491" s="72"/>
    </row>
    <row r="18492" spans="9:11">
      <c r="I18492" s="72"/>
      <c r="J18492" s="72"/>
      <c r="K18492" s="72"/>
    </row>
    <row r="18493" spans="9:11">
      <c r="I18493" s="72"/>
      <c r="J18493" s="72"/>
      <c r="K18493" s="72"/>
    </row>
    <row r="18494" spans="9:11">
      <c r="I18494" s="72"/>
      <c r="J18494" s="72"/>
      <c r="K18494" s="72"/>
    </row>
    <row r="18495" spans="9:11">
      <c r="I18495" s="72"/>
      <c r="J18495" s="72"/>
      <c r="K18495" s="72"/>
    </row>
    <row r="18496" spans="9:11">
      <c r="I18496" s="72"/>
      <c r="J18496" s="72"/>
      <c r="K18496" s="72"/>
    </row>
    <row r="18497" spans="9:11">
      <c r="I18497" s="72"/>
      <c r="J18497" s="72"/>
      <c r="K18497" s="72"/>
    </row>
    <row r="18498" spans="9:11">
      <c r="I18498" s="72"/>
      <c r="J18498" s="72"/>
      <c r="K18498" s="72"/>
    </row>
    <row r="18499" spans="9:11">
      <c r="I18499" s="72"/>
      <c r="J18499" s="72"/>
      <c r="K18499" s="72"/>
    </row>
    <row r="18500" spans="9:11">
      <c r="I18500" s="72"/>
      <c r="J18500" s="72"/>
      <c r="K18500" s="72"/>
    </row>
    <row r="18501" spans="9:11">
      <c r="I18501" s="72"/>
      <c r="J18501" s="72"/>
      <c r="K18501" s="72"/>
    </row>
    <row r="18502" spans="9:11">
      <c r="I18502" s="72"/>
      <c r="J18502" s="72"/>
      <c r="K18502" s="72"/>
    </row>
    <row r="18503" spans="9:11">
      <c r="I18503" s="72"/>
      <c r="J18503" s="72"/>
      <c r="K18503" s="72"/>
    </row>
    <row r="18504" spans="9:11">
      <c r="I18504" s="72"/>
      <c r="J18504" s="72"/>
      <c r="K18504" s="72"/>
    </row>
    <row r="18505" spans="9:11">
      <c r="I18505" s="72"/>
      <c r="J18505" s="72"/>
      <c r="K18505" s="72"/>
    </row>
    <row r="18506" spans="9:11">
      <c r="I18506" s="72"/>
      <c r="J18506" s="72"/>
      <c r="K18506" s="72"/>
    </row>
    <row r="18507" spans="9:11">
      <c r="I18507" s="72"/>
      <c r="J18507" s="72"/>
      <c r="K18507" s="72"/>
    </row>
    <row r="18508" spans="9:11">
      <c r="I18508" s="72"/>
      <c r="J18508" s="72"/>
      <c r="K18508" s="72"/>
    </row>
    <row r="18509" spans="9:11">
      <c r="I18509" s="72"/>
      <c r="J18509" s="72"/>
      <c r="K18509" s="72"/>
    </row>
    <row r="18510" spans="9:11">
      <c r="I18510" s="72"/>
      <c r="J18510" s="72"/>
      <c r="K18510" s="72"/>
    </row>
    <row r="18511" spans="9:11">
      <c r="I18511" s="72"/>
      <c r="J18511" s="72"/>
      <c r="K18511" s="72"/>
    </row>
    <row r="18512" spans="9:11">
      <c r="I18512" s="72"/>
      <c r="J18512" s="72"/>
      <c r="K18512" s="72"/>
    </row>
    <row r="18513" spans="9:11">
      <c r="I18513" s="72"/>
      <c r="J18513" s="72"/>
      <c r="K18513" s="72"/>
    </row>
    <row r="18514" spans="9:11">
      <c r="I18514" s="72"/>
      <c r="J18514" s="72"/>
      <c r="K18514" s="72"/>
    </row>
    <row r="18515" spans="9:11">
      <c r="I18515" s="72"/>
      <c r="J18515" s="72"/>
      <c r="K18515" s="72"/>
    </row>
    <row r="18516" spans="9:11">
      <c r="I18516" s="72"/>
      <c r="J18516" s="72"/>
      <c r="K18516" s="72"/>
    </row>
    <row r="18517" spans="9:11">
      <c r="I18517" s="72"/>
      <c r="J18517" s="72"/>
      <c r="K18517" s="72"/>
    </row>
    <row r="18518" spans="9:11">
      <c r="I18518" s="72"/>
      <c r="J18518" s="72"/>
      <c r="K18518" s="72"/>
    </row>
    <row r="18519" spans="9:11">
      <c r="I18519" s="72"/>
      <c r="J18519" s="72"/>
      <c r="K18519" s="72"/>
    </row>
    <row r="18520" spans="9:11">
      <c r="I18520" s="72"/>
      <c r="J18520" s="72"/>
      <c r="K18520" s="72"/>
    </row>
    <row r="18521" spans="9:11">
      <c r="I18521" s="72"/>
      <c r="J18521" s="72"/>
      <c r="K18521" s="72"/>
    </row>
    <row r="18522" spans="9:11">
      <c r="I18522" s="72"/>
      <c r="J18522" s="72"/>
      <c r="K18522" s="72"/>
    </row>
    <row r="18523" spans="9:11">
      <c r="I18523" s="72"/>
      <c r="J18523" s="72"/>
      <c r="K18523" s="72"/>
    </row>
    <row r="18524" spans="9:11">
      <c r="I18524" s="72"/>
      <c r="J18524" s="72"/>
      <c r="K18524" s="72"/>
    </row>
    <row r="18525" spans="9:11">
      <c r="I18525" s="72"/>
      <c r="J18525" s="72"/>
      <c r="K18525" s="72"/>
    </row>
    <row r="18526" spans="9:11">
      <c r="I18526" s="72"/>
      <c r="J18526" s="72"/>
      <c r="K18526" s="72"/>
    </row>
    <row r="18527" spans="9:11">
      <c r="I18527" s="72"/>
      <c r="J18527" s="72"/>
      <c r="K18527" s="72"/>
    </row>
    <row r="18528" spans="9:11">
      <c r="I18528" s="72"/>
      <c r="J18528" s="72"/>
      <c r="K18528" s="72"/>
    </row>
    <row r="18529" spans="9:11">
      <c r="I18529" s="72"/>
      <c r="J18529" s="72"/>
      <c r="K18529" s="72"/>
    </row>
    <row r="18530" spans="9:11">
      <c r="I18530" s="72"/>
      <c r="J18530" s="72"/>
      <c r="K18530" s="72"/>
    </row>
    <row r="18531" spans="9:11">
      <c r="I18531" s="72"/>
      <c r="J18531" s="72"/>
      <c r="K18531" s="72"/>
    </row>
    <row r="18532" spans="9:11">
      <c r="I18532" s="72"/>
      <c r="J18532" s="72"/>
      <c r="K18532" s="72"/>
    </row>
    <row r="18533" spans="9:11">
      <c r="I18533" s="72"/>
      <c r="J18533" s="72"/>
      <c r="K18533" s="72"/>
    </row>
    <row r="18534" spans="9:11">
      <c r="I18534" s="72"/>
      <c r="J18534" s="72"/>
      <c r="K18534" s="72"/>
    </row>
    <row r="18535" spans="9:11">
      <c r="I18535" s="72"/>
      <c r="J18535" s="72"/>
      <c r="K18535" s="72"/>
    </row>
    <row r="18536" spans="9:11">
      <c r="I18536" s="72"/>
      <c r="J18536" s="72"/>
      <c r="K18536" s="72"/>
    </row>
    <row r="18537" spans="9:11">
      <c r="I18537" s="72"/>
      <c r="J18537" s="72"/>
      <c r="K18537" s="72"/>
    </row>
    <row r="18538" spans="9:11">
      <c r="I18538" s="72"/>
      <c r="J18538" s="72"/>
      <c r="K18538" s="72"/>
    </row>
    <row r="18539" spans="9:11">
      <c r="I18539" s="72"/>
      <c r="J18539" s="72"/>
      <c r="K18539" s="72"/>
    </row>
    <row r="18540" spans="9:11">
      <c r="I18540" s="72"/>
      <c r="J18540" s="72"/>
      <c r="K18540" s="72"/>
    </row>
    <row r="18541" spans="9:11">
      <c r="I18541" s="72"/>
      <c r="J18541" s="72"/>
      <c r="K18541" s="72"/>
    </row>
    <row r="18542" spans="9:11">
      <c r="I18542" s="72"/>
      <c r="J18542" s="72"/>
      <c r="K18542" s="72"/>
    </row>
    <row r="18543" spans="9:11">
      <c r="I18543" s="72"/>
      <c r="J18543" s="72"/>
      <c r="K18543" s="72"/>
    </row>
    <row r="18544" spans="9:11">
      <c r="I18544" s="72"/>
      <c r="J18544" s="72"/>
      <c r="K18544" s="72"/>
    </row>
    <row r="18545" spans="9:11">
      <c r="I18545" s="72"/>
      <c r="J18545" s="72"/>
      <c r="K18545" s="72"/>
    </row>
    <row r="18546" spans="9:11">
      <c r="I18546" s="72"/>
      <c r="J18546" s="72"/>
      <c r="K18546" s="72"/>
    </row>
    <row r="18547" spans="9:11">
      <c r="I18547" s="72"/>
      <c r="J18547" s="72"/>
      <c r="K18547" s="72"/>
    </row>
    <row r="18548" spans="9:11">
      <c r="I18548" s="72"/>
      <c r="J18548" s="72"/>
      <c r="K18548" s="72"/>
    </row>
    <row r="18549" spans="9:11">
      <c r="I18549" s="72"/>
      <c r="J18549" s="72"/>
      <c r="K18549" s="72"/>
    </row>
    <row r="18550" spans="9:11">
      <c r="I18550" s="72"/>
      <c r="J18550" s="72"/>
      <c r="K18550" s="72"/>
    </row>
    <row r="18551" spans="9:11">
      <c r="I18551" s="72"/>
      <c r="J18551" s="72"/>
      <c r="K18551" s="72"/>
    </row>
    <row r="18552" spans="9:11">
      <c r="I18552" s="72"/>
      <c r="J18552" s="72"/>
      <c r="K18552" s="72"/>
    </row>
    <row r="18553" spans="9:11">
      <c r="I18553" s="72"/>
      <c r="J18553" s="72"/>
      <c r="K18553" s="72"/>
    </row>
    <row r="18554" spans="9:11">
      <c r="I18554" s="72"/>
      <c r="J18554" s="72"/>
      <c r="K18554" s="72"/>
    </row>
    <row r="18555" spans="9:11">
      <c r="I18555" s="72"/>
      <c r="J18555" s="72"/>
      <c r="K18555" s="72"/>
    </row>
    <row r="18556" spans="9:11">
      <c r="I18556" s="72"/>
      <c r="J18556" s="72"/>
      <c r="K18556" s="72"/>
    </row>
    <row r="18557" spans="9:11">
      <c r="I18557" s="72"/>
      <c r="J18557" s="72"/>
      <c r="K18557" s="72"/>
    </row>
    <row r="18558" spans="9:11">
      <c r="I18558" s="72"/>
      <c r="J18558" s="72"/>
      <c r="K18558" s="72"/>
    </row>
    <row r="18559" spans="9:11">
      <c r="I18559" s="72"/>
      <c r="J18559" s="72"/>
      <c r="K18559" s="72"/>
    </row>
    <row r="18560" spans="9:11">
      <c r="I18560" s="72"/>
      <c r="J18560" s="72"/>
      <c r="K18560" s="72"/>
    </row>
    <row r="18561" spans="9:11">
      <c r="I18561" s="72"/>
      <c r="J18561" s="72"/>
      <c r="K18561" s="72"/>
    </row>
    <row r="18562" spans="9:11">
      <c r="I18562" s="72"/>
      <c r="J18562" s="72"/>
      <c r="K18562" s="72"/>
    </row>
    <row r="18563" spans="9:11">
      <c r="I18563" s="72"/>
      <c r="J18563" s="72"/>
      <c r="K18563" s="72"/>
    </row>
    <row r="18564" spans="9:11">
      <c r="I18564" s="72"/>
      <c r="J18564" s="72"/>
      <c r="K18564" s="72"/>
    </row>
    <row r="18565" spans="9:11">
      <c r="I18565" s="72"/>
      <c r="J18565" s="72"/>
      <c r="K18565" s="72"/>
    </row>
    <row r="18566" spans="9:11">
      <c r="I18566" s="72"/>
      <c r="J18566" s="72"/>
      <c r="K18566" s="72"/>
    </row>
    <row r="18567" spans="9:11">
      <c r="I18567" s="72"/>
      <c r="J18567" s="72"/>
      <c r="K18567" s="72"/>
    </row>
    <row r="18568" spans="9:11">
      <c r="I18568" s="72"/>
      <c r="J18568" s="72"/>
      <c r="K18568" s="72"/>
    </row>
    <row r="18569" spans="9:11">
      <c r="I18569" s="72"/>
      <c r="J18569" s="72"/>
      <c r="K18569" s="72"/>
    </row>
    <row r="18570" spans="9:11">
      <c r="I18570" s="72"/>
      <c r="J18570" s="72"/>
      <c r="K18570" s="72"/>
    </row>
    <row r="18571" spans="9:11">
      <c r="I18571" s="72"/>
      <c r="J18571" s="72"/>
      <c r="K18571" s="72"/>
    </row>
    <row r="18572" spans="9:11">
      <c r="I18572" s="72"/>
      <c r="J18572" s="72"/>
      <c r="K18572" s="72"/>
    </row>
    <row r="18573" spans="9:11">
      <c r="I18573" s="72"/>
      <c r="J18573" s="72"/>
      <c r="K18573" s="72"/>
    </row>
    <row r="18574" spans="9:11">
      <c r="I18574" s="72"/>
      <c r="J18574" s="72"/>
      <c r="K18574" s="72"/>
    </row>
    <row r="18575" spans="9:11">
      <c r="I18575" s="72"/>
      <c r="J18575" s="72"/>
      <c r="K18575" s="72"/>
    </row>
    <row r="18576" spans="9:11">
      <c r="I18576" s="72"/>
      <c r="J18576" s="72"/>
      <c r="K18576" s="72"/>
    </row>
    <row r="18577" spans="9:11">
      <c r="I18577" s="72"/>
      <c r="J18577" s="72"/>
      <c r="K18577" s="72"/>
    </row>
    <row r="18578" spans="9:11">
      <c r="I18578" s="72"/>
      <c r="J18578" s="72"/>
      <c r="K18578" s="72"/>
    </row>
    <row r="18579" spans="9:11">
      <c r="I18579" s="72"/>
      <c r="J18579" s="72"/>
      <c r="K18579" s="72"/>
    </row>
    <row r="18580" spans="9:11">
      <c r="I18580" s="72"/>
      <c r="J18580" s="72"/>
      <c r="K18580" s="72"/>
    </row>
    <row r="18581" spans="9:11">
      <c r="I18581" s="72"/>
      <c r="J18581" s="72"/>
      <c r="K18581" s="72"/>
    </row>
    <row r="18582" spans="9:11">
      <c r="I18582" s="72"/>
      <c r="J18582" s="72"/>
      <c r="K18582" s="72"/>
    </row>
    <row r="18583" spans="9:11">
      <c r="I18583" s="72"/>
      <c r="J18583" s="72"/>
      <c r="K18583" s="72"/>
    </row>
    <row r="18584" spans="9:11">
      <c r="I18584" s="72"/>
      <c r="J18584" s="72"/>
      <c r="K18584" s="72"/>
    </row>
    <row r="18585" spans="9:11">
      <c r="I18585" s="72"/>
      <c r="J18585" s="72"/>
      <c r="K18585" s="72"/>
    </row>
    <row r="18586" spans="9:11">
      <c r="I18586" s="72"/>
      <c r="J18586" s="72"/>
      <c r="K18586" s="72"/>
    </row>
    <row r="18587" spans="9:11">
      <c r="I18587" s="72"/>
      <c r="J18587" s="72"/>
      <c r="K18587" s="72"/>
    </row>
    <row r="18588" spans="9:11">
      <c r="I18588" s="72"/>
      <c r="J18588" s="72"/>
      <c r="K18588" s="72"/>
    </row>
    <row r="18589" spans="9:11">
      <c r="I18589" s="72"/>
      <c r="J18589" s="72"/>
      <c r="K18589" s="72"/>
    </row>
    <row r="18590" spans="9:11">
      <c r="I18590" s="72"/>
      <c r="J18590" s="72"/>
      <c r="K18590" s="72"/>
    </row>
    <row r="18591" spans="9:11">
      <c r="I18591" s="72"/>
      <c r="J18591" s="72"/>
      <c r="K18591" s="72"/>
    </row>
    <row r="18592" spans="9:11">
      <c r="I18592" s="72"/>
      <c r="J18592" s="72"/>
      <c r="K18592" s="72"/>
    </row>
    <row r="18593" spans="9:11">
      <c r="I18593" s="72"/>
      <c r="J18593" s="72"/>
      <c r="K18593" s="72"/>
    </row>
    <row r="18594" spans="9:11">
      <c r="I18594" s="72"/>
      <c r="J18594" s="72"/>
      <c r="K18594" s="72"/>
    </row>
    <row r="18595" spans="9:11">
      <c r="I18595" s="72"/>
      <c r="J18595" s="72"/>
      <c r="K18595" s="72"/>
    </row>
    <row r="18596" spans="9:11">
      <c r="I18596" s="72"/>
      <c r="J18596" s="72"/>
      <c r="K18596" s="72"/>
    </row>
    <row r="18597" spans="9:11">
      <c r="I18597" s="72"/>
      <c r="J18597" s="72"/>
      <c r="K18597" s="72"/>
    </row>
    <row r="18598" spans="9:11">
      <c r="I18598" s="72"/>
      <c r="J18598" s="72"/>
      <c r="K18598" s="72"/>
    </row>
    <row r="18599" spans="9:11">
      <c r="I18599" s="72"/>
      <c r="J18599" s="72"/>
      <c r="K18599" s="72"/>
    </row>
    <row r="18600" spans="9:11">
      <c r="I18600" s="72"/>
      <c r="J18600" s="72"/>
      <c r="K18600" s="72"/>
    </row>
    <row r="18601" spans="9:11">
      <c r="I18601" s="72"/>
      <c r="J18601" s="72"/>
      <c r="K18601" s="72"/>
    </row>
    <row r="18602" spans="9:11">
      <c r="I18602" s="72"/>
      <c r="J18602" s="72"/>
      <c r="K18602" s="72"/>
    </row>
    <row r="18603" spans="9:11">
      <c r="I18603" s="72"/>
      <c r="J18603" s="72"/>
      <c r="K18603" s="72"/>
    </row>
    <row r="18604" spans="9:11">
      <c r="I18604" s="72"/>
      <c r="J18604" s="72"/>
      <c r="K18604" s="72"/>
    </row>
    <row r="18605" spans="9:11">
      <c r="I18605" s="72"/>
      <c r="J18605" s="72"/>
      <c r="K18605" s="72"/>
    </row>
    <row r="18606" spans="9:11">
      <c r="I18606" s="72"/>
      <c r="J18606" s="72"/>
      <c r="K18606" s="72"/>
    </row>
    <row r="18607" spans="9:11">
      <c r="I18607" s="72"/>
      <c r="J18607" s="72"/>
      <c r="K18607" s="72"/>
    </row>
    <row r="18608" spans="9:11">
      <c r="I18608" s="72"/>
      <c r="J18608" s="72"/>
      <c r="K18608" s="72"/>
    </row>
    <row r="18609" spans="9:11">
      <c r="I18609" s="72"/>
      <c r="J18609" s="72"/>
      <c r="K18609" s="72"/>
    </row>
    <row r="18610" spans="9:11">
      <c r="I18610" s="72"/>
      <c r="J18610" s="72"/>
      <c r="K18610" s="72"/>
    </row>
    <row r="18611" spans="9:11">
      <c r="I18611" s="72"/>
      <c r="J18611" s="72"/>
      <c r="K18611" s="72"/>
    </row>
    <row r="18612" spans="9:11">
      <c r="I18612" s="72"/>
      <c r="J18612" s="72"/>
      <c r="K18612" s="72"/>
    </row>
    <row r="18613" spans="9:11">
      <c r="I18613" s="72"/>
      <c r="J18613" s="72"/>
      <c r="K18613" s="72"/>
    </row>
    <row r="18614" spans="9:11">
      <c r="I18614" s="72"/>
      <c r="J18614" s="72"/>
      <c r="K18614" s="72"/>
    </row>
    <row r="18615" spans="9:11">
      <c r="I18615" s="72"/>
      <c r="J18615" s="72"/>
      <c r="K18615" s="72"/>
    </row>
    <row r="18616" spans="9:11">
      <c r="I18616" s="72"/>
      <c r="J18616" s="72"/>
      <c r="K18616" s="72"/>
    </row>
    <row r="18617" spans="9:11">
      <c r="I18617" s="72"/>
      <c r="J18617" s="72"/>
      <c r="K18617" s="72"/>
    </row>
    <row r="18618" spans="9:11">
      <c r="I18618" s="72"/>
      <c r="J18618" s="72"/>
      <c r="K18618" s="72"/>
    </row>
    <row r="18619" spans="9:11">
      <c r="I18619" s="72"/>
      <c r="J18619" s="72"/>
      <c r="K18619" s="72"/>
    </row>
    <row r="18620" spans="9:11">
      <c r="I18620" s="72"/>
      <c r="J18620" s="72"/>
      <c r="K18620" s="72"/>
    </row>
    <row r="18621" spans="9:11">
      <c r="I18621" s="72"/>
      <c r="J18621" s="72"/>
      <c r="K18621" s="72"/>
    </row>
    <row r="18622" spans="9:11">
      <c r="I18622" s="72"/>
      <c r="J18622" s="72"/>
      <c r="K18622" s="72"/>
    </row>
    <row r="18623" spans="9:11">
      <c r="I18623" s="72"/>
      <c r="J18623" s="72"/>
      <c r="K18623" s="72"/>
    </row>
    <row r="18624" spans="9:11">
      <c r="I18624" s="72"/>
      <c r="J18624" s="72"/>
      <c r="K18624" s="72"/>
    </row>
    <row r="18625" spans="9:11">
      <c r="I18625" s="72"/>
      <c r="J18625" s="72"/>
      <c r="K18625" s="72"/>
    </row>
    <row r="18626" spans="9:11">
      <c r="I18626" s="72"/>
      <c r="J18626" s="72"/>
      <c r="K18626" s="72"/>
    </row>
    <row r="18627" spans="9:11">
      <c r="I18627" s="72"/>
      <c r="J18627" s="72"/>
      <c r="K18627" s="72"/>
    </row>
    <row r="18628" spans="9:11">
      <c r="I18628" s="72"/>
      <c r="J18628" s="72"/>
      <c r="K18628" s="72"/>
    </row>
    <row r="18629" spans="9:11">
      <c r="I18629" s="72"/>
      <c r="J18629" s="72"/>
      <c r="K18629" s="72"/>
    </row>
    <row r="18630" spans="9:11">
      <c r="I18630" s="72"/>
      <c r="J18630" s="72"/>
      <c r="K18630" s="72"/>
    </row>
    <row r="18631" spans="9:11">
      <c r="I18631" s="72"/>
      <c r="J18631" s="72"/>
      <c r="K18631" s="72"/>
    </row>
    <row r="18632" spans="9:11">
      <c r="I18632" s="72"/>
      <c r="J18632" s="72"/>
      <c r="K18632" s="72"/>
    </row>
    <row r="18633" spans="9:11">
      <c r="I18633" s="72"/>
      <c r="J18633" s="72"/>
      <c r="K18633" s="72"/>
    </row>
    <row r="18634" spans="9:11">
      <c r="I18634" s="72"/>
      <c r="J18634" s="72"/>
      <c r="K18634" s="72"/>
    </row>
    <row r="18635" spans="9:11">
      <c r="I18635" s="72"/>
      <c r="J18635" s="72"/>
      <c r="K18635" s="72"/>
    </row>
    <row r="18636" spans="9:11">
      <c r="I18636" s="72"/>
      <c r="J18636" s="72"/>
      <c r="K18636" s="72"/>
    </row>
    <row r="18637" spans="9:11">
      <c r="I18637" s="72"/>
      <c r="J18637" s="72"/>
      <c r="K18637" s="72"/>
    </row>
    <row r="18638" spans="9:11">
      <c r="I18638" s="72"/>
      <c r="J18638" s="72"/>
      <c r="K18638" s="72"/>
    </row>
    <row r="18639" spans="9:11">
      <c r="I18639" s="72"/>
      <c r="J18639" s="72"/>
      <c r="K18639" s="72"/>
    </row>
    <row r="18640" spans="9:11">
      <c r="I18640" s="72"/>
      <c r="J18640" s="72"/>
      <c r="K18640" s="72"/>
    </row>
    <row r="18641" spans="9:11">
      <c r="I18641" s="72"/>
      <c r="J18641" s="72"/>
      <c r="K18641" s="72"/>
    </row>
    <row r="18642" spans="9:11">
      <c r="I18642" s="72"/>
      <c r="J18642" s="72"/>
      <c r="K18642" s="72"/>
    </row>
    <row r="18643" spans="9:11">
      <c r="I18643" s="72"/>
      <c r="J18643" s="72"/>
      <c r="K18643" s="72"/>
    </row>
    <row r="18644" spans="9:11">
      <c r="I18644" s="72"/>
      <c r="J18644" s="72"/>
      <c r="K18644" s="72"/>
    </row>
    <row r="18645" spans="9:11">
      <c r="I18645" s="72"/>
      <c r="J18645" s="72"/>
      <c r="K18645" s="72"/>
    </row>
    <row r="18646" spans="9:11">
      <c r="I18646" s="72"/>
      <c r="J18646" s="72"/>
      <c r="K18646" s="72"/>
    </row>
    <row r="18647" spans="9:11">
      <c r="I18647" s="72"/>
      <c r="J18647" s="72"/>
      <c r="K18647" s="72"/>
    </row>
    <row r="18648" spans="9:11">
      <c r="I18648" s="72"/>
      <c r="J18648" s="72"/>
      <c r="K18648" s="72"/>
    </row>
    <row r="18649" spans="9:11">
      <c r="I18649" s="72"/>
      <c r="J18649" s="72"/>
      <c r="K18649" s="72"/>
    </row>
    <row r="18650" spans="9:11">
      <c r="I18650" s="72"/>
      <c r="J18650" s="72"/>
      <c r="K18650" s="72"/>
    </row>
    <row r="18651" spans="9:11">
      <c r="I18651" s="72"/>
      <c r="J18651" s="72"/>
      <c r="K18651" s="72"/>
    </row>
    <row r="18652" spans="9:11">
      <c r="I18652" s="72"/>
      <c r="J18652" s="72"/>
      <c r="K18652" s="72"/>
    </row>
    <row r="18653" spans="9:11">
      <c r="I18653" s="72"/>
      <c r="J18653" s="72"/>
      <c r="K18653" s="72"/>
    </row>
    <row r="18654" spans="9:11">
      <c r="I18654" s="72"/>
      <c r="J18654" s="72"/>
      <c r="K18654" s="72"/>
    </row>
    <row r="18655" spans="9:11">
      <c r="I18655" s="72"/>
      <c r="J18655" s="72"/>
      <c r="K18655" s="72"/>
    </row>
    <row r="18656" spans="9:11">
      <c r="I18656" s="72"/>
      <c r="J18656" s="72"/>
      <c r="K18656" s="72"/>
    </row>
    <row r="18657" spans="9:11">
      <c r="I18657" s="72"/>
      <c r="J18657" s="72"/>
      <c r="K18657" s="72"/>
    </row>
    <row r="18658" spans="9:11">
      <c r="I18658" s="72"/>
      <c r="J18658" s="72"/>
      <c r="K18658" s="72"/>
    </row>
    <row r="18659" spans="9:11">
      <c r="I18659" s="72"/>
      <c r="J18659" s="72"/>
      <c r="K18659" s="72"/>
    </row>
    <row r="18660" spans="9:11">
      <c r="I18660" s="72"/>
      <c r="J18660" s="72"/>
      <c r="K18660" s="72"/>
    </row>
    <row r="18661" spans="9:11">
      <c r="I18661" s="72"/>
      <c r="J18661" s="72"/>
      <c r="K18661" s="72"/>
    </row>
    <row r="18662" spans="9:11">
      <c r="I18662" s="72"/>
      <c r="J18662" s="72"/>
      <c r="K18662" s="72"/>
    </row>
    <row r="18663" spans="9:11">
      <c r="I18663" s="72"/>
      <c r="J18663" s="72"/>
      <c r="K18663" s="72"/>
    </row>
    <row r="18664" spans="9:11">
      <c r="I18664" s="72"/>
      <c r="J18664" s="72"/>
      <c r="K18664" s="72"/>
    </row>
    <row r="18665" spans="9:11">
      <c r="I18665" s="72"/>
      <c r="J18665" s="72"/>
      <c r="K18665" s="72"/>
    </row>
    <row r="18666" spans="9:11">
      <c r="I18666" s="72"/>
      <c r="J18666" s="72"/>
      <c r="K18666" s="72"/>
    </row>
    <row r="18667" spans="9:11">
      <c r="I18667" s="72"/>
      <c r="J18667" s="72"/>
      <c r="K18667" s="72"/>
    </row>
    <row r="18668" spans="9:11">
      <c r="I18668" s="72"/>
      <c r="J18668" s="72"/>
      <c r="K18668" s="72"/>
    </row>
    <row r="18669" spans="9:11">
      <c r="I18669" s="72"/>
      <c r="J18669" s="72"/>
      <c r="K18669" s="72"/>
    </row>
    <row r="18670" spans="9:11">
      <c r="I18670" s="72"/>
      <c r="J18670" s="72"/>
      <c r="K18670" s="72"/>
    </row>
    <row r="18671" spans="9:11">
      <c r="I18671" s="72"/>
      <c r="J18671" s="72"/>
      <c r="K18671" s="72"/>
    </row>
    <row r="18672" spans="9:11">
      <c r="I18672" s="72"/>
      <c r="J18672" s="72"/>
      <c r="K18672" s="72"/>
    </row>
    <row r="18673" spans="9:11">
      <c r="I18673" s="72"/>
      <c r="J18673" s="72"/>
      <c r="K18673" s="72"/>
    </row>
    <row r="18674" spans="9:11">
      <c r="I18674" s="72"/>
      <c r="J18674" s="72"/>
      <c r="K18674" s="72"/>
    </row>
    <row r="18675" spans="9:11">
      <c r="I18675" s="72"/>
      <c r="J18675" s="72"/>
      <c r="K18675" s="72"/>
    </row>
    <row r="18676" spans="9:11">
      <c r="I18676" s="72"/>
      <c r="J18676" s="72"/>
      <c r="K18676" s="72"/>
    </row>
    <row r="18677" spans="9:11">
      <c r="I18677" s="72"/>
      <c r="J18677" s="72"/>
      <c r="K18677" s="72"/>
    </row>
    <row r="18678" spans="9:11">
      <c r="I18678" s="72"/>
      <c r="J18678" s="72"/>
      <c r="K18678" s="72"/>
    </row>
    <row r="18679" spans="9:11">
      <c r="I18679" s="72"/>
      <c r="J18679" s="72"/>
      <c r="K18679" s="72"/>
    </row>
    <row r="18680" spans="9:11">
      <c r="I18680" s="72"/>
      <c r="J18680" s="72"/>
      <c r="K18680" s="72"/>
    </row>
    <row r="18681" spans="9:11">
      <c r="I18681" s="72"/>
      <c r="J18681" s="72"/>
      <c r="K18681" s="72"/>
    </row>
    <row r="18682" spans="9:11">
      <c r="I18682" s="72"/>
      <c r="J18682" s="72"/>
      <c r="K18682" s="72"/>
    </row>
    <row r="18683" spans="9:11">
      <c r="I18683" s="72"/>
      <c r="J18683" s="72"/>
      <c r="K18683" s="72"/>
    </row>
    <row r="18684" spans="9:11">
      <c r="I18684" s="72"/>
      <c r="J18684" s="72"/>
      <c r="K18684" s="72"/>
    </row>
    <row r="18685" spans="9:11">
      <c r="I18685" s="72"/>
      <c r="J18685" s="72"/>
      <c r="K18685" s="72"/>
    </row>
    <row r="18686" spans="9:11">
      <c r="I18686" s="72"/>
      <c r="J18686" s="72"/>
      <c r="K18686" s="72"/>
    </row>
    <row r="18687" spans="9:11">
      <c r="I18687" s="72"/>
      <c r="J18687" s="72"/>
      <c r="K18687" s="72"/>
    </row>
    <row r="18688" spans="9:11">
      <c r="I18688" s="72"/>
      <c r="J18688" s="72"/>
      <c r="K18688" s="72"/>
    </row>
    <row r="18689" spans="9:11">
      <c r="I18689" s="72"/>
      <c r="J18689" s="72"/>
      <c r="K18689" s="72"/>
    </row>
    <row r="18690" spans="9:11">
      <c r="I18690" s="72"/>
      <c r="J18690" s="72"/>
      <c r="K18690" s="72"/>
    </row>
    <row r="18691" spans="9:11">
      <c r="I18691" s="72"/>
      <c r="J18691" s="72"/>
      <c r="K18691" s="72"/>
    </row>
    <row r="18692" spans="9:11">
      <c r="I18692" s="72"/>
      <c r="J18692" s="72"/>
      <c r="K18692" s="72"/>
    </row>
    <row r="18693" spans="9:11">
      <c r="I18693" s="72"/>
      <c r="J18693" s="72"/>
      <c r="K18693" s="72"/>
    </row>
    <row r="18694" spans="9:11">
      <c r="I18694" s="72"/>
      <c r="J18694" s="72"/>
      <c r="K18694" s="72"/>
    </row>
    <row r="18695" spans="9:11">
      <c r="I18695" s="72"/>
      <c r="J18695" s="72"/>
      <c r="K18695" s="72"/>
    </row>
    <row r="18696" spans="9:11">
      <c r="I18696" s="72"/>
      <c r="J18696" s="72"/>
      <c r="K18696" s="72"/>
    </row>
    <row r="18697" spans="9:11">
      <c r="I18697" s="72"/>
      <c r="J18697" s="72"/>
      <c r="K18697" s="72"/>
    </row>
    <row r="18698" spans="9:11">
      <c r="I18698" s="72"/>
      <c r="J18698" s="72"/>
      <c r="K18698" s="72"/>
    </row>
    <row r="18699" spans="9:11">
      <c r="I18699" s="72"/>
      <c r="J18699" s="72"/>
      <c r="K18699" s="72"/>
    </row>
    <row r="18700" spans="9:11">
      <c r="I18700" s="72"/>
      <c r="J18700" s="72"/>
      <c r="K18700" s="72"/>
    </row>
    <row r="18701" spans="9:11">
      <c r="I18701" s="72"/>
      <c r="J18701" s="72"/>
      <c r="K18701" s="72"/>
    </row>
    <row r="18702" spans="9:11">
      <c r="I18702" s="72"/>
      <c r="J18702" s="72"/>
      <c r="K18702" s="72"/>
    </row>
    <row r="18703" spans="9:11">
      <c r="I18703" s="72"/>
      <c r="J18703" s="72"/>
      <c r="K18703" s="72"/>
    </row>
    <row r="18704" spans="9:11">
      <c r="I18704" s="72"/>
      <c r="J18704" s="72"/>
      <c r="K18704" s="72"/>
    </row>
    <row r="18705" spans="9:11">
      <c r="I18705" s="72"/>
      <c r="J18705" s="72"/>
      <c r="K18705" s="72"/>
    </row>
    <row r="18706" spans="9:11">
      <c r="I18706" s="72"/>
      <c r="J18706" s="72"/>
      <c r="K18706" s="72"/>
    </row>
    <row r="18707" spans="9:11">
      <c r="I18707" s="72"/>
      <c r="J18707" s="72"/>
      <c r="K18707" s="72"/>
    </row>
    <row r="18708" spans="9:11">
      <c r="I18708" s="72"/>
      <c r="J18708" s="72"/>
      <c r="K18708" s="72"/>
    </row>
    <row r="18709" spans="9:11">
      <c r="I18709" s="72"/>
      <c r="J18709" s="72"/>
      <c r="K18709" s="72"/>
    </row>
    <row r="18710" spans="9:11">
      <c r="I18710" s="72"/>
      <c r="J18710" s="72"/>
      <c r="K18710" s="72"/>
    </row>
    <row r="18711" spans="9:11">
      <c r="I18711" s="72"/>
      <c r="J18711" s="72"/>
      <c r="K18711" s="72"/>
    </row>
    <row r="18712" spans="9:11">
      <c r="I18712" s="72"/>
      <c r="J18712" s="72"/>
      <c r="K18712" s="72"/>
    </row>
    <row r="18713" spans="9:11">
      <c r="I18713" s="72"/>
      <c r="J18713" s="72"/>
      <c r="K18713" s="72"/>
    </row>
    <row r="18714" spans="9:11">
      <c r="I18714" s="72"/>
      <c r="J18714" s="72"/>
      <c r="K18714" s="72"/>
    </row>
    <row r="18715" spans="9:11">
      <c r="I18715" s="72"/>
      <c r="J18715" s="72"/>
      <c r="K18715" s="72"/>
    </row>
    <row r="18716" spans="9:11">
      <c r="I18716" s="72"/>
      <c r="J18716" s="72"/>
      <c r="K18716" s="72"/>
    </row>
    <row r="18717" spans="9:11">
      <c r="I18717" s="72"/>
      <c r="J18717" s="72"/>
      <c r="K18717" s="72"/>
    </row>
    <row r="18718" spans="9:11">
      <c r="I18718" s="72"/>
      <c r="J18718" s="72"/>
      <c r="K18718" s="72"/>
    </row>
    <row r="18719" spans="9:11">
      <c r="I18719" s="72"/>
      <c r="J18719" s="72"/>
      <c r="K18719" s="72"/>
    </row>
    <row r="18720" spans="9:11">
      <c r="I18720" s="72"/>
      <c r="J18720" s="72"/>
      <c r="K18720" s="72"/>
    </row>
    <row r="18721" spans="9:11">
      <c r="I18721" s="72"/>
      <c r="J18721" s="72"/>
      <c r="K18721" s="72"/>
    </row>
    <row r="18722" spans="9:11">
      <c r="I18722" s="72"/>
      <c r="J18722" s="72"/>
      <c r="K18722" s="72"/>
    </row>
    <row r="18723" spans="9:11">
      <c r="I18723" s="72"/>
      <c r="J18723" s="72"/>
      <c r="K18723" s="72"/>
    </row>
    <row r="18724" spans="9:11">
      <c r="I18724" s="72"/>
      <c r="J18724" s="72"/>
      <c r="K18724" s="72"/>
    </row>
    <row r="18725" spans="9:11">
      <c r="I18725" s="72"/>
      <c r="J18725" s="72"/>
      <c r="K18725" s="72"/>
    </row>
    <row r="18726" spans="9:11">
      <c r="I18726" s="72"/>
      <c r="J18726" s="72"/>
      <c r="K18726" s="72"/>
    </row>
    <row r="18727" spans="9:11">
      <c r="I18727" s="72"/>
      <c r="J18727" s="72"/>
      <c r="K18727" s="72"/>
    </row>
    <row r="18728" spans="9:11">
      <c r="I18728" s="72"/>
      <c r="J18728" s="72"/>
      <c r="K18728" s="72"/>
    </row>
    <row r="18729" spans="9:11">
      <c r="I18729" s="72"/>
      <c r="J18729" s="72"/>
      <c r="K18729" s="72"/>
    </row>
    <row r="18730" spans="9:11">
      <c r="I18730" s="72"/>
      <c r="J18730" s="72"/>
      <c r="K18730" s="72"/>
    </row>
    <row r="18731" spans="9:11">
      <c r="I18731" s="72"/>
      <c r="J18731" s="72"/>
      <c r="K18731" s="72"/>
    </row>
    <row r="18732" spans="9:11">
      <c r="I18732" s="72"/>
      <c r="J18732" s="72"/>
      <c r="K18732" s="72"/>
    </row>
    <row r="18733" spans="9:11">
      <c r="I18733" s="72"/>
      <c r="J18733" s="72"/>
      <c r="K18733" s="72"/>
    </row>
    <row r="18734" spans="9:11">
      <c r="I18734" s="72"/>
      <c r="J18734" s="72"/>
      <c r="K18734" s="72"/>
    </row>
    <row r="18735" spans="9:11">
      <c r="I18735" s="72"/>
      <c r="J18735" s="72"/>
      <c r="K18735" s="72"/>
    </row>
    <row r="18736" spans="9:11">
      <c r="I18736" s="72"/>
      <c r="J18736" s="72"/>
      <c r="K18736" s="72"/>
    </row>
    <row r="18737" spans="9:11">
      <c r="I18737" s="72"/>
      <c r="J18737" s="72"/>
      <c r="K18737" s="72"/>
    </row>
    <row r="18738" spans="9:11">
      <c r="I18738" s="72"/>
      <c r="J18738" s="72"/>
      <c r="K18738" s="72"/>
    </row>
    <row r="18739" spans="9:11">
      <c r="I18739" s="72"/>
      <c r="J18739" s="72"/>
      <c r="K18739" s="72"/>
    </row>
    <row r="18740" spans="9:11">
      <c r="I18740" s="72"/>
      <c r="J18740" s="72"/>
      <c r="K18740" s="72"/>
    </row>
    <row r="18741" spans="9:11">
      <c r="I18741" s="72"/>
      <c r="J18741" s="72"/>
      <c r="K18741" s="72"/>
    </row>
    <row r="18742" spans="9:11">
      <c r="I18742" s="72"/>
      <c r="J18742" s="72"/>
      <c r="K18742" s="72"/>
    </row>
    <row r="18743" spans="9:11">
      <c r="I18743" s="72"/>
      <c r="J18743" s="72"/>
      <c r="K18743" s="72"/>
    </row>
    <row r="18744" spans="9:11">
      <c r="I18744" s="72"/>
      <c r="J18744" s="72"/>
      <c r="K18744" s="72"/>
    </row>
    <row r="18745" spans="9:11">
      <c r="I18745" s="72"/>
      <c r="J18745" s="72"/>
      <c r="K18745" s="72"/>
    </row>
    <row r="18746" spans="9:11">
      <c r="I18746" s="72"/>
      <c r="J18746" s="72"/>
      <c r="K18746" s="72"/>
    </row>
    <row r="18747" spans="9:11">
      <c r="I18747" s="72"/>
      <c r="J18747" s="72"/>
      <c r="K18747" s="72"/>
    </row>
    <row r="18748" spans="9:11">
      <c r="I18748" s="72"/>
      <c r="J18748" s="72"/>
      <c r="K18748" s="72"/>
    </row>
    <row r="18749" spans="9:11">
      <c r="I18749" s="72"/>
      <c r="J18749" s="72"/>
      <c r="K18749" s="72"/>
    </row>
    <row r="18750" spans="9:11">
      <c r="I18750" s="72"/>
      <c r="J18750" s="72"/>
      <c r="K18750" s="72"/>
    </row>
    <row r="18751" spans="9:11">
      <c r="I18751" s="72"/>
      <c r="J18751" s="72"/>
      <c r="K18751" s="72"/>
    </row>
    <row r="18752" spans="9:11">
      <c r="I18752" s="72"/>
      <c r="J18752" s="72"/>
      <c r="K18752" s="72"/>
    </row>
    <row r="18753" spans="9:11">
      <c r="I18753" s="72"/>
      <c r="J18753" s="72"/>
      <c r="K18753" s="72"/>
    </row>
    <row r="18754" spans="9:11">
      <c r="I18754" s="72"/>
      <c r="J18754" s="72"/>
      <c r="K18754" s="72"/>
    </row>
    <row r="18755" spans="9:11">
      <c r="I18755" s="72"/>
      <c r="J18755" s="72"/>
      <c r="K18755" s="72"/>
    </row>
    <row r="18756" spans="9:11">
      <c r="I18756" s="72"/>
      <c r="J18756" s="72"/>
      <c r="K18756" s="72"/>
    </row>
    <row r="18757" spans="9:11">
      <c r="I18757" s="72"/>
      <c r="J18757" s="72"/>
      <c r="K18757" s="72"/>
    </row>
    <row r="18758" spans="9:11">
      <c r="I18758" s="72"/>
      <c r="J18758" s="72"/>
      <c r="K18758" s="72"/>
    </row>
    <row r="18759" spans="9:11">
      <c r="I18759" s="72"/>
      <c r="J18759" s="72"/>
      <c r="K18759" s="72"/>
    </row>
    <row r="18760" spans="9:11">
      <c r="I18760" s="72"/>
      <c r="J18760" s="72"/>
      <c r="K18760" s="72"/>
    </row>
    <row r="18761" spans="9:11">
      <c r="I18761" s="72"/>
      <c r="J18761" s="72"/>
      <c r="K18761" s="72"/>
    </row>
    <row r="18762" spans="9:11">
      <c r="I18762" s="72"/>
      <c r="J18762" s="72"/>
      <c r="K18762" s="72"/>
    </row>
    <row r="18763" spans="9:11">
      <c r="I18763" s="72"/>
      <c r="J18763" s="72"/>
      <c r="K18763" s="72"/>
    </row>
    <row r="18764" spans="9:11">
      <c r="I18764" s="72"/>
      <c r="J18764" s="72"/>
      <c r="K18764" s="72"/>
    </row>
    <row r="18765" spans="9:11">
      <c r="I18765" s="72"/>
      <c r="J18765" s="72"/>
      <c r="K18765" s="72"/>
    </row>
    <row r="18766" spans="9:11">
      <c r="I18766" s="72"/>
      <c r="J18766" s="72"/>
      <c r="K18766" s="72"/>
    </row>
    <row r="18767" spans="9:11">
      <c r="I18767" s="72"/>
      <c r="J18767" s="72"/>
      <c r="K18767" s="72"/>
    </row>
    <row r="18768" spans="9:11">
      <c r="I18768" s="72"/>
      <c r="J18768" s="72"/>
      <c r="K18768" s="72"/>
    </row>
    <row r="18769" spans="9:11">
      <c r="I18769" s="72"/>
      <c r="J18769" s="72"/>
      <c r="K18769" s="72"/>
    </row>
    <row r="18770" spans="9:11">
      <c r="I18770" s="72"/>
      <c r="J18770" s="72"/>
      <c r="K18770" s="72"/>
    </row>
    <row r="18771" spans="9:11">
      <c r="I18771" s="72"/>
      <c r="J18771" s="72"/>
      <c r="K18771" s="72"/>
    </row>
    <row r="18772" spans="9:11">
      <c r="I18772" s="72"/>
      <c r="J18772" s="72"/>
      <c r="K18772" s="72"/>
    </row>
    <row r="18773" spans="9:11">
      <c r="I18773" s="72"/>
      <c r="J18773" s="72"/>
      <c r="K18773" s="72"/>
    </row>
    <row r="18774" spans="9:11">
      <c r="I18774" s="72"/>
      <c r="J18774" s="72"/>
      <c r="K18774" s="72"/>
    </row>
    <row r="18775" spans="9:11">
      <c r="I18775" s="72"/>
      <c r="J18775" s="72"/>
      <c r="K18775" s="72"/>
    </row>
    <row r="18776" spans="9:11">
      <c r="I18776" s="72"/>
      <c r="J18776" s="72"/>
      <c r="K18776" s="72"/>
    </row>
    <row r="18777" spans="9:11">
      <c r="I18777" s="72"/>
      <c r="J18777" s="72"/>
      <c r="K18777" s="72"/>
    </row>
    <row r="18778" spans="9:11">
      <c r="I18778" s="72"/>
      <c r="J18778" s="72"/>
      <c r="K18778" s="72"/>
    </row>
    <row r="18779" spans="9:11">
      <c r="I18779" s="72"/>
      <c r="J18779" s="72"/>
      <c r="K18779" s="72"/>
    </row>
    <row r="18780" spans="9:11">
      <c r="I18780" s="72"/>
      <c r="J18780" s="72"/>
      <c r="K18780" s="72"/>
    </row>
    <row r="18781" spans="9:11">
      <c r="I18781" s="72"/>
      <c r="J18781" s="72"/>
      <c r="K18781" s="72"/>
    </row>
    <row r="18782" spans="9:11">
      <c r="I18782" s="72"/>
      <c r="J18782" s="72"/>
      <c r="K18782" s="72"/>
    </row>
    <row r="18783" spans="9:11">
      <c r="I18783" s="72"/>
      <c r="J18783" s="72"/>
      <c r="K18783" s="72"/>
    </row>
    <row r="18784" spans="9:11">
      <c r="I18784" s="72"/>
      <c r="J18784" s="72"/>
      <c r="K18784" s="72"/>
    </row>
    <row r="18785" spans="9:11">
      <c r="I18785" s="72"/>
      <c r="J18785" s="72"/>
      <c r="K18785" s="72"/>
    </row>
    <row r="18786" spans="9:11">
      <c r="I18786" s="72"/>
      <c r="J18786" s="72"/>
      <c r="K18786" s="72"/>
    </row>
    <row r="18787" spans="9:11">
      <c r="I18787" s="72"/>
      <c r="J18787" s="72"/>
      <c r="K18787" s="72"/>
    </row>
    <row r="18788" spans="9:11">
      <c r="I18788" s="72"/>
      <c r="J18788" s="72"/>
      <c r="K18788" s="72"/>
    </row>
    <row r="18789" spans="9:11">
      <c r="I18789" s="72"/>
      <c r="J18789" s="72"/>
      <c r="K18789" s="72"/>
    </row>
    <row r="18790" spans="9:11">
      <c r="I18790" s="72"/>
      <c r="J18790" s="72"/>
      <c r="K18790" s="72"/>
    </row>
    <row r="18791" spans="9:11">
      <c r="I18791" s="72"/>
      <c r="J18791" s="72"/>
      <c r="K18791" s="72"/>
    </row>
    <row r="18792" spans="9:11">
      <c r="I18792" s="72"/>
      <c r="J18792" s="72"/>
      <c r="K18792" s="72"/>
    </row>
    <row r="18793" spans="9:11">
      <c r="I18793" s="72"/>
      <c r="J18793" s="72"/>
      <c r="K18793" s="72"/>
    </row>
    <row r="18794" spans="9:11">
      <c r="I18794" s="72"/>
      <c r="J18794" s="72"/>
      <c r="K18794" s="72"/>
    </row>
    <row r="18795" spans="9:11">
      <c r="I18795" s="72"/>
      <c r="J18795" s="72"/>
      <c r="K18795" s="72"/>
    </row>
    <row r="18796" spans="9:11">
      <c r="I18796" s="72"/>
      <c r="J18796" s="72"/>
      <c r="K18796" s="72"/>
    </row>
    <row r="18797" spans="9:11">
      <c r="I18797" s="72"/>
      <c r="J18797" s="72"/>
      <c r="K18797" s="72"/>
    </row>
    <row r="18798" spans="9:11">
      <c r="I18798" s="72"/>
      <c r="J18798" s="72"/>
      <c r="K18798" s="72"/>
    </row>
    <row r="18799" spans="9:11">
      <c r="I18799" s="72"/>
      <c r="J18799" s="72"/>
      <c r="K18799" s="72"/>
    </row>
    <row r="18800" spans="9:11">
      <c r="I18800" s="72"/>
      <c r="J18800" s="72"/>
      <c r="K18800" s="72"/>
    </row>
    <row r="18801" spans="9:11">
      <c r="I18801" s="72"/>
      <c r="J18801" s="72"/>
      <c r="K18801" s="72"/>
    </row>
    <row r="18802" spans="9:11">
      <c r="I18802" s="72"/>
      <c r="J18802" s="72"/>
      <c r="K18802" s="72"/>
    </row>
    <row r="18803" spans="9:11">
      <c r="I18803" s="72"/>
      <c r="J18803" s="72"/>
      <c r="K18803" s="72"/>
    </row>
    <row r="18804" spans="9:11">
      <c r="I18804" s="72"/>
      <c r="J18804" s="72"/>
      <c r="K18804" s="72"/>
    </row>
    <row r="18805" spans="9:11">
      <c r="I18805" s="72"/>
      <c r="J18805" s="72"/>
      <c r="K18805" s="72"/>
    </row>
    <row r="18806" spans="9:11">
      <c r="I18806" s="72"/>
      <c r="J18806" s="72"/>
      <c r="K18806" s="72"/>
    </row>
    <row r="18807" spans="9:11">
      <c r="I18807" s="72"/>
      <c r="J18807" s="72"/>
      <c r="K18807" s="72"/>
    </row>
    <row r="18808" spans="9:11">
      <c r="I18808" s="72"/>
      <c r="J18808" s="72"/>
      <c r="K18808" s="72"/>
    </row>
    <row r="18809" spans="9:11">
      <c r="I18809" s="72"/>
      <c r="J18809" s="72"/>
      <c r="K18809" s="72"/>
    </row>
    <row r="18810" spans="9:11">
      <c r="I18810" s="72"/>
      <c r="J18810" s="72"/>
      <c r="K18810" s="72"/>
    </row>
    <row r="18811" spans="9:11">
      <c r="I18811" s="72"/>
      <c r="J18811" s="72"/>
      <c r="K18811" s="72"/>
    </row>
    <row r="18812" spans="9:11">
      <c r="I18812" s="72"/>
      <c r="J18812" s="72"/>
      <c r="K18812" s="72"/>
    </row>
    <row r="18813" spans="9:11">
      <c r="I18813" s="72"/>
      <c r="J18813" s="72"/>
      <c r="K18813" s="72"/>
    </row>
    <row r="18814" spans="9:11">
      <c r="I18814" s="72"/>
      <c r="J18814" s="72"/>
      <c r="K18814" s="72"/>
    </row>
    <row r="18815" spans="9:11">
      <c r="I18815" s="72"/>
      <c r="J18815" s="72"/>
      <c r="K18815" s="72"/>
    </row>
    <row r="18816" spans="9:11">
      <c r="I18816" s="72"/>
      <c r="J18816" s="72"/>
      <c r="K18816" s="72"/>
    </row>
    <row r="18817" spans="9:11">
      <c r="I18817" s="72"/>
      <c r="J18817" s="72"/>
      <c r="K18817" s="72"/>
    </row>
    <row r="18818" spans="9:11">
      <c r="I18818" s="72"/>
      <c r="J18818" s="72"/>
      <c r="K18818" s="72"/>
    </row>
    <row r="18819" spans="9:11">
      <c r="I18819" s="72"/>
      <c r="J18819" s="72"/>
      <c r="K18819" s="72"/>
    </row>
    <row r="18820" spans="9:11">
      <c r="I18820" s="72"/>
      <c r="J18820" s="72"/>
      <c r="K18820" s="72"/>
    </row>
    <row r="18821" spans="9:11">
      <c r="I18821" s="72"/>
      <c r="J18821" s="72"/>
      <c r="K18821" s="72"/>
    </row>
    <row r="18822" spans="9:11">
      <c r="I18822" s="72"/>
      <c r="J18822" s="72"/>
      <c r="K18822" s="72"/>
    </row>
    <row r="18823" spans="9:11">
      <c r="I18823" s="72"/>
      <c r="J18823" s="72"/>
      <c r="K18823" s="72"/>
    </row>
    <row r="18824" spans="9:11">
      <c r="I18824" s="72"/>
      <c r="J18824" s="72"/>
      <c r="K18824" s="72"/>
    </row>
    <row r="18825" spans="9:11">
      <c r="I18825" s="72"/>
      <c r="J18825" s="72"/>
      <c r="K18825" s="72"/>
    </row>
    <row r="18826" spans="9:11">
      <c r="I18826" s="72"/>
      <c r="J18826" s="72"/>
      <c r="K18826" s="72"/>
    </row>
    <row r="18827" spans="9:11">
      <c r="I18827" s="72"/>
      <c r="J18827" s="72"/>
      <c r="K18827" s="72"/>
    </row>
    <row r="18828" spans="9:11">
      <c r="I18828" s="72"/>
      <c r="J18828" s="72"/>
      <c r="K18828" s="72"/>
    </row>
    <row r="18829" spans="9:11">
      <c r="I18829" s="72"/>
      <c r="J18829" s="72"/>
      <c r="K18829" s="72"/>
    </row>
    <row r="18830" spans="9:11">
      <c r="I18830" s="72"/>
      <c r="J18830" s="72"/>
      <c r="K18830" s="72"/>
    </row>
    <row r="18831" spans="9:11">
      <c r="I18831" s="72"/>
      <c r="J18831" s="72"/>
      <c r="K18831" s="72"/>
    </row>
    <row r="18832" spans="9:11">
      <c r="I18832" s="72"/>
      <c r="J18832" s="72"/>
      <c r="K18832" s="72"/>
    </row>
    <row r="18833" spans="9:11">
      <c r="I18833" s="72"/>
      <c r="J18833" s="72"/>
      <c r="K18833" s="72"/>
    </row>
    <row r="18834" spans="9:11">
      <c r="I18834" s="72"/>
      <c r="J18834" s="72"/>
      <c r="K18834" s="72"/>
    </row>
    <row r="18835" spans="9:11">
      <c r="I18835" s="72"/>
      <c r="J18835" s="72"/>
      <c r="K18835" s="72"/>
    </row>
    <row r="18836" spans="9:11">
      <c r="I18836" s="72"/>
      <c r="J18836" s="72"/>
      <c r="K18836" s="72"/>
    </row>
    <row r="18837" spans="9:11">
      <c r="I18837" s="72"/>
      <c r="J18837" s="72"/>
      <c r="K18837" s="72"/>
    </row>
    <row r="18838" spans="9:11">
      <c r="I18838" s="72"/>
      <c r="J18838" s="72"/>
      <c r="K18838" s="72"/>
    </row>
    <row r="18839" spans="9:11">
      <c r="I18839" s="72"/>
      <c r="J18839" s="72"/>
      <c r="K18839" s="72"/>
    </row>
    <row r="18840" spans="9:11">
      <c r="I18840" s="72"/>
      <c r="J18840" s="72"/>
      <c r="K18840" s="72"/>
    </row>
    <row r="18841" spans="9:11">
      <c r="I18841" s="72"/>
      <c r="J18841" s="72"/>
      <c r="K18841" s="72"/>
    </row>
    <row r="18842" spans="9:11">
      <c r="I18842" s="72"/>
      <c r="J18842" s="72"/>
      <c r="K18842" s="72"/>
    </row>
    <row r="18843" spans="9:11">
      <c r="I18843" s="72"/>
      <c r="J18843" s="72"/>
      <c r="K18843" s="72"/>
    </row>
    <row r="18844" spans="9:11">
      <c r="I18844" s="72"/>
      <c r="J18844" s="72"/>
      <c r="K18844" s="72"/>
    </row>
    <row r="18845" spans="9:11">
      <c r="I18845" s="72"/>
      <c r="J18845" s="72"/>
      <c r="K18845" s="72"/>
    </row>
    <row r="18846" spans="9:11">
      <c r="I18846" s="72"/>
      <c r="J18846" s="72"/>
      <c r="K18846" s="72"/>
    </row>
    <row r="18847" spans="9:11">
      <c r="I18847" s="72"/>
      <c r="J18847" s="72"/>
      <c r="K18847" s="72"/>
    </row>
    <row r="18848" spans="9:11">
      <c r="I18848" s="72"/>
      <c r="J18848" s="72"/>
      <c r="K18848" s="72"/>
    </row>
    <row r="18849" spans="9:11">
      <c r="I18849" s="72"/>
      <c r="J18849" s="72"/>
      <c r="K18849" s="72"/>
    </row>
    <row r="18850" spans="9:11">
      <c r="I18850" s="72"/>
      <c r="J18850" s="72"/>
      <c r="K18850" s="72"/>
    </row>
    <row r="18851" spans="9:11">
      <c r="I18851" s="72"/>
      <c r="J18851" s="72"/>
      <c r="K18851" s="72"/>
    </row>
    <row r="18852" spans="9:11">
      <c r="I18852" s="72"/>
      <c r="J18852" s="72"/>
      <c r="K18852" s="72"/>
    </row>
    <row r="18853" spans="9:11">
      <c r="I18853" s="72"/>
      <c r="J18853" s="72"/>
      <c r="K18853" s="72"/>
    </row>
    <row r="18854" spans="9:11">
      <c r="I18854" s="72"/>
      <c r="J18854" s="72"/>
      <c r="K18854" s="72"/>
    </row>
    <row r="18855" spans="9:11">
      <c r="I18855" s="72"/>
      <c r="J18855" s="72"/>
      <c r="K18855" s="72"/>
    </row>
    <row r="18856" spans="9:11">
      <c r="I18856" s="72"/>
      <c r="J18856" s="72"/>
      <c r="K18856" s="72"/>
    </row>
    <row r="18857" spans="9:11">
      <c r="I18857" s="72"/>
      <c r="J18857" s="72"/>
      <c r="K18857" s="72"/>
    </row>
    <row r="18858" spans="9:11">
      <c r="I18858" s="72"/>
      <c r="J18858" s="72"/>
      <c r="K18858" s="72"/>
    </row>
    <row r="18859" spans="9:11">
      <c r="I18859" s="72"/>
      <c r="J18859" s="72"/>
      <c r="K18859" s="72"/>
    </row>
    <row r="18860" spans="9:11">
      <c r="I18860" s="72"/>
      <c r="J18860" s="72"/>
      <c r="K18860" s="72"/>
    </row>
    <row r="18861" spans="9:11">
      <c r="I18861" s="72"/>
      <c r="J18861" s="72"/>
      <c r="K18861" s="72"/>
    </row>
    <row r="18862" spans="9:11">
      <c r="I18862" s="72"/>
      <c r="J18862" s="72"/>
      <c r="K18862" s="72"/>
    </row>
    <row r="18863" spans="9:11">
      <c r="I18863" s="72"/>
      <c r="J18863" s="72"/>
      <c r="K18863" s="72"/>
    </row>
    <row r="18864" spans="9:11">
      <c r="I18864" s="72"/>
      <c r="J18864" s="72"/>
      <c r="K18864" s="72"/>
    </row>
    <row r="18865" spans="9:11">
      <c r="I18865" s="72"/>
      <c r="J18865" s="72"/>
      <c r="K18865" s="72"/>
    </row>
    <row r="18866" spans="9:11">
      <c r="I18866" s="72"/>
      <c r="J18866" s="72"/>
      <c r="K18866" s="72"/>
    </row>
    <row r="18867" spans="9:11">
      <c r="I18867" s="72"/>
      <c r="J18867" s="72"/>
      <c r="K18867" s="72"/>
    </row>
    <row r="18868" spans="9:11">
      <c r="I18868" s="72"/>
      <c r="J18868" s="72"/>
      <c r="K18868" s="72"/>
    </row>
    <row r="18869" spans="9:11">
      <c r="I18869" s="72"/>
      <c r="J18869" s="72"/>
      <c r="K18869" s="72"/>
    </row>
    <row r="18870" spans="9:11">
      <c r="I18870" s="72"/>
      <c r="J18870" s="72"/>
      <c r="K18870" s="72"/>
    </row>
    <row r="18871" spans="9:11">
      <c r="I18871" s="72"/>
      <c r="J18871" s="72"/>
      <c r="K18871" s="72"/>
    </row>
    <row r="18872" spans="9:11">
      <c r="I18872" s="72"/>
      <c r="J18872" s="72"/>
      <c r="K18872" s="72"/>
    </row>
    <row r="18873" spans="9:11">
      <c r="I18873" s="72"/>
      <c r="J18873" s="72"/>
      <c r="K18873" s="72"/>
    </row>
    <row r="18874" spans="9:11">
      <c r="I18874" s="72"/>
      <c r="J18874" s="72"/>
      <c r="K18874" s="72"/>
    </row>
    <row r="18875" spans="9:11">
      <c r="I18875" s="72"/>
      <c r="J18875" s="72"/>
      <c r="K18875" s="72"/>
    </row>
    <row r="18876" spans="9:11">
      <c r="I18876" s="72"/>
      <c r="J18876" s="72"/>
      <c r="K18876" s="72"/>
    </row>
    <row r="18877" spans="9:11">
      <c r="I18877" s="72"/>
      <c r="J18877" s="72"/>
      <c r="K18877" s="72"/>
    </row>
    <row r="18878" spans="9:11">
      <c r="I18878" s="72"/>
      <c r="J18878" s="72"/>
      <c r="K18878" s="72"/>
    </row>
    <row r="18879" spans="9:11">
      <c r="I18879" s="72"/>
      <c r="J18879" s="72"/>
      <c r="K18879" s="72"/>
    </row>
    <row r="18880" spans="9:11">
      <c r="I18880" s="72"/>
      <c r="J18880" s="72"/>
      <c r="K18880" s="72"/>
    </row>
    <row r="18881" spans="9:11">
      <c r="I18881" s="72"/>
      <c r="J18881" s="72"/>
      <c r="K18881" s="72"/>
    </row>
    <row r="18882" spans="9:11">
      <c r="I18882" s="72"/>
      <c r="J18882" s="72"/>
      <c r="K18882" s="72"/>
    </row>
    <row r="18883" spans="9:11">
      <c r="I18883" s="72"/>
      <c r="J18883" s="72"/>
      <c r="K18883" s="72"/>
    </row>
    <row r="18884" spans="9:11">
      <c r="I18884" s="72"/>
      <c r="J18884" s="72"/>
      <c r="K18884" s="72"/>
    </row>
    <row r="18885" spans="9:11">
      <c r="I18885" s="72"/>
      <c r="J18885" s="72"/>
      <c r="K18885" s="72"/>
    </row>
    <row r="18886" spans="9:11">
      <c r="I18886" s="72"/>
      <c r="J18886" s="72"/>
      <c r="K18886" s="72"/>
    </row>
    <row r="18887" spans="9:11">
      <c r="I18887" s="72"/>
      <c r="J18887" s="72"/>
      <c r="K18887" s="72"/>
    </row>
    <row r="18888" spans="9:11">
      <c r="I18888" s="72"/>
      <c r="J18888" s="72"/>
      <c r="K18888" s="72"/>
    </row>
    <row r="18889" spans="9:11">
      <c r="I18889" s="72"/>
      <c r="J18889" s="72"/>
      <c r="K18889" s="72"/>
    </row>
    <row r="18890" spans="9:11">
      <c r="I18890" s="72"/>
      <c r="J18890" s="72"/>
      <c r="K18890" s="72"/>
    </row>
    <row r="18891" spans="9:11">
      <c r="I18891" s="72"/>
      <c r="J18891" s="72"/>
      <c r="K18891" s="72"/>
    </row>
    <row r="18892" spans="9:11">
      <c r="I18892" s="72"/>
      <c r="J18892" s="72"/>
      <c r="K18892" s="72"/>
    </row>
    <row r="18893" spans="9:11">
      <c r="I18893" s="72"/>
      <c r="J18893" s="72"/>
      <c r="K18893" s="72"/>
    </row>
    <row r="18894" spans="9:11">
      <c r="I18894" s="72"/>
      <c r="J18894" s="72"/>
      <c r="K18894" s="72"/>
    </row>
    <row r="18895" spans="9:11">
      <c r="I18895" s="72"/>
      <c r="J18895" s="72"/>
      <c r="K18895" s="72"/>
    </row>
    <row r="18896" spans="9:11">
      <c r="I18896" s="72"/>
      <c r="J18896" s="72"/>
      <c r="K18896" s="72"/>
    </row>
    <row r="18897" spans="9:11">
      <c r="I18897" s="72"/>
      <c r="J18897" s="72"/>
      <c r="K18897" s="72"/>
    </row>
    <row r="18898" spans="9:11">
      <c r="I18898" s="72"/>
      <c r="J18898" s="72"/>
      <c r="K18898" s="72"/>
    </row>
    <row r="18899" spans="9:11">
      <c r="I18899" s="72"/>
      <c r="J18899" s="72"/>
      <c r="K18899" s="72"/>
    </row>
    <row r="18900" spans="9:11">
      <c r="I18900" s="72"/>
      <c r="J18900" s="72"/>
      <c r="K18900" s="72"/>
    </row>
    <row r="18901" spans="9:11">
      <c r="I18901" s="72"/>
      <c r="J18901" s="72"/>
      <c r="K18901" s="72"/>
    </row>
    <row r="18902" spans="9:11">
      <c r="I18902" s="72"/>
      <c r="J18902" s="72"/>
      <c r="K18902" s="72"/>
    </row>
    <row r="18903" spans="9:11">
      <c r="I18903" s="72"/>
      <c r="J18903" s="72"/>
      <c r="K18903" s="72"/>
    </row>
    <row r="18904" spans="9:11">
      <c r="I18904" s="72"/>
      <c r="J18904" s="72"/>
      <c r="K18904" s="72"/>
    </row>
    <row r="18905" spans="9:11">
      <c r="I18905" s="72"/>
      <c r="J18905" s="72"/>
      <c r="K18905" s="72"/>
    </row>
    <row r="18906" spans="9:11">
      <c r="I18906" s="72"/>
      <c r="J18906" s="72"/>
      <c r="K18906" s="72"/>
    </row>
    <row r="18907" spans="9:11">
      <c r="I18907" s="72"/>
      <c r="J18907" s="72"/>
      <c r="K18907" s="72"/>
    </row>
    <row r="18908" spans="9:11">
      <c r="I18908" s="72"/>
      <c r="J18908" s="72"/>
      <c r="K18908" s="72"/>
    </row>
    <row r="18909" spans="9:11">
      <c r="I18909" s="72"/>
      <c r="J18909" s="72"/>
      <c r="K18909" s="72"/>
    </row>
    <row r="18910" spans="9:11">
      <c r="I18910" s="72"/>
      <c r="J18910" s="72"/>
      <c r="K18910" s="72"/>
    </row>
    <row r="18911" spans="9:11">
      <c r="I18911" s="72"/>
      <c r="J18911" s="72"/>
      <c r="K18911" s="72"/>
    </row>
    <row r="18912" spans="9:11">
      <c r="I18912" s="72"/>
      <c r="J18912" s="72"/>
      <c r="K18912" s="72"/>
    </row>
    <row r="18913" spans="9:11">
      <c r="I18913" s="72"/>
      <c r="J18913" s="72"/>
      <c r="K18913" s="72"/>
    </row>
    <row r="18914" spans="9:11">
      <c r="I18914" s="72"/>
      <c r="J18914" s="72"/>
      <c r="K18914" s="72"/>
    </row>
    <row r="18915" spans="9:11">
      <c r="I18915" s="72"/>
      <c r="J18915" s="72"/>
      <c r="K18915" s="72"/>
    </row>
    <row r="18916" spans="9:11">
      <c r="I18916" s="72"/>
      <c r="J18916" s="72"/>
      <c r="K18916" s="72"/>
    </row>
    <row r="18917" spans="9:11">
      <c r="I18917" s="72"/>
      <c r="J18917" s="72"/>
      <c r="K18917" s="72"/>
    </row>
    <row r="18918" spans="9:11">
      <c r="I18918" s="72"/>
      <c r="J18918" s="72"/>
      <c r="K18918" s="72"/>
    </row>
    <row r="18919" spans="9:11">
      <c r="I18919" s="72"/>
      <c r="J18919" s="72"/>
      <c r="K18919" s="72"/>
    </row>
    <row r="18920" spans="9:11">
      <c r="I18920" s="72"/>
      <c r="J18920" s="72"/>
      <c r="K18920" s="72"/>
    </row>
    <row r="18921" spans="9:11">
      <c r="I18921" s="72"/>
      <c r="J18921" s="72"/>
      <c r="K18921" s="72"/>
    </row>
    <row r="18922" spans="9:11">
      <c r="I18922" s="72"/>
      <c r="J18922" s="72"/>
      <c r="K18922" s="72"/>
    </row>
    <row r="18923" spans="9:11">
      <c r="I18923" s="72"/>
      <c r="J18923" s="72"/>
      <c r="K18923" s="72"/>
    </row>
    <row r="18924" spans="9:11">
      <c r="I18924" s="72"/>
      <c r="J18924" s="72"/>
      <c r="K18924" s="72"/>
    </row>
    <row r="18925" spans="9:11">
      <c r="I18925" s="72"/>
      <c r="J18925" s="72"/>
      <c r="K18925" s="72"/>
    </row>
    <row r="18926" spans="9:11">
      <c r="I18926" s="72"/>
      <c r="J18926" s="72"/>
      <c r="K18926" s="72"/>
    </row>
    <row r="18927" spans="9:11">
      <c r="I18927" s="72"/>
      <c r="J18927" s="72"/>
      <c r="K18927" s="72"/>
    </row>
    <row r="18928" spans="9:11">
      <c r="I18928" s="72"/>
      <c r="J18928" s="72"/>
      <c r="K18928" s="72"/>
    </row>
    <row r="18929" spans="9:11">
      <c r="I18929" s="72"/>
      <c r="J18929" s="72"/>
      <c r="K18929" s="72"/>
    </row>
    <row r="18930" spans="9:11">
      <c r="I18930" s="72"/>
      <c r="J18930" s="72"/>
      <c r="K18930" s="72"/>
    </row>
    <row r="18931" spans="9:11">
      <c r="I18931" s="72"/>
      <c r="J18931" s="72"/>
      <c r="K18931" s="72"/>
    </row>
    <row r="18932" spans="9:11">
      <c r="I18932" s="72"/>
      <c r="J18932" s="72"/>
      <c r="K18932" s="72"/>
    </row>
    <row r="18933" spans="9:11">
      <c r="I18933" s="72"/>
      <c r="J18933" s="72"/>
      <c r="K18933" s="72"/>
    </row>
    <row r="18934" spans="9:11">
      <c r="I18934" s="72"/>
      <c r="J18934" s="72"/>
      <c r="K18934" s="72"/>
    </row>
    <row r="18935" spans="9:11">
      <c r="I18935" s="72"/>
      <c r="J18935" s="72"/>
      <c r="K18935" s="72"/>
    </row>
    <row r="18936" spans="9:11">
      <c r="I18936" s="72"/>
      <c r="J18936" s="72"/>
      <c r="K18936" s="72"/>
    </row>
    <row r="18937" spans="9:11">
      <c r="I18937" s="72"/>
      <c r="J18937" s="72"/>
      <c r="K18937" s="72"/>
    </row>
    <row r="18938" spans="9:11">
      <c r="I18938" s="72"/>
      <c r="J18938" s="72"/>
      <c r="K18938" s="72"/>
    </row>
    <row r="18939" spans="9:11">
      <c r="I18939" s="72"/>
      <c r="J18939" s="72"/>
      <c r="K18939" s="72"/>
    </row>
    <row r="18940" spans="9:11">
      <c r="I18940" s="72"/>
      <c r="J18940" s="72"/>
      <c r="K18940" s="72"/>
    </row>
    <row r="18941" spans="9:11">
      <c r="I18941" s="72"/>
      <c r="J18941" s="72"/>
      <c r="K18941" s="72"/>
    </row>
    <row r="18942" spans="9:11">
      <c r="I18942" s="72"/>
      <c r="J18942" s="72"/>
      <c r="K18942" s="72"/>
    </row>
    <row r="18943" spans="9:11">
      <c r="I18943" s="72"/>
      <c r="J18943" s="72"/>
      <c r="K18943" s="72"/>
    </row>
    <row r="18944" spans="9:11">
      <c r="I18944" s="72"/>
      <c r="J18944" s="72"/>
      <c r="K18944" s="72"/>
    </row>
    <row r="18945" spans="9:11">
      <c r="I18945" s="72"/>
      <c r="J18945" s="72"/>
      <c r="K18945" s="72"/>
    </row>
    <row r="18946" spans="9:11">
      <c r="I18946" s="72"/>
      <c r="J18946" s="72"/>
      <c r="K18946" s="72"/>
    </row>
    <row r="18947" spans="9:11">
      <c r="I18947" s="72"/>
      <c r="J18947" s="72"/>
      <c r="K18947" s="72"/>
    </row>
    <row r="18948" spans="9:11">
      <c r="I18948" s="72"/>
      <c r="J18948" s="72"/>
      <c r="K18948" s="72"/>
    </row>
    <row r="18949" spans="9:11">
      <c r="I18949" s="72"/>
      <c r="J18949" s="72"/>
      <c r="K18949" s="72"/>
    </row>
    <row r="18950" spans="9:11">
      <c r="I18950" s="72"/>
      <c r="J18950" s="72"/>
      <c r="K18950" s="72"/>
    </row>
    <row r="18951" spans="9:11">
      <c r="I18951" s="72"/>
      <c r="J18951" s="72"/>
      <c r="K18951" s="72"/>
    </row>
    <row r="18952" spans="9:11">
      <c r="I18952" s="72"/>
      <c r="J18952" s="72"/>
      <c r="K18952" s="72"/>
    </row>
    <row r="18953" spans="9:11">
      <c r="I18953" s="72"/>
      <c r="J18953" s="72"/>
      <c r="K18953" s="72"/>
    </row>
    <row r="18954" spans="9:11">
      <c r="I18954" s="72"/>
      <c r="J18954" s="72"/>
      <c r="K18954" s="72"/>
    </row>
    <row r="18955" spans="9:11">
      <c r="I18955" s="72"/>
      <c r="J18955" s="72"/>
      <c r="K18955" s="72"/>
    </row>
    <row r="18956" spans="9:11">
      <c r="I18956" s="72"/>
      <c r="J18956" s="72"/>
      <c r="K18956" s="72"/>
    </row>
    <row r="18957" spans="9:11">
      <c r="I18957" s="72"/>
      <c r="J18957" s="72"/>
      <c r="K18957" s="72"/>
    </row>
    <row r="18958" spans="9:11">
      <c r="I18958" s="72"/>
      <c r="J18958" s="72"/>
      <c r="K18958" s="72"/>
    </row>
    <row r="18959" spans="9:11">
      <c r="I18959" s="72"/>
      <c r="J18959" s="72"/>
      <c r="K18959" s="72"/>
    </row>
    <row r="18960" spans="9:11">
      <c r="I18960" s="72"/>
      <c r="J18960" s="72"/>
      <c r="K18960" s="72"/>
    </row>
    <row r="18961" spans="9:11">
      <c r="I18961" s="72"/>
      <c r="J18961" s="72"/>
      <c r="K18961" s="72"/>
    </row>
    <row r="18962" spans="9:11">
      <c r="I18962" s="72"/>
      <c r="J18962" s="72"/>
      <c r="K18962" s="72"/>
    </row>
    <row r="18963" spans="9:11">
      <c r="I18963" s="72"/>
      <c r="J18963" s="72"/>
      <c r="K18963" s="72"/>
    </row>
    <row r="18964" spans="9:11">
      <c r="I18964" s="72"/>
      <c r="J18964" s="72"/>
      <c r="K18964" s="72"/>
    </row>
    <row r="18965" spans="9:11">
      <c r="I18965" s="72"/>
      <c r="J18965" s="72"/>
      <c r="K18965" s="72"/>
    </row>
    <row r="18966" spans="9:11">
      <c r="I18966" s="72"/>
      <c r="J18966" s="72"/>
      <c r="K18966" s="72"/>
    </row>
    <row r="18967" spans="9:11">
      <c r="I18967" s="72"/>
      <c r="J18967" s="72"/>
      <c r="K18967" s="72"/>
    </row>
    <row r="18968" spans="9:11">
      <c r="I18968" s="72"/>
      <c r="J18968" s="72"/>
      <c r="K18968" s="72"/>
    </row>
    <row r="18969" spans="9:11">
      <c r="I18969" s="72"/>
      <c r="J18969" s="72"/>
      <c r="K18969" s="72"/>
    </row>
    <row r="18970" spans="9:11">
      <c r="I18970" s="72"/>
      <c r="J18970" s="72"/>
      <c r="K18970" s="72"/>
    </row>
    <row r="18971" spans="9:11">
      <c r="I18971" s="72"/>
      <c r="J18971" s="72"/>
      <c r="K18971" s="72"/>
    </row>
    <row r="18972" spans="9:11">
      <c r="I18972" s="72"/>
      <c r="J18972" s="72"/>
      <c r="K18972" s="72"/>
    </row>
    <row r="18973" spans="9:11">
      <c r="I18973" s="72"/>
      <c r="J18973" s="72"/>
      <c r="K18973" s="72"/>
    </row>
    <row r="18974" spans="9:11">
      <c r="I18974" s="72"/>
      <c r="J18974" s="72"/>
      <c r="K18974" s="72"/>
    </row>
    <row r="18975" spans="9:11">
      <c r="I18975" s="72"/>
      <c r="J18975" s="72"/>
      <c r="K18975" s="72"/>
    </row>
    <row r="18976" spans="9:11">
      <c r="I18976" s="72"/>
      <c r="J18976" s="72"/>
      <c r="K18976" s="72"/>
    </row>
    <row r="18977" spans="9:11">
      <c r="I18977" s="72"/>
      <c r="J18977" s="72"/>
      <c r="K18977" s="72"/>
    </row>
    <row r="18978" spans="9:11">
      <c r="I18978" s="72"/>
      <c r="J18978" s="72"/>
      <c r="K18978" s="72"/>
    </row>
    <row r="18979" spans="9:11">
      <c r="I18979" s="72"/>
      <c r="J18979" s="72"/>
      <c r="K18979" s="72"/>
    </row>
    <row r="18980" spans="9:11">
      <c r="I18980" s="72"/>
      <c r="J18980" s="72"/>
      <c r="K18980" s="72"/>
    </row>
    <row r="18981" spans="9:11">
      <c r="I18981" s="72"/>
      <c r="J18981" s="72"/>
      <c r="K18981" s="72"/>
    </row>
    <row r="18982" spans="9:11">
      <c r="I18982" s="72"/>
      <c r="J18982" s="72"/>
      <c r="K18982" s="72"/>
    </row>
    <row r="18983" spans="9:11">
      <c r="I18983" s="72"/>
      <c r="J18983" s="72"/>
      <c r="K18983" s="72"/>
    </row>
    <row r="18984" spans="9:11">
      <c r="I18984" s="72"/>
      <c r="J18984" s="72"/>
      <c r="K18984" s="72"/>
    </row>
    <row r="18985" spans="9:11">
      <c r="I18985" s="72"/>
      <c r="J18985" s="72"/>
      <c r="K18985" s="72"/>
    </row>
    <row r="18986" spans="9:11">
      <c r="I18986" s="72"/>
      <c r="J18986" s="72"/>
      <c r="K18986" s="72"/>
    </row>
    <row r="18987" spans="9:11">
      <c r="I18987" s="72"/>
      <c r="J18987" s="72"/>
      <c r="K18987" s="72"/>
    </row>
    <row r="18988" spans="9:11">
      <c r="I18988" s="72"/>
      <c r="J18988" s="72"/>
      <c r="K18988" s="72"/>
    </row>
    <row r="18989" spans="9:11">
      <c r="I18989" s="72"/>
      <c r="J18989" s="72"/>
      <c r="K18989" s="72"/>
    </row>
    <row r="18990" spans="9:11">
      <c r="I18990" s="72"/>
      <c r="J18990" s="72"/>
      <c r="K18990" s="72"/>
    </row>
    <row r="18991" spans="9:11">
      <c r="I18991" s="72"/>
      <c r="J18991" s="72"/>
      <c r="K18991" s="72"/>
    </row>
    <row r="18992" spans="9:11">
      <c r="I18992" s="72"/>
      <c r="J18992" s="72"/>
      <c r="K18992" s="72"/>
    </row>
    <row r="18993" spans="9:11">
      <c r="I18993" s="72"/>
      <c r="J18993" s="72"/>
      <c r="K18993" s="72"/>
    </row>
    <row r="18994" spans="9:11">
      <c r="I18994" s="72"/>
      <c r="J18994" s="72"/>
      <c r="K18994" s="72"/>
    </row>
    <row r="18995" spans="9:11">
      <c r="I18995" s="72"/>
      <c r="J18995" s="72"/>
      <c r="K18995" s="72"/>
    </row>
    <row r="18996" spans="9:11">
      <c r="I18996" s="72"/>
      <c r="J18996" s="72"/>
      <c r="K18996" s="72"/>
    </row>
    <row r="18997" spans="9:11">
      <c r="I18997" s="72"/>
      <c r="J18997" s="72"/>
      <c r="K18997" s="72"/>
    </row>
    <row r="18998" spans="9:11">
      <c r="I18998" s="72"/>
      <c r="J18998" s="72"/>
      <c r="K18998" s="72"/>
    </row>
    <row r="18999" spans="9:11">
      <c r="I18999" s="72"/>
      <c r="J18999" s="72"/>
      <c r="K18999" s="72"/>
    </row>
    <row r="19000" spans="9:11">
      <c r="I19000" s="72"/>
      <c r="J19000" s="72"/>
      <c r="K19000" s="72"/>
    </row>
    <row r="19001" spans="9:11">
      <c r="I19001" s="72"/>
      <c r="J19001" s="72"/>
      <c r="K19001" s="72"/>
    </row>
    <row r="19002" spans="9:11">
      <c r="I19002" s="72"/>
      <c r="J19002" s="72"/>
      <c r="K19002" s="72"/>
    </row>
    <row r="19003" spans="9:11">
      <c r="I19003" s="72"/>
      <c r="J19003" s="72"/>
      <c r="K19003" s="72"/>
    </row>
    <row r="19004" spans="9:11">
      <c r="I19004" s="72"/>
      <c r="J19004" s="72"/>
      <c r="K19004" s="72"/>
    </row>
    <row r="19005" spans="9:11">
      <c r="I19005" s="72"/>
      <c r="J19005" s="72"/>
      <c r="K19005" s="72"/>
    </row>
    <row r="19006" spans="9:11">
      <c r="I19006" s="72"/>
      <c r="J19006" s="72"/>
      <c r="K19006" s="72"/>
    </row>
    <row r="19007" spans="9:11">
      <c r="I19007" s="72"/>
      <c r="J19007" s="72"/>
      <c r="K19007" s="72"/>
    </row>
    <row r="19008" spans="9:11">
      <c r="I19008" s="72"/>
      <c r="J19008" s="72"/>
      <c r="K19008" s="72"/>
    </row>
    <row r="19009" spans="9:11">
      <c r="I19009" s="72"/>
      <c r="J19009" s="72"/>
      <c r="K19009" s="72"/>
    </row>
    <row r="19010" spans="9:11">
      <c r="I19010" s="72"/>
      <c r="J19010" s="72"/>
      <c r="K19010" s="72"/>
    </row>
    <row r="19011" spans="9:11">
      <c r="I19011" s="72"/>
      <c r="J19011" s="72"/>
      <c r="K19011" s="72"/>
    </row>
    <row r="19012" spans="9:11">
      <c r="I19012" s="72"/>
      <c r="J19012" s="72"/>
      <c r="K19012" s="72"/>
    </row>
    <row r="19013" spans="9:11">
      <c r="I19013" s="72"/>
      <c r="J19013" s="72"/>
      <c r="K19013" s="72"/>
    </row>
    <row r="19014" spans="9:11">
      <c r="I19014" s="72"/>
      <c r="J19014" s="72"/>
      <c r="K19014" s="72"/>
    </row>
    <row r="19015" spans="9:11">
      <c r="I19015" s="72"/>
      <c r="J19015" s="72"/>
      <c r="K19015" s="72"/>
    </row>
    <row r="19016" spans="9:11">
      <c r="I19016" s="72"/>
      <c r="J19016" s="72"/>
      <c r="K19016" s="72"/>
    </row>
    <row r="19017" spans="9:11">
      <c r="I19017" s="72"/>
      <c r="J19017" s="72"/>
      <c r="K19017" s="72"/>
    </row>
    <row r="19018" spans="9:11">
      <c r="I19018" s="72"/>
      <c r="J19018" s="72"/>
      <c r="K19018" s="72"/>
    </row>
    <row r="19019" spans="9:11">
      <c r="I19019" s="72"/>
      <c r="J19019" s="72"/>
      <c r="K19019" s="72"/>
    </row>
    <row r="19020" spans="9:11">
      <c r="I19020" s="72"/>
      <c r="J19020" s="72"/>
      <c r="K19020" s="72"/>
    </row>
    <row r="19021" spans="9:11">
      <c r="I19021" s="72"/>
      <c r="J19021" s="72"/>
      <c r="K19021" s="72"/>
    </row>
    <row r="19022" spans="9:11">
      <c r="I19022" s="72"/>
      <c r="J19022" s="72"/>
      <c r="K19022" s="72"/>
    </row>
    <row r="19023" spans="9:11">
      <c r="I19023" s="72"/>
      <c r="J19023" s="72"/>
      <c r="K19023" s="72"/>
    </row>
    <row r="19024" spans="9:11">
      <c r="I19024" s="72"/>
      <c r="J19024" s="72"/>
      <c r="K19024" s="72"/>
    </row>
    <row r="19025" spans="9:11">
      <c r="I19025" s="72"/>
      <c r="J19025" s="72"/>
      <c r="K19025" s="72"/>
    </row>
    <row r="19026" spans="9:11">
      <c r="I19026" s="72"/>
      <c r="J19026" s="72"/>
      <c r="K19026" s="72"/>
    </row>
    <row r="19027" spans="9:11">
      <c r="I19027" s="72"/>
      <c r="J19027" s="72"/>
      <c r="K19027" s="72"/>
    </row>
    <row r="19028" spans="9:11">
      <c r="I19028" s="72"/>
      <c r="J19028" s="72"/>
      <c r="K19028" s="72"/>
    </row>
    <row r="19029" spans="9:11">
      <c r="I19029" s="72"/>
      <c r="J19029" s="72"/>
      <c r="K19029" s="72"/>
    </row>
    <row r="19030" spans="9:11">
      <c r="I19030" s="72"/>
      <c r="J19030" s="72"/>
      <c r="K19030" s="72"/>
    </row>
    <row r="19031" spans="9:11">
      <c r="I19031" s="72"/>
      <c r="J19031" s="72"/>
      <c r="K19031" s="72"/>
    </row>
    <row r="19032" spans="9:11">
      <c r="I19032" s="72"/>
      <c r="J19032" s="72"/>
      <c r="K19032" s="72"/>
    </row>
    <row r="19033" spans="9:11">
      <c r="I19033" s="72"/>
      <c r="J19033" s="72"/>
      <c r="K19033" s="72"/>
    </row>
    <row r="19034" spans="9:11">
      <c r="I19034" s="72"/>
      <c r="J19034" s="72"/>
      <c r="K19034" s="72"/>
    </row>
    <row r="19035" spans="9:11">
      <c r="I19035" s="72"/>
      <c r="J19035" s="72"/>
      <c r="K19035" s="72"/>
    </row>
    <row r="19036" spans="9:11">
      <c r="I19036" s="72"/>
      <c r="J19036" s="72"/>
      <c r="K19036" s="72"/>
    </row>
    <row r="19037" spans="9:11">
      <c r="I19037" s="72"/>
      <c r="J19037" s="72"/>
      <c r="K19037" s="72"/>
    </row>
    <row r="19038" spans="9:11">
      <c r="I19038" s="72"/>
      <c r="J19038" s="72"/>
      <c r="K19038" s="72"/>
    </row>
    <row r="19039" spans="9:11">
      <c r="I19039" s="72"/>
      <c r="J19039" s="72"/>
      <c r="K19039" s="72"/>
    </row>
    <row r="19040" spans="9:11">
      <c r="I19040" s="72"/>
      <c r="J19040" s="72"/>
      <c r="K19040" s="72"/>
    </row>
    <row r="19041" spans="9:11">
      <c r="I19041" s="72"/>
      <c r="J19041" s="72"/>
      <c r="K19041" s="72"/>
    </row>
    <row r="19042" spans="9:11">
      <c r="I19042" s="72"/>
      <c r="J19042" s="72"/>
      <c r="K19042" s="72"/>
    </row>
    <row r="19043" spans="9:11">
      <c r="I19043" s="72"/>
      <c r="J19043" s="72"/>
      <c r="K19043" s="72"/>
    </row>
    <row r="19044" spans="9:11">
      <c r="I19044" s="72"/>
      <c r="J19044" s="72"/>
      <c r="K19044" s="72"/>
    </row>
    <row r="19045" spans="9:11">
      <c r="I19045" s="72"/>
      <c r="J19045" s="72"/>
      <c r="K19045" s="72"/>
    </row>
    <row r="19046" spans="9:11">
      <c r="I19046" s="72"/>
      <c r="J19046" s="72"/>
      <c r="K19046" s="72"/>
    </row>
    <row r="19047" spans="9:11">
      <c r="I19047" s="72"/>
      <c r="J19047" s="72"/>
      <c r="K19047" s="72"/>
    </row>
    <row r="19048" spans="9:11">
      <c r="I19048" s="72"/>
      <c r="J19048" s="72"/>
      <c r="K19048" s="72"/>
    </row>
    <row r="19049" spans="9:11">
      <c r="I19049" s="72"/>
      <c r="J19049" s="72"/>
      <c r="K19049" s="72"/>
    </row>
    <row r="19050" spans="9:11">
      <c r="I19050" s="72"/>
      <c r="J19050" s="72"/>
      <c r="K19050" s="72"/>
    </row>
    <row r="19051" spans="9:11">
      <c r="I19051" s="72"/>
      <c r="J19051" s="72"/>
      <c r="K19051" s="72"/>
    </row>
    <row r="19052" spans="9:11">
      <c r="I19052" s="72"/>
      <c r="J19052" s="72"/>
      <c r="K19052" s="72"/>
    </row>
    <row r="19053" spans="9:11">
      <c r="I19053" s="72"/>
      <c r="J19053" s="72"/>
      <c r="K19053" s="72"/>
    </row>
    <row r="19054" spans="9:11">
      <c r="I19054" s="72"/>
      <c r="J19054" s="72"/>
      <c r="K19054" s="72"/>
    </row>
    <row r="19055" spans="9:11">
      <c r="I19055" s="72"/>
      <c r="J19055" s="72"/>
      <c r="K19055" s="72"/>
    </row>
    <row r="19056" spans="9:11">
      <c r="I19056" s="72"/>
      <c r="J19056" s="72"/>
      <c r="K19056" s="72"/>
    </row>
    <row r="19057" spans="9:11">
      <c r="I19057" s="72"/>
      <c r="J19057" s="72"/>
      <c r="K19057" s="72"/>
    </row>
    <row r="19058" spans="9:11">
      <c r="I19058" s="72"/>
      <c r="J19058" s="72"/>
      <c r="K19058" s="72"/>
    </row>
    <row r="19059" spans="9:11">
      <c r="I19059" s="72"/>
      <c r="J19059" s="72"/>
      <c r="K19059" s="72"/>
    </row>
    <row r="19060" spans="9:11">
      <c r="I19060" s="72"/>
      <c r="J19060" s="72"/>
      <c r="K19060" s="72"/>
    </row>
    <row r="19061" spans="9:11">
      <c r="I19061" s="72"/>
      <c r="J19061" s="72"/>
      <c r="K19061" s="72"/>
    </row>
    <row r="19062" spans="9:11">
      <c r="I19062" s="72"/>
      <c r="J19062" s="72"/>
      <c r="K19062" s="72"/>
    </row>
    <row r="19063" spans="9:11">
      <c r="I19063" s="72"/>
      <c r="J19063" s="72"/>
      <c r="K19063" s="72"/>
    </row>
    <row r="19064" spans="9:11">
      <c r="I19064" s="72"/>
      <c r="J19064" s="72"/>
      <c r="K19064" s="72"/>
    </row>
    <row r="19065" spans="9:11">
      <c r="I19065" s="72"/>
      <c r="J19065" s="72"/>
      <c r="K19065" s="72"/>
    </row>
    <row r="19066" spans="9:11">
      <c r="I19066" s="72"/>
      <c r="J19066" s="72"/>
      <c r="K19066" s="72"/>
    </row>
    <row r="19067" spans="9:11">
      <c r="I19067" s="72"/>
      <c r="J19067" s="72"/>
      <c r="K19067" s="72"/>
    </row>
    <row r="19068" spans="9:11">
      <c r="I19068" s="72"/>
      <c r="J19068" s="72"/>
      <c r="K19068" s="72"/>
    </row>
    <row r="19069" spans="9:11">
      <c r="I19069" s="72"/>
      <c r="J19069" s="72"/>
      <c r="K19069" s="72"/>
    </row>
    <row r="19070" spans="9:11">
      <c r="I19070" s="72"/>
      <c r="J19070" s="72"/>
      <c r="K19070" s="72"/>
    </row>
    <row r="19071" spans="9:11">
      <c r="I19071" s="72"/>
      <c r="J19071" s="72"/>
      <c r="K19071" s="72"/>
    </row>
    <row r="19072" spans="9:11">
      <c r="I19072" s="72"/>
      <c r="J19072" s="72"/>
      <c r="K19072" s="72"/>
    </row>
    <row r="19073" spans="9:11">
      <c r="I19073" s="72"/>
      <c r="J19073" s="72"/>
      <c r="K19073" s="72"/>
    </row>
    <row r="19074" spans="9:11">
      <c r="I19074" s="72"/>
      <c r="J19074" s="72"/>
      <c r="K19074" s="72"/>
    </row>
    <row r="19075" spans="9:11">
      <c r="I19075" s="72"/>
      <c r="J19075" s="72"/>
      <c r="K19075" s="72"/>
    </row>
    <row r="19076" spans="9:11">
      <c r="I19076" s="72"/>
      <c r="J19076" s="72"/>
      <c r="K19076" s="72"/>
    </row>
    <row r="19077" spans="9:11">
      <c r="I19077" s="72"/>
      <c r="J19077" s="72"/>
      <c r="K19077" s="72"/>
    </row>
    <row r="19078" spans="9:11">
      <c r="I19078" s="72"/>
      <c r="J19078" s="72"/>
      <c r="K19078" s="72"/>
    </row>
    <row r="19079" spans="9:11">
      <c r="I19079" s="72"/>
      <c r="J19079" s="72"/>
      <c r="K19079" s="72"/>
    </row>
    <row r="19080" spans="9:11">
      <c r="I19080" s="72"/>
      <c r="J19080" s="72"/>
      <c r="K19080" s="72"/>
    </row>
    <row r="19081" spans="9:11">
      <c r="I19081" s="72"/>
      <c r="J19081" s="72"/>
      <c r="K19081" s="72"/>
    </row>
    <row r="19082" spans="9:11">
      <c r="I19082" s="72"/>
      <c r="J19082" s="72"/>
      <c r="K19082" s="72"/>
    </row>
    <row r="19083" spans="9:11">
      <c r="I19083" s="72"/>
      <c r="J19083" s="72"/>
      <c r="K19083" s="72"/>
    </row>
    <row r="19084" spans="9:11">
      <c r="I19084" s="72"/>
      <c r="J19084" s="72"/>
      <c r="K19084" s="72"/>
    </row>
    <row r="19085" spans="9:11">
      <c r="I19085" s="72"/>
      <c r="J19085" s="72"/>
      <c r="K19085" s="72"/>
    </row>
    <row r="19086" spans="9:11">
      <c r="I19086" s="72"/>
      <c r="J19086" s="72"/>
      <c r="K19086" s="72"/>
    </row>
    <row r="19087" spans="9:11">
      <c r="I19087" s="72"/>
      <c r="J19087" s="72"/>
      <c r="K19087" s="72"/>
    </row>
    <row r="19088" spans="9:11">
      <c r="I19088" s="72"/>
      <c r="J19088" s="72"/>
      <c r="K19088" s="72"/>
    </row>
    <row r="19089" spans="9:11">
      <c r="I19089" s="72"/>
      <c r="J19089" s="72"/>
      <c r="K19089" s="72"/>
    </row>
    <row r="19090" spans="9:11">
      <c r="I19090" s="72"/>
      <c r="J19090" s="72"/>
      <c r="K19090" s="72"/>
    </row>
    <row r="19091" spans="9:11">
      <c r="I19091" s="72"/>
      <c r="J19091" s="72"/>
      <c r="K19091" s="72"/>
    </row>
    <row r="19092" spans="9:11">
      <c r="I19092" s="72"/>
      <c r="J19092" s="72"/>
      <c r="K19092" s="72"/>
    </row>
    <row r="19093" spans="9:11">
      <c r="I19093" s="72"/>
      <c r="J19093" s="72"/>
      <c r="K19093" s="72"/>
    </row>
    <row r="19094" spans="9:11">
      <c r="I19094" s="72"/>
      <c r="J19094" s="72"/>
      <c r="K19094" s="72"/>
    </row>
    <row r="19095" spans="9:11">
      <c r="I19095" s="72"/>
      <c r="J19095" s="72"/>
      <c r="K19095" s="72"/>
    </row>
    <row r="19096" spans="9:11">
      <c r="I19096" s="72"/>
      <c r="J19096" s="72"/>
      <c r="K19096" s="72"/>
    </row>
    <row r="19097" spans="9:11">
      <c r="I19097" s="72"/>
      <c r="J19097" s="72"/>
      <c r="K19097" s="72"/>
    </row>
    <row r="19098" spans="9:11">
      <c r="I19098" s="72"/>
      <c r="J19098" s="72"/>
      <c r="K19098" s="72"/>
    </row>
    <row r="19099" spans="9:11">
      <c r="I19099" s="72"/>
      <c r="J19099" s="72"/>
      <c r="K19099" s="72"/>
    </row>
    <row r="19100" spans="9:11">
      <c r="I19100" s="72"/>
      <c r="J19100" s="72"/>
      <c r="K19100" s="72"/>
    </row>
    <row r="19101" spans="9:11">
      <c r="I19101" s="72"/>
      <c r="J19101" s="72"/>
      <c r="K19101" s="72"/>
    </row>
    <row r="19102" spans="9:11">
      <c r="I19102" s="72"/>
      <c r="J19102" s="72"/>
      <c r="K19102" s="72"/>
    </row>
    <row r="19103" spans="9:11">
      <c r="I19103" s="72"/>
      <c r="J19103" s="72"/>
      <c r="K19103" s="72"/>
    </row>
    <row r="19104" spans="9:11">
      <c r="I19104" s="72"/>
      <c r="J19104" s="72"/>
      <c r="K19104" s="72"/>
    </row>
    <row r="19105" spans="9:11">
      <c r="I19105" s="72"/>
      <c r="J19105" s="72"/>
      <c r="K19105" s="72"/>
    </row>
    <row r="19106" spans="9:11">
      <c r="I19106" s="72"/>
      <c r="J19106" s="72"/>
      <c r="K19106" s="72"/>
    </row>
    <row r="19107" spans="9:11">
      <c r="I19107" s="72"/>
      <c r="J19107" s="72"/>
      <c r="K19107" s="72"/>
    </row>
    <row r="19108" spans="9:11">
      <c r="I19108" s="72"/>
      <c r="J19108" s="72"/>
      <c r="K19108" s="72"/>
    </row>
    <row r="19109" spans="9:11">
      <c r="I19109" s="72"/>
      <c r="J19109" s="72"/>
      <c r="K19109" s="72"/>
    </row>
    <row r="19110" spans="9:11">
      <c r="I19110" s="72"/>
      <c r="J19110" s="72"/>
      <c r="K19110" s="72"/>
    </row>
    <row r="19111" spans="9:11">
      <c r="I19111" s="72"/>
      <c r="J19111" s="72"/>
      <c r="K19111" s="72"/>
    </row>
    <row r="19112" spans="9:11">
      <c r="I19112" s="72"/>
      <c r="J19112" s="72"/>
      <c r="K19112" s="72"/>
    </row>
    <row r="19113" spans="9:11">
      <c r="I19113" s="72"/>
      <c r="J19113" s="72"/>
      <c r="K19113" s="72"/>
    </row>
    <row r="19114" spans="9:11">
      <c r="I19114" s="72"/>
      <c r="J19114" s="72"/>
      <c r="K19114" s="72"/>
    </row>
    <row r="19115" spans="9:11">
      <c r="I19115" s="72"/>
      <c r="J19115" s="72"/>
      <c r="K19115" s="72"/>
    </row>
    <row r="19116" spans="9:11">
      <c r="I19116" s="72"/>
      <c r="J19116" s="72"/>
      <c r="K19116" s="72"/>
    </row>
    <row r="19117" spans="9:11">
      <c r="I19117" s="72"/>
      <c r="J19117" s="72"/>
      <c r="K19117" s="72"/>
    </row>
    <row r="19118" spans="9:11">
      <c r="I19118" s="72"/>
      <c r="J19118" s="72"/>
      <c r="K19118" s="72"/>
    </row>
    <row r="19119" spans="9:11">
      <c r="I19119" s="72"/>
      <c r="J19119" s="72"/>
      <c r="K19119" s="72"/>
    </row>
    <row r="19120" spans="9:11">
      <c r="I19120" s="72"/>
      <c r="J19120" s="72"/>
      <c r="K19120" s="72"/>
    </row>
    <row r="19121" spans="9:11">
      <c r="I19121" s="72"/>
      <c r="J19121" s="72"/>
      <c r="K19121" s="72"/>
    </row>
    <row r="19122" spans="9:11">
      <c r="I19122" s="72"/>
      <c r="J19122" s="72"/>
      <c r="K19122" s="72"/>
    </row>
    <row r="19123" spans="9:11">
      <c r="I19123" s="72"/>
      <c r="J19123" s="72"/>
      <c r="K19123" s="72"/>
    </row>
    <row r="19124" spans="9:11">
      <c r="I19124" s="72"/>
      <c r="J19124" s="72"/>
      <c r="K19124" s="72"/>
    </row>
    <row r="19125" spans="9:11">
      <c r="I19125" s="72"/>
      <c r="J19125" s="72"/>
      <c r="K19125" s="72"/>
    </row>
    <row r="19126" spans="9:11">
      <c r="I19126" s="72"/>
      <c r="J19126" s="72"/>
      <c r="K19126" s="72"/>
    </row>
    <row r="19127" spans="9:11">
      <c r="I19127" s="72"/>
      <c r="J19127" s="72"/>
      <c r="K19127" s="72"/>
    </row>
    <row r="19128" spans="9:11">
      <c r="I19128" s="72"/>
      <c r="J19128" s="72"/>
      <c r="K19128" s="72"/>
    </row>
    <row r="19129" spans="9:11">
      <c r="I19129" s="72"/>
      <c r="J19129" s="72"/>
      <c r="K19129" s="72"/>
    </row>
    <row r="19130" spans="9:11">
      <c r="I19130" s="72"/>
      <c r="J19130" s="72"/>
      <c r="K19130" s="72"/>
    </row>
    <row r="19131" spans="9:11">
      <c r="I19131" s="72"/>
      <c r="J19131" s="72"/>
      <c r="K19131" s="72"/>
    </row>
    <row r="19132" spans="9:11">
      <c r="I19132" s="72"/>
      <c r="J19132" s="72"/>
      <c r="K19132" s="72"/>
    </row>
    <row r="19133" spans="9:11">
      <c r="I19133" s="72"/>
      <c r="J19133" s="72"/>
      <c r="K19133" s="72"/>
    </row>
    <row r="19134" spans="9:11">
      <c r="I19134" s="72"/>
      <c r="J19134" s="72"/>
      <c r="K19134" s="72"/>
    </row>
    <row r="19135" spans="9:11">
      <c r="I19135" s="72"/>
      <c r="J19135" s="72"/>
      <c r="K19135" s="72"/>
    </row>
    <row r="19136" spans="9:11">
      <c r="I19136" s="72"/>
      <c r="J19136" s="72"/>
      <c r="K19136" s="72"/>
    </row>
    <row r="19137" spans="9:11">
      <c r="I19137" s="72"/>
      <c r="J19137" s="72"/>
      <c r="K19137" s="72"/>
    </row>
    <row r="19138" spans="9:11">
      <c r="I19138" s="72"/>
      <c r="J19138" s="72"/>
      <c r="K19138" s="72"/>
    </row>
    <row r="19139" spans="9:11">
      <c r="I19139" s="72"/>
      <c r="J19139" s="72"/>
      <c r="K19139" s="72"/>
    </row>
    <row r="19140" spans="9:11">
      <c r="I19140" s="72"/>
      <c r="J19140" s="72"/>
      <c r="K19140" s="72"/>
    </row>
    <row r="19141" spans="9:11">
      <c r="I19141" s="72"/>
      <c r="J19141" s="72"/>
      <c r="K19141" s="72"/>
    </row>
    <row r="19142" spans="9:11">
      <c r="I19142" s="72"/>
      <c r="J19142" s="72"/>
      <c r="K19142" s="72"/>
    </row>
    <row r="19143" spans="9:11">
      <c r="I19143" s="72"/>
      <c r="J19143" s="72"/>
      <c r="K19143" s="72"/>
    </row>
    <row r="19144" spans="9:11">
      <c r="I19144" s="72"/>
      <c r="J19144" s="72"/>
      <c r="K19144" s="72"/>
    </row>
    <row r="19145" spans="9:11">
      <c r="I19145" s="72"/>
      <c r="J19145" s="72"/>
      <c r="K19145" s="72"/>
    </row>
    <row r="19146" spans="9:11">
      <c r="I19146" s="72"/>
      <c r="J19146" s="72"/>
      <c r="K19146" s="72"/>
    </row>
    <row r="19147" spans="9:11">
      <c r="I19147" s="72"/>
      <c r="J19147" s="72"/>
      <c r="K19147" s="72"/>
    </row>
    <row r="19148" spans="9:11">
      <c r="I19148" s="72"/>
      <c r="J19148" s="72"/>
      <c r="K19148" s="72"/>
    </row>
    <row r="19149" spans="9:11">
      <c r="I19149" s="72"/>
      <c r="J19149" s="72"/>
      <c r="K19149" s="72"/>
    </row>
    <row r="19150" spans="9:11">
      <c r="I19150" s="72"/>
      <c r="J19150" s="72"/>
      <c r="K19150" s="72"/>
    </row>
    <row r="19151" spans="9:11">
      <c r="I19151" s="72"/>
      <c r="J19151" s="72"/>
      <c r="K19151" s="72"/>
    </row>
    <row r="19152" spans="9:11">
      <c r="I19152" s="72"/>
      <c r="J19152" s="72"/>
      <c r="K19152" s="72"/>
    </row>
    <row r="19153" spans="9:11">
      <c r="I19153" s="72"/>
      <c r="J19153" s="72"/>
      <c r="K19153" s="72"/>
    </row>
    <row r="19154" spans="9:11">
      <c r="I19154" s="72"/>
      <c r="J19154" s="72"/>
      <c r="K19154" s="72"/>
    </row>
    <row r="19155" spans="9:11">
      <c r="I19155" s="72"/>
      <c r="J19155" s="72"/>
      <c r="K19155" s="72"/>
    </row>
    <row r="19156" spans="9:11">
      <c r="I19156" s="72"/>
      <c r="J19156" s="72"/>
      <c r="K19156" s="72"/>
    </row>
    <row r="19157" spans="9:11">
      <c r="I19157" s="72"/>
      <c r="J19157" s="72"/>
      <c r="K19157" s="72"/>
    </row>
    <row r="19158" spans="9:11">
      <c r="I19158" s="72"/>
      <c r="J19158" s="72"/>
      <c r="K19158" s="72"/>
    </row>
    <row r="19159" spans="9:11">
      <c r="I19159" s="72"/>
      <c r="J19159" s="72"/>
      <c r="K19159" s="72"/>
    </row>
    <row r="19160" spans="9:11">
      <c r="I19160" s="72"/>
      <c r="J19160" s="72"/>
      <c r="K19160" s="72"/>
    </row>
    <row r="19161" spans="9:11">
      <c r="I19161" s="72"/>
      <c r="J19161" s="72"/>
      <c r="K19161" s="72"/>
    </row>
    <row r="19162" spans="9:11">
      <c r="I19162" s="72"/>
      <c r="J19162" s="72"/>
      <c r="K19162" s="72"/>
    </row>
    <row r="19163" spans="9:11">
      <c r="I19163" s="72"/>
      <c r="J19163" s="72"/>
      <c r="K19163" s="72"/>
    </row>
    <row r="19164" spans="9:11">
      <c r="I19164" s="72"/>
      <c r="J19164" s="72"/>
      <c r="K19164" s="72"/>
    </row>
    <row r="19165" spans="9:11">
      <c r="I19165" s="72"/>
      <c r="J19165" s="72"/>
      <c r="K19165" s="72"/>
    </row>
    <row r="19166" spans="9:11">
      <c r="I19166" s="72"/>
      <c r="J19166" s="72"/>
      <c r="K19166" s="72"/>
    </row>
    <row r="19167" spans="9:11">
      <c r="I19167" s="72"/>
      <c r="J19167" s="72"/>
      <c r="K19167" s="72"/>
    </row>
    <row r="19168" spans="9:11">
      <c r="I19168" s="72"/>
      <c r="J19168" s="72"/>
      <c r="K19168" s="72"/>
    </row>
    <row r="19169" spans="9:11">
      <c r="I19169" s="72"/>
      <c r="J19169" s="72"/>
      <c r="K19169" s="72"/>
    </row>
    <row r="19170" spans="9:11">
      <c r="I19170" s="72"/>
      <c r="J19170" s="72"/>
      <c r="K19170" s="72"/>
    </row>
    <row r="19171" spans="9:11">
      <c r="I19171" s="72"/>
      <c r="J19171" s="72"/>
      <c r="K19171" s="72"/>
    </row>
    <row r="19172" spans="9:11">
      <c r="I19172" s="72"/>
      <c r="J19172" s="72"/>
      <c r="K19172" s="72"/>
    </row>
    <row r="19173" spans="9:11">
      <c r="I19173" s="72"/>
      <c r="J19173" s="72"/>
      <c r="K19173" s="72"/>
    </row>
    <row r="19174" spans="9:11">
      <c r="I19174" s="72"/>
      <c r="J19174" s="72"/>
      <c r="K19174" s="72"/>
    </row>
    <row r="19175" spans="9:11">
      <c r="I19175" s="72"/>
      <c r="J19175" s="72"/>
      <c r="K19175" s="72"/>
    </row>
    <row r="19176" spans="9:11">
      <c r="I19176" s="72"/>
      <c r="J19176" s="72"/>
      <c r="K19176" s="72"/>
    </row>
    <row r="19177" spans="9:11">
      <c r="I19177" s="72"/>
      <c r="J19177" s="72"/>
      <c r="K19177" s="72"/>
    </row>
    <row r="19178" spans="9:11">
      <c r="I19178" s="72"/>
      <c r="J19178" s="72"/>
      <c r="K19178" s="72"/>
    </row>
    <row r="19179" spans="9:11">
      <c r="I19179" s="72"/>
      <c r="J19179" s="72"/>
      <c r="K19179" s="72"/>
    </row>
    <row r="19180" spans="9:11">
      <c r="I19180" s="72"/>
      <c r="J19180" s="72"/>
      <c r="K19180" s="72"/>
    </row>
    <row r="19181" spans="9:11">
      <c r="I19181" s="72"/>
      <c r="J19181" s="72"/>
      <c r="K19181" s="72"/>
    </row>
    <row r="19182" spans="9:11">
      <c r="I19182" s="72"/>
      <c r="J19182" s="72"/>
      <c r="K19182" s="72"/>
    </row>
    <row r="19183" spans="9:11">
      <c r="I19183" s="72"/>
      <c r="J19183" s="72"/>
      <c r="K19183" s="72"/>
    </row>
    <row r="19184" spans="9:11">
      <c r="I19184" s="72"/>
      <c r="J19184" s="72"/>
      <c r="K19184" s="72"/>
    </row>
    <row r="19185" spans="9:11">
      <c r="I19185" s="72"/>
      <c r="J19185" s="72"/>
      <c r="K19185" s="72"/>
    </row>
    <row r="19186" spans="9:11">
      <c r="I19186" s="72"/>
      <c r="J19186" s="72"/>
      <c r="K19186" s="72"/>
    </row>
    <row r="19187" spans="9:11">
      <c r="I19187" s="72"/>
      <c r="J19187" s="72"/>
      <c r="K19187" s="72"/>
    </row>
    <row r="19188" spans="9:11">
      <c r="I19188" s="72"/>
      <c r="J19188" s="72"/>
      <c r="K19188" s="72"/>
    </row>
    <row r="19189" spans="9:11">
      <c r="I19189" s="72"/>
      <c r="J19189" s="72"/>
      <c r="K19189" s="72"/>
    </row>
    <row r="19190" spans="9:11">
      <c r="I19190" s="72"/>
      <c r="J19190" s="72"/>
      <c r="K19190" s="72"/>
    </row>
    <row r="19191" spans="9:11">
      <c r="I19191" s="72"/>
      <c r="J19191" s="72"/>
      <c r="K19191" s="72"/>
    </row>
    <row r="19192" spans="9:11">
      <c r="I19192" s="72"/>
      <c r="J19192" s="72"/>
      <c r="K19192" s="72"/>
    </row>
    <row r="19193" spans="9:11">
      <c r="I19193" s="72"/>
      <c r="J19193" s="72"/>
      <c r="K19193" s="72"/>
    </row>
    <row r="19194" spans="9:11">
      <c r="I19194" s="72"/>
      <c r="J19194" s="72"/>
      <c r="K19194" s="72"/>
    </row>
    <row r="19195" spans="9:11">
      <c r="I19195" s="72"/>
      <c r="J19195" s="72"/>
      <c r="K19195" s="72"/>
    </row>
    <row r="19196" spans="9:11">
      <c r="I19196" s="72"/>
      <c r="J19196" s="72"/>
      <c r="K19196" s="72"/>
    </row>
    <row r="19197" spans="9:11">
      <c r="I19197" s="72"/>
      <c r="J19197" s="72"/>
      <c r="K19197" s="72"/>
    </row>
    <row r="19198" spans="9:11">
      <c r="I19198" s="72"/>
      <c r="J19198" s="72"/>
      <c r="K19198" s="72"/>
    </row>
    <row r="19199" spans="9:11">
      <c r="I19199" s="72"/>
      <c r="J19199" s="72"/>
      <c r="K19199" s="72"/>
    </row>
    <row r="19200" spans="9:11">
      <c r="I19200" s="72"/>
      <c r="J19200" s="72"/>
      <c r="K19200" s="72"/>
    </row>
    <row r="19201" spans="9:11">
      <c r="I19201" s="72"/>
      <c r="J19201" s="72"/>
      <c r="K19201" s="72"/>
    </row>
    <row r="19202" spans="9:11">
      <c r="I19202" s="72"/>
      <c r="J19202" s="72"/>
      <c r="K19202" s="72"/>
    </row>
    <row r="19203" spans="9:11">
      <c r="I19203" s="72"/>
      <c r="J19203" s="72"/>
      <c r="K19203" s="72"/>
    </row>
    <row r="19204" spans="9:11">
      <c r="I19204" s="72"/>
      <c r="J19204" s="72"/>
      <c r="K19204" s="72"/>
    </row>
    <row r="19205" spans="9:11">
      <c r="I19205" s="72"/>
      <c r="J19205" s="72"/>
      <c r="K19205" s="72"/>
    </row>
    <row r="19206" spans="9:11">
      <c r="I19206" s="72"/>
      <c r="J19206" s="72"/>
      <c r="K19206" s="72"/>
    </row>
    <row r="19207" spans="9:11">
      <c r="I19207" s="72"/>
      <c r="J19207" s="72"/>
      <c r="K19207" s="72"/>
    </row>
    <row r="19208" spans="9:11">
      <c r="I19208" s="72"/>
      <c r="J19208" s="72"/>
      <c r="K19208" s="72"/>
    </row>
    <row r="19209" spans="9:11">
      <c r="I19209" s="72"/>
      <c r="J19209" s="72"/>
      <c r="K19209" s="72"/>
    </row>
    <row r="19210" spans="9:11">
      <c r="I19210" s="72"/>
      <c r="J19210" s="72"/>
      <c r="K19210" s="72"/>
    </row>
    <row r="19211" spans="9:11">
      <c r="I19211" s="72"/>
      <c r="J19211" s="72"/>
      <c r="K19211" s="72"/>
    </row>
    <row r="19212" spans="9:11">
      <c r="I19212" s="72"/>
      <c r="J19212" s="72"/>
      <c r="K19212" s="72"/>
    </row>
    <row r="19213" spans="9:11">
      <c r="I19213" s="72"/>
      <c r="J19213" s="72"/>
      <c r="K19213" s="72"/>
    </row>
    <row r="19214" spans="9:11">
      <c r="I19214" s="72"/>
      <c r="J19214" s="72"/>
      <c r="K19214" s="72"/>
    </row>
    <row r="19215" spans="9:11">
      <c r="I19215" s="72"/>
      <c r="J19215" s="72"/>
      <c r="K19215" s="72"/>
    </row>
    <row r="19216" spans="9:11">
      <c r="I19216" s="72"/>
      <c r="J19216" s="72"/>
      <c r="K19216" s="72"/>
    </row>
    <row r="19217" spans="9:11">
      <c r="I19217" s="72"/>
      <c r="J19217" s="72"/>
      <c r="K19217" s="72"/>
    </row>
    <row r="19218" spans="9:11">
      <c r="I19218" s="72"/>
      <c r="J19218" s="72"/>
      <c r="K19218" s="72"/>
    </row>
    <row r="19219" spans="9:11">
      <c r="I19219" s="72"/>
      <c r="J19219" s="72"/>
      <c r="K19219" s="72"/>
    </row>
    <row r="19220" spans="9:11">
      <c r="I19220" s="72"/>
      <c r="J19220" s="72"/>
      <c r="K19220" s="72"/>
    </row>
    <row r="19221" spans="9:11">
      <c r="I19221" s="72"/>
      <c r="J19221" s="72"/>
      <c r="K19221" s="72"/>
    </row>
    <row r="19222" spans="9:11">
      <c r="I19222" s="72"/>
      <c r="J19222" s="72"/>
      <c r="K19222" s="72"/>
    </row>
    <row r="19223" spans="9:11">
      <c r="I19223" s="72"/>
      <c r="J19223" s="72"/>
      <c r="K19223" s="72"/>
    </row>
    <row r="19224" spans="9:11">
      <c r="I19224" s="72"/>
      <c r="J19224" s="72"/>
      <c r="K19224" s="72"/>
    </row>
    <row r="19225" spans="9:11">
      <c r="I19225" s="72"/>
      <c r="J19225" s="72"/>
      <c r="K19225" s="72"/>
    </row>
    <row r="19226" spans="9:11">
      <c r="I19226" s="72"/>
      <c r="J19226" s="72"/>
      <c r="K19226" s="72"/>
    </row>
    <row r="19227" spans="9:11">
      <c r="I19227" s="72"/>
      <c r="J19227" s="72"/>
      <c r="K19227" s="72"/>
    </row>
    <row r="19228" spans="9:11">
      <c r="I19228" s="72"/>
      <c r="J19228" s="72"/>
      <c r="K19228" s="72"/>
    </row>
    <row r="19229" spans="9:11">
      <c r="I19229" s="72"/>
      <c r="J19229" s="72"/>
      <c r="K19229" s="72"/>
    </row>
    <row r="19230" spans="9:11">
      <c r="I19230" s="72"/>
      <c r="J19230" s="72"/>
      <c r="K19230" s="72"/>
    </row>
    <row r="19231" spans="9:11">
      <c r="I19231" s="72"/>
      <c r="J19231" s="72"/>
      <c r="K19231" s="72"/>
    </row>
    <row r="19232" spans="9:11">
      <c r="I19232" s="72"/>
      <c r="J19232" s="72"/>
      <c r="K19232" s="72"/>
    </row>
    <row r="19233" spans="9:11">
      <c r="I19233" s="72"/>
      <c r="J19233" s="72"/>
      <c r="K19233" s="72"/>
    </row>
    <row r="19234" spans="9:11">
      <c r="I19234" s="72"/>
      <c r="J19234" s="72"/>
      <c r="K19234" s="72"/>
    </row>
    <row r="19235" spans="9:11">
      <c r="I19235" s="72"/>
      <c r="J19235" s="72"/>
      <c r="K19235" s="72"/>
    </row>
    <row r="19236" spans="9:11">
      <c r="I19236" s="72"/>
      <c r="J19236" s="72"/>
      <c r="K19236" s="72"/>
    </row>
    <row r="19237" spans="9:11">
      <c r="I19237" s="72"/>
      <c r="J19237" s="72"/>
      <c r="K19237" s="72"/>
    </row>
    <row r="19238" spans="9:11">
      <c r="I19238" s="72"/>
      <c r="J19238" s="72"/>
      <c r="K19238" s="72"/>
    </row>
    <row r="19239" spans="9:11">
      <c r="I19239" s="72"/>
      <c r="J19239" s="72"/>
      <c r="K19239" s="72"/>
    </row>
    <row r="19240" spans="9:11">
      <c r="I19240" s="72"/>
      <c r="J19240" s="72"/>
      <c r="K19240" s="72"/>
    </row>
    <row r="19241" spans="9:11">
      <c r="I19241" s="72"/>
      <c r="J19241" s="72"/>
      <c r="K19241" s="72"/>
    </row>
    <row r="19242" spans="9:11">
      <c r="I19242" s="72"/>
      <c r="J19242" s="72"/>
      <c r="K19242" s="72"/>
    </row>
    <row r="19243" spans="9:11">
      <c r="I19243" s="72"/>
      <c r="J19243" s="72"/>
      <c r="K19243" s="72"/>
    </row>
    <row r="19244" spans="9:11">
      <c r="I19244" s="72"/>
      <c r="J19244" s="72"/>
      <c r="K19244" s="72"/>
    </row>
    <row r="19245" spans="9:11">
      <c r="I19245" s="72"/>
      <c r="J19245" s="72"/>
      <c r="K19245" s="72"/>
    </row>
    <row r="19246" spans="9:11">
      <c r="I19246" s="72"/>
      <c r="J19246" s="72"/>
      <c r="K19246" s="72"/>
    </row>
    <row r="19247" spans="9:11">
      <c r="I19247" s="72"/>
      <c r="J19247" s="72"/>
      <c r="K19247" s="72"/>
    </row>
    <row r="19248" spans="9:11">
      <c r="I19248" s="72"/>
      <c r="J19248" s="72"/>
      <c r="K19248" s="72"/>
    </row>
    <row r="19249" spans="9:11">
      <c r="I19249" s="72"/>
      <c r="J19249" s="72"/>
      <c r="K19249" s="72"/>
    </row>
    <row r="19250" spans="9:11">
      <c r="I19250" s="72"/>
      <c r="J19250" s="72"/>
      <c r="K19250" s="72"/>
    </row>
    <row r="19251" spans="9:11">
      <c r="I19251" s="72"/>
      <c r="J19251" s="72"/>
      <c r="K19251" s="72"/>
    </row>
    <row r="19252" spans="9:11">
      <c r="I19252" s="72"/>
      <c r="J19252" s="72"/>
      <c r="K19252" s="72"/>
    </row>
    <row r="19253" spans="9:11">
      <c r="I19253" s="72"/>
      <c r="J19253" s="72"/>
      <c r="K19253" s="72"/>
    </row>
    <row r="19254" spans="9:11">
      <c r="I19254" s="72"/>
      <c r="J19254" s="72"/>
      <c r="K19254" s="72"/>
    </row>
    <row r="19255" spans="9:11">
      <c r="I19255" s="72"/>
      <c r="J19255" s="72"/>
      <c r="K19255" s="72"/>
    </row>
    <row r="19256" spans="9:11">
      <c r="I19256" s="72"/>
      <c r="J19256" s="72"/>
      <c r="K19256" s="72"/>
    </row>
    <row r="19257" spans="9:11">
      <c r="I19257" s="72"/>
      <c r="J19257" s="72"/>
      <c r="K19257" s="72"/>
    </row>
    <row r="19258" spans="9:11">
      <c r="I19258" s="72"/>
      <c r="J19258" s="72"/>
      <c r="K19258" s="72"/>
    </row>
    <row r="19259" spans="9:11">
      <c r="I19259" s="72"/>
      <c r="J19259" s="72"/>
      <c r="K19259" s="72"/>
    </row>
    <row r="19260" spans="9:11">
      <c r="I19260" s="72"/>
      <c r="J19260" s="72"/>
      <c r="K19260" s="72"/>
    </row>
    <row r="19261" spans="9:11">
      <c r="I19261" s="72"/>
      <c r="J19261" s="72"/>
      <c r="K19261" s="72"/>
    </row>
    <row r="19262" spans="9:11">
      <c r="I19262" s="72"/>
      <c r="J19262" s="72"/>
      <c r="K19262" s="72"/>
    </row>
    <row r="19263" spans="9:11">
      <c r="I19263" s="72"/>
      <c r="J19263" s="72"/>
      <c r="K19263" s="72"/>
    </row>
    <row r="19264" spans="9:11">
      <c r="I19264" s="72"/>
      <c r="J19264" s="72"/>
      <c r="K19264" s="72"/>
    </row>
    <row r="19265" spans="9:11">
      <c r="I19265" s="72"/>
      <c r="J19265" s="72"/>
      <c r="K19265" s="72"/>
    </row>
    <row r="19266" spans="9:11">
      <c r="I19266" s="72"/>
      <c r="J19266" s="72"/>
      <c r="K19266" s="72"/>
    </row>
    <row r="19267" spans="9:11">
      <c r="I19267" s="72"/>
      <c r="J19267" s="72"/>
      <c r="K19267" s="72"/>
    </row>
    <row r="19268" spans="9:11">
      <c r="I19268" s="72"/>
      <c r="J19268" s="72"/>
      <c r="K19268" s="72"/>
    </row>
    <row r="19269" spans="9:11">
      <c r="I19269" s="72"/>
      <c r="J19269" s="72"/>
      <c r="K19269" s="72"/>
    </row>
    <row r="19270" spans="9:11">
      <c r="I19270" s="72"/>
      <c r="J19270" s="72"/>
      <c r="K19270" s="72"/>
    </row>
    <row r="19271" spans="9:11">
      <c r="I19271" s="72"/>
      <c r="J19271" s="72"/>
      <c r="K19271" s="72"/>
    </row>
    <row r="19272" spans="9:11">
      <c r="I19272" s="72"/>
      <c r="J19272" s="72"/>
      <c r="K19272" s="72"/>
    </row>
    <row r="19273" spans="9:11">
      <c r="I19273" s="72"/>
      <c r="J19273" s="72"/>
      <c r="K19273" s="72"/>
    </row>
    <row r="19274" spans="9:11">
      <c r="I19274" s="72"/>
      <c r="J19274" s="72"/>
      <c r="K19274" s="72"/>
    </row>
    <row r="19275" spans="9:11">
      <c r="I19275" s="72"/>
      <c r="J19275" s="72"/>
      <c r="K19275" s="72"/>
    </row>
    <row r="19276" spans="9:11">
      <c r="I19276" s="72"/>
      <c r="J19276" s="72"/>
      <c r="K19276" s="72"/>
    </row>
    <row r="19277" spans="9:11">
      <c r="I19277" s="72"/>
      <c r="J19277" s="72"/>
      <c r="K19277" s="72"/>
    </row>
    <row r="19278" spans="9:11">
      <c r="I19278" s="72"/>
      <c r="J19278" s="72"/>
      <c r="K19278" s="72"/>
    </row>
    <row r="19279" spans="9:11">
      <c r="I19279" s="72"/>
      <c r="J19279" s="72"/>
      <c r="K19279" s="72"/>
    </row>
    <row r="19280" spans="9:11">
      <c r="I19280" s="72"/>
      <c r="J19280" s="72"/>
      <c r="K19280" s="72"/>
    </row>
    <row r="19281" spans="9:11">
      <c r="I19281" s="72"/>
      <c r="J19281" s="72"/>
      <c r="K19281" s="72"/>
    </row>
    <row r="19282" spans="9:11">
      <c r="I19282" s="72"/>
      <c r="J19282" s="72"/>
      <c r="K19282" s="72"/>
    </row>
    <row r="19283" spans="9:11">
      <c r="I19283" s="72"/>
      <c r="J19283" s="72"/>
      <c r="K19283" s="72"/>
    </row>
    <row r="19284" spans="9:11">
      <c r="I19284" s="72"/>
      <c r="J19284" s="72"/>
      <c r="K19284" s="72"/>
    </row>
    <row r="19285" spans="9:11">
      <c r="I19285" s="72"/>
      <c r="J19285" s="72"/>
      <c r="K19285" s="72"/>
    </row>
    <row r="19286" spans="9:11">
      <c r="I19286" s="72"/>
      <c r="J19286" s="72"/>
      <c r="K19286" s="72"/>
    </row>
    <row r="19287" spans="9:11">
      <c r="I19287" s="72"/>
      <c r="J19287" s="72"/>
      <c r="K19287" s="72"/>
    </row>
    <row r="19288" spans="9:11">
      <c r="I19288" s="72"/>
      <c r="J19288" s="72"/>
      <c r="K19288" s="72"/>
    </row>
    <row r="19289" spans="9:11">
      <c r="I19289" s="72"/>
      <c r="J19289" s="72"/>
      <c r="K19289" s="72"/>
    </row>
    <row r="19290" spans="9:11">
      <c r="I19290" s="72"/>
      <c r="J19290" s="72"/>
      <c r="K19290" s="72"/>
    </row>
    <row r="19291" spans="9:11">
      <c r="I19291" s="72"/>
      <c r="J19291" s="72"/>
      <c r="K19291" s="72"/>
    </row>
    <row r="19292" spans="9:11">
      <c r="I19292" s="72"/>
      <c r="J19292" s="72"/>
      <c r="K19292" s="72"/>
    </row>
    <row r="19293" spans="9:11">
      <c r="I19293" s="72"/>
      <c r="J19293" s="72"/>
      <c r="K19293" s="72"/>
    </row>
    <row r="19294" spans="9:11">
      <c r="I19294" s="72"/>
      <c r="J19294" s="72"/>
      <c r="K19294" s="72"/>
    </row>
    <row r="19295" spans="9:11">
      <c r="I19295" s="72"/>
      <c r="J19295" s="72"/>
      <c r="K19295" s="72"/>
    </row>
    <row r="19296" spans="9:11">
      <c r="I19296" s="72"/>
      <c r="J19296" s="72"/>
      <c r="K19296" s="72"/>
    </row>
    <row r="19297" spans="9:11">
      <c r="I19297" s="72"/>
      <c r="J19297" s="72"/>
      <c r="K19297" s="72"/>
    </row>
    <row r="19298" spans="9:11">
      <c r="I19298" s="72"/>
      <c r="J19298" s="72"/>
      <c r="K19298" s="72"/>
    </row>
    <row r="19299" spans="9:11">
      <c r="I19299" s="72"/>
      <c r="J19299" s="72"/>
      <c r="K19299" s="72"/>
    </row>
    <row r="19300" spans="9:11">
      <c r="I19300" s="72"/>
      <c r="J19300" s="72"/>
      <c r="K19300" s="72"/>
    </row>
    <row r="19301" spans="9:11">
      <c r="I19301" s="72"/>
      <c r="J19301" s="72"/>
      <c r="K19301" s="72"/>
    </row>
    <row r="19302" spans="9:11">
      <c r="I19302" s="72"/>
      <c r="J19302" s="72"/>
      <c r="K19302" s="72"/>
    </row>
    <row r="19303" spans="9:11">
      <c r="I19303" s="72"/>
      <c r="J19303" s="72"/>
      <c r="K19303" s="72"/>
    </row>
    <row r="19304" spans="9:11">
      <c r="I19304" s="72"/>
      <c r="J19304" s="72"/>
      <c r="K19304" s="72"/>
    </row>
    <row r="19305" spans="9:11">
      <c r="I19305" s="72"/>
      <c r="J19305" s="72"/>
      <c r="K19305" s="72"/>
    </row>
    <row r="19306" spans="9:11">
      <c r="I19306" s="72"/>
      <c r="J19306" s="72"/>
      <c r="K19306" s="72"/>
    </row>
    <row r="19307" spans="9:11">
      <c r="I19307" s="72"/>
      <c r="J19307" s="72"/>
      <c r="K19307" s="72"/>
    </row>
    <row r="19308" spans="9:11">
      <c r="I19308" s="72"/>
      <c r="J19308" s="72"/>
      <c r="K19308" s="72"/>
    </row>
    <row r="19309" spans="9:11">
      <c r="I19309" s="72"/>
      <c r="J19309" s="72"/>
      <c r="K19309" s="72"/>
    </row>
    <row r="19310" spans="9:11">
      <c r="I19310" s="72"/>
      <c r="J19310" s="72"/>
      <c r="K19310" s="72"/>
    </row>
    <row r="19311" spans="9:11">
      <c r="I19311" s="72"/>
      <c r="J19311" s="72"/>
      <c r="K19311" s="72"/>
    </row>
    <row r="19312" spans="9:11">
      <c r="I19312" s="72"/>
      <c r="J19312" s="72"/>
      <c r="K19312" s="72"/>
    </row>
    <row r="19313" spans="9:11">
      <c r="I19313" s="72"/>
      <c r="J19313" s="72"/>
      <c r="K19313" s="72"/>
    </row>
    <row r="19314" spans="9:11">
      <c r="I19314" s="72"/>
      <c r="J19314" s="72"/>
      <c r="K19314" s="72"/>
    </row>
    <row r="19315" spans="9:11">
      <c r="I19315" s="72"/>
      <c r="J19315" s="72"/>
      <c r="K19315" s="72"/>
    </row>
    <row r="19316" spans="9:11">
      <c r="I19316" s="72"/>
      <c r="J19316" s="72"/>
      <c r="K19316" s="72"/>
    </row>
    <row r="19317" spans="9:11">
      <c r="I19317" s="72"/>
      <c r="J19317" s="72"/>
      <c r="K19317" s="72"/>
    </row>
    <row r="19318" spans="9:11">
      <c r="I19318" s="72"/>
      <c r="J19318" s="72"/>
      <c r="K19318" s="72"/>
    </row>
    <row r="19319" spans="9:11">
      <c r="I19319" s="72"/>
      <c r="J19319" s="72"/>
      <c r="K19319" s="72"/>
    </row>
    <row r="19320" spans="9:11">
      <c r="I19320" s="72"/>
      <c r="J19320" s="72"/>
      <c r="K19320" s="72"/>
    </row>
    <row r="19321" spans="9:11">
      <c r="I19321" s="72"/>
      <c r="J19321" s="72"/>
      <c r="K19321" s="72"/>
    </row>
    <row r="19322" spans="9:11">
      <c r="I19322" s="72"/>
      <c r="J19322" s="72"/>
      <c r="K19322" s="72"/>
    </row>
    <row r="19323" spans="9:11">
      <c r="I19323" s="72"/>
      <c r="J19323" s="72"/>
      <c r="K19323" s="72"/>
    </row>
    <row r="19324" spans="9:11">
      <c r="I19324" s="72"/>
      <c r="J19324" s="72"/>
      <c r="K19324" s="72"/>
    </row>
    <row r="19325" spans="9:11">
      <c r="I19325" s="72"/>
      <c r="J19325" s="72"/>
      <c r="K19325" s="72"/>
    </row>
    <row r="19326" spans="9:11">
      <c r="I19326" s="72"/>
      <c r="J19326" s="72"/>
      <c r="K19326" s="72"/>
    </row>
    <row r="19327" spans="9:11">
      <c r="I19327" s="72"/>
      <c r="J19327" s="72"/>
      <c r="K19327" s="72"/>
    </row>
    <row r="19328" spans="9:11">
      <c r="I19328" s="72"/>
      <c r="J19328" s="72"/>
      <c r="K19328" s="72"/>
    </row>
    <row r="19329" spans="9:11">
      <c r="I19329" s="72"/>
      <c r="J19329" s="72"/>
      <c r="K19329" s="72"/>
    </row>
    <row r="19330" spans="9:11">
      <c r="I19330" s="72"/>
      <c r="J19330" s="72"/>
      <c r="K19330" s="72"/>
    </row>
    <row r="19331" spans="9:11">
      <c r="I19331" s="72"/>
      <c r="J19331" s="72"/>
      <c r="K19331" s="72"/>
    </row>
    <row r="19332" spans="9:11">
      <c r="I19332" s="72"/>
      <c r="J19332" s="72"/>
      <c r="K19332" s="72"/>
    </row>
    <row r="19333" spans="9:11">
      <c r="I19333" s="72"/>
      <c r="J19333" s="72"/>
      <c r="K19333" s="72"/>
    </row>
    <row r="19334" spans="9:11">
      <c r="I19334" s="72"/>
      <c r="J19334" s="72"/>
      <c r="K19334" s="72"/>
    </row>
    <row r="19335" spans="9:11">
      <c r="I19335" s="72"/>
      <c r="J19335" s="72"/>
      <c r="K19335" s="72"/>
    </row>
    <row r="19336" spans="9:11">
      <c r="I19336" s="72"/>
      <c r="J19336" s="72"/>
      <c r="K19336" s="72"/>
    </row>
    <row r="19337" spans="9:11">
      <c r="I19337" s="72"/>
      <c r="J19337" s="72"/>
      <c r="K19337" s="72"/>
    </row>
    <row r="19338" spans="9:11">
      <c r="I19338" s="72"/>
      <c r="J19338" s="72"/>
      <c r="K19338" s="72"/>
    </row>
    <row r="19339" spans="9:11">
      <c r="I19339" s="72"/>
      <c r="J19339" s="72"/>
      <c r="K19339" s="72"/>
    </row>
    <row r="19340" spans="9:11">
      <c r="I19340" s="72"/>
      <c r="J19340" s="72"/>
      <c r="K19340" s="72"/>
    </row>
    <row r="19341" spans="9:11">
      <c r="I19341" s="72"/>
      <c r="J19341" s="72"/>
      <c r="K19341" s="72"/>
    </row>
    <row r="19342" spans="9:11">
      <c r="I19342" s="72"/>
      <c r="J19342" s="72"/>
      <c r="K19342" s="72"/>
    </row>
    <row r="19343" spans="9:11">
      <c r="I19343" s="72"/>
      <c r="J19343" s="72"/>
      <c r="K19343" s="72"/>
    </row>
    <row r="19344" spans="9:11">
      <c r="I19344" s="72"/>
      <c r="J19344" s="72"/>
      <c r="K19344" s="72"/>
    </row>
    <row r="19345" spans="9:11">
      <c r="I19345" s="72"/>
      <c r="J19345" s="72"/>
      <c r="K19345" s="72"/>
    </row>
    <row r="19346" spans="9:11">
      <c r="I19346" s="72"/>
      <c r="J19346" s="72"/>
      <c r="K19346" s="72"/>
    </row>
    <row r="19347" spans="9:11">
      <c r="I19347" s="72"/>
      <c r="J19347" s="72"/>
      <c r="K19347" s="72"/>
    </row>
    <row r="19348" spans="9:11">
      <c r="I19348" s="72"/>
      <c r="J19348" s="72"/>
      <c r="K19348" s="72"/>
    </row>
    <row r="19349" spans="9:11">
      <c r="I19349" s="72"/>
      <c r="J19349" s="72"/>
      <c r="K19349" s="72"/>
    </row>
    <row r="19350" spans="9:11">
      <c r="I19350" s="72"/>
      <c r="J19350" s="72"/>
      <c r="K19350" s="72"/>
    </row>
    <row r="19351" spans="9:11">
      <c r="I19351" s="72"/>
      <c r="J19351" s="72"/>
      <c r="K19351" s="72"/>
    </row>
    <row r="19352" spans="9:11">
      <c r="I19352" s="72"/>
      <c r="J19352" s="72"/>
      <c r="K19352" s="72"/>
    </row>
    <row r="19353" spans="9:11">
      <c r="I19353" s="72"/>
      <c r="J19353" s="72"/>
      <c r="K19353" s="72"/>
    </row>
    <row r="19354" spans="9:11">
      <c r="I19354" s="72"/>
      <c r="J19354" s="72"/>
      <c r="K19354" s="72"/>
    </row>
    <row r="19355" spans="9:11">
      <c r="I19355" s="72"/>
      <c r="J19355" s="72"/>
      <c r="K19355" s="72"/>
    </row>
    <row r="19356" spans="9:11">
      <c r="I19356" s="72"/>
      <c r="J19356" s="72"/>
      <c r="K19356" s="72"/>
    </row>
    <row r="19357" spans="9:11">
      <c r="I19357" s="72"/>
      <c r="J19357" s="72"/>
      <c r="K19357" s="72"/>
    </row>
    <row r="19358" spans="9:11">
      <c r="I19358" s="72"/>
      <c r="J19358" s="72"/>
      <c r="K19358" s="72"/>
    </row>
    <row r="19359" spans="9:11">
      <c r="I19359" s="72"/>
      <c r="J19359" s="72"/>
      <c r="K19359" s="72"/>
    </row>
    <row r="19360" spans="9:11">
      <c r="I19360" s="72"/>
      <c r="J19360" s="72"/>
      <c r="K19360" s="72"/>
    </row>
    <row r="19361" spans="9:11">
      <c r="I19361" s="72"/>
      <c r="J19361" s="72"/>
      <c r="K19361" s="72"/>
    </row>
    <row r="19362" spans="9:11">
      <c r="I19362" s="72"/>
      <c r="J19362" s="72"/>
      <c r="K19362" s="72"/>
    </row>
    <row r="19363" spans="9:11">
      <c r="I19363" s="72"/>
      <c r="J19363" s="72"/>
      <c r="K19363" s="72"/>
    </row>
    <row r="19364" spans="9:11">
      <c r="I19364" s="72"/>
      <c r="J19364" s="72"/>
      <c r="K19364" s="72"/>
    </row>
    <row r="19365" spans="9:11">
      <c r="I19365" s="72"/>
      <c r="J19365" s="72"/>
      <c r="K19365" s="72"/>
    </row>
    <row r="19366" spans="9:11">
      <c r="I19366" s="72"/>
      <c r="J19366" s="72"/>
      <c r="K19366" s="72"/>
    </row>
    <row r="19367" spans="9:11">
      <c r="I19367" s="72"/>
      <c r="J19367" s="72"/>
      <c r="K19367" s="72"/>
    </row>
    <row r="19368" spans="9:11">
      <c r="I19368" s="72"/>
      <c r="J19368" s="72"/>
      <c r="K19368" s="72"/>
    </row>
    <row r="19369" spans="9:11">
      <c r="I19369" s="72"/>
      <c r="J19369" s="72"/>
      <c r="K19369" s="72"/>
    </row>
    <row r="19370" spans="9:11">
      <c r="I19370" s="72"/>
      <c r="J19370" s="72"/>
      <c r="K19370" s="72"/>
    </row>
    <row r="19371" spans="9:11">
      <c r="I19371" s="72"/>
      <c r="J19371" s="72"/>
      <c r="K19371" s="72"/>
    </row>
    <row r="19372" spans="9:11">
      <c r="I19372" s="72"/>
      <c r="J19372" s="72"/>
      <c r="K19372" s="72"/>
    </row>
    <row r="19373" spans="9:11">
      <c r="I19373" s="72"/>
      <c r="J19373" s="72"/>
      <c r="K19373" s="72"/>
    </row>
    <row r="19374" spans="9:11">
      <c r="I19374" s="72"/>
      <c r="J19374" s="72"/>
      <c r="K19374" s="72"/>
    </row>
    <row r="19375" spans="9:11">
      <c r="I19375" s="72"/>
      <c r="J19375" s="72"/>
      <c r="K19375" s="72"/>
    </row>
    <row r="19376" spans="9:11">
      <c r="I19376" s="72"/>
      <c r="J19376" s="72"/>
      <c r="K19376" s="72"/>
    </row>
    <row r="19377" spans="9:11">
      <c r="I19377" s="72"/>
      <c r="J19377" s="72"/>
      <c r="K19377" s="72"/>
    </row>
    <row r="19378" spans="9:11">
      <c r="I19378" s="72"/>
      <c r="J19378" s="72"/>
      <c r="K19378" s="72"/>
    </row>
    <row r="19379" spans="9:11">
      <c r="I19379" s="72"/>
      <c r="J19379" s="72"/>
      <c r="K19379" s="72"/>
    </row>
    <row r="19380" spans="9:11">
      <c r="I19380" s="72"/>
      <c r="J19380" s="72"/>
      <c r="K19380" s="72"/>
    </row>
    <row r="19381" spans="9:11">
      <c r="I19381" s="72"/>
      <c r="J19381" s="72"/>
      <c r="K19381" s="72"/>
    </row>
    <row r="19382" spans="9:11">
      <c r="I19382" s="72"/>
      <c r="J19382" s="72"/>
      <c r="K19382" s="72"/>
    </row>
    <row r="19383" spans="9:11">
      <c r="I19383" s="72"/>
      <c r="J19383" s="72"/>
      <c r="K19383" s="72"/>
    </row>
    <row r="19384" spans="9:11">
      <c r="I19384" s="72"/>
      <c r="J19384" s="72"/>
      <c r="K19384" s="72"/>
    </row>
    <row r="19385" spans="9:11">
      <c r="I19385" s="72"/>
      <c r="J19385" s="72"/>
      <c r="K19385" s="72"/>
    </row>
    <row r="19386" spans="9:11">
      <c r="I19386" s="72"/>
      <c r="J19386" s="72"/>
      <c r="K19386" s="72"/>
    </row>
    <row r="19387" spans="9:11">
      <c r="I19387" s="72"/>
      <c r="J19387" s="72"/>
      <c r="K19387" s="72"/>
    </row>
    <row r="19388" spans="9:11">
      <c r="I19388" s="72"/>
      <c r="J19388" s="72"/>
      <c r="K19388" s="72"/>
    </row>
    <row r="19389" spans="9:11">
      <c r="I19389" s="72"/>
      <c r="J19389" s="72"/>
      <c r="K19389" s="72"/>
    </row>
    <row r="19390" spans="9:11">
      <c r="I19390" s="72"/>
      <c r="J19390" s="72"/>
      <c r="K19390" s="72"/>
    </row>
    <row r="19391" spans="9:11">
      <c r="I19391" s="72"/>
      <c r="J19391" s="72"/>
      <c r="K19391" s="72"/>
    </row>
    <row r="19392" spans="9:11">
      <c r="I19392" s="72"/>
      <c r="J19392" s="72"/>
      <c r="K19392" s="72"/>
    </row>
    <row r="19393" spans="9:11">
      <c r="I19393" s="72"/>
      <c r="J19393" s="72"/>
      <c r="K19393" s="72"/>
    </row>
    <row r="19394" spans="9:11">
      <c r="I19394" s="72"/>
      <c r="J19394" s="72"/>
      <c r="K19394" s="72"/>
    </row>
    <row r="19395" spans="9:11">
      <c r="I19395" s="72"/>
      <c r="J19395" s="72"/>
      <c r="K19395" s="72"/>
    </row>
    <row r="19396" spans="9:11">
      <c r="I19396" s="72"/>
      <c r="J19396" s="72"/>
      <c r="K19396" s="72"/>
    </row>
    <row r="19397" spans="9:11">
      <c r="I19397" s="72"/>
      <c r="J19397" s="72"/>
      <c r="K19397" s="72"/>
    </row>
    <row r="19398" spans="9:11">
      <c r="I19398" s="72"/>
      <c r="J19398" s="72"/>
      <c r="K19398" s="72"/>
    </row>
    <row r="19399" spans="9:11">
      <c r="I19399" s="72"/>
      <c r="J19399" s="72"/>
      <c r="K19399" s="72"/>
    </row>
    <row r="19400" spans="9:11">
      <c r="I19400" s="72"/>
      <c r="J19400" s="72"/>
      <c r="K19400" s="72"/>
    </row>
    <row r="19401" spans="9:11">
      <c r="I19401" s="72"/>
      <c r="J19401" s="72"/>
      <c r="K19401" s="72"/>
    </row>
    <row r="19402" spans="9:11">
      <c r="I19402" s="72"/>
      <c r="J19402" s="72"/>
      <c r="K19402" s="72"/>
    </row>
    <row r="19403" spans="9:11">
      <c r="I19403" s="72"/>
      <c r="J19403" s="72"/>
      <c r="K19403" s="72"/>
    </row>
    <row r="19404" spans="9:11">
      <c r="I19404" s="72"/>
      <c r="J19404" s="72"/>
      <c r="K19404" s="72"/>
    </row>
    <row r="19405" spans="9:11">
      <c r="I19405" s="72"/>
      <c r="J19405" s="72"/>
      <c r="K19405" s="72"/>
    </row>
    <row r="19406" spans="9:11">
      <c r="I19406" s="72"/>
      <c r="J19406" s="72"/>
      <c r="K19406" s="72"/>
    </row>
    <row r="19407" spans="9:11">
      <c r="I19407" s="72"/>
      <c r="J19407" s="72"/>
      <c r="K19407" s="72"/>
    </row>
    <row r="19408" spans="9:11">
      <c r="I19408" s="72"/>
      <c r="J19408" s="72"/>
      <c r="K19408" s="72"/>
    </row>
    <row r="19409" spans="9:11">
      <c r="I19409" s="72"/>
      <c r="J19409" s="72"/>
      <c r="K19409" s="72"/>
    </row>
    <row r="19410" spans="9:11">
      <c r="I19410" s="72"/>
      <c r="J19410" s="72"/>
      <c r="K19410" s="72"/>
    </row>
    <row r="19411" spans="9:11">
      <c r="I19411" s="72"/>
      <c r="J19411" s="72"/>
      <c r="K19411" s="72"/>
    </row>
    <row r="19412" spans="9:11">
      <c r="I19412" s="72"/>
      <c r="J19412" s="72"/>
      <c r="K19412" s="72"/>
    </row>
    <row r="19413" spans="9:11">
      <c r="I19413" s="72"/>
      <c r="J19413" s="72"/>
      <c r="K19413" s="72"/>
    </row>
    <row r="19414" spans="9:11">
      <c r="I19414" s="72"/>
      <c r="J19414" s="72"/>
      <c r="K19414" s="72"/>
    </row>
    <row r="19415" spans="9:11">
      <c r="I19415" s="72"/>
      <c r="J19415" s="72"/>
      <c r="K19415" s="72"/>
    </row>
    <row r="19416" spans="9:11">
      <c r="I19416" s="72"/>
      <c r="J19416" s="72"/>
      <c r="K19416" s="72"/>
    </row>
    <row r="19417" spans="9:11">
      <c r="I19417" s="72"/>
      <c r="J19417" s="72"/>
      <c r="K19417" s="72"/>
    </row>
    <row r="19418" spans="9:11">
      <c r="I19418" s="72"/>
      <c r="J19418" s="72"/>
      <c r="K19418" s="72"/>
    </row>
    <row r="19419" spans="9:11">
      <c r="I19419" s="72"/>
      <c r="J19419" s="72"/>
      <c r="K19419" s="72"/>
    </row>
    <row r="19420" spans="9:11">
      <c r="I19420" s="72"/>
      <c r="J19420" s="72"/>
      <c r="K19420" s="72"/>
    </row>
    <row r="19421" spans="9:11">
      <c r="I19421" s="72"/>
      <c r="J19421" s="72"/>
      <c r="K19421" s="72"/>
    </row>
    <row r="19422" spans="9:11">
      <c r="I19422" s="72"/>
      <c r="J19422" s="72"/>
      <c r="K19422" s="72"/>
    </row>
    <row r="19423" spans="9:11">
      <c r="I19423" s="72"/>
      <c r="J19423" s="72"/>
      <c r="K19423" s="72"/>
    </row>
    <row r="19424" spans="9:11">
      <c r="I19424" s="72"/>
      <c r="J19424" s="72"/>
      <c r="K19424" s="72"/>
    </row>
    <row r="19425" spans="9:11">
      <c r="I19425" s="72"/>
      <c r="J19425" s="72"/>
      <c r="K19425" s="72"/>
    </row>
    <row r="19426" spans="9:11">
      <c r="I19426" s="72"/>
      <c r="J19426" s="72"/>
      <c r="K19426" s="72"/>
    </row>
    <row r="19427" spans="9:11">
      <c r="I19427" s="72"/>
      <c r="J19427" s="72"/>
      <c r="K19427" s="72"/>
    </row>
    <row r="19428" spans="9:11">
      <c r="I19428" s="72"/>
      <c r="J19428" s="72"/>
      <c r="K19428" s="72"/>
    </row>
    <row r="19429" spans="9:11">
      <c r="I19429" s="72"/>
      <c r="J19429" s="72"/>
      <c r="K19429" s="72"/>
    </row>
    <row r="19430" spans="9:11">
      <c r="I19430" s="72"/>
      <c r="J19430" s="72"/>
      <c r="K19430" s="72"/>
    </row>
    <row r="19431" spans="9:11">
      <c r="I19431" s="72"/>
      <c r="J19431" s="72"/>
      <c r="K19431" s="72"/>
    </row>
    <row r="19432" spans="9:11">
      <c r="I19432" s="72"/>
      <c r="J19432" s="72"/>
      <c r="K19432" s="72"/>
    </row>
    <row r="19433" spans="9:11">
      <c r="I19433" s="72"/>
      <c r="J19433" s="72"/>
      <c r="K19433" s="72"/>
    </row>
    <row r="19434" spans="9:11">
      <c r="I19434" s="72"/>
      <c r="J19434" s="72"/>
      <c r="K19434" s="72"/>
    </row>
    <row r="19435" spans="9:11">
      <c r="I19435" s="72"/>
      <c r="J19435" s="72"/>
      <c r="K19435" s="72"/>
    </row>
    <row r="19436" spans="9:11">
      <c r="I19436" s="72"/>
      <c r="J19436" s="72"/>
      <c r="K19436" s="72"/>
    </row>
    <row r="19437" spans="9:11">
      <c r="I19437" s="72"/>
      <c r="J19437" s="72"/>
      <c r="K19437" s="72"/>
    </row>
    <row r="19438" spans="9:11">
      <c r="I19438" s="72"/>
      <c r="J19438" s="72"/>
      <c r="K19438" s="72"/>
    </row>
    <row r="19439" spans="9:11">
      <c r="I19439" s="72"/>
      <c r="J19439" s="72"/>
      <c r="K19439" s="72"/>
    </row>
    <row r="19440" spans="9:11">
      <c r="I19440" s="72"/>
      <c r="J19440" s="72"/>
      <c r="K19440" s="72"/>
    </row>
    <row r="19441" spans="9:11">
      <c r="I19441" s="72"/>
      <c r="J19441" s="72"/>
      <c r="K19441" s="72"/>
    </row>
    <row r="19442" spans="9:11">
      <c r="I19442" s="72"/>
      <c r="J19442" s="72"/>
      <c r="K19442" s="72"/>
    </row>
    <row r="19443" spans="9:11">
      <c r="I19443" s="72"/>
      <c r="J19443" s="72"/>
      <c r="K19443" s="72"/>
    </row>
    <row r="19444" spans="9:11">
      <c r="I19444" s="72"/>
      <c r="J19444" s="72"/>
      <c r="K19444" s="72"/>
    </row>
    <row r="19445" spans="9:11">
      <c r="I19445" s="72"/>
      <c r="J19445" s="72"/>
      <c r="K19445" s="72"/>
    </row>
    <row r="19446" spans="9:11">
      <c r="I19446" s="72"/>
      <c r="J19446" s="72"/>
      <c r="K19446" s="72"/>
    </row>
    <row r="19447" spans="9:11">
      <c r="I19447" s="72"/>
      <c r="J19447" s="72"/>
      <c r="K19447" s="72"/>
    </row>
    <row r="19448" spans="9:11">
      <c r="I19448" s="72"/>
      <c r="J19448" s="72"/>
      <c r="K19448" s="72"/>
    </row>
    <row r="19449" spans="9:11">
      <c r="I19449" s="72"/>
      <c r="J19449" s="72"/>
      <c r="K19449" s="72"/>
    </row>
    <row r="19450" spans="9:11">
      <c r="I19450" s="72"/>
      <c r="J19450" s="72"/>
      <c r="K19450" s="72"/>
    </row>
    <row r="19451" spans="9:11">
      <c r="I19451" s="72"/>
      <c r="J19451" s="72"/>
      <c r="K19451" s="72"/>
    </row>
    <row r="19452" spans="9:11">
      <c r="I19452" s="72"/>
      <c r="J19452" s="72"/>
      <c r="K19452" s="72"/>
    </row>
    <row r="19453" spans="9:11">
      <c r="I19453" s="72"/>
      <c r="J19453" s="72"/>
      <c r="K19453" s="72"/>
    </row>
    <row r="19454" spans="9:11">
      <c r="I19454" s="72"/>
      <c r="J19454" s="72"/>
      <c r="K19454" s="72"/>
    </row>
    <row r="19455" spans="9:11">
      <c r="I19455" s="72"/>
      <c r="J19455" s="72"/>
      <c r="K19455" s="72"/>
    </row>
    <row r="19456" spans="9:11">
      <c r="I19456" s="72"/>
      <c r="J19456" s="72"/>
      <c r="K19456" s="72"/>
    </row>
    <row r="19457" spans="9:11">
      <c r="I19457" s="72"/>
      <c r="J19457" s="72"/>
      <c r="K19457" s="72"/>
    </row>
    <row r="19458" spans="9:11">
      <c r="I19458" s="72"/>
      <c r="J19458" s="72"/>
      <c r="K19458" s="72"/>
    </row>
    <row r="19459" spans="9:11">
      <c r="I19459" s="72"/>
      <c r="J19459" s="72"/>
      <c r="K19459" s="72"/>
    </row>
    <row r="19460" spans="9:11">
      <c r="I19460" s="72"/>
      <c r="J19460" s="72"/>
      <c r="K19460" s="72"/>
    </row>
    <row r="19461" spans="9:11">
      <c r="I19461" s="72"/>
      <c r="J19461" s="72"/>
      <c r="K19461" s="72"/>
    </row>
    <row r="19462" spans="9:11">
      <c r="I19462" s="72"/>
      <c r="J19462" s="72"/>
      <c r="K19462" s="72"/>
    </row>
    <row r="19463" spans="9:11">
      <c r="I19463" s="72"/>
      <c r="J19463" s="72"/>
      <c r="K19463" s="72"/>
    </row>
    <row r="19464" spans="9:11">
      <c r="I19464" s="72"/>
      <c r="J19464" s="72"/>
      <c r="K19464" s="72"/>
    </row>
    <row r="19465" spans="9:11">
      <c r="I19465" s="72"/>
      <c r="J19465" s="72"/>
      <c r="K19465" s="72"/>
    </row>
    <row r="19466" spans="9:11">
      <c r="I19466" s="72"/>
      <c r="J19466" s="72"/>
      <c r="K19466" s="72"/>
    </row>
    <row r="19467" spans="9:11">
      <c r="I19467" s="72"/>
      <c r="J19467" s="72"/>
      <c r="K19467" s="72"/>
    </row>
    <row r="19468" spans="9:11">
      <c r="I19468" s="72"/>
      <c r="J19468" s="72"/>
      <c r="K19468" s="72"/>
    </row>
    <row r="19469" spans="9:11">
      <c r="I19469" s="72"/>
      <c r="J19469" s="72"/>
      <c r="K19469" s="72"/>
    </row>
    <row r="19470" spans="9:11">
      <c r="I19470" s="72"/>
      <c r="J19470" s="72"/>
      <c r="K19470" s="72"/>
    </row>
    <row r="19471" spans="9:11">
      <c r="I19471" s="72"/>
      <c r="J19471" s="72"/>
      <c r="K19471" s="72"/>
    </row>
    <row r="19472" spans="9:11">
      <c r="I19472" s="72"/>
      <c r="J19472" s="72"/>
      <c r="K19472" s="72"/>
    </row>
    <row r="19473" spans="9:11">
      <c r="I19473" s="72"/>
      <c r="J19473" s="72"/>
      <c r="K19473" s="72"/>
    </row>
    <row r="19474" spans="9:11">
      <c r="I19474" s="72"/>
      <c r="J19474" s="72"/>
      <c r="K19474" s="72"/>
    </row>
    <row r="19475" spans="9:11">
      <c r="I19475" s="72"/>
      <c r="J19475" s="72"/>
      <c r="K19475" s="72"/>
    </row>
    <row r="19476" spans="9:11">
      <c r="I19476" s="72"/>
      <c r="J19476" s="72"/>
      <c r="K19476" s="72"/>
    </row>
    <row r="19477" spans="9:11">
      <c r="I19477" s="72"/>
      <c r="J19477" s="72"/>
      <c r="K19477" s="72"/>
    </row>
    <row r="19478" spans="9:11">
      <c r="I19478" s="72"/>
      <c r="J19478" s="72"/>
      <c r="K19478" s="72"/>
    </row>
    <row r="19479" spans="9:11">
      <c r="I19479" s="72"/>
      <c r="J19479" s="72"/>
      <c r="K19479" s="72"/>
    </row>
    <row r="19480" spans="9:11">
      <c r="I19480" s="72"/>
      <c r="J19480" s="72"/>
      <c r="K19480" s="72"/>
    </row>
    <row r="19481" spans="9:11">
      <c r="I19481" s="72"/>
      <c r="J19481" s="72"/>
      <c r="K19481" s="72"/>
    </row>
    <row r="19482" spans="9:11">
      <c r="I19482" s="72"/>
      <c r="J19482" s="72"/>
      <c r="K19482" s="72"/>
    </row>
    <row r="19483" spans="9:11">
      <c r="I19483" s="72"/>
      <c r="J19483" s="72"/>
      <c r="K19483" s="72"/>
    </row>
    <row r="19484" spans="9:11">
      <c r="I19484" s="72"/>
      <c r="J19484" s="72"/>
      <c r="K19484" s="72"/>
    </row>
    <row r="19485" spans="9:11">
      <c r="I19485" s="72"/>
      <c r="J19485" s="72"/>
      <c r="K19485" s="72"/>
    </row>
    <row r="19486" spans="9:11">
      <c r="I19486" s="72"/>
      <c r="J19486" s="72"/>
      <c r="K19486" s="72"/>
    </row>
    <row r="19487" spans="9:11">
      <c r="I19487" s="72"/>
      <c r="J19487" s="72"/>
      <c r="K19487" s="72"/>
    </row>
    <row r="19488" spans="9:11">
      <c r="I19488" s="72"/>
      <c r="J19488" s="72"/>
      <c r="K19488" s="72"/>
    </row>
    <row r="19489" spans="9:11">
      <c r="I19489" s="72"/>
      <c r="J19489" s="72"/>
      <c r="K19489" s="72"/>
    </row>
    <row r="19490" spans="9:11">
      <c r="I19490" s="72"/>
      <c r="J19490" s="72"/>
      <c r="K19490" s="72"/>
    </row>
    <row r="19491" spans="9:11">
      <c r="I19491" s="72"/>
      <c r="J19491" s="72"/>
      <c r="K19491" s="72"/>
    </row>
    <row r="19492" spans="9:11">
      <c r="I19492" s="72"/>
      <c r="J19492" s="72"/>
      <c r="K19492" s="72"/>
    </row>
    <row r="19493" spans="9:11">
      <c r="I19493" s="72"/>
      <c r="J19493" s="72"/>
      <c r="K19493" s="72"/>
    </row>
    <row r="19494" spans="9:11">
      <c r="I19494" s="72"/>
      <c r="J19494" s="72"/>
      <c r="K19494" s="72"/>
    </row>
    <row r="19495" spans="9:11">
      <c r="I19495" s="72"/>
      <c r="J19495" s="72"/>
      <c r="K19495" s="72"/>
    </row>
    <row r="19496" spans="9:11">
      <c r="I19496" s="72"/>
      <c r="J19496" s="72"/>
      <c r="K19496" s="72"/>
    </row>
    <row r="19497" spans="9:11">
      <c r="I19497" s="72"/>
      <c r="J19497" s="72"/>
      <c r="K19497" s="72"/>
    </row>
    <row r="19498" spans="9:11">
      <c r="I19498" s="72"/>
      <c r="J19498" s="72"/>
      <c r="K19498" s="72"/>
    </row>
    <row r="19499" spans="9:11">
      <c r="I19499" s="72"/>
      <c r="J19499" s="72"/>
      <c r="K19499" s="72"/>
    </row>
    <row r="19500" spans="9:11">
      <c r="I19500" s="72"/>
      <c r="J19500" s="72"/>
      <c r="K19500" s="72"/>
    </row>
    <row r="19501" spans="9:11">
      <c r="I19501" s="72"/>
      <c r="J19501" s="72"/>
      <c r="K19501" s="72"/>
    </row>
    <row r="19502" spans="9:11">
      <c r="I19502" s="72"/>
      <c r="J19502" s="72"/>
      <c r="K19502" s="72"/>
    </row>
    <row r="19503" spans="9:11">
      <c r="I19503" s="72"/>
      <c r="J19503" s="72"/>
      <c r="K19503" s="72"/>
    </row>
    <row r="19504" spans="9:11">
      <c r="I19504" s="72"/>
      <c r="J19504" s="72"/>
      <c r="K19504" s="72"/>
    </row>
    <row r="19505" spans="9:11">
      <c r="I19505" s="72"/>
      <c r="J19505" s="72"/>
      <c r="K19505" s="72"/>
    </row>
    <row r="19506" spans="9:11">
      <c r="I19506" s="72"/>
      <c r="J19506" s="72"/>
      <c r="K19506" s="72"/>
    </row>
    <row r="19507" spans="9:11">
      <c r="I19507" s="72"/>
      <c r="J19507" s="72"/>
      <c r="K19507" s="72"/>
    </row>
    <row r="19508" spans="9:11">
      <c r="I19508" s="72"/>
      <c r="J19508" s="72"/>
      <c r="K19508" s="72"/>
    </row>
    <row r="19509" spans="9:11">
      <c r="I19509" s="72"/>
      <c r="J19509" s="72"/>
      <c r="K19509" s="72"/>
    </row>
    <row r="19510" spans="9:11">
      <c r="I19510" s="72"/>
      <c r="J19510" s="72"/>
      <c r="K19510" s="72"/>
    </row>
    <row r="19511" spans="9:11">
      <c r="I19511" s="72"/>
      <c r="J19511" s="72"/>
      <c r="K19511" s="72"/>
    </row>
    <row r="19512" spans="9:11">
      <c r="I19512" s="72"/>
      <c r="J19512" s="72"/>
      <c r="K19512" s="72"/>
    </row>
    <row r="19513" spans="9:11">
      <c r="I19513" s="72"/>
      <c r="J19513" s="72"/>
      <c r="K19513" s="72"/>
    </row>
    <row r="19514" spans="9:11">
      <c r="I19514" s="72"/>
      <c r="J19514" s="72"/>
      <c r="K19514" s="72"/>
    </row>
    <row r="19515" spans="9:11">
      <c r="I19515" s="72"/>
      <c r="J19515" s="72"/>
      <c r="K19515" s="72"/>
    </row>
    <row r="19516" spans="9:11">
      <c r="I19516" s="72"/>
      <c r="J19516" s="72"/>
      <c r="K19516" s="72"/>
    </row>
    <row r="19517" spans="9:11">
      <c r="I19517" s="72"/>
      <c r="J19517" s="72"/>
      <c r="K19517" s="72"/>
    </row>
    <row r="19518" spans="9:11">
      <c r="I19518" s="72"/>
      <c r="J19518" s="72"/>
      <c r="K19518" s="72"/>
    </row>
    <row r="19519" spans="9:11">
      <c r="I19519" s="72"/>
      <c r="J19519" s="72"/>
      <c r="K19519" s="72"/>
    </row>
    <row r="19520" spans="9:11">
      <c r="I19520" s="72"/>
      <c r="J19520" s="72"/>
      <c r="K19520" s="72"/>
    </row>
    <row r="19521" spans="9:11">
      <c r="I19521" s="72"/>
      <c r="J19521" s="72"/>
      <c r="K19521" s="72"/>
    </row>
    <row r="19522" spans="9:11">
      <c r="I19522" s="72"/>
      <c r="J19522" s="72"/>
      <c r="K19522" s="72"/>
    </row>
    <row r="19523" spans="9:11">
      <c r="I19523" s="72"/>
      <c r="J19523" s="72"/>
      <c r="K19523" s="72"/>
    </row>
    <row r="19524" spans="9:11">
      <c r="I19524" s="72"/>
      <c r="J19524" s="72"/>
      <c r="K19524" s="72"/>
    </row>
    <row r="19525" spans="9:11">
      <c r="I19525" s="72"/>
      <c r="J19525" s="72"/>
      <c r="K19525" s="72"/>
    </row>
    <row r="19526" spans="9:11">
      <c r="I19526" s="72"/>
      <c r="J19526" s="72"/>
      <c r="K19526" s="72"/>
    </row>
    <row r="19527" spans="9:11">
      <c r="I19527" s="72"/>
      <c r="J19527" s="72"/>
      <c r="K19527" s="72"/>
    </row>
    <row r="19528" spans="9:11">
      <c r="I19528" s="72"/>
      <c r="J19528" s="72"/>
      <c r="K19528" s="72"/>
    </row>
    <row r="19529" spans="9:11">
      <c r="I19529" s="72"/>
      <c r="J19529" s="72"/>
      <c r="K19529" s="72"/>
    </row>
    <row r="19530" spans="9:11">
      <c r="I19530" s="72"/>
      <c r="J19530" s="72"/>
      <c r="K19530" s="72"/>
    </row>
    <row r="19531" spans="9:11">
      <c r="I19531" s="72"/>
      <c r="J19531" s="72"/>
      <c r="K19531" s="72"/>
    </row>
    <row r="19532" spans="9:11">
      <c r="I19532" s="72"/>
      <c r="J19532" s="72"/>
      <c r="K19532" s="72"/>
    </row>
    <row r="19533" spans="9:11">
      <c r="I19533" s="72"/>
      <c r="J19533" s="72"/>
      <c r="K19533" s="72"/>
    </row>
    <row r="19534" spans="9:11">
      <c r="I19534" s="72"/>
      <c r="J19534" s="72"/>
      <c r="K19534" s="72"/>
    </row>
    <row r="19535" spans="9:11">
      <c r="I19535" s="72"/>
      <c r="J19535" s="72"/>
      <c r="K19535" s="72"/>
    </row>
    <row r="19536" spans="9:11">
      <c r="I19536" s="72"/>
      <c r="J19536" s="72"/>
      <c r="K19536" s="72"/>
    </row>
    <row r="19537" spans="9:11">
      <c r="I19537" s="72"/>
      <c r="J19537" s="72"/>
      <c r="K19537" s="72"/>
    </row>
    <row r="19538" spans="9:11">
      <c r="I19538" s="72"/>
      <c r="J19538" s="72"/>
      <c r="K19538" s="72"/>
    </row>
    <row r="19539" spans="9:11">
      <c r="I19539" s="72"/>
      <c r="J19539" s="72"/>
      <c r="K19539" s="72"/>
    </row>
    <row r="19540" spans="9:11">
      <c r="I19540" s="72"/>
      <c r="J19540" s="72"/>
      <c r="K19540" s="72"/>
    </row>
    <row r="19541" spans="9:11">
      <c r="I19541" s="72"/>
      <c r="J19541" s="72"/>
      <c r="K19541" s="72"/>
    </row>
    <row r="19542" spans="9:11">
      <c r="I19542" s="72"/>
      <c r="J19542" s="72"/>
      <c r="K19542" s="72"/>
    </row>
    <row r="19543" spans="9:11">
      <c r="I19543" s="72"/>
      <c r="J19543" s="72"/>
      <c r="K19543" s="72"/>
    </row>
    <row r="19544" spans="9:11">
      <c r="I19544" s="72"/>
      <c r="J19544" s="72"/>
      <c r="K19544" s="72"/>
    </row>
    <row r="19545" spans="9:11">
      <c r="I19545" s="72"/>
      <c r="J19545" s="72"/>
      <c r="K19545" s="72"/>
    </row>
    <row r="19546" spans="9:11">
      <c r="I19546" s="72"/>
      <c r="J19546" s="72"/>
      <c r="K19546" s="72"/>
    </row>
    <row r="19547" spans="9:11">
      <c r="I19547" s="72"/>
      <c r="J19547" s="72"/>
      <c r="K19547" s="72"/>
    </row>
    <row r="19548" spans="9:11">
      <c r="I19548" s="72"/>
      <c r="J19548" s="72"/>
      <c r="K19548" s="72"/>
    </row>
    <row r="19549" spans="9:11">
      <c r="I19549" s="72"/>
      <c r="J19549" s="72"/>
      <c r="K19549" s="72"/>
    </row>
    <row r="19550" spans="9:11">
      <c r="I19550" s="72"/>
      <c r="J19550" s="72"/>
      <c r="K19550" s="72"/>
    </row>
    <row r="19551" spans="9:11">
      <c r="I19551" s="72"/>
      <c r="J19551" s="72"/>
      <c r="K19551" s="72"/>
    </row>
    <row r="19552" spans="9:11">
      <c r="I19552" s="72"/>
      <c r="J19552" s="72"/>
      <c r="K19552" s="72"/>
    </row>
    <row r="19553" spans="9:11">
      <c r="I19553" s="72"/>
      <c r="J19553" s="72"/>
      <c r="K19553" s="72"/>
    </row>
    <row r="19554" spans="9:11">
      <c r="I19554" s="72"/>
      <c r="J19554" s="72"/>
      <c r="K19554" s="72"/>
    </row>
    <row r="19555" spans="9:11">
      <c r="I19555" s="72"/>
      <c r="J19555" s="72"/>
      <c r="K19555" s="72"/>
    </row>
    <row r="19556" spans="9:11">
      <c r="I19556" s="72"/>
      <c r="J19556" s="72"/>
      <c r="K19556" s="72"/>
    </row>
    <row r="19557" spans="9:11">
      <c r="I19557" s="72"/>
      <c r="J19557" s="72"/>
      <c r="K19557" s="72"/>
    </row>
    <row r="19558" spans="9:11">
      <c r="I19558" s="72"/>
      <c r="J19558" s="72"/>
      <c r="K19558" s="72"/>
    </row>
    <row r="19559" spans="9:11">
      <c r="I19559" s="72"/>
      <c r="J19559" s="72"/>
      <c r="K19559" s="72"/>
    </row>
    <row r="19560" spans="9:11">
      <c r="I19560" s="72"/>
      <c r="J19560" s="72"/>
      <c r="K19560" s="72"/>
    </row>
    <row r="19561" spans="9:11">
      <c r="I19561" s="72"/>
      <c r="J19561" s="72"/>
      <c r="K19561" s="72"/>
    </row>
    <row r="19562" spans="9:11">
      <c r="I19562" s="72"/>
      <c r="J19562" s="72"/>
      <c r="K19562" s="72"/>
    </row>
    <row r="19563" spans="9:11">
      <c r="I19563" s="72"/>
      <c r="J19563" s="72"/>
      <c r="K19563" s="72"/>
    </row>
    <row r="19564" spans="9:11">
      <c r="I19564" s="72"/>
      <c r="J19564" s="72"/>
      <c r="K19564" s="72"/>
    </row>
    <row r="19565" spans="9:11">
      <c r="I19565" s="72"/>
      <c r="J19565" s="72"/>
      <c r="K19565" s="72"/>
    </row>
    <row r="19566" spans="9:11">
      <c r="I19566" s="72"/>
      <c r="J19566" s="72"/>
      <c r="K19566" s="72"/>
    </row>
    <row r="19567" spans="9:11">
      <c r="I19567" s="72"/>
      <c r="J19567" s="72"/>
      <c r="K19567" s="72"/>
    </row>
    <row r="19568" spans="9:11">
      <c r="I19568" s="72"/>
      <c r="J19568" s="72"/>
      <c r="K19568" s="72"/>
    </row>
    <row r="19569" spans="9:11">
      <c r="I19569" s="72"/>
      <c r="J19569" s="72"/>
      <c r="K19569" s="72"/>
    </row>
    <row r="19570" spans="9:11">
      <c r="I19570" s="72"/>
      <c r="J19570" s="72"/>
      <c r="K19570" s="72"/>
    </row>
    <row r="19571" spans="9:11">
      <c r="I19571" s="72"/>
      <c r="J19571" s="72"/>
      <c r="K19571" s="72"/>
    </row>
    <row r="19572" spans="9:11">
      <c r="I19572" s="72"/>
      <c r="J19572" s="72"/>
      <c r="K19572" s="72"/>
    </row>
    <row r="19573" spans="9:11">
      <c r="I19573" s="72"/>
      <c r="J19573" s="72"/>
      <c r="K19573" s="72"/>
    </row>
    <row r="19574" spans="9:11">
      <c r="I19574" s="72"/>
      <c r="J19574" s="72"/>
      <c r="K19574" s="72"/>
    </row>
    <row r="19575" spans="9:11">
      <c r="I19575" s="72"/>
      <c r="J19575" s="72"/>
      <c r="K19575" s="72"/>
    </row>
    <row r="19576" spans="9:11">
      <c r="I19576" s="72"/>
      <c r="J19576" s="72"/>
      <c r="K19576" s="72"/>
    </row>
    <row r="19577" spans="9:11">
      <c r="I19577" s="72"/>
      <c r="J19577" s="72"/>
      <c r="K19577" s="72"/>
    </row>
    <row r="19578" spans="9:11">
      <c r="I19578" s="72"/>
      <c r="J19578" s="72"/>
      <c r="K19578" s="72"/>
    </row>
    <row r="19579" spans="9:11">
      <c r="I19579" s="72"/>
      <c r="J19579" s="72"/>
      <c r="K19579" s="72"/>
    </row>
    <row r="19580" spans="9:11">
      <c r="I19580" s="72"/>
      <c r="J19580" s="72"/>
      <c r="K19580" s="72"/>
    </row>
    <row r="19581" spans="9:11">
      <c r="I19581" s="72"/>
      <c r="J19581" s="72"/>
      <c r="K19581" s="72"/>
    </row>
    <row r="19582" spans="9:11">
      <c r="I19582" s="72"/>
      <c r="J19582" s="72"/>
      <c r="K19582" s="72"/>
    </row>
    <row r="19583" spans="9:11">
      <c r="I19583" s="72"/>
      <c r="J19583" s="72"/>
      <c r="K19583" s="72"/>
    </row>
    <row r="19584" spans="9:11">
      <c r="I19584" s="72"/>
      <c r="J19584" s="72"/>
      <c r="K19584" s="72"/>
    </row>
    <row r="19585" spans="9:11">
      <c r="I19585" s="72"/>
      <c r="J19585" s="72"/>
      <c r="K19585" s="72"/>
    </row>
    <row r="19586" spans="9:11">
      <c r="I19586" s="72"/>
      <c r="J19586" s="72"/>
      <c r="K19586" s="72"/>
    </row>
    <row r="19587" spans="9:11">
      <c r="I19587" s="72"/>
      <c r="J19587" s="72"/>
      <c r="K19587" s="72"/>
    </row>
    <row r="19588" spans="9:11">
      <c r="I19588" s="72"/>
      <c r="J19588" s="72"/>
      <c r="K19588" s="72"/>
    </row>
    <row r="19589" spans="9:11">
      <c r="I19589" s="72"/>
      <c r="J19589" s="72"/>
      <c r="K19589" s="72"/>
    </row>
    <row r="19590" spans="9:11">
      <c r="I19590" s="72"/>
      <c r="J19590" s="72"/>
      <c r="K19590" s="72"/>
    </row>
    <row r="19591" spans="9:11">
      <c r="I19591" s="72"/>
      <c r="J19591" s="72"/>
      <c r="K19591" s="72"/>
    </row>
    <row r="19592" spans="9:11">
      <c r="I19592" s="72"/>
      <c r="J19592" s="72"/>
      <c r="K19592" s="72"/>
    </row>
    <row r="19593" spans="9:11">
      <c r="I19593" s="72"/>
      <c r="J19593" s="72"/>
      <c r="K19593" s="72"/>
    </row>
    <row r="19594" spans="9:11">
      <c r="I19594" s="72"/>
      <c r="J19594" s="72"/>
      <c r="K19594" s="72"/>
    </row>
    <row r="19595" spans="9:11">
      <c r="I19595" s="72"/>
      <c r="J19595" s="72"/>
      <c r="K19595" s="72"/>
    </row>
    <row r="19596" spans="9:11">
      <c r="I19596" s="72"/>
      <c r="J19596" s="72"/>
      <c r="K19596" s="72"/>
    </row>
    <row r="19597" spans="9:11">
      <c r="I19597" s="72"/>
      <c r="J19597" s="72"/>
      <c r="K19597" s="72"/>
    </row>
    <row r="19598" spans="9:11">
      <c r="I19598" s="72"/>
      <c r="J19598" s="72"/>
      <c r="K19598" s="72"/>
    </row>
    <row r="19599" spans="9:11">
      <c r="I19599" s="72"/>
      <c r="J19599" s="72"/>
      <c r="K19599" s="72"/>
    </row>
    <row r="19600" spans="9:11">
      <c r="I19600" s="72"/>
      <c r="J19600" s="72"/>
      <c r="K19600" s="72"/>
    </row>
    <row r="19601" spans="9:11">
      <c r="I19601" s="72"/>
      <c r="J19601" s="72"/>
      <c r="K19601" s="72"/>
    </row>
    <row r="19602" spans="9:11">
      <c r="I19602" s="72"/>
      <c r="J19602" s="72"/>
      <c r="K19602" s="72"/>
    </row>
    <row r="19603" spans="9:11">
      <c r="I19603" s="72"/>
      <c r="J19603" s="72"/>
      <c r="K19603" s="72"/>
    </row>
    <row r="19604" spans="9:11">
      <c r="I19604" s="72"/>
      <c r="J19604" s="72"/>
      <c r="K19604" s="72"/>
    </row>
    <row r="19605" spans="9:11">
      <c r="I19605" s="72"/>
      <c r="J19605" s="72"/>
      <c r="K19605" s="72"/>
    </row>
    <row r="19606" spans="9:11">
      <c r="I19606" s="72"/>
      <c r="J19606" s="72"/>
      <c r="K19606" s="72"/>
    </row>
    <row r="19607" spans="9:11">
      <c r="I19607" s="72"/>
      <c r="J19607" s="72"/>
      <c r="K19607" s="72"/>
    </row>
    <row r="19608" spans="9:11">
      <c r="I19608" s="72"/>
      <c r="J19608" s="72"/>
      <c r="K19608" s="72"/>
    </row>
    <row r="19609" spans="9:11">
      <c r="I19609" s="72"/>
      <c r="J19609" s="72"/>
      <c r="K19609" s="72"/>
    </row>
    <row r="19610" spans="9:11">
      <c r="I19610" s="72"/>
      <c r="J19610" s="72"/>
      <c r="K19610" s="72"/>
    </row>
    <row r="19611" spans="9:11">
      <c r="I19611" s="72"/>
      <c r="J19611" s="72"/>
      <c r="K19611" s="72"/>
    </row>
    <row r="19612" spans="9:11">
      <c r="I19612" s="72"/>
      <c r="J19612" s="72"/>
      <c r="K19612" s="72"/>
    </row>
    <row r="19613" spans="9:11">
      <c r="I19613" s="72"/>
      <c r="J19613" s="72"/>
      <c r="K19613" s="72"/>
    </row>
    <row r="19614" spans="9:11">
      <c r="I19614" s="72"/>
      <c r="J19614" s="72"/>
      <c r="K19614" s="72"/>
    </row>
    <row r="19615" spans="9:11">
      <c r="I19615" s="72"/>
      <c r="J19615" s="72"/>
      <c r="K19615" s="72"/>
    </row>
    <row r="19616" spans="9:11">
      <c r="I19616" s="72"/>
      <c r="J19616" s="72"/>
      <c r="K19616" s="72"/>
    </row>
    <row r="19617" spans="9:11">
      <c r="I19617" s="72"/>
      <c r="J19617" s="72"/>
      <c r="K19617" s="72"/>
    </row>
    <row r="19618" spans="9:11">
      <c r="I19618" s="72"/>
      <c r="J19618" s="72"/>
      <c r="K19618" s="72"/>
    </row>
    <row r="19619" spans="9:11">
      <c r="I19619" s="72"/>
      <c r="J19619" s="72"/>
      <c r="K19619" s="72"/>
    </row>
    <row r="19620" spans="9:11">
      <c r="I19620" s="72"/>
      <c r="J19620" s="72"/>
      <c r="K19620" s="72"/>
    </row>
    <row r="19621" spans="9:11">
      <c r="I19621" s="72"/>
      <c r="J19621" s="72"/>
      <c r="K19621" s="72"/>
    </row>
    <row r="19622" spans="9:11">
      <c r="I19622" s="72"/>
      <c r="J19622" s="72"/>
      <c r="K19622" s="72"/>
    </row>
    <row r="19623" spans="9:11">
      <c r="I19623" s="72"/>
      <c r="J19623" s="72"/>
      <c r="K19623" s="72"/>
    </row>
    <row r="19624" spans="9:11">
      <c r="I19624" s="72"/>
      <c r="J19624" s="72"/>
      <c r="K19624" s="72"/>
    </row>
    <row r="19625" spans="9:11">
      <c r="I19625" s="72"/>
      <c r="J19625" s="72"/>
      <c r="K19625" s="72"/>
    </row>
    <row r="19626" spans="9:11">
      <c r="I19626" s="72"/>
      <c r="J19626" s="72"/>
      <c r="K19626" s="72"/>
    </row>
    <row r="19627" spans="9:11">
      <c r="I19627" s="72"/>
      <c r="J19627" s="72"/>
      <c r="K19627" s="72"/>
    </row>
    <row r="19628" spans="9:11">
      <c r="I19628" s="72"/>
      <c r="J19628" s="72"/>
      <c r="K19628" s="72"/>
    </row>
    <row r="19629" spans="9:11">
      <c r="I19629" s="72"/>
      <c r="J19629" s="72"/>
      <c r="K19629" s="72"/>
    </row>
    <row r="19630" spans="9:11">
      <c r="I19630" s="72"/>
      <c r="J19630" s="72"/>
      <c r="K19630" s="72"/>
    </row>
    <row r="19631" spans="9:11">
      <c r="I19631" s="72"/>
      <c r="J19631" s="72"/>
      <c r="K19631" s="72"/>
    </row>
    <row r="19632" spans="9:11">
      <c r="I19632" s="72"/>
      <c r="J19632" s="72"/>
      <c r="K19632" s="72"/>
    </row>
    <row r="19633" spans="9:11">
      <c r="I19633" s="72"/>
      <c r="J19633" s="72"/>
      <c r="K19633" s="72"/>
    </row>
    <row r="19634" spans="9:11">
      <c r="I19634" s="72"/>
      <c r="J19634" s="72"/>
      <c r="K19634" s="72"/>
    </row>
    <row r="19635" spans="9:11">
      <c r="I19635" s="72"/>
      <c r="J19635" s="72"/>
      <c r="K19635" s="72"/>
    </row>
    <row r="19636" spans="9:11">
      <c r="I19636" s="72"/>
      <c r="J19636" s="72"/>
      <c r="K19636" s="72"/>
    </row>
    <row r="19637" spans="9:11">
      <c r="I19637" s="72"/>
      <c r="J19637" s="72"/>
      <c r="K19637" s="72"/>
    </row>
    <row r="19638" spans="9:11">
      <c r="I19638" s="72"/>
      <c r="J19638" s="72"/>
      <c r="K19638" s="72"/>
    </row>
    <row r="19639" spans="9:11">
      <c r="I19639" s="72"/>
      <c r="J19639" s="72"/>
      <c r="K19639" s="72"/>
    </row>
    <row r="19640" spans="9:11">
      <c r="I19640" s="72"/>
      <c r="J19640" s="72"/>
      <c r="K19640" s="72"/>
    </row>
    <row r="19641" spans="9:11">
      <c r="I19641" s="72"/>
      <c r="J19641" s="72"/>
      <c r="K19641" s="72"/>
    </row>
    <row r="19642" spans="9:11">
      <c r="I19642" s="72"/>
      <c r="J19642" s="72"/>
      <c r="K19642" s="72"/>
    </row>
    <row r="19643" spans="9:11">
      <c r="I19643" s="72"/>
      <c r="J19643" s="72"/>
      <c r="K19643" s="72"/>
    </row>
    <row r="19644" spans="9:11">
      <c r="I19644" s="72"/>
      <c r="J19644" s="72"/>
      <c r="K19644" s="72"/>
    </row>
    <row r="19645" spans="9:11">
      <c r="I19645" s="72"/>
      <c r="J19645" s="72"/>
      <c r="K19645" s="72"/>
    </row>
    <row r="19646" spans="9:11">
      <c r="I19646" s="72"/>
      <c r="J19646" s="72"/>
      <c r="K19646" s="72"/>
    </row>
    <row r="19647" spans="9:11">
      <c r="I19647" s="72"/>
      <c r="J19647" s="72"/>
      <c r="K19647" s="72"/>
    </row>
    <row r="19648" spans="9:11">
      <c r="I19648" s="72"/>
      <c r="J19648" s="72"/>
      <c r="K19648" s="72"/>
    </row>
    <row r="19649" spans="9:11">
      <c r="I19649" s="72"/>
      <c r="J19649" s="72"/>
      <c r="K19649" s="72"/>
    </row>
    <row r="19650" spans="9:11">
      <c r="I19650" s="72"/>
      <c r="J19650" s="72"/>
      <c r="K19650" s="72"/>
    </row>
    <row r="19651" spans="9:11">
      <c r="I19651" s="72"/>
      <c r="J19651" s="72"/>
      <c r="K19651" s="72"/>
    </row>
    <row r="19652" spans="9:11">
      <c r="I19652" s="72"/>
      <c r="J19652" s="72"/>
      <c r="K19652" s="72"/>
    </row>
    <row r="19653" spans="9:11">
      <c r="I19653" s="72"/>
      <c r="J19653" s="72"/>
      <c r="K19653" s="72"/>
    </row>
    <row r="19654" spans="9:11">
      <c r="I19654" s="72"/>
      <c r="J19654" s="72"/>
      <c r="K19654" s="72"/>
    </row>
    <row r="19655" spans="9:11">
      <c r="I19655" s="72"/>
      <c r="J19655" s="72"/>
      <c r="K19655" s="72"/>
    </row>
    <row r="19656" spans="9:11">
      <c r="I19656" s="72"/>
      <c r="J19656" s="72"/>
      <c r="K19656" s="72"/>
    </row>
    <row r="19657" spans="9:11">
      <c r="I19657" s="72"/>
      <c r="J19657" s="72"/>
      <c r="K19657" s="72"/>
    </row>
    <row r="19658" spans="9:11">
      <c r="I19658" s="72"/>
      <c r="J19658" s="72"/>
      <c r="K19658" s="72"/>
    </row>
    <row r="19659" spans="9:11">
      <c r="I19659" s="72"/>
      <c r="J19659" s="72"/>
      <c r="K19659" s="72"/>
    </row>
    <row r="19660" spans="9:11">
      <c r="I19660" s="72"/>
      <c r="J19660" s="72"/>
      <c r="K19660" s="72"/>
    </row>
    <row r="19661" spans="9:11">
      <c r="I19661" s="72"/>
      <c r="J19661" s="72"/>
      <c r="K19661" s="72"/>
    </row>
    <row r="19662" spans="9:11">
      <c r="I19662" s="72"/>
      <c r="J19662" s="72"/>
      <c r="K19662" s="72"/>
    </row>
    <row r="19663" spans="9:11">
      <c r="I19663" s="72"/>
      <c r="J19663" s="72"/>
      <c r="K19663" s="72"/>
    </row>
    <row r="19664" spans="9:11">
      <c r="I19664" s="72"/>
      <c r="J19664" s="72"/>
      <c r="K19664" s="72"/>
    </row>
    <row r="19665" spans="9:11">
      <c r="I19665" s="72"/>
      <c r="J19665" s="72"/>
      <c r="K19665" s="72"/>
    </row>
    <row r="19666" spans="9:11">
      <c r="I19666" s="72"/>
      <c r="J19666" s="72"/>
      <c r="K19666" s="72"/>
    </row>
    <row r="19667" spans="9:11">
      <c r="I19667" s="72"/>
      <c r="J19667" s="72"/>
      <c r="K19667" s="72"/>
    </row>
    <row r="19668" spans="9:11">
      <c r="I19668" s="72"/>
      <c r="J19668" s="72"/>
      <c r="K19668" s="72"/>
    </row>
    <row r="19669" spans="9:11">
      <c r="I19669" s="72"/>
      <c r="J19669" s="72"/>
      <c r="K19669" s="72"/>
    </row>
    <row r="19670" spans="9:11">
      <c r="I19670" s="72"/>
      <c r="J19670" s="72"/>
      <c r="K19670" s="72"/>
    </row>
    <row r="19671" spans="9:11">
      <c r="I19671" s="72"/>
      <c r="J19671" s="72"/>
      <c r="K19671" s="72"/>
    </row>
    <row r="19672" spans="9:11">
      <c r="I19672" s="72"/>
      <c r="J19672" s="72"/>
      <c r="K19672" s="72"/>
    </row>
    <row r="19673" spans="9:11">
      <c r="I19673" s="72"/>
      <c r="J19673" s="72"/>
      <c r="K19673" s="72"/>
    </row>
    <row r="19674" spans="9:11">
      <c r="I19674" s="72"/>
      <c r="J19674" s="72"/>
      <c r="K19674" s="72"/>
    </row>
    <row r="19675" spans="9:11">
      <c r="I19675" s="72"/>
      <c r="J19675" s="72"/>
      <c r="K19675" s="72"/>
    </row>
    <row r="19676" spans="9:11">
      <c r="I19676" s="72"/>
      <c r="J19676" s="72"/>
      <c r="K19676" s="72"/>
    </row>
    <row r="19677" spans="9:11">
      <c r="I19677" s="72"/>
      <c r="J19677" s="72"/>
      <c r="K19677" s="72"/>
    </row>
    <row r="19678" spans="9:11">
      <c r="I19678" s="72"/>
      <c r="J19678" s="72"/>
      <c r="K19678" s="72"/>
    </row>
    <row r="19679" spans="9:11">
      <c r="I19679" s="72"/>
      <c r="J19679" s="72"/>
      <c r="K19679" s="72"/>
    </row>
    <row r="19680" spans="9:11">
      <c r="I19680" s="72"/>
      <c r="J19680" s="72"/>
      <c r="K19680" s="72"/>
    </row>
    <row r="19681" spans="9:11">
      <c r="I19681" s="72"/>
      <c r="J19681" s="72"/>
      <c r="K19681" s="72"/>
    </row>
    <row r="19682" spans="9:11">
      <c r="I19682" s="72"/>
      <c r="J19682" s="72"/>
      <c r="K19682" s="72"/>
    </row>
    <row r="19683" spans="9:11">
      <c r="I19683" s="72"/>
      <c r="J19683" s="72"/>
      <c r="K19683" s="72"/>
    </row>
    <row r="19684" spans="9:11">
      <c r="I19684" s="72"/>
      <c r="J19684" s="72"/>
      <c r="K19684" s="72"/>
    </row>
    <row r="19685" spans="9:11">
      <c r="I19685" s="72"/>
      <c r="J19685" s="72"/>
      <c r="K19685" s="72"/>
    </row>
    <row r="19686" spans="9:11">
      <c r="I19686" s="72"/>
      <c r="J19686" s="72"/>
      <c r="K19686" s="72"/>
    </row>
    <row r="19687" spans="9:11">
      <c r="I19687" s="72"/>
      <c r="J19687" s="72"/>
      <c r="K19687" s="72"/>
    </row>
    <row r="19688" spans="9:11">
      <c r="I19688" s="72"/>
      <c r="J19688" s="72"/>
      <c r="K19688" s="72"/>
    </row>
    <row r="19689" spans="9:11">
      <c r="I19689" s="72"/>
      <c r="J19689" s="72"/>
      <c r="K19689" s="72"/>
    </row>
    <row r="19690" spans="9:11">
      <c r="I19690" s="72"/>
      <c r="J19690" s="72"/>
      <c r="K19690" s="72"/>
    </row>
    <row r="19691" spans="9:11">
      <c r="I19691" s="72"/>
      <c r="J19691" s="72"/>
      <c r="K19691" s="72"/>
    </row>
    <row r="19692" spans="9:11">
      <c r="I19692" s="72"/>
      <c r="J19692" s="72"/>
      <c r="K19692" s="72"/>
    </row>
    <row r="19693" spans="9:11">
      <c r="I19693" s="72"/>
      <c r="J19693" s="72"/>
      <c r="K19693" s="72"/>
    </row>
    <row r="19694" spans="9:11">
      <c r="I19694" s="72"/>
      <c r="J19694" s="72"/>
      <c r="K19694" s="72"/>
    </row>
    <row r="19695" spans="9:11">
      <c r="I19695" s="72"/>
      <c r="J19695" s="72"/>
      <c r="K19695" s="72"/>
    </row>
    <row r="19696" spans="9:11">
      <c r="I19696" s="72"/>
      <c r="J19696" s="72"/>
      <c r="K19696" s="72"/>
    </row>
    <row r="19697" spans="9:11">
      <c r="I19697" s="72"/>
      <c r="J19697" s="72"/>
      <c r="K19697" s="72"/>
    </row>
    <row r="19698" spans="9:11">
      <c r="I19698" s="72"/>
      <c r="J19698" s="72"/>
      <c r="K19698" s="72"/>
    </row>
    <row r="19699" spans="9:11">
      <c r="I19699" s="72"/>
      <c r="J19699" s="72"/>
      <c r="K19699" s="72"/>
    </row>
    <row r="19700" spans="9:11">
      <c r="I19700" s="72"/>
      <c r="J19700" s="72"/>
      <c r="K19700" s="72"/>
    </row>
    <row r="19701" spans="9:11">
      <c r="I19701" s="72"/>
      <c r="J19701" s="72"/>
      <c r="K19701" s="72"/>
    </row>
    <row r="19702" spans="9:11">
      <c r="I19702" s="72"/>
      <c r="J19702" s="72"/>
      <c r="K19702" s="72"/>
    </row>
    <row r="19703" spans="9:11">
      <c r="I19703" s="72"/>
      <c r="J19703" s="72"/>
      <c r="K19703" s="72"/>
    </row>
    <row r="19704" spans="9:11">
      <c r="I19704" s="72"/>
      <c r="J19704" s="72"/>
      <c r="K19704" s="72"/>
    </row>
    <row r="19705" spans="9:11">
      <c r="I19705" s="72"/>
      <c r="J19705" s="72"/>
      <c r="K19705" s="72"/>
    </row>
    <row r="19706" spans="9:11">
      <c r="I19706" s="72"/>
      <c r="J19706" s="72"/>
      <c r="K19706" s="72"/>
    </row>
    <row r="19707" spans="9:11">
      <c r="I19707" s="72"/>
      <c r="J19707" s="72"/>
      <c r="K19707" s="72"/>
    </row>
    <row r="19708" spans="9:11">
      <c r="I19708" s="72"/>
      <c r="J19708" s="72"/>
      <c r="K19708" s="72"/>
    </row>
    <row r="19709" spans="9:11">
      <c r="I19709" s="72"/>
      <c r="J19709" s="72"/>
      <c r="K19709" s="72"/>
    </row>
    <row r="19710" spans="9:11">
      <c r="I19710" s="72"/>
      <c r="J19710" s="72"/>
      <c r="K19710" s="72"/>
    </row>
    <row r="19711" spans="9:11">
      <c r="I19711" s="72"/>
      <c r="J19711" s="72"/>
      <c r="K19711" s="72"/>
    </row>
    <row r="19712" spans="9:11">
      <c r="I19712" s="72"/>
      <c r="J19712" s="72"/>
      <c r="K19712" s="72"/>
    </row>
    <row r="19713" spans="9:11">
      <c r="I19713" s="72"/>
      <c r="J19713" s="72"/>
      <c r="K19713" s="72"/>
    </row>
    <row r="19714" spans="9:11">
      <c r="I19714" s="72"/>
      <c r="J19714" s="72"/>
      <c r="K19714" s="72"/>
    </row>
    <row r="19715" spans="9:11">
      <c r="I19715" s="72"/>
      <c r="J19715" s="72"/>
      <c r="K19715" s="72"/>
    </row>
    <row r="19716" spans="9:11">
      <c r="I19716" s="72"/>
      <c r="J19716" s="72"/>
      <c r="K19716" s="72"/>
    </row>
    <row r="19717" spans="9:11">
      <c r="I19717" s="72"/>
      <c r="J19717" s="72"/>
      <c r="K19717" s="72"/>
    </row>
    <row r="19718" spans="9:11">
      <c r="I19718" s="72"/>
      <c r="J19718" s="72"/>
      <c r="K19718" s="72"/>
    </row>
    <row r="19719" spans="9:11">
      <c r="I19719" s="72"/>
      <c r="J19719" s="72"/>
      <c r="K19719" s="72"/>
    </row>
    <row r="19720" spans="9:11">
      <c r="I19720" s="72"/>
      <c r="J19720" s="72"/>
      <c r="K19720" s="72"/>
    </row>
    <row r="19721" spans="9:11">
      <c r="I19721" s="72"/>
      <c r="J19721" s="72"/>
      <c r="K19721" s="72"/>
    </row>
    <row r="19722" spans="9:11">
      <c r="I19722" s="72"/>
      <c r="J19722" s="72"/>
      <c r="K19722" s="72"/>
    </row>
    <row r="19723" spans="9:11">
      <c r="I19723" s="72"/>
      <c r="J19723" s="72"/>
      <c r="K19723" s="72"/>
    </row>
    <row r="19724" spans="9:11">
      <c r="I19724" s="72"/>
      <c r="J19724" s="72"/>
      <c r="K19724" s="72"/>
    </row>
    <row r="19725" spans="9:11">
      <c r="I19725" s="72"/>
      <c r="J19725" s="72"/>
      <c r="K19725" s="72"/>
    </row>
    <row r="19726" spans="9:11">
      <c r="I19726" s="72"/>
      <c r="J19726" s="72"/>
      <c r="K19726" s="72"/>
    </row>
    <row r="19727" spans="9:11">
      <c r="I19727" s="72"/>
      <c r="J19727" s="72"/>
      <c r="K19727" s="72"/>
    </row>
    <row r="19728" spans="9:11">
      <c r="I19728" s="72"/>
      <c r="J19728" s="72"/>
      <c r="K19728" s="72"/>
    </row>
    <row r="19729" spans="9:11">
      <c r="I19729" s="72"/>
      <c r="J19729" s="72"/>
      <c r="K19729" s="72"/>
    </row>
    <row r="19730" spans="9:11">
      <c r="I19730" s="72"/>
      <c r="J19730" s="72"/>
      <c r="K19730" s="72"/>
    </row>
    <row r="19731" spans="9:11">
      <c r="I19731" s="72"/>
      <c r="J19731" s="72"/>
      <c r="K19731" s="72"/>
    </row>
    <row r="19732" spans="9:11">
      <c r="I19732" s="72"/>
      <c r="J19732" s="72"/>
      <c r="K19732" s="72"/>
    </row>
    <row r="19733" spans="9:11">
      <c r="I19733" s="72"/>
      <c r="J19733" s="72"/>
      <c r="K19733" s="72"/>
    </row>
    <row r="19734" spans="9:11">
      <c r="I19734" s="72"/>
      <c r="J19734" s="72"/>
      <c r="K19734" s="72"/>
    </row>
    <row r="19735" spans="9:11">
      <c r="I19735" s="72"/>
      <c r="J19735" s="72"/>
      <c r="K19735" s="72"/>
    </row>
    <row r="19736" spans="9:11">
      <c r="I19736" s="72"/>
      <c r="J19736" s="72"/>
      <c r="K19736" s="72"/>
    </row>
    <row r="19737" spans="9:11">
      <c r="I19737" s="72"/>
      <c r="J19737" s="72"/>
      <c r="K19737" s="72"/>
    </row>
    <row r="19738" spans="9:11">
      <c r="I19738" s="72"/>
      <c r="J19738" s="72"/>
      <c r="K19738" s="72"/>
    </row>
    <row r="19739" spans="9:11">
      <c r="I19739" s="72"/>
      <c r="J19739" s="72"/>
      <c r="K19739" s="72"/>
    </row>
    <row r="19740" spans="9:11">
      <c r="I19740" s="72"/>
      <c r="J19740" s="72"/>
      <c r="K19740" s="72"/>
    </row>
    <row r="19741" spans="9:11">
      <c r="I19741" s="72"/>
      <c r="J19741" s="72"/>
      <c r="K19741" s="72"/>
    </row>
    <row r="19742" spans="9:11">
      <c r="I19742" s="72"/>
      <c r="J19742" s="72"/>
      <c r="K19742" s="72"/>
    </row>
    <row r="19743" spans="9:11">
      <c r="I19743" s="72"/>
      <c r="J19743" s="72"/>
      <c r="K19743" s="72"/>
    </row>
    <row r="19744" spans="9:11">
      <c r="I19744" s="72"/>
      <c r="J19744" s="72"/>
      <c r="K19744" s="72"/>
    </row>
    <row r="19745" spans="9:11">
      <c r="I19745" s="72"/>
      <c r="J19745" s="72"/>
      <c r="K19745" s="72"/>
    </row>
    <row r="19746" spans="9:11">
      <c r="I19746" s="72"/>
      <c r="J19746" s="72"/>
      <c r="K19746" s="72"/>
    </row>
    <row r="19747" spans="9:11">
      <c r="I19747" s="72"/>
      <c r="J19747" s="72"/>
      <c r="K19747" s="72"/>
    </row>
    <row r="19748" spans="9:11">
      <c r="I19748" s="72"/>
      <c r="J19748" s="72"/>
      <c r="K19748" s="72"/>
    </row>
    <row r="19749" spans="9:11">
      <c r="I19749" s="72"/>
      <c r="J19749" s="72"/>
      <c r="K19749" s="72"/>
    </row>
    <row r="19750" spans="9:11">
      <c r="I19750" s="72"/>
      <c r="J19750" s="72"/>
      <c r="K19750" s="72"/>
    </row>
    <row r="19751" spans="9:11">
      <c r="I19751" s="72"/>
      <c r="J19751" s="72"/>
      <c r="K19751" s="72"/>
    </row>
    <row r="19752" spans="9:11">
      <c r="I19752" s="72"/>
      <c r="J19752" s="72"/>
      <c r="K19752" s="72"/>
    </row>
    <row r="19753" spans="9:11">
      <c r="I19753" s="72"/>
      <c r="J19753" s="72"/>
      <c r="K19753" s="72"/>
    </row>
    <row r="19754" spans="9:11">
      <c r="I19754" s="72"/>
      <c r="J19754" s="72"/>
      <c r="K19754" s="72"/>
    </row>
    <row r="19755" spans="9:11">
      <c r="I19755" s="72"/>
      <c r="J19755" s="72"/>
      <c r="K19755" s="72"/>
    </row>
    <row r="19756" spans="9:11">
      <c r="I19756" s="72"/>
      <c r="J19756" s="72"/>
      <c r="K19756" s="72"/>
    </row>
    <row r="19757" spans="9:11">
      <c r="I19757" s="72"/>
      <c r="J19757" s="72"/>
      <c r="K19757" s="72"/>
    </row>
    <row r="19758" spans="9:11">
      <c r="I19758" s="72"/>
      <c r="J19758" s="72"/>
      <c r="K19758" s="72"/>
    </row>
    <row r="19759" spans="9:11">
      <c r="I19759" s="72"/>
      <c r="J19759" s="72"/>
      <c r="K19759" s="72"/>
    </row>
    <row r="19760" spans="9:11">
      <c r="I19760" s="72"/>
      <c r="J19760" s="72"/>
      <c r="K19760" s="72"/>
    </row>
    <row r="19761" spans="9:11">
      <c r="I19761" s="72"/>
      <c r="J19761" s="72"/>
      <c r="K19761" s="72"/>
    </row>
    <row r="19762" spans="9:11">
      <c r="I19762" s="72"/>
      <c r="J19762" s="72"/>
      <c r="K19762" s="72"/>
    </row>
    <row r="19763" spans="9:11">
      <c r="I19763" s="72"/>
      <c r="J19763" s="72"/>
      <c r="K19763" s="72"/>
    </row>
    <row r="19764" spans="9:11">
      <c r="I19764" s="72"/>
      <c r="J19764" s="72"/>
      <c r="K19764" s="72"/>
    </row>
    <row r="19765" spans="9:11">
      <c r="I19765" s="72"/>
      <c r="J19765" s="72"/>
      <c r="K19765" s="72"/>
    </row>
    <row r="19766" spans="9:11">
      <c r="I19766" s="72"/>
      <c r="J19766" s="72"/>
      <c r="K19766" s="72"/>
    </row>
    <row r="19767" spans="9:11">
      <c r="I19767" s="72"/>
      <c r="J19767" s="72"/>
      <c r="K19767" s="72"/>
    </row>
    <row r="19768" spans="9:11">
      <c r="I19768" s="72"/>
      <c r="J19768" s="72"/>
      <c r="K19768" s="72"/>
    </row>
    <row r="19769" spans="9:11">
      <c r="I19769" s="72"/>
      <c r="J19769" s="72"/>
      <c r="K19769" s="72"/>
    </row>
    <row r="19770" spans="9:11">
      <c r="I19770" s="72"/>
      <c r="J19770" s="72"/>
      <c r="K19770" s="72"/>
    </row>
    <row r="19771" spans="9:11">
      <c r="I19771" s="72"/>
      <c r="J19771" s="72"/>
      <c r="K19771" s="72"/>
    </row>
    <row r="19772" spans="9:11">
      <c r="I19772" s="72"/>
      <c r="J19772" s="72"/>
      <c r="K19772" s="72"/>
    </row>
    <row r="19773" spans="9:11">
      <c r="I19773" s="72"/>
      <c r="J19773" s="72"/>
      <c r="K19773" s="72"/>
    </row>
    <row r="19774" spans="9:11">
      <c r="I19774" s="72"/>
      <c r="J19774" s="72"/>
      <c r="K19774" s="72"/>
    </row>
    <row r="19775" spans="9:11">
      <c r="I19775" s="72"/>
      <c r="J19775" s="72"/>
      <c r="K19775" s="72"/>
    </row>
    <row r="19776" spans="9:11">
      <c r="I19776" s="72"/>
      <c r="J19776" s="72"/>
      <c r="K19776" s="72"/>
    </row>
    <row r="19777" spans="9:11">
      <c r="I19777" s="72"/>
      <c r="J19777" s="72"/>
      <c r="K19777" s="72"/>
    </row>
    <row r="19778" spans="9:11">
      <c r="I19778" s="72"/>
      <c r="J19778" s="72"/>
      <c r="K19778" s="72"/>
    </row>
    <row r="19779" spans="9:11">
      <c r="I19779" s="72"/>
      <c r="J19779" s="72"/>
      <c r="K19779" s="72"/>
    </row>
    <row r="19780" spans="9:11">
      <c r="I19780" s="72"/>
      <c r="J19780" s="72"/>
      <c r="K19780" s="72"/>
    </row>
    <row r="19781" spans="9:11">
      <c r="I19781" s="72"/>
      <c r="J19781" s="72"/>
      <c r="K19781" s="72"/>
    </row>
    <row r="19782" spans="9:11">
      <c r="I19782" s="72"/>
      <c r="J19782" s="72"/>
      <c r="K19782" s="72"/>
    </row>
    <row r="19783" spans="9:11">
      <c r="I19783" s="72"/>
      <c r="J19783" s="72"/>
      <c r="K19783" s="72"/>
    </row>
    <row r="19784" spans="9:11">
      <c r="I19784" s="72"/>
      <c r="J19784" s="72"/>
      <c r="K19784" s="72"/>
    </row>
    <row r="19785" spans="9:11">
      <c r="I19785" s="72"/>
      <c r="J19785" s="72"/>
      <c r="K19785" s="72"/>
    </row>
    <row r="19786" spans="9:11">
      <c r="I19786" s="72"/>
      <c r="J19786" s="72"/>
      <c r="K19786" s="72"/>
    </row>
    <row r="19787" spans="9:11">
      <c r="I19787" s="72"/>
      <c r="J19787" s="72"/>
      <c r="K19787" s="72"/>
    </row>
    <row r="19788" spans="9:11">
      <c r="I19788" s="72"/>
      <c r="J19788" s="72"/>
      <c r="K19788" s="72"/>
    </row>
    <row r="19789" spans="9:11">
      <c r="I19789" s="72"/>
      <c r="J19789" s="72"/>
      <c r="K19789" s="72"/>
    </row>
    <row r="19790" spans="9:11">
      <c r="I19790" s="72"/>
      <c r="J19790" s="72"/>
      <c r="K19790" s="72"/>
    </row>
    <row r="19791" spans="9:11">
      <c r="I19791" s="72"/>
      <c r="J19791" s="72"/>
      <c r="K19791" s="72"/>
    </row>
    <row r="19792" spans="9:11">
      <c r="I19792" s="72"/>
      <c r="J19792" s="72"/>
      <c r="K19792" s="72"/>
    </row>
    <row r="19793" spans="9:11">
      <c r="I19793" s="72"/>
      <c r="J19793" s="72"/>
      <c r="K19793" s="72"/>
    </row>
    <row r="19794" spans="9:11">
      <c r="I19794" s="72"/>
      <c r="J19794" s="72"/>
      <c r="K19794" s="72"/>
    </row>
    <row r="19795" spans="9:11">
      <c r="I19795" s="72"/>
      <c r="J19795" s="72"/>
      <c r="K19795" s="72"/>
    </row>
    <row r="19796" spans="9:11">
      <c r="I19796" s="72"/>
      <c r="J19796" s="72"/>
      <c r="K19796" s="72"/>
    </row>
    <row r="19797" spans="9:11">
      <c r="I19797" s="72"/>
      <c r="J19797" s="72"/>
      <c r="K19797" s="72"/>
    </row>
    <row r="19798" spans="9:11">
      <c r="I19798" s="72"/>
      <c r="J19798" s="72"/>
      <c r="K19798" s="72"/>
    </row>
    <row r="19799" spans="9:11">
      <c r="I19799" s="72"/>
      <c r="J19799" s="72"/>
      <c r="K19799" s="72"/>
    </row>
    <row r="19800" spans="9:11">
      <c r="I19800" s="72"/>
      <c r="J19800" s="72"/>
      <c r="K19800" s="72"/>
    </row>
    <row r="19801" spans="9:11">
      <c r="I19801" s="72"/>
      <c r="J19801" s="72"/>
      <c r="K19801" s="72"/>
    </row>
    <row r="19802" spans="9:11">
      <c r="I19802" s="72"/>
      <c r="J19802" s="72"/>
      <c r="K19802" s="72"/>
    </row>
    <row r="19803" spans="9:11">
      <c r="I19803" s="72"/>
      <c r="J19803" s="72"/>
      <c r="K19803" s="72"/>
    </row>
    <row r="19804" spans="9:11">
      <c r="I19804" s="72"/>
      <c r="J19804" s="72"/>
      <c r="K19804" s="72"/>
    </row>
    <row r="19805" spans="9:11">
      <c r="I19805" s="72"/>
      <c r="J19805" s="72"/>
      <c r="K19805" s="72"/>
    </row>
    <row r="19806" spans="9:11">
      <c r="I19806" s="72"/>
      <c r="J19806" s="72"/>
      <c r="K19806" s="72"/>
    </row>
    <row r="19807" spans="9:11">
      <c r="I19807" s="72"/>
      <c r="J19807" s="72"/>
      <c r="K19807" s="72"/>
    </row>
    <row r="19808" spans="9:11">
      <c r="I19808" s="72"/>
      <c r="J19808" s="72"/>
      <c r="K19808" s="72"/>
    </row>
    <row r="19809" spans="9:11">
      <c r="I19809" s="72"/>
      <c r="J19809" s="72"/>
      <c r="K19809" s="72"/>
    </row>
    <row r="19810" spans="9:11">
      <c r="I19810" s="72"/>
      <c r="J19810" s="72"/>
      <c r="K19810" s="72"/>
    </row>
    <row r="19811" spans="9:11">
      <c r="I19811" s="72"/>
      <c r="J19811" s="72"/>
      <c r="K19811" s="72"/>
    </row>
    <row r="19812" spans="9:11">
      <c r="I19812" s="72"/>
      <c r="J19812" s="72"/>
      <c r="K19812" s="72"/>
    </row>
    <row r="19813" spans="9:11">
      <c r="I19813" s="72"/>
      <c r="J19813" s="72"/>
      <c r="K19813" s="72"/>
    </row>
    <row r="19814" spans="9:11">
      <c r="I19814" s="72"/>
      <c r="J19814" s="72"/>
      <c r="K19814" s="72"/>
    </row>
    <row r="19815" spans="9:11">
      <c r="I19815" s="72"/>
      <c r="J19815" s="72"/>
      <c r="K19815" s="72"/>
    </row>
    <row r="19816" spans="9:11">
      <c r="I19816" s="72"/>
      <c r="J19816" s="72"/>
      <c r="K19816" s="72"/>
    </row>
    <row r="19817" spans="9:11">
      <c r="I19817" s="72"/>
      <c r="J19817" s="72"/>
      <c r="K19817" s="72"/>
    </row>
    <row r="19818" spans="9:11">
      <c r="I19818" s="72"/>
      <c r="J19818" s="72"/>
      <c r="K19818" s="72"/>
    </row>
    <row r="19819" spans="9:11">
      <c r="I19819" s="72"/>
      <c r="J19819" s="72"/>
      <c r="K19819" s="72"/>
    </row>
    <row r="19820" spans="9:11">
      <c r="I19820" s="72"/>
      <c r="J19820" s="72"/>
      <c r="K19820" s="72"/>
    </row>
    <row r="19821" spans="9:11">
      <c r="I19821" s="72"/>
      <c r="J19821" s="72"/>
      <c r="K19821" s="72"/>
    </row>
    <row r="19822" spans="9:11">
      <c r="I19822" s="72"/>
      <c r="J19822" s="72"/>
      <c r="K19822" s="72"/>
    </row>
    <row r="19823" spans="9:11">
      <c r="I19823" s="72"/>
      <c r="J19823" s="72"/>
      <c r="K19823" s="72"/>
    </row>
    <row r="19824" spans="9:11">
      <c r="I19824" s="72"/>
      <c r="J19824" s="72"/>
      <c r="K19824" s="72"/>
    </row>
    <row r="19825" spans="9:11">
      <c r="I19825" s="72"/>
      <c r="J19825" s="72"/>
      <c r="K19825" s="72"/>
    </row>
    <row r="19826" spans="9:11">
      <c r="I19826" s="72"/>
      <c r="J19826" s="72"/>
      <c r="K19826" s="72"/>
    </row>
    <row r="19827" spans="9:11">
      <c r="I19827" s="72"/>
      <c r="J19827" s="72"/>
      <c r="K19827" s="72"/>
    </row>
    <row r="19828" spans="9:11">
      <c r="I19828" s="72"/>
      <c r="J19828" s="72"/>
      <c r="K19828" s="72"/>
    </row>
    <row r="19829" spans="9:11">
      <c r="I19829" s="72"/>
      <c r="J19829" s="72"/>
      <c r="K19829" s="72"/>
    </row>
    <row r="19830" spans="9:11">
      <c r="I19830" s="72"/>
      <c r="J19830" s="72"/>
      <c r="K19830" s="72"/>
    </row>
    <row r="19831" spans="9:11">
      <c r="I19831" s="72"/>
      <c r="J19831" s="72"/>
      <c r="K19831" s="72"/>
    </row>
    <row r="19832" spans="9:11">
      <c r="I19832" s="72"/>
      <c r="J19832" s="72"/>
      <c r="K19832" s="72"/>
    </row>
    <row r="19833" spans="9:11">
      <c r="I19833" s="72"/>
      <c r="J19833" s="72"/>
      <c r="K19833" s="72"/>
    </row>
    <row r="19834" spans="9:11">
      <c r="I19834" s="72"/>
      <c r="J19834" s="72"/>
      <c r="K19834" s="72"/>
    </row>
    <row r="19835" spans="9:11">
      <c r="I19835" s="72"/>
      <c r="J19835" s="72"/>
      <c r="K19835" s="72"/>
    </row>
    <row r="19836" spans="9:11">
      <c r="I19836" s="72"/>
      <c r="J19836" s="72"/>
      <c r="K19836" s="72"/>
    </row>
    <row r="19837" spans="9:11">
      <c r="I19837" s="72"/>
      <c r="J19837" s="72"/>
      <c r="K19837" s="72"/>
    </row>
    <row r="19838" spans="9:11">
      <c r="I19838" s="72"/>
      <c r="J19838" s="72"/>
      <c r="K19838" s="72"/>
    </row>
    <row r="19839" spans="9:11">
      <c r="I19839" s="72"/>
      <c r="J19839" s="72"/>
      <c r="K19839" s="72"/>
    </row>
    <row r="19840" spans="9:11">
      <c r="I19840" s="72"/>
      <c r="J19840" s="72"/>
      <c r="K19840" s="72"/>
    </row>
    <row r="19841" spans="9:11">
      <c r="I19841" s="72"/>
      <c r="J19841" s="72"/>
      <c r="K19841" s="72"/>
    </row>
    <row r="19842" spans="9:11">
      <c r="I19842" s="72"/>
      <c r="J19842" s="72"/>
      <c r="K19842" s="72"/>
    </row>
    <row r="19843" spans="9:11">
      <c r="I19843" s="72"/>
      <c r="J19843" s="72"/>
      <c r="K19843" s="72"/>
    </row>
    <row r="19844" spans="9:11">
      <c r="I19844" s="72"/>
      <c r="J19844" s="72"/>
      <c r="K19844" s="72"/>
    </row>
    <row r="19845" spans="9:11">
      <c r="I19845" s="72"/>
      <c r="J19845" s="72"/>
      <c r="K19845" s="72"/>
    </row>
    <row r="19846" spans="9:11">
      <c r="I19846" s="72"/>
      <c r="J19846" s="72"/>
      <c r="K19846" s="72"/>
    </row>
    <row r="19847" spans="9:11">
      <c r="I19847" s="72"/>
      <c r="J19847" s="72"/>
      <c r="K19847" s="72"/>
    </row>
    <row r="19848" spans="9:11">
      <c r="I19848" s="72"/>
      <c r="J19848" s="72"/>
      <c r="K19848" s="72"/>
    </row>
    <row r="19849" spans="9:11">
      <c r="I19849" s="72"/>
      <c r="J19849" s="72"/>
      <c r="K19849" s="72"/>
    </row>
    <row r="19850" spans="9:11">
      <c r="I19850" s="72"/>
      <c r="J19850" s="72"/>
      <c r="K19850" s="72"/>
    </row>
    <row r="19851" spans="9:11">
      <c r="I19851" s="72"/>
      <c r="J19851" s="72"/>
      <c r="K19851" s="72"/>
    </row>
    <row r="19852" spans="9:11">
      <c r="I19852" s="72"/>
      <c r="J19852" s="72"/>
      <c r="K19852" s="72"/>
    </row>
    <row r="19853" spans="9:11">
      <c r="I19853" s="72"/>
      <c r="J19853" s="72"/>
      <c r="K19853" s="72"/>
    </row>
    <row r="19854" spans="9:11">
      <c r="I19854" s="72"/>
      <c r="J19854" s="72"/>
      <c r="K19854" s="72"/>
    </row>
    <row r="19855" spans="9:11">
      <c r="I19855" s="72"/>
      <c r="J19855" s="72"/>
      <c r="K19855" s="72"/>
    </row>
    <row r="19856" spans="9:11">
      <c r="I19856" s="72"/>
      <c r="J19856" s="72"/>
      <c r="K19856" s="72"/>
    </row>
    <row r="19857" spans="9:11">
      <c r="I19857" s="72"/>
      <c r="J19857" s="72"/>
      <c r="K19857" s="72"/>
    </row>
    <row r="19858" spans="9:11">
      <c r="I19858" s="72"/>
      <c r="J19858" s="72"/>
      <c r="K19858" s="72"/>
    </row>
    <row r="19859" spans="9:11">
      <c r="I19859" s="72"/>
      <c r="J19859" s="72"/>
      <c r="K19859" s="72"/>
    </row>
    <row r="19860" spans="9:11">
      <c r="I19860" s="72"/>
      <c r="J19860" s="72"/>
      <c r="K19860" s="72"/>
    </row>
    <row r="19861" spans="9:11">
      <c r="I19861" s="72"/>
      <c r="J19861" s="72"/>
      <c r="K19861" s="72"/>
    </row>
    <row r="19862" spans="9:11">
      <c r="I19862" s="72"/>
      <c r="J19862" s="72"/>
      <c r="K19862" s="72"/>
    </row>
    <row r="19863" spans="9:11">
      <c r="I19863" s="72"/>
      <c r="J19863" s="72"/>
      <c r="K19863" s="72"/>
    </row>
    <row r="19864" spans="9:11">
      <c r="I19864" s="72"/>
      <c r="J19864" s="72"/>
      <c r="K19864" s="72"/>
    </row>
    <row r="19865" spans="9:11">
      <c r="I19865" s="72"/>
      <c r="J19865" s="72"/>
      <c r="K19865" s="72"/>
    </row>
    <row r="19866" spans="9:11">
      <c r="I19866" s="72"/>
      <c r="J19866" s="72"/>
      <c r="K19866" s="72"/>
    </row>
    <row r="19867" spans="9:11">
      <c r="I19867" s="72"/>
      <c r="J19867" s="72"/>
      <c r="K19867" s="72"/>
    </row>
    <row r="19868" spans="9:11">
      <c r="I19868" s="72"/>
      <c r="J19868" s="72"/>
      <c r="K19868" s="72"/>
    </row>
    <row r="19869" spans="9:11">
      <c r="I19869" s="72"/>
      <c r="J19869" s="72"/>
      <c r="K19869" s="72"/>
    </row>
    <row r="19870" spans="9:11">
      <c r="I19870" s="72"/>
      <c r="J19870" s="72"/>
      <c r="K19870" s="72"/>
    </row>
    <row r="19871" spans="9:11">
      <c r="I19871" s="72"/>
      <c r="J19871" s="72"/>
      <c r="K19871" s="72"/>
    </row>
    <row r="19872" spans="9:11">
      <c r="I19872" s="72"/>
      <c r="J19872" s="72"/>
      <c r="K19872" s="72"/>
    </row>
    <row r="19873" spans="9:11">
      <c r="I19873" s="72"/>
      <c r="J19873" s="72"/>
      <c r="K19873" s="72"/>
    </row>
    <row r="19874" spans="9:11">
      <c r="I19874" s="72"/>
      <c r="J19874" s="72"/>
      <c r="K19874" s="72"/>
    </row>
    <row r="19875" spans="9:11">
      <c r="I19875" s="72"/>
      <c r="J19875" s="72"/>
      <c r="K19875" s="72"/>
    </row>
    <row r="19876" spans="9:11">
      <c r="I19876" s="72"/>
      <c r="J19876" s="72"/>
      <c r="K19876" s="72"/>
    </row>
    <row r="19877" spans="9:11">
      <c r="I19877" s="72"/>
      <c r="J19877" s="72"/>
      <c r="K19877" s="72"/>
    </row>
    <row r="19878" spans="9:11">
      <c r="I19878" s="72"/>
      <c r="J19878" s="72"/>
      <c r="K19878" s="72"/>
    </row>
    <row r="19879" spans="9:11">
      <c r="I19879" s="72"/>
      <c r="J19879" s="72"/>
      <c r="K19879" s="72"/>
    </row>
    <row r="19880" spans="9:11">
      <c r="I19880" s="72"/>
      <c r="J19880" s="72"/>
      <c r="K19880" s="72"/>
    </row>
    <row r="19881" spans="9:11">
      <c r="I19881" s="72"/>
      <c r="J19881" s="72"/>
      <c r="K19881" s="72"/>
    </row>
    <row r="19882" spans="9:11">
      <c r="I19882" s="72"/>
      <c r="J19882" s="72"/>
      <c r="K19882" s="72"/>
    </row>
    <row r="19883" spans="9:11">
      <c r="I19883" s="72"/>
      <c r="J19883" s="72"/>
      <c r="K19883" s="72"/>
    </row>
    <row r="19884" spans="9:11">
      <c r="I19884" s="72"/>
      <c r="J19884" s="72"/>
      <c r="K19884" s="72"/>
    </row>
    <row r="19885" spans="9:11">
      <c r="I19885" s="72"/>
      <c r="J19885" s="72"/>
      <c r="K19885" s="72"/>
    </row>
    <row r="19886" spans="9:11">
      <c r="I19886" s="72"/>
      <c r="J19886" s="72"/>
      <c r="K19886" s="72"/>
    </row>
    <row r="19887" spans="9:11">
      <c r="I19887" s="72"/>
      <c r="J19887" s="72"/>
      <c r="K19887" s="72"/>
    </row>
    <row r="19888" spans="9:11">
      <c r="I19888" s="72"/>
      <c r="J19888" s="72"/>
      <c r="K19888" s="72"/>
    </row>
    <row r="19889" spans="9:11">
      <c r="I19889" s="72"/>
      <c r="J19889" s="72"/>
      <c r="K19889" s="72"/>
    </row>
    <row r="19890" spans="9:11">
      <c r="I19890" s="72"/>
      <c r="J19890" s="72"/>
      <c r="K19890" s="72"/>
    </row>
    <row r="19891" spans="9:11">
      <c r="I19891" s="72"/>
      <c r="J19891" s="72"/>
      <c r="K19891" s="72"/>
    </row>
    <row r="19892" spans="9:11">
      <c r="I19892" s="72"/>
      <c r="J19892" s="72"/>
      <c r="K19892" s="72"/>
    </row>
    <row r="19893" spans="9:11">
      <c r="I19893" s="72"/>
      <c r="J19893" s="72"/>
      <c r="K19893" s="72"/>
    </row>
    <row r="19894" spans="9:11">
      <c r="I19894" s="72"/>
      <c r="J19894" s="72"/>
      <c r="K19894" s="72"/>
    </row>
    <row r="19895" spans="9:11">
      <c r="I19895" s="72"/>
      <c r="J19895" s="72"/>
      <c r="K19895" s="72"/>
    </row>
    <row r="19896" spans="9:11">
      <c r="I19896" s="72"/>
      <c r="J19896" s="72"/>
      <c r="K19896" s="72"/>
    </row>
    <row r="19897" spans="9:11">
      <c r="I19897" s="72"/>
      <c r="J19897" s="72"/>
      <c r="K19897" s="72"/>
    </row>
    <row r="19898" spans="9:11">
      <c r="I19898" s="72"/>
      <c r="J19898" s="72"/>
      <c r="K19898" s="72"/>
    </row>
    <row r="19899" spans="9:11">
      <c r="I19899" s="72"/>
      <c r="J19899" s="72"/>
      <c r="K19899" s="72"/>
    </row>
    <row r="19900" spans="9:11">
      <c r="I19900" s="72"/>
      <c r="J19900" s="72"/>
      <c r="K19900" s="72"/>
    </row>
    <row r="19901" spans="9:11">
      <c r="I19901" s="72"/>
      <c r="J19901" s="72"/>
      <c r="K19901" s="72"/>
    </row>
    <row r="19902" spans="9:11">
      <c r="I19902" s="72"/>
      <c r="J19902" s="72"/>
      <c r="K19902" s="72"/>
    </row>
    <row r="19903" spans="9:11">
      <c r="I19903" s="72"/>
      <c r="J19903" s="72"/>
      <c r="K19903" s="72"/>
    </row>
    <row r="19904" spans="9:11">
      <c r="I19904" s="72"/>
      <c r="J19904" s="72"/>
      <c r="K19904" s="72"/>
    </row>
    <row r="19905" spans="9:11">
      <c r="I19905" s="72"/>
      <c r="J19905" s="72"/>
      <c r="K19905" s="72"/>
    </row>
    <row r="19906" spans="9:11">
      <c r="I19906" s="72"/>
      <c r="J19906" s="72"/>
      <c r="K19906" s="72"/>
    </row>
    <row r="19907" spans="9:11">
      <c r="I19907" s="72"/>
      <c r="J19907" s="72"/>
      <c r="K19907" s="72"/>
    </row>
    <row r="19908" spans="9:11">
      <c r="I19908" s="72"/>
      <c r="J19908" s="72"/>
      <c r="K19908" s="72"/>
    </row>
    <row r="19909" spans="9:11">
      <c r="I19909" s="72"/>
      <c r="J19909" s="72"/>
      <c r="K19909" s="72"/>
    </row>
    <row r="19910" spans="9:11">
      <c r="I19910" s="72"/>
      <c r="J19910" s="72"/>
      <c r="K19910" s="72"/>
    </row>
    <row r="19911" spans="9:11">
      <c r="I19911" s="72"/>
      <c r="J19911" s="72"/>
      <c r="K19911" s="72"/>
    </row>
    <row r="19912" spans="9:11">
      <c r="I19912" s="72"/>
      <c r="J19912" s="72"/>
      <c r="K19912" s="72"/>
    </row>
    <row r="19913" spans="9:11">
      <c r="I19913" s="72"/>
      <c r="J19913" s="72"/>
      <c r="K19913" s="72"/>
    </row>
    <row r="19914" spans="9:11">
      <c r="I19914" s="72"/>
      <c r="J19914" s="72"/>
      <c r="K19914" s="72"/>
    </row>
    <row r="19915" spans="9:11">
      <c r="I19915" s="72"/>
      <c r="J19915" s="72"/>
      <c r="K19915" s="72"/>
    </row>
    <row r="19916" spans="9:11">
      <c r="I19916" s="72"/>
      <c r="J19916" s="72"/>
      <c r="K19916" s="72"/>
    </row>
    <row r="19917" spans="9:11">
      <c r="I19917" s="72"/>
      <c r="J19917" s="72"/>
      <c r="K19917" s="72"/>
    </row>
    <row r="19918" spans="9:11">
      <c r="I19918" s="72"/>
      <c r="J19918" s="72"/>
      <c r="K19918" s="72"/>
    </row>
    <row r="19919" spans="9:11">
      <c r="I19919" s="72"/>
      <c r="J19919" s="72"/>
      <c r="K19919" s="72"/>
    </row>
    <row r="19920" spans="9:11">
      <c r="I19920" s="72"/>
      <c r="J19920" s="72"/>
      <c r="K19920" s="72"/>
    </row>
    <row r="19921" spans="9:11">
      <c r="I19921" s="72"/>
      <c r="J19921" s="72"/>
      <c r="K19921" s="72"/>
    </row>
    <row r="19922" spans="9:11">
      <c r="I19922" s="72"/>
      <c r="J19922" s="72"/>
      <c r="K19922" s="72"/>
    </row>
    <row r="19923" spans="9:11">
      <c r="I19923" s="72"/>
      <c r="J19923" s="72"/>
      <c r="K19923" s="72"/>
    </row>
    <row r="19924" spans="9:11">
      <c r="I19924" s="72"/>
      <c r="J19924" s="72"/>
      <c r="K19924" s="72"/>
    </row>
    <row r="19925" spans="9:11">
      <c r="I19925" s="72"/>
      <c r="J19925" s="72"/>
      <c r="K19925" s="72"/>
    </row>
    <row r="19926" spans="9:11">
      <c r="I19926" s="72"/>
      <c r="J19926" s="72"/>
      <c r="K19926" s="72"/>
    </row>
    <row r="19927" spans="9:11">
      <c r="I19927" s="72"/>
      <c r="J19927" s="72"/>
      <c r="K19927" s="72"/>
    </row>
    <row r="19928" spans="9:11">
      <c r="I19928" s="72"/>
      <c r="J19928" s="72"/>
      <c r="K19928" s="72"/>
    </row>
    <row r="19929" spans="9:11">
      <c r="I19929" s="72"/>
      <c r="J19929" s="72"/>
      <c r="K19929" s="72"/>
    </row>
    <row r="19930" spans="9:11">
      <c r="I19930" s="72"/>
      <c r="J19930" s="72"/>
      <c r="K19930" s="72"/>
    </row>
    <row r="19931" spans="9:11">
      <c r="I19931" s="72"/>
      <c r="J19931" s="72"/>
      <c r="K19931" s="72"/>
    </row>
    <row r="19932" spans="9:11">
      <c r="I19932" s="72"/>
      <c r="J19932" s="72"/>
      <c r="K19932" s="72"/>
    </row>
    <row r="19933" spans="9:11">
      <c r="I19933" s="72"/>
      <c r="J19933" s="72"/>
      <c r="K19933" s="72"/>
    </row>
    <row r="19934" spans="9:11">
      <c r="I19934" s="72"/>
      <c r="J19934" s="72"/>
      <c r="K19934" s="72"/>
    </row>
    <row r="19935" spans="9:11">
      <c r="I19935" s="72"/>
      <c r="J19935" s="72"/>
      <c r="K19935" s="72"/>
    </row>
    <row r="19936" spans="9:11">
      <c r="I19936" s="72"/>
      <c r="J19936" s="72"/>
      <c r="K19936" s="72"/>
    </row>
    <row r="19937" spans="9:11">
      <c r="I19937" s="72"/>
      <c r="J19937" s="72"/>
      <c r="K19937" s="72"/>
    </row>
    <row r="19938" spans="9:11">
      <c r="I19938" s="72"/>
      <c r="J19938" s="72"/>
      <c r="K19938" s="72"/>
    </row>
    <row r="19939" spans="9:11">
      <c r="I19939" s="72"/>
      <c r="J19939" s="72"/>
      <c r="K19939" s="72"/>
    </row>
    <row r="19940" spans="9:11">
      <c r="I19940" s="72"/>
      <c r="J19940" s="72"/>
      <c r="K19940" s="72"/>
    </row>
    <row r="19941" spans="9:11">
      <c r="I19941" s="72"/>
      <c r="J19941" s="72"/>
      <c r="K19941" s="72"/>
    </row>
    <row r="19942" spans="9:11">
      <c r="I19942" s="72"/>
      <c r="J19942" s="72"/>
      <c r="K19942" s="72"/>
    </row>
    <row r="19943" spans="9:11">
      <c r="I19943" s="72"/>
      <c r="J19943" s="72"/>
      <c r="K19943" s="72"/>
    </row>
    <row r="19944" spans="9:11">
      <c r="I19944" s="72"/>
      <c r="J19944" s="72"/>
      <c r="K19944" s="72"/>
    </row>
    <row r="19945" spans="9:11">
      <c r="I19945" s="72"/>
      <c r="J19945" s="72"/>
      <c r="K19945" s="72"/>
    </row>
    <row r="19946" spans="9:11">
      <c r="I19946" s="72"/>
      <c r="J19946" s="72"/>
      <c r="K19946" s="72"/>
    </row>
    <row r="19947" spans="9:11">
      <c r="I19947" s="72"/>
      <c r="J19947" s="72"/>
      <c r="K19947" s="72"/>
    </row>
    <row r="19948" spans="9:11">
      <c r="I19948" s="72"/>
      <c r="J19948" s="72"/>
      <c r="K19948" s="72"/>
    </row>
    <row r="19949" spans="9:11">
      <c r="I19949" s="72"/>
      <c r="J19949" s="72"/>
      <c r="K19949" s="72"/>
    </row>
    <row r="19950" spans="9:11">
      <c r="I19950" s="72"/>
      <c r="J19950" s="72"/>
      <c r="K19950" s="72"/>
    </row>
    <row r="19951" spans="9:11">
      <c r="I19951" s="72"/>
      <c r="J19951" s="72"/>
      <c r="K19951" s="72"/>
    </row>
    <row r="19952" spans="9:11">
      <c r="I19952" s="72"/>
      <c r="J19952" s="72"/>
      <c r="K19952" s="72"/>
    </row>
    <row r="19953" spans="9:11">
      <c r="I19953" s="72"/>
      <c r="J19953" s="72"/>
      <c r="K19953" s="72"/>
    </row>
    <row r="19954" spans="9:11">
      <c r="I19954" s="72"/>
      <c r="J19954" s="72"/>
      <c r="K19954" s="72"/>
    </row>
    <row r="19955" spans="9:11">
      <c r="I19955" s="72"/>
      <c r="J19955" s="72"/>
      <c r="K19955" s="72"/>
    </row>
    <row r="19956" spans="9:11">
      <c r="I19956" s="72"/>
      <c r="J19956" s="72"/>
      <c r="K19956" s="72"/>
    </row>
    <row r="19957" spans="9:11">
      <c r="I19957" s="72"/>
      <c r="J19957" s="72"/>
      <c r="K19957" s="72"/>
    </row>
    <row r="19958" spans="9:11">
      <c r="I19958" s="72"/>
      <c r="J19958" s="72"/>
      <c r="K19958" s="72"/>
    </row>
    <row r="19959" spans="9:11">
      <c r="I19959" s="72"/>
      <c r="J19959" s="72"/>
      <c r="K19959" s="72"/>
    </row>
    <row r="19960" spans="9:11">
      <c r="I19960" s="72"/>
      <c r="J19960" s="72"/>
      <c r="K19960" s="72"/>
    </row>
    <row r="19961" spans="9:11">
      <c r="I19961" s="72"/>
      <c r="J19961" s="72"/>
      <c r="K19961" s="72"/>
    </row>
    <row r="19962" spans="9:11">
      <c r="I19962" s="72"/>
      <c r="J19962" s="72"/>
      <c r="K19962" s="72"/>
    </row>
    <row r="19963" spans="9:11">
      <c r="I19963" s="72"/>
      <c r="J19963" s="72"/>
      <c r="K19963" s="72"/>
    </row>
    <row r="19964" spans="9:11">
      <c r="I19964" s="72"/>
      <c r="J19964" s="72"/>
      <c r="K19964" s="72"/>
    </row>
    <row r="19965" spans="9:11">
      <c r="I19965" s="72"/>
      <c r="J19965" s="72"/>
      <c r="K19965" s="72"/>
    </row>
    <row r="19966" spans="9:11">
      <c r="I19966" s="72"/>
      <c r="J19966" s="72"/>
      <c r="K19966" s="72"/>
    </row>
    <row r="19967" spans="9:11">
      <c r="I19967" s="72"/>
      <c r="J19967" s="72"/>
      <c r="K19967" s="72"/>
    </row>
    <row r="19968" spans="9:11">
      <c r="I19968" s="72"/>
      <c r="J19968" s="72"/>
      <c r="K19968" s="72"/>
    </row>
    <row r="19969" spans="9:11">
      <c r="I19969" s="72"/>
      <c r="J19969" s="72"/>
      <c r="K19969" s="72"/>
    </row>
    <row r="19970" spans="9:11">
      <c r="I19970" s="72"/>
      <c r="J19970" s="72"/>
      <c r="K19970" s="72"/>
    </row>
    <row r="19971" spans="9:11">
      <c r="I19971" s="72"/>
      <c r="J19971" s="72"/>
      <c r="K19971" s="72"/>
    </row>
    <row r="19972" spans="9:11">
      <c r="I19972" s="72"/>
      <c r="J19972" s="72"/>
      <c r="K19972" s="72"/>
    </row>
    <row r="19973" spans="9:11">
      <c r="I19973" s="72"/>
      <c r="J19973" s="72"/>
      <c r="K19973" s="72"/>
    </row>
    <row r="19974" spans="9:11">
      <c r="I19974" s="72"/>
      <c r="J19974" s="72"/>
      <c r="K19974" s="72"/>
    </row>
    <row r="19975" spans="9:11">
      <c r="I19975" s="72"/>
      <c r="J19975" s="72"/>
      <c r="K19975" s="72"/>
    </row>
    <row r="19976" spans="9:11">
      <c r="I19976" s="72"/>
      <c r="J19976" s="72"/>
      <c r="K19976" s="72"/>
    </row>
    <row r="19977" spans="9:11">
      <c r="I19977" s="72"/>
      <c r="J19977" s="72"/>
      <c r="K19977" s="72"/>
    </row>
    <row r="19978" spans="9:11">
      <c r="I19978" s="72"/>
      <c r="J19978" s="72"/>
      <c r="K19978" s="72"/>
    </row>
    <row r="19979" spans="9:11">
      <c r="I19979" s="72"/>
      <c r="J19979" s="72"/>
      <c r="K19979" s="72"/>
    </row>
    <row r="19980" spans="9:11">
      <c r="I19980" s="72"/>
      <c r="J19980" s="72"/>
      <c r="K19980" s="72"/>
    </row>
    <row r="19981" spans="9:11">
      <c r="I19981" s="72"/>
      <c r="J19981" s="72"/>
      <c r="K19981" s="72"/>
    </row>
    <row r="19982" spans="9:11">
      <c r="I19982" s="72"/>
      <c r="J19982" s="72"/>
      <c r="K19982" s="72"/>
    </row>
    <row r="19983" spans="9:11">
      <c r="I19983" s="72"/>
      <c r="J19983" s="72"/>
      <c r="K19983" s="72"/>
    </row>
    <row r="19984" spans="9:11">
      <c r="I19984" s="72"/>
      <c r="J19984" s="72"/>
      <c r="K19984" s="72"/>
    </row>
    <row r="19985" spans="9:11">
      <c r="I19985" s="72"/>
      <c r="J19985" s="72"/>
      <c r="K19985" s="72"/>
    </row>
    <row r="19986" spans="9:11">
      <c r="I19986" s="72"/>
      <c r="J19986" s="72"/>
      <c r="K19986" s="72"/>
    </row>
    <row r="19987" spans="9:11">
      <c r="I19987" s="72"/>
      <c r="J19987" s="72"/>
      <c r="K19987" s="72"/>
    </row>
    <row r="19988" spans="9:11">
      <c r="I19988" s="72"/>
      <c r="J19988" s="72"/>
      <c r="K19988" s="72"/>
    </row>
    <row r="19989" spans="9:11">
      <c r="I19989" s="72"/>
      <c r="J19989" s="72"/>
      <c r="K19989" s="72"/>
    </row>
    <row r="19990" spans="9:11">
      <c r="I19990" s="72"/>
      <c r="J19990" s="72"/>
      <c r="K19990" s="72"/>
    </row>
    <row r="19991" spans="9:11">
      <c r="I19991" s="72"/>
      <c r="J19991" s="72"/>
      <c r="K19991" s="72"/>
    </row>
    <row r="19992" spans="9:11">
      <c r="I19992" s="72"/>
      <c r="J19992" s="72"/>
      <c r="K19992" s="72"/>
    </row>
    <row r="19993" spans="9:11">
      <c r="I19993" s="72"/>
      <c r="J19993" s="72"/>
      <c r="K19993" s="72"/>
    </row>
    <row r="19994" spans="9:11">
      <c r="I19994" s="72"/>
      <c r="J19994" s="72"/>
      <c r="K19994" s="72"/>
    </row>
    <row r="19995" spans="9:11">
      <c r="I19995" s="72"/>
      <c r="J19995" s="72"/>
      <c r="K19995" s="72"/>
    </row>
    <row r="19996" spans="9:11">
      <c r="I19996" s="72"/>
      <c r="J19996" s="72"/>
      <c r="K19996" s="72"/>
    </row>
    <row r="19997" spans="9:11">
      <c r="I19997" s="72"/>
      <c r="J19997" s="72"/>
      <c r="K19997" s="72"/>
    </row>
    <row r="19998" spans="9:11">
      <c r="I19998" s="72"/>
      <c r="J19998" s="72"/>
      <c r="K19998" s="72"/>
    </row>
    <row r="19999" spans="9:11">
      <c r="I19999" s="72"/>
      <c r="J19999" s="72"/>
      <c r="K19999" s="72"/>
    </row>
    <row r="20000" spans="9:11">
      <c r="I20000" s="72"/>
      <c r="J20000" s="72"/>
      <c r="K20000" s="72"/>
    </row>
    <row r="20001" spans="9:11">
      <c r="I20001" s="72"/>
      <c r="J20001" s="72"/>
      <c r="K20001" s="72"/>
    </row>
    <row r="20002" spans="9:11">
      <c r="I20002" s="72"/>
      <c r="J20002" s="72"/>
      <c r="K20002" s="72"/>
    </row>
    <row r="20003" spans="9:11">
      <c r="I20003" s="72"/>
      <c r="J20003" s="72"/>
      <c r="K20003" s="72"/>
    </row>
    <row r="20004" spans="9:11">
      <c r="I20004" s="72"/>
      <c r="J20004" s="72"/>
      <c r="K20004" s="72"/>
    </row>
    <row r="20005" spans="9:11">
      <c r="I20005" s="72"/>
      <c r="J20005" s="72"/>
      <c r="K20005" s="72"/>
    </row>
    <row r="20006" spans="9:11">
      <c r="I20006" s="72"/>
      <c r="J20006" s="72"/>
      <c r="K20006" s="72"/>
    </row>
    <row r="20007" spans="9:11">
      <c r="I20007" s="72"/>
      <c r="J20007" s="72"/>
      <c r="K20007" s="72"/>
    </row>
    <row r="20008" spans="9:11">
      <c r="I20008" s="72"/>
      <c r="J20008" s="72"/>
      <c r="K20008" s="72"/>
    </row>
    <row r="20009" spans="9:11">
      <c r="I20009" s="72"/>
      <c r="J20009" s="72"/>
      <c r="K20009" s="72"/>
    </row>
    <row r="20010" spans="9:11">
      <c r="I20010" s="72"/>
      <c r="J20010" s="72"/>
      <c r="K20010" s="72"/>
    </row>
    <row r="20011" spans="9:11">
      <c r="I20011" s="72"/>
      <c r="J20011" s="72"/>
      <c r="K20011" s="72"/>
    </row>
    <row r="20012" spans="9:11">
      <c r="I20012" s="72"/>
      <c r="J20012" s="72"/>
      <c r="K20012" s="72"/>
    </row>
    <row r="20013" spans="9:11">
      <c r="I20013" s="72"/>
      <c r="J20013" s="72"/>
      <c r="K20013" s="72"/>
    </row>
    <row r="20014" spans="9:11">
      <c r="I20014" s="72"/>
      <c r="J20014" s="72"/>
      <c r="K20014" s="72"/>
    </row>
    <row r="20015" spans="9:11">
      <c r="I20015" s="72"/>
      <c r="J20015" s="72"/>
      <c r="K20015" s="72"/>
    </row>
    <row r="20016" spans="9:11">
      <c r="I20016" s="72"/>
      <c r="J20016" s="72"/>
      <c r="K20016" s="72"/>
    </row>
    <row r="20017" spans="9:11">
      <c r="I20017" s="72"/>
      <c r="J20017" s="72"/>
      <c r="K20017" s="72"/>
    </row>
    <row r="20018" spans="9:11">
      <c r="I20018" s="72"/>
      <c r="J20018" s="72"/>
      <c r="K20018" s="72"/>
    </row>
    <row r="20019" spans="9:11">
      <c r="I20019" s="72"/>
      <c r="J20019" s="72"/>
      <c r="K20019" s="72"/>
    </row>
    <row r="20020" spans="9:11">
      <c r="I20020" s="72"/>
      <c r="J20020" s="72"/>
      <c r="K20020" s="72"/>
    </row>
    <row r="20021" spans="9:11">
      <c r="I20021" s="72"/>
      <c r="J20021" s="72"/>
      <c r="K20021" s="72"/>
    </row>
    <row r="20022" spans="9:11">
      <c r="I20022" s="72"/>
      <c r="J20022" s="72"/>
      <c r="K20022" s="72"/>
    </row>
    <row r="20023" spans="9:11">
      <c r="I20023" s="72"/>
      <c r="J20023" s="72"/>
      <c r="K20023" s="72"/>
    </row>
    <row r="20024" spans="9:11">
      <c r="I20024" s="72"/>
      <c r="J20024" s="72"/>
      <c r="K20024" s="72"/>
    </row>
    <row r="20025" spans="9:11">
      <c r="I20025" s="72"/>
      <c r="J20025" s="72"/>
      <c r="K20025" s="72"/>
    </row>
    <row r="20026" spans="9:11">
      <c r="I20026" s="72"/>
      <c r="J20026" s="72"/>
      <c r="K20026" s="72"/>
    </row>
    <row r="20027" spans="9:11">
      <c r="I20027" s="72"/>
      <c r="J20027" s="72"/>
      <c r="K20027" s="72"/>
    </row>
    <row r="20028" spans="9:11">
      <c r="I20028" s="72"/>
      <c r="J20028" s="72"/>
      <c r="K20028" s="72"/>
    </row>
    <row r="20029" spans="9:11">
      <c r="I20029" s="72"/>
      <c r="J20029" s="72"/>
      <c r="K20029" s="72"/>
    </row>
    <row r="20030" spans="9:11">
      <c r="I20030" s="72"/>
      <c r="J20030" s="72"/>
      <c r="K20030" s="72"/>
    </row>
    <row r="20031" spans="9:11">
      <c r="I20031" s="72"/>
      <c r="J20031" s="72"/>
      <c r="K20031" s="72"/>
    </row>
    <row r="20032" spans="9:11">
      <c r="I20032" s="72"/>
      <c r="J20032" s="72"/>
      <c r="K20032" s="72"/>
    </row>
    <row r="20033" spans="9:11">
      <c r="I20033" s="72"/>
      <c r="J20033" s="72"/>
      <c r="K20033" s="72"/>
    </row>
    <row r="20034" spans="9:11">
      <c r="I20034" s="72"/>
      <c r="J20034" s="72"/>
      <c r="K20034" s="72"/>
    </row>
    <row r="20035" spans="9:11">
      <c r="I20035" s="72"/>
      <c r="J20035" s="72"/>
      <c r="K20035" s="72"/>
    </row>
    <row r="20036" spans="9:11">
      <c r="I20036" s="72"/>
      <c r="J20036" s="72"/>
      <c r="K20036" s="72"/>
    </row>
    <row r="20037" spans="9:11">
      <c r="I20037" s="72"/>
      <c r="J20037" s="72"/>
      <c r="K20037" s="72"/>
    </row>
    <row r="20038" spans="9:11">
      <c r="I20038" s="72"/>
      <c r="J20038" s="72"/>
      <c r="K20038" s="72"/>
    </row>
    <row r="20039" spans="9:11">
      <c r="I20039" s="72"/>
      <c r="J20039" s="72"/>
      <c r="K20039" s="72"/>
    </row>
    <row r="20040" spans="9:11">
      <c r="I20040" s="72"/>
      <c r="J20040" s="72"/>
      <c r="K20040" s="72"/>
    </row>
    <row r="20041" spans="9:11">
      <c r="I20041" s="72"/>
      <c r="J20041" s="72"/>
      <c r="K20041" s="72"/>
    </row>
    <row r="20042" spans="9:11">
      <c r="I20042" s="72"/>
      <c r="J20042" s="72"/>
      <c r="K20042" s="72"/>
    </row>
    <row r="20043" spans="9:11">
      <c r="I20043" s="72"/>
      <c r="J20043" s="72"/>
      <c r="K20043" s="72"/>
    </row>
    <row r="20044" spans="9:11">
      <c r="I20044" s="72"/>
      <c r="J20044" s="72"/>
      <c r="K20044" s="72"/>
    </row>
    <row r="20045" spans="9:11">
      <c r="I20045" s="72"/>
      <c r="J20045" s="72"/>
      <c r="K20045" s="72"/>
    </row>
    <row r="20046" spans="9:11">
      <c r="I20046" s="72"/>
      <c r="J20046" s="72"/>
      <c r="K20046" s="72"/>
    </row>
    <row r="20047" spans="9:11">
      <c r="I20047" s="72"/>
      <c r="J20047" s="72"/>
      <c r="K20047" s="72"/>
    </row>
    <row r="20048" spans="9:11">
      <c r="I20048" s="72"/>
      <c r="J20048" s="72"/>
      <c r="K20048" s="72"/>
    </row>
    <row r="20049" spans="9:11">
      <c r="I20049" s="72"/>
      <c r="J20049" s="72"/>
      <c r="K20049" s="72"/>
    </row>
    <row r="20050" spans="9:11">
      <c r="I20050" s="72"/>
      <c r="J20050" s="72"/>
      <c r="K20050" s="72"/>
    </row>
    <row r="20051" spans="9:11">
      <c r="I20051" s="72"/>
      <c r="J20051" s="72"/>
      <c r="K20051" s="72"/>
    </row>
    <row r="20052" spans="9:11">
      <c r="I20052" s="72"/>
      <c r="J20052" s="72"/>
      <c r="K20052" s="72"/>
    </row>
    <row r="20053" spans="9:11">
      <c r="I20053" s="72"/>
      <c r="J20053" s="72"/>
      <c r="K20053" s="72"/>
    </row>
    <row r="20054" spans="9:11">
      <c r="I20054" s="72"/>
      <c r="J20054" s="72"/>
      <c r="K20054" s="72"/>
    </row>
    <row r="20055" spans="9:11">
      <c r="I20055" s="72"/>
      <c r="J20055" s="72"/>
      <c r="K20055" s="72"/>
    </row>
    <row r="20056" spans="9:11">
      <c r="I20056" s="72"/>
      <c r="J20056" s="72"/>
      <c r="K20056" s="72"/>
    </row>
    <row r="20057" spans="9:11">
      <c r="I20057" s="72"/>
      <c r="J20057" s="72"/>
      <c r="K20057" s="72"/>
    </row>
    <row r="20058" spans="9:11">
      <c r="I20058" s="72"/>
      <c r="J20058" s="72"/>
      <c r="K20058" s="72"/>
    </row>
    <row r="20059" spans="9:11">
      <c r="I20059" s="72"/>
      <c r="J20059" s="72"/>
      <c r="K20059" s="72"/>
    </row>
    <row r="20060" spans="9:11">
      <c r="I20060" s="72"/>
      <c r="J20060" s="72"/>
      <c r="K20060" s="72"/>
    </row>
    <row r="20061" spans="9:11">
      <c r="I20061" s="72"/>
      <c r="J20061" s="72"/>
      <c r="K20061" s="72"/>
    </row>
    <row r="20062" spans="9:11">
      <c r="I20062" s="72"/>
      <c r="J20062" s="72"/>
      <c r="K20062" s="72"/>
    </row>
    <row r="20063" spans="9:11">
      <c r="I20063" s="72"/>
      <c r="J20063" s="72"/>
      <c r="K20063" s="72"/>
    </row>
    <row r="20064" spans="9:11">
      <c r="I20064" s="72"/>
      <c r="J20064" s="72"/>
      <c r="K20064" s="72"/>
    </row>
    <row r="20065" spans="9:11">
      <c r="I20065" s="72"/>
      <c r="J20065" s="72"/>
      <c r="K20065" s="72"/>
    </row>
    <row r="20066" spans="9:11">
      <c r="I20066" s="72"/>
      <c r="J20066" s="72"/>
      <c r="K20066" s="72"/>
    </row>
    <row r="20067" spans="9:11">
      <c r="I20067" s="72"/>
      <c r="J20067" s="72"/>
      <c r="K20067" s="72"/>
    </row>
    <row r="20068" spans="9:11">
      <c r="I20068" s="72"/>
      <c r="J20068" s="72"/>
      <c r="K20068" s="72"/>
    </row>
    <row r="20069" spans="9:11">
      <c r="I20069" s="72"/>
      <c r="J20069" s="72"/>
      <c r="K20069" s="72"/>
    </row>
    <row r="20070" spans="9:11">
      <c r="I20070" s="72"/>
      <c r="J20070" s="72"/>
      <c r="K20070" s="72"/>
    </row>
    <row r="20071" spans="9:11">
      <c r="I20071" s="72"/>
      <c r="J20071" s="72"/>
      <c r="K20071" s="72"/>
    </row>
    <row r="20072" spans="9:11">
      <c r="I20072" s="72"/>
      <c r="J20072" s="72"/>
      <c r="K20072" s="72"/>
    </row>
    <row r="20073" spans="9:11">
      <c r="I20073" s="72"/>
      <c r="J20073" s="72"/>
      <c r="K20073" s="72"/>
    </row>
    <row r="20074" spans="9:11">
      <c r="I20074" s="72"/>
      <c r="J20074" s="72"/>
      <c r="K20074" s="72"/>
    </row>
    <row r="20075" spans="9:11">
      <c r="I20075" s="72"/>
      <c r="J20075" s="72"/>
      <c r="K20075" s="72"/>
    </row>
    <row r="20076" spans="9:11">
      <c r="I20076" s="72"/>
      <c r="J20076" s="72"/>
      <c r="K20076" s="72"/>
    </row>
    <row r="20077" spans="9:11">
      <c r="I20077" s="72"/>
      <c r="J20077" s="72"/>
      <c r="K20077" s="72"/>
    </row>
    <row r="20078" spans="9:11">
      <c r="I20078" s="72"/>
      <c r="J20078" s="72"/>
      <c r="K20078" s="72"/>
    </row>
    <row r="20079" spans="9:11">
      <c r="I20079" s="72"/>
      <c r="J20079" s="72"/>
      <c r="K20079" s="72"/>
    </row>
    <row r="20080" spans="9:11">
      <c r="I20080" s="72"/>
      <c r="J20080" s="72"/>
      <c r="K20080" s="72"/>
    </row>
    <row r="20081" spans="9:11">
      <c r="I20081" s="72"/>
      <c r="J20081" s="72"/>
      <c r="K20081" s="72"/>
    </row>
    <row r="20082" spans="9:11">
      <c r="I20082" s="72"/>
      <c r="J20082" s="72"/>
      <c r="K20082" s="72"/>
    </row>
    <row r="20083" spans="9:11">
      <c r="I20083" s="72"/>
      <c r="J20083" s="72"/>
      <c r="K20083" s="72"/>
    </row>
    <row r="20084" spans="9:11">
      <c r="I20084" s="72"/>
      <c r="J20084" s="72"/>
      <c r="K20084" s="72"/>
    </row>
    <row r="20085" spans="9:11">
      <c r="I20085" s="72"/>
      <c r="J20085" s="72"/>
      <c r="K20085" s="72"/>
    </row>
    <row r="20086" spans="9:11">
      <c r="I20086" s="72"/>
      <c r="J20086" s="72"/>
      <c r="K20086" s="72"/>
    </row>
    <row r="20087" spans="9:11">
      <c r="I20087" s="72"/>
      <c r="J20087" s="72"/>
      <c r="K20087" s="72"/>
    </row>
    <row r="20088" spans="9:11">
      <c r="I20088" s="72"/>
      <c r="J20088" s="72"/>
      <c r="K20088" s="72"/>
    </row>
    <row r="20089" spans="9:11">
      <c r="I20089" s="72"/>
      <c r="J20089" s="72"/>
      <c r="K20089" s="72"/>
    </row>
    <row r="20090" spans="9:11">
      <c r="I20090" s="72"/>
      <c r="J20090" s="72"/>
      <c r="K20090" s="72"/>
    </row>
    <row r="20091" spans="9:11">
      <c r="I20091" s="72"/>
      <c r="J20091" s="72"/>
      <c r="K20091" s="72"/>
    </row>
    <row r="20092" spans="9:11">
      <c r="I20092" s="72"/>
      <c r="J20092" s="72"/>
      <c r="K20092" s="72"/>
    </row>
    <row r="20093" spans="9:11">
      <c r="I20093" s="72"/>
      <c r="J20093" s="72"/>
      <c r="K20093" s="72"/>
    </row>
    <row r="20094" spans="9:11">
      <c r="I20094" s="72"/>
      <c r="J20094" s="72"/>
      <c r="K20094" s="72"/>
    </row>
    <row r="20095" spans="9:11">
      <c r="I20095" s="72"/>
      <c r="J20095" s="72"/>
      <c r="K20095" s="72"/>
    </row>
    <row r="20096" spans="9:11">
      <c r="I20096" s="72"/>
      <c r="J20096" s="72"/>
      <c r="K20096" s="72"/>
    </row>
    <row r="20097" spans="9:11">
      <c r="I20097" s="72"/>
      <c r="J20097" s="72"/>
      <c r="K20097" s="72"/>
    </row>
    <row r="20098" spans="9:11">
      <c r="I20098" s="72"/>
      <c r="J20098" s="72"/>
      <c r="K20098" s="72"/>
    </row>
    <row r="20099" spans="9:11">
      <c r="I20099" s="72"/>
      <c r="J20099" s="72"/>
      <c r="K20099" s="72"/>
    </row>
    <row r="20100" spans="9:11">
      <c r="I20100" s="72"/>
      <c r="J20100" s="72"/>
      <c r="K20100" s="72"/>
    </row>
    <row r="20101" spans="9:11">
      <c r="I20101" s="72"/>
      <c r="J20101" s="72"/>
      <c r="K20101" s="72"/>
    </row>
    <row r="20102" spans="9:11">
      <c r="I20102" s="72"/>
      <c r="J20102" s="72"/>
      <c r="K20102" s="72"/>
    </row>
    <row r="20103" spans="9:11">
      <c r="I20103" s="72"/>
      <c r="J20103" s="72"/>
      <c r="K20103" s="72"/>
    </row>
    <row r="20104" spans="9:11">
      <c r="I20104" s="72"/>
      <c r="J20104" s="72"/>
      <c r="K20104" s="72"/>
    </row>
    <row r="20105" spans="9:11">
      <c r="I20105" s="72"/>
      <c r="J20105" s="72"/>
      <c r="K20105" s="72"/>
    </row>
    <row r="20106" spans="9:11">
      <c r="I20106" s="72"/>
      <c r="J20106" s="72"/>
      <c r="K20106" s="72"/>
    </row>
    <row r="20107" spans="9:11">
      <c r="I20107" s="72"/>
      <c r="J20107" s="72"/>
      <c r="K20107" s="72"/>
    </row>
    <row r="20108" spans="9:11">
      <c r="I20108" s="72"/>
      <c r="J20108" s="72"/>
      <c r="K20108" s="72"/>
    </row>
    <row r="20109" spans="9:11">
      <c r="I20109" s="72"/>
      <c r="J20109" s="72"/>
      <c r="K20109" s="72"/>
    </row>
    <row r="20110" spans="9:11">
      <c r="I20110" s="72"/>
      <c r="J20110" s="72"/>
      <c r="K20110" s="72"/>
    </row>
    <row r="20111" spans="9:11">
      <c r="I20111" s="72"/>
      <c r="J20111" s="72"/>
      <c r="K20111" s="72"/>
    </row>
    <row r="20112" spans="9:11">
      <c r="I20112" s="72"/>
      <c r="J20112" s="72"/>
      <c r="K20112" s="72"/>
    </row>
    <row r="20113" spans="9:11">
      <c r="I20113" s="72"/>
      <c r="J20113" s="72"/>
      <c r="K20113" s="72"/>
    </row>
    <row r="20114" spans="9:11">
      <c r="I20114" s="72"/>
      <c r="J20114" s="72"/>
      <c r="K20114" s="72"/>
    </row>
    <row r="20115" spans="9:11">
      <c r="I20115" s="72"/>
      <c r="J20115" s="72"/>
      <c r="K20115" s="72"/>
    </row>
    <row r="20116" spans="9:11">
      <c r="I20116" s="72"/>
      <c r="J20116" s="72"/>
      <c r="K20116" s="72"/>
    </row>
    <row r="20117" spans="9:11">
      <c r="I20117" s="72"/>
      <c r="J20117" s="72"/>
      <c r="K20117" s="72"/>
    </row>
    <row r="20118" spans="9:11">
      <c r="I20118" s="72"/>
      <c r="J20118" s="72"/>
      <c r="K20118" s="72"/>
    </row>
    <row r="20119" spans="9:11">
      <c r="I20119" s="72"/>
      <c r="J20119" s="72"/>
      <c r="K20119" s="72"/>
    </row>
    <row r="20120" spans="9:11">
      <c r="I20120" s="72"/>
      <c r="J20120" s="72"/>
      <c r="K20120" s="72"/>
    </row>
    <row r="20121" spans="9:11">
      <c r="I20121" s="72"/>
      <c r="J20121" s="72"/>
      <c r="K20121" s="72"/>
    </row>
    <row r="20122" spans="9:11">
      <c r="I20122" s="72"/>
      <c r="J20122" s="72"/>
      <c r="K20122" s="72"/>
    </row>
    <row r="20123" spans="9:11">
      <c r="I20123" s="72"/>
      <c r="J20123" s="72"/>
      <c r="K20123" s="72"/>
    </row>
    <row r="20124" spans="9:11">
      <c r="I20124" s="72"/>
      <c r="J20124" s="72"/>
      <c r="K20124" s="72"/>
    </row>
    <row r="20125" spans="9:11">
      <c r="I20125" s="72"/>
      <c r="J20125" s="72"/>
      <c r="K20125" s="72"/>
    </row>
    <row r="20126" spans="9:11">
      <c r="I20126" s="72"/>
      <c r="J20126" s="72"/>
      <c r="K20126" s="72"/>
    </row>
    <row r="20127" spans="9:11">
      <c r="I20127" s="72"/>
      <c r="J20127" s="72"/>
      <c r="K20127" s="72"/>
    </row>
    <row r="20128" spans="9:11">
      <c r="I20128" s="72"/>
      <c r="J20128" s="72"/>
      <c r="K20128" s="72"/>
    </row>
    <row r="20129" spans="9:11">
      <c r="I20129" s="72"/>
      <c r="J20129" s="72"/>
      <c r="K20129" s="72"/>
    </row>
    <row r="20130" spans="9:11">
      <c r="I20130" s="72"/>
      <c r="J20130" s="72"/>
      <c r="K20130" s="72"/>
    </row>
    <row r="20131" spans="9:11">
      <c r="I20131" s="72"/>
      <c r="J20131" s="72"/>
      <c r="K20131" s="72"/>
    </row>
    <row r="20132" spans="9:11">
      <c r="I20132" s="72"/>
      <c r="J20132" s="72"/>
      <c r="K20132" s="72"/>
    </row>
    <row r="20133" spans="9:11">
      <c r="I20133" s="72"/>
      <c r="J20133" s="72"/>
      <c r="K20133" s="72"/>
    </row>
    <row r="20134" spans="9:11">
      <c r="I20134" s="72"/>
      <c r="J20134" s="72"/>
      <c r="K20134" s="72"/>
    </row>
    <row r="20135" spans="9:11">
      <c r="I20135" s="72"/>
      <c r="J20135" s="72"/>
      <c r="K20135" s="72"/>
    </row>
    <row r="20136" spans="9:11">
      <c r="I20136" s="72"/>
      <c r="J20136" s="72"/>
      <c r="K20136" s="72"/>
    </row>
    <row r="20137" spans="9:11">
      <c r="I20137" s="72"/>
      <c r="J20137" s="72"/>
      <c r="K20137" s="72"/>
    </row>
    <row r="20138" spans="9:11">
      <c r="I20138" s="72"/>
      <c r="J20138" s="72"/>
      <c r="K20138" s="72"/>
    </row>
    <row r="20139" spans="9:11">
      <c r="I20139" s="72"/>
      <c r="J20139" s="72"/>
      <c r="K20139" s="72"/>
    </row>
    <row r="20140" spans="9:11">
      <c r="I20140" s="72"/>
      <c r="J20140" s="72"/>
      <c r="K20140" s="72"/>
    </row>
    <row r="20141" spans="9:11">
      <c r="I20141" s="72"/>
      <c r="J20141" s="72"/>
      <c r="K20141" s="72"/>
    </row>
    <row r="20142" spans="9:11">
      <c r="I20142" s="72"/>
      <c r="J20142" s="72"/>
      <c r="K20142" s="72"/>
    </row>
    <row r="20143" spans="9:11">
      <c r="I20143" s="72"/>
      <c r="J20143" s="72"/>
      <c r="K20143" s="72"/>
    </row>
    <row r="20144" spans="9:11">
      <c r="I20144" s="72"/>
      <c r="J20144" s="72"/>
      <c r="K20144" s="72"/>
    </row>
    <row r="20145" spans="9:11">
      <c r="I20145" s="72"/>
      <c r="J20145" s="72"/>
      <c r="K20145" s="72"/>
    </row>
    <row r="20146" spans="9:11">
      <c r="I20146" s="72"/>
      <c r="J20146" s="72"/>
      <c r="K20146" s="72"/>
    </row>
    <row r="20147" spans="9:11">
      <c r="I20147" s="72"/>
      <c r="J20147" s="72"/>
      <c r="K20147" s="72"/>
    </row>
    <row r="20148" spans="9:11">
      <c r="I20148" s="72"/>
      <c r="J20148" s="72"/>
      <c r="K20148" s="72"/>
    </row>
    <row r="20149" spans="9:11">
      <c r="I20149" s="72"/>
      <c r="J20149" s="72"/>
      <c r="K20149" s="72"/>
    </row>
    <row r="20150" spans="9:11">
      <c r="I20150" s="72"/>
      <c r="J20150" s="72"/>
      <c r="K20150" s="72"/>
    </row>
    <row r="20151" spans="9:11">
      <c r="I20151" s="72"/>
      <c r="J20151" s="72"/>
      <c r="K20151" s="72"/>
    </row>
    <row r="20152" spans="9:11">
      <c r="I20152" s="72"/>
      <c r="J20152" s="72"/>
      <c r="K20152" s="72"/>
    </row>
    <row r="20153" spans="9:11">
      <c r="I20153" s="72"/>
      <c r="J20153" s="72"/>
      <c r="K20153" s="72"/>
    </row>
    <row r="20154" spans="9:11">
      <c r="I20154" s="72"/>
      <c r="J20154" s="72"/>
      <c r="K20154" s="72"/>
    </row>
    <row r="20155" spans="9:11">
      <c r="I20155" s="72"/>
      <c r="J20155" s="72"/>
      <c r="K20155" s="72"/>
    </row>
    <row r="20156" spans="9:11">
      <c r="I20156" s="72"/>
      <c r="J20156" s="72"/>
      <c r="K20156" s="72"/>
    </row>
    <row r="20157" spans="9:11">
      <c r="I20157" s="72"/>
      <c r="J20157" s="72"/>
      <c r="K20157" s="72"/>
    </row>
    <row r="20158" spans="9:11">
      <c r="I20158" s="72"/>
      <c r="J20158" s="72"/>
      <c r="K20158" s="72"/>
    </row>
    <row r="20159" spans="9:11">
      <c r="I20159" s="72"/>
      <c r="J20159" s="72"/>
      <c r="K20159" s="72"/>
    </row>
    <row r="20160" spans="9:11">
      <c r="I20160" s="72"/>
      <c r="J20160" s="72"/>
      <c r="K20160" s="72"/>
    </row>
    <row r="20161" spans="9:11">
      <c r="I20161" s="72"/>
      <c r="J20161" s="72"/>
      <c r="K20161" s="72"/>
    </row>
    <row r="20162" spans="9:11">
      <c r="I20162" s="72"/>
      <c r="J20162" s="72"/>
      <c r="K20162" s="72"/>
    </row>
    <row r="20163" spans="9:11">
      <c r="I20163" s="72"/>
      <c r="J20163" s="72"/>
      <c r="K20163" s="72"/>
    </row>
    <row r="20164" spans="9:11">
      <c r="I20164" s="72"/>
      <c r="J20164" s="72"/>
      <c r="K20164" s="72"/>
    </row>
    <row r="20165" spans="9:11">
      <c r="I20165" s="72"/>
      <c r="J20165" s="72"/>
      <c r="K20165" s="72"/>
    </row>
    <row r="20166" spans="9:11">
      <c r="I20166" s="72"/>
      <c r="J20166" s="72"/>
      <c r="K20166" s="72"/>
    </row>
    <row r="20167" spans="9:11">
      <c r="I20167" s="72"/>
      <c r="J20167" s="72"/>
      <c r="K20167" s="72"/>
    </row>
    <row r="20168" spans="9:11">
      <c r="I20168" s="72"/>
      <c r="J20168" s="72"/>
      <c r="K20168" s="72"/>
    </row>
    <row r="20169" spans="9:11">
      <c r="I20169" s="72"/>
      <c r="J20169" s="72"/>
      <c r="K20169" s="72"/>
    </row>
    <row r="20170" spans="9:11">
      <c r="I20170" s="72"/>
      <c r="J20170" s="72"/>
      <c r="K20170" s="72"/>
    </row>
    <row r="20171" spans="9:11">
      <c r="I20171" s="72"/>
      <c r="J20171" s="72"/>
      <c r="K20171" s="72"/>
    </row>
    <row r="20172" spans="9:11">
      <c r="I20172" s="72"/>
      <c r="J20172" s="72"/>
      <c r="K20172" s="72"/>
    </row>
    <row r="20173" spans="9:11">
      <c r="I20173" s="72"/>
      <c r="J20173" s="72"/>
      <c r="K20173" s="72"/>
    </row>
    <row r="20174" spans="9:11">
      <c r="I20174" s="72"/>
      <c r="J20174" s="72"/>
      <c r="K20174" s="72"/>
    </row>
    <row r="20175" spans="9:11">
      <c r="I20175" s="72"/>
      <c r="J20175" s="72"/>
      <c r="K20175" s="72"/>
    </row>
    <row r="20176" spans="9:11">
      <c r="I20176" s="72"/>
      <c r="J20176" s="72"/>
      <c r="K20176" s="72"/>
    </row>
    <row r="20177" spans="9:11">
      <c r="I20177" s="72"/>
      <c r="J20177" s="72"/>
      <c r="K20177" s="72"/>
    </row>
    <row r="20178" spans="9:11">
      <c r="I20178" s="72"/>
      <c r="J20178" s="72"/>
      <c r="K20178" s="72"/>
    </row>
    <row r="20179" spans="9:11">
      <c r="I20179" s="72"/>
      <c r="J20179" s="72"/>
      <c r="K20179" s="72"/>
    </row>
    <row r="20180" spans="9:11">
      <c r="I20180" s="72"/>
      <c r="J20180" s="72"/>
      <c r="K20180" s="72"/>
    </row>
    <row r="20181" spans="9:11">
      <c r="I20181" s="72"/>
      <c r="J20181" s="72"/>
      <c r="K20181" s="72"/>
    </row>
    <row r="20182" spans="9:11">
      <c r="I20182" s="72"/>
      <c r="J20182" s="72"/>
      <c r="K20182" s="72"/>
    </row>
    <row r="20183" spans="9:11">
      <c r="I20183" s="72"/>
      <c r="J20183" s="72"/>
      <c r="K20183" s="72"/>
    </row>
    <row r="20184" spans="9:11">
      <c r="I20184" s="72"/>
      <c r="J20184" s="72"/>
      <c r="K20184" s="72"/>
    </row>
    <row r="20185" spans="9:11">
      <c r="I20185" s="72"/>
      <c r="J20185" s="72"/>
      <c r="K20185" s="72"/>
    </row>
    <row r="20186" spans="9:11">
      <c r="I20186" s="72"/>
      <c r="J20186" s="72"/>
      <c r="K20186" s="72"/>
    </row>
    <row r="20187" spans="9:11">
      <c r="I20187" s="72"/>
      <c r="J20187" s="72"/>
      <c r="K20187" s="72"/>
    </row>
    <row r="20188" spans="9:11">
      <c r="I20188" s="72"/>
      <c r="J20188" s="72"/>
      <c r="K20188" s="72"/>
    </row>
    <row r="20189" spans="9:11">
      <c r="I20189" s="72"/>
      <c r="J20189" s="72"/>
      <c r="K20189" s="72"/>
    </row>
    <row r="20190" spans="9:11">
      <c r="I20190" s="72"/>
      <c r="J20190" s="72"/>
      <c r="K20190" s="72"/>
    </row>
    <row r="20191" spans="9:11">
      <c r="I20191" s="72"/>
      <c r="J20191" s="72"/>
      <c r="K20191" s="72"/>
    </row>
    <row r="20192" spans="9:11">
      <c r="I20192" s="72"/>
      <c r="J20192" s="72"/>
      <c r="K20192" s="72"/>
    </row>
    <row r="20193" spans="9:11">
      <c r="I20193" s="72"/>
      <c r="J20193" s="72"/>
      <c r="K20193" s="72"/>
    </row>
    <row r="20194" spans="9:11">
      <c r="I20194" s="72"/>
      <c r="J20194" s="72"/>
      <c r="K20194" s="72"/>
    </row>
    <row r="20195" spans="9:11">
      <c r="I20195" s="72"/>
      <c r="J20195" s="72"/>
      <c r="K20195" s="72"/>
    </row>
    <row r="20196" spans="9:11">
      <c r="I20196" s="72"/>
      <c r="J20196" s="72"/>
      <c r="K20196" s="72"/>
    </row>
    <row r="20197" spans="9:11">
      <c r="I20197" s="72"/>
      <c r="J20197" s="72"/>
      <c r="K20197" s="72"/>
    </row>
    <row r="20198" spans="9:11">
      <c r="I20198" s="72"/>
      <c r="J20198" s="72"/>
      <c r="K20198" s="72"/>
    </row>
    <row r="20199" spans="9:11">
      <c r="I20199" s="72"/>
      <c r="J20199" s="72"/>
      <c r="K20199" s="72"/>
    </row>
    <row r="20200" spans="9:11">
      <c r="I20200" s="72"/>
      <c r="J20200" s="72"/>
      <c r="K20200" s="72"/>
    </row>
    <row r="20201" spans="9:11">
      <c r="I20201" s="72"/>
      <c r="J20201" s="72"/>
      <c r="K20201" s="72"/>
    </row>
    <row r="20202" spans="9:11">
      <c r="I20202" s="72"/>
      <c r="J20202" s="72"/>
      <c r="K20202" s="72"/>
    </row>
    <row r="20203" spans="9:11">
      <c r="I20203" s="72"/>
      <c r="J20203" s="72"/>
      <c r="K20203" s="72"/>
    </row>
    <row r="20204" spans="9:11">
      <c r="I20204" s="72"/>
      <c r="J20204" s="72"/>
      <c r="K20204" s="72"/>
    </row>
    <row r="20205" spans="9:11">
      <c r="I20205" s="72"/>
      <c r="J20205" s="72"/>
      <c r="K20205" s="72"/>
    </row>
    <row r="20206" spans="9:11">
      <c r="I20206" s="72"/>
      <c r="J20206" s="72"/>
      <c r="K20206" s="72"/>
    </row>
    <row r="20207" spans="9:11">
      <c r="I20207" s="72"/>
      <c r="J20207" s="72"/>
      <c r="K20207" s="72"/>
    </row>
    <row r="20208" spans="9:11">
      <c r="I20208" s="72"/>
      <c r="J20208" s="72"/>
      <c r="K20208" s="72"/>
    </row>
    <row r="20209" spans="9:11">
      <c r="I20209" s="72"/>
      <c r="J20209" s="72"/>
      <c r="K20209" s="72"/>
    </row>
    <row r="20210" spans="9:11">
      <c r="I20210" s="72"/>
      <c r="J20210" s="72"/>
      <c r="K20210" s="72"/>
    </row>
    <row r="20211" spans="9:11">
      <c r="I20211" s="72"/>
      <c r="J20211" s="72"/>
      <c r="K20211" s="72"/>
    </row>
    <row r="20212" spans="9:11">
      <c r="I20212" s="72"/>
      <c r="J20212" s="72"/>
      <c r="K20212" s="72"/>
    </row>
    <row r="20213" spans="9:11">
      <c r="I20213" s="72"/>
      <c r="J20213" s="72"/>
      <c r="K20213" s="72"/>
    </row>
    <row r="20214" spans="9:11">
      <c r="I20214" s="72"/>
      <c r="J20214" s="72"/>
      <c r="K20214" s="72"/>
    </row>
    <row r="20215" spans="9:11">
      <c r="I20215" s="72"/>
      <c r="J20215" s="72"/>
      <c r="K20215" s="72"/>
    </row>
    <row r="20216" spans="9:11">
      <c r="I20216" s="72"/>
      <c r="J20216" s="72"/>
      <c r="K20216" s="72"/>
    </row>
    <row r="20217" spans="9:11">
      <c r="I20217" s="72"/>
      <c r="J20217" s="72"/>
      <c r="K20217" s="72"/>
    </row>
    <row r="20218" spans="9:11">
      <c r="I20218" s="72"/>
      <c r="J20218" s="72"/>
      <c r="K20218" s="72"/>
    </row>
    <row r="20219" spans="9:11">
      <c r="I20219" s="72"/>
      <c r="J20219" s="72"/>
      <c r="K20219" s="72"/>
    </row>
    <row r="20220" spans="9:11">
      <c r="I20220" s="72"/>
      <c r="J20220" s="72"/>
      <c r="K20220" s="72"/>
    </row>
    <row r="20221" spans="9:11">
      <c r="I20221" s="72"/>
      <c r="J20221" s="72"/>
      <c r="K20221" s="72"/>
    </row>
    <row r="20222" spans="9:11">
      <c r="I20222" s="72"/>
      <c r="J20222" s="72"/>
      <c r="K20222" s="72"/>
    </row>
    <row r="20223" spans="9:11">
      <c r="I20223" s="72"/>
      <c r="J20223" s="72"/>
      <c r="K20223" s="72"/>
    </row>
    <row r="20224" spans="9:11">
      <c r="I20224" s="72"/>
      <c r="J20224" s="72"/>
      <c r="K20224" s="72"/>
    </row>
    <row r="20225" spans="9:11">
      <c r="I20225" s="72"/>
      <c r="J20225" s="72"/>
      <c r="K20225" s="72"/>
    </row>
    <row r="20226" spans="9:11">
      <c r="I20226" s="72"/>
      <c r="J20226" s="72"/>
      <c r="K20226" s="72"/>
    </row>
    <row r="20227" spans="9:11">
      <c r="I20227" s="72"/>
      <c r="J20227" s="72"/>
      <c r="K20227" s="72"/>
    </row>
    <row r="20228" spans="9:11">
      <c r="I20228" s="72"/>
      <c r="J20228" s="72"/>
      <c r="K20228" s="72"/>
    </row>
    <row r="20229" spans="9:11">
      <c r="I20229" s="72"/>
      <c r="J20229" s="72"/>
      <c r="K20229" s="72"/>
    </row>
    <row r="20230" spans="9:11">
      <c r="I20230" s="72"/>
      <c r="J20230" s="72"/>
      <c r="K20230" s="72"/>
    </row>
    <row r="20231" spans="9:11">
      <c r="I20231" s="72"/>
      <c r="J20231" s="72"/>
      <c r="K20231" s="72"/>
    </row>
    <row r="20232" spans="9:11">
      <c r="I20232" s="72"/>
      <c r="J20232" s="72"/>
      <c r="K20232" s="72"/>
    </row>
    <row r="20233" spans="9:11">
      <c r="I20233" s="72"/>
      <c r="J20233" s="72"/>
      <c r="K20233" s="72"/>
    </row>
    <row r="20234" spans="9:11">
      <c r="I20234" s="72"/>
      <c r="J20234" s="72"/>
      <c r="K20234" s="72"/>
    </row>
    <row r="20235" spans="9:11">
      <c r="I20235" s="72"/>
      <c r="J20235" s="72"/>
      <c r="K20235" s="72"/>
    </row>
    <row r="20236" spans="9:11">
      <c r="I20236" s="72"/>
      <c r="J20236" s="72"/>
      <c r="K20236" s="72"/>
    </row>
    <row r="20237" spans="9:11">
      <c r="I20237" s="72"/>
      <c r="J20237" s="72"/>
      <c r="K20237" s="72"/>
    </row>
    <row r="20238" spans="9:11">
      <c r="I20238" s="72"/>
      <c r="J20238" s="72"/>
      <c r="K20238" s="72"/>
    </row>
    <row r="20239" spans="9:11">
      <c r="I20239" s="72"/>
      <c r="J20239" s="72"/>
      <c r="K20239" s="72"/>
    </row>
    <row r="20240" spans="9:11">
      <c r="I20240" s="72"/>
      <c r="J20240" s="72"/>
      <c r="K20240" s="72"/>
    </row>
    <row r="20241" spans="9:11">
      <c r="I20241" s="72"/>
      <c r="J20241" s="72"/>
      <c r="K20241" s="72"/>
    </row>
    <row r="20242" spans="9:11">
      <c r="I20242" s="72"/>
      <c r="J20242" s="72"/>
      <c r="K20242" s="72"/>
    </row>
    <row r="20243" spans="9:11">
      <c r="I20243" s="72"/>
      <c r="J20243" s="72"/>
      <c r="K20243" s="72"/>
    </row>
    <row r="20244" spans="9:11">
      <c r="I20244" s="72"/>
      <c r="J20244" s="72"/>
      <c r="K20244" s="72"/>
    </row>
    <row r="20245" spans="9:11">
      <c r="I20245" s="72"/>
      <c r="J20245" s="72"/>
      <c r="K20245" s="72"/>
    </row>
    <row r="20246" spans="9:11">
      <c r="I20246" s="72"/>
      <c r="J20246" s="72"/>
      <c r="K20246" s="72"/>
    </row>
    <row r="20247" spans="9:11">
      <c r="I20247" s="72"/>
      <c r="J20247" s="72"/>
      <c r="K20247" s="72"/>
    </row>
    <row r="20248" spans="9:11">
      <c r="I20248" s="72"/>
      <c r="J20248" s="72"/>
      <c r="K20248" s="72"/>
    </row>
    <row r="20249" spans="9:11">
      <c r="I20249" s="72"/>
      <c r="J20249" s="72"/>
      <c r="K20249" s="72"/>
    </row>
    <row r="20250" spans="9:11">
      <c r="I20250" s="72"/>
      <c r="J20250" s="72"/>
      <c r="K20250" s="72"/>
    </row>
    <row r="20251" spans="9:11">
      <c r="I20251" s="72"/>
      <c r="J20251" s="72"/>
      <c r="K20251" s="72"/>
    </row>
    <row r="20252" spans="9:11">
      <c r="I20252" s="72"/>
      <c r="J20252" s="72"/>
      <c r="K20252" s="72"/>
    </row>
    <row r="20253" spans="9:11">
      <c r="I20253" s="72"/>
      <c r="J20253" s="72"/>
      <c r="K20253" s="72"/>
    </row>
    <row r="20254" spans="9:11">
      <c r="I20254" s="72"/>
      <c r="J20254" s="72"/>
      <c r="K20254" s="72"/>
    </row>
    <row r="20255" spans="9:11">
      <c r="I20255" s="72"/>
      <c r="J20255" s="72"/>
      <c r="K20255" s="72"/>
    </row>
    <row r="20256" spans="9:11">
      <c r="I20256" s="72"/>
      <c r="J20256" s="72"/>
      <c r="K20256" s="72"/>
    </row>
    <row r="20257" spans="9:11">
      <c r="I20257" s="72"/>
      <c r="J20257" s="72"/>
      <c r="K20257" s="72"/>
    </row>
    <row r="20258" spans="9:11">
      <c r="I20258" s="72"/>
      <c r="J20258" s="72"/>
      <c r="K20258" s="72"/>
    </row>
    <row r="20259" spans="9:11">
      <c r="I20259" s="72"/>
      <c r="J20259" s="72"/>
      <c r="K20259" s="72"/>
    </row>
    <row r="20260" spans="9:11">
      <c r="I20260" s="72"/>
      <c r="J20260" s="72"/>
      <c r="K20260" s="72"/>
    </row>
    <row r="20261" spans="9:11">
      <c r="I20261" s="72"/>
      <c r="J20261" s="72"/>
      <c r="K20261" s="72"/>
    </row>
    <row r="20262" spans="9:11">
      <c r="I20262" s="72"/>
      <c r="J20262" s="72"/>
      <c r="K20262" s="72"/>
    </row>
    <row r="20263" spans="9:11">
      <c r="I20263" s="72"/>
      <c r="J20263" s="72"/>
      <c r="K20263" s="72"/>
    </row>
    <row r="20264" spans="9:11">
      <c r="I20264" s="72"/>
      <c r="J20264" s="72"/>
      <c r="K20264" s="72"/>
    </row>
    <row r="20265" spans="9:11">
      <c r="I20265" s="72"/>
      <c r="J20265" s="72"/>
      <c r="K20265" s="72"/>
    </row>
    <row r="20266" spans="9:11">
      <c r="I20266" s="72"/>
      <c r="J20266" s="72"/>
      <c r="K20266" s="72"/>
    </row>
    <row r="20267" spans="9:11">
      <c r="I20267" s="72"/>
      <c r="J20267" s="72"/>
      <c r="K20267" s="72"/>
    </row>
    <row r="20268" spans="9:11">
      <c r="I20268" s="72"/>
      <c r="J20268" s="72"/>
      <c r="K20268" s="72"/>
    </row>
    <row r="20269" spans="9:11">
      <c r="I20269" s="72"/>
      <c r="J20269" s="72"/>
      <c r="K20269" s="72"/>
    </row>
    <row r="20270" spans="9:11">
      <c r="I20270" s="72"/>
      <c r="J20270" s="72"/>
      <c r="K20270" s="72"/>
    </row>
    <row r="20271" spans="9:11">
      <c r="I20271" s="72"/>
      <c r="J20271" s="72"/>
      <c r="K20271" s="72"/>
    </row>
    <row r="20272" spans="9:11">
      <c r="I20272" s="72"/>
      <c r="J20272" s="72"/>
      <c r="K20272" s="72"/>
    </row>
    <row r="20273" spans="9:11">
      <c r="I20273" s="72"/>
      <c r="J20273" s="72"/>
      <c r="K20273" s="72"/>
    </row>
    <row r="20274" spans="9:11">
      <c r="I20274" s="72"/>
      <c r="J20274" s="72"/>
      <c r="K20274" s="72"/>
    </row>
    <row r="20275" spans="9:11">
      <c r="I20275" s="72"/>
      <c r="J20275" s="72"/>
      <c r="K20275" s="72"/>
    </row>
    <row r="20276" spans="9:11">
      <c r="I20276" s="72"/>
      <c r="J20276" s="72"/>
      <c r="K20276" s="72"/>
    </row>
    <row r="20277" spans="9:11">
      <c r="I20277" s="72"/>
      <c r="J20277" s="72"/>
      <c r="K20277" s="72"/>
    </row>
    <row r="20278" spans="9:11">
      <c r="I20278" s="72"/>
      <c r="J20278" s="72"/>
      <c r="K20278" s="72"/>
    </row>
    <row r="20279" spans="9:11">
      <c r="I20279" s="72"/>
      <c r="J20279" s="72"/>
      <c r="K20279" s="72"/>
    </row>
    <row r="20280" spans="9:11">
      <c r="I20280" s="72"/>
      <c r="J20280" s="72"/>
      <c r="K20280" s="72"/>
    </row>
    <row r="20281" spans="9:11">
      <c r="I20281" s="72"/>
      <c r="J20281" s="72"/>
      <c r="K20281" s="72"/>
    </row>
    <row r="20282" spans="9:11">
      <c r="I20282" s="72"/>
      <c r="J20282" s="72"/>
      <c r="K20282" s="72"/>
    </row>
    <row r="20283" spans="9:11">
      <c r="I20283" s="72"/>
      <c r="J20283" s="72"/>
      <c r="K20283" s="72"/>
    </row>
    <row r="20284" spans="9:11">
      <c r="I20284" s="72"/>
      <c r="J20284" s="72"/>
      <c r="K20284" s="72"/>
    </row>
    <row r="20285" spans="9:11">
      <c r="I20285" s="72"/>
      <c r="J20285" s="72"/>
      <c r="K20285" s="72"/>
    </row>
    <row r="20286" spans="9:11">
      <c r="I20286" s="72"/>
      <c r="J20286" s="72"/>
      <c r="K20286" s="72"/>
    </row>
    <row r="20287" spans="9:11">
      <c r="I20287" s="72"/>
      <c r="J20287" s="72"/>
      <c r="K20287" s="72"/>
    </row>
    <row r="20288" spans="9:11">
      <c r="I20288" s="72"/>
      <c r="J20288" s="72"/>
      <c r="K20288" s="72"/>
    </row>
    <row r="20289" spans="9:11">
      <c r="I20289" s="72"/>
      <c r="J20289" s="72"/>
      <c r="K20289" s="72"/>
    </row>
    <row r="20290" spans="9:11">
      <c r="I20290" s="72"/>
      <c r="J20290" s="72"/>
      <c r="K20290" s="72"/>
    </row>
    <row r="20291" spans="9:11">
      <c r="I20291" s="72"/>
      <c r="J20291" s="72"/>
      <c r="K20291" s="72"/>
    </row>
    <row r="20292" spans="9:11">
      <c r="I20292" s="72"/>
      <c r="J20292" s="72"/>
      <c r="K20292" s="72"/>
    </row>
    <row r="20293" spans="9:11">
      <c r="I20293" s="72"/>
      <c r="J20293" s="72"/>
      <c r="K20293" s="72"/>
    </row>
    <row r="20294" spans="9:11">
      <c r="I20294" s="72"/>
      <c r="J20294" s="72"/>
      <c r="K20294" s="72"/>
    </row>
    <row r="20295" spans="9:11">
      <c r="I20295" s="72"/>
      <c r="J20295" s="72"/>
      <c r="K20295" s="72"/>
    </row>
    <row r="20296" spans="9:11">
      <c r="I20296" s="72"/>
      <c r="J20296" s="72"/>
      <c r="K20296" s="72"/>
    </row>
    <row r="20297" spans="9:11">
      <c r="I20297" s="72"/>
      <c r="J20297" s="72"/>
      <c r="K20297" s="72"/>
    </row>
    <row r="20298" spans="9:11">
      <c r="I20298" s="72"/>
      <c r="J20298" s="72"/>
      <c r="K20298" s="72"/>
    </row>
    <row r="20299" spans="9:11">
      <c r="I20299" s="72"/>
      <c r="J20299" s="72"/>
      <c r="K20299" s="72"/>
    </row>
    <row r="20300" spans="9:11">
      <c r="I20300" s="72"/>
      <c r="J20300" s="72"/>
      <c r="K20300" s="72"/>
    </row>
    <row r="20301" spans="9:11">
      <c r="I20301" s="72"/>
      <c r="J20301" s="72"/>
      <c r="K20301" s="72"/>
    </row>
    <row r="20302" spans="9:11">
      <c r="I20302" s="72"/>
      <c r="J20302" s="72"/>
      <c r="K20302" s="72"/>
    </row>
    <row r="20303" spans="9:11">
      <c r="I20303" s="72"/>
      <c r="J20303" s="72"/>
      <c r="K20303" s="72"/>
    </row>
    <row r="20304" spans="9:11">
      <c r="I20304" s="72"/>
      <c r="J20304" s="72"/>
      <c r="K20304" s="72"/>
    </row>
    <row r="20305" spans="9:11">
      <c r="I20305" s="72"/>
      <c r="J20305" s="72"/>
      <c r="K20305" s="72"/>
    </row>
    <row r="20306" spans="9:11">
      <c r="I20306" s="72"/>
      <c r="J20306" s="72"/>
      <c r="K20306" s="72"/>
    </row>
    <row r="20307" spans="9:11">
      <c r="I20307" s="72"/>
      <c r="J20307" s="72"/>
      <c r="K20307" s="72"/>
    </row>
    <row r="20308" spans="9:11">
      <c r="I20308" s="72"/>
      <c r="J20308" s="72"/>
      <c r="K20308" s="72"/>
    </row>
    <row r="20309" spans="9:11">
      <c r="I20309" s="72"/>
      <c r="J20309" s="72"/>
      <c r="K20309" s="72"/>
    </row>
    <row r="20310" spans="9:11">
      <c r="I20310" s="72"/>
      <c r="J20310" s="72"/>
      <c r="K20310" s="72"/>
    </row>
    <row r="20311" spans="9:11">
      <c r="I20311" s="72"/>
      <c r="J20311" s="72"/>
      <c r="K20311" s="72"/>
    </row>
    <row r="20312" spans="9:11">
      <c r="I20312" s="72"/>
      <c r="J20312" s="72"/>
      <c r="K20312" s="72"/>
    </row>
    <row r="20313" spans="9:11">
      <c r="I20313" s="72"/>
      <c r="J20313" s="72"/>
      <c r="K20313" s="72"/>
    </row>
    <row r="20314" spans="9:11">
      <c r="I20314" s="72"/>
      <c r="J20314" s="72"/>
      <c r="K20314" s="72"/>
    </row>
    <row r="20315" spans="9:11">
      <c r="I20315" s="72"/>
      <c r="J20315" s="72"/>
      <c r="K20315" s="72"/>
    </row>
    <row r="20316" spans="9:11">
      <c r="I20316" s="72"/>
      <c r="J20316" s="72"/>
      <c r="K20316" s="72"/>
    </row>
    <row r="20317" spans="9:11">
      <c r="I20317" s="72"/>
      <c r="J20317" s="72"/>
      <c r="K20317" s="72"/>
    </row>
    <row r="20318" spans="9:11">
      <c r="I20318" s="72"/>
      <c r="J20318" s="72"/>
      <c r="K20318" s="72"/>
    </row>
    <row r="20319" spans="9:11">
      <c r="I20319" s="72"/>
      <c r="J20319" s="72"/>
      <c r="K20319" s="72"/>
    </row>
    <row r="20320" spans="9:11">
      <c r="I20320" s="72"/>
      <c r="J20320" s="72"/>
      <c r="K20320" s="72"/>
    </row>
    <row r="20321" spans="9:11">
      <c r="I20321" s="72"/>
      <c r="J20321" s="72"/>
      <c r="K20321" s="72"/>
    </row>
    <row r="20322" spans="9:11">
      <c r="I20322" s="72"/>
      <c r="J20322" s="72"/>
      <c r="K20322" s="72"/>
    </row>
    <row r="20323" spans="9:11">
      <c r="I20323" s="72"/>
      <c r="J20323" s="72"/>
      <c r="K20323" s="72"/>
    </row>
    <row r="20324" spans="9:11">
      <c r="I20324" s="72"/>
      <c r="J20324" s="72"/>
      <c r="K20324" s="72"/>
    </row>
    <row r="20325" spans="9:11">
      <c r="I20325" s="72"/>
      <c r="J20325" s="72"/>
      <c r="K20325" s="72"/>
    </row>
    <row r="20326" spans="9:11">
      <c r="I20326" s="72"/>
      <c r="J20326" s="72"/>
      <c r="K20326" s="72"/>
    </row>
    <row r="20327" spans="9:11">
      <c r="I20327" s="72"/>
      <c r="J20327" s="72"/>
      <c r="K20327" s="72"/>
    </row>
    <row r="20328" spans="9:11">
      <c r="I20328" s="72"/>
      <c r="J20328" s="72"/>
      <c r="K20328" s="72"/>
    </row>
    <row r="20329" spans="9:11">
      <c r="I20329" s="72"/>
      <c r="J20329" s="72"/>
      <c r="K20329" s="72"/>
    </row>
    <row r="20330" spans="9:11">
      <c r="I20330" s="72"/>
      <c r="J20330" s="72"/>
      <c r="K20330" s="72"/>
    </row>
    <row r="20331" spans="9:11">
      <c r="I20331" s="72"/>
      <c r="J20331" s="72"/>
      <c r="K20331" s="72"/>
    </row>
    <row r="20332" spans="9:11">
      <c r="I20332" s="72"/>
      <c r="J20332" s="72"/>
      <c r="K20332" s="72"/>
    </row>
    <row r="20333" spans="9:11">
      <c r="I20333" s="72"/>
      <c r="J20333" s="72"/>
      <c r="K20333" s="72"/>
    </row>
    <row r="20334" spans="9:11">
      <c r="I20334" s="72"/>
      <c r="J20334" s="72"/>
      <c r="K20334" s="72"/>
    </row>
    <row r="20335" spans="9:11">
      <c r="I20335" s="72"/>
      <c r="J20335" s="72"/>
      <c r="K20335" s="72"/>
    </row>
    <row r="20336" spans="9:11">
      <c r="I20336" s="72"/>
      <c r="J20336" s="72"/>
      <c r="K20336" s="72"/>
    </row>
    <row r="20337" spans="9:11">
      <c r="I20337" s="72"/>
      <c r="J20337" s="72"/>
      <c r="K20337" s="72"/>
    </row>
    <row r="20338" spans="9:11">
      <c r="I20338" s="72"/>
      <c r="J20338" s="72"/>
      <c r="K20338" s="72"/>
    </row>
    <row r="20339" spans="9:11">
      <c r="I20339" s="72"/>
      <c r="J20339" s="72"/>
      <c r="K20339" s="72"/>
    </row>
    <row r="20340" spans="9:11">
      <c r="I20340" s="72"/>
      <c r="J20340" s="72"/>
      <c r="K20340" s="72"/>
    </row>
    <row r="20341" spans="9:11">
      <c r="I20341" s="72"/>
      <c r="J20341" s="72"/>
      <c r="K20341" s="72"/>
    </row>
    <row r="20342" spans="9:11">
      <c r="I20342" s="72"/>
      <c r="J20342" s="72"/>
      <c r="K20342" s="72"/>
    </row>
    <row r="20343" spans="9:11">
      <c r="I20343" s="72"/>
      <c r="J20343" s="72"/>
      <c r="K20343" s="72"/>
    </row>
    <row r="20344" spans="9:11">
      <c r="I20344" s="72"/>
      <c r="J20344" s="72"/>
      <c r="K20344" s="72"/>
    </row>
    <row r="20345" spans="9:11">
      <c r="I20345" s="72"/>
      <c r="J20345" s="72"/>
      <c r="K20345" s="72"/>
    </row>
    <row r="20346" spans="9:11">
      <c r="I20346" s="72"/>
      <c r="J20346" s="72"/>
      <c r="K20346" s="72"/>
    </row>
    <row r="20347" spans="9:11">
      <c r="I20347" s="72"/>
      <c r="J20347" s="72"/>
      <c r="K20347" s="72"/>
    </row>
    <row r="20348" spans="9:11">
      <c r="I20348" s="72"/>
      <c r="J20348" s="72"/>
      <c r="K20348" s="72"/>
    </row>
    <row r="20349" spans="9:11">
      <c r="I20349" s="72"/>
      <c r="J20349" s="72"/>
      <c r="K20349" s="72"/>
    </row>
    <row r="20350" spans="9:11">
      <c r="I20350" s="72"/>
      <c r="J20350" s="72"/>
      <c r="K20350" s="72"/>
    </row>
    <row r="20351" spans="9:11">
      <c r="I20351" s="72"/>
      <c r="J20351" s="72"/>
      <c r="K20351" s="72"/>
    </row>
    <row r="20352" spans="9:11">
      <c r="I20352" s="72"/>
      <c r="J20352" s="72"/>
      <c r="K20352" s="72"/>
    </row>
    <row r="20353" spans="9:11">
      <c r="I20353" s="72"/>
      <c r="J20353" s="72"/>
      <c r="K20353" s="72"/>
    </row>
    <row r="20354" spans="9:11">
      <c r="I20354" s="72"/>
      <c r="J20354" s="72"/>
      <c r="K20354" s="72"/>
    </row>
    <row r="20355" spans="9:11">
      <c r="I20355" s="72"/>
      <c r="J20355" s="72"/>
      <c r="K20355" s="72"/>
    </row>
    <row r="20356" spans="9:11">
      <c r="I20356" s="72"/>
      <c r="J20356" s="72"/>
      <c r="K20356" s="72"/>
    </row>
    <row r="20357" spans="9:11">
      <c r="I20357" s="72"/>
      <c r="J20357" s="72"/>
      <c r="K20357" s="72"/>
    </row>
    <row r="20358" spans="9:11">
      <c r="I20358" s="72"/>
      <c r="J20358" s="72"/>
      <c r="K20358" s="72"/>
    </row>
    <row r="20359" spans="9:11">
      <c r="I20359" s="72"/>
      <c r="J20359" s="72"/>
      <c r="K20359" s="72"/>
    </row>
    <row r="20360" spans="9:11">
      <c r="I20360" s="72"/>
      <c r="J20360" s="72"/>
      <c r="K20360" s="72"/>
    </row>
    <row r="20361" spans="9:11">
      <c r="I20361" s="72"/>
      <c r="J20361" s="72"/>
      <c r="K20361" s="72"/>
    </row>
    <row r="20362" spans="9:11">
      <c r="I20362" s="72"/>
      <c r="J20362" s="72"/>
      <c r="K20362" s="72"/>
    </row>
    <row r="20363" spans="9:11">
      <c r="I20363" s="72"/>
      <c r="J20363" s="72"/>
      <c r="K20363" s="72"/>
    </row>
    <row r="20364" spans="9:11">
      <c r="I20364" s="72"/>
      <c r="J20364" s="72"/>
      <c r="K20364" s="72"/>
    </row>
    <row r="20365" spans="9:11">
      <c r="I20365" s="72"/>
      <c r="J20365" s="72"/>
      <c r="K20365" s="72"/>
    </row>
    <row r="20366" spans="9:11">
      <c r="I20366" s="72"/>
      <c r="J20366" s="72"/>
      <c r="K20366" s="72"/>
    </row>
    <row r="20367" spans="9:11">
      <c r="I20367" s="72"/>
      <c r="J20367" s="72"/>
      <c r="K20367" s="72"/>
    </row>
    <row r="20368" spans="9:11">
      <c r="I20368" s="72"/>
      <c r="J20368" s="72"/>
      <c r="K20368" s="72"/>
    </row>
    <row r="20369" spans="9:11">
      <c r="I20369" s="72"/>
      <c r="J20369" s="72"/>
      <c r="K20369" s="72"/>
    </row>
    <row r="20370" spans="9:11">
      <c r="I20370" s="72"/>
      <c r="J20370" s="72"/>
      <c r="K20370" s="72"/>
    </row>
    <row r="20371" spans="9:11">
      <c r="I20371" s="72"/>
      <c r="J20371" s="72"/>
      <c r="K20371" s="72"/>
    </row>
    <row r="20372" spans="9:11">
      <c r="I20372" s="72"/>
      <c r="J20372" s="72"/>
      <c r="K20372" s="72"/>
    </row>
    <row r="20373" spans="9:11">
      <c r="I20373" s="72"/>
      <c r="J20373" s="72"/>
      <c r="K20373" s="72"/>
    </row>
    <row r="20374" spans="9:11">
      <c r="I20374" s="72"/>
      <c r="J20374" s="72"/>
      <c r="K20374" s="72"/>
    </row>
    <row r="20375" spans="9:11">
      <c r="I20375" s="72"/>
      <c r="J20375" s="72"/>
      <c r="K20375" s="72"/>
    </row>
    <row r="20376" spans="9:11">
      <c r="I20376" s="72"/>
      <c r="J20376" s="72"/>
      <c r="K20376" s="72"/>
    </row>
    <row r="20377" spans="9:11">
      <c r="I20377" s="72"/>
      <c r="J20377" s="72"/>
      <c r="K20377" s="72"/>
    </row>
    <row r="20378" spans="9:11">
      <c r="I20378" s="72"/>
      <c r="J20378" s="72"/>
      <c r="K20378" s="72"/>
    </row>
    <row r="20379" spans="9:11">
      <c r="I20379" s="72"/>
      <c r="J20379" s="72"/>
      <c r="K20379" s="72"/>
    </row>
    <row r="20380" spans="9:11">
      <c r="I20380" s="72"/>
      <c r="J20380" s="72"/>
      <c r="K20380" s="72"/>
    </row>
    <row r="20381" spans="9:11">
      <c r="I20381" s="72"/>
      <c r="J20381" s="72"/>
      <c r="K20381" s="72"/>
    </row>
    <row r="20382" spans="9:11">
      <c r="I20382" s="72"/>
      <c r="J20382" s="72"/>
      <c r="K20382" s="72"/>
    </row>
    <row r="20383" spans="9:11">
      <c r="I20383" s="72"/>
      <c r="J20383" s="72"/>
      <c r="K20383" s="72"/>
    </row>
    <row r="20384" spans="9:11">
      <c r="I20384" s="72"/>
      <c r="J20384" s="72"/>
      <c r="K20384" s="72"/>
    </row>
    <row r="20385" spans="9:11">
      <c r="I20385" s="72"/>
      <c r="J20385" s="72"/>
      <c r="K20385" s="72"/>
    </row>
    <row r="20386" spans="9:11">
      <c r="I20386" s="72"/>
      <c r="J20386" s="72"/>
      <c r="K20386" s="72"/>
    </row>
    <row r="20387" spans="9:11">
      <c r="I20387" s="72"/>
      <c r="J20387" s="72"/>
      <c r="K20387" s="72"/>
    </row>
    <row r="20388" spans="9:11">
      <c r="I20388" s="72"/>
      <c r="J20388" s="72"/>
      <c r="K20388" s="72"/>
    </row>
    <row r="20389" spans="9:11">
      <c r="I20389" s="72"/>
      <c r="J20389" s="72"/>
      <c r="K20389" s="72"/>
    </row>
    <row r="20390" spans="9:11">
      <c r="I20390" s="72"/>
      <c r="J20390" s="72"/>
      <c r="K20390" s="72"/>
    </row>
    <row r="20391" spans="9:11">
      <c r="I20391" s="72"/>
      <c r="J20391" s="72"/>
      <c r="K20391" s="72"/>
    </row>
    <row r="20392" spans="9:11">
      <c r="I20392" s="72"/>
      <c r="J20392" s="72"/>
      <c r="K20392" s="72"/>
    </row>
    <row r="20393" spans="9:11">
      <c r="I20393" s="72"/>
      <c r="J20393" s="72"/>
      <c r="K20393" s="72"/>
    </row>
    <row r="20394" spans="9:11">
      <c r="I20394" s="72"/>
      <c r="J20394" s="72"/>
      <c r="K20394" s="72"/>
    </row>
    <row r="20395" spans="9:11">
      <c r="I20395" s="72"/>
      <c r="J20395" s="72"/>
      <c r="K20395" s="72"/>
    </row>
    <row r="20396" spans="9:11">
      <c r="I20396" s="72"/>
      <c r="J20396" s="72"/>
      <c r="K20396" s="72"/>
    </row>
    <row r="20397" spans="9:11">
      <c r="I20397" s="72"/>
      <c r="J20397" s="72"/>
      <c r="K20397" s="72"/>
    </row>
    <row r="20398" spans="9:11">
      <c r="I20398" s="72"/>
      <c r="J20398" s="72"/>
      <c r="K20398" s="72"/>
    </row>
    <row r="20399" spans="9:11">
      <c r="I20399" s="72"/>
      <c r="J20399" s="72"/>
      <c r="K20399" s="72"/>
    </row>
    <row r="20400" spans="9:11">
      <c r="I20400" s="72"/>
      <c r="J20400" s="72"/>
      <c r="K20400" s="72"/>
    </row>
    <row r="20401" spans="9:11">
      <c r="I20401" s="72"/>
      <c r="J20401" s="72"/>
      <c r="K20401" s="72"/>
    </row>
    <row r="20402" spans="9:11">
      <c r="I20402" s="72"/>
      <c r="J20402" s="72"/>
      <c r="K20402" s="72"/>
    </row>
    <row r="20403" spans="9:11">
      <c r="I20403" s="72"/>
      <c r="J20403" s="72"/>
      <c r="K20403" s="72"/>
    </row>
    <row r="20404" spans="9:11">
      <c r="I20404" s="72"/>
      <c r="J20404" s="72"/>
      <c r="K20404" s="72"/>
    </row>
    <row r="20405" spans="9:11">
      <c r="I20405" s="72"/>
      <c r="J20405" s="72"/>
      <c r="K20405" s="72"/>
    </row>
    <row r="20406" spans="9:11">
      <c r="I20406" s="72"/>
      <c r="J20406" s="72"/>
      <c r="K20406" s="72"/>
    </row>
    <row r="20407" spans="9:11">
      <c r="I20407" s="72"/>
      <c r="J20407" s="72"/>
      <c r="K20407" s="72"/>
    </row>
    <row r="20408" spans="9:11">
      <c r="I20408" s="72"/>
      <c r="J20408" s="72"/>
      <c r="K20408" s="72"/>
    </row>
    <row r="20409" spans="9:11">
      <c r="I20409" s="72"/>
      <c r="J20409" s="72"/>
      <c r="K20409" s="72"/>
    </row>
    <row r="20410" spans="9:11">
      <c r="I20410" s="72"/>
      <c r="J20410" s="72"/>
      <c r="K20410" s="72"/>
    </row>
    <row r="20411" spans="9:11">
      <c r="I20411" s="72"/>
      <c r="J20411" s="72"/>
      <c r="K20411" s="72"/>
    </row>
    <row r="20412" spans="9:11">
      <c r="I20412" s="72"/>
      <c r="J20412" s="72"/>
      <c r="K20412" s="72"/>
    </row>
    <row r="20413" spans="9:11">
      <c r="I20413" s="72"/>
      <c r="J20413" s="72"/>
      <c r="K20413" s="72"/>
    </row>
    <row r="20414" spans="9:11">
      <c r="I20414" s="72"/>
      <c r="J20414" s="72"/>
      <c r="K20414" s="72"/>
    </row>
    <row r="20415" spans="9:11">
      <c r="I20415" s="72"/>
      <c r="J20415" s="72"/>
      <c r="K20415" s="72"/>
    </row>
    <row r="20416" spans="9:11">
      <c r="I20416" s="72"/>
      <c r="J20416" s="72"/>
      <c r="K20416" s="72"/>
    </row>
    <row r="20417" spans="9:11">
      <c r="I20417" s="72"/>
      <c r="J20417" s="72"/>
      <c r="K20417" s="72"/>
    </row>
    <row r="20418" spans="9:11">
      <c r="I20418" s="72"/>
      <c r="J20418" s="72"/>
      <c r="K20418" s="72"/>
    </row>
    <row r="20419" spans="9:11">
      <c r="I20419" s="72"/>
      <c r="J20419" s="72"/>
      <c r="K20419" s="72"/>
    </row>
    <row r="20420" spans="9:11">
      <c r="I20420" s="72"/>
      <c r="J20420" s="72"/>
      <c r="K20420" s="72"/>
    </row>
    <row r="20421" spans="9:11">
      <c r="I20421" s="72"/>
      <c r="J20421" s="72"/>
      <c r="K20421" s="72"/>
    </row>
    <row r="20422" spans="9:11">
      <c r="I20422" s="72"/>
      <c r="J20422" s="72"/>
      <c r="K20422" s="72"/>
    </row>
    <row r="20423" spans="9:11">
      <c r="I20423" s="72"/>
      <c r="J20423" s="72"/>
      <c r="K20423" s="72"/>
    </row>
    <row r="20424" spans="9:11">
      <c r="I20424" s="72"/>
      <c r="J20424" s="72"/>
      <c r="K20424" s="72"/>
    </row>
    <row r="20425" spans="9:11">
      <c r="I20425" s="72"/>
      <c r="J20425" s="72"/>
      <c r="K20425" s="72"/>
    </row>
    <row r="20426" spans="9:11">
      <c r="I20426" s="72"/>
      <c r="J20426" s="72"/>
      <c r="K20426" s="72"/>
    </row>
    <row r="20427" spans="9:11">
      <c r="I20427" s="72"/>
      <c r="J20427" s="72"/>
      <c r="K20427" s="72"/>
    </row>
    <row r="20428" spans="9:11">
      <c r="I20428" s="72"/>
      <c r="J20428" s="72"/>
      <c r="K20428" s="72"/>
    </row>
    <row r="20429" spans="9:11">
      <c r="I20429" s="72"/>
      <c r="J20429" s="72"/>
      <c r="K20429" s="72"/>
    </row>
    <row r="20430" spans="9:11">
      <c r="I20430" s="72"/>
      <c r="J20430" s="72"/>
      <c r="K20430" s="72"/>
    </row>
    <row r="20431" spans="9:11">
      <c r="I20431" s="72"/>
      <c r="J20431" s="72"/>
      <c r="K20431" s="72"/>
    </row>
    <row r="20432" spans="9:11">
      <c r="I20432" s="72"/>
      <c r="J20432" s="72"/>
      <c r="K20432" s="72"/>
    </row>
    <row r="20433" spans="9:11">
      <c r="I20433" s="72"/>
      <c r="J20433" s="72"/>
      <c r="K20433" s="72"/>
    </row>
    <row r="20434" spans="9:11">
      <c r="I20434" s="72"/>
      <c r="J20434" s="72"/>
      <c r="K20434" s="72"/>
    </row>
    <row r="20435" spans="9:11">
      <c r="I20435" s="72"/>
      <c r="J20435" s="72"/>
      <c r="K20435" s="72"/>
    </row>
    <row r="20436" spans="9:11">
      <c r="I20436" s="72"/>
      <c r="J20436" s="72"/>
      <c r="K20436" s="72"/>
    </row>
    <row r="20437" spans="9:11">
      <c r="I20437" s="72"/>
      <c r="J20437" s="72"/>
      <c r="K20437" s="72"/>
    </row>
    <row r="20438" spans="9:11">
      <c r="I20438" s="72"/>
      <c r="J20438" s="72"/>
      <c r="K20438" s="72"/>
    </row>
    <row r="20439" spans="9:11">
      <c r="I20439" s="72"/>
      <c r="J20439" s="72"/>
      <c r="K20439" s="72"/>
    </row>
    <row r="20440" spans="9:11">
      <c r="I20440" s="72"/>
      <c r="J20440" s="72"/>
      <c r="K20440" s="72"/>
    </row>
    <row r="20441" spans="9:11">
      <c r="I20441" s="72"/>
      <c r="J20441" s="72"/>
      <c r="K20441" s="72"/>
    </row>
    <row r="20442" spans="9:11">
      <c r="I20442" s="72"/>
      <c r="J20442" s="72"/>
      <c r="K20442" s="72"/>
    </row>
    <row r="20443" spans="9:11">
      <c r="I20443" s="72"/>
      <c r="J20443" s="72"/>
      <c r="K20443" s="72"/>
    </row>
    <row r="20444" spans="9:11">
      <c r="I20444" s="72"/>
      <c r="J20444" s="72"/>
      <c r="K20444" s="72"/>
    </row>
    <row r="20445" spans="9:11">
      <c r="I20445" s="72"/>
      <c r="J20445" s="72"/>
      <c r="K20445" s="72"/>
    </row>
    <row r="20446" spans="9:11">
      <c r="I20446" s="72"/>
      <c r="J20446" s="72"/>
      <c r="K20446" s="72"/>
    </row>
    <row r="20447" spans="9:11">
      <c r="I20447" s="72"/>
      <c r="J20447" s="72"/>
      <c r="K20447" s="72"/>
    </row>
    <row r="20448" spans="9:11">
      <c r="I20448" s="72"/>
      <c r="J20448" s="72"/>
      <c r="K20448" s="72"/>
    </row>
    <row r="20449" spans="9:11">
      <c r="I20449" s="72"/>
      <c r="J20449" s="72"/>
      <c r="K20449" s="72"/>
    </row>
    <row r="20450" spans="9:11">
      <c r="I20450" s="72"/>
      <c r="J20450" s="72"/>
      <c r="K20450" s="72"/>
    </row>
    <row r="20451" spans="9:11">
      <c r="I20451" s="72"/>
      <c r="J20451" s="72"/>
      <c r="K20451" s="72"/>
    </row>
    <row r="20452" spans="9:11">
      <c r="I20452" s="72"/>
      <c r="J20452" s="72"/>
      <c r="K20452" s="72"/>
    </row>
    <row r="20453" spans="9:11">
      <c r="I20453" s="72"/>
      <c r="J20453" s="72"/>
      <c r="K20453" s="72"/>
    </row>
    <row r="20454" spans="9:11">
      <c r="I20454" s="72"/>
      <c r="J20454" s="72"/>
      <c r="K20454" s="72"/>
    </row>
    <row r="20455" spans="9:11">
      <c r="I20455" s="72"/>
      <c r="J20455" s="72"/>
      <c r="K20455" s="72"/>
    </row>
    <row r="20456" spans="9:11">
      <c r="I20456" s="72"/>
      <c r="J20456" s="72"/>
      <c r="K20456" s="72"/>
    </row>
    <row r="20457" spans="9:11">
      <c r="I20457" s="72"/>
      <c r="J20457" s="72"/>
      <c r="K20457" s="72"/>
    </row>
    <row r="20458" spans="9:11">
      <c r="I20458" s="72"/>
      <c r="J20458" s="72"/>
      <c r="K20458" s="72"/>
    </row>
    <row r="20459" spans="9:11">
      <c r="I20459" s="72"/>
      <c r="J20459" s="72"/>
      <c r="K20459" s="72"/>
    </row>
    <row r="20460" spans="9:11">
      <c r="I20460" s="72"/>
      <c r="J20460" s="72"/>
      <c r="K20460" s="72"/>
    </row>
    <row r="20461" spans="9:11">
      <c r="I20461" s="72"/>
      <c r="J20461" s="72"/>
      <c r="K20461" s="72"/>
    </row>
    <row r="20462" spans="9:11">
      <c r="I20462" s="72"/>
      <c r="J20462" s="72"/>
      <c r="K20462" s="72"/>
    </row>
    <row r="20463" spans="9:11">
      <c r="I20463" s="72"/>
      <c r="J20463" s="72"/>
      <c r="K20463" s="72"/>
    </row>
    <row r="20464" spans="9:11">
      <c r="I20464" s="72"/>
      <c r="J20464" s="72"/>
      <c r="K20464" s="72"/>
    </row>
    <row r="20465" spans="9:11">
      <c r="I20465" s="72"/>
      <c r="J20465" s="72"/>
      <c r="K20465" s="72"/>
    </row>
    <row r="20466" spans="9:11">
      <c r="I20466" s="72"/>
      <c r="J20466" s="72"/>
      <c r="K20466" s="72"/>
    </row>
    <row r="20467" spans="9:11">
      <c r="I20467" s="72"/>
      <c r="J20467" s="72"/>
      <c r="K20467" s="72"/>
    </row>
    <row r="20468" spans="9:11">
      <c r="I20468" s="72"/>
      <c r="J20468" s="72"/>
      <c r="K20468" s="72"/>
    </row>
    <row r="20469" spans="9:11">
      <c r="I20469" s="72"/>
      <c r="J20469" s="72"/>
      <c r="K20469" s="72"/>
    </row>
    <row r="20470" spans="9:11">
      <c r="I20470" s="72"/>
      <c r="J20470" s="72"/>
      <c r="K20470" s="72"/>
    </row>
    <row r="20471" spans="9:11">
      <c r="I20471" s="72"/>
      <c r="J20471" s="72"/>
      <c r="K20471" s="72"/>
    </row>
    <row r="20472" spans="9:11">
      <c r="I20472" s="72"/>
      <c r="J20472" s="72"/>
      <c r="K20472" s="72"/>
    </row>
    <row r="20473" spans="9:11">
      <c r="I20473" s="72"/>
      <c r="J20473" s="72"/>
      <c r="K20473" s="72"/>
    </row>
    <row r="20474" spans="9:11">
      <c r="I20474" s="72"/>
      <c r="J20474" s="72"/>
      <c r="K20474" s="72"/>
    </row>
    <row r="20475" spans="9:11">
      <c r="I20475" s="72"/>
      <c r="J20475" s="72"/>
      <c r="K20475" s="72"/>
    </row>
    <row r="20476" spans="9:11">
      <c r="I20476" s="72"/>
      <c r="J20476" s="72"/>
      <c r="K20476" s="72"/>
    </row>
    <row r="20477" spans="9:11">
      <c r="I20477" s="72"/>
      <c r="J20477" s="72"/>
      <c r="K20477" s="72"/>
    </row>
    <row r="20478" spans="9:11">
      <c r="I20478" s="72"/>
      <c r="J20478" s="72"/>
      <c r="K20478" s="72"/>
    </row>
    <row r="20479" spans="9:11">
      <c r="I20479" s="72"/>
      <c r="J20479" s="72"/>
      <c r="K20479" s="72"/>
    </row>
    <row r="20480" spans="9:11">
      <c r="I20480" s="72"/>
      <c r="J20480" s="72"/>
      <c r="K20480" s="72"/>
    </row>
    <row r="20481" spans="9:11">
      <c r="I20481" s="72"/>
      <c r="J20481" s="72"/>
      <c r="K20481" s="72"/>
    </row>
    <row r="20482" spans="9:11">
      <c r="I20482" s="72"/>
      <c r="J20482" s="72"/>
      <c r="K20482" s="72"/>
    </row>
    <row r="20483" spans="9:11">
      <c r="I20483" s="72"/>
      <c r="J20483" s="72"/>
      <c r="K20483" s="72"/>
    </row>
    <row r="20484" spans="9:11">
      <c r="I20484" s="72"/>
      <c r="J20484" s="72"/>
      <c r="K20484" s="72"/>
    </row>
    <row r="20485" spans="9:11">
      <c r="I20485" s="72"/>
      <c r="J20485" s="72"/>
      <c r="K20485" s="72"/>
    </row>
    <row r="20486" spans="9:11">
      <c r="I20486" s="72"/>
      <c r="J20486" s="72"/>
      <c r="K20486" s="72"/>
    </row>
    <row r="20487" spans="9:11">
      <c r="I20487" s="72"/>
      <c r="J20487" s="72"/>
      <c r="K20487" s="72"/>
    </row>
    <row r="20488" spans="9:11">
      <c r="I20488" s="72"/>
      <c r="J20488" s="72"/>
      <c r="K20488" s="72"/>
    </row>
    <row r="20489" spans="9:11">
      <c r="I20489" s="72"/>
      <c r="J20489" s="72"/>
      <c r="K20489" s="72"/>
    </row>
    <row r="20490" spans="9:11">
      <c r="I20490" s="72"/>
      <c r="J20490" s="72"/>
      <c r="K20490" s="72"/>
    </row>
    <row r="20491" spans="9:11">
      <c r="I20491" s="72"/>
      <c r="J20491" s="72"/>
      <c r="K20491" s="72"/>
    </row>
    <row r="20492" spans="9:11">
      <c r="I20492" s="72"/>
      <c r="J20492" s="72"/>
      <c r="K20492" s="72"/>
    </row>
    <row r="20493" spans="9:11">
      <c r="I20493" s="72"/>
      <c r="J20493" s="72"/>
      <c r="K20493" s="72"/>
    </row>
    <row r="20494" spans="9:11">
      <c r="I20494" s="72"/>
      <c r="J20494" s="72"/>
      <c r="K20494" s="72"/>
    </row>
    <row r="20495" spans="9:11">
      <c r="I20495" s="72"/>
      <c r="J20495" s="72"/>
      <c r="K20495" s="72"/>
    </row>
    <row r="20496" spans="9:11">
      <c r="I20496" s="72"/>
      <c r="J20496" s="72"/>
      <c r="K20496" s="72"/>
    </row>
    <row r="20497" spans="9:11">
      <c r="I20497" s="72"/>
      <c r="J20497" s="72"/>
      <c r="K20497" s="72"/>
    </row>
    <row r="20498" spans="9:11">
      <c r="I20498" s="72"/>
      <c r="J20498" s="72"/>
      <c r="K20498" s="72"/>
    </row>
    <row r="20499" spans="9:11">
      <c r="I20499" s="72"/>
      <c r="J20499" s="72"/>
      <c r="K20499" s="72"/>
    </row>
    <row r="20500" spans="9:11">
      <c r="I20500" s="72"/>
      <c r="J20500" s="72"/>
      <c r="K20500" s="72"/>
    </row>
    <row r="20501" spans="9:11">
      <c r="I20501" s="72"/>
      <c r="J20501" s="72"/>
      <c r="K20501" s="72"/>
    </row>
    <row r="20502" spans="9:11">
      <c r="I20502" s="72"/>
      <c r="J20502" s="72"/>
      <c r="K20502" s="72"/>
    </row>
    <row r="20503" spans="9:11">
      <c r="I20503" s="72"/>
      <c r="J20503" s="72"/>
      <c r="K20503" s="72"/>
    </row>
    <row r="20504" spans="9:11">
      <c r="I20504" s="72"/>
      <c r="J20504" s="72"/>
      <c r="K20504" s="72"/>
    </row>
    <row r="20505" spans="9:11">
      <c r="I20505" s="72"/>
      <c r="J20505" s="72"/>
      <c r="K20505" s="72"/>
    </row>
    <row r="20506" spans="9:11">
      <c r="I20506" s="72"/>
      <c r="J20506" s="72"/>
      <c r="K20506" s="72"/>
    </row>
    <row r="20507" spans="9:11">
      <c r="I20507" s="72"/>
      <c r="J20507" s="72"/>
      <c r="K20507" s="72"/>
    </row>
    <row r="20508" spans="9:11">
      <c r="I20508" s="72"/>
      <c r="J20508" s="72"/>
      <c r="K20508" s="72"/>
    </row>
    <row r="20509" spans="9:11">
      <c r="I20509" s="72"/>
      <c r="J20509" s="72"/>
      <c r="K20509" s="72"/>
    </row>
    <row r="20510" spans="9:11">
      <c r="I20510" s="72"/>
      <c r="J20510" s="72"/>
      <c r="K20510" s="72"/>
    </row>
    <row r="20511" spans="9:11">
      <c r="I20511" s="72"/>
      <c r="J20511" s="72"/>
      <c r="K20511" s="72"/>
    </row>
    <row r="20512" spans="9:11">
      <c r="I20512" s="72"/>
      <c r="J20512" s="72"/>
      <c r="K20512" s="72"/>
    </row>
    <row r="20513" spans="9:11">
      <c r="I20513" s="72"/>
      <c r="J20513" s="72"/>
      <c r="K20513" s="72"/>
    </row>
    <row r="20514" spans="9:11">
      <c r="I20514" s="72"/>
      <c r="J20514" s="72"/>
      <c r="K20514" s="72"/>
    </row>
    <row r="20515" spans="9:11">
      <c r="I20515" s="72"/>
      <c r="J20515" s="72"/>
      <c r="K20515" s="72"/>
    </row>
    <row r="20516" spans="9:11">
      <c r="I20516" s="72"/>
      <c r="J20516" s="72"/>
      <c r="K20516" s="72"/>
    </row>
    <row r="20517" spans="9:11">
      <c r="I20517" s="72"/>
      <c r="J20517" s="72"/>
      <c r="K20517" s="72"/>
    </row>
    <row r="20518" spans="9:11">
      <c r="I20518" s="72"/>
      <c r="J20518" s="72"/>
      <c r="K20518" s="72"/>
    </row>
    <row r="20519" spans="9:11">
      <c r="I20519" s="72"/>
      <c r="J20519" s="72"/>
      <c r="K20519" s="72"/>
    </row>
    <row r="20520" spans="9:11">
      <c r="I20520" s="72"/>
      <c r="J20520" s="72"/>
      <c r="K20520" s="72"/>
    </row>
    <row r="20521" spans="9:11">
      <c r="I20521" s="72"/>
      <c r="J20521" s="72"/>
      <c r="K20521" s="72"/>
    </row>
    <row r="20522" spans="9:11">
      <c r="I20522" s="72"/>
      <c r="J20522" s="72"/>
      <c r="K20522" s="72"/>
    </row>
    <row r="20523" spans="9:11">
      <c r="I20523" s="72"/>
      <c r="J20523" s="72"/>
      <c r="K20523" s="72"/>
    </row>
    <row r="20524" spans="9:11">
      <c r="I20524" s="72"/>
      <c r="J20524" s="72"/>
      <c r="K20524" s="72"/>
    </row>
    <row r="20525" spans="9:11">
      <c r="I20525" s="72"/>
      <c r="J20525" s="72"/>
      <c r="K20525" s="72"/>
    </row>
    <row r="20526" spans="9:11">
      <c r="I20526" s="72"/>
      <c r="J20526" s="72"/>
      <c r="K20526" s="72"/>
    </row>
    <row r="20527" spans="9:11">
      <c r="I20527" s="72"/>
      <c r="J20527" s="72"/>
      <c r="K20527" s="72"/>
    </row>
    <row r="20528" spans="9:11">
      <c r="I20528" s="72"/>
      <c r="J20528" s="72"/>
      <c r="K20528" s="72"/>
    </row>
    <row r="20529" spans="9:11">
      <c r="I20529" s="72"/>
      <c r="J20529" s="72"/>
      <c r="K20529" s="72"/>
    </row>
    <row r="20530" spans="9:11">
      <c r="I20530" s="72"/>
      <c r="J20530" s="72"/>
      <c r="K20530" s="72"/>
    </row>
    <row r="20531" spans="9:11">
      <c r="I20531" s="72"/>
      <c r="J20531" s="72"/>
      <c r="K20531" s="72"/>
    </row>
    <row r="20532" spans="9:11">
      <c r="I20532" s="72"/>
      <c r="J20532" s="72"/>
      <c r="K20532" s="72"/>
    </row>
    <row r="20533" spans="9:11">
      <c r="I20533" s="72"/>
      <c r="J20533" s="72"/>
      <c r="K20533" s="72"/>
    </row>
    <row r="20534" spans="9:11">
      <c r="I20534" s="72"/>
      <c r="J20534" s="72"/>
      <c r="K20534" s="72"/>
    </row>
    <row r="20535" spans="9:11">
      <c r="I20535" s="72"/>
      <c r="J20535" s="72"/>
      <c r="K20535" s="72"/>
    </row>
    <row r="20536" spans="9:11">
      <c r="I20536" s="72"/>
      <c r="J20536" s="72"/>
      <c r="K20536" s="72"/>
    </row>
    <row r="20537" spans="9:11">
      <c r="I20537" s="72"/>
      <c r="J20537" s="72"/>
      <c r="K20537" s="72"/>
    </row>
    <row r="20538" spans="9:11">
      <c r="I20538" s="72"/>
      <c r="J20538" s="72"/>
      <c r="K20538" s="72"/>
    </row>
    <row r="20539" spans="9:11">
      <c r="I20539" s="72"/>
      <c r="J20539" s="72"/>
      <c r="K20539" s="72"/>
    </row>
    <row r="20540" spans="9:11">
      <c r="I20540" s="72"/>
      <c r="J20540" s="72"/>
      <c r="K20540" s="72"/>
    </row>
    <row r="20541" spans="9:11">
      <c r="I20541" s="72"/>
      <c r="J20541" s="72"/>
      <c r="K20541" s="72"/>
    </row>
    <row r="20542" spans="9:11">
      <c r="I20542" s="72"/>
      <c r="J20542" s="72"/>
      <c r="K20542" s="72"/>
    </row>
    <row r="20543" spans="9:11">
      <c r="I20543" s="72"/>
      <c r="J20543" s="72"/>
      <c r="K20543" s="72"/>
    </row>
    <row r="20544" spans="9:11">
      <c r="I20544" s="72"/>
      <c r="J20544" s="72"/>
      <c r="K20544" s="72"/>
    </row>
    <row r="20545" spans="9:11">
      <c r="I20545" s="72"/>
      <c r="J20545" s="72"/>
      <c r="K20545" s="72"/>
    </row>
    <row r="20546" spans="9:11">
      <c r="I20546" s="72"/>
      <c r="J20546" s="72"/>
      <c r="K20546" s="72"/>
    </row>
    <row r="20547" spans="9:11">
      <c r="I20547" s="72"/>
      <c r="J20547" s="72"/>
      <c r="K20547" s="72"/>
    </row>
    <row r="20548" spans="9:11">
      <c r="I20548" s="72"/>
      <c r="J20548" s="72"/>
      <c r="K20548" s="72"/>
    </row>
    <row r="20549" spans="9:11">
      <c r="I20549" s="72"/>
      <c r="J20549" s="72"/>
      <c r="K20549" s="72"/>
    </row>
    <row r="20550" spans="9:11">
      <c r="I20550" s="72"/>
      <c r="J20550" s="72"/>
      <c r="K20550" s="72"/>
    </row>
    <row r="20551" spans="9:11">
      <c r="I20551" s="72"/>
      <c r="J20551" s="72"/>
      <c r="K20551" s="72"/>
    </row>
    <row r="20552" spans="9:11">
      <c r="I20552" s="72"/>
      <c r="J20552" s="72"/>
      <c r="K20552" s="72"/>
    </row>
    <row r="20553" spans="9:11">
      <c r="I20553" s="72"/>
      <c r="J20553" s="72"/>
      <c r="K20553" s="72"/>
    </row>
    <row r="20554" spans="9:11">
      <c r="I20554" s="72"/>
      <c r="J20554" s="72"/>
      <c r="K20554" s="72"/>
    </row>
    <row r="20555" spans="9:11">
      <c r="I20555" s="72"/>
      <c r="J20555" s="72"/>
      <c r="K20555" s="72"/>
    </row>
    <row r="20556" spans="9:11">
      <c r="I20556" s="72"/>
      <c r="J20556" s="72"/>
      <c r="K20556" s="72"/>
    </row>
    <row r="20557" spans="9:11">
      <c r="I20557" s="72"/>
      <c r="J20557" s="72"/>
      <c r="K20557" s="72"/>
    </row>
    <row r="20558" spans="9:11">
      <c r="I20558" s="72"/>
      <c r="J20558" s="72"/>
      <c r="K20558" s="72"/>
    </row>
    <row r="20559" spans="9:11">
      <c r="I20559" s="72"/>
      <c r="J20559" s="72"/>
      <c r="K20559" s="72"/>
    </row>
    <row r="20560" spans="9:11">
      <c r="I20560" s="72"/>
      <c r="J20560" s="72"/>
      <c r="K20560" s="72"/>
    </row>
    <row r="20561" spans="9:11">
      <c r="I20561" s="72"/>
      <c r="J20561" s="72"/>
      <c r="K20561" s="72"/>
    </row>
    <row r="20562" spans="9:11">
      <c r="I20562" s="72"/>
      <c r="J20562" s="72"/>
      <c r="K20562" s="72"/>
    </row>
    <row r="20563" spans="9:11">
      <c r="I20563" s="72"/>
      <c r="J20563" s="72"/>
      <c r="K20563" s="72"/>
    </row>
    <row r="20564" spans="9:11">
      <c r="I20564" s="72"/>
      <c r="J20564" s="72"/>
      <c r="K20564" s="72"/>
    </row>
    <row r="20565" spans="9:11">
      <c r="I20565" s="72"/>
      <c r="J20565" s="72"/>
      <c r="K20565" s="72"/>
    </row>
    <row r="20566" spans="9:11">
      <c r="I20566" s="72"/>
      <c r="J20566" s="72"/>
      <c r="K20566" s="72"/>
    </row>
    <row r="20567" spans="9:11">
      <c r="I20567" s="72"/>
      <c r="J20567" s="72"/>
      <c r="K20567" s="72"/>
    </row>
    <row r="20568" spans="9:11">
      <c r="I20568" s="72"/>
      <c r="J20568" s="72"/>
      <c r="K20568" s="72"/>
    </row>
    <row r="20569" spans="9:11">
      <c r="I20569" s="72"/>
      <c r="J20569" s="72"/>
      <c r="K20569" s="72"/>
    </row>
    <row r="20570" spans="9:11">
      <c r="I20570" s="72"/>
      <c r="J20570" s="72"/>
      <c r="K20570" s="72"/>
    </row>
    <row r="20571" spans="9:11">
      <c r="I20571" s="72"/>
      <c r="J20571" s="72"/>
      <c r="K20571" s="72"/>
    </row>
    <row r="20572" spans="9:11">
      <c r="I20572" s="72"/>
      <c r="J20572" s="72"/>
      <c r="K20572" s="72"/>
    </row>
    <row r="20573" spans="9:11">
      <c r="I20573" s="72"/>
      <c r="J20573" s="72"/>
      <c r="K20573" s="72"/>
    </row>
    <row r="20574" spans="9:11">
      <c r="I20574" s="72"/>
      <c r="J20574" s="72"/>
      <c r="K20574" s="72"/>
    </row>
    <row r="20575" spans="9:11">
      <c r="I20575" s="72"/>
      <c r="J20575" s="72"/>
      <c r="K20575" s="72"/>
    </row>
    <row r="20576" spans="9:11">
      <c r="I20576" s="72"/>
      <c r="J20576" s="72"/>
      <c r="K20576" s="72"/>
    </row>
    <row r="20577" spans="9:11">
      <c r="I20577" s="72"/>
      <c r="J20577" s="72"/>
      <c r="K20577" s="72"/>
    </row>
    <row r="20578" spans="9:11">
      <c r="I20578" s="72"/>
      <c r="J20578" s="72"/>
      <c r="K20578" s="72"/>
    </row>
    <row r="20579" spans="9:11">
      <c r="I20579" s="72"/>
      <c r="J20579" s="72"/>
      <c r="K20579" s="72"/>
    </row>
    <row r="20580" spans="9:11">
      <c r="I20580" s="72"/>
      <c r="J20580" s="72"/>
      <c r="K20580" s="72"/>
    </row>
    <row r="20581" spans="9:11">
      <c r="I20581" s="72"/>
      <c r="J20581" s="72"/>
      <c r="K20581" s="72"/>
    </row>
    <row r="20582" spans="9:11">
      <c r="I20582" s="72"/>
      <c r="J20582" s="72"/>
      <c r="K20582" s="72"/>
    </row>
    <row r="20583" spans="9:11">
      <c r="I20583" s="72"/>
      <c r="J20583" s="72"/>
      <c r="K20583" s="72"/>
    </row>
    <row r="20584" spans="9:11">
      <c r="I20584" s="72"/>
      <c r="J20584" s="72"/>
      <c r="K20584" s="72"/>
    </row>
    <row r="20585" spans="9:11">
      <c r="I20585" s="72"/>
      <c r="J20585" s="72"/>
      <c r="K20585" s="72"/>
    </row>
    <row r="20586" spans="9:11">
      <c r="I20586" s="72"/>
      <c r="J20586" s="72"/>
      <c r="K20586" s="72"/>
    </row>
    <row r="20587" spans="9:11">
      <c r="I20587" s="72"/>
      <c r="J20587" s="72"/>
      <c r="K20587" s="72"/>
    </row>
    <row r="20588" spans="9:11">
      <c r="I20588" s="72"/>
      <c r="J20588" s="72"/>
      <c r="K20588" s="72"/>
    </row>
    <row r="20589" spans="9:11">
      <c r="I20589" s="72"/>
      <c r="J20589" s="72"/>
      <c r="K20589" s="72"/>
    </row>
    <row r="20590" spans="9:11">
      <c r="I20590" s="72"/>
      <c r="J20590" s="72"/>
      <c r="K20590" s="72"/>
    </row>
    <row r="20591" spans="9:11">
      <c r="I20591" s="72"/>
      <c r="J20591" s="72"/>
      <c r="K20591" s="72"/>
    </row>
    <row r="20592" spans="9:11">
      <c r="I20592" s="72"/>
      <c r="J20592" s="72"/>
      <c r="K20592" s="72"/>
    </row>
    <row r="20593" spans="9:11">
      <c r="I20593" s="72"/>
      <c r="J20593" s="72"/>
      <c r="K20593" s="72"/>
    </row>
    <row r="20594" spans="9:11">
      <c r="I20594" s="72"/>
      <c r="J20594" s="72"/>
      <c r="K20594" s="72"/>
    </row>
    <row r="20595" spans="9:11">
      <c r="I20595" s="72"/>
      <c r="J20595" s="72"/>
      <c r="K20595" s="72"/>
    </row>
    <row r="20596" spans="9:11">
      <c r="I20596" s="72"/>
      <c r="J20596" s="72"/>
      <c r="K20596" s="72"/>
    </row>
    <row r="20597" spans="9:11">
      <c r="I20597" s="72"/>
      <c r="J20597" s="72"/>
      <c r="K20597" s="72"/>
    </row>
    <row r="20598" spans="9:11">
      <c r="I20598" s="72"/>
      <c r="J20598" s="72"/>
      <c r="K20598" s="72"/>
    </row>
    <row r="20599" spans="9:11">
      <c r="I20599" s="72"/>
      <c r="J20599" s="72"/>
      <c r="K20599" s="72"/>
    </row>
    <row r="20600" spans="9:11">
      <c r="I20600" s="72"/>
      <c r="J20600" s="72"/>
      <c r="K20600" s="72"/>
    </row>
    <row r="20601" spans="9:11">
      <c r="I20601" s="72"/>
      <c r="J20601" s="72"/>
      <c r="K20601" s="72"/>
    </row>
    <row r="20602" spans="9:11">
      <c r="I20602" s="72"/>
      <c r="J20602" s="72"/>
      <c r="K20602" s="72"/>
    </row>
    <row r="20603" spans="9:11">
      <c r="I20603" s="72"/>
      <c r="J20603" s="72"/>
      <c r="K20603" s="72"/>
    </row>
    <row r="20604" spans="9:11">
      <c r="I20604" s="72"/>
      <c r="J20604" s="72"/>
      <c r="K20604" s="72"/>
    </row>
    <row r="20605" spans="9:11">
      <c r="I20605" s="72"/>
      <c r="J20605" s="72"/>
      <c r="K20605" s="72"/>
    </row>
    <row r="20606" spans="9:11">
      <c r="I20606" s="72"/>
      <c r="J20606" s="72"/>
      <c r="K20606" s="72"/>
    </row>
    <row r="20607" spans="9:11">
      <c r="I20607" s="72"/>
      <c r="J20607" s="72"/>
      <c r="K20607" s="72"/>
    </row>
    <row r="20608" spans="9:11">
      <c r="I20608" s="72"/>
      <c r="J20608" s="72"/>
      <c r="K20608" s="72"/>
    </row>
    <row r="20609" spans="9:11">
      <c r="I20609" s="72"/>
      <c r="J20609" s="72"/>
      <c r="K20609" s="72"/>
    </row>
    <row r="20610" spans="9:11">
      <c r="I20610" s="72"/>
      <c r="J20610" s="72"/>
      <c r="K20610" s="72"/>
    </row>
    <row r="20611" spans="9:11">
      <c r="I20611" s="72"/>
      <c r="J20611" s="72"/>
      <c r="K20611" s="72"/>
    </row>
    <row r="20612" spans="9:11">
      <c r="I20612" s="72"/>
      <c r="J20612" s="72"/>
      <c r="K20612" s="72"/>
    </row>
    <row r="20613" spans="9:11">
      <c r="I20613" s="72"/>
      <c r="J20613" s="72"/>
      <c r="K20613" s="72"/>
    </row>
    <row r="20614" spans="9:11">
      <c r="I20614" s="72"/>
      <c r="J20614" s="72"/>
      <c r="K20614" s="72"/>
    </row>
    <row r="20615" spans="9:11">
      <c r="I20615" s="72"/>
      <c r="J20615" s="72"/>
      <c r="K20615" s="72"/>
    </row>
    <row r="20616" spans="9:11">
      <c r="I20616" s="72"/>
      <c r="J20616" s="72"/>
      <c r="K20616" s="72"/>
    </row>
    <row r="20617" spans="9:11">
      <c r="I20617" s="72"/>
      <c r="J20617" s="72"/>
      <c r="K20617" s="72"/>
    </row>
    <row r="20618" spans="9:11">
      <c r="I20618" s="72"/>
      <c r="J20618" s="72"/>
      <c r="K20618" s="72"/>
    </row>
    <row r="20619" spans="9:11">
      <c r="I20619" s="72"/>
      <c r="J20619" s="72"/>
      <c r="K20619" s="72"/>
    </row>
    <row r="20620" spans="9:11">
      <c r="I20620" s="72"/>
      <c r="J20620" s="72"/>
      <c r="K20620" s="72"/>
    </row>
    <row r="20621" spans="9:11">
      <c r="I20621" s="72"/>
      <c r="J20621" s="72"/>
      <c r="K20621" s="72"/>
    </row>
    <row r="20622" spans="9:11">
      <c r="I20622" s="72"/>
      <c r="J20622" s="72"/>
      <c r="K20622" s="72"/>
    </row>
    <row r="20623" spans="9:11">
      <c r="I20623" s="72"/>
      <c r="J20623" s="72"/>
      <c r="K20623" s="72"/>
    </row>
    <row r="20624" spans="9:11">
      <c r="I20624" s="72"/>
      <c r="J20624" s="72"/>
      <c r="K20624" s="72"/>
    </row>
    <row r="20625" spans="9:11">
      <c r="I20625" s="72"/>
      <c r="J20625" s="72"/>
      <c r="K20625" s="72"/>
    </row>
    <row r="20626" spans="9:11">
      <c r="I20626" s="72"/>
      <c r="J20626" s="72"/>
      <c r="K20626" s="72"/>
    </row>
    <row r="20627" spans="9:11">
      <c r="I20627" s="72"/>
      <c r="J20627" s="72"/>
      <c r="K20627" s="72"/>
    </row>
    <row r="20628" spans="9:11">
      <c r="I20628" s="72"/>
      <c r="J20628" s="72"/>
      <c r="K20628" s="72"/>
    </row>
    <row r="20629" spans="9:11">
      <c r="I20629" s="72"/>
      <c r="J20629" s="72"/>
      <c r="K20629" s="72"/>
    </row>
    <row r="20630" spans="9:11">
      <c r="I20630" s="72"/>
      <c r="J20630" s="72"/>
      <c r="K20630" s="72"/>
    </row>
    <row r="20631" spans="9:11">
      <c r="I20631" s="72"/>
      <c r="J20631" s="72"/>
      <c r="K20631" s="72"/>
    </row>
    <row r="20632" spans="9:11">
      <c r="I20632" s="72"/>
      <c r="J20632" s="72"/>
      <c r="K20632" s="72"/>
    </row>
    <row r="20633" spans="9:11">
      <c r="I20633" s="72"/>
      <c r="J20633" s="72"/>
      <c r="K20633" s="72"/>
    </row>
    <row r="20634" spans="9:11">
      <c r="I20634" s="72"/>
      <c r="J20634" s="72"/>
      <c r="K20634" s="72"/>
    </row>
    <row r="20635" spans="9:11">
      <c r="I20635" s="72"/>
      <c r="J20635" s="72"/>
      <c r="K20635" s="72"/>
    </row>
    <row r="20636" spans="9:11">
      <c r="I20636" s="72"/>
      <c r="J20636" s="72"/>
      <c r="K20636" s="72"/>
    </row>
    <row r="20637" spans="9:11">
      <c r="I20637" s="72"/>
      <c r="J20637" s="72"/>
      <c r="K20637" s="72"/>
    </row>
    <row r="20638" spans="9:11">
      <c r="I20638" s="72"/>
      <c r="J20638" s="72"/>
      <c r="K20638" s="72"/>
    </row>
    <row r="20639" spans="9:11">
      <c r="I20639" s="72"/>
      <c r="J20639" s="72"/>
      <c r="K20639" s="72"/>
    </row>
    <row r="20640" spans="9:11">
      <c r="I20640" s="72"/>
      <c r="J20640" s="72"/>
      <c r="K20640" s="72"/>
    </row>
    <row r="20641" spans="9:11">
      <c r="I20641" s="72"/>
      <c r="J20641" s="72"/>
      <c r="K20641" s="72"/>
    </row>
    <row r="20642" spans="9:11">
      <c r="I20642" s="72"/>
      <c r="J20642" s="72"/>
      <c r="K20642" s="72"/>
    </row>
    <row r="20643" spans="9:11">
      <c r="I20643" s="72"/>
      <c r="J20643" s="72"/>
      <c r="K20643" s="72"/>
    </row>
    <row r="20644" spans="9:11">
      <c r="I20644" s="72"/>
      <c r="J20644" s="72"/>
      <c r="K20644" s="72"/>
    </row>
    <row r="20645" spans="9:11">
      <c r="I20645" s="72"/>
      <c r="J20645" s="72"/>
      <c r="K20645" s="72"/>
    </row>
    <row r="20646" spans="9:11">
      <c r="I20646" s="72"/>
      <c r="J20646" s="72"/>
      <c r="K20646" s="72"/>
    </row>
    <row r="20647" spans="9:11">
      <c r="I20647" s="72"/>
      <c r="J20647" s="72"/>
      <c r="K20647" s="72"/>
    </row>
    <row r="20648" spans="9:11">
      <c r="I20648" s="72"/>
      <c r="J20648" s="72"/>
      <c r="K20648" s="72"/>
    </row>
    <row r="20649" spans="9:11">
      <c r="I20649" s="72"/>
      <c r="J20649" s="72"/>
      <c r="K20649" s="72"/>
    </row>
    <row r="20650" spans="9:11">
      <c r="I20650" s="72"/>
      <c r="J20650" s="72"/>
      <c r="K20650" s="72"/>
    </row>
    <row r="20651" spans="9:11">
      <c r="I20651" s="72"/>
      <c r="J20651" s="72"/>
      <c r="K20651" s="72"/>
    </row>
    <row r="20652" spans="9:11">
      <c r="I20652" s="72"/>
      <c r="J20652" s="72"/>
      <c r="K20652" s="72"/>
    </row>
    <row r="20653" spans="9:11">
      <c r="I20653" s="72"/>
      <c r="J20653" s="72"/>
      <c r="K20653" s="72"/>
    </row>
    <row r="20654" spans="9:11">
      <c r="I20654" s="72"/>
      <c r="J20654" s="72"/>
      <c r="K20654" s="72"/>
    </row>
    <row r="20655" spans="9:11">
      <c r="I20655" s="72"/>
      <c r="J20655" s="72"/>
      <c r="K20655" s="72"/>
    </row>
    <row r="20656" spans="9:11">
      <c r="I20656" s="72"/>
      <c r="J20656" s="72"/>
      <c r="K20656" s="72"/>
    </row>
    <row r="20657" spans="9:11">
      <c r="I20657" s="72"/>
      <c r="J20657" s="72"/>
      <c r="K20657" s="72"/>
    </row>
    <row r="20658" spans="9:11">
      <c r="I20658" s="72"/>
      <c r="J20658" s="72"/>
      <c r="K20658" s="72"/>
    </row>
    <row r="20659" spans="9:11">
      <c r="I20659" s="72"/>
      <c r="J20659" s="72"/>
      <c r="K20659" s="72"/>
    </row>
    <row r="20660" spans="9:11">
      <c r="I20660" s="72"/>
      <c r="J20660" s="72"/>
      <c r="K20660" s="72"/>
    </row>
    <row r="20661" spans="9:11">
      <c r="I20661" s="72"/>
      <c r="J20661" s="72"/>
      <c r="K20661" s="72"/>
    </row>
    <row r="20662" spans="9:11">
      <c r="I20662" s="72"/>
      <c r="J20662" s="72"/>
      <c r="K20662" s="72"/>
    </row>
    <row r="20663" spans="9:11">
      <c r="I20663" s="72"/>
      <c r="J20663" s="72"/>
      <c r="K20663" s="72"/>
    </row>
    <row r="20664" spans="9:11">
      <c r="I20664" s="72"/>
      <c r="J20664" s="72"/>
      <c r="K20664" s="72"/>
    </row>
    <row r="20665" spans="9:11">
      <c r="I20665" s="72"/>
      <c r="J20665" s="72"/>
      <c r="K20665" s="72"/>
    </row>
    <row r="20666" spans="9:11">
      <c r="I20666" s="72"/>
      <c r="J20666" s="72"/>
      <c r="K20666" s="72"/>
    </row>
    <row r="20667" spans="9:11">
      <c r="I20667" s="72"/>
      <c r="J20667" s="72"/>
      <c r="K20667" s="72"/>
    </row>
    <row r="20668" spans="9:11">
      <c r="I20668" s="72"/>
      <c r="J20668" s="72"/>
      <c r="K20668" s="72"/>
    </row>
    <row r="20669" spans="9:11">
      <c r="I20669" s="72"/>
      <c r="J20669" s="72"/>
      <c r="K20669" s="72"/>
    </row>
    <row r="20670" spans="9:11">
      <c r="I20670" s="72"/>
      <c r="J20670" s="72"/>
      <c r="K20670" s="72"/>
    </row>
    <row r="20671" spans="9:11">
      <c r="I20671" s="72"/>
      <c r="J20671" s="72"/>
      <c r="K20671" s="72"/>
    </row>
    <row r="20672" spans="9:11">
      <c r="I20672" s="72"/>
      <c r="J20672" s="72"/>
      <c r="K20672" s="72"/>
    </row>
    <row r="20673" spans="9:11">
      <c r="I20673" s="72"/>
      <c r="J20673" s="72"/>
      <c r="K20673" s="72"/>
    </row>
    <row r="20674" spans="9:11">
      <c r="I20674" s="72"/>
      <c r="J20674" s="72"/>
      <c r="K20674" s="72"/>
    </row>
    <row r="20675" spans="9:11">
      <c r="I20675" s="72"/>
      <c r="J20675" s="72"/>
      <c r="K20675" s="72"/>
    </row>
    <row r="20676" spans="9:11">
      <c r="I20676" s="72"/>
      <c r="J20676" s="72"/>
      <c r="K20676" s="72"/>
    </row>
    <row r="20677" spans="9:11">
      <c r="I20677" s="72"/>
      <c r="J20677" s="72"/>
      <c r="K20677" s="72"/>
    </row>
    <row r="20678" spans="9:11">
      <c r="I20678" s="72"/>
      <c r="J20678" s="72"/>
      <c r="K20678" s="72"/>
    </row>
    <row r="20679" spans="9:11">
      <c r="I20679" s="72"/>
      <c r="J20679" s="72"/>
      <c r="K20679" s="72"/>
    </row>
    <row r="20680" spans="9:11">
      <c r="I20680" s="72"/>
      <c r="J20680" s="72"/>
      <c r="K20680" s="72"/>
    </row>
    <row r="20681" spans="9:11">
      <c r="I20681" s="72"/>
      <c r="J20681" s="72"/>
      <c r="K20681" s="72"/>
    </row>
    <row r="20682" spans="9:11">
      <c r="I20682" s="72"/>
      <c r="J20682" s="72"/>
      <c r="K20682" s="72"/>
    </row>
    <row r="20683" spans="9:11">
      <c r="I20683" s="72"/>
      <c r="J20683" s="72"/>
      <c r="K20683" s="72"/>
    </row>
    <row r="20684" spans="9:11">
      <c r="I20684" s="72"/>
      <c r="J20684" s="72"/>
      <c r="K20684" s="72"/>
    </row>
    <row r="20685" spans="9:11">
      <c r="I20685" s="72"/>
      <c r="J20685" s="72"/>
      <c r="K20685" s="72"/>
    </row>
    <row r="20686" spans="9:11">
      <c r="I20686" s="72"/>
      <c r="J20686" s="72"/>
      <c r="K20686" s="72"/>
    </row>
    <row r="20687" spans="9:11">
      <c r="I20687" s="72"/>
      <c r="J20687" s="72"/>
      <c r="K20687" s="72"/>
    </row>
    <row r="20688" spans="9:11">
      <c r="I20688" s="72"/>
      <c r="J20688" s="72"/>
      <c r="K20688" s="72"/>
    </row>
    <row r="20689" spans="9:11">
      <c r="I20689" s="72"/>
      <c r="J20689" s="72"/>
      <c r="K20689" s="72"/>
    </row>
    <row r="20690" spans="9:11">
      <c r="I20690" s="72"/>
      <c r="J20690" s="72"/>
      <c r="K20690" s="72"/>
    </row>
    <row r="20691" spans="9:11">
      <c r="I20691" s="72"/>
      <c r="J20691" s="72"/>
      <c r="K20691" s="72"/>
    </row>
    <row r="20692" spans="9:11">
      <c r="I20692" s="72"/>
      <c r="J20692" s="72"/>
      <c r="K20692" s="72"/>
    </row>
    <row r="20693" spans="9:11">
      <c r="I20693" s="72"/>
      <c r="J20693" s="72"/>
      <c r="K20693" s="72"/>
    </row>
    <row r="20694" spans="9:11">
      <c r="I20694" s="72"/>
      <c r="J20694" s="72"/>
      <c r="K20694" s="72"/>
    </row>
    <row r="20695" spans="9:11">
      <c r="I20695" s="72"/>
      <c r="J20695" s="72"/>
      <c r="K20695" s="72"/>
    </row>
    <row r="20696" spans="9:11">
      <c r="I20696" s="72"/>
      <c r="J20696" s="72"/>
      <c r="K20696" s="72"/>
    </row>
    <row r="20697" spans="9:11">
      <c r="I20697" s="72"/>
      <c r="J20697" s="72"/>
      <c r="K20697" s="72"/>
    </row>
    <row r="20698" spans="9:11">
      <c r="I20698" s="72"/>
      <c r="J20698" s="72"/>
      <c r="K20698" s="72"/>
    </row>
    <row r="20699" spans="9:11">
      <c r="I20699" s="72"/>
      <c r="J20699" s="72"/>
      <c r="K20699" s="72"/>
    </row>
    <row r="20700" spans="9:11">
      <c r="I20700" s="72"/>
      <c r="J20700" s="72"/>
      <c r="K20700" s="72"/>
    </row>
    <row r="20701" spans="9:11">
      <c r="I20701" s="72"/>
      <c r="J20701" s="72"/>
      <c r="K20701" s="72"/>
    </row>
    <row r="20702" spans="9:11">
      <c r="I20702" s="72"/>
      <c r="J20702" s="72"/>
      <c r="K20702" s="72"/>
    </row>
    <row r="20703" spans="9:11">
      <c r="I20703" s="72"/>
      <c r="J20703" s="72"/>
      <c r="K20703" s="72"/>
    </row>
    <row r="20704" spans="9:11">
      <c r="I20704" s="72"/>
      <c r="J20704" s="72"/>
      <c r="K20704" s="72"/>
    </row>
    <row r="20705" spans="9:11">
      <c r="I20705" s="72"/>
      <c r="J20705" s="72"/>
      <c r="K20705" s="72"/>
    </row>
    <row r="20706" spans="9:11">
      <c r="I20706" s="72"/>
      <c r="J20706" s="72"/>
      <c r="K20706" s="72"/>
    </row>
    <row r="20707" spans="9:11">
      <c r="I20707" s="72"/>
      <c r="J20707" s="72"/>
      <c r="K20707" s="72"/>
    </row>
    <row r="20708" spans="9:11">
      <c r="I20708" s="72"/>
      <c r="J20708" s="72"/>
      <c r="K20708" s="72"/>
    </row>
    <row r="20709" spans="9:11">
      <c r="I20709" s="72"/>
      <c r="J20709" s="72"/>
      <c r="K20709" s="72"/>
    </row>
    <row r="20710" spans="9:11">
      <c r="I20710" s="72"/>
      <c r="J20710" s="72"/>
      <c r="K20710" s="72"/>
    </row>
    <row r="20711" spans="9:11">
      <c r="I20711" s="72"/>
      <c r="J20711" s="72"/>
      <c r="K20711" s="72"/>
    </row>
    <row r="20712" spans="9:11">
      <c r="I20712" s="72"/>
      <c r="J20712" s="72"/>
      <c r="K20712" s="72"/>
    </row>
    <row r="20713" spans="9:11">
      <c r="I20713" s="72"/>
      <c r="J20713" s="72"/>
      <c r="K20713" s="72"/>
    </row>
    <row r="20714" spans="9:11">
      <c r="I20714" s="72"/>
      <c r="J20714" s="72"/>
      <c r="K20714" s="72"/>
    </row>
    <row r="20715" spans="9:11">
      <c r="I20715" s="72"/>
      <c r="J20715" s="72"/>
      <c r="K20715" s="72"/>
    </row>
    <row r="20716" spans="9:11">
      <c r="I20716" s="72"/>
      <c r="J20716" s="72"/>
      <c r="K20716" s="72"/>
    </row>
    <row r="20717" spans="9:11">
      <c r="I20717" s="72"/>
      <c r="J20717" s="72"/>
      <c r="K20717" s="72"/>
    </row>
    <row r="20718" spans="9:11">
      <c r="I20718" s="72"/>
      <c r="J20718" s="72"/>
      <c r="K20718" s="72"/>
    </row>
    <row r="20719" spans="9:11">
      <c r="I20719" s="72"/>
      <c r="J20719" s="72"/>
      <c r="K20719" s="72"/>
    </row>
    <row r="20720" spans="9:11">
      <c r="I20720" s="72"/>
      <c r="J20720" s="72"/>
      <c r="K20720" s="72"/>
    </row>
    <row r="20721" spans="9:11">
      <c r="I20721" s="72"/>
      <c r="J20721" s="72"/>
      <c r="K20721" s="72"/>
    </row>
    <row r="20722" spans="9:11">
      <c r="I20722" s="72"/>
      <c r="J20722" s="72"/>
      <c r="K20722" s="72"/>
    </row>
    <row r="20723" spans="9:11">
      <c r="I20723" s="72"/>
      <c r="J20723" s="72"/>
      <c r="K20723" s="72"/>
    </row>
    <row r="20724" spans="9:11">
      <c r="I20724" s="72"/>
      <c r="J20724" s="72"/>
      <c r="K20724" s="72"/>
    </row>
    <row r="20725" spans="9:11">
      <c r="I20725" s="72"/>
      <c r="J20725" s="72"/>
      <c r="K20725" s="72"/>
    </row>
    <row r="20726" spans="9:11">
      <c r="I20726" s="72"/>
      <c r="J20726" s="72"/>
      <c r="K20726" s="72"/>
    </row>
    <row r="20727" spans="9:11">
      <c r="I20727" s="72"/>
      <c r="J20727" s="72"/>
      <c r="K20727" s="72"/>
    </row>
    <row r="20728" spans="9:11">
      <c r="I20728" s="72"/>
      <c r="J20728" s="72"/>
      <c r="K20728" s="72"/>
    </row>
    <row r="20729" spans="9:11">
      <c r="I20729" s="72"/>
      <c r="J20729" s="72"/>
      <c r="K20729" s="72"/>
    </row>
    <row r="20730" spans="9:11">
      <c r="I20730" s="72"/>
      <c r="J20730" s="72"/>
      <c r="K20730" s="72"/>
    </row>
    <row r="20731" spans="9:11">
      <c r="I20731" s="72"/>
      <c r="J20731" s="72"/>
      <c r="K20731" s="72"/>
    </row>
    <row r="20732" spans="9:11">
      <c r="I20732" s="72"/>
      <c r="J20732" s="72"/>
      <c r="K20732" s="72"/>
    </row>
    <row r="20733" spans="9:11">
      <c r="I20733" s="72"/>
      <c r="J20733" s="72"/>
      <c r="K20733" s="72"/>
    </row>
    <row r="20734" spans="9:11">
      <c r="I20734" s="72"/>
      <c r="J20734" s="72"/>
      <c r="K20734" s="72"/>
    </row>
    <row r="20735" spans="9:11">
      <c r="I20735" s="72"/>
      <c r="J20735" s="72"/>
      <c r="K20735" s="72"/>
    </row>
    <row r="20736" spans="9:11">
      <c r="I20736" s="72"/>
      <c r="J20736" s="72"/>
      <c r="K20736" s="72"/>
    </row>
    <row r="20737" spans="9:11">
      <c r="I20737" s="72"/>
      <c r="J20737" s="72"/>
      <c r="K20737" s="72"/>
    </row>
    <row r="20738" spans="9:11">
      <c r="I20738" s="72"/>
      <c r="J20738" s="72"/>
      <c r="K20738" s="72"/>
    </row>
    <row r="20739" spans="9:11">
      <c r="I20739" s="72"/>
      <c r="J20739" s="72"/>
      <c r="K20739" s="72"/>
    </row>
    <row r="20740" spans="9:11">
      <c r="I20740" s="72"/>
      <c r="J20740" s="72"/>
      <c r="K20740" s="72"/>
    </row>
    <row r="20741" spans="9:11">
      <c r="I20741" s="72"/>
      <c r="J20741" s="72"/>
      <c r="K20741" s="72"/>
    </row>
    <row r="20742" spans="9:11">
      <c r="I20742" s="72"/>
      <c r="J20742" s="72"/>
      <c r="K20742" s="72"/>
    </row>
    <row r="20743" spans="9:11">
      <c r="I20743" s="72"/>
      <c r="J20743" s="72"/>
      <c r="K20743" s="72"/>
    </row>
    <row r="20744" spans="9:11">
      <c r="I20744" s="72"/>
      <c r="J20744" s="72"/>
      <c r="K20744" s="72"/>
    </row>
    <row r="20745" spans="9:11">
      <c r="I20745" s="72"/>
      <c r="J20745" s="72"/>
      <c r="K20745" s="72"/>
    </row>
    <row r="20746" spans="9:11">
      <c r="I20746" s="72"/>
      <c r="J20746" s="72"/>
      <c r="K20746" s="72"/>
    </row>
    <row r="20747" spans="9:11">
      <c r="I20747" s="72"/>
      <c r="J20747" s="72"/>
      <c r="K20747" s="72"/>
    </row>
    <row r="20748" spans="9:11">
      <c r="I20748" s="72"/>
      <c r="J20748" s="72"/>
      <c r="K20748" s="72"/>
    </row>
    <row r="20749" spans="9:11">
      <c r="I20749" s="72"/>
      <c r="J20749" s="72"/>
      <c r="K20749" s="72"/>
    </row>
    <row r="20750" spans="9:11">
      <c r="I20750" s="72"/>
      <c r="J20750" s="72"/>
      <c r="K20750" s="72"/>
    </row>
    <row r="20751" spans="9:11">
      <c r="I20751" s="72"/>
      <c r="J20751" s="72"/>
      <c r="K20751" s="72"/>
    </row>
    <row r="20752" spans="9:11">
      <c r="I20752" s="72"/>
      <c r="J20752" s="72"/>
      <c r="K20752" s="72"/>
    </row>
    <row r="20753" spans="9:11">
      <c r="I20753" s="72"/>
      <c r="J20753" s="72"/>
      <c r="K20753" s="72"/>
    </row>
    <row r="20754" spans="9:11">
      <c r="I20754" s="72"/>
      <c r="J20754" s="72"/>
      <c r="K20754" s="72"/>
    </row>
    <row r="20755" spans="9:11">
      <c r="I20755" s="72"/>
      <c r="J20755" s="72"/>
      <c r="K20755" s="72"/>
    </row>
    <row r="20756" spans="9:11">
      <c r="I20756" s="72"/>
      <c r="J20756" s="72"/>
      <c r="K20756" s="72"/>
    </row>
    <row r="20757" spans="9:11">
      <c r="I20757" s="72"/>
      <c r="J20757" s="72"/>
      <c r="K20757" s="72"/>
    </row>
    <row r="20758" spans="9:11">
      <c r="I20758" s="72"/>
      <c r="J20758" s="72"/>
      <c r="K20758" s="72"/>
    </row>
    <row r="20759" spans="9:11">
      <c r="I20759" s="72"/>
      <c r="J20759" s="72"/>
      <c r="K20759" s="72"/>
    </row>
    <row r="20760" spans="9:11">
      <c r="I20760" s="72"/>
      <c r="J20760" s="72"/>
      <c r="K20760" s="72"/>
    </row>
    <row r="20761" spans="9:11">
      <c r="I20761" s="72"/>
      <c r="J20761" s="72"/>
      <c r="K20761" s="72"/>
    </row>
    <row r="20762" spans="9:11">
      <c r="I20762" s="72"/>
      <c r="J20762" s="72"/>
      <c r="K20762" s="72"/>
    </row>
    <row r="20763" spans="9:11">
      <c r="I20763" s="72"/>
      <c r="J20763" s="72"/>
      <c r="K20763" s="72"/>
    </row>
    <row r="20764" spans="9:11">
      <c r="I20764" s="72"/>
      <c r="J20764" s="72"/>
      <c r="K20764" s="72"/>
    </row>
    <row r="20765" spans="9:11">
      <c r="I20765" s="72"/>
      <c r="J20765" s="72"/>
      <c r="K20765" s="72"/>
    </row>
    <row r="20766" spans="9:11">
      <c r="I20766" s="72"/>
      <c r="J20766" s="72"/>
      <c r="K20766" s="72"/>
    </row>
    <row r="20767" spans="9:11">
      <c r="I20767" s="72"/>
      <c r="J20767" s="72"/>
      <c r="K20767" s="72"/>
    </row>
    <row r="20768" spans="9:11">
      <c r="I20768" s="72"/>
      <c r="J20768" s="72"/>
      <c r="K20768" s="72"/>
    </row>
    <row r="20769" spans="9:11">
      <c r="I20769" s="72"/>
      <c r="J20769" s="72"/>
      <c r="K20769" s="72"/>
    </row>
    <row r="20770" spans="9:11">
      <c r="I20770" s="72"/>
      <c r="J20770" s="72"/>
      <c r="K20770" s="72"/>
    </row>
    <row r="20771" spans="9:11">
      <c r="I20771" s="72"/>
      <c r="J20771" s="72"/>
      <c r="K20771" s="72"/>
    </row>
    <row r="20772" spans="9:11">
      <c r="I20772" s="72"/>
      <c r="J20772" s="72"/>
      <c r="K20772" s="72"/>
    </row>
    <row r="20773" spans="9:11">
      <c r="I20773" s="72"/>
      <c r="J20773" s="72"/>
      <c r="K20773" s="72"/>
    </row>
    <row r="20774" spans="9:11">
      <c r="I20774" s="72"/>
      <c r="J20774" s="72"/>
      <c r="K20774" s="72"/>
    </row>
    <row r="20775" spans="9:11">
      <c r="I20775" s="72"/>
      <c r="J20775" s="72"/>
      <c r="K20775" s="72"/>
    </row>
    <row r="20776" spans="9:11">
      <c r="I20776" s="72"/>
      <c r="J20776" s="72"/>
      <c r="K20776" s="72"/>
    </row>
    <row r="20777" spans="9:11">
      <c r="I20777" s="72"/>
      <c r="J20777" s="72"/>
      <c r="K20777" s="72"/>
    </row>
    <row r="20778" spans="9:11">
      <c r="I20778" s="72"/>
      <c r="J20778" s="72"/>
      <c r="K20778" s="72"/>
    </row>
    <row r="20779" spans="9:11">
      <c r="I20779" s="72"/>
      <c r="J20779" s="72"/>
      <c r="K20779" s="72"/>
    </row>
    <row r="20780" spans="9:11">
      <c r="I20780" s="72"/>
      <c r="J20780" s="72"/>
      <c r="K20780" s="72"/>
    </row>
    <row r="20781" spans="9:11">
      <c r="I20781" s="72"/>
      <c r="J20781" s="72"/>
      <c r="K20781" s="72"/>
    </row>
    <row r="20782" spans="9:11">
      <c r="I20782" s="72"/>
      <c r="J20782" s="72"/>
      <c r="K20782" s="72"/>
    </row>
    <row r="20783" spans="9:11">
      <c r="I20783" s="72"/>
      <c r="J20783" s="72"/>
      <c r="K20783" s="72"/>
    </row>
    <row r="20784" spans="9:11">
      <c r="I20784" s="72"/>
      <c r="J20784" s="72"/>
      <c r="K20784" s="72"/>
    </row>
    <row r="20785" spans="9:11">
      <c r="I20785" s="72"/>
      <c r="J20785" s="72"/>
      <c r="K20785" s="72"/>
    </row>
    <row r="20786" spans="9:11">
      <c r="I20786" s="72"/>
      <c r="J20786" s="72"/>
      <c r="K20786" s="72"/>
    </row>
    <row r="20787" spans="9:11">
      <c r="I20787" s="72"/>
      <c r="J20787" s="72"/>
      <c r="K20787" s="72"/>
    </row>
    <row r="20788" spans="9:11">
      <c r="I20788" s="72"/>
      <c r="J20788" s="72"/>
      <c r="K20788" s="72"/>
    </row>
    <row r="20789" spans="9:11">
      <c r="I20789" s="72"/>
      <c r="J20789" s="72"/>
      <c r="K20789" s="72"/>
    </row>
    <row r="20790" spans="9:11">
      <c r="I20790" s="72"/>
      <c r="J20790" s="72"/>
      <c r="K20790" s="72"/>
    </row>
    <row r="20791" spans="9:11">
      <c r="I20791" s="72"/>
      <c r="J20791" s="72"/>
      <c r="K20791" s="72"/>
    </row>
    <row r="20792" spans="9:11">
      <c r="I20792" s="72"/>
      <c r="J20792" s="72"/>
      <c r="K20792" s="72"/>
    </row>
    <row r="20793" spans="9:11">
      <c r="I20793" s="72"/>
      <c r="J20793" s="72"/>
      <c r="K20793" s="72"/>
    </row>
    <row r="20794" spans="9:11">
      <c r="I20794" s="72"/>
      <c r="J20794" s="72"/>
      <c r="K20794" s="72"/>
    </row>
    <row r="20795" spans="9:11">
      <c r="I20795" s="72"/>
      <c r="J20795" s="72"/>
      <c r="K20795" s="72"/>
    </row>
    <row r="20796" spans="9:11">
      <c r="I20796" s="72"/>
      <c r="J20796" s="72"/>
      <c r="K20796" s="72"/>
    </row>
    <row r="20797" spans="9:11">
      <c r="I20797" s="72"/>
      <c r="J20797" s="72"/>
      <c r="K20797" s="72"/>
    </row>
    <row r="20798" spans="9:11">
      <c r="I20798" s="72"/>
      <c r="J20798" s="72"/>
      <c r="K20798" s="72"/>
    </row>
    <row r="20799" spans="9:11">
      <c r="I20799" s="72"/>
      <c r="J20799" s="72"/>
      <c r="K20799" s="72"/>
    </row>
    <row r="20800" spans="9:11">
      <c r="I20800" s="72"/>
      <c r="J20800" s="72"/>
      <c r="K20800" s="72"/>
    </row>
    <row r="20801" spans="9:11">
      <c r="I20801" s="72"/>
      <c r="J20801" s="72"/>
      <c r="K20801" s="72"/>
    </row>
    <row r="20802" spans="9:11">
      <c r="I20802" s="72"/>
      <c r="J20802" s="72"/>
      <c r="K20802" s="72"/>
    </row>
    <row r="20803" spans="9:11">
      <c r="I20803" s="72"/>
      <c r="J20803" s="72"/>
      <c r="K20803" s="72"/>
    </row>
    <row r="20804" spans="9:11">
      <c r="I20804" s="72"/>
      <c r="J20804" s="72"/>
      <c r="K20804" s="72"/>
    </row>
    <row r="20805" spans="9:11">
      <c r="I20805" s="72"/>
      <c r="J20805" s="72"/>
      <c r="K20805" s="72"/>
    </row>
    <row r="20806" spans="9:11">
      <c r="I20806" s="72"/>
      <c r="J20806" s="72"/>
      <c r="K20806" s="72"/>
    </row>
    <row r="20807" spans="9:11">
      <c r="I20807" s="72"/>
      <c r="J20807" s="72"/>
      <c r="K20807" s="72"/>
    </row>
    <row r="20808" spans="9:11">
      <c r="I20808" s="72"/>
      <c r="J20808" s="72"/>
      <c r="K20808" s="72"/>
    </row>
    <row r="20809" spans="9:11">
      <c r="I20809" s="72"/>
      <c r="J20809" s="72"/>
      <c r="K20809" s="72"/>
    </row>
    <row r="20810" spans="9:11">
      <c r="I20810" s="72"/>
      <c r="J20810" s="72"/>
      <c r="K20810" s="72"/>
    </row>
    <row r="20811" spans="9:11">
      <c r="I20811" s="72"/>
      <c r="J20811" s="72"/>
      <c r="K20811" s="72"/>
    </row>
    <row r="20812" spans="9:11">
      <c r="I20812" s="72"/>
      <c r="J20812" s="72"/>
      <c r="K20812" s="72"/>
    </row>
    <row r="20813" spans="9:11">
      <c r="I20813" s="72"/>
      <c r="J20813" s="72"/>
      <c r="K20813" s="72"/>
    </row>
    <row r="20814" spans="9:11">
      <c r="I20814" s="72"/>
      <c r="J20814" s="72"/>
      <c r="K20814" s="72"/>
    </row>
    <row r="20815" spans="9:11">
      <c r="I20815" s="72"/>
      <c r="J20815" s="72"/>
      <c r="K20815" s="72"/>
    </row>
    <row r="20816" spans="9:11">
      <c r="I20816" s="72"/>
      <c r="J20816" s="72"/>
      <c r="K20816" s="72"/>
    </row>
    <row r="20817" spans="9:11">
      <c r="I20817" s="72"/>
      <c r="J20817" s="72"/>
      <c r="K20817" s="72"/>
    </row>
    <row r="20818" spans="9:11">
      <c r="I20818" s="72"/>
      <c r="J20818" s="72"/>
      <c r="K20818" s="72"/>
    </row>
    <row r="20819" spans="9:11">
      <c r="I20819" s="72"/>
      <c r="J20819" s="72"/>
      <c r="K20819" s="72"/>
    </row>
    <row r="20820" spans="9:11">
      <c r="I20820" s="72"/>
      <c r="J20820" s="72"/>
      <c r="K20820" s="72"/>
    </row>
    <row r="20821" spans="9:11">
      <c r="I20821" s="72"/>
      <c r="J20821" s="72"/>
      <c r="K20821" s="72"/>
    </row>
    <row r="20822" spans="9:11">
      <c r="I20822" s="72"/>
      <c r="J20822" s="72"/>
      <c r="K20822" s="72"/>
    </row>
    <row r="20823" spans="9:11">
      <c r="I20823" s="72"/>
      <c r="J20823" s="72"/>
      <c r="K20823" s="72"/>
    </row>
    <row r="20824" spans="9:11">
      <c r="I20824" s="72"/>
      <c r="J20824" s="72"/>
      <c r="K20824" s="72"/>
    </row>
    <row r="20825" spans="9:11">
      <c r="I20825" s="72"/>
      <c r="J20825" s="72"/>
      <c r="K20825" s="72"/>
    </row>
    <row r="20826" spans="9:11">
      <c r="I20826" s="72"/>
      <c r="J20826" s="72"/>
      <c r="K20826" s="72"/>
    </row>
    <row r="20827" spans="9:11">
      <c r="I20827" s="72"/>
      <c r="J20827" s="72"/>
      <c r="K20827" s="72"/>
    </row>
    <row r="20828" spans="9:11">
      <c r="I20828" s="72"/>
      <c r="J20828" s="72"/>
      <c r="K20828" s="72"/>
    </row>
    <row r="20829" spans="9:11">
      <c r="I20829" s="72"/>
      <c r="J20829" s="72"/>
      <c r="K20829" s="72"/>
    </row>
    <row r="20830" spans="9:11">
      <c r="I20830" s="72"/>
      <c r="J20830" s="72"/>
      <c r="K20830" s="72"/>
    </row>
    <row r="20831" spans="9:11">
      <c r="I20831" s="72"/>
      <c r="J20831" s="72"/>
      <c r="K20831" s="72"/>
    </row>
    <row r="20832" spans="9:11">
      <c r="I20832" s="72"/>
      <c r="J20832" s="72"/>
      <c r="K20832" s="72"/>
    </row>
    <row r="20833" spans="9:11">
      <c r="I20833" s="72"/>
      <c r="J20833" s="72"/>
      <c r="K20833" s="72"/>
    </row>
    <row r="20834" spans="9:11">
      <c r="I20834" s="72"/>
      <c r="J20834" s="72"/>
      <c r="K20834" s="72"/>
    </row>
    <row r="20835" spans="9:11">
      <c r="I20835" s="72"/>
      <c r="J20835" s="72"/>
      <c r="K20835" s="72"/>
    </row>
    <row r="20836" spans="9:11">
      <c r="I20836" s="72"/>
      <c r="J20836" s="72"/>
      <c r="K20836" s="72"/>
    </row>
    <row r="20837" spans="9:11">
      <c r="I20837" s="72"/>
      <c r="J20837" s="72"/>
      <c r="K20837" s="72"/>
    </row>
    <row r="20838" spans="9:11">
      <c r="I20838" s="72"/>
      <c r="J20838" s="72"/>
      <c r="K20838" s="72"/>
    </row>
    <row r="20839" spans="9:11">
      <c r="I20839" s="72"/>
      <c r="J20839" s="72"/>
      <c r="K20839" s="72"/>
    </row>
    <row r="20840" spans="9:11">
      <c r="I20840" s="72"/>
      <c r="J20840" s="72"/>
      <c r="K20840" s="72"/>
    </row>
    <row r="20841" spans="9:11">
      <c r="I20841" s="72"/>
      <c r="J20841" s="72"/>
      <c r="K20841" s="72"/>
    </row>
    <row r="20842" spans="9:11">
      <c r="I20842" s="72"/>
      <c r="J20842" s="72"/>
      <c r="K20842" s="72"/>
    </row>
    <row r="20843" spans="9:11">
      <c r="I20843" s="72"/>
      <c r="J20843" s="72"/>
      <c r="K20843" s="72"/>
    </row>
    <row r="20844" spans="9:11">
      <c r="I20844" s="72"/>
      <c r="J20844" s="72"/>
      <c r="K20844" s="72"/>
    </row>
    <row r="20845" spans="9:11">
      <c r="I20845" s="72"/>
      <c r="J20845" s="72"/>
      <c r="K20845" s="72"/>
    </row>
    <row r="20846" spans="9:11">
      <c r="I20846" s="72"/>
      <c r="J20846" s="72"/>
      <c r="K20846" s="72"/>
    </row>
    <row r="20847" spans="9:11">
      <c r="I20847" s="72"/>
      <c r="J20847" s="72"/>
      <c r="K20847" s="72"/>
    </row>
    <row r="20848" spans="9:11">
      <c r="I20848" s="72"/>
      <c r="J20848" s="72"/>
      <c r="K20848" s="72"/>
    </row>
    <row r="20849" spans="9:11">
      <c r="I20849" s="72"/>
      <c r="J20849" s="72"/>
      <c r="K20849" s="72"/>
    </row>
    <row r="20850" spans="9:11">
      <c r="I20850" s="72"/>
      <c r="J20850" s="72"/>
      <c r="K20850" s="72"/>
    </row>
    <row r="20851" spans="9:11">
      <c r="I20851" s="72"/>
      <c r="J20851" s="72"/>
      <c r="K20851" s="72"/>
    </row>
    <row r="20852" spans="9:11">
      <c r="I20852" s="72"/>
      <c r="J20852" s="72"/>
      <c r="K20852" s="72"/>
    </row>
    <row r="20853" spans="9:11">
      <c r="I20853" s="72"/>
      <c r="J20853" s="72"/>
      <c r="K20853" s="72"/>
    </row>
    <row r="20854" spans="9:11">
      <c r="I20854" s="72"/>
      <c r="J20854" s="72"/>
      <c r="K20854" s="72"/>
    </row>
    <row r="20855" spans="9:11">
      <c r="I20855" s="72"/>
      <c r="J20855" s="72"/>
      <c r="K20855" s="72"/>
    </row>
    <row r="20856" spans="9:11">
      <c r="I20856" s="72"/>
      <c r="J20856" s="72"/>
      <c r="K20856" s="72"/>
    </row>
    <row r="20857" spans="9:11">
      <c r="I20857" s="72"/>
      <c r="J20857" s="72"/>
      <c r="K20857" s="72"/>
    </row>
    <row r="20858" spans="9:11">
      <c r="I20858" s="72"/>
      <c r="J20858" s="72"/>
      <c r="K20858" s="72"/>
    </row>
    <row r="20859" spans="9:11">
      <c r="I20859" s="72"/>
      <c r="J20859" s="72"/>
      <c r="K20859" s="72"/>
    </row>
    <row r="20860" spans="9:11">
      <c r="I20860" s="72"/>
      <c r="J20860" s="72"/>
      <c r="K20860" s="72"/>
    </row>
    <row r="20861" spans="9:11">
      <c r="I20861" s="72"/>
      <c r="J20861" s="72"/>
      <c r="K20861" s="72"/>
    </row>
    <row r="20862" spans="9:11">
      <c r="I20862" s="72"/>
      <c r="J20862" s="72"/>
      <c r="K20862" s="72"/>
    </row>
    <row r="20863" spans="9:11">
      <c r="I20863" s="72"/>
      <c r="J20863" s="72"/>
      <c r="K20863" s="72"/>
    </row>
    <row r="20864" spans="9:11">
      <c r="I20864" s="72"/>
      <c r="J20864" s="72"/>
      <c r="K20864" s="72"/>
    </row>
    <row r="20865" spans="9:11">
      <c r="I20865" s="72"/>
      <c r="J20865" s="72"/>
      <c r="K20865" s="72"/>
    </row>
    <row r="20866" spans="9:11">
      <c r="I20866" s="72"/>
      <c r="J20866" s="72"/>
      <c r="K20866" s="72"/>
    </row>
    <row r="20867" spans="9:11">
      <c r="I20867" s="72"/>
      <c r="J20867" s="72"/>
      <c r="K20867" s="72"/>
    </row>
    <row r="20868" spans="9:11">
      <c r="I20868" s="72"/>
      <c r="J20868" s="72"/>
      <c r="K20868" s="72"/>
    </row>
    <row r="20869" spans="9:11">
      <c r="I20869" s="72"/>
      <c r="J20869" s="72"/>
      <c r="K20869" s="72"/>
    </row>
    <row r="20870" spans="9:11">
      <c r="I20870" s="72"/>
      <c r="J20870" s="72"/>
      <c r="K20870" s="72"/>
    </row>
    <row r="20871" spans="9:11">
      <c r="I20871" s="72"/>
      <c r="J20871" s="72"/>
      <c r="K20871" s="72"/>
    </row>
    <row r="20872" spans="9:11">
      <c r="I20872" s="72"/>
      <c r="J20872" s="72"/>
      <c r="K20872" s="72"/>
    </row>
    <row r="20873" spans="9:11">
      <c r="I20873" s="72"/>
      <c r="J20873" s="72"/>
      <c r="K20873" s="72"/>
    </row>
    <row r="20874" spans="9:11">
      <c r="I20874" s="72"/>
      <c r="J20874" s="72"/>
      <c r="K20874" s="72"/>
    </row>
    <row r="20875" spans="9:11">
      <c r="I20875" s="72"/>
      <c r="J20875" s="72"/>
      <c r="K20875" s="72"/>
    </row>
    <row r="20876" spans="9:11">
      <c r="I20876" s="72"/>
      <c r="J20876" s="72"/>
      <c r="K20876" s="72"/>
    </row>
    <row r="20877" spans="9:11">
      <c r="I20877" s="72"/>
      <c r="J20877" s="72"/>
      <c r="K20877" s="72"/>
    </row>
    <row r="20878" spans="9:11">
      <c r="I20878" s="72"/>
      <c r="J20878" s="72"/>
      <c r="K20878" s="72"/>
    </row>
    <row r="20879" spans="9:11">
      <c r="I20879" s="72"/>
      <c r="J20879" s="72"/>
      <c r="K20879" s="72"/>
    </row>
    <row r="20880" spans="9:11">
      <c r="I20880" s="72"/>
      <c r="J20880" s="72"/>
      <c r="K20880" s="72"/>
    </row>
    <row r="20881" spans="9:11">
      <c r="I20881" s="72"/>
      <c r="J20881" s="72"/>
      <c r="K20881" s="72"/>
    </row>
    <row r="20882" spans="9:11">
      <c r="I20882" s="72"/>
      <c r="J20882" s="72"/>
      <c r="K20882" s="72"/>
    </row>
    <row r="20883" spans="9:11">
      <c r="I20883" s="72"/>
      <c r="J20883" s="72"/>
      <c r="K20883" s="72"/>
    </row>
    <row r="20884" spans="9:11">
      <c r="I20884" s="72"/>
      <c r="J20884" s="72"/>
      <c r="K20884" s="72"/>
    </row>
    <row r="20885" spans="9:11">
      <c r="I20885" s="72"/>
      <c r="J20885" s="72"/>
      <c r="K20885" s="72"/>
    </row>
    <row r="20886" spans="9:11">
      <c r="I20886" s="72"/>
      <c r="J20886" s="72"/>
      <c r="K20886" s="72"/>
    </row>
    <row r="20887" spans="9:11">
      <c r="I20887" s="72"/>
      <c r="J20887" s="72"/>
      <c r="K20887" s="72"/>
    </row>
    <row r="20888" spans="9:11">
      <c r="I20888" s="72"/>
      <c r="J20888" s="72"/>
      <c r="K20888" s="72"/>
    </row>
    <row r="20889" spans="9:11">
      <c r="I20889" s="72"/>
      <c r="J20889" s="72"/>
      <c r="K20889" s="72"/>
    </row>
    <row r="20890" spans="9:11">
      <c r="I20890" s="72"/>
      <c r="J20890" s="72"/>
      <c r="K20890" s="72"/>
    </row>
    <row r="20891" spans="9:11">
      <c r="I20891" s="72"/>
      <c r="J20891" s="72"/>
      <c r="K20891" s="72"/>
    </row>
    <row r="20892" spans="9:11">
      <c r="I20892" s="72"/>
      <c r="J20892" s="72"/>
      <c r="K20892" s="72"/>
    </row>
    <row r="20893" spans="9:11">
      <c r="I20893" s="72"/>
      <c r="J20893" s="72"/>
      <c r="K20893" s="72"/>
    </row>
    <row r="20894" spans="9:11">
      <c r="I20894" s="72"/>
      <c r="J20894" s="72"/>
      <c r="K20894" s="72"/>
    </row>
    <row r="20895" spans="9:11">
      <c r="I20895" s="72"/>
      <c r="J20895" s="72"/>
      <c r="K20895" s="72"/>
    </row>
    <row r="20896" spans="9:11">
      <c r="I20896" s="72"/>
      <c r="J20896" s="72"/>
      <c r="K20896" s="72"/>
    </row>
    <row r="20897" spans="9:11">
      <c r="I20897" s="72"/>
      <c r="J20897" s="72"/>
      <c r="K20897" s="72"/>
    </row>
    <row r="20898" spans="9:11">
      <c r="I20898" s="72"/>
      <c r="J20898" s="72"/>
      <c r="K20898" s="72"/>
    </row>
    <row r="20899" spans="9:11">
      <c r="I20899" s="72"/>
      <c r="J20899" s="72"/>
      <c r="K20899" s="72"/>
    </row>
    <row r="20900" spans="9:11">
      <c r="I20900" s="72"/>
      <c r="J20900" s="72"/>
      <c r="K20900" s="72"/>
    </row>
    <row r="20901" spans="9:11">
      <c r="I20901" s="72"/>
      <c r="J20901" s="72"/>
      <c r="K20901" s="72"/>
    </row>
    <row r="20902" spans="9:11">
      <c r="I20902" s="72"/>
      <c r="J20902" s="72"/>
      <c r="K20902" s="72"/>
    </row>
    <row r="20903" spans="9:11">
      <c r="I20903" s="72"/>
      <c r="J20903" s="72"/>
      <c r="K20903" s="72"/>
    </row>
    <row r="20904" spans="9:11">
      <c r="I20904" s="72"/>
      <c r="J20904" s="72"/>
      <c r="K20904" s="72"/>
    </row>
    <row r="20905" spans="9:11">
      <c r="I20905" s="72"/>
      <c r="J20905" s="72"/>
      <c r="K20905" s="72"/>
    </row>
    <row r="20906" spans="9:11">
      <c r="I20906" s="72"/>
      <c r="J20906" s="72"/>
      <c r="K20906" s="72"/>
    </row>
    <row r="20907" spans="9:11">
      <c r="I20907" s="72"/>
      <c r="J20907" s="72"/>
      <c r="K20907" s="72"/>
    </row>
    <row r="20908" spans="9:11">
      <c r="I20908" s="72"/>
      <c r="J20908" s="72"/>
      <c r="K20908" s="72"/>
    </row>
    <row r="20909" spans="9:11">
      <c r="I20909" s="72"/>
      <c r="J20909" s="72"/>
      <c r="K20909" s="72"/>
    </row>
    <row r="20910" spans="9:11">
      <c r="I20910" s="72"/>
      <c r="J20910" s="72"/>
      <c r="K20910" s="72"/>
    </row>
    <row r="20911" spans="9:11">
      <c r="I20911" s="72"/>
      <c r="J20911" s="72"/>
      <c r="K20911" s="72"/>
    </row>
    <row r="20912" spans="9:11">
      <c r="I20912" s="72"/>
      <c r="J20912" s="72"/>
      <c r="K20912" s="72"/>
    </row>
    <row r="20913" spans="9:11">
      <c r="I20913" s="72"/>
      <c r="J20913" s="72"/>
      <c r="K20913" s="72"/>
    </row>
    <row r="20914" spans="9:11">
      <c r="I20914" s="72"/>
      <c r="J20914" s="72"/>
      <c r="K20914" s="72"/>
    </row>
    <row r="20915" spans="9:11">
      <c r="I20915" s="72"/>
      <c r="J20915" s="72"/>
      <c r="K20915" s="72"/>
    </row>
    <row r="20916" spans="9:11">
      <c r="I20916" s="72"/>
      <c r="J20916" s="72"/>
      <c r="K20916" s="72"/>
    </row>
    <row r="20917" spans="9:11">
      <c r="I20917" s="72"/>
      <c r="J20917" s="72"/>
      <c r="K20917" s="72"/>
    </row>
    <row r="20918" spans="9:11">
      <c r="I20918" s="72"/>
      <c r="J20918" s="72"/>
      <c r="K20918" s="72"/>
    </row>
    <row r="20919" spans="9:11">
      <c r="I20919" s="72"/>
      <c r="J20919" s="72"/>
      <c r="K20919" s="72"/>
    </row>
    <row r="20920" spans="9:11">
      <c r="I20920" s="72"/>
      <c r="J20920" s="72"/>
      <c r="K20920" s="72"/>
    </row>
    <row r="20921" spans="9:11">
      <c r="I20921" s="72"/>
      <c r="J20921" s="72"/>
      <c r="K20921" s="72"/>
    </row>
    <row r="20922" spans="9:11">
      <c r="I20922" s="72"/>
      <c r="J20922" s="72"/>
      <c r="K20922" s="72"/>
    </row>
    <row r="20923" spans="9:11">
      <c r="I20923" s="72"/>
      <c r="J20923" s="72"/>
      <c r="K20923" s="72"/>
    </row>
    <row r="20924" spans="9:11">
      <c r="I20924" s="72"/>
      <c r="J20924" s="72"/>
      <c r="K20924" s="72"/>
    </row>
    <row r="20925" spans="9:11">
      <c r="I20925" s="72"/>
      <c r="J20925" s="72"/>
      <c r="K20925" s="72"/>
    </row>
    <row r="20926" spans="9:11">
      <c r="I20926" s="72"/>
      <c r="J20926" s="72"/>
      <c r="K20926" s="72"/>
    </row>
    <row r="20927" spans="9:11">
      <c r="I20927" s="72"/>
      <c r="J20927" s="72"/>
      <c r="K20927" s="72"/>
    </row>
    <row r="20928" spans="9:11">
      <c r="I20928" s="72"/>
      <c r="J20928" s="72"/>
      <c r="K20928" s="72"/>
    </row>
    <row r="20929" spans="9:11">
      <c r="I20929" s="72"/>
      <c r="J20929" s="72"/>
      <c r="K20929" s="72"/>
    </row>
    <row r="20930" spans="9:11">
      <c r="I20930" s="72"/>
      <c r="J20930" s="72"/>
      <c r="K20930" s="72"/>
    </row>
    <row r="20931" spans="9:11">
      <c r="I20931" s="72"/>
      <c r="J20931" s="72"/>
      <c r="K20931" s="72"/>
    </row>
    <row r="20932" spans="9:11">
      <c r="I20932" s="72"/>
      <c r="J20932" s="72"/>
      <c r="K20932" s="72"/>
    </row>
    <row r="20933" spans="9:11">
      <c r="I20933" s="72"/>
      <c r="J20933" s="72"/>
      <c r="K20933" s="72"/>
    </row>
    <row r="20934" spans="9:11">
      <c r="I20934" s="72"/>
      <c r="J20934" s="72"/>
      <c r="K20934" s="72"/>
    </row>
    <row r="20935" spans="9:11">
      <c r="I20935" s="72"/>
      <c r="J20935" s="72"/>
      <c r="K20935" s="72"/>
    </row>
    <row r="20936" spans="9:11">
      <c r="I20936" s="72"/>
      <c r="J20936" s="72"/>
      <c r="K20936" s="72"/>
    </row>
    <row r="20937" spans="9:11">
      <c r="I20937" s="72"/>
      <c r="J20937" s="72"/>
      <c r="K20937" s="72"/>
    </row>
    <row r="20938" spans="9:11">
      <c r="I20938" s="72"/>
      <c r="J20938" s="72"/>
      <c r="K20938" s="72"/>
    </row>
    <row r="20939" spans="9:11">
      <c r="I20939" s="72"/>
      <c r="J20939" s="72"/>
      <c r="K20939" s="72"/>
    </row>
    <row r="20940" spans="9:11">
      <c r="I20940" s="72"/>
      <c r="J20940" s="72"/>
      <c r="K20940" s="72"/>
    </row>
    <row r="20941" spans="9:11">
      <c r="I20941" s="72"/>
      <c r="J20941" s="72"/>
      <c r="K20941" s="72"/>
    </row>
    <row r="20942" spans="9:11">
      <c r="I20942" s="72"/>
      <c r="J20942" s="72"/>
      <c r="K20942" s="72"/>
    </row>
    <row r="20943" spans="9:11">
      <c r="I20943" s="72"/>
      <c r="J20943" s="72"/>
      <c r="K20943" s="72"/>
    </row>
    <row r="20944" spans="9:11">
      <c r="I20944" s="72"/>
      <c r="J20944" s="72"/>
      <c r="K20944" s="72"/>
    </row>
    <row r="20945" spans="9:11">
      <c r="I20945" s="72"/>
      <c r="J20945" s="72"/>
      <c r="K20945" s="72"/>
    </row>
    <row r="20946" spans="9:11">
      <c r="I20946" s="72"/>
      <c r="J20946" s="72"/>
      <c r="K20946" s="72"/>
    </row>
    <row r="20947" spans="9:11">
      <c r="I20947" s="72"/>
      <c r="J20947" s="72"/>
      <c r="K20947" s="72"/>
    </row>
    <row r="20948" spans="9:11">
      <c r="I20948" s="72"/>
      <c r="J20948" s="72"/>
      <c r="K20948" s="72"/>
    </row>
    <row r="20949" spans="9:11">
      <c r="I20949" s="72"/>
      <c r="J20949" s="72"/>
      <c r="K20949" s="72"/>
    </row>
    <row r="20950" spans="9:11">
      <c r="I20950" s="72"/>
      <c r="J20950" s="72"/>
      <c r="K20950" s="72"/>
    </row>
    <row r="20951" spans="9:11">
      <c r="I20951" s="72"/>
      <c r="J20951" s="72"/>
      <c r="K20951" s="72"/>
    </row>
    <row r="20952" spans="9:11">
      <c r="I20952" s="72"/>
      <c r="J20952" s="72"/>
      <c r="K20952" s="72"/>
    </row>
    <row r="20953" spans="9:11">
      <c r="I20953" s="72"/>
      <c r="J20953" s="72"/>
      <c r="K20953" s="72"/>
    </row>
    <row r="20954" spans="9:11">
      <c r="I20954" s="72"/>
      <c r="J20954" s="72"/>
      <c r="K20954" s="72"/>
    </row>
    <row r="20955" spans="9:11">
      <c r="I20955" s="72"/>
      <c r="J20955" s="72"/>
      <c r="K20955" s="72"/>
    </row>
    <row r="20956" spans="9:11">
      <c r="I20956" s="72"/>
      <c r="J20956" s="72"/>
      <c r="K20956" s="72"/>
    </row>
    <row r="20957" spans="9:11">
      <c r="I20957" s="72"/>
      <c r="J20957" s="72"/>
      <c r="K20957" s="72"/>
    </row>
    <row r="20958" spans="9:11">
      <c r="I20958" s="72"/>
      <c r="J20958" s="72"/>
      <c r="K20958" s="72"/>
    </row>
    <row r="20959" spans="9:11">
      <c r="I20959" s="72"/>
      <c r="J20959" s="72"/>
      <c r="K20959" s="72"/>
    </row>
    <row r="20960" spans="9:11">
      <c r="I20960" s="72"/>
      <c r="J20960" s="72"/>
      <c r="K20960" s="72"/>
    </row>
    <row r="20961" spans="9:11">
      <c r="I20961" s="72"/>
      <c r="J20961" s="72"/>
      <c r="K20961" s="72"/>
    </row>
    <row r="20962" spans="9:11">
      <c r="I20962" s="72"/>
      <c r="J20962" s="72"/>
      <c r="K20962" s="72"/>
    </row>
    <row r="20963" spans="9:11">
      <c r="I20963" s="72"/>
      <c r="J20963" s="72"/>
      <c r="K20963" s="72"/>
    </row>
    <row r="20964" spans="9:11">
      <c r="I20964" s="72"/>
      <c r="J20964" s="72"/>
      <c r="K20964" s="72"/>
    </row>
    <row r="20965" spans="9:11">
      <c r="I20965" s="72"/>
      <c r="J20965" s="72"/>
      <c r="K20965" s="72"/>
    </row>
    <row r="20966" spans="9:11">
      <c r="I20966" s="72"/>
      <c r="J20966" s="72"/>
      <c r="K20966" s="72"/>
    </row>
    <row r="20967" spans="9:11">
      <c r="I20967" s="72"/>
      <c r="J20967" s="72"/>
      <c r="K20967" s="72"/>
    </row>
    <row r="20968" spans="9:11">
      <c r="I20968" s="72"/>
      <c r="J20968" s="72"/>
      <c r="K20968" s="72"/>
    </row>
    <row r="20969" spans="9:11">
      <c r="I20969" s="72"/>
      <c r="J20969" s="72"/>
      <c r="K20969" s="72"/>
    </row>
    <row r="20970" spans="9:11">
      <c r="I20970" s="72"/>
      <c r="J20970" s="72"/>
      <c r="K20970" s="72"/>
    </row>
    <row r="20971" spans="9:11">
      <c r="I20971" s="72"/>
      <c r="J20971" s="72"/>
      <c r="K20971" s="72"/>
    </row>
    <row r="20972" spans="9:11">
      <c r="I20972" s="72"/>
      <c r="J20972" s="72"/>
      <c r="K20972" s="72"/>
    </row>
    <row r="20973" spans="9:11">
      <c r="I20973" s="72"/>
      <c r="J20973" s="72"/>
      <c r="K20973" s="72"/>
    </row>
    <row r="20974" spans="9:11">
      <c r="I20974" s="72"/>
      <c r="J20974" s="72"/>
      <c r="K20974" s="72"/>
    </row>
    <row r="20975" spans="9:11">
      <c r="I20975" s="72"/>
      <c r="J20975" s="72"/>
      <c r="K20975" s="72"/>
    </row>
    <row r="20976" spans="9:11">
      <c r="I20976" s="72"/>
      <c r="J20976" s="72"/>
      <c r="K20976" s="72"/>
    </row>
    <row r="20977" spans="9:11">
      <c r="I20977" s="72"/>
      <c r="J20977" s="72"/>
      <c r="K20977" s="72"/>
    </row>
    <row r="20978" spans="9:11">
      <c r="I20978" s="72"/>
      <c r="J20978" s="72"/>
      <c r="K20978" s="72"/>
    </row>
    <row r="20979" spans="9:11">
      <c r="I20979" s="72"/>
      <c r="J20979" s="72"/>
      <c r="K20979" s="72"/>
    </row>
    <row r="20980" spans="9:11">
      <c r="I20980" s="72"/>
      <c r="J20980" s="72"/>
      <c r="K20980" s="72"/>
    </row>
    <row r="20981" spans="9:11">
      <c r="I20981" s="72"/>
      <c r="J20981" s="72"/>
      <c r="K20981" s="72"/>
    </row>
    <row r="20982" spans="9:11">
      <c r="I20982" s="72"/>
      <c r="J20982" s="72"/>
      <c r="K20982" s="72"/>
    </row>
    <row r="20983" spans="9:11">
      <c r="I20983" s="72"/>
      <c r="J20983" s="72"/>
      <c r="K20983" s="72"/>
    </row>
    <row r="20984" spans="9:11">
      <c r="I20984" s="72"/>
      <c r="J20984" s="72"/>
      <c r="K20984" s="72"/>
    </row>
    <row r="20985" spans="9:11">
      <c r="I20985" s="72"/>
      <c r="J20985" s="72"/>
      <c r="K20985" s="72"/>
    </row>
    <row r="20986" spans="9:11">
      <c r="I20986" s="72"/>
      <c r="J20986" s="72"/>
      <c r="K20986" s="72"/>
    </row>
    <row r="20987" spans="9:11">
      <c r="I20987" s="72"/>
      <c r="J20987" s="72"/>
      <c r="K20987" s="72"/>
    </row>
    <row r="20988" spans="9:11">
      <c r="I20988" s="72"/>
      <c r="J20988" s="72"/>
      <c r="K20988" s="72"/>
    </row>
    <row r="20989" spans="9:11">
      <c r="I20989" s="72"/>
      <c r="J20989" s="72"/>
      <c r="K20989" s="72"/>
    </row>
    <row r="20990" spans="9:11">
      <c r="I20990" s="72"/>
      <c r="J20990" s="72"/>
      <c r="K20990" s="72"/>
    </row>
    <row r="20991" spans="9:11">
      <c r="I20991" s="72"/>
      <c r="J20991" s="72"/>
      <c r="K20991" s="72"/>
    </row>
    <row r="20992" spans="9:11">
      <c r="I20992" s="72"/>
      <c r="J20992" s="72"/>
      <c r="K20992" s="72"/>
    </row>
    <row r="20993" spans="9:11">
      <c r="I20993" s="72"/>
      <c r="J20993" s="72"/>
      <c r="K20993" s="72"/>
    </row>
    <row r="20994" spans="9:11">
      <c r="I20994" s="72"/>
      <c r="J20994" s="72"/>
      <c r="K20994" s="72"/>
    </row>
    <row r="20995" spans="9:11">
      <c r="I20995" s="72"/>
      <c r="J20995" s="72"/>
      <c r="K20995" s="72"/>
    </row>
    <row r="20996" spans="9:11">
      <c r="I20996" s="72"/>
      <c r="J20996" s="72"/>
      <c r="K20996" s="72"/>
    </row>
    <row r="20997" spans="9:11">
      <c r="I20997" s="72"/>
      <c r="J20997" s="72"/>
      <c r="K20997" s="72"/>
    </row>
    <row r="20998" spans="9:11">
      <c r="I20998" s="72"/>
      <c r="J20998" s="72"/>
      <c r="K20998" s="72"/>
    </row>
    <row r="20999" spans="9:11">
      <c r="I20999" s="72"/>
      <c r="J20999" s="72"/>
      <c r="K20999" s="72"/>
    </row>
    <row r="21000" spans="9:11">
      <c r="I21000" s="72"/>
      <c r="J21000" s="72"/>
      <c r="K21000" s="72"/>
    </row>
    <row r="21001" spans="9:11">
      <c r="I21001" s="72"/>
      <c r="J21001" s="72"/>
      <c r="K21001" s="72"/>
    </row>
    <row r="21002" spans="9:11">
      <c r="I21002" s="72"/>
      <c r="J21002" s="72"/>
      <c r="K21002" s="72"/>
    </row>
    <row r="21003" spans="9:11">
      <c r="I21003" s="72"/>
      <c r="J21003" s="72"/>
      <c r="K21003" s="72"/>
    </row>
    <row r="21004" spans="9:11">
      <c r="I21004" s="72"/>
      <c r="J21004" s="72"/>
      <c r="K21004" s="72"/>
    </row>
    <row r="21005" spans="9:11">
      <c r="I21005" s="72"/>
      <c r="J21005" s="72"/>
      <c r="K21005" s="72"/>
    </row>
    <row r="21006" spans="9:11">
      <c r="I21006" s="72"/>
      <c r="J21006" s="72"/>
      <c r="K21006" s="72"/>
    </row>
    <row r="21007" spans="9:11">
      <c r="I21007" s="72"/>
      <c r="J21007" s="72"/>
      <c r="K21007" s="72"/>
    </row>
    <row r="21008" spans="9:11">
      <c r="I21008" s="72"/>
      <c r="J21008" s="72"/>
      <c r="K21008" s="72"/>
    </row>
    <row r="21009" spans="9:11">
      <c r="I21009" s="72"/>
      <c r="J21009" s="72"/>
      <c r="K21009" s="72"/>
    </row>
    <row r="21010" spans="9:11">
      <c r="I21010" s="72"/>
      <c r="J21010" s="72"/>
      <c r="K21010" s="72"/>
    </row>
    <row r="21011" spans="9:11">
      <c r="I21011" s="72"/>
      <c r="J21011" s="72"/>
      <c r="K21011" s="72"/>
    </row>
    <row r="21012" spans="9:11">
      <c r="I21012" s="72"/>
      <c r="J21012" s="72"/>
      <c r="K21012" s="72"/>
    </row>
    <row r="21013" spans="9:11">
      <c r="I21013" s="72"/>
      <c r="J21013" s="72"/>
      <c r="K21013" s="72"/>
    </row>
    <row r="21014" spans="9:11">
      <c r="I21014" s="72"/>
      <c r="J21014" s="72"/>
      <c r="K21014" s="72"/>
    </row>
    <row r="21015" spans="9:11">
      <c r="I21015" s="72"/>
      <c r="J21015" s="72"/>
      <c r="K21015" s="72"/>
    </row>
    <row r="21016" spans="9:11">
      <c r="I21016" s="72"/>
      <c r="J21016" s="72"/>
      <c r="K21016" s="72"/>
    </row>
    <row r="21017" spans="9:11">
      <c r="I21017" s="72"/>
      <c r="J21017" s="72"/>
      <c r="K21017" s="72"/>
    </row>
    <row r="21018" spans="9:11">
      <c r="I21018" s="72"/>
      <c r="J21018" s="72"/>
      <c r="K21018" s="72"/>
    </row>
    <row r="21019" spans="9:11">
      <c r="I21019" s="72"/>
      <c r="J21019" s="72"/>
      <c r="K21019" s="72"/>
    </row>
    <row r="21020" spans="9:11">
      <c r="I21020" s="72"/>
      <c r="J21020" s="72"/>
      <c r="K21020" s="72"/>
    </row>
    <row r="21021" spans="9:11">
      <c r="I21021" s="72"/>
      <c r="J21021" s="72"/>
      <c r="K21021" s="72"/>
    </row>
    <row r="21022" spans="9:11">
      <c r="I21022" s="72"/>
      <c r="J21022" s="72"/>
      <c r="K21022" s="72"/>
    </row>
    <row r="21023" spans="9:11">
      <c r="I21023" s="72"/>
      <c r="J21023" s="72"/>
      <c r="K21023" s="72"/>
    </row>
    <row r="21024" spans="9:11">
      <c r="I21024" s="72"/>
      <c r="J21024" s="72"/>
      <c r="K21024" s="72"/>
    </row>
    <row r="21025" spans="9:11">
      <c r="I21025" s="72"/>
      <c r="J21025" s="72"/>
      <c r="K21025" s="72"/>
    </row>
    <row r="21026" spans="9:11">
      <c r="I21026" s="72"/>
      <c r="J21026" s="72"/>
      <c r="K21026" s="72"/>
    </row>
    <row r="21027" spans="9:11">
      <c r="I21027" s="72"/>
      <c r="J21027" s="72"/>
      <c r="K21027" s="72"/>
    </row>
    <row r="21028" spans="9:11">
      <c r="I21028" s="72"/>
      <c r="J21028" s="72"/>
      <c r="K21028" s="72"/>
    </row>
    <row r="21029" spans="9:11">
      <c r="I21029" s="72"/>
      <c r="J21029" s="72"/>
      <c r="K21029" s="72"/>
    </row>
    <row r="21030" spans="9:11">
      <c r="I21030" s="72"/>
      <c r="J21030" s="72"/>
      <c r="K21030" s="72"/>
    </row>
    <row r="21031" spans="9:11">
      <c r="I21031" s="72"/>
      <c r="J21031" s="72"/>
      <c r="K21031" s="72"/>
    </row>
    <row r="21032" spans="9:11">
      <c r="I21032" s="72"/>
      <c r="J21032" s="72"/>
      <c r="K21032" s="72"/>
    </row>
    <row r="21033" spans="9:11">
      <c r="I21033" s="72"/>
      <c r="J21033" s="72"/>
      <c r="K21033" s="72"/>
    </row>
    <row r="21034" spans="9:11">
      <c r="I21034" s="72"/>
      <c r="J21034" s="72"/>
      <c r="K21034" s="72"/>
    </row>
    <row r="21035" spans="9:11">
      <c r="I21035" s="72"/>
      <c r="J21035" s="72"/>
      <c r="K21035" s="72"/>
    </row>
    <row r="21036" spans="9:11">
      <c r="I21036" s="72"/>
      <c r="J21036" s="72"/>
      <c r="K21036" s="72"/>
    </row>
    <row r="21037" spans="9:11">
      <c r="I21037" s="72"/>
      <c r="J21037" s="72"/>
      <c r="K21037" s="72"/>
    </row>
    <row r="21038" spans="9:11">
      <c r="I21038" s="72"/>
      <c r="J21038" s="72"/>
      <c r="K21038" s="72"/>
    </row>
    <row r="21039" spans="9:11">
      <c r="I21039" s="72"/>
      <c r="J21039" s="72"/>
      <c r="K21039" s="72"/>
    </row>
    <row r="21040" spans="9:11">
      <c r="I21040" s="72"/>
      <c r="J21040" s="72"/>
      <c r="K21040" s="72"/>
    </row>
    <row r="21041" spans="9:11">
      <c r="I21041" s="72"/>
      <c r="J21041" s="72"/>
      <c r="K21041" s="72"/>
    </row>
    <row r="21042" spans="9:11">
      <c r="I21042" s="72"/>
      <c r="J21042" s="72"/>
      <c r="K21042" s="72"/>
    </row>
    <row r="21043" spans="9:11">
      <c r="I21043" s="72"/>
      <c r="J21043" s="72"/>
      <c r="K21043" s="72"/>
    </row>
    <row r="21044" spans="9:11">
      <c r="I21044" s="72"/>
      <c r="J21044" s="72"/>
      <c r="K21044" s="72"/>
    </row>
    <row r="21045" spans="9:11">
      <c r="I21045" s="72"/>
      <c r="J21045" s="72"/>
      <c r="K21045" s="72"/>
    </row>
    <row r="21046" spans="9:11">
      <c r="I21046" s="72"/>
      <c r="J21046" s="72"/>
      <c r="K21046" s="72"/>
    </row>
    <row r="21047" spans="9:11">
      <c r="I21047" s="72"/>
      <c r="J21047" s="72"/>
      <c r="K21047" s="72"/>
    </row>
    <row r="21048" spans="9:11">
      <c r="I21048" s="72"/>
      <c r="J21048" s="72"/>
      <c r="K21048" s="72"/>
    </row>
    <row r="21049" spans="9:11">
      <c r="I21049" s="72"/>
      <c r="J21049" s="72"/>
      <c r="K21049" s="72"/>
    </row>
    <row r="21050" spans="9:11">
      <c r="I21050" s="72"/>
      <c r="J21050" s="72"/>
      <c r="K21050" s="72"/>
    </row>
    <row r="21051" spans="9:11">
      <c r="I21051" s="72"/>
      <c r="J21051" s="72"/>
      <c r="K21051" s="72"/>
    </row>
    <row r="21052" spans="9:11">
      <c r="I21052" s="72"/>
      <c r="J21052" s="72"/>
      <c r="K21052" s="72"/>
    </row>
    <row r="21053" spans="9:11">
      <c r="I21053" s="72"/>
      <c r="J21053" s="72"/>
      <c r="K21053" s="72"/>
    </row>
    <row r="21054" spans="9:11">
      <c r="I21054" s="72"/>
      <c r="J21054" s="72"/>
      <c r="K21054" s="72"/>
    </row>
    <row r="21055" spans="9:11">
      <c r="I21055" s="72"/>
      <c r="J21055" s="72"/>
      <c r="K21055" s="72"/>
    </row>
    <row r="21056" spans="9:11">
      <c r="I21056" s="72"/>
      <c r="J21056" s="72"/>
      <c r="K21056" s="72"/>
    </row>
    <row r="21057" spans="9:11">
      <c r="I21057" s="72"/>
      <c r="J21057" s="72"/>
      <c r="K21057" s="72"/>
    </row>
    <row r="21058" spans="9:11">
      <c r="I21058" s="72"/>
      <c r="J21058" s="72"/>
      <c r="K21058" s="72"/>
    </row>
    <row r="21059" spans="9:11">
      <c r="I21059" s="72"/>
      <c r="J21059" s="72"/>
      <c r="K21059" s="72"/>
    </row>
    <row r="21060" spans="9:11">
      <c r="I21060" s="72"/>
      <c r="J21060" s="72"/>
      <c r="K21060" s="72"/>
    </row>
    <row r="21061" spans="9:11">
      <c r="I21061" s="72"/>
      <c r="J21061" s="72"/>
      <c r="K21061" s="72"/>
    </row>
    <row r="21062" spans="9:11">
      <c r="I21062" s="72"/>
      <c r="J21062" s="72"/>
      <c r="K21062" s="72"/>
    </row>
    <row r="21063" spans="9:11">
      <c r="I21063" s="72"/>
      <c r="J21063" s="72"/>
      <c r="K21063" s="72"/>
    </row>
    <row r="21064" spans="9:11">
      <c r="I21064" s="72"/>
      <c r="J21064" s="72"/>
      <c r="K21064" s="72"/>
    </row>
    <row r="21065" spans="9:11">
      <c r="I21065" s="72"/>
      <c r="J21065" s="72"/>
      <c r="K21065" s="72"/>
    </row>
    <row r="21066" spans="9:11">
      <c r="I21066" s="72"/>
      <c r="J21066" s="72"/>
      <c r="K21066" s="72"/>
    </row>
    <row r="21067" spans="9:11">
      <c r="I21067" s="72"/>
      <c r="J21067" s="72"/>
      <c r="K21067" s="72"/>
    </row>
    <row r="21068" spans="9:11">
      <c r="I21068" s="72"/>
      <c r="J21068" s="72"/>
      <c r="K21068" s="72"/>
    </row>
    <row r="21069" spans="9:11">
      <c r="I21069" s="72"/>
      <c r="J21069" s="72"/>
      <c r="K21069" s="72"/>
    </row>
    <row r="21070" spans="9:11">
      <c r="I21070" s="72"/>
      <c r="J21070" s="72"/>
      <c r="K21070" s="72"/>
    </row>
    <row r="21071" spans="9:11">
      <c r="I21071" s="72"/>
      <c r="J21071" s="72"/>
      <c r="K21071" s="72"/>
    </row>
    <row r="21072" spans="9:11">
      <c r="I21072" s="72"/>
      <c r="J21072" s="72"/>
      <c r="K21072" s="72"/>
    </row>
    <row r="21073" spans="9:11">
      <c r="I21073" s="72"/>
      <c r="J21073" s="72"/>
      <c r="K21073" s="72"/>
    </row>
    <row r="21074" spans="9:11">
      <c r="I21074" s="72"/>
      <c r="J21074" s="72"/>
      <c r="K21074" s="72"/>
    </row>
    <row r="21075" spans="9:11">
      <c r="I21075" s="72"/>
      <c r="J21075" s="72"/>
      <c r="K21075" s="72"/>
    </row>
    <row r="21076" spans="9:11">
      <c r="I21076" s="72"/>
      <c r="J21076" s="72"/>
      <c r="K21076" s="72"/>
    </row>
    <row r="21077" spans="9:11">
      <c r="I21077" s="72"/>
      <c r="J21077" s="72"/>
      <c r="K21077" s="72"/>
    </row>
    <row r="21078" spans="9:11">
      <c r="I21078" s="72"/>
      <c r="J21078" s="72"/>
      <c r="K21078" s="72"/>
    </row>
    <row r="21079" spans="9:11">
      <c r="I21079" s="72"/>
      <c r="J21079" s="72"/>
      <c r="K21079" s="72"/>
    </row>
    <row r="21080" spans="9:11">
      <c r="I21080" s="72"/>
      <c r="J21080" s="72"/>
      <c r="K21080" s="72"/>
    </row>
    <row r="21081" spans="9:11">
      <c r="I21081" s="72"/>
      <c r="J21081" s="72"/>
      <c r="K21081" s="72"/>
    </row>
    <row r="21082" spans="9:11">
      <c r="I21082" s="72"/>
      <c r="J21082" s="72"/>
      <c r="K21082" s="72"/>
    </row>
    <row r="21083" spans="9:11">
      <c r="I21083" s="72"/>
      <c r="J21083" s="72"/>
      <c r="K21083" s="72"/>
    </row>
    <row r="21084" spans="9:11">
      <c r="I21084" s="72"/>
      <c r="J21084" s="72"/>
      <c r="K21084" s="72"/>
    </row>
    <row r="21085" spans="9:11">
      <c r="I21085" s="72"/>
      <c r="J21085" s="72"/>
      <c r="K21085" s="72"/>
    </row>
    <row r="21086" spans="9:11">
      <c r="I21086" s="72"/>
      <c r="J21086" s="72"/>
      <c r="K21086" s="72"/>
    </row>
    <row r="21087" spans="9:11">
      <c r="I21087" s="72"/>
      <c r="J21087" s="72"/>
      <c r="K21087" s="72"/>
    </row>
    <row r="21088" spans="9:11">
      <c r="I21088" s="72"/>
      <c r="J21088" s="72"/>
      <c r="K21088" s="72"/>
    </row>
    <row r="21089" spans="9:11">
      <c r="I21089" s="72"/>
      <c r="J21089" s="72"/>
      <c r="K21089" s="72"/>
    </row>
    <row r="21090" spans="9:11">
      <c r="I21090" s="72"/>
      <c r="J21090" s="72"/>
      <c r="K21090" s="72"/>
    </row>
    <row r="21091" spans="9:11">
      <c r="I21091" s="72"/>
      <c r="J21091" s="72"/>
      <c r="K21091" s="72"/>
    </row>
    <row r="21092" spans="9:11">
      <c r="I21092" s="72"/>
      <c r="J21092" s="72"/>
      <c r="K21092" s="72"/>
    </row>
    <row r="21093" spans="9:11">
      <c r="I21093" s="72"/>
      <c r="J21093" s="72"/>
      <c r="K21093" s="72"/>
    </row>
    <row r="21094" spans="9:11">
      <c r="I21094" s="72"/>
      <c r="J21094" s="72"/>
      <c r="K21094" s="72"/>
    </row>
    <row r="21095" spans="9:11">
      <c r="I21095" s="72"/>
      <c r="J21095" s="72"/>
      <c r="K21095" s="72"/>
    </row>
    <row r="21096" spans="9:11">
      <c r="I21096" s="72"/>
      <c r="J21096" s="72"/>
      <c r="K21096" s="72"/>
    </row>
    <row r="21097" spans="9:11">
      <c r="I21097" s="72"/>
      <c r="J21097" s="72"/>
      <c r="K21097" s="72"/>
    </row>
    <row r="21098" spans="9:11">
      <c r="I21098" s="72"/>
      <c r="J21098" s="72"/>
      <c r="K21098" s="72"/>
    </row>
    <row r="21099" spans="9:11">
      <c r="I21099" s="72"/>
      <c r="J21099" s="72"/>
      <c r="K21099" s="72"/>
    </row>
    <row r="21100" spans="9:11">
      <c r="I21100" s="72"/>
      <c r="J21100" s="72"/>
      <c r="K21100" s="72"/>
    </row>
    <row r="21101" spans="9:11">
      <c r="I21101" s="72"/>
      <c r="J21101" s="72"/>
      <c r="K21101" s="72"/>
    </row>
    <row r="21102" spans="9:11">
      <c r="I21102" s="72"/>
      <c r="J21102" s="72"/>
      <c r="K21102" s="72"/>
    </row>
    <row r="21103" spans="9:11">
      <c r="I21103" s="72"/>
      <c r="J21103" s="72"/>
      <c r="K21103" s="72"/>
    </row>
    <row r="21104" spans="9:11">
      <c r="I21104" s="72"/>
      <c r="J21104" s="72"/>
      <c r="K21104" s="72"/>
    </row>
    <row r="21105" spans="9:11">
      <c r="I21105" s="72"/>
      <c r="J21105" s="72"/>
      <c r="K21105" s="72"/>
    </row>
    <row r="21106" spans="9:11">
      <c r="I21106" s="72"/>
      <c r="J21106" s="72"/>
      <c r="K21106" s="72"/>
    </row>
    <row r="21107" spans="9:11">
      <c r="I21107" s="72"/>
      <c r="J21107" s="72"/>
      <c r="K21107" s="72"/>
    </row>
    <row r="21108" spans="9:11">
      <c r="I21108" s="72"/>
      <c r="J21108" s="72"/>
      <c r="K21108" s="72"/>
    </row>
    <row r="21109" spans="9:11">
      <c r="I21109" s="72"/>
      <c r="J21109" s="72"/>
      <c r="K21109" s="72"/>
    </row>
    <row r="21110" spans="9:11">
      <c r="I21110" s="72"/>
      <c r="J21110" s="72"/>
      <c r="K21110" s="72"/>
    </row>
    <row r="21111" spans="9:11">
      <c r="I21111" s="72"/>
      <c r="J21111" s="72"/>
      <c r="K21111" s="72"/>
    </row>
    <row r="21112" spans="9:11">
      <c r="I21112" s="72"/>
      <c r="J21112" s="72"/>
      <c r="K21112" s="72"/>
    </row>
    <row r="21113" spans="9:11">
      <c r="I21113" s="72"/>
      <c r="J21113" s="72"/>
      <c r="K21113" s="72"/>
    </row>
    <row r="21114" spans="9:11">
      <c r="I21114" s="72"/>
      <c r="J21114" s="72"/>
      <c r="K21114" s="72"/>
    </row>
    <row r="21115" spans="9:11">
      <c r="I21115" s="72"/>
      <c r="J21115" s="72"/>
      <c r="K21115" s="72"/>
    </row>
    <row r="21116" spans="9:11">
      <c r="I21116" s="72"/>
      <c r="J21116" s="72"/>
      <c r="K21116" s="72"/>
    </row>
    <row r="21117" spans="9:11">
      <c r="I21117" s="72"/>
      <c r="J21117" s="72"/>
      <c r="K21117" s="72"/>
    </row>
    <row r="21118" spans="9:11">
      <c r="I21118" s="72"/>
      <c r="J21118" s="72"/>
      <c r="K21118" s="72"/>
    </row>
    <row r="21119" spans="9:11">
      <c r="I21119" s="72"/>
      <c r="J21119" s="72"/>
      <c r="K21119" s="72"/>
    </row>
    <row r="21120" spans="9:11">
      <c r="I21120" s="72"/>
      <c r="J21120" s="72"/>
      <c r="K21120" s="72"/>
    </row>
    <row r="21121" spans="9:11">
      <c r="I21121" s="72"/>
      <c r="J21121" s="72"/>
      <c r="K21121" s="72"/>
    </row>
    <row r="21122" spans="9:11">
      <c r="I21122" s="72"/>
      <c r="J21122" s="72"/>
      <c r="K21122" s="72"/>
    </row>
    <row r="21123" spans="9:11">
      <c r="I21123" s="72"/>
      <c r="J21123" s="72"/>
      <c r="K21123" s="72"/>
    </row>
    <row r="21124" spans="9:11">
      <c r="I21124" s="72"/>
      <c r="J21124" s="72"/>
      <c r="K21124" s="72"/>
    </row>
    <row r="21125" spans="9:11">
      <c r="I21125" s="72"/>
      <c r="J21125" s="72"/>
      <c r="K21125" s="72"/>
    </row>
    <row r="21126" spans="9:11">
      <c r="I21126" s="72"/>
      <c r="J21126" s="72"/>
      <c r="K21126" s="72"/>
    </row>
    <row r="21127" spans="9:11">
      <c r="I21127" s="72"/>
      <c r="J21127" s="72"/>
      <c r="K21127" s="72"/>
    </row>
    <row r="21128" spans="9:11">
      <c r="I21128" s="72"/>
      <c r="J21128" s="72"/>
      <c r="K21128" s="72"/>
    </row>
    <row r="21129" spans="9:11">
      <c r="I21129" s="72"/>
      <c r="J21129" s="72"/>
      <c r="K21129" s="72"/>
    </row>
    <row r="21130" spans="9:11">
      <c r="I21130" s="72"/>
      <c r="J21130" s="72"/>
      <c r="K21130" s="72"/>
    </row>
    <row r="21131" spans="9:11">
      <c r="I21131" s="72"/>
      <c r="J21131" s="72"/>
      <c r="K21131" s="72"/>
    </row>
    <row r="21132" spans="9:11">
      <c r="I21132" s="72"/>
      <c r="J21132" s="72"/>
      <c r="K21132" s="72"/>
    </row>
    <row r="21133" spans="9:11">
      <c r="I21133" s="72"/>
      <c r="J21133" s="72"/>
      <c r="K21133" s="72"/>
    </row>
    <row r="21134" spans="9:11">
      <c r="I21134" s="72"/>
      <c r="J21134" s="72"/>
      <c r="K21134" s="72"/>
    </row>
    <row r="21135" spans="9:11">
      <c r="I21135" s="72"/>
      <c r="J21135" s="72"/>
      <c r="K21135" s="72"/>
    </row>
    <row r="21136" spans="9:11">
      <c r="I21136" s="72"/>
      <c r="J21136" s="72"/>
      <c r="K21136" s="72"/>
    </row>
    <row r="21137" spans="9:11">
      <c r="I21137" s="72"/>
      <c r="J21137" s="72"/>
      <c r="K21137" s="72"/>
    </row>
    <row r="21138" spans="9:11">
      <c r="I21138" s="72"/>
      <c r="J21138" s="72"/>
      <c r="K21138" s="72"/>
    </row>
    <row r="21139" spans="9:11">
      <c r="I21139" s="72"/>
      <c r="J21139" s="72"/>
      <c r="K21139" s="72"/>
    </row>
    <row r="21140" spans="9:11">
      <c r="I21140" s="72"/>
      <c r="J21140" s="72"/>
      <c r="K21140" s="72"/>
    </row>
    <row r="21141" spans="9:11">
      <c r="I21141" s="72"/>
      <c r="J21141" s="72"/>
      <c r="K21141" s="72"/>
    </row>
    <row r="21142" spans="9:11">
      <c r="I21142" s="72"/>
      <c r="J21142" s="72"/>
      <c r="K21142" s="72"/>
    </row>
    <row r="21143" spans="9:11">
      <c r="I21143" s="72"/>
      <c r="J21143" s="72"/>
      <c r="K21143" s="72"/>
    </row>
    <row r="21144" spans="9:11">
      <c r="I21144" s="72"/>
      <c r="J21144" s="72"/>
      <c r="K21144" s="72"/>
    </row>
    <row r="21145" spans="9:11">
      <c r="I21145" s="72"/>
      <c r="J21145" s="72"/>
      <c r="K21145" s="72"/>
    </row>
    <row r="21146" spans="9:11">
      <c r="I21146" s="72"/>
      <c r="J21146" s="72"/>
      <c r="K21146" s="72"/>
    </row>
    <row r="21147" spans="9:11">
      <c r="I21147" s="72"/>
      <c r="J21147" s="72"/>
      <c r="K21147" s="72"/>
    </row>
    <row r="21148" spans="9:11">
      <c r="I21148" s="72"/>
      <c r="J21148" s="72"/>
      <c r="K21148" s="72"/>
    </row>
    <row r="21149" spans="9:11">
      <c r="I21149" s="72"/>
      <c r="J21149" s="72"/>
      <c r="K21149" s="72"/>
    </row>
    <row r="21150" spans="9:11">
      <c r="I21150" s="72"/>
      <c r="J21150" s="72"/>
      <c r="K21150" s="72"/>
    </row>
    <row r="21151" spans="9:11">
      <c r="I21151" s="72"/>
      <c r="J21151" s="72"/>
      <c r="K21151" s="72"/>
    </row>
    <row r="21152" spans="9:11">
      <c r="I21152" s="72"/>
      <c r="J21152" s="72"/>
      <c r="K21152" s="72"/>
    </row>
    <row r="21153" spans="9:11">
      <c r="I21153" s="72"/>
      <c r="J21153" s="72"/>
      <c r="K21153" s="72"/>
    </row>
    <row r="21154" spans="9:11">
      <c r="I21154" s="72"/>
      <c r="J21154" s="72"/>
      <c r="K21154" s="72"/>
    </row>
    <row r="21155" spans="9:11">
      <c r="I21155" s="72"/>
      <c r="J21155" s="72"/>
      <c r="K21155" s="72"/>
    </row>
    <row r="21156" spans="9:11">
      <c r="I21156" s="72"/>
      <c r="J21156" s="72"/>
      <c r="K21156" s="72"/>
    </row>
    <row r="21157" spans="9:11">
      <c r="I21157" s="72"/>
      <c r="J21157" s="72"/>
      <c r="K21157" s="72"/>
    </row>
    <row r="21158" spans="9:11">
      <c r="I21158" s="72"/>
      <c r="J21158" s="72"/>
      <c r="K21158" s="72"/>
    </row>
    <row r="21159" spans="9:11">
      <c r="I21159" s="72"/>
      <c r="J21159" s="72"/>
      <c r="K21159" s="72"/>
    </row>
    <row r="21160" spans="9:11">
      <c r="I21160" s="72"/>
      <c r="J21160" s="72"/>
      <c r="K21160" s="72"/>
    </row>
    <row r="21161" spans="9:11">
      <c r="I21161" s="72"/>
      <c r="J21161" s="72"/>
      <c r="K21161" s="72"/>
    </row>
    <row r="21162" spans="9:11">
      <c r="I21162" s="72"/>
      <c r="J21162" s="72"/>
      <c r="K21162" s="72"/>
    </row>
    <row r="21163" spans="9:11">
      <c r="I21163" s="72"/>
      <c r="J21163" s="72"/>
      <c r="K21163" s="72"/>
    </row>
    <row r="21164" spans="9:11">
      <c r="I21164" s="72"/>
      <c r="J21164" s="72"/>
      <c r="K21164" s="72"/>
    </row>
    <row r="21165" spans="9:11">
      <c r="I21165" s="72"/>
      <c r="J21165" s="72"/>
      <c r="K21165" s="72"/>
    </row>
    <row r="21166" spans="9:11">
      <c r="I21166" s="72"/>
      <c r="J21166" s="72"/>
      <c r="K21166" s="72"/>
    </row>
    <row r="21167" spans="9:11">
      <c r="I21167" s="72"/>
      <c r="J21167" s="72"/>
      <c r="K21167" s="72"/>
    </row>
    <row r="21168" spans="9:11">
      <c r="I21168" s="72"/>
      <c r="J21168" s="72"/>
      <c r="K21168" s="72"/>
    </row>
    <row r="21169" spans="9:11">
      <c r="I21169" s="72"/>
      <c r="J21169" s="72"/>
      <c r="K21169" s="72"/>
    </row>
    <row r="21170" spans="9:11">
      <c r="I21170" s="72"/>
      <c r="J21170" s="72"/>
      <c r="K21170" s="72"/>
    </row>
    <row r="21171" spans="9:11">
      <c r="I21171" s="72"/>
      <c r="J21171" s="72"/>
      <c r="K21171" s="72"/>
    </row>
    <row r="21172" spans="9:11">
      <c r="I21172" s="72"/>
      <c r="J21172" s="72"/>
      <c r="K21172" s="72"/>
    </row>
    <row r="21173" spans="9:11">
      <c r="I21173" s="72"/>
      <c r="J21173" s="72"/>
      <c r="K21173" s="72"/>
    </row>
    <row r="21174" spans="9:11">
      <c r="I21174" s="72"/>
      <c r="J21174" s="72"/>
      <c r="K21174" s="72"/>
    </row>
    <row r="21175" spans="9:11">
      <c r="I21175" s="72"/>
      <c r="J21175" s="72"/>
      <c r="K21175" s="72"/>
    </row>
    <row r="21176" spans="9:11">
      <c r="I21176" s="72"/>
      <c r="J21176" s="72"/>
      <c r="K21176" s="72"/>
    </row>
    <row r="21177" spans="9:11">
      <c r="I21177" s="72"/>
      <c r="J21177" s="72"/>
      <c r="K21177" s="72"/>
    </row>
    <row r="21178" spans="9:11">
      <c r="I21178" s="72"/>
      <c r="J21178" s="72"/>
      <c r="K21178" s="72"/>
    </row>
    <row r="21179" spans="9:11">
      <c r="I21179" s="72"/>
      <c r="J21179" s="72"/>
      <c r="K21179" s="72"/>
    </row>
    <row r="21180" spans="9:11">
      <c r="I21180" s="72"/>
      <c r="J21180" s="72"/>
      <c r="K21180" s="72"/>
    </row>
    <row r="21181" spans="9:11">
      <c r="I21181" s="72"/>
      <c r="J21181" s="72"/>
      <c r="K21181" s="72"/>
    </row>
    <row r="21182" spans="9:11">
      <c r="I21182" s="72"/>
      <c r="J21182" s="72"/>
      <c r="K21182" s="72"/>
    </row>
    <row r="21183" spans="9:11">
      <c r="I21183" s="72"/>
      <c r="J21183" s="72"/>
      <c r="K21183" s="72"/>
    </row>
    <row r="21184" spans="9:11">
      <c r="I21184" s="72"/>
      <c r="J21184" s="72"/>
      <c r="K21184" s="72"/>
    </row>
    <row r="21185" spans="9:11">
      <c r="I21185" s="72"/>
      <c r="J21185" s="72"/>
      <c r="K21185" s="72"/>
    </row>
    <row r="21186" spans="9:11">
      <c r="I21186" s="72"/>
      <c r="J21186" s="72"/>
      <c r="K21186" s="72"/>
    </row>
    <row r="21187" spans="9:11">
      <c r="I21187" s="72"/>
      <c r="J21187" s="72"/>
      <c r="K21187" s="72"/>
    </row>
    <row r="21188" spans="9:11">
      <c r="I21188" s="72"/>
      <c r="J21188" s="72"/>
      <c r="K21188" s="72"/>
    </row>
    <row r="21189" spans="9:11">
      <c r="I21189" s="72"/>
      <c r="J21189" s="72"/>
      <c r="K21189" s="72"/>
    </row>
    <row r="21190" spans="9:11">
      <c r="I21190" s="72"/>
      <c r="J21190" s="72"/>
      <c r="K21190" s="72"/>
    </row>
    <row r="21191" spans="9:11">
      <c r="I21191" s="72"/>
      <c r="J21191" s="72"/>
      <c r="K21191" s="72"/>
    </row>
    <row r="21192" spans="9:11">
      <c r="I21192" s="72"/>
      <c r="J21192" s="72"/>
      <c r="K21192" s="72"/>
    </row>
    <row r="21193" spans="9:11">
      <c r="I21193" s="72"/>
      <c r="J21193" s="72"/>
      <c r="K21193" s="72"/>
    </row>
    <row r="21194" spans="9:11">
      <c r="I21194" s="72"/>
      <c r="J21194" s="72"/>
      <c r="K21194" s="72"/>
    </row>
    <row r="21195" spans="9:11">
      <c r="I21195" s="72"/>
      <c r="J21195" s="72"/>
      <c r="K21195" s="72"/>
    </row>
    <row r="21196" spans="9:11">
      <c r="I21196" s="72"/>
      <c r="J21196" s="72"/>
      <c r="K21196" s="72"/>
    </row>
    <row r="21197" spans="9:11">
      <c r="I21197" s="72"/>
      <c r="J21197" s="72"/>
      <c r="K21197" s="72"/>
    </row>
    <row r="21198" spans="9:11">
      <c r="I21198" s="72"/>
      <c r="J21198" s="72"/>
      <c r="K21198" s="72"/>
    </row>
    <row r="21199" spans="9:11">
      <c r="I21199" s="72"/>
      <c r="J21199" s="72"/>
      <c r="K21199" s="72"/>
    </row>
    <row r="21200" spans="9:11">
      <c r="I21200" s="72"/>
      <c r="J21200" s="72"/>
      <c r="K21200" s="72"/>
    </row>
    <row r="21201" spans="9:11">
      <c r="I21201" s="72"/>
      <c r="J21201" s="72"/>
      <c r="K21201" s="72"/>
    </row>
    <row r="21202" spans="9:11">
      <c r="I21202" s="72"/>
      <c r="J21202" s="72"/>
      <c r="K21202" s="72"/>
    </row>
    <row r="21203" spans="9:11">
      <c r="I21203" s="72"/>
      <c r="J21203" s="72"/>
      <c r="K21203" s="72"/>
    </row>
    <row r="21204" spans="9:11">
      <c r="I21204" s="72"/>
      <c r="J21204" s="72"/>
      <c r="K21204" s="72"/>
    </row>
    <row r="21205" spans="9:11">
      <c r="I21205" s="72"/>
      <c r="J21205" s="72"/>
      <c r="K21205" s="72"/>
    </row>
    <row r="21206" spans="9:11">
      <c r="I21206" s="72"/>
      <c r="J21206" s="72"/>
      <c r="K21206" s="72"/>
    </row>
    <row r="21207" spans="9:11">
      <c r="I21207" s="72"/>
      <c r="J21207" s="72"/>
      <c r="K21207" s="72"/>
    </row>
    <row r="21208" spans="9:11">
      <c r="I21208" s="72"/>
      <c r="J21208" s="72"/>
      <c r="K21208" s="72"/>
    </row>
    <row r="21209" spans="9:11">
      <c r="I21209" s="72"/>
      <c r="J21209" s="72"/>
      <c r="K21209" s="72"/>
    </row>
    <row r="21210" spans="9:11">
      <c r="I21210" s="72"/>
      <c r="J21210" s="72"/>
      <c r="K21210" s="72"/>
    </row>
    <row r="21211" spans="9:11">
      <c r="I21211" s="72"/>
      <c r="J21211" s="72"/>
      <c r="K21211" s="72"/>
    </row>
    <row r="21212" spans="9:11">
      <c r="I21212" s="72"/>
      <c r="J21212" s="72"/>
      <c r="K21212" s="72"/>
    </row>
    <row r="21213" spans="9:11">
      <c r="I21213" s="72"/>
      <c r="J21213" s="72"/>
      <c r="K21213" s="72"/>
    </row>
    <row r="21214" spans="9:11">
      <c r="I21214" s="72"/>
      <c r="J21214" s="72"/>
      <c r="K21214" s="72"/>
    </row>
    <row r="21215" spans="9:11">
      <c r="I21215" s="72"/>
      <c r="J21215" s="72"/>
      <c r="K21215" s="72"/>
    </row>
    <row r="21216" spans="9:11">
      <c r="I21216" s="72"/>
      <c r="J21216" s="72"/>
      <c r="K21216" s="72"/>
    </row>
    <row r="21217" spans="9:11">
      <c r="I21217" s="72"/>
      <c r="J21217" s="72"/>
      <c r="K21217" s="72"/>
    </row>
    <row r="21218" spans="9:11">
      <c r="I21218" s="72"/>
      <c r="J21218" s="72"/>
      <c r="K21218" s="72"/>
    </row>
    <row r="21219" spans="9:11">
      <c r="I21219" s="72"/>
      <c r="J21219" s="72"/>
      <c r="K21219" s="72"/>
    </row>
    <row r="21220" spans="9:11">
      <c r="I21220" s="72"/>
      <c r="J21220" s="72"/>
      <c r="K21220" s="72"/>
    </row>
    <row r="21221" spans="9:11">
      <c r="I21221" s="72"/>
      <c r="J21221" s="72"/>
      <c r="K21221" s="72"/>
    </row>
    <row r="21222" spans="9:11">
      <c r="I21222" s="72"/>
      <c r="J21222" s="72"/>
      <c r="K21222" s="72"/>
    </row>
    <row r="21223" spans="9:11">
      <c r="I21223" s="72"/>
      <c r="J21223" s="72"/>
      <c r="K21223" s="72"/>
    </row>
    <row r="21224" spans="9:11">
      <c r="I21224" s="72"/>
      <c r="J21224" s="72"/>
      <c r="K21224" s="72"/>
    </row>
    <row r="21225" spans="9:11">
      <c r="I21225" s="72"/>
      <c r="J21225" s="72"/>
      <c r="K21225" s="72"/>
    </row>
    <row r="21226" spans="9:11">
      <c r="I21226" s="72"/>
      <c r="J21226" s="72"/>
      <c r="K21226" s="72"/>
    </row>
    <row r="21227" spans="9:11">
      <c r="I21227" s="72"/>
      <c r="J21227" s="72"/>
      <c r="K21227" s="72"/>
    </row>
    <row r="21228" spans="9:11">
      <c r="I21228" s="72"/>
      <c r="J21228" s="72"/>
      <c r="K21228" s="72"/>
    </row>
    <row r="21229" spans="9:11">
      <c r="I21229" s="72"/>
      <c r="J21229" s="72"/>
      <c r="K21229" s="72"/>
    </row>
    <row r="21230" spans="9:11">
      <c r="I21230" s="72"/>
      <c r="J21230" s="72"/>
      <c r="K21230" s="72"/>
    </row>
    <row r="21231" spans="9:11">
      <c r="I21231" s="72"/>
      <c r="J21231" s="72"/>
      <c r="K21231" s="72"/>
    </row>
    <row r="21232" spans="9:11">
      <c r="I21232" s="72"/>
      <c r="J21232" s="72"/>
      <c r="K21232" s="72"/>
    </row>
    <row r="21233" spans="9:11">
      <c r="I21233" s="72"/>
      <c r="J21233" s="72"/>
      <c r="K21233" s="72"/>
    </row>
    <row r="21234" spans="9:11">
      <c r="I21234" s="72"/>
      <c r="J21234" s="72"/>
      <c r="K21234" s="72"/>
    </row>
    <row r="21235" spans="9:11">
      <c r="I21235" s="72"/>
      <c r="J21235" s="72"/>
      <c r="K21235" s="72"/>
    </row>
    <row r="21236" spans="9:11">
      <c r="I21236" s="72"/>
      <c r="J21236" s="72"/>
      <c r="K21236" s="72"/>
    </row>
    <row r="21237" spans="9:11">
      <c r="I21237" s="72"/>
      <c r="J21237" s="72"/>
      <c r="K21237" s="72"/>
    </row>
    <row r="21238" spans="9:11">
      <c r="I21238" s="72"/>
      <c r="J21238" s="72"/>
      <c r="K21238" s="72"/>
    </row>
    <row r="21239" spans="9:11">
      <c r="I21239" s="72"/>
      <c r="J21239" s="72"/>
      <c r="K21239" s="72"/>
    </row>
    <row r="21240" spans="9:11">
      <c r="I21240" s="72"/>
      <c r="J21240" s="72"/>
      <c r="K21240" s="72"/>
    </row>
    <row r="21241" spans="9:11">
      <c r="I21241" s="72"/>
      <c r="J21241" s="72"/>
      <c r="K21241" s="72"/>
    </row>
    <row r="21242" spans="9:11">
      <c r="I21242" s="72"/>
      <c r="J21242" s="72"/>
      <c r="K21242" s="72"/>
    </row>
    <row r="21243" spans="9:11">
      <c r="I21243" s="72"/>
      <c r="J21243" s="72"/>
      <c r="K21243" s="72"/>
    </row>
    <row r="21244" spans="9:11">
      <c r="I21244" s="72"/>
      <c r="J21244" s="72"/>
      <c r="K21244" s="72"/>
    </row>
    <row r="21245" spans="9:11">
      <c r="I21245" s="72"/>
      <c r="J21245" s="72"/>
      <c r="K21245" s="72"/>
    </row>
    <row r="21246" spans="9:11">
      <c r="I21246" s="72"/>
      <c r="J21246" s="72"/>
      <c r="K21246" s="72"/>
    </row>
    <row r="21247" spans="9:11">
      <c r="I21247" s="72"/>
      <c r="J21247" s="72"/>
      <c r="K21247" s="72"/>
    </row>
    <row r="21248" spans="9:11">
      <c r="I21248" s="72"/>
      <c r="J21248" s="72"/>
      <c r="K21248" s="72"/>
    </row>
    <row r="21249" spans="9:11">
      <c r="I21249" s="72"/>
      <c r="J21249" s="72"/>
      <c r="K21249" s="72"/>
    </row>
    <row r="21250" spans="9:11">
      <c r="I21250" s="72"/>
      <c r="J21250" s="72"/>
      <c r="K21250" s="72"/>
    </row>
    <row r="21251" spans="9:11">
      <c r="I21251" s="72"/>
      <c r="J21251" s="72"/>
      <c r="K21251" s="72"/>
    </row>
    <row r="21252" spans="9:11">
      <c r="I21252" s="72"/>
      <c r="J21252" s="72"/>
      <c r="K21252" s="72"/>
    </row>
    <row r="21253" spans="9:11">
      <c r="I21253" s="72"/>
      <c r="J21253" s="72"/>
      <c r="K21253" s="72"/>
    </row>
    <row r="21254" spans="9:11">
      <c r="I21254" s="72"/>
      <c r="J21254" s="72"/>
      <c r="K21254" s="72"/>
    </row>
    <row r="21255" spans="9:11">
      <c r="I21255" s="72"/>
      <c r="J21255" s="72"/>
      <c r="K21255" s="72"/>
    </row>
    <row r="21256" spans="9:11">
      <c r="I21256" s="72"/>
      <c r="J21256" s="72"/>
      <c r="K21256" s="72"/>
    </row>
    <row r="21257" spans="9:11">
      <c r="I21257" s="72"/>
      <c r="J21257" s="72"/>
      <c r="K21257" s="72"/>
    </row>
    <row r="21258" spans="9:11">
      <c r="I21258" s="72"/>
      <c r="J21258" s="72"/>
      <c r="K21258" s="72"/>
    </row>
    <row r="21259" spans="9:11">
      <c r="I21259" s="72"/>
      <c r="J21259" s="72"/>
      <c r="K21259" s="72"/>
    </row>
    <row r="21260" spans="9:11">
      <c r="I21260" s="72"/>
      <c r="J21260" s="72"/>
      <c r="K21260" s="72"/>
    </row>
    <row r="21261" spans="9:11">
      <c r="I21261" s="72"/>
      <c r="J21261" s="72"/>
      <c r="K21261" s="72"/>
    </row>
    <row r="21262" spans="9:11">
      <c r="I21262" s="72"/>
      <c r="J21262" s="72"/>
      <c r="K21262" s="72"/>
    </row>
    <row r="21263" spans="9:11">
      <c r="I21263" s="72"/>
      <c r="J21263" s="72"/>
      <c r="K21263" s="72"/>
    </row>
    <row r="21264" spans="9:11">
      <c r="I21264" s="72"/>
      <c r="J21264" s="72"/>
      <c r="K21264" s="72"/>
    </row>
    <row r="21265" spans="9:11">
      <c r="I21265" s="72"/>
      <c r="J21265" s="72"/>
      <c r="K21265" s="72"/>
    </row>
    <row r="21266" spans="9:11">
      <c r="I21266" s="72"/>
      <c r="J21266" s="72"/>
      <c r="K21266" s="72"/>
    </row>
    <row r="21267" spans="9:11">
      <c r="I21267" s="72"/>
      <c r="J21267" s="72"/>
      <c r="K21267" s="72"/>
    </row>
    <row r="21268" spans="9:11">
      <c r="I21268" s="72"/>
      <c r="J21268" s="72"/>
      <c r="K21268" s="72"/>
    </row>
    <row r="21269" spans="9:11">
      <c r="I21269" s="72"/>
      <c r="J21269" s="72"/>
      <c r="K21269" s="72"/>
    </row>
    <row r="21270" spans="9:11">
      <c r="I21270" s="72"/>
      <c r="J21270" s="72"/>
      <c r="K21270" s="72"/>
    </row>
    <row r="21271" spans="9:11">
      <c r="I21271" s="72"/>
      <c r="J21271" s="72"/>
      <c r="K21271" s="72"/>
    </row>
    <row r="21272" spans="9:11">
      <c r="I21272" s="72"/>
      <c r="J21272" s="72"/>
      <c r="K21272" s="72"/>
    </row>
    <row r="21273" spans="9:11">
      <c r="I21273" s="72"/>
      <c r="J21273" s="72"/>
      <c r="K21273" s="72"/>
    </row>
    <row r="21274" spans="9:11">
      <c r="I21274" s="72"/>
      <c r="J21274" s="72"/>
      <c r="K21274" s="72"/>
    </row>
    <row r="21275" spans="9:11">
      <c r="I21275" s="72"/>
      <c r="J21275" s="72"/>
      <c r="K21275" s="72"/>
    </row>
    <row r="21276" spans="9:11">
      <c r="I21276" s="72"/>
      <c r="J21276" s="72"/>
      <c r="K21276" s="72"/>
    </row>
    <row r="21277" spans="9:11">
      <c r="I21277" s="72"/>
      <c r="J21277" s="72"/>
      <c r="K21277" s="72"/>
    </row>
    <row r="21278" spans="9:11">
      <c r="I21278" s="72"/>
      <c r="J21278" s="72"/>
      <c r="K21278" s="72"/>
    </row>
    <row r="21279" spans="9:11">
      <c r="I21279" s="72"/>
      <c r="J21279" s="72"/>
      <c r="K21279" s="72"/>
    </row>
    <row r="21280" spans="9:11">
      <c r="I21280" s="72"/>
      <c r="J21280" s="72"/>
      <c r="K21280" s="72"/>
    </row>
    <row r="21281" spans="9:11">
      <c r="I21281" s="72"/>
      <c r="J21281" s="72"/>
      <c r="K21281" s="72"/>
    </row>
    <row r="21282" spans="9:11">
      <c r="I21282" s="72"/>
      <c r="J21282" s="72"/>
      <c r="K21282" s="72"/>
    </row>
    <row r="21283" spans="9:11">
      <c r="I21283" s="72"/>
      <c r="J21283" s="72"/>
      <c r="K21283" s="72"/>
    </row>
    <row r="21284" spans="9:11">
      <c r="I21284" s="72"/>
      <c r="J21284" s="72"/>
      <c r="K21284" s="72"/>
    </row>
    <row r="21285" spans="9:11">
      <c r="I21285" s="72"/>
      <c r="J21285" s="72"/>
      <c r="K21285" s="72"/>
    </row>
    <row r="21286" spans="9:11">
      <c r="I21286" s="72"/>
      <c r="J21286" s="72"/>
      <c r="K21286" s="72"/>
    </row>
    <row r="21287" spans="9:11">
      <c r="I21287" s="72"/>
      <c r="J21287" s="72"/>
      <c r="K21287" s="72"/>
    </row>
    <row r="21288" spans="9:11">
      <c r="I21288" s="72"/>
      <c r="J21288" s="72"/>
      <c r="K21288" s="72"/>
    </row>
    <row r="21289" spans="9:11">
      <c r="I21289" s="72"/>
      <c r="J21289" s="72"/>
      <c r="K21289" s="72"/>
    </row>
    <row r="21290" spans="9:11">
      <c r="I21290" s="72"/>
      <c r="J21290" s="72"/>
      <c r="K21290" s="72"/>
    </row>
    <row r="21291" spans="9:11">
      <c r="I21291" s="72"/>
      <c r="J21291" s="72"/>
      <c r="K21291" s="72"/>
    </row>
    <row r="21292" spans="9:11">
      <c r="I21292" s="72"/>
      <c r="J21292" s="72"/>
      <c r="K21292" s="72"/>
    </row>
    <row r="21293" spans="9:11">
      <c r="I21293" s="72"/>
      <c r="J21293" s="72"/>
      <c r="K21293" s="72"/>
    </row>
    <row r="21294" spans="9:11">
      <c r="I21294" s="72"/>
      <c r="J21294" s="72"/>
      <c r="K21294" s="72"/>
    </row>
    <row r="21295" spans="9:11">
      <c r="I21295" s="72"/>
      <c r="J21295" s="72"/>
      <c r="K21295" s="72"/>
    </row>
    <row r="21296" spans="9:11">
      <c r="I21296" s="72"/>
      <c r="J21296" s="72"/>
      <c r="K21296" s="72"/>
    </row>
    <row r="21297" spans="9:11">
      <c r="I21297" s="72"/>
      <c r="J21297" s="72"/>
      <c r="K21297" s="72"/>
    </row>
    <row r="21298" spans="9:11">
      <c r="I21298" s="72"/>
      <c r="J21298" s="72"/>
      <c r="K21298" s="72"/>
    </row>
    <row r="21299" spans="9:11">
      <c r="I21299" s="72"/>
      <c r="J21299" s="72"/>
      <c r="K21299" s="72"/>
    </row>
    <row r="21300" spans="9:11">
      <c r="I21300" s="72"/>
      <c r="J21300" s="72"/>
      <c r="K21300" s="72"/>
    </row>
    <row r="21301" spans="9:11">
      <c r="I21301" s="72"/>
      <c r="J21301" s="72"/>
      <c r="K21301" s="72"/>
    </row>
    <row r="21302" spans="9:11">
      <c r="I21302" s="72"/>
      <c r="J21302" s="72"/>
      <c r="K21302" s="72"/>
    </row>
    <row r="21303" spans="9:11">
      <c r="I21303" s="72"/>
      <c r="J21303" s="72"/>
      <c r="K21303" s="72"/>
    </row>
    <row r="21304" spans="9:11">
      <c r="I21304" s="72"/>
      <c r="J21304" s="72"/>
      <c r="K21304" s="72"/>
    </row>
    <row r="21305" spans="9:11">
      <c r="I21305" s="72"/>
      <c r="J21305" s="72"/>
      <c r="K21305" s="72"/>
    </row>
    <row r="21306" spans="9:11">
      <c r="I21306" s="72"/>
      <c r="J21306" s="72"/>
      <c r="K21306" s="72"/>
    </row>
    <row r="21307" spans="9:11">
      <c r="I21307" s="72"/>
      <c r="J21307" s="72"/>
      <c r="K21307" s="72"/>
    </row>
    <row r="21308" spans="9:11">
      <c r="I21308" s="72"/>
      <c r="J21308" s="72"/>
      <c r="K21308" s="72"/>
    </row>
    <row r="21309" spans="9:11">
      <c r="I21309" s="72"/>
      <c r="J21309" s="72"/>
      <c r="K21309" s="72"/>
    </row>
    <row r="21310" spans="9:11">
      <c r="I21310" s="72"/>
      <c r="J21310" s="72"/>
      <c r="K21310" s="72"/>
    </row>
    <row r="21311" spans="9:11">
      <c r="I21311" s="72"/>
      <c r="J21311" s="72"/>
      <c r="K21311" s="72"/>
    </row>
    <row r="21312" spans="9:11">
      <c r="I21312" s="72"/>
      <c r="J21312" s="72"/>
      <c r="K21312" s="72"/>
    </row>
    <row r="21313" spans="9:11">
      <c r="I21313" s="72"/>
      <c r="J21313" s="72"/>
      <c r="K21313" s="72"/>
    </row>
    <row r="21314" spans="9:11">
      <c r="I21314" s="72"/>
      <c r="J21314" s="72"/>
      <c r="K21314" s="72"/>
    </row>
    <row r="21315" spans="9:11">
      <c r="I21315" s="72"/>
      <c r="J21315" s="72"/>
      <c r="K21315" s="72"/>
    </row>
    <row r="21316" spans="9:11">
      <c r="I21316" s="72"/>
      <c r="J21316" s="72"/>
      <c r="K21316" s="72"/>
    </row>
    <row r="21317" spans="9:11">
      <c r="I21317" s="72"/>
      <c r="J21317" s="72"/>
      <c r="K21317" s="72"/>
    </row>
    <row r="21318" spans="9:11">
      <c r="I21318" s="72"/>
      <c r="J21318" s="72"/>
      <c r="K21318" s="72"/>
    </row>
    <row r="21319" spans="9:11">
      <c r="I21319" s="72"/>
      <c r="J21319" s="72"/>
      <c r="K21319" s="72"/>
    </row>
    <row r="21320" spans="9:11">
      <c r="I21320" s="72"/>
      <c r="J21320" s="72"/>
      <c r="K21320" s="72"/>
    </row>
    <row r="21321" spans="9:11">
      <c r="I21321" s="72"/>
      <c r="J21321" s="72"/>
      <c r="K21321" s="72"/>
    </row>
    <row r="21322" spans="9:11">
      <c r="I21322" s="72"/>
      <c r="J21322" s="72"/>
      <c r="K21322" s="72"/>
    </row>
    <row r="21323" spans="9:11">
      <c r="I21323" s="72"/>
      <c r="J21323" s="72"/>
      <c r="K21323" s="72"/>
    </row>
    <row r="21324" spans="9:11">
      <c r="I21324" s="72"/>
      <c r="J21324" s="72"/>
      <c r="K21324" s="72"/>
    </row>
    <row r="21325" spans="9:11">
      <c r="I21325" s="72"/>
      <c r="J21325" s="72"/>
      <c r="K21325" s="72"/>
    </row>
    <row r="21326" spans="9:11">
      <c r="I21326" s="72"/>
      <c r="J21326" s="72"/>
      <c r="K21326" s="72"/>
    </row>
    <row r="21327" spans="9:11">
      <c r="I21327" s="72"/>
      <c r="J21327" s="72"/>
      <c r="K21327" s="72"/>
    </row>
    <row r="21328" spans="9:11">
      <c r="I21328" s="72"/>
      <c r="J21328" s="72"/>
      <c r="K21328" s="72"/>
    </row>
    <row r="21329" spans="9:11">
      <c r="I21329" s="72"/>
      <c r="J21329" s="72"/>
      <c r="K21329" s="72"/>
    </row>
    <row r="21330" spans="9:11">
      <c r="I21330" s="72"/>
      <c r="J21330" s="72"/>
      <c r="K21330" s="72"/>
    </row>
    <row r="21331" spans="9:11">
      <c r="I21331" s="72"/>
      <c r="J21331" s="72"/>
      <c r="K21331" s="72"/>
    </row>
    <row r="21332" spans="9:11">
      <c r="I21332" s="72"/>
      <c r="J21332" s="72"/>
      <c r="K21332" s="72"/>
    </row>
    <row r="21333" spans="9:11">
      <c r="I21333" s="72"/>
      <c r="J21333" s="72"/>
      <c r="K21333" s="72"/>
    </row>
    <row r="21334" spans="9:11">
      <c r="I21334" s="72"/>
      <c r="J21334" s="72"/>
      <c r="K21334" s="72"/>
    </row>
    <row r="21335" spans="9:11">
      <c r="I21335" s="72"/>
      <c r="J21335" s="72"/>
      <c r="K21335" s="72"/>
    </row>
    <row r="21336" spans="9:11">
      <c r="I21336" s="72"/>
      <c r="J21336" s="72"/>
      <c r="K21336" s="72"/>
    </row>
    <row r="21337" spans="9:11">
      <c r="I21337" s="72"/>
      <c r="J21337" s="72"/>
      <c r="K21337" s="72"/>
    </row>
    <row r="21338" spans="9:11">
      <c r="I21338" s="72"/>
      <c r="J21338" s="72"/>
      <c r="K21338" s="72"/>
    </row>
    <row r="21339" spans="9:11">
      <c r="I21339" s="72"/>
      <c r="J21339" s="72"/>
      <c r="K21339" s="72"/>
    </row>
    <row r="21340" spans="9:11">
      <c r="I21340" s="72"/>
      <c r="J21340" s="72"/>
      <c r="K21340" s="72"/>
    </row>
    <row r="21341" spans="9:11">
      <c r="I21341" s="72"/>
      <c r="J21341" s="72"/>
      <c r="K21341" s="72"/>
    </row>
    <row r="21342" spans="9:11">
      <c r="I21342" s="72"/>
      <c r="J21342" s="72"/>
      <c r="K21342" s="72"/>
    </row>
    <row r="21343" spans="9:11">
      <c r="I21343" s="72"/>
      <c r="J21343" s="72"/>
      <c r="K21343" s="72"/>
    </row>
    <row r="21344" spans="9:11">
      <c r="I21344" s="72"/>
      <c r="J21344" s="72"/>
      <c r="K21344" s="72"/>
    </row>
    <row r="21345" spans="9:11">
      <c r="I21345" s="72"/>
      <c r="J21345" s="72"/>
      <c r="K21345" s="72"/>
    </row>
    <row r="21346" spans="9:11">
      <c r="I21346" s="72"/>
      <c r="J21346" s="72"/>
      <c r="K21346" s="72"/>
    </row>
    <row r="21347" spans="9:11">
      <c r="I21347" s="72"/>
      <c r="J21347" s="72"/>
      <c r="K21347" s="72"/>
    </row>
    <row r="21348" spans="9:11">
      <c r="I21348" s="72"/>
      <c r="J21348" s="72"/>
      <c r="K21348" s="72"/>
    </row>
    <row r="21349" spans="9:11">
      <c r="I21349" s="72"/>
      <c r="J21349" s="72"/>
      <c r="K21349" s="72"/>
    </row>
    <row r="21350" spans="9:11">
      <c r="I21350" s="72"/>
      <c r="J21350" s="72"/>
      <c r="K21350" s="72"/>
    </row>
    <row r="21351" spans="9:11">
      <c r="I21351" s="72"/>
      <c r="J21351" s="72"/>
      <c r="K21351" s="72"/>
    </row>
    <row r="21352" spans="9:11">
      <c r="I21352" s="72"/>
      <c r="J21352" s="72"/>
      <c r="K21352" s="72"/>
    </row>
    <row r="21353" spans="9:11">
      <c r="I21353" s="72"/>
      <c r="J21353" s="72"/>
      <c r="K21353" s="72"/>
    </row>
    <row r="21354" spans="9:11">
      <c r="I21354" s="72"/>
      <c r="J21354" s="72"/>
      <c r="K21354" s="72"/>
    </row>
    <row r="21355" spans="9:11">
      <c r="I21355" s="72"/>
      <c r="J21355" s="72"/>
      <c r="K21355" s="72"/>
    </row>
    <row r="21356" spans="9:11">
      <c r="I21356" s="72"/>
      <c r="J21356" s="72"/>
      <c r="K21356" s="72"/>
    </row>
    <row r="21357" spans="9:11">
      <c r="I21357" s="72"/>
      <c r="J21357" s="72"/>
      <c r="K21357" s="72"/>
    </row>
    <row r="21358" spans="9:11">
      <c r="I21358" s="72"/>
      <c r="J21358" s="72"/>
      <c r="K21358" s="72"/>
    </row>
    <row r="21359" spans="9:11">
      <c r="I21359" s="72"/>
      <c r="J21359" s="72"/>
      <c r="K21359" s="72"/>
    </row>
    <row r="21360" spans="9:11">
      <c r="I21360" s="72"/>
      <c r="J21360" s="72"/>
      <c r="K21360" s="72"/>
    </row>
    <row r="21361" spans="9:11">
      <c r="I21361" s="72"/>
      <c r="J21361" s="72"/>
      <c r="K21361" s="72"/>
    </row>
    <row r="21362" spans="9:11">
      <c r="I21362" s="72"/>
      <c r="J21362" s="72"/>
      <c r="K21362" s="72"/>
    </row>
    <row r="21363" spans="9:11">
      <c r="I21363" s="72"/>
      <c r="J21363" s="72"/>
      <c r="K21363" s="72"/>
    </row>
    <row r="21364" spans="9:11">
      <c r="I21364" s="72"/>
      <c r="J21364" s="72"/>
      <c r="K21364" s="72"/>
    </row>
    <row r="21365" spans="9:11">
      <c r="I21365" s="72"/>
      <c r="J21365" s="72"/>
      <c r="K21365" s="72"/>
    </row>
    <row r="21366" spans="9:11">
      <c r="I21366" s="72"/>
      <c r="J21366" s="72"/>
      <c r="K21366" s="72"/>
    </row>
    <row r="21367" spans="9:11">
      <c r="I21367" s="72"/>
      <c r="J21367" s="72"/>
      <c r="K21367" s="72"/>
    </row>
    <row r="21368" spans="9:11">
      <c r="I21368" s="72"/>
      <c r="J21368" s="72"/>
      <c r="K21368" s="72"/>
    </row>
    <row r="21369" spans="9:11">
      <c r="I21369" s="72"/>
      <c r="J21369" s="72"/>
      <c r="K21369" s="72"/>
    </row>
    <row r="21370" spans="9:11">
      <c r="I21370" s="72"/>
      <c r="J21370" s="72"/>
      <c r="K21370" s="72"/>
    </row>
    <row r="21371" spans="9:11">
      <c r="I21371" s="72"/>
      <c r="J21371" s="72"/>
      <c r="K21371" s="72"/>
    </row>
    <row r="21372" spans="9:11">
      <c r="I21372" s="72"/>
      <c r="J21372" s="72"/>
      <c r="K21372" s="72"/>
    </row>
    <row r="21373" spans="9:11">
      <c r="I21373" s="72"/>
      <c r="J21373" s="72"/>
      <c r="K21373" s="72"/>
    </row>
    <row r="21374" spans="9:11">
      <c r="I21374" s="72"/>
      <c r="J21374" s="72"/>
      <c r="K21374" s="72"/>
    </row>
    <row r="21375" spans="9:11">
      <c r="I21375" s="72"/>
      <c r="J21375" s="72"/>
      <c r="K21375" s="72"/>
    </row>
    <row r="21376" spans="9:11">
      <c r="I21376" s="72"/>
      <c r="J21376" s="72"/>
      <c r="K21376" s="72"/>
    </row>
    <row r="21377" spans="9:11">
      <c r="I21377" s="72"/>
      <c r="J21377" s="72"/>
      <c r="K21377" s="72"/>
    </row>
    <row r="21378" spans="9:11">
      <c r="I21378" s="72"/>
      <c r="J21378" s="72"/>
      <c r="K21378" s="72"/>
    </row>
    <row r="21379" spans="9:11">
      <c r="I21379" s="72"/>
      <c r="J21379" s="72"/>
      <c r="K21379" s="72"/>
    </row>
    <row r="21380" spans="9:11">
      <c r="I21380" s="72"/>
      <c r="J21380" s="72"/>
      <c r="K21380" s="72"/>
    </row>
    <row r="21381" spans="9:11">
      <c r="I21381" s="72"/>
      <c r="J21381" s="72"/>
      <c r="K21381" s="72"/>
    </row>
    <row r="21382" spans="9:11">
      <c r="I21382" s="72"/>
      <c r="J21382" s="72"/>
      <c r="K21382" s="72"/>
    </row>
    <row r="21383" spans="9:11">
      <c r="I21383" s="72"/>
      <c r="J21383" s="72"/>
      <c r="K21383" s="72"/>
    </row>
    <row r="21384" spans="9:11">
      <c r="I21384" s="72"/>
      <c r="J21384" s="72"/>
      <c r="K21384" s="72"/>
    </row>
    <row r="21385" spans="9:11">
      <c r="I21385" s="72"/>
      <c r="J21385" s="72"/>
      <c r="K21385" s="72"/>
    </row>
    <row r="21386" spans="9:11">
      <c r="I21386" s="72"/>
      <c r="J21386" s="72"/>
      <c r="K21386" s="72"/>
    </row>
    <row r="21387" spans="9:11">
      <c r="I21387" s="72"/>
      <c r="J21387" s="72"/>
      <c r="K21387" s="72"/>
    </row>
    <row r="21388" spans="9:11">
      <c r="I21388" s="72"/>
      <c r="J21388" s="72"/>
      <c r="K21388" s="72"/>
    </row>
    <row r="21389" spans="9:11">
      <c r="I21389" s="72"/>
      <c r="J21389" s="72"/>
      <c r="K21389" s="72"/>
    </row>
    <row r="21390" spans="9:11">
      <c r="I21390" s="72"/>
      <c r="J21390" s="72"/>
      <c r="K21390" s="72"/>
    </row>
    <row r="21391" spans="9:11">
      <c r="I21391" s="72"/>
      <c r="J21391" s="72"/>
      <c r="K21391" s="72"/>
    </row>
    <row r="21392" spans="9:11">
      <c r="I21392" s="72"/>
      <c r="J21392" s="72"/>
      <c r="K21392" s="72"/>
    </row>
    <row r="21393" spans="9:11">
      <c r="I21393" s="72"/>
      <c r="J21393" s="72"/>
      <c r="K21393" s="72"/>
    </row>
    <row r="21394" spans="9:11">
      <c r="I21394" s="72"/>
      <c r="J21394" s="72"/>
      <c r="K21394" s="72"/>
    </row>
    <row r="21395" spans="9:11">
      <c r="I21395" s="72"/>
      <c r="J21395" s="72"/>
      <c r="K21395" s="72"/>
    </row>
    <row r="21396" spans="9:11">
      <c r="I21396" s="72"/>
      <c r="J21396" s="72"/>
      <c r="K21396" s="72"/>
    </row>
    <row r="21397" spans="9:11">
      <c r="I21397" s="72"/>
      <c r="J21397" s="72"/>
      <c r="K21397" s="72"/>
    </row>
    <row r="21398" spans="9:11">
      <c r="I21398" s="72"/>
      <c r="J21398" s="72"/>
      <c r="K21398" s="72"/>
    </row>
    <row r="21399" spans="9:11">
      <c r="I21399" s="72"/>
      <c r="J21399" s="72"/>
      <c r="K21399" s="72"/>
    </row>
    <row r="21400" spans="9:11">
      <c r="I21400" s="72"/>
      <c r="J21400" s="72"/>
      <c r="K21400" s="72"/>
    </row>
    <row r="21401" spans="9:11">
      <c r="I21401" s="72"/>
      <c r="J21401" s="72"/>
      <c r="K21401" s="72"/>
    </row>
    <row r="21402" spans="9:11">
      <c r="I21402" s="72"/>
      <c r="J21402" s="72"/>
      <c r="K21402" s="72"/>
    </row>
    <row r="21403" spans="9:11">
      <c r="I21403" s="72"/>
      <c r="J21403" s="72"/>
      <c r="K21403" s="72"/>
    </row>
    <row r="21404" spans="9:11">
      <c r="I21404" s="72"/>
      <c r="J21404" s="72"/>
      <c r="K21404" s="72"/>
    </row>
    <row r="21405" spans="9:11">
      <c r="I21405" s="72"/>
      <c r="J21405" s="72"/>
      <c r="K21405" s="72"/>
    </row>
    <row r="21406" spans="9:11">
      <c r="I21406" s="72"/>
      <c r="J21406" s="72"/>
      <c r="K21406" s="72"/>
    </row>
    <row r="21407" spans="9:11">
      <c r="I21407" s="72"/>
      <c r="J21407" s="72"/>
      <c r="K21407" s="72"/>
    </row>
    <row r="21408" spans="9:11">
      <c r="I21408" s="72"/>
      <c r="J21408" s="72"/>
      <c r="K21408" s="72"/>
    </row>
    <row r="21409" spans="9:11">
      <c r="I21409" s="72"/>
      <c r="J21409" s="72"/>
      <c r="K21409" s="72"/>
    </row>
    <row r="21410" spans="9:11">
      <c r="I21410" s="72"/>
      <c r="J21410" s="72"/>
      <c r="K21410" s="72"/>
    </row>
    <row r="21411" spans="9:11">
      <c r="I21411" s="72"/>
      <c r="J21411" s="72"/>
      <c r="K21411" s="72"/>
    </row>
    <row r="21412" spans="9:11">
      <c r="I21412" s="72"/>
      <c r="J21412" s="72"/>
      <c r="K21412" s="72"/>
    </row>
    <row r="21413" spans="9:11">
      <c r="I21413" s="72"/>
      <c r="J21413" s="72"/>
      <c r="K21413" s="72"/>
    </row>
    <row r="21414" spans="9:11">
      <c r="I21414" s="72"/>
      <c r="J21414" s="72"/>
      <c r="K21414" s="72"/>
    </row>
    <row r="21415" spans="9:11">
      <c r="I21415" s="72"/>
      <c r="J21415" s="72"/>
      <c r="K21415" s="72"/>
    </row>
    <row r="21416" spans="9:11">
      <c r="I21416" s="72"/>
      <c r="J21416" s="72"/>
      <c r="K21416" s="72"/>
    </row>
    <row r="21417" spans="9:11">
      <c r="I21417" s="72"/>
      <c r="J21417" s="72"/>
      <c r="K21417" s="72"/>
    </row>
    <row r="21418" spans="9:11">
      <c r="I21418" s="72"/>
      <c r="J21418" s="72"/>
      <c r="K21418" s="72"/>
    </row>
    <row r="21419" spans="9:11">
      <c r="I21419" s="72"/>
      <c r="J21419" s="72"/>
      <c r="K21419" s="72"/>
    </row>
    <row r="21420" spans="9:11">
      <c r="I21420" s="72"/>
      <c r="J21420" s="72"/>
      <c r="K21420" s="72"/>
    </row>
    <row r="21421" spans="9:11">
      <c r="I21421" s="72"/>
      <c r="J21421" s="72"/>
      <c r="K21421" s="72"/>
    </row>
    <row r="21422" spans="9:11">
      <c r="I21422" s="72"/>
      <c r="J21422" s="72"/>
      <c r="K21422" s="72"/>
    </row>
    <row r="21423" spans="9:11">
      <c r="I21423" s="72"/>
      <c r="J21423" s="72"/>
      <c r="K21423" s="72"/>
    </row>
    <row r="21424" spans="9:11">
      <c r="I21424" s="72"/>
      <c r="J21424" s="72"/>
      <c r="K21424" s="72"/>
    </row>
    <row r="21425" spans="9:11">
      <c r="I21425" s="72"/>
      <c r="J21425" s="72"/>
      <c r="K21425" s="72"/>
    </row>
    <row r="21426" spans="9:11">
      <c r="I21426" s="72"/>
      <c r="J21426" s="72"/>
      <c r="K21426" s="72"/>
    </row>
    <row r="21427" spans="9:11">
      <c r="I21427" s="72"/>
      <c r="J21427" s="72"/>
      <c r="K21427" s="72"/>
    </row>
    <row r="21428" spans="9:11">
      <c r="I21428" s="72"/>
      <c r="J21428" s="72"/>
      <c r="K21428" s="72"/>
    </row>
    <row r="21429" spans="9:11">
      <c r="I21429" s="72"/>
      <c r="J21429" s="72"/>
      <c r="K21429" s="72"/>
    </row>
    <row r="21430" spans="9:11">
      <c r="I21430" s="72"/>
      <c r="J21430" s="72"/>
      <c r="K21430" s="72"/>
    </row>
    <row r="21431" spans="9:11">
      <c r="I21431" s="72"/>
      <c r="J21431" s="72"/>
      <c r="K21431" s="72"/>
    </row>
    <row r="21432" spans="9:11">
      <c r="I21432" s="72"/>
      <c r="J21432" s="72"/>
      <c r="K21432" s="72"/>
    </row>
    <row r="21433" spans="9:11">
      <c r="I21433" s="72"/>
      <c r="J21433" s="72"/>
      <c r="K21433" s="72"/>
    </row>
    <row r="21434" spans="9:11">
      <c r="I21434" s="72"/>
      <c r="J21434" s="72"/>
      <c r="K21434" s="72"/>
    </row>
    <row r="21435" spans="9:11">
      <c r="I21435" s="72"/>
      <c r="J21435" s="72"/>
      <c r="K21435" s="72"/>
    </row>
    <row r="21436" spans="9:11">
      <c r="I21436" s="72"/>
      <c r="J21436" s="72"/>
      <c r="K21436" s="72"/>
    </row>
    <row r="21437" spans="9:11">
      <c r="I21437" s="72"/>
      <c r="J21437" s="72"/>
      <c r="K21437" s="72"/>
    </row>
    <row r="21438" spans="9:11">
      <c r="I21438" s="72"/>
      <c r="J21438" s="72"/>
      <c r="K21438" s="72"/>
    </row>
    <row r="21439" spans="9:11">
      <c r="I21439" s="72"/>
      <c r="J21439" s="72"/>
      <c r="K21439" s="72"/>
    </row>
    <row r="21440" spans="9:11">
      <c r="I21440" s="72"/>
      <c r="J21440" s="72"/>
      <c r="K21440" s="72"/>
    </row>
    <row r="21441" spans="9:11">
      <c r="I21441" s="72"/>
      <c r="J21441" s="72"/>
      <c r="K21441" s="72"/>
    </row>
    <row r="21442" spans="9:11">
      <c r="I21442" s="72"/>
      <c r="J21442" s="72"/>
      <c r="K21442" s="72"/>
    </row>
    <row r="21443" spans="9:11">
      <c r="I21443" s="72"/>
      <c r="J21443" s="72"/>
      <c r="K21443" s="72"/>
    </row>
    <row r="21444" spans="9:11">
      <c r="I21444" s="72"/>
      <c r="J21444" s="72"/>
      <c r="K21444" s="72"/>
    </row>
    <row r="21445" spans="9:11">
      <c r="I21445" s="72"/>
      <c r="J21445" s="72"/>
      <c r="K21445" s="72"/>
    </row>
    <row r="21446" spans="9:11">
      <c r="I21446" s="72"/>
      <c r="J21446" s="72"/>
      <c r="K21446" s="72"/>
    </row>
    <row r="21447" spans="9:11">
      <c r="I21447" s="72"/>
      <c r="J21447" s="72"/>
      <c r="K21447" s="72"/>
    </row>
    <row r="21448" spans="9:11">
      <c r="I21448" s="72"/>
      <c r="J21448" s="72"/>
      <c r="K21448" s="72"/>
    </row>
    <row r="21449" spans="9:11">
      <c r="I21449" s="72"/>
      <c r="J21449" s="72"/>
      <c r="K21449" s="72"/>
    </row>
    <row r="21450" spans="9:11">
      <c r="I21450" s="72"/>
      <c r="J21450" s="72"/>
      <c r="K21450" s="72"/>
    </row>
    <row r="21451" spans="9:11">
      <c r="I21451" s="72"/>
      <c r="J21451" s="72"/>
      <c r="K21451" s="72"/>
    </row>
    <row r="21452" spans="9:11">
      <c r="I21452" s="72"/>
      <c r="J21452" s="72"/>
      <c r="K21452" s="72"/>
    </row>
    <row r="21453" spans="9:11">
      <c r="I21453" s="72"/>
      <c r="J21453" s="72"/>
      <c r="K21453" s="72"/>
    </row>
    <row r="21454" spans="9:11">
      <c r="I21454" s="72"/>
      <c r="J21454" s="72"/>
      <c r="K21454" s="72"/>
    </row>
    <row r="21455" spans="9:11">
      <c r="I21455" s="72"/>
      <c r="J21455" s="72"/>
      <c r="K21455" s="72"/>
    </row>
    <row r="21456" spans="9:11">
      <c r="I21456" s="72"/>
      <c r="J21456" s="72"/>
      <c r="K21456" s="72"/>
    </row>
    <row r="21457" spans="9:11">
      <c r="I21457" s="72"/>
      <c r="J21457" s="72"/>
      <c r="K21457" s="72"/>
    </row>
    <row r="21458" spans="9:11">
      <c r="I21458" s="72"/>
      <c r="J21458" s="72"/>
      <c r="K21458" s="72"/>
    </row>
    <row r="21459" spans="9:11">
      <c r="I21459" s="72"/>
      <c r="J21459" s="72"/>
      <c r="K21459" s="72"/>
    </row>
    <row r="21460" spans="9:11">
      <c r="I21460" s="72"/>
      <c r="J21460" s="72"/>
      <c r="K21460" s="72"/>
    </row>
    <row r="21461" spans="9:11">
      <c r="I21461" s="72"/>
      <c r="J21461" s="72"/>
      <c r="K21461" s="72"/>
    </row>
    <row r="21462" spans="9:11">
      <c r="I21462" s="72"/>
      <c r="J21462" s="72"/>
      <c r="K21462" s="72"/>
    </row>
    <row r="21463" spans="9:11">
      <c r="I21463" s="72"/>
      <c r="J21463" s="72"/>
      <c r="K21463" s="72"/>
    </row>
    <row r="21464" spans="9:11">
      <c r="I21464" s="72"/>
      <c r="J21464" s="72"/>
      <c r="K21464" s="72"/>
    </row>
    <row r="21465" spans="9:11">
      <c r="I21465" s="72"/>
      <c r="J21465" s="72"/>
      <c r="K21465" s="72"/>
    </row>
    <row r="21466" spans="9:11">
      <c r="I21466" s="72"/>
      <c r="J21466" s="72"/>
      <c r="K21466" s="72"/>
    </row>
    <row r="21467" spans="9:11">
      <c r="I21467" s="72"/>
      <c r="J21467" s="72"/>
      <c r="K21467" s="72"/>
    </row>
    <row r="21468" spans="9:11">
      <c r="I21468" s="72"/>
      <c r="J21468" s="72"/>
      <c r="K21468" s="72"/>
    </row>
    <row r="21469" spans="9:11">
      <c r="I21469" s="72"/>
      <c r="J21469" s="72"/>
      <c r="K21469" s="72"/>
    </row>
    <row r="21470" spans="9:11">
      <c r="I21470" s="72"/>
      <c r="J21470" s="72"/>
      <c r="K21470" s="72"/>
    </row>
    <row r="21471" spans="9:11">
      <c r="I21471" s="72"/>
      <c r="J21471" s="72"/>
      <c r="K21471" s="72"/>
    </row>
    <row r="21472" spans="9:11">
      <c r="I21472" s="72"/>
      <c r="J21472" s="72"/>
      <c r="K21472" s="72"/>
    </row>
    <row r="21473" spans="9:11">
      <c r="I21473" s="72"/>
      <c r="J21473" s="72"/>
      <c r="K21473" s="72"/>
    </row>
    <row r="21474" spans="9:11">
      <c r="I21474" s="72"/>
      <c r="J21474" s="72"/>
      <c r="K21474" s="72"/>
    </row>
    <row r="21475" spans="9:11">
      <c r="I21475" s="72"/>
      <c r="J21475" s="72"/>
      <c r="K21475" s="72"/>
    </row>
    <row r="21476" spans="9:11">
      <c r="I21476" s="72"/>
      <c r="J21476" s="72"/>
      <c r="K21476" s="72"/>
    </row>
    <row r="21477" spans="9:11">
      <c r="I21477" s="72"/>
      <c r="J21477" s="72"/>
      <c r="K21477" s="72"/>
    </row>
    <row r="21478" spans="9:11">
      <c r="I21478" s="72"/>
      <c r="J21478" s="72"/>
      <c r="K21478" s="72"/>
    </row>
    <row r="21479" spans="9:11">
      <c r="I21479" s="72"/>
      <c r="J21479" s="72"/>
      <c r="K21479" s="72"/>
    </row>
    <row r="21480" spans="9:11">
      <c r="I21480" s="72"/>
      <c r="J21480" s="72"/>
      <c r="K21480" s="72"/>
    </row>
    <row r="21481" spans="9:11">
      <c r="I21481" s="72"/>
      <c r="J21481" s="72"/>
      <c r="K21481" s="72"/>
    </row>
    <row r="21482" spans="9:11">
      <c r="I21482" s="72"/>
      <c r="J21482" s="72"/>
      <c r="K21482" s="72"/>
    </row>
    <row r="21483" spans="9:11">
      <c r="I21483" s="72"/>
      <c r="J21483" s="72"/>
      <c r="K21483" s="72"/>
    </row>
    <row r="21484" spans="9:11">
      <c r="I21484" s="72"/>
      <c r="J21484" s="72"/>
      <c r="K21484" s="72"/>
    </row>
    <row r="21485" spans="9:11">
      <c r="I21485" s="72"/>
      <c r="J21485" s="72"/>
      <c r="K21485" s="72"/>
    </row>
    <row r="21486" spans="9:11">
      <c r="I21486" s="72"/>
      <c r="J21486" s="72"/>
      <c r="K21486" s="72"/>
    </row>
    <row r="21487" spans="9:11">
      <c r="I21487" s="72"/>
      <c r="J21487" s="72"/>
      <c r="K21487" s="72"/>
    </row>
    <row r="21488" spans="9:11">
      <c r="I21488" s="72"/>
      <c r="J21488" s="72"/>
      <c r="K21488" s="72"/>
    </row>
    <row r="21489" spans="9:11">
      <c r="I21489" s="72"/>
      <c r="J21489" s="72"/>
      <c r="K21489" s="72"/>
    </row>
    <row r="21490" spans="9:11">
      <c r="I21490" s="72"/>
      <c r="J21490" s="72"/>
      <c r="K21490" s="72"/>
    </row>
    <row r="21491" spans="9:11">
      <c r="I21491" s="72"/>
      <c r="J21491" s="72"/>
      <c r="K21491" s="72"/>
    </row>
    <row r="21492" spans="9:11">
      <c r="I21492" s="72"/>
      <c r="J21492" s="72"/>
      <c r="K21492" s="72"/>
    </row>
    <row r="21493" spans="9:11">
      <c r="I21493" s="72"/>
      <c r="J21493" s="72"/>
      <c r="K21493" s="72"/>
    </row>
    <row r="21494" spans="9:11">
      <c r="I21494" s="72"/>
      <c r="J21494" s="72"/>
      <c r="K21494" s="72"/>
    </row>
    <row r="21495" spans="9:11">
      <c r="I21495" s="72"/>
      <c r="J21495" s="72"/>
      <c r="K21495" s="72"/>
    </row>
    <row r="21496" spans="9:11">
      <c r="I21496" s="72"/>
      <c r="J21496" s="72"/>
      <c r="K21496" s="72"/>
    </row>
    <row r="21497" spans="9:11">
      <c r="I21497" s="72"/>
      <c r="J21497" s="72"/>
      <c r="K21497" s="72"/>
    </row>
    <row r="21498" spans="9:11">
      <c r="I21498" s="72"/>
      <c r="J21498" s="72"/>
      <c r="K21498" s="72"/>
    </row>
    <row r="21499" spans="9:11">
      <c r="I21499" s="72"/>
      <c r="J21499" s="72"/>
      <c r="K21499" s="72"/>
    </row>
    <row r="21500" spans="9:11">
      <c r="I21500" s="72"/>
      <c r="J21500" s="72"/>
      <c r="K21500" s="72"/>
    </row>
    <row r="21501" spans="9:11">
      <c r="I21501" s="72"/>
      <c r="J21501" s="72"/>
      <c r="K21501" s="72"/>
    </row>
    <row r="21502" spans="9:11">
      <c r="I21502" s="72"/>
      <c r="J21502" s="72"/>
      <c r="K21502" s="72"/>
    </row>
    <row r="21503" spans="9:11">
      <c r="I21503" s="72"/>
      <c r="J21503" s="72"/>
      <c r="K21503" s="72"/>
    </row>
    <row r="21504" spans="9:11">
      <c r="I21504" s="72"/>
      <c r="J21504" s="72"/>
      <c r="K21504" s="72"/>
    </row>
    <row r="21505" spans="9:11">
      <c r="I21505" s="72"/>
      <c r="J21505" s="72"/>
      <c r="K21505" s="72"/>
    </row>
    <row r="21506" spans="9:11">
      <c r="I21506" s="72"/>
      <c r="J21506" s="72"/>
      <c r="K21506" s="72"/>
    </row>
    <row r="21507" spans="9:11">
      <c r="I21507" s="72"/>
      <c r="J21507" s="72"/>
      <c r="K21507" s="72"/>
    </row>
    <row r="21508" spans="9:11">
      <c r="I21508" s="72"/>
      <c r="J21508" s="72"/>
      <c r="K21508" s="72"/>
    </row>
    <row r="21509" spans="9:11">
      <c r="I21509" s="72"/>
      <c r="J21509" s="72"/>
      <c r="K21509" s="72"/>
    </row>
    <row r="21510" spans="9:11">
      <c r="I21510" s="72"/>
      <c r="J21510" s="72"/>
      <c r="K21510" s="72"/>
    </row>
    <row r="21511" spans="9:11">
      <c r="I21511" s="72"/>
      <c r="J21511" s="72"/>
      <c r="K21511" s="72"/>
    </row>
    <row r="21512" spans="9:11">
      <c r="I21512" s="72"/>
      <c r="J21512" s="72"/>
      <c r="K21512" s="72"/>
    </row>
    <row r="21513" spans="9:11">
      <c r="I21513" s="72"/>
      <c r="J21513" s="72"/>
      <c r="K21513" s="72"/>
    </row>
    <row r="21514" spans="9:11">
      <c r="I21514" s="72"/>
      <c r="J21514" s="72"/>
      <c r="K21514" s="72"/>
    </row>
    <row r="21515" spans="9:11">
      <c r="I21515" s="72"/>
      <c r="J21515" s="72"/>
      <c r="K21515" s="72"/>
    </row>
    <row r="21516" spans="9:11">
      <c r="I21516" s="72"/>
      <c r="J21516" s="72"/>
      <c r="K21516" s="72"/>
    </row>
    <row r="21517" spans="9:11">
      <c r="I21517" s="72"/>
      <c r="J21517" s="72"/>
      <c r="K21517" s="72"/>
    </row>
    <row r="21518" spans="9:11">
      <c r="I21518" s="72"/>
      <c r="J21518" s="72"/>
      <c r="K21518" s="72"/>
    </row>
    <row r="21519" spans="9:11">
      <c r="I21519" s="72"/>
      <c r="J21519" s="72"/>
      <c r="K21519" s="72"/>
    </row>
    <row r="21520" spans="9:11">
      <c r="I21520" s="72"/>
      <c r="J21520" s="72"/>
      <c r="K21520" s="72"/>
    </row>
    <row r="21521" spans="9:11">
      <c r="I21521" s="72"/>
      <c r="J21521" s="72"/>
      <c r="K21521" s="72"/>
    </row>
    <row r="21522" spans="9:11">
      <c r="I21522" s="72"/>
      <c r="J21522" s="72"/>
      <c r="K21522" s="72"/>
    </row>
    <row r="21523" spans="9:11">
      <c r="I21523" s="72"/>
      <c r="J21523" s="72"/>
      <c r="K21523" s="72"/>
    </row>
    <row r="21524" spans="9:11">
      <c r="I21524" s="72"/>
      <c r="J21524" s="72"/>
      <c r="K21524" s="72"/>
    </row>
    <row r="21525" spans="9:11">
      <c r="I21525" s="72"/>
      <c r="J21525" s="72"/>
      <c r="K21525" s="72"/>
    </row>
    <row r="21526" spans="9:11">
      <c r="I21526" s="72"/>
      <c r="J21526" s="72"/>
      <c r="K21526" s="72"/>
    </row>
    <row r="21527" spans="9:11">
      <c r="I21527" s="72"/>
      <c r="J21527" s="72"/>
      <c r="K21527" s="72"/>
    </row>
    <row r="21528" spans="9:11">
      <c r="I21528" s="72"/>
      <c r="J21528" s="72"/>
      <c r="K21528" s="72"/>
    </row>
    <row r="21529" spans="9:11">
      <c r="I21529" s="72"/>
      <c r="J21529" s="72"/>
      <c r="K21529" s="72"/>
    </row>
    <row r="21530" spans="9:11">
      <c r="I21530" s="72"/>
      <c r="J21530" s="72"/>
      <c r="K21530" s="72"/>
    </row>
    <row r="21531" spans="9:11">
      <c r="I21531" s="72"/>
      <c r="J21531" s="72"/>
      <c r="K21531" s="72"/>
    </row>
    <row r="21532" spans="9:11">
      <c r="I21532" s="72"/>
      <c r="J21532" s="72"/>
      <c r="K21532" s="72"/>
    </row>
    <row r="21533" spans="9:11">
      <c r="I21533" s="72"/>
      <c r="J21533" s="72"/>
      <c r="K21533" s="72"/>
    </row>
    <row r="21534" spans="9:11">
      <c r="I21534" s="72"/>
      <c r="J21534" s="72"/>
      <c r="K21534" s="72"/>
    </row>
    <row r="21535" spans="9:11">
      <c r="I21535" s="72"/>
      <c r="J21535" s="72"/>
      <c r="K21535" s="72"/>
    </row>
    <row r="21536" spans="9:11">
      <c r="I21536" s="72"/>
      <c r="J21536" s="72"/>
      <c r="K21536" s="72"/>
    </row>
    <row r="21537" spans="9:11">
      <c r="I21537" s="72"/>
      <c r="J21537" s="72"/>
      <c r="K21537" s="72"/>
    </row>
    <row r="21538" spans="9:11">
      <c r="I21538" s="72"/>
      <c r="J21538" s="72"/>
      <c r="K21538" s="72"/>
    </row>
    <row r="21539" spans="9:11">
      <c r="I21539" s="72"/>
      <c r="J21539" s="72"/>
      <c r="K21539" s="72"/>
    </row>
    <row r="21540" spans="9:11">
      <c r="I21540" s="72"/>
      <c r="J21540" s="72"/>
      <c r="K21540" s="72"/>
    </row>
    <row r="21541" spans="9:11">
      <c r="I21541" s="72"/>
      <c r="J21541" s="72"/>
      <c r="K21541" s="72"/>
    </row>
    <row r="21542" spans="9:11">
      <c r="I21542" s="72"/>
      <c r="J21542" s="72"/>
      <c r="K21542" s="72"/>
    </row>
    <row r="21543" spans="9:11">
      <c r="I21543" s="72"/>
      <c r="J21543" s="72"/>
      <c r="K21543" s="72"/>
    </row>
    <row r="21544" spans="9:11">
      <c r="I21544" s="72"/>
      <c r="J21544" s="72"/>
      <c r="K21544" s="72"/>
    </row>
    <row r="21545" spans="9:11">
      <c r="I21545" s="72"/>
      <c r="J21545" s="72"/>
      <c r="K21545" s="72"/>
    </row>
    <row r="21546" spans="9:11">
      <c r="I21546" s="72"/>
      <c r="J21546" s="72"/>
      <c r="K21546" s="72"/>
    </row>
    <row r="21547" spans="9:11">
      <c r="I21547" s="72"/>
      <c r="J21547" s="72"/>
      <c r="K21547" s="72"/>
    </row>
    <row r="21548" spans="9:11">
      <c r="I21548" s="72"/>
      <c r="J21548" s="72"/>
      <c r="K21548" s="72"/>
    </row>
    <row r="21549" spans="9:11">
      <c r="I21549" s="72"/>
      <c r="J21549" s="72"/>
      <c r="K21549" s="72"/>
    </row>
    <row r="21550" spans="9:11">
      <c r="I21550" s="72"/>
      <c r="J21550" s="72"/>
      <c r="K21550" s="72"/>
    </row>
    <row r="21551" spans="9:11">
      <c r="I21551" s="72"/>
      <c r="J21551" s="72"/>
      <c r="K21551" s="72"/>
    </row>
    <row r="21552" spans="9:11">
      <c r="I21552" s="72"/>
      <c r="J21552" s="72"/>
      <c r="K21552" s="72"/>
    </row>
    <row r="21553" spans="9:11">
      <c r="I21553" s="72"/>
      <c r="J21553" s="72"/>
      <c r="K21553" s="72"/>
    </row>
    <row r="21554" spans="9:11">
      <c r="I21554" s="72"/>
      <c r="J21554" s="72"/>
      <c r="K21554" s="72"/>
    </row>
    <row r="21555" spans="9:11">
      <c r="I21555" s="72"/>
      <c r="J21555" s="72"/>
      <c r="K21555" s="72"/>
    </row>
    <row r="21556" spans="9:11">
      <c r="I21556" s="72"/>
      <c r="J21556" s="72"/>
      <c r="K21556" s="72"/>
    </row>
    <row r="21557" spans="9:11">
      <c r="I21557" s="72"/>
      <c r="J21557" s="72"/>
      <c r="K21557" s="72"/>
    </row>
    <row r="21558" spans="9:11">
      <c r="I21558" s="72"/>
      <c r="J21558" s="72"/>
      <c r="K21558" s="72"/>
    </row>
    <row r="21559" spans="9:11">
      <c r="I21559" s="72"/>
      <c r="J21559" s="72"/>
      <c r="K21559" s="72"/>
    </row>
    <row r="21560" spans="9:11">
      <c r="I21560" s="72"/>
      <c r="J21560" s="72"/>
      <c r="K21560" s="72"/>
    </row>
    <row r="21561" spans="9:11">
      <c r="I21561" s="72"/>
      <c r="J21561" s="72"/>
      <c r="K21561" s="72"/>
    </row>
    <row r="21562" spans="9:11">
      <c r="I21562" s="72"/>
      <c r="J21562" s="72"/>
      <c r="K21562" s="72"/>
    </row>
    <row r="21563" spans="9:11">
      <c r="I21563" s="72"/>
      <c r="J21563" s="72"/>
      <c r="K21563" s="72"/>
    </row>
    <row r="21564" spans="9:11">
      <c r="I21564" s="72"/>
      <c r="J21564" s="72"/>
      <c r="K21564" s="72"/>
    </row>
    <row r="21565" spans="9:11">
      <c r="I21565" s="72"/>
      <c r="J21565" s="72"/>
      <c r="K21565" s="72"/>
    </row>
    <row r="21566" spans="9:11">
      <c r="I21566" s="72"/>
      <c r="J21566" s="72"/>
      <c r="K21566" s="72"/>
    </row>
    <row r="21567" spans="9:11">
      <c r="I21567" s="72"/>
      <c r="J21567" s="72"/>
      <c r="K21567" s="72"/>
    </row>
    <row r="21568" spans="9:11">
      <c r="I21568" s="72"/>
      <c r="J21568" s="72"/>
      <c r="K21568" s="72"/>
    </row>
    <row r="21569" spans="9:11">
      <c r="I21569" s="72"/>
      <c r="J21569" s="72"/>
      <c r="K21569" s="72"/>
    </row>
    <row r="21570" spans="9:11">
      <c r="I21570" s="72"/>
      <c r="J21570" s="72"/>
      <c r="K21570" s="72"/>
    </row>
    <row r="21571" spans="9:11">
      <c r="I21571" s="72"/>
      <c r="J21571" s="72"/>
      <c r="K21571" s="72"/>
    </row>
    <row r="21572" spans="9:11">
      <c r="I21572" s="72"/>
      <c r="J21572" s="72"/>
      <c r="K21572" s="72"/>
    </row>
    <row r="21573" spans="9:11">
      <c r="I21573" s="72"/>
      <c r="J21573" s="72"/>
      <c r="K21573" s="72"/>
    </row>
    <row r="21574" spans="9:11">
      <c r="I21574" s="72"/>
      <c r="J21574" s="72"/>
      <c r="K21574" s="72"/>
    </row>
    <row r="21575" spans="9:11">
      <c r="I21575" s="72"/>
      <c r="J21575" s="72"/>
      <c r="K21575" s="72"/>
    </row>
    <row r="21576" spans="9:11">
      <c r="I21576" s="72"/>
      <c r="J21576" s="72"/>
      <c r="K21576" s="72"/>
    </row>
    <row r="21577" spans="9:11">
      <c r="I21577" s="72"/>
      <c r="J21577" s="72"/>
      <c r="K21577" s="72"/>
    </row>
    <row r="21578" spans="9:11">
      <c r="I21578" s="72"/>
      <c r="J21578" s="72"/>
      <c r="K21578" s="72"/>
    </row>
    <row r="21579" spans="9:11">
      <c r="I21579" s="72"/>
      <c r="J21579" s="72"/>
      <c r="K21579" s="72"/>
    </row>
    <row r="21580" spans="9:11">
      <c r="I21580" s="72"/>
      <c r="J21580" s="72"/>
      <c r="K21580" s="72"/>
    </row>
    <row r="21581" spans="9:11">
      <c r="I21581" s="72"/>
      <c r="J21581" s="72"/>
      <c r="K21581" s="72"/>
    </row>
    <row r="21582" spans="9:11">
      <c r="I21582" s="72"/>
      <c r="J21582" s="72"/>
      <c r="K21582" s="72"/>
    </row>
    <row r="21583" spans="9:11">
      <c r="I21583" s="72"/>
      <c r="J21583" s="72"/>
      <c r="K21583" s="72"/>
    </row>
    <row r="21584" spans="9:11">
      <c r="I21584" s="72"/>
      <c r="J21584" s="72"/>
      <c r="K21584" s="72"/>
    </row>
    <row r="21585" spans="9:11">
      <c r="I21585" s="72"/>
      <c r="J21585" s="72"/>
      <c r="K21585" s="72"/>
    </row>
    <row r="21586" spans="9:11">
      <c r="I21586" s="72"/>
      <c r="J21586" s="72"/>
      <c r="K21586" s="72"/>
    </row>
    <row r="21587" spans="9:11">
      <c r="I21587" s="72"/>
      <c r="J21587" s="72"/>
      <c r="K21587" s="72"/>
    </row>
    <row r="21588" spans="9:11">
      <c r="I21588" s="72"/>
      <c r="J21588" s="72"/>
      <c r="K21588" s="72"/>
    </row>
    <row r="21589" spans="9:11">
      <c r="I21589" s="72"/>
      <c r="J21589" s="72"/>
      <c r="K21589" s="72"/>
    </row>
    <row r="21590" spans="9:11">
      <c r="I21590" s="72"/>
      <c r="J21590" s="72"/>
      <c r="K21590" s="72"/>
    </row>
    <row r="21591" spans="9:11">
      <c r="I21591" s="72"/>
      <c r="J21591" s="72"/>
      <c r="K21591" s="72"/>
    </row>
    <row r="21592" spans="9:11">
      <c r="I21592" s="72"/>
      <c r="J21592" s="72"/>
      <c r="K21592" s="72"/>
    </row>
    <row r="21593" spans="9:11">
      <c r="I21593" s="72"/>
      <c r="J21593" s="72"/>
      <c r="K21593" s="72"/>
    </row>
    <row r="21594" spans="9:11">
      <c r="I21594" s="72"/>
      <c r="J21594" s="72"/>
      <c r="K21594" s="72"/>
    </row>
    <row r="21595" spans="9:11">
      <c r="I21595" s="72"/>
      <c r="J21595" s="72"/>
      <c r="K21595" s="72"/>
    </row>
    <row r="21596" spans="9:11">
      <c r="I21596" s="72"/>
      <c r="J21596" s="72"/>
      <c r="K21596" s="72"/>
    </row>
    <row r="21597" spans="9:11">
      <c r="I21597" s="72"/>
      <c r="J21597" s="72"/>
      <c r="K21597" s="72"/>
    </row>
    <row r="21598" spans="9:11">
      <c r="I21598" s="72"/>
      <c r="J21598" s="72"/>
      <c r="K21598" s="72"/>
    </row>
    <row r="21599" spans="9:11">
      <c r="I21599" s="72"/>
      <c r="J21599" s="72"/>
      <c r="K21599" s="72"/>
    </row>
    <row r="21600" spans="9:11">
      <c r="I21600" s="72"/>
      <c r="J21600" s="72"/>
      <c r="K21600" s="72"/>
    </row>
    <row r="21601" spans="9:11">
      <c r="I21601" s="72"/>
      <c r="J21601" s="72"/>
      <c r="K21601" s="72"/>
    </row>
    <row r="21602" spans="9:11">
      <c r="I21602" s="72"/>
      <c r="J21602" s="72"/>
      <c r="K21602" s="72"/>
    </row>
    <row r="21603" spans="9:11">
      <c r="I21603" s="72"/>
      <c r="J21603" s="72"/>
      <c r="K21603" s="72"/>
    </row>
    <row r="21604" spans="9:11">
      <c r="I21604" s="72"/>
      <c r="J21604" s="72"/>
      <c r="K21604" s="72"/>
    </row>
    <row r="21605" spans="9:11">
      <c r="I21605" s="72"/>
      <c r="J21605" s="72"/>
      <c r="K21605" s="72"/>
    </row>
    <row r="21606" spans="9:11">
      <c r="I21606" s="72"/>
      <c r="J21606" s="72"/>
      <c r="K21606" s="72"/>
    </row>
    <row r="21607" spans="9:11">
      <c r="I21607" s="72"/>
      <c r="J21607" s="72"/>
      <c r="K21607" s="72"/>
    </row>
    <row r="21608" spans="9:11">
      <c r="I21608" s="72"/>
      <c r="J21608" s="72"/>
      <c r="K21608" s="72"/>
    </row>
    <row r="21609" spans="9:11">
      <c r="I21609" s="72"/>
      <c r="J21609" s="72"/>
      <c r="K21609" s="72"/>
    </row>
    <row r="21610" spans="9:11">
      <c r="I21610" s="72"/>
      <c r="J21610" s="72"/>
      <c r="K21610" s="72"/>
    </row>
    <row r="21611" spans="9:11">
      <c r="I21611" s="72"/>
      <c r="J21611" s="72"/>
      <c r="K21611" s="72"/>
    </row>
    <row r="21612" spans="9:11">
      <c r="I21612" s="72"/>
      <c r="J21612" s="72"/>
      <c r="K21612" s="72"/>
    </row>
    <row r="21613" spans="9:11">
      <c r="I21613" s="72"/>
      <c r="J21613" s="72"/>
      <c r="K21613" s="72"/>
    </row>
    <row r="21614" spans="9:11">
      <c r="I21614" s="72"/>
      <c r="J21614" s="72"/>
      <c r="K21614" s="72"/>
    </row>
    <row r="21615" spans="9:11">
      <c r="I21615" s="72"/>
      <c r="J21615" s="72"/>
      <c r="K21615" s="72"/>
    </row>
    <row r="21616" spans="9:11">
      <c r="I21616" s="72"/>
      <c r="J21616" s="72"/>
      <c r="K21616" s="72"/>
    </row>
    <row r="21617" spans="9:11">
      <c r="I21617" s="72"/>
      <c r="J21617" s="72"/>
      <c r="K21617" s="72"/>
    </row>
    <row r="21618" spans="9:11">
      <c r="I21618" s="72"/>
      <c r="J21618" s="72"/>
      <c r="K21618" s="72"/>
    </row>
    <row r="21619" spans="9:11">
      <c r="I21619" s="72"/>
      <c r="J21619" s="72"/>
      <c r="K21619" s="72"/>
    </row>
    <row r="21620" spans="9:11">
      <c r="I21620" s="72"/>
      <c r="J21620" s="72"/>
      <c r="K21620" s="72"/>
    </row>
    <row r="21621" spans="9:11">
      <c r="I21621" s="72"/>
      <c r="J21621" s="72"/>
      <c r="K21621" s="72"/>
    </row>
    <row r="21622" spans="9:11">
      <c r="I21622" s="72"/>
      <c r="J21622" s="72"/>
      <c r="K21622" s="72"/>
    </row>
    <row r="21623" spans="9:11">
      <c r="I21623" s="72"/>
      <c r="J21623" s="72"/>
      <c r="K21623" s="72"/>
    </row>
    <row r="21624" spans="9:11">
      <c r="I21624" s="72"/>
      <c r="J21624" s="72"/>
      <c r="K21624" s="72"/>
    </row>
    <row r="21625" spans="9:11">
      <c r="I21625" s="72"/>
      <c r="J21625" s="72"/>
      <c r="K21625" s="72"/>
    </row>
    <row r="21626" spans="9:11">
      <c r="I21626" s="72"/>
      <c r="J21626" s="72"/>
      <c r="K21626" s="72"/>
    </row>
    <row r="21627" spans="9:11">
      <c r="I21627" s="72"/>
      <c r="J21627" s="72"/>
      <c r="K21627" s="72"/>
    </row>
    <row r="21628" spans="9:11">
      <c r="I21628" s="72"/>
      <c r="J21628" s="72"/>
      <c r="K21628" s="72"/>
    </row>
    <row r="21629" spans="9:11">
      <c r="I21629" s="72"/>
      <c r="J21629" s="72"/>
      <c r="K21629" s="72"/>
    </row>
    <row r="21630" spans="9:11">
      <c r="I21630" s="72"/>
      <c r="J21630" s="72"/>
      <c r="K21630" s="72"/>
    </row>
    <row r="21631" spans="9:11">
      <c r="I21631" s="72"/>
      <c r="J21631" s="72"/>
      <c r="K21631" s="72"/>
    </row>
    <row r="21632" spans="9:11">
      <c r="I21632" s="72"/>
      <c r="J21632" s="72"/>
      <c r="K21632" s="72"/>
    </row>
    <row r="21633" spans="9:11">
      <c r="I21633" s="72"/>
      <c r="J21633" s="72"/>
      <c r="K21633" s="72"/>
    </row>
    <row r="21634" spans="9:11">
      <c r="I21634" s="72"/>
      <c r="J21634" s="72"/>
      <c r="K21634" s="72"/>
    </row>
    <row r="21635" spans="9:11">
      <c r="I21635" s="72"/>
      <c r="J21635" s="72"/>
      <c r="K21635" s="72"/>
    </row>
    <row r="21636" spans="9:11">
      <c r="I21636" s="72"/>
      <c r="J21636" s="72"/>
      <c r="K21636" s="72"/>
    </row>
    <row r="21637" spans="9:11">
      <c r="I21637" s="72"/>
      <c r="J21637" s="72"/>
      <c r="K21637" s="72"/>
    </row>
    <row r="21638" spans="9:11">
      <c r="I21638" s="72"/>
      <c r="J21638" s="72"/>
      <c r="K21638" s="72"/>
    </row>
    <row r="21639" spans="9:11">
      <c r="I21639" s="72"/>
      <c r="J21639" s="72"/>
      <c r="K21639" s="72"/>
    </row>
    <row r="21640" spans="9:11">
      <c r="I21640" s="72"/>
      <c r="J21640" s="72"/>
      <c r="K21640" s="72"/>
    </row>
    <row r="21641" spans="9:11">
      <c r="I21641" s="72"/>
      <c r="J21641" s="72"/>
      <c r="K21641" s="72"/>
    </row>
    <row r="21642" spans="9:11">
      <c r="I21642" s="72"/>
      <c r="J21642" s="72"/>
      <c r="K21642" s="72"/>
    </row>
    <row r="21643" spans="9:11">
      <c r="I21643" s="72"/>
      <c r="J21643" s="72"/>
      <c r="K21643" s="72"/>
    </row>
    <row r="21644" spans="9:11">
      <c r="I21644" s="72"/>
      <c r="J21644" s="72"/>
      <c r="K21644" s="72"/>
    </row>
    <row r="21645" spans="9:11">
      <c r="I21645" s="72"/>
      <c r="J21645" s="72"/>
      <c r="K21645" s="72"/>
    </row>
    <row r="21646" spans="9:11">
      <c r="I21646" s="72"/>
      <c r="J21646" s="72"/>
      <c r="K21646" s="72"/>
    </row>
    <row r="21647" spans="9:11">
      <c r="I21647" s="72"/>
      <c r="J21647" s="72"/>
      <c r="K21647" s="72"/>
    </row>
    <row r="21648" spans="9:11">
      <c r="I21648" s="72"/>
      <c r="J21648" s="72"/>
      <c r="K21648" s="72"/>
    </row>
    <row r="21649" spans="9:11">
      <c r="I21649" s="72"/>
      <c r="J21649" s="72"/>
      <c r="K21649" s="72"/>
    </row>
    <row r="21650" spans="9:11">
      <c r="I21650" s="72"/>
      <c r="J21650" s="72"/>
      <c r="K21650" s="72"/>
    </row>
    <row r="21651" spans="9:11">
      <c r="I21651" s="72"/>
      <c r="J21651" s="72"/>
      <c r="K21651" s="72"/>
    </row>
    <row r="21652" spans="9:11">
      <c r="I21652" s="72"/>
      <c r="J21652" s="72"/>
      <c r="K21652" s="72"/>
    </row>
    <row r="21653" spans="9:11">
      <c r="I21653" s="72"/>
      <c r="J21653" s="72"/>
      <c r="K21653" s="72"/>
    </row>
    <row r="21654" spans="9:11">
      <c r="I21654" s="72"/>
      <c r="J21654" s="72"/>
      <c r="K21654" s="72"/>
    </row>
    <row r="21655" spans="9:11">
      <c r="I21655" s="72"/>
      <c r="J21655" s="72"/>
      <c r="K21655" s="72"/>
    </row>
    <row r="21656" spans="9:11">
      <c r="I21656" s="72"/>
      <c r="J21656" s="72"/>
      <c r="K21656" s="72"/>
    </row>
    <row r="21657" spans="9:11">
      <c r="I21657" s="72"/>
      <c r="J21657" s="72"/>
      <c r="K21657" s="72"/>
    </row>
    <row r="21658" spans="9:11">
      <c r="I21658" s="72"/>
      <c r="J21658" s="72"/>
      <c r="K21658" s="72"/>
    </row>
    <row r="21659" spans="9:11">
      <c r="I21659" s="72"/>
      <c r="J21659" s="72"/>
      <c r="K21659" s="72"/>
    </row>
    <row r="21660" spans="9:11">
      <c r="I21660" s="72"/>
      <c r="J21660" s="72"/>
      <c r="K21660" s="72"/>
    </row>
    <row r="21661" spans="9:11">
      <c r="I21661" s="72"/>
      <c r="J21661" s="72"/>
      <c r="K21661" s="72"/>
    </row>
    <row r="21662" spans="9:11">
      <c r="I21662" s="72"/>
      <c r="J21662" s="72"/>
      <c r="K21662" s="72"/>
    </row>
    <row r="21663" spans="9:11">
      <c r="I21663" s="72"/>
      <c r="J21663" s="72"/>
      <c r="K21663" s="72"/>
    </row>
    <row r="21664" spans="9:11">
      <c r="I21664" s="72"/>
      <c r="J21664" s="72"/>
      <c r="K21664" s="72"/>
    </row>
    <row r="21665" spans="9:11">
      <c r="I21665" s="72"/>
      <c r="J21665" s="72"/>
      <c r="K21665" s="72"/>
    </row>
    <row r="21666" spans="9:11">
      <c r="I21666" s="72"/>
      <c r="J21666" s="72"/>
      <c r="K21666" s="72"/>
    </row>
    <row r="21667" spans="9:11">
      <c r="I21667" s="72"/>
      <c r="J21667" s="72"/>
      <c r="K21667" s="72"/>
    </row>
    <row r="21668" spans="9:11">
      <c r="I21668" s="72"/>
      <c r="J21668" s="72"/>
      <c r="K21668" s="72"/>
    </row>
    <row r="21669" spans="9:11">
      <c r="I21669" s="72"/>
      <c r="J21669" s="72"/>
      <c r="K21669" s="72"/>
    </row>
    <row r="21670" spans="9:11">
      <c r="I21670" s="72"/>
      <c r="J21670" s="72"/>
      <c r="K21670" s="72"/>
    </row>
    <row r="21671" spans="9:11">
      <c r="I21671" s="72"/>
      <c r="J21671" s="72"/>
      <c r="K21671" s="72"/>
    </row>
    <row r="21672" spans="9:11">
      <c r="I21672" s="72"/>
      <c r="J21672" s="72"/>
      <c r="K21672" s="72"/>
    </row>
    <row r="21673" spans="9:11">
      <c r="I21673" s="72"/>
      <c r="J21673" s="72"/>
      <c r="K21673" s="72"/>
    </row>
    <row r="21674" spans="9:11">
      <c r="I21674" s="72"/>
      <c r="J21674" s="72"/>
      <c r="K21674" s="72"/>
    </row>
    <row r="21675" spans="9:11">
      <c r="I21675" s="72"/>
      <c r="J21675" s="72"/>
      <c r="K21675" s="72"/>
    </row>
    <row r="21676" spans="9:11">
      <c r="I21676" s="72"/>
      <c r="J21676" s="72"/>
      <c r="K21676" s="72"/>
    </row>
    <row r="21677" spans="9:11">
      <c r="I21677" s="72"/>
      <c r="J21677" s="72"/>
      <c r="K21677" s="72"/>
    </row>
    <row r="21678" spans="9:11">
      <c r="I21678" s="72"/>
      <c r="J21678" s="72"/>
      <c r="K21678" s="72"/>
    </row>
    <row r="21679" spans="9:11">
      <c r="I21679" s="72"/>
      <c r="J21679" s="72"/>
      <c r="K21679" s="72"/>
    </row>
    <row r="21680" spans="9:11">
      <c r="I21680" s="72"/>
      <c r="J21680" s="72"/>
      <c r="K21680" s="72"/>
    </row>
    <row r="21681" spans="9:11">
      <c r="I21681" s="72"/>
      <c r="J21681" s="72"/>
      <c r="K21681" s="72"/>
    </row>
    <row r="21682" spans="9:11">
      <c r="I21682" s="72"/>
      <c r="J21682" s="72"/>
      <c r="K21682" s="72"/>
    </row>
    <row r="21683" spans="9:11">
      <c r="I21683" s="72"/>
      <c r="J21683" s="72"/>
      <c r="K21683" s="72"/>
    </row>
    <row r="21684" spans="9:11">
      <c r="I21684" s="72"/>
      <c r="J21684" s="72"/>
      <c r="K21684" s="72"/>
    </row>
    <row r="21685" spans="9:11">
      <c r="I21685" s="72"/>
      <c r="J21685" s="72"/>
      <c r="K21685" s="72"/>
    </row>
    <row r="21686" spans="9:11">
      <c r="I21686" s="72"/>
      <c r="J21686" s="72"/>
      <c r="K21686" s="72"/>
    </row>
    <row r="21687" spans="9:11">
      <c r="I21687" s="72"/>
      <c r="J21687" s="72"/>
      <c r="K21687" s="72"/>
    </row>
    <row r="21688" spans="9:11">
      <c r="I21688" s="72"/>
      <c r="J21688" s="72"/>
      <c r="K21688" s="72"/>
    </row>
    <row r="21689" spans="9:11">
      <c r="I21689" s="72"/>
      <c r="J21689" s="72"/>
      <c r="K21689" s="72"/>
    </row>
    <row r="21690" spans="9:11">
      <c r="I21690" s="72"/>
      <c r="J21690" s="72"/>
      <c r="K21690" s="72"/>
    </row>
    <row r="21691" spans="9:11">
      <c r="I21691" s="72"/>
      <c r="J21691" s="72"/>
      <c r="K21691" s="72"/>
    </row>
    <row r="21692" spans="9:11">
      <c r="I21692" s="72"/>
      <c r="J21692" s="72"/>
      <c r="K21692" s="72"/>
    </row>
    <row r="21693" spans="9:11">
      <c r="I21693" s="72"/>
      <c r="J21693" s="72"/>
      <c r="K21693" s="72"/>
    </row>
    <row r="21694" spans="9:11">
      <c r="I21694" s="72"/>
      <c r="J21694" s="72"/>
      <c r="K21694" s="72"/>
    </row>
    <row r="21695" spans="9:11">
      <c r="I21695" s="72"/>
      <c r="J21695" s="72"/>
      <c r="K21695" s="72"/>
    </row>
    <row r="21696" spans="9:11">
      <c r="I21696" s="72"/>
      <c r="J21696" s="72"/>
      <c r="K21696" s="72"/>
    </row>
    <row r="21697" spans="9:11">
      <c r="I21697" s="72"/>
      <c r="J21697" s="72"/>
      <c r="K21697" s="72"/>
    </row>
    <row r="21698" spans="9:11">
      <c r="I21698" s="72"/>
      <c r="J21698" s="72"/>
      <c r="K21698" s="72"/>
    </row>
    <row r="21699" spans="9:11">
      <c r="I21699" s="72"/>
      <c r="J21699" s="72"/>
      <c r="K21699" s="72"/>
    </row>
    <row r="21700" spans="9:11">
      <c r="I21700" s="72"/>
      <c r="J21700" s="72"/>
      <c r="K21700" s="72"/>
    </row>
    <row r="21701" spans="9:11">
      <c r="I21701" s="72"/>
      <c r="J21701" s="72"/>
      <c r="K21701" s="72"/>
    </row>
    <row r="21702" spans="9:11">
      <c r="I21702" s="72"/>
      <c r="J21702" s="72"/>
      <c r="K21702" s="72"/>
    </row>
    <row r="21703" spans="9:11">
      <c r="I21703" s="72"/>
      <c r="J21703" s="72"/>
      <c r="K21703" s="72"/>
    </row>
    <row r="21704" spans="9:11">
      <c r="I21704" s="72"/>
      <c r="J21704" s="72"/>
      <c r="K21704" s="72"/>
    </row>
    <row r="21705" spans="9:11">
      <c r="I21705" s="72"/>
      <c r="J21705" s="72"/>
      <c r="K21705" s="72"/>
    </row>
    <row r="21706" spans="9:11">
      <c r="I21706" s="72"/>
      <c r="J21706" s="72"/>
      <c r="K21706" s="72"/>
    </row>
    <row r="21707" spans="9:11">
      <c r="I21707" s="72"/>
      <c r="J21707" s="72"/>
      <c r="K21707" s="72"/>
    </row>
    <row r="21708" spans="9:11">
      <c r="I21708" s="72"/>
      <c r="J21708" s="72"/>
      <c r="K21708" s="72"/>
    </row>
    <row r="21709" spans="9:11">
      <c r="I21709" s="72"/>
      <c r="J21709" s="72"/>
      <c r="K21709" s="72"/>
    </row>
    <row r="21710" spans="9:11">
      <c r="I21710" s="72"/>
      <c r="J21710" s="72"/>
      <c r="K21710" s="72"/>
    </row>
    <row r="21711" spans="9:11">
      <c r="I21711" s="72"/>
      <c r="J21711" s="72"/>
      <c r="K21711" s="72"/>
    </row>
    <row r="21712" spans="9:11">
      <c r="I21712" s="72"/>
      <c r="J21712" s="72"/>
      <c r="K21712" s="72"/>
    </row>
    <row r="21713" spans="9:11">
      <c r="I21713" s="72"/>
      <c r="J21713" s="72"/>
      <c r="K21713" s="72"/>
    </row>
    <row r="21714" spans="9:11">
      <c r="I21714" s="72"/>
      <c r="J21714" s="72"/>
      <c r="K21714" s="72"/>
    </row>
    <row r="21715" spans="9:11">
      <c r="I21715" s="72"/>
      <c r="J21715" s="72"/>
      <c r="K21715" s="72"/>
    </row>
    <row r="21716" spans="9:11">
      <c r="I21716" s="72"/>
      <c r="J21716" s="72"/>
      <c r="K21716" s="72"/>
    </row>
    <row r="21717" spans="9:11">
      <c r="I21717" s="72"/>
      <c r="J21717" s="72"/>
      <c r="K21717" s="72"/>
    </row>
    <row r="21718" spans="9:11">
      <c r="I21718" s="72"/>
      <c r="J21718" s="72"/>
      <c r="K21718" s="72"/>
    </row>
    <row r="21719" spans="9:11">
      <c r="I21719" s="72"/>
      <c r="J21719" s="72"/>
      <c r="K21719" s="72"/>
    </row>
    <row r="21720" spans="9:11">
      <c r="I21720" s="72"/>
      <c r="J21720" s="72"/>
      <c r="K21720" s="72"/>
    </row>
    <row r="21721" spans="9:11">
      <c r="I21721" s="72"/>
      <c r="J21721" s="72"/>
      <c r="K21721" s="72"/>
    </row>
    <row r="21722" spans="9:11">
      <c r="I21722" s="72"/>
      <c r="J21722" s="72"/>
      <c r="K21722" s="72"/>
    </row>
    <row r="21723" spans="9:11">
      <c r="I21723" s="72"/>
      <c r="J21723" s="72"/>
      <c r="K21723" s="72"/>
    </row>
    <row r="21724" spans="9:11">
      <c r="I21724" s="72"/>
      <c r="J21724" s="72"/>
      <c r="K21724" s="72"/>
    </row>
    <row r="21725" spans="9:11">
      <c r="I21725" s="72"/>
      <c r="J21725" s="72"/>
      <c r="K21725" s="72"/>
    </row>
    <row r="21726" spans="9:11">
      <c r="I21726" s="72"/>
      <c r="J21726" s="72"/>
      <c r="K21726" s="72"/>
    </row>
    <row r="21727" spans="9:11">
      <c r="I21727" s="72"/>
      <c r="J21727" s="72"/>
      <c r="K21727" s="72"/>
    </row>
    <row r="21728" spans="9:11">
      <c r="I21728" s="72"/>
      <c r="J21728" s="72"/>
      <c r="K21728" s="72"/>
    </row>
    <row r="21729" spans="9:11">
      <c r="I21729" s="72"/>
      <c r="J21729" s="72"/>
      <c r="K21729" s="72"/>
    </row>
    <row r="21730" spans="9:11">
      <c r="I21730" s="72"/>
      <c r="J21730" s="72"/>
      <c r="K21730" s="72"/>
    </row>
    <row r="21731" spans="9:11">
      <c r="I21731" s="72"/>
      <c r="J21731" s="72"/>
      <c r="K21731" s="72"/>
    </row>
    <row r="21732" spans="9:11">
      <c r="I21732" s="72"/>
      <c r="J21732" s="72"/>
      <c r="K21732" s="72"/>
    </row>
    <row r="21733" spans="9:11">
      <c r="I21733" s="72"/>
      <c r="J21733" s="72"/>
      <c r="K21733" s="72"/>
    </row>
    <row r="21734" spans="9:11">
      <c r="I21734" s="72"/>
      <c r="J21734" s="72"/>
      <c r="K21734" s="72"/>
    </row>
    <row r="21735" spans="9:11">
      <c r="I21735" s="72"/>
      <c r="J21735" s="72"/>
      <c r="K21735" s="72"/>
    </row>
    <row r="21736" spans="9:11">
      <c r="I21736" s="72"/>
      <c r="J21736" s="72"/>
      <c r="K21736" s="72"/>
    </row>
    <row r="21737" spans="9:11">
      <c r="I21737" s="72"/>
      <c r="J21737" s="72"/>
      <c r="K21737" s="72"/>
    </row>
    <row r="21738" spans="9:11">
      <c r="I21738" s="72"/>
      <c r="J21738" s="72"/>
      <c r="K21738" s="72"/>
    </row>
    <row r="21739" spans="9:11">
      <c r="I21739" s="72"/>
      <c r="J21739" s="72"/>
      <c r="K21739" s="72"/>
    </row>
    <row r="21740" spans="9:11">
      <c r="I21740" s="72"/>
      <c r="J21740" s="72"/>
      <c r="K21740" s="72"/>
    </row>
    <row r="21741" spans="9:11">
      <c r="I21741" s="72"/>
      <c r="J21741" s="72"/>
      <c r="K21741" s="72"/>
    </row>
    <row r="21742" spans="9:11">
      <c r="I21742" s="72"/>
      <c r="J21742" s="72"/>
      <c r="K21742" s="72"/>
    </row>
    <row r="21743" spans="9:11">
      <c r="I21743" s="72"/>
      <c r="J21743" s="72"/>
      <c r="K21743" s="72"/>
    </row>
    <row r="21744" spans="9:11">
      <c r="I21744" s="72"/>
      <c r="J21744" s="72"/>
      <c r="K21744" s="72"/>
    </row>
    <row r="21745" spans="9:11">
      <c r="I21745" s="72"/>
      <c r="J21745" s="72"/>
      <c r="K21745" s="72"/>
    </row>
    <row r="21746" spans="9:11">
      <c r="I21746" s="72"/>
      <c r="J21746" s="72"/>
      <c r="K21746" s="72"/>
    </row>
    <row r="21747" spans="9:11">
      <c r="I21747" s="72"/>
      <c r="J21747" s="72"/>
      <c r="K21747" s="72"/>
    </row>
    <row r="21748" spans="9:11">
      <c r="I21748" s="72"/>
      <c r="J21748" s="72"/>
      <c r="K21748" s="72"/>
    </row>
    <row r="21749" spans="9:11">
      <c r="I21749" s="72"/>
      <c r="J21749" s="72"/>
      <c r="K21749" s="72"/>
    </row>
    <row r="21750" spans="9:11">
      <c r="I21750" s="72"/>
      <c r="J21750" s="72"/>
      <c r="K21750" s="72"/>
    </row>
    <row r="21751" spans="9:11">
      <c r="I21751" s="72"/>
      <c r="J21751" s="72"/>
      <c r="K21751" s="72"/>
    </row>
    <row r="21752" spans="9:11">
      <c r="I21752" s="72"/>
      <c r="J21752" s="72"/>
      <c r="K21752" s="72"/>
    </row>
    <row r="21753" spans="9:11">
      <c r="I21753" s="72"/>
      <c r="J21753" s="72"/>
      <c r="K21753" s="72"/>
    </row>
    <row r="21754" spans="9:11">
      <c r="I21754" s="72"/>
      <c r="J21754" s="72"/>
      <c r="K21754" s="72"/>
    </row>
    <row r="21755" spans="9:11">
      <c r="I21755" s="72"/>
      <c r="J21755" s="72"/>
      <c r="K21755" s="72"/>
    </row>
    <row r="21756" spans="9:11">
      <c r="I21756" s="72"/>
      <c r="J21756" s="72"/>
      <c r="K21756" s="72"/>
    </row>
    <row r="21757" spans="9:11">
      <c r="I21757" s="72"/>
      <c r="J21757" s="72"/>
      <c r="K21757" s="72"/>
    </row>
    <row r="21758" spans="9:11">
      <c r="I21758" s="72"/>
      <c r="J21758" s="72"/>
      <c r="K21758" s="72"/>
    </row>
    <row r="21759" spans="9:11">
      <c r="I21759" s="72"/>
      <c r="J21759" s="72"/>
      <c r="K21759" s="72"/>
    </row>
    <row r="21760" spans="9:11">
      <c r="I21760" s="72"/>
      <c r="J21760" s="72"/>
      <c r="K21760" s="72"/>
    </row>
    <row r="21761" spans="9:11">
      <c r="I21761" s="72"/>
      <c r="J21761" s="72"/>
      <c r="K21761" s="72"/>
    </row>
    <row r="21762" spans="9:11">
      <c r="I21762" s="72"/>
      <c r="J21762" s="72"/>
      <c r="K21762" s="72"/>
    </row>
    <row r="21763" spans="9:11">
      <c r="I21763" s="72"/>
      <c r="J21763" s="72"/>
      <c r="K21763" s="72"/>
    </row>
    <row r="21764" spans="9:11">
      <c r="I21764" s="72"/>
      <c r="J21764" s="72"/>
      <c r="K21764" s="72"/>
    </row>
    <row r="21765" spans="9:11">
      <c r="I21765" s="72"/>
      <c r="J21765" s="72"/>
      <c r="K21765" s="72"/>
    </row>
    <row r="21766" spans="9:11">
      <c r="I21766" s="72"/>
      <c r="J21766" s="72"/>
      <c r="K21766" s="72"/>
    </row>
    <row r="21767" spans="9:11">
      <c r="I21767" s="72"/>
      <c r="J21767" s="72"/>
      <c r="K21767" s="72"/>
    </row>
    <row r="21768" spans="9:11">
      <c r="I21768" s="72"/>
      <c r="J21768" s="72"/>
      <c r="K21768" s="72"/>
    </row>
    <row r="21769" spans="9:11">
      <c r="I21769" s="72"/>
      <c r="J21769" s="72"/>
      <c r="K21769" s="72"/>
    </row>
    <row r="21770" spans="9:11">
      <c r="I21770" s="72"/>
      <c r="J21770" s="72"/>
      <c r="K21770" s="72"/>
    </row>
    <row r="21771" spans="9:11">
      <c r="I21771" s="72"/>
      <c r="J21771" s="72"/>
      <c r="K21771" s="72"/>
    </row>
    <row r="21772" spans="9:11">
      <c r="I21772" s="72"/>
      <c r="J21772" s="72"/>
      <c r="K21772" s="72"/>
    </row>
    <row r="21773" spans="9:11">
      <c r="I21773" s="72"/>
      <c r="J21773" s="72"/>
      <c r="K21773" s="72"/>
    </row>
    <row r="21774" spans="9:11">
      <c r="I21774" s="72"/>
      <c r="J21774" s="72"/>
      <c r="K21774" s="72"/>
    </row>
    <row r="21775" spans="9:11">
      <c r="I21775" s="72"/>
      <c r="J21775" s="72"/>
      <c r="K21775" s="72"/>
    </row>
    <row r="21776" spans="9:11">
      <c r="I21776" s="72"/>
      <c r="J21776" s="72"/>
      <c r="K21776" s="72"/>
    </row>
    <row r="21777" spans="9:11">
      <c r="I21777" s="72"/>
      <c r="J21777" s="72"/>
      <c r="K21777" s="72"/>
    </row>
    <row r="21778" spans="9:11">
      <c r="I21778" s="72"/>
      <c r="J21778" s="72"/>
      <c r="K21778" s="72"/>
    </row>
    <row r="21779" spans="9:11">
      <c r="I21779" s="72"/>
      <c r="J21779" s="72"/>
      <c r="K21779" s="72"/>
    </row>
    <row r="21780" spans="9:11">
      <c r="I21780" s="72"/>
      <c r="J21780" s="72"/>
      <c r="K21780" s="72"/>
    </row>
    <row r="21781" spans="9:11">
      <c r="I21781" s="72"/>
      <c r="J21781" s="72"/>
      <c r="K21781" s="72"/>
    </row>
    <row r="21782" spans="9:11">
      <c r="I21782" s="72"/>
      <c r="J21782" s="72"/>
      <c r="K21782" s="72"/>
    </row>
    <row r="21783" spans="9:11">
      <c r="I21783" s="72"/>
      <c r="J21783" s="72"/>
      <c r="K21783" s="72"/>
    </row>
    <row r="21784" spans="9:11">
      <c r="I21784" s="72"/>
      <c r="J21784" s="72"/>
      <c r="K21784" s="72"/>
    </row>
    <row r="21785" spans="9:11">
      <c r="I21785" s="72"/>
      <c r="J21785" s="72"/>
      <c r="K21785" s="72"/>
    </row>
    <row r="21786" spans="9:11">
      <c r="I21786" s="72"/>
      <c r="J21786" s="72"/>
      <c r="K21786" s="72"/>
    </row>
    <row r="21787" spans="9:11">
      <c r="I21787" s="72"/>
      <c r="J21787" s="72"/>
      <c r="K21787" s="72"/>
    </row>
    <row r="21788" spans="9:11">
      <c r="I21788" s="72"/>
      <c r="J21788" s="72"/>
      <c r="K21788" s="72"/>
    </row>
    <row r="21789" spans="9:11">
      <c r="I21789" s="72"/>
      <c r="J21789" s="72"/>
      <c r="K21789" s="72"/>
    </row>
    <row r="21790" spans="9:11">
      <c r="I21790" s="72"/>
      <c r="J21790" s="72"/>
      <c r="K21790" s="72"/>
    </row>
    <row r="21791" spans="9:11">
      <c r="I21791" s="72"/>
      <c r="J21791" s="72"/>
      <c r="K21791" s="72"/>
    </row>
    <row r="21792" spans="9:11">
      <c r="I21792" s="72"/>
      <c r="J21792" s="72"/>
      <c r="K21792" s="72"/>
    </row>
    <row r="21793" spans="9:11">
      <c r="I21793" s="72"/>
      <c r="J21793" s="72"/>
      <c r="K21793" s="72"/>
    </row>
    <row r="21794" spans="9:11">
      <c r="I21794" s="72"/>
      <c r="J21794" s="72"/>
      <c r="K21794" s="72"/>
    </row>
    <row r="21795" spans="9:11">
      <c r="I21795" s="72"/>
      <c r="J21795" s="72"/>
      <c r="K21795" s="72"/>
    </row>
    <row r="21796" spans="9:11">
      <c r="I21796" s="72"/>
      <c r="J21796" s="72"/>
      <c r="K21796" s="72"/>
    </row>
    <row r="21797" spans="9:11">
      <c r="I21797" s="72"/>
      <c r="J21797" s="72"/>
      <c r="K21797" s="72"/>
    </row>
    <row r="21798" spans="9:11">
      <c r="I21798" s="72"/>
      <c r="J21798" s="72"/>
      <c r="K21798" s="72"/>
    </row>
    <row r="21799" spans="9:11">
      <c r="I21799" s="72"/>
      <c r="J21799" s="72"/>
      <c r="K21799" s="72"/>
    </row>
    <row r="21800" spans="9:11">
      <c r="I21800" s="72"/>
      <c r="J21800" s="72"/>
      <c r="K21800" s="72"/>
    </row>
    <row r="21801" spans="9:11">
      <c r="I21801" s="72"/>
      <c r="J21801" s="72"/>
      <c r="K21801" s="72"/>
    </row>
    <row r="21802" spans="9:11">
      <c r="I21802" s="72"/>
      <c r="J21802" s="72"/>
      <c r="K21802" s="72"/>
    </row>
    <row r="21803" spans="9:11">
      <c r="I21803" s="72"/>
      <c r="J21803" s="72"/>
      <c r="K21803" s="72"/>
    </row>
    <row r="21804" spans="9:11">
      <c r="I21804" s="72"/>
      <c r="J21804" s="72"/>
      <c r="K21804" s="72"/>
    </row>
    <row r="21805" spans="9:11">
      <c r="I21805" s="72"/>
      <c r="J21805" s="72"/>
      <c r="K21805" s="72"/>
    </row>
    <row r="21806" spans="9:11">
      <c r="I21806" s="72"/>
      <c r="J21806" s="72"/>
      <c r="K21806" s="72"/>
    </row>
    <row r="21807" spans="9:11">
      <c r="I21807" s="72"/>
      <c r="J21807" s="72"/>
      <c r="K21807" s="72"/>
    </row>
    <row r="21808" spans="9:11">
      <c r="I21808" s="72"/>
      <c r="J21808" s="72"/>
      <c r="K21808" s="72"/>
    </row>
    <row r="21809" spans="9:11">
      <c r="I21809" s="72"/>
      <c r="J21809" s="72"/>
      <c r="K21809" s="72"/>
    </row>
    <row r="21810" spans="9:11">
      <c r="I21810" s="72"/>
      <c r="J21810" s="72"/>
      <c r="K21810" s="72"/>
    </row>
    <row r="21811" spans="9:11">
      <c r="I21811" s="72"/>
      <c r="J21811" s="72"/>
      <c r="K21811" s="72"/>
    </row>
    <row r="21812" spans="9:11">
      <c r="I21812" s="72"/>
      <c r="J21812" s="72"/>
      <c r="K21812" s="72"/>
    </row>
    <row r="21813" spans="9:11">
      <c r="I21813" s="72"/>
      <c r="J21813" s="72"/>
      <c r="K21813" s="72"/>
    </row>
    <row r="21814" spans="9:11">
      <c r="I21814" s="72"/>
      <c r="J21814" s="72"/>
      <c r="K21814" s="72"/>
    </row>
    <row r="21815" spans="9:11">
      <c r="I21815" s="72"/>
      <c r="J21815" s="72"/>
      <c r="K21815" s="72"/>
    </row>
    <row r="21816" spans="9:11">
      <c r="I21816" s="72"/>
      <c r="J21816" s="72"/>
      <c r="K21816" s="72"/>
    </row>
    <row r="21817" spans="9:11">
      <c r="I21817" s="72"/>
      <c r="J21817" s="72"/>
      <c r="K21817" s="72"/>
    </row>
    <row r="21818" spans="9:11">
      <c r="I21818" s="72"/>
      <c r="J21818" s="72"/>
      <c r="K21818" s="72"/>
    </row>
    <row r="21819" spans="9:11">
      <c r="I21819" s="72"/>
      <c r="J21819" s="72"/>
      <c r="K21819" s="72"/>
    </row>
    <row r="21820" spans="9:11">
      <c r="I21820" s="72"/>
      <c r="J21820" s="72"/>
      <c r="K21820" s="72"/>
    </row>
    <row r="21821" spans="9:11">
      <c r="I21821" s="72"/>
      <c r="J21821" s="72"/>
      <c r="K21821" s="72"/>
    </row>
    <row r="21822" spans="9:11">
      <c r="I21822" s="72"/>
      <c r="J21822" s="72"/>
      <c r="K21822" s="72"/>
    </row>
    <row r="21823" spans="9:11">
      <c r="I21823" s="72"/>
      <c r="J21823" s="72"/>
      <c r="K21823" s="72"/>
    </row>
    <row r="21824" spans="9:11">
      <c r="I21824" s="72"/>
      <c r="J21824" s="72"/>
      <c r="K21824" s="72"/>
    </row>
    <row r="21825" spans="9:11">
      <c r="I21825" s="72"/>
      <c r="J21825" s="72"/>
      <c r="K21825" s="72"/>
    </row>
    <row r="21826" spans="9:11">
      <c r="I21826" s="72"/>
      <c r="J21826" s="72"/>
      <c r="K21826" s="72"/>
    </row>
    <row r="21827" spans="9:11">
      <c r="I21827" s="72"/>
      <c r="J21827" s="72"/>
      <c r="K21827" s="72"/>
    </row>
    <row r="21828" spans="9:11">
      <c r="I21828" s="72"/>
      <c r="J21828" s="72"/>
      <c r="K21828" s="72"/>
    </row>
    <row r="21829" spans="9:11">
      <c r="I21829" s="72"/>
      <c r="J21829" s="72"/>
      <c r="K21829" s="72"/>
    </row>
    <row r="21830" spans="9:11">
      <c r="I21830" s="72"/>
      <c r="J21830" s="72"/>
      <c r="K21830" s="72"/>
    </row>
    <row r="21831" spans="9:11">
      <c r="I21831" s="72"/>
      <c r="J21831" s="72"/>
      <c r="K21831" s="72"/>
    </row>
    <row r="21832" spans="9:11">
      <c r="I21832" s="72"/>
      <c r="J21832" s="72"/>
      <c r="K21832" s="72"/>
    </row>
    <row r="21833" spans="9:11">
      <c r="I21833" s="72"/>
      <c r="J21833" s="72"/>
      <c r="K21833" s="72"/>
    </row>
    <row r="21834" spans="9:11">
      <c r="I21834" s="72"/>
      <c r="J21834" s="72"/>
      <c r="K21834" s="72"/>
    </row>
    <row r="21835" spans="9:11">
      <c r="I21835" s="72"/>
      <c r="J21835" s="72"/>
      <c r="K21835" s="72"/>
    </row>
    <row r="21836" spans="9:11">
      <c r="I21836" s="72"/>
      <c r="J21836" s="72"/>
      <c r="K21836" s="72"/>
    </row>
    <row r="21837" spans="9:11">
      <c r="I21837" s="72"/>
      <c r="J21837" s="72"/>
      <c r="K21837" s="72"/>
    </row>
    <row r="21838" spans="9:11">
      <c r="I21838" s="72"/>
      <c r="J21838" s="72"/>
      <c r="K21838" s="72"/>
    </row>
    <row r="21839" spans="9:11">
      <c r="I21839" s="72"/>
      <c r="J21839" s="72"/>
      <c r="K21839" s="72"/>
    </row>
    <row r="21840" spans="9:11">
      <c r="I21840" s="72"/>
      <c r="J21840" s="72"/>
      <c r="K21840" s="72"/>
    </row>
    <row r="21841" spans="9:11">
      <c r="I21841" s="72"/>
      <c r="J21841" s="72"/>
      <c r="K21841" s="72"/>
    </row>
    <row r="21842" spans="9:11">
      <c r="I21842" s="72"/>
      <c r="J21842" s="72"/>
      <c r="K21842" s="72"/>
    </row>
    <row r="21843" spans="9:11">
      <c r="I21843" s="72"/>
      <c r="J21843" s="72"/>
      <c r="K21843" s="72"/>
    </row>
    <row r="21844" spans="9:11">
      <c r="I21844" s="72"/>
      <c r="J21844" s="72"/>
      <c r="K21844" s="72"/>
    </row>
    <row r="21845" spans="9:11">
      <c r="I21845" s="72"/>
      <c r="J21845" s="72"/>
      <c r="K21845" s="72"/>
    </row>
    <row r="21846" spans="9:11">
      <c r="I21846" s="72"/>
      <c r="J21846" s="72"/>
      <c r="K21846" s="72"/>
    </row>
    <row r="21847" spans="9:11">
      <c r="I21847" s="72"/>
      <c r="J21847" s="72"/>
      <c r="K21847" s="72"/>
    </row>
    <row r="21848" spans="9:11">
      <c r="I21848" s="72"/>
      <c r="J21848" s="72"/>
      <c r="K21848" s="72"/>
    </row>
    <row r="21849" spans="9:11">
      <c r="I21849" s="72"/>
      <c r="J21849" s="72"/>
      <c r="K21849" s="72"/>
    </row>
    <row r="21850" spans="9:11">
      <c r="I21850" s="72"/>
      <c r="J21850" s="72"/>
      <c r="K21850" s="72"/>
    </row>
    <row r="21851" spans="9:11">
      <c r="I21851" s="72"/>
      <c r="J21851" s="72"/>
      <c r="K21851" s="72"/>
    </row>
    <row r="21852" spans="9:11">
      <c r="I21852" s="72"/>
      <c r="J21852" s="72"/>
      <c r="K21852" s="72"/>
    </row>
    <row r="21853" spans="9:11">
      <c r="I21853" s="72"/>
      <c r="J21853" s="72"/>
      <c r="K21853" s="72"/>
    </row>
    <row r="21854" spans="9:11">
      <c r="I21854" s="72"/>
      <c r="J21854" s="72"/>
      <c r="K21854" s="72"/>
    </row>
    <row r="21855" spans="9:11">
      <c r="I21855" s="72"/>
      <c r="J21855" s="72"/>
      <c r="K21855" s="72"/>
    </row>
    <row r="21856" spans="9:11">
      <c r="I21856" s="72"/>
      <c r="J21856" s="72"/>
      <c r="K21856" s="72"/>
    </row>
    <row r="21857" spans="9:11">
      <c r="I21857" s="72"/>
      <c r="J21857" s="72"/>
      <c r="K21857" s="72"/>
    </row>
    <row r="21858" spans="9:11">
      <c r="I21858" s="72"/>
      <c r="J21858" s="72"/>
      <c r="K21858" s="72"/>
    </row>
    <row r="21859" spans="9:11">
      <c r="I21859" s="72"/>
      <c r="J21859" s="72"/>
      <c r="K21859" s="72"/>
    </row>
    <row r="21860" spans="9:11">
      <c r="I21860" s="72"/>
      <c r="J21860" s="72"/>
      <c r="K21860" s="72"/>
    </row>
    <row r="21861" spans="9:11">
      <c r="I21861" s="72"/>
      <c r="J21861" s="72"/>
      <c r="K21861" s="72"/>
    </row>
    <row r="21862" spans="9:11">
      <c r="I21862" s="72"/>
      <c r="J21862" s="72"/>
      <c r="K21862" s="72"/>
    </row>
    <row r="21863" spans="9:11">
      <c r="I21863" s="72"/>
      <c r="J21863" s="72"/>
      <c r="K21863" s="72"/>
    </row>
    <row r="21864" spans="9:11">
      <c r="I21864" s="72"/>
      <c r="J21864" s="72"/>
      <c r="K21864" s="72"/>
    </row>
    <row r="21865" spans="9:11">
      <c r="I21865" s="72"/>
      <c r="J21865" s="72"/>
      <c r="K21865" s="72"/>
    </row>
    <row r="21866" spans="9:11">
      <c r="I21866" s="72"/>
      <c r="J21866" s="72"/>
      <c r="K21866" s="72"/>
    </row>
    <row r="21867" spans="9:11">
      <c r="I21867" s="72"/>
      <c r="J21867" s="72"/>
      <c r="K21867" s="72"/>
    </row>
    <row r="21868" spans="9:11">
      <c r="I21868" s="72"/>
      <c r="J21868" s="72"/>
      <c r="K21868" s="72"/>
    </row>
    <row r="21869" spans="9:11">
      <c r="I21869" s="72"/>
      <c r="J21869" s="72"/>
      <c r="K21869" s="72"/>
    </row>
    <row r="21870" spans="9:11">
      <c r="I21870" s="72"/>
      <c r="J21870" s="72"/>
      <c r="K21870" s="72"/>
    </row>
    <row r="21871" spans="9:11">
      <c r="I21871" s="72"/>
      <c r="J21871" s="72"/>
      <c r="K21871" s="72"/>
    </row>
    <row r="21872" spans="9:11">
      <c r="I21872" s="72"/>
      <c r="J21872" s="72"/>
      <c r="K21872" s="72"/>
    </row>
    <row r="21873" spans="9:11">
      <c r="I21873" s="72"/>
      <c r="J21873" s="72"/>
      <c r="K21873" s="72"/>
    </row>
    <row r="21874" spans="9:11">
      <c r="I21874" s="72"/>
      <c r="J21874" s="72"/>
      <c r="K21874" s="72"/>
    </row>
    <row r="21875" spans="9:11">
      <c r="I21875" s="72"/>
      <c r="J21875" s="72"/>
      <c r="K21875" s="72"/>
    </row>
    <row r="21876" spans="9:11">
      <c r="I21876" s="72"/>
      <c r="J21876" s="72"/>
      <c r="K21876" s="72"/>
    </row>
    <row r="21877" spans="9:11">
      <c r="I21877" s="72"/>
      <c r="J21877" s="72"/>
      <c r="K21877" s="72"/>
    </row>
    <row r="21878" spans="9:11">
      <c r="I21878" s="72"/>
      <c r="J21878" s="72"/>
      <c r="K21878" s="72"/>
    </row>
    <row r="21879" spans="9:11">
      <c r="I21879" s="72"/>
      <c r="J21879" s="72"/>
      <c r="K21879" s="72"/>
    </row>
    <row r="21880" spans="9:11">
      <c r="I21880" s="72"/>
      <c r="J21880" s="72"/>
      <c r="K21880" s="72"/>
    </row>
    <row r="21881" spans="9:11">
      <c r="I21881" s="72"/>
      <c r="J21881" s="72"/>
      <c r="K21881" s="72"/>
    </row>
    <row r="21882" spans="9:11">
      <c r="I21882" s="72"/>
      <c r="J21882" s="72"/>
      <c r="K21882" s="72"/>
    </row>
    <row r="21883" spans="9:11">
      <c r="I21883" s="72"/>
      <c r="J21883" s="72"/>
      <c r="K21883" s="72"/>
    </row>
    <row r="21884" spans="9:11">
      <c r="I21884" s="72"/>
      <c r="J21884" s="72"/>
      <c r="K21884" s="72"/>
    </row>
    <row r="21885" spans="9:11">
      <c r="I21885" s="72"/>
      <c r="J21885" s="72"/>
      <c r="K21885" s="72"/>
    </row>
    <row r="21886" spans="9:11">
      <c r="I21886" s="72"/>
      <c r="J21886" s="72"/>
      <c r="K21886" s="72"/>
    </row>
    <row r="21887" spans="9:11">
      <c r="I21887" s="72"/>
      <c r="J21887" s="72"/>
      <c r="K21887" s="72"/>
    </row>
    <row r="21888" spans="9:11">
      <c r="I21888" s="72"/>
      <c r="J21888" s="72"/>
      <c r="K21888" s="72"/>
    </row>
    <row r="21889" spans="9:11">
      <c r="I21889" s="72"/>
      <c r="J21889" s="72"/>
      <c r="K21889" s="72"/>
    </row>
    <row r="21890" spans="9:11">
      <c r="I21890" s="72"/>
      <c r="J21890" s="72"/>
      <c r="K21890" s="72"/>
    </row>
    <row r="21891" spans="9:11">
      <c r="I21891" s="72"/>
      <c r="J21891" s="72"/>
      <c r="K21891" s="72"/>
    </row>
    <row r="21892" spans="9:11">
      <c r="I21892" s="72"/>
      <c r="J21892" s="72"/>
      <c r="K21892" s="72"/>
    </row>
    <row r="21893" spans="9:11">
      <c r="I21893" s="72"/>
      <c r="J21893" s="72"/>
      <c r="K21893" s="72"/>
    </row>
    <row r="21894" spans="9:11">
      <c r="I21894" s="72"/>
      <c r="J21894" s="72"/>
      <c r="K21894" s="72"/>
    </row>
    <row r="21895" spans="9:11">
      <c r="I21895" s="72"/>
      <c r="J21895" s="72"/>
      <c r="K21895" s="72"/>
    </row>
    <row r="21896" spans="9:11">
      <c r="I21896" s="72"/>
      <c r="J21896" s="72"/>
      <c r="K21896" s="72"/>
    </row>
    <row r="21897" spans="9:11">
      <c r="I21897" s="72"/>
      <c r="J21897" s="72"/>
      <c r="K21897" s="72"/>
    </row>
    <row r="21898" spans="9:11">
      <c r="I21898" s="72"/>
      <c r="J21898" s="72"/>
      <c r="K21898" s="72"/>
    </row>
    <row r="21899" spans="9:11">
      <c r="I21899" s="72"/>
      <c r="J21899" s="72"/>
      <c r="K21899" s="72"/>
    </row>
    <row r="21900" spans="9:11">
      <c r="I21900" s="72"/>
      <c r="J21900" s="72"/>
      <c r="K21900" s="72"/>
    </row>
    <row r="21901" spans="9:11">
      <c r="I21901" s="72"/>
      <c r="J21901" s="72"/>
      <c r="K21901" s="72"/>
    </row>
    <row r="21902" spans="9:11">
      <c r="I21902" s="72"/>
      <c r="J21902" s="72"/>
      <c r="K21902" s="72"/>
    </row>
    <row r="21903" spans="9:11">
      <c r="I21903" s="72"/>
      <c r="J21903" s="72"/>
      <c r="K21903" s="72"/>
    </row>
    <row r="21904" spans="9:11">
      <c r="I21904" s="72"/>
      <c r="J21904" s="72"/>
      <c r="K21904" s="72"/>
    </row>
    <row r="21905" spans="9:11">
      <c r="I21905" s="72"/>
      <c r="J21905" s="72"/>
      <c r="K21905" s="72"/>
    </row>
    <row r="21906" spans="9:11">
      <c r="I21906" s="72"/>
      <c r="J21906" s="72"/>
      <c r="K21906" s="72"/>
    </row>
    <row r="21907" spans="9:11">
      <c r="I21907" s="72"/>
      <c r="J21907" s="72"/>
      <c r="K21907" s="72"/>
    </row>
    <row r="21908" spans="9:11">
      <c r="I21908" s="72"/>
      <c r="J21908" s="72"/>
      <c r="K21908" s="72"/>
    </row>
    <row r="21909" spans="9:11">
      <c r="I21909" s="72"/>
      <c r="J21909" s="72"/>
      <c r="K21909" s="72"/>
    </row>
    <row r="21910" spans="9:11">
      <c r="I21910" s="72"/>
      <c r="J21910" s="72"/>
      <c r="K21910" s="72"/>
    </row>
    <row r="21911" spans="9:11">
      <c r="I21911" s="72"/>
      <c r="J21911" s="72"/>
      <c r="K21911" s="72"/>
    </row>
    <row r="21912" spans="9:11">
      <c r="I21912" s="72"/>
      <c r="J21912" s="72"/>
      <c r="K21912" s="72"/>
    </row>
    <row r="21913" spans="9:11">
      <c r="I21913" s="72"/>
      <c r="J21913" s="72"/>
      <c r="K21913" s="72"/>
    </row>
    <row r="21914" spans="9:11">
      <c r="I21914" s="72"/>
      <c r="J21914" s="72"/>
      <c r="K21914" s="72"/>
    </row>
    <row r="21915" spans="9:11">
      <c r="I21915" s="72"/>
      <c r="J21915" s="72"/>
      <c r="K21915" s="72"/>
    </row>
    <row r="21916" spans="9:11">
      <c r="I21916" s="72"/>
      <c r="J21916" s="72"/>
      <c r="K21916" s="72"/>
    </row>
    <row r="21917" spans="9:11">
      <c r="I21917" s="72"/>
      <c r="J21917" s="72"/>
      <c r="K21917" s="72"/>
    </row>
    <row r="21918" spans="9:11">
      <c r="I21918" s="72"/>
      <c r="J21918" s="72"/>
      <c r="K21918" s="72"/>
    </row>
    <row r="21919" spans="9:11">
      <c r="I21919" s="72"/>
      <c r="J21919" s="72"/>
      <c r="K21919" s="72"/>
    </row>
    <row r="21920" spans="9:11">
      <c r="I21920" s="72"/>
      <c r="J21920" s="72"/>
      <c r="K21920" s="72"/>
    </row>
    <row r="21921" spans="9:11">
      <c r="I21921" s="72"/>
      <c r="J21921" s="72"/>
      <c r="K21921" s="72"/>
    </row>
    <row r="21922" spans="9:11">
      <c r="I21922" s="72"/>
      <c r="J21922" s="72"/>
      <c r="K21922" s="72"/>
    </row>
    <row r="21923" spans="9:11">
      <c r="I21923" s="72"/>
      <c r="J21923" s="72"/>
      <c r="K21923" s="72"/>
    </row>
    <row r="21924" spans="9:11">
      <c r="I21924" s="72"/>
      <c r="J21924" s="72"/>
      <c r="K21924" s="72"/>
    </row>
    <row r="21925" spans="9:11">
      <c r="I21925" s="72"/>
      <c r="J21925" s="72"/>
      <c r="K21925" s="72"/>
    </row>
    <row r="21926" spans="9:11">
      <c r="I21926" s="72"/>
      <c r="J21926" s="72"/>
      <c r="K21926" s="72"/>
    </row>
    <row r="21927" spans="9:11">
      <c r="I21927" s="72"/>
      <c r="J21927" s="72"/>
      <c r="K21927" s="72"/>
    </row>
    <row r="21928" spans="9:11">
      <c r="I21928" s="72"/>
      <c r="J21928" s="72"/>
      <c r="K21928" s="72"/>
    </row>
    <row r="21929" spans="9:11">
      <c r="I21929" s="72"/>
      <c r="J21929" s="72"/>
      <c r="K21929" s="72"/>
    </row>
    <row r="21930" spans="9:11">
      <c r="I21930" s="72"/>
      <c r="J21930" s="72"/>
      <c r="K21930" s="72"/>
    </row>
    <row r="21931" spans="9:11">
      <c r="I21931" s="72"/>
      <c r="J21931" s="72"/>
      <c r="K21931" s="72"/>
    </row>
    <row r="21932" spans="9:11">
      <c r="I21932" s="72"/>
      <c r="J21932" s="72"/>
      <c r="K21932" s="72"/>
    </row>
    <row r="21933" spans="9:11">
      <c r="I21933" s="72"/>
      <c r="J21933" s="72"/>
      <c r="K21933" s="72"/>
    </row>
    <row r="21934" spans="9:11">
      <c r="I21934" s="72"/>
      <c r="J21934" s="72"/>
      <c r="K21934" s="72"/>
    </row>
    <row r="21935" spans="9:11">
      <c r="I21935" s="72"/>
      <c r="J21935" s="72"/>
      <c r="K21935" s="72"/>
    </row>
    <row r="21936" spans="9:11">
      <c r="I21936" s="72"/>
      <c r="J21936" s="72"/>
      <c r="K21936" s="72"/>
    </row>
    <row r="21937" spans="9:11">
      <c r="I21937" s="72"/>
      <c r="J21937" s="72"/>
      <c r="K21937" s="72"/>
    </row>
    <row r="21938" spans="9:11">
      <c r="I21938" s="72"/>
      <c r="J21938" s="72"/>
      <c r="K21938" s="72"/>
    </row>
    <row r="21939" spans="9:11">
      <c r="I21939" s="72"/>
      <c r="J21939" s="72"/>
      <c r="K21939" s="72"/>
    </row>
    <row r="21940" spans="9:11">
      <c r="I21940" s="72"/>
      <c r="J21940" s="72"/>
      <c r="K21940" s="72"/>
    </row>
    <row r="21941" spans="9:11">
      <c r="I21941" s="72"/>
      <c r="J21941" s="72"/>
      <c r="K21941" s="72"/>
    </row>
    <row r="21942" spans="9:11">
      <c r="I21942" s="72"/>
      <c r="J21942" s="72"/>
      <c r="K21942" s="72"/>
    </row>
    <row r="21943" spans="9:11">
      <c r="I21943" s="72"/>
      <c r="J21943" s="72"/>
      <c r="K21943" s="72"/>
    </row>
    <row r="21944" spans="9:11">
      <c r="I21944" s="72"/>
      <c r="J21944" s="72"/>
      <c r="K21944" s="72"/>
    </row>
    <row r="21945" spans="9:11">
      <c r="I21945" s="72"/>
      <c r="J21945" s="72"/>
      <c r="K21945" s="72"/>
    </row>
    <row r="21946" spans="9:11">
      <c r="I21946" s="72"/>
      <c r="J21946" s="72"/>
      <c r="K21946" s="72"/>
    </row>
    <row r="21947" spans="9:11">
      <c r="I21947" s="72"/>
      <c r="J21947" s="72"/>
      <c r="K21947" s="72"/>
    </row>
    <row r="21948" spans="9:11">
      <c r="I21948" s="72"/>
      <c r="J21948" s="72"/>
      <c r="K21948" s="72"/>
    </row>
    <row r="21949" spans="9:11">
      <c r="I21949" s="72"/>
      <c r="J21949" s="72"/>
      <c r="K21949" s="72"/>
    </row>
    <row r="21950" spans="9:11">
      <c r="I21950" s="72"/>
      <c r="J21950" s="72"/>
      <c r="K21950" s="72"/>
    </row>
    <row r="21951" spans="9:11">
      <c r="I21951" s="72"/>
      <c r="J21951" s="72"/>
      <c r="K21951" s="72"/>
    </row>
    <row r="21952" spans="9:11">
      <c r="I21952" s="72"/>
      <c r="J21952" s="72"/>
      <c r="K21952" s="72"/>
    </row>
    <row r="21953" spans="9:11">
      <c r="I21953" s="72"/>
      <c r="J21953" s="72"/>
      <c r="K21953" s="72"/>
    </row>
    <row r="21954" spans="9:11">
      <c r="I21954" s="72"/>
      <c r="J21954" s="72"/>
      <c r="K21954" s="72"/>
    </row>
    <row r="21955" spans="9:11">
      <c r="I21955" s="72"/>
      <c r="J21955" s="72"/>
      <c r="K21955" s="72"/>
    </row>
    <row r="21956" spans="9:11">
      <c r="I21956" s="72"/>
      <c r="J21956" s="72"/>
      <c r="K21956" s="72"/>
    </row>
    <row r="21957" spans="9:11">
      <c r="I21957" s="72"/>
      <c r="J21957" s="72"/>
      <c r="K21957" s="72"/>
    </row>
    <row r="21958" spans="9:11">
      <c r="I21958" s="72"/>
      <c r="J21958" s="72"/>
      <c r="K21958" s="72"/>
    </row>
    <row r="21959" spans="9:11">
      <c r="I21959" s="72"/>
      <c r="J21959" s="72"/>
      <c r="K21959" s="72"/>
    </row>
    <row r="21960" spans="9:11">
      <c r="I21960" s="72"/>
      <c r="J21960" s="72"/>
      <c r="K21960" s="72"/>
    </row>
    <row r="21961" spans="9:11">
      <c r="I21961" s="72"/>
      <c r="J21961" s="72"/>
      <c r="K21961" s="72"/>
    </row>
    <row r="21962" spans="9:11">
      <c r="I21962" s="72"/>
      <c r="J21962" s="72"/>
      <c r="K21962" s="72"/>
    </row>
    <row r="21963" spans="9:11">
      <c r="I21963" s="72"/>
      <c r="J21963" s="72"/>
      <c r="K21963" s="72"/>
    </row>
    <row r="21964" spans="9:11">
      <c r="I21964" s="72"/>
      <c r="J21964" s="72"/>
      <c r="K21964" s="72"/>
    </row>
    <row r="21965" spans="9:11">
      <c r="I21965" s="72"/>
      <c r="J21965" s="72"/>
      <c r="K21965" s="72"/>
    </row>
    <row r="21966" spans="9:11">
      <c r="I21966" s="72"/>
      <c r="J21966" s="72"/>
      <c r="K21966" s="72"/>
    </row>
    <row r="21967" spans="9:11">
      <c r="I21967" s="72"/>
      <c r="J21967" s="72"/>
      <c r="K21967" s="72"/>
    </row>
    <row r="21968" spans="9:11">
      <c r="I21968" s="72"/>
      <c r="J21968" s="72"/>
      <c r="K21968" s="72"/>
    </row>
    <row r="21969" spans="9:11">
      <c r="I21969" s="72"/>
      <c r="J21969" s="72"/>
      <c r="K21969" s="72"/>
    </row>
    <row r="21970" spans="9:11">
      <c r="I21970" s="72"/>
      <c r="J21970" s="72"/>
      <c r="K21970" s="72"/>
    </row>
    <row r="21971" spans="9:11">
      <c r="I21971" s="72"/>
      <c r="J21971" s="72"/>
      <c r="K21971" s="72"/>
    </row>
    <row r="21972" spans="9:11">
      <c r="I21972" s="72"/>
      <c r="J21972" s="72"/>
      <c r="K21972" s="72"/>
    </row>
    <row r="21973" spans="9:11">
      <c r="I21973" s="72"/>
      <c r="J21973" s="72"/>
      <c r="K21973" s="72"/>
    </row>
    <row r="21974" spans="9:11">
      <c r="I21974" s="72"/>
      <c r="J21974" s="72"/>
      <c r="K21974" s="72"/>
    </row>
    <row r="21975" spans="9:11">
      <c r="I21975" s="72"/>
      <c r="J21975" s="72"/>
      <c r="K21975" s="72"/>
    </row>
    <row r="21976" spans="9:11">
      <c r="I21976" s="72"/>
      <c r="J21976" s="72"/>
      <c r="K21976" s="72"/>
    </row>
    <row r="21977" spans="9:11">
      <c r="I21977" s="72"/>
      <c r="J21977" s="72"/>
      <c r="K21977" s="72"/>
    </row>
    <row r="21978" spans="9:11">
      <c r="I21978" s="72"/>
      <c r="J21978" s="72"/>
      <c r="K21978" s="72"/>
    </row>
    <row r="21979" spans="9:11">
      <c r="I21979" s="72"/>
      <c r="J21979" s="72"/>
      <c r="K21979" s="72"/>
    </row>
    <row r="21980" spans="9:11">
      <c r="I21980" s="72"/>
      <c r="J21980" s="72"/>
      <c r="K21980" s="72"/>
    </row>
    <row r="21981" spans="9:11">
      <c r="I21981" s="72"/>
      <c r="J21981" s="72"/>
      <c r="K21981" s="72"/>
    </row>
    <row r="21982" spans="9:11">
      <c r="I21982" s="72"/>
      <c r="J21982" s="72"/>
      <c r="K21982" s="72"/>
    </row>
    <row r="21983" spans="9:11">
      <c r="I21983" s="72"/>
      <c r="J21983" s="72"/>
      <c r="K21983" s="72"/>
    </row>
    <row r="21984" spans="9:11">
      <c r="I21984" s="72"/>
      <c r="J21984" s="72"/>
      <c r="K21984" s="72"/>
    </row>
    <row r="21985" spans="9:11">
      <c r="I21985" s="72"/>
      <c r="J21985" s="72"/>
      <c r="K21985" s="72"/>
    </row>
    <row r="21986" spans="9:11">
      <c r="I21986" s="72"/>
      <c r="J21986" s="72"/>
      <c r="K21986" s="72"/>
    </row>
    <row r="21987" spans="9:11">
      <c r="I21987" s="72"/>
      <c r="J21987" s="72"/>
      <c r="K21987" s="72"/>
    </row>
    <row r="21988" spans="9:11">
      <c r="I21988" s="72"/>
      <c r="J21988" s="72"/>
      <c r="K21988" s="72"/>
    </row>
    <row r="21989" spans="9:11">
      <c r="I21989" s="72"/>
      <c r="J21989" s="72"/>
      <c r="K21989" s="72"/>
    </row>
    <row r="21990" spans="9:11">
      <c r="I21990" s="72"/>
      <c r="J21990" s="72"/>
      <c r="K21990" s="72"/>
    </row>
    <row r="21991" spans="9:11">
      <c r="I21991" s="72"/>
      <c r="J21991" s="72"/>
      <c r="K21991" s="72"/>
    </row>
    <row r="21992" spans="9:11">
      <c r="I21992" s="72"/>
      <c r="J21992" s="72"/>
      <c r="K21992" s="72"/>
    </row>
    <row r="21993" spans="9:11">
      <c r="I21993" s="72"/>
      <c r="J21993" s="72"/>
      <c r="K21993" s="72"/>
    </row>
    <row r="21994" spans="9:11">
      <c r="I21994" s="72"/>
      <c r="J21994" s="72"/>
      <c r="K21994" s="72"/>
    </row>
    <row r="21995" spans="9:11">
      <c r="I21995" s="72"/>
      <c r="J21995" s="72"/>
      <c r="K21995" s="72"/>
    </row>
    <row r="21996" spans="9:11">
      <c r="I21996" s="72"/>
      <c r="J21996" s="72"/>
      <c r="K21996" s="72"/>
    </row>
    <row r="21997" spans="9:11">
      <c r="I21997" s="72"/>
      <c r="J21997" s="72"/>
      <c r="K21997" s="72"/>
    </row>
    <row r="21998" spans="9:11">
      <c r="I21998" s="72"/>
      <c r="J21998" s="72"/>
      <c r="K21998" s="72"/>
    </row>
    <row r="21999" spans="9:11">
      <c r="I21999" s="72"/>
      <c r="J21999" s="72"/>
      <c r="K21999" s="72"/>
    </row>
    <row r="22000" spans="9:11">
      <c r="I22000" s="72"/>
      <c r="J22000" s="72"/>
      <c r="K22000" s="72"/>
    </row>
    <row r="22001" spans="9:11">
      <c r="I22001" s="72"/>
      <c r="J22001" s="72"/>
      <c r="K22001" s="72"/>
    </row>
    <row r="22002" spans="9:11">
      <c r="I22002" s="72"/>
      <c r="J22002" s="72"/>
      <c r="K22002" s="72"/>
    </row>
    <row r="22003" spans="9:11">
      <c r="I22003" s="72"/>
      <c r="J22003" s="72"/>
      <c r="K22003" s="72"/>
    </row>
    <row r="22004" spans="9:11">
      <c r="I22004" s="72"/>
      <c r="J22004" s="72"/>
      <c r="K22004" s="72"/>
    </row>
    <row r="22005" spans="9:11">
      <c r="I22005" s="72"/>
      <c r="J22005" s="72"/>
      <c r="K22005" s="72"/>
    </row>
    <row r="22006" spans="9:11">
      <c r="I22006" s="72"/>
      <c r="J22006" s="72"/>
      <c r="K22006" s="72"/>
    </row>
    <row r="22007" spans="9:11">
      <c r="I22007" s="72"/>
      <c r="J22007" s="72"/>
      <c r="K22007" s="72"/>
    </row>
    <row r="22008" spans="9:11">
      <c r="I22008" s="72"/>
      <c r="J22008" s="72"/>
      <c r="K22008" s="72"/>
    </row>
    <row r="22009" spans="9:11">
      <c r="I22009" s="72"/>
      <c r="J22009" s="72"/>
      <c r="K22009" s="72"/>
    </row>
    <row r="22010" spans="9:11">
      <c r="I22010" s="72"/>
      <c r="J22010" s="72"/>
      <c r="K22010" s="72"/>
    </row>
    <row r="22011" spans="9:11">
      <c r="I22011" s="72"/>
      <c r="J22011" s="72"/>
      <c r="K22011" s="72"/>
    </row>
    <row r="22012" spans="9:11">
      <c r="I22012" s="72"/>
      <c r="J22012" s="72"/>
      <c r="K22012" s="72"/>
    </row>
    <row r="22013" spans="9:11">
      <c r="I22013" s="72"/>
      <c r="J22013" s="72"/>
      <c r="K22013" s="72"/>
    </row>
    <row r="22014" spans="9:11">
      <c r="I22014" s="72"/>
      <c r="J22014" s="72"/>
      <c r="K22014" s="72"/>
    </row>
    <row r="22015" spans="9:11">
      <c r="I22015" s="72"/>
      <c r="J22015" s="72"/>
      <c r="K22015" s="72"/>
    </row>
    <row r="22016" spans="9:11">
      <c r="I22016" s="72"/>
      <c r="J22016" s="72"/>
      <c r="K22016" s="72"/>
    </row>
    <row r="22017" spans="9:11">
      <c r="I22017" s="72"/>
      <c r="J22017" s="72"/>
      <c r="K22017" s="72"/>
    </row>
    <row r="22018" spans="9:11">
      <c r="I22018" s="72"/>
      <c r="J22018" s="72"/>
      <c r="K22018" s="72"/>
    </row>
    <row r="22019" spans="9:11">
      <c r="I22019" s="72"/>
      <c r="J22019" s="72"/>
      <c r="K22019" s="72"/>
    </row>
    <row r="22020" spans="9:11">
      <c r="I22020" s="72"/>
      <c r="J22020" s="72"/>
      <c r="K22020" s="72"/>
    </row>
    <row r="22021" spans="9:11">
      <c r="I22021" s="72"/>
      <c r="J22021" s="72"/>
      <c r="K22021" s="72"/>
    </row>
    <row r="22022" spans="9:11">
      <c r="I22022" s="72"/>
      <c r="J22022" s="72"/>
      <c r="K22022" s="72"/>
    </row>
    <row r="22023" spans="9:11">
      <c r="I22023" s="72"/>
      <c r="J22023" s="72"/>
      <c r="K22023" s="72"/>
    </row>
    <row r="22024" spans="9:11">
      <c r="I22024" s="72"/>
      <c r="J22024" s="72"/>
      <c r="K22024" s="72"/>
    </row>
    <row r="22025" spans="9:11">
      <c r="I22025" s="72"/>
      <c r="J22025" s="72"/>
      <c r="K22025" s="72"/>
    </row>
    <row r="22026" spans="9:11">
      <c r="I22026" s="72"/>
      <c r="J22026" s="72"/>
      <c r="K22026" s="72"/>
    </row>
    <row r="22027" spans="9:11">
      <c r="I22027" s="72"/>
      <c r="J22027" s="72"/>
      <c r="K22027" s="72"/>
    </row>
    <row r="22028" spans="9:11">
      <c r="I22028" s="72"/>
      <c r="J22028" s="72"/>
      <c r="K22028" s="72"/>
    </row>
    <row r="22029" spans="9:11">
      <c r="I22029" s="72"/>
      <c r="J22029" s="72"/>
      <c r="K22029" s="72"/>
    </row>
    <row r="22030" spans="9:11">
      <c r="I22030" s="72"/>
      <c r="J22030" s="72"/>
      <c r="K22030" s="72"/>
    </row>
    <row r="22031" spans="9:11">
      <c r="I22031" s="72"/>
      <c r="J22031" s="72"/>
      <c r="K22031" s="72"/>
    </row>
    <row r="22032" spans="9:11">
      <c r="I22032" s="72"/>
      <c r="J22032" s="72"/>
      <c r="K22032" s="72"/>
    </row>
    <row r="22033" spans="9:11">
      <c r="I22033" s="72"/>
      <c r="J22033" s="72"/>
      <c r="K22033" s="72"/>
    </row>
    <row r="22034" spans="9:11">
      <c r="I22034" s="72"/>
      <c r="J22034" s="72"/>
      <c r="K22034" s="72"/>
    </row>
    <row r="22035" spans="9:11">
      <c r="I22035" s="72"/>
      <c r="J22035" s="72"/>
      <c r="K22035" s="72"/>
    </row>
    <row r="22036" spans="9:11">
      <c r="I22036" s="72"/>
      <c r="J22036" s="72"/>
      <c r="K22036" s="72"/>
    </row>
    <row r="22037" spans="9:11">
      <c r="I22037" s="72"/>
      <c r="J22037" s="72"/>
      <c r="K22037" s="72"/>
    </row>
    <row r="22038" spans="9:11">
      <c r="I22038" s="72"/>
      <c r="J22038" s="72"/>
      <c r="K22038" s="72"/>
    </row>
    <row r="22039" spans="9:11">
      <c r="I22039" s="72"/>
      <c r="J22039" s="72"/>
      <c r="K22039" s="72"/>
    </row>
    <row r="22040" spans="9:11">
      <c r="I22040" s="72"/>
      <c r="J22040" s="72"/>
      <c r="K22040" s="72"/>
    </row>
    <row r="22041" spans="9:11">
      <c r="I22041" s="72"/>
      <c r="J22041" s="72"/>
      <c r="K22041" s="72"/>
    </row>
    <row r="22042" spans="9:11">
      <c r="I22042" s="72"/>
      <c r="J22042" s="72"/>
      <c r="K22042" s="72"/>
    </row>
    <row r="22043" spans="9:11">
      <c r="I22043" s="72"/>
      <c r="J22043" s="72"/>
      <c r="K22043" s="72"/>
    </row>
    <row r="22044" spans="9:11">
      <c r="I22044" s="72"/>
      <c r="J22044" s="72"/>
      <c r="K22044" s="72"/>
    </row>
    <row r="22045" spans="9:11">
      <c r="I22045" s="72"/>
      <c r="J22045" s="72"/>
      <c r="K22045" s="72"/>
    </row>
    <row r="22046" spans="9:11">
      <c r="I22046" s="72"/>
      <c r="J22046" s="72"/>
      <c r="K22046" s="72"/>
    </row>
    <row r="22047" spans="9:11">
      <c r="I22047" s="72"/>
      <c r="J22047" s="72"/>
      <c r="K22047" s="72"/>
    </row>
    <row r="22048" spans="9:11">
      <c r="I22048" s="72"/>
      <c r="J22048" s="72"/>
      <c r="K22048" s="72"/>
    </row>
    <row r="22049" spans="9:11">
      <c r="I22049" s="72"/>
      <c r="J22049" s="72"/>
      <c r="K22049" s="72"/>
    </row>
    <row r="22050" spans="9:11">
      <c r="I22050" s="72"/>
      <c r="J22050" s="72"/>
      <c r="K22050" s="72"/>
    </row>
    <row r="22051" spans="9:11">
      <c r="I22051" s="72"/>
      <c r="J22051" s="72"/>
      <c r="K22051" s="72"/>
    </row>
    <row r="22052" spans="9:11">
      <c r="I22052" s="72"/>
      <c r="J22052" s="72"/>
      <c r="K22052" s="72"/>
    </row>
    <row r="22053" spans="9:11">
      <c r="I22053" s="72"/>
      <c r="J22053" s="72"/>
      <c r="K22053" s="72"/>
    </row>
    <row r="22054" spans="9:11">
      <c r="I22054" s="72"/>
      <c r="J22054" s="72"/>
      <c r="K22054" s="72"/>
    </row>
    <row r="22055" spans="9:11">
      <c r="I22055" s="72"/>
      <c r="J22055" s="72"/>
      <c r="K22055" s="72"/>
    </row>
    <row r="22056" spans="9:11">
      <c r="I22056" s="72"/>
      <c r="J22056" s="72"/>
      <c r="K22056" s="72"/>
    </row>
    <row r="22057" spans="9:11">
      <c r="I22057" s="72"/>
      <c r="J22057" s="72"/>
      <c r="K22057" s="72"/>
    </row>
    <row r="22058" spans="9:11">
      <c r="I22058" s="72"/>
      <c r="J22058" s="72"/>
      <c r="K22058" s="72"/>
    </row>
    <row r="22059" spans="9:11">
      <c r="I22059" s="72"/>
      <c r="J22059" s="72"/>
      <c r="K22059" s="72"/>
    </row>
    <row r="22060" spans="9:11">
      <c r="I22060" s="72"/>
      <c r="J22060" s="72"/>
      <c r="K22060" s="72"/>
    </row>
    <row r="22061" spans="9:11">
      <c r="I22061" s="72"/>
      <c r="J22061" s="72"/>
      <c r="K22061" s="72"/>
    </row>
    <row r="22062" spans="9:11">
      <c r="I22062" s="72"/>
      <c r="J22062" s="72"/>
      <c r="K22062" s="72"/>
    </row>
    <row r="22063" spans="9:11">
      <c r="I22063" s="72"/>
      <c r="J22063" s="72"/>
      <c r="K22063" s="72"/>
    </row>
    <row r="22064" spans="9:11">
      <c r="I22064" s="72"/>
      <c r="J22064" s="72"/>
      <c r="K22064" s="72"/>
    </row>
    <row r="22065" spans="9:11">
      <c r="I22065" s="72"/>
      <c r="J22065" s="72"/>
      <c r="K22065" s="72"/>
    </row>
    <row r="22066" spans="9:11">
      <c r="I22066" s="72"/>
      <c r="J22066" s="72"/>
      <c r="K22066" s="72"/>
    </row>
    <row r="22067" spans="9:11">
      <c r="I22067" s="72"/>
      <c r="J22067" s="72"/>
      <c r="K22067" s="72"/>
    </row>
    <row r="22068" spans="9:11">
      <c r="I22068" s="72"/>
      <c r="J22068" s="72"/>
      <c r="K22068" s="72"/>
    </row>
    <row r="22069" spans="9:11">
      <c r="I22069" s="72"/>
      <c r="J22069" s="72"/>
      <c r="K22069" s="72"/>
    </row>
    <row r="22070" spans="9:11">
      <c r="I22070" s="72"/>
      <c r="J22070" s="72"/>
      <c r="K22070" s="72"/>
    </row>
    <row r="22071" spans="9:11">
      <c r="I22071" s="72"/>
      <c r="J22071" s="72"/>
      <c r="K22071" s="72"/>
    </row>
    <row r="22072" spans="9:11">
      <c r="I22072" s="72"/>
      <c r="J22072" s="72"/>
      <c r="K22072" s="72"/>
    </row>
    <row r="22073" spans="9:11">
      <c r="I22073" s="72"/>
      <c r="J22073" s="72"/>
      <c r="K22073" s="72"/>
    </row>
    <row r="22074" spans="9:11">
      <c r="I22074" s="72"/>
      <c r="J22074" s="72"/>
      <c r="K22074" s="72"/>
    </row>
    <row r="22075" spans="9:11">
      <c r="I22075" s="72"/>
      <c r="J22075" s="72"/>
      <c r="K22075" s="72"/>
    </row>
    <row r="22076" spans="9:11">
      <c r="I22076" s="72"/>
      <c r="J22076" s="72"/>
      <c r="K22076" s="72"/>
    </row>
    <row r="22077" spans="9:11">
      <c r="I22077" s="72"/>
      <c r="J22077" s="72"/>
      <c r="K22077" s="72"/>
    </row>
    <row r="22078" spans="9:11">
      <c r="I22078" s="72"/>
      <c r="J22078" s="72"/>
      <c r="K22078" s="72"/>
    </row>
    <row r="22079" spans="9:11">
      <c r="I22079" s="72"/>
      <c r="J22079" s="72"/>
      <c r="K22079" s="72"/>
    </row>
    <row r="22080" spans="9:11">
      <c r="I22080" s="72"/>
      <c r="J22080" s="72"/>
      <c r="K22080" s="72"/>
    </row>
    <row r="22081" spans="9:11">
      <c r="I22081" s="72"/>
      <c r="J22081" s="72"/>
      <c r="K22081" s="72"/>
    </row>
    <row r="22082" spans="9:11">
      <c r="I22082" s="72"/>
      <c r="J22082" s="72"/>
      <c r="K22082" s="72"/>
    </row>
    <row r="22083" spans="9:11">
      <c r="I22083" s="72"/>
      <c r="J22083" s="72"/>
      <c r="K22083" s="72"/>
    </row>
    <row r="22084" spans="9:11">
      <c r="I22084" s="72"/>
      <c r="J22084" s="72"/>
      <c r="K22084" s="72"/>
    </row>
    <row r="22085" spans="9:11">
      <c r="I22085" s="72"/>
      <c r="J22085" s="72"/>
      <c r="K22085" s="72"/>
    </row>
    <row r="22086" spans="9:11">
      <c r="I22086" s="72"/>
      <c r="J22086" s="72"/>
      <c r="K22086" s="72"/>
    </row>
    <row r="22087" spans="9:11">
      <c r="I22087" s="72"/>
      <c r="J22087" s="72"/>
      <c r="K22087" s="72"/>
    </row>
    <row r="22088" spans="9:11">
      <c r="I22088" s="72"/>
      <c r="J22088" s="72"/>
      <c r="K22088" s="72"/>
    </row>
    <row r="22089" spans="9:11">
      <c r="I22089" s="72"/>
      <c r="J22089" s="72"/>
      <c r="K22089" s="72"/>
    </row>
    <row r="22090" spans="9:11">
      <c r="I22090" s="72"/>
      <c r="J22090" s="72"/>
      <c r="K22090" s="72"/>
    </row>
    <row r="22091" spans="9:11">
      <c r="I22091" s="72"/>
      <c r="J22091" s="72"/>
      <c r="K22091" s="72"/>
    </row>
    <row r="22092" spans="9:11">
      <c r="I22092" s="72"/>
      <c r="J22092" s="72"/>
      <c r="K22092" s="72"/>
    </row>
    <row r="22093" spans="9:11">
      <c r="I22093" s="72"/>
      <c r="J22093" s="72"/>
      <c r="K22093" s="72"/>
    </row>
    <row r="22094" spans="9:11">
      <c r="I22094" s="72"/>
      <c r="J22094" s="72"/>
      <c r="K22094" s="72"/>
    </row>
    <row r="22095" spans="9:11">
      <c r="I22095" s="72"/>
      <c r="J22095" s="72"/>
      <c r="K22095" s="72"/>
    </row>
    <row r="22096" spans="9:11">
      <c r="I22096" s="72"/>
      <c r="J22096" s="72"/>
      <c r="K22096" s="72"/>
    </row>
    <row r="22097" spans="9:11">
      <c r="I22097" s="72"/>
      <c r="J22097" s="72"/>
      <c r="K22097" s="72"/>
    </row>
    <row r="22098" spans="9:11">
      <c r="I22098" s="72"/>
      <c r="J22098" s="72"/>
      <c r="K22098" s="72"/>
    </row>
    <row r="22099" spans="9:11">
      <c r="I22099" s="72"/>
      <c r="J22099" s="72"/>
      <c r="K22099" s="72"/>
    </row>
    <row r="22100" spans="9:11">
      <c r="I22100" s="72"/>
      <c r="J22100" s="72"/>
      <c r="K22100" s="72"/>
    </row>
    <row r="22101" spans="9:11">
      <c r="I22101" s="72"/>
      <c r="J22101" s="72"/>
      <c r="K22101" s="72"/>
    </row>
    <row r="22102" spans="9:11">
      <c r="I22102" s="72"/>
      <c r="J22102" s="72"/>
      <c r="K22102" s="72"/>
    </row>
    <row r="22103" spans="9:11">
      <c r="I22103" s="72"/>
      <c r="J22103" s="72"/>
      <c r="K22103" s="72"/>
    </row>
    <row r="22104" spans="9:11">
      <c r="I22104" s="72"/>
      <c r="J22104" s="72"/>
      <c r="K22104" s="72"/>
    </row>
    <row r="22105" spans="9:11">
      <c r="I22105" s="72"/>
      <c r="J22105" s="72"/>
      <c r="K22105" s="72"/>
    </row>
    <row r="22106" spans="9:11">
      <c r="I22106" s="72"/>
      <c r="J22106" s="72"/>
      <c r="K22106" s="72"/>
    </row>
    <row r="22107" spans="9:11">
      <c r="I22107" s="72"/>
      <c r="J22107" s="72"/>
      <c r="K22107" s="72"/>
    </row>
    <row r="22108" spans="9:11">
      <c r="I22108" s="72"/>
      <c r="J22108" s="72"/>
      <c r="K22108" s="72"/>
    </row>
    <row r="22109" spans="9:11">
      <c r="I22109" s="72"/>
      <c r="J22109" s="72"/>
      <c r="K22109" s="72"/>
    </row>
    <row r="22110" spans="9:11">
      <c r="I22110" s="72"/>
      <c r="J22110" s="72"/>
      <c r="K22110" s="72"/>
    </row>
    <row r="22111" spans="9:11">
      <c r="I22111" s="72"/>
      <c r="J22111" s="72"/>
      <c r="K22111" s="72"/>
    </row>
    <row r="22112" spans="9:11">
      <c r="I22112" s="72"/>
      <c r="J22112" s="72"/>
      <c r="K22112" s="72"/>
    </row>
    <row r="22113" spans="9:11">
      <c r="I22113" s="72"/>
      <c r="J22113" s="72"/>
      <c r="K22113" s="72"/>
    </row>
    <row r="22114" spans="9:11">
      <c r="I22114" s="72"/>
      <c r="J22114" s="72"/>
      <c r="K22114" s="72"/>
    </row>
    <row r="22115" spans="9:11">
      <c r="I22115" s="72"/>
      <c r="J22115" s="72"/>
      <c r="K22115" s="72"/>
    </row>
    <row r="22116" spans="9:11">
      <c r="I22116" s="72"/>
      <c r="J22116" s="72"/>
      <c r="K22116" s="72"/>
    </row>
    <row r="22117" spans="9:11">
      <c r="I22117" s="72"/>
      <c r="J22117" s="72"/>
      <c r="K22117" s="72"/>
    </row>
    <row r="22118" spans="9:11">
      <c r="I22118" s="72"/>
      <c r="J22118" s="72"/>
      <c r="K22118" s="72"/>
    </row>
    <row r="22119" spans="9:11">
      <c r="I22119" s="72"/>
      <c r="J22119" s="72"/>
      <c r="K22119" s="72"/>
    </row>
    <row r="22120" spans="9:11">
      <c r="I22120" s="72"/>
      <c r="J22120" s="72"/>
      <c r="K22120" s="72"/>
    </row>
    <row r="22121" spans="9:11">
      <c r="I22121" s="72"/>
      <c r="J22121" s="72"/>
      <c r="K22121" s="72"/>
    </row>
    <row r="22122" spans="9:11">
      <c r="I22122" s="72"/>
      <c r="J22122" s="72"/>
      <c r="K22122" s="72"/>
    </row>
    <row r="22123" spans="9:11">
      <c r="I22123" s="72"/>
      <c r="J22123" s="72"/>
      <c r="K22123" s="72"/>
    </row>
    <row r="22124" spans="9:11">
      <c r="I22124" s="72"/>
      <c r="J22124" s="72"/>
      <c r="K22124" s="72"/>
    </row>
    <row r="22125" spans="9:11">
      <c r="I22125" s="72"/>
      <c r="J22125" s="72"/>
      <c r="K22125" s="72"/>
    </row>
    <row r="22126" spans="9:11">
      <c r="I22126" s="72"/>
      <c r="J22126" s="72"/>
      <c r="K22126" s="72"/>
    </row>
    <row r="22127" spans="9:11">
      <c r="I22127" s="72"/>
      <c r="J22127" s="72"/>
      <c r="K22127" s="72"/>
    </row>
    <row r="22128" spans="9:11">
      <c r="I22128" s="72"/>
      <c r="J22128" s="72"/>
      <c r="K22128" s="72"/>
    </row>
    <row r="22129" spans="9:11">
      <c r="I22129" s="72"/>
      <c r="J22129" s="72"/>
      <c r="K22129" s="72"/>
    </row>
    <row r="22130" spans="9:11">
      <c r="I22130" s="72"/>
      <c r="J22130" s="72"/>
      <c r="K22130" s="72"/>
    </row>
    <row r="22131" spans="9:11">
      <c r="I22131" s="72"/>
      <c r="J22131" s="72"/>
      <c r="K22131" s="72"/>
    </row>
    <row r="22132" spans="9:11">
      <c r="I22132" s="72"/>
      <c r="J22132" s="72"/>
      <c r="K22132" s="72"/>
    </row>
    <row r="22133" spans="9:11">
      <c r="I22133" s="72"/>
      <c r="J22133" s="72"/>
      <c r="K22133" s="72"/>
    </row>
    <row r="22134" spans="9:11">
      <c r="I22134" s="72"/>
      <c r="J22134" s="72"/>
      <c r="K22134" s="72"/>
    </row>
    <row r="22135" spans="9:11">
      <c r="I22135" s="72"/>
      <c r="J22135" s="72"/>
      <c r="K22135" s="72"/>
    </row>
    <row r="22136" spans="9:11">
      <c r="I22136" s="72"/>
      <c r="J22136" s="72"/>
      <c r="K22136" s="72"/>
    </row>
    <row r="22137" spans="9:11">
      <c r="I22137" s="72"/>
      <c r="J22137" s="72"/>
      <c r="K22137" s="72"/>
    </row>
    <row r="22138" spans="9:11">
      <c r="I22138" s="72"/>
      <c r="J22138" s="72"/>
      <c r="K22138" s="72"/>
    </row>
    <row r="22139" spans="9:11">
      <c r="I22139" s="72"/>
      <c r="J22139" s="72"/>
      <c r="K22139" s="72"/>
    </row>
    <row r="22140" spans="9:11">
      <c r="I22140" s="72"/>
      <c r="J22140" s="72"/>
      <c r="K22140" s="72"/>
    </row>
    <row r="22141" spans="9:11">
      <c r="I22141" s="72"/>
      <c r="J22141" s="72"/>
      <c r="K22141" s="72"/>
    </row>
    <row r="22142" spans="9:11">
      <c r="I22142" s="72"/>
      <c r="J22142" s="72"/>
      <c r="K22142" s="72"/>
    </row>
    <row r="22143" spans="9:11">
      <c r="I22143" s="72"/>
      <c r="J22143" s="72"/>
      <c r="K22143" s="72"/>
    </row>
    <row r="22144" spans="9:11">
      <c r="I22144" s="72"/>
      <c r="J22144" s="72"/>
      <c r="K22144" s="72"/>
    </row>
    <row r="22145" spans="9:11">
      <c r="I22145" s="72"/>
      <c r="J22145" s="72"/>
      <c r="K22145" s="72"/>
    </row>
    <row r="22146" spans="9:11">
      <c r="I22146" s="72"/>
      <c r="J22146" s="72"/>
      <c r="K22146" s="72"/>
    </row>
    <row r="22147" spans="9:11">
      <c r="I22147" s="72"/>
      <c r="J22147" s="72"/>
      <c r="K22147" s="72"/>
    </row>
    <row r="22148" spans="9:11">
      <c r="I22148" s="72"/>
      <c r="J22148" s="72"/>
      <c r="K22148" s="72"/>
    </row>
    <row r="22149" spans="9:11">
      <c r="I22149" s="72"/>
      <c r="J22149" s="72"/>
      <c r="K22149" s="72"/>
    </row>
    <row r="22150" spans="9:11">
      <c r="I22150" s="72"/>
      <c r="J22150" s="72"/>
      <c r="K22150" s="72"/>
    </row>
    <row r="22151" spans="9:11">
      <c r="I22151" s="72"/>
      <c r="J22151" s="72"/>
      <c r="K22151" s="72"/>
    </row>
    <row r="22152" spans="9:11">
      <c r="I22152" s="72"/>
      <c r="J22152" s="72"/>
      <c r="K22152" s="72"/>
    </row>
    <row r="22153" spans="9:11">
      <c r="I22153" s="72"/>
      <c r="J22153" s="72"/>
      <c r="K22153" s="72"/>
    </row>
    <row r="22154" spans="9:11">
      <c r="I22154" s="72"/>
      <c r="J22154" s="72"/>
      <c r="K22154" s="72"/>
    </row>
    <row r="22155" spans="9:11">
      <c r="I22155" s="72"/>
      <c r="J22155" s="72"/>
      <c r="K22155" s="72"/>
    </row>
    <row r="22156" spans="9:11">
      <c r="I22156" s="72"/>
      <c r="J22156" s="72"/>
      <c r="K22156" s="72"/>
    </row>
    <row r="22157" spans="9:11">
      <c r="I22157" s="72"/>
      <c r="J22157" s="72"/>
      <c r="K22157" s="72"/>
    </row>
    <row r="22158" spans="9:11">
      <c r="I22158" s="72"/>
      <c r="J22158" s="72"/>
      <c r="K22158" s="72"/>
    </row>
    <row r="22159" spans="9:11">
      <c r="I22159" s="72"/>
      <c r="J22159" s="72"/>
      <c r="K22159" s="72"/>
    </row>
    <row r="22160" spans="9:11">
      <c r="I22160" s="72"/>
      <c r="J22160" s="72"/>
      <c r="K22160" s="72"/>
    </row>
    <row r="22161" spans="9:11">
      <c r="I22161" s="72"/>
      <c r="J22161" s="72"/>
      <c r="K22161" s="72"/>
    </row>
    <row r="22162" spans="9:11">
      <c r="I22162" s="72"/>
      <c r="J22162" s="72"/>
      <c r="K22162" s="72"/>
    </row>
    <row r="22163" spans="9:11">
      <c r="I22163" s="72"/>
      <c r="J22163" s="72"/>
      <c r="K22163" s="72"/>
    </row>
    <row r="22164" spans="9:11">
      <c r="I22164" s="72"/>
      <c r="J22164" s="72"/>
      <c r="K22164" s="72"/>
    </row>
    <row r="22165" spans="9:11">
      <c r="I22165" s="72"/>
      <c r="J22165" s="72"/>
      <c r="K22165" s="72"/>
    </row>
    <row r="22166" spans="9:11">
      <c r="I22166" s="72"/>
      <c r="J22166" s="72"/>
      <c r="K22166" s="72"/>
    </row>
    <row r="22167" spans="9:11">
      <c r="I22167" s="72"/>
      <c r="J22167" s="72"/>
      <c r="K22167" s="72"/>
    </row>
    <row r="22168" spans="9:11">
      <c r="I22168" s="72"/>
      <c r="J22168" s="72"/>
      <c r="K22168" s="72"/>
    </row>
    <row r="22169" spans="9:11">
      <c r="I22169" s="72"/>
      <c r="J22169" s="72"/>
      <c r="K22169" s="72"/>
    </row>
    <row r="22170" spans="9:11">
      <c r="I22170" s="72"/>
      <c r="J22170" s="72"/>
      <c r="K22170" s="72"/>
    </row>
    <row r="22171" spans="9:11">
      <c r="I22171" s="72"/>
      <c r="J22171" s="72"/>
      <c r="K22171" s="72"/>
    </row>
    <row r="22172" spans="9:11">
      <c r="I22172" s="72"/>
      <c r="J22172" s="72"/>
      <c r="K22172" s="72"/>
    </row>
    <row r="22173" spans="9:11">
      <c r="I22173" s="72"/>
      <c r="J22173" s="72"/>
      <c r="K22173" s="72"/>
    </row>
    <row r="22174" spans="9:11">
      <c r="I22174" s="72"/>
      <c r="J22174" s="72"/>
      <c r="K22174" s="72"/>
    </row>
    <row r="22175" spans="9:11">
      <c r="I22175" s="72"/>
      <c r="J22175" s="72"/>
      <c r="K22175" s="72"/>
    </row>
    <row r="22176" spans="9:11">
      <c r="I22176" s="72"/>
      <c r="J22176" s="72"/>
      <c r="K22176" s="72"/>
    </row>
    <row r="22177" spans="9:11">
      <c r="I22177" s="72"/>
      <c r="J22177" s="72"/>
      <c r="K22177" s="72"/>
    </row>
    <row r="22178" spans="9:11">
      <c r="I22178" s="72"/>
      <c r="J22178" s="72"/>
      <c r="K22178" s="72"/>
    </row>
    <row r="22179" spans="9:11">
      <c r="I22179" s="72"/>
      <c r="J22179" s="72"/>
      <c r="K22179" s="72"/>
    </row>
    <row r="22180" spans="9:11">
      <c r="I22180" s="72"/>
      <c r="J22180" s="72"/>
      <c r="K22180" s="72"/>
    </row>
    <row r="22181" spans="9:11">
      <c r="I22181" s="72"/>
      <c r="J22181" s="72"/>
      <c r="K22181" s="72"/>
    </row>
    <row r="22182" spans="9:11">
      <c r="I22182" s="72"/>
      <c r="J22182" s="72"/>
      <c r="K22182" s="72"/>
    </row>
    <row r="22183" spans="9:11">
      <c r="I22183" s="72"/>
      <c r="J22183" s="72"/>
      <c r="K22183" s="72"/>
    </row>
    <row r="22184" spans="9:11">
      <c r="I22184" s="72"/>
      <c r="J22184" s="72"/>
      <c r="K22184" s="72"/>
    </row>
    <row r="22185" spans="9:11">
      <c r="I22185" s="72"/>
      <c r="J22185" s="72"/>
      <c r="K22185" s="72"/>
    </row>
    <row r="22186" spans="9:11">
      <c r="I22186" s="72"/>
      <c r="J22186" s="72"/>
      <c r="K22186" s="72"/>
    </row>
    <row r="22187" spans="9:11">
      <c r="I22187" s="72"/>
      <c r="J22187" s="72"/>
      <c r="K22187" s="72"/>
    </row>
    <row r="22188" spans="9:11">
      <c r="I22188" s="72"/>
      <c r="J22188" s="72"/>
      <c r="K22188" s="72"/>
    </row>
    <row r="22189" spans="9:11">
      <c r="I22189" s="72"/>
      <c r="J22189" s="72"/>
      <c r="K22189" s="72"/>
    </row>
    <row r="22190" spans="9:11">
      <c r="I22190" s="72"/>
      <c r="J22190" s="72"/>
      <c r="K22190" s="72"/>
    </row>
    <row r="22191" spans="9:11">
      <c r="I22191" s="72"/>
      <c r="J22191" s="72"/>
      <c r="K22191" s="72"/>
    </row>
    <row r="22192" spans="9:11">
      <c r="I22192" s="72"/>
      <c r="J22192" s="72"/>
      <c r="K22192" s="72"/>
    </row>
    <row r="22193" spans="9:11">
      <c r="I22193" s="72"/>
      <c r="J22193" s="72"/>
      <c r="K22193" s="72"/>
    </row>
    <row r="22194" spans="9:11">
      <c r="I22194" s="72"/>
      <c r="J22194" s="72"/>
      <c r="K22194" s="72"/>
    </row>
    <row r="22195" spans="9:11">
      <c r="I22195" s="72"/>
      <c r="J22195" s="72"/>
      <c r="K22195" s="72"/>
    </row>
    <row r="22196" spans="9:11">
      <c r="I22196" s="72"/>
      <c r="J22196" s="72"/>
      <c r="K22196" s="72"/>
    </row>
    <row r="22197" spans="9:11">
      <c r="I22197" s="72"/>
      <c r="J22197" s="72"/>
      <c r="K22197" s="72"/>
    </row>
    <row r="22198" spans="9:11">
      <c r="I22198" s="72"/>
      <c r="J22198" s="72"/>
      <c r="K22198" s="72"/>
    </row>
    <row r="22199" spans="9:11">
      <c r="I22199" s="72"/>
      <c r="J22199" s="72"/>
      <c r="K22199" s="72"/>
    </row>
    <row r="22200" spans="9:11">
      <c r="I22200" s="72"/>
      <c r="J22200" s="72"/>
      <c r="K22200" s="72"/>
    </row>
    <row r="22201" spans="9:11">
      <c r="I22201" s="72"/>
      <c r="J22201" s="72"/>
      <c r="K22201" s="72"/>
    </row>
    <row r="22202" spans="9:11">
      <c r="I22202" s="72"/>
      <c r="J22202" s="72"/>
      <c r="K22202" s="72"/>
    </row>
    <row r="22203" spans="9:11">
      <c r="I22203" s="72"/>
      <c r="J22203" s="72"/>
      <c r="K22203" s="72"/>
    </row>
    <row r="22204" spans="9:11">
      <c r="I22204" s="72"/>
      <c r="J22204" s="72"/>
      <c r="K22204" s="72"/>
    </row>
    <row r="22205" spans="9:11">
      <c r="I22205" s="72"/>
      <c r="J22205" s="72"/>
      <c r="K22205" s="72"/>
    </row>
    <row r="22206" spans="9:11">
      <c r="I22206" s="72"/>
      <c r="J22206" s="72"/>
      <c r="K22206" s="72"/>
    </row>
    <row r="22207" spans="9:11">
      <c r="I22207" s="72"/>
      <c r="J22207" s="72"/>
      <c r="K22207" s="72"/>
    </row>
    <row r="22208" spans="9:11">
      <c r="I22208" s="72"/>
      <c r="J22208" s="72"/>
      <c r="K22208" s="72"/>
    </row>
    <row r="22209" spans="9:11">
      <c r="I22209" s="72"/>
      <c r="J22209" s="72"/>
      <c r="K22209" s="72"/>
    </row>
    <row r="22210" spans="9:11">
      <c r="I22210" s="72"/>
      <c r="J22210" s="72"/>
      <c r="K22210" s="72"/>
    </row>
    <row r="22211" spans="9:11">
      <c r="I22211" s="72"/>
      <c r="J22211" s="72"/>
      <c r="K22211" s="72"/>
    </row>
    <row r="22212" spans="9:11">
      <c r="I22212" s="72"/>
      <c r="J22212" s="72"/>
      <c r="K22212" s="72"/>
    </row>
    <row r="22213" spans="9:11">
      <c r="I22213" s="72"/>
      <c r="J22213" s="72"/>
      <c r="K22213" s="72"/>
    </row>
    <row r="22214" spans="9:11">
      <c r="I22214" s="72"/>
      <c r="J22214" s="72"/>
      <c r="K22214" s="72"/>
    </row>
    <row r="22215" spans="9:11">
      <c r="I22215" s="72"/>
      <c r="J22215" s="72"/>
      <c r="K22215" s="72"/>
    </row>
    <row r="22216" spans="9:11">
      <c r="I22216" s="72"/>
      <c r="J22216" s="72"/>
      <c r="K22216" s="72"/>
    </row>
    <row r="22217" spans="9:11">
      <c r="I22217" s="72"/>
      <c r="J22217" s="72"/>
      <c r="K22217" s="72"/>
    </row>
    <row r="22218" spans="9:11">
      <c r="I22218" s="72"/>
      <c r="J22218" s="72"/>
      <c r="K22218" s="72"/>
    </row>
    <row r="22219" spans="9:11">
      <c r="I22219" s="72"/>
      <c r="J22219" s="72"/>
      <c r="K22219" s="72"/>
    </row>
    <row r="22220" spans="9:11">
      <c r="I22220" s="72"/>
      <c r="J22220" s="72"/>
      <c r="K22220" s="72"/>
    </row>
    <row r="22221" spans="9:11">
      <c r="I22221" s="72"/>
      <c r="J22221" s="72"/>
      <c r="K22221" s="72"/>
    </row>
    <row r="22222" spans="9:11">
      <c r="I22222" s="72"/>
      <c r="J22222" s="72"/>
      <c r="K22222" s="72"/>
    </row>
    <row r="22223" spans="9:11">
      <c r="I22223" s="72"/>
      <c r="J22223" s="72"/>
      <c r="K22223" s="72"/>
    </row>
    <row r="22224" spans="9:11">
      <c r="I22224" s="72"/>
      <c r="J22224" s="72"/>
      <c r="K22224" s="72"/>
    </row>
    <row r="22225" spans="9:11">
      <c r="I22225" s="72"/>
      <c r="J22225" s="72"/>
      <c r="K22225" s="72"/>
    </row>
    <row r="22226" spans="9:11">
      <c r="I22226" s="72"/>
      <c r="J22226" s="72"/>
      <c r="K22226" s="72"/>
    </row>
    <row r="22227" spans="9:11">
      <c r="I22227" s="72"/>
      <c r="J22227" s="72"/>
      <c r="K22227" s="72"/>
    </row>
    <row r="22228" spans="9:11">
      <c r="I22228" s="72"/>
      <c r="J22228" s="72"/>
      <c r="K22228" s="72"/>
    </row>
    <row r="22229" spans="9:11">
      <c r="I22229" s="72"/>
      <c r="J22229" s="72"/>
      <c r="K22229" s="72"/>
    </row>
    <row r="22230" spans="9:11">
      <c r="I22230" s="72"/>
      <c r="J22230" s="72"/>
      <c r="K22230" s="72"/>
    </row>
    <row r="22231" spans="9:11">
      <c r="I22231" s="72"/>
      <c r="J22231" s="72"/>
      <c r="K22231" s="72"/>
    </row>
    <row r="22232" spans="9:11">
      <c r="I22232" s="72"/>
      <c r="J22232" s="72"/>
      <c r="K22232" s="72"/>
    </row>
    <row r="22233" spans="9:11">
      <c r="I22233" s="72"/>
      <c r="J22233" s="72"/>
      <c r="K22233" s="72"/>
    </row>
    <row r="22234" spans="9:11">
      <c r="I22234" s="72"/>
      <c r="J22234" s="72"/>
      <c r="K22234" s="72"/>
    </row>
    <row r="22235" spans="9:11">
      <c r="I22235" s="72"/>
      <c r="J22235" s="72"/>
      <c r="K22235" s="72"/>
    </row>
    <row r="22236" spans="9:11">
      <c r="I22236" s="72"/>
      <c r="J22236" s="72"/>
      <c r="K22236" s="72"/>
    </row>
    <row r="22237" spans="9:11">
      <c r="I22237" s="72"/>
      <c r="J22237" s="72"/>
      <c r="K22237" s="72"/>
    </row>
    <row r="22238" spans="9:11">
      <c r="I22238" s="72"/>
      <c r="J22238" s="72"/>
      <c r="K22238" s="72"/>
    </row>
    <row r="22239" spans="9:11">
      <c r="I22239" s="72"/>
      <c r="J22239" s="72"/>
      <c r="K22239" s="72"/>
    </row>
    <row r="22240" spans="9:11">
      <c r="I22240" s="72"/>
      <c r="J22240" s="72"/>
      <c r="K22240" s="72"/>
    </row>
    <row r="22241" spans="9:11">
      <c r="I22241" s="72"/>
      <c r="J22241" s="72"/>
      <c r="K22241" s="72"/>
    </row>
    <row r="22242" spans="9:11">
      <c r="I22242" s="72"/>
      <c r="J22242" s="72"/>
      <c r="K22242" s="72"/>
    </row>
    <row r="22243" spans="9:11">
      <c r="I22243" s="72"/>
      <c r="J22243" s="72"/>
      <c r="K22243" s="72"/>
    </row>
    <row r="22244" spans="9:11">
      <c r="I22244" s="72"/>
      <c r="J22244" s="72"/>
      <c r="K22244" s="72"/>
    </row>
    <row r="22245" spans="9:11">
      <c r="I22245" s="72"/>
      <c r="J22245" s="72"/>
      <c r="K22245" s="72"/>
    </row>
    <row r="22246" spans="9:11">
      <c r="I22246" s="72"/>
      <c r="J22246" s="72"/>
      <c r="K22246" s="72"/>
    </row>
    <row r="22247" spans="9:11">
      <c r="I22247" s="72"/>
      <c r="J22247" s="72"/>
      <c r="K22247" s="72"/>
    </row>
    <row r="22248" spans="9:11">
      <c r="I22248" s="72"/>
      <c r="J22248" s="72"/>
      <c r="K22248" s="72"/>
    </row>
    <row r="22249" spans="9:11">
      <c r="I22249" s="72"/>
      <c r="J22249" s="72"/>
      <c r="K22249" s="72"/>
    </row>
    <row r="22250" spans="9:11">
      <c r="I22250" s="72"/>
      <c r="J22250" s="72"/>
      <c r="K22250" s="72"/>
    </row>
    <row r="22251" spans="9:11">
      <c r="I22251" s="72"/>
      <c r="J22251" s="72"/>
      <c r="K22251" s="72"/>
    </row>
    <row r="22252" spans="9:11">
      <c r="I22252" s="72"/>
      <c r="J22252" s="72"/>
      <c r="K22252" s="72"/>
    </row>
    <row r="22253" spans="9:11">
      <c r="I22253" s="72"/>
      <c r="J22253" s="72"/>
      <c r="K22253" s="72"/>
    </row>
    <row r="22254" spans="9:11">
      <c r="I22254" s="72"/>
      <c r="J22254" s="72"/>
      <c r="K22254" s="72"/>
    </row>
    <row r="22255" spans="9:11">
      <c r="I22255" s="72"/>
      <c r="J22255" s="72"/>
      <c r="K22255" s="72"/>
    </row>
    <row r="22256" spans="9:11">
      <c r="I22256" s="72"/>
      <c r="J22256" s="72"/>
      <c r="K22256" s="72"/>
    </row>
    <row r="22257" spans="9:11">
      <c r="I22257" s="72"/>
      <c r="J22257" s="72"/>
      <c r="K22257" s="72"/>
    </row>
    <row r="22258" spans="9:11">
      <c r="I22258" s="72"/>
      <c r="J22258" s="72"/>
      <c r="K22258" s="72"/>
    </row>
    <row r="22259" spans="9:11">
      <c r="I22259" s="72"/>
      <c r="J22259" s="72"/>
      <c r="K22259" s="72"/>
    </row>
    <row r="22260" spans="9:11">
      <c r="I22260" s="72"/>
      <c r="J22260" s="72"/>
      <c r="K22260" s="72"/>
    </row>
    <row r="22261" spans="9:11">
      <c r="I22261" s="72"/>
      <c r="J22261" s="72"/>
      <c r="K22261" s="72"/>
    </row>
    <row r="22262" spans="9:11">
      <c r="I22262" s="72"/>
      <c r="J22262" s="72"/>
      <c r="K22262" s="72"/>
    </row>
    <row r="22263" spans="9:11">
      <c r="I22263" s="72"/>
      <c r="J22263" s="72"/>
      <c r="K22263" s="72"/>
    </row>
    <row r="22264" spans="9:11">
      <c r="I22264" s="72"/>
      <c r="J22264" s="72"/>
      <c r="K22264" s="72"/>
    </row>
    <row r="22265" spans="9:11">
      <c r="I22265" s="72"/>
      <c r="J22265" s="72"/>
      <c r="K22265" s="72"/>
    </row>
    <row r="22266" spans="9:11">
      <c r="I22266" s="72"/>
      <c r="J22266" s="72"/>
      <c r="K22266" s="72"/>
    </row>
    <row r="22267" spans="9:11">
      <c r="I22267" s="72"/>
      <c r="J22267" s="72"/>
      <c r="K22267" s="72"/>
    </row>
    <row r="22268" spans="9:11">
      <c r="I22268" s="72"/>
      <c r="J22268" s="72"/>
      <c r="K22268" s="72"/>
    </row>
    <row r="22269" spans="9:11">
      <c r="I22269" s="72"/>
      <c r="J22269" s="72"/>
      <c r="K22269" s="72"/>
    </row>
    <row r="22270" spans="9:11">
      <c r="I22270" s="72"/>
      <c r="J22270" s="72"/>
      <c r="K22270" s="72"/>
    </row>
    <row r="22271" spans="9:11">
      <c r="I22271" s="72"/>
      <c r="J22271" s="72"/>
      <c r="K22271" s="72"/>
    </row>
    <row r="22272" spans="9:11">
      <c r="I22272" s="72"/>
      <c r="J22272" s="72"/>
      <c r="K22272" s="72"/>
    </row>
    <row r="22273" spans="9:11">
      <c r="I22273" s="72"/>
      <c r="J22273" s="72"/>
      <c r="K22273" s="72"/>
    </row>
    <row r="22274" spans="9:11">
      <c r="I22274" s="72"/>
      <c r="J22274" s="72"/>
      <c r="K22274" s="72"/>
    </row>
    <row r="22275" spans="9:11">
      <c r="I22275" s="72"/>
      <c r="J22275" s="72"/>
      <c r="K22275" s="72"/>
    </row>
    <row r="22276" spans="9:11">
      <c r="I22276" s="72"/>
      <c r="J22276" s="72"/>
      <c r="K22276" s="72"/>
    </row>
    <row r="22277" spans="9:11">
      <c r="I22277" s="72"/>
      <c r="J22277" s="72"/>
      <c r="K22277" s="72"/>
    </row>
    <row r="22278" spans="9:11">
      <c r="I22278" s="72"/>
      <c r="J22278" s="72"/>
      <c r="K22278" s="72"/>
    </row>
    <row r="22279" spans="9:11">
      <c r="I22279" s="72"/>
      <c r="J22279" s="72"/>
      <c r="K22279" s="72"/>
    </row>
    <row r="22280" spans="9:11">
      <c r="I22280" s="72"/>
      <c r="J22280" s="72"/>
      <c r="K22280" s="72"/>
    </row>
    <row r="22281" spans="9:11">
      <c r="I22281" s="72"/>
      <c r="J22281" s="72"/>
      <c r="K22281" s="72"/>
    </row>
    <row r="22282" spans="9:11">
      <c r="I22282" s="72"/>
      <c r="J22282" s="72"/>
      <c r="K22282" s="72"/>
    </row>
    <row r="22283" spans="9:11">
      <c r="I22283" s="72"/>
      <c r="J22283" s="72"/>
      <c r="K22283" s="72"/>
    </row>
    <row r="22284" spans="9:11">
      <c r="I22284" s="72"/>
      <c r="J22284" s="72"/>
      <c r="K22284" s="72"/>
    </row>
    <row r="22285" spans="9:11">
      <c r="I22285" s="72"/>
      <c r="J22285" s="72"/>
      <c r="K22285" s="72"/>
    </row>
    <row r="22286" spans="9:11">
      <c r="I22286" s="72"/>
      <c r="J22286" s="72"/>
      <c r="K22286" s="72"/>
    </row>
    <row r="22287" spans="9:11">
      <c r="I22287" s="72"/>
      <c r="J22287" s="72"/>
      <c r="K22287" s="72"/>
    </row>
    <row r="22288" spans="9:11">
      <c r="I22288" s="72"/>
      <c r="J22288" s="72"/>
      <c r="K22288" s="72"/>
    </row>
    <row r="22289" spans="9:11">
      <c r="I22289" s="72"/>
      <c r="J22289" s="72"/>
      <c r="K22289" s="72"/>
    </row>
    <row r="22290" spans="9:11">
      <c r="I22290" s="72"/>
      <c r="J22290" s="72"/>
      <c r="K22290" s="72"/>
    </row>
    <row r="22291" spans="9:11">
      <c r="I22291" s="72"/>
      <c r="J22291" s="72"/>
      <c r="K22291" s="72"/>
    </row>
    <row r="22292" spans="9:11">
      <c r="I22292" s="72"/>
      <c r="J22292" s="72"/>
      <c r="K22292" s="72"/>
    </row>
    <row r="22293" spans="9:11">
      <c r="I22293" s="72"/>
      <c r="J22293" s="72"/>
      <c r="K22293" s="72"/>
    </row>
    <row r="22294" spans="9:11">
      <c r="I22294" s="72"/>
      <c r="J22294" s="72"/>
      <c r="K22294" s="72"/>
    </row>
    <row r="22295" spans="9:11">
      <c r="I22295" s="72"/>
      <c r="J22295" s="72"/>
      <c r="K22295" s="72"/>
    </row>
    <row r="22296" spans="9:11">
      <c r="I22296" s="72"/>
      <c r="J22296" s="72"/>
      <c r="K22296" s="72"/>
    </row>
    <row r="22297" spans="9:11">
      <c r="I22297" s="72"/>
      <c r="J22297" s="72"/>
      <c r="K22297" s="72"/>
    </row>
    <row r="22298" spans="9:11">
      <c r="I22298" s="72"/>
      <c r="J22298" s="72"/>
      <c r="K22298" s="72"/>
    </row>
    <row r="22299" spans="9:11">
      <c r="I22299" s="72"/>
      <c r="J22299" s="72"/>
      <c r="K22299" s="72"/>
    </row>
    <row r="22300" spans="9:11">
      <c r="I22300" s="72"/>
      <c r="J22300" s="72"/>
      <c r="K22300" s="72"/>
    </row>
    <row r="22301" spans="9:11">
      <c r="I22301" s="72"/>
      <c r="J22301" s="72"/>
      <c r="K22301" s="72"/>
    </row>
    <row r="22302" spans="9:11">
      <c r="I22302" s="72"/>
      <c r="J22302" s="72"/>
      <c r="K22302" s="72"/>
    </row>
    <row r="22303" spans="9:11">
      <c r="I22303" s="72"/>
      <c r="J22303" s="72"/>
      <c r="K22303" s="72"/>
    </row>
    <row r="22304" spans="9:11">
      <c r="I22304" s="72"/>
      <c r="J22304" s="72"/>
      <c r="K22304" s="72"/>
    </row>
    <row r="22305" spans="9:11">
      <c r="I22305" s="72"/>
      <c r="J22305" s="72"/>
      <c r="K22305" s="72"/>
    </row>
    <row r="22306" spans="9:11">
      <c r="I22306" s="72"/>
      <c r="J22306" s="72"/>
      <c r="K22306" s="72"/>
    </row>
    <row r="22307" spans="9:11">
      <c r="I22307" s="72"/>
      <c r="J22307" s="72"/>
      <c r="K22307" s="72"/>
    </row>
    <row r="22308" spans="9:11">
      <c r="I22308" s="72"/>
      <c r="J22308" s="72"/>
      <c r="K22308" s="72"/>
    </row>
    <row r="22309" spans="9:11">
      <c r="I22309" s="72"/>
      <c r="J22309" s="72"/>
      <c r="K22309" s="72"/>
    </row>
    <row r="22310" spans="9:11">
      <c r="I22310" s="72"/>
      <c r="J22310" s="72"/>
      <c r="K22310" s="72"/>
    </row>
    <row r="22311" spans="9:11">
      <c r="I22311" s="72"/>
      <c r="J22311" s="72"/>
      <c r="K22311" s="72"/>
    </row>
    <row r="22312" spans="9:11">
      <c r="I22312" s="72"/>
      <c r="J22312" s="72"/>
      <c r="K22312" s="72"/>
    </row>
    <row r="22313" spans="9:11">
      <c r="I22313" s="72"/>
      <c r="J22313" s="72"/>
      <c r="K22313" s="72"/>
    </row>
    <row r="22314" spans="9:11">
      <c r="I22314" s="72"/>
      <c r="J22314" s="72"/>
      <c r="K22314" s="72"/>
    </row>
    <row r="22315" spans="9:11">
      <c r="I22315" s="72"/>
      <c r="J22315" s="72"/>
      <c r="K22315" s="72"/>
    </row>
    <row r="22316" spans="9:11">
      <c r="I22316" s="72"/>
      <c r="J22316" s="72"/>
      <c r="K22316" s="72"/>
    </row>
    <row r="22317" spans="9:11">
      <c r="I22317" s="72"/>
      <c r="J22317" s="72"/>
      <c r="K22317" s="72"/>
    </row>
    <row r="22318" spans="9:11">
      <c r="I22318" s="72"/>
      <c r="J22318" s="72"/>
      <c r="K22318" s="72"/>
    </row>
    <row r="22319" spans="9:11">
      <c r="I22319" s="72"/>
      <c r="J22319" s="72"/>
      <c r="K22319" s="72"/>
    </row>
    <row r="22320" spans="9:11">
      <c r="I22320" s="72"/>
      <c r="J22320" s="72"/>
      <c r="K22320" s="72"/>
    </row>
    <row r="22321" spans="9:11">
      <c r="I22321" s="72"/>
      <c r="J22321" s="72"/>
      <c r="K22321" s="72"/>
    </row>
    <row r="22322" spans="9:11">
      <c r="I22322" s="72"/>
      <c r="J22322" s="72"/>
      <c r="K22322" s="72"/>
    </row>
    <row r="22323" spans="9:11">
      <c r="I22323" s="72"/>
      <c r="J22323" s="72"/>
      <c r="K22323" s="72"/>
    </row>
    <row r="22324" spans="9:11">
      <c r="I22324" s="72"/>
      <c r="J22324" s="72"/>
      <c r="K22324" s="72"/>
    </row>
    <row r="22325" spans="9:11">
      <c r="I22325" s="72"/>
      <c r="J22325" s="72"/>
      <c r="K22325" s="72"/>
    </row>
    <row r="22326" spans="9:11">
      <c r="I22326" s="72"/>
      <c r="J22326" s="72"/>
      <c r="K22326" s="72"/>
    </row>
    <row r="22327" spans="9:11">
      <c r="I22327" s="72"/>
      <c r="J22327" s="72"/>
      <c r="K22327" s="72"/>
    </row>
    <row r="22328" spans="9:11">
      <c r="I22328" s="72"/>
      <c r="J22328" s="72"/>
      <c r="K22328" s="72"/>
    </row>
    <row r="22329" spans="9:11">
      <c r="I22329" s="72"/>
      <c r="J22329" s="72"/>
      <c r="K22329" s="72"/>
    </row>
    <row r="22330" spans="9:11">
      <c r="I22330" s="72"/>
      <c r="J22330" s="72"/>
      <c r="K22330" s="72"/>
    </row>
    <row r="22331" spans="9:11">
      <c r="I22331" s="72"/>
      <c r="J22331" s="72"/>
      <c r="K22331" s="72"/>
    </row>
    <row r="22332" spans="9:11">
      <c r="I22332" s="72"/>
      <c r="J22332" s="72"/>
      <c r="K22332" s="72"/>
    </row>
    <row r="22333" spans="9:11">
      <c r="I22333" s="72"/>
      <c r="J22333" s="72"/>
      <c r="K22333" s="72"/>
    </row>
    <row r="22334" spans="9:11">
      <c r="I22334" s="72"/>
      <c r="J22334" s="72"/>
      <c r="K22334" s="72"/>
    </row>
    <row r="22335" spans="9:11">
      <c r="I22335" s="72"/>
      <c r="J22335" s="72"/>
      <c r="K22335" s="72"/>
    </row>
    <row r="22336" spans="9:11">
      <c r="I22336" s="72"/>
      <c r="J22336" s="72"/>
      <c r="K22336" s="72"/>
    </row>
    <row r="22337" spans="9:11">
      <c r="I22337" s="72"/>
      <c r="J22337" s="72"/>
      <c r="K22337" s="72"/>
    </row>
    <row r="22338" spans="9:11">
      <c r="I22338" s="72"/>
      <c r="J22338" s="72"/>
      <c r="K22338" s="72"/>
    </row>
    <row r="22339" spans="9:11">
      <c r="I22339" s="72"/>
      <c r="J22339" s="72"/>
      <c r="K22339" s="72"/>
    </row>
    <row r="22340" spans="9:11">
      <c r="I22340" s="72"/>
      <c r="J22340" s="72"/>
      <c r="K22340" s="72"/>
    </row>
    <row r="22341" spans="9:11">
      <c r="I22341" s="72"/>
      <c r="J22341" s="72"/>
      <c r="K22341" s="72"/>
    </row>
    <row r="22342" spans="9:11">
      <c r="I22342" s="72"/>
      <c r="J22342" s="72"/>
      <c r="K22342" s="72"/>
    </row>
    <row r="22343" spans="9:11">
      <c r="I22343" s="72"/>
      <c r="J22343" s="72"/>
      <c r="K22343" s="72"/>
    </row>
    <row r="22344" spans="9:11">
      <c r="I22344" s="72"/>
      <c r="J22344" s="72"/>
      <c r="K22344" s="72"/>
    </row>
    <row r="22345" spans="9:11">
      <c r="I22345" s="72"/>
      <c r="J22345" s="72"/>
      <c r="K22345" s="72"/>
    </row>
    <row r="22346" spans="9:11">
      <c r="I22346" s="72"/>
      <c r="J22346" s="72"/>
      <c r="K22346" s="72"/>
    </row>
    <row r="22347" spans="9:11">
      <c r="I22347" s="72"/>
      <c r="J22347" s="72"/>
      <c r="K22347" s="72"/>
    </row>
    <row r="22348" spans="9:11">
      <c r="I22348" s="72"/>
      <c r="J22348" s="72"/>
      <c r="K22348" s="72"/>
    </row>
    <row r="22349" spans="9:11">
      <c r="I22349" s="72"/>
      <c r="J22349" s="72"/>
      <c r="K22349" s="72"/>
    </row>
    <row r="22350" spans="9:11">
      <c r="I22350" s="72"/>
      <c r="J22350" s="72"/>
      <c r="K22350" s="72"/>
    </row>
    <row r="22351" spans="9:11">
      <c r="I22351" s="72"/>
      <c r="J22351" s="72"/>
      <c r="K22351" s="72"/>
    </row>
    <row r="22352" spans="9:11">
      <c r="I22352" s="72"/>
      <c r="J22352" s="72"/>
      <c r="K22352" s="72"/>
    </row>
    <row r="22353" spans="9:11">
      <c r="I22353" s="72"/>
      <c r="J22353" s="72"/>
      <c r="K22353" s="72"/>
    </row>
    <row r="22354" spans="9:11">
      <c r="I22354" s="72"/>
      <c r="J22354" s="72"/>
      <c r="K22354" s="72"/>
    </row>
    <row r="22355" spans="9:11">
      <c r="I22355" s="72"/>
      <c r="J22355" s="72"/>
      <c r="K22355" s="72"/>
    </row>
    <row r="22356" spans="9:11">
      <c r="I22356" s="72"/>
      <c r="J22356" s="72"/>
      <c r="K22356" s="72"/>
    </row>
    <row r="22357" spans="9:11">
      <c r="I22357" s="72"/>
      <c r="J22357" s="72"/>
      <c r="K22357" s="72"/>
    </row>
    <row r="22358" spans="9:11">
      <c r="I22358" s="72"/>
      <c r="J22358" s="72"/>
      <c r="K22358" s="72"/>
    </row>
    <row r="22359" spans="9:11">
      <c r="I22359" s="72"/>
      <c r="J22359" s="72"/>
      <c r="K22359" s="72"/>
    </row>
    <row r="22360" spans="9:11">
      <c r="I22360" s="72"/>
      <c r="J22360" s="72"/>
      <c r="K22360" s="72"/>
    </row>
    <row r="22361" spans="9:11">
      <c r="I22361" s="72"/>
      <c r="J22361" s="72"/>
      <c r="K22361" s="72"/>
    </row>
    <row r="22362" spans="9:11">
      <c r="I22362" s="72"/>
      <c r="J22362" s="72"/>
      <c r="K22362" s="72"/>
    </row>
    <row r="22363" spans="9:11">
      <c r="I22363" s="72"/>
      <c r="J22363" s="72"/>
      <c r="K22363" s="72"/>
    </row>
    <row r="22364" spans="9:11">
      <c r="I22364" s="72"/>
      <c r="J22364" s="72"/>
      <c r="K22364" s="72"/>
    </row>
    <row r="22365" spans="9:11">
      <c r="I22365" s="72"/>
      <c r="J22365" s="72"/>
      <c r="K22365" s="72"/>
    </row>
    <row r="22366" spans="9:11">
      <c r="I22366" s="72"/>
      <c r="J22366" s="72"/>
      <c r="K22366" s="72"/>
    </row>
    <row r="22367" spans="9:11">
      <c r="I22367" s="72"/>
      <c r="J22367" s="72"/>
      <c r="K22367" s="72"/>
    </row>
    <row r="22368" spans="9:11">
      <c r="I22368" s="72"/>
      <c r="J22368" s="72"/>
      <c r="K22368" s="72"/>
    </row>
    <row r="22369" spans="9:11">
      <c r="I22369" s="72"/>
      <c r="J22369" s="72"/>
      <c r="K22369" s="72"/>
    </row>
    <row r="22370" spans="9:11">
      <c r="I22370" s="72"/>
      <c r="J22370" s="72"/>
      <c r="K22370" s="72"/>
    </row>
    <row r="22371" spans="9:11">
      <c r="I22371" s="72"/>
      <c r="J22371" s="72"/>
      <c r="K22371" s="72"/>
    </row>
    <row r="22372" spans="9:11">
      <c r="I22372" s="72"/>
      <c r="J22372" s="72"/>
      <c r="K22372" s="72"/>
    </row>
    <row r="22373" spans="9:11">
      <c r="I22373" s="72"/>
      <c r="J22373" s="72"/>
      <c r="K22373" s="72"/>
    </row>
    <row r="22374" spans="9:11">
      <c r="I22374" s="72"/>
      <c r="J22374" s="72"/>
      <c r="K22374" s="72"/>
    </row>
    <row r="22375" spans="9:11">
      <c r="I22375" s="72"/>
      <c r="J22375" s="72"/>
      <c r="K22375" s="72"/>
    </row>
    <row r="22376" spans="9:11">
      <c r="I22376" s="72"/>
      <c r="J22376" s="72"/>
      <c r="K22376" s="72"/>
    </row>
    <row r="22377" spans="9:11">
      <c r="I22377" s="72"/>
      <c r="J22377" s="72"/>
      <c r="K22377" s="72"/>
    </row>
    <row r="22378" spans="9:11">
      <c r="I22378" s="72"/>
      <c r="J22378" s="72"/>
      <c r="K22378" s="72"/>
    </row>
    <row r="22379" spans="9:11">
      <c r="I22379" s="72"/>
      <c r="J22379" s="72"/>
      <c r="K22379" s="72"/>
    </row>
    <row r="22380" spans="9:11">
      <c r="I22380" s="72"/>
      <c r="J22380" s="72"/>
      <c r="K22380" s="72"/>
    </row>
    <row r="22381" spans="9:11">
      <c r="I22381" s="72"/>
      <c r="J22381" s="72"/>
      <c r="K22381" s="72"/>
    </row>
    <row r="22382" spans="9:11">
      <c r="I22382" s="72"/>
      <c r="J22382" s="72"/>
      <c r="K22382" s="72"/>
    </row>
    <row r="22383" spans="9:11">
      <c r="I22383" s="72"/>
      <c r="J22383" s="72"/>
      <c r="K22383" s="72"/>
    </row>
    <row r="22384" spans="9:11">
      <c r="I22384" s="72"/>
      <c r="J22384" s="72"/>
      <c r="K22384" s="72"/>
    </row>
    <row r="22385" spans="9:11">
      <c r="I22385" s="72"/>
      <c r="J22385" s="72"/>
      <c r="K22385" s="72"/>
    </row>
    <row r="22386" spans="9:11">
      <c r="I22386" s="72"/>
      <c r="J22386" s="72"/>
      <c r="K22386" s="72"/>
    </row>
    <row r="22387" spans="9:11">
      <c r="I22387" s="72"/>
      <c r="J22387" s="72"/>
      <c r="K22387" s="72"/>
    </row>
    <row r="22388" spans="9:11">
      <c r="I22388" s="72"/>
      <c r="J22388" s="72"/>
      <c r="K22388" s="72"/>
    </row>
    <row r="22389" spans="9:11">
      <c r="I22389" s="72"/>
      <c r="J22389" s="72"/>
      <c r="K22389" s="72"/>
    </row>
    <row r="22390" spans="9:11">
      <c r="I22390" s="72"/>
      <c r="J22390" s="72"/>
      <c r="K22390" s="72"/>
    </row>
    <row r="22391" spans="9:11">
      <c r="I22391" s="72"/>
      <c r="J22391" s="72"/>
      <c r="K22391" s="72"/>
    </row>
    <row r="22392" spans="9:11">
      <c r="I22392" s="72"/>
      <c r="J22392" s="72"/>
      <c r="K22392" s="72"/>
    </row>
    <row r="22393" spans="9:11">
      <c r="I22393" s="72"/>
      <c r="J22393" s="72"/>
      <c r="K22393" s="72"/>
    </row>
    <row r="22394" spans="9:11">
      <c r="I22394" s="72"/>
      <c r="J22394" s="72"/>
      <c r="K22394" s="72"/>
    </row>
    <row r="22395" spans="9:11">
      <c r="I22395" s="72"/>
      <c r="J22395" s="72"/>
      <c r="K22395" s="72"/>
    </row>
    <row r="22396" spans="9:11">
      <c r="I22396" s="72"/>
      <c r="J22396" s="72"/>
      <c r="K22396" s="72"/>
    </row>
    <row r="22397" spans="9:11">
      <c r="I22397" s="72"/>
      <c r="J22397" s="72"/>
      <c r="K22397" s="72"/>
    </row>
    <row r="22398" spans="9:11">
      <c r="I22398" s="72"/>
      <c r="J22398" s="72"/>
      <c r="K22398" s="72"/>
    </row>
    <row r="22399" spans="9:11">
      <c r="I22399" s="72"/>
      <c r="J22399" s="72"/>
      <c r="K22399" s="72"/>
    </row>
    <row r="22400" spans="9:11">
      <c r="I22400" s="72"/>
      <c r="J22400" s="72"/>
      <c r="K22400" s="72"/>
    </row>
    <row r="22401" spans="9:11">
      <c r="I22401" s="72"/>
      <c r="J22401" s="72"/>
      <c r="K22401" s="72"/>
    </row>
    <row r="22402" spans="9:11">
      <c r="I22402" s="72"/>
      <c r="J22402" s="72"/>
      <c r="K22402" s="72"/>
    </row>
    <row r="22403" spans="9:11">
      <c r="I22403" s="72"/>
      <c r="J22403" s="72"/>
      <c r="K22403" s="72"/>
    </row>
    <row r="22404" spans="9:11">
      <c r="I22404" s="72"/>
      <c r="J22404" s="72"/>
      <c r="K22404" s="72"/>
    </row>
    <row r="22405" spans="9:11">
      <c r="I22405" s="72"/>
      <c r="J22405" s="72"/>
      <c r="K22405" s="72"/>
    </row>
    <row r="22406" spans="9:11">
      <c r="I22406" s="72"/>
      <c r="J22406" s="72"/>
      <c r="K22406" s="72"/>
    </row>
    <row r="22407" spans="9:11">
      <c r="I22407" s="72"/>
      <c r="J22407" s="72"/>
      <c r="K22407" s="72"/>
    </row>
    <row r="22408" spans="9:11">
      <c r="I22408" s="72"/>
      <c r="J22408" s="72"/>
      <c r="K22408" s="72"/>
    </row>
    <row r="22409" spans="9:11">
      <c r="I22409" s="72"/>
      <c r="J22409" s="72"/>
      <c r="K22409" s="72"/>
    </row>
    <row r="22410" spans="9:11">
      <c r="I22410" s="72"/>
      <c r="J22410" s="72"/>
      <c r="K22410" s="72"/>
    </row>
    <row r="22411" spans="9:11">
      <c r="I22411" s="72"/>
      <c r="J22411" s="72"/>
      <c r="K22411" s="72"/>
    </row>
    <row r="22412" spans="9:11">
      <c r="I22412" s="72"/>
      <c r="J22412" s="72"/>
      <c r="K22412" s="72"/>
    </row>
    <row r="22413" spans="9:11">
      <c r="I22413" s="72"/>
      <c r="J22413" s="72"/>
      <c r="K22413" s="72"/>
    </row>
    <row r="22414" spans="9:11">
      <c r="I22414" s="72"/>
      <c r="J22414" s="72"/>
      <c r="K22414" s="72"/>
    </row>
    <row r="22415" spans="9:11">
      <c r="I22415" s="72"/>
      <c r="J22415" s="72"/>
      <c r="K22415" s="72"/>
    </row>
    <row r="22416" spans="9:11">
      <c r="I22416" s="72"/>
      <c r="J22416" s="72"/>
      <c r="K22416" s="72"/>
    </row>
    <row r="22417" spans="9:11">
      <c r="I22417" s="72"/>
      <c r="J22417" s="72"/>
      <c r="K22417" s="72"/>
    </row>
    <row r="22418" spans="9:11">
      <c r="I22418" s="72"/>
      <c r="J22418" s="72"/>
      <c r="K22418" s="72"/>
    </row>
    <row r="22419" spans="9:11">
      <c r="I22419" s="72"/>
      <c r="J22419" s="72"/>
      <c r="K22419" s="72"/>
    </row>
    <row r="22420" spans="9:11">
      <c r="I22420" s="72"/>
      <c r="J22420" s="72"/>
      <c r="K22420" s="72"/>
    </row>
    <row r="22421" spans="9:11">
      <c r="I22421" s="72"/>
      <c r="J22421" s="72"/>
      <c r="K22421" s="72"/>
    </row>
    <row r="22422" spans="9:11">
      <c r="I22422" s="72"/>
      <c r="J22422" s="72"/>
      <c r="K22422" s="72"/>
    </row>
    <row r="22423" spans="9:11">
      <c r="I22423" s="72"/>
      <c r="J22423" s="72"/>
      <c r="K22423" s="72"/>
    </row>
    <row r="22424" spans="9:11">
      <c r="I22424" s="72"/>
      <c r="J22424" s="72"/>
      <c r="K22424" s="72"/>
    </row>
    <row r="22425" spans="9:11">
      <c r="I22425" s="72"/>
      <c r="J22425" s="72"/>
      <c r="K22425" s="72"/>
    </row>
    <row r="22426" spans="9:11">
      <c r="I22426" s="72"/>
      <c r="J22426" s="72"/>
      <c r="K22426" s="72"/>
    </row>
    <row r="22427" spans="9:11">
      <c r="I22427" s="72"/>
      <c r="J22427" s="72"/>
      <c r="K22427" s="72"/>
    </row>
    <row r="22428" spans="9:11">
      <c r="I22428" s="72"/>
      <c r="J22428" s="72"/>
      <c r="K22428" s="72"/>
    </row>
    <row r="22429" spans="9:11">
      <c r="I22429" s="72"/>
      <c r="J22429" s="72"/>
      <c r="K22429" s="72"/>
    </row>
    <row r="22430" spans="9:11">
      <c r="I22430" s="72"/>
      <c r="J22430" s="72"/>
      <c r="K22430" s="72"/>
    </row>
    <row r="22431" spans="9:11">
      <c r="I22431" s="72"/>
      <c r="J22431" s="72"/>
      <c r="K22431" s="72"/>
    </row>
    <row r="22432" spans="9:11">
      <c r="I22432" s="72"/>
      <c r="J22432" s="72"/>
      <c r="K22432" s="72"/>
    </row>
    <row r="22433" spans="9:11">
      <c r="I22433" s="72"/>
      <c r="J22433" s="72"/>
      <c r="K22433" s="72"/>
    </row>
    <row r="22434" spans="9:11">
      <c r="I22434" s="72"/>
      <c r="J22434" s="72"/>
      <c r="K22434" s="72"/>
    </row>
    <row r="22435" spans="9:11">
      <c r="I22435" s="72"/>
      <c r="J22435" s="72"/>
      <c r="K22435" s="72"/>
    </row>
    <row r="22436" spans="9:11">
      <c r="I22436" s="72"/>
      <c r="J22436" s="72"/>
      <c r="K22436" s="72"/>
    </row>
    <row r="22437" spans="9:11">
      <c r="I22437" s="72"/>
      <c r="J22437" s="72"/>
      <c r="K22437" s="72"/>
    </row>
    <row r="22438" spans="9:11">
      <c r="I22438" s="72"/>
      <c r="J22438" s="72"/>
      <c r="K22438" s="72"/>
    </row>
    <row r="22439" spans="9:11">
      <c r="I22439" s="72"/>
      <c r="J22439" s="72"/>
      <c r="K22439" s="72"/>
    </row>
    <row r="22440" spans="9:11">
      <c r="I22440" s="72"/>
      <c r="J22440" s="72"/>
      <c r="K22440" s="72"/>
    </row>
    <row r="22441" spans="9:11">
      <c r="I22441" s="72"/>
      <c r="J22441" s="72"/>
      <c r="K22441" s="72"/>
    </row>
    <row r="22442" spans="9:11">
      <c r="I22442" s="72"/>
      <c r="J22442" s="72"/>
      <c r="K22442" s="72"/>
    </row>
    <row r="22443" spans="9:11">
      <c r="I22443" s="72"/>
      <c r="J22443" s="72"/>
      <c r="K22443" s="72"/>
    </row>
    <row r="22444" spans="9:11">
      <c r="I22444" s="72"/>
      <c r="J22444" s="72"/>
      <c r="K22444" s="72"/>
    </row>
    <row r="22445" spans="9:11">
      <c r="I22445" s="72"/>
      <c r="J22445" s="72"/>
      <c r="K22445" s="72"/>
    </row>
    <row r="22446" spans="9:11">
      <c r="I22446" s="72"/>
      <c r="J22446" s="72"/>
      <c r="K22446" s="72"/>
    </row>
    <row r="22447" spans="9:11">
      <c r="I22447" s="72"/>
      <c r="J22447" s="72"/>
      <c r="K22447" s="72"/>
    </row>
    <row r="22448" spans="9:11">
      <c r="I22448" s="72"/>
      <c r="J22448" s="72"/>
      <c r="K22448" s="72"/>
    </row>
    <row r="22449" spans="9:11">
      <c r="I22449" s="72"/>
      <c r="J22449" s="72"/>
      <c r="K22449" s="72"/>
    </row>
    <row r="22450" spans="9:11">
      <c r="I22450" s="72"/>
      <c r="J22450" s="72"/>
      <c r="K22450" s="72"/>
    </row>
    <row r="22451" spans="9:11">
      <c r="I22451" s="72"/>
      <c r="J22451" s="72"/>
      <c r="K22451" s="72"/>
    </row>
    <row r="22452" spans="9:11">
      <c r="I22452" s="72"/>
      <c r="J22452" s="72"/>
      <c r="K22452" s="72"/>
    </row>
    <row r="22453" spans="9:11">
      <c r="I22453" s="72"/>
      <c r="J22453" s="72"/>
      <c r="K22453" s="72"/>
    </row>
    <row r="22454" spans="9:11">
      <c r="I22454" s="72"/>
      <c r="J22454" s="72"/>
      <c r="K22454" s="72"/>
    </row>
    <row r="22455" spans="9:11">
      <c r="I22455" s="72"/>
      <c r="J22455" s="72"/>
      <c r="K22455" s="72"/>
    </row>
    <row r="22456" spans="9:11">
      <c r="I22456" s="72"/>
      <c r="J22456" s="72"/>
      <c r="K22456" s="72"/>
    </row>
    <row r="22457" spans="9:11">
      <c r="I22457" s="72"/>
      <c r="J22457" s="72"/>
      <c r="K22457" s="72"/>
    </row>
    <row r="22458" spans="9:11">
      <c r="I22458" s="72"/>
      <c r="J22458" s="72"/>
      <c r="K22458" s="72"/>
    </row>
    <row r="22459" spans="9:11">
      <c r="I22459" s="72"/>
      <c r="J22459" s="72"/>
      <c r="K22459" s="72"/>
    </row>
    <row r="22460" spans="9:11">
      <c r="I22460" s="72"/>
      <c r="J22460" s="72"/>
      <c r="K22460" s="72"/>
    </row>
    <row r="22461" spans="9:11">
      <c r="I22461" s="72"/>
      <c r="J22461" s="72"/>
      <c r="K22461" s="72"/>
    </row>
    <row r="22462" spans="9:11">
      <c r="I22462" s="72"/>
      <c r="J22462" s="72"/>
      <c r="K22462" s="72"/>
    </row>
    <row r="22463" spans="9:11">
      <c r="I22463" s="72"/>
      <c r="J22463" s="72"/>
      <c r="K22463" s="72"/>
    </row>
    <row r="22464" spans="9:11">
      <c r="I22464" s="72"/>
      <c r="J22464" s="72"/>
      <c r="K22464" s="72"/>
    </row>
    <row r="22465" spans="9:11">
      <c r="I22465" s="72"/>
      <c r="J22465" s="72"/>
      <c r="K22465" s="72"/>
    </row>
    <row r="22466" spans="9:11">
      <c r="I22466" s="72"/>
      <c r="J22466" s="72"/>
      <c r="K22466" s="72"/>
    </row>
    <row r="22467" spans="9:11">
      <c r="I22467" s="72"/>
      <c r="J22467" s="72"/>
      <c r="K22467" s="72"/>
    </row>
    <row r="22468" spans="9:11">
      <c r="I22468" s="72"/>
      <c r="J22468" s="72"/>
      <c r="K22468" s="72"/>
    </row>
    <row r="22469" spans="9:11">
      <c r="I22469" s="72"/>
      <c r="J22469" s="72"/>
      <c r="K22469" s="72"/>
    </row>
    <row r="22470" spans="9:11">
      <c r="I22470" s="72"/>
      <c r="J22470" s="72"/>
      <c r="K22470" s="72"/>
    </row>
    <row r="22471" spans="9:11">
      <c r="I22471" s="72"/>
      <c r="J22471" s="72"/>
      <c r="K22471" s="72"/>
    </row>
    <row r="22472" spans="9:11">
      <c r="I22472" s="72"/>
      <c r="J22472" s="72"/>
      <c r="K22472" s="72"/>
    </row>
    <row r="22473" spans="9:11">
      <c r="I22473" s="72"/>
      <c r="J22473" s="72"/>
      <c r="K22473" s="72"/>
    </row>
    <row r="22474" spans="9:11">
      <c r="I22474" s="72"/>
      <c r="J22474" s="72"/>
      <c r="K22474" s="72"/>
    </row>
    <row r="22475" spans="9:11">
      <c r="I22475" s="72"/>
      <c r="J22475" s="72"/>
      <c r="K22475" s="72"/>
    </row>
    <row r="22476" spans="9:11">
      <c r="I22476" s="72"/>
      <c r="J22476" s="72"/>
      <c r="K22476" s="72"/>
    </row>
    <row r="22477" spans="9:11">
      <c r="I22477" s="72"/>
      <c r="J22477" s="72"/>
      <c r="K22477" s="72"/>
    </row>
    <row r="22478" spans="9:11">
      <c r="I22478" s="72"/>
      <c r="J22478" s="72"/>
      <c r="K22478" s="72"/>
    </row>
    <row r="22479" spans="9:11">
      <c r="I22479" s="72"/>
      <c r="J22479" s="72"/>
      <c r="K22479" s="72"/>
    </row>
    <row r="22480" spans="9:11">
      <c r="I22480" s="72"/>
      <c r="J22480" s="72"/>
      <c r="K22480" s="72"/>
    </row>
    <row r="22481" spans="9:11">
      <c r="I22481" s="72"/>
      <c r="J22481" s="72"/>
      <c r="K22481" s="72"/>
    </row>
    <row r="22482" spans="9:11">
      <c r="I22482" s="72"/>
      <c r="J22482" s="72"/>
      <c r="K22482" s="72"/>
    </row>
    <row r="22483" spans="9:11">
      <c r="I22483" s="72"/>
      <c r="J22483" s="72"/>
      <c r="K22483" s="72"/>
    </row>
    <row r="22484" spans="9:11">
      <c r="I22484" s="72"/>
      <c r="J22484" s="72"/>
      <c r="K22484" s="72"/>
    </row>
    <row r="22485" spans="9:11">
      <c r="I22485" s="72"/>
      <c r="J22485" s="72"/>
      <c r="K22485" s="72"/>
    </row>
    <row r="22486" spans="9:11">
      <c r="I22486" s="72"/>
      <c r="J22486" s="72"/>
      <c r="K22486" s="72"/>
    </row>
    <row r="22487" spans="9:11">
      <c r="I22487" s="72"/>
      <c r="J22487" s="72"/>
      <c r="K22487" s="72"/>
    </row>
    <row r="22488" spans="9:11">
      <c r="I22488" s="72"/>
      <c r="J22488" s="72"/>
      <c r="K22488" s="72"/>
    </row>
    <row r="22489" spans="9:11">
      <c r="I22489" s="72"/>
      <c r="J22489" s="72"/>
      <c r="K22489" s="72"/>
    </row>
    <row r="22490" spans="9:11">
      <c r="I22490" s="72"/>
      <c r="J22490" s="72"/>
      <c r="K22490" s="72"/>
    </row>
    <row r="22491" spans="9:11">
      <c r="I22491" s="72"/>
      <c r="J22491" s="72"/>
      <c r="K22491" s="72"/>
    </row>
    <row r="22492" spans="9:11">
      <c r="I22492" s="72"/>
      <c r="J22492" s="72"/>
      <c r="K22492" s="72"/>
    </row>
    <row r="22493" spans="9:11">
      <c r="I22493" s="72"/>
      <c r="J22493" s="72"/>
      <c r="K22493" s="72"/>
    </row>
    <row r="22494" spans="9:11">
      <c r="I22494" s="72"/>
      <c r="J22494" s="72"/>
      <c r="K22494" s="72"/>
    </row>
    <row r="22495" spans="9:11">
      <c r="I22495" s="72"/>
      <c r="J22495" s="72"/>
      <c r="K22495" s="72"/>
    </row>
    <row r="22496" spans="9:11">
      <c r="I22496" s="72"/>
      <c r="J22496" s="72"/>
      <c r="K22496" s="72"/>
    </row>
    <row r="22497" spans="9:11">
      <c r="I22497" s="72"/>
      <c r="J22497" s="72"/>
      <c r="K22497" s="72"/>
    </row>
    <row r="22498" spans="9:11">
      <c r="I22498" s="72"/>
      <c r="J22498" s="72"/>
      <c r="K22498" s="72"/>
    </row>
    <row r="22499" spans="9:11">
      <c r="I22499" s="72"/>
      <c r="J22499" s="72"/>
      <c r="K22499" s="72"/>
    </row>
    <row r="22500" spans="9:11">
      <c r="I22500" s="72"/>
      <c r="J22500" s="72"/>
      <c r="K22500" s="72"/>
    </row>
    <row r="22501" spans="9:11">
      <c r="I22501" s="72"/>
      <c r="J22501" s="72"/>
      <c r="K22501" s="72"/>
    </row>
    <row r="22502" spans="9:11">
      <c r="I22502" s="72"/>
      <c r="J22502" s="72"/>
      <c r="K22502" s="72"/>
    </row>
    <row r="22503" spans="9:11">
      <c r="I22503" s="72"/>
      <c r="J22503" s="72"/>
      <c r="K22503" s="72"/>
    </row>
    <row r="22504" spans="9:11">
      <c r="I22504" s="72"/>
      <c r="J22504" s="72"/>
      <c r="K22504" s="72"/>
    </row>
    <row r="22505" spans="9:11">
      <c r="I22505" s="72"/>
      <c r="J22505" s="72"/>
      <c r="K22505" s="72"/>
    </row>
    <row r="22506" spans="9:11">
      <c r="I22506" s="72"/>
      <c r="J22506" s="72"/>
      <c r="K22506" s="72"/>
    </row>
    <row r="22507" spans="9:11">
      <c r="I22507" s="72"/>
      <c r="J22507" s="72"/>
      <c r="K22507" s="72"/>
    </row>
    <row r="22508" spans="9:11">
      <c r="I22508" s="72"/>
      <c r="J22508" s="72"/>
      <c r="K22508" s="72"/>
    </row>
    <row r="22509" spans="9:11">
      <c r="I22509" s="72"/>
      <c r="J22509" s="72"/>
      <c r="K22509" s="72"/>
    </row>
    <row r="22510" spans="9:11">
      <c r="I22510" s="72"/>
      <c r="J22510" s="72"/>
      <c r="K22510" s="72"/>
    </row>
    <row r="22511" spans="9:11">
      <c r="I22511" s="72"/>
      <c r="J22511" s="72"/>
      <c r="K22511" s="72"/>
    </row>
    <row r="22512" spans="9:11">
      <c r="I22512" s="72"/>
      <c r="J22512" s="72"/>
      <c r="K22512" s="72"/>
    </row>
    <row r="22513" spans="9:11">
      <c r="I22513" s="72"/>
      <c r="J22513" s="72"/>
      <c r="K22513" s="72"/>
    </row>
    <row r="22514" spans="9:11">
      <c r="I22514" s="72"/>
      <c r="J22514" s="72"/>
      <c r="K22514" s="72"/>
    </row>
    <row r="22515" spans="9:11">
      <c r="I22515" s="72"/>
      <c r="J22515" s="72"/>
      <c r="K22515" s="72"/>
    </row>
    <row r="22516" spans="9:11">
      <c r="I22516" s="72"/>
      <c r="J22516" s="72"/>
      <c r="K22516" s="72"/>
    </row>
    <row r="22517" spans="9:11">
      <c r="I22517" s="72"/>
      <c r="J22517" s="72"/>
      <c r="K22517" s="72"/>
    </row>
    <row r="22518" spans="9:11">
      <c r="I22518" s="72"/>
      <c r="J22518" s="72"/>
      <c r="K22518" s="72"/>
    </row>
    <row r="22519" spans="9:11">
      <c r="I22519" s="72"/>
      <c r="J22519" s="72"/>
      <c r="K22519" s="72"/>
    </row>
    <row r="22520" spans="9:11">
      <c r="I22520" s="72"/>
      <c r="J22520" s="72"/>
      <c r="K22520" s="72"/>
    </row>
    <row r="22521" spans="9:11">
      <c r="I22521" s="72"/>
      <c r="J22521" s="72"/>
      <c r="K22521" s="72"/>
    </row>
    <row r="22522" spans="9:11">
      <c r="I22522" s="72"/>
      <c r="J22522" s="72"/>
      <c r="K22522" s="72"/>
    </row>
    <row r="22523" spans="9:11">
      <c r="I22523" s="72"/>
      <c r="J22523" s="72"/>
      <c r="K22523" s="72"/>
    </row>
    <row r="22524" spans="9:11">
      <c r="I22524" s="72"/>
      <c r="J22524" s="72"/>
      <c r="K22524" s="72"/>
    </row>
    <row r="22525" spans="9:11">
      <c r="I22525" s="72"/>
      <c r="J22525" s="72"/>
      <c r="K22525" s="72"/>
    </row>
    <row r="22526" spans="9:11">
      <c r="I22526" s="72"/>
      <c r="J22526" s="72"/>
      <c r="K22526" s="72"/>
    </row>
    <row r="22527" spans="9:11">
      <c r="I22527" s="72"/>
      <c r="J22527" s="72"/>
      <c r="K22527" s="72"/>
    </row>
    <row r="22528" spans="9:11">
      <c r="I22528" s="72"/>
      <c r="J22528" s="72"/>
      <c r="K22528" s="72"/>
    </row>
    <row r="22529" spans="9:11">
      <c r="I22529" s="72"/>
      <c r="J22529" s="72"/>
      <c r="K22529" s="72"/>
    </row>
    <row r="22530" spans="9:11">
      <c r="I22530" s="72"/>
      <c r="J22530" s="72"/>
      <c r="K22530" s="72"/>
    </row>
    <row r="22531" spans="9:11">
      <c r="I22531" s="72"/>
      <c r="J22531" s="72"/>
      <c r="K22531" s="72"/>
    </row>
    <row r="22532" spans="9:11">
      <c r="I22532" s="72"/>
      <c r="J22532" s="72"/>
      <c r="K22532" s="72"/>
    </row>
    <row r="22533" spans="9:11">
      <c r="I22533" s="72"/>
      <c r="J22533" s="72"/>
      <c r="K22533" s="72"/>
    </row>
    <row r="22534" spans="9:11">
      <c r="I22534" s="72"/>
      <c r="J22534" s="72"/>
      <c r="K22534" s="72"/>
    </row>
    <row r="22535" spans="9:11">
      <c r="I22535" s="72"/>
      <c r="J22535" s="72"/>
      <c r="K22535" s="72"/>
    </row>
    <row r="22536" spans="9:11">
      <c r="I22536" s="72"/>
      <c r="J22536" s="72"/>
      <c r="K22536" s="72"/>
    </row>
    <row r="22537" spans="9:11">
      <c r="I22537" s="72"/>
      <c r="J22537" s="72"/>
      <c r="K22537" s="72"/>
    </row>
    <row r="22538" spans="9:11">
      <c r="I22538" s="72"/>
      <c r="J22538" s="72"/>
      <c r="K22538" s="72"/>
    </row>
    <row r="22539" spans="9:11">
      <c r="I22539" s="72"/>
      <c r="J22539" s="72"/>
      <c r="K22539" s="72"/>
    </row>
    <row r="22540" spans="9:11">
      <c r="I22540" s="72"/>
      <c r="J22540" s="72"/>
      <c r="K22540" s="72"/>
    </row>
    <row r="22541" spans="9:11">
      <c r="I22541" s="72"/>
      <c r="J22541" s="72"/>
      <c r="K22541" s="72"/>
    </row>
    <row r="22542" spans="9:11">
      <c r="I22542" s="72"/>
      <c r="J22542" s="72"/>
      <c r="K22542" s="72"/>
    </row>
    <row r="22543" spans="9:11">
      <c r="I22543" s="72"/>
      <c r="J22543" s="72"/>
      <c r="K22543" s="72"/>
    </row>
    <row r="22544" spans="9:11">
      <c r="I22544" s="72"/>
      <c r="J22544" s="72"/>
      <c r="K22544" s="72"/>
    </row>
    <row r="22545" spans="9:11">
      <c r="I22545" s="72"/>
      <c r="J22545" s="72"/>
      <c r="K22545" s="72"/>
    </row>
    <row r="22546" spans="9:11">
      <c r="I22546" s="72"/>
      <c r="J22546" s="72"/>
      <c r="K22546" s="72"/>
    </row>
    <row r="22547" spans="9:11">
      <c r="I22547" s="72"/>
      <c r="J22547" s="72"/>
      <c r="K22547" s="72"/>
    </row>
    <row r="22548" spans="9:11">
      <c r="I22548" s="72"/>
      <c r="J22548" s="72"/>
      <c r="K22548" s="72"/>
    </row>
    <row r="22549" spans="9:11">
      <c r="I22549" s="72"/>
      <c r="J22549" s="72"/>
      <c r="K22549" s="72"/>
    </row>
    <row r="22550" spans="9:11">
      <c r="I22550" s="72"/>
      <c r="J22550" s="72"/>
      <c r="K22550" s="72"/>
    </row>
    <row r="22551" spans="9:11">
      <c r="I22551" s="72"/>
      <c r="J22551" s="72"/>
      <c r="K22551" s="72"/>
    </row>
    <row r="22552" spans="9:11">
      <c r="I22552" s="72"/>
      <c r="J22552" s="72"/>
      <c r="K22552" s="72"/>
    </row>
    <row r="22553" spans="9:11">
      <c r="I22553" s="72"/>
      <c r="J22553" s="72"/>
      <c r="K22553" s="72"/>
    </row>
    <row r="22554" spans="9:11">
      <c r="I22554" s="72"/>
      <c r="J22554" s="72"/>
      <c r="K22554" s="72"/>
    </row>
    <row r="22555" spans="9:11">
      <c r="I22555" s="72"/>
      <c r="J22555" s="72"/>
      <c r="K22555" s="72"/>
    </row>
    <row r="22556" spans="9:11">
      <c r="I22556" s="72"/>
      <c r="J22556" s="72"/>
      <c r="K22556" s="72"/>
    </row>
    <row r="22557" spans="9:11">
      <c r="I22557" s="72"/>
      <c r="J22557" s="72"/>
      <c r="K22557" s="72"/>
    </row>
    <row r="22558" spans="9:11">
      <c r="I22558" s="72"/>
      <c r="J22558" s="72"/>
      <c r="K22558" s="72"/>
    </row>
    <row r="22559" spans="9:11">
      <c r="I22559" s="72"/>
      <c r="J22559" s="72"/>
      <c r="K22559" s="72"/>
    </row>
    <row r="22560" spans="9:11">
      <c r="I22560" s="72"/>
      <c r="J22560" s="72"/>
      <c r="K22560" s="72"/>
    </row>
    <row r="22561" spans="9:11">
      <c r="I22561" s="72"/>
      <c r="J22561" s="72"/>
      <c r="K22561" s="72"/>
    </row>
    <row r="22562" spans="9:11">
      <c r="I22562" s="72"/>
      <c r="J22562" s="72"/>
      <c r="K22562" s="72"/>
    </row>
    <row r="22563" spans="9:11">
      <c r="I22563" s="72"/>
      <c r="J22563" s="72"/>
      <c r="K22563" s="72"/>
    </row>
    <row r="22564" spans="9:11">
      <c r="I22564" s="72"/>
      <c r="J22564" s="72"/>
      <c r="K22564" s="72"/>
    </row>
    <row r="22565" spans="9:11">
      <c r="I22565" s="72"/>
      <c r="J22565" s="72"/>
      <c r="K22565" s="72"/>
    </row>
    <row r="22566" spans="9:11">
      <c r="I22566" s="72"/>
      <c r="J22566" s="72"/>
      <c r="K22566" s="72"/>
    </row>
    <row r="22567" spans="9:11">
      <c r="I22567" s="72"/>
      <c r="J22567" s="72"/>
      <c r="K22567" s="72"/>
    </row>
    <row r="22568" spans="9:11">
      <c r="I22568" s="72"/>
      <c r="J22568" s="72"/>
      <c r="K22568" s="72"/>
    </row>
    <row r="22569" spans="9:11">
      <c r="I22569" s="72"/>
      <c r="J22569" s="72"/>
      <c r="K22569" s="72"/>
    </row>
    <row r="22570" spans="9:11">
      <c r="I22570" s="72"/>
      <c r="J22570" s="72"/>
      <c r="K22570" s="72"/>
    </row>
    <row r="22571" spans="9:11">
      <c r="I22571" s="72"/>
      <c r="J22571" s="72"/>
      <c r="K22571" s="72"/>
    </row>
    <row r="22572" spans="9:11">
      <c r="I22572" s="72"/>
      <c r="J22572" s="72"/>
      <c r="K22572" s="72"/>
    </row>
    <row r="22573" spans="9:11">
      <c r="I22573" s="72"/>
      <c r="J22573" s="72"/>
      <c r="K22573" s="72"/>
    </row>
    <row r="22574" spans="9:11">
      <c r="I22574" s="72"/>
      <c r="J22574" s="72"/>
      <c r="K22574" s="72"/>
    </row>
    <row r="22575" spans="9:11">
      <c r="I22575" s="72"/>
      <c r="J22575" s="72"/>
      <c r="K22575" s="72"/>
    </row>
    <row r="22576" spans="9:11">
      <c r="I22576" s="72"/>
      <c r="J22576" s="72"/>
      <c r="K22576" s="72"/>
    </row>
    <row r="22577" spans="9:11">
      <c r="I22577" s="72"/>
      <c r="J22577" s="72"/>
      <c r="K22577" s="72"/>
    </row>
    <row r="22578" spans="9:11">
      <c r="I22578" s="72"/>
      <c r="J22578" s="72"/>
      <c r="K22578" s="72"/>
    </row>
    <row r="22579" spans="9:11">
      <c r="I22579" s="72"/>
      <c r="J22579" s="72"/>
      <c r="K22579" s="72"/>
    </row>
    <row r="22580" spans="9:11">
      <c r="I22580" s="72"/>
      <c r="J22580" s="72"/>
      <c r="K22580" s="72"/>
    </row>
    <row r="22581" spans="9:11">
      <c r="I22581" s="72"/>
      <c r="J22581" s="72"/>
      <c r="K22581" s="72"/>
    </row>
    <row r="22582" spans="9:11">
      <c r="I22582" s="72"/>
      <c r="J22582" s="72"/>
      <c r="K22582" s="72"/>
    </row>
    <row r="22583" spans="9:11">
      <c r="I22583" s="72"/>
      <c r="J22583" s="72"/>
      <c r="K22583" s="72"/>
    </row>
    <row r="22584" spans="9:11">
      <c r="I22584" s="72"/>
      <c r="J22584" s="72"/>
      <c r="K22584" s="72"/>
    </row>
    <row r="22585" spans="9:11">
      <c r="I22585" s="72"/>
      <c r="J22585" s="72"/>
      <c r="K22585" s="72"/>
    </row>
    <row r="22586" spans="9:11">
      <c r="I22586" s="72"/>
      <c r="J22586" s="72"/>
      <c r="K22586" s="72"/>
    </row>
    <row r="22587" spans="9:11">
      <c r="I22587" s="72"/>
      <c r="J22587" s="72"/>
      <c r="K22587" s="72"/>
    </row>
    <row r="22588" spans="9:11">
      <c r="I22588" s="72"/>
      <c r="J22588" s="72"/>
      <c r="K22588" s="72"/>
    </row>
    <row r="22589" spans="9:11">
      <c r="I22589" s="72"/>
      <c r="J22589" s="72"/>
      <c r="K22589" s="72"/>
    </row>
    <row r="22590" spans="9:11">
      <c r="I22590" s="72"/>
      <c r="J22590" s="72"/>
      <c r="K22590" s="72"/>
    </row>
    <row r="22591" spans="9:11">
      <c r="I22591" s="72"/>
      <c r="J22591" s="72"/>
      <c r="K22591" s="72"/>
    </row>
    <row r="22592" spans="9:11">
      <c r="I22592" s="72"/>
      <c r="J22592" s="72"/>
      <c r="K22592" s="72"/>
    </row>
    <row r="22593" spans="9:11">
      <c r="I22593" s="72"/>
      <c r="J22593" s="72"/>
      <c r="K22593" s="72"/>
    </row>
    <row r="22594" spans="9:11">
      <c r="I22594" s="72"/>
      <c r="J22594" s="72"/>
      <c r="K22594" s="72"/>
    </row>
    <row r="22595" spans="9:11">
      <c r="I22595" s="72"/>
      <c r="J22595" s="72"/>
      <c r="K22595" s="72"/>
    </row>
    <row r="22596" spans="9:11">
      <c r="I22596" s="72"/>
      <c r="J22596" s="72"/>
      <c r="K22596" s="72"/>
    </row>
    <row r="22597" spans="9:11">
      <c r="I22597" s="72"/>
      <c r="J22597" s="72"/>
      <c r="K22597" s="72"/>
    </row>
    <row r="22598" spans="9:11">
      <c r="I22598" s="72"/>
      <c r="J22598" s="72"/>
      <c r="K22598" s="72"/>
    </row>
    <row r="22599" spans="9:11">
      <c r="I22599" s="72"/>
      <c r="J22599" s="72"/>
      <c r="K22599" s="72"/>
    </row>
    <row r="22600" spans="9:11">
      <c r="I22600" s="72"/>
      <c r="J22600" s="72"/>
      <c r="K22600" s="72"/>
    </row>
    <row r="22601" spans="9:11">
      <c r="I22601" s="72"/>
      <c r="J22601" s="72"/>
      <c r="K22601" s="72"/>
    </row>
    <row r="22602" spans="9:11">
      <c r="I22602" s="72"/>
      <c r="J22602" s="72"/>
      <c r="K22602" s="72"/>
    </row>
    <row r="22603" spans="9:11">
      <c r="I22603" s="72"/>
      <c r="J22603" s="72"/>
      <c r="K22603" s="72"/>
    </row>
    <row r="22604" spans="9:11">
      <c r="I22604" s="72"/>
      <c r="J22604" s="72"/>
      <c r="K22604" s="72"/>
    </row>
    <row r="22605" spans="9:11">
      <c r="I22605" s="72"/>
      <c r="J22605" s="72"/>
      <c r="K22605" s="72"/>
    </row>
    <row r="22606" spans="9:11">
      <c r="I22606" s="72"/>
      <c r="J22606" s="72"/>
      <c r="K22606" s="72"/>
    </row>
    <row r="22607" spans="9:11">
      <c r="I22607" s="72"/>
      <c r="J22607" s="72"/>
      <c r="K22607" s="72"/>
    </row>
    <row r="22608" spans="9:11">
      <c r="I22608" s="72"/>
      <c r="J22608" s="72"/>
      <c r="K22608" s="72"/>
    </row>
    <row r="22609" spans="9:11">
      <c r="I22609" s="72"/>
      <c r="J22609" s="72"/>
      <c r="K22609" s="72"/>
    </row>
    <row r="22610" spans="9:11">
      <c r="I22610" s="72"/>
      <c r="J22610" s="72"/>
      <c r="K22610" s="72"/>
    </row>
    <row r="22611" spans="9:11">
      <c r="I22611" s="72"/>
      <c r="J22611" s="72"/>
      <c r="K22611" s="72"/>
    </row>
    <row r="22612" spans="9:11">
      <c r="I22612" s="72"/>
      <c r="J22612" s="72"/>
      <c r="K22612" s="72"/>
    </row>
    <row r="22613" spans="9:11">
      <c r="I22613" s="72"/>
      <c r="J22613" s="72"/>
      <c r="K22613" s="72"/>
    </row>
    <row r="22614" spans="9:11">
      <c r="I22614" s="72"/>
      <c r="J22614" s="72"/>
      <c r="K22614" s="72"/>
    </row>
    <row r="22615" spans="9:11">
      <c r="I22615" s="72"/>
      <c r="J22615" s="72"/>
      <c r="K22615" s="72"/>
    </row>
    <row r="22616" spans="9:11">
      <c r="I22616" s="72"/>
      <c r="J22616" s="72"/>
      <c r="K22616" s="72"/>
    </row>
    <row r="22617" spans="9:11">
      <c r="I22617" s="72"/>
      <c r="J22617" s="72"/>
      <c r="K22617" s="72"/>
    </row>
    <row r="22618" spans="9:11">
      <c r="I22618" s="72"/>
      <c r="J22618" s="72"/>
      <c r="K22618" s="72"/>
    </row>
    <row r="22619" spans="9:11">
      <c r="I22619" s="72"/>
      <c r="J22619" s="72"/>
      <c r="K22619" s="72"/>
    </row>
    <row r="22620" spans="9:11">
      <c r="I22620" s="72"/>
      <c r="J22620" s="72"/>
      <c r="K22620" s="72"/>
    </row>
    <row r="22621" spans="9:11">
      <c r="I22621" s="72"/>
      <c r="J22621" s="72"/>
      <c r="K22621" s="72"/>
    </row>
    <row r="22622" spans="9:11">
      <c r="I22622" s="72"/>
      <c r="J22622" s="72"/>
      <c r="K22622" s="72"/>
    </row>
    <row r="22623" spans="9:11">
      <c r="I22623" s="72"/>
      <c r="J22623" s="72"/>
      <c r="K22623" s="72"/>
    </row>
    <row r="22624" spans="9:11">
      <c r="I22624" s="72"/>
      <c r="J22624" s="72"/>
      <c r="K22624" s="72"/>
    </row>
    <row r="22625" spans="9:11">
      <c r="I22625" s="72"/>
      <c r="J22625" s="72"/>
      <c r="K22625" s="72"/>
    </row>
    <row r="22626" spans="9:11">
      <c r="I22626" s="72"/>
      <c r="J22626" s="72"/>
      <c r="K22626" s="72"/>
    </row>
    <row r="22627" spans="9:11">
      <c r="I22627" s="72"/>
      <c r="J22627" s="72"/>
      <c r="K22627" s="72"/>
    </row>
    <row r="22628" spans="9:11">
      <c r="I22628" s="72"/>
      <c r="J22628" s="72"/>
      <c r="K22628" s="72"/>
    </row>
    <row r="22629" spans="9:11">
      <c r="I22629" s="72"/>
      <c r="J22629" s="72"/>
      <c r="K22629" s="72"/>
    </row>
    <row r="22630" spans="9:11">
      <c r="I22630" s="72"/>
      <c r="J22630" s="72"/>
      <c r="K22630" s="72"/>
    </row>
    <row r="22631" spans="9:11">
      <c r="I22631" s="72"/>
      <c r="J22631" s="72"/>
      <c r="K22631" s="72"/>
    </row>
    <row r="22632" spans="9:11">
      <c r="I22632" s="72"/>
      <c r="J22632" s="72"/>
      <c r="K22632" s="72"/>
    </row>
    <row r="22633" spans="9:11">
      <c r="I22633" s="72"/>
      <c r="J22633" s="72"/>
      <c r="K22633" s="72"/>
    </row>
    <row r="22634" spans="9:11">
      <c r="I22634" s="72"/>
      <c r="J22634" s="72"/>
      <c r="K22634" s="72"/>
    </row>
    <row r="22635" spans="9:11">
      <c r="I22635" s="72"/>
      <c r="J22635" s="72"/>
      <c r="K22635" s="72"/>
    </row>
    <row r="22636" spans="9:11">
      <c r="I22636" s="72"/>
      <c r="J22636" s="72"/>
      <c r="K22636" s="72"/>
    </row>
    <row r="22637" spans="9:11">
      <c r="I22637" s="72"/>
      <c r="J22637" s="72"/>
      <c r="K22637" s="72"/>
    </row>
    <row r="22638" spans="9:11">
      <c r="I22638" s="72"/>
      <c r="J22638" s="72"/>
      <c r="K22638" s="72"/>
    </row>
    <row r="22639" spans="9:11">
      <c r="I22639" s="72"/>
      <c r="J22639" s="72"/>
      <c r="K22639" s="72"/>
    </row>
    <row r="22640" spans="9:11">
      <c r="I22640" s="72"/>
      <c r="J22640" s="72"/>
      <c r="K22640" s="72"/>
    </row>
    <row r="22641" spans="9:11">
      <c r="I22641" s="72"/>
      <c r="J22641" s="72"/>
      <c r="K22641" s="72"/>
    </row>
    <row r="22642" spans="9:11">
      <c r="I22642" s="72"/>
      <c r="J22642" s="72"/>
      <c r="K22642" s="72"/>
    </row>
    <row r="22643" spans="9:11">
      <c r="I22643" s="72"/>
      <c r="J22643" s="72"/>
      <c r="K22643" s="72"/>
    </row>
    <row r="22644" spans="9:11">
      <c r="I22644" s="72"/>
      <c r="J22644" s="72"/>
      <c r="K22644" s="72"/>
    </row>
    <row r="22645" spans="9:11">
      <c r="I22645" s="72"/>
      <c r="J22645" s="72"/>
      <c r="K22645" s="72"/>
    </row>
    <row r="22646" spans="9:11">
      <c r="I22646" s="72"/>
      <c r="J22646" s="72"/>
      <c r="K22646" s="72"/>
    </row>
    <row r="22647" spans="9:11">
      <c r="I22647" s="72"/>
      <c r="J22647" s="72"/>
      <c r="K22647" s="72"/>
    </row>
    <row r="22648" spans="9:11">
      <c r="I22648" s="72"/>
      <c r="J22648" s="72"/>
      <c r="K22648" s="72"/>
    </row>
    <row r="22649" spans="9:11">
      <c r="I22649" s="72"/>
      <c r="J22649" s="72"/>
      <c r="K22649" s="72"/>
    </row>
    <row r="22650" spans="9:11">
      <c r="I22650" s="72"/>
      <c r="J22650" s="72"/>
      <c r="K22650" s="72"/>
    </row>
    <row r="22651" spans="9:11">
      <c r="I22651" s="72"/>
      <c r="J22651" s="72"/>
      <c r="K22651" s="72"/>
    </row>
    <row r="22652" spans="9:11">
      <c r="I22652" s="72"/>
      <c r="J22652" s="72"/>
      <c r="K22652" s="72"/>
    </row>
    <row r="22653" spans="9:11">
      <c r="I22653" s="72"/>
      <c r="J22653" s="72"/>
      <c r="K22653" s="72"/>
    </row>
    <row r="22654" spans="9:11">
      <c r="I22654" s="72"/>
      <c r="J22654" s="72"/>
      <c r="K22654" s="72"/>
    </row>
    <row r="22655" spans="9:11">
      <c r="I22655" s="72"/>
      <c r="J22655" s="72"/>
      <c r="K22655" s="72"/>
    </row>
    <row r="22656" spans="9:11">
      <c r="I22656" s="72"/>
      <c r="J22656" s="72"/>
      <c r="K22656" s="72"/>
    </row>
    <row r="22657" spans="9:11">
      <c r="I22657" s="72"/>
      <c r="J22657" s="72"/>
      <c r="K22657" s="72"/>
    </row>
    <row r="22658" spans="9:11">
      <c r="I22658" s="72"/>
      <c r="J22658" s="72"/>
      <c r="K22658" s="72"/>
    </row>
    <row r="22659" spans="9:11">
      <c r="I22659" s="72"/>
      <c r="J22659" s="72"/>
      <c r="K22659" s="72"/>
    </row>
    <row r="22660" spans="9:11">
      <c r="I22660" s="72"/>
      <c r="J22660" s="72"/>
      <c r="K22660" s="72"/>
    </row>
    <row r="22661" spans="9:11">
      <c r="I22661" s="72"/>
      <c r="J22661" s="72"/>
      <c r="K22661" s="72"/>
    </row>
    <row r="22662" spans="9:11">
      <c r="I22662" s="72"/>
      <c r="J22662" s="72"/>
      <c r="K22662" s="72"/>
    </row>
    <row r="22663" spans="9:11">
      <c r="I22663" s="72"/>
      <c r="J22663" s="72"/>
      <c r="K22663" s="72"/>
    </row>
    <row r="22664" spans="9:11">
      <c r="I22664" s="72"/>
      <c r="J22664" s="72"/>
      <c r="K22664" s="72"/>
    </row>
    <row r="22665" spans="9:11">
      <c r="I22665" s="72"/>
      <c r="J22665" s="72"/>
      <c r="K22665" s="72"/>
    </row>
    <row r="22666" spans="9:11">
      <c r="I22666" s="72"/>
      <c r="J22666" s="72"/>
      <c r="K22666" s="72"/>
    </row>
    <row r="22667" spans="9:11">
      <c r="I22667" s="72"/>
      <c r="J22667" s="72"/>
      <c r="K22667" s="72"/>
    </row>
    <row r="22668" spans="9:11">
      <c r="I22668" s="72"/>
      <c r="J22668" s="72"/>
      <c r="K22668" s="72"/>
    </row>
    <row r="22669" spans="9:11">
      <c r="I22669" s="72"/>
      <c r="J22669" s="72"/>
      <c r="K22669" s="72"/>
    </row>
    <row r="22670" spans="9:11">
      <c r="I22670" s="72"/>
      <c r="J22670" s="72"/>
      <c r="K22670" s="72"/>
    </row>
    <row r="22671" spans="9:11">
      <c r="I22671" s="72"/>
      <c r="J22671" s="72"/>
      <c r="K22671" s="72"/>
    </row>
    <row r="22672" spans="9:11">
      <c r="I22672" s="72"/>
      <c r="J22672" s="72"/>
      <c r="K22672" s="72"/>
    </row>
    <row r="22673" spans="9:11">
      <c r="I22673" s="72"/>
      <c r="J22673" s="72"/>
      <c r="K22673" s="72"/>
    </row>
    <row r="22674" spans="9:11">
      <c r="I22674" s="72"/>
      <c r="J22674" s="72"/>
      <c r="K22674" s="72"/>
    </row>
    <row r="22675" spans="9:11">
      <c r="I22675" s="72"/>
      <c r="J22675" s="72"/>
      <c r="K22675" s="72"/>
    </row>
    <row r="22676" spans="9:11">
      <c r="I22676" s="72"/>
      <c r="J22676" s="72"/>
      <c r="K22676" s="72"/>
    </row>
    <row r="22677" spans="9:11">
      <c r="I22677" s="72"/>
      <c r="J22677" s="72"/>
      <c r="K22677" s="72"/>
    </row>
    <row r="22678" spans="9:11">
      <c r="I22678" s="72"/>
      <c r="J22678" s="72"/>
      <c r="K22678" s="72"/>
    </row>
    <row r="22679" spans="9:11">
      <c r="I22679" s="72"/>
      <c r="J22679" s="72"/>
      <c r="K22679" s="72"/>
    </row>
    <row r="22680" spans="9:11">
      <c r="I22680" s="72"/>
      <c r="J22680" s="72"/>
      <c r="K22680" s="72"/>
    </row>
    <row r="22681" spans="9:11">
      <c r="I22681" s="72"/>
      <c r="J22681" s="72"/>
      <c r="K22681" s="72"/>
    </row>
    <row r="22682" spans="9:11">
      <c r="I22682" s="72"/>
      <c r="J22682" s="72"/>
      <c r="K22682" s="72"/>
    </row>
    <row r="22683" spans="9:11">
      <c r="I22683" s="72"/>
      <c r="J22683" s="72"/>
      <c r="K22683" s="72"/>
    </row>
    <row r="22684" spans="9:11">
      <c r="I22684" s="72"/>
      <c r="J22684" s="72"/>
      <c r="K22684" s="72"/>
    </row>
    <row r="22685" spans="9:11">
      <c r="I22685" s="72"/>
      <c r="J22685" s="72"/>
      <c r="K22685" s="72"/>
    </row>
    <row r="22686" spans="9:11">
      <c r="I22686" s="72"/>
      <c r="J22686" s="72"/>
      <c r="K22686" s="72"/>
    </row>
    <row r="22687" spans="9:11">
      <c r="I22687" s="72"/>
      <c r="J22687" s="72"/>
      <c r="K22687" s="72"/>
    </row>
    <row r="22688" spans="9:11">
      <c r="I22688" s="72"/>
      <c r="J22688" s="72"/>
      <c r="K22688" s="72"/>
    </row>
    <row r="22689" spans="9:11">
      <c r="I22689" s="72"/>
      <c r="J22689" s="72"/>
      <c r="K22689" s="72"/>
    </row>
    <row r="22690" spans="9:11">
      <c r="I22690" s="72"/>
      <c r="J22690" s="72"/>
      <c r="K22690" s="72"/>
    </row>
    <row r="22691" spans="9:11">
      <c r="I22691" s="72"/>
      <c r="J22691" s="72"/>
      <c r="K22691" s="72"/>
    </row>
    <row r="22692" spans="9:11">
      <c r="I22692" s="72"/>
      <c r="J22692" s="72"/>
      <c r="K22692" s="72"/>
    </row>
    <row r="22693" spans="9:11">
      <c r="I22693" s="72"/>
      <c r="J22693" s="72"/>
      <c r="K22693" s="72"/>
    </row>
    <row r="22694" spans="9:11">
      <c r="I22694" s="72"/>
      <c r="J22694" s="72"/>
      <c r="K22694" s="72"/>
    </row>
    <row r="22695" spans="9:11">
      <c r="I22695" s="72"/>
      <c r="J22695" s="72"/>
      <c r="K22695" s="72"/>
    </row>
    <row r="22696" spans="9:11">
      <c r="I22696" s="72"/>
      <c r="J22696" s="72"/>
      <c r="K22696" s="72"/>
    </row>
    <row r="22697" spans="9:11">
      <c r="I22697" s="72"/>
      <c r="J22697" s="72"/>
      <c r="K22697" s="72"/>
    </row>
    <row r="22698" spans="9:11">
      <c r="I22698" s="72"/>
      <c r="J22698" s="72"/>
      <c r="K22698" s="72"/>
    </row>
    <row r="22699" spans="9:11">
      <c r="I22699" s="72"/>
      <c r="J22699" s="72"/>
      <c r="K22699" s="72"/>
    </row>
    <row r="22700" spans="9:11">
      <c r="I22700" s="72"/>
      <c r="J22700" s="72"/>
      <c r="K22700" s="72"/>
    </row>
    <row r="22701" spans="9:11">
      <c r="I22701" s="72"/>
      <c r="J22701" s="72"/>
      <c r="K22701" s="72"/>
    </row>
    <row r="22702" spans="9:11">
      <c r="I22702" s="72"/>
      <c r="J22702" s="72"/>
      <c r="K22702" s="72"/>
    </row>
    <row r="22703" spans="9:11">
      <c r="I22703" s="72"/>
      <c r="J22703" s="72"/>
      <c r="K22703" s="72"/>
    </row>
    <row r="22704" spans="9:11">
      <c r="I22704" s="72"/>
      <c r="J22704" s="72"/>
      <c r="K22704" s="72"/>
    </row>
    <row r="22705" spans="9:11">
      <c r="I22705" s="72"/>
      <c r="J22705" s="72"/>
      <c r="K22705" s="72"/>
    </row>
    <row r="22706" spans="9:11">
      <c r="I22706" s="72"/>
      <c r="J22706" s="72"/>
      <c r="K22706" s="72"/>
    </row>
    <row r="22707" spans="9:11">
      <c r="I22707" s="72"/>
      <c r="J22707" s="72"/>
      <c r="K22707" s="72"/>
    </row>
    <row r="22708" spans="9:11">
      <c r="I22708" s="72"/>
      <c r="J22708" s="72"/>
      <c r="K22708" s="72"/>
    </row>
    <row r="22709" spans="9:11">
      <c r="I22709" s="72"/>
      <c r="J22709" s="72"/>
      <c r="K22709" s="72"/>
    </row>
    <row r="22710" spans="9:11">
      <c r="I22710" s="72"/>
      <c r="J22710" s="72"/>
      <c r="K22710" s="72"/>
    </row>
    <row r="22711" spans="9:11">
      <c r="I22711" s="72"/>
      <c r="J22711" s="72"/>
      <c r="K22711" s="72"/>
    </row>
    <row r="22712" spans="9:11">
      <c r="I22712" s="72"/>
      <c r="J22712" s="72"/>
      <c r="K22712" s="72"/>
    </row>
    <row r="22713" spans="9:11">
      <c r="I22713" s="72"/>
      <c r="J22713" s="72"/>
      <c r="K22713" s="72"/>
    </row>
    <row r="22714" spans="9:11">
      <c r="I22714" s="72"/>
      <c r="J22714" s="72"/>
      <c r="K22714" s="72"/>
    </row>
    <row r="22715" spans="9:11">
      <c r="I22715" s="72"/>
      <c r="J22715" s="72"/>
      <c r="K22715" s="72"/>
    </row>
    <row r="22716" spans="9:11">
      <c r="I22716" s="72"/>
      <c r="J22716" s="72"/>
      <c r="K22716" s="72"/>
    </row>
    <row r="22717" spans="9:11">
      <c r="I22717" s="72"/>
      <c r="J22717" s="72"/>
      <c r="K22717" s="72"/>
    </row>
    <row r="22718" spans="9:11">
      <c r="I22718" s="72"/>
      <c r="J22718" s="72"/>
      <c r="K22718" s="72"/>
    </row>
    <row r="22719" spans="9:11">
      <c r="I22719" s="72"/>
      <c r="J22719" s="72"/>
      <c r="K22719" s="72"/>
    </row>
    <row r="22720" spans="9:11">
      <c r="I22720" s="72"/>
      <c r="J22720" s="72"/>
      <c r="K22720" s="72"/>
    </row>
    <row r="22721" spans="9:11">
      <c r="I22721" s="72"/>
      <c r="J22721" s="72"/>
      <c r="K22721" s="72"/>
    </row>
    <row r="22722" spans="9:11">
      <c r="I22722" s="72"/>
      <c r="J22722" s="72"/>
      <c r="K22722" s="72"/>
    </row>
    <row r="22723" spans="9:11">
      <c r="I22723" s="72"/>
      <c r="J22723" s="72"/>
      <c r="K22723" s="72"/>
    </row>
    <row r="22724" spans="9:11">
      <c r="I22724" s="72"/>
      <c r="J22724" s="72"/>
      <c r="K22724" s="72"/>
    </row>
    <row r="22725" spans="9:11">
      <c r="I22725" s="72"/>
      <c r="J22725" s="72"/>
      <c r="K22725" s="72"/>
    </row>
    <row r="22726" spans="9:11">
      <c r="I22726" s="72"/>
      <c r="J22726" s="72"/>
      <c r="K22726" s="72"/>
    </row>
    <row r="22727" spans="9:11">
      <c r="I22727" s="72"/>
      <c r="J22727" s="72"/>
      <c r="K22727" s="72"/>
    </row>
    <row r="22728" spans="9:11">
      <c r="I22728" s="72"/>
      <c r="J22728" s="72"/>
      <c r="K22728" s="72"/>
    </row>
    <row r="22729" spans="9:11">
      <c r="I22729" s="72"/>
      <c r="J22729" s="72"/>
      <c r="K22729" s="72"/>
    </row>
    <row r="22730" spans="9:11">
      <c r="I22730" s="72"/>
      <c r="J22730" s="72"/>
      <c r="K22730" s="72"/>
    </row>
    <row r="22731" spans="9:11">
      <c r="I22731" s="72"/>
      <c r="J22731" s="72"/>
      <c r="K22731" s="72"/>
    </row>
    <row r="22732" spans="9:11">
      <c r="I22732" s="72"/>
      <c r="J22732" s="72"/>
      <c r="K22732" s="72"/>
    </row>
    <row r="22733" spans="9:11">
      <c r="I22733" s="72"/>
      <c r="J22733" s="72"/>
      <c r="K22733" s="72"/>
    </row>
    <row r="22734" spans="9:11">
      <c r="I22734" s="72"/>
      <c r="J22734" s="72"/>
      <c r="K22734" s="72"/>
    </row>
    <row r="22735" spans="9:11">
      <c r="I22735" s="72"/>
      <c r="J22735" s="72"/>
      <c r="K22735" s="72"/>
    </row>
    <row r="22736" spans="9:11">
      <c r="I22736" s="72"/>
      <c r="J22736" s="72"/>
      <c r="K22736" s="72"/>
    </row>
    <row r="22737" spans="9:11">
      <c r="I22737" s="72"/>
      <c r="J22737" s="72"/>
      <c r="K22737" s="72"/>
    </row>
    <row r="22738" spans="9:11">
      <c r="I22738" s="72"/>
      <c r="J22738" s="72"/>
      <c r="K22738" s="72"/>
    </row>
    <row r="22739" spans="9:11">
      <c r="I22739" s="72"/>
      <c r="J22739" s="72"/>
      <c r="K22739" s="72"/>
    </row>
    <row r="22740" spans="9:11">
      <c r="I22740" s="72"/>
      <c r="J22740" s="72"/>
      <c r="K22740" s="72"/>
    </row>
    <row r="22741" spans="9:11">
      <c r="I22741" s="72"/>
      <c r="J22741" s="72"/>
      <c r="K22741" s="72"/>
    </row>
    <row r="22742" spans="9:11">
      <c r="I22742" s="72"/>
      <c r="J22742" s="72"/>
      <c r="K22742" s="72"/>
    </row>
    <row r="22743" spans="9:11">
      <c r="I22743" s="72"/>
      <c r="J22743" s="72"/>
      <c r="K22743" s="72"/>
    </row>
    <row r="22744" spans="9:11">
      <c r="I22744" s="72"/>
      <c r="J22744" s="72"/>
      <c r="K22744" s="72"/>
    </row>
    <row r="22745" spans="9:11">
      <c r="I22745" s="72"/>
      <c r="J22745" s="72"/>
      <c r="K22745" s="72"/>
    </row>
    <row r="22746" spans="9:11">
      <c r="I22746" s="72"/>
      <c r="J22746" s="72"/>
      <c r="K22746" s="72"/>
    </row>
    <row r="22747" spans="9:11">
      <c r="I22747" s="72"/>
      <c r="J22747" s="72"/>
      <c r="K22747" s="72"/>
    </row>
    <row r="22748" spans="9:11">
      <c r="I22748" s="72"/>
      <c r="J22748" s="72"/>
      <c r="K22748" s="72"/>
    </row>
    <row r="22749" spans="9:11">
      <c r="I22749" s="72"/>
      <c r="J22749" s="72"/>
      <c r="K22749" s="72"/>
    </row>
    <row r="22750" spans="9:11">
      <c r="I22750" s="72"/>
      <c r="J22750" s="72"/>
      <c r="K22750" s="72"/>
    </row>
    <row r="22751" spans="9:11">
      <c r="I22751" s="72"/>
      <c r="J22751" s="72"/>
      <c r="K22751" s="72"/>
    </row>
    <row r="22752" spans="9:11">
      <c r="I22752" s="72"/>
      <c r="J22752" s="72"/>
      <c r="K22752" s="72"/>
    </row>
    <row r="22753" spans="9:11">
      <c r="I22753" s="72"/>
      <c r="J22753" s="72"/>
      <c r="K22753" s="72"/>
    </row>
    <row r="22754" spans="9:11">
      <c r="I22754" s="72"/>
      <c r="J22754" s="72"/>
      <c r="K22754" s="72"/>
    </row>
    <row r="22755" spans="9:11">
      <c r="I22755" s="72"/>
      <c r="J22755" s="72"/>
      <c r="K22755" s="72"/>
    </row>
    <row r="22756" spans="9:11">
      <c r="I22756" s="72"/>
      <c r="J22756" s="72"/>
      <c r="K22756" s="72"/>
    </row>
    <row r="22757" spans="9:11">
      <c r="I22757" s="72"/>
      <c r="J22757" s="72"/>
      <c r="K22757" s="72"/>
    </row>
    <row r="22758" spans="9:11">
      <c r="I22758" s="72"/>
      <c r="J22758" s="72"/>
      <c r="K22758" s="72"/>
    </row>
    <row r="22759" spans="9:11">
      <c r="I22759" s="72"/>
      <c r="J22759" s="72"/>
      <c r="K22759" s="72"/>
    </row>
    <row r="22760" spans="9:11">
      <c r="I22760" s="72"/>
      <c r="J22760" s="72"/>
      <c r="K22760" s="72"/>
    </row>
    <row r="22761" spans="9:11">
      <c r="I22761" s="72"/>
      <c r="J22761" s="72"/>
      <c r="K22761" s="72"/>
    </row>
    <row r="22762" spans="9:11">
      <c r="I22762" s="72"/>
      <c r="J22762" s="72"/>
      <c r="K22762" s="72"/>
    </row>
    <row r="22763" spans="9:11">
      <c r="I22763" s="72"/>
      <c r="J22763" s="72"/>
      <c r="K22763" s="72"/>
    </row>
    <row r="22764" spans="9:11">
      <c r="I22764" s="72"/>
      <c r="J22764" s="72"/>
      <c r="K22764" s="72"/>
    </row>
    <row r="22765" spans="9:11">
      <c r="I22765" s="72"/>
      <c r="J22765" s="72"/>
      <c r="K22765" s="72"/>
    </row>
    <row r="22766" spans="9:11">
      <c r="I22766" s="72"/>
      <c r="J22766" s="72"/>
      <c r="K22766" s="72"/>
    </row>
    <row r="22767" spans="9:11">
      <c r="I22767" s="72"/>
      <c r="J22767" s="72"/>
      <c r="K22767" s="72"/>
    </row>
    <row r="22768" spans="9:11">
      <c r="I22768" s="72"/>
      <c r="J22768" s="72"/>
      <c r="K22768" s="72"/>
    </row>
    <row r="22769" spans="9:11">
      <c r="I22769" s="72"/>
      <c r="J22769" s="72"/>
      <c r="K22769" s="72"/>
    </row>
    <row r="22770" spans="9:11">
      <c r="I22770" s="72"/>
      <c r="J22770" s="72"/>
      <c r="K22770" s="72"/>
    </row>
    <row r="22771" spans="9:11">
      <c r="I22771" s="72"/>
      <c r="J22771" s="72"/>
      <c r="K22771" s="72"/>
    </row>
    <row r="22772" spans="9:11">
      <c r="I22772" s="72"/>
      <c r="J22772" s="72"/>
      <c r="K22772" s="72"/>
    </row>
    <row r="22773" spans="9:11">
      <c r="I22773" s="72"/>
      <c r="J22773" s="72"/>
      <c r="K22773" s="72"/>
    </row>
    <row r="22774" spans="9:11">
      <c r="I22774" s="72"/>
      <c r="J22774" s="72"/>
      <c r="K22774" s="72"/>
    </row>
    <row r="22775" spans="9:11">
      <c r="I22775" s="72"/>
      <c r="J22775" s="72"/>
      <c r="K22775" s="72"/>
    </row>
    <row r="22776" spans="9:11">
      <c r="I22776" s="72"/>
      <c r="J22776" s="72"/>
      <c r="K22776" s="72"/>
    </row>
    <row r="22777" spans="9:11">
      <c r="I22777" s="72"/>
      <c r="J22777" s="72"/>
      <c r="K22777" s="72"/>
    </row>
    <row r="22778" spans="9:11">
      <c r="I22778" s="72"/>
      <c r="J22778" s="72"/>
      <c r="K22778" s="72"/>
    </row>
    <row r="22779" spans="9:11">
      <c r="I22779" s="72"/>
      <c r="J22779" s="72"/>
      <c r="K22779" s="72"/>
    </row>
    <row r="22780" spans="9:11">
      <c r="I22780" s="72"/>
      <c r="J22780" s="72"/>
      <c r="K22780" s="72"/>
    </row>
    <row r="22781" spans="9:11">
      <c r="I22781" s="72"/>
      <c r="J22781" s="72"/>
      <c r="K22781" s="72"/>
    </row>
    <row r="22782" spans="9:11">
      <c r="I22782" s="72"/>
      <c r="J22782" s="72"/>
      <c r="K22782" s="72"/>
    </row>
    <row r="22783" spans="9:11">
      <c r="I22783" s="72"/>
      <c r="J22783" s="72"/>
      <c r="K22783" s="72"/>
    </row>
    <row r="22784" spans="9:11">
      <c r="I22784" s="72"/>
      <c r="J22784" s="72"/>
      <c r="K22784" s="72"/>
    </row>
    <row r="22785" spans="9:11">
      <c r="I22785" s="72"/>
      <c r="J22785" s="72"/>
      <c r="K22785" s="72"/>
    </row>
    <row r="22786" spans="9:11">
      <c r="I22786" s="72"/>
      <c r="J22786" s="72"/>
      <c r="K22786" s="72"/>
    </row>
    <row r="22787" spans="9:11">
      <c r="I22787" s="72"/>
      <c r="J22787" s="72"/>
      <c r="K22787" s="72"/>
    </row>
    <row r="22788" spans="9:11">
      <c r="I22788" s="72"/>
      <c r="J22788" s="72"/>
      <c r="K22788" s="72"/>
    </row>
    <row r="22789" spans="9:11">
      <c r="I22789" s="72"/>
      <c r="J22789" s="72"/>
      <c r="K22789" s="72"/>
    </row>
    <row r="22790" spans="9:11">
      <c r="I22790" s="72"/>
      <c r="J22790" s="72"/>
      <c r="K22790" s="72"/>
    </row>
    <row r="22791" spans="9:11">
      <c r="I22791" s="72"/>
      <c r="J22791" s="72"/>
      <c r="K22791" s="72"/>
    </row>
    <row r="22792" spans="9:11">
      <c r="I22792" s="72"/>
      <c r="J22792" s="72"/>
      <c r="K22792" s="72"/>
    </row>
    <row r="22793" spans="9:11">
      <c r="I22793" s="72"/>
      <c r="J22793" s="72"/>
      <c r="K22793" s="72"/>
    </row>
    <row r="22794" spans="9:11">
      <c r="I22794" s="72"/>
      <c r="J22794" s="72"/>
      <c r="K22794" s="72"/>
    </row>
    <row r="22795" spans="9:11">
      <c r="I22795" s="72"/>
      <c r="J22795" s="72"/>
      <c r="K22795" s="72"/>
    </row>
    <row r="22796" spans="9:11">
      <c r="I22796" s="72"/>
      <c r="J22796" s="72"/>
      <c r="K22796" s="72"/>
    </row>
    <row r="22797" spans="9:11">
      <c r="I22797" s="72"/>
      <c r="J22797" s="72"/>
      <c r="K22797" s="72"/>
    </row>
    <row r="22798" spans="9:11">
      <c r="I22798" s="72"/>
      <c r="J22798" s="72"/>
      <c r="K22798" s="72"/>
    </row>
    <row r="22799" spans="9:11">
      <c r="I22799" s="72"/>
      <c r="J22799" s="72"/>
      <c r="K22799" s="72"/>
    </row>
    <row r="22800" spans="9:11">
      <c r="I22800" s="72"/>
      <c r="J22800" s="72"/>
      <c r="K22800" s="72"/>
    </row>
    <row r="22801" spans="9:11">
      <c r="I22801" s="72"/>
      <c r="J22801" s="72"/>
      <c r="K22801" s="72"/>
    </row>
    <row r="22802" spans="9:11">
      <c r="I22802" s="72"/>
      <c r="J22802" s="72"/>
      <c r="K22802" s="72"/>
    </row>
    <row r="22803" spans="9:11">
      <c r="I22803" s="72"/>
      <c r="J22803" s="72"/>
      <c r="K22803" s="72"/>
    </row>
    <row r="22804" spans="9:11">
      <c r="I22804" s="72"/>
      <c r="J22804" s="72"/>
      <c r="K22804" s="72"/>
    </row>
    <row r="22805" spans="9:11">
      <c r="I22805" s="72"/>
      <c r="J22805" s="72"/>
      <c r="K22805" s="72"/>
    </row>
    <row r="22806" spans="9:11">
      <c r="I22806" s="72"/>
      <c r="J22806" s="72"/>
      <c r="K22806" s="72"/>
    </row>
    <row r="22807" spans="9:11">
      <c r="I22807" s="72"/>
      <c r="J22807" s="72"/>
      <c r="K22807" s="72"/>
    </row>
    <row r="22808" spans="9:11">
      <c r="I22808" s="72"/>
      <c r="J22808" s="72"/>
      <c r="K22808" s="72"/>
    </row>
    <row r="22809" spans="9:11">
      <c r="I22809" s="72"/>
      <c r="J22809" s="72"/>
      <c r="K22809" s="72"/>
    </row>
    <row r="22810" spans="9:11">
      <c r="I22810" s="72"/>
      <c r="J22810" s="72"/>
      <c r="K22810" s="72"/>
    </row>
    <row r="22811" spans="9:11">
      <c r="I22811" s="72"/>
      <c r="J22811" s="72"/>
      <c r="K22811" s="72"/>
    </row>
    <row r="22812" spans="9:11">
      <c r="I22812" s="72"/>
      <c r="J22812" s="72"/>
      <c r="K22812" s="72"/>
    </row>
    <row r="22813" spans="9:11">
      <c r="I22813" s="72"/>
      <c r="J22813" s="72"/>
      <c r="K22813" s="72"/>
    </row>
    <row r="22814" spans="9:11">
      <c r="I22814" s="72"/>
      <c r="J22814" s="72"/>
      <c r="K22814" s="72"/>
    </row>
    <row r="22815" spans="9:11">
      <c r="I22815" s="72"/>
      <c r="J22815" s="72"/>
      <c r="K22815" s="72"/>
    </row>
    <row r="22816" spans="9:11">
      <c r="I22816" s="72"/>
      <c r="J22816" s="72"/>
      <c r="K22816" s="72"/>
    </row>
    <row r="22817" spans="9:11">
      <c r="I22817" s="72"/>
      <c r="J22817" s="72"/>
      <c r="K22817" s="72"/>
    </row>
    <row r="22818" spans="9:11">
      <c r="I22818" s="72"/>
      <c r="J22818" s="72"/>
      <c r="K22818" s="72"/>
    </row>
    <row r="22819" spans="9:11">
      <c r="I22819" s="72"/>
      <c r="J22819" s="72"/>
      <c r="K22819" s="72"/>
    </row>
    <row r="22820" spans="9:11">
      <c r="I22820" s="72"/>
      <c r="J22820" s="72"/>
      <c r="K22820" s="72"/>
    </row>
    <row r="22821" spans="9:11">
      <c r="I22821" s="72"/>
      <c r="J22821" s="72"/>
      <c r="K22821" s="72"/>
    </row>
    <row r="22822" spans="9:11">
      <c r="I22822" s="72"/>
      <c r="J22822" s="72"/>
      <c r="K22822" s="72"/>
    </row>
    <row r="22823" spans="9:11">
      <c r="I22823" s="72"/>
      <c r="J22823" s="72"/>
      <c r="K22823" s="72"/>
    </row>
    <row r="22824" spans="9:11">
      <c r="I22824" s="72"/>
      <c r="J22824" s="72"/>
      <c r="K22824" s="72"/>
    </row>
    <row r="22825" spans="9:11">
      <c r="I22825" s="72"/>
      <c r="J22825" s="72"/>
      <c r="K22825" s="72"/>
    </row>
    <row r="22826" spans="9:11">
      <c r="I22826" s="72"/>
      <c r="J22826" s="72"/>
      <c r="K22826" s="72"/>
    </row>
    <row r="22827" spans="9:11">
      <c r="I22827" s="72"/>
      <c r="J22827" s="72"/>
      <c r="K22827" s="72"/>
    </row>
    <row r="22828" spans="9:11">
      <c r="I22828" s="72"/>
      <c r="J22828" s="72"/>
      <c r="K22828" s="72"/>
    </row>
    <row r="22829" spans="9:11">
      <c r="I22829" s="72"/>
      <c r="J22829" s="72"/>
      <c r="K22829" s="72"/>
    </row>
    <row r="22830" spans="9:11">
      <c r="I22830" s="72"/>
      <c r="J22830" s="72"/>
      <c r="K22830" s="72"/>
    </row>
    <row r="22831" spans="9:11">
      <c r="I22831" s="72"/>
      <c r="J22831" s="72"/>
      <c r="K22831" s="72"/>
    </row>
    <row r="22832" spans="9:11">
      <c r="I22832" s="72"/>
      <c r="J22832" s="72"/>
      <c r="K22832" s="72"/>
    </row>
    <row r="22833" spans="9:11">
      <c r="I22833" s="72"/>
      <c r="J22833" s="72"/>
      <c r="K22833" s="72"/>
    </row>
    <row r="22834" spans="9:11">
      <c r="I22834" s="72"/>
      <c r="J22834" s="72"/>
      <c r="K22834" s="72"/>
    </row>
    <row r="22835" spans="9:11">
      <c r="I22835" s="72"/>
      <c r="J22835" s="72"/>
      <c r="K22835" s="72"/>
    </row>
    <row r="22836" spans="9:11">
      <c r="I22836" s="72"/>
      <c r="J22836" s="72"/>
      <c r="K22836" s="72"/>
    </row>
    <row r="22837" spans="9:11">
      <c r="I22837" s="72"/>
      <c r="J22837" s="72"/>
      <c r="K22837" s="72"/>
    </row>
    <row r="22838" spans="9:11">
      <c r="I22838" s="72"/>
      <c r="J22838" s="72"/>
      <c r="K22838" s="72"/>
    </row>
    <row r="22839" spans="9:11">
      <c r="I22839" s="72"/>
      <c r="J22839" s="72"/>
      <c r="K22839" s="72"/>
    </row>
    <row r="22840" spans="9:11">
      <c r="I22840" s="72"/>
      <c r="J22840" s="72"/>
      <c r="K22840" s="72"/>
    </row>
    <row r="22841" spans="9:11">
      <c r="I22841" s="72"/>
      <c r="J22841" s="72"/>
      <c r="K22841" s="72"/>
    </row>
    <row r="22842" spans="9:11">
      <c r="I22842" s="72"/>
      <c r="J22842" s="72"/>
      <c r="K22842" s="72"/>
    </row>
    <row r="22843" spans="9:11">
      <c r="I22843" s="72"/>
      <c r="J22843" s="72"/>
      <c r="K22843" s="72"/>
    </row>
    <row r="22844" spans="9:11">
      <c r="I22844" s="72"/>
      <c r="J22844" s="72"/>
      <c r="K22844" s="72"/>
    </row>
    <row r="22845" spans="9:11">
      <c r="I22845" s="72"/>
      <c r="J22845" s="72"/>
      <c r="K22845" s="72"/>
    </row>
    <row r="22846" spans="9:11">
      <c r="I22846" s="72"/>
      <c r="J22846" s="72"/>
      <c r="K22846" s="72"/>
    </row>
    <row r="22847" spans="9:11">
      <c r="I22847" s="72"/>
      <c r="J22847" s="72"/>
      <c r="K22847" s="72"/>
    </row>
    <row r="22848" spans="9:11">
      <c r="I22848" s="72"/>
      <c r="J22848" s="72"/>
      <c r="K22848" s="72"/>
    </row>
    <row r="22849" spans="9:11">
      <c r="I22849" s="72"/>
      <c r="J22849" s="72"/>
      <c r="K22849" s="72"/>
    </row>
    <row r="22850" spans="9:11">
      <c r="I22850" s="72"/>
      <c r="J22850" s="72"/>
      <c r="K22850" s="72"/>
    </row>
    <row r="22851" spans="9:11">
      <c r="I22851" s="72"/>
      <c r="J22851" s="72"/>
      <c r="K22851" s="72"/>
    </row>
    <row r="22852" spans="9:11">
      <c r="I22852" s="72"/>
      <c r="J22852" s="72"/>
      <c r="K22852" s="72"/>
    </row>
    <row r="22853" spans="9:11">
      <c r="I22853" s="72"/>
      <c r="J22853" s="72"/>
      <c r="K22853" s="72"/>
    </row>
    <row r="22854" spans="9:11">
      <c r="I22854" s="72"/>
      <c r="J22854" s="72"/>
      <c r="K22854" s="72"/>
    </row>
    <row r="22855" spans="9:11">
      <c r="I22855" s="72"/>
      <c r="J22855" s="72"/>
      <c r="K22855" s="72"/>
    </row>
    <row r="22856" spans="9:11">
      <c r="I22856" s="72"/>
      <c r="J22856" s="72"/>
      <c r="K22856" s="72"/>
    </row>
    <row r="22857" spans="9:11">
      <c r="I22857" s="72"/>
      <c r="J22857" s="72"/>
      <c r="K22857" s="72"/>
    </row>
    <row r="22858" spans="9:11">
      <c r="I22858" s="72"/>
      <c r="J22858" s="72"/>
      <c r="K22858" s="72"/>
    </row>
    <row r="22859" spans="9:11">
      <c r="I22859" s="72"/>
      <c r="J22859" s="72"/>
      <c r="K22859" s="72"/>
    </row>
    <row r="22860" spans="9:11">
      <c r="I22860" s="72"/>
      <c r="J22860" s="72"/>
      <c r="K22860" s="72"/>
    </row>
    <row r="22861" spans="9:11">
      <c r="I22861" s="72"/>
      <c r="J22861" s="72"/>
      <c r="K22861" s="72"/>
    </row>
    <row r="22862" spans="9:11">
      <c r="I22862" s="72"/>
      <c r="J22862" s="72"/>
      <c r="K22862" s="72"/>
    </row>
    <row r="22863" spans="9:11">
      <c r="I22863" s="72"/>
      <c r="J22863" s="72"/>
      <c r="K22863" s="72"/>
    </row>
    <row r="22864" spans="9:11">
      <c r="I22864" s="72"/>
      <c r="J22864" s="72"/>
      <c r="K22864" s="72"/>
    </row>
    <row r="22865" spans="9:11">
      <c r="I22865" s="72"/>
      <c r="J22865" s="72"/>
      <c r="K22865" s="72"/>
    </row>
    <row r="22866" spans="9:11">
      <c r="I22866" s="72"/>
      <c r="J22866" s="72"/>
      <c r="K22866" s="72"/>
    </row>
    <row r="22867" spans="9:11">
      <c r="I22867" s="72"/>
      <c r="J22867" s="72"/>
      <c r="K22867" s="72"/>
    </row>
    <row r="22868" spans="9:11">
      <c r="I22868" s="72"/>
      <c r="J22868" s="72"/>
      <c r="K22868" s="72"/>
    </row>
    <row r="22869" spans="9:11">
      <c r="I22869" s="72"/>
      <c r="J22869" s="72"/>
      <c r="K22869" s="72"/>
    </row>
    <row r="22870" spans="9:11">
      <c r="I22870" s="72"/>
      <c r="J22870" s="72"/>
      <c r="K22870" s="72"/>
    </row>
    <row r="22871" spans="9:11">
      <c r="I22871" s="72"/>
      <c r="J22871" s="72"/>
      <c r="K22871" s="72"/>
    </row>
    <row r="22872" spans="9:11">
      <c r="I22872" s="72"/>
      <c r="J22872" s="72"/>
      <c r="K22872" s="72"/>
    </row>
    <row r="22873" spans="9:11">
      <c r="I22873" s="72"/>
      <c r="J22873" s="72"/>
      <c r="K22873" s="72"/>
    </row>
    <row r="22874" spans="9:11">
      <c r="I22874" s="72"/>
      <c r="J22874" s="72"/>
      <c r="K22874" s="72"/>
    </row>
    <row r="22875" spans="9:11">
      <c r="I22875" s="72"/>
      <c r="J22875" s="72"/>
      <c r="K22875" s="72"/>
    </row>
    <row r="22876" spans="9:11">
      <c r="I22876" s="72"/>
      <c r="J22876" s="72"/>
      <c r="K22876" s="72"/>
    </row>
    <row r="22877" spans="9:11">
      <c r="I22877" s="72"/>
      <c r="J22877" s="72"/>
      <c r="K22877" s="72"/>
    </row>
    <row r="22878" spans="9:11">
      <c r="I22878" s="72"/>
      <c r="J22878" s="72"/>
      <c r="K22878" s="72"/>
    </row>
    <row r="22879" spans="9:11">
      <c r="I22879" s="72"/>
      <c r="J22879" s="72"/>
      <c r="K22879" s="72"/>
    </row>
    <row r="22880" spans="9:11">
      <c r="I22880" s="72"/>
      <c r="J22880" s="72"/>
      <c r="K22880" s="72"/>
    </row>
    <row r="22881" spans="9:11">
      <c r="I22881" s="72"/>
      <c r="J22881" s="72"/>
      <c r="K22881" s="72"/>
    </row>
    <row r="22882" spans="9:11">
      <c r="I22882" s="72"/>
      <c r="J22882" s="72"/>
      <c r="K22882" s="72"/>
    </row>
    <row r="22883" spans="9:11">
      <c r="I22883" s="72"/>
      <c r="J22883" s="72"/>
      <c r="K22883" s="72"/>
    </row>
    <row r="22884" spans="9:11">
      <c r="I22884" s="72"/>
      <c r="J22884" s="72"/>
      <c r="K22884" s="72"/>
    </row>
    <row r="22885" spans="9:11">
      <c r="I22885" s="72"/>
      <c r="J22885" s="72"/>
      <c r="K22885" s="72"/>
    </row>
    <row r="22886" spans="9:11">
      <c r="I22886" s="72"/>
      <c r="J22886" s="72"/>
      <c r="K22886" s="72"/>
    </row>
    <row r="22887" spans="9:11">
      <c r="I22887" s="72"/>
      <c r="J22887" s="72"/>
      <c r="K22887" s="72"/>
    </row>
    <row r="22888" spans="9:11">
      <c r="I22888" s="72"/>
      <c r="J22888" s="72"/>
      <c r="K22888" s="72"/>
    </row>
    <row r="22889" spans="9:11">
      <c r="I22889" s="72"/>
      <c r="J22889" s="72"/>
      <c r="K22889" s="72"/>
    </row>
    <row r="22890" spans="9:11">
      <c r="I22890" s="72"/>
      <c r="J22890" s="72"/>
      <c r="K22890" s="72"/>
    </row>
    <row r="22891" spans="9:11">
      <c r="I22891" s="72"/>
      <c r="J22891" s="72"/>
      <c r="K22891" s="72"/>
    </row>
    <row r="22892" spans="9:11">
      <c r="I22892" s="72"/>
      <c r="J22892" s="72"/>
      <c r="K22892" s="72"/>
    </row>
    <row r="22893" spans="9:11">
      <c r="I22893" s="72"/>
      <c r="J22893" s="72"/>
      <c r="K22893" s="72"/>
    </row>
    <row r="22894" spans="9:11">
      <c r="I22894" s="72"/>
      <c r="J22894" s="72"/>
      <c r="K22894" s="72"/>
    </row>
    <row r="22895" spans="9:11">
      <c r="I22895" s="72"/>
      <c r="J22895" s="72"/>
      <c r="K22895" s="72"/>
    </row>
    <row r="22896" spans="9:11">
      <c r="I22896" s="72"/>
      <c r="J22896" s="72"/>
      <c r="K22896" s="72"/>
    </row>
    <row r="22897" spans="9:11">
      <c r="I22897" s="72"/>
      <c r="J22897" s="72"/>
      <c r="K22897" s="72"/>
    </row>
    <row r="22898" spans="9:11">
      <c r="I22898" s="72"/>
      <c r="J22898" s="72"/>
      <c r="K22898" s="72"/>
    </row>
    <row r="22899" spans="9:11">
      <c r="I22899" s="72"/>
      <c r="J22899" s="72"/>
      <c r="K22899" s="72"/>
    </row>
    <row r="22900" spans="9:11">
      <c r="I22900" s="72"/>
      <c r="J22900" s="72"/>
      <c r="K22900" s="72"/>
    </row>
    <row r="22901" spans="9:11">
      <c r="I22901" s="72"/>
      <c r="J22901" s="72"/>
      <c r="K22901" s="72"/>
    </row>
    <row r="22902" spans="9:11">
      <c r="I22902" s="72"/>
      <c r="J22902" s="72"/>
      <c r="K22902" s="72"/>
    </row>
    <row r="22903" spans="9:11">
      <c r="I22903" s="72"/>
      <c r="J22903" s="72"/>
      <c r="K22903" s="72"/>
    </row>
    <row r="22904" spans="9:11">
      <c r="I22904" s="72"/>
      <c r="J22904" s="72"/>
      <c r="K22904" s="72"/>
    </row>
    <row r="22905" spans="9:11">
      <c r="I22905" s="72"/>
      <c r="J22905" s="72"/>
      <c r="K22905" s="72"/>
    </row>
    <row r="22906" spans="9:11">
      <c r="I22906" s="72"/>
      <c r="J22906" s="72"/>
      <c r="K22906" s="72"/>
    </row>
    <row r="22907" spans="9:11">
      <c r="I22907" s="72"/>
      <c r="J22907" s="72"/>
      <c r="K22907" s="72"/>
    </row>
    <row r="22908" spans="9:11">
      <c r="I22908" s="72"/>
      <c r="J22908" s="72"/>
      <c r="K22908" s="72"/>
    </row>
    <row r="22909" spans="9:11">
      <c r="I22909" s="72"/>
      <c r="J22909" s="72"/>
      <c r="K22909" s="72"/>
    </row>
    <row r="22910" spans="9:11">
      <c r="I22910" s="72"/>
      <c r="J22910" s="72"/>
      <c r="K22910" s="72"/>
    </row>
    <row r="22911" spans="9:11">
      <c r="I22911" s="72"/>
      <c r="J22911" s="72"/>
      <c r="K22911" s="72"/>
    </row>
    <row r="22912" spans="9:11">
      <c r="I22912" s="72"/>
      <c r="J22912" s="72"/>
      <c r="K22912" s="72"/>
    </row>
    <row r="22913" spans="9:11">
      <c r="I22913" s="72"/>
      <c r="J22913" s="72"/>
      <c r="K22913" s="72"/>
    </row>
    <row r="22914" spans="9:11">
      <c r="I22914" s="72"/>
      <c r="J22914" s="72"/>
      <c r="K22914" s="72"/>
    </row>
    <row r="22915" spans="9:11">
      <c r="I22915" s="72"/>
      <c r="J22915" s="72"/>
      <c r="K22915" s="72"/>
    </row>
    <row r="22916" spans="9:11">
      <c r="I22916" s="72"/>
      <c r="J22916" s="72"/>
      <c r="K22916" s="72"/>
    </row>
    <row r="22917" spans="9:11">
      <c r="I22917" s="72"/>
      <c r="J22917" s="72"/>
      <c r="K22917" s="72"/>
    </row>
    <row r="22918" spans="9:11">
      <c r="I22918" s="72"/>
      <c r="J22918" s="72"/>
      <c r="K22918" s="72"/>
    </row>
    <row r="22919" spans="9:11">
      <c r="I22919" s="72"/>
      <c r="J22919" s="72"/>
      <c r="K22919" s="72"/>
    </row>
    <row r="22920" spans="9:11">
      <c r="I22920" s="72"/>
      <c r="J22920" s="72"/>
      <c r="K22920" s="72"/>
    </row>
    <row r="22921" spans="9:11">
      <c r="I22921" s="72"/>
      <c r="J22921" s="72"/>
      <c r="K22921" s="72"/>
    </row>
    <row r="22922" spans="9:11">
      <c r="I22922" s="72"/>
      <c r="J22922" s="72"/>
      <c r="K22922" s="72"/>
    </row>
    <row r="22923" spans="9:11">
      <c r="I22923" s="72"/>
      <c r="J22923" s="72"/>
      <c r="K22923" s="72"/>
    </row>
    <row r="22924" spans="9:11">
      <c r="I22924" s="72"/>
      <c r="J22924" s="72"/>
      <c r="K22924" s="72"/>
    </row>
    <row r="22925" spans="9:11">
      <c r="I22925" s="72"/>
      <c r="J22925" s="72"/>
      <c r="K22925" s="72"/>
    </row>
    <row r="22926" spans="9:11">
      <c r="I22926" s="72"/>
      <c r="J22926" s="72"/>
      <c r="K22926" s="72"/>
    </row>
    <row r="22927" spans="9:11">
      <c r="I22927" s="72"/>
      <c r="J22927" s="72"/>
      <c r="K22927" s="72"/>
    </row>
    <row r="22928" spans="9:11">
      <c r="I22928" s="72"/>
      <c r="J22928" s="72"/>
      <c r="K22928" s="72"/>
    </row>
    <row r="22929" spans="9:11">
      <c r="I22929" s="72"/>
      <c r="J22929" s="72"/>
      <c r="K22929" s="72"/>
    </row>
    <row r="22930" spans="9:11">
      <c r="I22930" s="72"/>
      <c r="J22930" s="72"/>
      <c r="K22930" s="72"/>
    </row>
    <row r="22931" spans="9:11">
      <c r="I22931" s="72"/>
      <c r="J22931" s="72"/>
      <c r="K22931" s="72"/>
    </row>
    <row r="22932" spans="9:11">
      <c r="I22932" s="72"/>
      <c r="J22932" s="72"/>
      <c r="K22932" s="72"/>
    </row>
    <row r="22933" spans="9:11">
      <c r="I22933" s="72"/>
      <c r="J22933" s="72"/>
      <c r="K22933" s="72"/>
    </row>
    <row r="22934" spans="9:11">
      <c r="I22934" s="72"/>
      <c r="J22934" s="72"/>
      <c r="K22934" s="72"/>
    </row>
    <row r="22935" spans="9:11">
      <c r="I22935" s="72"/>
      <c r="J22935" s="72"/>
      <c r="K22935" s="72"/>
    </row>
    <row r="22936" spans="9:11">
      <c r="I22936" s="72"/>
      <c r="J22936" s="72"/>
      <c r="K22936" s="72"/>
    </row>
    <row r="22937" spans="9:11">
      <c r="I22937" s="72"/>
      <c r="J22937" s="72"/>
      <c r="K22937" s="72"/>
    </row>
    <row r="22938" spans="9:11">
      <c r="I22938" s="72"/>
      <c r="J22938" s="72"/>
      <c r="K22938" s="72"/>
    </row>
    <row r="22939" spans="9:11">
      <c r="I22939" s="72"/>
      <c r="J22939" s="72"/>
      <c r="K22939" s="72"/>
    </row>
    <row r="22940" spans="9:11">
      <c r="I22940" s="72"/>
      <c r="J22940" s="72"/>
      <c r="K22940" s="72"/>
    </row>
    <row r="22941" spans="9:11">
      <c r="I22941" s="72"/>
      <c r="J22941" s="72"/>
      <c r="K22941" s="72"/>
    </row>
    <row r="22942" spans="9:11">
      <c r="I22942" s="72"/>
      <c r="J22942" s="72"/>
      <c r="K22942" s="72"/>
    </row>
    <row r="22943" spans="9:11">
      <c r="I22943" s="72"/>
      <c r="J22943" s="72"/>
      <c r="K22943" s="72"/>
    </row>
    <row r="22944" spans="9:11">
      <c r="I22944" s="72"/>
      <c r="J22944" s="72"/>
      <c r="K22944" s="72"/>
    </row>
    <row r="22945" spans="9:11">
      <c r="I22945" s="72"/>
      <c r="J22945" s="72"/>
      <c r="K22945" s="72"/>
    </row>
    <row r="22946" spans="9:11">
      <c r="I22946" s="72"/>
      <c r="J22946" s="72"/>
      <c r="K22946" s="72"/>
    </row>
    <row r="22947" spans="9:11">
      <c r="I22947" s="72"/>
      <c r="J22947" s="72"/>
      <c r="K22947" s="72"/>
    </row>
    <row r="22948" spans="9:11">
      <c r="I22948" s="72"/>
      <c r="J22948" s="72"/>
      <c r="K22948" s="72"/>
    </row>
    <row r="22949" spans="9:11">
      <c r="I22949" s="72"/>
      <c r="J22949" s="72"/>
      <c r="K22949" s="72"/>
    </row>
    <row r="22950" spans="9:11">
      <c r="I22950" s="72"/>
      <c r="J22950" s="72"/>
      <c r="K22950" s="72"/>
    </row>
    <row r="22951" spans="9:11">
      <c r="I22951" s="72"/>
      <c r="J22951" s="72"/>
      <c r="K22951" s="72"/>
    </row>
    <row r="22952" spans="9:11">
      <c r="I22952" s="72"/>
      <c r="J22952" s="72"/>
      <c r="K22952" s="72"/>
    </row>
    <row r="22953" spans="9:11">
      <c r="I22953" s="72"/>
      <c r="J22953" s="72"/>
      <c r="K22953" s="72"/>
    </row>
    <row r="22954" spans="9:11">
      <c r="I22954" s="72"/>
      <c r="J22954" s="72"/>
      <c r="K22954" s="72"/>
    </row>
    <row r="22955" spans="9:11">
      <c r="I22955" s="72"/>
      <c r="J22955" s="72"/>
      <c r="K22955" s="72"/>
    </row>
    <row r="22956" spans="9:11">
      <c r="I22956" s="72"/>
      <c r="J22956" s="72"/>
      <c r="K22956" s="72"/>
    </row>
    <row r="22957" spans="9:11">
      <c r="I22957" s="72"/>
      <c r="J22957" s="72"/>
      <c r="K22957" s="72"/>
    </row>
    <row r="22958" spans="9:11">
      <c r="I22958" s="72"/>
      <c r="J22958" s="72"/>
      <c r="K22958" s="72"/>
    </row>
    <row r="22959" spans="9:11">
      <c r="I22959" s="72"/>
      <c r="J22959" s="72"/>
      <c r="K22959" s="72"/>
    </row>
    <row r="22960" spans="9:11">
      <c r="I22960" s="72"/>
      <c r="J22960" s="72"/>
      <c r="K22960" s="72"/>
    </row>
    <row r="22961" spans="9:11">
      <c r="I22961" s="72"/>
      <c r="J22961" s="72"/>
      <c r="K22961" s="72"/>
    </row>
    <row r="22962" spans="9:11">
      <c r="I22962" s="72"/>
      <c r="J22962" s="72"/>
      <c r="K22962" s="72"/>
    </row>
    <row r="22963" spans="9:11">
      <c r="I22963" s="72"/>
      <c r="J22963" s="72"/>
      <c r="K22963" s="72"/>
    </row>
    <row r="22964" spans="9:11">
      <c r="I22964" s="72"/>
      <c r="J22964" s="72"/>
      <c r="K22964" s="72"/>
    </row>
    <row r="22965" spans="9:11">
      <c r="I22965" s="72"/>
      <c r="J22965" s="72"/>
      <c r="K22965" s="72"/>
    </row>
    <row r="22966" spans="9:11">
      <c r="I22966" s="72"/>
      <c r="J22966" s="72"/>
      <c r="K22966" s="72"/>
    </row>
    <row r="22967" spans="9:11">
      <c r="I22967" s="72"/>
      <c r="J22967" s="72"/>
      <c r="K22967" s="72"/>
    </row>
    <row r="22968" spans="9:11">
      <c r="I22968" s="72"/>
      <c r="J22968" s="72"/>
      <c r="K22968" s="72"/>
    </row>
    <row r="22969" spans="9:11">
      <c r="I22969" s="72"/>
      <c r="J22969" s="72"/>
      <c r="K22969" s="72"/>
    </row>
    <row r="22970" spans="9:11">
      <c r="I22970" s="72"/>
      <c r="J22970" s="72"/>
      <c r="K22970" s="72"/>
    </row>
    <row r="22971" spans="9:11">
      <c r="I22971" s="72"/>
      <c r="J22971" s="72"/>
      <c r="K22971" s="72"/>
    </row>
    <row r="22972" spans="9:11">
      <c r="I22972" s="72"/>
      <c r="J22972" s="72"/>
      <c r="K22972" s="72"/>
    </row>
    <row r="22973" spans="9:11">
      <c r="I22973" s="72"/>
      <c r="J22973" s="72"/>
      <c r="K22973" s="72"/>
    </row>
    <row r="22974" spans="9:11">
      <c r="I22974" s="72"/>
      <c r="J22974" s="72"/>
      <c r="K22974" s="72"/>
    </row>
    <row r="22975" spans="9:11">
      <c r="I22975" s="72"/>
      <c r="J22975" s="72"/>
      <c r="K22975" s="72"/>
    </row>
    <row r="22976" spans="9:11">
      <c r="I22976" s="72"/>
      <c r="J22976" s="72"/>
      <c r="K22976" s="72"/>
    </row>
    <row r="22977" spans="9:11">
      <c r="I22977" s="72"/>
      <c r="J22977" s="72"/>
      <c r="K22977" s="72"/>
    </row>
    <row r="22978" spans="9:11">
      <c r="I22978" s="72"/>
      <c r="J22978" s="72"/>
      <c r="K22978" s="72"/>
    </row>
    <row r="22979" spans="9:11">
      <c r="I22979" s="72"/>
      <c r="J22979" s="72"/>
      <c r="K22979" s="72"/>
    </row>
    <row r="22980" spans="9:11">
      <c r="I22980" s="72"/>
      <c r="J22980" s="72"/>
      <c r="K22980" s="72"/>
    </row>
    <row r="22981" spans="9:11">
      <c r="I22981" s="72"/>
      <c r="J22981" s="72"/>
      <c r="K22981" s="72"/>
    </row>
    <row r="22982" spans="9:11">
      <c r="I22982" s="72"/>
      <c r="J22982" s="72"/>
      <c r="K22982" s="72"/>
    </row>
    <row r="22983" spans="9:11">
      <c r="I22983" s="72"/>
      <c r="J22983" s="72"/>
      <c r="K22983" s="72"/>
    </row>
    <row r="22984" spans="9:11">
      <c r="I22984" s="72"/>
      <c r="J22984" s="72"/>
      <c r="K22984" s="72"/>
    </row>
    <row r="22985" spans="9:11">
      <c r="I22985" s="72"/>
      <c r="J22985" s="72"/>
      <c r="K22985" s="72"/>
    </row>
    <row r="22986" spans="9:11">
      <c r="I22986" s="72"/>
      <c r="J22986" s="72"/>
      <c r="K22986" s="72"/>
    </row>
    <row r="22987" spans="9:11">
      <c r="I22987" s="72"/>
      <c r="J22987" s="72"/>
      <c r="K22987" s="72"/>
    </row>
    <row r="22988" spans="9:11">
      <c r="I22988" s="72"/>
      <c r="J22988" s="72"/>
      <c r="K22988" s="72"/>
    </row>
    <row r="22989" spans="9:11">
      <c r="I22989" s="72"/>
      <c r="J22989" s="72"/>
      <c r="K22989" s="72"/>
    </row>
    <row r="22990" spans="9:11">
      <c r="I22990" s="72"/>
      <c r="J22990" s="72"/>
      <c r="K22990" s="72"/>
    </row>
    <row r="22991" spans="9:11">
      <c r="I22991" s="72"/>
      <c r="J22991" s="72"/>
      <c r="K22991" s="72"/>
    </row>
    <row r="22992" spans="9:11">
      <c r="I22992" s="72"/>
      <c r="J22992" s="72"/>
      <c r="K22992" s="72"/>
    </row>
    <row r="22993" spans="9:11">
      <c r="I22993" s="72"/>
      <c r="J22993" s="72"/>
      <c r="K22993" s="72"/>
    </row>
    <row r="22994" spans="9:11">
      <c r="I22994" s="72"/>
      <c r="J22994" s="72"/>
      <c r="K22994" s="72"/>
    </row>
    <row r="22995" spans="9:11">
      <c r="I22995" s="72"/>
      <c r="J22995" s="72"/>
      <c r="K22995" s="72"/>
    </row>
    <row r="22996" spans="9:11">
      <c r="I22996" s="72"/>
      <c r="J22996" s="72"/>
      <c r="K22996" s="72"/>
    </row>
    <row r="22997" spans="9:11">
      <c r="I22997" s="72"/>
      <c r="J22997" s="72"/>
      <c r="K22997" s="72"/>
    </row>
    <row r="22998" spans="9:11">
      <c r="I22998" s="72"/>
      <c r="J22998" s="72"/>
      <c r="K22998" s="72"/>
    </row>
    <row r="22999" spans="9:11">
      <c r="I22999" s="72"/>
      <c r="J22999" s="72"/>
      <c r="K22999" s="72"/>
    </row>
    <row r="23000" spans="9:11">
      <c r="I23000" s="72"/>
      <c r="J23000" s="72"/>
      <c r="K23000" s="72"/>
    </row>
    <row r="23001" spans="9:11">
      <c r="I23001" s="72"/>
      <c r="J23001" s="72"/>
      <c r="K23001" s="72"/>
    </row>
    <row r="23002" spans="9:11">
      <c r="I23002" s="72"/>
      <c r="J23002" s="72"/>
      <c r="K23002" s="72"/>
    </row>
    <row r="23003" spans="9:11">
      <c r="I23003" s="72"/>
      <c r="J23003" s="72"/>
      <c r="K23003" s="72"/>
    </row>
    <row r="23004" spans="9:11">
      <c r="I23004" s="72"/>
      <c r="J23004" s="72"/>
      <c r="K23004" s="72"/>
    </row>
    <row r="23005" spans="9:11">
      <c r="I23005" s="72"/>
      <c r="J23005" s="72"/>
      <c r="K23005" s="72"/>
    </row>
    <row r="23006" spans="9:11">
      <c r="I23006" s="72"/>
      <c r="J23006" s="72"/>
      <c r="K23006" s="72"/>
    </row>
    <row r="23007" spans="9:11">
      <c r="I23007" s="72"/>
      <c r="J23007" s="72"/>
      <c r="K23007" s="72"/>
    </row>
    <row r="23008" spans="9:11">
      <c r="I23008" s="72"/>
      <c r="J23008" s="72"/>
      <c r="K23008" s="72"/>
    </row>
    <row r="23009" spans="9:11">
      <c r="I23009" s="72"/>
      <c r="J23009" s="72"/>
      <c r="K23009" s="72"/>
    </row>
    <row r="23010" spans="9:11">
      <c r="I23010" s="72"/>
      <c r="J23010" s="72"/>
      <c r="K23010" s="72"/>
    </row>
    <row r="23011" spans="9:11">
      <c r="I23011" s="72"/>
      <c r="J23011" s="72"/>
      <c r="K23011" s="72"/>
    </row>
    <row r="23012" spans="9:11">
      <c r="I23012" s="72"/>
      <c r="J23012" s="72"/>
      <c r="K23012" s="72"/>
    </row>
    <row r="23013" spans="9:11">
      <c r="I23013" s="72"/>
      <c r="J23013" s="72"/>
      <c r="K23013" s="72"/>
    </row>
    <row r="23014" spans="9:11">
      <c r="I23014" s="72"/>
      <c r="J23014" s="72"/>
      <c r="K23014" s="72"/>
    </row>
    <row r="23015" spans="9:11">
      <c r="I23015" s="72"/>
      <c r="J23015" s="72"/>
      <c r="K23015" s="72"/>
    </row>
    <row r="23016" spans="9:11">
      <c r="I23016" s="72"/>
      <c r="J23016" s="72"/>
      <c r="K23016" s="72"/>
    </row>
    <row r="23017" spans="9:11">
      <c r="I23017" s="72"/>
      <c r="J23017" s="72"/>
      <c r="K23017" s="72"/>
    </row>
    <row r="23018" spans="9:11">
      <c r="I23018" s="72"/>
      <c r="J23018" s="72"/>
      <c r="K23018" s="72"/>
    </row>
    <row r="23019" spans="9:11">
      <c r="I23019" s="72"/>
      <c r="J23019" s="72"/>
      <c r="K23019" s="72"/>
    </row>
    <row r="23020" spans="9:11">
      <c r="I23020" s="72"/>
      <c r="J23020" s="72"/>
      <c r="K23020" s="72"/>
    </row>
    <row r="23021" spans="9:11">
      <c r="I23021" s="72"/>
      <c r="J23021" s="72"/>
      <c r="K23021" s="72"/>
    </row>
    <row r="23022" spans="9:11">
      <c r="I23022" s="72"/>
      <c r="J23022" s="72"/>
      <c r="K23022" s="72"/>
    </row>
    <row r="23023" spans="9:11">
      <c r="I23023" s="72"/>
      <c r="J23023" s="72"/>
      <c r="K23023" s="72"/>
    </row>
    <row r="23024" spans="9:11">
      <c r="I23024" s="72"/>
      <c r="J23024" s="72"/>
      <c r="K23024" s="72"/>
    </row>
    <row r="23025" spans="9:11">
      <c r="I23025" s="72"/>
      <c r="J23025" s="72"/>
      <c r="K23025" s="72"/>
    </row>
    <row r="23026" spans="9:11">
      <c r="I23026" s="72"/>
      <c r="J23026" s="72"/>
      <c r="K23026" s="72"/>
    </row>
    <row r="23027" spans="9:11">
      <c r="I23027" s="72"/>
      <c r="J23027" s="72"/>
      <c r="K23027" s="72"/>
    </row>
    <row r="23028" spans="9:11">
      <c r="I23028" s="72"/>
      <c r="J23028" s="72"/>
      <c r="K23028" s="72"/>
    </row>
    <row r="23029" spans="9:11">
      <c r="I23029" s="72"/>
      <c r="J23029" s="72"/>
      <c r="K23029" s="72"/>
    </row>
    <row r="23030" spans="9:11">
      <c r="I23030" s="72"/>
      <c r="J23030" s="72"/>
      <c r="K23030" s="72"/>
    </row>
    <row r="23031" spans="9:11">
      <c r="I23031" s="72"/>
      <c r="J23031" s="72"/>
      <c r="K23031" s="72"/>
    </row>
    <row r="23032" spans="9:11">
      <c r="I23032" s="72"/>
      <c r="J23032" s="72"/>
      <c r="K23032" s="72"/>
    </row>
    <row r="23033" spans="9:11">
      <c r="I23033" s="72"/>
      <c r="J23033" s="72"/>
      <c r="K23033" s="72"/>
    </row>
    <row r="23034" spans="9:11">
      <c r="I23034" s="72"/>
      <c r="J23034" s="72"/>
      <c r="K23034" s="72"/>
    </row>
    <row r="23035" spans="9:11">
      <c r="I23035" s="72"/>
      <c r="J23035" s="72"/>
      <c r="K23035" s="72"/>
    </row>
    <row r="23036" spans="9:11">
      <c r="I23036" s="72"/>
      <c r="J23036" s="72"/>
      <c r="K23036" s="72"/>
    </row>
    <row r="23037" spans="9:11">
      <c r="I23037" s="72"/>
      <c r="J23037" s="72"/>
      <c r="K23037" s="72"/>
    </row>
    <row r="23038" spans="9:11">
      <c r="I23038" s="72"/>
      <c r="J23038" s="72"/>
      <c r="K23038" s="72"/>
    </row>
    <row r="23039" spans="9:11">
      <c r="I23039" s="72"/>
      <c r="J23039" s="72"/>
      <c r="K23039" s="72"/>
    </row>
    <row r="23040" spans="9:11">
      <c r="I23040" s="72"/>
      <c r="J23040" s="72"/>
      <c r="K23040" s="72"/>
    </row>
    <row r="23041" spans="9:11">
      <c r="I23041" s="72"/>
      <c r="J23041" s="72"/>
      <c r="K23041" s="72"/>
    </row>
    <row r="23042" spans="9:11">
      <c r="I23042" s="72"/>
      <c r="J23042" s="72"/>
      <c r="K23042" s="72"/>
    </row>
    <row r="23043" spans="9:11">
      <c r="I23043" s="72"/>
      <c r="J23043" s="72"/>
      <c r="K23043" s="72"/>
    </row>
    <row r="23044" spans="9:11">
      <c r="I23044" s="72"/>
      <c r="J23044" s="72"/>
      <c r="K23044" s="72"/>
    </row>
    <row r="23045" spans="9:11">
      <c r="I23045" s="72"/>
      <c r="J23045" s="72"/>
      <c r="K23045" s="72"/>
    </row>
    <row r="23046" spans="9:11">
      <c r="I23046" s="72"/>
      <c r="J23046" s="72"/>
      <c r="K23046" s="72"/>
    </row>
    <row r="23047" spans="9:11">
      <c r="I23047" s="72"/>
      <c r="J23047" s="72"/>
      <c r="K23047" s="72"/>
    </row>
    <row r="23048" spans="9:11">
      <c r="I23048" s="72"/>
      <c r="J23048" s="72"/>
      <c r="K23048" s="72"/>
    </row>
    <row r="23049" spans="9:11">
      <c r="I23049" s="72"/>
      <c r="J23049" s="72"/>
      <c r="K23049" s="72"/>
    </row>
    <row r="23050" spans="9:11">
      <c r="I23050" s="72"/>
      <c r="J23050" s="72"/>
      <c r="K23050" s="72"/>
    </row>
    <row r="23051" spans="9:11">
      <c r="I23051" s="72"/>
      <c r="J23051" s="72"/>
      <c r="K23051" s="72"/>
    </row>
    <row r="23052" spans="9:11">
      <c r="I23052" s="72"/>
      <c r="J23052" s="72"/>
      <c r="K23052" s="72"/>
    </row>
    <row r="23053" spans="9:11">
      <c r="I23053" s="72"/>
      <c r="J23053" s="72"/>
      <c r="K23053" s="72"/>
    </row>
    <row r="23054" spans="9:11">
      <c r="I23054" s="72"/>
      <c r="J23054" s="72"/>
      <c r="K23054" s="72"/>
    </row>
    <row r="23055" spans="9:11">
      <c r="I23055" s="72"/>
      <c r="J23055" s="72"/>
      <c r="K23055" s="72"/>
    </row>
    <row r="23056" spans="9:11">
      <c r="I23056" s="72"/>
      <c r="J23056" s="72"/>
      <c r="K23056" s="72"/>
    </row>
    <row r="23057" spans="9:11">
      <c r="I23057" s="72"/>
      <c r="J23057" s="72"/>
      <c r="K23057" s="72"/>
    </row>
    <row r="23058" spans="9:11">
      <c r="I23058" s="72"/>
      <c r="J23058" s="72"/>
      <c r="K23058" s="72"/>
    </row>
    <row r="23059" spans="9:11">
      <c r="I23059" s="72"/>
      <c r="J23059" s="72"/>
      <c r="K23059" s="72"/>
    </row>
    <row r="23060" spans="9:11">
      <c r="I23060" s="72"/>
      <c r="J23060" s="72"/>
      <c r="K23060" s="72"/>
    </row>
    <row r="23061" spans="9:11">
      <c r="I23061" s="72"/>
      <c r="J23061" s="72"/>
      <c r="K23061" s="72"/>
    </row>
    <row r="23062" spans="9:11">
      <c r="I23062" s="72"/>
      <c r="J23062" s="72"/>
      <c r="K23062" s="72"/>
    </row>
    <row r="23063" spans="9:11">
      <c r="I23063" s="72"/>
      <c r="J23063" s="72"/>
      <c r="K23063" s="72"/>
    </row>
    <row r="23064" spans="9:11">
      <c r="I23064" s="72"/>
      <c r="J23064" s="72"/>
      <c r="K23064" s="72"/>
    </row>
    <row r="23065" spans="9:11">
      <c r="I23065" s="72"/>
      <c r="J23065" s="72"/>
      <c r="K23065" s="72"/>
    </row>
    <row r="23066" spans="9:11">
      <c r="I23066" s="72"/>
      <c r="J23066" s="72"/>
      <c r="K23066" s="72"/>
    </row>
    <row r="23067" spans="9:11">
      <c r="I23067" s="72"/>
      <c r="J23067" s="72"/>
      <c r="K23067" s="72"/>
    </row>
    <row r="23068" spans="9:11">
      <c r="I23068" s="72"/>
      <c r="J23068" s="72"/>
      <c r="K23068" s="72"/>
    </row>
    <row r="23069" spans="9:11">
      <c r="I23069" s="72"/>
      <c r="J23069" s="72"/>
      <c r="K23069" s="72"/>
    </row>
    <row r="23070" spans="9:11">
      <c r="I23070" s="72"/>
      <c r="J23070" s="72"/>
      <c r="K23070" s="72"/>
    </row>
    <row r="23071" spans="9:11">
      <c r="I23071" s="72"/>
      <c r="J23071" s="72"/>
      <c r="K23071" s="72"/>
    </row>
    <row r="23072" spans="9:11">
      <c r="I23072" s="72"/>
      <c r="J23072" s="72"/>
      <c r="K23072" s="72"/>
    </row>
    <row r="23073" spans="9:11">
      <c r="I23073" s="72"/>
      <c r="J23073" s="72"/>
      <c r="K23073" s="72"/>
    </row>
    <row r="23074" spans="9:11">
      <c r="I23074" s="72"/>
      <c r="J23074" s="72"/>
      <c r="K23074" s="72"/>
    </row>
    <row r="23075" spans="9:11">
      <c r="I23075" s="72"/>
      <c r="J23075" s="72"/>
      <c r="K23075" s="72"/>
    </row>
    <row r="23076" spans="9:11">
      <c r="I23076" s="72"/>
      <c r="J23076" s="72"/>
      <c r="K23076" s="72"/>
    </row>
    <row r="23077" spans="9:11">
      <c r="I23077" s="72"/>
      <c r="J23077" s="72"/>
      <c r="K23077" s="72"/>
    </row>
    <row r="23078" spans="9:11">
      <c r="I23078" s="72"/>
      <c r="J23078" s="72"/>
      <c r="K23078" s="72"/>
    </row>
    <row r="23079" spans="9:11">
      <c r="I23079" s="72"/>
      <c r="J23079" s="72"/>
      <c r="K23079" s="72"/>
    </row>
    <row r="23080" spans="9:11">
      <c r="I23080" s="72"/>
      <c r="J23080" s="72"/>
      <c r="K23080" s="72"/>
    </row>
    <row r="23081" spans="9:11">
      <c r="I23081" s="72"/>
      <c r="J23081" s="72"/>
      <c r="K23081" s="72"/>
    </row>
    <row r="23082" spans="9:11">
      <c r="I23082" s="72"/>
      <c r="J23082" s="72"/>
      <c r="K23082" s="72"/>
    </row>
    <row r="23083" spans="9:11">
      <c r="I23083" s="72"/>
      <c r="J23083" s="72"/>
      <c r="K23083" s="72"/>
    </row>
    <row r="23084" spans="9:11">
      <c r="I23084" s="72"/>
      <c r="J23084" s="72"/>
      <c r="K23084" s="72"/>
    </row>
    <row r="23085" spans="9:11">
      <c r="I23085" s="72"/>
      <c r="J23085" s="72"/>
      <c r="K23085" s="72"/>
    </row>
    <row r="23086" spans="9:11">
      <c r="I23086" s="72"/>
      <c r="J23086" s="72"/>
      <c r="K23086" s="72"/>
    </row>
    <row r="23087" spans="9:11">
      <c r="I23087" s="72"/>
      <c r="J23087" s="72"/>
      <c r="K23087" s="72"/>
    </row>
    <row r="23088" spans="9:11">
      <c r="I23088" s="72"/>
      <c r="J23088" s="72"/>
      <c r="K23088" s="72"/>
    </row>
    <row r="23089" spans="9:11">
      <c r="I23089" s="72"/>
      <c r="J23089" s="72"/>
      <c r="K23089" s="72"/>
    </row>
    <row r="23090" spans="9:11">
      <c r="I23090" s="72"/>
      <c r="J23090" s="72"/>
      <c r="K23090" s="72"/>
    </row>
    <row r="23091" spans="9:11">
      <c r="I23091" s="72"/>
      <c r="J23091" s="72"/>
      <c r="K23091" s="72"/>
    </row>
    <row r="23092" spans="9:11">
      <c r="I23092" s="72"/>
      <c r="J23092" s="72"/>
      <c r="K23092" s="72"/>
    </row>
    <row r="23093" spans="9:11">
      <c r="I23093" s="72"/>
      <c r="J23093" s="72"/>
      <c r="K23093" s="72"/>
    </row>
    <row r="23094" spans="9:11">
      <c r="I23094" s="72"/>
      <c r="J23094" s="72"/>
      <c r="K23094" s="72"/>
    </row>
    <row r="23095" spans="9:11">
      <c r="I23095" s="72"/>
      <c r="J23095" s="72"/>
      <c r="K23095" s="72"/>
    </row>
    <row r="23096" spans="9:11">
      <c r="I23096" s="72"/>
      <c r="J23096" s="72"/>
      <c r="K23096" s="72"/>
    </row>
    <row r="23097" spans="9:11">
      <c r="I23097" s="72"/>
      <c r="J23097" s="72"/>
      <c r="K23097" s="72"/>
    </row>
    <row r="23098" spans="9:11">
      <c r="I23098" s="72"/>
      <c r="J23098" s="72"/>
      <c r="K23098" s="72"/>
    </row>
    <row r="23099" spans="9:11">
      <c r="I23099" s="72"/>
      <c r="J23099" s="72"/>
      <c r="K23099" s="72"/>
    </row>
    <row r="23100" spans="9:11">
      <c r="I23100" s="72"/>
      <c r="J23100" s="72"/>
      <c r="K23100" s="72"/>
    </row>
    <row r="23101" spans="9:11">
      <c r="I23101" s="72"/>
      <c r="J23101" s="72"/>
      <c r="K23101" s="72"/>
    </row>
    <row r="23102" spans="9:11">
      <c r="I23102" s="72"/>
      <c r="J23102" s="72"/>
      <c r="K23102" s="72"/>
    </row>
    <row r="23103" spans="9:11">
      <c r="I23103" s="72"/>
      <c r="J23103" s="72"/>
      <c r="K23103" s="72"/>
    </row>
    <row r="23104" spans="9:11">
      <c r="I23104" s="72"/>
      <c r="J23104" s="72"/>
      <c r="K23104" s="72"/>
    </row>
    <row r="23105" spans="9:11">
      <c r="I23105" s="72"/>
      <c r="J23105" s="72"/>
      <c r="K23105" s="72"/>
    </row>
    <row r="23106" spans="9:11">
      <c r="I23106" s="72"/>
      <c r="J23106" s="72"/>
      <c r="K23106" s="72"/>
    </row>
    <row r="23107" spans="9:11">
      <c r="I23107" s="72"/>
      <c r="J23107" s="72"/>
      <c r="K23107" s="72"/>
    </row>
    <row r="23108" spans="9:11">
      <c r="I23108" s="72"/>
      <c r="J23108" s="72"/>
      <c r="K23108" s="72"/>
    </row>
    <row r="23109" spans="9:11">
      <c r="I23109" s="72"/>
      <c r="J23109" s="72"/>
      <c r="K23109" s="72"/>
    </row>
    <row r="23110" spans="9:11">
      <c r="I23110" s="72"/>
      <c r="J23110" s="72"/>
      <c r="K23110" s="72"/>
    </row>
    <row r="23111" spans="9:11">
      <c r="I23111" s="72"/>
      <c r="J23111" s="72"/>
      <c r="K23111" s="72"/>
    </row>
    <row r="23112" spans="9:11">
      <c r="I23112" s="72"/>
      <c r="J23112" s="72"/>
      <c r="K23112" s="72"/>
    </row>
    <row r="23113" spans="9:11">
      <c r="I23113" s="72"/>
      <c r="J23113" s="72"/>
      <c r="K23113" s="72"/>
    </row>
    <row r="23114" spans="9:11">
      <c r="I23114" s="72"/>
      <c r="J23114" s="72"/>
      <c r="K23114" s="72"/>
    </row>
    <row r="23115" spans="9:11">
      <c r="I23115" s="72"/>
      <c r="J23115" s="72"/>
      <c r="K23115" s="72"/>
    </row>
    <row r="23116" spans="9:11">
      <c r="I23116" s="72"/>
      <c r="J23116" s="72"/>
      <c r="K23116" s="72"/>
    </row>
    <row r="23117" spans="9:11">
      <c r="I23117" s="72"/>
      <c r="J23117" s="72"/>
      <c r="K23117" s="72"/>
    </row>
    <row r="23118" spans="9:11">
      <c r="I23118" s="72"/>
      <c r="J23118" s="72"/>
      <c r="K23118" s="72"/>
    </row>
    <row r="23119" spans="9:11">
      <c r="I23119" s="72"/>
      <c r="J23119" s="72"/>
      <c r="K23119" s="72"/>
    </row>
    <row r="23120" spans="9:11">
      <c r="I23120" s="72"/>
      <c r="J23120" s="72"/>
      <c r="K23120" s="72"/>
    </row>
    <row r="23121" spans="9:11">
      <c r="I23121" s="72"/>
      <c r="J23121" s="72"/>
      <c r="K23121" s="72"/>
    </row>
    <row r="23122" spans="9:11">
      <c r="I23122" s="72"/>
      <c r="J23122" s="72"/>
      <c r="K23122" s="72"/>
    </row>
    <row r="23123" spans="9:11">
      <c r="I23123" s="72"/>
      <c r="J23123" s="72"/>
      <c r="K23123" s="72"/>
    </row>
    <row r="23124" spans="9:11">
      <c r="I23124" s="72"/>
      <c r="J23124" s="72"/>
      <c r="K23124" s="72"/>
    </row>
    <row r="23125" spans="9:11">
      <c r="I23125" s="72"/>
      <c r="J23125" s="72"/>
      <c r="K23125" s="72"/>
    </row>
    <row r="23126" spans="9:11">
      <c r="I23126" s="72"/>
      <c r="J23126" s="72"/>
      <c r="K23126" s="72"/>
    </row>
    <row r="23127" spans="9:11">
      <c r="I23127" s="72"/>
      <c r="J23127" s="72"/>
      <c r="K23127" s="72"/>
    </row>
    <row r="23128" spans="9:11">
      <c r="I23128" s="72"/>
      <c r="J23128" s="72"/>
      <c r="K23128" s="72"/>
    </row>
    <row r="23129" spans="9:11">
      <c r="I23129" s="72"/>
      <c r="J23129" s="72"/>
      <c r="K23129" s="72"/>
    </row>
    <row r="23130" spans="9:11">
      <c r="I23130" s="72"/>
      <c r="J23130" s="72"/>
      <c r="K23130" s="72"/>
    </row>
    <row r="23131" spans="9:11">
      <c r="I23131" s="72"/>
      <c r="J23131" s="72"/>
      <c r="K23131" s="72"/>
    </row>
    <row r="23132" spans="9:11">
      <c r="I23132" s="72"/>
      <c r="J23132" s="72"/>
      <c r="K23132" s="72"/>
    </row>
    <row r="23133" spans="9:11">
      <c r="I23133" s="72"/>
      <c r="J23133" s="72"/>
      <c r="K23133" s="72"/>
    </row>
    <row r="23134" spans="9:11">
      <c r="I23134" s="72"/>
      <c r="J23134" s="72"/>
      <c r="K23134" s="72"/>
    </row>
    <row r="23135" spans="9:11">
      <c r="I23135" s="72"/>
      <c r="J23135" s="72"/>
      <c r="K23135" s="72"/>
    </row>
    <row r="23136" spans="9:11">
      <c r="I23136" s="72"/>
      <c r="J23136" s="72"/>
      <c r="K23136" s="72"/>
    </row>
    <row r="23137" spans="9:11">
      <c r="I23137" s="72"/>
      <c r="J23137" s="72"/>
      <c r="K23137" s="72"/>
    </row>
    <row r="23138" spans="9:11">
      <c r="I23138" s="72"/>
      <c r="J23138" s="72"/>
      <c r="K23138" s="72"/>
    </row>
    <row r="23139" spans="9:11">
      <c r="I23139" s="72"/>
      <c r="J23139" s="72"/>
      <c r="K23139" s="72"/>
    </row>
    <row r="23140" spans="9:11">
      <c r="I23140" s="72"/>
      <c r="J23140" s="72"/>
      <c r="K23140" s="72"/>
    </row>
    <row r="23141" spans="9:11">
      <c r="I23141" s="72"/>
      <c r="J23141" s="72"/>
      <c r="K23141" s="72"/>
    </row>
    <row r="23142" spans="9:11">
      <c r="I23142" s="72"/>
      <c r="J23142" s="72"/>
      <c r="K23142" s="72"/>
    </row>
    <row r="23143" spans="9:11">
      <c r="I23143" s="72"/>
      <c r="J23143" s="72"/>
      <c r="K23143" s="72"/>
    </row>
    <row r="23144" spans="9:11">
      <c r="I23144" s="72"/>
      <c r="J23144" s="72"/>
      <c r="K23144" s="72"/>
    </row>
    <row r="23145" spans="9:11">
      <c r="I23145" s="72"/>
      <c r="J23145" s="72"/>
      <c r="K23145" s="72"/>
    </row>
    <row r="23146" spans="9:11">
      <c r="I23146" s="72"/>
      <c r="J23146" s="72"/>
      <c r="K23146" s="72"/>
    </row>
    <row r="23147" spans="9:11">
      <c r="I23147" s="72"/>
      <c r="J23147" s="72"/>
      <c r="K23147" s="72"/>
    </row>
    <row r="23148" spans="9:11">
      <c r="I23148" s="72"/>
      <c r="J23148" s="72"/>
      <c r="K23148" s="72"/>
    </row>
    <row r="23149" spans="9:11">
      <c r="I23149" s="72"/>
      <c r="J23149" s="72"/>
      <c r="K23149" s="72"/>
    </row>
    <row r="23150" spans="9:11">
      <c r="I23150" s="72"/>
      <c r="J23150" s="72"/>
      <c r="K23150" s="72"/>
    </row>
    <row r="23151" spans="9:11">
      <c r="I23151" s="72"/>
      <c r="J23151" s="72"/>
      <c r="K23151" s="72"/>
    </row>
    <row r="23152" spans="9:11">
      <c r="I23152" s="72"/>
      <c r="J23152" s="72"/>
      <c r="K23152" s="72"/>
    </row>
    <row r="23153" spans="9:11">
      <c r="I23153" s="72"/>
      <c r="J23153" s="72"/>
      <c r="K23153" s="72"/>
    </row>
    <row r="23154" spans="9:11">
      <c r="I23154" s="72"/>
      <c r="J23154" s="72"/>
      <c r="K23154" s="72"/>
    </row>
    <row r="23155" spans="9:11">
      <c r="I23155" s="72"/>
      <c r="J23155" s="72"/>
      <c r="K23155" s="72"/>
    </row>
    <row r="23156" spans="9:11">
      <c r="I23156" s="72"/>
      <c r="J23156" s="72"/>
      <c r="K23156" s="72"/>
    </row>
    <row r="23157" spans="9:11">
      <c r="I23157" s="72"/>
      <c r="J23157" s="72"/>
      <c r="K23157" s="72"/>
    </row>
    <row r="23158" spans="9:11">
      <c r="I23158" s="72"/>
      <c r="J23158" s="72"/>
      <c r="K23158" s="72"/>
    </row>
    <row r="23159" spans="9:11">
      <c r="I23159" s="72"/>
      <c r="J23159" s="72"/>
      <c r="K23159" s="72"/>
    </row>
    <row r="23160" spans="9:11">
      <c r="I23160" s="72"/>
      <c r="J23160" s="72"/>
      <c r="K23160" s="72"/>
    </row>
    <row r="23161" spans="9:11">
      <c r="I23161" s="72"/>
      <c r="J23161" s="72"/>
      <c r="K23161" s="72"/>
    </row>
    <row r="23162" spans="9:11">
      <c r="I23162" s="72"/>
      <c r="J23162" s="72"/>
      <c r="K23162" s="72"/>
    </row>
    <row r="23163" spans="9:11">
      <c r="I23163" s="72"/>
      <c r="J23163" s="72"/>
      <c r="K23163" s="72"/>
    </row>
    <row r="23164" spans="9:11">
      <c r="I23164" s="72"/>
      <c r="J23164" s="72"/>
      <c r="K23164" s="72"/>
    </row>
    <row r="23165" spans="9:11">
      <c r="I23165" s="72"/>
      <c r="J23165" s="72"/>
      <c r="K23165" s="72"/>
    </row>
    <row r="23166" spans="9:11">
      <c r="I23166" s="72"/>
      <c r="J23166" s="72"/>
      <c r="K23166" s="72"/>
    </row>
    <row r="23167" spans="9:11">
      <c r="I23167" s="72"/>
      <c r="J23167" s="72"/>
      <c r="K23167" s="72"/>
    </row>
    <row r="23168" spans="9:11">
      <c r="I23168" s="72"/>
      <c r="J23168" s="72"/>
      <c r="K23168" s="72"/>
    </row>
    <row r="23169" spans="9:11">
      <c r="I23169" s="72"/>
      <c r="J23169" s="72"/>
      <c r="K23169" s="72"/>
    </row>
    <row r="23170" spans="9:11">
      <c r="I23170" s="72"/>
      <c r="J23170" s="72"/>
      <c r="K23170" s="72"/>
    </row>
    <row r="23171" spans="9:11">
      <c r="I23171" s="72"/>
      <c r="J23171" s="72"/>
      <c r="K23171" s="72"/>
    </row>
    <row r="23172" spans="9:11">
      <c r="I23172" s="72"/>
      <c r="J23172" s="72"/>
      <c r="K23172" s="72"/>
    </row>
    <row r="23173" spans="9:11">
      <c r="I23173" s="72"/>
      <c r="J23173" s="72"/>
      <c r="K23173" s="72"/>
    </row>
    <row r="23174" spans="9:11">
      <c r="I23174" s="72"/>
      <c r="J23174" s="72"/>
      <c r="K23174" s="72"/>
    </row>
    <row r="23175" spans="9:11">
      <c r="I23175" s="72"/>
      <c r="J23175" s="72"/>
      <c r="K23175" s="72"/>
    </row>
    <row r="23176" spans="9:11">
      <c r="I23176" s="72"/>
      <c r="J23176" s="72"/>
      <c r="K23176" s="72"/>
    </row>
    <row r="23177" spans="9:11">
      <c r="I23177" s="72"/>
      <c r="J23177" s="72"/>
      <c r="K23177" s="72"/>
    </row>
    <row r="23178" spans="9:11">
      <c r="I23178" s="72"/>
      <c r="J23178" s="72"/>
      <c r="K23178" s="72"/>
    </row>
    <row r="23179" spans="9:11">
      <c r="I23179" s="72"/>
      <c r="J23179" s="72"/>
      <c r="K23179" s="72"/>
    </row>
    <row r="23180" spans="9:11">
      <c r="I23180" s="72"/>
      <c r="J23180" s="72"/>
      <c r="K23180" s="72"/>
    </row>
    <row r="23181" spans="9:11">
      <c r="I23181" s="72"/>
      <c r="J23181" s="72"/>
      <c r="K23181" s="72"/>
    </row>
    <row r="23182" spans="9:11">
      <c r="I23182" s="72"/>
      <c r="J23182" s="72"/>
      <c r="K23182" s="72"/>
    </row>
    <row r="23183" spans="9:11">
      <c r="I23183" s="72"/>
      <c r="J23183" s="72"/>
      <c r="K23183" s="72"/>
    </row>
    <row r="23184" spans="9:11">
      <c r="I23184" s="72"/>
      <c r="J23184" s="72"/>
      <c r="K23184" s="72"/>
    </row>
    <row r="23185" spans="9:11">
      <c r="I23185" s="72"/>
      <c r="J23185" s="72"/>
      <c r="K23185" s="72"/>
    </row>
    <row r="23186" spans="9:11">
      <c r="I23186" s="72"/>
      <c r="J23186" s="72"/>
      <c r="K23186" s="72"/>
    </row>
    <row r="23187" spans="9:11">
      <c r="I23187" s="72"/>
      <c r="J23187" s="72"/>
      <c r="K23187" s="72"/>
    </row>
    <row r="23188" spans="9:11">
      <c r="I23188" s="72"/>
      <c r="J23188" s="72"/>
      <c r="K23188" s="72"/>
    </row>
    <row r="23189" spans="9:11">
      <c r="I23189" s="72"/>
      <c r="J23189" s="72"/>
      <c r="K23189" s="72"/>
    </row>
    <row r="23190" spans="9:11">
      <c r="I23190" s="72"/>
      <c r="J23190" s="72"/>
      <c r="K23190" s="72"/>
    </row>
    <row r="23191" spans="9:11">
      <c r="I23191" s="72"/>
      <c r="J23191" s="72"/>
      <c r="K23191" s="72"/>
    </row>
    <row r="23192" spans="9:11">
      <c r="I23192" s="72"/>
      <c r="J23192" s="72"/>
      <c r="K23192" s="72"/>
    </row>
    <row r="23193" spans="9:11">
      <c r="I23193" s="72"/>
      <c r="J23193" s="72"/>
      <c r="K23193" s="72"/>
    </row>
    <row r="23194" spans="9:11">
      <c r="I23194" s="72"/>
      <c r="J23194" s="72"/>
      <c r="K23194" s="72"/>
    </row>
    <row r="23195" spans="9:11">
      <c r="I23195" s="72"/>
      <c r="J23195" s="72"/>
      <c r="K23195" s="72"/>
    </row>
    <row r="23196" spans="9:11">
      <c r="I23196" s="72"/>
      <c r="J23196" s="72"/>
      <c r="K23196" s="72"/>
    </row>
    <row r="23197" spans="9:11">
      <c r="I23197" s="72"/>
      <c r="J23197" s="72"/>
      <c r="K23197" s="72"/>
    </row>
    <row r="23198" spans="9:11">
      <c r="I23198" s="72"/>
      <c r="J23198" s="72"/>
      <c r="K23198" s="72"/>
    </row>
    <row r="23199" spans="9:11">
      <c r="I23199" s="72"/>
      <c r="J23199" s="72"/>
      <c r="K23199" s="72"/>
    </row>
    <row r="23200" spans="9:11">
      <c r="I23200" s="72"/>
      <c r="J23200" s="72"/>
      <c r="K23200" s="72"/>
    </row>
    <row r="23201" spans="9:11">
      <c r="I23201" s="72"/>
      <c r="J23201" s="72"/>
      <c r="K23201" s="72"/>
    </row>
    <row r="23202" spans="9:11">
      <c r="I23202" s="72"/>
      <c r="J23202" s="72"/>
      <c r="K23202" s="72"/>
    </row>
    <row r="23203" spans="9:11">
      <c r="I23203" s="72"/>
      <c r="J23203" s="72"/>
      <c r="K23203" s="72"/>
    </row>
    <row r="23204" spans="9:11">
      <c r="I23204" s="72"/>
      <c r="J23204" s="72"/>
      <c r="K23204" s="72"/>
    </row>
    <row r="23205" spans="9:11">
      <c r="I23205" s="72"/>
      <c r="J23205" s="72"/>
      <c r="K23205" s="72"/>
    </row>
    <row r="23206" spans="9:11">
      <c r="I23206" s="72"/>
      <c r="J23206" s="72"/>
      <c r="K23206" s="72"/>
    </row>
    <row r="23207" spans="9:11">
      <c r="I23207" s="72"/>
      <c r="J23207" s="72"/>
      <c r="K23207" s="72"/>
    </row>
    <row r="23208" spans="9:11">
      <c r="I23208" s="72"/>
      <c r="J23208" s="72"/>
      <c r="K23208" s="72"/>
    </row>
    <row r="23209" spans="9:11">
      <c r="I23209" s="72"/>
      <c r="J23209" s="72"/>
      <c r="K23209" s="72"/>
    </row>
    <row r="23210" spans="9:11">
      <c r="I23210" s="72"/>
      <c r="J23210" s="72"/>
      <c r="K23210" s="72"/>
    </row>
    <row r="23211" spans="9:11">
      <c r="I23211" s="72"/>
      <c r="J23211" s="72"/>
      <c r="K23211" s="72"/>
    </row>
    <row r="23212" spans="9:11">
      <c r="I23212" s="72"/>
      <c r="J23212" s="72"/>
      <c r="K23212" s="72"/>
    </row>
    <row r="23213" spans="9:11">
      <c r="I23213" s="72"/>
      <c r="J23213" s="72"/>
      <c r="K23213" s="72"/>
    </row>
    <row r="23214" spans="9:11">
      <c r="I23214" s="72"/>
      <c r="J23214" s="72"/>
      <c r="K23214" s="72"/>
    </row>
    <row r="23215" spans="9:11">
      <c r="I23215" s="72"/>
      <c r="J23215" s="72"/>
      <c r="K23215" s="72"/>
    </row>
    <row r="23216" spans="9:11">
      <c r="I23216" s="72"/>
      <c r="J23216" s="72"/>
      <c r="K23216" s="72"/>
    </row>
    <row r="23217" spans="9:11">
      <c r="I23217" s="72"/>
      <c r="J23217" s="72"/>
      <c r="K23217" s="72"/>
    </row>
    <row r="23218" spans="9:11">
      <c r="I23218" s="72"/>
      <c r="J23218" s="72"/>
      <c r="K23218" s="72"/>
    </row>
    <row r="23219" spans="9:11">
      <c r="I23219" s="72"/>
      <c r="J23219" s="72"/>
      <c r="K23219" s="72"/>
    </row>
    <row r="23220" spans="9:11">
      <c r="I23220" s="72"/>
      <c r="J23220" s="72"/>
      <c r="K23220" s="72"/>
    </row>
    <row r="23221" spans="9:11">
      <c r="I23221" s="72"/>
      <c r="J23221" s="72"/>
      <c r="K23221" s="72"/>
    </row>
    <row r="23222" spans="9:11">
      <c r="I23222" s="72"/>
      <c r="J23222" s="72"/>
      <c r="K23222" s="72"/>
    </row>
    <row r="23223" spans="9:11">
      <c r="I23223" s="72"/>
      <c r="J23223" s="72"/>
      <c r="K23223" s="72"/>
    </row>
    <row r="23224" spans="9:11">
      <c r="I23224" s="72"/>
      <c r="J23224" s="72"/>
      <c r="K23224" s="72"/>
    </row>
    <row r="23225" spans="9:11">
      <c r="I23225" s="72"/>
      <c r="J23225" s="72"/>
      <c r="K23225" s="72"/>
    </row>
    <row r="23226" spans="9:11">
      <c r="I23226" s="72"/>
      <c r="J23226" s="72"/>
      <c r="K23226" s="72"/>
    </row>
    <row r="23227" spans="9:11">
      <c r="I23227" s="72"/>
      <c r="J23227" s="72"/>
      <c r="K23227" s="72"/>
    </row>
    <row r="23228" spans="9:11">
      <c r="I23228" s="72"/>
      <c r="J23228" s="72"/>
      <c r="K23228" s="72"/>
    </row>
    <row r="23229" spans="9:11">
      <c r="I23229" s="72"/>
      <c r="J23229" s="72"/>
      <c r="K23229" s="72"/>
    </row>
    <row r="23230" spans="9:11">
      <c r="I23230" s="72"/>
      <c r="J23230" s="72"/>
      <c r="K23230" s="72"/>
    </row>
    <row r="23231" spans="9:11">
      <c r="I23231" s="72"/>
      <c r="J23231" s="72"/>
      <c r="K23231" s="72"/>
    </row>
    <row r="23232" spans="9:11">
      <c r="I23232" s="72"/>
      <c r="J23232" s="72"/>
      <c r="K23232" s="72"/>
    </row>
    <row r="23233" spans="9:11">
      <c r="I23233" s="72"/>
      <c r="J23233" s="72"/>
      <c r="K23233" s="72"/>
    </row>
    <row r="23234" spans="9:11">
      <c r="I23234" s="72"/>
      <c r="J23234" s="72"/>
      <c r="K23234" s="72"/>
    </row>
    <row r="23235" spans="9:11">
      <c r="I23235" s="72"/>
      <c r="J23235" s="72"/>
      <c r="K23235" s="72"/>
    </row>
    <row r="23236" spans="9:11">
      <c r="I23236" s="72"/>
      <c r="J23236" s="72"/>
      <c r="K23236" s="72"/>
    </row>
    <row r="23237" spans="9:11">
      <c r="I23237" s="72"/>
      <c r="J23237" s="72"/>
      <c r="K23237" s="72"/>
    </row>
    <row r="23238" spans="9:11">
      <c r="I23238" s="72"/>
      <c r="J23238" s="72"/>
      <c r="K23238" s="72"/>
    </row>
    <row r="23239" spans="9:11">
      <c r="I23239" s="72"/>
      <c r="J23239" s="72"/>
      <c r="K23239" s="72"/>
    </row>
    <row r="23240" spans="9:11">
      <c r="I23240" s="72"/>
      <c r="J23240" s="72"/>
      <c r="K23240" s="72"/>
    </row>
    <row r="23241" spans="9:11">
      <c r="I23241" s="72"/>
      <c r="J23241" s="72"/>
      <c r="K23241" s="72"/>
    </row>
    <row r="23242" spans="9:11">
      <c r="I23242" s="72"/>
      <c r="J23242" s="72"/>
      <c r="K23242" s="72"/>
    </row>
    <row r="23243" spans="9:11">
      <c r="I23243" s="72"/>
      <c r="J23243" s="72"/>
      <c r="K23243" s="72"/>
    </row>
    <row r="23244" spans="9:11">
      <c r="I23244" s="72"/>
      <c r="J23244" s="72"/>
      <c r="K23244" s="72"/>
    </row>
    <row r="23245" spans="9:11">
      <c r="I23245" s="72"/>
      <c r="J23245" s="72"/>
      <c r="K23245" s="72"/>
    </row>
    <row r="23246" spans="9:11">
      <c r="I23246" s="72"/>
      <c r="J23246" s="72"/>
      <c r="K23246" s="72"/>
    </row>
    <row r="23247" spans="9:11">
      <c r="I23247" s="72"/>
      <c r="J23247" s="72"/>
      <c r="K23247" s="72"/>
    </row>
    <row r="23248" spans="9:11">
      <c r="I23248" s="72"/>
      <c r="J23248" s="72"/>
      <c r="K23248" s="72"/>
    </row>
    <row r="23249" spans="9:11">
      <c r="I23249" s="72"/>
      <c r="J23249" s="72"/>
      <c r="K23249" s="72"/>
    </row>
    <row r="23250" spans="9:11">
      <c r="I23250" s="72"/>
      <c r="J23250" s="72"/>
      <c r="K23250" s="72"/>
    </row>
    <row r="23251" spans="9:11">
      <c r="I23251" s="72"/>
      <c r="J23251" s="72"/>
      <c r="K23251" s="72"/>
    </row>
    <row r="23252" spans="9:11">
      <c r="I23252" s="72"/>
      <c r="J23252" s="72"/>
      <c r="K23252" s="72"/>
    </row>
    <row r="23253" spans="9:11">
      <c r="I23253" s="72"/>
      <c r="J23253" s="72"/>
      <c r="K23253" s="72"/>
    </row>
    <row r="23254" spans="9:11">
      <c r="I23254" s="72"/>
      <c r="J23254" s="72"/>
      <c r="K23254" s="72"/>
    </row>
    <row r="23255" spans="9:11">
      <c r="I23255" s="72"/>
      <c r="J23255" s="72"/>
      <c r="K23255" s="72"/>
    </row>
    <row r="23256" spans="9:11">
      <c r="I23256" s="72"/>
      <c r="J23256" s="72"/>
      <c r="K23256" s="72"/>
    </row>
    <row r="23257" spans="9:11">
      <c r="I23257" s="72"/>
      <c r="J23257" s="72"/>
      <c r="K23257" s="72"/>
    </row>
    <row r="23258" spans="9:11">
      <c r="I23258" s="72"/>
      <c r="J23258" s="72"/>
      <c r="K23258" s="72"/>
    </row>
    <row r="23259" spans="9:11">
      <c r="I23259" s="72"/>
      <c r="J23259" s="72"/>
      <c r="K23259" s="72"/>
    </row>
    <row r="23260" spans="9:11">
      <c r="I23260" s="72"/>
      <c r="J23260" s="72"/>
      <c r="K23260" s="72"/>
    </row>
    <row r="23261" spans="9:11">
      <c r="I23261" s="72"/>
      <c r="J23261" s="72"/>
      <c r="K23261" s="72"/>
    </row>
    <row r="23262" spans="9:11">
      <c r="I23262" s="72"/>
      <c r="J23262" s="72"/>
      <c r="K23262" s="72"/>
    </row>
    <row r="23263" spans="9:11">
      <c r="I23263" s="72"/>
      <c r="J23263" s="72"/>
      <c r="K23263" s="72"/>
    </row>
    <row r="23264" spans="9:11">
      <c r="I23264" s="72"/>
      <c r="J23264" s="72"/>
      <c r="K23264" s="72"/>
    </row>
    <row r="23265" spans="9:11">
      <c r="I23265" s="72"/>
      <c r="J23265" s="72"/>
      <c r="K23265" s="72"/>
    </row>
    <row r="23266" spans="9:11">
      <c r="I23266" s="72"/>
      <c r="J23266" s="72"/>
      <c r="K23266" s="72"/>
    </row>
    <row r="23267" spans="9:11">
      <c r="I23267" s="72"/>
      <c r="J23267" s="72"/>
      <c r="K23267" s="72"/>
    </row>
    <row r="23268" spans="9:11">
      <c r="I23268" s="72"/>
      <c r="J23268" s="72"/>
      <c r="K23268" s="72"/>
    </row>
    <row r="23269" spans="9:11">
      <c r="I23269" s="72"/>
      <c r="J23269" s="72"/>
      <c r="K23269" s="72"/>
    </row>
    <row r="23270" spans="9:11">
      <c r="I23270" s="72"/>
      <c r="J23270" s="72"/>
      <c r="K23270" s="72"/>
    </row>
    <row r="23271" spans="9:11">
      <c r="I23271" s="72"/>
      <c r="J23271" s="72"/>
      <c r="K23271" s="72"/>
    </row>
    <row r="23272" spans="9:11">
      <c r="I23272" s="72"/>
      <c r="J23272" s="72"/>
      <c r="K23272" s="72"/>
    </row>
    <row r="23273" spans="9:11">
      <c r="I23273" s="72"/>
      <c r="J23273" s="72"/>
      <c r="K23273" s="72"/>
    </row>
    <row r="23274" spans="9:11">
      <c r="I23274" s="72"/>
      <c r="J23274" s="72"/>
      <c r="K23274" s="72"/>
    </row>
    <row r="23275" spans="9:11">
      <c r="I23275" s="72"/>
      <c r="J23275" s="72"/>
      <c r="K23275" s="72"/>
    </row>
    <row r="23276" spans="9:11">
      <c r="I23276" s="72"/>
      <c r="J23276" s="72"/>
      <c r="K23276" s="72"/>
    </row>
    <row r="23277" spans="9:11">
      <c r="I23277" s="72"/>
      <c r="J23277" s="72"/>
      <c r="K23277" s="72"/>
    </row>
    <row r="23278" spans="9:11">
      <c r="I23278" s="72"/>
      <c r="J23278" s="72"/>
      <c r="K23278" s="72"/>
    </row>
    <row r="23279" spans="9:11">
      <c r="I23279" s="72"/>
      <c r="J23279" s="72"/>
      <c r="K23279" s="72"/>
    </row>
    <row r="23280" spans="9:11">
      <c r="I23280" s="72"/>
      <c r="J23280" s="72"/>
      <c r="K23280" s="72"/>
    </row>
    <row r="23281" spans="9:11">
      <c r="I23281" s="72"/>
      <c r="J23281" s="72"/>
      <c r="K23281" s="72"/>
    </row>
    <row r="23282" spans="9:11">
      <c r="I23282" s="72"/>
      <c r="J23282" s="72"/>
      <c r="K23282" s="72"/>
    </row>
    <row r="23283" spans="9:11">
      <c r="I23283" s="72"/>
      <c r="J23283" s="72"/>
      <c r="K23283" s="72"/>
    </row>
    <row r="23284" spans="9:11">
      <c r="I23284" s="72"/>
      <c r="J23284" s="72"/>
      <c r="K23284" s="72"/>
    </row>
    <row r="23285" spans="9:11">
      <c r="I23285" s="72"/>
      <c r="J23285" s="72"/>
      <c r="K23285" s="72"/>
    </row>
    <row r="23286" spans="9:11">
      <c r="I23286" s="72"/>
      <c r="J23286" s="72"/>
      <c r="K23286" s="72"/>
    </row>
    <row r="23287" spans="9:11">
      <c r="I23287" s="72"/>
      <c r="J23287" s="72"/>
      <c r="K23287" s="72"/>
    </row>
    <row r="23288" spans="9:11">
      <c r="I23288" s="72"/>
      <c r="J23288" s="72"/>
      <c r="K23288" s="72"/>
    </row>
    <row r="23289" spans="9:11">
      <c r="I23289" s="72"/>
      <c r="J23289" s="72"/>
      <c r="K23289" s="72"/>
    </row>
    <row r="23290" spans="9:11">
      <c r="I23290" s="72"/>
      <c r="J23290" s="72"/>
      <c r="K23290" s="72"/>
    </row>
    <row r="23291" spans="9:11">
      <c r="I23291" s="72"/>
      <c r="J23291" s="72"/>
      <c r="K23291" s="72"/>
    </row>
    <row r="23292" spans="9:11">
      <c r="I23292" s="72"/>
      <c r="J23292" s="72"/>
      <c r="K23292" s="72"/>
    </row>
    <row r="23293" spans="9:11">
      <c r="I23293" s="72"/>
      <c r="J23293" s="72"/>
      <c r="K23293" s="72"/>
    </row>
    <row r="23294" spans="9:11">
      <c r="I23294" s="72"/>
      <c r="J23294" s="72"/>
      <c r="K23294" s="72"/>
    </row>
    <row r="23295" spans="9:11">
      <c r="I23295" s="72"/>
      <c r="J23295" s="72"/>
      <c r="K23295" s="72"/>
    </row>
    <row r="23296" spans="9:11">
      <c r="I23296" s="72"/>
      <c r="J23296" s="72"/>
      <c r="K23296" s="72"/>
    </row>
    <row r="23297" spans="9:11">
      <c r="I23297" s="72"/>
      <c r="J23297" s="72"/>
      <c r="K23297" s="72"/>
    </row>
    <row r="23298" spans="9:11">
      <c r="I23298" s="72"/>
      <c r="J23298" s="72"/>
      <c r="K23298" s="72"/>
    </row>
    <row r="23299" spans="9:11">
      <c r="I23299" s="72"/>
      <c r="J23299" s="72"/>
      <c r="K23299" s="72"/>
    </row>
    <row r="23300" spans="9:11">
      <c r="I23300" s="72"/>
      <c r="J23300" s="72"/>
      <c r="K23300" s="72"/>
    </row>
    <row r="23301" spans="9:11">
      <c r="I23301" s="72"/>
      <c r="J23301" s="72"/>
      <c r="K23301" s="72"/>
    </row>
    <row r="23302" spans="9:11">
      <c r="I23302" s="72"/>
      <c r="J23302" s="72"/>
      <c r="K23302" s="72"/>
    </row>
    <row r="23303" spans="9:11">
      <c r="I23303" s="72"/>
      <c r="J23303" s="72"/>
      <c r="K23303" s="72"/>
    </row>
    <row r="23304" spans="9:11">
      <c r="I23304" s="72"/>
      <c r="J23304" s="72"/>
      <c r="K23304" s="72"/>
    </row>
    <row r="23305" spans="9:11">
      <c r="I23305" s="72"/>
      <c r="J23305" s="72"/>
      <c r="K23305" s="72"/>
    </row>
    <row r="23306" spans="9:11">
      <c r="I23306" s="72"/>
      <c r="J23306" s="72"/>
      <c r="K23306" s="72"/>
    </row>
    <row r="23307" spans="9:11">
      <c r="I23307" s="72"/>
      <c r="J23307" s="72"/>
      <c r="K23307" s="72"/>
    </row>
    <row r="23308" spans="9:11">
      <c r="I23308" s="72"/>
      <c r="J23308" s="72"/>
      <c r="K23308" s="72"/>
    </row>
    <row r="23309" spans="9:11">
      <c r="I23309" s="72"/>
      <c r="J23309" s="72"/>
      <c r="K23309" s="72"/>
    </row>
    <row r="23310" spans="9:11">
      <c r="I23310" s="72"/>
      <c r="J23310" s="72"/>
      <c r="K23310" s="72"/>
    </row>
    <row r="23311" spans="9:11">
      <c r="I23311" s="72"/>
      <c r="J23311" s="72"/>
      <c r="K23311" s="72"/>
    </row>
    <row r="23312" spans="9:11">
      <c r="I23312" s="72"/>
      <c r="J23312" s="72"/>
      <c r="K23312" s="72"/>
    </row>
    <row r="23313" spans="9:11">
      <c r="I23313" s="72"/>
      <c r="J23313" s="72"/>
      <c r="K23313" s="72"/>
    </row>
    <row r="23314" spans="9:11">
      <c r="I23314" s="72"/>
      <c r="J23314" s="72"/>
      <c r="K23314" s="72"/>
    </row>
    <row r="23315" spans="9:11">
      <c r="I23315" s="72"/>
      <c r="J23315" s="72"/>
      <c r="K23315" s="72"/>
    </row>
    <row r="23316" spans="9:11">
      <c r="I23316" s="72"/>
      <c r="J23316" s="72"/>
      <c r="K23316" s="72"/>
    </row>
    <row r="23317" spans="9:11">
      <c r="I23317" s="72"/>
      <c r="J23317" s="72"/>
      <c r="K23317" s="72"/>
    </row>
    <row r="23318" spans="9:11">
      <c r="I23318" s="72"/>
      <c r="J23318" s="72"/>
      <c r="K23318" s="72"/>
    </row>
    <row r="23319" spans="9:11">
      <c r="I23319" s="72"/>
      <c r="J23319" s="72"/>
      <c r="K23319" s="72"/>
    </row>
    <row r="23320" spans="9:11">
      <c r="I23320" s="72"/>
      <c r="J23320" s="72"/>
      <c r="K23320" s="72"/>
    </row>
    <row r="23321" spans="9:11">
      <c r="I23321" s="72"/>
      <c r="J23321" s="72"/>
      <c r="K23321" s="72"/>
    </row>
    <row r="23322" spans="9:11">
      <c r="I23322" s="72"/>
      <c r="J23322" s="72"/>
      <c r="K23322" s="72"/>
    </row>
    <row r="23323" spans="9:11">
      <c r="I23323" s="72"/>
      <c r="J23323" s="72"/>
      <c r="K23323" s="72"/>
    </row>
    <row r="23324" spans="9:11">
      <c r="I23324" s="72"/>
      <c r="J23324" s="72"/>
      <c r="K23324" s="72"/>
    </row>
    <row r="23325" spans="9:11">
      <c r="I23325" s="72"/>
      <c r="J23325" s="72"/>
      <c r="K23325" s="72"/>
    </row>
    <row r="23326" spans="9:11">
      <c r="I23326" s="72"/>
      <c r="J23326" s="72"/>
      <c r="K23326" s="72"/>
    </row>
    <row r="23327" spans="9:11">
      <c r="I23327" s="72"/>
      <c r="J23327" s="72"/>
      <c r="K23327" s="72"/>
    </row>
    <row r="23328" spans="9:11">
      <c r="I23328" s="72"/>
      <c r="J23328" s="72"/>
      <c r="K23328" s="72"/>
    </row>
    <row r="23329" spans="9:11">
      <c r="I23329" s="72"/>
      <c r="J23329" s="72"/>
      <c r="K23329" s="72"/>
    </row>
    <row r="23330" spans="9:11">
      <c r="I23330" s="72"/>
      <c r="J23330" s="72"/>
      <c r="K23330" s="72"/>
    </row>
    <row r="23331" spans="9:11">
      <c r="I23331" s="72"/>
      <c r="J23331" s="72"/>
      <c r="K23331" s="72"/>
    </row>
    <row r="23332" spans="9:11">
      <c r="I23332" s="72"/>
      <c r="J23332" s="72"/>
      <c r="K23332" s="72"/>
    </row>
    <row r="23333" spans="9:11">
      <c r="I23333" s="72"/>
      <c r="J23333" s="72"/>
      <c r="K23333" s="72"/>
    </row>
    <row r="23334" spans="9:11">
      <c r="I23334" s="72"/>
      <c r="J23334" s="72"/>
      <c r="K23334" s="72"/>
    </row>
    <row r="23335" spans="9:11">
      <c r="I23335" s="72"/>
      <c r="J23335" s="72"/>
      <c r="K23335" s="72"/>
    </row>
    <row r="23336" spans="9:11">
      <c r="I23336" s="72"/>
      <c r="J23336" s="72"/>
      <c r="K23336" s="72"/>
    </row>
    <row r="23337" spans="9:11">
      <c r="I23337" s="72"/>
      <c r="J23337" s="72"/>
      <c r="K23337" s="72"/>
    </row>
    <row r="23338" spans="9:11">
      <c r="I23338" s="72"/>
      <c r="J23338" s="72"/>
      <c r="K23338" s="72"/>
    </row>
    <row r="23339" spans="9:11">
      <c r="I23339" s="72"/>
      <c r="J23339" s="72"/>
      <c r="K23339" s="72"/>
    </row>
    <row r="23340" spans="9:11">
      <c r="I23340" s="72"/>
      <c r="J23340" s="72"/>
      <c r="K23340" s="72"/>
    </row>
    <row r="23341" spans="9:11">
      <c r="I23341" s="72"/>
      <c r="J23341" s="72"/>
      <c r="K23341" s="72"/>
    </row>
    <row r="23342" spans="9:11">
      <c r="I23342" s="72"/>
      <c r="J23342" s="72"/>
      <c r="K23342" s="72"/>
    </row>
    <row r="23343" spans="9:11">
      <c r="I23343" s="72"/>
      <c r="J23343" s="72"/>
      <c r="K23343" s="72"/>
    </row>
    <row r="23344" spans="9:11">
      <c r="I23344" s="72"/>
      <c r="J23344" s="72"/>
      <c r="K23344" s="72"/>
    </row>
    <row r="23345" spans="9:11">
      <c r="I23345" s="72"/>
      <c r="J23345" s="72"/>
      <c r="K23345" s="72"/>
    </row>
    <row r="23346" spans="9:11">
      <c r="I23346" s="72"/>
      <c r="J23346" s="72"/>
      <c r="K23346" s="72"/>
    </row>
    <row r="23347" spans="9:11">
      <c r="I23347" s="72"/>
      <c r="J23347" s="72"/>
      <c r="K23347" s="72"/>
    </row>
    <row r="23348" spans="9:11">
      <c r="I23348" s="72"/>
      <c r="J23348" s="72"/>
      <c r="K23348" s="72"/>
    </row>
    <row r="23349" spans="9:11">
      <c r="I23349" s="72"/>
      <c r="J23349" s="72"/>
      <c r="K23349" s="72"/>
    </row>
    <row r="23350" spans="9:11">
      <c r="I23350" s="72"/>
      <c r="J23350" s="72"/>
      <c r="K23350" s="72"/>
    </row>
    <row r="23351" spans="9:11">
      <c r="I23351" s="72"/>
      <c r="J23351" s="72"/>
      <c r="K23351" s="72"/>
    </row>
    <row r="23352" spans="9:11">
      <c r="I23352" s="72"/>
      <c r="J23352" s="72"/>
      <c r="K23352" s="72"/>
    </row>
    <row r="23353" spans="9:11">
      <c r="I23353" s="72"/>
      <c r="J23353" s="72"/>
      <c r="K23353" s="72"/>
    </row>
    <row r="23354" spans="9:11">
      <c r="I23354" s="72"/>
      <c r="J23354" s="72"/>
      <c r="K23354" s="72"/>
    </row>
    <row r="23355" spans="9:11">
      <c r="I23355" s="72"/>
      <c r="J23355" s="72"/>
      <c r="K23355" s="72"/>
    </row>
    <row r="23356" spans="9:11">
      <c r="I23356" s="72"/>
      <c r="J23356" s="72"/>
      <c r="K23356" s="72"/>
    </row>
    <row r="23357" spans="9:11">
      <c r="I23357" s="72"/>
      <c r="J23357" s="72"/>
      <c r="K23357" s="72"/>
    </row>
    <row r="23358" spans="9:11">
      <c r="I23358" s="72"/>
      <c r="J23358" s="72"/>
      <c r="K23358" s="72"/>
    </row>
    <row r="23359" spans="9:11">
      <c r="I23359" s="72"/>
      <c r="J23359" s="72"/>
      <c r="K23359" s="72"/>
    </row>
    <row r="23360" spans="9:11">
      <c r="I23360" s="72"/>
      <c r="J23360" s="72"/>
      <c r="K23360" s="72"/>
    </row>
    <row r="23361" spans="9:11">
      <c r="I23361" s="72"/>
      <c r="J23361" s="72"/>
      <c r="K23361" s="72"/>
    </row>
    <row r="23362" spans="9:11">
      <c r="I23362" s="72"/>
      <c r="J23362" s="72"/>
      <c r="K23362" s="72"/>
    </row>
    <row r="23363" spans="9:11">
      <c r="I23363" s="72"/>
      <c r="J23363" s="72"/>
      <c r="K23363" s="72"/>
    </row>
    <row r="23364" spans="9:11">
      <c r="I23364" s="72"/>
      <c r="J23364" s="72"/>
      <c r="K23364" s="72"/>
    </row>
    <row r="23365" spans="9:11">
      <c r="I23365" s="72"/>
      <c r="J23365" s="72"/>
      <c r="K23365" s="72"/>
    </row>
    <row r="23366" spans="9:11">
      <c r="I23366" s="72"/>
      <c r="J23366" s="72"/>
      <c r="K23366" s="72"/>
    </row>
    <row r="23367" spans="9:11">
      <c r="I23367" s="72"/>
      <c r="J23367" s="72"/>
      <c r="K23367" s="72"/>
    </row>
    <row r="23368" spans="9:11">
      <c r="I23368" s="72"/>
      <c r="J23368" s="72"/>
      <c r="K23368" s="72"/>
    </row>
    <row r="23369" spans="9:11">
      <c r="I23369" s="72"/>
      <c r="J23369" s="72"/>
      <c r="K23369" s="72"/>
    </row>
    <row r="23370" spans="9:11">
      <c r="I23370" s="72"/>
      <c r="J23370" s="72"/>
      <c r="K23370" s="72"/>
    </row>
    <row r="23371" spans="9:11">
      <c r="I23371" s="72"/>
      <c r="J23371" s="72"/>
      <c r="K23371" s="72"/>
    </row>
    <row r="23372" spans="9:11">
      <c r="I23372" s="72"/>
      <c r="J23372" s="72"/>
      <c r="K23372" s="72"/>
    </row>
    <row r="23373" spans="9:11">
      <c r="I23373" s="72"/>
      <c r="J23373" s="72"/>
      <c r="K23373" s="72"/>
    </row>
    <row r="23374" spans="9:11">
      <c r="I23374" s="72"/>
      <c r="J23374" s="72"/>
      <c r="K23374" s="72"/>
    </row>
    <row r="23375" spans="9:11">
      <c r="I23375" s="72"/>
      <c r="J23375" s="72"/>
      <c r="K23375" s="72"/>
    </row>
    <row r="23376" spans="9:11">
      <c r="I23376" s="72"/>
      <c r="J23376" s="72"/>
      <c r="K23376" s="72"/>
    </row>
    <row r="23377" spans="9:11">
      <c r="I23377" s="72"/>
      <c r="J23377" s="72"/>
      <c r="K23377" s="72"/>
    </row>
    <row r="23378" spans="9:11">
      <c r="I23378" s="72"/>
      <c r="J23378" s="72"/>
      <c r="K23378" s="72"/>
    </row>
    <row r="23379" spans="9:11">
      <c r="I23379" s="72"/>
      <c r="J23379" s="72"/>
      <c r="K23379" s="72"/>
    </row>
    <row r="23380" spans="9:11">
      <c r="I23380" s="72"/>
      <c r="J23380" s="72"/>
      <c r="K23380" s="72"/>
    </row>
    <row r="23381" spans="9:11">
      <c r="I23381" s="72"/>
      <c r="J23381" s="72"/>
      <c r="K23381" s="72"/>
    </row>
    <row r="23382" spans="9:11">
      <c r="I23382" s="72"/>
      <c r="J23382" s="72"/>
      <c r="K23382" s="72"/>
    </row>
    <row r="23383" spans="9:11">
      <c r="I23383" s="72"/>
      <c r="J23383" s="72"/>
      <c r="K23383" s="72"/>
    </row>
    <row r="23384" spans="9:11">
      <c r="I23384" s="72"/>
      <c r="J23384" s="72"/>
      <c r="K23384" s="72"/>
    </row>
    <row r="23385" spans="9:11">
      <c r="I23385" s="72"/>
      <c r="J23385" s="72"/>
      <c r="K23385" s="72"/>
    </row>
    <row r="23386" spans="9:11">
      <c r="I23386" s="72"/>
      <c r="J23386" s="72"/>
      <c r="K23386" s="72"/>
    </row>
    <row r="23387" spans="9:11">
      <c r="I23387" s="72"/>
      <c r="J23387" s="72"/>
      <c r="K23387" s="72"/>
    </row>
    <row r="23388" spans="9:11">
      <c r="I23388" s="72"/>
      <c r="J23388" s="72"/>
      <c r="K23388" s="72"/>
    </row>
    <row r="23389" spans="9:11">
      <c r="I23389" s="72"/>
      <c r="J23389" s="72"/>
      <c r="K23389" s="72"/>
    </row>
    <row r="23390" spans="9:11">
      <c r="I23390" s="72"/>
      <c r="J23390" s="72"/>
      <c r="K23390" s="72"/>
    </row>
    <row r="23391" spans="9:11">
      <c r="I23391" s="72"/>
      <c r="J23391" s="72"/>
      <c r="K23391" s="72"/>
    </row>
    <row r="23392" spans="9:11">
      <c r="I23392" s="72"/>
      <c r="J23392" s="72"/>
      <c r="K23392" s="72"/>
    </row>
    <row r="23393" spans="9:11">
      <c r="I23393" s="72"/>
      <c r="J23393" s="72"/>
      <c r="K23393" s="72"/>
    </row>
    <row r="23394" spans="9:11">
      <c r="I23394" s="72"/>
      <c r="J23394" s="72"/>
      <c r="K23394" s="72"/>
    </row>
    <row r="23395" spans="9:11">
      <c r="I23395" s="72"/>
      <c r="J23395" s="72"/>
      <c r="K23395" s="72"/>
    </row>
    <row r="23396" spans="9:11">
      <c r="I23396" s="72"/>
      <c r="J23396" s="72"/>
      <c r="K23396" s="72"/>
    </row>
    <row r="23397" spans="9:11">
      <c r="I23397" s="72"/>
      <c r="J23397" s="72"/>
      <c r="K23397" s="72"/>
    </row>
    <row r="23398" spans="9:11">
      <c r="I23398" s="72"/>
      <c r="J23398" s="72"/>
      <c r="K23398" s="72"/>
    </row>
    <row r="23399" spans="9:11">
      <c r="I23399" s="72"/>
      <c r="J23399" s="72"/>
      <c r="K23399" s="72"/>
    </row>
    <row r="23400" spans="9:11">
      <c r="I23400" s="72"/>
      <c r="J23400" s="72"/>
      <c r="K23400" s="72"/>
    </row>
    <row r="23401" spans="9:11">
      <c r="I23401" s="72"/>
      <c r="J23401" s="72"/>
      <c r="K23401" s="72"/>
    </row>
    <row r="23402" spans="9:11">
      <c r="I23402" s="72"/>
      <c r="J23402" s="72"/>
      <c r="K23402" s="72"/>
    </row>
    <row r="23403" spans="9:11">
      <c r="I23403" s="72"/>
      <c r="J23403" s="72"/>
      <c r="K23403" s="72"/>
    </row>
    <row r="23404" spans="9:11">
      <c r="I23404" s="72"/>
      <c r="J23404" s="72"/>
      <c r="K23404" s="72"/>
    </row>
    <row r="23405" spans="9:11">
      <c r="I23405" s="72"/>
      <c r="J23405" s="72"/>
      <c r="K23405" s="72"/>
    </row>
    <row r="23406" spans="9:11">
      <c r="I23406" s="72"/>
      <c r="J23406" s="72"/>
      <c r="K23406" s="72"/>
    </row>
    <row r="23407" spans="9:11">
      <c r="I23407" s="72"/>
      <c r="J23407" s="72"/>
      <c r="K23407" s="72"/>
    </row>
    <row r="23408" spans="9:11">
      <c r="I23408" s="72"/>
      <c r="J23408" s="72"/>
      <c r="K23408" s="72"/>
    </row>
    <row r="23409" spans="9:11">
      <c r="I23409" s="72"/>
      <c r="J23409" s="72"/>
      <c r="K23409" s="72"/>
    </row>
    <row r="23410" spans="9:11">
      <c r="I23410" s="72"/>
      <c r="J23410" s="72"/>
      <c r="K23410" s="72"/>
    </row>
    <row r="23411" spans="9:11">
      <c r="I23411" s="72"/>
      <c r="J23411" s="72"/>
      <c r="K23411" s="72"/>
    </row>
    <row r="23412" spans="9:11">
      <c r="I23412" s="72"/>
      <c r="J23412" s="72"/>
      <c r="K23412" s="72"/>
    </row>
    <row r="23413" spans="9:11">
      <c r="I23413" s="72"/>
      <c r="J23413" s="72"/>
      <c r="K23413" s="72"/>
    </row>
    <row r="23414" spans="9:11">
      <c r="I23414" s="72"/>
      <c r="J23414" s="72"/>
      <c r="K23414" s="72"/>
    </row>
    <row r="23415" spans="9:11">
      <c r="I23415" s="72"/>
      <c r="J23415" s="72"/>
      <c r="K23415" s="72"/>
    </row>
    <row r="23416" spans="9:11">
      <c r="I23416" s="72"/>
      <c r="J23416" s="72"/>
      <c r="K23416" s="72"/>
    </row>
    <row r="23417" spans="9:11">
      <c r="I23417" s="72"/>
      <c r="J23417" s="72"/>
      <c r="K23417" s="72"/>
    </row>
    <row r="23418" spans="9:11">
      <c r="I23418" s="72"/>
      <c r="J23418" s="72"/>
      <c r="K23418" s="72"/>
    </row>
    <row r="23419" spans="9:11">
      <c r="I23419" s="72"/>
      <c r="J23419" s="72"/>
      <c r="K23419" s="72"/>
    </row>
    <row r="23420" spans="9:11">
      <c r="I23420" s="72"/>
      <c r="J23420" s="72"/>
      <c r="K23420" s="72"/>
    </row>
    <row r="23421" spans="9:11">
      <c r="I23421" s="72"/>
      <c r="J23421" s="72"/>
      <c r="K23421" s="72"/>
    </row>
    <row r="23422" spans="9:11">
      <c r="I23422" s="72"/>
      <c r="J23422" s="72"/>
      <c r="K23422" s="72"/>
    </row>
    <row r="23423" spans="9:11">
      <c r="I23423" s="72"/>
      <c r="J23423" s="72"/>
      <c r="K23423" s="72"/>
    </row>
    <row r="23424" spans="9:11">
      <c r="I23424" s="72"/>
      <c r="J23424" s="72"/>
      <c r="K23424" s="72"/>
    </row>
    <row r="23425" spans="9:11">
      <c r="I23425" s="72"/>
      <c r="J23425" s="72"/>
      <c r="K23425" s="72"/>
    </row>
    <row r="23426" spans="9:11">
      <c r="I23426" s="72"/>
      <c r="J23426" s="72"/>
      <c r="K23426" s="72"/>
    </row>
    <row r="23427" spans="9:11">
      <c r="I23427" s="72"/>
      <c r="J23427" s="72"/>
      <c r="K23427" s="72"/>
    </row>
    <row r="23428" spans="9:11">
      <c r="I23428" s="72"/>
      <c r="J23428" s="72"/>
      <c r="K23428" s="72"/>
    </row>
    <row r="23429" spans="9:11">
      <c r="I23429" s="72"/>
      <c r="J23429" s="72"/>
      <c r="K23429" s="72"/>
    </row>
    <row r="23430" spans="9:11">
      <c r="I23430" s="72"/>
      <c r="J23430" s="72"/>
      <c r="K23430" s="72"/>
    </row>
    <row r="23431" spans="9:11">
      <c r="I23431" s="72"/>
      <c r="J23431" s="72"/>
      <c r="K23431" s="72"/>
    </row>
    <row r="23432" spans="9:11">
      <c r="I23432" s="72"/>
      <c r="J23432" s="72"/>
      <c r="K23432" s="72"/>
    </row>
    <row r="23433" spans="9:11">
      <c r="I23433" s="72"/>
      <c r="J23433" s="72"/>
      <c r="K23433" s="72"/>
    </row>
    <row r="23434" spans="9:11">
      <c r="I23434" s="72"/>
      <c r="J23434" s="72"/>
      <c r="K23434" s="72"/>
    </row>
    <row r="23435" spans="9:11">
      <c r="I23435" s="72"/>
      <c r="J23435" s="72"/>
      <c r="K23435" s="72"/>
    </row>
    <row r="23436" spans="9:11">
      <c r="I23436" s="72"/>
      <c r="J23436" s="72"/>
      <c r="K23436" s="72"/>
    </row>
    <row r="23437" spans="9:11">
      <c r="I23437" s="72"/>
      <c r="J23437" s="72"/>
      <c r="K23437" s="72"/>
    </row>
    <row r="23438" spans="9:11">
      <c r="I23438" s="72"/>
      <c r="J23438" s="72"/>
      <c r="K23438" s="72"/>
    </row>
    <row r="23439" spans="9:11">
      <c r="I23439" s="72"/>
      <c r="J23439" s="72"/>
      <c r="K23439" s="72"/>
    </row>
    <row r="23440" spans="9:11">
      <c r="I23440" s="72"/>
      <c r="J23440" s="72"/>
      <c r="K23440" s="72"/>
    </row>
    <row r="23441" spans="9:11">
      <c r="I23441" s="72"/>
      <c r="J23441" s="72"/>
      <c r="K23441" s="72"/>
    </row>
    <row r="23442" spans="9:11">
      <c r="I23442" s="72"/>
      <c r="J23442" s="72"/>
      <c r="K23442" s="72"/>
    </row>
    <row r="23443" spans="9:11">
      <c r="I23443" s="72"/>
      <c r="J23443" s="72"/>
      <c r="K23443" s="72"/>
    </row>
    <row r="23444" spans="9:11">
      <c r="I23444" s="72"/>
      <c r="J23444" s="72"/>
      <c r="K23444" s="72"/>
    </row>
    <row r="23445" spans="9:11">
      <c r="I23445" s="72"/>
      <c r="J23445" s="72"/>
      <c r="K23445" s="72"/>
    </row>
    <row r="23446" spans="9:11">
      <c r="I23446" s="72"/>
      <c r="J23446" s="72"/>
      <c r="K23446" s="72"/>
    </row>
    <row r="23447" spans="9:11">
      <c r="I23447" s="72"/>
      <c r="J23447" s="72"/>
      <c r="K23447" s="72"/>
    </row>
    <row r="23448" spans="9:11">
      <c r="I23448" s="72"/>
      <c r="J23448" s="72"/>
      <c r="K23448" s="72"/>
    </row>
    <row r="23449" spans="9:11">
      <c r="I23449" s="72"/>
      <c r="J23449" s="72"/>
      <c r="K23449" s="72"/>
    </row>
    <row r="23450" spans="9:11">
      <c r="I23450" s="72"/>
      <c r="J23450" s="72"/>
      <c r="K23450" s="72"/>
    </row>
    <row r="23451" spans="9:11">
      <c r="I23451" s="72"/>
      <c r="J23451" s="72"/>
      <c r="K23451" s="72"/>
    </row>
    <row r="23452" spans="9:11">
      <c r="I23452" s="72"/>
      <c r="J23452" s="72"/>
      <c r="K23452" s="72"/>
    </row>
    <row r="23453" spans="9:11">
      <c r="I23453" s="72"/>
      <c r="J23453" s="72"/>
      <c r="K23453" s="72"/>
    </row>
    <row r="23454" spans="9:11">
      <c r="I23454" s="72"/>
      <c r="J23454" s="72"/>
      <c r="K23454" s="72"/>
    </row>
    <row r="23455" spans="9:11">
      <c r="I23455" s="72"/>
      <c r="J23455" s="72"/>
      <c r="K23455" s="72"/>
    </row>
    <row r="23456" spans="9:11">
      <c r="I23456" s="72"/>
      <c r="J23456" s="72"/>
      <c r="K23456" s="72"/>
    </row>
    <row r="23457" spans="9:11">
      <c r="I23457" s="72"/>
      <c r="J23457" s="72"/>
      <c r="K23457" s="72"/>
    </row>
    <row r="23458" spans="9:11">
      <c r="I23458" s="72"/>
      <c r="J23458" s="72"/>
      <c r="K23458" s="72"/>
    </row>
    <row r="23459" spans="9:11">
      <c r="I23459" s="72"/>
      <c r="J23459" s="72"/>
      <c r="K23459" s="72"/>
    </row>
    <row r="23460" spans="9:11">
      <c r="I23460" s="72"/>
      <c r="J23460" s="72"/>
      <c r="K23460" s="72"/>
    </row>
    <row r="23461" spans="9:11">
      <c r="I23461" s="72"/>
      <c r="J23461" s="72"/>
      <c r="K23461" s="72"/>
    </row>
    <row r="23462" spans="9:11">
      <c r="I23462" s="72"/>
      <c r="J23462" s="72"/>
      <c r="K23462" s="72"/>
    </row>
    <row r="23463" spans="9:11">
      <c r="I23463" s="72"/>
      <c r="J23463" s="72"/>
      <c r="K23463" s="72"/>
    </row>
    <row r="23464" spans="9:11">
      <c r="I23464" s="72"/>
      <c r="J23464" s="72"/>
      <c r="K23464" s="72"/>
    </row>
    <row r="23465" spans="9:11">
      <c r="I23465" s="72"/>
      <c r="J23465" s="72"/>
      <c r="K23465" s="72"/>
    </row>
    <row r="23466" spans="9:11">
      <c r="I23466" s="72"/>
      <c r="J23466" s="72"/>
      <c r="K23466" s="72"/>
    </row>
    <row r="23467" spans="9:11">
      <c r="I23467" s="72"/>
      <c r="J23467" s="72"/>
      <c r="K23467" s="72"/>
    </row>
    <row r="23468" spans="9:11">
      <c r="I23468" s="72"/>
      <c r="J23468" s="72"/>
      <c r="K23468" s="72"/>
    </row>
    <row r="23469" spans="9:11">
      <c r="I23469" s="72"/>
      <c r="J23469" s="72"/>
      <c r="K23469" s="72"/>
    </row>
    <row r="23470" spans="9:11">
      <c r="I23470" s="72"/>
      <c r="J23470" s="72"/>
      <c r="K23470" s="72"/>
    </row>
    <row r="23471" spans="9:11">
      <c r="I23471" s="72"/>
      <c r="J23471" s="72"/>
      <c r="K23471" s="72"/>
    </row>
    <row r="23472" spans="9:11">
      <c r="I23472" s="72"/>
      <c r="J23472" s="72"/>
      <c r="K23472" s="72"/>
    </row>
    <row r="23473" spans="9:11">
      <c r="I23473" s="72"/>
      <c r="J23473" s="72"/>
      <c r="K23473" s="72"/>
    </row>
    <row r="23474" spans="9:11">
      <c r="I23474" s="72"/>
      <c r="J23474" s="72"/>
      <c r="K23474" s="72"/>
    </row>
    <row r="23475" spans="9:11">
      <c r="I23475" s="72"/>
      <c r="J23475" s="72"/>
      <c r="K23475" s="72"/>
    </row>
    <row r="23476" spans="9:11">
      <c r="I23476" s="72"/>
      <c r="J23476" s="72"/>
      <c r="K23476" s="72"/>
    </row>
    <row r="23477" spans="9:11">
      <c r="I23477" s="72"/>
      <c r="J23477" s="72"/>
      <c r="K23477" s="72"/>
    </row>
    <row r="23478" spans="9:11">
      <c r="I23478" s="72"/>
      <c r="J23478" s="72"/>
      <c r="K23478" s="72"/>
    </row>
    <row r="23479" spans="9:11">
      <c r="I23479" s="72"/>
      <c r="J23479" s="72"/>
      <c r="K23479" s="72"/>
    </row>
    <row r="23480" spans="9:11">
      <c r="I23480" s="72"/>
      <c r="J23480" s="72"/>
      <c r="K23480" s="72"/>
    </row>
    <row r="23481" spans="9:11">
      <c r="I23481" s="72"/>
      <c r="J23481" s="72"/>
      <c r="K23481" s="72"/>
    </row>
    <row r="23482" spans="9:11">
      <c r="I23482" s="72"/>
      <c r="J23482" s="72"/>
      <c r="K23482" s="72"/>
    </row>
    <row r="23483" spans="9:11">
      <c r="I23483" s="72"/>
      <c r="J23483" s="72"/>
      <c r="K23483" s="72"/>
    </row>
    <row r="23484" spans="9:11">
      <c r="I23484" s="72"/>
      <c r="J23484" s="72"/>
      <c r="K23484" s="72"/>
    </row>
    <row r="23485" spans="9:11">
      <c r="I23485" s="72"/>
      <c r="J23485" s="72"/>
      <c r="K23485" s="72"/>
    </row>
    <row r="23486" spans="9:11">
      <c r="I23486" s="72"/>
      <c r="J23486" s="72"/>
      <c r="K23486" s="72"/>
    </row>
    <row r="23487" spans="9:11">
      <c r="I23487" s="72"/>
      <c r="J23487" s="72"/>
      <c r="K23487" s="72"/>
    </row>
    <row r="23488" spans="9:11">
      <c r="I23488" s="72"/>
      <c r="J23488" s="72"/>
      <c r="K23488" s="72"/>
    </row>
    <row r="23489" spans="9:11">
      <c r="I23489" s="72"/>
      <c r="J23489" s="72"/>
      <c r="K23489" s="72"/>
    </row>
    <row r="23490" spans="9:11">
      <c r="I23490" s="72"/>
      <c r="J23490" s="72"/>
      <c r="K23490" s="72"/>
    </row>
    <row r="23491" spans="9:11">
      <c r="I23491" s="72"/>
      <c r="J23491" s="72"/>
      <c r="K23491" s="72"/>
    </row>
    <row r="23492" spans="9:11">
      <c r="I23492" s="72"/>
      <c r="J23492" s="72"/>
      <c r="K23492" s="72"/>
    </row>
    <row r="23493" spans="9:11">
      <c r="I23493" s="72"/>
      <c r="J23493" s="72"/>
      <c r="K23493" s="72"/>
    </row>
    <row r="23494" spans="9:11">
      <c r="I23494" s="72"/>
      <c r="J23494" s="72"/>
      <c r="K23494" s="72"/>
    </row>
    <row r="23495" spans="9:11">
      <c r="I23495" s="72"/>
      <c r="J23495" s="72"/>
      <c r="K23495" s="72"/>
    </row>
    <row r="23496" spans="9:11">
      <c r="I23496" s="72"/>
      <c r="J23496" s="72"/>
      <c r="K23496" s="72"/>
    </row>
    <row r="23497" spans="9:11">
      <c r="I23497" s="72"/>
      <c r="J23497" s="72"/>
      <c r="K23497" s="72"/>
    </row>
    <row r="23498" spans="9:11">
      <c r="I23498" s="72"/>
      <c r="J23498" s="72"/>
      <c r="K23498" s="72"/>
    </row>
    <row r="23499" spans="9:11">
      <c r="I23499" s="72"/>
      <c r="J23499" s="72"/>
      <c r="K23499" s="72"/>
    </row>
    <row r="23500" spans="9:11">
      <c r="I23500" s="72"/>
      <c r="J23500" s="72"/>
      <c r="K23500" s="72"/>
    </row>
    <row r="23501" spans="9:11">
      <c r="I23501" s="72"/>
      <c r="J23501" s="72"/>
      <c r="K23501" s="72"/>
    </row>
    <row r="23502" spans="9:11">
      <c r="I23502" s="72"/>
      <c r="J23502" s="72"/>
      <c r="K23502" s="72"/>
    </row>
    <row r="23503" spans="9:11">
      <c r="I23503" s="72"/>
      <c r="J23503" s="72"/>
      <c r="K23503" s="72"/>
    </row>
    <row r="23504" spans="9:11">
      <c r="I23504" s="72"/>
      <c r="J23504" s="72"/>
      <c r="K23504" s="72"/>
    </row>
    <row r="23505" spans="9:11">
      <c r="I23505" s="72"/>
      <c r="J23505" s="72"/>
      <c r="K23505" s="72"/>
    </row>
    <row r="23506" spans="9:11">
      <c r="I23506" s="72"/>
      <c r="J23506" s="72"/>
      <c r="K23506" s="72"/>
    </row>
    <row r="23507" spans="9:11">
      <c r="I23507" s="72"/>
      <c r="J23507" s="72"/>
      <c r="K23507" s="72"/>
    </row>
    <row r="23508" spans="9:11">
      <c r="I23508" s="72"/>
      <c r="J23508" s="72"/>
      <c r="K23508" s="72"/>
    </row>
    <row r="23509" spans="9:11">
      <c r="I23509" s="72"/>
      <c r="J23509" s="72"/>
      <c r="K23509" s="72"/>
    </row>
    <row r="23510" spans="9:11">
      <c r="I23510" s="72"/>
      <c r="J23510" s="72"/>
      <c r="K23510" s="72"/>
    </row>
    <row r="23511" spans="9:11">
      <c r="I23511" s="72"/>
      <c r="J23511" s="72"/>
      <c r="K23511" s="72"/>
    </row>
    <row r="23512" spans="9:11">
      <c r="I23512" s="72"/>
      <c r="J23512" s="72"/>
      <c r="K23512" s="72"/>
    </row>
    <row r="23513" spans="9:11">
      <c r="I23513" s="72"/>
      <c r="J23513" s="72"/>
      <c r="K23513" s="72"/>
    </row>
    <row r="23514" spans="9:11">
      <c r="I23514" s="72"/>
      <c r="J23514" s="72"/>
      <c r="K23514" s="72"/>
    </row>
    <row r="23515" spans="9:11">
      <c r="I23515" s="72"/>
      <c r="J23515" s="72"/>
      <c r="K23515" s="72"/>
    </row>
    <row r="23516" spans="9:11">
      <c r="I23516" s="72"/>
      <c r="J23516" s="72"/>
      <c r="K23516" s="72"/>
    </row>
    <row r="23517" spans="9:11">
      <c r="I23517" s="72"/>
      <c r="J23517" s="72"/>
      <c r="K23517" s="72"/>
    </row>
    <row r="23518" spans="9:11">
      <c r="I23518" s="72"/>
      <c r="J23518" s="72"/>
      <c r="K23518" s="72"/>
    </row>
    <row r="23519" spans="9:11">
      <c r="I23519" s="72"/>
      <c r="J23519" s="72"/>
      <c r="K23519" s="72"/>
    </row>
    <row r="23520" spans="9:11">
      <c r="I23520" s="72"/>
      <c r="J23520" s="72"/>
      <c r="K23520" s="72"/>
    </row>
    <row r="23521" spans="9:11">
      <c r="I23521" s="72"/>
      <c r="J23521" s="72"/>
      <c r="K23521" s="72"/>
    </row>
    <row r="23522" spans="9:11">
      <c r="I23522" s="72"/>
      <c r="J23522" s="72"/>
      <c r="K23522" s="72"/>
    </row>
    <row r="23523" spans="9:11">
      <c r="I23523" s="72"/>
      <c r="J23523" s="72"/>
      <c r="K23523" s="72"/>
    </row>
    <row r="23524" spans="9:11">
      <c r="I23524" s="72"/>
      <c r="J23524" s="72"/>
      <c r="K23524" s="72"/>
    </row>
    <row r="23525" spans="9:11">
      <c r="I23525" s="72"/>
      <c r="J23525" s="72"/>
      <c r="K23525" s="72"/>
    </row>
    <row r="23526" spans="9:11">
      <c r="I23526" s="72"/>
      <c r="J23526" s="72"/>
      <c r="K23526" s="72"/>
    </row>
    <row r="23527" spans="9:11">
      <c r="I23527" s="72"/>
      <c r="J23527" s="72"/>
      <c r="K23527" s="72"/>
    </row>
    <row r="23528" spans="9:11">
      <c r="I23528" s="72"/>
      <c r="J23528" s="72"/>
      <c r="K23528" s="72"/>
    </row>
    <row r="23529" spans="9:11">
      <c r="I23529" s="72"/>
      <c r="J23529" s="72"/>
      <c r="K23529" s="72"/>
    </row>
    <row r="23530" spans="9:11">
      <c r="I23530" s="72"/>
      <c r="J23530" s="72"/>
      <c r="K23530" s="72"/>
    </row>
    <row r="23531" spans="9:11">
      <c r="I23531" s="72"/>
      <c r="J23531" s="72"/>
      <c r="K23531" s="72"/>
    </row>
    <row r="23532" spans="9:11">
      <c r="I23532" s="72"/>
      <c r="J23532" s="72"/>
      <c r="K23532" s="72"/>
    </row>
    <row r="23533" spans="9:11">
      <c r="I23533" s="72"/>
      <c r="J23533" s="72"/>
      <c r="K23533" s="72"/>
    </row>
    <row r="23534" spans="9:11">
      <c r="I23534" s="72"/>
      <c r="J23534" s="72"/>
      <c r="K23534" s="72"/>
    </row>
    <row r="23535" spans="9:11">
      <c r="I23535" s="72"/>
      <c r="J23535" s="72"/>
      <c r="K23535" s="72"/>
    </row>
    <row r="23536" spans="9:11">
      <c r="I23536" s="72"/>
      <c r="J23536" s="72"/>
      <c r="K23536" s="72"/>
    </row>
    <row r="23537" spans="9:11">
      <c r="I23537" s="72"/>
      <c r="J23537" s="72"/>
      <c r="K23537" s="72"/>
    </row>
    <row r="23538" spans="9:11">
      <c r="I23538" s="72"/>
      <c r="J23538" s="72"/>
      <c r="K23538" s="72"/>
    </row>
    <row r="23539" spans="9:11">
      <c r="I23539" s="72"/>
      <c r="J23539" s="72"/>
      <c r="K23539" s="72"/>
    </row>
    <row r="23540" spans="9:11">
      <c r="I23540" s="72"/>
      <c r="J23540" s="72"/>
      <c r="K23540" s="72"/>
    </row>
    <row r="23541" spans="9:11">
      <c r="I23541" s="72"/>
      <c r="J23541" s="72"/>
      <c r="K23541" s="72"/>
    </row>
    <row r="23542" spans="9:11">
      <c r="I23542" s="72"/>
      <c r="J23542" s="72"/>
      <c r="K23542" s="72"/>
    </row>
    <row r="23543" spans="9:11">
      <c r="I23543" s="72"/>
      <c r="J23543" s="72"/>
      <c r="K23543" s="72"/>
    </row>
    <row r="23544" spans="9:11">
      <c r="I23544" s="72"/>
      <c r="J23544" s="72"/>
      <c r="K23544" s="72"/>
    </row>
    <row r="23545" spans="9:11">
      <c r="I23545" s="72"/>
      <c r="J23545" s="72"/>
      <c r="K23545" s="72"/>
    </row>
    <row r="23546" spans="9:11">
      <c r="I23546" s="72"/>
      <c r="J23546" s="72"/>
      <c r="K23546" s="72"/>
    </row>
    <row r="23547" spans="9:11">
      <c r="I23547" s="72"/>
      <c r="J23547" s="72"/>
      <c r="K23547" s="72"/>
    </row>
    <row r="23548" spans="9:11">
      <c r="I23548" s="72"/>
      <c r="J23548" s="72"/>
      <c r="K23548" s="72"/>
    </row>
    <row r="23549" spans="9:11">
      <c r="I23549" s="72"/>
      <c r="J23549" s="72"/>
      <c r="K23549" s="72"/>
    </row>
    <row r="23550" spans="9:11">
      <c r="I23550" s="72"/>
      <c r="J23550" s="72"/>
      <c r="K23550" s="72"/>
    </row>
    <row r="23551" spans="9:11">
      <c r="I23551" s="72"/>
      <c r="J23551" s="72"/>
      <c r="K23551" s="72"/>
    </row>
    <row r="23552" spans="9:11">
      <c r="I23552" s="72"/>
      <c r="J23552" s="72"/>
      <c r="K23552" s="72"/>
    </row>
    <row r="23553" spans="9:11">
      <c r="I23553" s="72"/>
      <c r="J23553" s="72"/>
      <c r="K23553" s="72"/>
    </row>
    <row r="23554" spans="9:11">
      <c r="I23554" s="72"/>
      <c r="J23554" s="72"/>
      <c r="K23554" s="72"/>
    </row>
    <row r="23555" spans="9:11">
      <c r="I23555" s="72"/>
      <c r="J23555" s="72"/>
      <c r="K23555" s="72"/>
    </row>
    <row r="23556" spans="9:11">
      <c r="I23556" s="72"/>
      <c r="J23556" s="72"/>
      <c r="K23556" s="72"/>
    </row>
    <row r="23557" spans="9:11">
      <c r="I23557" s="72"/>
      <c r="J23557" s="72"/>
      <c r="K23557" s="72"/>
    </row>
    <row r="23558" spans="9:11">
      <c r="I23558" s="72"/>
      <c r="J23558" s="72"/>
      <c r="K23558" s="72"/>
    </row>
    <row r="23559" spans="9:11">
      <c r="I23559" s="72"/>
      <c r="J23559" s="72"/>
      <c r="K23559" s="72"/>
    </row>
    <row r="23560" spans="9:11">
      <c r="I23560" s="72"/>
      <c r="J23560" s="72"/>
      <c r="K23560" s="72"/>
    </row>
    <row r="23561" spans="9:11">
      <c r="I23561" s="72"/>
      <c r="J23561" s="72"/>
      <c r="K23561" s="72"/>
    </row>
    <row r="23562" spans="9:11">
      <c r="I23562" s="72"/>
      <c r="J23562" s="72"/>
      <c r="K23562" s="72"/>
    </row>
    <row r="23563" spans="9:11">
      <c r="I23563" s="72"/>
      <c r="J23563" s="72"/>
      <c r="K23563" s="72"/>
    </row>
    <row r="23564" spans="9:11">
      <c r="I23564" s="72"/>
      <c r="J23564" s="72"/>
      <c r="K23564" s="72"/>
    </row>
    <row r="23565" spans="9:11">
      <c r="I23565" s="72"/>
      <c r="J23565" s="72"/>
      <c r="K23565" s="72"/>
    </row>
    <row r="23566" spans="9:11">
      <c r="I23566" s="72"/>
      <c r="J23566" s="72"/>
      <c r="K23566" s="72"/>
    </row>
    <row r="23567" spans="9:11">
      <c r="I23567" s="72"/>
      <c r="J23567" s="72"/>
      <c r="K23567" s="72"/>
    </row>
    <row r="23568" spans="9:11">
      <c r="I23568" s="72"/>
      <c r="J23568" s="72"/>
      <c r="K23568" s="72"/>
    </row>
    <row r="23569" spans="9:11">
      <c r="I23569" s="72"/>
      <c r="J23569" s="72"/>
      <c r="K23569" s="72"/>
    </row>
    <row r="23570" spans="9:11">
      <c r="I23570" s="72"/>
      <c r="J23570" s="72"/>
      <c r="K23570" s="72"/>
    </row>
    <row r="23571" spans="9:11">
      <c r="I23571" s="72"/>
      <c r="J23571" s="72"/>
      <c r="K23571" s="72"/>
    </row>
    <row r="23572" spans="9:11">
      <c r="I23572" s="72"/>
      <c r="J23572" s="72"/>
      <c r="K23572" s="72"/>
    </row>
    <row r="23573" spans="9:11">
      <c r="I23573" s="72"/>
      <c r="J23573" s="72"/>
      <c r="K23573" s="72"/>
    </row>
    <row r="23574" spans="9:11">
      <c r="I23574" s="72"/>
      <c r="J23574" s="72"/>
      <c r="K23574" s="72"/>
    </row>
    <row r="23575" spans="9:11">
      <c r="I23575" s="72"/>
      <c r="J23575" s="72"/>
      <c r="K23575" s="72"/>
    </row>
    <row r="23576" spans="9:11">
      <c r="I23576" s="72"/>
      <c r="J23576" s="72"/>
      <c r="K23576" s="72"/>
    </row>
    <row r="23577" spans="9:11">
      <c r="I23577" s="72"/>
      <c r="J23577" s="72"/>
      <c r="K23577" s="72"/>
    </row>
    <row r="23578" spans="9:11">
      <c r="I23578" s="72"/>
      <c r="J23578" s="72"/>
      <c r="K23578" s="72"/>
    </row>
    <row r="23579" spans="9:11">
      <c r="I23579" s="72"/>
      <c r="J23579" s="72"/>
      <c r="K23579" s="72"/>
    </row>
    <row r="23580" spans="9:11">
      <c r="I23580" s="72"/>
      <c r="J23580" s="72"/>
      <c r="K23580" s="72"/>
    </row>
    <row r="23581" spans="9:11">
      <c r="I23581" s="72"/>
      <c r="J23581" s="72"/>
      <c r="K23581" s="72"/>
    </row>
    <row r="23582" spans="9:11">
      <c r="I23582" s="72"/>
      <c r="J23582" s="72"/>
      <c r="K23582" s="72"/>
    </row>
    <row r="23583" spans="9:11">
      <c r="I23583" s="72"/>
      <c r="J23583" s="72"/>
      <c r="K23583" s="72"/>
    </row>
    <row r="23584" spans="9:11">
      <c r="I23584" s="72"/>
      <c r="J23584" s="72"/>
      <c r="K23584" s="72"/>
    </row>
    <row r="23585" spans="9:11">
      <c r="I23585" s="72"/>
      <c r="J23585" s="72"/>
      <c r="K23585" s="72"/>
    </row>
    <row r="23586" spans="9:11">
      <c r="I23586" s="72"/>
      <c r="J23586" s="72"/>
      <c r="K23586" s="72"/>
    </row>
    <row r="23587" spans="9:11">
      <c r="I23587" s="72"/>
      <c r="J23587" s="72"/>
      <c r="K23587" s="72"/>
    </row>
    <row r="23588" spans="9:11">
      <c r="I23588" s="72"/>
      <c r="J23588" s="72"/>
      <c r="K23588" s="72"/>
    </row>
    <row r="23589" spans="9:11">
      <c r="I23589" s="72"/>
      <c r="J23589" s="72"/>
      <c r="K23589" s="72"/>
    </row>
    <row r="23590" spans="9:11">
      <c r="I23590" s="72"/>
      <c r="J23590" s="72"/>
      <c r="K23590" s="72"/>
    </row>
    <row r="23591" spans="9:11">
      <c r="I23591" s="72"/>
      <c r="J23591" s="72"/>
      <c r="K23591" s="72"/>
    </row>
    <row r="23592" spans="9:11">
      <c r="I23592" s="72"/>
      <c r="J23592" s="72"/>
      <c r="K23592" s="72"/>
    </row>
    <row r="23593" spans="9:11">
      <c r="I23593" s="72"/>
      <c r="J23593" s="72"/>
      <c r="K23593" s="72"/>
    </row>
    <row r="23594" spans="9:11">
      <c r="I23594" s="72"/>
      <c r="J23594" s="72"/>
      <c r="K23594" s="72"/>
    </row>
    <row r="23595" spans="9:11">
      <c r="I23595" s="72"/>
      <c r="J23595" s="72"/>
      <c r="K23595" s="72"/>
    </row>
    <row r="23596" spans="9:11">
      <c r="I23596" s="72"/>
      <c r="J23596" s="72"/>
      <c r="K23596" s="72"/>
    </row>
    <row r="23597" spans="9:11">
      <c r="I23597" s="72"/>
      <c r="J23597" s="72"/>
      <c r="K23597" s="72"/>
    </row>
    <row r="23598" spans="9:11">
      <c r="I23598" s="72"/>
      <c r="J23598" s="72"/>
      <c r="K23598" s="72"/>
    </row>
    <row r="23599" spans="9:11">
      <c r="I23599" s="72"/>
      <c r="J23599" s="72"/>
      <c r="K23599" s="72"/>
    </row>
    <row r="23600" spans="9:11">
      <c r="I23600" s="72"/>
      <c r="J23600" s="72"/>
      <c r="K23600" s="72"/>
    </row>
    <row r="23601" spans="9:11">
      <c r="I23601" s="72"/>
      <c r="J23601" s="72"/>
      <c r="K23601" s="72"/>
    </row>
    <row r="23602" spans="9:11">
      <c r="I23602" s="72"/>
      <c r="J23602" s="72"/>
      <c r="K23602" s="72"/>
    </row>
    <row r="23603" spans="9:11">
      <c r="I23603" s="72"/>
      <c r="J23603" s="72"/>
      <c r="K23603" s="72"/>
    </row>
    <row r="23604" spans="9:11">
      <c r="I23604" s="72"/>
      <c r="J23604" s="72"/>
      <c r="K23604" s="72"/>
    </row>
    <row r="23605" spans="9:11">
      <c r="I23605" s="72"/>
      <c r="J23605" s="72"/>
      <c r="K23605" s="72"/>
    </row>
    <row r="23606" spans="9:11">
      <c r="I23606" s="72"/>
      <c r="J23606" s="72"/>
      <c r="K23606" s="72"/>
    </row>
    <row r="23607" spans="9:11">
      <c r="I23607" s="72"/>
      <c r="J23607" s="72"/>
      <c r="K23607" s="72"/>
    </row>
    <row r="23608" spans="9:11">
      <c r="I23608" s="72"/>
      <c r="J23608" s="72"/>
      <c r="K23608" s="72"/>
    </row>
    <row r="23609" spans="9:11">
      <c r="I23609" s="72"/>
      <c r="J23609" s="72"/>
      <c r="K23609" s="72"/>
    </row>
    <row r="23610" spans="9:11">
      <c r="I23610" s="72"/>
      <c r="J23610" s="72"/>
      <c r="K23610" s="72"/>
    </row>
    <row r="23611" spans="9:11">
      <c r="I23611" s="72"/>
      <c r="J23611" s="72"/>
      <c r="K23611" s="72"/>
    </row>
    <row r="23612" spans="9:11">
      <c r="I23612" s="72"/>
      <c r="J23612" s="72"/>
      <c r="K23612" s="72"/>
    </row>
    <row r="23613" spans="9:11">
      <c r="I23613" s="72"/>
      <c r="J23613" s="72"/>
      <c r="K23613" s="72"/>
    </row>
    <row r="23614" spans="9:11">
      <c r="I23614" s="72"/>
      <c r="J23614" s="72"/>
      <c r="K23614" s="72"/>
    </row>
    <row r="23615" spans="9:11">
      <c r="I23615" s="72"/>
      <c r="J23615" s="72"/>
      <c r="K23615" s="72"/>
    </row>
    <row r="23616" spans="9:11">
      <c r="I23616" s="72"/>
      <c r="J23616" s="72"/>
      <c r="K23616" s="72"/>
    </row>
    <row r="23617" spans="9:11">
      <c r="I23617" s="72"/>
      <c r="J23617" s="72"/>
      <c r="K23617" s="72"/>
    </row>
    <row r="23618" spans="9:11">
      <c r="I23618" s="72"/>
      <c r="J23618" s="72"/>
      <c r="K23618" s="72"/>
    </row>
    <row r="23619" spans="9:11">
      <c r="I23619" s="72"/>
      <c r="J23619" s="72"/>
      <c r="K23619" s="72"/>
    </row>
    <row r="23620" spans="9:11">
      <c r="I23620" s="72"/>
      <c r="J23620" s="72"/>
      <c r="K23620" s="72"/>
    </row>
    <row r="23621" spans="9:11">
      <c r="I23621" s="72"/>
      <c r="J23621" s="72"/>
      <c r="K23621" s="72"/>
    </row>
    <row r="23622" spans="9:11">
      <c r="I23622" s="72"/>
      <c r="J23622" s="72"/>
      <c r="K23622" s="72"/>
    </row>
    <row r="23623" spans="9:11">
      <c r="I23623" s="72"/>
      <c r="J23623" s="72"/>
      <c r="K23623" s="72"/>
    </row>
    <row r="23624" spans="9:11">
      <c r="I23624" s="72"/>
      <c r="J23624" s="72"/>
      <c r="K23624" s="72"/>
    </row>
    <row r="23625" spans="9:11">
      <c r="I23625" s="72"/>
      <c r="J23625" s="72"/>
      <c r="K23625" s="72"/>
    </row>
    <row r="23626" spans="9:11">
      <c r="I23626" s="72"/>
      <c r="J23626" s="72"/>
      <c r="K23626" s="72"/>
    </row>
    <row r="23627" spans="9:11">
      <c r="I23627" s="72"/>
      <c r="J23627" s="72"/>
      <c r="K23627" s="72"/>
    </row>
    <row r="23628" spans="9:11">
      <c r="I23628" s="72"/>
      <c r="J23628" s="72"/>
      <c r="K23628" s="72"/>
    </row>
    <row r="23629" spans="9:11">
      <c r="I23629" s="72"/>
      <c r="J23629" s="72"/>
      <c r="K23629" s="72"/>
    </row>
    <row r="23630" spans="9:11">
      <c r="I23630" s="72"/>
      <c r="J23630" s="72"/>
      <c r="K23630" s="72"/>
    </row>
    <row r="23631" spans="9:11">
      <c r="I23631" s="72"/>
      <c r="J23631" s="72"/>
      <c r="K23631" s="72"/>
    </row>
    <row r="23632" spans="9:11">
      <c r="I23632" s="72"/>
      <c r="J23632" s="72"/>
      <c r="K23632" s="72"/>
    </row>
    <row r="23633" spans="9:11">
      <c r="I23633" s="72"/>
      <c r="J23633" s="72"/>
      <c r="K23633" s="72"/>
    </row>
    <row r="23634" spans="9:11">
      <c r="I23634" s="72"/>
      <c r="J23634" s="72"/>
      <c r="K23634" s="72"/>
    </row>
    <row r="23635" spans="9:11">
      <c r="I23635" s="72"/>
      <c r="J23635" s="72"/>
      <c r="K23635" s="72"/>
    </row>
    <row r="23636" spans="9:11">
      <c r="I23636" s="72"/>
      <c r="J23636" s="72"/>
      <c r="K23636" s="72"/>
    </row>
    <row r="23637" spans="9:11">
      <c r="I23637" s="72"/>
      <c r="J23637" s="72"/>
      <c r="K23637" s="72"/>
    </row>
    <row r="23638" spans="9:11">
      <c r="I23638" s="72"/>
      <c r="J23638" s="72"/>
      <c r="K23638" s="72"/>
    </row>
    <row r="23639" spans="9:11">
      <c r="I23639" s="72"/>
      <c r="J23639" s="72"/>
      <c r="K23639" s="72"/>
    </row>
    <row r="23640" spans="9:11">
      <c r="I23640" s="72"/>
      <c r="J23640" s="72"/>
      <c r="K23640" s="72"/>
    </row>
    <row r="23641" spans="9:11">
      <c r="I23641" s="72"/>
      <c r="J23641" s="72"/>
      <c r="K23641" s="72"/>
    </row>
    <row r="23642" spans="9:11">
      <c r="I23642" s="72"/>
      <c r="J23642" s="72"/>
      <c r="K23642" s="72"/>
    </row>
    <row r="23643" spans="9:11">
      <c r="I23643" s="72"/>
      <c r="J23643" s="72"/>
      <c r="K23643" s="72"/>
    </row>
    <row r="23644" spans="9:11">
      <c r="I23644" s="72"/>
      <c r="J23644" s="72"/>
      <c r="K23644" s="72"/>
    </row>
    <row r="23645" spans="9:11">
      <c r="I23645" s="72"/>
      <c r="J23645" s="72"/>
      <c r="K23645" s="72"/>
    </row>
    <row r="23646" spans="9:11">
      <c r="I23646" s="72"/>
      <c r="J23646" s="72"/>
      <c r="K23646" s="72"/>
    </row>
    <row r="23647" spans="9:11">
      <c r="I23647" s="72"/>
      <c r="J23647" s="72"/>
      <c r="K23647" s="72"/>
    </row>
    <row r="23648" spans="9:11">
      <c r="I23648" s="72"/>
      <c r="J23648" s="72"/>
      <c r="K23648" s="72"/>
    </row>
    <row r="23649" spans="9:11">
      <c r="I23649" s="72"/>
      <c r="J23649" s="72"/>
      <c r="K23649" s="72"/>
    </row>
    <row r="23650" spans="9:11">
      <c r="I23650" s="72"/>
      <c r="J23650" s="72"/>
      <c r="K23650" s="72"/>
    </row>
    <row r="23651" spans="9:11">
      <c r="I23651" s="72"/>
      <c r="J23651" s="72"/>
      <c r="K23651" s="72"/>
    </row>
    <row r="23652" spans="9:11">
      <c r="I23652" s="72"/>
      <c r="J23652" s="72"/>
      <c r="K23652" s="72"/>
    </row>
    <row r="23653" spans="9:11">
      <c r="I23653" s="72"/>
      <c r="J23653" s="72"/>
      <c r="K23653" s="72"/>
    </row>
    <row r="23654" spans="9:11">
      <c r="I23654" s="72"/>
      <c r="J23654" s="72"/>
      <c r="K23654" s="72"/>
    </row>
    <row r="23655" spans="9:11">
      <c r="I23655" s="72"/>
      <c r="J23655" s="72"/>
      <c r="K23655" s="72"/>
    </row>
    <row r="23656" spans="9:11">
      <c r="I23656" s="72"/>
      <c r="J23656" s="72"/>
      <c r="K23656" s="72"/>
    </row>
    <row r="23657" spans="9:11">
      <c r="I23657" s="72"/>
      <c r="J23657" s="72"/>
      <c r="K23657" s="72"/>
    </row>
    <row r="23658" spans="9:11">
      <c r="I23658" s="72"/>
      <c r="J23658" s="72"/>
      <c r="K23658" s="72"/>
    </row>
    <row r="23659" spans="9:11">
      <c r="I23659" s="72"/>
      <c r="J23659" s="72"/>
      <c r="K23659" s="72"/>
    </row>
    <row r="23660" spans="9:11">
      <c r="I23660" s="72"/>
      <c r="J23660" s="72"/>
      <c r="K23660" s="72"/>
    </row>
    <row r="23661" spans="9:11">
      <c r="I23661" s="72"/>
      <c r="J23661" s="72"/>
      <c r="K23661" s="72"/>
    </row>
    <row r="23662" spans="9:11">
      <c r="I23662" s="72"/>
      <c r="J23662" s="72"/>
      <c r="K23662" s="72"/>
    </row>
    <row r="23663" spans="9:11">
      <c r="I23663" s="72"/>
      <c r="J23663" s="72"/>
      <c r="K23663" s="72"/>
    </row>
    <row r="23664" spans="9:11">
      <c r="I23664" s="72"/>
      <c r="J23664" s="72"/>
      <c r="K23664" s="72"/>
    </row>
    <row r="23665" spans="9:11">
      <c r="I23665" s="72"/>
      <c r="J23665" s="72"/>
      <c r="K23665" s="72"/>
    </row>
    <row r="23666" spans="9:11">
      <c r="I23666" s="72"/>
      <c r="J23666" s="72"/>
      <c r="K23666" s="72"/>
    </row>
    <row r="23667" spans="9:11">
      <c r="I23667" s="72"/>
      <c r="J23667" s="72"/>
      <c r="K23667" s="72"/>
    </row>
    <row r="23668" spans="9:11">
      <c r="I23668" s="72"/>
      <c r="J23668" s="72"/>
      <c r="K23668" s="72"/>
    </row>
    <row r="23669" spans="9:11">
      <c r="I23669" s="72"/>
      <c r="J23669" s="72"/>
      <c r="K23669" s="72"/>
    </row>
    <row r="23670" spans="9:11">
      <c r="I23670" s="72"/>
      <c r="J23670" s="72"/>
      <c r="K23670" s="72"/>
    </row>
    <row r="23671" spans="9:11">
      <c r="I23671" s="72"/>
      <c r="J23671" s="72"/>
      <c r="K23671" s="72"/>
    </row>
    <row r="23672" spans="9:11">
      <c r="I23672" s="72"/>
      <c r="J23672" s="72"/>
      <c r="K23672" s="72"/>
    </row>
    <row r="23673" spans="9:11">
      <c r="I23673" s="72"/>
      <c r="J23673" s="72"/>
      <c r="K23673" s="72"/>
    </row>
    <row r="23674" spans="9:11">
      <c r="I23674" s="72"/>
      <c r="J23674" s="72"/>
      <c r="K23674" s="72"/>
    </row>
    <row r="23675" spans="9:11">
      <c r="I23675" s="72"/>
      <c r="J23675" s="72"/>
      <c r="K23675" s="72"/>
    </row>
    <row r="23676" spans="9:11">
      <c r="I23676" s="72"/>
      <c r="J23676" s="72"/>
      <c r="K23676" s="72"/>
    </row>
    <row r="23677" spans="9:11">
      <c r="I23677" s="72"/>
      <c r="J23677" s="72"/>
      <c r="K23677" s="72"/>
    </row>
    <row r="23678" spans="9:11">
      <c r="I23678" s="72"/>
      <c r="J23678" s="72"/>
      <c r="K23678" s="72"/>
    </row>
    <row r="23679" spans="9:11">
      <c r="I23679" s="72"/>
      <c r="J23679" s="72"/>
      <c r="K23679" s="72"/>
    </row>
    <row r="23680" spans="9:11">
      <c r="I23680" s="72"/>
      <c r="J23680" s="72"/>
      <c r="K23680" s="72"/>
    </row>
    <row r="23681" spans="9:11">
      <c r="I23681" s="72"/>
      <c r="J23681" s="72"/>
      <c r="K23681" s="72"/>
    </row>
    <row r="23682" spans="9:11">
      <c r="I23682" s="72"/>
      <c r="J23682" s="72"/>
      <c r="K23682" s="72"/>
    </row>
    <row r="23683" spans="9:11">
      <c r="I23683" s="72"/>
      <c r="J23683" s="72"/>
      <c r="K23683" s="72"/>
    </row>
    <row r="23684" spans="9:11">
      <c r="I23684" s="72"/>
      <c r="J23684" s="72"/>
      <c r="K23684" s="72"/>
    </row>
    <row r="23685" spans="9:11">
      <c r="I23685" s="72"/>
      <c r="J23685" s="72"/>
      <c r="K23685" s="72"/>
    </row>
    <row r="23686" spans="9:11">
      <c r="I23686" s="72"/>
      <c r="J23686" s="72"/>
      <c r="K23686" s="72"/>
    </row>
    <row r="23687" spans="9:11">
      <c r="I23687" s="72"/>
      <c r="J23687" s="72"/>
      <c r="K23687" s="72"/>
    </row>
    <row r="23688" spans="9:11">
      <c r="I23688" s="72"/>
      <c r="J23688" s="72"/>
      <c r="K23688" s="72"/>
    </row>
    <row r="23689" spans="9:11">
      <c r="I23689" s="72"/>
      <c r="J23689" s="72"/>
      <c r="K23689" s="72"/>
    </row>
    <row r="23690" spans="9:11">
      <c r="I23690" s="72"/>
      <c r="J23690" s="72"/>
      <c r="K23690" s="72"/>
    </row>
    <row r="23691" spans="9:11">
      <c r="I23691" s="72"/>
      <c r="J23691" s="72"/>
      <c r="K23691" s="72"/>
    </row>
    <row r="23692" spans="9:11">
      <c r="I23692" s="72"/>
      <c r="J23692" s="72"/>
      <c r="K23692" s="72"/>
    </row>
    <row r="23693" spans="9:11">
      <c r="I23693" s="72"/>
      <c r="J23693" s="72"/>
      <c r="K23693" s="72"/>
    </row>
    <row r="23694" spans="9:11">
      <c r="I23694" s="72"/>
      <c r="J23694" s="72"/>
      <c r="K23694" s="72"/>
    </row>
    <row r="23695" spans="9:11">
      <c r="I23695" s="72"/>
      <c r="J23695" s="72"/>
      <c r="K23695" s="72"/>
    </row>
    <row r="23696" spans="9:11">
      <c r="I23696" s="72"/>
      <c r="J23696" s="72"/>
      <c r="K23696" s="72"/>
    </row>
    <row r="23697" spans="9:11">
      <c r="I23697" s="72"/>
      <c r="J23697" s="72"/>
      <c r="K23697" s="72"/>
    </row>
    <row r="23698" spans="9:11">
      <c r="I23698" s="72"/>
      <c r="J23698" s="72"/>
      <c r="K23698" s="72"/>
    </row>
    <row r="23699" spans="9:11">
      <c r="I23699" s="72"/>
      <c r="J23699" s="72"/>
      <c r="K23699" s="72"/>
    </row>
    <row r="23700" spans="9:11">
      <c r="I23700" s="72"/>
      <c r="J23700" s="72"/>
      <c r="K23700" s="72"/>
    </row>
    <row r="23701" spans="9:11">
      <c r="I23701" s="72"/>
      <c r="J23701" s="72"/>
      <c r="K23701" s="72"/>
    </row>
    <row r="23702" spans="9:11">
      <c r="I23702" s="72"/>
      <c r="J23702" s="72"/>
      <c r="K23702" s="72"/>
    </row>
    <row r="23703" spans="9:11">
      <c r="I23703" s="72"/>
      <c r="J23703" s="72"/>
      <c r="K23703" s="72"/>
    </row>
    <row r="23704" spans="9:11">
      <c r="I23704" s="72"/>
      <c r="J23704" s="72"/>
      <c r="K23704" s="72"/>
    </row>
    <row r="23705" spans="9:11">
      <c r="I23705" s="72"/>
      <c r="J23705" s="72"/>
      <c r="K23705" s="72"/>
    </row>
    <row r="23706" spans="9:11">
      <c r="I23706" s="72"/>
      <c r="J23706" s="72"/>
      <c r="K23706" s="72"/>
    </row>
    <row r="23707" spans="9:11">
      <c r="I23707" s="72"/>
      <c r="J23707" s="72"/>
      <c r="K23707" s="72"/>
    </row>
    <row r="23708" spans="9:11">
      <c r="I23708" s="72"/>
      <c r="J23708" s="72"/>
      <c r="K23708" s="72"/>
    </row>
    <row r="23709" spans="9:11">
      <c r="I23709" s="72"/>
      <c r="J23709" s="72"/>
      <c r="K23709" s="72"/>
    </row>
    <row r="23710" spans="9:11">
      <c r="I23710" s="72"/>
      <c r="J23710" s="72"/>
      <c r="K23710" s="72"/>
    </row>
    <row r="23711" spans="9:11">
      <c r="I23711" s="72"/>
      <c r="J23711" s="72"/>
      <c r="K23711" s="72"/>
    </row>
    <row r="23712" spans="9:11">
      <c r="I23712" s="72"/>
      <c r="J23712" s="72"/>
      <c r="K23712" s="72"/>
    </row>
    <row r="23713" spans="9:11">
      <c r="I23713" s="72"/>
      <c r="J23713" s="72"/>
      <c r="K23713" s="72"/>
    </row>
    <row r="23714" spans="9:11">
      <c r="I23714" s="72"/>
      <c r="J23714" s="72"/>
      <c r="K23714" s="72"/>
    </row>
    <row r="23715" spans="9:11">
      <c r="I23715" s="72"/>
      <c r="J23715" s="72"/>
      <c r="K23715" s="72"/>
    </row>
    <row r="23716" spans="9:11">
      <c r="I23716" s="72"/>
      <c r="J23716" s="72"/>
      <c r="K23716" s="72"/>
    </row>
    <row r="23717" spans="9:11">
      <c r="I23717" s="72"/>
      <c r="J23717" s="72"/>
      <c r="K23717" s="72"/>
    </row>
    <row r="23718" spans="9:11">
      <c r="I23718" s="72"/>
      <c r="J23718" s="72"/>
      <c r="K23718" s="72"/>
    </row>
    <row r="23719" spans="9:11">
      <c r="I23719" s="72"/>
      <c r="J23719" s="72"/>
      <c r="K23719" s="72"/>
    </row>
    <row r="23720" spans="9:11">
      <c r="I23720" s="72"/>
      <c r="J23720" s="72"/>
      <c r="K23720" s="72"/>
    </row>
    <row r="23721" spans="9:11">
      <c r="I23721" s="72"/>
      <c r="J23721" s="72"/>
      <c r="K23721" s="72"/>
    </row>
    <row r="23722" spans="9:11">
      <c r="I23722" s="72"/>
      <c r="J23722" s="72"/>
      <c r="K23722" s="72"/>
    </row>
    <row r="23723" spans="9:11">
      <c r="I23723" s="72"/>
      <c r="J23723" s="72"/>
      <c r="K23723" s="72"/>
    </row>
    <row r="23724" spans="9:11">
      <c r="I23724" s="72"/>
      <c r="J23724" s="72"/>
      <c r="K23724" s="72"/>
    </row>
    <row r="23725" spans="9:11">
      <c r="I23725" s="72"/>
      <c r="J23725" s="72"/>
      <c r="K23725" s="72"/>
    </row>
    <row r="23726" spans="9:11">
      <c r="I23726" s="72"/>
      <c r="J23726" s="72"/>
      <c r="K23726" s="72"/>
    </row>
    <row r="23727" spans="9:11">
      <c r="I23727" s="72"/>
      <c r="J23727" s="72"/>
      <c r="K23727" s="72"/>
    </row>
    <row r="23728" spans="9:11">
      <c r="I23728" s="72"/>
      <c r="J23728" s="72"/>
      <c r="K23728" s="72"/>
    </row>
    <row r="23729" spans="9:11">
      <c r="I23729" s="72"/>
      <c r="J23729" s="72"/>
      <c r="K23729" s="72"/>
    </row>
    <row r="23730" spans="9:11">
      <c r="I23730" s="72"/>
      <c r="J23730" s="72"/>
      <c r="K23730" s="72"/>
    </row>
    <row r="23731" spans="9:11">
      <c r="I23731" s="72"/>
      <c r="J23731" s="72"/>
      <c r="K23731" s="72"/>
    </row>
    <row r="23732" spans="9:11">
      <c r="I23732" s="72"/>
      <c r="J23732" s="72"/>
      <c r="K23732" s="72"/>
    </row>
    <row r="23733" spans="9:11">
      <c r="I23733" s="72"/>
      <c r="J23733" s="72"/>
      <c r="K23733" s="72"/>
    </row>
    <row r="23734" spans="9:11">
      <c r="I23734" s="72"/>
      <c r="J23734" s="72"/>
      <c r="K23734" s="72"/>
    </row>
    <row r="23735" spans="9:11">
      <c r="I23735" s="72"/>
      <c r="J23735" s="72"/>
      <c r="K23735" s="72"/>
    </row>
    <row r="23736" spans="9:11">
      <c r="I23736" s="72"/>
      <c r="J23736" s="72"/>
      <c r="K23736" s="72"/>
    </row>
    <row r="23737" spans="9:11">
      <c r="I23737" s="72"/>
      <c r="J23737" s="72"/>
      <c r="K23737" s="72"/>
    </row>
    <row r="23738" spans="9:11">
      <c r="I23738" s="72"/>
      <c r="J23738" s="72"/>
      <c r="K23738" s="72"/>
    </row>
    <row r="23739" spans="9:11">
      <c r="I23739" s="72"/>
      <c r="J23739" s="72"/>
      <c r="K23739" s="72"/>
    </row>
    <row r="23740" spans="9:11">
      <c r="I23740" s="72"/>
      <c r="J23740" s="72"/>
      <c r="K23740" s="72"/>
    </row>
    <row r="23741" spans="9:11">
      <c r="I23741" s="72"/>
      <c r="J23741" s="72"/>
      <c r="K23741" s="72"/>
    </row>
    <row r="23742" spans="9:11">
      <c r="I23742" s="72"/>
      <c r="J23742" s="72"/>
      <c r="K23742" s="72"/>
    </row>
    <row r="23743" spans="9:11">
      <c r="I23743" s="72"/>
      <c r="J23743" s="72"/>
      <c r="K23743" s="72"/>
    </row>
    <row r="23744" spans="9:11">
      <c r="I23744" s="72"/>
      <c r="J23744" s="72"/>
      <c r="K23744" s="72"/>
    </row>
    <row r="23745" spans="9:11">
      <c r="I23745" s="72"/>
      <c r="J23745" s="72"/>
      <c r="K23745" s="72"/>
    </row>
    <row r="23746" spans="9:11">
      <c r="I23746" s="72"/>
      <c r="J23746" s="72"/>
      <c r="K23746" s="72"/>
    </row>
    <row r="23747" spans="9:11">
      <c r="I23747" s="72"/>
      <c r="J23747" s="72"/>
      <c r="K23747" s="72"/>
    </row>
    <row r="23748" spans="9:11">
      <c r="I23748" s="72"/>
      <c r="J23748" s="72"/>
      <c r="K23748" s="72"/>
    </row>
    <row r="23749" spans="9:11">
      <c r="I23749" s="72"/>
      <c r="J23749" s="72"/>
      <c r="K23749" s="72"/>
    </row>
    <row r="23750" spans="9:11">
      <c r="I23750" s="72"/>
      <c r="J23750" s="72"/>
      <c r="K23750" s="72"/>
    </row>
    <row r="23751" spans="9:11">
      <c r="I23751" s="72"/>
      <c r="J23751" s="72"/>
      <c r="K23751" s="72"/>
    </row>
    <row r="23752" spans="9:11">
      <c r="I23752" s="72"/>
      <c r="J23752" s="72"/>
      <c r="K23752" s="72"/>
    </row>
    <row r="23753" spans="9:11">
      <c r="I23753" s="72"/>
      <c r="J23753" s="72"/>
      <c r="K23753" s="72"/>
    </row>
    <row r="23754" spans="9:11">
      <c r="I23754" s="72"/>
      <c r="J23754" s="72"/>
      <c r="K23754" s="72"/>
    </row>
    <row r="23755" spans="9:11">
      <c r="I23755" s="72"/>
      <c r="J23755" s="72"/>
      <c r="K23755" s="72"/>
    </row>
    <row r="23756" spans="9:11">
      <c r="I23756" s="72"/>
      <c r="J23756" s="72"/>
      <c r="K23756" s="72"/>
    </row>
    <row r="23757" spans="9:11">
      <c r="I23757" s="72"/>
      <c r="J23757" s="72"/>
      <c r="K23757" s="72"/>
    </row>
    <row r="23758" spans="9:11">
      <c r="I23758" s="72"/>
      <c r="J23758" s="72"/>
      <c r="K23758" s="72"/>
    </row>
    <row r="23759" spans="9:11">
      <c r="I23759" s="72"/>
      <c r="J23759" s="72"/>
      <c r="K23759" s="72"/>
    </row>
    <row r="23760" spans="9:11">
      <c r="I23760" s="72"/>
      <c r="J23760" s="72"/>
      <c r="K23760" s="72"/>
    </row>
    <row r="23761" spans="9:11">
      <c r="I23761" s="72"/>
      <c r="J23761" s="72"/>
      <c r="K23761" s="72"/>
    </row>
    <row r="23762" spans="9:11">
      <c r="I23762" s="72"/>
      <c r="J23762" s="72"/>
      <c r="K23762" s="72"/>
    </row>
    <row r="23763" spans="9:11">
      <c r="I23763" s="72"/>
      <c r="J23763" s="72"/>
      <c r="K23763" s="72"/>
    </row>
    <row r="23764" spans="9:11">
      <c r="I23764" s="72"/>
      <c r="J23764" s="72"/>
      <c r="K23764" s="72"/>
    </row>
    <row r="23765" spans="9:11">
      <c r="I23765" s="72"/>
      <c r="J23765" s="72"/>
      <c r="K23765" s="72"/>
    </row>
    <row r="23766" spans="9:11">
      <c r="I23766" s="72"/>
      <c r="J23766" s="72"/>
      <c r="K23766" s="72"/>
    </row>
    <row r="23767" spans="9:11">
      <c r="I23767" s="72"/>
      <c r="J23767" s="72"/>
      <c r="K23767" s="72"/>
    </row>
    <row r="23768" spans="9:11">
      <c r="I23768" s="72"/>
      <c r="J23768" s="72"/>
      <c r="K23768" s="72"/>
    </row>
    <row r="23769" spans="9:11">
      <c r="I23769" s="72"/>
      <c r="J23769" s="72"/>
      <c r="K23769" s="72"/>
    </row>
    <row r="23770" spans="9:11">
      <c r="I23770" s="72"/>
      <c r="J23770" s="72"/>
      <c r="K23770" s="72"/>
    </row>
    <row r="23771" spans="9:11">
      <c r="I23771" s="72"/>
      <c r="J23771" s="72"/>
      <c r="K23771" s="72"/>
    </row>
    <row r="23772" spans="9:11">
      <c r="I23772" s="72"/>
      <c r="J23772" s="72"/>
      <c r="K23772" s="72"/>
    </row>
    <row r="23773" spans="9:11">
      <c r="I23773" s="72"/>
      <c r="J23773" s="72"/>
      <c r="K23773" s="72"/>
    </row>
    <row r="23774" spans="9:11">
      <c r="I23774" s="72"/>
      <c r="J23774" s="72"/>
      <c r="K23774" s="72"/>
    </row>
    <row r="23775" spans="9:11">
      <c r="I23775" s="72"/>
      <c r="J23775" s="72"/>
      <c r="K23775" s="72"/>
    </row>
    <row r="23776" spans="9:11">
      <c r="I23776" s="72"/>
      <c r="J23776" s="72"/>
      <c r="K23776" s="72"/>
    </row>
    <row r="23777" spans="9:11">
      <c r="I23777" s="72"/>
      <c r="J23777" s="72"/>
      <c r="K23777" s="72"/>
    </row>
    <row r="23778" spans="9:11">
      <c r="I23778" s="72"/>
      <c r="J23778" s="72"/>
      <c r="K23778" s="72"/>
    </row>
    <row r="23779" spans="9:11">
      <c r="I23779" s="72"/>
      <c r="J23779" s="72"/>
      <c r="K23779" s="72"/>
    </row>
    <row r="23780" spans="9:11">
      <c r="I23780" s="72"/>
      <c r="J23780" s="72"/>
      <c r="K23780" s="72"/>
    </row>
    <row r="23781" spans="9:11">
      <c r="I23781" s="72"/>
      <c r="J23781" s="72"/>
      <c r="K23781" s="72"/>
    </row>
    <row r="23782" spans="9:11">
      <c r="I23782" s="72"/>
      <c r="J23782" s="72"/>
      <c r="K23782" s="72"/>
    </row>
    <row r="23783" spans="9:11">
      <c r="I23783" s="72"/>
      <c r="J23783" s="72"/>
      <c r="K23783" s="72"/>
    </row>
    <row r="23784" spans="9:11">
      <c r="I23784" s="72"/>
      <c r="J23784" s="72"/>
      <c r="K23784" s="72"/>
    </row>
    <row r="23785" spans="9:11">
      <c r="I23785" s="72"/>
      <c r="J23785" s="72"/>
      <c r="K23785" s="72"/>
    </row>
    <row r="23786" spans="9:11">
      <c r="I23786" s="72"/>
      <c r="J23786" s="72"/>
      <c r="K23786" s="72"/>
    </row>
    <row r="23787" spans="9:11">
      <c r="I23787" s="72"/>
      <c r="J23787" s="72"/>
      <c r="K23787" s="72"/>
    </row>
    <row r="23788" spans="9:11">
      <c r="I23788" s="72"/>
      <c r="J23788" s="72"/>
      <c r="K23788" s="72"/>
    </row>
    <row r="23789" spans="9:11">
      <c r="I23789" s="72"/>
      <c r="J23789" s="72"/>
      <c r="K23789" s="72"/>
    </row>
    <row r="23790" spans="9:11">
      <c r="I23790" s="72"/>
      <c r="J23790" s="72"/>
      <c r="K23790" s="72"/>
    </row>
    <row r="23791" spans="9:11">
      <c r="I23791" s="72"/>
      <c r="J23791" s="72"/>
      <c r="K23791" s="72"/>
    </row>
    <row r="23792" spans="9:11">
      <c r="I23792" s="72"/>
      <c r="J23792" s="72"/>
      <c r="K23792" s="72"/>
    </row>
    <row r="23793" spans="9:11">
      <c r="I23793" s="72"/>
      <c r="J23793" s="72"/>
      <c r="K23793" s="72"/>
    </row>
    <row r="23794" spans="9:11">
      <c r="I23794" s="72"/>
      <c r="J23794" s="72"/>
      <c r="K23794" s="72"/>
    </row>
    <row r="23795" spans="9:11">
      <c r="I23795" s="72"/>
      <c r="J23795" s="72"/>
      <c r="K23795" s="72"/>
    </row>
    <row r="23796" spans="9:11">
      <c r="I23796" s="72"/>
      <c r="J23796" s="72"/>
      <c r="K23796" s="72"/>
    </row>
    <row r="23797" spans="9:11">
      <c r="I23797" s="72"/>
      <c r="J23797" s="72"/>
      <c r="K23797" s="72"/>
    </row>
    <row r="23798" spans="9:11">
      <c r="I23798" s="72"/>
      <c r="J23798" s="72"/>
      <c r="K23798" s="72"/>
    </row>
    <row r="23799" spans="9:11">
      <c r="I23799" s="72"/>
      <c r="J23799" s="72"/>
      <c r="K23799" s="72"/>
    </row>
    <row r="23800" spans="9:11">
      <c r="I23800" s="72"/>
      <c r="J23800" s="72"/>
      <c r="K23800" s="72"/>
    </row>
    <row r="23801" spans="9:11">
      <c r="I23801" s="72"/>
      <c r="J23801" s="72"/>
      <c r="K23801" s="72"/>
    </row>
    <row r="23802" spans="9:11">
      <c r="I23802" s="72"/>
      <c r="J23802" s="72"/>
      <c r="K23802" s="72"/>
    </row>
    <row r="23803" spans="9:11">
      <c r="I23803" s="72"/>
      <c r="J23803" s="72"/>
      <c r="K23803" s="72"/>
    </row>
    <row r="23804" spans="9:11">
      <c r="I23804" s="72"/>
      <c r="J23804" s="72"/>
      <c r="K23804" s="72"/>
    </row>
    <row r="23805" spans="9:11">
      <c r="I23805" s="72"/>
      <c r="J23805" s="72"/>
      <c r="K23805" s="72"/>
    </row>
    <row r="23806" spans="9:11">
      <c r="I23806" s="72"/>
      <c r="J23806" s="72"/>
      <c r="K23806" s="72"/>
    </row>
    <row r="23807" spans="9:11">
      <c r="I23807" s="72"/>
      <c r="J23807" s="72"/>
      <c r="K23807" s="72"/>
    </row>
    <row r="23808" spans="9:11">
      <c r="I23808" s="72"/>
      <c r="J23808" s="72"/>
      <c r="K23808" s="72"/>
    </row>
    <row r="23809" spans="9:11">
      <c r="I23809" s="72"/>
      <c r="J23809" s="72"/>
      <c r="K23809" s="72"/>
    </row>
    <row r="23810" spans="9:11">
      <c r="I23810" s="72"/>
      <c r="J23810" s="72"/>
      <c r="K23810" s="72"/>
    </row>
    <row r="23811" spans="9:11">
      <c r="I23811" s="72"/>
      <c r="J23811" s="72"/>
      <c r="K23811" s="72"/>
    </row>
    <row r="23812" spans="9:11">
      <c r="I23812" s="72"/>
      <c r="J23812" s="72"/>
      <c r="K23812" s="72"/>
    </row>
    <row r="23813" spans="9:11">
      <c r="I23813" s="72"/>
      <c r="J23813" s="72"/>
      <c r="K23813" s="72"/>
    </row>
    <row r="23814" spans="9:11">
      <c r="I23814" s="72"/>
      <c r="J23814" s="72"/>
      <c r="K23814" s="72"/>
    </row>
    <row r="23815" spans="9:11">
      <c r="I23815" s="72"/>
      <c r="J23815" s="72"/>
      <c r="K23815" s="72"/>
    </row>
    <row r="23816" spans="9:11">
      <c r="I23816" s="72"/>
      <c r="J23816" s="72"/>
      <c r="K23816" s="72"/>
    </row>
    <row r="23817" spans="9:11">
      <c r="I23817" s="72"/>
      <c r="J23817" s="72"/>
      <c r="K23817" s="72"/>
    </row>
    <row r="23818" spans="9:11">
      <c r="I23818" s="72"/>
      <c r="J23818" s="72"/>
      <c r="K23818" s="72"/>
    </row>
    <row r="23819" spans="9:11">
      <c r="I23819" s="72"/>
      <c r="J23819" s="72"/>
      <c r="K23819" s="72"/>
    </row>
    <row r="23820" spans="9:11">
      <c r="I23820" s="72"/>
      <c r="J23820" s="72"/>
      <c r="K23820" s="72"/>
    </row>
    <row r="23821" spans="9:11">
      <c r="I23821" s="72"/>
      <c r="J23821" s="72"/>
      <c r="K23821" s="72"/>
    </row>
    <row r="23822" spans="9:11">
      <c r="I23822" s="72"/>
      <c r="J23822" s="72"/>
      <c r="K23822" s="72"/>
    </row>
    <row r="23823" spans="9:11">
      <c r="I23823" s="72"/>
      <c r="J23823" s="72"/>
      <c r="K23823" s="72"/>
    </row>
    <row r="23824" spans="9:11">
      <c r="I23824" s="72"/>
      <c r="J23824" s="72"/>
      <c r="K23824" s="72"/>
    </row>
    <row r="23825" spans="9:11">
      <c r="I23825" s="72"/>
      <c r="J23825" s="72"/>
      <c r="K23825" s="72"/>
    </row>
    <row r="23826" spans="9:11">
      <c r="I23826" s="72"/>
      <c r="J23826" s="72"/>
      <c r="K23826" s="72"/>
    </row>
    <row r="23827" spans="9:11">
      <c r="I23827" s="72"/>
      <c r="J23827" s="72"/>
      <c r="K23827" s="72"/>
    </row>
    <row r="23828" spans="9:11">
      <c r="I23828" s="72"/>
      <c r="J23828" s="72"/>
      <c r="K23828" s="72"/>
    </row>
    <row r="23829" spans="9:11">
      <c r="I23829" s="72"/>
      <c r="J23829" s="72"/>
      <c r="K23829" s="72"/>
    </row>
    <row r="23830" spans="9:11">
      <c r="I23830" s="72"/>
      <c r="J23830" s="72"/>
      <c r="K23830" s="72"/>
    </row>
    <row r="23831" spans="9:11">
      <c r="I23831" s="72"/>
      <c r="J23831" s="72"/>
      <c r="K23831" s="72"/>
    </row>
    <row r="23832" spans="9:11">
      <c r="I23832" s="72"/>
      <c r="J23832" s="72"/>
      <c r="K23832" s="72"/>
    </row>
    <row r="23833" spans="9:11">
      <c r="I23833" s="72"/>
      <c r="J23833" s="72"/>
      <c r="K23833" s="72"/>
    </row>
    <row r="23834" spans="9:11">
      <c r="I23834" s="72"/>
      <c r="J23834" s="72"/>
      <c r="K23834" s="72"/>
    </row>
    <row r="23835" spans="9:11">
      <c r="I23835" s="72"/>
      <c r="J23835" s="72"/>
      <c r="K23835" s="72"/>
    </row>
    <row r="23836" spans="9:11">
      <c r="I23836" s="72"/>
      <c r="J23836" s="72"/>
      <c r="K23836" s="72"/>
    </row>
    <row r="23837" spans="9:11">
      <c r="I23837" s="72"/>
      <c r="J23837" s="72"/>
      <c r="K23837" s="72"/>
    </row>
    <row r="23838" spans="9:11">
      <c r="I23838" s="72"/>
      <c r="J23838" s="72"/>
      <c r="K23838" s="72"/>
    </row>
    <row r="23839" spans="9:11">
      <c r="I23839" s="72"/>
      <c r="J23839" s="72"/>
      <c r="K23839" s="72"/>
    </row>
    <row r="23840" spans="9:11">
      <c r="I23840" s="72"/>
      <c r="J23840" s="72"/>
      <c r="K23840" s="72"/>
    </row>
    <row r="23841" spans="9:11">
      <c r="I23841" s="72"/>
      <c r="J23841" s="72"/>
      <c r="K23841" s="72"/>
    </row>
    <row r="23842" spans="9:11">
      <c r="I23842" s="72"/>
      <c r="J23842" s="72"/>
      <c r="K23842" s="72"/>
    </row>
    <row r="23843" spans="9:11">
      <c r="I23843" s="72"/>
      <c r="J23843" s="72"/>
      <c r="K23843" s="72"/>
    </row>
    <row r="23844" spans="9:11">
      <c r="I23844" s="72"/>
      <c r="J23844" s="72"/>
      <c r="K23844" s="72"/>
    </row>
    <row r="23845" spans="9:11">
      <c r="I23845" s="72"/>
      <c r="J23845" s="72"/>
      <c r="K23845" s="72"/>
    </row>
    <row r="23846" spans="9:11">
      <c r="I23846" s="72"/>
      <c r="J23846" s="72"/>
      <c r="K23846" s="72"/>
    </row>
    <row r="23847" spans="9:11">
      <c r="I23847" s="72"/>
      <c r="J23847" s="72"/>
      <c r="K23847" s="72"/>
    </row>
    <row r="23848" spans="9:11">
      <c r="I23848" s="72"/>
      <c r="J23848" s="72"/>
      <c r="K23848" s="72"/>
    </row>
    <row r="23849" spans="9:11">
      <c r="I23849" s="72"/>
      <c r="J23849" s="72"/>
      <c r="K23849" s="72"/>
    </row>
    <row r="23850" spans="9:11">
      <c r="I23850" s="72"/>
      <c r="J23850" s="72"/>
      <c r="K23850" s="72"/>
    </row>
    <row r="23851" spans="9:11">
      <c r="I23851" s="72"/>
      <c r="J23851" s="72"/>
      <c r="K23851" s="72"/>
    </row>
    <row r="23852" spans="9:11">
      <c r="I23852" s="72"/>
      <c r="J23852" s="72"/>
      <c r="K23852" s="72"/>
    </row>
    <row r="23853" spans="9:11">
      <c r="I23853" s="72"/>
      <c r="J23853" s="72"/>
      <c r="K23853" s="72"/>
    </row>
    <row r="23854" spans="9:11">
      <c r="I23854" s="72"/>
      <c r="J23854" s="72"/>
      <c r="K23854" s="72"/>
    </row>
    <row r="23855" spans="9:11">
      <c r="I23855" s="72"/>
      <c r="J23855" s="72"/>
      <c r="K23855" s="72"/>
    </row>
    <row r="23856" spans="9:11">
      <c r="I23856" s="72"/>
      <c r="J23856" s="72"/>
      <c r="K23856" s="72"/>
    </row>
    <row r="23857" spans="9:11">
      <c r="I23857" s="72"/>
      <c r="J23857" s="72"/>
      <c r="K23857" s="72"/>
    </row>
    <row r="23858" spans="9:11">
      <c r="I23858" s="72"/>
      <c r="J23858" s="72"/>
      <c r="K23858" s="72"/>
    </row>
    <row r="23859" spans="9:11">
      <c r="I23859" s="72"/>
      <c r="J23859" s="72"/>
      <c r="K23859" s="72"/>
    </row>
    <row r="23860" spans="9:11">
      <c r="I23860" s="72"/>
      <c r="J23860" s="72"/>
      <c r="K23860" s="72"/>
    </row>
    <row r="23861" spans="9:11">
      <c r="I23861" s="72"/>
      <c r="J23861" s="72"/>
      <c r="K23861" s="72"/>
    </row>
    <row r="23862" spans="9:11">
      <c r="I23862" s="72"/>
      <c r="J23862" s="72"/>
      <c r="K23862" s="72"/>
    </row>
    <row r="23863" spans="9:11">
      <c r="I23863" s="72"/>
      <c r="J23863" s="72"/>
      <c r="K23863" s="72"/>
    </row>
    <row r="23864" spans="9:11">
      <c r="I23864" s="72"/>
      <c r="J23864" s="72"/>
      <c r="K23864" s="72"/>
    </row>
    <row r="23865" spans="9:11">
      <c r="I23865" s="72"/>
      <c r="J23865" s="72"/>
      <c r="K23865" s="72"/>
    </row>
    <row r="23866" spans="9:11">
      <c r="I23866" s="72"/>
      <c r="J23866" s="72"/>
      <c r="K23866" s="72"/>
    </row>
    <row r="23867" spans="9:11">
      <c r="I23867" s="72"/>
      <c r="J23867" s="72"/>
      <c r="K23867" s="72"/>
    </row>
    <row r="23868" spans="9:11">
      <c r="I23868" s="72"/>
      <c r="J23868" s="72"/>
      <c r="K23868" s="72"/>
    </row>
    <row r="23869" spans="9:11">
      <c r="I23869" s="72"/>
      <c r="J23869" s="72"/>
      <c r="K23869" s="72"/>
    </row>
    <row r="23870" spans="9:11">
      <c r="I23870" s="72"/>
      <c r="J23870" s="72"/>
      <c r="K23870" s="72"/>
    </row>
    <row r="23871" spans="9:11">
      <c r="I23871" s="72"/>
      <c r="J23871" s="72"/>
      <c r="K23871" s="72"/>
    </row>
    <row r="23872" spans="9:11">
      <c r="I23872" s="72"/>
      <c r="J23872" s="72"/>
      <c r="K23872" s="72"/>
    </row>
    <row r="23873" spans="9:11">
      <c r="I23873" s="72"/>
      <c r="J23873" s="72"/>
      <c r="K23873" s="72"/>
    </row>
    <row r="23874" spans="9:11">
      <c r="I23874" s="72"/>
      <c r="J23874" s="72"/>
      <c r="K23874" s="72"/>
    </row>
    <row r="23875" spans="9:11">
      <c r="I23875" s="72"/>
      <c r="J23875" s="72"/>
      <c r="K23875" s="72"/>
    </row>
    <row r="23876" spans="9:11">
      <c r="I23876" s="72"/>
      <c r="J23876" s="72"/>
      <c r="K23876" s="72"/>
    </row>
    <row r="23877" spans="9:11">
      <c r="I23877" s="72"/>
      <c r="J23877" s="72"/>
      <c r="K23877" s="72"/>
    </row>
    <row r="23878" spans="9:11">
      <c r="I23878" s="72"/>
      <c r="J23878" s="72"/>
      <c r="K23878" s="72"/>
    </row>
    <row r="23879" spans="9:11">
      <c r="I23879" s="72"/>
      <c r="J23879" s="72"/>
      <c r="K23879" s="72"/>
    </row>
    <row r="23880" spans="9:11">
      <c r="I23880" s="72"/>
      <c r="J23880" s="72"/>
      <c r="K23880" s="72"/>
    </row>
    <row r="23881" spans="9:11">
      <c r="I23881" s="72"/>
      <c r="J23881" s="72"/>
      <c r="K23881" s="72"/>
    </row>
    <row r="23882" spans="9:11">
      <c r="I23882" s="72"/>
      <c r="J23882" s="72"/>
      <c r="K23882" s="72"/>
    </row>
    <row r="23883" spans="9:11">
      <c r="I23883" s="72"/>
      <c r="J23883" s="72"/>
      <c r="K23883" s="72"/>
    </row>
    <row r="23884" spans="9:11">
      <c r="I23884" s="72"/>
      <c r="J23884" s="72"/>
      <c r="K23884" s="72"/>
    </row>
    <row r="23885" spans="9:11">
      <c r="I23885" s="72"/>
      <c r="J23885" s="72"/>
      <c r="K23885" s="72"/>
    </row>
    <row r="23886" spans="9:11">
      <c r="I23886" s="72"/>
      <c r="J23886" s="72"/>
      <c r="K23886" s="72"/>
    </row>
    <row r="23887" spans="9:11">
      <c r="I23887" s="72"/>
      <c r="J23887" s="72"/>
      <c r="K23887" s="72"/>
    </row>
    <row r="23888" spans="9:11">
      <c r="I23888" s="72"/>
      <c r="J23888" s="72"/>
      <c r="K23888" s="72"/>
    </row>
    <row r="23889" spans="9:11">
      <c r="I23889" s="72"/>
      <c r="J23889" s="72"/>
      <c r="K23889" s="72"/>
    </row>
    <row r="23890" spans="9:11">
      <c r="I23890" s="72"/>
      <c r="J23890" s="72"/>
      <c r="K23890" s="72"/>
    </row>
    <row r="23891" spans="9:11">
      <c r="I23891" s="72"/>
      <c r="J23891" s="72"/>
      <c r="K23891" s="72"/>
    </row>
    <row r="23892" spans="9:11">
      <c r="I23892" s="72"/>
      <c r="J23892" s="72"/>
      <c r="K23892" s="72"/>
    </row>
    <row r="23893" spans="9:11">
      <c r="I23893" s="72"/>
      <c r="J23893" s="72"/>
      <c r="K23893" s="72"/>
    </row>
    <row r="23894" spans="9:11">
      <c r="I23894" s="72"/>
      <c r="J23894" s="72"/>
      <c r="K23894" s="72"/>
    </row>
    <row r="23895" spans="9:11">
      <c r="I23895" s="72"/>
      <c r="J23895" s="72"/>
      <c r="K23895" s="72"/>
    </row>
    <row r="23896" spans="9:11">
      <c r="I23896" s="72"/>
      <c r="J23896" s="72"/>
      <c r="K23896" s="72"/>
    </row>
    <row r="23897" spans="9:11">
      <c r="I23897" s="72"/>
      <c r="J23897" s="72"/>
      <c r="K23897" s="72"/>
    </row>
    <row r="23898" spans="9:11">
      <c r="I23898" s="72"/>
      <c r="J23898" s="72"/>
      <c r="K23898" s="72"/>
    </row>
    <row r="23899" spans="9:11">
      <c r="I23899" s="72"/>
      <c r="J23899" s="72"/>
      <c r="K23899" s="72"/>
    </row>
    <row r="23900" spans="9:11">
      <c r="I23900" s="72"/>
      <c r="J23900" s="72"/>
      <c r="K23900" s="72"/>
    </row>
    <row r="23901" spans="9:11">
      <c r="I23901" s="72"/>
      <c r="J23901" s="72"/>
      <c r="K23901" s="72"/>
    </row>
    <row r="23902" spans="9:11">
      <c r="I23902" s="72"/>
      <c r="J23902" s="72"/>
      <c r="K23902" s="72"/>
    </row>
    <row r="23903" spans="9:11">
      <c r="I23903" s="72"/>
      <c r="J23903" s="72"/>
      <c r="K23903" s="72"/>
    </row>
    <row r="23904" spans="9:11">
      <c r="I23904" s="72"/>
      <c r="J23904" s="72"/>
      <c r="K23904" s="72"/>
    </row>
    <row r="23905" spans="9:11">
      <c r="I23905" s="72"/>
      <c r="J23905" s="72"/>
      <c r="K23905" s="72"/>
    </row>
    <row r="23906" spans="9:11">
      <c r="I23906" s="72"/>
      <c r="J23906" s="72"/>
      <c r="K23906" s="72"/>
    </row>
    <row r="23907" spans="9:11">
      <c r="I23907" s="72"/>
      <c r="J23907" s="72"/>
      <c r="K23907" s="72"/>
    </row>
    <row r="23908" spans="9:11">
      <c r="I23908" s="72"/>
      <c r="J23908" s="72"/>
      <c r="K23908" s="72"/>
    </row>
    <row r="23909" spans="9:11">
      <c r="I23909" s="72"/>
      <c r="J23909" s="72"/>
      <c r="K23909" s="72"/>
    </row>
    <row r="23910" spans="9:11">
      <c r="I23910" s="72"/>
      <c r="J23910" s="72"/>
      <c r="K23910" s="72"/>
    </row>
    <row r="23911" spans="9:11">
      <c r="I23911" s="72"/>
      <c r="J23911" s="72"/>
      <c r="K23911" s="72"/>
    </row>
    <row r="23912" spans="9:11">
      <c r="I23912" s="72"/>
      <c r="J23912" s="72"/>
      <c r="K23912" s="72"/>
    </row>
    <row r="23913" spans="9:11">
      <c r="I23913" s="72"/>
      <c r="J23913" s="72"/>
      <c r="K23913" s="72"/>
    </row>
    <row r="23914" spans="9:11">
      <c r="I23914" s="72"/>
      <c r="J23914" s="72"/>
      <c r="K23914" s="72"/>
    </row>
    <row r="23915" spans="9:11">
      <c r="I23915" s="72"/>
      <c r="J23915" s="72"/>
      <c r="K23915" s="72"/>
    </row>
    <row r="23916" spans="9:11">
      <c r="I23916" s="72"/>
      <c r="J23916" s="72"/>
      <c r="K23916" s="72"/>
    </row>
    <row r="23917" spans="9:11">
      <c r="I23917" s="72"/>
      <c r="J23917" s="72"/>
      <c r="K23917" s="72"/>
    </row>
    <row r="23918" spans="9:11">
      <c r="I23918" s="72"/>
      <c r="J23918" s="72"/>
      <c r="K23918" s="72"/>
    </row>
    <row r="23919" spans="9:11">
      <c r="I23919" s="72"/>
      <c r="J23919" s="72"/>
      <c r="K23919" s="72"/>
    </row>
    <row r="23920" spans="9:11">
      <c r="I23920" s="72"/>
      <c r="J23920" s="72"/>
      <c r="K23920" s="72"/>
    </row>
    <row r="23921" spans="9:11">
      <c r="I23921" s="72"/>
      <c r="J23921" s="72"/>
      <c r="K23921" s="72"/>
    </row>
    <row r="23922" spans="9:11">
      <c r="I23922" s="72"/>
      <c r="J23922" s="72"/>
      <c r="K23922" s="72"/>
    </row>
    <row r="23923" spans="9:11">
      <c r="I23923" s="72"/>
      <c r="J23923" s="72"/>
      <c r="K23923" s="72"/>
    </row>
    <row r="23924" spans="9:11">
      <c r="I23924" s="72"/>
      <c r="J23924" s="72"/>
      <c r="K23924" s="72"/>
    </row>
    <row r="23925" spans="9:11">
      <c r="I23925" s="72"/>
      <c r="J23925" s="72"/>
      <c r="K23925" s="72"/>
    </row>
    <row r="23926" spans="9:11">
      <c r="I23926" s="72"/>
      <c r="J23926" s="72"/>
      <c r="K23926" s="72"/>
    </row>
    <row r="23927" spans="9:11">
      <c r="I23927" s="72"/>
      <c r="J23927" s="72"/>
      <c r="K23927" s="72"/>
    </row>
    <row r="23928" spans="9:11">
      <c r="I23928" s="72"/>
      <c r="J23928" s="72"/>
      <c r="K23928" s="72"/>
    </row>
    <row r="23929" spans="9:11">
      <c r="I23929" s="72"/>
      <c r="J23929" s="72"/>
      <c r="K23929" s="72"/>
    </row>
    <row r="23930" spans="9:11">
      <c r="I23930" s="72"/>
      <c r="J23930" s="72"/>
      <c r="K23930" s="72"/>
    </row>
    <row r="23931" spans="9:11">
      <c r="I23931" s="72"/>
      <c r="J23931" s="72"/>
      <c r="K23931" s="72"/>
    </row>
    <row r="23932" spans="9:11">
      <c r="I23932" s="72"/>
      <c r="J23932" s="72"/>
      <c r="K23932" s="72"/>
    </row>
    <row r="23933" spans="9:11">
      <c r="I23933" s="72"/>
      <c r="J23933" s="72"/>
      <c r="K23933" s="72"/>
    </row>
    <row r="23934" spans="9:11">
      <c r="I23934" s="72"/>
      <c r="J23934" s="72"/>
      <c r="K23934" s="72"/>
    </row>
    <row r="23935" spans="9:11">
      <c r="I23935" s="72"/>
      <c r="J23935" s="72"/>
      <c r="K23935" s="72"/>
    </row>
    <row r="23936" spans="9:11">
      <c r="I23936" s="72"/>
      <c r="J23936" s="72"/>
      <c r="K23936" s="72"/>
    </row>
    <row r="23937" spans="9:11">
      <c r="I23937" s="72"/>
      <c r="J23937" s="72"/>
      <c r="K23937" s="72"/>
    </row>
    <row r="23938" spans="9:11">
      <c r="I23938" s="72"/>
      <c r="J23938" s="72"/>
      <c r="K23938" s="72"/>
    </row>
    <row r="23939" spans="9:11">
      <c r="I23939" s="72"/>
      <c r="J23939" s="72"/>
      <c r="K23939" s="72"/>
    </row>
    <row r="23940" spans="9:11">
      <c r="I23940" s="72"/>
      <c r="J23940" s="72"/>
      <c r="K23940" s="72"/>
    </row>
    <row r="23941" spans="9:11">
      <c r="I23941" s="72"/>
      <c r="J23941" s="72"/>
      <c r="K23941" s="72"/>
    </row>
    <row r="23942" spans="9:11">
      <c r="I23942" s="72"/>
      <c r="J23942" s="72"/>
      <c r="K23942" s="72"/>
    </row>
    <row r="23943" spans="9:11">
      <c r="I23943" s="72"/>
      <c r="J23943" s="72"/>
      <c r="K23943" s="72"/>
    </row>
    <row r="23944" spans="9:11">
      <c r="I23944" s="72"/>
      <c r="J23944" s="72"/>
      <c r="K23944" s="72"/>
    </row>
    <row r="23945" spans="9:11">
      <c r="I23945" s="72"/>
      <c r="J23945" s="72"/>
      <c r="K23945" s="72"/>
    </row>
    <row r="23946" spans="9:11">
      <c r="I23946" s="72"/>
      <c r="J23946" s="72"/>
      <c r="K23946" s="72"/>
    </row>
    <row r="23947" spans="9:11">
      <c r="I23947" s="72"/>
      <c r="J23947" s="72"/>
      <c r="K23947" s="72"/>
    </row>
    <row r="23948" spans="9:11">
      <c r="I23948" s="72"/>
      <c r="J23948" s="72"/>
      <c r="K23948" s="72"/>
    </row>
    <row r="23949" spans="9:11">
      <c r="I23949" s="72"/>
      <c r="J23949" s="72"/>
      <c r="K23949" s="72"/>
    </row>
    <row r="23950" spans="9:11">
      <c r="I23950" s="72"/>
      <c r="J23950" s="72"/>
      <c r="K23950" s="72"/>
    </row>
    <row r="23951" spans="9:11">
      <c r="I23951" s="72"/>
      <c r="J23951" s="72"/>
      <c r="K23951" s="72"/>
    </row>
    <row r="23952" spans="9:11">
      <c r="I23952" s="72"/>
      <c r="J23952" s="72"/>
      <c r="K23952" s="72"/>
    </row>
    <row r="23953" spans="9:11">
      <c r="I23953" s="72"/>
      <c r="J23953" s="72"/>
      <c r="K23953" s="72"/>
    </row>
    <row r="23954" spans="9:11">
      <c r="I23954" s="72"/>
      <c r="J23954" s="72"/>
      <c r="K23954" s="72"/>
    </row>
    <row r="23955" spans="9:11">
      <c r="I23955" s="72"/>
      <c r="J23955" s="72"/>
      <c r="K23955" s="72"/>
    </row>
    <row r="23956" spans="9:11">
      <c r="I23956" s="72"/>
      <c r="J23956" s="72"/>
      <c r="K23956" s="72"/>
    </row>
    <row r="23957" spans="9:11">
      <c r="I23957" s="72"/>
      <c r="J23957" s="72"/>
      <c r="K23957" s="72"/>
    </row>
    <row r="23958" spans="9:11">
      <c r="I23958" s="72"/>
      <c r="J23958" s="72"/>
      <c r="K23958" s="72"/>
    </row>
    <row r="23959" spans="9:11">
      <c r="I23959" s="72"/>
      <c r="J23959" s="72"/>
      <c r="K23959" s="72"/>
    </row>
    <row r="23960" spans="9:11">
      <c r="I23960" s="72"/>
      <c r="J23960" s="72"/>
      <c r="K23960" s="72"/>
    </row>
    <row r="23961" spans="9:11">
      <c r="I23961" s="72"/>
      <c r="J23961" s="72"/>
      <c r="K23961" s="72"/>
    </row>
    <row r="23962" spans="9:11">
      <c r="I23962" s="72"/>
      <c r="J23962" s="72"/>
      <c r="K23962" s="72"/>
    </row>
    <row r="23963" spans="9:11">
      <c r="I23963" s="72"/>
      <c r="J23963" s="72"/>
      <c r="K23963" s="72"/>
    </row>
    <row r="23964" spans="9:11">
      <c r="I23964" s="72"/>
      <c r="J23964" s="72"/>
      <c r="K23964" s="72"/>
    </row>
    <row r="23965" spans="9:11">
      <c r="I23965" s="72"/>
      <c r="J23965" s="72"/>
      <c r="K23965" s="72"/>
    </row>
    <row r="23966" spans="9:11">
      <c r="I23966" s="72"/>
      <c r="J23966" s="72"/>
      <c r="K23966" s="72"/>
    </row>
    <row r="23967" spans="9:11">
      <c r="I23967" s="72"/>
      <c r="J23967" s="72"/>
      <c r="K23967" s="72"/>
    </row>
    <row r="23968" spans="9:11">
      <c r="I23968" s="72"/>
      <c r="J23968" s="72"/>
      <c r="K23968" s="72"/>
    </row>
    <row r="23969" spans="9:11">
      <c r="I23969" s="72"/>
      <c r="J23969" s="72"/>
      <c r="K23969" s="72"/>
    </row>
    <row r="23970" spans="9:11">
      <c r="I23970" s="72"/>
      <c r="J23970" s="72"/>
      <c r="K23970" s="72"/>
    </row>
    <row r="23971" spans="9:11">
      <c r="I23971" s="72"/>
      <c r="J23971" s="72"/>
      <c r="K23971" s="72"/>
    </row>
    <row r="23972" spans="9:11">
      <c r="I23972" s="72"/>
      <c r="J23972" s="72"/>
      <c r="K23972" s="72"/>
    </row>
    <row r="23973" spans="9:11">
      <c r="I23973" s="72"/>
      <c r="J23973" s="72"/>
      <c r="K23973" s="72"/>
    </row>
    <row r="23974" spans="9:11">
      <c r="I23974" s="72"/>
      <c r="J23974" s="72"/>
      <c r="K23974" s="72"/>
    </row>
    <row r="23975" spans="9:11">
      <c r="I23975" s="72"/>
      <c r="J23975" s="72"/>
      <c r="K23975" s="72"/>
    </row>
    <row r="23976" spans="9:11">
      <c r="I23976" s="72"/>
      <c r="J23976" s="72"/>
      <c r="K23976" s="72"/>
    </row>
    <row r="23977" spans="9:11">
      <c r="I23977" s="72"/>
      <c r="J23977" s="72"/>
      <c r="K23977" s="72"/>
    </row>
    <row r="23978" spans="9:11">
      <c r="I23978" s="72"/>
      <c r="J23978" s="72"/>
      <c r="K23978" s="72"/>
    </row>
    <row r="23979" spans="9:11">
      <c r="I23979" s="72"/>
      <c r="J23979" s="72"/>
      <c r="K23979" s="72"/>
    </row>
    <row r="23980" spans="9:11">
      <c r="I23980" s="72"/>
      <c r="J23980" s="72"/>
      <c r="K23980" s="72"/>
    </row>
    <row r="23981" spans="9:11">
      <c r="I23981" s="72"/>
      <c r="J23981" s="72"/>
      <c r="K23981" s="72"/>
    </row>
    <row r="23982" spans="9:11">
      <c r="I23982" s="72"/>
      <c r="J23982" s="72"/>
      <c r="K23982" s="72"/>
    </row>
    <row r="23983" spans="9:11">
      <c r="I23983" s="72"/>
      <c r="J23983" s="72"/>
      <c r="K23983" s="72"/>
    </row>
    <row r="23984" spans="9:11">
      <c r="I23984" s="72"/>
      <c r="J23984" s="72"/>
      <c r="K23984" s="72"/>
    </row>
    <row r="23985" spans="9:11">
      <c r="I23985" s="72"/>
      <c r="J23985" s="72"/>
      <c r="K23985" s="72"/>
    </row>
    <row r="23986" spans="9:11">
      <c r="I23986" s="72"/>
      <c r="J23986" s="72"/>
      <c r="K23986" s="72"/>
    </row>
    <row r="23987" spans="9:11">
      <c r="I23987" s="72"/>
      <c r="J23987" s="72"/>
      <c r="K23987" s="72"/>
    </row>
    <row r="23988" spans="9:11">
      <c r="I23988" s="72"/>
      <c r="J23988" s="72"/>
      <c r="K23988" s="72"/>
    </row>
    <row r="23989" spans="9:11">
      <c r="I23989" s="72"/>
      <c r="J23989" s="72"/>
      <c r="K23989" s="72"/>
    </row>
    <row r="23990" spans="9:11">
      <c r="I23990" s="72"/>
      <c r="J23990" s="72"/>
      <c r="K23990" s="72"/>
    </row>
    <row r="23991" spans="9:11">
      <c r="I23991" s="72"/>
      <c r="J23991" s="72"/>
      <c r="K23991" s="72"/>
    </row>
    <row r="23992" spans="9:11">
      <c r="I23992" s="72"/>
      <c r="J23992" s="72"/>
      <c r="K23992" s="72"/>
    </row>
    <row r="23993" spans="9:11">
      <c r="I23993" s="72"/>
      <c r="J23993" s="72"/>
      <c r="K23993" s="72"/>
    </row>
    <row r="23994" spans="9:11">
      <c r="I23994" s="72"/>
      <c r="J23994" s="72"/>
      <c r="K23994" s="72"/>
    </row>
    <row r="23995" spans="9:11">
      <c r="I23995" s="72"/>
      <c r="J23995" s="72"/>
      <c r="K23995" s="72"/>
    </row>
    <row r="23996" spans="9:11">
      <c r="I23996" s="72"/>
      <c r="J23996" s="72"/>
      <c r="K23996" s="72"/>
    </row>
    <row r="23997" spans="9:11">
      <c r="I23997" s="72"/>
      <c r="J23997" s="72"/>
      <c r="K23997" s="72"/>
    </row>
    <row r="23998" spans="9:11">
      <c r="I23998" s="72"/>
      <c r="J23998" s="72"/>
      <c r="K23998" s="72"/>
    </row>
    <row r="23999" spans="9:11">
      <c r="I23999" s="72"/>
      <c r="J23999" s="72"/>
      <c r="K23999" s="72"/>
    </row>
    <row r="24000" spans="9:11">
      <c r="I24000" s="72"/>
      <c r="J24000" s="72"/>
      <c r="K24000" s="72"/>
    </row>
    <row r="24001" spans="9:11">
      <c r="I24001" s="72"/>
      <c r="J24001" s="72"/>
      <c r="K24001" s="72"/>
    </row>
    <row r="24002" spans="9:11">
      <c r="I24002" s="72"/>
      <c r="J24002" s="72"/>
      <c r="K24002" s="72"/>
    </row>
    <row r="24003" spans="9:11">
      <c r="I24003" s="72"/>
      <c r="J24003" s="72"/>
      <c r="K24003" s="72"/>
    </row>
    <row r="24004" spans="9:11">
      <c r="I24004" s="72"/>
      <c r="J24004" s="72"/>
      <c r="K24004" s="72"/>
    </row>
    <row r="24005" spans="9:11">
      <c r="I24005" s="72"/>
      <c r="J24005" s="72"/>
      <c r="K24005" s="72"/>
    </row>
    <row r="24006" spans="9:11">
      <c r="I24006" s="72"/>
      <c r="J24006" s="72"/>
      <c r="K24006" s="72"/>
    </row>
    <row r="24007" spans="9:11">
      <c r="I24007" s="72"/>
      <c r="J24007" s="72"/>
      <c r="K24007" s="72"/>
    </row>
    <row r="24008" spans="9:11">
      <c r="I24008" s="72"/>
      <c r="J24008" s="72"/>
      <c r="K24008" s="72"/>
    </row>
    <row r="24009" spans="9:11">
      <c r="I24009" s="72"/>
      <c r="J24009" s="72"/>
      <c r="K24009" s="72"/>
    </row>
    <row r="24010" spans="9:11">
      <c r="I24010" s="72"/>
      <c r="J24010" s="72"/>
      <c r="K24010" s="72"/>
    </row>
    <row r="24011" spans="9:11">
      <c r="I24011" s="72"/>
      <c r="J24011" s="72"/>
      <c r="K24011" s="72"/>
    </row>
    <row r="24012" spans="9:11">
      <c r="I24012" s="72"/>
      <c r="J24012" s="72"/>
      <c r="K24012" s="72"/>
    </row>
    <row r="24013" spans="9:11">
      <c r="I24013" s="72"/>
      <c r="J24013" s="72"/>
      <c r="K24013" s="72"/>
    </row>
    <row r="24014" spans="9:11">
      <c r="I24014" s="72"/>
      <c r="J24014" s="72"/>
      <c r="K24014" s="72"/>
    </row>
    <row r="24015" spans="9:11">
      <c r="I24015" s="72"/>
      <c r="J24015" s="72"/>
      <c r="K24015" s="72"/>
    </row>
    <row r="24016" spans="9:11">
      <c r="I24016" s="72"/>
      <c r="J24016" s="72"/>
      <c r="K24016" s="72"/>
    </row>
    <row r="24017" spans="9:11">
      <c r="I24017" s="72"/>
      <c r="J24017" s="72"/>
      <c r="K24017" s="72"/>
    </row>
    <row r="24018" spans="9:11">
      <c r="I24018" s="72"/>
      <c r="J24018" s="72"/>
      <c r="K24018" s="72"/>
    </row>
    <row r="24019" spans="9:11">
      <c r="I24019" s="72"/>
      <c r="J24019" s="72"/>
      <c r="K24019" s="72"/>
    </row>
    <row r="24020" spans="9:11">
      <c r="I24020" s="72"/>
      <c r="J24020" s="72"/>
      <c r="K24020" s="72"/>
    </row>
    <row r="24021" spans="9:11">
      <c r="I24021" s="72"/>
      <c r="J24021" s="72"/>
      <c r="K24021" s="72"/>
    </row>
    <row r="24022" spans="9:11">
      <c r="I24022" s="72"/>
      <c r="J24022" s="72"/>
      <c r="K24022" s="72"/>
    </row>
    <row r="24023" spans="9:11">
      <c r="I24023" s="72"/>
      <c r="J24023" s="72"/>
      <c r="K24023" s="72"/>
    </row>
    <row r="24024" spans="9:11">
      <c r="I24024" s="72"/>
      <c r="J24024" s="72"/>
      <c r="K24024" s="72"/>
    </row>
    <row r="24025" spans="9:11">
      <c r="I24025" s="72"/>
      <c r="J24025" s="72"/>
      <c r="K24025" s="72"/>
    </row>
    <row r="24026" spans="9:11">
      <c r="I24026" s="72"/>
      <c r="J24026" s="72"/>
      <c r="K24026" s="72"/>
    </row>
    <row r="24027" spans="9:11">
      <c r="I24027" s="72"/>
      <c r="J24027" s="72"/>
      <c r="K24027" s="72"/>
    </row>
    <row r="24028" spans="9:11">
      <c r="I24028" s="72"/>
      <c r="J24028" s="72"/>
      <c r="K24028" s="72"/>
    </row>
    <row r="24029" spans="9:11">
      <c r="I24029" s="72"/>
      <c r="J24029" s="72"/>
      <c r="K24029" s="72"/>
    </row>
    <row r="24030" spans="9:11">
      <c r="I24030" s="72"/>
      <c r="J24030" s="72"/>
      <c r="K24030" s="72"/>
    </row>
    <row r="24031" spans="9:11">
      <c r="I24031" s="72"/>
      <c r="J24031" s="72"/>
      <c r="K24031" s="72"/>
    </row>
    <row r="24032" spans="9:11">
      <c r="I24032" s="72"/>
      <c r="J24032" s="72"/>
      <c r="K24032" s="72"/>
    </row>
    <row r="24033" spans="9:11">
      <c r="I24033" s="72"/>
      <c r="J24033" s="72"/>
      <c r="K24033" s="72"/>
    </row>
    <row r="24034" spans="9:11">
      <c r="I24034" s="72"/>
      <c r="J24034" s="72"/>
      <c r="K24034" s="72"/>
    </row>
    <row r="24035" spans="9:11">
      <c r="I24035" s="72"/>
      <c r="J24035" s="72"/>
      <c r="K24035" s="72"/>
    </row>
    <row r="24036" spans="9:11">
      <c r="I24036" s="72"/>
      <c r="J24036" s="72"/>
      <c r="K24036" s="72"/>
    </row>
    <row r="24037" spans="9:11">
      <c r="I24037" s="72"/>
      <c r="J24037" s="72"/>
      <c r="K24037" s="72"/>
    </row>
    <row r="24038" spans="9:11">
      <c r="I24038" s="72"/>
      <c r="J24038" s="72"/>
      <c r="K24038" s="72"/>
    </row>
    <row r="24039" spans="9:11">
      <c r="I24039" s="72"/>
      <c r="J24039" s="72"/>
      <c r="K24039" s="72"/>
    </row>
    <row r="24040" spans="9:11">
      <c r="I24040" s="72"/>
      <c r="J24040" s="72"/>
      <c r="K24040" s="72"/>
    </row>
    <row r="24041" spans="9:11">
      <c r="I24041" s="72"/>
      <c r="J24041" s="72"/>
      <c r="K24041" s="72"/>
    </row>
    <row r="24042" spans="9:11">
      <c r="I24042" s="72"/>
      <c r="J24042" s="72"/>
      <c r="K24042" s="72"/>
    </row>
    <row r="24043" spans="9:11">
      <c r="I24043" s="72"/>
      <c r="J24043" s="72"/>
      <c r="K24043" s="72"/>
    </row>
    <row r="24044" spans="9:11">
      <c r="I24044" s="72"/>
      <c r="J24044" s="72"/>
      <c r="K24044" s="72"/>
    </row>
    <row r="24045" spans="9:11">
      <c r="I24045" s="72"/>
      <c r="J24045" s="72"/>
      <c r="K24045" s="72"/>
    </row>
    <row r="24046" spans="9:11">
      <c r="I24046" s="72"/>
      <c r="J24046" s="72"/>
      <c r="K24046" s="72"/>
    </row>
    <row r="24047" spans="9:11">
      <c r="I24047" s="72"/>
      <c r="J24047" s="72"/>
      <c r="K24047" s="72"/>
    </row>
    <row r="24048" spans="9:11">
      <c r="I24048" s="72"/>
      <c r="J24048" s="72"/>
      <c r="K24048" s="72"/>
    </row>
    <row r="24049" spans="9:11">
      <c r="I24049" s="72"/>
      <c r="J24049" s="72"/>
      <c r="K24049" s="72"/>
    </row>
    <row r="24050" spans="9:11">
      <c r="I24050" s="72"/>
      <c r="J24050" s="72"/>
      <c r="K24050" s="72"/>
    </row>
    <row r="24051" spans="9:11">
      <c r="I24051" s="72"/>
      <c r="J24051" s="72"/>
      <c r="K24051" s="72"/>
    </row>
    <row r="24052" spans="9:11">
      <c r="I24052" s="72"/>
      <c r="J24052" s="72"/>
      <c r="K24052" s="72"/>
    </row>
    <row r="24053" spans="9:11">
      <c r="I24053" s="72"/>
      <c r="J24053" s="72"/>
      <c r="K24053" s="72"/>
    </row>
    <row r="24054" spans="9:11">
      <c r="I24054" s="72"/>
      <c r="J24054" s="72"/>
      <c r="K24054" s="72"/>
    </row>
    <row r="24055" spans="9:11">
      <c r="I24055" s="72"/>
      <c r="J24055" s="72"/>
      <c r="K24055" s="72"/>
    </row>
    <row r="24056" spans="9:11">
      <c r="I24056" s="72"/>
      <c r="J24056" s="72"/>
      <c r="K24056" s="72"/>
    </row>
    <row r="24057" spans="9:11">
      <c r="I24057" s="72"/>
      <c r="J24057" s="72"/>
      <c r="K24057" s="72"/>
    </row>
    <row r="24058" spans="9:11">
      <c r="I24058" s="72"/>
      <c r="J24058" s="72"/>
      <c r="K24058" s="72"/>
    </row>
    <row r="24059" spans="9:11">
      <c r="I24059" s="72"/>
      <c r="J24059" s="72"/>
      <c r="K24059" s="72"/>
    </row>
    <row r="24060" spans="9:11">
      <c r="I24060" s="72"/>
      <c r="J24060" s="72"/>
      <c r="K24060" s="72"/>
    </row>
    <row r="24061" spans="9:11">
      <c r="I24061" s="72"/>
      <c r="J24061" s="72"/>
      <c r="K24061" s="72"/>
    </row>
    <row r="24062" spans="9:11">
      <c r="I24062" s="72"/>
      <c r="J24062" s="72"/>
      <c r="K24062" s="72"/>
    </row>
    <row r="24063" spans="9:11">
      <c r="I24063" s="72"/>
      <c r="J24063" s="72"/>
      <c r="K24063" s="72"/>
    </row>
    <row r="24064" spans="9:11">
      <c r="I24064" s="72"/>
      <c r="J24064" s="72"/>
      <c r="K24064" s="72"/>
    </row>
    <row r="24065" spans="9:11">
      <c r="I24065" s="72"/>
      <c r="J24065" s="72"/>
      <c r="K24065" s="72"/>
    </row>
    <row r="24066" spans="9:11">
      <c r="I24066" s="72"/>
      <c r="J24066" s="72"/>
      <c r="K24066" s="72"/>
    </row>
    <row r="24067" spans="9:11">
      <c r="I24067" s="72"/>
      <c r="J24067" s="72"/>
      <c r="K24067" s="72"/>
    </row>
    <row r="24068" spans="9:11">
      <c r="I24068" s="72"/>
      <c r="J24068" s="72"/>
      <c r="K24068" s="72"/>
    </row>
    <row r="24069" spans="9:11">
      <c r="I24069" s="72"/>
      <c r="J24069" s="72"/>
      <c r="K24069" s="72"/>
    </row>
    <row r="24070" spans="9:11">
      <c r="I24070" s="72"/>
      <c r="J24070" s="72"/>
      <c r="K24070" s="72"/>
    </row>
    <row r="24071" spans="9:11">
      <c r="I24071" s="72"/>
      <c r="J24071" s="72"/>
      <c r="K24071" s="72"/>
    </row>
    <row r="24072" spans="9:11">
      <c r="I24072" s="72"/>
      <c r="J24072" s="72"/>
      <c r="K24072" s="72"/>
    </row>
    <row r="24073" spans="9:11">
      <c r="I24073" s="72"/>
      <c r="J24073" s="72"/>
      <c r="K24073" s="72"/>
    </row>
    <row r="24074" spans="9:11">
      <c r="I24074" s="72"/>
      <c r="J24074" s="72"/>
      <c r="K24074" s="72"/>
    </row>
    <row r="24075" spans="9:11">
      <c r="I24075" s="72"/>
      <c r="J24075" s="72"/>
      <c r="K24075" s="72"/>
    </row>
    <row r="24076" spans="9:11">
      <c r="I24076" s="72"/>
      <c r="J24076" s="72"/>
      <c r="K24076" s="72"/>
    </row>
    <row r="24077" spans="9:11">
      <c r="I24077" s="72"/>
      <c r="J24077" s="72"/>
      <c r="K24077" s="72"/>
    </row>
    <row r="24078" spans="9:11">
      <c r="I24078" s="72"/>
      <c r="J24078" s="72"/>
      <c r="K24078" s="72"/>
    </row>
    <row r="24079" spans="9:11">
      <c r="I24079" s="72"/>
      <c r="J24079" s="72"/>
      <c r="K24079" s="72"/>
    </row>
    <row r="24080" spans="9:11">
      <c r="I24080" s="72"/>
      <c r="J24080" s="72"/>
      <c r="K24080" s="72"/>
    </row>
    <row r="24081" spans="9:11">
      <c r="I24081" s="72"/>
      <c r="J24081" s="72"/>
      <c r="K24081" s="72"/>
    </row>
    <row r="24082" spans="9:11">
      <c r="I24082" s="72"/>
      <c r="J24082" s="72"/>
      <c r="K24082" s="72"/>
    </row>
    <row r="24083" spans="9:11">
      <c r="I24083" s="72"/>
      <c r="J24083" s="72"/>
      <c r="K24083" s="72"/>
    </row>
    <row r="24084" spans="9:11">
      <c r="I24084" s="72"/>
      <c r="J24084" s="72"/>
      <c r="K24084" s="72"/>
    </row>
    <row r="24085" spans="9:11">
      <c r="I24085" s="72"/>
      <c r="J24085" s="72"/>
      <c r="K24085" s="72"/>
    </row>
    <row r="24086" spans="9:11">
      <c r="I24086" s="72"/>
      <c r="J24086" s="72"/>
      <c r="K24086" s="72"/>
    </row>
    <row r="24087" spans="9:11">
      <c r="I24087" s="72"/>
      <c r="J24087" s="72"/>
      <c r="K24087" s="72"/>
    </row>
    <row r="24088" spans="9:11">
      <c r="I24088" s="72"/>
      <c r="J24088" s="72"/>
      <c r="K24088" s="72"/>
    </row>
    <row r="24089" spans="9:11">
      <c r="I24089" s="72"/>
      <c r="J24089" s="72"/>
      <c r="K24089" s="72"/>
    </row>
    <row r="24090" spans="9:11">
      <c r="I24090" s="72"/>
      <c r="J24090" s="72"/>
      <c r="K24090" s="72"/>
    </row>
    <row r="24091" spans="9:11">
      <c r="I24091" s="72"/>
      <c r="J24091" s="72"/>
      <c r="K24091" s="72"/>
    </row>
    <row r="24092" spans="9:11">
      <c r="I24092" s="72"/>
      <c r="J24092" s="72"/>
      <c r="K24092" s="72"/>
    </row>
    <row r="24093" spans="9:11">
      <c r="I24093" s="72"/>
      <c r="J24093" s="72"/>
      <c r="K24093" s="72"/>
    </row>
    <row r="24094" spans="9:11">
      <c r="I24094" s="72"/>
      <c r="J24094" s="72"/>
      <c r="K24094" s="72"/>
    </row>
    <row r="24095" spans="9:11">
      <c r="I24095" s="72"/>
      <c r="J24095" s="72"/>
      <c r="K24095" s="72"/>
    </row>
    <row r="24096" spans="9:11">
      <c r="I24096" s="72"/>
      <c r="J24096" s="72"/>
      <c r="K24096" s="72"/>
    </row>
    <row r="24097" spans="9:11">
      <c r="I24097" s="72"/>
      <c r="J24097" s="72"/>
      <c r="K24097" s="72"/>
    </row>
    <row r="24098" spans="9:11">
      <c r="I24098" s="72"/>
      <c r="J24098" s="72"/>
      <c r="K24098" s="72"/>
    </row>
    <row r="24099" spans="9:11">
      <c r="I24099" s="72"/>
      <c r="J24099" s="72"/>
      <c r="K24099" s="72"/>
    </row>
    <row r="24100" spans="9:11">
      <c r="I24100" s="72"/>
      <c r="J24100" s="72"/>
      <c r="K24100" s="72"/>
    </row>
    <row r="24101" spans="9:11">
      <c r="I24101" s="72"/>
      <c r="J24101" s="72"/>
      <c r="K24101" s="72"/>
    </row>
    <row r="24102" spans="9:11">
      <c r="I24102" s="72"/>
      <c r="J24102" s="72"/>
      <c r="K24102" s="72"/>
    </row>
    <row r="24103" spans="9:11">
      <c r="I24103" s="72"/>
      <c r="J24103" s="72"/>
      <c r="K24103" s="72"/>
    </row>
    <row r="24104" spans="9:11">
      <c r="I24104" s="72"/>
      <c r="J24104" s="72"/>
      <c r="K24104" s="72"/>
    </row>
    <row r="24105" spans="9:11">
      <c r="I24105" s="72"/>
      <c r="J24105" s="72"/>
      <c r="K24105" s="72"/>
    </row>
    <row r="24106" spans="9:11">
      <c r="I24106" s="72"/>
      <c r="J24106" s="72"/>
      <c r="K24106" s="72"/>
    </row>
    <row r="24107" spans="9:11">
      <c r="I24107" s="72"/>
      <c r="J24107" s="72"/>
      <c r="K24107" s="72"/>
    </row>
    <row r="24108" spans="9:11">
      <c r="I24108" s="72"/>
      <c r="J24108" s="72"/>
      <c r="K24108" s="72"/>
    </row>
    <row r="24109" spans="9:11">
      <c r="I24109" s="72"/>
      <c r="J24109" s="72"/>
      <c r="K24109" s="72"/>
    </row>
    <row r="24110" spans="9:11">
      <c r="I24110" s="72"/>
      <c r="J24110" s="72"/>
      <c r="K24110" s="72"/>
    </row>
    <row r="24111" spans="9:11">
      <c r="I24111" s="72"/>
      <c r="J24111" s="72"/>
      <c r="K24111" s="72"/>
    </row>
    <row r="24112" spans="9:11">
      <c r="I24112" s="72"/>
      <c r="J24112" s="72"/>
      <c r="K24112" s="72"/>
    </row>
    <row r="24113" spans="9:11">
      <c r="I24113" s="72"/>
      <c r="J24113" s="72"/>
      <c r="K24113" s="72"/>
    </row>
    <row r="24114" spans="9:11">
      <c r="I24114" s="72"/>
      <c r="J24114" s="72"/>
      <c r="K24114" s="72"/>
    </row>
    <row r="24115" spans="9:11">
      <c r="I24115" s="72"/>
      <c r="J24115" s="72"/>
      <c r="K24115" s="72"/>
    </row>
    <row r="24116" spans="9:11">
      <c r="I24116" s="72"/>
      <c r="J24116" s="72"/>
      <c r="K24116" s="72"/>
    </row>
    <row r="24117" spans="9:11">
      <c r="I24117" s="72"/>
      <c r="J24117" s="72"/>
      <c r="K24117" s="72"/>
    </row>
    <row r="24118" spans="9:11">
      <c r="I24118" s="72"/>
      <c r="J24118" s="72"/>
      <c r="K24118" s="72"/>
    </row>
    <row r="24119" spans="9:11">
      <c r="I24119" s="72"/>
      <c r="J24119" s="72"/>
      <c r="K24119" s="72"/>
    </row>
    <row r="24120" spans="9:11">
      <c r="I24120" s="72"/>
      <c r="J24120" s="72"/>
      <c r="K24120" s="72"/>
    </row>
    <row r="24121" spans="9:11">
      <c r="I24121" s="72"/>
      <c r="J24121" s="72"/>
      <c r="K24121" s="72"/>
    </row>
    <row r="24122" spans="9:11">
      <c r="I24122" s="72"/>
      <c r="J24122" s="72"/>
      <c r="K24122" s="72"/>
    </row>
    <row r="24123" spans="9:11">
      <c r="I24123" s="72"/>
      <c r="J24123" s="72"/>
      <c r="K24123" s="72"/>
    </row>
    <row r="24124" spans="9:11">
      <c r="I24124" s="72"/>
      <c r="J24124" s="72"/>
      <c r="K24124" s="72"/>
    </row>
    <row r="24125" spans="9:11">
      <c r="I24125" s="72"/>
      <c r="J24125" s="72"/>
      <c r="K24125" s="72"/>
    </row>
    <row r="24126" spans="9:11">
      <c r="I24126" s="72"/>
      <c r="J24126" s="72"/>
      <c r="K24126" s="72"/>
    </row>
    <row r="24127" spans="9:11">
      <c r="I24127" s="72"/>
      <c r="J24127" s="72"/>
      <c r="K24127" s="72"/>
    </row>
    <row r="24128" spans="9:11">
      <c r="I24128" s="72"/>
      <c r="J24128" s="72"/>
      <c r="K24128" s="72"/>
    </row>
    <row r="24129" spans="9:11">
      <c r="I24129" s="72"/>
      <c r="J24129" s="72"/>
      <c r="K24129" s="72"/>
    </row>
    <row r="24130" spans="9:11">
      <c r="I24130" s="72"/>
      <c r="J24130" s="72"/>
      <c r="K24130" s="72"/>
    </row>
    <row r="24131" spans="9:11">
      <c r="I24131" s="72"/>
      <c r="J24131" s="72"/>
      <c r="K24131" s="72"/>
    </row>
    <row r="24132" spans="9:11">
      <c r="I24132" s="72"/>
      <c r="J24132" s="72"/>
      <c r="K24132" s="72"/>
    </row>
    <row r="24133" spans="9:11">
      <c r="I24133" s="72"/>
      <c r="J24133" s="72"/>
      <c r="K24133" s="72"/>
    </row>
    <row r="24134" spans="9:11">
      <c r="I24134" s="72"/>
      <c r="J24134" s="72"/>
      <c r="K24134" s="72"/>
    </row>
    <row r="24135" spans="9:11">
      <c r="I24135" s="72"/>
      <c r="J24135" s="72"/>
      <c r="K24135" s="72"/>
    </row>
    <row r="24136" spans="9:11">
      <c r="I24136" s="72"/>
      <c r="J24136" s="72"/>
      <c r="K24136" s="72"/>
    </row>
    <row r="24137" spans="9:11">
      <c r="I24137" s="72"/>
      <c r="J24137" s="72"/>
      <c r="K24137" s="72"/>
    </row>
    <row r="24138" spans="9:11">
      <c r="I24138" s="72"/>
      <c r="J24138" s="72"/>
      <c r="K24138" s="72"/>
    </row>
    <row r="24139" spans="9:11">
      <c r="I24139" s="72"/>
      <c r="J24139" s="72"/>
      <c r="K24139" s="72"/>
    </row>
    <row r="24140" spans="9:11">
      <c r="I24140" s="72"/>
      <c r="J24140" s="72"/>
      <c r="K24140" s="72"/>
    </row>
    <row r="24141" spans="9:11">
      <c r="I24141" s="72"/>
      <c r="J24141" s="72"/>
      <c r="K24141" s="72"/>
    </row>
    <row r="24142" spans="9:11">
      <c r="I24142" s="72"/>
      <c r="J24142" s="72"/>
      <c r="K24142" s="72"/>
    </row>
    <row r="24143" spans="9:11">
      <c r="I24143" s="72"/>
      <c r="J24143" s="72"/>
      <c r="K24143" s="72"/>
    </row>
    <row r="24144" spans="9:11">
      <c r="I24144" s="72"/>
      <c r="J24144" s="72"/>
      <c r="K24144" s="72"/>
    </row>
    <row r="24145" spans="9:11">
      <c r="I24145" s="72"/>
      <c r="J24145" s="72"/>
      <c r="K24145" s="72"/>
    </row>
    <row r="24146" spans="9:11">
      <c r="I24146" s="72"/>
      <c r="J24146" s="72"/>
      <c r="K24146" s="72"/>
    </row>
    <row r="24147" spans="9:11">
      <c r="I24147" s="72"/>
      <c r="J24147" s="72"/>
      <c r="K24147" s="72"/>
    </row>
    <row r="24148" spans="9:11">
      <c r="I24148" s="72"/>
      <c r="J24148" s="72"/>
      <c r="K24148" s="72"/>
    </row>
    <row r="24149" spans="9:11">
      <c r="I24149" s="72"/>
      <c r="J24149" s="72"/>
      <c r="K24149" s="72"/>
    </row>
    <row r="24150" spans="9:11">
      <c r="I24150" s="72"/>
      <c r="J24150" s="72"/>
      <c r="K24150" s="72"/>
    </row>
    <row r="24151" spans="9:11">
      <c r="I24151" s="72"/>
      <c r="J24151" s="72"/>
      <c r="K24151" s="72"/>
    </row>
    <row r="24152" spans="9:11">
      <c r="I24152" s="72"/>
      <c r="J24152" s="72"/>
      <c r="K24152" s="72"/>
    </row>
    <row r="24153" spans="9:11">
      <c r="I24153" s="72"/>
      <c r="J24153" s="72"/>
      <c r="K24153" s="72"/>
    </row>
    <row r="24154" spans="9:11">
      <c r="I24154" s="72"/>
      <c r="J24154" s="72"/>
      <c r="K24154" s="72"/>
    </row>
    <row r="24155" spans="9:11">
      <c r="I24155" s="72"/>
      <c r="J24155" s="72"/>
      <c r="K24155" s="72"/>
    </row>
    <row r="24156" spans="9:11">
      <c r="I24156" s="72"/>
      <c r="J24156" s="72"/>
      <c r="K24156" s="72"/>
    </row>
    <row r="24157" spans="9:11">
      <c r="I24157" s="72"/>
      <c r="J24157" s="72"/>
      <c r="K24157" s="72"/>
    </row>
    <row r="24158" spans="9:11">
      <c r="I24158" s="72"/>
      <c r="J24158" s="72"/>
      <c r="K24158" s="72"/>
    </row>
    <row r="24159" spans="9:11">
      <c r="I24159" s="72"/>
      <c r="J24159" s="72"/>
      <c r="K24159" s="72"/>
    </row>
    <row r="24160" spans="9:11">
      <c r="I24160" s="72"/>
      <c r="J24160" s="72"/>
      <c r="K24160" s="72"/>
    </row>
    <row r="24161" spans="9:11">
      <c r="I24161" s="72"/>
      <c r="J24161" s="72"/>
      <c r="K24161" s="72"/>
    </row>
    <row r="24162" spans="9:11">
      <c r="I24162" s="72"/>
      <c r="J24162" s="72"/>
      <c r="K24162" s="72"/>
    </row>
    <row r="24163" spans="9:11">
      <c r="I24163" s="72"/>
      <c r="J24163" s="72"/>
      <c r="K24163" s="72"/>
    </row>
    <row r="24164" spans="9:11">
      <c r="I24164" s="72"/>
      <c r="J24164" s="72"/>
      <c r="K24164" s="72"/>
    </row>
    <row r="24165" spans="9:11">
      <c r="I24165" s="72"/>
      <c r="J24165" s="72"/>
      <c r="K24165" s="72"/>
    </row>
    <row r="24166" spans="9:11">
      <c r="I24166" s="72"/>
      <c r="J24166" s="72"/>
      <c r="K24166" s="72"/>
    </row>
    <row r="24167" spans="9:11">
      <c r="I24167" s="72"/>
      <c r="J24167" s="72"/>
      <c r="K24167" s="72"/>
    </row>
    <row r="24168" spans="9:11">
      <c r="I24168" s="72"/>
      <c r="J24168" s="72"/>
      <c r="K24168" s="72"/>
    </row>
    <row r="24169" spans="9:11">
      <c r="I24169" s="72"/>
      <c r="J24169" s="72"/>
      <c r="K24169" s="72"/>
    </row>
    <row r="24170" spans="9:11">
      <c r="I24170" s="72"/>
      <c r="J24170" s="72"/>
      <c r="K24170" s="72"/>
    </row>
    <row r="24171" spans="9:11">
      <c r="I24171" s="72"/>
      <c r="J24171" s="72"/>
      <c r="K24171" s="72"/>
    </row>
    <row r="24172" spans="9:11">
      <c r="I24172" s="72"/>
      <c r="J24172" s="72"/>
      <c r="K24172" s="72"/>
    </row>
    <row r="24173" spans="9:11">
      <c r="I24173" s="72"/>
      <c r="J24173" s="72"/>
      <c r="K24173" s="72"/>
    </row>
    <row r="24174" spans="9:11">
      <c r="I24174" s="72"/>
      <c r="J24174" s="72"/>
      <c r="K24174" s="72"/>
    </row>
    <row r="24175" spans="9:11">
      <c r="I24175" s="72"/>
      <c r="J24175" s="72"/>
      <c r="K24175" s="72"/>
    </row>
    <row r="24176" spans="9:11">
      <c r="I24176" s="72"/>
      <c r="J24176" s="72"/>
      <c r="K24176" s="72"/>
    </row>
    <row r="24177" spans="9:11">
      <c r="I24177" s="72"/>
      <c r="J24177" s="72"/>
      <c r="K24177" s="72"/>
    </row>
    <row r="24178" spans="9:11">
      <c r="I24178" s="72"/>
      <c r="J24178" s="72"/>
      <c r="K24178" s="72"/>
    </row>
    <row r="24179" spans="9:11">
      <c r="I24179" s="72"/>
      <c r="J24179" s="72"/>
      <c r="K24179" s="72"/>
    </row>
    <row r="24180" spans="9:11">
      <c r="I24180" s="72"/>
      <c r="J24180" s="72"/>
      <c r="K24180" s="72"/>
    </row>
    <row r="24181" spans="9:11">
      <c r="I24181" s="72"/>
      <c r="J24181" s="72"/>
      <c r="K24181" s="72"/>
    </row>
    <row r="24182" spans="9:11">
      <c r="I24182" s="72"/>
      <c r="J24182" s="72"/>
      <c r="K24182" s="72"/>
    </row>
    <row r="24183" spans="9:11">
      <c r="I24183" s="72"/>
      <c r="J24183" s="72"/>
      <c r="K24183" s="72"/>
    </row>
    <row r="24184" spans="9:11">
      <c r="I24184" s="72"/>
      <c r="J24184" s="72"/>
      <c r="K24184" s="72"/>
    </row>
    <row r="24185" spans="9:11">
      <c r="I24185" s="72"/>
      <c r="J24185" s="72"/>
      <c r="K24185" s="72"/>
    </row>
    <row r="24186" spans="9:11">
      <c r="I24186" s="72"/>
      <c r="J24186" s="72"/>
      <c r="K24186" s="72"/>
    </row>
    <row r="24187" spans="9:11">
      <c r="I24187" s="72"/>
      <c r="J24187" s="72"/>
      <c r="K24187" s="72"/>
    </row>
    <row r="24188" spans="9:11">
      <c r="I24188" s="72"/>
      <c r="J24188" s="72"/>
      <c r="K24188" s="72"/>
    </row>
    <row r="24189" spans="9:11">
      <c r="I24189" s="72"/>
      <c r="J24189" s="72"/>
      <c r="K24189" s="72"/>
    </row>
    <row r="24190" spans="9:11">
      <c r="I24190" s="72"/>
      <c r="J24190" s="72"/>
      <c r="K24190" s="72"/>
    </row>
    <row r="24191" spans="9:11">
      <c r="I24191" s="72"/>
      <c r="J24191" s="72"/>
      <c r="K24191" s="72"/>
    </row>
    <row r="24192" spans="9:11">
      <c r="I24192" s="72"/>
      <c r="J24192" s="72"/>
      <c r="K24192" s="72"/>
    </row>
    <row r="24193" spans="9:11">
      <c r="I24193" s="72"/>
      <c r="J24193" s="72"/>
      <c r="K24193" s="72"/>
    </row>
    <row r="24194" spans="9:11">
      <c r="I24194" s="72"/>
      <c r="J24194" s="72"/>
      <c r="K24194" s="72"/>
    </row>
    <row r="24195" spans="9:11">
      <c r="I24195" s="72"/>
      <c r="J24195" s="72"/>
      <c r="K24195" s="72"/>
    </row>
    <row r="24196" spans="9:11">
      <c r="I24196" s="72"/>
      <c r="J24196" s="72"/>
      <c r="K24196" s="72"/>
    </row>
    <row r="24197" spans="9:11">
      <c r="I24197" s="72"/>
      <c r="J24197" s="72"/>
      <c r="K24197" s="72"/>
    </row>
    <row r="24198" spans="9:11">
      <c r="I24198" s="72"/>
      <c r="J24198" s="72"/>
      <c r="K24198" s="72"/>
    </row>
    <row r="24199" spans="9:11">
      <c r="I24199" s="72"/>
      <c r="J24199" s="72"/>
      <c r="K24199" s="72"/>
    </row>
    <row r="24200" spans="9:11">
      <c r="I24200" s="72"/>
      <c r="J24200" s="72"/>
      <c r="K24200" s="72"/>
    </row>
    <row r="24201" spans="9:11">
      <c r="I24201" s="72"/>
      <c r="J24201" s="72"/>
      <c r="K24201" s="72"/>
    </row>
    <row r="24202" spans="9:11">
      <c r="I24202" s="72"/>
      <c r="J24202" s="72"/>
      <c r="K24202" s="72"/>
    </row>
    <row r="24203" spans="9:11">
      <c r="I24203" s="72"/>
      <c r="J24203" s="72"/>
      <c r="K24203" s="72"/>
    </row>
    <row r="24204" spans="9:11">
      <c r="I24204" s="72"/>
      <c r="J24204" s="72"/>
      <c r="K24204" s="72"/>
    </row>
    <row r="24205" spans="9:11">
      <c r="I24205" s="72"/>
      <c r="J24205" s="72"/>
      <c r="K24205" s="72"/>
    </row>
    <row r="24206" spans="9:11">
      <c r="I24206" s="72"/>
      <c r="J24206" s="72"/>
      <c r="K24206" s="72"/>
    </row>
    <row r="24207" spans="9:11">
      <c r="I24207" s="72"/>
      <c r="J24207" s="72"/>
      <c r="K24207" s="72"/>
    </row>
    <row r="24208" spans="9:11">
      <c r="I24208" s="72"/>
      <c r="J24208" s="72"/>
      <c r="K24208" s="72"/>
    </row>
    <row r="24209" spans="9:11">
      <c r="I24209" s="72"/>
      <c r="J24209" s="72"/>
      <c r="K24209" s="72"/>
    </row>
    <row r="24210" spans="9:11">
      <c r="I24210" s="72"/>
      <c r="J24210" s="72"/>
      <c r="K24210" s="72"/>
    </row>
    <row r="24211" spans="9:11">
      <c r="I24211" s="72"/>
      <c r="J24211" s="72"/>
      <c r="K24211" s="72"/>
    </row>
    <row r="24212" spans="9:11">
      <c r="I24212" s="72"/>
      <c r="J24212" s="72"/>
      <c r="K24212" s="72"/>
    </row>
    <row r="24213" spans="9:11">
      <c r="I24213" s="72"/>
      <c r="J24213" s="72"/>
      <c r="K24213" s="72"/>
    </row>
    <row r="24214" spans="9:11">
      <c r="I24214" s="72"/>
      <c r="J24214" s="72"/>
      <c r="K24214" s="72"/>
    </row>
    <row r="24215" spans="9:11">
      <c r="I24215" s="72"/>
      <c r="J24215" s="72"/>
      <c r="K24215" s="72"/>
    </row>
    <row r="24216" spans="9:11">
      <c r="I24216" s="72"/>
      <c r="J24216" s="72"/>
      <c r="K24216" s="72"/>
    </row>
    <row r="24217" spans="9:11">
      <c r="I24217" s="72"/>
      <c r="J24217" s="72"/>
      <c r="K24217" s="72"/>
    </row>
    <row r="24218" spans="9:11">
      <c r="I24218" s="72"/>
      <c r="J24218" s="72"/>
      <c r="K24218" s="72"/>
    </row>
    <row r="24219" spans="9:11">
      <c r="I24219" s="72"/>
      <c r="J24219" s="72"/>
      <c r="K24219" s="72"/>
    </row>
    <row r="24220" spans="9:11">
      <c r="I24220" s="72"/>
      <c r="J24220" s="72"/>
      <c r="K24220" s="72"/>
    </row>
    <row r="24221" spans="9:11">
      <c r="I24221" s="72"/>
      <c r="J24221" s="72"/>
      <c r="K24221" s="72"/>
    </row>
    <row r="24222" spans="9:11">
      <c r="I24222" s="72"/>
      <c r="J24222" s="72"/>
      <c r="K24222" s="72"/>
    </row>
    <row r="24223" spans="9:11">
      <c r="I24223" s="72"/>
      <c r="J24223" s="72"/>
      <c r="K24223" s="72"/>
    </row>
    <row r="24224" spans="9:11">
      <c r="I24224" s="72"/>
      <c r="J24224" s="72"/>
      <c r="K24224" s="72"/>
    </row>
    <row r="24225" spans="9:11">
      <c r="I24225" s="72"/>
      <c r="J24225" s="72"/>
      <c r="K24225" s="72"/>
    </row>
    <row r="24226" spans="9:11">
      <c r="I24226" s="72"/>
      <c r="J24226" s="72"/>
      <c r="K24226" s="72"/>
    </row>
    <row r="24227" spans="9:11">
      <c r="I24227" s="72"/>
      <c r="J24227" s="72"/>
      <c r="K24227" s="72"/>
    </row>
    <row r="24228" spans="9:11">
      <c r="I24228" s="72"/>
      <c r="J24228" s="72"/>
      <c r="K24228" s="72"/>
    </row>
    <row r="24229" spans="9:11">
      <c r="I24229" s="72"/>
      <c r="J24229" s="72"/>
      <c r="K24229" s="72"/>
    </row>
    <row r="24230" spans="9:11">
      <c r="I24230" s="72"/>
      <c r="J24230" s="72"/>
      <c r="K24230" s="72"/>
    </row>
    <row r="24231" spans="9:11">
      <c r="I24231" s="72"/>
      <c r="J24231" s="72"/>
      <c r="K24231" s="72"/>
    </row>
    <row r="24232" spans="9:11">
      <c r="I24232" s="72"/>
      <c r="J24232" s="72"/>
      <c r="K24232" s="72"/>
    </row>
    <row r="24233" spans="9:11">
      <c r="I24233" s="72"/>
      <c r="J24233" s="72"/>
      <c r="K24233" s="72"/>
    </row>
    <row r="24234" spans="9:11">
      <c r="I24234" s="72"/>
      <c r="J24234" s="72"/>
      <c r="K24234" s="72"/>
    </row>
    <row r="24235" spans="9:11">
      <c r="I24235" s="72"/>
      <c r="J24235" s="72"/>
      <c r="K24235" s="72"/>
    </row>
    <row r="24236" spans="9:11">
      <c r="I24236" s="72"/>
      <c r="J24236" s="72"/>
      <c r="K24236" s="72"/>
    </row>
    <row r="24237" spans="9:11">
      <c r="I24237" s="72"/>
      <c r="J24237" s="72"/>
      <c r="K24237" s="72"/>
    </row>
    <row r="24238" spans="9:11">
      <c r="I24238" s="72"/>
      <c r="J24238" s="72"/>
      <c r="K24238" s="72"/>
    </row>
    <row r="24239" spans="9:11">
      <c r="I24239" s="72"/>
      <c r="J24239" s="72"/>
      <c r="K24239" s="72"/>
    </row>
    <row r="24240" spans="9:11">
      <c r="I24240" s="72"/>
      <c r="J24240" s="72"/>
      <c r="K24240" s="72"/>
    </row>
    <row r="24241" spans="9:11">
      <c r="I24241" s="72"/>
      <c r="J24241" s="72"/>
      <c r="K24241" s="72"/>
    </row>
    <row r="24242" spans="9:11">
      <c r="I24242" s="72"/>
      <c r="J24242" s="72"/>
      <c r="K24242" s="72"/>
    </row>
    <row r="24243" spans="9:11">
      <c r="I24243" s="72"/>
      <c r="J24243" s="72"/>
      <c r="K24243" s="72"/>
    </row>
    <row r="24244" spans="9:11">
      <c r="I24244" s="72"/>
      <c r="J24244" s="72"/>
      <c r="K24244" s="72"/>
    </row>
    <row r="24245" spans="9:11">
      <c r="I24245" s="72"/>
      <c r="J24245" s="72"/>
      <c r="K24245" s="72"/>
    </row>
    <row r="24246" spans="9:11">
      <c r="I24246" s="72"/>
      <c r="J24246" s="72"/>
      <c r="K24246" s="72"/>
    </row>
    <row r="24247" spans="9:11">
      <c r="I24247" s="72"/>
      <c r="J24247" s="72"/>
      <c r="K24247" s="72"/>
    </row>
    <row r="24248" spans="9:11">
      <c r="I24248" s="72"/>
      <c r="J24248" s="72"/>
      <c r="K24248" s="72"/>
    </row>
    <row r="24249" spans="9:11">
      <c r="I24249" s="72"/>
      <c r="J24249" s="72"/>
      <c r="K24249" s="72"/>
    </row>
    <row r="24250" spans="9:11">
      <c r="I24250" s="72"/>
      <c r="J24250" s="72"/>
      <c r="K24250" s="72"/>
    </row>
    <row r="24251" spans="9:11">
      <c r="I24251" s="72"/>
      <c r="J24251" s="72"/>
      <c r="K24251" s="72"/>
    </row>
    <row r="24252" spans="9:11">
      <c r="I24252" s="72"/>
      <c r="J24252" s="72"/>
      <c r="K24252" s="72"/>
    </row>
    <row r="24253" spans="9:11">
      <c r="I24253" s="72"/>
      <c r="J24253" s="72"/>
      <c r="K24253" s="72"/>
    </row>
    <row r="24254" spans="9:11">
      <c r="I24254" s="72"/>
      <c r="J24254" s="72"/>
      <c r="K24254" s="72"/>
    </row>
    <row r="24255" spans="9:11">
      <c r="I24255" s="72"/>
      <c r="J24255" s="72"/>
      <c r="K24255" s="72"/>
    </row>
    <row r="24256" spans="9:11">
      <c r="I24256" s="72"/>
      <c r="J24256" s="72"/>
      <c r="K24256" s="72"/>
    </row>
    <row r="24257" spans="9:11">
      <c r="I24257" s="72"/>
      <c r="J24257" s="72"/>
      <c r="K24257" s="72"/>
    </row>
    <row r="24258" spans="9:11">
      <c r="I24258" s="72"/>
      <c r="J24258" s="72"/>
      <c r="K24258" s="72"/>
    </row>
    <row r="24259" spans="9:11">
      <c r="I24259" s="72"/>
      <c r="J24259" s="72"/>
      <c r="K24259" s="72"/>
    </row>
    <row r="24260" spans="9:11">
      <c r="I24260" s="72"/>
      <c r="J24260" s="72"/>
      <c r="K24260" s="72"/>
    </row>
    <row r="24261" spans="9:11">
      <c r="I24261" s="72"/>
      <c r="J24261" s="72"/>
      <c r="K24261" s="72"/>
    </row>
    <row r="24262" spans="9:11">
      <c r="I24262" s="72"/>
      <c r="J24262" s="72"/>
      <c r="K24262" s="72"/>
    </row>
    <row r="24263" spans="9:11">
      <c r="I24263" s="72"/>
      <c r="J24263" s="72"/>
      <c r="K24263" s="72"/>
    </row>
    <row r="24264" spans="9:11">
      <c r="I24264" s="72"/>
      <c r="J24264" s="72"/>
      <c r="K24264" s="72"/>
    </row>
    <row r="24265" spans="9:11">
      <c r="I24265" s="72"/>
      <c r="J24265" s="72"/>
      <c r="K24265" s="72"/>
    </row>
    <row r="24266" spans="9:11">
      <c r="I24266" s="72"/>
      <c r="J24266" s="72"/>
      <c r="K24266" s="72"/>
    </row>
    <row r="24267" spans="9:11">
      <c r="I24267" s="72"/>
      <c r="J24267" s="72"/>
      <c r="K24267" s="72"/>
    </row>
    <row r="24268" spans="9:11">
      <c r="I24268" s="72"/>
      <c r="J24268" s="72"/>
      <c r="K24268" s="72"/>
    </row>
    <row r="24269" spans="9:11">
      <c r="I24269" s="72"/>
      <c r="J24269" s="72"/>
      <c r="K24269" s="72"/>
    </row>
    <row r="24270" spans="9:11">
      <c r="I24270" s="72"/>
      <c r="J24270" s="72"/>
      <c r="K24270" s="72"/>
    </row>
    <row r="24271" spans="9:11">
      <c r="I24271" s="72"/>
      <c r="J24271" s="72"/>
      <c r="K24271" s="72"/>
    </row>
    <row r="24272" spans="9:11">
      <c r="I24272" s="72"/>
      <c r="J24272" s="72"/>
      <c r="K24272" s="72"/>
    </row>
    <row r="24273" spans="9:11">
      <c r="I24273" s="72"/>
      <c r="J24273" s="72"/>
      <c r="K24273" s="72"/>
    </row>
    <row r="24274" spans="9:11">
      <c r="I24274" s="72"/>
      <c r="J24274" s="72"/>
      <c r="K24274" s="72"/>
    </row>
    <row r="24275" spans="9:11">
      <c r="I24275" s="72"/>
      <c r="J24275" s="72"/>
      <c r="K24275" s="72"/>
    </row>
    <row r="24276" spans="9:11">
      <c r="I24276" s="72"/>
      <c r="J24276" s="72"/>
      <c r="K24276" s="72"/>
    </row>
    <row r="24277" spans="9:11">
      <c r="I24277" s="72"/>
      <c r="J24277" s="72"/>
      <c r="K24277" s="72"/>
    </row>
    <row r="24278" spans="9:11">
      <c r="I24278" s="72"/>
      <c r="J24278" s="72"/>
      <c r="K24278" s="72"/>
    </row>
    <row r="24279" spans="9:11">
      <c r="I24279" s="72"/>
      <c r="J24279" s="72"/>
      <c r="K24279" s="72"/>
    </row>
    <row r="24280" spans="9:11">
      <c r="I24280" s="72"/>
      <c r="J24280" s="72"/>
      <c r="K24280" s="72"/>
    </row>
    <row r="24281" spans="9:11">
      <c r="I24281" s="72"/>
      <c r="J24281" s="72"/>
      <c r="K24281" s="72"/>
    </row>
    <row r="24282" spans="9:11">
      <c r="I24282" s="72"/>
      <c r="J24282" s="72"/>
      <c r="K24282" s="72"/>
    </row>
    <row r="24283" spans="9:11">
      <c r="I24283" s="72"/>
      <c r="J24283" s="72"/>
      <c r="K24283" s="72"/>
    </row>
    <row r="24284" spans="9:11">
      <c r="I24284" s="72"/>
      <c r="J24284" s="72"/>
      <c r="K24284" s="72"/>
    </row>
    <row r="24285" spans="9:11">
      <c r="I24285" s="72"/>
      <c r="J24285" s="72"/>
      <c r="K24285" s="72"/>
    </row>
    <row r="24286" spans="9:11">
      <c r="I24286" s="72"/>
      <c r="J24286" s="72"/>
      <c r="K24286" s="72"/>
    </row>
    <row r="24287" spans="9:11">
      <c r="I24287" s="72"/>
      <c r="J24287" s="72"/>
      <c r="K24287" s="72"/>
    </row>
    <row r="24288" spans="9:11">
      <c r="I24288" s="72"/>
      <c r="J24288" s="72"/>
      <c r="K24288" s="72"/>
    </row>
    <row r="24289" spans="9:11">
      <c r="I24289" s="72"/>
      <c r="J24289" s="72"/>
      <c r="K24289" s="72"/>
    </row>
    <row r="24290" spans="9:11">
      <c r="I24290" s="72"/>
      <c r="J24290" s="72"/>
      <c r="K24290" s="72"/>
    </row>
    <row r="24291" spans="9:11">
      <c r="I24291" s="72"/>
      <c r="J24291" s="72"/>
      <c r="K24291" s="72"/>
    </row>
    <row r="24292" spans="9:11">
      <c r="I24292" s="72"/>
      <c r="J24292" s="72"/>
      <c r="K24292" s="72"/>
    </row>
    <row r="24293" spans="9:11">
      <c r="I24293" s="72"/>
      <c r="J24293" s="72"/>
      <c r="K24293" s="72"/>
    </row>
    <row r="24294" spans="9:11">
      <c r="I24294" s="72"/>
      <c r="J24294" s="72"/>
      <c r="K24294" s="72"/>
    </row>
    <row r="24295" spans="9:11">
      <c r="I24295" s="72"/>
      <c r="J24295" s="72"/>
      <c r="K24295" s="72"/>
    </row>
    <row r="24296" spans="9:11">
      <c r="I24296" s="72"/>
      <c r="J24296" s="72"/>
      <c r="K24296" s="72"/>
    </row>
    <row r="24297" spans="9:11">
      <c r="I24297" s="72"/>
      <c r="J24297" s="72"/>
      <c r="K24297" s="72"/>
    </row>
    <row r="24298" spans="9:11">
      <c r="I24298" s="72"/>
      <c r="J24298" s="72"/>
      <c r="K24298" s="72"/>
    </row>
    <row r="24299" spans="9:11">
      <c r="I24299" s="72"/>
      <c r="J24299" s="72"/>
      <c r="K24299" s="72"/>
    </row>
    <row r="24300" spans="9:11">
      <c r="I24300" s="72"/>
      <c r="J24300" s="72"/>
      <c r="K24300" s="72"/>
    </row>
    <row r="24301" spans="9:11">
      <c r="I24301" s="72"/>
      <c r="J24301" s="72"/>
      <c r="K24301" s="72"/>
    </row>
    <row r="24302" spans="9:11">
      <c r="I24302" s="72"/>
      <c r="J24302" s="72"/>
      <c r="K24302" s="72"/>
    </row>
    <row r="24303" spans="9:11">
      <c r="I24303" s="72"/>
      <c r="J24303" s="72"/>
      <c r="K24303" s="72"/>
    </row>
    <row r="24304" spans="9:11">
      <c r="I24304" s="72"/>
      <c r="J24304" s="72"/>
      <c r="K24304" s="72"/>
    </row>
    <row r="24305" spans="9:11">
      <c r="I24305" s="72"/>
      <c r="J24305" s="72"/>
      <c r="K24305" s="72"/>
    </row>
    <row r="24306" spans="9:11">
      <c r="I24306" s="72"/>
      <c r="J24306" s="72"/>
      <c r="K24306" s="72"/>
    </row>
    <row r="24307" spans="9:11">
      <c r="I24307" s="72"/>
      <c r="J24307" s="72"/>
      <c r="K24307" s="72"/>
    </row>
    <row r="24308" spans="9:11">
      <c r="I24308" s="72"/>
      <c r="J24308" s="72"/>
      <c r="K24308" s="72"/>
    </row>
    <row r="24309" spans="9:11">
      <c r="I24309" s="72"/>
      <c r="J24309" s="72"/>
      <c r="K24309" s="72"/>
    </row>
    <row r="24310" spans="9:11">
      <c r="I24310" s="72"/>
      <c r="J24310" s="72"/>
      <c r="K24310" s="72"/>
    </row>
    <row r="24311" spans="9:11">
      <c r="I24311" s="72"/>
      <c r="J24311" s="72"/>
      <c r="K24311" s="72"/>
    </row>
    <row r="24312" spans="9:11">
      <c r="I24312" s="72"/>
      <c r="J24312" s="72"/>
      <c r="K24312" s="72"/>
    </row>
    <row r="24313" spans="9:11">
      <c r="I24313" s="72"/>
      <c r="J24313" s="72"/>
      <c r="K24313" s="72"/>
    </row>
    <row r="24314" spans="9:11">
      <c r="I24314" s="72"/>
      <c r="J24314" s="72"/>
      <c r="K24314" s="72"/>
    </row>
    <row r="24315" spans="9:11">
      <c r="I24315" s="72"/>
      <c r="J24315" s="72"/>
      <c r="K24315" s="72"/>
    </row>
    <row r="24316" spans="9:11">
      <c r="I24316" s="72"/>
      <c r="J24316" s="72"/>
      <c r="K24316" s="72"/>
    </row>
    <row r="24317" spans="9:11">
      <c r="I24317" s="72"/>
      <c r="J24317" s="72"/>
      <c r="K24317" s="72"/>
    </row>
    <row r="24318" spans="9:11">
      <c r="I24318" s="72"/>
      <c r="J24318" s="72"/>
      <c r="K24318" s="72"/>
    </row>
    <row r="24319" spans="9:11">
      <c r="I24319" s="72"/>
      <c r="J24319" s="72"/>
      <c r="K24319" s="72"/>
    </row>
    <row r="24320" spans="9:11">
      <c r="I24320" s="72"/>
      <c r="J24320" s="72"/>
      <c r="K24320" s="72"/>
    </row>
    <row r="24321" spans="9:11">
      <c r="I24321" s="72"/>
      <c r="J24321" s="72"/>
      <c r="K24321" s="72"/>
    </row>
    <row r="24322" spans="9:11">
      <c r="I24322" s="72"/>
      <c r="J24322" s="72"/>
      <c r="K24322" s="72"/>
    </row>
    <row r="24323" spans="9:11">
      <c r="I24323" s="72"/>
      <c r="J24323" s="72"/>
      <c r="K24323" s="72"/>
    </row>
    <row r="24324" spans="9:11">
      <c r="I24324" s="72"/>
      <c r="J24324" s="72"/>
      <c r="K24324" s="72"/>
    </row>
    <row r="24325" spans="9:11">
      <c r="I24325" s="72"/>
      <c r="J24325" s="72"/>
      <c r="K24325" s="72"/>
    </row>
    <row r="24326" spans="9:11">
      <c r="I24326" s="72"/>
      <c r="J24326" s="72"/>
      <c r="K24326" s="72"/>
    </row>
    <row r="24327" spans="9:11">
      <c r="I24327" s="72"/>
      <c r="J24327" s="72"/>
      <c r="K24327" s="72"/>
    </row>
    <row r="24328" spans="9:11">
      <c r="I24328" s="72"/>
      <c r="J24328" s="72"/>
      <c r="K24328" s="72"/>
    </row>
    <row r="24329" spans="9:11">
      <c r="I24329" s="72"/>
      <c r="J24329" s="72"/>
      <c r="K24329" s="72"/>
    </row>
    <row r="24330" spans="9:11">
      <c r="I24330" s="72"/>
      <c r="J24330" s="72"/>
      <c r="K24330" s="72"/>
    </row>
    <row r="24331" spans="9:11">
      <c r="I24331" s="72"/>
      <c r="J24331" s="72"/>
      <c r="K24331" s="72"/>
    </row>
    <row r="24332" spans="9:11">
      <c r="I24332" s="72"/>
      <c r="J24332" s="72"/>
      <c r="K24332" s="72"/>
    </row>
    <row r="24333" spans="9:11">
      <c r="I24333" s="72"/>
      <c r="J24333" s="72"/>
      <c r="K24333" s="72"/>
    </row>
    <row r="24334" spans="9:11">
      <c r="I24334" s="72"/>
      <c r="J24334" s="72"/>
      <c r="K24334" s="72"/>
    </row>
    <row r="24335" spans="9:11">
      <c r="I24335" s="72"/>
      <c r="J24335" s="72"/>
      <c r="K24335" s="72"/>
    </row>
    <row r="24336" spans="9:11">
      <c r="I24336" s="72"/>
      <c r="J24336" s="72"/>
      <c r="K24336" s="72"/>
    </row>
    <row r="24337" spans="9:11">
      <c r="I24337" s="72"/>
      <c r="J24337" s="72"/>
      <c r="K24337" s="72"/>
    </row>
    <row r="24338" spans="9:11">
      <c r="I24338" s="72"/>
      <c r="J24338" s="72"/>
      <c r="K24338" s="72"/>
    </row>
    <row r="24339" spans="9:11">
      <c r="I24339" s="72"/>
      <c r="J24339" s="72"/>
      <c r="K24339" s="72"/>
    </row>
    <row r="24340" spans="9:11">
      <c r="I24340" s="72"/>
      <c r="J24340" s="72"/>
      <c r="K24340" s="72"/>
    </row>
    <row r="24341" spans="9:11">
      <c r="I24341" s="72"/>
      <c r="J24341" s="72"/>
      <c r="K24341" s="72"/>
    </row>
    <row r="24342" spans="9:11">
      <c r="I24342" s="72"/>
      <c r="J24342" s="72"/>
      <c r="K24342" s="72"/>
    </row>
    <row r="24343" spans="9:11">
      <c r="I24343" s="72"/>
      <c r="J24343" s="72"/>
      <c r="K24343" s="72"/>
    </row>
    <row r="24344" spans="9:11">
      <c r="I24344" s="72"/>
      <c r="J24344" s="72"/>
      <c r="K24344" s="72"/>
    </row>
    <row r="24345" spans="9:11">
      <c r="I24345" s="72"/>
      <c r="J24345" s="72"/>
      <c r="K24345" s="72"/>
    </row>
    <row r="24346" spans="9:11">
      <c r="I24346" s="72"/>
      <c r="J24346" s="72"/>
      <c r="K24346" s="72"/>
    </row>
    <row r="24347" spans="9:11">
      <c r="I24347" s="72"/>
      <c r="J24347" s="72"/>
      <c r="K24347" s="72"/>
    </row>
    <row r="24348" spans="9:11">
      <c r="I24348" s="72"/>
      <c r="J24348" s="72"/>
      <c r="K24348" s="72"/>
    </row>
    <row r="24349" spans="9:11">
      <c r="I24349" s="72"/>
      <c r="J24349" s="72"/>
      <c r="K24349" s="72"/>
    </row>
    <row r="24350" spans="9:11">
      <c r="I24350" s="72"/>
      <c r="J24350" s="72"/>
      <c r="K24350" s="72"/>
    </row>
    <row r="24351" spans="9:11">
      <c r="I24351" s="72"/>
      <c r="J24351" s="72"/>
      <c r="K24351" s="72"/>
    </row>
    <row r="24352" spans="9:11">
      <c r="I24352" s="72"/>
      <c r="J24352" s="72"/>
      <c r="K24352" s="72"/>
    </row>
    <row r="24353" spans="9:11">
      <c r="I24353" s="72"/>
      <c r="J24353" s="72"/>
      <c r="K24353" s="72"/>
    </row>
    <row r="24354" spans="9:11">
      <c r="I24354" s="72"/>
      <c r="J24354" s="72"/>
      <c r="K24354" s="72"/>
    </row>
    <row r="24355" spans="9:11">
      <c r="I24355" s="72"/>
      <c r="J24355" s="72"/>
      <c r="K24355" s="72"/>
    </row>
    <row r="24356" spans="9:11">
      <c r="I24356" s="72"/>
      <c r="J24356" s="72"/>
      <c r="K24356" s="72"/>
    </row>
    <row r="24357" spans="9:11">
      <c r="I24357" s="72"/>
      <c r="J24357" s="72"/>
      <c r="K24357" s="72"/>
    </row>
    <row r="24358" spans="9:11">
      <c r="I24358" s="72"/>
      <c r="J24358" s="72"/>
      <c r="K24358" s="72"/>
    </row>
    <row r="24359" spans="9:11">
      <c r="I24359" s="72"/>
      <c r="J24359" s="72"/>
      <c r="K24359" s="72"/>
    </row>
    <row r="24360" spans="9:11">
      <c r="I24360" s="72"/>
      <c r="J24360" s="72"/>
      <c r="K24360" s="72"/>
    </row>
    <row r="24361" spans="9:11">
      <c r="I24361" s="72"/>
      <c r="J24361" s="72"/>
      <c r="K24361" s="72"/>
    </row>
    <row r="24362" spans="9:11">
      <c r="I24362" s="72"/>
      <c r="J24362" s="72"/>
      <c r="K24362" s="72"/>
    </row>
    <row r="24363" spans="9:11">
      <c r="I24363" s="72"/>
      <c r="J24363" s="72"/>
      <c r="K24363" s="72"/>
    </row>
    <row r="24364" spans="9:11">
      <c r="I24364" s="72"/>
      <c r="J24364" s="72"/>
      <c r="K24364" s="72"/>
    </row>
    <row r="24365" spans="9:11">
      <c r="I24365" s="72"/>
      <c r="J24365" s="72"/>
      <c r="K24365" s="72"/>
    </row>
    <row r="24366" spans="9:11">
      <c r="I24366" s="72"/>
      <c r="J24366" s="72"/>
      <c r="K24366" s="72"/>
    </row>
    <row r="24367" spans="9:11">
      <c r="I24367" s="72"/>
      <c r="J24367" s="72"/>
      <c r="K24367" s="72"/>
    </row>
    <row r="24368" spans="9:11">
      <c r="I24368" s="72"/>
      <c r="J24368" s="72"/>
      <c r="K24368" s="72"/>
    </row>
    <row r="24369" spans="9:11">
      <c r="I24369" s="72"/>
      <c r="J24369" s="72"/>
      <c r="K24369" s="72"/>
    </row>
    <row r="24370" spans="9:11">
      <c r="I24370" s="72"/>
      <c r="J24370" s="72"/>
      <c r="K24370" s="72"/>
    </row>
    <row r="24371" spans="9:11">
      <c r="I24371" s="72"/>
      <c r="J24371" s="72"/>
      <c r="K24371" s="72"/>
    </row>
    <row r="24372" spans="9:11">
      <c r="I24372" s="72"/>
      <c r="J24372" s="72"/>
      <c r="K24372" s="72"/>
    </row>
    <row r="24373" spans="9:11">
      <c r="I24373" s="72"/>
      <c r="J24373" s="72"/>
      <c r="K24373" s="72"/>
    </row>
    <row r="24374" spans="9:11">
      <c r="I24374" s="72"/>
      <c r="J24374" s="72"/>
      <c r="K24374" s="72"/>
    </row>
    <row r="24375" spans="9:11">
      <c r="I24375" s="72"/>
      <c r="J24375" s="72"/>
      <c r="K24375" s="72"/>
    </row>
    <row r="24376" spans="9:11">
      <c r="I24376" s="72"/>
      <c r="J24376" s="72"/>
      <c r="K24376" s="72"/>
    </row>
    <row r="24377" spans="9:11">
      <c r="I24377" s="72"/>
      <c r="J24377" s="72"/>
      <c r="K24377" s="72"/>
    </row>
    <row r="24378" spans="9:11">
      <c r="I24378" s="72"/>
      <c r="J24378" s="72"/>
      <c r="K24378" s="72"/>
    </row>
    <row r="24379" spans="9:11">
      <c r="I24379" s="72"/>
      <c r="J24379" s="72"/>
      <c r="K24379" s="72"/>
    </row>
    <row r="24380" spans="9:11">
      <c r="I24380" s="72"/>
      <c r="J24380" s="72"/>
      <c r="K24380" s="72"/>
    </row>
    <row r="24381" spans="9:11">
      <c r="I24381" s="72"/>
      <c r="J24381" s="72"/>
      <c r="K24381" s="72"/>
    </row>
    <row r="24382" spans="9:11">
      <c r="I24382" s="72"/>
      <c r="J24382" s="72"/>
      <c r="K24382" s="72"/>
    </row>
    <row r="24383" spans="9:11">
      <c r="I24383" s="72"/>
      <c r="J24383" s="72"/>
      <c r="K24383" s="72"/>
    </row>
    <row r="24384" spans="9:11">
      <c r="I24384" s="72"/>
      <c r="J24384" s="72"/>
      <c r="K24384" s="72"/>
    </row>
    <row r="24385" spans="9:11">
      <c r="I24385" s="72"/>
      <c r="J24385" s="72"/>
      <c r="K24385" s="72"/>
    </row>
    <row r="24386" spans="9:11">
      <c r="I24386" s="72"/>
      <c r="J24386" s="72"/>
      <c r="K24386" s="72"/>
    </row>
    <row r="24387" spans="9:11">
      <c r="I24387" s="72"/>
      <c r="J24387" s="72"/>
      <c r="K24387" s="72"/>
    </row>
    <row r="24388" spans="9:11">
      <c r="I24388" s="72"/>
      <c r="J24388" s="72"/>
      <c r="K24388" s="72"/>
    </row>
    <row r="24389" spans="9:11">
      <c r="I24389" s="72"/>
      <c r="J24389" s="72"/>
      <c r="K24389" s="72"/>
    </row>
    <row r="24390" spans="9:11">
      <c r="I24390" s="72"/>
      <c r="J24390" s="72"/>
      <c r="K24390" s="72"/>
    </row>
    <row r="24391" spans="9:11">
      <c r="I24391" s="72"/>
      <c r="J24391" s="72"/>
      <c r="K24391" s="72"/>
    </row>
    <row r="24392" spans="9:11">
      <c r="I24392" s="72"/>
      <c r="J24392" s="72"/>
      <c r="K24392" s="72"/>
    </row>
    <row r="24393" spans="9:11">
      <c r="I24393" s="72"/>
      <c r="J24393" s="72"/>
      <c r="K24393" s="72"/>
    </row>
    <row r="24394" spans="9:11">
      <c r="I24394" s="72"/>
      <c r="J24394" s="72"/>
      <c r="K24394" s="72"/>
    </row>
    <row r="24395" spans="9:11">
      <c r="I24395" s="72"/>
      <c r="J24395" s="72"/>
      <c r="K24395" s="72"/>
    </row>
    <row r="24396" spans="9:11">
      <c r="I24396" s="72"/>
      <c r="J24396" s="72"/>
      <c r="K24396" s="72"/>
    </row>
    <row r="24397" spans="9:11">
      <c r="I24397" s="72"/>
      <c r="J24397" s="72"/>
      <c r="K24397" s="72"/>
    </row>
    <row r="24398" spans="9:11">
      <c r="I24398" s="72"/>
      <c r="J24398" s="72"/>
      <c r="K24398" s="72"/>
    </row>
    <row r="24399" spans="9:11">
      <c r="I24399" s="72"/>
      <c r="J24399" s="72"/>
      <c r="K24399" s="72"/>
    </row>
    <row r="24400" spans="9:11">
      <c r="I24400" s="72"/>
      <c r="J24400" s="72"/>
      <c r="K24400" s="72"/>
    </row>
    <row r="24401" spans="9:11">
      <c r="I24401" s="72"/>
      <c r="J24401" s="72"/>
      <c r="K24401" s="72"/>
    </row>
    <row r="24402" spans="9:11">
      <c r="I24402" s="72"/>
      <c r="J24402" s="72"/>
      <c r="K24402" s="72"/>
    </row>
    <row r="24403" spans="9:11">
      <c r="I24403" s="72"/>
      <c r="J24403" s="72"/>
      <c r="K24403" s="72"/>
    </row>
    <row r="24404" spans="9:11">
      <c r="I24404" s="72"/>
      <c r="J24404" s="72"/>
      <c r="K24404" s="72"/>
    </row>
    <row r="24405" spans="9:11">
      <c r="I24405" s="72"/>
      <c r="J24405" s="72"/>
      <c r="K24405" s="72"/>
    </row>
    <row r="24406" spans="9:11">
      <c r="I24406" s="72"/>
      <c r="J24406" s="72"/>
      <c r="K24406" s="72"/>
    </row>
    <row r="24407" spans="9:11">
      <c r="I24407" s="72"/>
      <c r="J24407" s="72"/>
      <c r="K24407" s="72"/>
    </row>
    <row r="24408" spans="9:11">
      <c r="I24408" s="72"/>
      <c r="J24408" s="72"/>
      <c r="K24408" s="72"/>
    </row>
    <row r="24409" spans="9:11">
      <c r="I24409" s="72"/>
      <c r="J24409" s="72"/>
      <c r="K24409" s="72"/>
    </row>
    <row r="24410" spans="9:11">
      <c r="I24410" s="72"/>
      <c r="J24410" s="72"/>
      <c r="K24410" s="72"/>
    </row>
    <row r="24411" spans="9:11">
      <c r="I24411" s="72"/>
      <c r="J24411" s="72"/>
      <c r="K24411" s="72"/>
    </row>
    <row r="24412" spans="9:11">
      <c r="I24412" s="72"/>
      <c r="J24412" s="72"/>
      <c r="K24412" s="72"/>
    </row>
    <row r="24413" spans="9:11">
      <c r="I24413" s="72"/>
      <c r="J24413" s="72"/>
      <c r="K24413" s="72"/>
    </row>
    <row r="24414" spans="9:11">
      <c r="I24414" s="72"/>
      <c r="J24414" s="72"/>
      <c r="K24414" s="72"/>
    </row>
    <row r="24415" spans="9:11">
      <c r="I24415" s="72"/>
      <c r="J24415" s="72"/>
      <c r="K24415" s="72"/>
    </row>
    <row r="24416" spans="9:11">
      <c r="I24416" s="72"/>
      <c r="J24416" s="72"/>
      <c r="K24416" s="72"/>
    </row>
    <row r="24417" spans="9:11">
      <c r="I24417" s="72"/>
      <c r="J24417" s="72"/>
      <c r="K24417" s="72"/>
    </row>
    <row r="24418" spans="9:11">
      <c r="I24418" s="72"/>
      <c r="J24418" s="72"/>
      <c r="K24418" s="72"/>
    </row>
    <row r="24419" spans="9:11">
      <c r="I24419" s="72"/>
      <c r="J24419" s="72"/>
      <c r="K24419" s="72"/>
    </row>
    <row r="24420" spans="9:11">
      <c r="I24420" s="72"/>
      <c r="J24420" s="72"/>
      <c r="K24420" s="72"/>
    </row>
    <row r="24421" spans="9:11">
      <c r="I24421" s="72"/>
      <c r="J24421" s="72"/>
      <c r="K24421" s="72"/>
    </row>
    <row r="24422" spans="9:11">
      <c r="I24422" s="72"/>
      <c r="J24422" s="72"/>
      <c r="K24422" s="72"/>
    </row>
    <row r="24423" spans="9:11">
      <c r="I24423" s="72"/>
      <c r="J24423" s="72"/>
      <c r="K24423" s="72"/>
    </row>
    <row r="24424" spans="9:11">
      <c r="I24424" s="72"/>
      <c r="J24424" s="72"/>
      <c r="K24424" s="72"/>
    </row>
    <row r="24425" spans="9:11">
      <c r="I24425" s="72"/>
      <c r="J24425" s="72"/>
      <c r="K24425" s="72"/>
    </row>
    <row r="24426" spans="9:11">
      <c r="I24426" s="72"/>
      <c r="J24426" s="72"/>
      <c r="K24426" s="72"/>
    </row>
    <row r="24427" spans="9:11">
      <c r="I24427" s="72"/>
      <c r="J24427" s="72"/>
      <c r="K24427" s="72"/>
    </row>
    <row r="24428" spans="9:11">
      <c r="I24428" s="72"/>
      <c r="J24428" s="72"/>
      <c r="K24428" s="72"/>
    </row>
    <row r="24429" spans="9:11">
      <c r="I24429" s="72"/>
      <c r="J24429" s="72"/>
      <c r="K24429" s="72"/>
    </row>
    <row r="24430" spans="9:11">
      <c r="I24430" s="72"/>
      <c r="J24430" s="72"/>
      <c r="K24430" s="72"/>
    </row>
    <row r="24431" spans="9:11">
      <c r="I24431" s="72"/>
      <c r="J24431" s="72"/>
      <c r="K24431" s="72"/>
    </row>
    <row r="24432" spans="9:11">
      <c r="I24432" s="72"/>
      <c r="J24432" s="72"/>
      <c r="K24432" s="72"/>
    </row>
    <row r="24433" spans="9:11">
      <c r="I24433" s="72"/>
      <c r="J24433" s="72"/>
      <c r="K24433" s="72"/>
    </row>
    <row r="24434" spans="9:11">
      <c r="I24434" s="72"/>
      <c r="J24434" s="72"/>
      <c r="K24434" s="72"/>
    </row>
    <row r="24435" spans="9:11">
      <c r="I24435" s="72"/>
      <c r="J24435" s="72"/>
      <c r="K24435" s="72"/>
    </row>
    <row r="24436" spans="9:11">
      <c r="I24436" s="72"/>
      <c r="J24436" s="72"/>
      <c r="K24436" s="72"/>
    </row>
    <row r="24437" spans="9:11">
      <c r="I24437" s="72"/>
      <c r="J24437" s="72"/>
      <c r="K24437" s="72"/>
    </row>
    <row r="24438" spans="9:11">
      <c r="I24438" s="72"/>
      <c r="J24438" s="72"/>
      <c r="K24438" s="72"/>
    </row>
    <row r="24439" spans="9:11">
      <c r="I24439" s="72"/>
      <c r="J24439" s="72"/>
      <c r="K24439" s="72"/>
    </row>
    <row r="24440" spans="9:11">
      <c r="I24440" s="72"/>
      <c r="J24440" s="72"/>
      <c r="K24440" s="72"/>
    </row>
    <row r="24441" spans="9:11">
      <c r="I24441" s="72"/>
      <c r="J24441" s="72"/>
      <c r="K24441" s="72"/>
    </row>
    <row r="24442" spans="9:11">
      <c r="I24442" s="72"/>
      <c r="J24442" s="72"/>
      <c r="K24442" s="72"/>
    </row>
    <row r="24443" spans="9:11">
      <c r="I24443" s="72"/>
      <c r="J24443" s="72"/>
      <c r="K24443" s="72"/>
    </row>
    <row r="24444" spans="9:11">
      <c r="I24444" s="72"/>
      <c r="J24444" s="72"/>
      <c r="K24444" s="72"/>
    </row>
    <row r="24445" spans="9:11">
      <c r="I24445" s="72"/>
      <c r="J24445" s="72"/>
      <c r="K24445" s="72"/>
    </row>
    <row r="24446" spans="9:11">
      <c r="I24446" s="72"/>
      <c r="J24446" s="72"/>
      <c r="K24446" s="72"/>
    </row>
    <row r="24447" spans="9:11">
      <c r="I24447" s="72"/>
      <c r="J24447" s="72"/>
      <c r="K24447" s="72"/>
    </row>
    <row r="24448" spans="9:11">
      <c r="I24448" s="72"/>
      <c r="J24448" s="72"/>
      <c r="K24448" s="72"/>
    </row>
    <row r="24449" spans="9:11">
      <c r="I24449" s="72"/>
      <c r="J24449" s="72"/>
      <c r="K24449" s="72"/>
    </row>
    <row r="24450" spans="9:11">
      <c r="I24450" s="72"/>
      <c r="J24450" s="72"/>
      <c r="K24450" s="72"/>
    </row>
    <row r="24451" spans="9:11">
      <c r="I24451" s="72"/>
      <c r="J24451" s="72"/>
      <c r="K24451" s="72"/>
    </row>
    <row r="24452" spans="9:11">
      <c r="I24452" s="72"/>
      <c r="J24452" s="72"/>
      <c r="K24452" s="72"/>
    </row>
    <row r="24453" spans="9:11">
      <c r="I24453" s="72"/>
      <c r="J24453" s="72"/>
      <c r="K24453" s="72"/>
    </row>
    <row r="24454" spans="9:11">
      <c r="I24454" s="72"/>
      <c r="J24454" s="72"/>
      <c r="K24454" s="72"/>
    </row>
    <row r="24455" spans="9:11">
      <c r="I24455" s="72"/>
      <c r="J24455" s="72"/>
      <c r="K24455" s="72"/>
    </row>
    <row r="24456" spans="9:11">
      <c r="I24456" s="72"/>
      <c r="J24456" s="72"/>
      <c r="K24456" s="72"/>
    </row>
    <row r="24457" spans="9:11">
      <c r="I24457" s="72"/>
      <c r="J24457" s="72"/>
      <c r="K24457" s="72"/>
    </row>
    <row r="24458" spans="9:11">
      <c r="I24458" s="72"/>
      <c r="J24458" s="72"/>
      <c r="K24458" s="72"/>
    </row>
    <row r="24459" spans="9:11">
      <c r="I24459" s="72"/>
      <c r="J24459" s="72"/>
      <c r="K24459" s="72"/>
    </row>
    <row r="24460" spans="9:11">
      <c r="I24460" s="72"/>
      <c r="J24460" s="72"/>
      <c r="K24460" s="72"/>
    </row>
    <row r="24461" spans="9:11">
      <c r="I24461" s="72"/>
      <c r="J24461" s="72"/>
      <c r="K24461" s="72"/>
    </row>
    <row r="24462" spans="9:11">
      <c r="I24462" s="72"/>
      <c r="J24462" s="72"/>
      <c r="K24462" s="72"/>
    </row>
    <row r="24463" spans="9:11">
      <c r="I24463" s="72"/>
      <c r="J24463" s="72"/>
      <c r="K24463" s="72"/>
    </row>
    <row r="24464" spans="9:11">
      <c r="I24464" s="72"/>
      <c r="J24464" s="72"/>
      <c r="K24464" s="72"/>
    </row>
    <row r="24465" spans="9:11">
      <c r="I24465" s="72"/>
      <c r="J24465" s="72"/>
      <c r="K24465" s="72"/>
    </row>
    <row r="24466" spans="9:11">
      <c r="I24466" s="72"/>
      <c r="J24466" s="72"/>
      <c r="K24466" s="72"/>
    </row>
    <row r="24467" spans="9:11">
      <c r="I24467" s="72"/>
      <c r="J24467" s="72"/>
      <c r="K24467" s="72"/>
    </row>
    <row r="24468" spans="9:11">
      <c r="I24468" s="72"/>
      <c r="J24468" s="72"/>
      <c r="K24468" s="72"/>
    </row>
    <row r="24469" spans="9:11">
      <c r="I24469" s="72"/>
      <c r="J24469" s="72"/>
      <c r="K24469" s="72"/>
    </row>
    <row r="24470" spans="9:11">
      <c r="I24470" s="72"/>
      <c r="J24470" s="72"/>
      <c r="K24470" s="72"/>
    </row>
    <row r="24471" spans="9:11">
      <c r="I24471" s="72"/>
      <c r="J24471" s="72"/>
      <c r="K24471" s="72"/>
    </row>
    <row r="24472" spans="9:11">
      <c r="I24472" s="72"/>
      <c r="J24472" s="72"/>
      <c r="K24472" s="72"/>
    </row>
    <row r="24473" spans="9:11">
      <c r="I24473" s="72"/>
      <c r="J24473" s="72"/>
      <c r="K24473" s="72"/>
    </row>
    <row r="24474" spans="9:11">
      <c r="I24474" s="72"/>
      <c r="J24474" s="72"/>
      <c r="K24474" s="72"/>
    </row>
    <row r="24475" spans="9:11">
      <c r="I24475" s="72"/>
      <c r="J24475" s="72"/>
      <c r="K24475" s="72"/>
    </row>
    <row r="24476" spans="9:11">
      <c r="I24476" s="72"/>
      <c r="J24476" s="72"/>
      <c r="K24476" s="72"/>
    </row>
    <row r="24477" spans="9:11">
      <c r="I24477" s="72"/>
      <c r="J24477" s="72"/>
      <c r="K24477" s="72"/>
    </row>
    <row r="24478" spans="9:11">
      <c r="I24478" s="72"/>
      <c r="J24478" s="72"/>
      <c r="K24478" s="72"/>
    </row>
    <row r="24479" spans="9:11">
      <c r="I24479" s="72"/>
      <c r="J24479" s="72"/>
      <c r="K24479" s="72"/>
    </row>
    <row r="24480" spans="9:11">
      <c r="I24480" s="72"/>
      <c r="J24480" s="72"/>
      <c r="K24480" s="72"/>
    </row>
    <row r="24481" spans="9:11">
      <c r="I24481" s="72"/>
      <c r="J24481" s="72"/>
      <c r="K24481" s="72"/>
    </row>
    <row r="24482" spans="9:11">
      <c r="I24482" s="72"/>
      <c r="J24482" s="72"/>
      <c r="K24482" s="72"/>
    </row>
    <row r="24483" spans="9:11">
      <c r="I24483" s="72"/>
      <c r="J24483" s="72"/>
      <c r="K24483" s="72"/>
    </row>
    <row r="24484" spans="9:11">
      <c r="I24484" s="72"/>
      <c r="J24484" s="72"/>
      <c r="K24484" s="72"/>
    </row>
    <row r="24485" spans="9:11">
      <c r="I24485" s="72"/>
      <c r="J24485" s="72"/>
      <c r="K24485" s="72"/>
    </row>
    <row r="24486" spans="9:11">
      <c r="I24486" s="72"/>
      <c r="J24486" s="72"/>
      <c r="K24486" s="72"/>
    </row>
    <row r="24487" spans="9:11">
      <c r="I24487" s="72"/>
      <c r="J24487" s="72"/>
      <c r="K24487" s="72"/>
    </row>
    <row r="24488" spans="9:11">
      <c r="I24488" s="72"/>
      <c r="J24488" s="72"/>
      <c r="K24488" s="72"/>
    </row>
    <row r="24489" spans="9:11">
      <c r="I24489" s="72"/>
      <c r="J24489" s="72"/>
      <c r="K24489" s="72"/>
    </row>
    <row r="24490" spans="9:11">
      <c r="I24490" s="72"/>
      <c r="J24490" s="72"/>
      <c r="K24490" s="72"/>
    </row>
    <row r="24491" spans="9:11">
      <c r="I24491" s="72"/>
      <c r="J24491" s="72"/>
      <c r="K24491" s="72"/>
    </row>
    <row r="24492" spans="9:11">
      <c r="I24492" s="72"/>
      <c r="J24492" s="72"/>
      <c r="K24492" s="72"/>
    </row>
    <row r="24493" spans="9:11">
      <c r="I24493" s="72"/>
      <c r="J24493" s="72"/>
      <c r="K24493" s="72"/>
    </row>
    <row r="24494" spans="9:11">
      <c r="I24494" s="72"/>
      <c r="J24494" s="72"/>
      <c r="K24494" s="72"/>
    </row>
    <row r="24495" spans="9:11">
      <c r="I24495" s="72"/>
      <c r="J24495" s="72"/>
      <c r="K24495" s="72"/>
    </row>
    <row r="24496" spans="9:11">
      <c r="I24496" s="72"/>
      <c r="J24496" s="72"/>
      <c r="K24496" s="72"/>
    </row>
    <row r="24497" spans="9:11">
      <c r="I24497" s="72"/>
      <c r="J24497" s="72"/>
      <c r="K24497" s="72"/>
    </row>
    <row r="24498" spans="9:11">
      <c r="I24498" s="72"/>
      <c r="J24498" s="72"/>
      <c r="K24498" s="72"/>
    </row>
    <row r="24499" spans="9:11">
      <c r="I24499" s="72"/>
      <c r="J24499" s="72"/>
      <c r="K24499" s="72"/>
    </row>
    <row r="24500" spans="9:11">
      <c r="I24500" s="72"/>
      <c r="J24500" s="72"/>
      <c r="K24500" s="72"/>
    </row>
    <row r="24501" spans="9:11">
      <c r="I24501" s="72"/>
      <c r="J24501" s="72"/>
      <c r="K24501" s="72"/>
    </row>
    <row r="24502" spans="9:11">
      <c r="I24502" s="72"/>
      <c r="J24502" s="72"/>
      <c r="K24502" s="72"/>
    </row>
    <row r="24503" spans="9:11">
      <c r="I24503" s="72"/>
      <c r="J24503" s="72"/>
      <c r="K24503" s="72"/>
    </row>
    <row r="24504" spans="9:11">
      <c r="I24504" s="72"/>
      <c r="J24504" s="72"/>
      <c r="K24504" s="72"/>
    </row>
    <row r="24505" spans="9:11">
      <c r="I24505" s="72"/>
      <c r="J24505" s="72"/>
      <c r="K24505" s="72"/>
    </row>
    <row r="24506" spans="9:11">
      <c r="I24506" s="72"/>
      <c r="J24506" s="72"/>
      <c r="K24506" s="72"/>
    </row>
    <row r="24507" spans="9:11">
      <c r="I24507" s="72"/>
      <c r="J24507" s="72"/>
      <c r="K24507" s="72"/>
    </row>
    <row r="24508" spans="9:11">
      <c r="I24508" s="72"/>
      <c r="J24508" s="72"/>
      <c r="K24508" s="72"/>
    </row>
    <row r="24509" spans="9:11">
      <c r="I24509" s="72"/>
      <c r="J24509" s="72"/>
      <c r="K24509" s="72"/>
    </row>
    <row r="24510" spans="9:11">
      <c r="I24510" s="72"/>
      <c r="J24510" s="72"/>
      <c r="K24510" s="72"/>
    </row>
    <row r="24511" spans="9:11">
      <c r="I24511" s="72"/>
      <c r="J24511" s="72"/>
      <c r="K24511" s="72"/>
    </row>
    <row r="24512" spans="9:11">
      <c r="I24512" s="72"/>
      <c r="J24512" s="72"/>
      <c r="K24512" s="72"/>
    </row>
    <row r="24513" spans="9:11">
      <c r="I24513" s="72"/>
      <c r="J24513" s="72"/>
      <c r="K24513" s="72"/>
    </row>
    <row r="24514" spans="9:11">
      <c r="I24514" s="72"/>
      <c r="J24514" s="72"/>
      <c r="K24514" s="72"/>
    </row>
    <row r="24515" spans="9:11">
      <c r="I24515" s="72"/>
      <c r="J24515" s="72"/>
      <c r="K24515" s="72"/>
    </row>
    <row r="24516" spans="9:11">
      <c r="I24516" s="72"/>
      <c r="J24516" s="72"/>
      <c r="K24516" s="72"/>
    </row>
    <row r="24517" spans="9:11">
      <c r="I24517" s="72"/>
      <c r="J24517" s="72"/>
      <c r="K24517" s="72"/>
    </row>
    <row r="24518" spans="9:11">
      <c r="I24518" s="72"/>
      <c r="J24518" s="72"/>
      <c r="K24518" s="72"/>
    </row>
    <row r="24519" spans="9:11">
      <c r="I24519" s="72"/>
      <c r="J24519" s="72"/>
      <c r="K24519" s="72"/>
    </row>
    <row r="24520" spans="9:11">
      <c r="I24520" s="72"/>
      <c r="J24520" s="72"/>
      <c r="K24520" s="72"/>
    </row>
    <row r="24521" spans="9:11">
      <c r="I24521" s="72"/>
      <c r="J24521" s="72"/>
      <c r="K24521" s="72"/>
    </row>
    <row r="24522" spans="9:11">
      <c r="I24522" s="72"/>
      <c r="J24522" s="72"/>
      <c r="K24522" s="72"/>
    </row>
    <row r="24523" spans="9:11">
      <c r="I24523" s="72"/>
      <c r="J24523" s="72"/>
      <c r="K24523" s="72"/>
    </row>
    <row r="24524" spans="9:11">
      <c r="I24524" s="72"/>
      <c r="J24524" s="72"/>
      <c r="K24524" s="72"/>
    </row>
    <row r="24525" spans="9:11">
      <c r="I24525" s="72"/>
      <c r="J24525" s="72"/>
      <c r="K24525" s="72"/>
    </row>
    <row r="24526" spans="9:11">
      <c r="I24526" s="72"/>
      <c r="J24526" s="72"/>
      <c r="K24526" s="72"/>
    </row>
    <row r="24527" spans="9:11">
      <c r="I24527" s="72"/>
      <c r="J24527" s="72"/>
      <c r="K24527" s="72"/>
    </row>
    <row r="24528" spans="9:11">
      <c r="I24528" s="72"/>
      <c r="J24528" s="72"/>
      <c r="K24528" s="72"/>
    </row>
    <row r="24529" spans="9:11">
      <c r="I24529" s="72"/>
      <c r="J24529" s="72"/>
      <c r="K24529" s="72"/>
    </row>
    <row r="24530" spans="9:11">
      <c r="I24530" s="72"/>
      <c r="J24530" s="72"/>
      <c r="K24530" s="72"/>
    </row>
    <row r="24531" spans="9:11">
      <c r="I24531" s="72"/>
      <c r="J24531" s="72"/>
      <c r="K24531" s="72"/>
    </row>
    <row r="24532" spans="9:11">
      <c r="I24532" s="72"/>
      <c r="J24532" s="72"/>
      <c r="K24532" s="72"/>
    </row>
    <row r="24533" spans="9:11">
      <c r="I24533" s="72"/>
      <c r="J24533" s="72"/>
      <c r="K24533" s="72"/>
    </row>
    <row r="24534" spans="9:11">
      <c r="I24534" s="72"/>
      <c r="J24534" s="72"/>
      <c r="K24534" s="72"/>
    </row>
    <row r="24535" spans="9:11">
      <c r="I24535" s="72"/>
      <c r="J24535" s="72"/>
      <c r="K24535" s="72"/>
    </row>
    <row r="24536" spans="9:11">
      <c r="I24536" s="72"/>
      <c r="J24536" s="72"/>
      <c r="K24536" s="72"/>
    </row>
    <row r="24537" spans="9:11">
      <c r="I24537" s="72"/>
      <c r="J24537" s="72"/>
      <c r="K24537" s="72"/>
    </row>
    <row r="24538" spans="9:11">
      <c r="I24538" s="72"/>
      <c r="J24538" s="72"/>
      <c r="K24538" s="72"/>
    </row>
    <row r="24539" spans="9:11">
      <c r="I24539" s="72"/>
      <c r="J24539" s="72"/>
      <c r="K24539" s="72"/>
    </row>
    <row r="24540" spans="9:11">
      <c r="I24540" s="72"/>
      <c r="J24540" s="72"/>
      <c r="K24540" s="72"/>
    </row>
    <row r="24541" spans="9:11">
      <c r="I24541" s="72"/>
      <c r="J24541" s="72"/>
      <c r="K24541" s="72"/>
    </row>
    <row r="24542" spans="9:11">
      <c r="I24542" s="72"/>
      <c r="J24542" s="72"/>
      <c r="K24542" s="72"/>
    </row>
    <row r="24543" spans="9:11">
      <c r="I24543" s="72"/>
      <c r="J24543" s="72"/>
      <c r="K24543" s="72"/>
    </row>
    <row r="24544" spans="9:11">
      <c r="I24544" s="72"/>
      <c r="J24544" s="72"/>
      <c r="K24544" s="72"/>
    </row>
    <row r="24545" spans="9:11">
      <c r="I24545" s="72"/>
      <c r="J24545" s="72"/>
      <c r="K24545" s="72"/>
    </row>
    <row r="24546" spans="9:11">
      <c r="I24546" s="72"/>
      <c r="J24546" s="72"/>
      <c r="K24546" s="72"/>
    </row>
    <row r="24547" spans="9:11">
      <c r="I24547" s="72"/>
      <c r="J24547" s="72"/>
      <c r="K24547" s="72"/>
    </row>
    <row r="24548" spans="9:11">
      <c r="I24548" s="72"/>
      <c r="J24548" s="72"/>
      <c r="K24548" s="72"/>
    </row>
    <row r="24549" spans="9:11">
      <c r="I24549" s="72"/>
      <c r="J24549" s="72"/>
      <c r="K24549" s="72"/>
    </row>
    <row r="24550" spans="9:11">
      <c r="I24550" s="72"/>
      <c r="J24550" s="72"/>
      <c r="K24550" s="72"/>
    </row>
    <row r="24551" spans="9:11">
      <c r="I24551" s="72"/>
      <c r="J24551" s="72"/>
      <c r="K24551" s="72"/>
    </row>
    <row r="24552" spans="9:11">
      <c r="I24552" s="72"/>
      <c r="J24552" s="72"/>
      <c r="K24552" s="72"/>
    </row>
    <row r="24553" spans="9:11">
      <c r="I24553" s="72"/>
      <c r="J24553" s="72"/>
      <c r="K24553" s="72"/>
    </row>
    <row r="24554" spans="9:11">
      <c r="I24554" s="72"/>
      <c r="J24554" s="72"/>
      <c r="K24554" s="72"/>
    </row>
    <row r="24555" spans="9:11">
      <c r="I24555" s="72"/>
      <c r="J24555" s="72"/>
      <c r="K24555" s="72"/>
    </row>
    <row r="24556" spans="9:11">
      <c r="I24556" s="72"/>
      <c r="J24556" s="72"/>
      <c r="K24556" s="72"/>
    </row>
    <row r="24557" spans="9:11">
      <c r="I24557" s="72"/>
      <c r="J24557" s="72"/>
      <c r="K24557" s="72"/>
    </row>
    <row r="24558" spans="9:11">
      <c r="I24558" s="72"/>
      <c r="J24558" s="72"/>
      <c r="K24558" s="72"/>
    </row>
    <row r="24559" spans="9:11">
      <c r="I24559" s="72"/>
      <c r="J24559" s="72"/>
      <c r="K24559" s="72"/>
    </row>
    <row r="24560" spans="9:11">
      <c r="I24560" s="72"/>
      <c r="J24560" s="72"/>
      <c r="K24560" s="72"/>
    </row>
    <row r="24561" spans="9:11">
      <c r="I24561" s="72"/>
      <c r="J24561" s="72"/>
      <c r="K24561" s="72"/>
    </row>
    <row r="24562" spans="9:11">
      <c r="I24562" s="72"/>
      <c r="J24562" s="72"/>
      <c r="K24562" s="72"/>
    </row>
    <row r="24563" spans="9:11">
      <c r="I24563" s="72"/>
      <c r="J24563" s="72"/>
      <c r="K24563" s="72"/>
    </row>
    <row r="24564" spans="9:11">
      <c r="I24564" s="72"/>
      <c r="J24564" s="72"/>
      <c r="K24564" s="72"/>
    </row>
    <row r="24565" spans="9:11">
      <c r="I24565" s="72"/>
      <c r="J24565" s="72"/>
      <c r="K24565" s="72"/>
    </row>
    <row r="24566" spans="9:11">
      <c r="I24566" s="72"/>
      <c r="J24566" s="72"/>
      <c r="K24566" s="72"/>
    </row>
    <row r="24567" spans="9:11">
      <c r="I24567" s="72"/>
      <c r="J24567" s="72"/>
      <c r="K24567" s="72"/>
    </row>
    <row r="24568" spans="9:11">
      <c r="I24568" s="72"/>
      <c r="J24568" s="72"/>
      <c r="K24568" s="72"/>
    </row>
    <row r="24569" spans="9:11">
      <c r="I24569" s="72"/>
      <c r="J24569" s="72"/>
      <c r="K24569" s="72"/>
    </row>
    <row r="24570" spans="9:11">
      <c r="I24570" s="72"/>
      <c r="J24570" s="72"/>
      <c r="K24570" s="72"/>
    </row>
    <row r="24571" spans="9:11">
      <c r="I24571" s="72"/>
      <c r="J24571" s="72"/>
      <c r="K24571" s="72"/>
    </row>
    <row r="24572" spans="9:11">
      <c r="I24572" s="72"/>
      <c r="J24572" s="72"/>
      <c r="K24572" s="72"/>
    </row>
    <row r="24573" spans="9:11">
      <c r="I24573" s="72"/>
      <c r="J24573" s="72"/>
      <c r="K24573" s="72"/>
    </row>
    <row r="24574" spans="9:11">
      <c r="I24574" s="72"/>
      <c r="J24574" s="72"/>
      <c r="K24574" s="72"/>
    </row>
    <row r="24575" spans="9:11">
      <c r="I24575" s="72"/>
      <c r="J24575" s="72"/>
      <c r="K24575" s="72"/>
    </row>
    <row r="24576" spans="9:11">
      <c r="I24576" s="72"/>
      <c r="J24576" s="72"/>
      <c r="K24576" s="72"/>
    </row>
    <row r="24577" spans="9:11">
      <c r="I24577" s="72"/>
      <c r="J24577" s="72"/>
      <c r="K24577" s="72"/>
    </row>
    <row r="24578" spans="9:11">
      <c r="I24578" s="72"/>
      <c r="J24578" s="72"/>
      <c r="K24578" s="72"/>
    </row>
    <row r="24579" spans="9:11">
      <c r="I24579" s="72"/>
      <c r="J24579" s="72"/>
      <c r="K24579" s="72"/>
    </row>
    <row r="24580" spans="9:11">
      <c r="I24580" s="72"/>
      <c r="J24580" s="72"/>
      <c r="K24580" s="72"/>
    </row>
    <row r="24581" spans="9:11">
      <c r="I24581" s="72"/>
      <c r="J24581" s="72"/>
      <c r="K24581" s="72"/>
    </row>
    <row r="24582" spans="9:11">
      <c r="I24582" s="72"/>
      <c r="J24582" s="72"/>
      <c r="K24582" s="72"/>
    </row>
    <row r="24583" spans="9:11">
      <c r="I24583" s="72"/>
      <c r="J24583" s="72"/>
      <c r="K24583" s="72"/>
    </row>
    <row r="24584" spans="9:11">
      <c r="I24584" s="72"/>
      <c r="J24584" s="72"/>
      <c r="K24584" s="72"/>
    </row>
    <row r="24585" spans="9:11">
      <c r="I24585" s="72"/>
      <c r="J24585" s="72"/>
      <c r="K24585" s="72"/>
    </row>
    <row r="24586" spans="9:11">
      <c r="I24586" s="72"/>
      <c r="J24586" s="72"/>
      <c r="K24586" s="72"/>
    </row>
    <row r="24587" spans="9:11">
      <c r="I24587" s="72"/>
      <c r="J24587" s="72"/>
      <c r="K24587" s="72"/>
    </row>
    <row r="24588" spans="9:11">
      <c r="I24588" s="72"/>
      <c r="J24588" s="72"/>
      <c r="K24588" s="72"/>
    </row>
    <row r="24589" spans="9:11">
      <c r="I24589" s="72"/>
      <c r="J24589" s="72"/>
      <c r="K24589" s="72"/>
    </row>
    <row r="24590" spans="9:11">
      <c r="I24590" s="72"/>
      <c r="J24590" s="72"/>
      <c r="K24590" s="72"/>
    </row>
    <row r="24591" spans="9:11">
      <c r="I24591" s="72"/>
      <c r="J24591" s="72"/>
      <c r="K24591" s="72"/>
    </row>
    <row r="24592" spans="9:11">
      <c r="I24592" s="72"/>
      <c r="J24592" s="72"/>
      <c r="K24592" s="72"/>
    </row>
    <row r="24593" spans="9:11">
      <c r="I24593" s="72"/>
      <c r="J24593" s="72"/>
      <c r="K24593" s="72"/>
    </row>
    <row r="24594" spans="9:11">
      <c r="I24594" s="72"/>
      <c r="J24594" s="72"/>
      <c r="K24594" s="72"/>
    </row>
    <row r="24595" spans="9:11">
      <c r="I24595" s="72"/>
      <c r="J24595" s="72"/>
      <c r="K24595" s="72"/>
    </row>
    <row r="24596" spans="9:11">
      <c r="I24596" s="72"/>
      <c r="J24596" s="72"/>
      <c r="K24596" s="72"/>
    </row>
    <row r="24597" spans="9:11">
      <c r="I24597" s="72"/>
      <c r="J24597" s="72"/>
      <c r="K24597" s="72"/>
    </row>
    <row r="24598" spans="9:11">
      <c r="I24598" s="72"/>
      <c r="J24598" s="72"/>
      <c r="K24598" s="72"/>
    </row>
    <row r="24599" spans="9:11">
      <c r="I24599" s="72"/>
      <c r="J24599" s="72"/>
      <c r="K24599" s="72"/>
    </row>
    <row r="24600" spans="9:11">
      <c r="I24600" s="72"/>
      <c r="J24600" s="72"/>
      <c r="K24600" s="72"/>
    </row>
    <row r="24601" spans="9:11">
      <c r="I24601" s="72"/>
      <c r="J24601" s="72"/>
      <c r="K24601" s="72"/>
    </row>
    <row r="24602" spans="9:11">
      <c r="I24602" s="72"/>
      <c r="J24602" s="72"/>
      <c r="K24602" s="72"/>
    </row>
    <row r="24603" spans="9:11">
      <c r="I24603" s="72"/>
      <c r="J24603" s="72"/>
      <c r="K24603" s="72"/>
    </row>
    <row r="24604" spans="9:11">
      <c r="I24604" s="72"/>
      <c r="J24604" s="72"/>
      <c r="K24604" s="72"/>
    </row>
    <row r="24605" spans="9:11">
      <c r="I24605" s="72"/>
      <c r="J24605" s="72"/>
      <c r="K24605" s="72"/>
    </row>
    <row r="24606" spans="9:11">
      <c r="I24606" s="72"/>
      <c r="J24606" s="72"/>
      <c r="K24606" s="72"/>
    </row>
    <row r="24607" spans="9:11">
      <c r="I24607" s="72"/>
      <c r="J24607" s="72"/>
      <c r="K24607" s="72"/>
    </row>
    <row r="24608" spans="9:11">
      <c r="I24608" s="72"/>
      <c r="J24608" s="72"/>
      <c r="K24608" s="72"/>
    </row>
    <row r="24609" spans="9:11">
      <c r="I24609" s="72"/>
      <c r="J24609" s="72"/>
      <c r="K24609" s="72"/>
    </row>
    <row r="24610" spans="9:11">
      <c r="I24610" s="72"/>
      <c r="J24610" s="72"/>
      <c r="K24610" s="72"/>
    </row>
    <row r="24611" spans="9:11">
      <c r="I24611" s="72"/>
      <c r="J24611" s="72"/>
      <c r="K24611" s="72"/>
    </row>
    <row r="24612" spans="9:11">
      <c r="I24612" s="72"/>
      <c r="J24612" s="72"/>
      <c r="K24612" s="72"/>
    </row>
    <row r="24613" spans="9:11">
      <c r="I24613" s="72"/>
      <c r="J24613" s="72"/>
      <c r="K24613" s="72"/>
    </row>
    <row r="24614" spans="9:11">
      <c r="I24614" s="72"/>
      <c r="J24614" s="72"/>
      <c r="K24614" s="72"/>
    </row>
    <row r="24615" spans="9:11">
      <c r="I24615" s="72"/>
      <c r="J24615" s="72"/>
      <c r="K24615" s="72"/>
    </row>
    <row r="24616" spans="9:11">
      <c r="I24616" s="72"/>
      <c r="J24616" s="72"/>
      <c r="K24616" s="72"/>
    </row>
    <row r="24617" spans="9:11">
      <c r="I24617" s="72"/>
      <c r="J24617" s="72"/>
      <c r="K24617" s="72"/>
    </row>
    <row r="24618" spans="9:11">
      <c r="I24618" s="72"/>
      <c r="J24618" s="72"/>
      <c r="K24618" s="72"/>
    </row>
    <row r="24619" spans="9:11">
      <c r="I24619" s="72"/>
      <c r="J24619" s="72"/>
      <c r="K24619" s="72"/>
    </row>
    <row r="24620" spans="9:11">
      <c r="I24620" s="72"/>
      <c r="J24620" s="72"/>
      <c r="K24620" s="72"/>
    </row>
    <row r="24621" spans="9:11">
      <c r="I24621" s="72"/>
      <c r="J24621" s="72"/>
      <c r="K24621" s="72"/>
    </row>
    <row r="24622" spans="9:11">
      <c r="I24622" s="72"/>
      <c r="J24622" s="72"/>
      <c r="K24622" s="72"/>
    </row>
    <row r="24623" spans="9:11">
      <c r="I24623" s="72"/>
      <c r="J24623" s="72"/>
      <c r="K24623" s="72"/>
    </row>
    <row r="24624" spans="9:11">
      <c r="I24624" s="72"/>
      <c r="J24624" s="72"/>
      <c r="K24624" s="72"/>
    </row>
    <row r="24625" spans="9:11">
      <c r="I24625" s="72"/>
      <c r="J24625" s="72"/>
      <c r="K24625" s="72"/>
    </row>
    <row r="24626" spans="9:11">
      <c r="I24626" s="72"/>
      <c r="J24626" s="72"/>
      <c r="K24626" s="72"/>
    </row>
    <row r="24627" spans="9:11">
      <c r="I24627" s="72"/>
      <c r="J24627" s="72"/>
      <c r="K24627" s="72"/>
    </row>
    <row r="24628" spans="9:11">
      <c r="I24628" s="72"/>
      <c r="J24628" s="72"/>
      <c r="K24628" s="72"/>
    </row>
    <row r="24629" spans="9:11">
      <c r="I24629" s="72"/>
      <c r="J24629" s="72"/>
      <c r="K24629" s="72"/>
    </row>
    <row r="24630" spans="9:11">
      <c r="I24630" s="72"/>
      <c r="J24630" s="72"/>
      <c r="K24630" s="72"/>
    </row>
    <row r="24631" spans="9:11">
      <c r="I24631" s="72"/>
      <c r="J24631" s="72"/>
      <c r="K24631" s="72"/>
    </row>
    <row r="24632" spans="9:11">
      <c r="I24632" s="72"/>
      <c r="J24632" s="72"/>
      <c r="K24632" s="72"/>
    </row>
    <row r="24633" spans="9:11">
      <c r="I24633" s="72"/>
      <c r="J24633" s="72"/>
      <c r="K24633" s="72"/>
    </row>
    <row r="24634" spans="9:11">
      <c r="I24634" s="72"/>
      <c r="J24634" s="72"/>
      <c r="K24634" s="72"/>
    </row>
    <row r="24635" spans="9:11">
      <c r="I24635" s="72"/>
      <c r="J24635" s="72"/>
      <c r="K24635" s="72"/>
    </row>
    <row r="24636" spans="9:11">
      <c r="I24636" s="72"/>
      <c r="J24636" s="72"/>
      <c r="K24636" s="72"/>
    </row>
    <row r="24637" spans="9:11">
      <c r="I24637" s="72"/>
      <c r="J24637" s="72"/>
      <c r="K24637" s="72"/>
    </row>
    <row r="24638" spans="9:11">
      <c r="I24638" s="72"/>
      <c r="J24638" s="72"/>
      <c r="K24638" s="72"/>
    </row>
    <row r="24639" spans="9:11">
      <c r="I24639" s="72"/>
      <c r="J24639" s="72"/>
      <c r="K24639" s="72"/>
    </row>
    <row r="24640" spans="9:11">
      <c r="I24640" s="72"/>
      <c r="J24640" s="72"/>
      <c r="K24640" s="72"/>
    </row>
    <row r="24641" spans="9:11">
      <c r="I24641" s="72"/>
      <c r="J24641" s="72"/>
      <c r="K24641" s="72"/>
    </row>
    <row r="24642" spans="9:11">
      <c r="I24642" s="72"/>
      <c r="J24642" s="72"/>
      <c r="K24642" s="72"/>
    </row>
    <row r="24643" spans="9:11">
      <c r="I24643" s="72"/>
      <c r="J24643" s="72"/>
      <c r="K24643" s="72"/>
    </row>
    <row r="24644" spans="9:11">
      <c r="I24644" s="72"/>
      <c r="J24644" s="72"/>
      <c r="K24644" s="72"/>
    </row>
    <row r="24645" spans="9:11">
      <c r="I24645" s="72"/>
      <c r="J24645" s="72"/>
      <c r="K24645" s="72"/>
    </row>
    <row r="24646" spans="9:11">
      <c r="I24646" s="72"/>
      <c r="J24646" s="72"/>
      <c r="K24646" s="72"/>
    </row>
    <row r="24647" spans="9:11">
      <c r="I24647" s="72"/>
      <c r="J24647" s="72"/>
      <c r="K24647" s="72"/>
    </row>
    <row r="24648" spans="9:11">
      <c r="I24648" s="72"/>
      <c r="J24648" s="72"/>
      <c r="K24648" s="72"/>
    </row>
    <row r="24649" spans="9:11">
      <c r="I24649" s="72"/>
      <c r="J24649" s="72"/>
      <c r="K24649" s="72"/>
    </row>
    <row r="24650" spans="9:11">
      <c r="I24650" s="72"/>
      <c r="J24650" s="72"/>
      <c r="K24650" s="72"/>
    </row>
    <row r="24651" spans="9:11">
      <c r="I24651" s="72"/>
      <c r="J24651" s="72"/>
      <c r="K24651" s="72"/>
    </row>
    <row r="24652" spans="9:11">
      <c r="I24652" s="72"/>
      <c r="J24652" s="72"/>
      <c r="K24652" s="72"/>
    </row>
    <row r="24653" spans="9:11">
      <c r="I24653" s="72"/>
      <c r="J24653" s="72"/>
      <c r="K24653" s="72"/>
    </row>
    <row r="24654" spans="9:11">
      <c r="I24654" s="72"/>
      <c r="J24654" s="72"/>
      <c r="K24654" s="72"/>
    </row>
    <row r="24655" spans="9:11">
      <c r="I24655" s="72"/>
      <c r="J24655" s="72"/>
      <c r="K24655" s="72"/>
    </row>
    <row r="24656" spans="9:11">
      <c r="I24656" s="72"/>
      <c r="J24656" s="72"/>
      <c r="K24656" s="72"/>
    </row>
    <row r="24657" spans="9:11">
      <c r="I24657" s="72"/>
      <c r="J24657" s="72"/>
      <c r="K24657" s="72"/>
    </row>
    <row r="24658" spans="9:11">
      <c r="I24658" s="72"/>
      <c r="J24658" s="72"/>
      <c r="K24658" s="72"/>
    </row>
    <row r="24659" spans="9:11">
      <c r="I24659" s="72"/>
      <c r="J24659" s="72"/>
      <c r="K24659" s="72"/>
    </row>
    <row r="24660" spans="9:11">
      <c r="I24660" s="72"/>
      <c r="J24660" s="72"/>
      <c r="K24660" s="72"/>
    </row>
    <row r="24661" spans="9:11">
      <c r="I24661" s="72"/>
      <c r="J24661" s="72"/>
      <c r="K24661" s="72"/>
    </row>
    <row r="24662" spans="9:11">
      <c r="I24662" s="72"/>
      <c r="J24662" s="72"/>
      <c r="K24662" s="72"/>
    </row>
    <row r="24663" spans="9:11">
      <c r="I24663" s="72"/>
      <c r="J24663" s="72"/>
      <c r="K24663" s="72"/>
    </row>
    <row r="24664" spans="9:11">
      <c r="I24664" s="72"/>
      <c r="J24664" s="72"/>
      <c r="K24664" s="72"/>
    </row>
    <row r="24665" spans="9:11">
      <c r="I24665" s="72"/>
      <c r="J24665" s="72"/>
      <c r="K24665" s="72"/>
    </row>
    <row r="24666" spans="9:11">
      <c r="I24666" s="72"/>
      <c r="J24666" s="72"/>
      <c r="K24666" s="72"/>
    </row>
    <row r="24667" spans="9:11">
      <c r="I24667" s="72"/>
      <c r="J24667" s="72"/>
      <c r="K24667" s="72"/>
    </row>
    <row r="24668" spans="9:11">
      <c r="I24668" s="72"/>
      <c r="J24668" s="72"/>
      <c r="K24668" s="72"/>
    </row>
    <row r="24669" spans="9:11">
      <c r="I24669" s="72"/>
      <c r="J24669" s="72"/>
      <c r="K24669" s="72"/>
    </row>
    <row r="24670" spans="9:11">
      <c r="I24670" s="72"/>
      <c r="J24670" s="72"/>
      <c r="K24670" s="72"/>
    </row>
    <row r="24671" spans="9:11">
      <c r="I24671" s="72"/>
      <c r="J24671" s="72"/>
      <c r="K24671" s="72"/>
    </row>
    <row r="24672" spans="9:11">
      <c r="I24672" s="72"/>
      <c r="J24672" s="72"/>
      <c r="K24672" s="72"/>
    </row>
    <row r="24673" spans="9:11">
      <c r="I24673" s="72"/>
      <c r="J24673" s="72"/>
      <c r="K24673" s="72"/>
    </row>
    <row r="24674" spans="9:11">
      <c r="I24674" s="72"/>
      <c r="J24674" s="72"/>
      <c r="K24674" s="72"/>
    </row>
    <row r="24675" spans="9:11">
      <c r="I24675" s="72"/>
      <c r="J24675" s="72"/>
      <c r="K24675" s="72"/>
    </row>
    <row r="24676" spans="9:11">
      <c r="I24676" s="72"/>
      <c r="J24676" s="72"/>
      <c r="K24676" s="72"/>
    </row>
    <row r="24677" spans="9:11">
      <c r="I24677" s="72"/>
      <c r="J24677" s="72"/>
      <c r="K24677" s="72"/>
    </row>
    <row r="24678" spans="9:11">
      <c r="I24678" s="72"/>
      <c r="J24678" s="72"/>
      <c r="K24678" s="72"/>
    </row>
    <row r="24679" spans="9:11">
      <c r="I24679" s="72"/>
      <c r="J24679" s="72"/>
      <c r="K24679" s="72"/>
    </row>
    <row r="24680" spans="9:11">
      <c r="I24680" s="72"/>
      <c r="J24680" s="72"/>
      <c r="K24680" s="72"/>
    </row>
    <row r="24681" spans="9:11">
      <c r="I24681" s="72"/>
      <c r="J24681" s="72"/>
      <c r="K24681" s="72"/>
    </row>
    <row r="24682" spans="9:11">
      <c r="I24682" s="72"/>
      <c r="J24682" s="72"/>
      <c r="K24682" s="72"/>
    </row>
    <row r="24683" spans="9:11">
      <c r="I24683" s="72"/>
      <c r="J24683" s="72"/>
      <c r="K24683" s="72"/>
    </row>
    <row r="24684" spans="9:11">
      <c r="I24684" s="72"/>
      <c r="J24684" s="72"/>
      <c r="K24684" s="72"/>
    </row>
    <row r="24685" spans="9:11">
      <c r="I24685" s="72"/>
      <c r="J24685" s="72"/>
      <c r="K24685" s="72"/>
    </row>
    <row r="24686" spans="9:11">
      <c r="I24686" s="72"/>
      <c r="J24686" s="72"/>
      <c r="K24686" s="72"/>
    </row>
    <row r="24687" spans="9:11">
      <c r="I24687" s="72"/>
      <c r="J24687" s="72"/>
      <c r="K24687" s="72"/>
    </row>
    <row r="24688" spans="9:11">
      <c r="I24688" s="72"/>
      <c r="J24688" s="72"/>
      <c r="K24688" s="72"/>
    </row>
    <row r="24689" spans="9:11">
      <c r="I24689" s="72"/>
      <c r="J24689" s="72"/>
      <c r="K24689" s="72"/>
    </row>
    <row r="24690" spans="9:11">
      <c r="I24690" s="72"/>
      <c r="J24690" s="72"/>
      <c r="K24690" s="72"/>
    </row>
    <row r="24691" spans="9:11">
      <c r="I24691" s="72"/>
      <c r="J24691" s="72"/>
      <c r="K24691" s="72"/>
    </row>
    <row r="24692" spans="9:11">
      <c r="I24692" s="72"/>
      <c r="J24692" s="72"/>
      <c r="K24692" s="72"/>
    </row>
    <row r="24693" spans="9:11">
      <c r="I24693" s="72"/>
      <c r="J24693" s="72"/>
      <c r="K24693" s="72"/>
    </row>
    <row r="24694" spans="9:11">
      <c r="I24694" s="72"/>
      <c r="J24694" s="72"/>
      <c r="K24694" s="72"/>
    </row>
    <row r="24695" spans="9:11">
      <c r="I24695" s="72"/>
      <c r="J24695" s="72"/>
      <c r="K24695" s="72"/>
    </row>
    <row r="24696" spans="9:11">
      <c r="I24696" s="72"/>
      <c r="J24696" s="72"/>
      <c r="K24696" s="72"/>
    </row>
    <row r="24697" spans="9:11">
      <c r="I24697" s="72"/>
      <c r="J24697" s="72"/>
      <c r="K24697" s="72"/>
    </row>
    <row r="24698" spans="9:11">
      <c r="I24698" s="72"/>
      <c r="J24698" s="72"/>
      <c r="K24698" s="72"/>
    </row>
    <row r="24699" spans="9:11">
      <c r="I24699" s="72"/>
      <c r="J24699" s="72"/>
      <c r="K24699" s="72"/>
    </row>
    <row r="24700" spans="9:11">
      <c r="I24700" s="72"/>
      <c r="J24700" s="72"/>
      <c r="K24700" s="72"/>
    </row>
    <row r="24701" spans="9:11">
      <c r="I24701" s="72"/>
      <c r="J24701" s="72"/>
      <c r="K24701" s="72"/>
    </row>
    <row r="24702" spans="9:11">
      <c r="I24702" s="72"/>
      <c r="J24702" s="72"/>
      <c r="K24702" s="72"/>
    </row>
    <row r="24703" spans="9:11">
      <c r="I24703" s="72"/>
      <c r="J24703" s="72"/>
      <c r="K24703" s="72"/>
    </row>
    <row r="24704" spans="9:11">
      <c r="I24704" s="72"/>
      <c r="J24704" s="72"/>
      <c r="K24704" s="72"/>
    </row>
    <row r="24705" spans="9:11">
      <c r="I24705" s="72"/>
      <c r="J24705" s="72"/>
      <c r="K24705" s="72"/>
    </row>
    <row r="24706" spans="9:11">
      <c r="I24706" s="72"/>
      <c r="J24706" s="72"/>
      <c r="K24706" s="72"/>
    </row>
    <row r="24707" spans="9:11">
      <c r="I24707" s="72"/>
      <c r="J24707" s="72"/>
      <c r="K24707" s="72"/>
    </row>
    <row r="24708" spans="9:11">
      <c r="I24708" s="72"/>
      <c r="J24708" s="72"/>
      <c r="K24708" s="72"/>
    </row>
    <row r="24709" spans="9:11">
      <c r="I24709" s="72"/>
      <c r="J24709" s="72"/>
      <c r="K24709" s="72"/>
    </row>
    <row r="24710" spans="9:11">
      <c r="I24710" s="72"/>
      <c r="J24710" s="72"/>
      <c r="K24710" s="72"/>
    </row>
    <row r="24711" spans="9:11">
      <c r="I24711" s="72"/>
      <c r="J24711" s="72"/>
      <c r="K24711" s="72"/>
    </row>
    <row r="24712" spans="9:11">
      <c r="I24712" s="72"/>
      <c r="J24712" s="72"/>
      <c r="K24712" s="72"/>
    </row>
    <row r="24713" spans="9:11">
      <c r="I24713" s="72"/>
      <c r="J24713" s="72"/>
      <c r="K24713" s="72"/>
    </row>
    <row r="24714" spans="9:11">
      <c r="I24714" s="72"/>
      <c r="J24714" s="72"/>
      <c r="K24714" s="72"/>
    </row>
    <row r="24715" spans="9:11">
      <c r="I24715" s="72"/>
      <c r="J24715" s="72"/>
      <c r="K24715" s="72"/>
    </row>
    <row r="24716" spans="9:11">
      <c r="I24716" s="72"/>
      <c r="J24716" s="72"/>
      <c r="K24716" s="72"/>
    </row>
    <row r="24717" spans="9:11">
      <c r="I24717" s="72"/>
      <c r="J24717" s="72"/>
      <c r="K24717" s="72"/>
    </row>
    <row r="24718" spans="9:11">
      <c r="I24718" s="72"/>
      <c r="J24718" s="72"/>
      <c r="K24718" s="72"/>
    </row>
    <row r="24719" spans="9:11">
      <c r="I24719" s="72"/>
      <c r="J24719" s="72"/>
      <c r="K24719" s="72"/>
    </row>
    <row r="24720" spans="9:11">
      <c r="I24720" s="72"/>
      <c r="J24720" s="72"/>
      <c r="K24720" s="72"/>
    </row>
    <row r="24721" spans="9:11">
      <c r="I24721" s="72"/>
      <c r="J24721" s="72"/>
      <c r="K24721" s="72"/>
    </row>
    <row r="24722" spans="9:11">
      <c r="I24722" s="72"/>
      <c r="J24722" s="72"/>
      <c r="K24722" s="72"/>
    </row>
    <row r="24723" spans="9:11">
      <c r="I24723" s="72"/>
      <c r="J24723" s="72"/>
      <c r="K24723" s="72"/>
    </row>
    <row r="24724" spans="9:11">
      <c r="I24724" s="72"/>
      <c r="J24724" s="72"/>
      <c r="K24724" s="72"/>
    </row>
    <row r="24725" spans="9:11">
      <c r="I24725" s="72"/>
      <c r="J24725" s="72"/>
      <c r="K24725" s="72"/>
    </row>
    <row r="24726" spans="9:11">
      <c r="I24726" s="72"/>
      <c r="J24726" s="72"/>
      <c r="K24726" s="72"/>
    </row>
    <row r="24727" spans="9:11">
      <c r="I24727" s="72"/>
      <c r="J24727" s="72"/>
      <c r="K24727" s="72"/>
    </row>
    <row r="24728" spans="9:11">
      <c r="I24728" s="72"/>
      <c r="J24728" s="72"/>
      <c r="K24728" s="72"/>
    </row>
    <row r="24729" spans="9:11">
      <c r="I24729" s="72"/>
      <c r="J24729" s="72"/>
      <c r="K24729" s="72"/>
    </row>
    <row r="24730" spans="9:11">
      <c r="I24730" s="72"/>
      <c r="J24730" s="72"/>
      <c r="K24730" s="72"/>
    </row>
    <row r="24731" spans="9:11">
      <c r="I24731" s="72"/>
      <c r="J24731" s="72"/>
      <c r="K24731" s="72"/>
    </row>
    <row r="24732" spans="9:11">
      <c r="I24732" s="72"/>
      <c r="J24732" s="72"/>
      <c r="K24732" s="72"/>
    </row>
    <row r="24733" spans="9:11">
      <c r="I24733" s="72"/>
      <c r="J24733" s="72"/>
      <c r="K24733" s="72"/>
    </row>
    <row r="24734" spans="9:11">
      <c r="I24734" s="72"/>
      <c r="J24734" s="72"/>
      <c r="K24734" s="72"/>
    </row>
    <row r="24735" spans="9:11">
      <c r="I24735" s="72"/>
      <c r="J24735" s="72"/>
      <c r="K24735" s="72"/>
    </row>
    <row r="24736" spans="9:11">
      <c r="I24736" s="72"/>
      <c r="J24736" s="72"/>
      <c r="K24736" s="72"/>
    </row>
    <row r="24737" spans="9:11">
      <c r="I24737" s="72"/>
      <c r="J24737" s="72"/>
      <c r="K24737" s="72"/>
    </row>
    <row r="24738" spans="9:11">
      <c r="I24738" s="72"/>
      <c r="J24738" s="72"/>
      <c r="K24738" s="72"/>
    </row>
    <row r="24739" spans="9:11">
      <c r="I24739" s="72"/>
      <c r="J24739" s="72"/>
      <c r="K24739" s="72"/>
    </row>
    <row r="24740" spans="9:11">
      <c r="I24740" s="72"/>
      <c r="J24740" s="72"/>
      <c r="K24740" s="72"/>
    </row>
    <row r="24741" spans="9:11">
      <c r="I24741" s="72"/>
      <c r="J24741" s="72"/>
      <c r="K24741" s="72"/>
    </row>
    <row r="24742" spans="9:11">
      <c r="I24742" s="72"/>
      <c r="J24742" s="72"/>
      <c r="K24742" s="72"/>
    </row>
    <row r="24743" spans="9:11">
      <c r="I24743" s="72"/>
      <c r="J24743" s="72"/>
      <c r="K24743" s="72"/>
    </row>
    <row r="24744" spans="9:11">
      <c r="I24744" s="72"/>
      <c r="J24744" s="72"/>
      <c r="K24744" s="72"/>
    </row>
    <row r="24745" spans="9:11">
      <c r="I24745" s="72"/>
      <c r="J24745" s="72"/>
      <c r="K24745" s="72"/>
    </row>
    <row r="24746" spans="9:11">
      <c r="I24746" s="72"/>
      <c r="J24746" s="72"/>
      <c r="K24746" s="72"/>
    </row>
    <row r="24747" spans="9:11">
      <c r="I24747" s="72"/>
      <c r="J24747" s="72"/>
      <c r="K24747" s="72"/>
    </row>
    <row r="24748" spans="9:11">
      <c r="I24748" s="72"/>
      <c r="J24748" s="72"/>
      <c r="K24748" s="72"/>
    </row>
    <row r="24749" spans="9:11">
      <c r="I24749" s="72"/>
      <c r="J24749" s="72"/>
      <c r="K24749" s="72"/>
    </row>
    <row r="24750" spans="9:11">
      <c r="I24750" s="72"/>
      <c r="J24750" s="72"/>
      <c r="K24750" s="72"/>
    </row>
    <row r="24751" spans="9:11">
      <c r="I24751" s="72"/>
      <c r="J24751" s="72"/>
      <c r="K24751" s="72"/>
    </row>
    <row r="24752" spans="9:11">
      <c r="I24752" s="72"/>
      <c r="J24752" s="72"/>
      <c r="K24752" s="72"/>
    </row>
    <row r="24753" spans="9:11">
      <c r="I24753" s="72"/>
      <c r="J24753" s="72"/>
      <c r="K24753" s="72"/>
    </row>
    <row r="24754" spans="9:11">
      <c r="I24754" s="72"/>
      <c r="J24754" s="72"/>
      <c r="K24754" s="72"/>
    </row>
    <row r="24755" spans="9:11">
      <c r="I24755" s="72"/>
      <c r="J24755" s="72"/>
      <c r="K24755" s="72"/>
    </row>
    <row r="24756" spans="9:11">
      <c r="I24756" s="72"/>
      <c r="J24756" s="72"/>
      <c r="K24756" s="72"/>
    </row>
    <row r="24757" spans="9:11">
      <c r="I24757" s="72"/>
      <c r="J24757" s="72"/>
      <c r="K24757" s="72"/>
    </row>
    <row r="24758" spans="9:11">
      <c r="I24758" s="72"/>
      <c r="J24758" s="72"/>
      <c r="K24758" s="72"/>
    </row>
    <row r="24759" spans="9:11">
      <c r="I24759" s="72"/>
      <c r="J24759" s="72"/>
      <c r="K24759" s="72"/>
    </row>
    <row r="24760" spans="9:11">
      <c r="I24760" s="72"/>
      <c r="J24760" s="72"/>
      <c r="K24760" s="72"/>
    </row>
    <row r="24761" spans="9:11">
      <c r="I24761" s="72"/>
      <c r="J24761" s="72"/>
      <c r="K24761" s="72"/>
    </row>
    <row r="24762" spans="9:11">
      <c r="I24762" s="72"/>
      <c r="J24762" s="72"/>
      <c r="K24762" s="72"/>
    </row>
    <row r="24763" spans="9:11">
      <c r="I24763" s="72"/>
      <c r="J24763" s="72"/>
      <c r="K24763" s="72"/>
    </row>
    <row r="24764" spans="9:11">
      <c r="I24764" s="72"/>
      <c r="J24764" s="72"/>
      <c r="K24764" s="72"/>
    </row>
    <row r="24765" spans="9:11">
      <c r="I24765" s="72"/>
      <c r="J24765" s="72"/>
      <c r="K24765" s="72"/>
    </row>
    <row r="24766" spans="9:11">
      <c r="I24766" s="72"/>
      <c r="J24766" s="72"/>
      <c r="K24766" s="72"/>
    </row>
    <row r="24767" spans="9:11">
      <c r="I24767" s="72"/>
      <c r="J24767" s="72"/>
      <c r="K24767" s="72"/>
    </row>
    <row r="24768" spans="9:11">
      <c r="I24768" s="72"/>
      <c r="J24768" s="72"/>
      <c r="K24768" s="72"/>
    </row>
    <row r="24769" spans="9:11">
      <c r="I24769" s="72"/>
      <c r="J24769" s="72"/>
      <c r="K24769" s="72"/>
    </row>
    <row r="24770" spans="9:11">
      <c r="I24770" s="72"/>
      <c r="J24770" s="72"/>
      <c r="K24770" s="72"/>
    </row>
    <row r="24771" spans="9:11">
      <c r="I24771" s="72"/>
      <c r="J24771" s="72"/>
      <c r="K24771" s="72"/>
    </row>
    <row r="24772" spans="9:11">
      <c r="I24772" s="72"/>
      <c r="J24772" s="72"/>
      <c r="K24772" s="72"/>
    </row>
    <row r="24773" spans="9:11">
      <c r="I24773" s="72"/>
      <c r="J24773" s="72"/>
      <c r="K24773" s="72"/>
    </row>
    <row r="24774" spans="9:11">
      <c r="I24774" s="72"/>
      <c r="J24774" s="72"/>
      <c r="K24774" s="72"/>
    </row>
    <row r="24775" spans="9:11">
      <c r="I24775" s="72"/>
      <c r="J24775" s="72"/>
      <c r="K24775" s="72"/>
    </row>
    <row r="24776" spans="9:11">
      <c r="I24776" s="72"/>
      <c r="J24776" s="72"/>
      <c r="K24776" s="72"/>
    </row>
    <row r="24777" spans="9:11">
      <c r="I24777" s="72"/>
      <c r="J24777" s="72"/>
      <c r="K24777" s="72"/>
    </row>
    <row r="24778" spans="9:11">
      <c r="I24778" s="72"/>
      <c r="J24778" s="72"/>
      <c r="K24778" s="72"/>
    </row>
    <row r="24779" spans="9:11">
      <c r="I24779" s="72"/>
      <c r="J24779" s="72"/>
      <c r="K24779" s="72"/>
    </row>
    <row r="24780" spans="9:11">
      <c r="I24780" s="72"/>
      <c r="J24780" s="72"/>
      <c r="K24780" s="72"/>
    </row>
    <row r="24781" spans="9:11">
      <c r="I24781" s="72"/>
      <c r="J24781" s="72"/>
      <c r="K24781" s="72"/>
    </row>
    <row r="24782" spans="9:11">
      <c r="I24782" s="72"/>
      <c r="J24782" s="72"/>
      <c r="K24782" s="72"/>
    </row>
    <row r="24783" spans="9:11">
      <c r="I24783" s="72"/>
      <c r="J24783" s="72"/>
      <c r="K24783" s="72"/>
    </row>
    <row r="24784" spans="9:11">
      <c r="I24784" s="72"/>
      <c r="J24784" s="72"/>
      <c r="K24784" s="72"/>
    </row>
    <row r="24785" spans="9:11">
      <c r="I24785" s="72"/>
      <c r="J24785" s="72"/>
      <c r="K24785" s="72"/>
    </row>
    <row r="24786" spans="9:11">
      <c r="I24786" s="72"/>
      <c r="J24786" s="72"/>
      <c r="K24786" s="72"/>
    </row>
    <row r="24787" spans="9:11">
      <c r="I24787" s="72"/>
      <c r="J24787" s="72"/>
      <c r="K24787" s="72"/>
    </row>
    <row r="24788" spans="9:11">
      <c r="I24788" s="72"/>
      <c r="J24788" s="72"/>
      <c r="K24788" s="72"/>
    </row>
    <row r="24789" spans="9:11">
      <c r="I24789" s="72"/>
      <c r="J24789" s="72"/>
      <c r="K24789" s="72"/>
    </row>
    <row r="24790" spans="9:11">
      <c r="I24790" s="72"/>
      <c r="J24790" s="72"/>
      <c r="K24790" s="72"/>
    </row>
    <row r="24791" spans="9:11">
      <c r="I24791" s="72"/>
      <c r="J24791" s="72"/>
      <c r="K24791" s="72"/>
    </row>
    <row r="24792" spans="9:11">
      <c r="I24792" s="72"/>
      <c r="J24792" s="72"/>
      <c r="K24792" s="72"/>
    </row>
    <row r="24793" spans="9:11">
      <c r="I24793" s="72"/>
      <c r="J24793" s="72"/>
      <c r="K24793" s="72"/>
    </row>
    <row r="24794" spans="9:11">
      <c r="I24794" s="72"/>
      <c r="J24794" s="72"/>
      <c r="K24794" s="72"/>
    </row>
    <row r="24795" spans="9:11">
      <c r="I24795" s="72"/>
      <c r="J24795" s="72"/>
      <c r="K24795" s="72"/>
    </row>
    <row r="24796" spans="9:11">
      <c r="I24796" s="72"/>
      <c r="J24796" s="72"/>
      <c r="K24796" s="72"/>
    </row>
    <row r="24797" spans="9:11">
      <c r="I24797" s="72"/>
      <c r="J24797" s="72"/>
      <c r="K24797" s="72"/>
    </row>
    <row r="24798" spans="9:11">
      <c r="I24798" s="72"/>
      <c r="J24798" s="72"/>
      <c r="K24798" s="72"/>
    </row>
    <row r="24799" spans="9:11">
      <c r="I24799" s="72"/>
      <c r="J24799" s="72"/>
      <c r="K24799" s="72"/>
    </row>
    <row r="24800" spans="9:11">
      <c r="I24800" s="72"/>
      <c r="J24800" s="72"/>
      <c r="K24800" s="72"/>
    </row>
    <row r="24801" spans="9:11">
      <c r="I24801" s="72"/>
      <c r="J24801" s="72"/>
      <c r="K24801" s="72"/>
    </row>
    <row r="24802" spans="9:11">
      <c r="I24802" s="72"/>
      <c r="J24802" s="72"/>
      <c r="K24802" s="72"/>
    </row>
    <row r="24803" spans="9:11">
      <c r="I24803" s="72"/>
      <c r="J24803" s="72"/>
      <c r="K24803" s="72"/>
    </row>
    <row r="24804" spans="9:11">
      <c r="I24804" s="72"/>
      <c r="J24804" s="72"/>
      <c r="K24804" s="72"/>
    </row>
    <row r="24805" spans="9:11">
      <c r="I24805" s="72"/>
      <c r="J24805" s="72"/>
      <c r="K24805" s="72"/>
    </row>
    <row r="24806" spans="9:11">
      <c r="I24806" s="72"/>
      <c r="J24806" s="72"/>
      <c r="K24806" s="72"/>
    </row>
    <row r="24807" spans="9:11">
      <c r="I24807" s="72"/>
      <c r="J24807" s="72"/>
      <c r="K24807" s="72"/>
    </row>
    <row r="24808" spans="9:11">
      <c r="I24808" s="72"/>
      <c r="J24808" s="72"/>
      <c r="K24808" s="72"/>
    </row>
    <row r="24809" spans="9:11">
      <c r="I24809" s="72"/>
      <c r="J24809" s="72"/>
      <c r="K24809" s="72"/>
    </row>
    <row r="24810" spans="9:11">
      <c r="I24810" s="72"/>
      <c r="J24810" s="72"/>
      <c r="K24810" s="72"/>
    </row>
    <row r="24811" spans="9:11">
      <c r="I24811" s="72"/>
      <c r="J24811" s="72"/>
      <c r="K24811" s="72"/>
    </row>
    <row r="24812" spans="9:11">
      <c r="I24812" s="72"/>
      <c r="J24812" s="72"/>
      <c r="K24812" s="72"/>
    </row>
    <row r="24813" spans="9:11">
      <c r="I24813" s="72"/>
      <c r="J24813" s="72"/>
      <c r="K24813" s="72"/>
    </row>
    <row r="24814" spans="9:11">
      <c r="I24814" s="72"/>
      <c r="J24814" s="72"/>
      <c r="K24814" s="72"/>
    </row>
    <row r="24815" spans="9:11">
      <c r="I24815" s="72"/>
      <c r="J24815" s="72"/>
      <c r="K24815" s="72"/>
    </row>
    <row r="24816" spans="9:11">
      <c r="I24816" s="72"/>
      <c r="J24816" s="72"/>
      <c r="K24816" s="72"/>
    </row>
    <row r="24817" spans="9:11">
      <c r="I24817" s="72"/>
      <c r="J24817" s="72"/>
      <c r="K24817" s="72"/>
    </row>
    <row r="24818" spans="9:11">
      <c r="I24818" s="72"/>
      <c r="J24818" s="72"/>
      <c r="K24818" s="72"/>
    </row>
    <row r="24819" spans="9:11">
      <c r="I24819" s="72"/>
      <c r="J24819" s="72"/>
      <c r="K24819" s="72"/>
    </row>
    <row r="24820" spans="9:11">
      <c r="I24820" s="72"/>
      <c r="J24820" s="72"/>
      <c r="K24820" s="72"/>
    </row>
    <row r="24821" spans="9:11">
      <c r="I24821" s="72"/>
      <c r="J24821" s="72"/>
      <c r="K24821" s="72"/>
    </row>
    <row r="24822" spans="9:11">
      <c r="I24822" s="72"/>
      <c r="J24822" s="72"/>
      <c r="K24822" s="72"/>
    </row>
    <row r="24823" spans="9:11">
      <c r="I24823" s="72"/>
      <c r="J24823" s="72"/>
      <c r="K24823" s="72"/>
    </row>
    <row r="24824" spans="9:11">
      <c r="I24824" s="72"/>
      <c r="J24824" s="72"/>
      <c r="K24824" s="72"/>
    </row>
    <row r="24825" spans="9:11">
      <c r="I24825" s="72"/>
      <c r="J24825" s="72"/>
      <c r="K24825" s="72"/>
    </row>
    <row r="24826" spans="9:11">
      <c r="I24826" s="72"/>
      <c r="J24826" s="72"/>
      <c r="K24826" s="72"/>
    </row>
    <row r="24827" spans="9:11">
      <c r="I24827" s="72"/>
      <c r="J24827" s="72"/>
      <c r="K24827" s="72"/>
    </row>
    <row r="24828" spans="9:11">
      <c r="I24828" s="72"/>
      <c r="J24828" s="72"/>
      <c r="K24828" s="72"/>
    </row>
    <row r="24829" spans="9:11">
      <c r="I24829" s="72"/>
      <c r="J24829" s="72"/>
      <c r="K24829" s="72"/>
    </row>
    <row r="24830" spans="9:11">
      <c r="I24830" s="72"/>
      <c r="J24830" s="72"/>
      <c r="K24830" s="72"/>
    </row>
    <row r="24831" spans="9:11">
      <c r="I24831" s="72"/>
      <c r="J24831" s="72"/>
      <c r="K24831" s="72"/>
    </row>
    <row r="24832" spans="9:11">
      <c r="I24832" s="72"/>
      <c r="J24832" s="72"/>
      <c r="K24832" s="72"/>
    </row>
    <row r="24833" spans="9:11">
      <c r="I24833" s="72"/>
      <c r="J24833" s="72"/>
      <c r="K24833" s="72"/>
    </row>
    <row r="24834" spans="9:11">
      <c r="I24834" s="72"/>
      <c r="J24834" s="72"/>
      <c r="K24834" s="72"/>
    </row>
    <row r="24835" spans="9:11">
      <c r="I24835" s="72"/>
      <c r="J24835" s="72"/>
      <c r="K24835" s="72"/>
    </row>
    <row r="24836" spans="9:11">
      <c r="I24836" s="72"/>
      <c r="J24836" s="72"/>
      <c r="K24836" s="72"/>
    </row>
    <row r="24837" spans="9:11">
      <c r="I24837" s="72"/>
      <c r="J24837" s="72"/>
      <c r="K24837" s="72"/>
    </row>
    <row r="24838" spans="9:11">
      <c r="I24838" s="72"/>
      <c r="J24838" s="72"/>
      <c r="K24838" s="72"/>
    </row>
    <row r="24839" spans="9:11">
      <c r="I24839" s="72"/>
      <c r="J24839" s="72"/>
      <c r="K24839" s="72"/>
    </row>
    <row r="24840" spans="9:11">
      <c r="I24840" s="72"/>
      <c r="J24840" s="72"/>
      <c r="K24840" s="72"/>
    </row>
    <row r="24841" spans="9:11">
      <c r="I24841" s="72"/>
      <c r="J24841" s="72"/>
      <c r="K24841" s="72"/>
    </row>
    <row r="24842" spans="9:11">
      <c r="I24842" s="72"/>
      <c r="J24842" s="72"/>
      <c r="K24842" s="72"/>
    </row>
    <row r="24843" spans="9:11">
      <c r="I24843" s="72"/>
      <c r="J24843" s="72"/>
      <c r="K24843" s="72"/>
    </row>
    <row r="24844" spans="9:11">
      <c r="I24844" s="72"/>
      <c r="J24844" s="72"/>
      <c r="K24844" s="72"/>
    </row>
    <row r="24845" spans="9:11">
      <c r="I24845" s="72"/>
      <c r="J24845" s="72"/>
      <c r="K24845" s="72"/>
    </row>
    <row r="24846" spans="9:11">
      <c r="I24846" s="72"/>
      <c r="J24846" s="72"/>
      <c r="K24846" s="72"/>
    </row>
    <row r="24847" spans="9:11">
      <c r="I24847" s="72"/>
      <c r="J24847" s="72"/>
      <c r="K24847" s="72"/>
    </row>
    <row r="24848" spans="9:11">
      <c r="I24848" s="72"/>
      <c r="J24848" s="72"/>
      <c r="K24848" s="72"/>
    </row>
    <row r="24849" spans="9:11">
      <c r="I24849" s="72"/>
      <c r="J24849" s="72"/>
      <c r="K24849" s="72"/>
    </row>
    <row r="24850" spans="9:11">
      <c r="I24850" s="72"/>
      <c r="J24850" s="72"/>
      <c r="K24850" s="72"/>
    </row>
    <row r="24851" spans="9:11">
      <c r="I24851" s="72"/>
      <c r="J24851" s="72"/>
      <c r="K24851" s="72"/>
    </row>
    <row r="24852" spans="9:11">
      <c r="I24852" s="72"/>
      <c r="J24852" s="72"/>
      <c r="K24852" s="72"/>
    </row>
    <row r="24853" spans="9:11">
      <c r="I24853" s="72"/>
      <c r="J24853" s="72"/>
      <c r="K24853" s="72"/>
    </row>
    <row r="24854" spans="9:11">
      <c r="I24854" s="72"/>
      <c r="J24854" s="72"/>
      <c r="K24854" s="72"/>
    </row>
    <row r="24855" spans="9:11">
      <c r="I24855" s="72"/>
      <c r="J24855" s="72"/>
      <c r="K24855" s="72"/>
    </row>
    <row r="24856" spans="9:11">
      <c r="I24856" s="72"/>
      <c r="J24856" s="72"/>
      <c r="K24856" s="72"/>
    </row>
    <row r="24857" spans="9:11">
      <c r="I24857" s="72"/>
      <c r="J24857" s="72"/>
      <c r="K24857" s="72"/>
    </row>
    <row r="24858" spans="9:11">
      <c r="I24858" s="72"/>
      <c r="J24858" s="72"/>
      <c r="K24858" s="72"/>
    </row>
    <row r="24859" spans="9:11">
      <c r="I24859" s="72"/>
      <c r="J24859" s="72"/>
      <c r="K24859" s="72"/>
    </row>
    <row r="24860" spans="9:11">
      <c r="I24860" s="72"/>
      <c r="J24860" s="72"/>
      <c r="K24860" s="72"/>
    </row>
    <row r="24861" spans="9:11">
      <c r="I24861" s="72"/>
      <c r="J24861" s="72"/>
      <c r="K24861" s="72"/>
    </row>
    <row r="24862" spans="9:11">
      <c r="I24862" s="72"/>
      <c r="J24862" s="72"/>
      <c r="K24862" s="72"/>
    </row>
    <row r="24863" spans="9:11">
      <c r="I24863" s="72"/>
      <c r="J24863" s="72"/>
      <c r="K24863" s="72"/>
    </row>
    <row r="24864" spans="9:11">
      <c r="I24864" s="72"/>
      <c r="J24864" s="72"/>
      <c r="K24864" s="72"/>
    </row>
    <row r="24865" spans="9:11">
      <c r="I24865" s="72"/>
      <c r="J24865" s="72"/>
      <c r="K24865" s="72"/>
    </row>
    <row r="24866" spans="9:11">
      <c r="I24866" s="72"/>
      <c r="J24866" s="72"/>
      <c r="K24866" s="72"/>
    </row>
    <row r="24867" spans="9:11">
      <c r="I24867" s="72"/>
      <c r="J24867" s="72"/>
      <c r="K24867" s="72"/>
    </row>
    <row r="24868" spans="9:11">
      <c r="I24868" s="72"/>
      <c r="J24868" s="72"/>
      <c r="K24868" s="72"/>
    </row>
    <row r="24869" spans="9:11">
      <c r="I24869" s="72"/>
      <c r="J24869" s="72"/>
      <c r="K24869" s="72"/>
    </row>
    <row r="24870" spans="9:11">
      <c r="I24870" s="72"/>
      <c r="J24870" s="72"/>
      <c r="K24870" s="72"/>
    </row>
    <row r="24871" spans="9:11">
      <c r="I24871" s="72"/>
      <c r="J24871" s="72"/>
      <c r="K24871" s="72"/>
    </row>
    <row r="24872" spans="9:11">
      <c r="I24872" s="72"/>
      <c r="J24872" s="72"/>
      <c r="K24872" s="72"/>
    </row>
    <row r="24873" spans="9:11">
      <c r="I24873" s="72"/>
      <c r="J24873" s="72"/>
      <c r="K24873" s="72"/>
    </row>
    <row r="24874" spans="9:11">
      <c r="I24874" s="72"/>
      <c r="J24874" s="72"/>
      <c r="K24874" s="72"/>
    </row>
    <row r="24875" spans="9:11">
      <c r="I24875" s="72"/>
      <c r="J24875" s="72"/>
      <c r="K24875" s="72"/>
    </row>
    <row r="24876" spans="9:11">
      <c r="I24876" s="72"/>
      <c r="J24876" s="72"/>
      <c r="K24876" s="72"/>
    </row>
    <row r="24877" spans="9:11">
      <c r="I24877" s="72"/>
      <c r="J24877" s="72"/>
      <c r="K24877" s="72"/>
    </row>
    <row r="24878" spans="9:11">
      <c r="I24878" s="72"/>
      <c r="J24878" s="72"/>
      <c r="K24878" s="72"/>
    </row>
    <row r="24879" spans="9:11">
      <c r="I24879" s="72"/>
      <c r="J24879" s="72"/>
      <c r="K24879" s="72"/>
    </row>
    <row r="24880" spans="9:11">
      <c r="I24880" s="72"/>
      <c r="J24880" s="72"/>
      <c r="K24880" s="72"/>
    </row>
    <row r="24881" spans="9:11">
      <c r="I24881" s="72"/>
      <c r="J24881" s="72"/>
      <c r="K24881" s="72"/>
    </row>
    <row r="24882" spans="9:11">
      <c r="I24882" s="72"/>
      <c r="J24882" s="72"/>
      <c r="K24882" s="72"/>
    </row>
    <row r="24883" spans="9:11">
      <c r="I24883" s="72"/>
      <c r="J24883" s="72"/>
      <c r="K24883" s="72"/>
    </row>
    <row r="24884" spans="9:11">
      <c r="I24884" s="72"/>
      <c r="J24884" s="72"/>
      <c r="K24884" s="72"/>
    </row>
    <row r="24885" spans="9:11">
      <c r="I24885" s="72"/>
      <c r="J24885" s="72"/>
      <c r="K24885" s="72"/>
    </row>
    <row r="24886" spans="9:11">
      <c r="I24886" s="72"/>
      <c r="J24886" s="72"/>
      <c r="K24886" s="72"/>
    </row>
    <row r="24887" spans="9:11">
      <c r="I24887" s="72"/>
      <c r="J24887" s="72"/>
      <c r="K24887" s="72"/>
    </row>
    <row r="24888" spans="9:11">
      <c r="I24888" s="72"/>
      <c r="J24888" s="72"/>
      <c r="K24888" s="72"/>
    </row>
    <row r="24889" spans="9:11">
      <c r="I24889" s="72"/>
      <c r="J24889" s="72"/>
      <c r="K24889" s="72"/>
    </row>
    <row r="24890" spans="9:11">
      <c r="I24890" s="72"/>
      <c r="J24890" s="72"/>
      <c r="K24890" s="72"/>
    </row>
    <row r="24891" spans="9:11">
      <c r="I24891" s="72"/>
      <c r="J24891" s="72"/>
      <c r="K24891" s="72"/>
    </row>
    <row r="24892" spans="9:11">
      <c r="I24892" s="72"/>
      <c r="J24892" s="72"/>
      <c r="K24892" s="72"/>
    </row>
    <row r="24893" spans="9:11">
      <c r="I24893" s="72"/>
      <c r="J24893" s="72"/>
      <c r="K24893" s="72"/>
    </row>
    <row r="24894" spans="9:11">
      <c r="I24894" s="72"/>
      <c r="J24894" s="72"/>
      <c r="K24894" s="72"/>
    </row>
    <row r="24895" spans="9:11">
      <c r="I24895" s="72"/>
      <c r="J24895" s="72"/>
      <c r="K24895" s="72"/>
    </row>
    <row r="24896" spans="9:11">
      <c r="I24896" s="72"/>
      <c r="J24896" s="72"/>
      <c r="K24896" s="72"/>
    </row>
    <row r="24897" spans="9:11">
      <c r="I24897" s="72"/>
      <c r="J24897" s="72"/>
      <c r="K24897" s="72"/>
    </row>
    <row r="24898" spans="9:11">
      <c r="I24898" s="72"/>
      <c r="J24898" s="72"/>
      <c r="K24898" s="72"/>
    </row>
    <row r="24899" spans="9:11">
      <c r="I24899" s="72"/>
      <c r="J24899" s="72"/>
      <c r="K24899" s="72"/>
    </row>
    <row r="24900" spans="9:11">
      <c r="I24900" s="72"/>
      <c r="J24900" s="72"/>
      <c r="K24900" s="72"/>
    </row>
    <row r="24901" spans="9:11">
      <c r="I24901" s="72"/>
      <c r="J24901" s="72"/>
      <c r="K24901" s="72"/>
    </row>
    <row r="24902" spans="9:11">
      <c r="I24902" s="72"/>
      <c r="J24902" s="72"/>
      <c r="K24902" s="72"/>
    </row>
    <row r="24903" spans="9:11">
      <c r="I24903" s="72"/>
      <c r="J24903" s="72"/>
      <c r="K24903" s="72"/>
    </row>
    <row r="24904" spans="9:11">
      <c r="I24904" s="72"/>
      <c r="J24904" s="72"/>
      <c r="K24904" s="72"/>
    </row>
    <row r="24905" spans="9:11">
      <c r="I24905" s="72"/>
      <c r="J24905" s="72"/>
      <c r="K24905" s="72"/>
    </row>
    <row r="24906" spans="9:11">
      <c r="I24906" s="72"/>
      <c r="J24906" s="72"/>
      <c r="K24906" s="72"/>
    </row>
    <row r="24907" spans="9:11">
      <c r="I24907" s="72"/>
      <c r="J24907" s="72"/>
      <c r="K24907" s="72"/>
    </row>
    <row r="24908" spans="9:11">
      <c r="I24908" s="72"/>
      <c r="J24908" s="72"/>
      <c r="K24908" s="72"/>
    </row>
    <row r="24909" spans="9:11">
      <c r="I24909" s="72"/>
      <c r="J24909" s="72"/>
      <c r="K24909" s="72"/>
    </row>
    <row r="24910" spans="9:11">
      <c r="I24910" s="72"/>
      <c r="J24910" s="72"/>
      <c r="K24910" s="72"/>
    </row>
    <row r="24911" spans="9:11">
      <c r="I24911" s="72"/>
      <c r="J24911" s="72"/>
      <c r="K24911" s="72"/>
    </row>
    <row r="24912" spans="9:11">
      <c r="I24912" s="72"/>
      <c r="J24912" s="72"/>
      <c r="K24912" s="72"/>
    </row>
    <row r="24913" spans="9:11">
      <c r="I24913" s="72"/>
      <c r="J24913" s="72"/>
      <c r="K24913" s="72"/>
    </row>
    <row r="24914" spans="9:11">
      <c r="I24914" s="72"/>
      <c r="J24914" s="72"/>
      <c r="K24914" s="72"/>
    </row>
    <row r="24915" spans="9:11">
      <c r="I24915" s="72"/>
      <c r="J24915" s="72"/>
      <c r="K24915" s="72"/>
    </row>
    <row r="24916" spans="9:11">
      <c r="I24916" s="72"/>
      <c r="J24916" s="72"/>
      <c r="K24916" s="72"/>
    </row>
    <row r="24917" spans="9:11">
      <c r="I24917" s="72"/>
      <c r="J24917" s="72"/>
      <c r="K24917" s="72"/>
    </row>
    <row r="24918" spans="9:11">
      <c r="I24918" s="72"/>
      <c r="J24918" s="72"/>
      <c r="K24918" s="72"/>
    </row>
    <row r="24919" spans="9:11">
      <c r="I24919" s="72"/>
      <c r="J24919" s="72"/>
      <c r="K24919" s="72"/>
    </row>
    <row r="24920" spans="9:11">
      <c r="I24920" s="72"/>
      <c r="J24920" s="72"/>
      <c r="K24920" s="72"/>
    </row>
    <row r="24921" spans="9:11">
      <c r="I24921" s="72"/>
      <c r="J24921" s="72"/>
      <c r="K24921" s="72"/>
    </row>
    <row r="24922" spans="9:11">
      <c r="I24922" s="72"/>
      <c r="J24922" s="72"/>
      <c r="K24922" s="72"/>
    </row>
    <row r="24923" spans="9:11">
      <c r="I24923" s="72"/>
      <c r="J24923" s="72"/>
      <c r="K24923" s="72"/>
    </row>
    <row r="24924" spans="9:11">
      <c r="I24924" s="72"/>
      <c r="J24924" s="72"/>
      <c r="K24924" s="72"/>
    </row>
    <row r="24925" spans="9:11">
      <c r="I24925" s="72"/>
      <c r="J24925" s="72"/>
      <c r="K24925" s="72"/>
    </row>
    <row r="24926" spans="9:11">
      <c r="I24926" s="72"/>
      <c r="J24926" s="72"/>
      <c r="K24926" s="72"/>
    </row>
    <row r="24927" spans="9:11">
      <c r="I24927" s="72"/>
      <c r="J24927" s="72"/>
      <c r="K24927" s="72"/>
    </row>
    <row r="24928" spans="9:11">
      <c r="I24928" s="72"/>
      <c r="J24928" s="72"/>
      <c r="K24928" s="72"/>
    </row>
    <row r="24929" spans="9:11">
      <c r="I24929" s="72"/>
      <c r="J24929" s="72"/>
      <c r="K24929" s="72"/>
    </row>
    <row r="24930" spans="9:11">
      <c r="I24930" s="72"/>
      <c r="J24930" s="72"/>
      <c r="K24930" s="72"/>
    </row>
    <row r="24931" spans="9:11">
      <c r="I24931" s="72"/>
      <c r="J24931" s="72"/>
      <c r="K24931" s="72"/>
    </row>
    <row r="24932" spans="9:11">
      <c r="I24932" s="72"/>
      <c r="J24932" s="72"/>
      <c r="K24932" s="72"/>
    </row>
    <row r="24933" spans="9:11">
      <c r="I24933" s="72"/>
      <c r="J24933" s="72"/>
      <c r="K24933" s="72"/>
    </row>
    <row r="24934" spans="9:11">
      <c r="I24934" s="72"/>
      <c r="J24934" s="72"/>
      <c r="K24934" s="72"/>
    </row>
    <row r="24935" spans="9:11">
      <c r="I24935" s="72"/>
      <c r="J24935" s="72"/>
      <c r="K24935" s="72"/>
    </row>
    <row r="24936" spans="9:11">
      <c r="I24936" s="72"/>
      <c r="J24936" s="72"/>
      <c r="K24936" s="72"/>
    </row>
    <row r="24937" spans="9:11">
      <c r="I24937" s="72"/>
      <c r="J24937" s="72"/>
      <c r="K24937" s="72"/>
    </row>
    <row r="24938" spans="9:11">
      <c r="I24938" s="72"/>
      <c r="J24938" s="72"/>
      <c r="K24938" s="72"/>
    </row>
    <row r="24939" spans="9:11">
      <c r="I24939" s="72"/>
      <c r="J24939" s="72"/>
      <c r="K24939" s="72"/>
    </row>
    <row r="24940" spans="9:11">
      <c r="I24940" s="72"/>
      <c r="J24940" s="72"/>
      <c r="K24940" s="72"/>
    </row>
    <row r="24941" spans="9:11">
      <c r="I24941" s="72"/>
      <c r="J24941" s="72"/>
      <c r="K24941" s="72"/>
    </row>
    <row r="24942" spans="9:11">
      <c r="I24942" s="72"/>
      <c r="J24942" s="72"/>
      <c r="K24942" s="72"/>
    </row>
    <row r="24943" spans="9:11">
      <c r="I24943" s="72"/>
      <c r="J24943" s="72"/>
      <c r="K24943" s="72"/>
    </row>
    <row r="24944" spans="9:11">
      <c r="I24944" s="72"/>
      <c r="J24944" s="72"/>
      <c r="K24944" s="72"/>
    </row>
    <row r="24945" spans="9:11">
      <c r="I24945" s="72"/>
      <c r="J24945" s="72"/>
      <c r="K24945" s="72"/>
    </row>
    <row r="24946" spans="9:11">
      <c r="I24946" s="72"/>
      <c r="J24946" s="72"/>
      <c r="K24946" s="72"/>
    </row>
    <row r="24947" spans="9:11">
      <c r="I24947" s="72"/>
      <c r="J24947" s="72"/>
      <c r="K24947" s="72"/>
    </row>
    <row r="24948" spans="9:11">
      <c r="I24948" s="72"/>
      <c r="J24948" s="72"/>
      <c r="K24948" s="72"/>
    </row>
    <row r="24949" spans="9:11">
      <c r="I24949" s="72"/>
      <c r="J24949" s="72"/>
      <c r="K24949" s="72"/>
    </row>
    <row r="24950" spans="9:11">
      <c r="I24950" s="72"/>
      <c r="J24950" s="72"/>
      <c r="K24950" s="72"/>
    </row>
    <row r="24951" spans="9:11">
      <c r="I24951" s="72"/>
      <c r="J24951" s="72"/>
      <c r="K24951" s="72"/>
    </row>
    <row r="24952" spans="9:11">
      <c r="I24952" s="72"/>
      <c r="J24952" s="72"/>
      <c r="K24952" s="72"/>
    </row>
    <row r="24953" spans="9:11">
      <c r="I24953" s="72"/>
      <c r="J24953" s="72"/>
      <c r="K24953" s="72"/>
    </row>
    <row r="24954" spans="9:11">
      <c r="I24954" s="72"/>
      <c r="J24954" s="72"/>
      <c r="K24954" s="72"/>
    </row>
    <row r="24955" spans="9:11">
      <c r="I24955" s="72"/>
      <c r="J24955" s="72"/>
      <c r="K24955" s="72"/>
    </row>
    <row r="24956" spans="9:11">
      <c r="I24956" s="72"/>
      <c r="J24956" s="72"/>
      <c r="K24956" s="72"/>
    </row>
    <row r="24957" spans="9:11">
      <c r="I24957" s="72"/>
      <c r="J24957" s="72"/>
      <c r="K24957" s="72"/>
    </row>
    <row r="24958" spans="9:11">
      <c r="I24958" s="72"/>
      <c r="J24958" s="72"/>
      <c r="K24958" s="72"/>
    </row>
    <row r="24959" spans="9:11">
      <c r="I24959" s="72"/>
      <c r="J24959" s="72"/>
      <c r="K24959" s="72"/>
    </row>
    <row r="24960" spans="9:11">
      <c r="I24960" s="72"/>
      <c r="J24960" s="72"/>
      <c r="K24960" s="72"/>
    </row>
    <row r="24961" spans="9:11">
      <c r="I24961" s="72"/>
      <c r="J24961" s="72"/>
      <c r="K24961" s="72"/>
    </row>
    <row r="24962" spans="9:11">
      <c r="I24962" s="72"/>
      <c r="J24962" s="72"/>
      <c r="K24962" s="72"/>
    </row>
    <row r="24963" spans="9:11">
      <c r="I24963" s="72"/>
      <c r="J24963" s="72"/>
      <c r="K24963" s="72"/>
    </row>
    <row r="24964" spans="9:11">
      <c r="I24964" s="72"/>
      <c r="J24964" s="72"/>
      <c r="K24964" s="72"/>
    </row>
    <row r="24965" spans="9:11">
      <c r="I24965" s="72"/>
      <c r="J24965" s="72"/>
      <c r="K24965" s="72"/>
    </row>
    <row r="24966" spans="9:11">
      <c r="I24966" s="72"/>
      <c r="J24966" s="72"/>
      <c r="K24966" s="72"/>
    </row>
    <row r="24967" spans="9:11">
      <c r="I24967" s="72"/>
      <c r="J24967" s="72"/>
      <c r="K24967" s="72"/>
    </row>
    <row r="24968" spans="9:11">
      <c r="I24968" s="72"/>
      <c r="J24968" s="72"/>
      <c r="K24968" s="72"/>
    </row>
    <row r="24969" spans="9:11">
      <c r="I24969" s="72"/>
      <c r="J24969" s="72"/>
      <c r="K24969" s="72"/>
    </row>
    <row r="24970" spans="9:11">
      <c r="I24970" s="72"/>
      <c r="J24970" s="72"/>
      <c r="K24970" s="72"/>
    </row>
    <row r="24971" spans="9:11">
      <c r="I24971" s="72"/>
      <c r="J24971" s="72"/>
      <c r="K24971" s="72"/>
    </row>
    <row r="24972" spans="9:11">
      <c r="I24972" s="72"/>
      <c r="J24972" s="72"/>
      <c r="K24972" s="72"/>
    </row>
    <row r="24973" spans="9:11">
      <c r="I24973" s="72"/>
      <c r="J24973" s="72"/>
      <c r="K24973" s="72"/>
    </row>
    <row r="24974" spans="9:11">
      <c r="I24974" s="72"/>
      <c r="J24974" s="72"/>
      <c r="K24974" s="72"/>
    </row>
    <row r="24975" spans="9:11">
      <c r="I24975" s="72"/>
      <c r="J24975" s="72"/>
      <c r="K24975" s="72"/>
    </row>
    <row r="24976" spans="9:11">
      <c r="I24976" s="72"/>
      <c r="J24976" s="72"/>
      <c r="K24976" s="72"/>
    </row>
    <row r="24977" spans="9:11">
      <c r="I24977" s="72"/>
      <c r="J24977" s="72"/>
      <c r="K24977" s="72"/>
    </row>
    <row r="24978" spans="9:11">
      <c r="I24978" s="72"/>
      <c r="J24978" s="72"/>
      <c r="K24978" s="72"/>
    </row>
    <row r="24979" spans="9:11">
      <c r="I24979" s="72"/>
      <c r="J24979" s="72"/>
      <c r="K24979" s="72"/>
    </row>
    <row r="24980" spans="9:11">
      <c r="I24980" s="72"/>
      <c r="J24980" s="72"/>
      <c r="K24980" s="72"/>
    </row>
    <row r="24981" spans="9:11">
      <c r="I24981" s="72"/>
      <c r="J24981" s="72"/>
      <c r="K24981" s="72"/>
    </row>
    <row r="24982" spans="9:11">
      <c r="I24982" s="72"/>
      <c r="J24982" s="72"/>
      <c r="K24982" s="72"/>
    </row>
    <row r="24983" spans="9:11">
      <c r="I24983" s="72"/>
      <c r="J24983" s="72"/>
      <c r="K24983" s="72"/>
    </row>
    <row r="24984" spans="9:11">
      <c r="I24984" s="72"/>
      <c r="J24984" s="72"/>
      <c r="K24984" s="72"/>
    </row>
    <row r="24985" spans="9:11">
      <c r="I24985" s="72"/>
      <c r="J24985" s="72"/>
      <c r="K24985" s="72"/>
    </row>
    <row r="24986" spans="9:11">
      <c r="I24986" s="72"/>
      <c r="J24986" s="72"/>
      <c r="K24986" s="72"/>
    </row>
    <row r="24987" spans="9:11">
      <c r="I24987" s="72"/>
      <c r="J24987" s="72"/>
      <c r="K24987" s="72"/>
    </row>
    <row r="24988" spans="9:11">
      <c r="I24988" s="72"/>
      <c r="J24988" s="72"/>
      <c r="K24988" s="72"/>
    </row>
    <row r="24989" spans="9:11">
      <c r="I24989" s="72"/>
      <c r="J24989" s="72"/>
      <c r="K24989" s="72"/>
    </row>
    <row r="24990" spans="9:11">
      <c r="I24990" s="72"/>
      <c r="J24990" s="72"/>
      <c r="K24990" s="72"/>
    </row>
    <row r="24991" spans="9:11">
      <c r="I24991" s="72"/>
      <c r="J24991" s="72"/>
      <c r="K24991" s="72"/>
    </row>
    <row r="24992" spans="9:11">
      <c r="I24992" s="72"/>
      <c r="J24992" s="72"/>
      <c r="K24992" s="72"/>
    </row>
    <row r="24993" spans="9:11">
      <c r="I24993" s="72"/>
      <c r="J24993" s="72"/>
      <c r="K24993" s="72"/>
    </row>
    <row r="24994" spans="9:11">
      <c r="I24994" s="72"/>
      <c r="J24994" s="72"/>
      <c r="K24994" s="72"/>
    </row>
    <row r="24995" spans="9:11">
      <c r="I24995" s="72"/>
      <c r="J24995" s="72"/>
      <c r="K24995" s="72"/>
    </row>
    <row r="24996" spans="9:11">
      <c r="I24996" s="72"/>
      <c r="J24996" s="72"/>
      <c r="K24996" s="72"/>
    </row>
    <row r="24997" spans="9:11">
      <c r="I24997" s="72"/>
      <c r="J24997" s="72"/>
      <c r="K24997" s="72"/>
    </row>
    <row r="24998" spans="9:11">
      <c r="I24998" s="72"/>
      <c r="J24998" s="72"/>
      <c r="K24998" s="72"/>
    </row>
    <row r="24999" spans="9:11">
      <c r="I24999" s="72"/>
      <c r="J24999" s="72"/>
      <c r="K24999" s="72"/>
    </row>
    <row r="25000" spans="9:11">
      <c r="I25000" s="72"/>
      <c r="J25000" s="72"/>
      <c r="K25000" s="72"/>
    </row>
    <row r="25001" spans="9:11">
      <c r="I25001" s="72"/>
      <c r="J25001" s="72"/>
      <c r="K25001" s="72"/>
    </row>
    <row r="25002" spans="9:11">
      <c r="I25002" s="72"/>
      <c r="J25002" s="72"/>
      <c r="K25002" s="72"/>
    </row>
    <row r="25003" spans="9:11">
      <c r="I25003" s="72"/>
      <c r="J25003" s="72"/>
      <c r="K25003" s="72"/>
    </row>
    <row r="25004" spans="9:11">
      <c r="I25004" s="72"/>
      <c r="J25004" s="72"/>
      <c r="K25004" s="72"/>
    </row>
    <row r="25005" spans="9:11">
      <c r="I25005" s="72"/>
      <c r="J25005" s="72"/>
      <c r="K25005" s="72"/>
    </row>
    <row r="25006" spans="9:11">
      <c r="I25006" s="72"/>
      <c r="J25006" s="72"/>
      <c r="K25006" s="72"/>
    </row>
    <row r="25007" spans="9:11">
      <c r="I25007" s="72"/>
      <c r="J25007" s="72"/>
      <c r="K25007" s="72"/>
    </row>
    <row r="25008" spans="9:11">
      <c r="I25008" s="72"/>
      <c r="J25008" s="72"/>
      <c r="K25008" s="72"/>
    </row>
    <row r="25009" spans="9:11">
      <c r="I25009" s="72"/>
      <c r="J25009" s="72"/>
      <c r="K25009" s="72"/>
    </row>
    <row r="25010" spans="9:11">
      <c r="I25010" s="72"/>
      <c r="J25010" s="72"/>
      <c r="K25010" s="72"/>
    </row>
    <row r="25011" spans="9:11">
      <c r="I25011" s="72"/>
      <c r="J25011" s="72"/>
      <c r="K25011" s="72"/>
    </row>
    <row r="25012" spans="9:11">
      <c r="I25012" s="72"/>
      <c r="J25012" s="72"/>
      <c r="K25012" s="72"/>
    </row>
    <row r="25013" spans="9:11">
      <c r="I25013" s="72"/>
      <c r="J25013" s="72"/>
      <c r="K25013" s="72"/>
    </row>
    <row r="25014" spans="9:11">
      <c r="I25014" s="72"/>
      <c r="J25014" s="72"/>
      <c r="K25014" s="72"/>
    </row>
    <row r="25015" spans="9:11">
      <c r="I25015" s="72"/>
      <c r="J25015" s="72"/>
      <c r="K25015" s="72"/>
    </row>
    <row r="25016" spans="9:11">
      <c r="I25016" s="72"/>
      <c r="J25016" s="72"/>
      <c r="K25016" s="72"/>
    </row>
    <row r="25017" spans="9:11">
      <c r="I25017" s="72"/>
      <c r="J25017" s="72"/>
      <c r="K25017" s="72"/>
    </row>
    <row r="25018" spans="9:11">
      <c r="I25018" s="72"/>
      <c r="J25018" s="72"/>
      <c r="K25018" s="72"/>
    </row>
    <row r="25019" spans="9:11">
      <c r="I25019" s="72"/>
      <c r="J25019" s="72"/>
      <c r="K25019" s="72"/>
    </row>
    <row r="25020" spans="9:11">
      <c r="I25020" s="72"/>
      <c r="J25020" s="72"/>
      <c r="K25020" s="72"/>
    </row>
    <row r="25021" spans="9:11">
      <c r="I25021" s="72"/>
      <c r="J25021" s="72"/>
      <c r="K25021" s="72"/>
    </row>
    <row r="25022" spans="9:11">
      <c r="I25022" s="72"/>
      <c r="J25022" s="72"/>
      <c r="K25022" s="72"/>
    </row>
    <row r="25023" spans="9:11">
      <c r="I25023" s="72"/>
      <c r="J25023" s="72"/>
      <c r="K25023" s="72"/>
    </row>
    <row r="25024" spans="9:11">
      <c r="I25024" s="72"/>
      <c r="J25024" s="72"/>
      <c r="K25024" s="72"/>
    </row>
    <row r="25025" spans="9:11">
      <c r="I25025" s="72"/>
      <c r="J25025" s="72"/>
      <c r="K25025" s="72"/>
    </row>
    <row r="25026" spans="9:11">
      <c r="I25026" s="72"/>
      <c r="J25026" s="72"/>
      <c r="K25026" s="72"/>
    </row>
    <row r="25027" spans="9:11">
      <c r="I25027" s="72"/>
      <c r="J25027" s="72"/>
      <c r="K25027" s="72"/>
    </row>
    <row r="25028" spans="9:11">
      <c r="I25028" s="72"/>
      <c r="J25028" s="72"/>
      <c r="K25028" s="72"/>
    </row>
    <row r="25029" spans="9:11">
      <c r="I25029" s="72"/>
      <c r="J25029" s="72"/>
      <c r="K25029" s="72"/>
    </row>
    <row r="25030" spans="9:11">
      <c r="I25030" s="72"/>
      <c r="J25030" s="72"/>
      <c r="K25030" s="72"/>
    </row>
    <row r="25031" spans="9:11">
      <c r="I25031" s="72"/>
      <c r="J25031" s="72"/>
      <c r="K25031" s="72"/>
    </row>
    <row r="25032" spans="9:11">
      <c r="I25032" s="72"/>
      <c r="J25032" s="72"/>
      <c r="K25032" s="72"/>
    </row>
    <row r="25033" spans="9:11">
      <c r="I25033" s="72"/>
      <c r="J25033" s="72"/>
      <c r="K25033" s="72"/>
    </row>
    <row r="25034" spans="9:11">
      <c r="I25034" s="72"/>
      <c r="J25034" s="72"/>
      <c r="K25034" s="72"/>
    </row>
    <row r="25035" spans="9:11">
      <c r="I25035" s="72"/>
      <c r="J25035" s="72"/>
      <c r="K25035" s="72"/>
    </row>
    <row r="25036" spans="9:11">
      <c r="I25036" s="72"/>
      <c r="J25036" s="72"/>
      <c r="K25036" s="72"/>
    </row>
    <row r="25037" spans="9:11">
      <c r="I25037" s="72"/>
      <c r="J25037" s="72"/>
      <c r="K25037" s="72"/>
    </row>
    <row r="25038" spans="9:11">
      <c r="I25038" s="72"/>
      <c r="J25038" s="72"/>
      <c r="K25038" s="72"/>
    </row>
    <row r="25039" spans="9:11">
      <c r="I25039" s="72"/>
      <c r="J25039" s="72"/>
      <c r="K25039" s="72"/>
    </row>
    <row r="25040" spans="9:11">
      <c r="I25040" s="72"/>
      <c r="J25040" s="72"/>
      <c r="K25040" s="72"/>
    </row>
    <row r="25041" spans="9:11">
      <c r="I25041" s="72"/>
      <c r="J25041" s="72"/>
      <c r="K25041" s="72"/>
    </row>
    <row r="25042" spans="9:11">
      <c r="I25042" s="72"/>
      <c r="J25042" s="72"/>
      <c r="K25042" s="72"/>
    </row>
    <row r="25043" spans="9:11">
      <c r="I25043" s="72"/>
      <c r="J25043" s="72"/>
      <c r="K25043" s="72"/>
    </row>
    <row r="25044" spans="9:11">
      <c r="I25044" s="72"/>
      <c r="J25044" s="72"/>
      <c r="K25044" s="72"/>
    </row>
    <row r="25045" spans="9:11">
      <c r="I25045" s="72"/>
      <c r="J25045" s="72"/>
      <c r="K25045" s="72"/>
    </row>
    <row r="25046" spans="9:11">
      <c r="I25046" s="72"/>
      <c r="J25046" s="72"/>
      <c r="K25046" s="72"/>
    </row>
    <row r="25047" spans="9:11">
      <c r="I25047" s="72"/>
      <c r="J25047" s="72"/>
      <c r="K25047" s="72"/>
    </row>
    <row r="25048" spans="9:11">
      <c r="I25048" s="72"/>
      <c r="J25048" s="72"/>
      <c r="K25048" s="72"/>
    </row>
    <row r="25049" spans="9:11">
      <c r="I25049" s="72"/>
      <c r="J25049" s="72"/>
      <c r="K25049" s="72"/>
    </row>
    <row r="25050" spans="9:11">
      <c r="I25050" s="72"/>
      <c r="J25050" s="72"/>
      <c r="K25050" s="72"/>
    </row>
    <row r="25051" spans="9:11">
      <c r="I25051" s="72"/>
      <c r="J25051" s="72"/>
      <c r="K25051" s="72"/>
    </row>
    <row r="25052" spans="9:11">
      <c r="I25052" s="72"/>
      <c r="J25052" s="72"/>
      <c r="K25052" s="72"/>
    </row>
    <row r="25053" spans="9:11">
      <c r="I25053" s="72"/>
      <c r="J25053" s="72"/>
      <c r="K25053" s="72"/>
    </row>
    <row r="25054" spans="9:11">
      <c r="I25054" s="72"/>
      <c r="J25054" s="72"/>
      <c r="K25054" s="72"/>
    </row>
    <row r="25055" spans="9:11">
      <c r="I25055" s="72"/>
      <c r="J25055" s="72"/>
      <c r="K25055" s="72"/>
    </row>
    <row r="25056" spans="9:11">
      <c r="I25056" s="72"/>
      <c r="J25056" s="72"/>
      <c r="K25056" s="72"/>
    </row>
    <row r="25057" spans="9:11">
      <c r="I25057" s="72"/>
      <c r="J25057" s="72"/>
      <c r="K25057" s="72"/>
    </row>
    <row r="25058" spans="9:11">
      <c r="I25058" s="72"/>
      <c r="J25058" s="72"/>
      <c r="K25058" s="72"/>
    </row>
    <row r="25059" spans="9:11">
      <c r="I25059" s="72"/>
      <c r="J25059" s="72"/>
      <c r="K25059" s="72"/>
    </row>
    <row r="25060" spans="9:11">
      <c r="I25060" s="72"/>
      <c r="J25060" s="72"/>
      <c r="K25060" s="72"/>
    </row>
    <row r="25061" spans="9:11">
      <c r="I25061" s="72"/>
      <c r="J25061" s="72"/>
      <c r="K25061" s="72"/>
    </row>
    <row r="25062" spans="9:11">
      <c r="I25062" s="72"/>
      <c r="J25062" s="72"/>
      <c r="K25062" s="72"/>
    </row>
    <row r="25063" spans="9:11">
      <c r="I25063" s="72"/>
      <c r="J25063" s="72"/>
      <c r="K25063" s="72"/>
    </row>
    <row r="25064" spans="9:11">
      <c r="I25064" s="72"/>
      <c r="J25064" s="72"/>
      <c r="K25064" s="72"/>
    </row>
    <row r="25065" spans="9:11">
      <c r="I25065" s="72"/>
      <c r="J25065" s="72"/>
      <c r="K25065" s="72"/>
    </row>
    <row r="25066" spans="9:11">
      <c r="I25066" s="72"/>
      <c r="J25066" s="72"/>
      <c r="K25066" s="72"/>
    </row>
    <row r="25067" spans="9:11">
      <c r="I25067" s="72"/>
      <c r="J25067" s="72"/>
      <c r="K25067" s="72"/>
    </row>
    <row r="25068" spans="9:11">
      <c r="I25068" s="72"/>
      <c r="J25068" s="72"/>
      <c r="K25068" s="72"/>
    </row>
    <row r="25069" spans="9:11">
      <c r="I25069" s="72"/>
      <c r="J25069" s="72"/>
      <c r="K25069" s="72"/>
    </row>
    <row r="25070" spans="9:11">
      <c r="I25070" s="72"/>
      <c r="J25070" s="72"/>
      <c r="K25070" s="72"/>
    </row>
    <row r="25071" spans="9:11">
      <c r="I25071" s="72"/>
      <c r="J25071" s="72"/>
      <c r="K25071" s="72"/>
    </row>
    <row r="25072" spans="9:11">
      <c r="I25072" s="72"/>
      <c r="J25072" s="72"/>
      <c r="K25072" s="72"/>
    </row>
    <row r="25073" spans="9:11">
      <c r="I25073" s="72"/>
      <c r="J25073" s="72"/>
      <c r="K25073" s="72"/>
    </row>
    <row r="25074" spans="9:11">
      <c r="I25074" s="72"/>
      <c r="J25074" s="72"/>
      <c r="K25074" s="72"/>
    </row>
    <row r="25075" spans="9:11">
      <c r="I25075" s="72"/>
      <c r="J25075" s="72"/>
      <c r="K25075" s="72"/>
    </row>
    <row r="25076" spans="9:11">
      <c r="I25076" s="72"/>
      <c r="J25076" s="72"/>
      <c r="K25076" s="72"/>
    </row>
    <row r="25077" spans="9:11">
      <c r="I25077" s="72"/>
      <c r="J25077" s="72"/>
      <c r="K25077" s="72"/>
    </row>
    <row r="25078" spans="9:11">
      <c r="I25078" s="72"/>
      <c r="J25078" s="72"/>
      <c r="K25078" s="72"/>
    </row>
    <row r="25079" spans="9:11">
      <c r="I25079" s="72"/>
      <c r="J25079" s="72"/>
      <c r="K25079" s="72"/>
    </row>
    <row r="25080" spans="9:11">
      <c r="I25080" s="72"/>
      <c r="J25080" s="72"/>
      <c r="K25080" s="72"/>
    </row>
    <row r="25081" spans="9:11">
      <c r="I25081" s="72"/>
      <c r="J25081" s="72"/>
      <c r="K25081" s="72"/>
    </row>
    <row r="25082" spans="9:11">
      <c r="I25082" s="72"/>
      <c r="J25082" s="72"/>
      <c r="K25082" s="72"/>
    </row>
    <row r="25083" spans="9:11">
      <c r="I25083" s="72"/>
      <c r="J25083" s="72"/>
      <c r="K25083" s="72"/>
    </row>
    <row r="25084" spans="9:11">
      <c r="I25084" s="72"/>
      <c r="J25084" s="72"/>
      <c r="K25084" s="72"/>
    </row>
    <row r="25085" spans="9:11">
      <c r="I25085" s="72"/>
      <c r="J25085" s="72"/>
      <c r="K25085" s="72"/>
    </row>
    <row r="25086" spans="9:11">
      <c r="I25086" s="72"/>
      <c r="J25086" s="72"/>
      <c r="K25086" s="72"/>
    </row>
    <row r="25087" spans="9:11">
      <c r="I25087" s="72"/>
      <c r="J25087" s="72"/>
      <c r="K25087" s="72"/>
    </row>
    <row r="25088" spans="9:11">
      <c r="I25088" s="72"/>
      <c r="J25088" s="72"/>
      <c r="K25088" s="72"/>
    </row>
    <row r="25089" spans="9:11">
      <c r="I25089" s="72"/>
      <c r="J25089" s="72"/>
      <c r="K25089" s="72"/>
    </row>
    <row r="25090" spans="9:11">
      <c r="I25090" s="72"/>
      <c r="J25090" s="72"/>
      <c r="K25090" s="72"/>
    </row>
    <row r="25091" spans="9:11">
      <c r="I25091" s="72"/>
      <c r="J25091" s="72"/>
      <c r="K25091" s="72"/>
    </row>
    <row r="25092" spans="9:11">
      <c r="I25092" s="72"/>
      <c r="J25092" s="72"/>
      <c r="K25092" s="72"/>
    </row>
    <row r="25093" spans="9:11">
      <c r="I25093" s="72"/>
      <c r="J25093" s="72"/>
      <c r="K25093" s="72"/>
    </row>
    <row r="25094" spans="9:11">
      <c r="I25094" s="72"/>
      <c r="J25094" s="72"/>
      <c r="K25094" s="72"/>
    </row>
    <row r="25095" spans="9:11">
      <c r="I25095" s="72"/>
      <c r="J25095" s="72"/>
      <c r="K25095" s="72"/>
    </row>
    <row r="25096" spans="9:11">
      <c r="I25096" s="72"/>
      <c r="J25096" s="72"/>
      <c r="K25096" s="72"/>
    </row>
    <row r="25097" spans="9:11">
      <c r="I25097" s="72"/>
      <c r="J25097" s="72"/>
      <c r="K25097" s="72"/>
    </row>
    <row r="25098" spans="9:11">
      <c r="I25098" s="72"/>
      <c r="J25098" s="72"/>
      <c r="K25098" s="72"/>
    </row>
    <row r="25099" spans="9:11">
      <c r="I25099" s="72"/>
      <c r="J25099" s="72"/>
      <c r="K25099" s="72"/>
    </row>
    <row r="25100" spans="9:11">
      <c r="I25100" s="72"/>
      <c r="J25100" s="72"/>
      <c r="K25100" s="72"/>
    </row>
    <row r="25101" spans="9:11">
      <c r="I25101" s="72"/>
      <c r="J25101" s="72"/>
      <c r="K25101" s="72"/>
    </row>
    <row r="25102" spans="9:11">
      <c r="I25102" s="72"/>
      <c r="J25102" s="72"/>
      <c r="K25102" s="72"/>
    </row>
    <row r="25103" spans="9:11">
      <c r="I25103" s="72"/>
      <c r="J25103" s="72"/>
      <c r="K25103" s="72"/>
    </row>
    <row r="25104" spans="9:11">
      <c r="I25104" s="72"/>
      <c r="J25104" s="72"/>
      <c r="K25104" s="72"/>
    </row>
    <row r="25105" spans="9:11">
      <c r="I25105" s="72"/>
      <c r="J25105" s="72"/>
      <c r="K25105" s="72"/>
    </row>
    <row r="25106" spans="9:11">
      <c r="I25106" s="72"/>
      <c r="J25106" s="72"/>
      <c r="K25106" s="72"/>
    </row>
    <row r="25107" spans="9:11">
      <c r="I25107" s="72"/>
      <c r="J25107" s="72"/>
      <c r="K25107" s="72"/>
    </row>
    <row r="25108" spans="9:11">
      <c r="I25108" s="72"/>
      <c r="J25108" s="72"/>
      <c r="K25108" s="72"/>
    </row>
    <row r="25109" spans="9:11">
      <c r="I25109" s="72"/>
      <c r="J25109" s="72"/>
      <c r="K25109" s="72"/>
    </row>
    <row r="25110" spans="9:11">
      <c r="I25110" s="72"/>
      <c r="J25110" s="72"/>
      <c r="K25110" s="72"/>
    </row>
    <row r="25111" spans="9:11">
      <c r="I25111" s="72"/>
      <c r="J25111" s="72"/>
      <c r="K25111" s="72"/>
    </row>
    <row r="25112" spans="9:11">
      <c r="I25112" s="72"/>
      <c r="J25112" s="72"/>
      <c r="K25112" s="72"/>
    </row>
    <row r="25113" spans="9:11">
      <c r="I25113" s="72"/>
      <c r="J25113" s="72"/>
      <c r="K25113" s="72"/>
    </row>
    <row r="25114" spans="9:11">
      <c r="I25114" s="72"/>
      <c r="J25114" s="72"/>
      <c r="K25114" s="72"/>
    </row>
    <row r="25115" spans="9:11">
      <c r="I25115" s="72"/>
      <c r="J25115" s="72"/>
      <c r="K25115" s="72"/>
    </row>
    <row r="25116" spans="9:11">
      <c r="I25116" s="72"/>
      <c r="J25116" s="72"/>
      <c r="K25116" s="72"/>
    </row>
    <row r="25117" spans="9:11">
      <c r="I25117" s="72"/>
      <c r="J25117" s="72"/>
      <c r="K25117" s="72"/>
    </row>
    <row r="25118" spans="9:11">
      <c r="I25118" s="72"/>
      <c r="J25118" s="72"/>
      <c r="K25118" s="72"/>
    </row>
    <row r="25119" spans="9:11">
      <c r="I25119" s="72"/>
      <c r="J25119" s="72"/>
      <c r="K25119" s="72"/>
    </row>
    <row r="25120" spans="9:11">
      <c r="I25120" s="72"/>
      <c r="J25120" s="72"/>
      <c r="K25120" s="72"/>
    </row>
    <row r="25121" spans="9:11">
      <c r="I25121" s="72"/>
      <c r="J25121" s="72"/>
      <c r="K25121" s="72"/>
    </row>
    <row r="25122" spans="9:11">
      <c r="I25122" s="72"/>
      <c r="J25122" s="72"/>
      <c r="K25122" s="72"/>
    </row>
    <row r="25123" spans="9:11">
      <c r="I25123" s="72"/>
      <c r="J25123" s="72"/>
      <c r="K25123" s="72"/>
    </row>
    <row r="25124" spans="9:11">
      <c r="I25124" s="72"/>
      <c r="J25124" s="72"/>
      <c r="K25124" s="72"/>
    </row>
    <row r="25125" spans="9:11">
      <c r="I25125" s="72"/>
      <c r="J25125" s="72"/>
      <c r="K25125" s="72"/>
    </row>
    <row r="25126" spans="9:11">
      <c r="I25126" s="72"/>
      <c r="J25126" s="72"/>
      <c r="K25126" s="72"/>
    </row>
    <row r="25127" spans="9:11">
      <c r="I25127" s="72"/>
      <c r="J25127" s="72"/>
      <c r="K25127" s="72"/>
    </row>
    <row r="25128" spans="9:11">
      <c r="I25128" s="72"/>
      <c r="J25128" s="72"/>
      <c r="K25128" s="72"/>
    </row>
    <row r="25129" spans="9:11">
      <c r="I25129" s="72"/>
      <c r="J25129" s="72"/>
      <c r="K25129" s="72"/>
    </row>
    <row r="25130" spans="9:11">
      <c r="I25130" s="72"/>
      <c r="J25130" s="72"/>
      <c r="K25130" s="72"/>
    </row>
    <row r="25131" spans="9:11">
      <c r="I25131" s="72"/>
      <c r="J25131" s="72"/>
      <c r="K25131" s="72"/>
    </row>
    <row r="25132" spans="9:11">
      <c r="I25132" s="72"/>
      <c r="J25132" s="72"/>
      <c r="K25132" s="72"/>
    </row>
    <row r="25133" spans="9:11">
      <c r="I25133" s="72"/>
      <c r="J25133" s="72"/>
      <c r="K25133" s="72"/>
    </row>
    <row r="25134" spans="9:11">
      <c r="I25134" s="72"/>
      <c r="J25134" s="72"/>
      <c r="K25134" s="72"/>
    </row>
    <row r="25135" spans="9:11">
      <c r="I25135" s="72"/>
      <c r="J25135" s="72"/>
      <c r="K25135" s="72"/>
    </row>
    <row r="25136" spans="9:11">
      <c r="I25136" s="72"/>
      <c r="J25136" s="72"/>
      <c r="K25136" s="72"/>
    </row>
    <row r="25137" spans="9:11">
      <c r="I25137" s="72"/>
      <c r="J25137" s="72"/>
      <c r="K25137" s="72"/>
    </row>
    <row r="25138" spans="9:11">
      <c r="I25138" s="72"/>
      <c r="J25138" s="72"/>
      <c r="K25138" s="72"/>
    </row>
    <row r="25139" spans="9:11">
      <c r="I25139" s="72"/>
      <c r="J25139" s="72"/>
      <c r="K25139" s="72"/>
    </row>
    <row r="25140" spans="9:11">
      <c r="I25140" s="72"/>
      <c r="J25140" s="72"/>
      <c r="K25140" s="72"/>
    </row>
    <row r="25141" spans="9:11">
      <c r="I25141" s="72"/>
      <c r="J25141" s="72"/>
      <c r="K25141" s="72"/>
    </row>
    <row r="25142" spans="9:11">
      <c r="I25142" s="72"/>
      <c r="J25142" s="72"/>
      <c r="K25142" s="72"/>
    </row>
    <row r="25143" spans="9:11">
      <c r="I25143" s="72"/>
      <c r="J25143" s="72"/>
      <c r="K25143" s="72"/>
    </row>
    <row r="25144" spans="9:11">
      <c r="I25144" s="72"/>
      <c r="J25144" s="72"/>
      <c r="K25144" s="72"/>
    </row>
    <row r="25145" spans="9:11">
      <c r="I25145" s="72"/>
      <c r="J25145" s="72"/>
      <c r="K25145" s="72"/>
    </row>
    <row r="25146" spans="9:11">
      <c r="I25146" s="72"/>
      <c r="J25146" s="72"/>
      <c r="K25146" s="72"/>
    </row>
    <row r="25147" spans="9:11">
      <c r="I25147" s="72"/>
      <c r="J25147" s="72"/>
      <c r="K25147" s="72"/>
    </row>
    <row r="25148" spans="9:11">
      <c r="I25148" s="72"/>
      <c r="J25148" s="72"/>
      <c r="K25148" s="72"/>
    </row>
    <row r="25149" spans="9:11">
      <c r="I25149" s="72"/>
      <c r="J25149" s="72"/>
      <c r="K25149" s="72"/>
    </row>
    <row r="25150" spans="9:11">
      <c r="I25150" s="72"/>
      <c r="J25150" s="72"/>
      <c r="K25150" s="72"/>
    </row>
    <row r="25151" spans="9:11">
      <c r="I25151" s="72"/>
      <c r="J25151" s="72"/>
      <c r="K25151" s="72"/>
    </row>
    <row r="25152" spans="9:11">
      <c r="I25152" s="72"/>
      <c r="J25152" s="72"/>
      <c r="K25152" s="72"/>
    </row>
    <row r="25153" spans="9:11">
      <c r="I25153" s="72"/>
      <c r="J25153" s="72"/>
      <c r="K25153" s="72"/>
    </row>
    <row r="25154" spans="9:11">
      <c r="I25154" s="72"/>
      <c r="J25154" s="72"/>
      <c r="K25154" s="72"/>
    </row>
    <row r="25155" spans="9:11">
      <c r="I25155" s="72"/>
      <c r="J25155" s="72"/>
      <c r="K25155" s="72"/>
    </row>
    <row r="25156" spans="9:11">
      <c r="I25156" s="72"/>
      <c r="J25156" s="72"/>
      <c r="K25156" s="72"/>
    </row>
    <row r="25157" spans="9:11">
      <c r="I25157" s="72"/>
      <c r="J25157" s="72"/>
      <c r="K25157" s="72"/>
    </row>
    <row r="25158" spans="9:11">
      <c r="I25158" s="72"/>
      <c r="J25158" s="72"/>
      <c r="K25158" s="72"/>
    </row>
    <row r="25159" spans="9:11">
      <c r="I25159" s="72"/>
      <c r="J25159" s="72"/>
      <c r="K25159" s="72"/>
    </row>
    <row r="25160" spans="9:11">
      <c r="I25160" s="72"/>
      <c r="J25160" s="72"/>
      <c r="K25160" s="72"/>
    </row>
    <row r="25161" spans="9:11">
      <c r="I25161" s="72"/>
      <c r="J25161" s="72"/>
      <c r="K25161" s="72"/>
    </row>
    <row r="25162" spans="9:11">
      <c r="I25162" s="72"/>
      <c r="J25162" s="72"/>
      <c r="K25162" s="72"/>
    </row>
    <row r="25163" spans="9:11">
      <c r="I25163" s="72"/>
      <c r="J25163" s="72"/>
      <c r="K25163" s="72"/>
    </row>
    <row r="25164" spans="9:11">
      <c r="I25164" s="72"/>
      <c r="J25164" s="72"/>
      <c r="K25164" s="72"/>
    </row>
    <row r="25165" spans="9:11">
      <c r="I25165" s="72"/>
      <c r="J25165" s="72"/>
      <c r="K25165" s="72"/>
    </row>
    <row r="25166" spans="9:11">
      <c r="I25166" s="72"/>
      <c r="J25166" s="72"/>
      <c r="K25166" s="72"/>
    </row>
    <row r="25167" spans="9:11">
      <c r="I25167" s="72"/>
      <c r="J25167" s="72"/>
      <c r="K25167" s="72"/>
    </row>
    <row r="25168" spans="9:11">
      <c r="I25168" s="72"/>
      <c r="J25168" s="72"/>
      <c r="K25168" s="72"/>
    </row>
    <row r="25169" spans="9:11">
      <c r="I25169" s="72"/>
      <c r="J25169" s="72"/>
      <c r="K25169" s="72"/>
    </row>
    <row r="25170" spans="9:11">
      <c r="I25170" s="72"/>
      <c r="J25170" s="72"/>
      <c r="K25170" s="72"/>
    </row>
    <row r="25171" spans="9:11">
      <c r="I25171" s="72"/>
      <c r="J25171" s="72"/>
      <c r="K25171" s="72"/>
    </row>
    <row r="25172" spans="9:11">
      <c r="I25172" s="72"/>
      <c r="J25172" s="72"/>
      <c r="K25172" s="72"/>
    </row>
    <row r="25173" spans="9:11">
      <c r="I25173" s="72"/>
      <c r="J25173" s="72"/>
      <c r="K25173" s="72"/>
    </row>
    <row r="25174" spans="9:11">
      <c r="I25174" s="72"/>
      <c r="J25174" s="72"/>
      <c r="K25174" s="72"/>
    </row>
    <row r="25175" spans="9:11">
      <c r="I25175" s="72"/>
      <c r="J25175" s="72"/>
      <c r="K25175" s="72"/>
    </row>
    <row r="25176" spans="9:11">
      <c r="I25176" s="72"/>
      <c r="J25176" s="72"/>
      <c r="K25176" s="72"/>
    </row>
    <row r="25177" spans="9:11">
      <c r="I25177" s="72"/>
      <c r="J25177" s="72"/>
      <c r="K25177" s="72"/>
    </row>
    <row r="25178" spans="9:11">
      <c r="I25178" s="72"/>
      <c r="J25178" s="72"/>
      <c r="K25178" s="72"/>
    </row>
    <row r="25179" spans="9:11">
      <c r="I25179" s="72"/>
      <c r="J25179" s="72"/>
      <c r="K25179" s="72"/>
    </row>
    <row r="25180" spans="9:11">
      <c r="I25180" s="72"/>
      <c r="J25180" s="72"/>
      <c r="K25180" s="72"/>
    </row>
    <row r="25181" spans="9:11">
      <c r="I25181" s="72"/>
      <c r="J25181" s="72"/>
      <c r="K25181" s="72"/>
    </row>
    <row r="25182" spans="9:11">
      <c r="I25182" s="72"/>
      <c r="J25182" s="72"/>
      <c r="K25182" s="72"/>
    </row>
    <row r="25183" spans="9:11">
      <c r="I25183" s="72"/>
      <c r="J25183" s="72"/>
      <c r="K25183" s="72"/>
    </row>
    <row r="25184" spans="9:11">
      <c r="I25184" s="72"/>
      <c r="J25184" s="72"/>
      <c r="K25184" s="72"/>
    </row>
    <row r="25185" spans="9:11">
      <c r="I25185" s="72"/>
      <c r="J25185" s="72"/>
      <c r="K25185" s="72"/>
    </row>
    <row r="25186" spans="9:11">
      <c r="I25186" s="72"/>
      <c r="J25186" s="72"/>
      <c r="K25186" s="72"/>
    </row>
    <row r="25187" spans="9:11">
      <c r="I25187" s="72"/>
      <c r="J25187" s="72"/>
      <c r="K25187" s="72"/>
    </row>
    <row r="25188" spans="9:11">
      <c r="I25188" s="72"/>
      <c r="J25188" s="72"/>
      <c r="K25188" s="72"/>
    </row>
    <row r="25189" spans="9:11">
      <c r="I25189" s="72"/>
      <c r="J25189" s="72"/>
      <c r="K25189" s="72"/>
    </row>
    <row r="25190" spans="9:11">
      <c r="I25190" s="72"/>
      <c r="J25190" s="72"/>
      <c r="K25190" s="72"/>
    </row>
    <row r="25191" spans="9:11">
      <c r="I25191" s="72"/>
      <c r="J25191" s="72"/>
      <c r="K25191" s="72"/>
    </row>
    <row r="25192" spans="9:11">
      <c r="I25192" s="72"/>
      <c r="J25192" s="72"/>
      <c r="K25192" s="72"/>
    </row>
    <row r="25193" spans="9:11">
      <c r="I25193" s="72"/>
      <c r="J25193" s="72"/>
      <c r="K25193" s="72"/>
    </row>
    <row r="25194" spans="9:11">
      <c r="I25194" s="72"/>
      <c r="J25194" s="72"/>
      <c r="K25194" s="72"/>
    </row>
    <row r="25195" spans="9:11">
      <c r="I25195" s="72"/>
      <c r="J25195" s="72"/>
      <c r="K25195" s="72"/>
    </row>
    <row r="25196" spans="9:11">
      <c r="I25196" s="72"/>
      <c r="J25196" s="72"/>
      <c r="K25196" s="72"/>
    </row>
    <row r="25197" spans="9:11">
      <c r="I25197" s="72"/>
      <c r="J25197" s="72"/>
      <c r="K25197" s="72"/>
    </row>
    <row r="25198" spans="9:11">
      <c r="I25198" s="72"/>
      <c r="J25198" s="72"/>
      <c r="K25198" s="72"/>
    </row>
    <row r="25199" spans="9:11">
      <c r="I25199" s="72"/>
      <c r="J25199" s="72"/>
      <c r="K25199" s="72"/>
    </row>
    <row r="25200" spans="9:11">
      <c r="I25200" s="72"/>
      <c r="J25200" s="72"/>
      <c r="K25200" s="72"/>
    </row>
    <row r="25201" spans="9:11">
      <c r="I25201" s="72"/>
      <c r="J25201" s="72"/>
      <c r="K25201" s="72"/>
    </row>
    <row r="25202" spans="9:11">
      <c r="I25202" s="72"/>
      <c r="J25202" s="72"/>
      <c r="K25202" s="72"/>
    </row>
    <row r="25203" spans="9:11">
      <c r="I25203" s="72"/>
      <c r="J25203" s="72"/>
      <c r="K25203" s="72"/>
    </row>
    <row r="25204" spans="9:11">
      <c r="I25204" s="72"/>
      <c r="J25204" s="72"/>
      <c r="K25204" s="72"/>
    </row>
    <row r="25205" spans="9:11">
      <c r="I25205" s="72"/>
      <c r="J25205" s="72"/>
      <c r="K25205" s="72"/>
    </row>
    <row r="25206" spans="9:11">
      <c r="I25206" s="72"/>
      <c r="J25206" s="72"/>
      <c r="K25206" s="72"/>
    </row>
    <row r="25207" spans="9:11">
      <c r="I25207" s="72"/>
      <c r="J25207" s="72"/>
      <c r="K25207" s="72"/>
    </row>
    <row r="25208" spans="9:11">
      <c r="I25208" s="72"/>
      <c r="J25208" s="72"/>
      <c r="K25208" s="72"/>
    </row>
    <row r="25209" spans="9:11">
      <c r="I25209" s="72"/>
      <c r="J25209" s="72"/>
      <c r="K25209" s="72"/>
    </row>
    <row r="25210" spans="9:11">
      <c r="I25210" s="72"/>
      <c r="J25210" s="72"/>
      <c r="K25210" s="72"/>
    </row>
    <row r="25211" spans="9:11">
      <c r="I25211" s="72"/>
      <c r="J25211" s="72"/>
      <c r="K25211" s="72"/>
    </row>
    <row r="25212" spans="9:11">
      <c r="I25212" s="72"/>
      <c r="J25212" s="72"/>
      <c r="K25212" s="72"/>
    </row>
    <row r="25213" spans="9:11">
      <c r="I25213" s="72"/>
      <c r="J25213" s="72"/>
      <c r="K25213" s="72"/>
    </row>
    <row r="25214" spans="9:11">
      <c r="I25214" s="72"/>
      <c r="J25214" s="72"/>
      <c r="K25214" s="72"/>
    </row>
    <row r="25215" spans="9:11">
      <c r="I25215" s="72"/>
      <c r="J25215" s="72"/>
      <c r="K25215" s="72"/>
    </row>
    <row r="25216" spans="9:11">
      <c r="I25216" s="72"/>
      <c r="J25216" s="72"/>
      <c r="K25216" s="72"/>
    </row>
    <row r="25217" spans="9:11">
      <c r="I25217" s="72"/>
      <c r="J25217" s="72"/>
      <c r="K25217" s="72"/>
    </row>
    <row r="25218" spans="9:11">
      <c r="I25218" s="72"/>
      <c r="J25218" s="72"/>
      <c r="K25218" s="72"/>
    </row>
    <row r="25219" spans="9:11">
      <c r="I25219" s="72"/>
      <c r="J25219" s="72"/>
      <c r="K25219" s="72"/>
    </row>
    <row r="25220" spans="9:11">
      <c r="I25220" s="72"/>
      <c r="J25220" s="72"/>
      <c r="K25220" s="72"/>
    </row>
    <row r="25221" spans="9:11">
      <c r="I25221" s="72"/>
      <c r="J25221" s="72"/>
      <c r="K25221" s="72"/>
    </row>
    <row r="25222" spans="9:11">
      <c r="I25222" s="72"/>
      <c r="J25222" s="72"/>
      <c r="K25222" s="72"/>
    </row>
    <row r="25223" spans="9:11">
      <c r="I25223" s="72"/>
      <c r="J25223" s="72"/>
      <c r="K25223" s="72"/>
    </row>
    <row r="25224" spans="9:11">
      <c r="I25224" s="72"/>
      <c r="J25224" s="72"/>
      <c r="K25224" s="72"/>
    </row>
    <row r="25225" spans="9:11">
      <c r="I25225" s="72"/>
      <c r="J25225" s="72"/>
      <c r="K25225" s="72"/>
    </row>
    <row r="25226" spans="9:11">
      <c r="I25226" s="72"/>
      <c r="J25226" s="72"/>
      <c r="K25226" s="72"/>
    </row>
    <row r="25227" spans="9:11">
      <c r="I25227" s="72"/>
      <c r="J25227" s="72"/>
      <c r="K25227" s="72"/>
    </row>
    <row r="25228" spans="9:11">
      <c r="I25228" s="72"/>
      <c r="J25228" s="72"/>
      <c r="K25228" s="72"/>
    </row>
    <row r="25229" spans="9:11">
      <c r="I25229" s="72"/>
      <c r="J25229" s="72"/>
      <c r="K25229" s="72"/>
    </row>
    <row r="25230" spans="9:11">
      <c r="I25230" s="72"/>
      <c r="J25230" s="72"/>
      <c r="K25230" s="72"/>
    </row>
    <row r="25231" spans="9:11">
      <c r="I25231" s="72"/>
      <c r="J25231" s="72"/>
      <c r="K25231" s="72"/>
    </row>
    <row r="25232" spans="9:11">
      <c r="I25232" s="72"/>
      <c r="J25232" s="72"/>
      <c r="K25232" s="72"/>
    </row>
    <row r="25233" spans="9:11">
      <c r="I25233" s="72"/>
      <c r="J25233" s="72"/>
      <c r="K25233" s="72"/>
    </row>
    <row r="25234" spans="9:11">
      <c r="I25234" s="72"/>
      <c r="J25234" s="72"/>
      <c r="K25234" s="72"/>
    </row>
    <row r="25235" spans="9:11">
      <c r="I25235" s="72"/>
      <c r="J25235" s="72"/>
      <c r="K25235" s="72"/>
    </row>
    <row r="25236" spans="9:11">
      <c r="I25236" s="72"/>
      <c r="J25236" s="72"/>
      <c r="K25236" s="72"/>
    </row>
    <row r="25237" spans="9:11">
      <c r="I25237" s="72"/>
      <c r="J25237" s="72"/>
      <c r="K25237" s="72"/>
    </row>
    <row r="25238" spans="9:11">
      <c r="I25238" s="72"/>
      <c r="J25238" s="72"/>
      <c r="K25238" s="72"/>
    </row>
    <row r="25239" spans="9:11">
      <c r="I25239" s="72"/>
      <c r="J25239" s="72"/>
      <c r="K25239" s="72"/>
    </row>
    <row r="25240" spans="9:11">
      <c r="I25240" s="72"/>
      <c r="J25240" s="72"/>
      <c r="K25240" s="72"/>
    </row>
    <row r="25241" spans="9:11">
      <c r="I25241" s="72"/>
      <c r="J25241" s="72"/>
      <c r="K25241" s="72"/>
    </row>
    <row r="25242" spans="9:11">
      <c r="I25242" s="72"/>
      <c r="J25242" s="72"/>
      <c r="K25242" s="72"/>
    </row>
    <row r="25243" spans="9:11">
      <c r="I25243" s="72"/>
      <c r="J25243" s="72"/>
      <c r="K25243" s="72"/>
    </row>
    <row r="25244" spans="9:11">
      <c r="I25244" s="72"/>
      <c r="J25244" s="72"/>
      <c r="K25244" s="72"/>
    </row>
    <row r="25245" spans="9:11">
      <c r="I25245" s="72"/>
      <c r="J25245" s="72"/>
      <c r="K25245" s="72"/>
    </row>
    <row r="25246" spans="9:11">
      <c r="I25246" s="72"/>
      <c r="J25246" s="72"/>
      <c r="K25246" s="72"/>
    </row>
    <row r="25247" spans="9:11">
      <c r="I25247" s="72"/>
      <c r="J25247" s="72"/>
      <c r="K25247" s="72"/>
    </row>
    <row r="25248" spans="9:11">
      <c r="I25248" s="72"/>
      <c r="J25248" s="72"/>
      <c r="K25248" s="72"/>
    </row>
    <row r="25249" spans="9:11">
      <c r="I25249" s="72"/>
      <c r="J25249" s="72"/>
      <c r="K25249" s="72"/>
    </row>
    <row r="25250" spans="9:11">
      <c r="I25250" s="72"/>
      <c r="J25250" s="72"/>
      <c r="K25250" s="72"/>
    </row>
    <row r="25251" spans="9:11">
      <c r="I25251" s="72"/>
      <c r="J25251" s="72"/>
      <c r="K25251" s="72"/>
    </row>
    <row r="25252" spans="9:11">
      <c r="I25252" s="72"/>
      <c r="J25252" s="72"/>
      <c r="K25252" s="72"/>
    </row>
    <row r="25253" spans="9:11">
      <c r="I25253" s="72"/>
      <c r="J25253" s="72"/>
      <c r="K25253" s="72"/>
    </row>
    <row r="25254" spans="9:11">
      <c r="I25254" s="72"/>
      <c r="J25254" s="72"/>
      <c r="K25254" s="72"/>
    </row>
    <row r="25255" spans="9:11">
      <c r="I25255" s="72"/>
      <c r="J25255" s="72"/>
      <c r="K25255" s="72"/>
    </row>
    <row r="25256" spans="9:11">
      <c r="I25256" s="72"/>
      <c r="J25256" s="72"/>
      <c r="K25256" s="72"/>
    </row>
    <row r="25257" spans="9:11">
      <c r="I25257" s="72"/>
      <c r="J25257" s="72"/>
      <c r="K25257" s="72"/>
    </row>
    <row r="25258" spans="9:11">
      <c r="I25258" s="72"/>
      <c r="J25258" s="72"/>
      <c r="K25258" s="72"/>
    </row>
    <row r="25259" spans="9:11">
      <c r="I25259" s="72"/>
      <c r="J25259" s="72"/>
      <c r="K25259" s="72"/>
    </row>
    <row r="25260" spans="9:11">
      <c r="I25260" s="72"/>
      <c r="J25260" s="72"/>
      <c r="K25260" s="72"/>
    </row>
    <row r="25261" spans="9:11">
      <c r="I25261" s="72"/>
      <c r="J25261" s="72"/>
      <c r="K25261" s="72"/>
    </row>
    <row r="25262" spans="9:11">
      <c r="I25262" s="72"/>
      <c r="J25262" s="72"/>
      <c r="K25262" s="72"/>
    </row>
    <row r="25263" spans="9:11">
      <c r="I25263" s="72"/>
      <c r="J25263" s="72"/>
      <c r="K25263" s="72"/>
    </row>
    <row r="25264" spans="9:11">
      <c r="I25264" s="72"/>
      <c r="J25264" s="72"/>
      <c r="K25264" s="72"/>
    </row>
    <row r="25265" spans="9:11">
      <c r="I25265" s="72"/>
      <c r="J25265" s="72"/>
      <c r="K25265" s="72"/>
    </row>
    <row r="25266" spans="9:11">
      <c r="I25266" s="72"/>
      <c r="J25266" s="72"/>
      <c r="K25266" s="72"/>
    </row>
    <row r="25267" spans="9:11">
      <c r="I25267" s="72"/>
      <c r="J25267" s="72"/>
      <c r="K25267" s="72"/>
    </row>
    <row r="25268" spans="9:11">
      <c r="I25268" s="72"/>
      <c r="J25268" s="72"/>
      <c r="K25268" s="72"/>
    </row>
    <row r="25269" spans="9:11">
      <c r="I25269" s="72"/>
      <c r="J25269" s="72"/>
      <c r="K25269" s="72"/>
    </row>
    <row r="25270" spans="9:11">
      <c r="I25270" s="72"/>
      <c r="J25270" s="72"/>
      <c r="K25270" s="72"/>
    </row>
    <row r="25271" spans="9:11">
      <c r="I25271" s="72"/>
      <c r="J25271" s="72"/>
      <c r="K25271" s="72"/>
    </row>
    <row r="25272" spans="9:11">
      <c r="I25272" s="72"/>
      <c r="J25272" s="72"/>
      <c r="K25272" s="72"/>
    </row>
    <row r="25273" spans="9:11">
      <c r="I25273" s="72"/>
      <c r="J25273" s="72"/>
      <c r="K25273" s="72"/>
    </row>
    <row r="25274" spans="9:11">
      <c r="I25274" s="72"/>
      <c r="J25274" s="72"/>
      <c r="K25274" s="72"/>
    </row>
    <row r="25275" spans="9:11">
      <c r="I25275" s="72"/>
      <c r="J25275" s="72"/>
      <c r="K25275" s="72"/>
    </row>
    <row r="25276" spans="9:11">
      <c r="I25276" s="72"/>
      <c r="J25276" s="72"/>
      <c r="K25276" s="72"/>
    </row>
    <row r="25277" spans="9:11">
      <c r="I25277" s="72"/>
      <c r="J25277" s="72"/>
      <c r="K25277" s="72"/>
    </row>
    <row r="25278" spans="9:11">
      <c r="I25278" s="72"/>
      <c r="J25278" s="72"/>
      <c r="K25278" s="72"/>
    </row>
    <row r="25279" spans="9:11">
      <c r="I25279" s="72"/>
      <c r="J25279" s="72"/>
      <c r="K25279" s="72"/>
    </row>
    <row r="25280" spans="9:11">
      <c r="I25280" s="72"/>
      <c r="J25280" s="72"/>
      <c r="K25280" s="72"/>
    </row>
    <row r="25281" spans="9:11">
      <c r="I25281" s="72"/>
      <c r="J25281" s="72"/>
      <c r="K25281" s="72"/>
    </row>
    <row r="25282" spans="9:11">
      <c r="I25282" s="72"/>
      <c r="J25282" s="72"/>
      <c r="K25282" s="72"/>
    </row>
    <row r="25283" spans="9:11">
      <c r="I25283" s="72"/>
      <c r="J25283" s="72"/>
      <c r="K25283" s="72"/>
    </row>
    <row r="25284" spans="9:11">
      <c r="I25284" s="72"/>
      <c r="J25284" s="72"/>
      <c r="K25284" s="72"/>
    </row>
    <row r="25285" spans="9:11">
      <c r="I25285" s="72"/>
      <c r="J25285" s="72"/>
      <c r="K25285" s="72"/>
    </row>
    <row r="25286" spans="9:11">
      <c r="I25286" s="72"/>
      <c r="J25286" s="72"/>
      <c r="K25286" s="72"/>
    </row>
    <row r="25287" spans="9:11">
      <c r="I25287" s="72"/>
      <c r="J25287" s="72"/>
      <c r="K25287" s="72"/>
    </row>
    <row r="25288" spans="9:11">
      <c r="I25288" s="72"/>
      <c r="J25288" s="72"/>
      <c r="K25288" s="72"/>
    </row>
    <row r="25289" spans="9:11">
      <c r="I25289" s="72"/>
      <c r="J25289" s="72"/>
      <c r="K25289" s="72"/>
    </row>
    <row r="25290" spans="9:11">
      <c r="I25290" s="72"/>
      <c r="J25290" s="72"/>
      <c r="K25290" s="72"/>
    </row>
    <row r="25291" spans="9:11">
      <c r="I25291" s="72"/>
      <c r="J25291" s="72"/>
      <c r="K25291" s="72"/>
    </row>
    <row r="25292" spans="9:11">
      <c r="I25292" s="72"/>
      <c r="J25292" s="72"/>
      <c r="K25292" s="72"/>
    </row>
    <row r="25293" spans="9:11">
      <c r="I25293" s="72"/>
      <c r="J25293" s="72"/>
      <c r="K25293" s="72"/>
    </row>
    <row r="25294" spans="9:11">
      <c r="I25294" s="72"/>
      <c r="J25294" s="72"/>
      <c r="K25294" s="72"/>
    </row>
    <row r="25295" spans="9:11">
      <c r="I25295" s="72"/>
      <c r="J25295" s="72"/>
      <c r="K25295" s="72"/>
    </row>
    <row r="25296" spans="9:11">
      <c r="I25296" s="72"/>
      <c r="J25296" s="72"/>
      <c r="K25296" s="72"/>
    </row>
    <row r="25297" spans="9:11">
      <c r="I25297" s="72"/>
      <c r="J25297" s="72"/>
      <c r="K25297" s="72"/>
    </row>
    <row r="25298" spans="9:11">
      <c r="I25298" s="72"/>
      <c r="J25298" s="72"/>
      <c r="K25298" s="72"/>
    </row>
    <row r="25299" spans="9:11">
      <c r="I25299" s="72"/>
      <c r="J25299" s="72"/>
      <c r="K25299" s="72"/>
    </row>
    <row r="25300" spans="9:11">
      <c r="I25300" s="72"/>
      <c r="J25300" s="72"/>
      <c r="K25300" s="72"/>
    </row>
    <row r="25301" spans="9:11">
      <c r="I25301" s="72"/>
      <c r="J25301" s="72"/>
      <c r="K25301" s="72"/>
    </row>
    <row r="25302" spans="9:11">
      <c r="I25302" s="72"/>
      <c r="J25302" s="72"/>
      <c r="K25302" s="72"/>
    </row>
    <row r="25303" spans="9:11">
      <c r="I25303" s="72"/>
      <c r="J25303" s="72"/>
      <c r="K25303" s="72"/>
    </row>
    <row r="25304" spans="9:11">
      <c r="I25304" s="72"/>
      <c r="J25304" s="72"/>
      <c r="K25304" s="72"/>
    </row>
    <row r="25305" spans="9:11">
      <c r="I25305" s="72"/>
      <c r="J25305" s="72"/>
      <c r="K25305" s="72"/>
    </row>
    <row r="25306" spans="9:11">
      <c r="I25306" s="72"/>
      <c r="J25306" s="72"/>
      <c r="K25306" s="72"/>
    </row>
    <row r="25307" spans="9:11">
      <c r="I25307" s="72"/>
      <c r="J25307" s="72"/>
      <c r="K25307" s="72"/>
    </row>
    <row r="25308" spans="9:11">
      <c r="I25308" s="72"/>
      <c r="J25308" s="72"/>
      <c r="K25308" s="72"/>
    </row>
    <row r="25309" spans="9:11">
      <c r="I25309" s="72"/>
      <c r="J25309" s="72"/>
      <c r="K25309" s="72"/>
    </row>
    <row r="25310" spans="9:11">
      <c r="I25310" s="72"/>
      <c r="J25310" s="72"/>
      <c r="K25310" s="72"/>
    </row>
    <row r="25311" spans="9:11">
      <c r="I25311" s="72"/>
      <c r="J25311" s="72"/>
      <c r="K25311" s="72"/>
    </row>
    <row r="25312" spans="9:11">
      <c r="I25312" s="72"/>
      <c r="J25312" s="72"/>
      <c r="K25312" s="72"/>
    </row>
    <row r="25313" spans="9:11">
      <c r="I25313" s="72"/>
      <c r="J25313" s="72"/>
      <c r="K25313" s="72"/>
    </row>
    <row r="25314" spans="9:11">
      <c r="I25314" s="72"/>
      <c r="J25314" s="72"/>
      <c r="K25314" s="72"/>
    </row>
    <row r="25315" spans="9:11">
      <c r="I25315" s="72"/>
      <c r="J25315" s="72"/>
      <c r="K25315" s="72"/>
    </row>
    <row r="25316" spans="9:11">
      <c r="I25316" s="72"/>
      <c r="J25316" s="72"/>
      <c r="K25316" s="72"/>
    </row>
    <row r="25317" spans="9:11">
      <c r="I25317" s="72"/>
      <c r="J25317" s="72"/>
      <c r="K25317" s="72"/>
    </row>
    <row r="25318" spans="9:11">
      <c r="I25318" s="72"/>
      <c r="J25318" s="72"/>
      <c r="K25318" s="72"/>
    </row>
    <row r="25319" spans="9:11">
      <c r="I25319" s="72"/>
      <c r="J25319" s="72"/>
      <c r="K25319" s="72"/>
    </row>
    <row r="25320" spans="9:11">
      <c r="I25320" s="72"/>
      <c r="J25320" s="72"/>
      <c r="K25320" s="72"/>
    </row>
    <row r="25321" spans="9:11">
      <c r="I25321" s="72"/>
      <c r="J25321" s="72"/>
      <c r="K25321" s="72"/>
    </row>
    <row r="25322" spans="9:11">
      <c r="I25322" s="72"/>
      <c r="J25322" s="72"/>
      <c r="K25322" s="72"/>
    </row>
    <row r="25323" spans="9:11">
      <c r="I25323" s="72"/>
      <c r="J25323" s="72"/>
      <c r="K25323" s="72"/>
    </row>
    <row r="25324" spans="9:11">
      <c r="I25324" s="72"/>
      <c r="J25324" s="72"/>
      <c r="K25324" s="72"/>
    </row>
    <row r="25325" spans="9:11">
      <c r="I25325" s="72"/>
      <c r="J25325" s="72"/>
      <c r="K25325" s="72"/>
    </row>
    <row r="25326" spans="9:11">
      <c r="I25326" s="72"/>
      <c r="J25326" s="72"/>
      <c r="K25326" s="72"/>
    </row>
    <row r="25327" spans="9:11">
      <c r="I25327" s="72"/>
      <c r="J25327" s="72"/>
      <c r="K25327" s="72"/>
    </row>
    <row r="25328" spans="9:11">
      <c r="I25328" s="72"/>
      <c r="J25328" s="72"/>
      <c r="K25328" s="72"/>
    </row>
    <row r="25329" spans="9:11">
      <c r="I25329" s="72"/>
      <c r="J25329" s="72"/>
      <c r="K25329" s="72"/>
    </row>
    <row r="25330" spans="9:11">
      <c r="I25330" s="72"/>
      <c r="J25330" s="72"/>
      <c r="K25330" s="72"/>
    </row>
    <row r="25331" spans="9:11">
      <c r="I25331" s="72"/>
      <c r="J25331" s="72"/>
      <c r="K25331" s="72"/>
    </row>
    <row r="25332" spans="9:11">
      <c r="I25332" s="72"/>
      <c r="J25332" s="72"/>
      <c r="K25332" s="72"/>
    </row>
    <row r="25333" spans="9:11">
      <c r="I25333" s="72"/>
      <c r="J25333" s="72"/>
      <c r="K25333" s="72"/>
    </row>
    <row r="25334" spans="9:11">
      <c r="I25334" s="72"/>
      <c r="J25334" s="72"/>
      <c r="K25334" s="72"/>
    </row>
    <row r="25335" spans="9:11">
      <c r="I25335" s="72"/>
      <c r="J25335" s="72"/>
      <c r="K25335" s="72"/>
    </row>
    <row r="25336" spans="9:11">
      <c r="I25336" s="72"/>
      <c r="J25336" s="72"/>
      <c r="K25336" s="72"/>
    </row>
    <row r="25337" spans="9:11">
      <c r="I25337" s="72"/>
      <c r="J25337" s="72"/>
      <c r="K25337" s="72"/>
    </row>
    <row r="25338" spans="9:11">
      <c r="I25338" s="72"/>
      <c r="J25338" s="72"/>
      <c r="K25338" s="72"/>
    </row>
    <row r="25339" spans="9:11">
      <c r="I25339" s="72"/>
      <c r="J25339" s="72"/>
      <c r="K25339" s="72"/>
    </row>
    <row r="25340" spans="9:11">
      <c r="I25340" s="72"/>
      <c r="J25340" s="72"/>
      <c r="K25340" s="72"/>
    </row>
    <row r="25341" spans="9:11">
      <c r="I25341" s="72"/>
      <c r="J25341" s="72"/>
      <c r="K25341" s="72"/>
    </row>
    <row r="25342" spans="9:11">
      <c r="I25342" s="72"/>
      <c r="J25342" s="72"/>
      <c r="K25342" s="72"/>
    </row>
    <row r="25343" spans="9:11">
      <c r="I25343" s="72"/>
      <c r="J25343" s="72"/>
      <c r="K25343" s="72"/>
    </row>
    <row r="25344" spans="9:11">
      <c r="I25344" s="72"/>
      <c r="J25344" s="72"/>
      <c r="K25344" s="72"/>
    </row>
    <row r="25345" spans="9:11">
      <c r="I25345" s="72"/>
      <c r="J25345" s="72"/>
      <c r="K25345" s="72"/>
    </row>
    <row r="25346" spans="9:11">
      <c r="I25346" s="72"/>
      <c r="J25346" s="72"/>
      <c r="K25346" s="72"/>
    </row>
    <row r="25347" spans="9:11">
      <c r="I25347" s="72"/>
      <c r="J25347" s="72"/>
      <c r="K25347" s="72"/>
    </row>
    <row r="25348" spans="9:11">
      <c r="I25348" s="72"/>
      <c r="J25348" s="72"/>
      <c r="K25348" s="72"/>
    </row>
    <row r="25349" spans="9:11">
      <c r="I25349" s="72"/>
      <c r="J25349" s="72"/>
      <c r="K25349" s="72"/>
    </row>
    <row r="25350" spans="9:11">
      <c r="I25350" s="72"/>
      <c r="J25350" s="72"/>
      <c r="K25350" s="72"/>
    </row>
    <row r="25351" spans="9:11">
      <c r="I25351" s="72"/>
      <c r="J25351" s="72"/>
      <c r="K25351" s="72"/>
    </row>
    <row r="25352" spans="9:11">
      <c r="I25352" s="72"/>
      <c r="J25352" s="72"/>
      <c r="K25352" s="72"/>
    </row>
    <row r="25353" spans="9:11">
      <c r="I25353" s="72"/>
      <c r="J25353" s="72"/>
      <c r="K25353" s="72"/>
    </row>
    <row r="25354" spans="9:11">
      <c r="I25354" s="72"/>
      <c r="J25354" s="72"/>
      <c r="K25354" s="72"/>
    </row>
    <row r="25355" spans="9:11">
      <c r="I25355" s="72"/>
      <c r="J25355" s="72"/>
      <c r="K25355" s="72"/>
    </row>
    <row r="25356" spans="9:11">
      <c r="I25356" s="72"/>
      <c r="J25356" s="72"/>
      <c r="K25356" s="72"/>
    </row>
    <row r="25357" spans="9:11">
      <c r="I25357" s="72"/>
      <c r="J25357" s="72"/>
      <c r="K25357" s="72"/>
    </row>
    <row r="25358" spans="9:11">
      <c r="I25358" s="72"/>
      <c r="J25358" s="72"/>
      <c r="K25358" s="72"/>
    </row>
    <row r="25359" spans="9:11">
      <c r="I25359" s="72"/>
      <c r="J25359" s="72"/>
      <c r="K25359" s="72"/>
    </row>
    <row r="25360" spans="9:11">
      <c r="I25360" s="72"/>
      <c r="J25360" s="72"/>
      <c r="K25360" s="72"/>
    </row>
    <row r="25361" spans="9:11">
      <c r="I25361" s="72"/>
      <c r="J25361" s="72"/>
      <c r="K25361" s="72"/>
    </row>
    <row r="25362" spans="9:11">
      <c r="I25362" s="72"/>
      <c r="J25362" s="72"/>
      <c r="K25362" s="72"/>
    </row>
    <row r="25363" spans="9:11">
      <c r="I25363" s="72"/>
      <c r="J25363" s="72"/>
      <c r="K25363" s="72"/>
    </row>
    <row r="25364" spans="9:11">
      <c r="I25364" s="72"/>
      <c r="J25364" s="72"/>
      <c r="K25364" s="72"/>
    </row>
    <row r="25365" spans="9:11">
      <c r="I25365" s="72"/>
      <c r="J25365" s="72"/>
      <c r="K25365" s="72"/>
    </row>
    <row r="25366" spans="9:11">
      <c r="I25366" s="72"/>
      <c r="J25366" s="72"/>
      <c r="K25366" s="72"/>
    </row>
    <row r="25367" spans="9:11">
      <c r="I25367" s="72"/>
      <c r="J25367" s="72"/>
      <c r="K25367" s="72"/>
    </row>
    <row r="25368" spans="9:11">
      <c r="I25368" s="72"/>
      <c r="J25368" s="72"/>
      <c r="K25368" s="72"/>
    </row>
    <row r="25369" spans="9:11">
      <c r="I25369" s="72"/>
      <c r="J25369" s="72"/>
      <c r="K25369" s="72"/>
    </row>
    <row r="25370" spans="9:11">
      <c r="I25370" s="72"/>
      <c r="J25370" s="72"/>
      <c r="K25370" s="72"/>
    </row>
    <row r="25371" spans="9:11">
      <c r="I25371" s="72"/>
      <c r="J25371" s="72"/>
      <c r="K25371" s="72"/>
    </row>
    <row r="25372" spans="9:11">
      <c r="I25372" s="72"/>
      <c r="J25372" s="72"/>
      <c r="K25372" s="72"/>
    </row>
    <row r="25373" spans="9:11">
      <c r="I25373" s="72"/>
      <c r="J25373" s="72"/>
      <c r="K25373" s="72"/>
    </row>
    <row r="25374" spans="9:11">
      <c r="I25374" s="72"/>
      <c r="J25374" s="72"/>
      <c r="K25374" s="72"/>
    </row>
    <row r="25375" spans="9:11">
      <c r="I25375" s="72"/>
      <c r="J25375" s="72"/>
      <c r="K25375" s="72"/>
    </row>
    <row r="25376" spans="9:11">
      <c r="I25376" s="72"/>
      <c r="J25376" s="72"/>
      <c r="K25376" s="72"/>
    </row>
    <row r="25377" spans="9:11">
      <c r="I25377" s="72"/>
      <c r="J25377" s="72"/>
      <c r="K25377" s="72"/>
    </row>
    <row r="25378" spans="9:11">
      <c r="I25378" s="72"/>
      <c r="J25378" s="72"/>
      <c r="K25378" s="72"/>
    </row>
    <row r="25379" spans="9:11">
      <c r="I25379" s="72"/>
      <c r="J25379" s="72"/>
      <c r="K25379" s="72"/>
    </row>
    <row r="25380" spans="9:11">
      <c r="I25380" s="72"/>
      <c r="J25380" s="72"/>
      <c r="K25380" s="72"/>
    </row>
    <row r="25381" spans="9:11">
      <c r="I25381" s="72"/>
      <c r="J25381" s="72"/>
      <c r="K25381" s="72"/>
    </row>
    <row r="25382" spans="9:11">
      <c r="I25382" s="72"/>
      <c r="J25382" s="72"/>
      <c r="K25382" s="72"/>
    </row>
    <row r="25383" spans="9:11">
      <c r="I25383" s="72"/>
      <c r="J25383" s="72"/>
      <c r="K25383" s="72"/>
    </row>
    <row r="25384" spans="9:11">
      <c r="I25384" s="72"/>
      <c r="J25384" s="72"/>
      <c r="K25384" s="72"/>
    </row>
    <row r="25385" spans="9:11">
      <c r="I25385" s="72"/>
      <c r="J25385" s="72"/>
      <c r="K25385" s="72"/>
    </row>
    <row r="25386" spans="9:11">
      <c r="I25386" s="72"/>
      <c r="J25386" s="72"/>
      <c r="K25386" s="72"/>
    </row>
    <row r="25387" spans="9:11">
      <c r="I25387" s="72"/>
      <c r="J25387" s="72"/>
      <c r="K25387" s="72"/>
    </row>
    <row r="25388" spans="9:11">
      <c r="I25388" s="72"/>
      <c r="J25388" s="72"/>
      <c r="K25388" s="72"/>
    </row>
    <row r="25389" spans="9:11">
      <c r="I25389" s="72"/>
      <c r="J25389" s="72"/>
      <c r="K25389" s="72"/>
    </row>
    <row r="25390" spans="9:11">
      <c r="I25390" s="72"/>
      <c r="J25390" s="72"/>
      <c r="K25390" s="72"/>
    </row>
    <row r="25391" spans="9:11">
      <c r="I25391" s="72"/>
      <c r="J25391" s="72"/>
      <c r="K25391" s="72"/>
    </row>
    <row r="25392" spans="9:11">
      <c r="I25392" s="72"/>
      <c r="J25392" s="72"/>
      <c r="K25392" s="72"/>
    </row>
    <row r="25393" spans="9:11">
      <c r="I25393" s="72"/>
      <c r="J25393" s="72"/>
      <c r="K25393" s="72"/>
    </row>
    <row r="25394" spans="9:11">
      <c r="I25394" s="72"/>
      <c r="J25394" s="72"/>
      <c r="K25394" s="72"/>
    </row>
    <row r="25395" spans="9:11">
      <c r="I25395" s="72"/>
      <c r="J25395" s="72"/>
      <c r="K25395" s="72"/>
    </row>
    <row r="25396" spans="9:11">
      <c r="I25396" s="72"/>
      <c r="J25396" s="72"/>
      <c r="K25396" s="72"/>
    </row>
    <row r="25397" spans="9:11">
      <c r="I25397" s="72"/>
      <c r="J25397" s="72"/>
      <c r="K25397" s="72"/>
    </row>
    <row r="25398" spans="9:11">
      <c r="I25398" s="72"/>
      <c r="J25398" s="72"/>
      <c r="K25398" s="72"/>
    </row>
    <row r="25399" spans="9:11">
      <c r="I25399" s="72"/>
      <c r="J25399" s="72"/>
      <c r="K25399" s="72"/>
    </row>
    <row r="25400" spans="9:11">
      <c r="I25400" s="72"/>
      <c r="J25400" s="72"/>
      <c r="K25400" s="72"/>
    </row>
    <row r="25401" spans="9:11">
      <c r="I25401" s="72"/>
      <c r="J25401" s="72"/>
      <c r="K25401" s="72"/>
    </row>
    <row r="25402" spans="9:11">
      <c r="I25402" s="72"/>
      <c r="J25402" s="72"/>
      <c r="K25402" s="72"/>
    </row>
    <row r="25403" spans="9:11">
      <c r="I25403" s="72"/>
      <c r="J25403" s="72"/>
      <c r="K25403" s="72"/>
    </row>
    <row r="25404" spans="9:11">
      <c r="I25404" s="72"/>
      <c r="J25404" s="72"/>
      <c r="K25404" s="72"/>
    </row>
    <row r="25405" spans="9:11">
      <c r="I25405" s="72"/>
      <c r="J25405" s="72"/>
      <c r="K25405" s="72"/>
    </row>
    <row r="25406" spans="9:11">
      <c r="I25406" s="72"/>
      <c r="J25406" s="72"/>
      <c r="K25406" s="72"/>
    </row>
    <row r="25407" spans="9:11">
      <c r="I25407" s="72"/>
      <c r="J25407" s="72"/>
      <c r="K25407" s="72"/>
    </row>
    <row r="25408" spans="9:11">
      <c r="I25408" s="72"/>
      <c r="J25408" s="72"/>
      <c r="K25408" s="72"/>
    </row>
    <row r="25409" spans="9:11">
      <c r="I25409" s="72"/>
      <c r="J25409" s="72"/>
      <c r="K25409" s="72"/>
    </row>
    <row r="25410" spans="9:11">
      <c r="I25410" s="72"/>
      <c r="J25410" s="72"/>
      <c r="K25410" s="72"/>
    </row>
    <row r="25411" spans="9:11">
      <c r="I25411" s="72"/>
      <c r="J25411" s="72"/>
      <c r="K25411" s="72"/>
    </row>
    <row r="25412" spans="9:11">
      <c r="I25412" s="72"/>
      <c r="J25412" s="72"/>
      <c r="K25412" s="72"/>
    </row>
    <row r="25413" spans="9:11">
      <c r="I25413" s="72"/>
      <c r="J25413" s="72"/>
      <c r="K25413" s="72"/>
    </row>
    <row r="25414" spans="9:11">
      <c r="I25414" s="72"/>
      <c r="J25414" s="72"/>
      <c r="K25414" s="72"/>
    </row>
    <row r="25415" spans="9:11">
      <c r="I25415" s="72"/>
      <c r="J25415" s="72"/>
      <c r="K25415" s="72"/>
    </row>
    <row r="25416" spans="9:11">
      <c r="I25416" s="72"/>
      <c r="J25416" s="72"/>
      <c r="K25416" s="72"/>
    </row>
    <row r="25417" spans="9:11">
      <c r="I25417" s="72"/>
      <c r="J25417" s="72"/>
      <c r="K25417" s="72"/>
    </row>
    <row r="25418" spans="9:11">
      <c r="I25418" s="72"/>
      <c r="J25418" s="72"/>
      <c r="K25418" s="72"/>
    </row>
    <row r="25419" spans="9:11">
      <c r="I25419" s="72"/>
      <c r="J25419" s="72"/>
      <c r="K25419" s="72"/>
    </row>
    <row r="25420" spans="9:11">
      <c r="I25420" s="72"/>
      <c r="J25420" s="72"/>
      <c r="K25420" s="72"/>
    </row>
    <row r="25421" spans="9:11">
      <c r="I25421" s="72"/>
      <c r="J25421" s="72"/>
      <c r="K25421" s="72"/>
    </row>
    <row r="25422" spans="9:11">
      <c r="I25422" s="72"/>
      <c r="J25422" s="72"/>
      <c r="K25422" s="72"/>
    </row>
    <row r="25423" spans="9:11">
      <c r="I25423" s="72"/>
      <c r="J25423" s="72"/>
      <c r="K25423" s="72"/>
    </row>
    <row r="25424" spans="9:11">
      <c r="I25424" s="72"/>
      <c r="J25424" s="72"/>
      <c r="K25424" s="72"/>
    </row>
    <row r="25425" spans="9:11">
      <c r="I25425" s="72"/>
      <c r="J25425" s="72"/>
      <c r="K25425" s="72"/>
    </row>
    <row r="25426" spans="9:11">
      <c r="I25426" s="72"/>
      <c r="J25426" s="72"/>
      <c r="K25426" s="72"/>
    </row>
    <row r="25427" spans="9:11">
      <c r="I25427" s="72"/>
      <c r="J25427" s="72"/>
      <c r="K25427" s="72"/>
    </row>
    <row r="25428" spans="9:11">
      <c r="I25428" s="72"/>
      <c r="J25428" s="72"/>
      <c r="K25428" s="72"/>
    </row>
    <row r="25429" spans="9:11">
      <c r="I25429" s="72"/>
      <c r="J25429" s="72"/>
      <c r="K25429" s="72"/>
    </row>
    <row r="25430" spans="9:11">
      <c r="I25430" s="72"/>
      <c r="J25430" s="72"/>
      <c r="K25430" s="72"/>
    </row>
    <row r="25431" spans="9:11">
      <c r="I25431" s="72"/>
      <c r="J25431" s="72"/>
      <c r="K25431" s="72"/>
    </row>
    <row r="25432" spans="9:11">
      <c r="I25432" s="72"/>
      <c r="J25432" s="72"/>
      <c r="K25432" s="72"/>
    </row>
    <row r="25433" spans="9:11">
      <c r="I25433" s="72"/>
      <c r="J25433" s="72"/>
      <c r="K25433" s="72"/>
    </row>
    <row r="25434" spans="9:11">
      <c r="I25434" s="72"/>
      <c r="J25434" s="72"/>
      <c r="K25434" s="72"/>
    </row>
    <row r="25435" spans="9:11">
      <c r="I25435" s="72"/>
      <c r="J25435" s="72"/>
      <c r="K25435" s="72"/>
    </row>
    <row r="25436" spans="9:11">
      <c r="I25436" s="72"/>
      <c r="J25436" s="72"/>
      <c r="K25436" s="72"/>
    </row>
    <row r="25437" spans="9:11">
      <c r="I25437" s="72"/>
      <c r="J25437" s="72"/>
      <c r="K25437" s="72"/>
    </row>
    <row r="25438" spans="9:11">
      <c r="I25438" s="72"/>
      <c r="J25438" s="72"/>
      <c r="K25438" s="72"/>
    </row>
    <row r="25439" spans="9:11">
      <c r="I25439" s="72"/>
      <c r="J25439" s="72"/>
      <c r="K25439" s="72"/>
    </row>
    <row r="25440" spans="9:11">
      <c r="I25440" s="72"/>
      <c r="J25440" s="72"/>
      <c r="K25440" s="72"/>
    </row>
    <row r="25441" spans="9:11">
      <c r="I25441" s="72"/>
      <c r="J25441" s="72"/>
      <c r="K25441" s="72"/>
    </row>
    <row r="25442" spans="9:11">
      <c r="I25442" s="72"/>
      <c r="J25442" s="72"/>
      <c r="K25442" s="72"/>
    </row>
    <row r="25443" spans="9:11">
      <c r="I25443" s="72"/>
      <c r="J25443" s="72"/>
      <c r="K25443" s="72"/>
    </row>
    <row r="25444" spans="9:11">
      <c r="I25444" s="72"/>
      <c r="J25444" s="72"/>
      <c r="K25444" s="72"/>
    </row>
    <row r="25445" spans="9:11">
      <c r="I25445" s="72"/>
      <c r="J25445" s="72"/>
      <c r="K25445" s="72"/>
    </row>
    <row r="25446" spans="9:11">
      <c r="I25446" s="72"/>
      <c r="J25446" s="72"/>
      <c r="K25446" s="72"/>
    </row>
    <row r="25447" spans="9:11">
      <c r="I25447" s="72"/>
      <c r="J25447" s="72"/>
      <c r="K25447" s="72"/>
    </row>
    <row r="25448" spans="9:11">
      <c r="I25448" s="72"/>
      <c r="J25448" s="72"/>
      <c r="K25448" s="72"/>
    </row>
    <row r="25449" spans="9:11">
      <c r="I25449" s="72"/>
      <c r="J25449" s="72"/>
      <c r="K25449" s="72"/>
    </row>
    <row r="25450" spans="9:11">
      <c r="I25450" s="72"/>
      <c r="J25450" s="72"/>
      <c r="K25450" s="72"/>
    </row>
    <row r="25451" spans="9:11">
      <c r="I25451" s="72"/>
      <c r="J25451" s="72"/>
      <c r="K25451" s="72"/>
    </row>
    <row r="25452" spans="9:11">
      <c r="I25452" s="72"/>
      <c r="J25452" s="72"/>
      <c r="K25452" s="72"/>
    </row>
    <row r="25453" spans="9:11">
      <c r="I25453" s="72"/>
      <c r="J25453" s="72"/>
      <c r="K25453" s="72"/>
    </row>
    <row r="25454" spans="9:11">
      <c r="I25454" s="72"/>
      <c r="J25454" s="72"/>
      <c r="K25454" s="72"/>
    </row>
    <row r="25455" spans="9:11">
      <c r="I25455" s="72"/>
      <c r="J25455" s="72"/>
      <c r="K25455" s="72"/>
    </row>
    <row r="25456" spans="9:11">
      <c r="I25456" s="72"/>
      <c r="J25456" s="72"/>
      <c r="K25456" s="72"/>
    </row>
    <row r="25457" spans="9:11">
      <c r="I25457" s="72"/>
      <c r="J25457" s="72"/>
      <c r="K25457" s="72"/>
    </row>
    <row r="25458" spans="9:11">
      <c r="I25458" s="72"/>
      <c r="J25458" s="72"/>
      <c r="K25458" s="72"/>
    </row>
    <row r="25459" spans="9:11">
      <c r="I25459" s="72"/>
      <c r="J25459" s="72"/>
      <c r="K25459" s="72"/>
    </row>
    <row r="25460" spans="9:11">
      <c r="I25460" s="72"/>
      <c r="J25460" s="72"/>
      <c r="K25460" s="72"/>
    </row>
    <row r="25461" spans="9:11">
      <c r="I25461" s="72"/>
      <c r="J25461" s="72"/>
      <c r="K25461" s="72"/>
    </row>
    <row r="25462" spans="9:11">
      <c r="I25462" s="72"/>
      <c r="J25462" s="72"/>
      <c r="K25462" s="72"/>
    </row>
    <row r="25463" spans="9:11">
      <c r="I25463" s="72"/>
      <c r="J25463" s="72"/>
      <c r="K25463" s="72"/>
    </row>
    <row r="25464" spans="9:11">
      <c r="I25464" s="72"/>
      <c r="J25464" s="72"/>
      <c r="K25464" s="72"/>
    </row>
    <row r="25465" spans="9:11">
      <c r="I25465" s="72"/>
      <c r="J25465" s="72"/>
      <c r="K25465" s="72"/>
    </row>
    <row r="25466" spans="9:11">
      <c r="I25466" s="72"/>
      <c r="J25466" s="72"/>
      <c r="K25466" s="72"/>
    </row>
    <row r="25467" spans="9:11">
      <c r="I25467" s="72"/>
      <c r="J25467" s="72"/>
      <c r="K25467" s="72"/>
    </row>
    <row r="25468" spans="9:11">
      <c r="I25468" s="72"/>
      <c r="J25468" s="72"/>
      <c r="K25468" s="72"/>
    </row>
    <row r="25469" spans="9:11">
      <c r="I25469" s="72"/>
      <c r="J25469" s="72"/>
      <c r="K25469" s="72"/>
    </row>
    <row r="25470" spans="9:11">
      <c r="I25470" s="72"/>
      <c r="J25470" s="72"/>
      <c r="K25470" s="72"/>
    </row>
    <row r="25471" spans="9:11">
      <c r="I25471" s="72"/>
      <c r="J25471" s="72"/>
      <c r="K25471" s="72"/>
    </row>
    <row r="25472" spans="9:11">
      <c r="I25472" s="72"/>
      <c r="J25472" s="72"/>
      <c r="K25472" s="72"/>
    </row>
    <row r="25473" spans="9:11">
      <c r="I25473" s="72"/>
      <c r="J25473" s="72"/>
      <c r="K25473" s="72"/>
    </row>
    <row r="25474" spans="9:11">
      <c r="I25474" s="72"/>
      <c r="J25474" s="72"/>
      <c r="K25474" s="72"/>
    </row>
    <row r="25475" spans="9:11">
      <c r="I25475" s="72"/>
      <c r="J25475" s="72"/>
      <c r="K25475" s="72"/>
    </row>
    <row r="25476" spans="9:11">
      <c r="I25476" s="72"/>
      <c r="J25476" s="72"/>
      <c r="K25476" s="72"/>
    </row>
    <row r="25477" spans="9:11">
      <c r="I25477" s="72"/>
      <c r="J25477" s="72"/>
      <c r="K25477" s="72"/>
    </row>
    <row r="25478" spans="9:11">
      <c r="I25478" s="72"/>
      <c r="J25478" s="72"/>
      <c r="K25478" s="72"/>
    </row>
    <row r="25479" spans="9:11">
      <c r="I25479" s="72"/>
      <c r="J25479" s="72"/>
      <c r="K25479" s="72"/>
    </row>
    <row r="25480" spans="9:11">
      <c r="I25480" s="72"/>
      <c r="J25480" s="72"/>
      <c r="K25480" s="72"/>
    </row>
    <row r="25481" spans="9:11">
      <c r="I25481" s="72"/>
      <c r="J25481" s="72"/>
      <c r="K25481" s="72"/>
    </row>
    <row r="25482" spans="9:11">
      <c r="I25482" s="72"/>
      <c r="J25482" s="72"/>
      <c r="K25482" s="72"/>
    </row>
    <row r="25483" spans="9:11">
      <c r="I25483" s="72"/>
      <c r="J25483" s="72"/>
      <c r="K25483" s="72"/>
    </row>
    <row r="25484" spans="9:11">
      <c r="I25484" s="72"/>
      <c r="J25484" s="72"/>
      <c r="K25484" s="72"/>
    </row>
    <row r="25485" spans="9:11">
      <c r="I25485" s="72"/>
      <c r="J25485" s="72"/>
      <c r="K25485" s="72"/>
    </row>
    <row r="25486" spans="9:11">
      <c r="I25486" s="72"/>
      <c r="J25486" s="72"/>
      <c r="K25486" s="72"/>
    </row>
    <row r="25487" spans="9:11">
      <c r="I25487" s="72"/>
      <c r="J25487" s="72"/>
      <c r="K25487" s="72"/>
    </row>
    <row r="25488" spans="9:11">
      <c r="I25488" s="72"/>
      <c r="J25488" s="72"/>
      <c r="K25488" s="72"/>
    </row>
    <row r="25489" spans="9:11">
      <c r="I25489" s="72"/>
      <c r="J25489" s="72"/>
      <c r="K25489" s="72"/>
    </row>
    <row r="25490" spans="9:11">
      <c r="I25490" s="72"/>
      <c r="J25490" s="72"/>
      <c r="K25490" s="72"/>
    </row>
    <row r="25491" spans="9:11">
      <c r="I25491" s="72"/>
      <c r="J25491" s="72"/>
      <c r="K25491" s="72"/>
    </row>
    <row r="25492" spans="9:11">
      <c r="I25492" s="72"/>
      <c r="J25492" s="72"/>
      <c r="K25492" s="72"/>
    </row>
    <row r="25493" spans="9:11">
      <c r="I25493" s="72"/>
      <c r="J25493" s="72"/>
      <c r="K25493" s="72"/>
    </row>
    <row r="25494" spans="9:11">
      <c r="I25494" s="72"/>
      <c r="J25494" s="72"/>
      <c r="K25494" s="72"/>
    </row>
    <row r="25495" spans="9:11">
      <c r="I25495" s="72"/>
      <c r="J25495" s="72"/>
      <c r="K25495" s="72"/>
    </row>
    <row r="25496" spans="9:11">
      <c r="I25496" s="72"/>
      <c r="J25496" s="72"/>
      <c r="K25496" s="72"/>
    </row>
    <row r="25497" spans="9:11">
      <c r="I25497" s="72"/>
      <c r="J25497" s="72"/>
      <c r="K25497" s="72"/>
    </row>
    <row r="25498" spans="9:11">
      <c r="I25498" s="72"/>
      <c r="J25498" s="72"/>
      <c r="K25498" s="72"/>
    </row>
    <row r="25499" spans="9:11">
      <c r="I25499" s="72"/>
      <c r="J25499" s="72"/>
      <c r="K25499" s="72"/>
    </row>
    <row r="25500" spans="9:11">
      <c r="I25500" s="72"/>
      <c r="J25500" s="72"/>
      <c r="K25500" s="72"/>
    </row>
    <row r="25501" spans="9:11">
      <c r="I25501" s="72"/>
      <c r="J25501" s="72"/>
      <c r="K25501" s="72"/>
    </row>
    <row r="25502" spans="9:11">
      <c r="I25502" s="72"/>
      <c r="J25502" s="72"/>
      <c r="K25502" s="72"/>
    </row>
    <row r="25503" spans="9:11">
      <c r="I25503" s="72"/>
      <c r="J25503" s="72"/>
      <c r="K25503" s="72"/>
    </row>
    <row r="25504" spans="9:11">
      <c r="I25504" s="72"/>
      <c r="J25504" s="72"/>
      <c r="K25504" s="72"/>
    </row>
    <row r="25505" spans="9:11">
      <c r="I25505" s="72"/>
      <c r="J25505" s="72"/>
      <c r="K25505" s="72"/>
    </row>
    <row r="25506" spans="9:11">
      <c r="I25506" s="72"/>
      <c r="J25506" s="72"/>
      <c r="K25506" s="72"/>
    </row>
    <row r="25507" spans="9:11">
      <c r="I25507" s="72"/>
      <c r="J25507" s="72"/>
      <c r="K25507" s="72"/>
    </row>
    <row r="25508" spans="9:11">
      <c r="I25508" s="72"/>
      <c r="J25508" s="72"/>
      <c r="K25508" s="72"/>
    </row>
    <row r="25509" spans="9:11">
      <c r="I25509" s="72"/>
      <c r="J25509" s="72"/>
      <c r="K25509" s="72"/>
    </row>
    <row r="25510" spans="9:11">
      <c r="I25510" s="72"/>
      <c r="J25510" s="72"/>
      <c r="K25510" s="72"/>
    </row>
    <row r="25511" spans="9:11">
      <c r="I25511" s="72"/>
      <c r="J25511" s="72"/>
      <c r="K25511" s="72"/>
    </row>
    <row r="25512" spans="9:11">
      <c r="I25512" s="72"/>
      <c r="J25512" s="72"/>
      <c r="K25512" s="72"/>
    </row>
    <row r="25513" spans="9:11">
      <c r="I25513" s="72"/>
      <c r="J25513" s="72"/>
      <c r="K25513" s="72"/>
    </row>
    <row r="25514" spans="9:11">
      <c r="I25514" s="72"/>
      <c r="J25514" s="72"/>
      <c r="K25514" s="72"/>
    </row>
    <row r="25515" spans="9:11">
      <c r="I25515" s="72"/>
      <c r="J25515" s="72"/>
      <c r="K25515" s="72"/>
    </row>
    <row r="25516" spans="9:11">
      <c r="I25516" s="72"/>
      <c r="J25516" s="72"/>
      <c r="K25516" s="72"/>
    </row>
    <row r="25517" spans="9:11">
      <c r="I25517" s="72"/>
      <c r="J25517" s="72"/>
      <c r="K25517" s="72"/>
    </row>
    <row r="25518" spans="9:11">
      <c r="I25518" s="72"/>
      <c r="J25518" s="72"/>
      <c r="K25518" s="72"/>
    </row>
    <row r="25519" spans="9:11">
      <c r="I25519" s="72"/>
      <c r="J25519" s="72"/>
      <c r="K25519" s="72"/>
    </row>
    <row r="25520" spans="9:11">
      <c r="I25520" s="72"/>
      <c r="J25520" s="72"/>
      <c r="K25520" s="72"/>
    </row>
    <row r="25521" spans="9:11">
      <c r="I25521" s="72"/>
      <c r="J25521" s="72"/>
      <c r="K25521" s="72"/>
    </row>
    <row r="25522" spans="9:11">
      <c r="I25522" s="72"/>
      <c r="J25522" s="72"/>
      <c r="K25522" s="72"/>
    </row>
    <row r="25523" spans="9:11">
      <c r="I25523" s="72"/>
      <c r="J25523" s="72"/>
      <c r="K25523" s="72"/>
    </row>
    <row r="25524" spans="9:11">
      <c r="I25524" s="72"/>
      <c r="J25524" s="72"/>
      <c r="K25524" s="72"/>
    </row>
    <row r="25525" spans="9:11">
      <c r="I25525" s="72"/>
      <c r="J25525" s="72"/>
      <c r="K25525" s="72"/>
    </row>
    <row r="25526" spans="9:11">
      <c r="I25526" s="72"/>
      <c r="J25526" s="72"/>
      <c r="K25526" s="72"/>
    </row>
    <row r="25527" spans="9:11">
      <c r="I25527" s="72"/>
      <c r="J25527" s="72"/>
      <c r="K25527" s="72"/>
    </row>
    <row r="25528" spans="9:11">
      <c r="I25528" s="72"/>
      <c r="J25528" s="72"/>
      <c r="K25528" s="72"/>
    </row>
    <row r="25529" spans="9:11">
      <c r="I25529" s="72"/>
      <c r="J25529" s="72"/>
      <c r="K25529" s="72"/>
    </row>
    <row r="25530" spans="9:11">
      <c r="I25530" s="72"/>
      <c r="J25530" s="72"/>
      <c r="K25530" s="72"/>
    </row>
    <row r="25531" spans="9:11">
      <c r="I25531" s="72"/>
      <c r="J25531" s="72"/>
      <c r="K25531" s="72"/>
    </row>
    <row r="25532" spans="9:11">
      <c r="I25532" s="72"/>
      <c r="J25532" s="72"/>
      <c r="K25532" s="72"/>
    </row>
    <row r="25533" spans="9:11">
      <c r="I25533" s="72"/>
      <c r="J25533" s="72"/>
      <c r="K25533" s="72"/>
    </row>
    <row r="25534" spans="9:11">
      <c r="I25534" s="72"/>
      <c r="J25534" s="72"/>
      <c r="K25534" s="72"/>
    </row>
    <row r="25535" spans="9:11">
      <c r="I25535" s="72"/>
      <c r="J25535" s="72"/>
      <c r="K25535" s="72"/>
    </row>
    <row r="25536" spans="9:11">
      <c r="I25536" s="72"/>
      <c r="J25536" s="72"/>
      <c r="K25536" s="72"/>
    </row>
    <row r="25537" spans="9:11">
      <c r="I25537" s="72"/>
      <c r="J25537" s="72"/>
      <c r="K25537" s="72"/>
    </row>
    <row r="25538" spans="9:11">
      <c r="I25538" s="72"/>
      <c r="J25538" s="72"/>
      <c r="K25538" s="72"/>
    </row>
    <row r="25539" spans="9:11">
      <c r="I25539" s="72"/>
      <c r="J25539" s="72"/>
      <c r="K25539" s="72"/>
    </row>
    <row r="25540" spans="9:11">
      <c r="I25540" s="72"/>
      <c r="J25540" s="72"/>
      <c r="K25540" s="72"/>
    </row>
    <row r="25541" spans="9:11">
      <c r="I25541" s="72"/>
      <c r="J25541" s="72"/>
      <c r="K25541" s="72"/>
    </row>
    <row r="25542" spans="9:11">
      <c r="I25542" s="72"/>
      <c r="J25542" s="72"/>
      <c r="K25542" s="72"/>
    </row>
    <row r="25543" spans="9:11">
      <c r="I25543" s="72"/>
      <c r="J25543" s="72"/>
      <c r="K25543" s="72"/>
    </row>
    <row r="25544" spans="9:11">
      <c r="I25544" s="72"/>
      <c r="J25544" s="72"/>
      <c r="K25544" s="72"/>
    </row>
    <row r="25545" spans="9:11">
      <c r="I25545" s="72"/>
      <c r="J25545" s="72"/>
      <c r="K25545" s="72"/>
    </row>
    <row r="25546" spans="9:11">
      <c r="I25546" s="72"/>
      <c r="J25546" s="72"/>
      <c r="K25546" s="72"/>
    </row>
    <row r="25547" spans="9:11">
      <c r="I25547" s="72"/>
      <c r="J25547" s="72"/>
      <c r="K25547" s="72"/>
    </row>
    <row r="25548" spans="9:11">
      <c r="I25548" s="72"/>
      <c r="J25548" s="72"/>
      <c r="K25548" s="72"/>
    </row>
    <row r="25549" spans="9:11">
      <c r="I25549" s="72"/>
      <c r="J25549" s="72"/>
      <c r="K25549" s="72"/>
    </row>
    <row r="25550" spans="9:11">
      <c r="I25550" s="72"/>
      <c r="J25550" s="72"/>
      <c r="K25550" s="72"/>
    </row>
    <row r="25551" spans="9:11">
      <c r="I25551" s="72"/>
      <c r="J25551" s="72"/>
      <c r="K25551" s="72"/>
    </row>
    <row r="25552" spans="9:11">
      <c r="I25552" s="72"/>
      <c r="J25552" s="72"/>
      <c r="K25552" s="72"/>
    </row>
    <row r="25553" spans="9:11">
      <c r="I25553" s="72"/>
      <c r="J25553" s="72"/>
      <c r="K25553" s="72"/>
    </row>
    <row r="25554" spans="9:11">
      <c r="I25554" s="72"/>
      <c r="J25554" s="72"/>
      <c r="K25554" s="72"/>
    </row>
    <row r="25555" spans="9:11">
      <c r="I25555" s="72"/>
      <c r="J25555" s="72"/>
      <c r="K25555" s="72"/>
    </row>
    <row r="25556" spans="9:11">
      <c r="I25556" s="72"/>
      <c r="J25556" s="72"/>
      <c r="K25556" s="72"/>
    </row>
    <row r="25557" spans="9:11">
      <c r="I25557" s="72"/>
      <c r="J25557" s="72"/>
      <c r="K25557" s="72"/>
    </row>
    <row r="25558" spans="9:11">
      <c r="I25558" s="72"/>
      <c r="J25558" s="72"/>
      <c r="K25558" s="72"/>
    </row>
    <row r="25559" spans="9:11">
      <c r="I25559" s="72"/>
      <c r="J25559" s="72"/>
      <c r="K25559" s="72"/>
    </row>
    <row r="25560" spans="9:11">
      <c r="I25560" s="72"/>
      <c r="J25560" s="72"/>
      <c r="K25560" s="72"/>
    </row>
    <row r="25561" spans="9:11">
      <c r="I25561" s="72"/>
      <c r="J25561" s="72"/>
      <c r="K25561" s="72"/>
    </row>
    <row r="25562" spans="9:11">
      <c r="I25562" s="72"/>
      <c r="J25562" s="72"/>
      <c r="K25562" s="72"/>
    </row>
    <row r="25563" spans="9:11">
      <c r="I25563" s="72"/>
      <c r="J25563" s="72"/>
      <c r="K25563" s="72"/>
    </row>
    <row r="25564" spans="9:11">
      <c r="I25564" s="72"/>
      <c r="J25564" s="72"/>
      <c r="K25564" s="72"/>
    </row>
    <row r="25565" spans="9:11">
      <c r="I25565" s="72"/>
      <c r="J25565" s="72"/>
      <c r="K25565" s="72"/>
    </row>
    <row r="25566" spans="9:11">
      <c r="I25566" s="72"/>
      <c r="J25566" s="72"/>
      <c r="K25566" s="72"/>
    </row>
    <row r="25567" spans="9:11">
      <c r="I25567" s="72"/>
      <c r="J25567" s="72"/>
      <c r="K25567" s="72"/>
    </row>
    <row r="25568" spans="9:11">
      <c r="I25568" s="72"/>
      <c r="J25568" s="72"/>
      <c r="K25568" s="72"/>
    </row>
    <row r="25569" spans="9:11">
      <c r="I25569" s="72"/>
      <c r="J25569" s="72"/>
      <c r="K25569" s="72"/>
    </row>
    <row r="25570" spans="9:11">
      <c r="I25570" s="72"/>
      <c r="J25570" s="72"/>
      <c r="K25570" s="72"/>
    </row>
    <row r="25571" spans="9:11">
      <c r="I25571" s="72"/>
      <c r="J25571" s="72"/>
      <c r="K25571" s="72"/>
    </row>
    <row r="25572" spans="9:11">
      <c r="I25572" s="72"/>
      <c r="J25572" s="72"/>
      <c r="K25572" s="72"/>
    </row>
    <row r="25573" spans="9:11">
      <c r="I25573" s="72"/>
      <c r="J25573" s="72"/>
      <c r="K25573" s="72"/>
    </row>
    <row r="25574" spans="9:11">
      <c r="I25574" s="72"/>
      <c r="J25574" s="72"/>
      <c r="K25574" s="72"/>
    </row>
    <row r="25575" spans="9:11">
      <c r="I25575" s="72"/>
      <c r="J25575" s="72"/>
      <c r="K25575" s="72"/>
    </row>
    <row r="25576" spans="9:11">
      <c r="I25576" s="72"/>
      <c r="J25576" s="72"/>
      <c r="K25576" s="72"/>
    </row>
    <row r="25577" spans="9:11">
      <c r="I25577" s="72"/>
      <c r="J25577" s="72"/>
      <c r="K25577" s="72"/>
    </row>
    <row r="25578" spans="9:11">
      <c r="I25578" s="72"/>
      <c r="J25578" s="72"/>
      <c r="K25578" s="72"/>
    </row>
    <row r="25579" spans="9:11">
      <c r="I25579" s="72"/>
      <c r="J25579" s="72"/>
      <c r="K25579" s="72"/>
    </row>
    <row r="25580" spans="9:11">
      <c r="I25580" s="72"/>
      <c r="J25580" s="72"/>
      <c r="K25580" s="72"/>
    </row>
    <row r="25581" spans="9:11">
      <c r="I25581" s="72"/>
      <c r="J25581" s="72"/>
      <c r="K25581" s="72"/>
    </row>
    <row r="25582" spans="9:11">
      <c r="I25582" s="72"/>
      <c r="J25582" s="72"/>
      <c r="K25582" s="72"/>
    </row>
    <row r="25583" spans="9:11">
      <c r="I25583" s="72"/>
      <c r="J25583" s="72"/>
      <c r="K25583" s="72"/>
    </row>
    <row r="25584" spans="9:11">
      <c r="I25584" s="72"/>
      <c r="J25584" s="72"/>
      <c r="K25584" s="72"/>
    </row>
    <row r="25585" spans="9:11">
      <c r="I25585" s="72"/>
      <c r="J25585" s="72"/>
      <c r="K25585" s="72"/>
    </row>
    <row r="25586" spans="9:11">
      <c r="I25586" s="72"/>
      <c r="J25586" s="72"/>
      <c r="K25586" s="72"/>
    </row>
    <row r="25587" spans="9:11">
      <c r="I25587" s="72"/>
      <c r="J25587" s="72"/>
      <c r="K25587" s="72"/>
    </row>
    <row r="25588" spans="9:11">
      <c r="I25588" s="72"/>
      <c r="J25588" s="72"/>
      <c r="K25588" s="72"/>
    </row>
    <row r="25589" spans="9:11">
      <c r="I25589" s="72"/>
      <c r="J25589" s="72"/>
      <c r="K25589" s="72"/>
    </row>
    <row r="25590" spans="9:11">
      <c r="I25590" s="72"/>
      <c r="J25590" s="72"/>
      <c r="K25590" s="72"/>
    </row>
    <row r="25591" spans="9:11">
      <c r="I25591" s="72"/>
      <c r="J25591" s="72"/>
      <c r="K25591" s="72"/>
    </row>
    <row r="25592" spans="9:11">
      <c r="I25592" s="72"/>
      <c r="J25592" s="72"/>
      <c r="K25592" s="72"/>
    </row>
    <row r="25593" spans="9:11">
      <c r="I25593" s="72"/>
      <c r="J25593" s="72"/>
      <c r="K25593" s="72"/>
    </row>
    <row r="25594" spans="9:11">
      <c r="I25594" s="72"/>
      <c r="J25594" s="72"/>
      <c r="K25594" s="72"/>
    </row>
    <row r="25595" spans="9:11">
      <c r="I25595" s="72"/>
      <c r="J25595" s="72"/>
      <c r="K25595" s="72"/>
    </row>
    <row r="25596" spans="9:11">
      <c r="I25596" s="72"/>
      <c r="J25596" s="72"/>
      <c r="K25596" s="72"/>
    </row>
    <row r="25597" spans="9:11">
      <c r="I25597" s="72"/>
      <c r="J25597" s="72"/>
      <c r="K25597" s="72"/>
    </row>
    <row r="25598" spans="9:11">
      <c r="I25598" s="72"/>
      <c r="J25598" s="72"/>
      <c r="K25598" s="72"/>
    </row>
    <row r="25599" spans="9:11">
      <c r="I25599" s="72"/>
      <c r="J25599" s="72"/>
      <c r="K25599" s="72"/>
    </row>
    <row r="25600" spans="9:11">
      <c r="I25600" s="72"/>
      <c r="J25600" s="72"/>
      <c r="K25600" s="72"/>
    </row>
    <row r="25601" spans="9:11">
      <c r="I25601" s="72"/>
      <c r="J25601" s="72"/>
      <c r="K25601" s="72"/>
    </row>
    <row r="25602" spans="9:11">
      <c r="I25602" s="72"/>
      <c r="J25602" s="72"/>
      <c r="K25602" s="72"/>
    </row>
    <row r="25603" spans="9:11">
      <c r="I25603" s="72"/>
      <c r="J25603" s="72"/>
      <c r="K25603" s="72"/>
    </row>
    <row r="25604" spans="9:11">
      <c r="I25604" s="72"/>
      <c r="J25604" s="72"/>
      <c r="K25604" s="72"/>
    </row>
    <row r="25605" spans="9:11">
      <c r="I25605" s="72"/>
      <c r="J25605" s="72"/>
      <c r="K25605" s="72"/>
    </row>
    <row r="25606" spans="9:11">
      <c r="I25606" s="72"/>
      <c r="J25606" s="72"/>
      <c r="K25606" s="72"/>
    </row>
    <row r="25607" spans="9:11">
      <c r="I25607" s="72"/>
      <c r="J25607" s="72"/>
      <c r="K25607" s="72"/>
    </row>
    <row r="25608" spans="9:11">
      <c r="I25608" s="72"/>
      <c r="J25608" s="72"/>
      <c r="K25608" s="72"/>
    </row>
    <row r="25609" spans="9:11">
      <c r="I25609" s="72"/>
      <c r="J25609" s="72"/>
      <c r="K25609" s="72"/>
    </row>
    <row r="25610" spans="9:11">
      <c r="I25610" s="72"/>
      <c r="J25610" s="72"/>
      <c r="K25610" s="72"/>
    </row>
    <row r="25611" spans="9:11">
      <c r="I25611" s="72"/>
      <c r="J25611" s="72"/>
      <c r="K25611" s="72"/>
    </row>
    <row r="25612" spans="9:11">
      <c r="I25612" s="72"/>
      <c r="J25612" s="72"/>
      <c r="K25612" s="72"/>
    </row>
    <row r="25613" spans="9:11">
      <c r="I25613" s="72"/>
      <c r="J25613" s="72"/>
      <c r="K25613" s="72"/>
    </row>
    <row r="25614" spans="9:11">
      <c r="I25614" s="72"/>
      <c r="J25614" s="72"/>
      <c r="K25614" s="72"/>
    </row>
    <row r="25615" spans="9:11">
      <c r="I25615" s="72"/>
      <c r="J25615" s="72"/>
      <c r="K25615" s="72"/>
    </row>
    <row r="25616" spans="9:11">
      <c r="I25616" s="72"/>
      <c r="J25616" s="72"/>
      <c r="K25616" s="72"/>
    </row>
    <row r="25617" spans="9:11">
      <c r="I25617" s="72"/>
      <c r="J25617" s="72"/>
      <c r="K25617" s="72"/>
    </row>
    <row r="25618" spans="9:11">
      <c r="I25618" s="72"/>
      <c r="J25618" s="72"/>
      <c r="K25618" s="72"/>
    </row>
    <row r="25619" spans="9:11">
      <c r="I25619" s="72"/>
      <c r="J25619" s="72"/>
      <c r="K25619" s="72"/>
    </row>
    <row r="25620" spans="9:11">
      <c r="I25620" s="72"/>
      <c r="J25620" s="72"/>
      <c r="K25620" s="72"/>
    </row>
    <row r="25621" spans="9:11">
      <c r="I25621" s="72"/>
      <c r="J25621" s="72"/>
      <c r="K25621" s="72"/>
    </row>
    <row r="25622" spans="9:11">
      <c r="I25622" s="72"/>
      <c r="J25622" s="72"/>
      <c r="K25622" s="72"/>
    </row>
    <row r="25623" spans="9:11">
      <c r="I25623" s="72"/>
      <c r="J25623" s="72"/>
      <c r="K25623" s="72"/>
    </row>
    <row r="25624" spans="9:11">
      <c r="I25624" s="72"/>
      <c r="J25624" s="72"/>
      <c r="K25624" s="72"/>
    </row>
    <row r="25625" spans="9:11">
      <c r="I25625" s="72"/>
      <c r="J25625" s="72"/>
      <c r="K25625" s="72"/>
    </row>
    <row r="25626" spans="9:11">
      <c r="I25626" s="72"/>
      <c r="J25626" s="72"/>
      <c r="K25626" s="72"/>
    </row>
    <row r="25627" spans="9:11">
      <c r="I25627" s="72"/>
      <c r="J25627" s="72"/>
      <c r="K25627" s="72"/>
    </row>
    <row r="25628" spans="9:11">
      <c r="I25628" s="72"/>
      <c r="J25628" s="72"/>
      <c r="K25628" s="72"/>
    </row>
    <row r="25629" spans="9:11">
      <c r="I25629" s="72"/>
      <c r="J25629" s="72"/>
      <c r="K25629" s="72"/>
    </row>
    <row r="25630" spans="9:11">
      <c r="I25630" s="72"/>
      <c r="J25630" s="72"/>
      <c r="K25630" s="72"/>
    </row>
    <row r="25631" spans="9:11">
      <c r="I25631" s="72"/>
      <c r="J25631" s="72"/>
      <c r="K25631" s="72"/>
    </row>
    <row r="25632" spans="9:11">
      <c r="I25632" s="72"/>
      <c r="J25632" s="72"/>
      <c r="K25632" s="72"/>
    </row>
    <row r="25633" spans="9:11">
      <c r="I25633" s="72"/>
      <c r="J25633" s="72"/>
      <c r="K25633" s="72"/>
    </row>
    <row r="25634" spans="9:11">
      <c r="I25634" s="72"/>
      <c r="J25634" s="72"/>
      <c r="K25634" s="72"/>
    </row>
    <row r="25635" spans="9:11">
      <c r="I25635" s="72"/>
      <c r="J25635" s="72"/>
      <c r="K25635" s="72"/>
    </row>
    <row r="25636" spans="9:11">
      <c r="I25636" s="72"/>
      <c r="J25636" s="72"/>
      <c r="K25636" s="72"/>
    </row>
    <row r="25637" spans="9:11">
      <c r="I25637" s="72"/>
      <c r="J25637" s="72"/>
      <c r="K25637" s="72"/>
    </row>
    <row r="25638" spans="9:11">
      <c r="I25638" s="72"/>
      <c r="J25638" s="72"/>
      <c r="K25638" s="72"/>
    </row>
    <row r="25639" spans="9:11">
      <c r="I25639" s="72"/>
      <c r="J25639" s="72"/>
      <c r="K25639" s="72"/>
    </row>
    <row r="25640" spans="9:11">
      <c r="I25640" s="72"/>
      <c r="J25640" s="72"/>
      <c r="K25640" s="72"/>
    </row>
    <row r="25641" spans="9:11">
      <c r="I25641" s="72"/>
      <c r="J25641" s="72"/>
      <c r="K25641" s="72"/>
    </row>
    <row r="25642" spans="9:11">
      <c r="I25642" s="72"/>
      <c r="J25642" s="72"/>
      <c r="K25642" s="72"/>
    </row>
    <row r="25643" spans="9:11">
      <c r="I25643" s="72"/>
      <c r="J25643" s="72"/>
      <c r="K25643" s="72"/>
    </row>
    <row r="25644" spans="9:11">
      <c r="I25644" s="72"/>
      <c r="J25644" s="72"/>
      <c r="K25644" s="72"/>
    </row>
    <row r="25645" spans="9:11">
      <c r="I25645" s="72"/>
      <c r="J25645" s="72"/>
      <c r="K25645" s="72"/>
    </row>
    <row r="25646" spans="9:11">
      <c r="I25646" s="72"/>
      <c r="J25646" s="72"/>
      <c r="K25646" s="72"/>
    </row>
    <row r="25647" spans="9:11">
      <c r="I25647" s="72"/>
      <c r="J25647" s="72"/>
      <c r="K25647" s="72"/>
    </row>
    <row r="25648" spans="9:11">
      <c r="I25648" s="72"/>
      <c r="J25648" s="72"/>
      <c r="K25648" s="72"/>
    </row>
    <row r="25649" spans="9:11">
      <c r="I25649" s="72"/>
      <c r="J25649" s="72"/>
      <c r="K25649" s="72"/>
    </row>
    <row r="25650" spans="9:11">
      <c r="I25650" s="72"/>
      <c r="J25650" s="72"/>
      <c r="K25650" s="72"/>
    </row>
    <row r="25651" spans="9:11">
      <c r="I25651" s="72"/>
      <c r="J25651" s="72"/>
      <c r="K25651" s="72"/>
    </row>
    <row r="25652" spans="9:11">
      <c r="I25652" s="72"/>
      <c r="J25652" s="72"/>
      <c r="K25652" s="72"/>
    </row>
    <row r="25653" spans="9:11">
      <c r="I25653" s="72"/>
      <c r="J25653" s="72"/>
      <c r="K25653" s="72"/>
    </row>
    <row r="25654" spans="9:11">
      <c r="I25654" s="72"/>
      <c r="J25654" s="72"/>
      <c r="K25654" s="72"/>
    </row>
    <row r="25655" spans="9:11">
      <c r="I25655" s="72"/>
      <c r="J25655" s="72"/>
      <c r="K25655" s="72"/>
    </row>
    <row r="25656" spans="9:11">
      <c r="I25656" s="72"/>
      <c r="J25656" s="72"/>
      <c r="K25656" s="72"/>
    </row>
    <row r="25657" spans="9:11">
      <c r="I25657" s="72"/>
      <c r="J25657" s="72"/>
      <c r="K25657" s="72"/>
    </row>
    <row r="25658" spans="9:11">
      <c r="I25658" s="72"/>
      <c r="J25658" s="72"/>
      <c r="K25658" s="72"/>
    </row>
    <row r="25659" spans="9:11">
      <c r="I25659" s="72"/>
      <c r="J25659" s="72"/>
      <c r="K25659" s="72"/>
    </row>
    <row r="25660" spans="9:11">
      <c r="I25660" s="72"/>
      <c r="J25660" s="72"/>
      <c r="K25660" s="72"/>
    </row>
    <row r="25661" spans="9:11">
      <c r="I25661" s="72"/>
      <c r="J25661" s="72"/>
      <c r="K25661" s="72"/>
    </row>
    <row r="25662" spans="9:11">
      <c r="I25662" s="72"/>
      <c r="J25662" s="72"/>
      <c r="K25662" s="72"/>
    </row>
    <row r="25663" spans="9:11">
      <c r="I25663" s="72"/>
      <c r="J25663" s="72"/>
      <c r="K25663" s="72"/>
    </row>
    <row r="25664" spans="9:11">
      <c r="I25664" s="72"/>
      <c r="J25664" s="72"/>
      <c r="K25664" s="72"/>
    </row>
    <row r="25665" spans="9:11">
      <c r="I25665" s="72"/>
      <c r="J25665" s="72"/>
      <c r="K25665" s="72"/>
    </row>
    <row r="25666" spans="9:11">
      <c r="I25666" s="72"/>
      <c r="J25666" s="72"/>
      <c r="K25666" s="72"/>
    </row>
    <row r="25667" spans="9:11">
      <c r="I25667" s="72"/>
      <c r="J25667" s="72"/>
      <c r="K25667" s="72"/>
    </row>
    <row r="25668" spans="9:11">
      <c r="I25668" s="72"/>
      <c r="J25668" s="72"/>
      <c r="K25668" s="72"/>
    </row>
    <row r="25669" spans="9:11">
      <c r="I25669" s="72"/>
      <c r="J25669" s="72"/>
      <c r="K25669" s="72"/>
    </row>
    <row r="25670" spans="9:11">
      <c r="I25670" s="72"/>
      <c r="J25670" s="72"/>
      <c r="K25670" s="72"/>
    </row>
    <row r="25671" spans="9:11">
      <c r="I25671" s="72"/>
      <c r="J25671" s="72"/>
      <c r="K25671" s="72"/>
    </row>
    <row r="25672" spans="9:11">
      <c r="I25672" s="72"/>
      <c r="J25672" s="72"/>
      <c r="K25672" s="72"/>
    </row>
    <row r="25673" spans="9:11">
      <c r="I25673" s="72"/>
      <c r="J25673" s="72"/>
      <c r="K25673" s="72"/>
    </row>
    <row r="25674" spans="9:11">
      <c r="I25674" s="72"/>
      <c r="J25674" s="72"/>
      <c r="K25674" s="72"/>
    </row>
    <row r="25675" spans="9:11">
      <c r="I25675" s="72"/>
      <c r="J25675" s="72"/>
      <c r="K25675" s="72"/>
    </row>
    <row r="25676" spans="9:11">
      <c r="I25676" s="72"/>
      <c r="J25676" s="72"/>
      <c r="K25676" s="72"/>
    </row>
    <row r="25677" spans="9:11">
      <c r="I25677" s="72"/>
      <c r="J25677" s="72"/>
      <c r="K25677" s="72"/>
    </row>
    <row r="25678" spans="9:11">
      <c r="I25678" s="72"/>
      <c r="J25678" s="72"/>
      <c r="K25678" s="72"/>
    </row>
    <row r="25679" spans="9:11">
      <c r="I25679" s="72"/>
      <c r="J25679" s="72"/>
      <c r="K25679" s="72"/>
    </row>
    <row r="25680" spans="9:11">
      <c r="I25680" s="72"/>
      <c r="J25680" s="72"/>
      <c r="K25680" s="72"/>
    </row>
    <row r="25681" spans="9:11">
      <c r="I25681" s="72"/>
      <c r="J25681" s="72"/>
      <c r="K25681" s="72"/>
    </row>
    <row r="25682" spans="9:11">
      <c r="I25682" s="72"/>
      <c r="J25682" s="72"/>
      <c r="K25682" s="72"/>
    </row>
    <row r="25683" spans="9:11">
      <c r="I25683" s="72"/>
      <c r="J25683" s="72"/>
      <c r="K25683" s="72"/>
    </row>
    <row r="25684" spans="9:11">
      <c r="I25684" s="72"/>
      <c r="J25684" s="72"/>
      <c r="K25684" s="72"/>
    </row>
    <row r="25685" spans="9:11">
      <c r="I25685" s="72"/>
      <c r="J25685" s="72"/>
      <c r="K25685" s="72"/>
    </row>
    <row r="25686" spans="9:11">
      <c r="I25686" s="72"/>
      <c r="J25686" s="72"/>
      <c r="K25686" s="72"/>
    </row>
    <row r="25687" spans="9:11">
      <c r="I25687" s="72"/>
      <c r="J25687" s="72"/>
      <c r="K25687" s="72"/>
    </row>
    <row r="25688" spans="9:11">
      <c r="I25688" s="72"/>
      <c r="J25688" s="72"/>
      <c r="K25688" s="72"/>
    </row>
    <row r="25689" spans="9:11">
      <c r="I25689" s="72"/>
      <c r="J25689" s="72"/>
      <c r="K25689" s="72"/>
    </row>
    <row r="25690" spans="9:11">
      <c r="I25690" s="72"/>
      <c r="J25690" s="72"/>
      <c r="K25690" s="72"/>
    </row>
    <row r="25691" spans="9:11">
      <c r="I25691" s="72"/>
      <c r="J25691" s="72"/>
      <c r="K25691" s="72"/>
    </row>
    <row r="25692" spans="9:11">
      <c r="I25692" s="72"/>
      <c r="J25692" s="72"/>
      <c r="K25692" s="72"/>
    </row>
    <row r="25693" spans="9:11">
      <c r="I25693" s="72"/>
      <c r="J25693" s="72"/>
      <c r="K25693" s="72"/>
    </row>
    <row r="25694" spans="9:11">
      <c r="I25694" s="72"/>
      <c r="J25694" s="72"/>
      <c r="K25694" s="72"/>
    </row>
    <row r="25695" spans="9:11">
      <c r="I25695" s="72"/>
      <c r="J25695" s="72"/>
      <c r="K25695" s="72"/>
    </row>
    <row r="25696" spans="9:11">
      <c r="I25696" s="72"/>
      <c r="J25696" s="72"/>
      <c r="K25696" s="72"/>
    </row>
    <row r="25697" spans="9:11">
      <c r="I25697" s="72"/>
      <c r="J25697" s="72"/>
      <c r="K25697" s="72"/>
    </row>
    <row r="25698" spans="9:11">
      <c r="I25698" s="72"/>
      <c r="J25698" s="72"/>
      <c r="K25698" s="72"/>
    </row>
    <row r="25699" spans="9:11">
      <c r="I25699" s="72"/>
      <c r="J25699" s="72"/>
      <c r="K25699" s="72"/>
    </row>
    <row r="25700" spans="9:11">
      <c r="I25700" s="72"/>
      <c r="J25700" s="72"/>
      <c r="K25700" s="72"/>
    </row>
    <row r="25701" spans="9:11">
      <c r="I25701" s="72"/>
      <c r="J25701" s="72"/>
      <c r="K25701" s="72"/>
    </row>
    <row r="25702" spans="9:11">
      <c r="I25702" s="72"/>
      <c r="J25702" s="72"/>
      <c r="K25702" s="72"/>
    </row>
    <row r="25703" spans="9:11">
      <c r="I25703" s="72"/>
      <c r="J25703" s="72"/>
      <c r="K25703" s="72"/>
    </row>
    <row r="25704" spans="9:11">
      <c r="I25704" s="72"/>
      <c r="J25704" s="72"/>
      <c r="K25704" s="72"/>
    </row>
    <row r="25705" spans="9:11">
      <c r="I25705" s="72"/>
      <c r="J25705" s="72"/>
      <c r="K25705" s="72"/>
    </row>
    <row r="25706" spans="9:11">
      <c r="I25706" s="72"/>
      <c r="J25706" s="72"/>
      <c r="K25706" s="72"/>
    </row>
    <row r="25707" spans="9:11">
      <c r="I25707" s="72"/>
      <c r="J25707" s="72"/>
      <c r="K25707" s="72"/>
    </row>
    <row r="25708" spans="9:11">
      <c r="I25708" s="72"/>
      <c r="J25708" s="72"/>
      <c r="K25708" s="72"/>
    </row>
    <row r="25709" spans="9:11">
      <c r="I25709" s="72"/>
      <c r="J25709" s="72"/>
      <c r="K25709" s="72"/>
    </row>
    <row r="25710" spans="9:11">
      <c r="I25710" s="72"/>
      <c r="J25710" s="72"/>
      <c r="K25710" s="72"/>
    </row>
    <row r="25711" spans="9:11">
      <c r="I25711" s="72"/>
      <c r="J25711" s="72"/>
      <c r="K25711" s="72"/>
    </row>
    <row r="25712" spans="9:11">
      <c r="I25712" s="72"/>
      <c r="J25712" s="72"/>
      <c r="K25712" s="72"/>
    </row>
    <row r="25713" spans="9:11">
      <c r="I25713" s="72"/>
      <c r="J25713" s="72"/>
      <c r="K25713" s="72"/>
    </row>
    <row r="25714" spans="9:11">
      <c r="I25714" s="72"/>
      <c r="J25714" s="72"/>
      <c r="K25714" s="72"/>
    </row>
    <row r="25715" spans="9:11">
      <c r="I25715" s="72"/>
      <c r="J25715" s="72"/>
      <c r="K25715" s="72"/>
    </row>
    <row r="25716" spans="9:11">
      <c r="I25716" s="72"/>
      <c r="J25716" s="72"/>
      <c r="K25716" s="72"/>
    </row>
    <row r="25717" spans="9:11">
      <c r="I25717" s="72"/>
      <c r="J25717" s="72"/>
      <c r="K25717" s="72"/>
    </row>
    <row r="25718" spans="9:11">
      <c r="I25718" s="72"/>
      <c r="J25718" s="72"/>
      <c r="K25718" s="72"/>
    </row>
    <row r="25719" spans="9:11">
      <c r="I25719" s="72"/>
      <c r="J25719" s="72"/>
      <c r="K25719" s="72"/>
    </row>
    <row r="25720" spans="9:11">
      <c r="I25720" s="72"/>
      <c r="J25720" s="72"/>
      <c r="K25720" s="72"/>
    </row>
    <row r="25721" spans="9:11">
      <c r="I25721" s="72"/>
      <c r="J25721" s="72"/>
      <c r="K25721" s="72"/>
    </row>
    <row r="25722" spans="9:11">
      <c r="I25722" s="72"/>
      <c r="J25722" s="72"/>
      <c r="K25722" s="72"/>
    </row>
    <row r="25723" spans="9:11">
      <c r="I25723" s="72"/>
      <c r="J25723" s="72"/>
      <c r="K25723" s="72"/>
    </row>
    <row r="25724" spans="9:11">
      <c r="I25724" s="72"/>
      <c r="J25724" s="72"/>
      <c r="K25724" s="72"/>
    </row>
    <row r="25725" spans="9:11">
      <c r="I25725" s="72"/>
      <c r="J25725" s="72"/>
      <c r="K25725" s="72"/>
    </row>
    <row r="25726" spans="9:11">
      <c r="I25726" s="72"/>
      <c r="J25726" s="72"/>
      <c r="K25726" s="72"/>
    </row>
    <row r="25727" spans="9:11">
      <c r="I25727" s="72"/>
      <c r="J25727" s="72"/>
      <c r="K25727" s="72"/>
    </row>
    <row r="25728" spans="9:11">
      <c r="I25728" s="72"/>
      <c r="J25728" s="72"/>
      <c r="K25728" s="72"/>
    </row>
    <row r="25729" spans="9:11">
      <c r="I25729" s="72"/>
      <c r="J25729" s="72"/>
      <c r="K25729" s="72"/>
    </row>
    <row r="25730" spans="9:11">
      <c r="I25730" s="72"/>
      <c r="J25730" s="72"/>
      <c r="K25730" s="72"/>
    </row>
    <row r="25731" spans="9:11">
      <c r="I25731" s="72"/>
      <c r="J25731" s="72"/>
      <c r="K25731" s="72"/>
    </row>
    <row r="25732" spans="9:11">
      <c r="I25732" s="72"/>
      <c r="J25732" s="72"/>
      <c r="K25732" s="72"/>
    </row>
    <row r="25733" spans="9:11">
      <c r="I25733" s="72"/>
      <c r="J25733" s="72"/>
      <c r="K25733" s="72"/>
    </row>
    <row r="25734" spans="9:11">
      <c r="I25734" s="72"/>
      <c r="J25734" s="72"/>
      <c r="K25734" s="72"/>
    </row>
    <row r="25735" spans="9:11">
      <c r="I25735" s="72"/>
      <c r="J25735" s="72"/>
      <c r="K25735" s="72"/>
    </row>
    <row r="25736" spans="9:11">
      <c r="I25736" s="72"/>
      <c r="J25736" s="72"/>
      <c r="K25736" s="72"/>
    </row>
    <row r="25737" spans="9:11">
      <c r="I25737" s="72"/>
      <c r="J25737" s="72"/>
      <c r="K25737" s="72"/>
    </row>
    <row r="25738" spans="9:11">
      <c r="I25738" s="72"/>
      <c r="J25738" s="72"/>
      <c r="K25738" s="72"/>
    </row>
    <row r="25739" spans="9:11">
      <c r="I25739" s="72"/>
      <c r="J25739" s="72"/>
      <c r="K25739" s="72"/>
    </row>
    <row r="25740" spans="9:11">
      <c r="I25740" s="72"/>
      <c r="J25740" s="72"/>
      <c r="K25740" s="72"/>
    </row>
    <row r="25741" spans="9:11">
      <c r="I25741" s="72"/>
      <c r="J25741" s="72"/>
      <c r="K25741" s="72"/>
    </row>
    <row r="25742" spans="9:11">
      <c r="I25742" s="72"/>
      <c r="J25742" s="72"/>
      <c r="K25742" s="72"/>
    </row>
    <row r="25743" spans="9:11">
      <c r="I25743" s="72"/>
      <c r="J25743" s="72"/>
      <c r="K25743" s="72"/>
    </row>
    <row r="25744" spans="9:11">
      <c r="I25744" s="72"/>
      <c r="J25744" s="72"/>
      <c r="K25744" s="72"/>
    </row>
    <row r="25745" spans="9:11">
      <c r="I25745" s="72"/>
      <c r="J25745" s="72"/>
      <c r="K25745" s="72"/>
    </row>
    <row r="25746" spans="9:11">
      <c r="I25746" s="72"/>
      <c r="J25746" s="72"/>
      <c r="K25746" s="72"/>
    </row>
    <row r="25747" spans="9:11">
      <c r="I25747" s="72"/>
      <c r="J25747" s="72"/>
      <c r="K25747" s="72"/>
    </row>
    <row r="25748" spans="9:11">
      <c r="I25748" s="72"/>
      <c r="J25748" s="72"/>
      <c r="K25748" s="72"/>
    </row>
    <row r="25749" spans="9:11">
      <c r="I25749" s="72"/>
      <c r="J25749" s="72"/>
      <c r="K25749" s="72"/>
    </row>
    <row r="25750" spans="9:11">
      <c r="I25750" s="72"/>
      <c r="J25750" s="72"/>
      <c r="K25750" s="72"/>
    </row>
    <row r="25751" spans="9:11">
      <c r="I25751" s="72"/>
      <c r="J25751" s="72"/>
      <c r="K25751" s="72"/>
    </row>
    <row r="25752" spans="9:11">
      <c r="I25752" s="72"/>
      <c r="J25752" s="72"/>
      <c r="K25752" s="72"/>
    </row>
    <row r="25753" spans="9:11">
      <c r="I25753" s="72"/>
      <c r="J25753" s="72"/>
      <c r="K25753" s="72"/>
    </row>
    <row r="25754" spans="9:11">
      <c r="I25754" s="72"/>
      <c r="J25754" s="72"/>
      <c r="K25754" s="72"/>
    </row>
    <row r="25755" spans="9:11">
      <c r="I25755" s="72"/>
      <c r="J25755" s="72"/>
      <c r="K25755" s="72"/>
    </row>
    <row r="25756" spans="9:11">
      <c r="I25756" s="72"/>
      <c r="J25756" s="72"/>
      <c r="K25756" s="72"/>
    </row>
    <row r="25757" spans="9:11">
      <c r="I25757" s="72"/>
      <c r="J25757" s="72"/>
      <c r="K25757" s="72"/>
    </row>
    <row r="25758" spans="9:11">
      <c r="I25758" s="72"/>
      <c r="J25758" s="72"/>
      <c r="K25758" s="72"/>
    </row>
    <row r="25759" spans="9:11">
      <c r="I25759" s="72"/>
      <c r="J25759" s="72"/>
      <c r="K25759" s="72"/>
    </row>
    <row r="25760" spans="9:11">
      <c r="I25760" s="72"/>
      <c r="J25760" s="72"/>
      <c r="K25760" s="72"/>
    </row>
    <row r="25761" spans="9:11">
      <c r="I25761" s="72"/>
      <c r="J25761" s="72"/>
      <c r="K25761" s="72"/>
    </row>
    <row r="25762" spans="9:11">
      <c r="I25762" s="72"/>
      <c r="J25762" s="72"/>
      <c r="K25762" s="72"/>
    </row>
    <row r="25763" spans="9:11">
      <c r="I25763" s="72"/>
      <c r="J25763" s="72"/>
      <c r="K25763" s="72"/>
    </row>
    <row r="25764" spans="9:11">
      <c r="I25764" s="72"/>
      <c r="J25764" s="72"/>
      <c r="K25764" s="72"/>
    </row>
    <row r="25765" spans="9:11">
      <c r="I25765" s="72"/>
      <c r="J25765" s="72"/>
      <c r="K25765" s="72"/>
    </row>
    <row r="25766" spans="9:11">
      <c r="I25766" s="72"/>
      <c r="J25766" s="72"/>
      <c r="K25766" s="72"/>
    </row>
    <row r="25767" spans="9:11">
      <c r="I25767" s="72"/>
      <c r="J25767" s="72"/>
      <c r="K25767" s="72"/>
    </row>
    <row r="25768" spans="9:11">
      <c r="I25768" s="72"/>
      <c r="J25768" s="72"/>
      <c r="K25768" s="72"/>
    </row>
    <row r="25769" spans="9:11">
      <c r="I25769" s="72"/>
      <c r="J25769" s="72"/>
      <c r="K25769" s="72"/>
    </row>
    <row r="25770" spans="9:11">
      <c r="I25770" s="72"/>
      <c r="J25770" s="72"/>
      <c r="K25770" s="72"/>
    </row>
    <row r="25771" spans="9:11">
      <c r="I25771" s="72"/>
      <c r="J25771" s="72"/>
      <c r="K25771" s="72"/>
    </row>
    <row r="25772" spans="9:11">
      <c r="I25772" s="72"/>
      <c r="J25772" s="72"/>
      <c r="K25772" s="72"/>
    </row>
    <row r="25773" spans="9:11">
      <c r="I25773" s="72"/>
      <c r="J25773" s="72"/>
      <c r="K25773" s="72"/>
    </row>
    <row r="25774" spans="9:11">
      <c r="I25774" s="72"/>
      <c r="J25774" s="72"/>
      <c r="K25774" s="72"/>
    </row>
    <row r="25775" spans="9:11">
      <c r="I25775" s="72"/>
      <c r="J25775" s="72"/>
      <c r="K25775" s="72"/>
    </row>
    <row r="25776" spans="9:11">
      <c r="I25776" s="72"/>
      <c r="J25776" s="72"/>
      <c r="K25776" s="72"/>
    </row>
    <row r="25777" spans="9:11">
      <c r="I25777" s="72"/>
      <c r="J25777" s="72"/>
      <c r="K25777" s="72"/>
    </row>
    <row r="25778" spans="9:11">
      <c r="I25778" s="72"/>
      <c r="J25778" s="72"/>
      <c r="K25778" s="72"/>
    </row>
    <row r="25779" spans="9:11">
      <c r="I25779" s="72"/>
      <c r="J25779" s="72"/>
      <c r="K25779" s="72"/>
    </row>
    <row r="25780" spans="9:11">
      <c r="I25780" s="72"/>
      <c r="J25780" s="72"/>
      <c r="K25780" s="72"/>
    </row>
    <row r="25781" spans="9:11">
      <c r="I25781" s="72"/>
      <c r="J25781" s="72"/>
      <c r="K25781" s="72"/>
    </row>
    <row r="25782" spans="9:11">
      <c r="I25782" s="72"/>
      <c r="J25782" s="72"/>
      <c r="K25782" s="72"/>
    </row>
    <row r="25783" spans="9:11">
      <c r="I25783" s="72"/>
      <c r="J25783" s="72"/>
      <c r="K25783" s="72"/>
    </row>
    <row r="25784" spans="9:11">
      <c r="I25784" s="72"/>
      <c r="J25784" s="72"/>
      <c r="K25784" s="72"/>
    </row>
    <row r="25785" spans="9:11">
      <c r="I25785" s="72"/>
      <c r="J25785" s="72"/>
      <c r="K25785" s="72"/>
    </row>
    <row r="25786" spans="9:11">
      <c r="I25786" s="72"/>
      <c r="J25786" s="72"/>
      <c r="K25786" s="72"/>
    </row>
    <row r="25787" spans="9:11">
      <c r="I25787" s="72"/>
      <c r="J25787" s="72"/>
      <c r="K25787" s="72"/>
    </row>
    <row r="25788" spans="9:11">
      <c r="I25788" s="72"/>
      <c r="J25788" s="72"/>
      <c r="K25788" s="72"/>
    </row>
    <row r="25789" spans="9:11">
      <c r="I25789" s="72"/>
      <c r="J25789" s="72"/>
      <c r="K25789" s="72"/>
    </row>
    <row r="25790" spans="9:11">
      <c r="I25790" s="72"/>
      <c r="J25790" s="72"/>
      <c r="K25790" s="72"/>
    </row>
    <row r="25791" spans="9:11">
      <c r="I25791" s="72"/>
      <c r="J25791" s="72"/>
      <c r="K25791" s="72"/>
    </row>
    <row r="25792" spans="9:11">
      <c r="I25792" s="72"/>
      <c r="J25792" s="72"/>
      <c r="K25792" s="72"/>
    </row>
    <row r="25793" spans="9:11">
      <c r="I25793" s="72"/>
      <c r="J25793" s="72"/>
      <c r="K25793" s="72"/>
    </row>
    <row r="25794" spans="9:11">
      <c r="I25794" s="72"/>
      <c r="J25794" s="72"/>
      <c r="K25794" s="72"/>
    </row>
    <row r="25795" spans="9:11">
      <c r="I25795" s="72"/>
      <c r="J25795" s="72"/>
      <c r="K25795" s="72"/>
    </row>
    <row r="25796" spans="9:11">
      <c r="I25796" s="72"/>
      <c r="J25796" s="72"/>
      <c r="K25796" s="72"/>
    </row>
    <row r="25797" spans="9:11">
      <c r="I25797" s="72"/>
      <c r="J25797" s="72"/>
      <c r="K25797" s="72"/>
    </row>
    <row r="25798" spans="9:11">
      <c r="I25798" s="72"/>
      <c r="J25798" s="72"/>
      <c r="K25798" s="72"/>
    </row>
    <row r="25799" spans="9:11">
      <c r="I25799" s="72"/>
      <c r="J25799" s="72"/>
      <c r="K25799" s="72"/>
    </row>
    <row r="25800" spans="9:11">
      <c r="I25800" s="72"/>
      <c r="J25800" s="72"/>
      <c r="K25800" s="72"/>
    </row>
    <row r="25801" spans="9:11">
      <c r="I25801" s="72"/>
      <c r="J25801" s="72"/>
      <c r="K25801" s="72"/>
    </row>
    <row r="25802" spans="9:11">
      <c r="I25802" s="72"/>
      <c r="J25802" s="72"/>
      <c r="K25802" s="72"/>
    </row>
    <row r="25803" spans="9:11">
      <c r="I25803" s="72"/>
      <c r="J25803" s="72"/>
      <c r="K25803" s="72"/>
    </row>
    <row r="25804" spans="9:11">
      <c r="I25804" s="72"/>
      <c r="J25804" s="72"/>
      <c r="K25804" s="72"/>
    </row>
    <row r="25805" spans="9:11">
      <c r="I25805" s="72"/>
      <c r="J25805" s="72"/>
      <c r="K25805" s="72"/>
    </row>
    <row r="25806" spans="9:11">
      <c r="I25806" s="72"/>
      <c r="J25806" s="72"/>
      <c r="K25806" s="72"/>
    </row>
    <row r="25807" spans="9:11">
      <c r="I25807" s="72"/>
      <c r="J25807" s="72"/>
      <c r="K25807" s="72"/>
    </row>
    <row r="25808" spans="9:11">
      <c r="I25808" s="72"/>
      <c r="J25808" s="72"/>
      <c r="K25808" s="72"/>
    </row>
    <row r="25809" spans="9:11">
      <c r="I25809" s="72"/>
      <c r="J25809" s="72"/>
      <c r="K25809" s="72"/>
    </row>
    <row r="25810" spans="9:11">
      <c r="I25810" s="72"/>
      <c r="J25810" s="72"/>
      <c r="K25810" s="72"/>
    </row>
    <row r="25811" spans="9:11">
      <c r="I25811" s="72"/>
      <c r="J25811" s="72"/>
      <c r="K25811" s="72"/>
    </row>
    <row r="25812" spans="9:11">
      <c r="I25812" s="72"/>
      <c r="J25812" s="72"/>
      <c r="K25812" s="72"/>
    </row>
    <row r="25813" spans="9:11">
      <c r="I25813" s="72"/>
      <c r="J25813" s="72"/>
      <c r="K25813" s="72"/>
    </row>
    <row r="25814" spans="9:11">
      <c r="I25814" s="72"/>
      <c r="J25814" s="72"/>
      <c r="K25814" s="72"/>
    </row>
    <row r="25815" spans="9:11">
      <c r="I25815" s="72"/>
      <c r="J25815" s="72"/>
      <c r="K25815" s="72"/>
    </row>
    <row r="25816" spans="9:11">
      <c r="I25816" s="72"/>
      <c r="J25816" s="72"/>
      <c r="K25816" s="72"/>
    </row>
    <row r="25817" spans="9:11">
      <c r="I25817" s="72"/>
      <c r="J25817" s="72"/>
      <c r="K25817" s="72"/>
    </row>
    <row r="25818" spans="9:11">
      <c r="I25818" s="72"/>
      <c r="J25818" s="72"/>
      <c r="K25818" s="72"/>
    </row>
    <row r="25819" spans="9:11">
      <c r="I25819" s="72"/>
      <c r="J25819" s="72"/>
      <c r="K25819" s="72"/>
    </row>
    <row r="25820" spans="9:11">
      <c r="I25820" s="72"/>
      <c r="J25820" s="72"/>
      <c r="K25820" s="72"/>
    </row>
    <row r="25821" spans="9:11">
      <c r="I25821" s="72"/>
      <c r="J25821" s="72"/>
      <c r="K25821" s="72"/>
    </row>
    <row r="25822" spans="9:11">
      <c r="I25822" s="72"/>
      <c r="J25822" s="72"/>
      <c r="K25822" s="72"/>
    </row>
    <row r="25823" spans="9:11">
      <c r="I25823" s="72"/>
      <c r="J25823" s="72"/>
      <c r="K25823" s="72"/>
    </row>
    <row r="25824" spans="9:11">
      <c r="I25824" s="72"/>
      <c r="J25824" s="72"/>
      <c r="K25824" s="72"/>
    </row>
    <row r="25825" spans="9:11">
      <c r="I25825" s="72"/>
      <c r="J25825" s="72"/>
      <c r="K25825" s="72"/>
    </row>
    <row r="25826" spans="9:11">
      <c r="I25826" s="72"/>
      <c r="J25826" s="72"/>
      <c r="K25826" s="72"/>
    </row>
    <row r="25827" spans="9:11">
      <c r="I25827" s="72"/>
      <c r="J25827" s="72"/>
      <c r="K25827" s="72"/>
    </row>
    <row r="25828" spans="9:11">
      <c r="I25828" s="72"/>
      <c r="J25828" s="72"/>
      <c r="K25828" s="72"/>
    </row>
    <row r="25829" spans="9:11">
      <c r="I25829" s="72"/>
      <c r="J25829" s="72"/>
      <c r="K25829" s="72"/>
    </row>
    <row r="25830" spans="9:11">
      <c r="I25830" s="72"/>
      <c r="J25830" s="72"/>
      <c r="K25830" s="72"/>
    </row>
    <row r="25831" spans="9:11">
      <c r="I25831" s="72"/>
      <c r="J25831" s="72"/>
      <c r="K25831" s="72"/>
    </row>
    <row r="25832" spans="9:11">
      <c r="I25832" s="72"/>
      <c r="J25832" s="72"/>
      <c r="K25832" s="72"/>
    </row>
    <row r="25833" spans="9:11">
      <c r="I25833" s="72"/>
      <c r="J25833" s="72"/>
      <c r="K25833" s="72"/>
    </row>
    <row r="25834" spans="9:11">
      <c r="I25834" s="72"/>
      <c r="J25834" s="72"/>
      <c r="K25834" s="72"/>
    </row>
    <row r="25835" spans="9:11">
      <c r="I25835" s="72"/>
      <c r="J25835" s="72"/>
      <c r="K25835" s="72"/>
    </row>
    <row r="25836" spans="9:11">
      <c r="I25836" s="72"/>
      <c r="J25836" s="72"/>
      <c r="K25836" s="72"/>
    </row>
    <row r="25837" spans="9:11">
      <c r="I25837" s="72"/>
      <c r="J25837" s="72"/>
      <c r="K25837" s="72"/>
    </row>
    <row r="25838" spans="9:11">
      <c r="I25838" s="72"/>
      <c r="J25838" s="72"/>
      <c r="K25838" s="72"/>
    </row>
    <row r="25839" spans="9:11">
      <c r="I25839" s="72"/>
      <c r="J25839" s="72"/>
      <c r="K25839" s="72"/>
    </row>
    <row r="25840" spans="9:11">
      <c r="I25840" s="72"/>
      <c r="J25840" s="72"/>
      <c r="K25840" s="72"/>
    </row>
    <row r="25841" spans="9:11">
      <c r="I25841" s="72"/>
      <c r="J25841" s="72"/>
      <c r="K25841" s="72"/>
    </row>
    <row r="25842" spans="9:11">
      <c r="I25842" s="72"/>
      <c r="J25842" s="72"/>
      <c r="K25842" s="72"/>
    </row>
    <row r="25843" spans="9:11">
      <c r="I25843" s="72"/>
      <c r="J25843" s="72"/>
      <c r="K25843" s="72"/>
    </row>
    <row r="25844" spans="9:11">
      <c r="I25844" s="72"/>
      <c r="J25844" s="72"/>
      <c r="K25844" s="72"/>
    </row>
    <row r="25845" spans="9:11">
      <c r="I25845" s="72"/>
      <c r="J25845" s="72"/>
      <c r="K25845" s="72"/>
    </row>
    <row r="25846" spans="9:11">
      <c r="I25846" s="72"/>
      <c r="J25846" s="72"/>
      <c r="K25846" s="72"/>
    </row>
    <row r="25847" spans="9:11">
      <c r="I25847" s="72"/>
      <c r="J25847" s="72"/>
      <c r="K25847" s="72"/>
    </row>
    <row r="25848" spans="9:11">
      <c r="I25848" s="72"/>
      <c r="J25848" s="72"/>
      <c r="K25848" s="72"/>
    </row>
    <row r="25849" spans="9:11">
      <c r="I25849" s="72"/>
      <c r="J25849" s="72"/>
      <c r="K25849" s="72"/>
    </row>
    <row r="25850" spans="9:11">
      <c r="I25850" s="72"/>
      <c r="J25850" s="72"/>
      <c r="K25850" s="72"/>
    </row>
    <row r="25851" spans="9:11">
      <c r="I25851" s="72"/>
      <c r="J25851" s="72"/>
      <c r="K25851" s="72"/>
    </row>
    <row r="25852" spans="9:11">
      <c r="I25852" s="72"/>
      <c r="J25852" s="72"/>
      <c r="K25852" s="72"/>
    </row>
    <row r="25853" spans="9:11">
      <c r="I25853" s="72"/>
      <c r="J25853" s="72"/>
      <c r="K25853" s="72"/>
    </row>
    <row r="25854" spans="9:11">
      <c r="I25854" s="72"/>
      <c r="J25854" s="72"/>
      <c r="K25854" s="72"/>
    </row>
    <row r="25855" spans="9:11">
      <c r="I25855" s="72"/>
      <c r="J25855" s="72"/>
      <c r="K25855" s="72"/>
    </row>
    <row r="25856" spans="9:11">
      <c r="I25856" s="72"/>
      <c r="J25856" s="72"/>
      <c r="K25856" s="72"/>
    </row>
    <row r="25857" spans="9:11">
      <c r="I25857" s="72"/>
      <c r="J25857" s="72"/>
      <c r="K25857" s="72"/>
    </row>
    <row r="25858" spans="9:11">
      <c r="I25858" s="72"/>
      <c r="J25858" s="72"/>
      <c r="K25858" s="72"/>
    </row>
    <row r="25859" spans="9:11">
      <c r="I25859" s="72"/>
      <c r="J25859" s="72"/>
      <c r="K25859" s="72"/>
    </row>
    <row r="25860" spans="9:11">
      <c r="I25860" s="72"/>
      <c r="J25860" s="72"/>
      <c r="K25860" s="72"/>
    </row>
    <row r="25861" spans="9:11">
      <c r="I25861" s="72"/>
      <c r="J25861" s="72"/>
      <c r="K25861" s="72"/>
    </row>
    <row r="25862" spans="9:11">
      <c r="I25862" s="72"/>
      <c r="J25862" s="72"/>
      <c r="K25862" s="72"/>
    </row>
    <row r="25863" spans="9:11">
      <c r="I25863" s="72"/>
      <c r="J25863" s="72"/>
      <c r="K25863" s="72"/>
    </row>
    <row r="25864" spans="9:11">
      <c r="I25864" s="72"/>
      <c r="J25864" s="72"/>
      <c r="K25864" s="72"/>
    </row>
    <row r="25865" spans="9:11">
      <c r="I25865" s="72"/>
      <c r="J25865" s="72"/>
      <c r="K25865" s="72"/>
    </row>
    <row r="25866" spans="9:11">
      <c r="I25866" s="72"/>
      <c r="J25866" s="72"/>
      <c r="K25866" s="72"/>
    </row>
    <row r="25867" spans="9:11">
      <c r="I25867" s="72"/>
      <c r="J25867" s="72"/>
      <c r="K25867" s="72"/>
    </row>
    <row r="25868" spans="9:11">
      <c r="I25868" s="72"/>
      <c r="J25868" s="72"/>
      <c r="K25868" s="72"/>
    </row>
    <row r="25869" spans="9:11">
      <c r="I25869" s="72"/>
      <c r="J25869" s="72"/>
      <c r="K25869" s="72"/>
    </row>
    <row r="25870" spans="9:11">
      <c r="I25870" s="72"/>
      <c r="J25870" s="72"/>
      <c r="K25870" s="72"/>
    </row>
    <row r="25871" spans="9:11">
      <c r="I25871" s="72"/>
      <c r="J25871" s="72"/>
      <c r="K25871" s="72"/>
    </row>
    <row r="25872" spans="9:11">
      <c r="I25872" s="72"/>
      <c r="J25872" s="72"/>
      <c r="K25872" s="72"/>
    </row>
    <row r="25873" spans="9:11">
      <c r="I25873" s="72"/>
      <c r="J25873" s="72"/>
      <c r="K25873" s="72"/>
    </row>
    <row r="25874" spans="9:11">
      <c r="I25874" s="72"/>
      <c r="J25874" s="72"/>
      <c r="K25874" s="72"/>
    </row>
    <row r="25875" spans="9:11">
      <c r="I25875" s="72"/>
      <c r="J25875" s="72"/>
      <c r="K25875" s="72"/>
    </row>
    <row r="25876" spans="9:11">
      <c r="I25876" s="72"/>
      <c r="J25876" s="72"/>
      <c r="K25876" s="72"/>
    </row>
    <row r="25877" spans="9:11">
      <c r="I25877" s="72"/>
      <c r="J25877" s="72"/>
      <c r="K25877" s="72"/>
    </row>
    <row r="25878" spans="9:11">
      <c r="I25878" s="72"/>
      <c r="J25878" s="72"/>
      <c r="K25878" s="72"/>
    </row>
    <row r="25879" spans="9:11">
      <c r="I25879" s="72"/>
      <c r="J25879" s="72"/>
      <c r="K25879" s="72"/>
    </row>
    <row r="25880" spans="9:11">
      <c r="I25880" s="72"/>
      <c r="J25880" s="72"/>
      <c r="K25880" s="72"/>
    </row>
    <row r="25881" spans="9:11">
      <c r="I25881" s="72"/>
      <c r="J25881" s="72"/>
      <c r="K25881" s="72"/>
    </row>
    <row r="25882" spans="9:11">
      <c r="I25882" s="72"/>
      <c r="J25882" s="72"/>
      <c r="K25882" s="72"/>
    </row>
    <row r="25883" spans="9:11">
      <c r="I25883" s="72"/>
      <c r="J25883" s="72"/>
      <c r="K25883" s="72"/>
    </row>
    <row r="25884" spans="9:11">
      <c r="I25884" s="72"/>
      <c r="J25884" s="72"/>
      <c r="K25884" s="72"/>
    </row>
    <row r="25885" spans="9:11">
      <c r="I25885" s="72"/>
      <c r="J25885" s="72"/>
      <c r="K25885" s="72"/>
    </row>
    <row r="25886" spans="9:11">
      <c r="I25886" s="72"/>
      <c r="J25886" s="72"/>
      <c r="K25886" s="72"/>
    </row>
    <row r="25887" spans="9:11">
      <c r="I25887" s="72"/>
      <c r="J25887" s="72"/>
      <c r="K25887" s="72"/>
    </row>
    <row r="25888" spans="9:11">
      <c r="I25888" s="72"/>
      <c r="J25888" s="72"/>
      <c r="K25888" s="72"/>
    </row>
    <row r="25889" spans="9:11">
      <c r="I25889" s="72"/>
      <c r="J25889" s="72"/>
      <c r="K25889" s="72"/>
    </row>
    <row r="25890" spans="9:11">
      <c r="I25890" s="72"/>
      <c r="J25890" s="72"/>
      <c r="K25890" s="72"/>
    </row>
    <row r="25891" spans="9:11">
      <c r="I25891" s="72"/>
      <c r="J25891" s="72"/>
      <c r="K25891" s="72"/>
    </row>
    <row r="25892" spans="9:11">
      <c r="I25892" s="72"/>
      <c r="J25892" s="72"/>
      <c r="K25892" s="72"/>
    </row>
    <row r="25893" spans="9:11">
      <c r="I25893" s="72"/>
      <c r="J25893" s="72"/>
      <c r="K25893" s="72"/>
    </row>
    <row r="25894" spans="9:11">
      <c r="I25894" s="72"/>
      <c r="J25894" s="72"/>
      <c r="K25894" s="72"/>
    </row>
    <row r="25895" spans="9:11">
      <c r="I25895" s="72"/>
      <c r="J25895" s="72"/>
      <c r="K25895" s="72"/>
    </row>
    <row r="25896" spans="9:11">
      <c r="I25896" s="72"/>
      <c r="J25896" s="72"/>
      <c r="K25896" s="72"/>
    </row>
    <row r="25897" spans="9:11">
      <c r="I25897" s="72"/>
      <c r="J25897" s="72"/>
      <c r="K25897" s="72"/>
    </row>
    <row r="25898" spans="9:11">
      <c r="I25898" s="72"/>
      <c r="J25898" s="72"/>
      <c r="K25898" s="72"/>
    </row>
    <row r="25899" spans="9:11">
      <c r="I25899" s="72"/>
      <c r="J25899" s="72"/>
      <c r="K25899" s="72"/>
    </row>
    <row r="25900" spans="9:11">
      <c r="I25900" s="72"/>
      <c r="J25900" s="72"/>
      <c r="K25900" s="72"/>
    </row>
    <row r="25901" spans="9:11">
      <c r="I25901" s="72"/>
      <c r="J25901" s="72"/>
      <c r="K25901" s="72"/>
    </row>
    <row r="25902" spans="9:11">
      <c r="I25902" s="72"/>
      <c r="J25902" s="72"/>
      <c r="K25902" s="72"/>
    </row>
    <row r="25903" spans="9:11">
      <c r="I25903" s="72"/>
      <c r="J25903" s="72"/>
      <c r="K25903" s="72"/>
    </row>
    <row r="25904" spans="9:11">
      <c r="I25904" s="72"/>
      <c r="J25904" s="72"/>
      <c r="K25904" s="72"/>
    </row>
    <row r="25905" spans="9:11">
      <c r="I25905" s="72"/>
      <c r="J25905" s="72"/>
      <c r="K25905" s="72"/>
    </row>
    <row r="25906" spans="9:11">
      <c r="I25906" s="72"/>
      <c r="J25906" s="72"/>
      <c r="K25906" s="72"/>
    </row>
    <row r="25907" spans="9:11">
      <c r="I25907" s="72"/>
      <c r="J25907" s="72"/>
      <c r="K25907" s="72"/>
    </row>
    <row r="25908" spans="9:11">
      <c r="I25908" s="72"/>
      <c r="J25908" s="72"/>
      <c r="K25908" s="72"/>
    </row>
    <row r="25909" spans="9:11">
      <c r="I25909" s="72"/>
      <c r="J25909" s="72"/>
      <c r="K25909" s="72"/>
    </row>
    <row r="25910" spans="9:11">
      <c r="I25910" s="72"/>
      <c r="J25910" s="72"/>
      <c r="K25910" s="72"/>
    </row>
    <row r="25911" spans="9:11">
      <c r="I25911" s="72"/>
      <c r="J25911" s="72"/>
      <c r="K25911" s="72"/>
    </row>
    <row r="25912" spans="9:11">
      <c r="I25912" s="72"/>
      <c r="J25912" s="72"/>
      <c r="K25912" s="72"/>
    </row>
    <row r="25913" spans="9:11">
      <c r="I25913" s="72"/>
      <c r="J25913" s="72"/>
      <c r="K25913" s="72"/>
    </row>
    <row r="25914" spans="9:11">
      <c r="I25914" s="72"/>
      <c r="J25914" s="72"/>
      <c r="K25914" s="72"/>
    </row>
    <row r="25915" spans="9:11">
      <c r="I25915" s="72"/>
      <c r="J25915" s="72"/>
      <c r="K25915" s="72"/>
    </row>
    <row r="25916" spans="9:11">
      <c r="I25916" s="72"/>
      <c r="J25916" s="72"/>
      <c r="K25916" s="72"/>
    </row>
    <row r="25917" spans="9:11">
      <c r="I25917" s="72"/>
      <c r="J25917" s="72"/>
      <c r="K25917" s="72"/>
    </row>
    <row r="25918" spans="9:11">
      <c r="I25918" s="72"/>
      <c r="J25918" s="72"/>
      <c r="K25918" s="72"/>
    </row>
    <row r="25919" spans="9:11">
      <c r="I25919" s="72"/>
      <c r="J25919" s="72"/>
      <c r="K25919" s="72"/>
    </row>
    <row r="25920" spans="9:11">
      <c r="I25920" s="72"/>
      <c r="J25920" s="72"/>
      <c r="K25920" s="72"/>
    </row>
    <row r="25921" spans="9:11">
      <c r="I25921" s="72"/>
      <c r="J25921" s="72"/>
      <c r="K25921" s="72"/>
    </row>
    <row r="25922" spans="9:11">
      <c r="I25922" s="72"/>
      <c r="J25922" s="72"/>
      <c r="K25922" s="72"/>
    </row>
    <row r="25923" spans="9:11">
      <c r="I25923" s="72"/>
      <c r="J25923" s="72"/>
      <c r="K25923" s="72"/>
    </row>
    <row r="25924" spans="9:11">
      <c r="I25924" s="72"/>
      <c r="J25924" s="72"/>
      <c r="K25924" s="72"/>
    </row>
    <row r="25925" spans="9:11">
      <c r="I25925" s="72"/>
      <c r="J25925" s="72"/>
      <c r="K25925" s="72"/>
    </row>
    <row r="25926" spans="9:11">
      <c r="I25926" s="72"/>
      <c r="J25926" s="72"/>
      <c r="K25926" s="72"/>
    </row>
    <row r="25927" spans="9:11">
      <c r="I25927" s="72"/>
      <c r="J25927" s="72"/>
      <c r="K25927" s="72"/>
    </row>
    <row r="25928" spans="9:11">
      <c r="I25928" s="72"/>
      <c r="J25928" s="72"/>
      <c r="K25928" s="72"/>
    </row>
    <row r="25929" spans="9:11">
      <c r="I25929" s="72"/>
      <c r="J25929" s="72"/>
      <c r="K25929" s="72"/>
    </row>
    <row r="25930" spans="9:11">
      <c r="I25930" s="72"/>
      <c r="J25930" s="72"/>
      <c r="K25930" s="72"/>
    </row>
    <row r="25931" spans="9:11">
      <c r="I25931" s="72"/>
      <c r="J25931" s="72"/>
      <c r="K25931" s="72"/>
    </row>
    <row r="25932" spans="9:11">
      <c r="I25932" s="72"/>
      <c r="J25932" s="72"/>
      <c r="K25932" s="72"/>
    </row>
    <row r="25933" spans="9:11">
      <c r="I25933" s="72"/>
      <c r="J25933" s="72"/>
      <c r="K25933" s="72"/>
    </row>
    <row r="25934" spans="9:11">
      <c r="I25934" s="72"/>
      <c r="J25934" s="72"/>
      <c r="K25934" s="72"/>
    </row>
    <row r="25935" spans="9:11">
      <c r="I25935" s="72"/>
      <c r="J25935" s="72"/>
      <c r="K25935" s="72"/>
    </row>
    <row r="25936" spans="9:11">
      <c r="I25936" s="72"/>
      <c r="J25936" s="72"/>
      <c r="K25936" s="72"/>
    </row>
    <row r="25937" spans="9:11">
      <c r="I25937" s="72"/>
      <c r="J25937" s="72"/>
      <c r="K25937" s="72"/>
    </row>
    <row r="25938" spans="9:11">
      <c r="I25938" s="72"/>
      <c r="J25938" s="72"/>
      <c r="K25938" s="72"/>
    </row>
    <row r="25939" spans="9:11">
      <c r="I25939" s="72"/>
      <c r="J25939" s="72"/>
      <c r="K25939" s="72"/>
    </row>
    <row r="25940" spans="9:11">
      <c r="I25940" s="72"/>
      <c r="J25940" s="72"/>
      <c r="K25940" s="72"/>
    </row>
    <row r="25941" spans="9:11">
      <c r="I25941" s="72"/>
      <c r="J25941" s="72"/>
      <c r="K25941" s="72"/>
    </row>
    <row r="25942" spans="9:11">
      <c r="I25942" s="72"/>
      <c r="J25942" s="72"/>
      <c r="K25942" s="72"/>
    </row>
    <row r="25943" spans="9:11">
      <c r="I25943" s="72"/>
      <c r="J25943" s="72"/>
      <c r="K25943" s="72"/>
    </row>
    <row r="25944" spans="9:11">
      <c r="I25944" s="72"/>
      <c r="J25944" s="72"/>
      <c r="K25944" s="72"/>
    </row>
    <row r="25945" spans="9:11">
      <c r="I25945" s="72"/>
      <c r="J25945" s="72"/>
      <c r="K25945" s="72"/>
    </row>
    <row r="25946" spans="9:11">
      <c r="I25946" s="72"/>
      <c r="J25946" s="72"/>
      <c r="K25946" s="72"/>
    </row>
    <row r="25947" spans="9:11">
      <c r="I25947" s="72"/>
      <c r="J25947" s="72"/>
      <c r="K25947" s="72"/>
    </row>
    <row r="25948" spans="9:11">
      <c r="I25948" s="72"/>
      <c r="J25948" s="72"/>
      <c r="K25948" s="72"/>
    </row>
    <row r="25949" spans="9:11">
      <c r="I25949" s="72"/>
      <c r="J25949" s="72"/>
      <c r="K25949" s="72"/>
    </row>
    <row r="25950" spans="9:11">
      <c r="I25950" s="72"/>
      <c r="J25950" s="72"/>
      <c r="K25950" s="72"/>
    </row>
    <row r="25951" spans="9:11">
      <c r="I25951" s="72"/>
      <c r="J25951" s="72"/>
      <c r="K25951" s="72"/>
    </row>
    <row r="25952" spans="9:11">
      <c r="I25952" s="72"/>
      <c r="J25952" s="72"/>
      <c r="K25952" s="72"/>
    </row>
    <row r="25953" spans="9:11">
      <c r="I25953" s="72"/>
      <c r="J25953" s="72"/>
      <c r="K25953" s="72"/>
    </row>
    <row r="25954" spans="9:11">
      <c r="I25954" s="72"/>
      <c r="J25954" s="72"/>
      <c r="K25954" s="72"/>
    </row>
    <row r="25955" spans="9:11">
      <c r="I25955" s="72"/>
      <c r="J25955" s="72"/>
      <c r="K25955" s="72"/>
    </row>
    <row r="25956" spans="9:11">
      <c r="I25956" s="72"/>
      <c r="J25956" s="72"/>
      <c r="K25956" s="72"/>
    </row>
    <row r="25957" spans="9:11">
      <c r="I25957" s="72"/>
      <c r="J25957" s="72"/>
      <c r="K25957" s="72"/>
    </row>
    <row r="25958" spans="9:11">
      <c r="I25958" s="72"/>
      <c r="J25958" s="72"/>
      <c r="K25958" s="72"/>
    </row>
    <row r="25959" spans="9:11">
      <c r="I25959" s="72"/>
      <c r="J25959" s="72"/>
      <c r="K25959" s="72"/>
    </row>
    <row r="25960" spans="9:11">
      <c r="I25960" s="72"/>
      <c r="J25960" s="72"/>
      <c r="K25960" s="72"/>
    </row>
    <row r="25961" spans="9:11">
      <c r="I25961" s="72"/>
      <c r="J25961" s="72"/>
      <c r="K25961" s="72"/>
    </row>
    <row r="25962" spans="9:11">
      <c r="I25962" s="72"/>
      <c r="J25962" s="72"/>
      <c r="K25962" s="72"/>
    </row>
    <row r="25963" spans="9:11">
      <c r="I25963" s="72"/>
      <c r="J25963" s="72"/>
      <c r="K25963" s="72"/>
    </row>
    <row r="25964" spans="9:11">
      <c r="I25964" s="72"/>
      <c r="J25964" s="72"/>
      <c r="K25964" s="72"/>
    </row>
    <row r="25965" spans="9:11">
      <c r="I25965" s="72"/>
      <c r="J25965" s="72"/>
      <c r="K25965" s="72"/>
    </row>
    <row r="25966" spans="9:11">
      <c r="I25966" s="72"/>
      <c r="J25966" s="72"/>
      <c r="K25966" s="72"/>
    </row>
    <row r="25967" spans="9:11">
      <c r="I25967" s="72"/>
      <c r="J25967" s="72"/>
      <c r="K25967" s="72"/>
    </row>
    <row r="25968" spans="9:11">
      <c r="I25968" s="72"/>
      <c r="J25968" s="72"/>
      <c r="K25968" s="72"/>
    </row>
    <row r="25969" spans="9:11">
      <c r="I25969" s="72"/>
      <c r="J25969" s="72"/>
      <c r="K25969" s="72"/>
    </row>
    <row r="25970" spans="9:11">
      <c r="I25970" s="72"/>
      <c r="J25970" s="72"/>
      <c r="K25970" s="72"/>
    </row>
    <row r="25971" spans="9:11">
      <c r="I25971" s="72"/>
      <c r="J25971" s="72"/>
      <c r="K25971" s="72"/>
    </row>
    <row r="25972" spans="9:11">
      <c r="I25972" s="72"/>
      <c r="J25972" s="72"/>
      <c r="K25972" s="72"/>
    </row>
    <row r="25973" spans="9:11">
      <c r="I25973" s="72"/>
      <c r="J25973" s="72"/>
      <c r="K25973" s="72"/>
    </row>
    <row r="25974" spans="9:11">
      <c r="I25974" s="72"/>
      <c r="J25974" s="72"/>
      <c r="K25974" s="72"/>
    </row>
    <row r="25975" spans="9:11">
      <c r="I25975" s="72"/>
      <c r="J25975" s="72"/>
      <c r="K25975" s="72"/>
    </row>
    <row r="25976" spans="9:11">
      <c r="I25976" s="72"/>
      <c r="J25976" s="72"/>
      <c r="K25976" s="72"/>
    </row>
    <row r="25977" spans="9:11">
      <c r="I25977" s="72"/>
      <c r="J25977" s="72"/>
      <c r="K25977" s="72"/>
    </row>
    <row r="25978" spans="9:11">
      <c r="I25978" s="72"/>
      <c r="J25978" s="72"/>
      <c r="K25978" s="72"/>
    </row>
    <row r="25979" spans="9:11">
      <c r="I25979" s="72"/>
      <c r="J25979" s="72"/>
      <c r="K25979" s="72"/>
    </row>
    <row r="25980" spans="9:11">
      <c r="I25980" s="72"/>
      <c r="J25980" s="72"/>
      <c r="K25980" s="72"/>
    </row>
    <row r="25981" spans="9:11">
      <c r="I25981" s="72"/>
      <c r="J25981" s="72"/>
      <c r="K25981" s="72"/>
    </row>
    <row r="25982" spans="9:11">
      <c r="I25982" s="72"/>
      <c r="J25982" s="72"/>
      <c r="K25982" s="72"/>
    </row>
    <row r="25983" spans="9:11">
      <c r="I25983" s="72"/>
      <c r="J25983" s="72"/>
      <c r="K25983" s="72"/>
    </row>
    <row r="25984" spans="9:11">
      <c r="I25984" s="72"/>
      <c r="J25984" s="72"/>
      <c r="K25984" s="72"/>
    </row>
    <row r="25985" spans="9:11">
      <c r="I25985" s="72"/>
      <c r="J25985" s="72"/>
      <c r="K25985" s="72"/>
    </row>
    <row r="25986" spans="9:11">
      <c r="I25986" s="72"/>
      <c r="J25986" s="72"/>
      <c r="K25986" s="72"/>
    </row>
    <row r="25987" spans="9:11">
      <c r="I25987" s="72"/>
      <c r="J25987" s="72"/>
      <c r="K25987" s="72"/>
    </row>
    <row r="25988" spans="9:11">
      <c r="I25988" s="72"/>
      <c r="J25988" s="72"/>
      <c r="K25988" s="72"/>
    </row>
    <row r="25989" spans="9:11">
      <c r="I25989" s="72"/>
      <c r="J25989" s="72"/>
      <c r="K25989" s="72"/>
    </row>
    <row r="25990" spans="9:11">
      <c r="I25990" s="72"/>
      <c r="J25990" s="72"/>
      <c r="K25990" s="72"/>
    </row>
    <row r="25991" spans="9:11">
      <c r="I25991" s="72"/>
      <c r="J25991" s="72"/>
      <c r="K25991" s="72"/>
    </row>
    <row r="25992" spans="9:11">
      <c r="I25992" s="72"/>
      <c r="J25992" s="72"/>
      <c r="K25992" s="72"/>
    </row>
    <row r="25993" spans="9:11">
      <c r="I25993" s="72"/>
      <c r="J25993" s="72"/>
      <c r="K25993" s="72"/>
    </row>
    <row r="25994" spans="9:11">
      <c r="I25994" s="72"/>
      <c r="J25994" s="72"/>
      <c r="K25994" s="72"/>
    </row>
    <row r="25995" spans="9:11">
      <c r="I25995" s="72"/>
      <c r="J25995" s="72"/>
      <c r="K25995" s="72"/>
    </row>
    <row r="25996" spans="9:11">
      <c r="I25996" s="72"/>
      <c r="J25996" s="72"/>
      <c r="K25996" s="72"/>
    </row>
    <row r="25997" spans="9:11">
      <c r="I25997" s="72"/>
      <c r="J25997" s="72"/>
      <c r="K25997" s="72"/>
    </row>
    <row r="25998" spans="9:11">
      <c r="I25998" s="72"/>
      <c r="J25998" s="72"/>
      <c r="K25998" s="72"/>
    </row>
    <row r="25999" spans="9:11">
      <c r="I25999" s="72"/>
      <c r="J25999" s="72"/>
      <c r="K25999" s="72"/>
    </row>
    <row r="26000" spans="9:11">
      <c r="I26000" s="72"/>
      <c r="J26000" s="72"/>
      <c r="K26000" s="72"/>
    </row>
    <row r="26001" spans="9:11">
      <c r="I26001" s="72"/>
      <c r="J26001" s="72"/>
      <c r="K26001" s="72"/>
    </row>
    <row r="26002" spans="9:11">
      <c r="I26002" s="72"/>
      <c r="J26002" s="72"/>
      <c r="K26002" s="72"/>
    </row>
    <row r="26003" spans="9:11">
      <c r="I26003" s="72"/>
      <c r="J26003" s="72"/>
      <c r="K26003" s="72"/>
    </row>
    <row r="26004" spans="9:11">
      <c r="I26004" s="72"/>
      <c r="J26004" s="72"/>
      <c r="K26004" s="72"/>
    </row>
    <row r="26005" spans="9:11">
      <c r="I26005" s="72"/>
      <c r="J26005" s="72"/>
      <c r="K26005" s="72"/>
    </row>
    <row r="26006" spans="9:11">
      <c r="I26006" s="72"/>
      <c r="J26006" s="72"/>
      <c r="K26006" s="72"/>
    </row>
    <row r="26007" spans="9:11">
      <c r="I26007" s="72"/>
      <c r="J26007" s="72"/>
      <c r="K26007" s="72"/>
    </row>
    <row r="26008" spans="9:11">
      <c r="I26008" s="72"/>
      <c r="J26008" s="72"/>
      <c r="K26008" s="72"/>
    </row>
    <row r="26009" spans="9:11">
      <c r="I26009" s="72"/>
      <c r="J26009" s="72"/>
      <c r="K26009" s="72"/>
    </row>
    <row r="26010" spans="9:11">
      <c r="I26010" s="72"/>
      <c r="J26010" s="72"/>
      <c r="K26010" s="72"/>
    </row>
    <row r="26011" spans="9:11">
      <c r="I26011" s="72"/>
      <c r="J26011" s="72"/>
      <c r="K26011" s="72"/>
    </row>
    <row r="26012" spans="9:11">
      <c r="I26012" s="72"/>
      <c r="J26012" s="72"/>
      <c r="K26012" s="72"/>
    </row>
    <row r="26013" spans="9:11">
      <c r="I26013" s="72"/>
      <c r="J26013" s="72"/>
      <c r="K26013" s="72"/>
    </row>
    <row r="26014" spans="9:11">
      <c r="I26014" s="72"/>
      <c r="J26014" s="72"/>
      <c r="K26014" s="72"/>
    </row>
    <row r="26015" spans="9:11">
      <c r="I26015" s="72"/>
      <c r="J26015" s="72"/>
      <c r="K26015" s="72"/>
    </row>
    <row r="26016" spans="9:11">
      <c r="I26016" s="72"/>
      <c r="J26016" s="72"/>
      <c r="K26016" s="72"/>
    </row>
    <row r="26017" spans="9:11">
      <c r="I26017" s="72"/>
      <c r="J26017" s="72"/>
      <c r="K26017" s="72"/>
    </row>
    <row r="26018" spans="9:11">
      <c r="I26018" s="72"/>
      <c r="J26018" s="72"/>
      <c r="K26018" s="72"/>
    </row>
    <row r="26019" spans="9:11">
      <c r="I26019" s="72"/>
      <c r="J26019" s="72"/>
      <c r="K26019" s="72"/>
    </row>
    <row r="26020" spans="9:11">
      <c r="I26020" s="72"/>
      <c r="J26020" s="72"/>
      <c r="K26020" s="72"/>
    </row>
    <row r="26021" spans="9:11">
      <c r="I26021" s="72"/>
      <c r="J26021" s="72"/>
      <c r="K26021" s="72"/>
    </row>
    <row r="26022" spans="9:11">
      <c r="I26022" s="72"/>
      <c r="J26022" s="72"/>
      <c r="K26022" s="72"/>
    </row>
    <row r="26023" spans="9:11">
      <c r="I26023" s="72"/>
      <c r="J26023" s="72"/>
      <c r="K26023" s="72"/>
    </row>
    <row r="26024" spans="9:11">
      <c r="I26024" s="72"/>
      <c r="J26024" s="72"/>
      <c r="K26024" s="72"/>
    </row>
    <row r="26025" spans="9:11">
      <c r="I26025" s="72"/>
      <c r="J26025" s="72"/>
      <c r="K26025" s="72"/>
    </row>
    <row r="26026" spans="9:11">
      <c r="I26026" s="72"/>
      <c r="J26026" s="72"/>
      <c r="K26026" s="72"/>
    </row>
    <row r="26027" spans="9:11">
      <c r="I26027" s="72"/>
      <c r="J26027" s="72"/>
      <c r="K26027" s="72"/>
    </row>
    <row r="26028" spans="9:11">
      <c r="I26028" s="72"/>
      <c r="J26028" s="72"/>
      <c r="K26028" s="72"/>
    </row>
    <row r="26029" spans="9:11">
      <c r="I26029" s="72"/>
      <c r="J26029" s="72"/>
      <c r="K26029" s="72"/>
    </row>
    <row r="26030" spans="9:11">
      <c r="I26030" s="72"/>
      <c r="J26030" s="72"/>
      <c r="K26030" s="72"/>
    </row>
    <row r="26031" spans="9:11">
      <c r="I26031" s="72"/>
      <c r="J26031" s="72"/>
      <c r="K26031" s="72"/>
    </row>
    <row r="26032" spans="9:11">
      <c r="I26032" s="72"/>
      <c r="J26032" s="72"/>
      <c r="K26032" s="72"/>
    </row>
    <row r="26033" spans="9:11">
      <c r="I26033" s="72"/>
      <c r="J26033" s="72"/>
      <c r="K26033" s="72"/>
    </row>
    <row r="26034" spans="9:11">
      <c r="I26034" s="72"/>
      <c r="J26034" s="72"/>
      <c r="K26034" s="72"/>
    </row>
    <row r="26035" spans="9:11">
      <c r="I26035" s="72"/>
      <c r="J26035" s="72"/>
      <c r="K26035" s="72"/>
    </row>
    <row r="26036" spans="9:11">
      <c r="I26036" s="72"/>
      <c r="J26036" s="72"/>
      <c r="K26036" s="72"/>
    </row>
    <row r="26037" spans="9:11">
      <c r="I26037" s="72"/>
      <c r="J26037" s="72"/>
      <c r="K26037" s="72"/>
    </row>
    <row r="26038" spans="9:11">
      <c r="I26038" s="72"/>
      <c r="J26038" s="72"/>
      <c r="K26038" s="72"/>
    </row>
    <row r="26039" spans="9:11">
      <c r="I26039" s="72"/>
      <c r="J26039" s="72"/>
      <c r="K26039" s="72"/>
    </row>
    <row r="26040" spans="9:11">
      <c r="I26040" s="72"/>
      <c r="J26040" s="72"/>
      <c r="K26040" s="72"/>
    </row>
    <row r="26041" spans="9:11">
      <c r="I26041" s="72"/>
      <c r="J26041" s="72"/>
      <c r="K26041" s="72"/>
    </row>
    <row r="26042" spans="9:11">
      <c r="I26042" s="72"/>
      <c r="J26042" s="72"/>
      <c r="K26042" s="72"/>
    </row>
    <row r="26043" spans="9:11">
      <c r="I26043" s="72"/>
      <c r="J26043" s="72"/>
      <c r="K26043" s="72"/>
    </row>
    <row r="26044" spans="9:11">
      <c r="I26044" s="72"/>
      <c r="J26044" s="72"/>
      <c r="K26044" s="72"/>
    </row>
    <row r="26045" spans="9:11">
      <c r="I26045" s="72"/>
      <c r="J26045" s="72"/>
      <c r="K26045" s="72"/>
    </row>
    <row r="26046" spans="9:11">
      <c r="I26046" s="72"/>
      <c r="J26046" s="72"/>
      <c r="K26046" s="72"/>
    </row>
    <row r="26047" spans="9:11">
      <c r="I26047" s="72"/>
      <c r="J26047" s="72"/>
      <c r="K26047" s="72"/>
    </row>
    <row r="26048" spans="9:11">
      <c r="I26048" s="72"/>
      <c r="J26048" s="72"/>
      <c r="K26048" s="72"/>
    </row>
    <row r="26049" spans="9:11">
      <c r="I26049" s="72"/>
      <c r="J26049" s="72"/>
      <c r="K26049" s="72"/>
    </row>
    <row r="26050" spans="9:11">
      <c r="I26050" s="72"/>
      <c r="J26050" s="72"/>
      <c r="K26050" s="72"/>
    </row>
    <row r="26051" spans="9:11">
      <c r="I26051" s="72"/>
      <c r="J26051" s="72"/>
      <c r="K26051" s="72"/>
    </row>
    <row r="26052" spans="9:11">
      <c r="I26052" s="72"/>
      <c r="J26052" s="72"/>
      <c r="K26052" s="72"/>
    </row>
    <row r="26053" spans="9:11">
      <c r="I26053" s="72"/>
      <c r="J26053" s="72"/>
      <c r="K26053" s="72"/>
    </row>
    <row r="26054" spans="9:11">
      <c r="I26054" s="72"/>
      <c r="J26054" s="72"/>
      <c r="K26054" s="72"/>
    </row>
    <row r="26055" spans="9:11">
      <c r="I26055" s="72"/>
      <c r="J26055" s="72"/>
      <c r="K26055" s="72"/>
    </row>
    <row r="26056" spans="9:11">
      <c r="I26056" s="72"/>
      <c r="J26056" s="72"/>
      <c r="K26056" s="72"/>
    </row>
    <row r="26057" spans="9:11">
      <c r="I26057" s="72"/>
      <c r="J26057" s="72"/>
      <c r="K26057" s="72"/>
    </row>
    <row r="26058" spans="9:11">
      <c r="I26058" s="72"/>
      <c r="J26058" s="72"/>
      <c r="K26058" s="72"/>
    </row>
    <row r="26059" spans="9:11">
      <c r="I26059" s="72"/>
      <c r="J26059" s="72"/>
      <c r="K26059" s="72"/>
    </row>
    <row r="26060" spans="9:11">
      <c r="I26060" s="72"/>
      <c r="J26060" s="72"/>
      <c r="K26060" s="72"/>
    </row>
    <row r="26061" spans="9:11">
      <c r="I26061" s="72"/>
      <c r="J26061" s="72"/>
      <c r="K26061" s="72"/>
    </row>
    <row r="26062" spans="9:11">
      <c r="I26062" s="72"/>
      <c r="J26062" s="72"/>
      <c r="K26062" s="72"/>
    </row>
    <row r="26063" spans="9:11">
      <c r="I26063" s="72"/>
      <c r="J26063" s="72"/>
      <c r="K26063" s="72"/>
    </row>
    <row r="26064" spans="9:11">
      <c r="I26064" s="72"/>
      <c r="J26064" s="72"/>
      <c r="K26064" s="72"/>
    </row>
    <row r="26065" spans="9:11">
      <c r="I26065" s="72"/>
      <c r="J26065" s="72"/>
      <c r="K26065" s="72"/>
    </row>
    <row r="26066" spans="9:11">
      <c r="I26066" s="72"/>
      <c r="J26066" s="72"/>
      <c r="K26066" s="72"/>
    </row>
    <row r="26067" spans="9:11">
      <c r="I26067" s="72"/>
      <c r="J26067" s="72"/>
      <c r="K26067" s="72"/>
    </row>
    <row r="26068" spans="9:11">
      <c r="I26068" s="72"/>
      <c r="J26068" s="72"/>
      <c r="K26068" s="72"/>
    </row>
    <row r="26069" spans="9:11">
      <c r="I26069" s="72"/>
      <c r="J26069" s="72"/>
      <c r="K26069" s="72"/>
    </row>
    <row r="26070" spans="9:11">
      <c r="I26070" s="72"/>
      <c r="J26070" s="72"/>
      <c r="K26070" s="72"/>
    </row>
    <row r="26071" spans="9:11">
      <c r="I26071" s="72"/>
      <c r="J26071" s="72"/>
      <c r="K26071" s="72"/>
    </row>
    <row r="26072" spans="9:11">
      <c r="I26072" s="72"/>
      <c r="J26072" s="72"/>
      <c r="K26072" s="72"/>
    </row>
    <row r="26073" spans="9:11">
      <c r="I26073" s="72"/>
      <c r="J26073" s="72"/>
      <c r="K26073" s="72"/>
    </row>
    <row r="26074" spans="9:11">
      <c r="I26074" s="72"/>
      <c r="J26074" s="72"/>
      <c r="K26074" s="72"/>
    </row>
    <row r="26075" spans="9:11">
      <c r="I26075" s="72"/>
      <c r="J26075" s="72"/>
      <c r="K26075" s="72"/>
    </row>
    <row r="26076" spans="9:11">
      <c r="I26076" s="72"/>
      <c r="J26076" s="72"/>
      <c r="K26076" s="72"/>
    </row>
    <row r="26077" spans="9:11">
      <c r="I26077" s="72"/>
      <c r="J26077" s="72"/>
      <c r="K26077" s="72"/>
    </row>
    <row r="26078" spans="9:11">
      <c r="I26078" s="72"/>
      <c r="J26078" s="72"/>
      <c r="K26078" s="72"/>
    </row>
    <row r="26079" spans="9:11">
      <c r="I26079" s="72"/>
      <c r="J26079" s="72"/>
      <c r="K26079" s="72"/>
    </row>
    <row r="26080" spans="9:11">
      <c r="I26080" s="72"/>
      <c r="J26080" s="72"/>
      <c r="K26080" s="72"/>
    </row>
    <row r="26081" spans="9:11">
      <c r="I26081" s="72"/>
      <c r="J26081" s="72"/>
      <c r="K26081" s="72"/>
    </row>
    <row r="26082" spans="9:11">
      <c r="I26082" s="72"/>
      <c r="J26082" s="72"/>
      <c r="K26082" s="72"/>
    </row>
    <row r="26083" spans="9:11">
      <c r="I26083" s="72"/>
      <c r="J26083" s="72"/>
      <c r="K26083" s="72"/>
    </row>
    <row r="26084" spans="9:11">
      <c r="I26084" s="72"/>
      <c r="J26084" s="72"/>
      <c r="K26084" s="72"/>
    </row>
    <row r="26085" spans="9:11">
      <c r="I26085" s="72"/>
      <c r="J26085" s="72"/>
      <c r="K26085" s="72"/>
    </row>
    <row r="26086" spans="9:11">
      <c r="I26086" s="72"/>
      <c r="J26086" s="72"/>
      <c r="K26086" s="72"/>
    </row>
    <row r="26087" spans="9:11">
      <c r="I26087" s="72"/>
      <c r="J26087" s="72"/>
      <c r="K26087" s="72"/>
    </row>
    <row r="26088" spans="9:11">
      <c r="I26088" s="72"/>
      <c r="J26088" s="72"/>
      <c r="K26088" s="72"/>
    </row>
    <row r="26089" spans="9:11">
      <c r="I26089" s="72"/>
      <c r="J26089" s="72"/>
      <c r="K26089" s="72"/>
    </row>
    <row r="26090" spans="9:11">
      <c r="I26090" s="72"/>
      <c r="J26090" s="72"/>
      <c r="K26090" s="72"/>
    </row>
    <row r="26091" spans="9:11">
      <c r="I26091" s="72"/>
      <c r="J26091" s="72"/>
      <c r="K26091" s="72"/>
    </row>
    <row r="26092" spans="9:11">
      <c r="I26092" s="72"/>
      <c r="J26092" s="72"/>
      <c r="K26092" s="72"/>
    </row>
    <row r="26093" spans="9:11">
      <c r="I26093" s="72"/>
      <c r="J26093" s="72"/>
      <c r="K26093" s="72"/>
    </row>
    <row r="26094" spans="9:11">
      <c r="I26094" s="72"/>
      <c r="J26094" s="72"/>
      <c r="K26094" s="72"/>
    </row>
    <row r="26095" spans="9:11">
      <c r="I26095" s="72"/>
      <c r="J26095" s="72"/>
      <c r="K26095" s="72"/>
    </row>
    <row r="26096" spans="9:11">
      <c r="I26096" s="72"/>
      <c r="J26096" s="72"/>
      <c r="K26096" s="72"/>
    </row>
    <row r="26097" spans="9:11">
      <c r="I26097" s="72"/>
      <c r="J26097" s="72"/>
      <c r="K26097" s="72"/>
    </row>
    <row r="26098" spans="9:11">
      <c r="I26098" s="72"/>
      <c r="J26098" s="72"/>
      <c r="K26098" s="72"/>
    </row>
    <row r="26099" spans="9:11">
      <c r="I26099" s="72"/>
      <c r="J26099" s="72"/>
      <c r="K26099" s="72"/>
    </row>
    <row r="26100" spans="9:11">
      <c r="I26100" s="72"/>
      <c r="J26100" s="72"/>
      <c r="K26100" s="72"/>
    </row>
    <row r="26101" spans="9:11">
      <c r="I26101" s="72"/>
      <c r="J26101" s="72"/>
      <c r="K26101" s="72"/>
    </row>
    <row r="26102" spans="9:11">
      <c r="I26102" s="72"/>
      <c r="J26102" s="72"/>
      <c r="K26102" s="72"/>
    </row>
    <row r="26103" spans="9:11">
      <c r="I26103" s="72"/>
      <c r="J26103" s="72"/>
      <c r="K26103" s="72"/>
    </row>
    <row r="26104" spans="9:11">
      <c r="I26104" s="72"/>
      <c r="J26104" s="72"/>
      <c r="K26104" s="72"/>
    </row>
    <row r="26105" spans="9:11">
      <c r="I26105" s="72"/>
      <c r="J26105" s="72"/>
      <c r="K26105" s="72"/>
    </row>
    <row r="26106" spans="9:11">
      <c r="I26106" s="72"/>
      <c r="J26106" s="72"/>
      <c r="K26106" s="72"/>
    </row>
    <row r="26107" spans="9:11">
      <c r="I26107" s="72"/>
      <c r="J26107" s="72"/>
      <c r="K26107" s="72"/>
    </row>
    <row r="26108" spans="9:11">
      <c r="I26108" s="72"/>
      <c r="J26108" s="72"/>
      <c r="K26108" s="72"/>
    </row>
    <row r="26109" spans="9:11">
      <c r="I26109" s="72"/>
      <c r="J26109" s="72"/>
      <c r="K26109" s="72"/>
    </row>
    <row r="26110" spans="9:11">
      <c r="I26110" s="72"/>
      <c r="J26110" s="72"/>
      <c r="K26110" s="72"/>
    </row>
    <row r="26111" spans="9:11">
      <c r="I26111" s="72"/>
      <c r="J26111" s="72"/>
      <c r="K26111" s="72"/>
    </row>
    <row r="26112" spans="9:11">
      <c r="I26112" s="72"/>
      <c r="J26112" s="72"/>
      <c r="K26112" s="72"/>
    </row>
    <row r="26113" spans="9:11">
      <c r="I26113" s="72"/>
      <c r="J26113" s="72"/>
      <c r="K26113" s="72"/>
    </row>
    <row r="26114" spans="9:11">
      <c r="I26114" s="72"/>
      <c r="J26114" s="72"/>
      <c r="K26114" s="72"/>
    </row>
    <row r="26115" spans="9:11">
      <c r="I26115" s="72"/>
      <c r="J26115" s="72"/>
      <c r="K26115" s="72"/>
    </row>
    <row r="26116" spans="9:11">
      <c r="I26116" s="72"/>
      <c r="J26116" s="72"/>
      <c r="K26116" s="72"/>
    </row>
    <row r="26117" spans="9:11">
      <c r="I26117" s="72"/>
      <c r="J26117" s="72"/>
      <c r="K26117" s="72"/>
    </row>
    <row r="26118" spans="9:11">
      <c r="I26118" s="72"/>
      <c r="J26118" s="72"/>
      <c r="K26118" s="72"/>
    </row>
    <row r="26119" spans="9:11">
      <c r="I26119" s="72"/>
      <c r="J26119" s="72"/>
      <c r="K26119" s="72"/>
    </row>
    <row r="26120" spans="9:11">
      <c r="I26120" s="72"/>
      <c r="J26120" s="72"/>
      <c r="K26120" s="72"/>
    </row>
    <row r="26121" spans="9:11">
      <c r="I26121" s="72"/>
      <c r="J26121" s="72"/>
      <c r="K26121" s="72"/>
    </row>
    <row r="26122" spans="9:11">
      <c r="I26122" s="72"/>
      <c r="J26122" s="72"/>
      <c r="K26122" s="72"/>
    </row>
    <row r="26123" spans="9:11">
      <c r="I26123" s="72"/>
      <c r="J26123" s="72"/>
      <c r="K26123" s="72"/>
    </row>
    <row r="26124" spans="9:11">
      <c r="I26124" s="72"/>
      <c r="J26124" s="72"/>
      <c r="K26124" s="72"/>
    </row>
    <row r="26125" spans="9:11">
      <c r="I26125" s="72"/>
      <c r="J26125" s="72"/>
      <c r="K26125" s="72"/>
    </row>
    <row r="26126" spans="9:11">
      <c r="I26126" s="72"/>
      <c r="J26126" s="72"/>
      <c r="K26126" s="72"/>
    </row>
    <row r="26127" spans="9:11">
      <c r="I26127" s="72"/>
      <c r="J26127" s="72"/>
      <c r="K26127" s="72"/>
    </row>
    <row r="26128" spans="9:11">
      <c r="I26128" s="72"/>
      <c r="J26128" s="72"/>
      <c r="K26128" s="72"/>
    </row>
    <row r="26129" spans="9:11">
      <c r="I26129" s="72"/>
      <c r="J26129" s="72"/>
      <c r="K26129" s="72"/>
    </row>
    <row r="26130" spans="9:11">
      <c r="I26130" s="72"/>
      <c r="J26130" s="72"/>
      <c r="K26130" s="72"/>
    </row>
    <row r="26131" spans="9:11">
      <c r="I26131" s="72"/>
      <c r="J26131" s="72"/>
      <c r="K26131" s="72"/>
    </row>
    <row r="26132" spans="9:11">
      <c r="I26132" s="72"/>
      <c r="J26132" s="72"/>
      <c r="K26132" s="72"/>
    </row>
    <row r="26133" spans="9:11">
      <c r="I26133" s="72"/>
      <c r="J26133" s="72"/>
      <c r="K26133" s="72"/>
    </row>
    <row r="26134" spans="9:11">
      <c r="I26134" s="72"/>
      <c r="J26134" s="72"/>
      <c r="K26134" s="72"/>
    </row>
    <row r="26135" spans="9:11">
      <c r="I26135" s="72"/>
      <c r="J26135" s="72"/>
      <c r="K26135" s="72"/>
    </row>
    <row r="26136" spans="9:11">
      <c r="I26136" s="72"/>
      <c r="J26136" s="72"/>
      <c r="K26136" s="72"/>
    </row>
    <row r="26137" spans="9:11">
      <c r="I26137" s="72"/>
      <c r="J26137" s="72"/>
      <c r="K26137" s="72"/>
    </row>
    <row r="26138" spans="9:11">
      <c r="I26138" s="72"/>
      <c r="J26138" s="72"/>
      <c r="K26138" s="72"/>
    </row>
    <row r="26139" spans="9:11">
      <c r="I26139" s="72"/>
      <c r="J26139" s="72"/>
      <c r="K26139" s="72"/>
    </row>
    <row r="26140" spans="9:11">
      <c r="I26140" s="72"/>
      <c r="J26140" s="72"/>
      <c r="K26140" s="72"/>
    </row>
    <row r="26141" spans="9:11">
      <c r="I26141" s="72"/>
      <c r="J26141" s="72"/>
      <c r="K26141" s="72"/>
    </row>
    <row r="26142" spans="9:11">
      <c r="I26142" s="72"/>
      <c r="J26142" s="72"/>
      <c r="K26142" s="72"/>
    </row>
    <row r="26143" spans="9:11">
      <c r="I26143" s="72"/>
      <c r="J26143" s="72"/>
      <c r="K26143" s="72"/>
    </row>
    <row r="26144" spans="9:11">
      <c r="I26144" s="72"/>
      <c r="J26144" s="72"/>
      <c r="K26144" s="72"/>
    </row>
    <row r="26145" spans="9:11">
      <c r="I26145" s="72"/>
      <c r="J26145" s="72"/>
      <c r="K26145" s="72"/>
    </row>
    <row r="26146" spans="9:11">
      <c r="I26146" s="72"/>
      <c r="J26146" s="72"/>
      <c r="K26146" s="72"/>
    </row>
    <row r="26147" spans="9:11">
      <c r="I26147" s="72"/>
      <c r="J26147" s="72"/>
      <c r="K26147" s="72"/>
    </row>
    <row r="26148" spans="9:11">
      <c r="I26148" s="72"/>
      <c r="J26148" s="72"/>
      <c r="K26148" s="72"/>
    </row>
    <row r="26149" spans="9:11">
      <c r="I26149" s="72"/>
      <c r="J26149" s="72"/>
      <c r="K26149" s="72"/>
    </row>
    <row r="26150" spans="9:11">
      <c r="I26150" s="72"/>
      <c r="J26150" s="72"/>
      <c r="K26150" s="72"/>
    </row>
    <row r="26151" spans="9:11">
      <c r="I26151" s="72"/>
      <c r="J26151" s="72"/>
      <c r="K26151" s="72"/>
    </row>
    <row r="26152" spans="9:11">
      <c r="I26152" s="72"/>
      <c r="J26152" s="72"/>
      <c r="K26152" s="72"/>
    </row>
    <row r="26153" spans="9:11">
      <c r="I26153" s="72"/>
      <c r="J26153" s="72"/>
      <c r="K26153" s="72"/>
    </row>
    <row r="26154" spans="9:11">
      <c r="I26154" s="72"/>
      <c r="J26154" s="72"/>
      <c r="K26154" s="72"/>
    </row>
    <row r="26155" spans="9:11">
      <c r="I26155" s="72"/>
      <c r="J26155" s="72"/>
      <c r="K26155" s="72"/>
    </row>
    <row r="26156" spans="9:11">
      <c r="I26156" s="72"/>
      <c r="J26156" s="72"/>
      <c r="K26156" s="72"/>
    </row>
    <row r="26157" spans="9:11">
      <c r="I26157" s="72"/>
      <c r="J26157" s="72"/>
      <c r="K26157" s="72"/>
    </row>
    <row r="26158" spans="9:11">
      <c r="I26158" s="72"/>
      <c r="J26158" s="72"/>
      <c r="K26158" s="72"/>
    </row>
    <row r="26159" spans="9:11">
      <c r="I26159" s="72"/>
      <c r="J26159" s="72"/>
      <c r="K26159" s="72"/>
    </row>
    <row r="26160" spans="9:11">
      <c r="I26160" s="72"/>
      <c r="J26160" s="72"/>
      <c r="K26160" s="72"/>
    </row>
    <row r="26161" spans="9:11">
      <c r="I26161" s="72"/>
      <c r="J26161" s="72"/>
      <c r="K26161" s="72"/>
    </row>
    <row r="26162" spans="9:11">
      <c r="I26162" s="72"/>
      <c r="J26162" s="72"/>
      <c r="K26162" s="72"/>
    </row>
    <row r="26163" spans="9:11">
      <c r="I26163" s="72"/>
      <c r="J26163" s="72"/>
      <c r="K26163" s="72"/>
    </row>
    <row r="26164" spans="9:11">
      <c r="I26164" s="72"/>
      <c r="J26164" s="72"/>
      <c r="K26164" s="72"/>
    </row>
    <row r="26165" spans="9:11">
      <c r="I26165" s="72"/>
      <c r="J26165" s="72"/>
      <c r="K26165" s="72"/>
    </row>
    <row r="26166" spans="9:11">
      <c r="I26166" s="72"/>
      <c r="J26166" s="72"/>
      <c r="K26166" s="72"/>
    </row>
    <row r="26167" spans="9:11">
      <c r="I26167" s="72"/>
      <c r="J26167" s="72"/>
      <c r="K26167" s="72"/>
    </row>
    <row r="26168" spans="9:11">
      <c r="I26168" s="72"/>
      <c r="J26168" s="72"/>
      <c r="K26168" s="72"/>
    </row>
    <row r="26169" spans="9:11">
      <c r="I26169" s="72"/>
      <c r="J26169" s="72"/>
      <c r="K26169" s="72"/>
    </row>
    <row r="26170" spans="9:11">
      <c r="I26170" s="72"/>
      <c r="J26170" s="72"/>
      <c r="K26170" s="72"/>
    </row>
    <row r="26171" spans="9:11">
      <c r="I26171" s="72"/>
      <c r="J26171" s="72"/>
      <c r="K26171" s="72"/>
    </row>
    <row r="26172" spans="9:11">
      <c r="I26172" s="72"/>
      <c r="J26172" s="72"/>
      <c r="K26172" s="72"/>
    </row>
    <row r="26173" spans="9:11">
      <c r="I26173" s="72"/>
      <c r="J26173" s="72"/>
      <c r="K26173" s="72"/>
    </row>
    <row r="26174" spans="9:11">
      <c r="I26174" s="72"/>
      <c r="J26174" s="72"/>
      <c r="K26174" s="72"/>
    </row>
    <row r="26175" spans="9:11">
      <c r="I26175" s="72"/>
      <c r="J26175" s="72"/>
      <c r="K26175" s="72"/>
    </row>
    <row r="26176" spans="9:11">
      <c r="I26176" s="72"/>
      <c r="J26176" s="72"/>
      <c r="K26176" s="72"/>
    </row>
    <row r="26177" spans="9:11">
      <c r="I26177" s="72"/>
      <c r="J26177" s="72"/>
      <c r="K26177" s="72"/>
    </row>
    <row r="26178" spans="9:11">
      <c r="I26178" s="72"/>
      <c r="J26178" s="72"/>
      <c r="K26178" s="72"/>
    </row>
    <row r="26179" spans="9:11">
      <c r="I26179" s="72"/>
      <c r="J26179" s="72"/>
      <c r="K26179" s="72"/>
    </row>
    <row r="26180" spans="9:11">
      <c r="I26180" s="72"/>
      <c r="J26180" s="72"/>
      <c r="K26180" s="72"/>
    </row>
    <row r="26181" spans="9:11">
      <c r="I26181" s="72"/>
      <c r="J26181" s="72"/>
      <c r="K26181" s="72"/>
    </row>
    <row r="26182" spans="9:11">
      <c r="I26182" s="72"/>
      <c r="J26182" s="72"/>
      <c r="K26182" s="72"/>
    </row>
    <row r="26183" spans="9:11">
      <c r="I26183" s="72"/>
      <c r="J26183" s="72"/>
      <c r="K26183" s="72"/>
    </row>
    <row r="26184" spans="9:11">
      <c r="I26184" s="72"/>
      <c r="J26184" s="72"/>
      <c r="K26184" s="72"/>
    </row>
    <row r="26185" spans="9:11">
      <c r="I26185" s="72"/>
      <c r="J26185" s="72"/>
      <c r="K26185" s="72"/>
    </row>
    <row r="26186" spans="9:11">
      <c r="I26186" s="72"/>
      <c r="J26186" s="72"/>
      <c r="K26186" s="72"/>
    </row>
    <row r="26187" spans="9:11">
      <c r="I26187" s="72"/>
      <c r="J26187" s="72"/>
      <c r="K26187" s="72"/>
    </row>
    <row r="26188" spans="9:11">
      <c r="I26188" s="72"/>
      <c r="J26188" s="72"/>
      <c r="K26188" s="72"/>
    </row>
    <row r="26189" spans="9:11">
      <c r="I26189" s="72"/>
      <c r="J26189" s="72"/>
      <c r="K26189" s="72"/>
    </row>
    <row r="26190" spans="9:11">
      <c r="I26190" s="72"/>
      <c r="J26190" s="72"/>
      <c r="K26190" s="72"/>
    </row>
    <row r="26191" spans="9:11">
      <c r="I26191" s="72"/>
      <c r="J26191" s="72"/>
      <c r="K26191" s="72"/>
    </row>
    <row r="26192" spans="9:11">
      <c r="I26192" s="72"/>
      <c r="J26192" s="72"/>
      <c r="K26192" s="72"/>
    </row>
    <row r="26193" spans="9:11">
      <c r="I26193" s="72"/>
      <c r="J26193" s="72"/>
      <c r="K26193" s="72"/>
    </row>
    <row r="26194" spans="9:11">
      <c r="I26194" s="72"/>
      <c r="J26194" s="72"/>
      <c r="K26194" s="72"/>
    </row>
    <row r="26195" spans="9:11">
      <c r="I26195" s="72"/>
      <c r="J26195" s="72"/>
      <c r="K26195" s="72"/>
    </row>
    <row r="26196" spans="9:11">
      <c r="I26196" s="72"/>
      <c r="J26196" s="72"/>
      <c r="K26196" s="72"/>
    </row>
    <row r="26197" spans="9:11">
      <c r="I26197" s="72"/>
      <c r="J26197" s="72"/>
      <c r="K26197" s="72"/>
    </row>
    <row r="26198" spans="9:11">
      <c r="I26198" s="72"/>
      <c r="J26198" s="72"/>
      <c r="K26198" s="72"/>
    </row>
    <row r="26199" spans="9:11">
      <c r="I26199" s="72"/>
      <c r="J26199" s="72"/>
      <c r="K26199" s="72"/>
    </row>
    <row r="26200" spans="9:11">
      <c r="I26200" s="72"/>
      <c r="J26200" s="72"/>
      <c r="K26200" s="72"/>
    </row>
    <row r="26201" spans="9:11">
      <c r="I26201" s="72"/>
      <c r="J26201" s="72"/>
      <c r="K26201" s="72"/>
    </row>
    <row r="26202" spans="9:11">
      <c r="I26202" s="72"/>
      <c r="J26202" s="72"/>
      <c r="K26202" s="72"/>
    </row>
    <row r="26203" spans="9:11">
      <c r="I26203" s="72"/>
      <c r="J26203" s="72"/>
      <c r="K26203" s="72"/>
    </row>
    <row r="26204" spans="9:11">
      <c r="I26204" s="72"/>
      <c r="J26204" s="72"/>
      <c r="K26204" s="72"/>
    </row>
    <row r="26205" spans="9:11">
      <c r="I26205" s="72"/>
      <c r="J26205" s="72"/>
      <c r="K26205" s="72"/>
    </row>
    <row r="26206" spans="9:11">
      <c r="I26206" s="72"/>
      <c r="J26206" s="72"/>
      <c r="K26206" s="72"/>
    </row>
    <row r="26207" spans="9:11">
      <c r="I26207" s="72"/>
      <c r="J26207" s="72"/>
      <c r="K26207" s="72"/>
    </row>
    <row r="26208" spans="9:11">
      <c r="I26208" s="72"/>
      <c r="J26208" s="72"/>
      <c r="K26208" s="72"/>
    </row>
    <row r="26209" spans="9:11">
      <c r="I26209" s="72"/>
      <c r="J26209" s="72"/>
      <c r="K26209" s="72"/>
    </row>
    <row r="26210" spans="9:11">
      <c r="I26210" s="72"/>
      <c r="J26210" s="72"/>
      <c r="K26210" s="72"/>
    </row>
    <row r="26211" spans="9:11">
      <c r="I26211" s="72"/>
      <c r="J26211" s="72"/>
      <c r="K26211" s="72"/>
    </row>
    <row r="26212" spans="9:11">
      <c r="I26212" s="72"/>
      <c r="J26212" s="72"/>
      <c r="K26212" s="72"/>
    </row>
    <row r="26213" spans="9:11">
      <c r="I26213" s="72"/>
      <c r="J26213" s="72"/>
      <c r="K26213" s="72"/>
    </row>
    <row r="26214" spans="9:11">
      <c r="I26214" s="72"/>
      <c r="J26214" s="72"/>
      <c r="K26214" s="72"/>
    </row>
    <row r="26215" spans="9:11">
      <c r="I26215" s="72"/>
      <c r="J26215" s="72"/>
      <c r="K26215" s="72"/>
    </row>
    <row r="26216" spans="9:11">
      <c r="I26216" s="72"/>
      <c r="J26216" s="72"/>
      <c r="K26216" s="72"/>
    </row>
    <row r="26217" spans="9:11">
      <c r="I26217" s="72"/>
      <c r="J26217" s="72"/>
      <c r="K26217" s="72"/>
    </row>
    <row r="26218" spans="9:11">
      <c r="I26218" s="72"/>
      <c r="J26218" s="72"/>
      <c r="K26218" s="72"/>
    </row>
    <row r="26219" spans="9:11">
      <c r="I26219" s="72"/>
      <c r="J26219" s="72"/>
      <c r="K26219" s="72"/>
    </row>
    <row r="26220" spans="9:11">
      <c r="I26220" s="72"/>
      <c r="J26220" s="72"/>
      <c r="K26220" s="72"/>
    </row>
    <row r="26221" spans="9:11">
      <c r="I26221" s="72"/>
      <c r="J26221" s="72"/>
      <c r="K26221" s="72"/>
    </row>
    <row r="26222" spans="9:11">
      <c r="I26222" s="72"/>
      <c r="J26222" s="72"/>
      <c r="K26222" s="72"/>
    </row>
    <row r="26223" spans="9:11">
      <c r="I26223" s="72"/>
      <c r="J26223" s="72"/>
      <c r="K26223" s="72"/>
    </row>
    <row r="26224" spans="9:11">
      <c r="I26224" s="72"/>
      <c r="J26224" s="72"/>
      <c r="K26224" s="72"/>
    </row>
    <row r="26225" spans="9:11">
      <c r="I26225" s="72"/>
      <c r="J26225" s="72"/>
      <c r="K26225" s="72"/>
    </row>
    <row r="26226" spans="9:11">
      <c r="I26226" s="72"/>
      <c r="J26226" s="72"/>
      <c r="K26226" s="72"/>
    </row>
    <row r="26227" spans="9:11">
      <c r="I26227" s="72"/>
      <c r="J26227" s="72"/>
      <c r="K26227" s="72"/>
    </row>
    <row r="26228" spans="9:11">
      <c r="I26228" s="72"/>
      <c r="J26228" s="72"/>
      <c r="K26228" s="72"/>
    </row>
    <row r="26229" spans="9:11">
      <c r="I26229" s="72"/>
      <c r="J26229" s="72"/>
      <c r="K26229" s="72"/>
    </row>
    <row r="26230" spans="9:11">
      <c r="I26230" s="72"/>
      <c r="J26230" s="72"/>
      <c r="K26230" s="72"/>
    </row>
    <row r="26231" spans="9:11">
      <c r="I26231" s="72"/>
      <c r="J26231" s="72"/>
      <c r="K26231" s="72"/>
    </row>
    <row r="26232" spans="9:11">
      <c r="I26232" s="72"/>
      <c r="J26232" s="72"/>
      <c r="K26232" s="72"/>
    </row>
    <row r="26233" spans="9:11">
      <c r="I26233" s="72"/>
      <c r="J26233" s="72"/>
      <c r="K26233" s="72"/>
    </row>
    <row r="26234" spans="9:11">
      <c r="I26234" s="72"/>
      <c r="J26234" s="72"/>
      <c r="K26234" s="72"/>
    </row>
    <row r="26235" spans="9:11">
      <c r="I26235" s="72"/>
      <c r="J26235" s="72"/>
      <c r="K26235" s="72"/>
    </row>
    <row r="26236" spans="9:11">
      <c r="I26236" s="72"/>
      <c r="J26236" s="72"/>
      <c r="K26236" s="72"/>
    </row>
    <row r="26237" spans="9:11">
      <c r="I26237" s="72"/>
      <c r="J26237" s="72"/>
      <c r="K26237" s="72"/>
    </row>
    <row r="26238" spans="9:11">
      <c r="I26238" s="72"/>
      <c r="J26238" s="72"/>
      <c r="K26238" s="72"/>
    </row>
    <row r="26239" spans="9:11">
      <c r="I26239" s="72"/>
      <c r="J26239" s="72"/>
      <c r="K26239" s="72"/>
    </row>
    <row r="26240" spans="9:11">
      <c r="I26240" s="72"/>
      <c r="J26240" s="72"/>
      <c r="K26240" s="72"/>
    </row>
    <row r="26241" spans="9:11">
      <c r="I26241" s="72"/>
      <c r="J26241" s="72"/>
      <c r="K26241" s="72"/>
    </row>
    <row r="26242" spans="9:11">
      <c r="I26242" s="72"/>
      <c r="J26242" s="72"/>
      <c r="K26242" s="72"/>
    </row>
    <row r="26243" spans="9:11">
      <c r="I26243" s="72"/>
      <c r="J26243" s="72"/>
      <c r="K26243" s="72"/>
    </row>
    <row r="26244" spans="9:11">
      <c r="I26244" s="72"/>
      <c r="J26244" s="72"/>
      <c r="K26244" s="72"/>
    </row>
    <row r="26245" spans="9:11">
      <c r="I26245" s="72"/>
      <c r="J26245" s="72"/>
      <c r="K26245" s="72"/>
    </row>
    <row r="26246" spans="9:11">
      <c r="I26246" s="72"/>
      <c r="J26246" s="72"/>
      <c r="K26246" s="72"/>
    </row>
    <row r="26247" spans="9:11">
      <c r="I26247" s="72"/>
      <c r="J26247" s="72"/>
      <c r="K26247" s="72"/>
    </row>
    <row r="26248" spans="9:11">
      <c r="I26248" s="72"/>
      <c r="J26248" s="72"/>
      <c r="K26248" s="72"/>
    </row>
    <row r="26249" spans="9:11">
      <c r="I26249" s="72"/>
      <c r="J26249" s="72"/>
      <c r="K26249" s="72"/>
    </row>
    <row r="26250" spans="9:11">
      <c r="I26250" s="72"/>
      <c r="J26250" s="72"/>
      <c r="K26250" s="72"/>
    </row>
    <row r="26251" spans="9:11">
      <c r="I26251" s="72"/>
      <c r="J26251" s="72"/>
      <c r="K26251" s="72"/>
    </row>
    <row r="26252" spans="9:11">
      <c r="I26252" s="72"/>
      <c r="J26252" s="72"/>
      <c r="K26252" s="72"/>
    </row>
    <row r="26253" spans="9:11">
      <c r="I26253" s="72"/>
      <c r="J26253" s="72"/>
      <c r="K26253" s="72"/>
    </row>
    <row r="26254" spans="9:11">
      <c r="I26254" s="72"/>
      <c r="J26254" s="72"/>
      <c r="K26254" s="72"/>
    </row>
    <row r="26255" spans="9:11">
      <c r="I26255" s="72"/>
      <c r="J26255" s="72"/>
      <c r="K26255" s="72"/>
    </row>
    <row r="26256" spans="9:11">
      <c r="I26256" s="72"/>
      <c r="J26256" s="72"/>
      <c r="K26256" s="72"/>
    </row>
    <row r="26257" spans="9:11">
      <c r="I26257" s="72"/>
      <c r="J26257" s="72"/>
      <c r="K26257" s="72"/>
    </row>
    <row r="26258" spans="9:11">
      <c r="I26258" s="72"/>
      <c r="J26258" s="72"/>
      <c r="K26258" s="72"/>
    </row>
    <row r="26259" spans="9:11">
      <c r="I26259" s="72"/>
      <c r="J26259" s="72"/>
      <c r="K26259" s="72"/>
    </row>
    <row r="26260" spans="9:11">
      <c r="I26260" s="72"/>
      <c r="J26260" s="72"/>
      <c r="K26260" s="72"/>
    </row>
    <row r="26261" spans="9:11">
      <c r="I26261" s="72"/>
      <c r="J26261" s="72"/>
      <c r="K26261" s="72"/>
    </row>
    <row r="26262" spans="9:11">
      <c r="I26262" s="72"/>
      <c r="J26262" s="72"/>
      <c r="K26262" s="72"/>
    </row>
    <row r="26263" spans="9:11">
      <c r="I26263" s="72"/>
      <c r="J26263" s="72"/>
      <c r="K26263" s="72"/>
    </row>
    <row r="26264" spans="9:11">
      <c r="I26264" s="72"/>
      <c r="J26264" s="72"/>
      <c r="K26264" s="72"/>
    </row>
    <row r="26265" spans="9:11">
      <c r="I26265" s="72"/>
      <c r="J26265" s="72"/>
      <c r="K26265" s="72"/>
    </row>
    <row r="26266" spans="9:11">
      <c r="I26266" s="72"/>
      <c r="J26266" s="72"/>
      <c r="K26266" s="72"/>
    </row>
    <row r="26267" spans="9:11">
      <c r="I26267" s="72"/>
      <c r="J26267" s="72"/>
      <c r="K26267" s="72"/>
    </row>
    <row r="26268" spans="9:11">
      <c r="I26268" s="72"/>
      <c r="J26268" s="72"/>
      <c r="K26268" s="72"/>
    </row>
    <row r="26269" spans="9:11">
      <c r="I26269" s="72"/>
      <c r="J26269" s="72"/>
      <c r="K26269" s="72"/>
    </row>
    <row r="26270" spans="9:11">
      <c r="I26270" s="72"/>
      <c r="J26270" s="72"/>
      <c r="K26270" s="72"/>
    </row>
    <row r="26271" spans="9:11">
      <c r="I26271" s="72"/>
      <c r="J26271" s="72"/>
      <c r="K26271" s="72"/>
    </row>
    <row r="26272" spans="9:11">
      <c r="I26272" s="72"/>
      <c r="J26272" s="72"/>
      <c r="K26272" s="72"/>
    </row>
    <row r="26273" spans="9:11">
      <c r="I26273" s="72"/>
      <c r="J26273" s="72"/>
      <c r="K26273" s="72"/>
    </row>
    <row r="26274" spans="9:11">
      <c r="I26274" s="72"/>
      <c r="J26274" s="72"/>
      <c r="K26274" s="72"/>
    </row>
    <row r="26275" spans="9:11">
      <c r="I26275" s="72"/>
      <c r="J26275" s="72"/>
      <c r="K26275" s="72"/>
    </row>
    <row r="26276" spans="9:11">
      <c r="I26276" s="72"/>
      <c r="J26276" s="72"/>
      <c r="K26276" s="72"/>
    </row>
    <row r="26277" spans="9:11">
      <c r="I26277" s="72"/>
      <c r="J26277" s="72"/>
      <c r="K26277" s="72"/>
    </row>
    <row r="26278" spans="9:11">
      <c r="I26278" s="72"/>
      <c r="J26278" s="72"/>
      <c r="K26278" s="72"/>
    </row>
    <row r="26279" spans="9:11">
      <c r="I26279" s="72"/>
      <c r="J26279" s="72"/>
      <c r="K26279" s="72"/>
    </row>
    <row r="26280" spans="9:11">
      <c r="I26280" s="72"/>
      <c r="J26280" s="72"/>
      <c r="K26280" s="72"/>
    </row>
    <row r="26281" spans="9:11">
      <c r="I26281" s="72"/>
      <c r="J26281" s="72"/>
      <c r="K26281" s="72"/>
    </row>
    <row r="26282" spans="9:11">
      <c r="I26282" s="72"/>
      <c r="J26282" s="72"/>
      <c r="K26282" s="72"/>
    </row>
    <row r="26283" spans="9:11">
      <c r="I26283" s="72"/>
      <c r="J26283" s="72"/>
      <c r="K26283" s="72"/>
    </row>
    <row r="26284" spans="9:11">
      <c r="I26284" s="72"/>
      <c r="J26284" s="72"/>
      <c r="K26284" s="72"/>
    </row>
    <row r="26285" spans="9:11">
      <c r="I26285" s="72"/>
      <c r="J26285" s="72"/>
      <c r="K26285" s="72"/>
    </row>
    <row r="26286" spans="9:11">
      <c r="I26286" s="72"/>
      <c r="J26286" s="72"/>
      <c r="K26286" s="72"/>
    </row>
    <row r="26287" spans="9:11">
      <c r="I26287" s="72"/>
      <c r="J26287" s="72"/>
      <c r="K26287" s="72"/>
    </row>
    <row r="26288" spans="9:11">
      <c r="I26288" s="72"/>
      <c r="J26288" s="72"/>
      <c r="K26288" s="72"/>
    </row>
    <row r="26289" spans="9:11">
      <c r="I26289" s="72"/>
      <c r="J26289" s="72"/>
      <c r="K26289" s="72"/>
    </row>
    <row r="26290" spans="9:11">
      <c r="I26290" s="72"/>
      <c r="J26290" s="72"/>
      <c r="K26290" s="72"/>
    </row>
    <row r="26291" spans="9:11">
      <c r="I26291" s="72"/>
      <c r="J26291" s="72"/>
      <c r="K26291" s="72"/>
    </row>
    <row r="26292" spans="9:11">
      <c r="I26292" s="72"/>
      <c r="J26292" s="72"/>
      <c r="K26292" s="72"/>
    </row>
    <row r="26293" spans="9:11">
      <c r="I26293" s="72"/>
      <c r="J26293" s="72"/>
      <c r="K26293" s="72"/>
    </row>
    <row r="26294" spans="9:11">
      <c r="I26294" s="72"/>
      <c r="J26294" s="72"/>
      <c r="K26294" s="72"/>
    </row>
    <row r="26295" spans="9:11">
      <c r="I26295" s="72"/>
      <c r="J26295" s="72"/>
      <c r="K26295" s="72"/>
    </row>
    <row r="26296" spans="9:11">
      <c r="I26296" s="72"/>
      <c r="J26296" s="72"/>
      <c r="K26296" s="72"/>
    </row>
    <row r="26297" spans="9:11">
      <c r="I26297" s="72"/>
      <c r="J26297" s="72"/>
      <c r="K26297" s="72"/>
    </row>
    <row r="26298" spans="9:11">
      <c r="I26298" s="72"/>
      <c r="J26298" s="72"/>
      <c r="K26298" s="72"/>
    </row>
    <row r="26299" spans="9:11">
      <c r="I26299" s="72"/>
      <c r="J26299" s="72"/>
      <c r="K26299" s="72"/>
    </row>
    <row r="26300" spans="9:11">
      <c r="I26300" s="72"/>
      <c r="J26300" s="72"/>
      <c r="K26300" s="72"/>
    </row>
    <row r="26301" spans="9:11">
      <c r="I26301" s="72"/>
      <c r="J26301" s="72"/>
      <c r="K26301" s="72"/>
    </row>
    <row r="26302" spans="9:11">
      <c r="I26302" s="72"/>
      <c r="J26302" s="72"/>
      <c r="K26302" s="72"/>
    </row>
    <row r="26303" spans="9:11">
      <c r="I26303" s="72"/>
      <c r="J26303" s="72"/>
      <c r="K26303" s="72"/>
    </row>
    <row r="26304" spans="9:11">
      <c r="I26304" s="72"/>
      <c r="J26304" s="72"/>
      <c r="K26304" s="72"/>
    </row>
    <row r="26305" spans="9:11">
      <c r="I26305" s="72"/>
      <c r="J26305" s="72"/>
      <c r="K26305" s="72"/>
    </row>
    <row r="26306" spans="9:11">
      <c r="I26306" s="72"/>
      <c r="J26306" s="72"/>
      <c r="K26306" s="72"/>
    </row>
    <row r="26307" spans="9:11">
      <c r="I26307" s="72"/>
      <c r="J26307" s="72"/>
      <c r="K26307" s="72"/>
    </row>
    <row r="26308" spans="9:11">
      <c r="I26308" s="72"/>
      <c r="J26308" s="72"/>
      <c r="K26308" s="72"/>
    </row>
    <row r="26309" spans="9:11">
      <c r="I26309" s="72"/>
      <c r="J26309" s="72"/>
      <c r="K26309" s="72"/>
    </row>
    <row r="26310" spans="9:11">
      <c r="I26310" s="72"/>
      <c r="J26310" s="72"/>
      <c r="K26310" s="72"/>
    </row>
    <row r="26311" spans="9:11">
      <c r="I26311" s="72"/>
      <c r="J26311" s="72"/>
      <c r="K26311" s="72"/>
    </row>
    <row r="26312" spans="9:11">
      <c r="I26312" s="72"/>
      <c r="J26312" s="72"/>
      <c r="K26312" s="72"/>
    </row>
    <row r="26313" spans="9:11">
      <c r="I26313" s="72"/>
      <c r="J26313" s="72"/>
      <c r="K26313" s="72"/>
    </row>
    <row r="26314" spans="9:11">
      <c r="I26314" s="72"/>
      <c r="J26314" s="72"/>
      <c r="K26314" s="72"/>
    </row>
    <row r="26315" spans="9:11">
      <c r="I26315" s="72"/>
      <c r="J26315" s="72"/>
      <c r="K26315" s="72"/>
    </row>
    <row r="26316" spans="9:11">
      <c r="I26316" s="72"/>
      <c r="J26316" s="72"/>
      <c r="K26316" s="72"/>
    </row>
    <row r="26317" spans="9:11">
      <c r="I26317" s="72"/>
      <c r="J26317" s="72"/>
      <c r="K26317" s="72"/>
    </row>
    <row r="26318" spans="9:11">
      <c r="I26318" s="72"/>
      <c r="J26318" s="72"/>
      <c r="K26318" s="72"/>
    </row>
    <row r="26319" spans="9:11">
      <c r="I26319" s="72"/>
      <c r="J26319" s="72"/>
      <c r="K26319" s="72"/>
    </row>
    <row r="26320" spans="9:11">
      <c r="I26320" s="72"/>
      <c r="J26320" s="72"/>
      <c r="K26320" s="72"/>
    </row>
    <row r="26321" spans="9:11">
      <c r="I26321" s="72"/>
      <c r="J26321" s="72"/>
      <c r="K26321" s="72"/>
    </row>
    <row r="26322" spans="9:11">
      <c r="I26322" s="72"/>
      <c r="J26322" s="72"/>
      <c r="K26322" s="72"/>
    </row>
    <row r="26323" spans="9:11">
      <c r="I26323" s="72"/>
      <c r="J26323" s="72"/>
      <c r="K26323" s="72"/>
    </row>
    <row r="26324" spans="9:11">
      <c r="I26324" s="72"/>
      <c r="J26324" s="72"/>
      <c r="K26324" s="72"/>
    </row>
    <row r="26325" spans="9:11">
      <c r="I26325" s="72"/>
      <c r="J26325" s="72"/>
      <c r="K26325" s="72"/>
    </row>
    <row r="26326" spans="9:11">
      <c r="I26326" s="72"/>
      <c r="J26326" s="72"/>
      <c r="K26326" s="72"/>
    </row>
    <row r="26327" spans="9:11">
      <c r="I26327" s="72"/>
      <c r="J26327" s="72"/>
      <c r="K26327" s="72"/>
    </row>
    <row r="26328" spans="9:11">
      <c r="I26328" s="72"/>
      <c r="J26328" s="72"/>
      <c r="K26328" s="72"/>
    </row>
    <row r="26329" spans="9:11">
      <c r="I26329" s="72"/>
      <c r="J26329" s="72"/>
      <c r="K26329" s="72"/>
    </row>
    <row r="26330" spans="9:11">
      <c r="I26330" s="72"/>
      <c r="J26330" s="72"/>
      <c r="K26330" s="72"/>
    </row>
    <row r="26331" spans="9:11">
      <c r="I26331" s="72"/>
      <c r="J26331" s="72"/>
      <c r="K26331" s="72"/>
    </row>
    <row r="26332" spans="9:11">
      <c r="I26332" s="72"/>
      <c r="J26332" s="72"/>
      <c r="K26332" s="72"/>
    </row>
    <row r="26333" spans="9:11">
      <c r="I26333" s="72"/>
      <c r="J26333" s="72"/>
      <c r="K26333" s="72"/>
    </row>
    <row r="26334" spans="9:11">
      <c r="I26334" s="72"/>
      <c r="J26334" s="72"/>
      <c r="K26334" s="72"/>
    </row>
    <row r="26335" spans="9:11">
      <c r="I26335" s="72"/>
      <c r="J26335" s="72"/>
      <c r="K26335" s="72"/>
    </row>
    <row r="26336" spans="9:11">
      <c r="I26336" s="72"/>
      <c r="J26336" s="72"/>
      <c r="K26336" s="72"/>
    </row>
    <row r="26337" spans="9:11">
      <c r="I26337" s="72"/>
      <c r="J26337" s="72"/>
      <c r="K26337" s="72"/>
    </row>
    <row r="26338" spans="9:11">
      <c r="I26338" s="72"/>
      <c r="J26338" s="72"/>
      <c r="K26338" s="72"/>
    </row>
    <row r="26339" spans="9:11">
      <c r="I26339" s="72"/>
      <c r="J26339" s="72"/>
      <c r="K26339" s="72"/>
    </row>
    <row r="26340" spans="9:11">
      <c r="I26340" s="72"/>
      <c r="J26340" s="72"/>
      <c r="K26340" s="72"/>
    </row>
    <row r="26341" spans="9:11">
      <c r="I26341" s="72"/>
      <c r="J26341" s="72"/>
      <c r="K26341" s="72"/>
    </row>
    <row r="26342" spans="9:11">
      <c r="I26342" s="72"/>
      <c r="J26342" s="72"/>
      <c r="K26342" s="72"/>
    </row>
    <row r="26343" spans="9:11">
      <c r="I26343" s="72"/>
      <c r="J26343" s="72"/>
      <c r="K26343" s="72"/>
    </row>
    <row r="26344" spans="9:11">
      <c r="I26344" s="72"/>
      <c r="J26344" s="72"/>
      <c r="K26344" s="72"/>
    </row>
    <row r="26345" spans="9:11">
      <c r="I26345" s="72"/>
      <c r="J26345" s="72"/>
      <c r="K26345" s="72"/>
    </row>
    <row r="26346" spans="9:11">
      <c r="I26346" s="72"/>
      <c r="J26346" s="72"/>
      <c r="K26346" s="72"/>
    </row>
    <row r="26347" spans="9:11">
      <c r="I26347" s="72"/>
      <c r="J26347" s="72"/>
      <c r="K26347" s="72"/>
    </row>
    <row r="26348" spans="9:11">
      <c r="I26348" s="72"/>
      <c r="J26348" s="72"/>
      <c r="K26348" s="72"/>
    </row>
    <row r="26349" spans="9:11">
      <c r="I26349" s="72"/>
      <c r="J26349" s="72"/>
      <c r="K26349" s="72"/>
    </row>
    <row r="26350" spans="9:11">
      <c r="I26350" s="72"/>
      <c r="J26350" s="72"/>
      <c r="K26350" s="72"/>
    </row>
    <row r="26351" spans="9:11">
      <c r="I26351" s="72"/>
      <c r="J26351" s="72"/>
      <c r="K26351" s="72"/>
    </row>
    <row r="26352" spans="9:11">
      <c r="I26352" s="72"/>
      <c r="J26352" s="72"/>
      <c r="K26352" s="72"/>
    </row>
    <row r="26353" spans="9:11">
      <c r="I26353" s="72"/>
      <c r="J26353" s="72"/>
      <c r="K26353" s="72"/>
    </row>
    <row r="26354" spans="9:11">
      <c r="I26354" s="72"/>
      <c r="J26354" s="72"/>
      <c r="K26354" s="72"/>
    </row>
    <row r="26355" spans="9:11">
      <c r="I26355" s="72"/>
      <c r="J26355" s="72"/>
      <c r="K26355" s="72"/>
    </row>
    <row r="26356" spans="9:11">
      <c r="I26356" s="72"/>
      <c r="J26356" s="72"/>
      <c r="K26356" s="72"/>
    </row>
    <row r="26357" spans="9:11">
      <c r="I26357" s="72"/>
      <c r="J26357" s="72"/>
      <c r="K26357" s="72"/>
    </row>
    <row r="26358" spans="9:11">
      <c r="I26358" s="72"/>
      <c r="J26358" s="72"/>
      <c r="K26358" s="72"/>
    </row>
    <row r="26359" spans="9:11">
      <c r="I26359" s="72"/>
      <c r="J26359" s="72"/>
      <c r="K26359" s="72"/>
    </row>
    <row r="26360" spans="9:11">
      <c r="I26360" s="72"/>
      <c r="J26360" s="72"/>
      <c r="K26360" s="72"/>
    </row>
    <row r="26361" spans="9:11">
      <c r="I26361" s="72"/>
      <c r="J26361" s="72"/>
      <c r="K26361" s="72"/>
    </row>
    <row r="26362" spans="9:11">
      <c r="I26362" s="72"/>
      <c r="J26362" s="72"/>
      <c r="K26362" s="72"/>
    </row>
    <row r="26363" spans="9:11">
      <c r="I26363" s="72"/>
      <c r="J26363" s="72"/>
      <c r="K26363" s="72"/>
    </row>
    <row r="26364" spans="9:11">
      <c r="I26364" s="72"/>
      <c r="J26364" s="72"/>
      <c r="K26364" s="72"/>
    </row>
    <row r="26365" spans="9:11">
      <c r="I26365" s="72"/>
      <c r="J26365" s="72"/>
      <c r="K26365" s="72"/>
    </row>
    <row r="26366" spans="9:11">
      <c r="I26366" s="72"/>
      <c r="J26366" s="72"/>
      <c r="K26366" s="72"/>
    </row>
    <row r="26367" spans="9:11">
      <c r="I26367" s="72"/>
      <c r="J26367" s="72"/>
      <c r="K26367" s="72"/>
    </row>
    <row r="26368" spans="9:11">
      <c r="I26368" s="72"/>
      <c r="J26368" s="72"/>
      <c r="K26368" s="72"/>
    </row>
    <row r="26369" spans="9:11">
      <c r="I26369" s="72"/>
      <c r="J26369" s="72"/>
      <c r="K26369" s="72"/>
    </row>
    <row r="26370" spans="9:11">
      <c r="I26370" s="72"/>
      <c r="J26370" s="72"/>
      <c r="K26370" s="72"/>
    </row>
    <row r="26371" spans="9:11">
      <c r="I26371" s="72"/>
      <c r="J26371" s="72"/>
      <c r="K26371" s="72"/>
    </row>
    <row r="26372" spans="9:11">
      <c r="I26372" s="72"/>
      <c r="J26372" s="72"/>
      <c r="K26372" s="72"/>
    </row>
    <row r="26373" spans="9:11">
      <c r="I26373" s="72"/>
      <c r="J26373" s="72"/>
      <c r="K26373" s="72"/>
    </row>
    <row r="26374" spans="9:11">
      <c r="I26374" s="72"/>
      <c r="J26374" s="72"/>
      <c r="K26374" s="72"/>
    </row>
    <row r="26375" spans="9:11">
      <c r="I26375" s="72"/>
      <c r="J26375" s="72"/>
      <c r="K26375" s="72"/>
    </row>
    <row r="26376" spans="9:11">
      <c r="I26376" s="72"/>
      <c r="J26376" s="72"/>
      <c r="K26376" s="72"/>
    </row>
    <row r="26377" spans="9:11">
      <c r="I26377" s="72"/>
      <c r="J26377" s="72"/>
      <c r="K26377" s="72"/>
    </row>
    <row r="26378" spans="9:11">
      <c r="I26378" s="72"/>
      <c r="J26378" s="72"/>
      <c r="K26378" s="72"/>
    </row>
    <row r="26379" spans="9:11">
      <c r="I26379" s="72"/>
      <c r="J26379" s="72"/>
      <c r="K26379" s="72"/>
    </row>
    <row r="26380" spans="9:11">
      <c r="I26380" s="72"/>
      <c r="J26380" s="72"/>
      <c r="K26380" s="72"/>
    </row>
    <row r="26381" spans="9:11">
      <c r="I26381" s="72"/>
      <c r="J26381" s="72"/>
      <c r="K26381" s="72"/>
    </row>
    <row r="26382" spans="9:11">
      <c r="I26382" s="72"/>
      <c r="J26382" s="72"/>
      <c r="K26382" s="72"/>
    </row>
    <row r="26383" spans="9:11">
      <c r="I26383" s="72"/>
      <c r="J26383" s="72"/>
      <c r="K26383" s="72"/>
    </row>
    <row r="26384" spans="9:11">
      <c r="I26384" s="72"/>
      <c r="J26384" s="72"/>
      <c r="K26384" s="72"/>
    </row>
    <row r="26385" spans="9:11">
      <c r="I26385" s="72"/>
      <c r="J26385" s="72"/>
      <c r="K26385" s="72"/>
    </row>
    <row r="26386" spans="9:11">
      <c r="I26386" s="72"/>
      <c r="J26386" s="72"/>
      <c r="K26386" s="72"/>
    </row>
    <row r="26387" spans="9:11">
      <c r="I26387" s="72"/>
      <c r="J26387" s="72"/>
      <c r="K26387" s="72"/>
    </row>
    <row r="26388" spans="9:11">
      <c r="I26388" s="72"/>
      <c r="J26388" s="72"/>
      <c r="K26388" s="72"/>
    </row>
    <row r="26389" spans="9:11">
      <c r="I26389" s="72"/>
      <c r="J26389" s="72"/>
      <c r="K26389" s="72"/>
    </row>
    <row r="26390" spans="9:11">
      <c r="I26390" s="72"/>
      <c r="J26390" s="72"/>
      <c r="K26390" s="72"/>
    </row>
    <row r="26391" spans="9:11">
      <c r="I26391" s="72"/>
      <c r="J26391" s="72"/>
      <c r="K26391" s="72"/>
    </row>
    <row r="26392" spans="9:11">
      <c r="I26392" s="72"/>
      <c r="J26392" s="72"/>
      <c r="K26392" s="72"/>
    </row>
    <row r="26393" spans="9:11">
      <c r="I26393" s="72"/>
      <c r="J26393" s="72"/>
      <c r="K26393" s="72"/>
    </row>
    <row r="26394" spans="9:11">
      <c r="I26394" s="72"/>
      <c r="J26394" s="72"/>
      <c r="K26394" s="72"/>
    </row>
    <row r="26395" spans="9:11">
      <c r="I26395" s="72"/>
      <c r="J26395" s="72"/>
      <c r="K26395" s="72"/>
    </row>
    <row r="26396" spans="9:11">
      <c r="I26396" s="72"/>
      <c r="J26396" s="72"/>
      <c r="K26396" s="72"/>
    </row>
    <row r="26397" spans="9:11">
      <c r="I26397" s="72"/>
      <c r="J26397" s="72"/>
      <c r="K26397" s="72"/>
    </row>
    <row r="26398" spans="9:11">
      <c r="I26398" s="72"/>
      <c r="J26398" s="72"/>
      <c r="K26398" s="72"/>
    </row>
    <row r="26399" spans="9:11">
      <c r="I26399" s="72"/>
      <c r="J26399" s="72"/>
      <c r="K26399" s="72"/>
    </row>
    <row r="26400" spans="9:11">
      <c r="I26400" s="72"/>
      <c r="J26400" s="72"/>
      <c r="K26400" s="72"/>
    </row>
    <row r="26401" spans="9:11">
      <c r="I26401" s="72"/>
      <c r="J26401" s="72"/>
      <c r="K26401" s="72"/>
    </row>
    <row r="26402" spans="9:11">
      <c r="I26402" s="72"/>
      <c r="J26402" s="72"/>
      <c r="K26402" s="72"/>
    </row>
    <row r="26403" spans="9:11">
      <c r="I26403" s="72"/>
      <c r="J26403" s="72"/>
      <c r="K26403" s="72"/>
    </row>
    <row r="26404" spans="9:11">
      <c r="I26404" s="72"/>
      <c r="J26404" s="72"/>
      <c r="K26404" s="72"/>
    </row>
    <row r="26405" spans="9:11">
      <c r="I26405" s="72"/>
      <c r="J26405" s="72"/>
      <c r="K26405" s="72"/>
    </row>
    <row r="26406" spans="9:11">
      <c r="I26406" s="72"/>
      <c r="J26406" s="72"/>
      <c r="K26406" s="72"/>
    </row>
    <row r="26407" spans="9:11">
      <c r="I26407" s="72"/>
      <c r="J26407" s="72"/>
      <c r="K26407" s="72"/>
    </row>
    <row r="26408" spans="9:11">
      <c r="I26408" s="72"/>
      <c r="J26408" s="72"/>
      <c r="K26408" s="72"/>
    </row>
    <row r="26409" spans="9:11">
      <c r="I26409" s="72"/>
      <c r="J26409" s="72"/>
      <c r="K26409" s="72"/>
    </row>
    <row r="26410" spans="9:11">
      <c r="I26410" s="72"/>
      <c r="J26410" s="72"/>
      <c r="K26410" s="72"/>
    </row>
    <row r="26411" spans="9:11">
      <c r="I26411" s="72"/>
      <c r="J26411" s="72"/>
      <c r="K26411" s="72"/>
    </row>
    <row r="26412" spans="9:11">
      <c r="I26412" s="72"/>
      <c r="J26412" s="72"/>
      <c r="K26412" s="72"/>
    </row>
    <row r="26413" spans="9:11">
      <c r="I26413" s="72"/>
      <c r="J26413" s="72"/>
      <c r="K26413" s="72"/>
    </row>
    <row r="26414" spans="9:11">
      <c r="I26414" s="72"/>
      <c r="J26414" s="72"/>
      <c r="K26414" s="72"/>
    </row>
    <row r="26415" spans="9:11">
      <c r="I26415" s="72"/>
      <c r="J26415" s="72"/>
      <c r="K26415" s="72"/>
    </row>
    <row r="26416" spans="9:11">
      <c r="I26416" s="72"/>
      <c r="J26416" s="72"/>
      <c r="K26416" s="72"/>
    </row>
    <row r="26417" spans="9:11">
      <c r="I26417" s="72"/>
      <c r="J26417" s="72"/>
      <c r="K26417" s="72"/>
    </row>
    <row r="26418" spans="9:11">
      <c r="I26418" s="72"/>
      <c r="J26418" s="72"/>
      <c r="K26418" s="72"/>
    </row>
    <row r="26419" spans="9:11">
      <c r="I26419" s="72"/>
      <c r="J26419" s="72"/>
      <c r="K26419" s="72"/>
    </row>
    <row r="26420" spans="9:11">
      <c r="I26420" s="72"/>
      <c r="J26420" s="72"/>
      <c r="K26420" s="72"/>
    </row>
    <row r="26421" spans="9:11">
      <c r="I26421" s="72"/>
      <c r="J26421" s="72"/>
      <c r="K26421" s="72"/>
    </row>
    <row r="26422" spans="9:11">
      <c r="I26422" s="72"/>
      <c r="J26422" s="72"/>
      <c r="K26422" s="72"/>
    </row>
    <row r="26423" spans="9:11">
      <c r="I26423" s="72"/>
      <c r="J26423" s="72"/>
      <c r="K26423" s="72"/>
    </row>
    <row r="26424" spans="9:11">
      <c r="I26424" s="72"/>
      <c r="J26424" s="72"/>
      <c r="K26424" s="72"/>
    </row>
    <row r="26425" spans="9:11">
      <c r="I26425" s="72"/>
      <c r="J26425" s="72"/>
      <c r="K26425" s="72"/>
    </row>
    <row r="26426" spans="9:11">
      <c r="I26426" s="72"/>
      <c r="J26426" s="72"/>
      <c r="K26426" s="72"/>
    </row>
    <row r="26427" spans="9:11">
      <c r="I26427" s="72"/>
      <c r="J26427" s="72"/>
      <c r="K26427" s="72"/>
    </row>
    <row r="26428" spans="9:11">
      <c r="I26428" s="72"/>
      <c r="J26428" s="72"/>
      <c r="K26428" s="72"/>
    </row>
    <row r="26429" spans="9:11">
      <c r="I26429" s="72"/>
      <c r="J26429" s="72"/>
      <c r="K26429" s="72"/>
    </row>
    <row r="26430" spans="9:11">
      <c r="I26430" s="72"/>
      <c r="J26430" s="72"/>
      <c r="K26430" s="72"/>
    </row>
    <row r="26431" spans="9:11">
      <c r="I26431" s="72"/>
      <c r="J26431" s="72"/>
      <c r="K26431" s="72"/>
    </row>
    <row r="26432" spans="9:11">
      <c r="I26432" s="72"/>
      <c r="J26432" s="72"/>
      <c r="K26432" s="72"/>
    </row>
    <row r="26433" spans="9:11">
      <c r="I26433" s="72"/>
      <c r="J26433" s="72"/>
      <c r="K26433" s="72"/>
    </row>
    <row r="26434" spans="9:11">
      <c r="I26434" s="72"/>
      <c r="J26434" s="72"/>
      <c r="K26434" s="72"/>
    </row>
    <row r="26435" spans="9:11">
      <c r="I26435" s="72"/>
      <c r="J26435" s="72"/>
      <c r="K26435" s="72"/>
    </row>
    <row r="26436" spans="9:11">
      <c r="I26436" s="72"/>
      <c r="J26436" s="72"/>
      <c r="K26436" s="72"/>
    </row>
    <row r="26437" spans="9:11">
      <c r="I26437" s="72"/>
      <c r="J26437" s="72"/>
      <c r="K26437" s="72"/>
    </row>
    <row r="26438" spans="9:11">
      <c r="I26438" s="72"/>
      <c r="J26438" s="72"/>
      <c r="K26438" s="72"/>
    </row>
    <row r="26439" spans="9:11">
      <c r="I26439" s="72"/>
      <c r="J26439" s="72"/>
      <c r="K26439" s="72"/>
    </row>
    <row r="26440" spans="9:11">
      <c r="I26440" s="72"/>
      <c r="J26440" s="72"/>
      <c r="K26440" s="72"/>
    </row>
    <row r="26441" spans="9:11">
      <c r="I26441" s="72"/>
      <c r="J26441" s="72"/>
      <c r="K26441" s="72"/>
    </row>
    <row r="26442" spans="9:11">
      <c r="I26442" s="72"/>
      <c r="J26442" s="72"/>
      <c r="K26442" s="72"/>
    </row>
    <row r="26443" spans="9:11">
      <c r="I26443" s="72"/>
      <c r="J26443" s="72"/>
      <c r="K26443" s="72"/>
    </row>
    <row r="26444" spans="9:11">
      <c r="I26444" s="72"/>
      <c r="J26444" s="72"/>
      <c r="K26444" s="72"/>
    </row>
    <row r="26445" spans="9:11">
      <c r="I26445" s="72"/>
      <c r="J26445" s="72"/>
      <c r="K26445" s="72"/>
    </row>
    <row r="26446" spans="9:11">
      <c r="I26446" s="72"/>
      <c r="J26446" s="72"/>
      <c r="K26446" s="72"/>
    </row>
    <row r="26447" spans="9:11">
      <c r="I26447" s="72"/>
      <c r="J26447" s="72"/>
      <c r="K26447" s="72"/>
    </row>
    <row r="26448" spans="9:11">
      <c r="I26448" s="72"/>
      <c r="J26448" s="72"/>
      <c r="K26448" s="72"/>
    </row>
    <row r="26449" spans="9:11">
      <c r="I26449" s="72"/>
      <c r="J26449" s="72"/>
      <c r="K26449" s="72"/>
    </row>
    <row r="26450" spans="9:11">
      <c r="I26450" s="72"/>
      <c r="J26450" s="72"/>
      <c r="K26450" s="72"/>
    </row>
    <row r="26451" spans="9:11">
      <c r="I26451" s="72"/>
      <c r="J26451" s="72"/>
      <c r="K26451" s="72"/>
    </row>
    <row r="26452" spans="9:11">
      <c r="I26452" s="72"/>
      <c r="J26452" s="72"/>
      <c r="K26452" s="72"/>
    </row>
    <row r="26453" spans="9:11">
      <c r="I26453" s="72"/>
      <c r="J26453" s="72"/>
      <c r="K26453" s="72"/>
    </row>
    <row r="26454" spans="9:11">
      <c r="I26454" s="72"/>
      <c r="J26454" s="72"/>
      <c r="K26454" s="72"/>
    </row>
    <row r="26455" spans="9:11">
      <c r="I26455" s="72"/>
      <c r="J26455" s="72"/>
      <c r="K26455" s="72"/>
    </row>
    <row r="26456" spans="9:11">
      <c r="I26456" s="72"/>
      <c r="J26456" s="72"/>
      <c r="K26456" s="72"/>
    </row>
    <row r="26457" spans="9:11">
      <c r="I26457" s="72"/>
      <c r="J26457" s="72"/>
      <c r="K26457" s="72"/>
    </row>
    <row r="26458" spans="9:11">
      <c r="I26458" s="72"/>
      <c r="J26458" s="72"/>
      <c r="K26458" s="72"/>
    </row>
    <row r="26459" spans="9:11">
      <c r="I26459" s="72"/>
      <c r="J26459" s="72"/>
      <c r="K26459" s="72"/>
    </row>
    <row r="26460" spans="9:11">
      <c r="I26460" s="72"/>
      <c r="J26460" s="72"/>
      <c r="K26460" s="72"/>
    </row>
    <row r="26461" spans="9:11">
      <c r="I26461" s="72"/>
      <c r="J26461" s="72"/>
      <c r="K26461" s="72"/>
    </row>
    <row r="26462" spans="9:11">
      <c r="I26462" s="72"/>
      <c r="J26462" s="72"/>
      <c r="K26462" s="72"/>
    </row>
    <row r="26463" spans="9:11">
      <c r="I26463" s="72"/>
      <c r="J26463" s="72"/>
      <c r="K26463" s="72"/>
    </row>
    <row r="26464" spans="9:11">
      <c r="I26464" s="72"/>
      <c r="J26464" s="72"/>
      <c r="K26464" s="72"/>
    </row>
    <row r="26465" spans="9:11">
      <c r="I26465" s="72"/>
      <c r="J26465" s="72"/>
      <c r="K26465" s="72"/>
    </row>
    <row r="26466" spans="9:11">
      <c r="I26466" s="72"/>
      <c r="J26466" s="72"/>
      <c r="K26466" s="72"/>
    </row>
    <row r="26467" spans="9:11">
      <c r="I26467" s="72"/>
      <c r="J26467" s="72"/>
      <c r="K26467" s="72"/>
    </row>
    <row r="26468" spans="9:11">
      <c r="I26468" s="72"/>
      <c r="J26468" s="72"/>
      <c r="K26468" s="72"/>
    </row>
    <row r="26469" spans="9:11">
      <c r="I26469" s="72"/>
      <c r="J26469" s="72"/>
      <c r="K26469" s="72"/>
    </row>
    <row r="26470" spans="9:11">
      <c r="I26470" s="72"/>
      <c r="J26470" s="72"/>
      <c r="K26470" s="72"/>
    </row>
    <row r="26471" spans="9:11">
      <c r="I26471" s="72"/>
      <c r="J26471" s="72"/>
      <c r="K26471" s="72"/>
    </row>
    <row r="26472" spans="9:11">
      <c r="I26472" s="72"/>
      <c r="J26472" s="72"/>
      <c r="K26472" s="72"/>
    </row>
    <row r="26473" spans="9:11">
      <c r="I26473" s="72"/>
      <c r="J26473" s="72"/>
      <c r="K26473" s="72"/>
    </row>
    <row r="26474" spans="9:11">
      <c r="I26474" s="72"/>
      <c r="J26474" s="72"/>
      <c r="K26474" s="72"/>
    </row>
    <row r="26475" spans="9:11">
      <c r="I26475" s="72"/>
      <c r="J26475" s="72"/>
      <c r="K26475" s="72"/>
    </row>
    <row r="26476" spans="9:11">
      <c r="I26476" s="72"/>
      <c r="J26476" s="72"/>
      <c r="K26476" s="72"/>
    </row>
    <row r="26477" spans="9:11">
      <c r="I26477" s="72"/>
      <c r="J26477" s="72"/>
      <c r="K26477" s="72"/>
    </row>
    <row r="26478" spans="9:11">
      <c r="I26478" s="72"/>
      <c r="J26478" s="72"/>
      <c r="K26478" s="72"/>
    </row>
    <row r="26479" spans="9:11">
      <c r="I26479" s="72"/>
      <c r="J26479" s="72"/>
      <c r="K26479" s="72"/>
    </row>
    <row r="26480" spans="9:11">
      <c r="I26480" s="72"/>
      <c r="J26480" s="72"/>
      <c r="K26480" s="72"/>
    </row>
    <row r="26481" spans="9:11">
      <c r="I26481" s="72"/>
      <c r="J26481" s="72"/>
      <c r="K26481" s="72"/>
    </row>
    <row r="26482" spans="9:11">
      <c r="I26482" s="72"/>
      <c r="J26482" s="72"/>
      <c r="K26482" s="72"/>
    </row>
    <row r="26483" spans="9:11">
      <c r="I26483" s="72"/>
      <c r="J26483" s="72"/>
      <c r="K26483" s="72"/>
    </row>
    <row r="26484" spans="9:11">
      <c r="I26484" s="72"/>
      <c r="J26484" s="72"/>
      <c r="K26484" s="72"/>
    </row>
    <row r="26485" spans="9:11">
      <c r="I26485" s="72"/>
      <c r="J26485" s="72"/>
      <c r="K26485" s="72"/>
    </row>
    <row r="26486" spans="9:11">
      <c r="I26486" s="72"/>
      <c r="J26486" s="72"/>
      <c r="K26486" s="72"/>
    </row>
    <row r="26487" spans="9:11">
      <c r="I26487" s="72"/>
      <c r="J26487" s="72"/>
      <c r="K26487" s="72"/>
    </row>
    <row r="26488" spans="9:11">
      <c r="I26488" s="72"/>
      <c r="J26488" s="72"/>
      <c r="K26488" s="72"/>
    </row>
    <row r="26489" spans="9:11">
      <c r="I26489" s="72"/>
      <c r="J26489" s="72"/>
      <c r="K26489" s="72"/>
    </row>
    <row r="26490" spans="9:11">
      <c r="I26490" s="72"/>
      <c r="J26490" s="72"/>
      <c r="K26490" s="72"/>
    </row>
    <row r="26491" spans="9:11">
      <c r="I26491" s="72"/>
      <c r="J26491" s="72"/>
      <c r="K26491" s="72"/>
    </row>
    <row r="26492" spans="9:11">
      <c r="I26492" s="72"/>
      <c r="J26492" s="72"/>
      <c r="K26492" s="72"/>
    </row>
    <row r="26493" spans="9:11">
      <c r="I26493" s="72"/>
      <c r="J26493" s="72"/>
      <c r="K26493" s="72"/>
    </row>
    <row r="26494" spans="9:11">
      <c r="I26494" s="72"/>
      <c r="J26494" s="72"/>
      <c r="K26494" s="72"/>
    </row>
    <row r="26495" spans="9:11">
      <c r="I26495" s="72"/>
      <c r="J26495" s="72"/>
      <c r="K26495" s="72"/>
    </row>
    <row r="26496" spans="9:11">
      <c r="I26496" s="72"/>
      <c r="J26496" s="72"/>
      <c r="K26496" s="72"/>
    </row>
    <row r="26497" spans="9:11">
      <c r="I26497" s="72"/>
      <c r="J26497" s="72"/>
      <c r="K26497" s="72"/>
    </row>
    <row r="26498" spans="9:11">
      <c r="I26498" s="72"/>
      <c r="J26498" s="72"/>
      <c r="K26498" s="72"/>
    </row>
    <row r="26499" spans="9:11">
      <c r="I26499" s="72"/>
      <c r="J26499" s="72"/>
      <c r="K26499" s="72"/>
    </row>
    <row r="26500" spans="9:11">
      <c r="I26500" s="72"/>
      <c r="J26500" s="72"/>
      <c r="K26500" s="72"/>
    </row>
    <row r="26501" spans="9:11">
      <c r="I26501" s="72"/>
      <c r="J26501" s="72"/>
      <c r="K26501" s="72"/>
    </row>
    <row r="26502" spans="9:11">
      <c r="I26502" s="72"/>
      <c r="J26502" s="72"/>
      <c r="K26502" s="72"/>
    </row>
    <row r="26503" spans="9:11">
      <c r="I26503" s="72"/>
      <c r="J26503" s="72"/>
      <c r="K26503" s="72"/>
    </row>
    <row r="26504" spans="9:11">
      <c r="I26504" s="72"/>
      <c r="J26504" s="72"/>
      <c r="K26504" s="72"/>
    </row>
    <row r="26505" spans="9:11">
      <c r="I26505" s="72"/>
      <c r="J26505" s="72"/>
      <c r="K26505" s="72"/>
    </row>
    <row r="26506" spans="9:11">
      <c r="I26506" s="72"/>
      <c r="J26506" s="72"/>
      <c r="K26506" s="72"/>
    </row>
    <row r="26507" spans="9:11">
      <c r="I26507" s="72"/>
      <c r="J26507" s="72"/>
      <c r="K26507" s="72"/>
    </row>
    <row r="26508" spans="9:11">
      <c r="I26508" s="72"/>
      <c r="J26508" s="72"/>
      <c r="K26508" s="72"/>
    </row>
    <row r="26509" spans="9:11">
      <c r="I26509" s="72"/>
      <c r="J26509" s="72"/>
      <c r="K26509" s="72"/>
    </row>
    <row r="26510" spans="9:11">
      <c r="I26510" s="72"/>
      <c r="J26510" s="72"/>
      <c r="K26510" s="72"/>
    </row>
    <row r="26511" spans="9:11">
      <c r="I26511" s="72"/>
      <c r="J26511" s="72"/>
      <c r="K26511" s="72"/>
    </row>
    <row r="26512" spans="9:11">
      <c r="I26512" s="72"/>
      <c r="J26512" s="72"/>
      <c r="K26512" s="72"/>
    </row>
    <row r="26513" spans="9:11">
      <c r="I26513" s="72"/>
      <c r="J26513" s="72"/>
      <c r="K26513" s="72"/>
    </row>
    <row r="26514" spans="9:11">
      <c r="I26514" s="72"/>
      <c r="J26514" s="72"/>
      <c r="K26514" s="72"/>
    </row>
    <row r="26515" spans="9:11">
      <c r="I26515" s="72"/>
      <c r="J26515" s="72"/>
      <c r="K26515" s="72"/>
    </row>
    <row r="26516" spans="9:11">
      <c r="I26516" s="72"/>
      <c r="J26516" s="72"/>
      <c r="K26516" s="72"/>
    </row>
    <row r="26517" spans="9:11">
      <c r="I26517" s="72"/>
      <c r="J26517" s="72"/>
      <c r="K26517" s="72"/>
    </row>
    <row r="26518" spans="9:11">
      <c r="I26518" s="72"/>
      <c r="J26518" s="72"/>
      <c r="K26518" s="72"/>
    </row>
    <row r="26519" spans="9:11">
      <c r="I26519" s="72"/>
      <c r="J26519" s="72"/>
      <c r="K26519" s="72"/>
    </row>
    <row r="26520" spans="9:11">
      <c r="I26520" s="72"/>
      <c r="J26520" s="72"/>
      <c r="K26520" s="72"/>
    </row>
    <row r="26521" spans="9:11">
      <c r="I26521" s="72"/>
      <c r="J26521" s="72"/>
      <c r="K26521" s="72"/>
    </row>
    <row r="26522" spans="9:11">
      <c r="I26522" s="72"/>
      <c r="J26522" s="72"/>
      <c r="K26522" s="72"/>
    </row>
    <row r="26523" spans="9:11">
      <c r="I26523" s="72"/>
      <c r="J26523" s="72"/>
      <c r="K26523" s="72"/>
    </row>
    <row r="26524" spans="9:11">
      <c r="I26524" s="72"/>
      <c r="J26524" s="72"/>
      <c r="K26524" s="72"/>
    </row>
    <row r="26525" spans="9:11">
      <c r="I26525" s="72"/>
      <c r="J26525" s="72"/>
      <c r="K26525" s="72"/>
    </row>
    <row r="26526" spans="9:11">
      <c r="I26526" s="72"/>
      <c r="J26526" s="72"/>
      <c r="K26526" s="72"/>
    </row>
    <row r="26527" spans="9:11">
      <c r="I26527" s="72"/>
      <c r="J26527" s="72"/>
      <c r="K26527" s="72"/>
    </row>
    <row r="26528" spans="9:11">
      <c r="I26528" s="72"/>
      <c r="J26528" s="72"/>
      <c r="K26528" s="72"/>
    </row>
    <row r="26529" spans="9:11">
      <c r="I26529" s="72"/>
      <c r="J26529" s="72"/>
      <c r="K26529" s="72"/>
    </row>
    <row r="26530" spans="9:11">
      <c r="I26530" s="72"/>
      <c r="J26530" s="72"/>
      <c r="K26530" s="72"/>
    </row>
    <row r="26531" spans="9:11">
      <c r="I26531" s="72"/>
      <c r="J26531" s="72"/>
      <c r="K26531" s="72"/>
    </row>
    <row r="26532" spans="9:11">
      <c r="I26532" s="72"/>
      <c r="J26532" s="72"/>
      <c r="K26532" s="72"/>
    </row>
    <row r="26533" spans="9:11">
      <c r="I26533" s="72"/>
      <c r="J26533" s="72"/>
      <c r="K26533" s="72"/>
    </row>
    <row r="26534" spans="9:11">
      <c r="I26534" s="72"/>
      <c r="J26534" s="72"/>
      <c r="K26534" s="72"/>
    </row>
    <row r="26535" spans="9:11">
      <c r="I26535" s="72"/>
      <c r="J26535" s="72"/>
      <c r="K26535" s="72"/>
    </row>
    <row r="26536" spans="9:11">
      <c r="I26536" s="72"/>
      <c r="J26536" s="72"/>
      <c r="K26536" s="72"/>
    </row>
    <row r="26537" spans="9:11">
      <c r="I26537" s="72"/>
      <c r="J26537" s="72"/>
      <c r="K26537" s="72"/>
    </row>
    <row r="26538" spans="9:11">
      <c r="I26538" s="72"/>
      <c r="J26538" s="72"/>
      <c r="K26538" s="72"/>
    </row>
    <row r="26539" spans="9:11">
      <c r="I26539" s="72"/>
      <c r="J26539" s="72"/>
      <c r="K26539" s="72"/>
    </row>
    <row r="26540" spans="9:11">
      <c r="I26540" s="72"/>
      <c r="J26540" s="72"/>
      <c r="K26540" s="72"/>
    </row>
    <row r="26541" spans="9:11">
      <c r="I26541" s="72"/>
      <c r="J26541" s="72"/>
      <c r="K26541" s="72"/>
    </row>
    <row r="26542" spans="9:11">
      <c r="I26542" s="72"/>
      <c r="J26542" s="72"/>
      <c r="K26542" s="72"/>
    </row>
    <row r="26543" spans="9:11">
      <c r="I26543" s="72"/>
      <c r="J26543" s="72"/>
      <c r="K26543" s="72"/>
    </row>
    <row r="26544" spans="9:11">
      <c r="I26544" s="72"/>
      <c r="J26544" s="72"/>
      <c r="K26544" s="72"/>
    </row>
    <row r="26545" spans="9:11">
      <c r="I26545" s="72"/>
      <c r="J26545" s="72"/>
      <c r="K26545" s="72"/>
    </row>
    <row r="26546" spans="9:11">
      <c r="I26546" s="72"/>
      <c r="J26546" s="72"/>
      <c r="K26546" s="72"/>
    </row>
    <row r="26547" spans="9:11">
      <c r="I26547" s="72"/>
      <c r="J26547" s="72"/>
      <c r="K26547" s="72"/>
    </row>
    <row r="26548" spans="9:11">
      <c r="I26548" s="72"/>
      <c r="J26548" s="72"/>
      <c r="K26548" s="72"/>
    </row>
    <row r="26549" spans="9:11">
      <c r="I26549" s="72"/>
      <c r="J26549" s="72"/>
      <c r="K26549" s="72"/>
    </row>
    <row r="26550" spans="9:11">
      <c r="I26550" s="72"/>
      <c r="J26550" s="72"/>
      <c r="K26550" s="72"/>
    </row>
    <row r="26551" spans="9:11">
      <c r="I26551" s="72"/>
      <c r="J26551" s="72"/>
      <c r="K26551" s="72"/>
    </row>
    <row r="26552" spans="9:11">
      <c r="I26552" s="72"/>
      <c r="J26552" s="72"/>
      <c r="K26552" s="72"/>
    </row>
    <row r="26553" spans="9:11">
      <c r="I26553" s="72"/>
      <c r="J26553" s="72"/>
      <c r="K26553" s="72"/>
    </row>
    <row r="26554" spans="9:11">
      <c r="I26554" s="72"/>
      <c r="J26554" s="72"/>
      <c r="K26554" s="72"/>
    </row>
    <row r="26555" spans="9:11">
      <c r="I26555" s="72"/>
      <c r="J26555" s="72"/>
      <c r="K26555" s="72"/>
    </row>
    <row r="26556" spans="9:11">
      <c r="I26556" s="72"/>
      <c r="J26556" s="72"/>
      <c r="K26556" s="72"/>
    </row>
    <row r="26557" spans="9:11">
      <c r="I26557" s="72"/>
      <c r="J26557" s="72"/>
      <c r="K26557" s="72"/>
    </row>
    <row r="26558" spans="9:11">
      <c r="I26558" s="72"/>
      <c r="J26558" s="72"/>
      <c r="K26558" s="72"/>
    </row>
    <row r="26559" spans="9:11">
      <c r="I26559" s="72"/>
      <c r="J26559" s="72"/>
      <c r="K26559" s="72"/>
    </row>
    <row r="26560" spans="9:11">
      <c r="I26560" s="72"/>
      <c r="J26560" s="72"/>
      <c r="K26560" s="72"/>
    </row>
    <row r="26561" spans="9:11">
      <c r="I26561" s="72"/>
      <c r="J26561" s="72"/>
      <c r="K26561" s="72"/>
    </row>
    <row r="26562" spans="9:11">
      <c r="I26562" s="72"/>
      <c r="J26562" s="72"/>
      <c r="K26562" s="72"/>
    </row>
    <row r="26563" spans="9:11">
      <c r="I26563" s="72"/>
      <c r="J26563" s="72"/>
      <c r="K26563" s="72"/>
    </row>
    <row r="26564" spans="9:11">
      <c r="I26564" s="72"/>
      <c r="J26564" s="72"/>
      <c r="K26564" s="72"/>
    </row>
    <row r="26565" spans="9:11">
      <c r="I26565" s="72"/>
      <c r="J26565" s="72"/>
      <c r="K26565" s="72"/>
    </row>
    <row r="26566" spans="9:11">
      <c r="I26566" s="72"/>
      <c r="J26566" s="72"/>
      <c r="K26566" s="72"/>
    </row>
    <row r="26567" spans="9:11">
      <c r="I26567" s="72"/>
      <c r="J26567" s="72"/>
      <c r="K26567" s="72"/>
    </row>
    <row r="26568" spans="9:11">
      <c r="I26568" s="72"/>
      <c r="J26568" s="72"/>
      <c r="K26568" s="72"/>
    </row>
    <row r="26569" spans="9:11">
      <c r="I26569" s="72"/>
      <c r="J26569" s="72"/>
      <c r="K26569" s="72"/>
    </row>
    <row r="26570" spans="9:11">
      <c r="I26570" s="72"/>
      <c r="J26570" s="72"/>
      <c r="K26570" s="72"/>
    </row>
    <row r="26571" spans="9:11">
      <c r="I26571" s="72"/>
      <c r="J26571" s="72"/>
      <c r="K26571" s="72"/>
    </row>
    <row r="26572" spans="9:11">
      <c r="I26572" s="72"/>
      <c r="J26572" s="72"/>
      <c r="K26572" s="72"/>
    </row>
    <row r="26573" spans="9:11">
      <c r="I26573" s="72"/>
      <c r="J26573" s="72"/>
      <c r="K26573" s="72"/>
    </row>
    <row r="26574" spans="9:11">
      <c r="I26574" s="72"/>
      <c r="J26574" s="72"/>
      <c r="K26574" s="72"/>
    </row>
    <row r="26575" spans="9:11">
      <c r="I26575" s="72"/>
      <c r="J26575" s="72"/>
      <c r="K26575" s="72"/>
    </row>
    <row r="26576" spans="9:11">
      <c r="I26576" s="72"/>
      <c r="J26576" s="72"/>
      <c r="K26576" s="72"/>
    </row>
    <row r="26577" spans="9:11">
      <c r="I26577" s="72"/>
      <c r="J26577" s="72"/>
      <c r="K26577" s="72"/>
    </row>
    <row r="26578" spans="9:11">
      <c r="I26578" s="72"/>
      <c r="J26578" s="72"/>
      <c r="K26578" s="72"/>
    </row>
    <row r="26579" spans="9:11">
      <c r="I26579" s="72"/>
      <c r="J26579" s="72"/>
      <c r="K26579" s="72"/>
    </row>
    <row r="26580" spans="9:11">
      <c r="I26580" s="72"/>
      <c r="J26580" s="72"/>
      <c r="K26580" s="72"/>
    </row>
    <row r="26581" spans="9:11">
      <c r="I26581" s="72"/>
      <c r="J26581" s="72"/>
      <c r="K26581" s="72"/>
    </row>
    <row r="26582" spans="9:11">
      <c r="I26582" s="72"/>
      <c r="J26582" s="72"/>
      <c r="K26582" s="72"/>
    </row>
    <row r="26583" spans="9:11">
      <c r="I26583" s="72"/>
      <c r="J26583" s="72"/>
      <c r="K26583" s="72"/>
    </row>
    <row r="26584" spans="9:11">
      <c r="I26584" s="72"/>
      <c r="J26584" s="72"/>
      <c r="K26584" s="72"/>
    </row>
    <row r="26585" spans="9:11">
      <c r="I26585" s="72"/>
      <c r="J26585" s="72"/>
      <c r="K26585" s="72"/>
    </row>
    <row r="26586" spans="9:11">
      <c r="I26586" s="72"/>
      <c r="J26586" s="72"/>
      <c r="K26586" s="72"/>
    </row>
    <row r="26587" spans="9:11">
      <c r="I26587" s="72"/>
      <c r="J26587" s="72"/>
      <c r="K26587" s="72"/>
    </row>
    <row r="26588" spans="9:11">
      <c r="I26588" s="72"/>
      <c r="J26588" s="72"/>
      <c r="K26588" s="72"/>
    </row>
    <row r="26589" spans="9:11">
      <c r="I26589" s="72"/>
      <c r="J26589" s="72"/>
      <c r="K26589" s="72"/>
    </row>
    <row r="26590" spans="9:11">
      <c r="I26590" s="72"/>
      <c r="J26590" s="72"/>
      <c r="K26590" s="72"/>
    </row>
    <row r="26591" spans="9:11">
      <c r="I26591" s="72"/>
      <c r="J26591" s="72"/>
      <c r="K26591" s="72"/>
    </row>
    <row r="26592" spans="9:11">
      <c r="I26592" s="72"/>
      <c r="J26592" s="72"/>
      <c r="K26592" s="72"/>
    </row>
    <row r="26593" spans="9:11">
      <c r="I26593" s="72"/>
      <c r="J26593" s="72"/>
      <c r="K26593" s="72"/>
    </row>
    <row r="26594" spans="9:11">
      <c r="I26594" s="72"/>
      <c r="J26594" s="72"/>
      <c r="K26594" s="72"/>
    </row>
    <row r="26595" spans="9:11">
      <c r="I26595" s="72"/>
      <c r="J26595" s="72"/>
      <c r="K26595" s="72"/>
    </row>
    <row r="26596" spans="9:11">
      <c r="I26596" s="72"/>
      <c r="J26596" s="72"/>
      <c r="K26596" s="72"/>
    </row>
    <row r="26597" spans="9:11">
      <c r="I26597" s="72"/>
      <c r="J26597" s="72"/>
      <c r="K26597" s="72"/>
    </row>
    <row r="26598" spans="9:11">
      <c r="I26598" s="72"/>
      <c r="J26598" s="72"/>
      <c r="K26598" s="72"/>
    </row>
    <row r="26599" spans="9:11">
      <c r="I26599" s="72"/>
      <c r="J26599" s="72"/>
      <c r="K26599" s="72"/>
    </row>
    <row r="26600" spans="9:11">
      <c r="I26600" s="72"/>
      <c r="J26600" s="72"/>
      <c r="K26600" s="72"/>
    </row>
    <row r="26601" spans="9:11">
      <c r="I26601" s="72"/>
      <c r="J26601" s="72"/>
      <c r="K26601" s="72"/>
    </row>
    <row r="26602" spans="9:11">
      <c r="I26602" s="72"/>
      <c r="J26602" s="72"/>
      <c r="K26602" s="72"/>
    </row>
    <row r="26603" spans="9:11">
      <c r="I26603" s="72"/>
      <c r="J26603" s="72"/>
      <c r="K26603" s="72"/>
    </row>
    <row r="26604" spans="9:11">
      <c r="I26604" s="72"/>
      <c r="J26604" s="72"/>
      <c r="K26604" s="72"/>
    </row>
    <row r="26605" spans="9:11">
      <c r="I26605" s="72"/>
      <c r="J26605" s="72"/>
      <c r="K26605" s="72"/>
    </row>
    <row r="26606" spans="9:11">
      <c r="I26606" s="72"/>
      <c r="J26606" s="72"/>
      <c r="K26606" s="72"/>
    </row>
    <row r="26607" spans="9:11">
      <c r="I26607" s="72"/>
      <c r="J26607" s="72"/>
      <c r="K26607" s="72"/>
    </row>
    <row r="26608" spans="9:11">
      <c r="I26608" s="72"/>
      <c r="J26608" s="72"/>
      <c r="K26608" s="72"/>
    </row>
    <row r="26609" spans="9:11">
      <c r="I26609" s="72"/>
      <c r="J26609" s="72"/>
      <c r="K26609" s="72"/>
    </row>
    <row r="26610" spans="9:11">
      <c r="I26610" s="72"/>
      <c r="J26610" s="72"/>
      <c r="K26610" s="72"/>
    </row>
    <row r="26611" spans="9:11">
      <c r="I26611" s="72"/>
      <c r="J26611" s="72"/>
      <c r="K26611" s="72"/>
    </row>
    <row r="26612" spans="9:11">
      <c r="I26612" s="72"/>
      <c r="J26612" s="72"/>
      <c r="K26612" s="72"/>
    </row>
    <row r="26613" spans="9:11">
      <c r="I26613" s="72"/>
      <c r="J26613" s="72"/>
      <c r="K26613" s="72"/>
    </row>
    <row r="26614" spans="9:11">
      <c r="I26614" s="72"/>
      <c r="J26614" s="72"/>
      <c r="K26614" s="72"/>
    </row>
    <row r="26615" spans="9:11">
      <c r="I26615" s="72"/>
      <c r="J26615" s="72"/>
      <c r="K26615" s="72"/>
    </row>
    <row r="26616" spans="9:11">
      <c r="I26616" s="72"/>
      <c r="J26616" s="72"/>
      <c r="K26616" s="72"/>
    </row>
    <row r="26617" spans="9:11">
      <c r="I26617" s="72"/>
      <c r="J26617" s="72"/>
      <c r="K26617" s="72"/>
    </row>
    <row r="26618" spans="9:11">
      <c r="I26618" s="72"/>
      <c r="J26618" s="72"/>
      <c r="K26618" s="72"/>
    </row>
    <row r="26619" spans="9:11">
      <c r="I26619" s="72"/>
      <c r="J26619" s="72"/>
      <c r="K26619" s="72"/>
    </row>
    <row r="26620" spans="9:11">
      <c r="I26620" s="72"/>
      <c r="J26620" s="72"/>
      <c r="K26620" s="72"/>
    </row>
    <row r="26621" spans="9:11">
      <c r="I26621" s="72"/>
      <c r="J26621" s="72"/>
      <c r="K26621" s="72"/>
    </row>
    <row r="26622" spans="9:11">
      <c r="I26622" s="72"/>
      <c r="J26622" s="72"/>
      <c r="K26622" s="72"/>
    </row>
    <row r="26623" spans="9:11">
      <c r="I26623" s="72"/>
      <c r="J26623" s="72"/>
      <c r="K26623" s="72"/>
    </row>
    <row r="26624" spans="9:11">
      <c r="I26624" s="72"/>
      <c r="J26624" s="72"/>
      <c r="K26624" s="72"/>
    </row>
    <row r="26625" spans="9:11">
      <c r="I26625" s="72"/>
      <c r="J26625" s="72"/>
      <c r="K26625" s="72"/>
    </row>
    <row r="26626" spans="9:11">
      <c r="I26626" s="72"/>
      <c r="J26626" s="72"/>
      <c r="K26626" s="72"/>
    </row>
    <row r="26627" spans="9:11">
      <c r="I26627" s="72"/>
      <c r="J26627" s="72"/>
      <c r="K26627" s="72"/>
    </row>
    <row r="26628" spans="9:11">
      <c r="I26628" s="72"/>
      <c r="J26628" s="72"/>
      <c r="K26628" s="72"/>
    </row>
    <row r="26629" spans="9:11">
      <c r="I26629" s="72"/>
      <c r="J26629" s="72"/>
      <c r="K26629" s="72"/>
    </row>
    <row r="26630" spans="9:11">
      <c r="I26630" s="72"/>
      <c r="J26630" s="72"/>
      <c r="K26630" s="72"/>
    </row>
    <row r="26631" spans="9:11">
      <c r="I26631" s="72"/>
      <c r="J26631" s="72"/>
      <c r="K26631" s="72"/>
    </row>
    <row r="26632" spans="9:11">
      <c r="I26632" s="72"/>
      <c r="J26632" s="72"/>
      <c r="K26632" s="72"/>
    </row>
    <row r="26633" spans="9:11">
      <c r="I26633" s="72"/>
      <c r="J26633" s="72"/>
      <c r="K26633" s="72"/>
    </row>
    <row r="26634" spans="9:11">
      <c r="I26634" s="72"/>
      <c r="J26634" s="72"/>
      <c r="K26634" s="72"/>
    </row>
    <row r="26635" spans="9:11">
      <c r="I26635" s="72"/>
      <c r="J26635" s="72"/>
      <c r="K26635" s="72"/>
    </row>
    <row r="26636" spans="9:11">
      <c r="I26636" s="72"/>
      <c r="J26636" s="72"/>
      <c r="K26636" s="72"/>
    </row>
    <row r="26637" spans="9:11">
      <c r="I26637" s="72"/>
      <c r="J26637" s="72"/>
      <c r="K26637" s="72"/>
    </row>
    <row r="26638" spans="9:11">
      <c r="I26638" s="72"/>
      <c r="J26638" s="72"/>
      <c r="K26638" s="72"/>
    </row>
    <row r="26639" spans="9:11">
      <c r="I26639" s="72"/>
      <c r="J26639" s="72"/>
      <c r="K26639" s="72"/>
    </row>
    <row r="26640" spans="9:11">
      <c r="I26640" s="72"/>
      <c r="J26640" s="72"/>
      <c r="K26640" s="72"/>
    </row>
    <row r="26641" spans="9:11">
      <c r="I26641" s="72"/>
      <c r="J26641" s="72"/>
      <c r="K26641" s="72"/>
    </row>
    <row r="26642" spans="9:11">
      <c r="I26642" s="72"/>
      <c r="J26642" s="72"/>
      <c r="K26642" s="72"/>
    </row>
    <row r="26643" spans="9:11">
      <c r="I26643" s="72"/>
      <c r="J26643" s="72"/>
      <c r="K26643" s="72"/>
    </row>
    <row r="26644" spans="9:11">
      <c r="I26644" s="72"/>
      <c r="J26644" s="72"/>
      <c r="K26644" s="72"/>
    </row>
    <row r="26645" spans="9:11">
      <c r="I26645" s="72"/>
      <c r="J26645" s="72"/>
      <c r="K26645" s="72"/>
    </row>
    <row r="26646" spans="9:11">
      <c r="I26646" s="72"/>
      <c r="J26646" s="72"/>
      <c r="K26646" s="72"/>
    </row>
    <row r="26647" spans="9:11">
      <c r="I26647" s="72"/>
      <c r="J26647" s="72"/>
      <c r="K26647" s="72"/>
    </row>
    <row r="26648" spans="9:11">
      <c r="I26648" s="72"/>
      <c r="J26648" s="72"/>
      <c r="K26648" s="72"/>
    </row>
    <row r="26649" spans="9:11">
      <c r="I26649" s="72"/>
      <c r="J26649" s="72"/>
      <c r="K26649" s="72"/>
    </row>
    <row r="26650" spans="9:11">
      <c r="I26650" s="72"/>
      <c r="J26650" s="72"/>
      <c r="K26650" s="72"/>
    </row>
    <row r="26651" spans="9:11">
      <c r="I26651" s="72"/>
      <c r="J26651" s="72"/>
      <c r="K26651" s="72"/>
    </row>
    <row r="26652" spans="9:11">
      <c r="I26652" s="72"/>
      <c r="J26652" s="72"/>
      <c r="K26652" s="72"/>
    </row>
    <row r="26653" spans="9:11">
      <c r="I26653" s="72"/>
      <c r="J26653" s="72"/>
      <c r="K26653" s="72"/>
    </row>
    <row r="26654" spans="9:11">
      <c r="I26654" s="72"/>
      <c r="J26654" s="72"/>
      <c r="K26654" s="72"/>
    </row>
    <row r="26655" spans="9:11">
      <c r="I26655" s="72"/>
      <c r="J26655" s="72"/>
      <c r="K26655" s="72"/>
    </row>
    <row r="26656" spans="9:11">
      <c r="I26656" s="72"/>
      <c r="J26656" s="72"/>
      <c r="K26656" s="72"/>
    </row>
    <row r="26657" spans="9:11">
      <c r="I26657" s="72"/>
      <c r="J26657" s="72"/>
      <c r="K26657" s="72"/>
    </row>
    <row r="26658" spans="9:11">
      <c r="I26658" s="72"/>
      <c r="J26658" s="72"/>
      <c r="K26658" s="72"/>
    </row>
    <row r="26659" spans="9:11">
      <c r="I26659" s="72"/>
      <c r="J26659" s="72"/>
      <c r="K26659" s="72"/>
    </row>
    <row r="26660" spans="9:11">
      <c r="I26660" s="72"/>
      <c r="J26660" s="72"/>
      <c r="K26660" s="72"/>
    </row>
    <row r="26661" spans="9:11">
      <c r="I26661" s="72"/>
      <c r="J26661" s="72"/>
      <c r="K26661" s="72"/>
    </row>
    <row r="26662" spans="9:11">
      <c r="I26662" s="72"/>
      <c r="J26662" s="72"/>
      <c r="K26662" s="72"/>
    </row>
    <row r="26663" spans="9:11">
      <c r="I26663" s="72"/>
      <c r="J26663" s="72"/>
      <c r="K26663" s="72"/>
    </row>
    <row r="26664" spans="9:11">
      <c r="I26664" s="72"/>
      <c r="J26664" s="72"/>
      <c r="K26664" s="72"/>
    </row>
    <row r="26665" spans="9:11">
      <c r="I26665" s="72"/>
      <c r="J26665" s="72"/>
      <c r="K26665" s="72"/>
    </row>
    <row r="26666" spans="9:11">
      <c r="I26666" s="72"/>
      <c r="J26666" s="72"/>
      <c r="K26666" s="72"/>
    </row>
    <row r="26667" spans="9:11">
      <c r="I26667" s="72"/>
      <c r="J26667" s="72"/>
      <c r="K26667" s="72"/>
    </row>
    <row r="26668" spans="9:11">
      <c r="I26668" s="72"/>
      <c r="J26668" s="72"/>
      <c r="K26668" s="72"/>
    </row>
    <row r="26669" spans="9:11">
      <c r="I26669" s="72"/>
      <c r="J26669" s="72"/>
      <c r="K26669" s="72"/>
    </row>
    <row r="26670" spans="9:11">
      <c r="I26670" s="72"/>
      <c r="J26670" s="72"/>
      <c r="K26670" s="72"/>
    </row>
    <row r="26671" spans="9:11">
      <c r="I26671" s="72"/>
      <c r="J26671" s="72"/>
      <c r="K26671" s="72"/>
    </row>
    <row r="26672" spans="9:11">
      <c r="I26672" s="72"/>
      <c r="J26672" s="72"/>
      <c r="K26672" s="72"/>
    </row>
    <row r="26673" spans="9:11">
      <c r="I26673" s="72"/>
      <c r="J26673" s="72"/>
      <c r="K26673" s="72"/>
    </row>
    <row r="26674" spans="9:11">
      <c r="I26674" s="72"/>
      <c r="J26674" s="72"/>
      <c r="K26674" s="72"/>
    </row>
    <row r="26675" spans="9:11">
      <c r="I26675" s="72"/>
      <c r="J26675" s="72"/>
      <c r="K26675" s="72"/>
    </row>
    <row r="26676" spans="9:11">
      <c r="I26676" s="72"/>
      <c r="J26676" s="72"/>
      <c r="K26676" s="72"/>
    </row>
    <row r="26677" spans="9:11">
      <c r="I26677" s="72"/>
      <c r="J26677" s="72"/>
      <c r="K26677" s="72"/>
    </row>
    <row r="26678" spans="9:11">
      <c r="I26678" s="72"/>
      <c r="J26678" s="72"/>
      <c r="K26678" s="72"/>
    </row>
    <row r="26679" spans="9:11">
      <c r="I26679" s="72"/>
      <c r="J26679" s="72"/>
      <c r="K26679" s="72"/>
    </row>
    <row r="26680" spans="9:11">
      <c r="I26680" s="72"/>
      <c r="J26680" s="72"/>
      <c r="K26680" s="72"/>
    </row>
    <row r="26681" spans="9:11">
      <c r="I26681" s="72"/>
      <c r="J26681" s="72"/>
      <c r="K26681" s="72"/>
    </row>
    <row r="26682" spans="9:11">
      <c r="I26682" s="72"/>
      <c r="J26682" s="72"/>
      <c r="K26682" s="72"/>
    </row>
    <row r="26683" spans="9:11">
      <c r="I26683" s="72"/>
      <c r="J26683" s="72"/>
      <c r="K26683" s="72"/>
    </row>
    <row r="26684" spans="9:11">
      <c r="I26684" s="72"/>
      <c r="J26684" s="72"/>
      <c r="K26684" s="72"/>
    </row>
    <row r="26685" spans="9:11">
      <c r="I26685" s="72"/>
      <c r="J26685" s="72"/>
      <c r="K26685" s="72"/>
    </row>
    <row r="26686" spans="9:11">
      <c r="I26686" s="72"/>
      <c r="J26686" s="72"/>
      <c r="K26686" s="72"/>
    </row>
    <row r="26687" spans="9:11">
      <c r="I26687" s="72"/>
      <c r="J26687" s="72"/>
      <c r="K26687" s="72"/>
    </row>
    <row r="26688" spans="9:11">
      <c r="I26688" s="72"/>
      <c r="J26688" s="72"/>
      <c r="K26688" s="72"/>
    </row>
    <row r="26689" spans="9:11">
      <c r="I26689" s="72"/>
      <c r="J26689" s="72"/>
      <c r="K26689" s="72"/>
    </row>
    <row r="26690" spans="9:11">
      <c r="I26690" s="72"/>
      <c r="J26690" s="72"/>
      <c r="K26690" s="72"/>
    </row>
    <row r="26691" spans="9:11">
      <c r="I26691" s="72"/>
      <c r="J26691" s="72"/>
      <c r="K26691" s="72"/>
    </row>
    <row r="26692" spans="9:11">
      <c r="I26692" s="72"/>
      <c r="J26692" s="72"/>
      <c r="K26692" s="72"/>
    </row>
    <row r="26693" spans="9:11">
      <c r="I26693" s="72"/>
      <c r="J26693" s="72"/>
      <c r="K26693" s="72"/>
    </row>
    <row r="26694" spans="9:11">
      <c r="I26694" s="72"/>
      <c r="J26694" s="72"/>
      <c r="K26694" s="72"/>
    </row>
    <row r="26695" spans="9:11">
      <c r="I26695" s="72"/>
      <c r="J26695" s="72"/>
      <c r="K26695" s="72"/>
    </row>
    <row r="26696" spans="9:11">
      <c r="I26696" s="72"/>
      <c r="J26696" s="72"/>
      <c r="K26696" s="72"/>
    </row>
    <row r="26697" spans="9:11">
      <c r="I26697" s="72"/>
      <c r="J26697" s="72"/>
      <c r="K26697" s="72"/>
    </row>
    <row r="26698" spans="9:11">
      <c r="I26698" s="72"/>
      <c r="J26698" s="72"/>
      <c r="K26698" s="72"/>
    </row>
    <row r="26699" spans="9:11">
      <c r="I26699" s="72"/>
      <c r="J26699" s="72"/>
      <c r="K26699" s="72"/>
    </row>
    <row r="26700" spans="9:11">
      <c r="I26700" s="72"/>
      <c r="J26700" s="72"/>
      <c r="K26700" s="72"/>
    </row>
    <row r="26701" spans="9:11">
      <c r="I26701" s="72"/>
      <c r="J26701" s="72"/>
      <c r="K26701" s="72"/>
    </row>
    <row r="26702" spans="9:11">
      <c r="I26702" s="72"/>
      <c r="J26702" s="72"/>
      <c r="K26702" s="72"/>
    </row>
    <row r="26703" spans="9:11">
      <c r="I26703" s="72"/>
      <c r="J26703" s="72"/>
      <c r="K26703" s="72"/>
    </row>
    <row r="26704" spans="9:11">
      <c r="I26704" s="72"/>
      <c r="J26704" s="72"/>
      <c r="K26704" s="72"/>
    </row>
    <row r="26705" spans="9:11">
      <c r="I26705" s="72"/>
      <c r="J26705" s="72"/>
      <c r="K26705" s="72"/>
    </row>
    <row r="26706" spans="9:11">
      <c r="I26706" s="72"/>
      <c r="J26706" s="72"/>
      <c r="K26706" s="72"/>
    </row>
    <row r="26707" spans="9:11">
      <c r="I26707" s="72"/>
      <c r="J26707" s="72"/>
      <c r="K26707" s="72"/>
    </row>
    <row r="26708" spans="9:11">
      <c r="I26708" s="72"/>
      <c r="J26708" s="72"/>
      <c r="K26708" s="72"/>
    </row>
    <row r="26709" spans="9:11">
      <c r="I26709" s="72"/>
      <c r="J26709" s="72"/>
      <c r="K26709" s="72"/>
    </row>
    <row r="26710" spans="9:11">
      <c r="I26710" s="72"/>
      <c r="J26710" s="72"/>
      <c r="K26710" s="72"/>
    </row>
    <row r="26711" spans="9:11">
      <c r="I26711" s="72"/>
      <c r="J26711" s="72"/>
      <c r="K26711" s="72"/>
    </row>
    <row r="26712" spans="9:11">
      <c r="I26712" s="72"/>
      <c r="J26712" s="72"/>
      <c r="K26712" s="72"/>
    </row>
    <row r="26713" spans="9:11">
      <c r="I26713" s="72"/>
      <c r="J26713" s="72"/>
      <c r="K26713" s="72"/>
    </row>
    <row r="26714" spans="9:11">
      <c r="I26714" s="72"/>
      <c r="J26714" s="72"/>
      <c r="K26714" s="72"/>
    </row>
    <row r="26715" spans="9:11">
      <c r="I26715" s="72"/>
      <c r="J26715" s="72"/>
      <c r="K26715" s="72"/>
    </row>
    <row r="26716" spans="9:11">
      <c r="I26716" s="72"/>
      <c r="J26716" s="72"/>
      <c r="K26716" s="72"/>
    </row>
    <row r="26717" spans="9:11">
      <c r="I26717" s="72"/>
      <c r="J26717" s="72"/>
      <c r="K26717" s="72"/>
    </row>
    <row r="26718" spans="9:11">
      <c r="I26718" s="72"/>
      <c r="J26718" s="72"/>
      <c r="K26718" s="72"/>
    </row>
    <row r="26719" spans="9:11">
      <c r="I26719" s="72"/>
      <c r="J26719" s="72"/>
      <c r="K26719" s="72"/>
    </row>
    <row r="26720" spans="9:11">
      <c r="I26720" s="72"/>
      <c r="J26720" s="72"/>
      <c r="K26720" s="72"/>
    </row>
    <row r="26721" spans="9:11">
      <c r="I26721" s="72"/>
      <c r="J26721" s="72"/>
      <c r="K26721" s="72"/>
    </row>
    <row r="26722" spans="9:11">
      <c r="I26722" s="72"/>
      <c r="J26722" s="72"/>
      <c r="K26722" s="72"/>
    </row>
    <row r="26723" spans="9:11">
      <c r="I26723" s="72"/>
      <c r="J26723" s="72"/>
      <c r="K26723" s="72"/>
    </row>
    <row r="26724" spans="9:11">
      <c r="I26724" s="72"/>
      <c r="J26724" s="72"/>
      <c r="K26724" s="72"/>
    </row>
    <row r="26725" spans="9:11">
      <c r="I26725" s="72"/>
      <c r="J26725" s="72"/>
      <c r="K26725" s="72"/>
    </row>
    <row r="26726" spans="9:11">
      <c r="I26726" s="72"/>
      <c r="J26726" s="72"/>
      <c r="K26726" s="72"/>
    </row>
    <row r="26727" spans="9:11">
      <c r="I26727" s="72"/>
      <c r="J26727" s="72"/>
      <c r="K26727" s="72"/>
    </row>
    <row r="26728" spans="9:11">
      <c r="I26728" s="72"/>
      <c r="J26728" s="72"/>
      <c r="K26728" s="72"/>
    </row>
    <row r="26729" spans="9:11">
      <c r="I26729" s="72"/>
      <c r="J26729" s="72"/>
      <c r="K26729" s="72"/>
    </row>
    <row r="26730" spans="9:11">
      <c r="I26730" s="72"/>
      <c r="J26730" s="72"/>
      <c r="K26730" s="72"/>
    </row>
    <row r="26731" spans="9:11">
      <c r="I26731" s="72"/>
      <c r="J26731" s="72"/>
      <c r="K26731" s="72"/>
    </row>
    <row r="26732" spans="9:11">
      <c r="I26732" s="72"/>
      <c r="J26732" s="72"/>
      <c r="K26732" s="72"/>
    </row>
    <row r="26733" spans="9:11">
      <c r="I26733" s="72"/>
      <c r="J26733" s="72"/>
      <c r="K26733" s="72"/>
    </row>
    <row r="26734" spans="9:11">
      <c r="I26734" s="72"/>
      <c r="J26734" s="72"/>
      <c r="K26734" s="72"/>
    </row>
    <row r="26735" spans="9:11">
      <c r="I26735" s="72"/>
      <c r="J26735" s="72"/>
      <c r="K26735" s="72"/>
    </row>
    <row r="26736" spans="9:11">
      <c r="I26736" s="72"/>
      <c r="J26736" s="72"/>
      <c r="K26736" s="72"/>
    </row>
    <row r="26737" spans="9:11">
      <c r="I26737" s="72"/>
      <c r="J26737" s="72"/>
      <c r="K26737" s="72"/>
    </row>
    <row r="26738" spans="9:11">
      <c r="I26738" s="72"/>
      <c r="J26738" s="72"/>
      <c r="K26738" s="72"/>
    </row>
    <row r="26739" spans="9:11">
      <c r="I26739" s="72"/>
      <c r="J26739" s="72"/>
      <c r="K26739" s="72"/>
    </row>
    <row r="26740" spans="9:11">
      <c r="I26740" s="72"/>
      <c r="J26740" s="72"/>
      <c r="K26740" s="72"/>
    </row>
    <row r="26741" spans="9:11">
      <c r="I26741" s="72"/>
      <c r="J26741" s="72"/>
      <c r="K26741" s="72"/>
    </row>
    <row r="26742" spans="9:11">
      <c r="I26742" s="72"/>
      <c r="J26742" s="72"/>
      <c r="K26742" s="72"/>
    </row>
    <row r="26743" spans="9:11">
      <c r="I26743" s="72"/>
      <c r="J26743" s="72"/>
      <c r="K26743" s="72"/>
    </row>
    <row r="26744" spans="9:11">
      <c r="I26744" s="72"/>
      <c r="J26744" s="72"/>
      <c r="K26744" s="72"/>
    </row>
    <row r="26745" spans="9:11">
      <c r="I26745" s="72"/>
      <c r="J26745" s="72"/>
      <c r="K26745" s="72"/>
    </row>
    <row r="26746" spans="9:11">
      <c r="I26746" s="72"/>
      <c r="J26746" s="72"/>
      <c r="K26746" s="72"/>
    </row>
    <row r="26747" spans="9:11">
      <c r="I26747" s="72"/>
      <c r="J26747" s="72"/>
      <c r="K26747" s="72"/>
    </row>
    <row r="26748" spans="9:11">
      <c r="I26748" s="72"/>
      <c r="J26748" s="72"/>
      <c r="K26748" s="72"/>
    </row>
    <row r="26749" spans="9:11">
      <c r="I26749" s="72"/>
      <c r="J26749" s="72"/>
      <c r="K26749" s="72"/>
    </row>
    <row r="26750" spans="9:11">
      <c r="I26750" s="72"/>
      <c r="J26750" s="72"/>
      <c r="K26750" s="72"/>
    </row>
    <row r="26751" spans="9:11">
      <c r="I26751" s="72"/>
      <c r="J26751" s="72"/>
      <c r="K26751" s="72"/>
    </row>
    <row r="26752" spans="9:11">
      <c r="I26752" s="72"/>
      <c r="J26752" s="72"/>
      <c r="K26752" s="72"/>
    </row>
    <row r="26753" spans="9:11">
      <c r="I26753" s="72"/>
      <c r="J26753" s="72"/>
      <c r="K26753" s="72"/>
    </row>
    <row r="26754" spans="9:11">
      <c r="I26754" s="72"/>
      <c r="J26754" s="72"/>
      <c r="K26754" s="72"/>
    </row>
    <row r="26755" spans="9:11">
      <c r="I26755" s="72"/>
      <c r="J26755" s="72"/>
      <c r="K26755" s="72"/>
    </row>
    <row r="26756" spans="9:11">
      <c r="I26756" s="72"/>
      <c r="J26756" s="72"/>
      <c r="K26756" s="72"/>
    </row>
    <row r="26757" spans="9:11">
      <c r="I26757" s="72"/>
      <c r="J26757" s="72"/>
      <c r="K26757" s="72"/>
    </row>
    <row r="26758" spans="9:11">
      <c r="I26758" s="72"/>
      <c r="J26758" s="72"/>
      <c r="K26758" s="72"/>
    </row>
    <row r="26759" spans="9:11">
      <c r="I26759" s="72"/>
      <c r="J26759" s="72"/>
      <c r="K26759" s="72"/>
    </row>
    <row r="26760" spans="9:11">
      <c r="I26760" s="72"/>
      <c r="J26760" s="72"/>
      <c r="K26760" s="72"/>
    </row>
    <row r="26761" spans="9:11">
      <c r="I26761" s="72"/>
      <c r="J26761" s="72"/>
      <c r="K26761" s="72"/>
    </row>
    <row r="26762" spans="9:11">
      <c r="I26762" s="72"/>
      <c r="J26762" s="72"/>
      <c r="K26762" s="72"/>
    </row>
    <row r="26763" spans="9:11">
      <c r="I26763" s="72"/>
      <c r="J26763" s="72"/>
      <c r="K26763" s="72"/>
    </row>
    <row r="26764" spans="9:11">
      <c r="I26764" s="72"/>
      <c r="J26764" s="72"/>
      <c r="K26764" s="72"/>
    </row>
    <row r="26765" spans="9:11">
      <c r="I26765" s="72"/>
      <c r="J26765" s="72"/>
      <c r="K26765" s="72"/>
    </row>
    <row r="26766" spans="9:11">
      <c r="I26766" s="72"/>
      <c r="J26766" s="72"/>
      <c r="K26766" s="72"/>
    </row>
    <row r="26767" spans="9:11">
      <c r="I26767" s="72"/>
      <c r="J26767" s="72"/>
      <c r="K26767" s="72"/>
    </row>
    <row r="26768" spans="9:11">
      <c r="I26768" s="72"/>
      <c r="J26768" s="72"/>
      <c r="K26768" s="72"/>
    </row>
    <row r="26769" spans="9:11">
      <c r="I26769" s="72"/>
      <c r="J26769" s="72"/>
      <c r="K26769" s="72"/>
    </row>
    <row r="26770" spans="9:11">
      <c r="I26770" s="72"/>
      <c r="J26770" s="72"/>
      <c r="K26770" s="72"/>
    </row>
    <row r="26771" spans="9:11">
      <c r="I26771" s="72"/>
      <c r="J26771" s="72"/>
      <c r="K26771" s="72"/>
    </row>
    <row r="26772" spans="9:11">
      <c r="I26772" s="72"/>
      <c r="J26772" s="72"/>
      <c r="K26772" s="72"/>
    </row>
    <row r="26773" spans="9:11">
      <c r="I26773" s="72"/>
      <c r="J26773" s="72"/>
      <c r="K26773" s="72"/>
    </row>
    <row r="26774" spans="9:11">
      <c r="I26774" s="72"/>
      <c r="J26774" s="72"/>
      <c r="K26774" s="72"/>
    </row>
    <row r="26775" spans="9:11">
      <c r="I26775" s="72"/>
      <c r="J26775" s="72"/>
      <c r="K26775" s="72"/>
    </row>
    <row r="26776" spans="9:11">
      <c r="I26776" s="72"/>
      <c r="J26776" s="72"/>
      <c r="K26776" s="72"/>
    </row>
    <row r="26777" spans="9:11">
      <c r="I26777" s="72"/>
      <c r="J26777" s="72"/>
      <c r="K26777" s="72"/>
    </row>
    <row r="26778" spans="9:11">
      <c r="I26778" s="72"/>
      <c r="J26778" s="72"/>
      <c r="K26778" s="72"/>
    </row>
    <row r="26779" spans="9:11">
      <c r="I26779" s="72"/>
      <c r="J26779" s="72"/>
      <c r="K26779" s="72"/>
    </row>
    <row r="26780" spans="9:11">
      <c r="I26780" s="72"/>
      <c r="J26780" s="72"/>
      <c r="K26780" s="72"/>
    </row>
    <row r="26781" spans="9:11">
      <c r="I26781" s="72"/>
      <c r="J26781" s="72"/>
      <c r="K26781" s="72"/>
    </row>
    <row r="26782" spans="9:11">
      <c r="I26782" s="72"/>
      <c r="J26782" s="72"/>
      <c r="K26782" s="72"/>
    </row>
    <row r="26783" spans="9:11">
      <c r="I26783" s="72"/>
      <c r="J26783" s="72"/>
      <c r="K26783" s="72"/>
    </row>
    <row r="26784" spans="9:11">
      <c r="I26784" s="72"/>
      <c r="J26784" s="72"/>
      <c r="K26784" s="72"/>
    </row>
    <row r="26785" spans="9:11">
      <c r="I26785" s="72"/>
      <c r="J26785" s="72"/>
      <c r="K26785" s="72"/>
    </row>
    <row r="26786" spans="9:11">
      <c r="I26786" s="72"/>
      <c r="J26786" s="72"/>
      <c r="K26786" s="72"/>
    </row>
    <row r="26787" spans="9:11">
      <c r="I26787" s="72"/>
      <c r="J26787" s="72"/>
      <c r="K26787" s="72"/>
    </row>
    <row r="26788" spans="9:11">
      <c r="I26788" s="72"/>
      <c r="J26788" s="72"/>
      <c r="K26788" s="72"/>
    </row>
    <row r="26789" spans="9:11">
      <c r="I26789" s="72"/>
      <c r="J26789" s="72"/>
      <c r="K26789" s="72"/>
    </row>
    <row r="26790" spans="9:11">
      <c r="I26790" s="72"/>
      <c r="J26790" s="72"/>
      <c r="K26790" s="72"/>
    </row>
    <row r="26791" spans="9:11">
      <c r="I26791" s="72"/>
      <c r="J26791" s="72"/>
      <c r="K26791" s="72"/>
    </row>
    <row r="26792" spans="9:11">
      <c r="I26792" s="72"/>
      <c r="J26792" s="72"/>
      <c r="K26792" s="72"/>
    </row>
    <row r="26793" spans="9:11">
      <c r="I26793" s="72"/>
      <c r="J26793" s="72"/>
      <c r="K26793" s="72"/>
    </row>
    <row r="26794" spans="9:11">
      <c r="I26794" s="72"/>
      <c r="J26794" s="72"/>
      <c r="K26794" s="72"/>
    </row>
    <row r="26795" spans="9:11">
      <c r="I26795" s="72"/>
      <c r="J26795" s="72"/>
      <c r="K26795" s="72"/>
    </row>
    <row r="26796" spans="9:11">
      <c r="I26796" s="72"/>
      <c r="J26796" s="72"/>
      <c r="K26796" s="72"/>
    </row>
    <row r="26797" spans="9:11">
      <c r="I26797" s="72"/>
      <c r="J26797" s="72"/>
      <c r="K26797" s="72"/>
    </row>
    <row r="26798" spans="9:11">
      <c r="I26798" s="72"/>
      <c r="J26798" s="72"/>
      <c r="K26798" s="72"/>
    </row>
    <row r="26799" spans="9:11">
      <c r="I26799" s="72"/>
      <c r="J26799" s="72"/>
      <c r="K26799" s="72"/>
    </row>
    <row r="26800" spans="9:11">
      <c r="I26800" s="72"/>
      <c r="J26800" s="72"/>
      <c r="K26800" s="72"/>
    </row>
    <row r="26801" spans="9:11">
      <c r="I26801" s="72"/>
      <c r="J26801" s="72"/>
      <c r="K26801" s="72"/>
    </row>
    <row r="26802" spans="9:11">
      <c r="I26802" s="72"/>
      <c r="J26802" s="72"/>
      <c r="K26802" s="72"/>
    </row>
    <row r="26803" spans="9:11">
      <c r="I26803" s="72"/>
      <c r="J26803" s="72"/>
      <c r="K26803" s="72"/>
    </row>
    <row r="26804" spans="9:11">
      <c r="I26804" s="72"/>
      <c r="J26804" s="72"/>
      <c r="K26804" s="72"/>
    </row>
    <row r="26805" spans="9:11">
      <c r="I26805" s="72"/>
      <c r="J26805" s="72"/>
      <c r="K26805" s="72"/>
    </row>
    <row r="26806" spans="9:11">
      <c r="I26806" s="72"/>
      <c r="J26806" s="72"/>
      <c r="K26806" s="72"/>
    </row>
    <row r="26807" spans="9:11">
      <c r="I26807" s="72"/>
      <c r="J26807" s="72"/>
      <c r="K26807" s="72"/>
    </row>
    <row r="26808" spans="9:11">
      <c r="I26808" s="72"/>
      <c r="J26808" s="72"/>
      <c r="K26808" s="72"/>
    </row>
    <row r="26809" spans="9:11">
      <c r="I26809" s="72"/>
      <c r="J26809" s="72"/>
      <c r="K26809" s="72"/>
    </row>
    <row r="26810" spans="9:11">
      <c r="I26810" s="72"/>
      <c r="J26810" s="72"/>
      <c r="K26810" s="72"/>
    </row>
    <row r="26811" spans="9:11">
      <c r="I26811" s="72"/>
      <c r="J26811" s="72"/>
      <c r="K26811" s="72"/>
    </row>
    <row r="26812" spans="9:11">
      <c r="I26812" s="72"/>
      <c r="J26812" s="72"/>
      <c r="K26812" s="72"/>
    </row>
    <row r="26813" spans="9:11">
      <c r="I26813" s="72"/>
      <c r="J26813" s="72"/>
      <c r="K26813" s="72"/>
    </row>
    <row r="26814" spans="9:11">
      <c r="I26814" s="72"/>
      <c r="J26814" s="72"/>
      <c r="K26814" s="72"/>
    </row>
    <row r="26815" spans="9:11">
      <c r="I26815" s="72"/>
      <c r="J26815" s="72"/>
      <c r="K26815" s="72"/>
    </row>
    <row r="26816" spans="9:11">
      <c r="I26816" s="72"/>
      <c r="J26816" s="72"/>
      <c r="K26816" s="72"/>
    </row>
    <row r="26817" spans="9:11">
      <c r="I26817" s="72"/>
      <c r="J26817" s="72"/>
      <c r="K26817" s="72"/>
    </row>
    <row r="26818" spans="9:11">
      <c r="I26818" s="72"/>
      <c r="J26818" s="72"/>
      <c r="K26818" s="72"/>
    </row>
    <row r="26819" spans="9:11">
      <c r="I26819" s="72"/>
      <c r="J26819" s="72"/>
      <c r="K26819" s="72"/>
    </row>
    <row r="26820" spans="9:11">
      <c r="I26820" s="72"/>
      <c r="J26820" s="72"/>
      <c r="K26820" s="72"/>
    </row>
    <row r="26821" spans="9:11">
      <c r="I26821" s="72"/>
      <c r="J26821" s="72"/>
      <c r="K26821" s="72"/>
    </row>
    <row r="26822" spans="9:11">
      <c r="I26822" s="72"/>
      <c r="J26822" s="72"/>
      <c r="K26822" s="72"/>
    </row>
    <row r="26823" spans="9:11">
      <c r="I26823" s="72"/>
      <c r="J26823" s="72"/>
      <c r="K26823" s="72"/>
    </row>
    <row r="26824" spans="9:11">
      <c r="I26824" s="72"/>
      <c r="J26824" s="72"/>
      <c r="K26824" s="72"/>
    </row>
    <row r="26825" spans="9:11">
      <c r="I26825" s="72"/>
      <c r="J26825" s="72"/>
      <c r="K26825" s="72"/>
    </row>
    <row r="26826" spans="9:11">
      <c r="I26826" s="72"/>
      <c r="J26826" s="72"/>
      <c r="K26826" s="72"/>
    </row>
    <row r="26827" spans="9:11">
      <c r="I26827" s="72"/>
      <c r="J26827" s="72"/>
      <c r="K26827" s="72"/>
    </row>
    <row r="26828" spans="9:11">
      <c r="I26828" s="72"/>
      <c r="J26828" s="72"/>
      <c r="K26828" s="72"/>
    </row>
    <row r="26829" spans="9:11">
      <c r="I26829" s="72"/>
      <c r="J26829" s="72"/>
      <c r="K26829" s="72"/>
    </row>
    <row r="26830" spans="9:11">
      <c r="I26830" s="72"/>
      <c r="J26830" s="72"/>
      <c r="K26830" s="72"/>
    </row>
    <row r="26831" spans="9:11">
      <c r="I26831" s="72"/>
      <c r="J26831" s="72"/>
      <c r="K26831" s="72"/>
    </row>
    <row r="26832" spans="9:11">
      <c r="I26832" s="72"/>
      <c r="J26832" s="72"/>
      <c r="K26832" s="72"/>
    </row>
    <row r="26833" spans="9:11">
      <c r="I26833" s="72"/>
      <c r="J26833" s="72"/>
      <c r="K26833" s="72"/>
    </row>
    <row r="26834" spans="9:11">
      <c r="I26834" s="72"/>
      <c r="J26834" s="72"/>
      <c r="K26834" s="72"/>
    </row>
    <row r="26835" spans="9:11">
      <c r="I26835" s="72"/>
      <c r="J26835" s="72"/>
      <c r="K26835" s="72"/>
    </row>
    <row r="26836" spans="9:11">
      <c r="I26836" s="72"/>
      <c r="J26836" s="72"/>
      <c r="K26836" s="72"/>
    </row>
    <row r="26837" spans="9:11">
      <c r="I26837" s="72"/>
      <c r="J26837" s="72"/>
      <c r="K26837" s="72"/>
    </row>
    <row r="26838" spans="9:11">
      <c r="I26838" s="72"/>
      <c r="J26838" s="72"/>
      <c r="K26838" s="72"/>
    </row>
    <row r="26839" spans="9:11">
      <c r="I26839" s="72"/>
      <c r="J26839" s="72"/>
      <c r="K26839" s="72"/>
    </row>
    <row r="26840" spans="9:11">
      <c r="I26840" s="72"/>
      <c r="J26840" s="72"/>
      <c r="K26840" s="72"/>
    </row>
    <row r="26841" spans="9:11">
      <c r="I26841" s="72"/>
      <c r="J26841" s="72"/>
      <c r="K26841" s="72"/>
    </row>
    <row r="26842" spans="9:11">
      <c r="I26842" s="72"/>
      <c r="J26842" s="72"/>
      <c r="K26842" s="72"/>
    </row>
    <row r="26843" spans="9:11">
      <c r="I26843" s="72"/>
      <c r="J26843" s="72"/>
      <c r="K26843" s="72"/>
    </row>
    <row r="26844" spans="9:11">
      <c r="I26844" s="72"/>
      <c r="J26844" s="72"/>
      <c r="K26844" s="72"/>
    </row>
    <row r="26845" spans="9:11">
      <c r="I26845" s="72"/>
      <c r="J26845" s="72"/>
      <c r="K26845" s="72"/>
    </row>
    <row r="26846" spans="9:11">
      <c r="I26846" s="72"/>
      <c r="J26846" s="72"/>
      <c r="K26846" s="72"/>
    </row>
    <row r="26847" spans="9:11">
      <c r="I26847" s="72"/>
      <c r="J26847" s="72"/>
      <c r="K26847" s="72"/>
    </row>
    <row r="26848" spans="9:11">
      <c r="I26848" s="72"/>
      <c r="J26848" s="72"/>
      <c r="K26848" s="72"/>
    </row>
    <row r="26849" spans="9:11">
      <c r="I26849" s="72"/>
      <c r="J26849" s="72"/>
      <c r="K26849" s="72"/>
    </row>
    <row r="26850" spans="9:11">
      <c r="I26850" s="72"/>
      <c r="J26850" s="72"/>
      <c r="K26850" s="72"/>
    </row>
    <row r="26851" spans="9:11">
      <c r="I26851" s="72"/>
      <c r="J26851" s="72"/>
      <c r="K26851" s="72"/>
    </row>
    <row r="26852" spans="9:11">
      <c r="I26852" s="72"/>
      <c r="J26852" s="72"/>
      <c r="K26852" s="72"/>
    </row>
    <row r="26853" spans="9:11">
      <c r="I26853" s="72"/>
      <c r="J26853" s="72"/>
      <c r="K26853" s="72"/>
    </row>
    <row r="26854" spans="9:11">
      <c r="I26854" s="72"/>
      <c r="J26854" s="72"/>
      <c r="K26854" s="72"/>
    </row>
    <row r="26855" spans="9:11">
      <c r="I26855" s="72"/>
      <c r="J26855" s="72"/>
      <c r="K26855" s="72"/>
    </row>
    <row r="26856" spans="9:11">
      <c r="I26856" s="72"/>
      <c r="J26856" s="72"/>
      <c r="K26856" s="72"/>
    </row>
    <row r="26857" spans="9:11">
      <c r="I26857" s="72"/>
      <c r="J26857" s="72"/>
      <c r="K26857" s="72"/>
    </row>
    <row r="26858" spans="9:11">
      <c r="I26858" s="72"/>
      <c r="J26858" s="72"/>
      <c r="K26858" s="72"/>
    </row>
    <row r="26859" spans="9:11">
      <c r="I26859" s="72"/>
      <c r="J26859" s="72"/>
      <c r="K26859" s="72"/>
    </row>
    <row r="26860" spans="9:11">
      <c r="I26860" s="72"/>
      <c r="J26860" s="72"/>
      <c r="K26860" s="72"/>
    </row>
    <row r="26861" spans="9:11">
      <c r="I26861" s="72"/>
      <c r="J26861" s="72"/>
      <c r="K26861" s="72"/>
    </row>
    <row r="26862" spans="9:11">
      <c r="I26862" s="72"/>
      <c r="J26862" s="72"/>
      <c r="K26862" s="72"/>
    </row>
    <row r="26863" spans="9:11">
      <c r="I26863" s="72"/>
      <c r="J26863" s="72"/>
      <c r="K26863" s="72"/>
    </row>
    <row r="26864" spans="9:11">
      <c r="I26864" s="72"/>
      <c r="J26864" s="72"/>
      <c r="K26864" s="72"/>
    </row>
    <row r="26865" spans="9:11">
      <c r="I26865" s="72"/>
      <c r="J26865" s="72"/>
      <c r="K26865" s="72"/>
    </row>
    <row r="26866" spans="9:11">
      <c r="I26866" s="72"/>
      <c r="J26866" s="72"/>
      <c r="K26866" s="72"/>
    </row>
    <row r="26867" spans="9:11">
      <c r="I26867" s="72"/>
      <c r="J26867" s="72"/>
      <c r="K26867" s="72"/>
    </row>
    <row r="26868" spans="9:11">
      <c r="I26868" s="72"/>
      <c r="J26868" s="72"/>
      <c r="K26868" s="72"/>
    </row>
    <row r="26869" spans="9:11">
      <c r="I26869" s="72"/>
      <c r="J26869" s="72"/>
      <c r="K26869" s="72"/>
    </row>
    <row r="26870" spans="9:11">
      <c r="I26870" s="72"/>
      <c r="J26870" s="72"/>
      <c r="K26870" s="72"/>
    </row>
    <row r="26871" spans="9:11">
      <c r="I26871" s="72"/>
      <c r="J26871" s="72"/>
      <c r="K26871" s="72"/>
    </row>
    <row r="26872" spans="9:11">
      <c r="I26872" s="72"/>
      <c r="J26872" s="72"/>
      <c r="K26872" s="72"/>
    </row>
    <row r="26873" spans="9:11">
      <c r="I26873" s="72"/>
      <c r="J26873" s="72"/>
      <c r="K26873" s="72"/>
    </row>
    <row r="26874" spans="9:11">
      <c r="I26874" s="72"/>
      <c r="J26874" s="72"/>
      <c r="K26874" s="72"/>
    </row>
    <row r="26875" spans="9:11">
      <c r="I26875" s="72"/>
      <c r="J26875" s="72"/>
      <c r="K26875" s="72"/>
    </row>
    <row r="26876" spans="9:11">
      <c r="I26876" s="72"/>
      <c r="J26876" s="72"/>
      <c r="K26876" s="72"/>
    </row>
    <row r="26877" spans="9:11">
      <c r="I26877" s="72"/>
      <c r="J26877" s="72"/>
      <c r="K26877" s="72"/>
    </row>
    <row r="26878" spans="9:11">
      <c r="I26878" s="72"/>
      <c r="J26878" s="72"/>
      <c r="K26878" s="72"/>
    </row>
    <row r="26879" spans="9:11">
      <c r="I26879" s="72"/>
      <c r="J26879" s="72"/>
      <c r="K26879" s="72"/>
    </row>
    <row r="26880" spans="9:11">
      <c r="I26880" s="72"/>
      <c r="J26880" s="72"/>
      <c r="K26880" s="72"/>
    </row>
    <row r="26881" spans="9:11">
      <c r="I26881" s="72"/>
      <c r="J26881" s="72"/>
      <c r="K26881" s="72"/>
    </row>
    <row r="26882" spans="9:11">
      <c r="I26882" s="72"/>
      <c r="J26882" s="72"/>
      <c r="K26882" s="72"/>
    </row>
    <row r="26883" spans="9:11">
      <c r="I26883" s="72"/>
      <c r="J26883" s="72"/>
      <c r="K26883" s="72"/>
    </row>
    <row r="26884" spans="9:11">
      <c r="I26884" s="72"/>
      <c r="J26884" s="72"/>
      <c r="K26884" s="72"/>
    </row>
    <row r="26885" spans="9:11">
      <c r="I26885" s="72"/>
      <c r="J26885" s="72"/>
      <c r="K26885" s="72"/>
    </row>
    <row r="26886" spans="9:11">
      <c r="I26886" s="72"/>
      <c r="J26886" s="72"/>
      <c r="K26886" s="72"/>
    </row>
    <row r="26887" spans="9:11">
      <c r="I26887" s="72"/>
      <c r="J26887" s="72"/>
      <c r="K26887" s="72"/>
    </row>
    <row r="26888" spans="9:11">
      <c r="I26888" s="72"/>
      <c r="J26888" s="72"/>
      <c r="K26888" s="72"/>
    </row>
    <row r="26889" spans="9:11">
      <c r="I26889" s="72"/>
      <c r="J26889" s="72"/>
      <c r="K26889" s="72"/>
    </row>
    <row r="26890" spans="9:11">
      <c r="I26890" s="72"/>
      <c r="J26890" s="72"/>
      <c r="K26890" s="72"/>
    </row>
    <row r="26891" spans="9:11">
      <c r="I26891" s="72"/>
      <c r="J26891" s="72"/>
      <c r="K26891" s="72"/>
    </row>
    <row r="26892" spans="9:11">
      <c r="I26892" s="72"/>
      <c r="J26892" s="72"/>
      <c r="K26892" s="72"/>
    </row>
    <row r="26893" spans="9:11">
      <c r="I26893" s="72"/>
      <c r="J26893" s="72"/>
      <c r="K26893" s="72"/>
    </row>
    <row r="26894" spans="9:11">
      <c r="I26894" s="72"/>
      <c r="J26894" s="72"/>
      <c r="K26894" s="72"/>
    </row>
    <row r="26895" spans="9:11">
      <c r="I26895" s="72"/>
      <c r="J26895" s="72"/>
      <c r="K26895" s="72"/>
    </row>
    <row r="26896" spans="9:11">
      <c r="I26896" s="72"/>
      <c r="J26896" s="72"/>
      <c r="K26896" s="72"/>
    </row>
    <row r="26897" spans="9:11">
      <c r="I26897" s="72"/>
      <c r="J26897" s="72"/>
      <c r="K26897" s="72"/>
    </row>
    <row r="26898" spans="9:11">
      <c r="I26898" s="72"/>
      <c r="J26898" s="72"/>
      <c r="K26898" s="72"/>
    </row>
    <row r="26899" spans="9:11">
      <c r="I26899" s="72"/>
      <c r="J26899" s="72"/>
      <c r="K26899" s="72"/>
    </row>
    <row r="26900" spans="9:11">
      <c r="I26900" s="72"/>
      <c r="J26900" s="72"/>
      <c r="K26900" s="72"/>
    </row>
    <row r="26901" spans="9:11">
      <c r="I26901" s="72"/>
      <c r="J26901" s="72"/>
      <c r="K26901" s="72"/>
    </row>
    <row r="26902" spans="9:11">
      <c r="I26902" s="72"/>
      <c r="J26902" s="72"/>
      <c r="K26902" s="72"/>
    </row>
    <row r="26903" spans="9:11">
      <c r="I26903" s="72"/>
      <c r="J26903" s="72"/>
      <c r="K26903" s="72"/>
    </row>
    <row r="26904" spans="9:11">
      <c r="I26904" s="72"/>
      <c r="J26904" s="72"/>
      <c r="K26904" s="72"/>
    </row>
    <row r="26905" spans="9:11">
      <c r="I26905" s="72"/>
      <c r="J26905" s="72"/>
      <c r="K26905" s="72"/>
    </row>
    <row r="26906" spans="9:11">
      <c r="I26906" s="72"/>
      <c r="J26906" s="72"/>
      <c r="K26906" s="72"/>
    </row>
    <row r="26907" spans="9:11">
      <c r="I26907" s="72"/>
      <c r="J26907" s="72"/>
      <c r="K26907" s="72"/>
    </row>
    <row r="26908" spans="9:11">
      <c r="I26908" s="72"/>
      <c r="J26908" s="72"/>
      <c r="K26908" s="72"/>
    </row>
    <row r="26909" spans="9:11">
      <c r="I26909" s="72"/>
      <c r="J26909" s="72"/>
      <c r="K26909" s="72"/>
    </row>
    <row r="26910" spans="9:11">
      <c r="I26910" s="72"/>
      <c r="J26910" s="72"/>
      <c r="K26910" s="72"/>
    </row>
    <row r="26911" spans="9:11">
      <c r="I26911" s="72"/>
      <c r="J26911" s="72"/>
      <c r="K26911" s="72"/>
    </row>
    <row r="26912" spans="9:11">
      <c r="I26912" s="72"/>
      <c r="J26912" s="72"/>
      <c r="K26912" s="72"/>
    </row>
    <row r="26913" spans="9:11">
      <c r="I26913" s="72"/>
      <c r="J26913" s="72"/>
      <c r="K26913" s="72"/>
    </row>
    <row r="26914" spans="9:11">
      <c r="I26914" s="72"/>
      <c r="J26914" s="72"/>
      <c r="K26914" s="72"/>
    </row>
    <row r="26915" spans="9:11">
      <c r="I26915" s="72"/>
      <c r="J26915" s="72"/>
      <c r="K26915" s="72"/>
    </row>
    <row r="26916" spans="9:11">
      <c r="I26916" s="72"/>
      <c r="J26916" s="72"/>
      <c r="K26916" s="72"/>
    </row>
    <row r="26917" spans="9:11">
      <c r="I26917" s="72"/>
      <c r="J26917" s="72"/>
      <c r="K26917" s="72"/>
    </row>
    <row r="26918" spans="9:11">
      <c r="I26918" s="72"/>
      <c r="J26918" s="72"/>
      <c r="K26918" s="72"/>
    </row>
    <row r="26919" spans="9:11">
      <c r="I26919" s="72"/>
      <c r="J26919" s="72"/>
      <c r="K26919" s="72"/>
    </row>
    <row r="26920" spans="9:11">
      <c r="I26920" s="72"/>
      <c r="J26920" s="72"/>
      <c r="K26920" s="72"/>
    </row>
    <row r="26921" spans="9:11">
      <c r="I26921" s="72"/>
      <c r="J26921" s="72"/>
      <c r="K26921" s="72"/>
    </row>
    <row r="26922" spans="9:11">
      <c r="I26922" s="72"/>
      <c r="J26922" s="72"/>
      <c r="K26922" s="72"/>
    </row>
    <row r="26923" spans="9:11">
      <c r="I26923" s="72"/>
      <c r="J26923" s="72"/>
      <c r="K26923" s="72"/>
    </row>
    <row r="26924" spans="9:11">
      <c r="I26924" s="72"/>
      <c r="J26924" s="72"/>
      <c r="K26924" s="72"/>
    </row>
    <row r="26925" spans="9:11">
      <c r="I26925" s="72"/>
      <c r="J26925" s="72"/>
      <c r="K26925" s="72"/>
    </row>
    <row r="26926" spans="9:11">
      <c r="I26926" s="72"/>
      <c r="J26926" s="72"/>
      <c r="K26926" s="72"/>
    </row>
    <row r="26927" spans="9:11">
      <c r="I26927" s="72"/>
      <c r="J26927" s="72"/>
      <c r="K26927" s="72"/>
    </row>
    <row r="26928" spans="9:11">
      <c r="I26928" s="72"/>
      <c r="J26928" s="72"/>
      <c r="K26928" s="72"/>
    </row>
    <row r="26929" spans="9:11">
      <c r="I26929" s="72"/>
      <c r="J26929" s="72"/>
      <c r="K26929" s="72"/>
    </row>
    <row r="26930" spans="9:11">
      <c r="I26930" s="72"/>
      <c r="J26930" s="72"/>
      <c r="K26930" s="72"/>
    </row>
    <row r="26931" spans="9:11">
      <c r="I26931" s="72"/>
      <c r="J26931" s="72"/>
      <c r="K26931" s="72"/>
    </row>
    <row r="26932" spans="9:11">
      <c r="I26932" s="72"/>
      <c r="J26932" s="72"/>
      <c r="K26932" s="72"/>
    </row>
    <row r="26933" spans="9:11">
      <c r="I26933" s="72"/>
      <c r="J26933" s="72"/>
      <c r="K26933" s="72"/>
    </row>
    <row r="26934" spans="9:11">
      <c r="I26934" s="72"/>
      <c r="J26934" s="72"/>
      <c r="K26934" s="72"/>
    </row>
    <row r="26935" spans="9:11">
      <c r="I26935" s="72"/>
      <c r="J26935" s="72"/>
      <c r="K26935" s="72"/>
    </row>
    <row r="26936" spans="9:11">
      <c r="I26936" s="72"/>
      <c r="J26936" s="72"/>
      <c r="K26936" s="72"/>
    </row>
    <row r="26937" spans="9:11">
      <c r="I26937" s="72"/>
      <c r="J26937" s="72"/>
      <c r="K26937" s="72"/>
    </row>
    <row r="26938" spans="9:11">
      <c r="I26938" s="72"/>
      <c r="J26938" s="72"/>
      <c r="K26938" s="72"/>
    </row>
    <row r="26939" spans="9:11">
      <c r="I26939" s="72"/>
      <c r="J26939" s="72"/>
      <c r="K26939" s="72"/>
    </row>
    <row r="26940" spans="9:11">
      <c r="I26940" s="72"/>
      <c r="J26940" s="72"/>
      <c r="K26940" s="72"/>
    </row>
    <row r="26941" spans="9:11">
      <c r="I26941" s="72"/>
      <c r="J26941" s="72"/>
      <c r="K26941" s="72"/>
    </row>
    <row r="26942" spans="9:11">
      <c r="I26942" s="72"/>
      <c r="J26942" s="72"/>
      <c r="K26942" s="72"/>
    </row>
    <row r="26943" spans="9:11">
      <c r="I26943" s="72"/>
      <c r="J26943" s="72"/>
      <c r="K26943" s="72"/>
    </row>
    <row r="26944" spans="9:11">
      <c r="I26944" s="72"/>
      <c r="J26944" s="72"/>
      <c r="K26944" s="72"/>
    </row>
    <row r="26945" spans="9:11">
      <c r="I26945" s="72"/>
      <c r="J26945" s="72"/>
      <c r="K26945" s="72"/>
    </row>
    <row r="26946" spans="9:11">
      <c r="I26946" s="72"/>
      <c r="J26946" s="72"/>
      <c r="K26946" s="72"/>
    </row>
    <row r="26947" spans="9:11">
      <c r="I26947" s="72"/>
      <c r="J26947" s="72"/>
      <c r="K26947" s="72"/>
    </row>
    <row r="26948" spans="9:11">
      <c r="I26948" s="72"/>
      <c r="J26948" s="72"/>
      <c r="K26948" s="72"/>
    </row>
    <row r="26949" spans="9:11">
      <c r="I26949" s="72"/>
      <c r="J26949" s="72"/>
      <c r="K26949" s="72"/>
    </row>
    <row r="26950" spans="9:11">
      <c r="I26950" s="72"/>
      <c r="J26950" s="72"/>
      <c r="K26950" s="72"/>
    </row>
    <row r="26951" spans="9:11">
      <c r="I26951" s="72"/>
      <c r="J26951" s="72"/>
      <c r="K26951" s="72"/>
    </row>
    <row r="26952" spans="9:11">
      <c r="I26952" s="72"/>
      <c r="J26952" s="72"/>
      <c r="K26952" s="72"/>
    </row>
    <row r="26953" spans="9:11">
      <c r="I26953" s="72"/>
      <c r="J26953" s="72"/>
      <c r="K26953" s="72"/>
    </row>
    <row r="26954" spans="9:11">
      <c r="I26954" s="72"/>
      <c r="J26954" s="72"/>
      <c r="K26954" s="72"/>
    </row>
    <row r="26955" spans="9:11">
      <c r="I26955" s="72"/>
      <c r="J26955" s="72"/>
      <c r="K26955" s="72"/>
    </row>
    <row r="26956" spans="9:11">
      <c r="I26956" s="72"/>
      <c r="J26956" s="72"/>
      <c r="K26956" s="72"/>
    </row>
    <row r="26957" spans="9:11">
      <c r="I26957" s="72"/>
      <c r="J26957" s="72"/>
      <c r="K26957" s="72"/>
    </row>
    <row r="26958" spans="9:11">
      <c r="I26958" s="72"/>
      <c r="J26958" s="72"/>
      <c r="K26958" s="72"/>
    </row>
    <row r="26959" spans="9:11">
      <c r="I26959" s="72"/>
      <c r="J26959" s="72"/>
      <c r="K26959" s="72"/>
    </row>
    <row r="26960" spans="9:11">
      <c r="I26960" s="72"/>
      <c r="J26960" s="72"/>
      <c r="K26960" s="72"/>
    </row>
    <row r="26961" spans="9:11">
      <c r="I26961" s="72"/>
      <c r="J26961" s="72"/>
      <c r="K26961" s="72"/>
    </row>
    <row r="26962" spans="9:11">
      <c r="I26962" s="72"/>
      <c r="J26962" s="72"/>
      <c r="K26962" s="72"/>
    </row>
    <row r="26963" spans="9:11">
      <c r="I26963" s="72"/>
      <c r="J26963" s="72"/>
      <c r="K26963" s="72"/>
    </row>
    <row r="26964" spans="9:11">
      <c r="I26964" s="72"/>
      <c r="J26964" s="72"/>
      <c r="K26964" s="72"/>
    </row>
    <row r="26965" spans="9:11">
      <c r="I26965" s="72"/>
      <c r="J26965" s="72"/>
      <c r="K26965" s="72"/>
    </row>
    <row r="26966" spans="9:11">
      <c r="I26966" s="72"/>
      <c r="J26966" s="72"/>
      <c r="K26966" s="72"/>
    </row>
    <row r="26967" spans="9:11">
      <c r="I26967" s="72"/>
      <c r="J26967" s="72"/>
      <c r="K26967" s="72"/>
    </row>
    <row r="26968" spans="9:11">
      <c r="I26968" s="72"/>
      <c r="J26968" s="72"/>
      <c r="K26968" s="72"/>
    </row>
    <row r="26969" spans="9:11">
      <c r="I26969" s="72"/>
      <c r="J26969" s="72"/>
      <c r="K26969" s="72"/>
    </row>
    <row r="26970" spans="9:11">
      <c r="I26970" s="72"/>
      <c r="J26970" s="72"/>
      <c r="K26970" s="72"/>
    </row>
    <row r="26971" spans="9:11">
      <c r="I26971" s="72"/>
      <c r="J26971" s="72"/>
      <c r="K26971" s="72"/>
    </row>
    <row r="26972" spans="9:11">
      <c r="I26972" s="72"/>
      <c r="J26972" s="72"/>
      <c r="K26972" s="72"/>
    </row>
    <row r="26973" spans="9:11">
      <c r="I26973" s="72"/>
      <c r="J26973" s="72"/>
      <c r="K26973" s="72"/>
    </row>
    <row r="26974" spans="9:11">
      <c r="I26974" s="72"/>
      <c r="J26974" s="72"/>
      <c r="K26974" s="72"/>
    </row>
    <row r="26975" spans="9:11">
      <c r="I26975" s="72"/>
      <c r="J26975" s="72"/>
      <c r="K26975" s="72"/>
    </row>
    <row r="26976" spans="9:11">
      <c r="I26976" s="72"/>
      <c r="J26976" s="72"/>
      <c r="K26976" s="72"/>
    </row>
    <row r="26977" spans="9:11">
      <c r="I26977" s="72"/>
      <c r="J26977" s="72"/>
      <c r="K26977" s="72"/>
    </row>
    <row r="26978" spans="9:11">
      <c r="I26978" s="72"/>
      <c r="J26978" s="72"/>
      <c r="K26978" s="72"/>
    </row>
    <row r="26979" spans="9:11">
      <c r="I26979" s="72"/>
      <c r="J26979" s="72"/>
      <c r="K26979" s="72"/>
    </row>
    <row r="26980" spans="9:11">
      <c r="I26980" s="72"/>
      <c r="J26980" s="72"/>
      <c r="K26980" s="72"/>
    </row>
    <row r="26981" spans="9:11">
      <c r="I26981" s="72"/>
      <c r="J26981" s="72"/>
      <c r="K26981" s="72"/>
    </row>
    <row r="26982" spans="9:11">
      <c r="I26982" s="72"/>
      <c r="J26982" s="72"/>
      <c r="K26982" s="72"/>
    </row>
    <row r="26983" spans="9:11">
      <c r="I26983" s="72"/>
      <c r="J26983" s="72"/>
      <c r="K26983" s="72"/>
    </row>
    <row r="26984" spans="9:11">
      <c r="I26984" s="72"/>
      <c r="J26984" s="72"/>
      <c r="K26984" s="72"/>
    </row>
    <row r="26985" spans="9:11">
      <c r="I26985" s="72"/>
      <c r="J26985" s="72"/>
      <c r="K26985" s="72"/>
    </row>
    <row r="26986" spans="9:11">
      <c r="I26986" s="72"/>
      <c r="J26986" s="72"/>
      <c r="K26986" s="72"/>
    </row>
    <row r="26987" spans="9:11">
      <c r="I26987" s="72"/>
      <c r="J26987" s="72"/>
      <c r="K26987" s="72"/>
    </row>
    <row r="26988" spans="9:11">
      <c r="I26988" s="72"/>
      <c r="J26988" s="72"/>
      <c r="K26988" s="72"/>
    </row>
    <row r="26989" spans="9:11">
      <c r="I26989" s="72"/>
      <c r="J26989" s="72"/>
      <c r="K26989" s="72"/>
    </row>
    <row r="26990" spans="9:11">
      <c r="I26990" s="72"/>
      <c r="J26990" s="72"/>
      <c r="K26990" s="72"/>
    </row>
    <row r="26991" spans="9:11">
      <c r="I26991" s="72"/>
      <c r="J26991" s="72"/>
      <c r="K26991" s="72"/>
    </row>
    <row r="26992" spans="9:11">
      <c r="I26992" s="72"/>
      <c r="J26992" s="72"/>
      <c r="K26992" s="72"/>
    </row>
    <row r="26993" spans="9:11">
      <c r="I26993" s="72"/>
      <c r="J26993" s="72"/>
      <c r="K26993" s="72"/>
    </row>
    <row r="26994" spans="9:11">
      <c r="I26994" s="72"/>
      <c r="J26994" s="72"/>
      <c r="K26994" s="72"/>
    </row>
    <row r="26995" spans="9:11">
      <c r="I26995" s="72"/>
      <c r="J26995" s="72"/>
      <c r="K26995" s="72"/>
    </row>
    <row r="26996" spans="9:11">
      <c r="I26996" s="72"/>
      <c r="J26996" s="72"/>
      <c r="K26996" s="72"/>
    </row>
    <row r="26997" spans="9:11">
      <c r="I26997" s="72"/>
      <c r="J26997" s="72"/>
      <c r="K26997" s="72"/>
    </row>
    <row r="26998" spans="9:11">
      <c r="I26998" s="72"/>
      <c r="J26998" s="72"/>
      <c r="K26998" s="72"/>
    </row>
    <row r="26999" spans="9:11">
      <c r="I26999" s="72"/>
      <c r="J26999" s="72"/>
      <c r="K26999" s="72"/>
    </row>
    <row r="27000" spans="9:11">
      <c r="I27000" s="72"/>
      <c r="J27000" s="72"/>
      <c r="K27000" s="72"/>
    </row>
    <row r="27001" spans="9:11">
      <c r="I27001" s="72"/>
      <c r="J27001" s="72"/>
      <c r="K27001" s="72"/>
    </row>
    <row r="27002" spans="9:11">
      <c r="I27002" s="72"/>
      <c r="J27002" s="72"/>
      <c r="K27002" s="72"/>
    </row>
    <row r="27003" spans="9:11">
      <c r="I27003" s="72"/>
      <c r="J27003" s="72"/>
      <c r="K27003" s="72"/>
    </row>
    <row r="27004" spans="9:11">
      <c r="I27004" s="72"/>
      <c r="J27004" s="72"/>
      <c r="K27004" s="72"/>
    </row>
    <row r="27005" spans="9:11">
      <c r="I27005" s="72"/>
      <c r="J27005" s="72"/>
      <c r="K27005" s="72"/>
    </row>
    <row r="27006" spans="9:11">
      <c r="I27006" s="72"/>
      <c r="J27006" s="72"/>
      <c r="K27006" s="72"/>
    </row>
    <row r="27007" spans="9:11">
      <c r="I27007" s="72"/>
      <c r="J27007" s="72"/>
      <c r="K27007" s="72"/>
    </row>
    <row r="27008" spans="9:11">
      <c r="I27008" s="72"/>
      <c r="J27008" s="72"/>
      <c r="K27008" s="72"/>
    </row>
    <row r="27009" spans="9:11">
      <c r="I27009" s="72"/>
      <c r="J27009" s="72"/>
      <c r="K27009" s="72"/>
    </row>
    <row r="27010" spans="9:11">
      <c r="I27010" s="72"/>
      <c r="J27010" s="72"/>
      <c r="K27010" s="72"/>
    </row>
    <row r="27011" spans="9:11">
      <c r="I27011" s="72"/>
      <c r="J27011" s="72"/>
      <c r="K27011" s="72"/>
    </row>
    <row r="27012" spans="9:11">
      <c r="I27012" s="72"/>
      <c r="J27012" s="72"/>
      <c r="K27012" s="72"/>
    </row>
    <row r="27013" spans="9:11">
      <c r="I27013" s="72"/>
      <c r="J27013" s="72"/>
      <c r="K27013" s="72"/>
    </row>
    <row r="27014" spans="9:11">
      <c r="I27014" s="72"/>
      <c r="J27014" s="72"/>
      <c r="K27014" s="72"/>
    </row>
    <row r="27015" spans="9:11">
      <c r="I27015" s="72"/>
      <c r="J27015" s="72"/>
      <c r="K27015" s="72"/>
    </row>
    <row r="27016" spans="9:11">
      <c r="I27016" s="72"/>
      <c r="J27016" s="72"/>
      <c r="K27016" s="72"/>
    </row>
    <row r="27017" spans="9:11">
      <c r="I27017" s="72"/>
      <c r="J27017" s="72"/>
      <c r="K27017" s="72"/>
    </row>
    <row r="27018" spans="9:11">
      <c r="I27018" s="72"/>
      <c r="J27018" s="72"/>
      <c r="K27018" s="72"/>
    </row>
    <row r="27019" spans="9:11">
      <c r="I27019" s="72"/>
      <c r="J27019" s="72"/>
      <c r="K27019" s="72"/>
    </row>
    <row r="27020" spans="9:11">
      <c r="I27020" s="72"/>
      <c r="J27020" s="72"/>
      <c r="K27020" s="72"/>
    </row>
    <row r="27021" spans="9:11">
      <c r="I27021" s="72"/>
      <c r="J27021" s="72"/>
      <c r="K27021" s="72"/>
    </row>
    <row r="27022" spans="9:11">
      <c r="I27022" s="72"/>
      <c r="J27022" s="72"/>
      <c r="K27022" s="72"/>
    </row>
    <row r="27023" spans="9:11">
      <c r="I27023" s="72"/>
      <c r="J27023" s="72"/>
      <c r="K27023" s="72"/>
    </row>
    <row r="27024" spans="9:11">
      <c r="I27024" s="72"/>
      <c r="J27024" s="72"/>
      <c r="K27024" s="72"/>
    </row>
    <row r="27025" spans="9:11">
      <c r="I27025" s="72"/>
      <c r="J27025" s="72"/>
      <c r="K27025" s="72"/>
    </row>
    <row r="27026" spans="9:11">
      <c r="I27026" s="72"/>
      <c r="J27026" s="72"/>
      <c r="K27026" s="72"/>
    </row>
    <row r="27027" spans="9:11">
      <c r="I27027" s="72"/>
      <c r="J27027" s="72"/>
      <c r="K27027" s="72"/>
    </row>
    <row r="27028" spans="9:11">
      <c r="I27028" s="72"/>
      <c r="J27028" s="72"/>
      <c r="K27028" s="72"/>
    </row>
    <row r="27029" spans="9:11">
      <c r="I27029" s="72"/>
      <c r="J27029" s="72"/>
      <c r="K27029" s="72"/>
    </row>
    <row r="27030" spans="9:11">
      <c r="I27030" s="72"/>
      <c r="J27030" s="72"/>
      <c r="K27030" s="72"/>
    </row>
    <row r="27031" spans="9:11">
      <c r="I27031" s="72"/>
      <c r="J27031" s="72"/>
      <c r="K27031" s="72"/>
    </row>
    <row r="27032" spans="9:11">
      <c r="I27032" s="72"/>
      <c r="J27032" s="72"/>
      <c r="K27032" s="72"/>
    </row>
    <row r="27033" spans="9:11">
      <c r="I27033" s="72"/>
      <c r="J27033" s="72"/>
      <c r="K27033" s="72"/>
    </row>
    <row r="27034" spans="9:11">
      <c r="I27034" s="72"/>
      <c r="J27034" s="72"/>
      <c r="K27034" s="72"/>
    </row>
    <row r="27035" spans="9:11">
      <c r="I27035" s="72"/>
      <c r="J27035" s="72"/>
      <c r="K27035" s="72"/>
    </row>
    <row r="27036" spans="9:11">
      <c r="I27036" s="72"/>
      <c r="J27036" s="72"/>
      <c r="K27036" s="72"/>
    </row>
    <row r="27037" spans="9:11">
      <c r="I27037" s="72"/>
      <c r="J27037" s="72"/>
      <c r="K27037" s="72"/>
    </row>
    <row r="27038" spans="9:11">
      <c r="I27038" s="72"/>
      <c r="J27038" s="72"/>
      <c r="K27038" s="72"/>
    </row>
    <row r="27039" spans="9:11">
      <c r="I27039" s="72"/>
      <c r="J27039" s="72"/>
      <c r="K27039" s="72"/>
    </row>
    <row r="27040" spans="9:11">
      <c r="I27040" s="72"/>
      <c r="J27040" s="72"/>
      <c r="K27040" s="72"/>
    </row>
    <row r="27041" spans="9:11">
      <c r="I27041" s="72"/>
      <c r="J27041" s="72"/>
      <c r="K27041" s="72"/>
    </row>
    <row r="27042" spans="9:11">
      <c r="I27042" s="72"/>
      <c r="J27042" s="72"/>
      <c r="K27042" s="72"/>
    </row>
    <row r="27043" spans="9:11">
      <c r="I27043" s="72"/>
      <c r="J27043" s="72"/>
      <c r="K27043" s="72"/>
    </row>
    <row r="27044" spans="9:11">
      <c r="I27044" s="72"/>
      <c r="J27044" s="72"/>
      <c r="K27044" s="72"/>
    </row>
    <row r="27045" spans="9:11">
      <c r="I27045" s="72"/>
      <c r="J27045" s="72"/>
      <c r="K27045" s="72"/>
    </row>
    <row r="27046" spans="9:11">
      <c r="I27046" s="72"/>
      <c r="J27046" s="72"/>
      <c r="K27046" s="72"/>
    </row>
    <row r="27047" spans="9:11">
      <c r="I27047" s="72"/>
      <c r="J27047" s="72"/>
      <c r="K27047" s="72"/>
    </row>
    <row r="27048" spans="9:11">
      <c r="I27048" s="72"/>
      <c r="J27048" s="72"/>
      <c r="K27048" s="72"/>
    </row>
    <row r="27049" spans="9:11">
      <c r="I27049" s="72"/>
      <c r="J27049" s="72"/>
      <c r="K27049" s="72"/>
    </row>
    <row r="27050" spans="9:11">
      <c r="I27050" s="72"/>
      <c r="J27050" s="72"/>
      <c r="K27050" s="72"/>
    </row>
    <row r="27051" spans="9:11">
      <c r="I27051" s="72"/>
      <c r="J27051" s="72"/>
      <c r="K27051" s="72"/>
    </row>
    <row r="27052" spans="9:11">
      <c r="I27052" s="72"/>
      <c r="J27052" s="72"/>
      <c r="K27052" s="72"/>
    </row>
    <row r="27053" spans="9:11">
      <c r="I27053" s="72"/>
      <c r="J27053" s="72"/>
      <c r="K27053" s="72"/>
    </row>
    <row r="27054" spans="9:11">
      <c r="I27054" s="72"/>
      <c r="J27054" s="72"/>
      <c r="K27054" s="72"/>
    </row>
    <row r="27055" spans="9:11">
      <c r="I27055" s="72"/>
      <c r="J27055" s="72"/>
      <c r="K27055" s="72"/>
    </row>
    <row r="27056" spans="9:11">
      <c r="I27056" s="72"/>
      <c r="J27056" s="72"/>
      <c r="K27056" s="72"/>
    </row>
    <row r="27057" spans="9:11">
      <c r="I27057" s="72"/>
      <c r="J27057" s="72"/>
      <c r="K27057" s="72"/>
    </row>
    <row r="27058" spans="9:11">
      <c r="I27058" s="72"/>
      <c r="J27058" s="72"/>
      <c r="K27058" s="72"/>
    </row>
    <row r="27059" spans="9:11">
      <c r="I27059" s="72"/>
      <c r="J27059" s="72"/>
      <c r="K27059" s="72"/>
    </row>
    <row r="27060" spans="9:11">
      <c r="I27060" s="72"/>
      <c r="J27060" s="72"/>
      <c r="K27060" s="72"/>
    </row>
    <row r="27061" spans="9:11">
      <c r="I27061" s="72"/>
      <c r="J27061" s="72"/>
      <c r="K27061" s="72"/>
    </row>
    <row r="27062" spans="9:11">
      <c r="I27062" s="72"/>
      <c r="J27062" s="72"/>
      <c r="K27062" s="72"/>
    </row>
    <row r="27063" spans="9:11">
      <c r="I27063" s="72"/>
      <c r="J27063" s="72"/>
      <c r="K27063" s="72"/>
    </row>
    <row r="27064" spans="9:11">
      <c r="I27064" s="72"/>
      <c r="J27064" s="72"/>
      <c r="K27064" s="72"/>
    </row>
    <row r="27065" spans="9:11">
      <c r="I27065" s="72"/>
      <c r="J27065" s="72"/>
      <c r="K27065" s="72"/>
    </row>
    <row r="27066" spans="9:11">
      <c r="I27066" s="72"/>
      <c r="J27066" s="72"/>
      <c r="K27066" s="72"/>
    </row>
    <row r="27067" spans="9:11">
      <c r="I27067" s="72"/>
      <c r="J27067" s="72"/>
      <c r="K27067" s="72"/>
    </row>
    <row r="27068" spans="9:11">
      <c r="I27068" s="72"/>
      <c r="J27068" s="72"/>
      <c r="K27068" s="72"/>
    </row>
    <row r="27069" spans="9:11">
      <c r="I27069" s="72"/>
      <c r="J27069" s="72"/>
      <c r="K27069" s="72"/>
    </row>
    <row r="27070" spans="9:11">
      <c r="I27070" s="72"/>
      <c r="J27070" s="72"/>
      <c r="K27070" s="72"/>
    </row>
    <row r="27071" spans="9:11">
      <c r="I27071" s="72"/>
      <c r="J27071" s="72"/>
      <c r="K27071" s="72"/>
    </row>
    <row r="27072" spans="9:11">
      <c r="I27072" s="72"/>
      <c r="J27072" s="72"/>
      <c r="K27072" s="72"/>
    </row>
    <row r="27073" spans="9:11">
      <c r="I27073" s="72"/>
      <c r="J27073" s="72"/>
      <c r="K27073" s="72"/>
    </row>
    <row r="27074" spans="9:11">
      <c r="I27074" s="72"/>
      <c r="J27074" s="72"/>
      <c r="K27074" s="72"/>
    </row>
    <row r="27075" spans="9:11">
      <c r="I27075" s="72"/>
      <c r="J27075" s="72"/>
      <c r="K27075" s="72"/>
    </row>
    <row r="27076" spans="9:11">
      <c r="I27076" s="72"/>
      <c r="J27076" s="72"/>
      <c r="K27076" s="72"/>
    </row>
    <row r="27077" spans="9:11">
      <c r="I27077" s="72"/>
      <c r="J27077" s="72"/>
      <c r="K27077" s="72"/>
    </row>
    <row r="27078" spans="9:11">
      <c r="I27078" s="72"/>
      <c r="J27078" s="72"/>
      <c r="K27078" s="72"/>
    </row>
    <row r="27079" spans="9:11">
      <c r="I27079" s="72"/>
      <c r="J27079" s="72"/>
      <c r="K27079" s="72"/>
    </row>
    <row r="27080" spans="9:11">
      <c r="I27080" s="72"/>
      <c r="J27080" s="72"/>
      <c r="K27080" s="72"/>
    </row>
    <row r="27081" spans="9:11">
      <c r="I27081" s="72"/>
      <c r="J27081" s="72"/>
      <c r="K27081" s="72"/>
    </row>
    <row r="27082" spans="9:11">
      <c r="I27082" s="72"/>
      <c r="J27082" s="72"/>
      <c r="K27082" s="72"/>
    </row>
    <row r="27083" spans="9:11">
      <c r="I27083" s="72"/>
      <c r="J27083" s="72"/>
      <c r="K27083" s="72"/>
    </row>
    <row r="27084" spans="9:11">
      <c r="I27084" s="72"/>
      <c r="J27084" s="72"/>
      <c r="K27084" s="72"/>
    </row>
    <row r="27085" spans="9:11">
      <c r="I27085" s="72"/>
      <c r="J27085" s="72"/>
      <c r="K27085" s="72"/>
    </row>
    <row r="27086" spans="9:11">
      <c r="I27086" s="72"/>
      <c r="J27086" s="72"/>
      <c r="K27086" s="72"/>
    </row>
    <row r="27087" spans="9:11">
      <c r="I27087" s="72"/>
      <c r="J27087" s="72"/>
      <c r="K27087" s="72"/>
    </row>
    <row r="27088" spans="9:11">
      <c r="I27088" s="72"/>
      <c r="J27088" s="72"/>
      <c r="K27088" s="72"/>
    </row>
    <row r="27089" spans="9:11">
      <c r="I27089" s="72"/>
      <c r="J27089" s="72"/>
      <c r="K27089" s="72"/>
    </row>
    <row r="27090" spans="9:11">
      <c r="I27090" s="72"/>
      <c r="J27090" s="72"/>
      <c r="K27090" s="72"/>
    </row>
    <row r="27091" spans="9:11">
      <c r="I27091" s="72"/>
      <c r="J27091" s="72"/>
      <c r="K27091" s="72"/>
    </row>
    <row r="27092" spans="9:11">
      <c r="I27092" s="72"/>
      <c r="J27092" s="72"/>
      <c r="K27092" s="72"/>
    </row>
    <row r="27093" spans="9:11">
      <c r="I27093" s="72"/>
      <c r="J27093" s="72"/>
      <c r="K27093" s="72"/>
    </row>
    <row r="27094" spans="9:11">
      <c r="I27094" s="72"/>
      <c r="J27094" s="72"/>
      <c r="K27094" s="72"/>
    </row>
    <row r="27095" spans="9:11">
      <c r="I27095" s="72"/>
      <c r="J27095" s="72"/>
      <c r="K27095" s="72"/>
    </row>
    <row r="27096" spans="9:11">
      <c r="I27096" s="72"/>
      <c r="J27096" s="72"/>
      <c r="K27096" s="72"/>
    </row>
    <row r="27097" spans="9:11">
      <c r="I27097" s="72"/>
      <c r="J27097" s="72"/>
      <c r="K27097" s="72"/>
    </row>
    <row r="27098" spans="9:11">
      <c r="I27098" s="72"/>
      <c r="J27098" s="72"/>
      <c r="K27098" s="72"/>
    </row>
    <row r="27099" spans="9:11">
      <c r="I27099" s="72"/>
      <c r="J27099" s="72"/>
      <c r="K27099" s="72"/>
    </row>
    <row r="27100" spans="9:11">
      <c r="I27100" s="72"/>
      <c r="J27100" s="72"/>
      <c r="K27100" s="72"/>
    </row>
    <row r="27101" spans="9:11">
      <c r="I27101" s="72"/>
      <c r="J27101" s="72"/>
      <c r="K27101" s="72"/>
    </row>
    <row r="27102" spans="9:11">
      <c r="I27102" s="72"/>
      <c r="J27102" s="72"/>
      <c r="K27102" s="72"/>
    </row>
    <row r="27103" spans="9:11">
      <c r="I27103" s="72"/>
      <c r="J27103" s="72"/>
      <c r="K27103" s="72"/>
    </row>
    <row r="27104" spans="9:11">
      <c r="I27104" s="72"/>
      <c r="J27104" s="72"/>
      <c r="K27104" s="72"/>
    </row>
    <row r="27105" spans="9:11">
      <c r="I27105" s="72"/>
      <c r="J27105" s="72"/>
      <c r="K27105" s="72"/>
    </row>
    <row r="27106" spans="9:11">
      <c r="I27106" s="72"/>
      <c r="J27106" s="72"/>
      <c r="K27106" s="72"/>
    </row>
    <row r="27107" spans="9:11">
      <c r="I27107" s="72"/>
      <c r="J27107" s="72"/>
      <c r="K27107" s="72"/>
    </row>
    <row r="27108" spans="9:11">
      <c r="I27108" s="72"/>
      <c r="J27108" s="72"/>
      <c r="K27108" s="72"/>
    </row>
    <row r="27109" spans="9:11">
      <c r="I27109" s="72"/>
      <c r="J27109" s="72"/>
      <c r="K27109" s="72"/>
    </row>
    <row r="27110" spans="9:11">
      <c r="I27110" s="72"/>
      <c r="J27110" s="72"/>
      <c r="K27110" s="72"/>
    </row>
    <row r="27111" spans="9:11">
      <c r="I27111" s="72"/>
      <c r="J27111" s="72"/>
      <c r="K27111" s="72"/>
    </row>
    <row r="27112" spans="9:11">
      <c r="I27112" s="72"/>
      <c r="J27112" s="72"/>
      <c r="K27112" s="72"/>
    </row>
    <row r="27113" spans="9:11">
      <c r="I27113" s="72"/>
      <c r="J27113" s="72"/>
      <c r="K27113" s="72"/>
    </row>
    <row r="27114" spans="9:11">
      <c r="I27114" s="72"/>
      <c r="J27114" s="72"/>
      <c r="K27114" s="72"/>
    </row>
    <row r="27115" spans="9:11">
      <c r="I27115" s="72"/>
      <c r="J27115" s="72"/>
      <c r="K27115" s="72"/>
    </row>
    <row r="27116" spans="9:11">
      <c r="I27116" s="72"/>
      <c r="J27116" s="72"/>
      <c r="K27116" s="72"/>
    </row>
    <row r="27117" spans="9:11">
      <c r="I27117" s="72"/>
      <c r="J27117" s="72"/>
      <c r="K27117" s="72"/>
    </row>
    <row r="27118" spans="9:11">
      <c r="I27118" s="72"/>
      <c r="J27118" s="72"/>
      <c r="K27118" s="72"/>
    </row>
    <row r="27119" spans="9:11">
      <c r="I27119" s="72"/>
      <c r="J27119" s="72"/>
      <c r="K27119" s="72"/>
    </row>
    <row r="27120" spans="9:11">
      <c r="I27120" s="72"/>
      <c r="J27120" s="72"/>
      <c r="K27120" s="72"/>
    </row>
    <row r="27121" spans="9:11">
      <c r="I27121" s="72"/>
      <c r="J27121" s="72"/>
      <c r="K27121" s="72"/>
    </row>
    <row r="27122" spans="9:11">
      <c r="I27122" s="72"/>
      <c r="J27122" s="72"/>
      <c r="K27122" s="72"/>
    </row>
    <row r="27123" spans="9:11">
      <c r="I27123" s="72"/>
      <c r="J27123" s="72"/>
      <c r="K27123" s="72"/>
    </row>
    <row r="27124" spans="9:11">
      <c r="I27124" s="72"/>
      <c r="J27124" s="72"/>
      <c r="K27124" s="72"/>
    </row>
    <row r="27125" spans="9:11">
      <c r="I27125" s="72"/>
      <c r="J27125" s="72"/>
      <c r="K27125" s="72"/>
    </row>
    <row r="27126" spans="9:11">
      <c r="I27126" s="72"/>
      <c r="J27126" s="72"/>
      <c r="K27126" s="72"/>
    </row>
    <row r="27127" spans="9:11">
      <c r="I27127" s="72"/>
      <c r="J27127" s="72"/>
      <c r="K27127" s="72"/>
    </row>
    <row r="27128" spans="9:11">
      <c r="I27128" s="72"/>
      <c r="J27128" s="72"/>
      <c r="K27128" s="72"/>
    </row>
    <row r="27129" spans="9:11">
      <c r="I27129" s="72"/>
      <c r="J27129" s="72"/>
      <c r="K27129" s="72"/>
    </row>
    <row r="27130" spans="9:11">
      <c r="I27130" s="72"/>
      <c r="J27130" s="72"/>
      <c r="K27130" s="72"/>
    </row>
    <row r="27131" spans="9:11">
      <c r="I27131" s="72"/>
      <c r="J27131" s="72"/>
      <c r="K27131" s="72"/>
    </row>
    <row r="27132" spans="9:11">
      <c r="I27132" s="72"/>
      <c r="J27132" s="72"/>
      <c r="K27132" s="72"/>
    </row>
    <row r="27133" spans="9:11">
      <c r="I27133" s="72"/>
      <c r="J27133" s="72"/>
      <c r="K27133" s="72"/>
    </row>
    <row r="27134" spans="9:11">
      <c r="I27134" s="72"/>
      <c r="J27134" s="72"/>
      <c r="K27134" s="72"/>
    </row>
    <row r="27135" spans="9:11">
      <c r="I27135" s="72"/>
      <c r="J27135" s="72"/>
      <c r="K27135" s="72"/>
    </row>
    <row r="27136" spans="9:11">
      <c r="I27136" s="72"/>
      <c r="J27136" s="72"/>
      <c r="K27136" s="72"/>
    </row>
    <row r="27137" spans="9:11">
      <c r="I27137" s="72"/>
      <c r="J27137" s="72"/>
      <c r="K27137" s="72"/>
    </row>
    <row r="27138" spans="9:11">
      <c r="I27138" s="72"/>
      <c r="J27138" s="72"/>
      <c r="K27138" s="72"/>
    </row>
    <row r="27139" spans="9:11">
      <c r="I27139" s="72"/>
      <c r="J27139" s="72"/>
      <c r="K27139" s="72"/>
    </row>
    <row r="27140" spans="9:11">
      <c r="I27140" s="72"/>
      <c r="J27140" s="72"/>
      <c r="K27140" s="72"/>
    </row>
    <row r="27141" spans="9:11">
      <c r="I27141" s="72"/>
      <c r="J27141" s="72"/>
      <c r="K27141" s="72"/>
    </row>
    <row r="27142" spans="9:11">
      <c r="I27142" s="72"/>
      <c r="J27142" s="72"/>
      <c r="K27142" s="72"/>
    </row>
    <row r="27143" spans="9:11">
      <c r="I27143" s="72"/>
      <c r="J27143" s="72"/>
      <c r="K27143" s="72"/>
    </row>
    <row r="27144" spans="9:11">
      <c r="I27144" s="72"/>
      <c r="J27144" s="72"/>
      <c r="K27144" s="72"/>
    </row>
    <row r="27145" spans="9:11">
      <c r="I27145" s="72"/>
      <c r="J27145" s="72"/>
      <c r="K27145" s="72"/>
    </row>
    <row r="27146" spans="9:11">
      <c r="I27146" s="72"/>
      <c r="J27146" s="72"/>
      <c r="K27146" s="72"/>
    </row>
    <row r="27147" spans="9:11">
      <c r="I27147" s="72"/>
      <c r="J27147" s="72"/>
      <c r="K27147" s="72"/>
    </row>
    <row r="27148" spans="9:11">
      <c r="I27148" s="72"/>
      <c r="J27148" s="72"/>
      <c r="K27148" s="72"/>
    </row>
    <row r="27149" spans="9:11">
      <c r="I27149" s="72"/>
      <c r="J27149" s="72"/>
      <c r="K27149" s="72"/>
    </row>
    <row r="27150" spans="9:11">
      <c r="I27150" s="72"/>
      <c r="J27150" s="72"/>
      <c r="K27150" s="72"/>
    </row>
    <row r="27151" spans="9:11">
      <c r="I27151" s="72"/>
      <c r="J27151" s="72"/>
      <c r="K27151" s="72"/>
    </row>
    <row r="27152" spans="9:11">
      <c r="I27152" s="72"/>
      <c r="J27152" s="72"/>
      <c r="K27152" s="72"/>
    </row>
    <row r="27153" spans="9:11">
      <c r="I27153" s="72"/>
      <c r="J27153" s="72"/>
      <c r="K27153" s="72"/>
    </row>
    <row r="27154" spans="9:11">
      <c r="I27154" s="72"/>
      <c r="J27154" s="72"/>
      <c r="K27154" s="72"/>
    </row>
    <row r="27155" spans="9:11">
      <c r="I27155" s="72"/>
      <c r="J27155" s="72"/>
      <c r="K27155" s="72"/>
    </row>
    <row r="27156" spans="9:11">
      <c r="I27156" s="72"/>
      <c r="J27156" s="72"/>
      <c r="K27156" s="72"/>
    </row>
    <row r="27157" spans="9:11">
      <c r="I27157" s="72"/>
      <c r="J27157" s="72"/>
      <c r="K27157" s="72"/>
    </row>
    <row r="27158" spans="9:11">
      <c r="I27158" s="72"/>
      <c r="J27158" s="72"/>
      <c r="K27158" s="72"/>
    </row>
    <row r="27159" spans="9:11">
      <c r="I27159" s="72"/>
      <c r="J27159" s="72"/>
      <c r="K27159" s="72"/>
    </row>
    <row r="27160" spans="9:11">
      <c r="I27160" s="72"/>
      <c r="J27160" s="72"/>
      <c r="K27160" s="72"/>
    </row>
    <row r="27161" spans="9:11">
      <c r="I27161" s="72"/>
      <c r="J27161" s="72"/>
      <c r="K27161" s="72"/>
    </row>
    <row r="27162" spans="9:11">
      <c r="I27162" s="72"/>
      <c r="J27162" s="72"/>
      <c r="K27162" s="72"/>
    </row>
    <row r="27163" spans="9:11">
      <c r="I27163" s="72"/>
      <c r="J27163" s="72"/>
      <c r="K27163" s="72"/>
    </row>
    <row r="27164" spans="9:11">
      <c r="I27164" s="72"/>
      <c r="J27164" s="72"/>
      <c r="K27164" s="72"/>
    </row>
    <row r="27165" spans="9:11">
      <c r="I27165" s="72"/>
      <c r="J27165" s="72"/>
      <c r="K27165" s="72"/>
    </row>
    <row r="27166" spans="9:11">
      <c r="I27166" s="72"/>
      <c r="J27166" s="72"/>
      <c r="K27166" s="72"/>
    </row>
    <row r="27167" spans="9:11">
      <c r="I27167" s="72"/>
      <c r="J27167" s="72"/>
      <c r="K27167" s="72"/>
    </row>
    <row r="27168" spans="9:11">
      <c r="I27168" s="72"/>
      <c r="J27168" s="72"/>
      <c r="K27168" s="72"/>
    </row>
    <row r="27169" spans="9:11">
      <c r="I27169" s="72"/>
      <c r="J27169" s="72"/>
      <c r="K27169" s="72"/>
    </row>
    <row r="27170" spans="9:11">
      <c r="I27170" s="72"/>
      <c r="J27170" s="72"/>
      <c r="K27170" s="72"/>
    </row>
    <row r="27171" spans="9:11">
      <c r="I27171" s="72"/>
      <c r="J27171" s="72"/>
      <c r="K27171" s="72"/>
    </row>
    <row r="27172" spans="9:11">
      <c r="I27172" s="72"/>
      <c r="J27172" s="72"/>
      <c r="K27172" s="72"/>
    </row>
    <row r="27173" spans="9:11">
      <c r="I27173" s="72"/>
      <c r="J27173" s="72"/>
      <c r="K27173" s="72"/>
    </row>
    <row r="27174" spans="9:11">
      <c r="I27174" s="72"/>
      <c r="J27174" s="72"/>
      <c r="K27174" s="72"/>
    </row>
    <row r="27175" spans="9:11">
      <c r="I27175" s="72"/>
      <c r="J27175" s="72"/>
      <c r="K27175" s="72"/>
    </row>
    <row r="27176" spans="9:11">
      <c r="I27176" s="72"/>
      <c r="J27176" s="72"/>
      <c r="K27176" s="72"/>
    </row>
    <row r="27177" spans="9:11">
      <c r="I27177" s="72"/>
      <c r="J27177" s="72"/>
      <c r="K27177" s="72"/>
    </row>
    <row r="27178" spans="9:11">
      <c r="I27178" s="72"/>
      <c r="J27178" s="72"/>
      <c r="K27178" s="72"/>
    </row>
    <row r="27179" spans="9:11">
      <c r="I27179" s="72"/>
      <c r="J27179" s="72"/>
      <c r="K27179" s="72"/>
    </row>
    <row r="27180" spans="9:11">
      <c r="I27180" s="72"/>
      <c r="J27180" s="72"/>
      <c r="K27180" s="72"/>
    </row>
    <row r="27181" spans="9:11">
      <c r="I27181" s="72"/>
      <c r="J27181" s="72"/>
      <c r="K27181" s="72"/>
    </row>
    <row r="27182" spans="9:11">
      <c r="I27182" s="72"/>
      <c r="J27182" s="72"/>
      <c r="K27182" s="72"/>
    </row>
    <row r="27183" spans="9:11">
      <c r="I27183" s="72"/>
      <c r="J27183" s="72"/>
      <c r="K27183" s="72"/>
    </row>
    <row r="27184" spans="9:11">
      <c r="I27184" s="72"/>
      <c r="J27184" s="72"/>
      <c r="K27184" s="72"/>
    </row>
    <row r="27185" spans="9:11">
      <c r="I27185" s="72"/>
      <c r="J27185" s="72"/>
      <c r="K27185" s="72"/>
    </row>
    <row r="27186" spans="9:11">
      <c r="I27186" s="72"/>
      <c r="J27186" s="72"/>
      <c r="K27186" s="72"/>
    </row>
    <row r="27187" spans="9:11">
      <c r="I27187" s="72"/>
      <c r="J27187" s="72"/>
      <c r="K27187" s="72"/>
    </row>
    <row r="27188" spans="9:11">
      <c r="I27188" s="72"/>
      <c r="J27188" s="72"/>
      <c r="K27188" s="72"/>
    </row>
    <row r="27189" spans="9:11">
      <c r="I27189" s="72"/>
      <c r="J27189" s="72"/>
      <c r="K27189" s="72"/>
    </row>
    <row r="27190" spans="9:11">
      <c r="I27190" s="72"/>
      <c r="J27190" s="72"/>
      <c r="K27190" s="72"/>
    </row>
    <row r="27191" spans="9:11">
      <c r="I27191" s="72"/>
      <c r="J27191" s="72"/>
      <c r="K27191" s="72"/>
    </row>
    <row r="27192" spans="9:11">
      <c r="I27192" s="72"/>
      <c r="J27192" s="72"/>
      <c r="K27192" s="72"/>
    </row>
    <row r="27193" spans="9:11">
      <c r="I27193" s="72"/>
      <c r="J27193" s="72"/>
      <c r="K27193" s="72"/>
    </row>
    <row r="27194" spans="9:11">
      <c r="I27194" s="72"/>
      <c r="J27194" s="72"/>
      <c r="K27194" s="72"/>
    </row>
    <row r="27195" spans="9:11">
      <c r="I27195" s="72"/>
      <c r="J27195" s="72"/>
      <c r="K27195" s="72"/>
    </row>
    <row r="27196" spans="9:11">
      <c r="I27196" s="72"/>
      <c r="J27196" s="72"/>
      <c r="K27196" s="72"/>
    </row>
    <row r="27197" spans="9:11">
      <c r="I27197" s="72"/>
      <c r="J27197" s="72"/>
      <c r="K27197" s="72"/>
    </row>
    <row r="27198" spans="9:11">
      <c r="I27198" s="72"/>
      <c r="J27198" s="72"/>
      <c r="K27198" s="72"/>
    </row>
    <row r="27199" spans="9:11">
      <c r="I27199" s="72"/>
      <c r="J27199" s="72"/>
      <c r="K27199" s="72"/>
    </row>
    <row r="27200" spans="9:11">
      <c r="I27200" s="72"/>
      <c r="J27200" s="72"/>
      <c r="K27200" s="72"/>
    </row>
    <row r="27201" spans="9:11">
      <c r="I27201" s="72"/>
      <c r="J27201" s="72"/>
      <c r="K27201" s="72"/>
    </row>
    <row r="27202" spans="9:11">
      <c r="I27202" s="72"/>
      <c r="J27202" s="72"/>
      <c r="K27202" s="72"/>
    </row>
    <row r="27203" spans="9:11">
      <c r="I27203" s="72"/>
      <c r="J27203" s="72"/>
      <c r="K27203" s="72"/>
    </row>
    <row r="27204" spans="9:11">
      <c r="I27204" s="72"/>
      <c r="J27204" s="72"/>
      <c r="K27204" s="72"/>
    </row>
    <row r="27205" spans="9:11">
      <c r="I27205" s="72"/>
      <c r="J27205" s="72"/>
      <c r="K27205" s="72"/>
    </row>
    <row r="27206" spans="9:11">
      <c r="I27206" s="72"/>
      <c r="J27206" s="72"/>
      <c r="K27206" s="72"/>
    </row>
    <row r="27207" spans="9:11">
      <c r="I27207" s="72"/>
      <c r="J27207" s="72"/>
      <c r="K27207" s="72"/>
    </row>
    <row r="27208" spans="9:11">
      <c r="I27208" s="72"/>
      <c r="J27208" s="72"/>
      <c r="K27208" s="72"/>
    </row>
    <row r="27209" spans="9:11">
      <c r="I27209" s="72"/>
      <c r="J27209" s="72"/>
      <c r="K27209" s="72"/>
    </row>
    <row r="27210" spans="9:11">
      <c r="I27210" s="72"/>
      <c r="J27210" s="72"/>
      <c r="K27210" s="72"/>
    </row>
    <row r="27211" spans="9:11">
      <c r="I27211" s="72"/>
      <c r="J27211" s="72"/>
      <c r="K27211" s="72"/>
    </row>
    <row r="27212" spans="9:11">
      <c r="I27212" s="72"/>
      <c r="J27212" s="72"/>
      <c r="K27212" s="72"/>
    </row>
    <row r="27213" spans="9:11">
      <c r="I27213" s="72"/>
      <c r="J27213" s="72"/>
      <c r="K27213" s="72"/>
    </row>
    <row r="27214" spans="9:11">
      <c r="I27214" s="72"/>
      <c r="J27214" s="72"/>
      <c r="K27214" s="72"/>
    </row>
    <row r="27215" spans="9:11">
      <c r="I27215" s="72"/>
      <c r="J27215" s="72"/>
      <c r="K27215" s="72"/>
    </row>
    <row r="27216" spans="9:11">
      <c r="I27216" s="72"/>
      <c r="J27216" s="72"/>
      <c r="K27216" s="72"/>
    </row>
    <row r="27217" spans="9:11">
      <c r="I27217" s="72"/>
      <c r="J27217" s="72"/>
      <c r="K27217" s="72"/>
    </row>
    <row r="27218" spans="9:11">
      <c r="I27218" s="72"/>
      <c r="J27218" s="72"/>
      <c r="K27218" s="72"/>
    </row>
    <row r="27219" spans="9:11">
      <c r="I27219" s="72"/>
      <c r="J27219" s="72"/>
      <c r="K27219" s="72"/>
    </row>
    <row r="27220" spans="9:11">
      <c r="I27220" s="72"/>
      <c r="J27220" s="72"/>
      <c r="K27220" s="72"/>
    </row>
    <row r="27221" spans="9:11">
      <c r="I27221" s="72"/>
      <c r="J27221" s="72"/>
      <c r="K27221" s="72"/>
    </row>
    <row r="27222" spans="9:11">
      <c r="I27222" s="72"/>
      <c r="J27222" s="72"/>
      <c r="K27222" s="72"/>
    </row>
    <row r="27223" spans="9:11">
      <c r="I27223" s="72"/>
      <c r="J27223" s="72"/>
      <c r="K27223" s="72"/>
    </row>
    <row r="27224" spans="9:11">
      <c r="I27224" s="72"/>
      <c r="J27224" s="72"/>
      <c r="K27224" s="72"/>
    </row>
    <row r="27225" spans="9:11">
      <c r="I27225" s="72"/>
      <c r="J27225" s="72"/>
      <c r="K27225" s="72"/>
    </row>
    <row r="27226" spans="9:11">
      <c r="I27226" s="72"/>
      <c r="J27226" s="72"/>
      <c r="K27226" s="72"/>
    </row>
    <row r="27227" spans="9:11">
      <c r="I27227" s="72"/>
      <c r="J27227" s="72"/>
      <c r="K27227" s="72"/>
    </row>
    <row r="27228" spans="9:11">
      <c r="I27228" s="72"/>
      <c r="J27228" s="72"/>
      <c r="K27228" s="72"/>
    </row>
    <row r="27229" spans="9:11">
      <c r="I27229" s="72"/>
      <c r="J27229" s="72"/>
      <c r="K27229" s="72"/>
    </row>
    <row r="27230" spans="9:11">
      <c r="I27230" s="72"/>
      <c r="J27230" s="72"/>
      <c r="K27230" s="72"/>
    </row>
    <row r="27231" spans="9:11">
      <c r="I27231" s="72"/>
      <c r="J27231" s="72"/>
      <c r="K27231" s="72"/>
    </row>
    <row r="27232" spans="9:11">
      <c r="I27232" s="72"/>
      <c r="J27232" s="72"/>
      <c r="K27232" s="72"/>
    </row>
    <row r="27233" spans="9:11">
      <c r="I27233" s="72"/>
      <c r="J27233" s="72"/>
      <c r="K27233" s="72"/>
    </row>
    <row r="27234" spans="9:11">
      <c r="I27234" s="72"/>
      <c r="J27234" s="72"/>
      <c r="K27234" s="72"/>
    </row>
    <row r="27235" spans="9:11">
      <c r="I27235" s="72"/>
      <c r="J27235" s="72"/>
      <c r="K27235" s="72"/>
    </row>
    <row r="27236" spans="9:11">
      <c r="I27236" s="72"/>
      <c r="J27236" s="72"/>
      <c r="K27236" s="72"/>
    </row>
    <row r="27237" spans="9:11">
      <c r="I27237" s="72"/>
      <c r="J27237" s="72"/>
      <c r="K27237" s="72"/>
    </row>
    <row r="27238" spans="9:11">
      <c r="I27238" s="72"/>
      <c r="J27238" s="72"/>
      <c r="K27238" s="72"/>
    </row>
    <row r="27239" spans="9:11">
      <c r="I27239" s="72"/>
      <c r="J27239" s="72"/>
      <c r="K27239" s="72"/>
    </row>
    <row r="27240" spans="9:11">
      <c r="I27240" s="72"/>
      <c r="J27240" s="72"/>
      <c r="K27240" s="72"/>
    </row>
    <row r="27241" spans="9:11">
      <c r="I27241" s="72"/>
      <c r="J27241" s="72"/>
      <c r="K27241" s="72"/>
    </row>
    <row r="27242" spans="9:11">
      <c r="I27242" s="72"/>
      <c r="J27242" s="72"/>
      <c r="K27242" s="72"/>
    </row>
    <row r="27243" spans="9:11">
      <c r="I27243" s="72"/>
      <c r="J27243" s="72"/>
      <c r="K27243" s="72"/>
    </row>
    <row r="27244" spans="9:11">
      <c r="I27244" s="72"/>
      <c r="J27244" s="72"/>
      <c r="K27244" s="72"/>
    </row>
    <row r="27245" spans="9:11">
      <c r="I27245" s="72"/>
      <c r="J27245" s="72"/>
      <c r="K27245" s="72"/>
    </row>
    <row r="27246" spans="9:11">
      <c r="I27246" s="72"/>
      <c r="J27246" s="72"/>
      <c r="K27246" s="72"/>
    </row>
    <row r="27247" spans="9:11">
      <c r="I27247" s="72"/>
      <c r="J27247" s="72"/>
      <c r="K27247" s="72"/>
    </row>
    <row r="27248" spans="9:11">
      <c r="I27248" s="72"/>
      <c r="J27248" s="72"/>
      <c r="K27248" s="72"/>
    </row>
    <row r="27249" spans="9:11">
      <c r="I27249" s="72"/>
      <c r="J27249" s="72"/>
      <c r="K27249" s="72"/>
    </row>
    <row r="27250" spans="9:11">
      <c r="I27250" s="72"/>
      <c r="J27250" s="72"/>
      <c r="K27250" s="72"/>
    </row>
    <row r="27251" spans="9:11">
      <c r="I27251" s="72"/>
      <c r="J27251" s="72"/>
      <c r="K27251" s="72"/>
    </row>
    <row r="27252" spans="9:11">
      <c r="I27252" s="72"/>
      <c r="J27252" s="72"/>
      <c r="K27252" s="72"/>
    </row>
    <row r="27253" spans="9:11">
      <c r="I27253" s="72"/>
      <c r="J27253" s="72"/>
      <c r="K27253" s="72"/>
    </row>
    <row r="27254" spans="9:11">
      <c r="I27254" s="72"/>
      <c r="J27254" s="72"/>
      <c r="K27254" s="72"/>
    </row>
    <row r="27255" spans="9:11">
      <c r="I27255" s="72"/>
      <c r="J27255" s="72"/>
      <c r="K27255" s="72"/>
    </row>
    <row r="27256" spans="9:11">
      <c r="I27256" s="72"/>
      <c r="J27256" s="72"/>
      <c r="K27256" s="72"/>
    </row>
    <row r="27257" spans="9:11">
      <c r="I27257" s="72"/>
      <c r="J27257" s="72"/>
      <c r="K27257" s="72"/>
    </row>
    <row r="27258" spans="9:11">
      <c r="I27258" s="72"/>
      <c r="J27258" s="72"/>
      <c r="K27258" s="72"/>
    </row>
    <row r="27259" spans="9:11">
      <c r="I27259" s="72"/>
      <c r="J27259" s="72"/>
      <c r="K27259" s="72"/>
    </row>
    <row r="27260" spans="9:11">
      <c r="I27260" s="72"/>
      <c r="J27260" s="72"/>
      <c r="K27260" s="72"/>
    </row>
    <row r="27261" spans="9:11">
      <c r="I27261" s="72"/>
      <c r="J27261" s="72"/>
      <c r="K27261" s="72"/>
    </row>
    <row r="27262" spans="9:11">
      <c r="I27262" s="72"/>
      <c r="J27262" s="72"/>
      <c r="K27262" s="72"/>
    </row>
    <row r="27263" spans="9:11">
      <c r="I27263" s="72"/>
      <c r="J27263" s="72"/>
      <c r="K27263" s="72"/>
    </row>
    <row r="27264" spans="9:11">
      <c r="I27264" s="72"/>
      <c r="J27264" s="72"/>
      <c r="K27264" s="72"/>
    </row>
    <row r="27265" spans="9:11">
      <c r="I27265" s="72"/>
      <c r="J27265" s="72"/>
      <c r="K27265" s="72"/>
    </row>
    <row r="27266" spans="9:11">
      <c r="I27266" s="72"/>
      <c r="J27266" s="72"/>
      <c r="K27266" s="72"/>
    </row>
    <row r="27267" spans="9:11">
      <c r="I27267" s="72"/>
      <c r="J27267" s="72"/>
      <c r="K27267" s="72"/>
    </row>
    <row r="27268" spans="9:11">
      <c r="I27268" s="72"/>
      <c r="J27268" s="72"/>
      <c r="K27268" s="72"/>
    </row>
    <row r="27269" spans="9:11">
      <c r="I27269" s="72"/>
      <c r="J27269" s="72"/>
      <c r="K27269" s="72"/>
    </row>
    <row r="27270" spans="9:11">
      <c r="I27270" s="72"/>
      <c r="J27270" s="72"/>
      <c r="K27270" s="72"/>
    </row>
    <row r="27271" spans="9:11">
      <c r="I27271" s="72"/>
      <c r="J27271" s="72"/>
      <c r="K27271" s="72"/>
    </row>
    <row r="27272" spans="9:11">
      <c r="I27272" s="72"/>
      <c r="J27272" s="72"/>
      <c r="K27272" s="72"/>
    </row>
    <row r="27273" spans="9:11">
      <c r="I27273" s="72"/>
      <c r="J27273" s="72"/>
      <c r="K27273" s="72"/>
    </row>
    <row r="27274" spans="9:11">
      <c r="I27274" s="72"/>
      <c r="J27274" s="72"/>
      <c r="K27274" s="72"/>
    </row>
    <row r="27275" spans="9:11">
      <c r="I27275" s="72"/>
      <c r="J27275" s="72"/>
      <c r="K27275" s="72"/>
    </row>
    <row r="27276" spans="9:11">
      <c r="I27276" s="72"/>
      <c r="J27276" s="72"/>
      <c r="K27276" s="72"/>
    </row>
    <row r="27277" spans="9:11">
      <c r="I27277" s="72"/>
      <c r="J27277" s="72"/>
      <c r="K27277" s="72"/>
    </row>
    <row r="27278" spans="9:11">
      <c r="I27278" s="72"/>
      <c r="J27278" s="72"/>
      <c r="K27278" s="72"/>
    </row>
    <row r="27279" spans="9:11">
      <c r="I27279" s="72"/>
      <c r="J27279" s="72"/>
      <c r="K27279" s="72"/>
    </row>
    <row r="27280" spans="9:11">
      <c r="I27280" s="72"/>
      <c r="J27280" s="72"/>
      <c r="K27280" s="72"/>
    </row>
    <row r="27281" spans="9:11">
      <c r="I27281" s="72"/>
      <c r="J27281" s="72"/>
      <c r="K27281" s="72"/>
    </row>
    <row r="27282" spans="9:11">
      <c r="I27282" s="72"/>
      <c r="J27282" s="72"/>
      <c r="K27282" s="72"/>
    </row>
    <row r="27283" spans="9:11">
      <c r="I27283" s="72"/>
      <c r="J27283" s="72"/>
      <c r="K27283" s="72"/>
    </row>
    <row r="27284" spans="9:11">
      <c r="I27284" s="72"/>
      <c r="J27284" s="72"/>
      <c r="K27284" s="72"/>
    </row>
    <row r="27285" spans="9:11">
      <c r="I27285" s="72"/>
      <c r="J27285" s="72"/>
      <c r="K27285" s="72"/>
    </row>
    <row r="27286" spans="9:11">
      <c r="I27286" s="72"/>
      <c r="J27286" s="72"/>
      <c r="K27286" s="72"/>
    </row>
    <row r="27287" spans="9:11">
      <c r="I27287" s="72"/>
      <c r="J27287" s="72"/>
      <c r="K27287" s="72"/>
    </row>
    <row r="27288" spans="9:11">
      <c r="I27288" s="72"/>
      <c r="J27288" s="72"/>
      <c r="K27288" s="72"/>
    </row>
    <row r="27289" spans="9:11">
      <c r="I27289" s="72"/>
      <c r="J27289" s="72"/>
      <c r="K27289" s="72"/>
    </row>
    <row r="27290" spans="9:11">
      <c r="I27290" s="72"/>
      <c r="J27290" s="72"/>
      <c r="K27290" s="72"/>
    </row>
    <row r="27291" spans="9:11">
      <c r="I27291" s="72"/>
      <c r="J27291" s="72"/>
      <c r="K27291" s="72"/>
    </row>
    <row r="27292" spans="9:11">
      <c r="I27292" s="72"/>
      <c r="J27292" s="72"/>
      <c r="K27292" s="72"/>
    </row>
    <row r="27293" spans="9:11">
      <c r="I27293" s="72"/>
      <c r="J27293" s="72"/>
      <c r="K27293" s="72"/>
    </row>
    <row r="27294" spans="9:11">
      <c r="I27294" s="72"/>
      <c r="J27294" s="72"/>
      <c r="K27294" s="72"/>
    </row>
    <row r="27295" spans="9:11">
      <c r="I27295" s="72"/>
      <c r="J27295" s="72"/>
      <c r="K27295" s="72"/>
    </row>
    <row r="27296" spans="9:11">
      <c r="I27296" s="72"/>
      <c r="J27296" s="72"/>
      <c r="K27296" s="72"/>
    </row>
    <row r="27297" spans="9:11">
      <c r="I27297" s="72"/>
      <c r="J27297" s="72"/>
      <c r="K27297" s="72"/>
    </row>
    <row r="27298" spans="9:11">
      <c r="I27298" s="72"/>
      <c r="J27298" s="72"/>
      <c r="K27298" s="72"/>
    </row>
    <row r="27299" spans="9:11">
      <c r="I27299" s="72"/>
      <c r="J27299" s="72"/>
      <c r="K27299" s="72"/>
    </row>
    <row r="27300" spans="9:11">
      <c r="I27300" s="72"/>
      <c r="J27300" s="72"/>
      <c r="K27300" s="72"/>
    </row>
    <row r="27301" spans="9:11">
      <c r="I27301" s="72"/>
      <c r="J27301" s="72"/>
      <c r="K27301" s="72"/>
    </row>
    <row r="27302" spans="9:11">
      <c r="I27302" s="72"/>
      <c r="J27302" s="72"/>
      <c r="K27302" s="72"/>
    </row>
    <row r="27303" spans="9:11">
      <c r="I27303" s="72"/>
      <c r="J27303" s="72"/>
      <c r="K27303" s="72"/>
    </row>
    <row r="27304" spans="9:11">
      <c r="I27304" s="72"/>
      <c r="J27304" s="72"/>
      <c r="K27304" s="72"/>
    </row>
    <row r="27305" spans="9:11">
      <c r="I27305" s="72"/>
      <c r="J27305" s="72"/>
      <c r="K27305" s="72"/>
    </row>
    <row r="27306" spans="9:11">
      <c r="I27306" s="72"/>
      <c r="J27306" s="72"/>
      <c r="K27306" s="72"/>
    </row>
    <row r="27307" spans="9:11">
      <c r="I27307" s="72"/>
      <c r="J27307" s="72"/>
      <c r="K27307" s="72"/>
    </row>
    <row r="27308" spans="9:11">
      <c r="I27308" s="72"/>
      <c r="J27308" s="72"/>
      <c r="K27308" s="72"/>
    </row>
    <row r="27309" spans="9:11">
      <c r="I27309" s="72"/>
      <c r="J27309" s="72"/>
      <c r="K27309" s="72"/>
    </row>
    <row r="27310" spans="9:11">
      <c r="I27310" s="72"/>
      <c r="J27310" s="72"/>
      <c r="K27310" s="72"/>
    </row>
    <row r="27311" spans="9:11">
      <c r="I27311" s="72"/>
      <c r="J27311" s="72"/>
      <c r="K27311" s="72"/>
    </row>
    <row r="27312" spans="9:11">
      <c r="I27312" s="72"/>
      <c r="J27312" s="72"/>
      <c r="K27312" s="72"/>
    </row>
    <row r="27313" spans="9:11">
      <c r="I27313" s="72"/>
      <c r="J27313" s="72"/>
      <c r="K27313" s="72"/>
    </row>
    <row r="27314" spans="9:11">
      <c r="I27314" s="72"/>
      <c r="J27314" s="72"/>
      <c r="K27314" s="72"/>
    </row>
    <row r="27315" spans="9:11">
      <c r="I27315" s="72"/>
      <c r="J27315" s="72"/>
      <c r="K27315" s="72"/>
    </row>
    <row r="27316" spans="9:11">
      <c r="I27316" s="72"/>
      <c r="J27316" s="72"/>
      <c r="K27316" s="72"/>
    </row>
    <row r="27317" spans="9:11">
      <c r="I27317" s="72"/>
      <c r="J27317" s="72"/>
      <c r="K27317" s="72"/>
    </row>
    <row r="27318" spans="9:11">
      <c r="I27318" s="72"/>
      <c r="J27318" s="72"/>
      <c r="K27318" s="72"/>
    </row>
    <row r="27319" spans="9:11">
      <c r="I27319" s="72"/>
      <c r="J27319" s="72"/>
      <c r="K27319" s="72"/>
    </row>
    <row r="27320" spans="9:11">
      <c r="I27320" s="72"/>
      <c r="J27320" s="72"/>
      <c r="K27320" s="72"/>
    </row>
    <row r="27321" spans="9:11">
      <c r="I27321" s="72"/>
      <c r="J27321" s="72"/>
      <c r="K27321" s="72"/>
    </row>
    <row r="27322" spans="9:11">
      <c r="I27322" s="72"/>
      <c r="J27322" s="72"/>
      <c r="K27322" s="72"/>
    </row>
    <row r="27323" spans="9:11">
      <c r="I27323" s="72"/>
      <c r="J27323" s="72"/>
      <c r="K27323" s="72"/>
    </row>
    <row r="27324" spans="9:11">
      <c r="I27324" s="72"/>
      <c r="J27324" s="72"/>
      <c r="K27324" s="72"/>
    </row>
    <row r="27325" spans="9:11">
      <c r="I27325" s="72"/>
      <c r="J27325" s="72"/>
      <c r="K27325" s="72"/>
    </row>
    <row r="27326" spans="9:11">
      <c r="I27326" s="72"/>
      <c r="J27326" s="72"/>
      <c r="K27326" s="72"/>
    </row>
    <row r="27327" spans="9:11">
      <c r="I27327" s="72"/>
      <c r="J27327" s="72"/>
      <c r="K27327" s="72"/>
    </row>
    <row r="27328" spans="9:11">
      <c r="I27328" s="72"/>
      <c r="J27328" s="72"/>
      <c r="K27328" s="72"/>
    </row>
    <row r="27329" spans="9:11">
      <c r="I27329" s="72"/>
      <c r="J27329" s="72"/>
      <c r="K27329" s="72"/>
    </row>
    <row r="27330" spans="9:11">
      <c r="I27330" s="72"/>
      <c r="J27330" s="72"/>
      <c r="K27330" s="72"/>
    </row>
    <row r="27331" spans="9:11">
      <c r="I27331" s="72"/>
      <c r="J27331" s="72"/>
      <c r="K27331" s="72"/>
    </row>
    <row r="27332" spans="9:11">
      <c r="I27332" s="72"/>
      <c r="J27332" s="72"/>
      <c r="K27332" s="72"/>
    </row>
    <row r="27333" spans="9:11">
      <c r="I27333" s="72"/>
      <c r="J27333" s="72"/>
      <c r="K27333" s="72"/>
    </row>
    <row r="27334" spans="9:11">
      <c r="I27334" s="72"/>
      <c r="J27334" s="72"/>
      <c r="K27334" s="72"/>
    </row>
    <row r="27335" spans="9:11">
      <c r="I27335" s="72"/>
      <c r="J27335" s="72"/>
      <c r="K27335" s="72"/>
    </row>
    <row r="27336" spans="9:11">
      <c r="I27336" s="72"/>
      <c r="J27336" s="72"/>
      <c r="K27336" s="72"/>
    </row>
    <row r="27337" spans="9:11">
      <c r="I27337" s="72"/>
      <c r="J27337" s="72"/>
      <c r="K27337" s="72"/>
    </row>
    <row r="27338" spans="9:11">
      <c r="I27338" s="72"/>
      <c r="J27338" s="72"/>
      <c r="K27338" s="72"/>
    </row>
    <row r="27339" spans="9:11">
      <c r="I27339" s="72"/>
      <c r="J27339" s="72"/>
      <c r="K27339" s="72"/>
    </row>
    <row r="27340" spans="9:11">
      <c r="I27340" s="72"/>
      <c r="J27340" s="72"/>
      <c r="K27340" s="72"/>
    </row>
    <row r="27341" spans="9:11">
      <c r="I27341" s="72"/>
      <c r="J27341" s="72"/>
      <c r="K27341" s="72"/>
    </row>
    <row r="27342" spans="9:11">
      <c r="I27342" s="72"/>
      <c r="J27342" s="72"/>
      <c r="K27342" s="72"/>
    </row>
    <row r="27343" spans="9:11">
      <c r="I27343" s="72"/>
      <c r="J27343" s="72"/>
      <c r="K27343" s="72"/>
    </row>
    <row r="27344" spans="9:11">
      <c r="I27344" s="72"/>
      <c r="J27344" s="72"/>
      <c r="K27344" s="72"/>
    </row>
    <row r="27345" spans="9:11">
      <c r="I27345" s="72"/>
      <c r="J27345" s="72"/>
      <c r="K27345" s="72"/>
    </row>
    <row r="27346" spans="9:11">
      <c r="I27346" s="72"/>
      <c r="J27346" s="72"/>
      <c r="K27346" s="72"/>
    </row>
    <row r="27347" spans="9:11">
      <c r="I27347" s="72"/>
      <c r="J27347" s="72"/>
      <c r="K27347" s="72"/>
    </row>
    <row r="27348" spans="9:11">
      <c r="I27348" s="72"/>
      <c r="J27348" s="72"/>
      <c r="K27348" s="72"/>
    </row>
    <row r="27349" spans="9:11">
      <c r="I27349" s="72"/>
      <c r="J27349" s="72"/>
      <c r="K27349" s="72"/>
    </row>
    <row r="27350" spans="9:11">
      <c r="I27350" s="72"/>
      <c r="J27350" s="72"/>
      <c r="K27350" s="72"/>
    </row>
    <row r="27351" spans="9:11">
      <c r="I27351" s="72"/>
      <c r="J27351" s="72"/>
      <c r="K27351" s="72"/>
    </row>
    <row r="27352" spans="9:11">
      <c r="I27352" s="72"/>
      <c r="J27352" s="72"/>
      <c r="K27352" s="72"/>
    </row>
    <row r="27353" spans="9:11">
      <c r="I27353" s="72"/>
      <c r="J27353" s="72"/>
      <c r="K27353" s="72"/>
    </row>
    <row r="27354" spans="9:11">
      <c r="I27354" s="72"/>
      <c r="J27354" s="72"/>
      <c r="K27354" s="72"/>
    </row>
    <row r="27355" spans="9:11">
      <c r="I27355" s="72"/>
      <c r="J27355" s="72"/>
      <c r="K27355" s="72"/>
    </row>
    <row r="27356" spans="9:11">
      <c r="I27356" s="72"/>
      <c r="J27356" s="72"/>
      <c r="K27356" s="72"/>
    </row>
    <row r="27357" spans="9:11">
      <c r="I27357" s="72"/>
      <c r="J27357" s="72"/>
      <c r="K27357" s="72"/>
    </row>
    <row r="27358" spans="9:11">
      <c r="I27358" s="72"/>
      <c r="J27358" s="72"/>
      <c r="K27358" s="72"/>
    </row>
    <row r="27359" spans="9:11">
      <c r="I27359" s="72"/>
      <c r="J27359" s="72"/>
      <c r="K27359" s="72"/>
    </row>
    <row r="27360" spans="9:11">
      <c r="I27360" s="72"/>
      <c r="J27360" s="72"/>
      <c r="K27360" s="72"/>
    </row>
    <row r="27361" spans="9:11">
      <c r="I27361" s="72"/>
      <c r="J27361" s="72"/>
      <c r="K27361" s="72"/>
    </row>
    <row r="27362" spans="9:11">
      <c r="I27362" s="72"/>
      <c r="J27362" s="72"/>
      <c r="K27362" s="72"/>
    </row>
    <row r="27363" spans="9:11">
      <c r="I27363" s="72"/>
      <c r="J27363" s="72"/>
      <c r="K27363" s="72"/>
    </row>
    <row r="27364" spans="9:11">
      <c r="I27364" s="72"/>
      <c r="J27364" s="72"/>
      <c r="K27364" s="72"/>
    </row>
    <row r="27365" spans="9:11">
      <c r="I27365" s="72"/>
      <c r="J27365" s="72"/>
      <c r="K27365" s="72"/>
    </row>
    <row r="27366" spans="9:11">
      <c r="I27366" s="72"/>
      <c r="J27366" s="72"/>
      <c r="K27366" s="72"/>
    </row>
    <row r="27367" spans="9:11">
      <c r="I27367" s="72"/>
      <c r="J27367" s="72"/>
      <c r="K27367" s="72"/>
    </row>
    <row r="27368" spans="9:11">
      <c r="I27368" s="72"/>
      <c r="J27368" s="72"/>
      <c r="K27368" s="72"/>
    </row>
    <row r="27369" spans="9:11">
      <c r="I27369" s="72"/>
      <c r="J27369" s="72"/>
      <c r="K27369" s="72"/>
    </row>
    <row r="27370" spans="9:11">
      <c r="I27370" s="72"/>
      <c r="J27370" s="72"/>
      <c r="K27370" s="72"/>
    </row>
    <row r="27371" spans="9:11">
      <c r="I27371" s="72"/>
      <c r="J27371" s="72"/>
      <c r="K27371" s="72"/>
    </row>
    <row r="27372" spans="9:11">
      <c r="I27372" s="72"/>
      <c r="J27372" s="72"/>
      <c r="K27372" s="72"/>
    </row>
    <row r="27373" spans="9:11">
      <c r="I27373" s="72"/>
      <c r="J27373" s="72"/>
      <c r="K27373" s="72"/>
    </row>
    <row r="27374" spans="9:11">
      <c r="I27374" s="72"/>
      <c r="J27374" s="72"/>
      <c r="K27374" s="72"/>
    </row>
    <row r="27375" spans="9:11">
      <c r="I27375" s="72"/>
      <c r="J27375" s="72"/>
      <c r="K27375" s="72"/>
    </row>
    <row r="27376" spans="9:11">
      <c r="I27376" s="72"/>
      <c r="J27376" s="72"/>
      <c r="K27376" s="72"/>
    </row>
    <row r="27377" spans="9:11">
      <c r="I27377" s="72"/>
      <c r="J27377" s="72"/>
      <c r="K27377" s="72"/>
    </row>
    <row r="27378" spans="9:11">
      <c r="I27378" s="72"/>
      <c r="J27378" s="72"/>
      <c r="K27378" s="72"/>
    </row>
    <row r="27379" spans="9:11">
      <c r="I27379" s="72"/>
      <c r="J27379" s="72"/>
      <c r="K27379" s="72"/>
    </row>
    <row r="27380" spans="9:11">
      <c r="I27380" s="72"/>
      <c r="J27380" s="72"/>
      <c r="K27380" s="72"/>
    </row>
    <row r="27381" spans="9:11">
      <c r="I27381" s="72"/>
      <c r="J27381" s="72"/>
      <c r="K27381" s="72"/>
    </row>
    <row r="27382" spans="9:11">
      <c r="I27382" s="72"/>
      <c r="J27382" s="72"/>
      <c r="K27382" s="72"/>
    </row>
    <row r="27383" spans="9:11">
      <c r="I27383" s="72"/>
      <c r="J27383" s="72"/>
      <c r="K27383" s="72"/>
    </row>
    <row r="27384" spans="9:11">
      <c r="I27384" s="72"/>
      <c r="J27384" s="72"/>
      <c r="K27384" s="72"/>
    </row>
    <row r="27385" spans="9:11">
      <c r="I27385" s="72"/>
      <c r="J27385" s="72"/>
      <c r="K27385" s="72"/>
    </row>
    <row r="27386" spans="9:11">
      <c r="I27386" s="72"/>
      <c r="J27386" s="72"/>
      <c r="K27386" s="72"/>
    </row>
    <row r="27387" spans="9:11">
      <c r="I27387" s="72"/>
      <c r="J27387" s="72"/>
      <c r="K27387" s="72"/>
    </row>
    <row r="27388" spans="9:11">
      <c r="I27388" s="72"/>
      <c r="J27388" s="72"/>
      <c r="K27388" s="72"/>
    </row>
    <row r="27389" spans="9:11">
      <c r="I27389" s="72"/>
      <c r="J27389" s="72"/>
      <c r="K27389" s="72"/>
    </row>
    <row r="27390" spans="9:11">
      <c r="I27390" s="72"/>
      <c r="J27390" s="72"/>
      <c r="K27390" s="72"/>
    </row>
    <row r="27391" spans="9:11">
      <c r="I27391" s="72"/>
      <c r="J27391" s="72"/>
      <c r="K27391" s="72"/>
    </row>
    <row r="27392" spans="9:11">
      <c r="I27392" s="72"/>
      <c r="J27392" s="72"/>
      <c r="K27392" s="72"/>
    </row>
    <row r="27393" spans="9:11">
      <c r="I27393" s="72"/>
      <c r="J27393" s="72"/>
      <c r="K27393" s="72"/>
    </row>
    <row r="27394" spans="9:11">
      <c r="I27394" s="72"/>
      <c r="J27394" s="72"/>
      <c r="K27394" s="72"/>
    </row>
    <row r="27395" spans="9:11">
      <c r="I27395" s="72"/>
      <c r="J27395" s="72"/>
      <c r="K27395" s="72"/>
    </row>
    <row r="27396" spans="9:11">
      <c r="I27396" s="72"/>
      <c r="J27396" s="72"/>
      <c r="K27396" s="72"/>
    </row>
    <row r="27397" spans="9:11">
      <c r="I27397" s="72"/>
      <c r="J27397" s="72"/>
      <c r="K27397" s="72"/>
    </row>
    <row r="27398" spans="9:11">
      <c r="I27398" s="72"/>
      <c r="J27398" s="72"/>
      <c r="K27398" s="72"/>
    </row>
    <row r="27399" spans="9:11">
      <c r="I27399" s="72"/>
      <c r="J27399" s="72"/>
      <c r="K27399" s="72"/>
    </row>
    <row r="27400" spans="9:11">
      <c r="I27400" s="72"/>
      <c r="J27400" s="72"/>
      <c r="K27400" s="72"/>
    </row>
    <row r="27401" spans="9:11">
      <c r="I27401" s="72"/>
      <c r="J27401" s="72"/>
      <c r="K27401" s="72"/>
    </row>
    <row r="27402" spans="9:11">
      <c r="I27402" s="72"/>
      <c r="J27402" s="72"/>
      <c r="K27402" s="72"/>
    </row>
    <row r="27403" spans="9:11">
      <c r="I27403" s="72"/>
      <c r="J27403" s="72"/>
      <c r="K27403" s="72"/>
    </row>
    <row r="27404" spans="9:11">
      <c r="I27404" s="72"/>
      <c r="J27404" s="72"/>
      <c r="K27404" s="72"/>
    </row>
    <row r="27405" spans="9:11">
      <c r="I27405" s="72"/>
      <c r="J27405" s="72"/>
      <c r="K27405" s="72"/>
    </row>
    <row r="27406" spans="9:11">
      <c r="I27406" s="72"/>
      <c r="J27406" s="72"/>
      <c r="K27406" s="72"/>
    </row>
    <row r="27407" spans="9:11">
      <c r="I27407" s="72"/>
      <c r="J27407" s="72"/>
      <c r="K27407" s="72"/>
    </row>
    <row r="27408" spans="9:11">
      <c r="I27408" s="72"/>
      <c r="J27408" s="72"/>
      <c r="K27408" s="72"/>
    </row>
    <row r="27409" spans="9:11">
      <c r="I27409" s="72"/>
      <c r="J27409" s="72"/>
      <c r="K27409" s="72"/>
    </row>
    <row r="27410" spans="9:11">
      <c r="I27410" s="72"/>
      <c r="J27410" s="72"/>
      <c r="K27410" s="72"/>
    </row>
    <row r="27411" spans="9:11">
      <c r="I27411" s="72"/>
      <c r="J27411" s="72"/>
      <c r="K27411" s="72"/>
    </row>
    <row r="27412" spans="9:11">
      <c r="I27412" s="72"/>
      <c r="J27412" s="72"/>
      <c r="K27412" s="72"/>
    </row>
    <row r="27413" spans="9:11">
      <c r="I27413" s="72"/>
      <c r="J27413" s="72"/>
      <c r="K27413" s="72"/>
    </row>
    <row r="27414" spans="9:11">
      <c r="I27414" s="72"/>
      <c r="J27414" s="72"/>
      <c r="K27414" s="72"/>
    </row>
    <row r="27415" spans="9:11">
      <c r="I27415" s="72"/>
      <c r="J27415" s="72"/>
      <c r="K27415" s="72"/>
    </row>
    <row r="27416" spans="9:11">
      <c r="I27416" s="72"/>
      <c r="J27416" s="72"/>
      <c r="K27416" s="72"/>
    </row>
    <row r="27417" spans="9:11">
      <c r="I27417" s="72"/>
      <c r="J27417" s="72"/>
      <c r="K27417" s="72"/>
    </row>
    <row r="27418" spans="9:11">
      <c r="I27418" s="72"/>
      <c r="J27418" s="72"/>
      <c r="K27418" s="72"/>
    </row>
    <row r="27419" spans="9:11">
      <c r="I27419" s="72"/>
      <c r="J27419" s="72"/>
      <c r="K27419" s="72"/>
    </row>
    <row r="27420" spans="9:11">
      <c r="I27420" s="72"/>
      <c r="J27420" s="72"/>
      <c r="K27420" s="72"/>
    </row>
    <row r="27421" spans="9:11">
      <c r="I27421" s="72"/>
      <c r="J27421" s="72"/>
      <c r="K27421" s="72"/>
    </row>
    <row r="27422" spans="9:11">
      <c r="I27422" s="72"/>
      <c r="J27422" s="72"/>
      <c r="K27422" s="72"/>
    </row>
    <row r="27423" spans="9:11">
      <c r="I27423" s="72"/>
      <c r="J27423" s="72"/>
      <c r="K27423" s="72"/>
    </row>
    <row r="27424" spans="9:11">
      <c r="I27424" s="72"/>
      <c r="J27424" s="72"/>
      <c r="K27424" s="72"/>
    </row>
    <row r="27425" spans="9:11">
      <c r="I27425" s="72"/>
      <c r="J27425" s="72"/>
      <c r="K27425" s="72"/>
    </row>
    <row r="27426" spans="9:11">
      <c r="I27426" s="72"/>
      <c r="J27426" s="72"/>
      <c r="K27426" s="72"/>
    </row>
    <row r="27427" spans="9:11">
      <c r="I27427" s="72"/>
      <c r="J27427" s="72"/>
      <c r="K27427" s="72"/>
    </row>
    <row r="27428" spans="9:11">
      <c r="I27428" s="72"/>
      <c r="J27428" s="72"/>
      <c r="K27428" s="72"/>
    </row>
    <row r="27429" spans="9:11">
      <c r="I27429" s="72"/>
      <c r="J27429" s="72"/>
      <c r="K27429" s="72"/>
    </row>
    <row r="27430" spans="9:11">
      <c r="I27430" s="72"/>
      <c r="J27430" s="72"/>
      <c r="K27430" s="72"/>
    </row>
    <row r="27431" spans="9:11">
      <c r="I27431" s="72"/>
      <c r="J27431" s="72"/>
      <c r="K27431" s="72"/>
    </row>
    <row r="27432" spans="9:11">
      <c r="I27432" s="72"/>
      <c r="J27432" s="72"/>
      <c r="K27432" s="72"/>
    </row>
    <row r="27433" spans="9:11">
      <c r="I27433" s="72"/>
      <c r="J27433" s="72"/>
      <c r="K27433" s="72"/>
    </row>
    <row r="27434" spans="9:11">
      <c r="I27434" s="72"/>
      <c r="J27434" s="72"/>
      <c r="K27434" s="72"/>
    </row>
    <row r="27435" spans="9:11">
      <c r="I27435" s="72"/>
      <c r="J27435" s="72"/>
      <c r="K27435" s="72"/>
    </row>
    <row r="27436" spans="9:11">
      <c r="I27436" s="72"/>
      <c r="J27436" s="72"/>
      <c r="K27436" s="72"/>
    </row>
    <row r="27437" spans="9:11">
      <c r="I27437" s="72"/>
      <c r="J27437" s="72"/>
      <c r="K27437" s="72"/>
    </row>
    <row r="27438" spans="9:11">
      <c r="I27438" s="72"/>
      <c r="J27438" s="72"/>
      <c r="K27438" s="72"/>
    </row>
    <row r="27439" spans="9:11">
      <c r="I27439" s="72"/>
      <c r="J27439" s="72"/>
      <c r="K27439" s="72"/>
    </row>
    <row r="27440" spans="9:11">
      <c r="I27440" s="72"/>
      <c r="J27440" s="72"/>
      <c r="K27440" s="72"/>
    </row>
    <row r="27441" spans="9:11">
      <c r="I27441" s="72"/>
      <c r="J27441" s="72"/>
      <c r="K27441" s="72"/>
    </row>
    <row r="27442" spans="9:11">
      <c r="I27442" s="72"/>
      <c r="J27442" s="72"/>
      <c r="K27442" s="72"/>
    </row>
    <row r="27443" spans="9:11">
      <c r="I27443" s="72"/>
      <c r="J27443" s="72"/>
      <c r="K27443" s="72"/>
    </row>
    <row r="27444" spans="9:11">
      <c r="I27444" s="72"/>
      <c r="J27444" s="72"/>
      <c r="K27444" s="72"/>
    </row>
    <row r="27445" spans="9:11">
      <c r="I27445" s="72"/>
      <c r="J27445" s="72"/>
      <c r="K27445" s="72"/>
    </row>
    <row r="27446" spans="9:11">
      <c r="I27446" s="72"/>
      <c r="J27446" s="72"/>
      <c r="K27446" s="72"/>
    </row>
    <row r="27447" spans="9:11">
      <c r="I27447" s="72"/>
      <c r="J27447" s="72"/>
      <c r="K27447" s="72"/>
    </row>
    <row r="27448" spans="9:11">
      <c r="I27448" s="72"/>
      <c r="J27448" s="72"/>
      <c r="K27448" s="72"/>
    </row>
    <row r="27449" spans="9:11">
      <c r="I27449" s="72"/>
      <c r="J27449" s="72"/>
      <c r="K27449" s="72"/>
    </row>
    <row r="27450" spans="9:11">
      <c r="I27450" s="72"/>
      <c r="J27450" s="72"/>
      <c r="K27450" s="72"/>
    </row>
    <row r="27451" spans="9:11">
      <c r="I27451" s="72"/>
      <c r="J27451" s="72"/>
      <c r="K27451" s="72"/>
    </row>
    <row r="27452" spans="9:11">
      <c r="I27452" s="72"/>
      <c r="J27452" s="72"/>
      <c r="K27452" s="72"/>
    </row>
    <row r="27453" spans="9:11">
      <c r="I27453" s="72"/>
      <c r="J27453" s="72"/>
      <c r="K27453" s="72"/>
    </row>
    <row r="27454" spans="9:11">
      <c r="I27454" s="72"/>
      <c r="J27454" s="72"/>
      <c r="K27454" s="72"/>
    </row>
    <row r="27455" spans="9:11">
      <c r="I27455" s="72"/>
      <c r="J27455" s="72"/>
      <c r="K27455" s="72"/>
    </row>
    <row r="27456" spans="9:11">
      <c r="I27456" s="72"/>
      <c r="J27456" s="72"/>
      <c r="K27456" s="72"/>
    </row>
    <row r="27457" spans="9:11">
      <c r="I27457" s="72"/>
      <c r="J27457" s="72"/>
      <c r="K27457" s="72"/>
    </row>
    <row r="27458" spans="9:11">
      <c r="I27458" s="72"/>
      <c r="J27458" s="72"/>
      <c r="K27458" s="72"/>
    </row>
    <row r="27459" spans="9:11">
      <c r="I27459" s="72"/>
      <c r="J27459" s="72"/>
      <c r="K27459" s="72"/>
    </row>
    <row r="27460" spans="9:11">
      <c r="I27460" s="72"/>
      <c r="J27460" s="72"/>
      <c r="K27460" s="72"/>
    </row>
    <row r="27461" spans="9:11">
      <c r="I27461" s="72"/>
      <c r="J27461" s="72"/>
      <c r="K27461" s="72"/>
    </row>
    <row r="27462" spans="9:11">
      <c r="I27462" s="72"/>
      <c r="J27462" s="72"/>
      <c r="K27462" s="72"/>
    </row>
    <row r="27463" spans="9:11">
      <c r="I27463" s="72"/>
      <c r="J27463" s="72"/>
      <c r="K27463" s="72"/>
    </row>
    <row r="27464" spans="9:11">
      <c r="I27464" s="72"/>
      <c r="J27464" s="72"/>
      <c r="K27464" s="72"/>
    </row>
    <row r="27465" spans="9:11">
      <c r="I27465" s="72"/>
      <c r="J27465" s="72"/>
      <c r="K27465" s="72"/>
    </row>
    <row r="27466" spans="9:11">
      <c r="I27466" s="72"/>
      <c r="J27466" s="72"/>
      <c r="K27466" s="72"/>
    </row>
    <row r="27467" spans="9:11">
      <c r="I27467" s="72"/>
      <c r="J27467" s="72"/>
      <c r="K27467" s="72"/>
    </row>
    <row r="27468" spans="9:11">
      <c r="I27468" s="72"/>
      <c r="J27468" s="72"/>
      <c r="K27468" s="72"/>
    </row>
    <row r="27469" spans="9:11">
      <c r="I27469" s="72"/>
      <c r="J27469" s="72"/>
      <c r="K27469" s="72"/>
    </row>
    <row r="27470" spans="9:11">
      <c r="I27470" s="72"/>
      <c r="J27470" s="72"/>
      <c r="K27470" s="72"/>
    </row>
    <row r="27471" spans="9:11">
      <c r="I27471" s="72"/>
      <c r="J27471" s="72"/>
      <c r="K27471" s="72"/>
    </row>
    <row r="27472" spans="9:11">
      <c r="I27472" s="72"/>
      <c r="J27472" s="72"/>
      <c r="K27472" s="72"/>
    </row>
    <row r="27473" spans="9:11">
      <c r="I27473" s="72"/>
      <c r="J27473" s="72"/>
      <c r="K27473" s="72"/>
    </row>
    <row r="27474" spans="9:11">
      <c r="I27474" s="72"/>
      <c r="J27474" s="72"/>
      <c r="K27474" s="72"/>
    </row>
    <row r="27475" spans="9:11">
      <c r="I27475" s="72"/>
      <c r="J27475" s="72"/>
      <c r="K27475" s="72"/>
    </row>
    <row r="27476" spans="9:11">
      <c r="I27476" s="72"/>
      <c r="J27476" s="72"/>
      <c r="K27476" s="72"/>
    </row>
    <row r="27477" spans="9:11">
      <c r="I27477" s="72"/>
      <c r="J27477" s="72"/>
      <c r="K27477" s="72"/>
    </row>
    <row r="27478" spans="9:11">
      <c r="I27478" s="72"/>
      <c r="J27478" s="72"/>
      <c r="K27478" s="72"/>
    </row>
    <row r="27479" spans="9:11">
      <c r="I27479" s="72"/>
      <c r="J27479" s="72"/>
      <c r="K27479" s="72"/>
    </row>
    <row r="27480" spans="9:11">
      <c r="I27480" s="72"/>
      <c r="J27480" s="72"/>
      <c r="K27480" s="72"/>
    </row>
    <row r="27481" spans="9:11">
      <c r="I27481" s="72"/>
      <c r="J27481" s="72"/>
      <c r="K27481" s="72"/>
    </row>
    <row r="27482" spans="9:11">
      <c r="I27482" s="72"/>
      <c r="J27482" s="72"/>
      <c r="K27482" s="72"/>
    </row>
    <row r="27483" spans="9:11">
      <c r="I27483" s="72"/>
      <c r="J27483" s="72"/>
      <c r="K27483" s="72"/>
    </row>
    <row r="27484" spans="9:11">
      <c r="I27484" s="72"/>
      <c r="J27484" s="72"/>
      <c r="K27484" s="72"/>
    </row>
    <row r="27485" spans="9:11">
      <c r="I27485" s="72"/>
      <c r="J27485" s="72"/>
      <c r="K27485" s="72"/>
    </row>
    <row r="27486" spans="9:11">
      <c r="I27486" s="72"/>
      <c r="J27486" s="72"/>
      <c r="K27486" s="72"/>
    </row>
    <row r="27487" spans="9:11">
      <c r="I27487" s="72"/>
      <c r="J27487" s="72"/>
      <c r="K27487" s="72"/>
    </row>
    <row r="27488" spans="9:11">
      <c r="I27488" s="72"/>
      <c r="J27488" s="72"/>
      <c r="K27488" s="72"/>
    </row>
    <row r="27489" spans="9:11">
      <c r="I27489" s="72"/>
      <c r="J27489" s="72"/>
      <c r="K27489" s="72"/>
    </row>
    <row r="27490" spans="9:11">
      <c r="I27490" s="72"/>
      <c r="J27490" s="72"/>
      <c r="K27490" s="72"/>
    </row>
    <row r="27491" spans="9:11">
      <c r="I27491" s="72"/>
      <c r="J27491" s="72"/>
      <c r="K27491" s="72"/>
    </row>
    <row r="27492" spans="9:11">
      <c r="I27492" s="72"/>
      <c r="J27492" s="72"/>
      <c r="K27492" s="72"/>
    </row>
    <row r="27493" spans="9:11">
      <c r="I27493" s="72"/>
      <c r="J27493" s="72"/>
      <c r="K27493" s="72"/>
    </row>
    <row r="27494" spans="9:11">
      <c r="I27494" s="72"/>
      <c r="J27494" s="72"/>
      <c r="K27494" s="72"/>
    </row>
    <row r="27495" spans="9:11">
      <c r="I27495" s="72"/>
      <c r="J27495" s="72"/>
      <c r="K27495" s="72"/>
    </row>
    <row r="27496" spans="9:11">
      <c r="I27496" s="72"/>
      <c r="J27496" s="72"/>
      <c r="K27496" s="72"/>
    </row>
    <row r="27497" spans="9:11">
      <c r="I27497" s="72"/>
      <c r="J27497" s="72"/>
      <c r="K27497" s="72"/>
    </row>
    <row r="27498" spans="9:11">
      <c r="I27498" s="72"/>
      <c r="J27498" s="72"/>
      <c r="K27498" s="72"/>
    </row>
    <row r="27499" spans="9:11">
      <c r="I27499" s="72"/>
      <c r="J27499" s="72"/>
      <c r="K27499" s="72"/>
    </row>
    <row r="27500" spans="9:11">
      <c r="I27500" s="72"/>
      <c r="J27500" s="72"/>
      <c r="K27500" s="72"/>
    </row>
    <row r="27501" spans="9:11">
      <c r="I27501" s="72"/>
      <c r="J27501" s="72"/>
      <c r="K27501" s="72"/>
    </row>
    <row r="27502" spans="9:11">
      <c r="I27502" s="72"/>
      <c r="J27502" s="72"/>
      <c r="K27502" s="72"/>
    </row>
    <row r="27503" spans="9:11">
      <c r="I27503" s="72"/>
      <c r="J27503" s="72"/>
      <c r="K27503" s="72"/>
    </row>
    <row r="27504" spans="9:11">
      <c r="I27504" s="72"/>
      <c r="J27504" s="72"/>
      <c r="K27504" s="72"/>
    </row>
    <row r="27505" spans="9:11">
      <c r="I27505" s="72"/>
      <c r="J27505" s="72"/>
      <c r="K27505" s="72"/>
    </row>
    <row r="27506" spans="9:11">
      <c r="I27506" s="72"/>
      <c r="J27506" s="72"/>
      <c r="K27506" s="72"/>
    </row>
    <row r="27507" spans="9:11">
      <c r="I27507" s="72"/>
      <c r="J27507" s="72"/>
      <c r="K27507" s="72"/>
    </row>
    <row r="27508" spans="9:11">
      <c r="I27508" s="72"/>
      <c r="J27508" s="72"/>
      <c r="K27508" s="72"/>
    </row>
    <row r="27509" spans="9:11">
      <c r="I27509" s="72"/>
      <c r="J27509" s="72"/>
      <c r="K27509" s="72"/>
    </row>
    <row r="27510" spans="9:11">
      <c r="I27510" s="72"/>
      <c r="J27510" s="72"/>
      <c r="K27510" s="72"/>
    </row>
    <row r="27511" spans="9:11">
      <c r="I27511" s="72"/>
      <c r="J27511" s="72"/>
      <c r="K27511" s="72"/>
    </row>
    <row r="27512" spans="9:11">
      <c r="I27512" s="72"/>
      <c r="J27512" s="72"/>
      <c r="K27512" s="72"/>
    </row>
    <row r="27513" spans="9:11">
      <c r="I27513" s="72"/>
      <c r="J27513" s="72"/>
      <c r="K27513" s="72"/>
    </row>
    <row r="27514" spans="9:11">
      <c r="I27514" s="72"/>
      <c r="J27514" s="72"/>
      <c r="K27514" s="72"/>
    </row>
    <row r="27515" spans="9:11">
      <c r="I27515" s="72"/>
      <c r="J27515" s="72"/>
      <c r="K27515" s="72"/>
    </row>
    <row r="27516" spans="9:11">
      <c r="I27516" s="72"/>
      <c r="J27516" s="72"/>
      <c r="K27516" s="72"/>
    </row>
    <row r="27517" spans="9:11">
      <c r="I27517" s="72"/>
      <c r="J27517" s="72"/>
      <c r="K27517" s="72"/>
    </row>
    <row r="27518" spans="9:11">
      <c r="I27518" s="72"/>
      <c r="J27518" s="72"/>
      <c r="K27518" s="72"/>
    </row>
    <row r="27519" spans="9:11">
      <c r="I27519" s="72"/>
      <c r="J27519" s="72"/>
      <c r="K27519" s="72"/>
    </row>
    <row r="27520" spans="9:11">
      <c r="I27520" s="72"/>
      <c r="J27520" s="72"/>
      <c r="K27520" s="72"/>
    </row>
    <row r="27521" spans="9:11">
      <c r="I27521" s="72"/>
      <c r="J27521" s="72"/>
      <c r="K27521" s="72"/>
    </row>
    <row r="27522" spans="9:11">
      <c r="I27522" s="72"/>
      <c r="J27522" s="72"/>
      <c r="K27522" s="72"/>
    </row>
    <row r="27523" spans="9:11">
      <c r="I27523" s="72"/>
      <c r="J27523" s="72"/>
      <c r="K27523" s="72"/>
    </row>
    <row r="27524" spans="9:11">
      <c r="I27524" s="72"/>
      <c r="J27524" s="72"/>
      <c r="K27524" s="72"/>
    </row>
    <row r="27525" spans="9:11">
      <c r="I27525" s="72"/>
      <c r="J27525" s="72"/>
      <c r="K27525" s="72"/>
    </row>
    <row r="27526" spans="9:11">
      <c r="I27526" s="72"/>
      <c r="J27526" s="72"/>
      <c r="K27526" s="72"/>
    </row>
    <row r="27527" spans="9:11">
      <c r="I27527" s="72"/>
      <c r="J27527" s="72"/>
      <c r="K27527" s="72"/>
    </row>
    <row r="27528" spans="9:11">
      <c r="I27528" s="72"/>
      <c r="J27528" s="72"/>
      <c r="K27528" s="72"/>
    </row>
    <row r="27529" spans="9:11">
      <c r="I27529" s="72"/>
      <c r="J27529" s="72"/>
      <c r="K27529" s="72"/>
    </row>
    <row r="27530" spans="9:11">
      <c r="I27530" s="72"/>
      <c r="J27530" s="72"/>
      <c r="K27530" s="72"/>
    </row>
    <row r="27531" spans="9:11">
      <c r="I27531" s="72"/>
      <c r="J27531" s="72"/>
      <c r="K27531" s="72"/>
    </row>
    <row r="27532" spans="9:11">
      <c r="I27532" s="72"/>
      <c r="J27532" s="72"/>
      <c r="K27532" s="72"/>
    </row>
    <row r="27533" spans="9:11">
      <c r="I27533" s="72"/>
      <c r="J27533" s="72"/>
      <c r="K27533" s="72"/>
    </row>
    <row r="27534" spans="9:11">
      <c r="I27534" s="72"/>
      <c r="J27534" s="72"/>
      <c r="K27534" s="72"/>
    </row>
    <row r="27535" spans="9:11">
      <c r="I27535" s="72"/>
      <c r="J27535" s="72"/>
      <c r="K27535" s="72"/>
    </row>
    <row r="27536" spans="9:11">
      <c r="I27536" s="72"/>
      <c r="J27536" s="72"/>
      <c r="K27536" s="72"/>
    </row>
    <row r="27537" spans="9:11">
      <c r="I27537" s="72"/>
      <c r="J27537" s="72"/>
      <c r="K27537" s="72"/>
    </row>
    <row r="27538" spans="9:11">
      <c r="I27538" s="72"/>
      <c r="J27538" s="72"/>
      <c r="K27538" s="72"/>
    </row>
    <row r="27539" spans="9:11">
      <c r="I27539" s="72"/>
      <c r="J27539" s="72"/>
      <c r="K27539" s="72"/>
    </row>
    <row r="27540" spans="9:11">
      <c r="I27540" s="72"/>
      <c r="J27540" s="72"/>
      <c r="K27540" s="72"/>
    </row>
    <row r="27541" spans="9:11">
      <c r="I27541" s="72"/>
      <c r="J27541" s="72"/>
      <c r="K27541" s="72"/>
    </row>
    <row r="27542" spans="9:11">
      <c r="I27542" s="72"/>
      <c r="J27542" s="72"/>
      <c r="K27542" s="72"/>
    </row>
    <row r="27543" spans="9:11">
      <c r="I27543" s="72"/>
      <c r="J27543" s="72"/>
      <c r="K27543" s="72"/>
    </row>
    <row r="27544" spans="9:11">
      <c r="I27544" s="72"/>
      <c r="J27544" s="72"/>
      <c r="K27544" s="72"/>
    </row>
    <row r="27545" spans="9:11">
      <c r="I27545" s="72"/>
      <c r="J27545" s="72"/>
      <c r="K27545" s="72"/>
    </row>
    <row r="27546" spans="9:11">
      <c r="I27546" s="72"/>
      <c r="J27546" s="72"/>
      <c r="K27546" s="72"/>
    </row>
    <row r="27547" spans="9:11">
      <c r="I27547" s="72"/>
      <c r="J27547" s="72"/>
      <c r="K27547" s="72"/>
    </row>
    <row r="27548" spans="9:11">
      <c r="I27548" s="72"/>
      <c r="J27548" s="72"/>
      <c r="K27548" s="72"/>
    </row>
    <row r="27549" spans="9:11">
      <c r="I27549" s="72"/>
      <c r="J27549" s="72"/>
      <c r="K27549" s="72"/>
    </row>
    <row r="27550" spans="9:11">
      <c r="I27550" s="72"/>
      <c r="J27550" s="72"/>
      <c r="K27550" s="72"/>
    </row>
    <row r="27551" spans="9:11">
      <c r="I27551" s="72"/>
      <c r="J27551" s="72"/>
      <c r="K27551" s="72"/>
    </row>
    <row r="27552" spans="9:11">
      <c r="I27552" s="72"/>
      <c r="J27552" s="72"/>
      <c r="K27552" s="72"/>
    </row>
    <row r="27553" spans="9:11">
      <c r="I27553" s="72"/>
      <c r="J27553" s="72"/>
      <c r="K27553" s="72"/>
    </row>
    <row r="27554" spans="9:11">
      <c r="I27554" s="72"/>
      <c r="J27554" s="72"/>
      <c r="K27554" s="72"/>
    </row>
    <row r="27555" spans="9:11">
      <c r="I27555" s="72"/>
      <c r="J27555" s="72"/>
      <c r="K27555" s="72"/>
    </row>
    <row r="27556" spans="9:11">
      <c r="I27556" s="72"/>
      <c r="J27556" s="72"/>
      <c r="K27556" s="72"/>
    </row>
    <row r="27557" spans="9:11">
      <c r="I27557" s="72"/>
      <c r="J27557" s="72"/>
      <c r="K27557" s="72"/>
    </row>
    <row r="27558" spans="9:11">
      <c r="I27558" s="72"/>
      <c r="J27558" s="72"/>
      <c r="K27558" s="72"/>
    </row>
    <row r="27559" spans="9:11">
      <c r="I27559" s="72"/>
      <c r="J27559" s="72"/>
      <c r="K27559" s="72"/>
    </row>
    <row r="27560" spans="9:11">
      <c r="I27560" s="72"/>
      <c r="J27560" s="72"/>
      <c r="K27560" s="72"/>
    </row>
    <row r="27561" spans="9:11">
      <c r="I27561" s="72"/>
      <c r="J27561" s="72"/>
      <c r="K27561" s="72"/>
    </row>
    <row r="27562" spans="9:11">
      <c r="I27562" s="72"/>
      <c r="J27562" s="72"/>
      <c r="K27562" s="72"/>
    </row>
    <row r="27563" spans="9:11">
      <c r="I27563" s="72"/>
      <c r="J27563" s="72"/>
      <c r="K27563" s="72"/>
    </row>
    <row r="27564" spans="9:11">
      <c r="I27564" s="72"/>
      <c r="J27564" s="72"/>
      <c r="K27564" s="72"/>
    </row>
    <row r="27565" spans="9:11">
      <c r="I27565" s="72"/>
      <c r="J27565" s="72"/>
      <c r="K27565" s="72"/>
    </row>
    <row r="27566" spans="9:11">
      <c r="I27566" s="72"/>
      <c r="J27566" s="72"/>
      <c r="K27566" s="72"/>
    </row>
    <row r="27567" spans="9:11">
      <c r="I27567" s="72"/>
      <c r="J27567" s="72"/>
      <c r="K27567" s="72"/>
    </row>
    <row r="27568" spans="9:11">
      <c r="I27568" s="72"/>
      <c r="J27568" s="72"/>
      <c r="K27568" s="72"/>
    </row>
    <row r="27569" spans="9:11">
      <c r="I27569" s="72"/>
      <c r="J27569" s="72"/>
      <c r="K27569" s="72"/>
    </row>
    <row r="27570" spans="9:11">
      <c r="I27570" s="72"/>
      <c r="J27570" s="72"/>
      <c r="K27570" s="72"/>
    </row>
    <row r="27571" spans="9:11">
      <c r="I27571" s="72"/>
      <c r="J27571" s="72"/>
      <c r="K27571" s="72"/>
    </row>
    <row r="27572" spans="9:11">
      <c r="I27572" s="72"/>
      <c r="J27572" s="72"/>
      <c r="K27572" s="72"/>
    </row>
    <row r="27573" spans="9:11">
      <c r="I27573" s="72"/>
      <c r="J27573" s="72"/>
      <c r="K27573" s="72"/>
    </row>
    <row r="27574" spans="9:11">
      <c r="I27574" s="72"/>
      <c r="J27574" s="72"/>
      <c r="K27574" s="72"/>
    </row>
    <row r="27575" spans="9:11">
      <c r="I27575" s="72"/>
      <c r="J27575" s="72"/>
      <c r="K27575" s="72"/>
    </row>
    <row r="27576" spans="9:11">
      <c r="I27576" s="72"/>
      <c r="J27576" s="72"/>
      <c r="K27576" s="72"/>
    </row>
    <row r="27577" spans="9:11">
      <c r="I27577" s="72"/>
      <c r="J27577" s="72"/>
      <c r="K27577" s="72"/>
    </row>
    <row r="27578" spans="9:11">
      <c r="I27578" s="72"/>
      <c r="J27578" s="72"/>
      <c r="K27578" s="72"/>
    </row>
    <row r="27579" spans="9:11">
      <c r="I27579" s="72"/>
      <c r="J27579" s="72"/>
      <c r="K27579" s="72"/>
    </row>
    <row r="27580" spans="9:11">
      <c r="I27580" s="72"/>
      <c r="J27580" s="72"/>
      <c r="K27580" s="72"/>
    </row>
    <row r="27581" spans="9:11">
      <c r="I27581" s="72"/>
      <c r="J27581" s="72"/>
      <c r="K27581" s="72"/>
    </row>
    <row r="27582" spans="9:11">
      <c r="I27582" s="72"/>
      <c r="J27582" s="72"/>
      <c r="K27582" s="72"/>
    </row>
    <row r="27583" spans="9:11">
      <c r="I27583" s="72"/>
      <c r="J27583" s="72"/>
      <c r="K27583" s="72"/>
    </row>
    <row r="27584" spans="9:11">
      <c r="I27584" s="72"/>
      <c r="J27584" s="72"/>
      <c r="K27584" s="72"/>
    </row>
    <row r="27585" spans="9:11">
      <c r="I27585" s="72"/>
      <c r="J27585" s="72"/>
      <c r="K27585" s="72"/>
    </row>
    <row r="27586" spans="9:11">
      <c r="I27586" s="72"/>
      <c r="J27586" s="72"/>
      <c r="K27586" s="72"/>
    </row>
    <row r="27587" spans="9:11">
      <c r="I27587" s="72"/>
      <c r="J27587" s="72"/>
      <c r="K27587" s="72"/>
    </row>
    <row r="27588" spans="9:11">
      <c r="I27588" s="72"/>
      <c r="J27588" s="72"/>
      <c r="K27588" s="72"/>
    </row>
    <row r="27589" spans="9:11">
      <c r="I27589" s="72"/>
      <c r="J27589" s="72"/>
      <c r="K27589" s="72"/>
    </row>
    <row r="27590" spans="9:11">
      <c r="I27590" s="72"/>
      <c r="J27590" s="72"/>
      <c r="K27590" s="72"/>
    </row>
    <row r="27591" spans="9:11">
      <c r="I27591" s="72"/>
      <c r="J27591" s="72"/>
      <c r="K27591" s="72"/>
    </row>
    <row r="27592" spans="9:11">
      <c r="I27592" s="72"/>
      <c r="J27592" s="72"/>
      <c r="K27592" s="72"/>
    </row>
    <row r="27593" spans="9:11">
      <c r="I27593" s="72"/>
      <c r="J27593" s="72"/>
      <c r="K27593" s="72"/>
    </row>
    <row r="27594" spans="9:11">
      <c r="I27594" s="72"/>
      <c r="J27594" s="72"/>
      <c r="K27594" s="72"/>
    </row>
    <row r="27595" spans="9:11">
      <c r="I27595" s="72"/>
      <c r="J27595" s="72"/>
      <c r="K27595" s="72"/>
    </row>
    <row r="27596" spans="9:11">
      <c r="I27596" s="72"/>
      <c r="J27596" s="72"/>
      <c r="K27596" s="72"/>
    </row>
    <row r="27597" spans="9:11">
      <c r="I27597" s="72"/>
      <c r="J27597" s="72"/>
      <c r="K27597" s="72"/>
    </row>
    <row r="27598" spans="9:11">
      <c r="I27598" s="72"/>
      <c r="J27598" s="72"/>
      <c r="K27598" s="72"/>
    </row>
    <row r="27599" spans="9:11">
      <c r="I27599" s="72"/>
      <c r="J27599" s="72"/>
      <c r="K27599" s="72"/>
    </row>
    <row r="27600" spans="9:11">
      <c r="I27600" s="72"/>
      <c r="J27600" s="72"/>
      <c r="K27600" s="72"/>
    </row>
    <row r="27601" spans="9:11">
      <c r="I27601" s="72"/>
      <c r="J27601" s="72"/>
      <c r="K27601" s="72"/>
    </row>
    <row r="27602" spans="9:11">
      <c r="I27602" s="72"/>
      <c r="J27602" s="72"/>
      <c r="K27602" s="72"/>
    </row>
    <row r="27603" spans="9:11">
      <c r="I27603" s="72"/>
      <c r="J27603" s="72"/>
      <c r="K27603" s="72"/>
    </row>
    <row r="27604" spans="9:11">
      <c r="I27604" s="72"/>
      <c r="J27604" s="72"/>
      <c r="K27604" s="72"/>
    </row>
    <row r="27605" spans="9:11">
      <c r="I27605" s="72"/>
      <c r="J27605" s="72"/>
      <c r="K27605" s="72"/>
    </row>
    <row r="27606" spans="9:11">
      <c r="I27606" s="72"/>
      <c r="J27606" s="72"/>
      <c r="K27606" s="72"/>
    </row>
    <row r="27607" spans="9:11">
      <c r="I27607" s="72"/>
      <c r="J27607" s="72"/>
      <c r="K27607" s="72"/>
    </row>
    <row r="27608" spans="9:11">
      <c r="I27608" s="72"/>
      <c r="J27608" s="72"/>
      <c r="K27608" s="72"/>
    </row>
    <row r="27609" spans="9:11">
      <c r="I27609" s="72"/>
      <c r="J27609" s="72"/>
      <c r="K27609" s="72"/>
    </row>
    <row r="27610" spans="9:11">
      <c r="I27610" s="72"/>
      <c r="J27610" s="72"/>
      <c r="K27610" s="72"/>
    </row>
    <row r="27611" spans="9:11">
      <c r="I27611" s="72"/>
      <c r="J27611" s="72"/>
      <c r="K27611" s="72"/>
    </row>
    <row r="27612" spans="9:11">
      <c r="I27612" s="72"/>
      <c r="J27612" s="72"/>
      <c r="K27612" s="72"/>
    </row>
    <row r="27613" spans="9:11">
      <c r="I27613" s="72"/>
      <c r="J27613" s="72"/>
      <c r="K27613" s="72"/>
    </row>
    <row r="27614" spans="9:11">
      <c r="I27614" s="72"/>
      <c r="J27614" s="72"/>
      <c r="K27614" s="72"/>
    </row>
    <row r="27615" spans="9:11">
      <c r="I27615" s="72"/>
      <c r="J27615" s="72"/>
      <c r="K27615" s="72"/>
    </row>
    <row r="27616" spans="9:11">
      <c r="I27616" s="72"/>
      <c r="J27616" s="72"/>
      <c r="K27616" s="72"/>
    </row>
    <row r="27617" spans="9:11">
      <c r="I27617" s="72"/>
      <c r="J27617" s="72"/>
      <c r="K27617" s="72"/>
    </row>
    <row r="27618" spans="9:11">
      <c r="I27618" s="72"/>
      <c r="J27618" s="72"/>
      <c r="K27618" s="72"/>
    </row>
    <row r="27619" spans="9:11">
      <c r="I27619" s="72"/>
      <c r="J27619" s="72"/>
      <c r="K27619" s="72"/>
    </row>
    <row r="27620" spans="9:11">
      <c r="I27620" s="72"/>
      <c r="J27620" s="72"/>
      <c r="K27620" s="72"/>
    </row>
    <row r="27621" spans="9:11">
      <c r="I27621" s="72"/>
      <c r="J27621" s="72"/>
      <c r="K27621" s="72"/>
    </row>
    <row r="27622" spans="9:11">
      <c r="I27622" s="72"/>
      <c r="J27622" s="72"/>
      <c r="K27622" s="72"/>
    </row>
    <row r="27623" spans="9:11">
      <c r="I27623" s="72"/>
      <c r="J27623" s="72"/>
      <c r="K27623" s="72"/>
    </row>
    <row r="27624" spans="9:11">
      <c r="I27624" s="72"/>
      <c r="J27624" s="72"/>
      <c r="K27624" s="72"/>
    </row>
    <row r="27625" spans="9:11">
      <c r="I27625" s="72"/>
      <c r="J27625" s="72"/>
      <c r="K27625" s="72"/>
    </row>
    <row r="27626" spans="9:11">
      <c r="I27626" s="72"/>
      <c r="J27626" s="72"/>
      <c r="K27626" s="72"/>
    </row>
    <row r="27627" spans="9:11">
      <c r="I27627" s="72"/>
      <c r="J27627" s="72"/>
      <c r="K27627" s="72"/>
    </row>
    <row r="27628" spans="9:11">
      <c r="I27628" s="72"/>
      <c r="J27628" s="72"/>
      <c r="K27628" s="72"/>
    </row>
    <row r="27629" spans="9:11">
      <c r="I27629" s="72"/>
      <c r="J27629" s="72"/>
      <c r="K27629" s="72"/>
    </row>
    <row r="27630" spans="9:11">
      <c r="I27630" s="72"/>
      <c r="J27630" s="72"/>
      <c r="K27630" s="72"/>
    </row>
    <row r="27631" spans="9:11">
      <c r="I27631" s="72"/>
      <c r="J27631" s="72"/>
      <c r="K27631" s="72"/>
    </row>
    <row r="27632" spans="9:11">
      <c r="I27632" s="72"/>
      <c r="J27632" s="72"/>
      <c r="K27632" s="72"/>
    </row>
    <row r="27633" spans="9:11">
      <c r="I27633" s="72"/>
      <c r="J27633" s="72"/>
      <c r="K27633" s="72"/>
    </row>
    <row r="27634" spans="9:11">
      <c r="I27634" s="72"/>
      <c r="J27634" s="72"/>
      <c r="K27634" s="72"/>
    </row>
    <row r="27635" spans="9:11">
      <c r="I27635" s="72"/>
      <c r="J27635" s="72"/>
      <c r="K27635" s="72"/>
    </row>
    <row r="27636" spans="9:11">
      <c r="I27636" s="72"/>
      <c r="J27636" s="72"/>
      <c r="K27636" s="72"/>
    </row>
    <row r="27637" spans="9:11">
      <c r="I27637" s="72"/>
      <c r="J27637" s="72"/>
      <c r="K27637" s="72"/>
    </row>
    <row r="27638" spans="9:11">
      <c r="I27638" s="72"/>
      <c r="J27638" s="72"/>
      <c r="K27638" s="72"/>
    </row>
    <row r="27639" spans="9:11">
      <c r="I27639" s="72"/>
      <c r="J27639" s="72"/>
      <c r="K27639" s="72"/>
    </row>
    <row r="27640" spans="9:11">
      <c r="I27640" s="72"/>
      <c r="J27640" s="72"/>
      <c r="K27640" s="72"/>
    </row>
    <row r="27641" spans="9:11">
      <c r="I27641" s="72"/>
      <c r="J27641" s="72"/>
      <c r="K27641" s="72"/>
    </row>
    <row r="27642" spans="9:11">
      <c r="I27642" s="72"/>
      <c r="J27642" s="72"/>
      <c r="K27642" s="72"/>
    </row>
    <row r="27643" spans="9:11">
      <c r="I27643" s="72"/>
      <c r="J27643" s="72"/>
      <c r="K27643" s="72"/>
    </row>
    <row r="27644" spans="9:11">
      <c r="I27644" s="72"/>
      <c r="J27644" s="72"/>
      <c r="K27644" s="72"/>
    </row>
    <row r="27645" spans="9:11">
      <c r="I27645" s="72"/>
      <c r="J27645" s="72"/>
      <c r="K27645" s="72"/>
    </row>
    <row r="27646" spans="9:11">
      <c r="I27646" s="72"/>
      <c r="J27646" s="72"/>
      <c r="K27646" s="72"/>
    </row>
    <row r="27647" spans="9:11">
      <c r="I27647" s="72"/>
      <c r="J27647" s="72"/>
      <c r="K27647" s="72"/>
    </row>
    <row r="27648" spans="9:11">
      <c r="I27648" s="72"/>
      <c r="J27648" s="72"/>
      <c r="K27648" s="72"/>
    </row>
    <row r="27649" spans="9:11">
      <c r="I27649" s="72"/>
      <c r="J27649" s="72"/>
      <c r="K27649" s="72"/>
    </row>
    <row r="27650" spans="9:11">
      <c r="I27650" s="72"/>
      <c r="J27650" s="72"/>
      <c r="K27650" s="72"/>
    </row>
    <row r="27651" spans="9:11">
      <c r="I27651" s="72"/>
      <c r="J27651" s="72"/>
      <c r="K27651" s="72"/>
    </row>
    <row r="27652" spans="9:11">
      <c r="I27652" s="72"/>
      <c r="J27652" s="72"/>
      <c r="K27652" s="72"/>
    </row>
    <row r="27653" spans="9:11">
      <c r="I27653" s="72"/>
      <c r="J27653" s="72"/>
      <c r="K27653" s="72"/>
    </row>
    <row r="27654" spans="9:11">
      <c r="I27654" s="72"/>
      <c r="J27654" s="72"/>
      <c r="K27654" s="72"/>
    </row>
    <row r="27655" spans="9:11">
      <c r="I27655" s="72"/>
      <c r="J27655" s="72"/>
      <c r="K27655" s="72"/>
    </row>
    <row r="27656" spans="9:11">
      <c r="I27656" s="72"/>
      <c r="J27656" s="72"/>
      <c r="K27656" s="72"/>
    </row>
    <row r="27657" spans="9:11">
      <c r="I27657" s="72"/>
      <c r="J27657" s="72"/>
      <c r="K27657" s="72"/>
    </row>
    <row r="27658" spans="9:11">
      <c r="I27658" s="72"/>
      <c r="J27658" s="72"/>
      <c r="K27658" s="72"/>
    </row>
    <row r="27659" spans="9:11">
      <c r="I27659" s="72"/>
      <c r="J27659" s="72"/>
      <c r="K27659" s="72"/>
    </row>
    <row r="27660" spans="9:11">
      <c r="I27660" s="72"/>
      <c r="J27660" s="72"/>
      <c r="K27660" s="72"/>
    </row>
    <row r="27661" spans="9:11">
      <c r="I27661" s="72"/>
      <c r="J27661" s="72"/>
      <c r="K27661" s="72"/>
    </row>
    <row r="27662" spans="9:11">
      <c r="I27662" s="72"/>
      <c r="J27662" s="72"/>
      <c r="K27662" s="72"/>
    </row>
    <row r="27663" spans="9:11">
      <c r="I27663" s="72"/>
      <c r="J27663" s="72"/>
      <c r="K27663" s="72"/>
    </row>
    <row r="27664" spans="9:11">
      <c r="I27664" s="72"/>
      <c r="J27664" s="72"/>
      <c r="K27664" s="72"/>
    </row>
    <row r="27665" spans="9:11">
      <c r="I27665" s="72"/>
      <c r="J27665" s="72"/>
      <c r="K27665" s="72"/>
    </row>
    <row r="27666" spans="9:11">
      <c r="I27666" s="72"/>
      <c r="J27666" s="72"/>
      <c r="K27666" s="72"/>
    </row>
    <row r="27667" spans="9:11">
      <c r="I27667" s="72"/>
      <c r="J27667" s="72"/>
      <c r="K27667" s="72"/>
    </row>
    <row r="27668" spans="9:11">
      <c r="I27668" s="72"/>
      <c r="J27668" s="72"/>
      <c r="K27668" s="72"/>
    </row>
    <row r="27669" spans="9:11">
      <c r="I27669" s="72"/>
      <c r="J27669" s="72"/>
      <c r="K27669" s="72"/>
    </row>
    <row r="27670" spans="9:11">
      <c r="I27670" s="72"/>
      <c r="J27670" s="72"/>
      <c r="K27670" s="72"/>
    </row>
    <row r="27671" spans="9:11">
      <c r="I27671" s="72"/>
      <c r="J27671" s="72"/>
      <c r="K27671" s="72"/>
    </row>
    <row r="27672" spans="9:11">
      <c r="I27672" s="72"/>
      <c r="J27672" s="72"/>
      <c r="K27672" s="72"/>
    </row>
    <row r="27673" spans="9:11">
      <c r="I27673" s="72"/>
      <c r="J27673" s="72"/>
      <c r="K27673" s="72"/>
    </row>
    <row r="27674" spans="9:11">
      <c r="I27674" s="72"/>
      <c r="J27674" s="72"/>
      <c r="K27674" s="72"/>
    </row>
    <row r="27675" spans="9:11">
      <c r="I27675" s="72"/>
      <c r="J27675" s="72"/>
      <c r="K27675" s="72"/>
    </row>
    <row r="27676" spans="9:11">
      <c r="I27676" s="72"/>
      <c r="J27676" s="72"/>
      <c r="K27676" s="72"/>
    </row>
    <row r="27677" spans="9:11">
      <c r="I27677" s="72"/>
      <c r="J27677" s="72"/>
      <c r="K27677" s="72"/>
    </row>
    <row r="27678" spans="9:11">
      <c r="I27678" s="72"/>
      <c r="J27678" s="72"/>
      <c r="K27678" s="72"/>
    </row>
    <row r="27679" spans="9:11">
      <c r="I27679" s="72"/>
      <c r="J27679" s="72"/>
      <c r="K27679" s="72"/>
    </row>
    <row r="27680" spans="9:11">
      <c r="I27680" s="72"/>
      <c r="J27680" s="72"/>
      <c r="K27680" s="72"/>
    </row>
    <row r="27681" spans="9:11">
      <c r="I27681" s="72"/>
      <c r="J27681" s="72"/>
      <c r="K27681" s="72"/>
    </row>
    <row r="27682" spans="9:11">
      <c r="I27682" s="72"/>
      <c r="J27682" s="72"/>
      <c r="K27682" s="72"/>
    </row>
    <row r="27683" spans="9:11">
      <c r="I27683" s="72"/>
      <c r="J27683" s="72"/>
      <c r="K27683" s="72"/>
    </row>
    <row r="27684" spans="9:11">
      <c r="I27684" s="72"/>
      <c r="J27684" s="72"/>
      <c r="K27684" s="72"/>
    </row>
    <row r="27685" spans="9:11">
      <c r="I27685" s="72"/>
      <c r="J27685" s="72"/>
      <c r="K27685" s="72"/>
    </row>
    <row r="27686" spans="9:11">
      <c r="I27686" s="72"/>
      <c r="J27686" s="72"/>
      <c r="K27686" s="72"/>
    </row>
    <row r="27687" spans="9:11">
      <c r="I27687" s="72"/>
      <c r="J27687" s="72"/>
      <c r="K27687" s="72"/>
    </row>
    <row r="27688" spans="9:11">
      <c r="I27688" s="72"/>
      <c r="J27688" s="72"/>
      <c r="K27688" s="72"/>
    </row>
    <row r="27689" spans="9:11">
      <c r="I27689" s="72"/>
      <c r="J27689" s="72"/>
      <c r="K27689" s="72"/>
    </row>
    <row r="27690" spans="9:11">
      <c r="I27690" s="72"/>
      <c r="J27690" s="72"/>
      <c r="K27690" s="72"/>
    </row>
    <row r="27691" spans="9:11">
      <c r="I27691" s="72"/>
      <c r="J27691" s="72"/>
      <c r="K27691" s="72"/>
    </row>
    <row r="27692" spans="9:11">
      <c r="I27692" s="72"/>
      <c r="J27692" s="72"/>
      <c r="K27692" s="72"/>
    </row>
    <row r="27693" spans="9:11">
      <c r="I27693" s="72"/>
      <c r="J27693" s="72"/>
      <c r="K27693" s="72"/>
    </row>
    <row r="27694" spans="9:11">
      <c r="I27694" s="72"/>
      <c r="J27694" s="72"/>
      <c r="K27694" s="72"/>
    </row>
    <row r="27695" spans="9:11">
      <c r="I27695" s="72"/>
      <c r="J27695" s="72"/>
      <c r="K27695" s="72"/>
    </row>
    <row r="27696" spans="9:11">
      <c r="I27696" s="72"/>
      <c r="J27696" s="72"/>
      <c r="K27696" s="72"/>
    </row>
    <row r="27697" spans="9:11">
      <c r="I27697" s="72"/>
      <c r="J27697" s="72"/>
      <c r="K27697" s="72"/>
    </row>
    <row r="27698" spans="9:11">
      <c r="I27698" s="72"/>
      <c r="J27698" s="72"/>
      <c r="K27698" s="72"/>
    </row>
    <row r="27699" spans="9:11">
      <c r="I27699" s="72"/>
      <c r="J27699" s="72"/>
      <c r="K27699" s="72"/>
    </row>
    <row r="27700" spans="9:11">
      <c r="I27700" s="72"/>
      <c r="J27700" s="72"/>
      <c r="K27700" s="72"/>
    </row>
    <row r="27701" spans="9:11">
      <c r="I27701" s="72"/>
      <c r="J27701" s="72"/>
      <c r="K27701" s="72"/>
    </row>
    <row r="27702" spans="9:11">
      <c r="I27702" s="72"/>
      <c r="J27702" s="72"/>
      <c r="K27702" s="72"/>
    </row>
    <row r="27703" spans="9:11">
      <c r="I27703" s="72"/>
      <c r="J27703" s="72"/>
      <c r="K27703" s="72"/>
    </row>
    <row r="27704" spans="9:11">
      <c r="I27704" s="72"/>
      <c r="J27704" s="72"/>
      <c r="K27704" s="72"/>
    </row>
    <row r="27705" spans="9:11">
      <c r="I27705" s="72"/>
      <c r="J27705" s="72"/>
      <c r="K27705" s="72"/>
    </row>
    <row r="27706" spans="9:11">
      <c r="I27706" s="72"/>
      <c r="J27706" s="72"/>
      <c r="K27706" s="72"/>
    </row>
    <row r="27707" spans="9:11">
      <c r="I27707" s="72"/>
      <c r="J27707" s="72"/>
      <c r="K27707" s="72"/>
    </row>
    <row r="27708" spans="9:11">
      <c r="I27708" s="72"/>
      <c r="J27708" s="72"/>
      <c r="K27708" s="72"/>
    </row>
    <row r="27709" spans="9:11">
      <c r="I27709" s="72"/>
      <c r="J27709" s="72"/>
      <c r="K27709" s="72"/>
    </row>
    <row r="27710" spans="9:11">
      <c r="I27710" s="72"/>
      <c r="J27710" s="72"/>
      <c r="K27710" s="72"/>
    </row>
    <row r="27711" spans="9:11">
      <c r="I27711" s="72"/>
      <c r="J27711" s="72"/>
      <c r="K27711" s="72"/>
    </row>
    <row r="27712" spans="9:11">
      <c r="I27712" s="72"/>
      <c r="J27712" s="72"/>
      <c r="K27712" s="72"/>
    </row>
    <row r="27713" spans="9:11">
      <c r="I27713" s="72"/>
      <c r="J27713" s="72"/>
      <c r="K27713" s="72"/>
    </row>
    <row r="27714" spans="9:11">
      <c r="I27714" s="72"/>
      <c r="J27714" s="72"/>
      <c r="K27714" s="72"/>
    </row>
    <row r="27715" spans="9:11">
      <c r="I27715" s="72"/>
      <c r="J27715" s="72"/>
      <c r="K27715" s="72"/>
    </row>
    <row r="27716" spans="9:11">
      <c r="I27716" s="72"/>
      <c r="J27716" s="72"/>
      <c r="K27716" s="72"/>
    </row>
    <row r="27717" spans="9:11">
      <c r="I27717" s="72"/>
      <c r="J27717" s="72"/>
      <c r="K27717" s="72"/>
    </row>
    <row r="27718" spans="9:11">
      <c r="I27718" s="72"/>
      <c r="J27718" s="72"/>
      <c r="K27718" s="72"/>
    </row>
    <row r="27719" spans="9:11">
      <c r="I27719" s="72"/>
      <c r="J27719" s="72"/>
      <c r="K27719" s="72"/>
    </row>
    <row r="27720" spans="9:11">
      <c r="I27720" s="72"/>
      <c r="J27720" s="72"/>
      <c r="K27720" s="72"/>
    </row>
    <row r="27721" spans="9:11">
      <c r="I27721" s="72"/>
      <c r="J27721" s="72"/>
      <c r="K27721" s="72"/>
    </row>
    <row r="27722" spans="9:11">
      <c r="I27722" s="72"/>
      <c r="J27722" s="72"/>
      <c r="K27722" s="72"/>
    </row>
    <row r="27723" spans="9:11">
      <c r="I27723" s="72"/>
      <c r="J27723" s="72"/>
      <c r="K27723" s="72"/>
    </row>
    <row r="27724" spans="9:11">
      <c r="I27724" s="72"/>
      <c r="J27724" s="72"/>
      <c r="K27724" s="72"/>
    </row>
    <row r="27725" spans="9:11">
      <c r="I27725" s="72"/>
      <c r="J27725" s="72"/>
      <c r="K27725" s="72"/>
    </row>
    <row r="27726" spans="9:11">
      <c r="I27726" s="72"/>
      <c r="J27726" s="72"/>
      <c r="K27726" s="72"/>
    </row>
    <row r="27727" spans="9:11">
      <c r="I27727" s="72"/>
      <c r="J27727" s="72"/>
      <c r="K27727" s="72"/>
    </row>
    <row r="27728" spans="9:11">
      <c r="I27728" s="72"/>
      <c r="J27728" s="72"/>
      <c r="K27728" s="72"/>
    </row>
    <row r="27729" spans="9:11">
      <c r="I27729" s="72"/>
      <c r="J27729" s="72"/>
      <c r="K27729" s="72"/>
    </row>
    <row r="27730" spans="9:11">
      <c r="I27730" s="72"/>
      <c r="J27730" s="72"/>
      <c r="K27730" s="72"/>
    </row>
    <row r="27731" spans="9:11">
      <c r="I27731" s="72"/>
      <c r="J27731" s="72"/>
      <c r="K27731" s="72"/>
    </row>
    <row r="27732" spans="9:11">
      <c r="I27732" s="72"/>
      <c r="J27732" s="72"/>
      <c r="K27732" s="72"/>
    </row>
    <row r="27733" spans="9:11">
      <c r="I27733" s="72"/>
      <c r="J27733" s="72"/>
      <c r="K27733" s="72"/>
    </row>
    <row r="27734" spans="9:11">
      <c r="I27734" s="72"/>
      <c r="J27734" s="72"/>
      <c r="K27734" s="72"/>
    </row>
    <row r="27735" spans="9:11">
      <c r="I27735" s="72"/>
      <c r="J27735" s="72"/>
      <c r="K27735" s="72"/>
    </row>
    <row r="27736" spans="9:11">
      <c r="I27736" s="72"/>
      <c r="J27736" s="72"/>
      <c r="K27736" s="72"/>
    </row>
    <row r="27737" spans="9:11">
      <c r="I27737" s="72"/>
      <c r="J27737" s="72"/>
      <c r="K27737" s="72"/>
    </row>
    <row r="27738" spans="9:11">
      <c r="I27738" s="72"/>
      <c r="J27738" s="72"/>
      <c r="K27738" s="72"/>
    </row>
    <row r="27739" spans="9:11">
      <c r="I27739" s="72"/>
      <c r="J27739" s="72"/>
      <c r="K27739" s="72"/>
    </row>
    <row r="27740" spans="9:11">
      <c r="I27740" s="72"/>
      <c r="J27740" s="72"/>
      <c r="K27740" s="72"/>
    </row>
    <row r="27741" spans="9:11">
      <c r="I27741" s="72"/>
      <c r="J27741" s="72"/>
      <c r="K27741" s="72"/>
    </row>
    <row r="27742" spans="9:11">
      <c r="I27742" s="72"/>
      <c r="J27742" s="72"/>
      <c r="K27742" s="72"/>
    </row>
    <row r="27743" spans="9:11">
      <c r="I27743" s="72"/>
      <c r="J27743" s="72"/>
      <c r="K27743" s="72"/>
    </row>
    <row r="27744" spans="9:11">
      <c r="I27744" s="72"/>
      <c r="J27744" s="72"/>
      <c r="K27744" s="72"/>
    </row>
    <row r="27745" spans="9:11">
      <c r="I27745" s="72"/>
      <c r="J27745" s="72"/>
      <c r="K27745" s="72"/>
    </row>
    <row r="27746" spans="9:11">
      <c r="I27746" s="72"/>
      <c r="J27746" s="72"/>
      <c r="K27746" s="72"/>
    </row>
    <row r="27747" spans="9:11">
      <c r="I27747" s="72"/>
      <c r="J27747" s="72"/>
      <c r="K27747" s="72"/>
    </row>
    <row r="27748" spans="9:11">
      <c r="I27748" s="72"/>
      <c r="J27748" s="72"/>
      <c r="K27748" s="72"/>
    </row>
    <row r="27749" spans="9:11">
      <c r="I27749" s="72"/>
      <c r="J27749" s="72"/>
      <c r="K27749" s="72"/>
    </row>
    <row r="27750" spans="9:11">
      <c r="I27750" s="72"/>
      <c r="J27750" s="72"/>
      <c r="K27750" s="72"/>
    </row>
    <row r="27751" spans="9:11">
      <c r="I27751" s="72"/>
      <c r="J27751" s="72"/>
      <c r="K27751" s="72"/>
    </row>
    <row r="27752" spans="9:11">
      <c r="I27752" s="72"/>
      <c r="J27752" s="72"/>
      <c r="K27752" s="72"/>
    </row>
    <row r="27753" spans="9:11">
      <c r="I27753" s="72"/>
      <c r="J27753" s="72"/>
      <c r="K27753" s="72"/>
    </row>
    <row r="27754" spans="9:11">
      <c r="I27754" s="72"/>
      <c r="J27754" s="72"/>
      <c r="K27754" s="72"/>
    </row>
    <row r="27755" spans="9:11">
      <c r="I27755" s="72"/>
      <c r="J27755" s="72"/>
      <c r="K27755" s="72"/>
    </row>
    <row r="27756" spans="9:11">
      <c r="I27756" s="72"/>
      <c r="J27756" s="72"/>
      <c r="K27756" s="72"/>
    </row>
    <row r="27757" spans="9:11">
      <c r="I27757" s="72"/>
      <c r="J27757" s="72"/>
      <c r="K27757" s="72"/>
    </row>
    <row r="27758" spans="9:11">
      <c r="I27758" s="72"/>
      <c r="J27758" s="72"/>
      <c r="K27758" s="72"/>
    </row>
    <row r="27759" spans="9:11">
      <c r="I27759" s="72"/>
      <c r="J27759" s="72"/>
      <c r="K27759" s="72"/>
    </row>
    <row r="27760" spans="9:11">
      <c r="I27760" s="72"/>
      <c r="J27760" s="72"/>
      <c r="K27760" s="72"/>
    </row>
    <row r="27761" spans="9:11">
      <c r="I27761" s="72"/>
      <c r="J27761" s="72"/>
      <c r="K27761" s="72"/>
    </row>
    <row r="27762" spans="9:11">
      <c r="I27762" s="72"/>
      <c r="J27762" s="72"/>
      <c r="K27762" s="72"/>
    </row>
    <row r="27763" spans="9:11">
      <c r="I27763" s="72"/>
      <c r="J27763" s="72"/>
      <c r="K27763" s="72"/>
    </row>
    <row r="27764" spans="9:11">
      <c r="I27764" s="72"/>
      <c r="J27764" s="72"/>
      <c r="K27764" s="72"/>
    </row>
    <row r="27765" spans="9:11">
      <c r="I27765" s="72"/>
      <c r="J27765" s="72"/>
      <c r="K27765" s="72"/>
    </row>
    <row r="27766" spans="9:11">
      <c r="I27766" s="72"/>
      <c r="J27766" s="72"/>
      <c r="K27766" s="72"/>
    </row>
    <row r="27767" spans="9:11">
      <c r="I27767" s="72"/>
      <c r="J27767" s="72"/>
      <c r="K27767" s="72"/>
    </row>
    <row r="27768" spans="9:11">
      <c r="I27768" s="72"/>
      <c r="J27768" s="72"/>
      <c r="K27768" s="72"/>
    </row>
    <row r="27769" spans="9:11">
      <c r="I27769" s="72"/>
      <c r="J27769" s="72"/>
      <c r="K27769" s="72"/>
    </row>
    <row r="27770" spans="9:11">
      <c r="I27770" s="72"/>
      <c r="J27770" s="72"/>
      <c r="K27770" s="72"/>
    </row>
    <row r="27771" spans="9:11">
      <c r="I27771" s="72"/>
      <c r="J27771" s="72"/>
      <c r="K27771" s="72"/>
    </row>
    <row r="27772" spans="9:11">
      <c r="I27772" s="72"/>
      <c r="J27772" s="72"/>
      <c r="K27772" s="72"/>
    </row>
    <row r="27773" spans="9:11">
      <c r="I27773" s="72"/>
      <c r="J27773" s="72"/>
      <c r="K27773" s="72"/>
    </row>
    <row r="27774" spans="9:11">
      <c r="I27774" s="72"/>
      <c r="J27774" s="72"/>
      <c r="K27774" s="72"/>
    </row>
    <row r="27775" spans="9:11">
      <c r="I27775" s="72"/>
      <c r="J27775" s="72"/>
      <c r="K27775" s="72"/>
    </row>
    <row r="27776" spans="9:11">
      <c r="I27776" s="72"/>
      <c r="J27776" s="72"/>
      <c r="K27776" s="72"/>
    </row>
    <row r="27777" spans="9:11">
      <c r="I27777" s="72"/>
      <c r="J27777" s="72"/>
      <c r="K27777" s="72"/>
    </row>
    <row r="27778" spans="9:11">
      <c r="I27778" s="72"/>
      <c r="J27778" s="72"/>
      <c r="K27778" s="72"/>
    </row>
    <row r="27779" spans="9:11">
      <c r="I27779" s="72"/>
      <c r="J27779" s="72"/>
      <c r="K27779" s="72"/>
    </row>
    <row r="27780" spans="9:11">
      <c r="I27780" s="72"/>
      <c r="J27780" s="72"/>
      <c r="K27780" s="72"/>
    </row>
    <row r="27781" spans="9:11">
      <c r="I27781" s="72"/>
      <c r="J27781" s="72"/>
      <c r="K27781" s="72"/>
    </row>
    <row r="27782" spans="9:11">
      <c r="I27782" s="72"/>
      <c r="J27782" s="72"/>
      <c r="K27782" s="72"/>
    </row>
    <row r="27783" spans="9:11">
      <c r="I27783" s="72"/>
      <c r="J27783" s="72"/>
      <c r="K27783" s="72"/>
    </row>
    <row r="27784" spans="9:11">
      <c r="I27784" s="72"/>
      <c r="J27784" s="72"/>
      <c r="K27784" s="72"/>
    </row>
    <row r="27785" spans="9:11">
      <c r="I27785" s="72"/>
      <c r="J27785" s="72"/>
      <c r="K27785" s="72"/>
    </row>
    <row r="27786" spans="9:11">
      <c r="I27786" s="72"/>
      <c r="J27786" s="72"/>
      <c r="K27786" s="72"/>
    </row>
    <row r="27787" spans="9:11">
      <c r="I27787" s="72"/>
      <c r="J27787" s="72"/>
      <c r="K27787" s="72"/>
    </row>
    <row r="27788" spans="9:11">
      <c r="I27788" s="72"/>
      <c r="J27788" s="72"/>
      <c r="K27788" s="72"/>
    </row>
    <row r="27789" spans="9:11">
      <c r="I27789" s="72"/>
      <c r="J27789" s="72"/>
      <c r="K27789" s="72"/>
    </row>
    <row r="27790" spans="9:11">
      <c r="I27790" s="72"/>
      <c r="J27790" s="72"/>
      <c r="K27790" s="72"/>
    </row>
    <row r="27791" spans="9:11">
      <c r="I27791" s="72"/>
      <c r="J27791" s="72"/>
      <c r="K27791" s="72"/>
    </row>
    <row r="27792" spans="9:11">
      <c r="I27792" s="72"/>
      <c r="J27792" s="72"/>
      <c r="K27792" s="72"/>
    </row>
    <row r="27793" spans="9:11">
      <c r="I27793" s="72"/>
      <c r="J27793" s="72"/>
      <c r="K27793" s="72"/>
    </row>
    <row r="27794" spans="9:11">
      <c r="I27794" s="72"/>
      <c r="J27794" s="72"/>
      <c r="K27794" s="72"/>
    </row>
    <row r="27795" spans="9:11">
      <c r="I27795" s="72"/>
      <c r="J27795" s="72"/>
      <c r="K27795" s="72"/>
    </row>
    <row r="27796" spans="9:11">
      <c r="I27796" s="72"/>
      <c r="J27796" s="72"/>
      <c r="K27796" s="72"/>
    </row>
    <row r="27797" spans="9:11">
      <c r="I27797" s="72"/>
      <c r="J27797" s="72"/>
      <c r="K27797" s="72"/>
    </row>
    <row r="27798" spans="9:11">
      <c r="I27798" s="72"/>
      <c r="J27798" s="72"/>
      <c r="K27798" s="72"/>
    </row>
    <row r="27799" spans="9:11">
      <c r="I27799" s="72"/>
      <c r="J27799" s="72"/>
      <c r="K27799" s="72"/>
    </row>
    <row r="27800" spans="9:11">
      <c r="I27800" s="72"/>
      <c r="J27800" s="72"/>
      <c r="K27800" s="72"/>
    </row>
    <row r="27801" spans="9:11">
      <c r="I27801" s="72"/>
      <c r="J27801" s="72"/>
      <c r="K27801" s="72"/>
    </row>
    <row r="27802" spans="9:11">
      <c r="I27802" s="72"/>
      <c r="J27802" s="72"/>
      <c r="K27802" s="72"/>
    </row>
    <row r="27803" spans="9:11">
      <c r="I27803" s="72"/>
      <c r="J27803" s="72"/>
      <c r="K27803" s="72"/>
    </row>
    <row r="27804" spans="9:11">
      <c r="I27804" s="72"/>
      <c r="J27804" s="72"/>
      <c r="K27804" s="72"/>
    </row>
    <row r="27805" spans="9:11">
      <c r="I27805" s="72"/>
      <c r="J27805" s="72"/>
      <c r="K27805" s="72"/>
    </row>
    <row r="27806" spans="9:11">
      <c r="I27806" s="72"/>
      <c r="J27806" s="72"/>
      <c r="K27806" s="72"/>
    </row>
    <row r="27807" spans="9:11">
      <c r="I27807" s="72"/>
      <c r="J27807" s="72"/>
      <c r="K27807" s="72"/>
    </row>
    <row r="27808" spans="9:11">
      <c r="I27808" s="72"/>
      <c r="J27808" s="72"/>
      <c r="K27808" s="72"/>
    </row>
    <row r="27809" spans="9:11">
      <c r="I27809" s="72"/>
      <c r="J27809" s="72"/>
      <c r="K27809" s="72"/>
    </row>
    <row r="27810" spans="9:11">
      <c r="I27810" s="72"/>
      <c r="J27810" s="72"/>
      <c r="K27810" s="72"/>
    </row>
    <row r="27811" spans="9:11">
      <c r="I27811" s="72"/>
      <c r="J27811" s="72"/>
      <c r="K27811" s="72"/>
    </row>
    <row r="27812" spans="9:11">
      <c r="I27812" s="72"/>
      <c r="J27812" s="72"/>
      <c r="K27812" s="72"/>
    </row>
    <row r="27813" spans="9:11">
      <c r="I27813" s="72"/>
      <c r="J27813" s="72"/>
      <c r="K27813" s="72"/>
    </row>
    <row r="27814" spans="9:11">
      <c r="I27814" s="72"/>
      <c r="J27814" s="72"/>
      <c r="K27814" s="72"/>
    </row>
    <row r="27815" spans="9:11">
      <c r="I27815" s="72"/>
      <c r="J27815" s="72"/>
      <c r="K27815" s="72"/>
    </row>
    <row r="27816" spans="9:11">
      <c r="I27816" s="72"/>
      <c r="J27816" s="72"/>
      <c r="K27816" s="72"/>
    </row>
    <row r="27817" spans="9:11">
      <c r="I27817" s="72"/>
      <c r="J27817" s="72"/>
      <c r="K27817" s="72"/>
    </row>
    <row r="27818" spans="9:11">
      <c r="I27818" s="72"/>
      <c r="J27818" s="72"/>
      <c r="K27818" s="72"/>
    </row>
    <row r="27819" spans="9:11">
      <c r="I27819" s="72"/>
      <c r="J27819" s="72"/>
      <c r="K27819" s="72"/>
    </row>
    <row r="27820" spans="9:11">
      <c r="I27820" s="72"/>
      <c r="J27820" s="72"/>
      <c r="K27820" s="72"/>
    </row>
    <row r="27821" spans="9:11">
      <c r="I27821" s="72"/>
      <c r="J27821" s="72"/>
      <c r="K27821" s="72"/>
    </row>
    <row r="27822" spans="9:11">
      <c r="I27822" s="72"/>
      <c r="J27822" s="72"/>
      <c r="K27822" s="72"/>
    </row>
    <row r="27823" spans="9:11">
      <c r="I27823" s="72"/>
      <c r="J27823" s="72"/>
      <c r="K27823" s="72"/>
    </row>
    <row r="27824" spans="9:11">
      <c r="I27824" s="72"/>
      <c r="J27824" s="72"/>
      <c r="K27824" s="72"/>
    </row>
    <row r="27825" spans="9:11">
      <c r="I27825" s="72"/>
      <c r="J27825" s="72"/>
      <c r="K27825" s="72"/>
    </row>
    <row r="27826" spans="9:11">
      <c r="I27826" s="72"/>
      <c r="J27826" s="72"/>
      <c r="K27826" s="72"/>
    </row>
    <row r="27827" spans="9:11">
      <c r="I27827" s="72"/>
      <c r="J27827" s="72"/>
      <c r="K27827" s="72"/>
    </row>
    <row r="27828" spans="9:11">
      <c r="I27828" s="72"/>
      <c r="J27828" s="72"/>
      <c r="K27828" s="72"/>
    </row>
    <row r="27829" spans="9:11">
      <c r="I27829" s="72"/>
      <c r="J27829" s="72"/>
      <c r="K27829" s="72"/>
    </row>
    <row r="27830" spans="9:11">
      <c r="I27830" s="72"/>
      <c r="J27830" s="72"/>
      <c r="K27830" s="72"/>
    </row>
    <row r="27831" spans="9:11">
      <c r="I27831" s="72"/>
      <c r="J27831" s="72"/>
      <c r="K27831" s="72"/>
    </row>
    <row r="27832" spans="9:11">
      <c r="I27832" s="72"/>
      <c r="J27832" s="72"/>
      <c r="K27832" s="72"/>
    </row>
    <row r="27833" spans="9:11">
      <c r="I27833" s="72"/>
      <c r="J27833" s="72"/>
      <c r="K27833" s="72"/>
    </row>
    <row r="27834" spans="9:11">
      <c r="I27834" s="72"/>
      <c r="J27834" s="72"/>
      <c r="K27834" s="72"/>
    </row>
    <row r="27835" spans="9:11">
      <c r="I27835" s="72"/>
      <c r="J27835" s="72"/>
      <c r="K27835" s="72"/>
    </row>
    <row r="27836" spans="9:11">
      <c r="I27836" s="72"/>
      <c r="J27836" s="72"/>
      <c r="K27836" s="72"/>
    </row>
    <row r="27837" spans="9:11">
      <c r="I27837" s="72"/>
      <c r="J27837" s="72"/>
      <c r="K27837" s="72"/>
    </row>
    <row r="27838" spans="9:11">
      <c r="I27838" s="72"/>
      <c r="J27838" s="72"/>
      <c r="K27838" s="72"/>
    </row>
    <row r="27839" spans="9:11">
      <c r="I27839" s="72"/>
      <c r="J27839" s="72"/>
      <c r="K27839" s="72"/>
    </row>
    <row r="27840" spans="9:11">
      <c r="I27840" s="72"/>
      <c r="J27840" s="72"/>
      <c r="K27840" s="72"/>
    </row>
    <row r="27841" spans="9:11">
      <c r="I27841" s="72"/>
      <c r="J27841" s="72"/>
      <c r="K27841" s="72"/>
    </row>
    <row r="27842" spans="9:11">
      <c r="I27842" s="72"/>
      <c r="J27842" s="72"/>
      <c r="K27842" s="72"/>
    </row>
    <row r="27843" spans="9:11">
      <c r="I27843" s="72"/>
      <c r="J27843" s="72"/>
      <c r="K27843" s="72"/>
    </row>
    <row r="27844" spans="9:11">
      <c r="I27844" s="72"/>
      <c r="J27844" s="72"/>
      <c r="K27844" s="72"/>
    </row>
    <row r="27845" spans="9:11">
      <c r="I27845" s="72"/>
      <c r="J27845" s="72"/>
      <c r="K27845" s="72"/>
    </row>
    <row r="27846" spans="9:11">
      <c r="I27846" s="72"/>
      <c r="J27846" s="72"/>
      <c r="K27846" s="72"/>
    </row>
    <row r="27847" spans="9:11">
      <c r="I27847" s="72"/>
      <c r="J27847" s="72"/>
      <c r="K27847" s="72"/>
    </row>
    <row r="27848" spans="9:11">
      <c r="I27848" s="72"/>
      <c r="J27848" s="72"/>
      <c r="K27848" s="72"/>
    </row>
    <row r="27849" spans="9:11">
      <c r="I27849" s="72"/>
      <c r="J27849" s="72"/>
      <c r="K27849" s="72"/>
    </row>
    <row r="27850" spans="9:11">
      <c r="I27850" s="72"/>
      <c r="J27850" s="72"/>
      <c r="K27850" s="72"/>
    </row>
    <row r="27851" spans="9:11">
      <c r="I27851" s="72"/>
      <c r="J27851" s="72"/>
      <c r="K27851" s="72"/>
    </row>
    <row r="27852" spans="9:11">
      <c r="I27852" s="72"/>
      <c r="J27852" s="72"/>
      <c r="K27852" s="72"/>
    </row>
    <row r="27853" spans="9:11">
      <c r="I27853" s="72"/>
      <c r="J27853" s="72"/>
      <c r="K27853" s="72"/>
    </row>
    <row r="27854" spans="9:11">
      <c r="I27854" s="72"/>
      <c r="J27854" s="72"/>
      <c r="K27854" s="72"/>
    </row>
    <row r="27855" spans="9:11">
      <c r="I27855" s="72"/>
      <c r="J27855" s="72"/>
      <c r="K27855" s="72"/>
    </row>
    <row r="27856" spans="9:11">
      <c r="I27856" s="72"/>
      <c r="J27856" s="72"/>
      <c r="K27856" s="72"/>
    </row>
    <row r="27857" spans="9:11">
      <c r="I27857" s="72"/>
      <c r="J27857" s="72"/>
      <c r="K27857" s="72"/>
    </row>
    <row r="27858" spans="9:11">
      <c r="I27858" s="72"/>
      <c r="J27858" s="72"/>
      <c r="K27858" s="72"/>
    </row>
    <row r="27859" spans="9:11">
      <c r="I27859" s="72"/>
      <c r="J27859" s="72"/>
      <c r="K27859" s="72"/>
    </row>
    <row r="27860" spans="9:11">
      <c r="I27860" s="72"/>
      <c r="J27860" s="72"/>
      <c r="K27860" s="72"/>
    </row>
    <row r="27861" spans="9:11">
      <c r="I27861" s="72"/>
      <c r="J27861" s="72"/>
      <c r="K27861" s="72"/>
    </row>
    <row r="27862" spans="9:11">
      <c r="I27862" s="72"/>
      <c r="J27862" s="72"/>
      <c r="K27862" s="72"/>
    </row>
    <row r="27863" spans="9:11">
      <c r="I27863" s="72"/>
      <c r="J27863" s="72"/>
      <c r="K27863" s="72"/>
    </row>
    <row r="27864" spans="9:11">
      <c r="I27864" s="72"/>
      <c r="J27864" s="72"/>
      <c r="K27864" s="72"/>
    </row>
    <row r="27865" spans="9:11">
      <c r="I27865" s="72"/>
      <c r="J27865" s="72"/>
      <c r="K27865" s="72"/>
    </row>
    <row r="27866" spans="9:11">
      <c r="I27866" s="72"/>
      <c r="J27866" s="72"/>
      <c r="K27866" s="72"/>
    </row>
    <row r="27867" spans="9:11">
      <c r="I27867" s="72"/>
      <c r="J27867" s="72"/>
      <c r="K27867" s="72"/>
    </row>
    <row r="27868" spans="9:11">
      <c r="I27868" s="72"/>
      <c r="J27868" s="72"/>
      <c r="K27868" s="72"/>
    </row>
    <row r="27869" spans="9:11">
      <c r="I27869" s="72"/>
      <c r="J27869" s="72"/>
      <c r="K27869" s="72"/>
    </row>
    <row r="27870" spans="9:11">
      <c r="I27870" s="72"/>
      <c r="J27870" s="72"/>
      <c r="K27870" s="72"/>
    </row>
    <row r="27871" spans="9:11">
      <c r="I27871" s="72"/>
      <c r="J27871" s="72"/>
      <c r="K27871" s="72"/>
    </row>
    <row r="27872" spans="9:11">
      <c r="I27872" s="72"/>
      <c r="J27872" s="72"/>
      <c r="K27872" s="72"/>
    </row>
    <row r="27873" spans="9:11">
      <c r="I27873" s="72"/>
      <c r="J27873" s="72"/>
      <c r="K27873" s="72"/>
    </row>
    <row r="27874" spans="9:11">
      <c r="I27874" s="72"/>
      <c r="J27874" s="72"/>
      <c r="K27874" s="72"/>
    </row>
    <row r="27875" spans="9:11">
      <c r="I27875" s="72"/>
      <c r="J27875" s="72"/>
      <c r="K27875" s="72"/>
    </row>
    <row r="27876" spans="9:11">
      <c r="I27876" s="72"/>
      <c r="J27876" s="72"/>
      <c r="K27876" s="72"/>
    </row>
    <row r="27877" spans="9:11">
      <c r="I27877" s="72"/>
      <c r="J27877" s="72"/>
      <c r="K27877" s="72"/>
    </row>
    <row r="27878" spans="9:11">
      <c r="I27878" s="72"/>
      <c r="J27878" s="72"/>
      <c r="K27878" s="72"/>
    </row>
    <row r="27879" spans="9:11">
      <c r="I27879" s="72"/>
      <c r="J27879" s="72"/>
      <c r="K27879" s="72"/>
    </row>
    <row r="27880" spans="9:11">
      <c r="I27880" s="72"/>
      <c r="J27880" s="72"/>
      <c r="K27880" s="72"/>
    </row>
    <row r="27881" spans="9:11">
      <c r="I27881" s="72"/>
      <c r="J27881" s="72"/>
      <c r="K27881" s="72"/>
    </row>
    <row r="27882" spans="9:11">
      <c r="I27882" s="72"/>
      <c r="J27882" s="72"/>
      <c r="K27882" s="72"/>
    </row>
    <row r="27883" spans="9:11">
      <c r="I27883" s="72"/>
      <c r="J27883" s="72"/>
      <c r="K27883" s="72"/>
    </row>
    <row r="27884" spans="9:11">
      <c r="I27884" s="72"/>
      <c r="J27884" s="72"/>
      <c r="K27884" s="72"/>
    </row>
    <row r="27885" spans="9:11">
      <c r="I27885" s="72"/>
      <c r="J27885" s="72"/>
      <c r="K27885" s="72"/>
    </row>
    <row r="27886" spans="9:11">
      <c r="I27886" s="72"/>
      <c r="J27886" s="72"/>
      <c r="K27886" s="72"/>
    </row>
    <row r="27887" spans="9:11">
      <c r="I27887" s="72"/>
      <c r="J27887" s="72"/>
      <c r="K27887" s="72"/>
    </row>
    <row r="27888" spans="9:11">
      <c r="I27888" s="72"/>
      <c r="J27888" s="72"/>
      <c r="K27888" s="72"/>
    </row>
    <row r="27889" spans="9:11">
      <c r="I27889" s="72"/>
      <c r="J27889" s="72"/>
      <c r="K27889" s="72"/>
    </row>
    <row r="27890" spans="9:11">
      <c r="I27890" s="72"/>
      <c r="J27890" s="72"/>
      <c r="K27890" s="72"/>
    </row>
    <row r="27891" spans="9:11">
      <c r="I27891" s="72"/>
      <c r="J27891" s="72"/>
      <c r="K27891" s="72"/>
    </row>
    <row r="27892" spans="9:11">
      <c r="I27892" s="72"/>
      <c r="J27892" s="72"/>
      <c r="K27892" s="72"/>
    </row>
    <row r="27893" spans="9:11">
      <c r="I27893" s="72"/>
      <c r="J27893" s="72"/>
      <c r="K27893" s="72"/>
    </row>
    <row r="27894" spans="9:11">
      <c r="I27894" s="72"/>
      <c r="J27894" s="72"/>
      <c r="K27894" s="72"/>
    </row>
    <row r="27895" spans="9:11">
      <c r="I27895" s="72"/>
      <c r="J27895" s="72"/>
      <c r="K27895" s="72"/>
    </row>
    <row r="27896" spans="9:11">
      <c r="I27896" s="72"/>
      <c r="J27896" s="72"/>
      <c r="K27896" s="72"/>
    </row>
    <row r="27897" spans="9:11">
      <c r="I27897" s="72"/>
      <c r="J27897" s="72"/>
      <c r="K27897" s="72"/>
    </row>
    <row r="27898" spans="9:11">
      <c r="I27898" s="72"/>
      <c r="J27898" s="72"/>
      <c r="K27898" s="72"/>
    </row>
    <row r="27899" spans="9:11">
      <c r="I27899" s="72"/>
      <c r="J27899" s="72"/>
      <c r="K27899" s="72"/>
    </row>
    <row r="27900" spans="9:11">
      <c r="I27900" s="72"/>
      <c r="J27900" s="72"/>
      <c r="K27900" s="72"/>
    </row>
    <row r="27901" spans="9:11">
      <c r="I27901" s="72"/>
      <c r="J27901" s="72"/>
      <c r="K27901" s="72"/>
    </row>
    <row r="27902" spans="9:11">
      <c r="I27902" s="72"/>
      <c r="J27902" s="72"/>
      <c r="K27902" s="72"/>
    </row>
    <row r="27903" spans="9:11">
      <c r="I27903" s="72"/>
      <c r="J27903" s="72"/>
      <c r="K27903" s="72"/>
    </row>
    <row r="27904" spans="9:11">
      <c r="I27904" s="72"/>
      <c r="J27904" s="72"/>
      <c r="K27904" s="72"/>
    </row>
    <row r="27905" spans="9:11">
      <c r="I27905" s="72"/>
      <c r="J27905" s="72"/>
      <c r="K27905" s="72"/>
    </row>
    <row r="27906" spans="9:11">
      <c r="I27906" s="72"/>
      <c r="J27906" s="72"/>
      <c r="K27906" s="72"/>
    </row>
    <row r="27907" spans="9:11">
      <c r="I27907" s="72"/>
      <c r="J27907" s="72"/>
      <c r="K27907" s="72"/>
    </row>
    <row r="27908" spans="9:11">
      <c r="I27908" s="72"/>
      <c r="J27908" s="72"/>
      <c r="K27908" s="72"/>
    </row>
    <row r="27909" spans="9:11">
      <c r="I27909" s="72"/>
      <c r="J27909" s="72"/>
      <c r="K27909" s="72"/>
    </row>
    <row r="27910" spans="9:11">
      <c r="I27910" s="72"/>
      <c r="J27910" s="72"/>
      <c r="K27910" s="72"/>
    </row>
    <row r="27911" spans="9:11">
      <c r="I27911" s="72"/>
      <c r="J27911" s="72"/>
      <c r="K27911" s="72"/>
    </row>
    <row r="27912" spans="9:11">
      <c r="I27912" s="72"/>
      <c r="J27912" s="72"/>
      <c r="K27912" s="72"/>
    </row>
    <row r="27913" spans="9:11">
      <c r="I27913" s="72"/>
      <c r="J27913" s="72"/>
      <c r="K27913" s="72"/>
    </row>
    <row r="27914" spans="9:11">
      <c r="I27914" s="72"/>
      <c r="J27914" s="72"/>
      <c r="K27914" s="72"/>
    </row>
    <row r="27915" spans="9:11">
      <c r="I27915" s="72"/>
      <c r="J27915" s="72"/>
      <c r="K27915" s="72"/>
    </row>
    <row r="27916" spans="9:11">
      <c r="I27916" s="72"/>
      <c r="J27916" s="72"/>
      <c r="K27916" s="72"/>
    </row>
    <row r="27917" spans="9:11">
      <c r="I27917" s="72"/>
      <c r="J27917" s="72"/>
      <c r="K27917" s="72"/>
    </row>
    <row r="27918" spans="9:11">
      <c r="I27918" s="72"/>
      <c r="J27918" s="72"/>
      <c r="K27918" s="72"/>
    </row>
    <row r="27919" spans="9:11">
      <c r="I27919" s="72"/>
      <c r="J27919" s="72"/>
      <c r="K27919" s="72"/>
    </row>
    <row r="27920" spans="9:11">
      <c r="I27920" s="72"/>
      <c r="J27920" s="72"/>
      <c r="K27920" s="72"/>
    </row>
    <row r="27921" spans="9:11">
      <c r="I27921" s="72"/>
      <c r="J27921" s="72"/>
      <c r="K27921" s="72"/>
    </row>
    <row r="27922" spans="9:11">
      <c r="I27922" s="72"/>
      <c r="J27922" s="72"/>
      <c r="K27922" s="72"/>
    </row>
    <row r="27923" spans="9:11">
      <c r="I27923" s="72"/>
      <c r="J27923" s="72"/>
      <c r="K27923" s="72"/>
    </row>
    <row r="27924" spans="9:11">
      <c r="I27924" s="72"/>
      <c r="J27924" s="72"/>
      <c r="K27924" s="72"/>
    </row>
    <row r="27925" spans="9:11">
      <c r="I27925" s="72"/>
      <c r="J27925" s="72"/>
      <c r="K27925" s="72"/>
    </row>
    <row r="27926" spans="9:11">
      <c r="I27926" s="72"/>
      <c r="J27926" s="72"/>
      <c r="K27926" s="72"/>
    </row>
    <row r="27927" spans="9:11">
      <c r="I27927" s="72"/>
      <c r="J27927" s="72"/>
      <c r="K27927" s="72"/>
    </row>
    <row r="27928" spans="9:11">
      <c r="I27928" s="72"/>
      <c r="J27928" s="72"/>
      <c r="K27928" s="72"/>
    </row>
    <row r="27929" spans="9:11">
      <c r="I27929" s="72"/>
      <c r="J27929" s="72"/>
      <c r="K27929" s="72"/>
    </row>
    <row r="27930" spans="9:11">
      <c r="I27930" s="72"/>
      <c r="J27930" s="72"/>
      <c r="K27930" s="72"/>
    </row>
    <row r="27931" spans="9:11">
      <c r="I27931" s="72"/>
      <c r="J27931" s="72"/>
      <c r="K27931" s="72"/>
    </row>
    <row r="27932" spans="9:11">
      <c r="I27932" s="72"/>
      <c r="J27932" s="72"/>
      <c r="K27932" s="72"/>
    </row>
    <row r="27933" spans="9:11">
      <c r="I27933" s="72"/>
      <c r="J27933" s="72"/>
      <c r="K27933" s="72"/>
    </row>
    <row r="27934" spans="9:11">
      <c r="I27934" s="72"/>
      <c r="J27934" s="72"/>
      <c r="K27934" s="72"/>
    </row>
    <row r="27935" spans="9:11">
      <c r="I27935" s="72"/>
      <c r="J27935" s="72"/>
      <c r="K27935" s="72"/>
    </row>
    <row r="27936" spans="9:11">
      <c r="I27936" s="72"/>
      <c r="J27936" s="72"/>
      <c r="K27936" s="72"/>
    </row>
    <row r="27937" spans="9:11">
      <c r="I27937" s="72"/>
      <c r="J27937" s="72"/>
      <c r="K27937" s="72"/>
    </row>
    <row r="27938" spans="9:11">
      <c r="I27938" s="72"/>
      <c r="J27938" s="72"/>
      <c r="K27938" s="72"/>
    </row>
    <row r="27939" spans="9:11">
      <c r="I27939" s="72"/>
      <c r="J27939" s="72"/>
      <c r="K27939" s="72"/>
    </row>
    <row r="27940" spans="9:11">
      <c r="I27940" s="72"/>
      <c r="J27940" s="72"/>
      <c r="K27940" s="72"/>
    </row>
    <row r="27941" spans="9:11">
      <c r="I27941" s="72"/>
      <c r="J27941" s="72"/>
      <c r="K27941" s="72"/>
    </row>
    <row r="27942" spans="9:11">
      <c r="I27942" s="72"/>
      <c r="J27942" s="72"/>
      <c r="K27942" s="72"/>
    </row>
    <row r="27943" spans="9:11">
      <c r="I27943" s="72"/>
      <c r="J27943" s="72"/>
      <c r="K27943" s="72"/>
    </row>
    <row r="27944" spans="9:11">
      <c r="I27944" s="72"/>
      <c r="J27944" s="72"/>
      <c r="K27944" s="72"/>
    </row>
    <row r="27945" spans="9:11">
      <c r="I27945" s="72"/>
      <c r="J27945" s="72"/>
      <c r="K27945" s="72"/>
    </row>
    <row r="27946" spans="9:11">
      <c r="I27946" s="72"/>
      <c r="J27946" s="72"/>
      <c r="K27946" s="72"/>
    </row>
    <row r="27947" spans="9:11">
      <c r="I27947" s="72"/>
      <c r="J27947" s="72"/>
      <c r="K27947" s="72"/>
    </row>
    <row r="27948" spans="9:11">
      <c r="I27948" s="72"/>
      <c r="J27948" s="72"/>
      <c r="K27948" s="72"/>
    </row>
    <row r="27949" spans="9:11">
      <c r="I27949" s="72"/>
      <c r="J27949" s="72"/>
      <c r="K27949" s="72"/>
    </row>
    <row r="27950" spans="9:11">
      <c r="I27950" s="72"/>
      <c r="J27950" s="72"/>
      <c r="K27950" s="72"/>
    </row>
    <row r="27951" spans="9:11">
      <c r="I27951" s="72"/>
      <c r="J27951" s="72"/>
      <c r="K27951" s="72"/>
    </row>
    <row r="27952" spans="9:11">
      <c r="I27952" s="72"/>
      <c r="J27952" s="72"/>
      <c r="K27952" s="72"/>
    </row>
    <row r="27953" spans="9:11">
      <c r="I27953" s="72"/>
      <c r="J27953" s="72"/>
      <c r="K27953" s="72"/>
    </row>
    <row r="27954" spans="9:11">
      <c r="I27954" s="72"/>
      <c r="J27954" s="72"/>
      <c r="K27954" s="72"/>
    </row>
    <row r="27955" spans="9:11">
      <c r="I27955" s="72"/>
      <c r="J27955" s="72"/>
      <c r="K27955" s="72"/>
    </row>
    <row r="27956" spans="9:11">
      <c r="I27956" s="72"/>
      <c r="J27956" s="72"/>
      <c r="K27956" s="72"/>
    </row>
    <row r="27957" spans="9:11">
      <c r="I27957" s="72"/>
      <c r="J27957" s="72"/>
      <c r="K27957" s="72"/>
    </row>
    <row r="27958" spans="9:11">
      <c r="I27958" s="72"/>
      <c r="J27958" s="72"/>
      <c r="K27958" s="72"/>
    </row>
    <row r="27959" spans="9:11">
      <c r="I27959" s="72"/>
      <c r="J27959" s="72"/>
      <c r="K27959" s="72"/>
    </row>
    <row r="27960" spans="9:11">
      <c r="I27960" s="72"/>
      <c r="J27960" s="72"/>
      <c r="K27960" s="72"/>
    </row>
    <row r="27961" spans="9:11">
      <c r="I27961" s="72"/>
      <c r="J27961" s="72"/>
      <c r="K27961" s="72"/>
    </row>
    <row r="27962" spans="9:11">
      <c r="I27962" s="72"/>
      <c r="J27962" s="72"/>
      <c r="K27962" s="72"/>
    </row>
    <row r="27963" spans="9:11">
      <c r="I27963" s="72"/>
      <c r="J27963" s="72"/>
      <c r="K27963" s="72"/>
    </row>
    <row r="27964" spans="9:11">
      <c r="I27964" s="72"/>
      <c r="J27964" s="72"/>
      <c r="K27964" s="72"/>
    </row>
    <row r="27965" spans="9:11">
      <c r="I27965" s="72"/>
      <c r="J27965" s="72"/>
      <c r="K27965" s="72"/>
    </row>
    <row r="27966" spans="9:11">
      <c r="I27966" s="72"/>
      <c r="J27966" s="72"/>
      <c r="K27966" s="72"/>
    </row>
    <row r="27967" spans="9:11">
      <c r="I27967" s="72"/>
      <c r="J27967" s="72"/>
      <c r="K27967" s="72"/>
    </row>
    <row r="27968" spans="9:11">
      <c r="I27968" s="72"/>
      <c r="J27968" s="72"/>
      <c r="K27968" s="72"/>
    </row>
    <row r="27969" spans="9:11">
      <c r="I27969" s="72"/>
      <c r="J27969" s="72"/>
      <c r="K27969" s="72"/>
    </row>
    <row r="27970" spans="9:11">
      <c r="I27970" s="72"/>
      <c r="J27970" s="72"/>
      <c r="K27970" s="72"/>
    </row>
    <row r="27971" spans="9:11">
      <c r="I27971" s="72"/>
      <c r="J27971" s="72"/>
      <c r="K27971" s="72"/>
    </row>
    <row r="27972" spans="9:11">
      <c r="I27972" s="72"/>
      <c r="J27972" s="72"/>
      <c r="K27972" s="72"/>
    </row>
    <row r="27973" spans="9:11">
      <c r="I27973" s="72"/>
      <c r="J27973" s="72"/>
      <c r="K27973" s="72"/>
    </row>
    <row r="27974" spans="9:11">
      <c r="I27974" s="72"/>
      <c r="J27974" s="72"/>
      <c r="K27974" s="72"/>
    </row>
    <row r="27975" spans="9:11">
      <c r="I27975" s="72"/>
      <c r="J27975" s="72"/>
      <c r="K27975" s="72"/>
    </row>
    <row r="27976" spans="9:11">
      <c r="I27976" s="72"/>
      <c r="J27976" s="72"/>
      <c r="K27976" s="72"/>
    </row>
    <row r="27977" spans="9:11">
      <c r="I27977" s="72"/>
      <c r="J27977" s="72"/>
      <c r="K27977" s="72"/>
    </row>
    <row r="27978" spans="9:11">
      <c r="I27978" s="72"/>
      <c r="J27978" s="72"/>
      <c r="K27978" s="72"/>
    </row>
    <row r="27979" spans="9:11">
      <c r="I27979" s="72"/>
      <c r="J27979" s="72"/>
      <c r="K27979" s="72"/>
    </row>
    <row r="27980" spans="9:11">
      <c r="I27980" s="72"/>
      <c r="J27980" s="72"/>
      <c r="K27980" s="72"/>
    </row>
    <row r="27981" spans="9:11">
      <c r="I27981" s="72"/>
      <c r="J27981" s="72"/>
      <c r="K27981" s="72"/>
    </row>
    <row r="27982" spans="9:11">
      <c r="I27982" s="72"/>
      <c r="J27982" s="72"/>
      <c r="K27982" s="72"/>
    </row>
    <row r="27983" spans="9:11">
      <c r="I27983" s="72"/>
      <c r="J27983" s="72"/>
      <c r="K27983" s="72"/>
    </row>
    <row r="27984" spans="9:11">
      <c r="I27984" s="72"/>
      <c r="J27984" s="72"/>
      <c r="K27984" s="72"/>
    </row>
    <row r="27985" spans="9:11">
      <c r="I27985" s="72"/>
      <c r="J27985" s="72"/>
      <c r="K27985" s="72"/>
    </row>
    <row r="27986" spans="9:11">
      <c r="I27986" s="72"/>
      <c r="J27986" s="72"/>
      <c r="K27986" s="72"/>
    </row>
    <row r="27987" spans="9:11">
      <c r="I27987" s="72"/>
      <c r="J27987" s="72"/>
      <c r="K27987" s="72"/>
    </row>
    <row r="27988" spans="9:11">
      <c r="I27988" s="72"/>
      <c r="J27988" s="72"/>
      <c r="K27988" s="72"/>
    </row>
    <row r="27989" spans="9:11">
      <c r="I27989" s="72"/>
      <c r="J27989" s="72"/>
      <c r="K27989" s="72"/>
    </row>
    <row r="27990" spans="9:11">
      <c r="I27990" s="72"/>
      <c r="J27990" s="72"/>
      <c r="K27990" s="72"/>
    </row>
    <row r="27991" spans="9:11">
      <c r="I27991" s="72"/>
      <c r="J27991" s="72"/>
      <c r="K27991" s="72"/>
    </row>
    <row r="27992" spans="9:11">
      <c r="I27992" s="72"/>
      <c r="J27992" s="72"/>
      <c r="K27992" s="72"/>
    </row>
    <row r="27993" spans="9:11">
      <c r="I27993" s="72"/>
      <c r="J27993" s="72"/>
      <c r="K27993" s="72"/>
    </row>
    <row r="27994" spans="9:11">
      <c r="I27994" s="72"/>
      <c r="J27994" s="72"/>
      <c r="K27994" s="72"/>
    </row>
    <row r="27995" spans="9:11">
      <c r="I27995" s="72"/>
      <c r="J27995" s="72"/>
      <c r="K27995" s="72"/>
    </row>
    <row r="27996" spans="9:11">
      <c r="I27996" s="72"/>
      <c r="J27996" s="72"/>
      <c r="K27996" s="72"/>
    </row>
    <row r="27997" spans="9:11">
      <c r="I27997" s="72"/>
      <c r="J27997" s="72"/>
      <c r="K27997" s="72"/>
    </row>
    <row r="27998" spans="9:11">
      <c r="I27998" s="72"/>
      <c r="J27998" s="72"/>
      <c r="K27998" s="72"/>
    </row>
    <row r="27999" spans="9:11">
      <c r="I27999" s="72"/>
      <c r="J27999" s="72"/>
      <c r="K27999" s="72"/>
    </row>
    <row r="28000" spans="9:11">
      <c r="I28000" s="72"/>
      <c r="J28000" s="72"/>
      <c r="K28000" s="72"/>
    </row>
    <row r="28001" spans="9:11">
      <c r="I28001" s="72"/>
      <c r="J28001" s="72"/>
      <c r="K28001" s="72"/>
    </row>
    <row r="28002" spans="9:11">
      <c r="I28002" s="72"/>
      <c r="J28002" s="72"/>
      <c r="K28002" s="72"/>
    </row>
    <row r="28003" spans="9:11">
      <c r="I28003" s="72"/>
      <c r="J28003" s="72"/>
      <c r="K28003" s="72"/>
    </row>
    <row r="28004" spans="9:11">
      <c r="I28004" s="72"/>
      <c r="J28004" s="72"/>
      <c r="K28004" s="72"/>
    </row>
    <row r="28005" spans="9:11">
      <c r="I28005" s="72"/>
      <c r="J28005" s="72"/>
      <c r="K28005" s="72"/>
    </row>
    <row r="28006" spans="9:11">
      <c r="I28006" s="72"/>
      <c r="J28006" s="72"/>
      <c r="K28006" s="72"/>
    </row>
    <row r="28007" spans="9:11">
      <c r="I28007" s="72"/>
      <c r="J28007" s="72"/>
      <c r="K28007" s="72"/>
    </row>
    <row r="28008" spans="9:11">
      <c r="I28008" s="72"/>
      <c r="J28008" s="72"/>
      <c r="K28008" s="72"/>
    </row>
    <row r="28009" spans="9:11">
      <c r="I28009" s="72"/>
      <c r="J28009" s="72"/>
      <c r="K28009" s="72"/>
    </row>
    <row r="28010" spans="9:11">
      <c r="I28010" s="72"/>
      <c r="J28010" s="72"/>
      <c r="K28010" s="72"/>
    </row>
    <row r="28011" spans="9:11">
      <c r="I28011" s="72"/>
      <c r="J28011" s="72"/>
      <c r="K28011" s="72"/>
    </row>
    <row r="28012" spans="9:11">
      <c r="I28012" s="72"/>
      <c r="J28012" s="72"/>
      <c r="K28012" s="72"/>
    </row>
    <row r="28013" spans="9:11">
      <c r="I28013" s="72"/>
      <c r="J28013" s="72"/>
      <c r="K28013" s="72"/>
    </row>
    <row r="28014" spans="9:11">
      <c r="I28014" s="72"/>
      <c r="J28014" s="72"/>
      <c r="K28014" s="72"/>
    </row>
    <row r="28015" spans="9:11">
      <c r="I28015" s="72"/>
      <c r="J28015" s="72"/>
      <c r="K28015" s="72"/>
    </row>
    <row r="28016" spans="9:11">
      <c r="I28016" s="72"/>
      <c r="J28016" s="72"/>
      <c r="K28016" s="72"/>
    </row>
    <row r="28017" spans="9:11">
      <c r="I28017" s="72"/>
      <c r="J28017" s="72"/>
      <c r="K28017" s="72"/>
    </row>
    <row r="28018" spans="9:11">
      <c r="I28018" s="72"/>
      <c r="J28018" s="72"/>
      <c r="K28018" s="72"/>
    </row>
    <row r="28019" spans="9:11">
      <c r="I28019" s="72"/>
      <c r="J28019" s="72"/>
      <c r="K28019" s="72"/>
    </row>
    <row r="28020" spans="9:11">
      <c r="I28020" s="72"/>
      <c r="J28020" s="72"/>
      <c r="K28020" s="72"/>
    </row>
    <row r="28021" spans="9:11">
      <c r="I28021" s="72"/>
      <c r="J28021" s="72"/>
      <c r="K28021" s="72"/>
    </row>
    <row r="28022" spans="9:11">
      <c r="I28022" s="72"/>
      <c r="J28022" s="72"/>
      <c r="K28022" s="72"/>
    </row>
    <row r="28023" spans="9:11">
      <c r="I28023" s="72"/>
      <c r="J28023" s="72"/>
      <c r="K28023" s="72"/>
    </row>
    <row r="28024" spans="9:11">
      <c r="I28024" s="72"/>
      <c r="J28024" s="72"/>
      <c r="K28024" s="72"/>
    </row>
    <row r="28025" spans="9:11">
      <c r="I28025" s="72"/>
      <c r="J28025" s="72"/>
      <c r="K28025" s="72"/>
    </row>
    <row r="28026" spans="9:11">
      <c r="I28026" s="72"/>
      <c r="J28026" s="72"/>
      <c r="K28026" s="72"/>
    </row>
    <row r="28027" spans="9:11">
      <c r="I28027" s="72"/>
      <c r="J28027" s="72"/>
      <c r="K28027" s="72"/>
    </row>
    <row r="28028" spans="9:11">
      <c r="I28028" s="72"/>
      <c r="J28028" s="72"/>
      <c r="K28028" s="72"/>
    </row>
    <row r="28029" spans="9:11">
      <c r="I28029" s="72"/>
      <c r="J28029" s="72"/>
      <c r="K28029" s="72"/>
    </row>
    <row r="28030" spans="9:11">
      <c r="I28030" s="72"/>
      <c r="J28030" s="72"/>
      <c r="K28030" s="72"/>
    </row>
    <row r="28031" spans="9:11">
      <c r="I28031" s="72"/>
      <c r="J28031" s="72"/>
      <c r="K28031" s="72"/>
    </row>
    <row r="28032" spans="9:11">
      <c r="I28032" s="72"/>
      <c r="J28032" s="72"/>
      <c r="K28032" s="72"/>
    </row>
    <row r="28033" spans="9:11">
      <c r="I28033" s="72"/>
      <c r="J28033" s="72"/>
      <c r="K28033" s="72"/>
    </row>
    <row r="28034" spans="9:11">
      <c r="I28034" s="72"/>
      <c r="J28034" s="72"/>
      <c r="K28034" s="72"/>
    </row>
    <row r="28035" spans="9:11">
      <c r="I28035" s="72"/>
      <c r="J28035" s="72"/>
      <c r="K28035" s="72"/>
    </row>
    <row r="28036" spans="9:11">
      <c r="I28036" s="72"/>
      <c r="J28036" s="72"/>
      <c r="K28036" s="72"/>
    </row>
    <row r="28037" spans="9:11">
      <c r="I28037" s="72"/>
      <c r="J28037" s="72"/>
      <c r="K28037" s="72"/>
    </row>
    <row r="28038" spans="9:11">
      <c r="I28038" s="72"/>
      <c r="J28038" s="72"/>
      <c r="K28038" s="72"/>
    </row>
    <row r="28039" spans="9:11">
      <c r="I28039" s="72"/>
      <c r="J28039" s="72"/>
      <c r="K28039" s="72"/>
    </row>
    <row r="28040" spans="9:11">
      <c r="I28040" s="72"/>
      <c r="J28040" s="72"/>
      <c r="K28040" s="72"/>
    </row>
    <row r="28041" spans="9:11">
      <c r="I28041" s="72"/>
      <c r="J28041" s="72"/>
      <c r="K28041" s="72"/>
    </row>
    <row r="28042" spans="9:11">
      <c r="I28042" s="72"/>
      <c r="J28042" s="72"/>
      <c r="K28042" s="72"/>
    </row>
    <row r="28043" spans="9:11">
      <c r="I28043" s="72"/>
      <c r="J28043" s="72"/>
      <c r="K28043" s="72"/>
    </row>
    <row r="28044" spans="9:11">
      <c r="I28044" s="72"/>
      <c r="J28044" s="72"/>
      <c r="K28044" s="72"/>
    </row>
    <row r="28045" spans="9:11">
      <c r="I28045" s="72"/>
      <c r="J28045" s="72"/>
      <c r="K28045" s="72"/>
    </row>
    <row r="28046" spans="9:11">
      <c r="I28046" s="72"/>
      <c r="J28046" s="72"/>
      <c r="K28046" s="72"/>
    </row>
    <row r="28047" spans="9:11">
      <c r="I28047" s="72"/>
      <c r="J28047" s="72"/>
      <c r="K28047" s="72"/>
    </row>
    <row r="28048" spans="9:11">
      <c r="I28048" s="72"/>
      <c r="J28048" s="72"/>
      <c r="K28048" s="72"/>
    </row>
    <row r="28049" spans="9:11">
      <c r="I28049" s="72"/>
      <c r="J28049" s="72"/>
      <c r="K28049" s="72"/>
    </row>
    <row r="28050" spans="9:11">
      <c r="I28050" s="72"/>
      <c r="J28050" s="72"/>
      <c r="K28050" s="72"/>
    </row>
    <row r="28051" spans="9:11">
      <c r="I28051" s="72"/>
      <c r="J28051" s="72"/>
      <c r="K28051" s="72"/>
    </row>
    <row r="28052" spans="9:11">
      <c r="I28052" s="72"/>
      <c r="J28052" s="72"/>
      <c r="K28052" s="72"/>
    </row>
    <row r="28053" spans="9:11">
      <c r="I28053" s="72"/>
      <c r="J28053" s="72"/>
      <c r="K28053" s="72"/>
    </row>
    <row r="28054" spans="9:11">
      <c r="I28054" s="72"/>
      <c r="J28054" s="72"/>
      <c r="K28054" s="72"/>
    </row>
    <row r="28055" spans="9:11">
      <c r="I28055" s="72"/>
      <c r="J28055" s="72"/>
      <c r="K28055" s="72"/>
    </row>
    <row r="28056" spans="9:11">
      <c r="I28056" s="72"/>
      <c r="J28056" s="72"/>
      <c r="K28056" s="72"/>
    </row>
    <row r="28057" spans="9:11">
      <c r="I28057" s="72"/>
      <c r="J28057" s="72"/>
      <c r="K28057" s="72"/>
    </row>
    <row r="28058" spans="9:11">
      <c r="I28058" s="72"/>
      <c r="J28058" s="72"/>
      <c r="K28058" s="72"/>
    </row>
    <row r="28059" spans="9:11">
      <c r="I28059" s="72"/>
      <c r="J28059" s="72"/>
      <c r="K28059" s="72"/>
    </row>
    <row r="28060" spans="9:11">
      <c r="I28060" s="72"/>
      <c r="J28060" s="72"/>
      <c r="K28060" s="72"/>
    </row>
    <row r="28061" spans="9:11">
      <c r="I28061" s="72"/>
      <c r="J28061" s="72"/>
      <c r="K28061" s="72"/>
    </row>
    <row r="28062" spans="9:11">
      <c r="I28062" s="72"/>
      <c r="J28062" s="72"/>
      <c r="K28062" s="72"/>
    </row>
    <row r="28063" spans="9:11">
      <c r="I28063" s="72"/>
      <c r="J28063" s="72"/>
      <c r="K28063" s="72"/>
    </row>
    <row r="28064" spans="9:11">
      <c r="I28064" s="72"/>
      <c r="J28064" s="72"/>
      <c r="K28064" s="72"/>
    </row>
    <row r="28065" spans="9:11">
      <c r="I28065" s="72"/>
      <c r="J28065" s="72"/>
      <c r="K28065" s="72"/>
    </row>
    <row r="28066" spans="9:11">
      <c r="I28066" s="72"/>
      <c r="J28066" s="72"/>
      <c r="K28066" s="72"/>
    </row>
    <row r="28067" spans="9:11">
      <c r="I28067" s="72"/>
      <c r="J28067" s="72"/>
      <c r="K28067" s="72"/>
    </row>
    <row r="28068" spans="9:11">
      <c r="I28068" s="72"/>
      <c r="J28068" s="72"/>
      <c r="K28068" s="72"/>
    </row>
    <row r="28069" spans="9:11">
      <c r="I28069" s="72"/>
      <c r="J28069" s="72"/>
      <c r="K28069" s="72"/>
    </row>
    <row r="28070" spans="9:11">
      <c r="I28070" s="72"/>
      <c r="J28070" s="72"/>
      <c r="K28070" s="72"/>
    </row>
    <row r="28071" spans="9:11">
      <c r="I28071" s="72"/>
      <c r="J28071" s="72"/>
      <c r="K28071" s="72"/>
    </row>
    <row r="28072" spans="9:11">
      <c r="I28072" s="72"/>
      <c r="J28072" s="72"/>
      <c r="K28072" s="72"/>
    </row>
    <row r="28073" spans="9:11">
      <c r="I28073" s="72"/>
      <c r="J28073" s="72"/>
      <c r="K28073" s="72"/>
    </row>
    <row r="28074" spans="9:11">
      <c r="I28074" s="72"/>
      <c r="J28074" s="72"/>
      <c r="K28074" s="72"/>
    </row>
    <row r="28075" spans="9:11">
      <c r="I28075" s="72"/>
      <c r="J28075" s="72"/>
      <c r="K28075" s="72"/>
    </row>
    <row r="28076" spans="9:11">
      <c r="I28076" s="72"/>
      <c r="J28076" s="72"/>
      <c r="K28076" s="72"/>
    </row>
    <row r="28077" spans="9:11">
      <c r="I28077" s="72"/>
      <c r="J28077" s="72"/>
      <c r="K28077" s="72"/>
    </row>
    <row r="28078" spans="9:11">
      <c r="I28078" s="72"/>
      <c r="J28078" s="72"/>
      <c r="K28078" s="72"/>
    </row>
    <row r="28079" spans="9:11">
      <c r="I28079" s="72"/>
      <c r="J28079" s="72"/>
      <c r="K28079" s="72"/>
    </row>
    <row r="28080" spans="9:11">
      <c r="I28080" s="72"/>
      <c r="J28080" s="72"/>
      <c r="K28080" s="72"/>
    </row>
    <row r="28081" spans="9:11">
      <c r="I28081" s="72"/>
      <c r="J28081" s="72"/>
      <c r="K28081" s="72"/>
    </row>
    <row r="28082" spans="9:11">
      <c r="I28082" s="72"/>
      <c r="J28082" s="72"/>
      <c r="K28082" s="72"/>
    </row>
    <row r="28083" spans="9:11">
      <c r="I28083" s="72"/>
      <c r="J28083" s="72"/>
      <c r="K28083" s="72"/>
    </row>
    <row r="28084" spans="9:11">
      <c r="I28084" s="72"/>
      <c r="J28084" s="72"/>
      <c r="K28084" s="72"/>
    </row>
    <row r="28085" spans="9:11">
      <c r="I28085" s="72"/>
      <c r="J28085" s="72"/>
      <c r="K28085" s="72"/>
    </row>
    <row r="28086" spans="9:11">
      <c r="I28086" s="72"/>
      <c r="J28086" s="72"/>
      <c r="K28086" s="72"/>
    </row>
    <row r="28087" spans="9:11">
      <c r="I28087" s="72"/>
      <c r="J28087" s="72"/>
      <c r="K28087" s="72"/>
    </row>
    <row r="28088" spans="9:11">
      <c r="I28088" s="72"/>
      <c r="J28088" s="72"/>
      <c r="K28088" s="72"/>
    </row>
    <row r="28089" spans="9:11">
      <c r="I28089" s="72"/>
      <c r="J28089" s="72"/>
      <c r="K28089" s="72"/>
    </row>
    <row r="28090" spans="9:11">
      <c r="I28090" s="72"/>
      <c r="J28090" s="72"/>
      <c r="K28090" s="72"/>
    </row>
    <row r="28091" spans="9:11">
      <c r="I28091" s="72"/>
      <c r="J28091" s="72"/>
      <c r="K28091" s="72"/>
    </row>
    <row r="28092" spans="9:11">
      <c r="I28092" s="72"/>
      <c r="J28092" s="72"/>
      <c r="K28092" s="72"/>
    </row>
    <row r="28093" spans="9:11">
      <c r="I28093" s="72"/>
      <c r="J28093" s="72"/>
      <c r="K28093" s="72"/>
    </row>
    <row r="28094" spans="9:11">
      <c r="I28094" s="72"/>
      <c r="J28094" s="72"/>
      <c r="K28094" s="72"/>
    </row>
    <row r="28095" spans="9:11">
      <c r="I28095" s="72"/>
      <c r="J28095" s="72"/>
      <c r="K28095" s="72"/>
    </row>
    <row r="28096" spans="9:11">
      <c r="I28096" s="72"/>
      <c r="J28096" s="72"/>
      <c r="K28096" s="72"/>
    </row>
    <row r="28097" spans="9:11">
      <c r="I28097" s="72"/>
      <c r="J28097" s="72"/>
      <c r="K28097" s="72"/>
    </row>
    <row r="28098" spans="9:11">
      <c r="I28098" s="72"/>
      <c r="J28098" s="72"/>
      <c r="K28098" s="72"/>
    </row>
    <row r="28099" spans="9:11">
      <c r="I28099" s="72"/>
      <c r="J28099" s="72"/>
      <c r="K28099" s="72"/>
    </row>
    <row r="28100" spans="9:11">
      <c r="I28100" s="72"/>
      <c r="J28100" s="72"/>
      <c r="K28100" s="72"/>
    </row>
    <row r="28101" spans="9:11">
      <c r="I28101" s="72"/>
      <c r="J28101" s="72"/>
      <c r="K28101" s="72"/>
    </row>
    <row r="28102" spans="9:11">
      <c r="I28102" s="72"/>
      <c r="J28102" s="72"/>
      <c r="K28102" s="72"/>
    </row>
    <row r="28103" spans="9:11">
      <c r="I28103" s="72"/>
      <c r="J28103" s="72"/>
      <c r="K28103" s="72"/>
    </row>
    <row r="28104" spans="9:11">
      <c r="I28104" s="72"/>
      <c r="J28104" s="72"/>
      <c r="K28104" s="72"/>
    </row>
    <row r="28105" spans="9:11">
      <c r="I28105" s="72"/>
      <c r="J28105" s="72"/>
      <c r="K28105" s="72"/>
    </row>
    <row r="28106" spans="9:11">
      <c r="I28106" s="72"/>
      <c r="J28106" s="72"/>
      <c r="K28106" s="72"/>
    </row>
    <row r="28107" spans="9:11">
      <c r="I28107" s="72"/>
      <c r="J28107" s="72"/>
      <c r="K28107" s="72"/>
    </row>
    <row r="28108" spans="9:11">
      <c r="I28108" s="72"/>
      <c r="J28108" s="72"/>
      <c r="K28108" s="72"/>
    </row>
    <row r="28109" spans="9:11">
      <c r="I28109" s="72"/>
      <c r="J28109" s="72"/>
      <c r="K28109" s="72"/>
    </row>
    <row r="28110" spans="9:11">
      <c r="I28110" s="72"/>
      <c r="J28110" s="72"/>
      <c r="K28110" s="72"/>
    </row>
    <row r="28111" spans="9:11">
      <c r="I28111" s="72"/>
      <c r="J28111" s="72"/>
      <c r="K28111" s="72"/>
    </row>
    <row r="28112" spans="9:11">
      <c r="I28112" s="72"/>
      <c r="J28112" s="72"/>
      <c r="K28112" s="72"/>
    </row>
    <row r="28113" spans="9:11">
      <c r="I28113" s="72"/>
      <c r="J28113" s="72"/>
      <c r="K28113" s="72"/>
    </row>
    <row r="28114" spans="9:11">
      <c r="I28114" s="72"/>
      <c r="J28114" s="72"/>
      <c r="K28114" s="72"/>
    </row>
    <row r="28115" spans="9:11">
      <c r="I28115" s="72"/>
      <c r="J28115" s="72"/>
      <c r="K28115" s="72"/>
    </row>
    <row r="28116" spans="9:11">
      <c r="I28116" s="72"/>
      <c r="J28116" s="72"/>
      <c r="K28116" s="72"/>
    </row>
    <row r="28117" spans="9:11">
      <c r="I28117" s="72"/>
      <c r="J28117" s="72"/>
      <c r="K28117" s="72"/>
    </row>
    <row r="28118" spans="9:11">
      <c r="I28118" s="72"/>
      <c r="J28118" s="72"/>
      <c r="K28118" s="72"/>
    </row>
    <row r="28119" spans="9:11">
      <c r="I28119" s="72"/>
      <c r="J28119" s="72"/>
      <c r="K28119" s="72"/>
    </row>
    <row r="28120" spans="9:11">
      <c r="I28120" s="72"/>
      <c r="J28120" s="72"/>
      <c r="K28120" s="72"/>
    </row>
    <row r="28121" spans="9:11">
      <c r="I28121" s="72"/>
      <c r="J28121" s="72"/>
      <c r="K28121" s="72"/>
    </row>
    <row r="28122" spans="9:11">
      <c r="I28122" s="72"/>
      <c r="J28122" s="72"/>
      <c r="K28122" s="72"/>
    </row>
    <row r="28123" spans="9:11">
      <c r="I28123" s="72"/>
      <c r="J28123" s="72"/>
      <c r="K28123" s="72"/>
    </row>
    <row r="28124" spans="9:11">
      <c r="I28124" s="72"/>
      <c r="J28124" s="72"/>
      <c r="K28124" s="72"/>
    </row>
    <row r="28125" spans="9:11">
      <c r="I28125" s="72"/>
      <c r="J28125" s="72"/>
      <c r="K28125" s="72"/>
    </row>
    <row r="28126" spans="9:11">
      <c r="I28126" s="72"/>
      <c r="J28126" s="72"/>
      <c r="K28126" s="72"/>
    </row>
    <row r="28127" spans="9:11">
      <c r="I28127" s="72"/>
      <c r="J28127" s="72"/>
      <c r="K28127" s="72"/>
    </row>
    <row r="28128" spans="9:11">
      <c r="I28128" s="72"/>
      <c r="J28128" s="72"/>
      <c r="K28128" s="72"/>
    </row>
    <row r="28129" spans="9:11">
      <c r="I28129" s="72"/>
      <c r="J28129" s="72"/>
      <c r="K28129" s="72"/>
    </row>
    <row r="28130" spans="9:11">
      <c r="I28130" s="72"/>
      <c r="J28130" s="72"/>
      <c r="K28130" s="72"/>
    </row>
    <row r="28131" spans="9:11">
      <c r="I28131" s="72"/>
      <c r="J28131" s="72"/>
      <c r="K28131" s="72"/>
    </row>
    <row r="28132" spans="9:11">
      <c r="I28132" s="72"/>
      <c r="J28132" s="72"/>
      <c r="K28132" s="72"/>
    </row>
    <row r="28133" spans="9:11">
      <c r="I28133" s="72"/>
      <c r="J28133" s="72"/>
      <c r="K28133" s="72"/>
    </row>
    <row r="28134" spans="9:11">
      <c r="I28134" s="72"/>
      <c r="J28134" s="72"/>
      <c r="K28134" s="72"/>
    </row>
    <row r="28135" spans="9:11">
      <c r="I28135" s="72"/>
      <c r="J28135" s="72"/>
      <c r="K28135" s="72"/>
    </row>
    <row r="28136" spans="9:11">
      <c r="I28136" s="72"/>
      <c r="J28136" s="72"/>
      <c r="K28136" s="72"/>
    </row>
    <row r="28137" spans="9:11">
      <c r="I28137" s="72"/>
      <c r="J28137" s="72"/>
      <c r="K28137" s="72"/>
    </row>
    <row r="28138" spans="9:11">
      <c r="I28138" s="72"/>
      <c r="J28138" s="72"/>
      <c r="K28138" s="72"/>
    </row>
    <row r="28139" spans="9:11">
      <c r="I28139" s="72"/>
      <c r="J28139" s="72"/>
      <c r="K28139" s="72"/>
    </row>
    <row r="28140" spans="9:11">
      <c r="I28140" s="72"/>
      <c r="J28140" s="72"/>
      <c r="K28140" s="72"/>
    </row>
    <row r="28141" spans="9:11">
      <c r="I28141" s="72"/>
      <c r="J28141" s="72"/>
      <c r="K28141" s="72"/>
    </row>
    <row r="28142" spans="9:11">
      <c r="I28142" s="72"/>
      <c r="J28142" s="72"/>
      <c r="K28142" s="72"/>
    </row>
    <row r="28143" spans="9:11">
      <c r="I28143" s="72"/>
      <c r="J28143" s="72"/>
      <c r="K28143" s="72"/>
    </row>
    <row r="28144" spans="9:11">
      <c r="I28144" s="72"/>
      <c r="J28144" s="72"/>
      <c r="K28144" s="72"/>
    </row>
    <row r="28145" spans="9:11">
      <c r="I28145" s="72"/>
      <c r="J28145" s="72"/>
      <c r="K28145" s="72"/>
    </row>
    <row r="28146" spans="9:11">
      <c r="I28146" s="72"/>
      <c r="J28146" s="72"/>
      <c r="K28146" s="72"/>
    </row>
    <row r="28147" spans="9:11">
      <c r="I28147" s="72"/>
      <c r="J28147" s="72"/>
      <c r="K28147" s="72"/>
    </row>
    <row r="28148" spans="9:11">
      <c r="I28148" s="72"/>
      <c r="J28148" s="72"/>
      <c r="K28148" s="72"/>
    </row>
    <row r="28149" spans="9:11">
      <c r="I28149" s="72"/>
      <c r="J28149" s="72"/>
      <c r="K28149" s="72"/>
    </row>
    <row r="28150" spans="9:11">
      <c r="I28150" s="72"/>
      <c r="J28150" s="72"/>
      <c r="K28150" s="72"/>
    </row>
    <row r="28151" spans="9:11">
      <c r="I28151" s="72"/>
      <c r="J28151" s="72"/>
      <c r="K28151" s="72"/>
    </row>
    <row r="28152" spans="9:11">
      <c r="I28152" s="72"/>
      <c r="J28152" s="72"/>
      <c r="K28152" s="72"/>
    </row>
    <row r="28153" spans="9:11">
      <c r="I28153" s="72"/>
      <c r="J28153" s="72"/>
      <c r="K28153" s="72"/>
    </row>
    <row r="28154" spans="9:11">
      <c r="I28154" s="72"/>
      <c r="J28154" s="72"/>
      <c r="K28154" s="72"/>
    </row>
    <row r="28155" spans="9:11">
      <c r="I28155" s="72"/>
      <c r="J28155" s="72"/>
      <c r="K28155" s="72"/>
    </row>
    <row r="28156" spans="9:11">
      <c r="I28156" s="72"/>
      <c r="J28156" s="72"/>
      <c r="K28156" s="72"/>
    </row>
    <row r="28157" spans="9:11">
      <c r="I28157" s="72"/>
      <c r="J28157" s="72"/>
      <c r="K28157" s="72"/>
    </row>
    <row r="28158" spans="9:11">
      <c r="I28158" s="72"/>
      <c r="J28158" s="72"/>
      <c r="K28158" s="72"/>
    </row>
    <row r="28159" spans="9:11">
      <c r="I28159" s="72"/>
      <c r="J28159" s="72"/>
      <c r="K28159" s="72"/>
    </row>
    <row r="28160" spans="9:11">
      <c r="I28160" s="72"/>
      <c r="J28160" s="72"/>
      <c r="K28160" s="72"/>
    </row>
    <row r="28161" spans="9:11">
      <c r="I28161" s="72"/>
      <c r="J28161" s="72"/>
      <c r="K28161" s="72"/>
    </row>
    <row r="28162" spans="9:11">
      <c r="I28162" s="72"/>
      <c r="J28162" s="72"/>
      <c r="K28162" s="72"/>
    </row>
    <row r="28163" spans="9:11">
      <c r="I28163" s="72"/>
      <c r="J28163" s="72"/>
      <c r="K28163" s="72"/>
    </row>
    <row r="28164" spans="9:11">
      <c r="I28164" s="72"/>
      <c r="J28164" s="72"/>
      <c r="K28164" s="72"/>
    </row>
    <row r="28165" spans="9:11">
      <c r="I28165" s="72"/>
      <c r="J28165" s="72"/>
      <c r="K28165" s="72"/>
    </row>
    <row r="28166" spans="9:11">
      <c r="I28166" s="72"/>
      <c r="J28166" s="72"/>
      <c r="K28166" s="72"/>
    </row>
    <row r="28167" spans="9:11">
      <c r="I28167" s="72"/>
      <c r="J28167" s="72"/>
      <c r="K28167" s="72"/>
    </row>
    <row r="28168" spans="9:11">
      <c r="I28168" s="72"/>
      <c r="J28168" s="72"/>
      <c r="K28168" s="72"/>
    </row>
    <row r="28169" spans="9:11">
      <c r="I28169" s="72"/>
      <c r="J28169" s="72"/>
      <c r="K28169" s="72"/>
    </row>
    <row r="28170" spans="9:11">
      <c r="I28170" s="72"/>
      <c r="J28170" s="72"/>
      <c r="K28170" s="72"/>
    </row>
    <row r="28171" spans="9:11">
      <c r="I28171" s="72"/>
      <c r="J28171" s="72"/>
      <c r="K28171" s="72"/>
    </row>
    <row r="28172" spans="9:11">
      <c r="I28172" s="72"/>
      <c r="J28172" s="72"/>
      <c r="K28172" s="72"/>
    </row>
    <row r="28173" spans="9:11">
      <c r="I28173" s="72"/>
      <c r="J28173" s="72"/>
      <c r="K28173" s="72"/>
    </row>
    <row r="28174" spans="9:11">
      <c r="I28174" s="72"/>
      <c r="J28174" s="72"/>
      <c r="K28174" s="72"/>
    </row>
    <row r="28175" spans="9:11">
      <c r="I28175" s="72"/>
      <c r="J28175" s="72"/>
      <c r="K28175" s="72"/>
    </row>
    <row r="28176" spans="9:11">
      <c r="I28176" s="72"/>
      <c r="J28176" s="72"/>
      <c r="K28176" s="72"/>
    </row>
    <row r="28177" spans="9:11">
      <c r="I28177" s="72"/>
      <c r="J28177" s="72"/>
      <c r="K28177" s="72"/>
    </row>
    <row r="28178" spans="9:11">
      <c r="I28178" s="72"/>
      <c r="J28178" s="72"/>
      <c r="K28178" s="72"/>
    </row>
    <row r="28179" spans="9:11">
      <c r="I28179" s="72"/>
      <c r="J28179" s="72"/>
      <c r="K28179" s="72"/>
    </row>
    <row r="28180" spans="9:11">
      <c r="I28180" s="72"/>
      <c r="J28180" s="72"/>
      <c r="K28180" s="72"/>
    </row>
    <row r="28181" spans="9:11">
      <c r="I28181" s="72"/>
      <c r="J28181" s="72"/>
      <c r="K28181" s="72"/>
    </row>
    <row r="28182" spans="9:11">
      <c r="I28182" s="72"/>
      <c r="J28182" s="72"/>
      <c r="K28182" s="72"/>
    </row>
    <row r="28183" spans="9:11">
      <c r="I28183" s="72"/>
      <c r="J28183" s="72"/>
      <c r="K28183" s="72"/>
    </row>
    <row r="28184" spans="9:11">
      <c r="I28184" s="72"/>
      <c r="J28184" s="72"/>
      <c r="K28184" s="72"/>
    </row>
    <row r="28185" spans="9:11">
      <c r="I28185" s="72"/>
      <c r="J28185" s="72"/>
      <c r="K28185" s="72"/>
    </row>
    <row r="28186" spans="9:11">
      <c r="I28186" s="72"/>
      <c r="J28186" s="72"/>
      <c r="K28186" s="72"/>
    </row>
    <row r="28187" spans="9:11">
      <c r="I28187" s="72"/>
      <c r="J28187" s="72"/>
      <c r="K28187" s="72"/>
    </row>
    <row r="28188" spans="9:11">
      <c r="I28188" s="72"/>
      <c r="J28188" s="72"/>
      <c r="K28188" s="72"/>
    </row>
    <row r="28189" spans="9:11">
      <c r="I28189" s="72"/>
      <c r="J28189" s="72"/>
      <c r="K28189" s="72"/>
    </row>
    <row r="28190" spans="9:11">
      <c r="I28190" s="72"/>
      <c r="J28190" s="72"/>
      <c r="K28190" s="72"/>
    </row>
    <row r="28191" spans="9:11">
      <c r="I28191" s="72"/>
      <c r="J28191" s="72"/>
      <c r="K28191" s="72"/>
    </row>
    <row r="28192" spans="9:11">
      <c r="I28192" s="72"/>
      <c r="J28192" s="72"/>
      <c r="K28192" s="72"/>
    </row>
    <row r="28193" spans="9:11">
      <c r="I28193" s="72"/>
      <c r="J28193" s="72"/>
      <c r="K28193" s="72"/>
    </row>
    <row r="28194" spans="9:11">
      <c r="I28194" s="72"/>
      <c r="J28194" s="72"/>
      <c r="K28194" s="72"/>
    </row>
    <row r="28195" spans="9:11">
      <c r="I28195" s="72"/>
      <c r="J28195" s="72"/>
      <c r="K28195" s="72"/>
    </row>
    <row r="28196" spans="9:11">
      <c r="I28196" s="72"/>
      <c r="J28196" s="72"/>
      <c r="K28196" s="72"/>
    </row>
    <row r="28197" spans="9:11">
      <c r="I28197" s="72"/>
      <c r="J28197" s="72"/>
      <c r="K28197" s="72"/>
    </row>
    <row r="28198" spans="9:11">
      <c r="I28198" s="72"/>
      <c r="J28198" s="72"/>
      <c r="K28198" s="72"/>
    </row>
    <row r="28199" spans="9:11">
      <c r="I28199" s="72"/>
      <c r="J28199" s="72"/>
      <c r="K28199" s="72"/>
    </row>
    <row r="28200" spans="9:11">
      <c r="I28200" s="72"/>
      <c r="J28200" s="72"/>
      <c r="K28200" s="72"/>
    </row>
    <row r="28201" spans="9:11">
      <c r="I28201" s="72"/>
      <c r="J28201" s="72"/>
      <c r="K28201" s="72"/>
    </row>
    <row r="28202" spans="9:11">
      <c r="I28202" s="72"/>
      <c r="J28202" s="72"/>
      <c r="K28202" s="72"/>
    </row>
    <row r="28203" spans="9:11">
      <c r="I28203" s="72"/>
      <c r="J28203" s="72"/>
      <c r="K28203" s="72"/>
    </row>
    <row r="28204" spans="9:11">
      <c r="I28204" s="72"/>
      <c r="J28204" s="72"/>
      <c r="K28204" s="72"/>
    </row>
    <row r="28205" spans="9:11">
      <c r="I28205" s="72"/>
      <c r="J28205" s="72"/>
      <c r="K28205" s="72"/>
    </row>
    <row r="28206" spans="9:11">
      <c r="I28206" s="72"/>
      <c r="J28206" s="72"/>
      <c r="K28206" s="72"/>
    </row>
    <row r="28207" spans="9:11">
      <c r="I28207" s="72"/>
      <c r="J28207" s="72"/>
      <c r="K28207" s="72"/>
    </row>
    <row r="28208" spans="9:11">
      <c r="I28208" s="72"/>
      <c r="J28208" s="72"/>
      <c r="K28208" s="72"/>
    </row>
    <row r="28209" spans="9:11">
      <c r="I28209" s="72"/>
      <c r="J28209" s="72"/>
      <c r="K28209" s="72"/>
    </row>
    <row r="28210" spans="9:11">
      <c r="I28210" s="72"/>
      <c r="J28210" s="72"/>
      <c r="K28210" s="72"/>
    </row>
    <row r="28211" spans="9:11">
      <c r="I28211" s="72"/>
      <c r="J28211" s="72"/>
      <c r="K28211" s="72"/>
    </row>
    <row r="28212" spans="9:11">
      <c r="I28212" s="72"/>
      <c r="J28212" s="72"/>
      <c r="K28212" s="72"/>
    </row>
    <row r="28213" spans="9:11">
      <c r="I28213" s="72"/>
      <c r="J28213" s="72"/>
      <c r="K28213" s="72"/>
    </row>
    <row r="28214" spans="9:11">
      <c r="I28214" s="72"/>
      <c r="J28214" s="72"/>
      <c r="K28214" s="72"/>
    </row>
    <row r="28215" spans="9:11">
      <c r="I28215" s="72"/>
      <c r="J28215" s="72"/>
      <c r="K28215" s="72"/>
    </row>
    <row r="28216" spans="9:11">
      <c r="I28216" s="72"/>
      <c r="J28216" s="72"/>
      <c r="K28216" s="72"/>
    </row>
    <row r="28217" spans="9:11">
      <c r="I28217" s="72"/>
      <c r="J28217" s="72"/>
      <c r="K28217" s="72"/>
    </row>
    <row r="28218" spans="9:11">
      <c r="I28218" s="72"/>
      <c r="J28218" s="72"/>
      <c r="K28218" s="72"/>
    </row>
    <row r="28219" spans="9:11">
      <c r="I28219" s="72"/>
      <c r="J28219" s="72"/>
      <c r="K28219" s="72"/>
    </row>
    <row r="28220" spans="9:11">
      <c r="I28220" s="72"/>
      <c r="J28220" s="72"/>
      <c r="K28220" s="72"/>
    </row>
    <row r="28221" spans="9:11">
      <c r="I28221" s="72"/>
      <c r="J28221" s="72"/>
      <c r="K28221" s="72"/>
    </row>
    <row r="28222" spans="9:11">
      <c r="I28222" s="72"/>
      <c r="J28222" s="72"/>
      <c r="K28222" s="72"/>
    </row>
    <row r="28223" spans="9:11">
      <c r="I28223" s="72"/>
      <c r="J28223" s="72"/>
      <c r="K28223" s="72"/>
    </row>
    <row r="28224" spans="9:11">
      <c r="I28224" s="72"/>
      <c r="J28224" s="72"/>
      <c r="K28224" s="72"/>
    </row>
    <row r="28225" spans="9:11">
      <c r="I28225" s="72"/>
      <c r="J28225" s="72"/>
      <c r="K28225" s="72"/>
    </row>
    <row r="28226" spans="9:11">
      <c r="I28226" s="72"/>
      <c r="J28226" s="72"/>
      <c r="K28226" s="72"/>
    </row>
    <row r="28227" spans="9:11">
      <c r="I28227" s="72"/>
      <c r="J28227" s="72"/>
      <c r="K28227" s="72"/>
    </row>
    <row r="28228" spans="9:11">
      <c r="I28228" s="72"/>
      <c r="J28228" s="72"/>
      <c r="K28228" s="72"/>
    </row>
    <row r="28229" spans="9:11">
      <c r="I28229" s="72"/>
      <c r="J28229" s="72"/>
      <c r="K28229" s="72"/>
    </row>
    <row r="28230" spans="9:11">
      <c r="I28230" s="72"/>
      <c r="J28230" s="72"/>
      <c r="K28230" s="72"/>
    </row>
    <row r="28231" spans="9:11">
      <c r="I28231" s="72"/>
      <c r="J28231" s="72"/>
      <c r="K28231" s="72"/>
    </row>
    <row r="28232" spans="9:11">
      <c r="I28232" s="72"/>
      <c r="J28232" s="72"/>
      <c r="K28232" s="72"/>
    </row>
    <row r="28233" spans="9:11">
      <c r="I28233" s="72"/>
      <c r="J28233" s="72"/>
      <c r="K28233" s="72"/>
    </row>
    <row r="28234" spans="9:11">
      <c r="I28234" s="72"/>
      <c r="J28234" s="72"/>
      <c r="K28234" s="72"/>
    </row>
    <row r="28235" spans="9:11">
      <c r="I28235" s="72"/>
      <c r="J28235" s="72"/>
      <c r="K28235" s="72"/>
    </row>
    <row r="28236" spans="9:11">
      <c r="I28236" s="72"/>
      <c r="J28236" s="72"/>
      <c r="K28236" s="72"/>
    </row>
    <row r="28237" spans="9:11">
      <c r="I28237" s="72"/>
      <c r="J28237" s="72"/>
      <c r="K28237" s="72"/>
    </row>
    <row r="28238" spans="9:11">
      <c r="I28238" s="72"/>
      <c r="J28238" s="72"/>
      <c r="K28238" s="72"/>
    </row>
    <row r="28239" spans="9:11">
      <c r="I28239" s="72"/>
      <c r="J28239" s="72"/>
      <c r="K28239" s="72"/>
    </row>
    <row r="28240" spans="9:11">
      <c r="I28240" s="72"/>
      <c r="J28240" s="72"/>
      <c r="K28240" s="72"/>
    </row>
    <row r="28241" spans="9:11">
      <c r="I28241" s="72"/>
      <c r="J28241" s="72"/>
      <c r="K28241" s="72"/>
    </row>
    <row r="28242" spans="9:11">
      <c r="I28242" s="72"/>
      <c r="J28242" s="72"/>
      <c r="K28242" s="72"/>
    </row>
    <row r="28243" spans="9:11">
      <c r="I28243" s="72"/>
      <c r="J28243" s="72"/>
      <c r="K28243" s="72"/>
    </row>
    <row r="28244" spans="9:11">
      <c r="I28244" s="72"/>
      <c r="J28244" s="72"/>
      <c r="K28244" s="72"/>
    </row>
    <row r="28245" spans="9:11">
      <c r="I28245" s="72"/>
      <c r="J28245" s="72"/>
      <c r="K28245" s="72"/>
    </row>
    <row r="28246" spans="9:11">
      <c r="I28246" s="72"/>
      <c r="J28246" s="72"/>
      <c r="K28246" s="72"/>
    </row>
    <row r="28247" spans="9:11">
      <c r="I28247" s="72"/>
      <c r="J28247" s="72"/>
      <c r="K28247" s="72"/>
    </row>
    <row r="28248" spans="9:11">
      <c r="I28248" s="72"/>
      <c r="J28248" s="72"/>
      <c r="K28248" s="72"/>
    </row>
    <row r="28249" spans="9:11">
      <c r="I28249" s="72"/>
      <c r="J28249" s="72"/>
      <c r="K28249" s="72"/>
    </row>
    <row r="28250" spans="9:11">
      <c r="I28250" s="72"/>
      <c r="J28250" s="72"/>
      <c r="K28250" s="72"/>
    </row>
    <row r="28251" spans="9:11">
      <c r="I28251" s="72"/>
      <c r="J28251" s="72"/>
      <c r="K28251" s="72"/>
    </row>
    <row r="28252" spans="9:11">
      <c r="I28252" s="72"/>
      <c r="J28252" s="72"/>
      <c r="K28252" s="72"/>
    </row>
    <row r="28253" spans="9:11">
      <c r="I28253" s="72"/>
      <c r="J28253" s="72"/>
      <c r="K28253" s="72"/>
    </row>
    <row r="28254" spans="9:11">
      <c r="I28254" s="72"/>
      <c r="J28254" s="72"/>
      <c r="K28254" s="72"/>
    </row>
    <row r="28255" spans="9:11">
      <c r="I28255" s="72"/>
      <c r="J28255" s="72"/>
      <c r="K28255" s="72"/>
    </row>
    <row r="28256" spans="9:11">
      <c r="I28256" s="72"/>
      <c r="J28256" s="72"/>
      <c r="K28256" s="72"/>
    </row>
    <row r="28257" spans="9:11">
      <c r="I28257" s="72"/>
      <c r="J28257" s="72"/>
      <c r="K28257" s="72"/>
    </row>
    <row r="28258" spans="9:11">
      <c r="I28258" s="72"/>
      <c r="J28258" s="72"/>
      <c r="K28258" s="72"/>
    </row>
    <row r="28259" spans="9:11">
      <c r="I28259" s="72"/>
      <c r="J28259" s="72"/>
      <c r="K28259" s="72"/>
    </row>
    <row r="28260" spans="9:11">
      <c r="I28260" s="72"/>
      <c r="J28260" s="72"/>
      <c r="K28260" s="72"/>
    </row>
    <row r="28261" spans="9:11">
      <c r="I28261" s="72"/>
      <c r="J28261" s="72"/>
      <c r="K28261" s="72"/>
    </row>
    <row r="28262" spans="9:11">
      <c r="I28262" s="72"/>
      <c r="J28262" s="72"/>
      <c r="K28262" s="72"/>
    </row>
    <row r="28263" spans="9:11">
      <c r="I28263" s="72"/>
      <c r="J28263" s="72"/>
      <c r="K28263" s="72"/>
    </row>
    <row r="28264" spans="9:11">
      <c r="I28264" s="72"/>
      <c r="J28264" s="72"/>
      <c r="K28264" s="72"/>
    </row>
    <row r="28265" spans="9:11">
      <c r="I28265" s="72"/>
      <c r="J28265" s="72"/>
      <c r="K28265" s="72"/>
    </row>
    <row r="28266" spans="9:11">
      <c r="I28266" s="72"/>
      <c r="J28266" s="72"/>
      <c r="K28266" s="72"/>
    </row>
    <row r="28267" spans="9:11">
      <c r="I28267" s="72"/>
      <c r="J28267" s="72"/>
      <c r="K28267" s="72"/>
    </row>
    <row r="28268" spans="9:11">
      <c r="I28268" s="72"/>
      <c r="J28268" s="72"/>
      <c r="K28268" s="72"/>
    </row>
    <row r="28269" spans="9:11">
      <c r="I28269" s="72"/>
      <c r="J28269" s="72"/>
      <c r="K28269" s="72"/>
    </row>
    <row r="28270" spans="9:11">
      <c r="I28270" s="72"/>
      <c r="J28270" s="72"/>
      <c r="K28270" s="72"/>
    </row>
    <row r="28271" spans="9:11">
      <c r="I28271" s="72"/>
      <c r="J28271" s="72"/>
      <c r="K28271" s="72"/>
    </row>
    <row r="28272" spans="9:11">
      <c r="I28272" s="72"/>
      <c r="J28272" s="72"/>
      <c r="K28272" s="72"/>
    </row>
    <row r="28273" spans="9:11">
      <c r="I28273" s="72"/>
      <c r="J28273" s="72"/>
      <c r="K28273" s="72"/>
    </row>
    <row r="28274" spans="9:11">
      <c r="I28274" s="72"/>
      <c r="J28274" s="72"/>
      <c r="K28274" s="72"/>
    </row>
    <row r="28275" spans="9:11">
      <c r="I28275" s="72"/>
      <c r="J28275" s="72"/>
      <c r="K28275" s="72"/>
    </row>
    <row r="28276" spans="9:11">
      <c r="I28276" s="72"/>
      <c r="J28276" s="72"/>
      <c r="K28276" s="72"/>
    </row>
    <row r="28277" spans="9:11">
      <c r="I28277" s="72"/>
      <c r="J28277" s="72"/>
      <c r="K28277" s="72"/>
    </row>
    <row r="28278" spans="9:11">
      <c r="I28278" s="72"/>
      <c r="J28278" s="72"/>
      <c r="K28278" s="72"/>
    </row>
    <row r="28279" spans="9:11">
      <c r="I28279" s="72"/>
      <c r="J28279" s="72"/>
      <c r="K28279" s="72"/>
    </row>
    <row r="28280" spans="9:11">
      <c r="I28280" s="72"/>
      <c r="J28280" s="72"/>
      <c r="K28280" s="72"/>
    </row>
    <row r="28281" spans="9:11">
      <c r="I28281" s="72"/>
      <c r="J28281" s="72"/>
      <c r="K28281" s="72"/>
    </row>
    <row r="28282" spans="9:11">
      <c r="I28282" s="72"/>
      <c r="J28282" s="72"/>
      <c r="K28282" s="72"/>
    </row>
    <row r="28283" spans="9:11">
      <c r="I28283" s="72"/>
      <c r="J28283" s="72"/>
      <c r="K28283" s="72"/>
    </row>
    <row r="28284" spans="9:11">
      <c r="I28284" s="72"/>
      <c r="J28284" s="72"/>
      <c r="K28284" s="72"/>
    </row>
    <row r="28285" spans="9:11">
      <c r="I28285" s="72"/>
      <c r="J28285" s="72"/>
      <c r="K28285" s="72"/>
    </row>
    <row r="28286" spans="9:11">
      <c r="I28286" s="72"/>
      <c r="J28286" s="72"/>
      <c r="K28286" s="72"/>
    </row>
    <row r="28287" spans="9:11">
      <c r="I28287" s="72"/>
      <c r="J28287" s="72"/>
      <c r="K28287" s="72"/>
    </row>
    <row r="28288" spans="9:11">
      <c r="I28288" s="72"/>
      <c r="J28288" s="72"/>
      <c r="K28288" s="72"/>
    </row>
    <row r="28289" spans="9:11">
      <c r="I28289" s="72"/>
      <c r="J28289" s="72"/>
      <c r="K28289" s="72"/>
    </row>
    <row r="28290" spans="9:11">
      <c r="I28290" s="72"/>
      <c r="J28290" s="72"/>
      <c r="K28290" s="72"/>
    </row>
    <row r="28291" spans="9:11">
      <c r="I28291" s="72"/>
      <c r="J28291" s="72"/>
      <c r="K28291" s="72"/>
    </row>
    <row r="28292" spans="9:11">
      <c r="I28292" s="72"/>
      <c r="J28292" s="72"/>
      <c r="K28292" s="72"/>
    </row>
    <row r="28293" spans="9:11">
      <c r="I28293" s="72"/>
      <c r="J28293" s="72"/>
      <c r="K28293" s="72"/>
    </row>
    <row r="28294" spans="9:11">
      <c r="I28294" s="72"/>
      <c r="J28294" s="72"/>
      <c r="K28294" s="72"/>
    </row>
    <row r="28295" spans="9:11">
      <c r="I28295" s="72"/>
      <c r="J28295" s="72"/>
      <c r="K28295" s="72"/>
    </row>
    <row r="28296" spans="9:11">
      <c r="I28296" s="72"/>
      <c r="J28296" s="72"/>
      <c r="K28296" s="72"/>
    </row>
    <row r="28297" spans="9:11">
      <c r="I28297" s="72"/>
      <c r="J28297" s="72"/>
      <c r="K28297" s="72"/>
    </row>
    <row r="28298" spans="9:11">
      <c r="I28298" s="72"/>
      <c r="J28298" s="72"/>
      <c r="K28298" s="72"/>
    </row>
    <row r="28299" spans="9:11">
      <c r="I28299" s="72"/>
      <c r="J28299" s="72"/>
      <c r="K28299" s="72"/>
    </row>
    <row r="28300" spans="9:11">
      <c r="I28300" s="72"/>
      <c r="J28300" s="72"/>
      <c r="K28300" s="72"/>
    </row>
    <row r="28301" spans="9:11">
      <c r="I28301" s="72"/>
      <c r="J28301" s="72"/>
      <c r="K28301" s="72"/>
    </row>
    <row r="28302" spans="9:11">
      <c r="I28302" s="72"/>
      <c r="J28302" s="72"/>
      <c r="K28302" s="72"/>
    </row>
    <row r="28303" spans="9:11">
      <c r="I28303" s="72"/>
      <c r="J28303" s="72"/>
      <c r="K28303" s="72"/>
    </row>
    <row r="28304" spans="9:11">
      <c r="I28304" s="72"/>
      <c r="J28304" s="72"/>
      <c r="K28304" s="72"/>
    </row>
    <row r="28305" spans="9:11">
      <c r="I28305" s="72"/>
      <c r="J28305" s="72"/>
      <c r="K28305" s="72"/>
    </row>
    <row r="28306" spans="9:11">
      <c r="I28306" s="72"/>
      <c r="J28306" s="72"/>
      <c r="K28306" s="72"/>
    </row>
    <row r="28307" spans="9:11">
      <c r="I28307" s="72"/>
      <c r="J28307" s="72"/>
      <c r="K28307" s="72"/>
    </row>
    <row r="28308" spans="9:11">
      <c r="I28308" s="72"/>
      <c r="J28308" s="72"/>
      <c r="K28308" s="72"/>
    </row>
    <row r="28309" spans="9:11">
      <c r="I28309" s="72"/>
      <c r="J28309" s="72"/>
      <c r="K28309" s="72"/>
    </row>
    <row r="28310" spans="9:11">
      <c r="I28310" s="72"/>
      <c r="J28310" s="72"/>
      <c r="K28310" s="72"/>
    </row>
    <row r="28311" spans="9:11">
      <c r="I28311" s="72"/>
      <c r="J28311" s="72"/>
      <c r="K28311" s="72"/>
    </row>
    <row r="28312" spans="9:11">
      <c r="I28312" s="72"/>
      <c r="J28312" s="72"/>
      <c r="K28312" s="72"/>
    </row>
    <row r="28313" spans="9:11">
      <c r="I28313" s="72"/>
      <c r="J28313" s="72"/>
      <c r="K28313" s="72"/>
    </row>
    <row r="28314" spans="9:11">
      <c r="I28314" s="72"/>
      <c r="J28314" s="72"/>
      <c r="K28314" s="72"/>
    </row>
    <row r="28315" spans="9:11">
      <c r="I28315" s="72"/>
      <c r="J28315" s="72"/>
      <c r="K28315" s="72"/>
    </row>
    <row r="28316" spans="9:11">
      <c r="I28316" s="72"/>
      <c r="J28316" s="72"/>
      <c r="K28316" s="72"/>
    </row>
    <row r="28317" spans="9:11">
      <c r="I28317" s="72"/>
      <c r="J28317" s="72"/>
      <c r="K28317" s="72"/>
    </row>
    <row r="28318" spans="9:11">
      <c r="I28318" s="72"/>
      <c r="J28318" s="72"/>
      <c r="K28318" s="72"/>
    </row>
    <row r="28319" spans="9:11">
      <c r="I28319" s="72"/>
      <c r="J28319" s="72"/>
      <c r="K28319" s="72"/>
    </row>
    <row r="28320" spans="9:11">
      <c r="I28320" s="72"/>
      <c r="J28320" s="72"/>
      <c r="K28320" s="72"/>
    </row>
    <row r="28321" spans="9:11">
      <c r="I28321" s="72"/>
      <c r="J28321" s="72"/>
      <c r="K28321" s="72"/>
    </row>
    <row r="28322" spans="9:11">
      <c r="I28322" s="72"/>
      <c r="J28322" s="72"/>
      <c r="K28322" s="72"/>
    </row>
    <row r="28323" spans="9:11">
      <c r="I28323" s="72"/>
      <c r="J28323" s="72"/>
      <c r="K28323" s="72"/>
    </row>
    <row r="28324" spans="9:11">
      <c r="I28324" s="72"/>
      <c r="J28324" s="72"/>
      <c r="K28324" s="72"/>
    </row>
    <row r="28325" spans="9:11">
      <c r="I28325" s="72"/>
      <c r="J28325" s="72"/>
      <c r="K28325" s="72"/>
    </row>
    <row r="28326" spans="9:11">
      <c r="I28326" s="72"/>
      <c r="J28326" s="72"/>
      <c r="K28326" s="72"/>
    </row>
    <row r="28327" spans="9:11">
      <c r="I28327" s="72"/>
      <c r="J28327" s="72"/>
      <c r="K28327" s="72"/>
    </row>
    <row r="28328" spans="9:11">
      <c r="I28328" s="72"/>
      <c r="J28328" s="72"/>
      <c r="K28328" s="72"/>
    </row>
    <row r="28329" spans="9:11">
      <c r="I28329" s="72"/>
      <c r="J28329" s="72"/>
      <c r="K28329" s="72"/>
    </row>
    <row r="28330" spans="9:11">
      <c r="I28330" s="72"/>
      <c r="J28330" s="72"/>
      <c r="K28330" s="72"/>
    </row>
    <row r="28331" spans="9:11">
      <c r="I28331" s="72"/>
      <c r="J28331" s="72"/>
      <c r="K28331" s="72"/>
    </row>
    <row r="28332" spans="9:11">
      <c r="I28332" s="72"/>
      <c r="J28332" s="72"/>
      <c r="K28332" s="72"/>
    </row>
    <row r="28333" spans="9:11">
      <c r="I28333" s="72"/>
      <c r="J28333" s="72"/>
      <c r="K28333" s="72"/>
    </row>
    <row r="28334" spans="9:11">
      <c r="I28334" s="72"/>
      <c r="J28334" s="72"/>
      <c r="K28334" s="72"/>
    </row>
    <row r="28335" spans="9:11">
      <c r="I28335" s="72"/>
      <c r="J28335" s="72"/>
      <c r="K28335" s="72"/>
    </row>
    <row r="28336" spans="9:11">
      <c r="I28336" s="72"/>
      <c r="J28336" s="72"/>
      <c r="K28336" s="72"/>
    </row>
    <row r="28337" spans="9:11">
      <c r="I28337" s="72"/>
      <c r="J28337" s="72"/>
      <c r="K28337" s="72"/>
    </row>
    <row r="28338" spans="9:11">
      <c r="I28338" s="72"/>
      <c r="J28338" s="72"/>
      <c r="K28338" s="72"/>
    </row>
    <row r="28339" spans="9:11">
      <c r="I28339" s="72"/>
      <c r="J28339" s="72"/>
      <c r="K28339" s="72"/>
    </row>
    <row r="28340" spans="9:11">
      <c r="I28340" s="72"/>
      <c r="J28340" s="72"/>
      <c r="K28340" s="72"/>
    </row>
    <row r="28341" spans="9:11">
      <c r="I28341" s="72"/>
      <c r="J28341" s="72"/>
      <c r="K28341" s="72"/>
    </row>
    <row r="28342" spans="9:11">
      <c r="I28342" s="72"/>
      <c r="J28342" s="72"/>
      <c r="K28342" s="72"/>
    </row>
    <row r="28343" spans="9:11">
      <c r="I28343" s="72"/>
      <c r="J28343" s="72"/>
      <c r="K28343" s="72"/>
    </row>
    <row r="28344" spans="9:11">
      <c r="I28344" s="72"/>
      <c r="J28344" s="72"/>
      <c r="K28344" s="72"/>
    </row>
    <row r="28345" spans="9:11">
      <c r="I28345" s="72"/>
      <c r="J28345" s="72"/>
      <c r="K28345" s="72"/>
    </row>
    <row r="28346" spans="9:11">
      <c r="I28346" s="72"/>
      <c r="J28346" s="72"/>
      <c r="K28346" s="72"/>
    </row>
    <row r="28347" spans="9:11">
      <c r="I28347" s="72"/>
      <c r="J28347" s="72"/>
      <c r="K28347" s="72"/>
    </row>
    <row r="28348" spans="9:11">
      <c r="I28348" s="72"/>
      <c r="J28348" s="72"/>
      <c r="K28348" s="72"/>
    </row>
    <row r="28349" spans="9:11">
      <c r="I28349" s="72"/>
      <c r="J28349" s="72"/>
      <c r="K28349" s="72"/>
    </row>
    <row r="28350" spans="9:11">
      <c r="I28350" s="72"/>
      <c r="J28350" s="72"/>
      <c r="K28350" s="72"/>
    </row>
    <row r="28351" spans="9:11">
      <c r="I28351" s="72"/>
      <c r="J28351" s="72"/>
      <c r="K28351" s="72"/>
    </row>
    <row r="28352" spans="9:11">
      <c r="I28352" s="72"/>
      <c r="J28352" s="72"/>
      <c r="K28352" s="72"/>
    </row>
    <row r="28353" spans="9:11">
      <c r="I28353" s="72"/>
      <c r="J28353" s="72"/>
      <c r="K28353" s="72"/>
    </row>
    <row r="28354" spans="9:11">
      <c r="I28354" s="72"/>
      <c r="J28354" s="72"/>
      <c r="K28354" s="72"/>
    </row>
    <row r="28355" spans="9:11">
      <c r="I28355" s="72"/>
      <c r="J28355" s="72"/>
      <c r="K28355" s="72"/>
    </row>
    <row r="28356" spans="9:11">
      <c r="I28356" s="72"/>
      <c r="J28356" s="72"/>
      <c r="K28356" s="72"/>
    </row>
    <row r="28357" spans="9:11">
      <c r="I28357" s="72"/>
      <c r="J28357" s="72"/>
      <c r="K28357" s="72"/>
    </row>
    <row r="28358" spans="9:11">
      <c r="I28358" s="72"/>
      <c r="J28358" s="72"/>
      <c r="K28358" s="72"/>
    </row>
    <row r="28359" spans="9:11">
      <c r="I28359" s="72"/>
      <c r="J28359" s="72"/>
      <c r="K28359" s="72"/>
    </row>
    <row r="28360" spans="9:11">
      <c r="I28360" s="72"/>
      <c r="J28360" s="72"/>
      <c r="K28360" s="72"/>
    </row>
    <row r="28361" spans="9:11">
      <c r="I28361" s="72"/>
      <c r="J28361" s="72"/>
      <c r="K28361" s="72"/>
    </row>
    <row r="28362" spans="9:11">
      <c r="I28362" s="72"/>
      <c r="J28362" s="72"/>
      <c r="K28362" s="72"/>
    </row>
    <row r="28363" spans="9:11">
      <c r="I28363" s="72"/>
      <c r="J28363" s="72"/>
      <c r="K28363" s="72"/>
    </row>
    <row r="28364" spans="9:11">
      <c r="I28364" s="72"/>
      <c r="J28364" s="72"/>
      <c r="K28364" s="72"/>
    </row>
    <row r="28365" spans="9:11">
      <c r="I28365" s="72"/>
      <c r="J28365" s="72"/>
      <c r="K28365" s="72"/>
    </row>
    <row r="28366" spans="9:11">
      <c r="I28366" s="72"/>
      <c r="J28366" s="72"/>
      <c r="K28366" s="72"/>
    </row>
    <row r="28367" spans="9:11">
      <c r="I28367" s="72"/>
      <c r="J28367" s="72"/>
      <c r="K28367" s="72"/>
    </row>
    <row r="28368" spans="9:11">
      <c r="I28368" s="72"/>
      <c r="J28368" s="72"/>
      <c r="K28368" s="72"/>
    </row>
    <row r="28369" spans="9:11">
      <c r="I28369" s="72"/>
      <c r="J28369" s="72"/>
      <c r="K28369" s="72"/>
    </row>
    <row r="28370" spans="9:11">
      <c r="I28370" s="72"/>
      <c r="J28370" s="72"/>
      <c r="K28370" s="72"/>
    </row>
    <row r="28371" spans="9:11">
      <c r="I28371" s="72"/>
      <c r="J28371" s="72"/>
      <c r="K28371" s="72"/>
    </row>
    <row r="28372" spans="9:11">
      <c r="I28372" s="72"/>
      <c r="J28372" s="72"/>
      <c r="K28372" s="72"/>
    </row>
    <row r="28373" spans="9:11">
      <c r="I28373" s="72"/>
      <c r="J28373" s="72"/>
      <c r="K28373" s="72"/>
    </row>
    <row r="28374" spans="9:11">
      <c r="I28374" s="72"/>
      <c r="J28374" s="72"/>
      <c r="K28374" s="72"/>
    </row>
    <row r="28375" spans="9:11">
      <c r="I28375" s="72"/>
      <c r="J28375" s="72"/>
      <c r="K28375" s="72"/>
    </row>
    <row r="28376" spans="9:11">
      <c r="I28376" s="72"/>
      <c r="J28376" s="72"/>
      <c r="K28376" s="72"/>
    </row>
    <row r="28377" spans="9:11">
      <c r="I28377" s="72"/>
      <c r="J28377" s="72"/>
      <c r="K28377" s="72"/>
    </row>
    <row r="28378" spans="9:11">
      <c r="I28378" s="72"/>
      <c r="J28378" s="72"/>
      <c r="K28378" s="72"/>
    </row>
    <row r="28379" spans="9:11">
      <c r="I28379" s="72"/>
      <c r="J28379" s="72"/>
      <c r="K28379" s="72"/>
    </row>
    <row r="28380" spans="9:11">
      <c r="I28380" s="72"/>
      <c r="J28380" s="72"/>
      <c r="K28380" s="72"/>
    </row>
    <row r="28381" spans="9:11">
      <c r="I28381" s="72"/>
      <c r="J28381" s="72"/>
      <c r="K28381" s="72"/>
    </row>
    <row r="28382" spans="9:11">
      <c r="I28382" s="72"/>
      <c r="J28382" s="72"/>
      <c r="K28382" s="72"/>
    </row>
    <row r="28383" spans="9:11">
      <c r="I28383" s="72"/>
      <c r="J28383" s="72"/>
      <c r="K28383" s="72"/>
    </row>
    <row r="28384" spans="9:11">
      <c r="I28384" s="72"/>
      <c r="J28384" s="72"/>
      <c r="K28384" s="72"/>
    </row>
    <row r="28385" spans="9:11">
      <c r="I28385" s="72"/>
      <c r="J28385" s="72"/>
      <c r="K28385" s="72"/>
    </row>
    <row r="28386" spans="9:11">
      <c r="I28386" s="72"/>
      <c r="J28386" s="72"/>
      <c r="K28386" s="72"/>
    </row>
    <row r="28387" spans="9:11">
      <c r="I28387" s="72"/>
      <c r="J28387" s="72"/>
      <c r="K28387" s="72"/>
    </row>
    <row r="28388" spans="9:11">
      <c r="I28388" s="72"/>
      <c r="J28388" s="72"/>
      <c r="K28388" s="72"/>
    </row>
    <row r="28389" spans="9:11">
      <c r="I28389" s="72"/>
      <c r="J28389" s="72"/>
      <c r="K28389" s="72"/>
    </row>
    <row r="28390" spans="9:11">
      <c r="I28390" s="72"/>
      <c r="J28390" s="72"/>
      <c r="K28390" s="72"/>
    </row>
    <row r="28391" spans="9:11">
      <c r="I28391" s="72"/>
      <c r="J28391" s="72"/>
      <c r="K28391" s="72"/>
    </row>
    <row r="28392" spans="9:11">
      <c r="I28392" s="72"/>
      <c r="J28392" s="72"/>
      <c r="K28392" s="72"/>
    </row>
    <row r="28393" spans="9:11">
      <c r="I28393" s="72"/>
      <c r="J28393" s="72"/>
      <c r="K28393" s="72"/>
    </row>
    <row r="28394" spans="9:11">
      <c r="I28394" s="72"/>
      <c r="J28394" s="72"/>
      <c r="K28394" s="72"/>
    </row>
    <row r="28395" spans="9:11">
      <c r="I28395" s="72"/>
      <c r="J28395" s="72"/>
      <c r="K28395" s="72"/>
    </row>
    <row r="28396" spans="9:11">
      <c r="I28396" s="72"/>
      <c r="J28396" s="72"/>
      <c r="K28396" s="72"/>
    </row>
    <row r="28397" spans="9:11">
      <c r="I28397" s="72"/>
      <c r="J28397" s="72"/>
      <c r="K28397" s="72"/>
    </row>
    <row r="28398" spans="9:11">
      <c r="I28398" s="72"/>
      <c r="J28398" s="72"/>
      <c r="K28398" s="72"/>
    </row>
    <row r="28399" spans="9:11">
      <c r="I28399" s="72"/>
      <c r="J28399" s="72"/>
      <c r="K28399" s="72"/>
    </row>
    <row r="28400" spans="9:11">
      <c r="I28400" s="72"/>
      <c r="J28400" s="72"/>
      <c r="K28400" s="72"/>
    </row>
    <row r="28401" spans="9:11">
      <c r="I28401" s="72"/>
      <c r="J28401" s="72"/>
      <c r="K28401" s="72"/>
    </row>
    <row r="28402" spans="9:11">
      <c r="I28402" s="72"/>
      <c r="J28402" s="72"/>
      <c r="K28402" s="72"/>
    </row>
    <row r="28403" spans="9:11">
      <c r="I28403" s="72"/>
      <c r="J28403" s="72"/>
      <c r="K28403" s="72"/>
    </row>
    <row r="28404" spans="9:11">
      <c r="I28404" s="72"/>
      <c r="J28404" s="72"/>
      <c r="K28404" s="72"/>
    </row>
    <row r="28405" spans="9:11">
      <c r="I28405" s="72"/>
      <c r="J28405" s="72"/>
      <c r="K28405" s="72"/>
    </row>
    <row r="28406" spans="9:11">
      <c r="I28406" s="72"/>
      <c r="J28406" s="72"/>
      <c r="K28406" s="72"/>
    </row>
    <row r="28407" spans="9:11">
      <c r="I28407" s="72"/>
      <c r="J28407" s="72"/>
      <c r="K28407" s="72"/>
    </row>
    <row r="28408" spans="9:11">
      <c r="I28408" s="72"/>
      <c r="J28408" s="72"/>
      <c r="K28408" s="72"/>
    </row>
    <row r="28409" spans="9:11">
      <c r="I28409" s="72"/>
      <c r="J28409" s="72"/>
      <c r="K28409" s="72"/>
    </row>
    <row r="28410" spans="9:11">
      <c r="I28410" s="72"/>
      <c r="J28410" s="72"/>
      <c r="K28410" s="72"/>
    </row>
    <row r="28411" spans="9:11">
      <c r="I28411" s="72"/>
      <c r="J28411" s="72"/>
      <c r="K28411" s="72"/>
    </row>
    <row r="28412" spans="9:11">
      <c r="I28412" s="72"/>
      <c r="J28412" s="72"/>
      <c r="K28412" s="72"/>
    </row>
    <row r="28413" spans="9:11">
      <c r="I28413" s="72"/>
      <c r="J28413" s="72"/>
      <c r="K28413" s="72"/>
    </row>
    <row r="28414" spans="9:11">
      <c r="I28414" s="72"/>
      <c r="J28414" s="72"/>
      <c r="K28414" s="72"/>
    </row>
    <row r="28415" spans="9:11">
      <c r="I28415" s="72"/>
      <c r="J28415" s="72"/>
      <c r="K28415" s="72"/>
    </row>
    <row r="28416" spans="9:11">
      <c r="I28416" s="72"/>
      <c r="J28416" s="72"/>
      <c r="K28416" s="72"/>
    </row>
    <row r="28417" spans="9:11">
      <c r="I28417" s="72"/>
      <c r="J28417" s="72"/>
      <c r="K28417" s="72"/>
    </row>
    <row r="28418" spans="9:11">
      <c r="I28418" s="72"/>
      <c r="J28418" s="72"/>
      <c r="K28418" s="72"/>
    </row>
    <row r="28419" spans="9:11">
      <c r="I28419" s="72"/>
      <c r="J28419" s="72"/>
      <c r="K28419" s="72"/>
    </row>
    <row r="28420" spans="9:11">
      <c r="I28420" s="72"/>
      <c r="J28420" s="72"/>
      <c r="K28420" s="72"/>
    </row>
    <row r="28421" spans="9:11">
      <c r="I28421" s="72"/>
      <c r="J28421" s="72"/>
      <c r="K28421" s="72"/>
    </row>
    <row r="28422" spans="9:11">
      <c r="I28422" s="72"/>
      <c r="J28422" s="72"/>
      <c r="K28422" s="72"/>
    </row>
    <row r="28423" spans="9:11">
      <c r="I28423" s="72"/>
      <c r="J28423" s="72"/>
      <c r="K28423" s="72"/>
    </row>
    <row r="28424" spans="9:11">
      <c r="I28424" s="72"/>
      <c r="J28424" s="72"/>
      <c r="K28424" s="72"/>
    </row>
    <row r="28425" spans="9:11">
      <c r="I28425" s="72"/>
      <c r="J28425" s="72"/>
      <c r="K28425" s="72"/>
    </row>
    <row r="28426" spans="9:11">
      <c r="I28426" s="72"/>
      <c r="J28426" s="72"/>
      <c r="K28426" s="72"/>
    </row>
    <row r="28427" spans="9:11">
      <c r="I28427" s="72"/>
      <c r="J28427" s="72"/>
      <c r="K28427" s="72"/>
    </row>
    <row r="28428" spans="9:11">
      <c r="I28428" s="72"/>
      <c r="J28428" s="72"/>
      <c r="K28428" s="72"/>
    </row>
    <row r="28429" spans="9:11">
      <c r="I28429" s="72"/>
      <c r="J28429" s="72"/>
      <c r="K28429" s="72"/>
    </row>
    <row r="28430" spans="9:11">
      <c r="I28430" s="72"/>
      <c r="J28430" s="72"/>
      <c r="K28430" s="72"/>
    </row>
    <row r="28431" spans="9:11">
      <c r="I28431" s="72"/>
      <c r="J28431" s="72"/>
      <c r="K28431" s="72"/>
    </row>
    <row r="28432" spans="9:11">
      <c r="I28432" s="72"/>
      <c r="J28432" s="72"/>
      <c r="K28432" s="72"/>
    </row>
    <row r="28433" spans="9:11">
      <c r="I28433" s="72"/>
      <c r="J28433" s="72"/>
      <c r="K28433" s="72"/>
    </row>
    <row r="28434" spans="9:11">
      <c r="I28434" s="72"/>
      <c r="J28434" s="72"/>
      <c r="K28434" s="72"/>
    </row>
    <row r="28435" spans="9:11">
      <c r="I28435" s="72"/>
      <c r="J28435" s="72"/>
      <c r="K28435" s="72"/>
    </row>
    <row r="28436" spans="9:11">
      <c r="I28436" s="72"/>
      <c r="J28436" s="72"/>
      <c r="K28436" s="72"/>
    </row>
    <row r="28437" spans="9:11">
      <c r="I28437" s="72"/>
      <c r="J28437" s="72"/>
      <c r="K28437" s="72"/>
    </row>
    <row r="28438" spans="9:11">
      <c r="I28438" s="72"/>
      <c r="J28438" s="72"/>
      <c r="K28438" s="72"/>
    </row>
    <row r="28439" spans="9:11">
      <c r="I28439" s="72"/>
      <c r="J28439" s="72"/>
      <c r="K28439" s="72"/>
    </row>
    <row r="28440" spans="9:11">
      <c r="I28440" s="72"/>
      <c r="J28440" s="72"/>
      <c r="K28440" s="72"/>
    </row>
    <row r="28441" spans="9:11">
      <c r="I28441" s="72"/>
      <c r="J28441" s="72"/>
      <c r="K28441" s="72"/>
    </row>
    <row r="28442" spans="9:11">
      <c r="I28442" s="72"/>
      <c r="J28442" s="72"/>
      <c r="K28442" s="72"/>
    </row>
    <row r="28443" spans="9:11">
      <c r="I28443" s="72"/>
      <c r="J28443" s="72"/>
      <c r="K28443" s="72"/>
    </row>
    <row r="28444" spans="9:11">
      <c r="I28444" s="72"/>
      <c r="J28444" s="72"/>
      <c r="K28444" s="72"/>
    </row>
    <row r="28445" spans="9:11">
      <c r="I28445" s="72"/>
      <c r="J28445" s="72"/>
      <c r="K28445" s="72"/>
    </row>
    <row r="28446" spans="9:11">
      <c r="I28446" s="72"/>
      <c r="J28446" s="72"/>
      <c r="K28446" s="72"/>
    </row>
    <row r="28447" spans="9:11">
      <c r="I28447" s="72"/>
      <c r="J28447" s="72"/>
      <c r="K28447" s="72"/>
    </row>
    <row r="28448" spans="9:11">
      <c r="I28448" s="72"/>
      <c r="J28448" s="72"/>
      <c r="K28448" s="72"/>
    </row>
    <row r="28449" spans="9:11">
      <c r="I28449" s="72"/>
      <c r="J28449" s="72"/>
      <c r="K28449" s="72"/>
    </row>
    <row r="28450" spans="9:11">
      <c r="I28450" s="72"/>
      <c r="J28450" s="72"/>
      <c r="K28450" s="72"/>
    </row>
    <row r="28451" spans="9:11">
      <c r="I28451" s="72"/>
      <c r="J28451" s="72"/>
      <c r="K28451" s="72"/>
    </row>
    <row r="28452" spans="9:11">
      <c r="I28452" s="72"/>
      <c r="J28452" s="72"/>
      <c r="K28452" s="72"/>
    </row>
    <row r="28453" spans="9:11">
      <c r="I28453" s="72"/>
      <c r="J28453" s="72"/>
      <c r="K28453" s="72"/>
    </row>
    <row r="28454" spans="9:11">
      <c r="I28454" s="72"/>
      <c r="J28454" s="72"/>
      <c r="K28454" s="72"/>
    </row>
    <row r="28455" spans="9:11">
      <c r="I28455" s="72"/>
      <c r="J28455" s="72"/>
      <c r="K28455" s="72"/>
    </row>
    <row r="28456" spans="9:11">
      <c r="I28456" s="72"/>
      <c r="J28456" s="72"/>
      <c r="K28456" s="72"/>
    </row>
    <row r="28457" spans="9:11">
      <c r="I28457" s="72"/>
      <c r="J28457" s="72"/>
      <c r="K28457" s="72"/>
    </row>
    <row r="28458" spans="9:11">
      <c r="I28458" s="72"/>
      <c r="J28458" s="72"/>
      <c r="K28458" s="72"/>
    </row>
    <row r="28459" spans="9:11">
      <c r="I28459" s="72"/>
      <c r="J28459" s="72"/>
      <c r="K28459" s="72"/>
    </row>
    <row r="28460" spans="9:11">
      <c r="I28460" s="72"/>
      <c r="J28460" s="72"/>
      <c r="K28460" s="72"/>
    </row>
    <row r="28461" spans="9:11">
      <c r="I28461" s="72"/>
      <c r="J28461" s="72"/>
      <c r="K28461" s="72"/>
    </row>
    <row r="28462" spans="9:11">
      <c r="I28462" s="72"/>
      <c r="J28462" s="72"/>
      <c r="K28462" s="72"/>
    </row>
    <row r="28463" spans="9:11">
      <c r="I28463" s="72"/>
      <c r="J28463" s="72"/>
      <c r="K28463" s="72"/>
    </row>
    <row r="28464" spans="9:11">
      <c r="I28464" s="72"/>
      <c r="J28464" s="72"/>
      <c r="K28464" s="72"/>
    </row>
    <row r="28465" spans="9:11">
      <c r="I28465" s="72"/>
      <c r="J28465" s="72"/>
      <c r="K28465" s="72"/>
    </row>
    <row r="28466" spans="9:11">
      <c r="I28466" s="72"/>
      <c r="J28466" s="72"/>
      <c r="K28466" s="72"/>
    </row>
    <row r="28467" spans="9:11">
      <c r="I28467" s="72"/>
      <c r="J28467" s="72"/>
      <c r="K28467" s="72"/>
    </row>
    <row r="28468" spans="9:11">
      <c r="I28468" s="72"/>
      <c r="J28468" s="72"/>
      <c r="K28468" s="72"/>
    </row>
    <row r="28469" spans="9:11">
      <c r="I28469" s="72"/>
      <c r="J28469" s="72"/>
      <c r="K28469" s="72"/>
    </row>
    <row r="28470" spans="9:11">
      <c r="I28470" s="72"/>
      <c r="J28470" s="72"/>
      <c r="K28470" s="72"/>
    </row>
    <row r="28471" spans="9:11">
      <c r="I28471" s="72"/>
      <c r="J28471" s="72"/>
      <c r="K28471" s="72"/>
    </row>
    <row r="28472" spans="9:11">
      <c r="I28472" s="72"/>
      <c r="J28472" s="72"/>
      <c r="K28472" s="72"/>
    </row>
    <row r="28473" spans="9:11">
      <c r="I28473" s="72"/>
      <c r="J28473" s="72"/>
      <c r="K28473" s="72"/>
    </row>
    <row r="28474" spans="9:11">
      <c r="I28474" s="72"/>
      <c r="J28474" s="72"/>
      <c r="K28474" s="72"/>
    </row>
    <row r="28475" spans="9:11">
      <c r="I28475" s="72"/>
      <c r="J28475" s="72"/>
      <c r="K28475" s="72"/>
    </row>
    <row r="28476" spans="9:11">
      <c r="I28476" s="72"/>
      <c r="J28476" s="72"/>
      <c r="K28476" s="72"/>
    </row>
    <row r="28477" spans="9:11">
      <c r="I28477" s="72"/>
      <c r="J28477" s="72"/>
      <c r="K28477" s="72"/>
    </row>
    <row r="28478" spans="9:11">
      <c r="I28478" s="72"/>
      <c r="J28478" s="72"/>
      <c r="K28478" s="72"/>
    </row>
    <row r="28479" spans="9:11">
      <c r="I28479" s="72"/>
      <c r="J28479" s="72"/>
      <c r="K28479" s="72"/>
    </row>
    <row r="28480" spans="9:11">
      <c r="I28480" s="72"/>
      <c r="J28480" s="72"/>
      <c r="K28480" s="72"/>
    </row>
    <row r="28481" spans="9:11">
      <c r="I28481" s="72"/>
      <c r="J28481" s="72"/>
      <c r="K28481" s="72"/>
    </row>
    <row r="28482" spans="9:11">
      <c r="I28482" s="72"/>
      <c r="J28482" s="72"/>
      <c r="K28482" s="72"/>
    </row>
    <row r="28483" spans="9:11">
      <c r="I28483" s="72"/>
      <c r="J28483" s="72"/>
      <c r="K28483" s="72"/>
    </row>
    <row r="28484" spans="9:11">
      <c r="I28484" s="72"/>
      <c r="J28484" s="72"/>
      <c r="K28484" s="72"/>
    </row>
    <row r="28485" spans="9:11">
      <c r="I28485" s="72"/>
      <c r="J28485" s="72"/>
      <c r="K28485" s="72"/>
    </row>
    <row r="28486" spans="9:11">
      <c r="I28486" s="72"/>
      <c r="J28486" s="72"/>
      <c r="K28486" s="72"/>
    </row>
    <row r="28487" spans="9:11">
      <c r="I28487" s="72"/>
      <c r="J28487" s="72"/>
      <c r="K28487" s="72"/>
    </row>
    <row r="28488" spans="9:11">
      <c r="I28488" s="72"/>
      <c r="J28488" s="72"/>
      <c r="K28488" s="72"/>
    </row>
    <row r="28489" spans="9:11">
      <c r="I28489" s="72"/>
      <c r="J28489" s="72"/>
      <c r="K28489" s="72"/>
    </row>
    <row r="28490" spans="9:11">
      <c r="I28490" s="72"/>
      <c r="J28490" s="72"/>
      <c r="K28490" s="72"/>
    </row>
    <row r="28491" spans="9:11">
      <c r="I28491" s="72"/>
      <c r="J28491" s="72"/>
      <c r="K28491" s="72"/>
    </row>
    <row r="28492" spans="9:11">
      <c r="I28492" s="72"/>
      <c r="J28492" s="72"/>
      <c r="K28492" s="72"/>
    </row>
    <row r="28493" spans="9:11">
      <c r="I28493" s="72"/>
      <c r="J28493" s="72"/>
      <c r="K28493" s="72"/>
    </row>
    <row r="28494" spans="9:11">
      <c r="I28494" s="72"/>
      <c r="J28494" s="72"/>
      <c r="K28494" s="72"/>
    </row>
    <row r="28495" spans="9:11">
      <c r="I28495" s="72"/>
      <c r="J28495" s="72"/>
      <c r="K28495" s="72"/>
    </row>
    <row r="28496" spans="9:11">
      <c r="I28496" s="72"/>
      <c r="J28496" s="72"/>
      <c r="K28496" s="72"/>
    </row>
    <row r="28497" spans="9:11">
      <c r="I28497" s="72"/>
      <c r="J28497" s="72"/>
      <c r="K28497" s="72"/>
    </row>
    <row r="28498" spans="9:11">
      <c r="I28498" s="72"/>
      <c r="J28498" s="72"/>
      <c r="K28498" s="72"/>
    </row>
    <row r="28499" spans="9:11">
      <c r="I28499" s="72"/>
      <c r="J28499" s="72"/>
      <c r="K28499" s="72"/>
    </row>
    <row r="28500" spans="9:11">
      <c r="I28500" s="72"/>
      <c r="J28500" s="72"/>
      <c r="K28500" s="72"/>
    </row>
    <row r="28501" spans="9:11">
      <c r="I28501" s="72"/>
      <c r="J28501" s="72"/>
      <c r="K28501" s="72"/>
    </row>
    <row r="28502" spans="9:11">
      <c r="I28502" s="72"/>
      <c r="J28502" s="72"/>
      <c r="K28502" s="72"/>
    </row>
    <row r="28503" spans="9:11">
      <c r="I28503" s="72"/>
      <c r="J28503" s="72"/>
      <c r="K28503" s="72"/>
    </row>
    <row r="28504" spans="9:11">
      <c r="I28504" s="72"/>
      <c r="J28504" s="72"/>
      <c r="K28504" s="72"/>
    </row>
    <row r="28505" spans="9:11">
      <c r="I28505" s="72"/>
      <c r="J28505" s="72"/>
      <c r="K28505" s="72"/>
    </row>
    <row r="28506" spans="9:11">
      <c r="I28506" s="72"/>
      <c r="J28506" s="72"/>
      <c r="K28506" s="72"/>
    </row>
    <row r="28507" spans="9:11">
      <c r="I28507" s="72"/>
      <c r="J28507" s="72"/>
      <c r="K28507" s="72"/>
    </row>
    <row r="28508" spans="9:11">
      <c r="I28508" s="72"/>
      <c r="J28508" s="72"/>
      <c r="K28508" s="72"/>
    </row>
    <row r="28509" spans="9:11">
      <c r="I28509" s="72"/>
      <c r="J28509" s="72"/>
      <c r="K28509" s="72"/>
    </row>
    <row r="28510" spans="9:11">
      <c r="I28510" s="72"/>
      <c r="J28510" s="72"/>
      <c r="K28510" s="72"/>
    </row>
    <row r="28511" spans="9:11">
      <c r="I28511" s="72"/>
      <c r="J28511" s="72"/>
      <c r="K28511" s="72"/>
    </row>
    <row r="28512" spans="9:11">
      <c r="I28512" s="72"/>
      <c r="J28512" s="72"/>
      <c r="K28512" s="72"/>
    </row>
    <row r="28513" spans="9:11">
      <c r="I28513" s="72"/>
      <c r="J28513" s="72"/>
      <c r="K28513" s="72"/>
    </row>
    <row r="28514" spans="9:11">
      <c r="I28514" s="72"/>
      <c r="J28514" s="72"/>
      <c r="K28514" s="72"/>
    </row>
    <row r="28515" spans="9:11">
      <c r="I28515" s="72"/>
      <c r="J28515" s="72"/>
      <c r="K28515" s="72"/>
    </row>
    <row r="28516" spans="9:11">
      <c r="I28516" s="72"/>
      <c r="J28516" s="72"/>
      <c r="K28516" s="72"/>
    </row>
    <row r="28517" spans="9:11">
      <c r="I28517" s="72"/>
      <c r="J28517" s="72"/>
      <c r="K28517" s="72"/>
    </row>
    <row r="28518" spans="9:11">
      <c r="I28518" s="72"/>
      <c r="J28518" s="72"/>
      <c r="K28518" s="72"/>
    </row>
    <row r="28519" spans="9:11">
      <c r="I28519" s="72"/>
      <c r="J28519" s="72"/>
      <c r="K28519" s="72"/>
    </row>
    <row r="28520" spans="9:11">
      <c r="I28520" s="72"/>
      <c r="J28520" s="72"/>
      <c r="K28520" s="72"/>
    </row>
    <row r="28521" spans="9:11">
      <c r="I28521" s="72"/>
      <c r="J28521" s="72"/>
      <c r="K28521" s="72"/>
    </row>
    <row r="28522" spans="9:11">
      <c r="I28522" s="72"/>
      <c r="J28522" s="72"/>
      <c r="K28522" s="72"/>
    </row>
    <row r="28523" spans="9:11">
      <c r="I28523" s="72"/>
      <c r="J28523" s="72"/>
      <c r="K28523" s="72"/>
    </row>
    <row r="28524" spans="9:11">
      <c r="I28524" s="72"/>
      <c r="J28524" s="72"/>
      <c r="K28524" s="72"/>
    </row>
    <row r="28525" spans="9:11">
      <c r="I28525" s="72"/>
      <c r="J28525" s="72"/>
      <c r="K28525" s="72"/>
    </row>
    <row r="28526" spans="9:11">
      <c r="I28526" s="72"/>
      <c r="J28526" s="72"/>
      <c r="K28526" s="72"/>
    </row>
    <row r="28527" spans="9:11">
      <c r="I28527" s="72"/>
      <c r="J28527" s="72"/>
      <c r="K28527" s="72"/>
    </row>
    <row r="28528" spans="9:11">
      <c r="I28528" s="72"/>
      <c r="J28528" s="72"/>
      <c r="K28528" s="72"/>
    </row>
    <row r="28529" spans="9:11">
      <c r="I28529" s="72"/>
      <c r="J28529" s="72"/>
      <c r="K28529" s="72"/>
    </row>
    <row r="28530" spans="9:11">
      <c r="I28530" s="72"/>
      <c r="J28530" s="72"/>
      <c r="K28530" s="72"/>
    </row>
    <row r="28531" spans="9:11">
      <c r="I28531" s="72"/>
      <c r="J28531" s="72"/>
      <c r="K28531" s="72"/>
    </row>
    <row r="28532" spans="9:11">
      <c r="I28532" s="72"/>
      <c r="J28532" s="72"/>
      <c r="K28532" s="72"/>
    </row>
    <row r="28533" spans="9:11">
      <c r="I28533" s="72"/>
      <c r="J28533" s="72"/>
      <c r="K28533" s="72"/>
    </row>
    <row r="28534" spans="9:11">
      <c r="I28534" s="72"/>
      <c r="J28534" s="72"/>
      <c r="K28534" s="72"/>
    </row>
    <row r="28535" spans="9:11">
      <c r="I28535" s="72"/>
      <c r="J28535" s="72"/>
      <c r="K28535" s="72"/>
    </row>
    <row r="28536" spans="9:11">
      <c r="I28536" s="72"/>
      <c r="J28536" s="72"/>
      <c r="K28536" s="72"/>
    </row>
    <row r="28537" spans="9:11">
      <c r="I28537" s="72"/>
      <c r="J28537" s="72"/>
      <c r="K28537" s="72"/>
    </row>
    <row r="28538" spans="9:11">
      <c r="I28538" s="72"/>
      <c r="J28538" s="72"/>
      <c r="K28538" s="72"/>
    </row>
    <row r="28539" spans="9:11">
      <c r="I28539" s="72"/>
      <c r="J28539" s="72"/>
      <c r="K28539" s="72"/>
    </row>
    <row r="28540" spans="9:11">
      <c r="I28540" s="72"/>
      <c r="J28540" s="72"/>
      <c r="K28540" s="72"/>
    </row>
    <row r="28541" spans="9:11">
      <c r="I28541" s="72"/>
      <c r="J28541" s="72"/>
      <c r="K28541" s="72"/>
    </row>
    <row r="28542" spans="9:11">
      <c r="I28542" s="72"/>
      <c r="J28542" s="72"/>
      <c r="K28542" s="72"/>
    </row>
    <row r="28543" spans="9:11">
      <c r="I28543" s="72"/>
      <c r="J28543" s="72"/>
      <c r="K28543" s="72"/>
    </row>
    <row r="28544" spans="9:11">
      <c r="I28544" s="72"/>
      <c r="J28544" s="72"/>
      <c r="K28544" s="72"/>
    </row>
    <row r="28545" spans="9:11">
      <c r="I28545" s="72"/>
      <c r="J28545" s="72"/>
      <c r="K28545" s="72"/>
    </row>
    <row r="28546" spans="9:11">
      <c r="I28546" s="72"/>
      <c r="J28546" s="72"/>
      <c r="K28546" s="72"/>
    </row>
    <row r="28547" spans="9:11">
      <c r="I28547" s="72"/>
      <c r="J28547" s="72"/>
      <c r="K28547" s="72"/>
    </row>
    <row r="28548" spans="9:11">
      <c r="I28548" s="72"/>
      <c r="J28548" s="72"/>
      <c r="K28548" s="72"/>
    </row>
    <row r="28549" spans="9:11">
      <c r="I28549" s="72"/>
      <c r="J28549" s="72"/>
      <c r="K28549" s="72"/>
    </row>
    <row r="28550" spans="9:11">
      <c r="I28550" s="72"/>
      <c r="J28550" s="72"/>
      <c r="K28550" s="72"/>
    </row>
    <row r="28551" spans="9:11">
      <c r="I28551" s="72"/>
      <c r="J28551" s="72"/>
      <c r="K28551" s="72"/>
    </row>
    <row r="28552" spans="9:11">
      <c r="I28552" s="72"/>
      <c r="J28552" s="72"/>
      <c r="K28552" s="72"/>
    </row>
    <row r="28553" spans="9:11">
      <c r="I28553" s="72"/>
      <c r="J28553" s="72"/>
      <c r="K28553" s="72"/>
    </row>
    <row r="28554" spans="9:11">
      <c r="I28554" s="72"/>
      <c r="J28554" s="72"/>
      <c r="K28554" s="72"/>
    </row>
    <row r="28555" spans="9:11">
      <c r="I28555" s="72"/>
      <c r="J28555" s="72"/>
      <c r="K28555" s="72"/>
    </row>
    <row r="28556" spans="9:11">
      <c r="I28556" s="72"/>
      <c r="J28556" s="72"/>
      <c r="K28556" s="72"/>
    </row>
    <row r="28557" spans="9:11">
      <c r="I28557" s="72"/>
      <c r="J28557" s="72"/>
      <c r="K28557" s="72"/>
    </row>
    <row r="28558" spans="9:11">
      <c r="I28558" s="72"/>
      <c r="J28558" s="72"/>
      <c r="K28558" s="72"/>
    </row>
    <row r="28559" spans="9:11">
      <c r="I28559" s="72"/>
      <c r="J28559" s="72"/>
      <c r="K28559" s="72"/>
    </row>
    <row r="28560" spans="9:11">
      <c r="I28560" s="72"/>
      <c r="J28560" s="72"/>
      <c r="K28560" s="72"/>
    </row>
    <row r="28561" spans="9:11">
      <c r="I28561" s="72"/>
      <c r="J28561" s="72"/>
      <c r="K28561" s="72"/>
    </row>
    <row r="28562" spans="9:11">
      <c r="I28562" s="72"/>
      <c r="J28562" s="72"/>
      <c r="K28562" s="72"/>
    </row>
    <row r="28563" spans="9:11">
      <c r="I28563" s="72"/>
      <c r="J28563" s="72"/>
      <c r="K28563" s="72"/>
    </row>
    <row r="28564" spans="9:11">
      <c r="I28564" s="72"/>
      <c r="J28564" s="72"/>
      <c r="K28564" s="72"/>
    </row>
    <row r="28565" spans="9:11">
      <c r="I28565" s="72"/>
      <c r="J28565" s="72"/>
      <c r="K28565" s="72"/>
    </row>
    <row r="28566" spans="9:11">
      <c r="I28566" s="72"/>
      <c r="J28566" s="72"/>
      <c r="K28566" s="72"/>
    </row>
    <row r="28567" spans="9:11">
      <c r="I28567" s="72"/>
      <c r="J28567" s="72"/>
      <c r="K28567" s="72"/>
    </row>
    <row r="28568" spans="9:11">
      <c r="I28568" s="72"/>
      <c r="J28568" s="72"/>
      <c r="K28568" s="72"/>
    </row>
    <row r="28569" spans="9:11">
      <c r="I28569" s="72"/>
      <c r="J28569" s="72"/>
      <c r="K28569" s="72"/>
    </row>
    <row r="28570" spans="9:11">
      <c r="I28570" s="72"/>
      <c r="J28570" s="72"/>
      <c r="K28570" s="72"/>
    </row>
    <row r="28571" spans="9:11">
      <c r="I28571" s="72"/>
      <c r="J28571" s="72"/>
      <c r="K28571" s="72"/>
    </row>
    <row r="28572" spans="9:11">
      <c r="I28572" s="72"/>
      <c r="J28572" s="72"/>
      <c r="K28572" s="72"/>
    </row>
    <row r="28573" spans="9:11">
      <c r="I28573" s="72"/>
      <c r="J28573" s="72"/>
      <c r="K28573" s="72"/>
    </row>
    <row r="28574" spans="9:11">
      <c r="I28574" s="72"/>
      <c r="J28574" s="72"/>
      <c r="K28574" s="72"/>
    </row>
    <row r="28575" spans="9:11">
      <c r="I28575" s="72"/>
      <c r="J28575" s="72"/>
      <c r="K28575" s="72"/>
    </row>
    <row r="28576" spans="9:11">
      <c r="I28576" s="72"/>
      <c r="J28576" s="72"/>
      <c r="K28576" s="72"/>
    </row>
    <row r="28577" spans="9:11">
      <c r="I28577" s="72"/>
      <c r="J28577" s="72"/>
      <c r="K28577" s="72"/>
    </row>
    <row r="28578" spans="9:11">
      <c r="I28578" s="72"/>
      <c r="J28578" s="72"/>
      <c r="K28578" s="72"/>
    </row>
    <row r="28579" spans="9:11">
      <c r="I28579" s="72"/>
      <c r="J28579" s="72"/>
      <c r="K28579" s="72"/>
    </row>
    <row r="28580" spans="9:11">
      <c r="I28580" s="72"/>
      <c r="J28580" s="72"/>
      <c r="K28580" s="72"/>
    </row>
    <row r="28581" spans="9:11">
      <c r="I28581" s="72"/>
      <c r="J28581" s="72"/>
      <c r="K28581" s="72"/>
    </row>
    <row r="28582" spans="9:11">
      <c r="I28582" s="72"/>
      <c r="J28582" s="72"/>
      <c r="K28582" s="72"/>
    </row>
    <row r="28583" spans="9:11">
      <c r="I28583" s="72"/>
      <c r="J28583" s="72"/>
      <c r="K28583" s="72"/>
    </row>
    <row r="28584" spans="9:11">
      <c r="I28584" s="72"/>
      <c r="J28584" s="72"/>
      <c r="K28584" s="72"/>
    </row>
    <row r="28585" spans="9:11">
      <c r="I28585" s="72"/>
      <c r="J28585" s="72"/>
      <c r="K28585" s="72"/>
    </row>
    <row r="28586" spans="9:11">
      <c r="I28586" s="72"/>
      <c r="J28586" s="72"/>
      <c r="K28586" s="72"/>
    </row>
    <row r="28587" spans="9:11">
      <c r="I28587" s="72"/>
      <c r="J28587" s="72"/>
      <c r="K28587" s="72"/>
    </row>
    <row r="28588" spans="9:11">
      <c r="I28588" s="72"/>
      <c r="J28588" s="72"/>
      <c r="K28588" s="72"/>
    </row>
    <row r="28589" spans="9:11">
      <c r="I28589" s="72"/>
      <c r="J28589" s="72"/>
      <c r="K28589" s="72"/>
    </row>
    <row r="28590" spans="9:11">
      <c r="I28590" s="72"/>
      <c r="J28590" s="72"/>
      <c r="K28590" s="72"/>
    </row>
    <row r="28591" spans="9:11">
      <c r="I28591" s="72"/>
      <c r="J28591" s="72"/>
      <c r="K28591" s="72"/>
    </row>
    <row r="28592" spans="9:11">
      <c r="I28592" s="72"/>
      <c r="J28592" s="72"/>
      <c r="K28592" s="72"/>
    </row>
    <row r="28593" spans="9:11">
      <c r="I28593" s="72"/>
      <c r="J28593" s="72"/>
      <c r="K28593" s="72"/>
    </row>
    <row r="28594" spans="9:11">
      <c r="I28594" s="72"/>
      <c r="J28594" s="72"/>
      <c r="K28594" s="72"/>
    </row>
    <row r="28595" spans="9:11">
      <c r="I28595" s="72"/>
      <c r="J28595" s="72"/>
      <c r="K28595" s="72"/>
    </row>
    <row r="28596" spans="9:11">
      <c r="I28596" s="72"/>
      <c r="J28596" s="72"/>
      <c r="K28596" s="72"/>
    </row>
    <row r="28597" spans="9:11">
      <c r="I28597" s="72"/>
      <c r="J28597" s="72"/>
      <c r="K28597" s="72"/>
    </row>
    <row r="28598" spans="9:11">
      <c r="I28598" s="72"/>
      <c r="J28598" s="72"/>
      <c r="K28598" s="72"/>
    </row>
    <row r="28599" spans="9:11">
      <c r="I28599" s="72"/>
      <c r="J28599" s="72"/>
      <c r="K28599" s="72"/>
    </row>
    <row r="28600" spans="9:11">
      <c r="I28600" s="72"/>
      <c r="J28600" s="72"/>
      <c r="K28600" s="72"/>
    </row>
    <row r="28601" spans="9:11">
      <c r="I28601" s="72"/>
      <c r="J28601" s="72"/>
      <c r="K28601" s="72"/>
    </row>
    <row r="28602" spans="9:11">
      <c r="I28602" s="72"/>
      <c r="J28602" s="72"/>
      <c r="K28602" s="72"/>
    </row>
    <row r="28603" spans="9:11">
      <c r="I28603" s="72"/>
      <c r="J28603" s="72"/>
      <c r="K28603" s="72"/>
    </row>
    <row r="28604" spans="9:11">
      <c r="I28604" s="72"/>
      <c r="J28604" s="72"/>
      <c r="K28604" s="72"/>
    </row>
    <row r="28605" spans="9:11">
      <c r="I28605" s="72"/>
      <c r="J28605" s="72"/>
      <c r="K28605" s="72"/>
    </row>
    <row r="28606" spans="9:11">
      <c r="I28606" s="72"/>
      <c r="J28606" s="72"/>
      <c r="K28606" s="72"/>
    </row>
    <row r="28607" spans="9:11">
      <c r="I28607" s="72"/>
      <c r="J28607" s="72"/>
      <c r="K28607" s="72"/>
    </row>
    <row r="28608" spans="9:11">
      <c r="I28608" s="72"/>
      <c r="J28608" s="72"/>
      <c r="K28608" s="72"/>
    </row>
    <row r="28609" spans="9:11">
      <c r="I28609" s="72"/>
      <c r="J28609" s="72"/>
      <c r="K28609" s="72"/>
    </row>
    <row r="28610" spans="9:11">
      <c r="I28610" s="72"/>
      <c r="J28610" s="72"/>
      <c r="K28610" s="72"/>
    </row>
    <row r="28611" spans="9:11">
      <c r="I28611" s="72"/>
      <c r="J28611" s="72"/>
      <c r="K28611" s="72"/>
    </row>
    <row r="28612" spans="9:11">
      <c r="I28612" s="72"/>
      <c r="J28612" s="72"/>
      <c r="K28612" s="72"/>
    </row>
    <row r="28613" spans="9:11">
      <c r="I28613" s="72"/>
      <c r="J28613" s="72"/>
      <c r="K28613" s="72"/>
    </row>
    <row r="28614" spans="9:11">
      <c r="I28614" s="72"/>
      <c r="J28614" s="72"/>
      <c r="K28614" s="72"/>
    </row>
    <row r="28615" spans="9:11">
      <c r="I28615" s="72"/>
      <c r="J28615" s="72"/>
      <c r="K28615" s="72"/>
    </row>
    <row r="28616" spans="9:11">
      <c r="I28616" s="72"/>
      <c r="J28616" s="72"/>
      <c r="K28616" s="72"/>
    </row>
    <row r="28617" spans="9:11">
      <c r="I28617" s="72"/>
      <c r="J28617" s="72"/>
      <c r="K28617" s="72"/>
    </row>
    <row r="28618" spans="9:11">
      <c r="I28618" s="72"/>
      <c r="J28618" s="72"/>
      <c r="K28618" s="72"/>
    </row>
    <row r="28619" spans="9:11">
      <c r="I28619" s="72"/>
      <c r="J28619" s="72"/>
      <c r="K28619" s="72"/>
    </row>
    <row r="28620" spans="9:11">
      <c r="I28620" s="72"/>
      <c r="J28620" s="72"/>
      <c r="K28620" s="72"/>
    </row>
    <row r="28621" spans="9:11">
      <c r="I28621" s="72"/>
      <c r="J28621" s="72"/>
      <c r="K28621" s="72"/>
    </row>
    <row r="28622" spans="9:11">
      <c r="I28622" s="72"/>
      <c r="J28622" s="72"/>
      <c r="K28622" s="72"/>
    </row>
    <row r="28623" spans="9:11">
      <c r="I28623" s="72"/>
      <c r="J28623" s="72"/>
      <c r="K28623" s="72"/>
    </row>
    <row r="28624" spans="9:11">
      <c r="I28624" s="72"/>
      <c r="J28624" s="72"/>
      <c r="K28624" s="72"/>
    </row>
    <row r="28625" spans="9:11">
      <c r="I28625" s="72"/>
      <c r="J28625" s="72"/>
      <c r="K28625" s="72"/>
    </row>
    <row r="28626" spans="9:11">
      <c r="I28626" s="72"/>
      <c r="J28626" s="72"/>
      <c r="K28626" s="72"/>
    </row>
    <row r="28627" spans="9:11">
      <c r="I28627" s="72"/>
      <c r="J28627" s="72"/>
      <c r="K28627" s="72"/>
    </row>
    <row r="28628" spans="9:11">
      <c r="I28628" s="72"/>
      <c r="J28628" s="72"/>
      <c r="K28628" s="72"/>
    </row>
    <row r="28629" spans="9:11">
      <c r="I28629" s="72"/>
      <c r="J28629" s="72"/>
      <c r="K28629" s="72"/>
    </row>
    <row r="28630" spans="9:11">
      <c r="I28630" s="72"/>
      <c r="J28630" s="72"/>
      <c r="K28630" s="72"/>
    </row>
    <row r="28631" spans="9:11">
      <c r="I28631" s="72"/>
      <c r="J28631" s="72"/>
      <c r="K28631" s="72"/>
    </row>
    <row r="28632" spans="9:11">
      <c r="I28632" s="72"/>
      <c r="J28632" s="72"/>
      <c r="K28632" s="72"/>
    </row>
    <row r="28633" spans="9:11">
      <c r="I28633" s="72"/>
      <c r="J28633" s="72"/>
      <c r="K28633" s="72"/>
    </row>
    <row r="28634" spans="9:11">
      <c r="I28634" s="72"/>
      <c r="J28634" s="72"/>
      <c r="K28634" s="72"/>
    </row>
    <row r="28635" spans="9:11">
      <c r="I28635" s="72"/>
      <c r="J28635" s="72"/>
      <c r="K28635" s="72"/>
    </row>
    <row r="28636" spans="9:11">
      <c r="I28636" s="72"/>
      <c r="J28636" s="72"/>
      <c r="K28636" s="72"/>
    </row>
    <row r="28637" spans="9:11">
      <c r="I28637" s="72"/>
      <c r="J28637" s="72"/>
      <c r="K28637" s="72"/>
    </row>
    <row r="28638" spans="9:11">
      <c r="I28638" s="72"/>
      <c r="J28638" s="72"/>
      <c r="K28638" s="72"/>
    </row>
    <row r="28639" spans="9:11">
      <c r="I28639" s="72"/>
      <c r="J28639" s="72"/>
      <c r="K28639" s="72"/>
    </row>
    <row r="28640" spans="9:11">
      <c r="I28640" s="72"/>
      <c r="J28640" s="72"/>
      <c r="K28640" s="72"/>
    </row>
    <row r="28641" spans="9:11">
      <c r="I28641" s="72"/>
      <c r="J28641" s="72"/>
      <c r="K28641" s="72"/>
    </row>
    <row r="28642" spans="9:11">
      <c r="I28642" s="72"/>
      <c r="J28642" s="72"/>
      <c r="K28642" s="72"/>
    </row>
    <row r="28643" spans="9:11">
      <c r="I28643" s="72"/>
      <c r="J28643" s="72"/>
      <c r="K28643" s="72"/>
    </row>
    <row r="28644" spans="9:11">
      <c r="I28644" s="72"/>
      <c r="J28644" s="72"/>
      <c r="K28644" s="72"/>
    </row>
    <row r="28645" spans="9:11">
      <c r="I28645" s="72"/>
      <c r="J28645" s="72"/>
      <c r="K28645" s="72"/>
    </row>
    <row r="28646" spans="9:11">
      <c r="I28646" s="72"/>
      <c r="J28646" s="72"/>
      <c r="K28646" s="72"/>
    </row>
    <row r="28647" spans="9:11">
      <c r="I28647" s="72"/>
      <c r="J28647" s="72"/>
      <c r="K28647" s="72"/>
    </row>
    <row r="28648" spans="9:11">
      <c r="I28648" s="72"/>
      <c r="J28648" s="72"/>
      <c r="K28648" s="72"/>
    </row>
    <row r="28649" spans="9:11">
      <c r="I28649" s="72"/>
      <c r="J28649" s="72"/>
      <c r="K28649" s="72"/>
    </row>
    <row r="28650" spans="9:11">
      <c r="I28650" s="72"/>
      <c r="J28650" s="72"/>
      <c r="K28650" s="72"/>
    </row>
    <row r="28651" spans="9:11">
      <c r="I28651" s="72"/>
      <c r="J28651" s="72"/>
      <c r="K28651" s="72"/>
    </row>
    <row r="28652" spans="9:11">
      <c r="I28652" s="72"/>
      <c r="J28652" s="72"/>
      <c r="K28652" s="72"/>
    </row>
    <row r="28653" spans="9:11">
      <c r="I28653" s="72"/>
      <c r="J28653" s="72"/>
      <c r="K28653" s="72"/>
    </row>
    <row r="28654" spans="9:11">
      <c r="I28654" s="72"/>
      <c r="J28654" s="72"/>
      <c r="K28654" s="72"/>
    </row>
    <row r="28655" spans="9:11">
      <c r="I28655" s="72"/>
      <c r="J28655" s="72"/>
      <c r="K28655" s="72"/>
    </row>
    <row r="28656" spans="9:11">
      <c r="I28656" s="72"/>
      <c r="J28656" s="72"/>
      <c r="K28656" s="72"/>
    </row>
    <row r="28657" spans="9:11">
      <c r="I28657" s="72"/>
      <c r="J28657" s="72"/>
      <c r="K28657" s="72"/>
    </row>
    <row r="28658" spans="9:11">
      <c r="I28658" s="72"/>
      <c r="J28658" s="72"/>
      <c r="K28658" s="72"/>
    </row>
    <row r="28659" spans="9:11">
      <c r="I28659" s="72"/>
      <c r="J28659" s="72"/>
      <c r="K28659" s="72"/>
    </row>
    <row r="28660" spans="9:11">
      <c r="I28660" s="72"/>
      <c r="J28660" s="72"/>
      <c r="K28660" s="72"/>
    </row>
    <row r="28661" spans="9:11">
      <c r="I28661" s="72"/>
      <c r="J28661" s="72"/>
      <c r="K28661" s="72"/>
    </row>
    <row r="28662" spans="9:11">
      <c r="I28662" s="72"/>
      <c r="J28662" s="72"/>
      <c r="K28662" s="72"/>
    </row>
    <row r="28663" spans="9:11">
      <c r="I28663" s="72"/>
      <c r="J28663" s="72"/>
      <c r="K28663" s="72"/>
    </row>
    <row r="28664" spans="9:11">
      <c r="I28664" s="72"/>
      <c r="J28664" s="72"/>
      <c r="K28664" s="72"/>
    </row>
    <row r="28665" spans="9:11">
      <c r="I28665" s="72"/>
      <c r="J28665" s="72"/>
      <c r="K28665" s="72"/>
    </row>
    <row r="28666" spans="9:11">
      <c r="I28666" s="72"/>
      <c r="J28666" s="72"/>
      <c r="K28666" s="72"/>
    </row>
    <row r="28667" spans="9:11">
      <c r="I28667" s="72"/>
      <c r="J28667" s="72"/>
      <c r="K28667" s="72"/>
    </row>
    <row r="28668" spans="9:11">
      <c r="I28668" s="72"/>
      <c r="J28668" s="72"/>
      <c r="K28668" s="72"/>
    </row>
    <row r="28669" spans="9:11">
      <c r="I28669" s="72"/>
      <c r="J28669" s="72"/>
      <c r="K28669" s="72"/>
    </row>
    <row r="28670" spans="9:11">
      <c r="I28670" s="72"/>
      <c r="J28670" s="72"/>
      <c r="K28670" s="72"/>
    </row>
    <row r="28671" spans="9:11">
      <c r="I28671" s="72"/>
      <c r="J28671" s="72"/>
      <c r="K28671" s="72"/>
    </row>
    <row r="28672" spans="9:11">
      <c r="I28672" s="72"/>
      <c r="J28672" s="72"/>
      <c r="K28672" s="72"/>
    </row>
    <row r="28673" spans="9:11">
      <c r="I28673" s="72"/>
      <c r="J28673" s="72"/>
      <c r="K28673" s="72"/>
    </row>
    <row r="28674" spans="9:11">
      <c r="I28674" s="72"/>
      <c r="J28674" s="72"/>
      <c r="K28674" s="72"/>
    </row>
    <row r="28675" spans="9:11">
      <c r="I28675" s="72"/>
      <c r="J28675" s="72"/>
      <c r="K28675" s="72"/>
    </row>
    <row r="28676" spans="9:11">
      <c r="I28676" s="72"/>
      <c r="J28676" s="72"/>
      <c r="K28676" s="72"/>
    </row>
    <row r="28677" spans="9:11">
      <c r="I28677" s="72"/>
      <c r="J28677" s="72"/>
      <c r="K28677" s="72"/>
    </row>
    <row r="28678" spans="9:11">
      <c r="I28678" s="72"/>
      <c r="J28678" s="72"/>
      <c r="K28678" s="72"/>
    </row>
    <row r="28679" spans="9:11">
      <c r="I28679" s="72"/>
      <c r="J28679" s="72"/>
      <c r="K28679" s="72"/>
    </row>
    <row r="28680" spans="9:11">
      <c r="I28680" s="72"/>
      <c r="J28680" s="72"/>
      <c r="K28680" s="72"/>
    </row>
    <row r="28681" spans="9:11">
      <c r="I28681" s="72"/>
      <c r="J28681" s="72"/>
      <c r="K28681" s="72"/>
    </row>
    <row r="28682" spans="9:11">
      <c r="I28682" s="72"/>
      <c r="J28682" s="72"/>
      <c r="K28682" s="72"/>
    </row>
    <row r="28683" spans="9:11">
      <c r="I28683" s="72"/>
      <c r="J28683" s="72"/>
      <c r="K28683" s="72"/>
    </row>
    <row r="28684" spans="9:11">
      <c r="I28684" s="72"/>
      <c r="J28684" s="72"/>
      <c r="K28684" s="72"/>
    </row>
    <row r="28685" spans="9:11">
      <c r="I28685" s="72"/>
      <c r="J28685" s="72"/>
      <c r="K28685" s="72"/>
    </row>
    <row r="28686" spans="9:11">
      <c r="I28686" s="72"/>
      <c r="J28686" s="72"/>
      <c r="K28686" s="72"/>
    </row>
    <row r="28687" spans="9:11">
      <c r="I28687" s="72"/>
      <c r="J28687" s="72"/>
      <c r="K28687" s="72"/>
    </row>
    <row r="28688" spans="9:11">
      <c r="I28688" s="72"/>
      <c r="J28688" s="72"/>
      <c r="K28688" s="72"/>
    </row>
    <row r="28689" spans="9:11">
      <c r="I28689" s="72"/>
      <c r="J28689" s="72"/>
      <c r="K28689" s="72"/>
    </row>
    <row r="28690" spans="9:11">
      <c r="I28690" s="72"/>
      <c r="J28690" s="72"/>
      <c r="K28690" s="72"/>
    </row>
    <row r="28691" spans="9:11">
      <c r="I28691" s="72"/>
      <c r="J28691" s="72"/>
      <c r="K28691" s="72"/>
    </row>
    <row r="28692" spans="9:11">
      <c r="I28692" s="72"/>
      <c r="J28692" s="72"/>
      <c r="K28692" s="72"/>
    </row>
    <row r="28693" spans="9:11">
      <c r="I28693" s="72"/>
      <c r="J28693" s="72"/>
      <c r="K28693" s="72"/>
    </row>
    <row r="28694" spans="9:11">
      <c r="I28694" s="72"/>
      <c r="J28694" s="72"/>
      <c r="K28694" s="72"/>
    </row>
    <row r="28695" spans="9:11">
      <c r="I28695" s="72"/>
      <c r="J28695" s="72"/>
      <c r="K28695" s="72"/>
    </row>
    <row r="28696" spans="9:11">
      <c r="I28696" s="72"/>
      <c r="J28696" s="72"/>
      <c r="K28696" s="72"/>
    </row>
    <row r="28697" spans="9:11">
      <c r="I28697" s="72"/>
      <c r="J28697" s="72"/>
      <c r="K28697" s="72"/>
    </row>
    <row r="28698" spans="9:11">
      <c r="I28698" s="72"/>
      <c r="J28698" s="72"/>
      <c r="K28698" s="72"/>
    </row>
    <row r="28699" spans="9:11">
      <c r="I28699" s="72"/>
      <c r="J28699" s="72"/>
      <c r="K28699" s="72"/>
    </row>
    <row r="28700" spans="9:11">
      <c r="I28700" s="72"/>
      <c r="J28700" s="72"/>
      <c r="K28700" s="72"/>
    </row>
    <row r="28701" spans="9:11">
      <c r="I28701" s="72"/>
      <c r="J28701" s="72"/>
      <c r="K28701" s="72"/>
    </row>
    <row r="28702" spans="9:11">
      <c r="I28702" s="72"/>
      <c r="J28702" s="72"/>
      <c r="K28702" s="72"/>
    </row>
    <row r="28703" spans="9:11">
      <c r="I28703" s="72"/>
      <c r="J28703" s="72"/>
      <c r="K28703" s="72"/>
    </row>
    <row r="28704" spans="9:11">
      <c r="I28704" s="72"/>
      <c r="J28704" s="72"/>
      <c r="K28704" s="72"/>
    </row>
    <row r="28705" spans="9:11">
      <c r="I28705" s="72"/>
      <c r="J28705" s="72"/>
      <c r="K28705" s="72"/>
    </row>
    <row r="28706" spans="9:11">
      <c r="I28706" s="72"/>
      <c r="J28706" s="72"/>
      <c r="K28706" s="72"/>
    </row>
    <row r="28707" spans="9:11">
      <c r="I28707" s="72"/>
      <c r="J28707" s="72"/>
      <c r="K28707" s="72"/>
    </row>
    <row r="28708" spans="9:11">
      <c r="I28708" s="72"/>
      <c r="J28708" s="72"/>
      <c r="K28708" s="72"/>
    </row>
    <row r="28709" spans="9:11">
      <c r="I28709" s="72"/>
      <c r="J28709" s="72"/>
      <c r="K28709" s="72"/>
    </row>
    <row r="28710" spans="9:11">
      <c r="I28710" s="72"/>
      <c r="J28710" s="72"/>
      <c r="K28710" s="72"/>
    </row>
    <row r="28711" spans="9:11">
      <c r="I28711" s="72"/>
      <c r="J28711" s="72"/>
      <c r="K28711" s="72"/>
    </row>
    <row r="28712" spans="9:11">
      <c r="I28712" s="72"/>
      <c r="J28712" s="72"/>
      <c r="K28712" s="72"/>
    </row>
    <row r="28713" spans="9:11">
      <c r="I28713" s="72"/>
      <c r="J28713" s="72"/>
      <c r="K28713" s="72"/>
    </row>
    <row r="28714" spans="9:11">
      <c r="I28714" s="72"/>
      <c r="J28714" s="72"/>
      <c r="K28714" s="72"/>
    </row>
    <row r="28715" spans="9:11">
      <c r="I28715" s="72"/>
      <c r="J28715" s="72"/>
      <c r="K28715" s="72"/>
    </row>
    <row r="28716" spans="9:11">
      <c r="I28716" s="72"/>
      <c r="J28716" s="72"/>
      <c r="K28716" s="72"/>
    </row>
    <row r="28717" spans="9:11">
      <c r="I28717" s="72"/>
      <c r="J28717" s="72"/>
      <c r="K28717" s="72"/>
    </row>
    <row r="28718" spans="9:11">
      <c r="I28718" s="72"/>
      <c r="J28718" s="72"/>
      <c r="K28718" s="72"/>
    </row>
    <row r="28719" spans="9:11">
      <c r="I28719" s="72"/>
      <c r="J28719" s="72"/>
      <c r="K28719" s="72"/>
    </row>
    <row r="28720" spans="9:11">
      <c r="I28720" s="72"/>
      <c r="J28720" s="72"/>
      <c r="K28720" s="72"/>
    </row>
    <row r="28721" spans="9:11">
      <c r="I28721" s="72"/>
      <c r="J28721" s="72"/>
      <c r="K28721" s="72"/>
    </row>
    <row r="28722" spans="9:11">
      <c r="I28722" s="72"/>
      <c r="J28722" s="72"/>
      <c r="K28722" s="72"/>
    </row>
    <row r="28723" spans="9:11">
      <c r="I28723" s="72"/>
      <c r="J28723" s="72"/>
      <c r="K28723" s="72"/>
    </row>
    <row r="28724" spans="9:11">
      <c r="I28724" s="72"/>
      <c r="J28724" s="72"/>
      <c r="K28724" s="72"/>
    </row>
    <row r="28725" spans="9:11">
      <c r="I28725" s="72"/>
      <c r="J28725" s="72"/>
      <c r="K28725" s="72"/>
    </row>
    <row r="28726" spans="9:11">
      <c r="I28726" s="72"/>
      <c r="J28726" s="72"/>
      <c r="K28726" s="72"/>
    </row>
    <row r="28727" spans="9:11">
      <c r="I28727" s="72"/>
      <c r="J28727" s="72"/>
      <c r="K28727" s="72"/>
    </row>
    <row r="28728" spans="9:11">
      <c r="I28728" s="72"/>
      <c r="J28728" s="72"/>
      <c r="K28728" s="72"/>
    </row>
    <row r="28729" spans="9:11">
      <c r="I28729" s="72"/>
      <c r="J28729" s="72"/>
      <c r="K28729" s="72"/>
    </row>
    <row r="28730" spans="9:11">
      <c r="I28730" s="72"/>
      <c r="J28730" s="72"/>
      <c r="K28730" s="72"/>
    </row>
    <row r="28731" spans="9:11">
      <c r="I28731" s="72"/>
      <c r="J28731" s="72"/>
      <c r="K28731" s="72"/>
    </row>
    <row r="28732" spans="9:11">
      <c r="I28732" s="72"/>
      <c r="J28732" s="72"/>
      <c r="K28732" s="72"/>
    </row>
    <row r="28733" spans="9:11">
      <c r="I28733" s="72"/>
      <c r="J28733" s="72"/>
      <c r="K28733" s="72"/>
    </row>
    <row r="28734" spans="9:11">
      <c r="I28734" s="72"/>
      <c r="J28734" s="72"/>
      <c r="K28734" s="72"/>
    </row>
    <row r="28735" spans="9:11">
      <c r="I28735" s="72"/>
      <c r="J28735" s="72"/>
      <c r="K28735" s="72"/>
    </row>
    <row r="28736" spans="9:11">
      <c r="I28736" s="72"/>
      <c r="J28736" s="72"/>
      <c r="K28736" s="72"/>
    </row>
    <row r="28737" spans="9:11">
      <c r="I28737" s="72"/>
      <c r="J28737" s="72"/>
      <c r="K28737" s="72"/>
    </row>
    <row r="28738" spans="9:11">
      <c r="I28738" s="72"/>
      <c r="J28738" s="72"/>
      <c r="K28738" s="72"/>
    </row>
    <row r="28739" spans="9:11">
      <c r="I28739" s="72"/>
      <c r="J28739" s="72"/>
      <c r="K28739" s="72"/>
    </row>
    <row r="28740" spans="9:11">
      <c r="I28740" s="72"/>
      <c r="J28740" s="72"/>
      <c r="K28740" s="72"/>
    </row>
    <row r="28741" spans="9:11">
      <c r="I28741" s="72"/>
      <c r="J28741" s="72"/>
      <c r="K28741" s="72"/>
    </row>
    <row r="28742" spans="9:11">
      <c r="I28742" s="72"/>
      <c r="J28742" s="72"/>
      <c r="K28742" s="72"/>
    </row>
    <row r="28743" spans="9:11">
      <c r="I28743" s="72"/>
      <c r="J28743" s="72"/>
      <c r="K28743" s="72"/>
    </row>
    <row r="28744" spans="9:11">
      <c r="I28744" s="72"/>
      <c r="J28744" s="72"/>
      <c r="K28744" s="72"/>
    </row>
    <row r="28745" spans="9:11">
      <c r="I28745" s="72"/>
      <c r="J28745" s="72"/>
      <c r="K28745" s="72"/>
    </row>
    <row r="28746" spans="9:11">
      <c r="I28746" s="72"/>
      <c r="J28746" s="72"/>
      <c r="K28746" s="72"/>
    </row>
    <row r="28747" spans="9:11">
      <c r="I28747" s="72"/>
      <c r="J28747" s="72"/>
      <c r="K28747" s="72"/>
    </row>
    <row r="28748" spans="9:11">
      <c r="I28748" s="72"/>
      <c r="J28748" s="72"/>
      <c r="K28748" s="72"/>
    </row>
    <row r="28749" spans="9:11">
      <c r="I28749" s="72"/>
      <c r="J28749" s="72"/>
      <c r="K28749" s="72"/>
    </row>
    <row r="28750" spans="9:11">
      <c r="I28750" s="72"/>
      <c r="J28750" s="72"/>
      <c r="K28750" s="72"/>
    </row>
    <row r="28751" spans="9:11">
      <c r="I28751" s="72"/>
      <c r="J28751" s="72"/>
      <c r="K28751" s="72"/>
    </row>
    <row r="28752" spans="9:11">
      <c r="I28752" s="72"/>
      <c r="J28752" s="72"/>
      <c r="K28752" s="72"/>
    </row>
    <row r="28753" spans="9:11">
      <c r="I28753" s="72"/>
      <c r="J28753" s="72"/>
      <c r="K28753" s="72"/>
    </row>
    <row r="28754" spans="9:11">
      <c r="I28754" s="72"/>
      <c r="J28754" s="72"/>
      <c r="K28754" s="72"/>
    </row>
    <row r="28755" spans="9:11">
      <c r="I28755" s="72"/>
      <c r="J28755" s="72"/>
      <c r="K28755" s="72"/>
    </row>
    <row r="28756" spans="9:11">
      <c r="I28756" s="72"/>
      <c r="J28756" s="72"/>
      <c r="K28756" s="72"/>
    </row>
    <row r="28757" spans="9:11">
      <c r="I28757" s="72"/>
      <c r="J28757" s="72"/>
      <c r="K28757" s="72"/>
    </row>
    <row r="28758" spans="9:11">
      <c r="I28758" s="72"/>
      <c r="J28758" s="72"/>
      <c r="K28758" s="72"/>
    </row>
    <row r="28759" spans="9:11">
      <c r="I28759" s="72"/>
      <c r="J28759" s="72"/>
      <c r="K28759" s="72"/>
    </row>
    <row r="28760" spans="9:11">
      <c r="I28760" s="72"/>
      <c r="J28760" s="72"/>
      <c r="K28760" s="72"/>
    </row>
    <row r="28761" spans="9:11">
      <c r="I28761" s="72"/>
      <c r="J28761" s="72"/>
      <c r="K28761" s="72"/>
    </row>
    <row r="28762" spans="9:11">
      <c r="I28762" s="72"/>
      <c r="J28762" s="72"/>
      <c r="K28762" s="72"/>
    </row>
    <row r="28763" spans="9:11">
      <c r="I28763" s="72"/>
      <c r="J28763" s="72"/>
      <c r="K28763" s="72"/>
    </row>
    <row r="28764" spans="9:11">
      <c r="I28764" s="72"/>
      <c r="J28764" s="72"/>
      <c r="K28764" s="72"/>
    </row>
    <row r="28765" spans="9:11">
      <c r="I28765" s="72"/>
      <c r="J28765" s="72"/>
      <c r="K28765" s="72"/>
    </row>
    <row r="28766" spans="9:11">
      <c r="I28766" s="72"/>
      <c r="J28766" s="72"/>
      <c r="K28766" s="72"/>
    </row>
    <row r="28767" spans="9:11">
      <c r="I28767" s="72"/>
      <c r="J28767" s="72"/>
      <c r="K28767" s="72"/>
    </row>
    <row r="28768" spans="9:11">
      <c r="I28768" s="72"/>
      <c r="J28768" s="72"/>
      <c r="K28768" s="72"/>
    </row>
    <row r="28769" spans="9:11">
      <c r="I28769" s="72"/>
      <c r="J28769" s="72"/>
      <c r="K28769" s="72"/>
    </row>
    <row r="28770" spans="9:11">
      <c r="I28770" s="72"/>
      <c r="J28770" s="72"/>
      <c r="K28770" s="72"/>
    </row>
    <row r="28771" spans="9:11">
      <c r="I28771" s="72"/>
      <c r="J28771" s="72"/>
      <c r="K28771" s="72"/>
    </row>
    <row r="28772" spans="9:11">
      <c r="I28772" s="72"/>
      <c r="J28772" s="72"/>
      <c r="K28772" s="72"/>
    </row>
    <row r="28773" spans="9:11">
      <c r="I28773" s="72"/>
      <c r="J28773" s="72"/>
      <c r="K28773" s="72"/>
    </row>
    <row r="28774" spans="9:11">
      <c r="I28774" s="72"/>
      <c r="J28774" s="72"/>
      <c r="K28774" s="72"/>
    </row>
    <row r="28775" spans="9:11">
      <c r="I28775" s="72"/>
      <c r="J28775" s="72"/>
      <c r="K28775" s="72"/>
    </row>
    <row r="28776" spans="9:11">
      <c r="I28776" s="72"/>
      <c r="J28776" s="72"/>
      <c r="K28776" s="72"/>
    </row>
    <row r="28777" spans="9:11">
      <c r="I28777" s="72"/>
      <c r="J28777" s="72"/>
      <c r="K28777" s="72"/>
    </row>
    <row r="28778" spans="9:11">
      <c r="I28778" s="72"/>
      <c r="J28778" s="72"/>
      <c r="K28778" s="72"/>
    </row>
    <row r="28779" spans="9:11">
      <c r="I28779" s="72"/>
      <c r="J28779" s="72"/>
      <c r="K28779" s="72"/>
    </row>
    <row r="28780" spans="9:11">
      <c r="I28780" s="72"/>
      <c r="J28780" s="72"/>
      <c r="K28780" s="72"/>
    </row>
    <row r="28781" spans="9:11">
      <c r="I28781" s="72"/>
      <c r="J28781" s="72"/>
      <c r="K28781" s="72"/>
    </row>
    <row r="28782" spans="9:11">
      <c r="I28782" s="72"/>
      <c r="J28782" s="72"/>
      <c r="K28782" s="72"/>
    </row>
    <row r="28783" spans="9:11">
      <c r="I28783" s="72"/>
      <c r="J28783" s="72"/>
      <c r="K28783" s="72"/>
    </row>
    <row r="28784" spans="9:11">
      <c r="I28784" s="72"/>
      <c r="J28784" s="72"/>
      <c r="K28784" s="72"/>
    </row>
    <row r="28785" spans="9:11">
      <c r="I28785" s="72"/>
      <c r="J28785" s="72"/>
      <c r="K28785" s="72"/>
    </row>
    <row r="28786" spans="9:11">
      <c r="I28786" s="72"/>
      <c r="J28786" s="72"/>
      <c r="K28786" s="72"/>
    </row>
    <row r="28787" spans="9:11">
      <c r="I28787" s="72"/>
      <c r="J28787" s="72"/>
      <c r="K28787" s="72"/>
    </row>
    <row r="28788" spans="9:11">
      <c r="I28788" s="72"/>
      <c r="J28788" s="72"/>
      <c r="K28788" s="72"/>
    </row>
    <row r="28789" spans="9:11">
      <c r="I28789" s="72"/>
      <c r="J28789" s="72"/>
      <c r="K28789" s="72"/>
    </row>
    <row r="28790" spans="9:11">
      <c r="I28790" s="72"/>
      <c r="J28790" s="72"/>
      <c r="K28790" s="72"/>
    </row>
    <row r="28791" spans="9:11">
      <c r="I28791" s="72"/>
      <c r="J28791" s="72"/>
      <c r="K28791" s="72"/>
    </row>
    <row r="28792" spans="9:11">
      <c r="I28792" s="72"/>
      <c r="J28792" s="72"/>
      <c r="K28792" s="72"/>
    </row>
    <row r="28793" spans="9:11">
      <c r="I28793" s="72"/>
      <c r="J28793" s="72"/>
      <c r="K28793" s="72"/>
    </row>
    <row r="28794" spans="9:11">
      <c r="I28794" s="72"/>
      <c r="J28794" s="72"/>
      <c r="K28794" s="72"/>
    </row>
    <row r="28795" spans="9:11">
      <c r="I28795" s="72"/>
      <c r="J28795" s="72"/>
      <c r="K28795" s="72"/>
    </row>
    <row r="28796" spans="9:11">
      <c r="I28796" s="72"/>
      <c r="J28796" s="72"/>
      <c r="K28796" s="72"/>
    </row>
    <row r="28797" spans="9:11">
      <c r="I28797" s="72"/>
      <c r="J28797" s="72"/>
      <c r="K28797" s="72"/>
    </row>
    <row r="28798" spans="9:11">
      <c r="I28798" s="72"/>
      <c r="J28798" s="72"/>
      <c r="K28798" s="72"/>
    </row>
    <row r="28799" spans="9:11">
      <c r="I28799" s="72"/>
      <c r="J28799" s="72"/>
      <c r="K28799" s="72"/>
    </row>
    <row r="28800" spans="9:11">
      <c r="I28800" s="72"/>
      <c r="J28800" s="72"/>
      <c r="K28800" s="72"/>
    </row>
    <row r="28801" spans="9:11">
      <c r="I28801" s="72"/>
      <c r="J28801" s="72"/>
      <c r="K28801" s="72"/>
    </row>
    <row r="28802" spans="9:11">
      <c r="I28802" s="72"/>
      <c r="J28802" s="72"/>
      <c r="K28802" s="72"/>
    </row>
    <row r="28803" spans="9:11">
      <c r="I28803" s="72"/>
      <c r="J28803" s="72"/>
      <c r="K28803" s="72"/>
    </row>
    <row r="28804" spans="9:11">
      <c r="I28804" s="72"/>
      <c r="J28804" s="72"/>
      <c r="K28804" s="72"/>
    </row>
    <row r="28805" spans="9:11">
      <c r="I28805" s="72"/>
      <c r="J28805" s="72"/>
      <c r="K28805" s="72"/>
    </row>
    <row r="28806" spans="9:11">
      <c r="I28806" s="72"/>
      <c r="J28806" s="72"/>
      <c r="K28806" s="72"/>
    </row>
    <row r="28807" spans="9:11">
      <c r="I28807" s="72"/>
      <c r="J28807" s="72"/>
      <c r="K28807" s="72"/>
    </row>
    <row r="28808" spans="9:11">
      <c r="I28808" s="72"/>
      <c r="J28808" s="72"/>
      <c r="K28808" s="72"/>
    </row>
    <row r="28809" spans="9:11">
      <c r="I28809" s="72"/>
      <c r="J28809" s="72"/>
      <c r="K28809" s="72"/>
    </row>
    <row r="28810" spans="9:11">
      <c r="I28810" s="72"/>
      <c r="J28810" s="72"/>
      <c r="K28810" s="72"/>
    </row>
    <row r="28811" spans="9:11">
      <c r="I28811" s="72"/>
      <c r="J28811" s="72"/>
      <c r="K28811" s="72"/>
    </row>
    <row r="28812" spans="9:11">
      <c r="I28812" s="72"/>
      <c r="J28812" s="72"/>
      <c r="K28812" s="72"/>
    </row>
    <row r="28813" spans="9:11">
      <c r="I28813" s="72"/>
      <c r="J28813" s="72"/>
      <c r="K28813" s="72"/>
    </row>
    <row r="28814" spans="9:11">
      <c r="I28814" s="72"/>
      <c r="J28814" s="72"/>
      <c r="K28814" s="72"/>
    </row>
    <row r="28815" spans="9:11">
      <c r="I28815" s="72"/>
      <c r="J28815" s="72"/>
      <c r="K28815" s="72"/>
    </row>
    <row r="28816" spans="9:11">
      <c r="I28816" s="72"/>
      <c r="J28816" s="72"/>
      <c r="K28816" s="72"/>
    </row>
    <row r="28817" spans="9:11">
      <c r="I28817" s="72"/>
      <c r="J28817" s="72"/>
      <c r="K28817" s="72"/>
    </row>
    <row r="28818" spans="9:11">
      <c r="I28818" s="72"/>
      <c r="J28818" s="72"/>
      <c r="K28818" s="72"/>
    </row>
    <row r="28819" spans="9:11">
      <c r="I28819" s="72"/>
      <c r="J28819" s="72"/>
      <c r="K28819" s="72"/>
    </row>
    <row r="28820" spans="9:11">
      <c r="I28820" s="72"/>
      <c r="J28820" s="72"/>
      <c r="K28820" s="72"/>
    </row>
    <row r="28821" spans="9:11">
      <c r="I28821" s="72"/>
      <c r="J28821" s="72"/>
      <c r="K28821" s="72"/>
    </row>
    <row r="28822" spans="9:11">
      <c r="I28822" s="72"/>
      <c r="J28822" s="72"/>
      <c r="K28822" s="72"/>
    </row>
    <row r="28823" spans="9:11">
      <c r="I28823" s="72"/>
      <c r="J28823" s="72"/>
      <c r="K28823" s="72"/>
    </row>
    <row r="28824" spans="9:11">
      <c r="I28824" s="72"/>
      <c r="J28824" s="72"/>
      <c r="K28824" s="72"/>
    </row>
    <row r="28825" spans="9:11">
      <c r="I28825" s="72"/>
      <c r="J28825" s="72"/>
      <c r="K28825" s="72"/>
    </row>
    <row r="28826" spans="9:11">
      <c r="I28826" s="72"/>
      <c r="J28826" s="72"/>
      <c r="K28826" s="72"/>
    </row>
    <row r="28827" spans="9:11">
      <c r="I28827" s="72"/>
      <c r="J28827" s="72"/>
      <c r="K28827" s="72"/>
    </row>
    <row r="28828" spans="9:11">
      <c r="I28828" s="72"/>
      <c r="J28828" s="72"/>
      <c r="K28828" s="72"/>
    </row>
    <row r="28829" spans="9:11">
      <c r="I28829" s="72"/>
      <c r="J28829" s="72"/>
      <c r="K28829" s="72"/>
    </row>
    <row r="28830" spans="9:11">
      <c r="I28830" s="72"/>
      <c r="J28830" s="72"/>
      <c r="K28830" s="72"/>
    </row>
    <row r="28831" spans="9:11">
      <c r="I28831" s="72"/>
      <c r="J28831" s="72"/>
      <c r="K28831" s="72"/>
    </row>
    <row r="28832" spans="9:11">
      <c r="I28832" s="72"/>
      <c r="J28832" s="72"/>
      <c r="K28832" s="72"/>
    </row>
    <row r="28833" spans="9:11">
      <c r="I28833" s="72"/>
      <c r="J28833" s="72"/>
      <c r="K28833" s="72"/>
    </row>
    <row r="28834" spans="9:11">
      <c r="I28834" s="72"/>
      <c r="J28834" s="72"/>
      <c r="K28834" s="72"/>
    </row>
    <row r="28835" spans="9:11">
      <c r="I28835" s="72"/>
      <c r="J28835" s="72"/>
      <c r="K28835" s="72"/>
    </row>
    <row r="28836" spans="9:11">
      <c r="I28836" s="72"/>
      <c r="J28836" s="72"/>
      <c r="K28836" s="72"/>
    </row>
    <row r="28837" spans="9:11">
      <c r="I28837" s="72"/>
      <c r="J28837" s="72"/>
      <c r="K28837" s="72"/>
    </row>
    <row r="28838" spans="9:11">
      <c r="I28838" s="72"/>
      <c r="J28838" s="72"/>
      <c r="K28838" s="72"/>
    </row>
    <row r="28839" spans="9:11">
      <c r="I28839" s="72"/>
      <c r="J28839" s="72"/>
      <c r="K28839" s="72"/>
    </row>
    <row r="28840" spans="9:11">
      <c r="I28840" s="72"/>
      <c r="J28840" s="72"/>
      <c r="K28840" s="72"/>
    </row>
    <row r="28841" spans="9:11">
      <c r="I28841" s="72"/>
      <c r="J28841" s="72"/>
      <c r="K28841" s="72"/>
    </row>
    <row r="28842" spans="9:11">
      <c r="I28842" s="72"/>
      <c r="J28842" s="72"/>
      <c r="K28842" s="72"/>
    </row>
    <row r="28843" spans="9:11">
      <c r="I28843" s="72"/>
      <c r="J28843" s="72"/>
      <c r="K28843" s="72"/>
    </row>
    <row r="28844" spans="9:11">
      <c r="I28844" s="72"/>
      <c r="J28844" s="72"/>
      <c r="K28844" s="72"/>
    </row>
    <row r="28845" spans="9:11">
      <c r="I28845" s="72"/>
      <c r="J28845" s="72"/>
      <c r="K28845" s="72"/>
    </row>
    <row r="28846" spans="9:11">
      <c r="I28846" s="72"/>
      <c r="J28846" s="72"/>
      <c r="K28846" s="72"/>
    </row>
    <row r="28847" spans="9:11">
      <c r="I28847" s="72"/>
      <c r="J28847" s="72"/>
      <c r="K28847" s="72"/>
    </row>
    <row r="28848" spans="9:11">
      <c r="I28848" s="72"/>
      <c r="J28848" s="72"/>
      <c r="K28848" s="72"/>
    </row>
    <row r="28849" spans="9:11">
      <c r="I28849" s="72"/>
      <c r="J28849" s="72"/>
      <c r="K28849" s="72"/>
    </row>
    <row r="28850" spans="9:11">
      <c r="I28850" s="72"/>
      <c r="J28850" s="72"/>
      <c r="K28850" s="72"/>
    </row>
    <row r="28851" spans="9:11">
      <c r="I28851" s="72"/>
      <c r="J28851" s="72"/>
      <c r="K28851" s="72"/>
    </row>
    <row r="28852" spans="9:11">
      <c r="I28852" s="72"/>
      <c r="J28852" s="72"/>
      <c r="K28852" s="72"/>
    </row>
    <row r="28853" spans="9:11">
      <c r="I28853" s="72"/>
      <c r="J28853" s="72"/>
      <c r="K28853" s="72"/>
    </row>
    <row r="28854" spans="9:11">
      <c r="I28854" s="72"/>
      <c r="J28854" s="72"/>
      <c r="K28854" s="72"/>
    </row>
    <row r="28855" spans="9:11">
      <c r="I28855" s="72"/>
      <c r="J28855" s="72"/>
      <c r="K28855" s="72"/>
    </row>
    <row r="28856" spans="9:11">
      <c r="I28856" s="72"/>
      <c r="J28856" s="72"/>
      <c r="K28856" s="72"/>
    </row>
    <row r="28857" spans="9:11">
      <c r="I28857" s="72"/>
      <c r="J28857" s="72"/>
      <c r="K28857" s="72"/>
    </row>
    <row r="28858" spans="9:11">
      <c r="I28858" s="72"/>
      <c r="J28858" s="72"/>
      <c r="K28858" s="72"/>
    </row>
    <row r="28859" spans="9:11">
      <c r="I28859" s="72"/>
      <c r="J28859" s="72"/>
      <c r="K28859" s="72"/>
    </row>
    <row r="28860" spans="9:11">
      <c r="I28860" s="72"/>
      <c r="J28860" s="72"/>
      <c r="K28860" s="72"/>
    </row>
    <row r="28861" spans="9:11">
      <c r="I28861" s="72"/>
      <c r="J28861" s="72"/>
      <c r="K28861" s="72"/>
    </row>
    <row r="28862" spans="9:11">
      <c r="I28862" s="72"/>
      <c r="J28862" s="72"/>
      <c r="K28862" s="72"/>
    </row>
    <row r="28863" spans="9:11">
      <c r="I28863" s="72"/>
      <c r="J28863" s="72"/>
      <c r="K28863" s="72"/>
    </row>
    <row r="28864" spans="9:11">
      <c r="I28864" s="72"/>
      <c r="J28864" s="72"/>
      <c r="K28864" s="72"/>
    </row>
    <row r="28865" spans="9:11">
      <c r="I28865" s="72"/>
      <c r="J28865" s="72"/>
      <c r="K28865" s="72"/>
    </row>
    <row r="28866" spans="9:11">
      <c r="I28866" s="72"/>
      <c r="J28866" s="72"/>
      <c r="K28866" s="72"/>
    </row>
    <row r="28867" spans="9:11">
      <c r="I28867" s="72"/>
      <c r="J28867" s="72"/>
      <c r="K28867" s="72"/>
    </row>
    <row r="28868" spans="9:11">
      <c r="I28868" s="72"/>
      <c r="J28868" s="72"/>
      <c r="K28868" s="72"/>
    </row>
    <row r="28869" spans="9:11">
      <c r="I28869" s="72"/>
      <c r="J28869" s="72"/>
      <c r="K28869" s="72"/>
    </row>
    <row r="28870" spans="9:11">
      <c r="I28870" s="72"/>
      <c r="J28870" s="72"/>
      <c r="K28870" s="72"/>
    </row>
    <row r="28871" spans="9:11">
      <c r="I28871" s="72"/>
      <c r="J28871" s="72"/>
      <c r="K28871" s="72"/>
    </row>
    <row r="28872" spans="9:11">
      <c r="I28872" s="72"/>
      <c r="J28872" s="72"/>
      <c r="K28872" s="72"/>
    </row>
    <row r="28873" spans="9:11">
      <c r="I28873" s="72"/>
      <c r="J28873" s="72"/>
      <c r="K28873" s="72"/>
    </row>
    <row r="28874" spans="9:11">
      <c r="I28874" s="72"/>
      <c r="J28874" s="72"/>
      <c r="K28874" s="72"/>
    </row>
    <row r="28875" spans="9:11">
      <c r="I28875" s="72"/>
      <c r="J28875" s="72"/>
      <c r="K28875" s="72"/>
    </row>
    <row r="28876" spans="9:11">
      <c r="I28876" s="72"/>
      <c r="J28876" s="72"/>
      <c r="K28876" s="72"/>
    </row>
    <row r="28877" spans="9:11">
      <c r="I28877" s="72"/>
      <c r="J28877" s="72"/>
      <c r="K28877" s="72"/>
    </row>
    <row r="28878" spans="9:11">
      <c r="I28878" s="72"/>
      <c r="J28878" s="72"/>
      <c r="K28878" s="72"/>
    </row>
    <row r="28879" spans="9:11">
      <c r="I28879" s="72"/>
      <c r="J28879" s="72"/>
      <c r="K28879" s="72"/>
    </row>
    <row r="28880" spans="9:11">
      <c r="I28880" s="72"/>
      <c r="J28880" s="72"/>
      <c r="K28880" s="72"/>
    </row>
    <row r="28881" spans="9:11">
      <c r="I28881" s="72"/>
      <c r="J28881" s="72"/>
      <c r="K28881" s="72"/>
    </row>
    <row r="28882" spans="9:11">
      <c r="I28882" s="72"/>
      <c r="J28882" s="72"/>
      <c r="K28882" s="72"/>
    </row>
    <row r="28883" spans="9:11">
      <c r="I28883" s="72"/>
      <c r="J28883" s="72"/>
      <c r="K28883" s="72"/>
    </row>
    <row r="28884" spans="9:11">
      <c r="I28884" s="72"/>
      <c r="J28884" s="72"/>
      <c r="K28884" s="72"/>
    </row>
    <row r="28885" spans="9:11">
      <c r="I28885" s="72"/>
      <c r="J28885" s="72"/>
      <c r="K28885" s="72"/>
    </row>
    <row r="28886" spans="9:11">
      <c r="I28886" s="72"/>
      <c r="J28886" s="72"/>
      <c r="K28886" s="72"/>
    </row>
    <row r="28887" spans="9:11">
      <c r="I28887" s="72"/>
      <c r="J28887" s="72"/>
      <c r="K28887" s="72"/>
    </row>
    <row r="28888" spans="9:11">
      <c r="I28888" s="72"/>
      <c r="J28888" s="72"/>
      <c r="K28888" s="72"/>
    </row>
    <row r="28889" spans="9:11">
      <c r="I28889" s="72"/>
      <c r="J28889" s="72"/>
      <c r="K28889" s="72"/>
    </row>
    <row r="28890" spans="9:11">
      <c r="I28890" s="72"/>
      <c r="J28890" s="72"/>
      <c r="K28890" s="72"/>
    </row>
    <row r="28891" spans="9:11">
      <c r="I28891" s="72"/>
      <c r="J28891" s="72"/>
      <c r="K28891" s="72"/>
    </row>
    <row r="28892" spans="9:11">
      <c r="I28892" s="72"/>
      <c r="J28892" s="72"/>
      <c r="K28892" s="72"/>
    </row>
    <row r="28893" spans="9:11">
      <c r="I28893" s="72"/>
      <c r="J28893" s="72"/>
      <c r="K28893" s="72"/>
    </row>
    <row r="28894" spans="9:11">
      <c r="I28894" s="72"/>
      <c r="J28894" s="72"/>
      <c r="K28894" s="72"/>
    </row>
    <row r="28895" spans="9:11">
      <c r="I28895" s="72"/>
      <c r="J28895" s="72"/>
      <c r="K28895" s="72"/>
    </row>
    <row r="28896" spans="9:11">
      <c r="I28896" s="72"/>
      <c r="J28896" s="72"/>
      <c r="K28896" s="72"/>
    </row>
    <row r="28897" spans="9:11">
      <c r="I28897" s="72"/>
      <c r="J28897" s="72"/>
      <c r="K28897" s="72"/>
    </row>
    <row r="28898" spans="9:11">
      <c r="I28898" s="72"/>
      <c r="J28898" s="72"/>
      <c r="K28898" s="72"/>
    </row>
    <row r="28899" spans="9:11">
      <c r="I28899" s="72"/>
      <c r="J28899" s="72"/>
      <c r="K28899" s="72"/>
    </row>
    <row r="28900" spans="9:11">
      <c r="I28900" s="72"/>
      <c r="J28900" s="72"/>
      <c r="K28900" s="72"/>
    </row>
    <row r="28901" spans="9:11">
      <c r="I28901" s="72"/>
      <c r="J28901" s="72"/>
      <c r="K28901" s="72"/>
    </row>
    <row r="28902" spans="9:11">
      <c r="I28902" s="72"/>
      <c r="J28902" s="72"/>
      <c r="K28902" s="72"/>
    </row>
    <row r="28903" spans="9:11">
      <c r="I28903" s="72"/>
      <c r="J28903" s="72"/>
      <c r="K28903" s="72"/>
    </row>
    <row r="28904" spans="9:11">
      <c r="I28904" s="72"/>
      <c r="J28904" s="72"/>
      <c r="K28904" s="72"/>
    </row>
    <row r="28905" spans="9:11">
      <c r="I28905" s="72"/>
      <c r="J28905" s="72"/>
      <c r="K28905" s="72"/>
    </row>
    <row r="28906" spans="9:11">
      <c r="I28906" s="72"/>
      <c r="J28906" s="72"/>
      <c r="K28906" s="72"/>
    </row>
    <row r="28907" spans="9:11">
      <c r="I28907" s="72"/>
      <c r="J28907" s="72"/>
      <c r="K28907" s="72"/>
    </row>
    <row r="28908" spans="9:11">
      <c r="I28908" s="72"/>
      <c r="J28908" s="72"/>
      <c r="K28908" s="72"/>
    </row>
    <row r="28909" spans="9:11">
      <c r="I28909" s="72"/>
      <c r="J28909" s="72"/>
      <c r="K28909" s="72"/>
    </row>
    <row r="28910" spans="9:11">
      <c r="I28910" s="72"/>
      <c r="J28910" s="72"/>
      <c r="K28910" s="72"/>
    </row>
    <row r="28911" spans="9:11">
      <c r="I28911" s="72"/>
      <c r="J28911" s="72"/>
      <c r="K28911" s="72"/>
    </row>
    <row r="28912" spans="9:11">
      <c r="I28912" s="72"/>
      <c r="J28912" s="72"/>
      <c r="K28912" s="72"/>
    </row>
    <row r="28913" spans="9:11">
      <c r="I28913" s="72"/>
      <c r="J28913" s="72"/>
      <c r="K28913" s="72"/>
    </row>
    <row r="28914" spans="9:11">
      <c r="I28914" s="72"/>
      <c r="J28914" s="72"/>
      <c r="K28914" s="72"/>
    </row>
    <row r="28915" spans="9:11">
      <c r="I28915" s="72"/>
      <c r="J28915" s="72"/>
      <c r="K28915" s="72"/>
    </row>
    <row r="28916" spans="9:11">
      <c r="I28916" s="72"/>
      <c r="J28916" s="72"/>
      <c r="K28916" s="72"/>
    </row>
    <row r="28917" spans="9:11">
      <c r="I28917" s="72"/>
      <c r="J28917" s="72"/>
      <c r="K28917" s="72"/>
    </row>
    <row r="28918" spans="9:11">
      <c r="I28918" s="72"/>
      <c r="J28918" s="72"/>
      <c r="K28918" s="72"/>
    </row>
    <row r="28919" spans="9:11">
      <c r="I28919" s="72"/>
      <c r="J28919" s="72"/>
      <c r="K28919" s="72"/>
    </row>
    <row r="28920" spans="9:11">
      <c r="I28920" s="72"/>
      <c r="J28920" s="72"/>
      <c r="K28920" s="72"/>
    </row>
    <row r="28921" spans="9:11">
      <c r="I28921" s="72"/>
      <c r="J28921" s="72"/>
      <c r="K28921" s="72"/>
    </row>
    <row r="28922" spans="9:11">
      <c r="I28922" s="72"/>
      <c r="J28922" s="72"/>
      <c r="K28922" s="72"/>
    </row>
    <row r="28923" spans="9:11">
      <c r="I28923" s="72"/>
      <c r="J28923" s="72"/>
      <c r="K28923" s="72"/>
    </row>
    <row r="28924" spans="9:11">
      <c r="I28924" s="72"/>
      <c r="J28924" s="72"/>
      <c r="K28924" s="72"/>
    </row>
    <row r="28925" spans="9:11">
      <c r="I28925" s="72"/>
      <c r="J28925" s="72"/>
      <c r="K28925" s="72"/>
    </row>
    <row r="28926" spans="9:11">
      <c r="I28926" s="72"/>
      <c r="J28926" s="72"/>
      <c r="K28926" s="72"/>
    </row>
    <row r="28927" spans="9:11">
      <c r="I28927" s="72"/>
      <c r="J28927" s="72"/>
      <c r="K28927" s="72"/>
    </row>
    <row r="28928" spans="9:11">
      <c r="I28928" s="72"/>
      <c r="J28928" s="72"/>
      <c r="K28928" s="72"/>
    </row>
    <row r="28929" spans="9:11">
      <c r="I28929" s="72"/>
      <c r="J28929" s="72"/>
      <c r="K28929" s="72"/>
    </row>
    <row r="28930" spans="9:11">
      <c r="I28930" s="72"/>
      <c r="J28930" s="72"/>
      <c r="K28930" s="72"/>
    </row>
    <row r="28931" spans="9:11">
      <c r="I28931" s="72"/>
      <c r="J28931" s="72"/>
      <c r="K28931" s="72"/>
    </row>
    <row r="28932" spans="9:11">
      <c r="I28932" s="72"/>
      <c r="J28932" s="72"/>
      <c r="K28932" s="72"/>
    </row>
    <row r="28933" spans="9:11">
      <c r="I28933" s="72"/>
      <c r="J28933" s="72"/>
      <c r="K28933" s="72"/>
    </row>
    <row r="28934" spans="9:11">
      <c r="I28934" s="72"/>
      <c r="J28934" s="72"/>
      <c r="K28934" s="72"/>
    </row>
    <row r="28935" spans="9:11">
      <c r="I28935" s="72"/>
      <c r="J28935" s="72"/>
      <c r="K28935" s="72"/>
    </row>
    <row r="28936" spans="9:11">
      <c r="I28936" s="72"/>
      <c r="J28936" s="72"/>
      <c r="K28936" s="72"/>
    </row>
    <row r="28937" spans="9:11">
      <c r="I28937" s="72"/>
      <c r="J28937" s="72"/>
      <c r="K28937" s="72"/>
    </row>
    <row r="28938" spans="9:11">
      <c r="I28938" s="72"/>
      <c r="J28938" s="72"/>
      <c r="K28938" s="72"/>
    </row>
    <row r="28939" spans="9:11">
      <c r="I28939" s="72"/>
      <c r="J28939" s="72"/>
      <c r="K28939" s="72"/>
    </row>
    <row r="28940" spans="9:11">
      <c r="I28940" s="72"/>
      <c r="J28940" s="72"/>
      <c r="K28940" s="72"/>
    </row>
    <row r="28941" spans="9:11">
      <c r="I28941" s="72"/>
      <c r="J28941" s="72"/>
      <c r="K28941" s="72"/>
    </row>
    <row r="28942" spans="9:11">
      <c r="I28942" s="72"/>
      <c r="J28942" s="72"/>
      <c r="K28942" s="72"/>
    </row>
    <row r="28943" spans="9:11">
      <c r="I28943" s="72"/>
      <c r="J28943" s="72"/>
      <c r="K28943" s="72"/>
    </row>
    <row r="28944" spans="9:11">
      <c r="I28944" s="72"/>
      <c r="J28944" s="72"/>
      <c r="K28944" s="72"/>
    </row>
    <row r="28945" spans="9:11">
      <c r="I28945" s="72"/>
      <c r="J28945" s="72"/>
      <c r="K28945" s="72"/>
    </row>
    <row r="28946" spans="9:11">
      <c r="I28946" s="72"/>
      <c r="J28946" s="72"/>
      <c r="K28946" s="72"/>
    </row>
    <row r="28947" spans="9:11">
      <c r="I28947" s="72"/>
      <c r="J28947" s="72"/>
      <c r="K28947" s="72"/>
    </row>
    <row r="28948" spans="9:11">
      <c r="I28948" s="72"/>
      <c r="J28948" s="72"/>
      <c r="K28948" s="72"/>
    </row>
    <row r="28949" spans="9:11">
      <c r="I28949" s="72"/>
      <c r="J28949" s="72"/>
      <c r="K28949" s="72"/>
    </row>
    <row r="28950" spans="9:11">
      <c r="I28950" s="72"/>
      <c r="J28950" s="72"/>
      <c r="K28950" s="72"/>
    </row>
    <row r="28951" spans="9:11">
      <c r="I28951" s="72"/>
      <c r="J28951" s="72"/>
      <c r="K28951" s="72"/>
    </row>
    <row r="28952" spans="9:11">
      <c r="I28952" s="72"/>
      <c r="J28952" s="72"/>
      <c r="K28952" s="72"/>
    </row>
    <row r="28953" spans="9:11">
      <c r="I28953" s="72"/>
      <c r="J28953" s="72"/>
      <c r="K28953" s="72"/>
    </row>
    <row r="28954" spans="9:11">
      <c r="I28954" s="72"/>
      <c r="J28954" s="72"/>
      <c r="K28954" s="72"/>
    </row>
    <row r="28955" spans="9:11">
      <c r="I28955" s="72"/>
      <c r="J28955" s="72"/>
      <c r="K28955" s="72"/>
    </row>
    <row r="28956" spans="9:11">
      <c r="I28956" s="72"/>
      <c r="J28956" s="72"/>
      <c r="K28956" s="72"/>
    </row>
    <row r="28957" spans="9:11">
      <c r="I28957" s="72"/>
      <c r="J28957" s="72"/>
      <c r="K28957" s="72"/>
    </row>
    <row r="28958" spans="9:11">
      <c r="I28958" s="72"/>
      <c r="J28958" s="72"/>
      <c r="K28958" s="72"/>
    </row>
    <row r="28959" spans="9:11">
      <c r="I28959" s="72"/>
      <c r="J28959" s="72"/>
      <c r="K28959" s="72"/>
    </row>
    <row r="28960" spans="9:11">
      <c r="I28960" s="72"/>
      <c r="J28960" s="72"/>
      <c r="K28960" s="72"/>
    </row>
    <row r="28961" spans="9:11">
      <c r="I28961" s="72"/>
      <c r="J28961" s="72"/>
      <c r="K28961" s="72"/>
    </row>
    <row r="28962" spans="9:11">
      <c r="I28962" s="72"/>
      <c r="J28962" s="72"/>
      <c r="K28962" s="72"/>
    </row>
    <row r="28963" spans="9:11">
      <c r="I28963" s="72"/>
      <c r="J28963" s="72"/>
      <c r="K28963" s="72"/>
    </row>
    <row r="28964" spans="9:11">
      <c r="I28964" s="72"/>
      <c r="J28964" s="72"/>
      <c r="K28964" s="72"/>
    </row>
    <row r="28965" spans="9:11">
      <c r="I28965" s="72"/>
      <c r="J28965" s="72"/>
      <c r="K28965" s="72"/>
    </row>
    <row r="28966" spans="9:11">
      <c r="I28966" s="72"/>
      <c r="J28966" s="72"/>
      <c r="K28966" s="72"/>
    </row>
    <row r="28967" spans="9:11">
      <c r="I28967" s="72"/>
      <c r="J28967" s="72"/>
      <c r="K28967" s="72"/>
    </row>
    <row r="28968" spans="9:11">
      <c r="I28968" s="72"/>
      <c r="J28968" s="72"/>
      <c r="K28968" s="72"/>
    </row>
    <row r="28969" spans="9:11">
      <c r="I28969" s="72"/>
      <c r="J28969" s="72"/>
      <c r="K28969" s="72"/>
    </row>
    <row r="28970" spans="9:11">
      <c r="I28970" s="72"/>
      <c r="J28970" s="72"/>
      <c r="K28970" s="72"/>
    </row>
    <row r="28971" spans="9:11">
      <c r="I28971" s="72"/>
      <c r="J28971" s="72"/>
      <c r="K28971" s="72"/>
    </row>
    <row r="28972" spans="9:11">
      <c r="I28972" s="72"/>
      <c r="J28972" s="72"/>
      <c r="K28972" s="72"/>
    </row>
    <row r="28973" spans="9:11">
      <c r="I28973" s="72"/>
      <c r="J28973" s="72"/>
      <c r="K28973" s="72"/>
    </row>
    <row r="28974" spans="9:11">
      <c r="I28974" s="72"/>
      <c r="J28974" s="72"/>
      <c r="K28974" s="72"/>
    </row>
    <row r="28975" spans="9:11">
      <c r="I28975" s="72"/>
      <c r="J28975" s="72"/>
      <c r="K28975" s="72"/>
    </row>
    <row r="28976" spans="9:11">
      <c r="I28976" s="72"/>
      <c r="J28976" s="72"/>
      <c r="K28976" s="72"/>
    </row>
    <row r="28977" spans="9:11">
      <c r="I28977" s="72"/>
      <c r="J28977" s="72"/>
      <c r="K28977" s="72"/>
    </row>
    <row r="28978" spans="9:11">
      <c r="I28978" s="72"/>
      <c r="J28978" s="72"/>
      <c r="K28978" s="72"/>
    </row>
    <row r="28979" spans="9:11">
      <c r="I28979" s="72"/>
      <c r="J28979" s="72"/>
      <c r="K28979" s="72"/>
    </row>
    <row r="28980" spans="9:11">
      <c r="I28980" s="72"/>
      <c r="J28980" s="72"/>
      <c r="K28980" s="72"/>
    </row>
    <row r="28981" spans="9:11">
      <c r="I28981" s="72"/>
      <c r="J28981" s="72"/>
      <c r="K28981" s="72"/>
    </row>
    <row r="28982" spans="9:11">
      <c r="I28982" s="72"/>
      <c r="J28982" s="72"/>
      <c r="K28982" s="72"/>
    </row>
    <row r="28983" spans="9:11">
      <c r="I28983" s="72"/>
      <c r="J28983" s="72"/>
      <c r="K28983" s="72"/>
    </row>
    <row r="28984" spans="9:11">
      <c r="I28984" s="72"/>
      <c r="J28984" s="72"/>
      <c r="K28984" s="72"/>
    </row>
    <row r="28985" spans="9:11">
      <c r="I28985" s="72"/>
      <c r="J28985" s="72"/>
      <c r="K28985" s="72"/>
    </row>
    <row r="28986" spans="9:11">
      <c r="I28986" s="72"/>
      <c r="J28986" s="72"/>
      <c r="K28986" s="72"/>
    </row>
    <row r="28987" spans="9:11">
      <c r="I28987" s="72"/>
      <c r="J28987" s="72"/>
      <c r="K28987" s="72"/>
    </row>
    <row r="28988" spans="9:11">
      <c r="I28988" s="72"/>
      <c r="J28988" s="72"/>
      <c r="K28988" s="72"/>
    </row>
    <row r="28989" spans="9:11">
      <c r="I28989" s="72"/>
      <c r="J28989" s="72"/>
      <c r="K28989" s="72"/>
    </row>
    <row r="28990" spans="9:11">
      <c r="I28990" s="72"/>
      <c r="J28990" s="72"/>
      <c r="K28990" s="72"/>
    </row>
    <row r="28991" spans="9:11">
      <c r="I28991" s="72"/>
      <c r="J28991" s="72"/>
      <c r="K28991" s="72"/>
    </row>
    <row r="28992" spans="9:11">
      <c r="I28992" s="72"/>
      <c r="J28992" s="72"/>
      <c r="K28992" s="72"/>
    </row>
    <row r="28993" spans="9:11">
      <c r="I28993" s="72"/>
      <c r="J28993" s="72"/>
      <c r="K28993" s="72"/>
    </row>
    <row r="28994" spans="9:11">
      <c r="I28994" s="72"/>
      <c r="J28994" s="72"/>
      <c r="K28994" s="72"/>
    </row>
    <row r="28995" spans="9:11">
      <c r="I28995" s="72"/>
      <c r="J28995" s="72"/>
      <c r="K28995" s="72"/>
    </row>
    <row r="28996" spans="9:11">
      <c r="I28996" s="72"/>
      <c r="J28996" s="72"/>
      <c r="K28996" s="72"/>
    </row>
    <row r="28997" spans="9:11">
      <c r="I28997" s="72"/>
      <c r="J28997" s="72"/>
      <c r="K28997" s="72"/>
    </row>
    <row r="28998" spans="9:11">
      <c r="I28998" s="72"/>
      <c r="J28998" s="72"/>
      <c r="K28998" s="72"/>
    </row>
    <row r="28999" spans="9:11">
      <c r="I28999" s="72"/>
      <c r="J28999" s="72"/>
      <c r="K28999" s="72"/>
    </row>
    <row r="29000" spans="9:11">
      <c r="I29000" s="72"/>
      <c r="J29000" s="72"/>
      <c r="K29000" s="72"/>
    </row>
    <row r="29001" spans="9:11">
      <c r="I29001" s="72"/>
      <c r="J29001" s="72"/>
      <c r="K29001" s="72"/>
    </row>
    <row r="29002" spans="9:11">
      <c r="I29002" s="72"/>
      <c r="J29002" s="72"/>
      <c r="K29002" s="72"/>
    </row>
    <row r="29003" spans="9:11">
      <c r="I29003" s="72"/>
      <c r="J29003" s="72"/>
      <c r="K29003" s="72"/>
    </row>
    <row r="29004" spans="9:11">
      <c r="I29004" s="72"/>
      <c r="J29004" s="72"/>
      <c r="K29004" s="72"/>
    </row>
    <row r="29005" spans="9:11">
      <c r="I29005" s="72"/>
      <c r="J29005" s="72"/>
      <c r="K29005" s="72"/>
    </row>
    <row r="29006" spans="9:11">
      <c r="I29006" s="72"/>
      <c r="J29006" s="72"/>
      <c r="K29006" s="72"/>
    </row>
    <row r="29007" spans="9:11">
      <c r="I29007" s="72"/>
      <c r="J29007" s="72"/>
      <c r="K29007" s="72"/>
    </row>
    <row r="29008" spans="9:11">
      <c r="I29008" s="72"/>
      <c r="J29008" s="72"/>
      <c r="K29008" s="72"/>
    </row>
    <row r="29009" spans="9:11">
      <c r="I29009" s="72"/>
      <c r="J29009" s="72"/>
      <c r="K29009" s="72"/>
    </row>
    <row r="29010" spans="9:11">
      <c r="I29010" s="72"/>
      <c r="J29010" s="72"/>
      <c r="K29010" s="72"/>
    </row>
    <row r="29011" spans="9:11">
      <c r="I29011" s="72"/>
      <c r="J29011" s="72"/>
      <c r="K29011" s="72"/>
    </row>
    <row r="29012" spans="9:11">
      <c r="I29012" s="72"/>
      <c r="J29012" s="72"/>
      <c r="K29012" s="72"/>
    </row>
    <row r="29013" spans="9:11">
      <c r="I29013" s="72"/>
      <c r="J29013" s="72"/>
      <c r="K29013" s="72"/>
    </row>
    <row r="29014" spans="9:11">
      <c r="I29014" s="72"/>
      <c r="J29014" s="72"/>
      <c r="K29014" s="72"/>
    </row>
    <row r="29015" spans="9:11">
      <c r="I29015" s="72"/>
      <c r="J29015" s="72"/>
      <c r="K29015" s="72"/>
    </row>
    <row r="29016" spans="9:11">
      <c r="I29016" s="72"/>
      <c r="J29016" s="72"/>
      <c r="K29016" s="72"/>
    </row>
    <row r="29017" spans="9:11">
      <c r="I29017" s="72"/>
      <c r="J29017" s="72"/>
      <c r="K29017" s="72"/>
    </row>
    <row r="29018" spans="9:11">
      <c r="I29018" s="72"/>
      <c r="J29018" s="72"/>
      <c r="K29018" s="72"/>
    </row>
    <row r="29019" spans="9:11">
      <c r="I29019" s="72"/>
      <c r="J29019" s="72"/>
      <c r="K29019" s="72"/>
    </row>
    <row r="29020" spans="9:11">
      <c r="I29020" s="72"/>
      <c r="J29020" s="72"/>
      <c r="K29020" s="72"/>
    </row>
    <row r="29021" spans="9:11">
      <c r="I29021" s="72"/>
      <c r="J29021" s="72"/>
      <c r="K29021" s="72"/>
    </row>
    <row r="29022" spans="9:11">
      <c r="I29022" s="72"/>
      <c r="J29022" s="72"/>
      <c r="K29022" s="72"/>
    </row>
    <row r="29023" spans="9:11">
      <c r="I29023" s="72"/>
      <c r="J29023" s="72"/>
      <c r="K29023" s="72"/>
    </row>
    <row r="29024" spans="9:11">
      <c r="I29024" s="72"/>
      <c r="J29024" s="72"/>
      <c r="K29024" s="72"/>
    </row>
    <row r="29025" spans="9:11">
      <c r="I29025" s="72"/>
      <c r="J29025" s="72"/>
      <c r="K29025" s="72"/>
    </row>
    <row r="29026" spans="9:11">
      <c r="I29026" s="72"/>
      <c r="J29026" s="72"/>
      <c r="K29026" s="72"/>
    </row>
    <row r="29027" spans="9:11">
      <c r="I29027" s="72"/>
      <c r="J29027" s="72"/>
      <c r="K29027" s="72"/>
    </row>
    <row r="29028" spans="9:11">
      <c r="I29028" s="72"/>
      <c r="J29028" s="72"/>
      <c r="K29028" s="72"/>
    </row>
    <row r="29029" spans="9:11">
      <c r="I29029" s="72"/>
      <c r="J29029" s="72"/>
      <c r="K29029" s="72"/>
    </row>
    <row r="29030" spans="9:11">
      <c r="I29030" s="72"/>
      <c r="J29030" s="72"/>
      <c r="K29030" s="72"/>
    </row>
    <row r="29031" spans="9:11">
      <c r="I29031" s="72"/>
      <c r="J29031" s="72"/>
      <c r="K29031" s="72"/>
    </row>
    <row r="29032" spans="9:11">
      <c r="I29032" s="72"/>
      <c r="J29032" s="72"/>
      <c r="K29032" s="72"/>
    </row>
    <row r="29033" spans="9:11">
      <c r="I29033" s="72"/>
      <c r="J29033" s="72"/>
      <c r="K29033" s="72"/>
    </row>
    <row r="29034" spans="9:11">
      <c r="I29034" s="72"/>
      <c r="J29034" s="72"/>
      <c r="K29034" s="72"/>
    </row>
    <row r="29035" spans="9:11">
      <c r="I29035" s="72"/>
      <c r="J29035" s="72"/>
      <c r="K29035" s="72"/>
    </row>
    <row r="29036" spans="9:11">
      <c r="I29036" s="72"/>
      <c r="J29036" s="72"/>
      <c r="K29036" s="72"/>
    </row>
    <row r="29037" spans="9:11">
      <c r="I29037" s="72"/>
      <c r="J29037" s="72"/>
      <c r="K29037" s="72"/>
    </row>
    <row r="29038" spans="9:11">
      <c r="I29038" s="72"/>
      <c r="J29038" s="72"/>
      <c r="K29038" s="72"/>
    </row>
    <row r="29039" spans="9:11">
      <c r="I29039" s="72"/>
      <c r="J29039" s="72"/>
      <c r="K29039" s="72"/>
    </row>
    <row r="29040" spans="9:11">
      <c r="I29040" s="72"/>
      <c r="J29040" s="72"/>
      <c r="K29040" s="72"/>
    </row>
    <row r="29041" spans="9:11">
      <c r="I29041" s="72"/>
      <c r="J29041" s="72"/>
      <c r="K29041" s="72"/>
    </row>
    <row r="29042" spans="9:11">
      <c r="I29042" s="72"/>
      <c r="J29042" s="72"/>
      <c r="K29042" s="72"/>
    </row>
    <row r="29043" spans="9:11">
      <c r="I29043" s="72"/>
      <c r="J29043" s="72"/>
      <c r="K29043" s="72"/>
    </row>
    <row r="29044" spans="9:11">
      <c r="I29044" s="72"/>
      <c r="J29044" s="72"/>
      <c r="K29044" s="72"/>
    </row>
    <row r="29045" spans="9:11">
      <c r="I29045" s="72"/>
      <c r="J29045" s="72"/>
      <c r="K29045" s="72"/>
    </row>
    <row r="29046" spans="9:11">
      <c r="I29046" s="72"/>
      <c r="J29046" s="72"/>
      <c r="K29046" s="72"/>
    </row>
    <row r="29047" spans="9:11">
      <c r="I29047" s="72"/>
      <c r="J29047" s="72"/>
      <c r="K29047" s="72"/>
    </row>
    <row r="29048" spans="9:11">
      <c r="I29048" s="72"/>
      <c r="J29048" s="72"/>
      <c r="K29048" s="72"/>
    </row>
    <row r="29049" spans="9:11">
      <c r="I29049" s="72"/>
      <c r="J29049" s="72"/>
      <c r="K29049" s="72"/>
    </row>
    <row r="29050" spans="9:11">
      <c r="I29050" s="72"/>
      <c r="J29050" s="72"/>
      <c r="K29050" s="72"/>
    </row>
    <row r="29051" spans="9:11">
      <c r="I29051" s="72"/>
      <c r="J29051" s="72"/>
      <c r="K29051" s="72"/>
    </row>
    <row r="29052" spans="9:11">
      <c r="I29052" s="72"/>
      <c r="J29052" s="72"/>
      <c r="K29052" s="72"/>
    </row>
    <row r="29053" spans="9:11">
      <c r="I29053" s="72"/>
      <c r="J29053" s="72"/>
      <c r="K29053" s="72"/>
    </row>
    <row r="29054" spans="9:11">
      <c r="I29054" s="72"/>
      <c r="J29054" s="72"/>
      <c r="K29054" s="72"/>
    </row>
    <row r="29055" spans="9:11">
      <c r="I29055" s="72"/>
      <c r="J29055" s="72"/>
      <c r="K29055" s="72"/>
    </row>
    <row r="29056" spans="9:11">
      <c r="I29056" s="72"/>
      <c r="J29056" s="72"/>
      <c r="K29056" s="72"/>
    </row>
    <row r="29057" spans="9:11">
      <c r="I29057" s="72"/>
      <c r="J29057" s="72"/>
      <c r="K29057" s="72"/>
    </row>
    <row r="29058" spans="9:11">
      <c r="I29058" s="72"/>
      <c r="J29058" s="72"/>
      <c r="K29058" s="72"/>
    </row>
    <row r="29059" spans="9:11">
      <c r="I29059" s="72"/>
      <c r="J29059" s="72"/>
      <c r="K29059" s="72"/>
    </row>
    <row r="29060" spans="9:11">
      <c r="I29060" s="72"/>
      <c r="J29060" s="72"/>
      <c r="K29060" s="72"/>
    </row>
    <row r="29061" spans="9:11">
      <c r="I29061" s="72"/>
      <c r="J29061" s="72"/>
      <c r="K29061" s="72"/>
    </row>
    <row r="29062" spans="9:11">
      <c r="I29062" s="72"/>
      <c r="J29062" s="72"/>
      <c r="K29062" s="72"/>
    </row>
    <row r="29063" spans="9:11">
      <c r="I29063" s="72"/>
      <c r="J29063" s="72"/>
      <c r="K29063" s="72"/>
    </row>
    <row r="29064" spans="9:11">
      <c r="I29064" s="72"/>
      <c r="J29064" s="72"/>
      <c r="K29064" s="72"/>
    </row>
    <row r="29065" spans="9:11">
      <c r="I29065" s="72"/>
      <c r="J29065" s="72"/>
      <c r="K29065" s="72"/>
    </row>
    <row r="29066" spans="9:11">
      <c r="I29066" s="72"/>
      <c r="J29066" s="72"/>
      <c r="K29066" s="72"/>
    </row>
    <row r="29067" spans="9:11">
      <c r="I29067" s="72"/>
      <c r="J29067" s="72"/>
      <c r="K29067" s="72"/>
    </row>
    <row r="29068" spans="9:11">
      <c r="I29068" s="72"/>
      <c r="J29068" s="72"/>
      <c r="K29068" s="72"/>
    </row>
    <row r="29069" spans="9:11">
      <c r="I29069" s="72"/>
      <c r="J29069" s="72"/>
      <c r="K29069" s="72"/>
    </row>
    <row r="29070" spans="9:11">
      <c r="I29070" s="72"/>
      <c r="J29070" s="72"/>
      <c r="K29070" s="72"/>
    </row>
    <row r="29071" spans="9:11">
      <c r="I29071" s="72"/>
      <c r="J29071" s="72"/>
      <c r="K29071" s="72"/>
    </row>
    <row r="29072" spans="9:11">
      <c r="I29072" s="72"/>
      <c r="J29072" s="72"/>
      <c r="K29072" s="72"/>
    </row>
    <row r="29073" spans="9:11">
      <c r="I29073" s="72"/>
      <c r="J29073" s="72"/>
      <c r="K29073" s="72"/>
    </row>
    <row r="29074" spans="9:11">
      <c r="I29074" s="72"/>
      <c r="J29074" s="72"/>
      <c r="K29074" s="72"/>
    </row>
    <row r="29075" spans="9:11">
      <c r="I29075" s="72"/>
      <c r="J29075" s="72"/>
      <c r="K29075" s="72"/>
    </row>
    <row r="29076" spans="9:11">
      <c r="I29076" s="72"/>
      <c r="J29076" s="72"/>
      <c r="K29076" s="72"/>
    </row>
    <row r="29077" spans="9:11">
      <c r="I29077" s="72"/>
      <c r="J29077" s="72"/>
      <c r="K29077" s="72"/>
    </row>
    <row r="29078" spans="9:11">
      <c r="I29078" s="72"/>
      <c r="J29078" s="72"/>
      <c r="K29078" s="72"/>
    </row>
    <row r="29079" spans="9:11">
      <c r="I29079" s="72"/>
      <c r="J29079" s="72"/>
      <c r="K29079" s="72"/>
    </row>
    <row r="29080" spans="9:11">
      <c r="I29080" s="72"/>
      <c r="J29080" s="72"/>
      <c r="K29080" s="72"/>
    </row>
    <row r="29081" spans="9:11">
      <c r="I29081" s="72"/>
      <c r="J29081" s="72"/>
      <c r="K29081" s="72"/>
    </row>
    <row r="29082" spans="9:11">
      <c r="I29082" s="72"/>
      <c r="J29082" s="72"/>
      <c r="K29082" s="72"/>
    </row>
    <row r="29083" spans="9:11">
      <c r="I29083" s="72"/>
      <c r="J29083" s="72"/>
      <c r="K29083" s="72"/>
    </row>
    <row r="29084" spans="9:11">
      <c r="I29084" s="72"/>
      <c r="J29084" s="72"/>
      <c r="K29084" s="72"/>
    </row>
    <row r="29085" spans="9:11">
      <c r="I29085" s="72"/>
      <c r="J29085" s="72"/>
      <c r="K29085" s="72"/>
    </row>
    <row r="29086" spans="9:11">
      <c r="I29086" s="72"/>
      <c r="J29086" s="72"/>
      <c r="K29086" s="72"/>
    </row>
    <row r="29087" spans="9:11">
      <c r="I29087" s="72"/>
      <c r="J29087" s="72"/>
      <c r="K29087" s="72"/>
    </row>
    <row r="29088" spans="9:11">
      <c r="I29088" s="72"/>
      <c r="J29088" s="72"/>
      <c r="K29088" s="72"/>
    </row>
    <row r="29089" spans="9:11">
      <c r="I29089" s="72"/>
      <c r="J29089" s="72"/>
      <c r="K29089" s="72"/>
    </row>
    <row r="29090" spans="9:11">
      <c r="I29090" s="72"/>
      <c r="J29090" s="72"/>
      <c r="K29090" s="72"/>
    </row>
    <row r="29091" spans="9:11">
      <c r="I29091" s="72"/>
      <c r="J29091" s="72"/>
      <c r="K29091" s="72"/>
    </row>
    <row r="29092" spans="9:11">
      <c r="I29092" s="72"/>
      <c r="J29092" s="72"/>
      <c r="K29092" s="72"/>
    </row>
    <row r="29093" spans="9:11">
      <c r="I29093" s="72"/>
      <c r="J29093" s="72"/>
      <c r="K29093" s="72"/>
    </row>
    <row r="29094" spans="9:11">
      <c r="I29094" s="72"/>
      <c r="J29094" s="72"/>
      <c r="K29094" s="72"/>
    </row>
    <row r="29095" spans="9:11">
      <c r="I29095" s="72"/>
      <c r="J29095" s="72"/>
      <c r="K29095" s="72"/>
    </row>
    <row r="29096" spans="9:11">
      <c r="I29096" s="72"/>
      <c r="J29096" s="72"/>
      <c r="K29096" s="72"/>
    </row>
    <row r="29097" spans="9:11">
      <c r="I29097" s="72"/>
      <c r="J29097" s="72"/>
      <c r="K29097" s="72"/>
    </row>
    <row r="29098" spans="9:11">
      <c r="I29098" s="72"/>
      <c r="J29098" s="72"/>
      <c r="K29098" s="72"/>
    </row>
    <row r="29099" spans="9:11">
      <c r="I29099" s="72"/>
      <c r="J29099" s="72"/>
      <c r="K29099" s="72"/>
    </row>
    <row r="29100" spans="9:11">
      <c r="I29100" s="72"/>
      <c r="J29100" s="72"/>
      <c r="K29100" s="72"/>
    </row>
    <row r="29101" spans="9:11">
      <c r="I29101" s="72"/>
      <c r="J29101" s="72"/>
      <c r="K29101" s="72"/>
    </row>
    <row r="29102" spans="9:11">
      <c r="I29102" s="72"/>
      <c r="J29102" s="72"/>
      <c r="K29102" s="72"/>
    </row>
    <row r="29103" spans="9:11">
      <c r="I29103" s="72"/>
      <c r="J29103" s="72"/>
      <c r="K29103" s="72"/>
    </row>
    <row r="29104" spans="9:11">
      <c r="I29104" s="72"/>
      <c r="J29104" s="72"/>
      <c r="K29104" s="72"/>
    </row>
    <row r="29105" spans="9:11">
      <c r="I29105" s="72"/>
      <c r="J29105" s="72"/>
      <c r="K29105" s="72"/>
    </row>
    <row r="29106" spans="9:11">
      <c r="I29106" s="72"/>
      <c r="J29106" s="72"/>
      <c r="K29106" s="72"/>
    </row>
    <row r="29107" spans="9:11">
      <c r="I29107" s="72"/>
      <c r="J29107" s="72"/>
      <c r="K29107" s="72"/>
    </row>
    <row r="29108" spans="9:11">
      <c r="I29108" s="72"/>
      <c r="J29108" s="72"/>
      <c r="K29108" s="72"/>
    </row>
    <row r="29109" spans="9:11">
      <c r="I29109" s="72"/>
      <c r="J29109" s="72"/>
      <c r="K29109" s="72"/>
    </row>
    <row r="29110" spans="9:11">
      <c r="I29110" s="72"/>
      <c r="J29110" s="72"/>
      <c r="K29110" s="72"/>
    </row>
    <row r="29111" spans="9:11">
      <c r="I29111" s="72"/>
      <c r="J29111" s="72"/>
      <c r="K29111" s="72"/>
    </row>
    <row r="29112" spans="9:11">
      <c r="I29112" s="72"/>
      <c r="J29112" s="72"/>
      <c r="K29112" s="72"/>
    </row>
    <row r="29113" spans="9:11">
      <c r="I29113" s="72"/>
      <c r="J29113" s="72"/>
      <c r="K29113" s="72"/>
    </row>
    <row r="29114" spans="9:11">
      <c r="I29114" s="72"/>
      <c r="J29114" s="72"/>
      <c r="K29114" s="72"/>
    </row>
    <row r="29115" spans="9:11">
      <c r="I29115" s="72"/>
      <c r="J29115" s="72"/>
      <c r="K29115" s="72"/>
    </row>
    <row r="29116" spans="9:11">
      <c r="I29116" s="72"/>
      <c r="J29116" s="72"/>
      <c r="K29116" s="72"/>
    </row>
    <row r="29117" spans="9:11">
      <c r="I29117" s="72"/>
      <c r="J29117" s="72"/>
      <c r="K29117" s="72"/>
    </row>
    <row r="29118" spans="9:11">
      <c r="I29118" s="72"/>
      <c r="J29118" s="72"/>
      <c r="K29118" s="72"/>
    </row>
    <row r="29119" spans="9:11">
      <c r="I29119" s="72"/>
      <c r="J29119" s="72"/>
      <c r="K29119" s="72"/>
    </row>
    <row r="29120" spans="9:11">
      <c r="I29120" s="72"/>
      <c r="J29120" s="72"/>
      <c r="K29120" s="72"/>
    </row>
    <row r="29121" spans="9:11">
      <c r="I29121" s="72"/>
      <c r="J29121" s="72"/>
      <c r="K29121" s="72"/>
    </row>
    <row r="29122" spans="9:11">
      <c r="I29122" s="72"/>
      <c r="J29122" s="72"/>
      <c r="K29122" s="72"/>
    </row>
    <row r="29123" spans="9:11">
      <c r="I29123" s="72"/>
      <c r="J29123" s="72"/>
      <c r="K29123" s="72"/>
    </row>
    <row r="29124" spans="9:11">
      <c r="I29124" s="72"/>
      <c r="J29124" s="72"/>
      <c r="K29124" s="72"/>
    </row>
    <row r="29125" spans="9:11">
      <c r="I29125" s="72"/>
      <c r="J29125" s="72"/>
      <c r="K29125" s="72"/>
    </row>
    <row r="29126" spans="9:11">
      <c r="I29126" s="72"/>
      <c r="J29126" s="72"/>
      <c r="K29126" s="72"/>
    </row>
    <row r="29127" spans="9:11">
      <c r="I29127" s="72"/>
      <c r="J29127" s="72"/>
      <c r="K29127" s="72"/>
    </row>
    <row r="29128" spans="9:11">
      <c r="I29128" s="72"/>
      <c r="J29128" s="72"/>
      <c r="K29128" s="72"/>
    </row>
    <row r="29129" spans="9:11">
      <c r="I29129" s="72"/>
      <c r="J29129" s="72"/>
      <c r="K29129" s="72"/>
    </row>
    <row r="29130" spans="9:11">
      <c r="I29130" s="72"/>
      <c r="J29130" s="72"/>
      <c r="K29130" s="72"/>
    </row>
    <row r="29131" spans="9:11">
      <c r="I29131" s="72"/>
      <c r="J29131" s="72"/>
      <c r="K29131" s="72"/>
    </row>
    <row r="29132" spans="9:11">
      <c r="I29132" s="72"/>
      <c r="J29132" s="72"/>
      <c r="K29132" s="72"/>
    </row>
    <row r="29133" spans="9:11">
      <c r="I29133" s="72"/>
      <c r="J29133" s="72"/>
      <c r="K29133" s="72"/>
    </row>
    <row r="29134" spans="9:11">
      <c r="I29134" s="72"/>
      <c r="J29134" s="72"/>
      <c r="K29134" s="72"/>
    </row>
    <row r="29135" spans="9:11">
      <c r="I29135" s="72"/>
      <c r="J29135" s="72"/>
      <c r="K29135" s="72"/>
    </row>
    <row r="29136" spans="9:11">
      <c r="I29136" s="72"/>
      <c r="J29136" s="72"/>
      <c r="K29136" s="72"/>
    </row>
    <row r="29137" spans="9:11">
      <c r="I29137" s="72"/>
      <c r="J29137" s="72"/>
      <c r="K29137" s="72"/>
    </row>
    <row r="29138" spans="9:11">
      <c r="I29138" s="72"/>
      <c r="J29138" s="72"/>
      <c r="K29138" s="72"/>
    </row>
    <row r="29139" spans="9:11">
      <c r="I29139" s="72"/>
      <c r="J29139" s="72"/>
      <c r="K29139" s="72"/>
    </row>
    <row r="29140" spans="9:11">
      <c r="I29140" s="72"/>
      <c r="J29140" s="72"/>
      <c r="K29140" s="72"/>
    </row>
    <row r="29141" spans="9:11">
      <c r="I29141" s="72"/>
      <c r="J29141" s="72"/>
      <c r="K29141" s="72"/>
    </row>
    <row r="29142" spans="9:11">
      <c r="I29142" s="72"/>
      <c r="J29142" s="72"/>
      <c r="K29142" s="72"/>
    </row>
    <row r="29143" spans="9:11">
      <c r="I29143" s="72"/>
      <c r="J29143" s="72"/>
      <c r="K29143" s="72"/>
    </row>
    <row r="29144" spans="9:11">
      <c r="I29144" s="72"/>
      <c r="J29144" s="72"/>
      <c r="K29144" s="72"/>
    </row>
    <row r="29145" spans="9:11">
      <c r="I29145" s="72"/>
      <c r="J29145" s="72"/>
      <c r="K29145" s="72"/>
    </row>
    <row r="29146" spans="9:11">
      <c r="I29146" s="72"/>
      <c r="J29146" s="72"/>
      <c r="K29146" s="72"/>
    </row>
    <row r="29147" spans="9:11">
      <c r="I29147" s="72"/>
      <c r="J29147" s="72"/>
      <c r="K29147" s="72"/>
    </row>
    <row r="29148" spans="9:11">
      <c r="I29148" s="72"/>
      <c r="J29148" s="72"/>
      <c r="K29148" s="72"/>
    </row>
    <row r="29149" spans="9:11">
      <c r="I29149" s="72"/>
      <c r="J29149" s="72"/>
      <c r="K29149" s="72"/>
    </row>
    <row r="29150" spans="9:11">
      <c r="I29150" s="72"/>
      <c r="J29150" s="72"/>
      <c r="K29150" s="72"/>
    </row>
    <row r="29151" spans="9:11">
      <c r="I29151" s="72"/>
      <c r="J29151" s="72"/>
      <c r="K29151" s="72"/>
    </row>
    <row r="29152" spans="9:11">
      <c r="I29152" s="72"/>
      <c r="J29152" s="72"/>
      <c r="K29152" s="72"/>
    </row>
    <row r="29153" spans="9:11">
      <c r="I29153" s="72"/>
      <c r="J29153" s="72"/>
      <c r="K29153" s="72"/>
    </row>
    <row r="29154" spans="9:11">
      <c r="I29154" s="72"/>
      <c r="J29154" s="72"/>
      <c r="K29154" s="72"/>
    </row>
    <row r="29155" spans="9:11">
      <c r="I29155" s="72"/>
      <c r="J29155" s="72"/>
      <c r="K29155" s="72"/>
    </row>
    <row r="29156" spans="9:11">
      <c r="I29156" s="72"/>
      <c r="J29156" s="72"/>
      <c r="K29156" s="72"/>
    </row>
    <row r="29157" spans="9:11">
      <c r="I29157" s="72"/>
      <c r="J29157" s="72"/>
      <c r="K29157" s="72"/>
    </row>
    <row r="29158" spans="9:11">
      <c r="I29158" s="72"/>
      <c r="J29158" s="72"/>
      <c r="K29158" s="72"/>
    </row>
    <row r="29159" spans="9:11">
      <c r="I29159" s="72"/>
      <c r="J29159" s="72"/>
      <c r="K29159" s="72"/>
    </row>
    <row r="29160" spans="9:11">
      <c r="I29160" s="72"/>
      <c r="J29160" s="72"/>
      <c r="K29160" s="72"/>
    </row>
    <row r="29161" spans="9:11">
      <c r="I29161" s="72"/>
      <c r="J29161" s="72"/>
      <c r="K29161" s="72"/>
    </row>
    <row r="29162" spans="9:11">
      <c r="I29162" s="72"/>
      <c r="J29162" s="72"/>
      <c r="K29162" s="72"/>
    </row>
    <row r="29163" spans="9:11">
      <c r="I29163" s="72"/>
      <c r="J29163" s="72"/>
      <c r="K29163" s="72"/>
    </row>
    <row r="29164" spans="9:11">
      <c r="I29164" s="72"/>
      <c r="J29164" s="72"/>
      <c r="K29164" s="72"/>
    </row>
    <row r="29165" spans="9:11">
      <c r="I29165" s="72"/>
      <c r="J29165" s="72"/>
      <c r="K29165" s="72"/>
    </row>
    <row r="29166" spans="9:11">
      <c r="I29166" s="72"/>
      <c r="J29166" s="72"/>
      <c r="K29166" s="72"/>
    </row>
    <row r="29167" spans="9:11">
      <c r="I29167" s="72"/>
      <c r="J29167" s="72"/>
      <c r="K29167" s="72"/>
    </row>
    <row r="29168" spans="9:11">
      <c r="I29168" s="72"/>
      <c r="J29168" s="72"/>
      <c r="K29168" s="72"/>
    </row>
    <row r="29169" spans="9:11">
      <c r="I29169" s="72"/>
      <c r="J29169" s="72"/>
      <c r="K29169" s="72"/>
    </row>
    <row r="29170" spans="9:11">
      <c r="I29170" s="72"/>
      <c r="J29170" s="72"/>
      <c r="K29170" s="72"/>
    </row>
    <row r="29171" spans="9:11">
      <c r="I29171" s="72"/>
      <c r="J29171" s="72"/>
      <c r="K29171" s="72"/>
    </row>
    <row r="29172" spans="9:11">
      <c r="I29172" s="72"/>
      <c r="J29172" s="72"/>
      <c r="K29172" s="72"/>
    </row>
    <row r="29173" spans="9:11">
      <c r="I29173" s="72"/>
      <c r="J29173" s="72"/>
      <c r="K29173" s="72"/>
    </row>
    <row r="29174" spans="9:11">
      <c r="I29174" s="72"/>
      <c r="J29174" s="72"/>
      <c r="K29174" s="72"/>
    </row>
    <row r="29175" spans="9:11">
      <c r="I29175" s="72"/>
      <c r="J29175" s="72"/>
      <c r="K29175" s="72"/>
    </row>
    <row r="29176" spans="9:11">
      <c r="I29176" s="72"/>
      <c r="J29176" s="72"/>
      <c r="K29176" s="72"/>
    </row>
    <row r="29177" spans="9:11">
      <c r="I29177" s="72"/>
      <c r="J29177" s="72"/>
      <c r="K29177" s="72"/>
    </row>
    <row r="29178" spans="9:11">
      <c r="I29178" s="72"/>
      <c r="J29178" s="72"/>
      <c r="K29178" s="72"/>
    </row>
    <row r="29179" spans="9:11">
      <c r="I29179" s="72"/>
      <c r="J29179" s="72"/>
      <c r="K29179" s="72"/>
    </row>
    <row r="29180" spans="9:11">
      <c r="I29180" s="72"/>
      <c r="J29180" s="72"/>
      <c r="K29180" s="72"/>
    </row>
    <row r="29181" spans="9:11">
      <c r="I29181" s="72"/>
      <c r="J29181" s="72"/>
      <c r="K29181" s="72"/>
    </row>
    <row r="29182" spans="9:11">
      <c r="I29182" s="72"/>
      <c r="J29182" s="72"/>
      <c r="K29182" s="72"/>
    </row>
    <row r="29183" spans="9:11">
      <c r="I29183" s="72"/>
      <c r="J29183" s="72"/>
      <c r="K29183" s="72"/>
    </row>
    <row r="29184" spans="9:11">
      <c r="I29184" s="72"/>
      <c r="J29184" s="72"/>
      <c r="K29184" s="72"/>
    </row>
    <row r="29185" spans="9:11">
      <c r="I29185" s="72"/>
      <c r="J29185" s="72"/>
      <c r="K29185" s="72"/>
    </row>
    <row r="29186" spans="9:11">
      <c r="I29186" s="72"/>
      <c r="J29186" s="72"/>
      <c r="K29186" s="72"/>
    </row>
    <row r="29187" spans="9:11">
      <c r="I29187" s="72"/>
      <c r="J29187" s="72"/>
      <c r="K29187" s="72"/>
    </row>
    <row r="29188" spans="9:11">
      <c r="I29188" s="72"/>
      <c r="J29188" s="72"/>
      <c r="K29188" s="72"/>
    </row>
    <row r="29189" spans="9:11">
      <c r="I29189" s="72"/>
      <c r="J29189" s="72"/>
      <c r="K29189" s="72"/>
    </row>
    <row r="29190" spans="9:11">
      <c r="I29190" s="72"/>
      <c r="J29190" s="72"/>
      <c r="K29190" s="72"/>
    </row>
    <row r="29191" spans="9:11">
      <c r="I29191" s="72"/>
      <c r="J29191" s="72"/>
      <c r="K29191" s="72"/>
    </row>
    <row r="29192" spans="9:11">
      <c r="I29192" s="72"/>
      <c r="J29192" s="72"/>
      <c r="K29192" s="72"/>
    </row>
    <row r="29193" spans="9:11">
      <c r="I29193" s="72"/>
      <c r="J29193" s="72"/>
      <c r="K29193" s="72"/>
    </row>
    <row r="29194" spans="9:11">
      <c r="I29194" s="72"/>
      <c r="J29194" s="72"/>
      <c r="K29194" s="72"/>
    </row>
    <row r="29195" spans="9:11">
      <c r="I29195" s="72"/>
      <c r="J29195" s="72"/>
      <c r="K29195" s="72"/>
    </row>
    <row r="29196" spans="9:11">
      <c r="I29196" s="72"/>
      <c r="J29196" s="72"/>
      <c r="K29196" s="72"/>
    </row>
    <row r="29197" spans="9:11">
      <c r="I29197" s="72"/>
      <c r="J29197" s="72"/>
      <c r="K29197" s="72"/>
    </row>
    <row r="29198" spans="9:11">
      <c r="I29198" s="72"/>
      <c r="J29198" s="72"/>
      <c r="K29198" s="72"/>
    </row>
    <row r="29199" spans="9:11">
      <c r="I29199" s="72"/>
      <c r="J29199" s="72"/>
      <c r="K29199" s="72"/>
    </row>
    <row r="29200" spans="9:11">
      <c r="I29200" s="72"/>
      <c r="J29200" s="72"/>
      <c r="K29200" s="72"/>
    </row>
    <row r="29201" spans="9:11">
      <c r="I29201" s="72"/>
      <c r="J29201" s="72"/>
      <c r="K29201" s="72"/>
    </row>
    <row r="29202" spans="9:11">
      <c r="I29202" s="72"/>
      <c r="J29202" s="72"/>
      <c r="K29202" s="72"/>
    </row>
    <row r="29203" spans="9:11">
      <c r="I29203" s="72"/>
      <c r="J29203" s="72"/>
      <c r="K29203" s="72"/>
    </row>
    <row r="29204" spans="9:11">
      <c r="I29204" s="72"/>
      <c r="J29204" s="72"/>
      <c r="K29204" s="72"/>
    </row>
    <row r="29205" spans="9:11">
      <c r="I29205" s="72"/>
      <c r="J29205" s="72"/>
      <c r="K29205" s="72"/>
    </row>
    <row r="29206" spans="9:11">
      <c r="I29206" s="72"/>
      <c r="J29206" s="72"/>
      <c r="K29206" s="72"/>
    </row>
    <row r="29207" spans="9:11">
      <c r="I29207" s="72"/>
      <c r="J29207" s="72"/>
      <c r="K29207" s="72"/>
    </row>
    <row r="29208" spans="9:11">
      <c r="I29208" s="72"/>
      <c r="J29208" s="72"/>
      <c r="K29208" s="72"/>
    </row>
    <row r="29209" spans="9:11">
      <c r="I29209" s="72"/>
      <c r="J29209" s="72"/>
      <c r="K29209" s="72"/>
    </row>
    <row r="29210" spans="9:11">
      <c r="I29210" s="72"/>
      <c r="J29210" s="72"/>
      <c r="K29210" s="72"/>
    </row>
    <row r="29211" spans="9:11">
      <c r="I29211" s="72"/>
      <c r="J29211" s="72"/>
      <c r="K29211" s="72"/>
    </row>
    <row r="29212" spans="9:11">
      <c r="I29212" s="72"/>
      <c r="J29212" s="72"/>
      <c r="K29212" s="72"/>
    </row>
    <row r="29213" spans="9:11">
      <c r="I29213" s="72"/>
      <c r="J29213" s="72"/>
      <c r="K29213" s="72"/>
    </row>
    <row r="29214" spans="9:11">
      <c r="I29214" s="72"/>
      <c r="J29214" s="72"/>
      <c r="K29214" s="72"/>
    </row>
    <row r="29215" spans="9:11">
      <c r="I29215" s="72"/>
      <c r="J29215" s="72"/>
      <c r="K29215" s="72"/>
    </row>
    <row r="29216" spans="9:11">
      <c r="I29216" s="72"/>
      <c r="J29216" s="72"/>
      <c r="K29216" s="72"/>
    </row>
    <row r="29217" spans="9:11">
      <c r="I29217" s="72"/>
      <c r="J29217" s="72"/>
      <c r="K29217" s="72"/>
    </row>
    <row r="29218" spans="9:11">
      <c r="I29218" s="72"/>
      <c r="J29218" s="72"/>
      <c r="K29218" s="72"/>
    </row>
    <row r="29219" spans="9:11">
      <c r="I29219" s="72"/>
      <c r="J29219" s="72"/>
      <c r="K29219" s="72"/>
    </row>
    <row r="29220" spans="9:11">
      <c r="I29220" s="72"/>
      <c r="J29220" s="72"/>
      <c r="K29220" s="72"/>
    </row>
    <row r="29221" spans="9:11">
      <c r="I29221" s="72"/>
      <c r="J29221" s="72"/>
      <c r="K29221" s="72"/>
    </row>
    <row r="29222" spans="9:11">
      <c r="I29222" s="72"/>
      <c r="J29222" s="72"/>
      <c r="K29222" s="72"/>
    </row>
    <row r="29223" spans="9:11">
      <c r="I29223" s="72"/>
      <c r="J29223" s="72"/>
      <c r="K29223" s="72"/>
    </row>
    <row r="29224" spans="9:11">
      <c r="I29224" s="72"/>
      <c r="J29224" s="72"/>
      <c r="K29224" s="72"/>
    </row>
    <row r="29225" spans="9:11">
      <c r="I29225" s="72"/>
      <c r="J29225" s="72"/>
      <c r="K29225" s="72"/>
    </row>
    <row r="29226" spans="9:11">
      <c r="I29226" s="72"/>
      <c r="J29226" s="72"/>
      <c r="K29226" s="72"/>
    </row>
    <row r="29227" spans="9:11">
      <c r="I29227" s="72"/>
      <c r="J29227" s="72"/>
      <c r="K29227" s="72"/>
    </row>
    <row r="29228" spans="9:11">
      <c r="I29228" s="72"/>
      <c r="J29228" s="72"/>
      <c r="K29228" s="72"/>
    </row>
    <row r="29229" spans="9:11">
      <c r="I29229" s="72"/>
      <c r="J29229" s="72"/>
      <c r="K29229" s="72"/>
    </row>
    <row r="29230" spans="9:11">
      <c r="I29230" s="72"/>
      <c r="J29230" s="72"/>
      <c r="K29230" s="72"/>
    </row>
    <row r="29231" spans="9:11">
      <c r="I29231" s="72"/>
      <c r="J29231" s="72"/>
      <c r="K29231" s="72"/>
    </row>
    <row r="29232" spans="9:11">
      <c r="I29232" s="72"/>
      <c r="J29232" s="72"/>
      <c r="K29232" s="72"/>
    </row>
    <row r="29233" spans="9:11">
      <c r="I29233" s="72"/>
      <c r="J29233" s="72"/>
      <c r="K29233" s="72"/>
    </row>
    <row r="29234" spans="9:11">
      <c r="I29234" s="72"/>
      <c r="J29234" s="72"/>
      <c r="K29234" s="72"/>
    </row>
    <row r="29235" spans="9:11">
      <c r="I29235" s="72"/>
      <c r="J29235" s="72"/>
      <c r="K29235" s="72"/>
    </row>
    <row r="29236" spans="9:11">
      <c r="I29236" s="72"/>
      <c r="J29236" s="72"/>
      <c r="K29236" s="72"/>
    </row>
    <row r="29237" spans="9:11">
      <c r="I29237" s="72"/>
      <c r="J29237" s="72"/>
      <c r="K29237" s="72"/>
    </row>
    <row r="29238" spans="9:11">
      <c r="I29238" s="72"/>
      <c r="J29238" s="72"/>
      <c r="K29238" s="72"/>
    </row>
    <row r="29239" spans="9:11">
      <c r="I29239" s="72"/>
      <c r="J29239" s="72"/>
      <c r="K29239" s="72"/>
    </row>
    <row r="29240" spans="9:11">
      <c r="I29240" s="72"/>
      <c r="J29240" s="72"/>
      <c r="K29240" s="72"/>
    </row>
    <row r="29241" spans="9:11">
      <c r="I29241" s="72"/>
      <c r="J29241" s="72"/>
      <c r="K29241" s="72"/>
    </row>
    <row r="29242" spans="9:11">
      <c r="I29242" s="72"/>
      <c r="J29242" s="72"/>
      <c r="K29242" s="72"/>
    </row>
    <row r="29243" spans="9:11">
      <c r="I29243" s="72"/>
      <c r="J29243" s="72"/>
      <c r="K29243" s="72"/>
    </row>
    <row r="29244" spans="9:11">
      <c r="I29244" s="72"/>
      <c r="J29244" s="72"/>
      <c r="K29244" s="72"/>
    </row>
    <row r="29245" spans="9:11">
      <c r="I29245" s="72"/>
      <c r="J29245" s="72"/>
      <c r="K29245" s="72"/>
    </row>
    <row r="29246" spans="9:11">
      <c r="I29246" s="72"/>
      <c r="J29246" s="72"/>
      <c r="K29246" s="72"/>
    </row>
    <row r="29247" spans="9:11">
      <c r="I29247" s="72"/>
      <c r="J29247" s="72"/>
      <c r="K29247" s="72"/>
    </row>
    <row r="29248" spans="9:11">
      <c r="I29248" s="72"/>
      <c r="J29248" s="72"/>
      <c r="K29248" s="72"/>
    </row>
    <row r="29249" spans="9:11">
      <c r="I29249" s="72"/>
      <c r="J29249" s="72"/>
      <c r="K29249" s="72"/>
    </row>
    <row r="29250" spans="9:11">
      <c r="I29250" s="72"/>
      <c r="J29250" s="72"/>
      <c r="K29250" s="72"/>
    </row>
    <row r="29251" spans="9:11">
      <c r="I29251" s="72"/>
      <c r="J29251" s="72"/>
      <c r="K29251" s="72"/>
    </row>
    <row r="29252" spans="9:11">
      <c r="I29252" s="72"/>
      <c r="J29252" s="72"/>
      <c r="K29252" s="72"/>
    </row>
    <row r="29253" spans="9:11">
      <c r="I29253" s="72"/>
      <c r="J29253" s="72"/>
      <c r="K29253" s="72"/>
    </row>
    <row r="29254" spans="9:11">
      <c r="I29254" s="72"/>
      <c r="J29254" s="72"/>
      <c r="K29254" s="72"/>
    </row>
    <row r="29255" spans="9:11">
      <c r="I29255" s="72"/>
      <c r="J29255" s="72"/>
      <c r="K29255" s="72"/>
    </row>
    <row r="29256" spans="9:11">
      <c r="I29256" s="72"/>
      <c r="J29256" s="72"/>
      <c r="K29256" s="72"/>
    </row>
    <row r="29257" spans="9:11">
      <c r="I29257" s="72"/>
      <c r="J29257" s="72"/>
      <c r="K29257" s="72"/>
    </row>
    <row r="29258" spans="9:11">
      <c r="I29258" s="72"/>
      <c r="J29258" s="72"/>
      <c r="K29258" s="72"/>
    </row>
    <row r="29259" spans="9:11">
      <c r="I29259" s="72"/>
      <c r="J29259" s="72"/>
      <c r="K29259" s="72"/>
    </row>
    <row r="29260" spans="9:11">
      <c r="I29260" s="72"/>
      <c r="J29260" s="72"/>
      <c r="K29260" s="72"/>
    </row>
    <row r="29261" spans="9:11">
      <c r="I29261" s="72"/>
      <c r="J29261" s="72"/>
      <c r="K29261" s="72"/>
    </row>
    <row r="29262" spans="9:11">
      <c r="I29262" s="72"/>
      <c r="J29262" s="72"/>
      <c r="K29262" s="72"/>
    </row>
    <row r="29263" spans="9:11">
      <c r="I29263" s="72"/>
      <c r="J29263" s="72"/>
      <c r="K29263" s="72"/>
    </row>
    <row r="29264" spans="9:11">
      <c r="I29264" s="72"/>
      <c r="J29264" s="72"/>
      <c r="K29264" s="72"/>
    </row>
    <row r="29265" spans="9:11">
      <c r="I29265" s="72"/>
      <c r="J29265" s="72"/>
      <c r="K29265" s="72"/>
    </row>
    <row r="29266" spans="9:11">
      <c r="I29266" s="72"/>
      <c r="J29266" s="72"/>
      <c r="K29266" s="72"/>
    </row>
    <row r="29267" spans="9:11">
      <c r="I29267" s="72"/>
      <c r="J29267" s="72"/>
      <c r="K29267" s="72"/>
    </row>
    <row r="29268" spans="9:11">
      <c r="I29268" s="72"/>
      <c r="J29268" s="72"/>
      <c r="K29268" s="72"/>
    </row>
    <row r="29269" spans="9:11">
      <c r="I29269" s="72"/>
      <c r="J29269" s="72"/>
      <c r="K29269" s="72"/>
    </row>
    <row r="29270" spans="9:11">
      <c r="I29270" s="72"/>
      <c r="J29270" s="72"/>
      <c r="K29270" s="72"/>
    </row>
    <row r="29271" spans="9:11">
      <c r="I29271" s="72"/>
      <c r="J29271" s="72"/>
      <c r="K29271" s="72"/>
    </row>
    <row r="29272" spans="9:11">
      <c r="I29272" s="72"/>
      <c r="J29272" s="72"/>
      <c r="K29272" s="72"/>
    </row>
    <row r="29273" spans="9:11">
      <c r="I29273" s="72"/>
      <c r="J29273" s="72"/>
      <c r="K29273" s="72"/>
    </row>
    <row r="29274" spans="9:11">
      <c r="I29274" s="72"/>
      <c r="J29274" s="72"/>
      <c r="K29274" s="72"/>
    </row>
    <row r="29275" spans="9:11">
      <c r="I29275" s="72"/>
      <c r="J29275" s="72"/>
      <c r="K29275" s="72"/>
    </row>
    <row r="29276" spans="9:11">
      <c r="I29276" s="72"/>
      <c r="J29276" s="72"/>
      <c r="K29276" s="72"/>
    </row>
    <row r="29277" spans="9:11">
      <c r="I29277" s="72"/>
      <c r="J29277" s="72"/>
      <c r="K29277" s="72"/>
    </row>
    <row r="29278" spans="9:11">
      <c r="I29278" s="72"/>
      <c r="J29278" s="72"/>
      <c r="K29278" s="72"/>
    </row>
    <row r="29279" spans="9:11">
      <c r="I29279" s="72"/>
      <c r="J29279" s="72"/>
      <c r="K29279" s="72"/>
    </row>
    <row r="29280" spans="9:11">
      <c r="I29280" s="72"/>
      <c r="J29280" s="72"/>
      <c r="K29280" s="72"/>
    </row>
    <row r="29281" spans="9:11">
      <c r="I29281" s="72"/>
      <c r="J29281" s="72"/>
      <c r="K29281" s="72"/>
    </row>
    <row r="29282" spans="9:11">
      <c r="I29282" s="72"/>
      <c r="J29282" s="72"/>
      <c r="K29282" s="72"/>
    </row>
    <row r="29283" spans="9:11">
      <c r="I29283" s="72"/>
      <c r="J29283" s="72"/>
      <c r="K29283" s="72"/>
    </row>
    <row r="29284" spans="9:11">
      <c r="I29284" s="72"/>
      <c r="J29284" s="72"/>
      <c r="K29284" s="72"/>
    </row>
    <row r="29285" spans="9:11">
      <c r="I29285" s="72"/>
      <c r="J29285" s="72"/>
      <c r="K29285" s="72"/>
    </row>
    <row r="29286" spans="9:11">
      <c r="I29286" s="72"/>
      <c r="J29286" s="72"/>
      <c r="K29286" s="72"/>
    </row>
    <row r="29287" spans="9:11">
      <c r="I29287" s="72"/>
      <c r="J29287" s="72"/>
      <c r="K29287" s="72"/>
    </row>
    <row r="29288" spans="9:11">
      <c r="I29288" s="72"/>
      <c r="J29288" s="72"/>
      <c r="K29288" s="72"/>
    </row>
    <row r="29289" spans="9:11">
      <c r="I29289" s="72"/>
      <c r="J29289" s="72"/>
      <c r="K29289" s="72"/>
    </row>
    <row r="29290" spans="9:11">
      <c r="I29290" s="72"/>
      <c r="J29290" s="72"/>
      <c r="K29290" s="72"/>
    </row>
    <row r="29291" spans="9:11">
      <c r="I29291" s="72"/>
      <c r="J29291" s="72"/>
      <c r="K29291" s="72"/>
    </row>
    <row r="29292" spans="9:11">
      <c r="I29292" s="72"/>
      <c r="J29292" s="72"/>
      <c r="K29292" s="72"/>
    </row>
    <row r="29293" spans="9:11">
      <c r="I29293" s="72"/>
      <c r="J29293" s="72"/>
      <c r="K29293" s="72"/>
    </row>
    <row r="29294" spans="9:11">
      <c r="I29294" s="72"/>
      <c r="J29294" s="72"/>
      <c r="K29294" s="72"/>
    </row>
    <row r="29295" spans="9:11">
      <c r="I29295" s="72"/>
      <c r="J29295" s="72"/>
      <c r="K29295" s="72"/>
    </row>
    <row r="29296" spans="9:11">
      <c r="I29296" s="72"/>
      <c r="J29296" s="72"/>
      <c r="K29296" s="72"/>
    </row>
    <row r="29297" spans="9:11">
      <c r="I29297" s="72"/>
      <c r="J29297" s="72"/>
      <c r="K29297" s="72"/>
    </row>
    <row r="29298" spans="9:11">
      <c r="I29298" s="72"/>
      <c r="J29298" s="72"/>
      <c r="K29298" s="72"/>
    </row>
    <row r="29299" spans="9:11">
      <c r="I29299" s="72"/>
      <c r="J29299" s="72"/>
      <c r="K29299" s="72"/>
    </row>
    <row r="29300" spans="9:11">
      <c r="I29300" s="72"/>
      <c r="J29300" s="72"/>
      <c r="K29300" s="72"/>
    </row>
    <row r="29301" spans="9:11">
      <c r="I29301" s="72"/>
      <c r="J29301" s="72"/>
      <c r="K29301" s="72"/>
    </row>
    <row r="29302" spans="9:11">
      <c r="I29302" s="72"/>
      <c r="J29302" s="72"/>
      <c r="K29302" s="72"/>
    </row>
    <row r="29303" spans="9:11">
      <c r="I29303" s="72"/>
      <c r="J29303" s="72"/>
      <c r="K29303" s="72"/>
    </row>
    <row r="29304" spans="9:11">
      <c r="I29304" s="72"/>
      <c r="J29304" s="72"/>
      <c r="K29304" s="72"/>
    </row>
    <row r="29305" spans="9:11">
      <c r="I29305" s="72"/>
      <c r="J29305" s="72"/>
      <c r="K29305" s="72"/>
    </row>
    <row r="29306" spans="9:11">
      <c r="I29306" s="72"/>
      <c r="J29306" s="72"/>
      <c r="K29306" s="72"/>
    </row>
    <row r="29307" spans="9:11">
      <c r="I29307" s="72"/>
      <c r="J29307" s="72"/>
      <c r="K29307" s="72"/>
    </row>
    <row r="29308" spans="9:11">
      <c r="I29308" s="72"/>
      <c r="J29308" s="72"/>
      <c r="K29308" s="72"/>
    </row>
    <row r="29309" spans="9:11">
      <c r="I29309" s="72"/>
      <c r="J29309" s="72"/>
      <c r="K29309" s="72"/>
    </row>
    <row r="29310" spans="9:11">
      <c r="I29310" s="72"/>
      <c r="J29310" s="72"/>
      <c r="K29310" s="72"/>
    </row>
    <row r="29311" spans="9:11">
      <c r="I29311" s="72"/>
      <c r="J29311" s="72"/>
      <c r="K29311" s="72"/>
    </row>
    <row r="29312" spans="9:11">
      <c r="I29312" s="72"/>
      <c r="J29312" s="72"/>
      <c r="K29312" s="72"/>
    </row>
    <row r="29313" spans="9:11">
      <c r="I29313" s="72"/>
      <c r="J29313" s="72"/>
      <c r="K29313" s="72"/>
    </row>
    <row r="29314" spans="9:11">
      <c r="I29314" s="72"/>
      <c r="J29314" s="72"/>
      <c r="K29314" s="72"/>
    </row>
    <row r="29315" spans="9:11">
      <c r="I29315" s="72"/>
      <c r="J29315" s="72"/>
      <c r="K29315" s="72"/>
    </row>
    <row r="29316" spans="9:11">
      <c r="I29316" s="72"/>
      <c r="J29316" s="72"/>
      <c r="K29316" s="72"/>
    </row>
    <row r="29317" spans="9:11">
      <c r="I29317" s="72"/>
      <c r="J29317" s="72"/>
      <c r="K29317" s="72"/>
    </row>
    <row r="29318" spans="9:11">
      <c r="I29318" s="72"/>
      <c r="J29318" s="72"/>
      <c r="K29318" s="72"/>
    </row>
    <row r="29319" spans="9:11">
      <c r="I29319" s="72"/>
      <c r="J29319" s="72"/>
      <c r="K29319" s="72"/>
    </row>
    <row r="29320" spans="9:11">
      <c r="I29320" s="72"/>
      <c r="J29320" s="72"/>
      <c r="K29320" s="72"/>
    </row>
    <row r="29321" spans="9:11">
      <c r="I29321" s="72"/>
      <c r="J29321" s="72"/>
      <c r="K29321" s="72"/>
    </row>
    <row r="29322" spans="9:11">
      <c r="I29322" s="72"/>
      <c r="J29322" s="72"/>
      <c r="K29322" s="72"/>
    </row>
    <row r="29323" spans="9:11">
      <c r="I29323" s="72"/>
      <c r="J29323" s="72"/>
      <c r="K29323" s="72"/>
    </row>
    <row r="29324" spans="9:11">
      <c r="I29324" s="72"/>
      <c r="J29324" s="72"/>
      <c r="K29324" s="72"/>
    </row>
    <row r="29325" spans="9:11">
      <c r="I29325" s="72"/>
      <c r="J29325" s="72"/>
      <c r="K29325" s="72"/>
    </row>
    <row r="29326" spans="9:11">
      <c r="I29326" s="72"/>
      <c r="J29326" s="72"/>
      <c r="K29326" s="72"/>
    </row>
    <row r="29327" spans="9:11">
      <c r="I29327" s="72"/>
      <c r="J29327" s="72"/>
      <c r="K29327" s="72"/>
    </row>
    <row r="29328" spans="9:11">
      <c r="I29328" s="72"/>
      <c r="J29328" s="72"/>
      <c r="K29328" s="72"/>
    </row>
    <row r="29329" spans="9:11">
      <c r="I29329" s="72"/>
      <c r="J29329" s="72"/>
      <c r="K29329" s="72"/>
    </row>
    <row r="29330" spans="9:11">
      <c r="I29330" s="72"/>
      <c r="J29330" s="72"/>
      <c r="K29330" s="72"/>
    </row>
    <row r="29331" spans="9:11">
      <c r="I29331" s="72"/>
      <c r="J29331" s="72"/>
      <c r="K29331" s="72"/>
    </row>
    <row r="29332" spans="9:11">
      <c r="I29332" s="72"/>
      <c r="J29332" s="72"/>
      <c r="K29332" s="72"/>
    </row>
    <row r="29333" spans="9:11">
      <c r="I29333" s="72"/>
      <c r="J29333" s="72"/>
      <c r="K29333" s="72"/>
    </row>
    <row r="29334" spans="9:11">
      <c r="I29334" s="72"/>
      <c r="J29334" s="72"/>
      <c r="K29334" s="72"/>
    </row>
    <row r="29335" spans="9:11">
      <c r="I29335" s="72"/>
      <c r="J29335" s="72"/>
      <c r="K29335" s="72"/>
    </row>
    <row r="29336" spans="9:11">
      <c r="I29336" s="72"/>
      <c r="J29336" s="72"/>
      <c r="K29336" s="72"/>
    </row>
    <row r="29337" spans="9:11">
      <c r="I29337" s="72"/>
      <c r="J29337" s="72"/>
      <c r="K29337" s="72"/>
    </row>
    <row r="29338" spans="9:11">
      <c r="I29338" s="72"/>
      <c r="J29338" s="72"/>
      <c r="K29338" s="72"/>
    </row>
    <row r="29339" spans="9:11">
      <c r="I29339" s="72"/>
      <c r="J29339" s="72"/>
      <c r="K29339" s="72"/>
    </row>
    <row r="29340" spans="9:11">
      <c r="I29340" s="72"/>
      <c r="J29340" s="72"/>
      <c r="K29340" s="72"/>
    </row>
    <row r="29341" spans="9:11">
      <c r="I29341" s="72"/>
      <c r="J29341" s="72"/>
      <c r="K29341" s="72"/>
    </row>
    <row r="29342" spans="9:11">
      <c r="I29342" s="72"/>
      <c r="J29342" s="72"/>
      <c r="K29342" s="72"/>
    </row>
    <row r="29343" spans="9:11">
      <c r="I29343" s="72"/>
      <c r="J29343" s="72"/>
      <c r="K29343" s="72"/>
    </row>
    <row r="29344" spans="9:11">
      <c r="I29344" s="72"/>
      <c r="J29344" s="72"/>
      <c r="K29344" s="72"/>
    </row>
    <row r="29345" spans="9:11">
      <c r="I29345" s="72"/>
      <c r="J29345" s="72"/>
      <c r="K29345" s="72"/>
    </row>
    <row r="29346" spans="9:11">
      <c r="I29346" s="72"/>
      <c r="J29346" s="72"/>
      <c r="K29346" s="72"/>
    </row>
    <row r="29347" spans="9:11">
      <c r="I29347" s="72"/>
      <c r="J29347" s="72"/>
      <c r="K29347" s="72"/>
    </row>
    <row r="29348" spans="9:11">
      <c r="I29348" s="72"/>
      <c r="J29348" s="72"/>
      <c r="K29348" s="72"/>
    </row>
    <row r="29349" spans="9:11">
      <c r="I29349" s="72"/>
      <c r="J29349" s="72"/>
      <c r="K29349" s="72"/>
    </row>
    <row r="29350" spans="9:11">
      <c r="I29350" s="72"/>
      <c r="J29350" s="72"/>
      <c r="K29350" s="72"/>
    </row>
    <row r="29351" spans="9:11">
      <c r="I29351" s="72"/>
      <c r="J29351" s="72"/>
      <c r="K29351" s="72"/>
    </row>
    <row r="29352" spans="9:11">
      <c r="I29352" s="72"/>
      <c r="J29352" s="72"/>
      <c r="K29352" s="72"/>
    </row>
    <row r="29353" spans="9:11">
      <c r="I29353" s="72"/>
      <c r="J29353" s="72"/>
      <c r="K29353" s="72"/>
    </row>
    <row r="29354" spans="9:11">
      <c r="I29354" s="72"/>
      <c r="J29354" s="72"/>
      <c r="K29354" s="72"/>
    </row>
    <row r="29355" spans="9:11">
      <c r="I29355" s="72"/>
      <c r="J29355" s="72"/>
      <c r="K29355" s="72"/>
    </row>
    <row r="29356" spans="9:11">
      <c r="I29356" s="72"/>
      <c r="J29356" s="72"/>
      <c r="K29356" s="72"/>
    </row>
    <row r="29357" spans="9:11">
      <c r="I29357" s="72"/>
      <c r="J29357" s="72"/>
      <c r="K29357" s="72"/>
    </row>
    <row r="29358" spans="9:11">
      <c r="I29358" s="72"/>
      <c r="J29358" s="72"/>
      <c r="K29358" s="72"/>
    </row>
    <row r="29359" spans="9:11">
      <c r="I29359" s="72"/>
      <c r="J29359" s="72"/>
      <c r="K29359" s="72"/>
    </row>
    <row r="29360" spans="9:11">
      <c r="I29360" s="72"/>
      <c r="J29360" s="72"/>
      <c r="K29360" s="72"/>
    </row>
    <row r="29361" spans="9:11">
      <c r="I29361" s="72"/>
      <c r="J29361" s="72"/>
      <c r="K29361" s="72"/>
    </row>
    <row r="29362" spans="9:11">
      <c r="I29362" s="72"/>
      <c r="J29362" s="72"/>
      <c r="K29362" s="72"/>
    </row>
    <row r="29363" spans="9:11">
      <c r="I29363" s="72"/>
      <c r="J29363" s="72"/>
      <c r="K29363" s="72"/>
    </row>
    <row r="29364" spans="9:11">
      <c r="I29364" s="72"/>
      <c r="J29364" s="72"/>
      <c r="K29364" s="72"/>
    </row>
    <row r="29365" spans="9:11">
      <c r="I29365" s="72"/>
      <c r="J29365" s="72"/>
      <c r="K29365" s="72"/>
    </row>
    <row r="29366" spans="9:11">
      <c r="I29366" s="72"/>
      <c r="J29366" s="72"/>
      <c r="K29366" s="72"/>
    </row>
    <row r="29367" spans="9:11">
      <c r="I29367" s="72"/>
      <c r="J29367" s="72"/>
      <c r="K29367" s="72"/>
    </row>
    <row r="29368" spans="9:11">
      <c r="I29368" s="72"/>
      <c r="J29368" s="72"/>
      <c r="K29368" s="72"/>
    </row>
    <row r="29369" spans="9:11">
      <c r="I29369" s="72"/>
      <c r="J29369" s="72"/>
      <c r="K29369" s="72"/>
    </row>
    <row r="29370" spans="9:11">
      <c r="I29370" s="72"/>
      <c r="J29370" s="72"/>
      <c r="K29370" s="72"/>
    </row>
    <row r="29371" spans="9:11">
      <c r="I29371" s="72"/>
      <c r="J29371" s="72"/>
      <c r="K29371" s="72"/>
    </row>
    <row r="29372" spans="9:11">
      <c r="I29372" s="72"/>
      <c r="J29372" s="72"/>
      <c r="K29372" s="72"/>
    </row>
    <row r="29373" spans="9:11">
      <c r="I29373" s="72"/>
      <c r="J29373" s="72"/>
      <c r="K29373" s="72"/>
    </row>
    <row r="29374" spans="9:11">
      <c r="I29374" s="72"/>
      <c r="J29374" s="72"/>
      <c r="K29374" s="72"/>
    </row>
    <row r="29375" spans="9:11">
      <c r="I29375" s="72"/>
      <c r="J29375" s="72"/>
      <c r="K29375" s="72"/>
    </row>
    <row r="29376" spans="9:11">
      <c r="I29376" s="72"/>
      <c r="J29376" s="72"/>
      <c r="K29376" s="72"/>
    </row>
    <row r="29377" spans="9:11">
      <c r="I29377" s="72"/>
      <c r="J29377" s="72"/>
      <c r="K29377" s="72"/>
    </row>
    <row r="29378" spans="9:11">
      <c r="I29378" s="72"/>
      <c r="J29378" s="72"/>
      <c r="K29378" s="72"/>
    </row>
    <row r="29379" spans="9:11">
      <c r="I29379" s="72"/>
      <c r="J29379" s="72"/>
      <c r="K29379" s="72"/>
    </row>
    <row r="29380" spans="9:11">
      <c r="I29380" s="72"/>
      <c r="J29380" s="72"/>
      <c r="K29380" s="72"/>
    </row>
    <row r="29381" spans="9:11">
      <c r="I29381" s="72"/>
      <c r="J29381" s="72"/>
      <c r="K29381" s="72"/>
    </row>
    <row r="29382" spans="9:11">
      <c r="I29382" s="72"/>
      <c r="J29382" s="72"/>
      <c r="K29382" s="72"/>
    </row>
    <row r="29383" spans="9:11">
      <c r="I29383" s="72"/>
      <c r="J29383" s="72"/>
      <c r="K29383" s="72"/>
    </row>
    <row r="29384" spans="9:11">
      <c r="I29384" s="72"/>
      <c r="J29384" s="72"/>
      <c r="K29384" s="72"/>
    </row>
    <row r="29385" spans="9:11">
      <c r="I29385" s="72"/>
      <c r="J29385" s="72"/>
      <c r="K29385" s="72"/>
    </row>
    <row r="29386" spans="9:11">
      <c r="I29386" s="72"/>
      <c r="J29386" s="72"/>
      <c r="K29386" s="72"/>
    </row>
    <row r="29387" spans="9:11">
      <c r="I29387" s="72"/>
      <c r="J29387" s="72"/>
      <c r="K29387" s="72"/>
    </row>
    <row r="29388" spans="9:11">
      <c r="I29388" s="72"/>
      <c r="J29388" s="72"/>
      <c r="K29388" s="72"/>
    </row>
    <row r="29389" spans="9:11">
      <c r="I29389" s="72"/>
      <c r="J29389" s="72"/>
      <c r="K29389" s="72"/>
    </row>
    <row r="29390" spans="9:11">
      <c r="I29390" s="72"/>
      <c r="J29390" s="72"/>
      <c r="K29390" s="72"/>
    </row>
    <row r="29391" spans="9:11">
      <c r="I29391" s="72"/>
      <c r="J29391" s="72"/>
      <c r="K29391" s="72"/>
    </row>
    <row r="29392" spans="9:11">
      <c r="I29392" s="72"/>
      <c r="J29392" s="72"/>
      <c r="K29392" s="72"/>
    </row>
    <row r="29393" spans="9:11">
      <c r="I29393" s="72"/>
      <c r="J29393" s="72"/>
      <c r="K29393" s="72"/>
    </row>
    <row r="29394" spans="9:11">
      <c r="I29394" s="72"/>
      <c r="J29394" s="72"/>
      <c r="K29394" s="72"/>
    </row>
    <row r="29395" spans="9:11">
      <c r="I29395" s="72"/>
      <c r="J29395" s="72"/>
      <c r="K29395" s="72"/>
    </row>
    <row r="29396" spans="9:11">
      <c r="I29396" s="72"/>
      <c r="J29396" s="72"/>
      <c r="K29396" s="72"/>
    </row>
    <row r="29397" spans="9:11">
      <c r="I29397" s="72"/>
      <c r="J29397" s="72"/>
      <c r="K29397" s="72"/>
    </row>
    <row r="29398" spans="9:11">
      <c r="I29398" s="72"/>
      <c r="J29398" s="72"/>
      <c r="K29398" s="72"/>
    </row>
    <row r="29399" spans="9:11">
      <c r="I29399" s="72"/>
      <c r="J29399" s="72"/>
      <c r="K29399" s="72"/>
    </row>
    <row r="29400" spans="9:11">
      <c r="I29400" s="72"/>
      <c r="J29400" s="72"/>
      <c r="K29400" s="72"/>
    </row>
    <row r="29401" spans="9:11">
      <c r="I29401" s="72"/>
      <c r="J29401" s="72"/>
      <c r="K29401" s="72"/>
    </row>
    <row r="29402" spans="9:11">
      <c r="I29402" s="72"/>
      <c r="J29402" s="72"/>
      <c r="K29402" s="72"/>
    </row>
    <row r="29403" spans="9:11">
      <c r="I29403" s="72"/>
      <c r="J29403" s="72"/>
      <c r="K29403" s="72"/>
    </row>
    <row r="29404" spans="9:11">
      <c r="I29404" s="72"/>
      <c r="J29404" s="72"/>
      <c r="K29404" s="72"/>
    </row>
    <row r="29405" spans="9:11">
      <c r="I29405" s="72"/>
      <c r="J29405" s="72"/>
      <c r="K29405" s="72"/>
    </row>
    <row r="29406" spans="9:11">
      <c r="I29406" s="72"/>
      <c r="J29406" s="72"/>
      <c r="K29406" s="72"/>
    </row>
    <row r="29407" spans="9:11">
      <c r="I29407" s="72"/>
      <c r="J29407" s="72"/>
      <c r="K29407" s="72"/>
    </row>
    <row r="29408" spans="9:11">
      <c r="I29408" s="72"/>
      <c r="J29408" s="72"/>
      <c r="K29408" s="72"/>
    </row>
    <row r="29409" spans="9:11">
      <c r="I29409" s="72"/>
      <c r="J29409" s="72"/>
      <c r="K29409" s="72"/>
    </row>
    <row r="29410" spans="9:11">
      <c r="I29410" s="72"/>
      <c r="J29410" s="72"/>
      <c r="K29410" s="72"/>
    </row>
    <row r="29411" spans="9:11">
      <c r="I29411" s="72"/>
      <c r="J29411" s="72"/>
      <c r="K29411" s="72"/>
    </row>
    <row r="29412" spans="9:11">
      <c r="I29412" s="72"/>
      <c r="J29412" s="72"/>
      <c r="K29412" s="72"/>
    </row>
    <row r="29413" spans="9:11">
      <c r="I29413" s="72"/>
      <c r="J29413" s="72"/>
      <c r="K29413" s="72"/>
    </row>
    <row r="29414" spans="9:11">
      <c r="I29414" s="72"/>
      <c r="J29414" s="72"/>
      <c r="K29414" s="72"/>
    </row>
    <row r="29415" spans="9:11">
      <c r="I29415" s="72"/>
      <c r="J29415" s="72"/>
      <c r="K29415" s="72"/>
    </row>
    <row r="29416" spans="9:11">
      <c r="I29416" s="72"/>
      <c r="J29416" s="72"/>
      <c r="K29416" s="72"/>
    </row>
    <row r="29417" spans="9:11">
      <c r="I29417" s="72"/>
      <c r="J29417" s="72"/>
      <c r="K29417" s="72"/>
    </row>
    <row r="29418" spans="9:11">
      <c r="I29418" s="72"/>
      <c r="J29418" s="72"/>
      <c r="K29418" s="72"/>
    </row>
    <row r="29419" spans="9:11">
      <c r="I29419" s="72"/>
      <c r="J29419" s="72"/>
      <c r="K29419" s="72"/>
    </row>
    <row r="29420" spans="9:11">
      <c r="I29420" s="72"/>
      <c r="J29420" s="72"/>
      <c r="K29420" s="72"/>
    </row>
    <row r="29421" spans="9:11">
      <c r="I29421" s="72"/>
      <c r="J29421" s="72"/>
      <c r="K29421" s="72"/>
    </row>
    <row r="29422" spans="9:11">
      <c r="I29422" s="72"/>
      <c r="J29422" s="72"/>
      <c r="K29422" s="72"/>
    </row>
    <row r="29423" spans="9:11">
      <c r="I29423" s="72"/>
      <c r="J29423" s="72"/>
      <c r="K29423" s="72"/>
    </row>
    <row r="29424" spans="9:11">
      <c r="I29424" s="72"/>
      <c r="J29424" s="72"/>
      <c r="K29424" s="72"/>
    </row>
    <row r="29425" spans="9:11">
      <c r="I29425" s="72"/>
      <c r="J29425" s="72"/>
      <c r="K29425" s="72"/>
    </row>
    <row r="29426" spans="9:11">
      <c r="I29426" s="72"/>
      <c r="J29426" s="72"/>
      <c r="K29426" s="72"/>
    </row>
    <row r="29427" spans="9:11">
      <c r="I29427" s="72"/>
      <c r="J29427" s="72"/>
      <c r="K29427" s="72"/>
    </row>
    <row r="29428" spans="9:11">
      <c r="I29428" s="72"/>
      <c r="J29428" s="72"/>
      <c r="K29428" s="72"/>
    </row>
    <row r="29429" spans="9:11">
      <c r="I29429" s="72"/>
      <c r="J29429" s="72"/>
      <c r="K29429" s="72"/>
    </row>
    <row r="29430" spans="9:11">
      <c r="I29430" s="72"/>
      <c r="J29430" s="72"/>
      <c r="K29430" s="72"/>
    </row>
    <row r="29431" spans="9:11">
      <c r="I29431" s="72"/>
      <c r="J29431" s="72"/>
      <c r="K29431" s="72"/>
    </row>
    <row r="29432" spans="9:11">
      <c r="I29432" s="72"/>
      <c r="J29432" s="72"/>
      <c r="K29432" s="72"/>
    </row>
    <row r="29433" spans="9:11">
      <c r="I29433" s="72"/>
      <c r="J29433" s="72"/>
      <c r="K29433" s="72"/>
    </row>
    <row r="29434" spans="9:11">
      <c r="I29434" s="72"/>
      <c r="J29434" s="72"/>
      <c r="K29434" s="72"/>
    </row>
    <row r="29435" spans="9:11">
      <c r="I29435" s="72"/>
      <c r="J29435" s="72"/>
      <c r="K29435" s="72"/>
    </row>
    <row r="29436" spans="9:11">
      <c r="I29436" s="72"/>
      <c r="J29436" s="72"/>
      <c r="K29436" s="72"/>
    </row>
    <row r="29437" spans="9:11">
      <c r="I29437" s="72"/>
      <c r="J29437" s="72"/>
      <c r="K29437" s="72"/>
    </row>
    <row r="29438" spans="9:11">
      <c r="I29438" s="72"/>
      <c r="J29438" s="72"/>
      <c r="K29438" s="72"/>
    </row>
    <row r="29439" spans="9:11">
      <c r="I29439" s="72"/>
      <c r="J29439" s="72"/>
      <c r="K29439" s="72"/>
    </row>
    <row r="29440" spans="9:11">
      <c r="I29440" s="72"/>
      <c r="J29440" s="72"/>
      <c r="K29440" s="72"/>
    </row>
    <row r="29441" spans="9:11">
      <c r="I29441" s="72"/>
      <c r="J29441" s="72"/>
      <c r="K29441" s="72"/>
    </row>
    <row r="29442" spans="9:11">
      <c r="I29442" s="72"/>
      <c r="J29442" s="72"/>
      <c r="K29442" s="72"/>
    </row>
    <row r="29443" spans="9:11">
      <c r="I29443" s="72"/>
      <c r="J29443" s="72"/>
      <c r="K29443" s="72"/>
    </row>
    <row r="29444" spans="9:11">
      <c r="I29444" s="72"/>
      <c r="J29444" s="72"/>
      <c r="K29444" s="72"/>
    </row>
    <row r="29445" spans="9:11">
      <c r="I29445" s="72"/>
      <c r="J29445" s="72"/>
      <c r="K29445" s="72"/>
    </row>
    <row r="29446" spans="9:11">
      <c r="I29446" s="72"/>
      <c r="J29446" s="72"/>
      <c r="K29446" s="72"/>
    </row>
    <row r="29447" spans="9:11">
      <c r="I29447" s="72"/>
      <c r="J29447" s="72"/>
      <c r="K29447" s="72"/>
    </row>
    <row r="29448" spans="9:11">
      <c r="I29448" s="72"/>
      <c r="J29448" s="72"/>
      <c r="K29448" s="72"/>
    </row>
    <row r="29449" spans="9:11">
      <c r="I29449" s="72"/>
      <c r="J29449" s="72"/>
      <c r="K29449" s="72"/>
    </row>
    <row r="29450" spans="9:11">
      <c r="I29450" s="72"/>
      <c r="J29450" s="72"/>
      <c r="K29450" s="72"/>
    </row>
    <row r="29451" spans="9:11">
      <c r="I29451" s="72"/>
      <c r="J29451" s="72"/>
      <c r="K29451" s="72"/>
    </row>
    <row r="29452" spans="9:11">
      <c r="I29452" s="72"/>
      <c r="J29452" s="72"/>
      <c r="K29452" s="72"/>
    </row>
    <row r="29453" spans="9:11">
      <c r="I29453" s="72"/>
      <c r="J29453" s="72"/>
      <c r="K29453" s="72"/>
    </row>
    <row r="29454" spans="9:11">
      <c r="I29454" s="72"/>
      <c r="J29454" s="72"/>
      <c r="K29454" s="72"/>
    </row>
    <row r="29455" spans="9:11">
      <c r="I29455" s="72"/>
      <c r="J29455" s="72"/>
      <c r="K29455" s="72"/>
    </row>
    <row r="29456" spans="9:11">
      <c r="I29456" s="72"/>
      <c r="J29456" s="72"/>
      <c r="K29456" s="72"/>
    </row>
    <row r="29457" spans="9:11">
      <c r="I29457" s="72"/>
      <c r="J29457" s="72"/>
      <c r="K29457" s="72"/>
    </row>
    <row r="29458" spans="9:11">
      <c r="I29458" s="72"/>
      <c r="J29458" s="72"/>
      <c r="K29458" s="72"/>
    </row>
    <row r="29459" spans="9:11">
      <c r="I29459" s="72"/>
      <c r="J29459" s="72"/>
      <c r="K29459" s="72"/>
    </row>
    <row r="29460" spans="9:11">
      <c r="I29460" s="72"/>
      <c r="J29460" s="72"/>
      <c r="K29460" s="72"/>
    </row>
    <row r="29461" spans="9:11">
      <c r="I29461" s="72"/>
      <c r="J29461" s="72"/>
      <c r="K29461" s="72"/>
    </row>
    <row r="29462" spans="9:11">
      <c r="I29462" s="72"/>
      <c r="J29462" s="72"/>
      <c r="K29462" s="72"/>
    </row>
    <row r="29463" spans="9:11">
      <c r="I29463" s="72"/>
      <c r="J29463" s="72"/>
      <c r="K29463" s="72"/>
    </row>
    <row r="29464" spans="9:11">
      <c r="I29464" s="72"/>
      <c r="J29464" s="72"/>
      <c r="K29464" s="72"/>
    </row>
    <row r="29465" spans="9:11">
      <c r="I29465" s="72"/>
      <c r="J29465" s="72"/>
      <c r="K29465" s="72"/>
    </row>
    <row r="29466" spans="9:11">
      <c r="I29466" s="72"/>
      <c r="J29466" s="72"/>
      <c r="K29466" s="72"/>
    </row>
    <row r="29467" spans="9:11">
      <c r="I29467" s="72"/>
      <c r="J29467" s="72"/>
      <c r="K29467" s="72"/>
    </row>
    <row r="29468" spans="9:11">
      <c r="I29468" s="72"/>
      <c r="J29468" s="72"/>
      <c r="K29468" s="72"/>
    </row>
    <row r="29469" spans="9:11">
      <c r="I29469" s="72"/>
      <c r="J29469" s="72"/>
      <c r="K29469" s="72"/>
    </row>
    <row r="29470" spans="9:11">
      <c r="I29470" s="72"/>
      <c r="J29470" s="72"/>
      <c r="K29470" s="72"/>
    </row>
    <row r="29471" spans="9:11">
      <c r="I29471" s="72"/>
      <c r="J29471" s="72"/>
      <c r="K29471" s="72"/>
    </row>
    <row r="29472" spans="9:11">
      <c r="I29472" s="72"/>
      <c r="J29472" s="72"/>
      <c r="K29472" s="72"/>
    </row>
    <row r="29473" spans="9:11">
      <c r="I29473" s="72"/>
      <c r="J29473" s="72"/>
      <c r="K29473" s="72"/>
    </row>
    <row r="29474" spans="9:11">
      <c r="I29474" s="72"/>
      <c r="J29474" s="72"/>
      <c r="K29474" s="72"/>
    </row>
    <row r="29475" spans="9:11">
      <c r="I29475" s="72"/>
      <c r="J29475" s="72"/>
      <c r="K29475" s="72"/>
    </row>
    <row r="29476" spans="9:11">
      <c r="I29476" s="72"/>
      <c r="J29476" s="72"/>
      <c r="K29476" s="72"/>
    </row>
    <row r="29477" spans="9:11">
      <c r="I29477" s="72"/>
      <c r="J29477" s="72"/>
      <c r="K29477" s="72"/>
    </row>
    <row r="29478" spans="9:11">
      <c r="I29478" s="72"/>
      <c r="J29478" s="72"/>
      <c r="K29478" s="72"/>
    </row>
    <row r="29479" spans="9:11">
      <c r="I29479" s="72"/>
      <c r="J29479" s="72"/>
      <c r="K29479" s="72"/>
    </row>
    <row r="29480" spans="9:11">
      <c r="I29480" s="72"/>
      <c r="J29480" s="72"/>
      <c r="K29480" s="72"/>
    </row>
    <row r="29481" spans="9:11">
      <c r="I29481" s="72"/>
      <c r="J29481" s="72"/>
      <c r="K29481" s="72"/>
    </row>
    <row r="29482" spans="9:11">
      <c r="I29482" s="72"/>
      <c r="J29482" s="72"/>
      <c r="K29482" s="72"/>
    </row>
    <row r="29483" spans="9:11">
      <c r="I29483" s="72"/>
      <c r="J29483" s="72"/>
      <c r="K29483" s="72"/>
    </row>
    <row r="29484" spans="9:11">
      <c r="I29484" s="72"/>
      <c r="J29484" s="72"/>
      <c r="K29484" s="72"/>
    </row>
    <row r="29485" spans="9:11">
      <c r="I29485" s="72"/>
      <c r="J29485" s="72"/>
      <c r="K29485" s="72"/>
    </row>
    <row r="29486" spans="9:11">
      <c r="I29486" s="72"/>
      <c r="J29486" s="72"/>
      <c r="K29486" s="72"/>
    </row>
    <row r="29487" spans="9:11">
      <c r="I29487" s="72"/>
      <c r="J29487" s="72"/>
      <c r="K29487" s="72"/>
    </row>
    <row r="29488" spans="9:11">
      <c r="I29488" s="72"/>
      <c r="J29488" s="72"/>
      <c r="K29488" s="72"/>
    </row>
    <row r="29489" spans="9:11">
      <c r="I29489" s="72"/>
      <c r="J29489" s="72"/>
      <c r="K29489" s="72"/>
    </row>
    <row r="29490" spans="9:11">
      <c r="I29490" s="72"/>
      <c r="J29490" s="72"/>
      <c r="K29490" s="72"/>
    </row>
    <row r="29491" spans="9:11">
      <c r="I29491" s="72"/>
      <c r="J29491" s="72"/>
      <c r="K29491" s="72"/>
    </row>
    <row r="29492" spans="9:11">
      <c r="I29492" s="72"/>
      <c r="J29492" s="72"/>
      <c r="K29492" s="72"/>
    </row>
    <row r="29493" spans="9:11">
      <c r="I29493" s="72"/>
      <c r="J29493" s="72"/>
      <c r="K29493" s="72"/>
    </row>
    <row r="29494" spans="9:11">
      <c r="I29494" s="72"/>
      <c r="J29494" s="72"/>
      <c r="K29494" s="72"/>
    </row>
    <row r="29495" spans="9:11">
      <c r="I29495" s="72"/>
      <c r="J29495" s="72"/>
      <c r="K29495" s="72"/>
    </row>
    <row r="29496" spans="9:11">
      <c r="I29496" s="72"/>
      <c r="J29496" s="72"/>
      <c r="K29496" s="72"/>
    </row>
    <row r="29497" spans="9:11">
      <c r="I29497" s="72"/>
      <c r="J29497" s="72"/>
      <c r="K29497" s="72"/>
    </row>
    <row r="29498" spans="9:11">
      <c r="I29498" s="72"/>
      <c r="J29498" s="72"/>
      <c r="K29498" s="72"/>
    </row>
    <row r="29499" spans="9:11">
      <c r="I29499" s="72"/>
      <c r="J29499" s="72"/>
      <c r="K29499" s="72"/>
    </row>
    <row r="29500" spans="9:11">
      <c r="I29500" s="72"/>
      <c r="J29500" s="72"/>
      <c r="K29500" s="72"/>
    </row>
    <row r="29501" spans="9:11">
      <c r="I29501" s="72"/>
      <c r="J29501" s="72"/>
      <c r="K29501" s="72"/>
    </row>
    <row r="29502" spans="9:11">
      <c r="I29502" s="72"/>
      <c r="J29502" s="72"/>
      <c r="K29502" s="72"/>
    </row>
    <row r="29503" spans="9:11">
      <c r="I29503" s="72"/>
      <c r="J29503" s="72"/>
      <c r="K29503" s="72"/>
    </row>
    <row r="29504" spans="9:11">
      <c r="I29504" s="72"/>
      <c r="J29504" s="72"/>
      <c r="K29504" s="72"/>
    </row>
    <row r="29505" spans="9:11">
      <c r="I29505" s="72"/>
      <c r="J29505" s="72"/>
      <c r="K29505" s="72"/>
    </row>
    <row r="29506" spans="9:11">
      <c r="I29506" s="72"/>
      <c r="J29506" s="72"/>
      <c r="K29506" s="72"/>
    </row>
    <row r="29507" spans="9:11">
      <c r="I29507" s="72"/>
      <c r="J29507" s="72"/>
      <c r="K29507" s="72"/>
    </row>
    <row r="29508" spans="9:11">
      <c r="I29508" s="72"/>
      <c r="J29508" s="72"/>
      <c r="K29508" s="72"/>
    </row>
    <row r="29509" spans="9:11">
      <c r="I29509" s="72"/>
      <c r="J29509" s="72"/>
      <c r="K29509" s="72"/>
    </row>
    <row r="29510" spans="9:11">
      <c r="I29510" s="72"/>
      <c r="J29510" s="72"/>
      <c r="K29510" s="72"/>
    </row>
    <row r="29511" spans="9:11">
      <c r="I29511" s="72"/>
      <c r="J29511" s="72"/>
      <c r="K29511" s="72"/>
    </row>
    <row r="29512" spans="9:11">
      <c r="I29512" s="72"/>
      <c r="J29512" s="72"/>
      <c r="K29512" s="72"/>
    </row>
    <row r="29513" spans="9:11">
      <c r="I29513" s="72"/>
      <c r="J29513" s="72"/>
      <c r="K29513" s="72"/>
    </row>
    <row r="29514" spans="9:11">
      <c r="I29514" s="72"/>
      <c r="J29514" s="72"/>
      <c r="K29514" s="72"/>
    </row>
    <row r="29515" spans="9:11">
      <c r="I29515" s="72"/>
      <c r="J29515" s="72"/>
      <c r="K29515" s="72"/>
    </row>
    <row r="29516" spans="9:11">
      <c r="I29516" s="72"/>
      <c r="J29516" s="72"/>
      <c r="K29516" s="72"/>
    </row>
    <row r="29517" spans="9:11">
      <c r="I29517" s="72"/>
      <c r="J29517" s="72"/>
      <c r="K29517" s="72"/>
    </row>
    <row r="29518" spans="9:11">
      <c r="I29518" s="72"/>
      <c r="J29518" s="72"/>
      <c r="K29518" s="72"/>
    </row>
    <row r="29519" spans="9:11">
      <c r="I29519" s="72"/>
      <c r="J29519" s="72"/>
      <c r="K29519" s="72"/>
    </row>
    <row r="29520" spans="9:11">
      <c r="I29520" s="72"/>
      <c r="J29520" s="72"/>
      <c r="K29520" s="72"/>
    </row>
    <row r="29521" spans="9:11">
      <c r="I29521" s="72"/>
      <c r="J29521" s="72"/>
      <c r="K29521" s="72"/>
    </row>
    <row r="29522" spans="9:11">
      <c r="I29522" s="72"/>
      <c r="J29522" s="72"/>
      <c r="K29522" s="72"/>
    </row>
    <row r="29523" spans="9:11">
      <c r="I29523" s="72"/>
      <c r="J29523" s="72"/>
      <c r="K29523" s="72"/>
    </row>
    <row r="29524" spans="9:11">
      <c r="I29524" s="72"/>
      <c r="J29524" s="72"/>
      <c r="K29524" s="72"/>
    </row>
    <row r="29525" spans="9:11">
      <c r="I29525" s="72"/>
      <c r="J29525" s="72"/>
      <c r="K29525" s="72"/>
    </row>
    <row r="29526" spans="9:11">
      <c r="I29526" s="72"/>
      <c r="J29526" s="72"/>
      <c r="K29526" s="72"/>
    </row>
    <row r="29527" spans="9:11">
      <c r="I29527" s="72"/>
      <c r="J29527" s="72"/>
      <c r="K29527" s="72"/>
    </row>
    <row r="29528" spans="9:11">
      <c r="I29528" s="72"/>
      <c r="J29528" s="72"/>
      <c r="K29528" s="72"/>
    </row>
    <row r="29529" spans="9:11">
      <c r="I29529" s="72"/>
      <c r="J29529" s="72"/>
      <c r="K29529" s="72"/>
    </row>
    <row r="29530" spans="9:11">
      <c r="I29530" s="72"/>
      <c r="J29530" s="72"/>
      <c r="K29530" s="72"/>
    </row>
    <row r="29531" spans="9:11">
      <c r="I29531" s="72"/>
      <c r="J29531" s="72"/>
      <c r="K29531" s="72"/>
    </row>
    <row r="29532" spans="9:11">
      <c r="I29532" s="72"/>
      <c r="J29532" s="72"/>
      <c r="K29532" s="72"/>
    </row>
    <row r="29533" spans="9:11">
      <c r="I29533" s="72"/>
      <c r="J29533" s="72"/>
      <c r="K29533" s="72"/>
    </row>
    <row r="29534" spans="9:11">
      <c r="I29534" s="72"/>
      <c r="J29534" s="72"/>
      <c r="K29534" s="72"/>
    </row>
    <row r="29535" spans="9:11">
      <c r="I29535" s="72"/>
      <c r="J29535" s="72"/>
      <c r="K29535" s="72"/>
    </row>
    <row r="29536" spans="9:11">
      <c r="I29536" s="72"/>
      <c r="J29536" s="72"/>
      <c r="K29536" s="72"/>
    </row>
    <row r="29537" spans="9:11">
      <c r="I29537" s="72"/>
      <c r="J29537" s="72"/>
      <c r="K29537" s="72"/>
    </row>
    <row r="29538" spans="9:11">
      <c r="I29538" s="72"/>
      <c r="J29538" s="72"/>
      <c r="K29538" s="72"/>
    </row>
    <row r="29539" spans="9:11">
      <c r="I29539" s="72"/>
      <c r="J29539" s="72"/>
      <c r="K29539" s="72"/>
    </row>
    <row r="29540" spans="9:11">
      <c r="I29540" s="72"/>
      <c r="J29540" s="72"/>
      <c r="K29540" s="72"/>
    </row>
    <row r="29541" spans="9:11">
      <c r="I29541" s="72"/>
      <c r="J29541" s="72"/>
      <c r="K29541" s="72"/>
    </row>
    <row r="29542" spans="9:11">
      <c r="I29542" s="72"/>
      <c r="J29542" s="72"/>
      <c r="K29542" s="72"/>
    </row>
    <row r="29543" spans="9:11">
      <c r="I29543" s="72"/>
      <c r="J29543" s="72"/>
      <c r="K29543" s="72"/>
    </row>
    <row r="29544" spans="9:11">
      <c r="I29544" s="72"/>
      <c r="J29544" s="72"/>
      <c r="K29544" s="72"/>
    </row>
    <row r="29545" spans="9:11">
      <c r="I29545" s="72"/>
      <c r="J29545" s="72"/>
      <c r="K29545" s="72"/>
    </row>
    <row r="29546" spans="9:11">
      <c r="I29546" s="72"/>
      <c r="J29546" s="72"/>
      <c r="K29546" s="72"/>
    </row>
    <row r="29547" spans="9:11">
      <c r="I29547" s="72"/>
      <c r="J29547" s="72"/>
      <c r="K29547" s="72"/>
    </row>
    <row r="29548" spans="9:11">
      <c r="I29548" s="72"/>
      <c r="J29548" s="72"/>
      <c r="K29548" s="72"/>
    </row>
    <row r="29549" spans="9:11">
      <c r="I29549" s="72"/>
      <c r="J29549" s="72"/>
      <c r="K29549" s="72"/>
    </row>
    <row r="29550" spans="9:11">
      <c r="I29550" s="72"/>
      <c r="J29550" s="72"/>
      <c r="K29550" s="72"/>
    </row>
    <row r="29551" spans="9:11">
      <c r="I29551" s="72"/>
      <c r="J29551" s="72"/>
      <c r="K29551" s="72"/>
    </row>
    <row r="29552" spans="9:11">
      <c r="I29552" s="72"/>
      <c r="J29552" s="72"/>
      <c r="K29552" s="72"/>
    </row>
    <row r="29553" spans="9:11">
      <c r="I29553" s="72"/>
      <c r="J29553" s="72"/>
      <c r="K29553" s="72"/>
    </row>
    <row r="29554" spans="9:11">
      <c r="I29554" s="72"/>
      <c r="J29554" s="72"/>
      <c r="K29554" s="72"/>
    </row>
    <row r="29555" spans="9:11">
      <c r="I29555" s="72"/>
      <c r="J29555" s="72"/>
      <c r="K29555" s="72"/>
    </row>
    <row r="29556" spans="9:11">
      <c r="I29556" s="72"/>
      <c r="J29556" s="72"/>
      <c r="K29556" s="72"/>
    </row>
    <row r="29557" spans="9:11">
      <c r="I29557" s="72"/>
      <c r="J29557" s="72"/>
      <c r="K29557" s="72"/>
    </row>
    <row r="29558" spans="9:11">
      <c r="I29558" s="72"/>
      <c r="J29558" s="72"/>
      <c r="K29558" s="72"/>
    </row>
    <row r="29559" spans="9:11">
      <c r="I29559" s="72"/>
      <c r="J29559" s="72"/>
      <c r="K29559" s="72"/>
    </row>
    <row r="29560" spans="9:11">
      <c r="I29560" s="72"/>
      <c r="J29560" s="72"/>
      <c r="K29560" s="72"/>
    </row>
    <row r="29561" spans="9:11">
      <c r="I29561" s="72"/>
      <c r="J29561" s="72"/>
      <c r="K29561" s="72"/>
    </row>
    <row r="29562" spans="9:11">
      <c r="I29562" s="72"/>
      <c r="J29562" s="72"/>
      <c r="K29562" s="72"/>
    </row>
    <row r="29563" spans="9:11">
      <c r="I29563" s="72"/>
      <c r="J29563" s="72"/>
      <c r="K29563" s="72"/>
    </row>
    <row r="29564" spans="9:11">
      <c r="I29564" s="72"/>
      <c r="J29564" s="72"/>
      <c r="K29564" s="72"/>
    </row>
    <row r="29565" spans="9:11">
      <c r="I29565" s="72"/>
      <c r="J29565" s="72"/>
      <c r="K29565" s="72"/>
    </row>
    <row r="29566" spans="9:11">
      <c r="I29566" s="72"/>
      <c r="J29566" s="72"/>
      <c r="K29566" s="72"/>
    </row>
    <row r="29567" spans="9:11">
      <c r="I29567" s="72"/>
      <c r="J29567" s="72"/>
      <c r="K29567" s="72"/>
    </row>
    <row r="29568" spans="9:11">
      <c r="I29568" s="72"/>
      <c r="J29568" s="72"/>
      <c r="K29568" s="72"/>
    </row>
    <row r="29569" spans="9:11">
      <c r="I29569" s="72"/>
      <c r="J29569" s="72"/>
      <c r="K29569" s="72"/>
    </row>
    <row r="29570" spans="9:11">
      <c r="I29570" s="72"/>
      <c r="J29570" s="72"/>
      <c r="K29570" s="72"/>
    </row>
    <row r="29571" spans="9:11">
      <c r="I29571" s="72"/>
      <c r="J29571" s="72"/>
      <c r="K29571" s="72"/>
    </row>
    <row r="29572" spans="9:11">
      <c r="I29572" s="72"/>
      <c r="J29572" s="72"/>
      <c r="K29572" s="72"/>
    </row>
    <row r="29573" spans="9:11">
      <c r="I29573" s="72"/>
      <c r="J29573" s="72"/>
      <c r="K29573" s="72"/>
    </row>
    <row r="29574" spans="9:11">
      <c r="I29574" s="72"/>
      <c r="J29574" s="72"/>
      <c r="K29574" s="72"/>
    </row>
    <row r="29575" spans="9:11">
      <c r="I29575" s="72"/>
      <c r="J29575" s="72"/>
      <c r="K29575" s="72"/>
    </row>
    <row r="29576" spans="9:11">
      <c r="I29576" s="72"/>
      <c r="J29576" s="72"/>
      <c r="K29576" s="72"/>
    </row>
    <row r="29577" spans="9:11">
      <c r="I29577" s="72"/>
      <c r="J29577" s="72"/>
      <c r="K29577" s="72"/>
    </row>
    <row r="29578" spans="9:11">
      <c r="I29578" s="72"/>
      <c r="J29578" s="72"/>
      <c r="K29578" s="72"/>
    </row>
    <row r="29579" spans="9:11">
      <c r="I29579" s="72"/>
      <c r="J29579" s="72"/>
      <c r="K29579" s="72"/>
    </row>
    <row r="29580" spans="9:11">
      <c r="I29580" s="72"/>
      <c r="J29580" s="72"/>
      <c r="K29580" s="72"/>
    </row>
    <row r="29581" spans="9:11">
      <c r="I29581" s="72"/>
      <c r="J29581" s="72"/>
      <c r="K29581" s="72"/>
    </row>
    <row r="29582" spans="9:11">
      <c r="I29582" s="72"/>
      <c r="J29582" s="72"/>
      <c r="K29582" s="72"/>
    </row>
    <row r="29583" spans="9:11">
      <c r="I29583" s="72"/>
      <c r="J29583" s="72"/>
      <c r="K29583" s="72"/>
    </row>
    <row r="29584" spans="9:11">
      <c r="I29584" s="72"/>
      <c r="J29584" s="72"/>
      <c r="K29584" s="72"/>
    </row>
    <row r="29585" spans="9:11">
      <c r="I29585" s="72"/>
      <c r="J29585" s="72"/>
      <c r="K29585" s="72"/>
    </row>
    <row r="29586" spans="9:11">
      <c r="I29586" s="72"/>
      <c r="J29586" s="72"/>
      <c r="K29586" s="72"/>
    </row>
    <row r="29587" spans="9:11">
      <c r="I29587" s="72"/>
      <c r="J29587" s="72"/>
      <c r="K29587" s="72"/>
    </row>
    <row r="29588" spans="9:11">
      <c r="I29588" s="72"/>
      <c r="J29588" s="72"/>
      <c r="K29588" s="72"/>
    </row>
    <row r="29589" spans="9:11">
      <c r="I29589" s="72"/>
      <c r="J29589" s="72"/>
      <c r="K29589" s="72"/>
    </row>
    <row r="29590" spans="9:11">
      <c r="I29590" s="72"/>
      <c r="J29590" s="72"/>
      <c r="K29590" s="72"/>
    </row>
    <row r="29591" spans="9:11">
      <c r="I29591" s="72"/>
      <c r="J29591" s="72"/>
      <c r="K29591" s="72"/>
    </row>
    <row r="29592" spans="9:11">
      <c r="I29592" s="72"/>
      <c r="J29592" s="72"/>
      <c r="K29592" s="72"/>
    </row>
    <row r="29593" spans="9:11">
      <c r="I29593" s="72"/>
      <c r="J29593" s="72"/>
      <c r="K29593" s="72"/>
    </row>
    <row r="29594" spans="9:11">
      <c r="I29594" s="72"/>
      <c r="J29594" s="72"/>
      <c r="K29594" s="72"/>
    </row>
    <row r="29595" spans="9:11">
      <c r="I29595" s="72"/>
      <c r="J29595" s="72"/>
      <c r="K29595" s="72"/>
    </row>
    <row r="29596" spans="9:11">
      <c r="I29596" s="72"/>
      <c r="J29596" s="72"/>
      <c r="K29596" s="72"/>
    </row>
    <row r="29597" spans="9:11">
      <c r="I29597" s="72"/>
      <c r="J29597" s="72"/>
      <c r="K29597" s="72"/>
    </row>
    <row r="29598" spans="9:11">
      <c r="I29598" s="72"/>
      <c r="J29598" s="72"/>
      <c r="K29598" s="72"/>
    </row>
    <row r="29599" spans="9:11">
      <c r="I29599" s="72"/>
      <c r="J29599" s="72"/>
      <c r="K29599" s="72"/>
    </row>
    <row r="29600" spans="9:11">
      <c r="I29600" s="72"/>
      <c r="J29600" s="72"/>
      <c r="K29600" s="72"/>
    </row>
    <row r="29601" spans="9:11">
      <c r="I29601" s="72"/>
      <c r="J29601" s="72"/>
      <c r="K29601" s="72"/>
    </row>
    <row r="29602" spans="9:11">
      <c r="I29602" s="72"/>
      <c r="J29602" s="72"/>
      <c r="K29602" s="72"/>
    </row>
    <row r="29603" spans="9:11">
      <c r="I29603" s="72"/>
      <c r="J29603" s="72"/>
      <c r="K29603" s="72"/>
    </row>
    <row r="29604" spans="9:11">
      <c r="I29604" s="72"/>
      <c r="J29604" s="72"/>
      <c r="K29604" s="72"/>
    </row>
    <row r="29605" spans="9:11">
      <c r="I29605" s="72"/>
      <c r="J29605" s="72"/>
      <c r="K29605" s="72"/>
    </row>
    <row r="29606" spans="9:11">
      <c r="I29606" s="72"/>
      <c r="J29606" s="72"/>
      <c r="K29606" s="72"/>
    </row>
    <row r="29607" spans="9:11">
      <c r="I29607" s="72"/>
      <c r="J29607" s="72"/>
      <c r="K29607" s="72"/>
    </row>
    <row r="29608" spans="9:11">
      <c r="I29608" s="72"/>
      <c r="J29608" s="72"/>
      <c r="K29608" s="72"/>
    </row>
    <row r="29609" spans="9:11">
      <c r="I29609" s="72"/>
      <c r="J29609" s="72"/>
      <c r="K29609" s="72"/>
    </row>
    <row r="29610" spans="9:11">
      <c r="I29610" s="72"/>
      <c r="J29610" s="72"/>
      <c r="K29610" s="72"/>
    </row>
    <row r="29611" spans="9:11">
      <c r="I29611" s="72"/>
      <c r="J29611" s="72"/>
      <c r="K29611" s="72"/>
    </row>
    <row r="29612" spans="9:11">
      <c r="I29612" s="72"/>
      <c r="J29612" s="72"/>
      <c r="K29612" s="72"/>
    </row>
    <row r="29613" spans="9:11">
      <c r="I29613" s="72"/>
      <c r="J29613" s="72"/>
      <c r="K29613" s="72"/>
    </row>
    <row r="29614" spans="9:11">
      <c r="I29614" s="72"/>
      <c r="J29614" s="72"/>
      <c r="K29614" s="72"/>
    </row>
    <row r="29615" spans="9:11">
      <c r="I29615" s="72"/>
      <c r="J29615" s="72"/>
      <c r="K29615" s="72"/>
    </row>
    <row r="29616" spans="9:11">
      <c r="I29616" s="72"/>
      <c r="J29616" s="72"/>
      <c r="K29616" s="72"/>
    </row>
    <row r="29617" spans="9:11">
      <c r="I29617" s="72"/>
      <c r="J29617" s="72"/>
      <c r="K29617" s="72"/>
    </row>
    <row r="29618" spans="9:11">
      <c r="I29618" s="72"/>
      <c r="J29618" s="72"/>
      <c r="K29618" s="72"/>
    </row>
    <row r="29619" spans="9:11">
      <c r="I29619" s="72"/>
      <c r="J29619" s="72"/>
      <c r="K29619" s="72"/>
    </row>
    <row r="29620" spans="9:11">
      <c r="I29620" s="72"/>
      <c r="J29620" s="72"/>
      <c r="K29620" s="72"/>
    </row>
    <row r="29621" spans="9:11">
      <c r="I29621" s="72"/>
      <c r="J29621" s="72"/>
      <c r="K29621" s="72"/>
    </row>
    <row r="29622" spans="9:11">
      <c r="I29622" s="72"/>
      <c r="J29622" s="72"/>
      <c r="K29622" s="72"/>
    </row>
    <row r="29623" spans="9:11">
      <c r="I29623" s="72"/>
      <c r="J29623" s="72"/>
      <c r="K29623" s="72"/>
    </row>
    <row r="29624" spans="9:11">
      <c r="I29624" s="72"/>
      <c r="J29624" s="72"/>
      <c r="K29624" s="72"/>
    </row>
    <row r="29625" spans="9:11">
      <c r="I29625" s="72"/>
      <c r="J29625" s="72"/>
      <c r="K29625" s="72"/>
    </row>
    <row r="29626" spans="9:11">
      <c r="I29626" s="72"/>
      <c r="J29626" s="72"/>
      <c r="K29626" s="72"/>
    </row>
    <row r="29627" spans="9:11">
      <c r="I29627" s="72"/>
      <c r="J29627" s="72"/>
      <c r="K29627" s="72"/>
    </row>
    <row r="29628" spans="9:11">
      <c r="I29628" s="72"/>
      <c r="J29628" s="72"/>
      <c r="K29628" s="72"/>
    </row>
    <row r="29629" spans="9:11">
      <c r="I29629" s="72"/>
      <c r="J29629" s="72"/>
      <c r="K29629" s="72"/>
    </row>
    <row r="29630" spans="9:11">
      <c r="I29630" s="72"/>
      <c r="J29630" s="72"/>
      <c r="K29630" s="72"/>
    </row>
    <row r="29631" spans="9:11">
      <c r="I29631" s="72"/>
      <c r="J29631" s="72"/>
      <c r="K29631" s="72"/>
    </row>
    <row r="29632" spans="9:11">
      <c r="I29632" s="72"/>
      <c r="J29632" s="72"/>
      <c r="K29632" s="72"/>
    </row>
    <row r="29633" spans="9:11">
      <c r="I29633" s="72"/>
      <c r="J29633" s="72"/>
      <c r="K29633" s="72"/>
    </row>
    <row r="29634" spans="9:11">
      <c r="I29634" s="72"/>
      <c r="J29634" s="72"/>
      <c r="K29634" s="72"/>
    </row>
    <row r="29635" spans="9:11">
      <c r="I29635" s="72"/>
      <c r="J29635" s="72"/>
      <c r="K29635" s="72"/>
    </row>
    <row r="29636" spans="9:11">
      <c r="I29636" s="72"/>
      <c r="J29636" s="72"/>
      <c r="K29636" s="72"/>
    </row>
    <row r="29637" spans="9:11">
      <c r="I29637" s="72"/>
      <c r="J29637" s="72"/>
      <c r="K29637" s="72"/>
    </row>
    <row r="29638" spans="9:11">
      <c r="I29638" s="72"/>
      <c r="J29638" s="72"/>
      <c r="K29638" s="72"/>
    </row>
    <row r="29639" spans="9:11">
      <c r="I29639" s="72"/>
      <c r="J29639" s="72"/>
      <c r="K29639" s="72"/>
    </row>
    <row r="29640" spans="9:11">
      <c r="I29640" s="72"/>
      <c r="J29640" s="72"/>
      <c r="K29640" s="72"/>
    </row>
    <row r="29641" spans="9:11">
      <c r="I29641" s="72"/>
      <c r="J29641" s="72"/>
      <c r="K29641" s="72"/>
    </row>
    <row r="29642" spans="9:11">
      <c r="I29642" s="72"/>
      <c r="J29642" s="72"/>
      <c r="K29642" s="72"/>
    </row>
    <row r="29643" spans="9:11">
      <c r="I29643" s="72"/>
      <c r="J29643" s="72"/>
      <c r="K29643" s="72"/>
    </row>
    <row r="29644" spans="9:11">
      <c r="I29644" s="72"/>
      <c r="J29644" s="72"/>
      <c r="K29644" s="72"/>
    </row>
    <row r="29645" spans="9:11">
      <c r="I29645" s="72"/>
      <c r="J29645" s="72"/>
      <c r="K29645" s="72"/>
    </row>
    <row r="29646" spans="9:11">
      <c r="I29646" s="72"/>
      <c r="J29646" s="72"/>
      <c r="K29646" s="72"/>
    </row>
    <row r="29647" spans="9:11">
      <c r="I29647" s="72"/>
      <c r="J29647" s="72"/>
      <c r="K29647" s="72"/>
    </row>
    <row r="29648" spans="9:11">
      <c r="I29648" s="72"/>
      <c r="J29648" s="72"/>
      <c r="K29648" s="72"/>
    </row>
    <row r="29649" spans="9:11">
      <c r="I29649" s="72"/>
      <c r="J29649" s="72"/>
      <c r="K29649" s="72"/>
    </row>
    <row r="29650" spans="9:11">
      <c r="I29650" s="72"/>
      <c r="J29650" s="72"/>
      <c r="K29650" s="72"/>
    </row>
    <row r="29651" spans="9:11">
      <c r="I29651" s="72"/>
      <c r="J29651" s="72"/>
      <c r="K29651" s="72"/>
    </row>
    <row r="29652" spans="9:11">
      <c r="I29652" s="72"/>
      <c r="J29652" s="72"/>
      <c r="K29652" s="72"/>
    </row>
    <row r="29653" spans="9:11">
      <c r="I29653" s="72"/>
      <c r="J29653" s="72"/>
      <c r="K29653" s="72"/>
    </row>
    <row r="29654" spans="9:11">
      <c r="I29654" s="72"/>
      <c r="J29654" s="72"/>
      <c r="K29654" s="72"/>
    </row>
    <row r="29655" spans="9:11">
      <c r="I29655" s="72"/>
      <c r="J29655" s="72"/>
      <c r="K29655" s="72"/>
    </row>
    <row r="29656" spans="9:11">
      <c r="I29656" s="72"/>
      <c r="J29656" s="72"/>
      <c r="K29656" s="72"/>
    </row>
    <row r="29657" spans="9:11">
      <c r="I29657" s="72"/>
      <c r="J29657" s="72"/>
      <c r="K29657" s="72"/>
    </row>
    <row r="29658" spans="9:11">
      <c r="I29658" s="72"/>
      <c r="J29658" s="72"/>
      <c r="K29658" s="72"/>
    </row>
    <row r="29659" spans="9:11">
      <c r="I29659" s="72"/>
      <c r="J29659" s="72"/>
      <c r="K29659" s="72"/>
    </row>
    <row r="29660" spans="9:11">
      <c r="I29660" s="72"/>
      <c r="J29660" s="72"/>
      <c r="K29660" s="72"/>
    </row>
    <row r="29661" spans="9:11">
      <c r="I29661" s="72"/>
      <c r="J29661" s="72"/>
      <c r="K29661" s="72"/>
    </row>
    <row r="29662" spans="9:11">
      <c r="I29662" s="72"/>
      <c r="J29662" s="72"/>
      <c r="K29662" s="72"/>
    </row>
    <row r="29663" spans="9:11">
      <c r="I29663" s="72"/>
      <c r="J29663" s="72"/>
      <c r="K29663" s="72"/>
    </row>
    <row r="29664" spans="9:11">
      <c r="I29664" s="72"/>
      <c r="J29664" s="72"/>
      <c r="K29664" s="72"/>
    </row>
    <row r="29665" spans="9:11">
      <c r="I29665" s="72"/>
      <c r="J29665" s="72"/>
      <c r="K29665" s="72"/>
    </row>
    <row r="29666" spans="9:11">
      <c r="I29666" s="72"/>
      <c r="J29666" s="72"/>
      <c r="K29666" s="72"/>
    </row>
    <row r="29667" spans="9:11">
      <c r="I29667" s="72"/>
      <c r="J29667" s="72"/>
      <c r="K29667" s="72"/>
    </row>
    <row r="29668" spans="9:11">
      <c r="I29668" s="72"/>
      <c r="J29668" s="72"/>
      <c r="K29668" s="72"/>
    </row>
    <row r="29669" spans="9:11">
      <c r="I29669" s="72"/>
      <c r="J29669" s="72"/>
      <c r="K29669" s="72"/>
    </row>
    <row r="29670" spans="9:11">
      <c r="I29670" s="72"/>
      <c r="J29670" s="72"/>
      <c r="K29670" s="72"/>
    </row>
    <row r="29671" spans="9:11">
      <c r="I29671" s="72"/>
      <c r="J29671" s="72"/>
      <c r="K29671" s="72"/>
    </row>
    <row r="29672" spans="9:11">
      <c r="I29672" s="72"/>
      <c r="J29672" s="72"/>
      <c r="K29672" s="72"/>
    </row>
    <row r="29673" spans="9:11">
      <c r="I29673" s="72"/>
      <c r="J29673" s="72"/>
      <c r="K29673" s="72"/>
    </row>
    <row r="29674" spans="9:11">
      <c r="I29674" s="72"/>
      <c r="J29674" s="72"/>
      <c r="K29674" s="72"/>
    </row>
    <row r="29675" spans="9:11">
      <c r="I29675" s="72"/>
      <c r="J29675" s="72"/>
      <c r="K29675" s="72"/>
    </row>
    <row r="29676" spans="9:11">
      <c r="I29676" s="72"/>
      <c r="J29676" s="72"/>
      <c r="K29676" s="72"/>
    </row>
    <row r="29677" spans="9:11">
      <c r="I29677" s="72"/>
      <c r="J29677" s="72"/>
      <c r="K29677" s="72"/>
    </row>
    <row r="29678" spans="9:11">
      <c r="I29678" s="72"/>
      <c r="J29678" s="72"/>
      <c r="K29678" s="72"/>
    </row>
    <row r="29679" spans="9:11">
      <c r="I29679" s="72"/>
      <c r="J29679" s="72"/>
      <c r="K29679" s="72"/>
    </row>
    <row r="29680" spans="9:11">
      <c r="I29680" s="72"/>
      <c r="J29680" s="72"/>
      <c r="K29680" s="72"/>
    </row>
    <row r="29681" spans="9:11">
      <c r="I29681" s="72"/>
      <c r="J29681" s="72"/>
      <c r="K29681" s="72"/>
    </row>
    <row r="29682" spans="9:11">
      <c r="I29682" s="72"/>
      <c r="J29682" s="72"/>
      <c r="K29682" s="72"/>
    </row>
    <row r="29683" spans="9:11">
      <c r="I29683" s="72"/>
      <c r="J29683" s="72"/>
      <c r="K29683" s="72"/>
    </row>
    <row r="29684" spans="9:11">
      <c r="I29684" s="72"/>
      <c r="J29684" s="72"/>
      <c r="K29684" s="72"/>
    </row>
    <row r="29685" spans="9:11">
      <c r="I29685" s="72"/>
      <c r="J29685" s="72"/>
      <c r="K29685" s="72"/>
    </row>
    <row r="29686" spans="9:11">
      <c r="I29686" s="72"/>
      <c r="J29686" s="72"/>
      <c r="K29686" s="72"/>
    </row>
    <row r="29687" spans="9:11">
      <c r="I29687" s="72"/>
      <c r="J29687" s="72"/>
      <c r="K29687" s="72"/>
    </row>
    <row r="29688" spans="9:11">
      <c r="I29688" s="72"/>
      <c r="J29688" s="72"/>
      <c r="K29688" s="72"/>
    </row>
    <row r="29689" spans="9:11">
      <c r="I29689" s="72"/>
      <c r="J29689" s="72"/>
      <c r="K29689" s="72"/>
    </row>
    <row r="29690" spans="9:11">
      <c r="I29690" s="72"/>
      <c r="J29690" s="72"/>
      <c r="K29690" s="72"/>
    </row>
    <row r="29691" spans="9:11">
      <c r="I29691" s="72"/>
      <c r="J29691" s="72"/>
      <c r="K29691" s="72"/>
    </row>
    <row r="29692" spans="9:11">
      <c r="I29692" s="72"/>
      <c r="J29692" s="72"/>
      <c r="K29692" s="72"/>
    </row>
    <row r="29693" spans="9:11">
      <c r="I29693" s="72"/>
      <c r="J29693" s="72"/>
      <c r="K29693" s="72"/>
    </row>
    <row r="29694" spans="9:11">
      <c r="I29694" s="72"/>
      <c r="J29694" s="72"/>
      <c r="K29694" s="72"/>
    </row>
    <row r="29695" spans="9:11">
      <c r="I29695" s="72"/>
      <c r="J29695" s="72"/>
      <c r="K29695" s="72"/>
    </row>
    <row r="29696" spans="9:11">
      <c r="I29696" s="72"/>
      <c r="J29696" s="72"/>
      <c r="K29696" s="72"/>
    </row>
    <row r="29697" spans="9:11">
      <c r="I29697" s="72"/>
      <c r="J29697" s="72"/>
      <c r="K29697" s="72"/>
    </row>
    <row r="29698" spans="9:11">
      <c r="I29698" s="72"/>
      <c r="J29698" s="72"/>
      <c r="K29698" s="72"/>
    </row>
    <row r="29699" spans="9:11">
      <c r="I29699" s="72"/>
      <c r="J29699" s="72"/>
      <c r="K29699" s="72"/>
    </row>
    <row r="29700" spans="9:11">
      <c r="I29700" s="72"/>
      <c r="J29700" s="72"/>
      <c r="K29700" s="72"/>
    </row>
    <row r="29701" spans="9:11">
      <c r="I29701" s="72"/>
      <c r="J29701" s="72"/>
      <c r="K29701" s="72"/>
    </row>
    <row r="29702" spans="9:11">
      <c r="I29702" s="72"/>
      <c r="J29702" s="72"/>
      <c r="K29702" s="72"/>
    </row>
    <row r="29703" spans="9:11">
      <c r="I29703" s="72"/>
      <c r="J29703" s="72"/>
      <c r="K29703" s="72"/>
    </row>
    <row r="29704" spans="9:11">
      <c r="I29704" s="72"/>
      <c r="J29704" s="72"/>
      <c r="K29704" s="72"/>
    </row>
    <row r="29705" spans="9:11">
      <c r="I29705" s="72"/>
      <c r="J29705" s="72"/>
      <c r="K29705" s="72"/>
    </row>
    <row r="29706" spans="9:11">
      <c r="I29706" s="72"/>
      <c r="J29706" s="72"/>
      <c r="K29706" s="72"/>
    </row>
    <row r="29707" spans="9:11">
      <c r="I29707" s="72"/>
      <c r="J29707" s="72"/>
      <c r="K29707" s="72"/>
    </row>
    <row r="29708" spans="9:11">
      <c r="I29708" s="72"/>
      <c r="J29708" s="72"/>
      <c r="K29708" s="72"/>
    </row>
    <row r="29709" spans="9:11">
      <c r="I29709" s="72"/>
      <c r="J29709" s="72"/>
      <c r="K29709" s="72"/>
    </row>
    <row r="29710" spans="9:11">
      <c r="I29710" s="72"/>
      <c r="J29710" s="72"/>
      <c r="K29710" s="72"/>
    </row>
    <row r="29711" spans="9:11">
      <c r="I29711" s="72"/>
      <c r="J29711" s="72"/>
      <c r="K29711" s="72"/>
    </row>
    <row r="29712" spans="9:11">
      <c r="I29712" s="72"/>
      <c r="J29712" s="72"/>
      <c r="K29712" s="72"/>
    </row>
    <row r="29713" spans="9:11">
      <c r="I29713" s="72"/>
      <c r="J29713" s="72"/>
      <c r="K29713" s="72"/>
    </row>
    <row r="29714" spans="9:11">
      <c r="I29714" s="72"/>
      <c r="J29714" s="72"/>
      <c r="K29714" s="72"/>
    </row>
    <row r="29715" spans="9:11">
      <c r="I29715" s="72"/>
      <c r="J29715" s="72"/>
      <c r="K29715" s="72"/>
    </row>
    <row r="29716" spans="9:11">
      <c r="I29716" s="72"/>
      <c r="J29716" s="72"/>
      <c r="K29716" s="72"/>
    </row>
    <row r="29717" spans="9:11">
      <c r="I29717" s="72"/>
      <c r="J29717" s="72"/>
      <c r="K29717" s="72"/>
    </row>
    <row r="29718" spans="9:11">
      <c r="I29718" s="72"/>
      <c r="J29718" s="72"/>
      <c r="K29718" s="72"/>
    </row>
    <row r="29719" spans="9:11">
      <c r="I29719" s="72"/>
      <c r="J29719" s="72"/>
      <c r="K29719" s="72"/>
    </row>
    <row r="29720" spans="9:11">
      <c r="I29720" s="72"/>
      <c r="J29720" s="72"/>
      <c r="K29720" s="72"/>
    </row>
    <row r="29721" spans="9:11">
      <c r="I29721" s="72"/>
      <c r="J29721" s="72"/>
      <c r="K29721" s="72"/>
    </row>
    <row r="29722" spans="9:11">
      <c r="I29722" s="72"/>
      <c r="J29722" s="72"/>
      <c r="K29722" s="72"/>
    </row>
    <row r="29723" spans="9:11">
      <c r="I29723" s="72"/>
      <c r="J29723" s="72"/>
      <c r="K29723" s="72"/>
    </row>
    <row r="29724" spans="9:11">
      <c r="I29724" s="72"/>
      <c r="J29724" s="72"/>
      <c r="K29724" s="72"/>
    </row>
    <row r="29725" spans="9:11">
      <c r="I29725" s="72"/>
      <c r="J29725" s="72"/>
      <c r="K29725" s="72"/>
    </row>
    <row r="29726" spans="9:11">
      <c r="I29726" s="72"/>
      <c r="J29726" s="72"/>
      <c r="K29726" s="72"/>
    </row>
    <row r="29727" spans="9:11">
      <c r="I29727" s="72"/>
      <c r="J29727" s="72"/>
      <c r="K29727" s="72"/>
    </row>
    <row r="29728" spans="9:11">
      <c r="I29728" s="72"/>
      <c r="J29728" s="72"/>
      <c r="K29728" s="72"/>
    </row>
    <row r="29729" spans="9:11">
      <c r="I29729" s="72"/>
      <c r="J29729" s="72"/>
      <c r="K29729" s="72"/>
    </row>
    <row r="29730" spans="9:11">
      <c r="I29730" s="72"/>
      <c r="J29730" s="72"/>
      <c r="K29730" s="72"/>
    </row>
    <row r="29731" spans="9:11">
      <c r="I29731" s="72"/>
      <c r="J29731" s="72"/>
      <c r="K29731" s="72"/>
    </row>
    <row r="29732" spans="9:11">
      <c r="I29732" s="72"/>
      <c r="J29732" s="72"/>
      <c r="K29732" s="72"/>
    </row>
    <row r="29733" spans="9:11">
      <c r="I29733" s="72"/>
      <c r="J29733" s="72"/>
      <c r="K29733" s="72"/>
    </row>
    <row r="29734" spans="9:11">
      <c r="I29734" s="72"/>
      <c r="J29734" s="72"/>
      <c r="K29734" s="72"/>
    </row>
    <row r="29735" spans="9:11">
      <c r="I29735" s="72"/>
      <c r="J29735" s="72"/>
      <c r="K29735" s="72"/>
    </row>
    <row r="29736" spans="9:11">
      <c r="I29736" s="72"/>
      <c r="J29736" s="72"/>
      <c r="K29736" s="72"/>
    </row>
    <row r="29737" spans="9:11">
      <c r="I29737" s="72"/>
      <c r="J29737" s="72"/>
      <c r="K29737" s="72"/>
    </row>
    <row r="29738" spans="9:11">
      <c r="I29738" s="72"/>
      <c r="J29738" s="72"/>
      <c r="K29738" s="72"/>
    </row>
    <row r="29739" spans="9:11">
      <c r="I29739" s="72"/>
      <c r="J29739" s="72"/>
      <c r="K29739" s="72"/>
    </row>
    <row r="29740" spans="9:11">
      <c r="I29740" s="72"/>
      <c r="J29740" s="72"/>
      <c r="K29740" s="72"/>
    </row>
    <row r="29741" spans="9:11">
      <c r="I29741" s="72"/>
      <c r="J29741" s="72"/>
      <c r="K29741" s="72"/>
    </row>
    <row r="29742" spans="9:11">
      <c r="I29742" s="72"/>
      <c r="J29742" s="72"/>
      <c r="K29742" s="72"/>
    </row>
    <row r="29743" spans="9:11">
      <c r="I29743" s="72"/>
      <c r="J29743" s="72"/>
      <c r="K29743" s="72"/>
    </row>
    <row r="29744" spans="9:11">
      <c r="I29744" s="72"/>
      <c r="J29744" s="72"/>
      <c r="K29744" s="72"/>
    </row>
    <row r="29745" spans="9:11">
      <c r="I29745" s="72"/>
      <c r="J29745" s="72"/>
      <c r="K29745" s="72"/>
    </row>
    <row r="29746" spans="9:11">
      <c r="I29746" s="72"/>
      <c r="J29746" s="72"/>
      <c r="K29746" s="72"/>
    </row>
    <row r="29747" spans="9:11">
      <c r="I29747" s="72"/>
      <c r="J29747" s="72"/>
      <c r="K29747" s="72"/>
    </row>
    <row r="29748" spans="9:11">
      <c r="I29748" s="72"/>
      <c r="J29748" s="72"/>
      <c r="K29748" s="72"/>
    </row>
    <row r="29749" spans="9:11">
      <c r="I29749" s="72"/>
      <c r="J29749" s="72"/>
      <c r="K29749" s="72"/>
    </row>
    <row r="29750" spans="9:11">
      <c r="I29750" s="72"/>
      <c r="J29750" s="72"/>
      <c r="K29750" s="72"/>
    </row>
    <row r="29751" spans="9:11">
      <c r="I29751" s="72"/>
      <c r="J29751" s="72"/>
      <c r="K29751" s="72"/>
    </row>
    <row r="29752" spans="9:11">
      <c r="I29752" s="72"/>
      <c r="J29752" s="72"/>
      <c r="K29752" s="72"/>
    </row>
    <row r="29753" spans="9:11">
      <c r="I29753" s="72"/>
      <c r="J29753" s="72"/>
      <c r="K29753" s="72"/>
    </row>
    <row r="29754" spans="9:11">
      <c r="I29754" s="72"/>
      <c r="J29754" s="72"/>
      <c r="K29754" s="72"/>
    </row>
    <row r="29755" spans="9:11">
      <c r="I29755" s="72"/>
      <c r="J29755" s="72"/>
      <c r="K29755" s="72"/>
    </row>
    <row r="29756" spans="9:11">
      <c r="I29756" s="72"/>
      <c r="J29756" s="72"/>
      <c r="K29756" s="72"/>
    </row>
    <row r="29757" spans="9:11">
      <c r="I29757" s="72"/>
      <c r="J29757" s="72"/>
      <c r="K29757" s="72"/>
    </row>
    <row r="29758" spans="9:11">
      <c r="I29758" s="72"/>
      <c r="J29758" s="72"/>
      <c r="K29758" s="72"/>
    </row>
    <row r="29759" spans="9:11">
      <c r="I29759" s="72"/>
      <c r="J29759" s="72"/>
      <c r="K29759" s="72"/>
    </row>
    <row r="29760" spans="9:11">
      <c r="I29760" s="72"/>
      <c r="J29760" s="72"/>
      <c r="K29760" s="72"/>
    </row>
    <row r="29761" spans="9:11">
      <c r="I29761" s="72"/>
      <c r="J29761" s="72"/>
      <c r="K29761" s="72"/>
    </row>
    <row r="29762" spans="9:11">
      <c r="I29762" s="72"/>
      <c r="J29762" s="72"/>
      <c r="K29762" s="72"/>
    </row>
    <row r="29763" spans="9:11">
      <c r="I29763" s="72"/>
      <c r="J29763" s="72"/>
      <c r="K29763" s="72"/>
    </row>
    <row r="29764" spans="9:11">
      <c r="I29764" s="72"/>
      <c r="J29764" s="72"/>
      <c r="K29764" s="72"/>
    </row>
    <row r="29765" spans="9:11">
      <c r="I29765" s="72"/>
      <c r="J29765" s="72"/>
      <c r="K29765" s="72"/>
    </row>
    <row r="29766" spans="9:11">
      <c r="I29766" s="72"/>
      <c r="J29766" s="72"/>
      <c r="K29766" s="72"/>
    </row>
    <row r="29767" spans="9:11">
      <c r="I29767" s="72"/>
      <c r="J29767" s="72"/>
      <c r="K29767" s="72"/>
    </row>
    <row r="29768" spans="9:11">
      <c r="I29768" s="72"/>
      <c r="J29768" s="72"/>
      <c r="K29768" s="72"/>
    </row>
    <row r="29769" spans="9:11">
      <c r="I29769" s="72"/>
      <c r="J29769" s="72"/>
      <c r="K29769" s="72"/>
    </row>
    <row r="29770" spans="9:11">
      <c r="I29770" s="72"/>
      <c r="J29770" s="72"/>
      <c r="K29770" s="72"/>
    </row>
    <row r="29771" spans="9:11">
      <c r="I29771" s="72"/>
      <c r="J29771" s="72"/>
      <c r="K29771" s="72"/>
    </row>
    <row r="29772" spans="9:11">
      <c r="I29772" s="72"/>
      <c r="J29772" s="72"/>
      <c r="K29772" s="72"/>
    </row>
    <row r="29773" spans="9:11">
      <c r="I29773" s="72"/>
      <c r="J29773" s="72"/>
      <c r="K29773" s="72"/>
    </row>
    <row r="29774" spans="9:11">
      <c r="I29774" s="72"/>
      <c r="J29774" s="72"/>
      <c r="K29774" s="72"/>
    </row>
    <row r="29775" spans="9:11">
      <c r="I29775" s="72"/>
      <c r="J29775" s="72"/>
      <c r="K29775" s="72"/>
    </row>
    <row r="29776" spans="9:11">
      <c r="I29776" s="72"/>
      <c r="J29776" s="72"/>
      <c r="K29776" s="72"/>
    </row>
    <row r="29777" spans="9:11">
      <c r="I29777" s="72"/>
      <c r="J29777" s="72"/>
      <c r="K29777" s="72"/>
    </row>
    <row r="29778" spans="9:11">
      <c r="I29778" s="72"/>
      <c r="J29778" s="72"/>
      <c r="K29778" s="72"/>
    </row>
    <row r="29779" spans="9:11">
      <c r="I29779" s="72"/>
      <c r="J29779" s="72"/>
      <c r="K29779" s="72"/>
    </row>
    <row r="29780" spans="9:11">
      <c r="I29780" s="72"/>
      <c r="J29780" s="72"/>
      <c r="K29780" s="72"/>
    </row>
    <row r="29781" spans="9:11">
      <c r="I29781" s="72"/>
      <c r="J29781" s="72"/>
      <c r="K29781" s="72"/>
    </row>
    <row r="29782" spans="9:11">
      <c r="I29782" s="72"/>
      <c r="J29782" s="72"/>
      <c r="K29782" s="72"/>
    </row>
    <row r="29783" spans="9:11">
      <c r="I29783" s="72"/>
      <c r="J29783" s="72"/>
      <c r="K29783" s="72"/>
    </row>
    <row r="29784" spans="9:11">
      <c r="I29784" s="72"/>
      <c r="J29784" s="72"/>
      <c r="K29784" s="72"/>
    </row>
    <row r="29785" spans="9:11">
      <c r="I29785" s="72"/>
      <c r="J29785" s="72"/>
      <c r="K29785" s="72"/>
    </row>
    <row r="29786" spans="9:11">
      <c r="I29786" s="72"/>
      <c r="J29786" s="72"/>
      <c r="K29786" s="72"/>
    </row>
    <row r="29787" spans="9:11">
      <c r="I29787" s="72"/>
      <c r="J29787" s="72"/>
      <c r="K29787" s="72"/>
    </row>
    <row r="29788" spans="9:11">
      <c r="I29788" s="72"/>
      <c r="J29788" s="72"/>
      <c r="K29788" s="72"/>
    </row>
    <row r="29789" spans="9:11">
      <c r="I29789" s="72"/>
      <c r="J29789" s="72"/>
      <c r="K29789" s="72"/>
    </row>
    <row r="29790" spans="9:11">
      <c r="I29790" s="72"/>
      <c r="J29790" s="72"/>
      <c r="K29790" s="72"/>
    </row>
    <row r="29791" spans="9:11">
      <c r="I29791" s="72"/>
      <c r="J29791" s="72"/>
      <c r="K29791" s="72"/>
    </row>
    <row r="29792" spans="9:11">
      <c r="I29792" s="72"/>
      <c r="J29792" s="72"/>
      <c r="K29792" s="72"/>
    </row>
    <row r="29793" spans="9:11">
      <c r="I29793" s="72"/>
      <c r="J29793" s="72"/>
      <c r="K29793" s="72"/>
    </row>
    <row r="29794" spans="9:11">
      <c r="I29794" s="72"/>
      <c r="J29794" s="72"/>
      <c r="K29794" s="72"/>
    </row>
    <row r="29795" spans="9:11">
      <c r="I29795" s="72"/>
      <c r="J29795" s="72"/>
      <c r="K29795" s="72"/>
    </row>
    <row r="29796" spans="9:11">
      <c r="I29796" s="72"/>
      <c r="J29796" s="72"/>
      <c r="K29796" s="72"/>
    </row>
    <row r="29797" spans="9:11">
      <c r="I29797" s="72"/>
      <c r="J29797" s="72"/>
      <c r="K29797" s="72"/>
    </row>
    <row r="29798" spans="9:11">
      <c r="I29798" s="72"/>
      <c r="J29798" s="72"/>
      <c r="K29798" s="72"/>
    </row>
    <row r="29799" spans="9:11">
      <c r="I29799" s="72"/>
      <c r="J29799" s="72"/>
      <c r="K29799" s="72"/>
    </row>
    <row r="29800" spans="9:11">
      <c r="I29800" s="72"/>
      <c r="J29800" s="72"/>
      <c r="K29800" s="72"/>
    </row>
    <row r="29801" spans="9:11">
      <c r="I29801" s="72"/>
      <c r="J29801" s="72"/>
      <c r="K29801" s="72"/>
    </row>
    <row r="29802" spans="9:11">
      <c r="I29802" s="72"/>
      <c r="J29802" s="72"/>
      <c r="K29802" s="72"/>
    </row>
    <row r="29803" spans="9:11">
      <c r="I29803" s="72"/>
      <c r="J29803" s="72"/>
      <c r="K29803" s="72"/>
    </row>
    <row r="29804" spans="9:11">
      <c r="I29804" s="72"/>
      <c r="J29804" s="72"/>
      <c r="K29804" s="72"/>
    </row>
    <row r="29805" spans="9:11">
      <c r="I29805" s="72"/>
      <c r="J29805" s="72"/>
      <c r="K29805" s="72"/>
    </row>
    <row r="29806" spans="9:11">
      <c r="I29806" s="72"/>
      <c r="J29806" s="72"/>
      <c r="K29806" s="72"/>
    </row>
    <row r="29807" spans="9:11">
      <c r="I29807" s="72"/>
      <c r="J29807" s="72"/>
      <c r="K29807" s="72"/>
    </row>
    <row r="29808" spans="9:11">
      <c r="I29808" s="72"/>
      <c r="J29808" s="72"/>
      <c r="K29808" s="72"/>
    </row>
    <row r="29809" spans="9:11">
      <c r="I29809" s="72"/>
      <c r="J29809" s="72"/>
      <c r="K29809" s="72"/>
    </row>
    <row r="29810" spans="9:11">
      <c r="I29810" s="72"/>
      <c r="J29810" s="72"/>
      <c r="K29810" s="72"/>
    </row>
    <row r="29811" spans="9:11">
      <c r="I29811" s="72"/>
      <c r="J29811" s="72"/>
      <c r="K29811" s="72"/>
    </row>
    <row r="29812" spans="9:11">
      <c r="I29812" s="72"/>
      <c r="J29812" s="72"/>
      <c r="K29812" s="72"/>
    </row>
    <row r="29813" spans="9:11">
      <c r="I29813" s="72"/>
      <c r="J29813" s="72"/>
      <c r="K29813" s="72"/>
    </row>
    <row r="29814" spans="9:11">
      <c r="I29814" s="72"/>
      <c r="J29814" s="72"/>
      <c r="K29814" s="72"/>
    </row>
    <row r="29815" spans="9:11">
      <c r="I29815" s="72"/>
      <c r="J29815" s="72"/>
      <c r="K29815" s="72"/>
    </row>
    <row r="29816" spans="9:11">
      <c r="I29816" s="72"/>
      <c r="J29816" s="72"/>
      <c r="K29816" s="72"/>
    </row>
    <row r="29817" spans="9:11">
      <c r="I29817" s="72"/>
      <c r="J29817" s="72"/>
      <c r="K29817" s="72"/>
    </row>
    <row r="29818" spans="9:11">
      <c r="I29818" s="72"/>
      <c r="J29818" s="72"/>
      <c r="K29818" s="72"/>
    </row>
    <row r="29819" spans="9:11">
      <c r="I29819" s="72"/>
      <c r="J29819" s="72"/>
      <c r="K29819" s="72"/>
    </row>
    <row r="29820" spans="9:11">
      <c r="I29820" s="72"/>
      <c r="J29820" s="72"/>
      <c r="K29820" s="72"/>
    </row>
    <row r="29821" spans="9:11">
      <c r="I29821" s="72"/>
      <c r="J29821" s="72"/>
      <c r="K29821" s="72"/>
    </row>
    <row r="29822" spans="9:11">
      <c r="I29822" s="72"/>
      <c r="J29822" s="72"/>
      <c r="K29822" s="72"/>
    </row>
    <row r="29823" spans="9:11">
      <c r="I29823" s="72"/>
      <c r="J29823" s="72"/>
      <c r="K29823" s="72"/>
    </row>
    <row r="29824" spans="9:11">
      <c r="I29824" s="72"/>
      <c r="J29824" s="72"/>
      <c r="K29824" s="72"/>
    </row>
    <row r="29825" spans="9:11">
      <c r="I29825" s="72"/>
      <c r="J29825" s="72"/>
      <c r="K29825" s="72"/>
    </row>
    <row r="29826" spans="9:11">
      <c r="I29826" s="72"/>
      <c r="J29826" s="72"/>
      <c r="K29826" s="72"/>
    </row>
    <row r="29827" spans="9:11">
      <c r="I29827" s="72"/>
      <c r="J29827" s="72"/>
      <c r="K29827" s="72"/>
    </row>
    <row r="29828" spans="9:11">
      <c r="I29828" s="72"/>
      <c r="J29828" s="72"/>
      <c r="K29828" s="72"/>
    </row>
    <row r="29829" spans="9:11">
      <c r="I29829" s="72"/>
      <c r="J29829" s="72"/>
      <c r="K29829" s="72"/>
    </row>
    <row r="29830" spans="9:11">
      <c r="I29830" s="72"/>
      <c r="J29830" s="72"/>
      <c r="K29830" s="72"/>
    </row>
    <row r="29831" spans="9:11">
      <c r="I29831" s="72"/>
      <c r="J29831" s="72"/>
      <c r="K29831" s="72"/>
    </row>
    <row r="29832" spans="9:11">
      <c r="I29832" s="72"/>
      <c r="J29832" s="72"/>
      <c r="K29832" s="72"/>
    </row>
    <row r="29833" spans="9:11">
      <c r="I29833" s="72"/>
      <c r="J29833" s="72"/>
      <c r="K29833" s="72"/>
    </row>
    <row r="29834" spans="9:11">
      <c r="I29834" s="72"/>
      <c r="J29834" s="72"/>
      <c r="K29834" s="72"/>
    </row>
    <row r="29835" spans="9:11">
      <c r="I29835" s="72"/>
      <c r="J29835" s="72"/>
      <c r="K29835" s="72"/>
    </row>
    <row r="29836" spans="9:11">
      <c r="I29836" s="72"/>
      <c r="J29836" s="72"/>
      <c r="K29836" s="72"/>
    </row>
    <row r="29837" spans="9:11">
      <c r="I29837" s="72"/>
      <c r="J29837" s="72"/>
      <c r="K29837" s="72"/>
    </row>
    <row r="29838" spans="9:11">
      <c r="I29838" s="72"/>
      <c r="J29838" s="72"/>
      <c r="K29838" s="72"/>
    </row>
    <row r="29839" spans="9:11">
      <c r="I29839" s="72"/>
      <c r="J29839" s="72"/>
      <c r="K29839" s="72"/>
    </row>
    <row r="29840" spans="9:11">
      <c r="I29840" s="72"/>
      <c r="J29840" s="72"/>
      <c r="K29840" s="72"/>
    </row>
    <row r="29841" spans="9:11">
      <c r="I29841" s="72"/>
      <c r="J29841" s="72"/>
      <c r="K29841" s="72"/>
    </row>
    <row r="29842" spans="9:11">
      <c r="I29842" s="72"/>
      <c r="J29842" s="72"/>
      <c r="K29842" s="72"/>
    </row>
    <row r="29843" spans="9:11">
      <c r="I29843" s="72"/>
      <c r="J29843" s="72"/>
      <c r="K29843" s="72"/>
    </row>
    <row r="29844" spans="9:11">
      <c r="I29844" s="72"/>
      <c r="J29844" s="72"/>
      <c r="K29844" s="72"/>
    </row>
    <row r="29845" spans="9:11">
      <c r="I29845" s="72"/>
      <c r="J29845" s="72"/>
      <c r="K29845" s="72"/>
    </row>
    <row r="29846" spans="9:11">
      <c r="I29846" s="72"/>
      <c r="J29846" s="72"/>
      <c r="K29846" s="72"/>
    </row>
    <row r="29847" spans="9:11">
      <c r="I29847" s="72"/>
      <c r="J29847" s="72"/>
      <c r="K29847" s="72"/>
    </row>
    <row r="29848" spans="9:11">
      <c r="I29848" s="72"/>
      <c r="J29848" s="72"/>
      <c r="K29848" s="72"/>
    </row>
    <row r="29849" spans="9:11">
      <c r="I29849" s="72"/>
      <c r="J29849" s="72"/>
      <c r="K29849" s="72"/>
    </row>
    <row r="29850" spans="9:11">
      <c r="I29850" s="72"/>
      <c r="J29850" s="72"/>
      <c r="K29850" s="72"/>
    </row>
    <row r="29851" spans="9:11">
      <c r="I29851" s="72"/>
      <c r="J29851" s="72"/>
      <c r="K29851" s="72"/>
    </row>
    <row r="29852" spans="9:11">
      <c r="I29852" s="72"/>
      <c r="J29852" s="72"/>
      <c r="K29852" s="72"/>
    </row>
    <row r="29853" spans="9:11">
      <c r="I29853" s="72"/>
      <c r="J29853" s="72"/>
      <c r="K29853" s="72"/>
    </row>
    <row r="29854" spans="9:11">
      <c r="I29854" s="72"/>
      <c r="J29854" s="72"/>
      <c r="K29854" s="72"/>
    </row>
    <row r="29855" spans="9:11">
      <c r="I29855" s="72"/>
      <c r="J29855" s="72"/>
      <c r="K29855" s="72"/>
    </row>
    <row r="29856" spans="9:11">
      <c r="I29856" s="72"/>
      <c r="J29856" s="72"/>
      <c r="K29856" s="72"/>
    </row>
    <row r="29857" spans="9:11">
      <c r="I29857" s="72"/>
      <c r="J29857" s="72"/>
      <c r="K29857" s="72"/>
    </row>
    <row r="29858" spans="9:11">
      <c r="I29858" s="72"/>
      <c r="J29858" s="72"/>
      <c r="K29858" s="72"/>
    </row>
    <row r="29859" spans="9:11">
      <c r="I29859" s="72"/>
      <c r="J29859" s="72"/>
      <c r="K29859" s="72"/>
    </row>
    <row r="29860" spans="9:11">
      <c r="I29860" s="72"/>
      <c r="J29860" s="72"/>
      <c r="K29860" s="72"/>
    </row>
    <row r="29861" spans="9:11">
      <c r="I29861" s="72"/>
      <c r="J29861" s="72"/>
      <c r="K29861" s="72"/>
    </row>
    <row r="29862" spans="9:11">
      <c r="I29862" s="72"/>
      <c r="J29862" s="72"/>
      <c r="K29862" s="72"/>
    </row>
    <row r="29863" spans="9:11">
      <c r="I29863" s="72"/>
      <c r="J29863" s="72"/>
      <c r="K29863" s="72"/>
    </row>
    <row r="29864" spans="9:11">
      <c r="I29864" s="72"/>
      <c r="J29864" s="72"/>
      <c r="K29864" s="72"/>
    </row>
    <row r="29865" spans="9:11">
      <c r="I29865" s="72"/>
      <c r="J29865" s="72"/>
      <c r="K29865" s="72"/>
    </row>
    <row r="29866" spans="9:11">
      <c r="I29866" s="72"/>
      <c r="J29866" s="72"/>
      <c r="K29866" s="72"/>
    </row>
    <row r="29867" spans="9:11">
      <c r="I29867" s="72"/>
      <c r="J29867" s="72"/>
      <c r="K29867" s="72"/>
    </row>
    <row r="29868" spans="9:11">
      <c r="I29868" s="72"/>
      <c r="J29868" s="72"/>
      <c r="K29868" s="72"/>
    </row>
    <row r="29869" spans="9:11">
      <c r="I29869" s="72"/>
      <c r="J29869" s="72"/>
      <c r="K29869" s="72"/>
    </row>
    <row r="29870" spans="9:11">
      <c r="I29870" s="72"/>
      <c r="J29870" s="72"/>
      <c r="K29870" s="72"/>
    </row>
    <row r="29871" spans="9:11">
      <c r="I29871" s="72"/>
      <c r="J29871" s="72"/>
      <c r="K29871" s="72"/>
    </row>
    <row r="29872" spans="9:11">
      <c r="I29872" s="72"/>
      <c r="J29872" s="72"/>
      <c r="K29872" s="72"/>
    </row>
    <row r="29873" spans="9:11">
      <c r="I29873" s="72"/>
      <c r="J29873" s="72"/>
      <c r="K29873" s="72"/>
    </row>
    <row r="29874" spans="9:11">
      <c r="I29874" s="72"/>
      <c r="J29874" s="72"/>
      <c r="K29874" s="72"/>
    </row>
    <row r="29875" spans="9:11">
      <c r="I29875" s="72"/>
      <c r="J29875" s="72"/>
      <c r="K29875" s="72"/>
    </row>
    <row r="29876" spans="9:11">
      <c r="I29876" s="72"/>
      <c r="J29876" s="72"/>
      <c r="K29876" s="72"/>
    </row>
    <row r="29877" spans="9:11">
      <c r="I29877" s="72"/>
      <c r="J29877" s="72"/>
      <c r="K29877" s="72"/>
    </row>
    <row r="29878" spans="9:11">
      <c r="I29878" s="72"/>
      <c r="J29878" s="72"/>
      <c r="K29878" s="72"/>
    </row>
    <row r="29879" spans="9:11">
      <c r="I29879" s="72"/>
      <c r="J29879" s="72"/>
      <c r="K29879" s="72"/>
    </row>
    <row r="29880" spans="9:11">
      <c r="I29880" s="72"/>
      <c r="J29880" s="72"/>
      <c r="K29880" s="72"/>
    </row>
    <row r="29881" spans="9:11">
      <c r="I29881" s="72"/>
      <c r="J29881" s="72"/>
      <c r="K29881" s="72"/>
    </row>
    <row r="29882" spans="9:11">
      <c r="I29882" s="72"/>
      <c r="J29882" s="72"/>
      <c r="K29882" s="72"/>
    </row>
    <row r="29883" spans="9:11">
      <c r="I29883" s="72"/>
      <c r="J29883" s="72"/>
      <c r="K29883" s="72"/>
    </row>
    <row r="29884" spans="9:11">
      <c r="I29884" s="72"/>
      <c r="J29884" s="72"/>
      <c r="K29884" s="72"/>
    </row>
    <row r="29885" spans="9:11">
      <c r="I29885" s="72"/>
      <c r="J29885" s="72"/>
      <c r="K29885" s="72"/>
    </row>
    <row r="29886" spans="9:11">
      <c r="I29886" s="72"/>
      <c r="J29886" s="72"/>
      <c r="K29886" s="72"/>
    </row>
    <row r="29887" spans="9:11">
      <c r="I29887" s="72"/>
      <c r="J29887" s="72"/>
      <c r="K29887" s="72"/>
    </row>
    <row r="29888" spans="9:11">
      <c r="I29888" s="72"/>
      <c r="J29888" s="72"/>
      <c r="K29888" s="72"/>
    </row>
    <row r="29889" spans="9:11">
      <c r="I29889" s="72"/>
      <c r="J29889" s="72"/>
      <c r="K29889" s="72"/>
    </row>
    <row r="29890" spans="9:11">
      <c r="I29890" s="72"/>
      <c r="J29890" s="72"/>
      <c r="K29890" s="72"/>
    </row>
    <row r="29891" spans="9:11">
      <c r="I29891" s="72"/>
      <c r="J29891" s="72"/>
      <c r="K29891" s="72"/>
    </row>
    <row r="29892" spans="9:11">
      <c r="I29892" s="72"/>
      <c r="J29892" s="72"/>
      <c r="K29892" s="72"/>
    </row>
    <row r="29893" spans="9:11">
      <c r="I29893" s="72"/>
      <c r="J29893" s="72"/>
      <c r="K29893" s="72"/>
    </row>
    <row r="29894" spans="9:11">
      <c r="I29894" s="72"/>
      <c r="J29894" s="72"/>
      <c r="K29894" s="72"/>
    </row>
    <row r="29895" spans="9:11">
      <c r="I29895" s="72"/>
      <c r="J29895" s="72"/>
      <c r="K29895" s="72"/>
    </row>
    <row r="29896" spans="9:11">
      <c r="I29896" s="72"/>
      <c r="J29896" s="72"/>
      <c r="K29896" s="72"/>
    </row>
    <row r="29897" spans="9:11">
      <c r="I29897" s="72"/>
      <c r="J29897" s="72"/>
      <c r="K29897" s="72"/>
    </row>
    <row r="29898" spans="9:11">
      <c r="I29898" s="72"/>
      <c r="J29898" s="72"/>
      <c r="K29898" s="72"/>
    </row>
    <row r="29899" spans="9:11">
      <c r="I29899" s="72"/>
      <c r="J29899" s="72"/>
      <c r="K29899" s="72"/>
    </row>
    <row r="29900" spans="9:11">
      <c r="I29900" s="72"/>
      <c r="J29900" s="72"/>
      <c r="K29900" s="72"/>
    </row>
    <row r="29901" spans="9:11">
      <c r="I29901" s="72"/>
      <c r="J29901" s="72"/>
      <c r="K29901" s="72"/>
    </row>
    <row r="29902" spans="9:11">
      <c r="I29902" s="72"/>
      <c r="J29902" s="72"/>
      <c r="K29902" s="72"/>
    </row>
    <row r="29903" spans="9:11">
      <c r="I29903" s="72"/>
      <c r="J29903" s="72"/>
      <c r="K29903" s="72"/>
    </row>
    <row r="29904" spans="9:11">
      <c r="I29904" s="72"/>
      <c r="J29904" s="72"/>
      <c r="K29904" s="72"/>
    </row>
    <row r="29905" spans="9:11">
      <c r="I29905" s="72"/>
      <c r="J29905" s="72"/>
      <c r="K29905" s="72"/>
    </row>
    <row r="29906" spans="9:11">
      <c r="I29906" s="72"/>
      <c r="J29906" s="72"/>
      <c r="K29906" s="72"/>
    </row>
    <row r="29907" spans="9:11">
      <c r="I29907" s="72"/>
      <c r="J29907" s="72"/>
      <c r="K29907" s="72"/>
    </row>
    <row r="29908" spans="9:11">
      <c r="I29908" s="72"/>
      <c r="J29908" s="72"/>
      <c r="K29908" s="72"/>
    </row>
    <row r="29909" spans="9:11">
      <c r="I29909" s="72"/>
      <c r="J29909" s="72"/>
      <c r="K29909" s="72"/>
    </row>
    <row r="29910" spans="9:11">
      <c r="I29910" s="72"/>
      <c r="J29910" s="72"/>
      <c r="K29910" s="72"/>
    </row>
    <row r="29911" spans="9:11">
      <c r="I29911" s="72"/>
      <c r="J29911" s="72"/>
      <c r="K29911" s="72"/>
    </row>
    <row r="29912" spans="9:11">
      <c r="I29912" s="72"/>
      <c r="J29912" s="72"/>
      <c r="K29912" s="72"/>
    </row>
    <row r="29913" spans="9:11">
      <c r="I29913" s="72"/>
      <c r="J29913" s="72"/>
      <c r="K29913" s="72"/>
    </row>
    <row r="29914" spans="9:11">
      <c r="I29914" s="72"/>
      <c r="J29914" s="72"/>
      <c r="K29914" s="72"/>
    </row>
    <row r="29915" spans="9:11">
      <c r="I29915" s="72"/>
      <c r="J29915" s="72"/>
      <c r="K29915" s="72"/>
    </row>
    <row r="29916" spans="9:11">
      <c r="I29916" s="72"/>
      <c r="J29916" s="72"/>
      <c r="K29916" s="72"/>
    </row>
    <row r="29917" spans="9:11">
      <c r="I29917" s="72"/>
      <c r="J29917" s="72"/>
      <c r="K29917" s="72"/>
    </row>
    <row r="29918" spans="9:11">
      <c r="I29918" s="72"/>
      <c r="J29918" s="72"/>
      <c r="K29918" s="72"/>
    </row>
    <row r="29919" spans="9:11">
      <c r="I29919" s="72"/>
      <c r="J29919" s="72"/>
      <c r="K29919" s="72"/>
    </row>
    <row r="29920" spans="9:11">
      <c r="I29920" s="72"/>
      <c r="J29920" s="72"/>
      <c r="K29920" s="72"/>
    </row>
    <row r="29921" spans="9:11">
      <c r="I29921" s="72"/>
      <c r="J29921" s="72"/>
      <c r="K29921" s="72"/>
    </row>
    <row r="29922" spans="9:11">
      <c r="I29922" s="72"/>
      <c r="J29922" s="72"/>
      <c r="K29922" s="72"/>
    </row>
    <row r="29923" spans="9:11">
      <c r="I29923" s="72"/>
      <c r="J29923" s="72"/>
      <c r="K29923" s="72"/>
    </row>
    <row r="29924" spans="9:11">
      <c r="I29924" s="72"/>
      <c r="J29924" s="72"/>
      <c r="K29924" s="72"/>
    </row>
    <row r="29925" spans="9:11">
      <c r="I29925" s="72"/>
      <c r="J29925" s="72"/>
      <c r="K29925" s="72"/>
    </row>
    <row r="29926" spans="9:11">
      <c r="I29926" s="72"/>
      <c r="J29926" s="72"/>
      <c r="K29926" s="72"/>
    </row>
    <row r="29927" spans="9:11">
      <c r="I29927" s="72"/>
      <c r="J29927" s="72"/>
      <c r="K29927" s="72"/>
    </row>
    <row r="29928" spans="9:11">
      <c r="I29928" s="72"/>
      <c r="J29928" s="72"/>
      <c r="K29928" s="72"/>
    </row>
    <row r="29929" spans="9:11">
      <c r="I29929" s="72"/>
      <c r="J29929" s="72"/>
      <c r="K29929" s="72"/>
    </row>
    <row r="29930" spans="9:11">
      <c r="I29930" s="72"/>
      <c r="J29930" s="72"/>
      <c r="K29930" s="72"/>
    </row>
    <row r="29931" spans="9:11">
      <c r="I29931" s="72"/>
      <c r="J29931" s="72"/>
      <c r="K29931" s="72"/>
    </row>
    <row r="29932" spans="9:11">
      <c r="I29932" s="72"/>
      <c r="J29932" s="72"/>
      <c r="K29932" s="72"/>
    </row>
    <row r="29933" spans="9:11">
      <c r="I29933" s="72"/>
      <c r="J29933" s="72"/>
      <c r="K29933" s="72"/>
    </row>
    <row r="29934" spans="9:11">
      <c r="I29934" s="72"/>
      <c r="J29934" s="72"/>
      <c r="K29934" s="72"/>
    </row>
    <row r="29935" spans="9:11">
      <c r="I29935" s="72"/>
      <c r="J29935" s="72"/>
      <c r="K29935" s="72"/>
    </row>
    <row r="29936" spans="9:11">
      <c r="I29936" s="72"/>
      <c r="J29936" s="72"/>
      <c r="K29936" s="72"/>
    </row>
    <row r="29937" spans="9:11">
      <c r="I29937" s="72"/>
      <c r="J29937" s="72"/>
      <c r="K29937" s="72"/>
    </row>
    <row r="29938" spans="9:11">
      <c r="I29938" s="72"/>
      <c r="J29938" s="72"/>
      <c r="K29938" s="72"/>
    </row>
    <row r="29939" spans="9:11">
      <c r="I29939" s="72"/>
      <c r="J29939" s="72"/>
      <c r="K29939" s="72"/>
    </row>
    <row r="29940" spans="9:11">
      <c r="I29940" s="72"/>
      <c r="J29940" s="72"/>
      <c r="K29940" s="72"/>
    </row>
    <row r="29941" spans="9:11">
      <c r="I29941" s="72"/>
      <c r="J29941" s="72"/>
      <c r="K29941" s="72"/>
    </row>
    <row r="29942" spans="9:11">
      <c r="I29942" s="72"/>
      <c r="J29942" s="72"/>
      <c r="K29942" s="72"/>
    </row>
    <row r="29943" spans="9:11">
      <c r="I29943" s="72"/>
      <c r="J29943" s="72"/>
      <c r="K29943" s="72"/>
    </row>
    <row r="29944" spans="9:11">
      <c r="I29944" s="72"/>
      <c r="J29944" s="72"/>
      <c r="K29944" s="72"/>
    </row>
    <row r="29945" spans="9:11">
      <c r="I29945" s="72"/>
      <c r="J29945" s="72"/>
      <c r="K29945" s="72"/>
    </row>
    <row r="29946" spans="9:11">
      <c r="I29946" s="72"/>
      <c r="J29946" s="72"/>
      <c r="K29946" s="72"/>
    </row>
    <row r="29947" spans="9:11">
      <c r="I29947" s="72"/>
      <c r="J29947" s="72"/>
      <c r="K29947" s="72"/>
    </row>
    <row r="29948" spans="9:11">
      <c r="I29948" s="72"/>
      <c r="J29948" s="72"/>
      <c r="K29948" s="72"/>
    </row>
    <row r="29949" spans="9:11">
      <c r="I29949" s="72"/>
      <c r="J29949" s="72"/>
      <c r="K29949" s="72"/>
    </row>
    <row r="29950" spans="9:11">
      <c r="I29950" s="72"/>
      <c r="J29950" s="72"/>
      <c r="K29950" s="72"/>
    </row>
    <row r="29951" spans="9:11">
      <c r="I29951" s="72"/>
      <c r="J29951" s="72"/>
      <c r="K29951" s="72"/>
    </row>
    <row r="29952" spans="9:11">
      <c r="I29952" s="72"/>
      <c r="J29952" s="72"/>
      <c r="K29952" s="72"/>
    </row>
    <row r="29953" spans="9:11">
      <c r="I29953" s="72"/>
      <c r="J29953" s="72"/>
      <c r="K29953" s="72"/>
    </row>
    <row r="29954" spans="9:11">
      <c r="I29954" s="72"/>
      <c r="J29954" s="72"/>
      <c r="K29954" s="72"/>
    </row>
    <row r="29955" spans="9:11">
      <c r="I29955" s="72"/>
      <c r="J29955" s="72"/>
      <c r="K29955" s="72"/>
    </row>
    <row r="29956" spans="9:11">
      <c r="I29956" s="72"/>
      <c r="J29956" s="72"/>
      <c r="K29956" s="72"/>
    </row>
    <row r="29957" spans="9:11">
      <c r="I29957" s="72"/>
      <c r="J29957" s="72"/>
      <c r="K29957" s="72"/>
    </row>
    <row r="29958" spans="9:11">
      <c r="I29958" s="72"/>
      <c r="J29958" s="72"/>
      <c r="K29958" s="72"/>
    </row>
    <row r="29959" spans="9:11">
      <c r="I29959" s="72"/>
      <c r="J29959" s="72"/>
      <c r="K29959" s="72"/>
    </row>
    <row r="29960" spans="9:11">
      <c r="I29960" s="72"/>
      <c r="J29960" s="72"/>
      <c r="K29960" s="72"/>
    </row>
    <row r="29961" spans="9:11">
      <c r="I29961" s="72"/>
      <c r="J29961" s="72"/>
      <c r="K29961" s="72"/>
    </row>
    <row r="29962" spans="9:11">
      <c r="I29962" s="72"/>
      <c r="J29962" s="72"/>
      <c r="K29962" s="72"/>
    </row>
    <row r="29963" spans="9:11">
      <c r="I29963" s="72"/>
      <c r="J29963" s="72"/>
      <c r="K29963" s="72"/>
    </row>
    <row r="29964" spans="9:11">
      <c r="I29964" s="72"/>
      <c r="J29964" s="72"/>
      <c r="K29964" s="72"/>
    </row>
    <row r="29965" spans="9:11">
      <c r="I29965" s="72"/>
      <c r="J29965" s="72"/>
      <c r="K29965" s="72"/>
    </row>
    <row r="29966" spans="9:11">
      <c r="I29966" s="72"/>
      <c r="J29966" s="72"/>
      <c r="K29966" s="72"/>
    </row>
    <row r="29967" spans="9:11">
      <c r="I29967" s="72"/>
      <c r="J29967" s="72"/>
      <c r="K29967" s="72"/>
    </row>
    <row r="29968" spans="9:11">
      <c r="I29968" s="72"/>
      <c r="J29968" s="72"/>
      <c r="K29968" s="72"/>
    </row>
    <row r="29969" spans="9:11">
      <c r="I29969" s="72"/>
      <c r="J29969" s="72"/>
      <c r="K29969" s="72"/>
    </row>
    <row r="29970" spans="9:11">
      <c r="I29970" s="72"/>
      <c r="J29970" s="72"/>
      <c r="K29970" s="72"/>
    </row>
    <row r="29971" spans="9:11">
      <c r="I29971" s="72"/>
      <c r="J29971" s="72"/>
      <c r="K29971" s="72"/>
    </row>
    <row r="29972" spans="9:11">
      <c r="I29972" s="72"/>
      <c r="J29972" s="72"/>
      <c r="K29972" s="72"/>
    </row>
    <row r="29973" spans="9:11">
      <c r="I29973" s="72"/>
      <c r="J29973" s="72"/>
      <c r="K29973" s="72"/>
    </row>
    <row r="29974" spans="9:11">
      <c r="I29974" s="72"/>
      <c r="J29974" s="72"/>
      <c r="K29974" s="72"/>
    </row>
    <row r="29975" spans="9:11">
      <c r="I29975" s="72"/>
      <c r="J29975" s="72"/>
      <c r="K29975" s="72"/>
    </row>
    <row r="29976" spans="9:11">
      <c r="I29976" s="72"/>
      <c r="J29976" s="72"/>
      <c r="K29976" s="72"/>
    </row>
    <row r="29977" spans="9:11">
      <c r="I29977" s="72"/>
      <c r="J29977" s="72"/>
      <c r="K29977" s="72"/>
    </row>
    <row r="29978" spans="9:11">
      <c r="I29978" s="72"/>
      <c r="J29978" s="72"/>
      <c r="K29978" s="72"/>
    </row>
    <row r="29979" spans="9:11">
      <c r="I29979" s="72"/>
      <c r="J29979" s="72"/>
      <c r="K29979" s="72"/>
    </row>
    <row r="29980" spans="9:11">
      <c r="I29980" s="72"/>
      <c r="J29980" s="72"/>
      <c r="K29980" s="72"/>
    </row>
    <row r="29981" spans="9:11">
      <c r="I29981" s="72"/>
      <c r="J29981" s="72"/>
      <c r="K29981" s="72"/>
    </row>
    <row r="29982" spans="9:11">
      <c r="I29982" s="72"/>
      <c r="J29982" s="72"/>
      <c r="K29982" s="72"/>
    </row>
    <row r="29983" spans="9:11">
      <c r="I29983" s="72"/>
      <c r="J29983" s="72"/>
      <c r="K29983" s="72"/>
    </row>
    <row r="29984" spans="9:11">
      <c r="I29984" s="72"/>
      <c r="J29984" s="72"/>
      <c r="K29984" s="72"/>
    </row>
    <row r="29985" spans="9:11">
      <c r="I29985" s="72"/>
      <c r="J29985" s="72"/>
      <c r="K29985" s="72"/>
    </row>
    <row r="29986" spans="9:11">
      <c r="I29986" s="72"/>
      <c r="J29986" s="72"/>
      <c r="K29986" s="72"/>
    </row>
    <row r="29987" spans="9:11">
      <c r="I29987" s="72"/>
      <c r="J29987" s="72"/>
      <c r="K29987" s="72"/>
    </row>
    <row r="29988" spans="9:11">
      <c r="I29988" s="72"/>
      <c r="J29988" s="72"/>
      <c r="K29988" s="72"/>
    </row>
    <row r="29989" spans="9:11">
      <c r="I29989" s="72"/>
      <c r="J29989" s="72"/>
      <c r="K29989" s="72"/>
    </row>
    <row r="29990" spans="9:11">
      <c r="I29990" s="72"/>
      <c r="J29990" s="72"/>
      <c r="K29990" s="72"/>
    </row>
    <row r="29991" spans="9:11">
      <c r="I29991" s="72"/>
      <c r="J29991" s="72"/>
      <c r="K29991" s="72"/>
    </row>
    <row r="29992" spans="9:11">
      <c r="I29992" s="72"/>
      <c r="J29992" s="72"/>
      <c r="K29992" s="72"/>
    </row>
    <row r="29993" spans="9:11">
      <c r="I29993" s="72"/>
      <c r="J29993" s="72"/>
      <c r="K29993" s="72"/>
    </row>
    <row r="29994" spans="9:11">
      <c r="I29994" s="72"/>
      <c r="J29994" s="72"/>
      <c r="K29994" s="72"/>
    </row>
    <row r="29995" spans="9:11">
      <c r="I29995" s="72"/>
      <c r="J29995" s="72"/>
      <c r="K29995" s="72"/>
    </row>
    <row r="29996" spans="9:11">
      <c r="I29996" s="72"/>
      <c r="J29996" s="72"/>
      <c r="K29996" s="72"/>
    </row>
    <row r="29997" spans="9:11">
      <c r="I29997" s="72"/>
      <c r="J29997" s="72"/>
      <c r="K29997" s="72"/>
    </row>
    <row r="29998" spans="9:11">
      <c r="I29998" s="72"/>
      <c r="J29998" s="72"/>
      <c r="K29998" s="72"/>
    </row>
    <row r="29999" spans="9:11">
      <c r="I29999" s="72"/>
      <c r="J29999" s="72"/>
      <c r="K29999" s="72"/>
    </row>
    <row r="30000" spans="9:11">
      <c r="I30000" s="72"/>
      <c r="J30000" s="72"/>
      <c r="K30000" s="72"/>
    </row>
    <row r="30001" spans="9:11">
      <c r="I30001" s="72"/>
      <c r="J30001" s="72"/>
      <c r="K30001" s="72"/>
    </row>
    <row r="30002" spans="9:11">
      <c r="I30002" s="72"/>
      <c r="J30002" s="72"/>
      <c r="K30002" s="72"/>
    </row>
    <row r="30003" spans="9:11">
      <c r="I30003" s="72"/>
      <c r="J30003" s="72"/>
      <c r="K30003" s="72"/>
    </row>
    <row r="30004" spans="9:11">
      <c r="I30004" s="72"/>
      <c r="J30004" s="72"/>
      <c r="K30004" s="72"/>
    </row>
    <row r="30005" spans="9:11">
      <c r="I30005" s="72"/>
      <c r="J30005" s="72"/>
      <c r="K30005" s="72"/>
    </row>
    <row r="30006" spans="9:11">
      <c r="I30006" s="72"/>
      <c r="J30006" s="72"/>
      <c r="K30006" s="72"/>
    </row>
    <row r="30007" spans="9:11">
      <c r="I30007" s="72"/>
      <c r="J30007" s="72"/>
      <c r="K30007" s="72"/>
    </row>
    <row r="30008" spans="9:11">
      <c r="I30008" s="72"/>
      <c r="J30008" s="72"/>
      <c r="K30008" s="72"/>
    </row>
    <row r="30009" spans="9:11">
      <c r="I30009" s="72"/>
      <c r="J30009" s="72"/>
      <c r="K30009" s="72"/>
    </row>
    <row r="30010" spans="9:11">
      <c r="I30010" s="72"/>
      <c r="J30010" s="72"/>
      <c r="K30010" s="72"/>
    </row>
    <row r="30011" spans="9:11">
      <c r="I30011" s="72"/>
      <c r="J30011" s="72"/>
      <c r="K30011" s="72"/>
    </row>
    <row r="30012" spans="9:11">
      <c r="I30012" s="72"/>
      <c r="J30012" s="72"/>
      <c r="K30012" s="72"/>
    </row>
    <row r="30013" spans="9:11">
      <c r="I30013" s="72"/>
      <c r="J30013" s="72"/>
      <c r="K30013" s="72"/>
    </row>
    <row r="30014" spans="9:11">
      <c r="I30014" s="72"/>
      <c r="J30014" s="72"/>
      <c r="K30014" s="72"/>
    </row>
    <row r="30015" spans="9:11">
      <c r="I30015" s="72"/>
      <c r="J30015" s="72"/>
      <c r="K30015" s="72"/>
    </row>
    <row r="30016" spans="9:11">
      <c r="I30016" s="72"/>
      <c r="J30016" s="72"/>
      <c r="K30016" s="72"/>
    </row>
    <row r="30017" spans="9:11">
      <c r="I30017" s="72"/>
      <c r="J30017" s="72"/>
      <c r="K30017" s="72"/>
    </row>
    <row r="30018" spans="9:11">
      <c r="I30018" s="72"/>
      <c r="J30018" s="72"/>
      <c r="K30018" s="72"/>
    </row>
    <row r="30019" spans="9:11">
      <c r="I30019" s="72"/>
      <c r="J30019" s="72"/>
      <c r="K30019" s="72"/>
    </row>
    <row r="30020" spans="9:11">
      <c r="I30020" s="72"/>
      <c r="J30020" s="72"/>
      <c r="K30020" s="72"/>
    </row>
    <row r="30021" spans="9:11">
      <c r="I30021" s="72"/>
      <c r="J30021" s="72"/>
      <c r="K30021" s="72"/>
    </row>
    <row r="30022" spans="9:11">
      <c r="I30022" s="72"/>
      <c r="J30022" s="72"/>
      <c r="K30022" s="72"/>
    </row>
    <row r="30023" spans="9:11">
      <c r="I30023" s="72"/>
      <c r="J30023" s="72"/>
      <c r="K30023" s="72"/>
    </row>
    <row r="30024" spans="9:11">
      <c r="I30024" s="72"/>
      <c r="J30024" s="72"/>
      <c r="K30024" s="72"/>
    </row>
    <row r="30025" spans="9:11">
      <c r="I30025" s="72"/>
      <c r="J30025" s="72"/>
      <c r="K30025" s="72"/>
    </row>
    <row r="30026" spans="9:11">
      <c r="I30026" s="72"/>
      <c r="J30026" s="72"/>
      <c r="K30026" s="72"/>
    </row>
    <row r="30027" spans="9:11">
      <c r="I30027" s="72"/>
      <c r="J30027" s="72"/>
      <c r="K30027" s="72"/>
    </row>
    <row r="30028" spans="9:11">
      <c r="I30028" s="72"/>
      <c r="J30028" s="72"/>
      <c r="K30028" s="72"/>
    </row>
    <row r="30029" spans="9:11">
      <c r="I30029" s="72"/>
      <c r="J30029" s="72"/>
      <c r="K30029" s="72"/>
    </row>
    <row r="30030" spans="9:11">
      <c r="I30030" s="72"/>
      <c r="J30030" s="72"/>
      <c r="K30030" s="72"/>
    </row>
    <row r="30031" spans="9:11">
      <c r="I30031" s="72"/>
      <c r="J30031" s="72"/>
      <c r="K30031" s="72"/>
    </row>
    <row r="30032" spans="9:11">
      <c r="I30032" s="72"/>
      <c r="J30032" s="72"/>
      <c r="K30032" s="72"/>
    </row>
    <row r="30033" spans="9:11">
      <c r="I30033" s="72"/>
      <c r="J30033" s="72"/>
      <c r="K30033" s="72"/>
    </row>
    <row r="30034" spans="9:11">
      <c r="I30034" s="72"/>
      <c r="J30034" s="72"/>
      <c r="K30034" s="72"/>
    </row>
    <row r="30035" spans="9:11">
      <c r="I30035" s="72"/>
      <c r="J30035" s="72"/>
      <c r="K30035" s="72"/>
    </row>
    <row r="30036" spans="9:11">
      <c r="I30036" s="72"/>
      <c r="J30036" s="72"/>
      <c r="K30036" s="72"/>
    </row>
    <row r="30037" spans="9:11">
      <c r="I30037" s="72"/>
      <c r="J30037" s="72"/>
      <c r="K30037" s="72"/>
    </row>
    <row r="30038" spans="9:11">
      <c r="I30038" s="72"/>
      <c r="J30038" s="72"/>
      <c r="K30038" s="72"/>
    </row>
    <row r="30039" spans="9:11">
      <c r="I30039" s="72"/>
      <c r="J30039" s="72"/>
      <c r="K30039" s="72"/>
    </row>
    <row r="30040" spans="9:11">
      <c r="I30040" s="72"/>
      <c r="J30040" s="72"/>
      <c r="K30040" s="72"/>
    </row>
    <row r="30041" spans="9:11">
      <c r="I30041" s="72"/>
      <c r="J30041" s="72"/>
      <c r="K30041" s="72"/>
    </row>
    <row r="30042" spans="9:11">
      <c r="I30042" s="72"/>
      <c r="J30042" s="72"/>
      <c r="K30042" s="72"/>
    </row>
    <row r="30043" spans="9:11">
      <c r="I30043" s="72"/>
      <c r="J30043" s="72"/>
      <c r="K30043" s="72"/>
    </row>
    <row r="30044" spans="9:11">
      <c r="I30044" s="72"/>
      <c r="J30044" s="72"/>
      <c r="K30044" s="72"/>
    </row>
    <row r="30045" spans="9:11">
      <c r="I30045" s="72"/>
      <c r="J30045" s="72"/>
      <c r="K30045" s="72"/>
    </row>
    <row r="30046" spans="9:11">
      <c r="I30046" s="72"/>
      <c r="J30046" s="72"/>
      <c r="K30046" s="72"/>
    </row>
    <row r="30047" spans="9:11">
      <c r="I30047" s="72"/>
      <c r="J30047" s="72"/>
      <c r="K30047" s="72"/>
    </row>
    <row r="30048" spans="9:11">
      <c r="I30048" s="72"/>
      <c r="J30048" s="72"/>
      <c r="K30048" s="72"/>
    </row>
    <row r="30049" spans="9:11">
      <c r="I30049" s="72"/>
      <c r="J30049" s="72"/>
      <c r="K30049" s="72"/>
    </row>
    <row r="30050" spans="9:11">
      <c r="I30050" s="72"/>
      <c r="J30050" s="72"/>
      <c r="K30050" s="72"/>
    </row>
    <row r="30051" spans="9:11">
      <c r="I30051" s="72"/>
      <c r="J30051" s="72"/>
      <c r="K30051" s="72"/>
    </row>
    <row r="30052" spans="9:11">
      <c r="I30052" s="72"/>
      <c r="J30052" s="72"/>
      <c r="K30052" s="72"/>
    </row>
    <row r="30053" spans="9:11">
      <c r="I30053" s="72"/>
      <c r="J30053" s="72"/>
      <c r="K30053" s="72"/>
    </row>
    <row r="30054" spans="9:11">
      <c r="I30054" s="72"/>
      <c r="J30054" s="72"/>
      <c r="K30054" s="72"/>
    </row>
    <row r="30055" spans="9:11">
      <c r="I30055" s="72"/>
      <c r="J30055" s="72"/>
      <c r="K30055" s="72"/>
    </row>
    <row r="30056" spans="9:11">
      <c r="I30056" s="72"/>
      <c r="J30056" s="72"/>
      <c r="K30056" s="72"/>
    </row>
    <row r="30057" spans="9:11">
      <c r="I30057" s="72"/>
      <c r="J30057" s="72"/>
      <c r="K30057" s="72"/>
    </row>
    <row r="30058" spans="9:11">
      <c r="I30058" s="72"/>
      <c r="J30058" s="72"/>
      <c r="K30058" s="72"/>
    </row>
    <row r="30059" spans="9:11">
      <c r="I30059" s="72"/>
      <c r="J30059" s="72"/>
      <c r="K30059" s="72"/>
    </row>
    <row r="30060" spans="9:11">
      <c r="I30060" s="72"/>
      <c r="J30060" s="72"/>
      <c r="K30060" s="72"/>
    </row>
    <row r="30061" spans="9:11">
      <c r="I30061" s="72"/>
      <c r="J30061" s="72"/>
      <c r="K30061" s="72"/>
    </row>
    <row r="30062" spans="9:11">
      <c r="I30062" s="72"/>
      <c r="J30062" s="72"/>
      <c r="K30062" s="72"/>
    </row>
    <row r="30063" spans="9:11">
      <c r="I30063" s="72"/>
      <c r="J30063" s="72"/>
      <c r="K30063" s="72"/>
    </row>
    <row r="30064" spans="9:11">
      <c r="I30064" s="72"/>
      <c r="J30064" s="72"/>
      <c r="K30064" s="72"/>
    </row>
    <row r="30065" spans="9:11">
      <c r="I30065" s="72"/>
      <c r="J30065" s="72"/>
      <c r="K30065" s="72"/>
    </row>
    <row r="30066" spans="9:11">
      <c r="I30066" s="72"/>
      <c r="J30066" s="72"/>
      <c r="K30066" s="72"/>
    </row>
    <row r="30067" spans="9:11">
      <c r="I30067" s="72"/>
      <c r="J30067" s="72"/>
      <c r="K30067" s="72"/>
    </row>
    <row r="30068" spans="9:11">
      <c r="I30068" s="72"/>
      <c r="J30068" s="72"/>
      <c r="K30068" s="72"/>
    </row>
    <row r="30069" spans="9:11">
      <c r="I30069" s="72"/>
      <c r="J30069" s="72"/>
      <c r="K30069" s="72"/>
    </row>
    <row r="30070" spans="9:11">
      <c r="I30070" s="72"/>
      <c r="J30070" s="72"/>
      <c r="K30070" s="72"/>
    </row>
    <row r="30071" spans="9:11">
      <c r="I30071" s="72"/>
      <c r="J30071" s="72"/>
      <c r="K30071" s="72"/>
    </row>
    <row r="30072" spans="9:11">
      <c r="I30072" s="72"/>
      <c r="J30072" s="72"/>
      <c r="K30072" s="72"/>
    </row>
    <row r="30073" spans="9:11">
      <c r="I30073" s="72"/>
      <c r="J30073" s="72"/>
      <c r="K30073" s="72"/>
    </row>
    <row r="30074" spans="9:11">
      <c r="I30074" s="72"/>
      <c r="J30074" s="72"/>
      <c r="K30074" s="72"/>
    </row>
    <row r="30075" spans="9:11">
      <c r="I30075" s="72"/>
      <c r="J30075" s="72"/>
      <c r="K30075" s="72"/>
    </row>
    <row r="30076" spans="9:11">
      <c r="I30076" s="72"/>
      <c r="J30076" s="72"/>
      <c r="K30076" s="72"/>
    </row>
    <row r="30077" spans="9:11">
      <c r="I30077" s="72"/>
      <c r="J30077" s="72"/>
      <c r="K30077" s="72"/>
    </row>
    <row r="30078" spans="9:11">
      <c r="I30078" s="72"/>
      <c r="J30078" s="72"/>
      <c r="K30078" s="72"/>
    </row>
    <row r="30079" spans="9:11">
      <c r="I30079" s="72"/>
      <c r="J30079" s="72"/>
      <c r="K30079" s="72"/>
    </row>
    <row r="30080" spans="9:11">
      <c r="I30080" s="72"/>
      <c r="J30080" s="72"/>
      <c r="K30080" s="72"/>
    </row>
    <row r="30081" spans="9:11">
      <c r="I30081" s="72"/>
      <c r="J30081" s="72"/>
      <c r="K30081" s="72"/>
    </row>
    <row r="30082" spans="9:11">
      <c r="I30082" s="72"/>
      <c r="J30082" s="72"/>
      <c r="K30082" s="72"/>
    </row>
    <row r="30083" spans="9:11">
      <c r="I30083" s="72"/>
      <c r="J30083" s="72"/>
      <c r="K30083" s="72"/>
    </row>
    <row r="30084" spans="9:11">
      <c r="I30084" s="72"/>
      <c r="J30084" s="72"/>
      <c r="K30084" s="72"/>
    </row>
    <row r="30085" spans="9:11">
      <c r="I30085" s="72"/>
      <c r="J30085" s="72"/>
      <c r="K30085" s="72"/>
    </row>
    <row r="30086" spans="9:11">
      <c r="I30086" s="72"/>
      <c r="J30086" s="72"/>
      <c r="K30086" s="72"/>
    </row>
    <row r="30087" spans="9:11">
      <c r="I30087" s="72"/>
      <c r="J30087" s="72"/>
      <c r="K30087" s="72"/>
    </row>
    <row r="30088" spans="9:11">
      <c r="I30088" s="72"/>
      <c r="J30088" s="72"/>
      <c r="K30088" s="72"/>
    </row>
    <row r="30089" spans="9:11">
      <c r="I30089" s="72"/>
      <c r="J30089" s="72"/>
      <c r="K30089" s="72"/>
    </row>
    <row r="30090" spans="9:11">
      <c r="I30090" s="72"/>
      <c r="J30090" s="72"/>
      <c r="K30090" s="72"/>
    </row>
    <row r="30091" spans="9:11">
      <c r="I30091" s="72"/>
      <c r="J30091" s="72"/>
      <c r="K30091" s="72"/>
    </row>
    <row r="30092" spans="9:11">
      <c r="I30092" s="72"/>
      <c r="J30092" s="72"/>
      <c r="K30092" s="72"/>
    </row>
    <row r="30093" spans="9:11">
      <c r="I30093" s="72"/>
      <c r="J30093" s="72"/>
      <c r="K30093" s="72"/>
    </row>
    <row r="30094" spans="9:11">
      <c r="I30094" s="72"/>
      <c r="J30094" s="72"/>
      <c r="K30094" s="72"/>
    </row>
    <row r="30095" spans="9:11">
      <c r="I30095" s="72"/>
      <c r="J30095" s="72"/>
      <c r="K30095" s="72"/>
    </row>
    <row r="30096" spans="9:11">
      <c r="I30096" s="72"/>
      <c r="J30096" s="72"/>
      <c r="K30096" s="72"/>
    </row>
    <row r="30097" spans="9:11">
      <c r="I30097" s="72"/>
      <c r="J30097" s="72"/>
      <c r="K30097" s="72"/>
    </row>
    <row r="30098" spans="9:11">
      <c r="I30098" s="72"/>
      <c r="J30098" s="72"/>
      <c r="K30098" s="72"/>
    </row>
    <row r="30099" spans="9:11">
      <c r="I30099" s="72"/>
      <c r="J30099" s="72"/>
      <c r="K30099" s="72"/>
    </row>
    <row r="30100" spans="9:11">
      <c r="I30100" s="72"/>
      <c r="J30100" s="72"/>
      <c r="K30100" s="72"/>
    </row>
    <row r="30101" spans="9:11">
      <c r="I30101" s="72"/>
      <c r="J30101" s="72"/>
      <c r="K30101" s="72"/>
    </row>
    <row r="30102" spans="9:11">
      <c r="I30102" s="72"/>
      <c r="J30102" s="72"/>
      <c r="K30102" s="72"/>
    </row>
    <row r="30103" spans="9:11">
      <c r="I30103" s="72"/>
      <c r="J30103" s="72"/>
      <c r="K30103" s="72"/>
    </row>
    <row r="30104" spans="9:11">
      <c r="I30104" s="72"/>
      <c r="J30104" s="72"/>
      <c r="K30104" s="72"/>
    </row>
    <row r="30105" spans="9:11">
      <c r="I30105" s="72"/>
      <c r="J30105" s="72"/>
      <c r="K30105" s="72"/>
    </row>
    <row r="30106" spans="9:11">
      <c r="I30106" s="72"/>
      <c r="J30106" s="72"/>
      <c r="K30106" s="72"/>
    </row>
    <row r="30107" spans="9:11">
      <c r="I30107" s="72"/>
      <c r="J30107" s="72"/>
      <c r="K30107" s="72"/>
    </row>
    <row r="30108" spans="9:11">
      <c r="I30108" s="72"/>
      <c r="J30108" s="72"/>
      <c r="K30108" s="72"/>
    </row>
    <row r="30109" spans="9:11">
      <c r="I30109" s="72"/>
      <c r="J30109" s="72"/>
      <c r="K30109" s="72"/>
    </row>
    <row r="30110" spans="9:11">
      <c r="I30110" s="72"/>
      <c r="J30110" s="72"/>
      <c r="K30110" s="72"/>
    </row>
    <row r="30111" spans="9:11">
      <c r="I30111" s="72"/>
      <c r="J30111" s="72"/>
      <c r="K30111" s="72"/>
    </row>
    <row r="30112" spans="9:11">
      <c r="I30112" s="72"/>
      <c r="J30112" s="72"/>
      <c r="K30112" s="72"/>
    </row>
    <row r="30113" spans="9:11">
      <c r="I30113" s="72"/>
      <c r="J30113" s="72"/>
      <c r="K30113" s="72"/>
    </row>
    <row r="30114" spans="9:11">
      <c r="I30114" s="72"/>
      <c r="J30114" s="72"/>
      <c r="K30114" s="72"/>
    </row>
    <row r="30115" spans="9:11">
      <c r="I30115" s="72"/>
      <c r="J30115" s="72"/>
      <c r="K30115" s="72"/>
    </row>
    <row r="30116" spans="9:11">
      <c r="I30116" s="72"/>
      <c r="J30116" s="72"/>
      <c r="K30116" s="72"/>
    </row>
    <row r="30117" spans="9:11">
      <c r="I30117" s="72"/>
      <c r="J30117" s="72"/>
      <c r="K30117" s="72"/>
    </row>
    <row r="30118" spans="9:11">
      <c r="I30118" s="72"/>
      <c r="J30118" s="72"/>
      <c r="K30118" s="72"/>
    </row>
    <row r="30119" spans="9:11">
      <c r="I30119" s="72"/>
      <c r="J30119" s="72"/>
      <c r="K30119" s="72"/>
    </row>
    <row r="30120" spans="9:11">
      <c r="I30120" s="72"/>
      <c r="J30120" s="72"/>
      <c r="K30120" s="72"/>
    </row>
    <row r="30121" spans="9:11">
      <c r="I30121" s="72"/>
      <c r="J30121" s="72"/>
      <c r="K30121" s="72"/>
    </row>
    <row r="30122" spans="9:11">
      <c r="I30122" s="72"/>
      <c r="J30122" s="72"/>
      <c r="K30122" s="72"/>
    </row>
    <row r="30123" spans="9:11">
      <c r="I30123" s="72"/>
      <c r="J30123" s="72"/>
      <c r="K30123" s="72"/>
    </row>
    <row r="30124" spans="9:11">
      <c r="I30124" s="72"/>
      <c r="J30124" s="72"/>
      <c r="K30124" s="72"/>
    </row>
    <row r="30125" spans="9:11">
      <c r="I30125" s="72"/>
      <c r="J30125" s="72"/>
      <c r="K30125" s="72"/>
    </row>
    <row r="30126" spans="9:11">
      <c r="I30126" s="72"/>
      <c r="J30126" s="72"/>
      <c r="K30126" s="72"/>
    </row>
    <row r="30127" spans="9:11">
      <c r="I30127" s="72"/>
      <c r="J30127" s="72"/>
      <c r="K30127" s="72"/>
    </row>
    <row r="30128" spans="9:11">
      <c r="I30128" s="72"/>
      <c r="J30128" s="72"/>
      <c r="K30128" s="72"/>
    </row>
    <row r="30129" spans="9:11">
      <c r="I30129" s="72"/>
      <c r="J30129" s="72"/>
      <c r="K30129" s="72"/>
    </row>
    <row r="30130" spans="9:11">
      <c r="I30130" s="72"/>
      <c r="J30130" s="72"/>
      <c r="K30130" s="72"/>
    </row>
    <row r="30131" spans="9:11">
      <c r="I30131" s="72"/>
      <c r="J30131" s="72"/>
      <c r="K30131" s="72"/>
    </row>
    <row r="30132" spans="9:11">
      <c r="I30132" s="72"/>
      <c r="J30132" s="72"/>
      <c r="K30132" s="72"/>
    </row>
    <row r="30133" spans="9:11">
      <c r="I30133" s="72"/>
      <c r="J30133" s="72"/>
      <c r="K30133" s="72"/>
    </row>
    <row r="30134" spans="9:11">
      <c r="I30134" s="72"/>
      <c r="J30134" s="72"/>
      <c r="K30134" s="72"/>
    </row>
    <row r="30135" spans="9:11">
      <c r="I30135" s="72"/>
      <c r="J30135" s="72"/>
      <c r="K30135" s="72"/>
    </row>
    <row r="30136" spans="9:11">
      <c r="I30136" s="72"/>
      <c r="J30136" s="72"/>
      <c r="K30136" s="72"/>
    </row>
    <row r="30137" spans="9:11">
      <c r="I30137" s="72"/>
      <c r="J30137" s="72"/>
      <c r="K30137" s="72"/>
    </row>
    <row r="30138" spans="9:11">
      <c r="I30138" s="72"/>
      <c r="J30138" s="72"/>
      <c r="K30138" s="72"/>
    </row>
    <row r="30139" spans="9:11">
      <c r="I30139" s="72"/>
      <c r="J30139" s="72"/>
      <c r="K30139" s="72"/>
    </row>
    <row r="30140" spans="9:11">
      <c r="I30140" s="72"/>
      <c r="J30140" s="72"/>
      <c r="K30140" s="72"/>
    </row>
    <row r="30141" spans="9:11">
      <c r="I30141" s="72"/>
      <c r="J30141" s="72"/>
      <c r="K30141" s="72"/>
    </row>
    <row r="30142" spans="9:11">
      <c r="I30142" s="72"/>
      <c r="J30142" s="72"/>
      <c r="K30142" s="72"/>
    </row>
    <row r="30143" spans="9:11">
      <c r="I30143" s="72"/>
      <c r="J30143" s="72"/>
      <c r="K30143" s="72"/>
    </row>
    <row r="30144" spans="9:11">
      <c r="I30144" s="72"/>
      <c r="J30144" s="72"/>
      <c r="K30144" s="72"/>
    </row>
    <row r="30145" spans="9:11">
      <c r="I30145" s="72"/>
      <c r="J30145" s="72"/>
      <c r="K30145" s="72"/>
    </row>
    <row r="30146" spans="9:11">
      <c r="I30146" s="72"/>
      <c r="J30146" s="72"/>
      <c r="K30146" s="72"/>
    </row>
    <row r="30147" spans="9:11">
      <c r="I30147" s="72"/>
      <c r="J30147" s="72"/>
      <c r="K30147" s="72"/>
    </row>
    <row r="30148" spans="9:11">
      <c r="I30148" s="72"/>
      <c r="J30148" s="72"/>
      <c r="K30148" s="72"/>
    </row>
    <row r="30149" spans="9:11">
      <c r="I30149" s="72"/>
      <c r="J30149" s="72"/>
      <c r="K30149" s="72"/>
    </row>
    <row r="30150" spans="9:11">
      <c r="I30150" s="72"/>
      <c r="J30150" s="72"/>
      <c r="K30150" s="72"/>
    </row>
    <row r="30151" spans="9:11">
      <c r="I30151" s="72"/>
      <c r="J30151" s="72"/>
      <c r="K30151" s="72"/>
    </row>
    <row r="30152" spans="9:11">
      <c r="I30152" s="72"/>
      <c r="J30152" s="72"/>
      <c r="K30152" s="72"/>
    </row>
    <row r="30153" spans="9:11">
      <c r="I30153" s="72"/>
      <c r="J30153" s="72"/>
      <c r="K30153" s="72"/>
    </row>
    <row r="30154" spans="9:11">
      <c r="I30154" s="72"/>
      <c r="J30154" s="72"/>
      <c r="K30154" s="72"/>
    </row>
    <row r="30155" spans="9:11">
      <c r="I30155" s="72"/>
      <c r="J30155" s="72"/>
      <c r="K30155" s="72"/>
    </row>
    <row r="30156" spans="9:11">
      <c r="I30156" s="72"/>
      <c r="J30156" s="72"/>
      <c r="K30156" s="72"/>
    </row>
    <row r="30157" spans="9:11">
      <c r="I30157" s="72"/>
      <c r="J30157" s="72"/>
      <c r="K30157" s="72"/>
    </row>
    <row r="30158" spans="9:11">
      <c r="I30158" s="72"/>
      <c r="J30158" s="72"/>
      <c r="K30158" s="72"/>
    </row>
    <row r="30159" spans="9:11">
      <c r="I30159" s="72"/>
      <c r="J30159" s="72"/>
      <c r="K30159" s="72"/>
    </row>
    <row r="30160" spans="9:11">
      <c r="I30160" s="72"/>
      <c r="J30160" s="72"/>
      <c r="K30160" s="72"/>
    </row>
    <row r="30161" spans="9:11">
      <c r="I30161" s="72"/>
      <c r="J30161" s="72"/>
      <c r="K30161" s="72"/>
    </row>
    <row r="30162" spans="9:11">
      <c r="I30162" s="72"/>
      <c r="J30162" s="72"/>
      <c r="K30162" s="72"/>
    </row>
    <row r="30163" spans="9:11">
      <c r="I30163" s="72"/>
      <c r="J30163" s="72"/>
      <c r="K30163" s="72"/>
    </row>
    <row r="30164" spans="9:11">
      <c r="I30164" s="72"/>
      <c r="J30164" s="72"/>
      <c r="K30164" s="72"/>
    </row>
    <row r="30165" spans="9:11">
      <c r="I30165" s="72"/>
      <c r="J30165" s="72"/>
      <c r="K30165" s="72"/>
    </row>
    <row r="30166" spans="9:11">
      <c r="I30166" s="72"/>
      <c r="J30166" s="72"/>
      <c r="K30166" s="72"/>
    </row>
    <row r="30167" spans="9:11">
      <c r="I30167" s="72"/>
      <c r="J30167" s="72"/>
      <c r="K30167" s="72"/>
    </row>
    <row r="30168" spans="9:11">
      <c r="I30168" s="72"/>
      <c r="J30168" s="72"/>
      <c r="K30168" s="72"/>
    </row>
    <row r="30169" spans="9:11">
      <c r="I30169" s="72"/>
      <c r="J30169" s="72"/>
      <c r="K30169" s="72"/>
    </row>
    <row r="30170" spans="9:11">
      <c r="I30170" s="72"/>
      <c r="J30170" s="72"/>
      <c r="K30170" s="72"/>
    </row>
    <row r="30171" spans="9:11">
      <c r="I30171" s="72"/>
      <c r="J30171" s="72"/>
      <c r="K30171" s="72"/>
    </row>
    <row r="30172" spans="9:11">
      <c r="I30172" s="72"/>
      <c r="J30172" s="72"/>
      <c r="K30172" s="72"/>
    </row>
    <row r="30173" spans="9:11">
      <c r="I30173" s="72"/>
      <c r="J30173" s="72"/>
      <c r="K30173" s="72"/>
    </row>
    <row r="30174" spans="9:11">
      <c r="I30174" s="72"/>
      <c r="J30174" s="72"/>
      <c r="K30174" s="72"/>
    </row>
    <row r="30175" spans="9:11">
      <c r="I30175" s="72"/>
      <c r="J30175" s="72"/>
      <c r="K30175" s="72"/>
    </row>
    <row r="30176" spans="9:11">
      <c r="I30176" s="72"/>
      <c r="J30176" s="72"/>
      <c r="K30176" s="72"/>
    </row>
    <row r="30177" spans="9:11">
      <c r="I30177" s="72"/>
      <c r="J30177" s="72"/>
      <c r="K30177" s="72"/>
    </row>
    <row r="30178" spans="9:11">
      <c r="I30178" s="72"/>
      <c r="J30178" s="72"/>
      <c r="K30178" s="72"/>
    </row>
    <row r="30179" spans="9:11">
      <c r="I30179" s="72"/>
      <c r="J30179" s="72"/>
      <c r="K30179" s="72"/>
    </row>
    <row r="30180" spans="9:11">
      <c r="I30180" s="72"/>
      <c r="J30180" s="72"/>
      <c r="K30180" s="72"/>
    </row>
    <row r="30181" spans="9:11">
      <c r="I30181" s="72"/>
      <c r="J30181" s="72"/>
      <c r="K30181" s="72"/>
    </row>
    <row r="30182" spans="9:11">
      <c r="I30182" s="72"/>
      <c r="J30182" s="72"/>
      <c r="K30182" s="72"/>
    </row>
    <row r="30183" spans="9:11">
      <c r="I30183" s="72"/>
      <c r="J30183" s="72"/>
      <c r="K30183" s="72"/>
    </row>
    <row r="30184" spans="9:11">
      <c r="I30184" s="72"/>
      <c r="J30184" s="72"/>
      <c r="K30184" s="72"/>
    </row>
    <row r="30185" spans="9:11">
      <c r="I30185" s="72"/>
      <c r="J30185" s="72"/>
      <c r="K30185" s="72"/>
    </row>
    <row r="30186" spans="9:11">
      <c r="I30186" s="72"/>
      <c r="J30186" s="72"/>
      <c r="K30186" s="72"/>
    </row>
    <row r="30187" spans="9:11">
      <c r="I30187" s="72"/>
      <c r="J30187" s="72"/>
      <c r="K30187" s="72"/>
    </row>
    <row r="30188" spans="9:11">
      <c r="I30188" s="72"/>
      <c r="J30188" s="72"/>
      <c r="K30188" s="72"/>
    </row>
    <row r="30189" spans="9:11">
      <c r="I30189" s="72"/>
      <c r="J30189" s="72"/>
      <c r="K30189" s="72"/>
    </row>
    <row r="30190" spans="9:11">
      <c r="I30190" s="72"/>
      <c r="J30190" s="72"/>
      <c r="K30190" s="72"/>
    </row>
    <row r="30191" spans="9:11">
      <c r="I30191" s="72"/>
      <c r="J30191" s="72"/>
      <c r="K30191" s="72"/>
    </row>
    <row r="30192" spans="9:11">
      <c r="I30192" s="72"/>
      <c r="J30192" s="72"/>
      <c r="K30192" s="72"/>
    </row>
    <row r="30193" spans="9:11">
      <c r="I30193" s="72"/>
      <c r="J30193" s="72"/>
      <c r="K30193" s="72"/>
    </row>
    <row r="30194" spans="9:11">
      <c r="I30194" s="72"/>
      <c r="J30194" s="72"/>
      <c r="K30194" s="72"/>
    </row>
    <row r="30195" spans="9:11">
      <c r="I30195" s="72"/>
      <c r="J30195" s="72"/>
      <c r="K30195" s="72"/>
    </row>
    <row r="30196" spans="9:11">
      <c r="I30196" s="72"/>
      <c r="J30196" s="72"/>
      <c r="K30196" s="72"/>
    </row>
    <row r="30197" spans="9:11">
      <c r="I30197" s="72"/>
      <c r="J30197" s="72"/>
      <c r="K30197" s="72"/>
    </row>
    <row r="30198" spans="9:11">
      <c r="I30198" s="72"/>
      <c r="J30198" s="72"/>
      <c r="K30198" s="72"/>
    </row>
    <row r="30199" spans="9:11">
      <c r="I30199" s="72"/>
      <c r="J30199" s="72"/>
      <c r="K30199" s="72"/>
    </row>
    <row r="30200" spans="9:11">
      <c r="I30200" s="72"/>
      <c r="J30200" s="72"/>
      <c r="K30200" s="72"/>
    </row>
    <row r="30201" spans="9:11">
      <c r="I30201" s="72"/>
      <c r="J30201" s="72"/>
      <c r="K30201" s="72"/>
    </row>
    <row r="30202" spans="9:11">
      <c r="I30202" s="72"/>
      <c r="J30202" s="72"/>
      <c r="K30202" s="72"/>
    </row>
    <row r="30203" spans="9:11">
      <c r="I30203" s="72"/>
      <c r="J30203" s="72"/>
      <c r="K30203" s="72"/>
    </row>
    <row r="30204" spans="9:11">
      <c r="I30204" s="72"/>
      <c r="J30204" s="72"/>
      <c r="K30204" s="72"/>
    </row>
    <row r="30205" spans="9:11">
      <c r="I30205" s="72"/>
      <c r="J30205" s="72"/>
      <c r="K30205" s="72"/>
    </row>
    <row r="30206" spans="9:11">
      <c r="I30206" s="72"/>
      <c r="J30206" s="72"/>
      <c r="K30206" s="72"/>
    </row>
    <row r="30207" spans="9:11">
      <c r="I30207" s="72"/>
      <c r="J30207" s="72"/>
      <c r="K30207" s="72"/>
    </row>
    <row r="30208" spans="9:11">
      <c r="I30208" s="72"/>
      <c r="J30208" s="72"/>
      <c r="K30208" s="72"/>
    </row>
    <row r="30209" spans="9:11">
      <c r="I30209" s="72"/>
      <c r="J30209" s="72"/>
      <c r="K30209" s="72"/>
    </row>
    <row r="30210" spans="9:11">
      <c r="I30210" s="72"/>
      <c r="J30210" s="72"/>
      <c r="K30210" s="72"/>
    </row>
    <row r="30211" spans="9:11">
      <c r="I30211" s="72"/>
      <c r="J30211" s="72"/>
      <c r="K30211" s="72"/>
    </row>
    <row r="30212" spans="9:11">
      <c r="I30212" s="72"/>
      <c r="J30212" s="72"/>
      <c r="K30212" s="72"/>
    </row>
    <row r="30213" spans="9:11">
      <c r="I30213" s="72"/>
      <c r="J30213" s="72"/>
      <c r="K30213" s="72"/>
    </row>
    <row r="30214" spans="9:11">
      <c r="I30214" s="72"/>
      <c r="J30214" s="72"/>
      <c r="K30214" s="72"/>
    </row>
    <row r="30215" spans="9:11">
      <c r="I30215" s="72"/>
      <c r="J30215" s="72"/>
      <c r="K30215" s="72"/>
    </row>
    <row r="30216" spans="9:11">
      <c r="I30216" s="72"/>
      <c r="J30216" s="72"/>
      <c r="K30216" s="72"/>
    </row>
    <row r="30217" spans="9:11">
      <c r="I30217" s="72"/>
      <c r="J30217" s="72"/>
      <c r="K30217" s="72"/>
    </row>
    <row r="30218" spans="9:11">
      <c r="I30218" s="72"/>
      <c r="J30218" s="72"/>
      <c r="K30218" s="72"/>
    </row>
    <row r="30219" spans="9:11">
      <c r="I30219" s="72"/>
      <c r="J30219" s="72"/>
      <c r="K30219" s="72"/>
    </row>
    <row r="30220" spans="9:11">
      <c r="I30220" s="72"/>
      <c r="J30220" s="72"/>
      <c r="K30220" s="72"/>
    </row>
    <row r="30221" spans="9:11">
      <c r="I30221" s="72"/>
      <c r="J30221" s="72"/>
      <c r="K30221" s="72"/>
    </row>
    <row r="30222" spans="9:11">
      <c r="I30222" s="72"/>
      <c r="J30222" s="72"/>
      <c r="K30222" s="72"/>
    </row>
    <row r="30223" spans="9:11">
      <c r="I30223" s="72"/>
      <c r="J30223" s="72"/>
      <c r="K30223" s="72"/>
    </row>
    <row r="30224" spans="9:11">
      <c r="I30224" s="72"/>
      <c r="J30224" s="72"/>
      <c r="K30224" s="72"/>
    </row>
    <row r="30225" spans="9:11">
      <c r="I30225" s="72"/>
      <c r="J30225" s="72"/>
      <c r="K30225" s="72"/>
    </row>
    <row r="30226" spans="9:11">
      <c r="I30226" s="72"/>
      <c r="J30226" s="72"/>
      <c r="K30226" s="72"/>
    </row>
    <row r="30227" spans="9:11">
      <c r="I30227" s="72"/>
      <c r="J30227" s="72"/>
      <c r="K30227" s="72"/>
    </row>
    <row r="30228" spans="9:11">
      <c r="I30228" s="72"/>
      <c r="J30228" s="72"/>
      <c r="K30228" s="72"/>
    </row>
    <row r="30229" spans="9:11">
      <c r="I30229" s="72"/>
      <c r="J30229" s="72"/>
      <c r="K30229" s="72"/>
    </row>
    <row r="30230" spans="9:11">
      <c r="I30230" s="72"/>
      <c r="J30230" s="72"/>
      <c r="K30230" s="72"/>
    </row>
    <row r="30231" spans="9:11">
      <c r="I30231" s="72"/>
      <c r="J30231" s="72"/>
      <c r="K30231" s="72"/>
    </row>
    <row r="30232" spans="9:11">
      <c r="I30232" s="72"/>
      <c r="J30232" s="72"/>
      <c r="K30232" s="72"/>
    </row>
    <row r="30233" spans="9:11">
      <c r="I30233" s="72"/>
      <c r="J30233" s="72"/>
      <c r="K30233" s="72"/>
    </row>
    <row r="30234" spans="9:11">
      <c r="I30234" s="72"/>
      <c r="J30234" s="72"/>
      <c r="K30234" s="72"/>
    </row>
    <row r="30235" spans="9:11">
      <c r="I30235" s="72"/>
      <c r="J30235" s="72"/>
      <c r="K30235" s="72"/>
    </row>
    <row r="30236" spans="9:11">
      <c r="I30236" s="72"/>
      <c r="J30236" s="72"/>
      <c r="K30236" s="72"/>
    </row>
    <row r="30237" spans="9:11">
      <c r="I30237" s="72"/>
      <c r="J30237" s="72"/>
      <c r="K30237" s="72"/>
    </row>
    <row r="30238" spans="9:11">
      <c r="I30238" s="72"/>
      <c r="J30238" s="72"/>
      <c r="K30238" s="72"/>
    </row>
    <row r="30239" spans="9:11">
      <c r="I30239" s="72"/>
      <c r="J30239" s="72"/>
      <c r="K30239" s="72"/>
    </row>
    <row r="30240" spans="9:11">
      <c r="I30240" s="72"/>
      <c r="J30240" s="72"/>
      <c r="K30240" s="72"/>
    </row>
    <row r="30241" spans="9:11">
      <c r="I30241" s="72"/>
      <c r="J30241" s="72"/>
      <c r="K30241" s="72"/>
    </row>
    <row r="30242" spans="9:11">
      <c r="I30242" s="72"/>
      <c r="J30242" s="72"/>
      <c r="K30242" s="72"/>
    </row>
    <row r="30243" spans="9:11">
      <c r="I30243" s="72"/>
      <c r="J30243" s="72"/>
      <c r="K30243" s="72"/>
    </row>
    <row r="30244" spans="9:11">
      <c r="I30244" s="72"/>
      <c r="J30244" s="72"/>
      <c r="K30244" s="72"/>
    </row>
    <row r="30245" spans="9:11">
      <c r="I30245" s="72"/>
      <c r="J30245" s="72"/>
      <c r="K30245" s="72"/>
    </row>
    <row r="30246" spans="9:11">
      <c r="I30246" s="72"/>
      <c r="J30246" s="72"/>
      <c r="K30246" s="72"/>
    </row>
    <row r="30247" spans="9:11">
      <c r="I30247" s="72"/>
      <c r="J30247" s="72"/>
      <c r="K30247" s="72"/>
    </row>
    <row r="30248" spans="9:11">
      <c r="I30248" s="72"/>
      <c r="J30248" s="72"/>
      <c r="K30248" s="72"/>
    </row>
    <row r="30249" spans="9:11">
      <c r="I30249" s="72"/>
      <c r="J30249" s="72"/>
      <c r="K30249" s="72"/>
    </row>
    <row r="30250" spans="9:11">
      <c r="I30250" s="72"/>
      <c r="J30250" s="72"/>
      <c r="K30250" s="72"/>
    </row>
    <row r="30251" spans="9:11">
      <c r="I30251" s="72"/>
      <c r="J30251" s="72"/>
      <c r="K30251" s="72"/>
    </row>
    <row r="30252" spans="9:11">
      <c r="I30252" s="72"/>
      <c r="J30252" s="72"/>
      <c r="K30252" s="72"/>
    </row>
    <row r="30253" spans="9:11">
      <c r="I30253" s="72"/>
      <c r="J30253" s="72"/>
      <c r="K30253" s="72"/>
    </row>
    <row r="30254" spans="9:11">
      <c r="I30254" s="72"/>
      <c r="J30254" s="72"/>
      <c r="K30254" s="72"/>
    </row>
    <row r="30255" spans="9:11">
      <c r="I30255" s="72"/>
      <c r="J30255" s="72"/>
      <c r="K30255" s="72"/>
    </row>
    <row r="30256" spans="9:11">
      <c r="I30256" s="72"/>
      <c r="J30256" s="72"/>
      <c r="K30256" s="72"/>
    </row>
    <row r="30257" spans="9:11">
      <c r="I30257" s="72"/>
      <c r="J30257" s="72"/>
      <c r="K30257" s="72"/>
    </row>
    <row r="30258" spans="9:11">
      <c r="I30258" s="72"/>
      <c r="J30258" s="72"/>
      <c r="K30258" s="72"/>
    </row>
    <row r="30259" spans="9:11">
      <c r="I30259" s="72"/>
      <c r="J30259" s="72"/>
      <c r="K30259" s="72"/>
    </row>
    <row r="30260" spans="9:11">
      <c r="I30260" s="72"/>
      <c r="J30260" s="72"/>
      <c r="K30260" s="72"/>
    </row>
    <row r="30261" spans="9:11">
      <c r="I30261" s="72"/>
      <c r="J30261" s="72"/>
      <c r="K30261" s="72"/>
    </row>
    <row r="30262" spans="9:11">
      <c r="I30262" s="72"/>
      <c r="J30262" s="72"/>
      <c r="K30262" s="72"/>
    </row>
    <row r="30263" spans="9:11">
      <c r="I30263" s="72"/>
      <c r="J30263" s="72"/>
      <c r="K30263" s="72"/>
    </row>
    <row r="30264" spans="9:11">
      <c r="I30264" s="72"/>
      <c r="J30264" s="72"/>
      <c r="K30264" s="72"/>
    </row>
    <row r="30265" spans="9:11">
      <c r="I30265" s="72"/>
      <c r="J30265" s="72"/>
      <c r="K30265" s="72"/>
    </row>
    <row r="30266" spans="9:11">
      <c r="I30266" s="72"/>
      <c r="J30266" s="72"/>
      <c r="K30266" s="72"/>
    </row>
    <row r="30267" spans="9:11">
      <c r="I30267" s="72"/>
      <c r="J30267" s="72"/>
      <c r="K30267" s="72"/>
    </row>
    <row r="30268" spans="9:11">
      <c r="I30268" s="72"/>
      <c r="J30268" s="72"/>
      <c r="K30268" s="72"/>
    </row>
    <row r="30269" spans="9:11">
      <c r="I30269" s="72"/>
      <c r="J30269" s="72"/>
      <c r="K30269" s="72"/>
    </row>
    <row r="30270" spans="9:11">
      <c r="I30270" s="72"/>
      <c r="J30270" s="72"/>
      <c r="K30270" s="72"/>
    </row>
    <row r="30271" spans="9:11">
      <c r="I30271" s="72"/>
      <c r="J30271" s="72"/>
      <c r="K30271" s="72"/>
    </row>
    <row r="30272" spans="9:11">
      <c r="I30272" s="72"/>
      <c r="J30272" s="72"/>
      <c r="K30272" s="72"/>
    </row>
    <row r="30273" spans="9:11">
      <c r="I30273" s="72"/>
      <c r="J30273" s="72"/>
      <c r="K30273" s="72"/>
    </row>
    <row r="30274" spans="9:11">
      <c r="I30274" s="72"/>
      <c r="J30274" s="72"/>
      <c r="K30274" s="72"/>
    </row>
    <row r="30275" spans="9:11">
      <c r="I30275" s="72"/>
      <c r="J30275" s="72"/>
      <c r="K30275" s="72"/>
    </row>
    <row r="30276" spans="9:11">
      <c r="I30276" s="72"/>
      <c r="J30276" s="72"/>
      <c r="K30276" s="72"/>
    </row>
    <row r="30277" spans="9:11">
      <c r="I30277" s="72"/>
      <c r="J30277" s="72"/>
      <c r="K30277" s="72"/>
    </row>
    <row r="30278" spans="9:11">
      <c r="I30278" s="72"/>
      <c r="J30278" s="72"/>
      <c r="K30278" s="72"/>
    </row>
    <row r="30279" spans="9:11">
      <c r="I30279" s="72"/>
      <c r="J30279" s="72"/>
      <c r="K30279" s="72"/>
    </row>
    <row r="30280" spans="9:11">
      <c r="I30280" s="72"/>
      <c r="J30280" s="72"/>
      <c r="K30280" s="72"/>
    </row>
    <row r="30281" spans="9:11">
      <c r="I30281" s="72"/>
      <c r="J30281" s="72"/>
      <c r="K30281" s="72"/>
    </row>
    <row r="30282" spans="9:11">
      <c r="I30282" s="72"/>
      <c r="J30282" s="72"/>
      <c r="K30282" s="72"/>
    </row>
    <row r="30283" spans="9:11">
      <c r="I30283" s="72"/>
      <c r="J30283" s="72"/>
      <c r="K30283" s="72"/>
    </row>
    <row r="30284" spans="9:11">
      <c r="I30284" s="72"/>
      <c r="J30284" s="72"/>
      <c r="K30284" s="72"/>
    </row>
    <row r="30285" spans="9:11">
      <c r="I30285" s="72"/>
      <c r="J30285" s="72"/>
      <c r="K30285" s="72"/>
    </row>
    <row r="30286" spans="9:11">
      <c r="I30286" s="72"/>
      <c r="J30286" s="72"/>
      <c r="K30286" s="72"/>
    </row>
    <row r="30287" spans="9:11">
      <c r="I30287" s="72"/>
      <c r="J30287" s="72"/>
      <c r="K30287" s="72"/>
    </row>
    <row r="30288" spans="9:11">
      <c r="I30288" s="72"/>
      <c r="J30288" s="72"/>
      <c r="K30288" s="72"/>
    </row>
    <row r="30289" spans="9:11">
      <c r="I30289" s="72"/>
      <c r="J30289" s="72"/>
      <c r="K30289" s="72"/>
    </row>
    <row r="30290" spans="9:11">
      <c r="I30290" s="72"/>
      <c r="J30290" s="72"/>
      <c r="K30290" s="72"/>
    </row>
    <row r="30291" spans="9:11">
      <c r="I30291" s="72"/>
      <c r="J30291" s="72"/>
      <c r="K30291" s="72"/>
    </row>
    <row r="30292" spans="9:11">
      <c r="I30292" s="72"/>
      <c r="J30292" s="72"/>
      <c r="K30292" s="72"/>
    </row>
    <row r="30293" spans="9:11">
      <c r="I30293" s="72"/>
      <c r="J30293" s="72"/>
      <c r="K30293" s="72"/>
    </row>
    <row r="30294" spans="9:11">
      <c r="I30294" s="72"/>
      <c r="J30294" s="72"/>
      <c r="K30294" s="72"/>
    </row>
    <row r="30295" spans="9:11">
      <c r="I30295" s="72"/>
      <c r="J30295" s="72"/>
      <c r="K30295" s="72"/>
    </row>
    <row r="30296" spans="9:11">
      <c r="I30296" s="72"/>
      <c r="J30296" s="72"/>
      <c r="K30296" s="72"/>
    </row>
    <row r="30297" spans="9:11">
      <c r="I30297" s="72"/>
      <c r="J30297" s="72"/>
      <c r="K30297" s="72"/>
    </row>
    <row r="30298" spans="9:11">
      <c r="I30298" s="72"/>
      <c r="J30298" s="72"/>
      <c r="K30298" s="72"/>
    </row>
    <row r="30299" spans="9:11">
      <c r="I30299" s="72"/>
      <c r="J30299" s="72"/>
      <c r="K30299" s="72"/>
    </row>
    <row r="30300" spans="9:11">
      <c r="I30300" s="72"/>
      <c r="J30300" s="72"/>
      <c r="K30300" s="72"/>
    </row>
    <row r="30301" spans="9:11">
      <c r="I30301" s="72"/>
      <c r="J30301" s="72"/>
      <c r="K30301" s="72"/>
    </row>
    <row r="30302" spans="9:11">
      <c r="I30302" s="72"/>
      <c r="J30302" s="72"/>
      <c r="K30302" s="72"/>
    </row>
    <row r="30303" spans="9:11">
      <c r="I30303" s="72"/>
      <c r="J30303" s="72"/>
      <c r="K30303" s="72"/>
    </row>
    <row r="30304" spans="9:11">
      <c r="I30304" s="72"/>
      <c r="J30304" s="72"/>
      <c r="K30304" s="72"/>
    </row>
    <row r="30305" spans="9:11">
      <c r="I30305" s="72"/>
      <c r="J30305" s="72"/>
      <c r="K30305" s="72"/>
    </row>
    <row r="30306" spans="9:11">
      <c r="I30306" s="72"/>
      <c r="J30306" s="72"/>
      <c r="K30306" s="72"/>
    </row>
    <row r="30307" spans="9:11">
      <c r="I30307" s="72"/>
      <c r="J30307" s="72"/>
      <c r="K30307" s="72"/>
    </row>
    <row r="30308" spans="9:11">
      <c r="I30308" s="72"/>
      <c r="J30308" s="72"/>
      <c r="K30308" s="72"/>
    </row>
    <row r="30309" spans="9:11">
      <c r="I30309" s="72"/>
      <c r="J30309" s="72"/>
      <c r="K30309" s="72"/>
    </row>
    <row r="30310" spans="9:11">
      <c r="I30310" s="72"/>
      <c r="J30310" s="72"/>
      <c r="K30310" s="72"/>
    </row>
    <row r="30311" spans="9:11">
      <c r="I30311" s="72"/>
      <c r="J30311" s="72"/>
      <c r="K30311" s="72"/>
    </row>
    <row r="30312" spans="9:11">
      <c r="I30312" s="72"/>
      <c r="J30312" s="72"/>
      <c r="K30312" s="72"/>
    </row>
    <row r="30313" spans="9:11">
      <c r="I30313" s="72"/>
      <c r="J30313" s="72"/>
      <c r="K30313" s="72"/>
    </row>
    <row r="30314" spans="9:11">
      <c r="I30314" s="72"/>
      <c r="J30314" s="72"/>
      <c r="K30314" s="72"/>
    </row>
    <row r="30315" spans="9:11">
      <c r="I30315" s="72"/>
      <c r="J30315" s="72"/>
      <c r="K30315" s="72"/>
    </row>
    <row r="30316" spans="9:11">
      <c r="I30316" s="72"/>
      <c r="J30316" s="72"/>
      <c r="K30316" s="72"/>
    </row>
    <row r="30317" spans="9:11">
      <c r="I30317" s="72"/>
      <c r="J30317" s="72"/>
      <c r="K30317" s="72"/>
    </row>
    <row r="30318" spans="9:11">
      <c r="I30318" s="72"/>
      <c r="J30318" s="72"/>
      <c r="K30318" s="72"/>
    </row>
    <row r="30319" spans="9:11">
      <c r="I30319" s="72"/>
      <c r="J30319" s="72"/>
      <c r="K30319" s="72"/>
    </row>
    <row r="30320" spans="9:11">
      <c r="I30320" s="72"/>
      <c r="J30320" s="72"/>
      <c r="K30320" s="72"/>
    </row>
    <row r="30321" spans="9:11">
      <c r="I30321" s="72"/>
      <c r="J30321" s="72"/>
      <c r="K30321" s="72"/>
    </row>
    <row r="30322" spans="9:11">
      <c r="I30322" s="72"/>
      <c r="J30322" s="72"/>
      <c r="K30322" s="72"/>
    </row>
    <row r="30323" spans="9:11">
      <c r="I30323" s="72"/>
      <c r="J30323" s="72"/>
      <c r="K30323" s="72"/>
    </row>
    <row r="30324" spans="9:11">
      <c r="I30324" s="72"/>
      <c r="J30324" s="72"/>
      <c r="K30324" s="72"/>
    </row>
    <row r="30325" spans="9:11">
      <c r="I30325" s="72"/>
      <c r="J30325" s="72"/>
      <c r="K30325" s="72"/>
    </row>
    <row r="30326" spans="9:11">
      <c r="I30326" s="72"/>
      <c r="J30326" s="72"/>
      <c r="K30326" s="72"/>
    </row>
    <row r="30327" spans="9:11">
      <c r="I30327" s="72"/>
      <c r="J30327" s="72"/>
      <c r="K30327" s="72"/>
    </row>
    <row r="30328" spans="9:11">
      <c r="I30328" s="72"/>
      <c r="J30328" s="72"/>
      <c r="K30328" s="72"/>
    </row>
    <row r="30329" spans="9:11">
      <c r="I30329" s="72"/>
      <c r="J30329" s="72"/>
      <c r="K30329" s="72"/>
    </row>
    <row r="30330" spans="9:11">
      <c r="I30330" s="72"/>
      <c r="J30330" s="72"/>
      <c r="K30330" s="72"/>
    </row>
    <row r="30331" spans="9:11">
      <c r="I30331" s="72"/>
      <c r="J30331" s="72"/>
      <c r="K30331" s="72"/>
    </row>
    <row r="30332" spans="9:11">
      <c r="I30332" s="72"/>
      <c r="J30332" s="72"/>
      <c r="K30332" s="72"/>
    </row>
    <row r="30333" spans="9:11">
      <c r="I30333" s="72"/>
      <c r="J30333" s="72"/>
      <c r="K30333" s="72"/>
    </row>
    <row r="30334" spans="9:11">
      <c r="I30334" s="72"/>
      <c r="J30334" s="72"/>
      <c r="K30334" s="72"/>
    </row>
    <row r="30335" spans="9:11">
      <c r="I30335" s="72"/>
      <c r="J30335" s="72"/>
      <c r="K30335" s="72"/>
    </row>
    <row r="30336" spans="9:11">
      <c r="I30336" s="72"/>
      <c r="J30336" s="72"/>
      <c r="K30336" s="72"/>
    </row>
    <row r="30337" spans="9:11">
      <c r="I30337" s="72"/>
      <c r="J30337" s="72"/>
      <c r="K30337" s="72"/>
    </row>
    <row r="30338" spans="9:11">
      <c r="I30338" s="72"/>
      <c r="J30338" s="72"/>
      <c r="K30338" s="72"/>
    </row>
    <row r="30339" spans="9:11">
      <c r="I30339" s="72"/>
      <c r="J30339" s="72"/>
      <c r="K30339" s="72"/>
    </row>
    <row r="30340" spans="9:11">
      <c r="I30340" s="72"/>
      <c r="J30340" s="72"/>
      <c r="K30340" s="72"/>
    </row>
    <row r="30341" spans="9:11">
      <c r="I30341" s="72"/>
      <c r="J30341" s="72"/>
      <c r="K30341" s="72"/>
    </row>
    <row r="30342" spans="9:11">
      <c r="I30342" s="72"/>
      <c r="J30342" s="72"/>
      <c r="K30342" s="72"/>
    </row>
    <row r="30343" spans="9:11">
      <c r="I30343" s="72"/>
      <c r="J30343" s="72"/>
      <c r="K30343" s="72"/>
    </row>
    <row r="30344" spans="9:11">
      <c r="I30344" s="72"/>
      <c r="J30344" s="72"/>
      <c r="K30344" s="72"/>
    </row>
    <row r="30345" spans="9:11">
      <c r="I30345" s="72"/>
      <c r="J30345" s="72"/>
      <c r="K30345" s="72"/>
    </row>
    <row r="30346" spans="9:11">
      <c r="I30346" s="72"/>
      <c r="J30346" s="72"/>
      <c r="K30346" s="72"/>
    </row>
    <row r="30347" spans="9:11">
      <c r="I30347" s="72"/>
      <c r="J30347" s="72"/>
      <c r="K30347" s="72"/>
    </row>
    <row r="30348" spans="9:11">
      <c r="I30348" s="72"/>
      <c r="J30348" s="72"/>
      <c r="K30348" s="72"/>
    </row>
    <row r="30349" spans="9:11">
      <c r="I30349" s="72"/>
      <c r="J30349" s="72"/>
      <c r="K30349" s="72"/>
    </row>
    <row r="30350" spans="9:11">
      <c r="I30350" s="72"/>
      <c r="J30350" s="72"/>
      <c r="K30350" s="72"/>
    </row>
    <row r="30351" spans="9:11">
      <c r="I30351" s="72"/>
      <c r="J30351" s="72"/>
      <c r="K30351" s="72"/>
    </row>
    <row r="30352" spans="9:11">
      <c r="I30352" s="72"/>
      <c r="J30352" s="72"/>
      <c r="K30352" s="72"/>
    </row>
    <row r="30353" spans="9:11">
      <c r="I30353" s="72"/>
      <c r="J30353" s="72"/>
      <c r="K30353" s="72"/>
    </row>
    <row r="30354" spans="9:11">
      <c r="I30354" s="72"/>
      <c r="J30354" s="72"/>
      <c r="K30354" s="72"/>
    </row>
    <row r="30355" spans="9:11">
      <c r="I30355" s="72"/>
      <c r="J30355" s="72"/>
      <c r="K30355" s="72"/>
    </row>
    <row r="30356" spans="9:11">
      <c r="I30356" s="72"/>
      <c r="J30356" s="72"/>
      <c r="K30356" s="72"/>
    </row>
    <row r="30357" spans="9:11">
      <c r="I30357" s="72"/>
      <c r="J30357" s="72"/>
      <c r="K30357" s="72"/>
    </row>
    <row r="30358" spans="9:11">
      <c r="I30358" s="72"/>
      <c r="J30358" s="72"/>
      <c r="K30358" s="72"/>
    </row>
    <row r="30359" spans="9:11">
      <c r="I30359" s="72"/>
      <c r="J30359" s="72"/>
      <c r="K30359" s="72"/>
    </row>
    <row r="30360" spans="9:11">
      <c r="I30360" s="72"/>
      <c r="J30360" s="72"/>
      <c r="K30360" s="72"/>
    </row>
    <row r="30361" spans="9:11">
      <c r="I30361" s="72"/>
      <c r="J30361" s="72"/>
      <c r="K30361" s="72"/>
    </row>
    <row r="30362" spans="9:11">
      <c r="I30362" s="72"/>
      <c r="J30362" s="72"/>
      <c r="K30362" s="72"/>
    </row>
    <row r="30363" spans="9:11">
      <c r="I30363" s="72"/>
      <c r="J30363" s="72"/>
      <c r="K30363" s="72"/>
    </row>
    <row r="30364" spans="9:11">
      <c r="I30364" s="72"/>
      <c r="J30364" s="72"/>
      <c r="K30364" s="72"/>
    </row>
    <row r="30365" spans="9:11">
      <c r="I30365" s="72"/>
      <c r="J30365" s="72"/>
      <c r="K30365" s="72"/>
    </row>
    <row r="30366" spans="9:11">
      <c r="I30366" s="72"/>
      <c r="J30366" s="72"/>
      <c r="K30366" s="72"/>
    </row>
    <row r="30367" spans="9:11">
      <c r="I30367" s="72"/>
      <c r="J30367" s="72"/>
      <c r="K30367" s="72"/>
    </row>
    <row r="30368" spans="9:11">
      <c r="I30368" s="72"/>
      <c r="J30368" s="72"/>
      <c r="K30368" s="72"/>
    </row>
    <row r="30369" spans="9:11">
      <c r="I30369" s="72"/>
      <c r="J30369" s="72"/>
      <c r="K30369" s="72"/>
    </row>
    <row r="30370" spans="9:11">
      <c r="I30370" s="72"/>
      <c r="J30370" s="72"/>
      <c r="K30370" s="72"/>
    </row>
    <row r="30371" spans="9:11">
      <c r="I30371" s="72"/>
      <c r="J30371" s="72"/>
      <c r="K30371" s="72"/>
    </row>
    <row r="30372" spans="9:11">
      <c r="I30372" s="72"/>
      <c r="J30372" s="72"/>
      <c r="K30372" s="72"/>
    </row>
    <row r="30373" spans="9:11">
      <c r="I30373" s="72"/>
      <c r="J30373" s="72"/>
      <c r="K30373" s="72"/>
    </row>
    <row r="30374" spans="9:11">
      <c r="I30374" s="72"/>
      <c r="J30374" s="72"/>
      <c r="K30374" s="72"/>
    </row>
    <row r="30375" spans="9:11">
      <c r="I30375" s="72"/>
      <c r="J30375" s="72"/>
      <c r="K30375" s="72"/>
    </row>
    <row r="30376" spans="9:11">
      <c r="I30376" s="72"/>
      <c r="J30376" s="72"/>
      <c r="K30376" s="72"/>
    </row>
    <row r="30377" spans="9:11">
      <c r="I30377" s="72"/>
      <c r="J30377" s="72"/>
      <c r="K30377" s="72"/>
    </row>
    <row r="30378" spans="9:11">
      <c r="I30378" s="72"/>
      <c r="J30378" s="72"/>
      <c r="K30378" s="72"/>
    </row>
    <row r="30379" spans="9:11">
      <c r="I30379" s="72"/>
      <c r="J30379" s="72"/>
      <c r="K30379" s="72"/>
    </row>
    <row r="30380" spans="9:11">
      <c r="I30380" s="72"/>
      <c r="J30380" s="72"/>
      <c r="K30380" s="72"/>
    </row>
    <row r="30381" spans="9:11">
      <c r="I30381" s="72"/>
      <c r="J30381" s="72"/>
      <c r="K30381" s="72"/>
    </row>
    <row r="30382" spans="9:11">
      <c r="I30382" s="72"/>
      <c r="J30382" s="72"/>
      <c r="K30382" s="72"/>
    </row>
    <row r="30383" spans="9:11">
      <c r="I30383" s="72"/>
      <c r="J30383" s="72"/>
      <c r="K30383" s="72"/>
    </row>
    <row r="30384" spans="9:11">
      <c r="I30384" s="72"/>
      <c r="J30384" s="72"/>
      <c r="K30384" s="72"/>
    </row>
    <row r="30385" spans="9:11">
      <c r="I30385" s="72"/>
      <c r="J30385" s="72"/>
      <c r="K30385" s="72"/>
    </row>
    <row r="30386" spans="9:11">
      <c r="I30386" s="72"/>
      <c r="J30386" s="72"/>
      <c r="K30386" s="72"/>
    </row>
    <row r="30387" spans="9:11">
      <c r="I30387" s="72"/>
      <c r="J30387" s="72"/>
      <c r="K30387" s="72"/>
    </row>
    <row r="30388" spans="9:11">
      <c r="I30388" s="72"/>
      <c r="J30388" s="72"/>
      <c r="K30388" s="72"/>
    </row>
    <row r="30389" spans="9:11">
      <c r="I30389" s="72"/>
      <c r="J30389" s="72"/>
      <c r="K30389" s="72"/>
    </row>
    <row r="30390" spans="9:11">
      <c r="I30390" s="72"/>
      <c r="J30390" s="72"/>
      <c r="K30390" s="72"/>
    </row>
    <row r="30391" spans="9:11">
      <c r="I30391" s="72"/>
      <c r="J30391" s="72"/>
      <c r="K30391" s="72"/>
    </row>
    <row r="30392" spans="9:11">
      <c r="I30392" s="72"/>
      <c r="J30392" s="72"/>
      <c r="K30392" s="72"/>
    </row>
    <row r="30393" spans="9:11">
      <c r="I30393" s="72"/>
      <c r="J30393" s="72"/>
      <c r="K30393" s="72"/>
    </row>
    <row r="30394" spans="9:11">
      <c r="I30394" s="72"/>
      <c r="J30394" s="72"/>
      <c r="K30394" s="72"/>
    </row>
    <row r="30395" spans="9:11">
      <c r="I30395" s="72"/>
      <c r="J30395" s="72"/>
      <c r="K30395" s="72"/>
    </row>
    <row r="30396" spans="9:11">
      <c r="I30396" s="72"/>
      <c r="J30396" s="72"/>
      <c r="K30396" s="72"/>
    </row>
    <row r="30397" spans="9:11">
      <c r="I30397" s="72"/>
      <c r="J30397" s="72"/>
      <c r="K30397" s="72"/>
    </row>
    <row r="30398" spans="9:11">
      <c r="I30398" s="72"/>
      <c r="J30398" s="72"/>
      <c r="K30398" s="72"/>
    </row>
    <row r="30399" spans="9:11">
      <c r="I30399" s="72"/>
      <c r="J30399" s="72"/>
      <c r="K30399" s="72"/>
    </row>
    <row r="30400" spans="9:11">
      <c r="I30400" s="72"/>
      <c r="J30400" s="72"/>
      <c r="K30400" s="72"/>
    </row>
    <row r="30401" spans="9:11">
      <c r="I30401" s="72"/>
      <c r="J30401" s="72"/>
      <c r="K30401" s="72"/>
    </row>
    <row r="30402" spans="9:11">
      <c r="I30402" s="72"/>
      <c r="J30402" s="72"/>
      <c r="K30402" s="72"/>
    </row>
    <row r="30403" spans="9:11">
      <c r="I30403" s="72"/>
      <c r="J30403" s="72"/>
      <c r="K30403" s="72"/>
    </row>
    <row r="30404" spans="9:11">
      <c r="I30404" s="72"/>
      <c r="J30404" s="72"/>
      <c r="K30404" s="72"/>
    </row>
    <row r="30405" spans="9:11">
      <c r="I30405" s="72"/>
      <c r="J30405" s="72"/>
      <c r="K30405" s="72"/>
    </row>
    <row r="30406" spans="9:11">
      <c r="I30406" s="72"/>
      <c r="J30406" s="72"/>
      <c r="K30406" s="72"/>
    </row>
    <row r="30407" spans="9:11">
      <c r="I30407" s="72"/>
      <c r="J30407" s="72"/>
      <c r="K30407" s="72"/>
    </row>
    <row r="30408" spans="9:11">
      <c r="I30408" s="72"/>
      <c r="J30408" s="72"/>
      <c r="K30408" s="72"/>
    </row>
    <row r="30409" spans="9:11">
      <c r="I30409" s="72"/>
      <c r="J30409" s="72"/>
      <c r="K30409" s="72"/>
    </row>
    <row r="30410" spans="9:11">
      <c r="I30410" s="72"/>
      <c r="J30410" s="72"/>
      <c r="K30410" s="72"/>
    </row>
    <row r="30411" spans="9:11">
      <c r="I30411" s="72"/>
      <c r="J30411" s="72"/>
      <c r="K30411" s="72"/>
    </row>
    <row r="30412" spans="9:11">
      <c r="I30412" s="72"/>
      <c r="J30412" s="72"/>
      <c r="K30412" s="72"/>
    </row>
    <row r="30413" spans="9:11">
      <c r="I30413" s="72"/>
      <c r="J30413" s="72"/>
      <c r="K30413" s="72"/>
    </row>
    <row r="30414" spans="9:11">
      <c r="I30414" s="72"/>
      <c r="J30414" s="72"/>
      <c r="K30414" s="72"/>
    </row>
    <row r="30415" spans="9:11">
      <c r="I30415" s="72"/>
      <c r="J30415" s="72"/>
      <c r="K30415" s="72"/>
    </row>
    <row r="30416" spans="9:11">
      <c r="I30416" s="72"/>
      <c r="J30416" s="72"/>
      <c r="K30416" s="72"/>
    </row>
    <row r="30417" spans="9:11">
      <c r="I30417" s="72"/>
      <c r="J30417" s="72"/>
      <c r="K30417" s="72"/>
    </row>
    <row r="30418" spans="9:11">
      <c r="I30418" s="72"/>
      <c r="J30418" s="72"/>
      <c r="K30418" s="72"/>
    </row>
    <row r="30419" spans="9:11">
      <c r="I30419" s="72"/>
      <c r="J30419" s="72"/>
      <c r="K30419" s="72"/>
    </row>
    <row r="30420" spans="9:11">
      <c r="I30420" s="72"/>
      <c r="J30420" s="72"/>
      <c r="K30420" s="72"/>
    </row>
    <row r="30421" spans="9:11">
      <c r="I30421" s="72"/>
      <c r="J30421" s="72"/>
      <c r="K30421" s="72"/>
    </row>
    <row r="30422" spans="9:11">
      <c r="I30422" s="72"/>
      <c r="J30422" s="72"/>
      <c r="K30422" s="72"/>
    </row>
    <row r="30423" spans="9:11">
      <c r="I30423" s="72"/>
      <c r="J30423" s="72"/>
      <c r="K30423" s="72"/>
    </row>
    <row r="30424" spans="9:11">
      <c r="I30424" s="72"/>
      <c r="J30424" s="72"/>
      <c r="K30424" s="72"/>
    </row>
    <row r="30425" spans="9:11">
      <c r="I30425" s="72"/>
      <c r="J30425" s="72"/>
      <c r="K30425" s="72"/>
    </row>
    <row r="30426" spans="9:11">
      <c r="I30426" s="72"/>
      <c r="J30426" s="72"/>
      <c r="K30426" s="72"/>
    </row>
    <row r="30427" spans="9:11">
      <c r="I30427" s="72"/>
      <c r="J30427" s="72"/>
      <c r="K30427" s="72"/>
    </row>
    <row r="30428" spans="9:11">
      <c r="I30428" s="72"/>
      <c r="J30428" s="72"/>
      <c r="K30428" s="72"/>
    </row>
    <row r="30429" spans="9:11">
      <c r="I30429" s="72"/>
      <c r="J30429" s="72"/>
      <c r="K30429" s="72"/>
    </row>
    <row r="30430" spans="9:11">
      <c r="I30430" s="72"/>
      <c r="J30430" s="72"/>
      <c r="K30430" s="72"/>
    </row>
    <row r="30431" spans="9:11">
      <c r="I30431" s="72"/>
      <c r="J30431" s="72"/>
      <c r="K30431" s="72"/>
    </row>
    <row r="30432" spans="9:11">
      <c r="I30432" s="72"/>
      <c r="J30432" s="72"/>
      <c r="K30432" s="72"/>
    </row>
    <row r="30433" spans="9:11">
      <c r="I30433" s="72"/>
      <c r="J30433" s="72"/>
      <c r="K30433" s="72"/>
    </row>
    <row r="30434" spans="9:11">
      <c r="I30434" s="72"/>
      <c r="J30434" s="72"/>
      <c r="K30434" s="72"/>
    </row>
    <row r="30435" spans="9:11">
      <c r="I30435" s="72"/>
      <c r="J30435" s="72"/>
      <c r="K30435" s="72"/>
    </row>
    <row r="30436" spans="9:11">
      <c r="I30436" s="72"/>
      <c r="J30436" s="72"/>
      <c r="K30436" s="72"/>
    </row>
    <row r="30437" spans="9:11">
      <c r="I30437" s="72"/>
      <c r="J30437" s="72"/>
      <c r="K30437" s="72"/>
    </row>
    <row r="30438" spans="9:11">
      <c r="I30438" s="72"/>
      <c r="J30438" s="72"/>
      <c r="K30438" s="72"/>
    </row>
    <row r="30439" spans="9:11">
      <c r="I30439" s="72"/>
      <c r="J30439" s="72"/>
      <c r="K30439" s="72"/>
    </row>
    <row r="30440" spans="9:11">
      <c r="I30440" s="72"/>
      <c r="J30440" s="72"/>
      <c r="K30440" s="72"/>
    </row>
    <row r="30441" spans="9:11">
      <c r="I30441" s="72"/>
      <c r="J30441" s="72"/>
      <c r="K30441" s="72"/>
    </row>
    <row r="30442" spans="9:11">
      <c r="I30442" s="72"/>
      <c r="J30442" s="72"/>
      <c r="K30442" s="72"/>
    </row>
    <row r="30443" spans="9:11">
      <c r="I30443" s="72"/>
      <c r="J30443" s="72"/>
      <c r="K30443" s="72"/>
    </row>
    <row r="30444" spans="9:11">
      <c r="I30444" s="72"/>
      <c r="J30444" s="72"/>
      <c r="K30444" s="72"/>
    </row>
    <row r="30445" spans="9:11">
      <c r="I30445" s="72"/>
      <c r="J30445" s="72"/>
      <c r="K30445" s="72"/>
    </row>
    <row r="30446" spans="9:11">
      <c r="I30446" s="72"/>
      <c r="J30446" s="72"/>
      <c r="K30446" s="72"/>
    </row>
    <row r="30447" spans="9:11">
      <c r="I30447" s="72"/>
      <c r="J30447" s="72"/>
      <c r="K30447" s="72"/>
    </row>
    <row r="30448" spans="9:11">
      <c r="I30448" s="72"/>
      <c r="J30448" s="72"/>
      <c r="K30448" s="72"/>
    </row>
    <row r="30449" spans="9:11">
      <c r="I30449" s="72"/>
      <c r="J30449" s="72"/>
      <c r="K30449" s="72"/>
    </row>
    <row r="30450" spans="9:11">
      <c r="I30450" s="72"/>
      <c r="J30450" s="72"/>
      <c r="K30450" s="72"/>
    </row>
    <row r="30451" spans="9:11">
      <c r="I30451" s="72"/>
      <c r="J30451" s="72"/>
      <c r="K30451" s="72"/>
    </row>
    <row r="30452" spans="9:11">
      <c r="I30452" s="72"/>
      <c r="J30452" s="72"/>
      <c r="K30452" s="72"/>
    </row>
    <row r="30453" spans="9:11">
      <c r="I30453" s="72"/>
      <c r="J30453" s="72"/>
      <c r="K30453" s="72"/>
    </row>
    <row r="30454" spans="9:11">
      <c r="I30454" s="72"/>
      <c r="J30454" s="72"/>
      <c r="K30454" s="72"/>
    </row>
    <row r="30455" spans="9:11">
      <c r="I30455" s="72"/>
      <c r="J30455" s="72"/>
      <c r="K30455" s="72"/>
    </row>
    <row r="30456" spans="9:11">
      <c r="I30456" s="72"/>
      <c r="J30456" s="72"/>
      <c r="K30456" s="72"/>
    </row>
    <row r="30457" spans="9:11">
      <c r="I30457" s="72"/>
      <c r="J30457" s="72"/>
      <c r="K30457" s="72"/>
    </row>
    <row r="30458" spans="9:11">
      <c r="I30458" s="72"/>
      <c r="J30458" s="72"/>
      <c r="K30458" s="72"/>
    </row>
    <row r="30459" spans="9:11">
      <c r="I30459" s="72"/>
      <c r="J30459" s="72"/>
      <c r="K30459" s="72"/>
    </row>
    <row r="30460" spans="9:11">
      <c r="I30460" s="72"/>
      <c r="J30460" s="72"/>
      <c r="K30460" s="72"/>
    </row>
    <row r="30461" spans="9:11">
      <c r="I30461" s="72"/>
      <c r="J30461" s="72"/>
      <c r="K30461" s="72"/>
    </row>
    <row r="30462" spans="9:11">
      <c r="I30462" s="72"/>
      <c r="J30462" s="72"/>
      <c r="K30462" s="72"/>
    </row>
    <row r="30463" spans="9:11">
      <c r="I30463" s="72"/>
      <c r="J30463" s="72"/>
      <c r="K30463" s="72"/>
    </row>
    <row r="30464" spans="9:11">
      <c r="I30464" s="72"/>
      <c r="J30464" s="72"/>
      <c r="K30464" s="72"/>
    </row>
    <row r="30465" spans="9:11">
      <c r="I30465" s="72"/>
      <c r="J30465" s="72"/>
      <c r="K30465" s="72"/>
    </row>
    <row r="30466" spans="9:11">
      <c r="I30466" s="72"/>
      <c r="J30466" s="72"/>
      <c r="K30466" s="72"/>
    </row>
    <row r="30467" spans="9:11">
      <c r="I30467" s="72"/>
      <c r="J30467" s="72"/>
      <c r="K30467" s="72"/>
    </row>
    <row r="30468" spans="9:11">
      <c r="I30468" s="72"/>
      <c r="J30468" s="72"/>
      <c r="K30468" s="72"/>
    </row>
    <row r="30469" spans="9:11">
      <c r="I30469" s="72"/>
      <c r="J30469" s="72"/>
      <c r="K30469" s="72"/>
    </row>
    <row r="30470" spans="9:11">
      <c r="I30470" s="72"/>
      <c r="J30470" s="72"/>
      <c r="K30470" s="72"/>
    </row>
    <row r="30471" spans="9:11">
      <c r="I30471" s="72"/>
      <c r="J30471" s="72"/>
      <c r="K30471" s="72"/>
    </row>
    <row r="30472" spans="9:11">
      <c r="I30472" s="72"/>
      <c r="J30472" s="72"/>
      <c r="K30472" s="72"/>
    </row>
    <row r="30473" spans="9:11">
      <c r="I30473" s="72"/>
      <c r="J30473" s="72"/>
      <c r="K30473" s="72"/>
    </row>
    <row r="30474" spans="9:11">
      <c r="I30474" s="72"/>
      <c r="J30474" s="72"/>
      <c r="K30474" s="72"/>
    </row>
    <row r="30475" spans="9:11">
      <c r="I30475" s="72"/>
      <c r="J30475" s="72"/>
      <c r="K30475" s="72"/>
    </row>
    <row r="30476" spans="9:11">
      <c r="I30476" s="72"/>
      <c r="J30476" s="72"/>
      <c r="K30476" s="72"/>
    </row>
    <row r="30477" spans="9:11">
      <c r="I30477" s="72"/>
      <c r="J30477" s="72"/>
      <c r="K30477" s="72"/>
    </row>
    <row r="30478" spans="9:11">
      <c r="I30478" s="72"/>
      <c r="J30478" s="72"/>
      <c r="K30478" s="72"/>
    </row>
    <row r="30479" spans="9:11">
      <c r="I30479" s="72"/>
      <c r="J30479" s="72"/>
      <c r="K30479" s="72"/>
    </row>
    <row r="30480" spans="9:11">
      <c r="I30480" s="72"/>
      <c r="J30480" s="72"/>
      <c r="K30480" s="72"/>
    </row>
    <row r="30481" spans="9:11">
      <c r="I30481" s="72"/>
      <c r="J30481" s="72"/>
      <c r="K30481" s="72"/>
    </row>
    <row r="30482" spans="9:11">
      <c r="I30482" s="72"/>
      <c r="J30482" s="72"/>
      <c r="K30482" s="72"/>
    </row>
    <row r="30483" spans="9:11">
      <c r="I30483" s="72"/>
      <c r="J30483" s="72"/>
      <c r="K30483" s="72"/>
    </row>
    <row r="30484" spans="9:11">
      <c r="I30484" s="72"/>
      <c r="J30484" s="72"/>
      <c r="K30484" s="72"/>
    </row>
    <row r="30485" spans="9:11">
      <c r="I30485" s="72"/>
      <c r="J30485" s="72"/>
      <c r="K30485" s="72"/>
    </row>
    <row r="30486" spans="9:11">
      <c r="I30486" s="72"/>
      <c r="J30486" s="72"/>
      <c r="K30486" s="72"/>
    </row>
    <row r="30487" spans="9:11">
      <c r="I30487" s="72"/>
      <c r="J30487" s="72"/>
      <c r="K30487" s="72"/>
    </row>
    <row r="30488" spans="9:11">
      <c r="I30488" s="72"/>
      <c r="J30488" s="72"/>
      <c r="K30488" s="72"/>
    </row>
    <row r="30489" spans="9:11">
      <c r="I30489" s="72"/>
      <c r="J30489" s="72"/>
      <c r="K30489" s="72"/>
    </row>
    <row r="30490" spans="9:11">
      <c r="I30490" s="72"/>
      <c r="J30490" s="72"/>
      <c r="K30490" s="72"/>
    </row>
    <row r="30491" spans="9:11">
      <c r="I30491" s="72"/>
      <c r="J30491" s="72"/>
      <c r="K30491" s="72"/>
    </row>
    <row r="30492" spans="9:11">
      <c r="I30492" s="72"/>
      <c r="J30492" s="72"/>
      <c r="K30492" s="72"/>
    </row>
    <row r="30493" spans="9:11">
      <c r="I30493" s="72"/>
      <c r="J30493" s="72"/>
      <c r="K30493" s="72"/>
    </row>
    <row r="30494" spans="9:11">
      <c r="I30494" s="72"/>
      <c r="J30494" s="72"/>
      <c r="K30494" s="72"/>
    </row>
    <row r="30495" spans="9:11">
      <c r="I30495" s="72"/>
      <c r="J30495" s="72"/>
      <c r="K30495" s="72"/>
    </row>
    <row r="30496" spans="9:11">
      <c r="I30496" s="72"/>
      <c r="J30496" s="72"/>
      <c r="K30496" s="72"/>
    </row>
    <row r="30497" spans="9:11">
      <c r="I30497" s="72"/>
      <c r="J30497" s="72"/>
      <c r="K30497" s="72"/>
    </row>
    <row r="30498" spans="9:11">
      <c r="I30498" s="72"/>
      <c r="J30498" s="72"/>
      <c r="K30498" s="72"/>
    </row>
    <row r="30499" spans="9:11">
      <c r="I30499" s="72"/>
      <c r="J30499" s="72"/>
      <c r="K30499" s="72"/>
    </row>
    <row r="30500" spans="9:11">
      <c r="I30500" s="72"/>
      <c r="J30500" s="72"/>
      <c r="K30500" s="72"/>
    </row>
    <row r="30501" spans="9:11">
      <c r="I30501" s="72"/>
      <c r="J30501" s="72"/>
      <c r="K30501" s="72"/>
    </row>
    <row r="30502" spans="9:11">
      <c r="I30502" s="72"/>
      <c r="J30502" s="72"/>
      <c r="K30502" s="72"/>
    </row>
    <row r="30503" spans="9:11">
      <c r="I30503" s="72"/>
      <c r="J30503" s="72"/>
      <c r="K30503" s="72"/>
    </row>
    <row r="30504" spans="9:11">
      <c r="I30504" s="72"/>
      <c r="J30504" s="72"/>
      <c r="K30504" s="72"/>
    </row>
    <row r="30505" spans="9:11">
      <c r="I30505" s="72"/>
      <c r="J30505" s="72"/>
      <c r="K30505" s="72"/>
    </row>
    <row r="30506" spans="9:11">
      <c r="I30506" s="72"/>
      <c r="J30506" s="72"/>
      <c r="K30506" s="72"/>
    </row>
    <row r="30507" spans="9:11">
      <c r="I30507" s="72"/>
      <c r="J30507" s="72"/>
      <c r="K30507" s="72"/>
    </row>
    <row r="30508" spans="9:11">
      <c r="I30508" s="72"/>
      <c r="J30508" s="72"/>
      <c r="K30508" s="72"/>
    </row>
    <row r="30509" spans="9:11">
      <c r="I30509" s="72"/>
      <c r="J30509" s="72"/>
      <c r="K30509" s="72"/>
    </row>
    <row r="30510" spans="9:11">
      <c r="I30510" s="72"/>
      <c r="J30510" s="72"/>
      <c r="K30510" s="72"/>
    </row>
    <row r="30511" spans="9:11">
      <c r="I30511" s="72"/>
      <c r="J30511" s="72"/>
      <c r="K30511" s="72"/>
    </row>
    <row r="30512" spans="9:11">
      <c r="I30512" s="72"/>
      <c r="J30512" s="72"/>
      <c r="K30512" s="72"/>
    </row>
    <row r="30513" spans="9:11">
      <c r="I30513" s="72"/>
      <c r="J30513" s="72"/>
      <c r="K30513" s="72"/>
    </row>
    <row r="30514" spans="9:11">
      <c r="I30514" s="72"/>
      <c r="J30514" s="72"/>
      <c r="K30514" s="72"/>
    </row>
    <row r="30515" spans="9:11">
      <c r="I30515" s="72"/>
      <c r="J30515" s="72"/>
      <c r="K30515" s="72"/>
    </row>
    <row r="30516" spans="9:11">
      <c r="I30516" s="72"/>
      <c r="J30516" s="72"/>
      <c r="K30516" s="72"/>
    </row>
    <row r="30517" spans="9:11">
      <c r="I30517" s="72"/>
      <c r="J30517" s="72"/>
      <c r="K30517" s="72"/>
    </row>
    <row r="30518" spans="9:11">
      <c r="I30518" s="72"/>
      <c r="J30518" s="72"/>
      <c r="K30518" s="72"/>
    </row>
    <row r="30519" spans="9:11">
      <c r="I30519" s="72"/>
      <c r="J30519" s="72"/>
      <c r="K30519" s="72"/>
    </row>
    <row r="30520" spans="9:11">
      <c r="I30520" s="72"/>
      <c r="J30520" s="72"/>
      <c r="K30520" s="72"/>
    </row>
    <row r="30521" spans="9:11">
      <c r="I30521" s="72"/>
      <c r="J30521" s="72"/>
      <c r="K30521" s="72"/>
    </row>
    <row r="30522" spans="9:11">
      <c r="I30522" s="72"/>
      <c r="J30522" s="72"/>
      <c r="K30522" s="72"/>
    </row>
    <row r="30523" spans="9:11">
      <c r="I30523" s="72"/>
      <c r="J30523" s="72"/>
      <c r="K30523" s="72"/>
    </row>
    <row r="30524" spans="9:11">
      <c r="I30524" s="72"/>
      <c r="J30524" s="72"/>
      <c r="K30524" s="72"/>
    </row>
    <row r="30525" spans="9:11">
      <c r="I30525" s="72"/>
      <c r="J30525" s="72"/>
      <c r="K30525" s="72"/>
    </row>
    <row r="30526" spans="9:11">
      <c r="I30526" s="72"/>
      <c r="J30526" s="72"/>
      <c r="K30526" s="72"/>
    </row>
    <row r="30527" spans="9:11">
      <c r="I30527" s="72"/>
      <c r="J30527" s="72"/>
      <c r="K30527" s="72"/>
    </row>
    <row r="30528" spans="9:11">
      <c r="I30528" s="72"/>
      <c r="J30528" s="72"/>
      <c r="K30528" s="72"/>
    </row>
    <row r="30529" spans="9:11">
      <c r="I30529" s="72"/>
      <c r="J30529" s="72"/>
      <c r="K30529" s="72"/>
    </row>
    <row r="30530" spans="9:11">
      <c r="I30530" s="72"/>
      <c r="J30530" s="72"/>
      <c r="K30530" s="72"/>
    </row>
    <row r="30531" spans="9:11">
      <c r="I30531" s="72"/>
      <c r="J30531" s="72"/>
      <c r="K30531" s="72"/>
    </row>
    <row r="30532" spans="9:11">
      <c r="I30532" s="72"/>
      <c r="J30532" s="72"/>
      <c r="K30532" s="72"/>
    </row>
    <row r="30533" spans="9:11">
      <c r="I30533" s="72"/>
      <c r="J30533" s="72"/>
      <c r="K30533" s="72"/>
    </row>
    <row r="30534" spans="9:11">
      <c r="I30534" s="72"/>
      <c r="J30534" s="72"/>
      <c r="K30534" s="72"/>
    </row>
    <row r="30535" spans="9:11">
      <c r="I30535" s="72"/>
      <c r="J30535" s="72"/>
      <c r="K30535" s="72"/>
    </row>
    <row r="30536" spans="9:11">
      <c r="I30536" s="72"/>
      <c r="J30536" s="72"/>
      <c r="K30536" s="72"/>
    </row>
    <row r="30537" spans="9:11">
      <c r="I30537" s="72"/>
      <c r="J30537" s="72"/>
      <c r="K30537" s="72"/>
    </row>
    <row r="30538" spans="9:11">
      <c r="I30538" s="72"/>
      <c r="J30538" s="72"/>
      <c r="K30538" s="72"/>
    </row>
    <row r="30539" spans="9:11">
      <c r="I30539" s="72"/>
      <c r="J30539" s="72"/>
      <c r="K30539" s="72"/>
    </row>
    <row r="30540" spans="9:11">
      <c r="I30540" s="72"/>
      <c r="J30540" s="72"/>
      <c r="K30540" s="72"/>
    </row>
    <row r="30541" spans="9:11">
      <c r="I30541" s="72"/>
      <c r="J30541" s="72"/>
      <c r="K30541" s="72"/>
    </row>
    <row r="30542" spans="9:11">
      <c r="I30542" s="72"/>
      <c r="J30542" s="72"/>
      <c r="K30542" s="72"/>
    </row>
    <row r="30543" spans="9:11">
      <c r="I30543" s="72"/>
      <c r="J30543" s="72"/>
      <c r="K30543" s="72"/>
    </row>
    <row r="30544" spans="9:11">
      <c r="I30544" s="72"/>
      <c r="J30544" s="72"/>
      <c r="K30544" s="72"/>
    </row>
    <row r="30545" spans="9:11">
      <c r="I30545" s="72"/>
      <c r="J30545" s="72"/>
      <c r="K30545" s="72"/>
    </row>
    <row r="30546" spans="9:11">
      <c r="I30546" s="72"/>
      <c r="J30546" s="72"/>
      <c r="K30546" s="72"/>
    </row>
    <row r="30547" spans="9:11">
      <c r="I30547" s="72"/>
      <c r="J30547" s="72"/>
      <c r="K30547" s="72"/>
    </row>
    <row r="30548" spans="9:11">
      <c r="I30548" s="72"/>
      <c r="J30548" s="72"/>
      <c r="K30548" s="72"/>
    </row>
    <row r="30549" spans="9:11">
      <c r="I30549" s="72"/>
      <c r="J30549" s="72"/>
      <c r="K30549" s="72"/>
    </row>
    <row r="30550" spans="9:11">
      <c r="I30550" s="72"/>
      <c r="J30550" s="72"/>
      <c r="K30550" s="72"/>
    </row>
    <row r="30551" spans="9:11">
      <c r="I30551" s="72"/>
      <c r="J30551" s="72"/>
      <c r="K30551" s="72"/>
    </row>
    <row r="30552" spans="9:11">
      <c r="I30552" s="72"/>
      <c r="J30552" s="72"/>
      <c r="K30552" s="72"/>
    </row>
    <row r="30553" spans="9:11">
      <c r="I30553" s="72"/>
      <c r="J30553" s="72"/>
      <c r="K30553" s="72"/>
    </row>
    <row r="30554" spans="9:11">
      <c r="I30554" s="72"/>
      <c r="J30554" s="72"/>
      <c r="K30554" s="72"/>
    </row>
    <row r="30555" spans="9:11">
      <c r="I30555" s="72"/>
      <c r="J30555" s="72"/>
      <c r="K30555" s="72"/>
    </row>
    <row r="30556" spans="9:11">
      <c r="I30556" s="72"/>
      <c r="J30556" s="72"/>
      <c r="K30556" s="72"/>
    </row>
    <row r="30557" spans="9:11">
      <c r="I30557" s="72"/>
      <c r="J30557" s="72"/>
      <c r="K30557" s="72"/>
    </row>
    <row r="30558" spans="9:11">
      <c r="I30558" s="72"/>
      <c r="J30558" s="72"/>
      <c r="K30558" s="72"/>
    </row>
    <row r="30559" spans="9:11">
      <c r="I30559" s="72"/>
      <c r="J30559" s="72"/>
      <c r="K30559" s="72"/>
    </row>
    <row r="30560" spans="9:11">
      <c r="I30560" s="72"/>
      <c r="J30560" s="72"/>
      <c r="K30560" s="72"/>
    </row>
    <row r="30561" spans="9:11">
      <c r="I30561" s="72"/>
      <c r="J30561" s="72"/>
      <c r="K30561" s="72"/>
    </row>
    <row r="30562" spans="9:11">
      <c r="I30562" s="72"/>
      <c r="J30562" s="72"/>
      <c r="K30562" s="72"/>
    </row>
    <row r="30563" spans="9:11">
      <c r="I30563" s="72"/>
      <c r="J30563" s="72"/>
      <c r="K30563" s="72"/>
    </row>
    <row r="30564" spans="9:11">
      <c r="I30564" s="72"/>
      <c r="J30564" s="72"/>
      <c r="K30564" s="72"/>
    </row>
    <row r="30565" spans="9:11">
      <c r="I30565" s="72"/>
      <c r="J30565" s="72"/>
      <c r="K30565" s="72"/>
    </row>
    <row r="30566" spans="9:11">
      <c r="I30566" s="72"/>
      <c r="J30566" s="72"/>
      <c r="K30566" s="72"/>
    </row>
    <row r="30567" spans="9:11">
      <c r="I30567" s="72"/>
      <c r="J30567" s="72"/>
      <c r="K30567" s="72"/>
    </row>
    <row r="30568" spans="9:11">
      <c r="I30568" s="72"/>
      <c r="J30568" s="72"/>
      <c r="K30568" s="72"/>
    </row>
    <row r="30569" spans="9:11">
      <c r="I30569" s="72"/>
      <c r="J30569" s="72"/>
      <c r="K30569" s="72"/>
    </row>
    <row r="30570" spans="9:11">
      <c r="I30570" s="72"/>
      <c r="J30570" s="72"/>
      <c r="K30570" s="72"/>
    </row>
    <row r="30571" spans="9:11">
      <c r="I30571" s="72"/>
      <c r="J30571" s="72"/>
      <c r="K30571" s="72"/>
    </row>
    <row r="30572" spans="9:11">
      <c r="I30572" s="72"/>
      <c r="J30572" s="72"/>
      <c r="K30572" s="72"/>
    </row>
    <row r="30573" spans="9:11">
      <c r="I30573" s="72"/>
      <c r="J30573" s="72"/>
      <c r="K30573" s="72"/>
    </row>
    <row r="30574" spans="9:11">
      <c r="I30574" s="72"/>
      <c r="J30574" s="72"/>
      <c r="K30574" s="72"/>
    </row>
    <row r="30575" spans="9:11">
      <c r="I30575" s="72"/>
      <c r="J30575" s="72"/>
      <c r="K30575" s="72"/>
    </row>
    <row r="30576" spans="9:11">
      <c r="I30576" s="72"/>
      <c r="J30576" s="72"/>
      <c r="K30576" s="72"/>
    </row>
    <row r="30577" spans="9:11">
      <c r="I30577" s="72"/>
      <c r="J30577" s="72"/>
      <c r="K30577" s="72"/>
    </row>
    <row r="30578" spans="9:11">
      <c r="I30578" s="72"/>
      <c r="J30578" s="72"/>
      <c r="K30578" s="72"/>
    </row>
    <row r="30579" spans="9:11">
      <c r="I30579" s="72"/>
      <c r="J30579" s="72"/>
      <c r="K30579" s="72"/>
    </row>
    <row r="30580" spans="9:11">
      <c r="I30580" s="72"/>
      <c r="J30580" s="72"/>
      <c r="K30580" s="72"/>
    </row>
    <row r="30581" spans="9:11">
      <c r="I30581" s="72"/>
      <c r="J30581" s="72"/>
      <c r="K30581" s="72"/>
    </row>
    <row r="30582" spans="9:11">
      <c r="I30582" s="72"/>
      <c r="J30582" s="72"/>
      <c r="K30582" s="72"/>
    </row>
    <row r="30583" spans="9:11">
      <c r="I30583" s="72"/>
      <c r="J30583" s="72"/>
      <c r="K30583" s="72"/>
    </row>
    <row r="30584" spans="9:11">
      <c r="I30584" s="72"/>
      <c r="J30584" s="72"/>
      <c r="K30584" s="72"/>
    </row>
    <row r="30585" spans="9:11">
      <c r="I30585" s="72"/>
      <c r="J30585" s="72"/>
      <c r="K30585" s="72"/>
    </row>
    <row r="30586" spans="9:11">
      <c r="I30586" s="72"/>
      <c r="J30586" s="72"/>
      <c r="K30586" s="72"/>
    </row>
    <row r="30587" spans="9:11">
      <c r="I30587" s="72"/>
      <c r="J30587" s="72"/>
      <c r="K30587" s="72"/>
    </row>
    <row r="30588" spans="9:11">
      <c r="I30588" s="72"/>
      <c r="J30588" s="72"/>
      <c r="K30588" s="72"/>
    </row>
    <row r="30589" spans="9:11">
      <c r="I30589" s="72"/>
      <c r="J30589" s="72"/>
      <c r="K30589" s="72"/>
    </row>
    <row r="30590" spans="9:11">
      <c r="I30590" s="72"/>
      <c r="J30590" s="72"/>
      <c r="K30590" s="72"/>
    </row>
    <row r="30591" spans="9:11">
      <c r="I30591" s="72"/>
      <c r="J30591" s="72"/>
      <c r="K30591" s="72"/>
    </row>
    <row r="30592" spans="9:11">
      <c r="I30592" s="72"/>
      <c r="J30592" s="72"/>
      <c r="K30592" s="72"/>
    </row>
    <row r="30593" spans="9:11">
      <c r="I30593" s="72"/>
      <c r="J30593" s="72"/>
      <c r="K30593" s="72"/>
    </row>
    <row r="30594" spans="9:11">
      <c r="I30594" s="72"/>
      <c r="J30594" s="72"/>
      <c r="K30594" s="72"/>
    </row>
    <row r="30595" spans="9:11">
      <c r="I30595" s="72"/>
      <c r="J30595" s="72"/>
      <c r="K30595" s="72"/>
    </row>
    <row r="30596" spans="9:11">
      <c r="I30596" s="72"/>
      <c r="J30596" s="72"/>
      <c r="K30596" s="72"/>
    </row>
    <row r="30597" spans="9:11">
      <c r="I30597" s="72"/>
      <c r="J30597" s="72"/>
      <c r="K30597" s="72"/>
    </row>
    <row r="30598" spans="9:11">
      <c r="I30598" s="72"/>
      <c r="J30598" s="72"/>
      <c r="K30598" s="72"/>
    </row>
    <row r="30599" spans="9:11">
      <c r="I30599" s="72"/>
      <c r="J30599" s="72"/>
      <c r="K30599" s="72"/>
    </row>
    <row r="30600" spans="9:11">
      <c r="I30600" s="72"/>
      <c r="J30600" s="72"/>
      <c r="K30600" s="72"/>
    </row>
    <row r="30601" spans="9:11">
      <c r="I30601" s="72"/>
      <c r="J30601" s="72"/>
      <c r="K30601" s="72"/>
    </row>
    <row r="30602" spans="9:11">
      <c r="I30602" s="72"/>
      <c r="J30602" s="72"/>
      <c r="K30602" s="72"/>
    </row>
    <row r="30603" spans="9:11">
      <c r="I30603" s="72"/>
      <c r="J30603" s="72"/>
      <c r="K30603" s="72"/>
    </row>
    <row r="30604" spans="9:11">
      <c r="I30604" s="72"/>
      <c r="J30604" s="72"/>
      <c r="K30604" s="72"/>
    </row>
    <row r="30605" spans="9:11">
      <c r="I30605" s="72"/>
      <c r="J30605" s="72"/>
      <c r="K30605" s="72"/>
    </row>
    <row r="30606" spans="9:11">
      <c r="I30606" s="72"/>
      <c r="J30606" s="72"/>
      <c r="K30606" s="72"/>
    </row>
    <row r="30607" spans="9:11">
      <c r="I30607" s="72"/>
      <c r="J30607" s="72"/>
      <c r="K30607" s="72"/>
    </row>
    <row r="30608" spans="9:11">
      <c r="I30608" s="72"/>
      <c r="J30608" s="72"/>
      <c r="K30608" s="72"/>
    </row>
    <row r="30609" spans="9:11">
      <c r="I30609" s="72"/>
      <c r="J30609" s="72"/>
      <c r="K30609" s="72"/>
    </row>
    <row r="30610" spans="9:11">
      <c r="I30610" s="72"/>
      <c r="J30610" s="72"/>
      <c r="K30610" s="72"/>
    </row>
    <row r="30611" spans="9:11">
      <c r="I30611" s="72"/>
      <c r="J30611" s="72"/>
      <c r="K30611" s="72"/>
    </row>
    <row r="30612" spans="9:11">
      <c r="I30612" s="72"/>
      <c r="J30612" s="72"/>
      <c r="K30612" s="72"/>
    </row>
    <row r="30613" spans="9:11">
      <c r="I30613" s="72"/>
      <c r="J30613" s="72"/>
      <c r="K30613" s="72"/>
    </row>
    <row r="30614" spans="9:11">
      <c r="I30614" s="72"/>
      <c r="J30614" s="72"/>
      <c r="K30614" s="72"/>
    </row>
    <row r="30615" spans="9:11">
      <c r="I30615" s="72"/>
      <c r="J30615" s="72"/>
      <c r="K30615" s="72"/>
    </row>
    <row r="30616" spans="9:11">
      <c r="I30616" s="72"/>
      <c r="J30616" s="72"/>
      <c r="K30616" s="72"/>
    </row>
    <row r="30617" spans="9:11">
      <c r="I30617" s="72"/>
      <c r="J30617" s="72"/>
      <c r="K30617" s="72"/>
    </row>
    <row r="30618" spans="9:11">
      <c r="I30618" s="72"/>
      <c r="J30618" s="72"/>
      <c r="K30618" s="72"/>
    </row>
    <row r="30619" spans="9:11">
      <c r="I30619" s="72"/>
      <c r="J30619" s="72"/>
      <c r="K30619" s="72"/>
    </row>
    <row r="30620" spans="9:11">
      <c r="I30620" s="72"/>
      <c r="J30620" s="72"/>
      <c r="K30620" s="72"/>
    </row>
    <row r="30621" spans="9:11">
      <c r="I30621" s="72"/>
      <c r="J30621" s="72"/>
      <c r="K30621" s="72"/>
    </row>
    <row r="30622" spans="9:11">
      <c r="I30622" s="72"/>
      <c r="J30622" s="72"/>
      <c r="K30622" s="72"/>
    </row>
    <row r="30623" spans="9:11">
      <c r="I30623" s="72"/>
      <c r="J30623" s="72"/>
      <c r="K30623" s="72"/>
    </row>
    <row r="30624" spans="9:11">
      <c r="I30624" s="72"/>
      <c r="J30624" s="72"/>
      <c r="K30624" s="72"/>
    </row>
    <row r="30625" spans="9:11">
      <c r="I30625" s="72"/>
      <c r="J30625" s="72"/>
      <c r="K30625" s="72"/>
    </row>
    <row r="30626" spans="9:11">
      <c r="I30626" s="72"/>
      <c r="J30626" s="72"/>
      <c r="K30626" s="72"/>
    </row>
    <row r="30627" spans="9:11">
      <c r="I30627" s="72"/>
      <c r="J30627" s="72"/>
      <c r="K30627" s="72"/>
    </row>
    <row r="30628" spans="9:11">
      <c r="I30628" s="72"/>
      <c r="J30628" s="72"/>
      <c r="K30628" s="72"/>
    </row>
    <row r="30629" spans="9:11">
      <c r="I30629" s="72"/>
      <c r="J30629" s="72"/>
      <c r="K30629" s="72"/>
    </row>
    <row r="30630" spans="9:11">
      <c r="I30630" s="72"/>
      <c r="J30630" s="72"/>
      <c r="K30630" s="72"/>
    </row>
    <row r="30631" spans="9:11">
      <c r="I30631" s="72"/>
      <c r="J30631" s="72"/>
      <c r="K30631" s="72"/>
    </row>
    <row r="30632" spans="9:11">
      <c r="I30632" s="72"/>
      <c r="J30632" s="72"/>
      <c r="K30632" s="72"/>
    </row>
    <row r="30633" spans="9:11">
      <c r="I30633" s="72"/>
      <c r="J30633" s="72"/>
      <c r="K30633" s="72"/>
    </row>
    <row r="30634" spans="9:11">
      <c r="I30634" s="72"/>
      <c r="J30634" s="72"/>
      <c r="K30634" s="72"/>
    </row>
    <row r="30635" spans="9:11">
      <c r="I30635" s="72"/>
      <c r="J30635" s="72"/>
      <c r="K30635" s="72"/>
    </row>
    <row r="30636" spans="9:11">
      <c r="I30636" s="72"/>
      <c r="J30636" s="72"/>
      <c r="K30636" s="72"/>
    </row>
    <row r="30637" spans="9:11">
      <c r="I30637" s="72"/>
      <c r="J30637" s="72"/>
      <c r="K30637" s="72"/>
    </row>
    <row r="30638" spans="9:11">
      <c r="I30638" s="72"/>
      <c r="J30638" s="72"/>
      <c r="K30638" s="72"/>
    </row>
    <row r="30639" spans="9:11">
      <c r="I30639" s="72"/>
      <c r="J30639" s="72"/>
      <c r="K30639" s="72"/>
    </row>
    <row r="30640" spans="9:11">
      <c r="I30640" s="72"/>
      <c r="J30640" s="72"/>
      <c r="K30640" s="72"/>
    </row>
    <row r="30641" spans="9:11">
      <c r="I30641" s="72"/>
      <c r="J30641" s="72"/>
      <c r="K30641" s="72"/>
    </row>
    <row r="30642" spans="9:11">
      <c r="I30642" s="72"/>
      <c r="J30642" s="72"/>
      <c r="K30642" s="72"/>
    </row>
    <row r="30643" spans="9:11">
      <c r="I30643" s="72"/>
      <c r="J30643" s="72"/>
      <c r="K30643" s="72"/>
    </row>
    <row r="30644" spans="9:11">
      <c r="I30644" s="72"/>
      <c r="J30644" s="72"/>
      <c r="K30644" s="72"/>
    </row>
    <row r="30645" spans="9:11">
      <c r="I30645" s="72"/>
      <c r="J30645" s="72"/>
      <c r="K30645" s="72"/>
    </row>
    <row r="30646" spans="9:11">
      <c r="I30646" s="72"/>
      <c r="J30646" s="72"/>
      <c r="K30646" s="72"/>
    </row>
    <row r="30647" spans="9:11">
      <c r="I30647" s="72"/>
      <c r="J30647" s="72"/>
      <c r="K30647" s="72"/>
    </row>
    <row r="30648" spans="9:11">
      <c r="I30648" s="72"/>
      <c r="J30648" s="72"/>
      <c r="K30648" s="72"/>
    </row>
    <row r="30649" spans="9:11">
      <c r="I30649" s="72"/>
      <c r="J30649" s="72"/>
      <c r="K30649" s="72"/>
    </row>
    <row r="30650" spans="9:11">
      <c r="I30650" s="72"/>
      <c r="J30650" s="72"/>
      <c r="K30650" s="72"/>
    </row>
    <row r="30651" spans="9:11">
      <c r="I30651" s="72"/>
      <c r="J30651" s="72"/>
      <c r="K30651" s="72"/>
    </row>
    <row r="30652" spans="9:11">
      <c r="I30652" s="72"/>
      <c r="J30652" s="72"/>
      <c r="K30652" s="72"/>
    </row>
    <row r="30653" spans="9:11">
      <c r="I30653" s="72"/>
      <c r="J30653" s="72"/>
      <c r="K30653" s="72"/>
    </row>
    <row r="30654" spans="9:11">
      <c r="I30654" s="72"/>
      <c r="J30654" s="72"/>
      <c r="K30654" s="72"/>
    </row>
    <row r="30655" spans="9:11">
      <c r="I30655" s="72"/>
      <c r="J30655" s="72"/>
      <c r="K30655" s="72"/>
    </row>
    <row r="30656" spans="9:11">
      <c r="I30656" s="72"/>
      <c r="J30656" s="72"/>
      <c r="K30656" s="72"/>
    </row>
    <row r="30657" spans="9:11">
      <c r="I30657" s="72"/>
      <c r="J30657" s="72"/>
      <c r="K30657" s="72"/>
    </row>
    <row r="30658" spans="9:11">
      <c r="I30658" s="72"/>
      <c r="J30658" s="72"/>
      <c r="K30658" s="72"/>
    </row>
    <row r="30659" spans="9:11">
      <c r="I30659" s="72"/>
      <c r="J30659" s="72"/>
      <c r="K30659" s="72"/>
    </row>
    <row r="30660" spans="9:11">
      <c r="I30660" s="72"/>
      <c r="J30660" s="72"/>
      <c r="K30660" s="72"/>
    </row>
    <row r="30661" spans="9:11">
      <c r="I30661" s="72"/>
      <c r="J30661" s="72"/>
      <c r="K30661" s="72"/>
    </row>
    <row r="30662" spans="9:11">
      <c r="I30662" s="72"/>
      <c r="J30662" s="72"/>
      <c r="K30662" s="72"/>
    </row>
    <row r="30663" spans="9:11">
      <c r="I30663" s="72"/>
      <c r="J30663" s="72"/>
      <c r="K30663" s="72"/>
    </row>
    <row r="30664" spans="9:11">
      <c r="I30664" s="72"/>
      <c r="J30664" s="72"/>
      <c r="K30664" s="72"/>
    </row>
    <row r="30665" spans="9:11">
      <c r="I30665" s="72"/>
      <c r="J30665" s="72"/>
      <c r="K30665" s="72"/>
    </row>
    <row r="30666" spans="9:11">
      <c r="I30666" s="72"/>
      <c r="J30666" s="72"/>
      <c r="K30666" s="72"/>
    </row>
    <row r="30667" spans="9:11">
      <c r="I30667" s="72"/>
      <c r="J30667" s="72"/>
      <c r="K30667" s="72"/>
    </row>
    <row r="30668" spans="9:11">
      <c r="I30668" s="72"/>
      <c r="J30668" s="72"/>
      <c r="K30668" s="72"/>
    </row>
    <row r="30669" spans="9:11">
      <c r="I30669" s="72"/>
      <c r="J30669" s="72"/>
      <c r="K30669" s="72"/>
    </row>
    <row r="30670" spans="9:11">
      <c r="I30670" s="72"/>
      <c r="J30670" s="72"/>
      <c r="K30670" s="72"/>
    </row>
    <row r="30671" spans="9:11">
      <c r="I30671" s="72"/>
      <c r="J30671" s="72"/>
      <c r="K30671" s="72"/>
    </row>
    <row r="30672" spans="9:11">
      <c r="I30672" s="72"/>
      <c r="J30672" s="72"/>
      <c r="K30672" s="72"/>
    </row>
    <row r="30673" spans="9:11">
      <c r="I30673" s="72"/>
      <c r="J30673" s="72"/>
      <c r="K30673" s="72"/>
    </row>
    <row r="30674" spans="9:11">
      <c r="I30674" s="72"/>
      <c r="J30674" s="72"/>
      <c r="K30674" s="72"/>
    </row>
    <row r="30675" spans="9:11">
      <c r="I30675" s="72"/>
      <c r="J30675" s="72"/>
      <c r="K30675" s="72"/>
    </row>
    <row r="30676" spans="9:11">
      <c r="I30676" s="72"/>
      <c r="J30676" s="72"/>
      <c r="K30676" s="72"/>
    </row>
    <row r="30677" spans="9:11">
      <c r="I30677" s="72"/>
      <c r="J30677" s="72"/>
      <c r="K30677" s="72"/>
    </row>
    <row r="30678" spans="9:11">
      <c r="I30678" s="72"/>
      <c r="J30678" s="72"/>
      <c r="K30678" s="72"/>
    </row>
    <row r="30679" spans="9:11">
      <c r="I30679" s="72"/>
      <c r="J30679" s="72"/>
      <c r="K30679" s="72"/>
    </row>
    <row r="30680" spans="9:11">
      <c r="I30680" s="72"/>
      <c r="J30680" s="72"/>
      <c r="K30680" s="72"/>
    </row>
    <row r="30681" spans="9:11">
      <c r="I30681" s="72"/>
      <c r="J30681" s="72"/>
      <c r="K30681" s="72"/>
    </row>
    <row r="30682" spans="9:11">
      <c r="I30682" s="72"/>
      <c r="J30682" s="72"/>
      <c r="K30682" s="72"/>
    </row>
    <row r="30683" spans="9:11">
      <c r="I30683" s="72"/>
      <c r="J30683" s="72"/>
      <c r="K30683" s="72"/>
    </row>
    <row r="30684" spans="9:11">
      <c r="I30684" s="72"/>
      <c r="J30684" s="72"/>
      <c r="K30684" s="72"/>
    </row>
    <row r="30685" spans="9:11">
      <c r="I30685" s="72"/>
      <c r="J30685" s="72"/>
      <c r="K30685" s="72"/>
    </row>
    <row r="30686" spans="9:11">
      <c r="I30686" s="72"/>
      <c r="J30686" s="72"/>
      <c r="K30686" s="72"/>
    </row>
    <row r="30687" spans="9:11">
      <c r="I30687" s="72"/>
      <c r="J30687" s="72"/>
      <c r="K30687" s="72"/>
    </row>
    <row r="30688" spans="9:11">
      <c r="I30688" s="72"/>
      <c r="J30688" s="72"/>
      <c r="K30688" s="72"/>
    </row>
    <row r="30689" spans="9:11">
      <c r="I30689" s="72"/>
      <c r="J30689" s="72"/>
      <c r="K30689" s="72"/>
    </row>
    <row r="30690" spans="9:11">
      <c r="I30690" s="72"/>
      <c r="J30690" s="72"/>
      <c r="K30690" s="72"/>
    </row>
    <row r="30691" spans="9:11">
      <c r="I30691" s="72"/>
      <c r="J30691" s="72"/>
      <c r="K30691" s="72"/>
    </row>
    <row r="30692" spans="9:11">
      <c r="I30692" s="72"/>
      <c r="J30692" s="72"/>
      <c r="K30692" s="72"/>
    </row>
    <row r="30693" spans="9:11">
      <c r="I30693" s="72"/>
      <c r="J30693" s="72"/>
      <c r="K30693" s="72"/>
    </row>
    <row r="30694" spans="9:11">
      <c r="I30694" s="72"/>
      <c r="J30694" s="72"/>
      <c r="K30694" s="72"/>
    </row>
    <row r="30695" spans="9:11">
      <c r="I30695" s="72"/>
      <c r="J30695" s="72"/>
      <c r="K30695" s="72"/>
    </row>
    <row r="30696" spans="9:11">
      <c r="I30696" s="72"/>
      <c r="J30696" s="72"/>
      <c r="K30696" s="72"/>
    </row>
    <row r="30697" spans="9:11">
      <c r="I30697" s="72"/>
      <c r="J30697" s="72"/>
      <c r="K30697" s="72"/>
    </row>
    <row r="30698" spans="9:11">
      <c r="I30698" s="72"/>
      <c r="J30698" s="72"/>
      <c r="K30698" s="72"/>
    </row>
    <row r="30699" spans="9:11">
      <c r="I30699" s="72"/>
      <c r="J30699" s="72"/>
      <c r="K30699" s="72"/>
    </row>
    <row r="30700" spans="9:11">
      <c r="I30700" s="72"/>
      <c r="J30700" s="72"/>
      <c r="K30700" s="72"/>
    </row>
    <row r="30701" spans="9:11">
      <c r="I30701" s="72"/>
      <c r="J30701" s="72"/>
      <c r="K30701" s="72"/>
    </row>
    <row r="30702" spans="9:11">
      <c r="I30702" s="72"/>
      <c r="J30702" s="72"/>
      <c r="K30702" s="72"/>
    </row>
    <row r="30703" spans="9:11">
      <c r="I30703" s="72"/>
      <c r="J30703" s="72"/>
      <c r="K30703" s="72"/>
    </row>
    <row r="30704" spans="9:11">
      <c r="I30704" s="72"/>
      <c r="J30704" s="72"/>
      <c r="K30704" s="72"/>
    </row>
    <row r="30705" spans="9:11">
      <c r="I30705" s="72"/>
      <c r="J30705" s="72"/>
      <c r="K30705" s="72"/>
    </row>
    <row r="30706" spans="9:11">
      <c r="I30706" s="72"/>
      <c r="J30706" s="72"/>
      <c r="K30706" s="72"/>
    </row>
    <row r="30707" spans="9:11">
      <c r="I30707" s="72"/>
      <c r="J30707" s="72"/>
      <c r="K30707" s="72"/>
    </row>
    <row r="30708" spans="9:11">
      <c r="I30708" s="72"/>
      <c r="J30708" s="72"/>
      <c r="K30708" s="72"/>
    </row>
    <row r="30709" spans="9:11">
      <c r="I30709" s="72"/>
      <c r="J30709" s="72"/>
      <c r="K30709" s="72"/>
    </row>
    <row r="30710" spans="9:11">
      <c r="I30710" s="72"/>
      <c r="J30710" s="72"/>
      <c r="K30710" s="72"/>
    </row>
    <row r="30711" spans="9:11">
      <c r="I30711" s="72"/>
      <c r="J30711" s="72"/>
      <c r="K30711" s="72"/>
    </row>
    <row r="30712" spans="9:11">
      <c r="I30712" s="72"/>
      <c r="J30712" s="72"/>
      <c r="K30712" s="72"/>
    </row>
    <row r="30713" spans="9:11">
      <c r="I30713" s="72"/>
      <c r="J30713" s="72"/>
      <c r="K30713" s="72"/>
    </row>
    <row r="30714" spans="9:11">
      <c r="I30714" s="72"/>
      <c r="J30714" s="72"/>
      <c r="K30714" s="72"/>
    </row>
    <row r="30715" spans="9:11">
      <c r="I30715" s="72"/>
      <c r="J30715" s="72"/>
      <c r="K30715" s="72"/>
    </row>
    <row r="30716" spans="9:11">
      <c r="I30716" s="72"/>
      <c r="J30716" s="72"/>
      <c r="K30716" s="72"/>
    </row>
    <row r="30717" spans="9:11">
      <c r="I30717" s="72"/>
      <c r="J30717" s="72"/>
      <c r="K30717" s="72"/>
    </row>
    <row r="30718" spans="9:11">
      <c r="I30718" s="72"/>
      <c r="J30718" s="72"/>
      <c r="K30718" s="72"/>
    </row>
    <row r="30719" spans="9:11">
      <c r="I30719" s="72"/>
      <c r="J30719" s="72"/>
      <c r="K30719" s="72"/>
    </row>
    <row r="30720" spans="9:11">
      <c r="I30720" s="72"/>
      <c r="J30720" s="72"/>
      <c r="K30720" s="72"/>
    </row>
    <row r="30721" spans="9:11">
      <c r="I30721" s="72"/>
      <c r="J30721" s="72"/>
      <c r="K30721" s="72"/>
    </row>
    <row r="30722" spans="9:11">
      <c r="I30722" s="72"/>
      <c r="J30722" s="72"/>
      <c r="K30722" s="72"/>
    </row>
    <row r="30723" spans="9:11">
      <c r="I30723" s="72"/>
      <c r="J30723" s="72"/>
      <c r="K30723" s="72"/>
    </row>
    <row r="30724" spans="9:11">
      <c r="I30724" s="72"/>
      <c r="J30724" s="72"/>
      <c r="K30724" s="72"/>
    </row>
    <row r="30725" spans="9:11">
      <c r="I30725" s="72"/>
      <c r="J30725" s="72"/>
      <c r="K30725" s="72"/>
    </row>
    <row r="30726" spans="9:11">
      <c r="I30726" s="72"/>
      <c r="J30726" s="72"/>
      <c r="K30726" s="72"/>
    </row>
    <row r="30727" spans="9:11">
      <c r="I30727" s="72"/>
      <c r="J30727" s="72"/>
      <c r="K30727" s="72"/>
    </row>
    <row r="30728" spans="9:11">
      <c r="I30728" s="72"/>
      <c r="J30728" s="72"/>
      <c r="K30728" s="72"/>
    </row>
    <row r="30729" spans="9:11">
      <c r="I30729" s="72"/>
      <c r="J30729" s="72"/>
      <c r="K30729" s="72"/>
    </row>
    <row r="30730" spans="9:11">
      <c r="I30730" s="72"/>
      <c r="J30730" s="72"/>
      <c r="K30730" s="72"/>
    </row>
    <row r="30731" spans="9:11">
      <c r="I30731" s="72"/>
      <c r="J30731" s="72"/>
      <c r="K30731" s="72"/>
    </row>
    <row r="30732" spans="9:11">
      <c r="I30732" s="72"/>
      <c r="J30732" s="72"/>
      <c r="K30732" s="72"/>
    </row>
    <row r="30733" spans="9:11">
      <c r="I30733" s="72"/>
      <c r="J30733" s="72"/>
      <c r="K30733" s="72"/>
    </row>
    <row r="30734" spans="9:11">
      <c r="I30734" s="72"/>
      <c r="J30734" s="72"/>
      <c r="K30734" s="72"/>
    </row>
    <row r="30735" spans="9:11">
      <c r="I30735" s="72"/>
      <c r="J30735" s="72"/>
      <c r="K30735" s="72"/>
    </row>
    <row r="30736" spans="9:11">
      <c r="I30736" s="72"/>
      <c r="J30736" s="72"/>
      <c r="K30736" s="72"/>
    </row>
    <row r="30737" spans="9:11">
      <c r="I30737" s="72"/>
      <c r="J30737" s="72"/>
      <c r="K30737" s="72"/>
    </row>
    <row r="30738" spans="9:11">
      <c r="I30738" s="72"/>
      <c r="J30738" s="72"/>
      <c r="K30738" s="72"/>
    </row>
    <row r="30739" spans="9:11">
      <c r="I30739" s="72"/>
      <c r="J30739" s="72"/>
      <c r="K30739" s="72"/>
    </row>
    <row r="30740" spans="9:11">
      <c r="I30740" s="72"/>
      <c r="J30740" s="72"/>
      <c r="K30740" s="72"/>
    </row>
    <row r="30741" spans="9:11">
      <c r="I30741" s="72"/>
      <c r="J30741" s="72"/>
      <c r="K30741" s="72"/>
    </row>
    <row r="30742" spans="9:11">
      <c r="I30742" s="72"/>
      <c r="J30742" s="72"/>
      <c r="K30742" s="72"/>
    </row>
    <row r="30743" spans="9:11">
      <c r="I30743" s="72"/>
      <c r="J30743" s="72"/>
      <c r="K30743" s="72"/>
    </row>
    <row r="30744" spans="9:11">
      <c r="I30744" s="72"/>
      <c r="J30744" s="72"/>
      <c r="K30744" s="72"/>
    </row>
    <row r="30745" spans="9:11">
      <c r="I30745" s="72"/>
      <c r="J30745" s="72"/>
      <c r="K30745" s="72"/>
    </row>
    <row r="30746" spans="9:11">
      <c r="I30746" s="72"/>
      <c r="J30746" s="72"/>
      <c r="K30746" s="72"/>
    </row>
    <row r="30747" spans="9:11">
      <c r="I30747" s="72"/>
      <c r="J30747" s="72"/>
      <c r="K30747" s="72"/>
    </row>
    <row r="30748" spans="9:11">
      <c r="I30748" s="72"/>
      <c r="J30748" s="72"/>
      <c r="K30748" s="72"/>
    </row>
    <row r="30749" spans="9:11">
      <c r="I30749" s="72"/>
      <c r="J30749" s="72"/>
      <c r="K30749" s="72"/>
    </row>
    <row r="30750" spans="9:11">
      <c r="I30750" s="72"/>
      <c r="J30750" s="72"/>
      <c r="K30750" s="72"/>
    </row>
    <row r="30751" spans="9:11">
      <c r="I30751" s="72"/>
      <c r="J30751" s="72"/>
      <c r="K30751" s="72"/>
    </row>
    <row r="30752" spans="9:11">
      <c r="I30752" s="72"/>
      <c r="J30752" s="72"/>
      <c r="K30752" s="72"/>
    </row>
    <row r="30753" spans="9:11">
      <c r="I30753" s="72"/>
      <c r="J30753" s="72"/>
      <c r="K30753" s="72"/>
    </row>
    <row r="30754" spans="9:11">
      <c r="I30754" s="72"/>
      <c r="J30754" s="72"/>
      <c r="K30754" s="72"/>
    </row>
    <row r="30755" spans="9:11">
      <c r="I30755" s="72"/>
      <c r="J30755" s="72"/>
      <c r="K30755" s="72"/>
    </row>
    <row r="30756" spans="9:11">
      <c r="I30756" s="72"/>
      <c r="J30756" s="72"/>
      <c r="K30756" s="72"/>
    </row>
    <row r="30757" spans="9:11">
      <c r="I30757" s="72"/>
      <c r="J30757" s="72"/>
      <c r="K30757" s="72"/>
    </row>
    <row r="30758" spans="9:11">
      <c r="I30758" s="72"/>
      <c r="J30758" s="72"/>
      <c r="K30758" s="72"/>
    </row>
    <row r="30759" spans="9:11">
      <c r="I30759" s="72"/>
      <c r="J30759" s="72"/>
      <c r="K30759" s="72"/>
    </row>
    <row r="30760" spans="9:11">
      <c r="I30760" s="72"/>
      <c r="J30760" s="72"/>
      <c r="K30760" s="72"/>
    </row>
    <row r="30761" spans="9:11">
      <c r="I30761" s="72"/>
      <c r="J30761" s="72"/>
      <c r="K30761" s="72"/>
    </row>
    <row r="30762" spans="9:11">
      <c r="I30762" s="72"/>
      <c r="J30762" s="72"/>
      <c r="K30762" s="72"/>
    </row>
    <row r="30763" spans="9:11">
      <c r="I30763" s="72"/>
      <c r="J30763" s="72"/>
      <c r="K30763" s="72"/>
    </row>
    <row r="30764" spans="9:11">
      <c r="I30764" s="72"/>
      <c r="J30764" s="72"/>
      <c r="K30764" s="72"/>
    </row>
    <row r="30765" spans="9:11">
      <c r="I30765" s="72"/>
      <c r="J30765" s="72"/>
      <c r="K30765" s="72"/>
    </row>
    <row r="30766" spans="9:11">
      <c r="I30766" s="72"/>
      <c r="J30766" s="72"/>
      <c r="K30766" s="72"/>
    </row>
    <row r="30767" spans="9:11">
      <c r="I30767" s="72"/>
      <c r="J30767" s="72"/>
      <c r="K30767" s="72"/>
    </row>
    <row r="30768" spans="9:11">
      <c r="I30768" s="72"/>
      <c r="J30768" s="72"/>
      <c r="K30768" s="72"/>
    </row>
    <row r="30769" spans="9:11">
      <c r="I30769" s="72"/>
      <c r="J30769" s="72"/>
      <c r="K30769" s="72"/>
    </row>
    <row r="30770" spans="9:11">
      <c r="I30770" s="72"/>
      <c r="J30770" s="72"/>
      <c r="K30770" s="72"/>
    </row>
    <row r="30771" spans="9:11">
      <c r="I30771" s="72"/>
      <c r="J30771" s="72"/>
      <c r="K30771" s="72"/>
    </row>
    <row r="30772" spans="9:11">
      <c r="I30772" s="72"/>
      <c r="J30772" s="72"/>
      <c r="K30772" s="72"/>
    </row>
    <row r="30773" spans="9:11">
      <c r="I30773" s="72"/>
      <c r="J30773" s="72"/>
      <c r="K30773" s="72"/>
    </row>
    <row r="30774" spans="9:11">
      <c r="I30774" s="72"/>
      <c r="J30774" s="72"/>
      <c r="K30774" s="72"/>
    </row>
    <row r="30775" spans="9:11">
      <c r="I30775" s="72"/>
      <c r="J30775" s="72"/>
      <c r="K30775" s="72"/>
    </row>
    <row r="30776" spans="9:11">
      <c r="I30776" s="72"/>
      <c r="J30776" s="72"/>
      <c r="K30776" s="72"/>
    </row>
    <row r="30777" spans="9:11">
      <c r="I30777" s="72"/>
      <c r="J30777" s="72"/>
      <c r="K30777" s="72"/>
    </row>
    <row r="30778" spans="9:11">
      <c r="I30778" s="72"/>
      <c r="J30778" s="72"/>
      <c r="K30778" s="72"/>
    </row>
    <row r="30779" spans="9:11">
      <c r="I30779" s="72"/>
      <c r="J30779" s="72"/>
      <c r="K30779" s="72"/>
    </row>
    <row r="30780" spans="9:11">
      <c r="I30780" s="72"/>
      <c r="J30780" s="72"/>
      <c r="K30780" s="72"/>
    </row>
    <row r="30781" spans="9:11">
      <c r="I30781" s="72"/>
      <c r="J30781" s="72"/>
      <c r="K30781" s="72"/>
    </row>
    <row r="30782" spans="9:11">
      <c r="I30782" s="72"/>
      <c r="J30782" s="72"/>
      <c r="K30782" s="72"/>
    </row>
    <row r="30783" spans="9:11">
      <c r="I30783" s="72"/>
      <c r="J30783" s="72"/>
      <c r="K30783" s="72"/>
    </row>
    <row r="30784" spans="9:11">
      <c r="I30784" s="72"/>
      <c r="J30784" s="72"/>
      <c r="K30784" s="72"/>
    </row>
    <row r="30785" spans="9:11">
      <c r="I30785" s="72"/>
      <c r="J30785" s="72"/>
      <c r="K30785" s="72"/>
    </row>
    <row r="30786" spans="9:11">
      <c r="I30786" s="72"/>
      <c r="J30786" s="72"/>
      <c r="K30786" s="72"/>
    </row>
    <row r="30787" spans="9:11">
      <c r="I30787" s="72"/>
      <c r="J30787" s="72"/>
      <c r="K30787" s="72"/>
    </row>
    <row r="30788" spans="9:11">
      <c r="I30788" s="72"/>
      <c r="J30788" s="72"/>
      <c r="K30788" s="72"/>
    </row>
    <row r="30789" spans="9:11">
      <c r="I30789" s="72"/>
      <c r="J30789" s="72"/>
      <c r="K30789" s="72"/>
    </row>
    <row r="30790" spans="9:11">
      <c r="I30790" s="72"/>
      <c r="J30790" s="72"/>
      <c r="K30790" s="72"/>
    </row>
    <row r="30791" spans="9:11">
      <c r="I30791" s="72"/>
      <c r="J30791" s="72"/>
      <c r="K30791" s="72"/>
    </row>
    <row r="30792" spans="9:11">
      <c r="I30792" s="72"/>
      <c r="J30792" s="72"/>
      <c r="K30792" s="72"/>
    </row>
    <row r="30793" spans="9:11">
      <c r="I30793" s="72"/>
      <c r="J30793" s="72"/>
      <c r="K30793" s="72"/>
    </row>
    <row r="30794" spans="9:11">
      <c r="I30794" s="72"/>
      <c r="J30794" s="72"/>
      <c r="K30794" s="72"/>
    </row>
    <row r="30795" spans="9:11">
      <c r="I30795" s="72"/>
      <c r="J30795" s="72"/>
      <c r="K30795" s="72"/>
    </row>
    <row r="30796" spans="9:11">
      <c r="I30796" s="72"/>
      <c r="J30796" s="72"/>
      <c r="K30796" s="72"/>
    </row>
    <row r="30797" spans="9:11">
      <c r="I30797" s="72"/>
      <c r="J30797" s="72"/>
      <c r="K30797" s="72"/>
    </row>
    <row r="30798" spans="9:11">
      <c r="I30798" s="72"/>
      <c r="J30798" s="72"/>
      <c r="K30798" s="72"/>
    </row>
    <row r="30799" spans="9:11">
      <c r="I30799" s="72"/>
      <c r="J30799" s="72"/>
      <c r="K30799" s="72"/>
    </row>
    <row r="30800" spans="9:11">
      <c r="I30800" s="72"/>
      <c r="J30800" s="72"/>
      <c r="K30800" s="72"/>
    </row>
    <row r="30801" spans="9:11">
      <c r="I30801" s="72"/>
      <c r="J30801" s="72"/>
      <c r="K30801" s="72"/>
    </row>
    <row r="30802" spans="9:11">
      <c r="I30802" s="72"/>
      <c r="J30802" s="72"/>
      <c r="K30802" s="72"/>
    </row>
    <row r="30803" spans="9:11">
      <c r="I30803" s="72"/>
      <c r="J30803" s="72"/>
      <c r="K30803" s="72"/>
    </row>
    <row r="30804" spans="9:11">
      <c r="I30804" s="72"/>
      <c r="J30804" s="72"/>
      <c r="K30804" s="72"/>
    </row>
    <row r="30805" spans="9:11">
      <c r="I30805" s="72"/>
      <c r="J30805" s="72"/>
      <c r="K30805" s="72"/>
    </row>
    <row r="30806" spans="9:11">
      <c r="I30806" s="72"/>
      <c r="J30806" s="72"/>
      <c r="K30806" s="72"/>
    </row>
    <row r="30807" spans="9:11">
      <c r="I30807" s="72"/>
      <c r="J30807" s="72"/>
      <c r="K30807" s="72"/>
    </row>
    <row r="30808" spans="9:11">
      <c r="I30808" s="72"/>
      <c r="J30808" s="72"/>
      <c r="K30808" s="72"/>
    </row>
    <row r="30809" spans="9:11">
      <c r="I30809" s="72"/>
      <c r="J30809" s="72"/>
      <c r="K30809" s="72"/>
    </row>
    <row r="30810" spans="9:11">
      <c r="I30810" s="72"/>
      <c r="J30810" s="72"/>
      <c r="K30810" s="72"/>
    </row>
    <row r="30811" spans="9:11">
      <c r="I30811" s="72"/>
      <c r="J30811" s="72"/>
      <c r="K30811" s="72"/>
    </row>
    <row r="30812" spans="9:11">
      <c r="I30812" s="72"/>
      <c r="J30812" s="72"/>
      <c r="K30812" s="72"/>
    </row>
    <row r="30813" spans="9:11">
      <c r="I30813" s="72"/>
      <c r="J30813" s="72"/>
      <c r="K30813" s="72"/>
    </row>
    <row r="30814" spans="9:11">
      <c r="I30814" s="72"/>
      <c r="J30814" s="72"/>
      <c r="K30814" s="72"/>
    </row>
    <row r="30815" spans="9:11">
      <c r="I30815" s="72"/>
      <c r="J30815" s="72"/>
      <c r="K30815" s="72"/>
    </row>
    <row r="30816" spans="9:11">
      <c r="I30816" s="72"/>
      <c r="J30816" s="72"/>
      <c r="K30816" s="72"/>
    </row>
    <row r="30817" spans="9:11">
      <c r="I30817" s="72"/>
      <c r="J30817" s="72"/>
      <c r="K30817" s="72"/>
    </row>
    <row r="30818" spans="9:11">
      <c r="I30818" s="72"/>
      <c r="J30818" s="72"/>
      <c r="K30818" s="72"/>
    </row>
    <row r="30819" spans="9:11">
      <c r="I30819" s="72"/>
      <c r="J30819" s="72"/>
      <c r="K30819" s="72"/>
    </row>
    <row r="30820" spans="9:11">
      <c r="I30820" s="72"/>
      <c r="J30820" s="72"/>
      <c r="K30820" s="72"/>
    </row>
    <row r="30821" spans="9:11">
      <c r="I30821" s="72"/>
      <c r="J30821" s="72"/>
      <c r="K30821" s="72"/>
    </row>
    <row r="30822" spans="9:11">
      <c r="I30822" s="72"/>
      <c r="J30822" s="72"/>
      <c r="K30822" s="72"/>
    </row>
    <row r="30823" spans="9:11">
      <c r="I30823" s="72"/>
      <c r="J30823" s="72"/>
      <c r="K30823" s="72"/>
    </row>
    <row r="30824" spans="9:11">
      <c r="I30824" s="72"/>
      <c r="J30824" s="72"/>
      <c r="K30824" s="72"/>
    </row>
    <row r="30825" spans="9:11">
      <c r="I30825" s="72"/>
      <c r="J30825" s="72"/>
      <c r="K30825" s="72"/>
    </row>
    <row r="30826" spans="9:11">
      <c r="I30826" s="72"/>
      <c r="J30826" s="72"/>
      <c r="K30826" s="72"/>
    </row>
    <row r="30827" spans="9:11">
      <c r="I30827" s="72"/>
      <c r="J30827" s="72"/>
      <c r="K30827" s="72"/>
    </row>
    <row r="30828" spans="9:11">
      <c r="I30828" s="72"/>
      <c r="J30828" s="72"/>
      <c r="K30828" s="72"/>
    </row>
    <row r="30829" spans="9:11">
      <c r="I30829" s="72"/>
      <c r="J30829" s="72"/>
      <c r="K30829" s="72"/>
    </row>
    <row r="30830" spans="9:11">
      <c r="I30830" s="72"/>
      <c r="J30830" s="72"/>
      <c r="K30830" s="72"/>
    </row>
    <row r="30831" spans="9:11">
      <c r="I30831" s="72"/>
      <c r="J30831" s="72"/>
      <c r="K30831" s="72"/>
    </row>
    <row r="30832" spans="9:11">
      <c r="I30832" s="72"/>
      <c r="J30832" s="72"/>
      <c r="K30832" s="72"/>
    </row>
    <row r="30833" spans="9:11">
      <c r="I30833" s="72"/>
      <c r="J30833" s="72"/>
      <c r="K30833" s="72"/>
    </row>
    <row r="30834" spans="9:11">
      <c r="I30834" s="72"/>
      <c r="J30834" s="72"/>
      <c r="K30834" s="72"/>
    </row>
    <row r="30835" spans="9:11">
      <c r="I30835" s="72"/>
      <c r="J30835" s="72"/>
      <c r="K30835" s="72"/>
    </row>
    <row r="30836" spans="9:11">
      <c r="I30836" s="72"/>
      <c r="J30836" s="72"/>
      <c r="K30836" s="72"/>
    </row>
    <row r="30837" spans="9:11">
      <c r="I30837" s="72"/>
      <c r="J30837" s="72"/>
      <c r="K30837" s="72"/>
    </row>
    <row r="30838" spans="9:11">
      <c r="I30838" s="72"/>
      <c r="J30838" s="72"/>
      <c r="K30838" s="72"/>
    </row>
    <row r="30839" spans="9:11">
      <c r="I30839" s="72"/>
      <c r="J30839" s="72"/>
      <c r="K30839" s="72"/>
    </row>
    <row r="30840" spans="9:11">
      <c r="I30840" s="72"/>
      <c r="J30840" s="72"/>
      <c r="K30840" s="72"/>
    </row>
    <row r="30841" spans="9:11">
      <c r="I30841" s="72"/>
      <c r="J30841" s="72"/>
      <c r="K30841" s="72"/>
    </row>
    <row r="30842" spans="9:11">
      <c r="I30842" s="72"/>
      <c r="J30842" s="72"/>
      <c r="K30842" s="72"/>
    </row>
    <row r="30843" spans="9:11">
      <c r="I30843" s="72"/>
      <c r="J30843" s="72"/>
      <c r="K30843" s="72"/>
    </row>
    <row r="30844" spans="9:11">
      <c r="I30844" s="72"/>
      <c r="J30844" s="72"/>
      <c r="K30844" s="72"/>
    </row>
    <row r="30845" spans="9:11">
      <c r="I30845" s="72"/>
      <c r="J30845" s="72"/>
      <c r="K30845" s="72"/>
    </row>
    <row r="30846" spans="9:11">
      <c r="I30846" s="72"/>
      <c r="J30846" s="72"/>
      <c r="K30846" s="72"/>
    </row>
    <row r="30847" spans="9:11">
      <c r="I30847" s="72"/>
      <c r="J30847" s="72"/>
      <c r="K30847" s="72"/>
    </row>
    <row r="30848" spans="9:11">
      <c r="I30848" s="72"/>
      <c r="J30848" s="72"/>
      <c r="K30848" s="72"/>
    </row>
    <row r="30849" spans="9:11">
      <c r="I30849" s="72"/>
      <c r="J30849" s="72"/>
      <c r="K30849" s="72"/>
    </row>
    <row r="30850" spans="9:11">
      <c r="I30850" s="72"/>
      <c r="J30850" s="72"/>
      <c r="K30850" s="72"/>
    </row>
    <row r="30851" spans="9:11">
      <c r="I30851" s="72"/>
      <c r="J30851" s="72"/>
      <c r="K30851" s="72"/>
    </row>
    <row r="30852" spans="9:11">
      <c r="I30852" s="72"/>
      <c r="J30852" s="72"/>
      <c r="K30852" s="72"/>
    </row>
    <row r="30853" spans="9:11">
      <c r="I30853" s="72"/>
      <c r="J30853" s="72"/>
      <c r="K30853" s="72"/>
    </row>
    <row r="30854" spans="9:11">
      <c r="I30854" s="72"/>
      <c r="J30854" s="72"/>
      <c r="K30854" s="72"/>
    </row>
    <row r="30855" spans="9:11">
      <c r="I30855" s="72"/>
      <c r="J30855" s="72"/>
      <c r="K30855" s="72"/>
    </row>
    <row r="30856" spans="9:11">
      <c r="I30856" s="72"/>
      <c r="J30856" s="72"/>
      <c r="K30856" s="72"/>
    </row>
    <row r="30857" spans="9:11">
      <c r="I30857" s="72"/>
      <c r="J30857" s="72"/>
      <c r="K30857" s="72"/>
    </row>
    <row r="30858" spans="9:11">
      <c r="I30858" s="72"/>
      <c r="J30858" s="72"/>
      <c r="K30858" s="72"/>
    </row>
    <row r="30859" spans="9:11">
      <c r="I30859" s="72"/>
      <c r="J30859" s="72"/>
      <c r="K30859" s="72"/>
    </row>
    <row r="30860" spans="9:11">
      <c r="I30860" s="72"/>
      <c r="J30860" s="72"/>
      <c r="K30860" s="72"/>
    </row>
    <row r="30861" spans="9:11">
      <c r="I30861" s="72"/>
      <c r="J30861" s="72"/>
      <c r="K30861" s="72"/>
    </row>
    <row r="30862" spans="9:11">
      <c r="I30862" s="72"/>
      <c r="J30862" s="72"/>
      <c r="K30862" s="72"/>
    </row>
    <row r="30863" spans="9:11">
      <c r="I30863" s="72"/>
      <c r="J30863" s="72"/>
      <c r="K30863" s="72"/>
    </row>
    <row r="30864" spans="9:11">
      <c r="I30864" s="72"/>
      <c r="J30864" s="72"/>
      <c r="K30864" s="72"/>
    </row>
    <row r="30865" spans="9:11">
      <c r="I30865" s="72"/>
      <c r="J30865" s="72"/>
      <c r="K30865" s="72"/>
    </row>
    <row r="30866" spans="9:11">
      <c r="I30866" s="72"/>
      <c r="J30866" s="72"/>
      <c r="K30866" s="72"/>
    </row>
    <row r="30867" spans="9:11">
      <c r="I30867" s="72"/>
      <c r="J30867" s="72"/>
      <c r="K30867" s="72"/>
    </row>
    <row r="30868" spans="9:11">
      <c r="I30868" s="72"/>
      <c r="J30868" s="72"/>
      <c r="K30868" s="72"/>
    </row>
    <row r="30869" spans="9:11">
      <c r="I30869" s="72"/>
      <c r="J30869" s="72"/>
      <c r="K30869" s="72"/>
    </row>
    <row r="30870" spans="9:11">
      <c r="I30870" s="72"/>
      <c r="J30870" s="72"/>
      <c r="K30870" s="72"/>
    </row>
    <row r="30871" spans="9:11">
      <c r="I30871" s="72"/>
      <c r="J30871" s="72"/>
      <c r="K30871" s="72"/>
    </row>
    <row r="30872" spans="9:11">
      <c r="I30872" s="72"/>
      <c r="J30872" s="72"/>
      <c r="K30872" s="72"/>
    </row>
    <row r="30873" spans="9:11">
      <c r="I30873" s="72"/>
      <c r="J30873" s="72"/>
      <c r="K30873" s="72"/>
    </row>
    <row r="30874" spans="9:11">
      <c r="I30874" s="72"/>
      <c r="J30874" s="72"/>
      <c r="K30874" s="72"/>
    </row>
    <row r="30875" spans="9:11">
      <c r="I30875" s="72"/>
      <c r="J30875" s="72"/>
      <c r="K30875" s="72"/>
    </row>
    <row r="30876" spans="9:11">
      <c r="I30876" s="72"/>
      <c r="J30876" s="72"/>
      <c r="K30876" s="72"/>
    </row>
    <row r="30877" spans="9:11">
      <c r="I30877" s="72"/>
      <c r="J30877" s="72"/>
      <c r="K30877" s="72"/>
    </row>
    <row r="30878" spans="9:11">
      <c r="I30878" s="72"/>
      <c r="J30878" s="72"/>
      <c r="K30878" s="72"/>
    </row>
    <row r="30879" spans="9:11">
      <c r="I30879" s="72"/>
      <c r="J30879" s="72"/>
      <c r="K30879" s="72"/>
    </row>
    <row r="30880" spans="9:11">
      <c r="I30880" s="72"/>
      <c r="J30880" s="72"/>
      <c r="K30880" s="72"/>
    </row>
    <row r="30881" spans="9:11">
      <c r="I30881" s="72"/>
      <c r="J30881" s="72"/>
      <c r="K30881" s="72"/>
    </row>
    <row r="30882" spans="9:11">
      <c r="I30882" s="72"/>
      <c r="J30882" s="72"/>
      <c r="K30882" s="72"/>
    </row>
    <row r="30883" spans="9:11">
      <c r="I30883" s="72"/>
      <c r="J30883" s="72"/>
      <c r="K30883" s="72"/>
    </row>
    <row r="30884" spans="9:11">
      <c r="I30884" s="72"/>
      <c r="J30884" s="72"/>
      <c r="K30884" s="72"/>
    </row>
    <row r="30885" spans="9:11">
      <c r="I30885" s="72"/>
      <c r="J30885" s="72"/>
      <c r="K30885" s="72"/>
    </row>
    <row r="30886" spans="9:11">
      <c r="I30886" s="72"/>
      <c r="J30886" s="72"/>
      <c r="K30886" s="72"/>
    </row>
    <row r="30887" spans="9:11">
      <c r="I30887" s="72"/>
      <c r="J30887" s="72"/>
      <c r="K30887" s="72"/>
    </row>
    <row r="30888" spans="9:11">
      <c r="I30888" s="72"/>
      <c r="J30888" s="72"/>
      <c r="K30888" s="72"/>
    </row>
    <row r="30889" spans="9:11">
      <c r="I30889" s="72"/>
      <c r="J30889" s="72"/>
      <c r="K30889" s="72"/>
    </row>
    <row r="30890" spans="9:11">
      <c r="I30890" s="72"/>
      <c r="J30890" s="72"/>
      <c r="K30890" s="72"/>
    </row>
    <row r="30891" spans="9:11">
      <c r="I30891" s="72"/>
      <c r="J30891" s="72"/>
      <c r="K30891" s="72"/>
    </row>
    <row r="30892" spans="9:11">
      <c r="I30892" s="72"/>
      <c r="J30892" s="72"/>
      <c r="K30892" s="72"/>
    </row>
    <row r="30893" spans="9:11">
      <c r="I30893" s="72"/>
      <c r="J30893" s="72"/>
      <c r="K30893" s="72"/>
    </row>
    <row r="30894" spans="9:11">
      <c r="I30894" s="72"/>
      <c r="J30894" s="72"/>
      <c r="K30894" s="72"/>
    </row>
    <row r="30895" spans="9:11">
      <c r="I30895" s="72"/>
      <c r="J30895" s="72"/>
      <c r="K30895" s="72"/>
    </row>
    <row r="30896" spans="9:11">
      <c r="I30896" s="72"/>
      <c r="J30896" s="72"/>
      <c r="K30896" s="72"/>
    </row>
    <row r="30897" spans="9:11">
      <c r="I30897" s="72"/>
      <c r="J30897" s="72"/>
      <c r="K30897" s="72"/>
    </row>
    <row r="30898" spans="9:11">
      <c r="I30898" s="72"/>
      <c r="J30898" s="72"/>
      <c r="K30898" s="72"/>
    </row>
    <row r="30899" spans="9:11">
      <c r="I30899" s="72"/>
      <c r="J30899" s="72"/>
      <c r="K30899" s="72"/>
    </row>
    <row r="30900" spans="9:11">
      <c r="I30900" s="72"/>
      <c r="J30900" s="72"/>
      <c r="K30900" s="72"/>
    </row>
    <row r="30901" spans="9:11">
      <c r="I30901" s="72"/>
      <c r="J30901" s="72"/>
      <c r="K30901" s="72"/>
    </row>
    <row r="30902" spans="9:11">
      <c r="I30902" s="72"/>
      <c r="J30902" s="72"/>
      <c r="K30902" s="72"/>
    </row>
    <row r="30903" spans="9:11">
      <c r="I30903" s="72"/>
      <c r="J30903" s="72"/>
      <c r="K30903" s="72"/>
    </row>
    <row r="30904" spans="9:11">
      <c r="I30904" s="72"/>
      <c r="J30904" s="72"/>
      <c r="K30904" s="72"/>
    </row>
    <row r="30905" spans="9:11">
      <c r="I30905" s="72"/>
      <c r="J30905" s="72"/>
      <c r="K30905" s="72"/>
    </row>
    <row r="30906" spans="9:11">
      <c r="I30906" s="72"/>
      <c r="J30906" s="72"/>
      <c r="K30906" s="72"/>
    </row>
    <row r="30907" spans="9:11">
      <c r="I30907" s="72"/>
      <c r="J30907" s="72"/>
      <c r="K30907" s="72"/>
    </row>
    <row r="30908" spans="9:11">
      <c r="I30908" s="72"/>
      <c r="J30908" s="72"/>
      <c r="K30908" s="72"/>
    </row>
    <row r="30909" spans="9:11">
      <c r="I30909" s="72"/>
      <c r="J30909" s="72"/>
      <c r="K30909" s="72"/>
    </row>
    <row r="30910" spans="9:11">
      <c r="I30910" s="72"/>
      <c r="J30910" s="72"/>
      <c r="K30910" s="72"/>
    </row>
    <row r="30911" spans="9:11">
      <c r="I30911" s="72"/>
      <c r="J30911" s="72"/>
      <c r="K30911" s="72"/>
    </row>
    <row r="30912" spans="9:11">
      <c r="I30912" s="72"/>
      <c r="J30912" s="72"/>
      <c r="K30912" s="72"/>
    </row>
    <row r="30913" spans="9:11">
      <c r="I30913" s="72"/>
      <c r="J30913" s="72"/>
      <c r="K30913" s="72"/>
    </row>
    <row r="30914" spans="9:11">
      <c r="I30914" s="72"/>
      <c r="J30914" s="72"/>
      <c r="K30914" s="72"/>
    </row>
    <row r="30915" spans="9:11">
      <c r="I30915" s="72"/>
      <c r="J30915" s="72"/>
      <c r="K30915" s="72"/>
    </row>
    <row r="30916" spans="9:11">
      <c r="I30916" s="72"/>
      <c r="J30916" s="72"/>
      <c r="K30916" s="72"/>
    </row>
    <row r="30917" spans="9:11">
      <c r="I30917" s="72"/>
      <c r="J30917" s="72"/>
      <c r="K30917" s="72"/>
    </row>
    <row r="30918" spans="9:11">
      <c r="I30918" s="72"/>
      <c r="J30918" s="72"/>
      <c r="K30918" s="72"/>
    </row>
    <row r="30919" spans="9:11">
      <c r="I30919" s="72"/>
      <c r="J30919" s="72"/>
      <c r="K30919" s="72"/>
    </row>
    <row r="30920" spans="9:11">
      <c r="I30920" s="72"/>
      <c r="J30920" s="72"/>
      <c r="K30920" s="72"/>
    </row>
    <row r="30921" spans="9:11">
      <c r="I30921" s="72"/>
      <c r="J30921" s="72"/>
      <c r="K30921" s="72"/>
    </row>
    <row r="30922" spans="9:11">
      <c r="I30922" s="72"/>
      <c r="J30922" s="72"/>
      <c r="K30922" s="72"/>
    </row>
    <row r="30923" spans="9:11">
      <c r="I30923" s="72"/>
      <c r="J30923" s="72"/>
      <c r="K30923" s="72"/>
    </row>
    <row r="30924" spans="9:11">
      <c r="I30924" s="72"/>
      <c r="J30924" s="72"/>
      <c r="K30924" s="72"/>
    </row>
    <row r="30925" spans="9:11">
      <c r="I30925" s="72"/>
      <c r="J30925" s="72"/>
      <c r="K30925" s="72"/>
    </row>
    <row r="30926" spans="9:11">
      <c r="I30926" s="72"/>
      <c r="J30926" s="72"/>
      <c r="K30926" s="72"/>
    </row>
    <row r="30927" spans="9:11">
      <c r="I30927" s="72"/>
      <c r="J30927" s="72"/>
      <c r="K30927" s="72"/>
    </row>
    <row r="30928" spans="9:11">
      <c r="I30928" s="72"/>
      <c r="J30928" s="72"/>
      <c r="K30928" s="72"/>
    </row>
    <row r="30929" spans="9:11">
      <c r="I30929" s="72"/>
      <c r="J30929" s="72"/>
      <c r="K30929" s="72"/>
    </row>
    <row r="30930" spans="9:11">
      <c r="I30930" s="72"/>
      <c r="J30930" s="72"/>
      <c r="K30930" s="72"/>
    </row>
    <row r="30931" spans="9:11">
      <c r="I30931" s="72"/>
      <c r="J30931" s="72"/>
      <c r="K30931" s="72"/>
    </row>
    <row r="30932" spans="9:11">
      <c r="I30932" s="72"/>
      <c r="J30932" s="72"/>
      <c r="K30932" s="72"/>
    </row>
    <row r="30933" spans="9:11">
      <c r="I30933" s="72"/>
      <c r="J30933" s="72"/>
      <c r="K30933" s="72"/>
    </row>
    <row r="30934" spans="9:11">
      <c r="I30934" s="72"/>
      <c r="J30934" s="72"/>
      <c r="K30934" s="72"/>
    </row>
    <row r="30935" spans="9:11">
      <c r="I30935" s="72"/>
      <c r="J30935" s="72"/>
      <c r="K30935" s="72"/>
    </row>
    <row r="30936" spans="9:11">
      <c r="I30936" s="72"/>
      <c r="J30936" s="72"/>
      <c r="K30936" s="72"/>
    </row>
    <row r="30937" spans="9:11">
      <c r="I30937" s="72"/>
      <c r="J30937" s="72"/>
      <c r="K30937" s="72"/>
    </row>
    <row r="30938" spans="9:11">
      <c r="I30938" s="72"/>
      <c r="J30938" s="72"/>
      <c r="K30938" s="72"/>
    </row>
    <row r="30939" spans="9:11">
      <c r="I30939" s="72"/>
      <c r="J30939" s="72"/>
      <c r="K30939" s="72"/>
    </row>
    <row r="30940" spans="9:11">
      <c r="I30940" s="72"/>
      <c r="J30940" s="72"/>
      <c r="K30940" s="72"/>
    </row>
    <row r="30941" spans="9:11">
      <c r="I30941" s="72"/>
      <c r="J30941" s="72"/>
      <c r="K30941" s="72"/>
    </row>
    <row r="30942" spans="9:11">
      <c r="I30942" s="72"/>
      <c r="J30942" s="72"/>
      <c r="K30942" s="72"/>
    </row>
    <row r="30943" spans="9:11">
      <c r="I30943" s="72"/>
      <c r="J30943" s="72"/>
      <c r="K30943" s="72"/>
    </row>
    <row r="30944" spans="9:11">
      <c r="I30944" s="72"/>
      <c r="J30944" s="72"/>
      <c r="K30944" s="72"/>
    </row>
    <row r="30945" spans="9:11">
      <c r="I30945" s="72"/>
      <c r="J30945" s="72"/>
      <c r="K30945" s="72"/>
    </row>
    <row r="30946" spans="9:11">
      <c r="I30946" s="72"/>
      <c r="J30946" s="72"/>
      <c r="K30946" s="72"/>
    </row>
    <row r="30947" spans="9:11">
      <c r="I30947" s="72"/>
      <c r="J30947" s="72"/>
      <c r="K30947" s="72"/>
    </row>
    <row r="30948" spans="9:11">
      <c r="I30948" s="72"/>
      <c r="J30948" s="72"/>
      <c r="K30948" s="72"/>
    </row>
    <row r="30949" spans="9:11">
      <c r="I30949" s="72"/>
      <c r="J30949" s="72"/>
      <c r="K30949" s="72"/>
    </row>
    <row r="30950" spans="9:11">
      <c r="I30950" s="72"/>
      <c r="J30950" s="72"/>
      <c r="K30950" s="72"/>
    </row>
    <row r="30951" spans="9:11">
      <c r="I30951" s="72"/>
      <c r="J30951" s="72"/>
      <c r="K30951" s="72"/>
    </row>
    <row r="30952" spans="9:11">
      <c r="I30952" s="72"/>
      <c r="J30952" s="72"/>
      <c r="K30952" s="72"/>
    </row>
    <row r="30953" spans="9:11">
      <c r="I30953" s="72"/>
      <c r="J30953" s="72"/>
      <c r="K30953" s="72"/>
    </row>
    <row r="30954" spans="9:11">
      <c r="I30954" s="72"/>
      <c r="J30954" s="72"/>
      <c r="K30954" s="72"/>
    </row>
    <row r="30955" spans="9:11">
      <c r="I30955" s="72"/>
      <c r="J30955" s="72"/>
      <c r="K30955" s="72"/>
    </row>
    <row r="30956" spans="9:11">
      <c r="I30956" s="72"/>
      <c r="J30956" s="72"/>
      <c r="K30956" s="72"/>
    </row>
    <row r="30957" spans="9:11">
      <c r="I30957" s="72"/>
      <c r="J30957" s="72"/>
      <c r="K30957" s="72"/>
    </row>
    <row r="30958" spans="9:11">
      <c r="I30958" s="72"/>
      <c r="J30958" s="72"/>
      <c r="K30958" s="72"/>
    </row>
    <row r="30959" spans="9:11">
      <c r="I30959" s="72"/>
      <c r="J30959" s="72"/>
      <c r="K30959" s="72"/>
    </row>
    <row r="30960" spans="9:11">
      <c r="I30960" s="72"/>
      <c r="J30960" s="72"/>
      <c r="K30960" s="72"/>
    </row>
    <row r="30961" spans="9:11">
      <c r="I30961" s="72"/>
      <c r="J30961" s="72"/>
      <c r="K30961" s="72"/>
    </row>
    <row r="30962" spans="9:11">
      <c r="I30962" s="72"/>
      <c r="J30962" s="72"/>
      <c r="K30962" s="72"/>
    </row>
    <row r="30963" spans="9:11">
      <c r="I30963" s="72"/>
      <c r="J30963" s="72"/>
      <c r="K30963" s="72"/>
    </row>
    <row r="30964" spans="9:11">
      <c r="I30964" s="72"/>
      <c r="J30964" s="72"/>
      <c r="K30964" s="72"/>
    </row>
    <row r="30965" spans="9:11">
      <c r="I30965" s="72"/>
      <c r="J30965" s="72"/>
      <c r="K30965" s="72"/>
    </row>
    <row r="30966" spans="9:11">
      <c r="I30966" s="72"/>
      <c r="J30966" s="72"/>
      <c r="K30966" s="72"/>
    </row>
    <row r="30967" spans="9:11">
      <c r="I30967" s="72"/>
      <c r="J30967" s="72"/>
      <c r="K30967" s="72"/>
    </row>
    <row r="30968" spans="9:11">
      <c r="I30968" s="72"/>
      <c r="J30968" s="72"/>
      <c r="K30968" s="72"/>
    </row>
    <row r="30969" spans="9:11">
      <c r="I30969" s="72"/>
      <c r="J30969" s="72"/>
      <c r="K30969" s="72"/>
    </row>
    <row r="30970" spans="9:11">
      <c r="I30970" s="72"/>
      <c r="J30970" s="72"/>
      <c r="K30970" s="72"/>
    </row>
    <row r="30971" spans="9:11">
      <c r="I30971" s="72"/>
      <c r="J30971" s="72"/>
      <c r="K30971" s="72"/>
    </row>
    <row r="30972" spans="9:11">
      <c r="I30972" s="72"/>
      <c r="J30972" s="72"/>
      <c r="K30972" s="72"/>
    </row>
    <row r="30973" spans="9:11">
      <c r="I30973" s="72"/>
      <c r="J30973" s="72"/>
      <c r="K30973" s="72"/>
    </row>
    <row r="30974" spans="9:11">
      <c r="I30974" s="72"/>
      <c r="J30974" s="72"/>
      <c r="K30974" s="72"/>
    </row>
    <row r="30975" spans="9:11">
      <c r="I30975" s="72"/>
      <c r="J30975" s="72"/>
      <c r="K30975" s="72"/>
    </row>
    <row r="30976" spans="9:11">
      <c r="I30976" s="72"/>
      <c r="J30976" s="72"/>
      <c r="K30976" s="72"/>
    </row>
    <row r="30977" spans="9:11">
      <c r="I30977" s="72"/>
      <c r="J30977" s="72"/>
      <c r="K30977" s="72"/>
    </row>
    <row r="30978" spans="9:11">
      <c r="I30978" s="72"/>
      <c r="J30978" s="72"/>
      <c r="K30978" s="72"/>
    </row>
    <row r="30979" spans="9:11">
      <c r="I30979" s="72"/>
      <c r="J30979" s="72"/>
      <c r="K30979" s="72"/>
    </row>
    <row r="30980" spans="9:11">
      <c r="I30980" s="72"/>
      <c r="J30980" s="72"/>
      <c r="K30980" s="72"/>
    </row>
    <row r="30981" spans="9:11">
      <c r="I30981" s="72"/>
      <c r="J30981" s="72"/>
      <c r="K30981" s="72"/>
    </row>
    <row r="30982" spans="9:11">
      <c r="I30982" s="72"/>
      <c r="J30982" s="72"/>
      <c r="K30982" s="72"/>
    </row>
    <row r="30983" spans="9:11">
      <c r="I30983" s="72"/>
      <c r="J30983" s="72"/>
      <c r="K30983" s="72"/>
    </row>
    <row r="30984" spans="9:11">
      <c r="I30984" s="72"/>
      <c r="J30984" s="72"/>
      <c r="K30984" s="72"/>
    </row>
    <row r="30985" spans="9:11">
      <c r="I30985" s="72"/>
      <c r="J30985" s="72"/>
      <c r="K30985" s="72"/>
    </row>
    <row r="30986" spans="9:11">
      <c r="I30986" s="72"/>
      <c r="J30986" s="72"/>
      <c r="K30986" s="72"/>
    </row>
    <row r="30987" spans="9:11">
      <c r="I30987" s="72"/>
      <c r="J30987" s="72"/>
      <c r="K30987" s="72"/>
    </row>
    <row r="30988" spans="9:11">
      <c r="I30988" s="72"/>
      <c r="J30988" s="72"/>
      <c r="K30988" s="72"/>
    </row>
    <row r="30989" spans="9:11">
      <c r="I30989" s="72"/>
      <c r="J30989" s="72"/>
      <c r="K30989" s="72"/>
    </row>
    <row r="30990" spans="9:11">
      <c r="I30990" s="72"/>
      <c r="J30990" s="72"/>
      <c r="K30990" s="72"/>
    </row>
    <row r="30991" spans="9:11">
      <c r="I30991" s="72"/>
      <c r="J30991" s="72"/>
      <c r="K30991" s="72"/>
    </row>
    <row r="30992" spans="9:11">
      <c r="I30992" s="72"/>
      <c r="J30992" s="72"/>
      <c r="K30992" s="72"/>
    </row>
    <row r="30993" spans="9:11">
      <c r="I30993" s="72"/>
      <c r="J30993" s="72"/>
      <c r="K30993" s="72"/>
    </row>
    <row r="30994" spans="9:11">
      <c r="I30994" s="72"/>
      <c r="J30994" s="72"/>
      <c r="K30994" s="72"/>
    </row>
    <row r="30995" spans="9:11">
      <c r="I30995" s="72"/>
      <c r="J30995" s="72"/>
      <c r="K30995" s="72"/>
    </row>
    <row r="30996" spans="9:11">
      <c r="I30996" s="72"/>
      <c r="J30996" s="72"/>
      <c r="K30996" s="72"/>
    </row>
    <row r="30997" spans="9:11">
      <c r="I30997" s="72"/>
      <c r="J30997" s="72"/>
      <c r="K30997" s="72"/>
    </row>
    <row r="30998" spans="9:11">
      <c r="I30998" s="72"/>
      <c r="J30998" s="72"/>
      <c r="K30998" s="72"/>
    </row>
    <row r="30999" spans="9:11">
      <c r="I30999" s="72"/>
      <c r="J30999" s="72"/>
      <c r="K30999" s="72"/>
    </row>
    <row r="31000" spans="9:11">
      <c r="I31000" s="72"/>
      <c r="J31000" s="72"/>
      <c r="K31000" s="72"/>
    </row>
    <row r="31001" spans="9:11">
      <c r="I31001" s="72"/>
      <c r="J31001" s="72"/>
      <c r="K31001" s="72"/>
    </row>
    <row r="31002" spans="9:11">
      <c r="I31002" s="72"/>
      <c r="J31002" s="72"/>
      <c r="K31002" s="72"/>
    </row>
    <row r="31003" spans="9:11">
      <c r="I31003" s="72"/>
      <c r="J31003" s="72"/>
      <c r="K31003" s="72"/>
    </row>
    <row r="31004" spans="9:11">
      <c r="I31004" s="72"/>
      <c r="J31004" s="72"/>
      <c r="K31004" s="72"/>
    </row>
    <row r="31005" spans="9:11">
      <c r="I31005" s="72"/>
      <c r="J31005" s="72"/>
      <c r="K31005" s="72"/>
    </row>
    <row r="31006" spans="9:11">
      <c r="I31006" s="72"/>
      <c r="J31006" s="72"/>
      <c r="K31006" s="72"/>
    </row>
    <row r="31007" spans="9:11">
      <c r="I31007" s="72"/>
      <c r="J31007" s="72"/>
      <c r="K31007" s="72"/>
    </row>
    <row r="31008" spans="9:11">
      <c r="I31008" s="72"/>
      <c r="J31008" s="72"/>
      <c r="K31008" s="72"/>
    </row>
    <row r="31009" spans="9:11">
      <c r="I31009" s="72"/>
      <c r="J31009" s="72"/>
      <c r="K31009" s="72"/>
    </row>
    <row r="31010" spans="9:11">
      <c r="I31010" s="72"/>
      <c r="J31010" s="72"/>
      <c r="K31010" s="72"/>
    </row>
    <row r="31011" spans="9:11">
      <c r="I31011" s="72"/>
      <c r="J31011" s="72"/>
      <c r="K31011" s="72"/>
    </row>
    <row r="31012" spans="9:11">
      <c r="I31012" s="72"/>
      <c r="J31012" s="72"/>
      <c r="K31012" s="72"/>
    </row>
    <row r="31013" spans="9:11">
      <c r="I31013" s="72"/>
      <c r="J31013" s="72"/>
      <c r="K31013" s="72"/>
    </row>
    <row r="31014" spans="9:11">
      <c r="I31014" s="72"/>
      <c r="J31014" s="72"/>
      <c r="K31014" s="72"/>
    </row>
    <row r="31015" spans="9:11">
      <c r="I31015" s="72"/>
      <c r="J31015" s="72"/>
      <c r="K31015" s="72"/>
    </row>
    <row r="31016" spans="9:11">
      <c r="I31016" s="72"/>
      <c r="J31016" s="72"/>
      <c r="K31016" s="72"/>
    </row>
    <row r="31017" spans="9:11">
      <c r="I31017" s="72"/>
      <c r="J31017" s="72"/>
      <c r="K31017" s="72"/>
    </row>
    <row r="31018" spans="9:11">
      <c r="I31018" s="72"/>
      <c r="J31018" s="72"/>
      <c r="K31018" s="72"/>
    </row>
    <row r="31019" spans="9:11">
      <c r="I31019" s="72"/>
      <c r="J31019" s="72"/>
      <c r="K31019" s="72"/>
    </row>
    <row r="31020" spans="9:11">
      <c r="I31020" s="72"/>
      <c r="J31020" s="72"/>
      <c r="K31020" s="72"/>
    </row>
    <row r="31021" spans="9:11">
      <c r="I31021" s="72"/>
      <c r="J31021" s="72"/>
      <c r="K31021" s="72"/>
    </row>
    <row r="31022" spans="9:11">
      <c r="I31022" s="72"/>
      <c r="J31022" s="72"/>
      <c r="K31022" s="72"/>
    </row>
    <row r="31023" spans="9:11">
      <c r="I31023" s="72"/>
      <c r="J31023" s="72"/>
      <c r="K31023" s="72"/>
    </row>
    <row r="31024" spans="9:11">
      <c r="I31024" s="72"/>
      <c r="J31024" s="72"/>
      <c r="K31024" s="72"/>
    </row>
    <row r="31025" spans="9:11">
      <c r="I31025" s="72"/>
      <c r="J31025" s="72"/>
      <c r="K31025" s="72"/>
    </row>
    <row r="31026" spans="9:11">
      <c r="I31026" s="72"/>
      <c r="J31026" s="72"/>
      <c r="K31026" s="72"/>
    </row>
    <row r="31027" spans="9:11">
      <c r="I31027" s="72"/>
      <c r="J31027" s="72"/>
      <c r="K31027" s="72"/>
    </row>
    <row r="31028" spans="9:11">
      <c r="I31028" s="72"/>
      <c r="J31028" s="72"/>
      <c r="K31028" s="72"/>
    </row>
    <row r="31029" spans="9:11">
      <c r="I31029" s="72"/>
      <c r="J31029" s="72"/>
      <c r="K31029" s="72"/>
    </row>
    <row r="31030" spans="9:11">
      <c r="I31030" s="72"/>
      <c r="J31030" s="72"/>
      <c r="K31030" s="72"/>
    </row>
    <row r="31031" spans="9:11">
      <c r="I31031" s="72"/>
      <c r="J31031" s="72"/>
      <c r="K31031" s="72"/>
    </row>
    <row r="31032" spans="9:11">
      <c r="I31032" s="72"/>
      <c r="J31032" s="72"/>
      <c r="K31032" s="72"/>
    </row>
    <row r="31033" spans="9:11">
      <c r="I31033" s="72"/>
      <c r="J31033" s="72"/>
      <c r="K31033" s="72"/>
    </row>
    <row r="31034" spans="9:11">
      <c r="I31034" s="72"/>
      <c r="J31034" s="72"/>
      <c r="K31034" s="72"/>
    </row>
    <row r="31035" spans="9:11">
      <c r="I31035" s="72"/>
      <c r="J31035" s="72"/>
      <c r="K31035" s="72"/>
    </row>
    <row r="31036" spans="9:11">
      <c r="I31036" s="72"/>
      <c r="J31036" s="72"/>
      <c r="K31036" s="72"/>
    </row>
    <row r="31037" spans="9:11">
      <c r="I31037" s="72"/>
      <c r="J31037" s="72"/>
      <c r="K31037" s="72"/>
    </row>
    <row r="31038" spans="9:11">
      <c r="I31038" s="72"/>
      <c r="J31038" s="72"/>
      <c r="K31038" s="72"/>
    </row>
    <row r="31039" spans="9:11">
      <c r="I31039" s="72"/>
      <c r="J31039" s="72"/>
      <c r="K31039" s="72"/>
    </row>
    <row r="31040" spans="9:11">
      <c r="I31040" s="72"/>
      <c r="J31040" s="72"/>
      <c r="K31040" s="72"/>
    </row>
    <row r="31041" spans="9:11">
      <c r="I31041" s="72"/>
      <c r="J31041" s="72"/>
      <c r="K31041" s="72"/>
    </row>
    <row r="31042" spans="9:11">
      <c r="I31042" s="72"/>
      <c r="J31042" s="72"/>
      <c r="K31042" s="72"/>
    </row>
    <row r="31043" spans="9:11">
      <c r="I31043" s="72"/>
      <c r="J31043" s="72"/>
      <c r="K31043" s="72"/>
    </row>
    <row r="31044" spans="9:11">
      <c r="I31044" s="72"/>
      <c r="J31044" s="72"/>
      <c r="K31044" s="72"/>
    </row>
    <row r="31045" spans="9:11">
      <c r="I31045" s="72"/>
      <c r="J31045" s="72"/>
      <c r="K31045" s="72"/>
    </row>
    <row r="31046" spans="9:11">
      <c r="I31046" s="72"/>
      <c r="J31046" s="72"/>
      <c r="K31046" s="72"/>
    </row>
    <row r="31047" spans="9:11">
      <c r="I31047" s="72"/>
      <c r="J31047" s="72"/>
      <c r="K31047" s="72"/>
    </row>
    <row r="31048" spans="9:11">
      <c r="I31048" s="72"/>
      <c r="J31048" s="72"/>
      <c r="K31048" s="72"/>
    </row>
    <row r="31049" spans="9:11">
      <c r="I31049" s="72"/>
      <c r="J31049" s="72"/>
      <c r="K31049" s="72"/>
    </row>
    <row r="31050" spans="9:11">
      <c r="I31050" s="72"/>
      <c r="J31050" s="72"/>
      <c r="K31050" s="72"/>
    </row>
    <row r="31051" spans="9:11">
      <c r="I31051" s="72"/>
      <c r="J31051" s="72"/>
      <c r="K31051" s="72"/>
    </row>
    <row r="31052" spans="9:11">
      <c r="I31052" s="72"/>
      <c r="J31052" s="72"/>
      <c r="K31052" s="72"/>
    </row>
    <row r="31053" spans="9:11">
      <c r="I31053" s="72"/>
      <c r="J31053" s="72"/>
      <c r="K31053" s="72"/>
    </row>
    <row r="31054" spans="9:11">
      <c r="I31054" s="72"/>
      <c r="J31054" s="72"/>
      <c r="K31054" s="72"/>
    </row>
    <row r="31055" spans="9:11">
      <c r="I31055" s="72"/>
      <c r="J31055" s="72"/>
      <c r="K31055" s="72"/>
    </row>
    <row r="31056" spans="9:11">
      <c r="I31056" s="72"/>
      <c r="J31056" s="72"/>
      <c r="K31056" s="72"/>
    </row>
    <row r="31057" spans="9:11">
      <c r="I31057" s="72"/>
      <c r="J31057" s="72"/>
      <c r="K31057" s="72"/>
    </row>
    <row r="31058" spans="9:11">
      <c r="I31058" s="72"/>
      <c r="J31058" s="72"/>
      <c r="K31058" s="72"/>
    </row>
    <row r="31059" spans="9:11">
      <c r="I31059" s="72"/>
      <c r="J31059" s="72"/>
      <c r="K31059" s="72"/>
    </row>
    <row r="31060" spans="9:11">
      <c r="I31060" s="72"/>
      <c r="J31060" s="72"/>
      <c r="K31060" s="72"/>
    </row>
    <row r="31061" spans="9:11">
      <c r="I31061" s="72"/>
      <c r="J31061" s="72"/>
      <c r="K31061" s="72"/>
    </row>
    <row r="31062" spans="9:11">
      <c r="I31062" s="72"/>
      <c r="J31062" s="72"/>
      <c r="K31062" s="72"/>
    </row>
    <row r="31063" spans="9:11">
      <c r="I31063" s="72"/>
      <c r="J31063" s="72"/>
      <c r="K31063" s="72"/>
    </row>
    <row r="31064" spans="9:11">
      <c r="I31064" s="72"/>
      <c r="J31064" s="72"/>
      <c r="K31064" s="72"/>
    </row>
    <row r="31065" spans="9:11">
      <c r="I31065" s="72"/>
      <c r="J31065" s="72"/>
      <c r="K31065" s="72"/>
    </row>
    <row r="31066" spans="9:11">
      <c r="I31066" s="72"/>
      <c r="J31066" s="72"/>
      <c r="K31066" s="72"/>
    </row>
    <row r="31067" spans="9:11">
      <c r="I31067" s="72"/>
      <c r="J31067" s="72"/>
      <c r="K31067" s="72"/>
    </row>
    <row r="31068" spans="9:11">
      <c r="I31068" s="72"/>
      <c r="J31068" s="72"/>
      <c r="K31068" s="72"/>
    </row>
    <row r="31069" spans="9:11">
      <c r="I31069" s="72"/>
      <c r="J31069" s="72"/>
      <c r="K31069" s="72"/>
    </row>
    <row r="31070" spans="9:11">
      <c r="I31070" s="72"/>
      <c r="J31070" s="72"/>
      <c r="K31070" s="72"/>
    </row>
    <row r="31071" spans="9:11">
      <c r="I31071" s="72"/>
      <c r="J31071" s="72"/>
      <c r="K31071" s="72"/>
    </row>
    <row r="31072" spans="9:11">
      <c r="I31072" s="72"/>
      <c r="J31072" s="72"/>
      <c r="K31072" s="72"/>
    </row>
    <row r="31073" spans="9:11">
      <c r="I31073" s="72"/>
      <c r="J31073" s="72"/>
      <c r="K31073" s="72"/>
    </row>
    <row r="31074" spans="9:11">
      <c r="I31074" s="72"/>
      <c r="J31074" s="72"/>
      <c r="K31074" s="72"/>
    </row>
    <row r="31075" spans="9:11">
      <c r="I31075" s="72"/>
      <c r="J31075" s="72"/>
      <c r="K31075" s="72"/>
    </row>
    <row r="31076" spans="9:11">
      <c r="I31076" s="72"/>
      <c r="J31076" s="72"/>
      <c r="K31076" s="72"/>
    </row>
    <row r="31077" spans="9:11">
      <c r="I31077" s="72"/>
      <c r="J31077" s="72"/>
      <c r="K31077" s="72"/>
    </row>
    <row r="31078" spans="9:11">
      <c r="I31078" s="72"/>
      <c r="J31078" s="72"/>
      <c r="K31078" s="72"/>
    </row>
    <row r="31079" spans="9:11">
      <c r="I31079" s="72"/>
      <c r="J31079" s="72"/>
      <c r="K31079" s="72"/>
    </row>
    <row r="31080" spans="9:11">
      <c r="I31080" s="72"/>
      <c r="J31080" s="72"/>
      <c r="K31080" s="72"/>
    </row>
    <row r="31081" spans="9:11">
      <c r="I31081" s="72"/>
      <c r="J31081" s="72"/>
      <c r="K31081" s="72"/>
    </row>
    <row r="31082" spans="9:11">
      <c r="I31082" s="72"/>
      <c r="J31082" s="72"/>
      <c r="K31082" s="72"/>
    </row>
    <row r="31083" spans="9:11">
      <c r="I31083" s="72"/>
      <c r="J31083" s="72"/>
      <c r="K31083" s="72"/>
    </row>
    <row r="31084" spans="9:11">
      <c r="I31084" s="72"/>
      <c r="J31084" s="72"/>
      <c r="K31084" s="72"/>
    </row>
    <row r="31085" spans="9:11">
      <c r="I31085" s="72"/>
      <c r="J31085" s="72"/>
      <c r="K31085" s="72"/>
    </row>
    <row r="31086" spans="9:11">
      <c r="I31086" s="72"/>
      <c r="J31086" s="72"/>
      <c r="K31086" s="72"/>
    </row>
    <row r="31087" spans="9:11">
      <c r="I31087" s="72"/>
      <c r="J31087" s="72"/>
      <c r="K31087" s="72"/>
    </row>
    <row r="31088" spans="9:11">
      <c r="I31088" s="72"/>
      <c r="J31088" s="72"/>
      <c r="K31088" s="72"/>
    </row>
    <row r="31089" spans="9:11">
      <c r="I31089" s="72"/>
      <c r="J31089" s="72"/>
      <c r="K31089" s="72"/>
    </row>
    <row r="31090" spans="9:11">
      <c r="I31090" s="72"/>
      <c r="J31090" s="72"/>
      <c r="K31090" s="72"/>
    </row>
    <row r="31091" spans="9:11">
      <c r="I31091" s="72"/>
      <c r="J31091" s="72"/>
      <c r="K31091" s="72"/>
    </row>
    <row r="31092" spans="9:11">
      <c r="I31092" s="72"/>
      <c r="J31092" s="72"/>
      <c r="K31092" s="72"/>
    </row>
    <row r="31093" spans="9:11">
      <c r="I31093" s="72"/>
      <c r="J31093" s="72"/>
      <c r="K31093" s="72"/>
    </row>
    <row r="31094" spans="9:11">
      <c r="I31094" s="72"/>
      <c r="J31094" s="72"/>
      <c r="K31094" s="72"/>
    </row>
    <row r="31095" spans="9:11">
      <c r="I31095" s="72"/>
      <c r="J31095" s="72"/>
      <c r="K31095" s="72"/>
    </row>
    <row r="31096" spans="9:11">
      <c r="I31096" s="72"/>
      <c r="J31096" s="72"/>
      <c r="K31096" s="72"/>
    </row>
    <row r="31097" spans="9:11">
      <c r="I31097" s="72"/>
      <c r="J31097" s="72"/>
      <c r="K31097" s="72"/>
    </row>
    <row r="31098" spans="9:11">
      <c r="I31098" s="72"/>
      <c r="J31098" s="72"/>
      <c r="K31098" s="72"/>
    </row>
    <row r="31099" spans="9:11">
      <c r="I31099" s="72"/>
      <c r="J31099" s="72"/>
      <c r="K31099" s="72"/>
    </row>
    <row r="31100" spans="9:11">
      <c r="I31100" s="72"/>
      <c r="J31100" s="72"/>
      <c r="K31100" s="72"/>
    </row>
    <row r="31101" spans="9:11">
      <c r="I31101" s="72"/>
      <c r="J31101" s="72"/>
      <c r="K31101" s="72"/>
    </row>
    <row r="31102" spans="9:11">
      <c r="I31102" s="72"/>
      <c r="J31102" s="72"/>
      <c r="K31102" s="72"/>
    </row>
    <row r="31103" spans="9:11">
      <c r="I31103" s="72"/>
      <c r="J31103" s="72"/>
      <c r="K31103" s="72"/>
    </row>
    <row r="31104" spans="9:11">
      <c r="I31104" s="72"/>
      <c r="J31104" s="72"/>
      <c r="K31104" s="72"/>
    </row>
    <row r="31105" spans="9:11">
      <c r="I31105" s="72"/>
      <c r="J31105" s="72"/>
      <c r="K31105" s="72"/>
    </row>
    <row r="31106" spans="9:11">
      <c r="I31106" s="72"/>
      <c r="J31106" s="72"/>
      <c r="K31106" s="72"/>
    </row>
    <row r="31107" spans="9:11">
      <c r="I31107" s="72"/>
      <c r="J31107" s="72"/>
      <c r="K31107" s="72"/>
    </row>
    <row r="31108" spans="9:11">
      <c r="I31108" s="72"/>
      <c r="J31108" s="72"/>
      <c r="K31108" s="72"/>
    </row>
    <row r="31109" spans="9:11">
      <c r="I31109" s="72"/>
      <c r="J31109" s="72"/>
      <c r="K31109" s="72"/>
    </row>
    <row r="31110" spans="9:11">
      <c r="I31110" s="72"/>
      <c r="J31110" s="72"/>
      <c r="K31110" s="72"/>
    </row>
    <row r="31111" spans="9:11">
      <c r="I31111" s="72"/>
      <c r="J31111" s="72"/>
      <c r="K31111" s="72"/>
    </row>
    <row r="31112" spans="9:11">
      <c r="I31112" s="72"/>
      <c r="J31112" s="72"/>
      <c r="K31112" s="72"/>
    </row>
    <row r="31113" spans="9:11">
      <c r="I31113" s="72"/>
      <c r="J31113" s="72"/>
      <c r="K31113" s="72"/>
    </row>
    <row r="31114" spans="9:11">
      <c r="I31114" s="72"/>
      <c r="J31114" s="72"/>
      <c r="K31114" s="72"/>
    </row>
    <row r="31115" spans="9:11">
      <c r="I31115" s="72"/>
      <c r="J31115" s="72"/>
      <c r="K31115" s="72"/>
    </row>
    <row r="31116" spans="9:11">
      <c r="I31116" s="72"/>
      <c r="J31116" s="72"/>
      <c r="K31116" s="72"/>
    </row>
    <row r="31117" spans="9:11">
      <c r="I31117" s="72"/>
      <c r="J31117" s="72"/>
      <c r="K31117" s="72"/>
    </row>
    <row r="31118" spans="9:11">
      <c r="I31118" s="72"/>
      <c r="J31118" s="72"/>
      <c r="K31118" s="72"/>
    </row>
    <row r="31119" spans="9:11">
      <c r="I31119" s="72"/>
      <c r="J31119" s="72"/>
      <c r="K31119" s="72"/>
    </row>
    <row r="31120" spans="9:11">
      <c r="I31120" s="72"/>
      <c r="J31120" s="72"/>
      <c r="K31120" s="72"/>
    </row>
    <row r="31121" spans="9:11">
      <c r="I31121" s="72"/>
      <c r="J31121" s="72"/>
      <c r="K31121" s="72"/>
    </row>
    <row r="31122" spans="9:11">
      <c r="I31122" s="72"/>
      <c r="J31122" s="72"/>
      <c r="K31122" s="72"/>
    </row>
    <row r="31123" spans="9:11">
      <c r="I31123" s="72"/>
      <c r="J31123" s="72"/>
      <c r="K31123" s="72"/>
    </row>
    <row r="31124" spans="9:11">
      <c r="I31124" s="72"/>
      <c r="J31124" s="72"/>
      <c r="K31124" s="72"/>
    </row>
    <row r="31125" spans="9:11">
      <c r="I31125" s="72"/>
      <c r="J31125" s="72"/>
      <c r="K31125" s="72"/>
    </row>
    <row r="31126" spans="9:11">
      <c r="I31126" s="72"/>
      <c r="J31126" s="72"/>
      <c r="K31126" s="72"/>
    </row>
    <row r="31127" spans="9:11">
      <c r="I31127" s="72"/>
      <c r="J31127" s="72"/>
      <c r="K31127" s="72"/>
    </row>
    <row r="31128" spans="9:11">
      <c r="I31128" s="72"/>
      <c r="J31128" s="72"/>
      <c r="K31128" s="72"/>
    </row>
    <row r="31129" spans="9:11">
      <c r="I31129" s="72"/>
      <c r="J31129" s="72"/>
      <c r="K31129" s="72"/>
    </row>
    <row r="31130" spans="9:11">
      <c r="I31130" s="72"/>
      <c r="J31130" s="72"/>
      <c r="K31130" s="72"/>
    </row>
    <row r="31131" spans="9:11">
      <c r="I31131" s="72"/>
      <c r="J31131" s="72"/>
      <c r="K31131" s="72"/>
    </row>
    <row r="31132" spans="9:11">
      <c r="I31132" s="72"/>
      <c r="J31132" s="72"/>
      <c r="K31132" s="72"/>
    </row>
    <row r="31133" spans="9:11">
      <c r="I31133" s="72"/>
      <c r="J31133" s="72"/>
      <c r="K31133" s="72"/>
    </row>
    <row r="31134" spans="9:11">
      <c r="I31134" s="72"/>
      <c r="J31134" s="72"/>
      <c r="K31134" s="72"/>
    </row>
    <row r="31135" spans="9:11">
      <c r="I31135" s="72"/>
      <c r="J31135" s="72"/>
      <c r="K31135" s="72"/>
    </row>
    <row r="31136" spans="9:11">
      <c r="I31136" s="72"/>
      <c r="J31136" s="72"/>
      <c r="K31136" s="72"/>
    </row>
    <row r="31137" spans="9:11">
      <c r="I31137" s="72"/>
      <c r="J31137" s="72"/>
      <c r="K31137" s="72"/>
    </row>
    <row r="31138" spans="9:11">
      <c r="I31138" s="72"/>
      <c r="J31138" s="72"/>
      <c r="K31138" s="72"/>
    </row>
    <row r="31139" spans="9:11">
      <c r="I31139" s="72"/>
      <c r="J31139" s="72"/>
      <c r="K31139" s="72"/>
    </row>
    <row r="31140" spans="9:11">
      <c r="I31140" s="72"/>
      <c r="J31140" s="72"/>
      <c r="K31140" s="72"/>
    </row>
    <row r="31141" spans="9:11">
      <c r="I31141" s="72"/>
      <c r="J31141" s="72"/>
      <c r="K31141" s="72"/>
    </row>
    <row r="31142" spans="9:11">
      <c r="I31142" s="72"/>
      <c r="J31142" s="72"/>
      <c r="K31142" s="72"/>
    </row>
    <row r="31143" spans="9:11">
      <c r="I31143" s="72"/>
      <c r="J31143" s="72"/>
      <c r="K31143" s="72"/>
    </row>
    <row r="31144" spans="9:11">
      <c r="I31144" s="72"/>
      <c r="J31144" s="72"/>
      <c r="K31144" s="72"/>
    </row>
    <row r="31145" spans="9:11">
      <c r="I31145" s="72"/>
      <c r="J31145" s="72"/>
      <c r="K31145" s="72"/>
    </row>
    <row r="31146" spans="9:11">
      <c r="I31146" s="72"/>
      <c r="J31146" s="72"/>
      <c r="K31146" s="72"/>
    </row>
    <row r="31147" spans="9:11">
      <c r="I31147" s="72"/>
      <c r="J31147" s="72"/>
      <c r="K31147" s="72"/>
    </row>
    <row r="31148" spans="9:11">
      <c r="I31148" s="72"/>
      <c r="J31148" s="72"/>
      <c r="K31148" s="72"/>
    </row>
    <row r="31149" spans="9:11">
      <c r="I31149" s="72"/>
      <c r="J31149" s="72"/>
      <c r="K31149" s="72"/>
    </row>
    <row r="31150" spans="9:11">
      <c r="I31150" s="72"/>
      <c r="J31150" s="72"/>
      <c r="K31150" s="72"/>
    </row>
    <row r="31151" spans="9:11">
      <c r="I31151" s="72"/>
      <c r="J31151" s="72"/>
      <c r="K31151" s="72"/>
    </row>
    <row r="31152" spans="9:11">
      <c r="I31152" s="72"/>
      <c r="J31152" s="72"/>
      <c r="K31152" s="72"/>
    </row>
    <row r="31153" spans="9:11">
      <c r="I31153" s="72"/>
      <c r="J31153" s="72"/>
      <c r="K31153" s="72"/>
    </row>
    <row r="31154" spans="9:11">
      <c r="I31154" s="72"/>
      <c r="J31154" s="72"/>
      <c r="K31154" s="72"/>
    </row>
    <row r="31155" spans="9:11">
      <c r="I31155" s="72"/>
      <c r="J31155" s="72"/>
      <c r="K31155" s="72"/>
    </row>
    <row r="31156" spans="9:11">
      <c r="I31156" s="72"/>
      <c r="J31156" s="72"/>
      <c r="K31156" s="72"/>
    </row>
    <row r="31157" spans="9:11">
      <c r="I31157" s="72"/>
      <c r="J31157" s="72"/>
      <c r="K31157" s="72"/>
    </row>
    <row r="31158" spans="9:11">
      <c r="I31158" s="72"/>
      <c r="J31158" s="72"/>
      <c r="K31158" s="72"/>
    </row>
    <row r="31159" spans="9:11">
      <c r="I31159" s="72"/>
      <c r="J31159" s="72"/>
      <c r="K31159" s="72"/>
    </row>
    <row r="31160" spans="9:11">
      <c r="I31160" s="72"/>
      <c r="J31160" s="72"/>
      <c r="K31160" s="72"/>
    </row>
    <row r="31161" spans="9:11">
      <c r="I31161" s="72"/>
      <c r="J31161" s="72"/>
      <c r="K31161" s="72"/>
    </row>
    <row r="31162" spans="9:11">
      <c r="I31162" s="72"/>
      <c r="J31162" s="72"/>
      <c r="K31162" s="72"/>
    </row>
    <row r="31163" spans="9:11">
      <c r="I31163" s="72"/>
      <c r="J31163" s="72"/>
      <c r="K31163" s="72"/>
    </row>
    <row r="31164" spans="9:11">
      <c r="I31164" s="72"/>
      <c r="J31164" s="72"/>
      <c r="K31164" s="72"/>
    </row>
    <row r="31165" spans="9:11">
      <c r="I31165" s="72"/>
      <c r="J31165" s="72"/>
      <c r="K31165" s="72"/>
    </row>
    <row r="31166" spans="9:11">
      <c r="I31166" s="72"/>
      <c r="J31166" s="72"/>
      <c r="K31166" s="72"/>
    </row>
    <row r="31167" spans="9:11">
      <c r="I31167" s="72"/>
      <c r="J31167" s="72"/>
      <c r="K31167" s="72"/>
    </row>
    <row r="31168" spans="9:11">
      <c r="I31168" s="72"/>
      <c r="J31168" s="72"/>
      <c r="K31168" s="72"/>
    </row>
    <row r="31169" spans="9:11">
      <c r="I31169" s="72"/>
      <c r="J31169" s="72"/>
      <c r="K31169" s="72"/>
    </row>
    <row r="31170" spans="9:11">
      <c r="I31170" s="72"/>
      <c r="J31170" s="72"/>
      <c r="K31170" s="72"/>
    </row>
    <row r="31171" spans="9:11">
      <c r="I31171" s="72"/>
      <c r="J31171" s="72"/>
      <c r="K31171" s="72"/>
    </row>
    <row r="31172" spans="9:11">
      <c r="I31172" s="72"/>
      <c r="J31172" s="72"/>
      <c r="K31172" s="72"/>
    </row>
    <row r="31173" spans="9:11">
      <c r="I31173" s="72"/>
      <c r="J31173" s="72"/>
      <c r="K31173" s="72"/>
    </row>
    <row r="31174" spans="9:11">
      <c r="I31174" s="72"/>
      <c r="J31174" s="72"/>
      <c r="K31174" s="72"/>
    </row>
    <row r="31175" spans="9:11">
      <c r="I31175" s="72"/>
      <c r="J31175" s="72"/>
      <c r="K31175" s="72"/>
    </row>
    <row r="31176" spans="9:11">
      <c r="I31176" s="72"/>
      <c r="J31176" s="72"/>
      <c r="K31176" s="72"/>
    </row>
    <row r="31177" spans="9:11">
      <c r="I31177" s="72"/>
      <c r="J31177" s="72"/>
      <c r="K31177" s="72"/>
    </row>
    <row r="31178" spans="9:11">
      <c r="I31178" s="72"/>
      <c r="J31178" s="72"/>
      <c r="K31178" s="72"/>
    </row>
    <row r="31179" spans="9:11">
      <c r="I31179" s="72"/>
      <c r="J31179" s="72"/>
      <c r="K31179" s="72"/>
    </row>
    <row r="31180" spans="9:11">
      <c r="I31180" s="72"/>
      <c r="J31180" s="72"/>
      <c r="K31180" s="72"/>
    </row>
    <row r="31181" spans="9:11">
      <c r="I31181" s="72"/>
      <c r="J31181" s="72"/>
      <c r="K31181" s="72"/>
    </row>
    <row r="31182" spans="9:11">
      <c r="I31182" s="72"/>
      <c r="J31182" s="72"/>
      <c r="K31182" s="72"/>
    </row>
    <row r="31183" spans="9:11">
      <c r="I31183" s="72"/>
      <c r="J31183" s="72"/>
      <c r="K31183" s="72"/>
    </row>
    <row r="31184" spans="9:11">
      <c r="I31184" s="72"/>
      <c r="J31184" s="72"/>
      <c r="K31184" s="72"/>
    </row>
    <row r="31185" spans="9:11">
      <c r="I31185" s="72"/>
      <c r="J31185" s="72"/>
      <c r="K31185" s="72"/>
    </row>
    <row r="31186" spans="9:11">
      <c r="I31186" s="72"/>
      <c r="J31186" s="72"/>
      <c r="K31186" s="72"/>
    </row>
    <row r="31187" spans="9:11">
      <c r="I31187" s="72"/>
      <c r="J31187" s="72"/>
      <c r="K31187" s="72"/>
    </row>
    <row r="31188" spans="9:11">
      <c r="I31188" s="72"/>
      <c r="J31188" s="72"/>
      <c r="K31188" s="72"/>
    </row>
    <row r="31189" spans="9:11">
      <c r="I31189" s="72"/>
      <c r="J31189" s="72"/>
      <c r="K31189" s="72"/>
    </row>
    <row r="31190" spans="9:11">
      <c r="I31190" s="72"/>
      <c r="J31190" s="72"/>
      <c r="K31190" s="72"/>
    </row>
    <row r="31191" spans="9:11">
      <c r="I31191" s="72"/>
      <c r="J31191" s="72"/>
      <c r="K31191" s="72"/>
    </row>
    <row r="31192" spans="9:11">
      <c r="I31192" s="72"/>
      <c r="J31192" s="72"/>
      <c r="K31192" s="72"/>
    </row>
    <row r="31193" spans="9:11">
      <c r="I31193" s="72"/>
      <c r="J31193" s="72"/>
      <c r="K31193" s="72"/>
    </row>
    <row r="31194" spans="9:11">
      <c r="I31194" s="72"/>
      <c r="J31194" s="72"/>
      <c r="K31194" s="72"/>
    </row>
    <row r="31195" spans="9:11">
      <c r="I31195" s="72"/>
      <c r="J31195" s="72"/>
      <c r="K31195" s="72"/>
    </row>
    <row r="31196" spans="9:11">
      <c r="I31196" s="72"/>
      <c r="J31196" s="72"/>
      <c r="K31196" s="72"/>
    </row>
    <row r="31197" spans="9:11">
      <c r="I31197" s="72"/>
      <c r="J31197" s="72"/>
      <c r="K31197" s="72"/>
    </row>
    <row r="31198" spans="9:11">
      <c r="I31198" s="72"/>
      <c r="J31198" s="72"/>
      <c r="K31198" s="72"/>
    </row>
    <row r="31199" spans="9:11">
      <c r="I31199" s="72"/>
      <c r="J31199" s="72"/>
      <c r="K31199" s="72"/>
    </row>
    <row r="31200" spans="9:11">
      <c r="I31200" s="72"/>
      <c r="J31200" s="72"/>
      <c r="K31200" s="72"/>
    </row>
    <row r="31201" spans="9:11">
      <c r="I31201" s="72"/>
      <c r="J31201" s="72"/>
      <c r="K31201" s="72"/>
    </row>
    <row r="31202" spans="9:11">
      <c r="I31202" s="72"/>
      <c r="J31202" s="72"/>
      <c r="K31202" s="72"/>
    </row>
    <row r="31203" spans="9:11">
      <c r="I31203" s="72"/>
      <c r="J31203" s="72"/>
      <c r="K31203" s="72"/>
    </row>
    <row r="31204" spans="9:11">
      <c r="I31204" s="72"/>
      <c r="J31204" s="72"/>
      <c r="K31204" s="72"/>
    </row>
    <row r="31205" spans="9:11">
      <c r="I31205" s="72"/>
      <c r="J31205" s="72"/>
      <c r="K31205" s="72"/>
    </row>
    <row r="31206" spans="9:11">
      <c r="I31206" s="72"/>
      <c r="J31206" s="72"/>
      <c r="K31206" s="72"/>
    </row>
    <row r="31207" spans="9:11">
      <c r="I31207" s="72"/>
      <c r="J31207" s="72"/>
      <c r="K31207" s="72"/>
    </row>
    <row r="31208" spans="9:11">
      <c r="I31208" s="72"/>
      <c r="J31208" s="72"/>
      <c r="K31208" s="72"/>
    </row>
    <row r="31209" spans="9:11">
      <c r="I31209" s="72"/>
      <c r="J31209" s="72"/>
      <c r="K31209" s="72"/>
    </row>
    <row r="31210" spans="9:11">
      <c r="I31210" s="72"/>
      <c r="J31210" s="72"/>
      <c r="K31210" s="72"/>
    </row>
    <row r="31211" spans="9:11">
      <c r="I31211" s="72"/>
      <c r="J31211" s="72"/>
      <c r="K31211" s="72"/>
    </row>
    <row r="31212" spans="9:11">
      <c r="I31212" s="72"/>
      <c r="J31212" s="72"/>
      <c r="K31212" s="72"/>
    </row>
    <row r="31213" spans="9:11">
      <c r="I31213" s="72"/>
      <c r="J31213" s="72"/>
      <c r="K31213" s="72"/>
    </row>
    <row r="31214" spans="9:11">
      <c r="I31214" s="72"/>
      <c r="J31214" s="72"/>
      <c r="K31214" s="72"/>
    </row>
    <row r="31215" spans="9:11">
      <c r="I31215" s="72"/>
      <c r="J31215" s="72"/>
      <c r="K31215" s="72"/>
    </row>
    <row r="31216" spans="9:11">
      <c r="I31216" s="72"/>
      <c r="J31216" s="72"/>
      <c r="K31216" s="72"/>
    </row>
    <row r="31217" spans="9:11">
      <c r="I31217" s="72"/>
      <c r="J31217" s="72"/>
      <c r="K31217" s="72"/>
    </row>
    <row r="31218" spans="9:11">
      <c r="I31218" s="72"/>
      <c r="J31218" s="72"/>
      <c r="K31218" s="72"/>
    </row>
    <row r="31219" spans="9:11">
      <c r="I31219" s="72"/>
      <c r="J31219" s="72"/>
      <c r="K31219" s="72"/>
    </row>
    <row r="31220" spans="9:11">
      <c r="I31220" s="72"/>
      <c r="J31220" s="72"/>
      <c r="K31220" s="72"/>
    </row>
    <row r="31221" spans="9:11">
      <c r="I31221" s="72"/>
      <c r="J31221" s="72"/>
      <c r="K31221" s="72"/>
    </row>
    <row r="31222" spans="9:11">
      <c r="I31222" s="72"/>
      <c r="J31222" s="72"/>
      <c r="K31222" s="72"/>
    </row>
    <row r="31223" spans="9:11">
      <c r="I31223" s="72"/>
      <c r="J31223" s="72"/>
      <c r="K31223" s="72"/>
    </row>
    <row r="31224" spans="9:11">
      <c r="I31224" s="72"/>
      <c r="J31224" s="72"/>
      <c r="K31224" s="72"/>
    </row>
    <row r="31225" spans="9:11">
      <c r="I31225" s="72"/>
      <c r="J31225" s="72"/>
      <c r="K31225" s="72"/>
    </row>
    <row r="31226" spans="9:11">
      <c r="I31226" s="72"/>
      <c r="J31226" s="72"/>
      <c r="K31226" s="72"/>
    </row>
    <row r="31227" spans="9:11">
      <c r="I31227" s="72"/>
      <c r="J31227" s="72"/>
      <c r="K31227" s="72"/>
    </row>
    <row r="31228" spans="9:11">
      <c r="I31228" s="72"/>
      <c r="J31228" s="72"/>
      <c r="K31228" s="72"/>
    </row>
    <row r="31229" spans="9:11">
      <c r="I31229" s="72"/>
      <c r="J31229" s="72"/>
      <c r="K31229" s="72"/>
    </row>
    <row r="31230" spans="9:11">
      <c r="I31230" s="72"/>
      <c r="J31230" s="72"/>
      <c r="K31230" s="72"/>
    </row>
    <row r="31231" spans="9:11">
      <c r="I31231" s="72"/>
      <c r="J31231" s="72"/>
      <c r="K31231" s="72"/>
    </row>
    <row r="31232" spans="9:11">
      <c r="I31232" s="72"/>
      <c r="J31232" s="72"/>
      <c r="K31232" s="72"/>
    </row>
    <row r="31233" spans="9:11">
      <c r="I31233" s="72"/>
      <c r="J31233" s="72"/>
      <c r="K31233" s="72"/>
    </row>
    <row r="31234" spans="9:11">
      <c r="I31234" s="72"/>
      <c r="J31234" s="72"/>
      <c r="K31234" s="72"/>
    </row>
    <row r="31235" spans="9:11">
      <c r="I31235" s="72"/>
      <c r="J31235" s="72"/>
      <c r="K31235" s="72"/>
    </row>
    <row r="31236" spans="9:11">
      <c r="I31236" s="72"/>
      <c r="J31236" s="72"/>
      <c r="K31236" s="72"/>
    </row>
    <row r="31237" spans="9:11">
      <c r="I31237" s="72"/>
      <c r="J31237" s="72"/>
      <c r="K31237" s="72"/>
    </row>
    <row r="31238" spans="9:11">
      <c r="I31238" s="72"/>
      <c r="J31238" s="72"/>
      <c r="K31238" s="72"/>
    </row>
    <row r="31239" spans="9:11">
      <c r="I31239" s="72"/>
      <c r="J31239" s="72"/>
      <c r="K31239" s="72"/>
    </row>
    <row r="31240" spans="9:11">
      <c r="I31240" s="72"/>
      <c r="J31240" s="72"/>
      <c r="K31240" s="72"/>
    </row>
    <row r="31241" spans="9:11">
      <c r="I31241" s="72"/>
      <c r="J31241" s="72"/>
      <c r="K31241" s="72"/>
    </row>
    <row r="31242" spans="9:11">
      <c r="I31242" s="72"/>
      <c r="J31242" s="72"/>
      <c r="K31242" s="72"/>
    </row>
    <row r="31243" spans="9:11">
      <c r="I31243" s="72"/>
      <c r="J31243" s="72"/>
      <c r="K31243" s="72"/>
    </row>
    <row r="31244" spans="9:11">
      <c r="I31244" s="72"/>
      <c r="J31244" s="72"/>
      <c r="K31244" s="72"/>
    </row>
    <row r="31245" spans="9:11">
      <c r="I31245" s="72"/>
      <c r="J31245" s="72"/>
      <c r="K31245" s="72"/>
    </row>
    <row r="31246" spans="9:11">
      <c r="I31246" s="72"/>
      <c r="J31246" s="72"/>
      <c r="K31246" s="72"/>
    </row>
    <row r="31247" spans="9:11">
      <c r="I31247" s="72"/>
      <c r="J31247" s="72"/>
      <c r="K31247" s="72"/>
    </row>
    <row r="31248" spans="9:11">
      <c r="I31248" s="72"/>
      <c r="J31248" s="72"/>
      <c r="K31248" s="72"/>
    </row>
    <row r="31249" spans="9:11">
      <c r="I31249" s="72"/>
      <c r="J31249" s="72"/>
      <c r="K31249" s="72"/>
    </row>
    <row r="31250" spans="9:11">
      <c r="I31250" s="72"/>
      <c r="J31250" s="72"/>
      <c r="K31250" s="72"/>
    </row>
    <row r="31251" spans="9:11">
      <c r="I31251" s="72"/>
      <c r="J31251" s="72"/>
      <c r="K31251" s="72"/>
    </row>
    <row r="31252" spans="9:11">
      <c r="I31252" s="72"/>
      <c r="J31252" s="72"/>
      <c r="K31252" s="72"/>
    </row>
    <row r="31253" spans="9:11">
      <c r="I31253" s="72"/>
      <c r="J31253" s="72"/>
      <c r="K31253" s="72"/>
    </row>
    <row r="31254" spans="9:11">
      <c r="I31254" s="72"/>
      <c r="J31254" s="72"/>
      <c r="K31254" s="72"/>
    </row>
    <row r="31255" spans="9:11">
      <c r="I31255" s="72"/>
      <c r="J31255" s="72"/>
      <c r="K31255" s="72"/>
    </row>
    <row r="31256" spans="9:11">
      <c r="I31256" s="72"/>
      <c r="J31256" s="72"/>
      <c r="K31256" s="72"/>
    </row>
    <row r="31257" spans="9:11">
      <c r="I31257" s="72"/>
      <c r="J31257" s="72"/>
      <c r="K31257" s="72"/>
    </row>
    <row r="31258" spans="9:11">
      <c r="I31258" s="72"/>
      <c r="J31258" s="72"/>
      <c r="K31258" s="72"/>
    </row>
    <row r="31259" spans="9:11">
      <c r="I31259" s="72"/>
      <c r="J31259" s="72"/>
      <c r="K31259" s="72"/>
    </row>
    <row r="31260" spans="9:11">
      <c r="I31260" s="72"/>
      <c r="J31260" s="72"/>
      <c r="K31260" s="72"/>
    </row>
    <row r="31261" spans="9:11">
      <c r="I31261" s="72"/>
      <c r="J31261" s="72"/>
      <c r="K31261" s="72"/>
    </row>
    <row r="31262" spans="9:11">
      <c r="I31262" s="72"/>
      <c r="J31262" s="72"/>
      <c r="K31262" s="72"/>
    </row>
    <row r="31263" spans="9:11">
      <c r="I31263" s="72"/>
      <c r="J31263" s="72"/>
      <c r="K31263" s="72"/>
    </row>
    <row r="31264" spans="9:11">
      <c r="I31264" s="72"/>
      <c r="J31264" s="72"/>
      <c r="K31264" s="72"/>
    </row>
    <row r="31265" spans="9:11">
      <c r="I31265" s="72"/>
      <c r="J31265" s="72"/>
      <c r="K31265" s="72"/>
    </row>
    <row r="31266" spans="9:11">
      <c r="I31266" s="72"/>
      <c r="J31266" s="72"/>
      <c r="K31266" s="72"/>
    </row>
    <row r="31267" spans="9:11">
      <c r="I31267" s="72"/>
      <c r="J31267" s="72"/>
      <c r="K31267" s="72"/>
    </row>
    <row r="31268" spans="9:11">
      <c r="I31268" s="72"/>
      <c r="J31268" s="72"/>
      <c r="K31268" s="72"/>
    </row>
    <row r="31269" spans="9:11">
      <c r="I31269" s="72"/>
      <c r="J31269" s="72"/>
      <c r="K31269" s="72"/>
    </row>
    <row r="31270" spans="9:11">
      <c r="I31270" s="72"/>
      <c r="J31270" s="72"/>
      <c r="K31270" s="72"/>
    </row>
    <row r="31271" spans="9:11">
      <c r="I31271" s="72"/>
      <c r="J31271" s="72"/>
      <c r="K31271" s="72"/>
    </row>
    <row r="31272" spans="9:11">
      <c r="I31272" s="72"/>
      <c r="J31272" s="72"/>
      <c r="K31272" s="72"/>
    </row>
    <row r="31273" spans="9:11">
      <c r="I31273" s="72"/>
      <c r="J31273" s="72"/>
      <c r="K31273" s="72"/>
    </row>
    <row r="31274" spans="9:11">
      <c r="I31274" s="72"/>
      <c r="J31274" s="72"/>
      <c r="K31274" s="72"/>
    </row>
    <row r="31275" spans="9:11">
      <c r="I31275" s="72"/>
      <c r="J31275" s="72"/>
      <c r="K31275" s="72"/>
    </row>
    <row r="31276" spans="9:11">
      <c r="I31276" s="72"/>
      <c r="J31276" s="72"/>
      <c r="K31276" s="72"/>
    </row>
    <row r="31277" spans="9:11">
      <c r="I31277" s="72"/>
      <c r="J31277" s="72"/>
      <c r="K31277" s="72"/>
    </row>
    <row r="31278" spans="9:11">
      <c r="I31278" s="72"/>
      <c r="J31278" s="72"/>
      <c r="K31278" s="72"/>
    </row>
    <row r="31279" spans="9:11">
      <c r="I31279" s="72"/>
      <c r="J31279" s="72"/>
      <c r="K31279" s="72"/>
    </row>
    <row r="31280" spans="9:11">
      <c r="I31280" s="72"/>
      <c r="J31280" s="72"/>
      <c r="K31280" s="72"/>
    </row>
    <row r="31281" spans="9:11">
      <c r="I31281" s="72"/>
      <c r="J31281" s="72"/>
      <c r="K31281" s="72"/>
    </row>
    <row r="31282" spans="9:11">
      <c r="I31282" s="72"/>
      <c r="J31282" s="72"/>
      <c r="K31282" s="72"/>
    </row>
    <row r="31283" spans="9:11">
      <c r="I31283" s="72"/>
      <c r="J31283" s="72"/>
      <c r="K31283" s="72"/>
    </row>
    <row r="31284" spans="9:11">
      <c r="I31284" s="72"/>
      <c r="J31284" s="72"/>
      <c r="K31284" s="72"/>
    </row>
    <row r="31285" spans="9:11">
      <c r="I31285" s="72"/>
      <c r="J31285" s="72"/>
      <c r="K31285" s="72"/>
    </row>
    <row r="31286" spans="9:11">
      <c r="I31286" s="72"/>
      <c r="J31286" s="72"/>
      <c r="K31286" s="72"/>
    </row>
    <row r="31287" spans="9:11">
      <c r="I31287" s="72"/>
      <c r="J31287" s="72"/>
      <c r="K31287" s="72"/>
    </row>
    <row r="31288" spans="9:11">
      <c r="I31288" s="72"/>
      <c r="J31288" s="72"/>
      <c r="K31288" s="72"/>
    </row>
    <row r="31289" spans="9:11">
      <c r="I31289" s="72"/>
      <c r="J31289" s="72"/>
      <c r="K31289" s="72"/>
    </row>
    <row r="31290" spans="9:11">
      <c r="I31290" s="72"/>
      <c r="J31290" s="72"/>
      <c r="K31290" s="72"/>
    </row>
    <row r="31291" spans="9:11">
      <c r="I31291" s="72"/>
      <c r="J31291" s="72"/>
      <c r="K31291" s="72"/>
    </row>
    <row r="31292" spans="9:11">
      <c r="I31292" s="72"/>
      <c r="J31292" s="72"/>
      <c r="K31292" s="72"/>
    </row>
    <row r="31293" spans="9:11">
      <c r="I31293" s="72"/>
      <c r="J31293" s="72"/>
      <c r="K31293" s="72"/>
    </row>
    <row r="31294" spans="9:11">
      <c r="I31294" s="72"/>
      <c r="J31294" s="72"/>
      <c r="K31294" s="72"/>
    </row>
    <row r="31295" spans="9:11">
      <c r="I31295" s="72"/>
      <c r="J31295" s="72"/>
      <c r="K31295" s="72"/>
    </row>
    <row r="31296" spans="9:11">
      <c r="I31296" s="72"/>
      <c r="J31296" s="72"/>
      <c r="K31296" s="72"/>
    </row>
    <row r="31297" spans="9:11">
      <c r="I31297" s="72"/>
      <c r="J31297" s="72"/>
      <c r="K31297" s="72"/>
    </row>
    <row r="31298" spans="9:11">
      <c r="I31298" s="72"/>
      <c r="J31298" s="72"/>
      <c r="K31298" s="72"/>
    </row>
    <row r="31299" spans="9:11">
      <c r="I31299" s="72"/>
      <c r="J31299" s="72"/>
      <c r="K31299" s="72"/>
    </row>
    <row r="31300" spans="9:11">
      <c r="I31300" s="72"/>
      <c r="J31300" s="72"/>
      <c r="K31300" s="72"/>
    </row>
    <row r="31301" spans="9:11">
      <c r="I31301" s="72"/>
      <c r="J31301" s="72"/>
      <c r="K31301" s="72"/>
    </row>
    <row r="31302" spans="9:11">
      <c r="I31302" s="72"/>
      <c r="J31302" s="72"/>
      <c r="K31302" s="72"/>
    </row>
    <row r="31303" spans="9:11">
      <c r="I31303" s="72"/>
      <c r="J31303" s="72"/>
      <c r="K31303" s="72"/>
    </row>
    <row r="31304" spans="9:11">
      <c r="I31304" s="72"/>
      <c r="J31304" s="72"/>
      <c r="K31304" s="72"/>
    </row>
    <row r="31305" spans="9:11">
      <c r="I31305" s="72"/>
      <c r="J31305" s="72"/>
      <c r="K31305" s="72"/>
    </row>
    <row r="31306" spans="9:11">
      <c r="I31306" s="72"/>
      <c r="J31306" s="72"/>
      <c r="K31306" s="72"/>
    </row>
    <row r="31307" spans="9:11">
      <c r="I31307" s="72"/>
      <c r="J31307" s="72"/>
      <c r="K31307" s="72"/>
    </row>
    <row r="31308" spans="9:11">
      <c r="I31308" s="72"/>
      <c r="J31308" s="72"/>
      <c r="K31308" s="72"/>
    </row>
    <row r="31309" spans="9:11">
      <c r="I31309" s="72"/>
      <c r="J31309" s="72"/>
      <c r="K31309" s="72"/>
    </row>
    <row r="31310" spans="9:11">
      <c r="I31310" s="72"/>
      <c r="J31310" s="72"/>
      <c r="K31310" s="72"/>
    </row>
    <row r="31311" spans="9:11">
      <c r="I31311" s="72"/>
      <c r="J31311" s="72"/>
      <c r="K31311" s="72"/>
    </row>
    <row r="31312" spans="9:11">
      <c r="I31312" s="72"/>
      <c r="J31312" s="72"/>
      <c r="K31312" s="72"/>
    </row>
    <row r="31313" spans="9:11">
      <c r="I31313" s="72"/>
      <c r="J31313" s="72"/>
      <c r="K31313" s="72"/>
    </row>
    <row r="31314" spans="9:11">
      <c r="I31314" s="72"/>
      <c r="J31314" s="72"/>
      <c r="K31314" s="72"/>
    </row>
    <row r="31315" spans="9:11">
      <c r="I31315" s="72"/>
      <c r="J31315" s="72"/>
      <c r="K31315" s="72"/>
    </row>
    <row r="31316" spans="9:11">
      <c r="I31316" s="72"/>
      <c r="J31316" s="72"/>
      <c r="K31316" s="72"/>
    </row>
    <row r="31317" spans="9:11">
      <c r="I31317" s="72"/>
      <c r="J31317" s="72"/>
      <c r="K31317" s="72"/>
    </row>
    <row r="31318" spans="9:11">
      <c r="I31318" s="72"/>
      <c r="J31318" s="72"/>
      <c r="K31318" s="72"/>
    </row>
    <row r="31319" spans="9:11">
      <c r="I31319" s="72"/>
      <c r="J31319" s="72"/>
      <c r="K31319" s="72"/>
    </row>
    <row r="31320" spans="9:11">
      <c r="I31320" s="72"/>
      <c r="J31320" s="72"/>
      <c r="K31320" s="72"/>
    </row>
    <row r="31321" spans="9:11">
      <c r="I31321" s="72"/>
      <c r="J31321" s="72"/>
      <c r="K31321" s="72"/>
    </row>
    <row r="31322" spans="9:11">
      <c r="I31322" s="72"/>
      <c r="J31322" s="72"/>
      <c r="K31322" s="72"/>
    </row>
    <row r="31323" spans="9:11">
      <c r="I31323" s="72"/>
      <c r="J31323" s="72"/>
      <c r="K31323" s="72"/>
    </row>
    <row r="31324" spans="9:11">
      <c r="I31324" s="72"/>
      <c r="J31324" s="72"/>
      <c r="K31324" s="72"/>
    </row>
    <row r="31325" spans="9:11">
      <c r="I31325" s="72"/>
      <c r="J31325" s="72"/>
      <c r="K31325" s="72"/>
    </row>
    <row r="31326" spans="9:11">
      <c r="I31326" s="72"/>
      <c r="J31326" s="72"/>
      <c r="K31326" s="72"/>
    </row>
    <row r="31327" spans="9:11">
      <c r="I31327" s="72"/>
      <c r="J31327" s="72"/>
      <c r="K31327" s="72"/>
    </row>
    <row r="31328" spans="9:11">
      <c r="I31328" s="72"/>
      <c r="J31328" s="72"/>
      <c r="K31328" s="72"/>
    </row>
    <row r="31329" spans="9:11">
      <c r="I31329" s="72"/>
      <c r="J31329" s="72"/>
      <c r="K31329" s="72"/>
    </row>
    <row r="31330" spans="9:11">
      <c r="I31330" s="72"/>
      <c r="J31330" s="72"/>
      <c r="K31330" s="72"/>
    </row>
    <row r="31331" spans="9:11">
      <c r="I31331" s="72"/>
      <c r="J31331" s="72"/>
      <c r="K31331" s="72"/>
    </row>
    <row r="31332" spans="9:11">
      <c r="I31332" s="72"/>
      <c r="J31332" s="72"/>
      <c r="K31332" s="72"/>
    </row>
    <row r="31333" spans="9:11">
      <c r="I31333" s="72"/>
      <c r="J31333" s="72"/>
      <c r="K31333" s="72"/>
    </row>
    <row r="31334" spans="9:11">
      <c r="I31334" s="72"/>
      <c r="J31334" s="72"/>
      <c r="K31334" s="72"/>
    </row>
    <row r="31335" spans="9:11">
      <c r="I31335" s="72"/>
      <c r="J31335" s="72"/>
      <c r="K31335" s="72"/>
    </row>
    <row r="31336" spans="9:11">
      <c r="I31336" s="72"/>
      <c r="J31336" s="72"/>
      <c r="K31336" s="72"/>
    </row>
    <row r="31337" spans="9:11">
      <c r="I31337" s="72"/>
      <c r="J31337" s="72"/>
      <c r="K31337" s="72"/>
    </row>
    <row r="31338" spans="9:11">
      <c r="I31338" s="72"/>
      <c r="J31338" s="72"/>
      <c r="K31338" s="72"/>
    </row>
    <row r="31339" spans="9:11">
      <c r="I31339" s="72"/>
      <c r="J31339" s="72"/>
      <c r="K31339" s="72"/>
    </row>
    <row r="31340" spans="9:11">
      <c r="I31340" s="72"/>
      <c r="J31340" s="72"/>
      <c r="K31340" s="72"/>
    </row>
    <row r="31341" spans="9:11">
      <c r="I31341" s="72"/>
      <c r="J31341" s="72"/>
      <c r="K31341" s="72"/>
    </row>
    <row r="31342" spans="9:11">
      <c r="I31342" s="72"/>
      <c r="J31342" s="72"/>
      <c r="K31342" s="72"/>
    </row>
    <row r="31343" spans="9:11">
      <c r="I31343" s="72"/>
      <c r="J31343" s="72"/>
      <c r="K31343" s="72"/>
    </row>
    <row r="31344" spans="9:11">
      <c r="I31344" s="72"/>
      <c r="J31344" s="72"/>
      <c r="K31344" s="72"/>
    </row>
    <row r="31345" spans="9:11">
      <c r="I31345" s="72"/>
      <c r="J31345" s="72"/>
      <c r="K31345" s="72"/>
    </row>
    <row r="31346" spans="9:11">
      <c r="I31346" s="72"/>
      <c r="J31346" s="72"/>
      <c r="K31346" s="72"/>
    </row>
    <row r="31347" spans="9:11">
      <c r="I31347" s="72"/>
      <c r="J31347" s="72"/>
      <c r="K31347" s="72"/>
    </row>
    <row r="31348" spans="9:11">
      <c r="I31348" s="72"/>
      <c r="J31348" s="72"/>
      <c r="K31348" s="72"/>
    </row>
    <row r="31349" spans="9:11">
      <c r="I31349" s="72"/>
      <c r="J31349" s="72"/>
      <c r="K31349" s="72"/>
    </row>
    <row r="31350" spans="9:11">
      <c r="I31350" s="72"/>
      <c r="J31350" s="72"/>
      <c r="K31350" s="72"/>
    </row>
    <row r="31351" spans="9:11">
      <c r="I31351" s="72"/>
      <c r="J31351" s="72"/>
      <c r="K31351" s="72"/>
    </row>
    <row r="31352" spans="9:11">
      <c r="I31352" s="72"/>
      <c r="J31352" s="72"/>
      <c r="K31352" s="72"/>
    </row>
    <row r="31353" spans="9:11">
      <c r="I31353" s="72"/>
      <c r="J31353" s="72"/>
      <c r="K31353" s="72"/>
    </row>
    <row r="31354" spans="9:11">
      <c r="I31354" s="72"/>
      <c r="J31354" s="72"/>
      <c r="K31354" s="72"/>
    </row>
    <row r="31355" spans="9:11">
      <c r="I31355" s="72"/>
      <c r="J31355" s="72"/>
      <c r="K31355" s="72"/>
    </row>
    <row r="31356" spans="9:11">
      <c r="I31356" s="72"/>
      <c r="J31356" s="72"/>
      <c r="K31356" s="72"/>
    </row>
    <row r="31357" spans="9:11">
      <c r="I31357" s="72"/>
      <c r="J31357" s="72"/>
      <c r="K31357" s="72"/>
    </row>
    <row r="31358" spans="9:11">
      <c r="I31358" s="72"/>
      <c r="J31358" s="72"/>
      <c r="K31358" s="72"/>
    </row>
    <row r="31359" spans="9:11">
      <c r="I31359" s="72"/>
      <c r="J31359" s="72"/>
      <c r="K31359" s="72"/>
    </row>
    <row r="31360" spans="9:11">
      <c r="I31360" s="72"/>
      <c r="J31360" s="72"/>
      <c r="K31360" s="72"/>
    </row>
    <row r="31361" spans="9:11">
      <c r="I31361" s="72"/>
      <c r="J31361" s="72"/>
      <c r="K31361" s="72"/>
    </row>
    <row r="31362" spans="9:11">
      <c r="I31362" s="72"/>
      <c r="J31362" s="72"/>
      <c r="K31362" s="72"/>
    </row>
    <row r="31363" spans="9:11">
      <c r="I31363" s="72"/>
      <c r="J31363" s="72"/>
      <c r="K31363" s="72"/>
    </row>
    <row r="31364" spans="9:11">
      <c r="I31364" s="72"/>
      <c r="J31364" s="72"/>
      <c r="K31364" s="72"/>
    </row>
    <row r="31365" spans="9:11">
      <c r="I31365" s="72"/>
      <c r="J31365" s="72"/>
      <c r="K31365" s="72"/>
    </row>
    <row r="31366" spans="9:11">
      <c r="I31366" s="72"/>
      <c r="J31366" s="72"/>
      <c r="K31366" s="72"/>
    </row>
    <row r="31367" spans="9:11">
      <c r="I31367" s="72"/>
      <c r="J31367" s="72"/>
      <c r="K31367" s="72"/>
    </row>
    <row r="31368" spans="9:11">
      <c r="I31368" s="72"/>
      <c r="J31368" s="72"/>
      <c r="K31368" s="72"/>
    </row>
    <row r="31369" spans="9:11">
      <c r="I31369" s="72"/>
      <c r="J31369" s="72"/>
      <c r="K31369" s="72"/>
    </row>
    <row r="31370" spans="9:11">
      <c r="I31370" s="72"/>
      <c r="J31370" s="72"/>
      <c r="K31370" s="72"/>
    </row>
    <row r="31371" spans="9:11">
      <c r="I31371" s="72"/>
      <c r="J31371" s="72"/>
      <c r="K31371" s="72"/>
    </row>
    <row r="31372" spans="9:11">
      <c r="I31372" s="72"/>
      <c r="J31372" s="72"/>
      <c r="K31372" s="72"/>
    </row>
    <row r="31373" spans="9:11">
      <c r="I31373" s="72"/>
      <c r="J31373" s="72"/>
      <c r="K31373" s="72"/>
    </row>
    <row r="31374" spans="9:11">
      <c r="I31374" s="72"/>
      <c r="J31374" s="72"/>
      <c r="K31374" s="72"/>
    </row>
    <row r="31375" spans="9:11">
      <c r="I31375" s="72"/>
      <c r="J31375" s="72"/>
      <c r="K31375" s="72"/>
    </row>
    <row r="31376" spans="9:11">
      <c r="I31376" s="72"/>
      <c r="J31376" s="72"/>
      <c r="K31376" s="72"/>
    </row>
    <row r="31377" spans="9:11">
      <c r="I31377" s="72"/>
      <c r="J31377" s="72"/>
      <c r="K31377" s="72"/>
    </row>
    <row r="31378" spans="9:11">
      <c r="I31378" s="72"/>
      <c r="J31378" s="72"/>
      <c r="K31378" s="72"/>
    </row>
    <row r="31379" spans="9:11">
      <c r="I31379" s="72"/>
      <c r="J31379" s="72"/>
      <c r="K31379" s="72"/>
    </row>
    <row r="31380" spans="9:11">
      <c r="I31380" s="72"/>
      <c r="J31380" s="72"/>
      <c r="K31380" s="72"/>
    </row>
    <row r="31381" spans="9:11">
      <c r="I31381" s="72"/>
      <c r="J31381" s="72"/>
      <c r="K31381" s="72"/>
    </row>
    <row r="31382" spans="9:11">
      <c r="I31382" s="72"/>
      <c r="J31382" s="72"/>
      <c r="K31382" s="72"/>
    </row>
    <row r="31383" spans="9:11">
      <c r="I31383" s="72"/>
      <c r="J31383" s="72"/>
      <c r="K31383" s="72"/>
    </row>
    <row r="31384" spans="9:11">
      <c r="I31384" s="72"/>
      <c r="J31384" s="72"/>
      <c r="K31384" s="72"/>
    </row>
    <row r="31385" spans="9:11">
      <c r="I31385" s="72"/>
      <c r="J31385" s="72"/>
      <c r="K31385" s="72"/>
    </row>
    <row r="31386" spans="9:11">
      <c r="I31386" s="72"/>
      <c r="J31386" s="72"/>
      <c r="K31386" s="72"/>
    </row>
    <row r="31387" spans="9:11">
      <c r="I31387" s="72"/>
      <c r="J31387" s="72"/>
      <c r="K31387" s="72"/>
    </row>
    <row r="31388" spans="9:11">
      <c r="I31388" s="72"/>
      <c r="J31388" s="72"/>
      <c r="K31388" s="72"/>
    </row>
    <row r="31389" spans="9:11">
      <c r="I31389" s="72"/>
      <c r="J31389" s="72"/>
      <c r="K31389" s="72"/>
    </row>
    <row r="31390" spans="9:11">
      <c r="I31390" s="72"/>
      <c r="J31390" s="72"/>
      <c r="K31390" s="72"/>
    </row>
    <row r="31391" spans="9:11">
      <c r="I31391" s="72"/>
      <c r="J31391" s="72"/>
      <c r="K31391" s="72"/>
    </row>
    <row r="31392" spans="9:11">
      <c r="I31392" s="72"/>
      <c r="J31392" s="72"/>
      <c r="K31392" s="72"/>
    </row>
    <row r="31393" spans="9:11">
      <c r="I31393" s="72"/>
      <c r="J31393" s="72"/>
      <c r="K31393" s="72"/>
    </row>
    <row r="31394" spans="9:11">
      <c r="I31394" s="72"/>
      <c r="J31394" s="72"/>
      <c r="K31394" s="72"/>
    </row>
    <row r="31395" spans="9:11">
      <c r="I31395" s="72"/>
      <c r="J31395" s="72"/>
      <c r="K31395" s="72"/>
    </row>
    <row r="31396" spans="9:11">
      <c r="I31396" s="72"/>
      <c r="J31396" s="72"/>
      <c r="K31396" s="72"/>
    </row>
    <row r="31397" spans="9:11">
      <c r="I31397" s="72"/>
      <c r="J31397" s="72"/>
      <c r="K31397" s="72"/>
    </row>
    <row r="31398" spans="9:11">
      <c r="I31398" s="72"/>
      <c r="J31398" s="72"/>
      <c r="K31398" s="72"/>
    </row>
    <row r="31399" spans="9:11">
      <c r="I31399" s="72"/>
      <c r="J31399" s="72"/>
      <c r="K31399" s="72"/>
    </row>
    <row r="31400" spans="9:11">
      <c r="I31400" s="72"/>
      <c r="J31400" s="72"/>
      <c r="K31400" s="72"/>
    </row>
    <row r="31401" spans="9:11">
      <c r="I31401" s="72"/>
      <c r="J31401" s="72"/>
      <c r="K31401" s="72"/>
    </row>
    <row r="31402" spans="9:11">
      <c r="I31402" s="72"/>
      <c r="J31402" s="72"/>
      <c r="K31402" s="72"/>
    </row>
    <row r="31403" spans="9:11">
      <c r="I31403" s="72"/>
      <c r="J31403" s="72"/>
      <c r="K31403" s="72"/>
    </row>
    <row r="31404" spans="9:11">
      <c r="I31404" s="72"/>
      <c r="J31404" s="72"/>
      <c r="K31404" s="72"/>
    </row>
    <row r="31405" spans="9:11">
      <c r="I31405" s="72"/>
      <c r="J31405" s="72"/>
      <c r="K31405" s="72"/>
    </row>
    <row r="31406" spans="9:11">
      <c r="I31406" s="72"/>
      <c r="J31406" s="72"/>
      <c r="K31406" s="72"/>
    </row>
    <row r="31407" spans="9:11">
      <c r="I31407" s="72"/>
      <c r="J31407" s="72"/>
      <c r="K31407" s="72"/>
    </row>
    <row r="31408" spans="9:11">
      <c r="I31408" s="72"/>
      <c r="J31408" s="72"/>
      <c r="K31408" s="72"/>
    </row>
    <row r="31409" spans="9:11">
      <c r="I31409" s="72"/>
      <c r="J31409" s="72"/>
      <c r="K31409" s="72"/>
    </row>
    <row r="31410" spans="9:11">
      <c r="I31410" s="72"/>
      <c r="J31410" s="72"/>
      <c r="K31410" s="72"/>
    </row>
    <row r="31411" spans="9:11">
      <c r="I31411" s="72"/>
      <c r="J31411" s="72"/>
      <c r="K31411" s="72"/>
    </row>
    <row r="31412" spans="9:11">
      <c r="I31412" s="72"/>
      <c r="J31412" s="72"/>
      <c r="K31412" s="72"/>
    </row>
    <row r="31413" spans="9:11">
      <c r="I31413" s="72"/>
      <c r="J31413" s="72"/>
      <c r="K31413" s="72"/>
    </row>
    <row r="31414" spans="9:11">
      <c r="I31414" s="72"/>
      <c r="J31414" s="72"/>
      <c r="K31414" s="72"/>
    </row>
    <row r="31415" spans="9:11">
      <c r="I31415" s="72"/>
      <c r="J31415" s="72"/>
      <c r="K31415" s="72"/>
    </row>
    <row r="31416" spans="9:11">
      <c r="I31416" s="72"/>
      <c r="J31416" s="72"/>
      <c r="K31416" s="72"/>
    </row>
    <row r="31417" spans="9:11">
      <c r="I31417" s="72"/>
      <c r="J31417" s="72"/>
      <c r="K31417" s="72"/>
    </row>
    <row r="31418" spans="9:11">
      <c r="I31418" s="72"/>
      <c r="J31418" s="72"/>
      <c r="K31418" s="72"/>
    </row>
    <row r="31419" spans="9:11">
      <c r="I31419" s="72"/>
      <c r="J31419" s="72"/>
      <c r="K31419" s="72"/>
    </row>
    <row r="31420" spans="9:11">
      <c r="I31420" s="72"/>
      <c r="J31420" s="72"/>
      <c r="K31420" s="72"/>
    </row>
    <row r="31421" spans="9:11">
      <c r="I31421" s="72"/>
      <c r="J31421" s="72"/>
      <c r="K31421" s="72"/>
    </row>
    <row r="31422" spans="9:11">
      <c r="I31422" s="72"/>
      <c r="J31422" s="72"/>
      <c r="K31422" s="72"/>
    </row>
    <row r="31423" spans="9:11">
      <c r="I31423" s="72"/>
      <c r="J31423" s="72"/>
      <c r="K31423" s="72"/>
    </row>
    <row r="31424" spans="9:11">
      <c r="I31424" s="72"/>
      <c r="J31424" s="72"/>
      <c r="K31424" s="72"/>
    </row>
    <row r="31425" spans="9:11">
      <c r="I31425" s="72"/>
      <c r="J31425" s="72"/>
      <c r="K31425" s="72"/>
    </row>
    <row r="31426" spans="9:11">
      <c r="I31426" s="72"/>
      <c r="J31426" s="72"/>
      <c r="K31426" s="72"/>
    </row>
    <row r="31427" spans="9:11">
      <c r="I31427" s="72"/>
      <c r="J31427" s="72"/>
      <c r="K31427" s="72"/>
    </row>
    <row r="31428" spans="9:11">
      <c r="I31428" s="72"/>
      <c r="J31428" s="72"/>
      <c r="K31428" s="72"/>
    </row>
    <row r="31429" spans="9:11">
      <c r="I31429" s="72"/>
      <c r="J31429" s="72"/>
      <c r="K31429" s="72"/>
    </row>
    <row r="31430" spans="9:11">
      <c r="I31430" s="72"/>
      <c r="J31430" s="72"/>
      <c r="K31430" s="72"/>
    </row>
    <row r="31431" spans="9:11">
      <c r="I31431" s="72"/>
      <c r="J31431" s="72"/>
      <c r="K31431" s="72"/>
    </row>
    <row r="31432" spans="9:11">
      <c r="I31432" s="72"/>
      <c r="J31432" s="72"/>
      <c r="K31432" s="72"/>
    </row>
    <row r="31433" spans="9:11">
      <c r="I31433" s="72"/>
      <c r="J31433" s="72"/>
      <c r="K31433" s="72"/>
    </row>
    <row r="31434" spans="9:11">
      <c r="I31434" s="72"/>
      <c r="J31434" s="72"/>
      <c r="K31434" s="72"/>
    </row>
    <row r="31435" spans="9:11">
      <c r="I31435" s="72"/>
      <c r="J31435" s="72"/>
      <c r="K31435" s="72"/>
    </row>
    <row r="31436" spans="9:11">
      <c r="I31436" s="72"/>
      <c r="J31436" s="72"/>
      <c r="K31436" s="72"/>
    </row>
    <row r="31437" spans="9:11">
      <c r="I31437" s="72"/>
      <c r="J31437" s="72"/>
      <c r="K31437" s="72"/>
    </row>
    <row r="31438" spans="9:11">
      <c r="I31438" s="72"/>
      <c r="J31438" s="72"/>
      <c r="K31438" s="72"/>
    </row>
    <row r="31439" spans="9:11">
      <c r="I31439" s="72"/>
      <c r="J31439" s="72"/>
      <c r="K31439" s="72"/>
    </row>
    <row r="31440" spans="9:11">
      <c r="I31440" s="72"/>
      <c r="J31440" s="72"/>
      <c r="K31440" s="72"/>
    </row>
    <row r="31441" spans="9:11">
      <c r="I31441" s="72"/>
      <c r="J31441" s="72"/>
      <c r="K31441" s="72"/>
    </row>
    <row r="31442" spans="9:11">
      <c r="I31442" s="72"/>
      <c r="J31442" s="72"/>
      <c r="K31442" s="72"/>
    </row>
    <row r="31443" spans="9:11">
      <c r="I31443" s="72"/>
      <c r="J31443" s="72"/>
      <c r="K31443" s="72"/>
    </row>
    <row r="31444" spans="9:11">
      <c r="I31444" s="72"/>
      <c r="J31444" s="72"/>
      <c r="K31444" s="72"/>
    </row>
    <row r="31445" spans="9:11">
      <c r="I31445" s="72"/>
      <c r="J31445" s="72"/>
      <c r="K31445" s="72"/>
    </row>
    <row r="31446" spans="9:11">
      <c r="I31446" s="72"/>
      <c r="J31446" s="72"/>
      <c r="K31446" s="72"/>
    </row>
    <row r="31447" spans="9:11">
      <c r="I31447" s="72"/>
      <c r="J31447" s="72"/>
      <c r="K31447" s="72"/>
    </row>
    <row r="31448" spans="9:11">
      <c r="I31448" s="72"/>
      <c r="J31448" s="72"/>
      <c r="K31448" s="72"/>
    </row>
    <row r="31449" spans="9:11">
      <c r="I31449" s="72"/>
      <c r="J31449" s="72"/>
      <c r="K31449" s="72"/>
    </row>
    <row r="31450" spans="9:11">
      <c r="I31450" s="72"/>
      <c r="J31450" s="72"/>
      <c r="K31450" s="72"/>
    </row>
    <row r="31451" spans="9:11">
      <c r="I31451" s="72"/>
      <c r="J31451" s="72"/>
      <c r="K31451" s="72"/>
    </row>
    <row r="31452" spans="9:11">
      <c r="I31452" s="72"/>
      <c r="J31452" s="72"/>
      <c r="K31452" s="72"/>
    </row>
    <row r="31453" spans="9:11">
      <c r="I31453" s="72"/>
      <c r="J31453" s="72"/>
      <c r="K31453" s="72"/>
    </row>
    <row r="31454" spans="9:11">
      <c r="I31454" s="72"/>
      <c r="J31454" s="72"/>
      <c r="K31454" s="72"/>
    </row>
    <row r="31455" spans="9:11">
      <c r="I31455" s="72"/>
      <c r="J31455" s="72"/>
      <c r="K31455" s="72"/>
    </row>
    <row r="31456" spans="9:11">
      <c r="I31456" s="72"/>
      <c r="J31456" s="72"/>
      <c r="K31456" s="72"/>
    </row>
    <row r="31457" spans="9:11">
      <c r="I31457" s="72"/>
      <c r="J31457" s="72"/>
      <c r="K31457" s="72"/>
    </row>
    <row r="31458" spans="9:11">
      <c r="I31458" s="72"/>
      <c r="J31458" s="72"/>
      <c r="K31458" s="72"/>
    </row>
    <row r="31459" spans="9:11">
      <c r="I31459" s="72"/>
      <c r="J31459" s="72"/>
      <c r="K31459" s="72"/>
    </row>
    <row r="31460" spans="9:11">
      <c r="I31460" s="72"/>
      <c r="J31460" s="72"/>
      <c r="K31460" s="72"/>
    </row>
    <row r="31461" spans="9:11">
      <c r="I31461" s="72"/>
      <c r="J31461" s="72"/>
      <c r="K31461" s="72"/>
    </row>
    <row r="31462" spans="9:11">
      <c r="I31462" s="72"/>
      <c r="J31462" s="72"/>
      <c r="K31462" s="72"/>
    </row>
    <row r="31463" spans="9:11">
      <c r="I31463" s="72"/>
      <c r="J31463" s="72"/>
      <c r="K31463" s="72"/>
    </row>
    <row r="31464" spans="9:11">
      <c r="I31464" s="72"/>
      <c r="J31464" s="72"/>
      <c r="K31464" s="72"/>
    </row>
    <row r="31465" spans="9:11">
      <c r="I31465" s="72"/>
      <c r="J31465" s="72"/>
      <c r="K31465" s="72"/>
    </row>
    <row r="31466" spans="9:11">
      <c r="I31466" s="72"/>
      <c r="J31466" s="72"/>
      <c r="K31466" s="72"/>
    </row>
    <row r="31467" spans="9:11">
      <c r="I31467" s="72"/>
      <c r="J31467" s="72"/>
      <c r="K31467" s="72"/>
    </row>
    <row r="31468" spans="9:11">
      <c r="I31468" s="72"/>
      <c r="J31468" s="72"/>
      <c r="K31468" s="72"/>
    </row>
    <row r="31469" spans="9:11">
      <c r="I31469" s="72"/>
      <c r="J31469" s="72"/>
      <c r="K31469" s="72"/>
    </row>
    <row r="31470" spans="9:11">
      <c r="I31470" s="72"/>
      <c r="J31470" s="72"/>
      <c r="K31470" s="72"/>
    </row>
    <row r="31471" spans="9:11">
      <c r="I31471" s="72"/>
      <c r="J31471" s="72"/>
      <c r="K31471" s="72"/>
    </row>
    <row r="31472" spans="9:11">
      <c r="I31472" s="72"/>
      <c r="J31472" s="72"/>
      <c r="K31472" s="72"/>
    </row>
    <row r="31473" spans="9:11">
      <c r="I31473" s="72"/>
      <c r="J31473" s="72"/>
      <c r="K31473" s="72"/>
    </row>
    <row r="31474" spans="9:11">
      <c r="I31474" s="72"/>
      <c r="J31474" s="72"/>
      <c r="K31474" s="72"/>
    </row>
    <row r="31475" spans="9:11">
      <c r="I31475" s="72"/>
      <c r="J31475" s="72"/>
      <c r="K31475" s="72"/>
    </row>
    <row r="31476" spans="9:11">
      <c r="I31476" s="72"/>
      <c r="J31476" s="72"/>
      <c r="K31476" s="72"/>
    </row>
    <row r="31477" spans="9:11">
      <c r="I31477" s="72"/>
      <c r="J31477" s="72"/>
      <c r="K31477" s="72"/>
    </row>
    <row r="31478" spans="9:11">
      <c r="I31478" s="72"/>
      <c r="J31478" s="72"/>
      <c r="K31478" s="72"/>
    </row>
    <row r="31479" spans="9:11">
      <c r="I31479" s="72"/>
      <c r="J31479" s="72"/>
      <c r="K31479" s="72"/>
    </row>
    <row r="31480" spans="9:11">
      <c r="I31480" s="72"/>
      <c r="J31480" s="72"/>
      <c r="K31480" s="72"/>
    </row>
    <row r="31481" spans="9:11">
      <c r="I31481" s="72"/>
      <c r="J31481" s="72"/>
      <c r="K31481" s="72"/>
    </row>
    <row r="31482" spans="9:11">
      <c r="I31482" s="72"/>
      <c r="J31482" s="72"/>
      <c r="K31482" s="72"/>
    </row>
    <row r="31483" spans="9:11">
      <c r="I31483" s="72"/>
      <c r="J31483" s="72"/>
      <c r="K31483" s="72"/>
    </row>
    <row r="31484" spans="9:11">
      <c r="I31484" s="72"/>
      <c r="J31484" s="72"/>
      <c r="K31484" s="72"/>
    </row>
    <row r="31485" spans="9:11">
      <c r="I31485" s="72"/>
      <c r="J31485" s="72"/>
      <c r="K31485" s="72"/>
    </row>
    <row r="31486" spans="9:11">
      <c r="I31486" s="72"/>
      <c r="J31486" s="72"/>
      <c r="K31486" s="72"/>
    </row>
    <row r="31487" spans="9:11">
      <c r="I31487" s="72"/>
      <c r="J31487" s="72"/>
      <c r="K31487" s="72"/>
    </row>
    <row r="31488" spans="9:11">
      <c r="I31488" s="72"/>
      <c r="J31488" s="72"/>
      <c r="K31488" s="72"/>
    </row>
    <row r="31489" spans="9:11">
      <c r="I31489" s="72"/>
      <c r="J31489" s="72"/>
      <c r="K31489" s="72"/>
    </row>
    <row r="31490" spans="9:11">
      <c r="I31490" s="72"/>
      <c r="J31490" s="72"/>
      <c r="K31490" s="72"/>
    </row>
    <row r="31491" spans="9:11">
      <c r="I31491" s="72"/>
      <c r="J31491" s="72"/>
      <c r="K31491" s="72"/>
    </row>
    <row r="31492" spans="9:11">
      <c r="I31492" s="72"/>
      <c r="J31492" s="72"/>
      <c r="K31492" s="72"/>
    </row>
    <row r="31493" spans="9:11">
      <c r="I31493" s="72"/>
      <c r="J31493" s="72"/>
      <c r="K31493" s="72"/>
    </row>
    <row r="31494" spans="9:11">
      <c r="I31494" s="72"/>
      <c r="J31494" s="72"/>
      <c r="K31494" s="72"/>
    </row>
    <row r="31495" spans="9:11">
      <c r="I31495" s="72"/>
      <c r="J31495" s="72"/>
      <c r="K31495" s="72"/>
    </row>
    <row r="31496" spans="9:11">
      <c r="I31496" s="72"/>
      <c r="J31496" s="72"/>
      <c r="K31496" s="72"/>
    </row>
    <row r="31497" spans="9:11">
      <c r="I31497" s="72"/>
      <c r="J31497" s="72"/>
      <c r="K31497" s="72"/>
    </row>
    <row r="31498" spans="9:11">
      <c r="I31498" s="72"/>
      <c r="J31498" s="72"/>
      <c r="K31498" s="72"/>
    </row>
    <row r="31499" spans="9:11">
      <c r="I31499" s="72"/>
      <c r="J31499" s="72"/>
      <c r="K31499" s="72"/>
    </row>
    <row r="31500" spans="9:11">
      <c r="I31500" s="72"/>
      <c r="J31500" s="72"/>
      <c r="K31500" s="72"/>
    </row>
    <row r="31501" spans="9:11">
      <c r="I31501" s="72"/>
      <c r="J31501" s="72"/>
      <c r="K31501" s="72"/>
    </row>
    <row r="31502" spans="9:11">
      <c r="I31502" s="72"/>
      <c r="J31502" s="72"/>
      <c r="K31502" s="72"/>
    </row>
    <row r="31503" spans="9:11">
      <c r="I31503" s="72"/>
      <c r="J31503" s="72"/>
      <c r="K31503" s="72"/>
    </row>
    <row r="31504" spans="9:11">
      <c r="I31504" s="72"/>
      <c r="J31504" s="72"/>
      <c r="K31504" s="72"/>
    </row>
    <row r="31505" spans="9:11">
      <c r="I31505" s="72"/>
      <c r="J31505" s="72"/>
      <c r="K31505" s="72"/>
    </row>
    <row r="31506" spans="9:11">
      <c r="I31506" s="72"/>
      <c r="J31506" s="72"/>
      <c r="K31506" s="72"/>
    </row>
    <row r="31507" spans="9:11">
      <c r="I31507" s="72"/>
      <c r="J31507" s="72"/>
      <c r="K31507" s="72"/>
    </row>
    <row r="31508" spans="9:11">
      <c r="I31508" s="72"/>
      <c r="J31508" s="72"/>
      <c r="K31508" s="72"/>
    </row>
    <row r="31509" spans="9:11">
      <c r="I31509" s="72"/>
      <c r="J31509" s="72"/>
      <c r="K31509" s="72"/>
    </row>
    <row r="31510" spans="9:11">
      <c r="I31510" s="72"/>
      <c r="J31510" s="72"/>
      <c r="K31510" s="72"/>
    </row>
    <row r="31511" spans="9:11">
      <c r="I31511" s="72"/>
      <c r="J31511" s="72"/>
      <c r="K31511" s="72"/>
    </row>
    <row r="31512" spans="9:11">
      <c r="I31512" s="72"/>
      <c r="J31512" s="72"/>
      <c r="K31512" s="72"/>
    </row>
    <row r="31513" spans="9:11">
      <c r="I31513" s="72"/>
      <c r="J31513" s="72"/>
      <c r="K31513" s="72"/>
    </row>
    <row r="31514" spans="9:11">
      <c r="I31514" s="72"/>
      <c r="J31514" s="72"/>
      <c r="K31514" s="72"/>
    </row>
    <row r="31515" spans="9:11">
      <c r="I31515" s="72"/>
      <c r="J31515" s="72"/>
      <c r="K31515" s="72"/>
    </row>
    <row r="31516" spans="9:11">
      <c r="I31516" s="72"/>
      <c r="J31516" s="72"/>
      <c r="K31516" s="72"/>
    </row>
    <row r="31517" spans="9:11">
      <c r="I31517" s="72"/>
      <c r="J31517" s="72"/>
      <c r="K31517" s="72"/>
    </row>
    <row r="31518" spans="9:11">
      <c r="I31518" s="72"/>
      <c r="J31518" s="72"/>
      <c r="K31518" s="72"/>
    </row>
    <row r="31519" spans="9:11">
      <c r="I31519" s="72"/>
      <c r="J31519" s="72"/>
      <c r="K31519" s="72"/>
    </row>
    <row r="31520" spans="9:11">
      <c r="I31520" s="72"/>
      <c r="J31520" s="72"/>
      <c r="K31520" s="72"/>
    </row>
    <row r="31521" spans="9:11">
      <c r="I31521" s="72"/>
      <c r="J31521" s="72"/>
      <c r="K31521" s="72"/>
    </row>
    <row r="31522" spans="9:11">
      <c r="I31522" s="72"/>
      <c r="J31522" s="72"/>
      <c r="K31522" s="72"/>
    </row>
    <row r="31523" spans="9:11">
      <c r="I31523" s="72"/>
      <c r="J31523" s="72"/>
      <c r="K31523" s="72"/>
    </row>
    <row r="31524" spans="9:11">
      <c r="I31524" s="72"/>
      <c r="J31524" s="72"/>
      <c r="K31524" s="72"/>
    </row>
    <row r="31525" spans="9:11">
      <c r="I31525" s="72"/>
      <c r="J31525" s="72"/>
      <c r="K31525" s="72"/>
    </row>
    <row r="31526" spans="9:11">
      <c r="I31526" s="72"/>
      <c r="J31526" s="72"/>
      <c r="K31526" s="72"/>
    </row>
    <row r="31527" spans="9:11">
      <c r="I31527" s="72"/>
      <c r="J31527" s="72"/>
      <c r="K31527" s="72"/>
    </row>
    <row r="31528" spans="9:11">
      <c r="I31528" s="72"/>
      <c r="J31528" s="72"/>
      <c r="K31528" s="72"/>
    </row>
    <row r="31529" spans="9:11">
      <c r="I31529" s="72"/>
      <c r="J31529" s="72"/>
      <c r="K31529" s="72"/>
    </row>
    <row r="31530" spans="9:11">
      <c r="I31530" s="72"/>
      <c r="J31530" s="72"/>
      <c r="K31530" s="72"/>
    </row>
    <row r="31531" spans="9:11">
      <c r="I31531" s="72"/>
      <c r="J31531" s="72"/>
      <c r="K31531" s="72"/>
    </row>
    <row r="31532" spans="9:11">
      <c r="I31532" s="72"/>
      <c r="J31532" s="72"/>
      <c r="K31532" s="72"/>
    </row>
    <row r="31533" spans="9:11">
      <c r="I31533" s="72"/>
      <c r="J31533" s="72"/>
      <c r="K31533" s="72"/>
    </row>
    <row r="31534" spans="9:11">
      <c r="I31534" s="72"/>
      <c r="J31534" s="72"/>
      <c r="K31534" s="72"/>
    </row>
    <row r="31535" spans="9:11">
      <c r="I31535" s="72"/>
      <c r="J31535" s="72"/>
      <c r="K31535" s="72"/>
    </row>
    <row r="31536" spans="9:11">
      <c r="I31536" s="72"/>
      <c r="J31536" s="72"/>
      <c r="K31536" s="72"/>
    </row>
    <row r="31537" spans="9:11">
      <c r="I31537" s="72"/>
      <c r="J31537" s="72"/>
      <c r="K31537" s="72"/>
    </row>
    <row r="31538" spans="9:11">
      <c r="I31538" s="72"/>
      <c r="J31538" s="72"/>
      <c r="K31538" s="72"/>
    </row>
    <row r="31539" spans="9:11">
      <c r="I31539" s="72"/>
      <c r="J31539" s="72"/>
      <c r="K31539" s="72"/>
    </row>
    <row r="31540" spans="9:11">
      <c r="I31540" s="72"/>
      <c r="J31540" s="72"/>
      <c r="K31540" s="72"/>
    </row>
    <row r="31541" spans="9:11">
      <c r="I31541" s="72"/>
      <c r="J31541" s="72"/>
      <c r="K31541" s="72"/>
    </row>
    <row r="31542" spans="9:11">
      <c r="I31542" s="72"/>
      <c r="J31542" s="72"/>
      <c r="K31542" s="72"/>
    </row>
    <row r="31543" spans="9:11">
      <c r="I31543" s="72"/>
      <c r="J31543" s="72"/>
      <c r="K31543" s="72"/>
    </row>
    <row r="31544" spans="9:11">
      <c r="I31544" s="72"/>
      <c r="J31544" s="72"/>
      <c r="K31544" s="72"/>
    </row>
    <row r="31545" spans="9:11">
      <c r="I31545" s="72"/>
      <c r="J31545" s="72"/>
      <c r="K31545" s="72"/>
    </row>
    <row r="31546" spans="9:11">
      <c r="I31546" s="72"/>
      <c r="J31546" s="72"/>
      <c r="K31546" s="72"/>
    </row>
    <row r="31547" spans="9:11">
      <c r="I31547" s="72"/>
      <c r="J31547" s="72"/>
      <c r="K31547" s="72"/>
    </row>
    <row r="31548" spans="9:11">
      <c r="I31548" s="72"/>
      <c r="J31548" s="72"/>
      <c r="K31548" s="72"/>
    </row>
    <row r="31549" spans="9:11">
      <c r="I31549" s="72"/>
      <c r="J31549" s="72"/>
      <c r="K31549" s="72"/>
    </row>
    <row r="31550" spans="9:11">
      <c r="I31550" s="72"/>
      <c r="J31550" s="72"/>
      <c r="K31550" s="72"/>
    </row>
    <row r="31551" spans="9:11">
      <c r="I31551" s="72"/>
      <c r="J31551" s="72"/>
      <c r="K31551" s="72"/>
    </row>
    <row r="31552" spans="9:11">
      <c r="I31552" s="72"/>
      <c r="J31552" s="72"/>
      <c r="K31552" s="72"/>
    </row>
    <row r="31553" spans="9:11">
      <c r="I31553" s="72"/>
      <c r="J31553" s="72"/>
      <c r="K31553" s="72"/>
    </row>
    <row r="31554" spans="9:11">
      <c r="I31554" s="72"/>
      <c r="J31554" s="72"/>
      <c r="K31554" s="72"/>
    </row>
    <row r="31555" spans="9:11">
      <c r="I31555" s="72"/>
      <c r="J31555" s="72"/>
      <c r="K31555" s="72"/>
    </row>
    <row r="31556" spans="9:11">
      <c r="I31556" s="72"/>
      <c r="J31556" s="72"/>
      <c r="K31556" s="72"/>
    </row>
    <row r="31557" spans="9:11">
      <c r="I31557" s="72"/>
      <c r="J31557" s="72"/>
      <c r="K31557" s="72"/>
    </row>
    <row r="31558" spans="9:11">
      <c r="I31558" s="72"/>
      <c r="J31558" s="72"/>
      <c r="K31558" s="72"/>
    </row>
    <row r="31559" spans="9:11">
      <c r="I31559" s="72"/>
      <c r="J31559" s="72"/>
      <c r="K31559" s="72"/>
    </row>
    <row r="31560" spans="9:11">
      <c r="I31560" s="72"/>
      <c r="J31560" s="72"/>
      <c r="K31560" s="72"/>
    </row>
    <row r="31561" spans="9:11">
      <c r="I31561" s="72"/>
      <c r="J31561" s="72"/>
      <c r="K31561" s="72"/>
    </row>
    <row r="31562" spans="9:11">
      <c r="I31562" s="72"/>
      <c r="J31562" s="72"/>
      <c r="K31562" s="72"/>
    </row>
    <row r="31563" spans="9:11">
      <c r="I31563" s="72"/>
      <c r="J31563" s="72"/>
      <c r="K31563" s="72"/>
    </row>
    <row r="31564" spans="9:11">
      <c r="I31564" s="72"/>
      <c r="J31564" s="72"/>
      <c r="K31564" s="72"/>
    </row>
    <row r="31565" spans="9:11">
      <c r="I31565" s="72"/>
      <c r="J31565" s="72"/>
      <c r="K31565" s="72"/>
    </row>
    <row r="31566" spans="9:11">
      <c r="I31566" s="72"/>
      <c r="J31566" s="72"/>
      <c r="K31566" s="72"/>
    </row>
    <row r="31567" spans="9:11">
      <c r="I31567" s="72"/>
      <c r="J31567" s="72"/>
      <c r="K31567" s="72"/>
    </row>
    <row r="31568" spans="9:11">
      <c r="I31568" s="72"/>
      <c r="J31568" s="72"/>
      <c r="K31568" s="72"/>
    </row>
    <row r="31569" spans="9:11">
      <c r="I31569" s="72"/>
      <c r="J31569" s="72"/>
      <c r="K31569" s="72"/>
    </row>
    <row r="31570" spans="9:11">
      <c r="I31570" s="72"/>
      <c r="J31570" s="72"/>
      <c r="K31570" s="72"/>
    </row>
    <row r="31571" spans="9:11">
      <c r="I31571" s="72"/>
      <c r="J31571" s="72"/>
      <c r="K31571" s="72"/>
    </row>
    <row r="31572" spans="9:11">
      <c r="I31572" s="72"/>
      <c r="J31572" s="72"/>
      <c r="K31572" s="72"/>
    </row>
    <row r="31573" spans="9:11">
      <c r="I31573" s="72"/>
      <c r="J31573" s="72"/>
      <c r="K31573" s="72"/>
    </row>
    <row r="31574" spans="9:11">
      <c r="I31574" s="72"/>
      <c r="J31574" s="72"/>
      <c r="K31574" s="72"/>
    </row>
    <row r="31575" spans="9:11">
      <c r="I31575" s="72"/>
      <c r="J31575" s="72"/>
      <c r="K31575" s="72"/>
    </row>
    <row r="31576" spans="9:11">
      <c r="I31576" s="72"/>
      <c r="J31576" s="72"/>
      <c r="K31576" s="72"/>
    </row>
    <row r="31577" spans="9:11">
      <c r="I31577" s="72"/>
      <c r="J31577" s="72"/>
      <c r="K31577" s="72"/>
    </row>
    <row r="31578" spans="9:11">
      <c r="I31578" s="72"/>
      <c r="J31578" s="72"/>
      <c r="K31578" s="72"/>
    </row>
    <row r="31579" spans="9:11">
      <c r="I31579" s="72"/>
      <c r="J31579" s="72"/>
      <c r="K31579" s="72"/>
    </row>
    <row r="31580" spans="9:11">
      <c r="I31580" s="72"/>
      <c r="J31580" s="72"/>
      <c r="K31580" s="72"/>
    </row>
    <row r="31581" spans="9:11">
      <c r="I31581" s="72"/>
      <c r="J31581" s="72"/>
      <c r="K31581" s="72"/>
    </row>
    <row r="31582" spans="9:11">
      <c r="I31582" s="72"/>
      <c r="J31582" s="72"/>
      <c r="K31582" s="72"/>
    </row>
    <row r="31583" spans="9:11">
      <c r="I31583" s="72"/>
      <c r="J31583" s="72"/>
      <c r="K31583" s="72"/>
    </row>
    <row r="31584" spans="9:11">
      <c r="I31584" s="72"/>
      <c r="J31584" s="72"/>
      <c r="K31584" s="72"/>
    </row>
    <row r="31585" spans="9:11">
      <c r="I31585" s="72"/>
      <c r="J31585" s="72"/>
      <c r="K31585" s="72"/>
    </row>
    <row r="31586" spans="9:11">
      <c r="I31586" s="72"/>
      <c r="J31586" s="72"/>
      <c r="K31586" s="72"/>
    </row>
    <row r="31587" spans="9:11">
      <c r="I31587" s="72"/>
      <c r="J31587" s="72"/>
      <c r="K31587" s="72"/>
    </row>
    <row r="31588" spans="9:11">
      <c r="I31588" s="72"/>
      <c r="J31588" s="72"/>
      <c r="K31588" s="72"/>
    </row>
    <row r="31589" spans="9:11">
      <c r="I31589" s="72"/>
      <c r="J31589" s="72"/>
      <c r="K31589" s="72"/>
    </row>
    <row r="31590" spans="9:11">
      <c r="I31590" s="72"/>
      <c r="J31590" s="72"/>
      <c r="K31590" s="72"/>
    </row>
    <row r="31591" spans="9:11">
      <c r="I31591" s="72"/>
      <c r="J31591" s="72"/>
      <c r="K31591" s="72"/>
    </row>
    <row r="31592" spans="9:11">
      <c r="I31592" s="72"/>
      <c r="J31592" s="72"/>
      <c r="K31592" s="72"/>
    </row>
    <row r="31593" spans="9:11">
      <c r="I31593" s="72"/>
      <c r="J31593" s="72"/>
      <c r="K31593" s="72"/>
    </row>
    <row r="31594" spans="9:11">
      <c r="I31594" s="72"/>
      <c r="J31594" s="72"/>
      <c r="K31594" s="72"/>
    </row>
    <row r="31595" spans="9:11">
      <c r="I31595" s="72"/>
      <c r="J31595" s="72"/>
      <c r="K31595" s="72"/>
    </row>
    <row r="31596" spans="9:11">
      <c r="I31596" s="72"/>
      <c r="J31596" s="72"/>
      <c r="K31596" s="72"/>
    </row>
    <row r="31597" spans="9:11">
      <c r="I31597" s="72"/>
      <c r="J31597" s="72"/>
      <c r="K31597" s="72"/>
    </row>
    <row r="31598" spans="9:11">
      <c r="I31598" s="72"/>
      <c r="J31598" s="72"/>
      <c r="K31598" s="72"/>
    </row>
    <row r="31599" spans="9:11">
      <c r="I31599" s="72"/>
      <c r="J31599" s="72"/>
      <c r="K31599" s="72"/>
    </row>
    <row r="31600" spans="9:11">
      <c r="I31600" s="72"/>
      <c r="J31600" s="72"/>
      <c r="K31600" s="72"/>
    </row>
    <row r="31601" spans="9:11">
      <c r="I31601" s="72"/>
      <c r="J31601" s="72"/>
      <c r="K31601" s="72"/>
    </row>
    <row r="31602" spans="9:11">
      <c r="I31602" s="72"/>
      <c r="J31602" s="72"/>
      <c r="K31602" s="72"/>
    </row>
    <row r="31603" spans="9:11">
      <c r="I31603" s="72"/>
      <c r="J31603" s="72"/>
      <c r="K31603" s="72"/>
    </row>
    <row r="31604" spans="9:11">
      <c r="I31604" s="72"/>
      <c r="J31604" s="72"/>
      <c r="K31604" s="72"/>
    </row>
    <row r="31605" spans="9:11">
      <c r="I31605" s="72"/>
      <c r="J31605" s="72"/>
      <c r="K31605" s="72"/>
    </row>
    <row r="31606" spans="9:11">
      <c r="I31606" s="72"/>
      <c r="J31606" s="72"/>
      <c r="K31606" s="72"/>
    </row>
    <row r="31607" spans="9:11">
      <c r="I31607" s="72"/>
      <c r="J31607" s="72"/>
      <c r="K31607" s="72"/>
    </row>
    <row r="31608" spans="9:11">
      <c r="I31608" s="72"/>
      <c r="J31608" s="72"/>
      <c r="K31608" s="72"/>
    </row>
    <row r="31609" spans="9:11">
      <c r="I31609" s="72"/>
      <c r="J31609" s="72"/>
      <c r="K31609" s="72"/>
    </row>
    <row r="31610" spans="9:11">
      <c r="I31610" s="72"/>
      <c r="J31610" s="72"/>
      <c r="K31610" s="72"/>
    </row>
    <row r="31611" spans="9:11">
      <c r="I31611" s="72"/>
      <c r="J31611" s="72"/>
      <c r="K31611" s="72"/>
    </row>
    <row r="31612" spans="9:11">
      <c r="I31612" s="72"/>
      <c r="J31612" s="72"/>
      <c r="K31612" s="72"/>
    </row>
    <row r="31613" spans="9:11">
      <c r="I31613" s="72"/>
      <c r="J31613" s="72"/>
      <c r="K31613" s="72"/>
    </row>
    <row r="31614" spans="9:11">
      <c r="I31614" s="72"/>
      <c r="J31614" s="72"/>
      <c r="K31614" s="72"/>
    </row>
    <row r="31615" spans="9:11">
      <c r="I31615" s="72"/>
      <c r="J31615" s="72"/>
      <c r="K31615" s="72"/>
    </row>
    <row r="31616" spans="9:11">
      <c r="I31616" s="72"/>
      <c r="J31616" s="72"/>
      <c r="K31616" s="72"/>
    </row>
    <row r="31617" spans="9:11">
      <c r="I31617" s="72"/>
      <c r="J31617" s="72"/>
      <c r="K31617" s="72"/>
    </row>
    <row r="31618" spans="9:11">
      <c r="I31618" s="72"/>
      <c r="J31618" s="72"/>
      <c r="K31618" s="72"/>
    </row>
    <row r="31619" spans="9:11">
      <c r="I31619" s="72"/>
      <c r="J31619" s="72"/>
      <c r="K31619" s="72"/>
    </row>
    <row r="31620" spans="9:11">
      <c r="I31620" s="72"/>
      <c r="J31620" s="72"/>
      <c r="K31620" s="72"/>
    </row>
    <row r="31621" spans="9:11">
      <c r="I31621" s="72"/>
      <c r="J31621" s="72"/>
      <c r="K31621" s="72"/>
    </row>
    <row r="31622" spans="9:11">
      <c r="I31622" s="72"/>
      <c r="J31622" s="72"/>
      <c r="K31622" s="72"/>
    </row>
    <row r="31623" spans="9:11">
      <c r="I31623" s="72"/>
      <c r="J31623" s="72"/>
      <c r="K31623" s="72"/>
    </row>
    <row r="31624" spans="9:11">
      <c r="I31624" s="72"/>
      <c r="J31624" s="72"/>
      <c r="K31624" s="72"/>
    </row>
    <row r="31625" spans="9:11">
      <c r="I31625" s="72"/>
      <c r="J31625" s="72"/>
      <c r="K31625" s="72"/>
    </row>
    <row r="31626" spans="9:11">
      <c r="I31626" s="72"/>
      <c r="J31626" s="72"/>
      <c r="K31626" s="72"/>
    </row>
    <row r="31627" spans="9:11">
      <c r="I31627" s="72"/>
      <c r="J31627" s="72"/>
      <c r="K31627" s="72"/>
    </row>
    <row r="31628" spans="9:11">
      <c r="I31628" s="72"/>
      <c r="J31628" s="72"/>
      <c r="K31628" s="72"/>
    </row>
    <row r="31629" spans="9:11">
      <c r="I31629" s="72"/>
      <c r="J31629" s="72"/>
      <c r="K31629" s="72"/>
    </row>
    <row r="31630" spans="9:11">
      <c r="I31630" s="72"/>
      <c r="J31630" s="72"/>
      <c r="K31630" s="72"/>
    </row>
    <row r="31631" spans="9:11">
      <c r="I31631" s="72"/>
      <c r="J31631" s="72"/>
      <c r="K31631" s="72"/>
    </row>
    <row r="31632" spans="9:11">
      <c r="I31632" s="72"/>
      <c r="J31632" s="72"/>
      <c r="K31632" s="72"/>
    </row>
    <row r="31633" spans="9:11">
      <c r="I31633" s="72"/>
      <c r="J31633" s="72"/>
      <c r="K31633" s="72"/>
    </row>
    <row r="31634" spans="9:11">
      <c r="I31634" s="72"/>
      <c r="J31634" s="72"/>
      <c r="K31634" s="72"/>
    </row>
    <row r="31635" spans="9:11">
      <c r="I31635" s="72"/>
      <c r="J31635" s="72"/>
      <c r="K31635" s="72"/>
    </row>
    <row r="31636" spans="9:11">
      <c r="I31636" s="72"/>
      <c r="J31636" s="72"/>
      <c r="K31636" s="72"/>
    </row>
    <row r="31637" spans="9:11">
      <c r="I31637" s="72"/>
      <c r="J31637" s="72"/>
      <c r="K31637" s="72"/>
    </row>
    <row r="31638" spans="9:11">
      <c r="I31638" s="72"/>
      <c r="J31638" s="72"/>
      <c r="K31638" s="72"/>
    </row>
    <row r="31639" spans="9:11">
      <c r="I31639" s="72"/>
      <c r="J31639" s="72"/>
      <c r="K31639" s="72"/>
    </row>
    <row r="31640" spans="9:11">
      <c r="I31640" s="72"/>
      <c r="J31640" s="72"/>
      <c r="K31640" s="72"/>
    </row>
    <row r="31641" spans="9:11">
      <c r="I31641" s="72"/>
      <c r="J31641" s="72"/>
      <c r="K31641" s="72"/>
    </row>
    <row r="31642" spans="9:11">
      <c r="I31642" s="72"/>
      <c r="J31642" s="72"/>
      <c r="K31642" s="72"/>
    </row>
    <row r="31643" spans="9:11">
      <c r="I31643" s="72"/>
      <c r="J31643" s="72"/>
      <c r="K31643" s="72"/>
    </row>
    <row r="31644" spans="9:11">
      <c r="I31644" s="72"/>
      <c r="J31644" s="72"/>
      <c r="K31644" s="72"/>
    </row>
    <row r="31645" spans="9:11">
      <c r="I31645" s="72"/>
      <c r="J31645" s="72"/>
      <c r="K31645" s="72"/>
    </row>
    <row r="31646" spans="9:11">
      <c r="I31646" s="72"/>
      <c r="J31646" s="72"/>
      <c r="K31646" s="72"/>
    </row>
    <row r="31647" spans="9:11">
      <c r="I31647" s="72"/>
      <c r="J31647" s="72"/>
      <c r="K31647" s="72"/>
    </row>
    <row r="31648" spans="9:11">
      <c r="I31648" s="72"/>
      <c r="J31648" s="72"/>
      <c r="K31648" s="72"/>
    </row>
    <row r="31649" spans="9:11">
      <c r="I31649" s="72"/>
      <c r="J31649" s="72"/>
      <c r="K31649" s="72"/>
    </row>
    <row r="31650" spans="9:11">
      <c r="I31650" s="72"/>
      <c r="J31650" s="72"/>
      <c r="K31650" s="72"/>
    </row>
    <row r="31651" spans="9:11">
      <c r="I31651" s="72"/>
      <c r="J31651" s="72"/>
      <c r="K31651" s="72"/>
    </row>
    <row r="31652" spans="9:11">
      <c r="I31652" s="72"/>
      <c r="J31652" s="72"/>
      <c r="K31652" s="72"/>
    </row>
    <row r="31653" spans="9:11">
      <c r="I31653" s="72"/>
      <c r="J31653" s="72"/>
      <c r="K31653" s="72"/>
    </row>
    <row r="31654" spans="9:11">
      <c r="I31654" s="72"/>
      <c r="J31654" s="72"/>
      <c r="K31654" s="72"/>
    </row>
    <row r="31655" spans="9:11">
      <c r="I31655" s="72"/>
      <c r="J31655" s="72"/>
      <c r="K31655" s="72"/>
    </row>
    <row r="31656" spans="9:11">
      <c r="I31656" s="72"/>
      <c r="J31656" s="72"/>
      <c r="K31656" s="72"/>
    </row>
    <row r="31657" spans="9:11">
      <c r="I31657" s="72"/>
      <c r="J31657" s="72"/>
      <c r="K31657" s="72"/>
    </row>
    <row r="31658" spans="9:11">
      <c r="I31658" s="72"/>
      <c r="J31658" s="72"/>
      <c r="K31658" s="72"/>
    </row>
    <row r="31659" spans="9:11">
      <c r="I31659" s="72"/>
      <c r="J31659" s="72"/>
      <c r="K31659" s="72"/>
    </row>
    <row r="31660" spans="9:11">
      <c r="I31660" s="72"/>
      <c r="J31660" s="72"/>
      <c r="K31660" s="72"/>
    </row>
    <row r="31661" spans="9:11">
      <c r="I31661" s="72"/>
      <c r="J31661" s="72"/>
      <c r="K31661" s="72"/>
    </row>
    <row r="31662" spans="9:11">
      <c r="I31662" s="72"/>
      <c r="J31662" s="72"/>
      <c r="K31662" s="72"/>
    </row>
    <row r="31663" spans="9:11">
      <c r="I31663" s="72"/>
      <c r="J31663" s="72"/>
      <c r="K31663" s="72"/>
    </row>
    <row r="31664" spans="9:11">
      <c r="I31664" s="72"/>
      <c r="J31664" s="72"/>
      <c r="K31664" s="72"/>
    </row>
    <row r="31665" spans="9:11">
      <c r="I31665" s="72"/>
      <c r="J31665" s="72"/>
      <c r="K31665" s="72"/>
    </row>
    <row r="31666" spans="9:11">
      <c r="I31666" s="72"/>
      <c r="J31666" s="72"/>
      <c r="K31666" s="72"/>
    </row>
    <row r="31667" spans="9:11">
      <c r="I31667" s="72"/>
      <c r="J31667" s="72"/>
      <c r="K31667" s="72"/>
    </row>
    <row r="31668" spans="9:11">
      <c r="I31668" s="72"/>
      <c r="J31668" s="72"/>
      <c r="K31668" s="72"/>
    </row>
    <row r="31669" spans="9:11">
      <c r="I31669" s="72"/>
      <c r="J31669" s="72"/>
      <c r="K31669" s="72"/>
    </row>
    <row r="31670" spans="9:11">
      <c r="I31670" s="72"/>
      <c r="J31670" s="72"/>
      <c r="K31670" s="72"/>
    </row>
    <row r="31671" spans="9:11">
      <c r="I31671" s="72"/>
      <c r="J31671" s="72"/>
      <c r="K31671" s="72"/>
    </row>
    <row r="31672" spans="9:11">
      <c r="I31672" s="72"/>
      <c r="J31672" s="72"/>
      <c r="K31672" s="72"/>
    </row>
    <row r="31673" spans="9:11">
      <c r="I31673" s="72"/>
      <c r="J31673" s="72"/>
      <c r="K31673" s="72"/>
    </row>
    <row r="31674" spans="9:11">
      <c r="I31674" s="72"/>
      <c r="J31674" s="72"/>
      <c r="K31674" s="72"/>
    </row>
    <row r="31675" spans="9:11">
      <c r="I31675" s="72"/>
      <c r="J31675" s="72"/>
      <c r="K31675" s="72"/>
    </row>
    <row r="31676" spans="9:11">
      <c r="I31676" s="72"/>
      <c r="J31676" s="72"/>
      <c r="K31676" s="72"/>
    </row>
    <row r="31677" spans="9:11">
      <c r="I31677" s="72"/>
      <c r="J31677" s="72"/>
      <c r="K31677" s="72"/>
    </row>
    <row r="31678" spans="9:11">
      <c r="I31678" s="72"/>
      <c r="J31678" s="72"/>
      <c r="K31678" s="72"/>
    </row>
    <row r="31679" spans="9:11">
      <c r="I31679" s="72"/>
      <c r="J31679" s="72"/>
      <c r="K31679" s="72"/>
    </row>
    <row r="31680" spans="9:11">
      <c r="I31680" s="72"/>
      <c r="J31680" s="72"/>
      <c r="K31680" s="72"/>
    </row>
    <row r="31681" spans="9:11">
      <c r="I31681" s="72"/>
      <c r="J31681" s="72"/>
      <c r="K31681" s="72"/>
    </row>
    <row r="31682" spans="9:11">
      <c r="I31682" s="72"/>
      <c r="J31682" s="72"/>
      <c r="K31682" s="72"/>
    </row>
    <row r="31683" spans="9:11">
      <c r="I31683" s="72"/>
      <c r="J31683" s="72"/>
      <c r="K31683" s="72"/>
    </row>
    <row r="31684" spans="9:11">
      <c r="I31684" s="72"/>
      <c r="J31684" s="72"/>
      <c r="K31684" s="72"/>
    </row>
    <row r="31685" spans="9:11">
      <c r="I31685" s="72"/>
      <c r="J31685" s="72"/>
      <c r="K31685" s="72"/>
    </row>
    <row r="31686" spans="9:11">
      <c r="I31686" s="72"/>
      <c r="J31686" s="72"/>
      <c r="K31686" s="72"/>
    </row>
    <row r="31687" spans="9:11">
      <c r="I31687" s="72"/>
      <c r="J31687" s="72"/>
      <c r="K31687" s="72"/>
    </row>
    <row r="31688" spans="9:11">
      <c r="I31688" s="72"/>
      <c r="J31688" s="72"/>
      <c r="K31688" s="72"/>
    </row>
    <row r="31689" spans="9:11">
      <c r="I31689" s="72"/>
      <c r="J31689" s="72"/>
      <c r="K31689" s="72"/>
    </row>
    <row r="31690" spans="9:11">
      <c r="I31690" s="72"/>
      <c r="J31690" s="72"/>
      <c r="K31690" s="72"/>
    </row>
    <row r="31691" spans="9:11">
      <c r="I31691" s="72"/>
      <c r="J31691" s="72"/>
      <c r="K31691" s="72"/>
    </row>
    <row r="31692" spans="9:11">
      <c r="I31692" s="72"/>
      <c r="J31692" s="72"/>
      <c r="K31692" s="72"/>
    </row>
    <row r="31693" spans="9:11">
      <c r="I31693" s="72"/>
      <c r="J31693" s="72"/>
      <c r="K31693" s="72"/>
    </row>
    <row r="31694" spans="9:11">
      <c r="I31694" s="72"/>
      <c r="J31694" s="72"/>
      <c r="K31694" s="72"/>
    </row>
    <row r="31695" spans="9:11">
      <c r="I31695" s="72"/>
      <c r="J31695" s="72"/>
      <c r="K31695" s="72"/>
    </row>
    <row r="31696" spans="9:11">
      <c r="I31696" s="72"/>
      <c r="J31696" s="72"/>
      <c r="K31696" s="72"/>
    </row>
    <row r="31697" spans="9:11">
      <c r="I31697" s="72"/>
      <c r="J31697" s="72"/>
      <c r="K31697" s="72"/>
    </row>
    <row r="31698" spans="9:11">
      <c r="I31698" s="72"/>
      <c r="J31698" s="72"/>
      <c r="K31698" s="72"/>
    </row>
    <row r="31699" spans="9:11">
      <c r="I31699" s="72"/>
      <c r="J31699" s="72"/>
      <c r="K31699" s="72"/>
    </row>
    <row r="31700" spans="9:11">
      <c r="I31700" s="72"/>
      <c r="J31700" s="72"/>
      <c r="K31700" s="72"/>
    </row>
    <row r="31701" spans="9:11">
      <c r="I31701" s="72"/>
      <c r="J31701" s="72"/>
      <c r="K31701" s="72"/>
    </row>
    <row r="31702" spans="9:11">
      <c r="I31702" s="72"/>
      <c r="J31702" s="72"/>
      <c r="K31702" s="72"/>
    </row>
    <row r="31703" spans="9:11">
      <c r="I31703" s="72"/>
      <c r="J31703" s="72"/>
      <c r="K31703" s="72"/>
    </row>
    <row r="31704" spans="9:11">
      <c r="I31704" s="72"/>
      <c r="J31704" s="72"/>
      <c r="K31704" s="72"/>
    </row>
    <row r="31705" spans="9:11">
      <c r="I31705" s="72"/>
      <c r="J31705" s="72"/>
      <c r="K31705" s="72"/>
    </row>
    <row r="31706" spans="9:11">
      <c r="I31706" s="72"/>
      <c r="J31706" s="72"/>
      <c r="K31706" s="72"/>
    </row>
    <row r="31707" spans="9:11">
      <c r="I31707" s="72"/>
      <c r="J31707" s="72"/>
      <c r="K31707" s="72"/>
    </row>
    <row r="31708" spans="9:11">
      <c r="I31708" s="72"/>
      <c r="J31708" s="72"/>
      <c r="K31708" s="72"/>
    </row>
    <row r="31709" spans="9:11">
      <c r="I31709" s="72"/>
      <c r="J31709" s="72"/>
      <c r="K31709" s="72"/>
    </row>
    <row r="31710" spans="9:11">
      <c r="I31710" s="72"/>
      <c r="J31710" s="72"/>
      <c r="K31710" s="72"/>
    </row>
    <row r="31711" spans="9:11">
      <c r="I31711" s="72"/>
      <c r="J31711" s="72"/>
      <c r="K31711" s="72"/>
    </row>
    <row r="31712" spans="9:11">
      <c r="I31712" s="72"/>
      <c r="J31712" s="72"/>
      <c r="K31712" s="72"/>
    </row>
    <row r="31713" spans="9:11">
      <c r="I31713" s="72"/>
      <c r="J31713" s="72"/>
      <c r="K31713" s="72"/>
    </row>
    <row r="31714" spans="9:11">
      <c r="I31714" s="72"/>
      <c r="J31714" s="72"/>
      <c r="K31714" s="72"/>
    </row>
    <row r="31715" spans="9:11">
      <c r="I31715" s="72"/>
      <c r="J31715" s="72"/>
      <c r="K31715" s="72"/>
    </row>
    <row r="31716" spans="9:11">
      <c r="I31716" s="72"/>
      <c r="J31716" s="72"/>
      <c r="K31716" s="72"/>
    </row>
    <row r="31717" spans="9:11">
      <c r="I31717" s="72"/>
      <c r="J31717" s="72"/>
      <c r="K31717" s="72"/>
    </row>
    <row r="31718" spans="9:11">
      <c r="I31718" s="72"/>
      <c r="J31718" s="72"/>
      <c r="K31718" s="72"/>
    </row>
    <row r="31719" spans="9:11">
      <c r="I31719" s="72"/>
      <c r="J31719" s="72"/>
      <c r="K31719" s="72"/>
    </row>
    <row r="31720" spans="9:11">
      <c r="I31720" s="72"/>
      <c r="J31720" s="72"/>
      <c r="K31720" s="72"/>
    </row>
    <row r="31721" spans="9:11">
      <c r="I31721" s="72"/>
      <c r="J31721" s="72"/>
      <c r="K31721" s="72"/>
    </row>
    <row r="31722" spans="9:11">
      <c r="I31722" s="72"/>
      <c r="J31722" s="72"/>
      <c r="K31722" s="72"/>
    </row>
    <row r="31723" spans="9:11">
      <c r="I31723" s="72"/>
      <c r="J31723" s="72"/>
      <c r="K31723" s="72"/>
    </row>
    <row r="31724" spans="9:11">
      <c r="I31724" s="72"/>
      <c r="J31724" s="72"/>
      <c r="K31724" s="72"/>
    </row>
    <row r="31725" spans="9:11">
      <c r="I31725" s="72"/>
      <c r="J31725" s="72"/>
      <c r="K31725" s="72"/>
    </row>
    <row r="31726" spans="9:11">
      <c r="I31726" s="72"/>
      <c r="J31726" s="72"/>
      <c r="K31726" s="72"/>
    </row>
    <row r="31727" spans="9:11">
      <c r="I31727" s="72"/>
      <c r="J31727" s="72"/>
      <c r="K31727" s="72"/>
    </row>
    <row r="31728" spans="9:11">
      <c r="I31728" s="72"/>
      <c r="J31728" s="72"/>
      <c r="K31728" s="72"/>
    </row>
    <row r="31729" spans="9:11">
      <c r="I31729" s="72"/>
      <c r="J31729" s="72"/>
      <c r="K31729" s="72"/>
    </row>
    <row r="31730" spans="9:11">
      <c r="I31730" s="72"/>
      <c r="J31730" s="72"/>
      <c r="K31730" s="72"/>
    </row>
    <row r="31731" spans="9:11">
      <c r="I31731" s="72"/>
      <c r="J31731" s="72"/>
      <c r="K31731" s="72"/>
    </row>
    <row r="31732" spans="9:11">
      <c r="I31732" s="72"/>
      <c r="J31732" s="72"/>
      <c r="K31732" s="72"/>
    </row>
    <row r="31733" spans="9:11">
      <c r="I31733" s="72"/>
      <c r="J31733" s="72"/>
      <c r="K31733" s="72"/>
    </row>
    <row r="31734" spans="9:11">
      <c r="I31734" s="72"/>
      <c r="J31734" s="72"/>
      <c r="K31734" s="72"/>
    </row>
    <row r="31735" spans="9:11">
      <c r="I31735" s="72"/>
      <c r="J31735" s="72"/>
      <c r="K31735" s="72"/>
    </row>
    <row r="31736" spans="9:11">
      <c r="I31736" s="72"/>
      <c r="J31736" s="72"/>
      <c r="K31736" s="72"/>
    </row>
    <row r="31737" spans="9:11">
      <c r="I31737" s="72"/>
      <c r="J31737" s="72"/>
      <c r="K31737" s="72"/>
    </row>
    <row r="31738" spans="9:11">
      <c r="I31738" s="72"/>
      <c r="J31738" s="72"/>
      <c r="K31738" s="72"/>
    </row>
    <row r="31739" spans="9:11">
      <c r="I31739" s="72"/>
      <c r="J31739" s="72"/>
      <c r="K31739" s="72"/>
    </row>
    <row r="31740" spans="9:11">
      <c r="I31740" s="72"/>
      <c r="J31740" s="72"/>
      <c r="K31740" s="72"/>
    </row>
    <row r="31741" spans="9:11">
      <c r="I31741" s="72"/>
      <c r="J31741" s="72"/>
      <c r="K31741" s="72"/>
    </row>
    <row r="31742" spans="9:11">
      <c r="I31742" s="72"/>
      <c r="J31742" s="72"/>
      <c r="K31742" s="72"/>
    </row>
    <row r="31743" spans="9:11">
      <c r="I31743" s="72"/>
      <c r="J31743" s="72"/>
      <c r="K31743" s="72"/>
    </row>
    <row r="31744" spans="9:11">
      <c r="I31744" s="72"/>
      <c r="J31744" s="72"/>
      <c r="K31744" s="72"/>
    </row>
    <row r="31745" spans="9:11">
      <c r="I31745" s="72"/>
      <c r="J31745" s="72"/>
      <c r="K31745" s="72"/>
    </row>
    <row r="31746" spans="9:11">
      <c r="I31746" s="72"/>
      <c r="J31746" s="72"/>
      <c r="K31746" s="72"/>
    </row>
    <row r="31747" spans="9:11">
      <c r="I31747" s="72"/>
      <c r="J31747" s="72"/>
      <c r="K31747" s="72"/>
    </row>
    <row r="31748" spans="9:11">
      <c r="I31748" s="72"/>
      <c r="J31748" s="72"/>
      <c r="K31748" s="72"/>
    </row>
    <row r="31749" spans="9:11">
      <c r="I31749" s="72"/>
      <c r="J31749" s="72"/>
      <c r="K31749" s="72"/>
    </row>
    <row r="31750" spans="9:11">
      <c r="I31750" s="72"/>
      <c r="J31750" s="72"/>
      <c r="K31750" s="72"/>
    </row>
    <row r="31751" spans="9:11">
      <c r="I31751" s="72"/>
      <c r="J31751" s="72"/>
      <c r="K31751" s="72"/>
    </row>
    <row r="31752" spans="9:11">
      <c r="I31752" s="72"/>
      <c r="J31752" s="72"/>
      <c r="K31752" s="72"/>
    </row>
    <row r="31753" spans="9:11">
      <c r="I31753" s="72"/>
      <c r="J31753" s="72"/>
      <c r="K31753" s="72"/>
    </row>
    <row r="31754" spans="9:11">
      <c r="I31754" s="72"/>
      <c r="J31754" s="72"/>
      <c r="K31754" s="72"/>
    </row>
    <row r="31755" spans="9:11">
      <c r="I31755" s="72"/>
      <c r="J31755" s="72"/>
      <c r="K31755" s="72"/>
    </row>
    <row r="31756" spans="9:11">
      <c r="I31756" s="72"/>
      <c r="J31756" s="72"/>
      <c r="K31756" s="72"/>
    </row>
    <row r="31757" spans="9:11">
      <c r="I31757" s="72"/>
      <c r="J31757" s="72"/>
      <c r="K31757" s="72"/>
    </row>
    <row r="31758" spans="9:11">
      <c r="I31758" s="72"/>
      <c r="J31758" s="72"/>
      <c r="K31758" s="72"/>
    </row>
    <row r="31759" spans="9:11">
      <c r="I31759" s="72"/>
      <c r="J31759" s="72"/>
      <c r="K31759" s="72"/>
    </row>
    <row r="31760" spans="9:11">
      <c r="I31760" s="72"/>
      <c r="J31760" s="72"/>
      <c r="K31760" s="72"/>
    </row>
    <row r="31761" spans="9:11">
      <c r="I31761" s="72"/>
      <c r="J31761" s="72"/>
      <c r="K31761" s="72"/>
    </row>
    <row r="31762" spans="9:11">
      <c r="I31762" s="72"/>
      <c r="J31762" s="72"/>
      <c r="K31762" s="72"/>
    </row>
    <row r="31763" spans="9:11">
      <c r="I31763" s="72"/>
      <c r="J31763" s="72"/>
      <c r="K31763" s="72"/>
    </row>
    <row r="31764" spans="9:11">
      <c r="I31764" s="72"/>
      <c r="J31764" s="72"/>
      <c r="K31764" s="72"/>
    </row>
    <row r="31765" spans="9:11">
      <c r="I31765" s="72"/>
      <c r="J31765" s="72"/>
      <c r="K31765" s="72"/>
    </row>
    <row r="31766" spans="9:11">
      <c r="I31766" s="72"/>
      <c r="J31766" s="72"/>
      <c r="K31766" s="72"/>
    </row>
    <row r="31767" spans="9:11">
      <c r="I31767" s="72"/>
      <c r="J31767" s="72"/>
      <c r="K31767" s="72"/>
    </row>
    <row r="31768" spans="9:11">
      <c r="I31768" s="72"/>
      <c r="J31768" s="72"/>
      <c r="K31768" s="72"/>
    </row>
    <row r="31769" spans="9:11">
      <c r="I31769" s="72"/>
      <c r="J31769" s="72"/>
      <c r="K31769" s="72"/>
    </row>
    <row r="31770" spans="9:11">
      <c r="I31770" s="72"/>
      <c r="J31770" s="72"/>
      <c r="K31770" s="72"/>
    </row>
    <row r="31771" spans="9:11">
      <c r="I31771" s="72"/>
      <c r="J31771" s="72"/>
      <c r="K31771" s="72"/>
    </row>
    <row r="31772" spans="9:11">
      <c r="I31772" s="72"/>
      <c r="J31772" s="72"/>
      <c r="K31772" s="72"/>
    </row>
    <row r="31773" spans="9:11">
      <c r="I31773" s="72"/>
      <c r="J31773" s="72"/>
      <c r="K31773" s="72"/>
    </row>
    <row r="31774" spans="9:11">
      <c r="I31774" s="72"/>
      <c r="J31774" s="72"/>
      <c r="K31774" s="72"/>
    </row>
    <row r="31775" spans="9:11">
      <c r="I31775" s="72"/>
      <c r="J31775" s="72"/>
      <c r="K31775" s="72"/>
    </row>
    <row r="31776" spans="9:11">
      <c r="I31776" s="72"/>
      <c r="J31776" s="72"/>
      <c r="K31776" s="72"/>
    </row>
    <row r="31777" spans="9:11">
      <c r="I31777" s="72"/>
      <c r="J31777" s="72"/>
      <c r="K31777" s="72"/>
    </row>
    <row r="31778" spans="9:11">
      <c r="I31778" s="72"/>
      <c r="J31778" s="72"/>
      <c r="K31778" s="72"/>
    </row>
    <row r="31779" spans="9:11">
      <c r="I31779" s="72"/>
      <c r="J31779" s="72"/>
      <c r="K31779" s="72"/>
    </row>
    <row r="31780" spans="9:11">
      <c r="I31780" s="72"/>
      <c r="J31780" s="72"/>
      <c r="K31780" s="72"/>
    </row>
    <row r="31781" spans="9:11">
      <c r="I31781" s="72"/>
      <c r="J31781" s="72"/>
      <c r="K31781" s="72"/>
    </row>
    <row r="31782" spans="9:11">
      <c r="I31782" s="72"/>
      <c r="J31782" s="72"/>
      <c r="K31782" s="72"/>
    </row>
    <row r="31783" spans="9:11">
      <c r="I31783" s="72"/>
      <c r="J31783" s="72"/>
      <c r="K31783" s="72"/>
    </row>
    <row r="31784" spans="9:11">
      <c r="I31784" s="72"/>
      <c r="J31784" s="72"/>
      <c r="K31784" s="72"/>
    </row>
    <row r="31785" spans="9:11">
      <c r="I31785" s="72"/>
      <c r="J31785" s="72"/>
      <c r="K31785" s="72"/>
    </row>
    <row r="31786" spans="9:11">
      <c r="I31786" s="72"/>
      <c r="J31786" s="72"/>
      <c r="K31786" s="72"/>
    </row>
    <row r="31787" spans="9:11">
      <c r="I31787" s="72"/>
      <c r="J31787" s="72"/>
      <c r="K31787" s="72"/>
    </row>
    <row r="31788" spans="9:11">
      <c r="I31788" s="72"/>
      <c r="J31788" s="72"/>
      <c r="K31788" s="72"/>
    </row>
    <row r="31789" spans="9:11">
      <c r="I31789" s="72"/>
      <c r="J31789" s="72"/>
      <c r="K31789" s="72"/>
    </row>
    <row r="31790" spans="9:11">
      <c r="I31790" s="72"/>
      <c r="J31790" s="72"/>
      <c r="K31790" s="72"/>
    </row>
    <row r="31791" spans="9:11">
      <c r="I31791" s="72"/>
      <c r="J31791" s="72"/>
      <c r="K31791" s="72"/>
    </row>
    <row r="31792" spans="9:11">
      <c r="I31792" s="72"/>
      <c r="J31792" s="72"/>
      <c r="K31792" s="72"/>
    </row>
    <row r="31793" spans="9:11">
      <c r="I31793" s="72"/>
      <c r="J31793" s="72"/>
      <c r="K31793" s="72"/>
    </row>
    <row r="31794" spans="9:11">
      <c r="I31794" s="72"/>
      <c r="J31794" s="72"/>
      <c r="K31794" s="72"/>
    </row>
    <row r="31795" spans="9:11">
      <c r="I31795" s="72"/>
      <c r="J31795" s="72"/>
      <c r="K31795" s="72"/>
    </row>
    <row r="31796" spans="9:11">
      <c r="I31796" s="72"/>
      <c r="J31796" s="72"/>
      <c r="K31796" s="72"/>
    </row>
    <row r="31797" spans="9:11">
      <c r="I31797" s="72"/>
      <c r="J31797" s="72"/>
      <c r="K31797" s="72"/>
    </row>
    <row r="31798" spans="9:11">
      <c r="I31798" s="72"/>
      <c r="J31798" s="72"/>
      <c r="K31798" s="72"/>
    </row>
    <row r="31799" spans="9:11">
      <c r="I31799" s="72"/>
      <c r="J31799" s="72"/>
      <c r="K31799" s="72"/>
    </row>
    <row r="31800" spans="9:11">
      <c r="I31800" s="72"/>
      <c r="J31800" s="72"/>
      <c r="K31800" s="72"/>
    </row>
    <row r="31801" spans="9:11">
      <c r="I31801" s="72"/>
      <c r="J31801" s="72"/>
      <c r="K31801" s="72"/>
    </row>
    <row r="31802" spans="9:11">
      <c r="I31802" s="72"/>
      <c r="J31802" s="72"/>
      <c r="K31802" s="72"/>
    </row>
    <row r="31803" spans="9:11">
      <c r="I31803" s="72"/>
      <c r="J31803" s="72"/>
      <c r="K31803" s="72"/>
    </row>
    <row r="31804" spans="9:11">
      <c r="I31804" s="72"/>
      <c r="J31804" s="72"/>
      <c r="K31804" s="72"/>
    </row>
    <row r="31805" spans="9:11">
      <c r="I31805" s="72"/>
      <c r="J31805" s="72"/>
      <c r="K31805" s="72"/>
    </row>
    <row r="31806" spans="9:11">
      <c r="I31806" s="72"/>
      <c r="J31806" s="72"/>
      <c r="K31806" s="72"/>
    </row>
    <row r="31807" spans="9:11">
      <c r="I31807" s="72"/>
      <c r="J31807" s="72"/>
      <c r="K31807" s="72"/>
    </row>
    <row r="31808" spans="9:11">
      <c r="I31808" s="72"/>
      <c r="J31808" s="72"/>
      <c r="K31808" s="72"/>
    </row>
    <row r="31809" spans="9:11">
      <c r="I31809" s="72"/>
      <c r="J31809" s="72"/>
      <c r="K31809" s="72"/>
    </row>
    <row r="31810" spans="9:11">
      <c r="I31810" s="72"/>
      <c r="J31810" s="72"/>
      <c r="K31810" s="72"/>
    </row>
    <row r="31811" spans="9:11">
      <c r="I31811" s="72"/>
      <c r="J31811" s="72"/>
      <c r="K31811" s="72"/>
    </row>
    <row r="31812" spans="9:11">
      <c r="I31812" s="72"/>
      <c r="J31812" s="72"/>
      <c r="K31812" s="72"/>
    </row>
    <row r="31813" spans="9:11">
      <c r="I31813" s="72"/>
      <c r="J31813" s="72"/>
      <c r="K31813" s="72"/>
    </row>
    <row r="31814" spans="9:11">
      <c r="I31814" s="72"/>
      <c r="J31814" s="72"/>
      <c r="K31814" s="72"/>
    </row>
    <row r="31815" spans="9:11">
      <c r="I31815" s="72"/>
      <c r="J31815" s="72"/>
      <c r="K31815" s="72"/>
    </row>
    <row r="31816" spans="9:11">
      <c r="I31816" s="72"/>
      <c r="J31816" s="72"/>
      <c r="K31816" s="72"/>
    </row>
    <row r="31817" spans="9:11">
      <c r="I31817" s="72"/>
      <c r="J31817" s="72"/>
      <c r="K31817" s="72"/>
    </row>
    <row r="31818" spans="9:11">
      <c r="I31818" s="72"/>
      <c r="J31818" s="72"/>
      <c r="K31818" s="72"/>
    </row>
    <row r="31819" spans="9:11">
      <c r="I31819" s="72"/>
      <c r="J31819" s="72"/>
      <c r="K31819" s="72"/>
    </row>
    <row r="31820" spans="9:11">
      <c r="I31820" s="72"/>
      <c r="J31820" s="72"/>
      <c r="K31820" s="72"/>
    </row>
    <row r="31821" spans="9:11">
      <c r="I31821" s="72"/>
      <c r="J31821" s="72"/>
      <c r="K31821" s="72"/>
    </row>
    <row r="31822" spans="9:11">
      <c r="I31822" s="72"/>
      <c r="J31822" s="72"/>
      <c r="K31822" s="72"/>
    </row>
    <row r="31823" spans="9:11">
      <c r="I31823" s="72"/>
      <c r="J31823" s="72"/>
      <c r="K31823" s="72"/>
    </row>
    <row r="31824" spans="9:11">
      <c r="I31824" s="72"/>
      <c r="J31824" s="72"/>
      <c r="K31824" s="72"/>
    </row>
    <row r="31825" spans="9:11">
      <c r="I31825" s="72"/>
      <c r="J31825" s="72"/>
      <c r="K31825" s="72"/>
    </row>
    <row r="31826" spans="9:11">
      <c r="I31826" s="72"/>
      <c r="J31826" s="72"/>
      <c r="K31826" s="72"/>
    </row>
    <row r="31827" spans="9:11">
      <c r="I31827" s="72"/>
      <c r="J31827" s="72"/>
      <c r="K31827" s="72"/>
    </row>
    <row r="31828" spans="9:11">
      <c r="I31828" s="72"/>
      <c r="J31828" s="72"/>
      <c r="K31828" s="72"/>
    </row>
    <row r="31829" spans="9:11">
      <c r="I31829" s="72"/>
      <c r="J31829" s="72"/>
      <c r="K31829" s="72"/>
    </row>
    <row r="31830" spans="9:11">
      <c r="I31830" s="72"/>
      <c r="J31830" s="72"/>
      <c r="K31830" s="72"/>
    </row>
    <row r="31831" spans="9:11">
      <c r="I31831" s="72"/>
      <c r="J31831" s="72"/>
      <c r="K31831" s="72"/>
    </row>
    <row r="31832" spans="9:11">
      <c r="I31832" s="72"/>
      <c r="J31832" s="72"/>
      <c r="K31832" s="72"/>
    </row>
    <row r="31833" spans="9:11">
      <c r="I31833" s="72"/>
      <c r="J31833" s="72"/>
      <c r="K31833" s="72"/>
    </row>
    <row r="31834" spans="9:11">
      <c r="I31834" s="72"/>
      <c r="J31834" s="72"/>
      <c r="K31834" s="72"/>
    </row>
    <row r="31835" spans="9:11">
      <c r="I31835" s="72"/>
      <c r="J31835" s="72"/>
      <c r="K31835" s="72"/>
    </row>
    <row r="31836" spans="9:11">
      <c r="I31836" s="72"/>
      <c r="J31836" s="72"/>
      <c r="K31836" s="72"/>
    </row>
    <row r="31837" spans="9:11">
      <c r="I31837" s="72"/>
      <c r="J31837" s="72"/>
      <c r="K31837" s="72"/>
    </row>
    <row r="31838" spans="9:11">
      <c r="I31838" s="72"/>
      <c r="J31838" s="72"/>
      <c r="K31838" s="72"/>
    </row>
    <row r="31839" spans="9:11">
      <c r="I31839" s="72"/>
      <c r="J31839" s="72"/>
      <c r="K31839" s="72"/>
    </row>
    <row r="31840" spans="9:11">
      <c r="I31840" s="72"/>
      <c r="J31840" s="72"/>
      <c r="K31840" s="72"/>
    </row>
    <row r="31841" spans="9:11">
      <c r="I31841" s="72"/>
      <c r="J31841" s="72"/>
      <c r="K31841" s="72"/>
    </row>
    <row r="31842" spans="9:11">
      <c r="I31842" s="72"/>
      <c r="J31842" s="72"/>
      <c r="K31842" s="72"/>
    </row>
    <row r="31843" spans="9:11">
      <c r="I31843" s="72"/>
      <c r="J31843" s="72"/>
      <c r="K31843" s="72"/>
    </row>
    <row r="31844" spans="9:11">
      <c r="I31844" s="72"/>
      <c r="J31844" s="72"/>
      <c r="K31844" s="72"/>
    </row>
    <row r="31845" spans="9:11">
      <c r="I31845" s="72"/>
      <c r="J31845" s="72"/>
      <c r="K31845" s="72"/>
    </row>
    <row r="31846" spans="9:11">
      <c r="I31846" s="72"/>
      <c r="J31846" s="72"/>
      <c r="K31846" s="72"/>
    </row>
    <row r="31847" spans="9:11">
      <c r="I31847" s="72"/>
      <c r="J31847" s="72"/>
      <c r="K31847" s="72"/>
    </row>
    <row r="31848" spans="9:11">
      <c r="I31848" s="72"/>
      <c r="J31848" s="72"/>
      <c r="K31848" s="72"/>
    </row>
    <row r="31849" spans="9:11">
      <c r="I31849" s="72"/>
      <c r="J31849" s="72"/>
      <c r="K31849" s="72"/>
    </row>
    <row r="31850" spans="9:11">
      <c r="I31850" s="72"/>
      <c r="J31850" s="72"/>
      <c r="K31850" s="72"/>
    </row>
    <row r="31851" spans="9:11">
      <c r="I31851" s="72"/>
      <c r="J31851" s="72"/>
      <c r="K31851" s="72"/>
    </row>
    <row r="31852" spans="9:11">
      <c r="I31852" s="72"/>
      <c r="J31852" s="72"/>
      <c r="K31852" s="72"/>
    </row>
    <row r="31853" spans="9:11">
      <c r="I31853" s="72"/>
      <c r="J31853" s="72"/>
      <c r="K31853" s="72"/>
    </row>
    <row r="31854" spans="9:11">
      <c r="I31854" s="72"/>
      <c r="J31854" s="72"/>
      <c r="K31854" s="72"/>
    </row>
    <row r="31855" spans="9:11">
      <c r="I31855" s="72"/>
      <c r="J31855" s="72"/>
      <c r="K31855" s="72"/>
    </row>
    <row r="31856" spans="9:11">
      <c r="I31856" s="72"/>
      <c r="J31856" s="72"/>
      <c r="K31856" s="72"/>
    </row>
    <row r="31857" spans="9:11">
      <c r="I31857" s="72"/>
      <c r="J31857" s="72"/>
      <c r="K31857" s="72"/>
    </row>
    <row r="31858" spans="9:11">
      <c r="I31858" s="72"/>
      <c r="J31858" s="72"/>
      <c r="K31858" s="72"/>
    </row>
    <row r="31859" spans="9:11">
      <c r="I31859" s="72"/>
      <c r="J31859" s="72"/>
      <c r="K31859" s="72"/>
    </row>
    <row r="31860" spans="9:11">
      <c r="I31860" s="72"/>
      <c r="J31860" s="72"/>
      <c r="K31860" s="72"/>
    </row>
    <row r="31861" spans="9:11">
      <c r="I31861" s="72"/>
      <c r="J31861" s="72"/>
      <c r="K31861" s="72"/>
    </row>
    <row r="31862" spans="9:11">
      <c r="I31862" s="72"/>
      <c r="J31862" s="72"/>
      <c r="K31862" s="72"/>
    </row>
    <row r="31863" spans="9:11">
      <c r="I31863" s="72"/>
      <c r="J31863" s="72"/>
      <c r="K31863" s="72"/>
    </row>
    <row r="31864" spans="9:11">
      <c r="I31864" s="72"/>
      <c r="J31864" s="72"/>
      <c r="K31864" s="72"/>
    </row>
    <row r="31865" spans="9:11">
      <c r="I31865" s="72"/>
      <c r="J31865" s="72"/>
      <c r="K31865" s="72"/>
    </row>
    <row r="31866" spans="9:11">
      <c r="I31866" s="72"/>
      <c r="J31866" s="72"/>
      <c r="K31866" s="72"/>
    </row>
    <row r="31867" spans="9:11">
      <c r="I31867" s="72"/>
      <c r="J31867" s="72"/>
      <c r="K31867" s="72"/>
    </row>
    <row r="31868" spans="9:11">
      <c r="I31868" s="72"/>
      <c r="J31868" s="72"/>
      <c r="K31868" s="72"/>
    </row>
    <row r="31869" spans="9:11">
      <c r="I31869" s="72"/>
      <c r="J31869" s="72"/>
      <c r="K31869" s="72"/>
    </row>
    <row r="31870" spans="9:11">
      <c r="I31870" s="72"/>
      <c r="J31870" s="72"/>
      <c r="K31870" s="72"/>
    </row>
    <row r="31871" spans="9:11">
      <c r="I31871" s="72"/>
      <c r="J31871" s="72"/>
      <c r="K31871" s="72"/>
    </row>
    <row r="31872" spans="9:11">
      <c r="I31872" s="72"/>
      <c r="J31872" s="72"/>
      <c r="K31872" s="72"/>
    </row>
    <row r="31873" spans="9:11">
      <c r="I31873" s="72"/>
      <c r="J31873" s="72"/>
      <c r="K31873" s="72"/>
    </row>
    <row r="31874" spans="9:11">
      <c r="I31874" s="72"/>
      <c r="J31874" s="72"/>
      <c r="K31874" s="72"/>
    </row>
    <row r="31875" spans="9:11">
      <c r="I31875" s="72"/>
      <c r="J31875" s="72"/>
      <c r="K31875" s="72"/>
    </row>
    <row r="31876" spans="9:11">
      <c r="I31876" s="72"/>
      <c r="J31876" s="72"/>
      <c r="K31876" s="72"/>
    </row>
    <row r="31877" spans="9:11">
      <c r="I31877" s="72"/>
      <c r="J31877" s="72"/>
      <c r="K31877" s="72"/>
    </row>
    <row r="31878" spans="9:11">
      <c r="I31878" s="72"/>
      <c r="J31878" s="72"/>
      <c r="K31878" s="72"/>
    </row>
    <row r="31879" spans="9:11">
      <c r="I31879" s="72"/>
      <c r="J31879" s="72"/>
      <c r="K31879" s="72"/>
    </row>
    <row r="31880" spans="9:11">
      <c r="I31880" s="72"/>
      <c r="J31880" s="72"/>
      <c r="K31880" s="72"/>
    </row>
    <row r="31881" spans="9:11">
      <c r="I31881" s="72"/>
      <c r="J31881" s="72"/>
      <c r="K31881" s="72"/>
    </row>
    <row r="31882" spans="9:11">
      <c r="I31882" s="72"/>
      <c r="J31882" s="72"/>
      <c r="K31882" s="72"/>
    </row>
    <row r="31883" spans="9:11">
      <c r="I31883" s="72"/>
      <c r="J31883" s="72"/>
      <c r="K31883" s="72"/>
    </row>
    <row r="31884" spans="9:11">
      <c r="I31884" s="72"/>
      <c r="J31884" s="72"/>
      <c r="K31884" s="72"/>
    </row>
    <row r="31885" spans="9:11">
      <c r="I31885" s="72"/>
      <c r="J31885" s="72"/>
      <c r="K31885" s="72"/>
    </row>
    <row r="31886" spans="9:11">
      <c r="I31886" s="72"/>
      <c r="J31886" s="72"/>
      <c r="K31886" s="72"/>
    </row>
    <row r="31887" spans="9:11">
      <c r="I31887" s="72"/>
      <c r="J31887" s="72"/>
      <c r="K31887" s="72"/>
    </row>
    <row r="31888" spans="9:11">
      <c r="I31888" s="72"/>
      <c r="J31888" s="72"/>
      <c r="K31888" s="72"/>
    </row>
    <row r="31889" spans="9:11">
      <c r="I31889" s="72"/>
      <c r="J31889" s="72"/>
      <c r="K31889" s="72"/>
    </row>
    <row r="31890" spans="9:11">
      <c r="I31890" s="72"/>
      <c r="J31890" s="72"/>
      <c r="K31890" s="72"/>
    </row>
    <row r="31891" spans="9:11">
      <c r="I31891" s="72"/>
      <c r="J31891" s="72"/>
      <c r="K31891" s="72"/>
    </row>
    <row r="31892" spans="9:11">
      <c r="I31892" s="72"/>
      <c r="J31892" s="72"/>
      <c r="K31892" s="72"/>
    </row>
    <row r="31893" spans="9:11">
      <c r="I31893" s="72"/>
      <c r="J31893" s="72"/>
      <c r="K31893" s="72"/>
    </row>
    <row r="31894" spans="9:11">
      <c r="I31894" s="72"/>
      <c r="J31894" s="72"/>
      <c r="K31894" s="72"/>
    </row>
    <row r="31895" spans="9:11">
      <c r="I31895" s="72"/>
      <c r="J31895" s="72"/>
      <c r="K31895" s="72"/>
    </row>
    <row r="31896" spans="9:11">
      <c r="I31896" s="72"/>
      <c r="J31896" s="72"/>
      <c r="K31896" s="72"/>
    </row>
    <row r="31897" spans="9:11">
      <c r="I31897" s="72"/>
      <c r="J31897" s="72"/>
      <c r="K31897" s="72"/>
    </row>
    <row r="31898" spans="9:11">
      <c r="I31898" s="72"/>
      <c r="J31898" s="72"/>
      <c r="K31898" s="72"/>
    </row>
    <row r="31899" spans="9:11">
      <c r="I31899" s="72"/>
      <c r="J31899" s="72"/>
      <c r="K31899" s="72"/>
    </row>
    <row r="31900" spans="9:11">
      <c r="I31900" s="72"/>
      <c r="J31900" s="72"/>
      <c r="K31900" s="72"/>
    </row>
    <row r="31901" spans="9:11">
      <c r="I31901" s="72"/>
      <c r="J31901" s="72"/>
      <c r="K31901" s="72"/>
    </row>
    <row r="31902" spans="9:11">
      <c r="I31902" s="72"/>
      <c r="J31902" s="72"/>
      <c r="K31902" s="72"/>
    </row>
    <row r="31903" spans="9:11">
      <c r="I31903" s="72"/>
      <c r="J31903" s="72"/>
      <c r="K31903" s="72"/>
    </row>
    <row r="31904" spans="9:11">
      <c r="I31904" s="72"/>
      <c r="J31904" s="72"/>
      <c r="K31904" s="72"/>
    </row>
    <row r="31905" spans="9:11">
      <c r="I31905" s="72"/>
      <c r="J31905" s="72"/>
      <c r="K31905" s="72"/>
    </row>
    <row r="31906" spans="9:11">
      <c r="I31906" s="72"/>
      <c r="J31906" s="72"/>
      <c r="K31906" s="72"/>
    </row>
    <row r="31907" spans="9:11">
      <c r="I31907" s="72"/>
      <c r="J31907" s="72"/>
      <c r="K31907" s="72"/>
    </row>
    <row r="31908" spans="9:11">
      <c r="I31908" s="72"/>
      <c r="J31908" s="72"/>
      <c r="K31908" s="72"/>
    </row>
    <row r="31909" spans="9:11">
      <c r="I31909" s="72"/>
      <c r="J31909" s="72"/>
      <c r="K31909" s="72"/>
    </row>
    <row r="31910" spans="9:11">
      <c r="I31910" s="72"/>
      <c r="J31910" s="72"/>
      <c r="K31910" s="72"/>
    </row>
    <row r="31911" spans="9:11">
      <c r="I31911" s="72"/>
      <c r="J31911" s="72"/>
      <c r="K31911" s="72"/>
    </row>
    <row r="31912" spans="9:11">
      <c r="I31912" s="72"/>
      <c r="J31912" s="72"/>
      <c r="K31912" s="72"/>
    </row>
    <row r="31913" spans="9:11">
      <c r="I31913" s="72"/>
      <c r="J31913" s="72"/>
      <c r="K31913" s="72"/>
    </row>
    <row r="31914" spans="9:11">
      <c r="I31914" s="72"/>
      <c r="J31914" s="72"/>
      <c r="K31914" s="72"/>
    </row>
    <row r="31915" spans="9:11">
      <c r="I31915" s="72"/>
      <c r="J31915" s="72"/>
      <c r="K31915" s="72"/>
    </row>
    <row r="31916" spans="9:11">
      <c r="I31916" s="72"/>
      <c r="J31916" s="72"/>
      <c r="K31916" s="72"/>
    </row>
    <row r="31917" spans="9:11">
      <c r="I31917" s="72"/>
      <c r="J31917" s="72"/>
      <c r="K31917" s="72"/>
    </row>
    <row r="31918" spans="9:11">
      <c r="I31918" s="72"/>
      <c r="J31918" s="72"/>
      <c r="K31918" s="72"/>
    </row>
    <row r="31919" spans="9:11">
      <c r="I31919" s="72"/>
      <c r="J31919" s="72"/>
      <c r="K31919" s="72"/>
    </row>
    <row r="31920" spans="9:11">
      <c r="I31920" s="72"/>
      <c r="J31920" s="72"/>
      <c r="K31920" s="72"/>
    </row>
    <row r="31921" spans="9:11">
      <c r="I31921" s="72"/>
      <c r="J31921" s="72"/>
      <c r="K31921" s="72"/>
    </row>
    <row r="31922" spans="9:11">
      <c r="I31922" s="72"/>
      <c r="J31922" s="72"/>
      <c r="K31922" s="72"/>
    </row>
    <row r="31923" spans="9:11">
      <c r="I31923" s="72"/>
      <c r="J31923" s="72"/>
      <c r="K31923" s="72"/>
    </row>
    <row r="31924" spans="9:11">
      <c r="I31924" s="72"/>
      <c r="J31924" s="72"/>
      <c r="K31924" s="72"/>
    </row>
    <row r="31925" spans="9:11">
      <c r="I31925" s="72"/>
      <c r="J31925" s="72"/>
      <c r="K31925" s="72"/>
    </row>
    <row r="31926" spans="9:11">
      <c r="I31926" s="72"/>
      <c r="J31926" s="72"/>
      <c r="K31926" s="72"/>
    </row>
    <row r="31927" spans="9:11">
      <c r="I31927" s="72"/>
      <c r="J31927" s="72"/>
      <c r="K31927" s="72"/>
    </row>
    <row r="31928" spans="9:11">
      <c r="I31928" s="72"/>
      <c r="J31928" s="72"/>
      <c r="K31928" s="72"/>
    </row>
    <row r="31929" spans="9:11">
      <c r="I31929" s="72"/>
      <c r="J31929" s="72"/>
      <c r="K31929" s="72"/>
    </row>
    <row r="31930" spans="9:11">
      <c r="I31930" s="72"/>
      <c r="J31930" s="72"/>
      <c r="K31930" s="72"/>
    </row>
    <row r="31931" spans="9:11">
      <c r="I31931" s="72"/>
      <c r="J31931" s="72"/>
      <c r="K31931" s="72"/>
    </row>
    <row r="31932" spans="9:11">
      <c r="I31932" s="72"/>
      <c r="J31932" s="72"/>
      <c r="K31932" s="72"/>
    </row>
    <row r="31933" spans="9:11">
      <c r="I31933" s="72"/>
      <c r="J31933" s="72"/>
      <c r="K31933" s="72"/>
    </row>
    <row r="31934" spans="9:11">
      <c r="I31934" s="72"/>
      <c r="J31934" s="72"/>
      <c r="K31934" s="72"/>
    </row>
    <row r="31935" spans="9:11">
      <c r="I31935" s="72"/>
      <c r="J31935" s="72"/>
      <c r="K31935" s="72"/>
    </row>
    <row r="31936" spans="9:11">
      <c r="I31936" s="72"/>
      <c r="J31936" s="72"/>
      <c r="K31936" s="72"/>
    </row>
    <row r="31937" spans="9:11">
      <c r="I31937" s="72"/>
      <c r="J31937" s="72"/>
      <c r="K31937" s="72"/>
    </row>
    <row r="31938" spans="9:11">
      <c r="I31938" s="72"/>
      <c r="J31938" s="72"/>
      <c r="K31938" s="72"/>
    </row>
    <row r="31939" spans="9:11">
      <c r="I31939" s="72"/>
      <c r="J31939" s="72"/>
      <c r="K31939" s="72"/>
    </row>
    <row r="31940" spans="9:11">
      <c r="I31940" s="72"/>
      <c r="J31940" s="72"/>
      <c r="K31940" s="72"/>
    </row>
    <row r="31941" spans="9:11">
      <c r="I31941" s="72"/>
      <c r="J31941" s="72"/>
      <c r="K31941" s="72"/>
    </row>
    <row r="31942" spans="9:11">
      <c r="I31942" s="72"/>
      <c r="J31942" s="72"/>
      <c r="K31942" s="72"/>
    </row>
    <row r="31943" spans="9:11">
      <c r="I31943" s="72"/>
      <c r="J31943" s="72"/>
      <c r="K31943" s="72"/>
    </row>
    <row r="31944" spans="9:11">
      <c r="I31944" s="72"/>
      <c r="J31944" s="72"/>
      <c r="K31944" s="72"/>
    </row>
    <row r="31945" spans="9:11">
      <c r="I31945" s="72"/>
      <c r="J31945" s="72"/>
      <c r="K31945" s="72"/>
    </row>
    <row r="31946" spans="9:11">
      <c r="I31946" s="72"/>
      <c r="J31946" s="72"/>
      <c r="K31946" s="72"/>
    </row>
    <row r="31947" spans="9:11">
      <c r="I31947" s="72"/>
      <c r="J31947" s="72"/>
      <c r="K31947" s="72"/>
    </row>
    <row r="31948" spans="9:11">
      <c r="I31948" s="72"/>
      <c r="J31948" s="72"/>
      <c r="K31948" s="72"/>
    </row>
    <row r="31949" spans="9:11">
      <c r="I31949" s="72"/>
      <c r="J31949" s="72"/>
      <c r="K31949" s="72"/>
    </row>
    <row r="31950" spans="9:11">
      <c r="I31950" s="72"/>
      <c r="J31950" s="72"/>
      <c r="K31950" s="72"/>
    </row>
    <row r="31951" spans="9:11">
      <c r="I31951" s="72"/>
      <c r="J31951" s="72"/>
      <c r="K31951" s="72"/>
    </row>
    <row r="31952" spans="9:11">
      <c r="I31952" s="72"/>
      <c r="J31952" s="72"/>
      <c r="K31952" s="72"/>
    </row>
    <row r="31953" spans="9:11">
      <c r="I31953" s="72"/>
      <c r="J31953" s="72"/>
      <c r="K31953" s="72"/>
    </row>
    <row r="31954" spans="9:11">
      <c r="I31954" s="72"/>
      <c r="J31954" s="72"/>
      <c r="K31954" s="72"/>
    </row>
    <row r="31955" spans="9:11">
      <c r="I31955" s="72"/>
      <c r="J31955" s="72"/>
      <c r="K31955" s="72"/>
    </row>
    <row r="31956" spans="9:11">
      <c r="I31956" s="72"/>
      <c r="J31956" s="72"/>
      <c r="K31956" s="72"/>
    </row>
    <row r="31957" spans="9:11">
      <c r="I31957" s="72"/>
      <c r="J31957" s="72"/>
      <c r="K31957" s="72"/>
    </row>
    <row r="31958" spans="9:11">
      <c r="I31958" s="72"/>
      <c r="J31958" s="72"/>
      <c r="K31958" s="72"/>
    </row>
    <row r="31959" spans="9:11">
      <c r="I31959" s="72"/>
      <c r="J31959" s="72"/>
      <c r="K31959" s="72"/>
    </row>
    <row r="31960" spans="9:11">
      <c r="I31960" s="72"/>
      <c r="J31960" s="72"/>
      <c r="K31960" s="72"/>
    </row>
    <row r="31961" spans="9:11">
      <c r="I31961" s="72"/>
      <c r="J31961" s="72"/>
      <c r="K31961" s="72"/>
    </row>
    <row r="31962" spans="9:11">
      <c r="I31962" s="72"/>
      <c r="J31962" s="72"/>
      <c r="K31962" s="72"/>
    </row>
    <row r="31963" spans="9:11">
      <c r="I31963" s="72"/>
      <c r="J31963" s="72"/>
      <c r="K31963" s="72"/>
    </row>
    <row r="31964" spans="9:11">
      <c r="I31964" s="72"/>
      <c r="J31964" s="72"/>
      <c r="K31964" s="72"/>
    </row>
    <row r="31965" spans="9:11">
      <c r="I31965" s="72"/>
      <c r="J31965" s="72"/>
      <c r="K31965" s="72"/>
    </row>
    <row r="31966" spans="9:11">
      <c r="I31966" s="72"/>
      <c r="J31966" s="72"/>
      <c r="K31966" s="72"/>
    </row>
    <row r="31967" spans="9:11">
      <c r="I31967" s="72"/>
      <c r="J31967" s="72"/>
      <c r="K31967" s="72"/>
    </row>
    <row r="31968" spans="9:11">
      <c r="I31968" s="72"/>
      <c r="J31968" s="72"/>
      <c r="K31968" s="72"/>
    </row>
    <row r="31969" spans="9:11">
      <c r="I31969" s="72"/>
      <c r="J31969" s="72"/>
      <c r="K31969" s="72"/>
    </row>
    <row r="31970" spans="9:11">
      <c r="I31970" s="72"/>
      <c r="J31970" s="72"/>
      <c r="K31970" s="72"/>
    </row>
    <row r="31971" spans="9:11">
      <c r="I31971" s="72"/>
      <c r="J31971" s="72"/>
      <c r="K31971" s="72"/>
    </row>
    <row r="31972" spans="9:11">
      <c r="I31972" s="72"/>
      <c r="J31972" s="72"/>
      <c r="K31972" s="72"/>
    </row>
    <row r="31973" spans="9:11">
      <c r="I31973" s="72"/>
      <c r="J31973" s="72"/>
      <c r="K31973" s="72"/>
    </row>
    <row r="31974" spans="9:11">
      <c r="I31974" s="72"/>
      <c r="J31974" s="72"/>
      <c r="K31974" s="72"/>
    </row>
    <row r="31975" spans="9:11">
      <c r="I31975" s="72"/>
      <c r="J31975" s="72"/>
      <c r="K31975" s="72"/>
    </row>
    <row r="31976" spans="9:11">
      <c r="I31976" s="72"/>
      <c r="J31976" s="72"/>
      <c r="K31976" s="72"/>
    </row>
    <row r="31977" spans="9:11">
      <c r="I31977" s="72"/>
      <c r="J31977" s="72"/>
      <c r="K31977" s="72"/>
    </row>
    <row r="31978" spans="9:11">
      <c r="I31978" s="72"/>
      <c r="J31978" s="72"/>
      <c r="K31978" s="72"/>
    </row>
    <row r="31979" spans="9:11">
      <c r="I31979" s="72"/>
      <c r="J31979" s="72"/>
      <c r="K31979" s="72"/>
    </row>
    <row r="31980" spans="9:11">
      <c r="I31980" s="72"/>
      <c r="J31980" s="72"/>
      <c r="K31980" s="72"/>
    </row>
    <row r="31981" spans="9:11">
      <c r="I31981" s="72"/>
      <c r="J31981" s="72"/>
      <c r="K31981" s="72"/>
    </row>
    <row r="31982" spans="9:11">
      <c r="I31982" s="72"/>
      <c r="J31982" s="72"/>
      <c r="K31982" s="72"/>
    </row>
    <row r="31983" spans="9:11">
      <c r="I31983" s="72"/>
      <c r="J31983" s="72"/>
      <c r="K31983" s="72"/>
    </row>
    <row r="31984" spans="9:11">
      <c r="I31984" s="72"/>
      <c r="J31984" s="72"/>
      <c r="K31984" s="72"/>
    </row>
    <row r="31985" spans="9:11">
      <c r="I31985" s="72"/>
      <c r="J31985" s="72"/>
      <c r="K31985" s="72"/>
    </row>
    <row r="31986" spans="9:11">
      <c r="I31986" s="72"/>
      <c r="J31986" s="72"/>
      <c r="K31986" s="72"/>
    </row>
    <row r="31987" spans="9:11">
      <c r="I31987" s="72"/>
      <c r="J31987" s="72"/>
      <c r="K31987" s="72"/>
    </row>
    <row r="31988" spans="9:11">
      <c r="I31988" s="72"/>
      <c r="J31988" s="72"/>
      <c r="K31988" s="72"/>
    </row>
    <row r="31989" spans="9:11">
      <c r="I31989" s="72"/>
      <c r="J31989" s="72"/>
      <c r="K31989" s="72"/>
    </row>
    <row r="31990" spans="9:11">
      <c r="I31990" s="72"/>
      <c r="J31990" s="72"/>
      <c r="K31990" s="72"/>
    </row>
    <row r="31991" spans="9:11">
      <c r="I31991" s="72"/>
      <c r="J31991" s="72"/>
      <c r="K31991" s="72"/>
    </row>
    <row r="31992" spans="9:11">
      <c r="I31992" s="72"/>
      <c r="J31992" s="72"/>
      <c r="K31992" s="72"/>
    </row>
    <row r="31993" spans="9:11">
      <c r="I31993" s="72"/>
      <c r="J31993" s="72"/>
      <c r="K31993" s="72"/>
    </row>
    <row r="31994" spans="9:11">
      <c r="I31994" s="72"/>
      <c r="J31994" s="72"/>
      <c r="K31994" s="72"/>
    </row>
    <row r="31995" spans="9:11">
      <c r="I31995" s="72"/>
      <c r="J31995" s="72"/>
      <c r="K31995" s="72"/>
    </row>
    <row r="31996" spans="9:11">
      <c r="I31996" s="72"/>
      <c r="J31996" s="72"/>
      <c r="K31996" s="72"/>
    </row>
    <row r="31997" spans="9:11">
      <c r="I31997" s="72"/>
      <c r="J31997" s="72"/>
      <c r="K31997" s="72"/>
    </row>
    <row r="31998" spans="9:11">
      <c r="I31998" s="72"/>
      <c r="J31998" s="72"/>
      <c r="K31998" s="72"/>
    </row>
    <row r="31999" spans="9:11">
      <c r="I31999" s="72"/>
      <c r="J31999" s="72"/>
      <c r="K31999" s="72"/>
    </row>
    <row r="32000" spans="9:11">
      <c r="I32000" s="72"/>
      <c r="J32000" s="72"/>
      <c r="K32000" s="72"/>
    </row>
    <row r="32001" spans="9:11">
      <c r="I32001" s="72"/>
      <c r="J32001" s="72"/>
      <c r="K32001" s="72"/>
    </row>
    <row r="32002" spans="9:11">
      <c r="I32002" s="72"/>
      <c r="J32002" s="72"/>
      <c r="K32002" s="72"/>
    </row>
    <row r="32003" spans="9:11">
      <c r="I32003" s="72"/>
      <c r="J32003" s="72"/>
      <c r="K32003" s="72"/>
    </row>
    <row r="32004" spans="9:11">
      <c r="I32004" s="72"/>
      <c r="J32004" s="72"/>
      <c r="K32004" s="72"/>
    </row>
    <row r="32005" spans="9:11">
      <c r="I32005" s="72"/>
      <c r="J32005" s="72"/>
      <c r="K32005" s="72"/>
    </row>
    <row r="32006" spans="9:11">
      <c r="I32006" s="72"/>
      <c r="J32006" s="72"/>
      <c r="K32006" s="72"/>
    </row>
    <row r="32007" spans="9:11">
      <c r="I32007" s="72"/>
      <c r="J32007" s="72"/>
      <c r="K32007" s="72"/>
    </row>
    <row r="32008" spans="9:11">
      <c r="I32008" s="72"/>
      <c r="J32008" s="72"/>
      <c r="K32008" s="72"/>
    </row>
    <row r="32009" spans="9:11">
      <c r="I32009" s="72"/>
      <c r="J32009" s="72"/>
      <c r="K32009" s="72"/>
    </row>
    <row r="32010" spans="9:11">
      <c r="I32010" s="72"/>
      <c r="J32010" s="72"/>
      <c r="K32010" s="72"/>
    </row>
    <row r="32011" spans="9:11">
      <c r="I32011" s="72"/>
      <c r="J32011" s="72"/>
      <c r="K32011" s="72"/>
    </row>
    <row r="32012" spans="9:11">
      <c r="I32012" s="72"/>
      <c r="J32012" s="72"/>
      <c r="K32012" s="72"/>
    </row>
    <row r="32013" spans="9:11">
      <c r="I32013" s="72"/>
      <c r="J32013" s="72"/>
      <c r="K32013" s="72"/>
    </row>
    <row r="32014" spans="9:11">
      <c r="I32014" s="72"/>
      <c r="J32014" s="72"/>
      <c r="K32014" s="72"/>
    </row>
    <row r="32015" spans="9:11">
      <c r="I32015" s="72"/>
      <c r="J32015" s="72"/>
      <c r="K32015" s="72"/>
    </row>
    <row r="32016" spans="9:11">
      <c r="I32016" s="72"/>
      <c r="J32016" s="72"/>
      <c r="K32016" s="72"/>
    </row>
    <row r="32017" spans="9:11">
      <c r="I32017" s="72"/>
      <c r="J32017" s="72"/>
      <c r="K32017" s="72"/>
    </row>
    <row r="32018" spans="9:11">
      <c r="I32018" s="72"/>
      <c r="J32018" s="72"/>
      <c r="K32018" s="72"/>
    </row>
    <row r="32019" spans="9:11">
      <c r="I32019" s="72"/>
      <c r="J32019" s="72"/>
      <c r="K32019" s="72"/>
    </row>
    <row r="32020" spans="9:11">
      <c r="I32020" s="72"/>
      <c r="J32020" s="72"/>
      <c r="K32020" s="72"/>
    </row>
    <row r="32021" spans="9:11">
      <c r="I32021" s="72"/>
      <c r="J32021" s="72"/>
      <c r="K32021" s="72"/>
    </row>
    <row r="32022" spans="9:11">
      <c r="I32022" s="72"/>
      <c r="J32022" s="72"/>
      <c r="K32022" s="72"/>
    </row>
    <row r="32023" spans="9:11">
      <c r="I32023" s="72"/>
      <c r="J32023" s="72"/>
      <c r="K32023" s="72"/>
    </row>
    <row r="32024" spans="9:11">
      <c r="I32024" s="72"/>
      <c r="J32024" s="72"/>
      <c r="K32024" s="72"/>
    </row>
    <row r="32025" spans="9:11">
      <c r="I32025" s="72"/>
      <c r="J32025" s="72"/>
      <c r="K32025" s="72"/>
    </row>
    <row r="32026" spans="9:11">
      <c r="I32026" s="72"/>
      <c r="J32026" s="72"/>
      <c r="K32026" s="72"/>
    </row>
    <row r="32027" spans="9:11">
      <c r="I32027" s="72"/>
      <c r="J32027" s="72"/>
      <c r="K32027" s="72"/>
    </row>
    <row r="32028" spans="9:11">
      <c r="I32028" s="72"/>
      <c r="J32028" s="72"/>
      <c r="K32028" s="72"/>
    </row>
    <row r="32029" spans="9:11">
      <c r="I32029" s="72"/>
      <c r="J32029" s="72"/>
      <c r="K32029" s="72"/>
    </row>
    <row r="32030" spans="9:11">
      <c r="I32030" s="72"/>
      <c r="J32030" s="72"/>
      <c r="K32030" s="72"/>
    </row>
    <row r="32031" spans="9:11">
      <c r="I32031" s="72"/>
      <c r="J32031" s="72"/>
      <c r="K32031" s="72"/>
    </row>
    <row r="32032" spans="9:11">
      <c r="I32032" s="72"/>
      <c r="J32032" s="72"/>
      <c r="K32032" s="72"/>
    </row>
    <row r="32033" spans="9:11">
      <c r="I32033" s="72"/>
      <c r="J32033" s="72"/>
      <c r="K32033" s="72"/>
    </row>
    <row r="32034" spans="9:11">
      <c r="I32034" s="72"/>
      <c r="J32034" s="72"/>
      <c r="K32034" s="72"/>
    </row>
    <row r="32035" spans="9:11">
      <c r="I32035" s="72"/>
      <c r="J32035" s="72"/>
      <c r="K32035" s="72"/>
    </row>
    <row r="32036" spans="9:11">
      <c r="I32036" s="72"/>
      <c r="J32036" s="72"/>
      <c r="K32036" s="72"/>
    </row>
    <row r="32037" spans="9:11">
      <c r="I32037" s="72"/>
      <c r="J32037" s="72"/>
      <c r="K32037" s="72"/>
    </row>
    <row r="32038" spans="9:11">
      <c r="I32038" s="72"/>
      <c r="J32038" s="72"/>
      <c r="K32038" s="72"/>
    </row>
    <row r="32039" spans="9:11">
      <c r="I32039" s="72"/>
      <c r="J32039" s="72"/>
      <c r="K32039" s="72"/>
    </row>
    <row r="32040" spans="9:11">
      <c r="I32040" s="72"/>
      <c r="J32040" s="72"/>
      <c r="K32040" s="72"/>
    </row>
    <row r="32041" spans="9:11">
      <c r="I32041" s="72"/>
      <c r="J32041" s="72"/>
      <c r="K32041" s="72"/>
    </row>
    <row r="32042" spans="9:11">
      <c r="I32042" s="72"/>
      <c r="J32042" s="72"/>
      <c r="K32042" s="72"/>
    </row>
    <row r="32043" spans="9:11">
      <c r="I32043" s="72"/>
      <c r="J32043" s="72"/>
      <c r="K32043" s="72"/>
    </row>
    <row r="32044" spans="9:11">
      <c r="I32044" s="72"/>
      <c r="J32044" s="72"/>
      <c r="K32044" s="72"/>
    </row>
    <row r="32045" spans="9:11">
      <c r="I32045" s="72"/>
      <c r="J32045" s="72"/>
      <c r="K32045" s="72"/>
    </row>
    <row r="32046" spans="9:11">
      <c r="I32046" s="72"/>
      <c r="J32046" s="72"/>
      <c r="K32046" s="72"/>
    </row>
    <row r="32047" spans="9:11">
      <c r="I32047" s="72"/>
      <c r="J32047" s="72"/>
      <c r="K32047" s="72"/>
    </row>
    <row r="32048" spans="9:11">
      <c r="I32048" s="72"/>
      <c r="J32048" s="72"/>
      <c r="K32048" s="72"/>
    </row>
    <row r="32049" spans="9:11">
      <c r="I32049" s="72"/>
      <c r="J32049" s="72"/>
      <c r="K32049" s="72"/>
    </row>
    <row r="32050" spans="9:11">
      <c r="I32050" s="72"/>
      <c r="J32050" s="72"/>
      <c r="K32050" s="72"/>
    </row>
    <row r="32051" spans="9:11">
      <c r="I32051" s="72"/>
      <c r="J32051" s="72"/>
      <c r="K32051" s="72"/>
    </row>
    <row r="32052" spans="9:11">
      <c r="I32052" s="72"/>
      <c r="J32052" s="72"/>
      <c r="K32052" s="72"/>
    </row>
    <row r="32053" spans="9:11">
      <c r="I32053" s="72"/>
      <c r="J32053" s="72"/>
      <c r="K32053" s="72"/>
    </row>
    <row r="32054" spans="9:11">
      <c r="I32054" s="72"/>
      <c r="J32054" s="72"/>
      <c r="K32054" s="72"/>
    </row>
    <row r="32055" spans="9:11">
      <c r="I32055" s="72"/>
      <c r="J32055" s="72"/>
      <c r="K32055" s="72"/>
    </row>
    <row r="32056" spans="9:11">
      <c r="I32056" s="72"/>
      <c r="J32056" s="72"/>
      <c r="K32056" s="72"/>
    </row>
    <row r="32057" spans="9:11">
      <c r="I32057" s="72"/>
      <c r="J32057" s="72"/>
      <c r="K32057" s="72"/>
    </row>
    <row r="32058" spans="9:11">
      <c r="I32058" s="72"/>
      <c r="J32058" s="72"/>
      <c r="K32058" s="72"/>
    </row>
    <row r="32059" spans="9:11">
      <c r="I32059" s="72"/>
      <c r="J32059" s="72"/>
      <c r="K32059" s="72"/>
    </row>
    <row r="32060" spans="9:11">
      <c r="I32060" s="72"/>
      <c r="J32060" s="72"/>
      <c r="K32060" s="72"/>
    </row>
    <row r="32061" spans="9:11">
      <c r="I32061" s="72"/>
      <c r="J32061" s="72"/>
      <c r="K32061" s="72"/>
    </row>
    <row r="32062" spans="9:11">
      <c r="I32062" s="72"/>
      <c r="J32062" s="72"/>
      <c r="K32062" s="72"/>
    </row>
    <row r="32063" spans="9:11">
      <c r="I32063" s="72"/>
      <c r="J32063" s="72"/>
      <c r="K32063" s="72"/>
    </row>
    <row r="32064" spans="9:11">
      <c r="I32064" s="72"/>
      <c r="J32064" s="72"/>
      <c r="K32064" s="72"/>
    </row>
    <row r="32065" spans="9:11">
      <c r="I32065" s="72"/>
      <c r="J32065" s="72"/>
      <c r="K32065" s="72"/>
    </row>
    <row r="32066" spans="9:11">
      <c r="I32066" s="72"/>
      <c r="J32066" s="72"/>
      <c r="K32066" s="72"/>
    </row>
    <row r="32067" spans="9:11">
      <c r="I32067" s="72"/>
      <c r="J32067" s="72"/>
      <c r="K32067" s="72"/>
    </row>
    <row r="32068" spans="9:11">
      <c r="I32068" s="72"/>
      <c r="J32068" s="72"/>
      <c r="K32068" s="72"/>
    </row>
    <row r="32069" spans="9:11">
      <c r="I32069" s="72"/>
      <c r="J32069" s="72"/>
      <c r="K32069" s="72"/>
    </row>
    <row r="32070" spans="9:11">
      <c r="I32070" s="72"/>
      <c r="J32070" s="72"/>
      <c r="K32070" s="72"/>
    </row>
    <row r="32071" spans="9:11">
      <c r="I32071" s="72"/>
      <c r="J32071" s="72"/>
      <c r="K32071" s="72"/>
    </row>
    <row r="32072" spans="9:11">
      <c r="I32072" s="72"/>
      <c r="J32072" s="72"/>
      <c r="K32072" s="72"/>
    </row>
    <row r="32073" spans="9:11">
      <c r="I32073" s="72"/>
      <c r="J32073" s="72"/>
      <c r="K32073" s="72"/>
    </row>
    <row r="32074" spans="9:11">
      <c r="I32074" s="72"/>
      <c r="J32074" s="72"/>
      <c r="K32074" s="72"/>
    </row>
    <row r="32075" spans="9:11">
      <c r="I32075" s="72"/>
      <c r="J32075" s="72"/>
      <c r="K32075" s="72"/>
    </row>
    <row r="32076" spans="9:11">
      <c r="I32076" s="72"/>
      <c r="J32076" s="72"/>
      <c r="K32076" s="72"/>
    </row>
    <row r="32077" spans="9:11">
      <c r="I32077" s="72"/>
      <c r="J32077" s="72"/>
      <c r="K32077" s="72"/>
    </row>
    <row r="32078" spans="9:11">
      <c r="I32078" s="72"/>
      <c r="J32078" s="72"/>
      <c r="K32078" s="72"/>
    </row>
    <row r="32079" spans="9:11">
      <c r="I32079" s="72"/>
      <c r="J32079" s="72"/>
      <c r="K32079" s="72"/>
    </row>
    <row r="32080" spans="9:11">
      <c r="I32080" s="72"/>
      <c r="J32080" s="72"/>
      <c r="K32080" s="72"/>
    </row>
    <row r="32081" spans="9:11">
      <c r="I32081" s="72"/>
      <c r="J32081" s="72"/>
      <c r="K32081" s="72"/>
    </row>
    <row r="32082" spans="9:11">
      <c r="I32082" s="72"/>
      <c r="J32082" s="72"/>
      <c r="K32082" s="72"/>
    </row>
    <row r="32083" spans="9:11">
      <c r="I32083" s="72"/>
      <c r="J32083" s="72"/>
      <c r="K32083" s="72"/>
    </row>
    <row r="32084" spans="9:11">
      <c r="I32084" s="72"/>
      <c r="J32084" s="72"/>
      <c r="K32084" s="72"/>
    </row>
    <row r="32085" spans="9:11">
      <c r="I32085" s="72"/>
      <c r="J32085" s="72"/>
      <c r="K32085" s="72"/>
    </row>
    <row r="32086" spans="9:11">
      <c r="I32086" s="72"/>
      <c r="J32086" s="72"/>
      <c r="K32086" s="72"/>
    </row>
    <row r="32087" spans="9:11">
      <c r="I32087" s="72"/>
      <c r="J32087" s="72"/>
      <c r="K32087" s="72"/>
    </row>
    <row r="32088" spans="9:11">
      <c r="I32088" s="72"/>
      <c r="J32088" s="72"/>
      <c r="K32088" s="72"/>
    </row>
    <row r="32089" spans="9:11">
      <c r="I32089" s="72"/>
      <c r="J32089" s="72"/>
      <c r="K32089" s="72"/>
    </row>
    <row r="32090" spans="9:11">
      <c r="I32090" s="72"/>
      <c r="J32090" s="72"/>
      <c r="K32090" s="72"/>
    </row>
    <row r="32091" spans="9:11">
      <c r="I32091" s="72"/>
      <c r="J32091" s="72"/>
      <c r="K32091" s="72"/>
    </row>
    <row r="32092" spans="9:11">
      <c r="I32092" s="72"/>
      <c r="J32092" s="72"/>
      <c r="K32092" s="72"/>
    </row>
    <row r="32093" spans="9:11">
      <c r="I32093" s="72"/>
      <c r="J32093" s="72"/>
      <c r="K32093" s="72"/>
    </row>
    <row r="32094" spans="9:11">
      <c r="I32094" s="72"/>
      <c r="J32094" s="72"/>
      <c r="K32094" s="72"/>
    </row>
    <row r="32095" spans="9:11">
      <c r="I32095" s="72"/>
      <c r="J32095" s="72"/>
      <c r="K32095" s="72"/>
    </row>
    <row r="32096" spans="9:11">
      <c r="I32096" s="72"/>
      <c r="J32096" s="72"/>
      <c r="K32096" s="72"/>
    </row>
    <row r="32097" spans="9:11">
      <c r="I32097" s="72"/>
      <c r="J32097" s="72"/>
      <c r="K32097" s="72"/>
    </row>
    <row r="32098" spans="9:11">
      <c r="I32098" s="72"/>
      <c r="J32098" s="72"/>
      <c r="K32098" s="72"/>
    </row>
    <row r="32099" spans="9:11">
      <c r="I32099" s="72"/>
      <c r="J32099" s="72"/>
      <c r="K32099" s="72"/>
    </row>
    <row r="32100" spans="9:11">
      <c r="I32100" s="72"/>
      <c r="J32100" s="72"/>
      <c r="K32100" s="72"/>
    </row>
    <row r="32101" spans="9:11">
      <c r="I32101" s="72"/>
      <c r="J32101" s="72"/>
      <c r="K32101" s="72"/>
    </row>
    <row r="32102" spans="9:11">
      <c r="I32102" s="72"/>
      <c r="J32102" s="72"/>
      <c r="K32102" s="72"/>
    </row>
    <row r="32103" spans="9:11">
      <c r="I32103" s="72"/>
      <c r="J32103" s="72"/>
      <c r="K32103" s="72"/>
    </row>
    <row r="32104" spans="9:11">
      <c r="I32104" s="72"/>
      <c r="J32104" s="72"/>
      <c r="K32104" s="72"/>
    </row>
    <row r="32105" spans="9:11">
      <c r="I32105" s="72"/>
      <c r="J32105" s="72"/>
      <c r="K32105" s="72"/>
    </row>
    <row r="32106" spans="9:11">
      <c r="I32106" s="72"/>
      <c r="J32106" s="72"/>
      <c r="K32106" s="72"/>
    </row>
    <row r="32107" spans="9:11">
      <c r="I32107" s="72"/>
      <c r="J32107" s="72"/>
      <c r="K32107" s="72"/>
    </row>
    <row r="32108" spans="9:11">
      <c r="I32108" s="72"/>
      <c r="J32108" s="72"/>
      <c r="K32108" s="72"/>
    </row>
    <row r="32109" spans="9:11">
      <c r="I32109" s="72"/>
      <c r="J32109" s="72"/>
      <c r="K32109" s="72"/>
    </row>
    <row r="32110" spans="9:11">
      <c r="I32110" s="72"/>
      <c r="J32110" s="72"/>
      <c r="K32110" s="72"/>
    </row>
    <row r="32111" spans="9:11">
      <c r="I32111" s="72"/>
      <c r="J32111" s="72"/>
      <c r="K32111" s="72"/>
    </row>
    <row r="32112" spans="9:11">
      <c r="I32112" s="72"/>
      <c r="J32112" s="72"/>
      <c r="K32112" s="72"/>
    </row>
    <row r="32113" spans="9:11">
      <c r="I32113" s="72"/>
      <c r="J32113" s="72"/>
      <c r="K32113" s="72"/>
    </row>
    <row r="32114" spans="9:11">
      <c r="I32114" s="72"/>
      <c r="J32114" s="72"/>
      <c r="K32114" s="72"/>
    </row>
    <row r="32115" spans="9:11">
      <c r="I32115" s="72"/>
      <c r="J32115" s="72"/>
      <c r="K32115" s="72"/>
    </row>
    <row r="32116" spans="9:11">
      <c r="I32116" s="72"/>
      <c r="J32116" s="72"/>
      <c r="K32116" s="72"/>
    </row>
    <row r="32117" spans="9:11">
      <c r="I32117" s="72"/>
      <c r="J32117" s="72"/>
      <c r="K32117" s="72"/>
    </row>
    <row r="32118" spans="9:11">
      <c r="I32118" s="72"/>
      <c r="J32118" s="72"/>
      <c r="K32118" s="72"/>
    </row>
    <row r="32119" spans="9:11">
      <c r="I32119" s="72"/>
      <c r="J32119" s="72"/>
      <c r="K32119" s="72"/>
    </row>
    <row r="32120" spans="9:11">
      <c r="I32120" s="72"/>
      <c r="J32120" s="72"/>
      <c r="K32120" s="72"/>
    </row>
    <row r="32121" spans="9:11">
      <c r="I32121" s="72"/>
      <c r="J32121" s="72"/>
      <c r="K32121" s="72"/>
    </row>
    <row r="32122" spans="9:11">
      <c r="I32122" s="72"/>
      <c r="J32122" s="72"/>
      <c r="K32122" s="72"/>
    </row>
    <row r="32123" spans="9:11">
      <c r="I32123" s="72"/>
      <c r="J32123" s="72"/>
      <c r="K32123" s="72"/>
    </row>
    <row r="32124" spans="9:11">
      <c r="I32124" s="72"/>
      <c r="J32124" s="72"/>
      <c r="K32124" s="72"/>
    </row>
    <row r="32125" spans="9:11">
      <c r="I32125" s="72"/>
      <c r="J32125" s="72"/>
      <c r="K32125" s="72"/>
    </row>
    <row r="32126" spans="9:11">
      <c r="I32126" s="72"/>
      <c r="J32126" s="72"/>
      <c r="K32126" s="72"/>
    </row>
    <row r="32127" spans="9:11">
      <c r="I32127" s="72"/>
      <c r="J32127" s="72"/>
      <c r="K32127" s="72"/>
    </row>
    <row r="32128" spans="9:11">
      <c r="I32128" s="72"/>
      <c r="J32128" s="72"/>
      <c r="K32128" s="72"/>
    </row>
    <row r="32129" spans="9:11">
      <c r="I32129" s="72"/>
      <c r="J32129" s="72"/>
      <c r="K32129" s="72"/>
    </row>
    <row r="32130" spans="9:11">
      <c r="I32130" s="72"/>
      <c r="J32130" s="72"/>
      <c r="K32130" s="72"/>
    </row>
    <row r="32131" spans="9:11">
      <c r="I32131" s="72"/>
      <c r="J32131" s="72"/>
      <c r="K32131" s="72"/>
    </row>
    <row r="32132" spans="9:11">
      <c r="I32132" s="72"/>
      <c r="J32132" s="72"/>
      <c r="K32132" s="72"/>
    </row>
    <row r="32133" spans="9:11">
      <c r="I32133" s="72"/>
      <c r="J32133" s="72"/>
      <c r="K32133" s="72"/>
    </row>
    <row r="32134" spans="9:11">
      <c r="I32134" s="72"/>
      <c r="J32134" s="72"/>
      <c r="K32134" s="72"/>
    </row>
    <row r="32135" spans="9:11">
      <c r="I32135" s="72"/>
      <c r="J32135" s="72"/>
      <c r="K32135" s="72"/>
    </row>
    <row r="32136" spans="9:11">
      <c r="I32136" s="72"/>
      <c r="J32136" s="72"/>
      <c r="K32136" s="72"/>
    </row>
    <row r="32137" spans="9:11">
      <c r="I32137" s="72"/>
      <c r="J32137" s="72"/>
      <c r="K32137" s="72"/>
    </row>
    <row r="32138" spans="9:11">
      <c r="I32138" s="72"/>
      <c r="J32138" s="72"/>
      <c r="K32138" s="72"/>
    </row>
    <row r="32139" spans="9:11">
      <c r="I32139" s="72"/>
      <c r="J32139" s="72"/>
      <c r="K32139" s="72"/>
    </row>
    <row r="32140" spans="9:11">
      <c r="I32140" s="72"/>
      <c r="J32140" s="72"/>
      <c r="K32140" s="72"/>
    </row>
    <row r="32141" spans="9:11">
      <c r="I32141" s="72"/>
      <c r="J32141" s="72"/>
      <c r="K32141" s="72"/>
    </row>
    <row r="32142" spans="9:11">
      <c r="I32142" s="72"/>
      <c r="J32142" s="72"/>
      <c r="K32142" s="72"/>
    </row>
    <row r="32143" spans="9:11">
      <c r="I32143" s="72"/>
      <c r="J32143" s="72"/>
      <c r="K32143" s="72"/>
    </row>
    <row r="32144" spans="9:11">
      <c r="I32144" s="72"/>
      <c r="J32144" s="72"/>
      <c r="K32144" s="72"/>
    </row>
    <row r="32145" spans="9:11">
      <c r="I32145" s="72"/>
      <c r="J32145" s="72"/>
      <c r="K32145" s="72"/>
    </row>
    <row r="32146" spans="9:11">
      <c r="I32146" s="72"/>
      <c r="J32146" s="72"/>
      <c r="K32146" s="72"/>
    </row>
    <row r="32147" spans="9:11">
      <c r="I32147" s="72"/>
      <c r="J32147" s="72"/>
      <c r="K32147" s="72"/>
    </row>
    <row r="32148" spans="9:11">
      <c r="I32148" s="72"/>
      <c r="J32148" s="72"/>
      <c r="K32148" s="72"/>
    </row>
    <row r="32149" spans="9:11">
      <c r="I32149" s="72"/>
      <c r="J32149" s="72"/>
      <c r="K32149" s="72"/>
    </row>
    <row r="32150" spans="9:11">
      <c r="I32150" s="72"/>
      <c r="J32150" s="72"/>
      <c r="K32150" s="72"/>
    </row>
    <row r="32151" spans="9:11">
      <c r="I32151" s="72"/>
      <c r="J32151" s="72"/>
      <c r="K32151" s="72"/>
    </row>
    <row r="32152" spans="9:11">
      <c r="I32152" s="72"/>
      <c r="J32152" s="72"/>
      <c r="K32152" s="72"/>
    </row>
    <row r="32153" spans="9:11">
      <c r="I32153" s="72"/>
      <c r="J32153" s="72"/>
      <c r="K32153" s="72"/>
    </row>
    <row r="32154" spans="9:11">
      <c r="I32154" s="72"/>
      <c r="J32154" s="72"/>
      <c r="K32154" s="72"/>
    </row>
    <row r="32155" spans="9:11">
      <c r="I32155" s="72"/>
      <c r="J32155" s="72"/>
      <c r="K32155" s="72"/>
    </row>
    <row r="32156" spans="9:11">
      <c r="I32156" s="72"/>
      <c r="J32156" s="72"/>
      <c r="K32156" s="72"/>
    </row>
    <row r="32157" spans="9:11">
      <c r="I32157" s="72"/>
      <c r="J32157" s="72"/>
      <c r="K32157" s="72"/>
    </row>
    <row r="32158" spans="9:11">
      <c r="I32158" s="72"/>
      <c r="J32158" s="72"/>
      <c r="K32158" s="72"/>
    </row>
    <row r="32159" spans="9:11">
      <c r="I32159" s="72"/>
      <c r="J32159" s="72"/>
      <c r="K32159" s="72"/>
    </row>
    <row r="32160" spans="9:11">
      <c r="I32160" s="72"/>
      <c r="J32160" s="72"/>
      <c r="K32160" s="72"/>
    </row>
    <row r="32161" spans="9:11">
      <c r="I32161" s="72"/>
      <c r="J32161" s="72"/>
      <c r="K32161" s="72"/>
    </row>
    <row r="32162" spans="9:11">
      <c r="I32162" s="72"/>
      <c r="J32162" s="72"/>
      <c r="K32162" s="72"/>
    </row>
    <row r="32163" spans="9:11">
      <c r="I32163" s="72"/>
      <c r="J32163" s="72"/>
      <c r="K32163" s="72"/>
    </row>
    <row r="32164" spans="9:11">
      <c r="I32164" s="72"/>
      <c r="J32164" s="72"/>
      <c r="K32164" s="72"/>
    </row>
    <row r="32165" spans="9:11">
      <c r="I32165" s="72"/>
      <c r="J32165" s="72"/>
      <c r="K32165" s="72"/>
    </row>
    <row r="32166" spans="9:11">
      <c r="I32166" s="72"/>
      <c r="J32166" s="72"/>
      <c r="K32166" s="72"/>
    </row>
    <row r="32167" spans="9:11">
      <c r="I32167" s="72"/>
      <c r="J32167" s="72"/>
      <c r="K32167" s="72"/>
    </row>
    <row r="32168" spans="9:11">
      <c r="I32168" s="72"/>
      <c r="J32168" s="72"/>
      <c r="K32168" s="72"/>
    </row>
    <row r="32169" spans="9:11">
      <c r="I32169" s="72"/>
      <c r="J32169" s="72"/>
      <c r="K32169" s="72"/>
    </row>
    <row r="32170" spans="9:11">
      <c r="I32170" s="72"/>
      <c r="J32170" s="72"/>
      <c r="K32170" s="72"/>
    </row>
    <row r="32171" spans="9:11">
      <c r="I32171" s="72"/>
      <c r="J32171" s="72"/>
      <c r="K32171" s="72"/>
    </row>
    <row r="32172" spans="9:11">
      <c r="I32172" s="72"/>
      <c r="J32172" s="72"/>
      <c r="K32172" s="72"/>
    </row>
    <row r="32173" spans="9:11">
      <c r="I32173" s="72"/>
      <c r="J32173" s="72"/>
      <c r="K32173" s="72"/>
    </row>
    <row r="32174" spans="9:11">
      <c r="I32174" s="72"/>
      <c r="J32174" s="72"/>
      <c r="K32174" s="72"/>
    </row>
    <row r="32175" spans="9:11">
      <c r="I32175" s="72"/>
      <c r="J32175" s="72"/>
      <c r="K32175" s="72"/>
    </row>
    <row r="32176" spans="9:11">
      <c r="I32176" s="72"/>
      <c r="J32176" s="72"/>
      <c r="K32176" s="72"/>
    </row>
    <row r="32177" spans="9:11">
      <c r="I32177" s="72"/>
      <c r="J32177" s="72"/>
      <c r="K32177" s="72"/>
    </row>
    <row r="32178" spans="9:11">
      <c r="I32178" s="72"/>
      <c r="J32178" s="72"/>
      <c r="K32178" s="72"/>
    </row>
    <row r="32179" spans="9:11">
      <c r="I32179" s="72"/>
      <c r="J32179" s="72"/>
      <c r="K32179" s="72"/>
    </row>
    <row r="32180" spans="9:11">
      <c r="I32180" s="72"/>
      <c r="J32180" s="72"/>
      <c r="K32180" s="72"/>
    </row>
    <row r="32181" spans="9:11">
      <c r="I32181" s="72"/>
      <c r="J32181" s="72"/>
      <c r="K32181" s="72"/>
    </row>
    <row r="32182" spans="9:11">
      <c r="I32182" s="72"/>
      <c r="J32182" s="72"/>
      <c r="K32182" s="72"/>
    </row>
    <row r="32183" spans="9:11">
      <c r="I32183" s="72"/>
      <c r="J32183" s="72"/>
      <c r="K32183" s="72"/>
    </row>
    <row r="32184" spans="9:11">
      <c r="I32184" s="72"/>
      <c r="J32184" s="72"/>
      <c r="K32184" s="72"/>
    </row>
    <row r="32185" spans="9:11">
      <c r="I32185" s="72"/>
      <c r="J32185" s="72"/>
      <c r="K32185" s="72"/>
    </row>
    <row r="32186" spans="9:11">
      <c r="I32186" s="72"/>
      <c r="J32186" s="72"/>
      <c r="K32186" s="72"/>
    </row>
    <row r="32187" spans="9:11">
      <c r="I32187" s="72"/>
      <c r="J32187" s="72"/>
      <c r="K32187" s="72"/>
    </row>
    <row r="32188" spans="9:11">
      <c r="I32188" s="72"/>
      <c r="J32188" s="72"/>
      <c r="K32188" s="72"/>
    </row>
    <row r="32189" spans="9:11">
      <c r="I32189" s="72"/>
      <c r="J32189" s="72"/>
      <c r="K32189" s="72"/>
    </row>
    <row r="32190" spans="9:11">
      <c r="I32190" s="72"/>
      <c r="J32190" s="72"/>
      <c r="K32190" s="72"/>
    </row>
    <row r="32191" spans="9:11">
      <c r="I32191" s="72"/>
      <c r="J32191" s="72"/>
      <c r="K32191" s="72"/>
    </row>
    <row r="32192" spans="9:11">
      <c r="I32192" s="72"/>
      <c r="J32192" s="72"/>
      <c r="K32192" s="72"/>
    </row>
    <row r="32193" spans="9:11">
      <c r="I32193" s="72"/>
      <c r="J32193" s="72"/>
      <c r="K32193" s="72"/>
    </row>
    <row r="32194" spans="9:11">
      <c r="I32194" s="72"/>
      <c r="J32194" s="72"/>
      <c r="K32194" s="72"/>
    </row>
    <row r="32195" spans="9:11">
      <c r="I32195" s="72"/>
      <c r="J32195" s="72"/>
      <c r="K32195" s="72"/>
    </row>
    <row r="32196" spans="9:11">
      <c r="I32196" s="72"/>
      <c r="J32196" s="72"/>
      <c r="K32196" s="72"/>
    </row>
    <row r="32197" spans="9:11">
      <c r="I32197" s="72"/>
      <c r="J32197" s="72"/>
      <c r="K32197" s="72"/>
    </row>
    <row r="32198" spans="9:11">
      <c r="I32198" s="72"/>
      <c r="J32198" s="72"/>
      <c r="K32198" s="72"/>
    </row>
    <row r="32199" spans="9:11">
      <c r="I32199" s="72"/>
      <c r="J32199" s="72"/>
      <c r="K32199" s="72"/>
    </row>
    <row r="32200" spans="9:11">
      <c r="I32200" s="72"/>
      <c r="J32200" s="72"/>
      <c r="K32200" s="72"/>
    </row>
    <row r="32201" spans="9:11">
      <c r="I32201" s="72"/>
      <c r="J32201" s="72"/>
      <c r="K32201" s="72"/>
    </row>
    <row r="32202" spans="9:11">
      <c r="I32202" s="72"/>
      <c r="J32202" s="72"/>
      <c r="K32202" s="72"/>
    </row>
    <row r="32203" spans="9:11">
      <c r="I32203" s="72"/>
      <c r="J32203" s="72"/>
      <c r="K32203" s="72"/>
    </row>
    <row r="32204" spans="9:11">
      <c r="I32204" s="72"/>
      <c r="J32204" s="72"/>
      <c r="K32204" s="72"/>
    </row>
    <row r="32205" spans="9:11">
      <c r="I32205" s="72"/>
      <c r="J32205" s="72"/>
      <c r="K32205" s="72"/>
    </row>
    <row r="32206" spans="9:11">
      <c r="I32206" s="72"/>
      <c r="J32206" s="72"/>
      <c r="K32206" s="72"/>
    </row>
    <row r="32207" spans="9:11">
      <c r="I32207" s="72"/>
      <c r="J32207" s="72"/>
      <c r="K32207" s="72"/>
    </row>
    <row r="32208" spans="9:11">
      <c r="I32208" s="72"/>
      <c r="J32208" s="72"/>
      <c r="K32208" s="72"/>
    </row>
    <row r="32209" spans="9:11">
      <c r="I32209" s="72"/>
      <c r="J32209" s="72"/>
      <c r="K32209" s="72"/>
    </row>
    <row r="32210" spans="9:11">
      <c r="I32210" s="72"/>
      <c r="J32210" s="72"/>
      <c r="K32210" s="72"/>
    </row>
    <row r="32211" spans="9:11">
      <c r="I32211" s="72"/>
      <c r="J32211" s="72"/>
      <c r="K32211" s="72"/>
    </row>
    <row r="32212" spans="9:11">
      <c r="I32212" s="72"/>
      <c r="J32212" s="72"/>
      <c r="K32212" s="72"/>
    </row>
    <row r="32213" spans="9:11">
      <c r="I32213" s="72"/>
      <c r="J32213" s="72"/>
      <c r="K32213" s="72"/>
    </row>
    <row r="32214" spans="9:11">
      <c r="I32214" s="72"/>
      <c r="J32214" s="72"/>
      <c r="K32214" s="72"/>
    </row>
    <row r="32215" spans="9:11">
      <c r="I32215" s="72"/>
      <c r="J32215" s="72"/>
      <c r="K32215" s="72"/>
    </row>
    <row r="32216" spans="9:11">
      <c r="I32216" s="72"/>
      <c r="J32216" s="72"/>
      <c r="K32216" s="72"/>
    </row>
    <row r="32217" spans="9:11">
      <c r="I32217" s="72"/>
      <c r="J32217" s="72"/>
      <c r="K32217" s="72"/>
    </row>
    <row r="32218" spans="9:11">
      <c r="I32218" s="72"/>
      <c r="J32218" s="72"/>
      <c r="K32218" s="72"/>
    </row>
    <row r="32219" spans="9:11">
      <c r="I32219" s="72"/>
      <c r="J32219" s="72"/>
      <c r="K32219" s="72"/>
    </row>
    <row r="32220" spans="9:11">
      <c r="I32220" s="72"/>
      <c r="J32220" s="72"/>
      <c r="K32220" s="72"/>
    </row>
    <row r="32221" spans="9:11">
      <c r="I32221" s="72"/>
      <c r="J32221" s="72"/>
      <c r="K32221" s="72"/>
    </row>
    <row r="32222" spans="9:11">
      <c r="I32222" s="72"/>
      <c r="J32222" s="72"/>
      <c r="K32222" s="72"/>
    </row>
    <row r="32223" spans="9:11">
      <c r="I32223" s="72"/>
      <c r="J32223" s="72"/>
      <c r="K32223" s="72"/>
    </row>
    <row r="32224" spans="9:11">
      <c r="I32224" s="72"/>
      <c r="J32224" s="72"/>
      <c r="K32224" s="72"/>
    </row>
    <row r="32225" spans="9:11">
      <c r="I32225" s="72"/>
      <c r="J32225" s="72"/>
      <c r="K32225" s="72"/>
    </row>
    <row r="32226" spans="9:11">
      <c r="I32226" s="72"/>
      <c r="J32226" s="72"/>
      <c r="K32226" s="72"/>
    </row>
    <row r="32227" spans="9:11">
      <c r="I32227" s="72"/>
      <c r="J32227" s="72"/>
      <c r="K32227" s="72"/>
    </row>
    <row r="32228" spans="9:11">
      <c r="I32228" s="72"/>
      <c r="J32228" s="72"/>
      <c r="K32228" s="72"/>
    </row>
    <row r="32229" spans="9:11">
      <c r="I32229" s="72"/>
      <c r="J32229" s="72"/>
      <c r="K32229" s="72"/>
    </row>
    <row r="32230" spans="9:11">
      <c r="I32230" s="72"/>
      <c r="J32230" s="72"/>
      <c r="K32230" s="72"/>
    </row>
    <row r="32231" spans="9:11">
      <c r="I32231" s="72"/>
      <c r="J32231" s="72"/>
      <c r="K32231" s="72"/>
    </row>
    <row r="32232" spans="9:11">
      <c r="I32232" s="72"/>
      <c r="J32232" s="72"/>
      <c r="K32232" s="72"/>
    </row>
    <row r="32233" spans="9:11">
      <c r="I32233" s="72"/>
      <c r="J32233" s="72"/>
      <c r="K32233" s="72"/>
    </row>
    <row r="32234" spans="9:11">
      <c r="I32234" s="72"/>
      <c r="J32234" s="72"/>
      <c r="K32234" s="72"/>
    </row>
    <row r="32235" spans="9:11">
      <c r="I32235" s="72"/>
      <c r="J32235" s="72"/>
      <c r="K32235" s="72"/>
    </row>
    <row r="32236" spans="9:11">
      <c r="I32236" s="72"/>
      <c r="J32236" s="72"/>
      <c r="K32236" s="72"/>
    </row>
    <row r="32237" spans="9:11">
      <c r="I32237" s="72"/>
      <c r="J32237" s="72"/>
      <c r="K32237" s="72"/>
    </row>
    <row r="32238" spans="9:11">
      <c r="I32238" s="72"/>
      <c r="J32238" s="72"/>
      <c r="K32238" s="72"/>
    </row>
    <row r="32239" spans="9:11">
      <c r="I32239" s="72"/>
      <c r="J32239" s="72"/>
      <c r="K32239" s="72"/>
    </row>
    <row r="32240" spans="9:11">
      <c r="I32240" s="72"/>
      <c r="J32240" s="72"/>
      <c r="K32240" s="72"/>
    </row>
    <row r="32241" spans="9:11">
      <c r="I32241" s="72"/>
      <c r="J32241" s="72"/>
      <c r="K32241" s="72"/>
    </row>
    <row r="32242" spans="9:11">
      <c r="I32242" s="72"/>
      <c r="J32242" s="72"/>
      <c r="K32242" s="72"/>
    </row>
    <row r="32243" spans="9:11">
      <c r="I32243" s="72"/>
      <c r="J32243" s="72"/>
      <c r="K32243" s="72"/>
    </row>
    <row r="32244" spans="9:11">
      <c r="I32244" s="72"/>
      <c r="J32244" s="72"/>
      <c r="K32244" s="72"/>
    </row>
    <row r="32245" spans="9:11">
      <c r="I32245" s="72"/>
      <c r="J32245" s="72"/>
      <c r="K32245" s="72"/>
    </row>
    <row r="32246" spans="9:11">
      <c r="I32246" s="72"/>
      <c r="J32246" s="72"/>
      <c r="K32246" s="72"/>
    </row>
    <row r="32247" spans="9:11">
      <c r="I32247" s="72"/>
      <c r="J32247" s="72"/>
      <c r="K32247" s="72"/>
    </row>
    <row r="32248" spans="9:11">
      <c r="I32248" s="72"/>
      <c r="J32248" s="72"/>
      <c r="K32248" s="72"/>
    </row>
    <row r="32249" spans="9:11">
      <c r="I32249" s="72"/>
      <c r="J32249" s="72"/>
      <c r="K32249" s="72"/>
    </row>
    <row r="32250" spans="9:11">
      <c r="I32250" s="72"/>
      <c r="J32250" s="72"/>
      <c r="K32250" s="72"/>
    </row>
    <row r="32251" spans="9:11">
      <c r="I32251" s="72"/>
      <c r="J32251" s="72"/>
      <c r="K32251" s="72"/>
    </row>
    <row r="32252" spans="9:11">
      <c r="I32252" s="72"/>
      <c r="J32252" s="72"/>
      <c r="K32252" s="72"/>
    </row>
    <row r="32253" spans="9:11">
      <c r="I32253" s="72"/>
      <c r="J32253" s="72"/>
      <c r="K32253" s="72"/>
    </row>
    <row r="32254" spans="9:11">
      <c r="I32254" s="72"/>
      <c r="J32254" s="72"/>
      <c r="K32254" s="72"/>
    </row>
    <row r="32255" spans="9:11">
      <c r="I32255" s="72"/>
      <c r="J32255" s="72"/>
      <c r="K32255" s="72"/>
    </row>
    <row r="32256" spans="9:11">
      <c r="I32256" s="72"/>
      <c r="J32256" s="72"/>
      <c r="K32256" s="72"/>
    </row>
    <row r="32257" spans="9:11">
      <c r="I32257" s="72"/>
      <c r="J32257" s="72"/>
      <c r="K32257" s="72"/>
    </row>
    <row r="32258" spans="9:11">
      <c r="I32258" s="72"/>
      <c r="J32258" s="72"/>
      <c r="K32258" s="72"/>
    </row>
    <row r="32259" spans="9:11">
      <c r="I32259" s="72"/>
      <c r="J32259" s="72"/>
      <c r="K32259" s="72"/>
    </row>
    <row r="32260" spans="9:11">
      <c r="I32260" s="72"/>
      <c r="J32260" s="72"/>
      <c r="K32260" s="72"/>
    </row>
    <row r="32261" spans="9:11">
      <c r="I32261" s="72"/>
      <c r="J32261" s="72"/>
      <c r="K32261" s="72"/>
    </row>
    <row r="32262" spans="9:11">
      <c r="I32262" s="72"/>
      <c r="J32262" s="72"/>
      <c r="K32262" s="72"/>
    </row>
    <row r="32263" spans="9:11">
      <c r="I32263" s="72"/>
      <c r="J32263" s="72"/>
      <c r="K32263" s="72"/>
    </row>
    <row r="32264" spans="9:11">
      <c r="I32264" s="72"/>
      <c r="J32264" s="72"/>
      <c r="K32264" s="72"/>
    </row>
    <row r="32265" spans="9:11">
      <c r="I32265" s="72"/>
      <c r="J32265" s="72"/>
      <c r="K32265" s="72"/>
    </row>
    <row r="32266" spans="9:11">
      <c r="I32266" s="72"/>
      <c r="J32266" s="72"/>
      <c r="K32266" s="72"/>
    </row>
    <row r="32267" spans="9:11">
      <c r="I32267" s="72"/>
      <c r="J32267" s="72"/>
      <c r="K32267" s="72"/>
    </row>
    <row r="32268" spans="9:11">
      <c r="I32268" s="72"/>
      <c r="J32268" s="72"/>
      <c r="K32268" s="72"/>
    </row>
    <row r="32269" spans="9:11">
      <c r="I32269" s="72"/>
      <c r="J32269" s="72"/>
      <c r="K32269" s="72"/>
    </row>
    <row r="32270" spans="9:11">
      <c r="I32270" s="72"/>
      <c r="J32270" s="72"/>
      <c r="K32270" s="72"/>
    </row>
    <row r="32271" spans="9:11">
      <c r="I32271" s="72"/>
      <c r="J32271" s="72"/>
      <c r="K32271" s="72"/>
    </row>
    <row r="32272" spans="9:11">
      <c r="I32272" s="72"/>
      <c r="J32272" s="72"/>
      <c r="K32272" s="72"/>
    </row>
    <row r="32273" spans="9:11">
      <c r="I32273" s="72"/>
      <c r="J32273" s="72"/>
      <c r="K32273" s="72"/>
    </row>
    <row r="32274" spans="9:11">
      <c r="I32274" s="72"/>
      <c r="J32274" s="72"/>
      <c r="K32274" s="72"/>
    </row>
    <row r="32275" spans="9:11">
      <c r="I32275" s="72"/>
      <c r="J32275" s="72"/>
      <c r="K32275" s="72"/>
    </row>
    <row r="32276" spans="9:11">
      <c r="I32276" s="72"/>
      <c r="J32276" s="72"/>
      <c r="K32276" s="72"/>
    </row>
    <row r="32277" spans="9:11">
      <c r="I32277" s="72"/>
      <c r="J32277" s="72"/>
      <c r="K32277" s="72"/>
    </row>
    <row r="32278" spans="9:11">
      <c r="I32278" s="72"/>
      <c r="J32278" s="72"/>
      <c r="K32278" s="72"/>
    </row>
    <row r="32279" spans="9:11">
      <c r="I32279" s="72"/>
      <c r="J32279" s="72"/>
      <c r="K32279" s="72"/>
    </row>
    <row r="32280" spans="9:11">
      <c r="I32280" s="72"/>
      <c r="J32280" s="72"/>
      <c r="K32280" s="72"/>
    </row>
    <row r="32281" spans="9:11">
      <c r="I32281" s="72"/>
      <c r="J32281" s="72"/>
      <c r="K32281" s="72"/>
    </row>
    <row r="32282" spans="9:11">
      <c r="I32282" s="72"/>
      <c r="J32282" s="72"/>
      <c r="K32282" s="72"/>
    </row>
    <row r="32283" spans="9:11">
      <c r="I32283" s="72"/>
      <c r="J32283" s="72"/>
      <c r="K32283" s="72"/>
    </row>
    <row r="32284" spans="9:11">
      <c r="I32284" s="72"/>
      <c r="J32284" s="72"/>
      <c r="K32284" s="72"/>
    </row>
    <row r="32285" spans="9:11">
      <c r="I32285" s="72"/>
      <c r="J32285" s="72"/>
      <c r="K32285" s="72"/>
    </row>
    <row r="32286" spans="9:11">
      <c r="I32286" s="72"/>
      <c r="J32286" s="72"/>
      <c r="K32286" s="72"/>
    </row>
    <row r="32287" spans="9:11">
      <c r="I32287" s="72"/>
      <c r="J32287" s="72"/>
      <c r="K32287" s="72"/>
    </row>
    <row r="32288" spans="9:11">
      <c r="I32288" s="72"/>
      <c r="J32288" s="72"/>
      <c r="K32288" s="72"/>
    </row>
    <row r="32289" spans="9:11">
      <c r="I32289" s="72"/>
      <c r="J32289" s="72"/>
      <c r="K32289" s="72"/>
    </row>
    <row r="32290" spans="9:11">
      <c r="I32290" s="72"/>
      <c r="J32290" s="72"/>
      <c r="K32290" s="72"/>
    </row>
    <row r="32291" spans="9:11">
      <c r="I32291" s="72"/>
      <c r="J32291" s="72"/>
      <c r="K32291" s="72"/>
    </row>
    <row r="32292" spans="9:11">
      <c r="I32292" s="72"/>
      <c r="J32292" s="72"/>
      <c r="K32292" s="72"/>
    </row>
    <row r="32293" spans="9:11">
      <c r="I32293" s="72"/>
      <c r="J32293" s="72"/>
      <c r="K32293" s="72"/>
    </row>
    <row r="32294" spans="9:11">
      <c r="I32294" s="72"/>
      <c r="J32294" s="72"/>
      <c r="K32294" s="72"/>
    </row>
    <row r="32295" spans="9:11">
      <c r="I32295" s="72"/>
      <c r="J32295" s="72"/>
      <c r="K32295" s="72"/>
    </row>
    <row r="32296" spans="9:11">
      <c r="I32296" s="72"/>
      <c r="J32296" s="72"/>
      <c r="K32296" s="72"/>
    </row>
    <row r="32297" spans="9:11">
      <c r="I32297" s="72"/>
      <c r="J32297" s="72"/>
      <c r="K32297" s="72"/>
    </row>
    <row r="32298" spans="9:11">
      <c r="I32298" s="72"/>
      <c r="J32298" s="72"/>
      <c r="K32298" s="72"/>
    </row>
    <row r="32299" spans="9:11">
      <c r="I32299" s="72"/>
      <c r="J32299" s="72"/>
      <c r="K32299" s="72"/>
    </row>
    <row r="32300" spans="9:11">
      <c r="I32300" s="72"/>
      <c r="J32300" s="72"/>
      <c r="K32300" s="72"/>
    </row>
    <row r="32301" spans="9:11">
      <c r="I32301" s="72"/>
      <c r="J32301" s="72"/>
      <c r="K32301" s="72"/>
    </row>
    <row r="32302" spans="9:11">
      <c r="I32302" s="72"/>
      <c r="J32302" s="72"/>
      <c r="K32302" s="72"/>
    </row>
    <row r="32303" spans="9:11">
      <c r="I32303" s="72"/>
      <c r="J32303" s="72"/>
      <c r="K32303" s="72"/>
    </row>
    <row r="32304" spans="9:11">
      <c r="I32304" s="72"/>
      <c r="J32304" s="72"/>
      <c r="K32304" s="72"/>
    </row>
    <row r="32305" spans="9:11">
      <c r="I32305" s="72"/>
      <c r="J32305" s="72"/>
      <c r="K32305" s="72"/>
    </row>
    <row r="32306" spans="9:11">
      <c r="I32306" s="72"/>
      <c r="J32306" s="72"/>
      <c r="K32306" s="72"/>
    </row>
    <row r="32307" spans="9:11">
      <c r="I32307" s="72"/>
      <c r="J32307" s="72"/>
      <c r="K32307" s="72"/>
    </row>
    <row r="32308" spans="9:11">
      <c r="I32308" s="72"/>
      <c r="J32308" s="72"/>
      <c r="K32308" s="72"/>
    </row>
    <row r="32309" spans="9:11">
      <c r="I32309" s="72"/>
      <c r="J32309" s="72"/>
      <c r="K32309" s="72"/>
    </row>
    <row r="32310" spans="9:11">
      <c r="I32310" s="72"/>
      <c r="J32310" s="72"/>
      <c r="K32310" s="72"/>
    </row>
    <row r="32311" spans="9:11">
      <c r="I32311" s="72"/>
      <c r="J32311" s="72"/>
      <c r="K32311" s="72"/>
    </row>
    <row r="32312" spans="9:11">
      <c r="I32312" s="72"/>
      <c r="J32312" s="72"/>
      <c r="K32312" s="72"/>
    </row>
    <row r="32313" spans="9:11">
      <c r="I32313" s="72"/>
      <c r="J32313" s="72"/>
      <c r="K32313" s="72"/>
    </row>
    <row r="32314" spans="9:11">
      <c r="I32314" s="72"/>
      <c r="J32314" s="72"/>
      <c r="K32314" s="72"/>
    </row>
    <row r="32315" spans="9:11">
      <c r="I32315" s="72"/>
      <c r="J32315" s="72"/>
      <c r="K32315" s="72"/>
    </row>
    <row r="32316" spans="9:11">
      <c r="I32316" s="72"/>
      <c r="J32316" s="72"/>
      <c r="K32316" s="72"/>
    </row>
    <row r="32317" spans="9:11">
      <c r="I32317" s="72"/>
      <c r="J32317" s="72"/>
      <c r="K32317" s="72"/>
    </row>
    <row r="32318" spans="9:11">
      <c r="I32318" s="72"/>
      <c r="J32318" s="72"/>
      <c r="K32318" s="72"/>
    </row>
    <row r="32319" spans="9:11">
      <c r="I32319" s="72"/>
      <c r="J32319" s="72"/>
      <c r="K32319" s="72"/>
    </row>
    <row r="32320" spans="9:11">
      <c r="I32320" s="72"/>
      <c r="J32320" s="72"/>
      <c r="K32320" s="72"/>
    </row>
    <row r="32321" spans="9:11">
      <c r="I32321" s="72"/>
      <c r="J32321" s="72"/>
      <c r="K32321" s="72"/>
    </row>
    <row r="32322" spans="9:11">
      <c r="I32322" s="72"/>
      <c r="J32322" s="72"/>
      <c r="K32322" s="72"/>
    </row>
    <row r="32323" spans="9:11">
      <c r="I32323" s="72"/>
      <c r="J32323" s="72"/>
      <c r="K32323" s="72"/>
    </row>
    <row r="32324" spans="9:11">
      <c r="I32324" s="72"/>
      <c r="J32324" s="72"/>
      <c r="K32324" s="72"/>
    </row>
    <row r="32325" spans="9:11">
      <c r="I32325" s="72"/>
      <c r="J32325" s="72"/>
      <c r="K32325" s="72"/>
    </row>
    <row r="32326" spans="9:11">
      <c r="I32326" s="72"/>
      <c r="J32326" s="72"/>
      <c r="K32326" s="72"/>
    </row>
    <row r="32327" spans="9:11">
      <c r="I32327" s="72"/>
      <c r="J32327" s="72"/>
      <c r="K32327" s="72"/>
    </row>
    <row r="32328" spans="9:11">
      <c r="I32328" s="72"/>
      <c r="J32328" s="72"/>
      <c r="K32328" s="72"/>
    </row>
    <row r="32329" spans="9:11">
      <c r="I32329" s="72"/>
      <c r="J32329" s="72"/>
      <c r="K32329" s="72"/>
    </row>
    <row r="32330" spans="9:11">
      <c r="I32330" s="72"/>
      <c r="J32330" s="72"/>
      <c r="K32330" s="72"/>
    </row>
    <row r="32331" spans="9:11">
      <c r="I32331" s="72"/>
      <c r="J32331" s="72"/>
      <c r="K32331" s="72"/>
    </row>
    <row r="32332" spans="9:11">
      <c r="I32332" s="72"/>
      <c r="J32332" s="72"/>
      <c r="K32332" s="72"/>
    </row>
    <row r="32333" spans="9:11">
      <c r="I32333" s="72"/>
      <c r="J32333" s="72"/>
      <c r="K32333" s="72"/>
    </row>
    <row r="32334" spans="9:11">
      <c r="I32334" s="72"/>
      <c r="J32334" s="72"/>
      <c r="K32334" s="72"/>
    </row>
    <row r="32335" spans="9:11">
      <c r="I32335" s="72"/>
      <c r="J32335" s="72"/>
      <c r="K32335" s="72"/>
    </row>
    <row r="32336" spans="9:11">
      <c r="I32336" s="72"/>
      <c r="J32336" s="72"/>
      <c r="K32336" s="72"/>
    </row>
    <row r="32337" spans="9:11">
      <c r="I32337" s="72"/>
      <c r="J32337" s="72"/>
      <c r="K32337" s="72"/>
    </row>
    <row r="32338" spans="9:11">
      <c r="I32338" s="72"/>
      <c r="J32338" s="72"/>
      <c r="K32338" s="72"/>
    </row>
    <row r="32339" spans="9:11">
      <c r="I32339" s="72"/>
      <c r="J32339" s="72"/>
      <c r="K32339" s="72"/>
    </row>
    <row r="32340" spans="9:11">
      <c r="I32340" s="72"/>
      <c r="J32340" s="72"/>
      <c r="K32340" s="72"/>
    </row>
    <row r="32341" spans="9:11">
      <c r="I32341" s="72"/>
      <c r="J32341" s="72"/>
      <c r="K32341" s="72"/>
    </row>
    <row r="32342" spans="9:11">
      <c r="I32342" s="72"/>
      <c r="J32342" s="72"/>
      <c r="K32342" s="72"/>
    </row>
    <row r="32343" spans="9:11">
      <c r="I32343" s="72"/>
      <c r="J32343" s="72"/>
      <c r="K32343" s="72"/>
    </row>
    <row r="32344" spans="9:11">
      <c r="I32344" s="72"/>
      <c r="J32344" s="72"/>
      <c r="K32344" s="72"/>
    </row>
    <row r="32345" spans="9:11">
      <c r="I32345" s="72"/>
      <c r="J32345" s="72"/>
      <c r="K32345" s="72"/>
    </row>
    <row r="32346" spans="9:11">
      <c r="I32346" s="72"/>
      <c r="J32346" s="72"/>
      <c r="K32346" s="72"/>
    </row>
    <row r="32347" spans="9:11">
      <c r="I32347" s="72"/>
      <c r="J32347" s="72"/>
      <c r="K32347" s="72"/>
    </row>
    <row r="32348" spans="9:11">
      <c r="I32348" s="72"/>
      <c r="J32348" s="72"/>
      <c r="K32348" s="72"/>
    </row>
    <row r="32349" spans="9:11">
      <c r="I32349" s="72"/>
      <c r="J32349" s="72"/>
      <c r="K32349" s="72"/>
    </row>
    <row r="32350" spans="9:11">
      <c r="I32350" s="72"/>
      <c r="J32350" s="72"/>
      <c r="K32350" s="72"/>
    </row>
    <row r="32351" spans="9:11">
      <c r="I32351" s="72"/>
      <c r="J32351" s="72"/>
      <c r="K32351" s="72"/>
    </row>
    <row r="32352" spans="9:11">
      <c r="I32352" s="72"/>
      <c r="J32352" s="72"/>
      <c r="K32352" s="72"/>
    </row>
    <row r="32353" spans="9:11">
      <c r="I32353" s="72"/>
      <c r="J32353" s="72"/>
      <c r="K32353" s="72"/>
    </row>
    <row r="32354" spans="9:11">
      <c r="I32354" s="72"/>
      <c r="J32354" s="72"/>
      <c r="K32354" s="72"/>
    </row>
    <row r="32355" spans="9:11">
      <c r="I32355" s="72"/>
      <c r="J32355" s="72"/>
      <c r="K32355" s="72"/>
    </row>
    <row r="32356" spans="9:11">
      <c r="I32356" s="72"/>
      <c r="J32356" s="72"/>
      <c r="K32356" s="72"/>
    </row>
    <row r="32357" spans="9:11">
      <c r="I32357" s="72"/>
      <c r="J32357" s="72"/>
      <c r="K32357" s="72"/>
    </row>
    <row r="32358" spans="9:11">
      <c r="I32358" s="72"/>
      <c r="J32358" s="72"/>
      <c r="K32358" s="72"/>
    </row>
    <row r="32359" spans="9:11">
      <c r="I32359" s="72"/>
      <c r="J32359" s="72"/>
      <c r="K32359" s="72"/>
    </row>
    <row r="32360" spans="9:11">
      <c r="I32360" s="72"/>
      <c r="J32360" s="72"/>
      <c r="K32360" s="72"/>
    </row>
    <row r="32361" spans="9:11">
      <c r="I32361" s="72"/>
      <c r="J32361" s="72"/>
      <c r="K32361" s="72"/>
    </row>
    <row r="32362" spans="9:11">
      <c r="I32362" s="72"/>
      <c r="J32362" s="72"/>
      <c r="K32362" s="72"/>
    </row>
    <row r="32363" spans="9:11">
      <c r="I32363" s="72"/>
      <c r="J32363" s="72"/>
      <c r="K32363" s="72"/>
    </row>
    <row r="32364" spans="9:11">
      <c r="I32364" s="72"/>
      <c r="J32364" s="72"/>
      <c r="K32364" s="72"/>
    </row>
    <row r="32365" spans="9:11">
      <c r="I32365" s="72"/>
      <c r="J32365" s="72"/>
      <c r="K32365" s="72"/>
    </row>
    <row r="32366" spans="9:11">
      <c r="I32366" s="72"/>
      <c r="J32366" s="72"/>
      <c r="K32366" s="72"/>
    </row>
    <row r="32367" spans="9:11">
      <c r="I32367" s="72"/>
      <c r="J32367" s="72"/>
      <c r="K32367" s="72"/>
    </row>
    <row r="32368" spans="9:11">
      <c r="I32368" s="72"/>
      <c r="J32368" s="72"/>
      <c r="K32368" s="72"/>
    </row>
    <row r="32369" spans="9:11">
      <c r="I32369" s="72"/>
      <c r="J32369" s="72"/>
      <c r="K32369" s="72"/>
    </row>
    <row r="32370" spans="9:11">
      <c r="I32370" s="72"/>
      <c r="J32370" s="72"/>
      <c r="K32370" s="72"/>
    </row>
    <row r="32371" spans="9:11">
      <c r="I32371" s="72"/>
      <c r="J32371" s="72"/>
      <c r="K32371" s="72"/>
    </row>
    <row r="32372" spans="9:11">
      <c r="I32372" s="72"/>
      <c r="J32372" s="72"/>
      <c r="K32372" s="72"/>
    </row>
    <row r="32373" spans="9:11">
      <c r="I32373" s="72"/>
      <c r="J32373" s="72"/>
      <c r="K32373" s="72"/>
    </row>
    <row r="32374" spans="9:11">
      <c r="I32374" s="72"/>
      <c r="J32374" s="72"/>
      <c r="K32374" s="72"/>
    </row>
    <row r="32375" spans="9:11">
      <c r="I32375" s="72"/>
      <c r="J32375" s="72"/>
      <c r="K32375" s="72"/>
    </row>
    <row r="32376" spans="9:11">
      <c r="I32376" s="72"/>
      <c r="J32376" s="72"/>
      <c r="K32376" s="72"/>
    </row>
    <row r="32377" spans="9:11">
      <c r="I32377" s="72"/>
      <c r="J32377" s="72"/>
      <c r="K32377" s="72"/>
    </row>
    <row r="32378" spans="9:11">
      <c r="I32378" s="72"/>
      <c r="J32378" s="72"/>
      <c r="K32378" s="72"/>
    </row>
    <row r="32379" spans="9:11">
      <c r="I32379" s="72"/>
      <c r="J32379" s="72"/>
      <c r="K32379" s="72"/>
    </row>
    <row r="32380" spans="9:11">
      <c r="I32380" s="72"/>
      <c r="J32380" s="72"/>
      <c r="K32380" s="72"/>
    </row>
    <row r="32381" spans="9:11">
      <c r="I32381" s="72"/>
      <c r="J32381" s="72"/>
      <c r="K32381" s="72"/>
    </row>
    <row r="32382" spans="9:11">
      <c r="I32382" s="72"/>
      <c r="J32382" s="72"/>
      <c r="K32382" s="72"/>
    </row>
    <row r="32383" spans="9:11">
      <c r="I32383" s="72"/>
      <c r="J32383" s="72"/>
      <c r="K32383" s="72"/>
    </row>
    <row r="32384" spans="9:11">
      <c r="I32384" s="72"/>
      <c r="J32384" s="72"/>
      <c r="K32384" s="72"/>
    </row>
    <row r="32385" spans="9:11">
      <c r="I32385" s="72"/>
      <c r="J32385" s="72"/>
      <c r="K32385" s="72"/>
    </row>
    <row r="32386" spans="9:11">
      <c r="I32386" s="72"/>
      <c r="J32386" s="72"/>
      <c r="K32386" s="72"/>
    </row>
    <row r="32387" spans="9:11">
      <c r="I32387" s="72"/>
      <c r="J32387" s="72"/>
      <c r="K32387" s="72"/>
    </row>
    <row r="32388" spans="9:11">
      <c r="I32388" s="72"/>
      <c r="J32388" s="72"/>
      <c r="K32388" s="72"/>
    </row>
    <row r="32389" spans="9:11">
      <c r="I32389" s="72"/>
      <c r="J32389" s="72"/>
      <c r="K32389" s="72"/>
    </row>
    <row r="32390" spans="9:11">
      <c r="I32390" s="72"/>
      <c r="J32390" s="72"/>
      <c r="K32390" s="72"/>
    </row>
    <row r="32391" spans="9:11">
      <c r="I32391" s="72"/>
      <c r="J32391" s="72"/>
      <c r="K32391" s="72"/>
    </row>
    <row r="32392" spans="9:11">
      <c r="I32392" s="72"/>
      <c r="J32392" s="72"/>
      <c r="K32392" s="72"/>
    </row>
    <row r="32393" spans="9:11">
      <c r="I32393" s="72"/>
      <c r="J32393" s="72"/>
      <c r="K32393" s="72"/>
    </row>
    <row r="32394" spans="9:11">
      <c r="I32394" s="72"/>
      <c r="J32394" s="72"/>
      <c r="K32394" s="72"/>
    </row>
    <row r="32395" spans="9:11">
      <c r="I32395" s="72"/>
      <c r="J32395" s="72"/>
      <c r="K32395" s="72"/>
    </row>
    <row r="32396" spans="9:11">
      <c r="I32396" s="72"/>
      <c r="J32396" s="72"/>
      <c r="K32396" s="72"/>
    </row>
    <row r="32397" spans="9:11">
      <c r="I32397" s="72"/>
      <c r="J32397" s="72"/>
      <c r="K32397" s="72"/>
    </row>
    <row r="32398" spans="9:11">
      <c r="I32398" s="72"/>
      <c r="J32398" s="72"/>
      <c r="K32398" s="72"/>
    </row>
    <row r="32399" spans="9:11">
      <c r="I32399" s="72"/>
      <c r="J32399" s="72"/>
      <c r="K32399" s="72"/>
    </row>
    <row r="32400" spans="9:11">
      <c r="I32400" s="72"/>
      <c r="J32400" s="72"/>
      <c r="K32400" s="72"/>
    </row>
    <row r="32401" spans="9:11">
      <c r="I32401" s="72"/>
      <c r="J32401" s="72"/>
      <c r="K32401" s="72"/>
    </row>
    <row r="32402" spans="9:11">
      <c r="I32402" s="72"/>
      <c r="J32402" s="72"/>
      <c r="K32402" s="72"/>
    </row>
    <row r="32403" spans="9:11">
      <c r="I32403" s="72"/>
      <c r="J32403" s="72"/>
      <c r="K32403" s="72"/>
    </row>
    <row r="32404" spans="9:11">
      <c r="I32404" s="72"/>
      <c r="J32404" s="72"/>
      <c r="K32404" s="72"/>
    </row>
    <row r="32405" spans="9:11">
      <c r="I32405" s="72"/>
      <c r="J32405" s="72"/>
      <c r="K32405" s="72"/>
    </row>
    <row r="32406" spans="9:11">
      <c r="I32406" s="72"/>
      <c r="J32406" s="72"/>
      <c r="K32406" s="72"/>
    </row>
    <row r="32407" spans="9:11">
      <c r="I32407" s="72"/>
      <c r="J32407" s="72"/>
      <c r="K32407" s="72"/>
    </row>
    <row r="32408" spans="9:11">
      <c r="I32408" s="72"/>
      <c r="J32408" s="72"/>
      <c r="K32408" s="72"/>
    </row>
    <row r="32409" spans="9:11">
      <c r="I32409" s="72"/>
      <c r="J32409" s="72"/>
      <c r="K32409" s="72"/>
    </row>
    <row r="32410" spans="9:11">
      <c r="I32410" s="72"/>
      <c r="J32410" s="72"/>
      <c r="K32410" s="72"/>
    </row>
    <row r="32411" spans="9:11">
      <c r="I32411" s="72"/>
      <c r="J32411" s="72"/>
      <c r="K32411" s="72"/>
    </row>
    <row r="32412" spans="9:11">
      <c r="I32412" s="72"/>
      <c r="J32412" s="72"/>
      <c r="K32412" s="72"/>
    </row>
    <row r="32413" spans="9:11">
      <c r="I32413" s="72"/>
      <c r="J32413" s="72"/>
      <c r="K32413" s="72"/>
    </row>
    <row r="32414" spans="9:11">
      <c r="I32414" s="72"/>
      <c r="J32414" s="72"/>
      <c r="K32414" s="72"/>
    </row>
    <row r="32415" spans="9:11">
      <c r="I32415" s="72"/>
      <c r="J32415" s="72"/>
      <c r="K32415" s="72"/>
    </row>
    <row r="32416" spans="9:11">
      <c r="I32416" s="72"/>
      <c r="J32416" s="72"/>
      <c r="K32416" s="72"/>
    </row>
    <row r="32417" spans="9:11">
      <c r="I32417" s="72"/>
      <c r="J32417" s="72"/>
      <c r="K32417" s="72"/>
    </row>
    <row r="32418" spans="9:11">
      <c r="I32418" s="72"/>
      <c r="J32418" s="72"/>
      <c r="K32418" s="72"/>
    </row>
    <row r="32419" spans="9:11">
      <c r="I32419" s="72"/>
      <c r="J32419" s="72"/>
      <c r="K32419" s="72"/>
    </row>
    <row r="32420" spans="9:11">
      <c r="I32420" s="72"/>
      <c r="J32420" s="72"/>
      <c r="K32420" s="72"/>
    </row>
    <row r="32421" spans="9:11">
      <c r="I32421" s="72"/>
      <c r="J32421" s="72"/>
      <c r="K32421" s="72"/>
    </row>
    <row r="32422" spans="9:11">
      <c r="I32422" s="72"/>
      <c r="J32422" s="72"/>
      <c r="K32422" s="72"/>
    </row>
    <row r="32423" spans="9:11">
      <c r="I32423" s="72"/>
      <c r="J32423" s="72"/>
      <c r="K32423" s="72"/>
    </row>
    <row r="32424" spans="9:11">
      <c r="I32424" s="72"/>
      <c r="J32424" s="72"/>
      <c r="K32424" s="72"/>
    </row>
    <row r="32425" spans="9:11">
      <c r="I32425" s="72"/>
      <c r="J32425" s="72"/>
      <c r="K32425" s="72"/>
    </row>
    <row r="32426" spans="9:11">
      <c r="I32426" s="72"/>
      <c r="J32426" s="72"/>
      <c r="K32426" s="72"/>
    </row>
    <row r="32427" spans="9:11">
      <c r="I32427" s="72"/>
      <c r="J32427" s="72"/>
      <c r="K32427" s="72"/>
    </row>
    <row r="32428" spans="9:11">
      <c r="I32428" s="72"/>
      <c r="J32428" s="72"/>
      <c r="K32428" s="72"/>
    </row>
    <row r="32429" spans="9:11">
      <c r="I32429" s="72"/>
      <c r="J32429" s="72"/>
      <c r="K32429" s="72"/>
    </row>
    <row r="32430" spans="9:11">
      <c r="I32430" s="72"/>
      <c r="J32430" s="72"/>
      <c r="K32430" s="72"/>
    </row>
    <row r="32431" spans="9:11">
      <c r="I32431" s="72"/>
      <c r="J32431" s="72"/>
      <c r="K32431" s="72"/>
    </row>
    <row r="32432" spans="9:11">
      <c r="I32432" s="72"/>
      <c r="J32432" s="72"/>
      <c r="K32432" s="72"/>
    </row>
    <row r="32433" spans="9:11">
      <c r="I32433" s="72"/>
      <c r="J32433" s="72"/>
      <c r="K32433" s="72"/>
    </row>
    <row r="32434" spans="9:11">
      <c r="I32434" s="72"/>
      <c r="J32434" s="72"/>
      <c r="K32434" s="72"/>
    </row>
    <row r="32435" spans="9:11">
      <c r="I32435" s="72"/>
      <c r="J32435" s="72"/>
      <c r="K32435" s="72"/>
    </row>
    <row r="32436" spans="9:11">
      <c r="I32436" s="72"/>
      <c r="J32436" s="72"/>
      <c r="K32436" s="72"/>
    </row>
    <row r="32437" spans="9:11">
      <c r="I32437" s="72"/>
      <c r="J32437" s="72"/>
      <c r="K32437" s="72"/>
    </row>
    <row r="32438" spans="9:11">
      <c r="I32438" s="72"/>
      <c r="J32438" s="72"/>
      <c r="K32438" s="72"/>
    </row>
    <row r="32439" spans="9:11">
      <c r="I32439" s="72"/>
      <c r="J32439" s="72"/>
      <c r="K32439" s="72"/>
    </row>
    <row r="32440" spans="9:11">
      <c r="I32440" s="72"/>
      <c r="J32440" s="72"/>
      <c r="K32440" s="72"/>
    </row>
    <row r="32441" spans="9:11">
      <c r="I32441" s="72"/>
      <c r="J32441" s="72"/>
      <c r="K32441" s="72"/>
    </row>
    <row r="32442" spans="9:11">
      <c r="I32442" s="72"/>
      <c r="J32442" s="72"/>
      <c r="K32442" s="72"/>
    </row>
    <row r="32443" spans="9:11">
      <c r="I32443" s="72"/>
      <c r="J32443" s="72"/>
      <c r="K32443" s="72"/>
    </row>
    <row r="32444" spans="9:11">
      <c r="I32444" s="72"/>
      <c r="J32444" s="72"/>
      <c r="K32444" s="72"/>
    </row>
    <row r="32445" spans="9:11">
      <c r="I32445" s="72"/>
      <c r="J32445" s="72"/>
      <c r="K32445" s="72"/>
    </row>
    <row r="32446" spans="9:11">
      <c r="I32446" s="72"/>
      <c r="J32446" s="72"/>
      <c r="K32446" s="72"/>
    </row>
    <row r="32447" spans="9:11">
      <c r="I32447" s="72"/>
      <c r="J32447" s="72"/>
      <c r="K32447" s="72"/>
    </row>
    <row r="32448" spans="9:11">
      <c r="I32448" s="72"/>
      <c r="J32448" s="72"/>
      <c r="K32448" s="72"/>
    </row>
    <row r="32449" spans="9:11">
      <c r="I32449" s="72"/>
      <c r="J32449" s="72"/>
      <c r="K32449" s="72"/>
    </row>
    <row r="32450" spans="9:11">
      <c r="I32450" s="72"/>
      <c r="J32450" s="72"/>
      <c r="K32450" s="72"/>
    </row>
    <row r="32451" spans="9:11">
      <c r="I32451" s="72"/>
      <c r="J32451" s="72"/>
      <c r="K32451" s="72"/>
    </row>
    <row r="32452" spans="9:11">
      <c r="I32452" s="72"/>
      <c r="J32452" s="72"/>
      <c r="K32452" s="72"/>
    </row>
    <row r="32453" spans="9:11">
      <c r="I32453" s="72"/>
      <c r="J32453" s="72"/>
      <c r="K32453" s="72"/>
    </row>
    <row r="32454" spans="9:11">
      <c r="I32454" s="72"/>
      <c r="J32454" s="72"/>
      <c r="K32454" s="72"/>
    </row>
    <row r="32455" spans="9:11">
      <c r="I32455" s="72"/>
      <c r="J32455" s="72"/>
      <c r="K32455" s="72"/>
    </row>
    <row r="32456" spans="9:11">
      <c r="I32456" s="72"/>
      <c r="J32456" s="72"/>
      <c r="K32456" s="72"/>
    </row>
    <row r="32457" spans="9:11">
      <c r="I32457" s="72"/>
      <c r="J32457" s="72"/>
      <c r="K32457" s="72"/>
    </row>
    <row r="32458" spans="9:11">
      <c r="I32458" s="72"/>
      <c r="J32458" s="72"/>
      <c r="K32458" s="72"/>
    </row>
    <row r="32459" spans="9:11">
      <c r="I32459" s="72"/>
      <c r="J32459" s="72"/>
      <c r="K32459" s="72"/>
    </row>
    <row r="32460" spans="9:11">
      <c r="I32460" s="72"/>
      <c r="J32460" s="72"/>
      <c r="K32460" s="72"/>
    </row>
    <row r="32461" spans="9:11">
      <c r="I32461" s="72"/>
      <c r="J32461" s="72"/>
      <c r="K32461" s="72"/>
    </row>
    <row r="32462" spans="9:11">
      <c r="I32462" s="72"/>
      <c r="J32462" s="72"/>
      <c r="K32462" s="72"/>
    </row>
    <row r="32463" spans="9:11">
      <c r="I32463" s="72"/>
      <c r="J32463" s="72"/>
      <c r="K32463" s="72"/>
    </row>
    <row r="32464" spans="9:11">
      <c r="I32464" s="72"/>
      <c r="J32464" s="72"/>
      <c r="K32464" s="72"/>
    </row>
    <row r="32465" spans="9:11">
      <c r="I32465" s="72"/>
      <c r="J32465" s="72"/>
      <c r="K32465" s="72"/>
    </row>
    <row r="32466" spans="9:11">
      <c r="I32466" s="72"/>
      <c r="J32466" s="72"/>
      <c r="K32466" s="72"/>
    </row>
    <row r="32467" spans="9:11">
      <c r="I32467" s="72"/>
      <c r="J32467" s="72"/>
      <c r="K32467" s="72"/>
    </row>
    <row r="32468" spans="9:11">
      <c r="I32468" s="72"/>
      <c r="J32468" s="72"/>
      <c r="K32468" s="72"/>
    </row>
    <row r="32469" spans="9:11">
      <c r="I32469" s="72"/>
      <c r="J32469" s="72"/>
      <c r="K32469" s="72"/>
    </row>
    <row r="32470" spans="9:11">
      <c r="I32470" s="72"/>
      <c r="J32470" s="72"/>
      <c r="K32470" s="72"/>
    </row>
    <row r="32471" spans="9:11">
      <c r="I32471" s="72"/>
      <c r="J32471" s="72"/>
      <c r="K32471" s="72"/>
    </row>
    <row r="32472" spans="9:11">
      <c r="I32472" s="72"/>
      <c r="J32472" s="72"/>
      <c r="K32472" s="72"/>
    </row>
    <row r="32473" spans="9:11">
      <c r="I32473" s="72"/>
      <c r="J32473" s="72"/>
      <c r="K32473" s="72"/>
    </row>
    <row r="32474" spans="9:11">
      <c r="I32474" s="72"/>
      <c r="J32474" s="72"/>
      <c r="K32474" s="72"/>
    </row>
    <row r="32475" spans="9:11">
      <c r="I32475" s="72"/>
      <c r="J32475" s="72"/>
      <c r="K32475" s="72"/>
    </row>
    <row r="32476" spans="9:11">
      <c r="I32476" s="72"/>
      <c r="J32476" s="72"/>
      <c r="K32476" s="72"/>
    </row>
    <row r="32477" spans="9:11">
      <c r="I32477" s="72"/>
      <c r="J32477" s="72"/>
      <c r="K32477" s="72"/>
    </row>
    <row r="32478" spans="9:11">
      <c r="I32478" s="72"/>
      <c r="J32478" s="72"/>
      <c r="K32478" s="72"/>
    </row>
    <row r="32479" spans="9:11">
      <c r="I32479" s="72"/>
      <c r="J32479" s="72"/>
      <c r="K32479" s="72"/>
    </row>
    <row r="32480" spans="9:11">
      <c r="I32480" s="72"/>
      <c r="J32480" s="72"/>
      <c r="K32480" s="72"/>
    </row>
    <row r="32481" spans="9:11">
      <c r="I32481" s="72"/>
      <c r="J32481" s="72"/>
      <c r="K32481" s="72"/>
    </row>
    <row r="32482" spans="9:11">
      <c r="I32482" s="72"/>
      <c r="J32482" s="72"/>
      <c r="K32482" s="72"/>
    </row>
    <row r="32483" spans="9:11">
      <c r="I32483" s="72"/>
      <c r="J32483" s="72"/>
      <c r="K32483" s="72"/>
    </row>
    <row r="32484" spans="9:11">
      <c r="I32484" s="72"/>
      <c r="J32484" s="72"/>
      <c r="K32484" s="72"/>
    </row>
    <row r="32485" spans="9:11">
      <c r="I32485" s="72"/>
      <c r="J32485" s="72"/>
      <c r="K32485" s="72"/>
    </row>
    <row r="32486" spans="9:11">
      <c r="I32486" s="72"/>
      <c r="J32486" s="72"/>
      <c r="K32486" s="72"/>
    </row>
    <row r="32487" spans="9:11">
      <c r="I32487" s="72"/>
      <c r="J32487" s="72"/>
      <c r="K32487" s="72"/>
    </row>
    <row r="32488" spans="9:11">
      <c r="I32488" s="72"/>
      <c r="J32488" s="72"/>
      <c r="K32488" s="72"/>
    </row>
    <row r="32489" spans="9:11">
      <c r="I32489" s="72"/>
      <c r="J32489" s="72"/>
      <c r="K32489" s="72"/>
    </row>
    <row r="32490" spans="9:11">
      <c r="I32490" s="72"/>
      <c r="J32490" s="72"/>
      <c r="K32490" s="72"/>
    </row>
    <row r="32491" spans="9:11">
      <c r="I32491" s="72"/>
      <c r="J32491" s="72"/>
      <c r="K32491" s="72"/>
    </row>
    <row r="32492" spans="9:11">
      <c r="I32492" s="72"/>
      <c r="J32492" s="72"/>
      <c r="K32492" s="72"/>
    </row>
    <row r="32493" spans="9:11">
      <c r="I32493" s="72"/>
      <c r="J32493" s="72"/>
      <c r="K32493" s="72"/>
    </row>
    <row r="32494" spans="9:11">
      <c r="I32494" s="72"/>
      <c r="J32494" s="72"/>
      <c r="K32494" s="72"/>
    </row>
    <row r="32495" spans="9:11">
      <c r="I32495" s="72"/>
      <c r="J32495" s="72"/>
      <c r="K32495" s="72"/>
    </row>
    <row r="32496" spans="9:11">
      <c r="I32496" s="72"/>
      <c r="J32496" s="72"/>
      <c r="K32496" s="72"/>
    </row>
    <row r="32497" spans="9:11">
      <c r="I32497" s="72"/>
      <c r="J32497" s="72"/>
      <c r="K32497" s="72"/>
    </row>
    <row r="32498" spans="9:11">
      <c r="I32498" s="72"/>
      <c r="J32498" s="72"/>
      <c r="K32498" s="72"/>
    </row>
    <row r="32499" spans="9:11">
      <c r="I32499" s="72"/>
      <c r="J32499" s="72"/>
      <c r="K32499" s="72"/>
    </row>
    <row r="32500" spans="9:11">
      <c r="I32500" s="72"/>
      <c r="J32500" s="72"/>
      <c r="K32500" s="72"/>
    </row>
    <row r="32501" spans="9:11">
      <c r="I32501" s="72"/>
      <c r="J32501" s="72"/>
      <c r="K32501" s="72"/>
    </row>
    <row r="32502" spans="9:11">
      <c r="I32502" s="72"/>
      <c r="J32502" s="72"/>
      <c r="K32502" s="72"/>
    </row>
    <row r="32503" spans="9:11">
      <c r="I32503" s="72"/>
      <c r="J32503" s="72"/>
      <c r="K32503" s="72"/>
    </row>
    <row r="32504" spans="9:11">
      <c r="I32504" s="72"/>
      <c r="J32504" s="72"/>
      <c r="K32504" s="72"/>
    </row>
    <row r="32505" spans="9:11">
      <c r="I32505" s="72"/>
      <c r="J32505" s="72"/>
      <c r="K32505" s="72"/>
    </row>
    <row r="32506" spans="9:11">
      <c r="I32506" s="72"/>
      <c r="J32506" s="72"/>
      <c r="K32506" s="72"/>
    </row>
    <row r="32507" spans="9:11">
      <c r="I32507" s="72"/>
      <c r="J32507" s="72"/>
      <c r="K32507" s="72"/>
    </row>
    <row r="32508" spans="9:11">
      <c r="I32508" s="72"/>
      <c r="J32508" s="72"/>
      <c r="K32508" s="72"/>
    </row>
    <row r="32509" spans="9:11">
      <c r="I32509" s="72"/>
      <c r="J32509" s="72"/>
      <c r="K32509" s="72"/>
    </row>
    <row r="32510" spans="9:11">
      <c r="I32510" s="72"/>
      <c r="J32510" s="72"/>
      <c r="K32510" s="72"/>
    </row>
    <row r="32511" spans="9:11">
      <c r="I32511" s="72"/>
      <c r="J32511" s="72"/>
      <c r="K32511" s="72"/>
    </row>
    <row r="32512" spans="9:11">
      <c r="I32512" s="72"/>
      <c r="J32512" s="72"/>
      <c r="K32512" s="72"/>
    </row>
    <row r="32513" spans="9:11">
      <c r="I32513" s="72"/>
      <c r="J32513" s="72"/>
      <c r="K32513" s="72"/>
    </row>
    <row r="32514" spans="9:11">
      <c r="I32514" s="72"/>
      <c r="J32514" s="72"/>
      <c r="K32514" s="72"/>
    </row>
    <row r="32515" spans="9:11">
      <c r="I32515" s="72"/>
      <c r="J32515" s="72"/>
      <c r="K32515" s="72"/>
    </row>
    <row r="32516" spans="9:11">
      <c r="I32516" s="72"/>
      <c r="J32516" s="72"/>
      <c r="K32516" s="72"/>
    </row>
    <row r="32517" spans="9:11">
      <c r="I32517" s="72"/>
      <c r="J32517" s="72"/>
      <c r="K32517" s="72"/>
    </row>
    <row r="32518" spans="9:11">
      <c r="I32518" s="72"/>
      <c r="J32518" s="72"/>
      <c r="K32518" s="72"/>
    </row>
    <row r="32519" spans="9:11">
      <c r="I32519" s="72"/>
      <c r="J32519" s="72"/>
      <c r="K32519" s="72"/>
    </row>
    <row r="32520" spans="9:11">
      <c r="I32520" s="72"/>
      <c r="J32520" s="72"/>
      <c r="K32520" s="72"/>
    </row>
    <row r="32521" spans="9:11">
      <c r="I32521" s="72"/>
      <c r="J32521" s="72"/>
      <c r="K32521" s="72"/>
    </row>
    <row r="32522" spans="9:11">
      <c r="I32522" s="72"/>
      <c r="J32522" s="72"/>
      <c r="K32522" s="72"/>
    </row>
    <row r="32523" spans="9:11">
      <c r="I32523" s="72"/>
      <c r="J32523" s="72"/>
      <c r="K32523" s="72"/>
    </row>
    <row r="32524" spans="9:11">
      <c r="I32524" s="72"/>
      <c r="J32524" s="72"/>
      <c r="K32524" s="72"/>
    </row>
    <row r="32525" spans="9:11">
      <c r="I32525" s="72"/>
      <c r="J32525" s="72"/>
      <c r="K32525" s="72"/>
    </row>
    <row r="32526" spans="9:11">
      <c r="I32526" s="72"/>
      <c r="J32526" s="72"/>
      <c r="K32526" s="72"/>
    </row>
    <row r="32527" spans="9:11">
      <c r="I32527" s="72"/>
      <c r="J32527" s="72"/>
      <c r="K32527" s="72"/>
    </row>
    <row r="32528" spans="9:11">
      <c r="I32528" s="72"/>
      <c r="J32528" s="72"/>
      <c r="K32528" s="72"/>
    </row>
    <row r="32529" spans="9:11">
      <c r="I32529" s="72"/>
      <c r="J32529" s="72"/>
      <c r="K32529" s="72"/>
    </row>
    <row r="32530" spans="9:11">
      <c r="I32530" s="72"/>
      <c r="J32530" s="72"/>
      <c r="K32530" s="72"/>
    </row>
    <row r="32531" spans="9:11">
      <c r="I32531" s="72"/>
      <c r="J32531" s="72"/>
      <c r="K32531" s="72"/>
    </row>
    <row r="32532" spans="9:11">
      <c r="I32532" s="72"/>
      <c r="J32532" s="72"/>
      <c r="K32532" s="72"/>
    </row>
    <row r="32533" spans="9:11">
      <c r="I32533" s="72"/>
      <c r="J32533" s="72"/>
      <c r="K32533" s="72"/>
    </row>
    <row r="32534" spans="9:11">
      <c r="I32534" s="72"/>
      <c r="J32534" s="72"/>
      <c r="K32534" s="72"/>
    </row>
    <row r="32535" spans="9:11">
      <c r="I32535" s="72"/>
      <c r="J32535" s="72"/>
      <c r="K32535" s="72"/>
    </row>
    <row r="32536" spans="9:11">
      <c r="I32536" s="72"/>
      <c r="J32536" s="72"/>
      <c r="K32536" s="72"/>
    </row>
    <row r="32537" spans="9:11">
      <c r="I32537" s="72"/>
      <c r="J32537" s="72"/>
      <c r="K32537" s="72"/>
    </row>
    <row r="32538" spans="9:11">
      <c r="I32538" s="72"/>
      <c r="J32538" s="72"/>
      <c r="K32538" s="72"/>
    </row>
    <row r="32539" spans="9:11">
      <c r="I32539" s="72"/>
      <c r="J32539" s="72"/>
      <c r="K32539" s="72"/>
    </row>
    <row r="32540" spans="9:11">
      <c r="I32540" s="72"/>
      <c r="J32540" s="72"/>
      <c r="K32540" s="72"/>
    </row>
    <row r="32541" spans="9:11">
      <c r="I32541" s="72"/>
      <c r="J32541" s="72"/>
      <c r="K32541" s="72"/>
    </row>
    <row r="32542" spans="9:11">
      <c r="I32542" s="72"/>
      <c r="J32542" s="72"/>
      <c r="K32542" s="72"/>
    </row>
    <row r="32543" spans="9:11">
      <c r="I32543" s="72"/>
      <c r="J32543" s="72"/>
      <c r="K32543" s="72"/>
    </row>
    <row r="32544" spans="9:11">
      <c r="I32544" s="72"/>
      <c r="J32544" s="72"/>
      <c r="K32544" s="72"/>
    </row>
    <row r="32545" spans="9:11">
      <c r="I32545" s="72"/>
      <c r="J32545" s="72"/>
      <c r="K32545" s="72"/>
    </row>
    <row r="32546" spans="9:11">
      <c r="I32546" s="72"/>
      <c r="J32546" s="72"/>
      <c r="K32546" s="72"/>
    </row>
    <row r="32547" spans="9:11">
      <c r="I32547" s="72"/>
      <c r="J32547" s="72"/>
      <c r="K32547" s="72"/>
    </row>
    <row r="32548" spans="9:11">
      <c r="I32548" s="72"/>
      <c r="J32548" s="72"/>
      <c r="K32548" s="72"/>
    </row>
    <row r="32549" spans="9:11">
      <c r="I32549" s="72"/>
      <c r="J32549" s="72"/>
      <c r="K32549" s="72"/>
    </row>
    <row r="32550" spans="9:11">
      <c r="I32550" s="72"/>
      <c r="J32550" s="72"/>
      <c r="K32550" s="72"/>
    </row>
    <row r="32551" spans="9:11">
      <c r="I32551" s="72"/>
      <c r="J32551" s="72"/>
      <c r="K32551" s="72"/>
    </row>
    <row r="32552" spans="9:11">
      <c r="I32552" s="72"/>
      <c r="J32552" s="72"/>
      <c r="K32552" s="72"/>
    </row>
    <row r="32553" spans="9:11">
      <c r="I32553" s="72"/>
      <c r="J32553" s="72"/>
      <c r="K32553" s="72"/>
    </row>
    <row r="32554" spans="9:11">
      <c r="I32554" s="72"/>
      <c r="J32554" s="72"/>
      <c r="K32554" s="72"/>
    </row>
    <row r="32555" spans="9:11">
      <c r="I32555" s="72"/>
      <c r="J32555" s="72"/>
      <c r="K32555" s="72"/>
    </row>
    <row r="32556" spans="9:11">
      <c r="I32556" s="72"/>
      <c r="J32556" s="72"/>
      <c r="K32556" s="72"/>
    </row>
    <row r="32557" spans="9:11">
      <c r="I32557" s="72"/>
      <c r="J32557" s="72"/>
      <c r="K32557" s="72"/>
    </row>
    <row r="32558" spans="9:11">
      <c r="I32558" s="72"/>
      <c r="J32558" s="72"/>
      <c r="K32558" s="72"/>
    </row>
    <row r="32559" spans="9:11">
      <c r="I32559" s="72"/>
      <c r="J32559" s="72"/>
      <c r="K32559" s="72"/>
    </row>
    <row r="32560" spans="9:11">
      <c r="I32560" s="72"/>
      <c r="J32560" s="72"/>
      <c r="K32560" s="72"/>
    </row>
    <row r="32561" spans="9:11">
      <c r="I32561" s="72"/>
      <c r="J32561" s="72"/>
      <c r="K32561" s="72"/>
    </row>
    <row r="32562" spans="9:11">
      <c r="I32562" s="72"/>
      <c r="J32562" s="72"/>
      <c r="K32562" s="72"/>
    </row>
    <row r="32563" spans="9:11">
      <c r="I32563" s="72"/>
      <c r="J32563" s="72"/>
      <c r="K32563" s="72"/>
    </row>
    <row r="32564" spans="9:11">
      <c r="I32564" s="72"/>
      <c r="J32564" s="72"/>
      <c r="K32564" s="72"/>
    </row>
    <row r="32565" spans="9:11">
      <c r="I32565" s="72"/>
      <c r="J32565" s="72"/>
      <c r="K32565" s="72"/>
    </row>
    <row r="32566" spans="9:11">
      <c r="I32566" s="72"/>
      <c r="J32566" s="72"/>
      <c r="K32566" s="72"/>
    </row>
    <row r="32567" spans="9:11">
      <c r="I32567" s="72"/>
      <c r="J32567" s="72"/>
      <c r="K32567" s="72"/>
    </row>
    <row r="32568" spans="9:11">
      <c r="I32568" s="72"/>
      <c r="J32568" s="72"/>
      <c r="K32568" s="72"/>
    </row>
    <row r="32569" spans="9:11">
      <c r="I32569" s="72"/>
      <c r="J32569" s="72"/>
      <c r="K32569" s="72"/>
    </row>
    <row r="32570" spans="9:11">
      <c r="I32570" s="72"/>
      <c r="J32570" s="72"/>
      <c r="K32570" s="72"/>
    </row>
    <row r="32571" spans="9:11">
      <c r="I32571" s="72"/>
      <c r="J32571" s="72"/>
      <c r="K32571" s="72"/>
    </row>
    <row r="32572" spans="9:11">
      <c r="I32572" s="72"/>
      <c r="J32572" s="72"/>
      <c r="K32572" s="72"/>
    </row>
    <row r="32573" spans="9:11">
      <c r="I32573" s="72"/>
      <c r="J32573" s="72"/>
      <c r="K32573" s="72"/>
    </row>
    <row r="32574" spans="9:11">
      <c r="I32574" s="72"/>
      <c r="J32574" s="72"/>
      <c r="K32574" s="72"/>
    </row>
    <row r="32575" spans="9:11">
      <c r="I32575" s="72"/>
      <c r="J32575" s="72"/>
      <c r="K32575" s="72"/>
    </row>
    <row r="32576" spans="9:11">
      <c r="I32576" s="72"/>
      <c r="J32576" s="72"/>
      <c r="K32576" s="72"/>
    </row>
    <row r="32577" spans="9:11">
      <c r="I32577" s="72"/>
      <c r="J32577" s="72"/>
      <c r="K32577" s="72"/>
    </row>
    <row r="32578" spans="9:11">
      <c r="I32578" s="72"/>
      <c r="J32578" s="72"/>
      <c r="K32578" s="72"/>
    </row>
    <row r="32579" spans="9:11">
      <c r="I32579" s="72"/>
      <c r="J32579" s="72"/>
      <c r="K32579" s="72"/>
    </row>
    <row r="32580" spans="9:11">
      <c r="I32580" s="72"/>
      <c r="J32580" s="72"/>
      <c r="K32580" s="72"/>
    </row>
    <row r="32581" spans="9:11">
      <c r="I32581" s="72"/>
      <c r="J32581" s="72"/>
      <c r="K32581" s="72"/>
    </row>
    <row r="32582" spans="9:11">
      <c r="I32582" s="72"/>
      <c r="J32582" s="72"/>
      <c r="K32582" s="72"/>
    </row>
    <row r="32583" spans="9:11">
      <c r="I32583" s="72"/>
      <c r="J32583" s="72"/>
      <c r="K32583" s="72"/>
    </row>
    <row r="32584" spans="9:11">
      <c r="I32584" s="72"/>
      <c r="J32584" s="72"/>
      <c r="K32584" s="72"/>
    </row>
    <row r="32585" spans="9:11">
      <c r="I32585" s="72"/>
      <c r="J32585" s="72"/>
      <c r="K32585" s="72"/>
    </row>
    <row r="32586" spans="9:11">
      <c r="I32586" s="72"/>
      <c r="J32586" s="72"/>
      <c r="K32586" s="72"/>
    </row>
    <row r="32587" spans="9:11">
      <c r="I32587" s="72"/>
      <c r="J32587" s="72"/>
      <c r="K32587" s="72"/>
    </row>
    <row r="32588" spans="9:11">
      <c r="I32588" s="72"/>
      <c r="J32588" s="72"/>
      <c r="K32588" s="72"/>
    </row>
    <row r="32589" spans="9:11">
      <c r="I32589" s="72"/>
      <c r="J32589" s="72"/>
      <c r="K32589" s="72"/>
    </row>
    <row r="32590" spans="9:11">
      <c r="I32590" s="72"/>
      <c r="J32590" s="72"/>
      <c r="K32590" s="72"/>
    </row>
    <row r="32591" spans="9:11">
      <c r="I32591" s="72"/>
      <c r="J32591" s="72"/>
      <c r="K32591" s="72"/>
    </row>
    <row r="32592" spans="9:11">
      <c r="I32592" s="72"/>
      <c r="J32592" s="72"/>
      <c r="K32592" s="72"/>
    </row>
    <row r="32593" spans="9:11">
      <c r="I32593" s="72"/>
      <c r="J32593" s="72"/>
      <c r="K32593" s="72"/>
    </row>
    <row r="32594" spans="9:11">
      <c r="I32594" s="72"/>
      <c r="J32594" s="72"/>
      <c r="K32594" s="72"/>
    </row>
    <row r="32595" spans="9:11">
      <c r="I32595" s="72"/>
      <c r="J32595" s="72"/>
      <c r="K32595" s="72"/>
    </row>
    <row r="32596" spans="9:11">
      <c r="I32596" s="72"/>
      <c r="J32596" s="72"/>
      <c r="K32596" s="72"/>
    </row>
    <row r="32597" spans="9:11">
      <c r="I32597" s="72"/>
      <c r="J32597" s="72"/>
      <c r="K32597" s="72"/>
    </row>
    <row r="32598" spans="9:11">
      <c r="I32598" s="72"/>
      <c r="J32598" s="72"/>
      <c r="K32598" s="72"/>
    </row>
    <row r="32599" spans="9:11">
      <c r="I32599" s="72"/>
      <c r="J32599" s="72"/>
      <c r="K32599" s="72"/>
    </row>
    <row r="32600" spans="9:11">
      <c r="I32600" s="72"/>
      <c r="J32600" s="72"/>
      <c r="K32600" s="72"/>
    </row>
    <row r="32601" spans="9:11">
      <c r="I32601" s="72"/>
      <c r="J32601" s="72"/>
      <c r="K32601" s="72"/>
    </row>
    <row r="32602" spans="9:11">
      <c r="I32602" s="72"/>
      <c r="J32602" s="72"/>
      <c r="K32602" s="72"/>
    </row>
    <row r="32603" spans="9:11">
      <c r="I32603" s="72"/>
      <c r="J32603" s="72"/>
      <c r="K32603" s="72"/>
    </row>
    <row r="32604" spans="9:11">
      <c r="I32604" s="72"/>
      <c r="J32604" s="72"/>
      <c r="K32604" s="72"/>
    </row>
    <row r="32605" spans="9:11">
      <c r="I32605" s="72"/>
      <c r="J32605" s="72"/>
      <c r="K32605" s="72"/>
    </row>
    <row r="32606" spans="9:11">
      <c r="I32606" s="72"/>
      <c r="J32606" s="72"/>
      <c r="K32606" s="72"/>
    </row>
    <row r="32607" spans="9:11">
      <c r="I32607" s="72"/>
      <c r="J32607" s="72"/>
      <c r="K32607" s="72"/>
    </row>
    <row r="32608" spans="9:11">
      <c r="I32608" s="72"/>
      <c r="J32608" s="72"/>
      <c r="K32608" s="72"/>
    </row>
    <row r="32609" spans="9:11">
      <c r="I32609" s="72"/>
      <c r="J32609" s="72"/>
      <c r="K32609" s="72"/>
    </row>
    <row r="32610" spans="9:11">
      <c r="I32610" s="72"/>
      <c r="J32610" s="72"/>
      <c r="K32610" s="72"/>
    </row>
    <row r="32611" spans="9:11">
      <c r="I32611" s="72"/>
      <c r="J32611" s="72"/>
      <c r="K32611" s="72"/>
    </row>
    <row r="32612" spans="9:11">
      <c r="I32612" s="72"/>
      <c r="J32612" s="72"/>
      <c r="K32612" s="72"/>
    </row>
    <row r="32613" spans="9:11">
      <c r="I32613" s="72"/>
      <c r="J32613" s="72"/>
      <c r="K32613" s="72"/>
    </row>
    <row r="32614" spans="9:11">
      <c r="I32614" s="72"/>
      <c r="J32614" s="72"/>
      <c r="K32614" s="72"/>
    </row>
    <row r="32615" spans="9:11">
      <c r="I32615" s="72"/>
      <c r="J32615" s="72"/>
      <c r="K32615" s="72"/>
    </row>
    <row r="32616" spans="9:11">
      <c r="I32616" s="72"/>
      <c r="J32616" s="72"/>
      <c r="K32616" s="72"/>
    </row>
    <row r="32617" spans="9:11">
      <c r="I32617" s="72"/>
      <c r="J32617" s="72"/>
      <c r="K32617" s="72"/>
    </row>
    <row r="32618" spans="9:11">
      <c r="I32618" s="72"/>
      <c r="J32618" s="72"/>
      <c r="K32618" s="72"/>
    </row>
    <row r="32619" spans="9:11">
      <c r="I32619" s="72"/>
      <c r="J32619" s="72"/>
      <c r="K32619" s="72"/>
    </row>
    <row r="32620" spans="9:11">
      <c r="I32620" s="72"/>
      <c r="J32620" s="72"/>
      <c r="K32620" s="72"/>
    </row>
    <row r="32621" spans="9:11">
      <c r="I32621" s="72"/>
      <c r="J32621" s="72"/>
      <c r="K32621" s="72"/>
    </row>
    <row r="32622" spans="9:11">
      <c r="I32622" s="72"/>
      <c r="J32622" s="72"/>
      <c r="K32622" s="72"/>
    </row>
    <row r="32623" spans="9:11">
      <c r="I32623" s="72"/>
      <c r="J32623" s="72"/>
      <c r="K32623" s="72"/>
    </row>
    <row r="32624" spans="9:11">
      <c r="I32624" s="72"/>
      <c r="J32624" s="72"/>
      <c r="K32624" s="72"/>
    </row>
    <row r="32625" spans="9:11">
      <c r="I32625" s="72"/>
      <c r="J32625" s="72"/>
      <c r="K32625" s="72"/>
    </row>
    <row r="32626" spans="9:11">
      <c r="I32626" s="72"/>
      <c r="J32626" s="72"/>
      <c r="K32626" s="72"/>
    </row>
    <row r="32627" spans="9:11">
      <c r="I32627" s="72"/>
      <c r="J32627" s="72"/>
      <c r="K32627" s="72"/>
    </row>
    <row r="32628" spans="9:11">
      <c r="I32628" s="72"/>
      <c r="J32628" s="72"/>
      <c r="K32628" s="72"/>
    </row>
    <row r="32629" spans="9:11">
      <c r="I32629" s="72"/>
      <c r="J32629" s="72"/>
      <c r="K32629" s="72"/>
    </row>
    <row r="32630" spans="9:11">
      <c r="I32630" s="72"/>
      <c r="J32630" s="72"/>
      <c r="K32630" s="72"/>
    </row>
    <row r="32631" spans="9:11">
      <c r="I32631" s="72"/>
      <c r="J32631" s="72"/>
      <c r="K32631" s="72"/>
    </row>
    <row r="32632" spans="9:11">
      <c r="I32632" s="72"/>
      <c r="J32632" s="72"/>
      <c r="K32632" s="72"/>
    </row>
    <row r="32633" spans="9:11">
      <c r="I32633" s="72"/>
      <c r="J32633" s="72"/>
      <c r="K32633" s="72"/>
    </row>
    <row r="32634" spans="9:11">
      <c r="I32634" s="72"/>
      <c r="J32634" s="72"/>
      <c r="K32634" s="72"/>
    </row>
    <row r="32635" spans="9:11">
      <c r="I32635" s="72"/>
      <c r="J32635" s="72"/>
      <c r="K32635" s="72"/>
    </row>
    <row r="32636" spans="9:11">
      <c r="I32636" s="72"/>
      <c r="J32636" s="72"/>
      <c r="K32636" s="72"/>
    </row>
    <row r="32637" spans="9:11">
      <c r="I32637" s="72"/>
      <c r="J32637" s="72"/>
      <c r="K32637" s="72"/>
    </row>
    <row r="32638" spans="9:11">
      <c r="I32638" s="72"/>
      <c r="J32638" s="72"/>
      <c r="K32638" s="72"/>
    </row>
    <row r="32639" spans="9:11">
      <c r="I32639" s="72"/>
      <c r="J32639" s="72"/>
      <c r="K32639" s="72"/>
    </row>
    <row r="32640" spans="9:11">
      <c r="I32640" s="72"/>
      <c r="J32640" s="72"/>
      <c r="K32640" s="72"/>
    </row>
    <row r="32641" spans="9:11">
      <c r="I32641" s="72"/>
      <c r="J32641" s="72"/>
      <c r="K32641" s="72"/>
    </row>
    <row r="32642" spans="9:11">
      <c r="I32642" s="72"/>
      <c r="J32642" s="72"/>
      <c r="K32642" s="72"/>
    </row>
    <row r="32643" spans="9:11">
      <c r="I32643" s="72"/>
      <c r="J32643" s="72"/>
      <c r="K32643" s="72"/>
    </row>
    <row r="32644" spans="9:11">
      <c r="I32644" s="72"/>
      <c r="J32644" s="72"/>
      <c r="K32644" s="72"/>
    </row>
    <row r="32645" spans="9:11">
      <c r="I32645" s="72"/>
      <c r="J32645" s="72"/>
      <c r="K32645" s="72"/>
    </row>
    <row r="32646" spans="9:11">
      <c r="I32646" s="72"/>
      <c r="J32646" s="72"/>
      <c r="K32646" s="72"/>
    </row>
    <row r="32647" spans="9:11">
      <c r="I32647" s="72"/>
      <c r="J32647" s="72"/>
      <c r="K32647" s="72"/>
    </row>
    <row r="32648" spans="9:11">
      <c r="I32648" s="72"/>
      <c r="J32648" s="72"/>
      <c r="K32648" s="72"/>
    </row>
    <row r="32649" spans="9:11">
      <c r="I32649" s="72"/>
      <c r="J32649" s="72"/>
      <c r="K32649" s="72"/>
    </row>
    <row r="32650" spans="9:11">
      <c r="I32650" s="72"/>
      <c r="J32650" s="72"/>
      <c r="K32650" s="72"/>
    </row>
    <row r="32651" spans="9:11">
      <c r="I32651" s="72"/>
      <c r="J32651" s="72"/>
      <c r="K32651" s="72"/>
    </row>
    <row r="32652" spans="9:11">
      <c r="I32652" s="72"/>
      <c r="J32652" s="72"/>
      <c r="K32652" s="72"/>
    </row>
    <row r="32653" spans="9:11">
      <c r="I32653" s="72"/>
      <c r="J32653" s="72"/>
      <c r="K32653" s="72"/>
    </row>
    <row r="32654" spans="9:11">
      <c r="I32654" s="72"/>
      <c r="J32654" s="72"/>
      <c r="K32654" s="72"/>
    </row>
    <row r="32655" spans="9:11">
      <c r="I32655" s="72"/>
      <c r="J32655" s="72"/>
      <c r="K32655" s="72"/>
    </row>
    <row r="32656" spans="9:11">
      <c r="I32656" s="72"/>
      <c r="J32656" s="72"/>
      <c r="K32656" s="72"/>
    </row>
    <row r="32657" spans="9:11">
      <c r="I32657" s="72"/>
      <c r="J32657" s="72"/>
      <c r="K32657" s="72"/>
    </row>
    <row r="32658" spans="9:11">
      <c r="I32658" s="72"/>
      <c r="J32658" s="72"/>
      <c r="K32658" s="72"/>
    </row>
    <row r="32659" spans="9:11">
      <c r="I32659" s="72"/>
      <c r="J32659" s="72"/>
      <c r="K32659" s="72"/>
    </row>
    <row r="32660" spans="9:11">
      <c r="I32660" s="72"/>
      <c r="J32660" s="72"/>
      <c r="K32660" s="72"/>
    </row>
    <row r="32661" spans="9:11">
      <c r="I32661" s="72"/>
      <c r="J32661" s="72"/>
      <c r="K32661" s="72"/>
    </row>
    <row r="32662" spans="9:11">
      <c r="I32662" s="72"/>
      <c r="J32662" s="72"/>
      <c r="K32662" s="72"/>
    </row>
    <row r="32663" spans="9:11">
      <c r="I32663" s="72"/>
      <c r="J32663" s="72"/>
      <c r="K32663" s="72"/>
    </row>
    <row r="32664" spans="9:11">
      <c r="I32664" s="72"/>
      <c r="J32664" s="72"/>
      <c r="K32664" s="72"/>
    </row>
    <row r="32665" spans="9:11">
      <c r="I32665" s="72"/>
      <c r="J32665" s="72"/>
      <c r="K32665" s="72"/>
    </row>
    <row r="32666" spans="9:11">
      <c r="I32666" s="72"/>
      <c r="J32666" s="72"/>
      <c r="K32666" s="72"/>
    </row>
    <row r="32667" spans="9:11">
      <c r="I32667" s="72"/>
      <c r="J32667" s="72"/>
      <c r="K32667" s="72"/>
    </row>
    <row r="32668" spans="9:11">
      <c r="I32668" s="72"/>
      <c r="J32668" s="72"/>
      <c r="K32668" s="72"/>
    </row>
    <row r="32669" spans="9:11">
      <c r="I32669" s="72"/>
      <c r="J32669" s="72"/>
      <c r="K32669" s="72"/>
    </row>
    <row r="32670" spans="9:11">
      <c r="I32670" s="72"/>
      <c r="J32670" s="72"/>
      <c r="K32670" s="72"/>
    </row>
    <row r="32671" spans="9:11">
      <c r="I32671" s="72"/>
      <c r="J32671" s="72"/>
      <c r="K32671" s="72"/>
    </row>
    <row r="32672" spans="9:11">
      <c r="I32672" s="72"/>
      <c r="J32672" s="72"/>
      <c r="K32672" s="72"/>
    </row>
    <row r="32673" spans="9:11">
      <c r="I32673" s="72"/>
      <c r="J32673" s="72"/>
      <c r="K32673" s="72"/>
    </row>
    <row r="32674" spans="9:11">
      <c r="I32674" s="72"/>
      <c r="J32674" s="72"/>
      <c r="K32674" s="72"/>
    </row>
    <row r="32675" spans="9:11">
      <c r="I32675" s="72"/>
      <c r="J32675" s="72"/>
      <c r="K32675" s="72"/>
    </row>
    <row r="32676" spans="9:11">
      <c r="I32676" s="72"/>
      <c r="J32676" s="72"/>
      <c r="K32676" s="72"/>
    </row>
    <row r="32677" spans="9:11">
      <c r="I32677" s="72"/>
      <c r="J32677" s="72"/>
      <c r="K32677" s="72"/>
    </row>
    <row r="32678" spans="9:11">
      <c r="I32678" s="72"/>
      <c r="J32678" s="72"/>
      <c r="K32678" s="72"/>
    </row>
    <row r="32679" spans="9:11">
      <c r="I32679" s="72"/>
      <c r="J32679" s="72"/>
      <c r="K32679" s="72"/>
    </row>
    <row r="32680" spans="9:11">
      <c r="I32680" s="72"/>
      <c r="J32680" s="72"/>
      <c r="K32680" s="72"/>
    </row>
    <row r="32681" spans="9:11">
      <c r="I32681" s="72"/>
      <c r="J32681" s="72"/>
      <c r="K32681" s="72"/>
    </row>
    <row r="32682" spans="9:11">
      <c r="I32682" s="72"/>
      <c r="J32682" s="72"/>
      <c r="K32682" s="72"/>
    </row>
    <row r="32683" spans="9:11">
      <c r="I32683" s="72"/>
      <c r="J32683" s="72"/>
      <c r="K32683" s="72"/>
    </row>
    <row r="32684" spans="9:11">
      <c r="I32684" s="72"/>
      <c r="J32684" s="72"/>
      <c r="K32684" s="72"/>
    </row>
    <row r="32685" spans="9:11">
      <c r="I32685" s="72"/>
      <c r="J32685" s="72"/>
      <c r="K32685" s="72"/>
    </row>
    <row r="32686" spans="9:11">
      <c r="I32686" s="72"/>
      <c r="J32686" s="72"/>
      <c r="K32686" s="72"/>
    </row>
    <row r="32687" spans="9:11">
      <c r="I32687" s="72"/>
      <c r="J32687" s="72"/>
      <c r="K32687" s="72"/>
    </row>
    <row r="32688" spans="9:11">
      <c r="I32688" s="72"/>
      <c r="J32688" s="72"/>
      <c r="K32688" s="72"/>
    </row>
    <row r="32689" spans="9:11">
      <c r="I32689" s="72"/>
      <c r="J32689" s="72"/>
      <c r="K32689" s="72"/>
    </row>
    <row r="32690" spans="9:11">
      <c r="I32690" s="72"/>
      <c r="J32690" s="72"/>
      <c r="K32690" s="72"/>
    </row>
    <row r="32691" spans="9:11">
      <c r="I32691" s="72"/>
      <c r="J32691" s="72"/>
      <c r="K32691" s="72"/>
    </row>
    <row r="32692" spans="9:11">
      <c r="I32692" s="72"/>
      <c r="J32692" s="72"/>
      <c r="K32692" s="72"/>
    </row>
    <row r="32693" spans="9:11">
      <c r="I32693" s="72"/>
      <c r="J32693" s="72"/>
      <c r="K32693" s="72"/>
    </row>
    <row r="32694" spans="9:11">
      <c r="I32694" s="72"/>
      <c r="J32694" s="72"/>
      <c r="K32694" s="72"/>
    </row>
    <row r="32695" spans="9:11">
      <c r="I32695" s="72"/>
      <c r="J32695" s="72"/>
      <c r="K32695" s="72"/>
    </row>
    <row r="32696" spans="9:11">
      <c r="I32696" s="72"/>
      <c r="J32696" s="72"/>
      <c r="K32696" s="72"/>
    </row>
    <row r="32697" spans="9:11">
      <c r="I32697" s="72"/>
      <c r="J32697" s="72"/>
      <c r="K32697" s="72"/>
    </row>
    <row r="32698" spans="9:11">
      <c r="I32698" s="72"/>
      <c r="J32698" s="72"/>
      <c r="K32698" s="72"/>
    </row>
    <row r="32699" spans="9:11">
      <c r="I32699" s="72"/>
      <c r="J32699" s="72"/>
      <c r="K32699" s="72"/>
    </row>
    <row r="32700" spans="9:11">
      <c r="I32700" s="72"/>
      <c r="J32700" s="72"/>
      <c r="K32700" s="72"/>
    </row>
    <row r="32701" spans="9:11">
      <c r="I32701" s="72"/>
      <c r="J32701" s="72"/>
      <c r="K32701" s="72"/>
    </row>
    <row r="32702" spans="9:11">
      <c r="I32702" s="72"/>
      <c r="J32702" s="72"/>
      <c r="K32702" s="72"/>
    </row>
    <row r="32703" spans="9:11">
      <c r="I32703" s="72"/>
      <c r="J32703" s="72"/>
      <c r="K32703" s="72"/>
    </row>
    <row r="32704" spans="9:11">
      <c r="I32704" s="72"/>
      <c r="J32704" s="72"/>
      <c r="K32704" s="72"/>
    </row>
    <row r="32705" spans="9:11">
      <c r="I32705" s="72"/>
      <c r="J32705" s="72"/>
      <c r="K32705" s="72"/>
    </row>
    <row r="32706" spans="9:11">
      <c r="I32706" s="72"/>
      <c r="J32706" s="72"/>
      <c r="K32706" s="72"/>
    </row>
    <row r="32707" spans="9:11">
      <c r="I32707" s="72"/>
      <c r="J32707" s="72"/>
      <c r="K32707" s="72"/>
    </row>
    <row r="32708" spans="9:11">
      <c r="I32708" s="72"/>
      <c r="J32708" s="72"/>
      <c r="K32708" s="72"/>
    </row>
    <row r="32709" spans="9:11">
      <c r="I32709" s="72"/>
      <c r="J32709" s="72"/>
      <c r="K32709" s="72"/>
    </row>
    <row r="32710" spans="9:11">
      <c r="I32710" s="72"/>
      <c r="J32710" s="72"/>
      <c r="K32710" s="72"/>
    </row>
    <row r="32711" spans="9:11">
      <c r="I32711" s="72"/>
      <c r="J32711" s="72"/>
      <c r="K32711" s="72"/>
    </row>
    <row r="32712" spans="9:11">
      <c r="I32712" s="72"/>
      <c r="J32712" s="72"/>
      <c r="K32712" s="72"/>
    </row>
    <row r="32713" spans="9:11">
      <c r="I32713" s="72"/>
      <c r="J32713" s="72"/>
      <c r="K32713" s="72"/>
    </row>
    <row r="32714" spans="9:11">
      <c r="I32714" s="72"/>
      <c r="J32714" s="72"/>
      <c r="K32714" s="72"/>
    </row>
    <row r="32715" spans="9:11">
      <c r="I32715" s="72"/>
      <c r="J32715" s="72"/>
      <c r="K32715" s="72"/>
    </row>
    <row r="32716" spans="9:11">
      <c r="I32716" s="72"/>
      <c r="J32716" s="72"/>
      <c r="K32716" s="72"/>
    </row>
    <row r="32717" spans="9:11">
      <c r="I32717" s="72"/>
      <c r="J32717" s="72"/>
      <c r="K32717" s="72"/>
    </row>
    <row r="32718" spans="9:11">
      <c r="I32718" s="72"/>
      <c r="J32718" s="72"/>
      <c r="K32718" s="72"/>
    </row>
    <row r="32719" spans="9:11">
      <c r="I32719" s="72"/>
      <c r="J32719" s="72"/>
      <c r="K32719" s="72"/>
    </row>
    <row r="32720" spans="9:11">
      <c r="I32720" s="72"/>
      <c r="J32720" s="72"/>
      <c r="K32720" s="72"/>
    </row>
    <row r="32721" spans="9:11">
      <c r="I32721" s="72"/>
      <c r="J32721" s="72"/>
      <c r="K32721" s="72"/>
    </row>
    <row r="32722" spans="9:11">
      <c r="I32722" s="72"/>
      <c r="J32722" s="72"/>
      <c r="K32722" s="72"/>
    </row>
    <row r="32723" spans="9:11">
      <c r="I32723" s="72"/>
      <c r="J32723" s="72"/>
      <c r="K32723" s="72"/>
    </row>
    <row r="32724" spans="9:11">
      <c r="I32724" s="72"/>
      <c r="J32724" s="72"/>
      <c r="K32724" s="72"/>
    </row>
    <row r="32725" spans="9:11">
      <c r="I32725" s="72"/>
      <c r="J32725" s="72"/>
      <c r="K32725" s="72"/>
    </row>
    <row r="32726" spans="9:11">
      <c r="I32726" s="72"/>
      <c r="J32726" s="72"/>
      <c r="K32726" s="72"/>
    </row>
    <row r="32727" spans="9:11">
      <c r="I32727" s="72"/>
      <c r="J32727" s="72"/>
      <c r="K32727" s="72"/>
    </row>
    <row r="32728" spans="9:11">
      <c r="I32728" s="72"/>
      <c r="J32728" s="72"/>
      <c r="K32728" s="72"/>
    </row>
    <row r="32729" spans="9:11">
      <c r="I32729" s="72"/>
      <c r="J32729" s="72"/>
      <c r="K32729" s="72"/>
    </row>
    <row r="32730" spans="9:11">
      <c r="I32730" s="72"/>
      <c r="J32730" s="72"/>
      <c r="K32730" s="72"/>
    </row>
    <row r="32731" spans="9:11">
      <c r="I32731" s="72"/>
      <c r="J32731" s="72"/>
      <c r="K32731" s="72"/>
    </row>
    <row r="32732" spans="9:11">
      <c r="I32732" s="72"/>
      <c r="J32732" s="72"/>
      <c r="K32732" s="72"/>
    </row>
    <row r="32733" spans="9:11">
      <c r="I32733" s="72"/>
      <c r="J32733" s="72"/>
      <c r="K32733" s="72"/>
    </row>
    <row r="32734" spans="9:11">
      <c r="I32734" s="72"/>
      <c r="J32734" s="72"/>
      <c r="K32734" s="72"/>
    </row>
    <row r="32735" spans="9:11">
      <c r="I32735" s="72"/>
      <c r="J32735" s="72"/>
      <c r="K32735" s="72"/>
    </row>
    <row r="32736" spans="9:11">
      <c r="I32736" s="72"/>
      <c r="J32736" s="72"/>
      <c r="K32736" s="72"/>
    </row>
    <row r="32737" spans="9:11">
      <c r="I32737" s="72"/>
      <c r="J32737" s="72"/>
      <c r="K32737" s="72"/>
    </row>
    <row r="32738" spans="9:11">
      <c r="I32738" s="72"/>
      <c r="J32738" s="72"/>
      <c r="K32738" s="72"/>
    </row>
    <row r="32739" spans="9:11">
      <c r="I32739" s="72"/>
      <c r="J32739" s="72"/>
      <c r="K32739" s="72"/>
    </row>
    <row r="32740" spans="9:11">
      <c r="I32740" s="72"/>
      <c r="J32740" s="72"/>
      <c r="K32740" s="72"/>
    </row>
    <row r="32741" spans="9:11">
      <c r="I32741" s="72"/>
      <c r="J32741" s="72"/>
      <c r="K32741" s="72"/>
    </row>
    <row r="32742" spans="9:11">
      <c r="I32742" s="72"/>
      <c r="J32742" s="72"/>
      <c r="K32742" s="72"/>
    </row>
    <row r="32743" spans="9:11">
      <c r="I32743" s="72"/>
      <c r="J32743" s="72"/>
      <c r="K32743" s="72"/>
    </row>
    <row r="32744" spans="9:11">
      <c r="I32744" s="72"/>
      <c r="J32744" s="72"/>
      <c r="K32744" s="72"/>
    </row>
    <row r="32745" spans="9:11">
      <c r="I32745" s="72"/>
      <c r="J32745" s="72"/>
      <c r="K32745" s="72"/>
    </row>
    <row r="32746" spans="9:11">
      <c r="I32746" s="72"/>
      <c r="J32746" s="72"/>
      <c r="K32746" s="72"/>
    </row>
    <row r="32747" spans="9:11">
      <c r="I32747" s="72"/>
      <c r="J32747" s="72"/>
      <c r="K32747" s="72"/>
    </row>
    <row r="32748" spans="9:11">
      <c r="I32748" s="72"/>
      <c r="J32748" s="72"/>
      <c r="K32748" s="72"/>
    </row>
    <row r="32749" spans="9:11">
      <c r="I32749" s="72"/>
      <c r="J32749" s="72"/>
      <c r="K32749" s="72"/>
    </row>
    <row r="32750" spans="9:11">
      <c r="I32750" s="72"/>
      <c r="J32750" s="72"/>
      <c r="K32750" s="72"/>
    </row>
    <row r="32751" spans="9:11">
      <c r="I32751" s="72"/>
      <c r="J32751" s="72"/>
      <c r="K32751" s="72"/>
    </row>
    <row r="32752" spans="9:11">
      <c r="I32752" s="72"/>
      <c r="J32752" s="72"/>
      <c r="K32752" s="72"/>
    </row>
    <row r="32753" spans="9:11">
      <c r="I32753" s="72"/>
      <c r="J32753" s="72"/>
      <c r="K32753" s="72"/>
    </row>
    <row r="32754" spans="9:11">
      <c r="I32754" s="72"/>
      <c r="J32754" s="72"/>
      <c r="K32754" s="72"/>
    </row>
    <row r="32755" spans="9:11">
      <c r="I32755" s="72"/>
      <c r="J32755" s="72"/>
      <c r="K32755" s="72"/>
    </row>
    <row r="32756" spans="9:11">
      <c r="I32756" s="72"/>
      <c r="J32756" s="72"/>
      <c r="K32756" s="72"/>
    </row>
    <row r="32757" spans="9:11">
      <c r="I32757" s="72"/>
      <c r="J32757" s="72"/>
      <c r="K32757" s="72"/>
    </row>
    <row r="32758" spans="9:11">
      <c r="I32758" s="72"/>
      <c r="J32758" s="72"/>
      <c r="K32758" s="72"/>
    </row>
    <row r="32759" spans="9:11">
      <c r="I32759" s="72"/>
      <c r="J32759" s="72"/>
      <c r="K32759" s="72"/>
    </row>
    <row r="32760" spans="9:11">
      <c r="I32760" s="72"/>
      <c r="J32760" s="72"/>
      <c r="K32760" s="72"/>
    </row>
    <row r="32761" spans="9:11">
      <c r="I32761" s="72"/>
      <c r="J32761" s="72"/>
      <c r="K32761" s="72"/>
    </row>
    <row r="32762" spans="9:11">
      <c r="I32762" s="72"/>
      <c r="J32762" s="72"/>
      <c r="K32762" s="72"/>
    </row>
    <row r="32763" spans="9:11">
      <c r="I32763" s="72"/>
      <c r="J32763" s="72"/>
      <c r="K32763" s="72"/>
    </row>
    <row r="32764" spans="9:11">
      <c r="I32764" s="72"/>
      <c r="J32764" s="72"/>
      <c r="K32764" s="72"/>
    </row>
    <row r="32765" spans="9:11">
      <c r="I32765" s="72"/>
      <c r="J32765" s="72"/>
      <c r="K32765" s="72"/>
    </row>
    <row r="32766" spans="9:11">
      <c r="I32766" s="72"/>
      <c r="J32766" s="72"/>
      <c r="K32766" s="72"/>
    </row>
    <row r="32767" spans="9:11">
      <c r="I32767" s="72"/>
      <c r="J32767" s="72"/>
      <c r="K32767" s="72"/>
    </row>
    <row r="32768" spans="9:11">
      <c r="I32768" s="72"/>
      <c r="J32768" s="72"/>
      <c r="K32768" s="72"/>
    </row>
    <row r="32769" spans="9:11">
      <c r="I32769" s="72"/>
      <c r="J32769" s="72"/>
      <c r="K32769" s="72"/>
    </row>
    <row r="32770" spans="9:11">
      <c r="I32770" s="72"/>
      <c r="J32770" s="72"/>
      <c r="K32770" s="72"/>
    </row>
    <row r="32771" spans="9:11">
      <c r="I32771" s="72"/>
      <c r="J32771" s="72"/>
      <c r="K32771" s="72"/>
    </row>
    <row r="32772" spans="9:11">
      <c r="I32772" s="72"/>
      <c r="J32772" s="72"/>
      <c r="K32772" s="72"/>
    </row>
    <row r="32773" spans="9:11">
      <c r="I32773" s="72"/>
      <c r="J32773" s="72"/>
      <c r="K32773" s="72"/>
    </row>
    <row r="32774" spans="9:11">
      <c r="I32774" s="72"/>
      <c r="J32774" s="72"/>
      <c r="K32774" s="72"/>
    </row>
    <row r="32775" spans="9:11">
      <c r="I32775" s="72"/>
      <c r="J32775" s="72"/>
      <c r="K32775" s="72"/>
    </row>
    <row r="32776" spans="9:11">
      <c r="I32776" s="72"/>
      <c r="J32776" s="72"/>
      <c r="K32776" s="72"/>
    </row>
    <row r="32777" spans="9:11">
      <c r="I32777" s="72"/>
      <c r="J32777" s="72"/>
      <c r="K32777" s="72"/>
    </row>
    <row r="32778" spans="9:11">
      <c r="I32778" s="72"/>
      <c r="J32778" s="72"/>
      <c r="K32778" s="72"/>
    </row>
    <row r="32779" spans="9:11">
      <c r="I32779" s="72"/>
      <c r="J32779" s="72"/>
      <c r="K32779" s="72"/>
    </row>
    <row r="32780" spans="9:11">
      <c r="I32780" s="72"/>
      <c r="J32780" s="72"/>
      <c r="K32780" s="72"/>
    </row>
    <row r="32781" spans="9:11">
      <c r="I32781" s="72"/>
      <c r="J32781" s="72"/>
      <c r="K32781" s="72"/>
    </row>
    <row r="32782" spans="9:11">
      <c r="I32782" s="72"/>
      <c r="J32782" s="72"/>
      <c r="K32782" s="72"/>
    </row>
    <row r="32783" spans="9:11">
      <c r="I32783" s="72"/>
      <c r="J32783" s="72"/>
      <c r="K32783" s="72"/>
    </row>
    <row r="32784" spans="9:11">
      <c r="I32784" s="72"/>
      <c r="J32784" s="72"/>
      <c r="K32784" s="72"/>
    </row>
    <row r="32785" spans="9:11">
      <c r="I32785" s="72"/>
      <c r="J32785" s="72"/>
      <c r="K32785" s="72"/>
    </row>
    <row r="32786" spans="9:11">
      <c r="I32786" s="72"/>
      <c r="J32786" s="72"/>
      <c r="K32786" s="72"/>
    </row>
    <row r="32787" spans="9:11">
      <c r="I32787" s="72"/>
      <c r="J32787" s="72"/>
      <c r="K32787" s="72"/>
    </row>
    <row r="32788" spans="9:11">
      <c r="I32788" s="72"/>
      <c r="J32788" s="72"/>
      <c r="K32788" s="72"/>
    </row>
    <row r="32789" spans="9:11">
      <c r="I32789" s="72"/>
      <c r="J32789" s="72"/>
      <c r="K32789" s="72"/>
    </row>
    <row r="32790" spans="9:11">
      <c r="I32790" s="72"/>
      <c r="J32790" s="72"/>
      <c r="K32790" s="72"/>
    </row>
    <row r="32791" spans="9:11">
      <c r="I32791" s="72"/>
      <c r="J32791" s="72"/>
      <c r="K32791" s="72"/>
    </row>
    <row r="32792" spans="9:11">
      <c r="I32792" s="72"/>
      <c r="J32792" s="72"/>
      <c r="K32792" s="72"/>
    </row>
    <row r="32793" spans="9:11">
      <c r="I32793" s="72"/>
      <c r="J32793" s="72"/>
      <c r="K32793" s="72"/>
    </row>
    <row r="32794" spans="9:11">
      <c r="I32794" s="72"/>
      <c r="J32794" s="72"/>
      <c r="K32794" s="72"/>
    </row>
    <row r="32795" spans="9:11">
      <c r="I32795" s="72"/>
      <c r="J32795" s="72"/>
      <c r="K32795" s="72"/>
    </row>
    <row r="32796" spans="9:11">
      <c r="I32796" s="72"/>
      <c r="J32796" s="72"/>
      <c r="K32796" s="72"/>
    </row>
    <row r="32797" spans="9:11">
      <c r="I32797" s="72"/>
      <c r="J32797" s="72"/>
      <c r="K32797" s="72"/>
    </row>
    <row r="32798" spans="9:11">
      <c r="I32798" s="72"/>
      <c r="J32798" s="72"/>
      <c r="K32798" s="72"/>
    </row>
    <row r="32799" spans="9:11">
      <c r="I32799" s="72"/>
      <c r="J32799" s="72"/>
      <c r="K32799" s="72"/>
    </row>
    <row r="32800" spans="9:11">
      <c r="I32800" s="72"/>
      <c r="J32800" s="72"/>
      <c r="K32800" s="72"/>
    </row>
    <row r="32801" spans="9:11">
      <c r="I32801" s="72"/>
      <c r="J32801" s="72"/>
      <c r="K32801" s="72"/>
    </row>
    <row r="32802" spans="9:11">
      <c r="I32802" s="72"/>
      <c r="J32802" s="72"/>
      <c r="K32802" s="72"/>
    </row>
    <row r="32803" spans="9:11">
      <c r="I32803" s="72"/>
      <c r="J32803" s="72"/>
      <c r="K32803" s="72"/>
    </row>
    <row r="32804" spans="9:11">
      <c r="I32804" s="72"/>
      <c r="J32804" s="72"/>
      <c r="K32804" s="72"/>
    </row>
    <row r="32805" spans="9:11">
      <c r="I32805" s="72"/>
      <c r="J32805" s="72"/>
      <c r="K32805" s="72"/>
    </row>
    <row r="32806" spans="9:11">
      <c r="I32806" s="72"/>
      <c r="J32806" s="72"/>
      <c r="K32806" s="72"/>
    </row>
    <row r="32807" spans="9:11">
      <c r="I32807" s="72"/>
      <c r="J32807" s="72"/>
      <c r="K32807" s="72"/>
    </row>
    <row r="32808" spans="9:11">
      <c r="I32808" s="72"/>
      <c r="J32808" s="72"/>
      <c r="K32808" s="72"/>
    </row>
    <row r="32809" spans="9:11">
      <c r="I32809" s="72"/>
      <c r="J32809" s="72"/>
      <c r="K32809" s="72"/>
    </row>
    <row r="32810" spans="9:11">
      <c r="I32810" s="72"/>
      <c r="J32810" s="72"/>
      <c r="K32810" s="72"/>
    </row>
    <row r="32811" spans="9:11">
      <c r="I32811" s="72"/>
      <c r="J32811" s="72"/>
      <c r="K32811" s="72"/>
    </row>
    <row r="32812" spans="9:11">
      <c r="I32812" s="72"/>
      <c r="J32812" s="72"/>
      <c r="K32812" s="72"/>
    </row>
    <row r="32813" spans="9:11">
      <c r="I32813" s="72"/>
      <c r="J32813" s="72"/>
      <c r="K32813" s="72"/>
    </row>
    <row r="32814" spans="9:11">
      <c r="I32814" s="72"/>
      <c r="J32814" s="72"/>
      <c r="K32814" s="72"/>
    </row>
    <row r="32815" spans="9:11">
      <c r="I32815" s="72"/>
      <c r="J32815" s="72"/>
      <c r="K32815" s="72"/>
    </row>
    <row r="32816" spans="9:11">
      <c r="I32816" s="72"/>
      <c r="J32816" s="72"/>
      <c r="K32816" s="72"/>
    </row>
    <row r="32817" spans="9:11">
      <c r="I32817" s="72"/>
      <c r="J32817" s="72"/>
      <c r="K32817" s="72"/>
    </row>
    <row r="32818" spans="9:11">
      <c r="I32818" s="72"/>
      <c r="J32818" s="72"/>
      <c r="K32818" s="72"/>
    </row>
    <row r="32819" spans="9:11">
      <c r="I32819" s="72"/>
      <c r="J32819" s="72"/>
      <c r="K32819" s="72"/>
    </row>
    <row r="32820" spans="9:11">
      <c r="I32820" s="72"/>
      <c r="J32820" s="72"/>
      <c r="K32820" s="72"/>
    </row>
    <row r="32821" spans="9:11">
      <c r="I32821" s="72"/>
      <c r="J32821" s="72"/>
      <c r="K32821" s="72"/>
    </row>
    <row r="32822" spans="9:11">
      <c r="I32822" s="72"/>
      <c r="J32822" s="72"/>
      <c r="K32822" s="72"/>
    </row>
    <row r="32823" spans="9:11">
      <c r="I32823" s="72"/>
      <c r="J32823" s="72"/>
      <c r="K32823" s="72"/>
    </row>
    <row r="32824" spans="9:11">
      <c r="I32824" s="72"/>
      <c r="J32824" s="72"/>
      <c r="K32824" s="72"/>
    </row>
    <row r="32825" spans="9:11">
      <c r="I32825" s="72"/>
      <c r="J32825" s="72"/>
      <c r="K32825" s="72"/>
    </row>
    <row r="32826" spans="9:11">
      <c r="I32826" s="72"/>
      <c r="J32826" s="72"/>
      <c r="K32826" s="72"/>
    </row>
    <row r="32827" spans="9:11">
      <c r="I32827" s="72"/>
      <c r="J32827" s="72"/>
      <c r="K32827" s="72"/>
    </row>
    <row r="32828" spans="9:11">
      <c r="I32828" s="72"/>
      <c r="J32828" s="72"/>
      <c r="K32828" s="72"/>
    </row>
    <row r="32829" spans="9:11">
      <c r="I32829" s="72"/>
      <c r="J32829" s="72"/>
      <c r="K32829" s="72"/>
    </row>
    <row r="32830" spans="9:11">
      <c r="I32830" s="72"/>
      <c r="J32830" s="72"/>
      <c r="K32830" s="72"/>
    </row>
    <row r="32831" spans="9:11">
      <c r="I32831" s="72"/>
      <c r="J32831" s="72"/>
      <c r="K32831" s="72"/>
    </row>
    <row r="32832" spans="9:11">
      <c r="I32832" s="72"/>
      <c r="J32832" s="72"/>
      <c r="K32832" s="72"/>
    </row>
    <row r="32833" spans="9:11">
      <c r="I32833" s="72"/>
      <c r="J32833" s="72"/>
      <c r="K32833" s="72"/>
    </row>
    <row r="32834" spans="9:11">
      <c r="I32834" s="72"/>
      <c r="J32834" s="72"/>
      <c r="K32834" s="72"/>
    </row>
    <row r="32835" spans="9:11">
      <c r="I32835" s="72"/>
      <c r="J32835" s="72"/>
      <c r="K32835" s="72"/>
    </row>
    <row r="32836" spans="9:11">
      <c r="I32836" s="72"/>
      <c r="J32836" s="72"/>
      <c r="K32836" s="72"/>
    </row>
    <row r="32837" spans="9:11">
      <c r="I32837" s="72"/>
      <c r="J32837" s="72"/>
      <c r="K32837" s="72"/>
    </row>
    <row r="32838" spans="9:11">
      <c r="I32838" s="72"/>
      <c r="J32838" s="72"/>
      <c r="K32838" s="72"/>
    </row>
    <row r="32839" spans="9:11">
      <c r="I32839" s="72"/>
      <c r="J32839" s="72"/>
      <c r="K32839" s="72"/>
    </row>
    <row r="32840" spans="9:11">
      <c r="I32840" s="72"/>
      <c r="J32840" s="72"/>
      <c r="K32840" s="72"/>
    </row>
    <row r="32841" spans="9:11">
      <c r="I32841" s="72"/>
      <c r="J32841" s="72"/>
      <c r="K32841" s="72"/>
    </row>
    <row r="32842" spans="9:11">
      <c r="I32842" s="72"/>
      <c r="J32842" s="72"/>
      <c r="K32842" s="72"/>
    </row>
    <row r="32843" spans="9:11">
      <c r="I32843" s="72"/>
      <c r="J32843" s="72"/>
      <c r="K32843" s="72"/>
    </row>
    <row r="32844" spans="9:11">
      <c r="I32844" s="72"/>
      <c r="J32844" s="72"/>
      <c r="K32844" s="72"/>
    </row>
    <row r="32845" spans="9:11">
      <c r="I32845" s="72"/>
      <c r="J32845" s="72"/>
      <c r="K32845" s="72"/>
    </row>
    <row r="32846" spans="9:11">
      <c r="I32846" s="72"/>
      <c r="J32846" s="72"/>
      <c r="K32846" s="72"/>
    </row>
    <row r="32847" spans="9:11">
      <c r="I32847" s="72"/>
      <c r="J32847" s="72"/>
      <c r="K32847" s="72"/>
    </row>
    <row r="32848" spans="9:11">
      <c r="I32848" s="72"/>
      <c r="J32848" s="72"/>
      <c r="K32848" s="72"/>
    </row>
    <row r="32849" spans="9:11">
      <c r="I32849" s="72"/>
      <c r="J32849" s="72"/>
      <c r="K32849" s="72"/>
    </row>
    <row r="32850" spans="9:11">
      <c r="I32850" s="72"/>
      <c r="J32850" s="72"/>
      <c r="K32850" s="72"/>
    </row>
    <row r="32851" spans="9:11">
      <c r="I32851" s="72"/>
      <c r="J32851" s="72"/>
      <c r="K32851" s="72"/>
    </row>
    <row r="32852" spans="9:11">
      <c r="I32852" s="72"/>
      <c r="J32852" s="72"/>
      <c r="K32852" s="72"/>
    </row>
    <row r="32853" spans="9:11">
      <c r="I32853" s="72"/>
      <c r="J32853" s="72"/>
      <c r="K32853" s="72"/>
    </row>
    <row r="32854" spans="9:11">
      <c r="I32854" s="72"/>
      <c r="J32854" s="72"/>
      <c r="K32854" s="72"/>
    </row>
    <row r="32855" spans="9:11">
      <c r="I32855" s="72"/>
      <c r="J32855" s="72"/>
      <c r="K32855" s="72"/>
    </row>
    <row r="32856" spans="9:11">
      <c r="I32856" s="72"/>
      <c r="J32856" s="72"/>
      <c r="K32856" s="72"/>
    </row>
    <row r="32857" spans="9:11">
      <c r="I32857" s="72"/>
      <c r="J32857" s="72"/>
      <c r="K32857" s="72"/>
    </row>
    <row r="32858" spans="9:11">
      <c r="I32858" s="72"/>
      <c r="J32858" s="72"/>
      <c r="K32858" s="72"/>
    </row>
    <row r="32859" spans="9:11">
      <c r="I32859" s="72"/>
      <c r="J32859" s="72"/>
      <c r="K32859" s="72"/>
    </row>
    <row r="32860" spans="9:11">
      <c r="I32860" s="72"/>
      <c r="J32860" s="72"/>
      <c r="K32860" s="72"/>
    </row>
    <row r="32861" spans="9:11">
      <c r="I32861" s="72"/>
      <c r="J32861" s="72"/>
      <c r="K32861" s="72"/>
    </row>
    <row r="32862" spans="9:11">
      <c r="I32862" s="72"/>
      <c r="J32862" s="72"/>
      <c r="K32862" s="72"/>
    </row>
    <row r="32863" spans="9:11">
      <c r="I32863" s="72"/>
      <c r="J32863" s="72"/>
      <c r="K32863" s="72"/>
    </row>
    <row r="32864" spans="9:11">
      <c r="I32864" s="72"/>
      <c r="J32864" s="72"/>
      <c r="K32864" s="72"/>
    </row>
    <row r="32865" spans="9:11">
      <c r="I32865" s="72"/>
      <c r="J32865" s="72"/>
      <c r="K32865" s="72"/>
    </row>
    <row r="32866" spans="9:11">
      <c r="I32866" s="72"/>
      <c r="J32866" s="72"/>
      <c r="K32866" s="72"/>
    </row>
    <row r="32867" spans="9:11">
      <c r="I32867" s="72"/>
      <c r="J32867" s="72"/>
      <c r="K32867" s="72"/>
    </row>
    <row r="32868" spans="9:11">
      <c r="I32868" s="72"/>
      <c r="J32868" s="72"/>
      <c r="K32868" s="72"/>
    </row>
    <row r="32869" spans="9:11">
      <c r="I32869" s="72"/>
      <c r="J32869" s="72"/>
      <c r="K32869" s="72"/>
    </row>
    <row r="32870" spans="9:11">
      <c r="I32870" s="72"/>
      <c r="J32870" s="72"/>
      <c r="K32870" s="72"/>
    </row>
    <row r="32871" spans="9:11">
      <c r="I32871" s="72"/>
      <c r="J32871" s="72"/>
      <c r="K32871" s="72"/>
    </row>
    <row r="32872" spans="9:11">
      <c r="I32872" s="72"/>
      <c r="J32872" s="72"/>
      <c r="K32872" s="72"/>
    </row>
    <row r="32873" spans="9:11">
      <c r="I32873" s="72"/>
      <c r="J32873" s="72"/>
      <c r="K32873" s="72"/>
    </row>
    <row r="32874" spans="9:11">
      <c r="I32874" s="72"/>
      <c r="J32874" s="72"/>
      <c r="K32874" s="72"/>
    </row>
    <row r="32875" spans="9:11">
      <c r="I32875" s="72"/>
      <c r="J32875" s="72"/>
      <c r="K32875" s="72"/>
    </row>
    <row r="32876" spans="9:11">
      <c r="I32876" s="72"/>
      <c r="J32876" s="72"/>
      <c r="K32876" s="72"/>
    </row>
    <row r="32877" spans="9:11">
      <c r="I32877" s="72"/>
      <c r="J32877" s="72"/>
      <c r="K32877" s="72"/>
    </row>
    <row r="32878" spans="9:11">
      <c r="I32878" s="72"/>
      <c r="J32878" s="72"/>
      <c r="K32878" s="72"/>
    </row>
    <row r="32879" spans="9:11">
      <c r="I32879" s="72"/>
      <c r="J32879" s="72"/>
      <c r="K32879" s="72"/>
    </row>
    <row r="32880" spans="9:11">
      <c r="I32880" s="72"/>
      <c r="J32880" s="72"/>
      <c r="K32880" s="72"/>
    </row>
    <row r="32881" spans="9:11">
      <c r="I32881" s="72"/>
      <c r="J32881" s="72"/>
      <c r="K32881" s="72"/>
    </row>
    <row r="32882" spans="9:11">
      <c r="I32882" s="72"/>
      <c r="J32882" s="72"/>
      <c r="K32882" s="72"/>
    </row>
    <row r="32883" spans="9:11">
      <c r="I32883" s="72"/>
      <c r="J32883" s="72"/>
      <c r="K32883" s="72"/>
    </row>
    <row r="32884" spans="9:11">
      <c r="I32884" s="72"/>
      <c r="J32884" s="72"/>
      <c r="K32884" s="72"/>
    </row>
    <row r="32885" spans="9:11">
      <c r="I32885" s="72"/>
      <c r="J32885" s="72"/>
      <c r="K32885" s="72"/>
    </row>
    <row r="32886" spans="9:11">
      <c r="I32886" s="72"/>
      <c r="J32886" s="72"/>
      <c r="K32886" s="72"/>
    </row>
    <row r="32887" spans="9:11">
      <c r="I32887" s="72"/>
      <c r="J32887" s="72"/>
      <c r="K32887" s="72"/>
    </row>
    <row r="32888" spans="9:11">
      <c r="I32888" s="72"/>
      <c r="J32888" s="72"/>
      <c r="K32888" s="72"/>
    </row>
    <row r="32889" spans="9:11">
      <c r="I32889" s="72"/>
      <c r="J32889" s="72"/>
      <c r="K32889" s="72"/>
    </row>
    <row r="32890" spans="9:11">
      <c r="I32890" s="72"/>
      <c r="J32890" s="72"/>
      <c r="K32890" s="72"/>
    </row>
    <row r="32891" spans="9:11">
      <c r="I32891" s="72"/>
      <c r="J32891" s="72"/>
      <c r="K32891" s="72"/>
    </row>
    <row r="32892" spans="9:11">
      <c r="I32892" s="72"/>
      <c r="J32892" s="72"/>
      <c r="K32892" s="72"/>
    </row>
    <row r="32893" spans="9:11">
      <c r="I32893" s="72"/>
      <c r="J32893" s="72"/>
      <c r="K32893" s="72"/>
    </row>
    <row r="32894" spans="9:11">
      <c r="I32894" s="72"/>
      <c r="J32894" s="72"/>
      <c r="K32894" s="72"/>
    </row>
    <row r="32895" spans="9:11">
      <c r="I32895" s="72"/>
      <c r="J32895" s="72"/>
      <c r="K32895" s="72"/>
    </row>
    <row r="32896" spans="9:11">
      <c r="I32896" s="72"/>
      <c r="J32896" s="72"/>
      <c r="K32896" s="72"/>
    </row>
    <row r="32897" spans="9:11">
      <c r="I32897" s="72"/>
      <c r="J32897" s="72"/>
      <c r="K32897" s="72"/>
    </row>
    <row r="32898" spans="9:11">
      <c r="I32898" s="72"/>
      <c r="J32898" s="72"/>
      <c r="K32898" s="72"/>
    </row>
    <row r="32899" spans="9:11">
      <c r="I32899" s="72"/>
      <c r="J32899" s="72"/>
      <c r="K32899" s="72"/>
    </row>
    <row r="32900" spans="9:11">
      <c r="I32900" s="72"/>
      <c r="J32900" s="72"/>
      <c r="K32900" s="72"/>
    </row>
    <row r="32901" spans="9:11">
      <c r="I32901" s="72"/>
      <c r="J32901" s="72"/>
      <c r="K32901" s="72"/>
    </row>
    <row r="32902" spans="9:11">
      <c r="I32902" s="72"/>
      <c r="J32902" s="72"/>
      <c r="K32902" s="72"/>
    </row>
    <row r="32903" spans="9:11">
      <c r="I32903" s="72"/>
      <c r="J32903" s="72"/>
      <c r="K32903" s="72"/>
    </row>
    <row r="32904" spans="9:11">
      <c r="I32904" s="72"/>
      <c r="J32904" s="72"/>
      <c r="K32904" s="72"/>
    </row>
    <row r="32905" spans="9:11">
      <c r="I32905" s="72"/>
      <c r="J32905" s="72"/>
      <c r="K32905" s="72"/>
    </row>
    <row r="32906" spans="9:11">
      <c r="I32906" s="72"/>
      <c r="J32906" s="72"/>
      <c r="K32906" s="72"/>
    </row>
    <row r="32907" spans="9:11">
      <c r="I32907" s="72"/>
      <c r="J32907" s="72"/>
      <c r="K32907" s="72"/>
    </row>
    <row r="32908" spans="9:11">
      <c r="I32908" s="72"/>
      <c r="J32908" s="72"/>
      <c r="K32908" s="72"/>
    </row>
    <row r="32909" spans="9:11">
      <c r="I32909" s="72"/>
      <c r="J32909" s="72"/>
      <c r="K32909" s="72"/>
    </row>
    <row r="32910" spans="9:11">
      <c r="I32910" s="72"/>
      <c r="J32910" s="72"/>
      <c r="K32910" s="72"/>
    </row>
    <row r="32911" spans="9:11">
      <c r="I32911" s="72"/>
      <c r="J32911" s="72"/>
      <c r="K32911" s="72"/>
    </row>
    <row r="32912" spans="9:11">
      <c r="I32912" s="72"/>
      <c r="J32912" s="72"/>
      <c r="K32912" s="72"/>
    </row>
    <row r="32913" spans="9:11">
      <c r="I32913" s="72"/>
      <c r="J32913" s="72"/>
      <c r="K32913" s="72"/>
    </row>
    <row r="32914" spans="9:11">
      <c r="I32914" s="72"/>
      <c r="J32914" s="72"/>
      <c r="K32914" s="72"/>
    </row>
    <row r="32915" spans="9:11">
      <c r="I32915" s="72"/>
      <c r="J32915" s="72"/>
      <c r="K32915" s="72"/>
    </row>
    <row r="32916" spans="9:11">
      <c r="I32916" s="72"/>
      <c r="J32916" s="72"/>
      <c r="K32916" s="72"/>
    </row>
    <row r="32917" spans="9:11">
      <c r="I32917" s="72"/>
      <c r="J32917" s="72"/>
      <c r="K32917" s="72"/>
    </row>
    <row r="32918" spans="9:11">
      <c r="I32918" s="72"/>
      <c r="J32918" s="72"/>
      <c r="K32918" s="72"/>
    </row>
    <row r="32919" spans="9:11">
      <c r="I32919" s="72"/>
      <c r="J32919" s="72"/>
      <c r="K32919" s="72"/>
    </row>
    <row r="32920" spans="9:11">
      <c r="I32920" s="72"/>
      <c r="J32920" s="72"/>
      <c r="K32920" s="72"/>
    </row>
    <row r="32921" spans="9:11">
      <c r="I32921" s="72"/>
      <c r="J32921" s="72"/>
      <c r="K32921" s="72"/>
    </row>
    <row r="32922" spans="9:11">
      <c r="I32922" s="72"/>
      <c r="J32922" s="72"/>
      <c r="K32922" s="72"/>
    </row>
    <row r="32923" spans="9:11">
      <c r="I32923" s="72"/>
      <c r="J32923" s="72"/>
      <c r="K32923" s="72"/>
    </row>
    <row r="32924" spans="9:11">
      <c r="I32924" s="72"/>
      <c r="J32924" s="72"/>
      <c r="K32924" s="72"/>
    </row>
    <row r="32925" spans="9:11">
      <c r="I32925" s="72"/>
      <c r="J32925" s="72"/>
      <c r="K32925" s="72"/>
    </row>
    <row r="32926" spans="9:11">
      <c r="I32926" s="72"/>
      <c r="J32926" s="72"/>
      <c r="K32926" s="72"/>
    </row>
    <row r="32927" spans="9:11">
      <c r="I32927" s="72"/>
      <c r="J32927" s="72"/>
      <c r="K32927" s="72"/>
    </row>
    <row r="32928" spans="9:11">
      <c r="I32928" s="72"/>
      <c r="J32928" s="72"/>
      <c r="K32928" s="72"/>
    </row>
    <row r="32929" spans="9:11">
      <c r="I32929" s="72"/>
      <c r="J32929" s="72"/>
      <c r="K32929" s="72"/>
    </row>
    <row r="32930" spans="9:11">
      <c r="I32930" s="72"/>
      <c r="J32930" s="72"/>
      <c r="K32930" s="72"/>
    </row>
    <row r="32931" spans="9:11">
      <c r="I32931" s="72"/>
      <c r="J32931" s="72"/>
      <c r="K32931" s="72"/>
    </row>
    <row r="32932" spans="9:11">
      <c r="I32932" s="72"/>
      <c r="J32932" s="72"/>
      <c r="K32932" s="72"/>
    </row>
    <row r="32933" spans="9:11">
      <c r="I32933" s="72"/>
      <c r="J32933" s="72"/>
      <c r="K32933" s="72"/>
    </row>
    <row r="32934" spans="9:11">
      <c r="I32934" s="72"/>
      <c r="J32934" s="72"/>
      <c r="K32934" s="72"/>
    </row>
    <row r="32935" spans="9:11">
      <c r="I32935" s="72"/>
      <c r="J32935" s="72"/>
      <c r="K32935" s="72"/>
    </row>
    <row r="32936" spans="9:11">
      <c r="I32936" s="72"/>
      <c r="J32936" s="72"/>
      <c r="K32936" s="72"/>
    </row>
    <row r="32937" spans="9:11">
      <c r="I32937" s="72"/>
      <c r="J32937" s="72"/>
      <c r="K32937" s="72"/>
    </row>
    <row r="32938" spans="9:11">
      <c r="I32938" s="72"/>
      <c r="J32938" s="72"/>
      <c r="K32938" s="72"/>
    </row>
    <row r="32939" spans="9:11">
      <c r="I32939" s="72"/>
      <c r="J32939" s="72"/>
      <c r="K32939" s="72"/>
    </row>
    <row r="32940" spans="9:11">
      <c r="I32940" s="72"/>
      <c r="J32940" s="72"/>
      <c r="K32940" s="72"/>
    </row>
    <row r="32941" spans="9:11">
      <c r="I32941" s="72"/>
      <c r="J32941" s="72"/>
      <c r="K32941" s="72"/>
    </row>
    <row r="32942" spans="9:11">
      <c r="I32942" s="72"/>
      <c r="J32942" s="72"/>
      <c r="K32942" s="72"/>
    </row>
    <row r="32943" spans="9:11">
      <c r="I32943" s="72"/>
      <c r="J32943" s="72"/>
      <c r="K32943" s="72"/>
    </row>
    <row r="32944" spans="9:11">
      <c r="I32944" s="72"/>
      <c r="J32944" s="72"/>
      <c r="K32944" s="72"/>
    </row>
    <row r="32945" spans="9:11">
      <c r="I32945" s="72"/>
      <c r="J32945" s="72"/>
      <c r="K32945" s="72"/>
    </row>
    <row r="32946" spans="9:11">
      <c r="I32946" s="72"/>
      <c r="J32946" s="72"/>
      <c r="K32946" s="72"/>
    </row>
    <row r="32947" spans="9:11">
      <c r="I32947" s="72"/>
      <c r="J32947" s="72"/>
      <c r="K32947" s="72"/>
    </row>
    <row r="32948" spans="9:11">
      <c r="I32948" s="72"/>
      <c r="J32948" s="72"/>
      <c r="K32948" s="72"/>
    </row>
    <row r="32949" spans="9:11">
      <c r="I32949" s="72"/>
      <c r="J32949" s="72"/>
      <c r="K32949" s="72"/>
    </row>
    <row r="32950" spans="9:11">
      <c r="I32950" s="72"/>
      <c r="J32950" s="72"/>
      <c r="K32950" s="72"/>
    </row>
    <row r="32951" spans="9:11">
      <c r="I32951" s="72"/>
      <c r="J32951" s="72"/>
      <c r="K32951" s="72"/>
    </row>
    <row r="32952" spans="9:11">
      <c r="I32952" s="72"/>
      <c r="J32952" s="72"/>
      <c r="K32952" s="72"/>
    </row>
    <row r="32953" spans="9:11">
      <c r="I32953" s="72"/>
      <c r="J32953" s="72"/>
      <c r="K32953" s="72"/>
    </row>
    <row r="32954" spans="9:11">
      <c r="I32954" s="72"/>
      <c r="J32954" s="72"/>
      <c r="K32954" s="72"/>
    </row>
    <row r="32955" spans="9:11">
      <c r="I32955" s="72"/>
      <c r="J32955" s="72"/>
      <c r="K32955" s="72"/>
    </row>
    <row r="32956" spans="9:11">
      <c r="I32956" s="72"/>
      <c r="J32956" s="72"/>
      <c r="K32956" s="72"/>
    </row>
    <row r="32957" spans="9:11">
      <c r="I32957" s="72"/>
      <c r="J32957" s="72"/>
      <c r="K32957" s="72"/>
    </row>
    <row r="32958" spans="9:11">
      <c r="I32958" s="72"/>
      <c r="J32958" s="72"/>
      <c r="K32958" s="72"/>
    </row>
    <row r="32959" spans="9:11">
      <c r="I32959" s="72"/>
      <c r="J32959" s="72"/>
      <c r="K32959" s="72"/>
    </row>
    <row r="32960" spans="9:11">
      <c r="I32960" s="72"/>
      <c r="J32960" s="72"/>
      <c r="K32960" s="72"/>
    </row>
    <row r="32961" spans="9:11">
      <c r="I32961" s="72"/>
      <c r="J32961" s="72"/>
      <c r="K32961" s="72"/>
    </row>
    <row r="32962" spans="9:11">
      <c r="I32962" s="72"/>
      <c r="J32962" s="72"/>
      <c r="K32962" s="72"/>
    </row>
    <row r="32963" spans="9:11">
      <c r="I32963" s="72"/>
      <c r="J32963" s="72"/>
      <c r="K32963" s="72"/>
    </row>
    <row r="32964" spans="9:11">
      <c r="I32964" s="72"/>
      <c r="J32964" s="72"/>
      <c r="K32964" s="72"/>
    </row>
    <row r="32965" spans="9:11">
      <c r="I32965" s="72"/>
      <c r="J32965" s="72"/>
      <c r="K32965" s="72"/>
    </row>
    <row r="32966" spans="9:11">
      <c r="I32966" s="72"/>
      <c r="J32966" s="72"/>
      <c r="K32966" s="72"/>
    </row>
    <row r="32967" spans="9:11">
      <c r="I32967" s="72"/>
      <c r="J32967" s="72"/>
      <c r="K32967" s="72"/>
    </row>
    <row r="32968" spans="9:11">
      <c r="I32968" s="72"/>
      <c r="J32968" s="72"/>
      <c r="K32968" s="72"/>
    </row>
    <row r="32969" spans="9:11">
      <c r="I32969" s="72"/>
      <c r="J32969" s="72"/>
      <c r="K32969" s="72"/>
    </row>
    <row r="32970" spans="9:11">
      <c r="I32970" s="72"/>
      <c r="J32970" s="72"/>
      <c r="K32970" s="72"/>
    </row>
    <row r="32971" spans="9:11">
      <c r="I32971" s="72"/>
      <c r="J32971" s="72"/>
      <c r="K32971" s="72"/>
    </row>
    <row r="32972" spans="9:11">
      <c r="I32972" s="72"/>
      <c r="J32972" s="72"/>
      <c r="K32972" s="72"/>
    </row>
    <row r="32973" spans="9:11">
      <c r="I32973" s="72"/>
      <c r="J32973" s="72"/>
      <c r="K32973" s="72"/>
    </row>
    <row r="32974" spans="9:11">
      <c r="I32974" s="72"/>
      <c r="J32974" s="72"/>
      <c r="K32974" s="72"/>
    </row>
    <row r="32975" spans="9:11">
      <c r="I32975" s="72"/>
      <c r="J32975" s="72"/>
      <c r="K32975" s="72"/>
    </row>
    <row r="32976" spans="9:11">
      <c r="I32976" s="72"/>
      <c r="J32976" s="72"/>
      <c r="K32976" s="72"/>
    </row>
    <row r="32977" spans="9:11">
      <c r="I32977" s="72"/>
      <c r="J32977" s="72"/>
      <c r="K32977" s="72"/>
    </row>
    <row r="32978" spans="9:11">
      <c r="I32978" s="72"/>
      <c r="J32978" s="72"/>
      <c r="K32978" s="72"/>
    </row>
    <row r="32979" spans="9:11">
      <c r="I32979" s="72"/>
      <c r="J32979" s="72"/>
      <c r="K32979" s="72"/>
    </row>
    <row r="32980" spans="9:11">
      <c r="I32980" s="72"/>
      <c r="J32980" s="72"/>
      <c r="K32980" s="72"/>
    </row>
    <row r="32981" spans="9:11">
      <c r="I32981" s="72"/>
      <c r="J32981" s="72"/>
      <c r="K32981" s="72"/>
    </row>
    <row r="32982" spans="9:11">
      <c r="I32982" s="72"/>
      <c r="J32982" s="72"/>
      <c r="K32982" s="72"/>
    </row>
    <row r="32983" spans="9:11">
      <c r="I32983" s="72"/>
      <c r="J32983" s="72"/>
      <c r="K32983" s="72"/>
    </row>
    <row r="32984" spans="9:11">
      <c r="I32984" s="72"/>
      <c r="J32984" s="72"/>
      <c r="K32984" s="72"/>
    </row>
    <row r="32985" spans="9:11">
      <c r="I32985" s="72"/>
      <c r="J32985" s="72"/>
      <c r="K32985" s="72"/>
    </row>
    <row r="32986" spans="9:11">
      <c r="I32986" s="72"/>
      <c r="J32986" s="72"/>
      <c r="K32986" s="72"/>
    </row>
    <row r="32987" spans="9:11">
      <c r="I32987" s="72"/>
      <c r="J32987" s="72"/>
      <c r="K32987" s="72"/>
    </row>
    <row r="32988" spans="9:11">
      <c r="I32988" s="72"/>
      <c r="J32988" s="72"/>
      <c r="K32988" s="72"/>
    </row>
    <row r="32989" spans="9:11">
      <c r="I32989" s="72"/>
      <c r="J32989" s="72"/>
      <c r="K32989" s="72"/>
    </row>
    <row r="32990" spans="9:11">
      <c r="I32990" s="72"/>
      <c r="J32990" s="72"/>
      <c r="K32990" s="72"/>
    </row>
    <row r="32991" spans="9:11">
      <c r="I32991" s="72"/>
      <c r="J32991" s="72"/>
      <c r="K32991" s="72"/>
    </row>
    <row r="32992" spans="9:11">
      <c r="I32992" s="72"/>
      <c r="J32992" s="72"/>
      <c r="K32992" s="72"/>
    </row>
    <row r="32993" spans="9:11">
      <c r="I32993" s="72"/>
      <c r="J32993" s="72"/>
      <c r="K32993" s="72"/>
    </row>
    <row r="32994" spans="9:11">
      <c r="I32994" s="72"/>
      <c r="J32994" s="72"/>
      <c r="K32994" s="72"/>
    </row>
    <row r="32995" spans="9:11">
      <c r="I32995" s="72"/>
      <c r="J32995" s="72"/>
      <c r="K32995" s="72"/>
    </row>
    <row r="32996" spans="9:11">
      <c r="I32996" s="72"/>
      <c r="J32996" s="72"/>
      <c r="K32996" s="72"/>
    </row>
    <row r="32997" spans="9:11">
      <c r="I32997" s="72"/>
      <c r="J32997" s="72"/>
      <c r="K32997" s="72"/>
    </row>
    <row r="32998" spans="9:11">
      <c r="I32998" s="72"/>
      <c r="J32998" s="72"/>
      <c r="K32998" s="72"/>
    </row>
    <row r="32999" spans="9:11">
      <c r="I32999" s="72"/>
      <c r="J32999" s="72"/>
      <c r="K32999" s="72"/>
    </row>
    <row r="33000" spans="9:11">
      <c r="I33000" s="72"/>
      <c r="J33000" s="72"/>
      <c r="K33000" s="72"/>
    </row>
    <row r="33001" spans="9:11">
      <c r="I33001" s="72"/>
      <c r="J33001" s="72"/>
      <c r="K33001" s="72"/>
    </row>
    <row r="33002" spans="9:11">
      <c r="I33002" s="72"/>
      <c r="J33002" s="72"/>
      <c r="K33002" s="72"/>
    </row>
    <row r="33003" spans="9:11">
      <c r="I33003" s="72"/>
      <c r="J33003" s="72"/>
      <c r="K33003" s="72"/>
    </row>
    <row r="33004" spans="9:11">
      <c r="I33004" s="72"/>
      <c r="J33004" s="72"/>
      <c r="K33004" s="72"/>
    </row>
    <row r="33005" spans="9:11">
      <c r="I33005" s="72"/>
      <c r="J33005" s="72"/>
      <c r="K33005" s="72"/>
    </row>
    <row r="33006" spans="9:11">
      <c r="I33006" s="72"/>
      <c r="J33006" s="72"/>
      <c r="K33006" s="72"/>
    </row>
    <row r="33007" spans="9:11">
      <c r="I33007" s="72"/>
      <c r="J33007" s="72"/>
      <c r="K33007" s="72"/>
    </row>
    <row r="33008" spans="9:11">
      <c r="I33008" s="72"/>
      <c r="J33008" s="72"/>
      <c r="K33008" s="72"/>
    </row>
    <row r="33009" spans="9:11">
      <c r="I33009" s="72"/>
      <c r="J33009" s="72"/>
      <c r="K33009" s="72"/>
    </row>
    <row r="33010" spans="9:11">
      <c r="I33010" s="72"/>
      <c r="J33010" s="72"/>
      <c r="K33010" s="72"/>
    </row>
    <row r="33011" spans="9:11">
      <c r="I33011" s="72"/>
      <c r="J33011" s="72"/>
      <c r="K33011" s="72"/>
    </row>
    <row r="33012" spans="9:11">
      <c r="I33012" s="72"/>
      <c r="J33012" s="72"/>
      <c r="K33012" s="72"/>
    </row>
    <row r="33013" spans="9:11">
      <c r="I33013" s="72"/>
      <c r="J33013" s="72"/>
      <c r="K33013" s="72"/>
    </row>
    <row r="33014" spans="9:11">
      <c r="I33014" s="72"/>
      <c r="J33014" s="72"/>
      <c r="K33014" s="72"/>
    </row>
    <row r="33015" spans="9:11">
      <c r="I33015" s="72"/>
      <c r="J33015" s="72"/>
      <c r="K33015" s="72"/>
    </row>
    <row r="33016" spans="9:11">
      <c r="I33016" s="72"/>
      <c r="J33016" s="72"/>
      <c r="K33016" s="72"/>
    </row>
    <row r="33017" spans="9:11">
      <c r="I33017" s="72"/>
      <c r="J33017" s="72"/>
      <c r="K33017" s="72"/>
    </row>
    <row r="33018" spans="9:11">
      <c r="I33018" s="72"/>
      <c r="J33018" s="72"/>
      <c r="K33018" s="72"/>
    </row>
    <row r="33019" spans="9:11">
      <c r="I33019" s="72"/>
      <c r="J33019" s="72"/>
      <c r="K33019" s="72"/>
    </row>
    <row r="33020" spans="9:11">
      <c r="I33020" s="72"/>
      <c r="J33020" s="72"/>
      <c r="K33020" s="72"/>
    </row>
    <row r="33021" spans="9:11">
      <c r="I33021" s="72"/>
      <c r="J33021" s="72"/>
      <c r="K33021" s="72"/>
    </row>
    <row r="33022" spans="9:11">
      <c r="I33022" s="72"/>
      <c r="J33022" s="72"/>
      <c r="K33022" s="72"/>
    </row>
    <row r="33023" spans="9:11">
      <c r="I33023" s="72"/>
      <c r="J33023" s="72"/>
      <c r="K33023" s="72"/>
    </row>
    <row r="33024" spans="9:11">
      <c r="I33024" s="72"/>
      <c r="J33024" s="72"/>
      <c r="K33024" s="72"/>
    </row>
    <row r="33025" spans="9:11">
      <c r="I33025" s="72"/>
      <c r="J33025" s="72"/>
      <c r="K33025" s="72"/>
    </row>
    <row r="33026" spans="9:11">
      <c r="I33026" s="72"/>
      <c r="J33026" s="72"/>
      <c r="K33026" s="72"/>
    </row>
    <row r="33027" spans="9:11">
      <c r="I33027" s="72"/>
      <c r="J33027" s="72"/>
      <c r="K33027" s="72"/>
    </row>
    <row r="33028" spans="9:11">
      <c r="I33028" s="72"/>
      <c r="J33028" s="72"/>
      <c r="K33028" s="72"/>
    </row>
    <row r="33029" spans="9:11">
      <c r="I33029" s="72"/>
      <c r="J33029" s="72"/>
      <c r="K33029" s="72"/>
    </row>
    <row r="33030" spans="9:11">
      <c r="I33030" s="72"/>
      <c r="J33030" s="72"/>
      <c r="K33030" s="72"/>
    </row>
    <row r="33031" spans="9:11">
      <c r="I33031" s="72"/>
      <c r="J33031" s="72"/>
      <c r="K33031" s="72"/>
    </row>
    <row r="33032" spans="9:11">
      <c r="I33032" s="72"/>
      <c r="J33032" s="72"/>
      <c r="K33032" s="72"/>
    </row>
    <row r="33033" spans="9:11">
      <c r="I33033" s="72"/>
      <c r="J33033" s="72"/>
      <c r="K33033" s="72"/>
    </row>
    <row r="33034" spans="9:11">
      <c r="I33034" s="72"/>
      <c r="J33034" s="72"/>
      <c r="K33034" s="72"/>
    </row>
    <row r="33035" spans="9:11">
      <c r="I33035" s="72"/>
      <c r="J33035" s="72"/>
      <c r="K33035" s="72"/>
    </row>
    <row r="33036" spans="9:11">
      <c r="I33036" s="72"/>
      <c r="J33036" s="72"/>
      <c r="K33036" s="72"/>
    </row>
    <row r="33037" spans="9:11">
      <c r="I33037" s="72"/>
      <c r="J33037" s="72"/>
      <c r="K33037" s="72"/>
    </row>
    <row r="33038" spans="9:11">
      <c r="I33038" s="72"/>
      <c r="J33038" s="72"/>
      <c r="K33038" s="72"/>
    </row>
    <row r="33039" spans="9:11">
      <c r="I33039" s="72"/>
      <c r="J33039" s="72"/>
      <c r="K33039" s="72"/>
    </row>
    <row r="33040" spans="9:11">
      <c r="I33040" s="72"/>
      <c r="J33040" s="72"/>
      <c r="K33040" s="72"/>
    </row>
    <row r="33041" spans="9:11">
      <c r="I33041" s="72"/>
      <c r="J33041" s="72"/>
      <c r="K33041" s="72"/>
    </row>
    <row r="33042" spans="9:11">
      <c r="I33042" s="72"/>
      <c r="J33042" s="72"/>
      <c r="K33042" s="72"/>
    </row>
    <row r="33043" spans="9:11">
      <c r="I33043" s="72"/>
      <c r="J33043" s="72"/>
      <c r="K33043" s="72"/>
    </row>
    <row r="33044" spans="9:11">
      <c r="I33044" s="72"/>
      <c r="J33044" s="72"/>
      <c r="K33044" s="72"/>
    </row>
    <row r="33045" spans="9:11">
      <c r="I33045" s="72"/>
      <c r="J33045" s="72"/>
      <c r="K33045" s="72"/>
    </row>
    <row r="33046" spans="9:11">
      <c r="I33046" s="72"/>
      <c r="J33046" s="72"/>
      <c r="K33046" s="72"/>
    </row>
    <row r="33047" spans="9:11">
      <c r="I33047" s="72"/>
      <c r="J33047" s="72"/>
      <c r="K33047" s="72"/>
    </row>
    <row r="33048" spans="9:11">
      <c r="I33048" s="72"/>
      <c r="J33048" s="72"/>
      <c r="K33048" s="72"/>
    </row>
    <row r="33049" spans="9:11">
      <c r="I33049" s="72"/>
      <c r="J33049" s="72"/>
      <c r="K33049" s="72"/>
    </row>
    <row r="33050" spans="9:11">
      <c r="I33050" s="72"/>
      <c r="J33050" s="72"/>
      <c r="K33050" s="72"/>
    </row>
    <row r="33051" spans="9:11">
      <c r="I33051" s="72"/>
      <c r="J33051" s="72"/>
      <c r="K33051" s="72"/>
    </row>
    <row r="33052" spans="9:11">
      <c r="I33052" s="72"/>
      <c r="J33052" s="72"/>
      <c r="K33052" s="72"/>
    </row>
    <row r="33053" spans="9:11">
      <c r="I33053" s="72"/>
      <c r="J33053" s="72"/>
      <c r="K33053" s="72"/>
    </row>
    <row r="33054" spans="9:11">
      <c r="I33054" s="72"/>
      <c r="J33054" s="72"/>
      <c r="K33054" s="72"/>
    </row>
    <row r="33055" spans="9:11">
      <c r="I33055" s="72"/>
      <c r="J33055" s="72"/>
      <c r="K33055" s="72"/>
    </row>
    <row r="33056" spans="9:11">
      <c r="I33056" s="72"/>
      <c r="J33056" s="72"/>
      <c r="K33056" s="72"/>
    </row>
    <row r="33057" spans="9:11">
      <c r="I33057" s="72"/>
      <c r="J33057" s="72"/>
      <c r="K33057" s="72"/>
    </row>
    <row r="33058" spans="9:11">
      <c r="I33058" s="72"/>
      <c r="J33058" s="72"/>
      <c r="K33058" s="72"/>
    </row>
    <row r="33059" spans="9:11">
      <c r="I33059" s="72"/>
      <c r="J33059" s="72"/>
      <c r="K33059" s="72"/>
    </row>
    <row r="33060" spans="9:11">
      <c r="I33060" s="72"/>
      <c r="J33060" s="72"/>
      <c r="K33060" s="72"/>
    </row>
    <row r="33061" spans="9:11">
      <c r="I33061" s="72"/>
      <c r="J33061" s="72"/>
      <c r="K33061" s="72"/>
    </row>
    <row r="33062" spans="9:11">
      <c r="I33062" s="72"/>
      <c r="J33062" s="72"/>
      <c r="K33062" s="72"/>
    </row>
    <row r="33063" spans="9:11">
      <c r="I33063" s="72"/>
      <c r="J33063" s="72"/>
      <c r="K33063" s="72"/>
    </row>
    <row r="33064" spans="9:11">
      <c r="I33064" s="72"/>
      <c r="J33064" s="72"/>
      <c r="K33064" s="72"/>
    </row>
    <row r="33065" spans="9:11">
      <c r="I33065" s="72"/>
      <c r="J33065" s="72"/>
      <c r="K33065" s="72"/>
    </row>
    <row r="33066" spans="9:11">
      <c r="I33066" s="72"/>
      <c r="J33066" s="72"/>
      <c r="K33066" s="72"/>
    </row>
    <row r="33067" spans="9:11">
      <c r="I33067" s="72"/>
      <c r="J33067" s="72"/>
      <c r="K33067" s="72"/>
    </row>
    <row r="33068" spans="9:11">
      <c r="I33068" s="72"/>
      <c r="J33068" s="72"/>
      <c r="K33068" s="72"/>
    </row>
    <row r="33069" spans="9:11">
      <c r="I33069" s="72"/>
      <c r="J33069" s="72"/>
      <c r="K33069" s="72"/>
    </row>
    <row r="33070" spans="9:11">
      <c r="I33070" s="72"/>
      <c r="J33070" s="72"/>
      <c r="K33070" s="72"/>
    </row>
    <row r="33071" spans="9:11">
      <c r="I33071" s="72"/>
      <c r="J33071" s="72"/>
      <c r="K33071" s="72"/>
    </row>
    <row r="33072" spans="9:11">
      <c r="I33072" s="72"/>
      <c r="J33072" s="72"/>
      <c r="K33072" s="72"/>
    </row>
    <row r="33073" spans="9:11">
      <c r="I33073" s="72"/>
      <c r="J33073" s="72"/>
      <c r="K33073" s="72"/>
    </row>
    <row r="33074" spans="9:11">
      <c r="I33074" s="72"/>
      <c r="J33074" s="72"/>
      <c r="K33074" s="72"/>
    </row>
    <row r="33075" spans="9:11">
      <c r="I33075" s="72"/>
      <c r="J33075" s="72"/>
      <c r="K33075" s="72"/>
    </row>
    <row r="33076" spans="9:11">
      <c r="I33076" s="72"/>
      <c r="J33076" s="72"/>
      <c r="K33076" s="72"/>
    </row>
    <row r="33077" spans="9:11">
      <c r="I33077" s="72"/>
      <c r="J33077" s="72"/>
      <c r="K33077" s="72"/>
    </row>
    <row r="33078" spans="9:11">
      <c r="I33078" s="72"/>
      <c r="J33078" s="72"/>
      <c r="K33078" s="72"/>
    </row>
    <row r="33079" spans="9:11">
      <c r="I33079" s="72"/>
      <c r="J33079" s="72"/>
      <c r="K33079" s="72"/>
    </row>
    <row r="33080" spans="9:11">
      <c r="I33080" s="72"/>
      <c r="J33080" s="72"/>
      <c r="K33080" s="72"/>
    </row>
    <row r="33081" spans="9:11">
      <c r="I33081" s="72"/>
      <c r="J33081" s="72"/>
      <c r="K33081" s="72"/>
    </row>
    <row r="33082" spans="9:11">
      <c r="I33082" s="72"/>
      <c r="J33082" s="72"/>
      <c r="K33082" s="72"/>
    </row>
    <row r="33083" spans="9:11">
      <c r="I33083" s="72"/>
      <c r="J33083" s="72"/>
      <c r="K33083" s="72"/>
    </row>
    <row r="33084" spans="9:11">
      <c r="I33084" s="72"/>
      <c r="J33084" s="72"/>
      <c r="K33084" s="72"/>
    </row>
    <row r="33085" spans="9:11">
      <c r="I33085" s="72"/>
      <c r="J33085" s="72"/>
      <c r="K33085" s="72"/>
    </row>
    <row r="33086" spans="9:11">
      <c r="I33086" s="72"/>
      <c r="J33086" s="72"/>
      <c r="K33086" s="72"/>
    </row>
    <row r="33087" spans="9:11">
      <c r="I33087" s="72"/>
      <c r="J33087" s="72"/>
      <c r="K33087" s="72"/>
    </row>
    <row r="33088" spans="9:11">
      <c r="I33088" s="72"/>
      <c r="J33088" s="72"/>
      <c r="K33088" s="72"/>
    </row>
    <row r="33089" spans="9:11">
      <c r="I33089" s="72"/>
      <c r="J33089" s="72"/>
      <c r="K33089" s="72"/>
    </row>
    <row r="33090" spans="9:11">
      <c r="I33090" s="72"/>
      <c r="J33090" s="72"/>
      <c r="K33090" s="72"/>
    </row>
    <row r="33091" spans="9:11">
      <c r="I33091" s="72"/>
      <c r="J33091" s="72"/>
      <c r="K33091" s="72"/>
    </row>
    <row r="33092" spans="9:11">
      <c r="I33092" s="72"/>
      <c r="J33092" s="72"/>
      <c r="K33092" s="72"/>
    </row>
    <row r="33093" spans="9:11">
      <c r="I33093" s="72"/>
      <c r="J33093" s="72"/>
      <c r="K33093" s="72"/>
    </row>
    <row r="33094" spans="9:11">
      <c r="I33094" s="72"/>
      <c r="J33094" s="72"/>
      <c r="K33094" s="72"/>
    </row>
    <row r="33095" spans="9:11">
      <c r="I33095" s="72"/>
      <c r="J33095" s="72"/>
      <c r="K33095" s="72"/>
    </row>
    <row r="33096" spans="9:11">
      <c r="I33096" s="72"/>
      <c r="J33096" s="72"/>
      <c r="K33096" s="72"/>
    </row>
    <row r="33097" spans="9:11">
      <c r="I33097" s="72"/>
      <c r="J33097" s="72"/>
      <c r="K33097" s="72"/>
    </row>
    <row r="33098" spans="9:11">
      <c r="I33098" s="72"/>
      <c r="J33098" s="72"/>
      <c r="K33098" s="72"/>
    </row>
    <row r="33099" spans="9:11">
      <c r="I33099" s="72"/>
      <c r="J33099" s="72"/>
      <c r="K33099" s="72"/>
    </row>
    <row r="33100" spans="9:11">
      <c r="I33100" s="72"/>
      <c r="J33100" s="72"/>
      <c r="K33100" s="72"/>
    </row>
    <row r="33101" spans="9:11">
      <c r="I33101" s="72"/>
      <c r="J33101" s="72"/>
      <c r="K33101" s="72"/>
    </row>
    <row r="33102" spans="9:11">
      <c r="I33102" s="72"/>
      <c r="J33102" s="72"/>
      <c r="K33102" s="72"/>
    </row>
    <row r="33103" spans="9:11">
      <c r="I33103" s="72"/>
      <c r="J33103" s="72"/>
      <c r="K33103" s="72"/>
    </row>
    <row r="33104" spans="9:11">
      <c r="I33104" s="72"/>
      <c r="J33104" s="72"/>
      <c r="K33104" s="72"/>
    </row>
    <row r="33105" spans="9:11">
      <c r="I33105" s="72"/>
      <c r="J33105" s="72"/>
      <c r="K33105" s="72"/>
    </row>
    <row r="33106" spans="9:11">
      <c r="I33106" s="72"/>
      <c r="J33106" s="72"/>
      <c r="K33106" s="72"/>
    </row>
    <row r="33107" spans="9:11">
      <c r="I33107" s="72"/>
      <c r="J33107" s="72"/>
      <c r="K33107" s="72"/>
    </row>
    <row r="33108" spans="9:11">
      <c r="I33108" s="72"/>
      <c r="J33108" s="72"/>
      <c r="K33108" s="72"/>
    </row>
    <row r="33109" spans="9:11">
      <c r="I33109" s="72"/>
      <c r="J33109" s="72"/>
      <c r="K33109" s="72"/>
    </row>
    <row r="33110" spans="9:11">
      <c r="I33110" s="72"/>
      <c r="J33110" s="72"/>
      <c r="K33110" s="72"/>
    </row>
    <row r="33111" spans="9:11">
      <c r="I33111" s="72"/>
      <c r="J33111" s="72"/>
      <c r="K33111" s="72"/>
    </row>
    <row r="33112" spans="9:11">
      <c r="I33112" s="72"/>
      <c r="J33112" s="72"/>
      <c r="K33112" s="72"/>
    </row>
    <row r="33113" spans="9:11">
      <c r="I33113" s="72"/>
      <c r="J33113" s="72"/>
      <c r="K33113" s="72"/>
    </row>
    <row r="33114" spans="9:11">
      <c r="I33114" s="72"/>
      <c r="J33114" s="72"/>
      <c r="K33114" s="72"/>
    </row>
    <row r="33115" spans="9:11">
      <c r="I33115" s="72"/>
      <c r="J33115" s="72"/>
      <c r="K33115" s="72"/>
    </row>
    <row r="33116" spans="9:11">
      <c r="I33116" s="72"/>
      <c r="J33116" s="72"/>
      <c r="K33116" s="72"/>
    </row>
    <row r="33117" spans="9:11">
      <c r="I33117" s="72"/>
      <c r="J33117" s="72"/>
      <c r="K33117" s="72"/>
    </row>
    <row r="33118" spans="9:11">
      <c r="I33118" s="72"/>
      <c r="J33118" s="72"/>
      <c r="K33118" s="72"/>
    </row>
    <row r="33119" spans="9:11">
      <c r="I33119" s="72"/>
      <c r="J33119" s="72"/>
      <c r="K33119" s="72"/>
    </row>
    <row r="33120" spans="9:11">
      <c r="I33120" s="72"/>
      <c r="J33120" s="72"/>
      <c r="K33120" s="72"/>
    </row>
    <row r="33121" spans="9:11">
      <c r="I33121" s="72"/>
      <c r="J33121" s="72"/>
      <c r="K33121" s="72"/>
    </row>
    <row r="33122" spans="9:11">
      <c r="I33122" s="72"/>
      <c r="J33122" s="72"/>
      <c r="K33122" s="72"/>
    </row>
    <row r="33123" spans="9:11">
      <c r="I33123" s="72"/>
      <c r="J33123" s="72"/>
      <c r="K33123" s="72"/>
    </row>
    <row r="33124" spans="9:11">
      <c r="I33124" s="72"/>
      <c r="J33124" s="72"/>
      <c r="K33124" s="72"/>
    </row>
    <row r="33125" spans="9:11">
      <c r="I33125" s="72"/>
      <c r="J33125" s="72"/>
      <c r="K33125" s="72"/>
    </row>
    <row r="33126" spans="9:11">
      <c r="I33126" s="72"/>
      <c r="J33126" s="72"/>
      <c r="K33126" s="72"/>
    </row>
    <row r="33127" spans="9:11">
      <c r="I33127" s="72"/>
      <c r="J33127" s="72"/>
      <c r="K33127" s="72"/>
    </row>
    <row r="33128" spans="9:11">
      <c r="I33128" s="72"/>
      <c r="J33128" s="72"/>
      <c r="K33128" s="72"/>
    </row>
    <row r="33129" spans="9:11">
      <c r="I33129" s="72"/>
      <c r="J33129" s="72"/>
      <c r="K33129" s="72"/>
    </row>
    <row r="33130" spans="9:11">
      <c r="I33130" s="72"/>
      <c r="J33130" s="72"/>
      <c r="K33130" s="72"/>
    </row>
    <row r="33131" spans="9:11">
      <c r="I33131" s="72"/>
      <c r="J33131" s="72"/>
      <c r="K33131" s="72"/>
    </row>
    <row r="33132" spans="9:11">
      <c r="I33132" s="72"/>
      <c r="J33132" s="72"/>
      <c r="K33132" s="72"/>
    </row>
    <row r="33133" spans="9:11">
      <c r="I33133" s="72"/>
      <c r="J33133" s="72"/>
      <c r="K33133" s="72"/>
    </row>
    <row r="33134" spans="9:11">
      <c r="I33134" s="72"/>
      <c r="J33134" s="72"/>
      <c r="K33134" s="72"/>
    </row>
    <row r="33135" spans="9:11">
      <c r="I33135" s="72"/>
      <c r="J33135" s="72"/>
      <c r="K33135" s="72"/>
    </row>
    <row r="33136" spans="9:11">
      <c r="I33136" s="72"/>
      <c r="J33136" s="72"/>
      <c r="K33136" s="72"/>
    </row>
    <row r="33137" spans="9:11">
      <c r="I33137" s="72"/>
      <c r="J33137" s="72"/>
      <c r="K33137" s="72"/>
    </row>
    <row r="33138" spans="9:11">
      <c r="I33138" s="72"/>
      <c r="J33138" s="72"/>
      <c r="K33138" s="72"/>
    </row>
    <row r="33139" spans="9:11">
      <c r="I33139" s="72"/>
      <c r="J33139" s="72"/>
      <c r="K33139" s="72"/>
    </row>
    <row r="33140" spans="9:11">
      <c r="I33140" s="72"/>
      <c r="J33140" s="72"/>
      <c r="K33140" s="72"/>
    </row>
    <row r="33141" spans="9:11">
      <c r="I33141" s="72"/>
      <c r="J33141" s="72"/>
      <c r="K33141" s="72"/>
    </row>
    <row r="33142" spans="9:11">
      <c r="I33142" s="72"/>
      <c r="J33142" s="72"/>
      <c r="K33142" s="72"/>
    </row>
    <row r="33143" spans="9:11">
      <c r="I33143" s="72"/>
      <c r="J33143" s="72"/>
      <c r="K33143" s="72"/>
    </row>
    <row r="33144" spans="9:11">
      <c r="I33144" s="72"/>
      <c r="J33144" s="72"/>
      <c r="K33144" s="72"/>
    </row>
    <row r="33145" spans="9:11">
      <c r="I33145" s="72"/>
      <c r="J33145" s="72"/>
      <c r="K33145" s="72"/>
    </row>
    <row r="33146" spans="9:11">
      <c r="I33146" s="72"/>
      <c r="J33146" s="72"/>
      <c r="K33146" s="72"/>
    </row>
    <row r="33147" spans="9:11">
      <c r="I33147" s="72"/>
      <c r="J33147" s="72"/>
      <c r="K33147" s="72"/>
    </row>
    <row r="33148" spans="9:11">
      <c r="I33148" s="72"/>
      <c r="J33148" s="72"/>
      <c r="K33148" s="72"/>
    </row>
    <row r="33149" spans="9:11">
      <c r="I33149" s="72"/>
      <c r="J33149" s="72"/>
      <c r="K33149" s="72"/>
    </row>
    <row r="33150" spans="9:11">
      <c r="I33150" s="72"/>
      <c r="J33150" s="72"/>
      <c r="K33150" s="72"/>
    </row>
    <row r="33151" spans="9:11">
      <c r="I33151" s="72"/>
      <c r="J33151" s="72"/>
      <c r="K33151" s="72"/>
    </row>
    <row r="33152" spans="9:11">
      <c r="I33152" s="72"/>
      <c r="J33152" s="72"/>
      <c r="K33152" s="72"/>
    </row>
    <row r="33153" spans="9:11">
      <c r="I33153" s="72"/>
      <c r="J33153" s="72"/>
      <c r="K33153" s="72"/>
    </row>
    <row r="33154" spans="9:11">
      <c r="I33154" s="72"/>
      <c r="J33154" s="72"/>
      <c r="K33154" s="72"/>
    </row>
    <row r="33155" spans="9:11">
      <c r="I33155" s="72"/>
      <c r="J33155" s="72"/>
      <c r="K33155" s="72"/>
    </row>
    <row r="33156" spans="9:11">
      <c r="I33156" s="72"/>
      <c r="J33156" s="72"/>
      <c r="K33156" s="72"/>
    </row>
    <row r="33157" spans="9:11">
      <c r="I33157" s="72"/>
      <c r="J33157" s="72"/>
      <c r="K33157" s="72"/>
    </row>
    <row r="33158" spans="9:11">
      <c r="I33158" s="72"/>
      <c r="J33158" s="72"/>
      <c r="K33158" s="72"/>
    </row>
    <row r="33159" spans="9:11">
      <c r="I33159" s="72"/>
      <c r="J33159" s="72"/>
      <c r="K33159" s="72"/>
    </row>
    <row r="33160" spans="9:11">
      <c r="I33160" s="72"/>
      <c r="J33160" s="72"/>
      <c r="K33160" s="72"/>
    </row>
    <row r="33161" spans="9:11">
      <c r="I33161" s="72"/>
      <c r="J33161" s="72"/>
      <c r="K33161" s="72"/>
    </row>
    <row r="33162" spans="9:11">
      <c r="I33162" s="72"/>
      <c r="J33162" s="72"/>
      <c r="K33162" s="72"/>
    </row>
    <row r="33163" spans="9:11">
      <c r="I33163" s="72"/>
      <c r="J33163" s="72"/>
      <c r="K33163" s="72"/>
    </row>
    <row r="33164" spans="9:11">
      <c r="I33164" s="72"/>
      <c r="J33164" s="72"/>
      <c r="K33164" s="72"/>
    </row>
    <row r="33165" spans="9:11">
      <c r="I33165" s="72"/>
      <c r="J33165" s="72"/>
      <c r="K33165" s="72"/>
    </row>
    <row r="33166" spans="9:11">
      <c r="I33166" s="72"/>
      <c r="J33166" s="72"/>
      <c r="K33166" s="72"/>
    </row>
    <row r="33167" spans="9:11">
      <c r="I33167" s="72"/>
      <c r="J33167" s="72"/>
      <c r="K33167" s="72"/>
    </row>
    <row r="33168" spans="9:11">
      <c r="I33168" s="72"/>
      <c r="J33168" s="72"/>
      <c r="K33168" s="72"/>
    </row>
    <row r="33169" spans="9:11">
      <c r="I33169" s="72"/>
      <c r="J33169" s="72"/>
      <c r="K33169" s="72"/>
    </row>
    <row r="33170" spans="9:11">
      <c r="I33170" s="72"/>
      <c r="J33170" s="72"/>
      <c r="K33170" s="72"/>
    </row>
    <row r="33171" spans="9:11">
      <c r="I33171" s="72"/>
      <c r="J33171" s="72"/>
      <c r="K33171" s="72"/>
    </row>
    <row r="33172" spans="9:11">
      <c r="I33172" s="72"/>
      <c r="J33172" s="72"/>
      <c r="K33172" s="72"/>
    </row>
    <row r="33173" spans="9:11">
      <c r="I33173" s="72"/>
      <c r="J33173" s="72"/>
      <c r="K33173" s="72"/>
    </row>
    <row r="33174" spans="9:11">
      <c r="I33174" s="72"/>
      <c r="J33174" s="72"/>
      <c r="K33174" s="72"/>
    </row>
    <row r="33175" spans="9:11">
      <c r="I33175" s="72"/>
      <c r="J33175" s="72"/>
      <c r="K33175" s="72"/>
    </row>
    <row r="33176" spans="9:11">
      <c r="I33176" s="72"/>
      <c r="J33176" s="72"/>
      <c r="K33176" s="72"/>
    </row>
    <row r="33177" spans="9:11">
      <c r="I33177" s="72"/>
      <c r="J33177" s="72"/>
      <c r="K33177" s="72"/>
    </row>
    <row r="33178" spans="9:11">
      <c r="I33178" s="72"/>
      <c r="J33178" s="72"/>
      <c r="K33178" s="72"/>
    </row>
    <row r="33179" spans="9:11">
      <c r="I33179" s="72"/>
      <c r="J33179" s="72"/>
      <c r="K33179" s="72"/>
    </row>
    <row r="33180" spans="9:11">
      <c r="I33180" s="72"/>
      <c r="J33180" s="72"/>
      <c r="K33180" s="72"/>
    </row>
    <row r="33181" spans="9:11">
      <c r="I33181" s="72"/>
      <c r="J33181" s="72"/>
      <c r="K33181" s="72"/>
    </row>
    <row r="33182" spans="9:11">
      <c r="I33182" s="72"/>
      <c r="J33182" s="72"/>
      <c r="K33182" s="72"/>
    </row>
    <row r="33183" spans="9:11">
      <c r="I33183" s="72"/>
      <c r="J33183" s="72"/>
      <c r="K33183" s="72"/>
    </row>
    <row r="33184" spans="9:11">
      <c r="I33184" s="72"/>
      <c r="J33184" s="72"/>
      <c r="K33184" s="72"/>
    </row>
    <row r="33185" spans="9:11">
      <c r="I33185" s="72"/>
      <c r="J33185" s="72"/>
      <c r="K33185" s="72"/>
    </row>
    <row r="33186" spans="9:11">
      <c r="I33186" s="72"/>
      <c r="J33186" s="72"/>
      <c r="K33186" s="72"/>
    </row>
    <row r="33187" spans="9:11">
      <c r="I33187" s="72"/>
      <c r="J33187" s="72"/>
      <c r="K33187" s="72"/>
    </row>
    <row r="33188" spans="9:11">
      <c r="I33188" s="72"/>
      <c r="J33188" s="72"/>
      <c r="K33188" s="72"/>
    </row>
    <row r="33189" spans="9:11">
      <c r="I33189" s="72"/>
      <c r="J33189" s="72"/>
      <c r="K33189" s="72"/>
    </row>
    <row r="33190" spans="9:11">
      <c r="I33190" s="72"/>
      <c r="J33190" s="72"/>
      <c r="K33190" s="72"/>
    </row>
    <row r="33191" spans="9:11">
      <c r="I33191" s="72"/>
      <c r="J33191" s="72"/>
      <c r="K33191" s="72"/>
    </row>
    <row r="33192" spans="9:11">
      <c r="I33192" s="72"/>
      <c r="J33192" s="72"/>
      <c r="K33192" s="72"/>
    </row>
    <row r="33193" spans="9:11">
      <c r="I33193" s="72"/>
      <c r="J33193" s="72"/>
      <c r="K33193" s="72"/>
    </row>
    <row r="33194" spans="9:11">
      <c r="I33194" s="72"/>
      <c r="J33194" s="72"/>
      <c r="K33194" s="72"/>
    </row>
    <row r="33195" spans="9:11">
      <c r="I33195" s="72"/>
      <c r="J33195" s="72"/>
      <c r="K33195" s="72"/>
    </row>
    <row r="33196" spans="9:11">
      <c r="I33196" s="72"/>
      <c r="J33196" s="72"/>
      <c r="K33196" s="72"/>
    </row>
    <row r="33197" spans="9:11">
      <c r="I33197" s="72"/>
      <c r="J33197" s="72"/>
      <c r="K33197" s="72"/>
    </row>
    <row r="33198" spans="9:11">
      <c r="I33198" s="72"/>
      <c r="J33198" s="72"/>
      <c r="K33198" s="72"/>
    </row>
    <row r="33199" spans="9:11">
      <c r="I33199" s="72"/>
      <c r="J33199" s="72"/>
      <c r="K33199" s="72"/>
    </row>
    <row r="33200" spans="9:11">
      <c r="I33200" s="72"/>
      <c r="J33200" s="72"/>
      <c r="K33200" s="72"/>
    </row>
    <row r="33201" spans="9:11">
      <c r="I33201" s="72"/>
      <c r="J33201" s="72"/>
      <c r="K33201" s="72"/>
    </row>
    <row r="33202" spans="9:11">
      <c r="I33202" s="72"/>
      <c r="J33202" s="72"/>
      <c r="K33202" s="72"/>
    </row>
    <row r="33203" spans="9:11">
      <c r="I33203" s="72"/>
      <c r="J33203" s="72"/>
      <c r="K33203" s="72"/>
    </row>
    <row r="33204" spans="9:11">
      <c r="I33204" s="72"/>
      <c r="J33204" s="72"/>
      <c r="K33204" s="72"/>
    </row>
    <row r="33205" spans="9:11">
      <c r="I33205" s="72"/>
      <c r="J33205" s="72"/>
      <c r="K33205" s="72"/>
    </row>
    <row r="33206" spans="9:11">
      <c r="I33206" s="72"/>
      <c r="J33206" s="72"/>
      <c r="K33206" s="72"/>
    </row>
    <row r="33207" spans="9:11">
      <c r="I33207" s="72"/>
      <c r="J33207" s="72"/>
      <c r="K33207" s="72"/>
    </row>
    <row r="33208" spans="9:11">
      <c r="I33208" s="72"/>
      <c r="J33208" s="72"/>
      <c r="K33208" s="72"/>
    </row>
    <row r="33209" spans="9:11">
      <c r="I33209" s="72"/>
      <c r="J33209" s="72"/>
      <c r="K33209" s="72"/>
    </row>
    <row r="33210" spans="9:11">
      <c r="I33210" s="72"/>
      <c r="J33210" s="72"/>
      <c r="K33210" s="72"/>
    </row>
    <row r="33211" spans="9:11">
      <c r="I33211" s="72"/>
      <c r="J33211" s="72"/>
      <c r="K33211" s="72"/>
    </row>
    <row r="33212" spans="9:11">
      <c r="I33212" s="72"/>
      <c r="J33212" s="72"/>
      <c r="K33212" s="72"/>
    </row>
    <row r="33213" spans="9:11">
      <c r="I33213" s="72"/>
      <c r="J33213" s="72"/>
      <c r="K33213" s="72"/>
    </row>
    <row r="33214" spans="9:11">
      <c r="I33214" s="72"/>
      <c r="J33214" s="72"/>
      <c r="K33214" s="72"/>
    </row>
    <row r="33215" spans="9:11">
      <c r="I33215" s="72"/>
      <c r="J33215" s="72"/>
      <c r="K33215" s="72"/>
    </row>
    <row r="33216" spans="9:11">
      <c r="I33216" s="72"/>
      <c r="J33216" s="72"/>
      <c r="K33216" s="72"/>
    </row>
    <row r="33217" spans="9:11">
      <c r="I33217" s="72"/>
      <c r="J33217" s="72"/>
      <c r="K33217" s="72"/>
    </row>
    <row r="33218" spans="9:11">
      <c r="I33218" s="72"/>
      <c r="J33218" s="72"/>
      <c r="K33218" s="72"/>
    </row>
    <row r="33219" spans="9:11">
      <c r="I33219" s="72"/>
      <c r="J33219" s="72"/>
      <c r="K33219" s="72"/>
    </row>
    <row r="33220" spans="9:11">
      <c r="I33220" s="72"/>
      <c r="J33220" s="72"/>
      <c r="K33220" s="72"/>
    </row>
    <row r="33221" spans="9:11">
      <c r="I33221" s="72"/>
      <c r="J33221" s="72"/>
      <c r="K33221" s="72"/>
    </row>
    <row r="33222" spans="9:11">
      <c r="I33222" s="72"/>
      <c r="J33222" s="72"/>
      <c r="K33222" s="72"/>
    </row>
    <row r="33223" spans="9:11">
      <c r="I33223" s="72"/>
      <c r="J33223" s="72"/>
      <c r="K33223" s="72"/>
    </row>
    <row r="33224" spans="9:11">
      <c r="I33224" s="72"/>
      <c r="J33224" s="72"/>
      <c r="K33224" s="72"/>
    </row>
    <row r="33225" spans="9:11">
      <c r="I33225" s="72"/>
      <c r="J33225" s="72"/>
      <c r="K33225" s="72"/>
    </row>
    <row r="33226" spans="9:11">
      <c r="I33226" s="72"/>
      <c r="J33226" s="72"/>
      <c r="K33226" s="72"/>
    </row>
    <row r="33227" spans="9:11">
      <c r="I33227" s="72"/>
      <c r="J33227" s="72"/>
      <c r="K33227" s="72"/>
    </row>
    <row r="33228" spans="9:11">
      <c r="I33228" s="72"/>
      <c r="J33228" s="72"/>
      <c r="K33228" s="72"/>
    </row>
    <row r="33229" spans="9:11">
      <c r="I33229" s="72"/>
      <c r="J33229" s="72"/>
      <c r="K33229" s="72"/>
    </row>
    <row r="33230" spans="9:11">
      <c r="I33230" s="72"/>
      <c r="J33230" s="72"/>
      <c r="K33230" s="72"/>
    </row>
    <row r="33231" spans="9:11">
      <c r="I33231" s="72"/>
      <c r="J33231" s="72"/>
      <c r="K33231" s="72"/>
    </row>
    <row r="33232" spans="9:11">
      <c r="I33232" s="72"/>
      <c r="J33232" s="72"/>
      <c r="K33232" s="72"/>
    </row>
    <row r="33233" spans="9:11">
      <c r="I33233" s="72"/>
      <c r="J33233" s="72"/>
      <c r="K33233" s="72"/>
    </row>
    <row r="33234" spans="9:11">
      <c r="I33234" s="72"/>
      <c r="J33234" s="72"/>
      <c r="K33234" s="72"/>
    </row>
    <row r="33235" spans="9:11">
      <c r="I33235" s="72"/>
      <c r="J33235" s="72"/>
      <c r="K33235" s="72"/>
    </row>
    <row r="33236" spans="9:11">
      <c r="I33236" s="72"/>
      <c r="J33236" s="72"/>
      <c r="K33236" s="72"/>
    </row>
    <row r="33237" spans="9:11">
      <c r="I33237" s="72"/>
      <c r="J33237" s="72"/>
      <c r="K33237" s="72"/>
    </row>
    <row r="33238" spans="9:11">
      <c r="I33238" s="72"/>
      <c r="J33238" s="72"/>
      <c r="K33238" s="72"/>
    </row>
    <row r="33239" spans="9:11">
      <c r="I33239" s="72"/>
      <c r="J33239" s="72"/>
      <c r="K33239" s="72"/>
    </row>
    <row r="33240" spans="9:11">
      <c r="I33240" s="72"/>
      <c r="J33240" s="72"/>
      <c r="K33240" s="72"/>
    </row>
    <row r="33241" spans="9:11">
      <c r="I33241" s="72"/>
      <c r="J33241" s="72"/>
      <c r="K33241" s="72"/>
    </row>
    <row r="33242" spans="9:11">
      <c r="I33242" s="72"/>
      <c r="J33242" s="72"/>
      <c r="K33242" s="72"/>
    </row>
    <row r="33243" spans="9:11">
      <c r="I33243" s="72"/>
      <c r="J33243" s="72"/>
      <c r="K33243" s="72"/>
    </row>
    <row r="33244" spans="9:11">
      <c r="I33244" s="72"/>
      <c r="J33244" s="72"/>
      <c r="K33244" s="72"/>
    </row>
    <row r="33245" spans="9:11">
      <c r="I33245" s="72"/>
      <c r="J33245" s="72"/>
      <c r="K33245" s="72"/>
    </row>
    <row r="33246" spans="9:11">
      <c r="I33246" s="72"/>
      <c r="J33246" s="72"/>
      <c r="K33246" s="72"/>
    </row>
    <row r="33247" spans="9:11">
      <c r="I33247" s="72"/>
      <c r="J33247" s="72"/>
      <c r="K33247" s="72"/>
    </row>
    <row r="33248" spans="9:11">
      <c r="I33248" s="72"/>
      <c r="J33248" s="72"/>
      <c r="K33248" s="72"/>
    </row>
    <row r="33249" spans="9:11">
      <c r="I33249" s="72"/>
      <c r="J33249" s="72"/>
      <c r="K33249" s="72"/>
    </row>
    <row r="33250" spans="9:11">
      <c r="I33250" s="72"/>
      <c r="J33250" s="72"/>
      <c r="K33250" s="72"/>
    </row>
    <row r="33251" spans="9:11">
      <c r="I33251" s="72"/>
      <c r="J33251" s="72"/>
      <c r="K33251" s="72"/>
    </row>
    <row r="33252" spans="9:11">
      <c r="I33252" s="72"/>
      <c r="J33252" s="72"/>
      <c r="K33252" s="72"/>
    </row>
    <row r="33253" spans="9:11">
      <c r="I33253" s="72"/>
      <c r="J33253" s="72"/>
      <c r="K33253" s="72"/>
    </row>
    <row r="33254" spans="9:11">
      <c r="I33254" s="72"/>
      <c r="J33254" s="72"/>
      <c r="K33254" s="72"/>
    </row>
    <row r="33255" spans="9:11">
      <c r="I33255" s="72"/>
      <c r="J33255" s="72"/>
      <c r="K33255" s="72"/>
    </row>
    <row r="33256" spans="9:11">
      <c r="I33256" s="72"/>
      <c r="J33256" s="72"/>
      <c r="K33256" s="72"/>
    </row>
    <row r="33257" spans="9:11">
      <c r="I33257" s="72"/>
      <c r="J33257" s="72"/>
      <c r="K33257" s="72"/>
    </row>
    <row r="33258" spans="9:11">
      <c r="I33258" s="72"/>
      <c r="J33258" s="72"/>
      <c r="K33258" s="72"/>
    </row>
    <row r="33259" spans="9:11">
      <c r="I33259" s="72"/>
      <c r="J33259" s="72"/>
      <c r="K33259" s="72"/>
    </row>
    <row r="33260" spans="9:11">
      <c r="I33260" s="72"/>
      <c r="J33260" s="72"/>
      <c r="K33260" s="72"/>
    </row>
    <row r="33261" spans="9:11">
      <c r="I33261" s="72"/>
      <c r="J33261" s="72"/>
      <c r="K33261" s="72"/>
    </row>
    <row r="33262" spans="9:11">
      <c r="I33262" s="72"/>
      <c r="J33262" s="72"/>
      <c r="K33262" s="72"/>
    </row>
    <row r="33263" spans="9:11">
      <c r="I33263" s="72"/>
      <c r="J33263" s="72"/>
      <c r="K33263" s="72"/>
    </row>
    <row r="33264" spans="9:11">
      <c r="I33264" s="72"/>
      <c r="J33264" s="72"/>
      <c r="K33264" s="72"/>
    </row>
    <row r="33265" spans="9:11">
      <c r="I33265" s="72"/>
      <c r="J33265" s="72"/>
      <c r="K33265" s="72"/>
    </row>
    <row r="33266" spans="9:11">
      <c r="I33266" s="72"/>
      <c r="J33266" s="72"/>
      <c r="K33266" s="72"/>
    </row>
    <row r="33267" spans="9:11">
      <c r="I33267" s="72"/>
      <c r="J33267" s="72"/>
      <c r="K33267" s="72"/>
    </row>
    <row r="33268" spans="9:11">
      <c r="I33268" s="72"/>
      <c r="J33268" s="72"/>
      <c r="K33268" s="72"/>
    </row>
    <row r="33269" spans="9:11">
      <c r="I33269" s="72"/>
      <c r="J33269" s="72"/>
      <c r="K33269" s="72"/>
    </row>
    <row r="33270" spans="9:11">
      <c r="I33270" s="72"/>
      <c r="J33270" s="72"/>
      <c r="K33270" s="72"/>
    </row>
    <row r="33271" spans="9:11">
      <c r="I33271" s="72"/>
      <c r="J33271" s="72"/>
      <c r="K33271" s="72"/>
    </row>
    <row r="33272" spans="9:11">
      <c r="I33272" s="72"/>
      <c r="J33272" s="72"/>
      <c r="K33272" s="72"/>
    </row>
    <row r="33273" spans="9:11">
      <c r="I33273" s="72"/>
      <c r="J33273" s="72"/>
      <c r="K33273" s="72"/>
    </row>
    <row r="33274" spans="9:11">
      <c r="I33274" s="72"/>
      <c r="J33274" s="72"/>
      <c r="K33274" s="72"/>
    </row>
    <row r="33275" spans="9:11">
      <c r="I33275" s="72"/>
      <c r="J33275" s="72"/>
      <c r="K33275" s="72"/>
    </row>
    <row r="33276" spans="9:11">
      <c r="I33276" s="72"/>
      <c r="J33276" s="72"/>
      <c r="K33276" s="72"/>
    </row>
    <row r="33277" spans="9:11">
      <c r="I33277" s="72"/>
      <c r="J33277" s="72"/>
      <c r="K33277" s="72"/>
    </row>
    <row r="33278" spans="9:11">
      <c r="I33278" s="72"/>
      <c r="J33278" s="72"/>
      <c r="K33278" s="72"/>
    </row>
    <row r="33279" spans="9:11">
      <c r="I33279" s="72"/>
      <c r="J33279" s="72"/>
      <c r="K33279" s="72"/>
    </row>
    <row r="33280" spans="9:11">
      <c r="I33280" s="72"/>
      <c r="J33280" s="72"/>
      <c r="K33280" s="72"/>
    </row>
    <row r="33281" spans="9:11">
      <c r="I33281" s="72"/>
      <c r="J33281" s="72"/>
      <c r="K33281" s="72"/>
    </row>
    <row r="33282" spans="9:11">
      <c r="I33282" s="72"/>
      <c r="J33282" s="72"/>
      <c r="K33282" s="72"/>
    </row>
    <row r="33283" spans="9:11">
      <c r="I33283" s="72"/>
      <c r="J33283" s="72"/>
      <c r="K33283" s="72"/>
    </row>
    <row r="33284" spans="9:11">
      <c r="I33284" s="72"/>
      <c r="J33284" s="72"/>
      <c r="K33284" s="72"/>
    </row>
    <row r="33285" spans="9:11">
      <c r="I33285" s="72"/>
      <c r="J33285" s="72"/>
      <c r="K33285" s="72"/>
    </row>
    <row r="33286" spans="9:11">
      <c r="I33286" s="72"/>
      <c r="J33286" s="72"/>
      <c r="K33286" s="72"/>
    </row>
    <row r="33287" spans="9:11">
      <c r="I33287" s="72"/>
      <c r="J33287" s="72"/>
      <c r="K33287" s="72"/>
    </row>
    <row r="33288" spans="9:11">
      <c r="I33288" s="72"/>
      <c r="J33288" s="72"/>
      <c r="K33288" s="72"/>
    </row>
    <row r="33289" spans="9:11">
      <c r="I33289" s="72"/>
      <c r="J33289" s="72"/>
      <c r="K33289" s="72"/>
    </row>
    <row r="33290" spans="9:11">
      <c r="I33290" s="72"/>
      <c r="J33290" s="72"/>
      <c r="K33290" s="72"/>
    </row>
    <row r="33291" spans="9:11">
      <c r="I33291" s="72"/>
      <c r="J33291" s="72"/>
      <c r="K33291" s="72"/>
    </row>
    <row r="33292" spans="9:11">
      <c r="I33292" s="72"/>
      <c r="J33292" s="72"/>
      <c r="K33292" s="72"/>
    </row>
    <row r="33293" spans="9:11">
      <c r="I33293" s="72"/>
      <c r="J33293" s="72"/>
      <c r="K33293" s="72"/>
    </row>
    <row r="33294" spans="9:11">
      <c r="I33294" s="72"/>
      <c r="J33294" s="72"/>
      <c r="K33294" s="72"/>
    </row>
    <row r="33295" spans="9:11">
      <c r="I33295" s="72"/>
      <c r="J33295" s="72"/>
      <c r="K33295" s="72"/>
    </row>
    <row r="33296" spans="9:11">
      <c r="I33296" s="72"/>
      <c r="J33296" s="72"/>
      <c r="K33296" s="72"/>
    </row>
    <row r="33297" spans="9:11">
      <c r="I33297" s="72"/>
      <c r="J33297" s="72"/>
      <c r="K33297" s="72"/>
    </row>
    <row r="33298" spans="9:11">
      <c r="I33298" s="72"/>
      <c r="J33298" s="72"/>
      <c r="K33298" s="72"/>
    </row>
    <row r="33299" spans="9:11">
      <c r="I33299" s="72"/>
      <c r="J33299" s="72"/>
      <c r="K33299" s="72"/>
    </row>
    <row r="33300" spans="9:11">
      <c r="I33300" s="72"/>
      <c r="J33300" s="72"/>
      <c r="K33300" s="72"/>
    </row>
    <row r="33301" spans="9:11">
      <c r="I33301" s="72"/>
      <c r="J33301" s="72"/>
      <c r="K33301" s="72"/>
    </row>
    <row r="33302" spans="9:11">
      <c r="I33302" s="72"/>
      <c r="J33302" s="72"/>
      <c r="K33302" s="72"/>
    </row>
    <row r="33303" spans="9:11">
      <c r="I33303" s="72"/>
      <c r="J33303" s="72"/>
      <c r="K33303" s="72"/>
    </row>
    <row r="33304" spans="9:11">
      <c r="I33304" s="72"/>
      <c r="J33304" s="72"/>
      <c r="K33304" s="72"/>
    </row>
    <row r="33305" spans="9:11">
      <c r="I33305" s="72"/>
      <c r="J33305" s="72"/>
      <c r="K33305" s="72"/>
    </row>
    <row r="33306" spans="9:11">
      <c r="I33306" s="72"/>
      <c r="J33306" s="72"/>
      <c r="K33306" s="72"/>
    </row>
    <row r="33307" spans="9:11">
      <c r="I33307" s="72"/>
      <c r="J33307" s="72"/>
      <c r="K33307" s="72"/>
    </row>
    <row r="33308" spans="9:11">
      <c r="I33308" s="72"/>
      <c r="J33308" s="72"/>
      <c r="K33308" s="72"/>
    </row>
    <row r="33309" spans="9:11">
      <c r="I33309" s="72"/>
      <c r="J33309" s="72"/>
      <c r="K33309" s="72"/>
    </row>
    <row r="33310" spans="9:11">
      <c r="I33310" s="72"/>
      <c r="J33310" s="72"/>
      <c r="K33310" s="72"/>
    </row>
    <row r="33311" spans="9:11">
      <c r="I33311" s="72"/>
      <c r="J33311" s="72"/>
      <c r="K33311" s="72"/>
    </row>
    <row r="33312" spans="9:11">
      <c r="I33312" s="72"/>
      <c r="J33312" s="72"/>
      <c r="K33312" s="72"/>
    </row>
    <row r="33313" spans="9:11">
      <c r="I33313" s="72"/>
      <c r="J33313" s="72"/>
      <c r="K33313" s="72"/>
    </row>
    <row r="33314" spans="9:11">
      <c r="I33314" s="72"/>
      <c r="J33314" s="72"/>
      <c r="K33314" s="72"/>
    </row>
    <row r="33315" spans="9:11">
      <c r="I33315" s="72"/>
      <c r="J33315" s="72"/>
      <c r="K33315" s="72"/>
    </row>
    <row r="33316" spans="9:11">
      <c r="I33316" s="72"/>
      <c r="J33316" s="72"/>
      <c r="K33316" s="72"/>
    </row>
    <row r="33317" spans="9:11">
      <c r="I33317" s="72"/>
      <c r="J33317" s="72"/>
      <c r="K33317" s="72"/>
    </row>
    <row r="33318" spans="9:11">
      <c r="I33318" s="72"/>
      <c r="J33318" s="72"/>
      <c r="K33318" s="72"/>
    </row>
    <row r="33319" spans="9:11">
      <c r="I33319" s="72"/>
      <c r="J33319" s="72"/>
      <c r="K33319" s="72"/>
    </row>
    <row r="33320" spans="9:11">
      <c r="I33320" s="72"/>
      <c r="J33320" s="72"/>
      <c r="K33320" s="72"/>
    </row>
    <row r="33321" spans="9:11">
      <c r="I33321" s="72"/>
      <c r="J33321" s="72"/>
      <c r="K33321" s="72"/>
    </row>
    <row r="33322" spans="9:11">
      <c r="I33322" s="72"/>
      <c r="J33322" s="72"/>
      <c r="K33322" s="72"/>
    </row>
    <row r="33323" spans="9:11">
      <c r="I33323" s="72"/>
      <c r="J33323" s="72"/>
      <c r="K33323" s="72"/>
    </row>
    <row r="33324" spans="9:11">
      <c r="I33324" s="72"/>
      <c r="J33324" s="72"/>
      <c r="K33324" s="72"/>
    </row>
    <row r="33325" spans="9:11">
      <c r="I33325" s="72"/>
      <c r="J33325" s="72"/>
      <c r="K33325" s="72"/>
    </row>
    <row r="33326" spans="9:11">
      <c r="I33326" s="72"/>
      <c r="J33326" s="72"/>
      <c r="K33326" s="72"/>
    </row>
    <row r="33327" spans="9:11">
      <c r="I33327" s="72"/>
      <c r="J33327" s="72"/>
      <c r="K33327" s="72"/>
    </row>
    <row r="33328" spans="9:11">
      <c r="I33328" s="72"/>
      <c r="J33328" s="72"/>
      <c r="K33328" s="72"/>
    </row>
    <row r="33329" spans="9:11">
      <c r="I33329" s="72"/>
      <c r="J33329" s="72"/>
      <c r="K33329" s="72"/>
    </row>
    <row r="33330" spans="9:11">
      <c r="I33330" s="72"/>
      <c r="J33330" s="72"/>
      <c r="K33330" s="72"/>
    </row>
    <row r="33331" spans="9:11">
      <c r="I33331" s="72"/>
      <c r="J33331" s="72"/>
      <c r="K33331" s="72"/>
    </row>
    <row r="33332" spans="9:11">
      <c r="I33332" s="72"/>
      <c r="J33332" s="72"/>
      <c r="K33332" s="72"/>
    </row>
    <row r="33333" spans="9:11">
      <c r="I33333" s="72"/>
      <c r="J33333" s="72"/>
      <c r="K33333" s="72"/>
    </row>
    <row r="33334" spans="9:11">
      <c r="I33334" s="72"/>
      <c r="J33334" s="72"/>
      <c r="K33334" s="72"/>
    </row>
    <row r="33335" spans="9:11">
      <c r="I33335" s="72"/>
      <c r="J33335" s="72"/>
      <c r="K33335" s="72"/>
    </row>
    <row r="33336" spans="9:11">
      <c r="I33336" s="72"/>
      <c r="J33336" s="72"/>
      <c r="K33336" s="72"/>
    </row>
    <row r="33337" spans="9:11">
      <c r="I33337" s="72"/>
      <c r="J33337" s="72"/>
      <c r="K33337" s="72"/>
    </row>
    <row r="33338" spans="9:11">
      <c r="I33338" s="72"/>
      <c r="J33338" s="72"/>
      <c r="K33338" s="72"/>
    </row>
    <row r="33339" spans="9:11">
      <c r="I33339" s="72"/>
      <c r="J33339" s="72"/>
      <c r="K33339" s="72"/>
    </row>
    <row r="33340" spans="9:11">
      <c r="I33340" s="72"/>
      <c r="J33340" s="72"/>
      <c r="K33340" s="72"/>
    </row>
    <row r="33341" spans="9:11">
      <c r="I33341" s="72"/>
      <c r="J33341" s="72"/>
      <c r="K33341" s="72"/>
    </row>
    <row r="33342" spans="9:11">
      <c r="I33342" s="72"/>
      <c r="J33342" s="72"/>
      <c r="K33342" s="72"/>
    </row>
    <row r="33343" spans="9:11">
      <c r="I33343" s="72"/>
      <c r="J33343" s="72"/>
      <c r="K33343" s="72"/>
    </row>
    <row r="33344" spans="9:11">
      <c r="I33344" s="72"/>
      <c r="J33344" s="72"/>
      <c r="K33344" s="72"/>
    </row>
    <row r="33345" spans="9:11">
      <c r="I33345" s="72"/>
      <c r="J33345" s="72"/>
      <c r="K33345" s="72"/>
    </row>
    <row r="33346" spans="9:11">
      <c r="I33346" s="72"/>
      <c r="J33346" s="72"/>
      <c r="K33346" s="72"/>
    </row>
    <row r="33347" spans="9:11">
      <c r="I33347" s="72"/>
      <c r="J33347" s="72"/>
      <c r="K33347" s="72"/>
    </row>
    <row r="33348" spans="9:11">
      <c r="I33348" s="72"/>
      <c r="J33348" s="72"/>
      <c r="K33348" s="72"/>
    </row>
    <row r="33349" spans="9:11">
      <c r="I33349" s="72"/>
      <c r="J33349" s="72"/>
      <c r="K33349" s="72"/>
    </row>
    <row r="33350" spans="9:11">
      <c r="I33350" s="72"/>
      <c r="J33350" s="72"/>
      <c r="K33350" s="72"/>
    </row>
    <row r="33351" spans="9:11">
      <c r="I33351" s="72"/>
      <c r="J33351" s="72"/>
      <c r="K33351" s="72"/>
    </row>
    <row r="33352" spans="9:11">
      <c r="I33352" s="72"/>
      <c r="J33352" s="72"/>
      <c r="K33352" s="72"/>
    </row>
    <row r="33353" spans="9:11">
      <c r="I33353" s="72"/>
      <c r="J33353" s="72"/>
      <c r="K33353" s="72"/>
    </row>
    <row r="33354" spans="9:11">
      <c r="I33354" s="72"/>
      <c r="J33354" s="72"/>
      <c r="K33354" s="72"/>
    </row>
    <row r="33355" spans="9:11">
      <c r="I33355" s="72"/>
      <c r="J33355" s="72"/>
      <c r="K33355" s="72"/>
    </row>
    <row r="33356" spans="9:11">
      <c r="I33356" s="72"/>
      <c r="J33356" s="72"/>
      <c r="K33356" s="72"/>
    </row>
    <row r="33357" spans="9:11">
      <c r="I33357" s="72"/>
      <c r="J33357" s="72"/>
      <c r="K33357" s="72"/>
    </row>
    <row r="33358" spans="9:11">
      <c r="I33358" s="72"/>
      <c r="J33358" s="72"/>
      <c r="K33358" s="72"/>
    </row>
    <row r="33359" spans="9:11">
      <c r="I33359" s="72"/>
      <c r="J33359" s="72"/>
      <c r="K33359" s="72"/>
    </row>
    <row r="33360" spans="9:11">
      <c r="I33360" s="72"/>
      <c r="J33360" s="72"/>
      <c r="K33360" s="72"/>
    </row>
    <row r="33361" spans="9:11">
      <c r="I33361" s="72"/>
      <c r="J33361" s="72"/>
      <c r="K33361" s="72"/>
    </row>
    <row r="33362" spans="9:11">
      <c r="I33362" s="72"/>
      <c r="J33362" s="72"/>
      <c r="K33362" s="72"/>
    </row>
    <row r="33363" spans="9:11">
      <c r="I33363" s="72"/>
      <c r="J33363" s="72"/>
      <c r="K33363" s="72"/>
    </row>
    <row r="33364" spans="9:11">
      <c r="I33364" s="72"/>
      <c r="J33364" s="72"/>
      <c r="K33364" s="72"/>
    </row>
    <row r="33365" spans="9:11">
      <c r="I33365" s="72"/>
      <c r="J33365" s="72"/>
      <c r="K33365" s="72"/>
    </row>
    <row r="33366" spans="9:11">
      <c r="I33366" s="72"/>
      <c r="J33366" s="72"/>
      <c r="K33366" s="72"/>
    </row>
    <row r="33367" spans="9:11">
      <c r="I33367" s="72"/>
      <c r="J33367" s="72"/>
      <c r="K33367" s="72"/>
    </row>
    <row r="33368" spans="9:11">
      <c r="I33368" s="72"/>
      <c r="J33368" s="72"/>
      <c r="K33368" s="72"/>
    </row>
    <row r="33369" spans="9:11">
      <c r="I33369" s="72"/>
      <c r="J33369" s="72"/>
      <c r="K33369" s="72"/>
    </row>
    <row r="33370" spans="9:11">
      <c r="I33370" s="72"/>
      <c r="J33370" s="72"/>
      <c r="K33370" s="72"/>
    </row>
    <row r="33371" spans="9:11">
      <c r="I33371" s="72"/>
      <c r="J33371" s="72"/>
      <c r="K33371" s="72"/>
    </row>
    <row r="33372" spans="9:11">
      <c r="I33372" s="72"/>
      <c r="J33372" s="72"/>
      <c r="K33372" s="72"/>
    </row>
    <row r="33373" spans="9:11">
      <c r="I33373" s="72"/>
      <c r="J33373" s="72"/>
      <c r="K33373" s="72"/>
    </row>
    <row r="33374" spans="9:11">
      <c r="I33374" s="72"/>
      <c r="J33374" s="72"/>
      <c r="K33374" s="72"/>
    </row>
    <row r="33375" spans="9:11">
      <c r="I33375" s="72"/>
      <c r="J33375" s="72"/>
      <c r="K33375" s="72"/>
    </row>
    <row r="33376" spans="9:11">
      <c r="I33376" s="72"/>
      <c r="J33376" s="72"/>
      <c r="K33376" s="72"/>
    </row>
    <row r="33377" spans="9:11">
      <c r="I33377" s="72"/>
      <c r="J33377" s="72"/>
      <c r="K33377" s="72"/>
    </row>
    <row r="33378" spans="9:11">
      <c r="I33378" s="72"/>
      <c r="J33378" s="72"/>
      <c r="K33378" s="72"/>
    </row>
    <row r="33379" spans="9:11">
      <c r="I33379" s="72"/>
      <c r="J33379" s="72"/>
      <c r="K33379" s="72"/>
    </row>
    <row r="33380" spans="9:11">
      <c r="I33380" s="72"/>
      <c r="J33380" s="72"/>
      <c r="K33380" s="72"/>
    </row>
    <row r="33381" spans="9:11">
      <c r="I33381" s="72"/>
      <c r="J33381" s="72"/>
      <c r="K33381" s="72"/>
    </row>
    <row r="33382" spans="9:11">
      <c r="I33382" s="72"/>
      <c r="J33382" s="72"/>
      <c r="K33382" s="72"/>
    </row>
    <row r="33383" spans="9:11">
      <c r="I33383" s="72"/>
      <c r="J33383" s="72"/>
      <c r="K33383" s="72"/>
    </row>
    <row r="33384" spans="9:11">
      <c r="I33384" s="72"/>
      <c r="J33384" s="72"/>
      <c r="K33384" s="72"/>
    </row>
    <row r="33385" spans="9:11">
      <c r="I33385" s="72"/>
      <c r="J33385" s="72"/>
      <c r="K33385" s="72"/>
    </row>
    <row r="33386" spans="9:11">
      <c r="I33386" s="72"/>
      <c r="J33386" s="72"/>
      <c r="K33386" s="72"/>
    </row>
    <row r="33387" spans="9:11">
      <c r="I33387" s="72"/>
      <c r="J33387" s="72"/>
      <c r="K33387" s="72"/>
    </row>
    <row r="33388" spans="9:11">
      <c r="I33388" s="72"/>
      <c r="J33388" s="72"/>
      <c r="K33388" s="72"/>
    </row>
    <row r="33389" spans="9:11">
      <c r="I33389" s="72"/>
      <c r="J33389" s="72"/>
      <c r="K33389" s="72"/>
    </row>
    <row r="33390" spans="9:11">
      <c r="I33390" s="72"/>
      <c r="J33390" s="72"/>
      <c r="K33390" s="72"/>
    </row>
    <row r="33391" spans="9:11">
      <c r="I33391" s="72"/>
      <c r="J33391" s="72"/>
      <c r="K33391" s="72"/>
    </row>
    <row r="33392" spans="9:11">
      <c r="I33392" s="72"/>
      <c r="J33392" s="72"/>
      <c r="K33392" s="72"/>
    </row>
    <row r="33393" spans="9:11">
      <c r="I33393" s="72"/>
      <c r="J33393" s="72"/>
      <c r="K33393" s="72"/>
    </row>
    <row r="33394" spans="9:11">
      <c r="I33394" s="72"/>
      <c r="J33394" s="72"/>
      <c r="K33394" s="72"/>
    </row>
    <row r="33395" spans="9:11">
      <c r="I33395" s="72"/>
      <c r="J33395" s="72"/>
      <c r="K33395" s="72"/>
    </row>
    <row r="33396" spans="9:11">
      <c r="I33396" s="72"/>
      <c r="J33396" s="72"/>
      <c r="K33396" s="72"/>
    </row>
    <row r="33397" spans="9:11">
      <c r="I33397" s="72"/>
      <c r="J33397" s="72"/>
      <c r="K33397" s="72"/>
    </row>
    <row r="33398" spans="9:11">
      <c r="I33398" s="72"/>
      <c r="J33398" s="72"/>
      <c r="K33398" s="72"/>
    </row>
    <row r="33399" spans="9:11">
      <c r="I33399" s="72"/>
      <c r="J33399" s="72"/>
      <c r="K33399" s="72"/>
    </row>
    <row r="33400" spans="9:11">
      <c r="I33400" s="72"/>
      <c r="J33400" s="72"/>
      <c r="K33400" s="72"/>
    </row>
    <row r="33401" spans="9:11">
      <c r="I33401" s="72"/>
      <c r="J33401" s="72"/>
      <c r="K33401" s="72"/>
    </row>
    <row r="33402" spans="9:11">
      <c r="I33402" s="72"/>
      <c r="J33402" s="72"/>
      <c r="K33402" s="72"/>
    </row>
    <row r="33403" spans="9:11">
      <c r="I33403" s="72"/>
      <c r="J33403" s="72"/>
      <c r="K33403" s="72"/>
    </row>
    <row r="33404" spans="9:11">
      <c r="I33404" s="72"/>
      <c r="J33404" s="72"/>
      <c r="K33404" s="72"/>
    </row>
    <row r="33405" spans="9:11">
      <c r="I33405" s="72"/>
      <c r="J33405" s="72"/>
      <c r="K33405" s="72"/>
    </row>
    <row r="33406" spans="9:11">
      <c r="I33406" s="72"/>
      <c r="J33406" s="72"/>
      <c r="K33406" s="72"/>
    </row>
    <row r="33407" spans="9:11">
      <c r="I33407" s="72"/>
      <c r="J33407" s="72"/>
      <c r="K33407" s="72"/>
    </row>
    <row r="33408" spans="9:11">
      <c r="I33408" s="72"/>
      <c r="J33408" s="72"/>
      <c r="K33408" s="72"/>
    </row>
    <row r="33409" spans="9:11">
      <c r="I33409" s="72"/>
      <c r="J33409" s="72"/>
      <c r="K33409" s="72"/>
    </row>
    <row r="33410" spans="9:11">
      <c r="I33410" s="72"/>
      <c r="J33410" s="72"/>
      <c r="K33410" s="72"/>
    </row>
    <row r="33411" spans="9:11">
      <c r="I33411" s="72"/>
      <c r="J33411" s="72"/>
      <c r="K33411" s="72"/>
    </row>
    <row r="33412" spans="9:11">
      <c r="I33412" s="72"/>
      <c r="J33412" s="72"/>
      <c r="K33412" s="72"/>
    </row>
    <row r="33413" spans="9:11">
      <c r="I33413" s="72"/>
      <c r="J33413" s="72"/>
      <c r="K33413" s="72"/>
    </row>
    <row r="33414" spans="9:11">
      <c r="I33414" s="72"/>
      <c r="J33414" s="72"/>
      <c r="K33414" s="72"/>
    </row>
    <row r="33415" spans="9:11">
      <c r="I33415" s="72"/>
      <c r="J33415" s="72"/>
      <c r="K33415" s="72"/>
    </row>
    <row r="33416" spans="9:11">
      <c r="I33416" s="72"/>
      <c r="J33416" s="72"/>
      <c r="K33416" s="72"/>
    </row>
    <row r="33417" spans="9:11">
      <c r="I33417" s="72"/>
      <c r="J33417" s="72"/>
      <c r="K33417" s="72"/>
    </row>
    <row r="33418" spans="9:11">
      <c r="I33418" s="72"/>
      <c r="J33418" s="72"/>
      <c r="K33418" s="72"/>
    </row>
    <row r="33419" spans="9:11">
      <c r="I33419" s="72"/>
      <c r="J33419" s="72"/>
      <c r="K33419" s="72"/>
    </row>
    <row r="33420" spans="9:11">
      <c r="I33420" s="72"/>
      <c r="J33420" s="72"/>
      <c r="K33420" s="72"/>
    </row>
    <row r="33421" spans="9:11">
      <c r="I33421" s="72"/>
      <c r="J33421" s="72"/>
      <c r="K33421" s="72"/>
    </row>
    <row r="33422" spans="9:11">
      <c r="I33422" s="72"/>
      <c r="J33422" s="72"/>
      <c r="K33422" s="72"/>
    </row>
    <row r="33423" spans="9:11">
      <c r="I33423" s="72"/>
      <c r="J33423" s="72"/>
      <c r="K33423" s="72"/>
    </row>
    <row r="33424" spans="9:11">
      <c r="I33424" s="72"/>
      <c r="J33424" s="72"/>
      <c r="K33424" s="72"/>
    </row>
    <row r="33425" spans="9:11">
      <c r="I33425" s="72"/>
      <c r="J33425" s="72"/>
      <c r="K33425" s="72"/>
    </row>
    <row r="33426" spans="9:11">
      <c r="I33426" s="72"/>
      <c r="J33426" s="72"/>
      <c r="K33426" s="72"/>
    </row>
    <row r="33427" spans="9:11">
      <c r="I33427" s="72"/>
      <c r="J33427" s="72"/>
      <c r="K33427" s="72"/>
    </row>
    <row r="33428" spans="9:11">
      <c r="I33428" s="72"/>
      <c r="J33428" s="72"/>
      <c r="K33428" s="72"/>
    </row>
    <row r="33429" spans="9:11">
      <c r="I33429" s="72"/>
      <c r="J33429" s="72"/>
      <c r="K33429" s="72"/>
    </row>
    <row r="33430" spans="9:11">
      <c r="I33430" s="72"/>
      <c r="J33430" s="72"/>
      <c r="K33430" s="72"/>
    </row>
    <row r="33431" spans="9:11">
      <c r="I33431" s="72"/>
      <c r="J33431" s="72"/>
      <c r="K33431" s="72"/>
    </row>
    <row r="33432" spans="9:11">
      <c r="I33432" s="72"/>
      <c r="J33432" s="72"/>
      <c r="K33432" s="72"/>
    </row>
    <row r="33433" spans="9:11">
      <c r="I33433" s="72"/>
      <c r="J33433" s="72"/>
      <c r="K33433" s="72"/>
    </row>
    <row r="33434" spans="9:11">
      <c r="I33434" s="72"/>
      <c r="J33434" s="72"/>
      <c r="K33434" s="72"/>
    </row>
    <row r="33435" spans="9:11">
      <c r="I33435" s="72"/>
      <c r="J33435" s="72"/>
      <c r="K33435" s="72"/>
    </row>
    <row r="33436" spans="9:11">
      <c r="I33436" s="72"/>
      <c r="J33436" s="72"/>
      <c r="K33436" s="72"/>
    </row>
    <row r="33437" spans="9:11">
      <c r="I33437" s="72"/>
      <c r="J33437" s="72"/>
      <c r="K33437" s="72"/>
    </row>
    <row r="33438" spans="9:11">
      <c r="I33438" s="72"/>
      <c r="J33438" s="72"/>
      <c r="K33438" s="72"/>
    </row>
    <row r="33439" spans="9:11">
      <c r="I33439" s="72"/>
      <c r="J33439" s="72"/>
      <c r="K33439" s="72"/>
    </row>
    <row r="33440" spans="9:11">
      <c r="I33440" s="72"/>
      <c r="J33440" s="72"/>
      <c r="K33440" s="72"/>
    </row>
    <row r="33441" spans="9:11">
      <c r="I33441" s="72"/>
      <c r="J33441" s="72"/>
      <c r="K33441" s="72"/>
    </row>
    <row r="33442" spans="9:11">
      <c r="I33442" s="72"/>
      <c r="J33442" s="72"/>
      <c r="K33442" s="72"/>
    </row>
    <row r="33443" spans="9:11">
      <c r="I33443" s="72"/>
      <c r="J33443" s="72"/>
      <c r="K33443" s="72"/>
    </row>
    <row r="33444" spans="9:11">
      <c r="I33444" s="72"/>
      <c r="J33444" s="72"/>
      <c r="K33444" s="72"/>
    </row>
    <row r="33445" spans="9:11">
      <c r="I33445" s="72"/>
      <c r="J33445" s="72"/>
      <c r="K33445" s="72"/>
    </row>
    <row r="33446" spans="9:11">
      <c r="I33446" s="72"/>
      <c r="J33446" s="72"/>
      <c r="K33446" s="72"/>
    </row>
    <row r="33447" spans="9:11">
      <c r="I33447" s="72"/>
      <c r="J33447" s="72"/>
      <c r="K33447" s="72"/>
    </row>
    <row r="33448" spans="9:11">
      <c r="I33448" s="72"/>
      <c r="J33448" s="72"/>
      <c r="K33448" s="72"/>
    </row>
    <row r="33449" spans="9:11">
      <c r="I33449" s="72"/>
      <c r="J33449" s="72"/>
      <c r="K33449" s="72"/>
    </row>
    <row r="33450" spans="9:11">
      <c r="I33450" s="72"/>
      <c r="J33450" s="72"/>
      <c r="K33450" s="72"/>
    </row>
    <row r="33451" spans="9:11">
      <c r="I33451" s="72"/>
      <c r="J33451" s="72"/>
      <c r="K33451" s="72"/>
    </row>
    <row r="33452" spans="9:11">
      <c r="I33452" s="72"/>
      <c r="J33452" s="72"/>
      <c r="K33452" s="72"/>
    </row>
    <row r="33453" spans="9:11">
      <c r="I33453" s="72"/>
      <c r="J33453" s="72"/>
      <c r="K33453" s="72"/>
    </row>
    <row r="33454" spans="9:11">
      <c r="I33454" s="72"/>
      <c r="J33454" s="72"/>
      <c r="K33454" s="72"/>
    </row>
    <row r="33455" spans="9:11">
      <c r="I33455" s="72"/>
      <c r="J33455" s="72"/>
      <c r="K33455" s="72"/>
    </row>
    <row r="33456" spans="9:11">
      <c r="I33456" s="72"/>
      <c r="J33456" s="72"/>
      <c r="K33456" s="72"/>
    </row>
    <row r="33457" spans="9:11">
      <c r="I33457" s="72"/>
      <c r="J33457" s="72"/>
      <c r="K33457" s="72"/>
    </row>
    <row r="33458" spans="9:11">
      <c r="I33458" s="72"/>
      <c r="J33458" s="72"/>
      <c r="K33458" s="72"/>
    </row>
    <row r="33459" spans="9:11">
      <c r="I33459" s="72"/>
      <c r="J33459" s="72"/>
      <c r="K33459" s="72"/>
    </row>
    <row r="33460" spans="9:11">
      <c r="I33460" s="72"/>
      <c r="J33460" s="72"/>
      <c r="K33460" s="72"/>
    </row>
    <row r="33461" spans="9:11">
      <c r="I33461" s="72"/>
      <c r="J33461" s="72"/>
      <c r="K33461" s="72"/>
    </row>
    <row r="33462" spans="9:11">
      <c r="I33462" s="72"/>
      <c r="J33462" s="72"/>
      <c r="K33462" s="72"/>
    </row>
    <row r="33463" spans="9:11">
      <c r="I33463" s="72"/>
      <c r="J33463" s="72"/>
      <c r="K33463" s="72"/>
    </row>
    <row r="33464" spans="9:11">
      <c r="I33464" s="72"/>
      <c r="J33464" s="72"/>
      <c r="K33464" s="72"/>
    </row>
    <row r="33465" spans="9:11">
      <c r="I33465" s="72"/>
      <c r="J33465" s="72"/>
      <c r="K33465" s="72"/>
    </row>
    <row r="33466" spans="9:11">
      <c r="I33466" s="72"/>
      <c r="J33466" s="72"/>
      <c r="K33466" s="72"/>
    </row>
    <row r="33467" spans="9:11">
      <c r="I33467" s="72"/>
      <c r="J33467" s="72"/>
      <c r="K33467" s="72"/>
    </row>
    <row r="33468" spans="9:11">
      <c r="I33468" s="72"/>
      <c r="J33468" s="72"/>
      <c r="K33468" s="72"/>
    </row>
    <row r="33469" spans="9:11">
      <c r="I33469" s="72"/>
      <c r="J33469" s="72"/>
      <c r="K33469" s="72"/>
    </row>
    <row r="33470" spans="9:11">
      <c r="I33470" s="72"/>
      <c r="J33470" s="72"/>
      <c r="K33470" s="72"/>
    </row>
    <row r="33471" spans="9:11">
      <c r="I33471" s="72"/>
      <c r="J33471" s="72"/>
      <c r="K33471" s="72"/>
    </row>
    <row r="33472" spans="9:11">
      <c r="I33472" s="72"/>
      <c r="J33472" s="72"/>
      <c r="K33472" s="72"/>
    </row>
    <row r="33473" spans="9:11">
      <c r="I33473" s="72"/>
      <c r="J33473" s="72"/>
      <c r="K33473" s="72"/>
    </row>
    <row r="33474" spans="9:11">
      <c r="I33474" s="72"/>
      <c r="J33474" s="72"/>
      <c r="K33474" s="72"/>
    </row>
    <row r="33475" spans="9:11">
      <c r="I33475" s="72"/>
      <c r="J33475" s="72"/>
      <c r="K33475" s="72"/>
    </row>
    <row r="33476" spans="9:11">
      <c r="I33476" s="72"/>
      <c r="J33476" s="72"/>
      <c r="K33476" s="72"/>
    </row>
    <row r="33477" spans="9:11">
      <c r="I33477" s="72"/>
      <c r="J33477" s="72"/>
      <c r="K33477" s="72"/>
    </row>
    <row r="33478" spans="9:11">
      <c r="I33478" s="72"/>
      <c r="J33478" s="72"/>
      <c r="K33478" s="72"/>
    </row>
    <row r="33479" spans="9:11">
      <c r="I33479" s="72"/>
      <c r="J33479" s="72"/>
      <c r="K33479" s="72"/>
    </row>
    <row r="33480" spans="9:11">
      <c r="I33480" s="72"/>
      <c r="J33480" s="72"/>
      <c r="K33480" s="72"/>
    </row>
    <row r="33481" spans="9:11">
      <c r="I33481" s="72"/>
      <c r="J33481" s="72"/>
      <c r="K33481" s="72"/>
    </row>
    <row r="33482" spans="9:11">
      <c r="I33482" s="72"/>
      <c r="J33482" s="72"/>
      <c r="K33482" s="72"/>
    </row>
    <row r="33483" spans="9:11">
      <c r="I33483" s="72"/>
      <c r="J33483" s="72"/>
      <c r="K33483" s="72"/>
    </row>
    <row r="33484" spans="9:11">
      <c r="I33484" s="72"/>
      <c r="J33484" s="72"/>
      <c r="K33484" s="72"/>
    </row>
    <row r="33485" spans="9:11">
      <c r="I33485" s="72"/>
      <c r="J33485" s="72"/>
      <c r="K33485" s="72"/>
    </row>
    <row r="33486" spans="9:11">
      <c r="I33486" s="72"/>
      <c r="J33486" s="72"/>
      <c r="K33486" s="72"/>
    </row>
    <row r="33487" spans="9:11">
      <c r="I33487" s="72"/>
      <c r="J33487" s="72"/>
      <c r="K33487" s="72"/>
    </row>
    <row r="33488" spans="9:11">
      <c r="I33488" s="72"/>
      <c r="J33488" s="72"/>
      <c r="K33488" s="72"/>
    </row>
    <row r="33489" spans="9:11">
      <c r="I33489" s="72"/>
      <c r="J33489" s="72"/>
      <c r="K33489" s="72"/>
    </row>
    <row r="33490" spans="9:11">
      <c r="I33490" s="72"/>
      <c r="J33490" s="72"/>
      <c r="K33490" s="72"/>
    </row>
    <row r="33491" spans="9:11">
      <c r="I33491" s="72"/>
      <c r="J33491" s="72"/>
      <c r="K33491" s="72"/>
    </row>
    <row r="33492" spans="9:11">
      <c r="I33492" s="72"/>
      <c r="J33492" s="72"/>
      <c r="K33492" s="72"/>
    </row>
    <row r="33493" spans="9:11">
      <c r="I33493" s="72"/>
      <c r="J33493" s="72"/>
      <c r="K33493" s="72"/>
    </row>
    <row r="33494" spans="9:11">
      <c r="I33494" s="72"/>
      <c r="J33494" s="72"/>
      <c r="K33494" s="72"/>
    </row>
    <row r="33495" spans="9:11">
      <c r="I33495" s="72"/>
      <c r="J33495" s="72"/>
      <c r="K33495" s="72"/>
    </row>
    <row r="33496" spans="9:11">
      <c r="I33496" s="72"/>
      <c r="J33496" s="72"/>
      <c r="K33496" s="72"/>
    </row>
    <row r="33497" spans="9:11">
      <c r="I33497" s="72"/>
      <c r="J33497" s="72"/>
      <c r="K33497" s="72"/>
    </row>
    <row r="33498" spans="9:11">
      <c r="I33498" s="72"/>
      <c r="J33498" s="72"/>
      <c r="K33498" s="72"/>
    </row>
    <row r="33499" spans="9:11">
      <c r="I33499" s="72"/>
      <c r="J33499" s="72"/>
      <c r="K33499" s="72"/>
    </row>
    <row r="33500" spans="9:11">
      <c r="I33500" s="72"/>
      <c r="J33500" s="72"/>
      <c r="K33500" s="72"/>
    </row>
    <row r="33501" spans="9:11">
      <c r="I33501" s="72"/>
      <c r="J33501" s="72"/>
      <c r="K33501" s="72"/>
    </row>
    <row r="33502" spans="9:11">
      <c r="I33502" s="72"/>
      <c r="J33502" s="72"/>
      <c r="K33502" s="72"/>
    </row>
    <row r="33503" spans="9:11">
      <c r="I33503" s="72"/>
      <c r="J33503" s="72"/>
      <c r="K33503" s="72"/>
    </row>
    <row r="33504" spans="9:11">
      <c r="I33504" s="72"/>
      <c r="J33504" s="72"/>
      <c r="K33504" s="72"/>
    </row>
    <row r="33505" spans="9:11">
      <c r="I33505" s="72"/>
      <c r="J33505" s="72"/>
      <c r="K33505" s="72"/>
    </row>
    <row r="33506" spans="9:11">
      <c r="I33506" s="72"/>
      <c r="J33506" s="72"/>
      <c r="K33506" s="72"/>
    </row>
    <row r="33507" spans="9:11">
      <c r="I33507" s="72"/>
      <c r="J33507" s="72"/>
      <c r="K33507" s="72"/>
    </row>
    <row r="33508" spans="9:11">
      <c r="I33508" s="72"/>
      <c r="J33508" s="72"/>
      <c r="K33508" s="72"/>
    </row>
    <row r="33509" spans="9:11">
      <c r="I33509" s="72"/>
      <c r="J33509" s="72"/>
      <c r="K33509" s="72"/>
    </row>
    <row r="33510" spans="9:11">
      <c r="I33510" s="72"/>
      <c r="J33510" s="72"/>
      <c r="K33510" s="72"/>
    </row>
    <row r="33511" spans="9:11">
      <c r="I33511" s="72"/>
      <c r="J33511" s="72"/>
      <c r="K33511" s="72"/>
    </row>
    <row r="33512" spans="9:11">
      <c r="I33512" s="72"/>
      <c r="J33512" s="72"/>
      <c r="K33512" s="72"/>
    </row>
    <row r="33513" spans="9:11">
      <c r="I33513" s="72"/>
      <c r="J33513" s="72"/>
      <c r="K33513" s="72"/>
    </row>
    <row r="33514" spans="9:11">
      <c r="I33514" s="72"/>
      <c r="J33514" s="72"/>
      <c r="K33514" s="72"/>
    </row>
    <row r="33515" spans="9:11">
      <c r="I33515" s="72"/>
      <c r="J33515" s="72"/>
      <c r="K33515" s="72"/>
    </row>
    <row r="33516" spans="9:11">
      <c r="I33516" s="72"/>
      <c r="J33516" s="72"/>
      <c r="K33516" s="72"/>
    </row>
    <row r="33517" spans="9:11">
      <c r="I33517" s="72"/>
      <c r="J33517" s="72"/>
      <c r="K33517" s="72"/>
    </row>
    <row r="33518" spans="9:11">
      <c r="I33518" s="72"/>
      <c r="J33518" s="72"/>
      <c r="K33518" s="72"/>
    </row>
    <row r="33519" spans="9:11">
      <c r="I33519" s="72"/>
      <c r="J33519" s="72"/>
      <c r="K33519" s="72"/>
    </row>
    <row r="33520" spans="9:11">
      <c r="I33520" s="72"/>
      <c r="J33520" s="72"/>
      <c r="K33520" s="72"/>
    </row>
    <row r="33521" spans="9:11">
      <c r="I33521" s="72"/>
      <c r="J33521" s="72"/>
      <c r="K33521" s="72"/>
    </row>
    <row r="33522" spans="9:11">
      <c r="I33522" s="72"/>
      <c r="J33522" s="72"/>
      <c r="K33522" s="72"/>
    </row>
    <row r="33523" spans="9:11">
      <c r="I33523" s="72"/>
      <c r="J33523" s="72"/>
      <c r="K33523" s="72"/>
    </row>
    <row r="33524" spans="9:11">
      <c r="I33524" s="72"/>
      <c r="J33524" s="72"/>
      <c r="K33524" s="72"/>
    </row>
    <row r="33525" spans="9:11">
      <c r="I33525" s="72"/>
      <c r="J33525" s="72"/>
      <c r="K33525" s="72"/>
    </row>
    <row r="33526" spans="9:11">
      <c r="I33526" s="72"/>
      <c r="J33526" s="72"/>
      <c r="K33526" s="72"/>
    </row>
    <row r="33527" spans="9:11">
      <c r="I33527" s="72"/>
      <c r="J33527" s="72"/>
      <c r="K33527" s="72"/>
    </row>
    <row r="33528" spans="9:11">
      <c r="I33528" s="72"/>
      <c r="J33528" s="72"/>
      <c r="K33528" s="72"/>
    </row>
    <row r="33529" spans="9:11">
      <c r="I33529" s="72"/>
      <c r="J33529" s="72"/>
      <c r="K33529" s="72"/>
    </row>
    <row r="33530" spans="9:11">
      <c r="I33530" s="72"/>
      <c r="J33530" s="72"/>
      <c r="K33530" s="72"/>
    </row>
    <row r="33531" spans="9:11">
      <c r="I33531" s="72"/>
      <c r="J33531" s="72"/>
      <c r="K33531" s="72"/>
    </row>
    <row r="33532" spans="9:11">
      <c r="I33532" s="72"/>
      <c r="J33532" s="72"/>
      <c r="K33532" s="72"/>
    </row>
    <row r="33533" spans="9:11">
      <c r="I33533" s="72"/>
      <c r="J33533" s="72"/>
      <c r="K33533" s="72"/>
    </row>
    <row r="33534" spans="9:11">
      <c r="I33534" s="72"/>
      <c r="J33534" s="72"/>
      <c r="K33534" s="72"/>
    </row>
    <row r="33535" spans="9:11">
      <c r="I33535" s="72"/>
      <c r="J33535" s="72"/>
      <c r="K33535" s="72"/>
    </row>
    <row r="33536" spans="9:11">
      <c r="I33536" s="72"/>
      <c r="J33536" s="72"/>
      <c r="K33536" s="72"/>
    </row>
    <row r="33537" spans="9:11">
      <c r="I33537" s="72"/>
      <c r="J33537" s="72"/>
      <c r="K33537" s="72"/>
    </row>
    <row r="33538" spans="9:11">
      <c r="I33538" s="72"/>
      <c r="J33538" s="72"/>
      <c r="K33538" s="72"/>
    </row>
    <row r="33539" spans="9:11">
      <c r="I33539" s="72"/>
      <c r="J33539" s="72"/>
      <c r="K33539" s="72"/>
    </row>
    <row r="33540" spans="9:11">
      <c r="I33540" s="72"/>
      <c r="J33540" s="72"/>
      <c r="K33540" s="72"/>
    </row>
    <row r="33541" spans="9:11">
      <c r="I33541" s="72"/>
      <c r="J33541" s="72"/>
      <c r="K33541" s="72"/>
    </row>
    <row r="33542" spans="9:11">
      <c r="I33542" s="72"/>
      <c r="J33542" s="72"/>
      <c r="K33542" s="72"/>
    </row>
    <row r="33543" spans="9:11">
      <c r="I33543" s="72"/>
      <c r="J33543" s="72"/>
      <c r="K33543" s="72"/>
    </row>
    <row r="33544" spans="9:11">
      <c r="I33544" s="72"/>
      <c r="J33544" s="72"/>
      <c r="K33544" s="72"/>
    </row>
    <row r="33545" spans="9:11">
      <c r="I33545" s="72"/>
      <c r="J33545" s="72"/>
      <c r="K33545" s="72"/>
    </row>
    <row r="33546" spans="9:11">
      <c r="I33546" s="72"/>
      <c r="J33546" s="72"/>
      <c r="K33546" s="72"/>
    </row>
    <row r="33547" spans="9:11">
      <c r="I33547" s="72"/>
      <c r="J33547" s="72"/>
      <c r="K33547" s="72"/>
    </row>
    <row r="33548" spans="9:11">
      <c r="I33548" s="72"/>
      <c r="J33548" s="72"/>
      <c r="K33548" s="72"/>
    </row>
    <row r="33549" spans="9:11">
      <c r="I33549" s="72"/>
      <c r="J33549" s="72"/>
      <c r="K33549" s="72"/>
    </row>
    <row r="33550" spans="9:11">
      <c r="I33550" s="72"/>
      <c r="J33550" s="72"/>
      <c r="K33550" s="72"/>
    </row>
    <row r="33551" spans="9:11">
      <c r="I33551" s="72"/>
      <c r="J33551" s="72"/>
      <c r="K33551" s="72"/>
    </row>
    <row r="33552" spans="9:11">
      <c r="I33552" s="72"/>
      <c r="J33552" s="72"/>
      <c r="K33552" s="72"/>
    </row>
    <row r="33553" spans="9:11">
      <c r="I33553" s="72"/>
      <c r="J33553" s="72"/>
      <c r="K33553" s="72"/>
    </row>
    <row r="33554" spans="9:11">
      <c r="I33554" s="72"/>
      <c r="J33554" s="72"/>
      <c r="K33554" s="72"/>
    </row>
    <row r="33555" spans="9:11">
      <c r="I33555" s="72"/>
      <c r="J33555" s="72"/>
      <c r="K33555" s="72"/>
    </row>
    <row r="33556" spans="9:11">
      <c r="I33556" s="72"/>
      <c r="J33556" s="72"/>
      <c r="K33556" s="72"/>
    </row>
    <row r="33557" spans="9:11">
      <c r="I33557" s="72"/>
      <c r="J33557" s="72"/>
      <c r="K33557" s="72"/>
    </row>
    <row r="33558" spans="9:11">
      <c r="I33558" s="72"/>
      <c r="J33558" s="72"/>
      <c r="K33558" s="72"/>
    </row>
    <row r="33559" spans="9:11">
      <c r="I33559" s="72"/>
      <c r="J33559" s="72"/>
      <c r="K33559" s="72"/>
    </row>
    <row r="33560" spans="9:11">
      <c r="I33560" s="72"/>
      <c r="J33560" s="72"/>
      <c r="K33560" s="72"/>
    </row>
    <row r="33561" spans="9:11">
      <c r="I33561" s="72"/>
      <c r="J33561" s="72"/>
      <c r="K33561" s="72"/>
    </row>
    <row r="33562" spans="9:11">
      <c r="I33562" s="72"/>
      <c r="J33562" s="72"/>
      <c r="K33562" s="72"/>
    </row>
    <row r="33563" spans="9:11">
      <c r="I33563" s="72"/>
      <c r="J33563" s="72"/>
      <c r="K33563" s="72"/>
    </row>
    <row r="33564" spans="9:11">
      <c r="I33564" s="72"/>
      <c r="J33564" s="72"/>
      <c r="K33564" s="72"/>
    </row>
    <row r="33565" spans="9:11">
      <c r="I33565" s="72"/>
      <c r="J33565" s="72"/>
      <c r="K33565" s="72"/>
    </row>
    <row r="33566" spans="9:11">
      <c r="I33566" s="72"/>
      <c r="J33566" s="72"/>
      <c r="K33566" s="72"/>
    </row>
    <row r="33567" spans="9:11">
      <c r="I33567" s="72"/>
      <c r="J33567" s="72"/>
      <c r="K33567" s="72"/>
    </row>
    <row r="33568" spans="9:11">
      <c r="I33568" s="72"/>
      <c r="J33568" s="72"/>
      <c r="K33568" s="72"/>
    </row>
    <row r="33569" spans="9:11">
      <c r="I33569" s="72"/>
      <c r="J33569" s="72"/>
      <c r="K33569" s="72"/>
    </row>
    <row r="33570" spans="9:11">
      <c r="I33570" s="72"/>
      <c r="J33570" s="72"/>
      <c r="K33570" s="72"/>
    </row>
    <row r="33571" spans="9:11">
      <c r="I33571" s="72"/>
      <c r="J33571" s="72"/>
      <c r="K33571" s="72"/>
    </row>
    <row r="33572" spans="9:11">
      <c r="I33572" s="72"/>
      <c r="J33572" s="72"/>
      <c r="K33572" s="72"/>
    </row>
    <row r="33573" spans="9:11">
      <c r="I33573" s="72"/>
      <c r="J33573" s="72"/>
      <c r="K33573" s="72"/>
    </row>
    <row r="33574" spans="9:11">
      <c r="I33574" s="72"/>
      <c r="J33574" s="72"/>
      <c r="K33574" s="72"/>
    </row>
    <row r="33575" spans="9:11">
      <c r="I33575" s="72"/>
      <c r="J33575" s="72"/>
      <c r="K33575" s="72"/>
    </row>
    <row r="33576" spans="9:11">
      <c r="I33576" s="72"/>
      <c r="J33576" s="72"/>
      <c r="K33576" s="72"/>
    </row>
    <row r="33577" spans="9:11">
      <c r="I33577" s="72"/>
      <c r="J33577" s="72"/>
      <c r="K33577" s="72"/>
    </row>
    <row r="33578" spans="9:11">
      <c r="I33578" s="72"/>
      <c r="J33578" s="72"/>
      <c r="K33578" s="72"/>
    </row>
    <row r="33579" spans="9:11">
      <c r="I33579" s="72"/>
      <c r="J33579" s="72"/>
      <c r="K33579" s="72"/>
    </row>
    <row r="33580" spans="9:11">
      <c r="I33580" s="72"/>
      <c r="J33580" s="72"/>
      <c r="K33580" s="72"/>
    </row>
    <row r="33581" spans="9:11">
      <c r="I33581" s="72"/>
      <c r="J33581" s="72"/>
      <c r="K33581" s="72"/>
    </row>
    <row r="33582" spans="9:11">
      <c r="I33582" s="72"/>
      <c r="J33582" s="72"/>
      <c r="K33582" s="72"/>
    </row>
    <row r="33583" spans="9:11">
      <c r="I33583" s="72"/>
      <c r="J33583" s="72"/>
      <c r="K33583" s="72"/>
    </row>
    <row r="33584" spans="9:11">
      <c r="I33584" s="72"/>
      <c r="J33584" s="72"/>
      <c r="K33584" s="72"/>
    </row>
    <row r="33585" spans="9:11">
      <c r="I33585" s="72"/>
      <c r="J33585" s="72"/>
      <c r="K33585" s="72"/>
    </row>
    <row r="33586" spans="9:11">
      <c r="I33586" s="72"/>
      <c r="J33586" s="72"/>
      <c r="K33586" s="72"/>
    </row>
    <row r="33587" spans="9:11">
      <c r="I33587" s="72"/>
      <c r="J33587" s="72"/>
      <c r="K33587" s="72"/>
    </row>
    <row r="33588" spans="9:11">
      <c r="I33588" s="72"/>
      <c r="J33588" s="72"/>
      <c r="K33588" s="72"/>
    </row>
    <row r="33589" spans="9:11">
      <c r="I33589" s="72"/>
      <c r="J33589" s="72"/>
      <c r="K33589" s="72"/>
    </row>
    <row r="33590" spans="9:11">
      <c r="I33590" s="72"/>
      <c r="J33590" s="72"/>
      <c r="K33590" s="72"/>
    </row>
    <row r="33591" spans="9:11">
      <c r="I33591" s="72"/>
      <c r="J33591" s="72"/>
      <c r="K33591" s="72"/>
    </row>
    <row r="33592" spans="9:11">
      <c r="I33592" s="72"/>
      <c r="J33592" s="72"/>
      <c r="K33592" s="72"/>
    </row>
    <row r="33593" spans="9:11">
      <c r="I33593" s="72"/>
      <c r="J33593" s="72"/>
      <c r="K33593" s="72"/>
    </row>
    <row r="33594" spans="9:11">
      <c r="I33594" s="72"/>
      <c r="J33594" s="72"/>
      <c r="K33594" s="72"/>
    </row>
    <row r="33595" spans="9:11">
      <c r="I33595" s="72"/>
      <c r="J33595" s="72"/>
      <c r="K33595" s="72"/>
    </row>
    <row r="33596" spans="9:11">
      <c r="I33596" s="72"/>
      <c r="J33596" s="72"/>
      <c r="K33596" s="72"/>
    </row>
    <row r="33597" spans="9:11">
      <c r="I33597" s="72"/>
      <c r="J33597" s="72"/>
      <c r="K33597" s="72"/>
    </row>
    <row r="33598" spans="9:11">
      <c r="I33598" s="72"/>
      <c r="J33598" s="72"/>
      <c r="K33598" s="72"/>
    </row>
    <row r="33599" spans="9:11">
      <c r="I33599" s="72"/>
      <c r="J33599" s="72"/>
      <c r="K33599" s="72"/>
    </row>
    <row r="33600" spans="9:11">
      <c r="I33600" s="72"/>
      <c r="J33600" s="72"/>
      <c r="K33600" s="72"/>
    </row>
    <row r="33601" spans="9:11">
      <c r="I33601" s="72"/>
      <c r="J33601" s="72"/>
      <c r="K33601" s="72"/>
    </row>
    <row r="33602" spans="9:11">
      <c r="I33602" s="72"/>
      <c r="J33602" s="72"/>
      <c r="K33602" s="72"/>
    </row>
    <row r="33603" spans="9:11">
      <c r="I33603" s="72"/>
      <c r="J33603" s="72"/>
      <c r="K33603" s="72"/>
    </row>
    <row r="33604" spans="9:11">
      <c r="I33604" s="72"/>
      <c r="J33604" s="72"/>
      <c r="K33604" s="72"/>
    </row>
    <row r="33605" spans="9:11">
      <c r="I33605" s="72"/>
      <c r="J33605" s="72"/>
      <c r="K33605" s="72"/>
    </row>
    <row r="33606" spans="9:11">
      <c r="I33606" s="72"/>
      <c r="J33606" s="72"/>
      <c r="K33606" s="72"/>
    </row>
    <row r="33607" spans="9:11">
      <c r="I33607" s="72"/>
      <c r="J33607" s="72"/>
      <c r="K33607" s="72"/>
    </row>
    <row r="33608" spans="9:11">
      <c r="I33608" s="72"/>
      <c r="J33608" s="72"/>
      <c r="K33608" s="72"/>
    </row>
    <row r="33609" spans="9:11">
      <c r="I33609" s="72"/>
      <c r="J33609" s="72"/>
      <c r="K33609" s="72"/>
    </row>
    <row r="33610" spans="9:11">
      <c r="I33610" s="72"/>
      <c r="J33610" s="72"/>
      <c r="K33610" s="72"/>
    </row>
    <row r="33611" spans="9:11">
      <c r="I33611" s="72"/>
      <c r="J33611" s="72"/>
      <c r="K33611" s="72"/>
    </row>
    <row r="33612" spans="9:11">
      <c r="I33612" s="72"/>
      <c r="J33612" s="72"/>
      <c r="K33612" s="72"/>
    </row>
    <row r="33613" spans="9:11">
      <c r="I33613" s="72"/>
      <c r="J33613" s="72"/>
      <c r="K33613" s="72"/>
    </row>
    <row r="33614" spans="9:11">
      <c r="I33614" s="72"/>
      <c r="J33614" s="72"/>
      <c r="K33614" s="72"/>
    </row>
    <row r="33615" spans="9:11">
      <c r="I33615" s="72"/>
      <c r="J33615" s="72"/>
      <c r="K33615" s="72"/>
    </row>
    <row r="33616" spans="9:11">
      <c r="I33616" s="72"/>
      <c r="J33616" s="72"/>
      <c r="K33616" s="72"/>
    </row>
    <row r="33617" spans="9:11">
      <c r="I33617" s="72"/>
      <c r="J33617" s="72"/>
      <c r="K33617" s="72"/>
    </row>
    <row r="33618" spans="9:11">
      <c r="I33618" s="72"/>
      <c r="J33618" s="72"/>
      <c r="K33618" s="72"/>
    </row>
    <row r="33619" spans="9:11">
      <c r="I33619" s="72"/>
      <c r="J33619" s="72"/>
      <c r="K33619" s="72"/>
    </row>
    <row r="33620" spans="9:11">
      <c r="I33620" s="72"/>
      <c r="J33620" s="72"/>
      <c r="K33620" s="72"/>
    </row>
    <row r="33621" spans="9:11">
      <c r="I33621" s="72"/>
      <c r="J33621" s="72"/>
      <c r="K33621" s="72"/>
    </row>
    <row r="33622" spans="9:11">
      <c r="I33622" s="72"/>
      <c r="J33622" s="72"/>
      <c r="K33622" s="72"/>
    </row>
    <row r="33623" spans="9:11">
      <c r="I33623" s="72"/>
      <c r="J33623" s="72"/>
      <c r="K33623" s="72"/>
    </row>
    <row r="33624" spans="9:11">
      <c r="I33624" s="72"/>
      <c r="J33624" s="72"/>
      <c r="K33624" s="72"/>
    </row>
    <row r="33625" spans="9:11">
      <c r="I33625" s="72"/>
      <c r="J33625" s="72"/>
      <c r="K33625" s="72"/>
    </row>
    <row r="33626" spans="9:11">
      <c r="I33626" s="72"/>
      <c r="J33626" s="72"/>
      <c r="K33626" s="72"/>
    </row>
    <row r="33627" spans="9:11">
      <c r="I33627" s="72"/>
      <c r="J33627" s="72"/>
      <c r="K33627" s="72"/>
    </row>
    <row r="33628" spans="9:11">
      <c r="I33628" s="72"/>
      <c r="J33628" s="72"/>
      <c r="K33628" s="72"/>
    </row>
    <row r="33629" spans="9:11">
      <c r="I33629" s="72"/>
      <c r="J33629" s="72"/>
      <c r="K33629" s="72"/>
    </row>
    <row r="33630" spans="9:11">
      <c r="I33630" s="72"/>
      <c r="J33630" s="72"/>
      <c r="K33630" s="72"/>
    </row>
    <row r="33631" spans="9:11">
      <c r="I33631" s="72"/>
      <c r="J33631" s="72"/>
      <c r="K33631" s="72"/>
    </row>
    <row r="33632" spans="9:11">
      <c r="I33632" s="72"/>
      <c r="J33632" s="72"/>
      <c r="K33632" s="72"/>
    </row>
    <row r="33633" spans="9:11">
      <c r="I33633" s="72"/>
      <c r="J33633" s="72"/>
      <c r="K33633" s="72"/>
    </row>
    <row r="33634" spans="9:11">
      <c r="I33634" s="72"/>
      <c r="J33634" s="72"/>
      <c r="K33634" s="72"/>
    </row>
    <row r="33635" spans="9:11">
      <c r="I33635" s="72"/>
      <c r="J33635" s="72"/>
      <c r="K33635" s="72"/>
    </row>
    <row r="33636" spans="9:11">
      <c r="I33636" s="72"/>
      <c r="J33636" s="72"/>
      <c r="K33636" s="72"/>
    </row>
    <row r="33637" spans="9:11">
      <c r="I33637" s="72"/>
      <c r="J33637" s="72"/>
      <c r="K33637" s="72"/>
    </row>
    <row r="33638" spans="9:11">
      <c r="I33638" s="72"/>
      <c r="J33638" s="72"/>
      <c r="K33638" s="72"/>
    </row>
    <row r="33639" spans="9:11">
      <c r="I33639" s="72"/>
      <c r="J33639" s="72"/>
      <c r="K33639" s="72"/>
    </row>
    <row r="33640" spans="9:11">
      <c r="I33640" s="72"/>
      <c r="J33640" s="72"/>
      <c r="K33640" s="72"/>
    </row>
    <row r="33641" spans="9:11">
      <c r="I33641" s="72"/>
      <c r="J33641" s="72"/>
      <c r="K33641" s="72"/>
    </row>
    <row r="33642" spans="9:11">
      <c r="I33642" s="72"/>
      <c r="J33642" s="72"/>
      <c r="K33642" s="72"/>
    </row>
    <row r="33643" spans="9:11">
      <c r="I33643" s="72"/>
      <c r="J33643" s="72"/>
      <c r="K33643" s="72"/>
    </row>
    <row r="33644" spans="9:11">
      <c r="I33644" s="72"/>
      <c r="J33644" s="72"/>
      <c r="K33644" s="72"/>
    </row>
    <row r="33645" spans="9:11">
      <c r="I33645" s="72"/>
      <c r="J33645" s="72"/>
      <c r="K33645" s="72"/>
    </row>
    <row r="33646" spans="9:11">
      <c r="I33646" s="72"/>
      <c r="J33646" s="72"/>
      <c r="K33646" s="72"/>
    </row>
    <row r="33647" spans="9:11">
      <c r="I33647" s="72"/>
      <c r="J33647" s="72"/>
      <c r="K33647" s="72"/>
    </row>
    <row r="33648" spans="9:11">
      <c r="I33648" s="72"/>
      <c r="J33648" s="72"/>
      <c r="K33648" s="72"/>
    </row>
    <row r="33649" spans="9:11">
      <c r="I33649" s="72"/>
      <c r="J33649" s="72"/>
      <c r="K33649" s="72"/>
    </row>
    <row r="33650" spans="9:11">
      <c r="I33650" s="72"/>
      <c r="J33650" s="72"/>
      <c r="K33650" s="72"/>
    </row>
    <row r="33651" spans="9:11">
      <c r="I33651" s="72"/>
      <c r="J33651" s="72"/>
      <c r="K33651" s="72"/>
    </row>
    <row r="33652" spans="9:11">
      <c r="I33652" s="72"/>
      <c r="J33652" s="72"/>
      <c r="K33652" s="72"/>
    </row>
    <row r="33653" spans="9:11">
      <c r="I33653" s="72"/>
      <c r="J33653" s="72"/>
      <c r="K33653" s="72"/>
    </row>
    <row r="33654" spans="9:11">
      <c r="I33654" s="72"/>
      <c r="J33654" s="72"/>
      <c r="K33654" s="72"/>
    </row>
    <row r="33655" spans="9:11">
      <c r="I33655" s="72"/>
      <c r="J33655" s="72"/>
      <c r="K33655" s="72"/>
    </row>
    <row r="33656" spans="9:11">
      <c r="I33656" s="72"/>
      <c r="J33656" s="72"/>
      <c r="K33656" s="72"/>
    </row>
    <row r="33657" spans="9:11">
      <c r="I33657" s="72"/>
      <c r="J33657" s="72"/>
      <c r="K33657" s="72"/>
    </row>
    <row r="33658" spans="9:11">
      <c r="I33658" s="72"/>
      <c r="J33658" s="72"/>
      <c r="K33658" s="72"/>
    </row>
    <row r="33659" spans="9:11">
      <c r="I33659" s="72"/>
      <c r="J33659" s="72"/>
      <c r="K33659" s="72"/>
    </row>
    <row r="33660" spans="9:11">
      <c r="I33660" s="72"/>
      <c r="J33660" s="72"/>
      <c r="K33660" s="72"/>
    </row>
    <row r="33661" spans="9:11">
      <c r="I33661" s="72"/>
      <c r="J33661" s="72"/>
      <c r="K33661" s="72"/>
    </row>
    <row r="33662" spans="9:11">
      <c r="I33662" s="72"/>
      <c r="J33662" s="72"/>
      <c r="K33662" s="72"/>
    </row>
    <row r="33663" spans="9:11">
      <c r="I33663" s="72"/>
      <c r="J33663" s="72"/>
      <c r="K33663" s="72"/>
    </row>
    <row r="33664" spans="9:11">
      <c r="I33664" s="72"/>
      <c r="J33664" s="72"/>
      <c r="K33664" s="72"/>
    </row>
    <row r="33665" spans="9:11">
      <c r="I33665" s="72"/>
      <c r="J33665" s="72"/>
      <c r="K33665" s="72"/>
    </row>
    <row r="33666" spans="9:11">
      <c r="I33666" s="72"/>
      <c r="J33666" s="72"/>
      <c r="K33666" s="72"/>
    </row>
    <row r="33667" spans="9:11">
      <c r="I33667" s="72"/>
      <c r="J33667" s="72"/>
      <c r="K33667" s="72"/>
    </row>
    <row r="33668" spans="9:11">
      <c r="I33668" s="72"/>
      <c r="J33668" s="72"/>
      <c r="K33668" s="72"/>
    </row>
    <row r="33669" spans="9:11">
      <c r="I33669" s="72"/>
      <c r="J33669" s="72"/>
      <c r="K33669" s="72"/>
    </row>
    <row r="33670" spans="9:11">
      <c r="I33670" s="72"/>
      <c r="J33670" s="72"/>
      <c r="K33670" s="72"/>
    </row>
    <row r="33671" spans="9:11">
      <c r="I33671" s="72"/>
      <c r="J33671" s="72"/>
      <c r="K33671" s="72"/>
    </row>
    <row r="33672" spans="9:11">
      <c r="I33672" s="72"/>
      <c r="J33672" s="72"/>
      <c r="K33672" s="72"/>
    </row>
    <row r="33673" spans="9:11">
      <c r="I33673" s="72"/>
      <c r="J33673" s="72"/>
      <c r="K33673" s="72"/>
    </row>
    <row r="33674" spans="9:11">
      <c r="I33674" s="72"/>
      <c r="J33674" s="72"/>
      <c r="K33674" s="72"/>
    </row>
    <row r="33675" spans="9:11">
      <c r="I33675" s="72"/>
      <c r="J33675" s="72"/>
      <c r="K33675" s="72"/>
    </row>
    <row r="33676" spans="9:11">
      <c r="I33676" s="72"/>
      <c r="J33676" s="72"/>
      <c r="K33676" s="72"/>
    </row>
    <row r="33677" spans="9:11">
      <c r="I33677" s="72"/>
      <c r="J33677" s="72"/>
      <c r="K33677" s="72"/>
    </row>
    <row r="33678" spans="9:11">
      <c r="I33678" s="72"/>
      <c r="J33678" s="72"/>
      <c r="K33678" s="72"/>
    </row>
    <row r="33679" spans="9:11">
      <c r="I33679" s="72"/>
      <c r="J33679" s="72"/>
      <c r="K33679" s="72"/>
    </row>
    <row r="33680" spans="9:11">
      <c r="I33680" s="72"/>
      <c r="J33680" s="72"/>
      <c r="K33680" s="72"/>
    </row>
    <row r="33681" spans="9:11">
      <c r="I33681" s="72"/>
      <c r="J33681" s="72"/>
      <c r="K33681" s="72"/>
    </row>
    <row r="33682" spans="9:11">
      <c r="I33682" s="72"/>
      <c r="J33682" s="72"/>
      <c r="K33682" s="72"/>
    </row>
    <row r="33683" spans="9:11">
      <c r="I33683" s="72"/>
      <c r="J33683" s="72"/>
      <c r="K33683" s="72"/>
    </row>
    <row r="33684" spans="9:11">
      <c r="I33684" s="72"/>
      <c r="J33684" s="72"/>
      <c r="K33684" s="72"/>
    </row>
    <row r="33685" spans="9:11">
      <c r="I33685" s="72"/>
      <c r="J33685" s="72"/>
      <c r="K33685" s="72"/>
    </row>
    <row r="33686" spans="9:11">
      <c r="I33686" s="72"/>
      <c r="J33686" s="72"/>
      <c r="K33686" s="72"/>
    </row>
    <row r="33687" spans="9:11">
      <c r="I33687" s="72"/>
      <c r="J33687" s="72"/>
      <c r="K33687" s="72"/>
    </row>
    <row r="33688" spans="9:11">
      <c r="I33688" s="72"/>
      <c r="J33688" s="72"/>
      <c r="K33688" s="72"/>
    </row>
    <row r="33689" spans="9:11">
      <c r="I33689" s="72"/>
      <c r="J33689" s="72"/>
      <c r="K33689" s="72"/>
    </row>
    <row r="33690" spans="9:11">
      <c r="I33690" s="72"/>
      <c r="J33690" s="72"/>
      <c r="K33690" s="72"/>
    </row>
    <row r="33691" spans="9:11">
      <c r="I33691" s="72"/>
      <c r="J33691" s="72"/>
      <c r="K33691" s="72"/>
    </row>
    <row r="33692" spans="9:11">
      <c r="I33692" s="72"/>
      <c r="J33692" s="72"/>
      <c r="K33692" s="72"/>
    </row>
    <row r="33693" spans="9:11">
      <c r="I33693" s="72"/>
      <c r="J33693" s="72"/>
      <c r="K33693" s="72"/>
    </row>
    <row r="33694" spans="9:11">
      <c r="I33694" s="72"/>
      <c r="J33694" s="72"/>
      <c r="K33694" s="72"/>
    </row>
    <row r="33695" spans="9:11">
      <c r="I33695" s="72"/>
      <c r="J33695" s="72"/>
      <c r="K33695" s="72"/>
    </row>
    <row r="33696" spans="9:11">
      <c r="I33696" s="72"/>
      <c r="J33696" s="72"/>
      <c r="K33696" s="72"/>
    </row>
    <row r="33697" spans="9:11">
      <c r="I33697" s="72"/>
      <c r="J33697" s="72"/>
      <c r="K33697" s="72"/>
    </row>
    <row r="33698" spans="9:11">
      <c r="I33698" s="72"/>
      <c r="J33698" s="72"/>
      <c r="K33698" s="72"/>
    </row>
    <row r="33699" spans="9:11">
      <c r="I33699" s="72"/>
      <c r="J33699" s="72"/>
      <c r="K33699" s="72"/>
    </row>
    <row r="33700" spans="9:11">
      <c r="I33700" s="72"/>
      <c r="J33700" s="72"/>
      <c r="K33700" s="72"/>
    </row>
    <row r="33701" spans="9:11">
      <c r="I33701" s="72"/>
      <c r="J33701" s="72"/>
      <c r="K33701" s="72"/>
    </row>
    <row r="33702" spans="9:11">
      <c r="I33702" s="72"/>
      <c r="J33702" s="72"/>
      <c r="K33702" s="72"/>
    </row>
    <row r="33703" spans="9:11">
      <c r="I33703" s="72"/>
      <c r="J33703" s="72"/>
      <c r="K33703" s="72"/>
    </row>
    <row r="33704" spans="9:11">
      <c r="I33704" s="72"/>
      <c r="J33704" s="72"/>
      <c r="K33704" s="72"/>
    </row>
    <row r="33705" spans="9:11">
      <c r="I33705" s="72"/>
      <c r="J33705" s="72"/>
      <c r="K33705" s="72"/>
    </row>
    <row r="33706" spans="9:11">
      <c r="I33706" s="72"/>
      <c r="J33706" s="72"/>
      <c r="K33706" s="72"/>
    </row>
    <row r="33707" spans="9:11">
      <c r="I33707" s="72"/>
      <c r="J33707" s="72"/>
      <c r="K33707" s="72"/>
    </row>
    <row r="33708" spans="9:11">
      <c r="I33708" s="72"/>
      <c r="J33708" s="72"/>
      <c r="K33708" s="72"/>
    </row>
    <row r="33709" spans="9:11">
      <c r="I33709" s="72"/>
      <c r="J33709" s="72"/>
      <c r="K33709" s="72"/>
    </row>
    <row r="33710" spans="9:11">
      <c r="I33710" s="72"/>
      <c r="J33710" s="72"/>
      <c r="K33710" s="72"/>
    </row>
    <row r="33711" spans="9:11">
      <c r="I33711" s="72"/>
      <c r="J33711" s="72"/>
      <c r="K33711" s="72"/>
    </row>
    <row r="33712" spans="9:11">
      <c r="I33712" s="72"/>
      <c r="J33712" s="72"/>
      <c r="K33712" s="72"/>
    </row>
    <row r="33713" spans="9:11">
      <c r="I33713" s="72"/>
      <c r="J33713" s="72"/>
      <c r="K33713" s="72"/>
    </row>
    <row r="33714" spans="9:11">
      <c r="I33714" s="72"/>
      <c r="J33714" s="72"/>
      <c r="K33714" s="72"/>
    </row>
    <row r="33715" spans="9:11">
      <c r="I33715" s="72"/>
      <c r="J33715" s="72"/>
      <c r="K33715" s="72"/>
    </row>
    <row r="33716" spans="9:11">
      <c r="I33716" s="72"/>
      <c r="J33716" s="72"/>
      <c r="K33716" s="72"/>
    </row>
    <row r="33717" spans="9:11">
      <c r="I33717" s="72"/>
      <c r="J33717" s="72"/>
      <c r="K33717" s="72"/>
    </row>
    <row r="33718" spans="9:11">
      <c r="I33718" s="72"/>
      <c r="J33718" s="72"/>
      <c r="K33718" s="72"/>
    </row>
    <row r="33719" spans="9:11">
      <c r="I33719" s="72"/>
      <c r="J33719" s="72"/>
      <c r="K33719" s="72"/>
    </row>
    <row r="33720" spans="9:11">
      <c r="I33720" s="72"/>
      <c r="J33720" s="72"/>
      <c r="K33720" s="72"/>
    </row>
    <row r="33721" spans="9:11">
      <c r="I33721" s="72"/>
      <c r="J33721" s="72"/>
      <c r="K33721" s="72"/>
    </row>
    <row r="33722" spans="9:11">
      <c r="I33722" s="72"/>
      <c r="J33722" s="72"/>
      <c r="K33722" s="72"/>
    </row>
    <row r="33723" spans="9:11">
      <c r="I33723" s="72"/>
      <c r="J33723" s="72"/>
      <c r="K33723" s="72"/>
    </row>
    <row r="33724" spans="9:11">
      <c r="I33724" s="72"/>
      <c r="J33724" s="72"/>
      <c r="K33724" s="72"/>
    </row>
    <row r="33725" spans="9:11">
      <c r="I33725" s="72"/>
      <c r="J33725" s="72"/>
      <c r="K33725" s="72"/>
    </row>
    <row r="33726" spans="9:11">
      <c r="I33726" s="72"/>
      <c r="J33726" s="72"/>
      <c r="K33726" s="72"/>
    </row>
    <row r="33727" spans="9:11">
      <c r="I33727" s="72"/>
      <c r="J33727" s="72"/>
      <c r="K33727" s="72"/>
    </row>
    <row r="33728" spans="9:11">
      <c r="I33728" s="72"/>
      <c r="J33728" s="72"/>
      <c r="K33728" s="72"/>
    </row>
    <row r="33729" spans="9:11">
      <c r="I33729" s="72"/>
      <c r="J33729" s="72"/>
      <c r="K33729" s="72"/>
    </row>
    <row r="33730" spans="9:11">
      <c r="I33730" s="72"/>
      <c r="J33730" s="72"/>
      <c r="K33730" s="72"/>
    </row>
    <row r="33731" spans="9:11">
      <c r="I33731" s="72"/>
      <c r="J33731" s="72"/>
      <c r="K33731" s="72"/>
    </row>
    <row r="33732" spans="9:11">
      <c r="I33732" s="72"/>
      <c r="J33732" s="72"/>
      <c r="K33732" s="72"/>
    </row>
    <row r="33733" spans="9:11">
      <c r="I33733" s="72"/>
      <c r="J33733" s="72"/>
      <c r="K33733" s="72"/>
    </row>
    <row r="33734" spans="9:11">
      <c r="I33734" s="72"/>
      <c r="J33734" s="72"/>
      <c r="K33734" s="72"/>
    </row>
    <row r="33735" spans="9:11">
      <c r="I33735" s="72"/>
      <c r="J33735" s="72"/>
      <c r="K33735" s="72"/>
    </row>
    <row r="33736" spans="9:11">
      <c r="I33736" s="72"/>
      <c r="J33736" s="72"/>
      <c r="K33736" s="72"/>
    </row>
    <row r="33737" spans="9:11">
      <c r="I33737" s="72"/>
      <c r="J33737" s="72"/>
      <c r="K33737" s="72"/>
    </row>
    <row r="33738" spans="9:11">
      <c r="I33738" s="72"/>
      <c r="J33738" s="72"/>
      <c r="K33738" s="72"/>
    </row>
    <row r="33739" spans="9:11">
      <c r="I33739" s="72"/>
      <c r="J33739" s="72"/>
      <c r="K33739" s="72"/>
    </row>
    <row r="33740" spans="9:11">
      <c r="I33740" s="72"/>
      <c r="J33740" s="72"/>
      <c r="K33740" s="72"/>
    </row>
    <row r="33741" spans="9:11">
      <c r="I33741" s="72"/>
      <c r="J33741" s="72"/>
      <c r="K33741" s="72"/>
    </row>
    <row r="33742" spans="9:11">
      <c r="I33742" s="72"/>
      <c r="J33742" s="72"/>
      <c r="K33742" s="72"/>
    </row>
    <row r="33743" spans="9:11">
      <c r="I33743" s="72"/>
      <c r="J33743" s="72"/>
      <c r="K33743" s="72"/>
    </row>
    <row r="33744" spans="9:11">
      <c r="I33744" s="72"/>
      <c r="J33744" s="72"/>
      <c r="K33744" s="72"/>
    </row>
    <row r="33745" spans="9:11">
      <c r="I33745" s="72"/>
      <c r="J33745" s="72"/>
      <c r="K33745" s="72"/>
    </row>
    <row r="33746" spans="9:11">
      <c r="I33746" s="72"/>
      <c r="J33746" s="72"/>
      <c r="K33746" s="72"/>
    </row>
    <row r="33747" spans="9:11">
      <c r="I33747" s="72"/>
      <c r="J33747" s="72"/>
      <c r="K33747" s="72"/>
    </row>
    <row r="33748" spans="9:11">
      <c r="I33748" s="72"/>
      <c r="J33748" s="72"/>
      <c r="K33748" s="72"/>
    </row>
    <row r="33749" spans="9:11">
      <c r="I33749" s="72"/>
      <c r="J33749" s="72"/>
      <c r="K33749" s="72"/>
    </row>
    <row r="33750" spans="9:11">
      <c r="I33750" s="72"/>
      <c r="J33750" s="72"/>
      <c r="K33750" s="72"/>
    </row>
    <row r="33751" spans="9:11">
      <c r="I33751" s="72"/>
      <c r="J33751" s="72"/>
      <c r="K33751" s="72"/>
    </row>
    <row r="33752" spans="9:11">
      <c r="I33752" s="72"/>
      <c r="J33752" s="72"/>
      <c r="K33752" s="72"/>
    </row>
    <row r="33753" spans="9:11">
      <c r="I33753" s="72"/>
      <c r="J33753" s="72"/>
      <c r="K33753" s="72"/>
    </row>
    <row r="33754" spans="9:11">
      <c r="I33754" s="72"/>
      <c r="J33754" s="72"/>
      <c r="K33754" s="72"/>
    </row>
    <row r="33755" spans="9:11">
      <c r="I33755" s="72"/>
      <c r="J33755" s="72"/>
      <c r="K33755" s="72"/>
    </row>
    <row r="33756" spans="9:11">
      <c r="I33756" s="72"/>
      <c r="J33756" s="72"/>
      <c r="K33756" s="72"/>
    </row>
    <row r="33757" spans="9:11">
      <c r="I33757" s="72"/>
      <c r="J33757" s="72"/>
      <c r="K33757" s="72"/>
    </row>
    <row r="33758" spans="9:11">
      <c r="I33758" s="72"/>
      <c r="J33758" s="72"/>
      <c r="K33758" s="72"/>
    </row>
    <row r="33759" spans="9:11">
      <c r="I33759" s="72"/>
      <c r="J33759" s="72"/>
      <c r="K33759" s="72"/>
    </row>
    <row r="33760" spans="9:11">
      <c r="I33760" s="72"/>
      <c r="J33760" s="72"/>
      <c r="K33760" s="72"/>
    </row>
    <row r="33761" spans="9:11">
      <c r="I33761" s="72"/>
      <c r="J33761" s="72"/>
      <c r="K33761" s="72"/>
    </row>
    <row r="33762" spans="9:11">
      <c r="I33762" s="72"/>
      <c r="J33762" s="72"/>
      <c r="K33762" s="72"/>
    </row>
    <row r="33763" spans="9:11">
      <c r="I33763" s="72"/>
      <c r="J33763" s="72"/>
      <c r="K33763" s="72"/>
    </row>
    <row r="33764" spans="9:11">
      <c r="I33764" s="72"/>
      <c r="J33764" s="72"/>
      <c r="K33764" s="72"/>
    </row>
    <row r="33765" spans="9:11">
      <c r="I33765" s="72"/>
      <c r="J33765" s="72"/>
      <c r="K33765" s="72"/>
    </row>
    <row r="33766" spans="9:11">
      <c r="I33766" s="72"/>
      <c r="J33766" s="72"/>
      <c r="K33766" s="72"/>
    </row>
    <row r="33767" spans="9:11">
      <c r="I33767" s="72"/>
      <c r="J33767" s="72"/>
      <c r="K33767" s="72"/>
    </row>
    <row r="33768" spans="9:11">
      <c r="I33768" s="72"/>
      <c r="J33768" s="72"/>
      <c r="K33768" s="72"/>
    </row>
    <row r="33769" spans="9:11">
      <c r="I33769" s="72"/>
      <c r="J33769" s="72"/>
      <c r="K33769" s="72"/>
    </row>
    <row r="33770" spans="9:11">
      <c r="I33770" s="72"/>
      <c r="J33770" s="72"/>
      <c r="K33770" s="72"/>
    </row>
    <row r="33771" spans="9:11">
      <c r="I33771" s="72"/>
      <c r="J33771" s="72"/>
      <c r="K33771" s="72"/>
    </row>
    <row r="33772" spans="9:11">
      <c r="I33772" s="72"/>
      <c r="J33772" s="72"/>
      <c r="K33772" s="72"/>
    </row>
    <row r="33773" spans="9:11">
      <c r="I33773" s="72"/>
      <c r="J33773" s="72"/>
      <c r="K33773" s="72"/>
    </row>
    <row r="33774" spans="9:11">
      <c r="I33774" s="72"/>
      <c r="J33774" s="72"/>
      <c r="K33774" s="72"/>
    </row>
    <row r="33775" spans="9:11">
      <c r="I33775" s="72"/>
      <c r="J33775" s="72"/>
      <c r="K33775" s="72"/>
    </row>
    <row r="33776" spans="9:11">
      <c r="I33776" s="72"/>
      <c r="J33776" s="72"/>
      <c r="K33776" s="72"/>
    </row>
    <row r="33777" spans="9:11">
      <c r="I33777" s="72"/>
      <c r="J33777" s="72"/>
      <c r="K33777" s="72"/>
    </row>
    <row r="33778" spans="9:11">
      <c r="I33778" s="72"/>
      <c r="J33778" s="72"/>
      <c r="K33778" s="72"/>
    </row>
    <row r="33779" spans="9:11">
      <c r="I33779" s="72"/>
      <c r="J33779" s="72"/>
      <c r="K33779" s="72"/>
    </row>
    <row r="33780" spans="9:11">
      <c r="I33780" s="72"/>
      <c r="J33780" s="72"/>
      <c r="K33780" s="72"/>
    </row>
    <row r="33781" spans="9:11">
      <c r="I33781" s="72"/>
      <c r="J33781" s="72"/>
      <c r="K33781" s="72"/>
    </row>
    <row r="33782" spans="9:11">
      <c r="I33782" s="72"/>
      <c r="J33782" s="72"/>
      <c r="K33782" s="72"/>
    </row>
    <row r="33783" spans="9:11">
      <c r="I33783" s="72"/>
      <c r="J33783" s="72"/>
      <c r="K33783" s="72"/>
    </row>
    <row r="33784" spans="9:11">
      <c r="I33784" s="72"/>
      <c r="J33784" s="72"/>
      <c r="K33784" s="72"/>
    </row>
    <row r="33785" spans="9:11">
      <c r="I33785" s="72"/>
      <c r="J33785" s="72"/>
      <c r="K33785" s="72"/>
    </row>
    <row r="33786" spans="9:11">
      <c r="I33786" s="72"/>
      <c r="J33786" s="72"/>
      <c r="K33786" s="72"/>
    </row>
    <row r="33787" spans="9:11">
      <c r="I33787" s="72"/>
      <c r="J33787" s="72"/>
      <c r="K33787" s="72"/>
    </row>
    <row r="33788" spans="9:11">
      <c r="I33788" s="72"/>
      <c r="J33788" s="72"/>
      <c r="K33788" s="72"/>
    </row>
    <row r="33789" spans="9:11">
      <c r="I33789" s="72"/>
      <c r="J33789" s="72"/>
      <c r="K33789" s="72"/>
    </row>
    <row r="33790" spans="9:11">
      <c r="I33790" s="72"/>
      <c r="J33790" s="72"/>
      <c r="K33790" s="72"/>
    </row>
    <row r="33791" spans="9:11">
      <c r="I33791" s="72"/>
      <c r="J33791" s="72"/>
      <c r="K33791" s="72"/>
    </row>
    <row r="33792" spans="9:11">
      <c r="I33792" s="72"/>
      <c r="J33792" s="72"/>
      <c r="K33792" s="72"/>
    </row>
    <row r="33793" spans="9:11">
      <c r="I33793" s="72"/>
      <c r="J33793" s="72"/>
      <c r="K33793" s="72"/>
    </row>
    <row r="33794" spans="9:11">
      <c r="I33794" s="72"/>
      <c r="J33794" s="72"/>
      <c r="K33794" s="72"/>
    </row>
    <row r="33795" spans="9:11">
      <c r="I33795" s="72"/>
      <c r="J33795" s="72"/>
      <c r="K33795" s="72"/>
    </row>
    <row r="33796" spans="9:11">
      <c r="I33796" s="72"/>
      <c r="J33796" s="72"/>
      <c r="K33796" s="72"/>
    </row>
    <row r="33797" spans="9:11">
      <c r="I33797" s="72"/>
      <c r="J33797" s="72"/>
      <c r="K33797" s="72"/>
    </row>
    <row r="33798" spans="9:11">
      <c r="I33798" s="72"/>
      <c r="J33798" s="72"/>
      <c r="K33798" s="72"/>
    </row>
    <row r="33799" spans="9:11">
      <c r="I33799" s="72"/>
      <c r="J33799" s="72"/>
      <c r="K33799" s="72"/>
    </row>
    <row r="33800" spans="9:11">
      <c r="I33800" s="72"/>
      <c r="J33800" s="72"/>
      <c r="K33800" s="72"/>
    </row>
    <row r="33801" spans="9:11">
      <c r="I33801" s="72"/>
      <c r="J33801" s="72"/>
      <c r="K33801" s="72"/>
    </row>
    <row r="33802" spans="9:11">
      <c r="I33802" s="72"/>
      <c r="J33802" s="72"/>
      <c r="K33802" s="72"/>
    </row>
    <row r="33803" spans="9:11">
      <c r="I33803" s="72"/>
      <c r="J33803" s="72"/>
      <c r="K33803" s="72"/>
    </row>
    <row r="33804" spans="9:11">
      <c r="I33804" s="72"/>
      <c r="J33804" s="72"/>
      <c r="K33804" s="72"/>
    </row>
    <row r="33805" spans="9:11">
      <c r="I33805" s="72"/>
      <c r="J33805" s="72"/>
      <c r="K33805" s="72"/>
    </row>
    <row r="33806" spans="9:11">
      <c r="I33806" s="72"/>
      <c r="J33806" s="72"/>
      <c r="K33806" s="72"/>
    </row>
    <row r="33807" spans="9:11">
      <c r="I33807" s="72"/>
      <c r="J33807" s="72"/>
      <c r="K33807" s="72"/>
    </row>
    <row r="33808" spans="9:11">
      <c r="I33808" s="72"/>
      <c r="J33808" s="72"/>
      <c r="K33808" s="72"/>
    </row>
    <row r="33809" spans="9:11">
      <c r="I33809" s="72"/>
      <c r="J33809" s="72"/>
      <c r="K33809" s="72"/>
    </row>
    <row r="33810" spans="9:11">
      <c r="I33810" s="72"/>
      <c r="J33810" s="72"/>
      <c r="K33810" s="72"/>
    </row>
    <row r="33811" spans="9:11">
      <c r="I33811" s="72"/>
      <c r="J33811" s="72"/>
      <c r="K33811" s="72"/>
    </row>
    <row r="33812" spans="9:11">
      <c r="I33812" s="72"/>
      <c r="J33812" s="72"/>
      <c r="K33812" s="72"/>
    </row>
    <row r="33813" spans="9:11">
      <c r="I33813" s="72"/>
      <c r="J33813" s="72"/>
      <c r="K33813" s="72"/>
    </row>
    <row r="33814" spans="9:11">
      <c r="I33814" s="72"/>
      <c r="J33814" s="72"/>
      <c r="K33814" s="72"/>
    </row>
    <row r="33815" spans="9:11">
      <c r="I33815" s="72"/>
      <c r="J33815" s="72"/>
      <c r="K33815" s="72"/>
    </row>
    <row r="33816" spans="9:11">
      <c r="I33816" s="72"/>
      <c r="J33816" s="72"/>
      <c r="K33816" s="72"/>
    </row>
    <row r="33817" spans="9:11">
      <c r="I33817" s="72"/>
      <c r="J33817" s="72"/>
      <c r="K33817" s="72"/>
    </row>
    <row r="33818" spans="9:11">
      <c r="I33818" s="72"/>
      <c r="J33818" s="72"/>
      <c r="K33818" s="72"/>
    </row>
    <row r="33819" spans="9:11">
      <c r="I33819" s="72"/>
      <c r="J33819" s="72"/>
      <c r="K33819" s="72"/>
    </row>
    <row r="33820" spans="9:11">
      <c r="I33820" s="72"/>
      <c r="J33820" s="72"/>
      <c r="K33820" s="72"/>
    </row>
    <row r="33821" spans="9:11">
      <c r="I33821" s="72"/>
      <c r="J33821" s="72"/>
      <c r="K33821" s="72"/>
    </row>
    <row r="33822" spans="9:11">
      <c r="I33822" s="72"/>
      <c r="J33822" s="72"/>
      <c r="K33822" s="72"/>
    </row>
    <row r="33823" spans="9:11">
      <c r="I33823" s="72"/>
      <c r="J33823" s="72"/>
      <c r="K33823" s="72"/>
    </row>
    <row r="33824" spans="9:11">
      <c r="I33824" s="72"/>
      <c r="J33824" s="72"/>
      <c r="K33824" s="72"/>
    </row>
    <row r="33825" spans="9:11">
      <c r="I33825" s="72"/>
      <c r="J33825" s="72"/>
      <c r="K33825" s="72"/>
    </row>
    <row r="33826" spans="9:11">
      <c r="I33826" s="72"/>
      <c r="J33826" s="72"/>
      <c r="K33826" s="72"/>
    </row>
    <row r="33827" spans="9:11">
      <c r="I33827" s="72"/>
      <c r="J33827" s="72"/>
      <c r="K33827" s="72"/>
    </row>
    <row r="33828" spans="9:11">
      <c r="I33828" s="72"/>
      <c r="J33828" s="72"/>
      <c r="K33828" s="72"/>
    </row>
    <row r="33829" spans="9:11">
      <c r="I33829" s="72"/>
      <c r="J33829" s="72"/>
      <c r="K33829" s="72"/>
    </row>
    <row r="33830" spans="9:11">
      <c r="I33830" s="72"/>
      <c r="J33830" s="72"/>
      <c r="K33830" s="72"/>
    </row>
    <row r="33831" spans="9:11">
      <c r="I33831" s="72"/>
      <c r="J33831" s="72"/>
      <c r="K33831" s="72"/>
    </row>
    <row r="33832" spans="9:11">
      <c r="I33832" s="72"/>
      <c r="J33832" s="72"/>
      <c r="K33832" s="72"/>
    </row>
    <row r="33833" spans="9:11">
      <c r="I33833" s="72"/>
      <c r="J33833" s="72"/>
      <c r="K33833" s="72"/>
    </row>
    <row r="33834" spans="9:11">
      <c r="I33834" s="72"/>
      <c r="J33834" s="72"/>
      <c r="K33834" s="72"/>
    </row>
    <row r="33835" spans="9:11">
      <c r="I33835" s="72"/>
      <c r="J33835" s="72"/>
      <c r="K33835" s="72"/>
    </row>
    <row r="33836" spans="9:11">
      <c r="I33836" s="72"/>
      <c r="J33836" s="72"/>
      <c r="K33836" s="72"/>
    </row>
    <row r="33837" spans="9:11">
      <c r="I33837" s="72"/>
      <c r="J33837" s="72"/>
      <c r="K33837" s="72"/>
    </row>
    <row r="33838" spans="9:11">
      <c r="I33838" s="72"/>
      <c r="J33838" s="72"/>
      <c r="K33838" s="72"/>
    </row>
    <row r="33839" spans="9:11">
      <c r="I33839" s="72"/>
      <c r="J33839" s="72"/>
      <c r="K33839" s="72"/>
    </row>
    <row r="33840" spans="9:11">
      <c r="I33840" s="72"/>
      <c r="J33840" s="72"/>
      <c r="K33840" s="72"/>
    </row>
    <row r="33841" spans="9:11">
      <c r="I33841" s="72"/>
      <c r="J33841" s="72"/>
      <c r="K33841" s="72"/>
    </row>
    <row r="33842" spans="9:11">
      <c r="I33842" s="72"/>
      <c r="J33842" s="72"/>
      <c r="K33842" s="72"/>
    </row>
    <row r="33843" spans="9:11">
      <c r="I33843" s="72"/>
      <c r="J33843" s="72"/>
      <c r="K33843" s="72"/>
    </row>
    <row r="33844" spans="9:11">
      <c r="I33844" s="72"/>
      <c r="J33844" s="72"/>
      <c r="K33844" s="72"/>
    </row>
    <row r="33845" spans="9:11">
      <c r="I33845" s="72"/>
      <c r="J33845" s="72"/>
      <c r="K33845" s="72"/>
    </row>
    <row r="33846" spans="9:11">
      <c r="I33846" s="72"/>
      <c r="J33846" s="72"/>
      <c r="K33846" s="72"/>
    </row>
    <row r="33847" spans="9:11">
      <c r="I33847" s="72"/>
      <c r="J33847" s="72"/>
      <c r="K33847" s="72"/>
    </row>
    <row r="33848" spans="9:11">
      <c r="I33848" s="72"/>
      <c r="J33848" s="72"/>
      <c r="K33848" s="72"/>
    </row>
    <row r="33849" spans="9:11">
      <c r="I33849" s="72"/>
      <c r="J33849" s="72"/>
      <c r="K33849" s="72"/>
    </row>
    <row r="33850" spans="9:11">
      <c r="I33850" s="72"/>
      <c r="J33850" s="72"/>
      <c r="K33850" s="72"/>
    </row>
    <row r="33851" spans="9:11">
      <c r="I33851" s="72"/>
      <c r="J33851" s="72"/>
      <c r="K33851" s="72"/>
    </row>
    <row r="33852" spans="9:11">
      <c r="I33852" s="72"/>
      <c r="J33852" s="72"/>
      <c r="K33852" s="72"/>
    </row>
    <row r="33853" spans="9:11">
      <c r="I33853" s="72"/>
      <c r="J33853" s="72"/>
      <c r="K33853" s="72"/>
    </row>
    <row r="33854" spans="9:11">
      <c r="I33854" s="72"/>
      <c r="J33854" s="72"/>
      <c r="K33854" s="72"/>
    </row>
    <row r="33855" spans="9:11">
      <c r="I33855" s="72"/>
      <c r="J33855" s="72"/>
      <c r="K33855" s="72"/>
    </row>
    <row r="33856" spans="9:11">
      <c r="I33856" s="72"/>
      <c r="J33856" s="72"/>
      <c r="K33856" s="72"/>
    </row>
    <row r="33857" spans="9:11">
      <c r="I33857" s="72"/>
      <c r="J33857" s="72"/>
      <c r="K33857" s="72"/>
    </row>
    <row r="33858" spans="9:11">
      <c r="I33858" s="72"/>
      <c r="J33858" s="72"/>
      <c r="K33858" s="72"/>
    </row>
    <row r="33859" spans="9:11">
      <c r="I33859" s="72"/>
      <c r="J33859" s="72"/>
      <c r="K33859" s="72"/>
    </row>
    <row r="33860" spans="9:11">
      <c r="I33860" s="72"/>
      <c r="J33860" s="72"/>
      <c r="K33860" s="72"/>
    </row>
    <row r="33861" spans="9:11">
      <c r="I33861" s="72"/>
      <c r="J33861" s="72"/>
      <c r="K33861" s="72"/>
    </row>
    <row r="33862" spans="9:11">
      <c r="I33862" s="72"/>
      <c r="J33862" s="72"/>
      <c r="K33862" s="72"/>
    </row>
    <row r="33863" spans="9:11">
      <c r="I33863" s="72"/>
      <c r="J33863" s="72"/>
      <c r="K33863" s="72"/>
    </row>
    <row r="33864" spans="9:11">
      <c r="I33864" s="72"/>
      <c r="J33864" s="72"/>
      <c r="K33864" s="72"/>
    </row>
    <row r="33865" spans="9:11">
      <c r="I33865" s="72"/>
      <c r="J33865" s="72"/>
      <c r="K33865" s="72"/>
    </row>
    <row r="33866" spans="9:11">
      <c r="I33866" s="72"/>
      <c r="J33866" s="72"/>
      <c r="K33866" s="72"/>
    </row>
    <row r="33867" spans="9:11">
      <c r="I33867" s="72"/>
      <c r="J33867" s="72"/>
      <c r="K33867" s="72"/>
    </row>
    <row r="33868" spans="9:11">
      <c r="I33868" s="72"/>
      <c r="J33868" s="72"/>
      <c r="K33868" s="72"/>
    </row>
    <row r="33869" spans="9:11">
      <c r="I33869" s="72"/>
      <c r="J33869" s="72"/>
      <c r="K33869" s="72"/>
    </row>
    <row r="33870" spans="9:11">
      <c r="I33870" s="72"/>
      <c r="J33870" s="72"/>
      <c r="K33870" s="72"/>
    </row>
    <row r="33871" spans="9:11">
      <c r="I33871" s="72"/>
      <c r="J33871" s="72"/>
      <c r="K33871" s="72"/>
    </row>
    <row r="33872" spans="9:11">
      <c r="I33872" s="72"/>
      <c r="J33872" s="72"/>
      <c r="K33872" s="72"/>
    </row>
    <row r="33873" spans="9:11">
      <c r="I33873" s="72"/>
      <c r="J33873" s="72"/>
      <c r="K33873" s="72"/>
    </row>
    <row r="33874" spans="9:11">
      <c r="I33874" s="72"/>
      <c r="J33874" s="72"/>
      <c r="K33874" s="72"/>
    </row>
    <row r="33875" spans="9:11">
      <c r="I33875" s="72"/>
      <c r="J33875" s="72"/>
      <c r="K33875" s="72"/>
    </row>
    <row r="33876" spans="9:11">
      <c r="I33876" s="72"/>
      <c r="J33876" s="72"/>
      <c r="K33876" s="72"/>
    </row>
    <row r="33877" spans="9:11">
      <c r="I33877" s="72"/>
      <c r="J33877" s="72"/>
      <c r="K33877" s="72"/>
    </row>
    <row r="33878" spans="9:11">
      <c r="I33878" s="72"/>
      <c r="J33878" s="72"/>
      <c r="K33878" s="72"/>
    </row>
    <row r="33879" spans="9:11">
      <c r="I33879" s="72"/>
      <c r="J33879" s="72"/>
      <c r="K33879" s="72"/>
    </row>
    <row r="33880" spans="9:11">
      <c r="I33880" s="72"/>
      <c r="J33880" s="72"/>
      <c r="K33880" s="72"/>
    </row>
    <row r="33881" spans="9:11">
      <c r="I33881" s="72"/>
      <c r="J33881" s="72"/>
      <c r="K33881" s="72"/>
    </row>
    <row r="33882" spans="9:11">
      <c r="I33882" s="72"/>
      <c r="J33882" s="72"/>
      <c r="K33882" s="72"/>
    </row>
    <row r="33883" spans="9:11">
      <c r="I33883" s="72"/>
      <c r="J33883" s="72"/>
      <c r="K33883" s="72"/>
    </row>
    <row r="33884" spans="9:11">
      <c r="I33884" s="72"/>
      <c r="J33884" s="72"/>
      <c r="K33884" s="72"/>
    </row>
    <row r="33885" spans="9:11">
      <c r="I33885" s="72"/>
      <c r="J33885" s="72"/>
      <c r="K33885" s="72"/>
    </row>
    <row r="33886" spans="9:11">
      <c r="I33886" s="72"/>
      <c r="J33886" s="72"/>
      <c r="K33886" s="72"/>
    </row>
    <row r="33887" spans="9:11">
      <c r="I33887" s="72"/>
      <c r="J33887" s="72"/>
      <c r="K33887" s="72"/>
    </row>
    <row r="33888" spans="9:11">
      <c r="I33888" s="72"/>
      <c r="J33888" s="72"/>
      <c r="K33888" s="72"/>
    </row>
    <row r="33889" spans="9:11">
      <c r="I33889" s="72"/>
      <c r="J33889" s="72"/>
      <c r="K33889" s="72"/>
    </row>
    <row r="33890" spans="9:11">
      <c r="I33890" s="72"/>
      <c r="J33890" s="72"/>
      <c r="K33890" s="72"/>
    </row>
    <row r="33891" spans="9:11">
      <c r="I33891" s="72"/>
      <c r="J33891" s="72"/>
      <c r="K33891" s="72"/>
    </row>
    <row r="33892" spans="9:11">
      <c r="I33892" s="72"/>
      <c r="J33892" s="72"/>
      <c r="K33892" s="72"/>
    </row>
    <row r="33893" spans="9:11">
      <c r="I33893" s="72"/>
      <c r="J33893" s="72"/>
      <c r="K33893" s="72"/>
    </row>
    <row r="33894" spans="9:11">
      <c r="I33894" s="72"/>
      <c r="J33894" s="72"/>
      <c r="K33894" s="72"/>
    </row>
    <row r="33895" spans="9:11">
      <c r="I33895" s="72"/>
      <c r="J33895" s="72"/>
      <c r="K33895" s="72"/>
    </row>
    <row r="33896" spans="9:11">
      <c r="I33896" s="72"/>
      <c r="J33896" s="72"/>
      <c r="K33896" s="72"/>
    </row>
    <row r="33897" spans="9:11">
      <c r="I33897" s="72"/>
      <c r="J33897" s="72"/>
      <c r="K33897" s="72"/>
    </row>
    <row r="33898" spans="9:11">
      <c r="I33898" s="72"/>
      <c r="J33898" s="72"/>
      <c r="K33898" s="72"/>
    </row>
    <row r="33899" spans="9:11">
      <c r="I33899" s="72"/>
      <c r="J33899" s="72"/>
      <c r="K33899" s="72"/>
    </row>
    <row r="33900" spans="9:11">
      <c r="I33900" s="72"/>
      <c r="J33900" s="72"/>
      <c r="K33900" s="72"/>
    </row>
    <row r="33901" spans="9:11">
      <c r="I33901" s="72"/>
      <c r="J33901" s="72"/>
      <c r="K33901" s="72"/>
    </row>
    <row r="33902" spans="9:11">
      <c r="I33902" s="72"/>
      <c r="J33902" s="72"/>
      <c r="K33902" s="72"/>
    </row>
    <row r="33903" spans="9:11">
      <c r="I33903" s="72"/>
      <c r="J33903" s="72"/>
      <c r="K33903" s="72"/>
    </row>
    <row r="33904" spans="9:11">
      <c r="I33904" s="72"/>
      <c r="J33904" s="72"/>
      <c r="K33904" s="72"/>
    </row>
    <row r="33905" spans="9:11">
      <c r="I33905" s="72"/>
      <c r="J33905" s="72"/>
      <c r="K33905" s="72"/>
    </row>
    <row r="33906" spans="9:11">
      <c r="I33906" s="72"/>
      <c r="J33906" s="72"/>
      <c r="K33906" s="72"/>
    </row>
    <row r="33907" spans="9:11">
      <c r="I33907" s="72"/>
      <c r="J33907" s="72"/>
      <c r="K33907" s="72"/>
    </row>
    <row r="33908" spans="9:11">
      <c r="I33908" s="72"/>
      <c r="J33908" s="72"/>
      <c r="K33908" s="72"/>
    </row>
    <row r="33909" spans="9:11">
      <c r="I33909" s="72"/>
      <c r="J33909" s="72"/>
      <c r="K33909" s="72"/>
    </row>
    <row r="33910" spans="9:11">
      <c r="I33910" s="72"/>
      <c r="J33910" s="72"/>
      <c r="K33910" s="72"/>
    </row>
    <row r="33911" spans="9:11">
      <c r="I33911" s="72"/>
      <c r="J33911" s="72"/>
      <c r="K33911" s="72"/>
    </row>
    <row r="33912" spans="9:11">
      <c r="I33912" s="72"/>
      <c r="J33912" s="72"/>
      <c r="K33912" s="72"/>
    </row>
    <row r="33913" spans="9:11">
      <c r="I33913" s="72"/>
      <c r="J33913" s="72"/>
      <c r="K33913" s="72"/>
    </row>
    <row r="33914" spans="9:11">
      <c r="I33914" s="72"/>
      <c r="J33914" s="72"/>
      <c r="K33914" s="72"/>
    </row>
    <row r="33915" spans="9:11">
      <c r="I33915" s="72"/>
      <c r="J33915" s="72"/>
      <c r="K33915" s="72"/>
    </row>
    <row r="33916" spans="9:11">
      <c r="I33916" s="72"/>
      <c r="J33916" s="72"/>
      <c r="K33916" s="72"/>
    </row>
    <row r="33917" spans="9:11">
      <c r="I33917" s="72"/>
      <c r="J33917" s="72"/>
      <c r="K33917" s="72"/>
    </row>
    <row r="33918" spans="9:11">
      <c r="I33918" s="72"/>
      <c r="J33918" s="72"/>
      <c r="K33918" s="72"/>
    </row>
    <row r="33919" spans="9:11">
      <c r="I33919" s="72"/>
      <c r="J33919" s="72"/>
      <c r="K33919" s="72"/>
    </row>
    <row r="33920" spans="9:11">
      <c r="I33920" s="72"/>
      <c r="J33920" s="72"/>
      <c r="K33920" s="72"/>
    </row>
    <row r="33921" spans="9:11">
      <c r="I33921" s="72"/>
      <c r="J33921" s="72"/>
      <c r="K33921" s="72"/>
    </row>
    <row r="33922" spans="9:11">
      <c r="I33922" s="72"/>
      <c r="J33922" s="72"/>
      <c r="K33922" s="72"/>
    </row>
    <row r="33923" spans="9:11">
      <c r="I33923" s="72"/>
      <c r="J33923" s="72"/>
      <c r="K33923" s="72"/>
    </row>
    <row r="33924" spans="9:11">
      <c r="I33924" s="72"/>
      <c r="J33924" s="72"/>
      <c r="K33924" s="72"/>
    </row>
    <row r="33925" spans="9:11">
      <c r="I33925" s="72"/>
      <c r="J33925" s="72"/>
      <c r="K33925" s="72"/>
    </row>
    <row r="33926" spans="9:11">
      <c r="I33926" s="72"/>
      <c r="J33926" s="72"/>
      <c r="K33926" s="72"/>
    </row>
    <row r="33927" spans="9:11">
      <c r="I33927" s="72"/>
      <c r="J33927" s="72"/>
      <c r="K33927" s="72"/>
    </row>
    <row r="33928" spans="9:11">
      <c r="I33928" s="72"/>
      <c r="J33928" s="72"/>
      <c r="K33928" s="72"/>
    </row>
    <row r="33929" spans="9:11">
      <c r="I33929" s="72"/>
      <c r="J33929" s="72"/>
      <c r="K33929" s="72"/>
    </row>
    <row r="33930" spans="9:11">
      <c r="I33930" s="72"/>
      <c r="J33930" s="72"/>
      <c r="K33930" s="72"/>
    </row>
    <row r="33931" spans="9:11">
      <c r="I33931" s="72"/>
      <c r="J33931" s="72"/>
      <c r="K33931" s="72"/>
    </row>
    <row r="33932" spans="9:11">
      <c r="I33932" s="72"/>
      <c r="J33932" s="72"/>
      <c r="K33932" s="72"/>
    </row>
    <row r="33933" spans="9:11">
      <c r="I33933" s="72"/>
      <c r="J33933" s="72"/>
      <c r="K33933" s="72"/>
    </row>
    <row r="33934" spans="9:11">
      <c r="I33934" s="72"/>
      <c r="J33934" s="72"/>
      <c r="K33934" s="72"/>
    </row>
    <row r="33935" spans="9:11">
      <c r="I33935" s="72"/>
      <c r="J33935" s="72"/>
      <c r="K33935" s="72"/>
    </row>
    <row r="33936" spans="9:11">
      <c r="I33936" s="72"/>
      <c r="J33936" s="72"/>
      <c r="K33936" s="72"/>
    </row>
    <row r="33937" spans="9:11">
      <c r="I33937" s="72"/>
      <c r="J33937" s="72"/>
      <c r="K33937" s="72"/>
    </row>
    <row r="33938" spans="9:11">
      <c r="I33938" s="72"/>
      <c r="J33938" s="72"/>
      <c r="K33938" s="72"/>
    </row>
    <row r="33939" spans="9:11">
      <c r="I33939" s="72"/>
      <c r="J33939" s="72"/>
      <c r="K33939" s="72"/>
    </row>
    <row r="33940" spans="9:11">
      <c r="I33940" s="72"/>
      <c r="J33940" s="72"/>
      <c r="K33940" s="72"/>
    </row>
    <row r="33941" spans="9:11">
      <c r="I33941" s="72"/>
      <c r="J33941" s="72"/>
      <c r="K33941" s="72"/>
    </row>
    <row r="33942" spans="9:11">
      <c r="I33942" s="72"/>
      <c r="J33942" s="72"/>
      <c r="K33942" s="72"/>
    </row>
    <row r="33943" spans="9:11">
      <c r="I33943" s="72"/>
      <c r="J33943" s="72"/>
      <c r="K33943" s="72"/>
    </row>
    <row r="33944" spans="9:11">
      <c r="I33944" s="72"/>
      <c r="J33944" s="72"/>
      <c r="K33944" s="72"/>
    </row>
    <row r="33945" spans="9:11">
      <c r="I33945" s="72"/>
      <c r="J33945" s="72"/>
      <c r="K33945" s="72"/>
    </row>
    <row r="33946" spans="9:11">
      <c r="I33946" s="72"/>
      <c r="J33946" s="72"/>
      <c r="K33946" s="72"/>
    </row>
    <row r="33947" spans="9:11">
      <c r="I33947" s="72"/>
      <c r="J33947" s="72"/>
      <c r="K33947" s="72"/>
    </row>
    <row r="33948" spans="9:11">
      <c r="I33948" s="72"/>
      <c r="J33948" s="72"/>
      <c r="K33948" s="72"/>
    </row>
    <row r="33949" spans="9:11">
      <c r="I33949" s="72"/>
      <c r="J33949" s="72"/>
      <c r="K33949" s="72"/>
    </row>
    <row r="33950" spans="9:11">
      <c r="I33950" s="72"/>
      <c r="J33950" s="72"/>
      <c r="K33950" s="72"/>
    </row>
    <row r="33951" spans="9:11">
      <c r="I33951" s="72"/>
      <c r="J33951" s="72"/>
      <c r="K33951" s="72"/>
    </row>
    <row r="33952" spans="9:11">
      <c r="I33952" s="72"/>
      <c r="J33952" s="72"/>
      <c r="K33952" s="72"/>
    </row>
    <row r="33953" spans="9:11">
      <c r="I33953" s="72"/>
      <c r="J33953" s="72"/>
      <c r="K33953" s="72"/>
    </row>
    <row r="33954" spans="9:11">
      <c r="I33954" s="72"/>
      <c r="J33954" s="72"/>
      <c r="K33954" s="72"/>
    </row>
    <row r="33955" spans="9:11">
      <c r="I33955" s="72"/>
      <c r="J33955" s="72"/>
      <c r="K33955" s="72"/>
    </row>
    <row r="33956" spans="9:11">
      <c r="I33956" s="72"/>
      <c r="J33956" s="72"/>
      <c r="K33956" s="72"/>
    </row>
    <row r="33957" spans="9:11">
      <c r="I33957" s="72"/>
      <c r="J33957" s="72"/>
      <c r="K33957" s="72"/>
    </row>
    <row r="33958" spans="9:11">
      <c r="I33958" s="72"/>
      <c r="J33958" s="72"/>
      <c r="K33958" s="72"/>
    </row>
    <row r="33959" spans="9:11">
      <c r="I33959" s="72"/>
      <c r="J33959" s="72"/>
      <c r="K33959" s="72"/>
    </row>
    <row r="33960" spans="9:11">
      <c r="I33960" s="72"/>
      <c r="J33960" s="72"/>
      <c r="K33960" s="72"/>
    </row>
    <row r="33961" spans="9:11">
      <c r="I33961" s="72"/>
      <c r="J33961" s="72"/>
      <c r="K33961" s="72"/>
    </row>
    <row r="33962" spans="9:11">
      <c r="I33962" s="72"/>
      <c r="J33962" s="72"/>
      <c r="K33962" s="72"/>
    </row>
    <row r="33963" spans="9:11">
      <c r="I33963" s="72"/>
      <c r="J33963" s="72"/>
      <c r="K33963" s="72"/>
    </row>
    <row r="33964" spans="9:11">
      <c r="I33964" s="72"/>
      <c r="J33964" s="72"/>
      <c r="K33964" s="72"/>
    </row>
    <row r="33965" spans="9:11">
      <c r="I33965" s="72"/>
      <c r="J33965" s="72"/>
      <c r="K33965" s="72"/>
    </row>
    <row r="33966" spans="9:11">
      <c r="I33966" s="72"/>
      <c r="J33966" s="72"/>
      <c r="K33966" s="72"/>
    </row>
    <row r="33967" spans="9:11">
      <c r="I33967" s="72"/>
      <c r="J33967" s="72"/>
      <c r="K33967" s="72"/>
    </row>
    <row r="33968" spans="9:11">
      <c r="I33968" s="72"/>
      <c r="J33968" s="72"/>
      <c r="K33968" s="72"/>
    </row>
    <row r="33969" spans="9:11">
      <c r="I33969" s="72"/>
      <c r="J33969" s="72"/>
      <c r="K33969" s="72"/>
    </row>
    <row r="33970" spans="9:11">
      <c r="I33970" s="72"/>
      <c r="J33970" s="72"/>
      <c r="K33970" s="72"/>
    </row>
    <row r="33971" spans="9:11">
      <c r="I33971" s="72"/>
      <c r="J33971" s="72"/>
      <c r="K33971" s="72"/>
    </row>
    <row r="33972" spans="9:11">
      <c r="I33972" s="72"/>
      <c r="J33972" s="72"/>
      <c r="K33972" s="72"/>
    </row>
    <row r="33973" spans="9:11">
      <c r="I33973" s="72"/>
      <c r="J33973" s="72"/>
      <c r="K33973" s="72"/>
    </row>
    <row r="33974" spans="9:11">
      <c r="I33974" s="72"/>
      <c r="J33974" s="72"/>
      <c r="K33974" s="72"/>
    </row>
    <row r="33975" spans="9:11">
      <c r="I33975" s="72"/>
      <c r="J33975" s="72"/>
      <c r="K33975" s="72"/>
    </row>
    <row r="33976" spans="9:11">
      <c r="I33976" s="72"/>
      <c r="J33976" s="72"/>
      <c r="K33976" s="72"/>
    </row>
    <row r="33977" spans="9:11">
      <c r="I33977" s="72"/>
      <c r="J33977" s="72"/>
      <c r="K33977" s="72"/>
    </row>
    <row r="33978" spans="9:11">
      <c r="I33978" s="72"/>
      <c r="J33978" s="72"/>
      <c r="K33978" s="72"/>
    </row>
    <row r="33979" spans="9:11">
      <c r="I33979" s="72"/>
      <c r="J33979" s="72"/>
      <c r="K33979" s="72"/>
    </row>
    <row r="33980" spans="9:11">
      <c r="I33980" s="72"/>
      <c r="J33980" s="72"/>
      <c r="K33980" s="72"/>
    </row>
    <row r="33981" spans="9:11">
      <c r="I33981" s="72"/>
      <c r="J33981" s="72"/>
      <c r="K33981" s="72"/>
    </row>
    <row r="33982" spans="9:11">
      <c r="I33982" s="72"/>
      <c r="J33982" s="72"/>
      <c r="K33982" s="72"/>
    </row>
    <row r="33983" spans="9:11">
      <c r="I33983" s="72"/>
      <c r="J33983" s="72"/>
      <c r="K33983" s="72"/>
    </row>
    <row r="33984" spans="9:11">
      <c r="I33984" s="72"/>
      <c r="J33984" s="72"/>
      <c r="K33984" s="72"/>
    </row>
    <row r="33985" spans="9:11">
      <c r="I33985" s="72"/>
      <c r="J33985" s="72"/>
      <c r="K33985" s="72"/>
    </row>
    <row r="33986" spans="9:11">
      <c r="I33986" s="72"/>
      <c r="J33986" s="72"/>
      <c r="K33986" s="72"/>
    </row>
    <row r="33987" spans="9:11">
      <c r="I33987" s="72"/>
      <c r="J33987" s="72"/>
      <c r="K33987" s="72"/>
    </row>
    <row r="33988" spans="9:11">
      <c r="I33988" s="72"/>
      <c r="J33988" s="72"/>
      <c r="K33988" s="72"/>
    </row>
    <row r="33989" spans="9:11">
      <c r="I33989" s="72"/>
      <c r="J33989" s="72"/>
      <c r="K33989" s="72"/>
    </row>
    <row r="33990" spans="9:11">
      <c r="I33990" s="72"/>
      <c r="J33990" s="72"/>
      <c r="K33990" s="72"/>
    </row>
    <row r="33991" spans="9:11">
      <c r="I33991" s="72"/>
      <c r="J33991" s="72"/>
      <c r="K33991" s="72"/>
    </row>
    <row r="33992" spans="9:11">
      <c r="I33992" s="72"/>
      <c r="J33992" s="72"/>
      <c r="K33992" s="72"/>
    </row>
    <row r="33993" spans="9:11">
      <c r="I33993" s="72"/>
      <c r="J33993" s="72"/>
      <c r="K33993" s="72"/>
    </row>
    <row r="33994" spans="9:11">
      <c r="I33994" s="72"/>
      <c r="J33994" s="72"/>
      <c r="K33994" s="72"/>
    </row>
    <row r="33995" spans="9:11">
      <c r="I33995" s="72"/>
      <c r="J33995" s="72"/>
      <c r="K33995" s="72"/>
    </row>
    <row r="33996" spans="9:11">
      <c r="I33996" s="72"/>
      <c r="J33996" s="72"/>
      <c r="K33996" s="72"/>
    </row>
    <row r="33997" spans="9:11">
      <c r="I33997" s="72"/>
      <c r="J33997" s="72"/>
      <c r="K33997" s="72"/>
    </row>
    <row r="33998" spans="9:11">
      <c r="I33998" s="72"/>
      <c r="J33998" s="72"/>
      <c r="K33998" s="72"/>
    </row>
    <row r="33999" spans="9:11">
      <c r="I33999" s="72"/>
      <c r="J33999" s="72"/>
      <c r="K33999" s="72"/>
    </row>
    <row r="34000" spans="9:11">
      <c r="I34000" s="72"/>
      <c r="J34000" s="72"/>
      <c r="K34000" s="72"/>
    </row>
    <row r="34001" spans="9:11">
      <c r="I34001" s="72"/>
      <c r="J34001" s="72"/>
      <c r="K34001" s="72"/>
    </row>
    <row r="34002" spans="9:11">
      <c r="I34002" s="72"/>
      <c r="J34002" s="72"/>
      <c r="K34002" s="72"/>
    </row>
    <row r="34003" spans="9:11">
      <c r="I34003" s="72"/>
      <c r="J34003" s="72"/>
      <c r="K34003" s="72"/>
    </row>
    <row r="34004" spans="9:11">
      <c r="I34004" s="72"/>
      <c r="J34004" s="72"/>
      <c r="K34004" s="72"/>
    </row>
    <row r="34005" spans="9:11">
      <c r="I34005" s="72"/>
      <c r="J34005" s="72"/>
      <c r="K34005" s="72"/>
    </row>
    <row r="34006" spans="9:11">
      <c r="I34006" s="72"/>
      <c r="J34006" s="72"/>
      <c r="K34006" s="72"/>
    </row>
    <row r="34007" spans="9:11">
      <c r="I34007" s="72"/>
      <c r="J34007" s="72"/>
      <c r="K34007" s="72"/>
    </row>
    <row r="34008" spans="9:11">
      <c r="I34008" s="72"/>
      <c r="J34008" s="72"/>
      <c r="K34008" s="72"/>
    </row>
    <row r="34009" spans="9:11">
      <c r="I34009" s="72"/>
      <c r="J34009" s="72"/>
      <c r="K34009" s="72"/>
    </row>
    <row r="34010" spans="9:11">
      <c r="I34010" s="72"/>
      <c r="J34010" s="72"/>
      <c r="K34010" s="72"/>
    </row>
    <row r="34011" spans="9:11">
      <c r="I34011" s="72"/>
      <c r="J34011" s="72"/>
      <c r="K34011" s="72"/>
    </row>
    <row r="34012" spans="9:11">
      <c r="I34012" s="72"/>
      <c r="J34012" s="72"/>
      <c r="K34012" s="72"/>
    </row>
    <row r="34013" spans="9:11">
      <c r="I34013" s="72"/>
      <c r="J34013" s="72"/>
      <c r="K34013" s="72"/>
    </row>
    <row r="34014" spans="9:11">
      <c r="I34014" s="72"/>
      <c r="J34014" s="72"/>
      <c r="K34014" s="72"/>
    </row>
    <row r="34015" spans="9:11">
      <c r="I34015" s="72"/>
      <c r="J34015" s="72"/>
      <c r="K34015" s="72"/>
    </row>
    <row r="34016" spans="9:11">
      <c r="I34016" s="72"/>
      <c r="J34016" s="72"/>
      <c r="K34016" s="72"/>
    </row>
    <row r="34017" spans="9:11">
      <c r="I34017" s="72"/>
      <c r="J34017" s="72"/>
      <c r="K34017" s="72"/>
    </row>
    <row r="34018" spans="9:11">
      <c r="I34018" s="72"/>
      <c r="J34018" s="72"/>
      <c r="K34018" s="72"/>
    </row>
    <row r="34019" spans="9:11">
      <c r="I34019" s="72"/>
      <c r="J34019" s="72"/>
      <c r="K34019" s="72"/>
    </row>
    <row r="34020" spans="9:11">
      <c r="I34020" s="72"/>
      <c r="J34020" s="72"/>
      <c r="K34020" s="72"/>
    </row>
    <row r="34021" spans="9:11">
      <c r="I34021" s="72"/>
      <c r="J34021" s="72"/>
      <c r="K34021" s="72"/>
    </row>
    <row r="34022" spans="9:11">
      <c r="I34022" s="72"/>
      <c r="J34022" s="72"/>
      <c r="K34022" s="72"/>
    </row>
    <row r="34023" spans="9:11">
      <c r="I34023" s="72"/>
      <c r="J34023" s="72"/>
      <c r="K34023" s="72"/>
    </row>
    <row r="34024" spans="9:11">
      <c r="I34024" s="72"/>
      <c r="J34024" s="72"/>
      <c r="K34024" s="72"/>
    </row>
    <row r="34025" spans="9:11">
      <c r="I34025" s="72"/>
      <c r="J34025" s="72"/>
      <c r="K34025" s="72"/>
    </row>
    <row r="34026" spans="9:11">
      <c r="I34026" s="72"/>
      <c r="J34026" s="72"/>
      <c r="K34026" s="72"/>
    </row>
    <row r="34027" spans="9:11">
      <c r="I34027" s="72"/>
      <c r="J34027" s="72"/>
      <c r="K34027" s="72"/>
    </row>
    <row r="34028" spans="9:11">
      <c r="I34028" s="72"/>
      <c r="J34028" s="72"/>
      <c r="K34028" s="72"/>
    </row>
    <row r="34029" spans="9:11">
      <c r="I34029" s="72"/>
      <c r="J34029" s="72"/>
      <c r="K34029" s="72"/>
    </row>
    <row r="34030" spans="9:11">
      <c r="I34030" s="72"/>
      <c r="J34030" s="72"/>
      <c r="K34030" s="72"/>
    </row>
    <row r="34031" spans="9:11">
      <c r="I34031" s="72"/>
      <c r="J34031" s="72"/>
      <c r="K34031" s="72"/>
    </row>
    <row r="34032" spans="9:11">
      <c r="I34032" s="72"/>
      <c r="J34032" s="72"/>
      <c r="K34032" s="72"/>
    </row>
    <row r="34033" spans="9:11">
      <c r="I34033" s="72"/>
      <c r="J34033" s="72"/>
      <c r="K34033" s="72"/>
    </row>
    <row r="34034" spans="9:11">
      <c r="I34034" s="72"/>
      <c r="J34034" s="72"/>
      <c r="K34034" s="72"/>
    </row>
    <row r="34035" spans="9:11">
      <c r="I34035" s="72"/>
      <c r="J34035" s="72"/>
      <c r="K34035" s="72"/>
    </row>
    <row r="34036" spans="9:11">
      <c r="I34036" s="72"/>
      <c r="J34036" s="72"/>
      <c r="K34036" s="72"/>
    </row>
    <row r="34037" spans="9:11">
      <c r="I34037" s="72"/>
      <c r="J34037" s="72"/>
      <c r="K34037" s="72"/>
    </row>
    <row r="34038" spans="9:11">
      <c r="I34038" s="72"/>
      <c r="J34038" s="72"/>
      <c r="K34038" s="72"/>
    </row>
    <row r="34039" spans="9:11">
      <c r="I34039" s="72"/>
      <c r="J34039" s="72"/>
      <c r="K34039" s="72"/>
    </row>
    <row r="34040" spans="9:11">
      <c r="I34040" s="72"/>
      <c r="J34040" s="72"/>
      <c r="K34040" s="72"/>
    </row>
    <row r="34041" spans="9:11">
      <c r="I34041" s="72"/>
      <c r="J34041" s="72"/>
      <c r="K34041" s="72"/>
    </row>
    <row r="34042" spans="9:11">
      <c r="I34042" s="72"/>
      <c r="J34042" s="72"/>
      <c r="K34042" s="72"/>
    </row>
    <row r="34043" spans="9:11">
      <c r="I34043" s="72"/>
      <c r="J34043" s="72"/>
      <c r="K34043" s="72"/>
    </row>
    <row r="34044" spans="9:11">
      <c r="I34044" s="72"/>
      <c r="J34044" s="72"/>
      <c r="K34044" s="72"/>
    </row>
    <row r="34045" spans="9:11">
      <c r="I34045" s="72"/>
      <c r="J34045" s="72"/>
      <c r="K34045" s="72"/>
    </row>
    <row r="34046" spans="9:11">
      <c r="I34046" s="72"/>
      <c r="J34046" s="72"/>
      <c r="K34046" s="72"/>
    </row>
    <row r="34047" spans="9:11">
      <c r="I34047" s="72"/>
      <c r="J34047" s="72"/>
      <c r="K34047" s="72"/>
    </row>
    <row r="34048" spans="9:11">
      <c r="I34048" s="72"/>
      <c r="J34048" s="72"/>
      <c r="K34048" s="72"/>
    </row>
    <row r="34049" spans="9:11">
      <c r="I34049" s="72"/>
      <c r="J34049" s="72"/>
      <c r="K34049" s="72"/>
    </row>
    <row r="34050" spans="9:11">
      <c r="I34050" s="72"/>
      <c r="J34050" s="72"/>
      <c r="K34050" s="72"/>
    </row>
    <row r="34051" spans="9:11">
      <c r="I34051" s="72"/>
      <c r="J34051" s="72"/>
      <c r="K34051" s="72"/>
    </row>
    <row r="34052" spans="9:11">
      <c r="I34052" s="72"/>
      <c r="J34052" s="72"/>
      <c r="K34052" s="72"/>
    </row>
    <row r="34053" spans="9:11">
      <c r="I34053" s="72"/>
      <c r="J34053" s="72"/>
      <c r="K34053" s="72"/>
    </row>
    <row r="34054" spans="9:11">
      <c r="I34054" s="72"/>
      <c r="J34054" s="72"/>
      <c r="K34054" s="72"/>
    </row>
    <row r="34055" spans="9:11">
      <c r="I34055" s="72"/>
      <c r="J34055" s="72"/>
      <c r="K34055" s="72"/>
    </row>
    <row r="34056" spans="9:11">
      <c r="I34056" s="72"/>
      <c r="J34056" s="72"/>
      <c r="K34056" s="72"/>
    </row>
    <row r="34057" spans="9:11">
      <c r="I34057" s="72"/>
      <c r="J34057" s="72"/>
      <c r="K34057" s="72"/>
    </row>
    <row r="34058" spans="9:11">
      <c r="I34058" s="72"/>
      <c r="J34058" s="72"/>
      <c r="K34058" s="72"/>
    </row>
    <row r="34059" spans="9:11">
      <c r="I34059" s="72"/>
      <c r="J34059" s="72"/>
      <c r="K34059" s="72"/>
    </row>
    <row r="34060" spans="9:11">
      <c r="I34060" s="72"/>
      <c r="J34060" s="72"/>
      <c r="K34060" s="72"/>
    </row>
    <row r="34061" spans="9:11">
      <c r="I34061" s="72"/>
      <c r="J34061" s="72"/>
      <c r="K34061" s="72"/>
    </row>
    <row r="34062" spans="9:11">
      <c r="I34062" s="72"/>
      <c r="J34062" s="72"/>
      <c r="K34062" s="72"/>
    </row>
    <row r="34063" spans="9:11">
      <c r="I34063" s="72"/>
      <c r="J34063" s="72"/>
      <c r="K34063" s="72"/>
    </row>
    <row r="34064" spans="9:11">
      <c r="I34064" s="72"/>
      <c r="J34064" s="72"/>
      <c r="K34064" s="72"/>
    </row>
    <row r="34065" spans="9:11">
      <c r="I34065" s="72"/>
      <c r="J34065" s="72"/>
      <c r="K34065" s="72"/>
    </row>
    <row r="34066" spans="9:11">
      <c r="I34066" s="72"/>
      <c r="J34066" s="72"/>
      <c r="K34066" s="72"/>
    </row>
    <row r="34067" spans="9:11">
      <c r="I34067" s="72"/>
      <c r="J34067" s="72"/>
      <c r="K34067" s="72"/>
    </row>
    <row r="34068" spans="9:11">
      <c r="I34068" s="72"/>
      <c r="J34068" s="72"/>
      <c r="K34068" s="72"/>
    </row>
    <row r="34069" spans="9:11">
      <c r="I34069" s="72"/>
      <c r="J34069" s="72"/>
      <c r="K34069" s="72"/>
    </row>
    <row r="34070" spans="9:11">
      <c r="I34070" s="72"/>
      <c r="J34070" s="72"/>
      <c r="K34070" s="72"/>
    </row>
    <row r="34071" spans="9:11">
      <c r="I34071" s="72"/>
      <c r="J34071" s="72"/>
      <c r="K34071" s="72"/>
    </row>
    <row r="34072" spans="9:11">
      <c r="I34072" s="72"/>
      <c r="J34072" s="72"/>
      <c r="K34072" s="72"/>
    </row>
    <row r="34073" spans="9:11">
      <c r="I34073" s="72"/>
      <c r="J34073" s="72"/>
      <c r="K34073" s="72"/>
    </row>
    <row r="34074" spans="9:11">
      <c r="I34074" s="72"/>
      <c r="J34074" s="72"/>
      <c r="K34074" s="72"/>
    </row>
    <row r="34075" spans="9:11">
      <c r="I34075" s="72"/>
      <c r="J34075" s="72"/>
      <c r="K34075" s="72"/>
    </row>
    <row r="34076" spans="9:11">
      <c r="I34076" s="72"/>
      <c r="J34076" s="72"/>
      <c r="K34076" s="72"/>
    </row>
    <row r="34077" spans="9:11">
      <c r="I34077" s="72"/>
      <c r="J34077" s="72"/>
      <c r="K34077" s="72"/>
    </row>
    <row r="34078" spans="9:11">
      <c r="I34078" s="72"/>
      <c r="J34078" s="72"/>
      <c r="K34078" s="72"/>
    </row>
    <row r="34079" spans="9:11">
      <c r="I34079" s="72"/>
      <c r="J34079" s="72"/>
      <c r="K34079" s="72"/>
    </row>
    <row r="34080" spans="9:11">
      <c r="I34080" s="72"/>
      <c r="J34080" s="72"/>
      <c r="K34080" s="72"/>
    </row>
    <row r="34081" spans="9:11">
      <c r="I34081" s="72"/>
      <c r="J34081" s="72"/>
      <c r="K34081" s="72"/>
    </row>
    <row r="34082" spans="9:11">
      <c r="I34082" s="72"/>
      <c r="J34082" s="72"/>
      <c r="K34082" s="72"/>
    </row>
    <row r="34083" spans="9:11">
      <c r="I34083" s="72"/>
      <c r="J34083" s="72"/>
      <c r="K34083" s="72"/>
    </row>
    <row r="34084" spans="9:11">
      <c r="I34084" s="72"/>
      <c r="J34084" s="72"/>
      <c r="K34084" s="72"/>
    </row>
    <row r="34085" spans="9:11">
      <c r="I34085" s="72"/>
      <c r="J34085" s="72"/>
      <c r="K34085" s="72"/>
    </row>
    <row r="34086" spans="9:11">
      <c r="I34086" s="72"/>
      <c r="J34086" s="72"/>
      <c r="K34086" s="72"/>
    </row>
    <row r="34087" spans="9:11">
      <c r="I34087" s="72"/>
      <c r="J34087" s="72"/>
      <c r="K34087" s="72"/>
    </row>
    <row r="34088" spans="9:11">
      <c r="I34088" s="72"/>
      <c r="J34088" s="72"/>
      <c r="K34088" s="72"/>
    </row>
    <row r="34089" spans="9:11">
      <c r="I34089" s="72"/>
      <c r="J34089" s="72"/>
      <c r="K34089" s="72"/>
    </row>
    <row r="34090" spans="9:11">
      <c r="I34090" s="72"/>
      <c r="J34090" s="72"/>
      <c r="K34090" s="72"/>
    </row>
    <row r="34091" spans="9:11">
      <c r="I34091" s="72"/>
      <c r="J34091" s="72"/>
      <c r="K34091" s="72"/>
    </row>
    <row r="34092" spans="9:11">
      <c r="I34092" s="72"/>
      <c r="J34092" s="72"/>
      <c r="K34092" s="72"/>
    </row>
    <row r="34093" spans="9:11">
      <c r="I34093" s="72"/>
      <c r="J34093" s="72"/>
      <c r="K34093" s="72"/>
    </row>
    <row r="34094" spans="9:11">
      <c r="I34094" s="72"/>
      <c r="J34094" s="72"/>
      <c r="K34094" s="72"/>
    </row>
    <row r="34095" spans="9:11">
      <c r="I34095" s="72"/>
      <c r="J34095" s="72"/>
      <c r="K34095" s="72"/>
    </row>
    <row r="34096" spans="9:11">
      <c r="I34096" s="72"/>
      <c r="J34096" s="72"/>
      <c r="K34096" s="72"/>
    </row>
    <row r="34097" spans="9:11">
      <c r="I34097" s="72"/>
      <c r="J34097" s="72"/>
      <c r="K34097" s="72"/>
    </row>
    <row r="34098" spans="9:11">
      <c r="I34098" s="72"/>
      <c r="J34098" s="72"/>
      <c r="K34098" s="72"/>
    </row>
    <row r="34099" spans="9:11">
      <c r="I34099" s="72"/>
      <c r="J34099" s="72"/>
      <c r="K34099" s="72"/>
    </row>
    <row r="34100" spans="9:11">
      <c r="I34100" s="72"/>
      <c r="J34100" s="72"/>
      <c r="K34100" s="72"/>
    </row>
    <row r="34101" spans="9:11">
      <c r="I34101" s="72"/>
      <c r="J34101" s="72"/>
      <c r="K34101" s="72"/>
    </row>
    <row r="34102" spans="9:11">
      <c r="I34102" s="72"/>
      <c r="J34102" s="72"/>
      <c r="K34102" s="72"/>
    </row>
    <row r="34103" spans="9:11">
      <c r="I34103" s="72"/>
      <c r="J34103" s="72"/>
      <c r="K34103" s="72"/>
    </row>
    <row r="34104" spans="9:11">
      <c r="I34104" s="72"/>
      <c r="J34104" s="72"/>
      <c r="K34104" s="72"/>
    </row>
    <row r="34105" spans="9:11">
      <c r="I34105" s="72"/>
      <c r="J34105" s="72"/>
      <c r="K34105" s="72"/>
    </row>
    <row r="34106" spans="9:11">
      <c r="I34106" s="72"/>
      <c r="J34106" s="72"/>
      <c r="K34106" s="72"/>
    </row>
    <row r="34107" spans="9:11">
      <c r="I34107" s="72"/>
      <c r="J34107" s="72"/>
      <c r="K34107" s="72"/>
    </row>
    <row r="34108" spans="9:11">
      <c r="I34108" s="72"/>
      <c r="J34108" s="72"/>
      <c r="K34108" s="72"/>
    </row>
    <row r="34109" spans="9:11">
      <c r="I34109" s="72"/>
      <c r="J34109" s="72"/>
      <c r="K34109" s="72"/>
    </row>
    <row r="34110" spans="9:11">
      <c r="I34110" s="72"/>
      <c r="J34110" s="72"/>
      <c r="K34110" s="72"/>
    </row>
    <row r="34111" spans="9:11">
      <c r="I34111" s="72"/>
      <c r="J34111" s="72"/>
      <c r="K34111" s="72"/>
    </row>
    <row r="34112" spans="9:11">
      <c r="I34112" s="72"/>
      <c r="J34112" s="72"/>
      <c r="K34112" s="72"/>
    </row>
    <row r="34113" spans="9:11">
      <c r="I34113" s="72"/>
      <c r="J34113" s="72"/>
      <c r="K34113" s="72"/>
    </row>
    <row r="34114" spans="9:11">
      <c r="I34114" s="72"/>
      <c r="J34114" s="72"/>
      <c r="K34114" s="72"/>
    </row>
    <row r="34115" spans="9:11">
      <c r="I34115" s="72"/>
      <c r="J34115" s="72"/>
      <c r="K34115" s="72"/>
    </row>
    <row r="34116" spans="9:11">
      <c r="I34116" s="72"/>
      <c r="J34116" s="72"/>
      <c r="K34116" s="72"/>
    </row>
    <row r="34117" spans="9:11">
      <c r="I34117" s="72"/>
      <c r="J34117" s="72"/>
      <c r="K34117" s="72"/>
    </row>
    <row r="34118" spans="9:11">
      <c r="I34118" s="72"/>
      <c r="J34118" s="72"/>
      <c r="K34118" s="72"/>
    </row>
    <row r="34119" spans="9:11">
      <c r="I34119" s="72"/>
      <c r="J34119" s="72"/>
      <c r="K34119" s="72"/>
    </row>
    <row r="34120" spans="9:11">
      <c r="I34120" s="72"/>
      <c r="J34120" s="72"/>
      <c r="K34120" s="72"/>
    </row>
    <row r="34121" spans="9:11">
      <c r="I34121" s="72"/>
      <c r="J34121" s="72"/>
      <c r="K34121" s="72"/>
    </row>
    <row r="34122" spans="9:11">
      <c r="I34122" s="72"/>
      <c r="J34122" s="72"/>
      <c r="K34122" s="72"/>
    </row>
    <row r="34123" spans="9:11">
      <c r="I34123" s="72"/>
      <c r="J34123" s="72"/>
      <c r="K34123" s="72"/>
    </row>
    <row r="34124" spans="9:11">
      <c r="I34124" s="72"/>
      <c r="J34124" s="72"/>
      <c r="K34124" s="72"/>
    </row>
    <row r="34125" spans="9:11">
      <c r="I34125" s="72"/>
      <c r="J34125" s="72"/>
      <c r="K34125" s="72"/>
    </row>
    <row r="34126" spans="9:11">
      <c r="I34126" s="72"/>
      <c r="J34126" s="72"/>
      <c r="K34126" s="72"/>
    </row>
    <row r="34127" spans="9:11">
      <c r="I34127" s="72"/>
      <c r="J34127" s="72"/>
      <c r="K34127" s="72"/>
    </row>
    <row r="34128" spans="9:11">
      <c r="I34128" s="72"/>
      <c r="J34128" s="72"/>
      <c r="K34128" s="72"/>
    </row>
    <row r="34129" spans="9:11">
      <c r="I34129" s="72"/>
      <c r="J34129" s="72"/>
      <c r="K34129" s="72"/>
    </row>
    <row r="34130" spans="9:11">
      <c r="I34130" s="72"/>
      <c r="J34130" s="72"/>
      <c r="K34130" s="72"/>
    </row>
    <row r="34131" spans="9:11">
      <c r="I34131" s="72"/>
      <c r="J34131" s="72"/>
      <c r="K34131" s="72"/>
    </row>
    <row r="34132" spans="9:11">
      <c r="I34132" s="72"/>
      <c r="J34132" s="72"/>
      <c r="K34132" s="72"/>
    </row>
    <row r="34133" spans="9:11">
      <c r="I34133" s="72"/>
      <c r="J34133" s="72"/>
      <c r="K34133" s="72"/>
    </row>
    <row r="34134" spans="9:11">
      <c r="I34134" s="72"/>
      <c r="J34134" s="72"/>
      <c r="K34134" s="72"/>
    </row>
    <row r="34135" spans="9:11">
      <c r="I34135" s="72"/>
      <c r="J34135" s="72"/>
      <c r="K34135" s="72"/>
    </row>
    <row r="34136" spans="9:11">
      <c r="I34136" s="72"/>
      <c r="J34136" s="72"/>
      <c r="K34136" s="72"/>
    </row>
    <row r="34137" spans="9:11">
      <c r="I34137" s="72"/>
      <c r="J34137" s="72"/>
      <c r="K34137" s="72"/>
    </row>
    <row r="34138" spans="9:11">
      <c r="I34138" s="72"/>
      <c r="J34138" s="72"/>
      <c r="K34138" s="72"/>
    </row>
    <row r="34139" spans="9:11">
      <c r="I34139" s="72"/>
      <c r="J34139" s="72"/>
      <c r="K34139" s="72"/>
    </row>
    <row r="34140" spans="9:11">
      <c r="I34140" s="72"/>
      <c r="J34140" s="72"/>
      <c r="K34140" s="72"/>
    </row>
    <row r="34141" spans="9:11">
      <c r="I34141" s="72"/>
      <c r="J34141" s="72"/>
      <c r="K34141" s="72"/>
    </row>
    <row r="34142" spans="9:11">
      <c r="I34142" s="72"/>
      <c r="J34142" s="72"/>
      <c r="K34142" s="72"/>
    </row>
    <row r="34143" spans="9:11">
      <c r="I34143" s="72"/>
      <c r="J34143" s="72"/>
      <c r="K34143" s="72"/>
    </row>
    <row r="34144" spans="9:11">
      <c r="I34144" s="72"/>
      <c r="J34144" s="72"/>
      <c r="K34144" s="72"/>
    </row>
    <row r="34145" spans="9:11">
      <c r="I34145" s="72"/>
      <c r="J34145" s="72"/>
      <c r="K34145" s="72"/>
    </row>
    <row r="34146" spans="9:11">
      <c r="I34146" s="72"/>
      <c r="J34146" s="72"/>
      <c r="K34146" s="72"/>
    </row>
    <row r="34147" spans="9:11">
      <c r="I34147" s="72"/>
      <c r="J34147" s="72"/>
      <c r="K34147" s="72"/>
    </row>
    <row r="34148" spans="9:11">
      <c r="I34148" s="72"/>
      <c r="J34148" s="72"/>
      <c r="K34148" s="72"/>
    </row>
    <row r="34149" spans="9:11">
      <c r="I34149" s="72"/>
      <c r="J34149" s="72"/>
      <c r="K34149" s="72"/>
    </row>
    <row r="34150" spans="9:11">
      <c r="I34150" s="72"/>
      <c r="J34150" s="72"/>
      <c r="K34150" s="72"/>
    </row>
    <row r="34151" spans="9:11">
      <c r="I34151" s="72"/>
      <c r="J34151" s="72"/>
      <c r="K34151" s="72"/>
    </row>
    <row r="34152" spans="9:11">
      <c r="I34152" s="72"/>
      <c r="J34152" s="72"/>
      <c r="K34152" s="72"/>
    </row>
    <row r="34153" spans="9:11">
      <c r="I34153" s="72"/>
      <c r="J34153" s="72"/>
      <c r="K34153" s="72"/>
    </row>
    <row r="34154" spans="9:11">
      <c r="I34154" s="72"/>
      <c r="J34154" s="72"/>
      <c r="K34154" s="72"/>
    </row>
    <row r="34155" spans="9:11">
      <c r="I34155" s="72"/>
      <c r="J34155" s="72"/>
      <c r="K34155" s="72"/>
    </row>
    <row r="34156" spans="9:11">
      <c r="I34156" s="72"/>
      <c r="J34156" s="72"/>
      <c r="K34156" s="72"/>
    </row>
    <row r="34157" spans="9:11">
      <c r="I34157" s="72"/>
      <c r="J34157" s="72"/>
      <c r="K34157" s="72"/>
    </row>
    <row r="34158" spans="9:11">
      <c r="I34158" s="72"/>
      <c r="J34158" s="72"/>
      <c r="K34158" s="72"/>
    </row>
    <row r="34159" spans="9:11">
      <c r="I34159" s="72"/>
      <c r="J34159" s="72"/>
      <c r="K34159" s="72"/>
    </row>
    <row r="34160" spans="9:11">
      <c r="I34160" s="72"/>
      <c r="J34160" s="72"/>
      <c r="K34160" s="72"/>
    </row>
    <row r="34161" spans="9:11">
      <c r="I34161" s="72"/>
      <c r="J34161" s="72"/>
      <c r="K34161" s="72"/>
    </row>
    <row r="34162" spans="9:11">
      <c r="I34162" s="72"/>
      <c r="J34162" s="72"/>
      <c r="K34162" s="72"/>
    </row>
    <row r="34163" spans="9:11">
      <c r="I34163" s="72"/>
      <c r="J34163" s="72"/>
      <c r="K34163" s="72"/>
    </row>
    <row r="34164" spans="9:11">
      <c r="I34164" s="72"/>
      <c r="J34164" s="72"/>
      <c r="K34164" s="72"/>
    </row>
    <row r="34165" spans="9:11">
      <c r="I34165" s="72"/>
      <c r="J34165" s="72"/>
      <c r="K34165" s="72"/>
    </row>
    <row r="34166" spans="9:11">
      <c r="I34166" s="72"/>
      <c r="J34166" s="72"/>
      <c r="K34166" s="72"/>
    </row>
    <row r="34167" spans="9:11">
      <c r="I34167" s="72"/>
      <c r="J34167" s="72"/>
      <c r="K34167" s="72"/>
    </row>
    <row r="34168" spans="9:11">
      <c r="I34168" s="72"/>
      <c r="J34168" s="72"/>
      <c r="K34168" s="72"/>
    </row>
    <row r="34169" spans="9:11">
      <c r="I34169" s="72"/>
      <c r="J34169" s="72"/>
      <c r="K34169" s="72"/>
    </row>
    <row r="34170" spans="9:11">
      <c r="I34170" s="72"/>
      <c r="J34170" s="72"/>
      <c r="K34170" s="72"/>
    </row>
    <row r="34171" spans="9:11">
      <c r="I34171" s="72"/>
      <c r="J34171" s="72"/>
      <c r="K34171" s="72"/>
    </row>
    <row r="34172" spans="9:11">
      <c r="I34172" s="72"/>
      <c r="J34172" s="72"/>
      <c r="K34172" s="72"/>
    </row>
    <row r="34173" spans="9:11">
      <c r="I34173" s="72"/>
      <c r="J34173" s="72"/>
      <c r="K34173" s="72"/>
    </row>
    <row r="34174" spans="9:11">
      <c r="I34174" s="72"/>
      <c r="J34174" s="72"/>
      <c r="K34174" s="72"/>
    </row>
    <row r="34175" spans="9:11">
      <c r="I34175" s="72"/>
      <c r="J34175" s="72"/>
      <c r="K34175" s="72"/>
    </row>
    <row r="34176" spans="9:11">
      <c r="I34176" s="72"/>
      <c r="J34176" s="72"/>
      <c r="K34176" s="72"/>
    </row>
    <row r="34177" spans="9:11">
      <c r="I34177" s="72"/>
      <c r="J34177" s="72"/>
      <c r="K34177" s="72"/>
    </row>
    <row r="34178" spans="9:11">
      <c r="I34178" s="72"/>
      <c r="J34178" s="72"/>
      <c r="K34178" s="72"/>
    </row>
    <row r="34179" spans="9:11">
      <c r="I34179" s="72"/>
      <c r="J34179" s="72"/>
      <c r="K34179" s="72"/>
    </row>
    <row r="34180" spans="9:11">
      <c r="I34180" s="72"/>
      <c r="J34180" s="72"/>
      <c r="K34180" s="72"/>
    </row>
    <row r="34181" spans="9:11">
      <c r="I34181" s="72"/>
      <c r="J34181" s="72"/>
      <c r="K34181" s="72"/>
    </row>
    <row r="34182" spans="9:11">
      <c r="I34182" s="72"/>
      <c r="J34182" s="72"/>
      <c r="K34182" s="72"/>
    </row>
    <row r="34183" spans="9:11">
      <c r="I34183" s="72"/>
      <c r="J34183" s="72"/>
      <c r="K34183" s="72"/>
    </row>
    <row r="34184" spans="9:11">
      <c r="I34184" s="72"/>
      <c r="J34184" s="72"/>
      <c r="K34184" s="72"/>
    </row>
    <row r="34185" spans="9:11">
      <c r="I34185" s="72"/>
      <c r="J34185" s="72"/>
      <c r="K34185" s="72"/>
    </row>
    <row r="34186" spans="9:11">
      <c r="I34186" s="72"/>
      <c r="J34186" s="72"/>
      <c r="K34186" s="72"/>
    </row>
    <row r="34187" spans="9:11">
      <c r="I34187" s="72"/>
      <c r="J34187" s="72"/>
      <c r="K34187" s="72"/>
    </row>
    <row r="34188" spans="9:11">
      <c r="I34188" s="72"/>
      <c r="J34188" s="72"/>
      <c r="K34188" s="72"/>
    </row>
    <row r="34189" spans="9:11">
      <c r="I34189" s="72"/>
      <c r="J34189" s="72"/>
      <c r="K34189" s="72"/>
    </row>
    <row r="34190" spans="9:11">
      <c r="I34190" s="72"/>
      <c r="J34190" s="72"/>
      <c r="K34190" s="72"/>
    </row>
    <row r="34191" spans="9:11">
      <c r="I34191" s="72"/>
      <c r="J34191" s="72"/>
      <c r="K34191" s="72"/>
    </row>
    <row r="34192" spans="9:11">
      <c r="I34192" s="72"/>
      <c r="J34192" s="72"/>
      <c r="K34192" s="72"/>
    </row>
    <row r="34193" spans="9:11">
      <c r="I34193" s="72"/>
      <c r="J34193" s="72"/>
      <c r="K34193" s="72"/>
    </row>
    <row r="34194" spans="9:11">
      <c r="I34194" s="72"/>
      <c r="J34194" s="72"/>
      <c r="K34194" s="72"/>
    </row>
    <row r="34195" spans="9:11">
      <c r="I34195" s="72"/>
      <c r="J34195" s="72"/>
      <c r="K34195" s="72"/>
    </row>
    <row r="34196" spans="9:11">
      <c r="I34196" s="72"/>
      <c r="J34196" s="72"/>
      <c r="K34196" s="72"/>
    </row>
    <row r="34197" spans="9:11">
      <c r="I34197" s="72"/>
      <c r="J34197" s="72"/>
      <c r="K34197" s="72"/>
    </row>
    <row r="34198" spans="9:11">
      <c r="I34198" s="72"/>
      <c r="J34198" s="72"/>
      <c r="K34198" s="72"/>
    </row>
    <row r="34199" spans="9:11">
      <c r="I34199" s="72"/>
      <c r="J34199" s="72"/>
      <c r="K34199" s="72"/>
    </row>
    <row r="34200" spans="9:11">
      <c r="I34200" s="72"/>
      <c r="J34200" s="72"/>
      <c r="K34200" s="72"/>
    </row>
    <row r="34201" spans="9:11">
      <c r="I34201" s="72"/>
      <c r="J34201" s="72"/>
      <c r="K34201" s="72"/>
    </row>
    <row r="34202" spans="9:11">
      <c r="I34202" s="72"/>
      <c r="J34202" s="72"/>
      <c r="K34202" s="72"/>
    </row>
    <row r="34203" spans="9:11">
      <c r="I34203" s="72"/>
      <c r="J34203" s="72"/>
      <c r="K34203" s="72"/>
    </row>
    <row r="34204" spans="9:11">
      <c r="I34204" s="72"/>
      <c r="J34204" s="72"/>
      <c r="K34204" s="72"/>
    </row>
    <row r="34205" spans="9:11">
      <c r="I34205" s="72"/>
      <c r="J34205" s="72"/>
      <c r="K34205" s="72"/>
    </row>
    <row r="34206" spans="9:11">
      <c r="I34206" s="72"/>
      <c r="J34206" s="72"/>
      <c r="K34206" s="72"/>
    </row>
    <row r="34207" spans="9:11">
      <c r="I34207" s="72"/>
      <c r="J34207" s="72"/>
      <c r="K34207" s="72"/>
    </row>
    <row r="34208" spans="9:11">
      <c r="I34208" s="72"/>
      <c r="J34208" s="72"/>
      <c r="K34208" s="72"/>
    </row>
    <row r="34209" spans="9:11">
      <c r="I34209" s="72"/>
      <c r="J34209" s="72"/>
      <c r="K34209" s="72"/>
    </row>
    <row r="34210" spans="9:11">
      <c r="I34210" s="72"/>
      <c r="J34210" s="72"/>
      <c r="K34210" s="72"/>
    </row>
    <row r="34211" spans="9:11">
      <c r="I34211" s="72"/>
      <c r="J34211" s="72"/>
      <c r="K34211" s="72"/>
    </row>
    <row r="34212" spans="9:11">
      <c r="I34212" s="72"/>
      <c r="J34212" s="72"/>
      <c r="K34212" s="72"/>
    </row>
    <row r="34213" spans="9:11">
      <c r="I34213" s="72"/>
      <c r="J34213" s="72"/>
      <c r="K34213" s="72"/>
    </row>
    <row r="34214" spans="9:11">
      <c r="I34214" s="72"/>
      <c r="J34214" s="72"/>
      <c r="K34214" s="72"/>
    </row>
    <row r="34215" spans="9:11">
      <c r="I34215" s="72"/>
      <c r="J34215" s="72"/>
      <c r="K34215" s="72"/>
    </row>
    <row r="34216" spans="9:11">
      <c r="I34216" s="72"/>
      <c r="J34216" s="72"/>
      <c r="K34216" s="72"/>
    </row>
    <row r="34217" spans="9:11">
      <c r="I34217" s="72"/>
      <c r="J34217" s="72"/>
      <c r="K34217" s="72"/>
    </row>
    <row r="34218" spans="9:11">
      <c r="I34218" s="72"/>
      <c r="J34218" s="72"/>
      <c r="K34218" s="72"/>
    </row>
    <row r="34219" spans="9:11">
      <c r="I34219" s="72"/>
      <c r="J34219" s="72"/>
      <c r="K34219" s="72"/>
    </row>
    <row r="34220" spans="9:11">
      <c r="I34220" s="72"/>
      <c r="J34220" s="72"/>
      <c r="K34220" s="72"/>
    </row>
    <row r="34221" spans="9:11">
      <c r="I34221" s="72"/>
      <c r="J34221" s="72"/>
      <c r="K34221" s="72"/>
    </row>
    <row r="34222" spans="9:11">
      <c r="I34222" s="72"/>
      <c r="J34222" s="72"/>
      <c r="K34222" s="72"/>
    </row>
    <row r="34223" spans="9:11">
      <c r="I34223" s="72"/>
      <c r="J34223" s="72"/>
      <c r="K34223" s="72"/>
    </row>
    <row r="34224" spans="9:11">
      <c r="I34224" s="72"/>
      <c r="J34224" s="72"/>
      <c r="K34224" s="72"/>
    </row>
    <row r="34225" spans="9:11">
      <c r="I34225" s="72"/>
      <c r="J34225" s="72"/>
      <c r="K34225" s="72"/>
    </row>
    <row r="34226" spans="9:11">
      <c r="I34226" s="72"/>
      <c r="J34226" s="72"/>
      <c r="K34226" s="72"/>
    </row>
    <row r="34227" spans="9:11">
      <c r="I34227" s="72"/>
      <c r="J34227" s="72"/>
      <c r="K34227" s="72"/>
    </row>
    <row r="34228" spans="9:11">
      <c r="I34228" s="72"/>
      <c r="J34228" s="72"/>
      <c r="K34228" s="72"/>
    </row>
    <row r="34229" spans="9:11">
      <c r="I34229" s="72"/>
      <c r="J34229" s="72"/>
      <c r="K34229" s="72"/>
    </row>
    <row r="34230" spans="9:11">
      <c r="I34230" s="72"/>
      <c r="J34230" s="72"/>
      <c r="K34230" s="72"/>
    </row>
    <row r="34231" spans="9:11">
      <c r="I34231" s="72"/>
      <c r="J34231" s="72"/>
      <c r="K34231" s="72"/>
    </row>
    <row r="34232" spans="9:11">
      <c r="I34232" s="72"/>
      <c r="J34232" s="72"/>
      <c r="K34232" s="72"/>
    </row>
    <row r="34233" spans="9:11">
      <c r="I34233" s="72"/>
      <c r="J34233" s="72"/>
      <c r="K34233" s="72"/>
    </row>
    <row r="34234" spans="9:11">
      <c r="I34234" s="72"/>
      <c r="J34234" s="72"/>
      <c r="K34234" s="72"/>
    </row>
    <row r="34235" spans="9:11">
      <c r="I34235" s="72"/>
      <c r="J34235" s="72"/>
      <c r="K34235" s="72"/>
    </row>
    <row r="34236" spans="9:11">
      <c r="I34236" s="72"/>
      <c r="J34236" s="72"/>
      <c r="K34236" s="72"/>
    </row>
    <row r="34237" spans="9:11">
      <c r="I34237" s="72"/>
      <c r="J34237" s="72"/>
      <c r="K34237" s="72"/>
    </row>
    <row r="34238" spans="9:11">
      <c r="I34238" s="72"/>
      <c r="J34238" s="72"/>
      <c r="K34238" s="72"/>
    </row>
    <row r="34239" spans="9:11">
      <c r="I34239" s="72"/>
      <c r="J34239" s="72"/>
      <c r="K34239" s="72"/>
    </row>
    <row r="34240" spans="9:11">
      <c r="I34240" s="72"/>
      <c r="J34240" s="72"/>
      <c r="K34240" s="72"/>
    </row>
    <row r="34241" spans="9:11">
      <c r="I34241" s="72"/>
      <c r="J34241" s="72"/>
      <c r="K34241" s="72"/>
    </row>
    <row r="34242" spans="9:11">
      <c r="I34242" s="72"/>
      <c r="J34242" s="72"/>
      <c r="K34242" s="72"/>
    </row>
    <row r="34243" spans="9:11">
      <c r="I34243" s="72"/>
      <c r="J34243" s="72"/>
      <c r="K34243" s="72"/>
    </row>
    <row r="34244" spans="9:11">
      <c r="I34244" s="72"/>
      <c r="J34244" s="72"/>
      <c r="K34244" s="72"/>
    </row>
    <row r="34245" spans="9:11">
      <c r="I34245" s="72"/>
      <c r="J34245" s="72"/>
      <c r="K34245" s="72"/>
    </row>
    <row r="34246" spans="9:11">
      <c r="I34246" s="72"/>
      <c r="J34246" s="72"/>
      <c r="K34246" s="72"/>
    </row>
    <row r="34247" spans="9:11">
      <c r="I34247" s="72"/>
      <c r="J34247" s="72"/>
      <c r="K34247" s="72"/>
    </row>
    <row r="34248" spans="9:11">
      <c r="I34248" s="72"/>
      <c r="J34248" s="72"/>
      <c r="K34248" s="72"/>
    </row>
    <row r="34249" spans="9:11">
      <c r="I34249" s="72"/>
      <c r="J34249" s="72"/>
      <c r="K34249" s="72"/>
    </row>
    <row r="34250" spans="9:11">
      <c r="I34250" s="72"/>
      <c r="J34250" s="72"/>
      <c r="K34250" s="72"/>
    </row>
    <row r="34251" spans="9:11">
      <c r="I34251" s="72"/>
      <c r="J34251" s="72"/>
      <c r="K34251" s="72"/>
    </row>
    <row r="34252" spans="9:11">
      <c r="I34252" s="72"/>
      <c r="J34252" s="72"/>
      <c r="K34252" s="72"/>
    </row>
    <row r="34253" spans="9:11">
      <c r="I34253" s="72"/>
      <c r="J34253" s="72"/>
      <c r="K34253" s="72"/>
    </row>
    <row r="34254" spans="9:11">
      <c r="I34254" s="72"/>
      <c r="J34254" s="72"/>
      <c r="K34254" s="72"/>
    </row>
    <row r="34255" spans="9:11">
      <c r="I34255" s="72"/>
      <c r="J34255" s="72"/>
      <c r="K34255" s="72"/>
    </row>
    <row r="34256" spans="9:11">
      <c r="I34256" s="72"/>
      <c r="J34256" s="72"/>
      <c r="K34256" s="72"/>
    </row>
    <row r="34257" spans="9:11">
      <c r="I34257" s="72"/>
      <c r="J34257" s="72"/>
      <c r="K34257" s="72"/>
    </row>
    <row r="34258" spans="9:11">
      <c r="I34258" s="72"/>
      <c r="J34258" s="72"/>
      <c r="K34258" s="72"/>
    </row>
    <row r="34259" spans="9:11">
      <c r="I34259" s="72"/>
      <c r="J34259" s="72"/>
      <c r="K34259" s="72"/>
    </row>
    <row r="34260" spans="9:11">
      <c r="I34260" s="72"/>
      <c r="J34260" s="72"/>
      <c r="K34260" s="72"/>
    </row>
    <row r="34261" spans="9:11">
      <c r="I34261" s="72"/>
      <c r="J34261" s="72"/>
      <c r="K34261" s="72"/>
    </row>
    <row r="34262" spans="9:11">
      <c r="I34262" s="72"/>
      <c r="J34262" s="72"/>
      <c r="K34262" s="72"/>
    </row>
    <row r="34263" spans="9:11">
      <c r="I34263" s="72"/>
      <c r="J34263" s="72"/>
      <c r="K34263" s="72"/>
    </row>
    <row r="34264" spans="9:11">
      <c r="I34264" s="72"/>
      <c r="J34264" s="72"/>
      <c r="K34264" s="72"/>
    </row>
    <row r="34265" spans="9:11">
      <c r="I34265" s="72"/>
      <c r="J34265" s="72"/>
      <c r="K34265" s="72"/>
    </row>
    <row r="34266" spans="9:11">
      <c r="I34266" s="72"/>
      <c r="J34266" s="72"/>
      <c r="K34266" s="72"/>
    </row>
    <row r="34267" spans="9:11">
      <c r="I34267" s="72"/>
      <c r="J34267" s="72"/>
      <c r="K34267" s="72"/>
    </row>
    <row r="34268" spans="9:11">
      <c r="I34268" s="72"/>
      <c r="J34268" s="72"/>
      <c r="K34268" s="72"/>
    </row>
    <row r="34269" spans="9:11">
      <c r="I34269" s="72"/>
      <c r="J34269" s="72"/>
      <c r="K34269" s="72"/>
    </row>
    <row r="34270" spans="9:11">
      <c r="I34270" s="72"/>
      <c r="J34270" s="72"/>
      <c r="K34270" s="72"/>
    </row>
    <row r="34271" spans="9:11">
      <c r="I34271" s="72"/>
      <c r="J34271" s="72"/>
      <c r="K34271" s="72"/>
    </row>
    <row r="34272" spans="9:11">
      <c r="I34272" s="72"/>
      <c r="J34272" s="72"/>
      <c r="K34272" s="72"/>
    </row>
    <row r="34273" spans="9:11">
      <c r="I34273" s="72"/>
      <c r="J34273" s="72"/>
      <c r="K34273" s="72"/>
    </row>
    <row r="34274" spans="9:11">
      <c r="I34274" s="72"/>
      <c r="J34274" s="72"/>
      <c r="K34274" s="72"/>
    </row>
    <row r="34275" spans="9:11">
      <c r="I34275" s="72"/>
      <c r="J34275" s="72"/>
      <c r="K34275" s="72"/>
    </row>
    <row r="34276" spans="9:11">
      <c r="I34276" s="72"/>
      <c r="J34276" s="72"/>
      <c r="K34276" s="72"/>
    </row>
    <row r="34277" spans="9:11">
      <c r="I34277" s="72"/>
      <c r="J34277" s="72"/>
      <c r="K34277" s="72"/>
    </row>
    <row r="34278" spans="9:11">
      <c r="I34278" s="72"/>
      <c r="J34278" s="72"/>
      <c r="K34278" s="72"/>
    </row>
    <row r="34279" spans="9:11">
      <c r="I34279" s="72"/>
      <c r="J34279" s="72"/>
      <c r="K34279" s="72"/>
    </row>
    <row r="34280" spans="9:11">
      <c r="I34280" s="72"/>
      <c r="J34280" s="72"/>
      <c r="K34280" s="72"/>
    </row>
    <row r="34281" spans="9:11">
      <c r="I34281" s="72"/>
      <c r="J34281" s="72"/>
      <c r="K34281" s="72"/>
    </row>
    <row r="34282" spans="9:11">
      <c r="I34282" s="72"/>
      <c r="J34282" s="72"/>
      <c r="K34282" s="72"/>
    </row>
    <row r="34283" spans="9:11">
      <c r="I34283" s="72"/>
      <c r="J34283" s="72"/>
      <c r="K34283" s="72"/>
    </row>
    <row r="34284" spans="9:11">
      <c r="I34284" s="72"/>
      <c r="J34284" s="72"/>
      <c r="K34284" s="72"/>
    </row>
    <row r="34285" spans="9:11">
      <c r="I34285" s="72"/>
      <c r="J34285" s="72"/>
      <c r="K34285" s="72"/>
    </row>
    <row r="34286" spans="9:11">
      <c r="I34286" s="72"/>
      <c r="J34286" s="72"/>
      <c r="K34286" s="72"/>
    </row>
    <row r="34287" spans="9:11">
      <c r="I34287" s="72"/>
      <c r="J34287" s="72"/>
      <c r="K34287" s="72"/>
    </row>
    <row r="34288" spans="9:11">
      <c r="I34288" s="72"/>
      <c r="J34288" s="72"/>
      <c r="K34288" s="72"/>
    </row>
    <row r="34289" spans="9:11">
      <c r="I34289" s="72"/>
      <c r="J34289" s="72"/>
      <c r="K34289" s="72"/>
    </row>
    <row r="34290" spans="9:11">
      <c r="I34290" s="72"/>
      <c r="J34290" s="72"/>
      <c r="K34290" s="72"/>
    </row>
    <row r="34291" spans="9:11">
      <c r="I34291" s="72"/>
      <c r="J34291" s="72"/>
      <c r="K34291" s="72"/>
    </row>
    <row r="34292" spans="9:11">
      <c r="I34292" s="72"/>
      <c r="J34292" s="72"/>
      <c r="K34292" s="72"/>
    </row>
    <row r="34293" spans="9:11">
      <c r="I34293" s="72"/>
      <c r="J34293" s="72"/>
      <c r="K34293" s="72"/>
    </row>
    <row r="34294" spans="9:11">
      <c r="I34294" s="72"/>
      <c r="J34294" s="72"/>
      <c r="K34294" s="72"/>
    </row>
    <row r="34295" spans="9:11">
      <c r="I34295" s="72"/>
      <c r="J34295" s="72"/>
      <c r="K34295" s="72"/>
    </row>
    <row r="34296" spans="9:11">
      <c r="I34296" s="72"/>
      <c r="J34296" s="72"/>
      <c r="K34296" s="72"/>
    </row>
    <row r="34297" spans="9:11">
      <c r="I34297" s="72"/>
      <c r="J34297" s="72"/>
      <c r="K34297" s="72"/>
    </row>
    <row r="34298" spans="9:11">
      <c r="I34298" s="72"/>
      <c r="J34298" s="72"/>
      <c r="K34298" s="72"/>
    </row>
    <row r="34299" spans="9:11">
      <c r="I34299" s="72"/>
      <c r="J34299" s="72"/>
      <c r="K34299" s="72"/>
    </row>
    <row r="34300" spans="9:11">
      <c r="I34300" s="72"/>
      <c r="J34300" s="72"/>
      <c r="K34300" s="72"/>
    </row>
    <row r="34301" spans="9:11">
      <c r="I34301" s="72"/>
      <c r="J34301" s="72"/>
      <c r="K34301" s="72"/>
    </row>
    <row r="34302" spans="9:11">
      <c r="I34302" s="72"/>
      <c r="J34302" s="72"/>
      <c r="K34302" s="72"/>
    </row>
    <row r="34303" spans="9:11">
      <c r="I34303" s="72"/>
      <c r="J34303" s="72"/>
      <c r="K34303" s="72"/>
    </row>
    <row r="34304" spans="9:11">
      <c r="I34304" s="72"/>
      <c r="J34304" s="72"/>
      <c r="K34304" s="72"/>
    </row>
    <row r="34305" spans="9:11">
      <c r="I34305" s="72"/>
      <c r="J34305" s="72"/>
      <c r="K34305" s="72"/>
    </row>
    <row r="34306" spans="9:11">
      <c r="I34306" s="72"/>
      <c r="J34306" s="72"/>
      <c r="K34306" s="72"/>
    </row>
    <row r="34307" spans="9:11">
      <c r="I34307" s="72"/>
      <c r="J34307" s="72"/>
      <c r="K34307" s="72"/>
    </row>
    <row r="34308" spans="9:11">
      <c r="I34308" s="72"/>
      <c r="J34308" s="72"/>
      <c r="K34308" s="72"/>
    </row>
    <row r="34309" spans="9:11">
      <c r="I34309" s="72"/>
      <c r="J34309" s="72"/>
      <c r="K34309" s="72"/>
    </row>
    <row r="34310" spans="9:11">
      <c r="I34310" s="72"/>
      <c r="J34310" s="72"/>
      <c r="K34310" s="72"/>
    </row>
    <row r="34311" spans="9:11">
      <c r="I34311" s="72"/>
      <c r="J34311" s="72"/>
      <c r="K34311" s="72"/>
    </row>
    <row r="34312" spans="9:11">
      <c r="I34312" s="72"/>
      <c r="J34312" s="72"/>
      <c r="K34312" s="72"/>
    </row>
    <row r="34313" spans="9:11">
      <c r="I34313" s="72"/>
      <c r="J34313" s="72"/>
      <c r="K34313" s="72"/>
    </row>
    <row r="34314" spans="9:11">
      <c r="I34314" s="72"/>
      <c r="J34314" s="72"/>
      <c r="K34314" s="72"/>
    </row>
    <row r="34315" spans="9:11">
      <c r="I34315" s="72"/>
      <c r="J34315" s="72"/>
      <c r="K34315" s="72"/>
    </row>
    <row r="34316" spans="9:11">
      <c r="I34316" s="72"/>
      <c r="J34316" s="72"/>
      <c r="K34316" s="72"/>
    </row>
    <row r="34317" spans="9:11">
      <c r="I34317" s="72"/>
      <c r="J34317" s="72"/>
      <c r="K34317" s="72"/>
    </row>
    <row r="34318" spans="9:11">
      <c r="I34318" s="72"/>
      <c r="J34318" s="72"/>
      <c r="K34318" s="72"/>
    </row>
    <row r="34319" spans="9:11">
      <c r="I34319" s="72"/>
      <c r="J34319" s="72"/>
      <c r="K34319" s="72"/>
    </row>
    <row r="34320" spans="9:11">
      <c r="I34320" s="72"/>
      <c r="J34320" s="72"/>
      <c r="K34320" s="72"/>
    </row>
    <row r="34321" spans="9:11">
      <c r="I34321" s="72"/>
      <c r="J34321" s="72"/>
      <c r="K34321" s="72"/>
    </row>
    <row r="34322" spans="9:11">
      <c r="I34322" s="72"/>
      <c r="J34322" s="72"/>
      <c r="K34322" s="72"/>
    </row>
    <row r="34323" spans="9:11">
      <c r="I34323" s="72"/>
      <c r="J34323" s="72"/>
      <c r="K34323" s="72"/>
    </row>
    <row r="34324" spans="9:11">
      <c r="I34324" s="72"/>
      <c r="J34324" s="72"/>
      <c r="K34324" s="72"/>
    </row>
    <row r="34325" spans="9:11">
      <c r="I34325" s="72"/>
      <c r="J34325" s="72"/>
      <c r="K34325" s="72"/>
    </row>
    <row r="34326" spans="9:11">
      <c r="I34326" s="72"/>
      <c r="J34326" s="72"/>
      <c r="K34326" s="72"/>
    </row>
    <row r="34327" spans="9:11">
      <c r="I34327" s="72"/>
      <c r="J34327" s="72"/>
      <c r="K34327" s="72"/>
    </row>
    <row r="34328" spans="9:11">
      <c r="I34328" s="72"/>
      <c r="J34328" s="72"/>
      <c r="K34328" s="72"/>
    </row>
    <row r="34329" spans="9:11">
      <c r="I34329" s="72"/>
      <c r="J34329" s="72"/>
      <c r="K34329" s="72"/>
    </row>
    <row r="34330" spans="9:11">
      <c r="I34330" s="72"/>
      <c r="J34330" s="72"/>
      <c r="K34330" s="72"/>
    </row>
    <row r="34331" spans="9:11">
      <c r="I34331" s="72"/>
      <c r="J34331" s="72"/>
      <c r="K34331" s="72"/>
    </row>
    <row r="34332" spans="9:11">
      <c r="I34332" s="72"/>
      <c r="J34332" s="72"/>
      <c r="K34332" s="72"/>
    </row>
    <row r="34333" spans="9:11">
      <c r="I34333" s="72"/>
      <c r="J34333" s="72"/>
      <c r="K34333" s="72"/>
    </row>
    <row r="34334" spans="9:11">
      <c r="I34334" s="72"/>
      <c r="J34334" s="72"/>
      <c r="K34334" s="72"/>
    </row>
    <row r="34335" spans="9:11">
      <c r="I34335" s="72"/>
      <c r="J34335" s="72"/>
      <c r="K34335" s="72"/>
    </row>
    <row r="34336" spans="9:11">
      <c r="I34336" s="72"/>
      <c r="J34336" s="72"/>
      <c r="K34336" s="72"/>
    </row>
    <row r="34337" spans="9:11">
      <c r="I34337" s="72"/>
      <c r="J34337" s="72"/>
      <c r="K34337" s="72"/>
    </row>
    <row r="34338" spans="9:11">
      <c r="I34338" s="72"/>
      <c r="J34338" s="72"/>
      <c r="K34338" s="72"/>
    </row>
    <row r="34339" spans="9:11">
      <c r="I34339" s="72"/>
      <c r="J34339" s="72"/>
      <c r="K34339" s="72"/>
    </row>
    <row r="34340" spans="9:11">
      <c r="I34340" s="72"/>
      <c r="J34340" s="72"/>
      <c r="K34340" s="72"/>
    </row>
    <row r="34341" spans="9:11">
      <c r="I34341" s="72"/>
      <c r="J34341" s="72"/>
      <c r="K34341" s="72"/>
    </row>
    <row r="34342" spans="9:11">
      <c r="I34342" s="72"/>
      <c r="J34342" s="72"/>
      <c r="K34342" s="72"/>
    </row>
    <row r="34343" spans="9:11">
      <c r="I34343" s="72"/>
      <c r="J34343" s="72"/>
      <c r="K34343" s="72"/>
    </row>
    <row r="34344" spans="9:11">
      <c r="I34344" s="72"/>
      <c r="J34344" s="72"/>
      <c r="K34344" s="72"/>
    </row>
    <row r="34345" spans="9:11">
      <c r="I34345" s="72"/>
      <c r="J34345" s="72"/>
      <c r="K34345" s="72"/>
    </row>
    <row r="34346" spans="9:11">
      <c r="I34346" s="72"/>
      <c r="J34346" s="72"/>
      <c r="K34346" s="72"/>
    </row>
    <row r="34347" spans="9:11">
      <c r="I34347" s="72"/>
      <c r="J34347" s="72"/>
      <c r="K34347" s="72"/>
    </row>
    <row r="34348" spans="9:11">
      <c r="I34348" s="72"/>
      <c r="J34348" s="72"/>
      <c r="K34348" s="72"/>
    </row>
    <row r="34349" spans="9:11">
      <c r="I34349" s="72"/>
      <c r="J34349" s="72"/>
      <c r="K34349" s="72"/>
    </row>
    <row r="34350" spans="9:11">
      <c r="I34350" s="72"/>
      <c r="J34350" s="72"/>
      <c r="K34350" s="72"/>
    </row>
    <row r="34351" spans="9:11">
      <c r="I34351" s="72"/>
      <c r="J34351" s="72"/>
      <c r="K34351" s="72"/>
    </row>
    <row r="34352" spans="9:11">
      <c r="I34352" s="72"/>
      <c r="J34352" s="72"/>
      <c r="K34352" s="72"/>
    </row>
    <row r="34353" spans="9:11">
      <c r="I34353" s="72"/>
      <c r="J34353" s="72"/>
      <c r="K34353" s="72"/>
    </row>
    <row r="34354" spans="9:11">
      <c r="I34354" s="72"/>
      <c r="J34354" s="72"/>
      <c r="K34354" s="72"/>
    </row>
    <row r="34355" spans="9:11">
      <c r="I34355" s="72"/>
      <c r="J34355" s="72"/>
      <c r="K34355" s="72"/>
    </row>
    <row r="34356" spans="9:11">
      <c r="I34356" s="72"/>
      <c r="J34356" s="72"/>
      <c r="K34356" s="72"/>
    </row>
    <row r="34357" spans="9:11">
      <c r="I34357" s="72"/>
      <c r="J34357" s="72"/>
      <c r="K34357" s="72"/>
    </row>
    <row r="34358" spans="9:11">
      <c r="I34358" s="72"/>
      <c r="J34358" s="72"/>
      <c r="K34358" s="72"/>
    </row>
    <row r="34359" spans="9:11">
      <c r="I34359" s="72"/>
      <c r="J34359" s="72"/>
      <c r="K34359" s="72"/>
    </row>
    <row r="34360" spans="9:11">
      <c r="I34360" s="72"/>
      <c r="J34360" s="72"/>
      <c r="K34360" s="72"/>
    </row>
    <row r="34361" spans="9:11">
      <c r="I34361" s="72"/>
      <c r="J34361" s="72"/>
      <c r="K34361" s="72"/>
    </row>
    <row r="34362" spans="9:11">
      <c r="I34362" s="72"/>
      <c r="J34362" s="72"/>
      <c r="K34362" s="72"/>
    </row>
    <row r="34363" spans="9:11">
      <c r="I34363" s="72"/>
      <c r="J34363" s="72"/>
      <c r="K34363" s="72"/>
    </row>
    <row r="34364" spans="9:11">
      <c r="I34364" s="72"/>
      <c r="J34364" s="72"/>
      <c r="K34364" s="72"/>
    </row>
    <row r="34365" spans="9:11">
      <c r="I34365" s="72"/>
      <c r="J34365" s="72"/>
      <c r="K34365" s="72"/>
    </row>
    <row r="34366" spans="9:11">
      <c r="I34366" s="72"/>
      <c r="J34366" s="72"/>
      <c r="K34366" s="72"/>
    </row>
    <row r="34367" spans="9:11">
      <c r="I34367" s="72"/>
      <c r="J34367" s="72"/>
      <c r="K34367" s="72"/>
    </row>
    <row r="34368" spans="9:11">
      <c r="I34368" s="72"/>
      <c r="J34368" s="72"/>
      <c r="K34368" s="72"/>
    </row>
    <row r="34369" spans="9:11">
      <c r="I34369" s="72"/>
      <c r="J34369" s="72"/>
      <c r="K34369" s="72"/>
    </row>
    <row r="34370" spans="9:11">
      <c r="I34370" s="72"/>
      <c r="J34370" s="72"/>
      <c r="K34370" s="72"/>
    </row>
    <row r="34371" spans="9:11">
      <c r="I34371" s="72"/>
      <c r="J34371" s="72"/>
      <c r="K34371" s="72"/>
    </row>
    <row r="34372" spans="9:11">
      <c r="I34372" s="72"/>
      <c r="J34372" s="72"/>
      <c r="K34372" s="72"/>
    </row>
    <row r="34373" spans="9:11">
      <c r="I34373" s="72"/>
      <c r="J34373" s="72"/>
      <c r="K34373" s="72"/>
    </row>
    <row r="34374" spans="9:11">
      <c r="I34374" s="72"/>
      <c r="J34374" s="72"/>
      <c r="K34374" s="72"/>
    </row>
    <row r="34375" spans="9:11">
      <c r="I34375" s="72"/>
      <c r="J34375" s="72"/>
      <c r="K34375" s="72"/>
    </row>
    <row r="34376" spans="9:11">
      <c r="I34376" s="72"/>
      <c r="J34376" s="72"/>
      <c r="K34376" s="72"/>
    </row>
    <row r="34377" spans="9:11">
      <c r="I34377" s="72"/>
      <c r="J34377" s="72"/>
      <c r="K34377" s="72"/>
    </row>
    <row r="34378" spans="9:11">
      <c r="I34378" s="72"/>
      <c r="J34378" s="72"/>
      <c r="K34378" s="72"/>
    </row>
    <row r="34379" spans="9:11">
      <c r="I34379" s="72"/>
      <c r="J34379" s="72"/>
      <c r="K34379" s="72"/>
    </row>
    <row r="34380" spans="9:11">
      <c r="I34380" s="72"/>
      <c r="J34380" s="72"/>
      <c r="K34380" s="72"/>
    </row>
    <row r="34381" spans="9:11">
      <c r="I34381" s="72"/>
      <c r="J34381" s="72"/>
      <c r="K34381" s="72"/>
    </row>
    <row r="34382" spans="9:11">
      <c r="I34382" s="72"/>
      <c r="J34382" s="72"/>
      <c r="K34382" s="72"/>
    </row>
    <row r="34383" spans="9:11">
      <c r="I34383" s="72"/>
      <c r="J34383" s="72"/>
      <c r="K34383" s="72"/>
    </row>
    <row r="34384" spans="9:11">
      <c r="I34384" s="72"/>
      <c r="J34384" s="72"/>
      <c r="K34384" s="72"/>
    </row>
    <row r="34385" spans="9:11">
      <c r="I34385" s="72"/>
      <c r="J34385" s="72"/>
      <c r="K34385" s="72"/>
    </row>
    <row r="34386" spans="9:11">
      <c r="I34386" s="72"/>
      <c r="J34386" s="72"/>
      <c r="K34386" s="72"/>
    </row>
    <row r="34387" spans="9:11">
      <c r="I34387" s="72"/>
      <c r="J34387" s="72"/>
      <c r="K34387" s="72"/>
    </row>
    <row r="34388" spans="9:11">
      <c r="I34388" s="72"/>
      <c r="J34388" s="72"/>
      <c r="K34388" s="72"/>
    </row>
    <row r="34389" spans="9:11">
      <c r="I34389" s="72"/>
      <c r="J34389" s="72"/>
      <c r="K34389" s="72"/>
    </row>
    <row r="34390" spans="9:11">
      <c r="I34390" s="72"/>
      <c r="J34390" s="72"/>
      <c r="K34390" s="72"/>
    </row>
    <row r="34391" spans="9:11">
      <c r="I34391" s="72"/>
      <c r="J34391" s="72"/>
      <c r="K34391" s="72"/>
    </row>
    <row r="34392" spans="9:11">
      <c r="I34392" s="72"/>
      <c r="J34392" s="72"/>
      <c r="K34392" s="72"/>
    </row>
    <row r="34393" spans="9:11">
      <c r="I34393" s="72"/>
      <c r="J34393" s="72"/>
      <c r="K34393" s="72"/>
    </row>
    <row r="34394" spans="9:11">
      <c r="I34394" s="72"/>
      <c r="J34394" s="72"/>
      <c r="K34394" s="72"/>
    </row>
    <row r="34395" spans="9:11">
      <c r="I34395" s="72"/>
      <c r="J34395" s="72"/>
      <c r="K34395" s="72"/>
    </row>
    <row r="34396" spans="9:11">
      <c r="I34396" s="72"/>
      <c r="J34396" s="72"/>
      <c r="K34396" s="72"/>
    </row>
    <row r="34397" spans="9:11">
      <c r="I34397" s="72"/>
      <c r="J34397" s="72"/>
      <c r="K34397" s="72"/>
    </row>
    <row r="34398" spans="9:11">
      <c r="I34398" s="72"/>
      <c r="J34398" s="72"/>
      <c r="K34398" s="72"/>
    </row>
    <row r="34399" spans="9:11">
      <c r="I34399" s="72"/>
      <c r="J34399" s="72"/>
      <c r="K34399" s="72"/>
    </row>
    <row r="34400" spans="9:11">
      <c r="I34400" s="72"/>
      <c r="J34400" s="72"/>
      <c r="K34400" s="72"/>
    </row>
    <row r="34401" spans="9:11">
      <c r="I34401" s="72"/>
      <c r="J34401" s="72"/>
      <c r="K34401" s="72"/>
    </row>
    <row r="34402" spans="9:11">
      <c r="I34402" s="72"/>
      <c r="J34402" s="72"/>
      <c r="K34402" s="72"/>
    </row>
    <row r="34403" spans="9:11">
      <c r="I34403" s="72"/>
      <c r="J34403" s="72"/>
      <c r="K34403" s="72"/>
    </row>
    <row r="34404" spans="9:11">
      <c r="I34404" s="72"/>
      <c r="J34404" s="72"/>
      <c r="K34404" s="72"/>
    </row>
    <row r="34405" spans="9:11">
      <c r="I34405" s="72"/>
      <c r="J34405" s="72"/>
      <c r="K34405" s="72"/>
    </row>
    <row r="34406" spans="9:11">
      <c r="I34406" s="72"/>
      <c r="J34406" s="72"/>
      <c r="K34406" s="72"/>
    </row>
    <row r="34407" spans="9:11">
      <c r="I34407" s="72"/>
      <c r="J34407" s="72"/>
      <c r="K34407" s="72"/>
    </row>
    <row r="34408" spans="9:11">
      <c r="I34408" s="72"/>
      <c r="J34408" s="72"/>
      <c r="K34408" s="72"/>
    </row>
    <row r="34409" spans="9:11">
      <c r="I34409" s="72"/>
      <c r="J34409" s="72"/>
      <c r="K34409" s="72"/>
    </row>
    <row r="34410" spans="9:11">
      <c r="I34410" s="72"/>
      <c r="J34410" s="72"/>
      <c r="K34410" s="72"/>
    </row>
    <row r="34411" spans="9:11">
      <c r="I34411" s="72"/>
      <c r="J34411" s="72"/>
      <c r="K34411" s="72"/>
    </row>
    <row r="34412" spans="9:11">
      <c r="I34412" s="72"/>
      <c r="J34412" s="72"/>
      <c r="K34412" s="72"/>
    </row>
    <row r="34413" spans="9:11">
      <c r="I34413" s="72"/>
      <c r="J34413" s="72"/>
      <c r="K34413" s="72"/>
    </row>
    <row r="34414" spans="9:11">
      <c r="I34414" s="72"/>
      <c r="J34414" s="72"/>
      <c r="K34414" s="72"/>
    </row>
    <row r="34415" spans="9:11">
      <c r="I34415" s="72"/>
      <c r="J34415" s="72"/>
      <c r="K34415" s="72"/>
    </row>
    <row r="34416" spans="9:11">
      <c r="I34416" s="72"/>
      <c r="J34416" s="72"/>
      <c r="K34416" s="72"/>
    </row>
    <row r="34417" spans="9:11">
      <c r="I34417" s="72"/>
      <c r="J34417" s="72"/>
      <c r="K34417" s="72"/>
    </row>
    <row r="34418" spans="9:11">
      <c r="I34418" s="72"/>
      <c r="J34418" s="72"/>
      <c r="K34418" s="72"/>
    </row>
    <row r="34419" spans="9:11">
      <c r="I34419" s="72"/>
      <c r="J34419" s="72"/>
      <c r="K34419" s="72"/>
    </row>
    <row r="34420" spans="9:11">
      <c r="I34420" s="72"/>
      <c r="J34420" s="72"/>
      <c r="K34420" s="72"/>
    </row>
    <row r="34421" spans="9:11">
      <c r="I34421" s="72"/>
      <c r="J34421" s="72"/>
      <c r="K34421" s="72"/>
    </row>
    <row r="34422" spans="9:11">
      <c r="I34422" s="72"/>
      <c r="J34422" s="72"/>
      <c r="K34422" s="72"/>
    </row>
    <row r="34423" spans="9:11">
      <c r="I34423" s="72"/>
      <c r="J34423" s="72"/>
      <c r="K34423" s="72"/>
    </row>
    <row r="34424" spans="9:11">
      <c r="I34424" s="72"/>
      <c r="J34424" s="72"/>
      <c r="K34424" s="72"/>
    </row>
    <row r="34425" spans="9:11">
      <c r="I34425" s="72"/>
      <c r="J34425" s="72"/>
      <c r="K34425" s="72"/>
    </row>
    <row r="34426" spans="9:11">
      <c r="I34426" s="72"/>
      <c r="J34426" s="72"/>
      <c r="K34426" s="72"/>
    </row>
    <row r="34427" spans="9:11">
      <c r="I34427" s="72"/>
      <c r="J34427" s="72"/>
      <c r="K34427" s="72"/>
    </row>
    <row r="34428" spans="9:11">
      <c r="I34428" s="72"/>
      <c r="J34428" s="72"/>
      <c r="K34428" s="72"/>
    </row>
    <row r="34429" spans="9:11">
      <c r="I34429" s="72"/>
      <c r="J34429" s="72"/>
      <c r="K34429" s="72"/>
    </row>
    <row r="34430" spans="9:11">
      <c r="I34430" s="72"/>
      <c r="J34430" s="72"/>
      <c r="K34430" s="72"/>
    </row>
    <row r="34431" spans="9:11">
      <c r="I34431" s="72"/>
      <c r="J34431" s="72"/>
      <c r="K34431" s="72"/>
    </row>
    <row r="34432" spans="9:11">
      <c r="I34432" s="72"/>
      <c r="J34432" s="72"/>
      <c r="K34432" s="72"/>
    </row>
    <row r="34433" spans="9:11">
      <c r="I34433" s="72"/>
      <c r="J34433" s="72"/>
      <c r="K34433" s="72"/>
    </row>
    <row r="34434" spans="9:11">
      <c r="I34434" s="72"/>
      <c r="J34434" s="72"/>
      <c r="K34434" s="72"/>
    </row>
    <row r="34435" spans="9:11">
      <c r="I34435" s="72"/>
      <c r="J34435" s="72"/>
      <c r="K34435" s="72"/>
    </row>
    <row r="34436" spans="9:11">
      <c r="I34436" s="72"/>
      <c r="J34436" s="72"/>
      <c r="K34436" s="72"/>
    </row>
    <row r="34437" spans="9:11">
      <c r="I34437" s="72"/>
      <c r="J34437" s="72"/>
      <c r="K34437" s="72"/>
    </row>
    <row r="34438" spans="9:11">
      <c r="I34438" s="72"/>
      <c r="J34438" s="72"/>
      <c r="K34438" s="72"/>
    </row>
    <row r="34439" spans="9:11">
      <c r="I34439" s="72"/>
      <c r="J34439" s="72"/>
      <c r="K34439" s="72"/>
    </row>
    <row r="34440" spans="9:11">
      <c r="I34440" s="72"/>
      <c r="J34440" s="72"/>
      <c r="K34440" s="72"/>
    </row>
    <row r="34441" spans="9:11">
      <c r="I34441" s="72"/>
      <c r="J34441" s="72"/>
      <c r="K34441" s="72"/>
    </row>
    <row r="34442" spans="9:11">
      <c r="I34442" s="72"/>
      <c r="J34442" s="72"/>
      <c r="K34442" s="72"/>
    </row>
    <row r="34443" spans="9:11">
      <c r="I34443" s="72"/>
      <c r="J34443" s="72"/>
      <c r="K34443" s="72"/>
    </row>
    <row r="34444" spans="9:11">
      <c r="I34444" s="72"/>
      <c r="J34444" s="72"/>
      <c r="K34444" s="72"/>
    </row>
    <row r="34445" spans="9:11">
      <c r="I34445" s="72"/>
      <c r="J34445" s="72"/>
      <c r="K34445" s="72"/>
    </row>
    <row r="34446" spans="9:11">
      <c r="I34446" s="72"/>
      <c r="J34446" s="72"/>
      <c r="K34446" s="72"/>
    </row>
    <row r="34447" spans="9:11">
      <c r="I34447" s="72"/>
      <c r="J34447" s="72"/>
      <c r="K34447" s="72"/>
    </row>
    <row r="34448" spans="9:11">
      <c r="I34448" s="72"/>
      <c r="J34448" s="72"/>
      <c r="K34448" s="72"/>
    </row>
    <row r="34449" spans="9:11">
      <c r="I34449" s="72"/>
      <c r="J34449" s="72"/>
      <c r="K34449" s="72"/>
    </row>
    <row r="34450" spans="9:11">
      <c r="I34450" s="72"/>
      <c r="J34450" s="72"/>
      <c r="K34450" s="72"/>
    </row>
    <row r="34451" spans="9:11">
      <c r="I34451" s="72"/>
      <c r="J34451" s="72"/>
      <c r="K34451" s="72"/>
    </row>
    <row r="34452" spans="9:11">
      <c r="I34452" s="72"/>
      <c r="J34452" s="72"/>
      <c r="K34452" s="72"/>
    </row>
    <row r="34453" spans="9:11">
      <c r="I34453" s="72"/>
      <c r="J34453" s="72"/>
      <c r="K34453" s="72"/>
    </row>
    <row r="34454" spans="9:11">
      <c r="I34454" s="72"/>
      <c r="J34454" s="72"/>
      <c r="K34454" s="72"/>
    </row>
    <row r="34455" spans="9:11">
      <c r="I34455" s="72"/>
      <c r="J34455" s="72"/>
      <c r="K34455" s="72"/>
    </row>
    <row r="34456" spans="9:11">
      <c r="I34456" s="72"/>
      <c r="J34456" s="72"/>
      <c r="K34456" s="72"/>
    </row>
    <row r="34457" spans="9:11">
      <c r="I34457" s="72"/>
      <c r="J34457" s="72"/>
      <c r="K34457" s="72"/>
    </row>
    <row r="34458" spans="9:11">
      <c r="I34458" s="72"/>
      <c r="J34458" s="72"/>
      <c r="K34458" s="72"/>
    </row>
    <row r="34459" spans="9:11">
      <c r="I34459" s="72"/>
      <c r="J34459" s="72"/>
      <c r="K34459" s="72"/>
    </row>
    <row r="34460" spans="9:11">
      <c r="I34460" s="72"/>
      <c r="J34460" s="72"/>
      <c r="K34460" s="72"/>
    </row>
    <row r="34461" spans="9:11">
      <c r="I34461" s="72"/>
      <c r="J34461" s="72"/>
      <c r="K34461" s="72"/>
    </row>
    <row r="34462" spans="9:11">
      <c r="I34462" s="72"/>
      <c r="J34462" s="72"/>
      <c r="K34462" s="72"/>
    </row>
    <row r="34463" spans="9:11">
      <c r="I34463" s="72"/>
      <c r="J34463" s="72"/>
      <c r="K34463" s="72"/>
    </row>
    <row r="34464" spans="9:11">
      <c r="I34464" s="72"/>
      <c r="J34464" s="72"/>
      <c r="K34464" s="72"/>
    </row>
    <row r="34465" spans="9:11">
      <c r="I34465" s="72"/>
      <c r="J34465" s="72"/>
      <c r="K34465" s="72"/>
    </row>
    <row r="34466" spans="9:11">
      <c r="I34466" s="72"/>
      <c r="J34466" s="72"/>
      <c r="K34466" s="72"/>
    </row>
    <row r="34467" spans="9:11">
      <c r="I34467" s="72"/>
      <c r="J34467" s="72"/>
      <c r="K34467" s="72"/>
    </row>
    <row r="34468" spans="9:11">
      <c r="I34468" s="72"/>
      <c r="J34468" s="72"/>
      <c r="K34468" s="72"/>
    </row>
    <row r="34469" spans="9:11">
      <c r="I34469" s="72"/>
      <c r="J34469" s="72"/>
      <c r="K34469" s="72"/>
    </row>
    <row r="34470" spans="9:11">
      <c r="I34470" s="72"/>
      <c r="J34470" s="72"/>
      <c r="K34470" s="72"/>
    </row>
    <row r="34471" spans="9:11">
      <c r="I34471" s="72"/>
      <c r="J34471" s="72"/>
      <c r="K34471" s="72"/>
    </row>
    <row r="34472" spans="9:11">
      <c r="I34472" s="72"/>
      <c r="J34472" s="72"/>
      <c r="K34472" s="72"/>
    </row>
    <row r="34473" spans="9:11">
      <c r="I34473" s="72"/>
      <c r="J34473" s="72"/>
      <c r="K34473" s="72"/>
    </row>
    <row r="34474" spans="9:11">
      <c r="I34474" s="72"/>
      <c r="J34474" s="72"/>
      <c r="K34474" s="72"/>
    </row>
    <row r="34475" spans="9:11">
      <c r="I34475" s="72"/>
      <c r="J34475" s="72"/>
      <c r="K34475" s="72"/>
    </row>
    <row r="34476" spans="9:11">
      <c r="I34476" s="72"/>
      <c r="J34476" s="72"/>
      <c r="K34476" s="72"/>
    </row>
    <row r="34477" spans="9:11">
      <c r="I34477" s="72"/>
      <c r="J34477" s="72"/>
      <c r="K34477" s="72"/>
    </row>
    <row r="34478" spans="9:11">
      <c r="I34478" s="72"/>
      <c r="J34478" s="72"/>
      <c r="K34478" s="72"/>
    </row>
    <row r="34479" spans="9:11">
      <c r="I34479" s="72"/>
      <c r="J34479" s="72"/>
      <c r="K34479" s="72"/>
    </row>
    <row r="34480" spans="9:11">
      <c r="I34480" s="72"/>
      <c r="J34480" s="72"/>
      <c r="K34480" s="72"/>
    </row>
    <row r="34481" spans="9:11">
      <c r="I34481" s="72"/>
      <c r="J34481" s="72"/>
      <c r="K34481" s="72"/>
    </row>
    <row r="34482" spans="9:11">
      <c r="I34482" s="72"/>
      <c r="J34482" s="72"/>
      <c r="K34482" s="72"/>
    </row>
    <row r="34483" spans="9:11">
      <c r="I34483" s="72"/>
      <c r="J34483" s="72"/>
      <c r="K34483" s="72"/>
    </row>
    <row r="34484" spans="9:11">
      <c r="I34484" s="72"/>
      <c r="J34484" s="72"/>
      <c r="K34484" s="72"/>
    </row>
    <row r="34485" spans="9:11">
      <c r="I34485" s="72"/>
      <c r="J34485" s="72"/>
      <c r="K34485" s="72"/>
    </row>
    <row r="34486" spans="9:11">
      <c r="I34486" s="72"/>
      <c r="J34486" s="72"/>
      <c r="K34486" s="72"/>
    </row>
    <row r="34487" spans="9:11">
      <c r="I34487" s="72"/>
      <c r="J34487" s="72"/>
      <c r="K34487" s="72"/>
    </row>
    <row r="34488" spans="9:11">
      <c r="I34488" s="72"/>
      <c r="J34488" s="72"/>
      <c r="K34488" s="72"/>
    </row>
    <row r="34489" spans="9:11">
      <c r="I34489" s="72"/>
      <c r="J34489" s="72"/>
      <c r="K34489" s="72"/>
    </row>
    <row r="34490" spans="9:11">
      <c r="I34490" s="72"/>
      <c r="J34490" s="72"/>
      <c r="K34490" s="72"/>
    </row>
    <row r="34491" spans="9:11">
      <c r="I34491" s="72"/>
      <c r="J34491" s="72"/>
      <c r="K34491" s="72"/>
    </row>
    <row r="34492" spans="9:11">
      <c r="I34492" s="72"/>
      <c r="J34492" s="72"/>
      <c r="K34492" s="72"/>
    </row>
    <row r="34493" spans="9:11">
      <c r="I34493" s="72"/>
      <c r="J34493" s="72"/>
      <c r="K34493" s="72"/>
    </row>
    <row r="34494" spans="9:11">
      <c r="I34494" s="72"/>
      <c r="J34494" s="72"/>
      <c r="K34494" s="72"/>
    </row>
    <row r="34495" spans="9:11">
      <c r="I34495" s="72"/>
      <c r="J34495" s="72"/>
      <c r="K34495" s="72"/>
    </row>
    <row r="34496" spans="9:11">
      <c r="I34496" s="72"/>
      <c r="J34496" s="72"/>
      <c r="K34496" s="72"/>
    </row>
    <row r="34497" spans="9:11">
      <c r="I34497" s="72"/>
      <c r="J34497" s="72"/>
      <c r="K34497" s="72"/>
    </row>
    <row r="34498" spans="9:11">
      <c r="I34498" s="72"/>
      <c r="J34498" s="72"/>
      <c r="K34498" s="72"/>
    </row>
    <row r="34499" spans="9:11">
      <c r="I34499" s="72"/>
      <c r="J34499" s="72"/>
      <c r="K34499" s="72"/>
    </row>
    <row r="34500" spans="9:11">
      <c r="I34500" s="72"/>
      <c r="J34500" s="72"/>
      <c r="K34500" s="72"/>
    </row>
    <row r="34501" spans="9:11">
      <c r="I34501" s="72"/>
      <c r="J34501" s="72"/>
      <c r="K34501" s="72"/>
    </row>
    <row r="34502" spans="9:11">
      <c r="I34502" s="72"/>
      <c r="J34502" s="72"/>
      <c r="K34502" s="72"/>
    </row>
    <row r="34503" spans="9:11">
      <c r="I34503" s="72"/>
      <c r="J34503" s="72"/>
      <c r="K34503" s="72"/>
    </row>
    <row r="34504" spans="9:11">
      <c r="I34504" s="72"/>
      <c r="J34504" s="72"/>
      <c r="K34504" s="72"/>
    </row>
    <row r="34505" spans="9:11">
      <c r="I34505" s="72"/>
      <c r="J34505" s="72"/>
      <c r="K34505" s="72"/>
    </row>
    <row r="34506" spans="9:11">
      <c r="I34506" s="72"/>
      <c r="J34506" s="72"/>
      <c r="K34506" s="72"/>
    </row>
    <row r="34507" spans="9:11">
      <c r="I34507" s="72"/>
      <c r="J34507" s="72"/>
      <c r="K34507" s="72"/>
    </row>
    <row r="34508" spans="9:11">
      <c r="I34508" s="72"/>
      <c r="J34508" s="72"/>
      <c r="K34508" s="72"/>
    </row>
    <row r="34509" spans="9:11">
      <c r="I34509" s="72"/>
      <c r="J34509" s="72"/>
      <c r="K34509" s="72"/>
    </row>
    <row r="34510" spans="9:11">
      <c r="I34510" s="72"/>
      <c r="J34510" s="72"/>
      <c r="K34510" s="72"/>
    </row>
    <row r="34511" spans="9:11">
      <c r="I34511" s="72"/>
      <c r="J34511" s="72"/>
      <c r="K34511" s="72"/>
    </row>
    <row r="34512" spans="9:11">
      <c r="I34512" s="72"/>
      <c r="J34512" s="72"/>
      <c r="K34512" s="72"/>
    </row>
    <row r="34513" spans="9:11">
      <c r="I34513" s="72"/>
      <c r="J34513" s="72"/>
      <c r="K34513" s="72"/>
    </row>
    <row r="34514" spans="9:11">
      <c r="I34514" s="72"/>
      <c r="J34514" s="72"/>
      <c r="K34514" s="72"/>
    </row>
    <row r="34515" spans="9:11">
      <c r="I34515" s="72"/>
      <c r="J34515" s="72"/>
      <c r="K34515" s="72"/>
    </row>
    <row r="34516" spans="9:11">
      <c r="I34516" s="72"/>
      <c r="J34516" s="72"/>
      <c r="K34516" s="72"/>
    </row>
    <row r="34517" spans="9:11">
      <c r="I34517" s="72"/>
      <c r="J34517" s="72"/>
      <c r="K34517" s="72"/>
    </row>
    <row r="34518" spans="9:11">
      <c r="I34518" s="72"/>
      <c r="J34518" s="72"/>
      <c r="K34518" s="72"/>
    </row>
    <row r="34519" spans="9:11">
      <c r="I34519" s="72"/>
      <c r="J34519" s="72"/>
      <c r="K34519" s="72"/>
    </row>
    <row r="34520" spans="9:11">
      <c r="I34520" s="72"/>
      <c r="J34520" s="72"/>
      <c r="K34520" s="72"/>
    </row>
    <row r="34521" spans="9:11">
      <c r="I34521" s="72"/>
      <c r="J34521" s="72"/>
      <c r="K34521" s="72"/>
    </row>
    <row r="34522" spans="9:11">
      <c r="I34522" s="72"/>
      <c r="J34522" s="72"/>
      <c r="K34522" s="72"/>
    </row>
    <row r="34523" spans="9:11">
      <c r="I34523" s="72"/>
      <c r="J34523" s="72"/>
      <c r="K34523" s="72"/>
    </row>
    <row r="34524" spans="9:11">
      <c r="I34524" s="72"/>
      <c r="J34524" s="72"/>
      <c r="K34524" s="72"/>
    </row>
    <row r="34525" spans="9:11">
      <c r="I34525" s="72"/>
      <c r="J34525" s="72"/>
      <c r="K34525" s="72"/>
    </row>
    <row r="34526" spans="9:11">
      <c r="I34526" s="72"/>
      <c r="J34526" s="72"/>
      <c r="K34526" s="72"/>
    </row>
    <row r="34527" spans="9:11">
      <c r="I34527" s="72"/>
      <c r="J34527" s="72"/>
      <c r="K34527" s="72"/>
    </row>
    <row r="34528" spans="9:11">
      <c r="I34528" s="72"/>
      <c r="J34528" s="72"/>
      <c r="K34528" s="72"/>
    </row>
    <row r="34529" spans="9:11">
      <c r="I34529" s="72"/>
      <c r="J34529" s="72"/>
      <c r="K34529" s="72"/>
    </row>
    <row r="34530" spans="9:11">
      <c r="I34530" s="72"/>
      <c r="J34530" s="72"/>
      <c r="K34530" s="72"/>
    </row>
    <row r="34531" spans="9:11">
      <c r="I34531" s="72"/>
      <c r="J34531" s="72"/>
      <c r="K34531" s="72"/>
    </row>
    <row r="34532" spans="9:11">
      <c r="I34532" s="72"/>
      <c r="J34532" s="72"/>
      <c r="K34532" s="72"/>
    </row>
    <row r="34533" spans="9:11">
      <c r="I34533" s="72"/>
      <c r="J34533" s="72"/>
      <c r="K34533" s="72"/>
    </row>
    <row r="34534" spans="9:11">
      <c r="I34534" s="72"/>
      <c r="J34534" s="72"/>
      <c r="K34534" s="72"/>
    </row>
    <row r="34535" spans="9:11">
      <c r="I34535" s="72"/>
      <c r="J34535" s="72"/>
      <c r="K34535" s="72"/>
    </row>
    <row r="34536" spans="9:11">
      <c r="I34536" s="72"/>
      <c r="J34536" s="72"/>
      <c r="K34536" s="72"/>
    </row>
    <row r="34537" spans="9:11">
      <c r="I34537" s="72"/>
      <c r="J34537" s="72"/>
      <c r="K34537" s="72"/>
    </row>
    <row r="34538" spans="9:11">
      <c r="I34538" s="72"/>
      <c r="J34538" s="72"/>
      <c r="K34538" s="72"/>
    </row>
    <row r="34539" spans="9:11">
      <c r="I34539" s="72"/>
      <c r="J34539" s="72"/>
      <c r="K34539" s="72"/>
    </row>
    <row r="34540" spans="9:11">
      <c r="I34540" s="72"/>
      <c r="J34540" s="72"/>
      <c r="K34540" s="72"/>
    </row>
    <row r="34541" spans="9:11">
      <c r="I34541" s="72"/>
      <c r="J34541" s="72"/>
      <c r="K34541" s="72"/>
    </row>
    <row r="34542" spans="9:11">
      <c r="I34542" s="72"/>
      <c r="J34542" s="72"/>
      <c r="K34542" s="72"/>
    </row>
    <row r="34543" spans="9:11">
      <c r="I34543" s="72"/>
      <c r="J34543" s="72"/>
      <c r="K34543" s="72"/>
    </row>
    <row r="34544" spans="9:11">
      <c r="I34544" s="72"/>
      <c r="J34544" s="72"/>
      <c r="K34544" s="72"/>
    </row>
    <row r="34545" spans="9:11">
      <c r="I34545" s="72"/>
      <c r="J34545" s="72"/>
      <c r="K34545" s="72"/>
    </row>
    <row r="34546" spans="9:11">
      <c r="I34546" s="72"/>
      <c r="J34546" s="72"/>
      <c r="K34546" s="72"/>
    </row>
    <row r="34547" spans="9:11">
      <c r="I34547" s="72"/>
      <c r="J34547" s="72"/>
      <c r="K34547" s="72"/>
    </row>
    <row r="34548" spans="9:11">
      <c r="I34548" s="72"/>
      <c r="J34548" s="72"/>
      <c r="K34548" s="72"/>
    </row>
    <row r="34549" spans="9:11">
      <c r="I34549" s="72"/>
      <c r="J34549" s="72"/>
      <c r="K34549" s="72"/>
    </row>
    <row r="34550" spans="9:11">
      <c r="I34550" s="72"/>
      <c r="J34550" s="72"/>
      <c r="K34550" s="72"/>
    </row>
    <row r="34551" spans="9:11">
      <c r="I34551" s="72"/>
      <c r="J34551" s="72"/>
      <c r="K34551" s="72"/>
    </row>
    <row r="34552" spans="9:11">
      <c r="I34552" s="72"/>
      <c r="J34552" s="72"/>
      <c r="K34552" s="72"/>
    </row>
    <row r="34553" spans="9:11">
      <c r="I34553" s="72"/>
      <c r="J34553" s="72"/>
      <c r="K34553" s="72"/>
    </row>
    <row r="34554" spans="9:11">
      <c r="I34554" s="72"/>
      <c r="J34554" s="72"/>
      <c r="K34554" s="72"/>
    </row>
    <row r="34555" spans="9:11">
      <c r="I34555" s="72"/>
      <c r="J34555" s="72"/>
      <c r="K34555" s="72"/>
    </row>
    <row r="34556" spans="9:11">
      <c r="I34556" s="72"/>
      <c r="J34556" s="72"/>
      <c r="K34556" s="72"/>
    </row>
    <row r="34557" spans="9:11">
      <c r="I34557" s="72"/>
      <c r="J34557" s="72"/>
      <c r="K34557" s="72"/>
    </row>
    <row r="34558" spans="9:11">
      <c r="I34558" s="72"/>
      <c r="J34558" s="72"/>
      <c r="K34558" s="72"/>
    </row>
    <row r="34559" spans="9:11">
      <c r="I34559" s="72"/>
      <c r="J34559" s="72"/>
      <c r="K34559" s="72"/>
    </row>
    <row r="34560" spans="9:11">
      <c r="I34560" s="72"/>
      <c r="J34560" s="72"/>
      <c r="K34560" s="72"/>
    </row>
    <row r="34561" spans="9:11">
      <c r="I34561" s="72"/>
      <c r="J34561" s="72"/>
      <c r="K34561" s="72"/>
    </row>
    <row r="34562" spans="9:11">
      <c r="I34562" s="72"/>
      <c r="J34562" s="72"/>
      <c r="K34562" s="72"/>
    </row>
    <row r="34563" spans="9:11">
      <c r="I34563" s="72"/>
      <c r="J34563" s="72"/>
      <c r="K34563" s="72"/>
    </row>
    <row r="34564" spans="9:11">
      <c r="I34564" s="72"/>
      <c r="J34564" s="72"/>
      <c r="K34564" s="72"/>
    </row>
    <row r="34565" spans="9:11">
      <c r="I34565" s="72"/>
      <c r="J34565" s="72"/>
      <c r="K34565" s="72"/>
    </row>
    <row r="34566" spans="9:11">
      <c r="I34566" s="72"/>
      <c r="J34566" s="72"/>
      <c r="K34566" s="72"/>
    </row>
    <row r="34567" spans="9:11">
      <c r="I34567" s="72"/>
      <c r="J34567" s="72"/>
      <c r="K34567" s="72"/>
    </row>
    <row r="34568" spans="9:11">
      <c r="I34568" s="72"/>
      <c r="J34568" s="72"/>
      <c r="K34568" s="72"/>
    </row>
    <row r="34569" spans="9:11">
      <c r="I34569" s="72"/>
      <c r="J34569" s="72"/>
      <c r="K34569" s="72"/>
    </row>
    <row r="34570" spans="9:11">
      <c r="I34570" s="72"/>
      <c r="J34570" s="72"/>
      <c r="K34570" s="72"/>
    </row>
    <row r="34571" spans="9:11">
      <c r="I34571" s="72"/>
      <c r="J34571" s="72"/>
      <c r="K34571" s="72"/>
    </row>
    <row r="34572" spans="9:11">
      <c r="I34572" s="72"/>
      <c r="J34572" s="72"/>
      <c r="K34572" s="72"/>
    </row>
    <row r="34573" spans="9:11">
      <c r="I34573" s="72"/>
      <c r="J34573" s="72"/>
      <c r="K34573" s="72"/>
    </row>
    <row r="34574" spans="9:11">
      <c r="I34574" s="72"/>
      <c r="J34574" s="72"/>
      <c r="K34574" s="72"/>
    </row>
    <row r="34575" spans="9:11">
      <c r="I34575" s="72"/>
      <c r="J34575" s="72"/>
      <c r="K34575" s="72"/>
    </row>
    <row r="34576" spans="9:11">
      <c r="I34576" s="72"/>
      <c r="J34576" s="72"/>
      <c r="K34576" s="72"/>
    </row>
    <row r="34577" spans="9:11">
      <c r="I34577" s="72"/>
      <c r="J34577" s="72"/>
      <c r="K34577" s="72"/>
    </row>
    <row r="34578" spans="9:11">
      <c r="I34578" s="72"/>
      <c r="J34578" s="72"/>
      <c r="K34578" s="72"/>
    </row>
    <row r="34579" spans="9:11">
      <c r="I34579" s="72"/>
      <c r="J34579" s="72"/>
      <c r="K34579" s="72"/>
    </row>
    <row r="34580" spans="9:11">
      <c r="I34580" s="72"/>
      <c r="J34580" s="72"/>
      <c r="K34580" s="72"/>
    </row>
    <row r="34581" spans="9:11">
      <c r="I34581" s="72"/>
      <c r="J34581" s="72"/>
      <c r="K34581" s="72"/>
    </row>
    <row r="34582" spans="9:11">
      <c r="I34582" s="72"/>
      <c r="J34582" s="72"/>
      <c r="K34582" s="72"/>
    </row>
    <row r="34583" spans="9:11">
      <c r="I34583" s="72"/>
      <c r="J34583" s="72"/>
      <c r="K34583" s="72"/>
    </row>
    <row r="34584" spans="9:11">
      <c r="I34584" s="72"/>
      <c r="J34584" s="72"/>
      <c r="K34584" s="72"/>
    </row>
    <row r="34585" spans="9:11">
      <c r="I34585" s="72"/>
      <c r="J34585" s="72"/>
      <c r="K34585" s="72"/>
    </row>
    <row r="34586" spans="9:11">
      <c r="I34586" s="72"/>
      <c r="J34586" s="72"/>
      <c r="K34586" s="72"/>
    </row>
    <row r="34587" spans="9:11">
      <c r="I34587" s="72"/>
      <c r="J34587" s="72"/>
      <c r="K34587" s="72"/>
    </row>
    <row r="34588" spans="9:11">
      <c r="I34588" s="72"/>
      <c r="J34588" s="72"/>
      <c r="K34588" s="72"/>
    </row>
    <row r="34589" spans="9:11">
      <c r="I34589" s="72"/>
      <c r="J34589" s="72"/>
      <c r="K34589" s="72"/>
    </row>
    <row r="34590" spans="9:11">
      <c r="I34590" s="72"/>
      <c r="J34590" s="72"/>
      <c r="K34590" s="72"/>
    </row>
    <row r="34591" spans="9:11">
      <c r="I34591" s="72"/>
      <c r="J34591" s="72"/>
      <c r="K34591" s="72"/>
    </row>
    <row r="34592" spans="9:11">
      <c r="I34592" s="72"/>
      <c r="J34592" s="72"/>
      <c r="K34592" s="72"/>
    </row>
    <row r="34593" spans="9:11">
      <c r="I34593" s="72"/>
      <c r="J34593" s="72"/>
      <c r="K34593" s="72"/>
    </row>
    <row r="34594" spans="9:11">
      <c r="I34594" s="72"/>
      <c r="J34594" s="72"/>
      <c r="K34594" s="72"/>
    </row>
    <row r="34595" spans="9:11">
      <c r="I34595" s="72"/>
      <c r="J34595" s="72"/>
      <c r="K34595" s="72"/>
    </row>
    <row r="34596" spans="9:11">
      <c r="I34596" s="72"/>
      <c r="J34596" s="72"/>
      <c r="K34596" s="72"/>
    </row>
    <row r="34597" spans="9:11">
      <c r="I34597" s="72"/>
      <c r="J34597" s="72"/>
      <c r="K34597" s="72"/>
    </row>
    <row r="34598" spans="9:11">
      <c r="I34598" s="72"/>
      <c r="J34598" s="72"/>
      <c r="K34598" s="72"/>
    </row>
    <row r="34599" spans="9:11">
      <c r="I34599" s="72"/>
      <c r="J34599" s="72"/>
      <c r="K34599" s="72"/>
    </row>
    <row r="34600" spans="9:11">
      <c r="I34600" s="72"/>
      <c r="J34600" s="72"/>
      <c r="K34600" s="72"/>
    </row>
    <row r="34601" spans="9:11">
      <c r="I34601" s="72"/>
      <c r="J34601" s="72"/>
      <c r="K34601" s="72"/>
    </row>
    <row r="34602" spans="9:11">
      <c r="I34602" s="72"/>
      <c r="J34602" s="72"/>
      <c r="K34602" s="72"/>
    </row>
    <row r="34603" spans="9:11">
      <c r="I34603" s="72"/>
      <c r="J34603" s="72"/>
      <c r="K34603" s="72"/>
    </row>
    <row r="34604" spans="9:11">
      <c r="I34604" s="72"/>
      <c r="J34604" s="72"/>
      <c r="K34604" s="72"/>
    </row>
    <row r="34605" spans="9:11">
      <c r="I34605" s="72"/>
      <c r="J34605" s="72"/>
      <c r="K34605" s="72"/>
    </row>
    <row r="34606" spans="9:11">
      <c r="I34606" s="72"/>
      <c r="J34606" s="72"/>
      <c r="K34606" s="72"/>
    </row>
    <row r="34607" spans="9:11">
      <c r="I34607" s="72"/>
      <c r="J34607" s="72"/>
      <c r="K34607" s="72"/>
    </row>
    <row r="34608" spans="9:11">
      <c r="I34608" s="72"/>
      <c r="J34608" s="72"/>
      <c r="K34608" s="72"/>
    </row>
    <row r="34609" spans="9:11">
      <c r="I34609" s="72"/>
      <c r="J34609" s="72"/>
      <c r="K34609" s="72"/>
    </row>
    <row r="34610" spans="9:11">
      <c r="I34610" s="72"/>
      <c r="J34610" s="72"/>
      <c r="K34610" s="72"/>
    </row>
    <row r="34611" spans="9:11">
      <c r="I34611" s="72"/>
      <c r="J34611" s="72"/>
      <c r="K34611" s="72"/>
    </row>
    <row r="34612" spans="9:11">
      <c r="I34612" s="72"/>
      <c r="J34612" s="72"/>
      <c r="K34612" s="72"/>
    </row>
    <row r="34613" spans="9:11">
      <c r="I34613" s="72"/>
      <c r="J34613" s="72"/>
      <c r="K34613" s="72"/>
    </row>
    <row r="34614" spans="9:11">
      <c r="I34614" s="72"/>
      <c r="J34614" s="72"/>
      <c r="K34614" s="72"/>
    </row>
    <row r="34615" spans="9:11">
      <c r="I34615" s="72"/>
      <c r="J34615" s="72"/>
      <c r="K34615" s="72"/>
    </row>
    <row r="34616" spans="9:11">
      <c r="I34616" s="72"/>
      <c r="J34616" s="72"/>
      <c r="K34616" s="72"/>
    </row>
    <row r="34617" spans="9:11">
      <c r="I34617" s="72"/>
      <c r="J34617" s="72"/>
      <c r="K34617" s="72"/>
    </row>
    <row r="34618" spans="9:11">
      <c r="I34618" s="72"/>
      <c r="J34618" s="72"/>
      <c r="K34618" s="72"/>
    </row>
    <row r="34619" spans="9:11">
      <c r="I34619" s="72"/>
      <c r="J34619" s="72"/>
      <c r="K34619" s="72"/>
    </row>
    <row r="34620" spans="9:11">
      <c r="I34620" s="72"/>
      <c r="J34620" s="72"/>
      <c r="K34620" s="72"/>
    </row>
    <row r="34621" spans="9:11">
      <c r="I34621" s="72"/>
      <c r="J34621" s="72"/>
      <c r="K34621" s="72"/>
    </row>
    <row r="34622" spans="9:11">
      <c r="I34622" s="72"/>
      <c r="J34622" s="72"/>
      <c r="K34622" s="72"/>
    </row>
    <row r="34623" spans="9:11">
      <c r="I34623" s="72"/>
      <c r="J34623" s="72"/>
      <c r="K34623" s="72"/>
    </row>
    <row r="34624" spans="9:11">
      <c r="I34624" s="72"/>
      <c r="J34624" s="72"/>
      <c r="K34624" s="72"/>
    </row>
    <row r="34625" spans="9:11">
      <c r="I34625" s="72"/>
      <c r="J34625" s="72"/>
      <c r="K34625" s="72"/>
    </row>
    <row r="34626" spans="9:11">
      <c r="I34626" s="72"/>
      <c r="J34626" s="72"/>
      <c r="K34626" s="72"/>
    </row>
    <row r="34627" spans="9:11">
      <c r="I34627" s="72"/>
      <c r="J34627" s="72"/>
      <c r="K34627" s="72"/>
    </row>
    <row r="34628" spans="9:11">
      <c r="I34628" s="72"/>
      <c r="J34628" s="72"/>
      <c r="K34628" s="72"/>
    </row>
    <row r="34629" spans="9:11">
      <c r="I34629" s="72"/>
      <c r="J34629" s="72"/>
      <c r="K34629" s="72"/>
    </row>
    <row r="34630" spans="9:11">
      <c r="I34630" s="72"/>
      <c r="J34630" s="72"/>
      <c r="K34630" s="72"/>
    </row>
    <row r="34631" spans="9:11">
      <c r="I34631" s="72"/>
      <c r="J34631" s="72"/>
      <c r="K34631" s="72"/>
    </row>
    <row r="34632" spans="9:11">
      <c r="I34632" s="72"/>
      <c r="J34632" s="72"/>
      <c r="K34632" s="72"/>
    </row>
    <row r="34633" spans="9:11">
      <c r="I34633" s="72"/>
      <c r="J34633" s="72"/>
      <c r="K34633" s="72"/>
    </row>
    <row r="34634" spans="9:11">
      <c r="I34634" s="72"/>
      <c r="J34634" s="72"/>
      <c r="K34634" s="72"/>
    </row>
    <row r="34635" spans="9:11">
      <c r="I34635" s="72"/>
      <c r="J34635" s="72"/>
      <c r="K34635" s="72"/>
    </row>
    <row r="34636" spans="9:11">
      <c r="I34636" s="72"/>
      <c r="J34636" s="72"/>
      <c r="K34636" s="72"/>
    </row>
    <row r="34637" spans="9:11">
      <c r="I34637" s="72"/>
      <c r="J34637" s="72"/>
      <c r="K34637" s="72"/>
    </row>
    <row r="34638" spans="9:11">
      <c r="I34638" s="72"/>
      <c r="J34638" s="72"/>
      <c r="K34638" s="72"/>
    </row>
    <row r="34639" spans="9:11">
      <c r="I34639" s="72"/>
      <c r="J34639" s="72"/>
      <c r="K34639" s="72"/>
    </row>
    <row r="34640" spans="9:11">
      <c r="I34640" s="72"/>
      <c r="J34640" s="72"/>
      <c r="K34640" s="72"/>
    </row>
    <row r="34641" spans="9:11">
      <c r="I34641" s="72"/>
      <c r="J34641" s="72"/>
      <c r="K34641" s="72"/>
    </row>
    <row r="34642" spans="9:11">
      <c r="I34642" s="72"/>
      <c r="J34642" s="72"/>
      <c r="K34642" s="72"/>
    </row>
    <row r="34643" spans="9:11">
      <c r="I34643" s="72"/>
      <c r="J34643" s="72"/>
      <c r="K34643" s="72"/>
    </row>
    <row r="34644" spans="9:11">
      <c r="I34644" s="72"/>
      <c r="J34644" s="72"/>
      <c r="K34644" s="72"/>
    </row>
    <row r="34645" spans="9:11">
      <c r="I34645" s="72"/>
      <c r="J34645" s="72"/>
      <c r="K34645" s="72"/>
    </row>
    <row r="34646" spans="9:11">
      <c r="I34646" s="72"/>
      <c r="J34646" s="72"/>
      <c r="K34646" s="72"/>
    </row>
    <row r="34647" spans="9:11">
      <c r="I34647" s="72"/>
      <c r="J34647" s="72"/>
      <c r="K34647" s="72"/>
    </row>
    <row r="34648" spans="9:11">
      <c r="I34648" s="72"/>
      <c r="J34648" s="72"/>
      <c r="K34648" s="72"/>
    </row>
    <row r="34649" spans="9:11">
      <c r="I34649" s="72"/>
      <c r="J34649" s="72"/>
      <c r="K34649" s="72"/>
    </row>
    <row r="34650" spans="9:11">
      <c r="I34650" s="72"/>
      <c r="J34650" s="72"/>
      <c r="K34650" s="72"/>
    </row>
    <row r="34651" spans="9:11">
      <c r="I34651" s="72"/>
      <c r="J34651" s="72"/>
      <c r="K34651" s="72"/>
    </row>
    <row r="34652" spans="9:11">
      <c r="I34652" s="72"/>
      <c r="J34652" s="72"/>
      <c r="K34652" s="72"/>
    </row>
    <row r="34653" spans="9:11">
      <c r="I34653" s="72"/>
      <c r="J34653" s="72"/>
      <c r="K34653" s="72"/>
    </row>
    <row r="34654" spans="9:11">
      <c r="I34654" s="72"/>
      <c r="J34654" s="72"/>
      <c r="K34654" s="72"/>
    </row>
    <row r="34655" spans="9:11">
      <c r="I34655" s="72"/>
      <c r="J34655" s="72"/>
      <c r="K34655" s="72"/>
    </row>
    <row r="34656" spans="9:11">
      <c r="I34656" s="72"/>
      <c r="J34656" s="72"/>
      <c r="K34656" s="72"/>
    </row>
    <row r="34657" spans="9:11">
      <c r="I34657" s="72"/>
      <c r="J34657" s="72"/>
      <c r="K34657" s="72"/>
    </row>
    <row r="34658" spans="9:11">
      <c r="I34658" s="72"/>
      <c r="J34658" s="72"/>
      <c r="K34658" s="72"/>
    </row>
    <row r="34659" spans="9:11">
      <c r="I34659" s="72"/>
      <c r="J34659" s="72"/>
      <c r="K34659" s="72"/>
    </row>
    <row r="34660" spans="9:11">
      <c r="I34660" s="72"/>
      <c r="J34660" s="72"/>
      <c r="K34660" s="72"/>
    </row>
    <row r="34661" spans="9:11">
      <c r="I34661" s="72"/>
      <c r="J34661" s="72"/>
      <c r="K34661" s="72"/>
    </row>
    <row r="34662" spans="9:11">
      <c r="I34662" s="72"/>
      <c r="J34662" s="72"/>
      <c r="K34662" s="72"/>
    </row>
    <row r="34663" spans="9:11">
      <c r="I34663" s="72"/>
      <c r="J34663" s="72"/>
      <c r="K34663" s="72"/>
    </row>
    <row r="34664" spans="9:11">
      <c r="I34664" s="72"/>
      <c r="J34664" s="72"/>
      <c r="K34664" s="72"/>
    </row>
    <row r="34665" spans="9:11">
      <c r="I34665" s="72"/>
      <c r="J34665" s="72"/>
      <c r="K34665" s="72"/>
    </row>
    <row r="34666" spans="9:11">
      <c r="I34666" s="72"/>
      <c r="J34666" s="72"/>
      <c r="K34666" s="72"/>
    </row>
    <row r="34667" spans="9:11">
      <c r="I34667" s="72"/>
      <c r="J34667" s="72"/>
      <c r="K34667" s="72"/>
    </row>
    <row r="34668" spans="9:11">
      <c r="I34668" s="72"/>
      <c r="J34668" s="72"/>
      <c r="K34668" s="72"/>
    </row>
    <row r="34669" spans="9:11">
      <c r="I34669" s="72"/>
      <c r="J34669" s="72"/>
      <c r="K34669" s="72"/>
    </row>
    <row r="34670" spans="9:11">
      <c r="I34670" s="72"/>
      <c r="J34670" s="72"/>
      <c r="K34670" s="72"/>
    </row>
    <row r="34671" spans="9:11">
      <c r="I34671" s="72"/>
      <c r="J34671" s="72"/>
      <c r="K34671" s="72"/>
    </row>
    <row r="34672" spans="9:11">
      <c r="I34672" s="72"/>
      <c r="J34672" s="72"/>
      <c r="K34672" s="72"/>
    </row>
    <row r="34673" spans="9:11">
      <c r="I34673" s="72"/>
      <c r="J34673" s="72"/>
      <c r="K34673" s="72"/>
    </row>
    <row r="34674" spans="9:11">
      <c r="I34674" s="72"/>
      <c r="J34674" s="72"/>
      <c r="K34674" s="72"/>
    </row>
    <row r="34675" spans="9:11">
      <c r="I34675" s="72"/>
      <c r="J34675" s="72"/>
      <c r="K34675" s="72"/>
    </row>
    <row r="34676" spans="9:11">
      <c r="I34676" s="72"/>
      <c r="J34676" s="72"/>
      <c r="K34676" s="72"/>
    </row>
    <row r="34677" spans="9:11">
      <c r="I34677" s="72"/>
      <c r="J34677" s="72"/>
      <c r="K34677" s="72"/>
    </row>
    <row r="34678" spans="9:11">
      <c r="I34678" s="72"/>
      <c r="J34678" s="72"/>
      <c r="K34678" s="72"/>
    </row>
    <row r="34679" spans="9:11">
      <c r="I34679" s="72"/>
      <c r="J34679" s="72"/>
      <c r="K34679" s="72"/>
    </row>
    <row r="34680" spans="9:11">
      <c r="I34680" s="72"/>
      <c r="J34680" s="72"/>
      <c r="K34680" s="72"/>
    </row>
    <row r="34681" spans="9:11">
      <c r="I34681" s="72"/>
      <c r="J34681" s="72"/>
      <c r="K34681" s="72"/>
    </row>
    <row r="34682" spans="9:11">
      <c r="I34682" s="72"/>
      <c r="J34682" s="72"/>
      <c r="K34682" s="72"/>
    </row>
    <row r="34683" spans="9:11">
      <c r="I34683" s="72"/>
      <c r="J34683" s="72"/>
      <c r="K34683" s="72"/>
    </row>
    <row r="34684" spans="9:11">
      <c r="I34684" s="72"/>
      <c r="J34684" s="72"/>
      <c r="K34684" s="72"/>
    </row>
    <row r="34685" spans="9:11">
      <c r="I34685" s="72"/>
      <c r="J34685" s="72"/>
      <c r="K34685" s="72"/>
    </row>
    <row r="34686" spans="9:11">
      <c r="I34686" s="72"/>
      <c r="J34686" s="72"/>
      <c r="K34686" s="72"/>
    </row>
    <row r="34687" spans="9:11">
      <c r="I34687" s="72"/>
      <c r="J34687" s="72"/>
      <c r="K34687" s="72"/>
    </row>
    <row r="34688" spans="9:11">
      <c r="I34688" s="72"/>
      <c r="J34688" s="72"/>
      <c r="K34688" s="72"/>
    </row>
    <row r="34689" spans="9:11">
      <c r="I34689" s="72"/>
      <c r="J34689" s="72"/>
      <c r="K34689" s="72"/>
    </row>
    <row r="34690" spans="9:11">
      <c r="I34690" s="72"/>
      <c r="J34690" s="72"/>
      <c r="K34690" s="72"/>
    </row>
    <row r="34691" spans="9:11">
      <c r="I34691" s="72"/>
      <c r="J34691" s="72"/>
      <c r="K34691" s="72"/>
    </row>
    <row r="34692" spans="9:11">
      <c r="I34692" s="72"/>
      <c r="J34692" s="72"/>
      <c r="K34692" s="72"/>
    </row>
    <row r="34693" spans="9:11">
      <c r="I34693" s="72"/>
      <c r="J34693" s="72"/>
      <c r="K34693" s="72"/>
    </row>
    <row r="34694" spans="9:11">
      <c r="I34694" s="72"/>
      <c r="J34694" s="72"/>
      <c r="K34694" s="72"/>
    </row>
    <row r="34695" spans="9:11">
      <c r="I34695" s="72"/>
      <c r="J34695" s="72"/>
      <c r="K34695" s="72"/>
    </row>
    <row r="34696" spans="9:11">
      <c r="I34696" s="72"/>
      <c r="J34696" s="72"/>
      <c r="K34696" s="72"/>
    </row>
    <row r="34697" spans="9:11">
      <c r="I34697" s="72"/>
      <c r="J34697" s="72"/>
      <c r="K34697" s="72"/>
    </row>
    <row r="34698" spans="9:11">
      <c r="I34698" s="72"/>
      <c r="J34698" s="72"/>
      <c r="K34698" s="72"/>
    </row>
    <row r="34699" spans="9:11">
      <c r="I34699" s="72"/>
      <c r="J34699" s="72"/>
      <c r="K34699" s="72"/>
    </row>
    <row r="34700" spans="9:11">
      <c r="I34700" s="72"/>
      <c r="J34700" s="72"/>
      <c r="K34700" s="72"/>
    </row>
    <row r="34701" spans="9:11">
      <c r="I34701" s="72"/>
      <c r="J34701" s="72"/>
      <c r="K34701" s="72"/>
    </row>
    <row r="34702" spans="9:11">
      <c r="I34702" s="72"/>
      <c r="J34702" s="72"/>
      <c r="K34702" s="72"/>
    </row>
    <row r="34703" spans="9:11">
      <c r="I34703" s="72"/>
      <c r="J34703" s="72"/>
      <c r="K34703" s="72"/>
    </row>
    <row r="34704" spans="9:11">
      <c r="I34704" s="72"/>
      <c r="J34704" s="72"/>
      <c r="K34704" s="72"/>
    </row>
    <row r="34705" spans="9:11">
      <c r="I34705" s="72"/>
      <c r="J34705" s="72"/>
      <c r="K34705" s="72"/>
    </row>
    <row r="34706" spans="9:11">
      <c r="I34706" s="72"/>
      <c r="J34706" s="72"/>
      <c r="K34706" s="72"/>
    </row>
    <row r="34707" spans="9:11">
      <c r="I34707" s="72"/>
      <c r="J34707" s="72"/>
      <c r="K34707" s="72"/>
    </row>
    <row r="34708" spans="9:11">
      <c r="I34708" s="72"/>
      <c r="J34708" s="72"/>
      <c r="K34708" s="72"/>
    </row>
    <row r="34709" spans="9:11">
      <c r="I34709" s="72"/>
      <c r="J34709" s="72"/>
      <c r="K34709" s="72"/>
    </row>
    <row r="34710" spans="9:11">
      <c r="I34710" s="72"/>
      <c r="J34710" s="72"/>
      <c r="K34710" s="72"/>
    </row>
    <row r="34711" spans="9:11">
      <c r="I34711" s="72"/>
      <c r="J34711" s="72"/>
      <c r="K34711" s="72"/>
    </row>
    <row r="34712" spans="9:11">
      <c r="I34712" s="72"/>
      <c r="J34712" s="72"/>
      <c r="K34712" s="72"/>
    </row>
    <row r="34713" spans="9:11">
      <c r="I34713" s="72"/>
      <c r="J34713" s="72"/>
      <c r="K34713" s="72"/>
    </row>
    <row r="34714" spans="9:11">
      <c r="I34714" s="72"/>
      <c r="J34714" s="72"/>
      <c r="K34714" s="72"/>
    </row>
    <row r="34715" spans="9:11">
      <c r="I34715" s="72"/>
      <c r="J34715" s="72"/>
      <c r="K34715" s="72"/>
    </row>
    <row r="34716" spans="9:11">
      <c r="I34716" s="72"/>
      <c r="J34716" s="72"/>
      <c r="K34716" s="72"/>
    </row>
    <row r="34717" spans="9:11">
      <c r="I34717" s="72"/>
      <c r="J34717" s="72"/>
      <c r="K34717" s="72"/>
    </row>
    <row r="34718" spans="9:11">
      <c r="I34718" s="72"/>
      <c r="J34718" s="72"/>
      <c r="K34718" s="72"/>
    </row>
    <row r="34719" spans="9:11">
      <c r="I34719" s="72"/>
      <c r="J34719" s="72"/>
      <c r="K34719" s="72"/>
    </row>
    <row r="34720" spans="9:11">
      <c r="I34720" s="72"/>
      <c r="J34720" s="72"/>
      <c r="K34720" s="72"/>
    </row>
    <row r="34721" spans="9:11">
      <c r="I34721" s="72"/>
      <c r="J34721" s="72"/>
      <c r="K34721" s="72"/>
    </row>
    <row r="34722" spans="9:11">
      <c r="I34722" s="72"/>
      <c r="J34722" s="72"/>
      <c r="K34722" s="72"/>
    </row>
    <row r="34723" spans="9:11">
      <c r="I34723" s="72"/>
      <c r="J34723" s="72"/>
      <c r="K34723" s="72"/>
    </row>
    <row r="34724" spans="9:11">
      <c r="I34724" s="72"/>
      <c r="J34724" s="72"/>
      <c r="K34724" s="72"/>
    </row>
    <row r="34725" spans="9:11">
      <c r="I34725" s="72"/>
      <c r="J34725" s="72"/>
      <c r="K34725" s="72"/>
    </row>
    <row r="34726" spans="9:11">
      <c r="I34726" s="72"/>
      <c r="J34726" s="72"/>
      <c r="K34726" s="72"/>
    </row>
    <row r="34727" spans="9:11">
      <c r="I34727" s="72"/>
      <c r="J34727" s="72"/>
      <c r="K34727" s="72"/>
    </row>
    <row r="34728" spans="9:11">
      <c r="I34728" s="72"/>
      <c r="J34728" s="72"/>
      <c r="K34728" s="72"/>
    </row>
    <row r="34729" spans="9:11">
      <c r="I34729" s="72"/>
      <c r="J34729" s="72"/>
      <c r="K34729" s="72"/>
    </row>
    <row r="34730" spans="9:11">
      <c r="I34730" s="72"/>
      <c r="J34730" s="72"/>
      <c r="K34730" s="72"/>
    </row>
    <row r="34731" spans="9:11">
      <c r="I34731" s="72"/>
      <c r="J34731" s="72"/>
      <c r="K34731" s="72"/>
    </row>
    <row r="34732" spans="9:11">
      <c r="I34732" s="72"/>
      <c r="J34732" s="72"/>
      <c r="K34732" s="72"/>
    </row>
    <row r="34733" spans="9:11">
      <c r="I34733" s="72"/>
      <c r="J34733" s="72"/>
      <c r="K34733" s="72"/>
    </row>
    <row r="34734" spans="9:11">
      <c r="I34734" s="72"/>
      <c r="J34734" s="72"/>
      <c r="K34734" s="72"/>
    </row>
    <row r="34735" spans="9:11">
      <c r="I34735" s="72"/>
      <c r="J34735" s="72"/>
      <c r="K34735" s="72"/>
    </row>
    <row r="34736" spans="9:11">
      <c r="I34736" s="72"/>
      <c r="J34736" s="72"/>
      <c r="K34736" s="72"/>
    </row>
    <row r="34737" spans="9:11">
      <c r="I34737" s="72"/>
      <c r="J34737" s="72"/>
      <c r="K34737" s="72"/>
    </row>
    <row r="34738" spans="9:11">
      <c r="I34738" s="72"/>
      <c r="J34738" s="72"/>
      <c r="K34738" s="72"/>
    </row>
    <row r="34739" spans="9:11">
      <c r="I34739" s="72"/>
      <c r="J34739" s="72"/>
      <c r="K34739" s="72"/>
    </row>
    <row r="34740" spans="9:11">
      <c r="I34740" s="72"/>
      <c r="J34740" s="72"/>
      <c r="K34740" s="72"/>
    </row>
    <row r="34741" spans="9:11">
      <c r="I34741" s="72"/>
      <c r="J34741" s="72"/>
      <c r="K34741" s="72"/>
    </row>
    <row r="34742" spans="9:11">
      <c r="I34742" s="72"/>
      <c r="J34742" s="72"/>
      <c r="K34742" s="72"/>
    </row>
    <row r="34743" spans="9:11">
      <c r="I34743" s="72"/>
      <c r="J34743" s="72"/>
      <c r="K34743" s="72"/>
    </row>
    <row r="34744" spans="9:11">
      <c r="I34744" s="72"/>
      <c r="J34744" s="72"/>
      <c r="K34744" s="72"/>
    </row>
    <row r="34745" spans="9:11">
      <c r="I34745" s="72"/>
      <c r="J34745" s="72"/>
      <c r="K34745" s="72"/>
    </row>
    <row r="34746" spans="9:11">
      <c r="I34746" s="72"/>
      <c r="J34746" s="72"/>
      <c r="K34746" s="72"/>
    </row>
    <row r="34747" spans="9:11">
      <c r="I34747" s="72"/>
      <c r="J34747" s="72"/>
      <c r="K34747" s="72"/>
    </row>
    <row r="34748" spans="9:11">
      <c r="I34748" s="72"/>
      <c r="J34748" s="72"/>
      <c r="K34748" s="72"/>
    </row>
    <row r="34749" spans="9:11">
      <c r="I34749" s="72"/>
      <c r="J34749" s="72"/>
      <c r="K34749" s="72"/>
    </row>
    <row r="34750" spans="9:11">
      <c r="I34750" s="72"/>
      <c r="J34750" s="72"/>
      <c r="K34750" s="72"/>
    </row>
    <row r="34751" spans="9:11">
      <c r="I34751" s="72"/>
      <c r="J34751" s="72"/>
      <c r="K34751" s="72"/>
    </row>
    <row r="34752" spans="9:11">
      <c r="I34752" s="72"/>
      <c r="J34752" s="72"/>
      <c r="K34752" s="72"/>
    </row>
    <row r="34753" spans="9:11">
      <c r="I34753" s="72"/>
      <c r="J34753" s="72"/>
      <c r="K34753" s="72"/>
    </row>
    <row r="34754" spans="9:11">
      <c r="I34754" s="72"/>
      <c r="J34754" s="72"/>
      <c r="K34754" s="72"/>
    </row>
    <row r="34755" spans="9:11">
      <c r="I34755" s="72"/>
      <c r="J34755" s="72"/>
      <c r="K34755" s="72"/>
    </row>
    <row r="34756" spans="9:11">
      <c r="I34756" s="72"/>
      <c r="J34756" s="72"/>
      <c r="K34756" s="72"/>
    </row>
    <row r="34757" spans="9:11">
      <c r="I34757" s="72"/>
      <c r="J34757" s="72"/>
      <c r="K34757" s="72"/>
    </row>
    <row r="34758" spans="9:11">
      <c r="I34758" s="72"/>
      <c r="J34758" s="72"/>
      <c r="K34758" s="72"/>
    </row>
    <row r="34759" spans="9:11">
      <c r="I34759" s="72"/>
      <c r="J34759" s="72"/>
      <c r="K34759" s="72"/>
    </row>
    <row r="34760" spans="9:11">
      <c r="I34760" s="72"/>
      <c r="J34760" s="72"/>
      <c r="K34760" s="72"/>
    </row>
    <row r="34761" spans="9:11">
      <c r="I34761" s="72"/>
      <c r="J34761" s="72"/>
      <c r="K34761" s="72"/>
    </row>
    <row r="34762" spans="9:11">
      <c r="I34762" s="72"/>
      <c r="J34762" s="72"/>
      <c r="K34762" s="72"/>
    </row>
    <row r="34763" spans="9:11">
      <c r="I34763" s="72"/>
      <c r="J34763" s="72"/>
      <c r="K34763" s="72"/>
    </row>
    <row r="34764" spans="9:11">
      <c r="I34764" s="72"/>
      <c r="J34764" s="72"/>
      <c r="K34764" s="72"/>
    </row>
    <row r="34765" spans="9:11">
      <c r="I34765" s="72"/>
      <c r="J34765" s="72"/>
      <c r="K34765" s="72"/>
    </row>
    <row r="34766" spans="9:11">
      <c r="I34766" s="72"/>
      <c r="J34766" s="72"/>
      <c r="K34766" s="72"/>
    </row>
    <row r="34767" spans="9:11">
      <c r="I34767" s="72"/>
      <c r="J34767" s="72"/>
      <c r="K34767" s="72"/>
    </row>
    <row r="34768" spans="9:11">
      <c r="I34768" s="72"/>
      <c r="J34768" s="72"/>
      <c r="K34768" s="72"/>
    </row>
    <row r="34769" spans="9:11">
      <c r="I34769" s="72"/>
      <c r="J34769" s="72"/>
      <c r="K34769" s="72"/>
    </row>
    <row r="34770" spans="9:11">
      <c r="I34770" s="72"/>
      <c r="J34770" s="72"/>
      <c r="K34770" s="72"/>
    </row>
    <row r="34771" spans="9:11">
      <c r="I34771" s="72"/>
      <c r="J34771" s="72"/>
      <c r="K34771" s="72"/>
    </row>
    <row r="34772" spans="9:11">
      <c r="I34772" s="72"/>
      <c r="J34772" s="72"/>
      <c r="K34772" s="72"/>
    </row>
    <row r="34773" spans="9:11">
      <c r="I34773" s="72"/>
      <c r="J34773" s="72"/>
      <c r="K34773" s="72"/>
    </row>
    <row r="34774" spans="9:11">
      <c r="I34774" s="72"/>
      <c r="J34774" s="72"/>
      <c r="K34774" s="72"/>
    </row>
    <row r="34775" spans="9:11">
      <c r="I34775" s="72"/>
      <c r="J34775" s="72"/>
      <c r="K34775" s="72"/>
    </row>
    <row r="34776" spans="9:11">
      <c r="I34776" s="72"/>
      <c r="J34776" s="72"/>
      <c r="K34776" s="72"/>
    </row>
    <row r="34777" spans="9:11">
      <c r="I34777" s="72"/>
      <c r="J34777" s="72"/>
      <c r="K34777" s="72"/>
    </row>
    <row r="34778" spans="9:11">
      <c r="I34778" s="72"/>
      <c r="J34778" s="72"/>
      <c r="K34778" s="72"/>
    </row>
    <row r="34779" spans="9:11">
      <c r="I34779" s="72"/>
      <c r="J34779" s="72"/>
      <c r="K34779" s="72"/>
    </row>
    <row r="34780" spans="9:11">
      <c r="I34780" s="72"/>
      <c r="J34780" s="72"/>
      <c r="K34780" s="72"/>
    </row>
    <row r="34781" spans="9:11">
      <c r="I34781" s="72"/>
      <c r="J34781" s="72"/>
      <c r="K34781" s="72"/>
    </row>
    <row r="34782" spans="9:11">
      <c r="I34782" s="72"/>
      <c r="J34782" s="72"/>
      <c r="K34782" s="72"/>
    </row>
    <row r="34783" spans="9:11">
      <c r="I34783" s="72"/>
      <c r="J34783" s="72"/>
      <c r="K34783" s="72"/>
    </row>
    <row r="34784" spans="9:11">
      <c r="I34784" s="72"/>
      <c r="J34784" s="72"/>
      <c r="K34784" s="72"/>
    </row>
    <row r="34785" spans="9:11">
      <c r="I34785" s="72"/>
      <c r="J34785" s="72"/>
      <c r="K34785" s="72"/>
    </row>
    <row r="34786" spans="9:11">
      <c r="I34786" s="72"/>
      <c r="J34786" s="72"/>
      <c r="K34786" s="72"/>
    </row>
    <row r="34787" spans="9:11">
      <c r="I34787" s="72"/>
      <c r="J34787" s="72"/>
      <c r="K34787" s="72"/>
    </row>
    <row r="34788" spans="9:11">
      <c r="I34788" s="72"/>
      <c r="J34788" s="72"/>
      <c r="K34788" s="72"/>
    </row>
    <row r="34789" spans="9:11">
      <c r="I34789" s="72"/>
      <c r="J34789" s="72"/>
      <c r="K34789" s="72"/>
    </row>
    <row r="34790" spans="9:11">
      <c r="I34790" s="72"/>
      <c r="J34790" s="72"/>
      <c r="K34790" s="72"/>
    </row>
    <row r="34791" spans="9:11">
      <c r="I34791" s="72"/>
      <c r="J34791" s="72"/>
      <c r="K34791" s="72"/>
    </row>
    <row r="34792" spans="9:11">
      <c r="I34792" s="72"/>
      <c r="J34792" s="72"/>
      <c r="K34792" s="72"/>
    </row>
    <row r="34793" spans="9:11">
      <c r="I34793" s="72"/>
      <c r="J34793" s="72"/>
      <c r="K34793" s="72"/>
    </row>
    <row r="34794" spans="9:11">
      <c r="I34794" s="72"/>
      <c r="J34794" s="72"/>
      <c r="K34794" s="72"/>
    </row>
    <row r="34795" spans="9:11">
      <c r="I34795" s="72"/>
      <c r="J34795" s="72"/>
      <c r="K34795" s="72"/>
    </row>
    <row r="34796" spans="9:11">
      <c r="I34796" s="72"/>
      <c r="J34796" s="72"/>
      <c r="K34796" s="72"/>
    </row>
    <row r="34797" spans="9:11">
      <c r="I34797" s="72"/>
      <c r="J34797" s="72"/>
      <c r="K34797" s="72"/>
    </row>
    <row r="34798" spans="9:11">
      <c r="I34798" s="72"/>
      <c r="J34798" s="72"/>
      <c r="K34798" s="72"/>
    </row>
    <row r="34799" spans="9:11">
      <c r="I34799" s="72"/>
      <c r="J34799" s="72"/>
      <c r="K34799" s="72"/>
    </row>
    <row r="34800" spans="9:11">
      <c r="I34800" s="72"/>
      <c r="J34800" s="72"/>
      <c r="K34800" s="72"/>
    </row>
    <row r="34801" spans="9:11">
      <c r="I34801" s="72"/>
      <c r="J34801" s="72"/>
      <c r="K34801" s="72"/>
    </row>
    <row r="34802" spans="9:11">
      <c r="I34802" s="72"/>
      <c r="J34802" s="72"/>
      <c r="K34802" s="72"/>
    </row>
    <row r="34803" spans="9:11">
      <c r="I34803" s="72"/>
      <c r="J34803" s="72"/>
      <c r="K34803" s="72"/>
    </row>
    <row r="34804" spans="9:11">
      <c r="I34804" s="72"/>
      <c r="J34804" s="72"/>
      <c r="K34804" s="72"/>
    </row>
    <row r="34805" spans="9:11">
      <c r="I34805" s="72"/>
      <c r="J34805" s="72"/>
      <c r="K34805" s="72"/>
    </row>
    <row r="34806" spans="9:11">
      <c r="I34806" s="72"/>
      <c r="J34806" s="72"/>
      <c r="K34806" s="72"/>
    </row>
    <row r="34807" spans="9:11">
      <c r="I34807" s="72"/>
      <c r="J34807" s="72"/>
      <c r="K34807" s="72"/>
    </row>
    <row r="34808" spans="9:11">
      <c r="I34808" s="72"/>
      <c r="J34808" s="72"/>
      <c r="K34808" s="72"/>
    </row>
    <row r="34809" spans="9:11">
      <c r="I34809" s="72"/>
      <c r="J34809" s="72"/>
      <c r="K34809" s="72"/>
    </row>
    <row r="34810" spans="9:11">
      <c r="I34810" s="72"/>
      <c r="J34810" s="72"/>
      <c r="K34810" s="72"/>
    </row>
    <row r="34811" spans="9:11">
      <c r="I34811" s="72"/>
      <c r="J34811" s="72"/>
      <c r="K34811" s="72"/>
    </row>
    <row r="34812" spans="9:11">
      <c r="I34812" s="72"/>
      <c r="J34812" s="72"/>
      <c r="K34812" s="72"/>
    </row>
    <row r="34813" spans="9:11">
      <c r="I34813" s="72"/>
      <c r="J34813" s="72"/>
      <c r="K34813" s="72"/>
    </row>
    <row r="34814" spans="9:11">
      <c r="I34814" s="72"/>
      <c r="J34814" s="72"/>
      <c r="K34814" s="72"/>
    </row>
    <row r="34815" spans="9:11">
      <c r="I34815" s="72"/>
      <c r="J34815" s="72"/>
      <c r="K34815" s="72"/>
    </row>
    <row r="34816" spans="9:11">
      <c r="I34816" s="72"/>
      <c r="J34816" s="72"/>
      <c r="K34816" s="72"/>
    </row>
    <row r="34817" spans="9:11">
      <c r="I34817" s="72"/>
      <c r="J34817" s="72"/>
      <c r="K34817" s="72"/>
    </row>
    <row r="34818" spans="9:11">
      <c r="I34818" s="72"/>
      <c r="J34818" s="72"/>
      <c r="K34818" s="72"/>
    </row>
    <row r="34819" spans="9:11">
      <c r="I34819" s="72"/>
      <c r="J34819" s="72"/>
      <c r="K34819" s="72"/>
    </row>
    <row r="34820" spans="9:11">
      <c r="I34820" s="72"/>
      <c r="J34820" s="72"/>
      <c r="K34820" s="72"/>
    </row>
    <row r="34821" spans="9:11">
      <c r="I34821" s="72"/>
      <c r="J34821" s="72"/>
      <c r="K34821" s="72"/>
    </row>
    <row r="34822" spans="9:11">
      <c r="I34822" s="72"/>
      <c r="J34822" s="72"/>
      <c r="K34822" s="72"/>
    </row>
    <row r="34823" spans="9:11">
      <c r="I34823" s="72"/>
      <c r="J34823" s="72"/>
      <c r="K34823" s="72"/>
    </row>
    <row r="34824" spans="9:11">
      <c r="I34824" s="72"/>
      <c r="J34824" s="72"/>
      <c r="K34824" s="72"/>
    </row>
    <row r="34825" spans="9:11">
      <c r="I34825" s="72"/>
      <c r="J34825" s="72"/>
      <c r="K34825" s="72"/>
    </row>
    <row r="34826" spans="9:11">
      <c r="I34826" s="72"/>
      <c r="J34826" s="72"/>
      <c r="K34826" s="72"/>
    </row>
    <row r="34827" spans="9:11">
      <c r="I34827" s="72"/>
      <c r="J34827" s="72"/>
      <c r="K34827" s="72"/>
    </row>
    <row r="34828" spans="9:11">
      <c r="I34828" s="72"/>
      <c r="J34828" s="72"/>
      <c r="K34828" s="72"/>
    </row>
    <row r="34829" spans="9:11">
      <c r="I34829" s="72"/>
      <c r="J34829" s="72"/>
      <c r="K34829" s="72"/>
    </row>
    <row r="34830" spans="9:11">
      <c r="I34830" s="72"/>
      <c r="J34830" s="72"/>
      <c r="K34830" s="72"/>
    </row>
    <row r="34831" spans="9:11">
      <c r="I34831" s="72"/>
      <c r="J34831" s="72"/>
      <c r="K34831" s="72"/>
    </row>
    <row r="34832" spans="9:11">
      <c r="I34832" s="72"/>
      <c r="J34832" s="72"/>
      <c r="K34832" s="72"/>
    </row>
    <row r="34833" spans="9:11">
      <c r="I34833" s="72"/>
      <c r="J34833" s="72"/>
      <c r="K34833" s="72"/>
    </row>
    <row r="34834" spans="9:11">
      <c r="I34834" s="72"/>
      <c r="J34834" s="72"/>
      <c r="K34834" s="72"/>
    </row>
    <row r="34835" spans="9:11">
      <c r="I34835" s="72"/>
      <c r="J34835" s="72"/>
      <c r="K34835" s="72"/>
    </row>
    <row r="34836" spans="9:11">
      <c r="I34836" s="72"/>
      <c r="J34836" s="72"/>
      <c r="K34836" s="72"/>
    </row>
    <row r="34837" spans="9:11">
      <c r="I34837" s="72"/>
      <c r="J34837" s="72"/>
      <c r="K34837" s="72"/>
    </row>
    <row r="34838" spans="9:11">
      <c r="I34838" s="72"/>
      <c r="J34838" s="72"/>
      <c r="K34838" s="72"/>
    </row>
    <row r="34839" spans="9:11">
      <c r="I34839" s="72"/>
      <c r="J34839" s="72"/>
      <c r="K34839" s="72"/>
    </row>
    <row r="34840" spans="9:11">
      <c r="I34840" s="72"/>
      <c r="J34840" s="72"/>
      <c r="K34840" s="72"/>
    </row>
    <row r="34841" spans="9:11">
      <c r="I34841" s="72"/>
      <c r="J34841" s="72"/>
      <c r="K34841" s="72"/>
    </row>
    <row r="34842" spans="9:11">
      <c r="I34842" s="72"/>
      <c r="J34842" s="72"/>
      <c r="K34842" s="72"/>
    </row>
    <row r="34843" spans="9:11">
      <c r="I34843" s="72"/>
      <c r="J34843" s="72"/>
      <c r="K34843" s="72"/>
    </row>
    <row r="34844" spans="9:11">
      <c r="I34844" s="72"/>
      <c r="J34844" s="72"/>
      <c r="K34844" s="72"/>
    </row>
    <row r="34845" spans="9:11">
      <c r="I34845" s="72"/>
      <c r="J34845" s="72"/>
      <c r="K34845" s="72"/>
    </row>
    <row r="34846" spans="9:11">
      <c r="I34846" s="72"/>
      <c r="J34846" s="72"/>
      <c r="K34846" s="72"/>
    </row>
    <row r="34847" spans="9:11">
      <c r="I34847" s="72"/>
      <c r="J34847" s="72"/>
      <c r="K34847" s="72"/>
    </row>
    <row r="34848" spans="9:11">
      <c r="I34848" s="72"/>
      <c r="J34848" s="72"/>
      <c r="K34848" s="72"/>
    </row>
    <row r="34849" spans="9:11">
      <c r="I34849" s="72"/>
      <c r="J34849" s="72"/>
      <c r="K34849" s="72"/>
    </row>
    <row r="34850" spans="9:11">
      <c r="I34850" s="72"/>
      <c r="J34850" s="72"/>
      <c r="K34850" s="72"/>
    </row>
    <row r="34851" spans="9:11">
      <c r="I34851" s="72"/>
      <c r="J34851" s="72"/>
      <c r="K34851" s="72"/>
    </row>
    <row r="34852" spans="9:11">
      <c r="I34852" s="72"/>
      <c r="J34852" s="72"/>
      <c r="K34852" s="72"/>
    </row>
    <row r="34853" spans="9:11">
      <c r="I34853" s="72"/>
      <c r="J34853" s="72"/>
      <c r="K34853" s="72"/>
    </row>
    <row r="34854" spans="9:11">
      <c r="I34854" s="72"/>
      <c r="J34854" s="72"/>
      <c r="K34854" s="72"/>
    </row>
    <row r="34855" spans="9:11">
      <c r="I34855" s="72"/>
      <c r="J34855" s="72"/>
      <c r="K34855" s="72"/>
    </row>
    <row r="34856" spans="9:11">
      <c r="I34856" s="72"/>
      <c r="J34856" s="72"/>
      <c r="K34856" s="72"/>
    </row>
    <row r="34857" spans="9:11">
      <c r="I34857" s="72"/>
      <c r="J34857" s="72"/>
      <c r="K34857" s="72"/>
    </row>
    <row r="34858" spans="9:11">
      <c r="I34858" s="72"/>
      <c r="J34858" s="72"/>
      <c r="K34858" s="72"/>
    </row>
    <row r="34859" spans="9:11">
      <c r="I34859" s="72"/>
      <c r="J34859" s="72"/>
      <c r="K34859" s="72"/>
    </row>
    <row r="34860" spans="9:11">
      <c r="I34860" s="72"/>
      <c r="J34860" s="72"/>
      <c r="K34860" s="72"/>
    </row>
    <row r="34861" spans="9:11">
      <c r="I34861" s="72"/>
      <c r="J34861" s="72"/>
      <c r="K34861" s="72"/>
    </row>
    <row r="34862" spans="9:11">
      <c r="I34862" s="72"/>
      <c r="J34862" s="72"/>
      <c r="K34862" s="72"/>
    </row>
    <row r="34863" spans="9:11">
      <c r="I34863" s="72"/>
      <c r="J34863" s="72"/>
      <c r="K34863" s="72"/>
    </row>
    <row r="34864" spans="9:11">
      <c r="I34864" s="72"/>
      <c r="J34864" s="72"/>
      <c r="K34864" s="72"/>
    </row>
    <row r="34865" spans="9:11">
      <c r="I34865" s="72"/>
      <c r="J34865" s="72"/>
      <c r="K34865" s="72"/>
    </row>
    <row r="34866" spans="9:11">
      <c r="I34866" s="72"/>
      <c r="J34866" s="72"/>
      <c r="K34866" s="72"/>
    </row>
    <row r="34867" spans="9:11">
      <c r="I34867" s="72"/>
      <c r="J34867" s="72"/>
      <c r="K34867" s="72"/>
    </row>
    <row r="34868" spans="9:11">
      <c r="I34868" s="72"/>
      <c r="J34868" s="72"/>
      <c r="K34868" s="72"/>
    </row>
    <row r="34869" spans="9:11">
      <c r="I34869" s="72"/>
      <c r="J34869" s="72"/>
      <c r="K34869" s="72"/>
    </row>
    <row r="34870" spans="9:11">
      <c r="I34870" s="72"/>
      <c r="J34870" s="72"/>
      <c r="K34870" s="72"/>
    </row>
    <row r="34871" spans="9:11">
      <c r="I34871" s="72"/>
      <c r="J34871" s="72"/>
      <c r="K34871" s="72"/>
    </row>
    <row r="34872" spans="9:11">
      <c r="I34872" s="72"/>
      <c r="J34872" s="72"/>
      <c r="K34872" s="72"/>
    </row>
    <row r="34873" spans="9:11">
      <c r="I34873" s="72"/>
      <c r="J34873" s="72"/>
      <c r="K34873" s="72"/>
    </row>
    <row r="34874" spans="9:11">
      <c r="I34874" s="72"/>
      <c r="J34874" s="72"/>
      <c r="K34874" s="72"/>
    </row>
    <row r="34875" spans="9:11">
      <c r="I34875" s="72"/>
      <c r="J34875" s="72"/>
      <c r="K34875" s="72"/>
    </row>
    <row r="34876" spans="9:11">
      <c r="I34876" s="72"/>
      <c r="J34876" s="72"/>
      <c r="K34876" s="72"/>
    </row>
    <row r="34877" spans="9:11">
      <c r="I34877" s="72"/>
      <c r="J34877" s="72"/>
      <c r="K34877" s="72"/>
    </row>
    <row r="34878" spans="9:11">
      <c r="I34878" s="72"/>
      <c r="J34878" s="72"/>
      <c r="K34878" s="72"/>
    </row>
    <row r="34879" spans="9:11">
      <c r="I34879" s="72"/>
      <c r="J34879" s="72"/>
      <c r="K34879" s="72"/>
    </row>
    <row r="34880" spans="9:11">
      <c r="I34880" s="72"/>
      <c r="J34880" s="72"/>
      <c r="K34880" s="72"/>
    </row>
    <row r="34881" spans="9:11">
      <c r="I34881" s="72"/>
      <c r="J34881" s="72"/>
      <c r="K34881" s="72"/>
    </row>
    <row r="34882" spans="9:11">
      <c r="I34882" s="72"/>
      <c r="J34882" s="72"/>
      <c r="K34882" s="72"/>
    </row>
    <row r="34883" spans="9:11">
      <c r="I34883" s="72"/>
      <c r="J34883" s="72"/>
      <c r="K34883" s="72"/>
    </row>
    <row r="34884" spans="9:11">
      <c r="I34884" s="72"/>
      <c r="J34884" s="72"/>
      <c r="K34884" s="72"/>
    </row>
    <row r="34885" spans="9:11">
      <c r="I34885" s="72"/>
      <c r="J34885" s="72"/>
      <c r="K34885" s="72"/>
    </row>
    <row r="34886" spans="9:11">
      <c r="I34886" s="72"/>
      <c r="J34886" s="72"/>
      <c r="K34886" s="72"/>
    </row>
    <row r="34887" spans="9:11">
      <c r="I34887" s="72"/>
      <c r="J34887" s="72"/>
      <c r="K34887" s="72"/>
    </row>
    <row r="34888" spans="9:11">
      <c r="I34888" s="72"/>
      <c r="J34888" s="72"/>
      <c r="K34888" s="72"/>
    </row>
    <row r="34889" spans="9:11">
      <c r="I34889" s="72"/>
      <c r="J34889" s="72"/>
      <c r="K34889" s="72"/>
    </row>
    <row r="34890" spans="9:11">
      <c r="I34890" s="72"/>
      <c r="J34890" s="72"/>
      <c r="K34890" s="72"/>
    </row>
    <row r="34891" spans="9:11">
      <c r="I34891" s="72"/>
      <c r="J34891" s="72"/>
      <c r="K34891" s="72"/>
    </row>
    <row r="34892" spans="9:11">
      <c r="I34892" s="72"/>
      <c r="J34892" s="72"/>
      <c r="K34892" s="72"/>
    </row>
    <row r="34893" spans="9:11">
      <c r="I34893" s="72"/>
      <c r="J34893" s="72"/>
      <c r="K34893" s="72"/>
    </row>
    <row r="34894" spans="9:11">
      <c r="I34894" s="72"/>
      <c r="J34894" s="72"/>
      <c r="K34894" s="72"/>
    </row>
    <row r="34895" spans="9:11">
      <c r="I34895" s="72"/>
      <c r="J34895" s="72"/>
      <c r="K34895" s="72"/>
    </row>
    <row r="34896" spans="9:11">
      <c r="I34896" s="72"/>
      <c r="J34896" s="72"/>
      <c r="K34896" s="72"/>
    </row>
    <row r="34897" spans="9:11">
      <c r="I34897" s="72"/>
      <c r="J34897" s="72"/>
      <c r="K34897" s="72"/>
    </row>
    <row r="34898" spans="9:11">
      <c r="I34898" s="72"/>
      <c r="J34898" s="72"/>
      <c r="K34898" s="72"/>
    </row>
    <row r="34899" spans="9:11">
      <c r="I34899" s="72"/>
      <c r="J34899" s="72"/>
      <c r="K34899" s="72"/>
    </row>
    <row r="34900" spans="9:11">
      <c r="I34900" s="72"/>
      <c r="J34900" s="72"/>
      <c r="K34900" s="72"/>
    </row>
    <row r="34901" spans="9:11">
      <c r="I34901" s="72"/>
      <c r="J34901" s="72"/>
      <c r="K34901" s="72"/>
    </row>
    <row r="34902" spans="9:11">
      <c r="I34902" s="72"/>
      <c r="J34902" s="72"/>
      <c r="K34902" s="72"/>
    </row>
    <row r="34903" spans="9:11">
      <c r="I34903" s="72"/>
      <c r="J34903" s="72"/>
      <c r="K34903" s="72"/>
    </row>
    <row r="34904" spans="9:11">
      <c r="I34904" s="72"/>
      <c r="J34904" s="72"/>
      <c r="K34904" s="72"/>
    </row>
    <row r="34905" spans="9:11">
      <c r="I34905" s="72"/>
      <c r="J34905" s="72"/>
      <c r="K34905" s="72"/>
    </row>
    <row r="34906" spans="9:11">
      <c r="I34906" s="72"/>
      <c r="J34906" s="72"/>
      <c r="K34906" s="72"/>
    </row>
    <row r="34907" spans="9:11">
      <c r="I34907" s="72"/>
      <c r="J34907" s="72"/>
      <c r="K34907" s="72"/>
    </row>
    <row r="34908" spans="9:11">
      <c r="I34908" s="72"/>
      <c r="J34908" s="72"/>
      <c r="K34908" s="72"/>
    </row>
    <row r="34909" spans="9:11">
      <c r="I34909" s="72"/>
      <c r="J34909" s="72"/>
      <c r="K34909" s="72"/>
    </row>
    <row r="34910" spans="9:11">
      <c r="I34910" s="72"/>
      <c r="J34910" s="72"/>
      <c r="K34910" s="72"/>
    </row>
    <row r="34911" spans="9:11">
      <c r="I34911" s="72"/>
      <c r="J34911" s="72"/>
      <c r="K34911" s="72"/>
    </row>
    <row r="34912" spans="9:11">
      <c r="I34912" s="72"/>
      <c r="J34912" s="72"/>
      <c r="K34912" s="72"/>
    </row>
    <row r="34913" spans="9:11">
      <c r="I34913" s="72"/>
      <c r="J34913" s="72"/>
      <c r="K34913" s="72"/>
    </row>
    <row r="34914" spans="9:11">
      <c r="I34914" s="72"/>
      <c r="J34914" s="72"/>
      <c r="K34914" s="72"/>
    </row>
    <row r="34915" spans="9:11">
      <c r="I34915" s="72"/>
      <c r="J34915" s="72"/>
      <c r="K34915" s="72"/>
    </row>
    <row r="34916" spans="9:11">
      <c r="I34916" s="72"/>
      <c r="J34916" s="72"/>
      <c r="K34916" s="72"/>
    </row>
    <row r="34917" spans="9:11">
      <c r="I34917" s="72"/>
      <c r="J34917" s="72"/>
      <c r="K34917" s="72"/>
    </row>
    <row r="34918" spans="9:11">
      <c r="I34918" s="72"/>
      <c r="J34918" s="72"/>
      <c r="K34918" s="72"/>
    </row>
    <row r="34919" spans="9:11">
      <c r="I34919" s="72"/>
      <c r="J34919" s="72"/>
      <c r="K34919" s="72"/>
    </row>
    <row r="34920" spans="9:11">
      <c r="I34920" s="72"/>
      <c r="J34920" s="72"/>
      <c r="K34920" s="72"/>
    </row>
    <row r="34921" spans="9:11">
      <c r="I34921" s="72"/>
      <c r="J34921" s="72"/>
      <c r="K34921" s="72"/>
    </row>
    <row r="34922" spans="9:11">
      <c r="I34922" s="72"/>
      <c r="J34922" s="72"/>
      <c r="K34922" s="72"/>
    </row>
    <row r="34923" spans="9:11">
      <c r="I34923" s="72"/>
      <c r="J34923" s="72"/>
      <c r="K34923" s="72"/>
    </row>
    <row r="34924" spans="9:11">
      <c r="I34924" s="72"/>
      <c r="J34924" s="72"/>
      <c r="K34924" s="72"/>
    </row>
    <row r="34925" spans="9:11">
      <c r="I34925" s="72"/>
      <c r="J34925" s="72"/>
      <c r="K34925" s="72"/>
    </row>
    <row r="34926" spans="9:11">
      <c r="I34926" s="72"/>
      <c r="J34926" s="72"/>
      <c r="K34926" s="72"/>
    </row>
    <row r="34927" spans="9:11">
      <c r="I34927" s="72"/>
      <c r="J34927" s="72"/>
      <c r="K34927" s="72"/>
    </row>
    <row r="34928" spans="9:11">
      <c r="I34928" s="72"/>
      <c r="J34928" s="72"/>
      <c r="K34928" s="72"/>
    </row>
    <row r="34929" spans="9:11">
      <c r="I34929" s="72"/>
      <c r="J34929" s="72"/>
      <c r="K34929" s="72"/>
    </row>
    <row r="34930" spans="9:11">
      <c r="I34930" s="72"/>
      <c r="J34930" s="72"/>
      <c r="K34930" s="72"/>
    </row>
    <row r="34931" spans="9:11">
      <c r="I34931" s="72"/>
      <c r="J34931" s="72"/>
      <c r="K34931" s="72"/>
    </row>
    <row r="34932" spans="9:11">
      <c r="I34932" s="72"/>
      <c r="J34932" s="72"/>
      <c r="K34932" s="72"/>
    </row>
    <row r="34933" spans="9:11">
      <c r="I34933" s="72"/>
      <c r="J34933" s="72"/>
      <c r="K34933" s="72"/>
    </row>
    <row r="34934" spans="9:11">
      <c r="I34934" s="72"/>
      <c r="J34934" s="72"/>
      <c r="K34934" s="72"/>
    </row>
    <row r="34935" spans="9:11">
      <c r="I34935" s="72"/>
      <c r="J34935" s="72"/>
      <c r="K34935" s="72"/>
    </row>
    <row r="34936" spans="9:11">
      <c r="I34936" s="72"/>
      <c r="J34936" s="72"/>
      <c r="K34936" s="72"/>
    </row>
    <row r="34937" spans="9:11">
      <c r="I34937" s="72"/>
      <c r="J34937" s="72"/>
      <c r="K34937" s="72"/>
    </row>
    <row r="34938" spans="9:11">
      <c r="I34938" s="72"/>
      <c r="J34938" s="72"/>
      <c r="K34938" s="72"/>
    </row>
    <row r="34939" spans="9:11">
      <c r="I34939" s="72"/>
      <c r="J34939" s="72"/>
      <c r="K34939" s="72"/>
    </row>
    <row r="34940" spans="9:11">
      <c r="I34940" s="72"/>
      <c r="J34940" s="72"/>
      <c r="K34940" s="72"/>
    </row>
    <row r="34941" spans="9:11">
      <c r="I34941" s="72"/>
      <c r="J34941" s="72"/>
      <c r="K34941" s="72"/>
    </row>
    <row r="34942" spans="9:11">
      <c r="I34942" s="72"/>
      <c r="J34942" s="72"/>
      <c r="K34942" s="72"/>
    </row>
    <row r="34943" spans="9:11">
      <c r="I34943" s="72"/>
      <c r="J34943" s="72"/>
      <c r="K34943" s="72"/>
    </row>
    <row r="34944" spans="9:11">
      <c r="I34944" s="72"/>
      <c r="J34944" s="72"/>
      <c r="K34944" s="72"/>
    </row>
    <row r="34945" spans="9:11">
      <c r="I34945" s="72"/>
      <c r="J34945" s="72"/>
      <c r="K34945" s="72"/>
    </row>
    <row r="34946" spans="9:11">
      <c r="I34946" s="72"/>
      <c r="J34946" s="72"/>
      <c r="K34946" s="72"/>
    </row>
    <row r="34947" spans="9:11">
      <c r="I34947" s="72"/>
      <c r="J34947" s="72"/>
      <c r="K34947" s="72"/>
    </row>
    <row r="34948" spans="9:11">
      <c r="I34948" s="72"/>
      <c r="J34948" s="72"/>
      <c r="K34948" s="72"/>
    </row>
    <row r="34949" spans="9:11">
      <c r="I34949" s="72"/>
      <c r="J34949" s="72"/>
      <c r="K34949" s="72"/>
    </row>
    <row r="34950" spans="9:11">
      <c r="I34950" s="72"/>
      <c r="J34950" s="72"/>
      <c r="K34950" s="72"/>
    </row>
    <row r="34951" spans="9:11">
      <c r="I34951" s="72"/>
      <c r="J34951" s="72"/>
      <c r="K34951" s="72"/>
    </row>
    <row r="34952" spans="9:11">
      <c r="I34952" s="72"/>
      <c r="J34952" s="72"/>
      <c r="K34952" s="72"/>
    </row>
    <row r="34953" spans="9:11">
      <c r="I34953" s="72"/>
      <c r="J34953" s="72"/>
      <c r="K34953" s="72"/>
    </row>
    <row r="34954" spans="9:11">
      <c r="I34954" s="72"/>
      <c r="J34954" s="72"/>
      <c r="K34954" s="72"/>
    </row>
    <row r="34955" spans="9:11">
      <c r="I34955" s="72"/>
      <c r="J34955" s="72"/>
      <c r="K34955" s="72"/>
    </row>
    <row r="34956" spans="9:11">
      <c r="I34956" s="72"/>
      <c r="J34956" s="72"/>
      <c r="K34956" s="72"/>
    </row>
    <row r="34957" spans="9:11">
      <c r="I34957" s="72"/>
      <c r="J34957" s="72"/>
      <c r="K34957" s="72"/>
    </row>
    <row r="34958" spans="9:11">
      <c r="I34958" s="72"/>
      <c r="J34958" s="72"/>
      <c r="K34958" s="72"/>
    </row>
    <row r="34959" spans="9:11">
      <c r="I34959" s="72"/>
      <c r="J34959" s="72"/>
      <c r="K34959" s="72"/>
    </row>
    <row r="34960" spans="9:11">
      <c r="I34960" s="72"/>
      <c r="J34960" s="72"/>
      <c r="K34960" s="72"/>
    </row>
    <row r="34961" spans="9:11">
      <c r="I34961" s="72"/>
      <c r="J34961" s="72"/>
      <c r="K34961" s="72"/>
    </row>
    <row r="34962" spans="9:11">
      <c r="I34962" s="72"/>
      <c r="J34962" s="72"/>
      <c r="K34962" s="72"/>
    </row>
    <row r="34963" spans="9:11">
      <c r="I34963" s="72"/>
      <c r="J34963" s="72"/>
      <c r="K34963" s="72"/>
    </row>
    <row r="34964" spans="9:11">
      <c r="I34964" s="72"/>
      <c r="J34964" s="72"/>
      <c r="K34964" s="72"/>
    </row>
    <row r="34965" spans="9:11">
      <c r="I34965" s="72"/>
      <c r="J34965" s="72"/>
      <c r="K34965" s="72"/>
    </row>
    <row r="34966" spans="9:11">
      <c r="I34966" s="72"/>
      <c r="J34966" s="72"/>
      <c r="K34966" s="72"/>
    </row>
    <row r="34967" spans="9:11">
      <c r="I34967" s="72"/>
      <c r="J34967" s="72"/>
      <c r="K34967" s="72"/>
    </row>
    <row r="34968" spans="9:11">
      <c r="I34968" s="72"/>
      <c r="J34968" s="72"/>
      <c r="K34968" s="72"/>
    </row>
    <row r="34969" spans="9:11">
      <c r="I34969" s="72"/>
      <c r="J34969" s="72"/>
      <c r="K34969" s="72"/>
    </row>
    <row r="34970" spans="9:11">
      <c r="I34970" s="72"/>
      <c r="J34970" s="72"/>
      <c r="K34970" s="72"/>
    </row>
    <row r="34971" spans="9:11">
      <c r="I34971" s="72"/>
      <c r="J34971" s="72"/>
      <c r="K34971" s="72"/>
    </row>
    <row r="34972" spans="9:11">
      <c r="I34972" s="72"/>
      <c r="J34972" s="72"/>
      <c r="K34972" s="72"/>
    </row>
    <row r="34973" spans="9:11">
      <c r="I34973" s="72"/>
      <c r="J34973" s="72"/>
      <c r="K34973" s="72"/>
    </row>
    <row r="34974" spans="9:11">
      <c r="I34974" s="72"/>
      <c r="J34974" s="72"/>
      <c r="K34974" s="72"/>
    </row>
    <row r="34975" spans="9:11">
      <c r="I34975" s="72"/>
      <c r="J34975" s="72"/>
      <c r="K34975" s="72"/>
    </row>
    <row r="34976" spans="9:11">
      <c r="I34976" s="72"/>
      <c r="J34976" s="72"/>
      <c r="K34976" s="72"/>
    </row>
    <row r="34977" spans="9:11">
      <c r="I34977" s="72"/>
      <c r="J34977" s="72"/>
      <c r="K34977" s="72"/>
    </row>
    <row r="34978" spans="9:11">
      <c r="I34978" s="72"/>
      <c r="J34978" s="72"/>
      <c r="K34978" s="72"/>
    </row>
    <row r="34979" spans="9:11">
      <c r="I34979" s="72"/>
      <c r="J34979" s="72"/>
      <c r="K34979" s="72"/>
    </row>
    <row r="34980" spans="9:11">
      <c r="I34980" s="72"/>
      <c r="J34980" s="72"/>
      <c r="K34980" s="72"/>
    </row>
    <row r="34981" spans="9:11">
      <c r="I34981" s="72"/>
      <c r="J34981" s="72"/>
      <c r="K34981" s="72"/>
    </row>
    <row r="34982" spans="9:11">
      <c r="I34982" s="72"/>
      <c r="J34982" s="72"/>
      <c r="K34982" s="72"/>
    </row>
    <row r="34983" spans="9:11">
      <c r="I34983" s="72"/>
      <c r="J34983" s="72"/>
      <c r="K34983" s="72"/>
    </row>
    <row r="34984" spans="9:11">
      <c r="I34984" s="72"/>
      <c r="J34984" s="72"/>
      <c r="K34984" s="72"/>
    </row>
    <row r="34985" spans="9:11">
      <c r="I34985" s="72"/>
      <c r="J34985" s="72"/>
      <c r="K34985" s="72"/>
    </row>
    <row r="34986" spans="9:11">
      <c r="I34986" s="72"/>
      <c r="J34986" s="72"/>
      <c r="K34986" s="72"/>
    </row>
    <row r="34987" spans="9:11">
      <c r="I34987" s="72"/>
      <c r="J34987" s="72"/>
      <c r="K34987" s="72"/>
    </row>
    <row r="34988" spans="9:11">
      <c r="I34988" s="72"/>
      <c r="J34988" s="72"/>
      <c r="K34988" s="72"/>
    </row>
    <row r="34989" spans="9:11">
      <c r="I34989" s="72"/>
      <c r="J34989" s="72"/>
      <c r="K34989" s="72"/>
    </row>
    <row r="34990" spans="9:11">
      <c r="I34990" s="72"/>
      <c r="J34990" s="72"/>
      <c r="K34990" s="72"/>
    </row>
    <row r="34991" spans="9:11">
      <c r="I34991" s="72"/>
      <c r="J34991" s="72"/>
      <c r="K34991" s="72"/>
    </row>
    <row r="34992" spans="9:11">
      <c r="I34992" s="72"/>
      <c r="J34992" s="72"/>
      <c r="K34992" s="72"/>
    </row>
    <row r="34993" spans="9:11">
      <c r="I34993" s="72"/>
      <c r="J34993" s="72"/>
      <c r="K34993" s="72"/>
    </row>
    <row r="34994" spans="9:11">
      <c r="I34994" s="72"/>
      <c r="J34994" s="72"/>
      <c r="K34994" s="72"/>
    </row>
    <row r="34995" spans="9:11">
      <c r="I34995" s="72"/>
      <c r="J34995" s="72"/>
      <c r="K34995" s="72"/>
    </row>
    <row r="34996" spans="9:11">
      <c r="I34996" s="72"/>
      <c r="J34996" s="72"/>
      <c r="K34996" s="72"/>
    </row>
    <row r="34997" spans="9:11">
      <c r="I34997" s="72"/>
      <c r="J34997" s="72"/>
      <c r="K34997" s="72"/>
    </row>
    <row r="34998" spans="9:11">
      <c r="I34998" s="72"/>
      <c r="J34998" s="72"/>
      <c r="K34998" s="72"/>
    </row>
    <row r="34999" spans="9:11">
      <c r="I34999" s="72"/>
      <c r="J34999" s="72"/>
      <c r="K34999" s="72"/>
    </row>
    <row r="35000" spans="9:11">
      <c r="I35000" s="72"/>
      <c r="J35000" s="72"/>
      <c r="K35000" s="72"/>
    </row>
    <row r="35001" spans="9:11">
      <c r="I35001" s="72"/>
      <c r="J35001" s="72"/>
      <c r="K35001" s="72"/>
    </row>
    <row r="35002" spans="9:11">
      <c r="I35002" s="72"/>
      <c r="J35002" s="72"/>
      <c r="K35002" s="72"/>
    </row>
    <row r="35003" spans="9:11">
      <c r="I35003" s="72"/>
      <c r="J35003" s="72"/>
      <c r="K35003" s="72"/>
    </row>
    <row r="35004" spans="9:11">
      <c r="I35004" s="72"/>
      <c r="J35004" s="72"/>
      <c r="K35004" s="72"/>
    </row>
    <row r="35005" spans="9:11">
      <c r="I35005" s="72"/>
      <c r="J35005" s="72"/>
      <c r="K35005" s="72"/>
    </row>
    <row r="35006" spans="9:11">
      <c r="I35006" s="72"/>
      <c r="J35006" s="72"/>
      <c r="K35006" s="72"/>
    </row>
    <row r="35007" spans="9:11">
      <c r="I35007" s="72"/>
      <c r="J35007" s="72"/>
      <c r="K35007" s="72"/>
    </row>
    <row r="35008" spans="9:11">
      <c r="I35008" s="72"/>
      <c r="J35008" s="72"/>
      <c r="K35008" s="72"/>
    </row>
    <row r="35009" spans="9:11">
      <c r="I35009" s="72"/>
      <c r="J35009" s="72"/>
      <c r="K35009" s="72"/>
    </row>
    <row r="35010" spans="9:11">
      <c r="I35010" s="72"/>
      <c r="J35010" s="72"/>
      <c r="K35010" s="72"/>
    </row>
    <row r="35011" spans="9:11">
      <c r="I35011" s="72"/>
      <c r="J35011" s="72"/>
      <c r="K35011" s="72"/>
    </row>
    <row r="35012" spans="9:11">
      <c r="I35012" s="72"/>
      <c r="J35012" s="72"/>
      <c r="K35012" s="72"/>
    </row>
    <row r="35013" spans="9:11">
      <c r="I35013" s="72"/>
      <c r="J35013" s="72"/>
      <c r="K35013" s="72"/>
    </row>
    <row r="35014" spans="9:11">
      <c r="I35014" s="72"/>
      <c r="J35014" s="72"/>
      <c r="K35014" s="72"/>
    </row>
    <row r="35015" spans="9:11">
      <c r="I35015" s="72"/>
      <c r="J35015" s="72"/>
      <c r="K35015" s="72"/>
    </row>
    <row r="35016" spans="9:11">
      <c r="I35016" s="72"/>
      <c r="J35016" s="72"/>
      <c r="K35016" s="72"/>
    </row>
    <row r="35017" spans="9:11">
      <c r="I35017" s="72"/>
      <c r="J35017" s="72"/>
      <c r="K35017" s="72"/>
    </row>
    <row r="35018" spans="9:11">
      <c r="I35018" s="72"/>
      <c r="J35018" s="72"/>
      <c r="K35018" s="72"/>
    </row>
    <row r="35019" spans="9:11">
      <c r="I35019" s="72"/>
      <c r="J35019" s="72"/>
      <c r="K35019" s="72"/>
    </row>
    <row r="35020" spans="9:11">
      <c r="I35020" s="72"/>
      <c r="J35020" s="72"/>
      <c r="K35020" s="72"/>
    </row>
    <row r="35021" spans="9:11">
      <c r="I35021" s="72"/>
      <c r="J35021" s="72"/>
      <c r="K35021" s="72"/>
    </row>
    <row r="35022" spans="9:11">
      <c r="I35022" s="72"/>
      <c r="J35022" s="72"/>
      <c r="K35022" s="72"/>
    </row>
    <row r="35023" spans="9:11">
      <c r="I35023" s="72"/>
      <c r="J35023" s="72"/>
      <c r="K35023" s="72"/>
    </row>
    <row r="35024" spans="9:11">
      <c r="I35024" s="72"/>
      <c r="J35024" s="72"/>
      <c r="K35024" s="72"/>
    </row>
    <row r="35025" spans="9:11">
      <c r="I35025" s="72"/>
      <c r="J35025" s="72"/>
      <c r="K35025" s="72"/>
    </row>
    <row r="35026" spans="9:11">
      <c r="I35026" s="72"/>
      <c r="J35026" s="72"/>
      <c r="K35026" s="72"/>
    </row>
    <row r="35027" spans="9:11">
      <c r="I35027" s="72"/>
      <c r="J35027" s="72"/>
      <c r="K35027" s="72"/>
    </row>
    <row r="35028" spans="9:11">
      <c r="I35028" s="72"/>
      <c r="J35028" s="72"/>
      <c r="K35028" s="72"/>
    </row>
    <row r="35029" spans="9:11">
      <c r="I35029" s="72"/>
      <c r="J35029" s="72"/>
      <c r="K35029" s="72"/>
    </row>
    <row r="35030" spans="9:11">
      <c r="I35030" s="72"/>
      <c r="J35030" s="72"/>
      <c r="K35030" s="72"/>
    </row>
    <row r="35031" spans="9:11">
      <c r="I35031" s="72"/>
      <c r="J35031" s="72"/>
      <c r="K35031" s="72"/>
    </row>
    <row r="35032" spans="9:11">
      <c r="I35032" s="72"/>
      <c r="J35032" s="72"/>
      <c r="K35032" s="72"/>
    </row>
    <row r="35033" spans="9:11">
      <c r="I35033" s="72"/>
      <c r="J35033" s="72"/>
      <c r="K35033" s="72"/>
    </row>
    <row r="35034" spans="9:11">
      <c r="I35034" s="72"/>
      <c r="J35034" s="72"/>
      <c r="K35034" s="72"/>
    </row>
    <row r="35035" spans="9:11">
      <c r="I35035" s="72"/>
      <c r="J35035" s="72"/>
      <c r="K35035" s="72"/>
    </row>
    <row r="35036" spans="9:11">
      <c r="I35036" s="72"/>
      <c r="J35036" s="72"/>
      <c r="K35036" s="72"/>
    </row>
    <row r="35037" spans="9:11">
      <c r="I35037" s="72"/>
      <c r="J35037" s="72"/>
      <c r="K35037" s="72"/>
    </row>
    <row r="35038" spans="9:11">
      <c r="I35038" s="72"/>
      <c r="J35038" s="72"/>
      <c r="K35038" s="72"/>
    </row>
    <row r="35039" spans="9:11">
      <c r="I35039" s="72"/>
      <c r="J35039" s="72"/>
      <c r="K35039" s="72"/>
    </row>
    <row r="35040" spans="9:11">
      <c r="I35040" s="72"/>
      <c r="J35040" s="72"/>
      <c r="K35040" s="72"/>
    </row>
    <row r="35041" spans="9:11">
      <c r="I35041" s="72"/>
      <c r="J35041" s="72"/>
      <c r="K35041" s="72"/>
    </row>
    <row r="35042" spans="9:11">
      <c r="I35042" s="72"/>
      <c r="J35042" s="72"/>
      <c r="K35042" s="72"/>
    </row>
    <row r="35043" spans="9:11">
      <c r="I35043" s="72"/>
      <c r="J35043" s="72"/>
      <c r="K35043" s="72"/>
    </row>
    <row r="35044" spans="9:11">
      <c r="I35044" s="72"/>
      <c r="J35044" s="72"/>
      <c r="K35044" s="72"/>
    </row>
    <row r="35045" spans="9:11">
      <c r="I35045" s="72"/>
      <c r="J35045" s="72"/>
      <c r="K35045" s="72"/>
    </row>
    <row r="35046" spans="9:11">
      <c r="I35046" s="72"/>
      <c r="J35046" s="72"/>
      <c r="K35046" s="72"/>
    </row>
    <row r="35047" spans="9:11">
      <c r="I35047" s="72"/>
      <c r="J35047" s="72"/>
      <c r="K35047" s="72"/>
    </row>
    <row r="35048" spans="9:11">
      <c r="I35048" s="72"/>
      <c r="J35048" s="72"/>
      <c r="K35048" s="72"/>
    </row>
    <row r="35049" spans="9:11">
      <c r="I35049" s="72"/>
      <c r="J35049" s="72"/>
      <c r="K35049" s="72"/>
    </row>
    <row r="35050" spans="9:11">
      <c r="I35050" s="72"/>
      <c r="J35050" s="72"/>
      <c r="K35050" s="72"/>
    </row>
    <row r="35051" spans="9:11">
      <c r="I35051" s="72"/>
      <c r="J35051" s="72"/>
      <c r="K35051" s="72"/>
    </row>
    <row r="35052" spans="9:11">
      <c r="I35052" s="72"/>
      <c r="J35052" s="72"/>
      <c r="K35052" s="72"/>
    </row>
    <row r="35053" spans="9:11">
      <c r="I35053" s="72"/>
      <c r="J35053" s="72"/>
      <c r="K35053" s="72"/>
    </row>
    <row r="35054" spans="9:11">
      <c r="I35054" s="72"/>
      <c r="J35054" s="72"/>
      <c r="K35054" s="72"/>
    </row>
    <row r="35055" spans="9:11">
      <c r="I35055" s="72"/>
      <c r="J35055" s="72"/>
      <c r="K35055" s="72"/>
    </row>
    <row r="35056" spans="9:11">
      <c r="I35056" s="72"/>
      <c r="J35056" s="72"/>
      <c r="K35056" s="72"/>
    </row>
    <row r="35057" spans="9:11">
      <c r="I35057" s="72"/>
      <c r="J35057" s="72"/>
      <c r="K35057" s="72"/>
    </row>
    <row r="35058" spans="9:11">
      <c r="I35058" s="72"/>
      <c r="J35058" s="72"/>
      <c r="K35058" s="72"/>
    </row>
    <row r="35059" spans="9:11">
      <c r="I35059" s="72"/>
      <c r="J35059" s="72"/>
      <c r="K35059" s="72"/>
    </row>
    <row r="35060" spans="9:11">
      <c r="I35060" s="72"/>
      <c r="J35060" s="72"/>
      <c r="K35060" s="72"/>
    </row>
    <row r="35061" spans="9:11">
      <c r="I35061" s="72"/>
      <c r="J35061" s="72"/>
      <c r="K35061" s="72"/>
    </row>
    <row r="35062" spans="9:11">
      <c r="I35062" s="72"/>
      <c r="J35062" s="72"/>
      <c r="K35062" s="72"/>
    </row>
    <row r="35063" spans="9:11">
      <c r="I35063" s="72"/>
      <c r="J35063" s="72"/>
      <c r="K35063" s="72"/>
    </row>
    <row r="35064" spans="9:11">
      <c r="I35064" s="72"/>
      <c r="J35064" s="72"/>
      <c r="K35064" s="72"/>
    </row>
    <row r="35065" spans="9:11">
      <c r="I35065" s="72"/>
      <c r="J35065" s="72"/>
      <c r="K35065" s="72"/>
    </row>
    <row r="35066" spans="9:11">
      <c r="I35066" s="72"/>
      <c r="J35066" s="72"/>
      <c r="K35066" s="72"/>
    </row>
    <row r="35067" spans="9:11">
      <c r="I35067" s="72"/>
      <c r="J35067" s="72"/>
      <c r="K35067" s="72"/>
    </row>
    <row r="35068" spans="9:11">
      <c r="I35068" s="72"/>
      <c r="J35068" s="72"/>
      <c r="K35068" s="72"/>
    </row>
    <row r="35069" spans="9:11">
      <c r="I35069" s="72"/>
      <c r="J35069" s="72"/>
      <c r="K35069" s="72"/>
    </row>
    <row r="35070" spans="9:11">
      <c r="I35070" s="72"/>
      <c r="J35070" s="72"/>
      <c r="K35070" s="72"/>
    </row>
    <row r="35071" spans="9:11">
      <c r="I35071" s="72"/>
      <c r="J35071" s="72"/>
      <c r="K35071" s="72"/>
    </row>
    <row r="35072" spans="9:11">
      <c r="I35072" s="72"/>
      <c r="J35072" s="72"/>
      <c r="K35072" s="72"/>
    </row>
    <row r="35073" spans="9:11">
      <c r="I35073" s="72"/>
      <c r="J35073" s="72"/>
      <c r="K35073" s="72"/>
    </row>
    <row r="35074" spans="9:11">
      <c r="I35074" s="72"/>
      <c r="J35074" s="72"/>
      <c r="K35074" s="72"/>
    </row>
    <row r="35075" spans="9:11">
      <c r="I35075" s="72"/>
      <c r="J35075" s="72"/>
      <c r="K35075" s="72"/>
    </row>
    <row r="35076" spans="9:11">
      <c r="I35076" s="72"/>
      <c r="J35076" s="72"/>
      <c r="K35076" s="72"/>
    </row>
    <row r="35077" spans="9:11">
      <c r="I35077" s="72"/>
      <c r="J35077" s="72"/>
      <c r="K35077" s="72"/>
    </row>
    <row r="35078" spans="9:11">
      <c r="I35078" s="72"/>
      <c r="J35078" s="72"/>
      <c r="K35078" s="72"/>
    </row>
    <row r="35079" spans="9:11">
      <c r="I35079" s="72"/>
      <c r="J35079" s="72"/>
      <c r="K35079" s="72"/>
    </row>
    <row r="35080" spans="9:11">
      <c r="I35080" s="72"/>
      <c r="J35080" s="72"/>
      <c r="K35080" s="72"/>
    </row>
    <row r="35081" spans="9:11">
      <c r="I35081" s="72"/>
      <c r="J35081" s="72"/>
      <c r="K35081" s="72"/>
    </row>
    <row r="35082" spans="9:11">
      <c r="I35082" s="72"/>
      <c r="J35082" s="72"/>
      <c r="K35082" s="72"/>
    </row>
    <row r="35083" spans="9:11">
      <c r="I35083" s="72"/>
      <c r="J35083" s="72"/>
      <c r="K35083" s="72"/>
    </row>
    <row r="35084" spans="9:11">
      <c r="I35084" s="72"/>
      <c r="J35084" s="72"/>
      <c r="K35084" s="72"/>
    </row>
    <row r="35085" spans="9:11">
      <c r="I35085" s="72"/>
      <c r="J35085" s="72"/>
      <c r="K35085" s="72"/>
    </row>
    <row r="35086" spans="9:11">
      <c r="I35086" s="72"/>
      <c r="J35086" s="72"/>
      <c r="K35086" s="72"/>
    </row>
    <row r="35087" spans="9:11">
      <c r="I35087" s="72"/>
      <c r="J35087" s="72"/>
      <c r="K35087" s="72"/>
    </row>
    <row r="35088" spans="9:11">
      <c r="I35088" s="72"/>
      <c r="J35088" s="72"/>
      <c r="K35088" s="72"/>
    </row>
    <row r="35089" spans="9:11">
      <c r="I35089" s="72"/>
      <c r="J35089" s="72"/>
      <c r="K35089" s="72"/>
    </row>
    <row r="35090" spans="9:11">
      <c r="I35090" s="72"/>
      <c r="J35090" s="72"/>
      <c r="K35090" s="72"/>
    </row>
    <row r="35091" spans="9:11">
      <c r="I35091" s="72"/>
      <c r="J35091" s="72"/>
      <c r="K35091" s="72"/>
    </row>
    <row r="35092" spans="9:11">
      <c r="I35092" s="72"/>
      <c r="J35092" s="72"/>
      <c r="K35092" s="72"/>
    </row>
    <row r="35093" spans="9:11">
      <c r="I35093" s="72"/>
      <c r="J35093" s="72"/>
      <c r="K35093" s="72"/>
    </row>
    <row r="35094" spans="9:11">
      <c r="I35094" s="72"/>
      <c r="J35094" s="72"/>
      <c r="K35094" s="72"/>
    </row>
    <row r="35095" spans="9:11">
      <c r="I35095" s="72"/>
      <c r="J35095" s="72"/>
      <c r="K35095" s="72"/>
    </row>
    <row r="35096" spans="9:11">
      <c r="I35096" s="72"/>
      <c r="J35096" s="72"/>
      <c r="K35096" s="72"/>
    </row>
    <row r="35097" spans="9:11">
      <c r="I35097" s="72"/>
      <c r="J35097" s="72"/>
      <c r="K35097" s="72"/>
    </row>
    <row r="35098" spans="9:11">
      <c r="I35098" s="72"/>
      <c r="J35098" s="72"/>
      <c r="K35098" s="72"/>
    </row>
    <row r="35099" spans="9:11">
      <c r="I35099" s="72"/>
      <c r="J35099" s="72"/>
      <c r="K35099" s="72"/>
    </row>
    <row r="35100" spans="9:11">
      <c r="I35100" s="72"/>
      <c r="J35100" s="72"/>
      <c r="K35100" s="72"/>
    </row>
    <row r="35101" spans="9:11">
      <c r="I35101" s="72"/>
      <c r="J35101" s="72"/>
      <c r="K35101" s="72"/>
    </row>
    <row r="35102" spans="9:11">
      <c r="I35102" s="72"/>
      <c r="J35102" s="72"/>
      <c r="K35102" s="72"/>
    </row>
    <row r="35103" spans="9:11">
      <c r="I35103" s="72"/>
      <c r="J35103" s="72"/>
      <c r="K35103" s="72"/>
    </row>
    <row r="35104" spans="9:11">
      <c r="I35104" s="72"/>
      <c r="J35104" s="72"/>
      <c r="K35104" s="72"/>
    </row>
    <row r="35105" spans="9:11">
      <c r="I35105" s="72"/>
      <c r="J35105" s="72"/>
      <c r="K35105" s="72"/>
    </row>
    <row r="35106" spans="9:11">
      <c r="I35106" s="72"/>
      <c r="J35106" s="72"/>
      <c r="K35106" s="72"/>
    </row>
    <row r="35107" spans="9:11">
      <c r="I35107" s="72"/>
      <c r="J35107" s="72"/>
      <c r="K35107" s="72"/>
    </row>
    <row r="35108" spans="9:11">
      <c r="I35108" s="72"/>
      <c r="J35108" s="72"/>
      <c r="K35108" s="72"/>
    </row>
    <row r="35109" spans="9:11">
      <c r="I35109" s="72"/>
      <c r="J35109" s="72"/>
      <c r="K35109" s="72"/>
    </row>
    <row r="35110" spans="9:11">
      <c r="I35110" s="72"/>
      <c r="J35110" s="72"/>
      <c r="K35110" s="72"/>
    </row>
    <row r="35111" spans="9:11">
      <c r="I35111" s="72"/>
      <c r="J35111" s="72"/>
      <c r="K35111" s="72"/>
    </row>
    <row r="35112" spans="9:11">
      <c r="I35112" s="72"/>
      <c r="J35112" s="72"/>
      <c r="K35112" s="72"/>
    </row>
    <row r="35113" spans="9:11">
      <c r="I35113" s="72"/>
      <c r="J35113" s="72"/>
      <c r="K35113" s="72"/>
    </row>
    <row r="35114" spans="9:11">
      <c r="I35114" s="72"/>
      <c r="J35114" s="72"/>
      <c r="K35114" s="72"/>
    </row>
    <row r="35115" spans="9:11">
      <c r="I35115" s="72"/>
      <c r="J35115" s="72"/>
      <c r="K35115" s="72"/>
    </row>
    <row r="35116" spans="9:11">
      <c r="I35116" s="72"/>
      <c r="J35116" s="72"/>
      <c r="K35116" s="72"/>
    </row>
    <row r="35117" spans="9:11">
      <c r="I35117" s="72"/>
      <c r="J35117" s="72"/>
      <c r="K35117" s="72"/>
    </row>
    <row r="35118" spans="9:11">
      <c r="I35118" s="72"/>
      <c r="J35118" s="72"/>
      <c r="K35118" s="72"/>
    </row>
    <row r="35119" spans="9:11">
      <c r="I35119" s="72"/>
      <c r="J35119" s="72"/>
      <c r="K35119" s="72"/>
    </row>
    <row r="35120" spans="9:11">
      <c r="I35120" s="72"/>
      <c r="J35120" s="72"/>
      <c r="K35120" s="72"/>
    </row>
    <row r="35121" spans="9:11">
      <c r="I35121" s="72"/>
      <c r="J35121" s="72"/>
      <c r="K35121" s="72"/>
    </row>
    <row r="35122" spans="9:11">
      <c r="I35122" s="72"/>
      <c r="J35122" s="72"/>
      <c r="K35122" s="72"/>
    </row>
    <row r="35123" spans="9:11">
      <c r="I35123" s="72"/>
      <c r="J35123" s="72"/>
      <c r="K35123" s="72"/>
    </row>
    <row r="35124" spans="9:11">
      <c r="I35124" s="72"/>
      <c r="J35124" s="72"/>
      <c r="K35124" s="72"/>
    </row>
    <row r="35125" spans="9:11">
      <c r="I35125" s="72"/>
      <c r="J35125" s="72"/>
      <c r="K35125" s="72"/>
    </row>
    <row r="35126" spans="9:11">
      <c r="I35126" s="72"/>
      <c r="J35126" s="72"/>
      <c r="K35126" s="72"/>
    </row>
    <row r="35127" spans="9:11">
      <c r="I35127" s="72"/>
      <c r="J35127" s="72"/>
      <c r="K35127" s="72"/>
    </row>
    <row r="35128" spans="9:11">
      <c r="I35128" s="72"/>
      <c r="J35128" s="72"/>
      <c r="K35128" s="72"/>
    </row>
    <row r="35129" spans="9:11">
      <c r="I35129" s="72"/>
      <c r="J35129" s="72"/>
      <c r="K35129" s="72"/>
    </row>
    <row r="35130" spans="9:11">
      <c r="I35130" s="72"/>
      <c r="J35130" s="72"/>
      <c r="K35130" s="72"/>
    </row>
    <row r="35131" spans="9:11">
      <c r="I35131" s="72"/>
      <c r="J35131" s="72"/>
      <c r="K35131" s="72"/>
    </row>
    <row r="35132" spans="9:11">
      <c r="I35132" s="72"/>
      <c r="J35132" s="72"/>
      <c r="K35132" s="72"/>
    </row>
    <row r="35133" spans="9:11">
      <c r="I35133" s="72"/>
      <c r="J35133" s="72"/>
      <c r="K35133" s="72"/>
    </row>
    <row r="35134" spans="9:11">
      <c r="I35134" s="72"/>
      <c r="J35134" s="72"/>
      <c r="K35134" s="72"/>
    </row>
    <row r="35135" spans="9:11">
      <c r="I35135" s="72"/>
      <c r="J35135" s="72"/>
      <c r="K35135" s="72"/>
    </row>
    <row r="35136" spans="9:11">
      <c r="I35136" s="72"/>
      <c r="J35136" s="72"/>
      <c r="K35136" s="72"/>
    </row>
    <row r="35137" spans="9:11">
      <c r="I35137" s="72"/>
      <c r="J35137" s="72"/>
      <c r="K35137" s="72"/>
    </row>
    <row r="35138" spans="9:11">
      <c r="I35138" s="72"/>
      <c r="J35138" s="72"/>
      <c r="K35138" s="72"/>
    </row>
    <row r="35139" spans="9:11">
      <c r="I35139" s="72"/>
      <c r="J35139" s="72"/>
      <c r="K35139" s="72"/>
    </row>
    <row r="35140" spans="9:11">
      <c r="I35140" s="72"/>
      <c r="J35140" s="72"/>
      <c r="K35140" s="72"/>
    </row>
    <row r="35141" spans="9:11">
      <c r="I35141" s="72"/>
      <c r="J35141" s="72"/>
      <c r="K35141" s="72"/>
    </row>
    <row r="35142" spans="9:11">
      <c r="I35142" s="72"/>
      <c r="J35142" s="72"/>
      <c r="K35142" s="72"/>
    </row>
    <row r="35143" spans="9:11">
      <c r="I35143" s="72"/>
      <c r="J35143" s="72"/>
      <c r="K35143" s="72"/>
    </row>
    <row r="35144" spans="9:11">
      <c r="I35144" s="72"/>
      <c r="J35144" s="72"/>
      <c r="K35144" s="72"/>
    </row>
    <row r="35145" spans="9:11">
      <c r="I35145" s="72"/>
      <c r="J35145" s="72"/>
      <c r="K35145" s="72"/>
    </row>
    <row r="35146" spans="9:11">
      <c r="I35146" s="72"/>
      <c r="J35146" s="72"/>
      <c r="K35146" s="72"/>
    </row>
    <row r="35147" spans="9:11">
      <c r="I35147" s="72"/>
      <c r="J35147" s="72"/>
      <c r="K35147" s="72"/>
    </row>
    <row r="35148" spans="9:11">
      <c r="I35148" s="72"/>
      <c r="J35148" s="72"/>
      <c r="K35148" s="72"/>
    </row>
    <row r="35149" spans="9:11">
      <c r="I35149" s="72"/>
      <c r="J35149" s="72"/>
      <c r="K35149" s="72"/>
    </row>
    <row r="35150" spans="9:11">
      <c r="I35150" s="72"/>
      <c r="J35150" s="72"/>
      <c r="K35150" s="72"/>
    </row>
    <row r="35151" spans="9:11">
      <c r="I35151" s="72"/>
      <c r="J35151" s="72"/>
      <c r="K35151" s="72"/>
    </row>
    <row r="35152" spans="9:11">
      <c r="I35152" s="72"/>
      <c r="J35152" s="72"/>
      <c r="K35152" s="72"/>
    </row>
    <row r="35153" spans="9:11">
      <c r="I35153" s="72"/>
      <c r="J35153" s="72"/>
      <c r="K35153" s="72"/>
    </row>
    <row r="35154" spans="9:11">
      <c r="I35154" s="72"/>
      <c r="J35154" s="72"/>
      <c r="K35154" s="72"/>
    </row>
    <row r="35155" spans="9:11">
      <c r="I35155" s="72"/>
      <c r="J35155" s="72"/>
      <c r="K35155" s="72"/>
    </row>
    <row r="35156" spans="9:11">
      <c r="I35156" s="72"/>
      <c r="J35156" s="72"/>
      <c r="K35156" s="72"/>
    </row>
    <row r="35157" spans="9:11">
      <c r="I35157" s="72"/>
      <c r="J35157" s="72"/>
      <c r="K35157" s="72"/>
    </row>
    <row r="35158" spans="9:11">
      <c r="I35158" s="72"/>
      <c r="J35158" s="72"/>
      <c r="K35158" s="72"/>
    </row>
    <row r="35159" spans="9:11">
      <c r="I35159" s="72"/>
      <c r="J35159" s="72"/>
      <c r="K35159" s="72"/>
    </row>
    <row r="35160" spans="9:11">
      <c r="I35160" s="72"/>
      <c r="J35160" s="72"/>
      <c r="K35160" s="72"/>
    </row>
    <row r="35161" spans="9:11">
      <c r="I35161" s="72"/>
      <c r="J35161" s="72"/>
      <c r="K35161" s="72"/>
    </row>
    <row r="35162" spans="9:11">
      <c r="I35162" s="72"/>
      <c r="J35162" s="72"/>
      <c r="K35162" s="72"/>
    </row>
    <row r="35163" spans="9:11">
      <c r="I35163" s="72"/>
      <c r="J35163" s="72"/>
      <c r="K35163" s="72"/>
    </row>
    <row r="35164" spans="9:11">
      <c r="I35164" s="72"/>
      <c r="J35164" s="72"/>
      <c r="K35164" s="72"/>
    </row>
    <row r="35165" spans="9:11">
      <c r="I35165" s="72"/>
      <c r="J35165" s="72"/>
      <c r="K35165" s="72"/>
    </row>
    <row r="35166" spans="9:11">
      <c r="I35166" s="72"/>
      <c r="J35166" s="72"/>
      <c r="K35166" s="72"/>
    </row>
    <row r="35167" spans="9:11">
      <c r="I35167" s="72"/>
      <c r="J35167" s="72"/>
      <c r="K35167" s="72"/>
    </row>
    <row r="35168" spans="9:11">
      <c r="I35168" s="72"/>
      <c r="J35168" s="72"/>
      <c r="K35168" s="72"/>
    </row>
    <row r="35169" spans="9:11">
      <c r="I35169" s="72"/>
      <c r="J35169" s="72"/>
      <c r="K35169" s="72"/>
    </row>
    <row r="35170" spans="9:11">
      <c r="I35170" s="72"/>
      <c r="J35170" s="72"/>
      <c r="K35170" s="72"/>
    </row>
    <row r="35171" spans="9:11">
      <c r="I35171" s="72"/>
      <c r="J35171" s="72"/>
      <c r="K35171" s="72"/>
    </row>
    <row r="35172" spans="9:11">
      <c r="I35172" s="72"/>
      <c r="J35172" s="72"/>
      <c r="K35172" s="72"/>
    </row>
    <row r="35173" spans="9:11">
      <c r="I35173" s="72"/>
      <c r="J35173" s="72"/>
      <c r="K35173" s="72"/>
    </row>
    <row r="35174" spans="9:11">
      <c r="I35174" s="72"/>
      <c r="J35174" s="72"/>
      <c r="K35174" s="72"/>
    </row>
    <row r="35175" spans="9:11">
      <c r="I35175" s="72"/>
      <c r="J35175" s="72"/>
      <c r="K35175" s="72"/>
    </row>
    <row r="35176" spans="9:11">
      <c r="I35176" s="72"/>
      <c r="J35176" s="72"/>
      <c r="K35176" s="72"/>
    </row>
    <row r="35177" spans="9:11">
      <c r="I35177" s="72"/>
      <c r="J35177" s="72"/>
      <c r="K35177" s="72"/>
    </row>
    <row r="35178" spans="9:11">
      <c r="I35178" s="72"/>
      <c r="J35178" s="72"/>
      <c r="K35178" s="72"/>
    </row>
    <row r="35179" spans="9:11">
      <c r="I35179" s="72"/>
      <c r="J35179" s="72"/>
      <c r="K35179" s="72"/>
    </row>
    <row r="35180" spans="9:11">
      <c r="I35180" s="72"/>
      <c r="J35180" s="72"/>
      <c r="K35180" s="72"/>
    </row>
    <row r="35181" spans="9:11">
      <c r="I35181" s="72"/>
      <c r="J35181" s="72"/>
      <c r="K35181" s="72"/>
    </row>
    <row r="35182" spans="9:11">
      <c r="I35182" s="72"/>
      <c r="J35182" s="72"/>
      <c r="K35182" s="72"/>
    </row>
    <row r="35183" spans="9:11">
      <c r="I35183" s="72"/>
      <c r="J35183" s="72"/>
      <c r="K35183" s="72"/>
    </row>
    <row r="35184" spans="9:11">
      <c r="I35184" s="72"/>
      <c r="J35184" s="72"/>
      <c r="K35184" s="72"/>
    </row>
    <row r="35185" spans="9:11">
      <c r="I35185" s="72"/>
      <c r="J35185" s="72"/>
      <c r="K35185" s="72"/>
    </row>
    <row r="35186" spans="9:11">
      <c r="I35186" s="72"/>
      <c r="J35186" s="72"/>
      <c r="K35186" s="72"/>
    </row>
    <row r="35187" spans="9:11">
      <c r="I35187" s="72"/>
      <c r="J35187" s="72"/>
      <c r="K35187" s="72"/>
    </row>
    <row r="35188" spans="9:11">
      <c r="I35188" s="72"/>
      <c r="J35188" s="72"/>
      <c r="K35188" s="72"/>
    </row>
    <row r="35189" spans="9:11">
      <c r="I35189" s="72"/>
      <c r="J35189" s="72"/>
      <c r="K35189" s="72"/>
    </row>
    <row r="35190" spans="9:11">
      <c r="I35190" s="72"/>
      <c r="J35190" s="72"/>
      <c r="K35190" s="72"/>
    </row>
    <row r="35191" spans="9:11">
      <c r="I35191" s="72"/>
      <c r="J35191" s="72"/>
      <c r="K35191" s="72"/>
    </row>
    <row r="35192" spans="9:11">
      <c r="I35192" s="72"/>
      <c r="J35192" s="72"/>
      <c r="K35192" s="72"/>
    </row>
    <row r="35193" spans="9:11">
      <c r="I35193" s="72"/>
      <c r="J35193" s="72"/>
      <c r="K35193" s="72"/>
    </row>
    <row r="35194" spans="9:11">
      <c r="I35194" s="72"/>
      <c r="J35194" s="72"/>
      <c r="K35194" s="72"/>
    </row>
    <row r="35195" spans="9:11">
      <c r="I35195" s="72"/>
      <c r="J35195" s="72"/>
      <c r="K35195" s="72"/>
    </row>
    <row r="35196" spans="9:11">
      <c r="I35196" s="72"/>
      <c r="J35196" s="72"/>
      <c r="K35196" s="72"/>
    </row>
    <row r="35197" spans="9:11">
      <c r="I35197" s="72"/>
      <c r="J35197" s="72"/>
      <c r="K35197" s="72"/>
    </row>
    <row r="35198" spans="9:11">
      <c r="I35198" s="72"/>
      <c r="J35198" s="72"/>
      <c r="K35198" s="72"/>
    </row>
    <row r="35199" spans="9:11">
      <c r="I35199" s="72"/>
      <c r="J35199" s="72"/>
      <c r="K35199" s="72"/>
    </row>
    <row r="35200" spans="9:11">
      <c r="I35200" s="72"/>
      <c r="J35200" s="72"/>
      <c r="K35200" s="72"/>
    </row>
    <row r="35201" spans="9:11">
      <c r="I35201" s="72"/>
      <c r="J35201" s="72"/>
      <c r="K35201" s="72"/>
    </row>
    <row r="35202" spans="9:11">
      <c r="I35202" s="72"/>
      <c r="J35202" s="72"/>
      <c r="K35202" s="72"/>
    </row>
    <row r="35203" spans="9:11">
      <c r="I35203" s="72"/>
      <c r="J35203" s="72"/>
      <c r="K35203" s="72"/>
    </row>
    <row r="35204" spans="9:11">
      <c r="I35204" s="72"/>
      <c r="J35204" s="72"/>
      <c r="K35204" s="72"/>
    </row>
    <row r="35205" spans="9:11">
      <c r="I35205" s="72"/>
      <c r="J35205" s="72"/>
      <c r="K35205" s="72"/>
    </row>
    <row r="35206" spans="9:11">
      <c r="I35206" s="72"/>
      <c r="J35206" s="72"/>
      <c r="K35206" s="72"/>
    </row>
    <row r="35207" spans="9:11">
      <c r="I35207" s="72"/>
      <c r="J35207" s="72"/>
      <c r="K35207" s="72"/>
    </row>
    <row r="35208" spans="9:11">
      <c r="I35208" s="72"/>
      <c r="J35208" s="72"/>
      <c r="K35208" s="72"/>
    </row>
    <row r="35209" spans="9:11">
      <c r="I35209" s="72"/>
      <c r="J35209" s="72"/>
      <c r="K35209" s="72"/>
    </row>
    <row r="35210" spans="9:11">
      <c r="I35210" s="72"/>
      <c r="J35210" s="72"/>
      <c r="K35210" s="72"/>
    </row>
    <row r="35211" spans="9:11">
      <c r="I35211" s="72"/>
      <c r="J35211" s="72"/>
      <c r="K35211" s="72"/>
    </row>
    <row r="35212" spans="9:11">
      <c r="I35212" s="72"/>
      <c r="J35212" s="72"/>
      <c r="K35212" s="72"/>
    </row>
    <row r="35213" spans="9:11">
      <c r="I35213" s="72"/>
      <c r="J35213" s="72"/>
      <c r="K35213" s="72"/>
    </row>
    <row r="35214" spans="9:11">
      <c r="I35214" s="72"/>
      <c r="J35214" s="72"/>
      <c r="K35214" s="72"/>
    </row>
    <row r="35215" spans="9:11">
      <c r="I35215" s="72"/>
      <c r="J35215" s="72"/>
      <c r="K35215" s="72"/>
    </row>
    <row r="35216" spans="9:11">
      <c r="I35216" s="72"/>
      <c r="J35216" s="72"/>
      <c r="K35216" s="72"/>
    </row>
    <row r="35217" spans="9:11">
      <c r="I35217" s="72"/>
      <c r="J35217" s="72"/>
      <c r="K35217" s="72"/>
    </row>
    <row r="35218" spans="9:11">
      <c r="I35218" s="72"/>
      <c r="J35218" s="72"/>
      <c r="K35218" s="72"/>
    </row>
    <row r="35219" spans="9:11">
      <c r="I35219" s="72"/>
      <c r="J35219" s="72"/>
      <c r="K35219" s="72"/>
    </row>
    <row r="35220" spans="9:11">
      <c r="I35220" s="72"/>
      <c r="J35220" s="72"/>
      <c r="K35220" s="72"/>
    </row>
    <row r="35221" spans="9:11">
      <c r="I35221" s="72"/>
      <c r="J35221" s="72"/>
      <c r="K35221" s="72"/>
    </row>
    <row r="35222" spans="9:11">
      <c r="I35222" s="72"/>
      <c r="J35222" s="72"/>
      <c r="K35222" s="72"/>
    </row>
    <row r="35223" spans="9:11">
      <c r="I35223" s="72"/>
      <c r="J35223" s="72"/>
      <c r="K35223" s="72"/>
    </row>
    <row r="35224" spans="9:11">
      <c r="I35224" s="72"/>
      <c r="J35224" s="72"/>
      <c r="K35224" s="72"/>
    </row>
    <row r="35225" spans="9:11">
      <c r="I35225" s="72"/>
      <c r="J35225" s="72"/>
      <c r="K35225" s="72"/>
    </row>
    <row r="35226" spans="9:11">
      <c r="I35226" s="72"/>
      <c r="J35226" s="72"/>
      <c r="K35226" s="72"/>
    </row>
    <row r="35227" spans="9:11">
      <c r="I35227" s="72"/>
      <c r="J35227" s="72"/>
      <c r="K35227" s="72"/>
    </row>
    <row r="35228" spans="9:11">
      <c r="I35228" s="72"/>
      <c r="J35228" s="72"/>
      <c r="K35228" s="72"/>
    </row>
    <row r="35229" spans="9:11">
      <c r="I35229" s="72"/>
      <c r="J35229" s="72"/>
      <c r="K35229" s="72"/>
    </row>
    <row r="35230" spans="9:11">
      <c r="I35230" s="72"/>
      <c r="J35230" s="72"/>
      <c r="K35230" s="72"/>
    </row>
    <row r="35231" spans="9:11">
      <c r="I35231" s="72"/>
      <c r="J35231" s="72"/>
      <c r="K35231" s="72"/>
    </row>
    <row r="35232" spans="9:11">
      <c r="I35232" s="72"/>
      <c r="J35232" s="72"/>
      <c r="K35232" s="72"/>
    </row>
    <row r="35233" spans="9:11">
      <c r="I35233" s="72"/>
      <c r="J35233" s="72"/>
      <c r="K35233" s="72"/>
    </row>
    <row r="35234" spans="9:11">
      <c r="I35234" s="72"/>
      <c r="J35234" s="72"/>
      <c r="K35234" s="72"/>
    </row>
    <row r="35235" spans="9:11">
      <c r="I35235" s="72"/>
      <c r="J35235" s="72"/>
      <c r="K35235" s="72"/>
    </row>
    <row r="35236" spans="9:11">
      <c r="I35236" s="72"/>
      <c r="J35236" s="72"/>
      <c r="K35236" s="72"/>
    </row>
    <row r="35237" spans="9:11">
      <c r="I35237" s="72"/>
      <c r="J35237" s="72"/>
      <c r="K35237" s="72"/>
    </row>
    <row r="35238" spans="9:11">
      <c r="I35238" s="72"/>
      <c r="J35238" s="72"/>
      <c r="K35238" s="72"/>
    </row>
    <row r="35239" spans="9:11">
      <c r="I35239" s="72"/>
      <c r="J35239" s="72"/>
      <c r="K35239" s="72"/>
    </row>
    <row r="35240" spans="9:11">
      <c r="I35240" s="72"/>
      <c r="J35240" s="72"/>
      <c r="K35240" s="72"/>
    </row>
    <row r="35241" spans="9:11">
      <c r="I35241" s="72"/>
      <c r="J35241" s="72"/>
      <c r="K35241" s="72"/>
    </row>
    <row r="35242" spans="9:11">
      <c r="I35242" s="72"/>
      <c r="J35242" s="72"/>
      <c r="K35242" s="72"/>
    </row>
    <row r="35243" spans="9:11">
      <c r="I35243" s="72"/>
      <c r="J35243" s="72"/>
      <c r="K35243" s="72"/>
    </row>
    <row r="35244" spans="9:11">
      <c r="I35244" s="72"/>
      <c r="J35244" s="72"/>
      <c r="K35244" s="72"/>
    </row>
    <row r="35245" spans="9:11">
      <c r="I35245" s="72"/>
      <c r="J35245" s="72"/>
      <c r="K35245" s="72"/>
    </row>
    <row r="35246" spans="9:11">
      <c r="I35246" s="72"/>
      <c r="J35246" s="72"/>
      <c r="K35246" s="72"/>
    </row>
    <row r="35247" spans="9:11">
      <c r="I35247" s="72"/>
      <c r="J35247" s="72"/>
      <c r="K35247" s="72"/>
    </row>
    <row r="35248" spans="9:11">
      <c r="I35248" s="72"/>
      <c r="J35248" s="72"/>
      <c r="K35248" s="72"/>
    </row>
    <row r="35249" spans="9:11">
      <c r="I35249" s="72"/>
      <c r="J35249" s="72"/>
      <c r="K35249" s="72"/>
    </row>
    <row r="35250" spans="9:11">
      <c r="I35250" s="72"/>
      <c r="J35250" s="72"/>
      <c r="K35250" s="72"/>
    </row>
    <row r="35251" spans="9:11">
      <c r="I35251" s="72"/>
      <c r="J35251" s="72"/>
      <c r="K35251" s="72"/>
    </row>
    <row r="35252" spans="9:11">
      <c r="I35252" s="72"/>
      <c r="J35252" s="72"/>
      <c r="K35252" s="72"/>
    </row>
    <row r="35253" spans="9:11">
      <c r="I35253" s="72"/>
      <c r="J35253" s="72"/>
      <c r="K35253" s="72"/>
    </row>
    <row r="35254" spans="9:11">
      <c r="I35254" s="72"/>
      <c r="J35254" s="72"/>
      <c r="K35254" s="72"/>
    </row>
    <row r="35255" spans="9:11">
      <c r="I35255" s="72"/>
      <c r="J35255" s="72"/>
      <c r="K35255" s="72"/>
    </row>
    <row r="35256" spans="9:11">
      <c r="I35256" s="72"/>
      <c r="J35256" s="72"/>
      <c r="K35256" s="72"/>
    </row>
    <row r="35257" spans="9:11">
      <c r="I35257" s="72"/>
      <c r="J35257" s="72"/>
      <c r="K35257" s="72"/>
    </row>
    <row r="35258" spans="9:11">
      <c r="I35258" s="72"/>
      <c r="J35258" s="72"/>
      <c r="K35258" s="72"/>
    </row>
    <row r="35259" spans="9:11">
      <c r="I35259" s="72"/>
      <c r="J35259" s="72"/>
      <c r="K35259" s="72"/>
    </row>
    <row r="35260" spans="9:11">
      <c r="I35260" s="72"/>
      <c r="J35260" s="72"/>
      <c r="K35260" s="72"/>
    </row>
    <row r="35261" spans="9:11">
      <c r="I35261" s="72"/>
      <c r="J35261" s="72"/>
      <c r="K35261" s="72"/>
    </row>
    <row r="35262" spans="9:11">
      <c r="I35262" s="72"/>
      <c r="J35262" s="72"/>
      <c r="K35262" s="72"/>
    </row>
    <row r="35263" spans="9:11">
      <c r="I35263" s="72"/>
      <c r="J35263" s="72"/>
      <c r="K35263" s="72"/>
    </row>
    <row r="35264" spans="9:11">
      <c r="I35264" s="72"/>
      <c r="J35264" s="72"/>
      <c r="K35264" s="72"/>
    </row>
    <row r="35265" spans="9:11">
      <c r="I35265" s="72"/>
      <c r="J35265" s="72"/>
      <c r="K35265" s="72"/>
    </row>
    <row r="35266" spans="9:11">
      <c r="I35266" s="72"/>
      <c r="J35266" s="72"/>
      <c r="K35266" s="72"/>
    </row>
    <row r="35267" spans="9:11">
      <c r="I35267" s="72"/>
      <c r="J35267" s="72"/>
      <c r="K35267" s="72"/>
    </row>
    <row r="35268" spans="9:11">
      <c r="I35268" s="72"/>
      <c r="J35268" s="72"/>
      <c r="K35268" s="72"/>
    </row>
    <row r="35269" spans="9:11">
      <c r="I35269" s="72"/>
      <c r="J35269" s="72"/>
      <c r="K35269" s="72"/>
    </row>
    <row r="35270" spans="9:11">
      <c r="I35270" s="72"/>
      <c r="J35270" s="72"/>
      <c r="K35270" s="72"/>
    </row>
    <row r="35271" spans="9:11">
      <c r="I35271" s="72"/>
      <c r="J35271" s="72"/>
      <c r="K35271" s="72"/>
    </row>
    <row r="35272" spans="9:11">
      <c r="I35272" s="72"/>
      <c r="J35272" s="72"/>
      <c r="K35272" s="72"/>
    </row>
    <row r="35273" spans="9:11">
      <c r="I35273" s="72"/>
      <c r="J35273" s="72"/>
      <c r="K35273" s="72"/>
    </row>
    <row r="35274" spans="9:11">
      <c r="I35274" s="72"/>
      <c r="J35274" s="72"/>
      <c r="K35274" s="72"/>
    </row>
    <row r="35275" spans="9:11">
      <c r="I35275" s="72"/>
      <c r="J35275" s="72"/>
      <c r="K35275" s="72"/>
    </row>
    <row r="35276" spans="9:11">
      <c r="I35276" s="72"/>
      <c r="J35276" s="72"/>
      <c r="K35276" s="72"/>
    </row>
    <row r="35277" spans="9:11">
      <c r="I35277" s="72"/>
      <c r="J35277" s="72"/>
      <c r="K35277" s="72"/>
    </row>
    <row r="35278" spans="9:11">
      <c r="I35278" s="72"/>
      <c r="J35278" s="72"/>
      <c r="K35278" s="72"/>
    </row>
    <row r="35279" spans="9:11">
      <c r="I35279" s="72"/>
      <c r="J35279" s="72"/>
      <c r="K35279" s="72"/>
    </row>
    <row r="35280" spans="9:11">
      <c r="I35280" s="72"/>
      <c r="J35280" s="72"/>
      <c r="K35280" s="72"/>
    </row>
    <row r="35281" spans="9:11">
      <c r="I35281" s="72"/>
      <c r="J35281" s="72"/>
      <c r="K35281" s="72"/>
    </row>
    <row r="35282" spans="9:11">
      <c r="I35282" s="72"/>
      <c r="J35282" s="72"/>
      <c r="K35282" s="72"/>
    </row>
    <row r="35283" spans="9:11">
      <c r="I35283" s="72"/>
      <c r="J35283" s="72"/>
      <c r="K35283" s="72"/>
    </row>
    <row r="35284" spans="9:11">
      <c r="I35284" s="72"/>
      <c r="J35284" s="72"/>
      <c r="K35284" s="72"/>
    </row>
    <row r="35285" spans="9:11">
      <c r="I35285" s="72"/>
      <c r="J35285" s="72"/>
      <c r="K35285" s="72"/>
    </row>
    <row r="35286" spans="9:11">
      <c r="I35286" s="72"/>
      <c r="J35286" s="72"/>
      <c r="K35286" s="72"/>
    </row>
    <row r="35287" spans="9:11">
      <c r="I35287" s="72"/>
      <c r="J35287" s="72"/>
      <c r="K35287" s="72"/>
    </row>
    <row r="35288" spans="9:11">
      <c r="I35288" s="72"/>
      <c r="J35288" s="72"/>
      <c r="K35288" s="72"/>
    </row>
    <row r="35289" spans="9:11">
      <c r="I35289" s="72"/>
      <c r="J35289" s="72"/>
      <c r="K35289" s="72"/>
    </row>
    <row r="35290" spans="9:11">
      <c r="I35290" s="72"/>
      <c r="J35290" s="72"/>
      <c r="K35290" s="72"/>
    </row>
    <row r="35291" spans="9:11">
      <c r="I35291" s="72"/>
      <c r="J35291" s="72"/>
      <c r="K35291" s="72"/>
    </row>
    <row r="35292" spans="9:11">
      <c r="I35292" s="72"/>
      <c r="J35292" s="72"/>
      <c r="K35292" s="72"/>
    </row>
    <row r="35293" spans="9:11">
      <c r="I35293" s="72"/>
      <c r="J35293" s="72"/>
      <c r="K35293" s="72"/>
    </row>
    <row r="35294" spans="9:11">
      <c r="I35294" s="72"/>
      <c r="J35294" s="72"/>
      <c r="K35294" s="72"/>
    </row>
    <row r="35295" spans="9:11">
      <c r="I35295" s="72"/>
      <c r="J35295" s="72"/>
      <c r="K35295" s="72"/>
    </row>
    <row r="35296" spans="9:11">
      <c r="I35296" s="72"/>
      <c r="J35296" s="72"/>
      <c r="K35296" s="72"/>
    </row>
    <row r="35297" spans="9:11">
      <c r="I35297" s="72"/>
      <c r="J35297" s="72"/>
      <c r="K35297" s="72"/>
    </row>
    <row r="35298" spans="9:11">
      <c r="I35298" s="72"/>
      <c r="J35298" s="72"/>
      <c r="K35298" s="72"/>
    </row>
    <row r="35299" spans="9:11">
      <c r="I35299" s="72"/>
      <c r="J35299" s="72"/>
      <c r="K35299" s="72"/>
    </row>
    <row r="35300" spans="9:11">
      <c r="I35300" s="72"/>
      <c r="J35300" s="72"/>
      <c r="K35300" s="72"/>
    </row>
    <row r="35301" spans="9:11">
      <c r="I35301" s="72"/>
      <c r="J35301" s="72"/>
      <c r="K35301" s="72"/>
    </row>
    <row r="35302" spans="9:11">
      <c r="I35302" s="72"/>
      <c r="J35302" s="72"/>
      <c r="K35302" s="72"/>
    </row>
    <row r="35303" spans="9:11">
      <c r="I35303" s="72"/>
      <c r="J35303" s="72"/>
      <c r="K35303" s="72"/>
    </row>
    <row r="35304" spans="9:11">
      <c r="I35304" s="72"/>
      <c r="J35304" s="72"/>
      <c r="K35304" s="72"/>
    </row>
    <row r="35305" spans="9:11">
      <c r="I35305" s="72"/>
      <c r="J35305" s="72"/>
      <c r="K35305" s="72"/>
    </row>
    <row r="35306" spans="9:11">
      <c r="I35306" s="72"/>
      <c r="J35306" s="72"/>
      <c r="K35306" s="72"/>
    </row>
    <row r="35307" spans="9:11">
      <c r="I35307" s="72"/>
      <c r="J35307" s="72"/>
      <c r="K35307" s="72"/>
    </row>
    <row r="35308" spans="9:11">
      <c r="I35308" s="72"/>
      <c r="J35308" s="72"/>
      <c r="K35308" s="72"/>
    </row>
    <row r="35309" spans="9:11">
      <c r="I35309" s="72"/>
      <c r="J35309" s="72"/>
      <c r="K35309" s="72"/>
    </row>
    <row r="35310" spans="9:11">
      <c r="I35310" s="72"/>
      <c r="J35310" s="72"/>
      <c r="K35310" s="72"/>
    </row>
    <row r="35311" spans="9:11">
      <c r="I35311" s="72"/>
      <c r="J35311" s="72"/>
      <c r="K35311" s="72"/>
    </row>
    <row r="35312" spans="9:11">
      <c r="I35312" s="72"/>
      <c r="J35312" s="72"/>
      <c r="K35312" s="72"/>
    </row>
    <row r="35313" spans="9:11">
      <c r="I35313" s="72"/>
      <c r="J35313" s="72"/>
      <c r="K35313" s="72"/>
    </row>
    <row r="35314" spans="9:11">
      <c r="I35314" s="72"/>
      <c r="J35314" s="72"/>
      <c r="K35314" s="72"/>
    </row>
    <row r="35315" spans="9:11">
      <c r="I35315" s="72"/>
      <c r="J35315" s="72"/>
      <c r="K35315" s="72"/>
    </row>
    <row r="35316" spans="9:11">
      <c r="I35316" s="72"/>
      <c r="J35316" s="72"/>
      <c r="K35316" s="72"/>
    </row>
    <row r="35317" spans="9:11">
      <c r="I35317" s="72"/>
      <c r="J35317" s="72"/>
      <c r="K35317" s="72"/>
    </row>
    <row r="35318" spans="9:11">
      <c r="I35318" s="72"/>
      <c r="J35318" s="72"/>
      <c r="K35318" s="72"/>
    </row>
    <row r="35319" spans="9:11">
      <c r="I35319" s="72"/>
      <c r="J35319" s="72"/>
      <c r="K35319" s="72"/>
    </row>
    <row r="35320" spans="9:11">
      <c r="I35320" s="72"/>
      <c r="J35320" s="72"/>
      <c r="K35320" s="72"/>
    </row>
    <row r="35321" spans="9:11">
      <c r="I35321" s="72"/>
      <c r="J35321" s="72"/>
      <c r="K35321" s="72"/>
    </row>
    <row r="35322" spans="9:11">
      <c r="I35322" s="72"/>
      <c r="J35322" s="72"/>
      <c r="K35322" s="72"/>
    </row>
    <row r="35323" spans="9:11">
      <c r="I35323" s="72"/>
      <c r="J35323" s="72"/>
      <c r="K35323" s="72"/>
    </row>
    <row r="35324" spans="9:11">
      <c r="I35324" s="72"/>
      <c r="J35324" s="72"/>
      <c r="K35324" s="72"/>
    </row>
    <row r="35325" spans="9:11">
      <c r="I35325" s="72"/>
      <c r="J35325" s="72"/>
      <c r="K35325" s="72"/>
    </row>
    <row r="35326" spans="9:11">
      <c r="I35326" s="72"/>
      <c r="J35326" s="72"/>
      <c r="K35326" s="72"/>
    </row>
    <row r="35327" spans="9:11">
      <c r="I35327" s="72"/>
      <c r="J35327" s="72"/>
      <c r="K35327" s="72"/>
    </row>
    <row r="35328" spans="9:11">
      <c r="I35328" s="72"/>
      <c r="J35328" s="72"/>
      <c r="K35328" s="72"/>
    </row>
    <row r="35329" spans="9:11">
      <c r="I35329" s="72"/>
      <c r="J35329" s="72"/>
      <c r="K35329" s="72"/>
    </row>
    <row r="35330" spans="9:11">
      <c r="I35330" s="72"/>
      <c r="J35330" s="72"/>
      <c r="K35330" s="72"/>
    </row>
    <row r="35331" spans="9:11">
      <c r="I35331" s="72"/>
      <c r="J35331" s="72"/>
      <c r="K35331" s="72"/>
    </row>
    <row r="35332" spans="9:11">
      <c r="I35332" s="72"/>
      <c r="J35332" s="72"/>
      <c r="K35332" s="72"/>
    </row>
    <row r="35333" spans="9:11">
      <c r="I35333" s="72"/>
      <c r="J35333" s="72"/>
      <c r="K35333" s="72"/>
    </row>
    <row r="35334" spans="9:11">
      <c r="I35334" s="72"/>
      <c r="J35334" s="72"/>
      <c r="K35334" s="72"/>
    </row>
    <row r="35335" spans="9:11">
      <c r="I35335" s="72"/>
      <c r="J35335" s="72"/>
      <c r="K35335" s="72"/>
    </row>
    <row r="35336" spans="9:11">
      <c r="I35336" s="72"/>
      <c r="J35336" s="72"/>
      <c r="K35336" s="72"/>
    </row>
    <row r="35337" spans="9:11">
      <c r="I35337" s="72"/>
      <c r="J35337" s="72"/>
      <c r="K35337" s="72"/>
    </row>
    <row r="35338" spans="9:11">
      <c r="I35338" s="72"/>
      <c r="J35338" s="72"/>
      <c r="K35338" s="72"/>
    </row>
    <row r="35339" spans="9:11">
      <c r="I35339" s="72"/>
      <c r="J35339" s="72"/>
      <c r="K35339" s="72"/>
    </row>
    <row r="35340" spans="9:11">
      <c r="I35340" s="72"/>
      <c r="J35340" s="72"/>
      <c r="K35340" s="72"/>
    </row>
    <row r="35341" spans="9:11">
      <c r="I35341" s="72"/>
      <c r="J35341" s="72"/>
      <c r="K35341" s="72"/>
    </row>
    <row r="35342" spans="9:11">
      <c r="I35342" s="72"/>
      <c r="J35342" s="72"/>
      <c r="K35342" s="72"/>
    </row>
    <row r="35343" spans="9:11">
      <c r="I35343" s="72"/>
      <c r="J35343" s="72"/>
      <c r="K35343" s="72"/>
    </row>
    <row r="35344" spans="9:11">
      <c r="I35344" s="72"/>
      <c r="J35344" s="72"/>
      <c r="K35344" s="72"/>
    </row>
    <row r="35345" spans="9:11">
      <c r="I35345" s="72"/>
      <c r="J35345" s="72"/>
      <c r="K35345" s="72"/>
    </row>
    <row r="35346" spans="9:11">
      <c r="I35346" s="72"/>
      <c r="J35346" s="72"/>
      <c r="K35346" s="72"/>
    </row>
    <row r="35347" spans="9:11">
      <c r="I35347" s="72"/>
      <c r="J35347" s="72"/>
      <c r="K35347" s="72"/>
    </row>
    <row r="35348" spans="9:11">
      <c r="I35348" s="72"/>
      <c r="J35348" s="72"/>
      <c r="K35348" s="72"/>
    </row>
    <row r="35349" spans="9:11">
      <c r="I35349" s="72"/>
      <c r="J35349" s="72"/>
      <c r="K35349" s="72"/>
    </row>
    <row r="35350" spans="9:11">
      <c r="I35350" s="72"/>
      <c r="J35350" s="72"/>
      <c r="K35350" s="72"/>
    </row>
    <row r="35351" spans="9:11">
      <c r="I35351" s="72"/>
      <c r="J35351" s="72"/>
      <c r="K35351" s="72"/>
    </row>
    <row r="35352" spans="9:11">
      <c r="I35352" s="72"/>
      <c r="J35352" s="72"/>
      <c r="K35352" s="72"/>
    </row>
    <row r="35353" spans="9:11">
      <c r="I35353" s="72"/>
      <c r="J35353" s="72"/>
      <c r="K35353" s="72"/>
    </row>
    <row r="35354" spans="9:11">
      <c r="I35354" s="72"/>
      <c r="J35354" s="72"/>
      <c r="K35354" s="72"/>
    </row>
    <row r="35355" spans="9:11">
      <c r="I35355" s="72"/>
      <c r="J35355" s="72"/>
      <c r="K35355" s="72"/>
    </row>
    <row r="35356" spans="9:11">
      <c r="I35356" s="72"/>
      <c r="J35356" s="72"/>
      <c r="K35356" s="72"/>
    </row>
    <row r="35357" spans="9:11">
      <c r="I35357" s="72"/>
      <c r="J35357" s="72"/>
      <c r="K35357" s="72"/>
    </row>
    <row r="35358" spans="9:11">
      <c r="I35358" s="72"/>
      <c r="J35358" s="72"/>
      <c r="K35358" s="72"/>
    </row>
    <row r="35359" spans="9:11">
      <c r="I35359" s="72"/>
      <c r="J35359" s="72"/>
      <c r="K35359" s="72"/>
    </row>
    <row r="35360" spans="9:11">
      <c r="I35360" s="72"/>
      <c r="J35360" s="72"/>
      <c r="K35360" s="72"/>
    </row>
    <row r="35361" spans="9:11">
      <c r="I35361" s="72"/>
      <c r="J35361" s="72"/>
      <c r="K35361" s="72"/>
    </row>
    <row r="35362" spans="9:11">
      <c r="I35362" s="72"/>
      <c r="J35362" s="72"/>
      <c r="K35362" s="72"/>
    </row>
    <row r="35363" spans="9:11">
      <c r="I35363" s="72"/>
      <c r="J35363" s="72"/>
      <c r="K35363" s="72"/>
    </row>
    <row r="35364" spans="9:11">
      <c r="I35364" s="72"/>
      <c r="J35364" s="72"/>
      <c r="K35364" s="72"/>
    </row>
    <row r="35365" spans="9:11">
      <c r="I35365" s="72"/>
      <c r="J35365" s="72"/>
      <c r="K35365" s="72"/>
    </row>
    <row r="35366" spans="9:11">
      <c r="I35366" s="72"/>
      <c r="J35366" s="72"/>
      <c r="K35366" s="72"/>
    </row>
    <row r="35367" spans="9:11">
      <c r="I35367" s="72"/>
      <c r="J35367" s="72"/>
      <c r="K35367" s="72"/>
    </row>
    <row r="35368" spans="9:11">
      <c r="I35368" s="72"/>
      <c r="J35368" s="72"/>
      <c r="K35368" s="72"/>
    </row>
    <row r="35369" spans="9:11">
      <c r="I35369" s="72"/>
      <c r="J35369" s="72"/>
      <c r="K35369" s="72"/>
    </row>
    <row r="35370" spans="9:11">
      <c r="I35370" s="72"/>
      <c r="J35370" s="72"/>
      <c r="K35370" s="72"/>
    </row>
    <row r="35371" spans="9:11">
      <c r="I35371" s="72"/>
      <c r="J35371" s="72"/>
      <c r="K35371" s="72"/>
    </row>
    <row r="35372" spans="9:11">
      <c r="I35372" s="72"/>
      <c r="J35372" s="72"/>
      <c r="K35372" s="72"/>
    </row>
    <row r="35373" spans="9:11">
      <c r="I35373" s="72"/>
      <c r="J35373" s="72"/>
      <c r="K35373" s="72"/>
    </row>
    <row r="35374" spans="9:11">
      <c r="I35374" s="72"/>
      <c r="J35374" s="72"/>
      <c r="K35374" s="72"/>
    </row>
    <row r="35375" spans="9:11">
      <c r="I35375" s="72"/>
      <c r="J35375" s="72"/>
      <c r="K35375" s="72"/>
    </row>
    <row r="35376" spans="9:11">
      <c r="I35376" s="72"/>
      <c r="J35376" s="72"/>
      <c r="K35376" s="72"/>
    </row>
    <row r="35377" spans="9:11">
      <c r="I35377" s="72"/>
      <c r="J35377" s="72"/>
      <c r="K35377" s="72"/>
    </row>
    <row r="35378" spans="9:11">
      <c r="I35378" s="72"/>
      <c r="J35378" s="72"/>
      <c r="K35378" s="72"/>
    </row>
    <row r="35379" spans="9:11">
      <c r="I35379" s="72"/>
      <c r="J35379" s="72"/>
      <c r="K35379" s="72"/>
    </row>
    <row r="35380" spans="9:11">
      <c r="I35380" s="72"/>
      <c r="J35380" s="72"/>
      <c r="K35380" s="72"/>
    </row>
    <row r="35381" spans="9:11">
      <c r="I35381" s="72"/>
      <c r="J35381" s="72"/>
      <c r="K35381" s="72"/>
    </row>
    <row r="35382" spans="9:11">
      <c r="I35382" s="72"/>
      <c r="J35382" s="72"/>
      <c r="K35382" s="72"/>
    </row>
    <row r="35383" spans="9:11">
      <c r="I35383" s="72"/>
      <c r="J35383" s="72"/>
      <c r="K35383" s="72"/>
    </row>
    <row r="35384" spans="9:11">
      <c r="I35384" s="72"/>
      <c r="J35384" s="72"/>
      <c r="K35384" s="72"/>
    </row>
    <row r="35385" spans="9:11">
      <c r="I35385" s="72"/>
      <c r="J35385" s="72"/>
      <c r="K35385" s="72"/>
    </row>
    <row r="35386" spans="9:11">
      <c r="I35386" s="72"/>
      <c r="J35386" s="72"/>
      <c r="K35386" s="72"/>
    </row>
    <row r="35387" spans="9:11">
      <c r="I35387" s="72"/>
      <c r="J35387" s="72"/>
      <c r="K35387" s="72"/>
    </row>
    <row r="35388" spans="9:11">
      <c r="I35388" s="72"/>
      <c r="J35388" s="72"/>
      <c r="K35388" s="72"/>
    </row>
    <row r="35389" spans="9:11">
      <c r="I35389" s="72"/>
      <c r="J35389" s="72"/>
      <c r="K35389" s="72"/>
    </row>
    <row r="35390" spans="9:11">
      <c r="I35390" s="72"/>
      <c r="J35390" s="72"/>
      <c r="K35390" s="72"/>
    </row>
    <row r="35391" spans="9:11">
      <c r="I35391" s="72"/>
      <c r="J35391" s="72"/>
      <c r="K35391" s="72"/>
    </row>
    <row r="35392" spans="9:11">
      <c r="I35392" s="72"/>
      <c r="J35392" s="72"/>
      <c r="K35392" s="72"/>
    </row>
    <row r="35393" spans="9:11">
      <c r="I35393" s="72"/>
      <c r="J35393" s="72"/>
      <c r="K35393" s="72"/>
    </row>
    <row r="35394" spans="9:11">
      <c r="I35394" s="72"/>
      <c r="J35394" s="72"/>
      <c r="K35394" s="72"/>
    </row>
    <row r="35395" spans="9:11">
      <c r="I35395" s="72"/>
      <c r="J35395" s="72"/>
      <c r="K35395" s="72"/>
    </row>
    <row r="35396" spans="9:11">
      <c r="I35396" s="72"/>
      <c r="J35396" s="72"/>
      <c r="K35396" s="72"/>
    </row>
    <row r="35397" spans="9:11">
      <c r="I35397" s="72"/>
      <c r="J35397" s="72"/>
      <c r="K35397" s="72"/>
    </row>
    <row r="35398" spans="9:11">
      <c r="I35398" s="72"/>
      <c r="J35398" s="72"/>
      <c r="K35398" s="72"/>
    </row>
    <row r="35399" spans="9:11">
      <c r="I35399" s="72"/>
      <c r="J35399" s="72"/>
      <c r="K35399" s="72"/>
    </row>
    <row r="35400" spans="9:11">
      <c r="I35400" s="72"/>
      <c r="J35400" s="72"/>
      <c r="K35400" s="72"/>
    </row>
    <row r="35401" spans="9:11">
      <c r="I35401" s="72"/>
      <c r="J35401" s="72"/>
      <c r="K35401" s="72"/>
    </row>
    <row r="35402" spans="9:11">
      <c r="I35402" s="72"/>
      <c r="J35402" s="72"/>
      <c r="K35402" s="72"/>
    </row>
    <row r="35403" spans="9:11">
      <c r="I35403" s="72"/>
      <c r="J35403" s="72"/>
      <c r="K35403" s="72"/>
    </row>
    <row r="35404" spans="9:11">
      <c r="I35404" s="72"/>
      <c r="J35404" s="72"/>
      <c r="K35404" s="72"/>
    </row>
    <row r="35405" spans="9:11">
      <c r="I35405" s="72"/>
      <c r="J35405" s="72"/>
      <c r="K35405" s="72"/>
    </row>
    <row r="35406" spans="9:11">
      <c r="I35406" s="72"/>
      <c r="J35406" s="72"/>
      <c r="K35406" s="72"/>
    </row>
    <row r="35407" spans="9:11">
      <c r="I35407" s="72"/>
      <c r="J35407" s="72"/>
      <c r="K35407" s="72"/>
    </row>
    <row r="35408" spans="9:11">
      <c r="I35408" s="72"/>
      <c r="J35408" s="72"/>
      <c r="K35408" s="72"/>
    </row>
    <row r="35409" spans="9:11">
      <c r="I35409" s="72"/>
      <c r="J35409" s="72"/>
      <c r="K35409" s="72"/>
    </row>
    <row r="35410" spans="9:11">
      <c r="I35410" s="72"/>
      <c r="J35410" s="72"/>
      <c r="K35410" s="72"/>
    </row>
    <row r="35411" spans="9:11">
      <c r="I35411" s="72"/>
      <c r="J35411" s="72"/>
      <c r="K35411" s="72"/>
    </row>
    <row r="35412" spans="9:11">
      <c r="I35412" s="72"/>
      <c r="J35412" s="72"/>
      <c r="K35412" s="72"/>
    </row>
    <row r="35413" spans="9:11">
      <c r="I35413" s="72"/>
      <c r="J35413" s="72"/>
      <c r="K35413" s="72"/>
    </row>
    <row r="35414" spans="9:11">
      <c r="I35414" s="72"/>
      <c r="J35414" s="72"/>
      <c r="K35414" s="72"/>
    </row>
    <row r="35415" spans="9:11">
      <c r="I35415" s="72"/>
      <c r="J35415" s="72"/>
      <c r="K35415" s="72"/>
    </row>
    <row r="35416" spans="9:11">
      <c r="I35416" s="72"/>
      <c r="J35416" s="72"/>
      <c r="K35416" s="72"/>
    </row>
    <row r="35417" spans="9:11">
      <c r="I35417" s="72"/>
      <c r="J35417" s="72"/>
      <c r="K35417" s="72"/>
    </row>
    <row r="35418" spans="9:11">
      <c r="I35418" s="72"/>
      <c r="J35418" s="72"/>
      <c r="K35418" s="72"/>
    </row>
    <row r="35419" spans="9:11">
      <c r="I35419" s="72"/>
      <c r="J35419" s="72"/>
      <c r="K35419" s="72"/>
    </row>
    <row r="35420" spans="9:11">
      <c r="I35420" s="72"/>
      <c r="J35420" s="72"/>
      <c r="K35420" s="72"/>
    </row>
    <row r="35421" spans="9:11">
      <c r="I35421" s="72"/>
      <c r="J35421" s="72"/>
      <c r="K35421" s="72"/>
    </row>
    <row r="35422" spans="9:11">
      <c r="I35422" s="72"/>
      <c r="J35422" s="72"/>
      <c r="K35422" s="72"/>
    </row>
    <row r="35423" spans="9:11">
      <c r="I35423" s="72"/>
      <c r="J35423" s="72"/>
      <c r="K35423" s="72"/>
    </row>
    <row r="35424" spans="9:11">
      <c r="I35424" s="72"/>
      <c r="J35424" s="72"/>
      <c r="K35424" s="72"/>
    </row>
    <row r="35425" spans="9:11">
      <c r="I35425" s="72"/>
      <c r="J35425" s="72"/>
      <c r="K35425" s="72"/>
    </row>
    <row r="35426" spans="9:11">
      <c r="I35426" s="72"/>
      <c r="J35426" s="72"/>
      <c r="K35426" s="72"/>
    </row>
    <row r="35427" spans="9:11">
      <c r="I35427" s="72"/>
      <c r="J35427" s="72"/>
      <c r="K35427" s="72"/>
    </row>
    <row r="35428" spans="9:11">
      <c r="I35428" s="72"/>
      <c r="J35428" s="72"/>
      <c r="K35428" s="72"/>
    </row>
    <row r="35429" spans="9:11">
      <c r="I35429" s="72"/>
      <c r="J35429" s="72"/>
      <c r="K35429" s="72"/>
    </row>
    <row r="35430" spans="9:11">
      <c r="I35430" s="72"/>
      <c r="J35430" s="72"/>
      <c r="K35430" s="72"/>
    </row>
    <row r="35431" spans="9:11">
      <c r="I35431" s="72"/>
      <c r="J35431" s="72"/>
      <c r="K35431" s="72"/>
    </row>
    <row r="35432" spans="9:11">
      <c r="I35432" s="72"/>
      <c r="J35432" s="72"/>
      <c r="K35432" s="72"/>
    </row>
    <row r="35433" spans="9:11">
      <c r="I35433" s="72"/>
      <c r="J35433" s="72"/>
      <c r="K35433" s="72"/>
    </row>
    <row r="35434" spans="9:11">
      <c r="I35434" s="72"/>
      <c r="J35434" s="72"/>
      <c r="K35434" s="72"/>
    </row>
    <row r="35435" spans="9:11">
      <c r="I35435" s="72"/>
      <c r="J35435" s="72"/>
      <c r="K35435" s="72"/>
    </row>
    <row r="35436" spans="9:11">
      <c r="I35436" s="72"/>
      <c r="J35436" s="72"/>
      <c r="K35436" s="72"/>
    </row>
    <row r="35437" spans="9:11">
      <c r="I35437" s="72"/>
      <c r="J35437" s="72"/>
      <c r="K35437" s="72"/>
    </row>
    <row r="35438" spans="9:11">
      <c r="I35438" s="72"/>
      <c r="J35438" s="72"/>
      <c r="K35438" s="72"/>
    </row>
    <row r="35439" spans="9:11">
      <c r="I35439" s="72"/>
      <c r="J35439" s="72"/>
      <c r="K35439" s="72"/>
    </row>
    <row r="35440" spans="9:11">
      <c r="I35440" s="72"/>
      <c r="J35440" s="72"/>
      <c r="K35440" s="72"/>
    </row>
    <row r="35441" spans="9:11">
      <c r="I35441" s="72"/>
      <c r="J35441" s="72"/>
      <c r="K35441" s="72"/>
    </row>
    <row r="35442" spans="9:11">
      <c r="I35442" s="72"/>
      <c r="J35442" s="72"/>
      <c r="K35442" s="72"/>
    </row>
    <row r="35443" spans="9:11">
      <c r="I35443" s="72"/>
      <c r="J35443" s="72"/>
      <c r="K35443" s="72"/>
    </row>
    <row r="35444" spans="9:11">
      <c r="I35444" s="72"/>
      <c r="J35444" s="72"/>
      <c r="K35444" s="72"/>
    </row>
    <row r="35445" spans="9:11">
      <c r="I35445" s="72"/>
      <c r="J35445" s="72"/>
      <c r="K35445" s="72"/>
    </row>
    <row r="35446" spans="9:11">
      <c r="I35446" s="72"/>
      <c r="J35446" s="72"/>
      <c r="K35446" s="72"/>
    </row>
    <row r="35447" spans="9:11">
      <c r="I35447" s="72"/>
      <c r="J35447" s="72"/>
      <c r="K35447" s="72"/>
    </row>
    <row r="35448" spans="9:11">
      <c r="I35448" s="72"/>
      <c r="J35448" s="72"/>
      <c r="K35448" s="72"/>
    </row>
    <row r="35449" spans="9:11">
      <c r="I35449" s="72"/>
      <c r="J35449" s="72"/>
      <c r="K35449" s="72"/>
    </row>
    <row r="35450" spans="9:11">
      <c r="I35450" s="72"/>
      <c r="J35450" s="72"/>
      <c r="K35450" s="72"/>
    </row>
    <row r="35451" spans="9:11">
      <c r="I35451" s="72"/>
      <c r="J35451" s="72"/>
      <c r="K35451" s="72"/>
    </row>
    <row r="35452" spans="9:11">
      <c r="I35452" s="72"/>
      <c r="J35452" s="72"/>
      <c r="K35452" s="72"/>
    </row>
    <row r="35453" spans="9:11">
      <c r="I35453" s="72"/>
      <c r="J35453" s="72"/>
      <c r="K35453" s="72"/>
    </row>
    <row r="35454" spans="9:11">
      <c r="I35454" s="72"/>
      <c r="J35454" s="72"/>
      <c r="K35454" s="72"/>
    </row>
    <row r="35455" spans="9:11">
      <c r="I35455" s="72"/>
      <c r="J35455" s="72"/>
      <c r="K35455" s="72"/>
    </row>
    <row r="35456" spans="9:11">
      <c r="I35456" s="72"/>
      <c r="J35456" s="72"/>
      <c r="K35456" s="72"/>
    </row>
    <row r="35457" spans="9:11">
      <c r="I35457" s="72"/>
      <c r="J35457" s="72"/>
      <c r="K35457" s="72"/>
    </row>
    <row r="35458" spans="9:11">
      <c r="I35458" s="72"/>
      <c r="J35458" s="72"/>
      <c r="K35458" s="72"/>
    </row>
    <row r="35459" spans="9:11">
      <c r="I35459" s="72"/>
      <c r="J35459" s="72"/>
      <c r="K35459" s="72"/>
    </row>
    <row r="35460" spans="9:11">
      <c r="I35460" s="72"/>
      <c r="J35460" s="72"/>
      <c r="K35460" s="72"/>
    </row>
    <row r="35461" spans="9:11">
      <c r="I35461" s="72"/>
      <c r="J35461" s="72"/>
      <c r="K35461" s="72"/>
    </row>
    <row r="35462" spans="9:11">
      <c r="I35462" s="72"/>
      <c r="J35462" s="72"/>
      <c r="K35462" s="72"/>
    </row>
    <row r="35463" spans="9:11">
      <c r="I35463" s="72"/>
      <c r="J35463" s="72"/>
      <c r="K35463" s="72"/>
    </row>
    <row r="35464" spans="9:11">
      <c r="I35464" s="72"/>
      <c r="J35464" s="72"/>
      <c r="K35464" s="72"/>
    </row>
    <row r="35465" spans="9:11">
      <c r="I35465" s="72"/>
      <c r="J35465" s="72"/>
      <c r="K35465" s="72"/>
    </row>
    <row r="35466" spans="9:11">
      <c r="I35466" s="72"/>
      <c r="J35466" s="72"/>
      <c r="K35466" s="72"/>
    </row>
    <row r="35467" spans="9:11">
      <c r="I35467" s="72"/>
      <c r="J35467" s="72"/>
      <c r="K35467" s="72"/>
    </row>
    <row r="35468" spans="9:11">
      <c r="I35468" s="72"/>
      <c r="J35468" s="72"/>
      <c r="K35468" s="72"/>
    </row>
    <row r="35469" spans="9:11">
      <c r="I35469" s="72"/>
      <c r="J35469" s="72"/>
      <c r="K35469" s="72"/>
    </row>
    <row r="35470" spans="9:11">
      <c r="I35470" s="72"/>
      <c r="J35470" s="72"/>
      <c r="K35470" s="72"/>
    </row>
    <row r="35471" spans="9:11">
      <c r="I35471" s="72"/>
      <c r="J35471" s="72"/>
      <c r="K35471" s="72"/>
    </row>
    <row r="35472" spans="9:11">
      <c r="I35472" s="72"/>
      <c r="J35472" s="72"/>
      <c r="K35472" s="72"/>
    </row>
    <row r="35473" spans="9:11">
      <c r="I35473" s="72"/>
      <c r="J35473" s="72"/>
      <c r="K35473" s="72"/>
    </row>
    <row r="35474" spans="9:11">
      <c r="I35474" s="72"/>
      <c r="J35474" s="72"/>
      <c r="K35474" s="72"/>
    </row>
    <row r="35475" spans="9:11">
      <c r="I35475" s="72"/>
      <c r="J35475" s="72"/>
      <c r="K35475" s="72"/>
    </row>
    <row r="35476" spans="9:11">
      <c r="I35476" s="72"/>
      <c r="J35476" s="72"/>
      <c r="K35476" s="72"/>
    </row>
    <row r="35477" spans="9:11">
      <c r="I35477" s="72"/>
      <c r="J35477" s="72"/>
      <c r="K35477" s="72"/>
    </row>
    <row r="35478" spans="9:11">
      <c r="I35478" s="72"/>
      <c r="J35478" s="72"/>
      <c r="K35478" s="72"/>
    </row>
    <row r="35479" spans="9:11">
      <c r="I35479" s="72"/>
      <c r="J35479" s="72"/>
      <c r="K35479" s="72"/>
    </row>
    <row r="35480" spans="9:11">
      <c r="I35480" s="72"/>
      <c r="J35480" s="72"/>
      <c r="K35480" s="72"/>
    </row>
    <row r="35481" spans="9:11">
      <c r="I35481" s="72"/>
      <c r="J35481" s="72"/>
      <c r="K35481" s="72"/>
    </row>
    <row r="35482" spans="9:11">
      <c r="I35482" s="72"/>
      <c r="J35482" s="72"/>
      <c r="K35482" s="72"/>
    </row>
    <row r="35483" spans="9:11">
      <c r="I35483" s="72"/>
      <c r="J35483" s="72"/>
      <c r="K35483" s="72"/>
    </row>
    <row r="35484" spans="9:11">
      <c r="I35484" s="72"/>
      <c r="J35484" s="72"/>
      <c r="K35484" s="72"/>
    </row>
    <row r="35485" spans="9:11">
      <c r="I35485" s="72"/>
      <c r="J35485" s="72"/>
      <c r="K35485" s="72"/>
    </row>
    <row r="35486" spans="9:11">
      <c r="I35486" s="72"/>
      <c r="J35486" s="72"/>
      <c r="K35486" s="72"/>
    </row>
    <row r="35487" spans="9:11">
      <c r="I35487" s="72"/>
      <c r="J35487" s="72"/>
      <c r="K35487" s="72"/>
    </row>
    <row r="35488" spans="9:11">
      <c r="I35488" s="72"/>
      <c r="J35488" s="72"/>
      <c r="K35488" s="72"/>
    </row>
    <row r="35489" spans="9:11">
      <c r="I35489" s="72"/>
      <c r="J35489" s="72"/>
      <c r="K35489" s="72"/>
    </row>
    <row r="35490" spans="9:11">
      <c r="I35490" s="72"/>
      <c r="J35490" s="72"/>
      <c r="K35490" s="72"/>
    </row>
    <row r="35491" spans="9:11">
      <c r="I35491" s="72"/>
      <c r="J35491" s="72"/>
      <c r="K35491" s="72"/>
    </row>
    <row r="35492" spans="9:11">
      <c r="I35492" s="72"/>
      <c r="J35492" s="72"/>
      <c r="K35492" s="72"/>
    </row>
    <row r="35493" spans="9:11">
      <c r="I35493" s="72"/>
      <c r="J35493" s="72"/>
      <c r="K35493" s="72"/>
    </row>
    <row r="35494" spans="9:11">
      <c r="I35494" s="72"/>
      <c r="J35494" s="72"/>
      <c r="K35494" s="72"/>
    </row>
    <row r="35495" spans="9:11">
      <c r="I35495" s="72"/>
      <c r="J35495" s="72"/>
      <c r="K35495" s="72"/>
    </row>
    <row r="35496" spans="9:11">
      <c r="I35496" s="72"/>
      <c r="J35496" s="72"/>
      <c r="K35496" s="72"/>
    </row>
    <row r="35497" spans="9:11">
      <c r="I35497" s="72"/>
      <c r="J35497" s="72"/>
      <c r="K35497" s="72"/>
    </row>
    <row r="35498" spans="9:11">
      <c r="I35498" s="72"/>
      <c r="J35498" s="72"/>
      <c r="K35498" s="72"/>
    </row>
    <row r="35499" spans="9:11">
      <c r="I35499" s="72"/>
      <c r="J35499" s="72"/>
      <c r="K35499" s="72"/>
    </row>
    <row r="35500" spans="9:11">
      <c r="I35500" s="72"/>
      <c r="J35500" s="72"/>
      <c r="K35500" s="72"/>
    </row>
    <row r="35501" spans="9:11">
      <c r="I35501" s="72"/>
      <c r="J35501" s="72"/>
      <c r="K35501" s="72"/>
    </row>
    <row r="35502" spans="9:11">
      <c r="I35502" s="72"/>
      <c r="J35502" s="72"/>
      <c r="K35502" s="72"/>
    </row>
    <row r="35503" spans="9:11">
      <c r="I35503" s="72"/>
      <c r="J35503" s="72"/>
      <c r="K35503" s="72"/>
    </row>
    <row r="35504" spans="9:11">
      <c r="I35504" s="72"/>
      <c r="J35504" s="72"/>
      <c r="K35504" s="72"/>
    </row>
    <row r="35505" spans="9:11">
      <c r="I35505" s="72"/>
      <c r="J35505" s="72"/>
      <c r="K35505" s="72"/>
    </row>
    <row r="35506" spans="9:11">
      <c r="I35506" s="72"/>
      <c r="J35506" s="72"/>
      <c r="K35506" s="72"/>
    </row>
    <row r="35507" spans="9:11">
      <c r="I35507" s="72"/>
      <c r="J35507" s="72"/>
      <c r="K35507" s="72"/>
    </row>
    <row r="35508" spans="9:11">
      <c r="I35508" s="72"/>
      <c r="J35508" s="72"/>
      <c r="K35508" s="72"/>
    </row>
    <row r="35509" spans="9:11">
      <c r="I35509" s="72"/>
      <c r="J35509" s="72"/>
      <c r="K35509" s="72"/>
    </row>
    <row r="35510" spans="9:11">
      <c r="I35510" s="72"/>
      <c r="J35510" s="72"/>
      <c r="K35510" s="72"/>
    </row>
    <row r="35511" spans="9:11">
      <c r="I35511" s="72"/>
      <c r="J35511" s="72"/>
      <c r="K35511" s="72"/>
    </row>
    <row r="35512" spans="9:11">
      <c r="I35512" s="72"/>
      <c r="J35512" s="72"/>
      <c r="K35512" s="72"/>
    </row>
    <row r="35513" spans="9:11">
      <c r="I35513" s="72"/>
      <c r="J35513" s="72"/>
      <c r="K35513" s="72"/>
    </row>
    <row r="35514" spans="9:11">
      <c r="I35514" s="72"/>
      <c r="J35514" s="72"/>
      <c r="K35514" s="72"/>
    </row>
    <row r="35515" spans="9:11">
      <c r="I35515" s="72"/>
      <c r="J35515" s="72"/>
      <c r="K35515" s="72"/>
    </row>
    <row r="35516" spans="9:11">
      <c r="I35516" s="72"/>
      <c r="J35516" s="72"/>
      <c r="K35516" s="72"/>
    </row>
    <row r="35517" spans="9:11">
      <c r="I35517" s="72"/>
      <c r="J35517" s="72"/>
      <c r="K35517" s="72"/>
    </row>
    <row r="35518" spans="9:11">
      <c r="I35518" s="72"/>
      <c r="J35518" s="72"/>
      <c r="K35518" s="72"/>
    </row>
    <row r="35519" spans="9:11">
      <c r="I35519" s="72"/>
      <c r="J35519" s="72"/>
      <c r="K35519" s="72"/>
    </row>
    <row r="35520" spans="9:11">
      <c r="I35520" s="72"/>
      <c r="J35520" s="72"/>
      <c r="K35520" s="72"/>
    </row>
    <row r="35521" spans="9:11">
      <c r="I35521" s="72"/>
      <c r="J35521" s="72"/>
      <c r="K35521" s="72"/>
    </row>
    <row r="35522" spans="9:11">
      <c r="I35522" s="72"/>
      <c r="J35522" s="72"/>
      <c r="K35522" s="72"/>
    </row>
    <row r="35523" spans="9:11">
      <c r="I35523" s="72"/>
      <c r="J35523" s="72"/>
      <c r="K35523" s="72"/>
    </row>
    <row r="35524" spans="9:11">
      <c r="I35524" s="72"/>
      <c r="J35524" s="72"/>
      <c r="K35524" s="72"/>
    </row>
    <row r="35525" spans="9:11">
      <c r="I35525" s="72"/>
      <c r="J35525" s="72"/>
      <c r="K35525" s="72"/>
    </row>
    <row r="35526" spans="9:11">
      <c r="I35526" s="72"/>
      <c r="J35526" s="72"/>
      <c r="K35526" s="72"/>
    </row>
    <row r="35527" spans="9:11">
      <c r="I35527" s="72"/>
      <c r="J35527" s="72"/>
      <c r="K35527" s="72"/>
    </row>
    <row r="35528" spans="9:11">
      <c r="I35528" s="72"/>
      <c r="J35528" s="72"/>
      <c r="K35528" s="72"/>
    </row>
    <row r="35529" spans="9:11">
      <c r="I35529" s="72"/>
      <c r="J35529" s="72"/>
      <c r="K35529" s="72"/>
    </row>
    <row r="35530" spans="9:11">
      <c r="I35530" s="72"/>
      <c r="J35530" s="72"/>
      <c r="K35530" s="72"/>
    </row>
    <row r="35531" spans="9:11">
      <c r="I35531" s="72"/>
      <c r="J35531" s="72"/>
      <c r="K35531" s="72"/>
    </row>
    <row r="35532" spans="9:11">
      <c r="I35532" s="72"/>
      <c r="J35532" s="72"/>
      <c r="K35532" s="72"/>
    </row>
    <row r="35533" spans="9:11">
      <c r="I35533" s="72"/>
      <c r="J35533" s="72"/>
      <c r="K35533" s="72"/>
    </row>
    <row r="35534" spans="9:11">
      <c r="I35534" s="72"/>
      <c r="J35534" s="72"/>
      <c r="K35534" s="72"/>
    </row>
    <row r="35535" spans="9:11">
      <c r="I35535" s="72"/>
      <c r="J35535" s="72"/>
      <c r="K35535" s="72"/>
    </row>
    <row r="35536" spans="9:11">
      <c r="I35536" s="72"/>
      <c r="J35536" s="72"/>
      <c r="K35536" s="72"/>
    </row>
    <row r="35537" spans="9:11">
      <c r="I35537" s="72"/>
      <c r="J35537" s="72"/>
      <c r="K35537" s="72"/>
    </row>
    <row r="35538" spans="9:11">
      <c r="I35538" s="72"/>
      <c r="J35538" s="72"/>
      <c r="K35538" s="72"/>
    </row>
    <row r="35539" spans="9:11">
      <c r="I35539" s="72"/>
      <c r="J35539" s="72"/>
      <c r="K35539" s="72"/>
    </row>
    <row r="35540" spans="9:11">
      <c r="I35540" s="72"/>
      <c r="J35540" s="72"/>
      <c r="K35540" s="72"/>
    </row>
    <row r="35541" spans="9:11">
      <c r="I35541" s="72"/>
      <c r="J35541" s="72"/>
      <c r="K35541" s="72"/>
    </row>
    <row r="35542" spans="9:11">
      <c r="I35542" s="72"/>
      <c r="J35542" s="72"/>
      <c r="K35542" s="72"/>
    </row>
    <row r="35543" spans="9:11">
      <c r="I35543" s="72"/>
      <c r="J35543" s="72"/>
      <c r="K35543" s="72"/>
    </row>
    <row r="35544" spans="9:11">
      <c r="I35544" s="72"/>
      <c r="J35544" s="72"/>
      <c r="K35544" s="72"/>
    </row>
    <row r="35545" spans="9:11">
      <c r="I35545" s="72"/>
      <c r="J35545" s="72"/>
      <c r="K35545" s="72"/>
    </row>
    <row r="35546" spans="9:11">
      <c r="I35546" s="72"/>
      <c r="J35546" s="72"/>
      <c r="K35546" s="72"/>
    </row>
    <row r="35547" spans="9:11">
      <c r="I35547" s="72"/>
      <c r="J35547" s="72"/>
      <c r="K35547" s="72"/>
    </row>
    <row r="35548" spans="9:11">
      <c r="I35548" s="72"/>
      <c r="J35548" s="72"/>
      <c r="K35548" s="72"/>
    </row>
    <row r="35549" spans="9:11">
      <c r="I35549" s="72"/>
      <c r="J35549" s="72"/>
      <c r="K35549" s="72"/>
    </row>
    <row r="35550" spans="9:11">
      <c r="I35550" s="72"/>
      <c r="J35550" s="72"/>
      <c r="K35550" s="72"/>
    </row>
    <row r="35551" spans="9:11">
      <c r="I35551" s="72"/>
      <c r="J35551" s="72"/>
      <c r="K35551" s="72"/>
    </row>
    <row r="35552" spans="9:11">
      <c r="I35552" s="72"/>
      <c r="J35552" s="72"/>
      <c r="K35552" s="72"/>
    </row>
    <row r="35553" spans="9:11">
      <c r="I35553" s="72"/>
      <c r="J35553" s="72"/>
      <c r="K35553" s="72"/>
    </row>
    <row r="35554" spans="9:11">
      <c r="I35554" s="72"/>
      <c r="J35554" s="72"/>
      <c r="K35554" s="72"/>
    </row>
    <row r="35555" spans="9:11">
      <c r="I35555" s="72"/>
      <c r="J35555" s="72"/>
      <c r="K35555" s="72"/>
    </row>
    <row r="35556" spans="9:11">
      <c r="I35556" s="72"/>
      <c r="J35556" s="72"/>
      <c r="K35556" s="72"/>
    </row>
    <row r="35557" spans="9:11">
      <c r="I35557" s="72"/>
      <c r="J35557" s="72"/>
      <c r="K35557" s="72"/>
    </row>
    <row r="35558" spans="9:11">
      <c r="I35558" s="72"/>
      <c r="J35558" s="72"/>
      <c r="K35558" s="72"/>
    </row>
    <row r="35559" spans="9:11">
      <c r="I35559" s="72"/>
      <c r="J35559" s="72"/>
      <c r="K35559" s="72"/>
    </row>
    <row r="35560" spans="9:11">
      <c r="I35560" s="72"/>
      <c r="J35560" s="72"/>
      <c r="K35560" s="72"/>
    </row>
    <row r="35561" spans="9:11">
      <c r="I35561" s="72"/>
      <c r="J35561" s="72"/>
      <c r="K35561" s="72"/>
    </row>
    <row r="35562" spans="9:11">
      <c r="I35562" s="72"/>
      <c r="J35562" s="72"/>
      <c r="K35562" s="72"/>
    </row>
    <row r="35563" spans="9:11">
      <c r="I35563" s="72"/>
      <c r="J35563" s="72"/>
      <c r="K35563" s="72"/>
    </row>
    <row r="35564" spans="9:11">
      <c r="I35564" s="72"/>
      <c r="J35564" s="72"/>
      <c r="K35564" s="72"/>
    </row>
    <row r="35565" spans="9:11">
      <c r="I35565" s="72"/>
      <c r="J35565" s="72"/>
      <c r="K35565" s="72"/>
    </row>
    <row r="35566" spans="9:11">
      <c r="I35566" s="72"/>
      <c r="J35566" s="72"/>
      <c r="K35566" s="72"/>
    </row>
    <row r="35567" spans="9:11">
      <c r="I35567" s="72"/>
      <c r="J35567" s="72"/>
      <c r="K35567" s="72"/>
    </row>
    <row r="35568" spans="9:11">
      <c r="I35568" s="72"/>
      <c r="J35568" s="72"/>
      <c r="K35568" s="72"/>
    </row>
    <row r="35569" spans="9:11">
      <c r="I35569" s="72"/>
      <c r="J35569" s="72"/>
      <c r="K35569" s="72"/>
    </row>
    <row r="35570" spans="9:11">
      <c r="I35570" s="72"/>
      <c r="J35570" s="72"/>
      <c r="K35570" s="72"/>
    </row>
    <row r="35571" spans="9:11">
      <c r="I35571" s="72"/>
      <c r="J35571" s="72"/>
      <c r="K35571" s="72"/>
    </row>
    <row r="35572" spans="9:11">
      <c r="I35572" s="72"/>
      <c r="J35572" s="72"/>
      <c r="K35572" s="72"/>
    </row>
    <row r="35573" spans="9:11">
      <c r="I35573" s="72"/>
      <c r="J35573" s="72"/>
      <c r="K35573" s="72"/>
    </row>
    <row r="35574" spans="9:11">
      <c r="I35574" s="72"/>
      <c r="J35574" s="72"/>
      <c r="K35574" s="72"/>
    </row>
    <row r="35575" spans="9:11">
      <c r="I35575" s="72"/>
      <c r="J35575" s="72"/>
      <c r="K35575" s="72"/>
    </row>
    <row r="35576" spans="9:11">
      <c r="I35576" s="72"/>
      <c r="J35576" s="72"/>
      <c r="K35576" s="72"/>
    </row>
    <row r="35577" spans="9:11">
      <c r="I35577" s="72"/>
      <c r="J35577" s="72"/>
      <c r="K35577" s="72"/>
    </row>
    <row r="35578" spans="9:11">
      <c r="I35578" s="72"/>
      <c r="J35578" s="72"/>
      <c r="K35578" s="72"/>
    </row>
    <row r="35579" spans="9:11">
      <c r="I35579" s="72"/>
      <c r="J35579" s="72"/>
      <c r="K35579" s="72"/>
    </row>
    <row r="35580" spans="9:11">
      <c r="I35580" s="72"/>
      <c r="J35580" s="72"/>
      <c r="K35580" s="72"/>
    </row>
    <row r="35581" spans="9:11">
      <c r="I35581" s="72"/>
      <c r="J35581" s="72"/>
      <c r="K35581" s="72"/>
    </row>
    <row r="35582" spans="9:11">
      <c r="I35582" s="72"/>
      <c r="J35582" s="72"/>
      <c r="K35582" s="72"/>
    </row>
    <row r="35583" spans="9:11">
      <c r="I35583" s="72"/>
      <c r="J35583" s="72"/>
      <c r="K35583" s="72"/>
    </row>
    <row r="35584" spans="9:11">
      <c r="I35584" s="72"/>
      <c r="J35584" s="72"/>
      <c r="K35584" s="72"/>
    </row>
    <row r="35585" spans="9:11">
      <c r="I35585" s="72"/>
      <c r="J35585" s="72"/>
      <c r="K35585" s="72"/>
    </row>
    <row r="35586" spans="9:11">
      <c r="I35586" s="72"/>
      <c r="J35586" s="72"/>
      <c r="K35586" s="72"/>
    </row>
    <row r="35587" spans="9:11">
      <c r="I35587" s="72"/>
      <c r="J35587" s="72"/>
      <c r="K35587" s="72"/>
    </row>
    <row r="35588" spans="9:11">
      <c r="I35588" s="72"/>
      <c r="J35588" s="72"/>
      <c r="K35588" s="72"/>
    </row>
    <row r="35589" spans="9:11">
      <c r="I35589" s="72"/>
      <c r="J35589" s="72"/>
      <c r="K35589" s="72"/>
    </row>
    <row r="35590" spans="9:11">
      <c r="I35590" s="72"/>
      <c r="J35590" s="72"/>
      <c r="K35590" s="72"/>
    </row>
    <row r="35591" spans="9:11">
      <c r="I35591" s="72"/>
      <c r="J35591" s="72"/>
      <c r="K35591" s="72"/>
    </row>
    <row r="35592" spans="9:11">
      <c r="I35592" s="72"/>
      <c r="J35592" s="72"/>
      <c r="K35592" s="72"/>
    </row>
    <row r="35593" spans="9:11">
      <c r="I35593" s="72"/>
      <c r="J35593" s="72"/>
      <c r="K35593" s="72"/>
    </row>
    <row r="35594" spans="9:11">
      <c r="I35594" s="72"/>
      <c r="J35594" s="72"/>
      <c r="K35594" s="72"/>
    </row>
    <row r="35595" spans="9:11">
      <c r="I35595" s="72"/>
      <c r="J35595" s="72"/>
      <c r="K35595" s="72"/>
    </row>
    <row r="35596" spans="9:11">
      <c r="I35596" s="72"/>
      <c r="J35596" s="72"/>
      <c r="K35596" s="72"/>
    </row>
    <row r="35597" spans="9:11">
      <c r="I35597" s="72"/>
      <c r="J35597" s="72"/>
      <c r="K35597" s="72"/>
    </row>
    <row r="35598" spans="9:11">
      <c r="I35598" s="72"/>
      <c r="J35598" s="72"/>
      <c r="K35598" s="72"/>
    </row>
    <row r="35599" spans="9:11">
      <c r="I35599" s="72"/>
      <c r="J35599" s="72"/>
      <c r="K35599" s="72"/>
    </row>
    <row r="35600" spans="9:11">
      <c r="I35600" s="72"/>
      <c r="J35600" s="72"/>
      <c r="K35600" s="72"/>
    </row>
    <row r="35601" spans="9:11">
      <c r="I35601" s="72"/>
      <c r="J35601" s="72"/>
      <c r="K35601" s="72"/>
    </row>
    <row r="35602" spans="9:11">
      <c r="I35602" s="72"/>
      <c r="J35602" s="72"/>
      <c r="K35602" s="72"/>
    </row>
    <row r="35603" spans="9:11">
      <c r="I35603" s="72"/>
      <c r="J35603" s="72"/>
      <c r="K35603" s="72"/>
    </row>
    <row r="35604" spans="9:11">
      <c r="I35604" s="72"/>
      <c r="J35604" s="72"/>
      <c r="K35604" s="72"/>
    </row>
    <row r="35605" spans="9:11">
      <c r="I35605" s="72"/>
      <c r="J35605" s="72"/>
      <c r="K35605" s="72"/>
    </row>
    <row r="35606" spans="9:11">
      <c r="I35606" s="72"/>
      <c r="J35606" s="72"/>
      <c r="K35606" s="72"/>
    </row>
    <row r="35607" spans="9:11">
      <c r="I35607" s="72"/>
      <c r="J35607" s="72"/>
      <c r="K35607" s="72"/>
    </row>
    <row r="35608" spans="9:11">
      <c r="I35608" s="72"/>
      <c r="J35608" s="72"/>
      <c r="K35608" s="72"/>
    </row>
    <row r="35609" spans="9:11">
      <c r="I35609" s="72"/>
      <c r="J35609" s="72"/>
      <c r="K35609" s="72"/>
    </row>
    <row r="35610" spans="9:11">
      <c r="I35610" s="72"/>
      <c r="J35610" s="72"/>
      <c r="K35610" s="72"/>
    </row>
    <row r="35611" spans="9:11">
      <c r="I35611" s="72"/>
      <c r="J35611" s="72"/>
      <c r="K35611" s="72"/>
    </row>
    <row r="35612" spans="9:11">
      <c r="I35612" s="72"/>
      <c r="J35612" s="72"/>
      <c r="K35612" s="72"/>
    </row>
    <row r="35613" spans="9:11">
      <c r="I35613" s="72"/>
      <c r="J35613" s="72"/>
      <c r="K35613" s="72"/>
    </row>
    <row r="35614" spans="9:11">
      <c r="I35614" s="72"/>
      <c r="J35614" s="72"/>
      <c r="K35614" s="72"/>
    </row>
    <row r="35615" spans="9:11">
      <c r="I35615" s="72"/>
      <c r="J35615" s="72"/>
      <c r="K35615" s="72"/>
    </row>
    <row r="35616" spans="9:11">
      <c r="I35616" s="72"/>
      <c r="J35616" s="72"/>
      <c r="K35616" s="72"/>
    </row>
    <row r="35617" spans="9:11">
      <c r="I35617" s="72"/>
      <c r="J35617" s="72"/>
      <c r="K35617" s="72"/>
    </row>
    <row r="35618" spans="9:11">
      <c r="I35618" s="72"/>
      <c r="J35618" s="72"/>
      <c r="K35618" s="72"/>
    </row>
    <row r="35619" spans="9:11">
      <c r="I35619" s="72"/>
      <c r="J35619" s="72"/>
      <c r="K35619" s="72"/>
    </row>
    <row r="35620" spans="9:11">
      <c r="I35620" s="72"/>
      <c r="J35620" s="72"/>
      <c r="K35620" s="72"/>
    </row>
    <row r="35621" spans="9:11">
      <c r="I35621" s="72"/>
      <c r="J35621" s="72"/>
      <c r="K35621" s="72"/>
    </row>
    <row r="35622" spans="9:11">
      <c r="I35622" s="72"/>
      <c r="J35622" s="72"/>
      <c r="K35622" s="72"/>
    </row>
    <row r="35623" spans="9:11">
      <c r="I35623" s="72"/>
      <c r="J35623" s="72"/>
      <c r="K35623" s="72"/>
    </row>
    <row r="35624" spans="9:11">
      <c r="I35624" s="72"/>
      <c r="J35624" s="72"/>
      <c r="K35624" s="72"/>
    </row>
    <row r="35625" spans="9:11">
      <c r="I35625" s="72"/>
      <c r="J35625" s="72"/>
      <c r="K35625" s="72"/>
    </row>
    <row r="35626" spans="9:11">
      <c r="I35626" s="72"/>
      <c r="J35626" s="72"/>
      <c r="K35626" s="72"/>
    </row>
    <row r="35627" spans="9:11">
      <c r="I35627" s="72"/>
      <c r="J35627" s="72"/>
      <c r="K35627" s="72"/>
    </row>
    <row r="35628" spans="9:11">
      <c r="I35628" s="72"/>
      <c r="J35628" s="72"/>
      <c r="K35628" s="72"/>
    </row>
    <row r="35629" spans="9:11">
      <c r="I35629" s="72"/>
      <c r="J35629" s="72"/>
      <c r="K35629" s="72"/>
    </row>
    <row r="35630" spans="9:11">
      <c r="I35630" s="72"/>
      <c r="J35630" s="72"/>
      <c r="K35630" s="72"/>
    </row>
    <row r="35631" spans="9:11">
      <c r="I35631" s="72"/>
      <c r="J35631" s="72"/>
      <c r="K35631" s="72"/>
    </row>
    <row r="35632" spans="9:11">
      <c r="I35632" s="72"/>
      <c r="J35632" s="72"/>
      <c r="K35632" s="72"/>
    </row>
    <row r="35633" spans="9:11">
      <c r="I35633" s="72"/>
      <c r="J35633" s="72"/>
      <c r="K35633" s="72"/>
    </row>
    <row r="35634" spans="9:11">
      <c r="I35634" s="72"/>
      <c r="J35634" s="72"/>
      <c r="K35634" s="72"/>
    </row>
    <row r="35635" spans="9:11">
      <c r="I35635" s="72"/>
      <c r="J35635" s="72"/>
      <c r="K35635" s="72"/>
    </row>
    <row r="35636" spans="9:11">
      <c r="I35636" s="72"/>
      <c r="J35636" s="72"/>
      <c r="K35636" s="72"/>
    </row>
    <row r="35637" spans="9:11">
      <c r="I35637" s="72"/>
      <c r="J35637" s="72"/>
      <c r="K35637" s="72"/>
    </row>
    <row r="35638" spans="9:11">
      <c r="I35638" s="72"/>
      <c r="J35638" s="72"/>
      <c r="K35638" s="72"/>
    </row>
    <row r="35639" spans="9:11">
      <c r="I35639" s="72"/>
      <c r="J35639" s="72"/>
      <c r="K35639" s="72"/>
    </row>
    <row r="35640" spans="9:11">
      <c r="I35640" s="72"/>
      <c r="J35640" s="72"/>
      <c r="K35640" s="72"/>
    </row>
    <row r="35641" spans="9:11">
      <c r="I35641" s="72"/>
      <c r="J35641" s="72"/>
      <c r="K35641" s="72"/>
    </row>
    <row r="35642" spans="9:11">
      <c r="I35642" s="72"/>
      <c r="J35642" s="72"/>
      <c r="K35642" s="72"/>
    </row>
    <row r="35643" spans="9:11">
      <c r="I35643" s="72"/>
      <c r="J35643" s="72"/>
      <c r="K35643" s="72"/>
    </row>
    <row r="35644" spans="9:11">
      <c r="I35644" s="72"/>
      <c r="J35644" s="72"/>
      <c r="K35644" s="72"/>
    </row>
    <row r="35645" spans="9:11">
      <c r="I35645" s="72"/>
      <c r="J35645" s="72"/>
      <c r="K35645" s="72"/>
    </row>
    <row r="35646" spans="9:11">
      <c r="I35646" s="72"/>
      <c r="J35646" s="72"/>
      <c r="K35646" s="72"/>
    </row>
    <row r="35647" spans="9:11">
      <c r="I35647" s="72"/>
      <c r="J35647" s="72"/>
      <c r="K35647" s="72"/>
    </row>
    <row r="35648" spans="9:11">
      <c r="I35648" s="72"/>
      <c r="J35648" s="72"/>
      <c r="K35648" s="72"/>
    </row>
    <row r="35649" spans="9:11">
      <c r="I35649" s="72"/>
      <c r="J35649" s="72"/>
      <c r="K35649" s="72"/>
    </row>
    <row r="35650" spans="9:11">
      <c r="I35650" s="72"/>
      <c r="J35650" s="72"/>
      <c r="K35650" s="72"/>
    </row>
    <row r="35651" spans="9:11">
      <c r="I35651" s="72"/>
      <c r="J35651" s="72"/>
      <c r="K35651" s="72"/>
    </row>
    <row r="35652" spans="9:11">
      <c r="I35652" s="72"/>
      <c r="J35652" s="72"/>
      <c r="K35652" s="72"/>
    </row>
    <row r="35653" spans="9:11">
      <c r="I35653" s="72"/>
      <c r="J35653" s="72"/>
      <c r="K35653" s="72"/>
    </row>
    <row r="35654" spans="9:11">
      <c r="I35654" s="72"/>
      <c r="J35654" s="72"/>
      <c r="K35654" s="72"/>
    </row>
    <row r="35655" spans="9:11">
      <c r="I35655" s="72"/>
      <c r="J35655" s="72"/>
      <c r="K35655" s="72"/>
    </row>
    <row r="35656" spans="9:11">
      <c r="I35656" s="72"/>
      <c r="J35656" s="72"/>
      <c r="K35656" s="72"/>
    </row>
    <row r="35657" spans="9:11">
      <c r="I35657" s="72"/>
      <c r="J35657" s="72"/>
      <c r="K35657" s="72"/>
    </row>
    <row r="35658" spans="9:11">
      <c r="I35658" s="72"/>
      <c r="J35658" s="72"/>
      <c r="K35658" s="72"/>
    </row>
    <row r="35659" spans="9:11">
      <c r="I35659" s="72"/>
      <c r="J35659" s="72"/>
      <c r="K35659" s="72"/>
    </row>
    <row r="35660" spans="9:11">
      <c r="I35660" s="72"/>
      <c r="J35660" s="72"/>
      <c r="K35660" s="72"/>
    </row>
    <row r="35661" spans="9:11">
      <c r="I35661" s="72"/>
      <c r="J35661" s="72"/>
      <c r="K35661" s="72"/>
    </row>
    <row r="35662" spans="9:11">
      <c r="I35662" s="72"/>
      <c r="J35662" s="72"/>
      <c r="K35662" s="72"/>
    </row>
    <row r="35663" spans="9:11">
      <c r="I35663" s="72"/>
      <c r="J35663" s="72"/>
      <c r="K35663" s="72"/>
    </row>
    <row r="35664" spans="9:11">
      <c r="I35664" s="72"/>
      <c r="J35664" s="72"/>
      <c r="K35664" s="72"/>
    </row>
    <row r="35665" spans="9:11">
      <c r="I35665" s="72"/>
      <c r="J35665" s="72"/>
      <c r="K35665" s="72"/>
    </row>
    <row r="35666" spans="9:11">
      <c r="I35666" s="72"/>
      <c r="J35666" s="72"/>
      <c r="K35666" s="72"/>
    </row>
    <row r="35667" spans="9:11">
      <c r="I35667" s="72"/>
      <c r="J35667" s="72"/>
      <c r="K35667" s="72"/>
    </row>
    <row r="35668" spans="9:11">
      <c r="I35668" s="72"/>
      <c r="J35668" s="72"/>
      <c r="K35668" s="72"/>
    </row>
    <row r="35669" spans="9:11">
      <c r="I35669" s="72"/>
      <c r="J35669" s="72"/>
      <c r="K35669" s="72"/>
    </row>
    <row r="35670" spans="9:11">
      <c r="I35670" s="72"/>
      <c r="J35670" s="72"/>
      <c r="K35670" s="72"/>
    </row>
    <row r="35671" spans="9:11">
      <c r="I35671" s="72"/>
      <c r="J35671" s="72"/>
      <c r="K35671" s="72"/>
    </row>
    <row r="35672" spans="9:11">
      <c r="I35672" s="72"/>
      <c r="J35672" s="72"/>
      <c r="K35672" s="72"/>
    </row>
    <row r="35673" spans="9:11">
      <c r="I35673" s="72"/>
      <c r="J35673" s="72"/>
      <c r="K35673" s="72"/>
    </row>
    <row r="35674" spans="9:11">
      <c r="I35674" s="72"/>
      <c r="J35674" s="72"/>
      <c r="K35674" s="72"/>
    </row>
    <row r="35675" spans="9:11">
      <c r="I35675" s="72"/>
      <c r="J35675" s="72"/>
      <c r="K35675" s="72"/>
    </row>
    <row r="35676" spans="9:11">
      <c r="I35676" s="72"/>
      <c r="J35676" s="72"/>
      <c r="K35676" s="72"/>
    </row>
    <row r="35677" spans="9:11">
      <c r="I35677" s="72"/>
      <c r="J35677" s="72"/>
      <c r="K35677" s="72"/>
    </row>
    <row r="35678" spans="9:11">
      <c r="I35678" s="72"/>
      <c r="J35678" s="72"/>
      <c r="K35678" s="72"/>
    </row>
    <row r="35679" spans="9:11">
      <c r="I35679" s="72"/>
      <c r="J35679" s="72"/>
      <c r="K35679" s="72"/>
    </row>
    <row r="35680" spans="9:11">
      <c r="I35680" s="72"/>
      <c r="J35680" s="72"/>
      <c r="K35680" s="72"/>
    </row>
    <row r="35681" spans="9:11">
      <c r="I35681" s="72"/>
      <c r="J35681" s="72"/>
      <c r="K35681" s="72"/>
    </row>
    <row r="35682" spans="9:11">
      <c r="I35682" s="72"/>
      <c r="J35682" s="72"/>
      <c r="K35682" s="72"/>
    </row>
    <row r="35683" spans="9:11">
      <c r="I35683" s="72"/>
      <c r="J35683" s="72"/>
      <c r="K35683" s="72"/>
    </row>
    <row r="35684" spans="9:11">
      <c r="I35684" s="72"/>
      <c r="J35684" s="72"/>
      <c r="K35684" s="72"/>
    </row>
    <row r="35685" spans="9:11">
      <c r="I35685" s="72"/>
      <c r="J35685" s="72"/>
      <c r="K35685" s="72"/>
    </row>
    <row r="35686" spans="9:11">
      <c r="I35686" s="72"/>
      <c r="J35686" s="72"/>
      <c r="K35686" s="72"/>
    </row>
    <row r="35687" spans="9:11">
      <c r="I35687" s="72"/>
      <c r="J35687" s="72"/>
      <c r="K35687" s="72"/>
    </row>
    <row r="35688" spans="9:11">
      <c r="I35688" s="72"/>
      <c r="J35688" s="72"/>
      <c r="K35688" s="72"/>
    </row>
    <row r="35689" spans="9:11">
      <c r="I35689" s="72"/>
      <c r="J35689" s="72"/>
      <c r="K35689" s="72"/>
    </row>
    <row r="35690" spans="9:11">
      <c r="I35690" s="72"/>
      <c r="J35690" s="72"/>
      <c r="K35690" s="72"/>
    </row>
    <row r="35691" spans="9:11">
      <c r="I35691" s="72"/>
      <c r="J35691" s="72"/>
      <c r="K35691" s="72"/>
    </row>
    <row r="35692" spans="9:11">
      <c r="I35692" s="72"/>
      <c r="J35692" s="72"/>
      <c r="K35692" s="72"/>
    </row>
    <row r="35693" spans="9:11">
      <c r="I35693" s="72"/>
      <c r="J35693" s="72"/>
      <c r="K35693" s="72"/>
    </row>
    <row r="35694" spans="9:11">
      <c r="I35694" s="72"/>
      <c r="J35694" s="72"/>
      <c r="K35694" s="72"/>
    </row>
    <row r="35695" spans="9:11">
      <c r="I35695" s="72"/>
      <c r="J35695" s="72"/>
      <c r="K35695" s="72"/>
    </row>
    <row r="35696" spans="9:11">
      <c r="I35696" s="72"/>
      <c r="J35696" s="72"/>
      <c r="K35696" s="72"/>
    </row>
    <row r="35697" spans="9:11">
      <c r="I35697" s="72"/>
      <c r="J35697" s="72"/>
      <c r="K35697" s="72"/>
    </row>
    <row r="35698" spans="9:11">
      <c r="I35698" s="72"/>
      <c r="J35698" s="72"/>
      <c r="K35698" s="72"/>
    </row>
    <row r="35699" spans="9:11">
      <c r="I35699" s="72"/>
      <c r="J35699" s="72"/>
      <c r="K35699" s="72"/>
    </row>
    <row r="35700" spans="9:11">
      <c r="I35700" s="72"/>
      <c r="J35700" s="72"/>
      <c r="K35700" s="72"/>
    </row>
    <row r="35701" spans="9:11">
      <c r="I35701" s="72"/>
      <c r="J35701" s="72"/>
      <c r="K35701" s="72"/>
    </row>
    <row r="35702" spans="9:11">
      <c r="I35702" s="72"/>
      <c r="J35702" s="72"/>
      <c r="K35702" s="72"/>
    </row>
    <row r="35703" spans="9:11">
      <c r="I35703" s="72"/>
      <c r="J35703" s="72"/>
      <c r="K35703" s="72"/>
    </row>
    <row r="35704" spans="9:11">
      <c r="I35704" s="72"/>
      <c r="J35704" s="72"/>
      <c r="K35704" s="72"/>
    </row>
    <row r="35705" spans="9:11">
      <c r="I35705" s="72"/>
      <c r="J35705" s="72"/>
      <c r="K35705" s="72"/>
    </row>
    <row r="35706" spans="9:11">
      <c r="I35706" s="72"/>
      <c r="J35706" s="72"/>
      <c r="K35706" s="72"/>
    </row>
    <row r="35707" spans="9:11">
      <c r="I35707" s="72"/>
      <c r="J35707" s="72"/>
      <c r="K35707" s="72"/>
    </row>
    <row r="35708" spans="9:11">
      <c r="I35708" s="72"/>
      <c r="J35708" s="72"/>
      <c r="K35708" s="72"/>
    </row>
    <row r="35709" spans="9:11">
      <c r="I35709" s="72"/>
      <c r="J35709" s="72"/>
      <c r="K35709" s="72"/>
    </row>
    <row r="35710" spans="9:11">
      <c r="I35710" s="72"/>
      <c r="J35710" s="72"/>
      <c r="K35710" s="72"/>
    </row>
    <row r="35711" spans="9:11">
      <c r="I35711" s="72"/>
      <c r="J35711" s="72"/>
      <c r="K35711" s="72"/>
    </row>
    <row r="35712" spans="9:11">
      <c r="I35712" s="72"/>
      <c r="J35712" s="72"/>
      <c r="K35712" s="72"/>
    </row>
    <row r="35713" spans="9:11">
      <c r="I35713" s="72"/>
      <c r="J35713" s="72"/>
      <c r="K35713" s="72"/>
    </row>
    <row r="35714" spans="9:11">
      <c r="I35714" s="72"/>
      <c r="J35714" s="72"/>
      <c r="K35714" s="72"/>
    </row>
    <row r="35715" spans="9:11">
      <c r="I35715" s="72"/>
      <c r="J35715" s="72"/>
      <c r="K35715" s="72"/>
    </row>
    <row r="35716" spans="9:11">
      <c r="I35716" s="72"/>
      <c r="J35716" s="72"/>
      <c r="K35716" s="72"/>
    </row>
    <row r="35717" spans="9:11">
      <c r="I35717" s="72"/>
      <c r="J35717" s="72"/>
      <c r="K35717" s="72"/>
    </row>
    <row r="35718" spans="9:11">
      <c r="I35718" s="72"/>
      <c r="J35718" s="72"/>
      <c r="K35718" s="72"/>
    </row>
    <row r="35719" spans="9:11">
      <c r="I35719" s="72"/>
      <c r="J35719" s="72"/>
      <c r="K35719" s="72"/>
    </row>
    <row r="35720" spans="9:11">
      <c r="I35720" s="72"/>
      <c r="J35720" s="72"/>
      <c r="K35720" s="72"/>
    </row>
    <row r="35721" spans="9:11">
      <c r="I35721" s="72"/>
      <c r="J35721" s="72"/>
      <c r="K35721" s="72"/>
    </row>
    <row r="35722" spans="9:11">
      <c r="I35722" s="72"/>
      <c r="J35722" s="72"/>
      <c r="K35722" s="72"/>
    </row>
    <row r="35723" spans="9:11">
      <c r="I35723" s="72"/>
      <c r="J35723" s="72"/>
      <c r="K35723" s="72"/>
    </row>
    <row r="35724" spans="9:11">
      <c r="I35724" s="72"/>
      <c r="J35724" s="72"/>
      <c r="K35724" s="72"/>
    </row>
    <row r="35725" spans="9:11">
      <c r="I35725" s="72"/>
      <c r="J35725" s="72"/>
      <c r="K35725" s="72"/>
    </row>
    <row r="35726" spans="9:11">
      <c r="I35726" s="72"/>
      <c r="J35726" s="72"/>
      <c r="K35726" s="72"/>
    </row>
    <row r="35727" spans="9:11">
      <c r="I35727" s="72"/>
      <c r="J35727" s="72"/>
      <c r="K35727" s="72"/>
    </row>
    <row r="35728" spans="9:11">
      <c r="I35728" s="72"/>
      <c r="J35728" s="72"/>
      <c r="K35728" s="72"/>
    </row>
    <row r="35729" spans="9:11">
      <c r="I35729" s="72"/>
      <c r="J35729" s="72"/>
      <c r="K35729" s="72"/>
    </row>
    <row r="35730" spans="9:11">
      <c r="I35730" s="72"/>
      <c r="J35730" s="72"/>
      <c r="K35730" s="72"/>
    </row>
    <row r="35731" spans="9:11">
      <c r="I35731" s="72"/>
      <c r="J35731" s="72"/>
      <c r="K35731" s="72"/>
    </row>
    <row r="35732" spans="9:11">
      <c r="I35732" s="72"/>
      <c r="J35732" s="72"/>
      <c r="K35732" s="72"/>
    </row>
    <row r="35733" spans="9:11">
      <c r="I35733" s="72"/>
      <c r="J35733" s="72"/>
      <c r="K35733" s="72"/>
    </row>
    <row r="35734" spans="9:11">
      <c r="I35734" s="72"/>
      <c r="J35734" s="72"/>
      <c r="K35734" s="72"/>
    </row>
    <row r="35735" spans="9:11">
      <c r="I35735" s="72"/>
      <c r="J35735" s="72"/>
      <c r="K35735" s="72"/>
    </row>
    <row r="35736" spans="9:11">
      <c r="I35736" s="72"/>
      <c r="J35736" s="72"/>
      <c r="K35736" s="72"/>
    </row>
    <row r="35737" spans="9:11">
      <c r="I35737" s="72"/>
      <c r="J35737" s="72"/>
      <c r="K35737" s="72"/>
    </row>
    <row r="35738" spans="9:11">
      <c r="I35738" s="72"/>
      <c r="J35738" s="72"/>
      <c r="K35738" s="72"/>
    </row>
    <row r="35739" spans="9:11">
      <c r="I35739" s="72"/>
      <c r="J35739" s="72"/>
      <c r="K35739" s="72"/>
    </row>
    <row r="35740" spans="9:11">
      <c r="I35740" s="72"/>
      <c r="J35740" s="72"/>
      <c r="K35740" s="72"/>
    </row>
    <row r="35741" spans="9:11">
      <c r="I35741" s="72"/>
      <c r="J35741" s="72"/>
      <c r="K35741" s="72"/>
    </row>
    <row r="35742" spans="9:11">
      <c r="I35742" s="72"/>
      <c r="J35742" s="72"/>
      <c r="K35742" s="72"/>
    </row>
    <row r="35743" spans="9:11">
      <c r="I35743" s="72"/>
      <c r="J35743" s="72"/>
      <c r="K35743" s="72"/>
    </row>
    <row r="35744" spans="9:11">
      <c r="I35744" s="72"/>
      <c r="J35744" s="72"/>
      <c r="K35744" s="72"/>
    </row>
    <row r="35745" spans="9:11">
      <c r="I35745" s="72"/>
      <c r="J35745" s="72"/>
      <c r="K35745" s="72"/>
    </row>
    <row r="35746" spans="9:11">
      <c r="I35746" s="72"/>
      <c r="J35746" s="72"/>
      <c r="K35746" s="72"/>
    </row>
    <row r="35747" spans="9:11">
      <c r="I35747" s="72"/>
      <c r="J35747" s="72"/>
      <c r="K35747" s="72"/>
    </row>
    <row r="35748" spans="9:11">
      <c r="I35748" s="72"/>
      <c r="J35748" s="72"/>
      <c r="K35748" s="72"/>
    </row>
    <row r="35749" spans="9:11">
      <c r="I35749" s="72"/>
      <c r="J35749" s="72"/>
      <c r="K35749" s="72"/>
    </row>
    <row r="35750" spans="9:11">
      <c r="I35750" s="72"/>
      <c r="J35750" s="72"/>
      <c r="K35750" s="72"/>
    </row>
    <row r="35751" spans="9:11">
      <c r="I35751" s="72"/>
      <c r="J35751" s="72"/>
      <c r="K35751" s="72"/>
    </row>
    <row r="35752" spans="9:11">
      <c r="I35752" s="72"/>
      <c r="J35752" s="72"/>
      <c r="K35752" s="72"/>
    </row>
    <row r="35753" spans="9:11">
      <c r="I35753" s="72"/>
      <c r="J35753" s="72"/>
      <c r="K35753" s="72"/>
    </row>
    <row r="35754" spans="9:11">
      <c r="I35754" s="72"/>
      <c r="J35754" s="72"/>
      <c r="K35754" s="72"/>
    </row>
    <row r="35755" spans="9:11">
      <c r="I35755" s="72"/>
      <c r="J35755" s="72"/>
      <c r="K35755" s="72"/>
    </row>
    <row r="35756" spans="9:11">
      <c r="I35756" s="72"/>
      <c r="J35756" s="72"/>
      <c r="K35756" s="72"/>
    </row>
    <row r="35757" spans="9:11">
      <c r="I35757" s="72"/>
      <c r="J35757" s="72"/>
      <c r="K35757" s="72"/>
    </row>
    <row r="35758" spans="9:11">
      <c r="I35758" s="72"/>
      <c r="J35758" s="72"/>
      <c r="K35758" s="72"/>
    </row>
    <row r="35759" spans="9:11">
      <c r="I35759" s="72"/>
      <c r="J35759" s="72"/>
      <c r="K35759" s="72"/>
    </row>
    <row r="35760" spans="9:11">
      <c r="I35760" s="72"/>
      <c r="J35760" s="72"/>
      <c r="K35760" s="72"/>
    </row>
    <row r="35761" spans="9:11">
      <c r="I35761" s="72"/>
      <c r="J35761" s="72"/>
      <c r="K35761" s="72"/>
    </row>
    <row r="35762" spans="9:11">
      <c r="I35762" s="72"/>
      <c r="J35762" s="72"/>
      <c r="K35762" s="72"/>
    </row>
    <row r="35763" spans="9:11">
      <c r="I35763" s="72"/>
      <c r="J35763" s="72"/>
      <c r="K35763" s="72"/>
    </row>
    <row r="35764" spans="9:11">
      <c r="I35764" s="72"/>
      <c r="J35764" s="72"/>
      <c r="K35764" s="72"/>
    </row>
    <row r="35765" spans="9:11">
      <c r="I35765" s="72"/>
      <c r="J35765" s="72"/>
      <c r="K35765" s="72"/>
    </row>
    <row r="35766" spans="9:11">
      <c r="I35766" s="72"/>
      <c r="J35766" s="72"/>
      <c r="K35766" s="72"/>
    </row>
    <row r="35767" spans="9:11">
      <c r="I35767" s="72"/>
      <c r="J35767" s="72"/>
      <c r="K35767" s="72"/>
    </row>
    <row r="35768" spans="9:11">
      <c r="I35768" s="72"/>
      <c r="J35768" s="72"/>
      <c r="K35768" s="72"/>
    </row>
    <row r="35769" spans="9:11">
      <c r="I35769" s="72"/>
      <c r="J35769" s="72"/>
      <c r="K35769" s="72"/>
    </row>
    <row r="35770" spans="9:11">
      <c r="I35770" s="72"/>
      <c r="J35770" s="72"/>
      <c r="K35770" s="72"/>
    </row>
    <row r="35771" spans="9:11">
      <c r="I35771" s="72"/>
      <c r="J35771" s="72"/>
      <c r="K35771" s="72"/>
    </row>
    <row r="35772" spans="9:11">
      <c r="I35772" s="72"/>
      <c r="J35772" s="72"/>
      <c r="K35772" s="72"/>
    </row>
    <row r="35773" spans="9:11">
      <c r="I35773" s="72"/>
      <c r="J35773" s="72"/>
      <c r="K35773" s="72"/>
    </row>
    <row r="35774" spans="9:11">
      <c r="I35774" s="72"/>
      <c r="J35774" s="72"/>
      <c r="K35774" s="72"/>
    </row>
    <row r="35775" spans="9:11">
      <c r="I35775" s="72"/>
      <c r="J35775" s="72"/>
      <c r="K35775" s="72"/>
    </row>
    <row r="35776" spans="9:11">
      <c r="I35776" s="72"/>
      <c r="J35776" s="72"/>
      <c r="K35776" s="72"/>
    </row>
    <row r="35777" spans="9:11">
      <c r="I35777" s="72"/>
      <c r="J35777" s="72"/>
      <c r="K35777" s="72"/>
    </row>
    <row r="35778" spans="9:11">
      <c r="I35778" s="72"/>
      <c r="J35778" s="72"/>
      <c r="K35778" s="72"/>
    </row>
    <row r="35779" spans="9:11">
      <c r="I35779" s="72"/>
      <c r="J35779" s="72"/>
      <c r="K35779" s="72"/>
    </row>
    <row r="35780" spans="9:11">
      <c r="I35780" s="72"/>
      <c r="J35780" s="72"/>
      <c r="K35780" s="72"/>
    </row>
    <row r="35781" spans="9:11">
      <c r="I35781" s="72"/>
      <c r="J35781" s="72"/>
      <c r="K35781" s="72"/>
    </row>
    <row r="35782" spans="9:11">
      <c r="I35782" s="72"/>
      <c r="J35782" s="72"/>
      <c r="K35782" s="72"/>
    </row>
    <row r="35783" spans="9:11">
      <c r="I35783" s="72"/>
      <c r="J35783" s="72"/>
      <c r="K35783" s="72"/>
    </row>
    <row r="35784" spans="9:11">
      <c r="I35784" s="72"/>
      <c r="J35784" s="72"/>
      <c r="K35784" s="72"/>
    </row>
    <row r="35785" spans="9:11">
      <c r="I35785" s="72"/>
      <c r="J35785" s="72"/>
      <c r="K35785" s="72"/>
    </row>
    <row r="35786" spans="9:11">
      <c r="I35786" s="72"/>
      <c r="J35786" s="72"/>
      <c r="K35786" s="72"/>
    </row>
    <row r="35787" spans="9:11">
      <c r="I35787" s="72"/>
      <c r="J35787" s="72"/>
      <c r="K35787" s="72"/>
    </row>
    <row r="35788" spans="9:11">
      <c r="I35788" s="72"/>
      <c r="J35788" s="72"/>
      <c r="K35788" s="72"/>
    </row>
    <row r="35789" spans="9:11">
      <c r="I35789" s="72"/>
      <c r="J35789" s="72"/>
      <c r="K35789" s="72"/>
    </row>
    <row r="35790" spans="9:11">
      <c r="I35790" s="72"/>
      <c r="J35790" s="72"/>
      <c r="K35790" s="72"/>
    </row>
    <row r="35791" spans="9:11">
      <c r="I35791" s="72"/>
      <c r="J35791" s="72"/>
      <c r="K35791" s="72"/>
    </row>
    <row r="35792" spans="9:11">
      <c r="I35792" s="72"/>
      <c r="J35792" s="72"/>
      <c r="K35792" s="72"/>
    </row>
    <row r="35793" spans="9:11">
      <c r="I35793" s="72"/>
      <c r="J35793" s="72"/>
      <c r="K35793" s="72"/>
    </row>
    <row r="35794" spans="9:11">
      <c r="I35794" s="72"/>
      <c r="J35794" s="72"/>
      <c r="K35794" s="72"/>
    </row>
    <row r="35795" spans="9:11">
      <c r="I35795" s="72"/>
      <c r="J35795" s="72"/>
      <c r="K35795" s="72"/>
    </row>
    <row r="35796" spans="9:11">
      <c r="I35796" s="72"/>
      <c r="J35796" s="72"/>
      <c r="K35796" s="72"/>
    </row>
    <row r="35797" spans="9:11">
      <c r="I35797" s="72"/>
      <c r="J35797" s="72"/>
      <c r="K35797" s="72"/>
    </row>
    <row r="35798" spans="9:11">
      <c r="I35798" s="72"/>
      <c r="J35798" s="72"/>
      <c r="K35798" s="72"/>
    </row>
    <row r="35799" spans="9:11">
      <c r="I35799" s="72"/>
      <c r="J35799" s="72"/>
      <c r="K35799" s="72"/>
    </row>
    <row r="35800" spans="9:11">
      <c r="I35800" s="72"/>
      <c r="J35800" s="72"/>
      <c r="K35800" s="72"/>
    </row>
    <row r="35801" spans="9:11">
      <c r="I35801" s="72"/>
      <c r="J35801" s="72"/>
      <c r="K35801" s="72"/>
    </row>
    <row r="35802" spans="9:11">
      <c r="I35802" s="72"/>
      <c r="J35802" s="72"/>
      <c r="K35802" s="72"/>
    </row>
    <row r="35803" spans="9:11">
      <c r="I35803" s="72"/>
      <c r="J35803" s="72"/>
      <c r="K35803" s="72"/>
    </row>
    <row r="35804" spans="9:11">
      <c r="I35804" s="72"/>
      <c r="J35804" s="72"/>
      <c r="K35804" s="72"/>
    </row>
    <row r="35805" spans="9:11">
      <c r="I35805" s="72"/>
      <c r="J35805" s="72"/>
      <c r="K35805" s="72"/>
    </row>
    <row r="35806" spans="9:11">
      <c r="I35806" s="72"/>
      <c r="J35806" s="72"/>
      <c r="K35806" s="72"/>
    </row>
    <row r="35807" spans="9:11">
      <c r="I35807" s="72"/>
      <c r="J35807" s="72"/>
      <c r="K35807" s="72"/>
    </row>
    <row r="35808" spans="9:11">
      <c r="I35808" s="72"/>
      <c r="J35808" s="72"/>
      <c r="K35808" s="72"/>
    </row>
    <row r="35809" spans="9:11">
      <c r="I35809" s="72"/>
      <c r="J35809" s="72"/>
      <c r="K35809" s="72"/>
    </row>
    <row r="35810" spans="9:11">
      <c r="I35810" s="72"/>
      <c r="J35810" s="72"/>
      <c r="K35810" s="72"/>
    </row>
    <row r="35811" spans="9:11">
      <c r="I35811" s="72"/>
      <c r="J35811" s="72"/>
      <c r="K35811" s="72"/>
    </row>
    <row r="35812" spans="9:11">
      <c r="I35812" s="72"/>
      <c r="J35812" s="72"/>
      <c r="K35812" s="72"/>
    </row>
    <row r="35813" spans="9:11">
      <c r="I35813" s="72"/>
      <c r="J35813" s="72"/>
      <c r="K35813" s="72"/>
    </row>
    <row r="35814" spans="9:11">
      <c r="I35814" s="72"/>
      <c r="J35814" s="72"/>
      <c r="K35814" s="72"/>
    </row>
    <row r="35815" spans="9:11">
      <c r="I35815" s="72"/>
      <c r="J35815" s="72"/>
      <c r="K35815" s="72"/>
    </row>
    <row r="35816" spans="9:11">
      <c r="I35816" s="72"/>
      <c r="J35816" s="72"/>
      <c r="K35816" s="72"/>
    </row>
    <row r="35817" spans="9:11">
      <c r="I35817" s="72"/>
      <c r="J35817" s="72"/>
      <c r="K35817" s="72"/>
    </row>
    <row r="35818" spans="9:11">
      <c r="I35818" s="72"/>
      <c r="J35818" s="72"/>
      <c r="K35818" s="72"/>
    </row>
    <row r="35819" spans="9:11">
      <c r="I35819" s="72"/>
      <c r="J35819" s="72"/>
      <c r="K35819" s="72"/>
    </row>
    <row r="35820" spans="9:11">
      <c r="I35820" s="72"/>
      <c r="J35820" s="72"/>
      <c r="K35820" s="72"/>
    </row>
    <row r="35821" spans="9:11">
      <c r="I35821" s="72"/>
      <c r="J35821" s="72"/>
      <c r="K35821" s="72"/>
    </row>
    <row r="35822" spans="9:11">
      <c r="I35822" s="72"/>
      <c r="J35822" s="72"/>
      <c r="K35822" s="72"/>
    </row>
    <row r="35823" spans="9:11">
      <c r="I35823" s="72"/>
      <c r="J35823" s="72"/>
      <c r="K35823" s="72"/>
    </row>
    <row r="35824" spans="9:11">
      <c r="I35824" s="72"/>
      <c r="J35824" s="72"/>
      <c r="K35824" s="72"/>
    </row>
    <row r="35825" spans="9:11">
      <c r="I35825" s="72"/>
      <c r="J35825" s="72"/>
      <c r="K35825" s="72"/>
    </row>
    <row r="35826" spans="9:11">
      <c r="I35826" s="72"/>
      <c r="J35826" s="72"/>
      <c r="K35826" s="72"/>
    </row>
    <row r="35827" spans="9:11">
      <c r="I35827" s="72"/>
      <c r="J35827" s="72"/>
      <c r="K35827" s="72"/>
    </row>
    <row r="35828" spans="9:11">
      <c r="I35828" s="72"/>
      <c r="J35828" s="72"/>
      <c r="K35828" s="72"/>
    </row>
    <row r="35829" spans="9:11">
      <c r="I35829" s="72"/>
      <c r="J35829" s="72"/>
      <c r="K35829" s="72"/>
    </row>
    <row r="35830" spans="9:11">
      <c r="I35830" s="72"/>
      <c r="J35830" s="72"/>
      <c r="K35830" s="72"/>
    </row>
    <row r="35831" spans="9:11">
      <c r="I35831" s="72"/>
      <c r="J35831" s="72"/>
      <c r="K35831" s="72"/>
    </row>
    <row r="35832" spans="9:11">
      <c r="I35832" s="72"/>
      <c r="J35832" s="72"/>
      <c r="K35832" s="72"/>
    </row>
    <row r="35833" spans="9:11">
      <c r="I35833" s="72"/>
      <c r="J35833" s="72"/>
      <c r="K35833" s="72"/>
    </row>
    <row r="35834" spans="9:11">
      <c r="I35834" s="72"/>
      <c r="J35834" s="72"/>
      <c r="K35834" s="72"/>
    </row>
    <row r="35835" spans="9:11">
      <c r="I35835" s="72"/>
      <c r="J35835" s="72"/>
      <c r="K35835" s="72"/>
    </row>
    <row r="35836" spans="9:11">
      <c r="I35836" s="72"/>
      <c r="J35836" s="72"/>
      <c r="K35836" s="72"/>
    </row>
    <row r="35837" spans="9:11">
      <c r="I35837" s="72"/>
      <c r="J35837" s="72"/>
      <c r="K35837" s="72"/>
    </row>
    <row r="35838" spans="9:11">
      <c r="I35838" s="72"/>
      <c r="J35838" s="72"/>
      <c r="K35838" s="72"/>
    </row>
    <row r="35839" spans="9:11">
      <c r="I35839" s="72"/>
      <c r="J35839" s="72"/>
      <c r="K35839" s="72"/>
    </row>
    <row r="35840" spans="9:11">
      <c r="I35840" s="72"/>
      <c r="J35840" s="72"/>
      <c r="K35840" s="72"/>
    </row>
    <row r="35841" spans="9:11">
      <c r="I35841" s="72"/>
      <c r="J35841" s="72"/>
      <c r="K35841" s="72"/>
    </row>
    <row r="35842" spans="9:11">
      <c r="I35842" s="72"/>
      <c r="J35842" s="72"/>
      <c r="K35842" s="72"/>
    </row>
    <row r="35843" spans="9:11">
      <c r="I35843" s="72"/>
      <c r="J35843" s="72"/>
      <c r="K35843" s="72"/>
    </row>
    <row r="35844" spans="9:11">
      <c r="I35844" s="72"/>
      <c r="J35844" s="72"/>
      <c r="K35844" s="72"/>
    </row>
    <row r="35845" spans="9:11">
      <c r="I35845" s="72"/>
      <c r="J35845" s="72"/>
      <c r="K35845" s="72"/>
    </row>
    <row r="35846" spans="9:11">
      <c r="I35846" s="72"/>
      <c r="J35846" s="72"/>
      <c r="K35846" s="72"/>
    </row>
    <row r="35847" spans="9:11">
      <c r="I35847" s="72"/>
      <c r="J35847" s="72"/>
      <c r="K35847" s="72"/>
    </row>
    <row r="35848" spans="9:11">
      <c r="I35848" s="72"/>
      <c r="J35848" s="72"/>
      <c r="K35848" s="72"/>
    </row>
    <row r="35849" spans="9:11">
      <c r="I35849" s="72"/>
      <c r="J35849" s="72"/>
      <c r="K35849" s="72"/>
    </row>
    <row r="35850" spans="9:11">
      <c r="I35850" s="72"/>
      <c r="J35850" s="72"/>
      <c r="K35850" s="72"/>
    </row>
    <row r="35851" spans="9:11">
      <c r="I35851" s="72"/>
      <c r="J35851" s="72"/>
      <c r="K35851" s="72"/>
    </row>
    <row r="35852" spans="9:11">
      <c r="I35852" s="72"/>
      <c r="J35852" s="72"/>
      <c r="K35852" s="72"/>
    </row>
    <row r="35853" spans="9:11">
      <c r="I35853" s="72"/>
      <c r="J35853" s="72"/>
      <c r="K35853" s="72"/>
    </row>
    <row r="35854" spans="9:11">
      <c r="I35854" s="72"/>
      <c r="J35854" s="72"/>
      <c r="K35854" s="72"/>
    </row>
    <row r="35855" spans="9:11">
      <c r="I35855" s="72"/>
      <c r="J35855" s="72"/>
      <c r="K35855" s="72"/>
    </row>
    <row r="35856" spans="9:11">
      <c r="I35856" s="72"/>
      <c r="J35856" s="72"/>
      <c r="K35856" s="72"/>
    </row>
    <row r="35857" spans="9:11">
      <c r="I35857" s="72"/>
      <c r="J35857" s="72"/>
      <c r="K35857" s="72"/>
    </row>
    <row r="35858" spans="9:11">
      <c r="I35858" s="72"/>
      <c r="J35858" s="72"/>
      <c r="K35858" s="72"/>
    </row>
    <row r="35859" spans="9:11">
      <c r="I35859" s="72"/>
      <c r="J35859" s="72"/>
      <c r="K35859" s="72"/>
    </row>
    <row r="35860" spans="9:11">
      <c r="I35860" s="72"/>
      <c r="J35860" s="72"/>
      <c r="K35860" s="72"/>
    </row>
    <row r="35861" spans="9:11">
      <c r="I35861" s="72"/>
      <c r="J35861" s="72"/>
      <c r="K35861" s="72"/>
    </row>
    <row r="35862" spans="9:11">
      <c r="I35862" s="72"/>
      <c r="J35862" s="72"/>
      <c r="K35862" s="72"/>
    </row>
    <row r="35863" spans="9:11">
      <c r="I35863" s="72"/>
      <c r="J35863" s="72"/>
      <c r="K35863" s="72"/>
    </row>
    <row r="35864" spans="9:11">
      <c r="I35864" s="72"/>
      <c r="J35864" s="72"/>
      <c r="K35864" s="72"/>
    </row>
    <row r="35865" spans="9:11">
      <c r="I35865" s="72"/>
      <c r="J35865" s="72"/>
      <c r="K35865" s="72"/>
    </row>
    <row r="35866" spans="9:11">
      <c r="I35866" s="72"/>
      <c r="J35866" s="72"/>
      <c r="K35866" s="72"/>
    </row>
    <row r="35867" spans="9:11">
      <c r="I35867" s="72"/>
      <c r="J35867" s="72"/>
      <c r="K35867" s="72"/>
    </row>
    <row r="35868" spans="9:11">
      <c r="I35868" s="72"/>
      <c r="J35868" s="72"/>
      <c r="K35868" s="72"/>
    </row>
    <row r="35869" spans="9:11">
      <c r="I35869" s="72"/>
      <c r="J35869" s="72"/>
      <c r="K35869" s="72"/>
    </row>
    <row r="35870" spans="9:11">
      <c r="I35870" s="72"/>
      <c r="J35870" s="72"/>
      <c r="K35870" s="72"/>
    </row>
    <row r="35871" spans="9:11">
      <c r="I35871" s="72"/>
      <c r="J35871" s="72"/>
      <c r="K35871" s="72"/>
    </row>
    <row r="35872" spans="9:11">
      <c r="I35872" s="72"/>
      <c r="J35872" s="72"/>
      <c r="K35872" s="72"/>
    </row>
    <row r="35873" spans="9:11">
      <c r="I35873" s="72"/>
      <c r="J35873" s="72"/>
      <c r="K35873" s="72"/>
    </row>
    <row r="35874" spans="9:11">
      <c r="I35874" s="72"/>
      <c r="J35874" s="72"/>
      <c r="K35874" s="72"/>
    </row>
    <row r="35875" spans="9:11">
      <c r="I35875" s="72"/>
      <c r="J35875" s="72"/>
      <c r="K35875" s="72"/>
    </row>
    <row r="35876" spans="9:11">
      <c r="I35876" s="72"/>
      <c r="J35876" s="72"/>
      <c r="K35876" s="72"/>
    </row>
    <row r="35877" spans="9:11">
      <c r="I35877" s="72"/>
      <c r="J35877" s="72"/>
      <c r="K35877" s="72"/>
    </row>
    <row r="35878" spans="9:11">
      <c r="I35878" s="72"/>
      <c r="J35878" s="72"/>
      <c r="K35878" s="72"/>
    </row>
    <row r="35879" spans="9:11">
      <c r="I35879" s="72"/>
      <c r="J35879" s="72"/>
      <c r="K35879" s="72"/>
    </row>
    <row r="35880" spans="9:11">
      <c r="I35880" s="72"/>
      <c r="J35880" s="72"/>
      <c r="K35880" s="72"/>
    </row>
    <row r="35881" spans="9:11">
      <c r="I35881" s="72"/>
      <c r="J35881" s="72"/>
      <c r="K35881" s="72"/>
    </row>
    <row r="35882" spans="9:11">
      <c r="I35882" s="72"/>
      <c r="J35882" s="72"/>
      <c r="K35882" s="72"/>
    </row>
    <row r="35883" spans="9:11">
      <c r="I35883" s="72"/>
      <c r="J35883" s="72"/>
      <c r="K35883" s="72"/>
    </row>
    <row r="35884" spans="9:11">
      <c r="I35884" s="72"/>
      <c r="J35884" s="72"/>
      <c r="K35884" s="72"/>
    </row>
    <row r="35885" spans="9:11">
      <c r="I35885" s="72"/>
      <c r="J35885" s="72"/>
      <c r="K35885" s="72"/>
    </row>
    <row r="35886" spans="9:11">
      <c r="I35886" s="72"/>
      <c r="J35886" s="72"/>
      <c r="K35886" s="72"/>
    </row>
    <row r="35887" spans="9:11">
      <c r="I35887" s="72"/>
      <c r="J35887" s="72"/>
      <c r="K35887" s="72"/>
    </row>
    <row r="35888" spans="9:11">
      <c r="I35888" s="72"/>
      <c r="J35888" s="72"/>
      <c r="K35888" s="72"/>
    </row>
    <row r="35889" spans="9:11">
      <c r="I35889" s="72"/>
      <c r="J35889" s="72"/>
      <c r="K35889" s="72"/>
    </row>
    <row r="35890" spans="9:11">
      <c r="I35890" s="72"/>
      <c r="J35890" s="72"/>
      <c r="K35890" s="72"/>
    </row>
    <row r="35891" spans="9:11">
      <c r="I35891" s="72"/>
      <c r="J35891" s="72"/>
      <c r="K35891" s="72"/>
    </row>
    <row r="35892" spans="9:11">
      <c r="I35892" s="72"/>
      <c r="J35892" s="72"/>
      <c r="K35892" s="72"/>
    </row>
    <row r="35893" spans="9:11">
      <c r="I35893" s="72"/>
      <c r="J35893" s="72"/>
      <c r="K35893" s="72"/>
    </row>
    <row r="35894" spans="9:11">
      <c r="I35894" s="72"/>
      <c r="J35894" s="72"/>
      <c r="K35894" s="72"/>
    </row>
    <row r="35895" spans="9:11">
      <c r="I35895" s="72"/>
      <c r="J35895" s="72"/>
      <c r="K35895" s="72"/>
    </row>
    <row r="35896" spans="9:11">
      <c r="I35896" s="72"/>
      <c r="J35896" s="72"/>
      <c r="K35896" s="72"/>
    </row>
    <row r="35897" spans="9:11">
      <c r="I35897" s="72"/>
      <c r="J35897" s="72"/>
      <c r="K35897" s="72"/>
    </row>
    <row r="35898" spans="9:11">
      <c r="I35898" s="72"/>
      <c r="J35898" s="72"/>
      <c r="K35898" s="72"/>
    </row>
    <row r="35899" spans="9:11">
      <c r="I35899" s="72"/>
      <c r="J35899" s="72"/>
      <c r="K35899" s="72"/>
    </row>
    <row r="35900" spans="9:11">
      <c r="I35900" s="72"/>
      <c r="J35900" s="72"/>
      <c r="K35900" s="72"/>
    </row>
    <row r="35901" spans="9:11">
      <c r="I35901" s="72"/>
      <c r="J35901" s="72"/>
      <c r="K35901" s="72"/>
    </row>
    <row r="35902" spans="9:11">
      <c r="I35902" s="72"/>
      <c r="J35902" s="72"/>
      <c r="K35902" s="72"/>
    </row>
    <row r="35903" spans="9:11">
      <c r="I35903" s="72"/>
      <c r="J35903" s="72"/>
      <c r="K35903" s="72"/>
    </row>
    <row r="35904" spans="9:11">
      <c r="I35904" s="72"/>
      <c r="J35904" s="72"/>
      <c r="K35904" s="72"/>
    </row>
    <row r="35905" spans="9:11">
      <c r="I35905" s="72"/>
      <c r="J35905" s="72"/>
      <c r="K35905" s="72"/>
    </row>
    <row r="35906" spans="9:11">
      <c r="I35906" s="72"/>
      <c r="J35906" s="72"/>
      <c r="K35906" s="72"/>
    </row>
    <row r="35907" spans="9:11">
      <c r="I35907" s="72"/>
      <c r="J35907" s="72"/>
      <c r="K35907" s="72"/>
    </row>
    <row r="35908" spans="9:11">
      <c r="I35908" s="72"/>
      <c r="J35908" s="72"/>
      <c r="K35908" s="72"/>
    </row>
    <row r="35909" spans="9:11">
      <c r="I35909" s="72"/>
      <c r="J35909" s="72"/>
      <c r="K35909" s="72"/>
    </row>
    <row r="35910" spans="9:11">
      <c r="I35910" s="72"/>
      <c r="J35910" s="72"/>
      <c r="K35910" s="72"/>
    </row>
    <row r="35911" spans="9:11">
      <c r="I35911" s="72"/>
      <c r="J35911" s="72"/>
      <c r="K35911" s="72"/>
    </row>
    <row r="35912" spans="9:11">
      <c r="I35912" s="72"/>
      <c r="J35912" s="72"/>
      <c r="K35912" s="72"/>
    </row>
    <row r="35913" spans="9:11">
      <c r="I35913" s="72"/>
      <c r="J35913" s="72"/>
      <c r="K35913" s="72"/>
    </row>
    <row r="35914" spans="9:11">
      <c r="I35914" s="72"/>
      <c r="J35914" s="72"/>
      <c r="K35914" s="72"/>
    </row>
    <row r="35915" spans="9:11">
      <c r="I35915" s="72"/>
      <c r="J35915" s="72"/>
      <c r="K35915" s="72"/>
    </row>
    <row r="35916" spans="9:11">
      <c r="I35916" s="72"/>
      <c r="J35916" s="72"/>
      <c r="K35916" s="72"/>
    </row>
    <row r="35917" spans="9:11">
      <c r="I35917" s="72"/>
      <c r="J35917" s="72"/>
      <c r="K35917" s="72"/>
    </row>
    <row r="35918" spans="9:11">
      <c r="I35918" s="72"/>
      <c r="J35918" s="72"/>
      <c r="K35918" s="72"/>
    </row>
    <row r="35919" spans="9:11">
      <c r="I35919" s="72"/>
      <c r="J35919" s="72"/>
      <c r="K35919" s="72"/>
    </row>
    <row r="35920" spans="9:11">
      <c r="I35920" s="72"/>
      <c r="J35920" s="72"/>
      <c r="K35920" s="72"/>
    </row>
    <row r="35921" spans="9:11">
      <c r="I35921" s="72"/>
      <c r="J35921" s="72"/>
      <c r="K35921" s="72"/>
    </row>
    <row r="35922" spans="9:11">
      <c r="I35922" s="72"/>
      <c r="J35922" s="72"/>
      <c r="K35922" s="72"/>
    </row>
    <row r="35923" spans="9:11">
      <c r="I35923" s="72"/>
      <c r="J35923" s="72"/>
      <c r="K35923" s="72"/>
    </row>
    <row r="35924" spans="9:11">
      <c r="I35924" s="72"/>
      <c r="J35924" s="72"/>
      <c r="K35924" s="72"/>
    </row>
    <row r="35925" spans="9:11">
      <c r="I35925" s="72"/>
      <c r="J35925" s="72"/>
      <c r="K35925" s="72"/>
    </row>
    <row r="35926" spans="9:11">
      <c r="I35926" s="72"/>
      <c r="J35926" s="72"/>
      <c r="K35926" s="72"/>
    </row>
    <row r="35927" spans="9:11">
      <c r="I35927" s="72"/>
      <c r="J35927" s="72"/>
      <c r="K35927" s="72"/>
    </row>
    <row r="35928" spans="9:11">
      <c r="I35928" s="72"/>
      <c r="J35928" s="72"/>
      <c r="K35928" s="72"/>
    </row>
    <row r="35929" spans="9:11">
      <c r="I35929" s="72"/>
      <c r="J35929" s="72"/>
      <c r="K35929" s="72"/>
    </row>
    <row r="35930" spans="9:11">
      <c r="I35930" s="72"/>
      <c r="J35930" s="72"/>
      <c r="K35930" s="72"/>
    </row>
    <row r="35931" spans="9:11">
      <c r="I35931" s="72"/>
      <c r="J35931" s="72"/>
      <c r="K35931" s="72"/>
    </row>
    <row r="35932" spans="9:11">
      <c r="I35932" s="72"/>
      <c r="J35932" s="72"/>
      <c r="K35932" s="72"/>
    </row>
    <row r="35933" spans="9:11">
      <c r="I35933" s="72"/>
      <c r="J35933" s="72"/>
      <c r="K35933" s="72"/>
    </row>
    <row r="35934" spans="9:11">
      <c r="I35934" s="72"/>
      <c r="J35934" s="72"/>
      <c r="K35934" s="72"/>
    </row>
    <row r="35935" spans="9:11">
      <c r="I35935" s="72"/>
      <c r="J35935" s="72"/>
      <c r="K35935" s="72"/>
    </row>
    <row r="35936" spans="9:11">
      <c r="I35936" s="72"/>
      <c r="J35936" s="72"/>
      <c r="K35936" s="72"/>
    </row>
    <row r="35937" spans="9:11">
      <c r="I35937" s="72"/>
      <c r="J35937" s="72"/>
      <c r="K35937" s="72"/>
    </row>
    <row r="35938" spans="9:11">
      <c r="I35938" s="72"/>
      <c r="J35938" s="72"/>
      <c r="K35938" s="72"/>
    </row>
    <row r="35939" spans="9:11">
      <c r="I35939" s="72"/>
      <c r="J35939" s="72"/>
      <c r="K35939" s="72"/>
    </row>
    <row r="35940" spans="9:11">
      <c r="I35940" s="72"/>
      <c r="J35940" s="72"/>
      <c r="K35940" s="72"/>
    </row>
    <row r="35941" spans="9:11">
      <c r="I35941" s="72"/>
      <c r="J35941" s="72"/>
      <c r="K35941" s="72"/>
    </row>
    <row r="35942" spans="9:11">
      <c r="I35942" s="72"/>
      <c r="J35942" s="72"/>
      <c r="K35942" s="72"/>
    </row>
    <row r="35943" spans="9:11">
      <c r="I35943" s="72"/>
      <c r="J35943" s="72"/>
      <c r="K35943" s="72"/>
    </row>
    <row r="35944" spans="9:11">
      <c r="I35944" s="72"/>
      <c r="J35944" s="72"/>
      <c r="K35944" s="72"/>
    </row>
    <row r="35945" spans="9:11">
      <c r="I35945" s="72"/>
      <c r="J35945" s="72"/>
      <c r="K35945" s="72"/>
    </row>
    <row r="35946" spans="9:11">
      <c r="I35946" s="72"/>
      <c r="J35946" s="72"/>
      <c r="K35946" s="72"/>
    </row>
    <row r="35947" spans="9:11">
      <c r="I35947" s="72"/>
      <c r="J35947" s="72"/>
      <c r="K35947" s="72"/>
    </row>
    <row r="35948" spans="9:11">
      <c r="I35948" s="72"/>
      <c r="J35948" s="72"/>
      <c r="K35948" s="72"/>
    </row>
    <row r="35949" spans="9:11">
      <c r="I35949" s="72"/>
      <c r="J35949" s="72"/>
      <c r="K35949" s="72"/>
    </row>
    <row r="35950" spans="9:11">
      <c r="I35950" s="72"/>
      <c r="J35950" s="72"/>
      <c r="K35950" s="72"/>
    </row>
    <row r="35951" spans="9:11">
      <c r="I35951" s="72"/>
      <c r="J35951" s="72"/>
      <c r="K35951" s="72"/>
    </row>
    <row r="35952" spans="9:11">
      <c r="I35952" s="72"/>
      <c r="J35952" s="72"/>
      <c r="K35952" s="72"/>
    </row>
    <row r="35953" spans="9:11">
      <c r="I35953" s="72"/>
      <c r="J35953" s="72"/>
      <c r="K35953" s="72"/>
    </row>
    <row r="35954" spans="9:11">
      <c r="I35954" s="72"/>
      <c r="J35954" s="72"/>
      <c r="K35954" s="72"/>
    </row>
    <row r="35955" spans="9:11">
      <c r="I35955" s="72"/>
      <c r="J35955" s="72"/>
      <c r="K35955" s="72"/>
    </row>
    <row r="35956" spans="9:11">
      <c r="I35956" s="72"/>
      <c r="J35956" s="72"/>
      <c r="K35956" s="72"/>
    </row>
    <row r="35957" spans="9:11">
      <c r="I35957" s="72"/>
      <c r="J35957" s="72"/>
      <c r="K35957" s="72"/>
    </row>
    <row r="35958" spans="9:11">
      <c r="I35958" s="72"/>
      <c r="J35958" s="72"/>
      <c r="K35958" s="72"/>
    </row>
    <row r="35959" spans="9:11">
      <c r="I35959" s="72"/>
      <c r="J35959" s="72"/>
      <c r="K35959" s="72"/>
    </row>
    <row r="35960" spans="9:11">
      <c r="I35960" s="72"/>
      <c r="J35960" s="72"/>
      <c r="K35960" s="72"/>
    </row>
    <row r="35961" spans="9:11">
      <c r="I35961" s="72"/>
      <c r="J35961" s="72"/>
      <c r="K35961" s="72"/>
    </row>
    <row r="35962" spans="9:11">
      <c r="I35962" s="72"/>
      <c r="J35962" s="72"/>
      <c r="K35962" s="72"/>
    </row>
    <row r="35963" spans="9:11">
      <c r="I35963" s="72"/>
      <c r="J35963" s="72"/>
      <c r="K35963" s="72"/>
    </row>
    <row r="35964" spans="9:11">
      <c r="I35964" s="72"/>
      <c r="J35964" s="72"/>
      <c r="K35964" s="72"/>
    </row>
    <row r="35965" spans="9:11">
      <c r="I35965" s="72"/>
      <c r="J35965" s="72"/>
      <c r="K35965" s="72"/>
    </row>
    <row r="35966" spans="9:11">
      <c r="I35966" s="72"/>
      <c r="J35966" s="72"/>
      <c r="K35966" s="72"/>
    </row>
    <row r="35967" spans="9:11">
      <c r="I35967" s="72"/>
      <c r="J35967" s="72"/>
      <c r="K35967" s="72"/>
    </row>
    <row r="35968" spans="9:11">
      <c r="I35968" s="72"/>
      <c r="J35968" s="72"/>
      <c r="K35968" s="72"/>
    </row>
    <row r="35969" spans="9:11">
      <c r="I35969" s="72"/>
      <c r="J35969" s="72"/>
      <c r="K35969" s="72"/>
    </row>
    <row r="35970" spans="9:11">
      <c r="I35970" s="72"/>
      <c r="J35970" s="72"/>
      <c r="K35970" s="72"/>
    </row>
    <row r="35971" spans="9:11">
      <c r="I35971" s="72"/>
      <c r="J35971" s="72"/>
      <c r="K35971" s="72"/>
    </row>
    <row r="35972" spans="9:11">
      <c r="I35972" s="72"/>
      <c r="J35972" s="72"/>
      <c r="K35972" s="72"/>
    </row>
    <row r="35973" spans="9:11">
      <c r="I35973" s="72"/>
      <c r="J35973" s="72"/>
      <c r="K35973" s="72"/>
    </row>
    <row r="35974" spans="9:11">
      <c r="I35974" s="72"/>
      <c r="J35974" s="72"/>
      <c r="K35974" s="72"/>
    </row>
    <row r="35975" spans="9:11">
      <c r="I35975" s="72"/>
      <c r="J35975" s="72"/>
      <c r="K35975" s="72"/>
    </row>
    <row r="35976" spans="9:11">
      <c r="I35976" s="72"/>
      <c r="J35976" s="72"/>
      <c r="K35976" s="72"/>
    </row>
    <row r="35977" spans="9:11">
      <c r="I35977" s="72"/>
      <c r="J35977" s="72"/>
      <c r="K35977" s="72"/>
    </row>
    <row r="35978" spans="9:11">
      <c r="I35978" s="72"/>
      <c r="J35978" s="72"/>
      <c r="K35978" s="72"/>
    </row>
    <row r="35979" spans="9:11">
      <c r="I35979" s="72"/>
      <c r="J35979" s="72"/>
      <c r="K35979" s="72"/>
    </row>
    <row r="35980" spans="9:11">
      <c r="I35980" s="72"/>
      <c r="J35980" s="72"/>
      <c r="K35980" s="72"/>
    </row>
    <row r="35981" spans="9:11">
      <c r="I35981" s="72"/>
      <c r="J35981" s="72"/>
      <c r="K35981" s="72"/>
    </row>
    <row r="35982" spans="9:11">
      <c r="I35982" s="72"/>
      <c r="J35982" s="72"/>
      <c r="K35982" s="72"/>
    </row>
    <row r="35983" spans="9:11">
      <c r="I35983" s="72"/>
      <c r="J35983" s="72"/>
      <c r="K35983" s="72"/>
    </row>
    <row r="35984" spans="9:11">
      <c r="I35984" s="72"/>
      <c r="J35984" s="72"/>
      <c r="K35984" s="72"/>
    </row>
    <row r="35985" spans="9:11">
      <c r="I35985" s="72"/>
      <c r="J35985" s="72"/>
      <c r="K35985" s="72"/>
    </row>
    <row r="35986" spans="9:11">
      <c r="I35986" s="72"/>
      <c r="J35986" s="72"/>
      <c r="K35986" s="72"/>
    </row>
    <row r="35987" spans="9:11">
      <c r="I35987" s="72"/>
      <c r="J35987" s="72"/>
      <c r="K35987" s="72"/>
    </row>
    <row r="35988" spans="9:11">
      <c r="I35988" s="72"/>
      <c r="J35988" s="72"/>
      <c r="K35988" s="72"/>
    </row>
    <row r="35989" spans="9:11">
      <c r="I35989" s="72"/>
      <c r="J35989" s="72"/>
      <c r="K35989" s="72"/>
    </row>
    <row r="35990" spans="9:11">
      <c r="I35990" s="72"/>
      <c r="J35990" s="72"/>
      <c r="K35990" s="72"/>
    </row>
    <row r="35991" spans="9:11">
      <c r="I35991" s="72"/>
      <c r="J35991" s="72"/>
      <c r="K35991" s="72"/>
    </row>
    <row r="35992" spans="9:11">
      <c r="I35992" s="72"/>
      <c r="J35992" s="72"/>
      <c r="K35992" s="72"/>
    </row>
    <row r="35993" spans="9:11">
      <c r="I35993" s="72"/>
      <c r="J35993" s="72"/>
      <c r="K35993" s="72"/>
    </row>
    <row r="35994" spans="9:11">
      <c r="I35994" s="72"/>
      <c r="J35994" s="72"/>
      <c r="K35994" s="72"/>
    </row>
    <row r="35995" spans="9:11">
      <c r="I35995" s="72"/>
      <c r="J35995" s="72"/>
      <c r="K35995" s="72"/>
    </row>
    <row r="35996" spans="9:11">
      <c r="I35996" s="72"/>
      <c r="J35996" s="72"/>
      <c r="K35996" s="72"/>
    </row>
    <row r="35997" spans="9:11">
      <c r="I35997" s="72"/>
      <c r="J35997" s="72"/>
      <c r="K35997" s="72"/>
    </row>
    <row r="35998" spans="9:11">
      <c r="I35998" s="72"/>
      <c r="J35998" s="72"/>
      <c r="K35998" s="72"/>
    </row>
    <row r="35999" spans="9:11">
      <c r="I35999" s="72"/>
      <c r="J35999" s="72"/>
      <c r="K35999" s="72"/>
    </row>
    <row r="36000" spans="9:11">
      <c r="I36000" s="72"/>
      <c r="J36000" s="72"/>
      <c r="K36000" s="72"/>
    </row>
    <row r="36001" spans="9:11">
      <c r="I36001" s="72"/>
      <c r="J36001" s="72"/>
      <c r="K36001" s="72"/>
    </row>
    <row r="36002" spans="9:11">
      <c r="I36002" s="72"/>
      <c r="J36002" s="72"/>
      <c r="K36002" s="72"/>
    </row>
    <row r="36003" spans="9:11">
      <c r="I36003" s="72"/>
      <c r="J36003" s="72"/>
      <c r="K36003" s="72"/>
    </row>
    <row r="36004" spans="9:11">
      <c r="I36004" s="72"/>
      <c r="J36004" s="72"/>
      <c r="K36004" s="72"/>
    </row>
    <row r="36005" spans="9:11">
      <c r="I36005" s="72"/>
      <c r="J36005" s="72"/>
      <c r="K36005" s="72"/>
    </row>
    <row r="36006" spans="9:11">
      <c r="I36006" s="72"/>
      <c r="J36006" s="72"/>
      <c r="K36006" s="72"/>
    </row>
    <row r="36007" spans="9:11">
      <c r="I36007" s="72"/>
      <c r="J36007" s="72"/>
      <c r="K36007" s="72"/>
    </row>
    <row r="36008" spans="9:11">
      <c r="I36008" s="72"/>
      <c r="J36008" s="72"/>
      <c r="K36008" s="72"/>
    </row>
    <row r="36009" spans="9:11">
      <c r="I36009" s="72"/>
      <c r="J36009" s="72"/>
      <c r="K36009" s="72"/>
    </row>
    <row r="36010" spans="9:11">
      <c r="I36010" s="72"/>
      <c r="J36010" s="72"/>
      <c r="K36010" s="72"/>
    </row>
    <row r="36011" spans="9:11">
      <c r="I36011" s="72"/>
      <c r="J36011" s="72"/>
      <c r="K36011" s="72"/>
    </row>
    <row r="36012" spans="9:11">
      <c r="I36012" s="72"/>
      <c r="J36012" s="72"/>
      <c r="K36012" s="72"/>
    </row>
    <row r="36013" spans="9:11">
      <c r="I36013" s="72"/>
      <c r="J36013" s="72"/>
      <c r="K36013" s="72"/>
    </row>
    <row r="36014" spans="9:11">
      <c r="I36014" s="72"/>
      <c r="J36014" s="72"/>
      <c r="K36014" s="72"/>
    </row>
    <row r="36015" spans="9:11">
      <c r="I36015" s="72"/>
      <c r="J36015" s="72"/>
      <c r="K36015" s="72"/>
    </row>
    <row r="36016" spans="9:11">
      <c r="I36016" s="72"/>
      <c r="J36016" s="72"/>
      <c r="K36016" s="72"/>
    </row>
    <row r="36017" spans="9:11">
      <c r="I36017" s="72"/>
      <c r="J36017" s="72"/>
      <c r="K36017" s="72"/>
    </row>
    <row r="36018" spans="9:11">
      <c r="I36018" s="72"/>
      <c r="J36018" s="72"/>
      <c r="K36018" s="72"/>
    </row>
    <row r="36019" spans="9:11">
      <c r="I36019" s="72"/>
      <c r="J36019" s="72"/>
      <c r="K36019" s="72"/>
    </row>
    <row r="36020" spans="9:11">
      <c r="I36020" s="72"/>
      <c r="J36020" s="72"/>
      <c r="K36020" s="72"/>
    </row>
    <row r="36021" spans="9:11">
      <c r="I36021" s="72"/>
      <c r="J36021" s="72"/>
      <c r="K36021" s="72"/>
    </row>
    <row r="36022" spans="9:11">
      <c r="I36022" s="72"/>
      <c r="J36022" s="72"/>
      <c r="K36022" s="72"/>
    </row>
    <row r="36023" spans="9:11">
      <c r="I36023" s="72"/>
      <c r="J36023" s="72"/>
      <c r="K36023" s="72"/>
    </row>
    <row r="36024" spans="9:11">
      <c r="I36024" s="72"/>
      <c r="J36024" s="72"/>
      <c r="K36024" s="72"/>
    </row>
    <row r="36025" spans="9:11">
      <c r="I36025" s="72"/>
      <c r="J36025" s="72"/>
      <c r="K36025" s="72"/>
    </row>
    <row r="36026" spans="9:11">
      <c r="I36026" s="72"/>
      <c r="J36026" s="72"/>
      <c r="K36026" s="72"/>
    </row>
    <row r="36027" spans="9:11">
      <c r="I36027" s="72"/>
      <c r="J36027" s="72"/>
      <c r="K36027" s="72"/>
    </row>
    <row r="36028" spans="9:11">
      <c r="I36028" s="72"/>
      <c r="J36028" s="72"/>
      <c r="K36028" s="72"/>
    </row>
    <row r="36029" spans="9:11">
      <c r="I36029" s="72"/>
      <c r="J36029" s="72"/>
      <c r="K36029" s="72"/>
    </row>
    <row r="36030" spans="9:11">
      <c r="I36030" s="72"/>
      <c r="J36030" s="72"/>
      <c r="K36030" s="72"/>
    </row>
    <row r="36031" spans="9:11">
      <c r="I36031" s="72"/>
      <c r="J36031" s="72"/>
      <c r="K36031" s="72"/>
    </row>
    <row r="36032" spans="9:11">
      <c r="I36032" s="72"/>
      <c r="J36032" s="72"/>
      <c r="K36032" s="72"/>
    </row>
    <row r="36033" spans="9:11">
      <c r="I36033" s="72"/>
      <c r="J36033" s="72"/>
      <c r="K36033" s="72"/>
    </row>
    <row r="36034" spans="9:11">
      <c r="I36034" s="72"/>
      <c r="J36034" s="72"/>
      <c r="K36034" s="72"/>
    </row>
    <row r="36035" spans="9:11">
      <c r="I36035" s="72"/>
      <c r="J36035" s="72"/>
      <c r="K36035" s="72"/>
    </row>
    <row r="36036" spans="9:11">
      <c r="I36036" s="72"/>
      <c r="J36036" s="72"/>
      <c r="K36036" s="72"/>
    </row>
    <row r="36037" spans="9:11">
      <c r="I36037" s="72"/>
      <c r="J36037" s="72"/>
      <c r="K36037" s="72"/>
    </row>
    <row r="36038" spans="9:11">
      <c r="I36038" s="72"/>
      <c r="J36038" s="72"/>
      <c r="K36038" s="72"/>
    </row>
    <row r="36039" spans="9:11">
      <c r="I36039" s="72"/>
      <c r="J36039" s="72"/>
      <c r="K36039" s="72"/>
    </row>
    <row r="36040" spans="9:11">
      <c r="I36040" s="72"/>
      <c r="J36040" s="72"/>
      <c r="K36040" s="72"/>
    </row>
    <row r="36041" spans="9:11">
      <c r="I36041" s="72"/>
      <c r="J36041" s="72"/>
      <c r="K36041" s="72"/>
    </row>
    <row r="36042" spans="9:11">
      <c r="I36042" s="72"/>
      <c r="J36042" s="72"/>
      <c r="K36042" s="72"/>
    </row>
    <row r="36043" spans="9:11">
      <c r="I36043" s="72"/>
      <c r="J36043" s="72"/>
      <c r="K36043" s="72"/>
    </row>
    <row r="36044" spans="9:11">
      <c r="I36044" s="72"/>
      <c r="J36044" s="72"/>
      <c r="K36044" s="72"/>
    </row>
    <row r="36045" spans="9:11">
      <c r="I36045" s="72"/>
      <c r="J36045" s="72"/>
      <c r="K36045" s="72"/>
    </row>
    <row r="36046" spans="9:11">
      <c r="I36046" s="72"/>
      <c r="J36046" s="72"/>
      <c r="K36046" s="72"/>
    </row>
    <row r="36047" spans="9:11">
      <c r="I36047" s="72"/>
      <c r="J36047" s="72"/>
      <c r="K36047" s="72"/>
    </row>
    <row r="36048" spans="9:11">
      <c r="I36048" s="72"/>
      <c r="J36048" s="72"/>
      <c r="K36048" s="72"/>
    </row>
    <row r="36049" spans="9:11">
      <c r="I36049" s="72"/>
      <c r="J36049" s="72"/>
      <c r="K36049" s="72"/>
    </row>
    <row r="36050" spans="9:11">
      <c r="I36050" s="72"/>
      <c r="J36050" s="72"/>
      <c r="K36050" s="72"/>
    </row>
    <row r="36051" spans="9:11">
      <c r="I36051" s="72"/>
      <c r="J36051" s="72"/>
      <c r="K36051" s="72"/>
    </row>
    <row r="36052" spans="9:11">
      <c r="I36052" s="72"/>
      <c r="J36052" s="72"/>
      <c r="K36052" s="72"/>
    </row>
    <row r="36053" spans="9:11">
      <c r="I36053" s="72"/>
      <c r="J36053" s="72"/>
      <c r="K36053" s="72"/>
    </row>
    <row r="36054" spans="9:11">
      <c r="I36054" s="72"/>
      <c r="J36054" s="72"/>
      <c r="K36054" s="72"/>
    </row>
    <row r="36055" spans="9:11">
      <c r="I36055" s="72"/>
      <c r="J36055" s="72"/>
      <c r="K36055" s="72"/>
    </row>
    <row r="36056" spans="9:11">
      <c r="I36056" s="72"/>
      <c r="J36056" s="72"/>
      <c r="K36056" s="72"/>
    </row>
    <row r="36057" spans="9:11">
      <c r="I36057" s="72"/>
      <c r="J36057" s="72"/>
      <c r="K36057" s="72"/>
    </row>
    <row r="36058" spans="9:11">
      <c r="I36058" s="72"/>
      <c r="J36058" s="72"/>
      <c r="K36058" s="72"/>
    </row>
    <row r="36059" spans="9:11">
      <c r="I36059" s="72"/>
      <c r="J36059" s="72"/>
      <c r="K36059" s="72"/>
    </row>
    <row r="36060" spans="9:11">
      <c r="I36060" s="72"/>
      <c r="J36060" s="72"/>
      <c r="K36060" s="72"/>
    </row>
    <row r="36061" spans="9:11">
      <c r="I36061" s="72"/>
      <c r="J36061" s="72"/>
      <c r="K36061" s="72"/>
    </row>
    <row r="36062" spans="9:11">
      <c r="I36062" s="72"/>
      <c r="J36062" s="72"/>
      <c r="K36062" s="72"/>
    </row>
    <row r="36063" spans="9:11">
      <c r="I36063" s="72"/>
      <c r="J36063" s="72"/>
      <c r="K36063" s="72"/>
    </row>
    <row r="36064" spans="9:11">
      <c r="I36064" s="72"/>
      <c r="J36064" s="72"/>
      <c r="K36064" s="72"/>
    </row>
    <row r="36065" spans="9:11">
      <c r="I36065" s="72"/>
      <c r="J36065" s="72"/>
      <c r="K36065" s="72"/>
    </row>
    <row r="36066" spans="9:11">
      <c r="I36066" s="72"/>
      <c r="J36066" s="72"/>
      <c r="K36066" s="72"/>
    </row>
    <row r="36067" spans="9:11">
      <c r="I36067" s="72"/>
      <c r="J36067" s="72"/>
      <c r="K36067" s="72"/>
    </row>
    <row r="36068" spans="9:11">
      <c r="I36068" s="72"/>
      <c r="J36068" s="72"/>
      <c r="K36068" s="72"/>
    </row>
    <row r="36069" spans="9:11">
      <c r="I36069" s="72"/>
      <c r="J36069" s="72"/>
      <c r="K36069" s="72"/>
    </row>
    <row r="36070" spans="9:11">
      <c r="I36070" s="72"/>
      <c r="J36070" s="72"/>
      <c r="K36070" s="72"/>
    </row>
    <row r="36071" spans="9:11">
      <c r="I36071" s="72"/>
      <c r="J36071" s="72"/>
      <c r="K36071" s="72"/>
    </row>
    <row r="36072" spans="9:11">
      <c r="I36072" s="72"/>
      <c r="J36072" s="72"/>
      <c r="K36072" s="72"/>
    </row>
    <row r="36073" spans="9:11">
      <c r="I36073" s="72"/>
      <c r="J36073" s="72"/>
      <c r="K36073" s="72"/>
    </row>
    <row r="36074" spans="9:11">
      <c r="I36074" s="72"/>
      <c r="J36074" s="72"/>
      <c r="K36074" s="72"/>
    </row>
    <row r="36075" spans="9:11">
      <c r="I36075" s="72"/>
      <c r="J36075" s="72"/>
      <c r="K36075" s="72"/>
    </row>
    <row r="36076" spans="9:11">
      <c r="I36076" s="72"/>
      <c r="J36076" s="72"/>
      <c r="K36076" s="72"/>
    </row>
    <row r="36077" spans="9:11">
      <c r="I36077" s="72"/>
      <c r="J36077" s="72"/>
      <c r="K36077" s="72"/>
    </row>
    <row r="36078" spans="9:11">
      <c r="I36078" s="72"/>
      <c r="J36078" s="72"/>
      <c r="K36078" s="72"/>
    </row>
    <row r="36079" spans="9:11">
      <c r="I36079" s="72"/>
      <c r="J36079" s="72"/>
      <c r="K36079" s="72"/>
    </row>
    <row r="36080" spans="9:11">
      <c r="I36080" s="72"/>
      <c r="J36080" s="72"/>
      <c r="K36080" s="72"/>
    </row>
    <row r="36081" spans="9:11">
      <c r="I36081" s="72"/>
      <c r="J36081" s="72"/>
      <c r="K36081" s="72"/>
    </row>
    <row r="36082" spans="9:11">
      <c r="I36082" s="72"/>
      <c r="J36082" s="72"/>
      <c r="K36082" s="72"/>
    </row>
    <row r="36083" spans="9:11">
      <c r="I36083" s="72"/>
      <c r="J36083" s="72"/>
      <c r="K36083" s="72"/>
    </row>
    <row r="36084" spans="9:11">
      <c r="I36084" s="72"/>
      <c r="J36084" s="72"/>
      <c r="K36084" s="72"/>
    </row>
    <row r="36085" spans="9:11">
      <c r="I36085" s="72"/>
      <c r="J36085" s="72"/>
      <c r="K36085" s="72"/>
    </row>
    <row r="36086" spans="9:11">
      <c r="I36086" s="72"/>
      <c r="J36086" s="72"/>
      <c r="K36086" s="72"/>
    </row>
    <row r="36087" spans="9:11">
      <c r="I36087" s="72"/>
      <c r="J36087" s="72"/>
      <c r="K36087" s="72"/>
    </row>
    <row r="36088" spans="9:11">
      <c r="I36088" s="72"/>
      <c r="J36088" s="72"/>
      <c r="K36088" s="72"/>
    </row>
    <row r="36089" spans="9:11">
      <c r="I36089" s="72"/>
      <c r="J36089" s="72"/>
      <c r="K36089" s="72"/>
    </row>
    <row r="36090" spans="9:11">
      <c r="I36090" s="72"/>
      <c r="J36090" s="72"/>
      <c r="K36090" s="72"/>
    </row>
    <row r="36091" spans="9:11">
      <c r="I36091" s="72"/>
      <c r="J36091" s="72"/>
      <c r="K36091" s="72"/>
    </row>
    <row r="36092" spans="9:11">
      <c r="I36092" s="72"/>
      <c r="J36092" s="72"/>
      <c r="K36092" s="72"/>
    </row>
    <row r="36093" spans="9:11">
      <c r="I36093" s="72"/>
      <c r="J36093" s="72"/>
      <c r="K36093" s="72"/>
    </row>
    <row r="36094" spans="9:11">
      <c r="I36094" s="72"/>
      <c r="J36094" s="72"/>
      <c r="K36094" s="72"/>
    </row>
    <row r="36095" spans="9:11">
      <c r="I36095" s="72"/>
      <c r="J36095" s="72"/>
      <c r="K36095" s="72"/>
    </row>
    <row r="36096" spans="9:11">
      <c r="I36096" s="72"/>
      <c r="J36096" s="72"/>
      <c r="K36096" s="72"/>
    </row>
    <row r="36097" spans="9:11">
      <c r="I36097" s="72"/>
      <c r="J36097" s="72"/>
      <c r="K36097" s="72"/>
    </row>
    <row r="36098" spans="9:11">
      <c r="I36098" s="72"/>
      <c r="J36098" s="72"/>
      <c r="K36098" s="72"/>
    </row>
    <row r="36099" spans="9:11">
      <c r="I36099" s="72"/>
      <c r="J36099" s="72"/>
      <c r="K36099" s="72"/>
    </row>
    <row r="36100" spans="9:11">
      <c r="I36100" s="72"/>
      <c r="J36100" s="72"/>
      <c r="K36100" s="72"/>
    </row>
    <row r="36101" spans="9:11">
      <c r="I36101" s="72"/>
      <c r="J36101" s="72"/>
      <c r="K36101" s="72"/>
    </row>
    <row r="36102" spans="9:11">
      <c r="I36102" s="72"/>
      <c r="J36102" s="72"/>
      <c r="K36102" s="72"/>
    </row>
    <row r="36103" spans="9:11">
      <c r="I36103" s="72"/>
      <c r="J36103" s="72"/>
      <c r="K36103" s="72"/>
    </row>
    <row r="36104" spans="9:11">
      <c r="I36104" s="72"/>
      <c r="J36104" s="72"/>
      <c r="K36104" s="72"/>
    </row>
    <row r="36105" spans="9:11">
      <c r="I36105" s="72"/>
      <c r="J36105" s="72"/>
      <c r="K36105" s="72"/>
    </row>
    <row r="36106" spans="9:11">
      <c r="I36106" s="72"/>
      <c r="J36106" s="72"/>
      <c r="K36106" s="72"/>
    </row>
    <row r="36107" spans="9:11">
      <c r="I36107" s="72"/>
      <c r="J36107" s="72"/>
      <c r="K36107" s="72"/>
    </row>
    <row r="36108" spans="9:11">
      <c r="I36108" s="72"/>
      <c r="J36108" s="72"/>
      <c r="K36108" s="72"/>
    </row>
    <row r="36109" spans="9:11">
      <c r="I36109" s="72"/>
      <c r="J36109" s="72"/>
      <c r="K36109" s="72"/>
    </row>
    <row r="36110" spans="9:11">
      <c r="I36110" s="72"/>
      <c r="J36110" s="72"/>
      <c r="K36110" s="72"/>
    </row>
    <row r="36111" spans="9:11">
      <c r="I36111" s="72"/>
      <c r="J36111" s="72"/>
      <c r="K36111" s="72"/>
    </row>
    <row r="36112" spans="9:11">
      <c r="I36112" s="72"/>
      <c r="J36112" s="72"/>
      <c r="K36112" s="72"/>
    </row>
    <row r="36113" spans="9:11">
      <c r="I36113" s="72"/>
      <c r="J36113" s="72"/>
      <c r="K36113" s="72"/>
    </row>
    <row r="36114" spans="9:11">
      <c r="I36114" s="72"/>
      <c r="J36114" s="72"/>
      <c r="K36114" s="72"/>
    </row>
    <row r="36115" spans="9:11">
      <c r="I36115" s="72"/>
      <c r="J36115" s="72"/>
      <c r="K36115" s="72"/>
    </row>
    <row r="36116" spans="9:11">
      <c r="I36116" s="72"/>
      <c r="J36116" s="72"/>
      <c r="K36116" s="72"/>
    </row>
    <row r="36117" spans="9:11">
      <c r="I36117" s="72"/>
      <c r="J36117" s="72"/>
      <c r="K36117" s="72"/>
    </row>
    <row r="36118" spans="9:11">
      <c r="I36118" s="72"/>
      <c r="J36118" s="72"/>
      <c r="K36118" s="72"/>
    </row>
    <row r="36119" spans="9:11">
      <c r="I36119" s="72"/>
      <c r="J36119" s="72"/>
      <c r="K36119" s="72"/>
    </row>
    <row r="36120" spans="9:11">
      <c r="I36120" s="72"/>
      <c r="J36120" s="72"/>
      <c r="K36120" s="72"/>
    </row>
    <row r="36121" spans="9:11">
      <c r="I36121" s="72"/>
      <c r="J36121" s="72"/>
      <c r="K36121" s="72"/>
    </row>
    <row r="36122" spans="9:11">
      <c r="I36122" s="72"/>
      <c r="J36122" s="72"/>
      <c r="K36122" s="72"/>
    </row>
    <row r="36123" spans="9:11">
      <c r="I36123" s="72"/>
      <c r="J36123" s="72"/>
      <c r="K36123" s="72"/>
    </row>
    <row r="36124" spans="9:11">
      <c r="I36124" s="72"/>
      <c r="J36124" s="72"/>
      <c r="K36124" s="72"/>
    </row>
    <row r="36125" spans="9:11">
      <c r="I36125" s="72"/>
      <c r="J36125" s="72"/>
      <c r="K36125" s="72"/>
    </row>
    <row r="36126" spans="9:11">
      <c r="I36126" s="72"/>
      <c r="J36126" s="72"/>
      <c r="K36126" s="72"/>
    </row>
    <row r="36127" spans="9:11">
      <c r="I36127" s="72"/>
      <c r="J36127" s="72"/>
      <c r="K36127" s="72"/>
    </row>
    <row r="36128" spans="9:11">
      <c r="I36128" s="72"/>
      <c r="J36128" s="72"/>
      <c r="K36128" s="72"/>
    </row>
    <row r="36129" spans="9:11">
      <c r="I36129" s="72"/>
      <c r="J36129" s="72"/>
      <c r="K36129" s="72"/>
    </row>
    <row r="36130" spans="9:11">
      <c r="I36130" s="72"/>
      <c r="J36130" s="72"/>
      <c r="K36130" s="72"/>
    </row>
    <row r="36131" spans="9:11">
      <c r="I36131" s="72"/>
      <c r="J36131" s="72"/>
      <c r="K36131" s="72"/>
    </row>
    <row r="36132" spans="9:11">
      <c r="I36132" s="72"/>
      <c r="J36132" s="72"/>
      <c r="K36132" s="72"/>
    </row>
    <row r="36133" spans="9:11">
      <c r="I36133" s="72"/>
      <c r="J36133" s="72"/>
      <c r="K36133" s="72"/>
    </row>
    <row r="36134" spans="9:11">
      <c r="I36134" s="72"/>
      <c r="J36134" s="72"/>
      <c r="K36134" s="72"/>
    </row>
    <row r="36135" spans="9:11">
      <c r="I36135" s="72"/>
      <c r="J36135" s="72"/>
      <c r="K36135" s="72"/>
    </row>
    <row r="36136" spans="9:11">
      <c r="I36136" s="72"/>
      <c r="J36136" s="72"/>
      <c r="K36136" s="72"/>
    </row>
    <row r="36137" spans="9:11">
      <c r="I36137" s="72"/>
      <c r="J36137" s="72"/>
      <c r="K36137" s="72"/>
    </row>
    <row r="36138" spans="9:11">
      <c r="I36138" s="72"/>
      <c r="J36138" s="72"/>
      <c r="K36138" s="72"/>
    </row>
    <row r="36139" spans="9:11">
      <c r="I36139" s="72"/>
      <c r="J36139" s="72"/>
      <c r="K36139" s="72"/>
    </row>
    <row r="36140" spans="9:11">
      <c r="I36140" s="72"/>
      <c r="J36140" s="72"/>
      <c r="K36140" s="72"/>
    </row>
    <row r="36141" spans="9:11">
      <c r="I36141" s="72"/>
      <c r="J36141" s="72"/>
      <c r="K36141" s="72"/>
    </row>
    <row r="36142" spans="9:11">
      <c r="I36142" s="72"/>
      <c r="J36142" s="72"/>
      <c r="K36142" s="72"/>
    </row>
    <row r="36143" spans="9:11">
      <c r="I36143" s="72"/>
      <c r="J36143" s="72"/>
      <c r="K36143" s="72"/>
    </row>
    <row r="36144" spans="9:11">
      <c r="I36144" s="72"/>
      <c r="J36144" s="72"/>
      <c r="K36144" s="72"/>
    </row>
    <row r="36145" spans="9:11">
      <c r="I36145" s="72"/>
      <c r="J36145" s="72"/>
      <c r="K36145" s="72"/>
    </row>
    <row r="36146" spans="9:11">
      <c r="I36146" s="72"/>
      <c r="J36146" s="72"/>
      <c r="K36146" s="72"/>
    </row>
    <row r="36147" spans="9:11">
      <c r="I36147" s="72"/>
      <c r="J36147" s="72"/>
      <c r="K36147" s="72"/>
    </row>
    <row r="36148" spans="9:11">
      <c r="I36148" s="72"/>
      <c r="J36148" s="72"/>
      <c r="K36148" s="72"/>
    </row>
    <row r="36149" spans="9:11">
      <c r="I36149" s="72"/>
      <c r="J36149" s="72"/>
      <c r="K36149" s="72"/>
    </row>
    <row r="36150" spans="9:11">
      <c r="I36150" s="72"/>
      <c r="J36150" s="72"/>
      <c r="K36150" s="72"/>
    </row>
    <row r="36151" spans="9:11">
      <c r="I36151" s="72"/>
      <c r="J36151" s="72"/>
      <c r="K36151" s="72"/>
    </row>
    <row r="36152" spans="9:11">
      <c r="I36152" s="72"/>
      <c r="J36152" s="72"/>
      <c r="K36152" s="72"/>
    </row>
    <row r="36153" spans="9:11">
      <c r="I36153" s="72"/>
      <c r="J36153" s="72"/>
      <c r="K36153" s="72"/>
    </row>
    <row r="36154" spans="9:11">
      <c r="I36154" s="72"/>
      <c r="J36154" s="72"/>
      <c r="K36154" s="72"/>
    </row>
    <row r="36155" spans="9:11">
      <c r="I36155" s="72"/>
      <c r="J36155" s="72"/>
      <c r="K36155" s="72"/>
    </row>
    <row r="36156" spans="9:11">
      <c r="I36156" s="72"/>
      <c r="J36156" s="72"/>
      <c r="K36156" s="72"/>
    </row>
    <row r="36157" spans="9:11">
      <c r="I36157" s="72"/>
      <c r="J36157" s="72"/>
      <c r="K36157" s="72"/>
    </row>
    <row r="36158" spans="9:11">
      <c r="I36158" s="72"/>
      <c r="J36158" s="72"/>
      <c r="K36158" s="72"/>
    </row>
    <row r="36159" spans="9:11">
      <c r="I36159" s="72"/>
      <c r="J36159" s="72"/>
      <c r="K36159" s="72"/>
    </row>
    <row r="36160" spans="9:11">
      <c r="I36160" s="72"/>
      <c r="J36160" s="72"/>
      <c r="K36160" s="72"/>
    </row>
    <row r="36161" spans="9:11">
      <c r="I36161" s="72"/>
      <c r="J36161" s="72"/>
      <c r="K36161" s="72"/>
    </row>
    <row r="36162" spans="9:11">
      <c r="I36162" s="72"/>
      <c r="J36162" s="72"/>
      <c r="K36162" s="72"/>
    </row>
    <row r="36163" spans="9:11">
      <c r="I36163" s="72"/>
      <c r="J36163" s="72"/>
      <c r="K36163" s="72"/>
    </row>
    <row r="36164" spans="9:11">
      <c r="I36164" s="72"/>
      <c r="J36164" s="72"/>
      <c r="K36164" s="72"/>
    </row>
    <row r="36165" spans="9:11">
      <c r="I36165" s="72"/>
      <c r="J36165" s="72"/>
      <c r="K36165" s="72"/>
    </row>
    <row r="36166" spans="9:11">
      <c r="I36166" s="72"/>
      <c r="J36166" s="72"/>
      <c r="K36166" s="72"/>
    </row>
    <row r="36167" spans="9:11">
      <c r="I36167" s="72"/>
      <c r="J36167" s="72"/>
      <c r="K36167" s="72"/>
    </row>
    <row r="36168" spans="9:11">
      <c r="I36168" s="72"/>
      <c r="J36168" s="72"/>
      <c r="K36168" s="72"/>
    </row>
    <row r="36169" spans="9:11">
      <c r="I36169" s="72"/>
      <c r="J36169" s="72"/>
      <c r="K36169" s="72"/>
    </row>
    <row r="36170" spans="9:11">
      <c r="I36170" s="72"/>
      <c r="J36170" s="72"/>
      <c r="K36170" s="72"/>
    </row>
    <row r="36171" spans="9:11">
      <c r="I36171" s="72"/>
      <c r="J36171" s="72"/>
      <c r="K36171" s="72"/>
    </row>
    <row r="36172" spans="9:11">
      <c r="I36172" s="72"/>
      <c r="J36172" s="72"/>
      <c r="K36172" s="72"/>
    </row>
    <row r="36173" spans="9:11">
      <c r="I36173" s="72"/>
      <c r="J36173" s="72"/>
      <c r="K36173" s="72"/>
    </row>
    <row r="36174" spans="9:11">
      <c r="I36174" s="72"/>
      <c r="J36174" s="72"/>
      <c r="K36174" s="72"/>
    </row>
    <row r="36175" spans="9:11">
      <c r="I36175" s="72"/>
      <c r="J36175" s="72"/>
      <c r="K36175" s="72"/>
    </row>
    <row r="36176" spans="9:11">
      <c r="I36176" s="72"/>
      <c r="J36176" s="72"/>
      <c r="K36176" s="72"/>
    </row>
    <row r="36177" spans="9:11">
      <c r="I36177" s="72"/>
      <c r="J36177" s="72"/>
      <c r="K36177" s="72"/>
    </row>
    <row r="36178" spans="9:11">
      <c r="I36178" s="72"/>
      <c r="J36178" s="72"/>
      <c r="K36178" s="72"/>
    </row>
    <row r="36179" spans="9:11">
      <c r="I36179" s="72"/>
      <c r="J36179" s="72"/>
      <c r="K36179" s="72"/>
    </row>
    <row r="36180" spans="9:11">
      <c r="I36180" s="72"/>
      <c r="J36180" s="72"/>
      <c r="K36180" s="72"/>
    </row>
    <row r="36181" spans="9:11">
      <c r="I36181" s="72"/>
      <c r="J36181" s="72"/>
      <c r="K36181" s="72"/>
    </row>
    <row r="36182" spans="9:11">
      <c r="I36182" s="72"/>
      <c r="J36182" s="72"/>
      <c r="K36182" s="72"/>
    </row>
    <row r="36183" spans="9:11">
      <c r="I36183" s="72"/>
      <c r="J36183" s="72"/>
      <c r="K36183" s="72"/>
    </row>
    <row r="36184" spans="9:11">
      <c r="I36184" s="72"/>
      <c r="J36184" s="72"/>
      <c r="K36184" s="72"/>
    </row>
    <row r="36185" spans="9:11">
      <c r="I36185" s="72"/>
      <c r="J36185" s="72"/>
      <c r="K36185" s="72"/>
    </row>
    <row r="36186" spans="9:11">
      <c r="I36186" s="72"/>
      <c r="J36186" s="72"/>
      <c r="K36186" s="72"/>
    </row>
    <row r="36187" spans="9:11">
      <c r="I36187" s="72"/>
      <c r="J36187" s="72"/>
      <c r="K36187" s="72"/>
    </row>
    <row r="36188" spans="9:11">
      <c r="I36188" s="72"/>
      <c r="J36188" s="72"/>
      <c r="K36188" s="72"/>
    </row>
    <row r="36189" spans="9:11">
      <c r="I36189" s="72"/>
      <c r="J36189" s="72"/>
      <c r="K36189" s="72"/>
    </row>
    <row r="36190" spans="9:11">
      <c r="I36190" s="72"/>
      <c r="J36190" s="72"/>
      <c r="K36190" s="72"/>
    </row>
    <row r="36191" spans="9:11">
      <c r="I36191" s="72"/>
      <c r="J36191" s="72"/>
      <c r="K36191" s="72"/>
    </row>
    <row r="36192" spans="9:11">
      <c r="I36192" s="72"/>
      <c r="J36192" s="72"/>
      <c r="K36192" s="72"/>
    </row>
    <row r="36193" spans="9:11">
      <c r="I36193" s="72"/>
      <c r="J36193" s="72"/>
      <c r="K36193" s="72"/>
    </row>
    <row r="36194" spans="9:11">
      <c r="I36194" s="72"/>
      <c r="J36194" s="72"/>
      <c r="K36194" s="72"/>
    </row>
    <row r="36195" spans="9:11">
      <c r="I36195" s="72"/>
      <c r="J36195" s="72"/>
      <c r="K36195" s="72"/>
    </row>
    <row r="36196" spans="9:11">
      <c r="I36196" s="72"/>
      <c r="J36196" s="72"/>
      <c r="K36196" s="72"/>
    </row>
    <row r="36197" spans="9:11">
      <c r="I36197" s="72"/>
      <c r="J36197" s="72"/>
      <c r="K36197" s="72"/>
    </row>
    <row r="36198" spans="9:11">
      <c r="I36198" s="72"/>
      <c r="J36198" s="72"/>
      <c r="K36198" s="72"/>
    </row>
    <row r="36199" spans="9:11">
      <c r="I36199" s="72"/>
      <c r="J36199" s="72"/>
      <c r="K36199" s="72"/>
    </row>
    <row r="36200" spans="9:11">
      <c r="I36200" s="72"/>
      <c r="J36200" s="72"/>
      <c r="K36200" s="72"/>
    </row>
    <row r="36201" spans="9:11">
      <c r="I36201" s="72"/>
      <c r="J36201" s="72"/>
      <c r="K36201" s="72"/>
    </row>
    <row r="36202" spans="9:11">
      <c r="I36202" s="72"/>
      <c r="J36202" s="72"/>
      <c r="K36202" s="72"/>
    </row>
    <row r="36203" spans="9:11">
      <c r="I36203" s="72"/>
      <c r="J36203" s="72"/>
      <c r="K36203" s="72"/>
    </row>
    <row r="36204" spans="9:11">
      <c r="I36204" s="72"/>
      <c r="J36204" s="72"/>
      <c r="K36204" s="72"/>
    </row>
    <row r="36205" spans="9:11">
      <c r="I36205" s="72"/>
      <c r="J36205" s="72"/>
      <c r="K36205" s="72"/>
    </row>
    <row r="36206" spans="9:11">
      <c r="I36206" s="72"/>
      <c r="J36206" s="72"/>
      <c r="K36206" s="72"/>
    </row>
    <row r="36207" spans="9:11">
      <c r="I36207" s="72"/>
      <c r="J36207" s="72"/>
      <c r="K36207" s="72"/>
    </row>
    <row r="36208" spans="9:11">
      <c r="I36208" s="72"/>
      <c r="J36208" s="72"/>
      <c r="K36208" s="72"/>
    </row>
    <row r="36209" spans="9:11">
      <c r="I36209" s="72"/>
      <c r="J36209" s="72"/>
      <c r="K36209" s="72"/>
    </row>
    <row r="36210" spans="9:11">
      <c r="I36210" s="72"/>
      <c r="J36210" s="72"/>
      <c r="K36210" s="72"/>
    </row>
    <row r="36211" spans="9:11">
      <c r="I36211" s="72"/>
      <c r="J36211" s="72"/>
      <c r="K36211" s="72"/>
    </row>
    <row r="36212" spans="9:11">
      <c r="I36212" s="72"/>
      <c r="J36212" s="72"/>
      <c r="K36212" s="72"/>
    </row>
    <row r="36213" spans="9:11">
      <c r="I36213" s="72"/>
      <c r="J36213" s="72"/>
      <c r="K36213" s="72"/>
    </row>
    <row r="36214" spans="9:11">
      <c r="I36214" s="72"/>
      <c r="J36214" s="72"/>
      <c r="K36214" s="72"/>
    </row>
    <row r="36215" spans="9:11">
      <c r="I36215" s="72"/>
      <c r="J36215" s="72"/>
      <c r="K36215" s="72"/>
    </row>
    <row r="36216" spans="9:11">
      <c r="I36216" s="72"/>
      <c r="J36216" s="72"/>
      <c r="K36216" s="72"/>
    </row>
    <row r="36217" spans="9:11">
      <c r="I36217" s="72"/>
      <c r="J36217" s="72"/>
      <c r="K36217" s="72"/>
    </row>
    <row r="36218" spans="9:11">
      <c r="I36218" s="72"/>
      <c r="J36218" s="72"/>
      <c r="K36218" s="72"/>
    </row>
    <row r="36219" spans="9:11">
      <c r="I36219" s="72"/>
      <c r="J36219" s="72"/>
      <c r="K36219" s="72"/>
    </row>
    <row r="36220" spans="9:11">
      <c r="I36220" s="72"/>
      <c r="J36220" s="72"/>
      <c r="K36220" s="72"/>
    </row>
    <row r="36221" spans="9:11">
      <c r="I36221" s="72"/>
      <c r="J36221" s="72"/>
      <c r="K36221" s="72"/>
    </row>
    <row r="36222" spans="9:11">
      <c r="I36222" s="72"/>
      <c r="J36222" s="72"/>
      <c r="K36222" s="72"/>
    </row>
    <row r="36223" spans="9:11">
      <c r="I36223" s="72"/>
      <c r="J36223" s="72"/>
      <c r="K36223" s="72"/>
    </row>
    <row r="36224" spans="9:11">
      <c r="I36224" s="72"/>
      <c r="J36224" s="72"/>
      <c r="K36224" s="72"/>
    </row>
    <row r="36225" spans="9:11">
      <c r="I36225" s="72"/>
      <c r="J36225" s="72"/>
      <c r="K36225" s="72"/>
    </row>
    <row r="36226" spans="9:11">
      <c r="I36226" s="72"/>
      <c r="J36226" s="72"/>
      <c r="K36226" s="72"/>
    </row>
    <row r="36227" spans="9:11">
      <c r="I36227" s="72"/>
      <c r="J36227" s="72"/>
      <c r="K36227" s="72"/>
    </row>
    <row r="36228" spans="9:11">
      <c r="I36228" s="72"/>
      <c r="J36228" s="72"/>
      <c r="K36228" s="72"/>
    </row>
    <row r="36229" spans="9:11">
      <c r="I36229" s="72"/>
      <c r="J36229" s="72"/>
      <c r="K36229" s="72"/>
    </row>
    <row r="36230" spans="9:11">
      <c r="I36230" s="72"/>
      <c r="J36230" s="72"/>
      <c r="K36230" s="72"/>
    </row>
    <row r="36231" spans="9:11">
      <c r="I36231" s="72"/>
      <c r="J36231" s="72"/>
      <c r="K36231" s="72"/>
    </row>
    <row r="36232" spans="9:11">
      <c r="I36232" s="72"/>
      <c r="J36232" s="72"/>
      <c r="K36232" s="72"/>
    </row>
    <row r="36233" spans="9:11">
      <c r="I36233" s="72"/>
      <c r="J36233" s="72"/>
      <c r="K36233" s="72"/>
    </row>
    <row r="36234" spans="9:11">
      <c r="I36234" s="72"/>
      <c r="J36234" s="72"/>
      <c r="K36234" s="72"/>
    </row>
    <row r="36235" spans="9:11">
      <c r="I36235" s="72"/>
      <c r="J36235" s="72"/>
      <c r="K36235" s="72"/>
    </row>
    <row r="36236" spans="9:11">
      <c r="I36236" s="72"/>
      <c r="J36236" s="72"/>
      <c r="K36236" s="72"/>
    </row>
    <row r="36237" spans="9:11">
      <c r="I36237" s="72"/>
      <c r="J36237" s="72"/>
      <c r="K36237" s="72"/>
    </row>
    <row r="36238" spans="9:11">
      <c r="I36238" s="72"/>
      <c r="J36238" s="72"/>
      <c r="K36238" s="72"/>
    </row>
    <row r="36239" spans="9:11">
      <c r="I36239" s="72"/>
      <c r="J36239" s="72"/>
      <c r="K36239" s="72"/>
    </row>
    <row r="36240" spans="9:11">
      <c r="I36240" s="72"/>
      <c r="J36240" s="72"/>
      <c r="K36240" s="72"/>
    </row>
    <row r="36241" spans="9:11">
      <c r="I36241" s="72"/>
      <c r="J36241" s="72"/>
      <c r="K36241" s="72"/>
    </row>
    <row r="36242" spans="9:11">
      <c r="I36242" s="72"/>
      <c r="J36242" s="72"/>
      <c r="K36242" s="72"/>
    </row>
    <row r="36243" spans="9:11">
      <c r="I36243" s="72"/>
      <c r="J36243" s="72"/>
      <c r="K36243" s="72"/>
    </row>
    <row r="36244" spans="9:11">
      <c r="I36244" s="72"/>
      <c r="J36244" s="72"/>
      <c r="K36244" s="72"/>
    </row>
    <row r="36245" spans="9:11">
      <c r="I36245" s="72"/>
      <c r="J36245" s="72"/>
      <c r="K36245" s="72"/>
    </row>
    <row r="36246" spans="9:11">
      <c r="I36246" s="72"/>
      <c r="J36246" s="72"/>
      <c r="K36246" s="72"/>
    </row>
    <row r="36247" spans="9:11">
      <c r="I36247" s="72"/>
      <c r="J36247" s="72"/>
      <c r="K36247" s="72"/>
    </row>
    <row r="36248" spans="9:11">
      <c r="I36248" s="72"/>
      <c r="J36248" s="72"/>
      <c r="K36248" s="72"/>
    </row>
    <row r="36249" spans="9:11">
      <c r="I36249" s="72"/>
      <c r="J36249" s="72"/>
      <c r="K36249" s="72"/>
    </row>
    <row r="36250" spans="9:11">
      <c r="I36250" s="72"/>
      <c r="J36250" s="72"/>
      <c r="K36250" s="72"/>
    </row>
    <row r="36251" spans="9:11">
      <c r="I36251" s="72"/>
      <c r="J36251" s="72"/>
      <c r="K36251" s="72"/>
    </row>
    <row r="36252" spans="9:11">
      <c r="I36252" s="72"/>
      <c r="J36252" s="72"/>
      <c r="K36252" s="72"/>
    </row>
    <row r="36253" spans="9:11">
      <c r="I36253" s="72"/>
      <c r="J36253" s="72"/>
      <c r="K36253" s="72"/>
    </row>
    <row r="36254" spans="9:11">
      <c r="I36254" s="72"/>
      <c r="J36254" s="72"/>
      <c r="K36254" s="72"/>
    </row>
    <row r="36255" spans="9:11">
      <c r="I36255" s="72"/>
      <c r="J36255" s="72"/>
      <c r="K36255" s="72"/>
    </row>
    <row r="36256" spans="9:11">
      <c r="I36256" s="72"/>
      <c r="J36256" s="72"/>
      <c r="K36256" s="72"/>
    </row>
    <row r="36257" spans="9:11">
      <c r="I36257" s="72"/>
      <c r="J36257" s="72"/>
      <c r="K36257" s="72"/>
    </row>
    <row r="36258" spans="9:11">
      <c r="I36258" s="72"/>
      <c r="J36258" s="72"/>
      <c r="K36258" s="72"/>
    </row>
    <row r="36259" spans="9:11">
      <c r="I36259" s="72"/>
      <c r="J36259" s="72"/>
      <c r="K36259" s="72"/>
    </row>
    <row r="36260" spans="9:11">
      <c r="I36260" s="72"/>
      <c r="J36260" s="72"/>
      <c r="K36260" s="72"/>
    </row>
    <row r="36261" spans="9:11">
      <c r="I36261" s="72"/>
      <c r="J36261" s="72"/>
      <c r="K36261" s="72"/>
    </row>
    <row r="36262" spans="9:11">
      <c r="I36262" s="72"/>
      <c r="J36262" s="72"/>
      <c r="K36262" s="72"/>
    </row>
    <row r="36263" spans="9:11">
      <c r="I36263" s="72"/>
      <c r="J36263" s="72"/>
      <c r="K36263" s="72"/>
    </row>
    <row r="36264" spans="9:11">
      <c r="I36264" s="72"/>
      <c r="J36264" s="72"/>
      <c r="K36264" s="72"/>
    </row>
    <row r="36265" spans="9:11">
      <c r="I36265" s="72"/>
      <c r="J36265" s="72"/>
      <c r="K36265" s="72"/>
    </row>
    <row r="36266" spans="9:11">
      <c r="I36266" s="72"/>
      <c r="J36266" s="72"/>
      <c r="K36266" s="72"/>
    </row>
    <row r="36267" spans="9:11">
      <c r="I36267" s="72"/>
      <c r="J36267" s="72"/>
      <c r="K36267" s="72"/>
    </row>
    <row r="36268" spans="9:11">
      <c r="I36268" s="72"/>
      <c r="J36268" s="72"/>
      <c r="K36268" s="72"/>
    </row>
    <row r="36269" spans="9:11">
      <c r="I36269" s="72"/>
      <c r="J36269" s="72"/>
      <c r="K36269" s="72"/>
    </row>
    <row r="36270" spans="9:11">
      <c r="I36270" s="72"/>
      <c r="J36270" s="72"/>
      <c r="K36270" s="72"/>
    </row>
    <row r="36271" spans="9:11">
      <c r="I36271" s="72"/>
      <c r="J36271" s="72"/>
      <c r="K36271" s="72"/>
    </row>
    <row r="36272" spans="9:11">
      <c r="I36272" s="72"/>
      <c r="J36272" s="72"/>
      <c r="K36272" s="72"/>
    </row>
    <row r="36273" spans="9:11">
      <c r="I36273" s="72"/>
      <c r="J36273" s="72"/>
      <c r="K36273" s="72"/>
    </row>
    <row r="36274" spans="9:11">
      <c r="I36274" s="72"/>
      <c r="J36274" s="72"/>
      <c r="K36274" s="72"/>
    </row>
    <row r="36275" spans="9:11">
      <c r="I36275" s="72"/>
      <c r="J36275" s="72"/>
      <c r="K36275" s="72"/>
    </row>
    <row r="36276" spans="9:11">
      <c r="I36276" s="72"/>
      <c r="J36276" s="72"/>
      <c r="K36276" s="72"/>
    </row>
    <row r="36277" spans="9:11">
      <c r="I36277" s="72"/>
      <c r="J36277" s="72"/>
      <c r="K36277" s="72"/>
    </row>
    <row r="36278" spans="9:11">
      <c r="I36278" s="72"/>
      <c r="J36278" s="72"/>
      <c r="K36278" s="72"/>
    </row>
    <row r="36279" spans="9:11">
      <c r="I36279" s="72"/>
      <c r="J36279" s="72"/>
      <c r="K36279" s="72"/>
    </row>
    <row r="36280" spans="9:11">
      <c r="I36280" s="72"/>
      <c r="J36280" s="72"/>
      <c r="K36280" s="72"/>
    </row>
    <row r="36281" spans="9:11">
      <c r="I36281" s="72"/>
      <c r="J36281" s="72"/>
      <c r="K36281" s="72"/>
    </row>
    <row r="36282" spans="9:11">
      <c r="I36282" s="72"/>
      <c r="J36282" s="72"/>
      <c r="K36282" s="72"/>
    </row>
    <row r="36283" spans="9:11">
      <c r="I36283" s="72"/>
      <c r="J36283" s="72"/>
      <c r="K36283" s="72"/>
    </row>
    <row r="36284" spans="9:11">
      <c r="I36284" s="72"/>
      <c r="J36284" s="72"/>
      <c r="K36284" s="72"/>
    </row>
    <row r="36285" spans="9:11">
      <c r="I36285" s="72"/>
      <c r="J36285" s="72"/>
      <c r="K36285" s="72"/>
    </row>
    <row r="36286" spans="9:11">
      <c r="I36286" s="72"/>
      <c r="J36286" s="72"/>
      <c r="K36286" s="72"/>
    </row>
    <row r="36287" spans="9:11">
      <c r="I36287" s="72"/>
      <c r="J36287" s="72"/>
      <c r="K36287" s="72"/>
    </row>
    <row r="36288" spans="9:11">
      <c r="I36288" s="72"/>
      <c r="J36288" s="72"/>
      <c r="K36288" s="72"/>
    </row>
    <row r="36289" spans="9:11">
      <c r="I36289" s="72"/>
      <c r="J36289" s="72"/>
      <c r="K36289" s="72"/>
    </row>
    <row r="36290" spans="9:11">
      <c r="I36290" s="72"/>
      <c r="J36290" s="72"/>
      <c r="K36290" s="72"/>
    </row>
    <row r="36291" spans="9:11">
      <c r="I36291" s="72"/>
      <c r="J36291" s="72"/>
      <c r="K36291" s="72"/>
    </row>
    <row r="36292" spans="9:11">
      <c r="I36292" s="72"/>
      <c r="J36292" s="72"/>
      <c r="K36292" s="72"/>
    </row>
    <row r="36293" spans="9:11">
      <c r="I36293" s="72"/>
      <c r="J36293" s="72"/>
      <c r="K36293" s="72"/>
    </row>
    <row r="36294" spans="9:11">
      <c r="I36294" s="72"/>
      <c r="J36294" s="72"/>
      <c r="K36294" s="72"/>
    </row>
    <row r="36295" spans="9:11">
      <c r="I36295" s="72"/>
      <c r="J36295" s="72"/>
      <c r="K36295" s="72"/>
    </row>
    <row r="36296" spans="9:11">
      <c r="I36296" s="72"/>
      <c r="J36296" s="72"/>
      <c r="K36296" s="72"/>
    </row>
    <row r="36297" spans="9:11">
      <c r="I36297" s="72"/>
      <c r="J36297" s="72"/>
      <c r="K36297" s="72"/>
    </row>
    <row r="36298" spans="9:11">
      <c r="I36298" s="72"/>
      <c r="J36298" s="72"/>
      <c r="K36298" s="72"/>
    </row>
    <row r="36299" spans="9:11">
      <c r="I36299" s="72"/>
      <c r="J36299" s="72"/>
      <c r="K36299" s="72"/>
    </row>
    <row r="36300" spans="9:11">
      <c r="I36300" s="72"/>
      <c r="J36300" s="72"/>
      <c r="K36300" s="72"/>
    </row>
    <row r="36301" spans="9:11">
      <c r="I36301" s="72"/>
      <c r="J36301" s="72"/>
      <c r="K36301" s="72"/>
    </row>
    <row r="36302" spans="9:11">
      <c r="I36302" s="72"/>
      <c r="J36302" s="72"/>
      <c r="K36302" s="72"/>
    </row>
    <row r="36303" spans="9:11">
      <c r="I36303" s="72"/>
      <c r="J36303" s="72"/>
      <c r="K36303" s="72"/>
    </row>
    <row r="36304" spans="9:11">
      <c r="I36304" s="72"/>
      <c r="J36304" s="72"/>
      <c r="K36304" s="72"/>
    </row>
    <row r="36305" spans="9:11">
      <c r="I36305" s="72"/>
      <c r="J36305" s="72"/>
      <c r="K36305" s="72"/>
    </row>
    <row r="36306" spans="9:11">
      <c r="I36306" s="72"/>
      <c r="J36306" s="72"/>
      <c r="K36306" s="72"/>
    </row>
    <row r="36307" spans="9:11">
      <c r="I36307" s="72"/>
      <c r="J36307" s="72"/>
      <c r="K36307" s="72"/>
    </row>
    <row r="36308" spans="9:11">
      <c r="I36308" s="72"/>
      <c r="J36308" s="72"/>
      <c r="K36308" s="72"/>
    </row>
    <row r="36309" spans="9:11">
      <c r="I36309" s="72"/>
      <c r="J36309" s="72"/>
      <c r="K36309" s="72"/>
    </row>
    <row r="36310" spans="9:11">
      <c r="I36310" s="72"/>
      <c r="J36310" s="72"/>
      <c r="K36310" s="72"/>
    </row>
    <row r="36311" spans="9:11">
      <c r="I36311" s="72"/>
      <c r="J36311" s="72"/>
      <c r="K36311" s="72"/>
    </row>
    <row r="36312" spans="9:11">
      <c r="I36312" s="72"/>
      <c r="J36312" s="72"/>
      <c r="K36312" s="72"/>
    </row>
    <row r="36313" spans="9:11">
      <c r="I36313" s="72"/>
      <c r="J36313" s="72"/>
      <c r="K36313" s="72"/>
    </row>
    <row r="36314" spans="9:11">
      <c r="I36314" s="72"/>
      <c r="J36314" s="72"/>
      <c r="K36314" s="72"/>
    </row>
    <row r="36315" spans="9:11">
      <c r="I36315" s="72"/>
      <c r="J36315" s="72"/>
      <c r="K36315" s="72"/>
    </row>
    <row r="36316" spans="9:11">
      <c r="I36316" s="72"/>
      <c r="J36316" s="72"/>
      <c r="K36316" s="72"/>
    </row>
    <row r="36317" spans="9:11">
      <c r="I36317" s="72"/>
      <c r="J36317" s="72"/>
      <c r="K36317" s="72"/>
    </row>
    <row r="36318" spans="9:11">
      <c r="I36318" s="72"/>
      <c r="J36318" s="72"/>
      <c r="K36318" s="72"/>
    </row>
    <row r="36319" spans="9:11">
      <c r="I36319" s="72"/>
      <c r="J36319" s="72"/>
      <c r="K36319" s="72"/>
    </row>
    <row r="36320" spans="9:11">
      <c r="I36320" s="72"/>
      <c r="J36320" s="72"/>
      <c r="K36320" s="72"/>
    </row>
    <row r="36321" spans="9:11">
      <c r="I36321" s="72"/>
      <c r="J36321" s="72"/>
      <c r="K36321" s="72"/>
    </row>
    <row r="36322" spans="9:11">
      <c r="I36322" s="72"/>
      <c r="J36322" s="72"/>
      <c r="K36322" s="72"/>
    </row>
    <row r="36323" spans="9:11">
      <c r="I36323" s="72"/>
      <c r="J36323" s="72"/>
      <c r="K36323" s="72"/>
    </row>
    <row r="36324" spans="9:11">
      <c r="I36324" s="72"/>
      <c r="J36324" s="72"/>
      <c r="K36324" s="72"/>
    </row>
    <row r="36325" spans="9:11">
      <c r="I36325" s="72"/>
      <c r="J36325" s="72"/>
      <c r="K36325" s="72"/>
    </row>
    <row r="36326" spans="9:11">
      <c r="I36326" s="72"/>
      <c r="J36326" s="72"/>
      <c r="K36326" s="72"/>
    </row>
    <row r="36327" spans="9:11">
      <c r="I36327" s="72"/>
      <c r="J36327" s="72"/>
      <c r="K36327" s="72"/>
    </row>
    <row r="36328" spans="9:11">
      <c r="I36328" s="72"/>
      <c r="J36328" s="72"/>
      <c r="K36328" s="72"/>
    </row>
    <row r="36329" spans="9:11">
      <c r="I36329" s="72"/>
      <c r="J36329" s="72"/>
      <c r="K36329" s="72"/>
    </row>
    <row r="36330" spans="9:11">
      <c r="I36330" s="72"/>
      <c r="J36330" s="72"/>
      <c r="K36330" s="72"/>
    </row>
    <row r="36331" spans="9:11">
      <c r="I36331" s="72"/>
      <c r="J36331" s="72"/>
      <c r="K36331" s="72"/>
    </row>
    <row r="36332" spans="9:11">
      <c r="I36332" s="72"/>
      <c r="J36332" s="72"/>
      <c r="K36332" s="72"/>
    </row>
    <row r="36333" spans="9:11">
      <c r="I36333" s="72"/>
      <c r="J36333" s="72"/>
      <c r="K36333" s="72"/>
    </row>
    <row r="36334" spans="9:11">
      <c r="I36334" s="72"/>
      <c r="J36334" s="72"/>
      <c r="K36334" s="72"/>
    </row>
    <row r="36335" spans="9:11">
      <c r="I36335" s="72"/>
      <c r="J36335" s="72"/>
      <c r="K36335" s="72"/>
    </row>
    <row r="36336" spans="9:11">
      <c r="I36336" s="72"/>
      <c r="J36336" s="72"/>
      <c r="K36336" s="72"/>
    </row>
    <row r="36337" spans="9:11">
      <c r="I36337" s="72"/>
      <c r="J36337" s="72"/>
      <c r="K36337" s="72"/>
    </row>
    <row r="36338" spans="9:11">
      <c r="I36338" s="72"/>
      <c r="J36338" s="72"/>
      <c r="K36338" s="72"/>
    </row>
    <row r="36339" spans="9:11">
      <c r="I36339" s="72"/>
      <c r="J36339" s="72"/>
      <c r="K36339" s="72"/>
    </row>
    <row r="36340" spans="9:11">
      <c r="I36340" s="72"/>
      <c r="J36340" s="72"/>
      <c r="K36340" s="72"/>
    </row>
    <row r="36341" spans="9:11">
      <c r="I36341" s="72"/>
      <c r="J36341" s="72"/>
      <c r="K36341" s="72"/>
    </row>
    <row r="36342" spans="9:11">
      <c r="I36342" s="72"/>
      <c r="J36342" s="72"/>
      <c r="K36342" s="72"/>
    </row>
    <row r="36343" spans="9:11">
      <c r="I36343" s="72"/>
      <c r="J36343" s="72"/>
      <c r="K36343" s="72"/>
    </row>
    <row r="36344" spans="9:11">
      <c r="I36344" s="72"/>
      <c r="J36344" s="72"/>
      <c r="K36344" s="72"/>
    </row>
    <row r="36345" spans="9:11">
      <c r="I36345" s="72"/>
      <c r="J36345" s="72"/>
      <c r="K36345" s="72"/>
    </row>
    <row r="36346" spans="9:11">
      <c r="I36346" s="72"/>
      <c r="J36346" s="72"/>
      <c r="K36346" s="72"/>
    </row>
    <row r="36347" spans="9:11">
      <c r="I36347" s="72"/>
      <c r="J36347" s="72"/>
      <c r="K36347" s="72"/>
    </row>
    <row r="36348" spans="9:11">
      <c r="I36348" s="72"/>
      <c r="J36348" s="72"/>
      <c r="K36348" s="72"/>
    </row>
    <row r="36349" spans="9:11">
      <c r="I36349" s="72"/>
      <c r="J36349" s="72"/>
      <c r="K36349" s="72"/>
    </row>
    <row r="36350" spans="9:11">
      <c r="I36350" s="72"/>
      <c r="J36350" s="72"/>
      <c r="K36350" s="72"/>
    </row>
    <row r="36351" spans="9:11">
      <c r="I36351" s="72"/>
      <c r="J36351" s="72"/>
      <c r="K36351" s="72"/>
    </row>
    <row r="36352" spans="9:11">
      <c r="I36352" s="72"/>
      <c r="J36352" s="72"/>
      <c r="K36352" s="72"/>
    </row>
    <row r="36353" spans="9:11">
      <c r="I36353" s="72"/>
      <c r="J36353" s="72"/>
      <c r="K36353" s="72"/>
    </row>
    <row r="36354" spans="9:11">
      <c r="I36354" s="72"/>
      <c r="J36354" s="72"/>
      <c r="K36354" s="72"/>
    </row>
    <row r="36355" spans="9:11">
      <c r="I36355" s="72"/>
      <c r="J36355" s="72"/>
      <c r="K36355" s="72"/>
    </row>
    <row r="36356" spans="9:11">
      <c r="I36356" s="72"/>
      <c r="J36356" s="72"/>
      <c r="K36356" s="72"/>
    </row>
    <row r="36357" spans="9:11">
      <c r="I36357" s="72"/>
      <c r="J36357" s="72"/>
      <c r="K36357" s="72"/>
    </row>
    <row r="36358" spans="9:11">
      <c r="I36358" s="72"/>
      <c r="J36358" s="72"/>
      <c r="K36358" s="72"/>
    </row>
    <row r="36359" spans="9:11">
      <c r="I36359" s="72"/>
      <c r="J36359" s="72"/>
      <c r="K36359" s="72"/>
    </row>
    <row r="36360" spans="9:11">
      <c r="I36360" s="72"/>
      <c r="J36360" s="72"/>
      <c r="K36360" s="72"/>
    </row>
    <row r="36361" spans="9:11">
      <c r="I36361" s="72"/>
      <c r="J36361" s="72"/>
      <c r="K36361" s="72"/>
    </row>
    <row r="36362" spans="9:11">
      <c r="I36362" s="72"/>
      <c r="J36362" s="72"/>
      <c r="K36362" s="72"/>
    </row>
    <row r="36363" spans="9:11">
      <c r="I36363" s="72"/>
      <c r="J36363" s="72"/>
      <c r="K36363" s="72"/>
    </row>
    <row r="36364" spans="9:11">
      <c r="I36364" s="72"/>
      <c r="J36364" s="72"/>
      <c r="K36364" s="72"/>
    </row>
    <row r="36365" spans="9:11">
      <c r="I36365" s="72"/>
      <c r="J36365" s="72"/>
      <c r="K36365" s="72"/>
    </row>
    <row r="36366" spans="9:11">
      <c r="I36366" s="72"/>
      <c r="J36366" s="72"/>
      <c r="K36366" s="72"/>
    </row>
    <row r="36367" spans="9:11">
      <c r="I36367" s="72"/>
      <c r="J36367" s="72"/>
      <c r="K36367" s="72"/>
    </row>
    <row r="36368" spans="9:11">
      <c r="I36368" s="72"/>
      <c r="J36368" s="72"/>
      <c r="K36368" s="72"/>
    </row>
    <row r="36369" spans="9:11">
      <c r="I36369" s="72"/>
      <c r="J36369" s="72"/>
      <c r="K36369" s="72"/>
    </row>
    <row r="36370" spans="9:11">
      <c r="I36370" s="72"/>
      <c r="J36370" s="72"/>
      <c r="K36370" s="72"/>
    </row>
    <row r="36371" spans="9:11">
      <c r="I36371" s="72"/>
      <c r="J36371" s="72"/>
      <c r="K36371" s="72"/>
    </row>
    <row r="36372" spans="9:11">
      <c r="I36372" s="72"/>
      <c r="J36372" s="72"/>
      <c r="K36372" s="72"/>
    </row>
    <row r="36373" spans="9:11">
      <c r="I36373" s="72"/>
      <c r="J36373" s="72"/>
      <c r="K36373" s="72"/>
    </row>
    <row r="36374" spans="9:11">
      <c r="I36374" s="72"/>
      <c r="J36374" s="72"/>
      <c r="K36374" s="72"/>
    </row>
    <row r="36375" spans="9:11">
      <c r="I36375" s="72"/>
      <c r="J36375" s="72"/>
      <c r="K36375" s="72"/>
    </row>
    <row r="36376" spans="9:11">
      <c r="I36376" s="72"/>
      <c r="J36376" s="72"/>
      <c r="K36376" s="72"/>
    </row>
    <row r="36377" spans="9:11">
      <c r="I36377" s="72"/>
      <c r="J36377" s="72"/>
      <c r="K36377" s="72"/>
    </row>
    <row r="36378" spans="9:11">
      <c r="I36378" s="72"/>
      <c r="J36378" s="72"/>
      <c r="K36378" s="72"/>
    </row>
    <row r="36379" spans="9:11">
      <c r="I36379" s="72"/>
      <c r="J36379" s="72"/>
      <c r="K36379" s="72"/>
    </row>
    <row r="36380" spans="9:11">
      <c r="I36380" s="72"/>
      <c r="J36380" s="72"/>
      <c r="K36380" s="72"/>
    </row>
    <row r="36381" spans="9:11">
      <c r="I36381" s="72"/>
      <c r="J36381" s="72"/>
      <c r="K36381" s="72"/>
    </row>
    <row r="36382" spans="9:11">
      <c r="I36382" s="72"/>
      <c r="J36382" s="72"/>
      <c r="K36382" s="72"/>
    </row>
    <row r="36383" spans="9:11">
      <c r="I36383" s="72"/>
      <c r="J36383" s="72"/>
      <c r="K36383" s="72"/>
    </row>
    <row r="36384" spans="9:11">
      <c r="I36384" s="72"/>
      <c r="J36384" s="72"/>
      <c r="K36384" s="72"/>
    </row>
    <row r="36385" spans="9:11">
      <c r="I36385" s="72"/>
      <c r="J36385" s="72"/>
      <c r="K36385" s="72"/>
    </row>
    <row r="36386" spans="9:11">
      <c r="I36386" s="72"/>
      <c r="J36386" s="72"/>
      <c r="K36386" s="72"/>
    </row>
    <row r="36387" spans="9:11">
      <c r="I36387" s="72"/>
      <c r="J36387" s="72"/>
      <c r="K36387" s="72"/>
    </row>
    <row r="36388" spans="9:11">
      <c r="I36388" s="72"/>
      <c r="J36388" s="72"/>
      <c r="K36388" s="72"/>
    </row>
    <row r="36389" spans="9:11">
      <c r="I36389" s="72"/>
      <c r="J36389" s="72"/>
      <c r="K36389" s="72"/>
    </row>
    <row r="36390" spans="9:11">
      <c r="I36390" s="72"/>
      <c r="J36390" s="72"/>
      <c r="K36390" s="72"/>
    </row>
    <row r="36391" spans="9:11">
      <c r="I36391" s="72"/>
      <c r="J36391" s="72"/>
      <c r="K36391" s="72"/>
    </row>
    <row r="36392" spans="9:11">
      <c r="I36392" s="72"/>
      <c r="J36392" s="72"/>
      <c r="K36392" s="72"/>
    </row>
    <row r="36393" spans="9:11">
      <c r="I36393" s="72"/>
      <c r="J36393" s="72"/>
      <c r="K36393" s="72"/>
    </row>
    <row r="36394" spans="9:11">
      <c r="I36394" s="72"/>
      <c r="J36394" s="72"/>
      <c r="K36394" s="72"/>
    </row>
    <row r="36395" spans="9:11">
      <c r="I36395" s="72"/>
      <c r="J36395" s="72"/>
      <c r="K36395" s="72"/>
    </row>
    <row r="36396" spans="9:11">
      <c r="I36396" s="72"/>
      <c r="J36396" s="72"/>
      <c r="K36396" s="72"/>
    </row>
    <row r="36397" spans="9:11">
      <c r="I36397" s="72"/>
      <c r="J36397" s="72"/>
      <c r="K36397" s="72"/>
    </row>
    <row r="36398" spans="9:11">
      <c r="I36398" s="72"/>
      <c r="J36398" s="72"/>
      <c r="K36398" s="72"/>
    </row>
    <row r="36399" spans="9:11">
      <c r="I36399" s="72"/>
      <c r="J36399" s="72"/>
      <c r="K36399" s="72"/>
    </row>
    <row r="36400" spans="9:11">
      <c r="I36400" s="72"/>
      <c r="J36400" s="72"/>
      <c r="K36400" s="72"/>
    </row>
    <row r="36401" spans="9:11">
      <c r="I36401" s="72"/>
      <c r="J36401" s="72"/>
      <c r="K36401" s="72"/>
    </row>
    <row r="36402" spans="9:11">
      <c r="I36402" s="72"/>
      <c r="J36402" s="72"/>
      <c r="K36402" s="72"/>
    </row>
    <row r="36403" spans="9:11">
      <c r="I36403" s="72"/>
      <c r="J36403" s="72"/>
      <c r="K36403" s="72"/>
    </row>
    <row r="36404" spans="9:11">
      <c r="I36404" s="72"/>
      <c r="J36404" s="72"/>
      <c r="K36404" s="72"/>
    </row>
    <row r="36405" spans="9:11">
      <c r="I36405" s="72"/>
      <c r="J36405" s="72"/>
      <c r="K36405" s="72"/>
    </row>
    <row r="36406" spans="9:11">
      <c r="I36406" s="72"/>
      <c r="J36406" s="72"/>
      <c r="K36406" s="72"/>
    </row>
    <row r="36407" spans="9:11">
      <c r="I36407" s="72"/>
      <c r="J36407" s="72"/>
      <c r="K36407" s="72"/>
    </row>
    <row r="36408" spans="9:11">
      <c r="I36408" s="72"/>
      <c r="J36408" s="72"/>
      <c r="K36408" s="72"/>
    </row>
    <row r="36409" spans="9:11">
      <c r="I36409" s="72"/>
      <c r="J36409" s="72"/>
      <c r="K36409" s="72"/>
    </row>
    <row r="36410" spans="9:11">
      <c r="I36410" s="72"/>
      <c r="J36410" s="72"/>
      <c r="K36410" s="72"/>
    </row>
    <row r="36411" spans="9:11">
      <c r="I36411" s="72"/>
      <c r="J36411" s="72"/>
      <c r="K36411" s="72"/>
    </row>
    <row r="36412" spans="9:11">
      <c r="I36412" s="72"/>
      <c r="J36412" s="72"/>
      <c r="K36412" s="72"/>
    </row>
    <row r="36413" spans="9:11">
      <c r="I36413" s="72"/>
      <c r="J36413" s="72"/>
      <c r="K36413" s="72"/>
    </row>
    <row r="36414" spans="9:11">
      <c r="I36414" s="72"/>
      <c r="J36414" s="72"/>
      <c r="K36414" s="72"/>
    </row>
    <row r="36415" spans="9:11">
      <c r="I36415" s="72"/>
      <c r="J36415" s="72"/>
      <c r="K36415" s="72"/>
    </row>
    <row r="36416" spans="9:11">
      <c r="I36416" s="72"/>
      <c r="J36416" s="72"/>
      <c r="K36416" s="72"/>
    </row>
    <row r="36417" spans="9:11">
      <c r="I36417" s="72"/>
      <c r="J36417" s="72"/>
      <c r="K36417" s="72"/>
    </row>
    <row r="36418" spans="9:11">
      <c r="I36418" s="72"/>
      <c r="J36418" s="72"/>
      <c r="K36418" s="72"/>
    </row>
    <row r="36419" spans="9:11">
      <c r="I36419" s="72"/>
      <c r="J36419" s="72"/>
      <c r="K36419" s="72"/>
    </row>
    <row r="36420" spans="9:11">
      <c r="I36420" s="72"/>
      <c r="J36420" s="72"/>
      <c r="K36420" s="72"/>
    </row>
    <row r="36421" spans="9:11">
      <c r="I36421" s="72"/>
      <c r="J36421" s="72"/>
      <c r="K36421" s="72"/>
    </row>
    <row r="36422" spans="9:11">
      <c r="I36422" s="72"/>
      <c r="J36422" s="72"/>
      <c r="K36422" s="72"/>
    </row>
    <row r="36423" spans="9:11">
      <c r="I36423" s="72"/>
      <c r="J36423" s="72"/>
      <c r="K36423" s="72"/>
    </row>
    <row r="36424" spans="9:11">
      <c r="I36424" s="72"/>
      <c r="J36424" s="72"/>
      <c r="K36424" s="72"/>
    </row>
    <row r="36425" spans="9:11">
      <c r="I36425" s="72"/>
      <c r="J36425" s="72"/>
      <c r="K36425" s="72"/>
    </row>
    <row r="36426" spans="9:11">
      <c r="I36426" s="72"/>
      <c r="J36426" s="72"/>
      <c r="K36426" s="72"/>
    </row>
    <row r="36427" spans="9:11">
      <c r="I36427" s="72"/>
      <c r="J36427" s="72"/>
      <c r="K36427" s="72"/>
    </row>
    <row r="36428" spans="9:11">
      <c r="I36428" s="72"/>
      <c r="J36428" s="72"/>
      <c r="K36428" s="72"/>
    </row>
    <row r="36429" spans="9:11">
      <c r="I36429" s="72"/>
      <c r="J36429" s="72"/>
      <c r="K36429" s="72"/>
    </row>
    <row r="36430" spans="9:11">
      <c r="I36430" s="72"/>
      <c r="J36430" s="72"/>
      <c r="K36430" s="72"/>
    </row>
    <row r="36431" spans="9:11">
      <c r="I36431" s="72"/>
      <c r="J36431" s="72"/>
      <c r="K36431" s="72"/>
    </row>
    <row r="36432" spans="9:11">
      <c r="I36432" s="72"/>
      <c r="J36432" s="72"/>
      <c r="K36432" s="72"/>
    </row>
    <row r="36433" spans="9:11">
      <c r="I36433" s="72"/>
      <c r="J36433" s="72"/>
      <c r="K36433" s="72"/>
    </row>
    <row r="36434" spans="9:11">
      <c r="I36434" s="72"/>
      <c r="J36434" s="72"/>
      <c r="K36434" s="72"/>
    </row>
    <row r="36435" spans="9:11">
      <c r="I36435" s="72"/>
      <c r="J36435" s="72"/>
      <c r="K36435" s="72"/>
    </row>
    <row r="36436" spans="9:11">
      <c r="I36436" s="72"/>
      <c r="J36436" s="72"/>
      <c r="K36436" s="72"/>
    </row>
    <row r="36437" spans="9:11">
      <c r="I36437" s="72"/>
      <c r="J36437" s="72"/>
      <c r="K36437" s="72"/>
    </row>
    <row r="36438" spans="9:11">
      <c r="I36438" s="72"/>
      <c r="J36438" s="72"/>
      <c r="K36438" s="72"/>
    </row>
    <row r="36439" spans="9:11">
      <c r="I36439" s="72"/>
      <c r="J36439" s="72"/>
      <c r="K36439" s="72"/>
    </row>
    <row r="36440" spans="9:11">
      <c r="I36440" s="72"/>
      <c r="J36440" s="72"/>
      <c r="K36440" s="72"/>
    </row>
    <row r="36441" spans="9:11">
      <c r="I36441" s="72"/>
      <c r="J36441" s="72"/>
      <c r="K36441" s="72"/>
    </row>
    <row r="36442" spans="9:11">
      <c r="I36442" s="72"/>
      <c r="J36442" s="72"/>
      <c r="K36442" s="72"/>
    </row>
    <row r="36443" spans="9:11">
      <c r="I36443" s="72"/>
      <c r="J36443" s="72"/>
      <c r="K36443" s="72"/>
    </row>
    <row r="36444" spans="9:11">
      <c r="I36444" s="72"/>
      <c r="J36444" s="72"/>
      <c r="K36444" s="72"/>
    </row>
    <row r="36445" spans="9:11">
      <c r="I36445" s="72"/>
      <c r="J36445" s="72"/>
      <c r="K36445" s="72"/>
    </row>
    <row r="36446" spans="9:11">
      <c r="I36446" s="72"/>
      <c r="J36446" s="72"/>
      <c r="K36446" s="72"/>
    </row>
    <row r="36447" spans="9:11">
      <c r="I36447" s="72"/>
      <c r="J36447" s="72"/>
      <c r="K36447" s="72"/>
    </row>
    <row r="36448" spans="9:11">
      <c r="I36448" s="72"/>
      <c r="J36448" s="72"/>
      <c r="K36448" s="72"/>
    </row>
    <row r="36449" spans="9:11">
      <c r="I36449" s="72"/>
      <c r="J36449" s="72"/>
      <c r="K36449" s="72"/>
    </row>
    <row r="36450" spans="9:11">
      <c r="I36450" s="72"/>
      <c r="J36450" s="72"/>
      <c r="K36450" s="72"/>
    </row>
    <row r="36451" spans="9:11">
      <c r="I36451" s="72"/>
      <c r="J36451" s="72"/>
      <c r="K36451" s="72"/>
    </row>
    <row r="36452" spans="9:11">
      <c r="I36452" s="72"/>
      <c r="J36452" s="72"/>
      <c r="K36452" s="72"/>
    </row>
    <row r="36453" spans="9:11">
      <c r="I36453" s="72"/>
      <c r="J36453" s="72"/>
      <c r="K36453" s="72"/>
    </row>
    <row r="36454" spans="9:11">
      <c r="I36454" s="72"/>
      <c r="J36454" s="72"/>
      <c r="K36454" s="72"/>
    </row>
    <row r="36455" spans="9:11">
      <c r="I36455" s="72"/>
      <c r="J36455" s="72"/>
      <c r="K36455" s="72"/>
    </row>
    <row r="36456" spans="9:11">
      <c r="I36456" s="72"/>
      <c r="J36456" s="72"/>
      <c r="K36456" s="72"/>
    </row>
    <row r="36457" spans="9:11">
      <c r="I36457" s="72"/>
      <c r="J36457" s="72"/>
      <c r="K36457" s="72"/>
    </row>
    <row r="36458" spans="9:11">
      <c r="I36458" s="72"/>
      <c r="J36458" s="72"/>
      <c r="K36458" s="72"/>
    </row>
    <row r="36459" spans="9:11">
      <c r="I36459" s="72"/>
      <c r="J36459" s="72"/>
      <c r="K36459" s="72"/>
    </row>
    <row r="36460" spans="9:11">
      <c r="I36460" s="72"/>
      <c r="J36460" s="72"/>
      <c r="K36460" s="72"/>
    </row>
    <row r="36461" spans="9:11">
      <c r="I36461" s="72"/>
      <c r="J36461" s="72"/>
      <c r="K36461" s="72"/>
    </row>
    <row r="36462" spans="9:11">
      <c r="I36462" s="72"/>
      <c r="J36462" s="72"/>
      <c r="K36462" s="72"/>
    </row>
    <row r="36463" spans="9:11">
      <c r="I36463" s="72"/>
      <c r="J36463" s="72"/>
      <c r="K36463" s="72"/>
    </row>
    <row r="36464" spans="9:11">
      <c r="I36464" s="72"/>
      <c r="J36464" s="72"/>
      <c r="K36464" s="72"/>
    </row>
    <row r="36465" spans="9:11">
      <c r="I36465" s="72"/>
      <c r="J36465" s="72"/>
      <c r="K36465" s="72"/>
    </row>
    <row r="36466" spans="9:11">
      <c r="I36466" s="72"/>
      <c r="J36466" s="72"/>
      <c r="K36466" s="72"/>
    </row>
    <row r="36467" spans="9:11">
      <c r="I36467" s="72"/>
      <c r="J36467" s="72"/>
      <c r="K36467" s="72"/>
    </row>
    <row r="36468" spans="9:11">
      <c r="I36468" s="72"/>
      <c r="J36468" s="72"/>
      <c r="K36468" s="72"/>
    </row>
    <row r="36469" spans="9:11">
      <c r="I36469" s="72"/>
      <c r="J36469" s="72"/>
      <c r="K36469" s="72"/>
    </row>
    <row r="36470" spans="9:11">
      <c r="I36470" s="72"/>
      <c r="J36470" s="72"/>
      <c r="K36470" s="72"/>
    </row>
    <row r="36471" spans="9:11">
      <c r="I36471" s="72"/>
      <c r="J36471" s="72"/>
      <c r="K36471" s="72"/>
    </row>
    <row r="36472" spans="9:11">
      <c r="I36472" s="72"/>
      <c r="J36472" s="72"/>
      <c r="K36472" s="72"/>
    </row>
    <row r="36473" spans="9:11">
      <c r="I36473" s="72"/>
      <c r="J36473" s="72"/>
      <c r="K36473" s="72"/>
    </row>
    <row r="36474" spans="9:11">
      <c r="I36474" s="72"/>
      <c r="J36474" s="72"/>
      <c r="K36474" s="72"/>
    </row>
    <row r="36475" spans="9:11">
      <c r="I36475" s="72"/>
      <c r="J36475" s="72"/>
      <c r="K36475" s="72"/>
    </row>
    <row r="36476" spans="9:11">
      <c r="I36476" s="72"/>
      <c r="J36476" s="72"/>
      <c r="K36476" s="72"/>
    </row>
    <row r="36477" spans="9:11">
      <c r="I36477" s="72"/>
      <c r="J36477" s="72"/>
      <c r="K36477" s="72"/>
    </row>
    <row r="36478" spans="9:11">
      <c r="I36478" s="72"/>
      <c r="J36478" s="72"/>
      <c r="K36478" s="72"/>
    </row>
    <row r="36479" spans="9:11">
      <c r="I36479" s="72"/>
      <c r="J36479" s="72"/>
      <c r="K36479" s="72"/>
    </row>
    <row r="36480" spans="9:11">
      <c r="I36480" s="72"/>
      <c r="J36480" s="72"/>
      <c r="K36480" s="72"/>
    </row>
    <row r="36481" spans="9:11">
      <c r="I36481" s="72"/>
      <c r="J36481" s="72"/>
      <c r="K36481" s="72"/>
    </row>
    <row r="36482" spans="9:11">
      <c r="I36482" s="72"/>
      <c r="J36482" s="72"/>
      <c r="K36482" s="72"/>
    </row>
    <row r="36483" spans="9:11">
      <c r="I36483" s="72"/>
      <c r="J36483" s="72"/>
      <c r="K36483" s="72"/>
    </row>
    <row r="36484" spans="9:11">
      <c r="I36484" s="72"/>
      <c r="J36484" s="72"/>
      <c r="K36484" s="72"/>
    </row>
    <row r="36485" spans="9:11">
      <c r="I36485" s="72"/>
      <c r="J36485" s="72"/>
      <c r="K36485" s="72"/>
    </row>
    <row r="36486" spans="9:11">
      <c r="I36486" s="72"/>
      <c r="J36486" s="72"/>
      <c r="K36486" s="72"/>
    </row>
    <row r="36487" spans="9:11">
      <c r="I36487" s="72"/>
      <c r="J36487" s="72"/>
      <c r="K36487" s="72"/>
    </row>
    <row r="36488" spans="9:11">
      <c r="I36488" s="72"/>
      <c r="J36488" s="72"/>
      <c r="K36488" s="72"/>
    </row>
    <row r="36489" spans="9:11">
      <c r="I36489" s="72"/>
      <c r="J36489" s="72"/>
      <c r="K36489" s="72"/>
    </row>
    <row r="36490" spans="9:11">
      <c r="I36490" s="72"/>
      <c r="J36490" s="72"/>
      <c r="K36490" s="72"/>
    </row>
    <row r="36491" spans="9:11">
      <c r="I36491" s="72"/>
      <c r="J36491" s="72"/>
      <c r="K36491" s="72"/>
    </row>
    <row r="36492" spans="9:11">
      <c r="I36492" s="72"/>
      <c r="J36492" s="72"/>
      <c r="K36492" s="72"/>
    </row>
    <row r="36493" spans="9:11">
      <c r="I36493" s="72"/>
      <c r="J36493" s="72"/>
      <c r="K36493" s="72"/>
    </row>
    <row r="36494" spans="9:11">
      <c r="I36494" s="72"/>
      <c r="J36494" s="72"/>
      <c r="K36494" s="72"/>
    </row>
    <row r="36495" spans="9:11">
      <c r="I36495" s="72"/>
      <c r="J36495" s="72"/>
      <c r="K36495" s="72"/>
    </row>
    <row r="36496" spans="9:11">
      <c r="I36496" s="72"/>
      <c r="J36496" s="72"/>
      <c r="K36496" s="72"/>
    </row>
    <row r="36497" spans="9:11">
      <c r="I36497" s="72"/>
      <c r="J36497" s="72"/>
      <c r="K36497" s="72"/>
    </row>
    <row r="36498" spans="9:11">
      <c r="I36498" s="72"/>
      <c r="J36498" s="72"/>
      <c r="K36498" s="72"/>
    </row>
    <row r="36499" spans="9:11">
      <c r="I36499" s="72"/>
      <c r="J36499" s="72"/>
      <c r="K36499" s="72"/>
    </row>
    <row r="36500" spans="9:11">
      <c r="I36500" s="72"/>
      <c r="J36500" s="72"/>
      <c r="K36500" s="72"/>
    </row>
    <row r="36501" spans="9:11">
      <c r="I36501" s="72"/>
      <c r="J36501" s="72"/>
      <c r="K36501" s="72"/>
    </row>
    <row r="36502" spans="9:11">
      <c r="I36502" s="72"/>
      <c r="J36502" s="72"/>
      <c r="K36502" s="72"/>
    </row>
    <row r="36503" spans="9:11">
      <c r="I36503" s="72"/>
      <c r="J36503" s="72"/>
      <c r="K36503" s="72"/>
    </row>
    <row r="36504" spans="9:11">
      <c r="I36504" s="72"/>
      <c r="J36504" s="72"/>
      <c r="K36504" s="72"/>
    </row>
    <row r="36505" spans="9:11">
      <c r="I36505" s="72"/>
      <c r="J36505" s="72"/>
      <c r="K36505" s="72"/>
    </row>
    <row r="36506" spans="9:11">
      <c r="I36506" s="72"/>
      <c r="J36506" s="72"/>
      <c r="K36506" s="72"/>
    </row>
    <row r="36507" spans="9:11">
      <c r="I36507" s="72"/>
      <c r="J36507" s="72"/>
      <c r="K36507" s="72"/>
    </row>
    <row r="36508" spans="9:11">
      <c r="I36508" s="72"/>
      <c r="J36508" s="72"/>
      <c r="K36508" s="72"/>
    </row>
    <row r="36509" spans="9:11">
      <c r="I36509" s="72"/>
      <c r="J36509" s="72"/>
      <c r="K36509" s="72"/>
    </row>
    <row r="36510" spans="9:11">
      <c r="I36510" s="72"/>
      <c r="J36510" s="72"/>
      <c r="K36510" s="72"/>
    </row>
    <row r="36511" spans="9:11">
      <c r="I36511" s="72"/>
      <c r="J36511" s="72"/>
      <c r="K36511" s="72"/>
    </row>
    <row r="36512" spans="9:11">
      <c r="I36512" s="72"/>
      <c r="J36512" s="72"/>
      <c r="K36512" s="72"/>
    </row>
    <row r="36513" spans="9:11">
      <c r="I36513" s="72"/>
      <c r="J36513" s="72"/>
      <c r="K36513" s="72"/>
    </row>
    <row r="36514" spans="9:11">
      <c r="I36514" s="72"/>
      <c r="J36514" s="72"/>
      <c r="K36514" s="72"/>
    </row>
    <row r="36515" spans="9:11">
      <c r="I36515" s="72"/>
      <c r="J36515" s="72"/>
      <c r="K36515" s="72"/>
    </row>
    <row r="36516" spans="9:11">
      <c r="I36516" s="72"/>
      <c r="J36516" s="72"/>
      <c r="K36516" s="72"/>
    </row>
    <row r="36517" spans="9:11">
      <c r="I36517" s="72"/>
      <c r="J36517" s="72"/>
      <c r="K36517" s="72"/>
    </row>
    <row r="36518" spans="9:11">
      <c r="I36518" s="72"/>
      <c r="J36518" s="72"/>
      <c r="K36518" s="72"/>
    </row>
    <row r="36519" spans="9:11">
      <c r="I36519" s="72"/>
      <c r="J36519" s="72"/>
      <c r="K36519" s="72"/>
    </row>
    <row r="36520" spans="9:11">
      <c r="I36520" s="72"/>
      <c r="J36520" s="72"/>
      <c r="K36520" s="72"/>
    </row>
    <row r="36521" spans="9:11">
      <c r="I36521" s="72"/>
      <c r="J36521" s="72"/>
      <c r="K36521" s="72"/>
    </row>
    <row r="36522" spans="9:11">
      <c r="I36522" s="72"/>
      <c r="J36522" s="72"/>
      <c r="K36522" s="72"/>
    </row>
    <row r="36523" spans="9:11">
      <c r="I36523" s="72"/>
      <c r="J36523" s="72"/>
      <c r="K36523" s="72"/>
    </row>
    <row r="36524" spans="9:11">
      <c r="I36524" s="72"/>
      <c r="J36524" s="72"/>
      <c r="K36524" s="72"/>
    </row>
    <row r="36525" spans="9:11">
      <c r="I36525" s="72"/>
      <c r="J36525" s="72"/>
      <c r="K36525" s="72"/>
    </row>
    <row r="36526" spans="9:11">
      <c r="I36526" s="72"/>
      <c r="J36526" s="72"/>
      <c r="K36526" s="72"/>
    </row>
    <row r="36527" spans="9:11">
      <c r="I36527" s="72"/>
      <c r="J36527" s="72"/>
      <c r="K36527" s="72"/>
    </row>
    <row r="36528" spans="9:11">
      <c r="I36528" s="72"/>
      <c r="J36528" s="72"/>
      <c r="K36528" s="72"/>
    </row>
    <row r="36529" spans="9:11">
      <c r="I36529" s="72"/>
      <c r="J36529" s="72"/>
      <c r="K36529" s="72"/>
    </row>
    <row r="36530" spans="9:11">
      <c r="I36530" s="72"/>
      <c r="J36530" s="72"/>
      <c r="K36530" s="72"/>
    </row>
    <row r="36531" spans="9:11">
      <c r="I36531" s="72"/>
      <c r="J36531" s="72"/>
      <c r="K36531" s="72"/>
    </row>
    <row r="36532" spans="9:11">
      <c r="I36532" s="72"/>
      <c r="J36532" s="72"/>
      <c r="K36532" s="72"/>
    </row>
    <row r="36533" spans="9:11">
      <c r="I36533" s="72"/>
      <c r="J36533" s="72"/>
      <c r="K36533" s="72"/>
    </row>
    <row r="36534" spans="9:11">
      <c r="I36534" s="72"/>
      <c r="J36534" s="72"/>
      <c r="K36534" s="72"/>
    </row>
    <row r="36535" spans="9:11">
      <c r="I36535" s="72"/>
      <c r="J36535" s="72"/>
      <c r="K36535" s="72"/>
    </row>
    <row r="36536" spans="9:11">
      <c r="I36536" s="72"/>
      <c r="J36536" s="72"/>
      <c r="K36536" s="72"/>
    </row>
    <row r="36537" spans="9:11">
      <c r="I36537" s="72"/>
      <c r="J36537" s="72"/>
      <c r="K36537" s="72"/>
    </row>
    <row r="36538" spans="9:11">
      <c r="I36538" s="72"/>
      <c r="J36538" s="72"/>
      <c r="K36538" s="72"/>
    </row>
    <row r="36539" spans="9:11">
      <c r="I36539" s="72"/>
      <c r="J36539" s="72"/>
      <c r="K36539" s="72"/>
    </row>
    <row r="36540" spans="9:11">
      <c r="I36540" s="72"/>
      <c r="J36540" s="72"/>
      <c r="K36540" s="72"/>
    </row>
    <row r="36541" spans="9:11">
      <c r="I36541" s="72"/>
      <c r="J36541" s="72"/>
      <c r="K36541" s="72"/>
    </row>
    <row r="36542" spans="9:11">
      <c r="I36542" s="72"/>
      <c r="J36542" s="72"/>
      <c r="K36542" s="72"/>
    </row>
    <row r="36543" spans="9:11">
      <c r="I36543" s="72"/>
      <c r="J36543" s="72"/>
      <c r="K36543" s="72"/>
    </row>
    <row r="36544" spans="9:11">
      <c r="I36544" s="72"/>
      <c r="J36544" s="72"/>
      <c r="K36544" s="72"/>
    </row>
    <row r="36545" spans="9:11">
      <c r="I36545" s="72"/>
      <c r="J36545" s="72"/>
      <c r="K36545" s="72"/>
    </row>
    <row r="36546" spans="9:11">
      <c r="I36546" s="72"/>
      <c r="J36546" s="72"/>
      <c r="K36546" s="72"/>
    </row>
    <row r="36547" spans="9:11">
      <c r="I36547" s="72"/>
      <c r="J36547" s="72"/>
      <c r="K36547" s="72"/>
    </row>
    <row r="36548" spans="9:11">
      <c r="I36548" s="72"/>
      <c r="J36548" s="72"/>
      <c r="K36548" s="72"/>
    </row>
    <row r="36549" spans="9:11">
      <c r="I36549" s="72"/>
      <c r="J36549" s="72"/>
      <c r="K36549" s="72"/>
    </row>
    <row r="36550" spans="9:11">
      <c r="I36550" s="72"/>
      <c r="J36550" s="72"/>
      <c r="K36550" s="72"/>
    </row>
    <row r="36551" spans="9:11">
      <c r="I36551" s="72"/>
      <c r="J36551" s="72"/>
      <c r="K36551" s="72"/>
    </row>
    <row r="36552" spans="9:11">
      <c r="I36552" s="72"/>
      <c r="J36552" s="72"/>
      <c r="K36552" s="72"/>
    </row>
    <row r="36553" spans="9:11">
      <c r="I36553" s="72"/>
      <c r="J36553" s="72"/>
      <c r="K36553" s="72"/>
    </row>
    <row r="36554" spans="9:11">
      <c r="I36554" s="72"/>
      <c r="J36554" s="72"/>
      <c r="K36554" s="72"/>
    </row>
    <row r="36555" spans="9:11">
      <c r="I36555" s="72"/>
      <c r="J36555" s="72"/>
      <c r="K36555" s="72"/>
    </row>
    <row r="36556" spans="9:11">
      <c r="I36556" s="72"/>
      <c r="J36556" s="72"/>
      <c r="K36556" s="72"/>
    </row>
    <row r="36557" spans="9:11">
      <c r="I36557" s="72"/>
      <c r="J36557" s="72"/>
      <c r="K36557" s="72"/>
    </row>
    <row r="36558" spans="9:11">
      <c r="I36558" s="72"/>
      <c r="J36558" s="72"/>
      <c r="K36558" s="72"/>
    </row>
    <row r="36559" spans="9:11">
      <c r="I36559" s="72"/>
      <c r="J36559" s="72"/>
      <c r="K36559" s="72"/>
    </row>
    <row r="36560" spans="9:11">
      <c r="I36560" s="72"/>
      <c r="J36560" s="72"/>
      <c r="K36560" s="72"/>
    </row>
    <row r="36561" spans="9:11">
      <c r="I36561" s="72"/>
      <c r="J36561" s="72"/>
      <c r="K36561" s="72"/>
    </row>
    <row r="36562" spans="9:11">
      <c r="I36562" s="72"/>
      <c r="J36562" s="72"/>
      <c r="K36562" s="72"/>
    </row>
    <row r="36563" spans="9:11">
      <c r="I36563" s="72"/>
      <c r="J36563" s="72"/>
      <c r="K36563" s="72"/>
    </row>
    <row r="36564" spans="9:11">
      <c r="I36564" s="72"/>
      <c r="J36564" s="72"/>
      <c r="K36564" s="72"/>
    </row>
    <row r="36565" spans="9:11">
      <c r="I36565" s="72"/>
      <c r="J36565" s="72"/>
      <c r="K36565" s="72"/>
    </row>
    <row r="36566" spans="9:11">
      <c r="I36566" s="72"/>
      <c r="J36566" s="72"/>
      <c r="K36566" s="72"/>
    </row>
    <row r="36567" spans="9:11">
      <c r="I36567" s="72"/>
      <c r="J36567" s="72"/>
      <c r="K36567" s="72"/>
    </row>
    <row r="36568" spans="9:11">
      <c r="I36568" s="72"/>
      <c r="J36568" s="72"/>
      <c r="K36568" s="72"/>
    </row>
    <row r="36569" spans="9:11">
      <c r="I36569" s="72"/>
      <c r="J36569" s="72"/>
      <c r="K36569" s="72"/>
    </row>
    <row r="36570" spans="9:11">
      <c r="I36570" s="72"/>
      <c r="J36570" s="72"/>
      <c r="K36570" s="72"/>
    </row>
    <row r="36571" spans="9:11">
      <c r="I36571" s="72"/>
      <c r="J36571" s="72"/>
      <c r="K36571" s="72"/>
    </row>
    <row r="36572" spans="9:11">
      <c r="I36572" s="72"/>
      <c r="J36572" s="72"/>
      <c r="K36572" s="72"/>
    </row>
    <row r="36573" spans="9:11">
      <c r="I36573" s="72"/>
      <c r="J36573" s="72"/>
      <c r="K36573" s="72"/>
    </row>
    <row r="36574" spans="9:11">
      <c r="I36574" s="72"/>
      <c r="J36574" s="72"/>
      <c r="K36574" s="72"/>
    </row>
    <row r="36575" spans="9:11">
      <c r="I36575" s="72"/>
      <c r="J36575" s="72"/>
      <c r="K36575" s="72"/>
    </row>
    <row r="36576" spans="9:11">
      <c r="I36576" s="72"/>
      <c r="J36576" s="72"/>
      <c r="K36576" s="72"/>
    </row>
    <row r="36577" spans="9:11">
      <c r="I36577" s="72"/>
      <c r="J36577" s="72"/>
      <c r="K36577" s="72"/>
    </row>
    <row r="36578" spans="9:11">
      <c r="I36578" s="72"/>
      <c r="J36578" s="72"/>
      <c r="K36578" s="72"/>
    </row>
    <row r="36579" spans="9:11">
      <c r="I36579" s="72"/>
      <c r="J36579" s="72"/>
      <c r="K36579" s="72"/>
    </row>
    <row r="36580" spans="9:11">
      <c r="I36580" s="72"/>
      <c r="J36580" s="72"/>
      <c r="K36580" s="72"/>
    </row>
    <row r="36581" spans="9:11">
      <c r="I36581" s="72"/>
      <c r="J36581" s="72"/>
      <c r="K36581" s="72"/>
    </row>
    <row r="36582" spans="9:11">
      <c r="I36582" s="72"/>
      <c r="J36582" s="72"/>
      <c r="K36582" s="72"/>
    </row>
    <row r="36583" spans="9:11">
      <c r="I36583" s="72"/>
      <c r="J36583" s="72"/>
      <c r="K36583" s="72"/>
    </row>
    <row r="36584" spans="9:11">
      <c r="I36584" s="72"/>
      <c r="J36584" s="72"/>
      <c r="K36584" s="72"/>
    </row>
    <row r="36585" spans="9:11">
      <c r="I36585" s="72"/>
      <c r="J36585" s="72"/>
      <c r="K36585" s="72"/>
    </row>
    <row r="36586" spans="9:11">
      <c r="I36586" s="72"/>
      <c r="J36586" s="72"/>
      <c r="K36586" s="72"/>
    </row>
    <row r="36587" spans="9:11">
      <c r="I36587" s="72"/>
      <c r="J36587" s="72"/>
      <c r="K36587" s="72"/>
    </row>
    <row r="36588" spans="9:11">
      <c r="I36588" s="72"/>
      <c r="J36588" s="72"/>
      <c r="K36588" s="72"/>
    </row>
    <row r="36589" spans="9:11">
      <c r="I36589" s="72"/>
      <c r="J36589" s="72"/>
      <c r="K36589" s="72"/>
    </row>
    <row r="36590" spans="9:11">
      <c r="I36590" s="72"/>
      <c r="J36590" s="72"/>
      <c r="K36590" s="72"/>
    </row>
    <row r="36591" spans="9:11">
      <c r="I36591" s="72"/>
      <c r="J36591" s="72"/>
      <c r="K36591" s="72"/>
    </row>
    <row r="36592" spans="9:11">
      <c r="I36592" s="72"/>
      <c r="J36592" s="72"/>
      <c r="K36592" s="72"/>
    </row>
    <row r="36593" spans="9:11">
      <c r="I36593" s="72"/>
      <c r="J36593" s="72"/>
      <c r="K36593" s="72"/>
    </row>
    <row r="36594" spans="9:11">
      <c r="I36594" s="72"/>
      <c r="J36594" s="72"/>
      <c r="K36594" s="72"/>
    </row>
    <row r="36595" spans="9:11">
      <c r="I36595" s="72"/>
      <c r="J36595" s="72"/>
      <c r="K36595" s="72"/>
    </row>
    <row r="36596" spans="9:11">
      <c r="I36596" s="72"/>
      <c r="J36596" s="72"/>
      <c r="K36596" s="72"/>
    </row>
    <row r="36597" spans="9:11">
      <c r="I36597" s="72"/>
      <c r="J36597" s="72"/>
      <c r="K36597" s="72"/>
    </row>
    <row r="36598" spans="9:11">
      <c r="I36598" s="72"/>
      <c r="J36598" s="72"/>
      <c r="K36598" s="72"/>
    </row>
    <row r="36599" spans="9:11">
      <c r="I36599" s="72"/>
      <c r="J36599" s="72"/>
      <c r="K36599" s="72"/>
    </row>
    <row r="36600" spans="9:11">
      <c r="I36600" s="72"/>
      <c r="J36600" s="72"/>
      <c r="K36600" s="72"/>
    </row>
    <row r="36601" spans="9:11">
      <c r="I36601" s="72"/>
      <c r="J36601" s="72"/>
      <c r="K36601" s="72"/>
    </row>
    <row r="36602" spans="9:11">
      <c r="I36602" s="72"/>
      <c r="J36602" s="72"/>
      <c r="K36602" s="72"/>
    </row>
    <row r="36603" spans="9:11">
      <c r="I36603" s="72"/>
      <c r="J36603" s="72"/>
      <c r="K36603" s="72"/>
    </row>
    <row r="36604" spans="9:11">
      <c r="I36604" s="72"/>
      <c r="J36604" s="72"/>
      <c r="K36604" s="72"/>
    </row>
    <row r="36605" spans="9:11">
      <c r="I36605" s="72"/>
      <c r="J36605" s="72"/>
      <c r="K36605" s="72"/>
    </row>
    <row r="36606" spans="9:11">
      <c r="I36606" s="72"/>
      <c r="J36606" s="72"/>
      <c r="K36606" s="72"/>
    </row>
    <row r="36607" spans="9:11">
      <c r="I36607" s="72"/>
      <c r="J36607" s="72"/>
      <c r="K36607" s="72"/>
    </row>
    <row r="36608" spans="9:11">
      <c r="I36608" s="72"/>
      <c r="J36608" s="72"/>
      <c r="K36608" s="72"/>
    </row>
    <row r="36609" spans="9:11">
      <c r="I36609" s="72"/>
      <c r="J36609" s="72"/>
      <c r="K36609" s="72"/>
    </row>
    <row r="36610" spans="9:11">
      <c r="I36610" s="72"/>
      <c r="J36610" s="72"/>
      <c r="K36610" s="72"/>
    </row>
    <row r="36611" spans="9:11">
      <c r="I36611" s="72"/>
      <c r="J36611" s="72"/>
      <c r="K36611" s="72"/>
    </row>
    <row r="36612" spans="9:11">
      <c r="I36612" s="72"/>
      <c r="J36612" s="72"/>
      <c r="K36612" s="72"/>
    </row>
    <row r="36613" spans="9:11">
      <c r="I36613" s="72"/>
      <c r="J36613" s="72"/>
      <c r="K36613" s="72"/>
    </row>
    <row r="36614" spans="9:11">
      <c r="I36614" s="72"/>
      <c r="J36614" s="72"/>
      <c r="K36614" s="72"/>
    </row>
    <row r="36615" spans="9:11">
      <c r="I36615" s="72"/>
      <c r="J36615" s="72"/>
      <c r="K36615" s="72"/>
    </row>
    <row r="36616" spans="9:11">
      <c r="I36616" s="72"/>
      <c r="J36616" s="72"/>
      <c r="K36616" s="72"/>
    </row>
    <row r="36617" spans="9:11">
      <c r="I36617" s="72"/>
      <c r="J36617" s="72"/>
      <c r="K36617" s="72"/>
    </row>
    <row r="36618" spans="9:11">
      <c r="I36618" s="72"/>
      <c r="J36618" s="72"/>
      <c r="K36618" s="72"/>
    </row>
    <row r="36619" spans="9:11">
      <c r="I36619" s="72"/>
      <c r="J36619" s="72"/>
      <c r="K36619" s="72"/>
    </row>
    <row r="36620" spans="9:11">
      <c r="I36620" s="72"/>
      <c r="J36620" s="72"/>
      <c r="K36620" s="72"/>
    </row>
    <row r="36621" spans="9:11">
      <c r="I36621" s="72"/>
      <c r="J36621" s="72"/>
      <c r="K36621" s="72"/>
    </row>
    <row r="36622" spans="9:11">
      <c r="I36622" s="72"/>
      <c r="J36622" s="72"/>
      <c r="K36622" s="72"/>
    </row>
    <row r="36623" spans="9:11">
      <c r="I36623" s="72"/>
      <c r="J36623" s="72"/>
      <c r="K36623" s="72"/>
    </row>
    <row r="36624" spans="9:11">
      <c r="I36624" s="72"/>
      <c r="J36624" s="72"/>
      <c r="K36624" s="72"/>
    </row>
    <row r="36625" spans="9:11">
      <c r="I36625" s="72"/>
      <c r="J36625" s="72"/>
      <c r="K36625" s="72"/>
    </row>
    <row r="36626" spans="9:11">
      <c r="I36626" s="72"/>
      <c r="J36626" s="72"/>
      <c r="K36626" s="72"/>
    </row>
    <row r="36627" spans="9:11">
      <c r="I36627" s="72"/>
      <c r="J36627" s="72"/>
      <c r="K36627" s="72"/>
    </row>
    <row r="36628" spans="9:11">
      <c r="I36628" s="72"/>
      <c r="J36628" s="72"/>
      <c r="K36628" s="72"/>
    </row>
    <row r="36629" spans="9:11">
      <c r="I36629" s="72"/>
      <c r="J36629" s="72"/>
      <c r="K36629" s="72"/>
    </row>
    <row r="36630" spans="9:11">
      <c r="I36630" s="72"/>
      <c r="J36630" s="72"/>
      <c r="K36630" s="72"/>
    </row>
    <row r="36631" spans="9:11">
      <c r="I36631" s="72"/>
      <c r="J36631" s="72"/>
      <c r="K36631" s="72"/>
    </row>
    <row r="36632" spans="9:11">
      <c r="I36632" s="72"/>
      <c r="J36632" s="72"/>
      <c r="K36632" s="72"/>
    </row>
    <row r="36633" spans="9:11">
      <c r="I36633" s="72"/>
      <c r="J36633" s="72"/>
      <c r="K36633" s="72"/>
    </row>
    <row r="36634" spans="9:11">
      <c r="I36634" s="72"/>
      <c r="J36634" s="72"/>
      <c r="K36634" s="72"/>
    </row>
    <row r="36635" spans="9:11">
      <c r="I36635" s="72"/>
      <c r="J36635" s="72"/>
      <c r="K36635" s="72"/>
    </row>
    <row r="36636" spans="9:11">
      <c r="I36636" s="72"/>
      <c r="J36636" s="72"/>
      <c r="K36636" s="72"/>
    </row>
    <row r="36637" spans="9:11">
      <c r="I36637" s="72"/>
      <c r="J36637" s="72"/>
      <c r="K36637" s="72"/>
    </row>
    <row r="36638" spans="9:11">
      <c r="I36638" s="72"/>
      <c r="J36638" s="72"/>
      <c r="K36638" s="72"/>
    </row>
    <row r="36639" spans="9:11">
      <c r="I36639" s="72"/>
      <c r="J36639" s="72"/>
      <c r="K36639" s="72"/>
    </row>
    <row r="36640" spans="9:11">
      <c r="I36640" s="72"/>
      <c r="J36640" s="72"/>
      <c r="K36640" s="72"/>
    </row>
    <row r="36641" spans="9:11">
      <c r="I36641" s="72"/>
      <c r="J36641" s="72"/>
      <c r="K36641" s="72"/>
    </row>
    <row r="36642" spans="9:11">
      <c r="I36642" s="72"/>
      <c r="J36642" s="72"/>
      <c r="K36642" s="72"/>
    </row>
    <row r="36643" spans="9:11">
      <c r="I36643" s="72"/>
      <c r="J36643" s="72"/>
      <c r="K36643" s="72"/>
    </row>
    <row r="36644" spans="9:11">
      <c r="I36644" s="72"/>
      <c r="J36644" s="72"/>
      <c r="K36644" s="72"/>
    </row>
    <row r="36645" spans="9:11">
      <c r="I36645" s="72"/>
      <c r="J36645" s="72"/>
      <c r="K36645" s="72"/>
    </row>
    <row r="36646" spans="9:11">
      <c r="I36646" s="72"/>
      <c r="J36646" s="72"/>
      <c r="K36646" s="72"/>
    </row>
    <row r="36647" spans="9:11">
      <c r="I36647" s="72"/>
      <c r="J36647" s="72"/>
      <c r="K36647" s="72"/>
    </row>
    <row r="36648" spans="9:11">
      <c r="I36648" s="72"/>
      <c r="J36648" s="72"/>
      <c r="K36648" s="72"/>
    </row>
    <row r="36649" spans="9:11">
      <c r="I36649" s="72"/>
      <c r="J36649" s="72"/>
      <c r="K36649" s="72"/>
    </row>
    <row r="36650" spans="9:11">
      <c r="I36650" s="72"/>
      <c r="J36650" s="72"/>
      <c r="K36650" s="72"/>
    </row>
    <row r="36651" spans="9:11">
      <c r="I36651" s="72"/>
      <c r="J36651" s="72"/>
      <c r="K36651" s="72"/>
    </row>
    <row r="36652" spans="9:11">
      <c r="I36652" s="72"/>
      <c r="J36652" s="72"/>
      <c r="K36652" s="72"/>
    </row>
    <row r="36653" spans="9:11">
      <c r="I36653" s="72"/>
      <c r="J36653" s="72"/>
      <c r="K36653" s="72"/>
    </row>
    <row r="36654" spans="9:11">
      <c r="I36654" s="72"/>
      <c r="J36654" s="72"/>
      <c r="K36654" s="72"/>
    </row>
    <row r="36655" spans="9:11">
      <c r="I36655" s="72"/>
      <c r="J36655" s="72"/>
      <c r="K36655" s="72"/>
    </row>
    <row r="36656" spans="9:11">
      <c r="I36656" s="72"/>
      <c r="J36656" s="72"/>
      <c r="K36656" s="72"/>
    </row>
    <row r="36657" spans="9:11">
      <c r="I36657" s="72"/>
      <c r="J36657" s="72"/>
      <c r="K36657" s="72"/>
    </row>
    <row r="36658" spans="9:11">
      <c r="I36658" s="72"/>
      <c r="J36658" s="72"/>
      <c r="K36658" s="72"/>
    </row>
    <row r="36659" spans="9:11">
      <c r="I36659" s="72"/>
      <c r="J36659" s="72"/>
      <c r="K36659" s="72"/>
    </row>
    <row r="36660" spans="9:11">
      <c r="I36660" s="72"/>
      <c r="J36660" s="72"/>
      <c r="K36660" s="72"/>
    </row>
    <row r="36661" spans="9:11">
      <c r="I36661" s="72"/>
      <c r="J36661" s="72"/>
      <c r="K36661" s="72"/>
    </row>
    <row r="36662" spans="9:11">
      <c r="I36662" s="72"/>
      <c r="J36662" s="72"/>
      <c r="K36662" s="72"/>
    </row>
    <row r="36663" spans="9:11">
      <c r="I36663" s="72"/>
      <c r="J36663" s="72"/>
      <c r="K36663" s="72"/>
    </row>
    <row r="36664" spans="9:11">
      <c r="I36664" s="72"/>
      <c r="J36664" s="72"/>
      <c r="K36664" s="72"/>
    </row>
    <row r="36665" spans="9:11">
      <c r="I36665" s="72"/>
      <c r="J36665" s="72"/>
      <c r="K36665" s="72"/>
    </row>
    <row r="36666" spans="9:11">
      <c r="I36666" s="72"/>
      <c r="J36666" s="72"/>
      <c r="K36666" s="72"/>
    </row>
    <row r="36667" spans="9:11">
      <c r="I36667" s="72"/>
      <c r="J36667" s="72"/>
      <c r="K36667" s="72"/>
    </row>
    <row r="36668" spans="9:11">
      <c r="I36668" s="72"/>
      <c r="J36668" s="72"/>
      <c r="K36668" s="72"/>
    </row>
    <row r="36669" spans="9:11">
      <c r="I36669" s="72"/>
      <c r="J36669" s="72"/>
      <c r="K36669" s="72"/>
    </row>
    <row r="36670" spans="9:11">
      <c r="I36670" s="72"/>
      <c r="J36670" s="72"/>
      <c r="K36670" s="72"/>
    </row>
    <row r="36671" spans="9:11">
      <c r="I36671" s="72"/>
      <c r="J36671" s="72"/>
      <c r="K36671" s="72"/>
    </row>
    <row r="36672" spans="9:11">
      <c r="I36672" s="72"/>
      <c r="J36672" s="72"/>
      <c r="K36672" s="72"/>
    </row>
    <row r="36673" spans="9:11">
      <c r="I36673" s="72"/>
      <c r="J36673" s="72"/>
      <c r="K36673" s="72"/>
    </row>
    <row r="36674" spans="9:11">
      <c r="I36674" s="72"/>
      <c r="J36674" s="72"/>
      <c r="K36674" s="72"/>
    </row>
    <row r="36675" spans="9:11">
      <c r="I36675" s="72"/>
      <c r="J36675" s="72"/>
      <c r="K36675" s="72"/>
    </row>
    <row r="36676" spans="9:11">
      <c r="I36676" s="72"/>
      <c r="J36676" s="72"/>
      <c r="K36676" s="72"/>
    </row>
    <row r="36677" spans="9:11">
      <c r="I36677" s="72"/>
      <c r="J36677" s="72"/>
      <c r="K36677" s="72"/>
    </row>
    <row r="36678" spans="9:11">
      <c r="I36678" s="72"/>
      <c r="J36678" s="72"/>
      <c r="K36678" s="72"/>
    </row>
    <row r="36679" spans="9:11">
      <c r="I36679" s="72"/>
      <c r="J36679" s="72"/>
      <c r="K36679" s="72"/>
    </row>
    <row r="36680" spans="9:11">
      <c r="I36680" s="72"/>
      <c r="J36680" s="72"/>
      <c r="K36680" s="72"/>
    </row>
    <row r="36681" spans="9:11">
      <c r="I36681" s="72"/>
      <c r="J36681" s="72"/>
      <c r="K36681" s="72"/>
    </row>
    <row r="36682" spans="9:11">
      <c r="I36682" s="72"/>
      <c r="J36682" s="72"/>
      <c r="K36682" s="72"/>
    </row>
    <row r="36683" spans="9:11">
      <c r="I36683" s="72"/>
      <c r="J36683" s="72"/>
      <c r="K36683" s="72"/>
    </row>
    <row r="36684" spans="9:11">
      <c r="I36684" s="72"/>
      <c r="J36684" s="72"/>
      <c r="K36684" s="72"/>
    </row>
    <row r="36685" spans="9:11">
      <c r="I36685" s="72"/>
      <c r="J36685" s="72"/>
      <c r="K36685" s="72"/>
    </row>
    <row r="36686" spans="9:11">
      <c r="I36686" s="72"/>
      <c r="J36686" s="72"/>
      <c r="K36686" s="72"/>
    </row>
    <row r="36687" spans="9:11">
      <c r="I36687" s="72"/>
      <c r="J36687" s="72"/>
      <c r="K36687" s="72"/>
    </row>
    <row r="36688" spans="9:11">
      <c r="I36688" s="72"/>
      <c r="J36688" s="72"/>
      <c r="K36688" s="72"/>
    </row>
    <row r="36689" spans="9:11">
      <c r="I36689" s="72"/>
      <c r="J36689" s="72"/>
      <c r="K36689" s="72"/>
    </row>
    <row r="36690" spans="9:11">
      <c r="I36690" s="72"/>
      <c r="J36690" s="72"/>
      <c r="K36690" s="72"/>
    </row>
    <row r="36691" spans="9:11">
      <c r="I36691" s="72"/>
      <c r="J36691" s="72"/>
      <c r="K36691" s="72"/>
    </row>
    <row r="36692" spans="9:11">
      <c r="I36692" s="72"/>
      <c r="J36692" s="72"/>
      <c r="K36692" s="72"/>
    </row>
    <row r="36693" spans="9:11">
      <c r="I36693" s="72"/>
      <c r="J36693" s="72"/>
      <c r="K36693" s="72"/>
    </row>
    <row r="36694" spans="9:11">
      <c r="I36694" s="72"/>
      <c r="J36694" s="72"/>
      <c r="K36694" s="72"/>
    </row>
    <row r="36695" spans="9:11">
      <c r="I36695" s="72"/>
      <c r="J36695" s="72"/>
      <c r="K36695" s="72"/>
    </row>
    <row r="36696" spans="9:11">
      <c r="I36696" s="72"/>
      <c r="J36696" s="72"/>
      <c r="K36696" s="72"/>
    </row>
    <row r="36697" spans="9:11">
      <c r="I36697" s="72"/>
      <c r="J36697" s="72"/>
      <c r="K36697" s="72"/>
    </row>
    <row r="36698" spans="9:11">
      <c r="I36698" s="72"/>
      <c r="J36698" s="72"/>
      <c r="K36698" s="72"/>
    </row>
    <row r="36699" spans="9:11">
      <c r="I36699" s="72"/>
      <c r="J36699" s="72"/>
      <c r="K36699" s="72"/>
    </row>
    <row r="36700" spans="9:11">
      <c r="I36700" s="72"/>
      <c r="J36700" s="72"/>
      <c r="K36700" s="72"/>
    </row>
    <row r="36701" spans="9:11">
      <c r="I36701" s="72"/>
      <c r="J36701" s="72"/>
      <c r="K36701" s="72"/>
    </row>
    <row r="36702" spans="9:11">
      <c r="I36702" s="72"/>
      <c r="J36702" s="72"/>
      <c r="K36702" s="72"/>
    </row>
    <row r="36703" spans="9:11">
      <c r="I36703" s="72"/>
      <c r="J36703" s="72"/>
      <c r="K36703" s="72"/>
    </row>
    <row r="36704" spans="9:11">
      <c r="I36704" s="72"/>
      <c r="J36704" s="72"/>
      <c r="K36704" s="72"/>
    </row>
    <row r="36705" spans="9:11">
      <c r="I36705" s="72"/>
      <c r="J36705" s="72"/>
      <c r="K36705" s="72"/>
    </row>
    <row r="36706" spans="9:11">
      <c r="I36706" s="72"/>
      <c r="J36706" s="72"/>
      <c r="K36706" s="72"/>
    </row>
    <row r="36707" spans="9:11">
      <c r="I36707" s="72"/>
      <c r="J36707" s="72"/>
      <c r="K36707" s="72"/>
    </row>
    <row r="36708" spans="9:11">
      <c r="I36708" s="72"/>
      <c r="J36708" s="72"/>
      <c r="K36708" s="72"/>
    </row>
    <row r="36709" spans="9:11">
      <c r="I36709" s="72"/>
      <c r="J36709" s="72"/>
      <c r="K36709" s="72"/>
    </row>
    <row r="36710" spans="9:11">
      <c r="I36710" s="72"/>
      <c r="J36710" s="72"/>
      <c r="K36710" s="72"/>
    </row>
    <row r="36711" spans="9:11">
      <c r="I36711" s="72"/>
      <c r="J36711" s="72"/>
      <c r="K36711" s="72"/>
    </row>
    <row r="36712" spans="9:11">
      <c r="I36712" s="72"/>
      <c r="J36712" s="72"/>
      <c r="K36712" s="72"/>
    </row>
    <row r="36713" spans="9:11">
      <c r="I36713" s="72"/>
      <c r="J36713" s="72"/>
      <c r="K36713" s="72"/>
    </row>
    <row r="36714" spans="9:11">
      <c r="I36714" s="72"/>
      <c r="J36714" s="72"/>
      <c r="K36714" s="72"/>
    </row>
    <row r="36715" spans="9:11">
      <c r="I36715" s="72"/>
      <c r="J36715" s="72"/>
      <c r="K36715" s="72"/>
    </row>
    <row r="36716" spans="9:11">
      <c r="I36716" s="72"/>
      <c r="J36716" s="72"/>
      <c r="K36716" s="72"/>
    </row>
    <row r="36717" spans="9:11">
      <c r="I36717" s="72"/>
      <c r="J36717" s="72"/>
      <c r="K36717" s="72"/>
    </row>
    <row r="36718" spans="9:11">
      <c r="I36718" s="72"/>
      <c r="J36718" s="72"/>
      <c r="K36718" s="72"/>
    </row>
    <row r="36719" spans="9:11">
      <c r="I36719" s="72"/>
      <c r="J36719" s="72"/>
      <c r="K36719" s="72"/>
    </row>
    <row r="36720" spans="9:11">
      <c r="I36720" s="72"/>
      <c r="J36720" s="72"/>
      <c r="K36720" s="72"/>
    </row>
    <row r="36721" spans="9:11">
      <c r="I36721" s="72"/>
      <c r="J36721" s="72"/>
      <c r="K36721" s="72"/>
    </row>
    <row r="36722" spans="9:11">
      <c r="I36722" s="72"/>
      <c r="J36722" s="72"/>
      <c r="K36722" s="72"/>
    </row>
    <row r="36723" spans="9:11">
      <c r="I36723" s="72"/>
      <c r="J36723" s="72"/>
      <c r="K36723" s="72"/>
    </row>
    <row r="36724" spans="9:11">
      <c r="I36724" s="72"/>
      <c r="J36724" s="72"/>
      <c r="K36724" s="72"/>
    </row>
    <row r="36725" spans="9:11">
      <c r="I36725" s="72"/>
      <c r="J36725" s="72"/>
      <c r="K36725" s="72"/>
    </row>
    <row r="36726" spans="9:11">
      <c r="I36726" s="72"/>
      <c r="J36726" s="72"/>
      <c r="K36726" s="72"/>
    </row>
    <row r="36727" spans="9:11">
      <c r="I36727" s="72"/>
      <c r="J36727" s="72"/>
      <c r="K36727" s="72"/>
    </row>
    <row r="36728" spans="9:11">
      <c r="I36728" s="72"/>
      <c r="J36728" s="72"/>
      <c r="K36728" s="72"/>
    </row>
    <row r="36729" spans="9:11">
      <c r="I36729" s="72"/>
      <c r="J36729" s="72"/>
      <c r="K36729" s="72"/>
    </row>
    <row r="36730" spans="9:11">
      <c r="I36730" s="72"/>
      <c r="J36730" s="72"/>
      <c r="K36730" s="72"/>
    </row>
    <row r="36731" spans="9:11">
      <c r="I36731" s="72"/>
      <c r="J36731" s="72"/>
      <c r="K36731" s="72"/>
    </row>
    <row r="36732" spans="9:11">
      <c r="I36732" s="72"/>
      <c r="J36732" s="72"/>
      <c r="K36732" s="72"/>
    </row>
    <row r="36733" spans="9:11">
      <c r="I36733" s="72"/>
      <c r="J36733" s="72"/>
      <c r="K36733" s="72"/>
    </row>
    <row r="36734" spans="9:11">
      <c r="I36734" s="72"/>
      <c r="J36734" s="72"/>
      <c r="K36734" s="72"/>
    </row>
    <row r="36735" spans="9:11">
      <c r="I36735" s="72"/>
      <c r="J36735" s="72"/>
      <c r="K36735" s="72"/>
    </row>
    <row r="36736" spans="9:11">
      <c r="I36736" s="72"/>
      <c r="J36736" s="72"/>
      <c r="K36736" s="72"/>
    </row>
    <row r="36737" spans="9:11">
      <c r="I36737" s="72"/>
      <c r="J36737" s="72"/>
      <c r="K36737" s="72"/>
    </row>
    <row r="36738" spans="9:11">
      <c r="I36738" s="72"/>
      <c r="J36738" s="72"/>
      <c r="K36738" s="72"/>
    </row>
    <row r="36739" spans="9:11">
      <c r="I36739" s="72"/>
      <c r="J36739" s="72"/>
      <c r="K36739" s="72"/>
    </row>
    <row r="36740" spans="9:11">
      <c r="I36740" s="72"/>
      <c r="J36740" s="72"/>
      <c r="K36740" s="72"/>
    </row>
    <row r="36741" spans="9:11">
      <c r="I36741" s="72"/>
      <c r="J36741" s="72"/>
      <c r="K36741" s="72"/>
    </row>
    <row r="36742" spans="9:11">
      <c r="I36742" s="72"/>
      <c r="J36742" s="72"/>
      <c r="K36742" s="72"/>
    </row>
    <row r="36743" spans="9:11">
      <c r="I36743" s="72"/>
      <c r="J36743" s="72"/>
      <c r="K36743" s="72"/>
    </row>
    <row r="36744" spans="9:11">
      <c r="I36744" s="72"/>
      <c r="J36744" s="72"/>
      <c r="K36744" s="72"/>
    </row>
    <row r="36745" spans="9:11">
      <c r="I36745" s="72"/>
      <c r="J36745" s="72"/>
      <c r="K36745" s="72"/>
    </row>
    <row r="36746" spans="9:11">
      <c r="I36746" s="72"/>
      <c r="J36746" s="72"/>
      <c r="K36746" s="72"/>
    </row>
    <row r="36747" spans="9:11">
      <c r="I36747" s="72"/>
      <c r="J36747" s="72"/>
      <c r="K36747" s="72"/>
    </row>
    <row r="36748" spans="9:11">
      <c r="I36748" s="72"/>
      <c r="J36748" s="72"/>
      <c r="K36748" s="72"/>
    </row>
    <row r="36749" spans="9:11">
      <c r="I36749" s="72"/>
      <c r="J36749" s="72"/>
      <c r="K36749" s="72"/>
    </row>
    <row r="36750" spans="9:11">
      <c r="I36750" s="72"/>
      <c r="J36750" s="72"/>
      <c r="K36750" s="72"/>
    </row>
    <row r="36751" spans="9:11">
      <c r="I36751" s="72"/>
      <c r="J36751" s="72"/>
      <c r="K36751" s="72"/>
    </row>
    <row r="36752" spans="9:11">
      <c r="I36752" s="72"/>
      <c r="J36752" s="72"/>
      <c r="K36752" s="72"/>
    </row>
    <row r="36753" spans="9:11">
      <c r="I36753" s="72"/>
      <c r="J36753" s="72"/>
      <c r="K36753" s="72"/>
    </row>
    <row r="36754" spans="9:11">
      <c r="I36754" s="72"/>
      <c r="J36754" s="72"/>
      <c r="K36754" s="72"/>
    </row>
    <row r="36755" spans="9:11">
      <c r="I36755" s="72"/>
      <c r="J36755" s="72"/>
      <c r="K36755" s="72"/>
    </row>
    <row r="36756" spans="9:11">
      <c r="I36756" s="72"/>
      <c r="J36756" s="72"/>
      <c r="K36756" s="72"/>
    </row>
    <row r="36757" spans="9:11">
      <c r="I36757" s="72"/>
      <c r="J36757" s="72"/>
      <c r="K36757" s="72"/>
    </row>
    <row r="36758" spans="9:11">
      <c r="I36758" s="72"/>
      <c r="J36758" s="72"/>
      <c r="K36758" s="72"/>
    </row>
    <row r="36759" spans="9:11">
      <c r="I36759" s="72"/>
      <c r="J36759" s="72"/>
      <c r="K36759" s="72"/>
    </row>
    <row r="36760" spans="9:11">
      <c r="I36760" s="72"/>
      <c r="J36760" s="72"/>
      <c r="K36760" s="72"/>
    </row>
    <row r="36761" spans="9:11">
      <c r="I36761" s="72"/>
      <c r="J36761" s="72"/>
      <c r="K36761" s="72"/>
    </row>
    <row r="36762" spans="9:11">
      <c r="I36762" s="72"/>
      <c r="J36762" s="72"/>
      <c r="K36762" s="72"/>
    </row>
    <row r="36763" spans="9:11">
      <c r="I36763" s="72"/>
      <c r="J36763" s="72"/>
      <c r="K36763" s="72"/>
    </row>
    <row r="36764" spans="9:11">
      <c r="I36764" s="72"/>
      <c r="J36764" s="72"/>
      <c r="K36764" s="72"/>
    </row>
    <row r="36765" spans="9:11">
      <c r="I36765" s="72"/>
      <c r="J36765" s="72"/>
      <c r="K36765" s="72"/>
    </row>
    <row r="36766" spans="9:11">
      <c r="I36766" s="72"/>
      <c r="J36766" s="72"/>
      <c r="K36766" s="72"/>
    </row>
    <row r="36767" spans="9:11">
      <c r="I36767" s="72"/>
      <c r="J36767" s="72"/>
      <c r="K36767" s="72"/>
    </row>
    <row r="36768" spans="9:11">
      <c r="I36768" s="72"/>
      <c r="J36768" s="72"/>
      <c r="K36768" s="72"/>
    </row>
    <row r="36769" spans="9:11">
      <c r="I36769" s="72"/>
      <c r="J36769" s="72"/>
      <c r="K36769" s="72"/>
    </row>
    <row r="36770" spans="9:11">
      <c r="I36770" s="72"/>
      <c r="J36770" s="72"/>
      <c r="K36770" s="72"/>
    </row>
    <row r="36771" spans="9:11">
      <c r="I36771" s="72"/>
      <c r="J36771" s="72"/>
      <c r="K36771" s="72"/>
    </row>
    <row r="36772" spans="9:11">
      <c r="I36772" s="72"/>
      <c r="J36772" s="72"/>
      <c r="K36772" s="72"/>
    </row>
    <row r="36773" spans="9:11">
      <c r="I36773" s="72"/>
      <c r="J36773" s="72"/>
      <c r="K36773" s="72"/>
    </row>
    <row r="36774" spans="9:11">
      <c r="I36774" s="72"/>
      <c r="J36774" s="72"/>
      <c r="K36774" s="72"/>
    </row>
    <row r="36775" spans="9:11">
      <c r="I36775" s="72"/>
      <c r="J36775" s="72"/>
      <c r="K36775" s="72"/>
    </row>
    <row r="36776" spans="9:11">
      <c r="I36776" s="72"/>
      <c r="J36776" s="72"/>
      <c r="K36776" s="72"/>
    </row>
    <row r="36777" spans="9:11">
      <c r="I36777" s="72"/>
      <c r="J36777" s="72"/>
      <c r="K36777" s="72"/>
    </row>
    <row r="36778" spans="9:11">
      <c r="I36778" s="72"/>
      <c r="J36778" s="72"/>
      <c r="K36778" s="72"/>
    </row>
    <row r="36779" spans="9:11">
      <c r="I36779" s="72"/>
      <c r="J36779" s="72"/>
      <c r="K36779" s="72"/>
    </row>
    <row r="36780" spans="9:11">
      <c r="I36780" s="72"/>
      <c r="J36780" s="72"/>
      <c r="K36780" s="72"/>
    </row>
    <row r="36781" spans="9:11">
      <c r="I36781" s="72"/>
      <c r="J36781" s="72"/>
      <c r="K36781" s="72"/>
    </row>
    <row r="36782" spans="9:11">
      <c r="I36782" s="72"/>
      <c r="J36782" s="72"/>
      <c r="K36782" s="72"/>
    </row>
    <row r="36783" spans="9:11">
      <c r="I36783" s="72"/>
      <c r="J36783" s="72"/>
      <c r="K36783" s="72"/>
    </row>
    <row r="36784" spans="9:11">
      <c r="I36784" s="72"/>
      <c r="J36784" s="72"/>
      <c r="K36784" s="72"/>
    </row>
    <row r="36785" spans="9:11">
      <c r="I36785" s="72"/>
      <c r="J36785" s="72"/>
      <c r="K36785" s="72"/>
    </row>
    <row r="36786" spans="9:11">
      <c r="I36786" s="72"/>
      <c r="J36786" s="72"/>
      <c r="K36786" s="72"/>
    </row>
    <row r="36787" spans="9:11">
      <c r="I36787" s="72"/>
      <c r="J36787" s="72"/>
      <c r="K36787" s="72"/>
    </row>
    <row r="36788" spans="9:11">
      <c r="I36788" s="72"/>
      <c r="J36788" s="72"/>
      <c r="K36788" s="72"/>
    </row>
    <row r="36789" spans="9:11">
      <c r="I36789" s="72"/>
      <c r="J36789" s="72"/>
      <c r="K36789" s="72"/>
    </row>
    <row r="36790" spans="9:11">
      <c r="I36790" s="72"/>
      <c r="J36790" s="72"/>
      <c r="K36790" s="72"/>
    </row>
    <row r="36791" spans="9:11">
      <c r="I36791" s="72"/>
      <c r="J36791" s="72"/>
      <c r="K36791" s="72"/>
    </row>
    <row r="36792" spans="9:11">
      <c r="I36792" s="72"/>
      <c r="J36792" s="72"/>
      <c r="K36792" s="72"/>
    </row>
    <row r="36793" spans="9:11">
      <c r="I36793" s="72"/>
      <c r="J36793" s="72"/>
      <c r="K36793" s="72"/>
    </row>
    <row r="36794" spans="9:11">
      <c r="I36794" s="72"/>
      <c r="J36794" s="72"/>
      <c r="K36794" s="72"/>
    </row>
    <row r="36795" spans="9:11">
      <c r="I36795" s="72"/>
      <c r="J36795" s="72"/>
      <c r="K36795" s="72"/>
    </row>
    <row r="36796" spans="9:11">
      <c r="I36796" s="72"/>
      <c r="J36796" s="72"/>
      <c r="K36796" s="72"/>
    </row>
    <row r="36797" spans="9:11">
      <c r="I36797" s="72"/>
      <c r="J36797" s="72"/>
      <c r="K36797" s="72"/>
    </row>
    <row r="36798" spans="9:11">
      <c r="I36798" s="72"/>
      <c r="J36798" s="72"/>
      <c r="K36798" s="72"/>
    </row>
    <row r="36799" spans="9:11">
      <c r="I36799" s="72"/>
      <c r="J36799" s="72"/>
      <c r="K36799" s="72"/>
    </row>
    <row r="36800" spans="9:11">
      <c r="I36800" s="72"/>
      <c r="J36800" s="72"/>
      <c r="K36800" s="72"/>
    </row>
    <row r="36801" spans="9:11">
      <c r="I36801" s="72"/>
      <c r="J36801" s="72"/>
      <c r="K36801" s="72"/>
    </row>
    <row r="36802" spans="9:11">
      <c r="I36802" s="72"/>
      <c r="J36802" s="72"/>
      <c r="K36802" s="72"/>
    </row>
    <row r="36803" spans="9:11">
      <c r="I36803" s="72"/>
      <c r="J36803" s="72"/>
      <c r="K36803" s="72"/>
    </row>
    <row r="36804" spans="9:11">
      <c r="I36804" s="72"/>
      <c r="J36804" s="72"/>
      <c r="K36804" s="72"/>
    </row>
    <row r="36805" spans="9:11">
      <c r="I36805" s="72"/>
      <c r="J36805" s="72"/>
      <c r="K36805" s="72"/>
    </row>
    <row r="36806" spans="9:11">
      <c r="I36806" s="72"/>
      <c r="J36806" s="72"/>
      <c r="K36806" s="72"/>
    </row>
    <row r="36807" spans="9:11">
      <c r="I36807" s="72"/>
      <c r="J36807" s="72"/>
      <c r="K36807" s="72"/>
    </row>
    <row r="36808" spans="9:11">
      <c r="I36808" s="72"/>
      <c r="J36808" s="72"/>
      <c r="K36808" s="72"/>
    </row>
    <row r="36809" spans="9:11">
      <c r="I36809" s="72"/>
      <c r="J36809" s="72"/>
      <c r="K36809" s="72"/>
    </row>
    <row r="36810" spans="9:11">
      <c r="I36810" s="72"/>
      <c r="J36810" s="72"/>
      <c r="K36810" s="72"/>
    </row>
    <row r="36811" spans="9:11">
      <c r="I36811" s="72"/>
      <c r="J36811" s="72"/>
      <c r="K36811" s="72"/>
    </row>
    <row r="36812" spans="9:11">
      <c r="I36812" s="72"/>
      <c r="J36812" s="72"/>
      <c r="K36812" s="72"/>
    </row>
    <row r="36813" spans="9:11">
      <c r="I36813" s="72"/>
      <c r="J36813" s="72"/>
      <c r="K36813" s="72"/>
    </row>
    <row r="36814" spans="9:11">
      <c r="I36814" s="72"/>
      <c r="J36814" s="72"/>
      <c r="K36814" s="72"/>
    </row>
    <row r="36815" spans="9:11">
      <c r="I36815" s="72"/>
      <c r="J36815" s="72"/>
      <c r="K36815" s="72"/>
    </row>
    <row r="36816" spans="9:11">
      <c r="I36816" s="72"/>
      <c r="J36816" s="72"/>
      <c r="K36816" s="72"/>
    </row>
    <row r="36817" spans="9:11">
      <c r="I36817" s="72"/>
      <c r="J36817" s="72"/>
      <c r="K36817" s="72"/>
    </row>
    <row r="36818" spans="9:11">
      <c r="I36818" s="72"/>
      <c r="J36818" s="72"/>
      <c r="K36818" s="72"/>
    </row>
    <row r="36819" spans="9:11">
      <c r="I36819" s="72"/>
      <c r="J36819" s="72"/>
      <c r="K36819" s="72"/>
    </row>
    <row r="36820" spans="9:11">
      <c r="I36820" s="72"/>
      <c r="J36820" s="72"/>
      <c r="K36820" s="72"/>
    </row>
    <row r="36821" spans="9:11">
      <c r="I36821" s="72"/>
      <c r="J36821" s="72"/>
      <c r="K36821" s="72"/>
    </row>
    <row r="36822" spans="9:11">
      <c r="I36822" s="72"/>
      <c r="J36822" s="72"/>
      <c r="K36822" s="72"/>
    </row>
    <row r="36823" spans="9:11">
      <c r="I36823" s="72"/>
      <c r="J36823" s="72"/>
      <c r="K36823" s="72"/>
    </row>
    <row r="36824" spans="9:11">
      <c r="I36824" s="72"/>
      <c r="J36824" s="72"/>
      <c r="K36824" s="72"/>
    </row>
    <row r="36825" spans="9:11">
      <c r="I36825" s="72"/>
      <c r="J36825" s="72"/>
      <c r="K36825" s="72"/>
    </row>
    <row r="36826" spans="9:11">
      <c r="I36826" s="72"/>
      <c r="J36826" s="72"/>
      <c r="K36826" s="72"/>
    </row>
    <row r="36827" spans="9:11">
      <c r="I36827" s="72"/>
      <c r="J36827" s="72"/>
      <c r="K36827" s="72"/>
    </row>
    <row r="36828" spans="9:11">
      <c r="I36828" s="72"/>
      <c r="J36828" s="72"/>
      <c r="K36828" s="72"/>
    </row>
    <row r="36829" spans="9:11">
      <c r="I36829" s="72"/>
      <c r="J36829" s="72"/>
      <c r="K36829" s="72"/>
    </row>
    <row r="36830" spans="9:11">
      <c r="I36830" s="72"/>
      <c r="J36830" s="72"/>
      <c r="K36830" s="72"/>
    </row>
    <row r="36831" spans="9:11">
      <c r="I36831" s="72"/>
      <c r="J36831" s="72"/>
      <c r="K36831" s="72"/>
    </row>
    <row r="36832" spans="9:11">
      <c r="I36832" s="72"/>
      <c r="J36832" s="72"/>
      <c r="K36832" s="72"/>
    </row>
    <row r="36833" spans="9:11">
      <c r="I36833" s="72"/>
      <c r="J36833" s="72"/>
      <c r="K36833" s="72"/>
    </row>
    <row r="36834" spans="9:11">
      <c r="I36834" s="72"/>
      <c r="J36834" s="72"/>
      <c r="K36834" s="72"/>
    </row>
    <row r="36835" spans="9:11">
      <c r="I36835" s="72"/>
      <c r="J36835" s="72"/>
      <c r="K36835" s="72"/>
    </row>
    <row r="36836" spans="9:11">
      <c r="I36836" s="72"/>
      <c r="J36836" s="72"/>
      <c r="K36836" s="72"/>
    </row>
    <row r="36837" spans="9:11">
      <c r="I36837" s="72"/>
      <c r="J36837" s="72"/>
      <c r="K36837" s="72"/>
    </row>
    <row r="36838" spans="9:11">
      <c r="I36838" s="72"/>
      <c r="J36838" s="72"/>
      <c r="K36838" s="72"/>
    </row>
    <row r="36839" spans="9:11">
      <c r="I36839" s="72"/>
      <c r="J36839" s="72"/>
      <c r="K36839" s="72"/>
    </row>
    <row r="36840" spans="9:11">
      <c r="I36840" s="72"/>
      <c r="J36840" s="72"/>
      <c r="K36840" s="72"/>
    </row>
    <row r="36841" spans="9:11">
      <c r="I36841" s="72"/>
      <c r="J36841" s="72"/>
      <c r="K36841" s="72"/>
    </row>
    <row r="36842" spans="9:11">
      <c r="I36842" s="72"/>
      <c r="J36842" s="72"/>
      <c r="K36842" s="72"/>
    </row>
    <row r="36843" spans="9:11">
      <c r="I36843" s="72"/>
      <c r="J36843" s="72"/>
      <c r="K36843" s="72"/>
    </row>
    <row r="36844" spans="9:11">
      <c r="I36844" s="72"/>
      <c r="J36844" s="72"/>
      <c r="K36844" s="72"/>
    </row>
    <row r="36845" spans="9:11">
      <c r="I36845" s="72"/>
      <c r="J36845" s="72"/>
      <c r="K36845" s="72"/>
    </row>
    <row r="36846" spans="9:11">
      <c r="I36846" s="72"/>
      <c r="J36846" s="72"/>
      <c r="K36846" s="72"/>
    </row>
    <row r="36847" spans="9:11">
      <c r="I36847" s="72"/>
      <c r="J36847" s="72"/>
      <c r="K36847" s="72"/>
    </row>
    <row r="36848" spans="9:11">
      <c r="I36848" s="72"/>
      <c r="J36848" s="72"/>
      <c r="K36848" s="72"/>
    </row>
    <row r="36849" spans="9:11">
      <c r="I36849" s="72"/>
      <c r="J36849" s="72"/>
      <c r="K36849" s="72"/>
    </row>
    <row r="36850" spans="9:11">
      <c r="I36850" s="72"/>
      <c r="J36850" s="72"/>
      <c r="K36850" s="72"/>
    </row>
    <row r="36851" spans="9:11">
      <c r="I36851" s="72"/>
      <c r="J36851" s="72"/>
      <c r="K36851" s="72"/>
    </row>
    <row r="36852" spans="9:11">
      <c r="I36852" s="72"/>
      <c r="J36852" s="72"/>
      <c r="K36852" s="72"/>
    </row>
    <row r="36853" spans="9:11">
      <c r="I36853" s="72"/>
      <c r="J36853" s="72"/>
      <c r="K36853" s="72"/>
    </row>
    <row r="36854" spans="9:11">
      <c r="I36854" s="72"/>
      <c r="J36854" s="72"/>
      <c r="K36854" s="72"/>
    </row>
    <row r="36855" spans="9:11">
      <c r="I36855" s="72"/>
      <c r="J36855" s="72"/>
      <c r="K36855" s="72"/>
    </row>
    <row r="36856" spans="9:11">
      <c r="I36856" s="72"/>
      <c r="J36856" s="72"/>
      <c r="K36856" s="72"/>
    </row>
    <row r="36857" spans="9:11">
      <c r="I36857" s="72"/>
      <c r="J36857" s="72"/>
      <c r="K36857" s="72"/>
    </row>
    <row r="36858" spans="9:11">
      <c r="I36858" s="72"/>
      <c r="J36858" s="72"/>
      <c r="K36858" s="72"/>
    </row>
    <row r="36859" spans="9:11">
      <c r="I36859" s="72"/>
      <c r="J36859" s="72"/>
      <c r="K36859" s="72"/>
    </row>
    <row r="36860" spans="9:11">
      <c r="I36860" s="72"/>
      <c r="J36860" s="72"/>
      <c r="K36860" s="72"/>
    </row>
    <row r="36861" spans="9:11">
      <c r="I36861" s="72"/>
      <c r="J36861" s="72"/>
      <c r="K36861" s="72"/>
    </row>
    <row r="36862" spans="9:11">
      <c r="I36862" s="72"/>
      <c r="J36862" s="72"/>
      <c r="K36862" s="72"/>
    </row>
    <row r="36863" spans="9:11">
      <c r="I36863" s="72"/>
      <c r="J36863" s="72"/>
      <c r="K36863" s="72"/>
    </row>
    <row r="36864" spans="9:11">
      <c r="I36864" s="72"/>
      <c r="J36864" s="72"/>
      <c r="K36864" s="72"/>
    </row>
    <row r="36865" spans="9:11">
      <c r="I36865" s="72"/>
      <c r="J36865" s="72"/>
      <c r="K36865" s="72"/>
    </row>
    <row r="36866" spans="9:11">
      <c r="I36866" s="72"/>
      <c r="J36866" s="72"/>
      <c r="K36866" s="72"/>
    </row>
    <row r="36867" spans="9:11">
      <c r="I36867" s="72"/>
      <c r="J36867" s="72"/>
      <c r="K36867" s="72"/>
    </row>
    <row r="36868" spans="9:11">
      <c r="I36868" s="72"/>
      <c r="J36868" s="72"/>
      <c r="K36868" s="72"/>
    </row>
    <row r="36869" spans="9:11">
      <c r="I36869" s="72"/>
      <c r="J36869" s="72"/>
      <c r="K36869" s="72"/>
    </row>
    <row r="36870" spans="9:11">
      <c r="I36870" s="72"/>
      <c r="J36870" s="72"/>
      <c r="K36870" s="72"/>
    </row>
    <row r="36871" spans="9:11">
      <c r="I36871" s="72"/>
      <c r="J36871" s="72"/>
      <c r="K36871" s="72"/>
    </row>
    <row r="36872" spans="9:11">
      <c r="I36872" s="72"/>
      <c r="J36872" s="72"/>
      <c r="K36872" s="72"/>
    </row>
    <row r="36873" spans="9:11">
      <c r="I36873" s="72"/>
      <c r="J36873" s="72"/>
      <c r="K36873" s="72"/>
    </row>
    <row r="36874" spans="9:11">
      <c r="I36874" s="72"/>
      <c r="J36874" s="72"/>
      <c r="K36874" s="72"/>
    </row>
    <row r="36875" spans="9:11">
      <c r="I36875" s="72"/>
      <c r="J36875" s="72"/>
      <c r="K36875" s="72"/>
    </row>
    <row r="36876" spans="9:11">
      <c r="I36876" s="72"/>
      <c r="J36876" s="72"/>
      <c r="K36876" s="72"/>
    </row>
    <row r="36877" spans="9:11">
      <c r="I36877" s="72"/>
      <c r="J36877" s="72"/>
      <c r="K36877" s="72"/>
    </row>
    <row r="36878" spans="9:11">
      <c r="I36878" s="72"/>
      <c r="J36878" s="72"/>
      <c r="K36878" s="72"/>
    </row>
    <row r="36879" spans="9:11">
      <c r="I36879" s="72"/>
      <c r="J36879" s="72"/>
      <c r="K36879" s="72"/>
    </row>
    <row r="36880" spans="9:11">
      <c r="I36880" s="72"/>
      <c r="J36880" s="72"/>
      <c r="K36880" s="72"/>
    </row>
    <row r="36881" spans="9:11">
      <c r="I36881" s="72"/>
      <c r="J36881" s="72"/>
      <c r="K36881" s="72"/>
    </row>
    <row r="36882" spans="9:11">
      <c r="I36882" s="72"/>
      <c r="J36882" s="72"/>
      <c r="K36882" s="72"/>
    </row>
    <row r="36883" spans="9:11">
      <c r="I36883" s="72"/>
      <c r="J36883" s="72"/>
      <c r="K36883" s="72"/>
    </row>
    <row r="36884" spans="9:11">
      <c r="I36884" s="72"/>
      <c r="J36884" s="72"/>
      <c r="K36884" s="72"/>
    </row>
    <row r="36885" spans="9:11">
      <c r="I36885" s="72"/>
      <c r="J36885" s="72"/>
      <c r="K36885" s="72"/>
    </row>
    <row r="36886" spans="9:11">
      <c r="I36886" s="72"/>
      <c r="J36886" s="72"/>
      <c r="K36886" s="72"/>
    </row>
    <row r="36887" spans="9:11">
      <c r="I36887" s="72"/>
      <c r="J36887" s="72"/>
      <c r="K36887" s="72"/>
    </row>
    <row r="36888" spans="9:11">
      <c r="I36888" s="72"/>
      <c r="J36888" s="72"/>
      <c r="K36888" s="72"/>
    </row>
    <row r="36889" spans="9:11">
      <c r="I36889" s="72"/>
      <c r="J36889" s="72"/>
      <c r="K36889" s="72"/>
    </row>
    <row r="36890" spans="9:11">
      <c r="I36890" s="72"/>
      <c r="J36890" s="72"/>
      <c r="K36890" s="72"/>
    </row>
    <row r="36891" spans="9:11">
      <c r="I36891" s="72"/>
      <c r="J36891" s="72"/>
      <c r="K36891" s="72"/>
    </row>
    <row r="36892" spans="9:11">
      <c r="I36892" s="72"/>
      <c r="J36892" s="72"/>
      <c r="K36892" s="72"/>
    </row>
    <row r="36893" spans="9:11">
      <c r="I36893" s="72"/>
      <c r="J36893" s="72"/>
      <c r="K36893" s="72"/>
    </row>
    <row r="36894" spans="9:11">
      <c r="I36894" s="72"/>
      <c r="J36894" s="72"/>
      <c r="K36894" s="72"/>
    </row>
    <row r="36895" spans="9:11">
      <c r="I36895" s="72"/>
      <c r="J36895" s="72"/>
      <c r="K36895" s="72"/>
    </row>
    <row r="36896" spans="9:11">
      <c r="I36896" s="72"/>
      <c r="J36896" s="72"/>
      <c r="K36896" s="72"/>
    </row>
    <row r="36897" spans="9:11">
      <c r="I36897" s="72"/>
      <c r="J36897" s="72"/>
      <c r="K36897" s="72"/>
    </row>
    <row r="36898" spans="9:11">
      <c r="I36898" s="72"/>
      <c r="J36898" s="72"/>
      <c r="K36898" s="72"/>
    </row>
    <row r="36899" spans="9:11">
      <c r="I36899" s="72"/>
      <c r="J36899" s="72"/>
      <c r="K36899" s="72"/>
    </row>
    <row r="36900" spans="9:11">
      <c r="I36900" s="72"/>
      <c r="J36900" s="72"/>
      <c r="K36900" s="72"/>
    </row>
    <row r="36901" spans="9:11">
      <c r="I36901" s="72"/>
      <c r="J36901" s="72"/>
      <c r="K36901" s="72"/>
    </row>
    <row r="36902" spans="9:11">
      <c r="I36902" s="72"/>
      <c r="J36902" s="72"/>
      <c r="K36902" s="72"/>
    </row>
    <row r="36903" spans="9:11">
      <c r="I36903" s="72"/>
      <c r="J36903" s="72"/>
      <c r="K36903" s="72"/>
    </row>
    <row r="36904" spans="9:11">
      <c r="I36904" s="72"/>
      <c r="J36904" s="72"/>
      <c r="K36904" s="72"/>
    </row>
    <row r="36905" spans="9:11">
      <c r="I36905" s="72"/>
      <c r="J36905" s="72"/>
      <c r="K36905" s="72"/>
    </row>
    <row r="36906" spans="9:11">
      <c r="I36906" s="72"/>
      <c r="J36906" s="72"/>
      <c r="K36906" s="72"/>
    </row>
    <row r="36907" spans="9:11">
      <c r="I36907" s="72"/>
      <c r="J36907" s="72"/>
      <c r="K36907" s="72"/>
    </row>
    <row r="36908" spans="9:11">
      <c r="I36908" s="72"/>
      <c r="J36908" s="72"/>
      <c r="K36908" s="72"/>
    </row>
    <row r="36909" spans="9:11">
      <c r="I36909" s="72"/>
      <c r="J36909" s="72"/>
      <c r="K36909" s="72"/>
    </row>
    <row r="36910" spans="9:11">
      <c r="I36910" s="72"/>
      <c r="J36910" s="72"/>
      <c r="K36910" s="72"/>
    </row>
    <row r="36911" spans="9:11">
      <c r="I36911" s="72"/>
      <c r="J36911" s="72"/>
      <c r="K36911" s="72"/>
    </row>
    <row r="36912" spans="9:11">
      <c r="I36912" s="72"/>
      <c r="J36912" s="72"/>
      <c r="K36912" s="72"/>
    </row>
    <row r="36913" spans="9:11">
      <c r="I36913" s="72"/>
      <c r="J36913" s="72"/>
      <c r="K36913" s="72"/>
    </row>
    <row r="36914" spans="9:11">
      <c r="I36914" s="72"/>
      <c r="J36914" s="72"/>
      <c r="K36914" s="72"/>
    </row>
    <row r="36915" spans="9:11">
      <c r="I36915" s="72"/>
      <c r="J36915" s="72"/>
      <c r="K36915" s="72"/>
    </row>
    <row r="36916" spans="9:11">
      <c r="I36916" s="72"/>
      <c r="J36916" s="72"/>
      <c r="K36916" s="72"/>
    </row>
    <row r="36917" spans="9:11">
      <c r="I36917" s="72"/>
      <c r="J36917" s="72"/>
      <c r="K36917" s="72"/>
    </row>
    <row r="36918" spans="9:11">
      <c r="I36918" s="72"/>
      <c r="J36918" s="72"/>
      <c r="K36918" s="72"/>
    </row>
    <row r="36919" spans="9:11">
      <c r="I36919" s="72"/>
      <c r="J36919" s="72"/>
      <c r="K36919" s="72"/>
    </row>
    <row r="36920" spans="9:11">
      <c r="I36920" s="72"/>
      <c r="J36920" s="72"/>
      <c r="K36920" s="72"/>
    </row>
    <row r="36921" spans="9:11">
      <c r="I36921" s="72"/>
      <c r="J36921" s="72"/>
      <c r="K36921" s="72"/>
    </row>
    <row r="36922" spans="9:11">
      <c r="I36922" s="72"/>
      <c r="J36922" s="72"/>
      <c r="K36922" s="72"/>
    </row>
    <row r="36923" spans="9:11">
      <c r="I36923" s="72"/>
      <c r="J36923" s="72"/>
      <c r="K36923" s="72"/>
    </row>
    <row r="36924" spans="9:11">
      <c r="I36924" s="72"/>
      <c r="J36924" s="72"/>
      <c r="K36924" s="72"/>
    </row>
    <row r="36925" spans="9:11">
      <c r="I36925" s="72"/>
      <c r="J36925" s="72"/>
      <c r="K36925" s="72"/>
    </row>
    <row r="36926" spans="9:11">
      <c r="I36926" s="72"/>
      <c r="J36926" s="72"/>
      <c r="K36926" s="72"/>
    </row>
    <row r="36927" spans="9:11">
      <c r="I36927" s="72"/>
      <c r="J36927" s="72"/>
      <c r="K36927" s="72"/>
    </row>
    <row r="36928" spans="9:11">
      <c r="I36928" s="72"/>
      <c r="J36928" s="72"/>
      <c r="K36928" s="72"/>
    </row>
    <row r="36929" spans="9:11">
      <c r="I36929" s="72"/>
      <c r="J36929" s="72"/>
      <c r="K36929" s="72"/>
    </row>
    <row r="36930" spans="9:11">
      <c r="I36930" s="72"/>
      <c r="J36930" s="72"/>
      <c r="K36930" s="72"/>
    </row>
    <row r="36931" spans="9:11">
      <c r="I36931" s="72"/>
      <c r="J36931" s="72"/>
      <c r="K36931" s="72"/>
    </row>
    <row r="36932" spans="9:11">
      <c r="I36932" s="72"/>
      <c r="J36932" s="72"/>
      <c r="K36932" s="72"/>
    </row>
    <row r="36933" spans="9:11">
      <c r="I36933" s="72"/>
      <c r="J36933" s="72"/>
      <c r="K36933" s="72"/>
    </row>
    <row r="36934" spans="9:11">
      <c r="I36934" s="72"/>
      <c r="J36934" s="72"/>
      <c r="K36934" s="72"/>
    </row>
    <row r="36935" spans="9:11">
      <c r="I36935" s="72"/>
      <c r="J36935" s="72"/>
      <c r="K36935" s="72"/>
    </row>
    <row r="36936" spans="9:11">
      <c r="I36936" s="72"/>
      <c r="J36936" s="72"/>
      <c r="K36936" s="72"/>
    </row>
    <row r="36937" spans="9:11">
      <c r="I36937" s="72"/>
      <c r="J36937" s="72"/>
      <c r="K36937" s="72"/>
    </row>
    <row r="36938" spans="9:11">
      <c r="I36938" s="72"/>
      <c r="J36938" s="72"/>
      <c r="K36938" s="72"/>
    </row>
    <row r="36939" spans="9:11">
      <c r="I36939" s="72"/>
      <c r="J36939" s="72"/>
      <c r="K36939" s="72"/>
    </row>
    <row r="36940" spans="9:11">
      <c r="I36940" s="72"/>
      <c r="J36940" s="72"/>
      <c r="K36940" s="72"/>
    </row>
    <row r="36941" spans="9:11">
      <c r="I36941" s="72"/>
      <c r="J36941" s="72"/>
      <c r="K36941" s="72"/>
    </row>
    <row r="36942" spans="9:11">
      <c r="I36942" s="72"/>
      <c r="J36942" s="72"/>
      <c r="K36942" s="72"/>
    </row>
    <row r="36943" spans="9:11">
      <c r="I36943" s="72"/>
      <c r="J36943" s="72"/>
      <c r="K36943" s="72"/>
    </row>
    <row r="36944" spans="9:11">
      <c r="I36944" s="72"/>
      <c r="J36944" s="72"/>
      <c r="K36944" s="72"/>
    </row>
    <row r="36945" spans="9:11">
      <c r="I36945" s="72"/>
      <c r="J36945" s="72"/>
      <c r="K36945" s="72"/>
    </row>
    <row r="36946" spans="9:11">
      <c r="I36946" s="72"/>
      <c r="J36946" s="72"/>
      <c r="K36946" s="72"/>
    </row>
    <row r="36947" spans="9:11">
      <c r="I36947" s="72"/>
      <c r="J36947" s="72"/>
      <c r="K36947" s="72"/>
    </row>
    <row r="36948" spans="9:11">
      <c r="I36948" s="72"/>
      <c r="J36948" s="72"/>
      <c r="K36948" s="72"/>
    </row>
    <row r="36949" spans="9:11">
      <c r="I36949" s="72"/>
      <c r="J36949" s="72"/>
      <c r="K36949" s="72"/>
    </row>
    <row r="36950" spans="9:11">
      <c r="I36950" s="72"/>
      <c r="J36950" s="72"/>
      <c r="K36950" s="72"/>
    </row>
    <row r="36951" spans="9:11">
      <c r="I36951" s="72"/>
      <c r="J36951" s="72"/>
      <c r="K36951" s="72"/>
    </row>
    <row r="36952" spans="9:11">
      <c r="I36952" s="72"/>
      <c r="J36952" s="72"/>
      <c r="K36952" s="72"/>
    </row>
    <row r="36953" spans="9:11">
      <c r="I36953" s="72"/>
      <c r="J36953" s="72"/>
      <c r="K36953" s="72"/>
    </row>
    <row r="36954" spans="9:11">
      <c r="I36954" s="72"/>
      <c r="J36954" s="72"/>
      <c r="K36954" s="72"/>
    </row>
    <row r="36955" spans="9:11">
      <c r="I36955" s="72"/>
      <c r="J36955" s="72"/>
      <c r="K36955" s="72"/>
    </row>
    <row r="36956" spans="9:11">
      <c r="I36956" s="72"/>
      <c r="J36956" s="72"/>
      <c r="K36956" s="72"/>
    </row>
    <row r="36957" spans="9:11">
      <c r="I36957" s="72"/>
      <c r="J36957" s="72"/>
      <c r="K36957" s="72"/>
    </row>
    <row r="36958" spans="9:11">
      <c r="I36958" s="72"/>
      <c r="J36958" s="72"/>
      <c r="K36958" s="72"/>
    </row>
    <row r="36959" spans="9:11">
      <c r="I36959" s="72"/>
      <c r="J36959" s="72"/>
      <c r="K36959" s="72"/>
    </row>
    <row r="36960" spans="9:11">
      <c r="I36960" s="72"/>
      <c r="J36960" s="72"/>
      <c r="K36960" s="72"/>
    </row>
    <row r="36961" spans="9:11">
      <c r="I36961" s="72"/>
      <c r="J36961" s="72"/>
      <c r="K36961" s="72"/>
    </row>
    <row r="36962" spans="9:11">
      <c r="I36962" s="72"/>
      <c r="J36962" s="72"/>
      <c r="K36962" s="72"/>
    </row>
    <row r="36963" spans="9:11">
      <c r="I36963" s="72"/>
      <c r="J36963" s="72"/>
      <c r="K36963" s="72"/>
    </row>
    <row r="36964" spans="9:11">
      <c r="I36964" s="72"/>
      <c r="J36964" s="72"/>
      <c r="K36964" s="72"/>
    </row>
    <row r="36965" spans="9:11">
      <c r="I36965" s="72"/>
      <c r="J36965" s="72"/>
      <c r="K36965" s="72"/>
    </row>
    <row r="36966" spans="9:11">
      <c r="I36966" s="72"/>
      <c r="J36966" s="72"/>
      <c r="K36966" s="72"/>
    </row>
    <row r="36967" spans="9:11">
      <c r="I36967" s="72"/>
      <c r="J36967" s="72"/>
      <c r="K36967" s="72"/>
    </row>
    <row r="36968" spans="9:11">
      <c r="I36968" s="72"/>
      <c r="J36968" s="72"/>
      <c r="K36968" s="72"/>
    </row>
    <row r="36969" spans="9:11">
      <c r="I36969" s="72"/>
      <c r="J36969" s="72"/>
      <c r="K36969" s="72"/>
    </row>
    <row r="36970" spans="9:11">
      <c r="I36970" s="72"/>
      <c r="J36970" s="72"/>
      <c r="K36970" s="72"/>
    </row>
    <row r="36971" spans="9:11">
      <c r="I36971" s="72"/>
      <c r="J36971" s="72"/>
      <c r="K36971" s="72"/>
    </row>
    <row r="36972" spans="9:11">
      <c r="I36972" s="72"/>
      <c r="J36972" s="72"/>
      <c r="K36972" s="72"/>
    </row>
    <row r="36973" spans="9:11">
      <c r="I36973" s="72"/>
      <c r="J36973" s="72"/>
      <c r="K36973" s="72"/>
    </row>
    <row r="36974" spans="9:11">
      <c r="I36974" s="72"/>
      <c r="J36974" s="72"/>
      <c r="K36974" s="72"/>
    </row>
    <row r="36975" spans="9:11">
      <c r="I36975" s="72"/>
      <c r="J36975" s="72"/>
      <c r="K36975" s="72"/>
    </row>
    <row r="36976" spans="9:11">
      <c r="I36976" s="72"/>
      <c r="J36976" s="72"/>
      <c r="K36976" s="72"/>
    </row>
    <row r="36977" spans="9:11">
      <c r="I36977" s="72"/>
      <c r="J36977" s="72"/>
      <c r="K36977" s="72"/>
    </row>
    <row r="36978" spans="9:11">
      <c r="I36978" s="72"/>
      <c r="J36978" s="72"/>
      <c r="K36978" s="72"/>
    </row>
    <row r="36979" spans="9:11">
      <c r="I36979" s="72"/>
      <c r="J36979" s="72"/>
      <c r="K36979" s="72"/>
    </row>
    <row r="36980" spans="9:11">
      <c r="I36980" s="72"/>
      <c r="J36980" s="72"/>
      <c r="K36980" s="72"/>
    </row>
    <row r="36981" spans="9:11">
      <c r="I36981" s="72"/>
      <c r="J36981" s="72"/>
      <c r="K36981" s="72"/>
    </row>
    <row r="36982" spans="9:11">
      <c r="I36982" s="72"/>
      <c r="J36982" s="72"/>
      <c r="K36982" s="72"/>
    </row>
    <row r="36983" spans="9:11">
      <c r="I36983" s="72"/>
      <c r="J36983" s="72"/>
      <c r="K36983" s="72"/>
    </row>
    <row r="36984" spans="9:11">
      <c r="I36984" s="72"/>
      <c r="J36984" s="72"/>
      <c r="K36984" s="72"/>
    </row>
    <row r="36985" spans="9:11">
      <c r="I36985" s="72"/>
      <c r="J36985" s="72"/>
      <c r="K36985" s="72"/>
    </row>
    <row r="36986" spans="9:11">
      <c r="I36986" s="72"/>
      <c r="J36986" s="72"/>
      <c r="K36986" s="72"/>
    </row>
    <row r="36987" spans="9:11">
      <c r="I36987" s="72"/>
      <c r="J36987" s="72"/>
      <c r="K36987" s="72"/>
    </row>
    <row r="36988" spans="9:11">
      <c r="I36988" s="72"/>
      <c r="J36988" s="72"/>
      <c r="K36988" s="72"/>
    </row>
    <row r="36989" spans="9:11">
      <c r="I36989" s="72"/>
      <c r="J36989" s="72"/>
      <c r="K36989" s="72"/>
    </row>
    <row r="36990" spans="9:11">
      <c r="I36990" s="72"/>
      <c r="J36990" s="72"/>
      <c r="K36990" s="72"/>
    </row>
    <row r="36991" spans="9:11">
      <c r="I36991" s="72"/>
      <c r="J36991" s="72"/>
      <c r="K36991" s="72"/>
    </row>
    <row r="36992" spans="9:11">
      <c r="I36992" s="72"/>
      <c r="J36992" s="72"/>
      <c r="K36992" s="72"/>
    </row>
    <row r="36993" spans="9:11">
      <c r="I36993" s="72"/>
      <c r="J36993" s="72"/>
      <c r="K36993" s="72"/>
    </row>
    <row r="36994" spans="9:11">
      <c r="I36994" s="72"/>
      <c r="J36994" s="72"/>
      <c r="K36994" s="72"/>
    </row>
    <row r="36995" spans="9:11">
      <c r="I36995" s="72"/>
      <c r="J36995" s="72"/>
      <c r="K36995" s="72"/>
    </row>
    <row r="36996" spans="9:11">
      <c r="I36996" s="72"/>
      <c r="J36996" s="72"/>
      <c r="K36996" s="72"/>
    </row>
    <row r="36997" spans="9:11">
      <c r="I36997" s="72"/>
      <c r="J36997" s="72"/>
      <c r="K36997" s="72"/>
    </row>
    <row r="36998" spans="9:11">
      <c r="I36998" s="72"/>
      <c r="J36998" s="72"/>
      <c r="K36998" s="72"/>
    </row>
    <row r="36999" spans="9:11">
      <c r="I36999" s="72"/>
      <c r="J36999" s="72"/>
      <c r="K36999" s="72"/>
    </row>
    <row r="37000" spans="9:11">
      <c r="I37000" s="72"/>
      <c r="J37000" s="72"/>
      <c r="K37000" s="72"/>
    </row>
    <row r="37001" spans="9:11">
      <c r="I37001" s="72"/>
      <c r="J37001" s="72"/>
      <c r="K37001" s="72"/>
    </row>
    <row r="37002" spans="9:11">
      <c r="I37002" s="72"/>
      <c r="J37002" s="72"/>
      <c r="K37002" s="72"/>
    </row>
    <row r="37003" spans="9:11">
      <c r="I37003" s="72"/>
      <c r="J37003" s="72"/>
      <c r="K37003" s="72"/>
    </row>
    <row r="37004" spans="9:11">
      <c r="I37004" s="72"/>
      <c r="J37004" s="72"/>
      <c r="K37004" s="72"/>
    </row>
    <row r="37005" spans="9:11">
      <c r="I37005" s="72"/>
      <c r="J37005" s="72"/>
      <c r="K37005" s="72"/>
    </row>
    <row r="37006" spans="9:11">
      <c r="I37006" s="72"/>
      <c r="J37006" s="72"/>
      <c r="K37006" s="72"/>
    </row>
    <row r="37007" spans="9:11">
      <c r="I37007" s="72"/>
      <c r="J37007" s="72"/>
      <c r="K37007" s="72"/>
    </row>
    <row r="37008" spans="9:11">
      <c r="I37008" s="72"/>
      <c r="J37008" s="72"/>
      <c r="K37008" s="72"/>
    </row>
    <row r="37009" spans="9:11">
      <c r="I37009" s="72"/>
      <c r="J37009" s="72"/>
      <c r="K37009" s="72"/>
    </row>
    <row r="37010" spans="9:11">
      <c r="I37010" s="72"/>
      <c r="J37010" s="72"/>
      <c r="K37010" s="72"/>
    </row>
    <row r="37011" spans="9:11">
      <c r="I37011" s="72"/>
      <c r="J37011" s="72"/>
      <c r="K37011" s="72"/>
    </row>
    <row r="37012" spans="9:11">
      <c r="I37012" s="72"/>
      <c r="J37012" s="72"/>
      <c r="K37012" s="72"/>
    </row>
    <row r="37013" spans="9:11">
      <c r="I37013" s="72"/>
      <c r="J37013" s="72"/>
      <c r="K37013" s="72"/>
    </row>
    <row r="37014" spans="9:11">
      <c r="I37014" s="72"/>
      <c r="J37014" s="72"/>
      <c r="K37014" s="72"/>
    </row>
    <row r="37015" spans="9:11">
      <c r="I37015" s="72"/>
      <c r="J37015" s="72"/>
      <c r="K37015" s="72"/>
    </row>
    <row r="37016" spans="9:11">
      <c r="I37016" s="72"/>
      <c r="J37016" s="72"/>
      <c r="K37016" s="72"/>
    </row>
    <row r="37017" spans="9:11">
      <c r="I37017" s="72"/>
      <c r="J37017" s="72"/>
      <c r="K37017" s="72"/>
    </row>
    <row r="37018" spans="9:11">
      <c r="I37018" s="72"/>
      <c r="J37018" s="72"/>
      <c r="K37018" s="72"/>
    </row>
    <row r="37019" spans="9:11">
      <c r="I37019" s="72"/>
      <c r="J37019" s="72"/>
      <c r="K37019" s="72"/>
    </row>
    <row r="37020" spans="9:11">
      <c r="I37020" s="72"/>
      <c r="J37020" s="72"/>
      <c r="K37020" s="72"/>
    </row>
    <row r="37021" spans="9:11">
      <c r="I37021" s="72"/>
      <c r="J37021" s="72"/>
      <c r="K37021" s="72"/>
    </row>
    <row r="37022" spans="9:11">
      <c r="I37022" s="72"/>
      <c r="J37022" s="72"/>
      <c r="K37022" s="72"/>
    </row>
    <row r="37023" spans="9:11">
      <c r="I37023" s="72"/>
      <c r="J37023" s="72"/>
      <c r="K37023" s="72"/>
    </row>
    <row r="37024" spans="9:11">
      <c r="I37024" s="72"/>
      <c r="J37024" s="72"/>
      <c r="K37024" s="72"/>
    </row>
    <row r="37025" spans="9:11">
      <c r="I37025" s="72"/>
      <c r="J37025" s="72"/>
      <c r="K37025" s="72"/>
    </row>
    <row r="37026" spans="9:11">
      <c r="I37026" s="72"/>
      <c r="J37026" s="72"/>
      <c r="K37026" s="72"/>
    </row>
    <row r="37027" spans="9:11">
      <c r="I37027" s="72"/>
      <c r="J37027" s="72"/>
      <c r="K37027" s="72"/>
    </row>
    <row r="37028" spans="9:11">
      <c r="I37028" s="72"/>
      <c r="J37028" s="72"/>
      <c r="K37028" s="72"/>
    </row>
    <row r="37029" spans="9:11">
      <c r="I37029" s="72"/>
      <c r="J37029" s="72"/>
      <c r="K37029" s="72"/>
    </row>
    <row r="37030" spans="9:11">
      <c r="I37030" s="72"/>
      <c r="J37030" s="72"/>
      <c r="K37030" s="72"/>
    </row>
    <row r="37031" spans="9:11">
      <c r="I37031" s="72"/>
      <c r="J37031" s="72"/>
      <c r="K37031" s="72"/>
    </row>
    <row r="37032" spans="9:11">
      <c r="I37032" s="72"/>
      <c r="J37032" s="72"/>
      <c r="K37032" s="72"/>
    </row>
    <row r="37033" spans="9:11">
      <c r="I37033" s="72"/>
      <c r="J37033" s="72"/>
      <c r="K37033" s="72"/>
    </row>
    <row r="37034" spans="9:11">
      <c r="I37034" s="72"/>
      <c r="J37034" s="72"/>
      <c r="K37034" s="72"/>
    </row>
    <row r="37035" spans="9:11">
      <c r="I37035" s="72"/>
      <c r="J37035" s="72"/>
      <c r="K37035" s="72"/>
    </row>
    <row r="37036" spans="9:11">
      <c r="I37036" s="72"/>
      <c r="J37036" s="72"/>
      <c r="K37036" s="72"/>
    </row>
    <row r="37037" spans="9:11">
      <c r="I37037" s="72"/>
      <c r="J37037" s="72"/>
      <c r="K37037" s="72"/>
    </row>
    <row r="37038" spans="9:11">
      <c r="I37038" s="72"/>
      <c r="J37038" s="72"/>
      <c r="K37038" s="72"/>
    </row>
    <row r="37039" spans="9:11">
      <c r="I37039" s="72"/>
      <c r="J37039" s="72"/>
      <c r="K37039" s="72"/>
    </row>
    <row r="37040" spans="9:11">
      <c r="I37040" s="72"/>
      <c r="J37040" s="72"/>
      <c r="K37040" s="72"/>
    </row>
    <row r="37041" spans="9:11">
      <c r="I37041" s="72"/>
      <c r="J37041" s="72"/>
      <c r="K37041" s="72"/>
    </row>
    <row r="37042" spans="9:11">
      <c r="I37042" s="72"/>
      <c r="J37042" s="72"/>
      <c r="K37042" s="72"/>
    </row>
    <row r="37043" spans="9:11">
      <c r="I37043" s="72"/>
      <c r="J37043" s="72"/>
      <c r="K37043" s="72"/>
    </row>
    <row r="37044" spans="9:11">
      <c r="I37044" s="72"/>
      <c r="J37044" s="72"/>
      <c r="K37044" s="72"/>
    </row>
    <row r="37045" spans="9:11">
      <c r="I37045" s="72"/>
      <c r="J37045" s="72"/>
      <c r="K37045" s="72"/>
    </row>
    <row r="37046" spans="9:11">
      <c r="I37046" s="72"/>
      <c r="J37046" s="72"/>
      <c r="K37046" s="72"/>
    </row>
    <row r="37047" spans="9:11">
      <c r="I37047" s="72"/>
      <c r="J37047" s="72"/>
      <c r="K37047" s="72"/>
    </row>
    <row r="37048" spans="9:11">
      <c r="I37048" s="72"/>
      <c r="J37048" s="72"/>
      <c r="K37048" s="72"/>
    </row>
    <row r="37049" spans="9:11">
      <c r="I37049" s="72"/>
      <c r="J37049" s="72"/>
      <c r="K37049" s="72"/>
    </row>
    <row r="37050" spans="9:11">
      <c r="I37050" s="72"/>
      <c r="J37050" s="72"/>
      <c r="K37050" s="72"/>
    </row>
    <row r="37051" spans="9:11">
      <c r="I37051" s="72"/>
      <c r="J37051" s="72"/>
      <c r="K37051" s="72"/>
    </row>
    <row r="37052" spans="9:11">
      <c r="I37052" s="72"/>
      <c r="J37052" s="72"/>
      <c r="K37052" s="72"/>
    </row>
    <row r="37053" spans="9:11">
      <c r="I37053" s="72"/>
      <c r="J37053" s="72"/>
      <c r="K37053" s="72"/>
    </row>
    <row r="37054" spans="9:11">
      <c r="I37054" s="72"/>
      <c r="J37054" s="72"/>
      <c r="K37054" s="72"/>
    </row>
    <row r="37055" spans="9:11">
      <c r="I37055" s="72"/>
      <c r="J37055" s="72"/>
      <c r="K37055" s="72"/>
    </row>
    <row r="37056" spans="9:11">
      <c r="I37056" s="72"/>
      <c r="J37056" s="72"/>
      <c r="K37056" s="72"/>
    </row>
    <row r="37057" spans="9:11">
      <c r="I37057" s="72"/>
      <c r="J37057" s="72"/>
      <c r="K37057" s="72"/>
    </row>
    <row r="37058" spans="9:11">
      <c r="I37058" s="72"/>
      <c r="J37058" s="72"/>
      <c r="K37058" s="72"/>
    </row>
    <row r="37059" spans="9:11">
      <c r="I37059" s="72"/>
      <c r="J37059" s="72"/>
      <c r="K37059" s="72"/>
    </row>
    <row r="37060" spans="9:11">
      <c r="I37060" s="72"/>
      <c r="J37060" s="72"/>
      <c r="K37060" s="72"/>
    </row>
    <row r="37061" spans="9:11">
      <c r="I37061" s="72"/>
      <c r="J37061" s="72"/>
      <c r="K37061" s="72"/>
    </row>
    <row r="37062" spans="9:11">
      <c r="I37062" s="72"/>
      <c r="J37062" s="72"/>
      <c r="K37062" s="72"/>
    </row>
    <row r="37063" spans="9:11">
      <c r="I37063" s="72"/>
      <c r="J37063" s="72"/>
      <c r="K37063" s="72"/>
    </row>
    <row r="37064" spans="9:11">
      <c r="I37064" s="72"/>
      <c r="J37064" s="72"/>
      <c r="K37064" s="72"/>
    </row>
    <row r="37065" spans="9:11">
      <c r="I37065" s="72"/>
      <c r="J37065" s="72"/>
      <c r="K37065" s="72"/>
    </row>
    <row r="37066" spans="9:11">
      <c r="I37066" s="72"/>
      <c r="J37066" s="72"/>
      <c r="K37066" s="72"/>
    </row>
    <row r="37067" spans="9:11">
      <c r="I37067" s="72"/>
      <c r="J37067" s="72"/>
      <c r="K37067" s="72"/>
    </row>
    <row r="37068" spans="9:11">
      <c r="I37068" s="72"/>
      <c r="J37068" s="72"/>
      <c r="K37068" s="72"/>
    </row>
    <row r="37069" spans="9:11">
      <c r="I37069" s="72"/>
      <c r="J37069" s="72"/>
      <c r="K37069" s="72"/>
    </row>
    <row r="37070" spans="9:11">
      <c r="I37070" s="72"/>
      <c r="J37070" s="72"/>
      <c r="K37070" s="72"/>
    </row>
    <row r="37071" spans="9:11">
      <c r="I37071" s="72"/>
      <c r="J37071" s="72"/>
      <c r="K37071" s="72"/>
    </row>
    <row r="37072" spans="9:11">
      <c r="I37072" s="72"/>
      <c r="J37072" s="72"/>
      <c r="K37072" s="72"/>
    </row>
    <row r="37073" spans="9:11">
      <c r="I37073" s="72"/>
      <c r="J37073" s="72"/>
      <c r="K37073" s="72"/>
    </row>
    <row r="37074" spans="9:11">
      <c r="I37074" s="72"/>
      <c r="J37074" s="72"/>
      <c r="K37074" s="72"/>
    </row>
    <row r="37075" spans="9:11">
      <c r="I37075" s="72"/>
      <c r="J37075" s="72"/>
      <c r="K37075" s="72"/>
    </row>
    <row r="37076" spans="9:11">
      <c r="I37076" s="72"/>
      <c r="J37076" s="72"/>
      <c r="K37076" s="72"/>
    </row>
    <row r="37077" spans="9:11">
      <c r="I37077" s="72"/>
      <c r="J37077" s="72"/>
      <c r="K37077" s="72"/>
    </row>
    <row r="37078" spans="9:11">
      <c r="I37078" s="72"/>
      <c r="J37078" s="72"/>
      <c r="K37078" s="72"/>
    </row>
    <row r="37079" spans="9:11">
      <c r="I37079" s="72"/>
      <c r="J37079" s="72"/>
      <c r="K37079" s="72"/>
    </row>
    <row r="37080" spans="9:11">
      <c r="I37080" s="72"/>
      <c r="J37080" s="72"/>
      <c r="K37080" s="72"/>
    </row>
    <row r="37081" spans="9:11">
      <c r="I37081" s="72"/>
      <c r="J37081" s="72"/>
      <c r="K37081" s="72"/>
    </row>
    <row r="37082" spans="9:11">
      <c r="I37082" s="72"/>
      <c r="J37082" s="72"/>
      <c r="K37082" s="72"/>
    </row>
    <row r="37083" spans="9:11">
      <c r="I37083" s="72"/>
      <c r="J37083" s="72"/>
      <c r="K37083" s="72"/>
    </row>
    <row r="37084" spans="9:11">
      <c r="I37084" s="72"/>
      <c r="J37084" s="72"/>
      <c r="K37084" s="72"/>
    </row>
    <row r="37085" spans="9:11">
      <c r="I37085" s="72"/>
      <c r="J37085" s="72"/>
      <c r="K37085" s="72"/>
    </row>
    <row r="37086" spans="9:11">
      <c r="I37086" s="72"/>
      <c r="J37086" s="72"/>
      <c r="K37086" s="72"/>
    </row>
    <row r="37087" spans="9:11">
      <c r="I37087" s="72"/>
      <c r="J37087" s="72"/>
      <c r="K37087" s="72"/>
    </row>
    <row r="37088" spans="9:11">
      <c r="I37088" s="72"/>
      <c r="J37088" s="72"/>
      <c r="K37088" s="72"/>
    </row>
    <row r="37089" spans="9:11">
      <c r="I37089" s="72"/>
      <c r="J37089" s="72"/>
      <c r="K37089" s="72"/>
    </row>
    <row r="37090" spans="9:11">
      <c r="I37090" s="72"/>
      <c r="J37090" s="72"/>
      <c r="K37090" s="72"/>
    </row>
    <row r="37091" spans="9:11">
      <c r="I37091" s="72"/>
      <c r="J37091" s="72"/>
      <c r="K37091" s="72"/>
    </row>
    <row r="37092" spans="9:11">
      <c r="I37092" s="72"/>
      <c r="J37092" s="72"/>
      <c r="K37092" s="72"/>
    </row>
    <row r="37093" spans="9:11">
      <c r="I37093" s="72"/>
      <c r="J37093" s="72"/>
      <c r="K37093" s="72"/>
    </row>
    <row r="37094" spans="9:11">
      <c r="I37094" s="72"/>
      <c r="J37094" s="72"/>
      <c r="K37094" s="72"/>
    </row>
    <row r="37095" spans="9:11">
      <c r="I37095" s="72"/>
      <c r="J37095" s="72"/>
      <c r="K37095" s="72"/>
    </row>
    <row r="37096" spans="9:11">
      <c r="I37096" s="72"/>
      <c r="J37096" s="72"/>
      <c r="K37096" s="72"/>
    </row>
    <row r="37097" spans="9:11">
      <c r="I37097" s="72"/>
      <c r="J37097" s="72"/>
      <c r="K37097" s="72"/>
    </row>
    <row r="37098" spans="9:11">
      <c r="I37098" s="72"/>
      <c r="J37098" s="72"/>
      <c r="K37098" s="72"/>
    </row>
    <row r="37099" spans="9:11">
      <c r="I37099" s="72"/>
      <c r="J37099" s="72"/>
      <c r="K37099" s="72"/>
    </row>
    <row r="37100" spans="9:11">
      <c r="I37100" s="72"/>
      <c r="J37100" s="72"/>
      <c r="K37100" s="72"/>
    </row>
    <row r="37101" spans="9:11">
      <c r="I37101" s="72"/>
      <c r="J37101" s="72"/>
      <c r="K37101" s="72"/>
    </row>
    <row r="37102" spans="9:11">
      <c r="I37102" s="72"/>
      <c r="J37102" s="72"/>
      <c r="K37102" s="72"/>
    </row>
    <row r="37103" spans="9:11">
      <c r="I37103" s="72"/>
      <c r="J37103" s="72"/>
      <c r="K37103" s="72"/>
    </row>
    <row r="37104" spans="9:11">
      <c r="I37104" s="72"/>
      <c r="J37104" s="72"/>
      <c r="K37104" s="72"/>
    </row>
    <row r="37105" spans="9:11">
      <c r="I37105" s="72"/>
      <c r="J37105" s="72"/>
      <c r="K37105" s="72"/>
    </row>
    <row r="37106" spans="9:11">
      <c r="I37106" s="72"/>
      <c r="J37106" s="72"/>
      <c r="K37106" s="72"/>
    </row>
    <row r="37107" spans="9:11">
      <c r="I37107" s="72"/>
      <c r="J37107" s="72"/>
      <c r="K37107" s="72"/>
    </row>
    <row r="37108" spans="9:11">
      <c r="I37108" s="72"/>
      <c r="J37108" s="72"/>
      <c r="K37108" s="72"/>
    </row>
    <row r="37109" spans="9:11">
      <c r="I37109" s="72"/>
      <c r="J37109" s="72"/>
      <c r="K37109" s="72"/>
    </row>
    <row r="37110" spans="9:11">
      <c r="I37110" s="72"/>
      <c r="J37110" s="72"/>
      <c r="K37110" s="72"/>
    </row>
    <row r="37111" spans="9:11">
      <c r="I37111" s="72"/>
      <c r="J37111" s="72"/>
      <c r="K37111" s="72"/>
    </row>
    <row r="37112" spans="9:11">
      <c r="I37112" s="72"/>
      <c r="J37112" s="72"/>
      <c r="K37112" s="72"/>
    </row>
    <row r="37113" spans="9:11">
      <c r="I37113" s="72"/>
      <c r="J37113" s="72"/>
      <c r="K37113" s="72"/>
    </row>
    <row r="37114" spans="9:11">
      <c r="I37114" s="72"/>
      <c r="J37114" s="72"/>
      <c r="K37114" s="72"/>
    </row>
    <row r="37115" spans="9:11">
      <c r="I37115" s="72"/>
      <c r="J37115" s="72"/>
      <c r="K37115" s="72"/>
    </row>
    <row r="37116" spans="9:11">
      <c r="I37116" s="72"/>
      <c r="J37116" s="72"/>
      <c r="K37116" s="72"/>
    </row>
    <row r="37117" spans="9:11">
      <c r="I37117" s="72"/>
      <c r="J37117" s="72"/>
      <c r="K37117" s="72"/>
    </row>
    <row r="37118" spans="9:11">
      <c r="I37118" s="72"/>
      <c r="J37118" s="72"/>
      <c r="K37118" s="72"/>
    </row>
    <row r="37119" spans="9:11">
      <c r="I37119" s="72"/>
      <c r="J37119" s="72"/>
      <c r="K37119" s="72"/>
    </row>
    <row r="37120" spans="9:11">
      <c r="I37120" s="72"/>
      <c r="J37120" s="72"/>
      <c r="K37120" s="72"/>
    </row>
    <row r="37121" spans="9:11">
      <c r="I37121" s="72"/>
      <c r="J37121" s="72"/>
      <c r="K37121" s="72"/>
    </row>
    <row r="37122" spans="9:11">
      <c r="I37122" s="72"/>
      <c r="J37122" s="72"/>
      <c r="K37122" s="72"/>
    </row>
    <row r="37123" spans="9:11">
      <c r="I37123" s="72"/>
      <c r="J37123" s="72"/>
      <c r="K37123" s="72"/>
    </row>
    <row r="37124" spans="9:11">
      <c r="I37124" s="72"/>
      <c r="J37124" s="72"/>
      <c r="K37124" s="72"/>
    </row>
    <row r="37125" spans="9:11">
      <c r="I37125" s="72"/>
      <c r="J37125" s="72"/>
      <c r="K37125" s="72"/>
    </row>
    <row r="37126" spans="9:11">
      <c r="I37126" s="72"/>
      <c r="J37126" s="72"/>
      <c r="K37126" s="72"/>
    </row>
    <row r="37127" spans="9:11">
      <c r="I37127" s="72"/>
      <c r="J37127" s="72"/>
      <c r="K37127" s="72"/>
    </row>
    <row r="37128" spans="9:11">
      <c r="I37128" s="72"/>
      <c r="J37128" s="72"/>
      <c r="K37128" s="72"/>
    </row>
    <row r="37129" spans="9:11">
      <c r="I37129" s="72"/>
      <c r="J37129" s="72"/>
      <c r="K37129" s="72"/>
    </row>
    <row r="37130" spans="9:11">
      <c r="I37130" s="72"/>
      <c r="J37130" s="72"/>
      <c r="K37130" s="72"/>
    </row>
    <row r="37131" spans="9:11">
      <c r="I37131" s="72"/>
      <c r="J37131" s="72"/>
      <c r="K37131" s="72"/>
    </row>
    <row r="37132" spans="9:11">
      <c r="I37132" s="72"/>
      <c r="J37132" s="72"/>
      <c r="K37132" s="72"/>
    </row>
    <row r="37133" spans="9:11">
      <c r="I37133" s="72"/>
      <c r="J37133" s="72"/>
      <c r="K37133" s="72"/>
    </row>
    <row r="37134" spans="9:11">
      <c r="I37134" s="72"/>
      <c r="J37134" s="72"/>
      <c r="K37134" s="72"/>
    </row>
    <row r="37135" spans="9:11">
      <c r="I37135" s="72"/>
      <c r="J37135" s="72"/>
      <c r="K37135" s="72"/>
    </row>
    <row r="37136" spans="9:11">
      <c r="I37136" s="72"/>
      <c r="J37136" s="72"/>
      <c r="K37136" s="72"/>
    </row>
    <row r="37137" spans="9:11">
      <c r="I37137" s="72"/>
      <c r="J37137" s="72"/>
      <c r="K37137" s="72"/>
    </row>
    <row r="37138" spans="9:11">
      <c r="I37138" s="72"/>
      <c r="J37138" s="72"/>
      <c r="K37138" s="72"/>
    </row>
    <row r="37139" spans="9:11">
      <c r="I37139" s="72"/>
      <c r="J37139" s="72"/>
      <c r="K37139" s="72"/>
    </row>
    <row r="37140" spans="9:11">
      <c r="I37140" s="72"/>
      <c r="J37140" s="72"/>
      <c r="K37140" s="72"/>
    </row>
    <row r="37141" spans="9:11">
      <c r="I37141" s="72"/>
      <c r="J37141" s="72"/>
      <c r="K37141" s="72"/>
    </row>
    <row r="37142" spans="9:11">
      <c r="I37142" s="72"/>
      <c r="J37142" s="72"/>
      <c r="K37142" s="72"/>
    </row>
    <row r="37143" spans="9:11">
      <c r="I37143" s="72"/>
      <c r="J37143" s="72"/>
      <c r="K37143" s="72"/>
    </row>
    <row r="37144" spans="9:11">
      <c r="I37144" s="72"/>
      <c r="J37144" s="72"/>
      <c r="K37144" s="72"/>
    </row>
    <row r="37145" spans="9:11">
      <c r="I37145" s="72"/>
      <c r="J37145" s="72"/>
      <c r="K37145" s="72"/>
    </row>
    <row r="37146" spans="9:11">
      <c r="I37146" s="72"/>
      <c r="J37146" s="72"/>
      <c r="K37146" s="72"/>
    </row>
    <row r="37147" spans="9:11">
      <c r="I37147" s="72"/>
      <c r="J37147" s="72"/>
      <c r="K37147" s="72"/>
    </row>
    <row r="37148" spans="9:11">
      <c r="I37148" s="72"/>
      <c r="J37148" s="72"/>
      <c r="K37148" s="72"/>
    </row>
    <row r="37149" spans="9:11">
      <c r="I37149" s="72"/>
      <c r="J37149" s="72"/>
      <c r="K37149" s="72"/>
    </row>
    <row r="37150" spans="9:11">
      <c r="I37150" s="72"/>
      <c r="J37150" s="72"/>
      <c r="K37150" s="72"/>
    </row>
    <row r="37151" spans="9:11">
      <c r="I37151" s="72"/>
      <c r="J37151" s="72"/>
      <c r="K37151" s="72"/>
    </row>
    <row r="37152" spans="9:11">
      <c r="I37152" s="72"/>
      <c r="J37152" s="72"/>
      <c r="K37152" s="72"/>
    </row>
    <row r="37153" spans="9:11">
      <c r="I37153" s="72"/>
      <c r="J37153" s="72"/>
      <c r="K37153" s="72"/>
    </row>
    <row r="37154" spans="9:11">
      <c r="I37154" s="72"/>
      <c r="J37154" s="72"/>
      <c r="K37154" s="72"/>
    </row>
    <row r="37155" spans="9:11">
      <c r="I37155" s="72"/>
      <c r="J37155" s="72"/>
      <c r="K37155" s="72"/>
    </row>
    <row r="37156" spans="9:11">
      <c r="I37156" s="72"/>
      <c r="J37156" s="72"/>
      <c r="K37156" s="72"/>
    </row>
    <row r="37157" spans="9:11">
      <c r="I37157" s="72"/>
      <c r="J37157" s="72"/>
      <c r="K37157" s="72"/>
    </row>
    <row r="37158" spans="9:11">
      <c r="I37158" s="72"/>
      <c r="J37158" s="72"/>
      <c r="K37158" s="72"/>
    </row>
    <row r="37159" spans="9:11">
      <c r="I37159" s="72"/>
      <c r="J37159" s="72"/>
      <c r="K37159" s="72"/>
    </row>
    <row r="37160" spans="9:11">
      <c r="I37160" s="72"/>
      <c r="J37160" s="72"/>
      <c r="K37160" s="72"/>
    </row>
    <row r="37161" spans="9:11">
      <c r="I37161" s="72"/>
      <c r="J37161" s="72"/>
      <c r="K37161" s="72"/>
    </row>
    <row r="37162" spans="9:11">
      <c r="I37162" s="72"/>
      <c r="J37162" s="72"/>
      <c r="K37162" s="72"/>
    </row>
    <row r="37163" spans="9:11">
      <c r="I37163" s="72"/>
      <c r="J37163" s="72"/>
      <c r="K37163" s="72"/>
    </row>
    <row r="37164" spans="9:11">
      <c r="I37164" s="72"/>
      <c r="J37164" s="72"/>
      <c r="K37164" s="72"/>
    </row>
    <row r="37165" spans="9:11">
      <c r="I37165" s="72"/>
      <c r="J37165" s="72"/>
      <c r="K37165" s="72"/>
    </row>
    <row r="37166" spans="9:11">
      <c r="I37166" s="72"/>
      <c r="J37166" s="72"/>
      <c r="K37166" s="72"/>
    </row>
    <row r="37167" spans="9:11">
      <c r="I37167" s="72"/>
      <c r="J37167" s="72"/>
      <c r="K37167" s="72"/>
    </row>
    <row r="37168" spans="9:11">
      <c r="I37168" s="72"/>
      <c r="J37168" s="72"/>
      <c r="K37168" s="72"/>
    </row>
    <row r="37169" spans="9:11">
      <c r="I37169" s="72"/>
      <c r="J37169" s="72"/>
      <c r="K37169" s="72"/>
    </row>
    <row r="37170" spans="9:11">
      <c r="I37170" s="72"/>
      <c r="J37170" s="72"/>
      <c r="K37170" s="72"/>
    </row>
    <row r="37171" spans="9:11">
      <c r="I37171" s="72"/>
      <c r="J37171" s="72"/>
      <c r="K37171" s="72"/>
    </row>
    <row r="37172" spans="9:11">
      <c r="I37172" s="72"/>
      <c r="J37172" s="72"/>
      <c r="K37172" s="72"/>
    </row>
    <row r="37173" spans="9:11">
      <c r="I37173" s="72"/>
      <c r="J37173" s="72"/>
      <c r="K37173" s="72"/>
    </row>
    <row r="37174" spans="9:11">
      <c r="I37174" s="72"/>
      <c r="J37174" s="72"/>
      <c r="K37174" s="72"/>
    </row>
    <row r="37175" spans="9:11">
      <c r="I37175" s="72"/>
      <c r="J37175" s="72"/>
      <c r="K37175" s="72"/>
    </row>
    <row r="37176" spans="9:11">
      <c r="I37176" s="72"/>
      <c r="J37176" s="72"/>
      <c r="K37176" s="72"/>
    </row>
    <row r="37177" spans="9:11">
      <c r="I37177" s="72"/>
      <c r="J37177" s="72"/>
      <c r="K37177" s="72"/>
    </row>
    <row r="37178" spans="9:11">
      <c r="I37178" s="72"/>
      <c r="J37178" s="72"/>
      <c r="K37178" s="72"/>
    </row>
    <row r="37179" spans="9:11">
      <c r="I37179" s="72"/>
      <c r="J37179" s="72"/>
      <c r="K37179" s="72"/>
    </row>
    <row r="37180" spans="9:11">
      <c r="I37180" s="72"/>
      <c r="J37180" s="72"/>
      <c r="K37180" s="72"/>
    </row>
    <row r="37181" spans="9:11">
      <c r="I37181" s="72"/>
      <c r="J37181" s="72"/>
      <c r="K37181" s="72"/>
    </row>
    <row r="37182" spans="9:11">
      <c r="I37182" s="72"/>
      <c r="J37182" s="72"/>
      <c r="K37182" s="72"/>
    </row>
    <row r="37183" spans="9:11">
      <c r="I37183" s="72"/>
      <c r="J37183" s="72"/>
      <c r="K37183" s="72"/>
    </row>
    <row r="37184" spans="9:11">
      <c r="I37184" s="72"/>
      <c r="J37184" s="72"/>
      <c r="K37184" s="72"/>
    </row>
    <row r="37185" spans="9:11">
      <c r="I37185" s="72"/>
      <c r="J37185" s="72"/>
      <c r="K37185" s="72"/>
    </row>
    <row r="37186" spans="9:11">
      <c r="I37186" s="72"/>
      <c r="J37186" s="72"/>
      <c r="K37186" s="72"/>
    </row>
    <row r="37187" spans="9:11">
      <c r="I37187" s="72"/>
      <c r="J37187" s="72"/>
      <c r="K37187" s="72"/>
    </row>
    <row r="37188" spans="9:11">
      <c r="I37188" s="72"/>
      <c r="J37188" s="72"/>
      <c r="K37188" s="72"/>
    </row>
    <row r="37189" spans="9:11">
      <c r="I37189" s="72"/>
      <c r="J37189" s="72"/>
      <c r="K37189" s="72"/>
    </row>
    <row r="37190" spans="9:11">
      <c r="I37190" s="72"/>
      <c r="J37190" s="72"/>
      <c r="K37190" s="72"/>
    </row>
    <row r="37191" spans="9:11">
      <c r="I37191" s="72"/>
      <c r="J37191" s="72"/>
      <c r="K37191" s="72"/>
    </row>
    <row r="37192" spans="9:11">
      <c r="I37192" s="72"/>
      <c r="J37192" s="72"/>
      <c r="K37192" s="72"/>
    </row>
    <row r="37193" spans="9:11">
      <c r="I37193" s="72"/>
      <c r="J37193" s="72"/>
      <c r="K37193" s="72"/>
    </row>
    <row r="37194" spans="9:11">
      <c r="I37194" s="72"/>
      <c r="J37194" s="72"/>
      <c r="K37194" s="72"/>
    </row>
    <row r="37195" spans="9:11">
      <c r="I37195" s="72"/>
      <c r="J37195" s="72"/>
      <c r="K37195" s="72"/>
    </row>
    <row r="37196" spans="9:11">
      <c r="I37196" s="72"/>
      <c r="J37196" s="72"/>
      <c r="K37196" s="72"/>
    </row>
    <row r="37197" spans="9:11">
      <c r="I37197" s="72"/>
      <c r="J37197" s="72"/>
      <c r="K37197" s="72"/>
    </row>
    <row r="37198" spans="9:11">
      <c r="I37198" s="72"/>
      <c r="J37198" s="72"/>
      <c r="K37198" s="72"/>
    </row>
    <row r="37199" spans="9:11">
      <c r="I37199" s="72"/>
      <c r="J37199" s="72"/>
      <c r="K37199" s="72"/>
    </row>
    <row r="37200" spans="9:11">
      <c r="I37200" s="72"/>
      <c r="J37200" s="72"/>
      <c r="K37200" s="72"/>
    </row>
    <row r="37201" spans="9:11">
      <c r="I37201" s="72"/>
      <c r="J37201" s="72"/>
      <c r="K37201" s="72"/>
    </row>
    <row r="37202" spans="9:11">
      <c r="I37202" s="72"/>
      <c r="J37202" s="72"/>
      <c r="K37202" s="72"/>
    </row>
    <row r="37203" spans="9:11">
      <c r="I37203" s="72"/>
      <c r="J37203" s="72"/>
      <c r="K37203" s="72"/>
    </row>
    <row r="37204" spans="9:11">
      <c r="I37204" s="72"/>
      <c r="J37204" s="72"/>
      <c r="K37204" s="72"/>
    </row>
    <row r="37205" spans="9:11">
      <c r="I37205" s="72"/>
      <c r="J37205" s="72"/>
      <c r="K37205" s="72"/>
    </row>
    <row r="37206" spans="9:11">
      <c r="I37206" s="72"/>
      <c r="J37206" s="72"/>
      <c r="K37206" s="72"/>
    </row>
    <row r="37207" spans="9:11">
      <c r="I37207" s="72"/>
      <c r="J37207" s="72"/>
      <c r="K37207" s="72"/>
    </row>
    <row r="37208" spans="9:11">
      <c r="I37208" s="72"/>
      <c r="J37208" s="72"/>
      <c r="K37208" s="72"/>
    </row>
    <row r="37209" spans="9:11">
      <c r="I37209" s="72"/>
      <c r="J37209" s="72"/>
      <c r="K37209" s="72"/>
    </row>
    <row r="37210" spans="9:11">
      <c r="I37210" s="72"/>
      <c r="J37210" s="72"/>
      <c r="K37210" s="72"/>
    </row>
    <row r="37211" spans="9:11">
      <c r="I37211" s="72"/>
      <c r="J37211" s="72"/>
      <c r="K37211" s="72"/>
    </row>
    <row r="37212" spans="9:11">
      <c r="I37212" s="72"/>
      <c r="J37212" s="72"/>
      <c r="K37212" s="72"/>
    </row>
    <row r="37213" spans="9:11">
      <c r="I37213" s="72"/>
      <c r="J37213" s="72"/>
      <c r="K37213" s="72"/>
    </row>
    <row r="37214" spans="9:11">
      <c r="I37214" s="72"/>
      <c r="J37214" s="72"/>
      <c r="K37214" s="72"/>
    </row>
    <row r="37215" spans="9:11">
      <c r="I37215" s="72"/>
      <c r="J37215" s="72"/>
      <c r="K37215" s="72"/>
    </row>
    <row r="37216" spans="9:11">
      <c r="I37216" s="72"/>
      <c r="J37216" s="72"/>
      <c r="K37216" s="72"/>
    </row>
    <row r="37217" spans="9:11">
      <c r="I37217" s="72"/>
      <c r="J37217" s="72"/>
      <c r="K37217" s="72"/>
    </row>
    <row r="37218" spans="9:11">
      <c r="I37218" s="72"/>
      <c r="J37218" s="72"/>
      <c r="K37218" s="72"/>
    </row>
    <row r="37219" spans="9:11">
      <c r="I37219" s="72"/>
      <c r="J37219" s="72"/>
      <c r="K37219" s="72"/>
    </row>
    <row r="37220" spans="9:11">
      <c r="I37220" s="72"/>
      <c r="J37220" s="72"/>
      <c r="K37220" s="72"/>
    </row>
    <row r="37221" spans="9:11">
      <c r="I37221" s="72"/>
      <c r="J37221" s="72"/>
      <c r="K37221" s="72"/>
    </row>
    <row r="37222" spans="9:11">
      <c r="I37222" s="72"/>
      <c r="J37222" s="72"/>
      <c r="K37222" s="72"/>
    </row>
    <row r="37223" spans="9:11">
      <c r="I37223" s="72"/>
      <c r="J37223" s="72"/>
      <c r="K37223" s="72"/>
    </row>
    <row r="37224" spans="9:11">
      <c r="I37224" s="72"/>
      <c r="J37224" s="72"/>
      <c r="K37224" s="72"/>
    </row>
    <row r="37225" spans="9:11">
      <c r="I37225" s="72"/>
      <c r="J37225" s="72"/>
      <c r="K37225" s="72"/>
    </row>
    <row r="37226" spans="9:11">
      <c r="I37226" s="72"/>
      <c r="J37226" s="72"/>
      <c r="K37226" s="72"/>
    </row>
    <row r="37227" spans="9:11">
      <c r="I37227" s="72"/>
      <c r="J37227" s="72"/>
      <c r="K37227" s="72"/>
    </row>
    <row r="37228" spans="9:11">
      <c r="I37228" s="72"/>
      <c r="J37228" s="72"/>
      <c r="K37228" s="72"/>
    </row>
    <row r="37229" spans="9:11">
      <c r="I37229" s="72"/>
      <c r="J37229" s="72"/>
      <c r="K37229" s="72"/>
    </row>
    <row r="37230" spans="9:11">
      <c r="I37230" s="72"/>
      <c r="J37230" s="72"/>
      <c r="K37230" s="72"/>
    </row>
    <row r="37231" spans="9:11">
      <c r="I37231" s="72"/>
      <c r="J37231" s="72"/>
      <c r="K37231" s="72"/>
    </row>
    <row r="37232" spans="9:11">
      <c r="I37232" s="72"/>
      <c r="J37232" s="72"/>
      <c r="K37232" s="72"/>
    </row>
    <row r="37233" spans="9:11">
      <c r="I37233" s="72"/>
      <c r="J37233" s="72"/>
      <c r="K37233" s="72"/>
    </row>
    <row r="37234" spans="9:11">
      <c r="I37234" s="72"/>
      <c r="J37234" s="72"/>
      <c r="K37234" s="72"/>
    </row>
    <row r="37235" spans="9:11">
      <c r="I37235" s="72"/>
      <c r="J37235" s="72"/>
      <c r="K37235" s="72"/>
    </row>
    <row r="37236" spans="9:11">
      <c r="I37236" s="72"/>
      <c r="J37236" s="72"/>
      <c r="K37236" s="72"/>
    </row>
    <row r="37237" spans="9:11">
      <c r="I37237" s="72"/>
      <c r="J37237" s="72"/>
      <c r="K37237" s="72"/>
    </row>
    <row r="37238" spans="9:11">
      <c r="I37238" s="72"/>
      <c r="J37238" s="72"/>
      <c r="K37238" s="72"/>
    </row>
    <row r="37239" spans="9:11">
      <c r="I37239" s="72"/>
      <c r="J37239" s="72"/>
      <c r="K37239" s="72"/>
    </row>
    <row r="37240" spans="9:11">
      <c r="I37240" s="72"/>
      <c r="J37240" s="72"/>
      <c r="K37240" s="72"/>
    </row>
    <row r="37241" spans="9:11">
      <c r="I37241" s="72"/>
      <c r="J37241" s="72"/>
      <c r="K37241" s="72"/>
    </row>
    <row r="37242" spans="9:11">
      <c r="I37242" s="72"/>
      <c r="J37242" s="72"/>
      <c r="K37242" s="72"/>
    </row>
    <row r="37243" spans="9:11">
      <c r="I37243" s="72"/>
      <c r="J37243" s="72"/>
      <c r="K37243" s="72"/>
    </row>
    <row r="37244" spans="9:11">
      <c r="I37244" s="72"/>
      <c r="J37244" s="72"/>
      <c r="K37244" s="72"/>
    </row>
    <row r="37245" spans="9:11">
      <c r="I37245" s="72"/>
      <c r="J37245" s="72"/>
      <c r="K37245" s="72"/>
    </row>
    <row r="37246" spans="9:11">
      <c r="I37246" s="72"/>
      <c r="J37246" s="72"/>
      <c r="K37246" s="72"/>
    </row>
    <row r="37247" spans="9:11">
      <c r="I37247" s="72"/>
      <c r="J37247" s="72"/>
      <c r="K37247" s="72"/>
    </row>
    <row r="37248" spans="9:11">
      <c r="I37248" s="72"/>
      <c r="J37248" s="72"/>
      <c r="K37248" s="72"/>
    </row>
    <row r="37249" spans="9:11">
      <c r="I37249" s="72"/>
      <c r="J37249" s="72"/>
      <c r="K37249" s="72"/>
    </row>
    <row r="37250" spans="9:11">
      <c r="I37250" s="72"/>
      <c r="J37250" s="72"/>
      <c r="K37250" s="72"/>
    </row>
    <row r="37251" spans="9:11">
      <c r="I37251" s="72"/>
      <c r="J37251" s="72"/>
      <c r="K37251" s="72"/>
    </row>
    <row r="37252" spans="9:11">
      <c r="I37252" s="72"/>
      <c r="J37252" s="72"/>
      <c r="K37252" s="72"/>
    </row>
    <row r="37253" spans="9:11">
      <c r="I37253" s="72"/>
      <c r="J37253" s="72"/>
      <c r="K37253" s="72"/>
    </row>
    <row r="37254" spans="9:11">
      <c r="I37254" s="72"/>
      <c r="J37254" s="72"/>
      <c r="K37254" s="72"/>
    </row>
    <row r="37255" spans="9:11">
      <c r="I37255" s="72"/>
      <c r="J37255" s="72"/>
      <c r="K37255" s="72"/>
    </row>
    <row r="37256" spans="9:11">
      <c r="I37256" s="72"/>
      <c r="J37256" s="72"/>
      <c r="K37256" s="72"/>
    </row>
    <row r="37257" spans="9:11">
      <c r="I37257" s="72"/>
      <c r="J37257" s="72"/>
      <c r="K37257" s="72"/>
    </row>
    <row r="37258" spans="9:11">
      <c r="I37258" s="72"/>
      <c r="J37258" s="72"/>
      <c r="K37258" s="72"/>
    </row>
    <row r="37259" spans="9:11">
      <c r="I37259" s="72"/>
      <c r="J37259" s="72"/>
      <c r="K37259" s="72"/>
    </row>
    <row r="37260" spans="9:11">
      <c r="I37260" s="72"/>
      <c r="J37260" s="72"/>
      <c r="K37260" s="72"/>
    </row>
    <row r="37261" spans="9:11">
      <c r="I37261" s="72"/>
      <c r="J37261" s="72"/>
      <c r="K37261" s="72"/>
    </row>
    <row r="37262" spans="9:11">
      <c r="I37262" s="72"/>
      <c r="J37262" s="72"/>
      <c r="K37262" s="72"/>
    </row>
    <row r="37263" spans="9:11">
      <c r="I37263" s="72"/>
      <c r="J37263" s="72"/>
      <c r="K37263" s="72"/>
    </row>
    <row r="37264" spans="9:11">
      <c r="I37264" s="72"/>
      <c r="J37264" s="72"/>
      <c r="K37264" s="72"/>
    </row>
    <row r="37265" spans="9:11">
      <c r="I37265" s="72"/>
      <c r="J37265" s="72"/>
      <c r="K37265" s="72"/>
    </row>
    <row r="37266" spans="9:11">
      <c r="I37266" s="72"/>
      <c r="J37266" s="72"/>
      <c r="K37266" s="72"/>
    </row>
    <row r="37267" spans="9:11">
      <c r="I37267" s="72"/>
      <c r="J37267" s="72"/>
      <c r="K37267" s="72"/>
    </row>
    <row r="37268" spans="9:11">
      <c r="I37268" s="72"/>
      <c r="J37268" s="72"/>
      <c r="K37268" s="72"/>
    </row>
    <row r="37269" spans="9:11">
      <c r="I37269" s="72"/>
      <c r="J37269" s="72"/>
      <c r="K37269" s="72"/>
    </row>
    <row r="37270" spans="9:11">
      <c r="I37270" s="72"/>
      <c r="J37270" s="72"/>
      <c r="K37270" s="72"/>
    </row>
    <row r="37271" spans="9:11">
      <c r="I37271" s="72"/>
      <c r="J37271" s="72"/>
      <c r="K37271" s="72"/>
    </row>
    <row r="37272" spans="9:11">
      <c r="I37272" s="72"/>
      <c r="J37272" s="72"/>
      <c r="K37272" s="72"/>
    </row>
    <row r="37273" spans="9:11">
      <c r="I37273" s="72"/>
      <c r="J37273" s="72"/>
      <c r="K37273" s="72"/>
    </row>
    <row r="37274" spans="9:11">
      <c r="I37274" s="72"/>
      <c r="J37274" s="72"/>
      <c r="K37274" s="72"/>
    </row>
    <row r="37275" spans="9:11">
      <c r="I37275" s="72"/>
      <c r="J37275" s="72"/>
      <c r="K37275" s="72"/>
    </row>
    <row r="37276" spans="9:11">
      <c r="I37276" s="72"/>
      <c r="J37276" s="72"/>
      <c r="K37276" s="72"/>
    </row>
    <row r="37277" spans="9:11">
      <c r="I37277" s="72"/>
      <c r="J37277" s="72"/>
      <c r="K37277" s="72"/>
    </row>
    <row r="37278" spans="9:11">
      <c r="I37278" s="72"/>
      <c r="J37278" s="72"/>
      <c r="K37278" s="72"/>
    </row>
    <row r="37279" spans="9:11">
      <c r="I37279" s="72"/>
      <c r="J37279" s="72"/>
      <c r="K37279" s="72"/>
    </row>
    <row r="37280" spans="9:11">
      <c r="I37280" s="72"/>
      <c r="J37280" s="72"/>
      <c r="K37280" s="72"/>
    </row>
    <row r="37281" spans="9:11">
      <c r="I37281" s="72"/>
      <c r="J37281" s="72"/>
      <c r="K37281" s="72"/>
    </row>
    <row r="37282" spans="9:11">
      <c r="I37282" s="72"/>
      <c r="J37282" s="72"/>
      <c r="K37282" s="72"/>
    </row>
    <row r="37283" spans="9:11">
      <c r="I37283" s="72"/>
      <c r="J37283" s="72"/>
      <c r="K37283" s="72"/>
    </row>
    <row r="37284" spans="9:11">
      <c r="I37284" s="72"/>
      <c r="J37284" s="72"/>
      <c r="K37284" s="72"/>
    </row>
    <row r="37285" spans="9:11">
      <c r="I37285" s="72"/>
      <c r="J37285" s="72"/>
      <c r="K37285" s="72"/>
    </row>
    <row r="37286" spans="9:11">
      <c r="I37286" s="72"/>
      <c r="J37286" s="72"/>
      <c r="K37286" s="72"/>
    </row>
    <row r="37287" spans="9:11">
      <c r="I37287" s="72"/>
      <c r="J37287" s="72"/>
      <c r="K37287" s="72"/>
    </row>
    <row r="37288" spans="9:11">
      <c r="I37288" s="72"/>
      <c r="J37288" s="72"/>
      <c r="K37288" s="72"/>
    </row>
    <row r="37289" spans="9:11">
      <c r="I37289" s="72"/>
      <c r="J37289" s="72"/>
      <c r="K37289" s="72"/>
    </row>
    <row r="37290" spans="9:11">
      <c r="I37290" s="72"/>
      <c r="J37290" s="72"/>
      <c r="K37290" s="72"/>
    </row>
    <row r="37291" spans="9:11">
      <c r="I37291" s="72"/>
      <c r="J37291" s="72"/>
      <c r="K37291" s="72"/>
    </row>
    <row r="37292" spans="9:11">
      <c r="I37292" s="72"/>
      <c r="J37292" s="72"/>
      <c r="K37292" s="72"/>
    </row>
    <row r="37293" spans="9:11">
      <c r="I37293" s="72"/>
      <c r="J37293" s="72"/>
      <c r="K37293" s="72"/>
    </row>
    <row r="37294" spans="9:11">
      <c r="I37294" s="72"/>
      <c r="J37294" s="72"/>
      <c r="K37294" s="72"/>
    </row>
    <row r="37295" spans="9:11">
      <c r="I37295" s="72"/>
      <c r="J37295" s="72"/>
      <c r="K37295" s="72"/>
    </row>
    <row r="37296" spans="9:11">
      <c r="I37296" s="72"/>
      <c r="J37296" s="72"/>
      <c r="K37296" s="72"/>
    </row>
    <row r="37297" spans="9:11">
      <c r="I37297" s="72"/>
      <c r="J37297" s="72"/>
      <c r="K37297" s="72"/>
    </row>
    <row r="37298" spans="9:11">
      <c r="I37298" s="72"/>
      <c r="J37298" s="72"/>
      <c r="K37298" s="72"/>
    </row>
    <row r="37299" spans="9:11">
      <c r="I37299" s="72"/>
      <c r="J37299" s="72"/>
      <c r="K37299" s="72"/>
    </row>
    <row r="37300" spans="9:11">
      <c r="I37300" s="72"/>
      <c r="J37300" s="72"/>
      <c r="K37300" s="72"/>
    </row>
    <row r="37301" spans="9:11">
      <c r="I37301" s="72"/>
      <c r="J37301" s="72"/>
      <c r="K37301" s="72"/>
    </row>
    <row r="37302" spans="9:11">
      <c r="I37302" s="72"/>
      <c r="J37302" s="72"/>
      <c r="K37302" s="72"/>
    </row>
    <row r="37303" spans="9:11">
      <c r="I37303" s="72"/>
      <c r="J37303" s="72"/>
      <c r="K37303" s="72"/>
    </row>
    <row r="37304" spans="9:11">
      <c r="I37304" s="72"/>
      <c r="J37304" s="72"/>
      <c r="K37304" s="72"/>
    </row>
    <row r="37305" spans="9:11">
      <c r="I37305" s="72"/>
      <c r="J37305" s="72"/>
      <c r="K37305" s="72"/>
    </row>
    <row r="37306" spans="9:11">
      <c r="I37306" s="72"/>
      <c r="J37306" s="72"/>
      <c r="K37306" s="72"/>
    </row>
    <row r="37307" spans="9:11">
      <c r="I37307" s="72"/>
      <c r="J37307" s="72"/>
      <c r="K37307" s="72"/>
    </row>
    <row r="37308" spans="9:11">
      <c r="I37308" s="72"/>
      <c r="J37308" s="72"/>
      <c r="K37308" s="72"/>
    </row>
    <row r="37309" spans="9:11">
      <c r="I37309" s="72"/>
      <c r="J37309" s="72"/>
      <c r="K37309" s="72"/>
    </row>
    <row r="37310" spans="9:11">
      <c r="I37310" s="72"/>
      <c r="J37310" s="72"/>
      <c r="K37310" s="72"/>
    </row>
    <row r="37311" spans="9:11">
      <c r="I37311" s="72"/>
      <c r="J37311" s="72"/>
      <c r="K37311" s="72"/>
    </row>
    <row r="37312" spans="9:11">
      <c r="I37312" s="72"/>
      <c r="J37312" s="72"/>
      <c r="K37312" s="72"/>
    </row>
    <row r="37313" spans="9:11">
      <c r="I37313" s="72"/>
      <c r="J37313" s="72"/>
      <c r="K37313" s="72"/>
    </row>
    <row r="37314" spans="9:11">
      <c r="I37314" s="72"/>
      <c r="J37314" s="72"/>
      <c r="K37314" s="72"/>
    </row>
    <row r="37315" spans="9:11">
      <c r="I37315" s="72"/>
      <c r="J37315" s="72"/>
      <c r="K37315" s="72"/>
    </row>
    <row r="37316" spans="9:11">
      <c r="I37316" s="72"/>
      <c r="J37316" s="72"/>
      <c r="K37316" s="72"/>
    </row>
    <row r="37317" spans="9:11">
      <c r="I37317" s="72"/>
      <c r="J37317" s="72"/>
      <c r="K37317" s="72"/>
    </row>
    <row r="37318" spans="9:11">
      <c r="I37318" s="72"/>
      <c r="J37318" s="72"/>
      <c r="K37318" s="72"/>
    </row>
    <row r="37319" spans="9:11">
      <c r="I37319" s="72"/>
      <c r="J37319" s="72"/>
      <c r="K37319" s="72"/>
    </row>
    <row r="37320" spans="9:11">
      <c r="I37320" s="72"/>
      <c r="J37320" s="72"/>
      <c r="K37320" s="72"/>
    </row>
    <row r="37321" spans="9:11">
      <c r="I37321" s="72"/>
      <c r="J37321" s="72"/>
      <c r="K37321" s="72"/>
    </row>
    <row r="37322" spans="9:11">
      <c r="I37322" s="72"/>
      <c r="J37322" s="72"/>
      <c r="K37322" s="72"/>
    </row>
    <row r="37323" spans="9:11">
      <c r="I37323" s="72"/>
      <c r="J37323" s="72"/>
      <c r="K37323" s="72"/>
    </row>
    <row r="37324" spans="9:11">
      <c r="I37324" s="72"/>
      <c r="J37324" s="72"/>
      <c r="K37324" s="72"/>
    </row>
    <row r="37325" spans="9:11">
      <c r="I37325" s="72"/>
      <c r="J37325" s="72"/>
      <c r="K37325" s="72"/>
    </row>
    <row r="37326" spans="9:11">
      <c r="I37326" s="72"/>
      <c r="J37326" s="72"/>
      <c r="K37326" s="72"/>
    </row>
    <row r="37327" spans="9:11">
      <c r="I37327" s="72"/>
      <c r="J37327" s="72"/>
      <c r="K37327" s="72"/>
    </row>
    <row r="37328" spans="9:11">
      <c r="I37328" s="72"/>
      <c r="J37328" s="72"/>
      <c r="K37328" s="72"/>
    </row>
    <row r="37329" spans="9:11">
      <c r="I37329" s="72"/>
      <c r="J37329" s="72"/>
      <c r="K37329" s="72"/>
    </row>
    <row r="37330" spans="9:11">
      <c r="I37330" s="72"/>
      <c r="J37330" s="72"/>
      <c r="K37330" s="72"/>
    </row>
    <row r="37331" spans="9:11">
      <c r="I37331" s="72"/>
      <c r="J37331" s="72"/>
      <c r="K37331" s="72"/>
    </row>
    <row r="37332" spans="9:11">
      <c r="I37332" s="72"/>
      <c r="J37332" s="72"/>
      <c r="K37332" s="72"/>
    </row>
    <row r="37333" spans="9:11">
      <c r="I37333" s="72"/>
      <c r="J37333" s="72"/>
      <c r="K37333" s="72"/>
    </row>
    <row r="37334" spans="9:11">
      <c r="I37334" s="72"/>
      <c r="J37334" s="72"/>
      <c r="K37334" s="72"/>
    </row>
    <row r="37335" spans="9:11">
      <c r="I37335" s="72"/>
      <c r="J37335" s="72"/>
      <c r="K37335" s="72"/>
    </row>
    <row r="37336" spans="9:11">
      <c r="I37336" s="72"/>
      <c r="J37336" s="72"/>
      <c r="K37336" s="72"/>
    </row>
    <row r="37337" spans="9:11">
      <c r="I37337" s="72"/>
      <c r="J37337" s="72"/>
      <c r="K37337" s="72"/>
    </row>
    <row r="37338" spans="9:11">
      <c r="I37338" s="72"/>
      <c r="J37338" s="72"/>
      <c r="K37338" s="72"/>
    </row>
    <row r="37339" spans="9:11">
      <c r="I37339" s="72"/>
      <c r="J37339" s="72"/>
      <c r="K37339" s="72"/>
    </row>
    <row r="37340" spans="9:11">
      <c r="I37340" s="72"/>
      <c r="J37340" s="72"/>
      <c r="K37340" s="72"/>
    </row>
    <row r="37341" spans="9:11">
      <c r="I37341" s="72"/>
      <c r="J37341" s="72"/>
      <c r="K37341" s="72"/>
    </row>
    <row r="37342" spans="9:11">
      <c r="I37342" s="72"/>
      <c r="J37342" s="72"/>
      <c r="K37342" s="72"/>
    </row>
    <row r="37343" spans="9:11">
      <c r="I37343" s="72"/>
      <c r="J37343" s="72"/>
      <c r="K37343" s="72"/>
    </row>
    <row r="37344" spans="9:11">
      <c r="I37344" s="72"/>
      <c r="J37344" s="72"/>
      <c r="K37344" s="72"/>
    </row>
    <row r="37345" spans="9:11">
      <c r="I37345" s="72"/>
      <c r="J37345" s="72"/>
      <c r="K37345" s="72"/>
    </row>
    <row r="37346" spans="9:11">
      <c r="I37346" s="72"/>
      <c r="J37346" s="72"/>
      <c r="K37346" s="72"/>
    </row>
    <row r="37347" spans="9:11">
      <c r="I37347" s="72"/>
      <c r="J37347" s="72"/>
      <c r="K37347" s="72"/>
    </row>
    <row r="37348" spans="9:11">
      <c r="I37348" s="72"/>
      <c r="J37348" s="72"/>
      <c r="K37348" s="72"/>
    </row>
    <row r="37349" spans="9:11">
      <c r="I37349" s="72"/>
      <c r="J37349" s="72"/>
      <c r="K37349" s="72"/>
    </row>
    <row r="37350" spans="9:11">
      <c r="I37350" s="72"/>
      <c r="J37350" s="72"/>
      <c r="K37350" s="72"/>
    </row>
    <row r="37351" spans="9:11">
      <c r="I37351" s="72"/>
      <c r="J37351" s="72"/>
      <c r="K37351" s="72"/>
    </row>
    <row r="37352" spans="9:11">
      <c r="I37352" s="72"/>
      <c r="J37352" s="72"/>
      <c r="K37352" s="72"/>
    </row>
    <row r="37353" spans="9:11">
      <c r="I37353" s="72"/>
      <c r="J37353" s="72"/>
      <c r="K37353" s="72"/>
    </row>
    <row r="37354" spans="9:11">
      <c r="I37354" s="72"/>
      <c r="J37354" s="72"/>
      <c r="K37354" s="72"/>
    </row>
    <row r="37355" spans="9:11">
      <c r="I37355" s="72"/>
      <c r="J37355" s="72"/>
      <c r="K37355" s="72"/>
    </row>
    <row r="37356" spans="9:11">
      <c r="I37356" s="72"/>
      <c r="J37356" s="72"/>
      <c r="K37356" s="72"/>
    </row>
    <row r="37357" spans="9:11">
      <c r="I37357" s="72"/>
      <c r="J37357" s="72"/>
      <c r="K37357" s="72"/>
    </row>
    <row r="37358" spans="9:11">
      <c r="I37358" s="72"/>
      <c r="J37358" s="72"/>
      <c r="K37358" s="72"/>
    </row>
    <row r="37359" spans="9:11">
      <c r="I37359" s="72"/>
      <c r="J37359" s="72"/>
      <c r="K37359" s="72"/>
    </row>
    <row r="37360" spans="9:11">
      <c r="I37360" s="72"/>
      <c r="J37360" s="72"/>
      <c r="K37360" s="72"/>
    </row>
    <row r="37361" spans="9:11">
      <c r="I37361" s="72"/>
      <c r="J37361" s="72"/>
      <c r="K37361" s="72"/>
    </row>
    <row r="37362" spans="9:11">
      <c r="I37362" s="72"/>
      <c r="J37362" s="72"/>
      <c r="K37362" s="72"/>
    </row>
    <row r="37363" spans="9:11">
      <c r="I37363" s="72"/>
      <c r="J37363" s="72"/>
      <c r="K37363" s="72"/>
    </row>
    <row r="37364" spans="9:11">
      <c r="I37364" s="72"/>
      <c r="J37364" s="72"/>
      <c r="K37364" s="72"/>
    </row>
    <row r="37365" spans="9:11">
      <c r="I37365" s="72"/>
      <c r="J37365" s="72"/>
      <c r="K37365" s="72"/>
    </row>
    <row r="37366" spans="9:11">
      <c r="I37366" s="72"/>
      <c r="J37366" s="72"/>
      <c r="K37366" s="72"/>
    </row>
    <row r="37367" spans="9:11">
      <c r="I37367" s="72"/>
      <c r="J37367" s="72"/>
      <c r="K37367" s="72"/>
    </row>
    <row r="37368" spans="9:11">
      <c r="I37368" s="72"/>
      <c r="J37368" s="72"/>
      <c r="K37368" s="72"/>
    </row>
    <row r="37369" spans="9:11">
      <c r="I37369" s="72"/>
      <c r="J37369" s="72"/>
      <c r="K37369" s="72"/>
    </row>
    <row r="37370" spans="9:11">
      <c r="I37370" s="72"/>
      <c r="J37370" s="72"/>
      <c r="K37370" s="72"/>
    </row>
    <row r="37371" spans="9:11">
      <c r="I37371" s="72"/>
      <c r="J37371" s="72"/>
      <c r="K37371" s="72"/>
    </row>
    <row r="37372" spans="9:11">
      <c r="I37372" s="72"/>
      <c r="J37372" s="72"/>
      <c r="K37372" s="72"/>
    </row>
    <row r="37373" spans="9:11">
      <c r="I37373" s="72"/>
      <c r="J37373" s="72"/>
      <c r="K37373" s="72"/>
    </row>
    <row r="37374" spans="9:11">
      <c r="I37374" s="72"/>
      <c r="J37374" s="72"/>
      <c r="K37374" s="72"/>
    </row>
    <row r="37375" spans="9:11">
      <c r="I37375" s="72"/>
      <c r="J37375" s="72"/>
      <c r="K37375" s="72"/>
    </row>
    <row r="37376" spans="9:11">
      <c r="I37376" s="72"/>
      <c r="J37376" s="72"/>
      <c r="K37376" s="72"/>
    </row>
    <row r="37377" spans="9:11">
      <c r="I37377" s="72"/>
      <c r="J37377" s="72"/>
      <c r="K37377" s="72"/>
    </row>
    <row r="37378" spans="9:11">
      <c r="I37378" s="72"/>
      <c r="J37378" s="72"/>
      <c r="K37378" s="72"/>
    </row>
    <row r="37379" spans="9:11">
      <c r="I37379" s="72"/>
      <c r="J37379" s="72"/>
      <c r="K37379" s="72"/>
    </row>
    <row r="37380" spans="9:11">
      <c r="I37380" s="72"/>
      <c r="J37380" s="72"/>
      <c r="K37380" s="72"/>
    </row>
    <row r="37381" spans="9:11">
      <c r="I37381" s="72"/>
      <c r="J37381" s="72"/>
      <c r="K37381" s="72"/>
    </row>
    <row r="37382" spans="9:11">
      <c r="I37382" s="72"/>
      <c r="J37382" s="72"/>
      <c r="K37382" s="72"/>
    </row>
    <row r="37383" spans="9:11">
      <c r="I37383" s="72"/>
      <c r="J37383" s="72"/>
      <c r="K37383" s="72"/>
    </row>
    <row r="37384" spans="9:11">
      <c r="I37384" s="72"/>
      <c r="J37384" s="72"/>
      <c r="K37384" s="72"/>
    </row>
    <row r="37385" spans="9:11">
      <c r="I37385" s="72"/>
      <c r="J37385" s="72"/>
      <c r="K37385" s="72"/>
    </row>
    <row r="37386" spans="9:11">
      <c r="I37386" s="72"/>
      <c r="J37386" s="72"/>
      <c r="K37386" s="72"/>
    </row>
    <row r="37387" spans="9:11">
      <c r="I37387" s="72"/>
      <c r="J37387" s="72"/>
      <c r="K37387" s="72"/>
    </row>
    <row r="37388" spans="9:11">
      <c r="I37388" s="72"/>
      <c r="J37388" s="72"/>
      <c r="K37388" s="72"/>
    </row>
    <row r="37389" spans="9:11">
      <c r="I37389" s="72"/>
      <c r="J37389" s="72"/>
      <c r="K37389" s="72"/>
    </row>
    <row r="37390" spans="9:11">
      <c r="I37390" s="72"/>
      <c r="J37390" s="72"/>
      <c r="K37390" s="72"/>
    </row>
    <row r="37391" spans="9:11">
      <c r="I37391" s="72"/>
      <c r="J37391" s="72"/>
      <c r="K37391" s="72"/>
    </row>
    <row r="37392" spans="9:11">
      <c r="I37392" s="72"/>
      <c r="J37392" s="72"/>
      <c r="K37392" s="72"/>
    </row>
    <row r="37393" spans="9:11">
      <c r="I37393" s="72"/>
      <c r="J37393" s="72"/>
      <c r="K37393" s="72"/>
    </row>
    <row r="37394" spans="9:11">
      <c r="I37394" s="72"/>
      <c r="J37394" s="72"/>
      <c r="K37394" s="72"/>
    </row>
    <row r="37395" spans="9:11">
      <c r="I37395" s="72"/>
      <c r="J37395" s="72"/>
      <c r="K37395" s="72"/>
    </row>
    <row r="37396" spans="9:11">
      <c r="I37396" s="72"/>
      <c r="J37396" s="72"/>
      <c r="K37396" s="72"/>
    </row>
    <row r="37397" spans="9:11">
      <c r="I37397" s="72"/>
      <c r="J37397" s="72"/>
      <c r="K37397" s="72"/>
    </row>
    <row r="37398" spans="9:11">
      <c r="I37398" s="72"/>
      <c r="J37398" s="72"/>
      <c r="K37398" s="72"/>
    </row>
    <row r="37399" spans="9:11">
      <c r="I37399" s="72"/>
      <c r="J37399" s="72"/>
      <c r="K37399" s="72"/>
    </row>
    <row r="37400" spans="9:11">
      <c r="I37400" s="72"/>
      <c r="J37400" s="72"/>
      <c r="K37400" s="72"/>
    </row>
    <row r="37401" spans="9:11">
      <c r="I37401" s="72"/>
      <c r="J37401" s="72"/>
      <c r="K37401" s="72"/>
    </row>
    <row r="37402" spans="9:11">
      <c r="I37402" s="72"/>
      <c r="J37402" s="72"/>
      <c r="K37402" s="72"/>
    </row>
    <row r="37403" spans="9:11">
      <c r="I37403" s="72"/>
      <c r="J37403" s="72"/>
      <c r="K37403" s="72"/>
    </row>
    <row r="37404" spans="9:11">
      <c r="I37404" s="72"/>
      <c r="J37404" s="72"/>
      <c r="K37404" s="72"/>
    </row>
    <row r="37405" spans="9:11">
      <c r="I37405" s="72"/>
      <c r="J37405" s="72"/>
      <c r="K37405" s="72"/>
    </row>
    <row r="37406" spans="9:11">
      <c r="I37406" s="72"/>
      <c r="J37406" s="72"/>
      <c r="K37406" s="72"/>
    </row>
    <row r="37407" spans="9:11">
      <c r="I37407" s="72"/>
      <c r="J37407" s="72"/>
      <c r="K37407" s="72"/>
    </row>
    <row r="37408" spans="9:11">
      <c r="I37408" s="72"/>
      <c r="J37408" s="72"/>
      <c r="K37408" s="72"/>
    </row>
    <row r="37409" spans="9:11">
      <c r="I37409" s="72"/>
      <c r="J37409" s="72"/>
      <c r="K37409" s="72"/>
    </row>
    <row r="37410" spans="9:11">
      <c r="I37410" s="72"/>
      <c r="J37410" s="72"/>
      <c r="K37410" s="72"/>
    </row>
    <row r="37411" spans="9:11">
      <c r="I37411" s="72"/>
      <c r="J37411" s="72"/>
      <c r="K37411" s="72"/>
    </row>
    <row r="37412" spans="9:11">
      <c r="I37412" s="72"/>
      <c r="J37412" s="72"/>
      <c r="K37412" s="72"/>
    </row>
    <row r="37413" spans="9:11">
      <c r="I37413" s="72"/>
      <c r="J37413" s="72"/>
      <c r="K37413" s="72"/>
    </row>
    <row r="37414" spans="9:11">
      <c r="I37414" s="72"/>
      <c r="J37414" s="72"/>
      <c r="K37414" s="72"/>
    </row>
    <row r="37415" spans="9:11">
      <c r="I37415" s="72"/>
      <c r="J37415" s="72"/>
      <c r="K37415" s="72"/>
    </row>
    <row r="37416" spans="9:11">
      <c r="I37416" s="72"/>
      <c r="J37416" s="72"/>
      <c r="K37416" s="72"/>
    </row>
    <row r="37417" spans="9:11">
      <c r="I37417" s="72"/>
      <c r="J37417" s="72"/>
      <c r="K37417" s="72"/>
    </row>
    <row r="37418" spans="9:11">
      <c r="I37418" s="72"/>
      <c r="J37418" s="72"/>
      <c r="K37418" s="72"/>
    </row>
    <row r="37419" spans="9:11">
      <c r="I37419" s="72"/>
      <c r="J37419" s="72"/>
      <c r="K37419" s="72"/>
    </row>
    <row r="37420" spans="9:11">
      <c r="I37420" s="72"/>
      <c r="J37420" s="72"/>
      <c r="K37420" s="72"/>
    </row>
    <row r="37421" spans="9:11">
      <c r="I37421" s="72"/>
      <c r="J37421" s="72"/>
      <c r="K37421" s="72"/>
    </row>
    <row r="37422" spans="9:11">
      <c r="I37422" s="72"/>
      <c r="J37422" s="72"/>
      <c r="K37422" s="72"/>
    </row>
    <row r="37423" spans="9:11">
      <c r="I37423" s="72"/>
      <c r="J37423" s="72"/>
      <c r="K37423" s="72"/>
    </row>
    <row r="37424" spans="9:11">
      <c r="I37424" s="72"/>
      <c r="J37424" s="72"/>
      <c r="K37424" s="72"/>
    </row>
    <row r="37425" spans="9:11">
      <c r="I37425" s="72"/>
      <c r="J37425" s="72"/>
      <c r="K37425" s="72"/>
    </row>
    <row r="37426" spans="9:11">
      <c r="I37426" s="72"/>
      <c r="J37426" s="72"/>
      <c r="K37426" s="72"/>
    </row>
    <row r="37427" spans="9:11">
      <c r="I37427" s="72"/>
      <c r="J37427" s="72"/>
      <c r="K37427" s="72"/>
    </row>
    <row r="37428" spans="9:11">
      <c r="I37428" s="72"/>
      <c r="J37428" s="72"/>
      <c r="K37428" s="72"/>
    </row>
    <row r="37429" spans="9:11">
      <c r="I37429" s="72"/>
      <c r="J37429" s="72"/>
      <c r="K37429" s="72"/>
    </row>
    <row r="37430" spans="9:11">
      <c r="I37430" s="72"/>
      <c r="J37430" s="72"/>
      <c r="K37430" s="72"/>
    </row>
    <row r="37431" spans="9:11">
      <c r="I37431" s="72"/>
      <c r="J37431" s="72"/>
      <c r="K37431" s="72"/>
    </row>
    <row r="37432" spans="9:11">
      <c r="I37432" s="72"/>
      <c r="J37432" s="72"/>
      <c r="K37432" s="72"/>
    </row>
    <row r="37433" spans="9:11">
      <c r="I37433" s="72"/>
      <c r="J37433" s="72"/>
      <c r="K37433" s="72"/>
    </row>
    <row r="37434" spans="9:11">
      <c r="I37434" s="72"/>
      <c r="J37434" s="72"/>
      <c r="K37434" s="72"/>
    </row>
    <row r="37435" spans="9:11">
      <c r="I37435" s="72"/>
      <c r="J37435" s="72"/>
      <c r="K37435" s="72"/>
    </row>
    <row r="37436" spans="9:11">
      <c r="I37436" s="72"/>
      <c r="J37436" s="72"/>
      <c r="K37436" s="72"/>
    </row>
    <row r="37437" spans="9:11">
      <c r="I37437" s="72"/>
      <c r="J37437" s="72"/>
      <c r="K37437" s="72"/>
    </row>
    <row r="37438" spans="9:11">
      <c r="I37438" s="72"/>
      <c r="J37438" s="72"/>
      <c r="K37438" s="72"/>
    </row>
    <row r="37439" spans="9:11">
      <c r="I37439" s="72"/>
      <c r="J37439" s="72"/>
      <c r="K37439" s="72"/>
    </row>
    <row r="37440" spans="9:11">
      <c r="I37440" s="72"/>
      <c r="J37440" s="72"/>
      <c r="K37440" s="72"/>
    </row>
    <row r="37441" spans="9:11">
      <c r="I37441" s="72"/>
      <c r="J37441" s="72"/>
      <c r="K37441" s="72"/>
    </row>
    <row r="37442" spans="9:11">
      <c r="I37442" s="72"/>
      <c r="J37442" s="72"/>
      <c r="K37442" s="72"/>
    </row>
    <row r="37443" spans="9:11">
      <c r="I37443" s="72"/>
      <c r="J37443" s="72"/>
      <c r="K37443" s="72"/>
    </row>
    <row r="37444" spans="9:11">
      <c r="I37444" s="72"/>
      <c r="J37444" s="72"/>
      <c r="K37444" s="72"/>
    </row>
    <row r="37445" spans="9:11">
      <c r="I37445" s="72"/>
      <c r="J37445" s="72"/>
      <c r="K37445" s="72"/>
    </row>
    <row r="37446" spans="9:11">
      <c r="I37446" s="72"/>
      <c r="J37446" s="72"/>
      <c r="K37446" s="72"/>
    </row>
    <row r="37447" spans="9:11">
      <c r="I37447" s="72"/>
      <c r="J37447" s="72"/>
      <c r="K37447" s="72"/>
    </row>
    <row r="37448" spans="9:11">
      <c r="I37448" s="72"/>
      <c r="J37448" s="72"/>
      <c r="K37448" s="72"/>
    </row>
    <row r="37449" spans="9:11">
      <c r="I37449" s="72"/>
      <c r="J37449" s="72"/>
      <c r="K37449" s="72"/>
    </row>
    <row r="37450" spans="9:11">
      <c r="I37450" s="72"/>
      <c r="J37450" s="72"/>
      <c r="K37450" s="72"/>
    </row>
    <row r="37451" spans="9:11">
      <c r="I37451" s="72"/>
      <c r="J37451" s="72"/>
      <c r="K37451" s="72"/>
    </row>
    <row r="37452" spans="9:11">
      <c r="I37452" s="72"/>
      <c r="J37452" s="72"/>
      <c r="K37452" s="72"/>
    </row>
    <row r="37453" spans="9:11">
      <c r="I37453" s="72"/>
      <c r="J37453" s="72"/>
      <c r="K37453" s="72"/>
    </row>
    <row r="37454" spans="9:11">
      <c r="I37454" s="72"/>
      <c r="J37454" s="72"/>
      <c r="K37454" s="72"/>
    </row>
    <row r="37455" spans="9:11">
      <c r="I37455" s="72"/>
      <c r="J37455" s="72"/>
      <c r="K37455" s="72"/>
    </row>
    <row r="37456" spans="9:11">
      <c r="I37456" s="72"/>
      <c r="J37456" s="72"/>
      <c r="K37456" s="72"/>
    </row>
    <row r="37457" spans="9:11">
      <c r="I37457" s="72"/>
      <c r="J37457" s="72"/>
      <c r="K37457" s="72"/>
    </row>
    <row r="37458" spans="9:11">
      <c r="I37458" s="72"/>
      <c r="J37458" s="72"/>
      <c r="K37458" s="72"/>
    </row>
    <row r="37459" spans="9:11">
      <c r="I37459" s="72"/>
      <c r="J37459" s="72"/>
      <c r="K37459" s="72"/>
    </row>
    <row r="37460" spans="9:11">
      <c r="I37460" s="72"/>
      <c r="J37460" s="72"/>
      <c r="K37460" s="72"/>
    </row>
    <row r="37461" spans="9:11">
      <c r="I37461" s="72"/>
      <c r="J37461" s="72"/>
      <c r="K37461" s="72"/>
    </row>
    <row r="37462" spans="9:11">
      <c r="I37462" s="72"/>
      <c r="J37462" s="72"/>
      <c r="K37462" s="72"/>
    </row>
    <row r="37463" spans="9:11">
      <c r="I37463" s="72"/>
      <c r="J37463" s="72"/>
      <c r="K37463" s="72"/>
    </row>
    <row r="37464" spans="9:11">
      <c r="I37464" s="72"/>
      <c r="J37464" s="72"/>
      <c r="K37464" s="72"/>
    </row>
    <row r="37465" spans="9:11">
      <c r="I37465" s="72"/>
      <c r="J37465" s="72"/>
      <c r="K37465" s="72"/>
    </row>
    <row r="37466" spans="9:11">
      <c r="I37466" s="72"/>
      <c r="J37466" s="72"/>
      <c r="K37466" s="72"/>
    </row>
    <row r="37467" spans="9:11">
      <c r="I37467" s="72"/>
      <c r="J37467" s="72"/>
      <c r="K37467" s="72"/>
    </row>
    <row r="37468" spans="9:11">
      <c r="I37468" s="72"/>
      <c r="J37468" s="72"/>
      <c r="K37468" s="72"/>
    </row>
    <row r="37469" spans="9:11">
      <c r="I37469" s="72"/>
      <c r="J37469" s="72"/>
      <c r="K37469" s="72"/>
    </row>
    <row r="37470" spans="9:11">
      <c r="I37470" s="72"/>
      <c r="J37470" s="72"/>
      <c r="K37470" s="72"/>
    </row>
    <row r="37471" spans="9:11">
      <c r="I37471" s="72"/>
      <c r="J37471" s="72"/>
      <c r="K37471" s="72"/>
    </row>
    <row r="37472" spans="9:11">
      <c r="I37472" s="72"/>
      <c r="J37472" s="72"/>
      <c r="K37472" s="72"/>
    </row>
    <row r="37473" spans="9:11">
      <c r="I37473" s="72"/>
      <c r="J37473" s="72"/>
      <c r="K37473" s="72"/>
    </row>
    <row r="37474" spans="9:11">
      <c r="I37474" s="72"/>
      <c r="J37474" s="72"/>
      <c r="K37474" s="72"/>
    </row>
    <row r="37475" spans="9:11">
      <c r="I37475" s="72"/>
      <c r="J37475" s="72"/>
      <c r="K37475" s="72"/>
    </row>
    <row r="37476" spans="9:11">
      <c r="I37476" s="72"/>
      <c r="J37476" s="72"/>
      <c r="K37476" s="72"/>
    </row>
    <row r="37477" spans="9:11">
      <c r="I37477" s="72"/>
      <c r="J37477" s="72"/>
      <c r="K37477" s="72"/>
    </row>
    <row r="37478" spans="9:11">
      <c r="I37478" s="72"/>
      <c r="J37478" s="72"/>
      <c r="K37478" s="72"/>
    </row>
    <row r="37479" spans="9:11">
      <c r="I37479" s="72"/>
      <c r="J37479" s="72"/>
      <c r="K37479" s="72"/>
    </row>
    <row r="37480" spans="9:11">
      <c r="I37480" s="72"/>
      <c r="J37480" s="72"/>
      <c r="K37480" s="72"/>
    </row>
    <row r="37481" spans="9:11">
      <c r="I37481" s="72"/>
      <c r="J37481" s="72"/>
      <c r="K37481" s="72"/>
    </row>
    <row r="37482" spans="9:11">
      <c r="I37482" s="72"/>
      <c r="J37482" s="72"/>
      <c r="K37482" s="72"/>
    </row>
    <row r="37483" spans="9:11">
      <c r="I37483" s="72"/>
      <c r="J37483" s="72"/>
      <c r="K37483" s="72"/>
    </row>
    <row r="37484" spans="9:11">
      <c r="I37484" s="72"/>
      <c r="J37484" s="72"/>
      <c r="K37484" s="72"/>
    </row>
    <row r="37485" spans="9:11">
      <c r="I37485" s="72"/>
      <c r="J37485" s="72"/>
      <c r="K37485" s="72"/>
    </row>
    <row r="37486" spans="9:11">
      <c r="I37486" s="72"/>
      <c r="J37486" s="72"/>
      <c r="K37486" s="72"/>
    </row>
    <row r="37487" spans="9:11">
      <c r="I37487" s="72"/>
      <c r="J37487" s="72"/>
      <c r="K37487" s="72"/>
    </row>
    <row r="37488" spans="9:11">
      <c r="I37488" s="72"/>
      <c r="J37488" s="72"/>
      <c r="K37488" s="72"/>
    </row>
    <row r="37489" spans="9:11">
      <c r="I37489" s="72"/>
      <c r="J37489" s="72"/>
      <c r="K37489" s="72"/>
    </row>
    <row r="37490" spans="9:11">
      <c r="I37490" s="72"/>
      <c r="J37490" s="72"/>
      <c r="K37490" s="72"/>
    </row>
    <row r="37491" spans="9:11">
      <c r="I37491" s="72"/>
      <c r="J37491" s="72"/>
      <c r="K37491" s="72"/>
    </row>
    <row r="37492" spans="9:11">
      <c r="I37492" s="72"/>
      <c r="J37492" s="72"/>
      <c r="K37492" s="72"/>
    </row>
    <row r="37493" spans="9:11">
      <c r="I37493" s="72"/>
      <c r="J37493" s="72"/>
      <c r="K37493" s="72"/>
    </row>
    <row r="37494" spans="9:11">
      <c r="I37494" s="72"/>
      <c r="J37494" s="72"/>
      <c r="K37494" s="72"/>
    </row>
    <row r="37495" spans="9:11">
      <c r="I37495" s="72"/>
      <c r="J37495" s="72"/>
      <c r="K37495" s="72"/>
    </row>
    <row r="37496" spans="9:11">
      <c r="I37496" s="72"/>
      <c r="J37496" s="72"/>
      <c r="K37496" s="72"/>
    </row>
    <row r="37497" spans="9:11">
      <c r="I37497" s="72"/>
      <c r="J37497" s="72"/>
      <c r="K37497" s="72"/>
    </row>
    <row r="37498" spans="9:11">
      <c r="I37498" s="72"/>
      <c r="J37498" s="72"/>
      <c r="K37498" s="72"/>
    </row>
    <row r="37499" spans="9:11">
      <c r="I37499" s="72"/>
      <c r="J37499" s="72"/>
      <c r="K37499" s="72"/>
    </row>
    <row r="37500" spans="9:11">
      <c r="I37500" s="72"/>
      <c r="J37500" s="72"/>
      <c r="K37500" s="72"/>
    </row>
    <row r="37501" spans="9:11">
      <c r="I37501" s="72"/>
      <c r="J37501" s="72"/>
      <c r="K37501" s="72"/>
    </row>
    <row r="37502" spans="9:11">
      <c r="I37502" s="72"/>
      <c r="J37502" s="72"/>
      <c r="K37502" s="72"/>
    </row>
    <row r="37503" spans="9:11">
      <c r="I37503" s="72"/>
      <c r="J37503" s="72"/>
      <c r="K37503" s="72"/>
    </row>
    <row r="37504" spans="9:11">
      <c r="I37504" s="72"/>
      <c r="J37504" s="72"/>
      <c r="K37504" s="72"/>
    </row>
    <row r="37505" spans="9:11">
      <c r="I37505" s="72"/>
      <c r="J37505" s="72"/>
      <c r="K37505" s="72"/>
    </row>
    <row r="37506" spans="9:11">
      <c r="I37506" s="72"/>
      <c r="J37506" s="72"/>
      <c r="K37506" s="72"/>
    </row>
    <row r="37507" spans="9:11">
      <c r="I37507" s="72"/>
      <c r="J37507" s="72"/>
      <c r="K37507" s="72"/>
    </row>
    <row r="37508" spans="9:11">
      <c r="I37508" s="72"/>
      <c r="J37508" s="72"/>
      <c r="K37508" s="72"/>
    </row>
    <row r="37509" spans="9:11">
      <c r="I37509" s="72"/>
      <c r="J37509" s="72"/>
      <c r="K37509" s="72"/>
    </row>
    <row r="37510" spans="9:11">
      <c r="I37510" s="72"/>
      <c r="J37510" s="72"/>
      <c r="K37510" s="72"/>
    </row>
    <row r="37511" spans="9:11">
      <c r="I37511" s="72"/>
      <c r="J37511" s="72"/>
      <c r="K37511" s="72"/>
    </row>
    <row r="37512" spans="9:11">
      <c r="I37512" s="72"/>
      <c r="J37512" s="72"/>
      <c r="K37512" s="72"/>
    </row>
    <row r="37513" spans="9:11">
      <c r="I37513" s="72"/>
      <c r="J37513" s="72"/>
      <c r="K37513" s="72"/>
    </row>
    <row r="37514" spans="9:11">
      <c r="I37514" s="72"/>
      <c r="J37514" s="72"/>
      <c r="K37514" s="72"/>
    </row>
    <row r="37515" spans="9:11">
      <c r="I37515" s="72"/>
      <c r="J37515" s="72"/>
      <c r="K37515" s="72"/>
    </row>
    <row r="37516" spans="9:11">
      <c r="I37516" s="72"/>
      <c r="J37516" s="72"/>
      <c r="K37516" s="72"/>
    </row>
    <row r="37517" spans="9:11">
      <c r="I37517" s="72"/>
      <c r="J37517" s="72"/>
      <c r="K37517" s="72"/>
    </row>
    <row r="37518" spans="9:11">
      <c r="I37518" s="72"/>
      <c r="J37518" s="72"/>
      <c r="K37518" s="72"/>
    </row>
    <row r="37519" spans="9:11">
      <c r="I37519" s="72"/>
      <c r="J37519" s="72"/>
      <c r="K37519" s="72"/>
    </row>
    <row r="37520" spans="9:11">
      <c r="I37520" s="72"/>
      <c r="J37520" s="72"/>
      <c r="K37520" s="72"/>
    </row>
    <row r="37521" spans="9:11">
      <c r="I37521" s="72"/>
      <c r="J37521" s="72"/>
      <c r="K37521" s="72"/>
    </row>
    <row r="37522" spans="9:11">
      <c r="I37522" s="72"/>
      <c r="J37522" s="72"/>
      <c r="K37522" s="72"/>
    </row>
    <row r="37523" spans="9:11">
      <c r="I37523" s="72"/>
      <c r="J37523" s="72"/>
      <c r="K37523" s="72"/>
    </row>
    <row r="37524" spans="9:11">
      <c r="I37524" s="72"/>
      <c r="J37524" s="72"/>
      <c r="K37524" s="72"/>
    </row>
    <row r="37525" spans="9:11">
      <c r="I37525" s="72"/>
      <c r="J37525" s="72"/>
      <c r="K37525" s="72"/>
    </row>
    <row r="37526" spans="9:11">
      <c r="I37526" s="72"/>
      <c r="J37526" s="72"/>
      <c r="K37526" s="72"/>
    </row>
    <row r="37527" spans="9:11">
      <c r="I37527" s="72"/>
      <c r="J37527" s="72"/>
      <c r="K37527" s="72"/>
    </row>
    <row r="37528" spans="9:11">
      <c r="I37528" s="72"/>
      <c r="J37528" s="72"/>
      <c r="K37528" s="72"/>
    </row>
    <row r="37529" spans="9:11">
      <c r="I37529" s="72"/>
      <c r="J37529" s="72"/>
      <c r="K37529" s="72"/>
    </row>
    <row r="37530" spans="9:11">
      <c r="I37530" s="72"/>
      <c r="J37530" s="72"/>
      <c r="K37530" s="72"/>
    </row>
    <row r="37531" spans="9:11">
      <c r="I37531" s="72"/>
      <c r="J37531" s="72"/>
      <c r="K37531" s="72"/>
    </row>
    <row r="37532" spans="9:11">
      <c r="I37532" s="72"/>
      <c r="J37532" s="72"/>
      <c r="K37532" s="72"/>
    </row>
    <row r="37533" spans="9:11">
      <c r="I37533" s="72"/>
      <c r="J37533" s="72"/>
      <c r="K37533" s="72"/>
    </row>
    <row r="37534" spans="9:11">
      <c r="I37534" s="72"/>
      <c r="J37534" s="72"/>
      <c r="K37534" s="72"/>
    </row>
    <row r="37535" spans="9:11">
      <c r="I37535" s="72"/>
      <c r="J37535" s="72"/>
      <c r="K37535" s="72"/>
    </row>
    <row r="37536" spans="9:11">
      <c r="I37536" s="72"/>
      <c r="J37536" s="72"/>
      <c r="K37536" s="72"/>
    </row>
    <row r="37537" spans="9:11">
      <c r="I37537" s="72"/>
      <c r="J37537" s="72"/>
      <c r="K37537" s="72"/>
    </row>
    <row r="37538" spans="9:11">
      <c r="I37538" s="72"/>
      <c r="J37538" s="72"/>
      <c r="K37538" s="72"/>
    </row>
    <row r="37539" spans="9:11">
      <c r="I37539" s="72"/>
      <c r="J37539" s="72"/>
      <c r="K37539" s="72"/>
    </row>
    <row r="37540" spans="9:11">
      <c r="I37540" s="72"/>
      <c r="J37540" s="72"/>
      <c r="K37540" s="72"/>
    </row>
    <row r="37541" spans="9:11">
      <c r="I37541" s="72"/>
      <c r="J37541" s="72"/>
      <c r="K37541" s="72"/>
    </row>
    <row r="37542" spans="9:11">
      <c r="I37542" s="72"/>
      <c r="J37542" s="72"/>
      <c r="K37542" s="72"/>
    </row>
    <row r="37543" spans="9:11">
      <c r="I37543" s="72"/>
      <c r="J37543" s="72"/>
      <c r="K37543" s="72"/>
    </row>
    <row r="37544" spans="9:11">
      <c r="I37544" s="72"/>
      <c r="J37544" s="72"/>
      <c r="K37544" s="72"/>
    </row>
    <row r="37545" spans="9:11">
      <c r="I37545" s="72"/>
      <c r="J37545" s="72"/>
      <c r="K37545" s="72"/>
    </row>
    <row r="37546" spans="9:11">
      <c r="I37546" s="72"/>
      <c r="J37546" s="72"/>
      <c r="K37546" s="72"/>
    </row>
    <row r="37547" spans="9:11">
      <c r="I37547" s="72"/>
      <c r="J37547" s="72"/>
      <c r="K37547" s="72"/>
    </row>
    <row r="37548" spans="9:11">
      <c r="I37548" s="72"/>
      <c r="J37548" s="72"/>
      <c r="K37548" s="72"/>
    </row>
    <row r="37549" spans="9:11">
      <c r="I37549" s="72"/>
      <c r="J37549" s="72"/>
      <c r="K37549" s="72"/>
    </row>
    <row r="37550" spans="9:11">
      <c r="I37550" s="72"/>
      <c r="J37550" s="72"/>
      <c r="K37550" s="72"/>
    </row>
    <row r="37551" spans="9:11">
      <c r="I37551" s="72"/>
      <c r="J37551" s="72"/>
      <c r="K37551" s="72"/>
    </row>
    <row r="37552" spans="9:11">
      <c r="I37552" s="72"/>
      <c r="J37552" s="72"/>
      <c r="K37552" s="72"/>
    </row>
    <row r="37553" spans="9:11">
      <c r="I37553" s="72"/>
      <c r="J37553" s="72"/>
      <c r="K37553" s="72"/>
    </row>
    <row r="37554" spans="9:11">
      <c r="I37554" s="72"/>
      <c r="J37554" s="72"/>
      <c r="K37554" s="72"/>
    </row>
    <row r="37555" spans="9:11">
      <c r="I37555" s="72"/>
      <c r="J37555" s="72"/>
      <c r="K37555" s="72"/>
    </row>
    <row r="37556" spans="9:11">
      <c r="I37556" s="72"/>
      <c r="J37556" s="72"/>
      <c r="K37556" s="72"/>
    </row>
    <row r="37557" spans="9:11">
      <c r="I37557" s="72"/>
      <c r="J37557" s="72"/>
      <c r="K37557" s="72"/>
    </row>
    <row r="37558" spans="9:11">
      <c r="I37558" s="72"/>
      <c r="J37558" s="72"/>
      <c r="K37558" s="72"/>
    </row>
    <row r="37559" spans="9:11">
      <c r="I37559" s="72"/>
      <c r="J37559" s="72"/>
      <c r="K37559" s="72"/>
    </row>
    <row r="37560" spans="9:11">
      <c r="I37560" s="72"/>
      <c r="J37560" s="72"/>
      <c r="K37560" s="72"/>
    </row>
    <row r="37561" spans="9:11">
      <c r="I37561" s="72"/>
      <c r="J37561" s="72"/>
      <c r="K37561" s="72"/>
    </row>
    <row r="37562" spans="9:11">
      <c r="I37562" s="72"/>
      <c r="J37562" s="72"/>
      <c r="K37562" s="72"/>
    </row>
    <row r="37563" spans="9:11">
      <c r="I37563" s="72"/>
      <c r="J37563" s="72"/>
      <c r="K37563" s="72"/>
    </row>
    <row r="37564" spans="9:11">
      <c r="I37564" s="72"/>
      <c r="J37564" s="72"/>
      <c r="K37564" s="72"/>
    </row>
    <row r="37565" spans="9:11">
      <c r="I37565" s="72"/>
      <c r="J37565" s="72"/>
      <c r="K37565" s="72"/>
    </row>
    <row r="37566" spans="9:11">
      <c r="I37566" s="72"/>
      <c r="J37566" s="72"/>
      <c r="K37566" s="72"/>
    </row>
    <row r="37567" spans="9:11">
      <c r="I37567" s="72"/>
      <c r="J37567" s="72"/>
      <c r="K37567" s="72"/>
    </row>
    <row r="37568" spans="9:11">
      <c r="I37568" s="72"/>
      <c r="J37568" s="72"/>
      <c r="K37568" s="72"/>
    </row>
    <row r="37569" spans="9:11">
      <c r="I37569" s="72"/>
      <c r="J37569" s="72"/>
      <c r="K37569" s="72"/>
    </row>
    <row r="37570" spans="9:11">
      <c r="I37570" s="72"/>
      <c r="J37570" s="72"/>
      <c r="K37570" s="72"/>
    </row>
    <row r="37571" spans="9:11">
      <c r="I37571" s="72"/>
      <c r="J37571" s="72"/>
      <c r="K37571" s="72"/>
    </row>
    <row r="37572" spans="9:11">
      <c r="I37572" s="72"/>
      <c r="J37572" s="72"/>
      <c r="K37572" s="72"/>
    </row>
    <row r="37573" spans="9:11">
      <c r="I37573" s="72"/>
      <c r="J37573" s="72"/>
      <c r="K37573" s="72"/>
    </row>
    <row r="37574" spans="9:11">
      <c r="I37574" s="72"/>
      <c r="J37574" s="72"/>
      <c r="K37574" s="72"/>
    </row>
    <row r="37575" spans="9:11">
      <c r="I37575" s="72"/>
      <c r="J37575" s="72"/>
      <c r="K37575" s="72"/>
    </row>
    <row r="37576" spans="9:11">
      <c r="I37576" s="72"/>
      <c r="J37576" s="72"/>
      <c r="K37576" s="72"/>
    </row>
    <row r="37577" spans="9:11">
      <c r="I37577" s="72"/>
      <c r="J37577" s="72"/>
      <c r="K37577" s="72"/>
    </row>
    <row r="37578" spans="9:11">
      <c r="I37578" s="72"/>
      <c r="J37578" s="72"/>
      <c r="K37578" s="72"/>
    </row>
    <row r="37579" spans="9:11">
      <c r="I37579" s="72"/>
      <c r="J37579" s="72"/>
      <c r="K37579" s="72"/>
    </row>
    <row r="37580" spans="9:11">
      <c r="I37580" s="72"/>
      <c r="J37580" s="72"/>
      <c r="K37580" s="72"/>
    </row>
    <row r="37581" spans="9:11">
      <c r="I37581" s="72"/>
      <c r="J37581" s="72"/>
      <c r="K37581" s="72"/>
    </row>
    <row r="37582" spans="9:11">
      <c r="I37582" s="72"/>
      <c r="J37582" s="72"/>
      <c r="K37582" s="72"/>
    </row>
    <row r="37583" spans="9:11">
      <c r="I37583" s="72"/>
      <c r="J37583" s="72"/>
      <c r="K37583" s="72"/>
    </row>
    <row r="37584" spans="9:11">
      <c r="I37584" s="72"/>
      <c r="J37584" s="72"/>
      <c r="K37584" s="72"/>
    </row>
    <row r="37585" spans="9:11">
      <c r="I37585" s="72"/>
      <c r="J37585" s="72"/>
      <c r="K37585" s="72"/>
    </row>
    <row r="37586" spans="9:11">
      <c r="I37586" s="72"/>
      <c r="J37586" s="72"/>
      <c r="K37586" s="72"/>
    </row>
    <row r="37587" spans="9:11">
      <c r="I37587" s="72"/>
      <c r="J37587" s="72"/>
      <c r="K37587" s="72"/>
    </row>
    <row r="37588" spans="9:11">
      <c r="I37588" s="72"/>
      <c r="J37588" s="72"/>
      <c r="K37588" s="72"/>
    </row>
    <row r="37589" spans="9:11">
      <c r="I37589" s="72"/>
      <c r="J37589" s="72"/>
      <c r="K37589" s="72"/>
    </row>
    <row r="37590" spans="9:11">
      <c r="I37590" s="72"/>
      <c r="J37590" s="72"/>
      <c r="K37590" s="72"/>
    </row>
    <row r="37591" spans="9:11">
      <c r="I37591" s="72"/>
      <c r="J37591" s="72"/>
      <c r="K37591" s="72"/>
    </row>
    <row r="37592" spans="9:11">
      <c r="I37592" s="72"/>
      <c r="J37592" s="72"/>
      <c r="K37592" s="72"/>
    </row>
    <row r="37593" spans="9:11">
      <c r="I37593" s="72"/>
      <c r="J37593" s="72"/>
      <c r="K37593" s="72"/>
    </row>
    <row r="37594" spans="9:11">
      <c r="I37594" s="72"/>
      <c r="J37594" s="72"/>
      <c r="K37594" s="72"/>
    </row>
    <row r="37595" spans="9:11">
      <c r="I37595" s="72"/>
      <c r="J37595" s="72"/>
      <c r="K37595" s="72"/>
    </row>
    <row r="37596" spans="9:11">
      <c r="I37596" s="72"/>
      <c r="J37596" s="72"/>
      <c r="K37596" s="72"/>
    </row>
    <row r="37597" spans="9:11">
      <c r="I37597" s="72"/>
      <c r="J37597" s="72"/>
      <c r="K37597" s="72"/>
    </row>
    <row r="37598" spans="9:11">
      <c r="I37598" s="72"/>
      <c r="J37598" s="72"/>
      <c r="K37598" s="72"/>
    </row>
    <row r="37599" spans="9:11">
      <c r="I37599" s="72"/>
      <c r="J37599" s="72"/>
      <c r="K37599" s="72"/>
    </row>
    <row r="37600" spans="9:11">
      <c r="I37600" s="72"/>
      <c r="J37600" s="72"/>
      <c r="K37600" s="72"/>
    </row>
    <row r="37601" spans="9:11">
      <c r="I37601" s="72"/>
      <c r="J37601" s="72"/>
      <c r="K37601" s="72"/>
    </row>
    <row r="37602" spans="9:11">
      <c r="I37602" s="72"/>
      <c r="J37602" s="72"/>
      <c r="K37602" s="72"/>
    </row>
    <row r="37603" spans="9:11">
      <c r="I37603" s="72"/>
      <c r="J37603" s="72"/>
      <c r="K37603" s="72"/>
    </row>
    <row r="37604" spans="9:11">
      <c r="I37604" s="72"/>
      <c r="J37604" s="72"/>
      <c r="K37604" s="72"/>
    </row>
    <row r="37605" spans="9:11">
      <c r="I37605" s="72"/>
      <c r="J37605" s="72"/>
      <c r="K37605" s="72"/>
    </row>
    <row r="37606" spans="9:11">
      <c r="I37606" s="72"/>
      <c r="J37606" s="72"/>
      <c r="K37606" s="72"/>
    </row>
    <row r="37607" spans="9:11">
      <c r="I37607" s="72"/>
      <c r="J37607" s="72"/>
      <c r="K37607" s="72"/>
    </row>
    <row r="37608" spans="9:11">
      <c r="I37608" s="72"/>
      <c r="J37608" s="72"/>
      <c r="K37608" s="72"/>
    </row>
    <row r="37609" spans="9:11">
      <c r="I37609" s="72"/>
      <c r="J37609" s="72"/>
      <c r="K37609" s="72"/>
    </row>
    <row r="37610" spans="9:11">
      <c r="I37610" s="72"/>
      <c r="J37610" s="72"/>
      <c r="K37610" s="72"/>
    </row>
    <row r="37611" spans="9:11">
      <c r="I37611" s="72"/>
      <c r="J37611" s="72"/>
      <c r="K37611" s="72"/>
    </row>
    <row r="37612" spans="9:11">
      <c r="I37612" s="72"/>
      <c r="J37612" s="72"/>
      <c r="K37612" s="72"/>
    </row>
    <row r="37613" spans="9:11">
      <c r="I37613" s="72"/>
      <c r="J37613" s="72"/>
      <c r="K37613" s="72"/>
    </row>
    <row r="37614" spans="9:11">
      <c r="I37614" s="72"/>
      <c r="J37614" s="72"/>
      <c r="K37614" s="72"/>
    </row>
    <row r="37615" spans="9:11">
      <c r="I37615" s="72"/>
      <c r="J37615" s="72"/>
      <c r="K37615" s="72"/>
    </row>
    <row r="37616" spans="9:11">
      <c r="I37616" s="72"/>
      <c r="J37616" s="72"/>
      <c r="K37616" s="72"/>
    </row>
    <row r="37617" spans="9:11">
      <c r="I37617" s="72"/>
      <c r="J37617" s="72"/>
      <c r="K37617" s="72"/>
    </row>
    <row r="37618" spans="9:11">
      <c r="I37618" s="72"/>
      <c r="J37618" s="72"/>
      <c r="K37618" s="72"/>
    </row>
    <row r="37619" spans="9:11">
      <c r="I37619" s="72"/>
      <c r="J37619" s="72"/>
      <c r="K37619" s="72"/>
    </row>
    <row r="37620" spans="9:11">
      <c r="I37620" s="72"/>
      <c r="J37620" s="72"/>
      <c r="K37620" s="72"/>
    </row>
    <row r="37621" spans="9:11">
      <c r="I37621" s="72"/>
      <c r="J37621" s="72"/>
      <c r="K37621" s="72"/>
    </row>
    <row r="37622" spans="9:11">
      <c r="I37622" s="72"/>
      <c r="J37622" s="72"/>
      <c r="K37622" s="72"/>
    </row>
    <row r="37623" spans="9:11">
      <c r="I37623" s="72"/>
      <c r="J37623" s="72"/>
      <c r="K37623" s="72"/>
    </row>
    <row r="37624" spans="9:11">
      <c r="I37624" s="72"/>
      <c r="J37624" s="72"/>
      <c r="K37624" s="72"/>
    </row>
    <row r="37625" spans="9:11">
      <c r="I37625" s="72"/>
      <c r="J37625" s="72"/>
      <c r="K37625" s="72"/>
    </row>
    <row r="37626" spans="9:11">
      <c r="I37626" s="72"/>
      <c r="J37626" s="72"/>
      <c r="K37626" s="72"/>
    </row>
    <row r="37627" spans="9:11">
      <c r="I37627" s="72"/>
      <c r="J37627" s="72"/>
      <c r="K37627" s="72"/>
    </row>
    <row r="37628" spans="9:11">
      <c r="I37628" s="72"/>
      <c r="J37628" s="72"/>
      <c r="K37628" s="72"/>
    </row>
    <row r="37629" spans="9:11">
      <c r="I37629" s="72"/>
      <c r="J37629" s="72"/>
      <c r="K37629" s="72"/>
    </row>
    <row r="37630" spans="9:11">
      <c r="I37630" s="72"/>
      <c r="J37630" s="72"/>
      <c r="K37630" s="72"/>
    </row>
    <row r="37631" spans="9:11">
      <c r="I37631" s="72"/>
      <c r="J37631" s="72"/>
      <c r="K37631" s="72"/>
    </row>
    <row r="37632" spans="9:11">
      <c r="I37632" s="72"/>
      <c r="J37632" s="72"/>
      <c r="K37632" s="72"/>
    </row>
    <row r="37633" spans="9:11">
      <c r="I37633" s="72"/>
      <c r="J37633" s="72"/>
      <c r="K37633" s="72"/>
    </row>
    <row r="37634" spans="9:11">
      <c r="I37634" s="72"/>
      <c r="J37634" s="72"/>
      <c r="K37634" s="72"/>
    </row>
    <row r="37635" spans="9:11">
      <c r="I37635" s="72"/>
      <c r="J37635" s="72"/>
      <c r="K37635" s="72"/>
    </row>
    <row r="37636" spans="9:11">
      <c r="I37636" s="72"/>
      <c r="J37636" s="72"/>
      <c r="K37636" s="72"/>
    </row>
    <row r="37637" spans="9:11">
      <c r="I37637" s="72"/>
      <c r="J37637" s="72"/>
      <c r="K37637" s="72"/>
    </row>
    <row r="37638" spans="9:11">
      <c r="I37638" s="72"/>
      <c r="J37638" s="72"/>
      <c r="K37638" s="72"/>
    </row>
    <row r="37639" spans="9:11">
      <c r="I37639" s="72"/>
      <c r="J37639" s="72"/>
      <c r="K37639" s="72"/>
    </row>
    <row r="37640" spans="9:11">
      <c r="I37640" s="72"/>
      <c r="J37640" s="72"/>
      <c r="K37640" s="72"/>
    </row>
    <row r="37641" spans="9:11">
      <c r="I37641" s="72"/>
      <c r="J37641" s="72"/>
      <c r="K37641" s="72"/>
    </row>
    <row r="37642" spans="9:11">
      <c r="I37642" s="72"/>
      <c r="J37642" s="72"/>
      <c r="K37642" s="72"/>
    </row>
    <row r="37643" spans="9:11">
      <c r="I37643" s="72"/>
      <c r="J37643" s="72"/>
      <c r="K37643" s="72"/>
    </row>
    <row r="37644" spans="9:11">
      <c r="I37644" s="72"/>
      <c r="J37644" s="72"/>
      <c r="K37644" s="72"/>
    </row>
    <row r="37645" spans="9:11">
      <c r="I37645" s="72"/>
      <c r="J37645" s="72"/>
      <c r="K37645" s="72"/>
    </row>
    <row r="37646" spans="9:11">
      <c r="I37646" s="72"/>
      <c r="J37646" s="72"/>
      <c r="K37646" s="72"/>
    </row>
    <row r="37647" spans="9:11">
      <c r="I37647" s="72"/>
      <c r="J37647" s="72"/>
      <c r="K37647" s="72"/>
    </row>
    <row r="37648" spans="9:11">
      <c r="I37648" s="72"/>
      <c r="J37648" s="72"/>
      <c r="K37648" s="72"/>
    </row>
    <row r="37649" spans="9:11">
      <c r="I37649" s="72"/>
      <c r="J37649" s="72"/>
      <c r="K37649" s="72"/>
    </row>
    <row r="37650" spans="9:11">
      <c r="I37650" s="72"/>
      <c r="J37650" s="72"/>
      <c r="K37650" s="72"/>
    </row>
    <row r="37651" spans="9:11">
      <c r="I37651" s="72"/>
      <c r="J37651" s="72"/>
      <c r="K37651" s="72"/>
    </row>
    <row r="37652" spans="9:11">
      <c r="I37652" s="72"/>
      <c r="J37652" s="72"/>
      <c r="K37652" s="72"/>
    </row>
    <row r="37653" spans="9:11">
      <c r="I37653" s="72"/>
      <c r="J37653" s="72"/>
      <c r="K37653" s="72"/>
    </row>
    <row r="37654" spans="9:11">
      <c r="I37654" s="72"/>
      <c r="J37654" s="72"/>
      <c r="K37654" s="72"/>
    </row>
    <row r="37655" spans="9:11">
      <c r="I37655" s="72"/>
      <c r="J37655" s="72"/>
      <c r="K37655" s="72"/>
    </row>
    <row r="37656" spans="9:11">
      <c r="I37656" s="72"/>
      <c r="J37656" s="72"/>
      <c r="K37656" s="72"/>
    </row>
    <row r="37657" spans="9:11">
      <c r="I37657" s="72"/>
      <c r="J37657" s="72"/>
      <c r="K37657" s="72"/>
    </row>
    <row r="37658" spans="9:11">
      <c r="I37658" s="72"/>
      <c r="J37658" s="72"/>
      <c r="K37658" s="72"/>
    </row>
    <row r="37659" spans="9:11">
      <c r="I37659" s="72"/>
      <c r="J37659" s="72"/>
      <c r="K37659" s="72"/>
    </row>
    <row r="37660" spans="9:11">
      <c r="I37660" s="72"/>
      <c r="J37660" s="72"/>
      <c r="K37660" s="72"/>
    </row>
    <row r="37661" spans="9:11">
      <c r="I37661" s="72"/>
      <c r="J37661" s="72"/>
      <c r="K37661" s="72"/>
    </row>
    <row r="37662" spans="9:11">
      <c r="I37662" s="72"/>
      <c r="J37662" s="72"/>
      <c r="K37662" s="72"/>
    </row>
    <row r="37663" spans="9:11">
      <c r="I37663" s="72"/>
      <c r="J37663" s="72"/>
      <c r="K37663" s="72"/>
    </row>
    <row r="37664" spans="9:11">
      <c r="I37664" s="72"/>
      <c r="J37664" s="72"/>
      <c r="K37664" s="72"/>
    </row>
    <row r="37665" spans="9:11">
      <c r="I37665" s="72"/>
      <c r="J37665" s="72"/>
      <c r="K37665" s="72"/>
    </row>
    <row r="37666" spans="9:11">
      <c r="I37666" s="72"/>
      <c r="J37666" s="72"/>
      <c r="K37666" s="72"/>
    </row>
    <row r="37667" spans="9:11">
      <c r="I37667" s="72"/>
      <c r="J37667" s="72"/>
      <c r="K37667" s="72"/>
    </row>
    <row r="37668" spans="9:11">
      <c r="I37668" s="72"/>
      <c r="J37668" s="72"/>
      <c r="K37668" s="72"/>
    </row>
    <row r="37669" spans="9:11">
      <c r="I37669" s="72"/>
      <c r="J37669" s="72"/>
      <c r="K37669" s="72"/>
    </row>
    <row r="37670" spans="9:11">
      <c r="I37670" s="72"/>
      <c r="J37670" s="72"/>
      <c r="K37670" s="72"/>
    </row>
    <row r="37671" spans="9:11">
      <c r="I37671" s="72"/>
      <c r="J37671" s="72"/>
      <c r="K37671" s="72"/>
    </row>
    <row r="37672" spans="9:11">
      <c r="I37672" s="72"/>
      <c r="J37672" s="72"/>
      <c r="K37672" s="72"/>
    </row>
    <row r="37673" spans="9:11">
      <c r="I37673" s="72"/>
      <c r="J37673" s="72"/>
      <c r="K37673" s="72"/>
    </row>
    <row r="37674" spans="9:11">
      <c r="I37674" s="72"/>
      <c r="J37674" s="72"/>
      <c r="K37674" s="72"/>
    </row>
    <row r="37675" spans="9:11">
      <c r="I37675" s="72"/>
      <c r="J37675" s="72"/>
      <c r="K37675" s="72"/>
    </row>
    <row r="37676" spans="9:11">
      <c r="I37676" s="72"/>
      <c r="J37676" s="72"/>
      <c r="K37676" s="72"/>
    </row>
    <row r="37677" spans="9:11">
      <c r="I37677" s="72"/>
      <c r="J37677" s="72"/>
      <c r="K37677" s="72"/>
    </row>
    <row r="37678" spans="9:11">
      <c r="I37678" s="72"/>
      <c r="J37678" s="72"/>
      <c r="K37678" s="72"/>
    </row>
    <row r="37679" spans="9:11">
      <c r="I37679" s="72"/>
      <c r="J37679" s="72"/>
      <c r="K37679" s="72"/>
    </row>
    <row r="37680" spans="9:11">
      <c r="I37680" s="72"/>
      <c r="J37680" s="72"/>
      <c r="K37680" s="72"/>
    </row>
    <row r="37681" spans="9:11">
      <c r="I37681" s="72"/>
      <c r="J37681" s="72"/>
      <c r="K37681" s="72"/>
    </row>
    <row r="37682" spans="9:11">
      <c r="I37682" s="72"/>
      <c r="J37682" s="72"/>
      <c r="K37682" s="72"/>
    </row>
    <row r="37683" spans="9:11">
      <c r="I37683" s="72"/>
      <c r="J37683" s="72"/>
      <c r="K37683" s="72"/>
    </row>
    <row r="37684" spans="9:11">
      <c r="I37684" s="72"/>
      <c r="J37684" s="72"/>
      <c r="K37684" s="72"/>
    </row>
    <row r="37685" spans="9:11">
      <c r="I37685" s="72"/>
      <c r="J37685" s="72"/>
      <c r="K37685" s="72"/>
    </row>
    <row r="37686" spans="9:11">
      <c r="I37686" s="72"/>
      <c r="J37686" s="72"/>
      <c r="K37686" s="72"/>
    </row>
    <row r="37687" spans="9:11">
      <c r="I37687" s="72"/>
      <c r="J37687" s="72"/>
      <c r="K37687" s="72"/>
    </row>
    <row r="37688" spans="9:11">
      <c r="I37688" s="72"/>
      <c r="J37688" s="72"/>
      <c r="K37688" s="72"/>
    </row>
    <row r="37689" spans="9:11">
      <c r="I37689" s="72"/>
      <c r="J37689" s="72"/>
      <c r="K37689" s="72"/>
    </row>
    <row r="37690" spans="9:11">
      <c r="I37690" s="72"/>
      <c r="J37690" s="72"/>
      <c r="K37690" s="72"/>
    </row>
    <row r="37691" spans="9:11">
      <c r="I37691" s="72"/>
      <c r="J37691" s="72"/>
      <c r="K37691" s="72"/>
    </row>
    <row r="37692" spans="9:11">
      <c r="I37692" s="72"/>
      <c r="J37692" s="72"/>
      <c r="K37692" s="72"/>
    </row>
    <row r="37693" spans="9:11">
      <c r="I37693" s="72"/>
      <c r="J37693" s="72"/>
      <c r="K37693" s="72"/>
    </row>
    <row r="37694" spans="9:11">
      <c r="I37694" s="72"/>
      <c r="J37694" s="72"/>
      <c r="K37694" s="72"/>
    </row>
    <row r="37695" spans="9:11">
      <c r="I37695" s="72"/>
      <c r="J37695" s="72"/>
      <c r="K37695" s="72"/>
    </row>
    <row r="37696" spans="9:11">
      <c r="I37696" s="72"/>
      <c r="J37696" s="72"/>
      <c r="K37696" s="72"/>
    </row>
    <row r="37697" spans="9:11">
      <c r="I37697" s="72"/>
      <c r="J37697" s="72"/>
      <c r="K37697" s="72"/>
    </row>
    <row r="37698" spans="9:11">
      <c r="I37698" s="72"/>
      <c r="J37698" s="72"/>
      <c r="K37698" s="72"/>
    </row>
    <row r="37699" spans="9:11">
      <c r="I37699" s="72"/>
      <c r="J37699" s="72"/>
      <c r="K37699" s="72"/>
    </row>
    <row r="37700" spans="9:11">
      <c r="I37700" s="72"/>
      <c r="J37700" s="72"/>
      <c r="K37700" s="72"/>
    </row>
    <row r="37701" spans="9:11">
      <c r="I37701" s="72"/>
      <c r="J37701" s="72"/>
      <c r="K37701" s="72"/>
    </row>
    <row r="37702" spans="9:11">
      <c r="I37702" s="72"/>
      <c r="J37702" s="72"/>
      <c r="K37702" s="72"/>
    </row>
    <row r="37703" spans="9:11">
      <c r="I37703" s="72"/>
      <c r="J37703" s="72"/>
      <c r="K37703" s="72"/>
    </row>
    <row r="37704" spans="9:11">
      <c r="I37704" s="72"/>
      <c r="J37704" s="72"/>
      <c r="K37704" s="72"/>
    </row>
    <row r="37705" spans="9:11">
      <c r="I37705" s="72"/>
      <c r="J37705" s="72"/>
      <c r="K37705" s="72"/>
    </row>
    <row r="37706" spans="9:11">
      <c r="I37706" s="72"/>
      <c r="J37706" s="72"/>
      <c r="K37706" s="72"/>
    </row>
    <row r="37707" spans="9:11">
      <c r="I37707" s="72"/>
      <c r="J37707" s="72"/>
      <c r="K37707" s="72"/>
    </row>
    <row r="37708" spans="9:11">
      <c r="I37708" s="72"/>
      <c r="J37708" s="72"/>
      <c r="K37708" s="72"/>
    </row>
    <row r="37709" spans="9:11">
      <c r="I37709" s="72"/>
      <c r="J37709" s="72"/>
      <c r="K37709" s="72"/>
    </row>
    <row r="37710" spans="9:11">
      <c r="I37710" s="72"/>
      <c r="J37710" s="72"/>
      <c r="K37710" s="72"/>
    </row>
    <row r="37711" spans="9:11">
      <c r="I37711" s="72"/>
      <c r="J37711" s="72"/>
      <c r="K37711" s="72"/>
    </row>
    <row r="37712" spans="9:11">
      <c r="I37712" s="72"/>
      <c r="J37712" s="72"/>
      <c r="K37712" s="72"/>
    </row>
    <row r="37713" spans="9:11">
      <c r="I37713" s="72"/>
      <c r="J37713" s="72"/>
      <c r="K37713" s="72"/>
    </row>
    <row r="37714" spans="9:11">
      <c r="I37714" s="72"/>
      <c r="J37714" s="72"/>
      <c r="K37714" s="72"/>
    </row>
    <row r="37715" spans="9:11">
      <c r="I37715" s="72"/>
      <c r="J37715" s="72"/>
      <c r="K37715" s="72"/>
    </row>
    <row r="37716" spans="9:11">
      <c r="I37716" s="72"/>
      <c r="J37716" s="72"/>
      <c r="K37716" s="72"/>
    </row>
    <row r="37717" spans="9:11">
      <c r="I37717" s="72"/>
      <c r="J37717" s="72"/>
      <c r="K37717" s="72"/>
    </row>
    <row r="37718" spans="9:11">
      <c r="I37718" s="72"/>
      <c r="J37718" s="72"/>
      <c r="K37718" s="72"/>
    </row>
    <row r="37719" spans="9:11">
      <c r="I37719" s="72"/>
      <c r="J37719" s="72"/>
      <c r="K37719" s="72"/>
    </row>
    <row r="37720" spans="9:11">
      <c r="I37720" s="72"/>
      <c r="J37720" s="72"/>
      <c r="K37720" s="72"/>
    </row>
    <row r="37721" spans="9:11">
      <c r="I37721" s="72"/>
      <c r="J37721" s="72"/>
      <c r="K37721" s="72"/>
    </row>
    <row r="37722" spans="9:11">
      <c r="I37722" s="72"/>
      <c r="J37722" s="72"/>
      <c r="K37722" s="72"/>
    </row>
    <row r="37723" spans="9:11">
      <c r="I37723" s="72"/>
      <c r="J37723" s="72"/>
      <c r="K37723" s="72"/>
    </row>
    <row r="37724" spans="9:11">
      <c r="I37724" s="72"/>
      <c r="J37724" s="72"/>
      <c r="K37724" s="72"/>
    </row>
    <row r="37725" spans="9:11">
      <c r="I37725" s="72"/>
      <c r="J37725" s="72"/>
      <c r="K37725" s="72"/>
    </row>
    <row r="37726" spans="9:11">
      <c r="I37726" s="72"/>
      <c r="J37726" s="72"/>
      <c r="K37726" s="72"/>
    </row>
    <row r="37727" spans="9:11">
      <c r="I37727" s="72"/>
      <c r="J37727" s="72"/>
      <c r="K37727" s="72"/>
    </row>
    <row r="37728" spans="9:11">
      <c r="I37728" s="72"/>
      <c r="J37728" s="72"/>
      <c r="K37728" s="72"/>
    </row>
    <row r="37729" spans="9:11">
      <c r="I37729" s="72"/>
      <c r="J37729" s="72"/>
      <c r="K37729" s="72"/>
    </row>
    <row r="37730" spans="9:11">
      <c r="I37730" s="72"/>
      <c r="J37730" s="72"/>
      <c r="K37730" s="72"/>
    </row>
    <row r="37731" spans="9:11">
      <c r="I37731" s="72"/>
      <c r="J37731" s="72"/>
      <c r="K37731" s="72"/>
    </row>
    <row r="37732" spans="9:11">
      <c r="I37732" s="72"/>
      <c r="J37732" s="72"/>
      <c r="K37732" s="72"/>
    </row>
    <row r="37733" spans="9:11">
      <c r="I37733" s="72"/>
      <c r="J37733" s="72"/>
      <c r="K37733" s="72"/>
    </row>
    <row r="37734" spans="9:11">
      <c r="I37734" s="72"/>
      <c r="J37734" s="72"/>
      <c r="K37734" s="72"/>
    </row>
    <row r="37735" spans="9:11">
      <c r="I37735" s="72"/>
      <c r="J37735" s="72"/>
      <c r="K37735" s="72"/>
    </row>
    <row r="37736" spans="9:11">
      <c r="I37736" s="72"/>
      <c r="J37736" s="72"/>
      <c r="K37736" s="72"/>
    </row>
    <row r="37737" spans="9:11">
      <c r="I37737" s="72"/>
      <c r="J37737" s="72"/>
      <c r="K37737" s="72"/>
    </row>
    <row r="37738" spans="9:11">
      <c r="I37738" s="72"/>
      <c r="J37738" s="72"/>
      <c r="K37738" s="72"/>
    </row>
    <row r="37739" spans="9:11">
      <c r="I37739" s="72"/>
      <c r="J37739" s="72"/>
      <c r="K37739" s="72"/>
    </row>
    <row r="37740" spans="9:11">
      <c r="I37740" s="72"/>
      <c r="J37740" s="72"/>
      <c r="K37740" s="72"/>
    </row>
    <row r="37741" spans="9:11">
      <c r="I37741" s="72"/>
      <c r="J37741" s="72"/>
      <c r="K37741" s="72"/>
    </row>
    <row r="37742" spans="9:11">
      <c r="I37742" s="72"/>
      <c r="J37742" s="72"/>
      <c r="K37742" s="72"/>
    </row>
    <row r="37743" spans="9:11">
      <c r="I37743" s="72"/>
      <c r="J37743" s="72"/>
      <c r="K37743" s="72"/>
    </row>
    <row r="37744" spans="9:11">
      <c r="I37744" s="72"/>
      <c r="J37744" s="72"/>
      <c r="K37744" s="72"/>
    </row>
    <row r="37745" spans="9:11">
      <c r="I37745" s="72"/>
      <c r="J37745" s="72"/>
      <c r="K37745" s="72"/>
    </row>
    <row r="37746" spans="9:11">
      <c r="I37746" s="72"/>
      <c r="J37746" s="72"/>
      <c r="K37746" s="72"/>
    </row>
    <row r="37747" spans="9:11">
      <c r="I37747" s="72"/>
      <c r="J37747" s="72"/>
      <c r="K37747" s="72"/>
    </row>
    <row r="37748" spans="9:11">
      <c r="I37748" s="72"/>
      <c r="J37748" s="72"/>
      <c r="K37748" s="72"/>
    </row>
    <row r="37749" spans="9:11">
      <c r="I37749" s="72"/>
      <c r="J37749" s="72"/>
      <c r="K37749" s="72"/>
    </row>
    <row r="37750" spans="9:11">
      <c r="I37750" s="72"/>
      <c r="J37750" s="72"/>
      <c r="K37750" s="72"/>
    </row>
    <row r="37751" spans="9:11">
      <c r="I37751" s="72"/>
      <c r="J37751" s="72"/>
      <c r="K37751" s="72"/>
    </row>
    <row r="37752" spans="9:11">
      <c r="I37752" s="72"/>
      <c r="J37752" s="72"/>
      <c r="K37752" s="72"/>
    </row>
    <row r="37753" spans="9:11">
      <c r="I37753" s="72"/>
      <c r="J37753" s="72"/>
      <c r="K37753" s="72"/>
    </row>
    <row r="37754" spans="9:11">
      <c r="I37754" s="72"/>
      <c r="J37754" s="72"/>
      <c r="K37754" s="72"/>
    </row>
    <row r="37755" spans="9:11">
      <c r="I37755" s="72"/>
      <c r="J37755" s="72"/>
      <c r="K37755" s="72"/>
    </row>
    <row r="37756" spans="9:11">
      <c r="I37756" s="72"/>
      <c r="J37756" s="72"/>
      <c r="K37756" s="72"/>
    </row>
    <row r="37757" spans="9:11">
      <c r="I37757" s="72"/>
      <c r="J37757" s="72"/>
      <c r="K37757" s="72"/>
    </row>
    <row r="37758" spans="9:11">
      <c r="I37758" s="72"/>
      <c r="J37758" s="72"/>
      <c r="K37758" s="72"/>
    </row>
    <row r="37759" spans="9:11">
      <c r="I37759" s="72"/>
      <c r="J37759" s="72"/>
      <c r="K37759" s="72"/>
    </row>
    <row r="37760" spans="9:11">
      <c r="I37760" s="72"/>
      <c r="J37760" s="72"/>
      <c r="K37760" s="72"/>
    </row>
    <row r="37761" spans="9:11">
      <c r="I37761" s="72"/>
      <c r="J37761" s="72"/>
      <c r="K37761" s="72"/>
    </row>
    <row r="37762" spans="9:11">
      <c r="I37762" s="72"/>
      <c r="J37762" s="72"/>
      <c r="K37762" s="72"/>
    </row>
    <row r="37763" spans="9:11">
      <c r="I37763" s="72"/>
      <c r="J37763" s="72"/>
      <c r="K37763" s="72"/>
    </row>
    <row r="37764" spans="9:11">
      <c r="I37764" s="72"/>
      <c r="J37764" s="72"/>
      <c r="K37764" s="72"/>
    </row>
    <row r="37765" spans="9:11">
      <c r="I37765" s="72"/>
      <c r="J37765" s="72"/>
      <c r="K37765" s="72"/>
    </row>
    <row r="37766" spans="9:11">
      <c r="I37766" s="72"/>
      <c r="J37766" s="72"/>
      <c r="K37766" s="72"/>
    </row>
    <row r="37767" spans="9:11">
      <c r="I37767" s="72"/>
      <c r="J37767" s="72"/>
      <c r="K37767" s="72"/>
    </row>
    <row r="37768" spans="9:11">
      <c r="I37768" s="72"/>
      <c r="J37768" s="72"/>
      <c r="K37768" s="72"/>
    </row>
    <row r="37769" spans="9:11">
      <c r="I37769" s="72"/>
      <c r="J37769" s="72"/>
      <c r="K37769" s="72"/>
    </row>
    <row r="37770" spans="9:11">
      <c r="I37770" s="72"/>
      <c r="J37770" s="72"/>
      <c r="K37770" s="72"/>
    </row>
    <row r="37771" spans="9:11">
      <c r="I37771" s="72"/>
      <c r="J37771" s="72"/>
      <c r="K37771" s="72"/>
    </row>
    <row r="37772" spans="9:11">
      <c r="I37772" s="72"/>
      <c r="J37772" s="72"/>
      <c r="K37772" s="72"/>
    </row>
    <row r="37773" spans="9:11">
      <c r="I37773" s="72"/>
      <c r="J37773" s="72"/>
      <c r="K37773" s="72"/>
    </row>
    <row r="37774" spans="9:11">
      <c r="I37774" s="72"/>
      <c r="J37774" s="72"/>
      <c r="K37774" s="72"/>
    </row>
    <row r="37775" spans="9:11">
      <c r="I37775" s="72"/>
      <c r="J37775" s="72"/>
      <c r="K37775" s="72"/>
    </row>
    <row r="37776" spans="9:11">
      <c r="I37776" s="72"/>
      <c r="J37776" s="72"/>
      <c r="K37776" s="72"/>
    </row>
    <row r="37777" spans="9:11">
      <c r="I37777" s="72"/>
      <c r="J37777" s="72"/>
      <c r="K37777" s="72"/>
    </row>
    <row r="37778" spans="9:11">
      <c r="I37778" s="72"/>
      <c r="J37778" s="72"/>
      <c r="K37778" s="72"/>
    </row>
    <row r="37779" spans="9:11">
      <c r="I37779" s="72"/>
      <c r="J37779" s="72"/>
      <c r="K37779" s="72"/>
    </row>
    <row r="37780" spans="9:11">
      <c r="I37780" s="72"/>
      <c r="J37780" s="72"/>
      <c r="K37780" s="72"/>
    </row>
    <row r="37781" spans="9:11">
      <c r="I37781" s="72"/>
      <c r="J37781" s="72"/>
      <c r="K37781" s="72"/>
    </row>
    <row r="37782" spans="9:11">
      <c r="I37782" s="72"/>
      <c r="J37782" s="72"/>
      <c r="K37782" s="72"/>
    </row>
    <row r="37783" spans="9:11">
      <c r="I37783" s="72"/>
      <c r="J37783" s="72"/>
      <c r="K37783" s="72"/>
    </row>
    <row r="37784" spans="9:11">
      <c r="I37784" s="72"/>
      <c r="J37784" s="72"/>
      <c r="K37784" s="72"/>
    </row>
    <row r="37785" spans="9:11">
      <c r="I37785" s="72"/>
      <c r="J37785" s="72"/>
      <c r="K37785" s="72"/>
    </row>
    <row r="37786" spans="9:11">
      <c r="I37786" s="72"/>
      <c r="J37786" s="72"/>
      <c r="K37786" s="72"/>
    </row>
    <row r="37787" spans="9:11">
      <c r="I37787" s="72"/>
      <c r="J37787" s="72"/>
      <c r="K37787" s="72"/>
    </row>
    <row r="37788" spans="9:11">
      <c r="I37788" s="72"/>
      <c r="J37788" s="72"/>
      <c r="K37788" s="72"/>
    </row>
    <row r="37789" spans="9:11">
      <c r="I37789" s="72"/>
      <c r="J37789" s="72"/>
      <c r="K37789" s="72"/>
    </row>
    <row r="37790" spans="9:11">
      <c r="I37790" s="72"/>
      <c r="J37790" s="72"/>
      <c r="K37790" s="72"/>
    </row>
    <row r="37791" spans="9:11">
      <c r="I37791" s="72"/>
      <c r="J37791" s="72"/>
      <c r="K37791" s="72"/>
    </row>
    <row r="37792" spans="9:11">
      <c r="I37792" s="72"/>
      <c r="J37792" s="72"/>
      <c r="K37792" s="72"/>
    </row>
    <row r="37793" spans="9:11">
      <c r="I37793" s="72"/>
      <c r="J37793" s="72"/>
      <c r="K37793" s="72"/>
    </row>
    <row r="37794" spans="9:11">
      <c r="I37794" s="72"/>
      <c r="J37794" s="72"/>
      <c r="K37794" s="72"/>
    </row>
    <row r="37795" spans="9:11">
      <c r="I37795" s="72"/>
      <c r="J37795" s="72"/>
      <c r="K37795" s="72"/>
    </row>
    <row r="37796" spans="9:11">
      <c r="I37796" s="72"/>
      <c r="J37796" s="72"/>
      <c r="K37796" s="72"/>
    </row>
    <row r="37797" spans="9:11">
      <c r="I37797" s="72"/>
      <c r="J37797" s="72"/>
      <c r="K37797" s="72"/>
    </row>
    <row r="37798" spans="9:11">
      <c r="I37798" s="72"/>
      <c r="J37798" s="72"/>
      <c r="K37798" s="72"/>
    </row>
    <row r="37799" spans="9:11">
      <c r="I37799" s="72"/>
      <c r="J37799" s="72"/>
      <c r="K37799" s="72"/>
    </row>
    <row r="37800" spans="9:11">
      <c r="I37800" s="72"/>
      <c r="J37800" s="72"/>
      <c r="K37800" s="72"/>
    </row>
    <row r="37801" spans="9:11">
      <c r="I37801" s="72"/>
      <c r="J37801" s="72"/>
      <c r="K37801" s="72"/>
    </row>
    <row r="37802" spans="9:11">
      <c r="I37802" s="72"/>
      <c r="J37802" s="72"/>
      <c r="K37802" s="72"/>
    </row>
    <row r="37803" spans="9:11">
      <c r="I37803" s="72"/>
      <c r="J37803" s="72"/>
      <c r="K37803" s="72"/>
    </row>
    <row r="37804" spans="9:11">
      <c r="I37804" s="72"/>
      <c r="J37804" s="72"/>
      <c r="K37804" s="72"/>
    </row>
    <row r="37805" spans="9:11">
      <c r="I37805" s="72"/>
      <c r="J37805" s="72"/>
      <c r="K37805" s="72"/>
    </row>
    <row r="37806" spans="9:11">
      <c r="I37806" s="72"/>
      <c r="J37806" s="72"/>
      <c r="K37806" s="72"/>
    </row>
    <row r="37807" spans="9:11">
      <c r="I37807" s="72"/>
      <c r="J37807" s="72"/>
      <c r="K37807" s="72"/>
    </row>
    <row r="37808" spans="9:11">
      <c r="I37808" s="72"/>
      <c r="J37808" s="72"/>
      <c r="K37808" s="72"/>
    </row>
    <row r="37809" spans="9:11">
      <c r="I37809" s="72"/>
      <c r="J37809" s="72"/>
      <c r="K37809" s="72"/>
    </row>
    <row r="37810" spans="9:11">
      <c r="I37810" s="72"/>
      <c r="J37810" s="72"/>
      <c r="K37810" s="72"/>
    </row>
    <row r="37811" spans="9:11">
      <c r="I37811" s="72"/>
      <c r="J37811" s="72"/>
      <c r="K37811" s="72"/>
    </row>
    <row r="37812" spans="9:11">
      <c r="I37812" s="72"/>
      <c r="J37812" s="72"/>
      <c r="K37812" s="72"/>
    </row>
    <row r="37813" spans="9:11">
      <c r="I37813" s="72"/>
      <c r="J37813" s="72"/>
      <c r="K37813" s="72"/>
    </row>
    <row r="37814" spans="9:11">
      <c r="I37814" s="72"/>
      <c r="J37814" s="72"/>
      <c r="K37814" s="72"/>
    </row>
    <row r="37815" spans="9:11">
      <c r="I37815" s="72"/>
      <c r="J37815" s="72"/>
      <c r="K37815" s="72"/>
    </row>
    <row r="37816" spans="9:11">
      <c r="I37816" s="72"/>
      <c r="J37816" s="72"/>
      <c r="K37816" s="72"/>
    </row>
    <row r="37817" spans="9:11">
      <c r="I37817" s="72"/>
      <c r="J37817" s="72"/>
      <c r="K37817" s="72"/>
    </row>
    <row r="37818" spans="9:11">
      <c r="I37818" s="72"/>
      <c r="J37818" s="72"/>
      <c r="K37818" s="72"/>
    </row>
    <row r="37819" spans="9:11">
      <c r="I37819" s="72"/>
      <c r="J37819" s="72"/>
      <c r="K37819" s="72"/>
    </row>
    <row r="37820" spans="9:11">
      <c r="I37820" s="72"/>
      <c r="J37820" s="72"/>
      <c r="K37820" s="72"/>
    </row>
    <row r="37821" spans="9:11">
      <c r="I37821" s="72"/>
      <c r="J37821" s="72"/>
      <c r="K37821" s="72"/>
    </row>
    <row r="37822" spans="9:11">
      <c r="I37822" s="72"/>
      <c r="J37822" s="72"/>
      <c r="K37822" s="72"/>
    </row>
    <row r="37823" spans="9:11">
      <c r="I37823" s="72"/>
      <c r="J37823" s="72"/>
      <c r="K37823" s="72"/>
    </row>
    <row r="37824" spans="9:11">
      <c r="I37824" s="72"/>
      <c r="J37824" s="72"/>
      <c r="K37824" s="72"/>
    </row>
    <row r="37825" spans="9:11">
      <c r="I37825" s="72"/>
      <c r="J37825" s="72"/>
      <c r="K37825" s="72"/>
    </row>
    <row r="37826" spans="9:11">
      <c r="I37826" s="72"/>
      <c r="J37826" s="72"/>
      <c r="K37826" s="72"/>
    </row>
    <row r="37827" spans="9:11">
      <c r="I37827" s="72"/>
      <c r="J37827" s="72"/>
      <c r="K37827" s="72"/>
    </row>
    <row r="37828" spans="9:11">
      <c r="I37828" s="72"/>
      <c r="J37828" s="72"/>
      <c r="K37828" s="72"/>
    </row>
    <row r="37829" spans="9:11">
      <c r="I37829" s="72"/>
      <c r="J37829" s="72"/>
      <c r="K37829" s="72"/>
    </row>
    <row r="37830" spans="9:11">
      <c r="I37830" s="72"/>
      <c r="J37830" s="72"/>
      <c r="K37830" s="72"/>
    </row>
    <row r="37831" spans="9:11">
      <c r="I37831" s="72"/>
      <c r="J37831" s="72"/>
      <c r="K37831" s="72"/>
    </row>
    <row r="37832" spans="9:11">
      <c r="I37832" s="72"/>
      <c r="J37832" s="72"/>
      <c r="K37832" s="72"/>
    </row>
    <row r="37833" spans="9:11">
      <c r="I37833" s="72"/>
      <c r="J37833" s="72"/>
      <c r="K37833" s="72"/>
    </row>
    <row r="37834" spans="9:11">
      <c r="I37834" s="72"/>
      <c r="J37834" s="72"/>
      <c r="K37834" s="72"/>
    </row>
    <row r="37835" spans="9:11">
      <c r="I37835" s="72"/>
      <c r="J37835" s="72"/>
      <c r="K37835" s="72"/>
    </row>
    <row r="37836" spans="9:11">
      <c r="I37836" s="72"/>
      <c r="J37836" s="72"/>
      <c r="K37836" s="72"/>
    </row>
    <row r="37837" spans="9:11">
      <c r="I37837" s="72"/>
      <c r="J37837" s="72"/>
      <c r="K37837" s="72"/>
    </row>
    <row r="37838" spans="9:11">
      <c r="I37838" s="72"/>
      <c r="J37838" s="72"/>
      <c r="K37838" s="72"/>
    </row>
    <row r="37839" spans="9:11">
      <c r="I37839" s="72"/>
      <c r="J37839" s="72"/>
      <c r="K37839" s="72"/>
    </row>
    <row r="37840" spans="9:11">
      <c r="I37840" s="72"/>
      <c r="J37840" s="72"/>
      <c r="K37840" s="72"/>
    </row>
    <row r="37841" spans="9:11">
      <c r="I37841" s="72"/>
      <c r="J37841" s="72"/>
      <c r="K37841" s="72"/>
    </row>
    <row r="37842" spans="9:11">
      <c r="I37842" s="72"/>
      <c r="J37842" s="72"/>
      <c r="K37842" s="72"/>
    </row>
    <row r="37843" spans="9:11">
      <c r="I37843" s="72"/>
      <c r="J37843" s="72"/>
      <c r="K37843" s="72"/>
    </row>
    <row r="37844" spans="9:11">
      <c r="I37844" s="72"/>
      <c r="J37844" s="72"/>
      <c r="K37844" s="72"/>
    </row>
    <row r="37845" spans="9:11">
      <c r="I37845" s="72"/>
      <c r="J37845" s="72"/>
      <c r="K37845" s="72"/>
    </row>
    <row r="37846" spans="9:11">
      <c r="I37846" s="72"/>
      <c r="J37846" s="72"/>
      <c r="K37846" s="72"/>
    </row>
    <row r="37847" spans="9:11">
      <c r="I37847" s="72"/>
      <c r="J37847" s="72"/>
      <c r="K37847" s="72"/>
    </row>
    <row r="37848" spans="9:11">
      <c r="I37848" s="72"/>
      <c r="J37848" s="72"/>
      <c r="K37848" s="72"/>
    </row>
    <row r="37849" spans="9:11">
      <c r="I37849" s="72"/>
      <c r="J37849" s="72"/>
      <c r="K37849" s="72"/>
    </row>
    <row r="37850" spans="9:11">
      <c r="I37850" s="72"/>
      <c r="J37850" s="72"/>
      <c r="K37850" s="72"/>
    </row>
    <row r="37851" spans="9:11">
      <c r="I37851" s="72"/>
      <c r="J37851" s="72"/>
      <c r="K37851" s="72"/>
    </row>
    <row r="37852" spans="9:11">
      <c r="I37852" s="72"/>
      <c r="J37852" s="72"/>
      <c r="K37852" s="72"/>
    </row>
    <row r="37853" spans="9:11">
      <c r="I37853" s="72"/>
      <c r="J37853" s="72"/>
      <c r="K37853" s="72"/>
    </row>
    <row r="37854" spans="9:11">
      <c r="I37854" s="72"/>
      <c r="J37854" s="72"/>
      <c r="K37854" s="72"/>
    </row>
    <row r="37855" spans="9:11">
      <c r="I37855" s="72"/>
      <c r="J37855" s="72"/>
      <c r="K37855" s="72"/>
    </row>
    <row r="37856" spans="9:11">
      <c r="I37856" s="72"/>
      <c r="J37856" s="72"/>
      <c r="K37856" s="72"/>
    </row>
    <row r="37857" spans="9:11">
      <c r="I37857" s="72"/>
      <c r="J37857" s="72"/>
      <c r="K37857" s="72"/>
    </row>
    <row r="37858" spans="9:11">
      <c r="I37858" s="72"/>
      <c r="J37858" s="72"/>
      <c r="K37858" s="72"/>
    </row>
    <row r="37859" spans="9:11">
      <c r="I37859" s="72"/>
      <c r="J37859" s="72"/>
      <c r="K37859" s="72"/>
    </row>
    <row r="37860" spans="9:11">
      <c r="I37860" s="72"/>
      <c r="J37860" s="72"/>
      <c r="K37860" s="72"/>
    </row>
    <row r="37861" spans="9:11">
      <c r="I37861" s="72"/>
      <c r="J37861" s="72"/>
      <c r="K37861" s="72"/>
    </row>
    <row r="37862" spans="9:11">
      <c r="I37862" s="72"/>
      <c r="J37862" s="72"/>
      <c r="K37862" s="72"/>
    </row>
    <row r="37863" spans="9:11">
      <c r="I37863" s="72"/>
      <c r="J37863" s="72"/>
      <c r="K37863" s="72"/>
    </row>
    <row r="37864" spans="9:11">
      <c r="I37864" s="72"/>
      <c r="J37864" s="72"/>
      <c r="K37864" s="72"/>
    </row>
    <row r="37865" spans="9:11">
      <c r="I37865" s="72"/>
      <c r="J37865" s="72"/>
      <c r="K37865" s="72"/>
    </row>
    <row r="37866" spans="9:11">
      <c r="I37866" s="72"/>
      <c r="J37866" s="72"/>
      <c r="K37866" s="72"/>
    </row>
    <row r="37867" spans="9:11">
      <c r="I37867" s="72"/>
      <c r="J37867" s="72"/>
      <c r="K37867" s="72"/>
    </row>
    <row r="37868" spans="9:11">
      <c r="I37868" s="72"/>
      <c r="J37868" s="72"/>
      <c r="K37868" s="72"/>
    </row>
    <row r="37869" spans="9:11">
      <c r="I37869" s="72"/>
      <c r="J37869" s="72"/>
      <c r="K37869" s="72"/>
    </row>
    <row r="37870" spans="9:11">
      <c r="I37870" s="72"/>
      <c r="J37870" s="72"/>
      <c r="K37870" s="72"/>
    </row>
    <row r="37871" spans="9:11">
      <c r="I37871" s="72"/>
      <c r="J37871" s="72"/>
      <c r="K37871" s="72"/>
    </row>
    <row r="37872" spans="9:11">
      <c r="I37872" s="72"/>
      <c r="J37872" s="72"/>
      <c r="K37872" s="72"/>
    </row>
    <row r="37873" spans="9:11">
      <c r="I37873" s="72"/>
      <c r="J37873" s="72"/>
      <c r="K37873" s="72"/>
    </row>
    <row r="37874" spans="9:11">
      <c r="I37874" s="72"/>
      <c r="J37874" s="72"/>
      <c r="K37874" s="72"/>
    </row>
    <row r="37875" spans="9:11">
      <c r="I37875" s="72"/>
      <c r="J37875" s="72"/>
      <c r="K37875" s="72"/>
    </row>
    <row r="37876" spans="9:11">
      <c r="I37876" s="72"/>
      <c r="J37876" s="72"/>
      <c r="K37876" s="72"/>
    </row>
    <row r="37877" spans="9:11">
      <c r="I37877" s="72"/>
      <c r="J37877" s="72"/>
      <c r="K37877" s="72"/>
    </row>
    <row r="37878" spans="9:11">
      <c r="I37878" s="72"/>
      <c r="J37878" s="72"/>
      <c r="K37878" s="72"/>
    </row>
    <row r="37879" spans="9:11">
      <c r="I37879" s="72"/>
      <c r="J37879" s="72"/>
      <c r="K37879" s="72"/>
    </row>
    <row r="37880" spans="9:11">
      <c r="I37880" s="72"/>
      <c r="J37880" s="72"/>
      <c r="K37880" s="72"/>
    </row>
    <row r="37881" spans="9:11">
      <c r="I37881" s="72"/>
      <c r="J37881" s="72"/>
      <c r="K37881" s="72"/>
    </row>
    <row r="37882" spans="9:11">
      <c r="I37882" s="72"/>
      <c r="J37882" s="72"/>
      <c r="K37882" s="72"/>
    </row>
    <row r="37883" spans="9:11">
      <c r="I37883" s="72"/>
      <c r="J37883" s="72"/>
      <c r="K37883" s="72"/>
    </row>
    <row r="37884" spans="9:11">
      <c r="I37884" s="72"/>
      <c r="J37884" s="72"/>
      <c r="K37884" s="72"/>
    </row>
    <row r="37885" spans="9:11">
      <c r="I37885" s="72"/>
      <c r="J37885" s="72"/>
      <c r="K37885" s="72"/>
    </row>
    <row r="37886" spans="9:11">
      <c r="I37886" s="72"/>
      <c r="J37886" s="72"/>
      <c r="K37886" s="72"/>
    </row>
    <row r="37887" spans="9:11">
      <c r="I37887" s="72"/>
      <c r="J37887" s="72"/>
      <c r="K37887" s="72"/>
    </row>
    <row r="37888" spans="9:11">
      <c r="I37888" s="72"/>
      <c r="J37888" s="72"/>
      <c r="K37888" s="72"/>
    </row>
    <row r="37889" spans="9:11">
      <c r="I37889" s="72"/>
      <c r="J37889" s="72"/>
      <c r="K37889" s="72"/>
    </row>
    <row r="37890" spans="9:11">
      <c r="I37890" s="72"/>
      <c r="J37890" s="72"/>
      <c r="K37890" s="72"/>
    </row>
    <row r="37891" spans="9:11">
      <c r="I37891" s="72"/>
      <c r="J37891" s="72"/>
      <c r="K37891" s="72"/>
    </row>
    <row r="37892" spans="9:11">
      <c r="I37892" s="72"/>
      <c r="J37892" s="72"/>
      <c r="K37892" s="72"/>
    </row>
    <row r="37893" spans="9:11">
      <c r="I37893" s="72"/>
      <c r="J37893" s="72"/>
      <c r="K37893" s="72"/>
    </row>
    <row r="37894" spans="9:11">
      <c r="I37894" s="72"/>
      <c r="J37894" s="72"/>
      <c r="K37894" s="72"/>
    </row>
    <row r="37895" spans="9:11">
      <c r="I37895" s="72"/>
      <c r="J37895" s="72"/>
      <c r="K37895" s="72"/>
    </row>
    <row r="37896" spans="9:11">
      <c r="I37896" s="72"/>
      <c r="J37896" s="72"/>
      <c r="K37896" s="72"/>
    </row>
    <row r="37897" spans="9:11">
      <c r="I37897" s="72"/>
      <c r="J37897" s="72"/>
      <c r="K37897" s="72"/>
    </row>
    <row r="37898" spans="9:11">
      <c r="I37898" s="72"/>
      <c r="J37898" s="72"/>
      <c r="K37898" s="72"/>
    </row>
    <row r="37899" spans="9:11">
      <c r="I37899" s="72"/>
      <c r="J37899" s="72"/>
      <c r="K37899" s="72"/>
    </row>
    <row r="37900" spans="9:11">
      <c r="I37900" s="72"/>
      <c r="J37900" s="72"/>
      <c r="K37900" s="72"/>
    </row>
    <row r="37901" spans="9:11">
      <c r="I37901" s="72"/>
      <c r="J37901" s="72"/>
      <c r="K37901" s="72"/>
    </row>
    <row r="37902" spans="9:11">
      <c r="I37902" s="72"/>
      <c r="J37902" s="72"/>
      <c r="K37902" s="72"/>
    </row>
    <row r="37903" spans="9:11">
      <c r="I37903" s="72"/>
      <c r="J37903" s="72"/>
      <c r="K37903" s="72"/>
    </row>
    <row r="37904" spans="9:11">
      <c r="I37904" s="72"/>
      <c r="J37904" s="72"/>
      <c r="K37904" s="72"/>
    </row>
    <row r="37905" spans="9:11">
      <c r="I37905" s="72"/>
      <c r="J37905" s="72"/>
      <c r="K37905" s="72"/>
    </row>
    <row r="37906" spans="9:11">
      <c r="I37906" s="72"/>
      <c r="J37906" s="72"/>
      <c r="K37906" s="72"/>
    </row>
    <row r="37907" spans="9:11">
      <c r="I37907" s="72"/>
      <c r="J37907" s="72"/>
      <c r="K37907" s="72"/>
    </row>
    <row r="37908" spans="9:11">
      <c r="I37908" s="72"/>
      <c r="J37908" s="72"/>
      <c r="K37908" s="72"/>
    </row>
    <row r="37909" spans="9:11">
      <c r="I37909" s="72"/>
      <c r="J37909" s="72"/>
      <c r="K37909" s="72"/>
    </row>
    <row r="37910" spans="9:11">
      <c r="I37910" s="72"/>
      <c r="J37910" s="72"/>
      <c r="K37910" s="72"/>
    </row>
    <row r="37911" spans="9:11">
      <c r="I37911" s="72"/>
      <c r="J37911" s="72"/>
      <c r="K37911" s="72"/>
    </row>
    <row r="37912" spans="9:11">
      <c r="I37912" s="72"/>
      <c r="J37912" s="72"/>
      <c r="K37912" s="72"/>
    </row>
    <row r="37913" spans="9:11">
      <c r="I37913" s="72"/>
      <c r="J37913" s="72"/>
      <c r="K37913" s="72"/>
    </row>
    <row r="37914" spans="9:11">
      <c r="I37914" s="72"/>
      <c r="J37914" s="72"/>
      <c r="K37914" s="72"/>
    </row>
    <row r="37915" spans="9:11">
      <c r="I37915" s="72"/>
      <c r="J37915" s="72"/>
      <c r="K37915" s="72"/>
    </row>
    <row r="37916" spans="9:11">
      <c r="I37916" s="72"/>
      <c r="J37916" s="72"/>
      <c r="K37916" s="72"/>
    </row>
    <row r="37917" spans="9:11">
      <c r="I37917" s="72"/>
      <c r="J37917" s="72"/>
      <c r="K37917" s="72"/>
    </row>
    <row r="37918" spans="9:11">
      <c r="I37918" s="72"/>
      <c r="J37918" s="72"/>
      <c r="K37918" s="72"/>
    </row>
    <row r="37919" spans="9:11">
      <c r="I37919" s="72"/>
      <c r="J37919" s="72"/>
      <c r="K37919" s="72"/>
    </row>
    <row r="37920" spans="9:11">
      <c r="I37920" s="72"/>
      <c r="J37920" s="72"/>
      <c r="K37920" s="72"/>
    </row>
    <row r="37921" spans="9:11">
      <c r="I37921" s="72"/>
      <c r="J37921" s="72"/>
      <c r="K37921" s="72"/>
    </row>
    <row r="37922" spans="9:11">
      <c r="I37922" s="72"/>
      <c r="J37922" s="72"/>
      <c r="K37922" s="72"/>
    </row>
    <row r="37923" spans="9:11">
      <c r="I37923" s="72"/>
      <c r="J37923" s="72"/>
      <c r="K37923" s="72"/>
    </row>
    <row r="37924" spans="9:11">
      <c r="I37924" s="72"/>
      <c r="J37924" s="72"/>
      <c r="K37924" s="72"/>
    </row>
    <row r="37925" spans="9:11">
      <c r="I37925" s="72"/>
      <c r="J37925" s="72"/>
      <c r="K37925" s="72"/>
    </row>
    <row r="37926" spans="9:11">
      <c r="I37926" s="72"/>
      <c r="J37926" s="72"/>
      <c r="K37926" s="72"/>
    </row>
    <row r="37927" spans="9:11">
      <c r="I37927" s="72"/>
      <c r="J37927" s="72"/>
      <c r="K37927" s="72"/>
    </row>
    <row r="37928" spans="9:11">
      <c r="I37928" s="72"/>
      <c r="J37928" s="72"/>
      <c r="K37928" s="72"/>
    </row>
    <row r="37929" spans="9:11">
      <c r="I37929" s="72"/>
      <c r="J37929" s="72"/>
      <c r="K37929" s="72"/>
    </row>
    <row r="37930" spans="9:11">
      <c r="I37930" s="72"/>
      <c r="J37930" s="72"/>
      <c r="K37930" s="72"/>
    </row>
    <row r="37931" spans="9:11">
      <c r="I37931" s="72"/>
      <c r="J37931" s="72"/>
      <c r="K37931" s="72"/>
    </row>
    <row r="37932" spans="9:11">
      <c r="I37932" s="72"/>
      <c r="J37932" s="72"/>
      <c r="K37932" s="72"/>
    </row>
    <row r="37933" spans="9:11">
      <c r="I37933" s="72"/>
      <c r="J37933" s="72"/>
      <c r="K37933" s="72"/>
    </row>
    <row r="37934" spans="9:11">
      <c r="I37934" s="72"/>
      <c r="J37934" s="72"/>
      <c r="K37934" s="72"/>
    </row>
    <row r="37935" spans="9:11">
      <c r="I37935" s="72"/>
      <c r="J37935" s="72"/>
      <c r="K37935" s="72"/>
    </row>
    <row r="37936" spans="9:11">
      <c r="I37936" s="72"/>
      <c r="J37936" s="72"/>
      <c r="K37936" s="72"/>
    </row>
    <row r="37937" spans="9:11">
      <c r="I37937" s="72"/>
      <c r="J37937" s="72"/>
      <c r="K37937" s="72"/>
    </row>
    <row r="37938" spans="9:11">
      <c r="I37938" s="72"/>
      <c r="J37938" s="72"/>
      <c r="K37938" s="72"/>
    </row>
    <row r="37939" spans="9:11">
      <c r="I37939" s="72"/>
      <c r="J37939" s="72"/>
      <c r="K37939" s="72"/>
    </row>
    <row r="37940" spans="9:11">
      <c r="I37940" s="72"/>
      <c r="J37940" s="72"/>
      <c r="K37940" s="72"/>
    </row>
    <row r="37941" spans="9:11">
      <c r="I37941" s="72"/>
      <c r="J37941" s="72"/>
      <c r="K37941" s="72"/>
    </row>
    <row r="37942" spans="9:11">
      <c r="I37942" s="72"/>
      <c r="J37942" s="72"/>
      <c r="K37942" s="72"/>
    </row>
    <row r="37943" spans="9:11">
      <c r="I37943" s="72"/>
      <c r="J37943" s="72"/>
      <c r="K37943" s="72"/>
    </row>
    <row r="37944" spans="9:11">
      <c r="I37944" s="72"/>
      <c r="J37944" s="72"/>
      <c r="K37944" s="72"/>
    </row>
    <row r="37945" spans="9:11">
      <c r="I37945" s="72"/>
      <c r="J37945" s="72"/>
      <c r="K37945" s="72"/>
    </row>
    <row r="37946" spans="9:11">
      <c r="I37946" s="72"/>
      <c r="J37946" s="72"/>
      <c r="K37946" s="72"/>
    </row>
    <row r="37947" spans="9:11">
      <c r="I37947" s="72"/>
      <c r="J37947" s="72"/>
      <c r="K37947" s="72"/>
    </row>
    <row r="37948" spans="9:11">
      <c r="I37948" s="72"/>
      <c r="J37948" s="72"/>
      <c r="K37948" s="72"/>
    </row>
    <row r="37949" spans="9:11">
      <c r="I37949" s="72"/>
      <c r="J37949" s="72"/>
      <c r="K37949" s="72"/>
    </row>
    <row r="37950" spans="9:11">
      <c r="I37950" s="72"/>
      <c r="J37950" s="72"/>
      <c r="K37950" s="72"/>
    </row>
    <row r="37951" spans="9:11">
      <c r="I37951" s="72"/>
      <c r="J37951" s="72"/>
      <c r="K37951" s="72"/>
    </row>
    <row r="37952" spans="9:11">
      <c r="I37952" s="72"/>
      <c r="J37952" s="72"/>
      <c r="K37952" s="72"/>
    </row>
    <row r="37953" spans="9:11">
      <c r="I37953" s="72"/>
      <c r="J37953" s="72"/>
      <c r="K37953" s="72"/>
    </row>
    <row r="37954" spans="9:11">
      <c r="I37954" s="72"/>
      <c r="J37954" s="72"/>
      <c r="K37954" s="72"/>
    </row>
    <row r="37955" spans="9:11">
      <c r="I37955" s="72"/>
      <c r="J37955" s="72"/>
      <c r="K37955" s="72"/>
    </row>
    <row r="37956" spans="9:11">
      <c r="I37956" s="72"/>
      <c r="J37956" s="72"/>
      <c r="K37956" s="72"/>
    </row>
    <row r="37957" spans="9:11">
      <c r="I37957" s="72"/>
      <c r="J37957" s="72"/>
      <c r="K37957" s="72"/>
    </row>
    <row r="37958" spans="9:11">
      <c r="I37958" s="72"/>
      <c r="J37958" s="72"/>
      <c r="K37958" s="72"/>
    </row>
    <row r="37959" spans="9:11">
      <c r="I37959" s="72"/>
      <c r="J37959" s="72"/>
      <c r="K37959" s="72"/>
    </row>
    <row r="37960" spans="9:11">
      <c r="I37960" s="72"/>
      <c r="J37960" s="72"/>
      <c r="K37960" s="72"/>
    </row>
    <row r="37961" spans="9:11">
      <c r="I37961" s="72"/>
      <c r="J37961" s="72"/>
      <c r="K37961" s="72"/>
    </row>
    <row r="37962" spans="9:11">
      <c r="I37962" s="72"/>
      <c r="J37962" s="72"/>
      <c r="K37962" s="72"/>
    </row>
    <row r="37963" spans="9:11">
      <c r="I37963" s="72"/>
      <c r="J37963" s="72"/>
      <c r="K37963" s="72"/>
    </row>
    <row r="37964" spans="9:11">
      <c r="I37964" s="72"/>
      <c r="J37964" s="72"/>
      <c r="K37964" s="72"/>
    </row>
    <row r="37965" spans="9:11">
      <c r="I37965" s="72"/>
      <c r="J37965" s="72"/>
      <c r="K37965" s="72"/>
    </row>
    <row r="37966" spans="9:11">
      <c r="I37966" s="72"/>
      <c r="J37966" s="72"/>
      <c r="K37966" s="72"/>
    </row>
    <row r="37967" spans="9:11">
      <c r="I37967" s="72"/>
      <c r="J37967" s="72"/>
      <c r="K37967" s="72"/>
    </row>
    <row r="37968" spans="9:11">
      <c r="I37968" s="72"/>
      <c r="J37968" s="72"/>
      <c r="K37968" s="72"/>
    </row>
    <row r="37969" spans="9:11">
      <c r="I37969" s="72"/>
      <c r="J37969" s="72"/>
      <c r="K37969" s="72"/>
    </row>
    <row r="37970" spans="9:11">
      <c r="I37970" s="72"/>
      <c r="J37970" s="72"/>
      <c r="K37970" s="72"/>
    </row>
    <row r="37971" spans="9:11">
      <c r="I37971" s="72"/>
      <c r="J37971" s="72"/>
      <c r="K37971" s="72"/>
    </row>
    <row r="37972" spans="9:11">
      <c r="I37972" s="72"/>
      <c r="J37972" s="72"/>
      <c r="K37972" s="72"/>
    </row>
    <row r="37973" spans="9:11">
      <c r="I37973" s="72"/>
      <c r="J37973" s="72"/>
      <c r="K37973" s="72"/>
    </row>
    <row r="37974" spans="9:11">
      <c r="I37974" s="72"/>
      <c r="J37974" s="72"/>
      <c r="K37974" s="72"/>
    </row>
    <row r="37975" spans="9:11">
      <c r="I37975" s="72"/>
      <c r="J37975" s="72"/>
      <c r="K37975" s="72"/>
    </row>
    <row r="37976" spans="9:11">
      <c r="I37976" s="72"/>
      <c r="J37976" s="72"/>
      <c r="K37976" s="72"/>
    </row>
    <row r="37977" spans="9:11">
      <c r="I37977" s="72"/>
      <c r="J37977" s="72"/>
      <c r="K37977" s="72"/>
    </row>
    <row r="37978" spans="9:11">
      <c r="I37978" s="72"/>
      <c r="J37978" s="72"/>
      <c r="K37978" s="72"/>
    </row>
    <row r="37979" spans="9:11">
      <c r="I37979" s="72"/>
      <c r="J37979" s="72"/>
      <c r="K37979" s="72"/>
    </row>
    <row r="37980" spans="9:11">
      <c r="I37980" s="72"/>
      <c r="J37980" s="72"/>
      <c r="K37980" s="72"/>
    </row>
    <row r="37981" spans="9:11">
      <c r="I37981" s="72"/>
      <c r="J37981" s="72"/>
      <c r="K37981" s="72"/>
    </row>
    <row r="37982" spans="9:11">
      <c r="I37982" s="72"/>
      <c r="J37982" s="72"/>
      <c r="K37982" s="72"/>
    </row>
    <row r="37983" spans="9:11">
      <c r="I37983" s="72"/>
      <c r="J37983" s="72"/>
      <c r="K37983" s="72"/>
    </row>
    <row r="37984" spans="9:11">
      <c r="I37984" s="72"/>
      <c r="J37984" s="72"/>
      <c r="K37984" s="72"/>
    </row>
    <row r="37985" spans="9:11">
      <c r="I37985" s="72"/>
      <c r="J37985" s="72"/>
      <c r="K37985" s="72"/>
    </row>
    <row r="37986" spans="9:11">
      <c r="I37986" s="72"/>
      <c r="J37986" s="72"/>
      <c r="K37986" s="72"/>
    </row>
    <row r="37987" spans="9:11">
      <c r="I37987" s="72"/>
      <c r="J37987" s="72"/>
      <c r="K37987" s="72"/>
    </row>
    <row r="37988" spans="9:11">
      <c r="I37988" s="72"/>
      <c r="J37988" s="72"/>
      <c r="K37988" s="72"/>
    </row>
    <row r="37989" spans="9:11">
      <c r="I37989" s="72"/>
      <c r="J37989" s="72"/>
      <c r="K37989" s="72"/>
    </row>
    <row r="37990" spans="9:11">
      <c r="I37990" s="72"/>
      <c r="J37990" s="72"/>
      <c r="K37990" s="72"/>
    </row>
    <row r="37991" spans="9:11">
      <c r="I37991" s="72"/>
      <c r="J37991" s="72"/>
      <c r="K37991" s="72"/>
    </row>
    <row r="37992" spans="9:11">
      <c r="I37992" s="72"/>
      <c r="J37992" s="72"/>
      <c r="K37992" s="72"/>
    </row>
    <row r="37993" spans="9:11">
      <c r="I37993" s="72"/>
      <c r="J37993" s="72"/>
      <c r="K37993" s="72"/>
    </row>
    <row r="37994" spans="9:11">
      <c r="I37994" s="72"/>
      <c r="J37994" s="72"/>
      <c r="K37994" s="72"/>
    </row>
    <row r="37995" spans="9:11">
      <c r="I37995" s="72"/>
      <c r="J37995" s="72"/>
      <c r="K37995" s="72"/>
    </row>
    <row r="37996" spans="9:11">
      <c r="I37996" s="72"/>
      <c r="J37996" s="72"/>
      <c r="K37996" s="72"/>
    </row>
    <row r="37997" spans="9:11">
      <c r="I37997" s="72"/>
      <c r="J37997" s="72"/>
      <c r="K37997" s="72"/>
    </row>
    <row r="37998" spans="9:11">
      <c r="I37998" s="72"/>
      <c r="J37998" s="72"/>
      <c r="K37998" s="72"/>
    </row>
    <row r="37999" spans="9:11">
      <c r="I37999" s="72"/>
      <c r="J37999" s="72"/>
      <c r="K37999" s="72"/>
    </row>
    <row r="38000" spans="9:11">
      <c r="I38000" s="72"/>
      <c r="J38000" s="72"/>
      <c r="K38000" s="72"/>
    </row>
    <row r="38001" spans="9:11">
      <c r="I38001" s="72"/>
      <c r="J38001" s="72"/>
      <c r="K38001" s="72"/>
    </row>
    <row r="38002" spans="9:11">
      <c r="I38002" s="72"/>
      <c r="J38002" s="72"/>
      <c r="K38002" s="72"/>
    </row>
    <row r="38003" spans="9:11">
      <c r="I38003" s="72"/>
      <c r="J38003" s="72"/>
      <c r="K38003" s="72"/>
    </row>
    <row r="38004" spans="9:11">
      <c r="I38004" s="72"/>
      <c r="J38004" s="72"/>
      <c r="K38004" s="72"/>
    </row>
    <row r="38005" spans="9:11">
      <c r="I38005" s="72"/>
      <c r="J38005" s="72"/>
      <c r="K38005" s="72"/>
    </row>
    <row r="38006" spans="9:11">
      <c r="I38006" s="72"/>
      <c r="J38006" s="72"/>
      <c r="K38006" s="72"/>
    </row>
    <row r="38007" spans="9:11">
      <c r="I38007" s="72"/>
      <c r="J38007" s="72"/>
      <c r="K38007" s="72"/>
    </row>
    <row r="38008" spans="9:11">
      <c r="I38008" s="72"/>
      <c r="J38008" s="72"/>
      <c r="K38008" s="72"/>
    </row>
    <row r="38009" spans="9:11">
      <c r="I38009" s="72"/>
      <c r="J38009" s="72"/>
      <c r="K38009" s="72"/>
    </row>
    <row r="38010" spans="9:11">
      <c r="I38010" s="72"/>
      <c r="J38010" s="72"/>
      <c r="K38010" s="72"/>
    </row>
    <row r="38011" spans="9:11">
      <c r="I38011" s="72"/>
      <c r="J38011" s="72"/>
      <c r="K38011" s="72"/>
    </row>
    <row r="38012" spans="9:11">
      <c r="I38012" s="72"/>
      <c r="J38012" s="72"/>
      <c r="K38012" s="72"/>
    </row>
    <row r="38013" spans="9:11">
      <c r="I38013" s="72"/>
      <c r="J38013" s="72"/>
      <c r="K38013" s="72"/>
    </row>
    <row r="38014" spans="9:11">
      <c r="I38014" s="72"/>
      <c r="J38014" s="72"/>
      <c r="K38014" s="72"/>
    </row>
    <row r="38015" spans="9:11">
      <c r="I38015" s="72"/>
      <c r="J38015" s="72"/>
      <c r="K38015" s="72"/>
    </row>
    <row r="38016" spans="9:11">
      <c r="I38016" s="72"/>
      <c r="J38016" s="72"/>
      <c r="K38016" s="72"/>
    </row>
    <row r="38017" spans="9:11">
      <c r="I38017" s="72"/>
      <c r="J38017" s="72"/>
      <c r="K38017" s="72"/>
    </row>
    <row r="38018" spans="9:11">
      <c r="I38018" s="72"/>
      <c r="J38018" s="72"/>
      <c r="K38018" s="72"/>
    </row>
    <row r="38019" spans="9:11">
      <c r="I38019" s="72"/>
      <c r="J38019" s="72"/>
      <c r="K38019" s="72"/>
    </row>
    <row r="38020" spans="9:11">
      <c r="I38020" s="72"/>
      <c r="J38020" s="72"/>
      <c r="K38020" s="72"/>
    </row>
    <row r="38021" spans="9:11">
      <c r="I38021" s="72"/>
      <c r="J38021" s="72"/>
      <c r="K38021" s="72"/>
    </row>
    <row r="38022" spans="9:11">
      <c r="I38022" s="72"/>
      <c r="J38022" s="72"/>
      <c r="K38022" s="72"/>
    </row>
    <row r="38023" spans="9:11">
      <c r="I38023" s="72"/>
      <c r="J38023" s="72"/>
      <c r="K38023" s="72"/>
    </row>
    <row r="38024" spans="9:11">
      <c r="I38024" s="72"/>
      <c r="J38024" s="72"/>
      <c r="K38024" s="72"/>
    </row>
    <row r="38025" spans="9:11">
      <c r="I38025" s="72"/>
      <c r="J38025" s="72"/>
      <c r="K38025" s="72"/>
    </row>
    <row r="38026" spans="9:11">
      <c r="I38026" s="72"/>
      <c r="J38026" s="72"/>
      <c r="K38026" s="72"/>
    </row>
    <row r="38027" spans="9:11">
      <c r="I38027" s="72"/>
      <c r="J38027" s="72"/>
      <c r="K38027" s="72"/>
    </row>
    <row r="38028" spans="9:11">
      <c r="I38028" s="72"/>
      <c r="J38028" s="72"/>
      <c r="K38028" s="72"/>
    </row>
    <row r="38029" spans="9:11">
      <c r="I38029" s="72"/>
      <c r="J38029" s="72"/>
      <c r="K38029" s="72"/>
    </row>
    <row r="38030" spans="9:11">
      <c r="I38030" s="72"/>
      <c r="J38030" s="72"/>
      <c r="K38030" s="72"/>
    </row>
    <row r="38031" spans="9:11">
      <c r="I38031" s="72"/>
      <c r="J38031" s="72"/>
      <c r="K38031" s="72"/>
    </row>
    <row r="38032" spans="9:11">
      <c r="I38032" s="72"/>
      <c r="J38032" s="72"/>
      <c r="K38032" s="72"/>
    </row>
    <row r="38033" spans="9:11">
      <c r="I38033" s="72"/>
      <c r="J38033" s="72"/>
      <c r="K38033" s="72"/>
    </row>
    <row r="38034" spans="9:11">
      <c r="I38034" s="72"/>
      <c r="J38034" s="72"/>
      <c r="K38034" s="72"/>
    </row>
    <row r="38035" spans="9:11">
      <c r="I38035" s="72"/>
      <c r="J38035" s="72"/>
      <c r="K38035" s="72"/>
    </row>
    <row r="38036" spans="9:11">
      <c r="I38036" s="72"/>
      <c r="J38036" s="72"/>
      <c r="K38036" s="72"/>
    </row>
    <row r="38037" spans="9:11">
      <c r="I38037" s="72"/>
      <c r="J38037" s="72"/>
      <c r="K38037" s="72"/>
    </row>
    <row r="38038" spans="9:11">
      <c r="I38038" s="72"/>
      <c r="J38038" s="72"/>
      <c r="K38038" s="72"/>
    </row>
    <row r="38039" spans="9:11">
      <c r="I38039" s="72"/>
      <c r="J38039" s="72"/>
      <c r="K38039" s="72"/>
    </row>
    <row r="38040" spans="9:11">
      <c r="I38040" s="72"/>
      <c r="J38040" s="72"/>
      <c r="K38040" s="72"/>
    </row>
    <row r="38041" spans="9:11">
      <c r="I38041" s="72"/>
      <c r="J38041" s="72"/>
      <c r="K38041" s="72"/>
    </row>
    <row r="38042" spans="9:11">
      <c r="I38042" s="72"/>
      <c r="J38042" s="72"/>
      <c r="K38042" s="72"/>
    </row>
    <row r="38043" spans="9:11">
      <c r="I38043" s="72"/>
      <c r="J38043" s="72"/>
      <c r="K38043" s="72"/>
    </row>
    <row r="38044" spans="9:11">
      <c r="I38044" s="72"/>
      <c r="J38044" s="72"/>
      <c r="K38044" s="72"/>
    </row>
    <row r="38045" spans="9:11">
      <c r="I38045" s="72"/>
      <c r="J38045" s="72"/>
      <c r="K38045" s="72"/>
    </row>
    <row r="38046" spans="9:11">
      <c r="I38046" s="72"/>
      <c r="J38046" s="72"/>
      <c r="K38046" s="72"/>
    </row>
    <row r="38047" spans="9:11">
      <c r="I38047" s="72"/>
      <c r="J38047" s="72"/>
      <c r="K38047" s="72"/>
    </row>
    <row r="38048" spans="9:11">
      <c r="I38048" s="72"/>
      <c r="J38048" s="72"/>
      <c r="K38048" s="72"/>
    </row>
    <row r="38049" spans="9:11">
      <c r="I38049" s="72"/>
      <c r="J38049" s="72"/>
      <c r="K38049" s="72"/>
    </row>
    <row r="38050" spans="9:11">
      <c r="I38050" s="72"/>
      <c r="J38050" s="72"/>
      <c r="K38050" s="72"/>
    </row>
    <row r="38051" spans="9:11">
      <c r="I38051" s="72"/>
      <c r="J38051" s="72"/>
      <c r="K38051" s="72"/>
    </row>
    <row r="38052" spans="9:11">
      <c r="I38052" s="72"/>
      <c r="J38052" s="72"/>
      <c r="K38052" s="72"/>
    </row>
    <row r="38053" spans="9:11">
      <c r="I38053" s="72"/>
      <c r="J38053" s="72"/>
      <c r="K38053" s="72"/>
    </row>
    <row r="38054" spans="9:11">
      <c r="I38054" s="72"/>
      <c r="J38054" s="72"/>
      <c r="K38054" s="72"/>
    </row>
    <row r="38055" spans="9:11">
      <c r="I38055" s="72"/>
      <c r="J38055" s="72"/>
      <c r="K38055" s="72"/>
    </row>
    <row r="38056" spans="9:11">
      <c r="I38056" s="72"/>
      <c r="J38056" s="72"/>
      <c r="K38056" s="72"/>
    </row>
    <row r="38057" spans="9:11">
      <c r="I38057" s="72"/>
      <c r="J38057" s="72"/>
      <c r="K38057" s="72"/>
    </row>
    <row r="38058" spans="9:11">
      <c r="I38058" s="72"/>
      <c r="J38058" s="72"/>
      <c r="K38058" s="72"/>
    </row>
    <row r="38059" spans="9:11">
      <c r="I38059" s="72"/>
      <c r="J38059" s="72"/>
      <c r="K38059" s="72"/>
    </row>
    <row r="38060" spans="9:11">
      <c r="I38060" s="72"/>
      <c r="J38060" s="72"/>
      <c r="K38060" s="72"/>
    </row>
    <row r="38061" spans="9:11">
      <c r="I38061" s="72"/>
      <c r="J38061" s="72"/>
      <c r="K38061" s="72"/>
    </row>
    <row r="38062" spans="9:11">
      <c r="I38062" s="72"/>
      <c r="J38062" s="72"/>
      <c r="K38062" s="72"/>
    </row>
    <row r="38063" spans="9:11">
      <c r="I38063" s="72"/>
      <c r="J38063" s="72"/>
      <c r="K38063" s="72"/>
    </row>
    <row r="38064" spans="9:11">
      <c r="I38064" s="72"/>
      <c r="J38064" s="72"/>
      <c r="K38064" s="72"/>
    </row>
    <row r="38065" spans="9:11">
      <c r="I38065" s="72"/>
      <c r="J38065" s="72"/>
      <c r="K38065" s="72"/>
    </row>
    <row r="38066" spans="9:11">
      <c r="I38066" s="72"/>
      <c r="J38066" s="72"/>
      <c r="K38066" s="72"/>
    </row>
    <row r="38067" spans="9:11">
      <c r="I38067" s="72"/>
      <c r="J38067" s="72"/>
      <c r="K38067" s="72"/>
    </row>
    <row r="38068" spans="9:11">
      <c r="I38068" s="72"/>
      <c r="J38068" s="72"/>
      <c r="K38068" s="72"/>
    </row>
    <row r="38069" spans="9:11">
      <c r="I38069" s="72"/>
      <c r="J38069" s="72"/>
      <c r="K38069" s="72"/>
    </row>
    <row r="38070" spans="9:11">
      <c r="I38070" s="72"/>
      <c r="J38070" s="72"/>
      <c r="K38070" s="72"/>
    </row>
    <row r="38071" spans="9:11">
      <c r="I38071" s="72"/>
      <c r="J38071" s="72"/>
      <c r="K38071" s="72"/>
    </row>
    <row r="38072" spans="9:11">
      <c r="I38072" s="72"/>
      <c r="J38072" s="72"/>
      <c r="K38072" s="72"/>
    </row>
    <row r="38073" spans="9:11">
      <c r="I38073" s="72"/>
      <c r="J38073" s="72"/>
      <c r="K38073" s="72"/>
    </row>
    <row r="38074" spans="9:11">
      <c r="I38074" s="72"/>
      <c r="J38074" s="72"/>
      <c r="K38074" s="72"/>
    </row>
    <row r="38075" spans="9:11">
      <c r="I38075" s="72"/>
      <c r="J38075" s="72"/>
      <c r="K38075" s="72"/>
    </row>
    <row r="38076" spans="9:11">
      <c r="I38076" s="72"/>
      <c r="J38076" s="72"/>
      <c r="K38076" s="72"/>
    </row>
    <row r="38077" spans="9:11">
      <c r="I38077" s="72"/>
      <c r="J38077" s="72"/>
      <c r="K38077" s="72"/>
    </row>
    <row r="38078" spans="9:11">
      <c r="I38078" s="72"/>
      <c r="J38078" s="72"/>
      <c r="K38078" s="72"/>
    </row>
    <row r="38079" spans="9:11">
      <c r="I38079" s="72"/>
      <c r="J38079" s="72"/>
      <c r="K38079" s="72"/>
    </row>
    <row r="38080" spans="9:11">
      <c r="I38080" s="72"/>
      <c r="J38080" s="72"/>
      <c r="K38080" s="72"/>
    </row>
    <row r="38081" spans="9:11">
      <c r="I38081" s="72"/>
      <c r="J38081" s="72"/>
      <c r="K38081" s="72"/>
    </row>
    <row r="38082" spans="9:11">
      <c r="I38082" s="72"/>
      <c r="J38082" s="72"/>
      <c r="K38082" s="72"/>
    </row>
    <row r="38083" spans="9:11">
      <c r="I38083" s="72"/>
      <c r="J38083" s="72"/>
      <c r="K38083" s="72"/>
    </row>
    <row r="38084" spans="9:11">
      <c r="I38084" s="72"/>
      <c r="J38084" s="72"/>
      <c r="K38084" s="72"/>
    </row>
    <row r="38085" spans="9:11">
      <c r="I38085" s="72"/>
      <c r="J38085" s="72"/>
      <c r="K38085" s="72"/>
    </row>
    <row r="38086" spans="9:11">
      <c r="I38086" s="72"/>
      <c r="J38086" s="72"/>
      <c r="K38086" s="72"/>
    </row>
    <row r="38087" spans="9:11">
      <c r="I38087" s="72"/>
      <c r="J38087" s="72"/>
      <c r="K38087" s="72"/>
    </row>
    <row r="38088" spans="9:11">
      <c r="I38088" s="72"/>
      <c r="J38088" s="72"/>
      <c r="K38088" s="72"/>
    </row>
    <row r="38089" spans="9:11">
      <c r="I38089" s="72"/>
      <c r="J38089" s="72"/>
      <c r="K38089" s="72"/>
    </row>
    <row r="38090" spans="9:11">
      <c r="I38090" s="72"/>
      <c r="J38090" s="72"/>
      <c r="K38090" s="72"/>
    </row>
    <row r="38091" spans="9:11">
      <c r="I38091" s="72"/>
      <c r="J38091" s="72"/>
      <c r="K38091" s="72"/>
    </row>
    <row r="38092" spans="9:11">
      <c r="I38092" s="72"/>
      <c r="J38092" s="72"/>
      <c r="K38092" s="72"/>
    </row>
    <row r="38093" spans="9:11">
      <c r="I38093" s="72"/>
      <c r="J38093" s="72"/>
      <c r="K38093" s="72"/>
    </row>
    <row r="38094" spans="9:11">
      <c r="I38094" s="72"/>
      <c r="J38094" s="72"/>
      <c r="K38094" s="72"/>
    </row>
    <row r="38095" spans="9:11">
      <c r="I38095" s="72"/>
      <c r="J38095" s="72"/>
      <c r="K38095" s="72"/>
    </row>
    <row r="38096" spans="9:11">
      <c r="I38096" s="72"/>
      <c r="J38096" s="72"/>
      <c r="K38096" s="72"/>
    </row>
    <row r="38097" spans="9:11">
      <c r="I38097" s="72"/>
      <c r="J38097" s="72"/>
      <c r="K38097" s="72"/>
    </row>
    <row r="38098" spans="9:11">
      <c r="I38098" s="72"/>
      <c r="J38098" s="72"/>
      <c r="K38098" s="72"/>
    </row>
    <row r="38099" spans="9:11">
      <c r="I38099" s="72"/>
      <c r="J38099" s="72"/>
      <c r="K38099" s="72"/>
    </row>
    <row r="38100" spans="9:11">
      <c r="I38100" s="72"/>
      <c r="J38100" s="72"/>
      <c r="K38100" s="72"/>
    </row>
    <row r="38101" spans="9:11">
      <c r="I38101" s="72"/>
      <c r="J38101" s="72"/>
      <c r="K38101" s="72"/>
    </row>
    <row r="38102" spans="9:11">
      <c r="I38102" s="72"/>
      <c r="J38102" s="72"/>
      <c r="K38102" s="72"/>
    </row>
    <row r="38103" spans="9:11">
      <c r="I38103" s="72"/>
      <c r="J38103" s="72"/>
      <c r="K38103" s="72"/>
    </row>
    <row r="38104" spans="9:11">
      <c r="I38104" s="72"/>
      <c r="J38104" s="72"/>
      <c r="K38104" s="72"/>
    </row>
    <row r="38105" spans="9:11">
      <c r="I38105" s="72"/>
      <c r="J38105" s="72"/>
      <c r="K38105" s="72"/>
    </row>
    <row r="38106" spans="9:11">
      <c r="I38106" s="72"/>
      <c r="J38106" s="72"/>
      <c r="K38106" s="72"/>
    </row>
    <row r="38107" spans="9:11">
      <c r="I38107" s="72"/>
      <c r="J38107" s="72"/>
      <c r="K38107" s="72"/>
    </row>
    <row r="38108" spans="9:11">
      <c r="I38108" s="72"/>
      <c r="J38108" s="72"/>
      <c r="K38108" s="72"/>
    </row>
    <row r="38109" spans="9:11">
      <c r="I38109" s="72"/>
      <c r="J38109" s="72"/>
      <c r="K38109" s="72"/>
    </row>
    <row r="38110" spans="9:11">
      <c r="I38110" s="72"/>
      <c r="J38110" s="72"/>
      <c r="K38110" s="72"/>
    </row>
    <row r="38111" spans="9:11">
      <c r="I38111" s="72"/>
      <c r="J38111" s="72"/>
      <c r="K38111" s="72"/>
    </row>
    <row r="38112" spans="9:11">
      <c r="I38112" s="72"/>
      <c r="J38112" s="72"/>
      <c r="K38112" s="72"/>
    </row>
    <row r="38113" spans="9:11">
      <c r="I38113" s="72"/>
      <c r="J38113" s="72"/>
      <c r="K38113" s="72"/>
    </row>
    <row r="38114" spans="9:11">
      <c r="I38114" s="72"/>
      <c r="J38114" s="72"/>
      <c r="K38114" s="72"/>
    </row>
    <row r="38115" spans="9:11">
      <c r="I38115" s="72"/>
      <c r="J38115" s="72"/>
      <c r="K38115" s="72"/>
    </row>
    <row r="38116" spans="9:11">
      <c r="I38116" s="72"/>
      <c r="J38116" s="72"/>
      <c r="K38116" s="72"/>
    </row>
    <row r="38117" spans="9:11">
      <c r="I38117" s="72"/>
      <c r="J38117" s="72"/>
      <c r="K38117" s="72"/>
    </row>
    <row r="38118" spans="9:11">
      <c r="I38118" s="72"/>
      <c r="J38118" s="72"/>
      <c r="K38118" s="72"/>
    </row>
    <row r="38119" spans="9:11">
      <c r="I38119" s="72"/>
      <c r="J38119" s="72"/>
      <c r="K38119" s="72"/>
    </row>
    <row r="38120" spans="9:11">
      <c r="I38120" s="72"/>
      <c r="J38120" s="72"/>
      <c r="K38120" s="72"/>
    </row>
    <row r="38121" spans="9:11">
      <c r="I38121" s="72"/>
      <c r="J38121" s="72"/>
      <c r="K38121" s="72"/>
    </row>
    <row r="38122" spans="9:11">
      <c r="I38122" s="72"/>
      <c r="J38122" s="72"/>
      <c r="K38122" s="72"/>
    </row>
    <row r="38123" spans="9:11">
      <c r="I38123" s="72"/>
      <c r="J38123" s="72"/>
      <c r="K38123" s="72"/>
    </row>
    <row r="38124" spans="9:11">
      <c r="I38124" s="72"/>
      <c r="J38124" s="72"/>
      <c r="K38124" s="72"/>
    </row>
    <row r="38125" spans="9:11">
      <c r="I38125" s="72"/>
      <c r="J38125" s="72"/>
      <c r="K38125" s="72"/>
    </row>
    <row r="38126" spans="9:11">
      <c r="I38126" s="72"/>
      <c r="J38126" s="72"/>
      <c r="K38126" s="72"/>
    </row>
    <row r="38127" spans="9:11">
      <c r="I38127" s="72"/>
      <c r="J38127" s="72"/>
      <c r="K38127" s="72"/>
    </row>
    <row r="38128" spans="9:11">
      <c r="I38128" s="72"/>
      <c r="J38128" s="72"/>
      <c r="K38128" s="72"/>
    </row>
    <row r="38129" spans="9:11">
      <c r="I38129" s="72"/>
      <c r="J38129" s="72"/>
      <c r="K38129" s="72"/>
    </row>
    <row r="38130" spans="9:11">
      <c r="I38130" s="72"/>
      <c r="J38130" s="72"/>
      <c r="K38130" s="72"/>
    </row>
    <row r="38131" spans="9:11">
      <c r="I38131" s="72"/>
      <c r="J38131" s="72"/>
      <c r="K38131" s="72"/>
    </row>
    <row r="38132" spans="9:11">
      <c r="I38132" s="72"/>
      <c r="J38132" s="72"/>
      <c r="K38132" s="72"/>
    </row>
    <row r="38133" spans="9:11">
      <c r="I38133" s="72"/>
      <c r="J38133" s="72"/>
      <c r="K38133" s="72"/>
    </row>
    <row r="38134" spans="9:11">
      <c r="I38134" s="72"/>
      <c r="J38134" s="72"/>
      <c r="K38134" s="72"/>
    </row>
    <row r="38135" spans="9:11">
      <c r="I38135" s="72"/>
      <c r="J38135" s="72"/>
      <c r="K38135" s="72"/>
    </row>
    <row r="38136" spans="9:11">
      <c r="I38136" s="72"/>
      <c r="J38136" s="72"/>
      <c r="K38136" s="72"/>
    </row>
    <row r="38137" spans="9:11">
      <c r="I38137" s="72"/>
      <c r="J38137" s="72"/>
      <c r="K38137" s="72"/>
    </row>
    <row r="38138" spans="9:11">
      <c r="I38138" s="72"/>
      <c r="J38138" s="72"/>
      <c r="K38138" s="72"/>
    </row>
    <row r="38139" spans="9:11">
      <c r="I38139" s="72"/>
      <c r="J38139" s="72"/>
      <c r="K38139" s="72"/>
    </row>
    <row r="38140" spans="9:11">
      <c r="I38140" s="72"/>
      <c r="J38140" s="72"/>
      <c r="K38140" s="72"/>
    </row>
    <row r="38141" spans="9:11">
      <c r="I38141" s="72"/>
      <c r="J38141" s="72"/>
      <c r="K38141" s="72"/>
    </row>
    <row r="38142" spans="9:11">
      <c r="I38142" s="72"/>
      <c r="J38142" s="72"/>
      <c r="K38142" s="72"/>
    </row>
    <row r="38143" spans="9:11">
      <c r="I38143" s="72"/>
      <c r="J38143" s="72"/>
      <c r="K38143" s="72"/>
    </row>
    <row r="38144" spans="9:11">
      <c r="I38144" s="72"/>
      <c r="J38144" s="72"/>
      <c r="K38144" s="72"/>
    </row>
    <row r="38145" spans="9:11">
      <c r="I38145" s="72"/>
      <c r="J38145" s="72"/>
      <c r="K38145" s="72"/>
    </row>
    <row r="38146" spans="9:11">
      <c r="I38146" s="72"/>
      <c r="J38146" s="72"/>
      <c r="K38146" s="72"/>
    </row>
    <row r="38147" spans="9:11">
      <c r="I38147" s="72"/>
      <c r="J38147" s="72"/>
      <c r="K38147" s="72"/>
    </row>
    <row r="38148" spans="9:11">
      <c r="I38148" s="72"/>
      <c r="J38148" s="72"/>
      <c r="K38148" s="72"/>
    </row>
    <row r="38149" spans="9:11">
      <c r="I38149" s="72"/>
      <c r="J38149" s="72"/>
      <c r="K38149" s="72"/>
    </row>
    <row r="38150" spans="9:11">
      <c r="I38150" s="72"/>
      <c r="J38150" s="72"/>
      <c r="K38150" s="72"/>
    </row>
    <row r="38151" spans="9:11">
      <c r="I38151" s="72"/>
      <c r="J38151" s="72"/>
      <c r="K38151" s="72"/>
    </row>
    <row r="38152" spans="9:11">
      <c r="I38152" s="72"/>
      <c r="J38152" s="72"/>
      <c r="K38152" s="72"/>
    </row>
    <row r="38153" spans="9:11">
      <c r="I38153" s="72"/>
      <c r="J38153" s="72"/>
      <c r="K38153" s="72"/>
    </row>
    <row r="38154" spans="9:11">
      <c r="I38154" s="72"/>
      <c r="J38154" s="72"/>
      <c r="K38154" s="72"/>
    </row>
    <row r="38155" spans="9:11">
      <c r="I38155" s="72"/>
      <c r="J38155" s="72"/>
      <c r="K38155" s="72"/>
    </row>
    <row r="38156" spans="9:11">
      <c r="I38156" s="72"/>
      <c r="J38156" s="72"/>
      <c r="K38156" s="72"/>
    </row>
    <row r="38157" spans="9:11">
      <c r="I38157" s="72"/>
      <c r="J38157" s="72"/>
      <c r="K38157" s="72"/>
    </row>
    <row r="38158" spans="9:11">
      <c r="I38158" s="72"/>
      <c r="J38158" s="72"/>
      <c r="K38158" s="72"/>
    </row>
    <row r="38159" spans="9:11">
      <c r="I38159" s="72"/>
      <c r="J38159" s="72"/>
      <c r="K38159" s="72"/>
    </row>
    <row r="38160" spans="9:11">
      <c r="I38160" s="72"/>
      <c r="J38160" s="72"/>
      <c r="K38160" s="72"/>
    </row>
    <row r="38161" spans="9:11">
      <c r="I38161" s="72"/>
      <c r="J38161" s="72"/>
      <c r="K38161" s="72"/>
    </row>
    <row r="38162" spans="9:11">
      <c r="I38162" s="72"/>
      <c r="J38162" s="72"/>
      <c r="K38162" s="72"/>
    </row>
    <row r="38163" spans="9:11">
      <c r="I38163" s="72"/>
      <c r="J38163" s="72"/>
      <c r="K38163" s="72"/>
    </row>
    <row r="38164" spans="9:11">
      <c r="I38164" s="72"/>
      <c r="J38164" s="72"/>
      <c r="K38164" s="72"/>
    </row>
    <row r="38165" spans="9:11">
      <c r="I38165" s="72"/>
      <c r="J38165" s="72"/>
      <c r="K38165" s="72"/>
    </row>
    <row r="38166" spans="9:11">
      <c r="I38166" s="72"/>
      <c r="J38166" s="72"/>
      <c r="K38166" s="72"/>
    </row>
    <row r="38167" spans="9:11">
      <c r="I38167" s="72"/>
      <c r="J38167" s="72"/>
      <c r="K38167" s="72"/>
    </row>
    <row r="38168" spans="9:11">
      <c r="I38168" s="72"/>
      <c r="J38168" s="72"/>
      <c r="K38168" s="72"/>
    </row>
    <row r="38169" spans="9:11">
      <c r="I38169" s="72"/>
      <c r="J38169" s="72"/>
      <c r="K38169" s="72"/>
    </row>
    <row r="38170" spans="9:11">
      <c r="I38170" s="72"/>
      <c r="J38170" s="72"/>
      <c r="K38170" s="72"/>
    </row>
    <row r="38171" spans="9:11">
      <c r="I38171" s="72"/>
      <c r="J38171" s="72"/>
      <c r="K38171" s="72"/>
    </row>
    <row r="38172" spans="9:11">
      <c r="I38172" s="72"/>
      <c r="J38172" s="72"/>
      <c r="K38172" s="72"/>
    </row>
    <row r="38173" spans="9:11">
      <c r="I38173" s="72"/>
      <c r="J38173" s="72"/>
      <c r="K38173" s="72"/>
    </row>
    <row r="38174" spans="9:11">
      <c r="I38174" s="72"/>
      <c r="J38174" s="72"/>
      <c r="K38174" s="72"/>
    </row>
    <row r="38175" spans="9:11">
      <c r="I38175" s="72"/>
      <c r="J38175" s="72"/>
      <c r="K38175" s="72"/>
    </row>
    <row r="38176" spans="9:11">
      <c r="I38176" s="72"/>
      <c r="J38176" s="72"/>
      <c r="K38176" s="72"/>
    </row>
    <row r="38177" spans="9:11">
      <c r="I38177" s="72"/>
      <c r="J38177" s="72"/>
      <c r="K38177" s="72"/>
    </row>
    <row r="38178" spans="9:11">
      <c r="I38178" s="72"/>
      <c r="J38178" s="72"/>
      <c r="K38178" s="72"/>
    </row>
    <row r="38179" spans="9:11">
      <c r="I38179" s="72"/>
      <c r="J38179" s="72"/>
      <c r="K38179" s="72"/>
    </row>
    <row r="38180" spans="9:11">
      <c r="I38180" s="72"/>
      <c r="J38180" s="72"/>
      <c r="K38180" s="72"/>
    </row>
    <row r="38181" spans="9:11">
      <c r="I38181" s="72"/>
      <c r="J38181" s="72"/>
      <c r="K38181" s="72"/>
    </row>
    <row r="38182" spans="9:11">
      <c r="I38182" s="72"/>
      <c r="J38182" s="72"/>
      <c r="K38182" s="72"/>
    </row>
    <row r="38183" spans="9:11">
      <c r="I38183" s="72"/>
      <c r="J38183" s="72"/>
      <c r="K38183" s="72"/>
    </row>
    <row r="38184" spans="9:11">
      <c r="I38184" s="72"/>
      <c r="J38184" s="72"/>
      <c r="K38184" s="72"/>
    </row>
    <row r="38185" spans="9:11">
      <c r="I38185" s="72"/>
      <c r="J38185" s="72"/>
      <c r="K38185" s="72"/>
    </row>
    <row r="38186" spans="9:11">
      <c r="I38186" s="72"/>
      <c r="J38186" s="72"/>
      <c r="K38186" s="72"/>
    </row>
    <row r="38187" spans="9:11">
      <c r="I38187" s="72"/>
      <c r="J38187" s="72"/>
      <c r="K38187" s="72"/>
    </row>
    <row r="38188" spans="9:11">
      <c r="I38188" s="72"/>
      <c r="J38188" s="72"/>
      <c r="K38188" s="72"/>
    </row>
    <row r="38189" spans="9:11">
      <c r="I38189" s="72"/>
      <c r="J38189" s="72"/>
      <c r="K38189" s="72"/>
    </row>
    <row r="38190" spans="9:11">
      <c r="I38190" s="72"/>
      <c r="J38190" s="72"/>
      <c r="K38190" s="72"/>
    </row>
    <row r="38191" spans="9:11">
      <c r="I38191" s="72"/>
      <c r="J38191" s="72"/>
      <c r="K38191" s="72"/>
    </row>
    <row r="38192" spans="9:11">
      <c r="I38192" s="72"/>
      <c r="J38192" s="72"/>
      <c r="K38192" s="72"/>
    </row>
    <row r="38193" spans="9:11">
      <c r="I38193" s="72"/>
      <c r="J38193" s="72"/>
      <c r="K38193" s="72"/>
    </row>
    <row r="38194" spans="9:11">
      <c r="I38194" s="72"/>
      <c r="J38194" s="72"/>
      <c r="K38194" s="72"/>
    </row>
    <row r="38195" spans="9:11">
      <c r="I38195" s="72"/>
      <c r="J38195" s="72"/>
      <c r="K38195" s="72"/>
    </row>
    <row r="38196" spans="9:11">
      <c r="I38196" s="72"/>
      <c r="J38196" s="72"/>
      <c r="K38196" s="72"/>
    </row>
    <row r="38197" spans="9:11">
      <c r="I38197" s="72"/>
      <c r="J38197" s="72"/>
      <c r="K38197" s="72"/>
    </row>
    <row r="38198" spans="9:11">
      <c r="I38198" s="72"/>
      <c r="J38198" s="72"/>
      <c r="K38198" s="72"/>
    </row>
    <row r="38199" spans="9:11">
      <c r="I38199" s="72"/>
      <c r="J38199" s="72"/>
      <c r="K38199" s="72"/>
    </row>
    <row r="38200" spans="9:11">
      <c r="I38200" s="72"/>
      <c r="J38200" s="72"/>
      <c r="K38200" s="72"/>
    </row>
    <row r="38201" spans="9:11">
      <c r="I38201" s="72"/>
      <c r="J38201" s="72"/>
      <c r="K38201" s="72"/>
    </row>
    <row r="38202" spans="9:11">
      <c r="I38202" s="72"/>
      <c r="J38202" s="72"/>
      <c r="K38202" s="72"/>
    </row>
    <row r="38203" spans="9:11">
      <c r="I38203" s="72"/>
      <c r="J38203" s="72"/>
      <c r="K38203" s="72"/>
    </row>
    <row r="38204" spans="9:11">
      <c r="I38204" s="72"/>
      <c r="J38204" s="72"/>
      <c r="K38204" s="72"/>
    </row>
    <row r="38205" spans="9:11">
      <c r="I38205" s="72"/>
      <c r="J38205" s="72"/>
      <c r="K38205" s="72"/>
    </row>
    <row r="38206" spans="9:11">
      <c r="I38206" s="72"/>
      <c r="J38206" s="72"/>
      <c r="K38206" s="72"/>
    </row>
    <row r="38207" spans="9:11">
      <c r="I38207" s="72"/>
      <c r="J38207" s="72"/>
      <c r="K38207" s="72"/>
    </row>
    <row r="38208" spans="9:11">
      <c r="I38208" s="72"/>
      <c r="J38208" s="72"/>
      <c r="K38208" s="72"/>
    </row>
    <row r="38209" spans="9:11">
      <c r="I38209" s="72"/>
      <c r="J38209" s="72"/>
      <c r="K38209" s="72"/>
    </row>
    <row r="38210" spans="9:11">
      <c r="I38210" s="72"/>
      <c r="J38210" s="72"/>
      <c r="K38210" s="72"/>
    </row>
    <row r="38211" spans="9:11">
      <c r="I38211" s="72"/>
      <c r="J38211" s="72"/>
      <c r="K38211" s="72"/>
    </row>
    <row r="38212" spans="9:11">
      <c r="I38212" s="72"/>
      <c r="J38212" s="72"/>
      <c r="K38212" s="72"/>
    </row>
    <row r="38213" spans="9:11">
      <c r="I38213" s="72"/>
      <c r="J38213" s="72"/>
      <c r="K38213" s="72"/>
    </row>
    <row r="38214" spans="9:11">
      <c r="I38214" s="72"/>
      <c r="J38214" s="72"/>
      <c r="K38214" s="72"/>
    </row>
    <row r="38215" spans="9:11">
      <c r="I38215" s="72"/>
      <c r="J38215" s="72"/>
      <c r="K38215" s="72"/>
    </row>
    <row r="38216" spans="9:11">
      <c r="I38216" s="72"/>
      <c r="J38216" s="72"/>
      <c r="K38216" s="72"/>
    </row>
    <row r="38217" spans="9:11">
      <c r="I38217" s="72"/>
      <c r="J38217" s="72"/>
      <c r="K38217" s="72"/>
    </row>
    <row r="38218" spans="9:11">
      <c r="I38218" s="72"/>
      <c r="J38218" s="72"/>
      <c r="K38218" s="72"/>
    </row>
    <row r="38219" spans="9:11">
      <c r="I38219" s="72"/>
      <c r="J38219" s="72"/>
      <c r="K38219" s="72"/>
    </row>
    <row r="38220" spans="9:11">
      <c r="I38220" s="72"/>
      <c r="J38220" s="72"/>
      <c r="K38220" s="72"/>
    </row>
    <row r="38221" spans="9:11">
      <c r="I38221" s="72"/>
      <c r="J38221" s="72"/>
      <c r="K38221" s="72"/>
    </row>
    <row r="38222" spans="9:11">
      <c r="I38222" s="72"/>
      <c r="J38222" s="72"/>
      <c r="K38222" s="72"/>
    </row>
    <row r="38223" spans="9:11">
      <c r="I38223" s="72"/>
      <c r="J38223" s="72"/>
      <c r="K38223" s="72"/>
    </row>
    <row r="38224" spans="9:11">
      <c r="I38224" s="72"/>
      <c r="J38224" s="72"/>
      <c r="K38224" s="72"/>
    </row>
    <row r="38225" spans="9:11">
      <c r="I38225" s="72"/>
      <c r="J38225" s="72"/>
      <c r="K38225" s="72"/>
    </row>
    <row r="38226" spans="9:11">
      <c r="I38226" s="72"/>
      <c r="J38226" s="72"/>
      <c r="K38226" s="72"/>
    </row>
    <row r="38227" spans="9:11">
      <c r="I38227" s="72"/>
      <c r="J38227" s="72"/>
      <c r="K38227" s="72"/>
    </row>
    <row r="38228" spans="9:11">
      <c r="I38228" s="72"/>
      <c r="J38228" s="72"/>
      <c r="K38228" s="72"/>
    </row>
    <row r="38229" spans="9:11">
      <c r="I38229" s="72"/>
      <c r="J38229" s="72"/>
      <c r="K38229" s="72"/>
    </row>
    <row r="38230" spans="9:11">
      <c r="I38230" s="72"/>
      <c r="J38230" s="72"/>
      <c r="K38230" s="72"/>
    </row>
    <row r="38231" spans="9:11">
      <c r="I38231" s="72"/>
      <c r="J38231" s="72"/>
      <c r="K38231" s="72"/>
    </row>
    <row r="38232" spans="9:11">
      <c r="I38232" s="72"/>
      <c r="J38232" s="72"/>
      <c r="K38232" s="72"/>
    </row>
    <row r="38233" spans="9:11">
      <c r="I38233" s="72"/>
      <c r="J38233" s="72"/>
      <c r="K38233" s="72"/>
    </row>
    <row r="38234" spans="9:11">
      <c r="I38234" s="72"/>
      <c r="J38234" s="72"/>
      <c r="K38234" s="72"/>
    </row>
    <row r="38235" spans="9:11">
      <c r="I38235" s="72"/>
      <c r="J38235" s="72"/>
      <c r="K38235" s="72"/>
    </row>
    <row r="38236" spans="9:11">
      <c r="I38236" s="72"/>
      <c r="J38236" s="72"/>
      <c r="K38236" s="72"/>
    </row>
    <row r="38237" spans="9:11">
      <c r="I38237" s="72"/>
      <c r="J38237" s="72"/>
      <c r="K38237" s="72"/>
    </row>
    <row r="38238" spans="9:11">
      <c r="I38238" s="72"/>
      <c r="J38238" s="72"/>
      <c r="K38238" s="72"/>
    </row>
    <row r="38239" spans="9:11">
      <c r="I38239" s="72"/>
      <c r="J38239" s="72"/>
      <c r="K38239" s="72"/>
    </row>
    <row r="38240" spans="9:11">
      <c r="I38240" s="72"/>
      <c r="J38240" s="72"/>
      <c r="K38240" s="72"/>
    </row>
    <row r="38241" spans="9:11">
      <c r="I38241" s="72"/>
      <c r="J38241" s="72"/>
      <c r="K38241" s="72"/>
    </row>
    <row r="38242" spans="9:11">
      <c r="I38242" s="72"/>
      <c r="J38242" s="72"/>
      <c r="K38242" s="72"/>
    </row>
    <row r="38243" spans="9:11">
      <c r="I38243" s="72"/>
      <c r="J38243" s="72"/>
      <c r="K38243" s="72"/>
    </row>
    <row r="38244" spans="9:11">
      <c r="I38244" s="72"/>
      <c r="J38244" s="72"/>
      <c r="K38244" s="72"/>
    </row>
    <row r="38245" spans="9:11">
      <c r="I38245" s="72"/>
      <c r="J38245" s="72"/>
      <c r="K38245" s="72"/>
    </row>
    <row r="38246" spans="9:11">
      <c r="I38246" s="72"/>
      <c r="J38246" s="72"/>
      <c r="K38246" s="72"/>
    </row>
    <row r="38247" spans="9:11">
      <c r="I38247" s="72"/>
      <c r="J38247" s="72"/>
      <c r="K38247" s="72"/>
    </row>
    <row r="38248" spans="9:11">
      <c r="I38248" s="72"/>
      <c r="J38248" s="72"/>
      <c r="K38248" s="72"/>
    </row>
    <row r="38249" spans="9:11">
      <c r="I38249" s="72"/>
      <c r="J38249" s="72"/>
      <c r="K38249" s="72"/>
    </row>
    <row r="38250" spans="9:11">
      <c r="I38250" s="72"/>
      <c r="J38250" s="72"/>
      <c r="K38250" s="72"/>
    </row>
    <row r="38251" spans="9:11">
      <c r="I38251" s="72"/>
      <c r="J38251" s="72"/>
      <c r="K38251" s="72"/>
    </row>
    <row r="38252" spans="9:11">
      <c r="I38252" s="72"/>
      <c r="J38252" s="72"/>
      <c r="K38252" s="72"/>
    </row>
    <row r="38253" spans="9:11">
      <c r="I38253" s="72"/>
      <c r="J38253" s="72"/>
      <c r="K38253" s="72"/>
    </row>
    <row r="38254" spans="9:11">
      <c r="I38254" s="72"/>
      <c r="J38254" s="72"/>
      <c r="K38254" s="72"/>
    </row>
    <row r="38255" spans="9:11">
      <c r="I38255" s="72"/>
      <c r="J38255" s="72"/>
      <c r="K38255" s="72"/>
    </row>
    <row r="38256" spans="9:11">
      <c r="I38256" s="72"/>
      <c r="J38256" s="72"/>
      <c r="K38256" s="72"/>
    </row>
    <row r="38257" spans="9:11">
      <c r="I38257" s="72"/>
      <c r="J38257" s="72"/>
      <c r="K38257" s="72"/>
    </row>
    <row r="38258" spans="9:11">
      <c r="I38258" s="72"/>
      <c r="J38258" s="72"/>
      <c r="K38258" s="72"/>
    </row>
    <row r="38259" spans="9:11">
      <c r="I38259" s="72"/>
      <c r="J38259" s="72"/>
      <c r="K38259" s="72"/>
    </row>
    <row r="38260" spans="9:11">
      <c r="I38260" s="72"/>
      <c r="J38260" s="72"/>
      <c r="K38260" s="72"/>
    </row>
    <row r="38261" spans="9:11">
      <c r="I38261" s="72"/>
      <c r="J38261" s="72"/>
      <c r="K38261" s="72"/>
    </row>
    <row r="38262" spans="9:11">
      <c r="I38262" s="72"/>
      <c r="J38262" s="72"/>
      <c r="K38262" s="72"/>
    </row>
    <row r="38263" spans="9:11">
      <c r="I38263" s="72"/>
      <c r="J38263" s="72"/>
      <c r="K38263" s="72"/>
    </row>
    <row r="38264" spans="9:11">
      <c r="I38264" s="72"/>
      <c r="J38264" s="72"/>
      <c r="K38264" s="72"/>
    </row>
    <row r="38265" spans="9:11">
      <c r="I38265" s="72"/>
      <c r="J38265" s="72"/>
      <c r="K38265" s="72"/>
    </row>
    <row r="38266" spans="9:11">
      <c r="I38266" s="72"/>
      <c r="J38266" s="72"/>
      <c r="K38266" s="72"/>
    </row>
    <row r="38267" spans="9:11">
      <c r="I38267" s="72"/>
      <c r="J38267" s="72"/>
      <c r="K38267" s="72"/>
    </row>
    <row r="38268" spans="9:11">
      <c r="I38268" s="72"/>
      <c r="J38268" s="72"/>
      <c r="K38268" s="72"/>
    </row>
    <row r="38269" spans="9:11">
      <c r="I38269" s="72"/>
      <c r="J38269" s="72"/>
      <c r="K38269" s="72"/>
    </row>
    <row r="38270" spans="9:11">
      <c r="I38270" s="72"/>
      <c r="J38270" s="72"/>
      <c r="K38270" s="72"/>
    </row>
    <row r="38271" spans="9:11">
      <c r="I38271" s="72"/>
      <c r="J38271" s="72"/>
      <c r="K38271" s="72"/>
    </row>
    <row r="38272" spans="9:11">
      <c r="I38272" s="72"/>
      <c r="J38272" s="72"/>
      <c r="K38272" s="72"/>
    </row>
    <row r="38273" spans="9:11">
      <c r="I38273" s="72"/>
      <c r="J38273" s="72"/>
      <c r="K38273" s="72"/>
    </row>
    <row r="38274" spans="9:11">
      <c r="I38274" s="72"/>
      <c r="J38274" s="72"/>
      <c r="K38274" s="72"/>
    </row>
    <row r="38275" spans="9:11">
      <c r="I38275" s="72"/>
      <c r="J38275" s="72"/>
      <c r="K38275" s="72"/>
    </row>
    <row r="38276" spans="9:11">
      <c r="I38276" s="72"/>
      <c r="J38276" s="72"/>
      <c r="K38276" s="72"/>
    </row>
    <row r="38277" spans="9:11">
      <c r="I38277" s="72"/>
      <c r="J38277" s="72"/>
      <c r="K38277" s="72"/>
    </row>
    <row r="38278" spans="9:11">
      <c r="I38278" s="72"/>
      <c r="J38278" s="72"/>
      <c r="K38278" s="72"/>
    </row>
    <row r="38279" spans="9:11">
      <c r="I38279" s="72"/>
      <c r="J38279" s="72"/>
      <c r="K38279" s="72"/>
    </row>
    <row r="38280" spans="9:11">
      <c r="I38280" s="72"/>
      <c r="J38280" s="72"/>
      <c r="K38280" s="72"/>
    </row>
    <row r="38281" spans="9:11">
      <c r="I38281" s="72"/>
      <c r="J38281" s="72"/>
      <c r="K38281" s="72"/>
    </row>
    <row r="38282" spans="9:11">
      <c r="I38282" s="72"/>
      <c r="J38282" s="72"/>
      <c r="K38282" s="72"/>
    </row>
    <row r="38283" spans="9:11">
      <c r="I38283" s="72"/>
      <c r="J38283" s="72"/>
      <c r="K38283" s="72"/>
    </row>
    <row r="38284" spans="9:11">
      <c r="I38284" s="72"/>
      <c r="J38284" s="72"/>
      <c r="K38284" s="72"/>
    </row>
    <row r="38285" spans="9:11">
      <c r="I38285" s="72"/>
      <c r="J38285" s="72"/>
      <c r="K38285" s="72"/>
    </row>
    <row r="38286" spans="9:11">
      <c r="I38286" s="72"/>
      <c r="J38286" s="72"/>
      <c r="K38286" s="72"/>
    </row>
    <row r="38287" spans="9:11">
      <c r="I38287" s="72"/>
      <c r="J38287" s="72"/>
      <c r="K38287" s="72"/>
    </row>
    <row r="38288" spans="9:11">
      <c r="I38288" s="72"/>
      <c r="J38288" s="72"/>
      <c r="K38288" s="72"/>
    </row>
    <row r="38289" spans="9:11">
      <c r="I38289" s="72"/>
      <c r="J38289" s="72"/>
      <c r="K38289" s="72"/>
    </row>
    <row r="38290" spans="9:11">
      <c r="I38290" s="72"/>
      <c r="J38290" s="72"/>
      <c r="K38290" s="72"/>
    </row>
    <row r="38291" spans="9:11">
      <c r="I38291" s="72"/>
      <c r="J38291" s="72"/>
      <c r="K38291" s="72"/>
    </row>
    <row r="38292" spans="9:11">
      <c r="I38292" s="72"/>
      <c r="J38292" s="72"/>
      <c r="K38292" s="72"/>
    </row>
    <row r="38293" spans="9:11">
      <c r="I38293" s="72"/>
      <c r="J38293" s="72"/>
      <c r="K38293" s="72"/>
    </row>
    <row r="38294" spans="9:11">
      <c r="I38294" s="72"/>
      <c r="J38294" s="72"/>
      <c r="K38294" s="72"/>
    </row>
    <row r="38295" spans="9:11">
      <c r="I38295" s="72"/>
      <c r="J38295" s="72"/>
      <c r="K38295" s="72"/>
    </row>
    <row r="38296" spans="9:11">
      <c r="I38296" s="72"/>
      <c r="J38296" s="72"/>
      <c r="K38296" s="72"/>
    </row>
    <row r="38297" spans="9:11">
      <c r="I38297" s="72"/>
      <c r="J38297" s="72"/>
      <c r="K38297" s="72"/>
    </row>
    <row r="38298" spans="9:11">
      <c r="I38298" s="72"/>
      <c r="J38298" s="72"/>
      <c r="K38298" s="72"/>
    </row>
    <row r="38299" spans="9:11">
      <c r="I38299" s="72"/>
      <c r="J38299" s="72"/>
      <c r="K38299" s="72"/>
    </row>
    <row r="38300" spans="9:11">
      <c r="I38300" s="72"/>
      <c r="J38300" s="72"/>
      <c r="K38300" s="72"/>
    </row>
    <row r="38301" spans="9:11">
      <c r="I38301" s="72"/>
      <c r="J38301" s="72"/>
      <c r="K38301" s="72"/>
    </row>
    <row r="38302" spans="9:11">
      <c r="I38302" s="72"/>
      <c r="J38302" s="72"/>
      <c r="K38302" s="72"/>
    </row>
    <row r="38303" spans="9:11">
      <c r="I38303" s="72"/>
      <c r="J38303" s="72"/>
      <c r="K38303" s="72"/>
    </row>
    <row r="38304" spans="9:11">
      <c r="I38304" s="72"/>
      <c r="J38304" s="72"/>
      <c r="K38304" s="72"/>
    </row>
    <row r="38305" spans="9:11">
      <c r="I38305" s="72"/>
      <c r="J38305" s="72"/>
      <c r="K38305" s="72"/>
    </row>
    <row r="38306" spans="9:11">
      <c r="I38306" s="72"/>
      <c r="J38306" s="72"/>
      <c r="K38306" s="72"/>
    </row>
    <row r="38307" spans="9:11">
      <c r="I38307" s="72"/>
      <c r="J38307" s="72"/>
      <c r="K38307" s="72"/>
    </row>
    <row r="38308" spans="9:11">
      <c r="I38308" s="72"/>
      <c r="J38308" s="72"/>
      <c r="K38308" s="72"/>
    </row>
    <row r="38309" spans="9:11">
      <c r="I38309" s="72"/>
      <c r="J38309" s="72"/>
      <c r="K38309" s="72"/>
    </row>
    <row r="38310" spans="9:11">
      <c r="I38310" s="72"/>
      <c r="J38310" s="72"/>
      <c r="K38310" s="72"/>
    </row>
    <row r="38311" spans="9:11">
      <c r="I38311" s="72"/>
      <c r="J38311" s="72"/>
      <c r="K38311" s="72"/>
    </row>
    <row r="38312" spans="9:11">
      <c r="I38312" s="72"/>
      <c r="J38312" s="72"/>
      <c r="K38312" s="72"/>
    </row>
    <row r="38313" spans="9:11">
      <c r="I38313" s="72"/>
      <c r="J38313" s="72"/>
      <c r="K38313" s="72"/>
    </row>
    <row r="38314" spans="9:11">
      <c r="I38314" s="72"/>
      <c r="J38314" s="72"/>
      <c r="K38314" s="72"/>
    </row>
    <row r="38315" spans="9:11">
      <c r="I38315" s="72"/>
      <c r="J38315" s="72"/>
      <c r="K38315" s="72"/>
    </row>
    <row r="38316" spans="9:11">
      <c r="I38316" s="72"/>
      <c r="J38316" s="72"/>
      <c r="K38316" s="72"/>
    </row>
    <row r="38317" spans="9:11">
      <c r="I38317" s="72"/>
      <c r="J38317" s="72"/>
      <c r="K38317" s="72"/>
    </row>
    <row r="38318" spans="9:11">
      <c r="I38318" s="72"/>
      <c r="J38318" s="72"/>
      <c r="K38318" s="72"/>
    </row>
    <row r="38319" spans="9:11">
      <c r="I38319" s="72"/>
      <c r="J38319" s="72"/>
      <c r="K38319" s="72"/>
    </row>
    <row r="38320" spans="9:11">
      <c r="I38320" s="72"/>
      <c r="J38320" s="72"/>
      <c r="K38320" s="72"/>
    </row>
    <row r="38321" spans="9:11">
      <c r="I38321" s="72"/>
      <c r="J38321" s="72"/>
      <c r="K38321" s="72"/>
    </row>
    <row r="38322" spans="9:11">
      <c r="I38322" s="72"/>
      <c r="J38322" s="72"/>
      <c r="K38322" s="72"/>
    </row>
    <row r="38323" spans="9:11">
      <c r="I38323" s="72"/>
      <c r="J38323" s="72"/>
      <c r="K38323" s="72"/>
    </row>
    <row r="38324" spans="9:11">
      <c r="I38324" s="72"/>
      <c r="J38324" s="72"/>
      <c r="K38324" s="72"/>
    </row>
    <row r="38325" spans="9:11">
      <c r="I38325" s="72"/>
      <c r="J38325" s="72"/>
      <c r="K38325" s="72"/>
    </row>
    <row r="38326" spans="9:11">
      <c r="I38326" s="72"/>
      <c r="J38326" s="72"/>
      <c r="K38326" s="72"/>
    </row>
    <row r="38327" spans="9:11">
      <c r="I38327" s="72"/>
      <c r="J38327" s="72"/>
      <c r="K38327" s="72"/>
    </row>
    <row r="38328" spans="9:11">
      <c r="I38328" s="72"/>
      <c r="J38328" s="72"/>
      <c r="K38328" s="72"/>
    </row>
    <row r="38329" spans="9:11">
      <c r="I38329" s="72"/>
      <c r="J38329" s="72"/>
      <c r="K38329" s="72"/>
    </row>
    <row r="38330" spans="9:11">
      <c r="I38330" s="72"/>
      <c r="J38330" s="72"/>
      <c r="K38330" s="72"/>
    </row>
    <row r="38331" spans="9:11">
      <c r="I38331" s="72"/>
      <c r="J38331" s="72"/>
      <c r="K38331" s="72"/>
    </row>
    <row r="38332" spans="9:11">
      <c r="I38332" s="72"/>
      <c r="J38332" s="72"/>
      <c r="K38332" s="72"/>
    </row>
    <row r="38333" spans="9:11">
      <c r="I38333" s="72"/>
      <c r="J38333" s="72"/>
      <c r="K38333" s="72"/>
    </row>
    <row r="38334" spans="9:11">
      <c r="I38334" s="72"/>
      <c r="J38334" s="72"/>
      <c r="K38334" s="72"/>
    </row>
    <row r="38335" spans="9:11">
      <c r="I38335" s="72"/>
      <c r="J38335" s="72"/>
      <c r="K38335" s="72"/>
    </row>
    <row r="38336" spans="9:11">
      <c r="I38336" s="72"/>
      <c r="J38336" s="72"/>
      <c r="K38336" s="72"/>
    </row>
    <row r="38337" spans="9:11">
      <c r="I38337" s="72"/>
      <c r="J38337" s="72"/>
      <c r="K38337" s="72"/>
    </row>
    <row r="38338" spans="9:11">
      <c r="I38338" s="72"/>
      <c r="J38338" s="72"/>
      <c r="K38338" s="72"/>
    </row>
    <row r="38339" spans="9:11">
      <c r="I38339" s="72"/>
      <c r="J38339" s="72"/>
      <c r="K38339" s="72"/>
    </row>
    <row r="38340" spans="9:11">
      <c r="I38340" s="72"/>
      <c r="J38340" s="72"/>
      <c r="K38340" s="72"/>
    </row>
    <row r="38341" spans="9:11">
      <c r="I38341" s="72"/>
      <c r="J38341" s="72"/>
      <c r="K38341" s="72"/>
    </row>
    <row r="38342" spans="9:11">
      <c r="I38342" s="72"/>
      <c r="J38342" s="72"/>
      <c r="K38342" s="72"/>
    </row>
    <row r="38343" spans="9:11">
      <c r="I38343" s="72"/>
      <c r="J38343" s="72"/>
      <c r="K38343" s="72"/>
    </row>
    <row r="38344" spans="9:11">
      <c r="I38344" s="72"/>
      <c r="J38344" s="72"/>
      <c r="K38344" s="72"/>
    </row>
    <row r="38345" spans="9:11">
      <c r="I38345" s="72"/>
      <c r="J38345" s="72"/>
      <c r="K38345" s="72"/>
    </row>
    <row r="38346" spans="9:11">
      <c r="I38346" s="72"/>
      <c r="J38346" s="72"/>
      <c r="K38346" s="72"/>
    </row>
    <row r="38347" spans="9:11">
      <c r="I38347" s="72"/>
      <c r="J38347" s="72"/>
      <c r="K38347" s="72"/>
    </row>
    <row r="38348" spans="9:11">
      <c r="I38348" s="72"/>
      <c r="J38348" s="72"/>
      <c r="K38348" s="72"/>
    </row>
    <row r="38349" spans="9:11">
      <c r="I38349" s="72"/>
      <c r="J38349" s="72"/>
      <c r="K38349" s="72"/>
    </row>
    <row r="38350" spans="9:11">
      <c r="I38350" s="72"/>
      <c r="J38350" s="72"/>
      <c r="K38350" s="72"/>
    </row>
    <row r="38351" spans="9:11">
      <c r="I38351" s="72"/>
      <c r="J38351" s="72"/>
      <c r="K38351" s="72"/>
    </row>
    <row r="38352" spans="9:11">
      <c r="I38352" s="72"/>
      <c r="J38352" s="72"/>
      <c r="K38352" s="72"/>
    </row>
    <row r="38353" spans="9:11">
      <c r="I38353" s="72"/>
      <c r="J38353" s="72"/>
      <c r="K38353" s="72"/>
    </row>
    <row r="38354" spans="9:11">
      <c r="I38354" s="72"/>
      <c r="J38354" s="72"/>
      <c r="K38354" s="72"/>
    </row>
    <row r="38355" spans="9:11">
      <c r="I38355" s="72"/>
      <c r="J38355" s="72"/>
      <c r="K38355" s="72"/>
    </row>
    <row r="38356" spans="9:11">
      <c r="I38356" s="72"/>
      <c r="J38356" s="72"/>
      <c r="K38356" s="72"/>
    </row>
    <row r="38357" spans="9:11">
      <c r="I38357" s="72"/>
      <c r="J38357" s="72"/>
      <c r="K38357" s="72"/>
    </row>
    <row r="38358" spans="9:11">
      <c r="I38358" s="72"/>
      <c r="J38358" s="72"/>
      <c r="K38358" s="72"/>
    </row>
    <row r="38359" spans="9:11">
      <c r="I38359" s="72"/>
      <c r="J38359" s="72"/>
      <c r="K38359" s="72"/>
    </row>
    <row r="38360" spans="9:11">
      <c r="I38360" s="72"/>
      <c r="J38360" s="72"/>
      <c r="K38360" s="72"/>
    </row>
    <row r="38361" spans="9:11">
      <c r="I38361" s="72"/>
      <c r="J38361" s="72"/>
      <c r="K38361" s="72"/>
    </row>
    <row r="38362" spans="9:11">
      <c r="I38362" s="72"/>
      <c r="J38362" s="72"/>
      <c r="K38362" s="72"/>
    </row>
    <row r="38363" spans="9:11">
      <c r="I38363" s="72"/>
      <c r="J38363" s="72"/>
      <c r="K38363" s="72"/>
    </row>
    <row r="38364" spans="9:11">
      <c r="I38364" s="72"/>
      <c r="J38364" s="72"/>
      <c r="K38364" s="72"/>
    </row>
    <row r="38365" spans="9:11">
      <c r="I38365" s="72"/>
      <c r="J38365" s="72"/>
      <c r="K38365" s="72"/>
    </row>
    <row r="38366" spans="9:11">
      <c r="I38366" s="72"/>
      <c r="J38366" s="72"/>
      <c r="K38366" s="72"/>
    </row>
    <row r="38367" spans="9:11">
      <c r="I38367" s="72"/>
      <c r="J38367" s="72"/>
      <c r="K38367" s="72"/>
    </row>
    <row r="38368" spans="9:11">
      <c r="I38368" s="72"/>
      <c r="J38368" s="72"/>
      <c r="K38368" s="72"/>
    </row>
    <row r="38369" spans="9:11">
      <c r="I38369" s="72"/>
      <c r="J38369" s="72"/>
      <c r="K38369" s="72"/>
    </row>
    <row r="38370" spans="9:11">
      <c r="I38370" s="72"/>
      <c r="J38370" s="72"/>
      <c r="K38370" s="72"/>
    </row>
    <row r="38371" spans="9:11">
      <c r="I38371" s="72"/>
      <c r="J38371" s="72"/>
      <c r="K38371" s="72"/>
    </row>
    <row r="38372" spans="9:11">
      <c r="I38372" s="72"/>
      <c r="J38372" s="72"/>
      <c r="K38372" s="72"/>
    </row>
    <row r="38373" spans="9:11">
      <c r="I38373" s="72"/>
      <c r="J38373" s="72"/>
      <c r="K38373" s="72"/>
    </row>
    <row r="38374" spans="9:11">
      <c r="I38374" s="72"/>
      <c r="J38374" s="72"/>
      <c r="K38374" s="72"/>
    </row>
    <row r="38375" spans="9:11">
      <c r="I38375" s="72"/>
      <c r="J38375" s="72"/>
      <c r="K38375" s="72"/>
    </row>
    <row r="38376" spans="9:11">
      <c r="I38376" s="72"/>
      <c r="J38376" s="72"/>
      <c r="K38376" s="72"/>
    </row>
    <row r="38377" spans="9:11">
      <c r="I38377" s="72"/>
      <c r="J38377" s="72"/>
      <c r="K38377" s="72"/>
    </row>
    <row r="38378" spans="9:11">
      <c r="I38378" s="72"/>
      <c r="J38378" s="72"/>
      <c r="K38378" s="72"/>
    </row>
    <row r="38379" spans="9:11">
      <c r="I38379" s="72"/>
      <c r="J38379" s="72"/>
      <c r="K38379" s="72"/>
    </row>
    <row r="38380" spans="9:11">
      <c r="I38380" s="72"/>
      <c r="J38380" s="72"/>
      <c r="K38380" s="72"/>
    </row>
    <row r="38381" spans="9:11">
      <c r="I38381" s="72"/>
      <c r="J38381" s="72"/>
      <c r="K38381" s="72"/>
    </row>
    <row r="38382" spans="9:11">
      <c r="I38382" s="72"/>
      <c r="J38382" s="72"/>
      <c r="K38382" s="72"/>
    </row>
    <row r="38383" spans="9:11">
      <c r="I38383" s="72"/>
      <c r="J38383" s="72"/>
      <c r="K38383" s="72"/>
    </row>
    <row r="38384" spans="9:11">
      <c r="I38384" s="72"/>
      <c r="J38384" s="72"/>
      <c r="K38384" s="72"/>
    </row>
    <row r="38385" spans="9:11">
      <c r="I38385" s="72"/>
      <c r="J38385" s="72"/>
      <c r="K38385" s="72"/>
    </row>
    <row r="38386" spans="9:11">
      <c r="I38386" s="72"/>
      <c r="J38386" s="72"/>
      <c r="K38386" s="72"/>
    </row>
    <row r="38387" spans="9:11">
      <c r="I38387" s="72"/>
      <c r="J38387" s="72"/>
      <c r="K38387" s="72"/>
    </row>
    <row r="38388" spans="9:11">
      <c r="I38388" s="72"/>
      <c r="J38388" s="72"/>
      <c r="K38388" s="72"/>
    </row>
    <row r="38389" spans="9:11">
      <c r="I38389" s="72"/>
      <c r="J38389" s="72"/>
      <c r="K38389" s="72"/>
    </row>
    <row r="38390" spans="9:11">
      <c r="I38390" s="72"/>
      <c r="J38390" s="72"/>
      <c r="K38390" s="72"/>
    </row>
    <row r="38391" spans="9:11">
      <c r="I38391" s="72"/>
      <c r="J38391" s="72"/>
      <c r="K38391" s="72"/>
    </row>
    <row r="38392" spans="9:11">
      <c r="I38392" s="72"/>
      <c r="J38392" s="72"/>
      <c r="K38392" s="72"/>
    </row>
    <row r="38393" spans="9:11">
      <c r="I38393" s="72"/>
      <c r="J38393" s="72"/>
      <c r="K38393" s="72"/>
    </row>
    <row r="38394" spans="9:11">
      <c r="I38394" s="72"/>
      <c r="J38394" s="72"/>
      <c r="K38394" s="72"/>
    </row>
    <row r="38395" spans="9:11">
      <c r="I38395" s="72"/>
      <c r="J38395" s="72"/>
      <c r="K38395" s="72"/>
    </row>
    <row r="38396" spans="9:11">
      <c r="I38396" s="72"/>
      <c r="J38396" s="72"/>
      <c r="K38396" s="72"/>
    </row>
    <row r="38397" spans="9:11">
      <c r="I38397" s="72"/>
      <c r="J38397" s="72"/>
      <c r="K38397" s="72"/>
    </row>
    <row r="38398" spans="9:11">
      <c r="I38398" s="72"/>
      <c r="J38398" s="72"/>
      <c r="K38398" s="72"/>
    </row>
    <row r="38399" spans="9:11">
      <c r="I38399" s="72"/>
      <c r="J38399" s="72"/>
      <c r="K38399" s="72"/>
    </row>
    <row r="38400" spans="9:11">
      <c r="I38400" s="72"/>
      <c r="J38400" s="72"/>
      <c r="K38400" s="72"/>
    </row>
    <row r="38401" spans="9:11">
      <c r="I38401" s="72"/>
      <c r="J38401" s="72"/>
      <c r="K38401" s="72"/>
    </row>
    <row r="38402" spans="9:11">
      <c r="I38402" s="72"/>
      <c r="J38402" s="72"/>
      <c r="K38402" s="72"/>
    </row>
    <row r="38403" spans="9:11">
      <c r="I38403" s="72"/>
      <c r="J38403" s="72"/>
      <c r="K38403" s="72"/>
    </row>
    <row r="38404" spans="9:11">
      <c r="I38404" s="72"/>
      <c r="J38404" s="72"/>
      <c r="K38404" s="72"/>
    </row>
    <row r="38405" spans="9:11">
      <c r="I38405" s="72"/>
      <c r="J38405" s="72"/>
      <c r="K38405" s="72"/>
    </row>
    <row r="38406" spans="9:11">
      <c r="I38406" s="72"/>
      <c r="J38406" s="72"/>
      <c r="K38406" s="72"/>
    </row>
    <row r="38407" spans="9:11">
      <c r="I38407" s="72"/>
      <c r="J38407" s="72"/>
      <c r="K38407" s="72"/>
    </row>
    <row r="38408" spans="9:11">
      <c r="I38408" s="72"/>
      <c r="J38408" s="72"/>
      <c r="K38408" s="72"/>
    </row>
    <row r="38409" spans="9:11">
      <c r="I38409" s="72"/>
      <c r="J38409" s="72"/>
      <c r="K38409" s="72"/>
    </row>
    <row r="38410" spans="9:11">
      <c r="I38410" s="72"/>
      <c r="J38410" s="72"/>
      <c r="K38410" s="72"/>
    </row>
    <row r="38411" spans="9:11">
      <c r="I38411" s="72"/>
      <c r="J38411" s="72"/>
      <c r="K38411" s="72"/>
    </row>
    <row r="38412" spans="9:11">
      <c r="I38412" s="72"/>
      <c r="J38412" s="72"/>
      <c r="K38412" s="72"/>
    </row>
    <row r="38413" spans="9:11">
      <c r="I38413" s="72"/>
      <c r="J38413" s="72"/>
      <c r="K38413" s="72"/>
    </row>
    <row r="38414" spans="9:11">
      <c r="I38414" s="72"/>
      <c r="J38414" s="72"/>
      <c r="K38414" s="72"/>
    </row>
    <row r="38415" spans="9:11">
      <c r="I38415" s="72"/>
      <c r="J38415" s="72"/>
      <c r="K38415" s="72"/>
    </row>
    <row r="38416" spans="9:11">
      <c r="I38416" s="72"/>
      <c r="J38416" s="72"/>
      <c r="K38416" s="72"/>
    </row>
    <row r="38417" spans="9:11">
      <c r="I38417" s="72"/>
      <c r="J38417" s="72"/>
      <c r="K38417" s="72"/>
    </row>
    <row r="38418" spans="9:11">
      <c r="I38418" s="72"/>
      <c r="J38418" s="72"/>
      <c r="K38418" s="72"/>
    </row>
    <row r="38419" spans="9:11">
      <c r="I38419" s="72"/>
      <c r="J38419" s="72"/>
      <c r="K38419" s="72"/>
    </row>
    <row r="38420" spans="9:11">
      <c r="I38420" s="72"/>
      <c r="J38420" s="72"/>
      <c r="K38420" s="72"/>
    </row>
    <row r="38421" spans="9:11">
      <c r="I38421" s="72"/>
      <c r="J38421" s="72"/>
      <c r="K38421" s="72"/>
    </row>
    <row r="38422" spans="9:11">
      <c r="I38422" s="72"/>
      <c r="J38422" s="72"/>
      <c r="K38422" s="72"/>
    </row>
    <row r="38423" spans="9:11">
      <c r="I38423" s="72"/>
      <c r="J38423" s="72"/>
      <c r="K38423" s="72"/>
    </row>
    <row r="38424" spans="9:11">
      <c r="I38424" s="72"/>
      <c r="J38424" s="72"/>
      <c r="K38424" s="72"/>
    </row>
    <row r="38425" spans="9:11">
      <c r="I38425" s="72"/>
      <c r="J38425" s="72"/>
      <c r="K38425" s="72"/>
    </row>
    <row r="38426" spans="9:11">
      <c r="I38426" s="72"/>
      <c r="J38426" s="72"/>
      <c r="K38426" s="72"/>
    </row>
    <row r="38427" spans="9:11">
      <c r="I38427" s="72"/>
      <c r="J38427" s="72"/>
      <c r="K38427" s="72"/>
    </row>
    <row r="38428" spans="9:11">
      <c r="I38428" s="72"/>
      <c r="J38428" s="72"/>
      <c r="K38428" s="72"/>
    </row>
    <row r="38429" spans="9:11">
      <c r="I38429" s="72"/>
      <c r="J38429" s="72"/>
      <c r="K38429" s="72"/>
    </row>
    <row r="38430" spans="9:11">
      <c r="I38430" s="72"/>
      <c r="J38430" s="72"/>
      <c r="K38430" s="72"/>
    </row>
    <row r="38431" spans="9:11">
      <c r="I38431" s="72"/>
      <c r="J38431" s="72"/>
      <c r="K38431" s="72"/>
    </row>
    <row r="38432" spans="9:11">
      <c r="I38432" s="72"/>
      <c r="J38432" s="72"/>
      <c r="K38432" s="72"/>
    </row>
    <row r="38433" spans="9:11">
      <c r="I38433" s="72"/>
      <c r="J38433" s="72"/>
      <c r="K38433" s="72"/>
    </row>
    <row r="38434" spans="9:11">
      <c r="I38434" s="72"/>
      <c r="J38434" s="72"/>
      <c r="K38434" s="72"/>
    </row>
    <row r="38435" spans="9:11">
      <c r="I38435" s="72"/>
      <c r="J38435" s="72"/>
      <c r="K38435" s="72"/>
    </row>
    <row r="38436" spans="9:11">
      <c r="I38436" s="72"/>
      <c r="J38436" s="72"/>
      <c r="K38436" s="72"/>
    </row>
    <row r="38437" spans="9:11">
      <c r="I38437" s="72"/>
      <c r="J38437" s="72"/>
      <c r="K38437" s="72"/>
    </row>
    <row r="38438" spans="9:11">
      <c r="I38438" s="72"/>
      <c r="J38438" s="72"/>
      <c r="K38438" s="72"/>
    </row>
    <row r="38439" spans="9:11">
      <c r="I38439" s="72"/>
      <c r="J38439" s="72"/>
      <c r="K38439" s="72"/>
    </row>
    <row r="38440" spans="9:11">
      <c r="I38440" s="72"/>
      <c r="J38440" s="72"/>
      <c r="K38440" s="72"/>
    </row>
    <row r="38441" spans="9:11">
      <c r="I38441" s="72"/>
      <c r="J38441" s="72"/>
      <c r="K38441" s="72"/>
    </row>
    <row r="38442" spans="9:11">
      <c r="I38442" s="72"/>
      <c r="J38442" s="72"/>
      <c r="K38442" s="72"/>
    </row>
    <row r="38443" spans="9:11">
      <c r="I38443" s="72"/>
      <c r="J38443" s="72"/>
      <c r="K38443" s="72"/>
    </row>
    <row r="38444" spans="9:11">
      <c r="I38444" s="72"/>
      <c r="J38444" s="72"/>
      <c r="K38444" s="72"/>
    </row>
    <row r="38445" spans="9:11">
      <c r="I38445" s="72"/>
      <c r="J38445" s="72"/>
      <c r="K38445" s="72"/>
    </row>
    <row r="38446" spans="9:11">
      <c r="I38446" s="72"/>
      <c r="J38446" s="72"/>
      <c r="K38446" s="72"/>
    </row>
    <row r="38447" spans="9:11">
      <c r="I38447" s="72"/>
      <c r="J38447" s="72"/>
      <c r="K38447" s="72"/>
    </row>
    <row r="38448" spans="9:11">
      <c r="I38448" s="72"/>
      <c r="J38448" s="72"/>
      <c r="K38448" s="72"/>
    </row>
    <row r="38449" spans="9:11">
      <c r="I38449" s="72"/>
      <c r="J38449" s="72"/>
      <c r="K38449" s="72"/>
    </row>
    <row r="38450" spans="9:11">
      <c r="I38450" s="72"/>
      <c r="J38450" s="72"/>
      <c r="K38450" s="72"/>
    </row>
    <row r="38451" spans="9:11">
      <c r="I38451" s="72"/>
      <c r="J38451" s="72"/>
      <c r="K38451" s="72"/>
    </row>
    <row r="38452" spans="9:11">
      <c r="I38452" s="72"/>
      <c r="J38452" s="72"/>
      <c r="K38452" s="72"/>
    </row>
    <row r="38453" spans="9:11">
      <c r="I38453" s="72"/>
      <c r="J38453" s="72"/>
      <c r="K38453" s="72"/>
    </row>
    <row r="38454" spans="9:11">
      <c r="I38454" s="72"/>
      <c r="J38454" s="72"/>
      <c r="K38454" s="72"/>
    </row>
    <row r="38455" spans="9:11">
      <c r="I38455" s="72"/>
      <c r="J38455" s="72"/>
      <c r="K38455" s="72"/>
    </row>
    <row r="38456" spans="9:11">
      <c r="I38456" s="72"/>
      <c r="J38456" s="72"/>
      <c r="K38456" s="72"/>
    </row>
    <row r="38457" spans="9:11">
      <c r="I38457" s="72"/>
      <c r="J38457" s="72"/>
      <c r="K38457" s="72"/>
    </row>
    <row r="38458" spans="9:11">
      <c r="I38458" s="72"/>
      <c r="J38458" s="72"/>
      <c r="K38458" s="72"/>
    </row>
    <row r="38459" spans="9:11">
      <c r="I38459" s="72"/>
      <c r="J38459" s="72"/>
      <c r="K38459" s="72"/>
    </row>
    <row r="38460" spans="9:11">
      <c r="I38460" s="72"/>
      <c r="J38460" s="72"/>
      <c r="K38460" s="72"/>
    </row>
    <row r="38461" spans="9:11">
      <c r="I38461" s="72"/>
      <c r="J38461" s="72"/>
      <c r="K38461" s="72"/>
    </row>
    <row r="38462" spans="9:11">
      <c r="I38462" s="72"/>
      <c r="J38462" s="72"/>
      <c r="K38462" s="72"/>
    </row>
    <row r="38463" spans="9:11">
      <c r="I38463" s="72"/>
      <c r="J38463" s="72"/>
      <c r="K38463" s="72"/>
    </row>
    <row r="38464" spans="9:11">
      <c r="I38464" s="72"/>
      <c r="J38464" s="72"/>
      <c r="K38464" s="72"/>
    </row>
    <row r="38465" spans="9:11">
      <c r="I38465" s="72"/>
      <c r="J38465" s="72"/>
      <c r="K38465" s="72"/>
    </row>
    <row r="38466" spans="9:11">
      <c r="I38466" s="72"/>
      <c r="J38466" s="72"/>
      <c r="K38466" s="72"/>
    </row>
    <row r="38467" spans="9:11">
      <c r="I38467" s="72"/>
      <c r="J38467" s="72"/>
      <c r="K38467" s="72"/>
    </row>
    <row r="38468" spans="9:11">
      <c r="I38468" s="72"/>
      <c r="J38468" s="72"/>
      <c r="K38468" s="72"/>
    </row>
    <row r="38469" spans="9:11">
      <c r="I38469" s="72"/>
      <c r="J38469" s="72"/>
      <c r="K38469" s="72"/>
    </row>
    <row r="38470" spans="9:11">
      <c r="I38470" s="72"/>
      <c r="J38470" s="72"/>
      <c r="K38470" s="72"/>
    </row>
    <row r="38471" spans="9:11">
      <c r="I38471" s="72"/>
      <c r="J38471" s="72"/>
      <c r="K38471" s="72"/>
    </row>
    <row r="38472" spans="9:11">
      <c r="I38472" s="72"/>
      <c r="J38472" s="72"/>
      <c r="K38472" s="72"/>
    </row>
    <row r="38473" spans="9:11">
      <c r="I38473" s="72"/>
      <c r="J38473" s="72"/>
      <c r="K38473" s="72"/>
    </row>
    <row r="38474" spans="9:11">
      <c r="I38474" s="72"/>
      <c r="J38474" s="72"/>
      <c r="K38474" s="72"/>
    </row>
    <row r="38475" spans="9:11">
      <c r="I38475" s="72"/>
      <c r="J38475" s="72"/>
      <c r="K38475" s="72"/>
    </row>
    <row r="38476" spans="9:11">
      <c r="I38476" s="72"/>
      <c r="J38476" s="72"/>
      <c r="K38476" s="72"/>
    </row>
    <row r="38477" spans="9:11">
      <c r="I38477" s="72"/>
      <c r="J38477" s="72"/>
      <c r="K38477" s="72"/>
    </row>
    <row r="38478" spans="9:11">
      <c r="I38478" s="72"/>
      <c r="J38478" s="72"/>
      <c r="K38478" s="72"/>
    </row>
    <row r="38479" spans="9:11">
      <c r="I38479" s="72"/>
      <c r="J38479" s="72"/>
      <c r="K38479" s="72"/>
    </row>
    <row r="38480" spans="9:11">
      <c r="I38480" s="72"/>
      <c r="J38480" s="72"/>
      <c r="K38480" s="72"/>
    </row>
    <row r="38481" spans="9:11">
      <c r="I38481" s="72"/>
      <c r="J38481" s="72"/>
      <c r="K38481" s="72"/>
    </row>
    <row r="38482" spans="9:11">
      <c r="I38482" s="72"/>
      <c r="J38482" s="72"/>
      <c r="K38482" s="72"/>
    </row>
    <row r="38483" spans="9:11">
      <c r="I38483" s="72"/>
      <c r="J38483" s="72"/>
      <c r="K38483" s="72"/>
    </row>
    <row r="38484" spans="9:11">
      <c r="I38484" s="72"/>
      <c r="J38484" s="72"/>
      <c r="K38484" s="72"/>
    </row>
    <row r="38485" spans="9:11">
      <c r="I38485" s="72"/>
      <c r="J38485" s="72"/>
      <c r="K38485" s="72"/>
    </row>
    <row r="38486" spans="9:11">
      <c r="I38486" s="72"/>
      <c r="J38486" s="72"/>
      <c r="K38486" s="72"/>
    </row>
    <row r="38487" spans="9:11">
      <c r="I38487" s="72"/>
      <c r="J38487" s="72"/>
      <c r="K38487" s="72"/>
    </row>
    <row r="38488" spans="9:11">
      <c r="I38488" s="72"/>
      <c r="J38488" s="72"/>
      <c r="K38488" s="72"/>
    </row>
    <row r="38489" spans="9:11">
      <c r="I38489" s="72"/>
      <c r="J38489" s="72"/>
      <c r="K38489" s="72"/>
    </row>
    <row r="38490" spans="9:11">
      <c r="I38490" s="72"/>
      <c r="J38490" s="72"/>
      <c r="K38490" s="72"/>
    </row>
    <row r="38491" spans="9:11">
      <c r="I38491" s="72"/>
      <c r="J38491" s="72"/>
      <c r="K38491" s="72"/>
    </row>
    <row r="38492" spans="9:11">
      <c r="I38492" s="72"/>
      <c r="J38492" s="72"/>
      <c r="K38492" s="72"/>
    </row>
    <row r="38493" spans="9:11">
      <c r="I38493" s="72"/>
      <c r="J38493" s="72"/>
      <c r="K38493" s="72"/>
    </row>
    <row r="38494" spans="9:11">
      <c r="I38494" s="72"/>
      <c r="J38494" s="72"/>
      <c r="K38494" s="72"/>
    </row>
    <row r="38495" spans="9:11">
      <c r="I38495" s="72"/>
      <c r="J38495" s="72"/>
      <c r="K38495" s="72"/>
    </row>
    <row r="38496" spans="9:11">
      <c r="I38496" s="72"/>
      <c r="J38496" s="72"/>
      <c r="K38496" s="72"/>
    </row>
    <row r="38497" spans="9:11">
      <c r="I38497" s="72"/>
      <c r="J38497" s="72"/>
      <c r="K38497" s="72"/>
    </row>
    <row r="38498" spans="9:11">
      <c r="I38498" s="72"/>
      <c r="J38498" s="72"/>
      <c r="K38498" s="72"/>
    </row>
    <row r="38499" spans="9:11">
      <c r="I38499" s="72"/>
      <c r="J38499" s="72"/>
      <c r="K38499" s="72"/>
    </row>
    <row r="38500" spans="9:11">
      <c r="I38500" s="72"/>
      <c r="J38500" s="72"/>
      <c r="K38500" s="72"/>
    </row>
    <row r="38501" spans="9:11">
      <c r="I38501" s="72"/>
      <c r="J38501" s="72"/>
      <c r="K38501" s="72"/>
    </row>
    <row r="38502" spans="9:11">
      <c r="I38502" s="72"/>
      <c r="J38502" s="72"/>
      <c r="K38502" s="72"/>
    </row>
    <row r="38503" spans="9:11">
      <c r="I38503" s="72"/>
      <c r="J38503" s="72"/>
      <c r="K38503" s="72"/>
    </row>
    <row r="38504" spans="9:11">
      <c r="I38504" s="72"/>
      <c r="J38504" s="72"/>
      <c r="K38504" s="72"/>
    </row>
    <row r="38505" spans="9:11">
      <c r="I38505" s="72"/>
      <c r="J38505" s="72"/>
      <c r="K38505" s="72"/>
    </row>
    <row r="38506" spans="9:11">
      <c r="I38506" s="72"/>
      <c r="J38506" s="72"/>
      <c r="K38506" s="72"/>
    </row>
    <row r="38507" spans="9:11">
      <c r="I38507" s="72"/>
      <c r="J38507" s="72"/>
      <c r="K38507" s="72"/>
    </row>
    <row r="38508" spans="9:11">
      <c r="I38508" s="72"/>
      <c r="J38508" s="72"/>
      <c r="K38508" s="72"/>
    </row>
    <row r="38509" spans="9:11">
      <c r="I38509" s="72"/>
      <c r="J38509" s="72"/>
      <c r="K38509" s="72"/>
    </row>
    <row r="38510" spans="9:11">
      <c r="I38510" s="72"/>
      <c r="J38510" s="72"/>
      <c r="K38510" s="72"/>
    </row>
    <row r="38511" spans="9:11">
      <c r="I38511" s="72"/>
      <c r="J38511" s="72"/>
      <c r="K38511" s="72"/>
    </row>
    <row r="38512" spans="9:11">
      <c r="I38512" s="72"/>
      <c r="J38512" s="72"/>
      <c r="K38512" s="72"/>
    </row>
    <row r="38513" spans="9:11">
      <c r="I38513" s="72"/>
      <c r="J38513" s="72"/>
      <c r="K38513" s="72"/>
    </row>
    <row r="38514" spans="9:11">
      <c r="I38514" s="72"/>
      <c r="J38514" s="72"/>
      <c r="K38514" s="72"/>
    </row>
    <row r="38515" spans="9:11">
      <c r="I38515" s="72"/>
      <c r="J38515" s="72"/>
      <c r="K38515" s="72"/>
    </row>
    <row r="38516" spans="9:11">
      <c r="I38516" s="72"/>
      <c r="J38516" s="72"/>
      <c r="K38516" s="72"/>
    </row>
    <row r="38517" spans="9:11">
      <c r="I38517" s="72"/>
      <c r="J38517" s="72"/>
      <c r="K38517" s="72"/>
    </row>
    <row r="38518" spans="9:11">
      <c r="I38518" s="72"/>
      <c r="J38518" s="72"/>
      <c r="K38518" s="72"/>
    </row>
    <row r="38519" spans="9:11">
      <c r="I38519" s="72"/>
      <c r="J38519" s="72"/>
      <c r="K38519" s="72"/>
    </row>
    <row r="38520" spans="9:11">
      <c r="I38520" s="72"/>
      <c r="J38520" s="72"/>
      <c r="K38520" s="72"/>
    </row>
    <row r="38521" spans="9:11">
      <c r="I38521" s="72"/>
      <c r="J38521" s="72"/>
      <c r="K38521" s="72"/>
    </row>
    <row r="38522" spans="9:11">
      <c r="I38522" s="72"/>
      <c r="J38522" s="72"/>
      <c r="K38522" s="72"/>
    </row>
    <row r="38523" spans="9:11">
      <c r="I38523" s="72"/>
      <c r="J38523" s="72"/>
      <c r="K38523" s="72"/>
    </row>
    <row r="38524" spans="9:11">
      <c r="I38524" s="72"/>
      <c r="J38524" s="72"/>
      <c r="K38524" s="72"/>
    </row>
    <row r="38525" spans="9:11">
      <c r="I38525" s="72"/>
      <c r="J38525" s="72"/>
      <c r="K38525" s="72"/>
    </row>
    <row r="38526" spans="9:11">
      <c r="I38526" s="72"/>
      <c r="J38526" s="72"/>
      <c r="K38526" s="72"/>
    </row>
    <row r="38527" spans="9:11">
      <c r="I38527" s="72"/>
      <c r="J38527" s="72"/>
      <c r="K38527" s="72"/>
    </row>
    <row r="38528" spans="9:11">
      <c r="I38528" s="72"/>
      <c r="J38528" s="72"/>
      <c r="K38528" s="72"/>
    </row>
    <row r="38529" spans="9:11">
      <c r="I38529" s="72"/>
      <c r="J38529" s="72"/>
      <c r="K38529" s="72"/>
    </row>
    <row r="38530" spans="9:11">
      <c r="I38530" s="72"/>
      <c r="J38530" s="72"/>
      <c r="K38530" s="72"/>
    </row>
    <row r="38531" spans="9:11">
      <c r="I38531" s="72"/>
      <c r="J38531" s="72"/>
      <c r="K38531" s="72"/>
    </row>
    <row r="38532" spans="9:11">
      <c r="I38532" s="72"/>
      <c r="J38532" s="72"/>
      <c r="K38532" s="72"/>
    </row>
    <row r="38533" spans="9:11">
      <c r="I38533" s="72"/>
      <c r="J38533" s="72"/>
      <c r="K38533" s="72"/>
    </row>
    <row r="38534" spans="9:11">
      <c r="I38534" s="72"/>
      <c r="J38534" s="72"/>
      <c r="K38534" s="72"/>
    </row>
    <row r="38535" spans="9:11">
      <c r="I38535" s="72"/>
      <c r="J38535" s="72"/>
      <c r="K38535" s="72"/>
    </row>
    <row r="38536" spans="9:11">
      <c r="I38536" s="72"/>
      <c r="J38536" s="72"/>
      <c r="K38536" s="72"/>
    </row>
    <row r="38537" spans="9:11">
      <c r="I38537" s="72"/>
      <c r="J38537" s="72"/>
      <c r="K38537" s="72"/>
    </row>
    <row r="38538" spans="9:11">
      <c r="I38538" s="72"/>
      <c r="J38538" s="72"/>
      <c r="K38538" s="72"/>
    </row>
    <row r="38539" spans="9:11">
      <c r="I38539" s="72"/>
      <c r="J38539" s="72"/>
      <c r="K38539" s="72"/>
    </row>
    <row r="38540" spans="9:11">
      <c r="I38540" s="72"/>
      <c r="J38540" s="72"/>
      <c r="K38540" s="72"/>
    </row>
    <row r="38541" spans="9:11">
      <c r="I38541" s="72"/>
      <c r="J38541" s="72"/>
      <c r="K38541" s="72"/>
    </row>
    <row r="38542" spans="9:11">
      <c r="I38542" s="72"/>
      <c r="J38542" s="72"/>
      <c r="K38542" s="72"/>
    </row>
    <row r="38543" spans="9:11">
      <c r="I38543" s="72"/>
      <c r="J38543" s="72"/>
      <c r="K38543" s="72"/>
    </row>
    <row r="38544" spans="9:11">
      <c r="I38544" s="72"/>
      <c r="J38544" s="72"/>
      <c r="K38544" s="72"/>
    </row>
    <row r="38545" spans="9:11">
      <c r="I38545" s="72"/>
      <c r="J38545" s="72"/>
      <c r="K38545" s="72"/>
    </row>
    <row r="38546" spans="9:11">
      <c r="I38546" s="72"/>
      <c r="J38546" s="72"/>
      <c r="K38546" s="72"/>
    </row>
    <row r="38547" spans="9:11">
      <c r="I38547" s="72"/>
      <c r="J38547" s="72"/>
      <c r="K38547" s="72"/>
    </row>
    <row r="38548" spans="9:11">
      <c r="I38548" s="72"/>
      <c r="J38548" s="72"/>
      <c r="K38548" s="72"/>
    </row>
    <row r="38549" spans="9:11">
      <c r="I38549" s="72"/>
      <c r="J38549" s="72"/>
      <c r="K38549" s="72"/>
    </row>
    <row r="38550" spans="9:11">
      <c r="I38550" s="72"/>
      <c r="J38550" s="72"/>
      <c r="K38550" s="72"/>
    </row>
    <row r="38551" spans="9:11">
      <c r="I38551" s="72"/>
      <c r="J38551" s="72"/>
      <c r="K38551" s="72"/>
    </row>
    <row r="38552" spans="9:11">
      <c r="I38552" s="72"/>
      <c r="J38552" s="72"/>
      <c r="K38552" s="72"/>
    </row>
    <row r="38553" spans="9:11">
      <c r="I38553" s="72"/>
      <c r="J38553" s="72"/>
      <c r="K38553" s="72"/>
    </row>
    <row r="38554" spans="9:11">
      <c r="I38554" s="72"/>
      <c r="J38554" s="72"/>
      <c r="K38554" s="72"/>
    </row>
    <row r="38555" spans="9:11">
      <c r="I38555" s="72"/>
      <c r="J38555" s="72"/>
      <c r="K38555" s="72"/>
    </row>
    <row r="38556" spans="9:11">
      <c r="I38556" s="72"/>
      <c r="J38556" s="72"/>
      <c r="K38556" s="72"/>
    </row>
    <row r="38557" spans="9:11">
      <c r="I38557" s="72"/>
      <c r="J38557" s="72"/>
      <c r="K38557" s="72"/>
    </row>
    <row r="38558" spans="9:11">
      <c r="I38558" s="72"/>
      <c r="J38558" s="72"/>
      <c r="K38558" s="72"/>
    </row>
    <row r="38559" spans="9:11">
      <c r="I38559" s="72"/>
      <c r="J38559" s="72"/>
      <c r="K38559" s="72"/>
    </row>
    <row r="38560" spans="9:11">
      <c r="I38560" s="72"/>
      <c r="J38560" s="72"/>
      <c r="K38560" s="72"/>
    </row>
    <row r="38561" spans="9:11">
      <c r="I38561" s="72"/>
      <c r="J38561" s="72"/>
      <c r="K38561" s="72"/>
    </row>
    <row r="38562" spans="9:11">
      <c r="I38562" s="72"/>
      <c r="J38562" s="72"/>
      <c r="K38562" s="72"/>
    </row>
    <row r="38563" spans="9:11">
      <c r="I38563" s="72"/>
      <c r="J38563" s="72"/>
      <c r="K38563" s="72"/>
    </row>
    <row r="38564" spans="9:11">
      <c r="I38564" s="72"/>
      <c r="J38564" s="72"/>
      <c r="K38564" s="72"/>
    </row>
    <row r="38565" spans="9:11">
      <c r="I38565" s="72"/>
      <c r="J38565" s="72"/>
      <c r="K38565" s="72"/>
    </row>
    <row r="38566" spans="9:11">
      <c r="I38566" s="72"/>
      <c r="J38566" s="72"/>
      <c r="K38566" s="72"/>
    </row>
    <row r="38567" spans="9:11">
      <c r="I38567" s="72"/>
      <c r="J38567" s="72"/>
      <c r="K38567" s="72"/>
    </row>
    <row r="38568" spans="9:11">
      <c r="I38568" s="72"/>
      <c r="J38568" s="72"/>
      <c r="K38568" s="72"/>
    </row>
    <row r="38569" spans="9:11">
      <c r="I38569" s="72"/>
      <c r="J38569" s="72"/>
      <c r="K38569" s="72"/>
    </row>
    <row r="38570" spans="9:11">
      <c r="I38570" s="72"/>
      <c r="J38570" s="72"/>
      <c r="K38570" s="72"/>
    </row>
    <row r="38571" spans="9:11">
      <c r="I38571" s="72"/>
      <c r="J38571" s="72"/>
      <c r="K38571" s="72"/>
    </row>
    <row r="38572" spans="9:11">
      <c r="I38572" s="72"/>
      <c r="J38572" s="72"/>
      <c r="K38572" s="72"/>
    </row>
    <row r="38573" spans="9:11">
      <c r="I38573" s="72"/>
      <c r="J38573" s="72"/>
      <c r="K38573" s="72"/>
    </row>
    <row r="38574" spans="9:11">
      <c r="I38574" s="72"/>
      <c r="J38574" s="72"/>
      <c r="K38574" s="72"/>
    </row>
    <row r="38575" spans="9:11">
      <c r="I38575" s="72"/>
      <c r="J38575" s="72"/>
      <c r="K38575" s="72"/>
    </row>
    <row r="38576" spans="9:11">
      <c r="I38576" s="72"/>
      <c r="J38576" s="72"/>
      <c r="K38576" s="72"/>
    </row>
    <row r="38577" spans="9:11">
      <c r="I38577" s="72"/>
      <c r="J38577" s="72"/>
      <c r="K38577" s="72"/>
    </row>
    <row r="38578" spans="9:11">
      <c r="I38578" s="72"/>
      <c r="J38578" s="72"/>
      <c r="K38578" s="72"/>
    </row>
    <row r="38579" spans="9:11">
      <c r="I38579" s="72"/>
      <c r="J38579" s="72"/>
      <c r="K38579" s="72"/>
    </row>
    <row r="38580" spans="9:11">
      <c r="I38580" s="72"/>
      <c r="J38580" s="72"/>
      <c r="K38580" s="72"/>
    </row>
    <row r="38581" spans="9:11">
      <c r="I38581" s="72"/>
      <c r="J38581" s="72"/>
      <c r="K38581" s="72"/>
    </row>
    <row r="38582" spans="9:11">
      <c r="I38582" s="72"/>
      <c r="J38582" s="72"/>
      <c r="K38582" s="72"/>
    </row>
    <row r="38583" spans="9:11">
      <c r="I38583" s="72"/>
      <c r="J38583" s="72"/>
      <c r="K38583" s="72"/>
    </row>
    <row r="38584" spans="9:11">
      <c r="I38584" s="72"/>
      <c r="J38584" s="72"/>
      <c r="K38584" s="72"/>
    </row>
    <row r="38585" spans="9:11">
      <c r="I38585" s="72"/>
      <c r="J38585" s="72"/>
      <c r="K38585" s="72"/>
    </row>
    <row r="38586" spans="9:11">
      <c r="I38586" s="72"/>
      <c r="J38586" s="72"/>
      <c r="K38586" s="72"/>
    </row>
    <row r="38587" spans="9:11">
      <c r="I38587" s="72"/>
      <c r="J38587" s="72"/>
      <c r="K38587" s="72"/>
    </row>
    <row r="38588" spans="9:11">
      <c r="I38588" s="72"/>
      <c r="J38588" s="72"/>
      <c r="K38588" s="72"/>
    </row>
    <row r="38589" spans="9:11">
      <c r="I38589" s="72"/>
      <c r="J38589" s="72"/>
      <c r="K38589" s="72"/>
    </row>
    <row r="38590" spans="9:11">
      <c r="I38590" s="72"/>
      <c r="J38590" s="72"/>
      <c r="K38590" s="72"/>
    </row>
    <row r="38591" spans="9:11">
      <c r="I38591" s="72"/>
      <c r="J38591" s="72"/>
      <c r="K38591" s="72"/>
    </row>
    <row r="38592" spans="9:11">
      <c r="I38592" s="72"/>
      <c r="J38592" s="72"/>
      <c r="K38592" s="72"/>
    </row>
    <row r="38593" spans="9:11">
      <c r="I38593" s="72"/>
      <c r="J38593" s="72"/>
      <c r="K38593" s="72"/>
    </row>
    <row r="38594" spans="9:11">
      <c r="I38594" s="72"/>
      <c r="J38594" s="72"/>
      <c r="K38594" s="72"/>
    </row>
    <row r="38595" spans="9:11">
      <c r="I38595" s="72"/>
      <c r="J38595" s="72"/>
      <c r="K38595" s="72"/>
    </row>
    <row r="38596" spans="9:11">
      <c r="I38596" s="72"/>
      <c r="J38596" s="72"/>
      <c r="K38596" s="72"/>
    </row>
    <row r="38597" spans="9:11">
      <c r="I38597" s="72"/>
      <c r="J38597" s="72"/>
      <c r="K38597" s="72"/>
    </row>
    <row r="38598" spans="9:11">
      <c r="I38598" s="72"/>
      <c r="J38598" s="72"/>
      <c r="K38598" s="72"/>
    </row>
    <row r="38599" spans="9:11">
      <c r="I38599" s="72"/>
      <c r="J38599" s="72"/>
      <c r="K38599" s="72"/>
    </row>
    <row r="38600" spans="9:11">
      <c r="I38600" s="72"/>
      <c r="J38600" s="72"/>
      <c r="K38600" s="72"/>
    </row>
    <row r="38601" spans="9:11">
      <c r="I38601" s="72"/>
      <c r="J38601" s="72"/>
      <c r="K38601" s="72"/>
    </row>
    <row r="38602" spans="9:11">
      <c r="I38602" s="72"/>
      <c r="J38602" s="72"/>
      <c r="K38602" s="72"/>
    </row>
    <row r="38603" spans="9:11">
      <c r="I38603" s="72"/>
      <c r="J38603" s="72"/>
      <c r="K38603" s="72"/>
    </row>
    <row r="38604" spans="9:11">
      <c r="I38604" s="72"/>
      <c r="J38604" s="72"/>
      <c r="K38604" s="72"/>
    </row>
    <row r="38605" spans="9:11">
      <c r="I38605" s="72"/>
      <c r="J38605" s="72"/>
      <c r="K38605" s="72"/>
    </row>
    <row r="38606" spans="9:11">
      <c r="I38606" s="72"/>
      <c r="J38606" s="72"/>
      <c r="K38606" s="72"/>
    </row>
    <row r="38607" spans="9:11">
      <c r="I38607" s="72"/>
      <c r="J38607" s="72"/>
      <c r="K38607" s="72"/>
    </row>
    <row r="38608" spans="9:11">
      <c r="I38608" s="72"/>
      <c r="J38608" s="72"/>
      <c r="K38608" s="72"/>
    </row>
    <row r="38609" spans="9:11">
      <c r="I38609" s="72"/>
      <c r="J38609" s="72"/>
      <c r="K38609" s="72"/>
    </row>
    <row r="38610" spans="9:11">
      <c r="I38610" s="72"/>
      <c r="J38610" s="72"/>
      <c r="K38610" s="72"/>
    </row>
    <row r="38611" spans="9:11">
      <c r="I38611" s="72"/>
      <c r="J38611" s="72"/>
      <c r="K38611" s="72"/>
    </row>
    <row r="38612" spans="9:11">
      <c r="I38612" s="72"/>
      <c r="J38612" s="72"/>
      <c r="K38612" s="72"/>
    </row>
    <row r="38613" spans="9:11">
      <c r="I38613" s="72"/>
      <c r="J38613" s="72"/>
      <c r="K38613" s="72"/>
    </row>
    <row r="38614" spans="9:11">
      <c r="I38614" s="72"/>
      <c r="J38614" s="72"/>
      <c r="K38614" s="72"/>
    </row>
    <row r="38615" spans="9:11">
      <c r="I38615" s="72"/>
      <c r="J38615" s="72"/>
      <c r="K38615" s="72"/>
    </row>
    <row r="38616" spans="9:11">
      <c r="I38616" s="72"/>
      <c r="J38616" s="72"/>
      <c r="K38616" s="72"/>
    </row>
    <row r="38617" spans="9:11">
      <c r="I38617" s="72"/>
      <c r="J38617" s="72"/>
      <c r="K38617" s="72"/>
    </row>
    <row r="38618" spans="9:11">
      <c r="I38618" s="72"/>
      <c r="J38618" s="72"/>
      <c r="K38618" s="72"/>
    </row>
    <row r="38619" spans="9:11">
      <c r="I38619" s="72"/>
      <c r="J38619" s="72"/>
      <c r="K38619" s="72"/>
    </row>
    <row r="38620" spans="9:11">
      <c r="I38620" s="72"/>
      <c r="J38620" s="72"/>
      <c r="K38620" s="72"/>
    </row>
    <row r="38621" spans="9:11">
      <c r="I38621" s="72"/>
      <c r="J38621" s="72"/>
      <c r="K38621" s="72"/>
    </row>
    <row r="38622" spans="9:11">
      <c r="I38622" s="72"/>
      <c r="J38622" s="72"/>
      <c r="K38622" s="72"/>
    </row>
    <row r="38623" spans="9:11">
      <c r="I38623" s="72"/>
      <c r="J38623" s="72"/>
      <c r="K38623" s="72"/>
    </row>
    <row r="38624" spans="9:11">
      <c r="I38624" s="72"/>
      <c r="J38624" s="72"/>
      <c r="K38624" s="72"/>
    </row>
    <row r="38625" spans="9:11">
      <c r="I38625" s="72"/>
      <c r="J38625" s="72"/>
      <c r="K38625" s="72"/>
    </row>
    <row r="38626" spans="9:11">
      <c r="I38626" s="72"/>
      <c r="J38626" s="72"/>
      <c r="K38626" s="72"/>
    </row>
    <row r="38627" spans="9:11">
      <c r="I38627" s="72"/>
      <c r="J38627" s="72"/>
      <c r="K38627" s="72"/>
    </row>
    <row r="38628" spans="9:11">
      <c r="I38628" s="72"/>
      <c r="J38628" s="72"/>
      <c r="K38628" s="72"/>
    </row>
    <row r="38629" spans="9:11">
      <c r="I38629" s="72"/>
      <c r="J38629" s="72"/>
      <c r="K38629" s="72"/>
    </row>
    <row r="38630" spans="9:11">
      <c r="I38630" s="72"/>
      <c r="J38630" s="72"/>
      <c r="K38630" s="72"/>
    </row>
    <row r="38631" spans="9:11">
      <c r="I38631" s="72"/>
      <c r="J38631" s="72"/>
      <c r="K38631" s="72"/>
    </row>
    <row r="38632" spans="9:11">
      <c r="I38632" s="72"/>
      <c r="J38632" s="72"/>
      <c r="K38632" s="72"/>
    </row>
    <row r="38633" spans="9:11">
      <c r="I38633" s="72"/>
      <c r="J38633" s="72"/>
      <c r="K38633" s="72"/>
    </row>
    <row r="38634" spans="9:11">
      <c r="I38634" s="72"/>
      <c r="J38634" s="72"/>
      <c r="K38634" s="72"/>
    </row>
    <row r="38635" spans="9:11">
      <c r="I38635" s="72"/>
      <c r="J38635" s="72"/>
      <c r="K38635" s="72"/>
    </row>
    <row r="38636" spans="9:11">
      <c r="I38636" s="72"/>
      <c r="J38636" s="72"/>
      <c r="K38636" s="72"/>
    </row>
    <row r="38637" spans="9:11">
      <c r="I38637" s="72"/>
      <c r="J38637" s="72"/>
      <c r="K38637" s="72"/>
    </row>
    <row r="38638" spans="9:11">
      <c r="I38638" s="72"/>
      <c r="J38638" s="72"/>
      <c r="K38638" s="72"/>
    </row>
    <row r="38639" spans="9:11">
      <c r="I38639" s="72"/>
      <c r="J38639" s="72"/>
      <c r="K38639" s="72"/>
    </row>
    <row r="38640" spans="9:11">
      <c r="I38640" s="72"/>
      <c r="J38640" s="72"/>
      <c r="K38640" s="72"/>
    </row>
    <row r="38641" spans="9:11">
      <c r="I38641" s="72"/>
      <c r="J38641" s="72"/>
      <c r="K38641" s="72"/>
    </row>
    <row r="38642" spans="9:11">
      <c r="I38642" s="72"/>
      <c r="J38642" s="72"/>
      <c r="K38642" s="72"/>
    </row>
    <row r="38643" spans="9:11">
      <c r="I38643" s="72"/>
      <c r="J38643" s="72"/>
      <c r="K38643" s="72"/>
    </row>
    <row r="38644" spans="9:11">
      <c r="I38644" s="72"/>
      <c r="J38644" s="72"/>
      <c r="K38644" s="72"/>
    </row>
    <row r="38645" spans="9:11">
      <c r="I38645" s="72"/>
      <c r="J38645" s="72"/>
      <c r="K38645" s="72"/>
    </row>
    <row r="38646" spans="9:11">
      <c r="I38646" s="72"/>
      <c r="J38646" s="72"/>
      <c r="K38646" s="72"/>
    </row>
    <row r="38647" spans="9:11">
      <c r="I38647" s="72"/>
      <c r="J38647" s="72"/>
      <c r="K38647" s="72"/>
    </row>
    <row r="38648" spans="9:11">
      <c r="I38648" s="72"/>
      <c r="J38648" s="72"/>
      <c r="K38648" s="72"/>
    </row>
    <row r="38649" spans="9:11">
      <c r="I38649" s="72"/>
      <c r="J38649" s="72"/>
      <c r="K38649" s="72"/>
    </row>
    <row r="38650" spans="9:11">
      <c r="I38650" s="72"/>
      <c r="J38650" s="72"/>
      <c r="K38650" s="72"/>
    </row>
    <row r="38651" spans="9:11">
      <c r="I38651" s="72"/>
      <c r="J38651" s="72"/>
      <c r="K38651" s="72"/>
    </row>
    <row r="38652" spans="9:11">
      <c r="I38652" s="72"/>
      <c r="J38652" s="72"/>
      <c r="K38652" s="72"/>
    </row>
    <row r="38653" spans="9:11">
      <c r="I38653" s="72"/>
      <c r="J38653" s="72"/>
      <c r="K38653" s="72"/>
    </row>
    <row r="38654" spans="9:11">
      <c r="I38654" s="72"/>
      <c r="J38654" s="72"/>
      <c r="K38654" s="72"/>
    </row>
    <row r="38655" spans="9:11">
      <c r="I38655" s="72"/>
      <c r="J38655" s="72"/>
      <c r="K38655" s="72"/>
    </row>
    <row r="38656" spans="9:11">
      <c r="I38656" s="72"/>
      <c r="J38656" s="72"/>
      <c r="K38656" s="72"/>
    </row>
    <row r="38657" spans="9:11">
      <c r="I38657" s="72"/>
      <c r="J38657" s="72"/>
      <c r="K38657" s="72"/>
    </row>
    <row r="38658" spans="9:11">
      <c r="I38658" s="72"/>
      <c r="J38658" s="72"/>
      <c r="K38658" s="72"/>
    </row>
    <row r="38659" spans="9:11">
      <c r="I38659" s="72"/>
      <c r="J38659" s="72"/>
      <c r="K38659" s="72"/>
    </row>
    <row r="38660" spans="9:11">
      <c r="I38660" s="72"/>
      <c r="J38660" s="72"/>
      <c r="K38660" s="72"/>
    </row>
    <row r="38661" spans="9:11">
      <c r="I38661" s="72"/>
      <c r="J38661" s="72"/>
      <c r="K38661" s="72"/>
    </row>
    <row r="38662" spans="9:11">
      <c r="I38662" s="72"/>
      <c r="J38662" s="72"/>
      <c r="K38662" s="72"/>
    </row>
    <row r="38663" spans="9:11">
      <c r="I38663" s="72"/>
      <c r="J38663" s="72"/>
      <c r="K38663" s="72"/>
    </row>
    <row r="38664" spans="9:11">
      <c r="I38664" s="72"/>
      <c r="J38664" s="72"/>
      <c r="K38664" s="72"/>
    </row>
    <row r="38665" spans="9:11">
      <c r="I38665" s="72"/>
      <c r="J38665" s="72"/>
      <c r="K38665" s="72"/>
    </row>
    <row r="38666" spans="9:11">
      <c r="I38666" s="72"/>
      <c r="J38666" s="72"/>
      <c r="K38666" s="72"/>
    </row>
    <row r="38667" spans="9:11">
      <c r="I38667" s="72"/>
      <c r="J38667" s="72"/>
      <c r="K38667" s="72"/>
    </row>
    <row r="38668" spans="9:11">
      <c r="I38668" s="72"/>
      <c r="J38668" s="72"/>
      <c r="K38668" s="72"/>
    </row>
    <row r="38669" spans="9:11">
      <c r="I38669" s="72"/>
      <c r="J38669" s="72"/>
      <c r="K38669" s="72"/>
    </row>
    <row r="38670" spans="9:11">
      <c r="I38670" s="72"/>
      <c r="J38670" s="72"/>
      <c r="K38670" s="72"/>
    </row>
    <row r="38671" spans="9:11">
      <c r="I38671" s="72"/>
      <c r="J38671" s="72"/>
      <c r="K38671" s="72"/>
    </row>
    <row r="38672" spans="9:11">
      <c r="I38672" s="72"/>
      <c r="J38672" s="72"/>
      <c r="K38672" s="72"/>
    </row>
    <row r="38673" spans="9:11">
      <c r="I38673" s="72"/>
      <c r="J38673" s="72"/>
      <c r="K38673" s="72"/>
    </row>
    <row r="38674" spans="9:11">
      <c r="I38674" s="72"/>
      <c r="J38674" s="72"/>
      <c r="K38674" s="72"/>
    </row>
    <row r="38675" spans="9:11">
      <c r="I38675" s="72"/>
      <c r="J38675" s="72"/>
      <c r="K38675" s="72"/>
    </row>
    <row r="38676" spans="9:11">
      <c r="I38676" s="72"/>
      <c r="J38676" s="72"/>
      <c r="K38676" s="72"/>
    </row>
    <row r="38677" spans="9:11">
      <c r="I38677" s="72"/>
      <c r="J38677" s="72"/>
      <c r="K38677" s="72"/>
    </row>
    <row r="38678" spans="9:11">
      <c r="I38678" s="72"/>
      <c r="J38678" s="72"/>
      <c r="K38678" s="72"/>
    </row>
    <row r="38679" spans="9:11">
      <c r="I38679" s="72"/>
      <c r="J38679" s="72"/>
      <c r="K38679" s="72"/>
    </row>
    <row r="38680" spans="9:11">
      <c r="I38680" s="72"/>
      <c r="J38680" s="72"/>
      <c r="K38680" s="72"/>
    </row>
    <row r="38681" spans="9:11">
      <c r="I38681" s="72"/>
      <c r="J38681" s="72"/>
      <c r="K38681" s="72"/>
    </row>
    <row r="38682" spans="9:11">
      <c r="I38682" s="72"/>
      <c r="J38682" s="72"/>
      <c r="K38682" s="72"/>
    </row>
    <row r="38683" spans="9:11">
      <c r="I38683" s="72"/>
      <c r="J38683" s="72"/>
      <c r="K38683" s="72"/>
    </row>
    <row r="38684" spans="9:11">
      <c r="I38684" s="72"/>
      <c r="J38684" s="72"/>
      <c r="K38684" s="72"/>
    </row>
    <row r="38685" spans="9:11">
      <c r="I38685" s="72"/>
      <c r="J38685" s="72"/>
      <c r="K38685" s="72"/>
    </row>
    <row r="38686" spans="9:11">
      <c r="I38686" s="72"/>
      <c r="J38686" s="72"/>
      <c r="K38686" s="72"/>
    </row>
    <row r="38687" spans="9:11">
      <c r="I38687" s="72"/>
      <c r="J38687" s="72"/>
      <c r="K38687" s="72"/>
    </row>
    <row r="38688" spans="9:11">
      <c r="I38688" s="72"/>
      <c r="J38688" s="72"/>
      <c r="K38688" s="72"/>
    </row>
    <row r="38689" spans="9:11">
      <c r="I38689" s="72"/>
      <c r="J38689" s="72"/>
      <c r="K38689" s="72"/>
    </row>
    <row r="38690" spans="9:11">
      <c r="I38690" s="72"/>
      <c r="J38690" s="72"/>
      <c r="K38690" s="72"/>
    </row>
    <row r="38691" spans="9:11">
      <c r="I38691" s="72"/>
      <c r="J38691" s="72"/>
      <c r="K38691" s="72"/>
    </row>
    <row r="38692" spans="9:11">
      <c r="I38692" s="72"/>
      <c r="J38692" s="72"/>
      <c r="K38692" s="72"/>
    </row>
    <row r="38693" spans="9:11">
      <c r="I38693" s="72"/>
      <c r="J38693" s="72"/>
      <c r="K38693" s="72"/>
    </row>
    <row r="38694" spans="9:11">
      <c r="I38694" s="72"/>
      <c r="J38694" s="72"/>
      <c r="K38694" s="72"/>
    </row>
    <row r="38695" spans="9:11">
      <c r="I38695" s="72"/>
      <c r="J38695" s="72"/>
      <c r="K38695" s="72"/>
    </row>
    <row r="38696" spans="9:11">
      <c r="I38696" s="72"/>
      <c r="J38696" s="72"/>
      <c r="K38696" s="72"/>
    </row>
    <row r="38697" spans="9:11">
      <c r="I38697" s="72"/>
      <c r="J38697" s="72"/>
      <c r="K38697" s="72"/>
    </row>
    <row r="38698" spans="9:11">
      <c r="I38698" s="72"/>
      <c r="J38698" s="72"/>
      <c r="K38698" s="72"/>
    </row>
    <row r="38699" spans="9:11">
      <c r="I38699" s="72"/>
      <c r="J38699" s="72"/>
      <c r="K38699" s="72"/>
    </row>
    <row r="38700" spans="9:11">
      <c r="I38700" s="72"/>
      <c r="J38700" s="72"/>
      <c r="K38700" s="72"/>
    </row>
    <row r="38701" spans="9:11">
      <c r="I38701" s="72"/>
      <c r="J38701" s="72"/>
      <c r="K38701" s="72"/>
    </row>
    <row r="38702" spans="9:11">
      <c r="I38702" s="72"/>
      <c r="J38702" s="72"/>
      <c r="K38702" s="72"/>
    </row>
    <row r="38703" spans="9:11">
      <c r="I38703" s="72"/>
      <c r="J38703" s="72"/>
      <c r="K38703" s="72"/>
    </row>
    <row r="38704" spans="9:11">
      <c r="I38704" s="72"/>
      <c r="J38704" s="72"/>
      <c r="K38704" s="72"/>
    </row>
    <row r="38705" spans="9:11">
      <c r="I38705" s="72"/>
      <c r="J38705" s="72"/>
      <c r="K38705" s="72"/>
    </row>
    <row r="38706" spans="9:11">
      <c r="I38706" s="72"/>
      <c r="J38706" s="72"/>
      <c r="K38706" s="72"/>
    </row>
    <row r="38707" spans="9:11">
      <c r="I38707" s="72"/>
      <c r="J38707" s="72"/>
      <c r="K38707" s="72"/>
    </row>
    <row r="38708" spans="9:11">
      <c r="I38708" s="72"/>
      <c r="J38708" s="72"/>
      <c r="K38708" s="72"/>
    </row>
    <row r="38709" spans="9:11">
      <c r="I38709" s="72"/>
      <c r="J38709" s="72"/>
      <c r="K38709" s="72"/>
    </row>
    <row r="38710" spans="9:11">
      <c r="I38710" s="72"/>
      <c r="J38710" s="72"/>
      <c r="K38710" s="72"/>
    </row>
    <row r="38711" spans="9:11">
      <c r="I38711" s="72"/>
      <c r="J38711" s="72"/>
      <c r="K38711" s="72"/>
    </row>
    <row r="38712" spans="9:11">
      <c r="I38712" s="72"/>
      <c r="J38712" s="72"/>
      <c r="K38712" s="72"/>
    </row>
    <row r="38713" spans="9:11">
      <c r="I38713" s="72"/>
      <c r="J38713" s="72"/>
      <c r="K38713" s="72"/>
    </row>
    <row r="38714" spans="9:11">
      <c r="I38714" s="72"/>
      <c r="J38714" s="72"/>
      <c r="K38714" s="72"/>
    </row>
    <row r="38715" spans="9:11">
      <c r="I38715" s="72"/>
      <c r="J38715" s="72"/>
      <c r="K38715" s="72"/>
    </row>
    <row r="38716" spans="9:11">
      <c r="I38716" s="72"/>
      <c r="J38716" s="72"/>
      <c r="K38716" s="72"/>
    </row>
    <row r="38717" spans="9:11">
      <c r="I38717" s="72"/>
      <c r="J38717" s="72"/>
      <c r="K38717" s="72"/>
    </row>
    <row r="38718" spans="9:11">
      <c r="I38718" s="72"/>
      <c r="J38718" s="72"/>
      <c r="K38718" s="72"/>
    </row>
    <row r="38719" spans="9:11">
      <c r="I38719" s="72"/>
      <c r="J38719" s="72"/>
      <c r="K38719" s="72"/>
    </row>
    <row r="38720" spans="9:11">
      <c r="I38720" s="72"/>
      <c r="J38720" s="72"/>
      <c r="K38720" s="72"/>
    </row>
    <row r="38721" spans="9:11">
      <c r="I38721" s="72"/>
      <c r="J38721" s="72"/>
      <c r="K38721" s="72"/>
    </row>
    <row r="38722" spans="9:11">
      <c r="I38722" s="72"/>
      <c r="J38722" s="72"/>
      <c r="K38722" s="72"/>
    </row>
    <row r="38723" spans="9:11">
      <c r="I38723" s="72"/>
      <c r="J38723" s="72"/>
      <c r="K38723" s="72"/>
    </row>
    <row r="38724" spans="9:11">
      <c r="I38724" s="72"/>
      <c r="J38724" s="72"/>
      <c r="K38724" s="72"/>
    </row>
    <row r="38725" spans="9:11">
      <c r="I38725" s="72"/>
      <c r="J38725" s="72"/>
      <c r="K38725" s="72"/>
    </row>
    <row r="38726" spans="9:11">
      <c r="I38726" s="72"/>
      <c r="J38726" s="72"/>
      <c r="K38726" s="72"/>
    </row>
    <row r="38727" spans="9:11">
      <c r="I38727" s="72"/>
      <c r="J38727" s="72"/>
      <c r="K38727" s="72"/>
    </row>
    <row r="38728" spans="9:11">
      <c r="I38728" s="72"/>
      <c r="J38728" s="72"/>
      <c r="K38728" s="72"/>
    </row>
    <row r="38729" spans="9:11">
      <c r="I38729" s="72"/>
      <c r="J38729" s="72"/>
      <c r="K38729" s="72"/>
    </row>
    <row r="38730" spans="9:11">
      <c r="I38730" s="72"/>
      <c r="J38730" s="72"/>
      <c r="K38730" s="72"/>
    </row>
    <row r="38731" spans="9:11">
      <c r="I38731" s="72"/>
      <c r="J38731" s="72"/>
      <c r="K38731" s="72"/>
    </row>
    <row r="38732" spans="9:11">
      <c r="I38732" s="72"/>
      <c r="J38732" s="72"/>
      <c r="K38732" s="72"/>
    </row>
    <row r="38733" spans="9:11">
      <c r="I38733" s="72"/>
      <c r="J38733" s="72"/>
      <c r="K38733" s="72"/>
    </row>
    <row r="38734" spans="9:11">
      <c r="I38734" s="72"/>
      <c r="J38734" s="72"/>
      <c r="K38734" s="72"/>
    </row>
    <row r="38735" spans="9:11">
      <c r="I38735" s="72"/>
      <c r="J38735" s="72"/>
      <c r="K38735" s="72"/>
    </row>
    <row r="38736" spans="9:11">
      <c r="I38736" s="72"/>
      <c r="J38736" s="72"/>
      <c r="K38736" s="72"/>
    </row>
    <row r="38737" spans="9:11">
      <c r="I38737" s="72"/>
      <c r="J38737" s="72"/>
      <c r="K38737" s="72"/>
    </row>
    <row r="38738" spans="9:11">
      <c r="I38738" s="72"/>
      <c r="J38738" s="72"/>
      <c r="K38738" s="72"/>
    </row>
    <row r="38739" spans="9:11">
      <c r="I38739" s="72"/>
      <c r="J38739" s="72"/>
      <c r="K38739" s="72"/>
    </row>
    <row r="38740" spans="9:11">
      <c r="I38740" s="72"/>
      <c r="J38740" s="72"/>
      <c r="K38740" s="72"/>
    </row>
    <row r="38741" spans="9:11">
      <c r="I38741" s="72"/>
      <c r="J38741" s="72"/>
      <c r="K38741" s="72"/>
    </row>
    <row r="38742" spans="9:11">
      <c r="I38742" s="72"/>
      <c r="J38742" s="72"/>
      <c r="K38742" s="72"/>
    </row>
    <row r="38743" spans="9:11">
      <c r="I38743" s="72"/>
      <c r="J38743" s="72"/>
      <c r="K38743" s="72"/>
    </row>
    <row r="38744" spans="9:11">
      <c r="I38744" s="72"/>
      <c r="J38744" s="72"/>
      <c r="K38744" s="72"/>
    </row>
    <row r="38745" spans="9:11">
      <c r="I38745" s="72"/>
      <c r="J38745" s="72"/>
      <c r="K38745" s="72"/>
    </row>
    <row r="38746" spans="9:11">
      <c r="I38746" s="72"/>
      <c r="J38746" s="72"/>
      <c r="K38746" s="72"/>
    </row>
    <row r="38747" spans="9:11">
      <c r="I38747" s="72"/>
      <c r="J38747" s="72"/>
      <c r="K38747" s="72"/>
    </row>
    <row r="38748" spans="9:11">
      <c r="I38748" s="72"/>
      <c r="J38748" s="72"/>
      <c r="K38748" s="72"/>
    </row>
    <row r="38749" spans="9:11">
      <c r="I38749" s="72"/>
      <c r="J38749" s="72"/>
      <c r="K38749" s="72"/>
    </row>
    <row r="38750" spans="9:11">
      <c r="I38750" s="72"/>
      <c r="J38750" s="72"/>
      <c r="K38750" s="72"/>
    </row>
    <row r="38751" spans="9:11">
      <c r="I38751" s="72"/>
      <c r="J38751" s="72"/>
      <c r="K38751" s="72"/>
    </row>
    <row r="38752" spans="9:11">
      <c r="I38752" s="72"/>
      <c r="J38752" s="72"/>
      <c r="K38752" s="72"/>
    </row>
    <row r="38753" spans="9:11">
      <c r="I38753" s="72"/>
      <c r="J38753" s="72"/>
      <c r="K38753" s="72"/>
    </row>
    <row r="38754" spans="9:11">
      <c r="I38754" s="72"/>
      <c r="J38754" s="72"/>
      <c r="K38754" s="72"/>
    </row>
    <row r="38755" spans="9:11">
      <c r="I38755" s="72"/>
      <c r="J38755" s="72"/>
      <c r="K38755" s="72"/>
    </row>
    <row r="38756" spans="9:11">
      <c r="I38756" s="72"/>
      <c r="J38756" s="72"/>
      <c r="K38756" s="72"/>
    </row>
    <row r="38757" spans="9:11">
      <c r="I38757" s="72"/>
      <c r="J38757" s="72"/>
      <c r="K38757" s="72"/>
    </row>
    <row r="38758" spans="9:11">
      <c r="I38758" s="72"/>
      <c r="J38758" s="72"/>
      <c r="K38758" s="72"/>
    </row>
    <row r="38759" spans="9:11">
      <c r="I38759" s="72"/>
      <c r="J38759" s="72"/>
      <c r="K38759" s="72"/>
    </row>
    <row r="38760" spans="9:11">
      <c r="I38760" s="72"/>
      <c r="J38760" s="72"/>
      <c r="K38760" s="72"/>
    </row>
    <row r="38761" spans="9:11">
      <c r="I38761" s="72"/>
      <c r="J38761" s="72"/>
      <c r="K38761" s="72"/>
    </row>
    <row r="38762" spans="9:11">
      <c r="I38762" s="72"/>
      <c r="J38762" s="72"/>
      <c r="K38762" s="72"/>
    </row>
    <row r="38763" spans="9:11">
      <c r="I38763" s="72"/>
      <c r="J38763" s="72"/>
      <c r="K38763" s="72"/>
    </row>
    <row r="38764" spans="9:11">
      <c r="I38764" s="72"/>
      <c r="J38764" s="72"/>
      <c r="K38764" s="72"/>
    </row>
    <row r="38765" spans="9:11">
      <c r="I38765" s="72"/>
      <c r="J38765" s="72"/>
      <c r="K38765" s="72"/>
    </row>
    <row r="38766" spans="9:11">
      <c r="I38766" s="72"/>
      <c r="J38766" s="72"/>
      <c r="K38766" s="72"/>
    </row>
    <row r="38767" spans="9:11">
      <c r="I38767" s="72"/>
      <c r="J38767" s="72"/>
      <c r="K38767" s="72"/>
    </row>
    <row r="38768" spans="9:11">
      <c r="I38768" s="72"/>
      <c r="J38768" s="72"/>
      <c r="K38768" s="72"/>
    </row>
    <row r="38769" spans="9:11">
      <c r="I38769" s="72"/>
      <c r="J38769" s="72"/>
      <c r="K38769" s="72"/>
    </row>
    <row r="38770" spans="9:11">
      <c r="I38770" s="72"/>
      <c r="J38770" s="72"/>
      <c r="K38770" s="72"/>
    </row>
    <row r="38771" spans="9:11">
      <c r="I38771" s="72"/>
      <c r="J38771" s="72"/>
      <c r="K38771" s="72"/>
    </row>
    <row r="38772" spans="9:11">
      <c r="I38772" s="72"/>
      <c r="J38772" s="72"/>
      <c r="K38772" s="72"/>
    </row>
    <row r="38773" spans="9:11">
      <c r="I38773" s="72"/>
      <c r="J38773" s="72"/>
      <c r="K38773" s="72"/>
    </row>
    <row r="38774" spans="9:11">
      <c r="I38774" s="72"/>
      <c r="J38774" s="72"/>
      <c r="K38774" s="72"/>
    </row>
    <row r="38775" spans="9:11">
      <c r="I38775" s="72"/>
      <c r="J38775" s="72"/>
      <c r="K38775" s="72"/>
    </row>
    <row r="38776" spans="9:11">
      <c r="I38776" s="72"/>
      <c r="J38776" s="72"/>
      <c r="K38776" s="72"/>
    </row>
    <row r="38777" spans="9:11">
      <c r="I38777" s="72"/>
      <c r="J38777" s="72"/>
      <c r="K38777" s="72"/>
    </row>
    <row r="38778" spans="9:11">
      <c r="I38778" s="72"/>
      <c r="J38778" s="72"/>
      <c r="K38778" s="72"/>
    </row>
    <row r="38779" spans="9:11">
      <c r="I38779" s="72"/>
      <c r="J38779" s="72"/>
      <c r="K38779" s="72"/>
    </row>
    <row r="38780" spans="9:11">
      <c r="I38780" s="72"/>
      <c r="J38780" s="72"/>
      <c r="K38780" s="72"/>
    </row>
    <row r="38781" spans="9:11">
      <c r="I38781" s="72"/>
      <c r="J38781" s="72"/>
      <c r="K38781" s="72"/>
    </row>
    <row r="38782" spans="9:11">
      <c r="I38782" s="72"/>
      <c r="J38782" s="72"/>
      <c r="K38782" s="72"/>
    </row>
    <row r="38783" spans="9:11">
      <c r="I38783" s="72"/>
      <c r="J38783" s="72"/>
      <c r="K38783" s="72"/>
    </row>
    <row r="38784" spans="9:11">
      <c r="I38784" s="72"/>
      <c r="J38784" s="72"/>
      <c r="K38784" s="72"/>
    </row>
    <row r="38785" spans="9:11">
      <c r="I38785" s="72"/>
      <c r="J38785" s="72"/>
      <c r="K38785" s="72"/>
    </row>
    <row r="38786" spans="9:11">
      <c r="I38786" s="72"/>
      <c r="J38786" s="72"/>
      <c r="K38786" s="72"/>
    </row>
    <row r="38787" spans="9:11">
      <c r="I38787" s="72"/>
      <c r="J38787" s="72"/>
      <c r="K38787" s="72"/>
    </row>
    <row r="38788" spans="9:11">
      <c r="I38788" s="72"/>
      <c r="J38788" s="72"/>
      <c r="K38788" s="72"/>
    </row>
    <row r="38789" spans="9:11">
      <c r="I38789" s="72"/>
      <c r="J38789" s="72"/>
      <c r="K38789" s="72"/>
    </row>
    <row r="38790" spans="9:11">
      <c r="I38790" s="72"/>
      <c r="J38790" s="72"/>
      <c r="K38790" s="72"/>
    </row>
    <row r="38791" spans="9:11">
      <c r="I38791" s="72"/>
      <c r="J38791" s="72"/>
      <c r="K38791" s="72"/>
    </row>
    <row r="38792" spans="9:11">
      <c r="I38792" s="72"/>
      <c r="J38792" s="72"/>
      <c r="K38792" s="72"/>
    </row>
    <row r="38793" spans="9:11">
      <c r="I38793" s="72"/>
      <c r="J38793" s="72"/>
      <c r="K38793" s="72"/>
    </row>
    <row r="38794" spans="9:11">
      <c r="I38794" s="72"/>
      <c r="J38794" s="72"/>
      <c r="K38794" s="72"/>
    </row>
    <row r="38795" spans="9:11">
      <c r="I38795" s="72"/>
      <c r="J38795" s="72"/>
      <c r="K38795" s="72"/>
    </row>
    <row r="38796" spans="9:11">
      <c r="I38796" s="72"/>
      <c r="J38796" s="72"/>
      <c r="K38796" s="72"/>
    </row>
    <row r="38797" spans="9:11">
      <c r="I38797" s="72"/>
      <c r="J38797" s="72"/>
      <c r="K38797" s="72"/>
    </row>
    <row r="38798" spans="9:11">
      <c r="I38798" s="72"/>
      <c r="J38798" s="72"/>
      <c r="K38798" s="72"/>
    </row>
    <row r="38799" spans="9:11">
      <c r="I38799" s="72"/>
      <c r="J38799" s="72"/>
      <c r="K38799" s="72"/>
    </row>
    <row r="38800" spans="9:11">
      <c r="I38800" s="72"/>
      <c r="J38800" s="72"/>
      <c r="K38800" s="72"/>
    </row>
    <row r="38801" spans="9:11">
      <c r="I38801" s="72"/>
      <c r="J38801" s="72"/>
      <c r="K38801" s="72"/>
    </row>
    <row r="38802" spans="9:11">
      <c r="I38802" s="72"/>
      <c r="J38802" s="72"/>
      <c r="K38802" s="72"/>
    </row>
    <row r="38803" spans="9:11">
      <c r="I38803" s="72"/>
      <c r="J38803" s="72"/>
      <c r="K38803" s="72"/>
    </row>
    <row r="38804" spans="9:11">
      <c r="I38804" s="72"/>
      <c r="J38804" s="72"/>
      <c r="K38804" s="72"/>
    </row>
    <row r="38805" spans="9:11">
      <c r="I38805" s="72"/>
      <c r="J38805" s="72"/>
      <c r="K38805" s="72"/>
    </row>
    <row r="38806" spans="9:11">
      <c r="I38806" s="72"/>
      <c r="J38806" s="72"/>
      <c r="K38806" s="72"/>
    </row>
    <row r="38807" spans="9:11">
      <c r="I38807" s="72"/>
      <c r="J38807" s="72"/>
      <c r="K38807" s="72"/>
    </row>
    <row r="38808" spans="9:11">
      <c r="I38808" s="72"/>
      <c r="J38808" s="72"/>
      <c r="K38808" s="72"/>
    </row>
    <row r="38809" spans="9:11">
      <c r="I38809" s="72"/>
      <c r="J38809" s="72"/>
      <c r="K38809" s="72"/>
    </row>
    <row r="38810" spans="9:11">
      <c r="I38810" s="72"/>
      <c r="J38810" s="72"/>
      <c r="K38810" s="72"/>
    </row>
    <row r="38811" spans="9:11">
      <c r="I38811" s="72"/>
      <c r="J38811" s="72"/>
      <c r="K38811" s="72"/>
    </row>
    <row r="38812" spans="9:11">
      <c r="I38812" s="72"/>
      <c r="J38812" s="72"/>
      <c r="K38812" s="72"/>
    </row>
    <row r="38813" spans="9:11">
      <c r="I38813" s="72"/>
      <c r="J38813" s="72"/>
      <c r="K38813" s="72"/>
    </row>
    <row r="38814" spans="9:11">
      <c r="I38814" s="72"/>
      <c r="J38814" s="72"/>
      <c r="K38814" s="72"/>
    </row>
    <row r="38815" spans="9:11">
      <c r="I38815" s="72"/>
      <c r="J38815" s="72"/>
      <c r="K38815" s="72"/>
    </row>
    <row r="38816" spans="9:11">
      <c r="I38816" s="72"/>
      <c r="J38816" s="72"/>
      <c r="K38816" s="72"/>
    </row>
    <row r="38817" spans="9:11">
      <c r="I38817" s="72"/>
      <c r="J38817" s="72"/>
      <c r="K38817" s="72"/>
    </row>
    <row r="38818" spans="9:11">
      <c r="I38818" s="72"/>
      <c r="J38818" s="72"/>
      <c r="K38818" s="72"/>
    </row>
    <row r="38819" spans="9:11">
      <c r="I38819" s="72"/>
      <c r="J38819" s="72"/>
      <c r="K38819" s="72"/>
    </row>
    <row r="38820" spans="9:11">
      <c r="I38820" s="72"/>
      <c r="J38820" s="72"/>
      <c r="K38820" s="72"/>
    </row>
    <row r="38821" spans="9:11">
      <c r="I38821" s="72"/>
      <c r="J38821" s="72"/>
      <c r="K38821" s="72"/>
    </row>
    <row r="38822" spans="9:11">
      <c r="I38822" s="72"/>
      <c r="J38822" s="72"/>
      <c r="K38822" s="72"/>
    </row>
    <row r="38823" spans="9:11">
      <c r="I38823" s="72"/>
      <c r="J38823" s="72"/>
      <c r="K38823" s="72"/>
    </row>
    <row r="38824" spans="9:11">
      <c r="I38824" s="72"/>
      <c r="J38824" s="72"/>
      <c r="K38824" s="72"/>
    </row>
    <row r="38825" spans="9:11">
      <c r="I38825" s="72"/>
      <c r="J38825" s="72"/>
      <c r="K38825" s="72"/>
    </row>
    <row r="38826" spans="9:11">
      <c r="I38826" s="72"/>
      <c r="J38826" s="72"/>
      <c r="K38826" s="72"/>
    </row>
    <row r="38827" spans="9:11">
      <c r="I38827" s="72"/>
      <c r="J38827" s="72"/>
      <c r="K38827" s="72"/>
    </row>
    <row r="38828" spans="9:11">
      <c r="I38828" s="72"/>
      <c r="J38828" s="72"/>
      <c r="K38828" s="72"/>
    </row>
    <row r="38829" spans="9:11">
      <c r="I38829" s="72"/>
      <c r="J38829" s="72"/>
      <c r="K38829" s="72"/>
    </row>
    <row r="38830" spans="9:11">
      <c r="I38830" s="72"/>
      <c r="J38830" s="72"/>
      <c r="K38830" s="72"/>
    </row>
    <row r="38831" spans="9:11">
      <c r="I38831" s="72"/>
      <c r="J38831" s="72"/>
      <c r="K38831" s="72"/>
    </row>
    <row r="38832" spans="9:11">
      <c r="I38832" s="72"/>
      <c r="J38832" s="72"/>
      <c r="K38832" s="72"/>
    </row>
    <row r="38833" spans="9:11">
      <c r="I38833" s="72"/>
      <c r="J38833" s="72"/>
      <c r="K38833" s="72"/>
    </row>
    <row r="38834" spans="9:11">
      <c r="I38834" s="72"/>
      <c r="J38834" s="72"/>
      <c r="K38834" s="72"/>
    </row>
    <row r="38835" spans="9:11">
      <c r="I38835" s="72"/>
      <c r="J38835" s="72"/>
      <c r="K38835" s="72"/>
    </row>
    <row r="38836" spans="9:11">
      <c r="I38836" s="72"/>
      <c r="J38836" s="72"/>
      <c r="K38836" s="72"/>
    </row>
    <row r="38837" spans="9:11">
      <c r="I38837" s="72"/>
      <c r="J38837" s="72"/>
      <c r="K38837" s="72"/>
    </row>
    <row r="38838" spans="9:11">
      <c r="I38838" s="72"/>
      <c r="J38838" s="72"/>
      <c r="K38838" s="72"/>
    </row>
    <row r="38839" spans="9:11">
      <c r="I38839" s="72"/>
      <c r="J38839" s="72"/>
      <c r="K38839" s="72"/>
    </row>
    <row r="38840" spans="9:11">
      <c r="I38840" s="72"/>
      <c r="J38840" s="72"/>
      <c r="K38840" s="72"/>
    </row>
    <row r="38841" spans="9:11">
      <c r="I38841" s="72"/>
      <c r="J38841" s="72"/>
      <c r="K38841" s="72"/>
    </row>
    <row r="38842" spans="9:11">
      <c r="I38842" s="72"/>
      <c r="J38842" s="72"/>
      <c r="K38842" s="72"/>
    </row>
    <row r="38843" spans="9:11">
      <c r="I38843" s="72"/>
      <c r="J38843" s="72"/>
      <c r="K38843" s="72"/>
    </row>
    <row r="38844" spans="9:11">
      <c r="I38844" s="72"/>
      <c r="J38844" s="72"/>
      <c r="K38844" s="72"/>
    </row>
    <row r="38845" spans="9:11">
      <c r="I38845" s="72"/>
      <c r="J38845" s="72"/>
      <c r="K38845" s="72"/>
    </row>
    <row r="38846" spans="9:11">
      <c r="I38846" s="72"/>
      <c r="J38846" s="72"/>
      <c r="K38846" s="72"/>
    </row>
    <row r="38847" spans="9:11">
      <c r="I38847" s="72"/>
      <c r="J38847" s="72"/>
      <c r="K38847" s="72"/>
    </row>
    <row r="38848" spans="9:11">
      <c r="I38848" s="72"/>
      <c r="J38848" s="72"/>
      <c r="K38848" s="72"/>
    </row>
    <row r="38849" spans="9:11">
      <c r="I38849" s="72"/>
      <c r="J38849" s="72"/>
      <c r="K38849" s="72"/>
    </row>
    <row r="38850" spans="9:11">
      <c r="I38850" s="72"/>
      <c r="J38850" s="72"/>
      <c r="K38850" s="72"/>
    </row>
    <row r="38851" spans="9:11">
      <c r="I38851" s="72"/>
      <c r="J38851" s="72"/>
      <c r="K38851" s="72"/>
    </row>
    <row r="38852" spans="9:11">
      <c r="I38852" s="72"/>
      <c r="J38852" s="72"/>
      <c r="K38852" s="72"/>
    </row>
    <row r="38853" spans="9:11">
      <c r="I38853" s="72"/>
      <c r="J38853" s="72"/>
      <c r="K38853" s="72"/>
    </row>
    <row r="38854" spans="9:11">
      <c r="I38854" s="72"/>
      <c r="J38854" s="72"/>
      <c r="K38854" s="72"/>
    </row>
    <row r="38855" spans="9:11">
      <c r="I38855" s="72"/>
      <c r="J38855" s="72"/>
      <c r="K38855" s="72"/>
    </row>
    <row r="38856" spans="9:11">
      <c r="I38856" s="72"/>
      <c r="J38856" s="72"/>
      <c r="K38856" s="72"/>
    </row>
    <row r="38857" spans="9:11">
      <c r="I38857" s="72"/>
      <c r="J38857" s="72"/>
      <c r="K38857" s="72"/>
    </row>
    <row r="38858" spans="9:11">
      <c r="I38858" s="72"/>
      <c r="J38858" s="72"/>
      <c r="K38858" s="72"/>
    </row>
    <row r="38859" spans="9:11">
      <c r="I38859" s="72"/>
      <c r="J38859" s="72"/>
      <c r="K38859" s="72"/>
    </row>
    <row r="38860" spans="9:11">
      <c r="I38860" s="72"/>
      <c r="J38860" s="72"/>
      <c r="K38860" s="72"/>
    </row>
    <row r="38861" spans="9:11">
      <c r="I38861" s="72"/>
      <c r="J38861" s="72"/>
      <c r="K38861" s="72"/>
    </row>
    <row r="38862" spans="9:11">
      <c r="I38862" s="72"/>
      <c r="J38862" s="72"/>
      <c r="K38862" s="72"/>
    </row>
    <row r="38863" spans="9:11">
      <c r="I38863" s="72"/>
      <c r="J38863" s="72"/>
      <c r="K38863" s="72"/>
    </row>
    <row r="38864" spans="9:11">
      <c r="I38864" s="72"/>
      <c r="J38864" s="72"/>
      <c r="K38864" s="72"/>
    </row>
    <row r="38865" spans="9:11">
      <c r="I38865" s="72"/>
      <c r="J38865" s="72"/>
      <c r="K38865" s="72"/>
    </row>
    <row r="38866" spans="9:11">
      <c r="I38866" s="72"/>
      <c r="J38866" s="72"/>
      <c r="K38866" s="72"/>
    </row>
    <row r="38867" spans="9:11">
      <c r="I38867" s="72"/>
      <c r="J38867" s="72"/>
      <c r="K38867" s="72"/>
    </row>
    <row r="38868" spans="9:11">
      <c r="I38868" s="72"/>
      <c r="J38868" s="72"/>
      <c r="K38868" s="72"/>
    </row>
    <row r="38869" spans="9:11">
      <c r="I38869" s="72"/>
      <c r="J38869" s="72"/>
      <c r="K38869" s="72"/>
    </row>
    <row r="38870" spans="9:11">
      <c r="I38870" s="72"/>
      <c r="J38870" s="72"/>
      <c r="K38870" s="72"/>
    </row>
    <row r="38871" spans="9:11">
      <c r="I38871" s="72"/>
      <c r="J38871" s="72"/>
      <c r="K38871" s="72"/>
    </row>
    <row r="38872" spans="9:11">
      <c r="I38872" s="72"/>
      <c r="J38872" s="72"/>
      <c r="K38872" s="72"/>
    </row>
    <row r="38873" spans="9:11">
      <c r="I38873" s="72"/>
      <c r="J38873" s="72"/>
      <c r="K38873" s="72"/>
    </row>
    <row r="38874" spans="9:11">
      <c r="I38874" s="72"/>
      <c r="J38874" s="72"/>
      <c r="K38874" s="72"/>
    </row>
    <row r="38875" spans="9:11">
      <c r="I38875" s="72"/>
      <c r="J38875" s="72"/>
      <c r="K38875" s="72"/>
    </row>
    <row r="38876" spans="9:11">
      <c r="I38876" s="72"/>
      <c r="J38876" s="72"/>
      <c r="K38876" s="72"/>
    </row>
    <row r="38877" spans="9:11">
      <c r="I38877" s="72"/>
      <c r="J38877" s="72"/>
      <c r="K38877" s="72"/>
    </row>
    <row r="38878" spans="9:11">
      <c r="I38878" s="72"/>
      <c r="J38878" s="72"/>
      <c r="K38878" s="72"/>
    </row>
    <row r="38879" spans="9:11">
      <c r="I38879" s="72"/>
      <c r="J38879" s="72"/>
      <c r="K38879" s="72"/>
    </row>
    <row r="38880" spans="9:11">
      <c r="I38880" s="72"/>
      <c r="J38880" s="72"/>
      <c r="K38880" s="72"/>
    </row>
    <row r="38881" spans="9:11">
      <c r="I38881" s="72"/>
      <c r="J38881" s="72"/>
      <c r="K38881" s="72"/>
    </row>
    <row r="38882" spans="9:11">
      <c r="I38882" s="72"/>
      <c r="J38882" s="72"/>
      <c r="K38882" s="72"/>
    </row>
    <row r="38883" spans="9:11">
      <c r="I38883" s="72"/>
      <c r="J38883" s="72"/>
      <c r="K38883" s="72"/>
    </row>
    <row r="38884" spans="9:11">
      <c r="I38884" s="72"/>
      <c r="J38884" s="72"/>
      <c r="K38884" s="72"/>
    </row>
    <row r="38885" spans="9:11">
      <c r="I38885" s="72"/>
      <c r="J38885" s="72"/>
      <c r="K38885" s="72"/>
    </row>
    <row r="38886" spans="9:11">
      <c r="I38886" s="72"/>
      <c r="J38886" s="72"/>
      <c r="K38886" s="72"/>
    </row>
    <row r="38887" spans="9:11">
      <c r="I38887" s="72"/>
      <c r="J38887" s="72"/>
      <c r="K38887" s="72"/>
    </row>
    <row r="38888" spans="9:11">
      <c r="I38888" s="72"/>
      <c r="J38888" s="72"/>
      <c r="K38888" s="72"/>
    </row>
    <row r="38889" spans="9:11">
      <c r="I38889" s="72"/>
      <c r="J38889" s="72"/>
      <c r="K38889" s="72"/>
    </row>
    <row r="38890" spans="9:11">
      <c r="I38890" s="72"/>
      <c r="J38890" s="72"/>
      <c r="K38890" s="72"/>
    </row>
    <row r="38891" spans="9:11">
      <c r="I38891" s="72"/>
      <c r="J38891" s="72"/>
      <c r="K38891" s="72"/>
    </row>
    <row r="38892" spans="9:11">
      <c r="I38892" s="72"/>
      <c r="J38892" s="72"/>
      <c r="K38892" s="72"/>
    </row>
    <row r="38893" spans="9:11">
      <c r="I38893" s="72"/>
      <c r="J38893" s="72"/>
      <c r="K38893" s="72"/>
    </row>
    <row r="38894" spans="9:11">
      <c r="I38894" s="72"/>
      <c r="J38894" s="72"/>
      <c r="K38894" s="72"/>
    </row>
    <row r="38895" spans="9:11">
      <c r="I38895" s="72"/>
      <c r="J38895" s="72"/>
      <c r="K38895" s="72"/>
    </row>
    <row r="38896" spans="9:11">
      <c r="I38896" s="72"/>
      <c r="J38896" s="72"/>
      <c r="K38896" s="72"/>
    </row>
    <row r="38897" spans="9:11">
      <c r="I38897" s="72"/>
      <c r="J38897" s="72"/>
      <c r="K38897" s="72"/>
    </row>
    <row r="38898" spans="9:11">
      <c r="I38898" s="72"/>
      <c r="J38898" s="72"/>
      <c r="K38898" s="72"/>
    </row>
    <row r="38899" spans="9:11">
      <c r="I38899" s="72"/>
      <c r="J38899" s="72"/>
      <c r="K38899" s="72"/>
    </row>
    <row r="38900" spans="9:11">
      <c r="I38900" s="72"/>
      <c r="J38900" s="72"/>
      <c r="K38900" s="72"/>
    </row>
    <row r="38901" spans="9:11">
      <c r="I38901" s="72"/>
      <c r="J38901" s="72"/>
      <c r="K38901" s="72"/>
    </row>
    <row r="38902" spans="9:11">
      <c r="I38902" s="72"/>
      <c r="J38902" s="72"/>
      <c r="K38902" s="72"/>
    </row>
    <row r="38903" spans="9:11">
      <c r="I38903" s="72"/>
      <c r="J38903" s="72"/>
      <c r="K38903" s="72"/>
    </row>
    <row r="38904" spans="9:11">
      <c r="I38904" s="72"/>
      <c r="J38904" s="72"/>
      <c r="K38904" s="72"/>
    </row>
    <row r="38905" spans="9:11">
      <c r="I38905" s="72"/>
      <c r="J38905" s="72"/>
      <c r="K38905" s="72"/>
    </row>
    <row r="38906" spans="9:11">
      <c r="I38906" s="72"/>
      <c r="J38906" s="72"/>
      <c r="K38906" s="72"/>
    </row>
    <row r="38907" spans="9:11">
      <c r="I38907" s="72"/>
      <c r="J38907" s="72"/>
      <c r="K38907" s="72"/>
    </row>
    <row r="38908" spans="9:11">
      <c r="I38908" s="72"/>
      <c r="J38908" s="72"/>
      <c r="K38908" s="72"/>
    </row>
    <row r="38909" spans="9:11">
      <c r="I38909" s="72"/>
      <c r="J38909" s="72"/>
      <c r="K38909" s="72"/>
    </row>
    <row r="38910" spans="9:11">
      <c r="I38910" s="72"/>
      <c r="J38910" s="72"/>
      <c r="K38910" s="72"/>
    </row>
    <row r="38911" spans="9:11">
      <c r="I38911" s="72"/>
      <c r="J38911" s="72"/>
      <c r="K38911" s="72"/>
    </row>
    <row r="38912" spans="9:11">
      <c r="I38912" s="72"/>
      <c r="J38912" s="72"/>
      <c r="K38912" s="72"/>
    </row>
    <row r="38913" spans="9:11">
      <c r="I38913" s="72"/>
      <c r="J38913" s="72"/>
      <c r="K38913" s="72"/>
    </row>
    <row r="38914" spans="9:11">
      <c r="I38914" s="72"/>
      <c r="J38914" s="72"/>
      <c r="K38914" s="72"/>
    </row>
    <row r="38915" spans="9:11">
      <c r="I38915" s="72"/>
      <c r="J38915" s="72"/>
      <c r="K38915" s="72"/>
    </row>
    <row r="38916" spans="9:11">
      <c r="I38916" s="72"/>
      <c r="J38916" s="72"/>
      <c r="K38916" s="72"/>
    </row>
    <row r="38917" spans="9:11">
      <c r="I38917" s="72"/>
      <c r="J38917" s="72"/>
      <c r="K38917" s="72"/>
    </row>
    <row r="38918" spans="9:11">
      <c r="I38918" s="72"/>
      <c r="J38918" s="72"/>
      <c r="K38918" s="72"/>
    </row>
    <row r="38919" spans="9:11">
      <c r="I38919" s="72"/>
      <c r="J38919" s="72"/>
      <c r="K38919" s="72"/>
    </row>
    <row r="38920" spans="9:11">
      <c r="I38920" s="72"/>
      <c r="J38920" s="72"/>
      <c r="K38920" s="72"/>
    </row>
    <row r="38921" spans="9:11">
      <c r="I38921" s="72"/>
      <c r="J38921" s="72"/>
      <c r="K38921" s="72"/>
    </row>
    <row r="38922" spans="9:11">
      <c r="I38922" s="72"/>
      <c r="J38922" s="72"/>
      <c r="K38922" s="72"/>
    </row>
    <row r="38923" spans="9:11">
      <c r="I38923" s="72"/>
      <c r="J38923" s="72"/>
      <c r="K38923" s="72"/>
    </row>
    <row r="38924" spans="9:11">
      <c r="I38924" s="72"/>
      <c r="J38924" s="72"/>
      <c r="K38924" s="72"/>
    </row>
    <row r="38925" spans="9:11">
      <c r="I38925" s="72"/>
      <c r="J38925" s="72"/>
      <c r="K38925" s="72"/>
    </row>
    <row r="38926" spans="9:11">
      <c r="I38926" s="72"/>
      <c r="J38926" s="72"/>
      <c r="K38926" s="72"/>
    </row>
    <row r="38927" spans="9:11">
      <c r="I38927" s="72"/>
      <c r="J38927" s="72"/>
      <c r="K38927" s="72"/>
    </row>
    <row r="38928" spans="9:11">
      <c r="I38928" s="72"/>
      <c r="J38928" s="72"/>
      <c r="K38928" s="72"/>
    </row>
    <row r="38929" spans="9:11">
      <c r="I38929" s="72"/>
      <c r="J38929" s="72"/>
      <c r="K38929" s="72"/>
    </row>
    <row r="38930" spans="9:11">
      <c r="I38930" s="72"/>
      <c r="J38930" s="72"/>
      <c r="K38930" s="72"/>
    </row>
    <row r="38931" spans="9:11">
      <c r="I38931" s="72"/>
      <c r="J38931" s="72"/>
      <c r="K38931" s="72"/>
    </row>
    <row r="38932" spans="9:11">
      <c r="I38932" s="72"/>
      <c r="J38932" s="72"/>
      <c r="K38932" s="72"/>
    </row>
    <row r="38933" spans="9:11">
      <c r="I38933" s="72"/>
      <c r="J38933" s="72"/>
      <c r="K38933" s="72"/>
    </row>
    <row r="38934" spans="9:11">
      <c r="I38934" s="72"/>
      <c r="J38934" s="72"/>
      <c r="K38934" s="72"/>
    </row>
    <row r="38935" spans="9:11">
      <c r="I38935" s="72"/>
      <c r="J38935" s="72"/>
      <c r="K38935" s="72"/>
    </row>
    <row r="38936" spans="9:11">
      <c r="I38936" s="72"/>
      <c r="J38936" s="72"/>
      <c r="K38936" s="72"/>
    </row>
    <row r="38937" spans="9:11">
      <c r="I38937" s="72"/>
      <c r="J38937" s="72"/>
      <c r="K38937" s="72"/>
    </row>
    <row r="38938" spans="9:11">
      <c r="I38938" s="72"/>
      <c r="J38938" s="72"/>
      <c r="K38938" s="72"/>
    </row>
    <row r="38939" spans="9:11">
      <c r="I38939" s="72"/>
      <c r="J38939" s="72"/>
      <c r="K38939" s="72"/>
    </row>
    <row r="38940" spans="9:11">
      <c r="I38940" s="72"/>
      <c r="J38940" s="72"/>
      <c r="K38940" s="72"/>
    </row>
    <row r="38941" spans="9:11">
      <c r="I38941" s="72"/>
      <c r="J38941" s="72"/>
      <c r="K38941" s="72"/>
    </row>
    <row r="38942" spans="9:11">
      <c r="I38942" s="72"/>
      <c r="J38942" s="72"/>
      <c r="K38942" s="72"/>
    </row>
    <row r="38943" spans="9:11">
      <c r="I38943" s="72"/>
      <c r="J38943" s="72"/>
      <c r="K38943" s="72"/>
    </row>
    <row r="38944" spans="9:11">
      <c r="I38944" s="72"/>
      <c r="J38944" s="72"/>
      <c r="K38944" s="72"/>
    </row>
    <row r="38945" spans="9:11">
      <c r="I38945" s="72"/>
      <c r="J38945" s="72"/>
      <c r="K38945" s="72"/>
    </row>
    <row r="38946" spans="9:11">
      <c r="I38946" s="72"/>
      <c r="J38946" s="72"/>
      <c r="K38946" s="72"/>
    </row>
    <row r="38947" spans="9:11">
      <c r="I38947" s="72"/>
      <c r="J38947" s="72"/>
      <c r="K38947" s="72"/>
    </row>
    <row r="38948" spans="9:11">
      <c r="I38948" s="72"/>
      <c r="J38948" s="72"/>
      <c r="K38948" s="72"/>
    </row>
    <row r="38949" spans="9:11">
      <c r="I38949" s="72"/>
      <c r="J38949" s="72"/>
      <c r="K38949" s="72"/>
    </row>
    <row r="38950" spans="9:11">
      <c r="I38950" s="72"/>
      <c r="J38950" s="72"/>
      <c r="K38950" s="72"/>
    </row>
    <row r="38951" spans="9:11">
      <c r="I38951" s="72"/>
      <c r="J38951" s="72"/>
      <c r="K38951" s="72"/>
    </row>
    <row r="38952" spans="9:11">
      <c r="I38952" s="72"/>
      <c r="J38952" s="72"/>
      <c r="K38952" s="72"/>
    </row>
    <row r="38953" spans="9:11">
      <c r="I38953" s="72"/>
      <c r="J38953" s="72"/>
      <c r="K38953" s="72"/>
    </row>
    <row r="38954" spans="9:11">
      <c r="I38954" s="72"/>
      <c r="J38954" s="72"/>
      <c r="K38954" s="72"/>
    </row>
    <row r="38955" spans="9:11">
      <c r="I38955" s="72"/>
      <c r="J38955" s="72"/>
      <c r="K38955" s="72"/>
    </row>
    <row r="38956" spans="9:11">
      <c r="I38956" s="72"/>
      <c r="J38956" s="72"/>
      <c r="K38956" s="72"/>
    </row>
    <row r="38957" spans="9:11">
      <c r="I38957" s="72"/>
      <c r="J38957" s="72"/>
      <c r="K38957" s="72"/>
    </row>
    <row r="38958" spans="9:11">
      <c r="I38958" s="72"/>
      <c r="J38958" s="72"/>
      <c r="K38958" s="72"/>
    </row>
    <row r="38959" spans="9:11">
      <c r="I38959" s="72"/>
      <c r="J38959" s="72"/>
      <c r="K38959" s="72"/>
    </row>
    <row r="38960" spans="9:11">
      <c r="I38960" s="72"/>
      <c r="J38960" s="72"/>
      <c r="K38960" s="72"/>
    </row>
    <row r="38961" spans="9:11">
      <c r="I38961" s="72"/>
      <c r="J38961" s="72"/>
      <c r="K38961" s="72"/>
    </row>
    <row r="38962" spans="9:11">
      <c r="I38962" s="72"/>
      <c r="J38962" s="72"/>
      <c r="K38962" s="72"/>
    </row>
    <row r="38963" spans="9:11">
      <c r="I38963" s="72"/>
      <c r="J38963" s="72"/>
      <c r="K38963" s="72"/>
    </row>
    <row r="38964" spans="9:11">
      <c r="I38964" s="72"/>
      <c r="J38964" s="72"/>
      <c r="K38964" s="72"/>
    </row>
    <row r="38965" spans="9:11">
      <c r="I38965" s="72"/>
      <c r="J38965" s="72"/>
      <c r="K38965" s="72"/>
    </row>
    <row r="38966" spans="9:11">
      <c r="I38966" s="72"/>
      <c r="J38966" s="72"/>
      <c r="K38966" s="72"/>
    </row>
    <row r="38967" spans="9:11">
      <c r="I38967" s="72"/>
      <c r="J38967" s="72"/>
      <c r="K38967" s="72"/>
    </row>
    <row r="38968" spans="9:11">
      <c r="I38968" s="72"/>
      <c r="J38968" s="72"/>
      <c r="K38968" s="72"/>
    </row>
    <row r="38969" spans="9:11">
      <c r="I38969" s="72"/>
      <c r="J38969" s="72"/>
      <c r="K38969" s="72"/>
    </row>
    <row r="38970" spans="9:11">
      <c r="I38970" s="72"/>
      <c r="J38970" s="72"/>
      <c r="K38970" s="72"/>
    </row>
    <row r="38971" spans="9:11">
      <c r="I38971" s="72"/>
      <c r="J38971" s="72"/>
      <c r="K38971" s="72"/>
    </row>
    <row r="38972" spans="9:11">
      <c r="I38972" s="72"/>
      <c r="J38972" s="72"/>
      <c r="K38972" s="72"/>
    </row>
    <row r="38973" spans="9:11">
      <c r="I38973" s="72"/>
      <c r="J38973" s="72"/>
      <c r="K38973" s="72"/>
    </row>
    <row r="38974" spans="9:11">
      <c r="I38974" s="72"/>
      <c r="J38974" s="72"/>
      <c r="K38974" s="72"/>
    </row>
    <row r="38975" spans="9:11">
      <c r="I38975" s="72"/>
      <c r="J38975" s="72"/>
      <c r="K38975" s="72"/>
    </row>
    <row r="38976" spans="9:11">
      <c r="I38976" s="72"/>
      <c r="J38976" s="72"/>
      <c r="K38976" s="72"/>
    </row>
    <row r="38977" spans="9:11">
      <c r="I38977" s="72"/>
      <c r="J38977" s="72"/>
      <c r="K38977" s="72"/>
    </row>
    <row r="38978" spans="9:11">
      <c r="I38978" s="72"/>
      <c r="J38978" s="72"/>
      <c r="K38978" s="72"/>
    </row>
    <row r="38979" spans="9:11">
      <c r="I38979" s="72"/>
      <c r="J38979" s="72"/>
      <c r="K38979" s="72"/>
    </row>
    <row r="38980" spans="9:11">
      <c r="I38980" s="72"/>
      <c r="J38980" s="72"/>
      <c r="K38980" s="72"/>
    </row>
    <row r="38981" spans="9:11">
      <c r="I38981" s="72"/>
      <c r="J38981" s="72"/>
      <c r="K38981" s="72"/>
    </row>
    <row r="38982" spans="9:11">
      <c r="I38982" s="72"/>
      <c r="J38982" s="72"/>
      <c r="K38982" s="72"/>
    </row>
    <row r="38983" spans="9:11">
      <c r="I38983" s="72"/>
      <c r="J38983" s="72"/>
      <c r="K38983" s="72"/>
    </row>
    <row r="38984" spans="9:11">
      <c r="I38984" s="72"/>
      <c r="J38984" s="72"/>
      <c r="K38984" s="72"/>
    </row>
    <row r="38985" spans="9:11">
      <c r="I38985" s="72"/>
      <c r="J38985" s="72"/>
      <c r="K38985" s="72"/>
    </row>
    <row r="38986" spans="9:11">
      <c r="I38986" s="72"/>
      <c r="J38986" s="72"/>
      <c r="K38986" s="72"/>
    </row>
    <row r="38987" spans="9:11">
      <c r="I38987" s="72"/>
      <c r="J38987" s="72"/>
      <c r="K38987" s="72"/>
    </row>
    <row r="38988" spans="9:11">
      <c r="I38988" s="72"/>
      <c r="J38988" s="72"/>
      <c r="K38988" s="72"/>
    </row>
    <row r="38989" spans="9:11">
      <c r="I38989" s="72"/>
      <c r="J38989" s="72"/>
      <c r="K38989" s="72"/>
    </row>
    <row r="38990" spans="9:11">
      <c r="I38990" s="72"/>
      <c r="J38990" s="72"/>
      <c r="K38990" s="72"/>
    </row>
    <row r="38991" spans="9:11">
      <c r="I38991" s="72"/>
      <c r="J38991" s="72"/>
      <c r="K38991" s="72"/>
    </row>
    <row r="38992" spans="9:11">
      <c r="I38992" s="72"/>
      <c r="J38992" s="72"/>
      <c r="K38992" s="72"/>
    </row>
    <row r="38993" spans="9:11">
      <c r="I38993" s="72"/>
      <c r="J38993" s="72"/>
      <c r="K38993" s="72"/>
    </row>
    <row r="38994" spans="9:11">
      <c r="I38994" s="72"/>
      <c r="J38994" s="72"/>
      <c r="K38994" s="72"/>
    </row>
    <row r="38995" spans="9:11">
      <c r="I38995" s="72"/>
      <c r="J38995" s="72"/>
      <c r="K38995" s="72"/>
    </row>
    <row r="38996" spans="9:11">
      <c r="I38996" s="72"/>
      <c r="J38996" s="72"/>
      <c r="K38996" s="72"/>
    </row>
    <row r="38997" spans="9:11">
      <c r="I38997" s="72"/>
      <c r="J38997" s="72"/>
      <c r="K38997" s="72"/>
    </row>
    <row r="38998" spans="9:11">
      <c r="I38998" s="72"/>
      <c r="J38998" s="72"/>
      <c r="K38998" s="72"/>
    </row>
    <row r="38999" spans="9:11">
      <c r="I38999" s="72"/>
      <c r="J38999" s="72"/>
      <c r="K38999" s="72"/>
    </row>
    <row r="39000" spans="9:11">
      <c r="I39000" s="72"/>
      <c r="J39000" s="72"/>
      <c r="K39000" s="72"/>
    </row>
    <row r="39001" spans="9:11">
      <c r="I39001" s="72"/>
      <c r="J39001" s="72"/>
      <c r="K39001" s="72"/>
    </row>
    <row r="39002" spans="9:11">
      <c r="I39002" s="72"/>
      <c r="J39002" s="72"/>
      <c r="K39002" s="72"/>
    </row>
    <row r="39003" spans="9:11">
      <c r="I39003" s="72"/>
      <c r="J39003" s="72"/>
      <c r="K39003" s="72"/>
    </row>
    <row r="39004" spans="9:11">
      <c r="I39004" s="72"/>
      <c r="J39004" s="72"/>
      <c r="K39004" s="72"/>
    </row>
    <row r="39005" spans="9:11">
      <c r="I39005" s="72"/>
      <c r="J39005" s="72"/>
      <c r="K39005" s="72"/>
    </row>
    <row r="39006" spans="9:11">
      <c r="I39006" s="72"/>
      <c r="J39006" s="72"/>
      <c r="K39006" s="72"/>
    </row>
    <row r="39007" spans="9:11">
      <c r="I39007" s="72"/>
      <c r="J39007" s="72"/>
      <c r="K39007" s="72"/>
    </row>
    <row r="39008" spans="9:11">
      <c r="I39008" s="72"/>
      <c r="J39008" s="72"/>
      <c r="K39008" s="72"/>
    </row>
    <row r="39009" spans="9:11">
      <c r="I39009" s="72"/>
      <c r="J39009" s="72"/>
      <c r="K39009" s="72"/>
    </row>
    <row r="39010" spans="9:11">
      <c r="I39010" s="72"/>
      <c r="J39010" s="72"/>
      <c r="K39010" s="72"/>
    </row>
    <row r="39011" spans="9:11">
      <c r="I39011" s="72"/>
      <c r="J39011" s="72"/>
      <c r="K39011" s="72"/>
    </row>
    <row r="39012" spans="9:11">
      <c r="I39012" s="72"/>
      <c r="J39012" s="72"/>
      <c r="K39012" s="72"/>
    </row>
    <row r="39013" spans="9:11">
      <c r="I39013" s="72"/>
      <c r="J39013" s="72"/>
      <c r="K39013" s="72"/>
    </row>
    <row r="39014" spans="9:11">
      <c r="I39014" s="72"/>
      <c r="J39014" s="72"/>
      <c r="K39014" s="72"/>
    </row>
    <row r="39015" spans="9:11">
      <c r="I39015" s="72"/>
      <c r="J39015" s="72"/>
      <c r="K39015" s="72"/>
    </row>
    <row r="39016" spans="9:11">
      <c r="I39016" s="72"/>
      <c r="J39016" s="72"/>
      <c r="K39016" s="72"/>
    </row>
    <row r="39017" spans="9:11">
      <c r="I39017" s="72"/>
      <c r="J39017" s="72"/>
      <c r="K39017" s="72"/>
    </row>
    <row r="39018" spans="9:11">
      <c r="I39018" s="72"/>
      <c r="J39018" s="72"/>
      <c r="K39018" s="72"/>
    </row>
    <row r="39019" spans="9:11">
      <c r="I39019" s="72"/>
      <c r="J39019" s="72"/>
      <c r="K39019" s="72"/>
    </row>
    <row r="39020" spans="9:11">
      <c r="I39020" s="72"/>
      <c r="J39020" s="72"/>
      <c r="K39020" s="72"/>
    </row>
    <row r="39021" spans="9:11">
      <c r="I39021" s="72"/>
      <c r="J39021" s="72"/>
      <c r="K39021" s="72"/>
    </row>
    <row r="39022" spans="9:11">
      <c r="I39022" s="72"/>
      <c r="J39022" s="72"/>
      <c r="K39022" s="72"/>
    </row>
    <row r="39023" spans="9:11">
      <c r="I39023" s="72"/>
      <c r="J39023" s="72"/>
      <c r="K39023" s="72"/>
    </row>
    <row r="39024" spans="9:11">
      <c r="I39024" s="72"/>
      <c r="J39024" s="72"/>
      <c r="K39024" s="72"/>
    </row>
    <row r="39025" spans="9:11">
      <c r="I39025" s="72"/>
      <c r="J39025" s="72"/>
      <c r="K39025" s="72"/>
    </row>
    <row r="39026" spans="9:11">
      <c r="I39026" s="72"/>
      <c r="J39026" s="72"/>
      <c r="K39026" s="72"/>
    </row>
    <row r="39027" spans="9:11">
      <c r="I39027" s="72"/>
      <c r="J39027" s="72"/>
      <c r="K39027" s="72"/>
    </row>
    <row r="39028" spans="9:11">
      <c r="I39028" s="72"/>
      <c r="J39028" s="72"/>
      <c r="K39028" s="72"/>
    </row>
    <row r="39029" spans="9:11">
      <c r="I39029" s="72"/>
      <c r="J39029" s="72"/>
      <c r="K39029" s="72"/>
    </row>
    <row r="39030" spans="9:11">
      <c r="I39030" s="72"/>
      <c r="J39030" s="72"/>
      <c r="K39030" s="72"/>
    </row>
    <row r="39031" spans="9:11">
      <c r="I39031" s="72"/>
      <c r="J39031" s="72"/>
      <c r="K39031" s="72"/>
    </row>
    <row r="39032" spans="9:11">
      <c r="I39032" s="72"/>
      <c r="J39032" s="72"/>
      <c r="K39032" s="72"/>
    </row>
    <row r="39033" spans="9:11">
      <c r="I39033" s="72"/>
      <c r="J39033" s="72"/>
      <c r="K39033" s="72"/>
    </row>
    <row r="39034" spans="9:11">
      <c r="I39034" s="72"/>
      <c r="J39034" s="72"/>
      <c r="K39034" s="72"/>
    </row>
    <row r="39035" spans="9:11">
      <c r="I39035" s="72"/>
      <c r="J39035" s="72"/>
      <c r="K39035" s="72"/>
    </row>
    <row r="39036" spans="9:11">
      <c r="I39036" s="72"/>
      <c r="J39036" s="72"/>
      <c r="K39036" s="72"/>
    </row>
    <row r="39037" spans="9:11">
      <c r="I39037" s="72"/>
      <c r="J39037" s="72"/>
      <c r="K39037" s="72"/>
    </row>
    <row r="39038" spans="9:11">
      <c r="I39038" s="72"/>
      <c r="J39038" s="72"/>
      <c r="K39038" s="72"/>
    </row>
    <row r="39039" spans="9:11">
      <c r="I39039" s="72"/>
      <c r="J39039" s="72"/>
      <c r="K39039" s="72"/>
    </row>
    <row r="39040" spans="9:11">
      <c r="I39040" s="72"/>
      <c r="J39040" s="72"/>
      <c r="K39040" s="72"/>
    </row>
    <row r="39041" spans="9:11">
      <c r="I39041" s="72"/>
      <c r="J39041" s="72"/>
      <c r="K39041" s="72"/>
    </row>
    <row r="39042" spans="9:11">
      <c r="I39042" s="72"/>
      <c r="J39042" s="72"/>
      <c r="K39042" s="72"/>
    </row>
    <row r="39043" spans="9:11">
      <c r="I39043" s="72"/>
      <c r="J39043" s="72"/>
      <c r="K39043" s="72"/>
    </row>
    <row r="39044" spans="9:11">
      <c r="I39044" s="72"/>
      <c r="J39044" s="72"/>
      <c r="K39044" s="72"/>
    </row>
    <row r="39045" spans="9:11">
      <c r="I39045" s="72"/>
      <c r="J39045" s="72"/>
      <c r="K39045" s="72"/>
    </row>
    <row r="39046" spans="9:11">
      <c r="I39046" s="72"/>
      <c r="J39046" s="72"/>
      <c r="K39046" s="72"/>
    </row>
    <row r="39047" spans="9:11">
      <c r="I39047" s="72"/>
      <c r="J39047" s="72"/>
      <c r="K39047" s="72"/>
    </row>
    <row r="39048" spans="9:11">
      <c r="I39048" s="72"/>
      <c r="J39048" s="72"/>
      <c r="K39048" s="72"/>
    </row>
    <row r="39049" spans="9:11">
      <c r="I39049" s="72"/>
      <c r="J39049" s="72"/>
      <c r="K39049" s="72"/>
    </row>
    <row r="39050" spans="9:11">
      <c r="I39050" s="72"/>
      <c r="J39050" s="72"/>
      <c r="K39050" s="72"/>
    </row>
    <row r="39051" spans="9:11">
      <c r="I39051" s="72"/>
      <c r="J39051" s="72"/>
      <c r="K39051" s="72"/>
    </row>
    <row r="39052" spans="9:11">
      <c r="I39052" s="72"/>
      <c r="J39052" s="72"/>
      <c r="K39052" s="72"/>
    </row>
    <row r="39053" spans="9:11">
      <c r="I39053" s="72"/>
      <c r="J39053" s="72"/>
      <c r="K39053" s="72"/>
    </row>
    <row r="39054" spans="9:11">
      <c r="I39054" s="72"/>
      <c r="J39054" s="72"/>
      <c r="K39054" s="72"/>
    </row>
    <row r="39055" spans="9:11">
      <c r="I39055" s="72"/>
      <c r="J39055" s="72"/>
      <c r="K39055" s="72"/>
    </row>
    <row r="39056" spans="9:11">
      <c r="I39056" s="72"/>
      <c r="J39056" s="72"/>
      <c r="K39056" s="72"/>
    </row>
    <row r="39057" spans="9:11">
      <c r="I39057" s="72"/>
      <c r="J39057" s="72"/>
      <c r="K39057" s="72"/>
    </row>
    <row r="39058" spans="9:11">
      <c r="I39058" s="72"/>
      <c r="J39058" s="72"/>
      <c r="K39058" s="72"/>
    </row>
    <row r="39059" spans="9:11">
      <c r="I39059" s="72"/>
      <c r="J39059" s="72"/>
      <c r="K39059" s="72"/>
    </row>
    <row r="39060" spans="9:11">
      <c r="I39060" s="72"/>
      <c r="J39060" s="72"/>
      <c r="K39060" s="72"/>
    </row>
    <row r="39061" spans="9:11">
      <c r="I39061" s="72"/>
      <c r="J39061" s="72"/>
      <c r="K39061" s="72"/>
    </row>
    <row r="39062" spans="9:11">
      <c r="I39062" s="72"/>
      <c r="J39062" s="72"/>
      <c r="K39062" s="72"/>
    </row>
    <row r="39063" spans="9:11">
      <c r="I39063" s="72"/>
      <c r="J39063" s="72"/>
      <c r="K39063" s="72"/>
    </row>
    <row r="39064" spans="9:11">
      <c r="I39064" s="72"/>
      <c r="J39064" s="72"/>
      <c r="K39064" s="72"/>
    </row>
    <row r="39065" spans="9:11">
      <c r="I39065" s="72"/>
      <c r="J39065" s="72"/>
      <c r="K39065" s="72"/>
    </row>
    <row r="39066" spans="9:11">
      <c r="I39066" s="72"/>
      <c r="J39066" s="72"/>
      <c r="K39066" s="72"/>
    </row>
    <row r="39067" spans="9:11">
      <c r="I39067" s="72"/>
      <c r="J39067" s="72"/>
      <c r="K39067" s="72"/>
    </row>
    <row r="39068" spans="9:11">
      <c r="I39068" s="72"/>
      <c r="J39068" s="72"/>
      <c r="K39068" s="72"/>
    </row>
    <row r="39069" spans="9:11">
      <c r="I39069" s="72"/>
      <c r="J39069" s="72"/>
      <c r="K39069" s="72"/>
    </row>
    <row r="39070" spans="9:11">
      <c r="I39070" s="72"/>
      <c r="J39070" s="72"/>
      <c r="K39070" s="72"/>
    </row>
    <row r="39071" spans="9:11">
      <c r="I39071" s="72"/>
      <c r="J39071" s="72"/>
      <c r="K39071" s="72"/>
    </row>
    <row r="39072" spans="9:11">
      <c r="I39072" s="72"/>
      <c r="J39072" s="72"/>
      <c r="K39072" s="72"/>
    </row>
    <row r="39073" spans="9:11">
      <c r="I39073" s="72"/>
      <c r="J39073" s="72"/>
      <c r="K39073" s="72"/>
    </row>
    <row r="39074" spans="9:11">
      <c r="I39074" s="72"/>
      <c r="J39074" s="72"/>
      <c r="K39074" s="72"/>
    </row>
    <row r="39075" spans="9:11">
      <c r="I39075" s="72"/>
      <c r="J39075" s="72"/>
      <c r="K39075" s="72"/>
    </row>
    <row r="39076" spans="9:11">
      <c r="I39076" s="72"/>
      <c r="J39076" s="72"/>
      <c r="K39076" s="72"/>
    </row>
    <row r="39077" spans="9:11">
      <c r="I39077" s="72"/>
      <c r="J39077" s="72"/>
      <c r="K39077" s="72"/>
    </row>
    <row r="39078" spans="9:11">
      <c r="I39078" s="72"/>
      <c r="J39078" s="72"/>
      <c r="K39078" s="72"/>
    </row>
    <row r="39079" spans="9:11">
      <c r="I39079" s="72"/>
      <c r="J39079" s="72"/>
      <c r="K39079" s="72"/>
    </row>
    <row r="39080" spans="9:11">
      <c r="I39080" s="72"/>
      <c r="J39080" s="72"/>
      <c r="K39080" s="72"/>
    </row>
    <row r="39081" spans="9:11">
      <c r="I39081" s="72"/>
      <c r="J39081" s="72"/>
      <c r="K39081" s="72"/>
    </row>
    <row r="39082" spans="9:11">
      <c r="I39082" s="72"/>
      <c r="J39082" s="72"/>
      <c r="K39082" s="72"/>
    </row>
    <row r="39083" spans="9:11">
      <c r="I39083" s="72"/>
      <c r="J39083" s="72"/>
      <c r="K39083" s="72"/>
    </row>
    <row r="39084" spans="9:11">
      <c r="I39084" s="72"/>
      <c r="J39084" s="72"/>
      <c r="K39084" s="72"/>
    </row>
    <row r="39085" spans="9:11">
      <c r="I39085" s="72"/>
      <c r="J39085" s="72"/>
      <c r="K39085" s="72"/>
    </row>
    <row r="39086" spans="9:11">
      <c r="I39086" s="72"/>
      <c r="J39086" s="72"/>
      <c r="K39086" s="72"/>
    </row>
    <row r="39087" spans="9:11">
      <c r="I39087" s="72"/>
      <c r="J39087" s="72"/>
      <c r="K39087" s="72"/>
    </row>
    <row r="39088" spans="9:11">
      <c r="I39088" s="72"/>
      <c r="J39088" s="72"/>
      <c r="K39088" s="72"/>
    </row>
    <row r="39089" spans="9:11">
      <c r="I39089" s="72"/>
      <c r="J39089" s="72"/>
      <c r="K39089" s="72"/>
    </row>
    <row r="39090" spans="9:11">
      <c r="I39090" s="72"/>
      <c r="J39090" s="72"/>
      <c r="K39090" s="72"/>
    </row>
    <row r="39091" spans="9:11">
      <c r="I39091" s="72"/>
      <c r="J39091" s="72"/>
      <c r="K39091" s="72"/>
    </row>
    <row r="39092" spans="9:11">
      <c r="I39092" s="72"/>
      <c r="J39092" s="72"/>
      <c r="K39092" s="72"/>
    </row>
    <row r="39093" spans="9:11">
      <c r="I39093" s="72"/>
      <c r="J39093" s="72"/>
      <c r="K39093" s="72"/>
    </row>
    <row r="39094" spans="9:11">
      <c r="I39094" s="72"/>
      <c r="J39094" s="72"/>
      <c r="K39094" s="72"/>
    </row>
    <row r="39095" spans="9:11">
      <c r="I39095" s="72"/>
      <c r="J39095" s="72"/>
      <c r="K39095" s="72"/>
    </row>
    <row r="39096" spans="9:11">
      <c r="I39096" s="72"/>
      <c r="J39096" s="72"/>
      <c r="K39096" s="72"/>
    </row>
    <row r="39097" spans="9:11">
      <c r="I39097" s="72"/>
      <c r="J39097" s="72"/>
      <c r="K39097" s="72"/>
    </row>
    <row r="39098" spans="9:11">
      <c r="I39098" s="72"/>
      <c r="J39098" s="72"/>
      <c r="K39098" s="72"/>
    </row>
    <row r="39099" spans="9:11">
      <c r="I39099" s="72"/>
      <c r="J39099" s="72"/>
      <c r="K39099" s="72"/>
    </row>
    <row r="39100" spans="9:11">
      <c r="I39100" s="72"/>
      <c r="J39100" s="72"/>
      <c r="K39100" s="72"/>
    </row>
    <row r="39101" spans="9:11">
      <c r="I39101" s="72"/>
      <c r="J39101" s="72"/>
      <c r="K39101" s="72"/>
    </row>
    <row r="39102" spans="9:11">
      <c r="I39102" s="72"/>
      <c r="J39102" s="72"/>
      <c r="K39102" s="72"/>
    </row>
    <row r="39103" spans="9:11">
      <c r="I39103" s="72"/>
      <c r="J39103" s="72"/>
      <c r="K39103" s="72"/>
    </row>
    <row r="39104" spans="9:11">
      <c r="I39104" s="72"/>
      <c r="J39104" s="72"/>
      <c r="K39104" s="72"/>
    </row>
    <row r="39105" spans="9:11">
      <c r="I39105" s="72"/>
      <c r="J39105" s="72"/>
      <c r="K39105" s="72"/>
    </row>
    <row r="39106" spans="9:11">
      <c r="I39106" s="72"/>
      <c r="J39106" s="72"/>
      <c r="K39106" s="72"/>
    </row>
    <row r="39107" spans="9:11">
      <c r="I39107" s="72"/>
      <c r="J39107" s="72"/>
      <c r="K39107" s="72"/>
    </row>
    <row r="39108" spans="9:11">
      <c r="I39108" s="72"/>
      <c r="J39108" s="72"/>
      <c r="K39108" s="72"/>
    </row>
    <row r="39109" spans="9:11">
      <c r="I39109" s="72"/>
      <c r="J39109" s="72"/>
      <c r="K39109" s="72"/>
    </row>
    <row r="39110" spans="9:11">
      <c r="I39110" s="72"/>
      <c r="J39110" s="72"/>
      <c r="K39110" s="72"/>
    </row>
    <row r="39111" spans="9:11">
      <c r="I39111" s="72"/>
      <c r="J39111" s="72"/>
      <c r="K39111" s="72"/>
    </row>
    <row r="39112" spans="9:11">
      <c r="I39112" s="72"/>
      <c r="J39112" s="72"/>
      <c r="K39112" s="72"/>
    </row>
    <row r="39113" spans="9:11">
      <c r="I39113" s="72"/>
      <c r="J39113" s="72"/>
      <c r="K39113" s="72"/>
    </row>
    <row r="39114" spans="9:11">
      <c r="I39114" s="72"/>
      <c r="J39114" s="72"/>
      <c r="K39114" s="72"/>
    </row>
    <row r="39115" spans="9:11">
      <c r="I39115" s="72"/>
      <c r="J39115" s="72"/>
      <c r="K39115" s="72"/>
    </row>
    <row r="39116" spans="9:11">
      <c r="I39116" s="72"/>
      <c r="J39116" s="72"/>
      <c r="K39116" s="72"/>
    </row>
    <row r="39117" spans="9:11">
      <c r="I39117" s="72"/>
      <c r="J39117" s="72"/>
      <c r="K39117" s="72"/>
    </row>
    <row r="39118" spans="9:11">
      <c r="I39118" s="72"/>
      <c r="J39118" s="72"/>
      <c r="K39118" s="72"/>
    </row>
    <row r="39119" spans="9:11">
      <c r="I39119" s="72"/>
      <c r="J39119" s="72"/>
      <c r="K39119" s="72"/>
    </row>
    <row r="39120" spans="9:11">
      <c r="I39120" s="72"/>
      <c r="J39120" s="72"/>
      <c r="K39120" s="72"/>
    </row>
    <row r="39121" spans="9:11">
      <c r="I39121" s="72"/>
      <c r="J39121" s="72"/>
      <c r="K39121" s="72"/>
    </row>
    <row r="39122" spans="9:11">
      <c r="I39122" s="72"/>
      <c r="J39122" s="72"/>
      <c r="K39122" s="72"/>
    </row>
    <row r="39123" spans="9:11">
      <c r="I39123" s="72"/>
      <c r="J39123" s="72"/>
      <c r="K39123" s="72"/>
    </row>
    <row r="39124" spans="9:11">
      <c r="I39124" s="72"/>
      <c r="J39124" s="72"/>
      <c r="K39124" s="72"/>
    </row>
    <row r="39125" spans="9:11">
      <c r="I39125" s="72"/>
      <c r="J39125" s="72"/>
      <c r="K39125" s="72"/>
    </row>
    <row r="39126" spans="9:11">
      <c r="I39126" s="72"/>
      <c r="J39126" s="72"/>
      <c r="K39126" s="72"/>
    </row>
    <row r="39127" spans="9:11">
      <c r="I39127" s="72"/>
      <c r="J39127" s="72"/>
      <c r="K39127" s="72"/>
    </row>
    <row r="39128" spans="9:11">
      <c r="I39128" s="72"/>
      <c r="J39128" s="72"/>
      <c r="K39128" s="72"/>
    </row>
    <row r="39129" spans="9:11">
      <c r="I39129" s="72"/>
      <c r="J39129" s="72"/>
      <c r="K39129" s="72"/>
    </row>
    <row r="39130" spans="9:11">
      <c r="I39130" s="72"/>
      <c r="J39130" s="72"/>
      <c r="K39130" s="72"/>
    </row>
    <row r="39131" spans="9:11">
      <c r="I39131" s="72"/>
      <c r="J39131" s="72"/>
      <c r="K39131" s="72"/>
    </row>
    <row r="39132" spans="9:11">
      <c r="I39132" s="72"/>
      <c r="J39132" s="72"/>
      <c r="K39132" s="72"/>
    </row>
    <row r="39133" spans="9:11">
      <c r="I39133" s="72"/>
      <c r="J39133" s="72"/>
      <c r="K39133" s="72"/>
    </row>
    <row r="39134" spans="9:11">
      <c r="I39134" s="72"/>
      <c r="J39134" s="72"/>
      <c r="K39134" s="72"/>
    </row>
    <row r="39135" spans="9:11">
      <c r="I39135" s="72"/>
      <c r="J39135" s="72"/>
      <c r="K39135" s="72"/>
    </row>
    <row r="39136" spans="9:11">
      <c r="I39136" s="72"/>
      <c r="J39136" s="72"/>
      <c r="K39136" s="72"/>
    </row>
    <row r="39137" spans="9:11">
      <c r="I39137" s="72"/>
      <c r="J39137" s="72"/>
      <c r="K39137" s="72"/>
    </row>
    <row r="39138" spans="9:11">
      <c r="I39138" s="72"/>
      <c r="J39138" s="72"/>
      <c r="K39138" s="72"/>
    </row>
    <row r="39139" spans="9:11">
      <c r="I39139" s="72"/>
      <c r="J39139" s="72"/>
      <c r="K39139" s="72"/>
    </row>
    <row r="39140" spans="9:11">
      <c r="I39140" s="72"/>
      <c r="J39140" s="72"/>
      <c r="K39140" s="72"/>
    </row>
    <row r="39141" spans="9:11">
      <c r="I39141" s="72"/>
      <c r="J39141" s="72"/>
      <c r="K39141" s="72"/>
    </row>
    <row r="39142" spans="9:11">
      <c r="I39142" s="72"/>
      <c r="J39142" s="72"/>
      <c r="K39142" s="72"/>
    </row>
    <row r="39143" spans="9:11">
      <c r="I39143" s="72"/>
      <c r="J39143" s="72"/>
      <c r="K39143" s="72"/>
    </row>
    <row r="39144" spans="9:11">
      <c r="I39144" s="72"/>
      <c r="J39144" s="72"/>
      <c r="K39144" s="72"/>
    </row>
    <row r="39145" spans="9:11">
      <c r="I39145" s="72"/>
      <c r="J39145" s="72"/>
      <c r="K39145" s="72"/>
    </row>
    <row r="39146" spans="9:11">
      <c r="I39146" s="72"/>
      <c r="J39146" s="72"/>
      <c r="K39146" s="72"/>
    </row>
    <row r="39147" spans="9:11">
      <c r="I39147" s="72"/>
      <c r="J39147" s="72"/>
      <c r="K39147" s="72"/>
    </row>
    <row r="39148" spans="9:11">
      <c r="I39148" s="72"/>
      <c r="J39148" s="72"/>
      <c r="K39148" s="72"/>
    </row>
    <row r="39149" spans="9:11">
      <c r="I39149" s="72"/>
      <c r="J39149" s="72"/>
      <c r="K39149" s="72"/>
    </row>
    <row r="39150" spans="9:11">
      <c r="I39150" s="72"/>
      <c r="J39150" s="72"/>
      <c r="K39150" s="72"/>
    </row>
    <row r="39151" spans="9:11">
      <c r="I39151" s="72"/>
      <c r="J39151" s="72"/>
      <c r="K39151" s="72"/>
    </row>
    <row r="39152" spans="9:11">
      <c r="I39152" s="72"/>
      <c r="J39152" s="72"/>
      <c r="K39152" s="72"/>
    </row>
    <row r="39153" spans="9:11">
      <c r="I39153" s="72"/>
      <c r="J39153" s="72"/>
      <c r="K39153" s="72"/>
    </row>
    <row r="39154" spans="9:11">
      <c r="I39154" s="72"/>
      <c r="J39154" s="72"/>
      <c r="K39154" s="72"/>
    </row>
    <row r="39155" spans="9:11">
      <c r="I39155" s="72"/>
      <c r="J39155" s="72"/>
      <c r="K39155" s="72"/>
    </row>
    <row r="39156" spans="9:11">
      <c r="I39156" s="72"/>
      <c r="J39156" s="72"/>
      <c r="K39156" s="72"/>
    </row>
    <row r="39157" spans="9:11">
      <c r="I39157" s="72"/>
      <c r="J39157" s="72"/>
      <c r="K39157" s="72"/>
    </row>
    <row r="39158" spans="9:11">
      <c r="I39158" s="72"/>
      <c r="J39158" s="72"/>
      <c r="K39158" s="72"/>
    </row>
    <row r="39159" spans="9:11">
      <c r="I39159" s="72"/>
      <c r="J39159" s="72"/>
      <c r="K39159" s="72"/>
    </row>
    <row r="39160" spans="9:11">
      <c r="I39160" s="72"/>
      <c r="J39160" s="72"/>
      <c r="K39160" s="72"/>
    </row>
    <row r="39161" spans="9:11">
      <c r="I39161" s="72"/>
      <c r="J39161" s="72"/>
      <c r="K39161" s="72"/>
    </row>
    <row r="39162" spans="9:11">
      <c r="I39162" s="72"/>
      <c r="J39162" s="72"/>
      <c r="K39162" s="72"/>
    </row>
    <row r="39163" spans="9:11">
      <c r="I39163" s="72"/>
      <c r="J39163" s="72"/>
      <c r="K39163" s="72"/>
    </row>
    <row r="39164" spans="9:11">
      <c r="I39164" s="72"/>
      <c r="J39164" s="72"/>
      <c r="K39164" s="72"/>
    </row>
    <row r="39165" spans="9:11">
      <c r="I39165" s="72"/>
      <c r="J39165" s="72"/>
      <c r="K39165" s="72"/>
    </row>
    <row r="39166" spans="9:11">
      <c r="I39166" s="72"/>
      <c r="J39166" s="72"/>
      <c r="K39166" s="72"/>
    </row>
    <row r="39167" spans="9:11">
      <c r="I39167" s="72"/>
      <c r="J39167" s="72"/>
      <c r="K39167" s="72"/>
    </row>
    <row r="39168" spans="9:11">
      <c r="I39168" s="72"/>
      <c r="J39168" s="72"/>
      <c r="K39168" s="72"/>
    </row>
    <row r="39169" spans="9:11">
      <c r="I39169" s="72"/>
      <c r="J39169" s="72"/>
      <c r="K39169" s="72"/>
    </row>
    <row r="39170" spans="9:11">
      <c r="I39170" s="72"/>
      <c r="J39170" s="72"/>
      <c r="K39170" s="72"/>
    </row>
    <row r="39171" spans="9:11">
      <c r="I39171" s="72"/>
      <c r="J39171" s="72"/>
      <c r="K39171" s="72"/>
    </row>
    <row r="39172" spans="9:11">
      <c r="I39172" s="72"/>
      <c r="J39172" s="72"/>
      <c r="K39172" s="72"/>
    </row>
    <row r="39173" spans="9:11">
      <c r="I39173" s="72"/>
      <c r="J39173" s="72"/>
      <c r="K39173" s="72"/>
    </row>
    <row r="39174" spans="9:11">
      <c r="I39174" s="72"/>
      <c r="J39174" s="72"/>
      <c r="K39174" s="72"/>
    </row>
    <row r="39175" spans="9:11">
      <c r="I39175" s="72"/>
      <c r="J39175" s="72"/>
      <c r="K39175" s="72"/>
    </row>
    <row r="39176" spans="9:11">
      <c r="I39176" s="72"/>
      <c r="J39176" s="72"/>
      <c r="K39176" s="72"/>
    </row>
    <row r="39177" spans="9:11">
      <c r="I39177" s="72"/>
      <c r="J39177" s="72"/>
      <c r="K39177" s="72"/>
    </row>
    <row r="39178" spans="9:11">
      <c r="I39178" s="72"/>
      <c r="J39178" s="72"/>
      <c r="K39178" s="72"/>
    </row>
    <row r="39179" spans="9:11">
      <c r="I39179" s="72"/>
      <c r="J39179" s="72"/>
      <c r="K39179" s="72"/>
    </row>
    <row r="39180" spans="9:11">
      <c r="I39180" s="72"/>
      <c r="J39180" s="72"/>
      <c r="K39180" s="72"/>
    </row>
    <row r="39181" spans="9:11">
      <c r="I39181" s="72"/>
      <c r="J39181" s="72"/>
      <c r="K39181" s="72"/>
    </row>
    <row r="39182" spans="9:11">
      <c r="I39182" s="72"/>
      <c r="J39182" s="72"/>
      <c r="K39182" s="72"/>
    </row>
    <row r="39183" spans="9:11">
      <c r="I39183" s="72"/>
      <c r="J39183" s="72"/>
      <c r="K39183" s="72"/>
    </row>
    <row r="39184" spans="9:11">
      <c r="I39184" s="72"/>
      <c r="J39184" s="72"/>
      <c r="K39184" s="72"/>
    </row>
    <row r="39185" spans="9:11">
      <c r="I39185" s="72"/>
      <c r="J39185" s="72"/>
      <c r="K39185" s="72"/>
    </row>
    <row r="39186" spans="9:11">
      <c r="I39186" s="72"/>
      <c r="J39186" s="72"/>
      <c r="K39186" s="72"/>
    </row>
    <row r="39187" spans="9:11">
      <c r="I39187" s="72"/>
      <c r="J39187" s="72"/>
      <c r="K39187" s="72"/>
    </row>
    <row r="39188" spans="9:11">
      <c r="I39188" s="72"/>
      <c r="J39188" s="72"/>
      <c r="K39188" s="72"/>
    </row>
    <row r="39189" spans="9:11">
      <c r="I39189" s="72"/>
      <c r="J39189" s="72"/>
      <c r="K39189" s="72"/>
    </row>
    <row r="39190" spans="9:11">
      <c r="I39190" s="72"/>
      <c r="J39190" s="72"/>
      <c r="K39190" s="72"/>
    </row>
    <row r="39191" spans="9:11">
      <c r="I39191" s="72"/>
      <c r="J39191" s="72"/>
      <c r="K39191" s="72"/>
    </row>
    <row r="39192" spans="9:11">
      <c r="I39192" s="72"/>
      <c r="J39192" s="72"/>
      <c r="K39192" s="72"/>
    </row>
    <row r="39193" spans="9:11">
      <c r="I39193" s="72"/>
      <c r="J39193" s="72"/>
      <c r="K39193" s="72"/>
    </row>
    <row r="39194" spans="9:11">
      <c r="I39194" s="72"/>
      <c r="J39194" s="72"/>
      <c r="K39194" s="72"/>
    </row>
    <row r="39195" spans="9:11">
      <c r="I39195" s="72"/>
      <c r="J39195" s="72"/>
      <c r="K39195" s="72"/>
    </row>
    <row r="39196" spans="9:11">
      <c r="I39196" s="72"/>
      <c r="J39196" s="72"/>
      <c r="K39196" s="72"/>
    </row>
    <row r="39197" spans="9:11">
      <c r="I39197" s="72"/>
      <c r="J39197" s="72"/>
      <c r="K39197" s="72"/>
    </row>
    <row r="39198" spans="9:11">
      <c r="I39198" s="72"/>
      <c r="J39198" s="72"/>
      <c r="K39198" s="72"/>
    </row>
    <row r="39199" spans="9:11">
      <c r="I39199" s="72"/>
      <c r="J39199" s="72"/>
      <c r="K39199" s="72"/>
    </row>
    <row r="39200" spans="9:11">
      <c r="I39200" s="72"/>
      <c r="J39200" s="72"/>
      <c r="K39200" s="72"/>
    </row>
    <row r="39201" spans="9:11">
      <c r="I39201" s="72"/>
      <c r="J39201" s="72"/>
      <c r="K39201" s="72"/>
    </row>
    <row r="39202" spans="9:11">
      <c r="I39202" s="72"/>
      <c r="J39202" s="72"/>
      <c r="K39202" s="72"/>
    </row>
    <row r="39203" spans="9:11">
      <c r="I39203" s="72"/>
      <c r="J39203" s="72"/>
      <c r="K39203" s="72"/>
    </row>
    <row r="39204" spans="9:11">
      <c r="I39204" s="72"/>
      <c r="J39204" s="72"/>
      <c r="K39204" s="72"/>
    </row>
    <row r="39205" spans="9:11">
      <c r="I39205" s="72"/>
      <c r="J39205" s="72"/>
      <c r="K39205" s="72"/>
    </row>
    <row r="39206" spans="9:11">
      <c r="I39206" s="72"/>
      <c r="J39206" s="72"/>
      <c r="K39206" s="72"/>
    </row>
    <row r="39207" spans="9:11">
      <c r="I39207" s="72"/>
      <c r="J39207" s="72"/>
      <c r="K39207" s="72"/>
    </row>
    <row r="39208" spans="9:11">
      <c r="I39208" s="72"/>
      <c r="J39208" s="72"/>
      <c r="K39208" s="72"/>
    </row>
    <row r="39209" spans="9:11">
      <c r="I39209" s="72"/>
      <c r="J39209" s="72"/>
      <c r="K39209" s="72"/>
    </row>
    <row r="39210" spans="9:11">
      <c r="I39210" s="72"/>
      <c r="J39210" s="72"/>
      <c r="K39210" s="72"/>
    </row>
    <row r="39211" spans="9:11">
      <c r="I39211" s="72"/>
      <c r="J39211" s="72"/>
      <c r="K39211" s="72"/>
    </row>
    <row r="39212" spans="9:11">
      <c r="I39212" s="72"/>
      <c r="J39212" s="72"/>
      <c r="K39212" s="72"/>
    </row>
    <row r="39213" spans="9:11">
      <c r="I39213" s="72"/>
      <c r="J39213" s="72"/>
      <c r="K39213" s="72"/>
    </row>
    <row r="39214" spans="9:11">
      <c r="I39214" s="72"/>
      <c r="J39214" s="72"/>
      <c r="K39214" s="72"/>
    </row>
    <row r="39215" spans="9:11">
      <c r="I39215" s="72"/>
      <c r="J39215" s="72"/>
      <c r="K39215" s="72"/>
    </row>
    <row r="39216" spans="9:11">
      <c r="I39216" s="72"/>
      <c r="J39216" s="72"/>
      <c r="K39216" s="72"/>
    </row>
    <row r="39217" spans="9:11">
      <c r="I39217" s="72"/>
      <c r="J39217" s="72"/>
      <c r="K39217" s="72"/>
    </row>
    <row r="39218" spans="9:11">
      <c r="I39218" s="72"/>
      <c r="J39218" s="72"/>
      <c r="K39218" s="72"/>
    </row>
    <row r="39219" spans="9:11">
      <c r="I39219" s="72"/>
      <c r="J39219" s="72"/>
      <c r="K39219" s="72"/>
    </row>
    <row r="39220" spans="9:11">
      <c r="I39220" s="72"/>
      <c r="J39220" s="72"/>
      <c r="K39220" s="72"/>
    </row>
    <row r="39221" spans="9:11">
      <c r="I39221" s="72"/>
      <c r="J39221" s="72"/>
      <c r="K39221" s="72"/>
    </row>
    <row r="39222" spans="9:11">
      <c r="I39222" s="72"/>
      <c r="J39222" s="72"/>
      <c r="K39222" s="72"/>
    </row>
    <row r="39223" spans="9:11">
      <c r="I39223" s="72"/>
      <c r="J39223" s="72"/>
      <c r="K39223" s="72"/>
    </row>
    <row r="39224" spans="9:11">
      <c r="I39224" s="72"/>
      <c r="J39224" s="72"/>
      <c r="K39224" s="72"/>
    </row>
    <row r="39225" spans="9:11">
      <c r="I39225" s="72"/>
      <c r="J39225" s="72"/>
      <c r="K39225" s="72"/>
    </row>
    <row r="39226" spans="9:11">
      <c r="I39226" s="72"/>
      <c r="J39226" s="72"/>
      <c r="K39226" s="72"/>
    </row>
    <row r="39227" spans="9:11">
      <c r="I39227" s="72"/>
      <c r="J39227" s="72"/>
      <c r="K39227" s="72"/>
    </row>
    <row r="39228" spans="9:11">
      <c r="I39228" s="72"/>
      <c r="J39228" s="72"/>
      <c r="K39228" s="72"/>
    </row>
    <row r="39229" spans="9:11">
      <c r="I39229" s="72"/>
      <c r="J39229" s="72"/>
      <c r="K39229" s="72"/>
    </row>
    <row r="39230" spans="9:11">
      <c r="I39230" s="72"/>
      <c r="J39230" s="72"/>
      <c r="K39230" s="72"/>
    </row>
    <row r="39231" spans="9:11">
      <c r="I39231" s="72"/>
      <c r="J39231" s="72"/>
      <c r="K39231" s="72"/>
    </row>
    <row r="39232" spans="9:11">
      <c r="I39232" s="72"/>
      <c r="J39232" s="72"/>
      <c r="K39232" s="72"/>
    </row>
    <row r="39233" spans="9:11">
      <c r="I39233" s="72"/>
      <c r="J39233" s="72"/>
      <c r="K39233" s="72"/>
    </row>
    <row r="39234" spans="9:11">
      <c r="I39234" s="72"/>
      <c r="J39234" s="72"/>
      <c r="K39234" s="72"/>
    </row>
    <row r="39235" spans="9:11">
      <c r="I39235" s="72"/>
      <c r="J39235" s="72"/>
      <c r="K39235" s="72"/>
    </row>
    <row r="39236" spans="9:11">
      <c r="I39236" s="72"/>
      <c r="J39236" s="72"/>
      <c r="K39236" s="72"/>
    </row>
    <row r="39237" spans="9:11">
      <c r="I39237" s="72"/>
      <c r="J39237" s="72"/>
      <c r="K39237" s="72"/>
    </row>
    <row r="39238" spans="9:11">
      <c r="I39238" s="72"/>
      <c r="J39238" s="72"/>
      <c r="K39238" s="72"/>
    </row>
    <row r="39239" spans="9:11">
      <c r="I39239" s="72"/>
      <c r="J39239" s="72"/>
      <c r="K39239" s="72"/>
    </row>
    <row r="39240" spans="9:11">
      <c r="I39240" s="72"/>
      <c r="J39240" s="72"/>
      <c r="K39240" s="72"/>
    </row>
    <row r="39241" spans="9:11">
      <c r="I39241" s="72"/>
      <c r="J39241" s="72"/>
      <c r="K39241" s="72"/>
    </row>
    <row r="39242" spans="9:11">
      <c r="I39242" s="72"/>
      <c r="J39242" s="72"/>
      <c r="K39242" s="72"/>
    </row>
    <row r="39243" spans="9:11">
      <c r="I39243" s="72"/>
      <c r="J39243" s="72"/>
      <c r="K39243" s="72"/>
    </row>
    <row r="39244" spans="9:11">
      <c r="I39244" s="72"/>
      <c r="J39244" s="72"/>
      <c r="K39244" s="72"/>
    </row>
    <row r="39245" spans="9:11">
      <c r="I39245" s="72"/>
      <c r="J39245" s="72"/>
      <c r="K39245" s="72"/>
    </row>
    <row r="39246" spans="9:11">
      <c r="I39246" s="72"/>
      <c r="J39246" s="72"/>
      <c r="K39246" s="72"/>
    </row>
    <row r="39247" spans="9:11">
      <c r="I39247" s="72"/>
      <c r="J39247" s="72"/>
      <c r="K39247" s="72"/>
    </row>
    <row r="39248" spans="9:11">
      <c r="I39248" s="72"/>
      <c r="J39248" s="72"/>
      <c r="K39248" s="72"/>
    </row>
    <row r="39249" spans="9:11">
      <c r="I39249" s="72"/>
      <c r="J39249" s="72"/>
      <c r="K39249" s="72"/>
    </row>
    <row r="39250" spans="9:11">
      <c r="I39250" s="72"/>
      <c r="J39250" s="72"/>
      <c r="K39250" s="72"/>
    </row>
    <row r="39251" spans="9:11">
      <c r="I39251" s="72"/>
      <c r="J39251" s="72"/>
      <c r="K39251" s="72"/>
    </row>
    <row r="39252" spans="9:11">
      <c r="I39252" s="72"/>
      <c r="J39252" s="72"/>
      <c r="K39252" s="72"/>
    </row>
    <row r="39253" spans="9:11">
      <c r="I39253" s="72"/>
      <c r="J39253" s="72"/>
      <c r="K39253" s="72"/>
    </row>
    <row r="39254" spans="9:11">
      <c r="I39254" s="72"/>
      <c r="J39254" s="72"/>
      <c r="K39254" s="72"/>
    </row>
    <row r="39255" spans="9:11">
      <c r="I39255" s="72"/>
      <c r="J39255" s="72"/>
      <c r="K39255" s="72"/>
    </row>
    <row r="39256" spans="9:11">
      <c r="I39256" s="72"/>
      <c r="J39256" s="72"/>
      <c r="K39256" s="72"/>
    </row>
    <row r="39257" spans="9:11">
      <c r="I39257" s="72"/>
      <c r="J39257" s="72"/>
      <c r="K39257" s="72"/>
    </row>
    <row r="39258" spans="9:11">
      <c r="I39258" s="72"/>
      <c r="J39258" s="72"/>
      <c r="K39258" s="72"/>
    </row>
    <row r="39259" spans="9:11">
      <c r="I39259" s="72"/>
      <c r="J39259" s="72"/>
      <c r="K39259" s="72"/>
    </row>
    <row r="39260" spans="9:11">
      <c r="I39260" s="72"/>
      <c r="J39260" s="72"/>
      <c r="K39260" s="72"/>
    </row>
    <row r="39261" spans="9:11">
      <c r="I39261" s="72"/>
      <c r="J39261" s="72"/>
      <c r="K39261" s="72"/>
    </row>
    <row r="39262" spans="9:11">
      <c r="I39262" s="72"/>
      <c r="J39262" s="72"/>
      <c r="K39262" s="72"/>
    </row>
    <row r="39263" spans="9:11">
      <c r="I39263" s="72"/>
      <c r="J39263" s="72"/>
      <c r="K39263" s="72"/>
    </row>
    <row r="39264" spans="9:11">
      <c r="I39264" s="72"/>
      <c r="J39264" s="72"/>
      <c r="K39264" s="72"/>
    </row>
    <row r="39265" spans="9:11">
      <c r="I39265" s="72"/>
      <c r="J39265" s="72"/>
      <c r="K39265" s="72"/>
    </row>
    <row r="39266" spans="9:11">
      <c r="I39266" s="72"/>
      <c r="J39266" s="72"/>
      <c r="K39266" s="72"/>
    </row>
    <row r="39267" spans="9:11">
      <c r="I39267" s="72"/>
      <c r="J39267" s="72"/>
      <c r="K39267" s="72"/>
    </row>
    <row r="39268" spans="9:11">
      <c r="I39268" s="72"/>
      <c r="J39268" s="72"/>
      <c r="K39268" s="72"/>
    </row>
    <row r="39269" spans="9:11">
      <c r="I39269" s="72"/>
      <c r="J39269" s="72"/>
      <c r="K39269" s="72"/>
    </row>
    <row r="39270" spans="9:11">
      <c r="I39270" s="72"/>
      <c r="J39270" s="72"/>
      <c r="K39270" s="72"/>
    </row>
    <row r="39271" spans="9:11">
      <c r="I39271" s="72"/>
      <c r="J39271" s="72"/>
      <c r="K39271" s="72"/>
    </row>
    <row r="39272" spans="9:11">
      <c r="I39272" s="72"/>
      <c r="J39272" s="72"/>
      <c r="K39272" s="72"/>
    </row>
    <row r="39273" spans="9:11">
      <c r="I39273" s="72"/>
      <c r="J39273" s="72"/>
      <c r="K39273" s="72"/>
    </row>
    <row r="39274" spans="9:11">
      <c r="I39274" s="72"/>
      <c r="J39274" s="72"/>
      <c r="K39274" s="72"/>
    </row>
    <row r="39275" spans="9:11">
      <c r="I39275" s="72"/>
      <c r="J39275" s="72"/>
      <c r="K39275" s="72"/>
    </row>
    <row r="39276" spans="9:11">
      <c r="I39276" s="72"/>
      <c r="J39276" s="72"/>
      <c r="K39276" s="72"/>
    </row>
    <row r="39277" spans="9:11">
      <c r="I39277" s="72"/>
      <c r="J39277" s="72"/>
      <c r="K39277" s="72"/>
    </row>
    <row r="39278" spans="9:11">
      <c r="I39278" s="72"/>
      <c r="J39278" s="72"/>
      <c r="K39278" s="72"/>
    </row>
    <row r="39279" spans="9:11">
      <c r="I39279" s="72"/>
      <c r="J39279" s="72"/>
      <c r="K39279" s="72"/>
    </row>
    <row r="39280" spans="9:11">
      <c r="I39280" s="72"/>
      <c r="J39280" s="72"/>
      <c r="K39280" s="72"/>
    </row>
    <row r="39281" spans="9:11">
      <c r="I39281" s="72"/>
      <c r="J39281" s="72"/>
      <c r="K39281" s="72"/>
    </row>
    <row r="39282" spans="9:11">
      <c r="I39282" s="72"/>
      <c r="J39282" s="72"/>
      <c r="K39282" s="72"/>
    </row>
    <row r="39283" spans="9:11">
      <c r="I39283" s="72"/>
      <c r="J39283" s="72"/>
      <c r="K39283" s="72"/>
    </row>
    <row r="39284" spans="9:11">
      <c r="I39284" s="72"/>
      <c r="J39284" s="72"/>
      <c r="K39284" s="72"/>
    </row>
    <row r="39285" spans="9:11">
      <c r="I39285" s="72"/>
      <c r="J39285" s="72"/>
      <c r="K39285" s="72"/>
    </row>
    <row r="39286" spans="9:11">
      <c r="I39286" s="72"/>
      <c r="J39286" s="72"/>
      <c r="K39286" s="72"/>
    </row>
    <row r="39287" spans="9:11">
      <c r="I39287" s="72"/>
      <c r="J39287" s="72"/>
      <c r="K39287" s="72"/>
    </row>
    <row r="39288" spans="9:11">
      <c r="I39288" s="72"/>
      <c r="J39288" s="72"/>
      <c r="K39288" s="72"/>
    </row>
    <row r="39289" spans="9:11">
      <c r="I39289" s="72"/>
      <c r="J39289" s="72"/>
      <c r="K39289" s="72"/>
    </row>
    <row r="39290" spans="9:11">
      <c r="I39290" s="72"/>
      <c r="J39290" s="72"/>
      <c r="K39290" s="72"/>
    </row>
    <row r="39291" spans="9:11">
      <c r="I39291" s="72"/>
      <c r="J39291" s="72"/>
      <c r="K39291" s="72"/>
    </row>
    <row r="39292" spans="9:11">
      <c r="I39292" s="72"/>
      <c r="J39292" s="72"/>
      <c r="K39292" s="72"/>
    </row>
    <row r="39293" spans="9:11">
      <c r="I39293" s="72"/>
      <c r="J39293" s="72"/>
      <c r="K39293" s="72"/>
    </row>
    <row r="39294" spans="9:11">
      <c r="I39294" s="72"/>
      <c r="J39294" s="72"/>
      <c r="K39294" s="72"/>
    </row>
    <row r="39295" spans="9:11">
      <c r="I39295" s="72"/>
      <c r="J39295" s="72"/>
      <c r="K39295" s="72"/>
    </row>
    <row r="39296" spans="9:11">
      <c r="I39296" s="72"/>
      <c r="J39296" s="72"/>
      <c r="K39296" s="72"/>
    </row>
    <row r="39297" spans="9:11">
      <c r="I39297" s="72"/>
      <c r="J39297" s="72"/>
      <c r="K39297" s="72"/>
    </row>
    <row r="39298" spans="9:11">
      <c r="I39298" s="72"/>
      <c r="J39298" s="72"/>
      <c r="K39298" s="72"/>
    </row>
    <row r="39299" spans="9:11">
      <c r="I39299" s="72"/>
      <c r="J39299" s="72"/>
      <c r="K39299" s="72"/>
    </row>
    <row r="39300" spans="9:11">
      <c r="I39300" s="72"/>
      <c r="J39300" s="72"/>
      <c r="K39300" s="72"/>
    </row>
    <row r="39301" spans="9:11">
      <c r="I39301" s="72"/>
      <c r="J39301" s="72"/>
      <c r="K39301" s="72"/>
    </row>
    <row r="39302" spans="9:11">
      <c r="I39302" s="72"/>
      <c r="J39302" s="72"/>
      <c r="K39302" s="72"/>
    </row>
    <row r="39303" spans="9:11">
      <c r="I39303" s="72"/>
      <c r="J39303" s="72"/>
      <c r="K39303" s="72"/>
    </row>
    <row r="39304" spans="9:11">
      <c r="I39304" s="72"/>
      <c r="J39304" s="72"/>
      <c r="K39304" s="72"/>
    </row>
    <row r="39305" spans="9:11">
      <c r="I39305" s="72"/>
      <c r="J39305" s="72"/>
      <c r="K39305" s="72"/>
    </row>
    <row r="39306" spans="9:11">
      <c r="I39306" s="72"/>
      <c r="J39306" s="72"/>
      <c r="K39306" s="72"/>
    </row>
    <row r="39307" spans="9:11">
      <c r="I39307" s="72"/>
      <c r="J39307" s="72"/>
      <c r="K39307" s="72"/>
    </row>
    <row r="39308" spans="9:11">
      <c r="I39308" s="72"/>
      <c r="J39308" s="72"/>
      <c r="K39308" s="72"/>
    </row>
    <row r="39309" spans="9:11">
      <c r="I39309" s="72"/>
      <c r="J39309" s="72"/>
      <c r="K39309" s="72"/>
    </row>
    <row r="39310" spans="9:11">
      <c r="I39310" s="72"/>
      <c r="J39310" s="72"/>
      <c r="K39310" s="72"/>
    </row>
    <row r="39311" spans="9:11">
      <c r="I39311" s="72"/>
      <c r="J39311" s="72"/>
      <c r="K39311" s="72"/>
    </row>
    <row r="39312" spans="9:11">
      <c r="I39312" s="72"/>
      <c r="J39312" s="72"/>
      <c r="K39312" s="72"/>
    </row>
    <row r="39313" spans="9:11">
      <c r="I39313" s="72"/>
      <c r="J39313" s="72"/>
      <c r="K39313" s="72"/>
    </row>
    <row r="39314" spans="9:11">
      <c r="I39314" s="72"/>
      <c r="J39314" s="72"/>
      <c r="K39314" s="72"/>
    </row>
    <row r="39315" spans="9:11">
      <c r="I39315" s="72"/>
      <c r="J39315" s="72"/>
      <c r="K39315" s="72"/>
    </row>
    <row r="39316" spans="9:11">
      <c r="I39316" s="72"/>
      <c r="J39316" s="72"/>
      <c r="K39316" s="72"/>
    </row>
    <row r="39317" spans="9:11">
      <c r="I39317" s="72"/>
      <c r="J39317" s="72"/>
      <c r="K39317" s="72"/>
    </row>
    <row r="39318" spans="9:11">
      <c r="I39318" s="72"/>
      <c r="J39318" s="72"/>
      <c r="K39318" s="72"/>
    </row>
    <row r="39319" spans="9:11">
      <c r="I39319" s="72"/>
      <c r="J39319" s="72"/>
      <c r="K39319" s="72"/>
    </row>
    <row r="39320" spans="9:11">
      <c r="I39320" s="72"/>
      <c r="J39320" s="72"/>
      <c r="K39320" s="72"/>
    </row>
    <row r="39321" spans="9:11">
      <c r="I39321" s="72"/>
      <c r="J39321" s="72"/>
      <c r="K39321" s="72"/>
    </row>
    <row r="39322" spans="9:11">
      <c r="I39322" s="72"/>
      <c r="J39322" s="72"/>
      <c r="K39322" s="72"/>
    </row>
    <row r="39323" spans="9:11">
      <c r="I39323" s="72"/>
      <c r="J39323" s="72"/>
      <c r="K39323" s="72"/>
    </row>
    <row r="39324" spans="9:11">
      <c r="I39324" s="72"/>
      <c r="J39324" s="72"/>
      <c r="K39324" s="72"/>
    </row>
    <row r="39325" spans="9:11">
      <c r="I39325" s="72"/>
      <c r="J39325" s="72"/>
      <c r="K39325" s="72"/>
    </row>
    <row r="39326" spans="9:11">
      <c r="I39326" s="72"/>
      <c r="J39326" s="72"/>
      <c r="K39326" s="72"/>
    </row>
    <row r="39327" spans="9:11">
      <c r="I39327" s="72"/>
      <c r="J39327" s="72"/>
      <c r="K39327" s="72"/>
    </row>
    <row r="39328" spans="9:11">
      <c r="I39328" s="72"/>
      <c r="J39328" s="72"/>
      <c r="K39328" s="72"/>
    </row>
    <row r="39329" spans="9:11">
      <c r="I39329" s="72"/>
      <c r="J39329" s="72"/>
      <c r="K39329" s="72"/>
    </row>
    <row r="39330" spans="9:11">
      <c r="I39330" s="72"/>
      <c r="J39330" s="72"/>
      <c r="K39330" s="72"/>
    </row>
    <row r="39331" spans="9:11">
      <c r="I39331" s="72"/>
      <c r="J39331" s="72"/>
      <c r="K39331" s="72"/>
    </row>
    <row r="39332" spans="9:11">
      <c r="I39332" s="72"/>
      <c r="J39332" s="72"/>
      <c r="K39332" s="72"/>
    </row>
    <row r="39333" spans="9:11">
      <c r="I39333" s="72"/>
      <c r="J39333" s="72"/>
      <c r="K39333" s="72"/>
    </row>
    <row r="39334" spans="9:11">
      <c r="I39334" s="72"/>
      <c r="J39334" s="72"/>
      <c r="K39334" s="72"/>
    </row>
    <row r="39335" spans="9:11">
      <c r="I39335" s="72"/>
      <c r="J39335" s="72"/>
      <c r="K39335" s="72"/>
    </row>
    <row r="39336" spans="9:11">
      <c r="I39336" s="72"/>
      <c r="J39336" s="72"/>
      <c r="K39336" s="72"/>
    </row>
    <row r="39337" spans="9:11">
      <c r="I39337" s="72"/>
      <c r="J39337" s="72"/>
      <c r="K39337" s="72"/>
    </row>
    <row r="39338" spans="9:11">
      <c r="I39338" s="72"/>
      <c r="J39338" s="72"/>
      <c r="K39338" s="72"/>
    </row>
    <row r="39339" spans="9:11">
      <c r="I39339" s="72"/>
      <c r="J39339" s="72"/>
      <c r="K39339" s="72"/>
    </row>
    <row r="39340" spans="9:11">
      <c r="I39340" s="72"/>
      <c r="J39340" s="72"/>
      <c r="K39340" s="72"/>
    </row>
    <row r="39341" spans="9:11">
      <c r="I39341" s="72"/>
      <c r="J39341" s="72"/>
      <c r="K39341" s="72"/>
    </row>
    <row r="39342" spans="9:11">
      <c r="I39342" s="72"/>
      <c r="J39342" s="72"/>
      <c r="K39342" s="72"/>
    </row>
    <row r="39343" spans="9:11">
      <c r="I39343" s="72"/>
      <c r="J39343" s="72"/>
      <c r="K39343" s="72"/>
    </row>
    <row r="39344" spans="9:11">
      <c r="I39344" s="72"/>
      <c r="J39344" s="72"/>
      <c r="K39344" s="72"/>
    </row>
    <row r="39345" spans="9:11">
      <c r="I39345" s="72"/>
      <c r="J39345" s="72"/>
      <c r="K39345" s="72"/>
    </row>
    <row r="39346" spans="9:11">
      <c r="I39346" s="72"/>
      <c r="J39346" s="72"/>
      <c r="K39346" s="72"/>
    </row>
    <row r="39347" spans="9:11">
      <c r="I39347" s="72"/>
      <c r="J39347" s="72"/>
      <c r="K39347" s="72"/>
    </row>
    <row r="39348" spans="9:11">
      <c r="I39348" s="72"/>
      <c r="J39348" s="72"/>
      <c r="K39348" s="72"/>
    </row>
    <row r="39349" spans="9:11">
      <c r="I39349" s="72"/>
      <c r="J39349" s="72"/>
      <c r="K39349" s="72"/>
    </row>
    <row r="39350" spans="9:11">
      <c r="I39350" s="72"/>
      <c r="J39350" s="72"/>
      <c r="K39350" s="72"/>
    </row>
    <row r="39351" spans="9:11">
      <c r="I39351" s="72"/>
      <c r="J39351" s="72"/>
      <c r="K39351" s="72"/>
    </row>
    <row r="39352" spans="9:11">
      <c r="I39352" s="72"/>
      <c r="J39352" s="72"/>
      <c r="K39352" s="72"/>
    </row>
    <row r="39353" spans="9:11">
      <c r="I39353" s="72"/>
      <c r="J39353" s="72"/>
      <c r="K39353" s="72"/>
    </row>
    <row r="39354" spans="9:11">
      <c r="I39354" s="72"/>
      <c r="J39354" s="72"/>
      <c r="K39354" s="72"/>
    </row>
    <row r="39355" spans="9:11">
      <c r="I39355" s="72"/>
      <c r="J39355" s="72"/>
      <c r="K39355" s="72"/>
    </row>
    <row r="39356" spans="9:11">
      <c r="I39356" s="72"/>
      <c r="J39356" s="72"/>
      <c r="K39356" s="72"/>
    </row>
    <row r="39357" spans="9:11">
      <c r="I39357" s="72"/>
      <c r="J39357" s="72"/>
      <c r="K39357" s="72"/>
    </row>
    <row r="39358" spans="9:11">
      <c r="I39358" s="72"/>
      <c r="J39358" s="72"/>
      <c r="K39358" s="72"/>
    </row>
    <row r="39359" spans="9:11">
      <c r="I39359" s="72"/>
      <c r="J39359" s="72"/>
      <c r="K39359" s="72"/>
    </row>
    <row r="39360" spans="9:11">
      <c r="I39360" s="72"/>
      <c r="J39360" s="72"/>
      <c r="K39360" s="72"/>
    </row>
    <row r="39361" spans="9:11">
      <c r="I39361" s="72"/>
      <c r="J39361" s="72"/>
      <c r="K39361" s="72"/>
    </row>
    <row r="39362" spans="9:11">
      <c r="I39362" s="72"/>
      <c r="J39362" s="72"/>
      <c r="K39362" s="72"/>
    </row>
    <row r="39363" spans="9:11">
      <c r="I39363" s="72"/>
      <c r="J39363" s="72"/>
      <c r="K39363" s="72"/>
    </row>
    <row r="39364" spans="9:11">
      <c r="I39364" s="72"/>
      <c r="J39364" s="72"/>
      <c r="K39364" s="72"/>
    </row>
    <row r="39365" spans="9:11">
      <c r="I39365" s="72"/>
      <c r="J39365" s="72"/>
      <c r="K39365" s="72"/>
    </row>
    <row r="39366" spans="9:11">
      <c r="I39366" s="72"/>
      <c r="J39366" s="72"/>
      <c r="K39366" s="72"/>
    </row>
    <row r="39367" spans="9:11">
      <c r="I39367" s="72"/>
      <c r="J39367" s="72"/>
      <c r="K39367" s="72"/>
    </row>
    <row r="39368" spans="9:11">
      <c r="I39368" s="72"/>
      <c r="J39368" s="72"/>
      <c r="K39368" s="72"/>
    </row>
    <row r="39369" spans="9:11">
      <c r="I39369" s="72"/>
      <c r="J39369" s="72"/>
      <c r="K39369" s="72"/>
    </row>
    <row r="39370" spans="9:11">
      <c r="I39370" s="72"/>
      <c r="J39370" s="72"/>
      <c r="K39370" s="72"/>
    </row>
    <row r="39371" spans="9:11">
      <c r="I39371" s="72"/>
      <c r="J39371" s="72"/>
      <c r="K39371" s="72"/>
    </row>
    <row r="39372" spans="9:11">
      <c r="I39372" s="72"/>
      <c r="J39372" s="72"/>
      <c r="K39372" s="72"/>
    </row>
    <row r="39373" spans="9:11">
      <c r="I39373" s="72"/>
      <c r="J39373" s="72"/>
      <c r="K39373" s="72"/>
    </row>
    <row r="39374" spans="9:11">
      <c r="I39374" s="72"/>
      <c r="J39374" s="72"/>
      <c r="K39374" s="72"/>
    </row>
    <row r="39375" spans="9:11">
      <c r="I39375" s="72"/>
      <c r="J39375" s="72"/>
      <c r="K39375" s="72"/>
    </row>
    <row r="39376" spans="9:11">
      <c r="I39376" s="72"/>
      <c r="J39376" s="72"/>
      <c r="K39376" s="72"/>
    </row>
    <row r="39377" spans="9:11">
      <c r="I39377" s="72"/>
      <c r="J39377" s="72"/>
      <c r="K39377" s="72"/>
    </row>
    <row r="39378" spans="9:11">
      <c r="I39378" s="72"/>
      <c r="J39378" s="72"/>
      <c r="K39378" s="72"/>
    </row>
    <row r="39379" spans="9:11">
      <c r="I39379" s="72"/>
      <c r="J39379" s="72"/>
      <c r="K39379" s="72"/>
    </row>
    <row r="39380" spans="9:11">
      <c r="I39380" s="72"/>
      <c r="J39380" s="72"/>
      <c r="K39380" s="72"/>
    </row>
    <row r="39381" spans="9:11">
      <c r="I39381" s="72"/>
      <c r="J39381" s="72"/>
      <c r="K39381" s="72"/>
    </row>
    <row r="39382" spans="9:11">
      <c r="I39382" s="72"/>
      <c r="J39382" s="72"/>
      <c r="K39382" s="72"/>
    </row>
    <row r="39383" spans="9:11">
      <c r="I39383" s="72"/>
      <c r="J39383" s="72"/>
      <c r="K39383" s="72"/>
    </row>
    <row r="39384" spans="9:11">
      <c r="I39384" s="72"/>
      <c r="J39384" s="72"/>
      <c r="K39384" s="72"/>
    </row>
    <row r="39385" spans="9:11">
      <c r="I39385" s="72"/>
      <c r="J39385" s="72"/>
      <c r="K39385" s="72"/>
    </row>
    <row r="39386" spans="9:11">
      <c r="I39386" s="72"/>
      <c r="J39386" s="72"/>
      <c r="K39386" s="72"/>
    </row>
    <row r="39387" spans="9:11">
      <c r="I39387" s="72"/>
      <c r="J39387" s="72"/>
      <c r="K39387" s="72"/>
    </row>
    <row r="39388" spans="9:11">
      <c r="I39388" s="72"/>
      <c r="J39388" s="72"/>
      <c r="K39388" s="72"/>
    </row>
    <row r="39389" spans="9:11">
      <c r="I39389" s="72"/>
      <c r="J39389" s="72"/>
      <c r="K39389" s="72"/>
    </row>
    <row r="39390" spans="9:11">
      <c r="I39390" s="72"/>
      <c r="J39390" s="72"/>
      <c r="K39390" s="72"/>
    </row>
    <row r="39391" spans="9:11">
      <c r="I39391" s="72"/>
      <c r="J39391" s="72"/>
      <c r="K39391" s="72"/>
    </row>
    <row r="39392" spans="9:11">
      <c r="I39392" s="72"/>
      <c r="J39392" s="72"/>
      <c r="K39392" s="72"/>
    </row>
    <row r="39393" spans="9:11">
      <c r="I39393" s="72"/>
      <c r="J39393" s="72"/>
      <c r="K39393" s="72"/>
    </row>
    <row r="39394" spans="9:11">
      <c r="I39394" s="72"/>
      <c r="J39394" s="72"/>
      <c r="K39394" s="72"/>
    </row>
    <row r="39395" spans="9:11">
      <c r="I39395" s="72"/>
      <c r="J39395" s="72"/>
      <c r="K39395" s="72"/>
    </row>
    <row r="39396" spans="9:11">
      <c r="I39396" s="72"/>
      <c r="J39396" s="72"/>
      <c r="K39396" s="72"/>
    </row>
    <row r="39397" spans="9:11">
      <c r="I39397" s="72"/>
      <c r="J39397" s="72"/>
      <c r="K39397" s="72"/>
    </row>
    <row r="39398" spans="9:11">
      <c r="I39398" s="72"/>
      <c r="J39398" s="72"/>
      <c r="K39398" s="72"/>
    </row>
    <row r="39399" spans="9:11">
      <c r="I39399" s="72"/>
      <c r="J39399" s="72"/>
      <c r="K39399" s="72"/>
    </row>
    <row r="39400" spans="9:11">
      <c r="I39400" s="72"/>
      <c r="J39400" s="72"/>
      <c r="K39400" s="72"/>
    </row>
    <row r="39401" spans="9:11">
      <c r="I39401" s="72"/>
      <c r="J39401" s="72"/>
      <c r="K39401" s="72"/>
    </row>
    <row r="39402" spans="9:11">
      <c r="I39402" s="72"/>
      <c r="J39402" s="72"/>
      <c r="K39402" s="72"/>
    </row>
    <row r="39403" spans="9:11">
      <c r="I39403" s="72"/>
      <c r="J39403" s="72"/>
      <c r="K39403" s="72"/>
    </row>
    <row r="39404" spans="9:11">
      <c r="I39404" s="72"/>
      <c r="J39404" s="72"/>
      <c r="K39404" s="72"/>
    </row>
    <row r="39405" spans="9:11">
      <c r="I39405" s="72"/>
      <c r="J39405" s="72"/>
      <c r="K39405" s="72"/>
    </row>
    <row r="39406" spans="9:11">
      <c r="I39406" s="72"/>
      <c r="J39406" s="72"/>
      <c r="K39406" s="72"/>
    </row>
    <row r="39407" spans="9:11">
      <c r="I39407" s="72"/>
      <c r="J39407" s="72"/>
      <c r="K39407" s="72"/>
    </row>
    <row r="39408" spans="9:11">
      <c r="I39408" s="72"/>
      <c r="J39408" s="72"/>
      <c r="K39408" s="72"/>
    </row>
    <row r="39409" spans="9:11">
      <c r="I39409" s="72"/>
      <c r="J39409" s="72"/>
      <c r="K39409" s="72"/>
    </row>
    <row r="39410" spans="9:11">
      <c r="I39410" s="72"/>
      <c r="J39410" s="72"/>
      <c r="K39410" s="72"/>
    </row>
    <row r="39411" spans="9:11">
      <c r="I39411" s="72"/>
      <c r="J39411" s="72"/>
      <c r="K39411" s="72"/>
    </row>
    <row r="39412" spans="9:11">
      <c r="I39412" s="72"/>
      <c r="J39412" s="72"/>
      <c r="K39412" s="72"/>
    </row>
    <row r="39413" spans="9:11">
      <c r="I39413" s="72"/>
      <c r="J39413" s="72"/>
      <c r="K39413" s="72"/>
    </row>
    <row r="39414" spans="9:11">
      <c r="I39414" s="72"/>
      <c r="J39414" s="72"/>
      <c r="K39414" s="72"/>
    </row>
    <row r="39415" spans="9:11">
      <c r="I39415" s="72"/>
      <c r="J39415" s="72"/>
      <c r="K39415" s="72"/>
    </row>
    <row r="39416" spans="9:11">
      <c r="I39416" s="72"/>
      <c r="J39416" s="72"/>
      <c r="K39416" s="72"/>
    </row>
    <row r="39417" spans="9:11">
      <c r="I39417" s="72"/>
      <c r="J39417" s="72"/>
      <c r="K39417" s="72"/>
    </row>
    <row r="39418" spans="9:11">
      <c r="I39418" s="72"/>
      <c r="J39418" s="72"/>
      <c r="K39418" s="72"/>
    </row>
    <row r="39419" spans="9:11">
      <c r="I39419" s="72"/>
      <c r="J39419" s="72"/>
      <c r="K39419" s="72"/>
    </row>
    <row r="39420" spans="9:11">
      <c r="I39420" s="72"/>
      <c r="J39420" s="72"/>
      <c r="K39420" s="72"/>
    </row>
    <row r="39421" spans="9:11">
      <c r="I39421" s="72"/>
      <c r="J39421" s="72"/>
      <c r="K39421" s="72"/>
    </row>
    <row r="39422" spans="9:11">
      <c r="I39422" s="72"/>
      <c r="J39422" s="72"/>
      <c r="K39422" s="72"/>
    </row>
    <row r="39423" spans="9:11">
      <c r="I39423" s="72"/>
      <c r="J39423" s="72"/>
      <c r="K39423" s="72"/>
    </row>
    <row r="39424" spans="9:11">
      <c r="I39424" s="72"/>
      <c r="J39424" s="72"/>
      <c r="K39424" s="72"/>
    </row>
    <row r="39425" spans="9:11">
      <c r="I39425" s="72"/>
      <c r="J39425" s="72"/>
      <c r="K39425" s="72"/>
    </row>
    <row r="39426" spans="9:11">
      <c r="I39426" s="72"/>
      <c r="J39426" s="72"/>
      <c r="K39426" s="72"/>
    </row>
    <row r="39427" spans="9:11">
      <c r="I39427" s="72"/>
      <c r="J39427" s="72"/>
      <c r="K39427" s="72"/>
    </row>
    <row r="39428" spans="9:11">
      <c r="I39428" s="72"/>
      <c r="J39428" s="72"/>
      <c r="K39428" s="72"/>
    </row>
    <row r="39429" spans="9:11">
      <c r="I39429" s="72"/>
      <c r="J39429" s="72"/>
      <c r="K39429" s="72"/>
    </row>
    <row r="39430" spans="9:11">
      <c r="I39430" s="72"/>
      <c r="J39430" s="72"/>
      <c r="K39430" s="72"/>
    </row>
    <row r="39431" spans="9:11">
      <c r="I39431" s="72"/>
      <c r="J39431" s="72"/>
      <c r="K39431" s="72"/>
    </row>
    <row r="39432" spans="9:11">
      <c r="I39432" s="72"/>
      <c r="J39432" s="72"/>
      <c r="K39432" s="72"/>
    </row>
    <row r="39433" spans="9:11">
      <c r="I39433" s="72"/>
      <c r="J39433" s="72"/>
      <c r="K39433" s="72"/>
    </row>
    <row r="39434" spans="9:11">
      <c r="I39434" s="72"/>
      <c r="J39434" s="72"/>
      <c r="K39434" s="72"/>
    </row>
    <row r="39435" spans="9:11">
      <c r="I39435" s="72"/>
      <c r="J39435" s="72"/>
      <c r="K39435" s="72"/>
    </row>
    <row r="39436" spans="9:11">
      <c r="I39436" s="72"/>
      <c r="J39436" s="72"/>
      <c r="K39436" s="72"/>
    </row>
    <row r="39437" spans="9:11">
      <c r="I39437" s="72"/>
      <c r="J39437" s="72"/>
      <c r="K39437" s="72"/>
    </row>
    <row r="39438" spans="9:11">
      <c r="I39438" s="72"/>
      <c r="J39438" s="72"/>
      <c r="K39438" s="72"/>
    </row>
    <row r="39439" spans="9:11">
      <c r="I39439" s="72"/>
      <c r="J39439" s="72"/>
      <c r="K39439" s="72"/>
    </row>
    <row r="39440" spans="9:11">
      <c r="I39440" s="72"/>
      <c r="J39440" s="72"/>
      <c r="K39440" s="72"/>
    </row>
    <row r="39441" spans="9:11">
      <c r="I39441" s="72"/>
      <c r="J39441" s="72"/>
      <c r="K39441" s="72"/>
    </row>
    <row r="39442" spans="9:11">
      <c r="I39442" s="72"/>
      <c r="J39442" s="72"/>
      <c r="K39442" s="72"/>
    </row>
    <row r="39443" spans="9:11">
      <c r="I39443" s="72"/>
      <c r="J39443" s="72"/>
      <c r="K39443" s="72"/>
    </row>
    <row r="39444" spans="9:11">
      <c r="I39444" s="72"/>
      <c r="J39444" s="72"/>
      <c r="K39444" s="72"/>
    </row>
    <row r="39445" spans="9:11">
      <c r="I39445" s="72"/>
      <c r="J39445" s="72"/>
      <c r="K39445" s="72"/>
    </row>
    <row r="39446" spans="9:11">
      <c r="I39446" s="72"/>
      <c r="J39446" s="72"/>
      <c r="K39446" s="72"/>
    </row>
    <row r="39447" spans="9:11">
      <c r="I39447" s="72"/>
      <c r="J39447" s="72"/>
      <c r="K39447" s="72"/>
    </row>
    <row r="39448" spans="9:11">
      <c r="I39448" s="72"/>
      <c r="J39448" s="72"/>
      <c r="K39448" s="72"/>
    </row>
    <row r="39449" spans="9:11">
      <c r="I39449" s="72"/>
      <c r="J39449" s="72"/>
      <c r="K39449" s="72"/>
    </row>
    <row r="39450" spans="9:11">
      <c r="I39450" s="72"/>
      <c r="J39450" s="72"/>
      <c r="K39450" s="72"/>
    </row>
    <row r="39451" spans="9:11">
      <c r="I39451" s="72"/>
      <c r="J39451" s="72"/>
      <c r="K39451" s="72"/>
    </row>
    <row r="39452" spans="9:11">
      <c r="I39452" s="72"/>
      <c r="J39452" s="72"/>
      <c r="K39452" s="72"/>
    </row>
    <row r="39453" spans="9:11">
      <c r="I39453" s="72"/>
      <c r="J39453" s="72"/>
      <c r="K39453" s="72"/>
    </row>
    <row r="39454" spans="9:11">
      <c r="I39454" s="72"/>
      <c r="J39454" s="72"/>
      <c r="K39454" s="72"/>
    </row>
    <row r="39455" spans="9:11">
      <c r="I39455" s="72"/>
      <c r="J39455" s="72"/>
      <c r="K39455" s="72"/>
    </row>
    <row r="39456" spans="9:11">
      <c r="I39456" s="72"/>
      <c r="J39456" s="72"/>
      <c r="K39456" s="72"/>
    </row>
    <row r="39457" spans="9:11">
      <c r="I39457" s="72"/>
      <c r="J39457" s="72"/>
      <c r="K39457" s="72"/>
    </row>
    <row r="39458" spans="9:11">
      <c r="I39458" s="72"/>
      <c r="J39458" s="72"/>
      <c r="K39458" s="72"/>
    </row>
    <row r="39459" spans="9:11">
      <c r="I39459" s="72"/>
      <c r="J39459" s="72"/>
      <c r="K39459" s="72"/>
    </row>
    <row r="39460" spans="9:11">
      <c r="I39460" s="72"/>
      <c r="J39460" s="72"/>
      <c r="K39460" s="72"/>
    </row>
    <row r="39461" spans="9:11">
      <c r="I39461" s="72"/>
      <c r="J39461" s="72"/>
      <c r="K39461" s="72"/>
    </row>
    <row r="39462" spans="9:11">
      <c r="I39462" s="72"/>
      <c r="J39462" s="72"/>
      <c r="K39462" s="72"/>
    </row>
    <row r="39463" spans="9:11">
      <c r="I39463" s="72"/>
      <c r="J39463" s="72"/>
      <c r="K39463" s="72"/>
    </row>
    <row r="39464" spans="9:11">
      <c r="I39464" s="72"/>
      <c r="J39464" s="72"/>
      <c r="K39464" s="72"/>
    </row>
    <row r="39465" spans="9:11">
      <c r="I39465" s="72"/>
      <c r="J39465" s="72"/>
      <c r="K39465" s="72"/>
    </row>
    <row r="39466" spans="9:11">
      <c r="I39466" s="72"/>
      <c r="J39466" s="72"/>
      <c r="K39466" s="72"/>
    </row>
    <row r="39467" spans="9:11">
      <c r="I39467" s="72"/>
      <c r="J39467" s="72"/>
      <c r="K39467" s="72"/>
    </row>
    <row r="39468" spans="9:11">
      <c r="I39468" s="72"/>
      <c r="J39468" s="72"/>
      <c r="K39468" s="72"/>
    </row>
    <row r="39469" spans="9:11">
      <c r="I39469" s="72"/>
      <c r="J39469" s="72"/>
      <c r="K39469" s="72"/>
    </row>
    <row r="39470" spans="9:11">
      <c r="I39470" s="72"/>
      <c r="J39470" s="72"/>
      <c r="K39470" s="72"/>
    </row>
    <row r="39471" spans="9:11">
      <c r="I39471" s="72"/>
      <c r="J39471" s="72"/>
      <c r="K39471" s="72"/>
    </row>
    <row r="39472" spans="9:11">
      <c r="I39472" s="72"/>
      <c r="J39472" s="72"/>
      <c r="K39472" s="72"/>
    </row>
    <row r="39473" spans="9:11">
      <c r="I39473" s="72"/>
      <c r="J39473" s="72"/>
      <c r="K39473" s="72"/>
    </row>
    <row r="39474" spans="9:11">
      <c r="I39474" s="72"/>
      <c r="J39474" s="72"/>
      <c r="K39474" s="72"/>
    </row>
    <row r="39475" spans="9:11">
      <c r="I39475" s="72"/>
      <c r="J39475" s="72"/>
      <c r="K39475" s="72"/>
    </row>
    <row r="39476" spans="9:11">
      <c r="I39476" s="72"/>
      <c r="J39476" s="72"/>
      <c r="K39476" s="72"/>
    </row>
    <row r="39477" spans="9:11">
      <c r="I39477" s="72"/>
      <c r="J39477" s="72"/>
      <c r="K39477" s="72"/>
    </row>
    <row r="39478" spans="9:11">
      <c r="I39478" s="72"/>
      <c r="J39478" s="72"/>
      <c r="K39478" s="72"/>
    </row>
    <row r="39479" spans="9:11">
      <c r="I39479" s="72"/>
      <c r="J39479" s="72"/>
      <c r="K39479" s="72"/>
    </row>
    <row r="39480" spans="9:11">
      <c r="I39480" s="72"/>
      <c r="J39480" s="72"/>
      <c r="K39480" s="72"/>
    </row>
    <row r="39481" spans="9:11">
      <c r="I39481" s="72"/>
      <c r="J39481" s="72"/>
      <c r="K39481" s="72"/>
    </row>
    <row r="39482" spans="9:11">
      <c r="I39482" s="72"/>
      <c r="J39482" s="72"/>
      <c r="K39482" s="72"/>
    </row>
    <row r="39483" spans="9:11">
      <c r="I39483" s="72"/>
      <c r="J39483" s="72"/>
      <c r="K39483" s="72"/>
    </row>
    <row r="39484" spans="9:11">
      <c r="I39484" s="72"/>
      <c r="J39484" s="72"/>
      <c r="K39484" s="72"/>
    </row>
    <row r="39485" spans="9:11">
      <c r="I39485" s="72"/>
      <c r="J39485" s="72"/>
      <c r="K39485" s="72"/>
    </row>
    <row r="39486" spans="9:11">
      <c r="I39486" s="72"/>
      <c r="J39486" s="72"/>
      <c r="K39486" s="72"/>
    </row>
    <row r="39487" spans="9:11">
      <c r="I39487" s="72"/>
      <c r="J39487" s="72"/>
      <c r="K39487" s="72"/>
    </row>
    <row r="39488" spans="9:11">
      <c r="I39488" s="72"/>
      <c r="J39488" s="72"/>
      <c r="K39488" s="72"/>
    </row>
    <row r="39489" spans="9:11">
      <c r="I39489" s="72"/>
      <c r="J39489" s="72"/>
      <c r="K39489" s="72"/>
    </row>
    <row r="39490" spans="9:11">
      <c r="I39490" s="72"/>
      <c r="J39490" s="72"/>
      <c r="K39490" s="72"/>
    </row>
    <row r="39491" spans="9:11">
      <c r="I39491" s="72"/>
      <c r="J39491" s="72"/>
      <c r="K39491" s="72"/>
    </row>
    <row r="39492" spans="9:11">
      <c r="I39492" s="72"/>
      <c r="J39492" s="72"/>
      <c r="K39492" s="72"/>
    </row>
    <row r="39493" spans="9:11">
      <c r="I39493" s="72"/>
      <c r="J39493" s="72"/>
      <c r="K39493" s="72"/>
    </row>
    <row r="39494" spans="9:11">
      <c r="I39494" s="72"/>
      <c r="J39494" s="72"/>
      <c r="K39494" s="72"/>
    </row>
    <row r="39495" spans="9:11">
      <c r="I39495" s="72"/>
      <c r="J39495" s="72"/>
      <c r="K39495" s="72"/>
    </row>
    <row r="39496" spans="9:11">
      <c r="I39496" s="72"/>
      <c r="J39496" s="72"/>
      <c r="K39496" s="72"/>
    </row>
    <row r="39497" spans="9:11">
      <c r="I39497" s="72"/>
      <c r="J39497" s="72"/>
      <c r="K39497" s="72"/>
    </row>
    <row r="39498" spans="9:11">
      <c r="I39498" s="72"/>
      <c r="J39498" s="72"/>
      <c r="K39498" s="72"/>
    </row>
    <row r="39499" spans="9:11">
      <c r="I39499" s="72"/>
      <c r="J39499" s="72"/>
      <c r="K39499" s="72"/>
    </row>
    <row r="39500" spans="9:11">
      <c r="I39500" s="72"/>
      <c r="J39500" s="72"/>
      <c r="K39500" s="72"/>
    </row>
    <row r="39501" spans="9:11">
      <c r="I39501" s="72"/>
      <c r="J39501" s="72"/>
      <c r="K39501" s="72"/>
    </row>
    <row r="39502" spans="9:11">
      <c r="I39502" s="72"/>
      <c r="J39502" s="72"/>
      <c r="K39502" s="72"/>
    </row>
    <row r="39503" spans="9:11">
      <c r="I39503" s="72"/>
      <c r="J39503" s="72"/>
      <c r="K39503" s="72"/>
    </row>
    <row r="39504" spans="9:11">
      <c r="I39504" s="72"/>
      <c r="J39504" s="72"/>
      <c r="K39504" s="72"/>
    </row>
    <row r="39505" spans="9:11">
      <c r="I39505" s="72"/>
      <c r="J39505" s="72"/>
      <c r="K39505" s="72"/>
    </row>
    <row r="39506" spans="9:11">
      <c r="I39506" s="72"/>
      <c r="J39506" s="72"/>
      <c r="K39506" s="72"/>
    </row>
    <row r="39507" spans="9:11">
      <c r="I39507" s="72"/>
      <c r="J39507" s="72"/>
      <c r="K39507" s="72"/>
    </row>
    <row r="39508" spans="9:11">
      <c r="I39508" s="72"/>
      <c r="J39508" s="72"/>
      <c r="K39508" s="72"/>
    </row>
    <row r="39509" spans="9:11">
      <c r="I39509" s="72"/>
      <c r="J39509" s="72"/>
      <c r="K39509" s="72"/>
    </row>
    <row r="39510" spans="9:11">
      <c r="I39510" s="72"/>
      <c r="J39510" s="72"/>
      <c r="K39510" s="72"/>
    </row>
    <row r="39511" spans="9:11">
      <c r="I39511" s="72"/>
      <c r="J39511" s="72"/>
      <c r="K39511" s="72"/>
    </row>
    <row r="39512" spans="9:11">
      <c r="I39512" s="72"/>
      <c r="J39512" s="72"/>
      <c r="K39512" s="72"/>
    </row>
    <row r="39513" spans="9:11">
      <c r="I39513" s="72"/>
      <c r="J39513" s="72"/>
      <c r="K39513" s="72"/>
    </row>
    <row r="39514" spans="9:11">
      <c r="I39514" s="72"/>
      <c r="J39514" s="72"/>
      <c r="K39514" s="72"/>
    </row>
    <row r="39515" spans="9:11">
      <c r="I39515" s="72"/>
      <c r="J39515" s="72"/>
      <c r="K39515" s="72"/>
    </row>
    <row r="39516" spans="9:11">
      <c r="I39516" s="72"/>
      <c r="J39516" s="72"/>
      <c r="K39516" s="72"/>
    </row>
    <row r="39517" spans="9:11">
      <c r="I39517" s="72"/>
      <c r="J39517" s="72"/>
      <c r="K39517" s="72"/>
    </row>
    <row r="39518" spans="9:11">
      <c r="I39518" s="72"/>
      <c r="J39518" s="72"/>
      <c r="K39518" s="72"/>
    </row>
    <row r="39519" spans="9:11">
      <c r="I39519" s="72"/>
      <c r="J39519" s="72"/>
      <c r="K39519" s="72"/>
    </row>
    <row r="39520" spans="9:11">
      <c r="I39520" s="72"/>
      <c r="J39520" s="72"/>
      <c r="K39520" s="72"/>
    </row>
    <row r="39521" spans="9:11">
      <c r="I39521" s="72"/>
      <c r="J39521" s="72"/>
      <c r="K39521" s="72"/>
    </row>
    <row r="39522" spans="9:11">
      <c r="I39522" s="72"/>
      <c r="J39522" s="72"/>
      <c r="K39522" s="72"/>
    </row>
    <row r="39523" spans="9:11">
      <c r="I39523" s="72"/>
      <c r="J39523" s="72"/>
      <c r="K39523" s="72"/>
    </row>
    <row r="39524" spans="9:11">
      <c r="I39524" s="72"/>
      <c r="J39524" s="72"/>
      <c r="K39524" s="72"/>
    </row>
    <row r="39525" spans="9:11">
      <c r="I39525" s="72"/>
      <c r="J39525" s="72"/>
      <c r="K39525" s="72"/>
    </row>
    <row r="39526" spans="9:11">
      <c r="I39526" s="72"/>
      <c r="J39526" s="72"/>
      <c r="K39526" s="72"/>
    </row>
    <row r="39527" spans="9:11">
      <c r="I39527" s="72"/>
      <c r="J39527" s="72"/>
      <c r="K39527" s="72"/>
    </row>
    <row r="39528" spans="9:11">
      <c r="I39528" s="72"/>
      <c r="J39528" s="72"/>
      <c r="K39528" s="72"/>
    </row>
    <row r="39529" spans="9:11">
      <c r="I39529" s="72"/>
      <c r="J39529" s="72"/>
      <c r="K39529" s="72"/>
    </row>
    <row r="39530" spans="9:11">
      <c r="I39530" s="72"/>
      <c r="J39530" s="72"/>
      <c r="K39530" s="72"/>
    </row>
    <row r="39531" spans="9:11">
      <c r="I39531" s="72"/>
      <c r="J39531" s="72"/>
      <c r="K39531" s="72"/>
    </row>
    <row r="39532" spans="9:11">
      <c r="I39532" s="72"/>
      <c r="J39532" s="72"/>
      <c r="K39532" s="72"/>
    </row>
    <row r="39533" spans="9:11">
      <c r="I39533" s="72"/>
      <c r="J39533" s="72"/>
      <c r="K39533" s="72"/>
    </row>
    <row r="39534" spans="9:11">
      <c r="I39534" s="72"/>
      <c r="J39534" s="72"/>
      <c r="K39534" s="72"/>
    </row>
    <row r="39535" spans="9:11">
      <c r="I39535" s="72"/>
      <c r="J39535" s="72"/>
      <c r="K39535" s="72"/>
    </row>
    <row r="39536" spans="9:11">
      <c r="I39536" s="72"/>
      <c r="J39536" s="72"/>
      <c r="K39536" s="72"/>
    </row>
    <row r="39537" spans="9:11">
      <c r="I39537" s="72"/>
      <c r="J39537" s="72"/>
      <c r="K39537" s="72"/>
    </row>
    <row r="39538" spans="9:11">
      <c r="I39538" s="72"/>
      <c r="J39538" s="72"/>
      <c r="K39538" s="72"/>
    </row>
    <row r="39539" spans="9:11">
      <c r="I39539" s="72"/>
      <c r="J39539" s="72"/>
      <c r="K39539" s="72"/>
    </row>
    <row r="39540" spans="9:11">
      <c r="I39540" s="72"/>
      <c r="J39540" s="72"/>
      <c r="K39540" s="72"/>
    </row>
    <row r="39541" spans="9:11">
      <c r="I39541" s="72"/>
      <c r="J39541" s="72"/>
      <c r="K39541" s="72"/>
    </row>
    <row r="39542" spans="9:11">
      <c r="I39542" s="72"/>
      <c r="J39542" s="72"/>
      <c r="K39542" s="72"/>
    </row>
    <row r="39543" spans="9:11">
      <c r="I39543" s="72"/>
      <c r="J39543" s="72"/>
      <c r="K39543" s="72"/>
    </row>
    <row r="39544" spans="9:11">
      <c r="I39544" s="72"/>
      <c r="J39544" s="72"/>
      <c r="K39544" s="72"/>
    </row>
    <row r="39545" spans="9:11">
      <c r="I39545" s="72"/>
      <c r="J39545" s="72"/>
      <c r="K39545" s="72"/>
    </row>
    <row r="39546" spans="9:11">
      <c r="I39546" s="72"/>
      <c r="J39546" s="72"/>
      <c r="K39546" s="72"/>
    </row>
    <row r="39547" spans="9:11">
      <c r="I39547" s="72"/>
      <c r="J39547" s="72"/>
      <c r="K39547" s="72"/>
    </row>
    <row r="39548" spans="9:11">
      <c r="I39548" s="72"/>
      <c r="J39548" s="72"/>
      <c r="K39548" s="72"/>
    </row>
    <row r="39549" spans="9:11">
      <c r="I39549" s="72"/>
      <c r="J39549" s="72"/>
      <c r="K39549" s="72"/>
    </row>
    <row r="39550" spans="9:11">
      <c r="I39550" s="72"/>
      <c r="J39550" s="72"/>
      <c r="K39550" s="72"/>
    </row>
    <row r="39551" spans="9:11">
      <c r="I39551" s="72"/>
      <c r="J39551" s="72"/>
      <c r="K39551" s="72"/>
    </row>
    <row r="39552" spans="9:11">
      <c r="I39552" s="72"/>
      <c r="J39552" s="72"/>
      <c r="K39552" s="72"/>
    </row>
    <row r="39553" spans="9:11">
      <c r="I39553" s="72"/>
      <c r="J39553" s="72"/>
      <c r="K39553" s="72"/>
    </row>
    <row r="39554" spans="9:11">
      <c r="I39554" s="72"/>
      <c r="J39554" s="72"/>
      <c r="K39554" s="72"/>
    </row>
    <row r="39555" spans="9:11">
      <c r="I39555" s="72"/>
      <c r="J39555" s="72"/>
      <c r="K39555" s="72"/>
    </row>
    <row r="39556" spans="9:11">
      <c r="I39556" s="72"/>
      <c r="J39556" s="72"/>
      <c r="K39556" s="72"/>
    </row>
    <row r="39557" spans="9:11">
      <c r="I39557" s="72"/>
      <c r="J39557" s="72"/>
      <c r="K39557" s="72"/>
    </row>
    <row r="39558" spans="9:11">
      <c r="I39558" s="72"/>
      <c r="J39558" s="72"/>
      <c r="K39558" s="72"/>
    </row>
    <row r="39559" spans="9:11">
      <c r="I39559" s="72"/>
      <c r="J39559" s="72"/>
      <c r="K39559" s="72"/>
    </row>
    <row r="39560" spans="9:11">
      <c r="I39560" s="72"/>
      <c r="J39560" s="72"/>
      <c r="K39560" s="72"/>
    </row>
    <row r="39561" spans="9:11">
      <c r="I39561" s="72"/>
      <c r="J39561" s="72"/>
      <c r="K39561" s="72"/>
    </row>
    <row r="39562" spans="9:11">
      <c r="I39562" s="72"/>
      <c r="J39562" s="72"/>
      <c r="K39562" s="72"/>
    </row>
    <row r="39563" spans="9:11">
      <c r="I39563" s="72"/>
      <c r="J39563" s="72"/>
      <c r="K39563" s="72"/>
    </row>
    <row r="39564" spans="9:11">
      <c r="I39564" s="72"/>
      <c r="J39564" s="72"/>
      <c r="K39564" s="72"/>
    </row>
    <row r="39565" spans="9:11">
      <c r="I39565" s="72"/>
      <c r="J39565" s="72"/>
      <c r="K39565" s="72"/>
    </row>
    <row r="39566" spans="9:11">
      <c r="I39566" s="72"/>
      <c r="J39566" s="72"/>
      <c r="K39566" s="72"/>
    </row>
    <row r="39567" spans="9:11">
      <c r="I39567" s="72"/>
      <c r="J39567" s="72"/>
      <c r="K39567" s="72"/>
    </row>
    <row r="39568" spans="9:11">
      <c r="I39568" s="72"/>
      <c r="J39568" s="72"/>
      <c r="K39568" s="72"/>
    </row>
    <row r="39569" spans="9:11">
      <c r="I39569" s="72"/>
      <c r="J39569" s="72"/>
      <c r="K39569" s="72"/>
    </row>
    <row r="39570" spans="9:11">
      <c r="I39570" s="72"/>
      <c r="J39570" s="72"/>
      <c r="K39570" s="72"/>
    </row>
    <row r="39571" spans="9:11">
      <c r="I39571" s="72"/>
      <c r="J39571" s="72"/>
      <c r="K39571" s="72"/>
    </row>
    <row r="39572" spans="9:11">
      <c r="I39572" s="72"/>
      <c r="J39572" s="72"/>
      <c r="K39572" s="72"/>
    </row>
    <row r="39573" spans="9:11">
      <c r="I39573" s="72"/>
      <c r="J39573" s="72"/>
      <c r="K39573" s="72"/>
    </row>
    <row r="39574" spans="9:11">
      <c r="I39574" s="72"/>
      <c r="J39574" s="72"/>
      <c r="K39574" s="72"/>
    </row>
    <row r="39575" spans="9:11">
      <c r="I39575" s="72"/>
      <c r="J39575" s="72"/>
      <c r="K39575" s="72"/>
    </row>
    <row r="39576" spans="9:11">
      <c r="I39576" s="72"/>
      <c r="J39576" s="72"/>
      <c r="K39576" s="72"/>
    </row>
    <row r="39577" spans="9:11">
      <c r="I39577" s="72"/>
      <c r="J39577" s="72"/>
      <c r="K39577" s="72"/>
    </row>
    <row r="39578" spans="9:11">
      <c r="I39578" s="72"/>
      <c r="J39578" s="72"/>
      <c r="K39578" s="72"/>
    </row>
    <row r="39579" spans="9:11">
      <c r="I39579" s="72"/>
      <c r="J39579" s="72"/>
      <c r="K39579" s="72"/>
    </row>
    <row r="39580" spans="9:11">
      <c r="I39580" s="72"/>
      <c r="J39580" s="72"/>
      <c r="K39580" s="72"/>
    </row>
    <row r="39581" spans="9:11">
      <c r="I39581" s="72"/>
      <c r="J39581" s="72"/>
      <c r="K39581" s="72"/>
    </row>
    <row r="39582" spans="9:11">
      <c r="I39582" s="72"/>
      <c r="J39582" s="72"/>
      <c r="K39582" s="72"/>
    </row>
    <row r="39583" spans="9:11">
      <c r="I39583" s="72"/>
      <c r="J39583" s="72"/>
      <c r="K39583" s="72"/>
    </row>
    <row r="39584" spans="9:11">
      <c r="I39584" s="72"/>
      <c r="J39584" s="72"/>
      <c r="K39584" s="72"/>
    </row>
    <row r="39585" spans="9:11">
      <c r="I39585" s="72"/>
      <c r="J39585" s="72"/>
      <c r="K39585" s="72"/>
    </row>
    <row r="39586" spans="9:11">
      <c r="I39586" s="72"/>
      <c r="J39586" s="72"/>
      <c r="K39586" s="72"/>
    </row>
    <row r="39587" spans="9:11">
      <c r="I39587" s="72"/>
      <c r="J39587" s="72"/>
      <c r="K39587" s="72"/>
    </row>
    <row r="39588" spans="9:11">
      <c r="I39588" s="72"/>
      <c r="J39588" s="72"/>
      <c r="K39588" s="72"/>
    </row>
    <row r="39589" spans="9:11">
      <c r="I39589" s="72"/>
      <c r="J39589" s="72"/>
      <c r="K39589" s="72"/>
    </row>
    <row r="39590" spans="9:11">
      <c r="I39590" s="72"/>
      <c r="J39590" s="72"/>
      <c r="K39590" s="72"/>
    </row>
    <row r="39591" spans="9:11">
      <c r="I39591" s="72"/>
      <c r="J39591" s="72"/>
      <c r="K39591" s="72"/>
    </row>
    <row r="39592" spans="9:11">
      <c r="I39592" s="72"/>
      <c r="J39592" s="72"/>
      <c r="K39592" s="72"/>
    </row>
    <row r="39593" spans="9:11">
      <c r="I39593" s="72"/>
      <c r="J39593" s="72"/>
      <c r="K39593" s="72"/>
    </row>
    <row r="39594" spans="9:11">
      <c r="I39594" s="72"/>
      <c r="J39594" s="72"/>
      <c r="K39594" s="72"/>
    </row>
    <row r="39595" spans="9:11">
      <c r="I39595" s="72"/>
      <c r="J39595" s="72"/>
      <c r="K39595" s="72"/>
    </row>
    <row r="39596" spans="9:11">
      <c r="I39596" s="72"/>
      <c r="J39596" s="72"/>
      <c r="K39596" s="72"/>
    </row>
    <row r="39597" spans="9:11">
      <c r="I39597" s="72"/>
      <c r="J39597" s="72"/>
      <c r="K39597" s="72"/>
    </row>
    <row r="39598" spans="9:11">
      <c r="I39598" s="72"/>
      <c r="J39598" s="72"/>
      <c r="K39598" s="72"/>
    </row>
    <row r="39599" spans="9:11">
      <c r="I39599" s="72"/>
      <c r="J39599" s="72"/>
      <c r="K39599" s="72"/>
    </row>
    <row r="39600" spans="9:11">
      <c r="I39600" s="72"/>
      <c r="J39600" s="72"/>
      <c r="K39600" s="72"/>
    </row>
    <row r="39601" spans="9:11">
      <c r="I39601" s="72"/>
      <c r="J39601" s="72"/>
      <c r="K39601" s="72"/>
    </row>
    <row r="39602" spans="9:11">
      <c r="I39602" s="72"/>
      <c r="J39602" s="72"/>
      <c r="K39602" s="72"/>
    </row>
    <row r="39603" spans="9:11">
      <c r="I39603" s="72"/>
      <c r="J39603" s="72"/>
      <c r="K39603" s="72"/>
    </row>
    <row r="39604" spans="9:11">
      <c r="I39604" s="72"/>
      <c r="J39604" s="72"/>
      <c r="K39604" s="72"/>
    </row>
    <row r="39605" spans="9:11">
      <c r="I39605" s="72"/>
      <c r="J39605" s="72"/>
      <c r="K39605" s="72"/>
    </row>
    <row r="39606" spans="9:11">
      <c r="I39606" s="72"/>
      <c r="J39606" s="72"/>
      <c r="K39606" s="72"/>
    </row>
    <row r="39607" spans="9:11">
      <c r="I39607" s="72"/>
      <c r="J39607" s="72"/>
      <c r="K39607" s="72"/>
    </row>
    <row r="39608" spans="9:11">
      <c r="I39608" s="72"/>
      <c r="J39608" s="72"/>
      <c r="K39608" s="72"/>
    </row>
    <row r="39609" spans="9:11">
      <c r="I39609" s="72"/>
      <c r="J39609" s="72"/>
      <c r="K39609" s="72"/>
    </row>
    <row r="39610" spans="9:11">
      <c r="I39610" s="72"/>
      <c r="J39610" s="72"/>
      <c r="K39610" s="72"/>
    </row>
    <row r="39611" spans="9:11">
      <c r="I39611" s="72"/>
      <c r="J39611" s="72"/>
      <c r="K39611" s="72"/>
    </row>
    <row r="39612" spans="9:11">
      <c r="I39612" s="72"/>
      <c r="J39612" s="72"/>
      <c r="K39612" s="72"/>
    </row>
    <row r="39613" spans="9:11">
      <c r="I39613" s="72"/>
      <c r="J39613" s="72"/>
      <c r="K39613" s="72"/>
    </row>
    <row r="39614" spans="9:11">
      <c r="I39614" s="72"/>
      <c r="J39614" s="72"/>
      <c r="K39614" s="72"/>
    </row>
    <row r="39615" spans="9:11">
      <c r="I39615" s="72"/>
      <c r="J39615" s="72"/>
      <c r="K39615" s="72"/>
    </row>
    <row r="39616" spans="9:11">
      <c r="I39616" s="72"/>
      <c r="J39616" s="72"/>
      <c r="K39616" s="72"/>
    </row>
    <row r="39617" spans="9:11">
      <c r="I39617" s="72"/>
      <c r="J39617" s="72"/>
      <c r="K39617" s="72"/>
    </row>
    <row r="39618" spans="9:11">
      <c r="I39618" s="72"/>
      <c r="J39618" s="72"/>
      <c r="K39618" s="72"/>
    </row>
    <row r="39619" spans="9:11">
      <c r="I39619" s="72"/>
      <c r="J39619" s="72"/>
      <c r="K39619" s="72"/>
    </row>
    <row r="39620" spans="9:11">
      <c r="I39620" s="72"/>
      <c r="J39620" s="72"/>
      <c r="K39620" s="72"/>
    </row>
    <row r="39621" spans="9:11">
      <c r="I39621" s="72"/>
      <c r="J39621" s="72"/>
      <c r="K39621" s="72"/>
    </row>
    <row r="39622" spans="9:11">
      <c r="I39622" s="72"/>
      <c r="J39622" s="72"/>
      <c r="K39622" s="72"/>
    </row>
    <row r="39623" spans="9:11">
      <c r="I39623" s="72"/>
      <c r="J39623" s="72"/>
      <c r="K39623" s="72"/>
    </row>
    <row r="39624" spans="9:11">
      <c r="I39624" s="72"/>
      <c r="J39624" s="72"/>
      <c r="K39624" s="72"/>
    </row>
    <row r="39625" spans="9:11">
      <c r="I39625" s="72"/>
      <c r="J39625" s="72"/>
      <c r="K39625" s="72"/>
    </row>
    <row r="39626" spans="9:11">
      <c r="I39626" s="72"/>
      <c r="J39626" s="72"/>
      <c r="K39626" s="72"/>
    </row>
    <row r="39627" spans="9:11">
      <c r="I39627" s="72"/>
      <c r="J39627" s="72"/>
      <c r="K39627" s="72"/>
    </row>
    <row r="39628" spans="9:11">
      <c r="I39628" s="72"/>
      <c r="J39628" s="72"/>
      <c r="K39628" s="72"/>
    </row>
    <row r="39629" spans="9:11">
      <c r="I39629" s="72"/>
      <c r="J39629" s="72"/>
      <c r="K39629" s="72"/>
    </row>
    <row r="39630" spans="9:11">
      <c r="I39630" s="72"/>
      <c r="J39630" s="72"/>
      <c r="K39630" s="72"/>
    </row>
    <row r="39631" spans="9:11">
      <c r="I39631" s="72"/>
      <c r="J39631" s="72"/>
      <c r="K39631" s="72"/>
    </row>
    <row r="39632" spans="9:11">
      <c r="I39632" s="72"/>
      <c r="J39632" s="72"/>
      <c r="K39632" s="72"/>
    </row>
    <row r="39633" spans="9:11">
      <c r="I39633" s="72"/>
      <c r="J39633" s="72"/>
      <c r="K39633" s="72"/>
    </row>
    <row r="39634" spans="9:11">
      <c r="I39634" s="72"/>
      <c r="J39634" s="72"/>
      <c r="K39634" s="72"/>
    </row>
    <row r="39635" spans="9:11">
      <c r="I39635" s="72"/>
      <c r="J39635" s="72"/>
      <c r="K39635" s="72"/>
    </row>
    <row r="39636" spans="9:11">
      <c r="I39636" s="72"/>
      <c r="J39636" s="72"/>
      <c r="K39636" s="72"/>
    </row>
    <row r="39637" spans="9:11">
      <c r="I39637" s="72"/>
      <c r="J39637" s="72"/>
      <c r="K39637" s="72"/>
    </row>
    <row r="39638" spans="9:11">
      <c r="I39638" s="72"/>
      <c r="J39638" s="72"/>
      <c r="K39638" s="72"/>
    </row>
    <row r="39639" spans="9:11">
      <c r="I39639" s="72"/>
      <c r="J39639" s="72"/>
      <c r="K39639" s="72"/>
    </row>
    <row r="39640" spans="9:11">
      <c r="I39640" s="72"/>
      <c r="J39640" s="72"/>
      <c r="K39640" s="72"/>
    </row>
    <row r="39641" spans="9:11">
      <c r="I39641" s="72"/>
      <c r="J39641" s="72"/>
      <c r="K39641" s="72"/>
    </row>
    <row r="39642" spans="9:11">
      <c r="I39642" s="72"/>
      <c r="J39642" s="72"/>
      <c r="K39642" s="72"/>
    </row>
    <row r="39643" spans="9:11">
      <c r="I39643" s="72"/>
      <c r="J39643" s="72"/>
      <c r="K39643" s="72"/>
    </row>
    <row r="39644" spans="9:11">
      <c r="I39644" s="72"/>
      <c r="J39644" s="72"/>
      <c r="K39644" s="72"/>
    </row>
    <row r="39645" spans="9:11">
      <c r="I39645" s="72"/>
      <c r="J39645" s="72"/>
      <c r="K39645" s="72"/>
    </row>
    <row r="39646" spans="9:11">
      <c r="I39646" s="72"/>
      <c r="J39646" s="72"/>
      <c r="K39646" s="72"/>
    </row>
    <row r="39647" spans="9:11">
      <c r="I39647" s="72"/>
      <c r="J39647" s="72"/>
      <c r="K39647" s="72"/>
    </row>
    <row r="39648" spans="9:11">
      <c r="I39648" s="72"/>
      <c r="J39648" s="72"/>
      <c r="K39648" s="72"/>
    </row>
    <row r="39649" spans="9:11">
      <c r="I39649" s="72"/>
      <c r="J39649" s="72"/>
      <c r="K39649" s="72"/>
    </row>
    <row r="39650" spans="9:11">
      <c r="I39650" s="72"/>
      <c r="J39650" s="72"/>
      <c r="K39650" s="72"/>
    </row>
    <row r="39651" spans="9:11">
      <c r="I39651" s="72"/>
      <c r="J39651" s="72"/>
      <c r="K39651" s="72"/>
    </row>
    <row r="39652" spans="9:11">
      <c r="I39652" s="72"/>
      <c r="J39652" s="72"/>
      <c r="K39652" s="72"/>
    </row>
    <row r="39653" spans="9:11">
      <c r="I39653" s="72"/>
      <c r="J39653" s="72"/>
      <c r="K39653" s="72"/>
    </row>
    <row r="39654" spans="9:11">
      <c r="I39654" s="72"/>
      <c r="J39654" s="72"/>
      <c r="K39654" s="72"/>
    </row>
    <row r="39655" spans="9:11">
      <c r="I39655" s="72"/>
      <c r="J39655" s="72"/>
      <c r="K39655" s="72"/>
    </row>
    <row r="39656" spans="9:11">
      <c r="I39656" s="72"/>
      <c r="J39656" s="72"/>
      <c r="K39656" s="72"/>
    </row>
    <row r="39657" spans="9:11">
      <c r="I39657" s="72"/>
      <c r="J39657" s="72"/>
      <c r="K39657" s="72"/>
    </row>
    <row r="39658" spans="9:11">
      <c r="I39658" s="72"/>
      <c r="J39658" s="72"/>
      <c r="K39658" s="72"/>
    </row>
    <row r="39659" spans="9:11">
      <c r="I39659" s="72"/>
      <c r="J39659" s="72"/>
      <c r="K39659" s="72"/>
    </row>
    <row r="39660" spans="9:11">
      <c r="I39660" s="72"/>
      <c r="J39660" s="72"/>
      <c r="K39660" s="72"/>
    </row>
    <row r="39661" spans="9:11">
      <c r="I39661" s="72"/>
      <c r="J39661" s="72"/>
      <c r="K39661" s="72"/>
    </row>
    <row r="39662" spans="9:11">
      <c r="I39662" s="72"/>
      <c r="J39662" s="72"/>
      <c r="K39662" s="72"/>
    </row>
    <row r="39663" spans="9:11">
      <c r="I39663" s="72"/>
      <c r="J39663" s="72"/>
      <c r="K39663" s="72"/>
    </row>
    <row r="39664" spans="9:11">
      <c r="I39664" s="72"/>
      <c r="J39664" s="72"/>
      <c r="K39664" s="72"/>
    </row>
    <row r="39665" spans="9:11">
      <c r="I39665" s="72"/>
      <c r="J39665" s="72"/>
      <c r="K39665" s="72"/>
    </row>
    <row r="39666" spans="9:11">
      <c r="I39666" s="72"/>
      <c r="J39666" s="72"/>
      <c r="K39666" s="72"/>
    </row>
    <row r="39667" spans="9:11">
      <c r="I39667" s="72"/>
      <c r="J39667" s="72"/>
      <c r="K39667" s="72"/>
    </row>
    <row r="39668" spans="9:11">
      <c r="I39668" s="72"/>
      <c r="J39668" s="72"/>
      <c r="K39668" s="72"/>
    </row>
    <row r="39669" spans="9:11">
      <c r="I39669" s="72"/>
      <c r="J39669" s="72"/>
      <c r="K39669" s="72"/>
    </row>
    <row r="39670" spans="9:11">
      <c r="I39670" s="72"/>
      <c r="J39670" s="72"/>
      <c r="K39670" s="72"/>
    </row>
    <row r="39671" spans="9:11">
      <c r="I39671" s="72"/>
      <c r="J39671" s="72"/>
      <c r="K39671" s="72"/>
    </row>
    <row r="39672" spans="9:11">
      <c r="I39672" s="72"/>
      <c r="J39672" s="72"/>
      <c r="K39672" s="72"/>
    </row>
    <row r="39673" spans="9:11">
      <c r="I39673" s="72"/>
      <c r="J39673" s="72"/>
      <c r="K39673" s="72"/>
    </row>
    <row r="39674" spans="9:11">
      <c r="I39674" s="72"/>
      <c r="J39674" s="72"/>
      <c r="K39674" s="72"/>
    </row>
    <row r="39675" spans="9:11">
      <c r="I39675" s="72"/>
      <c r="J39675" s="72"/>
      <c r="K39675" s="72"/>
    </row>
    <row r="39676" spans="9:11">
      <c r="I39676" s="72"/>
      <c r="J39676" s="72"/>
      <c r="K39676" s="72"/>
    </row>
    <row r="39677" spans="9:11">
      <c r="I39677" s="72"/>
      <c r="J39677" s="72"/>
      <c r="K39677" s="72"/>
    </row>
    <row r="39678" spans="9:11">
      <c r="I39678" s="72"/>
      <c r="J39678" s="72"/>
      <c r="K39678" s="72"/>
    </row>
    <row r="39679" spans="9:11">
      <c r="I39679" s="72"/>
      <c r="J39679" s="72"/>
      <c r="K39679" s="72"/>
    </row>
    <row r="39680" spans="9:11">
      <c r="I39680" s="72"/>
      <c r="J39680" s="72"/>
      <c r="K39680" s="72"/>
    </row>
    <row r="39681" spans="9:11">
      <c r="I39681" s="72"/>
      <c r="J39681" s="72"/>
      <c r="K39681" s="72"/>
    </row>
    <row r="39682" spans="9:11">
      <c r="I39682" s="72"/>
      <c r="J39682" s="72"/>
      <c r="K39682" s="72"/>
    </row>
    <row r="39683" spans="9:11">
      <c r="I39683" s="72"/>
      <c r="J39683" s="72"/>
      <c r="K39683" s="72"/>
    </row>
    <row r="39684" spans="9:11">
      <c r="I39684" s="72"/>
      <c r="J39684" s="72"/>
      <c r="K39684" s="72"/>
    </row>
    <row r="39685" spans="9:11">
      <c r="I39685" s="72"/>
      <c r="J39685" s="72"/>
      <c r="K39685" s="72"/>
    </row>
    <row r="39686" spans="9:11">
      <c r="I39686" s="72"/>
      <c r="J39686" s="72"/>
      <c r="K39686" s="72"/>
    </row>
    <row r="39687" spans="9:11">
      <c r="I39687" s="72"/>
      <c r="J39687" s="72"/>
      <c r="K39687" s="72"/>
    </row>
    <row r="39688" spans="9:11">
      <c r="I39688" s="72"/>
      <c r="J39688" s="72"/>
      <c r="K39688" s="72"/>
    </row>
    <row r="39689" spans="9:11">
      <c r="I39689" s="72"/>
      <c r="J39689" s="72"/>
      <c r="K39689" s="72"/>
    </row>
    <row r="39690" spans="9:11">
      <c r="I39690" s="72"/>
      <c r="J39690" s="72"/>
      <c r="K39690" s="72"/>
    </row>
    <row r="39691" spans="9:11">
      <c r="I39691" s="72"/>
      <c r="J39691" s="72"/>
      <c r="K39691" s="72"/>
    </row>
    <row r="39692" spans="9:11">
      <c r="I39692" s="72"/>
      <c r="J39692" s="72"/>
      <c r="K39692" s="72"/>
    </row>
    <row r="39693" spans="9:11">
      <c r="I39693" s="72"/>
      <c r="J39693" s="72"/>
      <c r="K39693" s="72"/>
    </row>
    <row r="39694" spans="9:11">
      <c r="I39694" s="72"/>
      <c r="J39694" s="72"/>
      <c r="K39694" s="72"/>
    </row>
    <row r="39695" spans="9:11">
      <c r="I39695" s="72"/>
      <c r="J39695" s="72"/>
      <c r="K39695" s="72"/>
    </row>
    <row r="39696" spans="9:11">
      <c r="I39696" s="72"/>
      <c r="J39696" s="72"/>
      <c r="K39696" s="72"/>
    </row>
    <row r="39697" spans="9:11">
      <c r="I39697" s="72"/>
      <c r="J39697" s="72"/>
      <c r="K39697" s="72"/>
    </row>
    <row r="39698" spans="9:11">
      <c r="I39698" s="72"/>
      <c r="J39698" s="72"/>
      <c r="K39698" s="72"/>
    </row>
    <row r="39699" spans="9:11">
      <c r="I39699" s="72"/>
      <c r="J39699" s="72"/>
      <c r="K39699" s="72"/>
    </row>
    <row r="39700" spans="9:11">
      <c r="I39700" s="72"/>
      <c r="J39700" s="72"/>
      <c r="K39700" s="72"/>
    </row>
    <row r="39701" spans="9:11">
      <c r="I39701" s="72"/>
      <c r="J39701" s="72"/>
      <c r="K39701" s="72"/>
    </row>
    <row r="39702" spans="9:11">
      <c r="I39702" s="72"/>
      <c r="J39702" s="72"/>
      <c r="K39702" s="72"/>
    </row>
    <row r="39703" spans="9:11">
      <c r="I39703" s="72"/>
      <c r="J39703" s="72"/>
      <c r="K39703" s="72"/>
    </row>
    <row r="39704" spans="9:11">
      <c r="I39704" s="72"/>
      <c r="J39704" s="72"/>
      <c r="K39704" s="72"/>
    </row>
    <row r="39705" spans="9:11">
      <c r="I39705" s="72"/>
      <c r="J39705" s="72"/>
      <c r="K39705" s="72"/>
    </row>
    <row r="39706" spans="9:11">
      <c r="I39706" s="72"/>
      <c r="J39706" s="72"/>
      <c r="K39706" s="72"/>
    </row>
    <row r="39707" spans="9:11">
      <c r="I39707" s="72"/>
      <c r="J39707" s="72"/>
      <c r="K39707" s="72"/>
    </row>
    <row r="39708" spans="9:11">
      <c r="I39708" s="72"/>
      <c r="J39708" s="72"/>
      <c r="K39708" s="72"/>
    </row>
    <row r="39709" spans="9:11">
      <c r="I39709" s="72"/>
      <c r="J39709" s="72"/>
      <c r="K39709" s="72"/>
    </row>
    <row r="39710" spans="9:11">
      <c r="I39710" s="72"/>
      <c r="J39710" s="72"/>
      <c r="K39710" s="72"/>
    </row>
    <row r="39711" spans="9:11">
      <c r="I39711" s="72"/>
      <c r="J39711" s="72"/>
      <c r="K39711" s="72"/>
    </row>
    <row r="39712" spans="9:11">
      <c r="I39712" s="72"/>
      <c r="J39712" s="72"/>
      <c r="K39712" s="72"/>
    </row>
    <row r="39713" spans="9:11">
      <c r="I39713" s="72"/>
      <c r="J39713" s="72"/>
      <c r="K39713" s="72"/>
    </row>
    <row r="39714" spans="9:11">
      <c r="I39714" s="72"/>
      <c r="J39714" s="72"/>
      <c r="K39714" s="72"/>
    </row>
    <row r="39715" spans="9:11">
      <c r="I39715" s="72"/>
      <c r="J39715" s="72"/>
      <c r="K39715" s="72"/>
    </row>
    <row r="39716" spans="9:11">
      <c r="I39716" s="72"/>
      <c r="J39716" s="72"/>
      <c r="K39716" s="72"/>
    </row>
    <row r="39717" spans="9:11">
      <c r="I39717" s="72"/>
      <c r="J39717" s="72"/>
      <c r="K39717" s="72"/>
    </row>
    <row r="39718" spans="9:11">
      <c r="I39718" s="72"/>
      <c r="J39718" s="72"/>
      <c r="K39718" s="72"/>
    </row>
    <row r="39719" spans="9:11">
      <c r="I39719" s="72"/>
      <c r="J39719" s="72"/>
      <c r="K39719" s="72"/>
    </row>
    <row r="39720" spans="9:11">
      <c r="I39720" s="72"/>
      <c r="J39720" s="72"/>
      <c r="K39720" s="72"/>
    </row>
    <row r="39721" spans="9:11">
      <c r="I39721" s="72"/>
      <c r="J39721" s="72"/>
      <c r="K39721" s="72"/>
    </row>
    <row r="39722" spans="9:11">
      <c r="I39722" s="72"/>
      <c r="J39722" s="72"/>
      <c r="K39722" s="72"/>
    </row>
    <row r="39723" spans="9:11">
      <c r="I39723" s="72"/>
      <c r="J39723" s="72"/>
      <c r="K39723" s="72"/>
    </row>
    <row r="39724" spans="9:11">
      <c r="I39724" s="72"/>
      <c r="J39724" s="72"/>
      <c r="K39724" s="72"/>
    </row>
    <row r="39725" spans="9:11">
      <c r="I39725" s="72"/>
      <c r="J39725" s="72"/>
      <c r="K39725" s="72"/>
    </row>
    <row r="39726" spans="9:11">
      <c r="I39726" s="72"/>
      <c r="J39726" s="72"/>
      <c r="K39726" s="72"/>
    </row>
    <row r="39727" spans="9:11">
      <c r="I39727" s="72"/>
      <c r="J39727" s="72"/>
      <c r="K39727" s="72"/>
    </row>
    <row r="39728" spans="9:11">
      <c r="I39728" s="72"/>
      <c r="J39728" s="72"/>
      <c r="K39728" s="72"/>
    </row>
    <row r="39729" spans="9:11">
      <c r="I39729" s="72"/>
      <c r="J39729" s="72"/>
      <c r="K39729" s="72"/>
    </row>
    <row r="39730" spans="9:11">
      <c r="I39730" s="72"/>
      <c r="J39730" s="72"/>
      <c r="K39730" s="72"/>
    </row>
    <row r="39731" spans="9:11">
      <c r="I39731" s="72"/>
      <c r="J39731" s="72"/>
      <c r="K39731" s="72"/>
    </row>
    <row r="39732" spans="9:11">
      <c r="I39732" s="72"/>
      <c r="J39732" s="72"/>
      <c r="K39732" s="72"/>
    </row>
    <row r="39733" spans="9:11">
      <c r="I39733" s="72"/>
      <c r="J39733" s="72"/>
      <c r="K39733" s="72"/>
    </row>
    <row r="39734" spans="9:11">
      <c r="I39734" s="72"/>
      <c r="J39734" s="72"/>
      <c r="K39734" s="72"/>
    </row>
    <row r="39735" spans="9:11">
      <c r="I39735" s="72"/>
      <c r="J39735" s="72"/>
      <c r="K39735" s="72"/>
    </row>
    <row r="39736" spans="9:11">
      <c r="I39736" s="72"/>
      <c r="J39736" s="72"/>
      <c r="K39736" s="72"/>
    </row>
    <row r="39737" spans="9:11">
      <c r="I39737" s="72"/>
      <c r="J39737" s="72"/>
      <c r="K39737" s="72"/>
    </row>
    <row r="39738" spans="9:11">
      <c r="I39738" s="72"/>
      <c r="J39738" s="72"/>
      <c r="K39738" s="72"/>
    </row>
    <row r="39739" spans="9:11">
      <c r="I39739" s="72"/>
      <c r="J39739" s="72"/>
      <c r="K39739" s="72"/>
    </row>
    <row r="39740" spans="9:11">
      <c r="I39740" s="72"/>
      <c r="J39740" s="72"/>
      <c r="K39740" s="72"/>
    </row>
    <row r="39741" spans="9:11">
      <c r="I39741" s="72"/>
      <c r="J39741" s="72"/>
      <c r="K39741" s="72"/>
    </row>
    <row r="39742" spans="9:11">
      <c r="I39742" s="72"/>
      <c r="J39742" s="72"/>
      <c r="K39742" s="72"/>
    </row>
    <row r="39743" spans="9:11">
      <c r="I39743" s="72"/>
      <c r="J39743" s="72"/>
      <c r="K39743" s="72"/>
    </row>
    <row r="39744" spans="9:11">
      <c r="I39744" s="72"/>
      <c r="J39744" s="72"/>
      <c r="K39744" s="72"/>
    </row>
    <row r="39745" spans="9:11">
      <c r="I39745" s="72"/>
      <c r="J39745" s="72"/>
      <c r="K39745" s="72"/>
    </row>
    <row r="39746" spans="9:11">
      <c r="I39746" s="72"/>
      <c r="J39746" s="72"/>
      <c r="K39746" s="72"/>
    </row>
    <row r="39747" spans="9:11">
      <c r="I39747" s="72"/>
      <c r="J39747" s="72"/>
      <c r="K39747" s="72"/>
    </row>
    <row r="39748" spans="9:11">
      <c r="I39748" s="72"/>
      <c r="J39748" s="72"/>
      <c r="K39748" s="72"/>
    </row>
    <row r="39749" spans="9:11">
      <c r="I39749" s="72"/>
      <c r="J39749" s="72"/>
      <c r="K39749" s="72"/>
    </row>
    <row r="39750" spans="9:11">
      <c r="I39750" s="72"/>
      <c r="J39750" s="72"/>
      <c r="K39750" s="72"/>
    </row>
    <row r="39751" spans="9:11">
      <c r="I39751" s="72"/>
      <c r="J39751" s="72"/>
      <c r="K39751" s="72"/>
    </row>
    <row r="39752" spans="9:11">
      <c r="I39752" s="72"/>
      <c r="J39752" s="72"/>
      <c r="K39752" s="72"/>
    </row>
    <row r="39753" spans="9:11">
      <c r="I39753" s="72"/>
      <c r="J39753" s="72"/>
      <c r="K39753" s="72"/>
    </row>
    <row r="39754" spans="9:11">
      <c r="I39754" s="72"/>
      <c r="J39754" s="72"/>
      <c r="K39754" s="72"/>
    </row>
    <row r="39755" spans="9:11">
      <c r="I39755" s="72"/>
      <c r="J39755" s="72"/>
      <c r="K39755" s="72"/>
    </row>
    <row r="39756" spans="9:11">
      <c r="I39756" s="72"/>
      <c r="J39756" s="72"/>
      <c r="K39756" s="72"/>
    </row>
    <row r="39757" spans="9:11">
      <c r="I39757" s="72"/>
      <c r="J39757" s="72"/>
      <c r="K39757" s="72"/>
    </row>
    <row r="39758" spans="9:11">
      <c r="I39758" s="72"/>
      <c r="J39758" s="72"/>
      <c r="K39758" s="72"/>
    </row>
    <row r="39759" spans="9:11">
      <c r="I39759" s="72"/>
      <c r="J39759" s="72"/>
      <c r="K39759" s="72"/>
    </row>
    <row r="39760" spans="9:11">
      <c r="I39760" s="72"/>
      <c r="J39760" s="72"/>
      <c r="K39760" s="72"/>
    </row>
    <row r="39761" spans="9:11">
      <c r="I39761" s="72"/>
      <c r="J39761" s="72"/>
      <c r="K39761" s="72"/>
    </row>
    <row r="39762" spans="9:11">
      <c r="I39762" s="72"/>
      <c r="J39762" s="72"/>
      <c r="K39762" s="72"/>
    </row>
    <row r="39763" spans="9:11">
      <c r="I39763" s="72"/>
      <c r="J39763" s="72"/>
      <c r="K39763" s="72"/>
    </row>
    <row r="39764" spans="9:11">
      <c r="I39764" s="72"/>
      <c r="J39764" s="72"/>
      <c r="K39764" s="72"/>
    </row>
    <row r="39765" spans="9:11">
      <c r="I39765" s="72"/>
      <c r="J39765" s="72"/>
      <c r="K39765" s="72"/>
    </row>
    <row r="39766" spans="9:11">
      <c r="I39766" s="72"/>
      <c r="J39766" s="72"/>
      <c r="K39766" s="72"/>
    </row>
    <row r="39767" spans="9:11">
      <c r="I39767" s="72"/>
      <c r="J39767" s="72"/>
      <c r="K39767" s="72"/>
    </row>
    <row r="39768" spans="9:11">
      <c r="I39768" s="72"/>
      <c r="J39768" s="72"/>
      <c r="K39768" s="72"/>
    </row>
    <row r="39769" spans="9:11">
      <c r="I39769" s="72"/>
      <c r="J39769" s="72"/>
      <c r="K39769" s="72"/>
    </row>
    <row r="39770" spans="9:11">
      <c r="I39770" s="72"/>
      <c r="J39770" s="72"/>
      <c r="K39770" s="72"/>
    </row>
    <row r="39771" spans="9:11">
      <c r="I39771" s="72"/>
      <c r="J39771" s="72"/>
      <c r="K39771" s="72"/>
    </row>
    <row r="39772" spans="9:11">
      <c r="I39772" s="72"/>
      <c r="J39772" s="72"/>
      <c r="K39772" s="72"/>
    </row>
    <row r="39773" spans="9:11">
      <c r="I39773" s="72"/>
      <c r="J39773" s="72"/>
      <c r="K39773" s="72"/>
    </row>
    <row r="39774" spans="9:11">
      <c r="I39774" s="72"/>
      <c r="J39774" s="72"/>
      <c r="K39774" s="72"/>
    </row>
    <row r="39775" spans="9:11">
      <c r="I39775" s="72"/>
      <c r="J39775" s="72"/>
      <c r="K39775" s="72"/>
    </row>
    <row r="39776" spans="9:11">
      <c r="I39776" s="72"/>
      <c r="J39776" s="72"/>
      <c r="K39776" s="72"/>
    </row>
    <row r="39777" spans="9:11">
      <c r="I39777" s="72"/>
      <c r="J39777" s="72"/>
      <c r="K39777" s="72"/>
    </row>
    <row r="39778" spans="9:11">
      <c r="I39778" s="72"/>
      <c r="J39778" s="72"/>
      <c r="K39778" s="72"/>
    </row>
    <row r="39779" spans="9:11">
      <c r="I39779" s="72"/>
      <c r="J39779" s="72"/>
      <c r="K39779" s="72"/>
    </row>
    <row r="39780" spans="9:11">
      <c r="I39780" s="72"/>
      <c r="J39780" s="72"/>
      <c r="K39780" s="72"/>
    </row>
    <row r="39781" spans="9:11">
      <c r="I39781" s="72"/>
      <c r="J39781" s="72"/>
      <c r="K39781" s="72"/>
    </row>
    <row r="39782" spans="9:11">
      <c r="I39782" s="72"/>
      <c r="J39782" s="72"/>
      <c r="K39782" s="72"/>
    </row>
    <row r="39783" spans="9:11">
      <c r="I39783" s="72"/>
      <c r="J39783" s="72"/>
      <c r="K39783" s="72"/>
    </row>
    <row r="39784" spans="9:11">
      <c r="I39784" s="72"/>
      <c r="J39784" s="72"/>
      <c r="K39784" s="72"/>
    </row>
    <row r="39785" spans="9:11">
      <c r="I39785" s="72"/>
      <c r="J39785" s="72"/>
      <c r="K39785" s="72"/>
    </row>
    <row r="39786" spans="9:11">
      <c r="I39786" s="72"/>
      <c r="J39786" s="72"/>
      <c r="K39786" s="72"/>
    </row>
    <row r="39787" spans="9:11">
      <c r="I39787" s="72"/>
      <c r="J39787" s="72"/>
      <c r="K39787" s="72"/>
    </row>
    <row r="39788" spans="9:11">
      <c r="I39788" s="72"/>
      <c r="J39788" s="72"/>
      <c r="K39788" s="72"/>
    </row>
    <row r="39789" spans="9:11">
      <c r="I39789" s="72"/>
      <c r="J39789" s="72"/>
      <c r="K39789" s="72"/>
    </row>
    <row r="39790" spans="9:11">
      <c r="I39790" s="72"/>
      <c r="J39790" s="72"/>
      <c r="K39790" s="72"/>
    </row>
    <row r="39791" spans="9:11">
      <c r="I39791" s="72"/>
      <c r="J39791" s="72"/>
      <c r="K39791" s="72"/>
    </row>
    <row r="39792" spans="9:11">
      <c r="I39792" s="72"/>
      <c r="J39792" s="72"/>
      <c r="K39792" s="72"/>
    </row>
    <row r="39793" spans="9:11">
      <c r="I39793" s="72"/>
      <c r="J39793" s="72"/>
      <c r="K39793" s="72"/>
    </row>
    <row r="39794" spans="9:11">
      <c r="I39794" s="72"/>
      <c r="J39794" s="72"/>
      <c r="K39794" s="72"/>
    </row>
    <row r="39795" spans="9:11">
      <c r="I39795" s="72"/>
      <c r="J39795" s="72"/>
      <c r="K39795" s="72"/>
    </row>
    <row r="39796" spans="9:11">
      <c r="I39796" s="72"/>
      <c r="J39796" s="72"/>
      <c r="K39796" s="72"/>
    </row>
    <row r="39797" spans="9:11">
      <c r="I39797" s="72"/>
      <c r="J39797" s="72"/>
      <c r="K39797" s="72"/>
    </row>
    <row r="39798" spans="9:11">
      <c r="I39798" s="72"/>
      <c r="J39798" s="72"/>
      <c r="K39798" s="72"/>
    </row>
    <row r="39799" spans="9:11">
      <c r="I39799" s="72"/>
      <c r="J39799" s="72"/>
      <c r="K39799" s="72"/>
    </row>
    <row r="39800" spans="9:11">
      <c r="I39800" s="72"/>
      <c r="J39800" s="72"/>
      <c r="K39800" s="72"/>
    </row>
    <row r="39801" spans="9:11">
      <c r="I39801" s="72"/>
      <c r="J39801" s="72"/>
      <c r="K39801" s="72"/>
    </row>
    <row r="39802" spans="9:11">
      <c r="I39802" s="72"/>
      <c r="J39802" s="72"/>
      <c r="K39802" s="72"/>
    </row>
    <row r="39803" spans="9:11">
      <c r="I39803" s="72"/>
      <c r="J39803" s="72"/>
      <c r="K39803" s="72"/>
    </row>
    <row r="39804" spans="9:11">
      <c r="I39804" s="72"/>
      <c r="J39804" s="72"/>
      <c r="K39804" s="72"/>
    </row>
    <row r="39805" spans="9:11">
      <c r="I39805" s="72"/>
      <c r="J39805" s="72"/>
      <c r="K39805" s="72"/>
    </row>
    <row r="39806" spans="9:11">
      <c r="I39806" s="72"/>
      <c r="J39806" s="72"/>
      <c r="K39806" s="72"/>
    </row>
    <row r="39807" spans="9:11">
      <c r="I39807" s="72"/>
      <c r="J39807" s="72"/>
      <c r="K39807" s="72"/>
    </row>
    <row r="39808" spans="9:11">
      <c r="I39808" s="72"/>
      <c r="J39808" s="72"/>
      <c r="K39808" s="72"/>
    </row>
    <row r="39809" spans="9:11">
      <c r="I39809" s="72"/>
      <c r="J39809" s="72"/>
      <c r="K39809" s="72"/>
    </row>
    <row r="39810" spans="9:11">
      <c r="I39810" s="72"/>
      <c r="J39810" s="72"/>
      <c r="K39810" s="72"/>
    </row>
    <row r="39811" spans="9:11">
      <c r="I39811" s="72"/>
      <c r="J39811" s="72"/>
      <c r="K39811" s="72"/>
    </row>
    <row r="39812" spans="9:11">
      <c r="I39812" s="72"/>
      <c r="J39812" s="72"/>
      <c r="K39812" s="72"/>
    </row>
    <row r="39813" spans="9:11">
      <c r="I39813" s="72"/>
      <c r="J39813" s="72"/>
      <c r="K39813" s="72"/>
    </row>
    <row r="39814" spans="9:11">
      <c r="I39814" s="72"/>
      <c r="J39814" s="72"/>
      <c r="K39814" s="72"/>
    </row>
    <row r="39815" spans="9:11">
      <c r="I39815" s="72"/>
      <c r="J39815" s="72"/>
      <c r="K39815" s="72"/>
    </row>
    <row r="39816" spans="9:11">
      <c r="I39816" s="72"/>
      <c r="J39816" s="72"/>
      <c r="K39816" s="72"/>
    </row>
    <row r="39817" spans="9:11">
      <c r="I39817" s="72"/>
      <c r="J39817" s="72"/>
      <c r="K39817" s="72"/>
    </row>
    <row r="39818" spans="9:11">
      <c r="I39818" s="72"/>
      <c r="J39818" s="72"/>
      <c r="K39818" s="72"/>
    </row>
    <row r="39819" spans="9:11">
      <c r="I39819" s="72"/>
      <c r="J39819" s="72"/>
      <c r="K39819" s="72"/>
    </row>
    <row r="39820" spans="9:11">
      <c r="I39820" s="72"/>
      <c r="J39820" s="72"/>
      <c r="K39820" s="72"/>
    </row>
    <row r="39821" spans="9:11">
      <c r="I39821" s="72"/>
      <c r="J39821" s="72"/>
      <c r="K39821" s="72"/>
    </row>
    <row r="39822" spans="9:11">
      <c r="I39822" s="72"/>
      <c r="J39822" s="72"/>
      <c r="K39822" s="72"/>
    </row>
    <row r="39823" spans="9:11">
      <c r="I39823" s="72"/>
      <c r="J39823" s="72"/>
      <c r="K39823" s="72"/>
    </row>
    <row r="39824" spans="9:11">
      <c r="I39824" s="72"/>
      <c r="J39824" s="72"/>
      <c r="K39824" s="72"/>
    </row>
    <row r="39825" spans="9:11">
      <c r="I39825" s="72"/>
      <c r="J39825" s="72"/>
      <c r="K39825" s="72"/>
    </row>
    <row r="39826" spans="9:11">
      <c r="I39826" s="72"/>
      <c r="J39826" s="72"/>
      <c r="K39826" s="72"/>
    </row>
    <row r="39827" spans="9:11">
      <c r="I39827" s="72"/>
      <c r="J39827" s="72"/>
      <c r="K39827" s="72"/>
    </row>
    <row r="39828" spans="9:11">
      <c r="I39828" s="72"/>
      <c r="J39828" s="72"/>
      <c r="K39828" s="72"/>
    </row>
    <row r="39829" spans="9:11">
      <c r="I39829" s="72"/>
      <c r="J39829" s="72"/>
      <c r="K39829" s="72"/>
    </row>
    <row r="39830" spans="9:11">
      <c r="I39830" s="72"/>
      <c r="J39830" s="72"/>
      <c r="K39830" s="72"/>
    </row>
    <row r="39831" spans="9:11">
      <c r="I39831" s="72"/>
      <c r="J39831" s="72"/>
      <c r="K39831" s="72"/>
    </row>
    <row r="39832" spans="9:11">
      <c r="I39832" s="72"/>
      <c r="J39832" s="72"/>
      <c r="K39832" s="72"/>
    </row>
    <row r="39833" spans="9:11">
      <c r="I39833" s="72"/>
      <c r="J39833" s="72"/>
      <c r="K39833" s="72"/>
    </row>
    <row r="39834" spans="9:11">
      <c r="I39834" s="72"/>
      <c r="J39834" s="72"/>
      <c r="K39834" s="72"/>
    </row>
    <row r="39835" spans="9:11">
      <c r="I39835" s="72"/>
      <c r="J39835" s="72"/>
      <c r="K39835" s="72"/>
    </row>
    <row r="39836" spans="9:11">
      <c r="I39836" s="72"/>
      <c r="J39836" s="72"/>
      <c r="K39836" s="72"/>
    </row>
    <row r="39837" spans="9:11">
      <c r="I39837" s="72"/>
      <c r="J39837" s="72"/>
      <c r="K39837" s="72"/>
    </row>
    <row r="39838" spans="9:11">
      <c r="I39838" s="72"/>
      <c r="J39838" s="72"/>
      <c r="K39838" s="72"/>
    </row>
    <row r="39839" spans="9:11">
      <c r="I39839" s="72"/>
      <c r="J39839" s="72"/>
      <c r="K39839" s="72"/>
    </row>
    <row r="39840" spans="9:11">
      <c r="I39840" s="72"/>
      <c r="J39840" s="72"/>
      <c r="K39840" s="72"/>
    </row>
    <row r="39841" spans="9:11">
      <c r="I39841" s="72"/>
      <c r="J39841" s="72"/>
      <c r="K39841" s="72"/>
    </row>
    <row r="39842" spans="9:11">
      <c r="I39842" s="72"/>
      <c r="J39842" s="72"/>
      <c r="K39842" s="72"/>
    </row>
    <row r="39843" spans="9:11">
      <c r="I39843" s="72"/>
      <c r="J39843" s="72"/>
      <c r="K39843" s="72"/>
    </row>
    <row r="39844" spans="9:11">
      <c r="I39844" s="72"/>
      <c r="J39844" s="72"/>
      <c r="K39844" s="72"/>
    </row>
    <row r="39845" spans="9:11">
      <c r="I39845" s="72"/>
      <c r="J39845" s="72"/>
      <c r="K39845" s="72"/>
    </row>
    <row r="39846" spans="9:11">
      <c r="I39846" s="72"/>
      <c r="J39846" s="72"/>
      <c r="K39846" s="72"/>
    </row>
    <row r="39847" spans="9:11">
      <c r="I39847" s="72"/>
      <c r="J39847" s="72"/>
      <c r="K39847" s="72"/>
    </row>
    <row r="39848" spans="9:11">
      <c r="I39848" s="72"/>
      <c r="J39848" s="72"/>
      <c r="K39848" s="72"/>
    </row>
    <row r="39849" spans="9:11">
      <c r="I39849" s="72"/>
      <c r="J39849" s="72"/>
      <c r="K39849" s="72"/>
    </row>
    <row r="39850" spans="9:11">
      <c r="I39850" s="72"/>
      <c r="J39850" s="72"/>
      <c r="K39850" s="72"/>
    </row>
    <row r="39851" spans="9:11">
      <c r="I39851" s="72"/>
      <c r="J39851" s="72"/>
      <c r="K39851" s="72"/>
    </row>
    <row r="39852" spans="9:11">
      <c r="I39852" s="72"/>
      <c r="J39852" s="72"/>
      <c r="K39852" s="72"/>
    </row>
    <row r="39853" spans="9:11">
      <c r="I39853" s="72"/>
      <c r="J39853" s="72"/>
      <c r="K39853" s="72"/>
    </row>
    <row r="39854" spans="9:11">
      <c r="I39854" s="72"/>
      <c r="J39854" s="72"/>
      <c r="K39854" s="72"/>
    </row>
    <row r="39855" spans="9:11">
      <c r="I39855" s="72"/>
      <c r="J39855" s="72"/>
      <c r="K39855" s="72"/>
    </row>
    <row r="39856" spans="9:11">
      <c r="I39856" s="72"/>
      <c r="J39856" s="72"/>
      <c r="K39856" s="72"/>
    </row>
    <row r="39857" spans="9:11">
      <c r="I39857" s="72"/>
      <c r="J39857" s="72"/>
      <c r="K39857" s="72"/>
    </row>
    <row r="39858" spans="9:11">
      <c r="I39858" s="72"/>
      <c r="J39858" s="72"/>
      <c r="K39858" s="72"/>
    </row>
    <row r="39859" spans="9:11">
      <c r="I39859" s="72"/>
      <c r="J39859" s="72"/>
      <c r="K39859" s="72"/>
    </row>
    <row r="39860" spans="9:11">
      <c r="I39860" s="72"/>
      <c r="J39860" s="72"/>
      <c r="K39860" s="72"/>
    </row>
    <row r="39861" spans="9:11">
      <c r="I39861" s="72"/>
      <c r="J39861" s="72"/>
      <c r="K39861" s="72"/>
    </row>
    <row r="39862" spans="9:11">
      <c r="I39862" s="72"/>
      <c r="J39862" s="72"/>
      <c r="K39862" s="72"/>
    </row>
    <row r="39863" spans="9:11">
      <c r="I39863" s="72"/>
      <c r="J39863" s="72"/>
      <c r="K39863" s="72"/>
    </row>
    <row r="39864" spans="9:11">
      <c r="I39864" s="72"/>
      <c r="J39864" s="72"/>
      <c r="K39864" s="72"/>
    </row>
    <row r="39865" spans="9:11">
      <c r="I39865" s="72"/>
      <c r="J39865" s="72"/>
      <c r="K39865" s="72"/>
    </row>
    <row r="39866" spans="9:11">
      <c r="I39866" s="72"/>
      <c r="J39866" s="72"/>
      <c r="K39866" s="72"/>
    </row>
    <row r="39867" spans="9:11">
      <c r="I39867" s="72"/>
      <c r="J39867" s="72"/>
      <c r="K39867" s="72"/>
    </row>
    <row r="39868" spans="9:11">
      <c r="I39868" s="72"/>
      <c r="J39868" s="72"/>
      <c r="K39868" s="72"/>
    </row>
    <row r="39869" spans="9:11">
      <c r="I39869" s="72"/>
      <c r="J39869" s="72"/>
      <c r="K39869" s="72"/>
    </row>
    <row r="39870" spans="9:11">
      <c r="I39870" s="72"/>
      <c r="J39870" s="72"/>
      <c r="K39870" s="72"/>
    </row>
    <row r="39871" spans="9:11">
      <c r="I39871" s="72"/>
      <c r="J39871" s="72"/>
      <c r="K39871" s="72"/>
    </row>
    <row r="39872" spans="9:11">
      <c r="I39872" s="72"/>
      <c r="J39872" s="72"/>
      <c r="K39872" s="72"/>
    </row>
    <row r="39873" spans="9:11">
      <c r="I39873" s="72"/>
      <c r="J39873" s="72"/>
      <c r="K39873" s="72"/>
    </row>
    <row r="39874" spans="9:11">
      <c r="I39874" s="72"/>
      <c r="J39874" s="72"/>
      <c r="K39874" s="72"/>
    </row>
    <row r="39875" spans="9:11">
      <c r="I39875" s="72"/>
      <c r="J39875" s="72"/>
      <c r="K39875" s="72"/>
    </row>
    <row r="39876" spans="9:11">
      <c r="I39876" s="72"/>
      <c r="J39876" s="72"/>
      <c r="K39876" s="72"/>
    </row>
    <row r="39877" spans="9:11">
      <c r="I39877" s="72"/>
      <c r="J39877" s="72"/>
      <c r="K39877" s="72"/>
    </row>
    <row r="39878" spans="9:11">
      <c r="I39878" s="72"/>
      <c r="J39878" s="72"/>
      <c r="K39878" s="72"/>
    </row>
    <row r="39879" spans="9:11">
      <c r="I39879" s="72"/>
      <c r="J39879" s="72"/>
      <c r="K39879" s="72"/>
    </row>
    <row r="39880" spans="9:11">
      <c r="I39880" s="72"/>
      <c r="J39880" s="72"/>
      <c r="K39880" s="72"/>
    </row>
    <row r="39881" spans="9:11">
      <c r="I39881" s="72"/>
      <c r="J39881" s="72"/>
      <c r="K39881" s="72"/>
    </row>
    <row r="39882" spans="9:11">
      <c r="I39882" s="72"/>
      <c r="J39882" s="72"/>
      <c r="K39882" s="72"/>
    </row>
    <row r="39883" spans="9:11">
      <c r="I39883" s="72"/>
      <c r="J39883" s="72"/>
      <c r="K39883" s="72"/>
    </row>
    <row r="39884" spans="9:11">
      <c r="I39884" s="72"/>
      <c r="J39884" s="72"/>
      <c r="K39884" s="72"/>
    </row>
    <row r="39885" spans="9:11">
      <c r="I39885" s="72"/>
      <c r="J39885" s="72"/>
      <c r="K39885" s="72"/>
    </row>
    <row r="39886" spans="9:11">
      <c r="I39886" s="72"/>
      <c r="J39886" s="72"/>
      <c r="K39886" s="72"/>
    </row>
    <row r="39887" spans="9:11">
      <c r="I39887" s="72"/>
      <c r="J39887" s="72"/>
      <c r="K39887" s="72"/>
    </row>
    <row r="39888" spans="9:11">
      <c r="I39888" s="72"/>
      <c r="J39888" s="72"/>
      <c r="K39888" s="72"/>
    </row>
    <row r="39889" spans="9:11">
      <c r="I39889" s="72"/>
      <c r="J39889" s="72"/>
      <c r="K39889" s="72"/>
    </row>
    <row r="39890" spans="9:11">
      <c r="I39890" s="72"/>
      <c r="J39890" s="72"/>
      <c r="K39890" s="72"/>
    </row>
    <row r="39891" spans="9:11">
      <c r="I39891" s="72"/>
      <c r="J39891" s="72"/>
      <c r="K39891" s="72"/>
    </row>
    <row r="39892" spans="9:11">
      <c r="I39892" s="72"/>
      <c r="J39892" s="72"/>
      <c r="K39892" s="72"/>
    </row>
    <row r="39893" spans="9:11">
      <c r="I39893" s="72"/>
      <c r="J39893" s="72"/>
      <c r="K39893" s="72"/>
    </row>
    <row r="39894" spans="9:11">
      <c r="I39894" s="72"/>
      <c r="J39894" s="72"/>
      <c r="K39894" s="72"/>
    </row>
    <row r="39895" spans="9:11">
      <c r="I39895" s="72"/>
      <c r="J39895" s="72"/>
      <c r="K39895" s="72"/>
    </row>
    <row r="39896" spans="9:11">
      <c r="I39896" s="72"/>
      <c r="J39896" s="72"/>
      <c r="K39896" s="72"/>
    </row>
    <row r="39897" spans="9:11">
      <c r="I39897" s="72"/>
      <c r="J39897" s="72"/>
      <c r="K39897" s="72"/>
    </row>
    <row r="39898" spans="9:11">
      <c r="I39898" s="72"/>
      <c r="J39898" s="72"/>
      <c r="K39898" s="72"/>
    </row>
    <row r="39899" spans="9:11">
      <c r="I39899" s="72"/>
      <c r="J39899" s="72"/>
      <c r="K39899" s="72"/>
    </row>
    <row r="39900" spans="9:11">
      <c r="I39900" s="72"/>
      <c r="J39900" s="72"/>
      <c r="K39900" s="72"/>
    </row>
    <row r="39901" spans="9:11">
      <c r="I39901" s="72"/>
      <c r="J39901" s="72"/>
      <c r="K39901" s="72"/>
    </row>
    <row r="39902" spans="9:11">
      <c r="I39902" s="72"/>
      <c r="J39902" s="72"/>
      <c r="K39902" s="72"/>
    </row>
    <row r="39903" spans="9:11">
      <c r="I39903" s="72"/>
      <c r="J39903" s="72"/>
      <c r="K39903" s="72"/>
    </row>
    <row r="39904" spans="9:11">
      <c r="I39904" s="72"/>
      <c r="J39904" s="72"/>
      <c r="K39904" s="72"/>
    </row>
    <row r="39905" spans="9:11">
      <c r="I39905" s="72"/>
      <c r="J39905" s="72"/>
      <c r="K39905" s="72"/>
    </row>
    <row r="39906" spans="9:11">
      <c r="I39906" s="72"/>
      <c r="J39906" s="72"/>
      <c r="K39906" s="72"/>
    </row>
    <row r="39907" spans="9:11">
      <c r="I39907" s="72"/>
      <c r="J39907" s="72"/>
      <c r="K39907" s="72"/>
    </row>
    <row r="39908" spans="9:11">
      <c r="I39908" s="72"/>
      <c r="J39908" s="72"/>
      <c r="K39908" s="72"/>
    </row>
    <row r="39909" spans="9:11">
      <c r="I39909" s="72"/>
      <c r="J39909" s="72"/>
      <c r="K39909" s="72"/>
    </row>
    <row r="39910" spans="9:11">
      <c r="I39910" s="72"/>
      <c r="J39910" s="72"/>
      <c r="K39910" s="72"/>
    </row>
    <row r="39911" spans="9:11">
      <c r="I39911" s="72"/>
      <c r="J39911" s="72"/>
      <c r="K39911" s="72"/>
    </row>
    <row r="39912" spans="9:11">
      <c r="I39912" s="72"/>
      <c r="J39912" s="72"/>
      <c r="K39912" s="72"/>
    </row>
    <row r="39913" spans="9:11">
      <c r="I39913" s="72"/>
      <c r="J39913" s="72"/>
      <c r="K39913" s="72"/>
    </row>
    <row r="39914" spans="9:11">
      <c r="I39914" s="72"/>
      <c r="J39914" s="72"/>
      <c r="K39914" s="72"/>
    </row>
    <row r="39915" spans="9:11">
      <c r="I39915" s="72"/>
      <c r="J39915" s="72"/>
      <c r="K39915" s="72"/>
    </row>
    <row r="39916" spans="9:11">
      <c r="I39916" s="72"/>
      <c r="J39916" s="72"/>
      <c r="K39916" s="72"/>
    </row>
    <row r="39917" spans="9:11">
      <c r="I39917" s="72"/>
      <c r="J39917" s="72"/>
      <c r="K39917" s="72"/>
    </row>
    <row r="39918" spans="9:11">
      <c r="I39918" s="72"/>
      <c r="J39918" s="72"/>
      <c r="K39918" s="72"/>
    </row>
    <row r="39919" spans="9:11">
      <c r="I39919" s="72"/>
      <c r="J39919" s="72"/>
      <c r="K39919" s="72"/>
    </row>
    <row r="39920" spans="9:11">
      <c r="I39920" s="72"/>
      <c r="J39920" s="72"/>
      <c r="K39920" s="72"/>
    </row>
    <row r="39921" spans="9:11">
      <c r="I39921" s="72"/>
      <c r="J39921" s="72"/>
      <c r="K39921" s="72"/>
    </row>
    <row r="39922" spans="9:11">
      <c r="I39922" s="72"/>
      <c r="J39922" s="72"/>
      <c r="K39922" s="72"/>
    </row>
    <row r="39923" spans="9:11">
      <c r="I39923" s="72"/>
      <c r="J39923" s="72"/>
      <c r="K39923" s="72"/>
    </row>
    <row r="39924" spans="9:11">
      <c r="I39924" s="72"/>
      <c r="J39924" s="72"/>
      <c r="K39924" s="72"/>
    </row>
    <row r="39925" spans="9:11">
      <c r="I39925" s="72"/>
      <c r="J39925" s="72"/>
      <c r="K39925" s="72"/>
    </row>
    <row r="39926" spans="9:11">
      <c r="I39926" s="72"/>
      <c r="J39926" s="72"/>
      <c r="K39926" s="72"/>
    </row>
    <row r="39927" spans="9:11">
      <c r="I39927" s="72"/>
      <c r="J39927" s="72"/>
      <c r="K39927" s="72"/>
    </row>
    <row r="39928" spans="9:11">
      <c r="I39928" s="72"/>
      <c r="J39928" s="72"/>
      <c r="K39928" s="72"/>
    </row>
    <row r="39929" spans="9:11">
      <c r="I39929" s="72"/>
      <c r="J39929" s="72"/>
      <c r="K39929" s="72"/>
    </row>
    <row r="39930" spans="9:11">
      <c r="I39930" s="72"/>
      <c r="J39930" s="72"/>
      <c r="K39930" s="72"/>
    </row>
    <row r="39931" spans="9:11">
      <c r="I39931" s="72"/>
      <c r="J39931" s="72"/>
      <c r="K39931" s="72"/>
    </row>
    <row r="39932" spans="9:11">
      <c r="I39932" s="72"/>
      <c r="J39932" s="72"/>
      <c r="K39932" s="72"/>
    </row>
    <row r="39933" spans="9:11">
      <c r="I39933" s="72"/>
      <c r="J39933" s="72"/>
      <c r="K39933" s="72"/>
    </row>
    <row r="39934" spans="9:11">
      <c r="I39934" s="72"/>
      <c r="J39934" s="72"/>
      <c r="K39934" s="72"/>
    </row>
    <row r="39935" spans="9:11">
      <c r="I39935" s="72"/>
      <c r="J39935" s="72"/>
      <c r="K39935" s="72"/>
    </row>
    <row r="39936" spans="9:11">
      <c r="I39936" s="72"/>
      <c r="J39936" s="72"/>
      <c r="K39936" s="72"/>
    </row>
    <row r="39937" spans="9:11">
      <c r="I39937" s="72"/>
      <c r="J39937" s="72"/>
      <c r="K39937" s="72"/>
    </row>
    <row r="39938" spans="9:11">
      <c r="I39938" s="72"/>
      <c r="J39938" s="72"/>
      <c r="K39938" s="72"/>
    </row>
    <row r="39939" spans="9:11">
      <c r="I39939" s="72"/>
      <c r="J39939" s="72"/>
      <c r="K39939" s="72"/>
    </row>
    <row r="39940" spans="9:11">
      <c r="I39940" s="72"/>
      <c r="J39940" s="72"/>
      <c r="K39940" s="72"/>
    </row>
    <row r="39941" spans="9:11">
      <c r="I39941" s="72"/>
      <c r="J39941" s="72"/>
      <c r="K39941" s="72"/>
    </row>
    <row r="39942" spans="9:11">
      <c r="I39942" s="72"/>
      <c r="J39942" s="72"/>
      <c r="K39942" s="72"/>
    </row>
    <row r="39943" spans="9:11">
      <c r="I39943" s="72"/>
      <c r="J39943" s="72"/>
      <c r="K39943" s="72"/>
    </row>
    <row r="39944" spans="9:11">
      <c r="I39944" s="72"/>
      <c r="J39944" s="72"/>
      <c r="K39944" s="72"/>
    </row>
    <row r="39945" spans="9:11">
      <c r="I39945" s="72"/>
      <c r="J39945" s="72"/>
      <c r="K39945" s="72"/>
    </row>
    <row r="39946" spans="9:11">
      <c r="I39946" s="72"/>
      <c r="J39946" s="72"/>
      <c r="K39946" s="72"/>
    </row>
    <row r="39947" spans="9:11">
      <c r="I39947" s="72"/>
      <c r="J39947" s="72"/>
      <c r="K39947" s="72"/>
    </row>
    <row r="39948" spans="9:11">
      <c r="I39948" s="72"/>
      <c r="J39948" s="72"/>
      <c r="K39948" s="72"/>
    </row>
    <row r="39949" spans="9:11">
      <c r="I39949" s="72"/>
      <c r="J39949" s="72"/>
      <c r="K39949" s="72"/>
    </row>
    <row r="39950" spans="9:11">
      <c r="I39950" s="72"/>
      <c r="J39950" s="72"/>
      <c r="K39950" s="72"/>
    </row>
    <row r="39951" spans="9:11">
      <c r="I39951" s="72"/>
      <c r="J39951" s="72"/>
      <c r="K39951" s="72"/>
    </row>
    <row r="39952" spans="9:11">
      <c r="I39952" s="72"/>
      <c r="J39952" s="72"/>
      <c r="K39952" s="72"/>
    </row>
    <row r="39953" spans="9:11">
      <c r="I39953" s="72"/>
      <c r="J39953" s="72"/>
      <c r="K39953" s="72"/>
    </row>
    <row r="39954" spans="9:11">
      <c r="I39954" s="72"/>
      <c r="J39954" s="72"/>
      <c r="K39954" s="72"/>
    </row>
    <row r="39955" spans="9:11">
      <c r="I39955" s="72"/>
      <c r="J39955" s="72"/>
      <c r="K39955" s="72"/>
    </row>
    <row r="39956" spans="9:11">
      <c r="I39956" s="72"/>
      <c r="J39956" s="72"/>
      <c r="K39956" s="72"/>
    </row>
    <row r="39957" spans="9:11">
      <c r="I39957" s="72"/>
      <c r="J39957" s="72"/>
      <c r="K39957" s="72"/>
    </row>
    <row r="39958" spans="9:11">
      <c r="I39958" s="72"/>
      <c r="J39958" s="72"/>
      <c r="K39958" s="72"/>
    </row>
    <row r="39959" spans="9:11">
      <c r="I39959" s="72"/>
      <c r="J39959" s="72"/>
      <c r="K39959" s="72"/>
    </row>
    <row r="39960" spans="9:11">
      <c r="I39960" s="72"/>
      <c r="J39960" s="72"/>
      <c r="K39960" s="72"/>
    </row>
    <row r="39961" spans="9:11">
      <c r="I39961" s="72"/>
      <c r="J39961" s="72"/>
      <c r="K39961" s="72"/>
    </row>
    <row r="39962" spans="9:11">
      <c r="I39962" s="72"/>
      <c r="J39962" s="72"/>
      <c r="K39962" s="72"/>
    </row>
    <row r="39963" spans="9:11">
      <c r="I39963" s="72"/>
      <c r="J39963" s="72"/>
      <c r="K39963" s="72"/>
    </row>
    <row r="39964" spans="9:11">
      <c r="I39964" s="72"/>
      <c r="J39964" s="72"/>
      <c r="K39964" s="72"/>
    </row>
    <row r="39965" spans="9:11">
      <c r="I39965" s="72"/>
      <c r="J39965" s="72"/>
      <c r="K39965" s="72"/>
    </row>
    <row r="39966" spans="9:11">
      <c r="I39966" s="72"/>
      <c r="J39966" s="72"/>
      <c r="K39966" s="72"/>
    </row>
    <row r="39967" spans="9:11">
      <c r="I39967" s="72"/>
      <c r="J39967" s="72"/>
      <c r="K39967" s="72"/>
    </row>
    <row r="39968" spans="9:11">
      <c r="I39968" s="72"/>
      <c r="J39968" s="72"/>
      <c r="K39968" s="72"/>
    </row>
    <row r="39969" spans="9:11">
      <c r="I39969" s="72"/>
      <c r="J39969" s="72"/>
      <c r="K39969" s="72"/>
    </row>
    <row r="39970" spans="9:11">
      <c r="I39970" s="72"/>
      <c r="J39970" s="72"/>
      <c r="K39970" s="72"/>
    </row>
    <row r="39971" spans="9:11">
      <c r="I39971" s="72"/>
      <c r="J39971" s="72"/>
      <c r="K39971" s="72"/>
    </row>
    <row r="39972" spans="9:11">
      <c r="I39972" s="72"/>
      <c r="J39972" s="72"/>
      <c r="K39972" s="72"/>
    </row>
    <row r="39973" spans="9:11">
      <c r="I39973" s="72"/>
      <c r="J39973" s="72"/>
      <c r="K39973" s="72"/>
    </row>
    <row r="39974" spans="9:11">
      <c r="I39974" s="72"/>
      <c r="J39974" s="72"/>
      <c r="K39974" s="72"/>
    </row>
    <row r="39975" spans="9:11">
      <c r="I39975" s="72"/>
      <c r="J39975" s="72"/>
      <c r="K39975" s="72"/>
    </row>
    <row r="39976" spans="9:11">
      <c r="I39976" s="72"/>
      <c r="J39976" s="72"/>
      <c r="K39976" s="72"/>
    </row>
    <row r="39977" spans="9:11">
      <c r="I39977" s="72"/>
      <c r="J39977" s="72"/>
      <c r="K39977" s="72"/>
    </row>
    <row r="39978" spans="9:11">
      <c r="I39978" s="72"/>
      <c r="J39978" s="72"/>
      <c r="K39978" s="72"/>
    </row>
    <row r="39979" spans="9:11">
      <c r="I39979" s="72"/>
      <c r="J39979" s="72"/>
      <c r="K39979" s="72"/>
    </row>
    <row r="39980" spans="9:11">
      <c r="I39980" s="72"/>
      <c r="J39980" s="72"/>
      <c r="K39980" s="72"/>
    </row>
    <row r="39981" spans="9:11">
      <c r="I39981" s="72"/>
      <c r="J39981" s="72"/>
      <c r="K39981" s="72"/>
    </row>
    <row r="39982" spans="9:11">
      <c r="I39982" s="72"/>
      <c r="J39982" s="72"/>
      <c r="K39982" s="72"/>
    </row>
    <row r="39983" spans="9:11">
      <c r="I39983" s="72"/>
      <c r="J39983" s="72"/>
      <c r="K39983" s="72"/>
    </row>
    <row r="39984" spans="9:11">
      <c r="I39984" s="72"/>
      <c r="J39984" s="72"/>
      <c r="K39984" s="72"/>
    </row>
    <row r="39985" spans="9:11">
      <c r="I39985" s="72"/>
      <c r="J39985" s="72"/>
      <c r="K39985" s="72"/>
    </row>
    <row r="39986" spans="9:11">
      <c r="I39986" s="72"/>
      <c r="J39986" s="72"/>
      <c r="K39986" s="72"/>
    </row>
    <row r="39987" spans="9:11">
      <c r="I39987" s="72"/>
      <c r="J39987" s="72"/>
      <c r="K39987" s="72"/>
    </row>
    <row r="39988" spans="9:11">
      <c r="I39988" s="72"/>
      <c r="J39988" s="72"/>
      <c r="K39988" s="72"/>
    </row>
    <row r="39989" spans="9:11">
      <c r="I39989" s="72"/>
      <c r="J39989" s="72"/>
      <c r="K39989" s="72"/>
    </row>
    <row r="39990" spans="9:11">
      <c r="I39990" s="72"/>
      <c r="J39990" s="72"/>
      <c r="K39990" s="72"/>
    </row>
    <row r="39991" spans="9:11">
      <c r="I39991" s="72"/>
      <c r="J39991" s="72"/>
      <c r="K39991" s="72"/>
    </row>
    <row r="39992" spans="9:11">
      <c r="I39992" s="72"/>
      <c r="J39992" s="72"/>
      <c r="K39992" s="72"/>
    </row>
    <row r="39993" spans="9:11">
      <c r="I39993" s="72"/>
      <c r="J39993" s="72"/>
      <c r="K39993" s="72"/>
    </row>
    <row r="39994" spans="9:11">
      <c r="I39994" s="72"/>
      <c r="J39994" s="72"/>
      <c r="K39994" s="72"/>
    </row>
    <row r="39995" spans="9:11">
      <c r="I39995" s="72"/>
      <c r="J39995" s="72"/>
      <c r="K39995" s="72"/>
    </row>
    <row r="39996" spans="9:11">
      <c r="I39996" s="72"/>
      <c r="J39996" s="72"/>
      <c r="K39996" s="72"/>
    </row>
    <row r="39997" spans="9:11">
      <c r="I39997" s="72"/>
      <c r="J39997" s="72"/>
      <c r="K39997" s="72"/>
    </row>
    <row r="39998" spans="9:11">
      <c r="I39998" s="72"/>
      <c r="J39998" s="72"/>
      <c r="K39998" s="72"/>
    </row>
    <row r="39999" spans="9:11">
      <c r="I39999" s="72"/>
      <c r="J39999" s="72"/>
      <c r="K39999" s="72"/>
    </row>
    <row r="40000" spans="9:11">
      <c r="I40000" s="72"/>
      <c r="J40000" s="72"/>
      <c r="K40000" s="72"/>
    </row>
    <row r="40001" spans="9:11">
      <c r="I40001" s="72"/>
      <c r="J40001" s="72"/>
      <c r="K40001" s="72"/>
    </row>
    <row r="40002" spans="9:11">
      <c r="I40002" s="72"/>
      <c r="J40002" s="72"/>
      <c r="K40002" s="72"/>
    </row>
    <row r="40003" spans="9:11">
      <c r="I40003" s="72"/>
      <c r="J40003" s="72"/>
      <c r="K40003" s="72"/>
    </row>
    <row r="40004" spans="9:11">
      <c r="I40004" s="72"/>
      <c r="J40004" s="72"/>
      <c r="K40004" s="72"/>
    </row>
    <row r="40005" spans="9:11">
      <c r="I40005" s="72"/>
      <c r="J40005" s="72"/>
      <c r="K40005" s="72"/>
    </row>
    <row r="40006" spans="9:11">
      <c r="I40006" s="72"/>
      <c r="J40006" s="72"/>
      <c r="K40006" s="72"/>
    </row>
    <row r="40007" spans="9:11">
      <c r="I40007" s="72"/>
      <c r="J40007" s="72"/>
      <c r="K40007" s="72"/>
    </row>
    <row r="40008" spans="9:11">
      <c r="I40008" s="72"/>
      <c r="J40008" s="72"/>
      <c r="K40008" s="72"/>
    </row>
    <row r="40009" spans="9:11">
      <c r="I40009" s="72"/>
      <c r="J40009" s="72"/>
      <c r="K40009" s="72"/>
    </row>
    <row r="40010" spans="9:11">
      <c r="I40010" s="72"/>
      <c r="J40010" s="72"/>
      <c r="K40010" s="72"/>
    </row>
    <row r="40011" spans="9:11">
      <c r="I40011" s="72"/>
      <c r="J40011" s="72"/>
      <c r="K40011" s="72"/>
    </row>
    <row r="40012" spans="9:11">
      <c r="I40012" s="72"/>
      <c r="J40012" s="72"/>
      <c r="K40012" s="72"/>
    </row>
    <row r="40013" spans="9:11">
      <c r="I40013" s="72"/>
      <c r="J40013" s="72"/>
      <c r="K40013" s="72"/>
    </row>
    <row r="40014" spans="9:11">
      <c r="I40014" s="72"/>
      <c r="J40014" s="72"/>
      <c r="K40014" s="72"/>
    </row>
    <row r="40015" spans="9:11">
      <c r="I40015" s="72"/>
      <c r="J40015" s="72"/>
      <c r="K40015" s="72"/>
    </row>
    <row r="40016" spans="9:11">
      <c r="I40016" s="72"/>
      <c r="J40016" s="72"/>
      <c r="K40016" s="72"/>
    </row>
    <row r="40017" spans="9:11">
      <c r="I40017" s="72"/>
      <c r="J40017" s="72"/>
      <c r="K40017" s="72"/>
    </row>
    <row r="40018" spans="9:11">
      <c r="I40018" s="72"/>
      <c r="J40018" s="72"/>
      <c r="K40018" s="72"/>
    </row>
    <row r="40019" spans="9:11">
      <c r="I40019" s="72"/>
      <c r="J40019" s="72"/>
      <c r="K40019" s="72"/>
    </row>
    <row r="40020" spans="9:11">
      <c r="I40020" s="72"/>
      <c r="J40020" s="72"/>
      <c r="K40020" s="72"/>
    </row>
    <row r="40021" spans="9:11">
      <c r="I40021" s="72"/>
      <c r="J40021" s="72"/>
      <c r="K40021" s="72"/>
    </row>
    <row r="40022" spans="9:11">
      <c r="I40022" s="72"/>
      <c r="J40022" s="72"/>
      <c r="K40022" s="72"/>
    </row>
    <row r="40023" spans="9:11">
      <c r="I40023" s="72"/>
      <c r="J40023" s="72"/>
      <c r="K40023" s="72"/>
    </row>
    <row r="40024" spans="9:11">
      <c r="I40024" s="72"/>
      <c r="J40024" s="72"/>
      <c r="K40024" s="72"/>
    </row>
    <row r="40025" spans="9:11">
      <c r="I40025" s="72"/>
      <c r="J40025" s="72"/>
      <c r="K40025" s="72"/>
    </row>
    <row r="40026" spans="9:11">
      <c r="I40026" s="72"/>
      <c r="J40026" s="72"/>
      <c r="K40026" s="72"/>
    </row>
    <row r="40027" spans="9:11">
      <c r="I40027" s="72"/>
      <c r="J40027" s="72"/>
      <c r="K40027" s="72"/>
    </row>
    <row r="40028" spans="9:11">
      <c r="I40028" s="72"/>
      <c r="J40028" s="72"/>
      <c r="K40028" s="72"/>
    </row>
    <row r="40029" spans="9:11">
      <c r="I40029" s="72"/>
      <c r="J40029" s="72"/>
      <c r="K40029" s="72"/>
    </row>
    <row r="40030" spans="9:11">
      <c r="I40030" s="72"/>
      <c r="J40030" s="72"/>
      <c r="K40030" s="72"/>
    </row>
    <row r="40031" spans="9:11">
      <c r="I40031" s="72"/>
      <c r="J40031" s="72"/>
      <c r="K40031" s="72"/>
    </row>
    <row r="40032" spans="9:11">
      <c r="I40032" s="72"/>
      <c r="J40032" s="72"/>
      <c r="K40032" s="72"/>
    </row>
    <row r="40033" spans="9:11">
      <c r="I40033" s="72"/>
      <c r="J40033" s="72"/>
      <c r="K40033" s="72"/>
    </row>
    <row r="40034" spans="9:11">
      <c r="I40034" s="72"/>
      <c r="J40034" s="72"/>
      <c r="K40034" s="72"/>
    </row>
    <row r="40035" spans="9:11">
      <c r="I40035" s="72"/>
      <c r="J40035" s="72"/>
      <c r="K40035" s="72"/>
    </row>
    <row r="40036" spans="9:11">
      <c r="I40036" s="72"/>
      <c r="J40036" s="72"/>
      <c r="K40036" s="72"/>
    </row>
    <row r="40037" spans="9:11">
      <c r="I40037" s="72"/>
      <c r="J40037" s="72"/>
      <c r="K40037" s="72"/>
    </row>
    <row r="40038" spans="9:11">
      <c r="I40038" s="72"/>
      <c r="J40038" s="72"/>
      <c r="K40038" s="72"/>
    </row>
    <row r="40039" spans="9:11">
      <c r="I40039" s="72"/>
      <c r="J40039" s="72"/>
      <c r="K40039" s="72"/>
    </row>
    <row r="40040" spans="9:11">
      <c r="I40040" s="72"/>
      <c r="J40040" s="72"/>
      <c r="K40040" s="72"/>
    </row>
    <row r="40041" spans="9:11">
      <c r="I40041" s="72"/>
      <c r="J40041" s="72"/>
      <c r="K40041" s="72"/>
    </row>
    <row r="40042" spans="9:11">
      <c r="I40042" s="72"/>
      <c r="J40042" s="72"/>
      <c r="K40042" s="72"/>
    </row>
    <row r="40043" spans="9:11">
      <c r="I40043" s="72"/>
      <c r="J40043" s="72"/>
      <c r="K40043" s="72"/>
    </row>
    <row r="40044" spans="9:11">
      <c r="I40044" s="72"/>
      <c r="J40044" s="72"/>
      <c r="K40044" s="72"/>
    </row>
    <row r="40045" spans="9:11">
      <c r="I40045" s="72"/>
      <c r="J40045" s="72"/>
      <c r="K40045" s="72"/>
    </row>
    <row r="40046" spans="9:11">
      <c r="I40046" s="72"/>
      <c r="J40046" s="72"/>
      <c r="K40046" s="72"/>
    </row>
    <row r="40047" spans="9:11">
      <c r="I40047" s="72"/>
      <c r="J40047" s="72"/>
      <c r="K40047" s="72"/>
    </row>
    <row r="40048" spans="9:11">
      <c r="I40048" s="72"/>
      <c r="J40048" s="72"/>
      <c r="K40048" s="72"/>
    </row>
    <row r="40049" spans="9:11">
      <c r="I40049" s="72"/>
      <c r="J40049" s="72"/>
      <c r="K40049" s="72"/>
    </row>
    <row r="40050" spans="9:11">
      <c r="I40050" s="72"/>
      <c r="J40050" s="72"/>
      <c r="K40050" s="72"/>
    </row>
    <row r="40051" spans="9:11">
      <c r="I40051" s="72"/>
      <c r="J40051" s="72"/>
      <c r="K40051" s="72"/>
    </row>
    <row r="40052" spans="9:11">
      <c r="I40052" s="72"/>
      <c r="J40052" s="72"/>
      <c r="K40052" s="72"/>
    </row>
    <row r="40053" spans="9:11">
      <c r="I40053" s="72"/>
      <c r="J40053" s="72"/>
      <c r="K40053" s="72"/>
    </row>
    <row r="40054" spans="9:11">
      <c r="I40054" s="72"/>
      <c r="J40054" s="72"/>
      <c r="K40054" s="72"/>
    </row>
    <row r="40055" spans="9:11">
      <c r="I40055" s="72"/>
      <c r="J40055" s="72"/>
      <c r="K40055" s="72"/>
    </row>
    <row r="40056" spans="9:11">
      <c r="I40056" s="72"/>
      <c r="J40056" s="72"/>
      <c r="K40056" s="72"/>
    </row>
    <row r="40057" spans="9:11">
      <c r="I40057" s="72"/>
      <c r="J40057" s="72"/>
      <c r="K40057" s="72"/>
    </row>
    <row r="40058" spans="9:11">
      <c r="I40058" s="72"/>
      <c r="J40058" s="72"/>
      <c r="K40058" s="72"/>
    </row>
    <row r="40059" spans="9:11">
      <c r="I40059" s="72"/>
      <c r="J40059" s="72"/>
      <c r="K40059" s="72"/>
    </row>
    <row r="40060" spans="9:11">
      <c r="I40060" s="72"/>
      <c r="J40060" s="72"/>
      <c r="K40060" s="72"/>
    </row>
    <row r="40061" spans="9:11">
      <c r="I40061" s="72"/>
      <c r="J40061" s="72"/>
      <c r="K40061" s="72"/>
    </row>
    <row r="40062" spans="9:11">
      <c r="I40062" s="72"/>
      <c r="J40062" s="72"/>
      <c r="K40062" s="72"/>
    </row>
    <row r="40063" spans="9:11">
      <c r="I40063" s="72"/>
      <c r="J40063" s="72"/>
      <c r="K40063" s="72"/>
    </row>
    <row r="40064" spans="9:11">
      <c r="I40064" s="72"/>
      <c r="J40064" s="72"/>
      <c r="K40064" s="72"/>
    </row>
    <row r="40065" spans="9:11">
      <c r="I40065" s="72"/>
      <c r="J40065" s="72"/>
      <c r="K40065" s="72"/>
    </row>
    <row r="40066" spans="9:11">
      <c r="I40066" s="72"/>
      <c r="J40066" s="72"/>
      <c r="K40066" s="72"/>
    </row>
    <row r="40067" spans="9:11">
      <c r="I40067" s="72"/>
      <c r="J40067" s="72"/>
      <c r="K40067" s="72"/>
    </row>
    <row r="40068" spans="9:11">
      <c r="I40068" s="72"/>
      <c r="J40068" s="72"/>
      <c r="K40068" s="72"/>
    </row>
    <row r="40069" spans="9:11">
      <c r="I40069" s="72"/>
      <c r="J40069" s="72"/>
      <c r="K40069" s="72"/>
    </row>
    <row r="40070" spans="9:11">
      <c r="I40070" s="72"/>
      <c r="J40070" s="72"/>
      <c r="K40070" s="72"/>
    </row>
    <row r="40071" spans="9:11">
      <c r="I40071" s="72"/>
      <c r="J40071" s="72"/>
      <c r="K40071" s="72"/>
    </row>
    <row r="40072" spans="9:11">
      <c r="I40072" s="72"/>
      <c r="J40072" s="72"/>
      <c r="K40072" s="72"/>
    </row>
    <row r="40073" spans="9:11">
      <c r="I40073" s="72"/>
      <c r="J40073" s="72"/>
      <c r="K40073" s="72"/>
    </row>
    <row r="40074" spans="9:11">
      <c r="I40074" s="72"/>
      <c r="J40074" s="72"/>
      <c r="K40074" s="72"/>
    </row>
    <row r="40075" spans="9:11">
      <c r="I40075" s="72"/>
      <c r="J40075" s="72"/>
      <c r="K40075" s="72"/>
    </row>
    <row r="40076" spans="9:11">
      <c r="I40076" s="72"/>
      <c r="J40076" s="72"/>
      <c r="K40076" s="72"/>
    </row>
    <row r="40077" spans="9:11">
      <c r="I40077" s="72"/>
      <c r="J40077" s="72"/>
      <c r="K40077" s="72"/>
    </row>
    <row r="40078" spans="9:11">
      <c r="I40078" s="72"/>
      <c r="J40078" s="72"/>
      <c r="K40078" s="72"/>
    </row>
    <row r="40079" spans="9:11">
      <c r="I40079" s="72"/>
      <c r="J40079" s="72"/>
      <c r="K40079" s="72"/>
    </row>
    <row r="40080" spans="9:11">
      <c r="I40080" s="72"/>
      <c r="J40080" s="72"/>
      <c r="K40080" s="72"/>
    </row>
    <row r="40081" spans="9:11">
      <c r="I40081" s="72"/>
      <c r="J40081" s="72"/>
      <c r="K40081" s="72"/>
    </row>
    <row r="40082" spans="9:11">
      <c r="I40082" s="72"/>
      <c r="J40082" s="72"/>
      <c r="K40082" s="72"/>
    </row>
    <row r="40083" spans="9:11">
      <c r="I40083" s="72"/>
      <c r="J40083" s="72"/>
      <c r="K40083" s="72"/>
    </row>
    <row r="40084" spans="9:11">
      <c r="I40084" s="72"/>
      <c r="J40084" s="72"/>
      <c r="K40084" s="72"/>
    </row>
    <row r="40085" spans="9:11">
      <c r="I40085" s="72"/>
      <c r="J40085" s="72"/>
      <c r="K40085" s="72"/>
    </row>
    <row r="40086" spans="9:11">
      <c r="I40086" s="72"/>
      <c r="J40086" s="72"/>
      <c r="K40086" s="72"/>
    </row>
    <row r="40087" spans="9:11">
      <c r="I40087" s="72"/>
      <c r="J40087" s="72"/>
      <c r="K40087" s="72"/>
    </row>
    <row r="40088" spans="9:11">
      <c r="I40088" s="72"/>
      <c r="J40088" s="72"/>
      <c r="K40088" s="72"/>
    </row>
    <row r="40089" spans="9:11">
      <c r="I40089" s="72"/>
      <c r="J40089" s="72"/>
      <c r="K40089" s="72"/>
    </row>
    <row r="40090" spans="9:11">
      <c r="I40090" s="72"/>
      <c r="J40090" s="72"/>
      <c r="K40090" s="72"/>
    </row>
    <row r="40091" spans="9:11">
      <c r="I40091" s="72"/>
      <c r="J40091" s="72"/>
      <c r="K40091" s="72"/>
    </row>
    <row r="40092" spans="9:11">
      <c r="I40092" s="72"/>
      <c r="J40092" s="72"/>
      <c r="K40092" s="72"/>
    </row>
    <row r="40093" spans="9:11">
      <c r="I40093" s="72"/>
      <c r="J40093" s="72"/>
      <c r="K40093" s="72"/>
    </row>
    <row r="40094" spans="9:11">
      <c r="I40094" s="72"/>
      <c r="J40094" s="72"/>
      <c r="K40094" s="72"/>
    </row>
    <row r="40095" spans="9:11">
      <c r="I40095" s="72"/>
      <c r="J40095" s="72"/>
      <c r="K40095" s="72"/>
    </row>
    <row r="40096" spans="9:11">
      <c r="I40096" s="72"/>
      <c r="J40096" s="72"/>
      <c r="K40096" s="72"/>
    </row>
    <row r="40097" spans="9:11">
      <c r="I40097" s="72"/>
      <c r="J40097" s="72"/>
      <c r="K40097" s="72"/>
    </row>
    <row r="40098" spans="9:11">
      <c r="I40098" s="72"/>
      <c r="J40098" s="72"/>
      <c r="K40098" s="72"/>
    </row>
    <row r="40099" spans="9:11">
      <c r="I40099" s="72"/>
      <c r="J40099" s="72"/>
      <c r="K40099" s="72"/>
    </row>
    <row r="40100" spans="9:11">
      <c r="I40100" s="72"/>
      <c r="J40100" s="72"/>
      <c r="K40100" s="72"/>
    </row>
    <row r="40101" spans="9:11">
      <c r="I40101" s="72"/>
      <c r="J40101" s="72"/>
      <c r="K40101" s="72"/>
    </row>
    <row r="40102" spans="9:11">
      <c r="I40102" s="72"/>
      <c r="J40102" s="72"/>
      <c r="K40102" s="72"/>
    </row>
    <row r="40103" spans="9:11">
      <c r="I40103" s="72"/>
      <c r="J40103" s="72"/>
      <c r="K40103" s="72"/>
    </row>
    <row r="40104" spans="9:11">
      <c r="I40104" s="72"/>
      <c r="J40104" s="72"/>
      <c r="K40104" s="72"/>
    </row>
    <row r="40105" spans="9:11">
      <c r="I40105" s="72"/>
      <c r="J40105" s="72"/>
      <c r="K40105" s="72"/>
    </row>
    <row r="40106" spans="9:11">
      <c r="I40106" s="72"/>
      <c r="J40106" s="72"/>
      <c r="K40106" s="72"/>
    </row>
    <row r="40107" spans="9:11">
      <c r="I40107" s="72"/>
      <c r="J40107" s="72"/>
      <c r="K40107" s="72"/>
    </row>
    <row r="40108" spans="9:11">
      <c r="I40108" s="72"/>
      <c r="J40108" s="72"/>
      <c r="K40108" s="72"/>
    </row>
    <row r="40109" spans="9:11">
      <c r="I40109" s="72"/>
      <c r="J40109" s="72"/>
      <c r="K40109" s="72"/>
    </row>
    <row r="40110" spans="9:11">
      <c r="I40110" s="72"/>
      <c r="J40110" s="72"/>
      <c r="K40110" s="72"/>
    </row>
    <row r="40111" spans="9:11">
      <c r="I40111" s="72"/>
      <c r="J40111" s="72"/>
      <c r="K40111" s="72"/>
    </row>
    <row r="40112" spans="9:11">
      <c r="I40112" s="72"/>
      <c r="J40112" s="72"/>
      <c r="K40112" s="72"/>
    </row>
    <row r="40113" spans="9:11">
      <c r="I40113" s="72"/>
      <c r="J40113" s="72"/>
      <c r="K40113" s="72"/>
    </row>
    <row r="40114" spans="9:11">
      <c r="I40114" s="72"/>
      <c r="J40114" s="72"/>
      <c r="K40114" s="72"/>
    </row>
    <row r="40115" spans="9:11">
      <c r="I40115" s="72"/>
      <c r="J40115" s="72"/>
      <c r="K40115" s="72"/>
    </row>
    <row r="40116" spans="9:11">
      <c r="I40116" s="72"/>
      <c r="J40116" s="72"/>
      <c r="K40116" s="72"/>
    </row>
    <row r="40117" spans="9:11">
      <c r="I40117" s="72"/>
      <c r="J40117" s="72"/>
      <c r="K40117" s="72"/>
    </row>
    <row r="40118" spans="9:11">
      <c r="I40118" s="72"/>
      <c r="J40118" s="72"/>
      <c r="K40118" s="72"/>
    </row>
    <row r="40119" spans="9:11">
      <c r="I40119" s="72"/>
      <c r="J40119" s="72"/>
      <c r="K40119" s="72"/>
    </row>
    <row r="40120" spans="9:11">
      <c r="I40120" s="72"/>
      <c r="J40120" s="72"/>
      <c r="K40120" s="72"/>
    </row>
    <row r="40121" spans="9:11">
      <c r="I40121" s="72"/>
      <c r="J40121" s="72"/>
      <c r="K40121" s="72"/>
    </row>
    <row r="40122" spans="9:11">
      <c r="I40122" s="72"/>
      <c r="J40122" s="72"/>
      <c r="K40122" s="72"/>
    </row>
    <row r="40123" spans="9:11">
      <c r="I40123" s="72"/>
      <c r="J40123" s="72"/>
      <c r="K40123" s="72"/>
    </row>
    <row r="40124" spans="9:11">
      <c r="I40124" s="72"/>
      <c r="J40124" s="72"/>
      <c r="K40124" s="72"/>
    </row>
    <row r="40125" spans="9:11">
      <c r="I40125" s="72"/>
      <c r="J40125" s="72"/>
      <c r="K40125" s="72"/>
    </row>
    <row r="40126" spans="9:11">
      <c r="I40126" s="72"/>
      <c r="J40126" s="72"/>
      <c r="K40126" s="72"/>
    </row>
    <row r="40127" spans="9:11">
      <c r="I40127" s="72"/>
      <c r="J40127" s="72"/>
      <c r="K40127" s="72"/>
    </row>
    <row r="40128" spans="9:11">
      <c r="I40128" s="72"/>
      <c r="J40128" s="72"/>
      <c r="K40128" s="72"/>
    </row>
    <row r="40129" spans="9:11">
      <c r="I40129" s="72"/>
      <c r="J40129" s="72"/>
      <c r="K40129" s="72"/>
    </row>
    <row r="40130" spans="9:11">
      <c r="I40130" s="72"/>
      <c r="J40130" s="72"/>
      <c r="K40130" s="72"/>
    </row>
    <row r="40131" spans="9:11">
      <c r="I40131" s="72"/>
      <c r="J40131" s="72"/>
      <c r="K40131" s="72"/>
    </row>
    <row r="40132" spans="9:11">
      <c r="I40132" s="72"/>
      <c r="J40132" s="72"/>
      <c r="K40132" s="72"/>
    </row>
    <row r="40133" spans="9:11">
      <c r="I40133" s="72"/>
      <c r="J40133" s="72"/>
      <c r="K40133" s="72"/>
    </row>
    <row r="40134" spans="9:11">
      <c r="I40134" s="72"/>
      <c r="J40134" s="72"/>
      <c r="K40134" s="72"/>
    </row>
    <row r="40135" spans="9:11">
      <c r="I40135" s="72"/>
      <c r="J40135" s="72"/>
      <c r="K40135" s="72"/>
    </row>
    <row r="40136" spans="9:11">
      <c r="I40136" s="72"/>
      <c r="J40136" s="72"/>
      <c r="K40136" s="72"/>
    </row>
    <row r="40137" spans="9:11">
      <c r="I40137" s="72"/>
      <c r="J40137" s="72"/>
      <c r="K40137" s="72"/>
    </row>
    <row r="40138" spans="9:11">
      <c r="I40138" s="72"/>
      <c r="J40138" s="72"/>
      <c r="K40138" s="72"/>
    </row>
    <row r="40139" spans="9:11">
      <c r="I40139" s="72"/>
      <c r="J40139" s="72"/>
      <c r="K40139" s="72"/>
    </row>
    <row r="40140" spans="9:11">
      <c r="I40140" s="72"/>
      <c r="J40140" s="72"/>
      <c r="K40140" s="72"/>
    </row>
    <row r="40141" spans="9:11">
      <c r="I40141" s="72"/>
      <c r="J40141" s="72"/>
      <c r="K40141" s="72"/>
    </row>
    <row r="40142" spans="9:11">
      <c r="I40142" s="72"/>
      <c r="J40142" s="72"/>
      <c r="K40142" s="72"/>
    </row>
    <row r="40143" spans="9:11">
      <c r="I40143" s="72"/>
      <c r="J40143" s="72"/>
      <c r="K40143" s="72"/>
    </row>
    <row r="40144" spans="9:11">
      <c r="I40144" s="72"/>
      <c r="J40144" s="72"/>
      <c r="K40144" s="72"/>
    </row>
    <row r="40145" spans="9:11">
      <c r="I40145" s="72"/>
      <c r="J40145" s="72"/>
      <c r="K40145" s="72"/>
    </row>
    <row r="40146" spans="9:11">
      <c r="I40146" s="72"/>
      <c r="J40146" s="72"/>
      <c r="K40146" s="72"/>
    </row>
    <row r="40147" spans="9:11">
      <c r="I40147" s="72"/>
      <c r="J40147" s="72"/>
      <c r="K40147" s="72"/>
    </row>
    <row r="40148" spans="9:11">
      <c r="I40148" s="72"/>
      <c r="J40148" s="72"/>
      <c r="K40148" s="72"/>
    </row>
    <row r="40149" spans="9:11">
      <c r="I40149" s="72"/>
      <c r="J40149" s="72"/>
      <c r="K40149" s="72"/>
    </row>
    <row r="40150" spans="9:11">
      <c r="I40150" s="72"/>
      <c r="J40150" s="72"/>
      <c r="K40150" s="72"/>
    </row>
    <row r="40151" spans="9:11">
      <c r="I40151" s="72"/>
      <c r="J40151" s="72"/>
      <c r="K40151" s="72"/>
    </row>
    <row r="40152" spans="9:11">
      <c r="I40152" s="72"/>
      <c r="J40152" s="72"/>
      <c r="K40152" s="72"/>
    </row>
    <row r="40153" spans="9:11">
      <c r="I40153" s="72"/>
      <c r="J40153" s="72"/>
      <c r="K40153" s="72"/>
    </row>
    <row r="40154" spans="9:11">
      <c r="I40154" s="72"/>
      <c r="J40154" s="72"/>
      <c r="K40154" s="72"/>
    </row>
    <row r="40155" spans="9:11">
      <c r="I40155" s="72"/>
      <c r="J40155" s="72"/>
      <c r="K40155" s="72"/>
    </row>
    <row r="40156" spans="9:11">
      <c r="I40156" s="72"/>
      <c r="J40156" s="72"/>
      <c r="K40156" s="72"/>
    </row>
    <row r="40157" spans="9:11">
      <c r="I40157" s="72"/>
      <c r="J40157" s="72"/>
      <c r="K40157" s="72"/>
    </row>
    <row r="40158" spans="9:11">
      <c r="I40158" s="72"/>
      <c r="J40158" s="72"/>
      <c r="K40158" s="72"/>
    </row>
    <row r="40159" spans="9:11">
      <c r="I40159" s="72"/>
      <c r="J40159" s="72"/>
      <c r="K40159" s="72"/>
    </row>
    <row r="40160" spans="9:11">
      <c r="I40160" s="72"/>
      <c r="J40160" s="72"/>
      <c r="K40160" s="72"/>
    </row>
    <row r="40161" spans="9:11">
      <c r="I40161" s="72"/>
      <c r="J40161" s="72"/>
      <c r="K40161" s="72"/>
    </row>
    <row r="40162" spans="9:11">
      <c r="I40162" s="72"/>
      <c r="J40162" s="72"/>
      <c r="K40162" s="72"/>
    </row>
    <row r="40163" spans="9:11">
      <c r="I40163" s="72"/>
      <c r="J40163" s="72"/>
      <c r="K40163" s="72"/>
    </row>
    <row r="40164" spans="9:11">
      <c r="I40164" s="72"/>
      <c r="J40164" s="72"/>
      <c r="K40164" s="72"/>
    </row>
    <row r="40165" spans="9:11">
      <c r="I40165" s="72"/>
      <c r="J40165" s="72"/>
      <c r="K40165" s="72"/>
    </row>
    <row r="40166" spans="9:11">
      <c r="I40166" s="72"/>
      <c r="J40166" s="72"/>
      <c r="K40166" s="72"/>
    </row>
    <row r="40167" spans="9:11">
      <c r="I40167" s="72"/>
      <c r="J40167" s="72"/>
      <c r="K40167" s="72"/>
    </row>
    <row r="40168" spans="9:11">
      <c r="I40168" s="72"/>
      <c r="J40168" s="72"/>
      <c r="K40168" s="72"/>
    </row>
    <row r="40169" spans="9:11">
      <c r="I40169" s="72"/>
      <c r="J40169" s="72"/>
      <c r="K40169" s="72"/>
    </row>
    <row r="40170" spans="9:11">
      <c r="I40170" s="72"/>
      <c r="J40170" s="72"/>
      <c r="K40170" s="72"/>
    </row>
    <row r="40171" spans="9:11">
      <c r="I40171" s="72"/>
      <c r="J40171" s="72"/>
      <c r="K40171" s="72"/>
    </row>
    <row r="40172" spans="9:11">
      <c r="I40172" s="72"/>
      <c r="J40172" s="72"/>
      <c r="K40172" s="72"/>
    </row>
    <row r="40173" spans="9:11">
      <c r="I40173" s="72"/>
      <c r="J40173" s="72"/>
      <c r="K40173" s="72"/>
    </row>
    <row r="40174" spans="9:11">
      <c r="I40174" s="72"/>
      <c r="J40174" s="72"/>
      <c r="K40174" s="72"/>
    </row>
    <row r="40175" spans="9:11">
      <c r="I40175" s="72"/>
      <c r="J40175" s="72"/>
      <c r="K40175" s="72"/>
    </row>
    <row r="40176" spans="9:11">
      <c r="I40176" s="72"/>
      <c r="J40176" s="72"/>
      <c r="K40176" s="72"/>
    </row>
    <row r="40177" spans="9:11">
      <c r="I40177" s="72"/>
      <c r="J40177" s="72"/>
      <c r="K40177" s="72"/>
    </row>
    <row r="40178" spans="9:11">
      <c r="I40178" s="72"/>
      <c r="J40178" s="72"/>
      <c r="K40178" s="72"/>
    </row>
    <row r="40179" spans="9:11">
      <c r="I40179" s="72"/>
      <c r="J40179" s="72"/>
      <c r="K40179" s="72"/>
    </row>
    <row r="40180" spans="9:11">
      <c r="I40180" s="72"/>
      <c r="J40180" s="72"/>
      <c r="K40180" s="72"/>
    </row>
    <row r="40181" spans="9:11">
      <c r="I40181" s="72"/>
      <c r="J40181" s="72"/>
      <c r="K40181" s="72"/>
    </row>
    <row r="40182" spans="9:11">
      <c r="I40182" s="72"/>
      <c r="J40182" s="72"/>
      <c r="K40182" s="72"/>
    </row>
    <row r="40183" spans="9:11">
      <c r="I40183" s="72"/>
      <c r="J40183" s="72"/>
      <c r="K40183" s="72"/>
    </row>
    <row r="40184" spans="9:11">
      <c r="I40184" s="72"/>
      <c r="J40184" s="72"/>
      <c r="K40184" s="72"/>
    </row>
    <row r="40185" spans="9:11">
      <c r="I40185" s="72"/>
      <c r="J40185" s="72"/>
      <c r="K40185" s="72"/>
    </row>
    <row r="40186" spans="9:11">
      <c r="I40186" s="72"/>
      <c r="J40186" s="72"/>
      <c r="K40186" s="72"/>
    </row>
    <row r="40187" spans="9:11">
      <c r="I40187" s="72"/>
      <c r="J40187" s="72"/>
      <c r="K40187" s="72"/>
    </row>
    <row r="40188" spans="9:11">
      <c r="I40188" s="72"/>
      <c r="J40188" s="72"/>
      <c r="K40188" s="72"/>
    </row>
    <row r="40189" spans="9:11">
      <c r="I40189" s="72"/>
      <c r="J40189" s="72"/>
      <c r="K40189" s="72"/>
    </row>
    <row r="40190" spans="9:11">
      <c r="I40190" s="72"/>
      <c r="J40190" s="72"/>
      <c r="K40190" s="72"/>
    </row>
    <row r="40191" spans="9:11">
      <c r="I40191" s="72"/>
      <c r="J40191" s="72"/>
      <c r="K40191" s="72"/>
    </row>
    <row r="40192" spans="9:11">
      <c r="I40192" s="72"/>
      <c r="J40192" s="72"/>
      <c r="K40192" s="72"/>
    </row>
    <row r="40193" spans="9:11">
      <c r="I40193" s="72"/>
      <c r="J40193" s="72"/>
      <c r="K40193" s="72"/>
    </row>
    <row r="40194" spans="9:11">
      <c r="I40194" s="72"/>
      <c r="J40194" s="72"/>
      <c r="K40194" s="72"/>
    </row>
    <row r="40195" spans="9:11">
      <c r="I40195" s="72"/>
      <c r="J40195" s="72"/>
      <c r="K40195" s="72"/>
    </row>
    <row r="40196" spans="9:11">
      <c r="I40196" s="72"/>
      <c r="J40196" s="72"/>
      <c r="K40196" s="72"/>
    </row>
    <row r="40197" spans="9:11">
      <c r="I40197" s="72"/>
      <c r="J40197" s="72"/>
      <c r="K40197" s="72"/>
    </row>
    <row r="40198" spans="9:11">
      <c r="I40198" s="72"/>
      <c r="J40198" s="72"/>
      <c r="K40198" s="72"/>
    </row>
    <row r="40199" spans="9:11">
      <c r="I40199" s="72"/>
      <c r="J40199" s="72"/>
      <c r="K40199" s="72"/>
    </row>
    <row r="40200" spans="9:11">
      <c r="I40200" s="72"/>
      <c r="J40200" s="72"/>
      <c r="K40200" s="72"/>
    </row>
    <row r="40201" spans="9:11">
      <c r="I40201" s="72"/>
      <c r="J40201" s="72"/>
      <c r="K40201" s="72"/>
    </row>
    <row r="40202" spans="9:11">
      <c r="I40202" s="72"/>
      <c r="J40202" s="72"/>
      <c r="K40202" s="72"/>
    </row>
    <row r="40203" spans="9:11">
      <c r="I40203" s="72"/>
      <c r="J40203" s="72"/>
      <c r="K40203" s="72"/>
    </row>
    <row r="40204" spans="9:11">
      <c r="I40204" s="72"/>
      <c r="J40204" s="72"/>
      <c r="K40204" s="72"/>
    </row>
    <row r="40205" spans="9:11">
      <c r="I40205" s="72"/>
      <c r="J40205" s="72"/>
      <c r="K40205" s="72"/>
    </row>
    <row r="40206" spans="9:11">
      <c r="I40206" s="72"/>
      <c r="J40206" s="72"/>
      <c r="K40206" s="72"/>
    </row>
    <row r="40207" spans="9:11">
      <c r="I40207" s="72"/>
      <c r="J40207" s="72"/>
      <c r="K40207" s="72"/>
    </row>
    <row r="40208" spans="9:11">
      <c r="I40208" s="72"/>
      <c r="J40208" s="72"/>
      <c r="K40208" s="72"/>
    </row>
    <row r="40209" spans="9:11">
      <c r="I40209" s="72"/>
      <c r="J40209" s="72"/>
      <c r="K40209" s="72"/>
    </row>
    <row r="40210" spans="9:11">
      <c r="I40210" s="72"/>
      <c r="J40210" s="72"/>
      <c r="K40210" s="72"/>
    </row>
    <row r="40211" spans="9:11">
      <c r="I40211" s="72"/>
      <c r="J40211" s="72"/>
      <c r="K40211" s="72"/>
    </row>
    <row r="40212" spans="9:11">
      <c r="I40212" s="72"/>
      <c r="J40212" s="72"/>
      <c r="K40212" s="72"/>
    </row>
    <row r="40213" spans="9:11">
      <c r="I40213" s="72"/>
      <c r="J40213" s="72"/>
      <c r="K40213" s="72"/>
    </row>
    <row r="40214" spans="9:11">
      <c r="I40214" s="72"/>
      <c r="J40214" s="72"/>
      <c r="K40214" s="72"/>
    </row>
    <row r="40215" spans="9:11">
      <c r="I40215" s="72"/>
      <c r="J40215" s="72"/>
      <c r="K40215" s="72"/>
    </row>
    <row r="40216" spans="9:11">
      <c r="I40216" s="72"/>
      <c r="J40216" s="72"/>
      <c r="K40216" s="72"/>
    </row>
    <row r="40217" spans="9:11">
      <c r="I40217" s="72"/>
      <c r="J40217" s="72"/>
      <c r="K40217" s="72"/>
    </row>
    <row r="40218" spans="9:11">
      <c r="I40218" s="72"/>
      <c r="J40218" s="72"/>
      <c r="K40218" s="72"/>
    </row>
    <row r="40219" spans="9:11">
      <c r="I40219" s="72"/>
      <c r="J40219" s="72"/>
      <c r="K40219" s="72"/>
    </row>
    <row r="40220" spans="9:11">
      <c r="I40220" s="72"/>
      <c r="J40220" s="72"/>
      <c r="K40220" s="72"/>
    </row>
    <row r="40221" spans="9:11">
      <c r="I40221" s="72"/>
      <c r="J40221" s="72"/>
      <c r="K40221" s="72"/>
    </row>
    <row r="40222" spans="9:11">
      <c r="I40222" s="72"/>
      <c r="J40222" s="72"/>
      <c r="K40222" s="72"/>
    </row>
    <row r="40223" spans="9:11">
      <c r="I40223" s="72"/>
      <c r="J40223" s="72"/>
      <c r="K40223" s="72"/>
    </row>
    <row r="40224" spans="9:11">
      <c r="I40224" s="72"/>
      <c r="J40224" s="72"/>
      <c r="K40224" s="72"/>
    </row>
    <row r="40225" spans="9:11">
      <c r="I40225" s="72"/>
      <c r="J40225" s="72"/>
      <c r="K40225" s="72"/>
    </row>
    <row r="40226" spans="9:11">
      <c r="I40226" s="72"/>
      <c r="J40226" s="72"/>
      <c r="K40226" s="72"/>
    </row>
    <row r="40227" spans="9:11">
      <c r="I40227" s="72"/>
      <c r="J40227" s="72"/>
      <c r="K40227" s="72"/>
    </row>
    <row r="40228" spans="9:11">
      <c r="I40228" s="72"/>
      <c r="J40228" s="72"/>
      <c r="K40228" s="72"/>
    </row>
    <row r="40229" spans="9:11">
      <c r="I40229" s="72"/>
      <c r="J40229" s="72"/>
      <c r="K40229" s="72"/>
    </row>
    <row r="40230" spans="9:11">
      <c r="I40230" s="72"/>
      <c r="J40230" s="72"/>
      <c r="K40230" s="72"/>
    </row>
    <row r="40231" spans="9:11">
      <c r="I40231" s="72"/>
      <c r="J40231" s="72"/>
      <c r="K40231" s="72"/>
    </row>
    <row r="40232" spans="9:11">
      <c r="I40232" s="72"/>
      <c r="J40232" s="72"/>
      <c r="K40232" s="72"/>
    </row>
    <row r="40233" spans="9:11">
      <c r="I40233" s="72"/>
      <c r="J40233" s="72"/>
      <c r="K40233" s="72"/>
    </row>
    <row r="40234" spans="9:11">
      <c r="I40234" s="72"/>
      <c r="J40234" s="72"/>
      <c r="K40234" s="72"/>
    </row>
    <row r="40235" spans="9:11">
      <c r="I40235" s="72"/>
      <c r="J40235" s="72"/>
      <c r="K40235" s="72"/>
    </row>
    <row r="40236" spans="9:11">
      <c r="I40236" s="72"/>
      <c r="J40236" s="72"/>
      <c r="K40236" s="72"/>
    </row>
    <row r="40237" spans="9:11">
      <c r="I40237" s="72"/>
      <c r="J40237" s="72"/>
      <c r="K40237" s="72"/>
    </row>
    <row r="40238" spans="9:11">
      <c r="I40238" s="72"/>
      <c r="J40238" s="72"/>
      <c r="K40238" s="72"/>
    </row>
    <row r="40239" spans="9:11">
      <c r="I40239" s="72"/>
      <c r="J40239" s="72"/>
      <c r="K40239" s="72"/>
    </row>
    <row r="40240" spans="9:11">
      <c r="I40240" s="72"/>
      <c r="J40240" s="72"/>
      <c r="K40240" s="72"/>
    </row>
    <row r="40241" spans="9:11">
      <c r="I40241" s="72"/>
      <c r="J40241" s="72"/>
      <c r="K40241" s="72"/>
    </row>
    <row r="40242" spans="9:11">
      <c r="I40242" s="72"/>
      <c r="J40242" s="72"/>
      <c r="K40242" s="72"/>
    </row>
    <row r="40243" spans="9:11">
      <c r="I40243" s="72"/>
      <c r="J40243" s="72"/>
      <c r="K40243" s="72"/>
    </row>
    <row r="40244" spans="9:11">
      <c r="I40244" s="72"/>
      <c r="J40244" s="72"/>
      <c r="K40244" s="72"/>
    </row>
    <row r="40245" spans="9:11">
      <c r="I40245" s="72"/>
      <c r="J40245" s="72"/>
      <c r="K40245" s="72"/>
    </row>
    <row r="40246" spans="9:11">
      <c r="I40246" s="72"/>
      <c r="J40246" s="72"/>
      <c r="K40246" s="72"/>
    </row>
    <row r="40247" spans="9:11">
      <c r="I40247" s="72"/>
      <c r="J40247" s="72"/>
      <c r="K40247" s="72"/>
    </row>
    <row r="40248" spans="9:11">
      <c r="I40248" s="72"/>
      <c r="J40248" s="72"/>
      <c r="K40248" s="72"/>
    </row>
    <row r="40249" spans="9:11">
      <c r="I40249" s="72"/>
      <c r="J40249" s="72"/>
      <c r="K40249" s="72"/>
    </row>
    <row r="40250" spans="9:11">
      <c r="I40250" s="72"/>
      <c r="J40250" s="72"/>
      <c r="K40250" s="72"/>
    </row>
    <row r="40251" spans="9:11">
      <c r="I40251" s="72"/>
      <c r="J40251" s="72"/>
      <c r="K40251" s="72"/>
    </row>
    <row r="40252" spans="9:11">
      <c r="I40252" s="72"/>
      <c r="J40252" s="72"/>
      <c r="K40252" s="72"/>
    </row>
    <row r="40253" spans="9:11">
      <c r="I40253" s="72"/>
      <c r="J40253" s="72"/>
      <c r="K40253" s="72"/>
    </row>
    <row r="40254" spans="9:11">
      <c r="I40254" s="72"/>
      <c r="J40254" s="72"/>
      <c r="K40254" s="72"/>
    </row>
    <row r="40255" spans="9:11">
      <c r="I40255" s="72"/>
      <c r="J40255" s="72"/>
      <c r="K40255" s="72"/>
    </row>
    <row r="40256" spans="9:11">
      <c r="I40256" s="72"/>
      <c r="J40256" s="72"/>
      <c r="K40256" s="72"/>
    </row>
    <row r="40257" spans="9:11">
      <c r="I40257" s="72"/>
      <c r="J40257" s="72"/>
      <c r="K40257" s="72"/>
    </row>
    <row r="40258" spans="9:11">
      <c r="I40258" s="72"/>
      <c r="J40258" s="72"/>
      <c r="K40258" s="72"/>
    </row>
    <row r="40259" spans="9:11">
      <c r="I40259" s="72"/>
      <c r="J40259" s="72"/>
      <c r="K40259" s="72"/>
    </row>
    <row r="40260" spans="9:11">
      <c r="I40260" s="72"/>
      <c r="J40260" s="72"/>
      <c r="K40260" s="72"/>
    </row>
    <row r="40261" spans="9:11">
      <c r="I40261" s="72"/>
      <c r="J40261" s="72"/>
      <c r="K40261" s="72"/>
    </row>
    <row r="40262" spans="9:11">
      <c r="I40262" s="72"/>
      <c r="J40262" s="72"/>
      <c r="K40262" s="72"/>
    </row>
    <row r="40263" spans="9:11">
      <c r="I40263" s="72"/>
      <c r="J40263" s="72"/>
      <c r="K40263" s="72"/>
    </row>
    <row r="40264" spans="9:11">
      <c r="I40264" s="72"/>
      <c r="J40264" s="72"/>
      <c r="K40264" s="72"/>
    </row>
    <row r="40265" spans="9:11">
      <c r="I40265" s="72"/>
      <c r="J40265" s="72"/>
      <c r="K40265" s="72"/>
    </row>
    <row r="40266" spans="9:11">
      <c r="I40266" s="72"/>
      <c r="J40266" s="72"/>
      <c r="K40266" s="72"/>
    </row>
    <row r="40267" spans="9:11">
      <c r="I40267" s="72"/>
      <c r="J40267" s="72"/>
      <c r="K40267" s="72"/>
    </row>
    <row r="40268" spans="9:11">
      <c r="I40268" s="72"/>
      <c r="J40268" s="72"/>
      <c r="K40268" s="72"/>
    </row>
    <row r="40269" spans="9:11">
      <c r="I40269" s="72"/>
      <c r="J40269" s="72"/>
      <c r="K40269" s="72"/>
    </row>
    <row r="40270" spans="9:11">
      <c r="I40270" s="72"/>
      <c r="J40270" s="72"/>
      <c r="K40270" s="72"/>
    </row>
    <row r="40271" spans="9:11">
      <c r="I40271" s="72"/>
      <c r="J40271" s="72"/>
      <c r="K40271" s="72"/>
    </row>
    <row r="40272" spans="9:11">
      <c r="I40272" s="72"/>
      <c r="J40272" s="72"/>
      <c r="K40272" s="72"/>
    </row>
    <row r="40273" spans="9:11">
      <c r="I40273" s="72"/>
      <c r="J40273" s="72"/>
      <c r="K40273" s="72"/>
    </row>
    <row r="40274" spans="9:11">
      <c r="I40274" s="72"/>
      <c r="J40274" s="72"/>
      <c r="K40274" s="72"/>
    </row>
    <row r="40275" spans="9:11">
      <c r="I40275" s="72"/>
      <c r="J40275" s="72"/>
      <c r="K40275" s="72"/>
    </row>
    <row r="40276" spans="9:11">
      <c r="I40276" s="72"/>
      <c r="J40276" s="72"/>
      <c r="K40276" s="72"/>
    </row>
    <row r="40277" spans="9:11">
      <c r="I40277" s="72"/>
      <c r="J40277" s="72"/>
      <c r="K40277" s="72"/>
    </row>
    <row r="40278" spans="9:11">
      <c r="I40278" s="72"/>
      <c r="J40278" s="72"/>
      <c r="K40278" s="72"/>
    </row>
    <row r="40279" spans="9:11">
      <c r="I40279" s="72"/>
      <c r="J40279" s="72"/>
      <c r="K40279" s="72"/>
    </row>
    <row r="40280" spans="9:11">
      <c r="I40280" s="72"/>
      <c r="J40280" s="72"/>
      <c r="K40280" s="72"/>
    </row>
    <row r="40281" spans="9:11">
      <c r="I40281" s="72"/>
      <c r="J40281" s="72"/>
      <c r="K40281" s="72"/>
    </row>
    <row r="40282" spans="9:11">
      <c r="I40282" s="72"/>
      <c r="J40282" s="72"/>
      <c r="K40282" s="72"/>
    </row>
    <row r="40283" spans="9:11">
      <c r="I40283" s="72"/>
      <c r="J40283" s="72"/>
      <c r="K40283" s="72"/>
    </row>
    <row r="40284" spans="9:11">
      <c r="I40284" s="72"/>
      <c r="J40284" s="72"/>
      <c r="K40284" s="72"/>
    </row>
    <row r="40285" spans="9:11">
      <c r="I40285" s="72"/>
      <c r="J40285" s="72"/>
      <c r="K40285" s="72"/>
    </row>
    <row r="40286" spans="9:11">
      <c r="I40286" s="72"/>
      <c r="J40286" s="72"/>
      <c r="K40286" s="72"/>
    </row>
    <row r="40287" spans="9:11">
      <c r="I40287" s="72"/>
      <c r="J40287" s="72"/>
      <c r="K40287" s="72"/>
    </row>
    <row r="40288" spans="9:11">
      <c r="I40288" s="72"/>
      <c r="J40288" s="72"/>
      <c r="K40288" s="72"/>
    </row>
    <row r="40289" spans="9:11">
      <c r="I40289" s="72"/>
      <c r="J40289" s="72"/>
      <c r="K40289" s="72"/>
    </row>
    <row r="40290" spans="9:11">
      <c r="I40290" s="72"/>
      <c r="J40290" s="72"/>
      <c r="K40290" s="72"/>
    </row>
    <row r="40291" spans="9:11">
      <c r="I40291" s="72"/>
      <c r="J40291" s="72"/>
      <c r="K40291" s="72"/>
    </row>
    <row r="40292" spans="9:11">
      <c r="I40292" s="72"/>
      <c r="J40292" s="72"/>
      <c r="K40292" s="72"/>
    </row>
    <row r="40293" spans="9:11">
      <c r="I40293" s="72"/>
      <c r="J40293" s="72"/>
      <c r="K40293" s="72"/>
    </row>
    <row r="40294" spans="9:11">
      <c r="I40294" s="72"/>
      <c r="J40294" s="72"/>
      <c r="K40294" s="72"/>
    </row>
    <row r="40295" spans="9:11">
      <c r="I40295" s="72"/>
      <c r="J40295" s="72"/>
      <c r="K40295" s="72"/>
    </row>
    <row r="40296" spans="9:11">
      <c r="I40296" s="72"/>
      <c r="J40296" s="72"/>
      <c r="K40296" s="72"/>
    </row>
    <row r="40297" spans="9:11">
      <c r="I40297" s="72"/>
      <c r="J40297" s="72"/>
      <c r="K40297" s="72"/>
    </row>
    <row r="40298" spans="9:11">
      <c r="I40298" s="72"/>
      <c r="J40298" s="72"/>
      <c r="K40298" s="72"/>
    </row>
    <row r="40299" spans="9:11">
      <c r="I40299" s="72"/>
      <c r="J40299" s="72"/>
      <c r="K40299" s="72"/>
    </row>
    <row r="40300" spans="9:11">
      <c r="I40300" s="72"/>
      <c r="J40300" s="72"/>
      <c r="K40300" s="72"/>
    </row>
    <row r="40301" spans="9:11">
      <c r="I40301" s="72"/>
      <c r="J40301" s="72"/>
      <c r="K40301" s="72"/>
    </row>
    <row r="40302" spans="9:11">
      <c r="I40302" s="72"/>
      <c r="J40302" s="72"/>
      <c r="K40302" s="72"/>
    </row>
    <row r="40303" spans="9:11">
      <c r="I40303" s="72"/>
      <c r="J40303" s="72"/>
      <c r="K40303" s="72"/>
    </row>
    <row r="40304" spans="9:11">
      <c r="I40304" s="72"/>
      <c r="J40304" s="72"/>
      <c r="K40304" s="72"/>
    </row>
    <row r="40305" spans="9:11">
      <c r="I40305" s="72"/>
      <c r="J40305" s="72"/>
      <c r="K40305" s="72"/>
    </row>
    <row r="40306" spans="9:11">
      <c r="I40306" s="72"/>
      <c r="J40306" s="72"/>
      <c r="K40306" s="72"/>
    </row>
    <row r="40307" spans="9:11">
      <c r="I40307" s="72"/>
      <c r="J40307" s="72"/>
      <c r="K40307" s="72"/>
    </row>
    <row r="40308" spans="9:11">
      <c r="I40308" s="72"/>
      <c r="J40308" s="72"/>
      <c r="K40308" s="72"/>
    </row>
    <row r="40309" spans="9:11">
      <c r="I40309" s="72"/>
      <c r="J40309" s="72"/>
      <c r="K40309" s="72"/>
    </row>
    <row r="40310" spans="9:11">
      <c r="I40310" s="72"/>
      <c r="J40310" s="72"/>
      <c r="K40310" s="72"/>
    </row>
    <row r="40311" spans="9:11">
      <c r="I40311" s="72"/>
      <c r="J40311" s="72"/>
      <c r="K40311" s="72"/>
    </row>
    <row r="40312" spans="9:11">
      <c r="I40312" s="72"/>
      <c r="J40312" s="72"/>
      <c r="K40312" s="72"/>
    </row>
    <row r="40313" spans="9:11">
      <c r="I40313" s="72"/>
      <c r="J40313" s="72"/>
      <c r="K40313" s="72"/>
    </row>
    <row r="40314" spans="9:11">
      <c r="I40314" s="72"/>
      <c r="J40314" s="72"/>
      <c r="K40314" s="72"/>
    </row>
    <row r="40315" spans="9:11">
      <c r="I40315" s="72"/>
      <c r="J40315" s="72"/>
      <c r="K40315" s="72"/>
    </row>
    <row r="40316" spans="9:11">
      <c r="I40316" s="72"/>
      <c r="J40316" s="72"/>
      <c r="K40316" s="72"/>
    </row>
    <row r="40317" spans="9:11">
      <c r="I40317" s="72"/>
      <c r="J40317" s="72"/>
      <c r="K40317" s="72"/>
    </row>
    <row r="40318" spans="9:11">
      <c r="I40318" s="72"/>
      <c r="J40318" s="72"/>
      <c r="K40318" s="72"/>
    </row>
    <row r="40319" spans="9:11">
      <c r="I40319" s="72"/>
      <c r="J40319" s="72"/>
      <c r="K40319" s="72"/>
    </row>
    <row r="40320" spans="9:11">
      <c r="I40320" s="72"/>
      <c r="J40320" s="72"/>
      <c r="K40320" s="72"/>
    </row>
    <row r="40321" spans="9:11">
      <c r="I40321" s="72"/>
      <c r="J40321" s="72"/>
      <c r="K40321" s="72"/>
    </row>
    <row r="40322" spans="9:11">
      <c r="I40322" s="72"/>
      <c r="J40322" s="72"/>
      <c r="K40322" s="72"/>
    </row>
    <row r="40323" spans="9:11">
      <c r="I40323" s="72"/>
      <c r="J40323" s="72"/>
      <c r="K40323" s="72"/>
    </row>
    <row r="40324" spans="9:11">
      <c r="I40324" s="72"/>
      <c r="J40324" s="72"/>
      <c r="K40324" s="72"/>
    </row>
    <row r="40325" spans="9:11">
      <c r="I40325" s="72"/>
      <c r="J40325" s="72"/>
      <c r="K40325" s="72"/>
    </row>
    <row r="40326" spans="9:11">
      <c r="I40326" s="72"/>
      <c r="J40326" s="72"/>
      <c r="K40326" s="72"/>
    </row>
    <row r="40327" spans="9:11">
      <c r="I40327" s="72"/>
      <c r="J40327" s="72"/>
      <c r="K40327" s="72"/>
    </row>
    <row r="40328" spans="9:11">
      <c r="I40328" s="72"/>
      <c r="J40328" s="72"/>
      <c r="K40328" s="72"/>
    </row>
    <row r="40329" spans="9:11">
      <c r="I40329" s="72"/>
      <c r="J40329" s="72"/>
      <c r="K40329" s="72"/>
    </row>
    <row r="40330" spans="9:11">
      <c r="I40330" s="72"/>
      <c r="J40330" s="72"/>
      <c r="K40330" s="72"/>
    </row>
    <row r="40331" spans="9:11">
      <c r="I40331" s="72"/>
      <c r="J40331" s="72"/>
      <c r="K40331" s="72"/>
    </row>
    <row r="40332" spans="9:11">
      <c r="I40332" s="72"/>
      <c r="J40332" s="72"/>
      <c r="K40332" s="72"/>
    </row>
    <row r="40333" spans="9:11">
      <c r="I40333" s="72"/>
      <c r="J40333" s="72"/>
      <c r="K40333" s="72"/>
    </row>
    <row r="40334" spans="9:11">
      <c r="I40334" s="72"/>
      <c r="J40334" s="72"/>
      <c r="K40334" s="72"/>
    </row>
    <row r="40335" spans="9:11">
      <c r="I40335" s="72"/>
      <c r="J40335" s="72"/>
      <c r="K40335" s="72"/>
    </row>
    <row r="40336" spans="9:11">
      <c r="I40336" s="72"/>
      <c r="J40336" s="72"/>
      <c r="K40336" s="72"/>
    </row>
    <row r="40337" spans="9:11">
      <c r="I40337" s="72"/>
      <c r="J40337" s="72"/>
      <c r="K40337" s="72"/>
    </row>
    <row r="40338" spans="9:11">
      <c r="I40338" s="72"/>
      <c r="J40338" s="72"/>
      <c r="K40338" s="72"/>
    </row>
    <row r="40339" spans="9:11">
      <c r="I40339" s="72"/>
      <c r="J40339" s="72"/>
      <c r="K40339" s="72"/>
    </row>
    <row r="40340" spans="9:11">
      <c r="I40340" s="72"/>
      <c r="J40340" s="72"/>
      <c r="K40340" s="72"/>
    </row>
    <row r="40341" spans="9:11">
      <c r="I40341" s="72"/>
      <c r="J40341" s="72"/>
      <c r="K40341" s="72"/>
    </row>
    <row r="40342" spans="9:11">
      <c r="I40342" s="72"/>
      <c r="J40342" s="72"/>
      <c r="K40342" s="72"/>
    </row>
    <row r="40343" spans="9:11">
      <c r="I40343" s="72"/>
      <c r="J40343" s="72"/>
      <c r="K40343" s="72"/>
    </row>
    <row r="40344" spans="9:11">
      <c r="I40344" s="72"/>
      <c r="J40344" s="72"/>
      <c r="K40344" s="72"/>
    </row>
    <row r="40345" spans="9:11">
      <c r="I40345" s="72"/>
      <c r="J40345" s="72"/>
      <c r="K40345" s="72"/>
    </row>
    <row r="40346" spans="9:11">
      <c r="I40346" s="72"/>
      <c r="J40346" s="72"/>
      <c r="K40346" s="72"/>
    </row>
    <row r="40347" spans="9:11">
      <c r="I40347" s="72"/>
      <c r="J40347" s="72"/>
      <c r="K40347" s="72"/>
    </row>
    <row r="40348" spans="9:11">
      <c r="I40348" s="72"/>
      <c r="J40348" s="72"/>
      <c r="K40348" s="72"/>
    </row>
    <row r="40349" spans="9:11">
      <c r="I40349" s="72"/>
      <c r="J40349" s="72"/>
      <c r="K40349" s="72"/>
    </row>
    <row r="40350" spans="9:11">
      <c r="I40350" s="72"/>
      <c r="J40350" s="72"/>
      <c r="K40350" s="72"/>
    </row>
    <row r="40351" spans="9:11">
      <c r="I40351" s="72"/>
      <c r="J40351" s="72"/>
      <c r="K40351" s="72"/>
    </row>
    <row r="40352" spans="9:11">
      <c r="I40352" s="72"/>
      <c r="J40352" s="72"/>
      <c r="K40352" s="72"/>
    </row>
    <row r="40353" spans="9:11">
      <c r="I40353" s="72"/>
      <c r="J40353" s="72"/>
      <c r="K40353" s="72"/>
    </row>
    <row r="40354" spans="9:11">
      <c r="I40354" s="72"/>
      <c r="J40354" s="72"/>
      <c r="K40354" s="72"/>
    </row>
    <row r="40355" spans="9:11">
      <c r="I40355" s="72"/>
      <c r="J40355" s="72"/>
      <c r="K40355" s="72"/>
    </row>
    <row r="40356" spans="9:11">
      <c r="I40356" s="72"/>
      <c r="J40356" s="72"/>
      <c r="K40356" s="72"/>
    </row>
    <row r="40357" spans="9:11">
      <c r="I40357" s="72"/>
      <c r="J40357" s="72"/>
      <c r="K40357" s="72"/>
    </row>
    <row r="40358" spans="9:11">
      <c r="I40358" s="72"/>
      <c r="J40358" s="72"/>
      <c r="K40358" s="72"/>
    </row>
    <row r="40359" spans="9:11">
      <c r="I40359" s="72"/>
      <c r="J40359" s="72"/>
      <c r="K40359" s="72"/>
    </row>
    <row r="40360" spans="9:11">
      <c r="I40360" s="72"/>
      <c r="J40360" s="72"/>
      <c r="K40360" s="72"/>
    </row>
    <row r="40361" spans="9:11">
      <c r="I40361" s="72"/>
      <c r="J40361" s="72"/>
      <c r="K40361" s="72"/>
    </row>
    <row r="40362" spans="9:11">
      <c r="I40362" s="72"/>
      <c r="J40362" s="72"/>
      <c r="K40362" s="72"/>
    </row>
    <row r="40363" spans="9:11">
      <c r="I40363" s="72"/>
      <c r="J40363" s="72"/>
      <c r="K40363" s="72"/>
    </row>
    <row r="40364" spans="9:11">
      <c r="I40364" s="72"/>
      <c r="J40364" s="72"/>
      <c r="K40364" s="72"/>
    </row>
    <row r="40365" spans="9:11">
      <c r="I40365" s="72"/>
      <c r="J40365" s="72"/>
      <c r="K40365" s="72"/>
    </row>
    <row r="40366" spans="9:11">
      <c r="I40366" s="72"/>
      <c r="J40366" s="72"/>
      <c r="K40366" s="72"/>
    </row>
    <row r="40367" spans="9:11">
      <c r="I40367" s="72"/>
      <c r="J40367" s="72"/>
      <c r="K40367" s="72"/>
    </row>
    <row r="40368" spans="9:11">
      <c r="I40368" s="72"/>
      <c r="J40368" s="72"/>
      <c r="K40368" s="72"/>
    </row>
    <row r="40369" spans="9:11">
      <c r="I40369" s="72"/>
      <c r="J40369" s="72"/>
      <c r="K40369" s="72"/>
    </row>
    <row r="40370" spans="9:11">
      <c r="I40370" s="72"/>
      <c r="J40370" s="72"/>
      <c r="K40370" s="72"/>
    </row>
    <row r="40371" spans="9:11">
      <c r="I40371" s="72"/>
      <c r="J40371" s="72"/>
      <c r="K40371" s="72"/>
    </row>
    <row r="40372" spans="9:11">
      <c r="I40372" s="72"/>
      <c r="J40372" s="72"/>
      <c r="K40372" s="72"/>
    </row>
    <row r="40373" spans="9:11">
      <c r="I40373" s="72"/>
      <c r="J40373" s="72"/>
      <c r="K40373" s="72"/>
    </row>
    <row r="40374" spans="9:11">
      <c r="I40374" s="72"/>
      <c r="J40374" s="72"/>
      <c r="K40374" s="72"/>
    </row>
    <row r="40375" spans="9:11">
      <c r="I40375" s="72"/>
      <c r="J40375" s="72"/>
      <c r="K40375" s="72"/>
    </row>
    <row r="40376" spans="9:11">
      <c r="I40376" s="72"/>
      <c r="J40376" s="72"/>
      <c r="K40376" s="72"/>
    </row>
    <row r="40377" spans="9:11">
      <c r="I40377" s="72"/>
      <c r="J40377" s="72"/>
      <c r="K40377" s="72"/>
    </row>
    <row r="40378" spans="9:11">
      <c r="I40378" s="72"/>
      <c r="J40378" s="72"/>
      <c r="K40378" s="72"/>
    </row>
    <row r="40379" spans="9:11">
      <c r="I40379" s="72"/>
      <c r="J40379" s="72"/>
      <c r="K40379" s="72"/>
    </row>
    <row r="40380" spans="9:11">
      <c r="I40380" s="72"/>
      <c r="J40380" s="72"/>
      <c r="K40380" s="72"/>
    </row>
    <row r="40381" spans="9:11">
      <c r="I40381" s="72"/>
      <c r="J40381" s="72"/>
      <c r="K40381" s="72"/>
    </row>
    <row r="40382" spans="9:11">
      <c r="I40382" s="72"/>
      <c r="J40382" s="72"/>
      <c r="K40382" s="72"/>
    </row>
    <row r="40383" spans="9:11">
      <c r="I40383" s="72"/>
      <c r="J40383" s="72"/>
      <c r="K40383" s="72"/>
    </row>
    <row r="40384" spans="9:11">
      <c r="I40384" s="72"/>
      <c r="J40384" s="72"/>
      <c r="K40384" s="72"/>
    </row>
    <row r="40385" spans="9:11">
      <c r="I40385" s="72"/>
      <c r="J40385" s="72"/>
      <c r="K40385" s="72"/>
    </row>
    <row r="40386" spans="9:11">
      <c r="I40386" s="72"/>
      <c r="J40386" s="72"/>
      <c r="K40386" s="72"/>
    </row>
    <row r="40387" spans="9:11">
      <c r="I40387" s="72"/>
      <c r="J40387" s="72"/>
      <c r="K40387" s="72"/>
    </row>
    <row r="40388" spans="9:11">
      <c r="I40388" s="72"/>
      <c r="J40388" s="72"/>
      <c r="K40388" s="72"/>
    </row>
    <row r="40389" spans="9:11">
      <c r="I40389" s="72"/>
      <c r="J40389" s="72"/>
      <c r="K40389" s="72"/>
    </row>
    <row r="40390" spans="9:11">
      <c r="I40390" s="72"/>
      <c r="J40390" s="72"/>
      <c r="K40390" s="72"/>
    </row>
    <row r="40391" spans="9:11">
      <c r="I40391" s="72"/>
      <c r="J40391" s="72"/>
      <c r="K40391" s="72"/>
    </row>
    <row r="40392" spans="9:11">
      <c r="I40392" s="72"/>
      <c r="J40392" s="72"/>
      <c r="K40392" s="72"/>
    </row>
    <row r="40393" spans="9:11">
      <c r="I40393" s="72"/>
      <c r="J40393" s="72"/>
      <c r="K40393" s="72"/>
    </row>
    <row r="40394" spans="9:11">
      <c r="I40394" s="72"/>
      <c r="J40394" s="72"/>
      <c r="K40394" s="72"/>
    </row>
    <row r="40395" spans="9:11">
      <c r="I40395" s="72"/>
      <c r="J40395" s="72"/>
      <c r="K40395" s="72"/>
    </row>
    <row r="40396" spans="9:11">
      <c r="I40396" s="72"/>
      <c r="J40396" s="72"/>
      <c r="K40396" s="72"/>
    </row>
    <row r="40397" spans="9:11">
      <c r="I40397" s="72"/>
      <c r="J40397" s="72"/>
      <c r="K40397" s="72"/>
    </row>
    <row r="40398" spans="9:11">
      <c r="I40398" s="72"/>
      <c r="J40398" s="72"/>
      <c r="K40398" s="72"/>
    </row>
    <row r="40399" spans="9:11">
      <c r="I40399" s="72"/>
      <c r="J40399" s="72"/>
      <c r="K40399" s="72"/>
    </row>
    <row r="40400" spans="9:11">
      <c r="I40400" s="72"/>
      <c r="J40400" s="72"/>
      <c r="K40400" s="72"/>
    </row>
    <row r="40401" spans="9:11">
      <c r="I40401" s="72"/>
      <c r="J40401" s="72"/>
      <c r="K40401" s="72"/>
    </row>
    <row r="40402" spans="9:11">
      <c r="I40402" s="72"/>
      <c r="J40402" s="72"/>
      <c r="K40402" s="72"/>
    </row>
    <row r="40403" spans="9:11">
      <c r="I40403" s="72"/>
      <c r="J40403" s="72"/>
      <c r="K40403" s="72"/>
    </row>
    <row r="40404" spans="9:11">
      <c r="I40404" s="72"/>
      <c r="J40404" s="72"/>
      <c r="K40404" s="72"/>
    </row>
    <row r="40405" spans="9:11">
      <c r="I40405" s="72"/>
      <c r="J40405" s="72"/>
      <c r="K40405" s="72"/>
    </row>
    <row r="40406" spans="9:11">
      <c r="I40406" s="72"/>
      <c r="J40406" s="72"/>
      <c r="K40406" s="72"/>
    </row>
    <row r="40407" spans="9:11">
      <c r="I40407" s="72"/>
      <c r="J40407" s="72"/>
      <c r="K40407" s="72"/>
    </row>
    <row r="40408" spans="9:11">
      <c r="I40408" s="72"/>
      <c r="J40408" s="72"/>
      <c r="K40408" s="72"/>
    </row>
    <row r="40409" spans="9:11">
      <c r="I40409" s="72"/>
      <c r="J40409" s="72"/>
      <c r="K40409" s="72"/>
    </row>
    <row r="40410" spans="9:11">
      <c r="I40410" s="72"/>
      <c r="J40410" s="72"/>
      <c r="K40410" s="72"/>
    </row>
    <row r="40411" spans="9:11">
      <c r="I40411" s="72"/>
      <c r="J40411" s="72"/>
      <c r="K40411" s="72"/>
    </row>
    <row r="40412" spans="9:11">
      <c r="I40412" s="72"/>
      <c r="J40412" s="72"/>
      <c r="K40412" s="72"/>
    </row>
    <row r="40413" spans="9:11">
      <c r="I40413" s="72"/>
      <c r="J40413" s="72"/>
      <c r="K40413" s="72"/>
    </row>
    <row r="40414" spans="9:11">
      <c r="I40414" s="72"/>
      <c r="J40414" s="72"/>
      <c r="K40414" s="72"/>
    </row>
    <row r="40415" spans="9:11">
      <c r="I40415" s="72"/>
      <c r="J40415" s="72"/>
      <c r="K40415" s="72"/>
    </row>
    <row r="40416" spans="9:11">
      <c r="I40416" s="72"/>
      <c r="J40416" s="72"/>
      <c r="K40416" s="72"/>
    </row>
    <row r="40417" spans="9:11">
      <c r="I40417" s="72"/>
      <c r="J40417" s="72"/>
      <c r="K40417" s="72"/>
    </row>
    <row r="40418" spans="9:11">
      <c r="I40418" s="72"/>
      <c r="J40418" s="72"/>
      <c r="K40418" s="72"/>
    </row>
    <row r="40419" spans="9:11">
      <c r="I40419" s="72"/>
      <c r="J40419" s="72"/>
      <c r="K40419" s="72"/>
    </row>
    <row r="40420" spans="9:11">
      <c r="I40420" s="72"/>
      <c r="J40420" s="72"/>
      <c r="K40420" s="72"/>
    </row>
    <row r="40421" spans="9:11">
      <c r="I40421" s="72"/>
      <c r="J40421" s="72"/>
      <c r="K40421" s="72"/>
    </row>
    <row r="40422" spans="9:11">
      <c r="I40422" s="72"/>
      <c r="J40422" s="72"/>
      <c r="K40422" s="72"/>
    </row>
    <row r="40423" spans="9:11">
      <c r="I40423" s="72"/>
      <c r="J40423" s="72"/>
      <c r="K40423" s="72"/>
    </row>
    <row r="40424" spans="9:11">
      <c r="I40424" s="72"/>
      <c r="J40424" s="72"/>
      <c r="K40424" s="72"/>
    </row>
    <row r="40425" spans="9:11">
      <c r="I40425" s="72"/>
      <c r="J40425" s="72"/>
      <c r="K40425" s="72"/>
    </row>
    <row r="40426" spans="9:11">
      <c r="I40426" s="72"/>
      <c r="J40426" s="72"/>
      <c r="K40426" s="72"/>
    </row>
    <row r="40427" spans="9:11">
      <c r="I40427" s="72"/>
      <c r="J40427" s="72"/>
      <c r="K40427" s="72"/>
    </row>
    <row r="40428" spans="9:11">
      <c r="I40428" s="72"/>
      <c r="J40428" s="72"/>
      <c r="K40428" s="72"/>
    </row>
    <row r="40429" spans="9:11">
      <c r="I40429" s="72"/>
      <c r="J40429" s="72"/>
      <c r="K40429" s="72"/>
    </row>
    <row r="40430" spans="9:11">
      <c r="I40430" s="72"/>
      <c r="J40430" s="72"/>
      <c r="K40430" s="72"/>
    </row>
    <row r="40431" spans="9:11">
      <c r="I40431" s="72"/>
      <c r="J40431" s="72"/>
      <c r="K40431" s="72"/>
    </row>
    <row r="40432" spans="9:11">
      <c r="I40432" s="72"/>
      <c r="J40432" s="72"/>
      <c r="K40432" s="72"/>
    </row>
    <row r="40433" spans="9:11">
      <c r="I40433" s="72"/>
      <c r="J40433" s="72"/>
      <c r="K40433" s="72"/>
    </row>
    <row r="40434" spans="9:11">
      <c r="I40434" s="72"/>
      <c r="J40434" s="72"/>
      <c r="K40434" s="72"/>
    </row>
    <row r="40435" spans="9:11">
      <c r="I40435" s="72"/>
      <c r="J40435" s="72"/>
      <c r="K40435" s="72"/>
    </row>
    <row r="40436" spans="9:11">
      <c r="I40436" s="72"/>
      <c r="J40436" s="72"/>
      <c r="K40436" s="72"/>
    </row>
    <row r="40437" spans="9:11">
      <c r="I40437" s="72"/>
      <c r="J40437" s="72"/>
      <c r="K40437" s="72"/>
    </row>
    <row r="40438" spans="9:11">
      <c r="I40438" s="72"/>
      <c r="J40438" s="72"/>
      <c r="K40438" s="72"/>
    </row>
    <row r="40439" spans="9:11">
      <c r="I40439" s="72"/>
      <c r="J40439" s="72"/>
      <c r="K40439" s="72"/>
    </row>
    <row r="40440" spans="9:11">
      <c r="I40440" s="72"/>
      <c r="J40440" s="72"/>
      <c r="K40440" s="72"/>
    </row>
    <row r="40441" spans="9:11">
      <c r="I40441" s="72"/>
      <c r="J40441" s="72"/>
      <c r="K40441" s="72"/>
    </row>
    <row r="40442" spans="9:11">
      <c r="I40442" s="72"/>
      <c r="J40442" s="72"/>
      <c r="K40442" s="72"/>
    </row>
    <row r="40443" spans="9:11">
      <c r="I40443" s="72"/>
      <c r="J40443" s="72"/>
      <c r="K40443" s="72"/>
    </row>
    <row r="40444" spans="9:11">
      <c r="I40444" s="72"/>
      <c r="J40444" s="72"/>
      <c r="K40444" s="72"/>
    </row>
    <row r="40445" spans="9:11">
      <c r="I40445" s="72"/>
      <c r="J40445" s="72"/>
      <c r="K40445" s="72"/>
    </row>
    <row r="40446" spans="9:11">
      <c r="I40446" s="72"/>
      <c r="J40446" s="72"/>
      <c r="K40446" s="72"/>
    </row>
    <row r="40447" spans="9:11">
      <c r="I40447" s="72"/>
      <c r="J40447" s="72"/>
      <c r="K40447" s="72"/>
    </row>
    <row r="40448" spans="9:11">
      <c r="I40448" s="72"/>
      <c r="J40448" s="72"/>
      <c r="K40448" s="72"/>
    </row>
    <row r="40449" spans="9:11">
      <c r="I40449" s="72"/>
      <c r="J40449" s="72"/>
      <c r="K40449" s="72"/>
    </row>
    <row r="40450" spans="9:11">
      <c r="I40450" s="72"/>
      <c r="J40450" s="72"/>
      <c r="K40450" s="72"/>
    </row>
    <row r="40451" spans="9:11">
      <c r="I40451" s="72"/>
      <c r="J40451" s="72"/>
      <c r="K40451" s="72"/>
    </row>
    <row r="40452" spans="9:11">
      <c r="I40452" s="72"/>
      <c r="J40452" s="72"/>
      <c r="K40452" s="72"/>
    </row>
    <row r="40453" spans="9:11">
      <c r="I40453" s="72"/>
      <c r="J40453" s="72"/>
      <c r="K40453" s="72"/>
    </row>
    <row r="40454" spans="9:11">
      <c r="I40454" s="72"/>
      <c r="J40454" s="72"/>
      <c r="K40454" s="72"/>
    </row>
    <row r="40455" spans="9:11">
      <c r="I40455" s="72"/>
      <c r="J40455" s="72"/>
      <c r="K40455" s="72"/>
    </row>
    <row r="40456" spans="9:11">
      <c r="I40456" s="72"/>
      <c r="J40456" s="72"/>
      <c r="K40456" s="72"/>
    </row>
    <row r="40457" spans="9:11">
      <c r="I40457" s="72"/>
      <c r="J40457" s="72"/>
      <c r="K40457" s="72"/>
    </row>
    <row r="40458" spans="9:11">
      <c r="I40458" s="72"/>
      <c r="J40458" s="72"/>
      <c r="K40458" s="72"/>
    </row>
    <row r="40459" spans="9:11">
      <c r="I40459" s="72"/>
      <c r="J40459" s="72"/>
      <c r="K40459" s="72"/>
    </row>
    <row r="40460" spans="9:11">
      <c r="I40460" s="72"/>
      <c r="J40460" s="72"/>
      <c r="K40460" s="72"/>
    </row>
    <row r="40461" spans="9:11">
      <c r="I40461" s="72"/>
      <c r="J40461" s="72"/>
      <c r="K40461" s="72"/>
    </row>
    <row r="40462" spans="9:11">
      <c r="I40462" s="72"/>
      <c r="J40462" s="72"/>
      <c r="K40462" s="72"/>
    </row>
    <row r="40463" spans="9:11">
      <c r="I40463" s="72"/>
      <c r="J40463" s="72"/>
      <c r="K40463" s="72"/>
    </row>
    <row r="40464" spans="9:11">
      <c r="I40464" s="72"/>
      <c r="J40464" s="72"/>
      <c r="K40464" s="72"/>
    </row>
    <row r="40465" spans="9:11">
      <c r="I40465" s="72"/>
      <c r="J40465" s="72"/>
      <c r="K40465" s="72"/>
    </row>
    <row r="40466" spans="9:11">
      <c r="I40466" s="72"/>
      <c r="J40466" s="72"/>
      <c r="K40466" s="72"/>
    </row>
    <row r="40467" spans="9:11">
      <c r="I40467" s="72"/>
      <c r="J40467" s="72"/>
      <c r="K40467" s="72"/>
    </row>
    <row r="40468" spans="9:11">
      <c r="I40468" s="72"/>
      <c r="J40468" s="72"/>
      <c r="K40468" s="72"/>
    </row>
    <row r="40469" spans="9:11">
      <c r="I40469" s="72"/>
      <c r="J40469" s="72"/>
      <c r="K40469" s="72"/>
    </row>
    <row r="40470" spans="9:11">
      <c r="I40470" s="72"/>
      <c r="J40470" s="72"/>
      <c r="K40470" s="72"/>
    </row>
    <row r="40471" spans="9:11">
      <c r="I40471" s="72"/>
      <c r="J40471" s="72"/>
      <c r="K40471" s="72"/>
    </row>
    <row r="40472" spans="9:11">
      <c r="I40472" s="72"/>
      <c r="J40472" s="72"/>
      <c r="K40472" s="72"/>
    </row>
    <row r="40473" spans="9:11">
      <c r="I40473" s="72"/>
      <c r="J40473" s="72"/>
      <c r="K40473" s="72"/>
    </row>
    <row r="40474" spans="9:11">
      <c r="I40474" s="72"/>
      <c r="J40474" s="72"/>
      <c r="K40474" s="72"/>
    </row>
    <row r="40475" spans="9:11">
      <c r="I40475" s="72"/>
      <c r="J40475" s="72"/>
      <c r="K40475" s="72"/>
    </row>
    <row r="40476" spans="9:11">
      <c r="I40476" s="72"/>
      <c r="J40476" s="72"/>
      <c r="K40476" s="72"/>
    </row>
    <row r="40477" spans="9:11">
      <c r="I40477" s="72"/>
      <c r="J40477" s="72"/>
      <c r="K40477" s="72"/>
    </row>
    <row r="40478" spans="9:11">
      <c r="I40478" s="72"/>
      <c r="J40478" s="72"/>
      <c r="K40478" s="72"/>
    </row>
    <row r="40479" spans="9:11">
      <c r="I40479" s="72"/>
      <c r="J40479" s="72"/>
      <c r="K40479" s="72"/>
    </row>
    <row r="40480" spans="9:11">
      <c r="I40480" s="72"/>
      <c r="J40480" s="72"/>
      <c r="K40480" s="72"/>
    </row>
    <row r="40481" spans="9:11">
      <c r="I40481" s="72"/>
      <c r="J40481" s="72"/>
      <c r="K40481" s="72"/>
    </row>
    <row r="40482" spans="9:11">
      <c r="I40482" s="72"/>
      <c r="J40482" s="72"/>
      <c r="K40482" s="72"/>
    </row>
    <row r="40483" spans="9:11">
      <c r="I40483" s="72"/>
      <c r="J40483" s="72"/>
      <c r="K40483" s="72"/>
    </row>
    <row r="40484" spans="9:11">
      <c r="I40484" s="72"/>
      <c r="J40484" s="72"/>
      <c r="K40484" s="72"/>
    </row>
    <row r="40485" spans="9:11">
      <c r="I40485" s="72"/>
      <c r="J40485" s="72"/>
      <c r="K40485" s="72"/>
    </row>
    <row r="40486" spans="9:11">
      <c r="I40486" s="72"/>
      <c r="J40486" s="72"/>
      <c r="K40486" s="72"/>
    </row>
    <row r="40487" spans="9:11">
      <c r="I40487" s="72"/>
      <c r="J40487" s="72"/>
      <c r="K40487" s="72"/>
    </row>
    <row r="40488" spans="9:11">
      <c r="I40488" s="72"/>
      <c r="J40488" s="72"/>
      <c r="K40488" s="72"/>
    </row>
    <row r="40489" spans="9:11">
      <c r="I40489" s="72"/>
      <c r="J40489" s="72"/>
      <c r="K40489" s="72"/>
    </row>
    <row r="40490" spans="9:11">
      <c r="I40490" s="72"/>
      <c r="J40490" s="72"/>
      <c r="K40490" s="72"/>
    </row>
    <row r="40491" spans="9:11">
      <c r="I40491" s="72"/>
      <c r="J40491" s="72"/>
      <c r="K40491" s="72"/>
    </row>
    <row r="40492" spans="9:11">
      <c r="I40492" s="72"/>
      <c r="J40492" s="72"/>
      <c r="K40492" s="72"/>
    </row>
    <row r="40493" spans="9:11">
      <c r="I40493" s="72"/>
      <c r="J40493" s="72"/>
      <c r="K40493" s="72"/>
    </row>
    <row r="40494" spans="9:11">
      <c r="I40494" s="72"/>
      <c r="J40494" s="72"/>
      <c r="K40494" s="72"/>
    </row>
    <row r="40495" spans="9:11">
      <c r="I40495" s="72"/>
      <c r="J40495" s="72"/>
      <c r="K40495" s="72"/>
    </row>
    <row r="40496" spans="9:11">
      <c r="I40496" s="72"/>
      <c r="J40496" s="72"/>
      <c r="K40496" s="72"/>
    </row>
    <row r="40497" spans="9:11">
      <c r="I40497" s="72"/>
      <c r="J40497" s="72"/>
      <c r="K40497" s="72"/>
    </row>
    <row r="40498" spans="9:11">
      <c r="I40498" s="72"/>
      <c r="J40498" s="72"/>
      <c r="K40498" s="72"/>
    </row>
    <row r="40499" spans="9:11">
      <c r="I40499" s="72"/>
      <c r="J40499" s="72"/>
      <c r="K40499" s="72"/>
    </row>
    <row r="40500" spans="9:11">
      <c r="I40500" s="72"/>
      <c r="J40500" s="72"/>
      <c r="K40500" s="72"/>
    </row>
    <row r="40501" spans="9:11">
      <c r="I40501" s="72"/>
      <c r="J40501" s="72"/>
      <c r="K40501" s="72"/>
    </row>
    <row r="40502" spans="9:11">
      <c r="I40502" s="72"/>
      <c r="J40502" s="72"/>
      <c r="K40502" s="72"/>
    </row>
    <row r="40503" spans="9:11">
      <c r="I40503" s="72"/>
      <c r="J40503" s="72"/>
      <c r="K40503" s="72"/>
    </row>
    <row r="40504" spans="9:11">
      <c r="I40504" s="72"/>
      <c r="J40504" s="72"/>
      <c r="K40504" s="72"/>
    </row>
    <row r="40505" spans="9:11">
      <c r="I40505" s="72"/>
      <c r="J40505" s="72"/>
      <c r="K40505" s="72"/>
    </row>
    <row r="40506" spans="9:11">
      <c r="I40506" s="72"/>
      <c r="J40506" s="72"/>
      <c r="K40506" s="72"/>
    </row>
    <row r="40507" spans="9:11">
      <c r="I40507" s="72"/>
      <c r="J40507" s="72"/>
      <c r="K40507" s="72"/>
    </row>
    <row r="40508" spans="9:11">
      <c r="I40508" s="72"/>
      <c r="J40508" s="72"/>
      <c r="K40508" s="72"/>
    </row>
    <row r="40509" spans="9:11">
      <c r="I40509" s="72"/>
      <c r="J40509" s="72"/>
      <c r="K40509" s="72"/>
    </row>
    <row r="40510" spans="9:11">
      <c r="I40510" s="72"/>
      <c r="J40510" s="72"/>
      <c r="K40510" s="72"/>
    </row>
    <row r="40511" spans="9:11">
      <c r="I40511" s="72"/>
      <c r="J40511" s="72"/>
      <c r="K40511" s="72"/>
    </row>
    <row r="40512" spans="9:11">
      <c r="I40512" s="72"/>
      <c r="J40512" s="72"/>
      <c r="K40512" s="72"/>
    </row>
    <row r="40513" spans="9:11">
      <c r="I40513" s="72"/>
      <c r="J40513" s="72"/>
      <c r="K40513" s="72"/>
    </row>
    <row r="40514" spans="9:11">
      <c r="I40514" s="72"/>
      <c r="J40514" s="72"/>
      <c r="K40514" s="72"/>
    </row>
    <row r="40515" spans="9:11">
      <c r="I40515" s="72"/>
      <c r="J40515" s="72"/>
      <c r="K40515" s="72"/>
    </row>
    <row r="40516" spans="9:11">
      <c r="I40516" s="72"/>
      <c r="J40516" s="72"/>
      <c r="K40516" s="72"/>
    </row>
    <row r="40517" spans="9:11">
      <c r="I40517" s="72"/>
      <c r="J40517" s="72"/>
      <c r="K40517" s="72"/>
    </row>
    <row r="40518" spans="9:11">
      <c r="I40518" s="72"/>
      <c r="J40518" s="72"/>
      <c r="K40518" s="72"/>
    </row>
    <row r="40519" spans="9:11">
      <c r="I40519" s="72"/>
      <c r="J40519" s="72"/>
      <c r="K40519" s="72"/>
    </row>
    <row r="40520" spans="9:11">
      <c r="I40520" s="72"/>
      <c r="J40520" s="72"/>
      <c r="K40520" s="72"/>
    </row>
    <row r="40521" spans="9:11">
      <c r="I40521" s="72"/>
      <c r="J40521" s="72"/>
      <c r="K40521" s="72"/>
    </row>
    <row r="40522" spans="9:11">
      <c r="I40522" s="72"/>
      <c r="J40522" s="72"/>
      <c r="K40522" s="72"/>
    </row>
    <row r="40523" spans="9:11">
      <c r="I40523" s="72"/>
      <c r="J40523" s="72"/>
      <c r="K40523" s="72"/>
    </row>
    <row r="40524" spans="9:11">
      <c r="I40524" s="72"/>
      <c r="J40524" s="72"/>
      <c r="K40524" s="72"/>
    </row>
    <row r="40525" spans="9:11">
      <c r="I40525" s="72"/>
      <c r="J40525" s="72"/>
      <c r="K40525" s="72"/>
    </row>
    <row r="40526" spans="9:11">
      <c r="I40526" s="72"/>
      <c r="J40526" s="72"/>
      <c r="K40526" s="72"/>
    </row>
    <row r="40527" spans="9:11">
      <c r="I40527" s="72"/>
      <c r="J40527" s="72"/>
      <c r="K40527" s="72"/>
    </row>
    <row r="40528" spans="9:11">
      <c r="I40528" s="72"/>
      <c r="J40528" s="72"/>
      <c r="K40528" s="72"/>
    </row>
    <row r="40529" spans="9:11">
      <c r="I40529" s="72"/>
      <c r="J40529" s="72"/>
      <c r="K40529" s="72"/>
    </row>
    <row r="40530" spans="9:11">
      <c r="I40530" s="72"/>
      <c r="J40530" s="72"/>
      <c r="K40530" s="72"/>
    </row>
    <row r="40531" spans="9:11">
      <c r="I40531" s="72"/>
      <c r="J40531" s="72"/>
      <c r="K40531" s="72"/>
    </row>
    <row r="40532" spans="9:11">
      <c r="I40532" s="72"/>
      <c r="J40532" s="72"/>
      <c r="K40532" s="72"/>
    </row>
    <row r="40533" spans="9:11">
      <c r="I40533" s="72"/>
      <c r="J40533" s="72"/>
      <c r="K40533" s="72"/>
    </row>
    <row r="40534" spans="9:11">
      <c r="I40534" s="72"/>
      <c r="J40534" s="72"/>
      <c r="K40534" s="72"/>
    </row>
    <row r="40535" spans="9:11">
      <c r="I40535" s="72"/>
      <c r="J40535" s="72"/>
      <c r="K40535" s="72"/>
    </row>
    <row r="40536" spans="9:11">
      <c r="I40536" s="72"/>
      <c r="J40536" s="72"/>
      <c r="K40536" s="72"/>
    </row>
    <row r="40537" spans="9:11">
      <c r="I40537" s="72"/>
      <c r="J40537" s="72"/>
      <c r="K40537" s="72"/>
    </row>
    <row r="40538" spans="9:11">
      <c r="I40538" s="72"/>
      <c r="J40538" s="72"/>
      <c r="K40538" s="72"/>
    </row>
    <row r="40539" spans="9:11">
      <c r="I40539" s="72"/>
      <c r="J40539" s="72"/>
      <c r="K40539" s="72"/>
    </row>
    <row r="40540" spans="9:11">
      <c r="I40540" s="72"/>
      <c r="J40540" s="72"/>
      <c r="K40540" s="72"/>
    </row>
    <row r="40541" spans="9:11">
      <c r="I40541" s="72"/>
      <c r="J40541" s="72"/>
      <c r="K40541" s="72"/>
    </row>
    <row r="40542" spans="9:11">
      <c r="I40542" s="72"/>
      <c r="J40542" s="72"/>
      <c r="K40542" s="72"/>
    </row>
    <row r="40543" spans="9:11">
      <c r="I40543" s="72"/>
      <c r="J40543" s="72"/>
      <c r="K40543" s="72"/>
    </row>
    <row r="40544" spans="9:11">
      <c r="I40544" s="72"/>
      <c r="J40544" s="72"/>
      <c r="K40544" s="72"/>
    </row>
    <row r="40545" spans="9:11">
      <c r="I40545" s="72"/>
      <c r="J40545" s="72"/>
      <c r="K40545" s="72"/>
    </row>
    <row r="40546" spans="9:11">
      <c r="I40546" s="72"/>
      <c r="J40546" s="72"/>
      <c r="K40546" s="72"/>
    </row>
    <row r="40547" spans="9:11">
      <c r="I40547" s="72"/>
      <c r="J40547" s="72"/>
      <c r="K40547" s="72"/>
    </row>
    <row r="40548" spans="9:11">
      <c r="I40548" s="72"/>
      <c r="J40548" s="72"/>
      <c r="K40548" s="72"/>
    </row>
    <row r="40549" spans="9:11">
      <c r="I40549" s="72"/>
      <c r="J40549" s="72"/>
      <c r="K40549" s="72"/>
    </row>
    <row r="40550" spans="9:11">
      <c r="I40550" s="72"/>
      <c r="J40550" s="72"/>
      <c r="K40550" s="72"/>
    </row>
    <row r="40551" spans="9:11">
      <c r="I40551" s="72"/>
      <c r="J40551" s="72"/>
      <c r="K40551" s="72"/>
    </row>
    <row r="40552" spans="9:11">
      <c r="I40552" s="72"/>
      <c r="J40552" s="72"/>
      <c r="K40552" s="72"/>
    </row>
    <row r="40553" spans="9:11">
      <c r="I40553" s="72"/>
      <c r="J40553" s="72"/>
      <c r="K40553" s="72"/>
    </row>
    <row r="40554" spans="9:11">
      <c r="I40554" s="72"/>
      <c r="J40554" s="72"/>
      <c r="K40554" s="72"/>
    </row>
    <row r="40555" spans="9:11">
      <c r="I40555" s="72"/>
      <c r="J40555" s="72"/>
      <c r="K40555" s="72"/>
    </row>
    <row r="40556" spans="9:11">
      <c r="I40556" s="72"/>
      <c r="J40556" s="72"/>
      <c r="K40556" s="72"/>
    </row>
    <row r="40557" spans="9:11">
      <c r="I40557" s="72"/>
      <c r="J40557" s="72"/>
      <c r="K40557" s="72"/>
    </row>
    <row r="40558" spans="9:11">
      <c r="I40558" s="72"/>
      <c r="J40558" s="72"/>
      <c r="K40558" s="72"/>
    </row>
    <row r="40559" spans="9:11">
      <c r="I40559" s="72"/>
      <c r="J40559" s="72"/>
      <c r="K40559" s="72"/>
    </row>
    <row r="40560" spans="9:11">
      <c r="I40560" s="72"/>
      <c r="J40560" s="72"/>
      <c r="K40560" s="72"/>
    </row>
    <row r="40561" spans="9:11">
      <c r="I40561" s="72"/>
      <c r="J40561" s="72"/>
      <c r="K40561" s="72"/>
    </row>
    <row r="40562" spans="9:11">
      <c r="I40562" s="72"/>
      <c r="J40562" s="72"/>
      <c r="K40562" s="72"/>
    </row>
    <row r="40563" spans="9:11">
      <c r="I40563" s="72"/>
      <c r="J40563" s="72"/>
      <c r="K40563" s="72"/>
    </row>
    <row r="40564" spans="9:11">
      <c r="I40564" s="72"/>
      <c r="J40564" s="72"/>
      <c r="K40564" s="72"/>
    </row>
    <row r="40565" spans="9:11">
      <c r="I40565" s="72"/>
      <c r="J40565" s="72"/>
      <c r="K40565" s="72"/>
    </row>
    <row r="40566" spans="9:11">
      <c r="I40566" s="72"/>
      <c r="J40566" s="72"/>
      <c r="K40566" s="72"/>
    </row>
    <row r="40567" spans="9:11">
      <c r="I40567" s="72"/>
      <c r="J40567" s="72"/>
      <c r="K40567" s="72"/>
    </row>
    <row r="40568" spans="9:11">
      <c r="I40568" s="72"/>
      <c r="J40568" s="72"/>
      <c r="K40568" s="72"/>
    </row>
    <row r="40569" spans="9:11">
      <c r="I40569" s="72"/>
      <c r="J40569" s="72"/>
      <c r="K40569" s="72"/>
    </row>
    <row r="40570" spans="9:11">
      <c r="I40570" s="72"/>
      <c r="J40570" s="72"/>
      <c r="K40570" s="72"/>
    </row>
    <row r="40571" spans="9:11">
      <c r="I40571" s="72"/>
      <c r="J40571" s="72"/>
      <c r="K40571" s="72"/>
    </row>
    <row r="40572" spans="9:11">
      <c r="I40572" s="72"/>
      <c r="J40572" s="72"/>
      <c r="K40572" s="72"/>
    </row>
    <row r="40573" spans="9:11">
      <c r="I40573" s="72"/>
      <c r="J40573" s="72"/>
      <c r="K40573" s="72"/>
    </row>
    <row r="40574" spans="9:11">
      <c r="I40574" s="72"/>
      <c r="J40574" s="72"/>
      <c r="K40574" s="72"/>
    </row>
    <row r="40575" spans="9:11">
      <c r="I40575" s="72"/>
      <c r="J40575" s="72"/>
      <c r="K40575" s="72"/>
    </row>
    <row r="40576" spans="9:11">
      <c r="I40576" s="72"/>
      <c r="J40576" s="72"/>
      <c r="K40576" s="72"/>
    </row>
    <row r="40577" spans="9:11">
      <c r="I40577" s="72"/>
      <c r="J40577" s="72"/>
      <c r="K40577" s="72"/>
    </row>
    <row r="40578" spans="9:11">
      <c r="I40578" s="72"/>
      <c r="J40578" s="72"/>
      <c r="K40578" s="72"/>
    </row>
    <row r="40579" spans="9:11">
      <c r="I40579" s="72"/>
      <c r="J40579" s="72"/>
      <c r="K40579" s="72"/>
    </row>
    <row r="40580" spans="9:11">
      <c r="I40580" s="72"/>
      <c r="J40580" s="72"/>
      <c r="K40580" s="72"/>
    </row>
    <row r="40581" spans="9:11">
      <c r="I40581" s="72"/>
      <c r="J40581" s="72"/>
      <c r="K40581" s="72"/>
    </row>
    <row r="40582" spans="9:11">
      <c r="I40582" s="72"/>
      <c r="J40582" s="72"/>
      <c r="K40582" s="72"/>
    </row>
    <row r="40583" spans="9:11">
      <c r="I40583" s="72"/>
      <c r="J40583" s="72"/>
      <c r="K40583" s="72"/>
    </row>
    <row r="40584" spans="9:11">
      <c r="I40584" s="72"/>
      <c r="J40584" s="72"/>
      <c r="K40584" s="72"/>
    </row>
    <row r="40585" spans="9:11">
      <c r="I40585" s="72"/>
      <c r="J40585" s="72"/>
      <c r="K40585" s="72"/>
    </row>
    <row r="40586" spans="9:11">
      <c r="I40586" s="72"/>
      <c r="J40586" s="72"/>
      <c r="K40586" s="72"/>
    </row>
    <row r="40587" spans="9:11">
      <c r="I40587" s="72"/>
      <c r="J40587" s="72"/>
      <c r="K40587" s="72"/>
    </row>
    <row r="40588" spans="9:11">
      <c r="I40588" s="72"/>
      <c r="J40588" s="72"/>
      <c r="K40588" s="72"/>
    </row>
    <row r="40589" spans="9:11">
      <c r="I40589" s="72"/>
      <c r="J40589" s="72"/>
      <c r="K40589" s="72"/>
    </row>
    <row r="40590" spans="9:11">
      <c r="I40590" s="72"/>
      <c r="J40590" s="72"/>
      <c r="K40590" s="72"/>
    </row>
    <row r="40591" spans="9:11">
      <c r="I40591" s="72"/>
      <c r="J40591" s="72"/>
      <c r="K40591" s="72"/>
    </row>
    <row r="40592" spans="9:11">
      <c r="I40592" s="72"/>
      <c r="J40592" s="72"/>
      <c r="K40592" s="72"/>
    </row>
    <row r="40593" spans="9:11">
      <c r="I40593" s="72"/>
      <c r="J40593" s="72"/>
      <c r="K40593" s="72"/>
    </row>
    <row r="40594" spans="9:11">
      <c r="I40594" s="72"/>
      <c r="J40594" s="72"/>
      <c r="K40594" s="72"/>
    </row>
    <row r="40595" spans="9:11">
      <c r="I40595" s="72"/>
      <c r="J40595" s="72"/>
      <c r="K40595" s="72"/>
    </row>
    <row r="40596" spans="9:11">
      <c r="I40596" s="72"/>
      <c r="J40596" s="72"/>
      <c r="K40596" s="72"/>
    </row>
    <row r="40597" spans="9:11">
      <c r="I40597" s="72"/>
      <c r="J40597" s="72"/>
      <c r="K40597" s="72"/>
    </row>
    <row r="40598" spans="9:11">
      <c r="I40598" s="72"/>
      <c r="J40598" s="72"/>
      <c r="K40598" s="72"/>
    </row>
    <row r="40599" spans="9:11">
      <c r="I40599" s="72"/>
      <c r="J40599" s="72"/>
      <c r="K40599" s="72"/>
    </row>
    <row r="40600" spans="9:11">
      <c r="I40600" s="72"/>
      <c r="J40600" s="72"/>
      <c r="K40600" s="72"/>
    </row>
    <row r="40601" spans="9:11">
      <c r="I40601" s="72"/>
      <c r="J40601" s="72"/>
      <c r="K40601" s="72"/>
    </row>
    <row r="40602" spans="9:11">
      <c r="I40602" s="72"/>
      <c r="J40602" s="72"/>
      <c r="K40602" s="72"/>
    </row>
    <row r="40603" spans="9:11">
      <c r="I40603" s="72"/>
      <c r="J40603" s="72"/>
      <c r="K40603" s="72"/>
    </row>
    <row r="40604" spans="9:11">
      <c r="I40604" s="72"/>
      <c r="J40604" s="72"/>
      <c r="K40604" s="72"/>
    </row>
    <row r="40605" spans="9:11">
      <c r="I40605" s="72"/>
      <c r="J40605" s="72"/>
      <c r="K40605" s="72"/>
    </row>
    <row r="40606" spans="9:11">
      <c r="I40606" s="72"/>
      <c r="J40606" s="72"/>
      <c r="K40606" s="72"/>
    </row>
    <row r="40607" spans="9:11">
      <c r="I40607" s="72"/>
      <c r="J40607" s="72"/>
      <c r="K40607" s="72"/>
    </row>
    <row r="40608" spans="9:11">
      <c r="I40608" s="72"/>
      <c r="J40608" s="72"/>
      <c r="K40608" s="72"/>
    </row>
    <row r="40609" spans="9:11">
      <c r="I40609" s="72"/>
      <c r="J40609" s="72"/>
      <c r="K40609" s="72"/>
    </row>
    <row r="40610" spans="9:11">
      <c r="I40610" s="72"/>
      <c r="J40610" s="72"/>
      <c r="K40610" s="72"/>
    </row>
    <row r="40611" spans="9:11">
      <c r="I40611" s="72"/>
      <c r="J40611" s="72"/>
      <c r="K40611" s="72"/>
    </row>
    <row r="40612" spans="9:11">
      <c r="I40612" s="72"/>
      <c r="J40612" s="72"/>
      <c r="K40612" s="72"/>
    </row>
    <row r="40613" spans="9:11">
      <c r="I40613" s="72"/>
      <c r="J40613" s="72"/>
      <c r="K40613" s="72"/>
    </row>
    <row r="40614" spans="9:11">
      <c r="I40614" s="72"/>
      <c r="J40614" s="72"/>
      <c r="K40614" s="72"/>
    </row>
    <row r="40615" spans="9:11">
      <c r="I40615" s="72"/>
      <c r="J40615" s="72"/>
      <c r="K40615" s="72"/>
    </row>
    <row r="40616" spans="9:11">
      <c r="I40616" s="72"/>
      <c r="J40616" s="72"/>
      <c r="K40616" s="72"/>
    </row>
    <row r="40617" spans="9:11">
      <c r="I40617" s="72"/>
      <c r="J40617" s="72"/>
      <c r="K40617" s="72"/>
    </row>
    <row r="40618" spans="9:11">
      <c r="I40618" s="72"/>
      <c r="J40618" s="72"/>
      <c r="K40618" s="72"/>
    </row>
    <row r="40619" spans="9:11">
      <c r="I40619" s="72"/>
      <c r="J40619" s="72"/>
      <c r="K40619" s="72"/>
    </row>
    <row r="40620" spans="9:11">
      <c r="I40620" s="72"/>
      <c r="J40620" s="72"/>
      <c r="K40620" s="72"/>
    </row>
    <row r="40621" spans="9:11">
      <c r="I40621" s="72"/>
      <c r="J40621" s="72"/>
      <c r="K40621" s="72"/>
    </row>
    <row r="40622" spans="9:11">
      <c r="I40622" s="72"/>
      <c r="J40622" s="72"/>
      <c r="K40622" s="72"/>
    </row>
    <row r="40623" spans="9:11">
      <c r="I40623" s="72"/>
      <c r="J40623" s="72"/>
      <c r="K40623" s="72"/>
    </row>
    <row r="40624" spans="9:11">
      <c r="I40624" s="72"/>
      <c r="J40624" s="72"/>
      <c r="K40624" s="72"/>
    </row>
    <row r="40625" spans="9:11">
      <c r="I40625" s="72"/>
      <c r="J40625" s="72"/>
      <c r="K40625" s="72"/>
    </row>
    <row r="40626" spans="9:11">
      <c r="I40626" s="72"/>
      <c r="J40626" s="72"/>
      <c r="K40626" s="72"/>
    </row>
    <row r="40627" spans="9:11">
      <c r="I40627" s="72"/>
      <c r="J40627" s="72"/>
      <c r="K40627" s="72"/>
    </row>
    <row r="40628" spans="9:11">
      <c r="I40628" s="72"/>
      <c r="J40628" s="72"/>
      <c r="K40628" s="72"/>
    </row>
    <row r="40629" spans="9:11">
      <c r="I40629" s="72"/>
      <c r="J40629" s="72"/>
      <c r="K40629" s="72"/>
    </row>
    <row r="40630" spans="9:11">
      <c r="I40630" s="72"/>
      <c r="J40630" s="72"/>
      <c r="K40630" s="72"/>
    </row>
    <row r="40631" spans="9:11">
      <c r="I40631" s="72"/>
      <c r="J40631" s="72"/>
      <c r="K40631" s="72"/>
    </row>
    <row r="40632" spans="9:11">
      <c r="I40632" s="72"/>
      <c r="J40632" s="72"/>
      <c r="K40632" s="72"/>
    </row>
    <row r="40633" spans="9:11">
      <c r="I40633" s="72"/>
      <c r="J40633" s="72"/>
      <c r="K40633" s="72"/>
    </row>
    <row r="40634" spans="9:11">
      <c r="I40634" s="72"/>
      <c r="J40634" s="72"/>
      <c r="K40634" s="72"/>
    </row>
    <row r="40635" spans="9:11">
      <c r="I40635" s="72"/>
      <c r="J40635" s="72"/>
      <c r="K40635" s="72"/>
    </row>
    <row r="40636" spans="9:11">
      <c r="I40636" s="72"/>
      <c r="J40636" s="72"/>
      <c r="K40636" s="72"/>
    </row>
    <row r="40637" spans="9:11">
      <c r="I40637" s="72"/>
      <c r="J40637" s="72"/>
      <c r="K40637" s="72"/>
    </row>
    <row r="40638" spans="9:11">
      <c r="I40638" s="72"/>
      <c r="J40638" s="72"/>
      <c r="K40638" s="72"/>
    </row>
    <row r="40639" spans="9:11">
      <c r="I40639" s="72"/>
      <c r="J40639" s="72"/>
      <c r="K40639" s="72"/>
    </row>
    <row r="40640" spans="9:11">
      <c r="I40640" s="72"/>
      <c r="J40640" s="72"/>
      <c r="K40640" s="72"/>
    </row>
    <row r="40641" spans="9:11">
      <c r="I40641" s="72"/>
      <c r="J40641" s="72"/>
      <c r="K40641" s="72"/>
    </row>
    <row r="40642" spans="9:11">
      <c r="I40642" s="72"/>
      <c r="J40642" s="72"/>
      <c r="K40642" s="72"/>
    </row>
    <row r="40643" spans="9:11">
      <c r="I40643" s="72"/>
      <c r="J40643" s="72"/>
      <c r="K40643" s="72"/>
    </row>
    <row r="40644" spans="9:11">
      <c r="I40644" s="72"/>
      <c r="J40644" s="72"/>
      <c r="K40644" s="72"/>
    </row>
    <row r="40645" spans="9:11">
      <c r="I40645" s="72"/>
      <c r="J40645" s="72"/>
      <c r="K40645" s="72"/>
    </row>
    <row r="40646" spans="9:11">
      <c r="I40646" s="72"/>
      <c r="J40646" s="72"/>
      <c r="K40646" s="72"/>
    </row>
    <row r="40647" spans="9:11">
      <c r="I40647" s="72"/>
      <c r="J40647" s="72"/>
      <c r="K40647" s="72"/>
    </row>
    <row r="40648" spans="9:11">
      <c r="I40648" s="72"/>
      <c r="J40648" s="72"/>
      <c r="K40648" s="72"/>
    </row>
    <row r="40649" spans="9:11">
      <c r="I40649" s="72"/>
      <c r="J40649" s="72"/>
      <c r="K40649" s="72"/>
    </row>
    <row r="40650" spans="9:11">
      <c r="I40650" s="72"/>
      <c r="J40650" s="72"/>
      <c r="K40650" s="72"/>
    </row>
    <row r="40651" spans="9:11">
      <c r="I40651" s="72"/>
      <c r="J40651" s="72"/>
      <c r="K40651" s="72"/>
    </row>
    <row r="40652" spans="9:11">
      <c r="I40652" s="72"/>
      <c r="J40652" s="72"/>
      <c r="K40652" s="72"/>
    </row>
    <row r="40653" spans="9:11">
      <c r="I40653" s="72"/>
      <c r="J40653" s="72"/>
      <c r="K40653" s="72"/>
    </row>
    <row r="40654" spans="9:11">
      <c r="I40654" s="72"/>
      <c r="J40654" s="72"/>
      <c r="K40654" s="72"/>
    </row>
    <row r="40655" spans="9:11">
      <c r="I40655" s="72"/>
      <c r="J40655" s="72"/>
      <c r="K40655" s="72"/>
    </row>
    <row r="40656" spans="9:11">
      <c r="I40656" s="72"/>
      <c r="J40656" s="72"/>
      <c r="K40656" s="72"/>
    </row>
    <row r="40657" spans="9:11">
      <c r="I40657" s="72"/>
      <c r="J40657" s="72"/>
      <c r="K40657" s="72"/>
    </row>
    <row r="40658" spans="9:11">
      <c r="I40658" s="72"/>
      <c r="J40658" s="72"/>
      <c r="K40658" s="72"/>
    </row>
    <row r="40659" spans="9:11">
      <c r="I40659" s="72"/>
      <c r="J40659" s="72"/>
      <c r="K40659" s="72"/>
    </row>
    <row r="40660" spans="9:11">
      <c r="I40660" s="72"/>
      <c r="J40660" s="72"/>
      <c r="K40660" s="72"/>
    </row>
    <row r="40661" spans="9:11">
      <c r="I40661" s="72"/>
      <c r="J40661" s="72"/>
      <c r="K40661" s="72"/>
    </row>
    <row r="40662" spans="9:11">
      <c r="I40662" s="72"/>
      <c r="J40662" s="72"/>
      <c r="K40662" s="72"/>
    </row>
    <row r="40663" spans="9:11">
      <c r="I40663" s="72"/>
      <c r="J40663" s="72"/>
      <c r="K40663" s="72"/>
    </row>
    <row r="40664" spans="9:11">
      <c r="I40664" s="72"/>
      <c r="J40664" s="72"/>
      <c r="K40664" s="72"/>
    </row>
    <row r="40665" spans="9:11">
      <c r="I40665" s="72"/>
      <c r="J40665" s="72"/>
      <c r="K40665" s="72"/>
    </row>
    <row r="40666" spans="9:11">
      <c r="I40666" s="72"/>
      <c r="J40666" s="72"/>
      <c r="K40666" s="72"/>
    </row>
    <row r="40667" spans="9:11">
      <c r="I40667" s="72"/>
      <c r="J40667" s="72"/>
      <c r="K40667" s="72"/>
    </row>
    <row r="40668" spans="9:11">
      <c r="I40668" s="72"/>
      <c r="J40668" s="72"/>
      <c r="K40668" s="72"/>
    </row>
    <row r="40669" spans="9:11">
      <c r="I40669" s="72"/>
      <c r="J40669" s="72"/>
      <c r="K40669" s="72"/>
    </row>
    <row r="40670" spans="9:11">
      <c r="I40670" s="72"/>
      <c r="J40670" s="72"/>
      <c r="K40670" s="72"/>
    </row>
    <row r="40671" spans="9:11">
      <c r="I40671" s="72"/>
      <c r="J40671" s="72"/>
      <c r="K40671" s="72"/>
    </row>
    <row r="40672" spans="9:11">
      <c r="I40672" s="72"/>
      <c r="J40672" s="72"/>
      <c r="K40672" s="72"/>
    </row>
    <row r="40673" spans="9:11">
      <c r="I40673" s="72"/>
      <c r="J40673" s="72"/>
      <c r="K40673" s="72"/>
    </row>
    <row r="40674" spans="9:11">
      <c r="I40674" s="72"/>
      <c r="J40674" s="72"/>
      <c r="K40674" s="72"/>
    </row>
    <row r="40675" spans="9:11">
      <c r="I40675" s="72"/>
      <c r="J40675" s="72"/>
      <c r="K40675" s="72"/>
    </row>
    <row r="40676" spans="9:11">
      <c r="I40676" s="72"/>
      <c r="J40676" s="72"/>
      <c r="K40676" s="72"/>
    </row>
    <row r="40677" spans="9:11">
      <c r="I40677" s="72"/>
      <c r="J40677" s="72"/>
      <c r="K40677" s="72"/>
    </row>
    <row r="40678" spans="9:11">
      <c r="I40678" s="72"/>
      <c r="J40678" s="72"/>
      <c r="K40678" s="72"/>
    </row>
    <row r="40679" spans="9:11">
      <c r="I40679" s="72"/>
      <c r="J40679" s="72"/>
      <c r="K40679" s="72"/>
    </row>
    <row r="40680" spans="9:11">
      <c r="I40680" s="72"/>
      <c r="J40680" s="72"/>
      <c r="K40680" s="72"/>
    </row>
    <row r="40681" spans="9:11">
      <c r="I40681" s="72"/>
      <c r="J40681" s="72"/>
      <c r="K40681" s="72"/>
    </row>
    <row r="40682" spans="9:11">
      <c r="I40682" s="72"/>
      <c r="J40682" s="72"/>
      <c r="K40682" s="72"/>
    </row>
    <row r="40683" spans="9:11">
      <c r="I40683" s="72"/>
      <c r="J40683" s="72"/>
      <c r="K40683" s="72"/>
    </row>
    <row r="40684" spans="9:11">
      <c r="I40684" s="72"/>
      <c r="J40684" s="72"/>
      <c r="K40684" s="72"/>
    </row>
    <row r="40685" spans="9:11">
      <c r="I40685" s="72"/>
      <c r="J40685" s="72"/>
      <c r="K40685" s="72"/>
    </row>
    <row r="40686" spans="9:11">
      <c r="I40686" s="72"/>
      <c r="J40686" s="72"/>
      <c r="K40686" s="72"/>
    </row>
    <row r="40687" spans="9:11">
      <c r="I40687" s="72"/>
      <c r="J40687" s="72"/>
      <c r="K40687" s="72"/>
    </row>
    <row r="40688" spans="9:11">
      <c r="I40688" s="72"/>
      <c r="J40688" s="72"/>
      <c r="K40688" s="72"/>
    </row>
    <row r="40689" spans="9:11">
      <c r="I40689" s="72"/>
      <c r="J40689" s="72"/>
      <c r="K40689" s="72"/>
    </row>
    <row r="40690" spans="9:11">
      <c r="I40690" s="72"/>
      <c r="J40690" s="72"/>
      <c r="K40690" s="72"/>
    </row>
    <row r="40691" spans="9:11">
      <c r="I40691" s="72"/>
      <c r="J40691" s="72"/>
      <c r="K40691" s="72"/>
    </row>
    <row r="40692" spans="9:11">
      <c r="I40692" s="72"/>
      <c r="J40692" s="72"/>
      <c r="K40692" s="72"/>
    </row>
    <row r="40693" spans="9:11">
      <c r="I40693" s="72"/>
      <c r="J40693" s="72"/>
      <c r="K40693" s="72"/>
    </row>
    <row r="40694" spans="9:11">
      <c r="I40694" s="72"/>
      <c r="J40694" s="72"/>
      <c r="K40694" s="72"/>
    </row>
    <row r="40695" spans="9:11">
      <c r="I40695" s="72"/>
      <c r="J40695" s="72"/>
      <c r="K40695" s="72"/>
    </row>
    <row r="40696" spans="9:11">
      <c r="I40696" s="72"/>
      <c r="J40696" s="72"/>
      <c r="K40696" s="72"/>
    </row>
    <row r="40697" spans="9:11">
      <c r="I40697" s="72"/>
      <c r="J40697" s="72"/>
      <c r="K40697" s="72"/>
    </row>
    <row r="40698" spans="9:11">
      <c r="I40698" s="72"/>
      <c r="J40698" s="72"/>
      <c r="K40698" s="72"/>
    </row>
    <row r="40699" spans="9:11">
      <c r="I40699" s="72"/>
      <c r="J40699" s="72"/>
      <c r="K40699" s="72"/>
    </row>
    <row r="40700" spans="9:11">
      <c r="I40700" s="72"/>
      <c r="J40700" s="72"/>
      <c r="K40700" s="72"/>
    </row>
    <row r="40701" spans="9:11">
      <c r="I40701" s="72"/>
      <c r="J40701" s="72"/>
      <c r="K40701" s="72"/>
    </row>
    <row r="40702" spans="9:11">
      <c r="I40702" s="72"/>
      <c r="J40702" s="72"/>
      <c r="K40702" s="72"/>
    </row>
    <row r="40703" spans="9:11">
      <c r="I40703" s="72"/>
      <c r="J40703" s="72"/>
      <c r="K40703" s="72"/>
    </row>
    <row r="40704" spans="9:11">
      <c r="I40704" s="72"/>
      <c r="J40704" s="72"/>
      <c r="K40704" s="72"/>
    </row>
    <row r="40705" spans="9:11">
      <c r="I40705" s="72"/>
      <c r="J40705" s="72"/>
      <c r="K40705" s="72"/>
    </row>
    <row r="40706" spans="9:11">
      <c r="I40706" s="72"/>
      <c r="J40706" s="72"/>
      <c r="K40706" s="72"/>
    </row>
    <row r="40707" spans="9:11">
      <c r="I40707" s="72"/>
      <c r="J40707" s="72"/>
      <c r="K40707" s="72"/>
    </row>
    <row r="40708" spans="9:11">
      <c r="I40708" s="72"/>
      <c r="J40708" s="72"/>
      <c r="K40708" s="72"/>
    </row>
    <row r="40709" spans="9:11">
      <c r="I40709" s="72"/>
      <c r="J40709" s="72"/>
      <c r="K40709" s="72"/>
    </row>
    <row r="40710" spans="9:11">
      <c r="I40710" s="72"/>
      <c r="J40710" s="72"/>
      <c r="K40710" s="72"/>
    </row>
    <row r="40711" spans="9:11">
      <c r="I40711" s="72"/>
      <c r="J40711" s="72"/>
      <c r="K40711" s="72"/>
    </row>
    <row r="40712" spans="9:11">
      <c r="I40712" s="72"/>
      <c r="J40712" s="72"/>
      <c r="K40712" s="72"/>
    </row>
    <row r="40713" spans="9:11">
      <c r="I40713" s="72"/>
      <c r="J40713" s="72"/>
      <c r="K40713" s="72"/>
    </row>
    <row r="40714" spans="9:11">
      <c r="I40714" s="72"/>
      <c r="J40714" s="72"/>
      <c r="K40714" s="72"/>
    </row>
    <row r="40715" spans="9:11">
      <c r="I40715" s="72"/>
      <c r="J40715" s="72"/>
      <c r="K40715" s="72"/>
    </row>
    <row r="40716" spans="9:11">
      <c r="I40716" s="72"/>
      <c r="J40716" s="72"/>
      <c r="K40716" s="72"/>
    </row>
    <row r="40717" spans="9:11">
      <c r="I40717" s="72"/>
      <c r="J40717" s="72"/>
      <c r="K40717" s="72"/>
    </row>
    <row r="40718" spans="9:11">
      <c r="I40718" s="72"/>
      <c r="J40718" s="72"/>
      <c r="K40718" s="72"/>
    </row>
    <row r="40719" spans="9:11">
      <c r="I40719" s="72"/>
      <c r="J40719" s="72"/>
      <c r="K40719" s="72"/>
    </row>
    <row r="40720" spans="9:11">
      <c r="I40720" s="72"/>
      <c r="J40720" s="72"/>
      <c r="K40720" s="72"/>
    </row>
    <row r="40721" spans="9:11">
      <c r="I40721" s="72"/>
      <c r="J40721" s="72"/>
      <c r="K40721" s="72"/>
    </row>
    <row r="40722" spans="9:11">
      <c r="I40722" s="72"/>
      <c r="J40722" s="72"/>
      <c r="K40722" s="72"/>
    </row>
    <row r="40723" spans="9:11">
      <c r="I40723" s="72"/>
      <c r="J40723" s="72"/>
      <c r="K40723" s="72"/>
    </row>
    <row r="40724" spans="9:11">
      <c r="I40724" s="72"/>
      <c r="J40724" s="72"/>
      <c r="K40724" s="72"/>
    </row>
    <row r="40725" spans="9:11">
      <c r="I40725" s="72"/>
      <c r="J40725" s="72"/>
      <c r="K40725" s="72"/>
    </row>
    <row r="40726" spans="9:11">
      <c r="I40726" s="72"/>
      <c r="J40726" s="72"/>
      <c r="K40726" s="72"/>
    </row>
    <row r="40727" spans="9:11">
      <c r="I40727" s="72"/>
      <c r="J40727" s="72"/>
      <c r="K40727" s="72"/>
    </row>
    <row r="40728" spans="9:11">
      <c r="I40728" s="72"/>
      <c r="J40728" s="72"/>
      <c r="K40728" s="72"/>
    </row>
    <row r="40729" spans="9:11">
      <c r="I40729" s="72"/>
      <c r="J40729" s="72"/>
      <c r="K40729" s="72"/>
    </row>
    <row r="40730" spans="9:11">
      <c r="I40730" s="72"/>
      <c r="J40730" s="72"/>
      <c r="K40730" s="72"/>
    </row>
    <row r="40731" spans="9:11">
      <c r="I40731" s="72"/>
      <c r="J40731" s="72"/>
      <c r="K40731" s="72"/>
    </row>
    <row r="40732" spans="9:11">
      <c r="I40732" s="72"/>
      <c r="J40732" s="72"/>
      <c r="K40732" s="72"/>
    </row>
    <row r="40733" spans="9:11">
      <c r="I40733" s="72"/>
      <c r="J40733" s="72"/>
      <c r="K40733" s="72"/>
    </row>
    <row r="40734" spans="9:11">
      <c r="I40734" s="72"/>
      <c r="J40734" s="72"/>
      <c r="K40734" s="72"/>
    </row>
    <row r="40735" spans="9:11">
      <c r="I40735" s="72"/>
      <c r="J40735" s="72"/>
      <c r="K40735" s="72"/>
    </row>
    <row r="40736" spans="9:11">
      <c r="I40736" s="72"/>
      <c r="J40736" s="72"/>
      <c r="K40736" s="72"/>
    </row>
    <row r="40737" spans="9:11">
      <c r="I40737" s="72"/>
      <c r="J40737" s="72"/>
      <c r="K40737" s="72"/>
    </row>
    <row r="40738" spans="9:11">
      <c r="I40738" s="72"/>
      <c r="J40738" s="72"/>
      <c r="K40738" s="72"/>
    </row>
    <row r="40739" spans="9:11">
      <c r="I40739" s="72"/>
      <c r="J40739" s="72"/>
      <c r="K40739" s="72"/>
    </row>
    <row r="40740" spans="9:11">
      <c r="I40740" s="72"/>
      <c r="J40740" s="72"/>
      <c r="K40740" s="72"/>
    </row>
    <row r="40741" spans="9:11">
      <c r="I40741" s="72"/>
      <c r="J40741" s="72"/>
      <c r="K40741" s="72"/>
    </row>
    <row r="40742" spans="9:11">
      <c r="I40742" s="72"/>
      <c r="J40742" s="72"/>
      <c r="K40742" s="72"/>
    </row>
    <row r="40743" spans="9:11">
      <c r="I40743" s="72"/>
      <c r="J40743" s="72"/>
      <c r="K40743" s="72"/>
    </row>
    <row r="40744" spans="9:11">
      <c r="I40744" s="72"/>
      <c r="J40744" s="72"/>
      <c r="K40744" s="72"/>
    </row>
    <row r="40745" spans="9:11">
      <c r="I40745" s="72"/>
      <c r="J40745" s="72"/>
      <c r="K40745" s="72"/>
    </row>
    <row r="40746" spans="9:11">
      <c r="I40746" s="72"/>
      <c r="J40746" s="72"/>
      <c r="K40746" s="72"/>
    </row>
    <row r="40747" spans="9:11">
      <c r="I40747" s="72"/>
      <c r="J40747" s="72"/>
      <c r="K40747" s="72"/>
    </row>
    <row r="40748" spans="9:11">
      <c r="I40748" s="72"/>
      <c r="J40748" s="72"/>
      <c r="K40748" s="72"/>
    </row>
    <row r="40749" spans="9:11">
      <c r="I40749" s="72"/>
      <c r="J40749" s="72"/>
      <c r="K40749" s="72"/>
    </row>
    <row r="40750" spans="9:11">
      <c r="I40750" s="72"/>
      <c r="J40750" s="72"/>
      <c r="K40750" s="72"/>
    </row>
    <row r="40751" spans="9:11">
      <c r="I40751" s="72"/>
      <c r="J40751" s="72"/>
      <c r="K40751" s="72"/>
    </row>
    <row r="40752" spans="9:11">
      <c r="I40752" s="72"/>
      <c r="J40752" s="72"/>
      <c r="K40752" s="72"/>
    </row>
    <row r="40753" spans="9:11">
      <c r="I40753" s="72"/>
      <c r="J40753" s="72"/>
      <c r="K40753" s="72"/>
    </row>
    <row r="40754" spans="9:11">
      <c r="I40754" s="72"/>
      <c r="J40754" s="72"/>
      <c r="K40754" s="72"/>
    </row>
    <row r="40755" spans="9:11">
      <c r="I40755" s="72"/>
      <c r="J40755" s="72"/>
      <c r="K40755" s="72"/>
    </row>
    <row r="40756" spans="9:11">
      <c r="I40756" s="72"/>
      <c r="J40756" s="72"/>
      <c r="K40756" s="72"/>
    </row>
    <row r="40757" spans="9:11">
      <c r="I40757" s="72"/>
      <c r="J40757" s="72"/>
      <c r="K40757" s="72"/>
    </row>
    <row r="40758" spans="9:11">
      <c r="I40758" s="72"/>
      <c r="J40758" s="72"/>
      <c r="K40758" s="72"/>
    </row>
    <row r="40759" spans="9:11">
      <c r="I40759" s="72"/>
      <c r="J40759" s="72"/>
      <c r="K40759" s="72"/>
    </row>
    <row r="40760" spans="9:11">
      <c r="I40760" s="72"/>
      <c r="J40760" s="72"/>
      <c r="K40760" s="72"/>
    </row>
    <row r="40761" spans="9:11">
      <c r="I40761" s="72"/>
      <c r="J40761" s="72"/>
      <c r="K40761" s="72"/>
    </row>
    <row r="40762" spans="9:11">
      <c r="I40762" s="72"/>
      <c r="J40762" s="72"/>
      <c r="K40762" s="72"/>
    </row>
    <row r="40763" spans="9:11">
      <c r="I40763" s="72"/>
      <c r="J40763" s="72"/>
      <c r="K40763" s="72"/>
    </row>
    <row r="40764" spans="9:11">
      <c r="I40764" s="72"/>
      <c r="J40764" s="72"/>
      <c r="K40764" s="72"/>
    </row>
    <row r="40765" spans="9:11">
      <c r="I40765" s="72"/>
      <c r="J40765" s="72"/>
      <c r="K40765" s="72"/>
    </row>
    <row r="40766" spans="9:11">
      <c r="I40766" s="72"/>
      <c r="J40766" s="72"/>
      <c r="K40766" s="72"/>
    </row>
    <row r="40767" spans="9:11">
      <c r="I40767" s="72"/>
      <c r="J40767" s="72"/>
      <c r="K40767" s="72"/>
    </row>
    <row r="40768" spans="9:11">
      <c r="I40768" s="72"/>
      <c r="J40768" s="72"/>
      <c r="K40768" s="72"/>
    </row>
    <row r="40769" spans="9:11">
      <c r="I40769" s="72"/>
      <c r="J40769" s="72"/>
      <c r="K40769" s="72"/>
    </row>
    <row r="40770" spans="9:11">
      <c r="I40770" s="72"/>
      <c r="J40770" s="72"/>
      <c r="K40770" s="72"/>
    </row>
    <row r="40771" spans="9:11">
      <c r="I40771" s="72"/>
      <c r="J40771" s="72"/>
      <c r="K40771" s="72"/>
    </row>
    <row r="40772" spans="9:11">
      <c r="I40772" s="72"/>
      <c r="J40772" s="72"/>
      <c r="K40772" s="72"/>
    </row>
    <row r="40773" spans="9:11">
      <c r="I40773" s="72"/>
      <c r="J40773" s="72"/>
      <c r="K40773" s="72"/>
    </row>
    <row r="40774" spans="9:11">
      <c r="I40774" s="72"/>
      <c r="J40774" s="72"/>
      <c r="K40774" s="72"/>
    </row>
    <row r="40775" spans="9:11">
      <c r="I40775" s="72"/>
      <c r="J40775" s="72"/>
      <c r="K40775" s="72"/>
    </row>
    <row r="40776" spans="9:11">
      <c r="I40776" s="72"/>
      <c r="J40776" s="72"/>
      <c r="K40776" s="72"/>
    </row>
    <row r="40777" spans="9:11">
      <c r="I40777" s="72"/>
      <c r="J40777" s="72"/>
      <c r="K40777" s="72"/>
    </row>
    <row r="40778" spans="9:11">
      <c r="I40778" s="72"/>
      <c r="J40778" s="72"/>
      <c r="K40778" s="72"/>
    </row>
    <row r="40779" spans="9:11">
      <c r="I40779" s="72"/>
      <c r="J40779" s="72"/>
      <c r="K40779" s="72"/>
    </row>
    <row r="40780" spans="9:11">
      <c r="I40780" s="72"/>
      <c r="J40780" s="72"/>
      <c r="K40780" s="72"/>
    </row>
    <row r="40781" spans="9:11">
      <c r="I40781" s="72"/>
      <c r="J40781" s="72"/>
      <c r="K40781" s="72"/>
    </row>
    <row r="40782" spans="9:11">
      <c r="I40782" s="72"/>
      <c r="J40782" s="72"/>
      <c r="K40782" s="72"/>
    </row>
    <row r="40783" spans="9:11">
      <c r="I40783" s="72"/>
      <c r="J40783" s="72"/>
      <c r="K40783" s="72"/>
    </row>
    <row r="40784" spans="9:11">
      <c r="I40784" s="72"/>
      <c r="J40784" s="72"/>
      <c r="K40784" s="72"/>
    </row>
    <row r="40785" spans="9:11">
      <c r="I40785" s="72"/>
      <c r="J40785" s="72"/>
      <c r="K40785" s="72"/>
    </row>
    <row r="40786" spans="9:11">
      <c r="I40786" s="72"/>
      <c r="J40786" s="72"/>
      <c r="K40786" s="72"/>
    </row>
    <row r="40787" spans="9:11">
      <c r="I40787" s="72"/>
      <c r="J40787" s="72"/>
      <c r="K40787" s="72"/>
    </row>
    <row r="40788" spans="9:11">
      <c r="I40788" s="72"/>
      <c r="J40788" s="72"/>
      <c r="K40788" s="72"/>
    </row>
    <row r="40789" spans="9:11">
      <c r="I40789" s="72"/>
      <c r="J40789" s="72"/>
      <c r="K40789" s="72"/>
    </row>
    <row r="40790" spans="9:11">
      <c r="I40790" s="72"/>
      <c r="J40790" s="72"/>
      <c r="K40790" s="72"/>
    </row>
    <row r="40791" spans="9:11">
      <c r="I40791" s="72"/>
      <c r="J40791" s="72"/>
      <c r="K40791" s="72"/>
    </row>
    <row r="40792" spans="9:11">
      <c r="I40792" s="72"/>
      <c r="J40792" s="72"/>
      <c r="K40792" s="72"/>
    </row>
    <row r="40793" spans="9:11">
      <c r="I40793" s="72"/>
      <c r="J40793" s="72"/>
      <c r="K40793" s="72"/>
    </row>
    <row r="40794" spans="9:11">
      <c r="I40794" s="72"/>
      <c r="J40794" s="72"/>
      <c r="K40794" s="72"/>
    </row>
    <row r="40795" spans="9:11">
      <c r="I40795" s="72"/>
      <c r="J40795" s="72"/>
      <c r="K40795" s="72"/>
    </row>
    <row r="40796" spans="9:11">
      <c r="I40796" s="72"/>
      <c r="J40796" s="72"/>
      <c r="K40796" s="72"/>
    </row>
    <row r="40797" spans="9:11">
      <c r="I40797" s="72"/>
      <c r="J40797" s="72"/>
      <c r="K40797" s="72"/>
    </row>
    <row r="40798" spans="9:11">
      <c r="I40798" s="72"/>
      <c r="J40798" s="72"/>
      <c r="K40798" s="72"/>
    </row>
    <row r="40799" spans="9:11">
      <c r="I40799" s="72"/>
      <c r="J40799" s="72"/>
      <c r="K40799" s="72"/>
    </row>
    <row r="40800" spans="9:11">
      <c r="I40800" s="72"/>
      <c r="J40800" s="72"/>
      <c r="K40800" s="72"/>
    </row>
    <row r="40801" spans="9:11">
      <c r="I40801" s="72"/>
      <c r="J40801" s="72"/>
      <c r="K40801" s="72"/>
    </row>
    <row r="40802" spans="9:11">
      <c r="I40802" s="72"/>
      <c r="J40802" s="72"/>
      <c r="K40802" s="72"/>
    </row>
    <row r="40803" spans="9:11">
      <c r="I40803" s="72"/>
      <c r="J40803" s="72"/>
      <c r="K40803" s="72"/>
    </row>
    <row r="40804" spans="9:11">
      <c r="I40804" s="72"/>
      <c r="J40804" s="72"/>
      <c r="K40804" s="72"/>
    </row>
    <row r="40805" spans="9:11">
      <c r="I40805" s="72"/>
      <c r="J40805" s="72"/>
      <c r="K40805" s="72"/>
    </row>
    <row r="40806" spans="9:11">
      <c r="I40806" s="72"/>
      <c r="J40806" s="72"/>
      <c r="K40806" s="72"/>
    </row>
    <row r="40807" spans="9:11">
      <c r="I40807" s="72"/>
      <c r="J40807" s="72"/>
      <c r="K40807" s="72"/>
    </row>
    <row r="40808" spans="9:11">
      <c r="I40808" s="72"/>
      <c r="J40808" s="72"/>
      <c r="K40808" s="72"/>
    </row>
    <row r="40809" spans="9:11">
      <c r="I40809" s="72"/>
      <c r="J40809" s="72"/>
      <c r="K40809" s="72"/>
    </row>
    <row r="40810" spans="9:11">
      <c r="I40810" s="72"/>
      <c r="J40810" s="72"/>
      <c r="K40810" s="72"/>
    </row>
    <row r="40811" spans="9:11">
      <c r="I40811" s="72"/>
      <c r="J40811" s="72"/>
      <c r="K40811" s="72"/>
    </row>
    <row r="40812" spans="9:11">
      <c r="I40812" s="72"/>
      <c r="J40812" s="72"/>
      <c r="K40812" s="72"/>
    </row>
    <row r="40813" spans="9:11">
      <c r="I40813" s="72"/>
      <c r="J40813" s="72"/>
      <c r="K40813" s="72"/>
    </row>
    <row r="40814" spans="9:11">
      <c r="I40814" s="72"/>
      <c r="J40814" s="72"/>
      <c r="K40814" s="72"/>
    </row>
    <row r="40815" spans="9:11">
      <c r="I40815" s="72"/>
      <c r="J40815" s="72"/>
      <c r="K40815" s="72"/>
    </row>
    <row r="40816" spans="9:11">
      <c r="I40816" s="72"/>
      <c r="J40816" s="72"/>
      <c r="K40816" s="72"/>
    </row>
    <row r="40817" spans="9:11">
      <c r="I40817" s="72"/>
      <c r="J40817" s="72"/>
      <c r="K40817" s="72"/>
    </row>
    <row r="40818" spans="9:11">
      <c r="I40818" s="72"/>
      <c r="J40818" s="72"/>
      <c r="K40818" s="72"/>
    </row>
    <row r="40819" spans="9:11">
      <c r="I40819" s="72"/>
      <c r="J40819" s="72"/>
      <c r="K40819" s="72"/>
    </row>
    <row r="40820" spans="9:11">
      <c r="I40820" s="72"/>
      <c r="J40820" s="72"/>
      <c r="K40820" s="72"/>
    </row>
    <row r="40821" spans="9:11">
      <c r="I40821" s="72"/>
      <c r="J40821" s="72"/>
      <c r="K40821" s="72"/>
    </row>
    <row r="40822" spans="9:11">
      <c r="I40822" s="72"/>
      <c r="J40822" s="72"/>
      <c r="K40822" s="72"/>
    </row>
    <row r="40823" spans="9:11">
      <c r="I40823" s="72"/>
      <c r="J40823" s="72"/>
      <c r="K40823" s="72"/>
    </row>
    <row r="40824" spans="9:11">
      <c r="I40824" s="72"/>
      <c r="J40824" s="72"/>
      <c r="K40824" s="72"/>
    </row>
    <row r="40825" spans="9:11">
      <c r="I40825" s="72"/>
      <c r="J40825" s="72"/>
      <c r="K40825" s="72"/>
    </row>
    <row r="40826" spans="9:11">
      <c r="I40826" s="72"/>
      <c r="J40826" s="72"/>
      <c r="K40826" s="72"/>
    </row>
    <row r="40827" spans="9:11">
      <c r="I40827" s="72"/>
      <c r="J40827" s="72"/>
      <c r="K40827" s="72"/>
    </row>
    <row r="40828" spans="9:11">
      <c r="I40828" s="72"/>
      <c r="J40828" s="72"/>
      <c r="K40828" s="72"/>
    </row>
    <row r="40829" spans="9:11">
      <c r="I40829" s="72"/>
      <c r="J40829" s="72"/>
      <c r="K40829" s="72"/>
    </row>
    <row r="40830" spans="9:11">
      <c r="I40830" s="72"/>
      <c r="J40830" s="72"/>
      <c r="K40830" s="72"/>
    </row>
    <row r="40831" spans="9:11">
      <c r="I40831" s="72"/>
      <c r="J40831" s="72"/>
      <c r="K40831" s="72"/>
    </row>
    <row r="40832" spans="9:11">
      <c r="I40832" s="72"/>
      <c r="J40832" s="72"/>
      <c r="K40832" s="72"/>
    </row>
    <row r="40833" spans="9:11">
      <c r="I40833" s="72"/>
      <c r="J40833" s="72"/>
      <c r="K40833" s="72"/>
    </row>
    <row r="40834" spans="9:11">
      <c r="I40834" s="72"/>
      <c r="J40834" s="72"/>
      <c r="K40834" s="72"/>
    </row>
    <row r="40835" spans="9:11">
      <c r="I40835" s="72"/>
      <c r="J40835" s="72"/>
      <c r="K40835" s="72"/>
    </row>
    <row r="40836" spans="9:11">
      <c r="I40836" s="72"/>
      <c r="J40836" s="72"/>
      <c r="K40836" s="72"/>
    </row>
    <row r="40837" spans="9:11">
      <c r="I40837" s="72"/>
      <c r="J40837" s="72"/>
      <c r="K40837" s="72"/>
    </row>
    <row r="40838" spans="9:11">
      <c r="I40838" s="72"/>
      <c r="J40838" s="72"/>
      <c r="K40838" s="72"/>
    </row>
    <row r="40839" spans="9:11">
      <c r="I40839" s="72"/>
      <c r="J40839" s="72"/>
      <c r="K40839" s="72"/>
    </row>
    <row r="40840" spans="9:11">
      <c r="I40840" s="72"/>
      <c r="J40840" s="72"/>
      <c r="K40840" s="72"/>
    </row>
    <row r="40841" spans="9:11">
      <c r="I40841" s="72"/>
      <c r="J40841" s="72"/>
      <c r="K40841" s="72"/>
    </row>
    <row r="40842" spans="9:11">
      <c r="I40842" s="72"/>
      <c r="J40842" s="72"/>
      <c r="K40842" s="72"/>
    </row>
    <row r="40843" spans="9:11">
      <c r="I40843" s="72"/>
      <c r="J40843" s="72"/>
      <c r="K40843" s="72"/>
    </row>
    <row r="40844" spans="9:11">
      <c r="I40844" s="72"/>
      <c r="J40844" s="72"/>
      <c r="K40844" s="72"/>
    </row>
    <row r="40845" spans="9:11">
      <c r="I40845" s="72"/>
      <c r="J40845" s="72"/>
      <c r="K40845" s="72"/>
    </row>
    <row r="40846" spans="9:11">
      <c r="I40846" s="72"/>
      <c r="J40846" s="72"/>
      <c r="K40846" s="72"/>
    </row>
    <row r="40847" spans="9:11">
      <c r="I40847" s="72"/>
      <c r="J40847" s="72"/>
      <c r="K40847" s="72"/>
    </row>
    <row r="40848" spans="9:11">
      <c r="I40848" s="72"/>
      <c r="J40848" s="72"/>
      <c r="K40848" s="72"/>
    </row>
    <row r="40849" spans="9:11">
      <c r="I40849" s="72"/>
      <c r="J40849" s="72"/>
      <c r="K40849" s="72"/>
    </row>
    <row r="40850" spans="9:11">
      <c r="I40850" s="72"/>
      <c r="J40850" s="72"/>
      <c r="K40850" s="72"/>
    </row>
    <row r="40851" spans="9:11">
      <c r="I40851" s="72"/>
      <c r="J40851" s="72"/>
      <c r="K40851" s="72"/>
    </row>
    <row r="40852" spans="9:11">
      <c r="I40852" s="72"/>
      <c r="J40852" s="72"/>
      <c r="K40852" s="72"/>
    </row>
    <row r="40853" spans="9:11">
      <c r="I40853" s="72"/>
      <c r="J40853" s="72"/>
      <c r="K40853" s="72"/>
    </row>
    <row r="40854" spans="9:11">
      <c r="I40854" s="72"/>
      <c r="J40854" s="72"/>
      <c r="K40854" s="72"/>
    </row>
    <row r="40855" spans="9:11">
      <c r="I40855" s="72"/>
      <c r="J40855" s="72"/>
      <c r="K40855" s="72"/>
    </row>
    <row r="40856" spans="9:11">
      <c r="I40856" s="72"/>
      <c r="J40856" s="72"/>
      <c r="K40856" s="72"/>
    </row>
    <row r="40857" spans="9:11">
      <c r="I40857" s="72"/>
      <c r="J40857" s="72"/>
      <c r="K40857" s="72"/>
    </row>
    <row r="40858" spans="9:11">
      <c r="I40858" s="72"/>
      <c r="J40858" s="72"/>
      <c r="K40858" s="72"/>
    </row>
    <row r="40859" spans="9:11">
      <c r="I40859" s="72"/>
      <c r="J40859" s="72"/>
      <c r="K40859" s="72"/>
    </row>
    <row r="40860" spans="9:11">
      <c r="I40860" s="72"/>
      <c r="J40860" s="72"/>
      <c r="K40860" s="72"/>
    </row>
    <row r="40861" spans="9:11">
      <c r="I40861" s="72"/>
      <c r="J40861" s="72"/>
      <c r="K40861" s="72"/>
    </row>
    <row r="40862" spans="9:11">
      <c r="I40862" s="72"/>
      <c r="J40862" s="72"/>
      <c r="K40862" s="72"/>
    </row>
    <row r="40863" spans="9:11">
      <c r="I40863" s="72"/>
      <c r="J40863" s="72"/>
      <c r="K40863" s="72"/>
    </row>
    <row r="40864" spans="9:11">
      <c r="I40864" s="72"/>
      <c r="J40864" s="72"/>
      <c r="K40864" s="72"/>
    </row>
    <row r="40865" spans="9:11">
      <c r="I40865" s="72"/>
      <c r="J40865" s="72"/>
      <c r="K40865" s="72"/>
    </row>
    <row r="40866" spans="9:11">
      <c r="I40866" s="72"/>
      <c r="J40866" s="72"/>
      <c r="K40866" s="72"/>
    </row>
    <row r="40867" spans="9:11">
      <c r="I40867" s="72"/>
      <c r="J40867" s="72"/>
      <c r="K40867" s="72"/>
    </row>
    <row r="40868" spans="9:11">
      <c r="I40868" s="72"/>
      <c r="J40868" s="72"/>
      <c r="K40868" s="72"/>
    </row>
    <row r="40869" spans="9:11">
      <c r="I40869" s="72"/>
      <c r="J40869" s="72"/>
      <c r="K40869" s="72"/>
    </row>
    <row r="40870" spans="9:11">
      <c r="I40870" s="72"/>
      <c r="J40870" s="72"/>
      <c r="K40870" s="72"/>
    </row>
    <row r="40871" spans="9:11">
      <c r="I40871" s="72"/>
      <c r="J40871" s="72"/>
      <c r="K40871" s="72"/>
    </row>
    <row r="40872" spans="9:11">
      <c r="I40872" s="72"/>
      <c r="J40872" s="72"/>
      <c r="K40872" s="72"/>
    </row>
    <row r="40873" spans="9:11">
      <c r="I40873" s="72"/>
      <c r="J40873" s="72"/>
      <c r="K40873" s="72"/>
    </row>
    <row r="40874" spans="9:11">
      <c r="I40874" s="72"/>
      <c r="J40874" s="72"/>
      <c r="K40874" s="72"/>
    </row>
    <row r="40875" spans="9:11">
      <c r="I40875" s="72"/>
      <c r="J40875" s="72"/>
      <c r="K40875" s="72"/>
    </row>
    <row r="40876" spans="9:11">
      <c r="I40876" s="72"/>
      <c r="J40876" s="72"/>
      <c r="K40876" s="72"/>
    </row>
    <row r="40877" spans="9:11">
      <c r="I40877" s="72"/>
      <c r="J40877" s="72"/>
      <c r="K40877" s="72"/>
    </row>
    <row r="40878" spans="9:11">
      <c r="I40878" s="72"/>
      <c r="J40878" s="72"/>
      <c r="K40878" s="72"/>
    </row>
    <row r="40879" spans="9:11">
      <c r="I40879" s="72"/>
      <c r="J40879" s="72"/>
      <c r="K40879" s="72"/>
    </row>
    <row r="40880" spans="9:11">
      <c r="I40880" s="72"/>
      <c r="J40880" s="72"/>
      <c r="K40880" s="72"/>
    </row>
    <row r="40881" spans="9:11">
      <c r="I40881" s="72"/>
      <c r="J40881" s="72"/>
      <c r="K40881" s="72"/>
    </row>
    <row r="40882" spans="9:11">
      <c r="I40882" s="72"/>
      <c r="J40882" s="72"/>
      <c r="K40882" s="72"/>
    </row>
    <row r="40883" spans="9:11">
      <c r="I40883" s="72"/>
      <c r="J40883" s="72"/>
      <c r="K40883" s="72"/>
    </row>
    <row r="40884" spans="9:11">
      <c r="I40884" s="72"/>
      <c r="J40884" s="72"/>
      <c r="K40884" s="72"/>
    </row>
    <row r="40885" spans="9:11">
      <c r="I40885" s="72"/>
      <c r="J40885" s="72"/>
      <c r="K40885" s="72"/>
    </row>
    <row r="40886" spans="9:11">
      <c r="I40886" s="72"/>
      <c r="J40886" s="72"/>
      <c r="K40886" s="72"/>
    </row>
    <row r="40887" spans="9:11">
      <c r="I40887" s="72"/>
      <c r="J40887" s="72"/>
      <c r="K40887" s="72"/>
    </row>
    <row r="40888" spans="9:11">
      <c r="I40888" s="72"/>
      <c r="J40888" s="72"/>
      <c r="K40888" s="72"/>
    </row>
    <row r="40889" spans="9:11">
      <c r="I40889" s="72"/>
      <c r="J40889" s="72"/>
      <c r="K40889" s="72"/>
    </row>
    <row r="40890" spans="9:11">
      <c r="I40890" s="72"/>
      <c r="J40890" s="72"/>
      <c r="K40890" s="72"/>
    </row>
    <row r="40891" spans="9:11">
      <c r="I40891" s="72"/>
      <c r="J40891" s="72"/>
      <c r="K40891" s="72"/>
    </row>
    <row r="40892" spans="9:11">
      <c r="I40892" s="72"/>
      <c r="J40892" s="72"/>
      <c r="K40892" s="72"/>
    </row>
    <row r="40893" spans="9:11">
      <c r="I40893" s="72"/>
      <c r="J40893" s="72"/>
      <c r="K40893" s="72"/>
    </row>
    <row r="40894" spans="9:11">
      <c r="I40894" s="72"/>
      <c r="J40894" s="72"/>
      <c r="K40894" s="72"/>
    </row>
    <row r="40895" spans="9:11">
      <c r="I40895" s="72"/>
      <c r="J40895" s="72"/>
      <c r="K40895" s="72"/>
    </row>
    <row r="40896" spans="9:11">
      <c r="I40896" s="72"/>
      <c r="J40896" s="72"/>
      <c r="K40896" s="72"/>
    </row>
    <row r="40897" spans="9:11">
      <c r="I40897" s="72"/>
      <c r="J40897" s="72"/>
      <c r="K40897" s="72"/>
    </row>
    <row r="40898" spans="9:11">
      <c r="I40898" s="72"/>
      <c r="J40898" s="72"/>
      <c r="K40898" s="72"/>
    </row>
    <row r="40899" spans="9:11">
      <c r="I40899" s="72"/>
      <c r="J40899" s="72"/>
      <c r="K40899" s="72"/>
    </row>
    <row r="40900" spans="9:11">
      <c r="I40900" s="72"/>
      <c r="J40900" s="72"/>
      <c r="K40900" s="72"/>
    </row>
    <row r="40901" spans="9:11">
      <c r="I40901" s="72"/>
      <c r="J40901" s="72"/>
      <c r="K40901" s="72"/>
    </row>
    <row r="40902" spans="9:11">
      <c r="I40902" s="72"/>
      <c r="J40902" s="72"/>
      <c r="K40902" s="72"/>
    </row>
    <row r="40903" spans="9:11">
      <c r="I40903" s="72"/>
      <c r="J40903" s="72"/>
      <c r="K40903" s="72"/>
    </row>
    <row r="40904" spans="9:11">
      <c r="I40904" s="72"/>
      <c r="J40904" s="72"/>
      <c r="K40904" s="72"/>
    </row>
    <row r="40905" spans="9:11">
      <c r="I40905" s="72"/>
      <c r="J40905" s="72"/>
      <c r="K40905" s="72"/>
    </row>
    <row r="40906" spans="9:11">
      <c r="I40906" s="72"/>
      <c r="J40906" s="72"/>
      <c r="K40906" s="72"/>
    </row>
    <row r="40907" spans="9:11">
      <c r="I40907" s="72"/>
      <c r="J40907" s="72"/>
      <c r="K40907" s="72"/>
    </row>
    <row r="40908" spans="9:11">
      <c r="I40908" s="72"/>
      <c r="J40908" s="72"/>
      <c r="K40908" s="72"/>
    </row>
    <row r="40909" spans="9:11">
      <c r="I40909" s="72"/>
      <c r="J40909" s="72"/>
      <c r="K40909" s="72"/>
    </row>
    <row r="40910" spans="9:11">
      <c r="I40910" s="72"/>
      <c r="J40910" s="72"/>
      <c r="K40910" s="72"/>
    </row>
    <row r="40911" spans="9:11">
      <c r="I40911" s="72"/>
      <c r="J40911" s="72"/>
      <c r="K40911" s="72"/>
    </row>
    <row r="40912" spans="9:11">
      <c r="I40912" s="72"/>
      <c r="J40912" s="72"/>
      <c r="K40912" s="72"/>
    </row>
    <row r="40913" spans="9:11">
      <c r="I40913" s="72"/>
      <c r="J40913" s="72"/>
      <c r="K40913" s="72"/>
    </row>
    <row r="40914" spans="9:11">
      <c r="I40914" s="72"/>
      <c r="J40914" s="72"/>
      <c r="K40914" s="72"/>
    </row>
    <row r="40915" spans="9:11">
      <c r="I40915" s="72"/>
      <c r="J40915" s="72"/>
      <c r="K40915" s="72"/>
    </row>
    <row r="40916" spans="9:11">
      <c r="I40916" s="72"/>
      <c r="J40916" s="72"/>
      <c r="K40916" s="72"/>
    </row>
    <row r="40917" spans="9:11">
      <c r="I40917" s="72"/>
      <c r="J40917" s="72"/>
      <c r="K40917" s="72"/>
    </row>
    <row r="40918" spans="9:11">
      <c r="I40918" s="72"/>
      <c r="J40918" s="72"/>
      <c r="K40918" s="72"/>
    </row>
    <row r="40919" spans="9:11">
      <c r="I40919" s="72"/>
      <c r="J40919" s="72"/>
      <c r="K40919" s="72"/>
    </row>
    <row r="40920" spans="9:11">
      <c r="I40920" s="72"/>
      <c r="J40920" s="72"/>
      <c r="K40920" s="72"/>
    </row>
    <row r="40921" spans="9:11">
      <c r="I40921" s="72"/>
      <c r="J40921" s="72"/>
      <c r="K40921" s="72"/>
    </row>
    <row r="40922" spans="9:11">
      <c r="I40922" s="72"/>
      <c r="J40922" s="72"/>
      <c r="K40922" s="72"/>
    </row>
    <row r="40923" spans="9:11">
      <c r="I40923" s="72"/>
      <c r="J40923" s="72"/>
      <c r="K40923" s="72"/>
    </row>
    <row r="40924" spans="9:11">
      <c r="I40924" s="72"/>
      <c r="J40924" s="72"/>
      <c r="K40924" s="72"/>
    </row>
    <row r="40925" spans="9:11">
      <c r="I40925" s="72"/>
      <c r="J40925" s="72"/>
      <c r="K40925" s="72"/>
    </row>
    <row r="40926" spans="9:11">
      <c r="I40926" s="72"/>
      <c r="J40926" s="72"/>
      <c r="K40926" s="72"/>
    </row>
    <row r="40927" spans="9:11">
      <c r="I40927" s="72"/>
      <c r="J40927" s="72"/>
      <c r="K40927" s="72"/>
    </row>
    <row r="40928" spans="9:11">
      <c r="I40928" s="72"/>
      <c r="J40928" s="72"/>
      <c r="K40928" s="72"/>
    </row>
    <row r="40929" spans="9:11">
      <c r="I40929" s="72"/>
      <c r="J40929" s="72"/>
      <c r="K40929" s="72"/>
    </row>
    <row r="40930" spans="9:11">
      <c r="I40930" s="72"/>
      <c r="J40930" s="72"/>
      <c r="K40930" s="72"/>
    </row>
    <row r="40931" spans="9:11">
      <c r="I40931" s="72"/>
      <c r="J40931" s="72"/>
      <c r="K40931" s="72"/>
    </row>
    <row r="40932" spans="9:11">
      <c r="I40932" s="72"/>
      <c r="J40932" s="72"/>
      <c r="K40932" s="72"/>
    </row>
    <row r="40933" spans="9:11">
      <c r="I40933" s="72"/>
      <c r="J40933" s="72"/>
      <c r="K40933" s="72"/>
    </row>
    <row r="40934" spans="9:11">
      <c r="I40934" s="72"/>
      <c r="J40934" s="72"/>
      <c r="K40934" s="72"/>
    </row>
    <row r="40935" spans="9:11">
      <c r="I40935" s="72"/>
      <c r="J40935" s="72"/>
      <c r="K40935" s="72"/>
    </row>
    <row r="40936" spans="9:11">
      <c r="I40936" s="72"/>
      <c r="J40936" s="72"/>
      <c r="K40936" s="72"/>
    </row>
    <row r="40937" spans="9:11">
      <c r="I40937" s="72"/>
      <c r="J40937" s="72"/>
      <c r="K40937" s="72"/>
    </row>
    <row r="40938" spans="9:11">
      <c r="I40938" s="72"/>
      <c r="J40938" s="72"/>
      <c r="K40938" s="72"/>
    </row>
    <row r="40939" spans="9:11">
      <c r="I40939" s="72"/>
      <c r="J40939" s="72"/>
      <c r="K40939" s="72"/>
    </row>
    <row r="40940" spans="9:11">
      <c r="I40940" s="72"/>
      <c r="J40940" s="72"/>
      <c r="K40940" s="72"/>
    </row>
    <row r="40941" spans="9:11">
      <c r="I40941" s="72"/>
      <c r="J40941" s="72"/>
      <c r="K40941" s="72"/>
    </row>
    <row r="40942" spans="9:11">
      <c r="I40942" s="72"/>
      <c r="J40942" s="72"/>
      <c r="K40942" s="72"/>
    </row>
    <row r="40943" spans="9:11">
      <c r="I40943" s="72"/>
      <c r="J40943" s="72"/>
      <c r="K40943" s="72"/>
    </row>
    <row r="40944" spans="9:11">
      <c r="I40944" s="72"/>
      <c r="J40944" s="72"/>
      <c r="K40944" s="72"/>
    </row>
    <row r="40945" spans="9:11">
      <c r="I40945" s="72"/>
      <c r="J40945" s="72"/>
      <c r="K40945" s="72"/>
    </row>
    <row r="40946" spans="9:11">
      <c r="I40946" s="72"/>
      <c r="J40946" s="72"/>
      <c r="K40946" s="72"/>
    </row>
    <row r="40947" spans="9:11">
      <c r="I40947" s="72"/>
      <c r="J40947" s="72"/>
      <c r="K40947" s="72"/>
    </row>
    <row r="40948" spans="9:11">
      <c r="I40948" s="72"/>
      <c r="J40948" s="72"/>
      <c r="K40948" s="72"/>
    </row>
    <row r="40949" spans="9:11">
      <c r="I40949" s="72"/>
      <c r="J40949" s="72"/>
      <c r="K40949" s="72"/>
    </row>
    <row r="40950" spans="9:11">
      <c r="I40950" s="72"/>
      <c r="J40950" s="72"/>
      <c r="K40950" s="72"/>
    </row>
    <row r="40951" spans="9:11">
      <c r="I40951" s="72"/>
      <c r="J40951" s="72"/>
      <c r="K40951" s="72"/>
    </row>
    <row r="40952" spans="9:11">
      <c r="I40952" s="72"/>
      <c r="J40952" s="72"/>
      <c r="K40952" s="72"/>
    </row>
    <row r="40953" spans="9:11">
      <c r="I40953" s="72"/>
      <c r="J40953" s="72"/>
      <c r="K40953" s="72"/>
    </row>
    <row r="40954" spans="9:11">
      <c r="I40954" s="72"/>
      <c r="J40954" s="72"/>
      <c r="K40954" s="72"/>
    </row>
    <row r="40955" spans="9:11">
      <c r="I40955" s="72"/>
      <c r="J40955" s="72"/>
      <c r="K40955" s="72"/>
    </row>
    <row r="40956" spans="9:11">
      <c r="I40956" s="72"/>
      <c r="J40956" s="72"/>
      <c r="K40956" s="72"/>
    </row>
    <row r="40957" spans="9:11">
      <c r="I40957" s="72"/>
      <c r="J40957" s="72"/>
      <c r="K40957" s="72"/>
    </row>
    <row r="40958" spans="9:11">
      <c r="I40958" s="72"/>
      <c r="J40958" s="72"/>
      <c r="K40958" s="72"/>
    </row>
    <row r="40959" spans="9:11">
      <c r="I40959" s="72"/>
      <c r="J40959" s="72"/>
      <c r="K40959" s="72"/>
    </row>
    <row r="40960" spans="9:11">
      <c r="I40960" s="72"/>
      <c r="J40960" s="72"/>
      <c r="K40960" s="72"/>
    </row>
    <row r="40961" spans="9:11">
      <c r="I40961" s="72"/>
      <c r="J40961" s="72"/>
      <c r="K40961" s="72"/>
    </row>
    <row r="40962" spans="9:11">
      <c r="I40962" s="72"/>
      <c r="J40962" s="72"/>
      <c r="K40962" s="72"/>
    </row>
    <row r="40963" spans="9:11">
      <c r="I40963" s="72"/>
      <c r="J40963" s="72"/>
      <c r="K40963" s="72"/>
    </row>
    <row r="40964" spans="9:11">
      <c r="I40964" s="72"/>
      <c r="J40964" s="72"/>
      <c r="K40964" s="72"/>
    </row>
    <row r="40965" spans="9:11">
      <c r="I40965" s="72"/>
      <c r="J40965" s="72"/>
      <c r="K40965" s="72"/>
    </row>
    <row r="40966" spans="9:11">
      <c r="I40966" s="72"/>
      <c r="J40966" s="72"/>
      <c r="K40966" s="72"/>
    </row>
    <row r="40967" spans="9:11">
      <c r="I40967" s="72"/>
      <c r="J40967" s="72"/>
      <c r="K40967" s="72"/>
    </row>
    <row r="40968" spans="9:11">
      <c r="I40968" s="72"/>
      <c r="J40968" s="72"/>
      <c r="K40968" s="72"/>
    </row>
    <row r="40969" spans="9:11">
      <c r="I40969" s="72"/>
      <c r="J40969" s="72"/>
      <c r="K40969" s="72"/>
    </row>
    <row r="40970" spans="9:11">
      <c r="I40970" s="72"/>
      <c r="J40970" s="72"/>
      <c r="K40970" s="72"/>
    </row>
    <row r="40971" spans="9:11">
      <c r="I40971" s="72"/>
      <c r="J40971" s="72"/>
      <c r="K40971" s="72"/>
    </row>
    <row r="40972" spans="9:11">
      <c r="I40972" s="72"/>
      <c r="J40972" s="72"/>
      <c r="K40972" s="72"/>
    </row>
    <row r="40973" spans="9:11">
      <c r="I40973" s="72"/>
      <c r="J40973" s="72"/>
      <c r="K40973" s="72"/>
    </row>
    <row r="40974" spans="9:11">
      <c r="I40974" s="72"/>
      <c r="J40974" s="72"/>
      <c r="K40974" s="72"/>
    </row>
    <row r="40975" spans="9:11">
      <c r="I40975" s="72"/>
      <c r="J40975" s="72"/>
      <c r="K40975" s="72"/>
    </row>
    <row r="40976" spans="9:11">
      <c r="I40976" s="72"/>
      <c r="J40976" s="72"/>
      <c r="K40976" s="72"/>
    </row>
    <row r="40977" spans="9:11">
      <c r="I40977" s="72"/>
      <c r="J40977" s="72"/>
      <c r="K40977" s="72"/>
    </row>
    <row r="40978" spans="9:11">
      <c r="I40978" s="72"/>
      <c r="J40978" s="72"/>
      <c r="K40978" s="72"/>
    </row>
    <row r="40979" spans="9:11">
      <c r="I40979" s="72"/>
      <c r="J40979" s="72"/>
      <c r="K40979" s="72"/>
    </row>
    <row r="40980" spans="9:11">
      <c r="I40980" s="72"/>
      <c r="J40980" s="72"/>
      <c r="K40980" s="72"/>
    </row>
    <row r="40981" spans="9:11">
      <c r="I40981" s="72"/>
      <c r="J40981" s="72"/>
      <c r="K40981" s="72"/>
    </row>
    <row r="40982" spans="9:11">
      <c r="I40982" s="72"/>
      <c r="J40982" s="72"/>
      <c r="K40982" s="72"/>
    </row>
    <row r="40983" spans="9:11">
      <c r="I40983" s="72"/>
      <c r="J40983" s="72"/>
      <c r="K40983" s="72"/>
    </row>
    <row r="40984" spans="9:11">
      <c r="I40984" s="72"/>
      <c r="J40984" s="72"/>
      <c r="K40984" s="72"/>
    </row>
    <row r="40985" spans="9:11">
      <c r="I40985" s="72"/>
      <c r="J40985" s="72"/>
      <c r="K40985" s="72"/>
    </row>
    <row r="40986" spans="9:11">
      <c r="I40986" s="72"/>
      <c r="J40986" s="72"/>
      <c r="K40986" s="72"/>
    </row>
    <row r="40987" spans="9:11">
      <c r="I40987" s="72"/>
      <c r="J40987" s="72"/>
      <c r="K40987" s="72"/>
    </row>
    <row r="40988" spans="9:11">
      <c r="I40988" s="72"/>
      <c r="J40988" s="72"/>
      <c r="K40988" s="72"/>
    </row>
    <row r="40989" spans="9:11">
      <c r="I40989" s="72"/>
      <c r="J40989" s="72"/>
      <c r="K40989" s="72"/>
    </row>
    <row r="40990" spans="9:11">
      <c r="I40990" s="72"/>
      <c r="J40990" s="72"/>
      <c r="K40990" s="72"/>
    </row>
    <row r="40991" spans="9:11">
      <c r="I40991" s="72"/>
      <c r="J40991" s="72"/>
      <c r="K40991" s="72"/>
    </row>
    <row r="40992" spans="9:11">
      <c r="I40992" s="72"/>
      <c r="J40992" s="72"/>
      <c r="K40992" s="72"/>
    </row>
    <row r="40993" spans="9:11">
      <c r="I40993" s="72"/>
      <c r="J40993" s="72"/>
      <c r="K40993" s="72"/>
    </row>
    <row r="40994" spans="9:11">
      <c r="I40994" s="72"/>
      <c r="J40994" s="72"/>
      <c r="K40994" s="72"/>
    </row>
    <row r="40995" spans="9:11">
      <c r="I40995" s="72"/>
      <c r="J40995" s="72"/>
      <c r="K40995" s="72"/>
    </row>
    <row r="40996" spans="9:11">
      <c r="I40996" s="72"/>
      <c r="J40996" s="72"/>
      <c r="K40996" s="72"/>
    </row>
    <row r="40997" spans="9:11">
      <c r="I40997" s="72"/>
      <c r="J40997" s="72"/>
      <c r="K40997" s="72"/>
    </row>
    <row r="40998" spans="9:11">
      <c r="I40998" s="72"/>
      <c r="J40998" s="72"/>
      <c r="K40998" s="72"/>
    </row>
    <row r="40999" spans="9:11">
      <c r="I40999" s="72"/>
      <c r="J40999" s="72"/>
      <c r="K40999" s="72"/>
    </row>
    <row r="41000" spans="9:11">
      <c r="I41000" s="72"/>
      <c r="J41000" s="72"/>
      <c r="K41000" s="72"/>
    </row>
    <row r="41001" spans="9:11">
      <c r="I41001" s="72"/>
      <c r="J41001" s="72"/>
      <c r="K41001" s="72"/>
    </row>
    <row r="41002" spans="9:11">
      <c r="I41002" s="72"/>
      <c r="J41002" s="72"/>
      <c r="K41002" s="72"/>
    </row>
    <row r="41003" spans="9:11">
      <c r="I41003" s="72"/>
      <c r="J41003" s="72"/>
      <c r="K41003" s="72"/>
    </row>
    <row r="41004" spans="9:11">
      <c r="I41004" s="72"/>
      <c r="J41004" s="72"/>
      <c r="K41004" s="72"/>
    </row>
    <row r="41005" spans="9:11">
      <c r="I41005" s="72"/>
      <c r="J41005" s="72"/>
      <c r="K41005" s="72"/>
    </row>
    <row r="41006" spans="9:11">
      <c r="I41006" s="72"/>
      <c r="J41006" s="72"/>
      <c r="K41006" s="72"/>
    </row>
    <row r="41007" spans="9:11">
      <c r="I41007" s="72"/>
      <c r="J41007" s="72"/>
      <c r="K41007" s="72"/>
    </row>
    <row r="41008" spans="9:11">
      <c r="I41008" s="72"/>
      <c r="J41008" s="72"/>
      <c r="K41008" s="72"/>
    </row>
    <row r="41009" spans="9:11">
      <c r="I41009" s="72"/>
      <c r="J41009" s="72"/>
      <c r="K41009" s="72"/>
    </row>
    <row r="41010" spans="9:11">
      <c r="I41010" s="72"/>
      <c r="J41010" s="72"/>
      <c r="K41010" s="72"/>
    </row>
    <row r="41011" spans="9:11">
      <c r="I41011" s="72"/>
      <c r="J41011" s="72"/>
      <c r="K41011" s="72"/>
    </row>
    <row r="41012" spans="9:11">
      <c r="I41012" s="72"/>
      <c r="J41012" s="72"/>
      <c r="K41012" s="72"/>
    </row>
    <row r="41013" spans="9:11">
      <c r="I41013" s="72"/>
      <c r="J41013" s="72"/>
      <c r="K41013" s="72"/>
    </row>
    <row r="41014" spans="9:11">
      <c r="I41014" s="72"/>
      <c r="J41014" s="72"/>
      <c r="K41014" s="72"/>
    </row>
    <row r="41015" spans="9:11">
      <c r="I41015" s="72"/>
      <c r="J41015" s="72"/>
      <c r="K41015" s="72"/>
    </row>
    <row r="41016" spans="9:11">
      <c r="I41016" s="72"/>
      <c r="J41016" s="72"/>
      <c r="K41016" s="72"/>
    </row>
    <row r="41017" spans="9:11">
      <c r="I41017" s="72"/>
      <c r="J41017" s="72"/>
      <c r="K41017" s="72"/>
    </row>
    <row r="41018" spans="9:11">
      <c r="I41018" s="72"/>
      <c r="J41018" s="72"/>
      <c r="K41018" s="72"/>
    </row>
    <row r="41019" spans="9:11">
      <c r="I41019" s="72"/>
      <c r="J41019" s="72"/>
      <c r="K41019" s="72"/>
    </row>
    <row r="41020" spans="9:11">
      <c r="I41020" s="72"/>
      <c r="J41020" s="72"/>
      <c r="K41020" s="72"/>
    </row>
    <row r="41021" spans="9:11">
      <c r="I41021" s="72"/>
      <c r="J41021" s="72"/>
      <c r="K41021" s="72"/>
    </row>
    <row r="41022" spans="9:11">
      <c r="I41022" s="72"/>
      <c r="J41022" s="72"/>
      <c r="K41022" s="72"/>
    </row>
    <row r="41023" spans="9:11">
      <c r="I41023" s="72"/>
      <c r="J41023" s="72"/>
      <c r="K41023" s="72"/>
    </row>
    <row r="41024" spans="9:11">
      <c r="I41024" s="72"/>
      <c r="J41024" s="72"/>
      <c r="K41024" s="72"/>
    </row>
    <row r="41025" spans="9:11">
      <c r="I41025" s="72"/>
      <c r="J41025" s="72"/>
      <c r="K41025" s="72"/>
    </row>
    <row r="41026" spans="9:11">
      <c r="I41026" s="72"/>
      <c r="J41026" s="72"/>
      <c r="K41026" s="72"/>
    </row>
    <row r="41027" spans="9:11">
      <c r="I41027" s="72"/>
      <c r="J41027" s="72"/>
      <c r="K41027" s="72"/>
    </row>
    <row r="41028" spans="9:11">
      <c r="I41028" s="72"/>
      <c r="J41028" s="72"/>
      <c r="K41028" s="72"/>
    </row>
    <row r="41029" spans="9:11">
      <c r="I41029" s="72"/>
      <c r="J41029" s="72"/>
      <c r="K41029" s="72"/>
    </row>
    <row r="41030" spans="9:11">
      <c r="I41030" s="72"/>
      <c r="J41030" s="72"/>
      <c r="K41030" s="72"/>
    </row>
    <row r="41031" spans="9:11">
      <c r="I41031" s="72"/>
      <c r="J41031" s="72"/>
      <c r="K41031" s="72"/>
    </row>
    <row r="41032" spans="9:11">
      <c r="I41032" s="72"/>
      <c r="J41032" s="72"/>
      <c r="K41032" s="72"/>
    </row>
    <row r="41033" spans="9:11">
      <c r="I41033" s="72"/>
      <c r="J41033" s="72"/>
      <c r="K41033" s="72"/>
    </row>
    <row r="41034" spans="9:11">
      <c r="I41034" s="72"/>
      <c r="J41034" s="72"/>
      <c r="K41034" s="72"/>
    </row>
    <row r="41035" spans="9:11">
      <c r="I41035" s="72"/>
      <c r="J41035" s="72"/>
      <c r="K41035" s="72"/>
    </row>
    <row r="41036" spans="9:11">
      <c r="I41036" s="72"/>
      <c r="J41036" s="72"/>
      <c r="K41036" s="72"/>
    </row>
    <row r="41037" spans="9:11">
      <c r="I41037" s="72"/>
      <c r="J41037" s="72"/>
      <c r="K41037" s="72"/>
    </row>
    <row r="41038" spans="9:11">
      <c r="I41038" s="72"/>
      <c r="J41038" s="72"/>
      <c r="K41038" s="72"/>
    </row>
    <row r="41039" spans="9:11">
      <c r="I41039" s="72"/>
      <c r="J41039" s="72"/>
      <c r="K41039" s="72"/>
    </row>
    <row r="41040" spans="9:11">
      <c r="I41040" s="72"/>
      <c r="J41040" s="72"/>
      <c r="K41040" s="72"/>
    </row>
    <row r="41041" spans="9:11">
      <c r="I41041" s="72"/>
      <c r="J41041" s="72"/>
      <c r="K41041" s="72"/>
    </row>
    <row r="41042" spans="9:11">
      <c r="I41042" s="72"/>
      <c r="J41042" s="72"/>
      <c r="K41042" s="72"/>
    </row>
    <row r="41043" spans="9:11">
      <c r="I41043" s="72"/>
      <c r="J41043" s="72"/>
      <c r="K41043" s="72"/>
    </row>
    <row r="41044" spans="9:11">
      <c r="I41044" s="72"/>
      <c r="J41044" s="72"/>
      <c r="K41044" s="72"/>
    </row>
    <row r="41045" spans="9:11">
      <c r="I41045" s="72"/>
      <c r="J41045" s="72"/>
      <c r="K41045" s="72"/>
    </row>
    <row r="41046" spans="9:11">
      <c r="I41046" s="72"/>
      <c r="J41046" s="72"/>
      <c r="K41046" s="72"/>
    </row>
    <row r="41047" spans="9:11">
      <c r="I41047" s="72"/>
      <c r="J41047" s="72"/>
      <c r="K41047" s="72"/>
    </row>
    <row r="41048" spans="9:11">
      <c r="I41048" s="72"/>
      <c r="J41048" s="72"/>
      <c r="K41048" s="72"/>
    </row>
    <row r="41049" spans="9:11">
      <c r="I41049" s="72"/>
      <c r="J41049" s="72"/>
      <c r="K41049" s="72"/>
    </row>
    <row r="41050" spans="9:11">
      <c r="I41050" s="72"/>
      <c r="J41050" s="72"/>
      <c r="K41050" s="72"/>
    </row>
    <row r="41051" spans="9:11">
      <c r="I41051" s="72"/>
      <c r="J41051" s="72"/>
      <c r="K41051" s="72"/>
    </row>
    <row r="41052" spans="9:11">
      <c r="I41052" s="72"/>
      <c r="J41052" s="72"/>
      <c r="K41052" s="72"/>
    </row>
    <row r="41053" spans="9:11">
      <c r="I41053" s="72"/>
      <c r="J41053" s="72"/>
      <c r="K41053" s="72"/>
    </row>
    <row r="41054" spans="9:11">
      <c r="I41054" s="72"/>
      <c r="J41054" s="72"/>
      <c r="K41054" s="72"/>
    </row>
    <row r="41055" spans="9:11">
      <c r="I41055" s="72"/>
      <c r="J41055" s="72"/>
      <c r="K41055" s="72"/>
    </row>
    <row r="41056" spans="9:11">
      <c r="I41056" s="72"/>
      <c r="J41056" s="72"/>
      <c r="K41056" s="72"/>
    </row>
    <row r="41057" spans="9:11">
      <c r="I41057" s="72"/>
      <c r="J41057" s="72"/>
      <c r="K41057" s="72"/>
    </row>
    <row r="41058" spans="9:11">
      <c r="I41058" s="72"/>
      <c r="J41058" s="72"/>
      <c r="K41058" s="72"/>
    </row>
    <row r="41059" spans="9:11">
      <c r="I41059" s="72"/>
      <c r="J41059" s="72"/>
      <c r="K41059" s="72"/>
    </row>
    <row r="41060" spans="9:11">
      <c r="I41060" s="72"/>
      <c r="J41060" s="72"/>
      <c r="K41060" s="72"/>
    </row>
    <row r="41061" spans="9:11">
      <c r="I41061" s="72"/>
      <c r="J41061" s="72"/>
      <c r="K41061" s="72"/>
    </row>
    <row r="41062" spans="9:11">
      <c r="I41062" s="72"/>
      <c r="J41062" s="72"/>
      <c r="K41062" s="72"/>
    </row>
    <row r="41063" spans="9:11">
      <c r="I41063" s="72"/>
      <c r="J41063" s="72"/>
      <c r="K41063" s="72"/>
    </row>
    <row r="41064" spans="9:11">
      <c r="I41064" s="72"/>
      <c r="J41064" s="72"/>
      <c r="K41064" s="72"/>
    </row>
    <row r="41065" spans="9:11">
      <c r="I41065" s="72"/>
      <c r="J41065" s="72"/>
      <c r="K41065" s="72"/>
    </row>
    <row r="41066" spans="9:11">
      <c r="I41066" s="72"/>
      <c r="J41066" s="72"/>
      <c r="K41066" s="72"/>
    </row>
    <row r="41067" spans="9:11">
      <c r="I41067" s="72"/>
      <c r="J41067" s="72"/>
      <c r="K41067" s="72"/>
    </row>
    <row r="41068" spans="9:11">
      <c r="I41068" s="72"/>
      <c r="J41068" s="72"/>
      <c r="K41068" s="72"/>
    </row>
    <row r="41069" spans="9:11">
      <c r="I41069" s="72"/>
      <c r="J41069" s="72"/>
      <c r="K41069" s="72"/>
    </row>
    <row r="41070" spans="9:11">
      <c r="I41070" s="72"/>
      <c r="J41070" s="72"/>
      <c r="K41070" s="72"/>
    </row>
    <row r="41071" spans="9:11">
      <c r="I41071" s="72"/>
      <c r="J41071" s="72"/>
      <c r="K41071" s="72"/>
    </row>
    <row r="41072" spans="9:11">
      <c r="I41072" s="72"/>
      <c r="J41072" s="72"/>
      <c r="K41072" s="72"/>
    </row>
    <row r="41073" spans="9:11">
      <c r="I41073" s="72"/>
      <c r="J41073" s="72"/>
      <c r="K41073" s="72"/>
    </row>
    <row r="41074" spans="9:11">
      <c r="I41074" s="72"/>
      <c r="J41074" s="72"/>
      <c r="K41074" s="72"/>
    </row>
    <row r="41075" spans="9:11">
      <c r="I41075" s="72"/>
      <c r="J41075" s="72"/>
      <c r="K41075" s="72"/>
    </row>
    <row r="41076" spans="9:11">
      <c r="I41076" s="72"/>
      <c r="J41076" s="72"/>
      <c r="K41076" s="72"/>
    </row>
    <row r="41077" spans="9:11">
      <c r="I41077" s="72"/>
      <c r="J41077" s="72"/>
      <c r="K41077" s="72"/>
    </row>
    <row r="41078" spans="9:11">
      <c r="I41078" s="72"/>
      <c r="J41078" s="72"/>
      <c r="K41078" s="72"/>
    </row>
    <row r="41079" spans="9:11">
      <c r="I41079" s="72"/>
      <c r="J41079" s="72"/>
      <c r="K41079" s="72"/>
    </row>
    <row r="41080" spans="9:11">
      <c r="I41080" s="72"/>
      <c r="J41080" s="72"/>
      <c r="K41080" s="72"/>
    </row>
    <row r="41081" spans="9:11">
      <c r="I41081" s="72"/>
      <c r="J41081" s="72"/>
      <c r="K41081" s="72"/>
    </row>
    <row r="41082" spans="9:11">
      <c r="I41082" s="72"/>
      <c r="J41082" s="72"/>
      <c r="K41082" s="72"/>
    </row>
    <row r="41083" spans="9:11">
      <c r="I41083" s="72"/>
      <c r="J41083" s="72"/>
      <c r="K41083" s="72"/>
    </row>
    <row r="41084" spans="9:11">
      <c r="I41084" s="72"/>
      <c r="J41084" s="72"/>
      <c r="K41084" s="72"/>
    </row>
    <row r="41085" spans="9:11">
      <c r="I41085" s="72"/>
      <c r="J41085" s="72"/>
      <c r="K41085" s="72"/>
    </row>
    <row r="41086" spans="9:11">
      <c r="I41086" s="72"/>
      <c r="J41086" s="72"/>
      <c r="K41086" s="72"/>
    </row>
    <row r="41087" spans="9:11">
      <c r="I41087" s="72"/>
      <c r="J41087" s="72"/>
      <c r="K41087" s="72"/>
    </row>
    <row r="41088" spans="9:11">
      <c r="I41088" s="72"/>
      <c r="J41088" s="72"/>
      <c r="K41088" s="72"/>
    </row>
    <row r="41089" spans="9:11">
      <c r="I41089" s="72"/>
      <c r="J41089" s="72"/>
      <c r="K41089" s="72"/>
    </row>
    <row r="41090" spans="9:11">
      <c r="I41090" s="72"/>
      <c r="J41090" s="72"/>
      <c r="K41090" s="72"/>
    </row>
    <row r="41091" spans="9:11">
      <c r="I41091" s="72"/>
      <c r="J41091" s="72"/>
      <c r="K41091" s="72"/>
    </row>
    <row r="41092" spans="9:11">
      <c r="I41092" s="72"/>
      <c r="J41092" s="72"/>
      <c r="K41092" s="72"/>
    </row>
    <row r="41093" spans="9:11">
      <c r="I41093" s="72"/>
      <c r="J41093" s="72"/>
      <c r="K41093" s="72"/>
    </row>
    <row r="41094" spans="9:11">
      <c r="I41094" s="72"/>
      <c r="J41094" s="72"/>
      <c r="K41094" s="72"/>
    </row>
    <row r="41095" spans="9:11">
      <c r="I41095" s="72"/>
      <c r="J41095" s="72"/>
      <c r="K41095" s="72"/>
    </row>
    <row r="41096" spans="9:11">
      <c r="I41096" s="72"/>
      <c r="J41096" s="72"/>
      <c r="K41096" s="72"/>
    </row>
    <row r="41097" spans="9:11">
      <c r="I41097" s="72"/>
      <c r="J41097" s="72"/>
      <c r="K41097" s="72"/>
    </row>
    <row r="41098" spans="9:11">
      <c r="I41098" s="72"/>
      <c r="J41098" s="72"/>
      <c r="K41098" s="72"/>
    </row>
    <row r="41099" spans="9:11">
      <c r="I41099" s="72"/>
      <c r="J41099" s="72"/>
      <c r="K41099" s="72"/>
    </row>
    <row r="41100" spans="9:11">
      <c r="I41100" s="72"/>
      <c r="J41100" s="72"/>
      <c r="K41100" s="72"/>
    </row>
    <row r="41101" spans="9:11">
      <c r="I41101" s="72"/>
      <c r="J41101" s="72"/>
      <c r="K41101" s="72"/>
    </row>
    <row r="41102" spans="9:11">
      <c r="I41102" s="72"/>
      <c r="J41102" s="72"/>
      <c r="K41102" s="72"/>
    </row>
    <row r="41103" spans="9:11">
      <c r="I41103" s="72"/>
      <c r="J41103" s="72"/>
      <c r="K41103" s="72"/>
    </row>
    <row r="41104" spans="9:11">
      <c r="I41104" s="72"/>
      <c r="J41104" s="72"/>
      <c r="K41104" s="72"/>
    </row>
    <row r="41105" spans="9:11">
      <c r="I41105" s="72"/>
      <c r="J41105" s="72"/>
      <c r="K41105" s="72"/>
    </row>
    <row r="41106" spans="9:11">
      <c r="I41106" s="72"/>
      <c r="J41106" s="72"/>
      <c r="K41106" s="72"/>
    </row>
    <row r="41107" spans="9:11">
      <c r="I41107" s="72"/>
      <c r="J41107" s="72"/>
      <c r="K41107" s="72"/>
    </row>
    <row r="41108" spans="9:11">
      <c r="I41108" s="72"/>
      <c r="J41108" s="72"/>
      <c r="K41108" s="72"/>
    </row>
    <row r="41109" spans="9:11">
      <c r="I41109" s="72"/>
      <c r="J41109" s="72"/>
      <c r="K41109" s="72"/>
    </row>
    <row r="41110" spans="9:11">
      <c r="I41110" s="72"/>
      <c r="J41110" s="72"/>
      <c r="K41110" s="72"/>
    </row>
    <row r="41111" spans="9:11">
      <c r="I41111" s="72"/>
      <c r="J41111" s="72"/>
      <c r="K41111" s="72"/>
    </row>
    <row r="41112" spans="9:11">
      <c r="I41112" s="72"/>
      <c r="J41112" s="72"/>
      <c r="K41112" s="72"/>
    </row>
    <row r="41113" spans="9:11">
      <c r="I41113" s="72"/>
      <c r="J41113" s="72"/>
      <c r="K41113" s="72"/>
    </row>
    <row r="41114" spans="9:11">
      <c r="I41114" s="72"/>
      <c r="J41114" s="72"/>
      <c r="K41114" s="72"/>
    </row>
    <row r="41115" spans="9:11">
      <c r="I41115" s="72"/>
      <c r="J41115" s="72"/>
      <c r="K41115" s="72"/>
    </row>
    <row r="41116" spans="9:11">
      <c r="I41116" s="72"/>
      <c r="J41116" s="72"/>
      <c r="K41116" s="72"/>
    </row>
    <row r="41117" spans="9:11">
      <c r="I41117" s="72"/>
      <c r="J41117" s="72"/>
      <c r="K41117" s="72"/>
    </row>
    <row r="41118" spans="9:11">
      <c r="I41118" s="72"/>
      <c r="J41118" s="72"/>
      <c r="K41118" s="72"/>
    </row>
    <row r="41119" spans="9:11">
      <c r="I41119" s="72"/>
      <c r="J41119" s="72"/>
      <c r="K41119" s="72"/>
    </row>
    <row r="41120" spans="9:11">
      <c r="I41120" s="72"/>
      <c r="J41120" s="72"/>
      <c r="K41120" s="72"/>
    </row>
    <row r="41121" spans="9:11">
      <c r="I41121" s="72"/>
      <c r="J41121" s="72"/>
      <c r="K41121" s="72"/>
    </row>
    <row r="41122" spans="9:11">
      <c r="I41122" s="72"/>
      <c r="J41122" s="72"/>
      <c r="K41122" s="72"/>
    </row>
    <row r="41123" spans="9:11">
      <c r="I41123" s="72"/>
      <c r="J41123" s="72"/>
      <c r="K41123" s="72"/>
    </row>
    <row r="41124" spans="9:11">
      <c r="I41124" s="72"/>
      <c r="J41124" s="72"/>
      <c r="K41124" s="72"/>
    </row>
    <row r="41125" spans="9:11">
      <c r="I41125" s="72"/>
      <c r="J41125" s="72"/>
      <c r="K41125" s="72"/>
    </row>
    <row r="41126" spans="9:11">
      <c r="I41126" s="72"/>
      <c r="J41126" s="72"/>
      <c r="K41126" s="72"/>
    </row>
    <row r="41127" spans="9:11">
      <c r="I41127" s="72"/>
      <c r="J41127" s="72"/>
      <c r="K41127" s="72"/>
    </row>
    <row r="41128" spans="9:11">
      <c r="I41128" s="72"/>
      <c r="J41128" s="72"/>
      <c r="K41128" s="72"/>
    </row>
    <row r="41129" spans="9:11">
      <c r="I41129" s="72"/>
      <c r="J41129" s="72"/>
      <c r="K41129" s="72"/>
    </row>
    <row r="41130" spans="9:11">
      <c r="I41130" s="72"/>
      <c r="J41130" s="72"/>
      <c r="K41130" s="72"/>
    </row>
    <row r="41131" spans="9:11">
      <c r="I41131" s="72"/>
      <c r="J41131" s="72"/>
      <c r="K41131" s="72"/>
    </row>
    <row r="41132" spans="9:11">
      <c r="I41132" s="72"/>
      <c r="J41132" s="72"/>
      <c r="K41132" s="72"/>
    </row>
    <row r="41133" spans="9:11">
      <c r="I41133" s="72"/>
      <c r="J41133" s="72"/>
      <c r="K41133" s="72"/>
    </row>
    <row r="41134" spans="9:11">
      <c r="I41134" s="72"/>
      <c r="J41134" s="72"/>
      <c r="K41134" s="72"/>
    </row>
    <row r="41135" spans="9:11">
      <c r="I41135" s="72"/>
      <c r="J41135" s="72"/>
      <c r="K41135" s="72"/>
    </row>
    <row r="41136" spans="9:11">
      <c r="I41136" s="72"/>
      <c r="J41136" s="72"/>
      <c r="K41136" s="72"/>
    </row>
    <row r="41137" spans="9:11">
      <c r="I41137" s="72"/>
      <c r="J41137" s="72"/>
      <c r="K41137" s="72"/>
    </row>
    <row r="41138" spans="9:11">
      <c r="I41138" s="72"/>
      <c r="J41138" s="72"/>
      <c r="K41138" s="72"/>
    </row>
    <row r="41139" spans="9:11">
      <c r="I41139" s="72"/>
      <c r="J41139" s="72"/>
      <c r="K41139" s="72"/>
    </row>
    <row r="41140" spans="9:11">
      <c r="I41140" s="72"/>
      <c r="J41140" s="72"/>
      <c r="K41140" s="72"/>
    </row>
    <row r="41141" spans="9:11">
      <c r="I41141" s="72"/>
      <c r="J41141" s="72"/>
      <c r="K41141" s="72"/>
    </row>
    <row r="41142" spans="9:11">
      <c r="I41142" s="72"/>
      <c r="J41142" s="72"/>
      <c r="K41142" s="72"/>
    </row>
    <row r="41143" spans="9:11">
      <c r="I41143" s="72"/>
      <c r="J41143" s="72"/>
      <c r="K41143" s="72"/>
    </row>
    <row r="41144" spans="9:11">
      <c r="I41144" s="72"/>
      <c r="J41144" s="72"/>
      <c r="K41144" s="72"/>
    </row>
    <row r="41145" spans="9:11">
      <c r="I41145" s="72"/>
      <c r="J41145" s="72"/>
      <c r="K41145" s="72"/>
    </row>
    <row r="41146" spans="9:11">
      <c r="I41146" s="72"/>
      <c r="J41146" s="72"/>
      <c r="K41146" s="72"/>
    </row>
    <row r="41147" spans="9:11">
      <c r="I41147" s="72"/>
      <c r="J41147" s="72"/>
      <c r="K41147" s="72"/>
    </row>
    <row r="41148" spans="9:11">
      <c r="I41148" s="72"/>
      <c r="J41148" s="72"/>
      <c r="K41148" s="72"/>
    </row>
    <row r="41149" spans="9:11">
      <c r="I41149" s="72"/>
      <c r="J41149" s="72"/>
      <c r="K41149" s="72"/>
    </row>
    <row r="41150" spans="9:11">
      <c r="I41150" s="72"/>
      <c r="J41150" s="72"/>
      <c r="K41150" s="72"/>
    </row>
    <row r="41151" spans="9:11">
      <c r="I41151" s="72"/>
      <c r="J41151" s="72"/>
      <c r="K41151" s="72"/>
    </row>
    <row r="41152" spans="9:11">
      <c r="I41152" s="72"/>
      <c r="J41152" s="72"/>
      <c r="K41152" s="72"/>
    </row>
    <row r="41153" spans="9:11">
      <c r="I41153" s="72"/>
      <c r="J41153" s="72"/>
      <c r="K41153" s="72"/>
    </row>
    <row r="41154" spans="9:11">
      <c r="I41154" s="72"/>
      <c r="J41154" s="72"/>
      <c r="K41154" s="72"/>
    </row>
    <row r="41155" spans="9:11">
      <c r="I41155" s="72"/>
      <c r="J41155" s="72"/>
      <c r="K41155" s="72"/>
    </row>
    <row r="41156" spans="9:11">
      <c r="I41156" s="72"/>
      <c r="J41156" s="72"/>
      <c r="K41156" s="72"/>
    </row>
    <row r="41157" spans="9:11">
      <c r="I41157" s="72"/>
      <c r="J41157" s="72"/>
      <c r="K41157" s="72"/>
    </row>
    <row r="41158" spans="9:11">
      <c r="I41158" s="72"/>
      <c r="J41158" s="72"/>
      <c r="K41158" s="72"/>
    </row>
    <row r="41159" spans="9:11">
      <c r="I41159" s="72"/>
      <c r="J41159" s="72"/>
      <c r="K41159" s="72"/>
    </row>
    <row r="41160" spans="9:11">
      <c r="I41160" s="72"/>
      <c r="J41160" s="72"/>
      <c r="K41160" s="72"/>
    </row>
    <row r="41161" spans="9:11">
      <c r="I41161" s="72"/>
      <c r="J41161" s="72"/>
      <c r="K41161" s="72"/>
    </row>
    <row r="41162" spans="9:11">
      <c r="I41162" s="72"/>
      <c r="J41162" s="72"/>
      <c r="K41162" s="72"/>
    </row>
    <row r="41163" spans="9:11">
      <c r="I41163" s="72"/>
      <c r="J41163" s="72"/>
      <c r="K41163" s="72"/>
    </row>
    <row r="41164" spans="9:11">
      <c r="I41164" s="72"/>
      <c r="J41164" s="72"/>
      <c r="K41164" s="72"/>
    </row>
    <row r="41165" spans="9:11">
      <c r="I41165" s="72"/>
      <c r="J41165" s="72"/>
      <c r="K41165" s="72"/>
    </row>
    <row r="41166" spans="9:11">
      <c r="I41166" s="72"/>
      <c r="J41166" s="72"/>
      <c r="K41166" s="72"/>
    </row>
    <row r="41167" spans="9:11">
      <c r="I41167" s="72"/>
      <c r="J41167" s="72"/>
      <c r="K41167" s="72"/>
    </row>
    <row r="41168" spans="9:11">
      <c r="I41168" s="72"/>
      <c r="J41168" s="72"/>
      <c r="K41168" s="72"/>
    </row>
    <row r="41169" spans="9:11">
      <c r="I41169" s="72"/>
      <c r="J41169" s="72"/>
      <c r="K41169" s="72"/>
    </row>
    <row r="41170" spans="9:11">
      <c r="I41170" s="72"/>
      <c r="J41170" s="72"/>
      <c r="K41170" s="72"/>
    </row>
    <row r="41171" spans="9:11">
      <c r="I41171" s="72"/>
      <c r="J41171" s="72"/>
      <c r="K41171" s="72"/>
    </row>
    <row r="41172" spans="9:11">
      <c r="I41172" s="72"/>
      <c r="J41172" s="72"/>
      <c r="K41172" s="72"/>
    </row>
    <row r="41173" spans="9:11">
      <c r="I41173" s="72"/>
      <c r="J41173" s="72"/>
      <c r="K41173" s="72"/>
    </row>
    <row r="41174" spans="9:11">
      <c r="I41174" s="72"/>
      <c r="J41174" s="72"/>
      <c r="K41174" s="72"/>
    </row>
    <row r="41175" spans="9:11">
      <c r="I41175" s="72"/>
      <c r="J41175" s="72"/>
      <c r="K41175" s="72"/>
    </row>
    <row r="41176" spans="9:11">
      <c r="I41176" s="72"/>
      <c r="J41176" s="72"/>
      <c r="K41176" s="72"/>
    </row>
    <row r="41177" spans="9:11">
      <c r="I41177" s="72"/>
      <c r="J41177" s="72"/>
      <c r="K41177" s="72"/>
    </row>
    <row r="41178" spans="9:11">
      <c r="I41178" s="72"/>
      <c r="J41178" s="72"/>
      <c r="K41178" s="72"/>
    </row>
    <row r="41179" spans="9:11">
      <c r="I41179" s="72"/>
      <c r="J41179" s="72"/>
      <c r="K41179" s="72"/>
    </row>
    <row r="41180" spans="9:11">
      <c r="I41180" s="72"/>
      <c r="J41180" s="72"/>
      <c r="K41180" s="72"/>
    </row>
    <row r="41181" spans="9:11">
      <c r="I41181" s="72"/>
      <c r="J41181" s="72"/>
      <c r="K41181" s="72"/>
    </row>
    <row r="41182" spans="9:11">
      <c r="I41182" s="72"/>
      <c r="J41182" s="72"/>
      <c r="K41182" s="72"/>
    </row>
    <row r="41183" spans="9:11">
      <c r="I41183" s="72"/>
      <c r="J41183" s="72"/>
      <c r="K41183" s="72"/>
    </row>
    <row r="41184" spans="9:11">
      <c r="I41184" s="72"/>
      <c r="J41184" s="72"/>
      <c r="K41184" s="72"/>
    </row>
    <row r="41185" spans="9:11">
      <c r="I41185" s="72"/>
      <c r="J41185" s="72"/>
      <c r="K41185" s="72"/>
    </row>
    <row r="41186" spans="9:11">
      <c r="I41186" s="72"/>
      <c r="J41186" s="72"/>
      <c r="K41186" s="72"/>
    </row>
    <row r="41187" spans="9:11">
      <c r="I41187" s="72"/>
      <c r="J41187" s="72"/>
      <c r="K41187" s="72"/>
    </row>
    <row r="41188" spans="9:11">
      <c r="I41188" s="72"/>
      <c r="J41188" s="72"/>
      <c r="K41188" s="72"/>
    </row>
    <row r="41189" spans="9:11">
      <c r="I41189" s="72"/>
      <c r="J41189" s="72"/>
      <c r="K41189" s="72"/>
    </row>
    <row r="41190" spans="9:11">
      <c r="I41190" s="72"/>
      <c r="J41190" s="72"/>
      <c r="K41190" s="72"/>
    </row>
    <row r="41191" spans="9:11">
      <c r="I41191" s="72"/>
      <c r="J41191" s="72"/>
      <c r="K41191" s="72"/>
    </row>
    <row r="41192" spans="9:11">
      <c r="I41192" s="72"/>
      <c r="J41192" s="72"/>
      <c r="K41192" s="72"/>
    </row>
    <row r="41193" spans="9:11">
      <c r="I41193" s="72"/>
      <c r="J41193" s="72"/>
      <c r="K41193" s="72"/>
    </row>
    <row r="41194" spans="9:11">
      <c r="I41194" s="72"/>
      <c r="J41194" s="72"/>
      <c r="K41194" s="72"/>
    </row>
    <row r="41195" spans="9:11">
      <c r="I41195" s="72"/>
      <c r="J41195" s="72"/>
      <c r="K41195" s="72"/>
    </row>
    <row r="41196" spans="9:11">
      <c r="I41196" s="72"/>
      <c r="J41196" s="72"/>
      <c r="K41196" s="72"/>
    </row>
    <row r="41197" spans="9:11">
      <c r="I41197" s="72"/>
      <c r="J41197" s="72"/>
      <c r="K41197" s="72"/>
    </row>
    <row r="41198" spans="9:11">
      <c r="I41198" s="72"/>
      <c r="J41198" s="72"/>
      <c r="K41198" s="72"/>
    </row>
    <row r="41199" spans="9:11">
      <c r="I41199" s="72"/>
      <c r="J41199" s="72"/>
      <c r="K41199" s="72"/>
    </row>
    <row r="41200" spans="9:11">
      <c r="I41200" s="72"/>
      <c r="J41200" s="72"/>
      <c r="K41200" s="72"/>
    </row>
    <row r="41201" spans="9:11">
      <c r="I41201" s="72"/>
      <c r="J41201" s="72"/>
      <c r="K41201" s="72"/>
    </row>
    <row r="41202" spans="9:11">
      <c r="I41202" s="72"/>
      <c r="J41202" s="72"/>
      <c r="K41202" s="72"/>
    </row>
    <row r="41203" spans="9:11">
      <c r="I41203" s="72"/>
      <c r="J41203" s="72"/>
      <c r="K41203" s="72"/>
    </row>
    <row r="41204" spans="9:11">
      <c r="I41204" s="72"/>
      <c r="J41204" s="72"/>
      <c r="K41204" s="72"/>
    </row>
    <row r="41205" spans="9:11">
      <c r="I41205" s="72"/>
      <c r="J41205" s="72"/>
      <c r="K41205" s="72"/>
    </row>
    <row r="41206" spans="9:11">
      <c r="I41206" s="72"/>
      <c r="J41206" s="72"/>
      <c r="K41206" s="72"/>
    </row>
    <row r="41207" spans="9:11">
      <c r="I41207" s="72"/>
      <c r="J41207" s="72"/>
      <c r="K41207" s="72"/>
    </row>
    <row r="41208" spans="9:11">
      <c r="I41208" s="72"/>
      <c r="J41208" s="72"/>
      <c r="K41208" s="72"/>
    </row>
    <row r="41209" spans="9:11">
      <c r="I41209" s="72"/>
      <c r="J41209" s="72"/>
      <c r="K41209" s="72"/>
    </row>
    <row r="41210" spans="9:11">
      <c r="I41210" s="72"/>
      <c r="J41210" s="72"/>
      <c r="K41210" s="72"/>
    </row>
    <row r="41211" spans="9:11">
      <c r="I41211" s="72"/>
      <c r="J41211" s="72"/>
      <c r="K41211" s="72"/>
    </row>
    <row r="41212" spans="9:11">
      <c r="I41212" s="72"/>
      <c r="J41212" s="72"/>
      <c r="K41212" s="72"/>
    </row>
    <row r="41213" spans="9:11">
      <c r="I41213" s="72"/>
      <c r="J41213" s="72"/>
      <c r="K41213" s="72"/>
    </row>
    <row r="41214" spans="9:11">
      <c r="I41214" s="72"/>
      <c r="J41214" s="72"/>
      <c r="K41214" s="72"/>
    </row>
    <row r="41215" spans="9:11">
      <c r="I41215" s="72"/>
      <c r="J41215" s="72"/>
      <c r="K41215" s="72"/>
    </row>
    <row r="41216" spans="9:11">
      <c r="I41216" s="72"/>
      <c r="J41216" s="72"/>
      <c r="K41216" s="72"/>
    </row>
    <row r="41217" spans="9:11">
      <c r="I41217" s="72"/>
      <c r="J41217" s="72"/>
      <c r="K41217" s="72"/>
    </row>
    <row r="41218" spans="9:11">
      <c r="I41218" s="72"/>
      <c r="J41218" s="72"/>
      <c r="K41218" s="72"/>
    </row>
    <row r="41219" spans="9:11">
      <c r="I41219" s="72"/>
      <c r="J41219" s="72"/>
      <c r="K41219" s="72"/>
    </row>
    <row r="41220" spans="9:11">
      <c r="I41220" s="72"/>
      <c r="J41220" s="72"/>
      <c r="K41220" s="72"/>
    </row>
    <row r="41221" spans="9:11">
      <c r="I41221" s="72"/>
      <c r="J41221" s="72"/>
      <c r="K41221" s="72"/>
    </row>
    <row r="41222" spans="9:11">
      <c r="I41222" s="72"/>
      <c r="J41222" s="72"/>
      <c r="K41222" s="72"/>
    </row>
    <row r="41223" spans="9:11">
      <c r="I41223" s="72"/>
      <c r="J41223" s="72"/>
      <c r="K41223" s="72"/>
    </row>
    <row r="41224" spans="9:11">
      <c r="I41224" s="72"/>
      <c r="J41224" s="72"/>
      <c r="K41224" s="72"/>
    </row>
    <row r="41225" spans="9:11">
      <c r="I41225" s="72"/>
      <c r="J41225" s="72"/>
      <c r="K41225" s="72"/>
    </row>
    <row r="41226" spans="9:11">
      <c r="I41226" s="72"/>
      <c r="J41226" s="72"/>
      <c r="K41226" s="72"/>
    </row>
    <row r="41227" spans="9:11">
      <c r="I41227" s="72"/>
      <c r="J41227" s="72"/>
      <c r="K41227" s="72"/>
    </row>
    <row r="41228" spans="9:11">
      <c r="I41228" s="72"/>
      <c r="J41228" s="72"/>
      <c r="K41228" s="72"/>
    </row>
    <row r="41229" spans="9:11">
      <c r="I41229" s="72"/>
      <c r="J41229" s="72"/>
      <c r="K41229" s="72"/>
    </row>
    <row r="41230" spans="9:11">
      <c r="I41230" s="72"/>
      <c r="J41230" s="72"/>
      <c r="K41230" s="72"/>
    </row>
    <row r="41231" spans="9:11">
      <c r="I41231" s="72"/>
      <c r="J41231" s="72"/>
      <c r="K41231" s="72"/>
    </row>
    <row r="41232" spans="9:11">
      <c r="I41232" s="72"/>
      <c r="J41232" s="72"/>
      <c r="K41232" s="72"/>
    </row>
    <row r="41233" spans="9:11">
      <c r="I41233" s="72"/>
      <c r="J41233" s="72"/>
      <c r="K41233" s="72"/>
    </row>
    <row r="41234" spans="9:11">
      <c r="I41234" s="72"/>
      <c r="J41234" s="72"/>
      <c r="K41234" s="72"/>
    </row>
    <row r="41235" spans="9:11">
      <c r="I41235" s="72"/>
      <c r="J41235" s="72"/>
      <c r="K41235" s="72"/>
    </row>
    <row r="41236" spans="9:11">
      <c r="I41236" s="72"/>
      <c r="J41236" s="72"/>
      <c r="K41236" s="72"/>
    </row>
    <row r="41237" spans="9:11">
      <c r="I41237" s="72"/>
      <c r="J41237" s="72"/>
      <c r="K41237" s="72"/>
    </row>
    <row r="41238" spans="9:11">
      <c r="I41238" s="72"/>
      <c r="J41238" s="72"/>
      <c r="K41238" s="72"/>
    </row>
    <row r="41239" spans="9:11">
      <c r="I41239" s="72"/>
      <c r="J41239" s="72"/>
      <c r="K41239" s="72"/>
    </row>
    <row r="41240" spans="9:11">
      <c r="I41240" s="72"/>
      <c r="J41240" s="72"/>
      <c r="K41240" s="72"/>
    </row>
    <row r="41241" spans="9:11">
      <c r="I41241" s="72"/>
      <c r="J41241" s="72"/>
      <c r="K41241" s="72"/>
    </row>
    <row r="41242" spans="9:11">
      <c r="I41242" s="72"/>
      <c r="J41242" s="72"/>
      <c r="K41242" s="72"/>
    </row>
    <row r="41243" spans="9:11">
      <c r="I41243" s="72"/>
      <c r="J41243" s="72"/>
      <c r="K41243" s="72"/>
    </row>
    <row r="41244" spans="9:11">
      <c r="I41244" s="72"/>
      <c r="J41244" s="72"/>
      <c r="K41244" s="72"/>
    </row>
    <row r="41245" spans="9:11">
      <c r="I41245" s="72"/>
      <c r="J41245" s="72"/>
      <c r="K41245" s="72"/>
    </row>
    <row r="41246" spans="9:11">
      <c r="I41246" s="72"/>
      <c r="J41246" s="72"/>
      <c r="K41246" s="72"/>
    </row>
    <row r="41247" spans="9:11">
      <c r="I41247" s="72"/>
      <c r="J41247" s="72"/>
      <c r="K41247" s="72"/>
    </row>
    <row r="41248" spans="9:11">
      <c r="I41248" s="72"/>
      <c r="J41248" s="72"/>
      <c r="K41248" s="72"/>
    </row>
    <row r="41249" spans="9:11">
      <c r="I41249" s="72"/>
      <c r="J41249" s="72"/>
      <c r="K41249" s="72"/>
    </row>
    <row r="41250" spans="9:11">
      <c r="I41250" s="72"/>
      <c r="J41250" s="72"/>
      <c r="K41250" s="72"/>
    </row>
    <row r="41251" spans="9:11">
      <c r="I41251" s="72"/>
      <c r="J41251" s="72"/>
      <c r="K41251" s="72"/>
    </row>
    <row r="41252" spans="9:11">
      <c r="I41252" s="72"/>
      <c r="J41252" s="72"/>
      <c r="K41252" s="72"/>
    </row>
    <row r="41253" spans="9:11">
      <c r="I41253" s="72"/>
      <c r="J41253" s="72"/>
      <c r="K41253" s="72"/>
    </row>
    <row r="41254" spans="9:11">
      <c r="I41254" s="72"/>
      <c r="J41254" s="72"/>
      <c r="K41254" s="72"/>
    </row>
    <row r="41255" spans="9:11">
      <c r="I41255" s="72"/>
      <c r="J41255" s="72"/>
      <c r="K41255" s="72"/>
    </row>
    <row r="41256" spans="9:11">
      <c r="I41256" s="72"/>
      <c r="J41256" s="72"/>
      <c r="K41256" s="72"/>
    </row>
    <row r="41257" spans="9:11">
      <c r="I41257" s="72"/>
      <c r="J41257" s="72"/>
      <c r="K41257" s="72"/>
    </row>
    <row r="41258" spans="9:11">
      <c r="I41258" s="72"/>
      <c r="J41258" s="72"/>
      <c r="K41258" s="72"/>
    </row>
    <row r="41259" spans="9:11">
      <c r="I41259" s="72"/>
      <c r="J41259" s="72"/>
      <c r="K41259" s="72"/>
    </row>
    <row r="41260" spans="9:11">
      <c r="I41260" s="72"/>
      <c r="J41260" s="72"/>
      <c r="K41260" s="72"/>
    </row>
    <row r="41261" spans="9:11">
      <c r="I41261" s="72"/>
      <c r="J41261" s="72"/>
      <c r="K41261" s="72"/>
    </row>
    <row r="41262" spans="9:11">
      <c r="I41262" s="72"/>
      <c r="J41262" s="72"/>
      <c r="K41262" s="72"/>
    </row>
    <row r="41263" spans="9:11">
      <c r="I41263" s="72"/>
      <c r="J41263" s="72"/>
      <c r="K41263" s="72"/>
    </row>
    <row r="41264" spans="9:11">
      <c r="I41264" s="72"/>
      <c r="J41264" s="72"/>
      <c r="K41264" s="72"/>
    </row>
    <row r="41265" spans="9:11">
      <c r="I41265" s="72"/>
      <c r="J41265" s="72"/>
      <c r="K41265" s="72"/>
    </row>
    <row r="41266" spans="9:11">
      <c r="I41266" s="72"/>
      <c r="J41266" s="72"/>
      <c r="K41266" s="72"/>
    </row>
    <row r="41267" spans="9:11">
      <c r="I41267" s="72"/>
      <c r="J41267" s="72"/>
      <c r="K41267" s="72"/>
    </row>
    <row r="41268" spans="9:11">
      <c r="I41268" s="72"/>
      <c r="J41268" s="72"/>
      <c r="K41268" s="72"/>
    </row>
    <row r="41269" spans="9:11">
      <c r="I41269" s="72"/>
      <c r="J41269" s="72"/>
      <c r="K41269" s="72"/>
    </row>
    <row r="41270" spans="9:11">
      <c r="I41270" s="72"/>
      <c r="J41270" s="72"/>
      <c r="K41270" s="72"/>
    </row>
    <row r="41271" spans="9:11">
      <c r="I41271" s="72"/>
      <c r="J41271" s="72"/>
      <c r="K41271" s="72"/>
    </row>
    <row r="41272" spans="9:11">
      <c r="I41272" s="72"/>
      <c r="J41272" s="72"/>
      <c r="K41272" s="72"/>
    </row>
    <row r="41273" spans="9:11">
      <c r="I41273" s="72"/>
      <c r="J41273" s="72"/>
      <c r="K41273" s="72"/>
    </row>
    <row r="41274" spans="9:11">
      <c r="I41274" s="72"/>
      <c r="J41274" s="72"/>
      <c r="K41274" s="72"/>
    </row>
    <row r="41275" spans="9:11">
      <c r="I41275" s="72"/>
      <c r="J41275" s="72"/>
      <c r="K41275" s="72"/>
    </row>
    <row r="41276" spans="9:11">
      <c r="I41276" s="72"/>
      <c r="J41276" s="72"/>
      <c r="K41276" s="72"/>
    </row>
    <row r="41277" spans="9:11">
      <c r="I41277" s="72"/>
      <c r="J41277" s="72"/>
      <c r="K41277" s="72"/>
    </row>
    <row r="41278" spans="9:11">
      <c r="I41278" s="72"/>
      <c r="J41278" s="72"/>
      <c r="K41278" s="72"/>
    </row>
    <row r="41279" spans="9:11">
      <c r="I41279" s="72"/>
      <c r="J41279" s="72"/>
      <c r="K41279" s="72"/>
    </row>
    <row r="41280" spans="9:11">
      <c r="I41280" s="72"/>
      <c r="J41280" s="72"/>
      <c r="K41280" s="72"/>
    </row>
    <row r="41281" spans="9:11">
      <c r="I41281" s="72"/>
      <c r="J41281" s="72"/>
      <c r="K41281" s="72"/>
    </row>
    <row r="41282" spans="9:11">
      <c r="I41282" s="72"/>
      <c r="J41282" s="72"/>
      <c r="K41282" s="72"/>
    </row>
    <row r="41283" spans="9:11">
      <c r="I41283" s="72"/>
      <c r="J41283" s="72"/>
      <c r="K41283" s="72"/>
    </row>
    <row r="41284" spans="9:11">
      <c r="I41284" s="72"/>
      <c r="J41284" s="72"/>
      <c r="K41284" s="72"/>
    </row>
    <row r="41285" spans="9:11">
      <c r="I41285" s="72"/>
      <c r="J41285" s="72"/>
      <c r="K41285" s="72"/>
    </row>
    <row r="41286" spans="9:11">
      <c r="I41286" s="72"/>
      <c r="J41286" s="72"/>
      <c r="K41286" s="72"/>
    </row>
    <row r="41287" spans="9:11">
      <c r="I41287" s="72"/>
      <c r="J41287" s="72"/>
      <c r="K41287" s="72"/>
    </row>
    <row r="41288" spans="9:11">
      <c r="I41288" s="72"/>
      <c r="J41288" s="72"/>
      <c r="K41288" s="72"/>
    </row>
    <row r="41289" spans="9:11">
      <c r="I41289" s="72"/>
      <c r="J41289" s="72"/>
      <c r="K41289" s="72"/>
    </row>
    <row r="41290" spans="9:11">
      <c r="I41290" s="72"/>
      <c r="J41290" s="72"/>
      <c r="K41290" s="72"/>
    </row>
    <row r="41291" spans="9:11">
      <c r="I41291" s="72"/>
      <c r="J41291" s="72"/>
      <c r="K41291" s="72"/>
    </row>
    <row r="41292" spans="9:11">
      <c r="I41292" s="72"/>
      <c r="J41292" s="72"/>
      <c r="K41292" s="72"/>
    </row>
    <row r="41293" spans="9:11">
      <c r="I41293" s="72"/>
      <c r="J41293" s="72"/>
      <c r="K41293" s="72"/>
    </row>
    <row r="41294" spans="9:11">
      <c r="I41294" s="72"/>
      <c r="J41294" s="72"/>
      <c r="K41294" s="72"/>
    </row>
    <row r="41295" spans="9:11">
      <c r="I41295" s="72"/>
      <c r="J41295" s="72"/>
      <c r="K41295" s="72"/>
    </row>
    <row r="41296" spans="9:11">
      <c r="I41296" s="72"/>
      <c r="J41296" s="72"/>
      <c r="K41296" s="72"/>
    </row>
    <row r="41297" spans="9:11">
      <c r="I41297" s="72"/>
      <c r="J41297" s="72"/>
      <c r="K41297" s="72"/>
    </row>
    <row r="41298" spans="9:11">
      <c r="I41298" s="72"/>
      <c r="J41298" s="72"/>
      <c r="K41298" s="72"/>
    </row>
    <row r="41299" spans="9:11">
      <c r="I41299" s="72"/>
      <c r="J41299" s="72"/>
      <c r="K41299" s="72"/>
    </row>
    <row r="41300" spans="9:11">
      <c r="I41300" s="72"/>
      <c r="J41300" s="72"/>
      <c r="K41300" s="72"/>
    </row>
    <row r="41301" spans="9:11">
      <c r="I41301" s="72"/>
      <c r="J41301" s="72"/>
      <c r="K41301" s="72"/>
    </row>
    <row r="41302" spans="9:11">
      <c r="I41302" s="72"/>
      <c r="J41302" s="72"/>
      <c r="K41302" s="72"/>
    </row>
    <row r="41303" spans="9:11">
      <c r="I41303" s="72"/>
      <c r="J41303" s="72"/>
      <c r="K41303" s="72"/>
    </row>
    <row r="41304" spans="9:11">
      <c r="I41304" s="72"/>
      <c r="J41304" s="72"/>
      <c r="K41304" s="72"/>
    </row>
    <row r="41305" spans="9:11">
      <c r="I41305" s="72"/>
      <c r="J41305" s="72"/>
      <c r="K41305" s="72"/>
    </row>
    <row r="41306" spans="9:11">
      <c r="I41306" s="72"/>
      <c r="J41306" s="72"/>
      <c r="K41306" s="72"/>
    </row>
    <row r="41307" spans="9:11">
      <c r="I41307" s="72"/>
      <c r="J41307" s="72"/>
      <c r="K41307" s="72"/>
    </row>
    <row r="41308" spans="9:11">
      <c r="I41308" s="72"/>
      <c r="J41308" s="72"/>
      <c r="K41308" s="72"/>
    </row>
    <row r="41309" spans="9:11">
      <c r="I41309" s="72"/>
      <c r="J41309" s="72"/>
      <c r="K41309" s="72"/>
    </row>
    <row r="41310" spans="9:11">
      <c r="I41310" s="72"/>
      <c r="J41310" s="72"/>
      <c r="K41310" s="72"/>
    </row>
    <row r="41311" spans="9:11">
      <c r="I41311" s="72"/>
      <c r="J41311" s="72"/>
      <c r="K41311" s="72"/>
    </row>
    <row r="41312" spans="9:11">
      <c r="I41312" s="72"/>
      <c r="J41312" s="72"/>
      <c r="K41312" s="72"/>
    </row>
    <row r="41313" spans="9:11">
      <c r="I41313" s="72"/>
      <c r="J41313" s="72"/>
      <c r="K41313" s="72"/>
    </row>
    <row r="41314" spans="9:11">
      <c r="I41314" s="72"/>
      <c r="J41314" s="72"/>
      <c r="K41314" s="72"/>
    </row>
    <row r="41315" spans="9:11">
      <c r="I41315" s="72"/>
      <c r="J41315" s="72"/>
      <c r="K41315" s="72"/>
    </row>
    <row r="41316" spans="9:11">
      <c r="I41316" s="72"/>
      <c r="J41316" s="72"/>
      <c r="K41316" s="72"/>
    </row>
    <row r="41317" spans="9:11">
      <c r="I41317" s="72"/>
      <c r="J41317" s="72"/>
      <c r="K41317" s="72"/>
    </row>
    <row r="41318" spans="9:11">
      <c r="I41318" s="72"/>
      <c r="J41318" s="72"/>
      <c r="K41318" s="72"/>
    </row>
    <row r="41319" spans="9:11">
      <c r="I41319" s="72"/>
      <c r="J41319" s="72"/>
      <c r="K41319" s="72"/>
    </row>
    <row r="41320" spans="9:11">
      <c r="I41320" s="72"/>
      <c r="J41320" s="72"/>
      <c r="K41320" s="72"/>
    </row>
    <row r="41321" spans="9:11">
      <c r="I41321" s="72"/>
      <c r="J41321" s="72"/>
      <c r="K41321" s="72"/>
    </row>
    <row r="41322" spans="9:11">
      <c r="I41322" s="72"/>
      <c r="J41322" s="72"/>
      <c r="K41322" s="72"/>
    </row>
    <row r="41323" spans="9:11">
      <c r="I41323" s="72"/>
      <c r="J41323" s="72"/>
      <c r="K41323" s="72"/>
    </row>
    <row r="41324" spans="9:11">
      <c r="I41324" s="72"/>
      <c r="J41324" s="72"/>
      <c r="K41324" s="72"/>
    </row>
    <row r="41325" spans="9:11">
      <c r="I41325" s="72"/>
      <c r="J41325" s="72"/>
      <c r="K41325" s="72"/>
    </row>
    <row r="41326" spans="9:11">
      <c r="I41326" s="72"/>
      <c r="J41326" s="72"/>
      <c r="K41326" s="72"/>
    </row>
    <row r="41327" spans="9:11">
      <c r="I41327" s="72"/>
      <c r="J41327" s="72"/>
      <c r="K41327" s="72"/>
    </row>
    <row r="41328" spans="9:11">
      <c r="I41328" s="72"/>
      <c r="J41328" s="72"/>
      <c r="K41328" s="72"/>
    </row>
    <row r="41329" spans="9:11">
      <c r="I41329" s="72"/>
      <c r="J41329" s="72"/>
      <c r="K41329" s="72"/>
    </row>
    <row r="41330" spans="9:11">
      <c r="I41330" s="72"/>
      <c r="J41330" s="72"/>
      <c r="K41330" s="72"/>
    </row>
    <row r="41331" spans="9:11">
      <c r="I41331" s="72"/>
      <c r="J41331" s="72"/>
      <c r="K41331" s="72"/>
    </row>
    <row r="41332" spans="9:11">
      <c r="I41332" s="72"/>
      <c r="J41332" s="72"/>
      <c r="K41332" s="72"/>
    </row>
    <row r="41333" spans="9:11">
      <c r="I41333" s="72"/>
      <c r="J41333" s="72"/>
      <c r="K41333" s="72"/>
    </row>
    <row r="41334" spans="9:11">
      <c r="I41334" s="72"/>
      <c r="J41334" s="72"/>
      <c r="K41334" s="72"/>
    </row>
    <row r="41335" spans="9:11">
      <c r="I41335" s="72"/>
      <c r="J41335" s="72"/>
      <c r="K41335" s="72"/>
    </row>
    <row r="41336" spans="9:11">
      <c r="I41336" s="72"/>
      <c r="J41336" s="72"/>
      <c r="K41336" s="72"/>
    </row>
    <row r="41337" spans="9:11">
      <c r="I41337" s="72"/>
      <c r="J41337" s="72"/>
      <c r="K41337" s="72"/>
    </row>
    <row r="41338" spans="9:11">
      <c r="I41338" s="72"/>
      <c r="J41338" s="72"/>
      <c r="K41338" s="72"/>
    </row>
    <row r="41339" spans="9:11">
      <c r="I41339" s="72"/>
      <c r="J41339" s="72"/>
      <c r="K41339" s="72"/>
    </row>
    <row r="41340" spans="9:11">
      <c r="I41340" s="72"/>
      <c r="J41340" s="72"/>
      <c r="K41340" s="72"/>
    </row>
    <row r="41341" spans="9:11">
      <c r="I41341" s="72"/>
      <c r="J41341" s="72"/>
      <c r="K41341" s="72"/>
    </row>
    <row r="41342" spans="9:11">
      <c r="I41342" s="72"/>
      <c r="J41342" s="72"/>
      <c r="K41342" s="72"/>
    </row>
    <row r="41343" spans="9:11">
      <c r="I41343" s="72"/>
      <c r="J41343" s="72"/>
      <c r="K41343" s="72"/>
    </row>
    <row r="41344" spans="9:11">
      <c r="I41344" s="72"/>
      <c r="J41344" s="72"/>
      <c r="K41344" s="72"/>
    </row>
    <row r="41345" spans="9:11">
      <c r="I41345" s="72"/>
      <c r="J41345" s="72"/>
      <c r="K41345" s="72"/>
    </row>
    <row r="41346" spans="9:11">
      <c r="I41346" s="72"/>
      <c r="J41346" s="72"/>
      <c r="K41346" s="72"/>
    </row>
    <row r="41347" spans="9:11">
      <c r="I41347" s="72"/>
      <c r="J41347" s="72"/>
      <c r="K41347" s="72"/>
    </row>
    <row r="41348" spans="9:11">
      <c r="I41348" s="72"/>
      <c r="J41348" s="72"/>
      <c r="K41348" s="72"/>
    </row>
    <row r="41349" spans="9:11">
      <c r="I41349" s="72"/>
      <c r="J41349" s="72"/>
      <c r="K41349" s="72"/>
    </row>
    <row r="41350" spans="9:11">
      <c r="I41350" s="72"/>
      <c r="J41350" s="72"/>
      <c r="K41350" s="72"/>
    </row>
    <row r="41351" spans="9:11">
      <c r="I41351" s="72"/>
      <c r="J41351" s="72"/>
      <c r="K41351" s="72"/>
    </row>
    <row r="41352" spans="9:11">
      <c r="I41352" s="72"/>
      <c r="J41352" s="72"/>
      <c r="K41352" s="72"/>
    </row>
    <row r="41353" spans="9:11">
      <c r="I41353" s="72"/>
      <c r="J41353" s="72"/>
      <c r="K41353" s="72"/>
    </row>
    <row r="41354" spans="9:11">
      <c r="I41354" s="72"/>
      <c r="J41354" s="72"/>
      <c r="K41354" s="72"/>
    </row>
    <row r="41355" spans="9:11">
      <c r="I41355" s="72"/>
      <c r="J41355" s="72"/>
      <c r="K41355" s="72"/>
    </row>
    <row r="41356" spans="9:11">
      <c r="I41356" s="72"/>
      <c r="J41356" s="72"/>
      <c r="K41356" s="72"/>
    </row>
    <row r="41357" spans="9:11">
      <c r="I41357" s="72"/>
      <c r="J41357" s="72"/>
      <c r="K41357" s="72"/>
    </row>
    <row r="41358" spans="9:11">
      <c r="I41358" s="72"/>
      <c r="J41358" s="72"/>
      <c r="K41358" s="72"/>
    </row>
    <row r="41359" spans="9:11">
      <c r="I41359" s="72"/>
      <c r="J41359" s="72"/>
      <c r="K41359" s="72"/>
    </row>
    <row r="41360" spans="9:11">
      <c r="I41360" s="72"/>
      <c r="J41360" s="72"/>
      <c r="K41360" s="72"/>
    </row>
    <row r="41361" spans="9:11">
      <c r="I41361" s="72"/>
      <c r="J41361" s="72"/>
      <c r="K41361" s="72"/>
    </row>
    <row r="41362" spans="9:11">
      <c r="I41362" s="72"/>
      <c r="J41362" s="72"/>
      <c r="K41362" s="72"/>
    </row>
    <row r="41363" spans="9:11">
      <c r="I41363" s="72"/>
      <c r="J41363" s="72"/>
      <c r="K41363" s="72"/>
    </row>
    <row r="41364" spans="9:11">
      <c r="I41364" s="72"/>
      <c r="J41364" s="72"/>
      <c r="K41364" s="72"/>
    </row>
    <row r="41365" spans="9:11">
      <c r="I41365" s="72"/>
      <c r="J41365" s="72"/>
      <c r="K41365" s="72"/>
    </row>
    <row r="41366" spans="9:11">
      <c r="I41366" s="72"/>
      <c r="J41366" s="72"/>
      <c r="K41366" s="72"/>
    </row>
    <row r="41367" spans="9:11">
      <c r="I41367" s="72"/>
      <c r="J41367" s="72"/>
      <c r="K41367" s="72"/>
    </row>
    <row r="41368" spans="9:11">
      <c r="I41368" s="72"/>
      <c r="J41368" s="72"/>
      <c r="K41368" s="72"/>
    </row>
    <row r="41369" spans="9:11">
      <c r="I41369" s="72"/>
      <c r="J41369" s="72"/>
      <c r="K41369" s="72"/>
    </row>
    <row r="41370" spans="9:11">
      <c r="I41370" s="72"/>
      <c r="J41370" s="72"/>
      <c r="K41370" s="72"/>
    </row>
    <row r="41371" spans="9:11">
      <c r="I41371" s="72"/>
      <c r="J41371" s="72"/>
      <c r="K41371" s="72"/>
    </row>
    <row r="41372" spans="9:11">
      <c r="I41372" s="72"/>
      <c r="J41372" s="72"/>
      <c r="K41372" s="72"/>
    </row>
    <row r="41373" spans="9:11">
      <c r="I41373" s="72"/>
      <c r="J41373" s="72"/>
      <c r="K41373" s="72"/>
    </row>
    <row r="41374" spans="9:11">
      <c r="I41374" s="72"/>
      <c r="J41374" s="72"/>
      <c r="K41374" s="72"/>
    </row>
    <row r="41375" spans="9:11">
      <c r="I41375" s="72"/>
      <c r="J41375" s="72"/>
      <c r="K41375" s="72"/>
    </row>
    <row r="41376" spans="9:11">
      <c r="I41376" s="72"/>
      <c r="J41376" s="72"/>
      <c r="K41376" s="72"/>
    </row>
    <row r="41377" spans="9:11">
      <c r="I41377" s="72"/>
      <c r="J41377" s="72"/>
      <c r="K41377" s="72"/>
    </row>
    <row r="41378" spans="9:11">
      <c r="I41378" s="72"/>
      <c r="J41378" s="72"/>
      <c r="K41378" s="72"/>
    </row>
    <row r="41379" spans="9:11">
      <c r="I41379" s="72"/>
      <c r="J41379" s="72"/>
      <c r="K41379" s="72"/>
    </row>
    <row r="41380" spans="9:11">
      <c r="I41380" s="72"/>
      <c r="J41380" s="72"/>
      <c r="K41380" s="72"/>
    </row>
    <row r="41381" spans="9:11">
      <c r="I41381" s="72"/>
      <c r="J41381" s="72"/>
      <c r="K41381" s="72"/>
    </row>
    <row r="41382" spans="9:11">
      <c r="I41382" s="72"/>
      <c r="J41382" s="72"/>
      <c r="K41382" s="72"/>
    </row>
    <row r="41383" spans="9:11">
      <c r="I41383" s="72"/>
      <c r="J41383" s="72"/>
      <c r="K41383" s="72"/>
    </row>
    <row r="41384" spans="9:11">
      <c r="I41384" s="72"/>
      <c r="J41384" s="72"/>
      <c r="K41384" s="72"/>
    </row>
    <row r="41385" spans="9:11">
      <c r="I41385" s="72"/>
      <c r="J41385" s="72"/>
      <c r="K41385" s="72"/>
    </row>
    <row r="41386" spans="9:11">
      <c r="I41386" s="72"/>
      <c r="J41386" s="72"/>
      <c r="K41386" s="72"/>
    </row>
    <row r="41387" spans="9:11">
      <c r="I41387" s="72"/>
      <c r="J41387" s="72"/>
      <c r="K41387" s="72"/>
    </row>
    <row r="41388" spans="9:11">
      <c r="I41388" s="72"/>
      <c r="J41388" s="72"/>
      <c r="K41388" s="72"/>
    </row>
    <row r="41389" spans="9:11">
      <c r="I41389" s="72"/>
      <c r="J41389" s="72"/>
      <c r="K41389" s="72"/>
    </row>
    <row r="41390" spans="9:11">
      <c r="I41390" s="72"/>
      <c r="J41390" s="72"/>
      <c r="K41390" s="72"/>
    </row>
    <row r="41391" spans="9:11">
      <c r="I41391" s="72"/>
      <c r="J41391" s="72"/>
      <c r="K41391" s="72"/>
    </row>
    <row r="41392" spans="9:11">
      <c r="I41392" s="72"/>
      <c r="J41392" s="72"/>
      <c r="K41392" s="72"/>
    </row>
    <row r="41393" spans="9:11">
      <c r="I41393" s="72"/>
      <c r="J41393" s="72"/>
      <c r="K41393" s="72"/>
    </row>
    <row r="41394" spans="9:11">
      <c r="I41394" s="72"/>
      <c r="J41394" s="72"/>
      <c r="K41394" s="72"/>
    </row>
    <row r="41395" spans="9:11">
      <c r="I41395" s="72"/>
      <c r="J41395" s="72"/>
      <c r="K41395" s="72"/>
    </row>
    <row r="41396" spans="9:11">
      <c r="I41396" s="72"/>
      <c r="J41396" s="72"/>
      <c r="K41396" s="72"/>
    </row>
    <row r="41397" spans="9:11">
      <c r="I41397" s="72"/>
      <c r="J41397" s="72"/>
      <c r="K41397" s="72"/>
    </row>
    <row r="41398" spans="9:11">
      <c r="I41398" s="72"/>
      <c r="J41398" s="72"/>
      <c r="K41398" s="72"/>
    </row>
    <row r="41399" spans="9:11">
      <c r="I41399" s="72"/>
      <c r="J41399" s="72"/>
      <c r="K41399" s="72"/>
    </row>
    <row r="41400" spans="9:11">
      <c r="I41400" s="72"/>
      <c r="J41400" s="72"/>
      <c r="K41400" s="72"/>
    </row>
    <row r="41401" spans="9:11">
      <c r="I41401" s="72"/>
      <c r="J41401" s="72"/>
      <c r="K41401" s="72"/>
    </row>
    <row r="41402" spans="9:11">
      <c r="I41402" s="72"/>
      <c r="J41402" s="72"/>
      <c r="K41402" s="72"/>
    </row>
    <row r="41403" spans="9:11">
      <c r="I41403" s="72"/>
      <c r="J41403" s="72"/>
      <c r="K41403" s="72"/>
    </row>
    <row r="41404" spans="9:11">
      <c r="I41404" s="72"/>
      <c r="J41404" s="72"/>
      <c r="K41404" s="72"/>
    </row>
    <row r="41405" spans="9:11">
      <c r="I41405" s="72"/>
      <c r="J41405" s="72"/>
      <c r="K41405" s="72"/>
    </row>
    <row r="41406" spans="9:11">
      <c r="I41406" s="72"/>
      <c r="J41406" s="72"/>
      <c r="K41406" s="72"/>
    </row>
    <row r="41407" spans="9:11">
      <c r="I41407" s="72"/>
      <c r="J41407" s="72"/>
      <c r="K41407" s="72"/>
    </row>
    <row r="41408" spans="9:11">
      <c r="I41408" s="72"/>
      <c r="J41408" s="72"/>
      <c r="K41408" s="72"/>
    </row>
    <row r="41409" spans="9:11">
      <c r="I41409" s="72"/>
      <c r="J41409" s="72"/>
      <c r="K41409" s="72"/>
    </row>
    <row r="41410" spans="9:11">
      <c r="I41410" s="72"/>
      <c r="J41410" s="72"/>
      <c r="K41410" s="72"/>
    </row>
    <row r="41411" spans="9:11">
      <c r="I41411" s="72"/>
      <c r="J41411" s="72"/>
      <c r="K41411" s="72"/>
    </row>
    <row r="41412" spans="9:11">
      <c r="I41412" s="72"/>
      <c r="J41412" s="72"/>
      <c r="K41412" s="72"/>
    </row>
    <row r="41413" spans="9:11">
      <c r="I41413" s="72"/>
      <c r="J41413" s="72"/>
      <c r="K41413" s="72"/>
    </row>
    <row r="41414" spans="9:11">
      <c r="I41414" s="72"/>
      <c r="J41414" s="72"/>
      <c r="K41414" s="72"/>
    </row>
    <row r="41415" spans="9:11">
      <c r="I41415" s="72"/>
      <c r="J41415" s="72"/>
      <c r="K41415" s="72"/>
    </row>
    <row r="41416" spans="9:11">
      <c r="I41416" s="72"/>
      <c r="J41416" s="72"/>
      <c r="K41416" s="72"/>
    </row>
    <row r="41417" spans="9:11">
      <c r="I41417" s="72"/>
      <c r="J41417" s="72"/>
      <c r="K41417" s="72"/>
    </row>
    <row r="41418" spans="9:11">
      <c r="I41418" s="72"/>
      <c r="J41418" s="72"/>
      <c r="K41418" s="72"/>
    </row>
    <row r="41419" spans="9:11">
      <c r="I41419" s="72"/>
      <c r="J41419" s="72"/>
      <c r="K41419" s="72"/>
    </row>
    <row r="41420" spans="9:11">
      <c r="I41420" s="72"/>
      <c r="J41420" s="72"/>
      <c r="K41420" s="72"/>
    </row>
    <row r="41421" spans="9:11">
      <c r="I41421" s="72"/>
      <c r="J41421" s="72"/>
      <c r="K41421" s="72"/>
    </row>
    <row r="41422" spans="9:11">
      <c r="I41422" s="72"/>
      <c r="J41422" s="72"/>
      <c r="K41422" s="72"/>
    </row>
    <row r="41423" spans="9:11">
      <c r="I41423" s="72"/>
      <c r="J41423" s="72"/>
      <c r="K41423" s="72"/>
    </row>
    <row r="41424" spans="9:11">
      <c r="I41424" s="72"/>
      <c r="J41424" s="72"/>
      <c r="K41424" s="72"/>
    </row>
    <row r="41425" spans="9:11">
      <c r="I41425" s="72"/>
      <c r="J41425" s="72"/>
      <c r="K41425" s="72"/>
    </row>
    <row r="41426" spans="9:11">
      <c r="I41426" s="72"/>
      <c r="J41426" s="72"/>
      <c r="K41426" s="72"/>
    </row>
    <row r="41427" spans="9:11">
      <c r="I41427" s="72"/>
      <c r="J41427" s="72"/>
      <c r="K41427" s="72"/>
    </row>
    <row r="41428" spans="9:11">
      <c r="I41428" s="72"/>
      <c r="J41428" s="72"/>
      <c r="K41428" s="72"/>
    </row>
    <row r="41429" spans="9:11">
      <c r="I41429" s="72"/>
      <c r="J41429" s="72"/>
      <c r="K41429" s="72"/>
    </row>
    <row r="41430" spans="9:11">
      <c r="I41430" s="72"/>
      <c r="J41430" s="72"/>
      <c r="K41430" s="72"/>
    </row>
    <row r="41431" spans="9:11">
      <c r="I41431" s="72"/>
      <c r="J41431" s="72"/>
      <c r="K41431" s="72"/>
    </row>
    <row r="41432" spans="9:11">
      <c r="I41432" s="72"/>
      <c r="J41432" s="72"/>
      <c r="K41432" s="72"/>
    </row>
    <row r="41433" spans="9:11">
      <c r="I41433" s="72"/>
      <c r="J41433" s="72"/>
      <c r="K41433" s="72"/>
    </row>
    <row r="41434" spans="9:11">
      <c r="I41434" s="72"/>
      <c r="J41434" s="72"/>
      <c r="K41434" s="72"/>
    </row>
    <row r="41435" spans="9:11">
      <c r="I41435" s="72"/>
      <c r="J41435" s="72"/>
      <c r="K41435" s="72"/>
    </row>
    <row r="41436" spans="9:11">
      <c r="I41436" s="72"/>
      <c r="J41436" s="72"/>
      <c r="K41436" s="72"/>
    </row>
    <row r="41437" spans="9:11">
      <c r="I41437" s="72"/>
      <c r="J41437" s="72"/>
      <c r="K41437" s="72"/>
    </row>
    <row r="41438" spans="9:11">
      <c r="I41438" s="72"/>
      <c r="J41438" s="72"/>
      <c r="K41438" s="72"/>
    </row>
    <row r="41439" spans="9:11">
      <c r="I41439" s="72"/>
      <c r="J41439" s="72"/>
      <c r="K41439" s="72"/>
    </row>
    <row r="41440" spans="9:11">
      <c r="I41440" s="72"/>
      <c r="J41440" s="72"/>
      <c r="K41440" s="72"/>
    </row>
    <row r="41441" spans="9:11">
      <c r="I41441" s="72"/>
      <c r="J41441" s="72"/>
      <c r="K41441" s="72"/>
    </row>
    <row r="41442" spans="9:11">
      <c r="I41442" s="72"/>
      <c r="J41442" s="72"/>
      <c r="K41442" s="72"/>
    </row>
    <row r="41443" spans="9:11">
      <c r="I41443" s="72"/>
      <c r="J41443" s="72"/>
      <c r="K41443" s="72"/>
    </row>
    <row r="41444" spans="9:11">
      <c r="I41444" s="72"/>
      <c r="J41444" s="72"/>
      <c r="K41444" s="72"/>
    </row>
    <row r="41445" spans="9:11">
      <c r="I41445" s="72"/>
      <c r="J41445" s="72"/>
      <c r="K41445" s="72"/>
    </row>
    <row r="41446" spans="9:11">
      <c r="I41446" s="72"/>
      <c r="J41446" s="72"/>
      <c r="K41446" s="72"/>
    </row>
    <row r="41447" spans="9:11">
      <c r="I41447" s="72"/>
      <c r="J41447" s="72"/>
      <c r="K41447" s="72"/>
    </row>
    <row r="41448" spans="9:11">
      <c r="I41448" s="72"/>
      <c r="J41448" s="72"/>
      <c r="K41448" s="72"/>
    </row>
    <row r="41449" spans="9:11">
      <c r="I41449" s="72"/>
      <c r="J41449" s="72"/>
      <c r="K41449" s="72"/>
    </row>
    <row r="41450" spans="9:11">
      <c r="I41450" s="72"/>
      <c r="J41450" s="72"/>
      <c r="K41450" s="72"/>
    </row>
    <row r="41451" spans="9:11">
      <c r="I41451" s="72"/>
      <c r="J41451" s="72"/>
      <c r="K41451" s="72"/>
    </row>
    <row r="41452" spans="9:11">
      <c r="I41452" s="72"/>
      <c r="J41452" s="72"/>
      <c r="K41452" s="72"/>
    </row>
    <row r="41453" spans="9:11">
      <c r="I41453" s="72"/>
      <c r="J41453" s="72"/>
      <c r="K41453" s="72"/>
    </row>
    <row r="41454" spans="9:11">
      <c r="I41454" s="72"/>
      <c r="J41454" s="72"/>
      <c r="K41454" s="72"/>
    </row>
    <row r="41455" spans="9:11">
      <c r="I41455" s="72"/>
      <c r="J41455" s="72"/>
      <c r="K41455" s="72"/>
    </row>
    <row r="41456" spans="9:11">
      <c r="I41456" s="72"/>
      <c r="J41456" s="72"/>
      <c r="K41456" s="72"/>
    </row>
    <row r="41457" spans="9:11">
      <c r="I41457" s="72"/>
      <c r="J41457" s="72"/>
      <c r="K41457" s="72"/>
    </row>
    <row r="41458" spans="9:11">
      <c r="I41458" s="72"/>
      <c r="J41458" s="72"/>
      <c r="K41458" s="72"/>
    </row>
    <row r="41459" spans="9:11">
      <c r="I41459" s="72"/>
      <c r="J41459" s="72"/>
      <c r="K41459" s="72"/>
    </row>
    <row r="41460" spans="9:11">
      <c r="I41460" s="72"/>
      <c r="J41460" s="72"/>
      <c r="K41460" s="72"/>
    </row>
    <row r="41461" spans="9:11">
      <c r="I41461" s="72"/>
      <c r="J41461" s="72"/>
      <c r="K41461" s="72"/>
    </row>
    <row r="41462" spans="9:11">
      <c r="I41462" s="72"/>
      <c r="J41462" s="72"/>
      <c r="K41462" s="72"/>
    </row>
    <row r="41463" spans="9:11">
      <c r="I41463" s="72"/>
      <c r="J41463" s="72"/>
      <c r="K41463" s="72"/>
    </row>
    <row r="41464" spans="9:11">
      <c r="I41464" s="72"/>
      <c r="J41464" s="72"/>
      <c r="K41464" s="72"/>
    </row>
    <row r="41465" spans="9:11">
      <c r="I41465" s="72"/>
      <c r="J41465" s="72"/>
      <c r="K41465" s="72"/>
    </row>
    <row r="41466" spans="9:11">
      <c r="I41466" s="72"/>
      <c r="J41466" s="72"/>
      <c r="K41466" s="72"/>
    </row>
    <row r="41467" spans="9:11">
      <c r="I41467" s="72"/>
      <c r="J41467" s="72"/>
      <c r="K41467" s="72"/>
    </row>
    <row r="41468" spans="9:11">
      <c r="I41468" s="72"/>
      <c r="J41468" s="72"/>
      <c r="K41468" s="72"/>
    </row>
    <row r="41469" spans="9:11">
      <c r="I41469" s="72"/>
      <c r="J41469" s="72"/>
      <c r="K41469" s="72"/>
    </row>
    <row r="41470" spans="9:11">
      <c r="I41470" s="72"/>
      <c r="J41470" s="72"/>
      <c r="K41470" s="72"/>
    </row>
    <row r="41471" spans="9:11">
      <c r="I41471" s="72"/>
      <c r="J41471" s="72"/>
      <c r="K41471" s="72"/>
    </row>
    <row r="41472" spans="9:11">
      <c r="I41472" s="72"/>
      <c r="J41472" s="72"/>
      <c r="K41472" s="72"/>
    </row>
    <row r="41473" spans="9:11">
      <c r="I41473" s="72"/>
      <c r="J41473" s="72"/>
      <c r="K41473" s="72"/>
    </row>
    <row r="41474" spans="9:11">
      <c r="I41474" s="72"/>
      <c r="J41474" s="72"/>
      <c r="K41474" s="72"/>
    </row>
    <row r="41475" spans="9:11">
      <c r="I41475" s="72"/>
      <c r="J41475" s="72"/>
      <c r="K41475" s="72"/>
    </row>
    <row r="41476" spans="9:11">
      <c r="I41476" s="72"/>
      <c r="J41476" s="72"/>
      <c r="K41476" s="72"/>
    </row>
    <row r="41477" spans="9:11">
      <c r="I41477" s="72"/>
      <c r="J41477" s="72"/>
      <c r="K41477" s="72"/>
    </row>
    <row r="41478" spans="9:11">
      <c r="I41478" s="72"/>
      <c r="J41478" s="72"/>
      <c r="K41478" s="72"/>
    </row>
    <row r="41479" spans="9:11">
      <c r="I41479" s="72"/>
      <c r="J41479" s="72"/>
      <c r="K41479" s="72"/>
    </row>
    <row r="41480" spans="9:11">
      <c r="I41480" s="72"/>
      <c r="J41480" s="72"/>
      <c r="K41480" s="72"/>
    </row>
    <row r="41481" spans="9:11">
      <c r="I41481" s="72"/>
      <c r="J41481" s="72"/>
      <c r="K41481" s="72"/>
    </row>
    <row r="41482" spans="9:11">
      <c r="I41482" s="72"/>
      <c r="J41482" s="72"/>
      <c r="K41482" s="72"/>
    </row>
    <row r="41483" spans="9:11">
      <c r="I41483" s="72"/>
      <c r="J41483" s="72"/>
      <c r="K41483" s="72"/>
    </row>
    <row r="41484" spans="9:11">
      <c r="I41484" s="72"/>
      <c r="J41484" s="72"/>
      <c r="K41484" s="72"/>
    </row>
    <row r="41485" spans="9:11">
      <c r="I41485" s="72"/>
      <c r="J41485" s="72"/>
      <c r="K41485" s="72"/>
    </row>
    <row r="41486" spans="9:11">
      <c r="I41486" s="72"/>
      <c r="J41486" s="72"/>
      <c r="K41486" s="72"/>
    </row>
    <row r="41487" spans="9:11">
      <c r="I41487" s="72"/>
      <c r="J41487" s="72"/>
      <c r="K41487" s="72"/>
    </row>
    <row r="41488" spans="9:11">
      <c r="I41488" s="72"/>
      <c r="J41488" s="72"/>
      <c r="K41488" s="72"/>
    </row>
    <row r="41489" spans="9:11">
      <c r="I41489" s="72"/>
      <c r="J41489" s="72"/>
      <c r="K41489" s="72"/>
    </row>
    <row r="41490" spans="9:11">
      <c r="I41490" s="72"/>
      <c r="J41490" s="72"/>
      <c r="K41490" s="72"/>
    </row>
    <row r="41491" spans="9:11">
      <c r="I41491" s="72"/>
      <c r="J41491" s="72"/>
      <c r="K41491" s="72"/>
    </row>
    <row r="41492" spans="9:11">
      <c r="I41492" s="72"/>
      <c r="J41492" s="72"/>
      <c r="K41492" s="72"/>
    </row>
    <row r="41493" spans="9:11">
      <c r="I41493" s="72"/>
      <c r="J41493" s="72"/>
      <c r="K41493" s="72"/>
    </row>
    <row r="41494" spans="9:11">
      <c r="I41494" s="72"/>
      <c r="J41494" s="72"/>
      <c r="K41494" s="72"/>
    </row>
    <row r="41495" spans="9:11">
      <c r="I41495" s="72"/>
      <c r="J41495" s="72"/>
      <c r="K41495" s="72"/>
    </row>
    <row r="41496" spans="9:11">
      <c r="I41496" s="72"/>
      <c r="J41496" s="72"/>
      <c r="K41496" s="72"/>
    </row>
    <row r="41497" spans="9:11">
      <c r="I41497" s="72"/>
      <c r="J41497" s="72"/>
      <c r="K41497" s="72"/>
    </row>
    <row r="41498" spans="9:11">
      <c r="I41498" s="72"/>
      <c r="J41498" s="72"/>
      <c r="K41498" s="72"/>
    </row>
    <row r="41499" spans="9:11">
      <c r="I41499" s="72"/>
      <c r="J41499" s="72"/>
      <c r="K41499" s="72"/>
    </row>
    <row r="41500" spans="9:11">
      <c r="I41500" s="72"/>
      <c r="J41500" s="72"/>
      <c r="K41500" s="72"/>
    </row>
    <row r="41501" spans="9:11">
      <c r="I41501" s="72"/>
      <c r="J41501" s="72"/>
      <c r="K41501" s="72"/>
    </row>
    <row r="41502" spans="9:11">
      <c r="I41502" s="72"/>
      <c r="J41502" s="72"/>
      <c r="K41502" s="72"/>
    </row>
    <row r="41503" spans="9:11">
      <c r="I41503" s="72"/>
      <c r="J41503" s="72"/>
      <c r="K41503" s="72"/>
    </row>
    <row r="41504" spans="9:11">
      <c r="I41504" s="72"/>
      <c r="J41504" s="72"/>
      <c r="K41504" s="72"/>
    </row>
    <row r="41505" spans="9:11">
      <c r="I41505" s="72"/>
      <c r="J41505" s="72"/>
      <c r="K41505" s="72"/>
    </row>
    <row r="41506" spans="9:11">
      <c r="I41506" s="72"/>
      <c r="J41506" s="72"/>
      <c r="K41506" s="72"/>
    </row>
    <row r="41507" spans="9:11">
      <c r="I41507" s="72"/>
      <c r="J41507" s="72"/>
      <c r="K41507" s="72"/>
    </row>
    <row r="41508" spans="9:11">
      <c r="I41508" s="72"/>
      <c r="J41508" s="72"/>
      <c r="K41508" s="72"/>
    </row>
    <row r="41509" spans="9:11">
      <c r="I41509" s="72"/>
      <c r="J41509" s="72"/>
      <c r="K41509" s="72"/>
    </row>
    <row r="41510" spans="9:11">
      <c r="I41510" s="72"/>
      <c r="J41510" s="72"/>
      <c r="K41510" s="72"/>
    </row>
    <row r="41511" spans="9:11">
      <c r="I41511" s="72"/>
      <c r="J41511" s="72"/>
      <c r="K41511" s="72"/>
    </row>
    <row r="41512" spans="9:11">
      <c r="I41512" s="72"/>
      <c r="J41512" s="72"/>
      <c r="K41512" s="72"/>
    </row>
    <row r="41513" spans="9:11">
      <c r="I41513" s="72"/>
      <c r="J41513" s="72"/>
      <c r="K41513" s="72"/>
    </row>
    <row r="41514" spans="9:11">
      <c r="I41514" s="72"/>
      <c r="J41514" s="72"/>
      <c r="K41514" s="72"/>
    </row>
    <row r="41515" spans="9:11">
      <c r="I41515" s="72"/>
      <c r="J41515" s="72"/>
      <c r="K41515" s="72"/>
    </row>
    <row r="41516" spans="9:11">
      <c r="I41516" s="72"/>
      <c r="J41516" s="72"/>
      <c r="K41516" s="72"/>
    </row>
    <row r="41517" spans="9:11">
      <c r="I41517" s="72"/>
      <c r="J41517" s="72"/>
      <c r="K41517" s="72"/>
    </row>
    <row r="41518" spans="9:11">
      <c r="I41518" s="72"/>
      <c r="J41518" s="72"/>
      <c r="K41518" s="72"/>
    </row>
    <row r="41519" spans="9:11">
      <c r="I41519" s="72"/>
      <c r="J41519" s="72"/>
      <c r="K41519" s="72"/>
    </row>
    <row r="41520" spans="9:11">
      <c r="I41520" s="72"/>
      <c r="J41520" s="72"/>
      <c r="K41520" s="72"/>
    </row>
    <row r="41521" spans="9:11">
      <c r="I41521" s="72"/>
      <c r="J41521" s="72"/>
      <c r="K41521" s="72"/>
    </row>
    <row r="41522" spans="9:11">
      <c r="I41522" s="72"/>
      <c r="J41522" s="72"/>
      <c r="K41522" s="72"/>
    </row>
    <row r="41523" spans="9:11">
      <c r="I41523" s="72"/>
      <c r="J41523" s="72"/>
      <c r="K41523" s="72"/>
    </row>
    <row r="41524" spans="9:11">
      <c r="I41524" s="72"/>
      <c r="J41524" s="72"/>
      <c r="K41524" s="72"/>
    </row>
    <row r="41525" spans="9:11">
      <c r="I41525" s="72"/>
      <c r="J41525" s="72"/>
      <c r="K41525" s="72"/>
    </row>
    <row r="41526" spans="9:11">
      <c r="I41526" s="72"/>
      <c r="J41526" s="72"/>
      <c r="K41526" s="72"/>
    </row>
    <row r="41527" spans="9:11">
      <c r="I41527" s="72"/>
      <c r="J41527" s="72"/>
      <c r="K41527" s="72"/>
    </row>
    <row r="41528" spans="9:11">
      <c r="I41528" s="72"/>
      <c r="J41528" s="72"/>
      <c r="K41528" s="72"/>
    </row>
    <row r="41529" spans="9:11">
      <c r="I41529" s="72"/>
      <c r="J41529" s="72"/>
      <c r="K41529" s="72"/>
    </row>
    <row r="41530" spans="9:11">
      <c r="I41530" s="72"/>
      <c r="J41530" s="72"/>
      <c r="K41530" s="72"/>
    </row>
    <row r="41531" spans="9:11">
      <c r="I41531" s="72"/>
      <c r="J41531" s="72"/>
      <c r="K41531" s="72"/>
    </row>
    <row r="41532" spans="9:11">
      <c r="I41532" s="72"/>
      <c r="J41532" s="72"/>
      <c r="K41532" s="72"/>
    </row>
    <row r="41533" spans="9:11">
      <c r="I41533" s="72"/>
      <c r="J41533" s="72"/>
      <c r="K41533" s="72"/>
    </row>
    <row r="41534" spans="9:11">
      <c r="I41534" s="72"/>
      <c r="J41534" s="72"/>
      <c r="K41534" s="72"/>
    </row>
    <row r="41535" spans="9:11">
      <c r="I41535" s="72"/>
      <c r="J41535" s="72"/>
      <c r="K41535" s="72"/>
    </row>
    <row r="41536" spans="9:11">
      <c r="I41536" s="72"/>
      <c r="J41536" s="72"/>
      <c r="K41536" s="72"/>
    </row>
    <row r="41537" spans="9:11">
      <c r="I41537" s="72"/>
      <c r="J41537" s="72"/>
      <c r="K41537" s="72"/>
    </row>
    <row r="41538" spans="9:11">
      <c r="I41538" s="72"/>
      <c r="J41538" s="72"/>
      <c r="K41538" s="72"/>
    </row>
    <row r="41539" spans="9:11">
      <c r="I41539" s="72"/>
      <c r="J41539" s="72"/>
      <c r="K41539" s="72"/>
    </row>
    <row r="41540" spans="9:11">
      <c r="I41540" s="72"/>
      <c r="J41540" s="72"/>
      <c r="K41540" s="72"/>
    </row>
    <row r="41541" spans="9:11">
      <c r="I41541" s="72"/>
      <c r="J41541" s="72"/>
      <c r="K41541" s="72"/>
    </row>
    <row r="41542" spans="9:11">
      <c r="I41542" s="72"/>
      <c r="J41542" s="72"/>
      <c r="K41542" s="72"/>
    </row>
    <row r="41543" spans="9:11">
      <c r="I41543" s="72"/>
      <c r="J41543" s="72"/>
      <c r="K41543" s="72"/>
    </row>
    <row r="41544" spans="9:11">
      <c r="I41544" s="72"/>
      <c r="J41544" s="72"/>
      <c r="K41544" s="72"/>
    </row>
    <row r="41545" spans="9:11">
      <c r="I41545" s="72"/>
      <c r="J41545" s="72"/>
      <c r="K41545" s="72"/>
    </row>
    <row r="41546" spans="9:11">
      <c r="I41546" s="72"/>
      <c r="J41546" s="72"/>
      <c r="K41546" s="72"/>
    </row>
    <row r="41547" spans="9:11">
      <c r="I41547" s="72"/>
      <c r="J41547" s="72"/>
      <c r="K41547" s="72"/>
    </row>
    <row r="41548" spans="9:11">
      <c r="I41548" s="72"/>
      <c r="J41548" s="72"/>
      <c r="K41548" s="72"/>
    </row>
    <row r="41549" spans="9:11">
      <c r="I41549" s="72"/>
      <c r="J41549" s="72"/>
      <c r="K41549" s="72"/>
    </row>
    <row r="41550" spans="9:11">
      <c r="I41550" s="72"/>
      <c r="J41550" s="72"/>
      <c r="K41550" s="72"/>
    </row>
    <row r="41551" spans="9:11">
      <c r="I41551" s="72"/>
      <c r="J41551" s="72"/>
      <c r="K41551" s="72"/>
    </row>
    <row r="41552" spans="9:11">
      <c r="I41552" s="72"/>
      <c r="J41552" s="72"/>
      <c r="K41552" s="72"/>
    </row>
    <row r="41553" spans="9:11">
      <c r="I41553" s="72"/>
      <c r="J41553" s="72"/>
      <c r="K41553" s="72"/>
    </row>
    <row r="41554" spans="9:11">
      <c r="I41554" s="72"/>
      <c r="J41554" s="72"/>
      <c r="K41554" s="72"/>
    </row>
    <row r="41555" spans="9:11">
      <c r="I41555" s="72"/>
      <c r="J41555" s="72"/>
      <c r="K41555" s="72"/>
    </row>
    <row r="41556" spans="9:11">
      <c r="I41556" s="72"/>
      <c r="J41556" s="72"/>
      <c r="K41556" s="72"/>
    </row>
    <row r="41557" spans="9:11">
      <c r="I41557" s="72"/>
      <c r="J41557" s="72"/>
      <c r="K41557" s="72"/>
    </row>
    <row r="41558" spans="9:11">
      <c r="I41558" s="72"/>
      <c r="J41558" s="72"/>
      <c r="K41558" s="72"/>
    </row>
    <row r="41559" spans="9:11">
      <c r="I41559" s="72"/>
      <c r="J41559" s="72"/>
      <c r="K41559" s="72"/>
    </row>
    <row r="41560" spans="9:11">
      <c r="I41560" s="72"/>
      <c r="J41560" s="72"/>
      <c r="K41560" s="72"/>
    </row>
    <row r="41561" spans="9:11">
      <c r="I41561" s="72"/>
      <c r="J41561" s="72"/>
      <c r="K41561" s="72"/>
    </row>
    <row r="41562" spans="9:11">
      <c r="I41562" s="72"/>
      <c r="J41562" s="72"/>
      <c r="K41562" s="72"/>
    </row>
    <row r="41563" spans="9:11">
      <c r="I41563" s="72"/>
      <c r="J41563" s="72"/>
      <c r="K41563" s="72"/>
    </row>
    <row r="41564" spans="9:11">
      <c r="I41564" s="72"/>
      <c r="J41564" s="72"/>
      <c r="K41564" s="72"/>
    </row>
    <row r="41565" spans="9:11">
      <c r="I41565" s="72"/>
      <c r="J41565" s="72"/>
      <c r="K41565" s="72"/>
    </row>
    <row r="41566" spans="9:11">
      <c r="I41566" s="72"/>
      <c r="J41566" s="72"/>
      <c r="K41566" s="72"/>
    </row>
    <row r="41567" spans="9:11">
      <c r="I41567" s="72"/>
      <c r="J41567" s="72"/>
      <c r="K41567" s="72"/>
    </row>
    <row r="41568" spans="9:11">
      <c r="I41568" s="72"/>
      <c r="J41568" s="72"/>
      <c r="K41568" s="72"/>
    </row>
    <row r="41569" spans="9:11">
      <c r="I41569" s="72"/>
      <c r="J41569" s="72"/>
      <c r="K41569" s="72"/>
    </row>
    <row r="41570" spans="9:11">
      <c r="I41570" s="72"/>
      <c r="J41570" s="72"/>
      <c r="K41570" s="72"/>
    </row>
    <row r="41571" spans="9:11">
      <c r="I41571" s="72"/>
      <c r="J41571" s="72"/>
      <c r="K41571" s="72"/>
    </row>
    <row r="41572" spans="9:11">
      <c r="I41572" s="72"/>
      <c r="J41572" s="72"/>
      <c r="K41572" s="72"/>
    </row>
    <row r="41573" spans="9:11">
      <c r="I41573" s="72"/>
      <c r="J41573" s="72"/>
      <c r="K41573" s="72"/>
    </row>
    <row r="41574" spans="9:11">
      <c r="I41574" s="72"/>
      <c r="J41574" s="72"/>
      <c r="K41574" s="72"/>
    </row>
    <row r="41575" spans="9:11">
      <c r="I41575" s="72"/>
      <c r="J41575" s="72"/>
      <c r="K41575" s="72"/>
    </row>
    <row r="41576" spans="9:11">
      <c r="I41576" s="72"/>
      <c r="J41576" s="72"/>
      <c r="K41576" s="72"/>
    </row>
    <row r="41577" spans="9:11">
      <c r="I41577" s="72"/>
      <c r="J41577" s="72"/>
      <c r="K41577" s="72"/>
    </row>
    <row r="41578" spans="9:11">
      <c r="I41578" s="72"/>
      <c r="J41578" s="72"/>
      <c r="K41578" s="72"/>
    </row>
    <row r="41579" spans="9:11">
      <c r="I41579" s="72"/>
      <c r="J41579" s="72"/>
      <c r="K41579" s="72"/>
    </row>
    <row r="41580" spans="9:11">
      <c r="I41580" s="72"/>
      <c r="J41580" s="72"/>
      <c r="K41580" s="72"/>
    </row>
    <row r="41581" spans="9:11">
      <c r="I41581" s="72"/>
      <c r="J41581" s="72"/>
      <c r="K41581" s="72"/>
    </row>
    <row r="41582" spans="9:11">
      <c r="I41582" s="72"/>
      <c r="J41582" s="72"/>
      <c r="K41582" s="72"/>
    </row>
    <row r="41583" spans="9:11">
      <c r="I41583" s="72"/>
      <c r="J41583" s="72"/>
      <c r="K41583" s="72"/>
    </row>
    <row r="41584" spans="9:11">
      <c r="I41584" s="72"/>
      <c r="J41584" s="72"/>
      <c r="K41584" s="72"/>
    </row>
    <row r="41585" spans="9:11">
      <c r="I41585" s="72"/>
      <c r="J41585" s="72"/>
      <c r="K41585" s="72"/>
    </row>
    <row r="41586" spans="9:11">
      <c r="I41586" s="72"/>
      <c r="J41586" s="72"/>
      <c r="K41586" s="72"/>
    </row>
    <row r="41587" spans="9:11">
      <c r="I41587" s="72"/>
      <c r="J41587" s="72"/>
      <c r="K41587" s="72"/>
    </row>
    <row r="41588" spans="9:11">
      <c r="I41588" s="72"/>
      <c r="J41588" s="72"/>
      <c r="K41588" s="72"/>
    </row>
    <row r="41589" spans="9:11">
      <c r="I41589" s="72"/>
      <c r="J41589" s="72"/>
      <c r="K41589" s="72"/>
    </row>
    <row r="41590" spans="9:11">
      <c r="I41590" s="72"/>
      <c r="J41590" s="72"/>
      <c r="K41590" s="72"/>
    </row>
    <row r="41591" spans="9:11">
      <c r="I41591" s="72"/>
      <c r="J41591" s="72"/>
      <c r="K41591" s="72"/>
    </row>
    <row r="41592" spans="9:11">
      <c r="I41592" s="72"/>
      <c r="J41592" s="72"/>
      <c r="K41592" s="72"/>
    </row>
    <row r="41593" spans="9:11">
      <c r="I41593" s="72"/>
      <c r="J41593" s="72"/>
      <c r="K41593" s="72"/>
    </row>
    <row r="41594" spans="9:11">
      <c r="I41594" s="72"/>
      <c r="J41594" s="72"/>
      <c r="K41594" s="72"/>
    </row>
    <row r="41595" spans="9:11">
      <c r="I41595" s="72"/>
      <c r="J41595" s="72"/>
      <c r="K41595" s="72"/>
    </row>
    <row r="41596" spans="9:11">
      <c r="I41596" s="72"/>
      <c r="J41596" s="72"/>
      <c r="K41596" s="72"/>
    </row>
    <row r="41597" spans="9:11">
      <c r="I41597" s="72"/>
      <c r="J41597" s="72"/>
      <c r="K41597" s="72"/>
    </row>
    <row r="41598" spans="9:11">
      <c r="I41598" s="72"/>
      <c r="J41598" s="72"/>
      <c r="K41598" s="72"/>
    </row>
    <row r="41599" spans="9:11">
      <c r="I41599" s="72"/>
      <c r="J41599" s="72"/>
      <c r="K41599" s="72"/>
    </row>
    <row r="41600" spans="9:11">
      <c r="I41600" s="72"/>
      <c r="J41600" s="72"/>
      <c r="K41600" s="72"/>
    </row>
    <row r="41601" spans="9:11">
      <c r="I41601" s="72"/>
      <c r="J41601" s="72"/>
      <c r="K41601" s="72"/>
    </row>
    <row r="41602" spans="9:11">
      <c r="I41602" s="72"/>
      <c r="J41602" s="72"/>
      <c r="K41602" s="72"/>
    </row>
    <row r="41603" spans="9:11">
      <c r="I41603" s="72"/>
      <c r="J41603" s="72"/>
      <c r="K41603" s="72"/>
    </row>
    <row r="41604" spans="9:11">
      <c r="I41604" s="72"/>
      <c r="J41604" s="72"/>
      <c r="K41604" s="72"/>
    </row>
    <row r="41605" spans="9:11">
      <c r="I41605" s="72"/>
      <c r="J41605" s="72"/>
      <c r="K41605" s="72"/>
    </row>
    <row r="41606" spans="9:11">
      <c r="I41606" s="72"/>
      <c r="J41606" s="72"/>
      <c r="K41606" s="72"/>
    </row>
    <row r="41607" spans="9:11">
      <c r="I41607" s="72"/>
      <c r="J41607" s="72"/>
      <c r="K41607" s="72"/>
    </row>
    <row r="41608" spans="9:11">
      <c r="I41608" s="72"/>
      <c r="J41608" s="72"/>
      <c r="K41608" s="72"/>
    </row>
    <row r="41609" spans="9:11">
      <c r="I41609" s="72"/>
      <c r="J41609" s="72"/>
      <c r="K41609" s="72"/>
    </row>
    <row r="41610" spans="9:11">
      <c r="I41610" s="72"/>
      <c r="J41610" s="72"/>
      <c r="K41610" s="72"/>
    </row>
    <row r="41611" spans="9:11">
      <c r="I41611" s="72"/>
      <c r="J41611" s="72"/>
      <c r="K41611" s="72"/>
    </row>
    <row r="41612" spans="9:11">
      <c r="I41612" s="72"/>
      <c r="J41612" s="72"/>
      <c r="K41612" s="72"/>
    </row>
    <row r="41613" spans="9:11">
      <c r="I41613" s="72"/>
      <c r="J41613" s="72"/>
      <c r="K41613" s="72"/>
    </row>
    <row r="41614" spans="9:11">
      <c r="I41614" s="72"/>
      <c r="J41614" s="72"/>
      <c r="K41614" s="72"/>
    </row>
    <row r="41615" spans="9:11">
      <c r="I41615" s="72"/>
      <c r="J41615" s="72"/>
      <c r="K41615" s="72"/>
    </row>
    <row r="41616" spans="9:11">
      <c r="I41616" s="72"/>
      <c r="J41616" s="72"/>
      <c r="K41616" s="72"/>
    </row>
    <row r="41617" spans="9:11">
      <c r="I41617" s="72"/>
      <c r="J41617" s="72"/>
      <c r="K41617" s="72"/>
    </row>
    <row r="41618" spans="9:11">
      <c r="I41618" s="72"/>
      <c r="J41618" s="72"/>
      <c r="K41618" s="72"/>
    </row>
    <row r="41619" spans="9:11">
      <c r="I41619" s="72"/>
      <c r="J41619" s="72"/>
      <c r="K41619" s="72"/>
    </row>
    <row r="41620" spans="9:11">
      <c r="I41620" s="72"/>
      <c r="J41620" s="72"/>
      <c r="K41620" s="72"/>
    </row>
    <row r="41621" spans="9:11">
      <c r="I41621" s="72"/>
      <c r="J41621" s="72"/>
      <c r="K41621" s="72"/>
    </row>
    <row r="41622" spans="9:11">
      <c r="I41622" s="72"/>
      <c r="J41622" s="72"/>
      <c r="K41622" s="72"/>
    </row>
    <row r="41623" spans="9:11">
      <c r="I41623" s="72"/>
      <c r="J41623" s="72"/>
      <c r="K41623" s="72"/>
    </row>
    <row r="41624" spans="9:11">
      <c r="I41624" s="72"/>
      <c r="J41624" s="72"/>
      <c r="K41624" s="72"/>
    </row>
    <row r="41625" spans="9:11">
      <c r="I41625" s="72"/>
      <c r="J41625" s="72"/>
      <c r="K41625" s="72"/>
    </row>
    <row r="41626" spans="9:11">
      <c r="I41626" s="72"/>
      <c r="J41626" s="72"/>
      <c r="K41626" s="72"/>
    </row>
    <row r="41627" spans="9:11">
      <c r="I41627" s="72"/>
      <c r="J41627" s="72"/>
      <c r="K41627" s="72"/>
    </row>
    <row r="41628" spans="9:11">
      <c r="I41628" s="72"/>
      <c r="J41628" s="72"/>
      <c r="K41628" s="72"/>
    </row>
    <row r="41629" spans="9:11">
      <c r="I41629" s="72"/>
      <c r="J41629" s="72"/>
      <c r="K41629" s="72"/>
    </row>
    <row r="41630" spans="9:11">
      <c r="I41630" s="72"/>
      <c r="J41630" s="72"/>
      <c r="K41630" s="72"/>
    </row>
    <row r="41631" spans="9:11">
      <c r="I41631" s="72"/>
      <c r="J41631" s="72"/>
      <c r="K41631" s="72"/>
    </row>
    <row r="41632" spans="9:11">
      <c r="I41632" s="72"/>
      <c r="J41632" s="72"/>
      <c r="K41632" s="72"/>
    </row>
    <row r="41633" spans="9:11">
      <c r="I41633" s="72"/>
      <c r="J41633" s="72"/>
      <c r="K41633" s="72"/>
    </row>
    <row r="41634" spans="9:11">
      <c r="I41634" s="72"/>
      <c r="J41634" s="72"/>
      <c r="K41634" s="72"/>
    </row>
    <row r="41635" spans="9:11">
      <c r="I41635" s="72"/>
      <c r="J41635" s="72"/>
      <c r="K41635" s="72"/>
    </row>
    <row r="41636" spans="9:11">
      <c r="I41636" s="72"/>
      <c r="J41636" s="72"/>
      <c r="K41636" s="72"/>
    </row>
    <row r="41637" spans="9:11">
      <c r="I41637" s="72"/>
      <c r="J41637" s="72"/>
      <c r="K41637" s="72"/>
    </row>
    <row r="41638" spans="9:11">
      <c r="I41638" s="72"/>
      <c r="J41638" s="72"/>
      <c r="K41638" s="72"/>
    </row>
    <row r="41639" spans="9:11">
      <c r="I41639" s="72"/>
      <c r="J41639" s="72"/>
      <c r="K41639" s="72"/>
    </row>
    <row r="41640" spans="9:11">
      <c r="I41640" s="72"/>
      <c r="J41640" s="72"/>
      <c r="K41640" s="72"/>
    </row>
    <row r="41641" spans="9:11">
      <c r="I41641" s="72"/>
      <c r="J41641" s="72"/>
      <c r="K41641" s="72"/>
    </row>
    <row r="41642" spans="9:11">
      <c r="I41642" s="72"/>
      <c r="J41642" s="72"/>
      <c r="K41642" s="72"/>
    </row>
    <row r="41643" spans="9:11">
      <c r="I41643" s="72"/>
      <c r="J41643" s="72"/>
      <c r="K41643" s="72"/>
    </row>
    <row r="41644" spans="9:11">
      <c r="I41644" s="72"/>
      <c r="J41644" s="72"/>
      <c r="K41644" s="72"/>
    </row>
    <row r="41645" spans="9:11">
      <c r="I41645" s="72"/>
      <c r="J41645" s="72"/>
      <c r="K41645" s="72"/>
    </row>
    <row r="41646" spans="9:11">
      <c r="I41646" s="72"/>
      <c r="J41646" s="72"/>
      <c r="K41646" s="72"/>
    </row>
    <row r="41647" spans="9:11">
      <c r="I41647" s="72"/>
      <c r="J41647" s="72"/>
      <c r="K41647" s="72"/>
    </row>
    <row r="41648" spans="9:11">
      <c r="I41648" s="72"/>
      <c r="J41648" s="72"/>
      <c r="K41648" s="72"/>
    </row>
    <row r="41649" spans="9:11">
      <c r="I41649" s="72"/>
      <c r="J41649" s="72"/>
      <c r="K41649" s="72"/>
    </row>
    <row r="41650" spans="9:11">
      <c r="I41650" s="72"/>
      <c r="J41650" s="72"/>
      <c r="K41650" s="72"/>
    </row>
    <row r="41651" spans="9:11">
      <c r="I41651" s="72"/>
      <c r="J41651" s="72"/>
      <c r="K41651" s="72"/>
    </row>
    <row r="41652" spans="9:11">
      <c r="I41652" s="72"/>
      <c r="J41652" s="72"/>
      <c r="K41652" s="72"/>
    </row>
    <row r="41653" spans="9:11">
      <c r="I41653" s="72"/>
      <c r="J41653" s="72"/>
      <c r="K41653" s="72"/>
    </row>
    <row r="41654" spans="9:11">
      <c r="I41654" s="72"/>
      <c r="J41654" s="72"/>
      <c r="K41654" s="72"/>
    </row>
    <row r="41655" spans="9:11">
      <c r="I41655" s="72"/>
      <c r="J41655" s="72"/>
      <c r="K41655" s="72"/>
    </row>
    <row r="41656" spans="9:11">
      <c r="I41656" s="72"/>
      <c r="J41656" s="72"/>
      <c r="K41656" s="72"/>
    </row>
    <row r="41657" spans="9:11">
      <c r="I41657" s="72"/>
      <c r="J41657" s="72"/>
      <c r="K41657" s="72"/>
    </row>
    <row r="41658" spans="9:11">
      <c r="I41658" s="72"/>
      <c r="J41658" s="72"/>
      <c r="K41658" s="72"/>
    </row>
    <row r="41659" spans="9:11">
      <c r="I41659" s="72"/>
      <c r="J41659" s="72"/>
      <c r="K41659" s="72"/>
    </row>
    <row r="41660" spans="9:11">
      <c r="I41660" s="72"/>
      <c r="J41660" s="72"/>
      <c r="K41660" s="72"/>
    </row>
    <row r="41661" spans="9:11">
      <c r="I41661" s="72"/>
      <c r="J41661" s="72"/>
      <c r="K41661" s="72"/>
    </row>
    <row r="41662" spans="9:11">
      <c r="I41662" s="72"/>
      <c r="J41662" s="72"/>
      <c r="K41662" s="72"/>
    </row>
    <row r="41663" spans="9:11">
      <c r="I41663" s="72"/>
      <c r="J41663" s="72"/>
      <c r="K41663" s="72"/>
    </row>
    <row r="41664" spans="9:11">
      <c r="I41664" s="72"/>
      <c r="J41664" s="72"/>
      <c r="K41664" s="72"/>
    </row>
    <row r="41665" spans="9:11">
      <c r="I41665" s="72"/>
      <c r="J41665" s="72"/>
      <c r="K41665" s="72"/>
    </row>
    <row r="41666" spans="9:11">
      <c r="I41666" s="72"/>
      <c r="J41666" s="72"/>
      <c r="K41666" s="72"/>
    </row>
    <row r="41667" spans="9:11">
      <c r="I41667" s="72"/>
      <c r="J41667" s="72"/>
      <c r="K41667" s="72"/>
    </row>
    <row r="41668" spans="9:11">
      <c r="I41668" s="72"/>
      <c r="J41668" s="72"/>
      <c r="K41668" s="72"/>
    </row>
    <row r="41669" spans="9:11">
      <c r="I41669" s="72"/>
      <c r="J41669" s="72"/>
      <c r="K41669" s="72"/>
    </row>
    <row r="41670" spans="9:11">
      <c r="I41670" s="72"/>
      <c r="J41670" s="72"/>
      <c r="K41670" s="72"/>
    </row>
    <row r="41671" spans="9:11">
      <c r="I41671" s="72"/>
      <c r="J41671" s="72"/>
      <c r="K41671" s="72"/>
    </row>
    <row r="41672" spans="9:11">
      <c r="I41672" s="72"/>
      <c r="J41672" s="72"/>
      <c r="K41672" s="72"/>
    </row>
    <row r="41673" spans="9:11">
      <c r="I41673" s="72"/>
      <c r="J41673" s="72"/>
      <c r="K41673" s="72"/>
    </row>
    <row r="41674" spans="9:11">
      <c r="I41674" s="72"/>
      <c r="J41674" s="72"/>
      <c r="K41674" s="72"/>
    </row>
    <row r="41675" spans="9:11">
      <c r="I41675" s="72"/>
      <c r="J41675" s="72"/>
      <c r="K41675" s="72"/>
    </row>
    <row r="41676" spans="9:11">
      <c r="I41676" s="72"/>
      <c r="J41676" s="72"/>
      <c r="K41676" s="72"/>
    </row>
    <row r="41677" spans="9:11">
      <c r="I41677" s="72"/>
      <c r="J41677" s="72"/>
      <c r="K41677" s="72"/>
    </row>
    <row r="41678" spans="9:11">
      <c r="I41678" s="72"/>
      <c r="J41678" s="72"/>
      <c r="K41678" s="72"/>
    </row>
    <row r="41679" spans="9:11">
      <c r="I41679" s="72"/>
      <c r="J41679" s="72"/>
      <c r="K41679" s="72"/>
    </row>
    <row r="41680" spans="9:11">
      <c r="I41680" s="72"/>
      <c r="J41680" s="72"/>
      <c r="K41680" s="72"/>
    </row>
    <row r="41681" spans="9:11">
      <c r="I41681" s="72"/>
      <c r="J41681" s="72"/>
      <c r="K41681" s="72"/>
    </row>
    <row r="41682" spans="9:11">
      <c r="I41682" s="72"/>
      <c r="J41682" s="72"/>
      <c r="K41682" s="72"/>
    </row>
    <row r="41683" spans="9:11">
      <c r="I41683" s="72"/>
      <c r="J41683" s="72"/>
      <c r="K41683" s="72"/>
    </row>
    <row r="41684" spans="9:11">
      <c r="I41684" s="72"/>
      <c r="J41684" s="72"/>
      <c r="K41684" s="72"/>
    </row>
    <row r="41685" spans="9:11">
      <c r="I41685" s="72"/>
      <c r="J41685" s="72"/>
      <c r="K41685" s="72"/>
    </row>
    <row r="41686" spans="9:11">
      <c r="I41686" s="72"/>
      <c r="J41686" s="72"/>
      <c r="K41686" s="72"/>
    </row>
    <row r="41687" spans="9:11">
      <c r="I41687" s="72"/>
      <c r="J41687" s="72"/>
      <c r="K41687" s="72"/>
    </row>
    <row r="41688" spans="9:11">
      <c r="I41688" s="72"/>
      <c r="J41688" s="72"/>
      <c r="K41688" s="72"/>
    </row>
    <row r="41689" spans="9:11">
      <c r="I41689" s="72"/>
      <c r="J41689" s="72"/>
      <c r="K41689" s="72"/>
    </row>
    <row r="41690" spans="9:11">
      <c r="I41690" s="72"/>
      <c r="J41690" s="72"/>
      <c r="K41690" s="72"/>
    </row>
    <row r="41691" spans="9:11">
      <c r="I41691" s="72"/>
      <c r="J41691" s="72"/>
      <c r="K41691" s="72"/>
    </row>
    <row r="41692" spans="9:11">
      <c r="I41692" s="72"/>
      <c r="J41692" s="72"/>
      <c r="K41692" s="72"/>
    </row>
    <row r="41693" spans="9:11">
      <c r="I41693" s="72"/>
      <c r="J41693" s="72"/>
      <c r="K41693" s="72"/>
    </row>
    <row r="41694" spans="9:11">
      <c r="I41694" s="72"/>
      <c r="J41694" s="72"/>
      <c r="K41694" s="72"/>
    </row>
    <row r="41695" spans="9:11">
      <c r="I41695" s="72"/>
      <c r="J41695" s="72"/>
      <c r="K41695" s="72"/>
    </row>
    <row r="41696" spans="9:11">
      <c r="I41696" s="72"/>
      <c r="J41696" s="72"/>
      <c r="K41696" s="72"/>
    </row>
    <row r="41697" spans="9:11">
      <c r="I41697" s="72"/>
      <c r="J41697" s="72"/>
      <c r="K41697" s="72"/>
    </row>
    <row r="41698" spans="9:11">
      <c r="I41698" s="72"/>
      <c r="J41698" s="72"/>
      <c r="K41698" s="72"/>
    </row>
    <row r="41699" spans="9:11">
      <c r="I41699" s="72"/>
      <c r="J41699" s="72"/>
      <c r="K41699" s="72"/>
    </row>
    <row r="41700" spans="9:11">
      <c r="I41700" s="72"/>
      <c r="J41700" s="72"/>
      <c r="K41700" s="72"/>
    </row>
    <row r="41701" spans="9:11">
      <c r="I41701" s="72"/>
      <c r="J41701" s="72"/>
      <c r="K41701" s="72"/>
    </row>
    <row r="41702" spans="9:11">
      <c r="I41702" s="72"/>
      <c r="J41702" s="72"/>
      <c r="K41702" s="72"/>
    </row>
    <row r="41703" spans="9:11">
      <c r="I41703" s="72"/>
      <c r="J41703" s="72"/>
      <c r="K41703" s="72"/>
    </row>
    <row r="41704" spans="9:11">
      <c r="I41704" s="72"/>
      <c r="J41704" s="72"/>
      <c r="K41704" s="72"/>
    </row>
    <row r="41705" spans="9:11">
      <c r="I41705" s="72"/>
      <c r="J41705" s="72"/>
      <c r="K41705" s="72"/>
    </row>
    <row r="41706" spans="9:11">
      <c r="I41706" s="72"/>
      <c r="J41706" s="72"/>
      <c r="K41706" s="72"/>
    </row>
    <row r="41707" spans="9:11">
      <c r="I41707" s="72"/>
      <c r="J41707" s="72"/>
      <c r="K41707" s="72"/>
    </row>
    <row r="41708" spans="9:11">
      <c r="I41708" s="72"/>
      <c r="J41708" s="72"/>
      <c r="K41708" s="72"/>
    </row>
    <row r="41709" spans="9:11">
      <c r="I41709" s="72"/>
      <c r="J41709" s="72"/>
      <c r="K41709" s="72"/>
    </row>
    <row r="41710" spans="9:11">
      <c r="I41710" s="72"/>
      <c r="J41710" s="72"/>
      <c r="K41710" s="72"/>
    </row>
    <row r="41711" spans="9:11">
      <c r="I41711" s="72"/>
      <c r="J41711" s="72"/>
      <c r="K41711" s="72"/>
    </row>
    <row r="41712" spans="9:11">
      <c r="I41712" s="72"/>
      <c r="J41712" s="72"/>
      <c r="K41712" s="72"/>
    </row>
    <row r="41713" spans="9:11">
      <c r="I41713" s="72"/>
      <c r="J41713" s="72"/>
      <c r="K41713" s="72"/>
    </row>
    <row r="41714" spans="9:11">
      <c r="I41714" s="72"/>
      <c r="J41714" s="72"/>
      <c r="K41714" s="72"/>
    </row>
    <row r="41715" spans="9:11">
      <c r="I41715" s="72"/>
      <c r="J41715" s="72"/>
      <c r="K41715" s="72"/>
    </row>
    <row r="41716" spans="9:11">
      <c r="I41716" s="72"/>
      <c r="J41716" s="72"/>
      <c r="K41716" s="72"/>
    </row>
    <row r="41717" spans="9:11">
      <c r="I41717" s="72"/>
      <c r="J41717" s="72"/>
      <c r="K41717" s="72"/>
    </row>
    <row r="41718" spans="9:11">
      <c r="I41718" s="72"/>
      <c r="J41718" s="72"/>
      <c r="K41718" s="72"/>
    </row>
    <row r="41719" spans="9:11">
      <c r="I41719" s="72"/>
      <c r="J41719" s="72"/>
      <c r="K41719" s="72"/>
    </row>
    <row r="41720" spans="9:11">
      <c r="I41720" s="72"/>
      <c r="J41720" s="72"/>
      <c r="K41720" s="72"/>
    </row>
    <row r="41721" spans="9:11">
      <c r="I41721" s="72"/>
      <c r="J41721" s="72"/>
      <c r="K41721" s="72"/>
    </row>
    <row r="41722" spans="9:11">
      <c r="I41722" s="72"/>
      <c r="J41722" s="72"/>
      <c r="K41722" s="72"/>
    </row>
    <row r="41723" spans="9:11">
      <c r="I41723" s="72"/>
      <c r="J41723" s="72"/>
      <c r="K41723" s="72"/>
    </row>
    <row r="41724" spans="9:11">
      <c r="I41724" s="72"/>
      <c r="J41724" s="72"/>
      <c r="K41724" s="72"/>
    </row>
    <row r="41725" spans="9:11">
      <c r="I41725" s="72"/>
      <c r="J41725" s="72"/>
      <c r="K41725" s="72"/>
    </row>
    <row r="41726" spans="9:11">
      <c r="I41726" s="72"/>
      <c r="J41726" s="72"/>
      <c r="K41726" s="72"/>
    </row>
    <row r="41727" spans="9:11">
      <c r="I41727" s="72"/>
      <c r="J41727" s="72"/>
      <c r="K41727" s="72"/>
    </row>
    <row r="41728" spans="9:11">
      <c r="I41728" s="72"/>
      <c r="J41728" s="72"/>
      <c r="K41728" s="72"/>
    </row>
    <row r="41729" spans="9:11">
      <c r="I41729" s="72"/>
      <c r="J41729" s="72"/>
      <c r="K41729" s="72"/>
    </row>
    <row r="41730" spans="9:11">
      <c r="I41730" s="72"/>
      <c r="J41730" s="72"/>
      <c r="K41730" s="72"/>
    </row>
    <row r="41731" spans="9:11">
      <c r="I41731" s="72"/>
      <c r="J41731" s="72"/>
      <c r="K41731" s="72"/>
    </row>
    <row r="41732" spans="9:11">
      <c r="I41732" s="72"/>
      <c r="J41732" s="72"/>
      <c r="K41732" s="72"/>
    </row>
    <row r="41733" spans="9:11">
      <c r="I41733" s="72"/>
      <c r="J41733" s="72"/>
      <c r="K41733" s="72"/>
    </row>
    <row r="41734" spans="9:11">
      <c r="I41734" s="72"/>
      <c r="J41734" s="72"/>
      <c r="K41734" s="72"/>
    </row>
    <row r="41735" spans="9:11">
      <c r="I41735" s="72"/>
      <c r="J41735" s="72"/>
      <c r="K41735" s="72"/>
    </row>
    <row r="41736" spans="9:11">
      <c r="I41736" s="72"/>
      <c r="J41736" s="72"/>
      <c r="K41736" s="72"/>
    </row>
    <row r="41737" spans="9:11">
      <c r="I41737" s="72"/>
      <c r="J41737" s="72"/>
      <c r="K41737" s="72"/>
    </row>
    <row r="41738" spans="9:11">
      <c r="I41738" s="72"/>
      <c r="J41738" s="72"/>
      <c r="K41738" s="72"/>
    </row>
    <row r="41739" spans="9:11">
      <c r="I41739" s="72"/>
      <c r="J41739" s="72"/>
      <c r="K41739" s="72"/>
    </row>
    <row r="41740" spans="9:11">
      <c r="I41740" s="72"/>
      <c r="J41740" s="72"/>
      <c r="K41740" s="72"/>
    </row>
    <row r="41741" spans="9:11">
      <c r="I41741" s="72"/>
      <c r="J41741" s="72"/>
      <c r="K41741" s="72"/>
    </row>
    <row r="41742" spans="9:11">
      <c r="I41742" s="72"/>
      <c r="J41742" s="72"/>
      <c r="K41742" s="72"/>
    </row>
    <row r="41743" spans="9:11">
      <c r="I41743" s="72"/>
      <c r="J41743" s="72"/>
      <c r="K41743" s="72"/>
    </row>
    <row r="41744" spans="9:11">
      <c r="I41744" s="72"/>
      <c r="J41744" s="72"/>
      <c r="K41744" s="72"/>
    </row>
    <row r="41745" spans="9:11">
      <c r="I41745" s="72"/>
      <c r="J41745" s="72"/>
      <c r="K41745" s="72"/>
    </row>
    <row r="41746" spans="9:11">
      <c r="I41746" s="72"/>
      <c r="J41746" s="72"/>
      <c r="K41746" s="72"/>
    </row>
    <row r="41747" spans="9:11">
      <c r="I41747" s="72"/>
      <c r="J41747" s="72"/>
      <c r="K41747" s="72"/>
    </row>
    <row r="41748" spans="9:11">
      <c r="I41748" s="72"/>
      <c r="J41748" s="72"/>
      <c r="K41748" s="72"/>
    </row>
    <row r="41749" spans="9:11">
      <c r="I41749" s="72"/>
      <c r="J41749" s="72"/>
      <c r="K41749" s="72"/>
    </row>
    <row r="41750" spans="9:11">
      <c r="I41750" s="72"/>
      <c r="J41750" s="72"/>
      <c r="K41750" s="72"/>
    </row>
    <row r="41751" spans="9:11">
      <c r="I41751" s="72"/>
      <c r="J41751" s="72"/>
      <c r="K41751" s="72"/>
    </row>
    <row r="41752" spans="9:11">
      <c r="I41752" s="72"/>
      <c r="J41752" s="72"/>
      <c r="K41752" s="72"/>
    </row>
    <row r="41753" spans="9:11">
      <c r="I41753" s="72"/>
      <c r="J41753" s="72"/>
      <c r="K41753" s="72"/>
    </row>
    <row r="41754" spans="9:11">
      <c r="I41754" s="72"/>
      <c r="J41754" s="72"/>
      <c r="K41754" s="72"/>
    </row>
    <row r="41755" spans="9:11">
      <c r="I41755" s="72"/>
      <c r="J41755" s="72"/>
      <c r="K41755" s="72"/>
    </row>
    <row r="41756" spans="9:11">
      <c r="I41756" s="72"/>
      <c r="J41756" s="72"/>
      <c r="K41756" s="72"/>
    </row>
    <row r="41757" spans="9:11">
      <c r="I41757" s="72"/>
      <c r="J41757" s="72"/>
      <c r="K41757" s="72"/>
    </row>
    <row r="41758" spans="9:11">
      <c r="I41758" s="72"/>
      <c r="J41758" s="72"/>
      <c r="K41758" s="72"/>
    </row>
    <row r="41759" spans="9:11">
      <c r="I41759" s="72"/>
      <c r="J41759" s="72"/>
      <c r="K41759" s="72"/>
    </row>
    <row r="41760" spans="9:11">
      <c r="I41760" s="72"/>
      <c r="J41760" s="72"/>
      <c r="K41760" s="72"/>
    </row>
    <row r="41761" spans="9:11">
      <c r="I41761" s="72"/>
      <c r="J41761" s="72"/>
      <c r="K41761" s="72"/>
    </row>
    <row r="41762" spans="9:11">
      <c r="I41762" s="72"/>
      <c r="J41762" s="72"/>
      <c r="K41762" s="72"/>
    </row>
    <row r="41763" spans="9:11">
      <c r="I41763" s="72"/>
      <c r="J41763" s="72"/>
      <c r="K41763" s="72"/>
    </row>
    <row r="41764" spans="9:11">
      <c r="I41764" s="72"/>
      <c r="J41764" s="72"/>
      <c r="K41764" s="72"/>
    </row>
    <row r="41765" spans="9:11">
      <c r="I41765" s="72"/>
      <c r="J41765" s="72"/>
      <c r="K41765" s="72"/>
    </row>
    <row r="41766" spans="9:11">
      <c r="I41766" s="72"/>
      <c r="J41766" s="72"/>
      <c r="K41766" s="72"/>
    </row>
    <row r="41767" spans="9:11">
      <c r="I41767" s="72"/>
      <c r="J41767" s="72"/>
      <c r="K41767" s="72"/>
    </row>
    <row r="41768" spans="9:11">
      <c r="I41768" s="72"/>
      <c r="J41768" s="72"/>
      <c r="K41768" s="72"/>
    </row>
    <row r="41769" spans="9:11">
      <c r="I41769" s="72"/>
      <c r="J41769" s="72"/>
      <c r="K41769" s="72"/>
    </row>
    <row r="41770" spans="9:11">
      <c r="I41770" s="72"/>
      <c r="J41770" s="72"/>
      <c r="K41770" s="72"/>
    </row>
    <row r="41771" spans="9:11">
      <c r="I41771" s="72"/>
      <c r="J41771" s="72"/>
      <c r="K41771" s="72"/>
    </row>
    <row r="41772" spans="9:11">
      <c r="I41772" s="72"/>
      <c r="J41772" s="72"/>
      <c r="K41772" s="72"/>
    </row>
    <row r="41773" spans="9:11">
      <c r="I41773" s="72"/>
      <c r="J41773" s="72"/>
      <c r="K41773" s="72"/>
    </row>
    <row r="41774" spans="9:11">
      <c r="I41774" s="72"/>
      <c r="J41774" s="72"/>
      <c r="K41774" s="72"/>
    </row>
    <row r="41775" spans="9:11">
      <c r="I41775" s="72"/>
      <c r="J41775" s="72"/>
      <c r="K41775" s="72"/>
    </row>
    <row r="41776" spans="9:11">
      <c r="I41776" s="72"/>
      <c r="J41776" s="72"/>
      <c r="K41776" s="72"/>
    </row>
    <row r="41777" spans="9:11">
      <c r="I41777" s="72"/>
      <c r="J41777" s="72"/>
      <c r="K41777" s="72"/>
    </row>
    <row r="41778" spans="9:11">
      <c r="I41778" s="72"/>
      <c r="J41778" s="72"/>
      <c r="K41778" s="72"/>
    </row>
    <row r="41779" spans="9:11">
      <c r="I41779" s="72"/>
      <c r="J41779" s="72"/>
      <c r="K41779" s="72"/>
    </row>
    <row r="41780" spans="9:11">
      <c r="I41780" s="72"/>
      <c r="J41780" s="72"/>
      <c r="K41780" s="72"/>
    </row>
    <row r="41781" spans="9:11">
      <c r="I41781" s="72"/>
      <c r="J41781" s="72"/>
      <c r="K41781" s="72"/>
    </row>
    <row r="41782" spans="9:11">
      <c r="I41782" s="72"/>
      <c r="J41782" s="72"/>
      <c r="K41782" s="72"/>
    </row>
    <row r="41783" spans="9:11">
      <c r="I41783" s="72"/>
      <c r="J41783" s="72"/>
      <c r="K41783" s="72"/>
    </row>
    <row r="41784" spans="9:11">
      <c r="I41784" s="72"/>
      <c r="J41784" s="72"/>
      <c r="K41784" s="72"/>
    </row>
    <row r="41785" spans="9:11">
      <c r="I41785" s="72"/>
      <c r="J41785" s="72"/>
      <c r="K41785" s="72"/>
    </row>
    <row r="41786" spans="9:11">
      <c r="I41786" s="72"/>
      <c r="J41786" s="72"/>
      <c r="K41786" s="72"/>
    </row>
    <row r="41787" spans="9:11">
      <c r="I41787" s="72"/>
      <c r="J41787" s="72"/>
      <c r="K41787" s="72"/>
    </row>
    <row r="41788" spans="9:11">
      <c r="I41788" s="72"/>
      <c r="J41788" s="72"/>
      <c r="K41788" s="72"/>
    </row>
    <row r="41789" spans="9:11">
      <c r="I41789" s="72"/>
      <c r="J41789" s="72"/>
      <c r="K41789" s="72"/>
    </row>
    <row r="41790" spans="9:11">
      <c r="I41790" s="72"/>
      <c r="J41790" s="72"/>
      <c r="K41790" s="72"/>
    </row>
    <row r="41791" spans="9:11">
      <c r="I41791" s="72"/>
      <c r="J41791" s="72"/>
      <c r="K41791" s="72"/>
    </row>
    <row r="41792" spans="9:11">
      <c r="I41792" s="72"/>
      <c r="J41792" s="72"/>
      <c r="K41792" s="72"/>
    </row>
    <row r="41793" spans="9:11">
      <c r="I41793" s="72"/>
      <c r="J41793" s="72"/>
      <c r="K41793" s="72"/>
    </row>
    <row r="41794" spans="9:11">
      <c r="I41794" s="72"/>
      <c r="J41794" s="72"/>
      <c r="K41794" s="72"/>
    </row>
    <row r="41795" spans="9:11">
      <c r="I41795" s="72"/>
      <c r="J41795" s="72"/>
      <c r="K41795" s="72"/>
    </row>
    <row r="41796" spans="9:11">
      <c r="I41796" s="72"/>
      <c r="J41796" s="72"/>
      <c r="K41796" s="72"/>
    </row>
    <row r="41797" spans="9:11">
      <c r="I41797" s="72"/>
      <c r="J41797" s="72"/>
      <c r="K41797" s="72"/>
    </row>
    <row r="41798" spans="9:11">
      <c r="I41798" s="72"/>
      <c r="J41798" s="72"/>
      <c r="K41798" s="72"/>
    </row>
    <row r="41799" spans="9:11">
      <c r="I41799" s="72"/>
      <c r="J41799" s="72"/>
      <c r="K41799" s="72"/>
    </row>
    <row r="41800" spans="9:11">
      <c r="I41800" s="72"/>
      <c r="J41800" s="72"/>
      <c r="K41800" s="72"/>
    </row>
    <row r="41801" spans="9:11">
      <c r="I41801" s="72"/>
      <c r="J41801" s="72"/>
      <c r="K41801" s="72"/>
    </row>
    <row r="41802" spans="9:11">
      <c r="I41802" s="72"/>
      <c r="J41802" s="72"/>
      <c r="K41802" s="72"/>
    </row>
    <row r="41803" spans="9:11">
      <c r="I41803" s="72"/>
      <c r="J41803" s="72"/>
      <c r="K41803" s="72"/>
    </row>
    <row r="41804" spans="9:11">
      <c r="I41804" s="72"/>
      <c r="J41804" s="72"/>
      <c r="K41804" s="72"/>
    </row>
    <row r="41805" spans="9:11">
      <c r="I41805" s="72"/>
      <c r="J41805" s="72"/>
      <c r="K41805" s="72"/>
    </row>
    <row r="41806" spans="9:11">
      <c r="I41806" s="72"/>
      <c r="J41806" s="72"/>
      <c r="K41806" s="72"/>
    </row>
    <row r="41807" spans="9:11">
      <c r="I41807" s="72"/>
      <c r="J41807" s="72"/>
      <c r="K41807" s="72"/>
    </row>
    <row r="41808" spans="9:11">
      <c r="I41808" s="72"/>
      <c r="J41808" s="72"/>
      <c r="K41808" s="72"/>
    </row>
    <row r="41809" spans="9:11">
      <c r="I41809" s="72"/>
      <c r="J41809" s="72"/>
      <c r="K41809" s="72"/>
    </row>
    <row r="41810" spans="9:11">
      <c r="I41810" s="72"/>
      <c r="J41810" s="72"/>
      <c r="K41810" s="72"/>
    </row>
    <row r="41811" spans="9:11">
      <c r="I41811" s="72"/>
      <c r="J41811" s="72"/>
      <c r="K41811" s="72"/>
    </row>
    <row r="41812" spans="9:11">
      <c r="I41812" s="72"/>
      <c r="J41812" s="72"/>
      <c r="K41812" s="72"/>
    </row>
    <row r="41813" spans="9:11">
      <c r="I41813" s="72"/>
      <c r="J41813" s="72"/>
      <c r="K41813" s="72"/>
    </row>
    <row r="41814" spans="9:11">
      <c r="I41814" s="72"/>
      <c r="J41814" s="72"/>
      <c r="K41814" s="72"/>
    </row>
    <row r="41815" spans="9:11">
      <c r="I41815" s="72"/>
      <c r="J41815" s="72"/>
      <c r="K41815" s="72"/>
    </row>
    <row r="41816" spans="9:11">
      <c r="I41816" s="72"/>
      <c r="J41816" s="72"/>
      <c r="K41816" s="72"/>
    </row>
    <row r="41817" spans="9:11">
      <c r="I41817" s="72"/>
      <c r="J41817" s="72"/>
      <c r="K41817" s="72"/>
    </row>
    <row r="41818" spans="9:11">
      <c r="I41818" s="72"/>
      <c r="J41818" s="72"/>
      <c r="K41818" s="72"/>
    </row>
    <row r="41819" spans="9:11">
      <c r="I41819" s="72"/>
      <c r="J41819" s="72"/>
      <c r="K41819" s="72"/>
    </row>
    <row r="41820" spans="9:11">
      <c r="I41820" s="72"/>
      <c r="J41820" s="72"/>
      <c r="K41820" s="72"/>
    </row>
    <row r="41821" spans="9:11">
      <c r="I41821" s="72"/>
      <c r="J41821" s="72"/>
      <c r="K41821" s="72"/>
    </row>
    <row r="41822" spans="9:11">
      <c r="I41822" s="72"/>
      <c r="J41822" s="72"/>
      <c r="K41822" s="72"/>
    </row>
    <row r="41823" spans="9:11">
      <c r="I41823" s="72"/>
      <c r="J41823" s="72"/>
      <c r="K41823" s="72"/>
    </row>
    <row r="41824" spans="9:11">
      <c r="I41824" s="72"/>
      <c r="J41824" s="72"/>
      <c r="K41824" s="72"/>
    </row>
    <row r="41825" spans="9:11">
      <c r="I41825" s="72"/>
      <c r="J41825" s="72"/>
      <c r="K41825" s="72"/>
    </row>
    <row r="41826" spans="9:11">
      <c r="I41826" s="72"/>
      <c r="J41826" s="72"/>
      <c r="K41826" s="72"/>
    </row>
    <row r="41827" spans="9:11">
      <c r="I41827" s="72"/>
      <c r="J41827" s="72"/>
      <c r="K41827" s="72"/>
    </row>
    <row r="41828" spans="9:11">
      <c r="I41828" s="72"/>
      <c r="J41828" s="72"/>
      <c r="K41828" s="72"/>
    </row>
    <row r="41829" spans="9:11">
      <c r="I41829" s="72"/>
      <c r="J41829" s="72"/>
      <c r="K41829" s="72"/>
    </row>
    <row r="41830" spans="9:11">
      <c r="I41830" s="72"/>
      <c r="J41830" s="72"/>
      <c r="K41830" s="72"/>
    </row>
    <row r="41831" spans="9:11">
      <c r="I41831" s="72"/>
      <c r="J41831" s="72"/>
      <c r="K41831" s="72"/>
    </row>
    <row r="41832" spans="9:11">
      <c r="I41832" s="72"/>
      <c r="J41832" s="72"/>
      <c r="K41832" s="72"/>
    </row>
    <row r="41833" spans="9:11">
      <c r="I41833" s="72"/>
      <c r="J41833" s="72"/>
      <c r="K41833" s="72"/>
    </row>
    <row r="41834" spans="9:11">
      <c r="I41834" s="72"/>
      <c r="J41834" s="72"/>
      <c r="K41834" s="72"/>
    </row>
    <row r="41835" spans="9:11">
      <c r="I41835" s="72"/>
      <c r="J41835" s="72"/>
      <c r="K41835" s="72"/>
    </row>
    <row r="41836" spans="9:11">
      <c r="I41836" s="72"/>
      <c r="J41836" s="72"/>
      <c r="K41836" s="72"/>
    </row>
    <row r="41837" spans="9:11">
      <c r="I41837" s="72"/>
      <c r="J41837" s="72"/>
      <c r="K41837" s="72"/>
    </row>
    <row r="41838" spans="9:11">
      <c r="I41838" s="72"/>
      <c r="J41838" s="72"/>
      <c r="K41838" s="72"/>
    </row>
    <row r="41839" spans="9:11">
      <c r="I41839" s="72"/>
      <c r="J41839" s="72"/>
      <c r="K41839" s="72"/>
    </row>
    <row r="41840" spans="9:11">
      <c r="I41840" s="72"/>
      <c r="J41840" s="72"/>
      <c r="K41840" s="72"/>
    </row>
    <row r="41841" spans="9:11">
      <c r="I41841" s="72"/>
      <c r="J41841" s="72"/>
      <c r="K41841" s="72"/>
    </row>
    <row r="41842" spans="9:11">
      <c r="I41842" s="72"/>
      <c r="J41842" s="72"/>
      <c r="K41842" s="72"/>
    </row>
    <row r="41843" spans="9:11">
      <c r="I41843" s="72"/>
      <c r="J41843" s="72"/>
      <c r="K41843" s="72"/>
    </row>
    <row r="41844" spans="9:11">
      <c r="I41844" s="72"/>
      <c r="J41844" s="72"/>
      <c r="K41844" s="72"/>
    </row>
    <row r="41845" spans="9:11">
      <c r="I41845" s="72"/>
      <c r="J41845" s="72"/>
      <c r="K41845" s="72"/>
    </row>
    <row r="41846" spans="9:11">
      <c r="I41846" s="72"/>
      <c r="J41846" s="72"/>
      <c r="K41846" s="72"/>
    </row>
    <row r="41847" spans="9:11">
      <c r="I41847" s="72"/>
      <c r="J41847" s="72"/>
      <c r="K41847" s="72"/>
    </row>
    <row r="41848" spans="9:11">
      <c r="I41848" s="72"/>
      <c r="J41848" s="72"/>
      <c r="K41848" s="72"/>
    </row>
    <row r="41849" spans="9:11">
      <c r="I41849" s="72"/>
      <c r="J41849" s="72"/>
      <c r="K41849" s="72"/>
    </row>
    <row r="41850" spans="9:11">
      <c r="I41850" s="72"/>
      <c r="J41850" s="72"/>
      <c r="K41850" s="72"/>
    </row>
    <row r="41851" spans="9:11">
      <c r="I41851" s="72"/>
      <c r="J41851" s="72"/>
      <c r="K41851" s="72"/>
    </row>
    <row r="41852" spans="9:11">
      <c r="I41852" s="72"/>
      <c r="J41852" s="72"/>
      <c r="K41852" s="72"/>
    </row>
    <row r="41853" spans="9:11">
      <c r="I41853" s="72"/>
      <c r="J41853" s="72"/>
      <c r="K41853" s="72"/>
    </row>
    <row r="41854" spans="9:11">
      <c r="I41854" s="72"/>
      <c r="J41854" s="72"/>
      <c r="K41854" s="72"/>
    </row>
    <row r="41855" spans="9:11">
      <c r="I41855" s="72"/>
      <c r="J41855" s="72"/>
      <c r="K41855" s="72"/>
    </row>
    <row r="41856" spans="9:11">
      <c r="I41856" s="72"/>
      <c r="J41856" s="72"/>
      <c r="K41856" s="72"/>
    </row>
    <row r="41857" spans="9:11">
      <c r="I41857" s="72"/>
      <c r="J41857" s="72"/>
      <c r="K41857" s="72"/>
    </row>
    <row r="41858" spans="9:11">
      <c r="I41858" s="72"/>
      <c r="J41858" s="72"/>
      <c r="K41858" s="72"/>
    </row>
    <row r="41859" spans="9:11">
      <c r="I41859" s="72"/>
      <c r="J41859" s="72"/>
      <c r="K41859" s="72"/>
    </row>
    <row r="41860" spans="9:11">
      <c r="I41860" s="72"/>
      <c r="J41860" s="72"/>
      <c r="K41860" s="72"/>
    </row>
    <row r="41861" spans="9:11">
      <c r="I41861" s="72"/>
      <c r="J41861" s="72"/>
      <c r="K41861" s="72"/>
    </row>
    <row r="41862" spans="9:11">
      <c r="I41862" s="72"/>
      <c r="J41862" s="72"/>
      <c r="K41862" s="72"/>
    </row>
    <row r="41863" spans="9:11">
      <c r="I41863" s="72"/>
      <c r="J41863" s="72"/>
      <c r="K41863" s="72"/>
    </row>
    <row r="41864" spans="9:11">
      <c r="I41864" s="72"/>
      <c r="J41864" s="72"/>
      <c r="K41864" s="72"/>
    </row>
    <row r="41865" spans="9:11">
      <c r="I41865" s="72"/>
      <c r="J41865" s="72"/>
      <c r="K41865" s="72"/>
    </row>
    <row r="41866" spans="9:11">
      <c r="I41866" s="72"/>
      <c r="J41866" s="72"/>
      <c r="K41866" s="72"/>
    </row>
    <row r="41867" spans="9:11">
      <c r="I41867" s="72"/>
      <c r="J41867" s="72"/>
      <c r="K41867" s="72"/>
    </row>
    <row r="41868" spans="9:11">
      <c r="I41868" s="72"/>
      <c r="J41868" s="72"/>
      <c r="K41868" s="72"/>
    </row>
    <row r="41869" spans="9:11">
      <c r="I41869" s="72"/>
      <c r="J41869" s="72"/>
      <c r="K41869" s="72"/>
    </row>
    <row r="41870" spans="9:11">
      <c r="I41870" s="72"/>
      <c r="J41870" s="72"/>
      <c r="K41870" s="72"/>
    </row>
    <row r="41871" spans="9:11">
      <c r="I41871" s="72"/>
      <c r="J41871" s="72"/>
      <c r="K41871" s="72"/>
    </row>
    <row r="41872" spans="9:11">
      <c r="I41872" s="72"/>
      <c r="J41872" s="72"/>
      <c r="K41872" s="72"/>
    </row>
    <row r="41873" spans="9:11">
      <c r="I41873" s="72"/>
      <c r="J41873" s="72"/>
      <c r="K41873" s="72"/>
    </row>
    <row r="41874" spans="9:11">
      <c r="I41874" s="72"/>
      <c r="J41874" s="72"/>
      <c r="K41874" s="72"/>
    </row>
    <row r="41875" spans="9:11">
      <c r="I41875" s="72"/>
      <c r="J41875" s="72"/>
      <c r="K41875" s="72"/>
    </row>
    <row r="41876" spans="9:11">
      <c r="I41876" s="72"/>
      <c r="J41876" s="72"/>
      <c r="K41876" s="72"/>
    </row>
    <row r="41877" spans="9:11">
      <c r="I41877" s="72"/>
      <c r="J41877" s="72"/>
      <c r="K41877" s="72"/>
    </row>
    <row r="41878" spans="9:11">
      <c r="I41878" s="72"/>
      <c r="J41878" s="72"/>
      <c r="K41878" s="72"/>
    </row>
    <row r="41879" spans="9:11">
      <c r="I41879" s="72"/>
      <c r="J41879" s="72"/>
      <c r="K41879" s="72"/>
    </row>
    <row r="41880" spans="9:11">
      <c r="I41880" s="72"/>
      <c r="J41880" s="72"/>
      <c r="K41880" s="72"/>
    </row>
    <row r="41881" spans="9:11">
      <c r="I41881" s="72"/>
      <c r="J41881" s="72"/>
      <c r="K41881" s="72"/>
    </row>
    <row r="41882" spans="9:11">
      <c r="I41882" s="72"/>
      <c r="J41882" s="72"/>
      <c r="K41882" s="72"/>
    </row>
    <row r="41883" spans="9:11">
      <c r="I41883" s="72"/>
      <c r="J41883" s="72"/>
      <c r="K41883" s="72"/>
    </row>
    <row r="41884" spans="9:11">
      <c r="I41884" s="72"/>
      <c r="J41884" s="72"/>
      <c r="K41884" s="72"/>
    </row>
    <row r="41885" spans="9:11">
      <c r="I41885" s="72"/>
      <c r="J41885" s="72"/>
      <c r="K41885" s="72"/>
    </row>
    <row r="41886" spans="9:11">
      <c r="I41886" s="72"/>
      <c r="J41886" s="72"/>
      <c r="K41886" s="72"/>
    </row>
    <row r="41887" spans="9:11">
      <c r="I41887" s="72"/>
      <c r="J41887" s="72"/>
      <c r="K41887" s="72"/>
    </row>
    <row r="41888" spans="9:11">
      <c r="I41888" s="72"/>
      <c r="J41888" s="72"/>
      <c r="K41888" s="72"/>
    </row>
    <row r="41889" spans="9:11">
      <c r="I41889" s="72"/>
      <c r="J41889" s="72"/>
      <c r="K41889" s="72"/>
    </row>
    <row r="41890" spans="9:11">
      <c r="I41890" s="72"/>
      <c r="J41890" s="72"/>
      <c r="K41890" s="72"/>
    </row>
    <row r="41891" spans="9:11">
      <c r="I41891" s="72"/>
      <c r="J41891" s="72"/>
      <c r="K41891" s="72"/>
    </row>
    <row r="41892" spans="9:11">
      <c r="I41892" s="72"/>
      <c r="J41892" s="72"/>
      <c r="K41892" s="72"/>
    </row>
    <row r="41893" spans="9:11">
      <c r="I41893" s="72"/>
      <c r="J41893" s="72"/>
      <c r="K41893" s="72"/>
    </row>
    <row r="41894" spans="9:11">
      <c r="I41894" s="72"/>
      <c r="J41894" s="72"/>
      <c r="K41894" s="72"/>
    </row>
    <row r="41895" spans="9:11">
      <c r="I41895" s="72"/>
      <c r="J41895" s="72"/>
      <c r="K41895" s="72"/>
    </row>
    <row r="41896" spans="9:11">
      <c r="I41896" s="72"/>
      <c r="J41896" s="72"/>
      <c r="K41896" s="72"/>
    </row>
    <row r="41897" spans="9:11">
      <c r="I41897" s="72"/>
      <c r="J41897" s="72"/>
      <c r="K41897" s="72"/>
    </row>
    <row r="41898" spans="9:11">
      <c r="I41898" s="72"/>
      <c r="J41898" s="72"/>
      <c r="K41898" s="72"/>
    </row>
    <row r="41899" spans="9:11">
      <c r="I41899" s="72"/>
      <c r="J41899" s="72"/>
      <c r="K41899" s="72"/>
    </row>
    <row r="41900" spans="9:11">
      <c r="I41900" s="72"/>
      <c r="J41900" s="72"/>
      <c r="K41900" s="72"/>
    </row>
    <row r="41901" spans="9:11">
      <c r="I41901" s="72"/>
      <c r="J41901" s="72"/>
      <c r="K41901" s="72"/>
    </row>
    <row r="41902" spans="9:11">
      <c r="I41902" s="72"/>
      <c r="J41902" s="72"/>
      <c r="K41902" s="72"/>
    </row>
    <row r="41903" spans="9:11">
      <c r="I41903" s="72"/>
      <c r="J41903" s="72"/>
      <c r="K41903" s="72"/>
    </row>
    <row r="41904" spans="9:11">
      <c r="I41904" s="72"/>
      <c r="J41904" s="72"/>
      <c r="K41904" s="72"/>
    </row>
    <row r="41905" spans="9:11">
      <c r="I41905" s="72"/>
      <c r="J41905" s="72"/>
      <c r="K41905" s="72"/>
    </row>
    <row r="41906" spans="9:11">
      <c r="I41906" s="72"/>
      <c r="J41906" s="72"/>
      <c r="K41906" s="72"/>
    </row>
    <row r="41907" spans="9:11">
      <c r="I41907" s="72"/>
      <c r="J41907" s="72"/>
      <c r="K41907" s="72"/>
    </row>
    <row r="41908" spans="9:11">
      <c r="I41908" s="72"/>
      <c r="J41908" s="72"/>
      <c r="K41908" s="72"/>
    </row>
    <row r="41909" spans="9:11">
      <c r="I41909" s="72"/>
      <c r="J41909" s="72"/>
      <c r="K41909" s="72"/>
    </row>
    <row r="41910" spans="9:11">
      <c r="I41910" s="72"/>
      <c r="J41910" s="72"/>
      <c r="K41910" s="72"/>
    </row>
    <row r="41911" spans="9:11">
      <c r="I41911" s="72"/>
      <c r="J41911" s="72"/>
      <c r="K41911" s="72"/>
    </row>
    <row r="41912" spans="9:11">
      <c r="I41912" s="72"/>
      <c r="J41912" s="72"/>
      <c r="K41912" s="72"/>
    </row>
    <row r="41913" spans="9:11">
      <c r="I41913" s="72"/>
      <c r="J41913" s="72"/>
      <c r="K41913" s="72"/>
    </row>
    <row r="41914" spans="9:11">
      <c r="I41914" s="72"/>
      <c r="J41914" s="72"/>
      <c r="K41914" s="72"/>
    </row>
    <row r="41915" spans="9:11">
      <c r="I41915" s="72"/>
      <c r="J41915" s="72"/>
      <c r="K41915" s="72"/>
    </row>
    <row r="41916" spans="9:11">
      <c r="I41916" s="72"/>
      <c r="J41916" s="72"/>
      <c r="K41916" s="72"/>
    </row>
    <row r="41917" spans="9:11">
      <c r="I41917" s="72"/>
      <c r="J41917" s="72"/>
      <c r="K41917" s="72"/>
    </row>
    <row r="41918" spans="9:11">
      <c r="I41918" s="72"/>
      <c r="J41918" s="72"/>
      <c r="K41918" s="72"/>
    </row>
    <row r="41919" spans="9:11">
      <c r="I41919" s="72"/>
      <c r="J41919" s="72"/>
      <c r="K41919" s="72"/>
    </row>
    <row r="41920" spans="9:11">
      <c r="I41920" s="72"/>
      <c r="J41920" s="72"/>
      <c r="K41920" s="72"/>
    </row>
    <row r="41921" spans="9:11">
      <c r="I41921" s="72"/>
      <c r="J41921" s="72"/>
      <c r="K41921" s="72"/>
    </row>
    <row r="41922" spans="9:11">
      <c r="I41922" s="72"/>
      <c r="J41922" s="72"/>
      <c r="K41922" s="72"/>
    </row>
    <row r="41923" spans="9:11">
      <c r="I41923" s="72"/>
      <c r="J41923" s="72"/>
      <c r="K41923" s="72"/>
    </row>
    <row r="41924" spans="9:11">
      <c r="I41924" s="72"/>
      <c r="J41924" s="72"/>
      <c r="K41924" s="72"/>
    </row>
    <row r="41925" spans="9:11">
      <c r="I41925" s="72"/>
      <c r="J41925" s="72"/>
      <c r="K41925" s="72"/>
    </row>
    <row r="41926" spans="9:11">
      <c r="I41926" s="72"/>
      <c r="J41926" s="72"/>
      <c r="K41926" s="72"/>
    </row>
    <row r="41927" spans="9:11">
      <c r="I41927" s="72"/>
      <c r="J41927" s="72"/>
      <c r="K41927" s="72"/>
    </row>
    <row r="41928" spans="9:11">
      <c r="I41928" s="72"/>
      <c r="J41928" s="72"/>
      <c r="K41928" s="72"/>
    </row>
    <row r="41929" spans="9:11">
      <c r="I41929" s="72"/>
      <c r="J41929" s="72"/>
      <c r="K41929" s="72"/>
    </row>
    <row r="41930" spans="9:11">
      <c r="I41930" s="72"/>
      <c r="J41930" s="72"/>
      <c r="K41930" s="72"/>
    </row>
    <row r="41931" spans="9:11">
      <c r="I41931" s="72"/>
      <c r="J41931" s="72"/>
      <c r="K41931" s="72"/>
    </row>
    <row r="41932" spans="9:11">
      <c r="I41932" s="72"/>
      <c r="J41932" s="72"/>
      <c r="K41932" s="72"/>
    </row>
    <row r="41933" spans="9:11">
      <c r="I41933" s="72"/>
      <c r="J41933" s="72"/>
      <c r="K41933" s="72"/>
    </row>
    <row r="41934" spans="9:11">
      <c r="I41934" s="72"/>
      <c r="J41934" s="72"/>
      <c r="K41934" s="72"/>
    </row>
    <row r="41935" spans="9:11">
      <c r="I41935" s="72"/>
      <c r="J41935" s="72"/>
      <c r="K41935" s="72"/>
    </row>
    <row r="41936" spans="9:11">
      <c r="I41936" s="72"/>
      <c r="J41936" s="72"/>
      <c r="K41936" s="72"/>
    </row>
    <row r="41937" spans="9:11">
      <c r="I41937" s="72"/>
      <c r="J41937" s="72"/>
      <c r="K41937" s="72"/>
    </row>
    <row r="41938" spans="9:11">
      <c r="I41938" s="72"/>
      <c r="J41938" s="72"/>
      <c r="K41938" s="72"/>
    </row>
    <row r="41939" spans="9:11">
      <c r="I41939" s="72"/>
      <c r="J41939" s="72"/>
      <c r="K41939" s="72"/>
    </row>
    <row r="41940" spans="9:11">
      <c r="I41940" s="72"/>
      <c r="J41940" s="72"/>
      <c r="K41940" s="72"/>
    </row>
    <row r="41941" spans="9:11">
      <c r="I41941" s="72"/>
      <c r="J41941" s="72"/>
      <c r="K41941" s="72"/>
    </row>
    <row r="41942" spans="9:11">
      <c r="I41942" s="72"/>
      <c r="J41942" s="72"/>
      <c r="K41942" s="72"/>
    </row>
    <row r="41943" spans="9:11">
      <c r="I41943" s="72"/>
      <c r="J41943" s="72"/>
      <c r="K41943" s="72"/>
    </row>
    <row r="41944" spans="9:11">
      <c r="I41944" s="72"/>
      <c r="J41944" s="72"/>
      <c r="K41944" s="72"/>
    </row>
    <row r="41945" spans="9:11">
      <c r="I41945" s="72"/>
      <c r="J41945" s="72"/>
      <c r="K41945" s="72"/>
    </row>
    <row r="41946" spans="9:11">
      <c r="I41946" s="72"/>
      <c r="J41946" s="72"/>
      <c r="K41946" s="72"/>
    </row>
    <row r="41947" spans="9:11">
      <c r="I41947" s="72"/>
      <c r="J41947" s="72"/>
      <c r="K41947" s="72"/>
    </row>
    <row r="41948" spans="9:11">
      <c r="I41948" s="72"/>
      <c r="J41948" s="72"/>
      <c r="K41948" s="72"/>
    </row>
    <row r="41949" spans="9:11">
      <c r="I41949" s="72"/>
      <c r="J41949" s="72"/>
      <c r="K41949" s="72"/>
    </row>
    <row r="41950" spans="9:11">
      <c r="I41950" s="72"/>
      <c r="J41950" s="72"/>
      <c r="K41950" s="72"/>
    </row>
    <row r="41951" spans="9:11">
      <c r="I41951" s="72"/>
      <c r="J41951" s="72"/>
      <c r="K41951" s="72"/>
    </row>
    <row r="41952" spans="9:11">
      <c r="I41952" s="72"/>
      <c r="J41952" s="72"/>
      <c r="K41952" s="72"/>
    </row>
    <row r="41953" spans="9:11">
      <c r="I41953" s="72"/>
      <c r="J41953" s="72"/>
      <c r="K41953" s="72"/>
    </row>
    <row r="41954" spans="9:11">
      <c r="I41954" s="72"/>
      <c r="J41954" s="72"/>
      <c r="K41954" s="72"/>
    </row>
    <row r="41955" spans="9:11">
      <c r="I41955" s="72"/>
      <c r="J41955" s="72"/>
      <c r="K41955" s="72"/>
    </row>
    <row r="41956" spans="9:11">
      <c r="I41956" s="72"/>
      <c r="J41956" s="72"/>
      <c r="K41956" s="72"/>
    </row>
    <row r="41957" spans="9:11">
      <c r="I41957" s="72"/>
      <c r="J41957" s="72"/>
      <c r="K41957" s="72"/>
    </row>
    <row r="41958" spans="9:11">
      <c r="I41958" s="72"/>
      <c r="J41958" s="72"/>
      <c r="K41958" s="72"/>
    </row>
    <row r="41959" spans="9:11">
      <c r="I41959" s="72"/>
      <c r="J41959" s="72"/>
      <c r="K41959" s="72"/>
    </row>
    <row r="41960" spans="9:11">
      <c r="I41960" s="72"/>
      <c r="J41960" s="72"/>
      <c r="K41960" s="72"/>
    </row>
    <row r="41961" spans="9:11">
      <c r="I41961" s="72"/>
      <c r="J41961" s="72"/>
      <c r="K41961" s="72"/>
    </row>
    <row r="41962" spans="9:11">
      <c r="I41962" s="72"/>
      <c r="J41962" s="72"/>
      <c r="K41962" s="72"/>
    </row>
    <row r="41963" spans="9:11">
      <c r="I41963" s="72"/>
      <c r="J41963" s="72"/>
      <c r="K41963" s="72"/>
    </row>
    <row r="41964" spans="9:11">
      <c r="I41964" s="72"/>
      <c r="J41964" s="72"/>
      <c r="K41964" s="72"/>
    </row>
    <row r="41965" spans="9:11">
      <c r="I41965" s="72"/>
      <c r="J41965" s="72"/>
      <c r="K41965" s="72"/>
    </row>
    <row r="41966" spans="9:11">
      <c r="I41966" s="72"/>
      <c r="J41966" s="72"/>
      <c r="K41966" s="72"/>
    </row>
    <row r="41967" spans="9:11">
      <c r="I41967" s="72"/>
      <c r="J41967" s="72"/>
      <c r="K41967" s="72"/>
    </row>
    <row r="41968" spans="9:11">
      <c r="I41968" s="72"/>
      <c r="J41968" s="72"/>
      <c r="K41968" s="72"/>
    </row>
    <row r="41969" spans="9:11">
      <c r="I41969" s="72"/>
      <c r="J41969" s="72"/>
      <c r="K41969" s="72"/>
    </row>
    <row r="41970" spans="9:11">
      <c r="I41970" s="72"/>
      <c r="J41970" s="72"/>
      <c r="K41970" s="72"/>
    </row>
    <row r="41971" spans="9:11">
      <c r="I41971" s="72"/>
      <c r="J41971" s="72"/>
      <c r="K41971" s="72"/>
    </row>
    <row r="41972" spans="9:11">
      <c r="I41972" s="72"/>
      <c r="J41972" s="72"/>
      <c r="K41972" s="72"/>
    </row>
    <row r="41973" spans="9:11">
      <c r="I41973" s="72"/>
      <c r="J41973" s="72"/>
      <c r="K41973" s="72"/>
    </row>
    <row r="41974" spans="9:11">
      <c r="I41974" s="72"/>
      <c r="J41974" s="72"/>
      <c r="K41974" s="72"/>
    </row>
    <row r="41975" spans="9:11">
      <c r="I41975" s="72"/>
      <c r="J41975" s="72"/>
      <c r="K41975" s="72"/>
    </row>
    <row r="41976" spans="9:11">
      <c r="I41976" s="72"/>
      <c r="J41976" s="72"/>
      <c r="K41976" s="72"/>
    </row>
    <row r="41977" spans="9:11">
      <c r="I41977" s="72"/>
      <c r="J41977" s="72"/>
      <c r="K41977" s="72"/>
    </row>
    <row r="41978" spans="9:11">
      <c r="I41978" s="72"/>
      <c r="J41978" s="72"/>
      <c r="K41978" s="72"/>
    </row>
    <row r="41979" spans="9:11">
      <c r="I41979" s="72"/>
      <c r="J41979" s="72"/>
      <c r="K41979" s="72"/>
    </row>
    <row r="41980" spans="9:11">
      <c r="I41980" s="72"/>
      <c r="J41980" s="72"/>
      <c r="K41980" s="72"/>
    </row>
    <row r="41981" spans="9:11">
      <c r="I41981" s="72"/>
      <c r="J41981" s="72"/>
      <c r="K41981" s="72"/>
    </row>
    <row r="41982" spans="9:11">
      <c r="I41982" s="72"/>
      <c r="J41982" s="72"/>
      <c r="K41982" s="72"/>
    </row>
    <row r="41983" spans="9:11">
      <c r="I41983" s="72"/>
      <c r="J41983" s="72"/>
      <c r="K41983" s="72"/>
    </row>
    <row r="41984" spans="9:11">
      <c r="I41984" s="72"/>
      <c r="J41984" s="72"/>
      <c r="K41984" s="72"/>
    </row>
    <row r="41985" spans="9:11">
      <c r="I41985" s="72"/>
      <c r="J41985" s="72"/>
      <c r="K41985" s="72"/>
    </row>
    <row r="41986" spans="9:11">
      <c r="I41986" s="72"/>
      <c r="J41986" s="72"/>
      <c r="K41986" s="72"/>
    </row>
    <row r="41987" spans="9:11">
      <c r="I41987" s="72"/>
      <c r="J41987" s="72"/>
      <c r="K41987" s="72"/>
    </row>
    <row r="41988" spans="9:11">
      <c r="I41988" s="72"/>
      <c r="J41988" s="72"/>
      <c r="K41988" s="72"/>
    </row>
    <row r="41989" spans="9:11">
      <c r="I41989" s="72"/>
      <c r="J41989" s="72"/>
      <c r="K41989" s="72"/>
    </row>
    <row r="41990" spans="9:11">
      <c r="I41990" s="72"/>
      <c r="J41990" s="72"/>
      <c r="K41990" s="72"/>
    </row>
    <row r="41991" spans="9:11">
      <c r="I41991" s="72"/>
      <c r="J41991" s="72"/>
      <c r="K41991" s="72"/>
    </row>
    <row r="41992" spans="9:11">
      <c r="I41992" s="72"/>
      <c r="J41992" s="72"/>
      <c r="K41992" s="72"/>
    </row>
    <row r="41993" spans="9:11">
      <c r="I41993" s="72"/>
      <c r="J41993" s="72"/>
      <c r="K41993" s="72"/>
    </row>
    <row r="41994" spans="9:11">
      <c r="I41994" s="72"/>
      <c r="J41994" s="72"/>
      <c r="K41994" s="72"/>
    </row>
    <row r="41995" spans="9:11">
      <c r="I41995" s="72"/>
      <c r="J41995" s="72"/>
      <c r="K41995" s="72"/>
    </row>
    <row r="41996" spans="9:11">
      <c r="I41996" s="72"/>
      <c r="J41996" s="72"/>
      <c r="K41996" s="72"/>
    </row>
    <row r="41997" spans="9:11">
      <c r="I41997" s="72"/>
      <c r="J41997" s="72"/>
      <c r="K41997" s="72"/>
    </row>
    <row r="41998" spans="9:11">
      <c r="I41998" s="72"/>
      <c r="J41998" s="72"/>
      <c r="K41998" s="72"/>
    </row>
    <row r="41999" spans="9:11">
      <c r="I41999" s="72"/>
      <c r="J41999" s="72"/>
      <c r="K41999" s="72"/>
    </row>
    <row r="42000" spans="9:11">
      <c r="I42000" s="72"/>
      <c r="J42000" s="72"/>
      <c r="K42000" s="72"/>
    </row>
    <row r="42001" spans="9:11">
      <c r="I42001" s="72"/>
      <c r="J42001" s="72"/>
      <c r="K42001" s="72"/>
    </row>
    <row r="42002" spans="9:11">
      <c r="I42002" s="72"/>
      <c r="J42002" s="72"/>
      <c r="K42002" s="72"/>
    </row>
    <row r="42003" spans="9:11">
      <c r="I42003" s="72"/>
      <c r="J42003" s="72"/>
      <c r="K42003" s="72"/>
    </row>
    <row r="42004" spans="9:11">
      <c r="I42004" s="72"/>
      <c r="J42004" s="72"/>
      <c r="K42004" s="72"/>
    </row>
    <row r="42005" spans="9:11">
      <c r="I42005" s="72"/>
      <c r="J42005" s="72"/>
      <c r="K42005" s="72"/>
    </row>
    <row r="42006" spans="9:11">
      <c r="I42006" s="72"/>
      <c r="J42006" s="72"/>
      <c r="K42006" s="72"/>
    </row>
    <row r="42007" spans="9:11">
      <c r="I42007" s="72"/>
      <c r="J42007" s="72"/>
      <c r="K42007" s="72"/>
    </row>
    <row r="42008" spans="9:11">
      <c r="I42008" s="72"/>
      <c r="J42008" s="72"/>
      <c r="K42008" s="72"/>
    </row>
    <row r="42009" spans="9:11">
      <c r="I42009" s="72"/>
      <c r="J42009" s="72"/>
      <c r="K42009" s="72"/>
    </row>
    <row r="42010" spans="9:11">
      <c r="I42010" s="72"/>
      <c r="J42010" s="72"/>
      <c r="K42010" s="72"/>
    </row>
    <row r="42011" spans="9:11">
      <c r="I42011" s="72"/>
      <c r="J42011" s="72"/>
      <c r="K42011" s="72"/>
    </row>
    <row r="42012" spans="9:11">
      <c r="I42012" s="72"/>
      <c r="J42012" s="72"/>
      <c r="K42012" s="72"/>
    </row>
    <row r="42013" spans="9:11">
      <c r="I42013" s="72"/>
      <c r="J42013" s="72"/>
      <c r="K42013" s="72"/>
    </row>
    <row r="42014" spans="9:11">
      <c r="I42014" s="72"/>
      <c r="J42014" s="72"/>
      <c r="K42014" s="72"/>
    </row>
    <row r="42015" spans="9:11">
      <c r="I42015" s="72"/>
      <c r="J42015" s="72"/>
      <c r="K42015" s="72"/>
    </row>
    <row r="42016" spans="9:11">
      <c r="I42016" s="72"/>
      <c r="J42016" s="72"/>
      <c r="K42016" s="72"/>
    </row>
    <row r="42017" spans="9:11">
      <c r="I42017" s="72"/>
      <c r="J42017" s="72"/>
      <c r="K42017" s="72"/>
    </row>
    <row r="42018" spans="9:11">
      <c r="I42018" s="72"/>
      <c r="J42018" s="72"/>
      <c r="K42018" s="72"/>
    </row>
    <row r="42019" spans="9:11">
      <c r="I42019" s="72"/>
      <c r="J42019" s="72"/>
      <c r="K42019" s="72"/>
    </row>
    <row r="42020" spans="9:11">
      <c r="I42020" s="72"/>
      <c r="J42020" s="72"/>
      <c r="K42020" s="72"/>
    </row>
    <row r="42021" spans="9:11">
      <c r="I42021" s="72"/>
      <c r="J42021" s="72"/>
      <c r="K42021" s="72"/>
    </row>
    <row r="42022" spans="9:11">
      <c r="I42022" s="72"/>
      <c r="J42022" s="72"/>
      <c r="K42022" s="72"/>
    </row>
    <row r="42023" spans="9:11">
      <c r="I42023" s="72"/>
      <c r="J42023" s="72"/>
      <c r="K42023" s="72"/>
    </row>
    <row r="42024" spans="9:11">
      <c r="I42024" s="72"/>
      <c r="J42024" s="72"/>
      <c r="K42024" s="72"/>
    </row>
    <row r="42025" spans="9:11">
      <c r="I42025" s="72"/>
      <c r="J42025" s="72"/>
      <c r="K42025" s="72"/>
    </row>
    <row r="42026" spans="9:11">
      <c r="I42026" s="72"/>
      <c r="J42026" s="72"/>
      <c r="K42026" s="72"/>
    </row>
    <row r="42027" spans="9:11">
      <c r="I42027" s="72"/>
      <c r="J42027" s="72"/>
      <c r="K42027" s="72"/>
    </row>
    <row r="42028" spans="9:11">
      <c r="I42028" s="72"/>
      <c r="J42028" s="72"/>
      <c r="K42028" s="72"/>
    </row>
    <row r="42029" spans="9:11">
      <c r="I42029" s="72"/>
      <c r="J42029" s="72"/>
      <c r="K42029" s="72"/>
    </row>
    <row r="42030" spans="9:11">
      <c r="I42030" s="72"/>
      <c r="J42030" s="72"/>
      <c r="K42030" s="72"/>
    </row>
    <row r="42031" spans="9:11">
      <c r="I42031" s="72"/>
      <c r="J42031" s="72"/>
      <c r="K42031" s="72"/>
    </row>
    <row r="42032" spans="9:11">
      <c r="I42032" s="72"/>
      <c r="J42032" s="72"/>
      <c r="K42032" s="72"/>
    </row>
    <row r="42033" spans="9:11">
      <c r="I42033" s="72"/>
      <c r="J42033" s="72"/>
      <c r="K42033" s="72"/>
    </row>
    <row r="42034" spans="9:11">
      <c r="I42034" s="72"/>
      <c r="J42034" s="72"/>
      <c r="K42034" s="72"/>
    </row>
    <row r="42035" spans="9:11">
      <c r="I42035" s="72"/>
      <c r="J42035" s="72"/>
      <c r="K42035" s="72"/>
    </row>
    <row r="42036" spans="9:11">
      <c r="I42036" s="72"/>
      <c r="J42036" s="72"/>
      <c r="K42036" s="72"/>
    </row>
    <row r="42037" spans="9:11">
      <c r="I42037" s="72"/>
      <c r="J42037" s="72"/>
      <c r="K42037" s="72"/>
    </row>
    <row r="42038" spans="9:11">
      <c r="I42038" s="72"/>
      <c r="J42038" s="72"/>
      <c r="K42038" s="72"/>
    </row>
    <row r="42039" spans="9:11">
      <c r="I42039" s="72"/>
      <c r="J42039" s="72"/>
      <c r="K42039" s="72"/>
    </row>
    <row r="42040" spans="9:11">
      <c r="I42040" s="72"/>
      <c r="J42040" s="72"/>
      <c r="K42040" s="72"/>
    </row>
    <row r="42041" spans="9:11">
      <c r="I42041" s="72"/>
      <c r="J42041" s="72"/>
      <c r="K42041" s="72"/>
    </row>
    <row r="42042" spans="9:11">
      <c r="I42042" s="72"/>
      <c r="J42042" s="72"/>
      <c r="K42042" s="72"/>
    </row>
    <row r="42043" spans="9:11">
      <c r="I42043" s="72"/>
      <c r="J42043" s="72"/>
      <c r="K42043" s="72"/>
    </row>
    <row r="42044" spans="9:11">
      <c r="I42044" s="72"/>
      <c r="J42044" s="72"/>
      <c r="K42044" s="72"/>
    </row>
    <row r="42045" spans="9:11">
      <c r="I42045" s="72"/>
      <c r="J42045" s="72"/>
      <c r="K42045" s="72"/>
    </row>
    <row r="42046" spans="9:11">
      <c r="I42046" s="72"/>
      <c r="J42046" s="72"/>
      <c r="K42046" s="72"/>
    </row>
    <row r="42047" spans="9:11">
      <c r="I42047" s="72"/>
      <c r="J42047" s="72"/>
      <c r="K42047" s="72"/>
    </row>
    <row r="42048" spans="9:11">
      <c r="I42048" s="72"/>
      <c r="J42048" s="72"/>
      <c r="K42048" s="72"/>
    </row>
    <row r="42049" spans="9:11">
      <c r="I42049" s="72"/>
      <c r="J42049" s="72"/>
      <c r="K42049" s="72"/>
    </row>
    <row r="42050" spans="9:11">
      <c r="I42050" s="72"/>
      <c r="J42050" s="72"/>
      <c r="K42050" s="72"/>
    </row>
    <row r="42051" spans="9:11">
      <c r="I42051" s="72"/>
      <c r="J42051" s="72"/>
      <c r="K42051" s="72"/>
    </row>
    <row r="42052" spans="9:11">
      <c r="I42052" s="72"/>
      <c r="J42052" s="72"/>
      <c r="K42052" s="72"/>
    </row>
    <row r="42053" spans="9:11">
      <c r="I42053" s="72"/>
      <c r="J42053" s="72"/>
      <c r="K42053" s="72"/>
    </row>
    <row r="42054" spans="9:11">
      <c r="I42054" s="72"/>
      <c r="J42054" s="72"/>
      <c r="K42054" s="72"/>
    </row>
    <row r="42055" spans="9:11">
      <c r="I42055" s="72"/>
      <c r="J42055" s="72"/>
      <c r="K42055" s="72"/>
    </row>
    <row r="42056" spans="9:11">
      <c r="I42056" s="72"/>
      <c r="J42056" s="72"/>
      <c r="K42056" s="72"/>
    </row>
    <row r="42057" spans="9:11">
      <c r="I42057" s="72"/>
      <c r="J42057" s="72"/>
      <c r="K42057" s="72"/>
    </row>
    <row r="42058" spans="9:11">
      <c r="I42058" s="72"/>
      <c r="J42058" s="72"/>
      <c r="K42058" s="72"/>
    </row>
    <row r="42059" spans="9:11">
      <c r="I42059" s="72"/>
      <c r="J42059" s="72"/>
      <c r="K42059" s="72"/>
    </row>
    <row r="42060" spans="9:11">
      <c r="I42060" s="72"/>
      <c r="J42060" s="72"/>
      <c r="K42060" s="72"/>
    </row>
    <row r="42061" spans="9:11">
      <c r="I42061" s="72"/>
      <c r="J42061" s="72"/>
      <c r="K42061" s="72"/>
    </row>
    <row r="42062" spans="9:11">
      <c r="I42062" s="72"/>
      <c r="J42062" s="72"/>
      <c r="K42062" s="72"/>
    </row>
    <row r="42063" spans="9:11">
      <c r="I42063" s="72"/>
      <c r="J42063" s="72"/>
      <c r="K42063" s="72"/>
    </row>
    <row r="42064" spans="9:11">
      <c r="I42064" s="72"/>
      <c r="J42064" s="72"/>
      <c r="K42064" s="72"/>
    </row>
    <row r="42065" spans="9:11">
      <c r="I42065" s="72"/>
      <c r="J42065" s="72"/>
      <c r="K42065" s="72"/>
    </row>
    <row r="42066" spans="9:11">
      <c r="I42066" s="72"/>
      <c r="J42066" s="72"/>
      <c r="K42066" s="72"/>
    </row>
    <row r="42067" spans="9:11">
      <c r="I42067" s="72"/>
      <c r="J42067" s="72"/>
      <c r="K42067" s="72"/>
    </row>
    <row r="42068" spans="9:11">
      <c r="I42068" s="72"/>
      <c r="J42068" s="72"/>
      <c r="K42068" s="72"/>
    </row>
    <row r="42069" spans="9:11">
      <c r="I42069" s="72"/>
      <c r="J42069" s="72"/>
      <c r="K42069" s="72"/>
    </row>
    <row r="42070" spans="9:11">
      <c r="I42070" s="72"/>
      <c r="J42070" s="72"/>
      <c r="K42070" s="72"/>
    </row>
    <row r="42071" spans="9:11">
      <c r="I42071" s="72"/>
      <c r="J42071" s="72"/>
      <c r="K42071" s="72"/>
    </row>
    <row r="42072" spans="9:11">
      <c r="I42072" s="72"/>
      <c r="J42072" s="72"/>
      <c r="K42072" s="72"/>
    </row>
    <row r="42073" spans="9:11">
      <c r="I42073" s="72"/>
      <c r="J42073" s="72"/>
      <c r="K42073" s="72"/>
    </row>
    <row r="42074" spans="9:11">
      <c r="I42074" s="72"/>
      <c r="J42074" s="72"/>
      <c r="K42074" s="72"/>
    </row>
    <row r="42075" spans="9:11">
      <c r="I42075" s="72"/>
      <c r="J42075" s="72"/>
      <c r="K42075" s="72"/>
    </row>
    <row r="42076" spans="9:11">
      <c r="I42076" s="72"/>
      <c r="J42076" s="72"/>
      <c r="K42076" s="72"/>
    </row>
    <row r="42077" spans="9:11">
      <c r="I42077" s="72"/>
      <c r="J42077" s="72"/>
      <c r="K42077" s="72"/>
    </row>
    <row r="42078" spans="9:11">
      <c r="I42078" s="72"/>
      <c r="J42078" s="72"/>
      <c r="K42078" s="72"/>
    </row>
    <row r="42079" spans="9:11">
      <c r="I42079" s="72"/>
      <c r="J42079" s="72"/>
      <c r="K42079" s="72"/>
    </row>
    <row r="42080" spans="9:11">
      <c r="I42080" s="72"/>
      <c r="J42080" s="72"/>
      <c r="K42080" s="72"/>
    </row>
    <row r="42081" spans="9:11">
      <c r="I42081" s="72"/>
      <c r="J42081" s="72"/>
      <c r="K42081" s="72"/>
    </row>
    <row r="42082" spans="9:11">
      <c r="I42082" s="72"/>
      <c r="J42082" s="72"/>
      <c r="K42082" s="72"/>
    </row>
    <row r="42083" spans="9:11">
      <c r="I42083" s="72"/>
      <c r="J42083" s="72"/>
      <c r="K42083" s="72"/>
    </row>
    <row r="42084" spans="9:11">
      <c r="I42084" s="72"/>
      <c r="J42084" s="72"/>
      <c r="K42084" s="72"/>
    </row>
    <row r="42085" spans="9:11">
      <c r="I42085" s="72"/>
      <c r="J42085" s="72"/>
      <c r="K42085" s="72"/>
    </row>
    <row r="42086" spans="9:11">
      <c r="I42086" s="72"/>
      <c r="J42086" s="72"/>
      <c r="K42086" s="72"/>
    </row>
    <row r="42087" spans="9:11">
      <c r="I42087" s="72"/>
      <c r="J42087" s="72"/>
      <c r="K42087" s="72"/>
    </row>
    <row r="42088" spans="9:11">
      <c r="I42088" s="72"/>
      <c r="J42088" s="72"/>
      <c r="K42088" s="72"/>
    </row>
    <row r="42089" spans="9:11">
      <c r="I42089" s="72"/>
      <c r="J42089" s="72"/>
      <c r="K42089" s="72"/>
    </row>
    <row r="42090" spans="9:11">
      <c r="I42090" s="72"/>
      <c r="J42090" s="72"/>
      <c r="K42090" s="72"/>
    </row>
    <row r="42091" spans="9:11">
      <c r="I42091" s="72"/>
      <c r="J42091" s="72"/>
      <c r="K42091" s="72"/>
    </row>
    <row r="42092" spans="9:11">
      <c r="I42092" s="72"/>
      <c r="J42092" s="72"/>
      <c r="K42092" s="72"/>
    </row>
    <row r="42093" spans="9:11">
      <c r="I42093" s="72"/>
      <c r="J42093" s="72"/>
      <c r="K42093" s="72"/>
    </row>
    <row r="42094" spans="9:11">
      <c r="I42094" s="72"/>
      <c r="J42094" s="72"/>
      <c r="K42094" s="72"/>
    </row>
    <row r="42095" spans="9:11">
      <c r="I42095" s="72"/>
      <c r="J42095" s="72"/>
      <c r="K42095" s="72"/>
    </row>
    <row r="42096" spans="9:11">
      <c r="I42096" s="72"/>
      <c r="J42096" s="72"/>
      <c r="K42096" s="72"/>
    </row>
    <row r="42097" spans="9:11">
      <c r="I42097" s="72"/>
      <c r="J42097" s="72"/>
      <c r="K42097" s="72"/>
    </row>
    <row r="42098" spans="9:11">
      <c r="I42098" s="72"/>
      <c r="J42098" s="72"/>
      <c r="K42098" s="72"/>
    </row>
    <row r="42099" spans="9:11">
      <c r="I42099" s="72"/>
      <c r="J42099" s="72"/>
      <c r="K42099" s="72"/>
    </row>
    <row r="42100" spans="9:11">
      <c r="I42100" s="72"/>
      <c r="J42100" s="72"/>
      <c r="K42100" s="72"/>
    </row>
    <row r="42101" spans="9:11">
      <c r="I42101" s="72"/>
      <c r="J42101" s="72"/>
      <c r="K42101" s="72"/>
    </row>
    <row r="42102" spans="9:11">
      <c r="I42102" s="72"/>
      <c r="J42102" s="72"/>
      <c r="K42102" s="72"/>
    </row>
    <row r="42103" spans="9:11">
      <c r="I42103" s="72"/>
      <c r="J42103" s="72"/>
      <c r="K42103" s="72"/>
    </row>
    <row r="42104" spans="9:11">
      <c r="I42104" s="72"/>
      <c r="J42104" s="72"/>
      <c r="K42104" s="72"/>
    </row>
    <row r="42105" spans="9:11">
      <c r="I42105" s="72"/>
      <c r="J42105" s="72"/>
      <c r="K42105" s="72"/>
    </row>
    <row r="42106" spans="9:11">
      <c r="I42106" s="72"/>
      <c r="J42106" s="72"/>
      <c r="K42106" s="72"/>
    </row>
    <row r="42107" spans="9:11">
      <c r="I42107" s="72"/>
      <c r="J42107" s="72"/>
      <c r="K42107" s="72"/>
    </row>
    <row r="42108" spans="9:11">
      <c r="I42108" s="72"/>
      <c r="J42108" s="72"/>
      <c r="K42108" s="72"/>
    </row>
    <row r="42109" spans="9:11">
      <c r="I42109" s="72"/>
      <c r="J42109" s="72"/>
      <c r="K42109" s="72"/>
    </row>
    <row r="42110" spans="9:11">
      <c r="I42110" s="72"/>
      <c r="J42110" s="72"/>
      <c r="K42110" s="72"/>
    </row>
    <row r="42111" spans="9:11">
      <c r="I42111" s="72"/>
      <c r="J42111" s="72"/>
      <c r="K42111" s="72"/>
    </row>
    <row r="42112" spans="9:11">
      <c r="I42112" s="72"/>
      <c r="J42112" s="72"/>
      <c r="K42112" s="72"/>
    </row>
    <row r="42113" spans="9:11">
      <c r="I42113" s="72"/>
      <c r="J42113" s="72"/>
      <c r="K42113" s="72"/>
    </row>
    <row r="42114" spans="9:11">
      <c r="I42114" s="72"/>
      <c r="J42114" s="72"/>
      <c r="K42114" s="72"/>
    </row>
    <row r="42115" spans="9:11">
      <c r="I42115" s="72"/>
      <c r="J42115" s="72"/>
      <c r="K42115" s="72"/>
    </row>
    <row r="42116" spans="9:11">
      <c r="I42116" s="72"/>
      <c r="J42116" s="72"/>
      <c r="K42116" s="72"/>
    </row>
    <row r="42117" spans="9:11">
      <c r="I42117" s="72"/>
      <c r="J42117" s="72"/>
      <c r="K42117" s="72"/>
    </row>
    <row r="42118" spans="9:11">
      <c r="I42118" s="72"/>
      <c r="J42118" s="72"/>
      <c r="K42118" s="72"/>
    </row>
    <row r="42119" spans="9:11">
      <c r="I42119" s="72"/>
      <c r="J42119" s="72"/>
      <c r="K42119" s="72"/>
    </row>
    <row r="42120" spans="9:11">
      <c r="I42120" s="72"/>
      <c r="J42120" s="72"/>
      <c r="K42120" s="72"/>
    </row>
    <row r="42121" spans="9:11">
      <c r="I42121" s="72"/>
      <c r="J42121" s="72"/>
      <c r="K42121" s="72"/>
    </row>
    <row r="42122" spans="9:11">
      <c r="I42122" s="72"/>
      <c r="J42122" s="72"/>
      <c r="K42122" s="72"/>
    </row>
    <row r="42123" spans="9:11">
      <c r="I42123" s="72"/>
      <c r="J42123" s="72"/>
      <c r="K42123" s="72"/>
    </row>
    <row r="42124" spans="9:11">
      <c r="I42124" s="72"/>
      <c r="J42124" s="72"/>
      <c r="K42124" s="72"/>
    </row>
    <row r="42125" spans="9:11">
      <c r="I42125" s="72"/>
      <c r="J42125" s="72"/>
      <c r="K42125" s="72"/>
    </row>
    <row r="42126" spans="9:11">
      <c r="I42126" s="72"/>
      <c r="J42126" s="72"/>
      <c r="K42126" s="72"/>
    </row>
    <row r="42127" spans="9:11">
      <c r="I42127" s="72"/>
      <c r="J42127" s="72"/>
      <c r="K42127" s="72"/>
    </row>
    <row r="42128" spans="9:11">
      <c r="I42128" s="72"/>
      <c r="J42128" s="72"/>
      <c r="K42128" s="72"/>
    </row>
    <row r="42129" spans="9:11">
      <c r="I42129" s="72"/>
      <c r="J42129" s="72"/>
      <c r="K42129" s="72"/>
    </row>
    <row r="42130" spans="9:11">
      <c r="I42130" s="72"/>
      <c r="J42130" s="72"/>
      <c r="K42130" s="72"/>
    </row>
    <row r="42131" spans="9:11">
      <c r="I42131" s="72"/>
      <c r="J42131" s="72"/>
      <c r="K42131" s="72"/>
    </row>
    <row r="42132" spans="9:11">
      <c r="I42132" s="72"/>
      <c r="J42132" s="72"/>
      <c r="K42132" s="72"/>
    </row>
    <row r="42133" spans="9:11">
      <c r="I42133" s="72"/>
      <c r="J42133" s="72"/>
      <c r="K42133" s="72"/>
    </row>
    <row r="42134" spans="9:11">
      <c r="I42134" s="72"/>
      <c r="J42134" s="72"/>
      <c r="K42134" s="72"/>
    </row>
    <row r="42135" spans="9:11">
      <c r="I42135" s="72"/>
      <c r="J42135" s="72"/>
      <c r="K42135" s="72"/>
    </row>
    <row r="42136" spans="9:11">
      <c r="I42136" s="72"/>
      <c r="J42136" s="72"/>
      <c r="K42136" s="72"/>
    </row>
    <row r="42137" spans="9:11">
      <c r="I42137" s="72"/>
      <c r="J42137" s="72"/>
      <c r="K42137" s="72"/>
    </row>
    <row r="42138" spans="9:11">
      <c r="I42138" s="72"/>
      <c r="J42138" s="72"/>
      <c r="K42138" s="72"/>
    </row>
    <row r="42139" spans="9:11">
      <c r="I42139" s="72"/>
      <c r="J42139" s="72"/>
      <c r="K42139" s="72"/>
    </row>
    <row r="42140" spans="9:11">
      <c r="I42140" s="72"/>
      <c r="J42140" s="72"/>
      <c r="K42140" s="72"/>
    </row>
    <row r="42141" spans="9:11">
      <c r="I42141" s="72"/>
      <c r="J42141" s="72"/>
      <c r="K42141" s="72"/>
    </row>
    <row r="42142" spans="9:11">
      <c r="I42142" s="72"/>
      <c r="J42142" s="72"/>
      <c r="K42142" s="72"/>
    </row>
    <row r="42143" spans="9:11">
      <c r="I42143" s="72"/>
      <c r="J42143" s="72"/>
      <c r="K42143" s="72"/>
    </row>
    <row r="42144" spans="9:11">
      <c r="I42144" s="72"/>
      <c r="J42144" s="72"/>
      <c r="K42144" s="72"/>
    </row>
    <row r="42145" spans="9:11">
      <c r="I42145" s="72"/>
      <c r="J42145" s="72"/>
      <c r="K42145" s="72"/>
    </row>
    <row r="42146" spans="9:11">
      <c r="I42146" s="72"/>
      <c r="J42146" s="72"/>
      <c r="K42146" s="72"/>
    </row>
    <row r="42147" spans="9:11">
      <c r="I42147" s="72"/>
      <c r="J42147" s="72"/>
      <c r="K42147" s="72"/>
    </row>
    <row r="42148" spans="9:11">
      <c r="I42148" s="72"/>
      <c r="J42148" s="72"/>
      <c r="K42148" s="72"/>
    </row>
    <row r="42149" spans="9:11">
      <c r="I42149" s="72"/>
      <c r="J42149" s="72"/>
      <c r="K42149" s="72"/>
    </row>
    <row r="42150" spans="9:11">
      <c r="I42150" s="72"/>
      <c r="J42150" s="72"/>
      <c r="K42150" s="72"/>
    </row>
    <row r="42151" spans="9:11">
      <c r="I42151" s="72"/>
      <c r="J42151" s="72"/>
      <c r="K42151" s="72"/>
    </row>
    <row r="42152" spans="9:11">
      <c r="I42152" s="72"/>
      <c r="J42152" s="72"/>
      <c r="K42152" s="72"/>
    </row>
    <row r="42153" spans="9:11">
      <c r="I42153" s="72"/>
      <c r="J42153" s="72"/>
      <c r="K42153" s="72"/>
    </row>
    <row r="42154" spans="9:11">
      <c r="I42154" s="72"/>
      <c r="J42154" s="72"/>
      <c r="K42154" s="72"/>
    </row>
    <row r="42155" spans="9:11">
      <c r="I42155" s="72"/>
      <c r="J42155" s="72"/>
      <c r="K42155" s="72"/>
    </row>
    <row r="42156" spans="9:11">
      <c r="I42156" s="72"/>
      <c r="J42156" s="72"/>
      <c r="K42156" s="72"/>
    </row>
    <row r="42157" spans="9:11">
      <c r="I42157" s="72"/>
      <c r="J42157" s="72"/>
      <c r="K42157" s="72"/>
    </row>
    <row r="42158" spans="9:11">
      <c r="I42158" s="72"/>
      <c r="J42158" s="72"/>
      <c r="K42158" s="72"/>
    </row>
    <row r="42159" spans="9:11">
      <c r="I42159" s="72"/>
      <c r="J42159" s="72"/>
      <c r="K42159" s="72"/>
    </row>
    <row r="42160" spans="9:11">
      <c r="I42160" s="72"/>
      <c r="J42160" s="72"/>
      <c r="K42160" s="72"/>
    </row>
    <row r="42161" spans="9:11">
      <c r="I42161" s="72"/>
      <c r="J42161" s="72"/>
      <c r="K42161" s="72"/>
    </row>
    <row r="42162" spans="9:11">
      <c r="I42162" s="72"/>
      <c r="J42162" s="72"/>
      <c r="K42162" s="72"/>
    </row>
    <row r="42163" spans="9:11">
      <c r="I42163" s="72"/>
      <c r="J42163" s="72"/>
      <c r="K42163" s="72"/>
    </row>
    <row r="42164" spans="9:11">
      <c r="I42164" s="72"/>
      <c r="J42164" s="72"/>
      <c r="K42164" s="72"/>
    </row>
    <row r="42165" spans="9:11">
      <c r="I42165" s="72"/>
      <c r="J42165" s="72"/>
      <c r="K42165" s="72"/>
    </row>
    <row r="42166" spans="9:11">
      <c r="I42166" s="72"/>
      <c r="J42166" s="72"/>
      <c r="K42166" s="72"/>
    </row>
    <row r="42167" spans="9:11">
      <c r="I42167" s="72"/>
      <c r="J42167" s="72"/>
      <c r="K42167" s="72"/>
    </row>
    <row r="42168" spans="9:11">
      <c r="I42168" s="72"/>
      <c r="J42168" s="72"/>
      <c r="K42168" s="72"/>
    </row>
    <row r="42169" spans="9:11">
      <c r="I42169" s="72"/>
      <c r="J42169" s="72"/>
      <c r="K42169" s="72"/>
    </row>
    <row r="42170" spans="9:11">
      <c r="I42170" s="72"/>
      <c r="J42170" s="72"/>
      <c r="K42170" s="72"/>
    </row>
    <row r="42171" spans="9:11">
      <c r="I42171" s="72"/>
      <c r="J42171" s="72"/>
      <c r="K42171" s="72"/>
    </row>
    <row r="42172" spans="9:11">
      <c r="I42172" s="72"/>
      <c r="J42172" s="72"/>
      <c r="K42172" s="72"/>
    </row>
    <row r="42173" spans="9:11">
      <c r="I42173" s="72"/>
      <c r="J42173" s="72"/>
      <c r="K42173" s="72"/>
    </row>
    <row r="42174" spans="9:11">
      <c r="I42174" s="72"/>
      <c r="J42174" s="72"/>
      <c r="K42174" s="72"/>
    </row>
    <row r="42175" spans="9:11">
      <c r="I42175" s="72"/>
      <c r="J42175" s="72"/>
      <c r="K42175" s="72"/>
    </row>
    <row r="42176" spans="9:11">
      <c r="I42176" s="72"/>
      <c r="J42176" s="72"/>
      <c r="K42176" s="72"/>
    </row>
    <row r="42177" spans="9:11">
      <c r="I42177" s="72"/>
      <c r="J42177" s="72"/>
      <c r="K42177" s="72"/>
    </row>
    <row r="42178" spans="9:11">
      <c r="I42178" s="72"/>
      <c r="J42178" s="72"/>
      <c r="K42178" s="72"/>
    </row>
    <row r="42179" spans="9:11">
      <c r="I42179" s="72"/>
      <c r="J42179" s="72"/>
      <c r="K42179" s="72"/>
    </row>
    <row r="42180" spans="9:11">
      <c r="I42180" s="72"/>
      <c r="J42180" s="72"/>
      <c r="K42180" s="72"/>
    </row>
    <row r="42181" spans="9:11">
      <c r="I42181" s="72"/>
      <c r="J42181" s="72"/>
      <c r="K42181" s="72"/>
    </row>
    <row r="42182" spans="9:11">
      <c r="I42182" s="72"/>
      <c r="J42182" s="72"/>
      <c r="K42182" s="72"/>
    </row>
    <row r="42183" spans="9:11">
      <c r="I42183" s="72"/>
      <c r="J42183" s="72"/>
      <c r="K42183" s="72"/>
    </row>
    <row r="42184" spans="9:11">
      <c r="I42184" s="72"/>
      <c r="J42184" s="72"/>
      <c r="K42184" s="72"/>
    </row>
    <row r="42185" spans="9:11">
      <c r="I42185" s="72"/>
      <c r="J42185" s="72"/>
      <c r="K42185" s="72"/>
    </row>
    <row r="42186" spans="9:11">
      <c r="I42186" s="72"/>
      <c r="J42186" s="72"/>
      <c r="K42186" s="72"/>
    </row>
    <row r="42187" spans="9:11">
      <c r="I42187" s="72"/>
      <c r="J42187" s="72"/>
      <c r="K42187" s="72"/>
    </row>
    <row r="42188" spans="9:11">
      <c r="I42188" s="72"/>
      <c r="J42188" s="72"/>
      <c r="K42188" s="72"/>
    </row>
    <row r="42189" spans="9:11">
      <c r="I42189" s="72"/>
      <c r="J42189" s="72"/>
      <c r="K42189" s="72"/>
    </row>
    <row r="42190" spans="9:11">
      <c r="I42190" s="72"/>
      <c r="J42190" s="72"/>
      <c r="K42190" s="72"/>
    </row>
    <row r="42191" spans="9:11">
      <c r="I42191" s="72"/>
      <c r="J42191" s="72"/>
      <c r="K42191" s="72"/>
    </row>
    <row r="42192" spans="9:11">
      <c r="I42192" s="72"/>
      <c r="J42192" s="72"/>
      <c r="K42192" s="72"/>
    </row>
    <row r="42193" spans="9:11">
      <c r="I42193" s="72"/>
      <c r="J42193" s="72"/>
      <c r="K42193" s="72"/>
    </row>
    <row r="42194" spans="9:11">
      <c r="I42194" s="72"/>
      <c r="J42194" s="72"/>
      <c r="K42194" s="72"/>
    </row>
    <row r="42195" spans="9:11">
      <c r="I42195" s="72"/>
      <c r="J42195" s="72"/>
      <c r="K42195" s="72"/>
    </row>
    <row r="42196" spans="9:11">
      <c r="I42196" s="72"/>
      <c r="J42196" s="72"/>
      <c r="K42196" s="72"/>
    </row>
    <row r="42197" spans="9:11">
      <c r="I42197" s="72"/>
      <c r="J42197" s="72"/>
      <c r="K42197" s="72"/>
    </row>
    <row r="42198" spans="9:11">
      <c r="I42198" s="72"/>
      <c r="J42198" s="72"/>
      <c r="K42198" s="72"/>
    </row>
    <row r="42199" spans="9:11">
      <c r="I42199" s="72"/>
      <c r="J42199" s="72"/>
      <c r="K42199" s="72"/>
    </row>
    <row r="42200" spans="9:11">
      <c r="I42200" s="72"/>
      <c r="J42200" s="72"/>
      <c r="K42200" s="72"/>
    </row>
    <row r="42201" spans="9:11">
      <c r="I42201" s="72"/>
      <c r="J42201" s="72"/>
      <c r="K42201" s="72"/>
    </row>
    <row r="42202" spans="9:11">
      <c r="I42202" s="72"/>
      <c r="J42202" s="72"/>
      <c r="K42202" s="72"/>
    </row>
    <row r="42203" spans="9:11">
      <c r="I42203" s="72"/>
      <c r="J42203" s="72"/>
      <c r="K42203" s="72"/>
    </row>
    <row r="42204" spans="9:11">
      <c r="I42204" s="72"/>
      <c r="J42204" s="72"/>
      <c r="K42204" s="72"/>
    </row>
    <row r="42205" spans="9:11">
      <c r="I42205" s="72"/>
      <c r="J42205" s="72"/>
      <c r="K42205" s="72"/>
    </row>
    <row r="42206" spans="9:11">
      <c r="I42206" s="72"/>
      <c r="J42206" s="72"/>
      <c r="K42206" s="72"/>
    </row>
    <row r="42207" spans="9:11">
      <c r="I42207" s="72"/>
      <c r="J42207" s="72"/>
      <c r="K42207" s="72"/>
    </row>
    <row r="42208" spans="9:11">
      <c r="I42208" s="72"/>
      <c r="J42208" s="72"/>
      <c r="K42208" s="72"/>
    </row>
    <row r="42209" spans="9:11">
      <c r="I42209" s="72"/>
      <c r="J42209" s="72"/>
      <c r="K42209" s="72"/>
    </row>
    <row r="42210" spans="9:11">
      <c r="I42210" s="72"/>
      <c r="J42210" s="72"/>
      <c r="K42210" s="72"/>
    </row>
    <row r="42211" spans="9:11">
      <c r="I42211" s="72"/>
      <c r="J42211" s="72"/>
      <c r="K42211" s="72"/>
    </row>
    <row r="42212" spans="9:11">
      <c r="I42212" s="72"/>
      <c r="J42212" s="72"/>
      <c r="K42212" s="72"/>
    </row>
    <row r="42213" spans="9:11">
      <c r="I42213" s="72"/>
      <c r="J42213" s="72"/>
      <c r="K42213" s="72"/>
    </row>
    <row r="42214" spans="9:11">
      <c r="I42214" s="72"/>
      <c r="J42214" s="72"/>
      <c r="K42214" s="72"/>
    </row>
    <row r="42215" spans="9:11">
      <c r="I42215" s="72"/>
      <c r="J42215" s="72"/>
      <c r="K42215" s="72"/>
    </row>
    <row r="42216" spans="9:11">
      <c r="I42216" s="72"/>
      <c r="J42216" s="72"/>
      <c r="K42216" s="72"/>
    </row>
    <row r="42217" spans="9:11">
      <c r="I42217" s="72"/>
      <c r="J42217" s="72"/>
      <c r="K42217" s="72"/>
    </row>
    <row r="42218" spans="9:11">
      <c r="I42218" s="72"/>
      <c r="J42218" s="72"/>
      <c r="K42218" s="72"/>
    </row>
    <row r="42219" spans="9:11">
      <c r="I42219" s="72"/>
      <c r="J42219" s="72"/>
      <c r="K42219" s="72"/>
    </row>
    <row r="42220" spans="9:11">
      <c r="I42220" s="72"/>
      <c r="J42220" s="72"/>
      <c r="K42220" s="72"/>
    </row>
    <row r="42221" spans="9:11">
      <c r="I42221" s="72"/>
      <c r="J42221" s="72"/>
      <c r="K42221" s="72"/>
    </row>
    <row r="42222" spans="9:11">
      <c r="I42222" s="72"/>
      <c r="J42222" s="72"/>
      <c r="K42222" s="72"/>
    </row>
    <row r="42223" spans="9:11">
      <c r="I42223" s="72"/>
      <c r="J42223" s="72"/>
      <c r="K42223" s="72"/>
    </row>
    <row r="42224" spans="9:11">
      <c r="I42224" s="72"/>
      <c r="J42224" s="72"/>
      <c r="K42224" s="72"/>
    </row>
    <row r="42225" spans="9:11">
      <c r="I42225" s="72"/>
      <c r="J42225" s="72"/>
      <c r="K42225" s="72"/>
    </row>
    <row r="42226" spans="9:11">
      <c r="I42226" s="72"/>
      <c r="J42226" s="72"/>
      <c r="K42226" s="72"/>
    </row>
    <row r="42227" spans="9:11">
      <c r="I42227" s="72"/>
      <c r="J42227" s="72"/>
      <c r="K42227" s="72"/>
    </row>
    <row r="42228" spans="9:11">
      <c r="I42228" s="72"/>
      <c r="J42228" s="72"/>
      <c r="K42228" s="72"/>
    </row>
    <row r="42229" spans="9:11">
      <c r="I42229" s="72"/>
      <c r="J42229" s="72"/>
      <c r="K42229" s="72"/>
    </row>
    <row r="42230" spans="9:11">
      <c r="I42230" s="72"/>
      <c r="J42230" s="72"/>
      <c r="K42230" s="72"/>
    </row>
    <row r="42231" spans="9:11">
      <c r="I42231" s="72"/>
      <c r="J42231" s="72"/>
      <c r="K42231" s="72"/>
    </row>
    <row r="42232" spans="9:11">
      <c r="I42232" s="72"/>
      <c r="J42232" s="72"/>
      <c r="K42232" s="72"/>
    </row>
    <row r="42233" spans="9:11">
      <c r="I42233" s="72"/>
      <c r="J42233" s="72"/>
      <c r="K42233" s="72"/>
    </row>
    <row r="42234" spans="9:11">
      <c r="I42234" s="72"/>
      <c r="J42234" s="72"/>
      <c r="K42234" s="72"/>
    </row>
    <row r="42235" spans="9:11">
      <c r="I42235" s="72"/>
      <c r="J42235" s="72"/>
      <c r="K42235" s="72"/>
    </row>
    <row r="42236" spans="9:11">
      <c r="I42236" s="72"/>
      <c r="J42236" s="72"/>
      <c r="K42236" s="72"/>
    </row>
    <row r="42237" spans="9:11">
      <c r="I42237" s="72"/>
      <c r="J42237" s="72"/>
      <c r="K42237" s="72"/>
    </row>
    <row r="42238" spans="9:11">
      <c r="I42238" s="72"/>
      <c r="J42238" s="72"/>
      <c r="K42238" s="72"/>
    </row>
    <row r="42239" spans="9:11">
      <c r="I42239" s="72"/>
      <c r="J42239" s="72"/>
      <c r="K42239" s="72"/>
    </row>
    <row r="42240" spans="9:11">
      <c r="I42240" s="72"/>
      <c r="J42240" s="72"/>
      <c r="K42240" s="72"/>
    </row>
    <row r="42241" spans="9:11">
      <c r="I42241" s="72"/>
      <c r="J42241" s="72"/>
      <c r="K42241" s="72"/>
    </row>
    <row r="42242" spans="9:11">
      <c r="I42242" s="72"/>
      <c r="J42242" s="72"/>
      <c r="K42242" s="72"/>
    </row>
    <row r="42243" spans="9:11">
      <c r="I42243" s="72"/>
      <c r="J42243" s="72"/>
      <c r="K42243" s="72"/>
    </row>
    <row r="42244" spans="9:11">
      <c r="I42244" s="72"/>
      <c r="J42244" s="72"/>
      <c r="K42244" s="72"/>
    </row>
    <row r="42245" spans="9:11">
      <c r="I42245" s="72"/>
      <c r="J42245" s="72"/>
      <c r="K42245" s="72"/>
    </row>
    <row r="42246" spans="9:11">
      <c r="I42246" s="72"/>
      <c r="J42246" s="72"/>
      <c r="K42246" s="72"/>
    </row>
    <row r="42247" spans="9:11">
      <c r="I42247" s="72"/>
      <c r="J42247" s="72"/>
      <c r="K42247" s="72"/>
    </row>
    <row r="42248" spans="9:11">
      <c r="I42248" s="72"/>
      <c r="J42248" s="72"/>
      <c r="K42248" s="72"/>
    </row>
    <row r="42249" spans="9:11">
      <c r="I42249" s="72"/>
      <c r="J42249" s="72"/>
      <c r="K42249" s="72"/>
    </row>
    <row r="42250" spans="9:11">
      <c r="I42250" s="72"/>
      <c r="J42250" s="72"/>
      <c r="K42250" s="72"/>
    </row>
    <row r="42251" spans="9:11">
      <c r="I42251" s="72"/>
      <c r="J42251" s="72"/>
      <c r="K42251" s="72"/>
    </row>
    <row r="42252" spans="9:11">
      <c r="I42252" s="72"/>
      <c r="J42252" s="72"/>
      <c r="K42252" s="72"/>
    </row>
    <row r="42253" spans="9:11">
      <c r="I42253" s="72"/>
      <c r="J42253" s="72"/>
      <c r="K42253" s="72"/>
    </row>
    <row r="42254" spans="9:11">
      <c r="I42254" s="72"/>
      <c r="J42254" s="72"/>
      <c r="K42254" s="72"/>
    </row>
    <row r="42255" spans="9:11">
      <c r="I42255" s="72"/>
      <c r="J42255" s="72"/>
      <c r="K42255" s="72"/>
    </row>
    <row r="42256" spans="9:11">
      <c r="I42256" s="72"/>
      <c r="J42256" s="72"/>
      <c r="K42256" s="72"/>
    </row>
    <row r="42257" spans="9:11">
      <c r="I42257" s="72"/>
      <c r="J42257" s="72"/>
      <c r="K42257" s="72"/>
    </row>
    <row r="42258" spans="9:11">
      <c r="I42258" s="72"/>
      <c r="J42258" s="72"/>
      <c r="K42258" s="72"/>
    </row>
    <row r="42259" spans="9:11">
      <c r="I42259" s="72"/>
      <c r="J42259" s="72"/>
      <c r="K42259" s="72"/>
    </row>
    <row r="42260" spans="9:11">
      <c r="I42260" s="72"/>
      <c r="J42260" s="72"/>
      <c r="K42260" s="72"/>
    </row>
    <row r="42261" spans="9:11">
      <c r="I42261" s="72"/>
      <c r="J42261" s="72"/>
      <c r="K42261" s="72"/>
    </row>
    <row r="42262" spans="9:11">
      <c r="I42262" s="72"/>
      <c r="J42262" s="72"/>
      <c r="K42262" s="72"/>
    </row>
    <row r="42263" spans="9:11">
      <c r="I42263" s="72"/>
      <c r="J42263" s="72"/>
      <c r="K42263" s="72"/>
    </row>
    <row r="42264" spans="9:11">
      <c r="I42264" s="72"/>
      <c r="J42264" s="72"/>
      <c r="K42264" s="72"/>
    </row>
    <row r="42265" spans="9:11">
      <c r="I42265" s="72"/>
      <c r="J42265" s="72"/>
      <c r="K42265" s="72"/>
    </row>
    <row r="42266" spans="9:11">
      <c r="I42266" s="72"/>
      <c r="J42266" s="72"/>
      <c r="K42266" s="72"/>
    </row>
    <row r="42267" spans="9:11">
      <c r="I42267" s="72"/>
      <c r="J42267" s="72"/>
      <c r="K42267" s="72"/>
    </row>
    <row r="42268" spans="9:11">
      <c r="I42268" s="72"/>
      <c r="J42268" s="72"/>
      <c r="K42268" s="72"/>
    </row>
    <row r="42269" spans="9:11">
      <c r="I42269" s="72"/>
      <c r="J42269" s="72"/>
      <c r="K42269" s="72"/>
    </row>
    <row r="42270" spans="9:11">
      <c r="I42270" s="72"/>
      <c r="J42270" s="72"/>
      <c r="K42270" s="72"/>
    </row>
    <row r="42271" spans="9:11">
      <c r="I42271" s="72"/>
      <c r="J42271" s="72"/>
      <c r="K42271" s="72"/>
    </row>
    <row r="42272" spans="9:11">
      <c r="I42272" s="72"/>
      <c r="J42272" s="72"/>
      <c r="K42272" s="72"/>
    </row>
    <row r="42273" spans="9:11">
      <c r="I42273" s="72"/>
      <c r="J42273" s="72"/>
      <c r="K42273" s="72"/>
    </row>
    <row r="42274" spans="9:11">
      <c r="I42274" s="72"/>
      <c r="J42274" s="72"/>
      <c r="K42274" s="72"/>
    </row>
    <row r="42275" spans="9:11">
      <c r="I42275" s="72"/>
      <c r="J42275" s="72"/>
      <c r="K42275" s="72"/>
    </row>
    <row r="42276" spans="9:11">
      <c r="I42276" s="72"/>
      <c r="J42276" s="72"/>
      <c r="K42276" s="72"/>
    </row>
    <row r="42277" spans="9:11">
      <c r="I42277" s="72"/>
      <c r="J42277" s="72"/>
      <c r="K42277" s="72"/>
    </row>
    <row r="42278" spans="9:11">
      <c r="I42278" s="72"/>
      <c r="J42278" s="72"/>
      <c r="K42278" s="72"/>
    </row>
    <row r="42279" spans="9:11">
      <c r="I42279" s="72"/>
      <c r="J42279" s="72"/>
      <c r="K42279" s="72"/>
    </row>
    <row r="42280" spans="9:11">
      <c r="I42280" s="72"/>
      <c r="J42280" s="72"/>
      <c r="K42280" s="72"/>
    </row>
    <row r="42281" spans="9:11">
      <c r="I42281" s="72"/>
      <c r="J42281" s="72"/>
      <c r="K42281" s="72"/>
    </row>
    <row r="42282" spans="9:11">
      <c r="I42282" s="72"/>
      <c r="J42282" s="72"/>
      <c r="K42282" s="72"/>
    </row>
    <row r="42283" spans="9:11">
      <c r="I42283" s="72"/>
      <c r="J42283" s="72"/>
      <c r="K42283" s="72"/>
    </row>
    <row r="42284" spans="9:11">
      <c r="I42284" s="72"/>
      <c r="J42284" s="72"/>
      <c r="K42284" s="72"/>
    </row>
    <row r="42285" spans="9:11">
      <c r="I42285" s="72"/>
      <c r="J42285" s="72"/>
      <c r="K42285" s="72"/>
    </row>
    <row r="42286" spans="9:11">
      <c r="I42286" s="72"/>
      <c r="J42286" s="72"/>
      <c r="K42286" s="72"/>
    </row>
    <row r="42287" spans="9:11">
      <c r="I42287" s="72"/>
      <c r="J42287" s="72"/>
      <c r="K42287" s="72"/>
    </row>
    <row r="42288" spans="9:11">
      <c r="I42288" s="72"/>
      <c r="J42288" s="72"/>
      <c r="K42288" s="72"/>
    </row>
    <row r="42289" spans="9:11">
      <c r="I42289" s="72"/>
      <c r="J42289" s="72"/>
      <c r="K42289" s="72"/>
    </row>
    <row r="42290" spans="9:11">
      <c r="I42290" s="72"/>
      <c r="J42290" s="72"/>
      <c r="K42290" s="72"/>
    </row>
    <row r="42291" spans="9:11">
      <c r="I42291" s="72"/>
      <c r="J42291" s="72"/>
      <c r="K42291" s="72"/>
    </row>
    <row r="42292" spans="9:11">
      <c r="I42292" s="72"/>
      <c r="J42292" s="72"/>
      <c r="K42292" s="72"/>
    </row>
    <row r="42293" spans="9:11">
      <c r="I42293" s="72"/>
      <c r="J42293" s="72"/>
      <c r="K42293" s="72"/>
    </row>
    <row r="42294" spans="9:11">
      <c r="I42294" s="72"/>
      <c r="J42294" s="72"/>
      <c r="K42294" s="72"/>
    </row>
    <row r="42295" spans="9:11">
      <c r="I42295" s="72"/>
      <c r="J42295" s="72"/>
      <c r="K42295" s="72"/>
    </row>
    <row r="42296" spans="9:11">
      <c r="I42296" s="72"/>
      <c r="J42296" s="72"/>
      <c r="K42296" s="72"/>
    </row>
    <row r="42297" spans="9:11">
      <c r="I42297" s="72"/>
      <c r="J42297" s="72"/>
      <c r="K42297" s="72"/>
    </row>
    <row r="42298" spans="9:11">
      <c r="I42298" s="72"/>
      <c r="J42298" s="72"/>
      <c r="K42298" s="72"/>
    </row>
    <row r="42299" spans="9:11">
      <c r="I42299" s="72"/>
      <c r="J42299" s="72"/>
      <c r="K42299" s="72"/>
    </row>
    <row r="42300" spans="9:11">
      <c r="I42300" s="72"/>
      <c r="J42300" s="72"/>
      <c r="K42300" s="72"/>
    </row>
    <row r="42301" spans="9:11">
      <c r="I42301" s="72"/>
      <c r="J42301" s="72"/>
      <c r="K42301" s="72"/>
    </row>
    <row r="42302" spans="9:11">
      <c r="I42302" s="72"/>
      <c r="J42302" s="72"/>
      <c r="K42302" s="72"/>
    </row>
    <row r="42303" spans="9:11">
      <c r="I42303" s="72"/>
      <c r="J42303" s="72"/>
      <c r="K42303" s="72"/>
    </row>
    <row r="42304" spans="9:11">
      <c r="I42304" s="72"/>
      <c r="J42304" s="72"/>
      <c r="K42304" s="72"/>
    </row>
    <row r="42305" spans="9:11">
      <c r="I42305" s="72"/>
      <c r="J42305" s="72"/>
      <c r="K42305" s="72"/>
    </row>
    <row r="42306" spans="9:11">
      <c r="I42306" s="72"/>
      <c r="J42306" s="72"/>
      <c r="K42306" s="72"/>
    </row>
    <row r="42307" spans="9:11">
      <c r="I42307" s="72"/>
      <c r="J42307" s="72"/>
      <c r="K42307" s="72"/>
    </row>
    <row r="42308" spans="9:11">
      <c r="I42308" s="72"/>
      <c r="J42308" s="72"/>
      <c r="K42308" s="72"/>
    </row>
    <row r="42309" spans="9:11">
      <c r="I42309" s="72"/>
      <c r="J42309" s="72"/>
      <c r="K42309" s="72"/>
    </row>
    <row r="42310" spans="9:11">
      <c r="I42310" s="72"/>
      <c r="J42310" s="72"/>
      <c r="K42310" s="72"/>
    </row>
    <row r="42311" spans="9:11">
      <c r="I42311" s="72"/>
      <c r="J42311" s="72"/>
      <c r="K42311" s="72"/>
    </row>
    <row r="42312" spans="9:11">
      <c r="I42312" s="72"/>
      <c r="J42312" s="72"/>
      <c r="K42312" s="72"/>
    </row>
    <row r="42313" spans="9:11">
      <c r="I42313" s="72"/>
      <c r="J42313" s="72"/>
      <c r="K42313" s="72"/>
    </row>
    <row r="42314" spans="9:11">
      <c r="I42314" s="72"/>
      <c r="J42314" s="72"/>
      <c r="K42314" s="72"/>
    </row>
    <row r="42315" spans="9:11">
      <c r="I42315" s="72"/>
      <c r="J42315" s="72"/>
      <c r="K42315" s="72"/>
    </row>
    <row r="42316" spans="9:11">
      <c r="I42316" s="72"/>
      <c r="J42316" s="72"/>
      <c r="K42316" s="72"/>
    </row>
    <row r="42317" spans="9:11">
      <c r="I42317" s="72"/>
      <c r="J42317" s="72"/>
      <c r="K42317" s="72"/>
    </row>
    <row r="42318" spans="9:11">
      <c r="I42318" s="72"/>
      <c r="J42318" s="72"/>
      <c r="K42318" s="72"/>
    </row>
    <row r="42319" spans="9:11">
      <c r="I42319" s="72"/>
      <c r="J42319" s="72"/>
      <c r="K42319" s="72"/>
    </row>
    <row r="42320" spans="9:11">
      <c r="I42320" s="72"/>
      <c r="J42320" s="72"/>
      <c r="K42320" s="72"/>
    </row>
    <row r="42321" spans="9:11">
      <c r="I42321" s="72"/>
      <c r="J42321" s="72"/>
      <c r="K42321" s="72"/>
    </row>
    <row r="42322" spans="9:11">
      <c r="I42322" s="72"/>
      <c r="J42322" s="72"/>
      <c r="K42322" s="72"/>
    </row>
    <row r="42323" spans="9:11">
      <c r="I42323" s="72"/>
      <c r="J42323" s="72"/>
      <c r="K42323" s="72"/>
    </row>
    <row r="42324" spans="9:11">
      <c r="I42324" s="72"/>
      <c r="J42324" s="72"/>
      <c r="K42324" s="72"/>
    </row>
    <row r="42325" spans="9:11">
      <c r="I42325" s="72"/>
      <c r="J42325" s="72"/>
      <c r="K42325" s="72"/>
    </row>
    <row r="42326" spans="9:11">
      <c r="I42326" s="72"/>
      <c r="J42326" s="72"/>
      <c r="K42326" s="72"/>
    </row>
    <row r="42327" spans="9:11">
      <c r="I42327" s="72"/>
      <c r="J42327" s="72"/>
      <c r="K42327" s="72"/>
    </row>
    <row r="42328" spans="9:11">
      <c r="I42328" s="72"/>
      <c r="J42328" s="72"/>
      <c r="K42328" s="72"/>
    </row>
    <row r="42329" spans="9:11">
      <c r="I42329" s="72"/>
      <c r="J42329" s="72"/>
      <c r="K42329" s="72"/>
    </row>
    <row r="42330" spans="9:11">
      <c r="I42330" s="72"/>
      <c r="J42330" s="72"/>
      <c r="K42330" s="72"/>
    </row>
    <row r="42331" spans="9:11">
      <c r="I42331" s="72"/>
      <c r="J42331" s="72"/>
      <c r="K42331" s="72"/>
    </row>
    <row r="42332" spans="9:11">
      <c r="I42332" s="72"/>
      <c r="J42332" s="72"/>
      <c r="K42332" s="72"/>
    </row>
    <row r="42333" spans="9:11">
      <c r="I42333" s="72"/>
      <c r="J42333" s="72"/>
      <c r="K42333" s="72"/>
    </row>
    <row r="42334" spans="9:11">
      <c r="I42334" s="72"/>
      <c r="J42334" s="72"/>
      <c r="K42334" s="72"/>
    </row>
    <row r="42335" spans="9:11">
      <c r="I42335" s="72"/>
      <c r="J42335" s="72"/>
      <c r="K42335" s="72"/>
    </row>
    <row r="42336" spans="9:11">
      <c r="I42336" s="72"/>
      <c r="J42336" s="72"/>
      <c r="K42336" s="72"/>
    </row>
    <row r="42337" spans="9:11">
      <c r="I42337" s="72"/>
      <c r="J42337" s="72"/>
      <c r="K42337" s="72"/>
    </row>
    <row r="42338" spans="9:11">
      <c r="I42338" s="72"/>
      <c r="J42338" s="72"/>
      <c r="K42338" s="72"/>
    </row>
    <row r="42339" spans="9:11">
      <c r="I42339" s="72"/>
      <c r="J42339" s="72"/>
      <c r="K42339" s="72"/>
    </row>
    <row r="42340" spans="9:11">
      <c r="I42340" s="72"/>
      <c r="J42340" s="72"/>
      <c r="K42340" s="72"/>
    </row>
    <row r="42341" spans="9:11">
      <c r="I42341" s="72"/>
      <c r="J42341" s="72"/>
      <c r="K42341" s="72"/>
    </row>
    <row r="42342" spans="9:11">
      <c r="I42342" s="72"/>
      <c r="J42342" s="72"/>
      <c r="K42342" s="72"/>
    </row>
    <row r="42343" spans="9:11">
      <c r="I42343" s="72"/>
      <c r="J42343" s="72"/>
      <c r="K42343" s="72"/>
    </row>
    <row r="42344" spans="9:11">
      <c r="I42344" s="72"/>
      <c r="J42344" s="72"/>
      <c r="K42344" s="72"/>
    </row>
    <row r="42345" spans="9:11">
      <c r="I42345" s="72"/>
      <c r="J42345" s="72"/>
      <c r="K42345" s="72"/>
    </row>
    <row r="42346" spans="9:11">
      <c r="I42346" s="72"/>
      <c r="J42346" s="72"/>
      <c r="K42346" s="72"/>
    </row>
    <row r="42347" spans="9:11">
      <c r="I42347" s="72"/>
      <c r="J42347" s="72"/>
      <c r="K42347" s="72"/>
    </row>
    <row r="42348" spans="9:11">
      <c r="I42348" s="72"/>
      <c r="J42348" s="72"/>
      <c r="K42348" s="72"/>
    </row>
    <row r="42349" spans="9:11">
      <c r="I42349" s="72"/>
      <c r="J42349" s="72"/>
      <c r="K42349" s="72"/>
    </row>
    <row r="42350" spans="9:11">
      <c r="I42350" s="72"/>
      <c r="J42350" s="72"/>
      <c r="K42350" s="72"/>
    </row>
    <row r="42351" spans="9:11">
      <c r="I42351" s="72"/>
      <c r="J42351" s="72"/>
      <c r="K42351" s="72"/>
    </row>
    <row r="42352" spans="9:11">
      <c r="I42352" s="72"/>
      <c r="J42352" s="72"/>
      <c r="K42352" s="72"/>
    </row>
    <row r="42353" spans="9:11">
      <c r="I42353" s="72"/>
      <c r="J42353" s="72"/>
      <c r="K42353" s="72"/>
    </row>
    <row r="42354" spans="9:11">
      <c r="I42354" s="72"/>
      <c r="J42354" s="72"/>
      <c r="K42354" s="72"/>
    </row>
    <row r="42355" spans="9:11">
      <c r="I42355" s="72"/>
      <c r="J42355" s="72"/>
      <c r="K42355" s="72"/>
    </row>
    <row r="42356" spans="9:11">
      <c r="I42356" s="72"/>
      <c r="J42356" s="72"/>
      <c r="K42356" s="72"/>
    </row>
    <row r="42357" spans="9:11">
      <c r="I42357" s="72"/>
      <c r="J42357" s="72"/>
      <c r="K42357" s="72"/>
    </row>
    <row r="42358" spans="9:11">
      <c r="I42358" s="72"/>
      <c r="J42358" s="72"/>
      <c r="K42358" s="72"/>
    </row>
    <row r="42359" spans="9:11">
      <c r="I42359" s="72"/>
      <c r="J42359" s="72"/>
      <c r="K42359" s="72"/>
    </row>
    <row r="42360" spans="9:11">
      <c r="I42360" s="72"/>
      <c r="J42360" s="72"/>
      <c r="K42360" s="72"/>
    </row>
    <row r="42361" spans="9:11">
      <c r="I42361" s="72"/>
      <c r="J42361" s="72"/>
      <c r="K42361" s="72"/>
    </row>
    <row r="42362" spans="9:11">
      <c r="I42362" s="72"/>
      <c r="J42362" s="72"/>
      <c r="K42362" s="72"/>
    </row>
    <row r="42363" spans="9:11">
      <c r="I42363" s="72"/>
      <c r="J42363" s="72"/>
      <c r="K42363" s="72"/>
    </row>
    <row r="42364" spans="9:11">
      <c r="I42364" s="72"/>
      <c r="J42364" s="72"/>
      <c r="K42364" s="72"/>
    </row>
    <row r="42365" spans="9:11">
      <c r="I42365" s="72"/>
      <c r="J42365" s="72"/>
      <c r="K42365" s="72"/>
    </row>
    <row r="42366" spans="9:11">
      <c r="I42366" s="72"/>
      <c r="J42366" s="72"/>
      <c r="K42366" s="72"/>
    </row>
    <row r="42367" spans="9:11">
      <c r="I42367" s="72"/>
      <c r="J42367" s="72"/>
      <c r="K42367" s="72"/>
    </row>
    <row r="42368" spans="9:11">
      <c r="I42368" s="72"/>
      <c r="J42368" s="72"/>
      <c r="K42368" s="72"/>
    </row>
    <row r="42369" spans="9:11">
      <c r="I42369" s="72"/>
      <c r="J42369" s="72"/>
      <c r="K42369" s="72"/>
    </row>
    <row r="42370" spans="9:11">
      <c r="I42370" s="72"/>
      <c r="J42370" s="72"/>
      <c r="K42370" s="72"/>
    </row>
    <row r="42371" spans="9:11">
      <c r="I42371" s="72"/>
      <c r="J42371" s="72"/>
      <c r="K42371" s="72"/>
    </row>
    <row r="42372" spans="9:11">
      <c r="I42372" s="72"/>
      <c r="J42372" s="72"/>
      <c r="K42372" s="72"/>
    </row>
    <row r="42373" spans="9:11">
      <c r="I42373" s="72"/>
      <c r="J42373" s="72"/>
      <c r="K42373" s="72"/>
    </row>
    <row r="42374" spans="9:11">
      <c r="I42374" s="72"/>
      <c r="J42374" s="72"/>
      <c r="K42374" s="72"/>
    </row>
    <row r="42375" spans="9:11">
      <c r="I42375" s="72"/>
      <c r="J42375" s="72"/>
      <c r="K42375" s="72"/>
    </row>
    <row r="42376" spans="9:11">
      <c r="I42376" s="72"/>
      <c r="J42376" s="72"/>
      <c r="K42376" s="72"/>
    </row>
    <row r="42377" spans="9:11">
      <c r="I42377" s="72"/>
      <c r="J42377" s="72"/>
      <c r="K42377" s="72"/>
    </row>
    <row r="42378" spans="9:11">
      <c r="I42378" s="72"/>
      <c r="J42378" s="72"/>
      <c r="K42378" s="72"/>
    </row>
    <row r="42379" spans="9:11">
      <c r="I42379" s="72"/>
      <c r="J42379" s="72"/>
      <c r="K42379" s="72"/>
    </row>
    <row r="42380" spans="9:11">
      <c r="I42380" s="72"/>
      <c r="J42380" s="72"/>
      <c r="K42380" s="72"/>
    </row>
    <row r="42381" spans="9:11">
      <c r="I42381" s="72"/>
      <c r="J42381" s="72"/>
      <c r="K42381" s="72"/>
    </row>
    <row r="42382" spans="9:11">
      <c r="I42382" s="72"/>
      <c r="J42382" s="72"/>
      <c r="K42382" s="72"/>
    </row>
    <row r="42383" spans="9:11">
      <c r="I42383" s="72"/>
      <c r="J42383" s="72"/>
      <c r="K42383" s="72"/>
    </row>
    <row r="42384" spans="9:11">
      <c r="I42384" s="72"/>
      <c r="J42384" s="72"/>
      <c r="K42384" s="72"/>
    </row>
    <row r="42385" spans="9:11">
      <c r="I42385" s="72"/>
      <c r="J42385" s="72"/>
      <c r="K42385" s="72"/>
    </row>
    <row r="42386" spans="9:11">
      <c r="I42386" s="72"/>
      <c r="J42386" s="72"/>
      <c r="K42386" s="72"/>
    </row>
    <row r="42387" spans="9:11">
      <c r="I42387" s="72"/>
      <c r="J42387" s="72"/>
      <c r="K42387" s="72"/>
    </row>
    <row r="42388" spans="9:11">
      <c r="I42388" s="72"/>
      <c r="J42388" s="72"/>
      <c r="K42388" s="72"/>
    </row>
    <row r="42389" spans="9:11">
      <c r="I42389" s="72"/>
      <c r="J42389" s="72"/>
      <c r="K42389" s="72"/>
    </row>
    <row r="42390" spans="9:11">
      <c r="I42390" s="72"/>
      <c r="J42390" s="72"/>
      <c r="K42390" s="72"/>
    </row>
    <row r="42391" spans="9:11">
      <c r="I42391" s="72"/>
      <c r="J42391" s="72"/>
      <c r="K42391" s="72"/>
    </row>
    <row r="42392" spans="9:11">
      <c r="I42392" s="72"/>
      <c r="J42392" s="72"/>
      <c r="K42392" s="72"/>
    </row>
    <row r="42393" spans="9:11">
      <c r="I42393" s="72"/>
      <c r="J42393" s="72"/>
      <c r="K42393" s="72"/>
    </row>
    <row r="42394" spans="9:11">
      <c r="I42394" s="72"/>
      <c r="J42394" s="72"/>
      <c r="K42394" s="72"/>
    </row>
    <row r="42395" spans="9:11">
      <c r="I42395" s="72"/>
      <c r="J42395" s="72"/>
      <c r="K42395" s="72"/>
    </row>
    <row r="42396" spans="9:11">
      <c r="I42396" s="72"/>
      <c r="J42396" s="72"/>
      <c r="K42396" s="72"/>
    </row>
    <row r="42397" spans="9:11">
      <c r="I42397" s="72"/>
      <c r="J42397" s="72"/>
      <c r="K42397" s="72"/>
    </row>
    <row r="42398" spans="9:11">
      <c r="I42398" s="72"/>
      <c r="J42398" s="72"/>
      <c r="K42398" s="72"/>
    </row>
    <row r="42399" spans="9:11">
      <c r="I42399" s="72"/>
      <c r="J42399" s="72"/>
      <c r="K42399" s="72"/>
    </row>
    <row r="42400" spans="9:11">
      <c r="I42400" s="72"/>
      <c r="J42400" s="72"/>
      <c r="K42400" s="72"/>
    </row>
    <row r="42401" spans="9:11">
      <c r="I42401" s="72"/>
      <c r="J42401" s="72"/>
      <c r="K42401" s="72"/>
    </row>
    <row r="42402" spans="9:11">
      <c r="I42402" s="72"/>
      <c r="J42402" s="72"/>
      <c r="K42402" s="72"/>
    </row>
    <row r="42403" spans="9:11">
      <c r="I42403" s="72"/>
      <c r="J42403" s="72"/>
      <c r="K42403" s="72"/>
    </row>
    <row r="42404" spans="9:11">
      <c r="I42404" s="72"/>
      <c r="J42404" s="72"/>
      <c r="K42404" s="72"/>
    </row>
    <row r="42405" spans="9:11">
      <c r="I42405" s="72"/>
      <c r="J42405" s="72"/>
      <c r="K42405" s="72"/>
    </row>
    <row r="42406" spans="9:11">
      <c r="I42406" s="72"/>
      <c r="J42406" s="72"/>
      <c r="K42406" s="72"/>
    </row>
    <row r="42407" spans="9:11">
      <c r="I42407" s="72"/>
      <c r="J42407" s="72"/>
      <c r="K42407" s="72"/>
    </row>
    <row r="42408" spans="9:11">
      <c r="I42408" s="72"/>
      <c r="J42408" s="72"/>
      <c r="K42408" s="72"/>
    </row>
    <row r="42409" spans="9:11">
      <c r="I42409" s="72"/>
      <c r="J42409" s="72"/>
      <c r="K42409" s="72"/>
    </row>
    <row r="42410" spans="9:11">
      <c r="I42410" s="72"/>
      <c r="J42410" s="72"/>
      <c r="K42410" s="72"/>
    </row>
    <row r="42411" spans="9:11">
      <c r="I42411" s="72"/>
      <c r="J42411" s="72"/>
      <c r="K42411" s="72"/>
    </row>
    <row r="42412" spans="9:11">
      <c r="I42412" s="72"/>
      <c r="J42412" s="72"/>
      <c r="K42412" s="72"/>
    </row>
    <row r="42413" spans="9:11">
      <c r="I42413" s="72"/>
      <c r="J42413" s="72"/>
      <c r="K42413" s="72"/>
    </row>
    <row r="42414" spans="9:11">
      <c r="I42414" s="72"/>
      <c r="J42414" s="72"/>
      <c r="K42414" s="72"/>
    </row>
    <row r="42415" spans="9:11">
      <c r="I42415" s="72"/>
      <c r="J42415" s="72"/>
      <c r="K42415" s="72"/>
    </row>
    <row r="42416" spans="9:11">
      <c r="I42416" s="72"/>
      <c r="J42416" s="72"/>
      <c r="K42416" s="72"/>
    </row>
    <row r="42417" spans="9:11">
      <c r="I42417" s="72"/>
      <c r="J42417" s="72"/>
      <c r="K42417" s="72"/>
    </row>
    <row r="42418" spans="9:11">
      <c r="I42418" s="72"/>
      <c r="J42418" s="72"/>
      <c r="K42418" s="72"/>
    </row>
    <row r="42419" spans="9:11">
      <c r="I42419" s="72"/>
      <c r="J42419" s="72"/>
      <c r="K42419" s="72"/>
    </row>
    <row r="42420" spans="9:11">
      <c r="I42420" s="72"/>
      <c r="J42420" s="72"/>
      <c r="K42420" s="72"/>
    </row>
    <row r="42421" spans="9:11">
      <c r="I42421" s="72"/>
      <c r="J42421" s="72"/>
      <c r="K42421" s="72"/>
    </row>
    <row r="42422" spans="9:11">
      <c r="I42422" s="72"/>
      <c r="J42422" s="72"/>
      <c r="K42422" s="72"/>
    </row>
    <row r="42423" spans="9:11">
      <c r="I42423" s="72"/>
      <c r="J42423" s="72"/>
      <c r="K42423" s="72"/>
    </row>
    <row r="42424" spans="9:11">
      <c r="I42424" s="72"/>
      <c r="J42424" s="72"/>
      <c r="K42424" s="72"/>
    </row>
    <row r="42425" spans="9:11">
      <c r="I42425" s="72"/>
      <c r="J42425" s="72"/>
      <c r="K42425" s="72"/>
    </row>
    <row r="42426" spans="9:11">
      <c r="I42426" s="72"/>
      <c r="J42426" s="72"/>
      <c r="K42426" s="72"/>
    </row>
    <row r="42427" spans="9:11">
      <c r="I42427" s="72"/>
      <c r="J42427" s="72"/>
      <c r="K42427" s="72"/>
    </row>
    <row r="42428" spans="9:11">
      <c r="I42428" s="72"/>
      <c r="J42428" s="72"/>
      <c r="K42428" s="72"/>
    </row>
    <row r="42429" spans="9:11">
      <c r="I42429" s="72"/>
      <c r="J42429" s="72"/>
      <c r="K42429" s="72"/>
    </row>
    <row r="42430" spans="9:11">
      <c r="I42430" s="72"/>
      <c r="J42430" s="72"/>
      <c r="K42430" s="72"/>
    </row>
    <row r="42431" spans="9:11">
      <c r="I42431" s="72"/>
      <c r="J42431" s="72"/>
      <c r="K42431" s="72"/>
    </row>
    <row r="42432" spans="9:11">
      <c r="I42432" s="72"/>
      <c r="J42432" s="72"/>
      <c r="K42432" s="72"/>
    </row>
    <row r="42433" spans="9:11">
      <c r="I42433" s="72"/>
      <c r="J42433" s="72"/>
      <c r="K42433" s="72"/>
    </row>
    <row r="42434" spans="9:11">
      <c r="I42434" s="72"/>
      <c r="J42434" s="72"/>
      <c r="K42434" s="72"/>
    </row>
    <row r="42435" spans="9:11">
      <c r="I42435" s="72"/>
      <c r="J42435" s="72"/>
      <c r="K42435" s="72"/>
    </row>
    <row r="42436" spans="9:11">
      <c r="I42436" s="72"/>
      <c r="J42436" s="72"/>
      <c r="K42436" s="72"/>
    </row>
    <row r="42437" spans="9:11">
      <c r="I42437" s="72"/>
      <c r="J42437" s="72"/>
      <c r="K42437" s="72"/>
    </row>
    <row r="42438" spans="9:11">
      <c r="I42438" s="72"/>
      <c r="J42438" s="72"/>
      <c r="K42438" s="72"/>
    </row>
    <row r="42439" spans="9:11">
      <c r="I42439" s="72"/>
      <c r="J42439" s="72"/>
      <c r="K42439" s="72"/>
    </row>
    <row r="42440" spans="9:11">
      <c r="I42440" s="72"/>
      <c r="J42440" s="72"/>
      <c r="K42440" s="72"/>
    </row>
    <row r="42441" spans="9:11">
      <c r="I42441" s="72"/>
      <c r="J42441" s="72"/>
      <c r="K42441" s="72"/>
    </row>
    <row r="42442" spans="9:11">
      <c r="I42442" s="72"/>
      <c r="J42442" s="72"/>
      <c r="K42442" s="72"/>
    </row>
    <row r="42443" spans="9:11">
      <c r="I42443" s="72"/>
      <c r="J42443" s="72"/>
      <c r="K42443" s="72"/>
    </row>
    <row r="42444" spans="9:11">
      <c r="I42444" s="72"/>
      <c r="J42444" s="72"/>
      <c r="K42444" s="72"/>
    </row>
    <row r="42445" spans="9:11">
      <c r="I42445" s="72"/>
      <c r="J42445" s="72"/>
      <c r="K42445" s="72"/>
    </row>
    <row r="42446" spans="9:11">
      <c r="I42446" s="72"/>
      <c r="J42446" s="72"/>
      <c r="K42446" s="72"/>
    </row>
    <row r="42447" spans="9:11">
      <c r="I42447" s="72"/>
      <c r="J42447" s="72"/>
      <c r="K42447" s="72"/>
    </row>
    <row r="42448" spans="9:11">
      <c r="I42448" s="72"/>
      <c r="J42448" s="72"/>
      <c r="K42448" s="72"/>
    </row>
    <row r="42449" spans="9:11">
      <c r="I42449" s="72"/>
      <c r="J42449" s="72"/>
      <c r="K42449" s="72"/>
    </row>
    <row r="42450" spans="9:11">
      <c r="I42450" s="72"/>
      <c r="J42450" s="72"/>
      <c r="K42450" s="72"/>
    </row>
    <row r="42451" spans="9:11">
      <c r="I42451" s="72"/>
      <c r="J42451" s="72"/>
      <c r="K42451" s="72"/>
    </row>
    <row r="42452" spans="9:11">
      <c r="I42452" s="72"/>
      <c r="J42452" s="72"/>
      <c r="K42452" s="72"/>
    </row>
    <row r="42453" spans="9:11">
      <c r="I42453" s="72"/>
      <c r="J42453" s="72"/>
      <c r="K42453" s="72"/>
    </row>
    <row r="42454" spans="9:11">
      <c r="I42454" s="72"/>
      <c r="J42454" s="72"/>
      <c r="K42454" s="72"/>
    </row>
    <row r="42455" spans="9:11">
      <c r="I42455" s="72"/>
      <c r="J42455" s="72"/>
      <c r="K42455" s="72"/>
    </row>
    <row r="42456" spans="9:11">
      <c r="I42456" s="72"/>
      <c r="J42456" s="72"/>
      <c r="K42456" s="72"/>
    </row>
    <row r="42457" spans="9:11">
      <c r="I42457" s="72"/>
      <c r="J42457" s="72"/>
      <c r="K42457" s="72"/>
    </row>
    <row r="42458" spans="9:11">
      <c r="I42458" s="72"/>
      <c r="J42458" s="72"/>
      <c r="K42458" s="72"/>
    </row>
    <row r="42459" spans="9:11">
      <c r="I42459" s="72"/>
      <c r="J42459" s="72"/>
      <c r="K42459" s="72"/>
    </row>
    <row r="42460" spans="9:11">
      <c r="I42460" s="72"/>
      <c r="J42460" s="72"/>
      <c r="K42460" s="72"/>
    </row>
    <row r="42461" spans="9:11">
      <c r="I42461" s="72"/>
      <c r="J42461" s="72"/>
      <c r="K42461" s="72"/>
    </row>
    <row r="42462" spans="9:11">
      <c r="I42462" s="72"/>
      <c r="J42462" s="72"/>
      <c r="K42462" s="72"/>
    </row>
    <row r="42463" spans="9:11">
      <c r="I42463" s="72"/>
      <c r="J42463" s="72"/>
      <c r="K42463" s="72"/>
    </row>
    <row r="42464" spans="9:11">
      <c r="I42464" s="72"/>
      <c r="J42464" s="72"/>
      <c r="K42464" s="72"/>
    </row>
    <row r="42465" spans="9:11">
      <c r="I42465" s="72"/>
      <c r="J42465" s="72"/>
      <c r="K42465" s="72"/>
    </row>
    <row r="42466" spans="9:11">
      <c r="I42466" s="72"/>
      <c r="J42466" s="72"/>
      <c r="K42466" s="72"/>
    </row>
    <row r="42467" spans="9:11">
      <c r="I42467" s="72"/>
      <c r="J42467" s="72"/>
      <c r="K42467" s="72"/>
    </row>
    <row r="42468" spans="9:11">
      <c r="I42468" s="72"/>
      <c r="J42468" s="72"/>
      <c r="K42468" s="72"/>
    </row>
    <row r="42469" spans="9:11">
      <c r="I42469" s="72"/>
      <c r="J42469" s="72"/>
      <c r="K42469" s="72"/>
    </row>
    <row r="42470" spans="9:11">
      <c r="I42470" s="72"/>
      <c r="J42470" s="72"/>
      <c r="K42470" s="72"/>
    </row>
    <row r="42471" spans="9:11">
      <c r="I42471" s="72"/>
      <c r="J42471" s="72"/>
      <c r="K42471" s="72"/>
    </row>
    <row r="42472" spans="9:11">
      <c r="I42472" s="72"/>
      <c r="J42472" s="72"/>
      <c r="K42472" s="72"/>
    </row>
    <row r="42473" spans="9:11">
      <c r="I42473" s="72"/>
      <c r="J42473" s="72"/>
      <c r="K42473" s="72"/>
    </row>
    <row r="42474" spans="9:11">
      <c r="I42474" s="72"/>
      <c r="J42474" s="72"/>
      <c r="K42474" s="72"/>
    </row>
    <row r="42475" spans="9:11">
      <c r="I42475" s="72"/>
      <c r="J42475" s="72"/>
      <c r="K42475" s="72"/>
    </row>
    <row r="42476" spans="9:11">
      <c r="I42476" s="72"/>
      <c r="J42476" s="72"/>
      <c r="K42476" s="72"/>
    </row>
    <row r="42477" spans="9:11">
      <c r="I42477" s="72"/>
      <c r="J42477" s="72"/>
      <c r="K42477" s="72"/>
    </row>
    <row r="42478" spans="9:11">
      <c r="I42478" s="72"/>
      <c r="J42478" s="72"/>
      <c r="K42478" s="72"/>
    </row>
    <row r="42479" spans="9:11">
      <c r="I42479" s="72"/>
      <c r="J42479" s="72"/>
      <c r="K42479" s="72"/>
    </row>
    <row r="42480" spans="9:11">
      <c r="I42480" s="72"/>
      <c r="J42480" s="72"/>
      <c r="K42480" s="72"/>
    </row>
    <row r="42481" spans="9:11">
      <c r="I42481" s="72"/>
      <c r="J42481" s="72"/>
      <c r="K42481" s="72"/>
    </row>
    <row r="42482" spans="9:11">
      <c r="I42482" s="72"/>
      <c r="J42482" s="72"/>
      <c r="K42482" s="72"/>
    </row>
    <row r="42483" spans="9:11">
      <c r="I42483" s="72"/>
      <c r="J42483" s="72"/>
      <c r="K42483" s="72"/>
    </row>
    <row r="42484" spans="9:11">
      <c r="I42484" s="72"/>
      <c r="J42484" s="72"/>
      <c r="K42484" s="72"/>
    </row>
    <row r="42485" spans="9:11">
      <c r="I42485" s="72"/>
      <c r="J42485" s="72"/>
      <c r="K42485" s="72"/>
    </row>
    <row r="42486" spans="9:11">
      <c r="I42486" s="72"/>
      <c r="J42486" s="72"/>
      <c r="K42486" s="72"/>
    </row>
    <row r="42487" spans="9:11">
      <c r="I42487" s="72"/>
      <c r="J42487" s="72"/>
      <c r="K42487" s="72"/>
    </row>
    <row r="42488" spans="9:11">
      <c r="I42488" s="72"/>
      <c r="J42488" s="72"/>
      <c r="K42488" s="72"/>
    </row>
    <row r="42489" spans="9:11">
      <c r="I42489" s="72"/>
      <c r="J42489" s="72"/>
      <c r="K42489" s="72"/>
    </row>
    <row r="42490" spans="9:11">
      <c r="I42490" s="72"/>
      <c r="J42490" s="72"/>
      <c r="K42490" s="72"/>
    </row>
    <row r="42491" spans="9:11">
      <c r="I42491" s="72"/>
      <c r="J42491" s="72"/>
      <c r="K42491" s="72"/>
    </row>
    <row r="42492" spans="9:11">
      <c r="I42492" s="72"/>
      <c r="J42492" s="72"/>
      <c r="K42492" s="72"/>
    </row>
    <row r="42493" spans="9:11">
      <c r="I42493" s="72"/>
      <c r="J42493" s="72"/>
      <c r="K42493" s="72"/>
    </row>
    <row r="42494" spans="9:11">
      <c r="I42494" s="72"/>
      <c r="J42494" s="72"/>
      <c r="K42494" s="72"/>
    </row>
    <row r="42495" spans="9:11">
      <c r="I42495" s="72"/>
      <c r="J42495" s="72"/>
      <c r="K42495" s="72"/>
    </row>
    <row r="42496" spans="9:11">
      <c r="I42496" s="72"/>
      <c r="J42496" s="72"/>
      <c r="K42496" s="72"/>
    </row>
    <row r="42497" spans="9:11">
      <c r="I42497" s="72"/>
      <c r="J42497" s="72"/>
      <c r="K42497" s="72"/>
    </row>
    <row r="42498" spans="9:11">
      <c r="I42498" s="72"/>
      <c r="J42498" s="72"/>
      <c r="K42498" s="72"/>
    </row>
    <row r="42499" spans="9:11">
      <c r="I42499" s="72"/>
      <c r="J42499" s="72"/>
      <c r="K42499" s="72"/>
    </row>
    <row r="42500" spans="9:11">
      <c r="I42500" s="72"/>
      <c r="J42500" s="72"/>
      <c r="K42500" s="72"/>
    </row>
    <row r="42501" spans="9:11">
      <c r="I42501" s="72"/>
      <c r="J42501" s="72"/>
      <c r="K42501" s="72"/>
    </row>
    <row r="42502" spans="9:11">
      <c r="I42502" s="72"/>
      <c r="J42502" s="72"/>
      <c r="K42502" s="72"/>
    </row>
    <row r="42503" spans="9:11">
      <c r="I42503" s="72"/>
      <c r="J42503" s="72"/>
      <c r="K42503" s="72"/>
    </row>
    <row r="42504" spans="9:11">
      <c r="I42504" s="72"/>
      <c r="J42504" s="72"/>
      <c r="K42504" s="72"/>
    </row>
    <row r="42505" spans="9:11">
      <c r="I42505" s="72"/>
      <c r="J42505" s="72"/>
      <c r="K42505" s="72"/>
    </row>
    <row r="42506" spans="9:11">
      <c r="I42506" s="72"/>
      <c r="J42506" s="72"/>
      <c r="K42506" s="72"/>
    </row>
    <row r="42507" spans="9:11">
      <c r="I42507" s="72"/>
      <c r="J42507" s="72"/>
      <c r="K42507" s="72"/>
    </row>
    <row r="42508" spans="9:11">
      <c r="I42508" s="72"/>
      <c r="J42508" s="72"/>
      <c r="K42508" s="72"/>
    </row>
    <row r="42509" spans="9:11">
      <c r="I42509" s="72"/>
      <c r="J42509" s="72"/>
      <c r="K42509" s="72"/>
    </row>
    <row r="42510" spans="9:11">
      <c r="I42510" s="72"/>
      <c r="J42510" s="72"/>
      <c r="K42510" s="72"/>
    </row>
    <row r="42511" spans="9:11">
      <c r="I42511" s="72"/>
      <c r="J42511" s="72"/>
      <c r="K42511" s="72"/>
    </row>
    <row r="42512" spans="9:11">
      <c r="I42512" s="72"/>
      <c r="J42512" s="72"/>
      <c r="K42512" s="72"/>
    </row>
    <row r="42513" spans="9:11">
      <c r="I42513" s="72"/>
      <c r="J42513" s="72"/>
      <c r="K42513" s="72"/>
    </row>
    <row r="42514" spans="9:11">
      <c r="I42514" s="72"/>
      <c r="J42514" s="72"/>
      <c r="K42514" s="72"/>
    </row>
    <row r="42515" spans="9:11">
      <c r="I42515" s="72"/>
      <c r="J42515" s="72"/>
      <c r="K42515" s="72"/>
    </row>
    <row r="42516" spans="9:11">
      <c r="I42516" s="72"/>
      <c r="J42516" s="72"/>
      <c r="K42516" s="72"/>
    </row>
    <row r="42517" spans="9:11">
      <c r="I42517" s="72"/>
      <c r="J42517" s="72"/>
      <c r="K42517" s="72"/>
    </row>
    <row r="42518" spans="9:11">
      <c r="I42518" s="72"/>
      <c r="J42518" s="72"/>
      <c r="K42518" s="72"/>
    </row>
    <row r="42519" spans="9:11">
      <c r="I42519" s="72"/>
      <c r="J42519" s="72"/>
      <c r="K42519" s="72"/>
    </row>
    <row r="42520" spans="9:11">
      <c r="I42520" s="72"/>
      <c r="J42520" s="72"/>
      <c r="K42520" s="72"/>
    </row>
    <row r="42521" spans="9:11">
      <c r="I42521" s="72"/>
      <c r="J42521" s="72"/>
      <c r="K42521" s="72"/>
    </row>
    <row r="42522" spans="9:11">
      <c r="I42522" s="72"/>
      <c r="J42522" s="72"/>
      <c r="K42522" s="72"/>
    </row>
    <row r="42523" spans="9:11">
      <c r="I42523" s="72"/>
      <c r="J42523" s="72"/>
      <c r="K42523" s="72"/>
    </row>
    <row r="42524" spans="9:11">
      <c r="I42524" s="72"/>
      <c r="J42524" s="72"/>
      <c r="K42524" s="72"/>
    </row>
    <row r="42525" spans="9:11">
      <c r="I42525" s="72"/>
      <c r="J42525" s="72"/>
      <c r="K42525" s="72"/>
    </row>
    <row r="42526" spans="9:11">
      <c r="I42526" s="72"/>
      <c r="J42526" s="72"/>
      <c r="K42526" s="72"/>
    </row>
    <row r="42527" spans="9:11">
      <c r="I42527" s="72"/>
      <c r="J42527" s="72"/>
      <c r="K42527" s="72"/>
    </row>
    <row r="42528" spans="9:11">
      <c r="I42528" s="72"/>
      <c r="J42528" s="72"/>
      <c r="K42528" s="72"/>
    </row>
    <row r="42529" spans="9:11">
      <c r="I42529" s="72"/>
      <c r="J42529" s="72"/>
      <c r="K42529" s="72"/>
    </row>
    <row r="42530" spans="9:11">
      <c r="I42530" s="72"/>
      <c r="J42530" s="72"/>
      <c r="K42530" s="72"/>
    </row>
    <row r="42531" spans="9:11">
      <c r="I42531" s="72"/>
      <c r="J42531" s="72"/>
      <c r="K42531" s="72"/>
    </row>
    <row r="42532" spans="9:11">
      <c r="I42532" s="72"/>
      <c r="J42532" s="72"/>
      <c r="K42532" s="72"/>
    </row>
    <row r="42533" spans="9:11">
      <c r="I42533" s="72"/>
      <c r="J42533" s="72"/>
      <c r="K42533" s="72"/>
    </row>
    <row r="42534" spans="9:11">
      <c r="I42534" s="72"/>
      <c r="J42534" s="72"/>
      <c r="K42534" s="72"/>
    </row>
    <row r="42535" spans="9:11">
      <c r="I42535" s="72"/>
      <c r="J42535" s="72"/>
      <c r="K42535" s="72"/>
    </row>
    <row r="42536" spans="9:11">
      <c r="I42536" s="72"/>
      <c r="J42536" s="72"/>
      <c r="K42536" s="72"/>
    </row>
    <row r="42537" spans="9:11">
      <c r="I42537" s="72"/>
      <c r="J42537" s="72"/>
      <c r="K42537" s="72"/>
    </row>
    <row r="42538" spans="9:11">
      <c r="I42538" s="72"/>
      <c r="J42538" s="72"/>
      <c r="K42538" s="72"/>
    </row>
    <row r="42539" spans="9:11">
      <c r="I42539" s="72"/>
      <c r="J42539" s="72"/>
      <c r="K42539" s="72"/>
    </row>
    <row r="42540" spans="9:11">
      <c r="I42540" s="72"/>
      <c r="J42540" s="72"/>
      <c r="K42540" s="72"/>
    </row>
    <row r="42541" spans="9:11">
      <c r="I42541" s="72"/>
      <c r="J42541" s="72"/>
      <c r="K42541" s="72"/>
    </row>
    <row r="42542" spans="9:11">
      <c r="I42542" s="72"/>
      <c r="J42542" s="72"/>
      <c r="K42542" s="72"/>
    </row>
    <row r="42543" spans="9:11">
      <c r="I42543" s="72"/>
      <c r="J42543" s="72"/>
      <c r="K42543" s="72"/>
    </row>
    <row r="42544" spans="9:11">
      <c r="I42544" s="72"/>
      <c r="J42544" s="72"/>
      <c r="K42544" s="72"/>
    </row>
    <row r="42545" spans="9:11">
      <c r="I42545" s="72"/>
      <c r="J42545" s="72"/>
      <c r="K42545" s="72"/>
    </row>
    <row r="42546" spans="9:11">
      <c r="I42546" s="72"/>
      <c r="J42546" s="72"/>
      <c r="K42546" s="72"/>
    </row>
    <row r="42547" spans="9:11">
      <c r="I42547" s="72"/>
      <c r="J42547" s="72"/>
      <c r="K42547" s="72"/>
    </row>
    <row r="42548" spans="9:11">
      <c r="I42548" s="72"/>
      <c r="J42548" s="72"/>
      <c r="K42548" s="72"/>
    </row>
    <row r="42549" spans="9:11">
      <c r="I42549" s="72"/>
      <c r="J42549" s="72"/>
      <c r="K42549" s="72"/>
    </row>
    <row r="42550" spans="9:11">
      <c r="I42550" s="72"/>
      <c r="J42550" s="72"/>
      <c r="K42550" s="72"/>
    </row>
    <row r="42551" spans="9:11">
      <c r="I42551" s="72"/>
      <c r="J42551" s="72"/>
      <c r="K42551" s="72"/>
    </row>
    <row r="42552" spans="9:11">
      <c r="I42552" s="72"/>
      <c r="J42552" s="72"/>
      <c r="K42552" s="72"/>
    </row>
    <row r="42553" spans="9:11">
      <c r="I42553" s="72"/>
      <c r="J42553" s="72"/>
      <c r="K42553" s="72"/>
    </row>
    <row r="42554" spans="9:11">
      <c r="I42554" s="72"/>
      <c r="J42554" s="72"/>
      <c r="K42554" s="72"/>
    </row>
    <row r="42555" spans="9:11">
      <c r="I42555" s="72"/>
      <c r="J42555" s="72"/>
      <c r="K42555" s="72"/>
    </row>
    <row r="42556" spans="9:11">
      <c r="I42556" s="72"/>
      <c r="J42556" s="72"/>
      <c r="K42556" s="72"/>
    </row>
    <row r="42557" spans="9:11">
      <c r="I42557" s="72"/>
      <c r="J42557" s="72"/>
      <c r="K42557" s="72"/>
    </row>
    <row r="42558" spans="9:11">
      <c r="I42558" s="72"/>
      <c r="J42558" s="72"/>
      <c r="K42558" s="72"/>
    </row>
    <row r="42559" spans="9:11">
      <c r="I42559" s="72"/>
      <c r="J42559" s="72"/>
      <c r="K42559" s="72"/>
    </row>
    <row r="42560" spans="9:11">
      <c r="I42560" s="72"/>
      <c r="J42560" s="72"/>
      <c r="K42560" s="72"/>
    </row>
    <row r="42561" spans="9:11">
      <c r="I42561" s="72"/>
      <c r="J42561" s="72"/>
      <c r="K42561" s="72"/>
    </row>
    <row r="42562" spans="9:11">
      <c r="I42562" s="72"/>
      <c r="J42562" s="72"/>
      <c r="K42562" s="72"/>
    </row>
    <row r="42563" spans="9:11">
      <c r="I42563" s="72"/>
      <c r="J42563" s="72"/>
      <c r="K42563" s="72"/>
    </row>
    <row r="42564" spans="9:11">
      <c r="I42564" s="72"/>
      <c r="J42564" s="72"/>
      <c r="K42564" s="72"/>
    </row>
    <row r="42565" spans="9:11">
      <c r="I42565" s="72"/>
      <c r="J42565" s="72"/>
      <c r="K42565" s="72"/>
    </row>
    <row r="42566" spans="9:11">
      <c r="I42566" s="72"/>
      <c r="J42566" s="72"/>
      <c r="K42566" s="72"/>
    </row>
    <row r="42567" spans="9:11">
      <c r="I42567" s="72"/>
      <c r="J42567" s="72"/>
      <c r="K42567" s="72"/>
    </row>
    <row r="42568" spans="9:11">
      <c r="I42568" s="72"/>
      <c r="J42568" s="72"/>
      <c r="K42568" s="72"/>
    </row>
    <row r="42569" spans="9:11">
      <c r="I42569" s="72"/>
      <c r="J42569" s="72"/>
      <c r="K42569" s="72"/>
    </row>
    <row r="42570" spans="9:11">
      <c r="I42570" s="72"/>
      <c r="J42570" s="72"/>
      <c r="K42570" s="72"/>
    </row>
    <row r="42571" spans="9:11">
      <c r="I42571" s="72"/>
      <c r="J42571" s="72"/>
      <c r="K42571" s="72"/>
    </row>
    <row r="42572" spans="9:11">
      <c r="I42572" s="72"/>
      <c r="J42572" s="72"/>
      <c r="K42572" s="72"/>
    </row>
    <row r="42573" spans="9:11">
      <c r="I42573" s="72"/>
      <c r="J42573" s="72"/>
      <c r="K42573" s="72"/>
    </row>
    <row r="42574" spans="9:11">
      <c r="I42574" s="72"/>
      <c r="J42574" s="72"/>
      <c r="K42574" s="72"/>
    </row>
    <row r="42575" spans="9:11">
      <c r="I42575" s="72"/>
      <c r="J42575" s="72"/>
      <c r="K42575" s="72"/>
    </row>
    <row r="42576" spans="9:11">
      <c r="I42576" s="72"/>
      <c r="J42576" s="72"/>
      <c r="K42576" s="72"/>
    </row>
    <row r="42577" spans="9:11">
      <c r="I42577" s="72"/>
      <c r="J42577" s="72"/>
      <c r="K42577" s="72"/>
    </row>
    <row r="42578" spans="9:11">
      <c r="I42578" s="72"/>
      <c r="J42578" s="72"/>
      <c r="K42578" s="72"/>
    </row>
    <row r="42579" spans="9:11">
      <c r="I42579" s="72"/>
      <c r="J42579" s="72"/>
      <c r="K42579" s="72"/>
    </row>
    <row r="42580" spans="9:11">
      <c r="I42580" s="72"/>
      <c r="J42580" s="72"/>
      <c r="K42580" s="72"/>
    </row>
    <row r="42581" spans="9:11">
      <c r="I42581" s="72"/>
      <c r="J42581" s="72"/>
      <c r="K42581" s="72"/>
    </row>
    <row r="42582" spans="9:11">
      <c r="I42582" s="72"/>
      <c r="J42582" s="72"/>
      <c r="K42582" s="72"/>
    </row>
    <row r="42583" spans="9:11">
      <c r="I42583" s="72"/>
      <c r="J42583" s="72"/>
      <c r="K42583" s="72"/>
    </row>
    <row r="42584" spans="9:11">
      <c r="I42584" s="72"/>
      <c r="J42584" s="72"/>
      <c r="K42584" s="72"/>
    </row>
    <row r="42585" spans="9:11">
      <c r="I42585" s="72"/>
      <c r="J42585" s="72"/>
      <c r="K42585" s="72"/>
    </row>
    <row r="42586" spans="9:11">
      <c r="I42586" s="72"/>
      <c r="J42586" s="72"/>
      <c r="K42586" s="72"/>
    </row>
    <row r="42587" spans="9:11">
      <c r="I42587" s="72"/>
      <c r="J42587" s="72"/>
      <c r="K42587" s="72"/>
    </row>
    <row r="42588" spans="9:11">
      <c r="I42588" s="72"/>
      <c r="J42588" s="72"/>
      <c r="K42588" s="72"/>
    </row>
    <row r="42589" spans="9:11">
      <c r="I42589" s="72"/>
      <c r="J42589" s="72"/>
      <c r="K42589" s="72"/>
    </row>
    <row r="42590" spans="9:11">
      <c r="I42590" s="72"/>
      <c r="J42590" s="72"/>
      <c r="K42590" s="72"/>
    </row>
    <row r="42591" spans="9:11">
      <c r="I42591" s="72"/>
      <c r="J42591" s="72"/>
      <c r="K42591" s="72"/>
    </row>
    <row r="42592" spans="9:11">
      <c r="I42592" s="72"/>
      <c r="J42592" s="72"/>
      <c r="K42592" s="72"/>
    </row>
    <row r="42593" spans="9:11">
      <c r="I42593" s="72"/>
      <c r="J42593" s="72"/>
      <c r="K42593" s="72"/>
    </row>
    <row r="42594" spans="9:11">
      <c r="I42594" s="72"/>
      <c r="J42594" s="72"/>
      <c r="K42594" s="72"/>
    </row>
    <row r="42595" spans="9:11">
      <c r="I42595" s="72"/>
      <c r="J42595" s="72"/>
      <c r="K42595" s="72"/>
    </row>
    <row r="42596" spans="9:11">
      <c r="I42596" s="72"/>
      <c r="J42596" s="72"/>
      <c r="K42596" s="72"/>
    </row>
    <row r="42597" spans="9:11">
      <c r="I42597" s="72"/>
      <c r="J42597" s="72"/>
      <c r="K42597" s="72"/>
    </row>
    <row r="42598" spans="9:11">
      <c r="I42598" s="72"/>
      <c r="J42598" s="72"/>
      <c r="K42598" s="72"/>
    </row>
    <row r="42599" spans="9:11">
      <c r="I42599" s="72"/>
      <c r="J42599" s="72"/>
      <c r="K42599" s="72"/>
    </row>
    <row r="42600" spans="9:11">
      <c r="I42600" s="72"/>
      <c r="J42600" s="72"/>
      <c r="K42600" s="72"/>
    </row>
    <row r="42601" spans="9:11">
      <c r="I42601" s="72"/>
      <c r="J42601" s="72"/>
      <c r="K42601" s="72"/>
    </row>
    <row r="42602" spans="9:11">
      <c r="I42602" s="72"/>
      <c r="J42602" s="72"/>
      <c r="K42602" s="72"/>
    </row>
    <row r="42603" spans="9:11">
      <c r="I42603" s="72"/>
      <c r="J42603" s="72"/>
      <c r="K42603" s="72"/>
    </row>
    <row r="42604" spans="9:11">
      <c r="I42604" s="72"/>
      <c r="J42604" s="72"/>
      <c r="K42604" s="72"/>
    </row>
    <row r="42605" spans="9:11">
      <c r="I42605" s="72"/>
      <c r="J42605" s="72"/>
      <c r="K42605" s="72"/>
    </row>
    <row r="42606" spans="9:11">
      <c r="I42606" s="72"/>
      <c r="J42606" s="72"/>
      <c r="K42606" s="72"/>
    </row>
    <row r="42607" spans="9:11">
      <c r="I42607" s="72"/>
      <c r="J42607" s="72"/>
      <c r="K42607" s="72"/>
    </row>
    <row r="42608" spans="9:11">
      <c r="I42608" s="72"/>
      <c r="J42608" s="72"/>
      <c r="K42608" s="72"/>
    </row>
    <row r="42609" spans="9:11">
      <c r="I42609" s="72"/>
      <c r="J42609" s="72"/>
      <c r="K42609" s="72"/>
    </row>
    <row r="42610" spans="9:11">
      <c r="I42610" s="72"/>
      <c r="J42610" s="72"/>
      <c r="K42610" s="72"/>
    </row>
    <row r="42611" spans="9:11">
      <c r="I42611" s="72"/>
      <c r="J42611" s="72"/>
      <c r="K42611" s="72"/>
    </row>
    <row r="42612" spans="9:11">
      <c r="I42612" s="72"/>
      <c r="J42612" s="72"/>
      <c r="K42612" s="72"/>
    </row>
    <row r="42613" spans="9:11">
      <c r="I42613" s="72"/>
      <c r="J42613" s="72"/>
      <c r="K42613" s="72"/>
    </row>
    <row r="42614" spans="9:11">
      <c r="I42614" s="72"/>
      <c r="J42614" s="72"/>
      <c r="K42614" s="72"/>
    </row>
    <row r="42615" spans="9:11">
      <c r="I42615" s="72"/>
      <c r="J42615" s="72"/>
      <c r="K42615" s="72"/>
    </row>
    <row r="42616" spans="9:11">
      <c r="I42616" s="72"/>
      <c r="J42616" s="72"/>
      <c r="K42616" s="72"/>
    </row>
    <row r="42617" spans="9:11">
      <c r="I42617" s="72"/>
      <c r="J42617" s="72"/>
      <c r="K42617" s="72"/>
    </row>
    <row r="42618" spans="9:11">
      <c r="I42618" s="72"/>
      <c r="J42618" s="72"/>
      <c r="K42618" s="72"/>
    </row>
    <row r="42619" spans="9:11">
      <c r="I42619" s="72"/>
      <c r="J42619" s="72"/>
      <c r="K42619" s="72"/>
    </row>
    <row r="42620" spans="9:11">
      <c r="I42620" s="72"/>
      <c r="J42620" s="72"/>
      <c r="K42620" s="72"/>
    </row>
    <row r="42621" spans="9:11">
      <c r="I42621" s="72"/>
      <c r="J42621" s="72"/>
      <c r="K42621" s="72"/>
    </row>
    <row r="42622" spans="9:11">
      <c r="I42622" s="72"/>
      <c r="J42622" s="72"/>
      <c r="K42622" s="72"/>
    </row>
    <row r="42623" spans="9:11">
      <c r="I42623" s="72"/>
      <c r="J42623" s="72"/>
      <c r="K42623" s="72"/>
    </row>
    <row r="42624" spans="9:11">
      <c r="I42624" s="72"/>
      <c r="J42624" s="72"/>
      <c r="K42624" s="72"/>
    </row>
    <row r="42625" spans="9:11">
      <c r="I42625" s="72"/>
      <c r="J42625" s="72"/>
      <c r="K42625" s="72"/>
    </row>
    <row r="42626" spans="9:11">
      <c r="I42626" s="72"/>
      <c r="J42626" s="72"/>
      <c r="K42626" s="72"/>
    </row>
    <row r="42627" spans="9:11">
      <c r="I42627" s="72"/>
      <c r="J42627" s="72"/>
      <c r="K42627" s="72"/>
    </row>
    <row r="42628" spans="9:11">
      <c r="I42628" s="72"/>
      <c r="J42628" s="72"/>
      <c r="K42628" s="72"/>
    </row>
    <row r="42629" spans="9:11">
      <c r="I42629" s="72"/>
      <c r="J42629" s="72"/>
      <c r="K42629" s="72"/>
    </row>
    <row r="42630" spans="9:11">
      <c r="I42630" s="72"/>
      <c r="J42630" s="72"/>
      <c r="K42630" s="72"/>
    </row>
    <row r="42631" spans="9:11">
      <c r="I42631" s="72"/>
      <c r="J42631" s="72"/>
      <c r="K42631" s="72"/>
    </row>
    <row r="42632" spans="9:11">
      <c r="I42632" s="72"/>
      <c r="J42632" s="72"/>
      <c r="K42632" s="72"/>
    </row>
    <row r="42633" spans="9:11">
      <c r="I42633" s="72"/>
      <c r="J42633" s="72"/>
      <c r="K42633" s="72"/>
    </row>
    <row r="42634" spans="9:11">
      <c r="I42634" s="72"/>
      <c r="J42634" s="72"/>
      <c r="K42634" s="72"/>
    </row>
    <row r="42635" spans="9:11">
      <c r="I42635" s="72"/>
      <c r="J42635" s="72"/>
      <c r="K42635" s="72"/>
    </row>
    <row r="42636" spans="9:11">
      <c r="I42636" s="72"/>
      <c r="J42636" s="72"/>
      <c r="K42636" s="72"/>
    </row>
    <row r="42637" spans="9:11">
      <c r="I42637" s="72"/>
      <c r="J42637" s="72"/>
      <c r="K42637" s="72"/>
    </row>
    <row r="42638" spans="9:11">
      <c r="I42638" s="72"/>
      <c r="J42638" s="72"/>
      <c r="K42638" s="72"/>
    </row>
    <row r="42639" spans="9:11">
      <c r="I42639" s="72"/>
      <c r="J42639" s="72"/>
      <c r="K42639" s="72"/>
    </row>
    <row r="42640" spans="9:11">
      <c r="I42640" s="72"/>
      <c r="J42640" s="72"/>
      <c r="K42640" s="72"/>
    </row>
    <row r="42641" spans="9:11">
      <c r="I42641" s="72"/>
      <c r="J42641" s="72"/>
      <c r="K42641" s="72"/>
    </row>
    <row r="42642" spans="9:11">
      <c r="I42642" s="72"/>
      <c r="J42642" s="72"/>
      <c r="K42642" s="72"/>
    </row>
    <row r="42643" spans="9:11">
      <c r="I42643" s="72"/>
      <c r="J42643" s="72"/>
      <c r="K42643" s="72"/>
    </row>
    <row r="42644" spans="9:11">
      <c r="I42644" s="72"/>
      <c r="J42644" s="72"/>
      <c r="K42644" s="72"/>
    </row>
    <row r="42645" spans="9:11">
      <c r="I42645" s="72"/>
      <c r="J42645" s="72"/>
      <c r="K42645" s="72"/>
    </row>
    <row r="42646" spans="9:11">
      <c r="I42646" s="72"/>
      <c r="J42646" s="72"/>
      <c r="K42646" s="72"/>
    </row>
    <row r="42647" spans="9:11">
      <c r="I42647" s="72"/>
      <c r="J42647" s="72"/>
      <c r="K42647" s="72"/>
    </row>
    <row r="42648" spans="9:11">
      <c r="I42648" s="72"/>
      <c r="J42648" s="72"/>
      <c r="K42648" s="72"/>
    </row>
    <row r="42649" spans="9:11">
      <c r="I42649" s="72"/>
      <c r="J42649" s="72"/>
      <c r="K42649" s="72"/>
    </row>
    <row r="42650" spans="9:11">
      <c r="I42650" s="72"/>
      <c r="J42650" s="72"/>
      <c r="K42650" s="72"/>
    </row>
    <row r="42651" spans="9:11">
      <c r="I42651" s="72"/>
      <c r="J42651" s="72"/>
      <c r="K42651" s="72"/>
    </row>
    <row r="42652" spans="9:11">
      <c r="I42652" s="72"/>
      <c r="J42652" s="72"/>
      <c r="K42652" s="72"/>
    </row>
    <row r="42653" spans="9:11">
      <c r="I42653" s="72"/>
      <c r="J42653" s="72"/>
      <c r="K42653" s="72"/>
    </row>
    <row r="42654" spans="9:11">
      <c r="I42654" s="72"/>
      <c r="J42654" s="72"/>
      <c r="K42654" s="72"/>
    </row>
    <row r="42655" spans="9:11">
      <c r="I42655" s="72"/>
      <c r="J42655" s="72"/>
      <c r="K42655" s="72"/>
    </row>
    <row r="42656" spans="9:11">
      <c r="I42656" s="72"/>
      <c r="J42656" s="72"/>
      <c r="K42656" s="72"/>
    </row>
    <row r="42657" spans="9:11">
      <c r="I42657" s="72"/>
      <c r="J42657" s="72"/>
      <c r="K42657" s="72"/>
    </row>
    <row r="42658" spans="9:11">
      <c r="I42658" s="72"/>
      <c r="J42658" s="72"/>
      <c r="K42658" s="72"/>
    </row>
    <row r="42659" spans="9:11">
      <c r="I42659" s="72"/>
      <c r="J42659" s="72"/>
      <c r="K42659" s="72"/>
    </row>
    <row r="42660" spans="9:11">
      <c r="I42660" s="72"/>
      <c r="J42660" s="72"/>
      <c r="K42660" s="72"/>
    </row>
    <row r="42661" spans="9:11">
      <c r="I42661" s="72"/>
      <c r="J42661" s="72"/>
      <c r="K42661" s="72"/>
    </row>
    <row r="42662" spans="9:11">
      <c r="I42662" s="72"/>
      <c r="J42662" s="72"/>
      <c r="K42662" s="72"/>
    </row>
    <row r="42663" spans="9:11">
      <c r="I42663" s="72"/>
      <c r="J42663" s="72"/>
      <c r="K42663" s="72"/>
    </row>
    <row r="42664" spans="9:11">
      <c r="I42664" s="72"/>
      <c r="J42664" s="72"/>
      <c r="K42664" s="72"/>
    </row>
    <row r="42665" spans="9:11">
      <c r="I42665" s="72"/>
      <c r="J42665" s="72"/>
      <c r="K42665" s="72"/>
    </row>
    <row r="42666" spans="9:11">
      <c r="I42666" s="72"/>
      <c r="J42666" s="72"/>
      <c r="K42666" s="72"/>
    </row>
    <row r="42667" spans="9:11">
      <c r="I42667" s="72"/>
      <c r="J42667" s="72"/>
      <c r="K42667" s="72"/>
    </row>
    <row r="42668" spans="9:11">
      <c r="I42668" s="72"/>
      <c r="J42668" s="72"/>
      <c r="K42668" s="72"/>
    </row>
    <row r="42669" spans="9:11">
      <c r="I42669" s="72"/>
      <c r="J42669" s="72"/>
      <c r="K42669" s="72"/>
    </row>
    <row r="42670" spans="9:11">
      <c r="I42670" s="72"/>
      <c r="J42670" s="72"/>
      <c r="K42670" s="72"/>
    </row>
    <row r="42671" spans="9:11">
      <c r="I42671" s="72"/>
      <c r="J42671" s="72"/>
      <c r="K42671" s="72"/>
    </row>
    <row r="42672" spans="9:11">
      <c r="I42672" s="72"/>
      <c r="J42672" s="72"/>
      <c r="K42672" s="72"/>
    </row>
    <row r="42673" spans="9:11">
      <c r="I42673" s="72"/>
      <c r="J42673" s="72"/>
      <c r="K42673" s="72"/>
    </row>
    <row r="42674" spans="9:11">
      <c r="I42674" s="72"/>
      <c r="J42674" s="72"/>
      <c r="K42674" s="72"/>
    </row>
    <row r="42675" spans="9:11">
      <c r="I42675" s="72"/>
      <c r="J42675" s="72"/>
      <c r="K42675" s="72"/>
    </row>
    <row r="42676" spans="9:11">
      <c r="I42676" s="72"/>
      <c r="J42676" s="72"/>
      <c r="K42676" s="72"/>
    </row>
    <row r="42677" spans="9:11">
      <c r="I42677" s="72"/>
      <c r="J42677" s="72"/>
      <c r="K42677" s="72"/>
    </row>
    <row r="42678" spans="9:11">
      <c r="I42678" s="72"/>
      <c r="J42678" s="72"/>
      <c r="K42678" s="72"/>
    </row>
    <row r="42679" spans="9:11">
      <c r="I42679" s="72"/>
      <c r="J42679" s="72"/>
      <c r="K42679" s="72"/>
    </row>
    <row r="42680" spans="9:11">
      <c r="I42680" s="72"/>
      <c r="J42680" s="72"/>
      <c r="K42680" s="72"/>
    </row>
    <row r="42681" spans="9:11">
      <c r="I42681" s="72"/>
      <c r="J42681" s="72"/>
      <c r="K42681" s="72"/>
    </row>
    <row r="42682" spans="9:11">
      <c r="I42682" s="72"/>
      <c r="J42682" s="72"/>
      <c r="K42682" s="72"/>
    </row>
    <row r="42683" spans="9:11">
      <c r="I42683" s="72"/>
      <c r="J42683" s="72"/>
      <c r="K42683" s="72"/>
    </row>
    <row r="42684" spans="9:11">
      <c r="I42684" s="72"/>
      <c r="J42684" s="72"/>
      <c r="K42684" s="72"/>
    </row>
    <row r="42685" spans="9:11">
      <c r="I42685" s="72"/>
      <c r="J42685" s="72"/>
      <c r="K42685" s="72"/>
    </row>
    <row r="42686" spans="9:11">
      <c r="I42686" s="72"/>
      <c r="J42686" s="72"/>
      <c r="K42686" s="72"/>
    </row>
    <row r="42687" spans="9:11">
      <c r="I42687" s="72"/>
      <c r="J42687" s="72"/>
      <c r="K42687" s="72"/>
    </row>
    <row r="42688" spans="9:11">
      <c r="I42688" s="72"/>
      <c r="J42688" s="72"/>
      <c r="K42688" s="72"/>
    </row>
    <row r="42689" spans="9:11">
      <c r="I42689" s="72"/>
      <c r="J42689" s="72"/>
      <c r="K42689" s="72"/>
    </row>
    <row r="42690" spans="9:11">
      <c r="I42690" s="72"/>
      <c r="J42690" s="72"/>
      <c r="K42690" s="72"/>
    </row>
    <row r="42691" spans="9:11">
      <c r="I42691" s="72"/>
      <c r="J42691" s="72"/>
      <c r="K42691" s="72"/>
    </row>
    <row r="42692" spans="9:11">
      <c r="I42692" s="72"/>
      <c r="J42692" s="72"/>
      <c r="K42692" s="72"/>
    </row>
    <row r="42693" spans="9:11">
      <c r="I42693" s="72"/>
      <c r="J42693" s="72"/>
      <c r="K42693" s="72"/>
    </row>
    <row r="42694" spans="9:11">
      <c r="I42694" s="72"/>
      <c r="J42694" s="72"/>
      <c r="K42694" s="72"/>
    </row>
    <row r="42695" spans="9:11">
      <c r="I42695" s="72"/>
      <c r="J42695" s="72"/>
      <c r="K42695" s="72"/>
    </row>
    <row r="42696" spans="9:11">
      <c r="I42696" s="72"/>
      <c r="J42696" s="72"/>
      <c r="K42696" s="72"/>
    </row>
    <row r="42697" spans="9:11">
      <c r="I42697" s="72"/>
      <c r="J42697" s="72"/>
      <c r="K42697" s="72"/>
    </row>
    <row r="42698" spans="9:11">
      <c r="I42698" s="72"/>
      <c r="J42698" s="72"/>
      <c r="K42698" s="72"/>
    </row>
    <row r="42699" spans="9:11">
      <c r="I42699" s="72"/>
      <c r="J42699" s="72"/>
      <c r="K42699" s="72"/>
    </row>
    <row r="42700" spans="9:11">
      <c r="I42700" s="72"/>
      <c r="J42700" s="72"/>
      <c r="K42700" s="72"/>
    </row>
    <row r="42701" spans="9:11">
      <c r="I42701" s="72"/>
      <c r="J42701" s="72"/>
      <c r="K42701" s="72"/>
    </row>
    <row r="42702" spans="9:11">
      <c r="I42702" s="72"/>
      <c r="J42702" s="72"/>
      <c r="K42702" s="72"/>
    </row>
    <row r="42703" spans="9:11">
      <c r="I42703" s="72"/>
      <c r="J42703" s="72"/>
      <c r="K42703" s="72"/>
    </row>
    <row r="42704" spans="9:11">
      <c r="I42704" s="72"/>
      <c r="J42704" s="72"/>
      <c r="K42704" s="72"/>
    </row>
    <row r="42705" spans="9:11">
      <c r="I42705" s="72"/>
      <c r="J42705" s="72"/>
      <c r="K42705" s="72"/>
    </row>
    <row r="42706" spans="9:11">
      <c r="I42706" s="72"/>
      <c r="J42706" s="72"/>
      <c r="K42706" s="72"/>
    </row>
    <row r="42707" spans="9:11">
      <c r="I42707" s="72"/>
      <c r="J42707" s="72"/>
      <c r="K42707" s="72"/>
    </row>
    <row r="42708" spans="9:11">
      <c r="I42708" s="72"/>
      <c r="J42708" s="72"/>
      <c r="K42708" s="72"/>
    </row>
    <row r="42709" spans="9:11">
      <c r="I42709" s="72"/>
      <c r="J42709" s="72"/>
      <c r="K42709" s="72"/>
    </row>
    <row r="42710" spans="9:11">
      <c r="I42710" s="72"/>
      <c r="J42710" s="72"/>
      <c r="K42710" s="72"/>
    </row>
    <row r="42711" spans="9:11">
      <c r="I42711" s="72"/>
      <c r="J42711" s="72"/>
      <c r="K42711" s="72"/>
    </row>
    <row r="42712" spans="9:11">
      <c r="I42712" s="72"/>
      <c r="J42712" s="72"/>
      <c r="K42712" s="72"/>
    </row>
    <row r="42713" spans="9:11">
      <c r="I42713" s="72"/>
      <c r="J42713" s="72"/>
      <c r="K42713" s="72"/>
    </row>
    <row r="42714" spans="9:11">
      <c r="I42714" s="72"/>
      <c r="J42714" s="72"/>
      <c r="K42714" s="72"/>
    </row>
    <row r="42715" spans="9:11">
      <c r="I42715" s="72"/>
      <c r="J42715" s="72"/>
      <c r="K42715" s="72"/>
    </row>
    <row r="42716" spans="9:11">
      <c r="I42716" s="72"/>
      <c r="J42716" s="72"/>
      <c r="K42716" s="72"/>
    </row>
    <row r="42717" spans="9:11">
      <c r="I42717" s="72"/>
      <c r="J42717" s="72"/>
      <c r="K42717" s="72"/>
    </row>
    <row r="42718" spans="9:11">
      <c r="I42718" s="72"/>
      <c r="J42718" s="72"/>
      <c r="K42718" s="72"/>
    </row>
    <row r="42719" spans="9:11">
      <c r="I42719" s="72"/>
      <c r="J42719" s="72"/>
      <c r="K42719" s="72"/>
    </row>
    <row r="42720" spans="9:11">
      <c r="I42720" s="72"/>
      <c r="J42720" s="72"/>
      <c r="K42720" s="72"/>
    </row>
    <row r="42721" spans="9:11">
      <c r="I42721" s="72"/>
      <c r="J42721" s="72"/>
      <c r="K42721" s="72"/>
    </row>
    <row r="42722" spans="9:11">
      <c r="I42722" s="72"/>
      <c r="J42722" s="72"/>
      <c r="K42722" s="72"/>
    </row>
    <row r="42723" spans="9:11">
      <c r="I42723" s="72"/>
      <c r="J42723" s="72"/>
      <c r="K42723" s="72"/>
    </row>
    <row r="42724" spans="9:11">
      <c r="I42724" s="72"/>
      <c r="J42724" s="72"/>
      <c r="K42724" s="72"/>
    </row>
    <row r="42725" spans="9:11">
      <c r="I42725" s="72"/>
      <c r="J42725" s="72"/>
      <c r="K42725" s="72"/>
    </row>
    <row r="42726" spans="9:11">
      <c r="I42726" s="72"/>
      <c r="J42726" s="72"/>
      <c r="K42726" s="72"/>
    </row>
    <row r="42727" spans="9:11">
      <c r="I42727" s="72"/>
      <c r="J42727" s="72"/>
      <c r="K42727" s="72"/>
    </row>
    <row r="42728" spans="9:11">
      <c r="I42728" s="72"/>
      <c r="J42728" s="72"/>
      <c r="K42728" s="72"/>
    </row>
    <row r="42729" spans="9:11">
      <c r="I42729" s="72"/>
      <c r="J42729" s="72"/>
      <c r="K42729" s="72"/>
    </row>
    <row r="42730" spans="9:11">
      <c r="I42730" s="72"/>
      <c r="J42730" s="72"/>
      <c r="K42730" s="72"/>
    </row>
    <row r="42731" spans="9:11">
      <c r="I42731" s="72"/>
      <c r="J42731" s="72"/>
      <c r="K42731" s="72"/>
    </row>
    <row r="42732" spans="9:11">
      <c r="I42732" s="72"/>
      <c r="J42732" s="72"/>
      <c r="K42732" s="72"/>
    </row>
    <row r="42733" spans="9:11">
      <c r="I42733" s="72"/>
      <c r="J42733" s="72"/>
      <c r="K42733" s="72"/>
    </row>
    <row r="42734" spans="9:11">
      <c r="I42734" s="72"/>
      <c r="J42734" s="72"/>
      <c r="K42734" s="72"/>
    </row>
    <row r="42735" spans="9:11">
      <c r="I42735" s="72"/>
      <c r="J42735" s="72"/>
      <c r="K42735" s="72"/>
    </row>
    <row r="42736" spans="9:11">
      <c r="I42736" s="72"/>
      <c r="J42736" s="72"/>
      <c r="K42736" s="72"/>
    </row>
    <row r="42737" spans="9:11">
      <c r="I42737" s="72"/>
      <c r="J42737" s="72"/>
      <c r="K42737" s="72"/>
    </row>
    <row r="42738" spans="9:11">
      <c r="I42738" s="72"/>
      <c r="J42738" s="72"/>
      <c r="K42738" s="72"/>
    </row>
    <row r="42739" spans="9:11">
      <c r="I42739" s="72"/>
      <c r="J42739" s="72"/>
      <c r="K42739" s="72"/>
    </row>
    <row r="42740" spans="9:11">
      <c r="I42740" s="72"/>
      <c r="J42740" s="72"/>
      <c r="K42740" s="72"/>
    </row>
    <row r="42741" spans="9:11">
      <c r="I42741" s="72"/>
      <c r="J42741" s="72"/>
      <c r="K42741" s="72"/>
    </row>
    <row r="42742" spans="9:11">
      <c r="I42742" s="72"/>
      <c r="J42742" s="72"/>
      <c r="K42742" s="72"/>
    </row>
    <row r="42743" spans="9:11">
      <c r="I42743" s="72"/>
      <c r="J42743" s="72"/>
      <c r="K42743" s="72"/>
    </row>
    <row r="42744" spans="9:11">
      <c r="I42744" s="72"/>
      <c r="J42744" s="72"/>
      <c r="K42744" s="72"/>
    </row>
    <row r="42745" spans="9:11">
      <c r="I42745" s="72"/>
      <c r="J42745" s="72"/>
      <c r="K42745" s="72"/>
    </row>
    <row r="42746" spans="9:11">
      <c r="I42746" s="72"/>
      <c r="J42746" s="72"/>
      <c r="K42746" s="72"/>
    </row>
    <row r="42747" spans="9:11">
      <c r="I42747" s="72"/>
      <c r="J42747" s="72"/>
      <c r="K42747" s="72"/>
    </row>
    <row r="42748" spans="9:11">
      <c r="I42748" s="72"/>
      <c r="J42748" s="72"/>
      <c r="K42748" s="72"/>
    </row>
    <row r="42749" spans="9:11">
      <c r="I42749" s="72"/>
      <c r="J42749" s="72"/>
      <c r="K42749" s="72"/>
    </row>
    <row r="42750" spans="9:11">
      <c r="I42750" s="72"/>
      <c r="J42750" s="72"/>
      <c r="K42750" s="72"/>
    </row>
    <row r="42751" spans="9:11">
      <c r="I42751" s="72"/>
      <c r="J42751" s="72"/>
      <c r="K42751" s="72"/>
    </row>
    <row r="42752" spans="9:11">
      <c r="I42752" s="72"/>
      <c r="J42752" s="72"/>
      <c r="K42752" s="72"/>
    </row>
    <row r="42753" spans="9:11">
      <c r="I42753" s="72"/>
      <c r="J42753" s="72"/>
      <c r="K42753" s="72"/>
    </row>
    <row r="42754" spans="9:11">
      <c r="I42754" s="72"/>
      <c r="J42754" s="72"/>
      <c r="K42754" s="72"/>
    </row>
    <row r="42755" spans="9:11">
      <c r="I42755" s="72"/>
      <c r="J42755" s="72"/>
      <c r="K42755" s="72"/>
    </row>
    <row r="42756" spans="9:11">
      <c r="I42756" s="72"/>
      <c r="J42756" s="72"/>
      <c r="K42756" s="72"/>
    </row>
    <row r="42757" spans="9:11">
      <c r="I42757" s="72"/>
      <c r="J42757" s="72"/>
      <c r="K42757" s="72"/>
    </row>
    <row r="42758" spans="9:11">
      <c r="I42758" s="72"/>
      <c r="J42758" s="72"/>
      <c r="K42758" s="72"/>
    </row>
    <row r="42759" spans="9:11">
      <c r="I42759" s="72"/>
      <c r="J42759" s="72"/>
      <c r="K42759" s="72"/>
    </row>
    <row r="42760" spans="9:11">
      <c r="I42760" s="72"/>
      <c r="J42760" s="72"/>
      <c r="K42760" s="72"/>
    </row>
    <row r="42761" spans="9:11">
      <c r="I42761" s="72"/>
      <c r="J42761" s="72"/>
      <c r="K42761" s="72"/>
    </row>
    <row r="42762" spans="9:11">
      <c r="I42762" s="72"/>
      <c r="J42762" s="72"/>
      <c r="K42762" s="72"/>
    </row>
    <row r="42763" spans="9:11">
      <c r="I42763" s="72"/>
      <c r="J42763" s="72"/>
      <c r="K42763" s="72"/>
    </row>
    <row r="42764" spans="9:11">
      <c r="I42764" s="72"/>
      <c r="J42764" s="72"/>
      <c r="K42764" s="72"/>
    </row>
    <row r="42765" spans="9:11">
      <c r="I42765" s="72"/>
      <c r="J42765" s="72"/>
      <c r="K42765" s="72"/>
    </row>
    <row r="42766" spans="9:11">
      <c r="I42766" s="72"/>
      <c r="J42766" s="72"/>
      <c r="K42766" s="72"/>
    </row>
    <row r="42767" spans="9:11">
      <c r="I42767" s="72"/>
      <c r="J42767" s="72"/>
      <c r="K42767" s="72"/>
    </row>
    <row r="42768" spans="9:11">
      <c r="I42768" s="72"/>
      <c r="J42768" s="72"/>
      <c r="K42768" s="72"/>
    </row>
    <row r="42769" spans="9:11">
      <c r="I42769" s="72"/>
      <c r="J42769" s="72"/>
      <c r="K42769" s="72"/>
    </row>
    <row r="42770" spans="9:11">
      <c r="I42770" s="72"/>
      <c r="J42770" s="72"/>
      <c r="K42770" s="72"/>
    </row>
    <row r="42771" spans="9:11">
      <c r="I42771" s="72"/>
      <c r="J42771" s="72"/>
      <c r="K42771" s="72"/>
    </row>
    <row r="42772" spans="9:11">
      <c r="I42772" s="72"/>
      <c r="J42772" s="72"/>
      <c r="K42772" s="72"/>
    </row>
    <row r="42773" spans="9:11">
      <c r="I42773" s="72"/>
      <c r="J42773" s="72"/>
      <c r="K42773" s="72"/>
    </row>
    <row r="42774" spans="9:11">
      <c r="I42774" s="72"/>
      <c r="J42774" s="72"/>
      <c r="K42774" s="72"/>
    </row>
    <row r="42775" spans="9:11">
      <c r="I42775" s="72"/>
      <c r="J42775" s="72"/>
      <c r="K42775" s="72"/>
    </row>
    <row r="42776" spans="9:11">
      <c r="I42776" s="72"/>
      <c r="J42776" s="72"/>
      <c r="K42776" s="72"/>
    </row>
    <row r="42777" spans="9:11">
      <c r="I42777" s="72"/>
      <c r="J42777" s="72"/>
      <c r="K42777" s="72"/>
    </row>
    <row r="42778" spans="9:11">
      <c r="I42778" s="72"/>
      <c r="J42778" s="72"/>
      <c r="K42778" s="72"/>
    </row>
    <row r="42779" spans="9:11">
      <c r="I42779" s="72"/>
      <c r="J42779" s="72"/>
      <c r="K42779" s="72"/>
    </row>
    <row r="42780" spans="9:11">
      <c r="I42780" s="72"/>
      <c r="J42780" s="72"/>
      <c r="K42780" s="72"/>
    </row>
    <row r="42781" spans="9:11">
      <c r="I42781" s="72"/>
      <c r="J42781" s="72"/>
      <c r="K42781" s="72"/>
    </row>
    <row r="42782" spans="9:11">
      <c r="I42782" s="72"/>
      <c r="J42782" s="72"/>
      <c r="K42782" s="72"/>
    </row>
    <row r="42783" spans="9:11">
      <c r="I42783" s="72"/>
      <c r="J42783" s="72"/>
      <c r="K42783" s="72"/>
    </row>
    <row r="42784" spans="9:11">
      <c r="I42784" s="72"/>
      <c r="J42784" s="72"/>
      <c r="K42784" s="72"/>
    </row>
    <row r="42785" spans="9:11">
      <c r="I42785" s="72"/>
      <c r="J42785" s="72"/>
      <c r="K42785" s="72"/>
    </row>
    <row r="42786" spans="9:11">
      <c r="I42786" s="72"/>
      <c r="J42786" s="72"/>
      <c r="K42786" s="72"/>
    </row>
    <row r="42787" spans="9:11">
      <c r="I42787" s="72"/>
      <c r="J42787" s="72"/>
      <c r="K42787" s="72"/>
    </row>
    <row r="42788" spans="9:11">
      <c r="I42788" s="72"/>
      <c r="J42788" s="72"/>
      <c r="K42788" s="72"/>
    </row>
    <row r="42789" spans="9:11">
      <c r="I42789" s="72"/>
      <c r="J42789" s="72"/>
      <c r="K42789" s="72"/>
    </row>
    <row r="42790" spans="9:11">
      <c r="I42790" s="72"/>
      <c r="J42790" s="72"/>
      <c r="K42790" s="72"/>
    </row>
    <row r="42791" spans="9:11">
      <c r="I42791" s="72"/>
      <c r="J42791" s="72"/>
      <c r="K42791" s="72"/>
    </row>
    <row r="42792" spans="9:11">
      <c r="I42792" s="72"/>
      <c r="J42792" s="72"/>
      <c r="K42792" s="72"/>
    </row>
    <row r="42793" spans="9:11">
      <c r="I42793" s="72"/>
      <c r="J42793" s="72"/>
      <c r="K42793" s="72"/>
    </row>
    <row r="42794" spans="9:11">
      <c r="I42794" s="72"/>
      <c r="J42794" s="72"/>
      <c r="K42794" s="72"/>
    </row>
    <row r="42795" spans="9:11">
      <c r="I42795" s="72"/>
      <c r="J42795" s="72"/>
      <c r="K42795" s="72"/>
    </row>
    <row r="42796" spans="9:11">
      <c r="I42796" s="72"/>
      <c r="J42796" s="72"/>
      <c r="K42796" s="72"/>
    </row>
    <row r="42797" spans="9:11">
      <c r="I42797" s="72"/>
      <c r="J42797" s="72"/>
      <c r="K42797" s="72"/>
    </row>
    <row r="42798" spans="9:11">
      <c r="I42798" s="72"/>
      <c r="J42798" s="72"/>
      <c r="K42798" s="72"/>
    </row>
    <row r="42799" spans="9:11">
      <c r="I42799" s="72"/>
      <c r="J42799" s="72"/>
      <c r="K42799" s="72"/>
    </row>
    <row r="42800" spans="9:11">
      <c r="I42800" s="72"/>
      <c r="J42800" s="72"/>
      <c r="K42800" s="72"/>
    </row>
    <row r="42801" spans="9:11">
      <c r="I42801" s="72"/>
      <c r="J42801" s="72"/>
      <c r="K42801" s="72"/>
    </row>
    <row r="42802" spans="9:11">
      <c r="I42802" s="72"/>
      <c r="J42802" s="72"/>
      <c r="K42802" s="72"/>
    </row>
    <row r="42803" spans="9:11">
      <c r="I42803" s="72"/>
      <c r="J42803" s="72"/>
      <c r="K42803" s="72"/>
    </row>
    <row r="42804" spans="9:11">
      <c r="I42804" s="72"/>
      <c r="J42804" s="72"/>
      <c r="K42804" s="72"/>
    </row>
    <row r="42805" spans="9:11">
      <c r="I42805" s="72"/>
      <c r="J42805" s="72"/>
      <c r="K42805" s="72"/>
    </row>
    <row r="42806" spans="9:11">
      <c r="I42806" s="72"/>
      <c r="J42806" s="72"/>
      <c r="K42806" s="72"/>
    </row>
    <row r="42807" spans="9:11">
      <c r="I42807" s="72"/>
      <c r="J42807" s="72"/>
      <c r="K42807" s="72"/>
    </row>
    <row r="42808" spans="9:11">
      <c r="I42808" s="72"/>
      <c r="J42808" s="72"/>
      <c r="K42808" s="72"/>
    </row>
    <row r="42809" spans="9:11">
      <c r="I42809" s="72"/>
      <c r="J42809" s="72"/>
      <c r="K42809" s="72"/>
    </row>
    <row r="42810" spans="9:11">
      <c r="I42810" s="72"/>
      <c r="J42810" s="72"/>
      <c r="K42810" s="72"/>
    </row>
    <row r="42811" spans="9:11">
      <c r="I42811" s="72"/>
      <c r="J42811" s="72"/>
      <c r="K42811" s="72"/>
    </row>
    <row r="42812" spans="9:11">
      <c r="I42812" s="72"/>
      <c r="J42812" s="72"/>
      <c r="K42812" s="72"/>
    </row>
    <row r="42813" spans="9:11">
      <c r="I42813" s="72"/>
      <c r="J42813" s="72"/>
      <c r="K42813" s="72"/>
    </row>
    <row r="42814" spans="9:11">
      <c r="I42814" s="72"/>
      <c r="J42814" s="72"/>
      <c r="K42814" s="72"/>
    </row>
    <row r="42815" spans="9:11">
      <c r="I42815" s="72"/>
      <c r="J42815" s="72"/>
      <c r="K42815" s="72"/>
    </row>
    <row r="42816" spans="9:11">
      <c r="I42816" s="72"/>
      <c r="J42816" s="72"/>
      <c r="K42816" s="72"/>
    </row>
    <row r="42817" spans="9:11">
      <c r="I42817" s="72"/>
      <c r="J42817" s="72"/>
      <c r="K42817" s="72"/>
    </row>
    <row r="42818" spans="9:11">
      <c r="I42818" s="72"/>
      <c r="J42818" s="72"/>
      <c r="K42818" s="72"/>
    </row>
    <row r="42819" spans="9:11">
      <c r="I42819" s="72"/>
      <c r="J42819" s="72"/>
      <c r="K42819" s="72"/>
    </row>
    <row r="42820" spans="9:11">
      <c r="I42820" s="72"/>
      <c r="J42820" s="72"/>
      <c r="K42820" s="72"/>
    </row>
    <row r="42821" spans="9:11">
      <c r="I42821" s="72"/>
      <c r="J42821" s="72"/>
      <c r="K42821" s="72"/>
    </row>
    <row r="42822" spans="9:11">
      <c r="I42822" s="72"/>
      <c r="J42822" s="72"/>
      <c r="K42822" s="72"/>
    </row>
    <row r="42823" spans="9:11">
      <c r="I42823" s="72"/>
      <c r="J42823" s="72"/>
      <c r="K42823" s="72"/>
    </row>
    <row r="42824" spans="9:11">
      <c r="I42824" s="72"/>
      <c r="J42824" s="72"/>
      <c r="K42824" s="72"/>
    </row>
    <row r="42825" spans="9:11">
      <c r="I42825" s="72"/>
      <c r="J42825" s="72"/>
      <c r="K42825" s="72"/>
    </row>
    <row r="42826" spans="9:11">
      <c r="I42826" s="72"/>
      <c r="J42826" s="72"/>
      <c r="K42826" s="72"/>
    </row>
    <row r="42827" spans="9:11">
      <c r="I42827" s="72"/>
      <c r="J42827" s="72"/>
      <c r="K42827" s="72"/>
    </row>
    <row r="42828" spans="9:11">
      <c r="I42828" s="72"/>
      <c r="J42828" s="72"/>
      <c r="K42828" s="72"/>
    </row>
    <row r="42829" spans="9:11">
      <c r="I42829" s="72"/>
      <c r="J42829" s="72"/>
      <c r="K42829" s="72"/>
    </row>
    <row r="42830" spans="9:11">
      <c r="I42830" s="72"/>
      <c r="J42830" s="72"/>
      <c r="K42830" s="72"/>
    </row>
    <row r="42831" spans="9:11">
      <c r="I42831" s="72"/>
      <c r="J42831" s="72"/>
      <c r="K42831" s="72"/>
    </row>
    <row r="42832" spans="9:11">
      <c r="I42832" s="72"/>
      <c r="J42832" s="72"/>
      <c r="K42832" s="72"/>
    </row>
    <row r="42833" spans="9:11">
      <c r="I42833" s="72"/>
      <c r="J42833" s="72"/>
      <c r="K42833" s="72"/>
    </row>
    <row r="42834" spans="9:11">
      <c r="I42834" s="72"/>
      <c r="J42834" s="72"/>
      <c r="K42834" s="72"/>
    </row>
    <row r="42835" spans="9:11">
      <c r="I42835" s="72"/>
      <c r="J42835" s="72"/>
      <c r="K42835" s="72"/>
    </row>
    <row r="42836" spans="9:11">
      <c r="I42836" s="72"/>
      <c r="J42836" s="72"/>
      <c r="K42836" s="72"/>
    </row>
    <row r="42837" spans="9:11">
      <c r="I42837" s="72"/>
      <c r="J42837" s="72"/>
      <c r="K42837" s="72"/>
    </row>
    <row r="42838" spans="9:11">
      <c r="I42838" s="72"/>
      <c r="J42838" s="72"/>
      <c r="K42838" s="72"/>
    </row>
    <row r="42839" spans="9:11">
      <c r="I42839" s="72"/>
      <c r="J42839" s="72"/>
      <c r="K42839" s="72"/>
    </row>
    <row r="42840" spans="9:11">
      <c r="I42840" s="72"/>
      <c r="J42840" s="72"/>
      <c r="K42840" s="72"/>
    </row>
    <row r="42841" spans="9:11">
      <c r="I42841" s="72"/>
      <c r="J42841" s="72"/>
      <c r="K42841" s="72"/>
    </row>
    <row r="42842" spans="9:11">
      <c r="I42842" s="72"/>
      <c r="J42842" s="72"/>
      <c r="K42842" s="72"/>
    </row>
    <row r="42843" spans="9:11">
      <c r="I42843" s="72"/>
      <c r="J42843" s="72"/>
      <c r="K42843" s="72"/>
    </row>
    <row r="42844" spans="9:11">
      <c r="I42844" s="72"/>
      <c r="J42844" s="72"/>
      <c r="K42844" s="72"/>
    </row>
    <row r="42845" spans="9:11">
      <c r="I42845" s="72"/>
      <c r="J42845" s="72"/>
      <c r="K42845" s="72"/>
    </row>
    <row r="42846" spans="9:11">
      <c r="I42846" s="72"/>
      <c r="J42846" s="72"/>
      <c r="K42846" s="72"/>
    </row>
    <row r="42847" spans="9:11">
      <c r="I42847" s="72"/>
      <c r="J42847" s="72"/>
      <c r="K42847" s="72"/>
    </row>
    <row r="42848" spans="9:11">
      <c r="I42848" s="72"/>
      <c r="J42848" s="72"/>
      <c r="K42848" s="72"/>
    </row>
    <row r="42849" spans="9:11">
      <c r="I42849" s="72"/>
      <c r="J42849" s="72"/>
      <c r="K42849" s="72"/>
    </row>
    <row r="42850" spans="9:11">
      <c r="I42850" s="72"/>
      <c r="J42850" s="72"/>
      <c r="K42850" s="72"/>
    </row>
    <row r="42851" spans="9:11">
      <c r="I42851" s="72"/>
      <c r="J42851" s="72"/>
      <c r="K42851" s="72"/>
    </row>
    <row r="42852" spans="9:11">
      <c r="I42852" s="72"/>
      <c r="J42852" s="72"/>
      <c r="K42852" s="72"/>
    </row>
    <row r="42853" spans="9:11">
      <c r="I42853" s="72"/>
      <c r="J42853" s="72"/>
      <c r="K42853" s="72"/>
    </row>
    <row r="42854" spans="9:11">
      <c r="I42854" s="72"/>
      <c r="J42854" s="72"/>
      <c r="K42854" s="72"/>
    </row>
    <row r="42855" spans="9:11">
      <c r="I42855" s="72"/>
      <c r="J42855" s="72"/>
      <c r="K42855" s="72"/>
    </row>
    <row r="42856" spans="9:11">
      <c r="I42856" s="72"/>
      <c r="J42856" s="72"/>
      <c r="K42856" s="72"/>
    </row>
    <row r="42857" spans="9:11">
      <c r="I42857" s="72"/>
      <c r="J42857" s="72"/>
      <c r="K42857" s="72"/>
    </row>
    <row r="42858" spans="9:11">
      <c r="I42858" s="72"/>
      <c r="J42858" s="72"/>
      <c r="K42858" s="72"/>
    </row>
    <row r="42859" spans="9:11">
      <c r="I42859" s="72"/>
      <c r="J42859" s="72"/>
      <c r="K42859" s="72"/>
    </row>
    <row r="42860" spans="9:11">
      <c r="I42860" s="72"/>
      <c r="J42860" s="72"/>
      <c r="K42860" s="72"/>
    </row>
    <row r="42861" spans="9:11">
      <c r="I42861" s="72"/>
      <c r="J42861" s="72"/>
      <c r="K42861" s="72"/>
    </row>
    <row r="42862" spans="9:11">
      <c r="I42862" s="72"/>
      <c r="J42862" s="72"/>
      <c r="K42862" s="72"/>
    </row>
    <row r="42863" spans="9:11">
      <c r="I42863" s="72"/>
      <c r="J42863" s="72"/>
      <c r="K42863" s="72"/>
    </row>
    <row r="42864" spans="9:11">
      <c r="I42864" s="72"/>
      <c r="J42864" s="72"/>
      <c r="K42864" s="72"/>
    </row>
    <row r="42865" spans="9:11">
      <c r="I42865" s="72"/>
      <c r="J42865" s="72"/>
      <c r="K42865" s="72"/>
    </row>
    <row r="42866" spans="9:11">
      <c r="I42866" s="72"/>
      <c r="J42866" s="72"/>
      <c r="K42866" s="72"/>
    </row>
    <row r="42867" spans="9:11">
      <c r="I42867" s="72"/>
      <c r="J42867" s="72"/>
      <c r="K42867" s="72"/>
    </row>
    <row r="42868" spans="9:11">
      <c r="I42868" s="72"/>
      <c r="J42868" s="72"/>
      <c r="K42868" s="72"/>
    </row>
    <row r="42869" spans="9:11">
      <c r="I42869" s="72"/>
      <c r="J42869" s="72"/>
      <c r="K42869" s="72"/>
    </row>
    <row r="42870" spans="9:11">
      <c r="I42870" s="72"/>
      <c r="J42870" s="72"/>
      <c r="K42870" s="72"/>
    </row>
    <row r="42871" spans="9:11">
      <c r="I42871" s="72"/>
      <c r="J42871" s="72"/>
      <c r="K42871" s="72"/>
    </row>
    <row r="42872" spans="9:11">
      <c r="I42872" s="72"/>
      <c r="J42872" s="72"/>
      <c r="K42872" s="72"/>
    </row>
    <row r="42873" spans="9:11">
      <c r="I42873" s="72"/>
      <c r="J42873" s="72"/>
      <c r="K42873" s="72"/>
    </row>
    <row r="42874" spans="9:11">
      <c r="I42874" s="72"/>
      <c r="J42874" s="72"/>
      <c r="K42874" s="72"/>
    </row>
    <row r="42875" spans="9:11">
      <c r="I42875" s="72"/>
      <c r="J42875" s="72"/>
      <c r="K42875" s="72"/>
    </row>
    <row r="42876" spans="9:11">
      <c r="I42876" s="72"/>
      <c r="J42876" s="72"/>
      <c r="K42876" s="72"/>
    </row>
    <row r="42877" spans="9:11">
      <c r="I42877" s="72"/>
      <c r="J42877" s="72"/>
      <c r="K42877" s="72"/>
    </row>
    <row r="42878" spans="9:11">
      <c r="I42878" s="72"/>
      <c r="J42878" s="72"/>
      <c r="K42878" s="72"/>
    </row>
    <row r="42879" spans="9:11">
      <c r="I42879" s="72"/>
      <c r="J42879" s="72"/>
      <c r="K42879" s="72"/>
    </row>
    <row r="42880" spans="9:11">
      <c r="I42880" s="72"/>
      <c r="J42880" s="72"/>
      <c r="K42880" s="72"/>
    </row>
    <row r="42881" spans="9:11">
      <c r="I42881" s="72"/>
      <c r="J42881" s="72"/>
      <c r="K42881" s="72"/>
    </row>
    <row r="42882" spans="9:11">
      <c r="I42882" s="72"/>
      <c r="J42882" s="72"/>
      <c r="K42882" s="72"/>
    </row>
    <row r="42883" spans="9:11">
      <c r="I42883" s="72"/>
      <c r="J42883" s="72"/>
      <c r="K42883" s="72"/>
    </row>
    <row r="42884" spans="9:11">
      <c r="I42884" s="72"/>
      <c r="J42884" s="72"/>
      <c r="K42884" s="72"/>
    </row>
    <row r="42885" spans="9:11">
      <c r="I42885" s="72"/>
      <c r="J42885" s="72"/>
      <c r="K42885" s="72"/>
    </row>
    <row r="42886" spans="9:11">
      <c r="I42886" s="72"/>
      <c r="J42886" s="72"/>
      <c r="K42886" s="72"/>
    </row>
    <row r="42887" spans="9:11">
      <c r="I42887" s="72"/>
      <c r="J42887" s="72"/>
      <c r="K42887" s="72"/>
    </row>
    <row r="42888" spans="9:11">
      <c r="I42888" s="72"/>
      <c r="J42888" s="72"/>
      <c r="K42888" s="72"/>
    </row>
    <row r="42889" spans="9:11">
      <c r="I42889" s="72"/>
      <c r="J42889" s="72"/>
      <c r="K42889" s="72"/>
    </row>
    <row r="42890" spans="9:11">
      <c r="I42890" s="72"/>
      <c r="J42890" s="72"/>
      <c r="K42890" s="72"/>
    </row>
    <row r="42891" spans="9:11">
      <c r="I42891" s="72"/>
      <c r="J42891" s="72"/>
      <c r="K42891" s="72"/>
    </row>
    <row r="42892" spans="9:11">
      <c r="I42892" s="72"/>
      <c r="J42892" s="72"/>
      <c r="K42892" s="72"/>
    </row>
    <row r="42893" spans="9:11">
      <c r="I42893" s="72"/>
      <c r="J42893" s="72"/>
      <c r="K42893" s="72"/>
    </row>
    <row r="42894" spans="9:11">
      <c r="I42894" s="72"/>
      <c r="J42894" s="72"/>
      <c r="K42894" s="72"/>
    </row>
    <row r="42895" spans="9:11">
      <c r="I42895" s="72"/>
      <c r="J42895" s="72"/>
      <c r="K42895" s="72"/>
    </row>
    <row r="42896" spans="9:11">
      <c r="I42896" s="72"/>
      <c r="J42896" s="72"/>
      <c r="K42896" s="72"/>
    </row>
    <row r="42897" spans="9:11">
      <c r="I42897" s="72"/>
      <c r="J42897" s="72"/>
      <c r="K42897" s="72"/>
    </row>
    <row r="42898" spans="9:11">
      <c r="I42898" s="72"/>
      <c r="J42898" s="72"/>
      <c r="K42898" s="72"/>
    </row>
    <row r="42899" spans="9:11">
      <c r="I42899" s="72"/>
      <c r="J42899" s="72"/>
      <c r="K42899" s="72"/>
    </row>
    <row r="42900" spans="9:11">
      <c r="I42900" s="72"/>
      <c r="J42900" s="72"/>
      <c r="K42900" s="72"/>
    </row>
    <row r="42901" spans="9:11">
      <c r="I42901" s="72"/>
      <c r="J42901" s="72"/>
      <c r="K42901" s="72"/>
    </row>
    <row r="42902" spans="9:11">
      <c r="I42902" s="72"/>
      <c r="J42902" s="72"/>
      <c r="K42902" s="72"/>
    </row>
    <row r="42903" spans="9:11">
      <c r="I42903" s="72"/>
      <c r="J42903" s="72"/>
      <c r="K42903" s="72"/>
    </row>
    <row r="42904" spans="9:11">
      <c r="I42904" s="72"/>
      <c r="J42904" s="72"/>
      <c r="K42904" s="72"/>
    </row>
    <row r="42905" spans="9:11">
      <c r="I42905" s="72"/>
      <c r="J42905" s="72"/>
      <c r="K42905" s="72"/>
    </row>
    <row r="42906" spans="9:11">
      <c r="I42906" s="72"/>
      <c r="J42906" s="72"/>
      <c r="K42906" s="72"/>
    </row>
    <row r="42907" spans="9:11">
      <c r="I42907" s="72"/>
      <c r="J42907" s="72"/>
      <c r="K42907" s="72"/>
    </row>
    <row r="42908" spans="9:11">
      <c r="I42908" s="72"/>
      <c r="J42908" s="72"/>
      <c r="K42908" s="72"/>
    </row>
    <row r="42909" spans="9:11">
      <c r="I42909" s="72"/>
      <c r="J42909" s="72"/>
      <c r="K42909" s="72"/>
    </row>
    <row r="42910" spans="9:11">
      <c r="I42910" s="72"/>
      <c r="J42910" s="72"/>
      <c r="K42910" s="72"/>
    </row>
    <row r="42911" spans="9:11">
      <c r="I42911" s="72"/>
      <c r="J42911" s="72"/>
      <c r="K42911" s="72"/>
    </row>
    <row r="42912" spans="9:11">
      <c r="I42912" s="72"/>
      <c r="J42912" s="72"/>
      <c r="K42912" s="72"/>
    </row>
    <row r="42913" spans="9:11">
      <c r="I42913" s="72"/>
      <c r="J42913" s="72"/>
      <c r="K42913" s="72"/>
    </row>
    <row r="42914" spans="9:11">
      <c r="I42914" s="72"/>
      <c r="J42914" s="72"/>
      <c r="K42914" s="72"/>
    </row>
    <row r="42915" spans="9:11">
      <c r="I42915" s="72"/>
      <c r="J42915" s="72"/>
      <c r="K42915" s="72"/>
    </row>
    <row r="42916" spans="9:11">
      <c r="I42916" s="72"/>
      <c r="J42916" s="72"/>
      <c r="K42916" s="72"/>
    </row>
    <row r="42917" spans="9:11">
      <c r="I42917" s="72"/>
      <c r="J42917" s="72"/>
      <c r="K42917" s="72"/>
    </row>
    <row r="42918" spans="9:11">
      <c r="I42918" s="72"/>
      <c r="J42918" s="72"/>
      <c r="K42918" s="72"/>
    </row>
    <row r="42919" spans="9:11">
      <c r="I42919" s="72"/>
      <c r="J42919" s="72"/>
      <c r="K42919" s="72"/>
    </row>
    <row r="42920" spans="9:11">
      <c r="I42920" s="72"/>
      <c r="J42920" s="72"/>
      <c r="K42920" s="72"/>
    </row>
    <row r="42921" spans="9:11">
      <c r="I42921" s="72"/>
      <c r="J42921" s="72"/>
      <c r="K42921" s="72"/>
    </row>
    <row r="42922" spans="9:11">
      <c r="I42922" s="72"/>
      <c r="J42922" s="72"/>
      <c r="K42922" s="72"/>
    </row>
    <row r="42923" spans="9:11">
      <c r="I42923" s="72"/>
      <c r="J42923" s="72"/>
      <c r="K42923" s="72"/>
    </row>
    <row r="42924" spans="9:11">
      <c r="I42924" s="72"/>
      <c r="J42924" s="72"/>
      <c r="K42924" s="72"/>
    </row>
    <row r="42925" spans="9:11">
      <c r="I42925" s="72"/>
      <c r="J42925" s="72"/>
      <c r="K42925" s="72"/>
    </row>
    <row r="42926" spans="9:11">
      <c r="I42926" s="72"/>
      <c r="J42926" s="72"/>
      <c r="K42926" s="72"/>
    </row>
    <row r="42927" spans="9:11">
      <c r="I42927" s="72"/>
      <c r="J42927" s="72"/>
      <c r="K42927" s="72"/>
    </row>
    <row r="42928" spans="9:11">
      <c r="I42928" s="72"/>
      <c r="J42928" s="72"/>
      <c r="K42928" s="72"/>
    </row>
    <row r="42929" spans="9:11">
      <c r="I42929" s="72"/>
      <c r="J42929" s="72"/>
      <c r="K42929" s="72"/>
    </row>
    <row r="42930" spans="9:11">
      <c r="I42930" s="72"/>
      <c r="J42930" s="72"/>
      <c r="K42930" s="72"/>
    </row>
    <row r="42931" spans="9:11">
      <c r="I42931" s="72"/>
      <c r="J42931" s="72"/>
      <c r="K42931" s="72"/>
    </row>
    <row r="42932" spans="9:11">
      <c r="I42932" s="72"/>
      <c r="J42932" s="72"/>
      <c r="K42932" s="72"/>
    </row>
    <row r="42933" spans="9:11">
      <c r="I42933" s="72"/>
      <c r="J42933" s="72"/>
      <c r="K42933" s="72"/>
    </row>
    <row r="42934" spans="9:11">
      <c r="I42934" s="72"/>
      <c r="J42934" s="72"/>
      <c r="K42934" s="72"/>
    </row>
    <row r="42935" spans="9:11">
      <c r="I42935" s="72"/>
      <c r="J42935" s="72"/>
      <c r="K42935" s="72"/>
    </row>
    <row r="42936" spans="9:11">
      <c r="I42936" s="72"/>
      <c r="J42936" s="72"/>
      <c r="K42936" s="72"/>
    </row>
    <row r="42937" spans="9:11">
      <c r="I42937" s="72"/>
      <c r="J42937" s="72"/>
      <c r="K42937" s="72"/>
    </row>
    <row r="42938" spans="9:11">
      <c r="I42938" s="72"/>
      <c r="J42938" s="72"/>
      <c r="K42938" s="72"/>
    </row>
    <row r="42939" spans="9:11">
      <c r="I42939" s="72"/>
      <c r="J42939" s="72"/>
      <c r="K42939" s="72"/>
    </row>
    <row r="42940" spans="9:11">
      <c r="I42940" s="72"/>
      <c r="J42940" s="72"/>
      <c r="K42940" s="72"/>
    </row>
    <row r="42941" spans="9:11">
      <c r="I42941" s="72"/>
      <c r="J42941" s="72"/>
      <c r="K42941" s="72"/>
    </row>
    <row r="42942" spans="9:11">
      <c r="I42942" s="72"/>
      <c r="J42942" s="72"/>
      <c r="K42942" s="72"/>
    </row>
    <row r="42943" spans="9:11">
      <c r="I42943" s="72"/>
      <c r="J42943" s="72"/>
      <c r="K42943" s="72"/>
    </row>
    <row r="42944" spans="9:11">
      <c r="I42944" s="72"/>
      <c r="J42944" s="72"/>
      <c r="K42944" s="72"/>
    </row>
    <row r="42945" spans="9:11">
      <c r="I42945" s="72"/>
      <c r="J42945" s="72"/>
      <c r="K42945" s="72"/>
    </row>
    <row r="42946" spans="9:11">
      <c r="I42946" s="72"/>
      <c r="J42946" s="72"/>
      <c r="K42946" s="72"/>
    </row>
    <row r="42947" spans="9:11">
      <c r="I42947" s="72"/>
      <c r="J42947" s="72"/>
      <c r="K42947" s="72"/>
    </row>
    <row r="42948" spans="9:11">
      <c r="I42948" s="72"/>
      <c r="J42948" s="72"/>
      <c r="K42948" s="72"/>
    </row>
    <row r="42949" spans="9:11">
      <c r="I42949" s="72"/>
      <c r="J42949" s="72"/>
      <c r="K42949" s="72"/>
    </row>
    <row r="42950" spans="9:11">
      <c r="I42950" s="72"/>
      <c r="J42950" s="72"/>
      <c r="K42950" s="72"/>
    </row>
    <row r="42951" spans="9:11">
      <c r="I42951" s="72"/>
      <c r="J42951" s="72"/>
      <c r="K42951" s="72"/>
    </row>
    <row r="42952" spans="9:11">
      <c r="I42952" s="72"/>
      <c r="J42952" s="72"/>
      <c r="K42952" s="72"/>
    </row>
    <row r="42953" spans="9:11">
      <c r="I42953" s="72"/>
      <c r="J42953" s="72"/>
      <c r="K42953" s="72"/>
    </row>
    <row r="42954" spans="9:11">
      <c r="I42954" s="72"/>
      <c r="J42954" s="72"/>
      <c r="K42954" s="72"/>
    </row>
    <row r="42955" spans="9:11">
      <c r="I42955" s="72"/>
      <c r="J42955" s="72"/>
      <c r="K42955" s="72"/>
    </row>
    <row r="42956" spans="9:11">
      <c r="I42956" s="72"/>
      <c r="J42956" s="72"/>
      <c r="K42956" s="72"/>
    </row>
    <row r="42957" spans="9:11">
      <c r="I42957" s="72"/>
      <c r="J42957" s="72"/>
      <c r="K42957" s="72"/>
    </row>
    <row r="42958" spans="9:11">
      <c r="I42958" s="72"/>
      <c r="J42958" s="72"/>
      <c r="K42958" s="72"/>
    </row>
    <row r="42959" spans="9:11">
      <c r="I42959" s="72"/>
      <c r="J42959" s="72"/>
      <c r="K42959" s="72"/>
    </row>
    <row r="42960" spans="9:11">
      <c r="I42960" s="72"/>
      <c r="J42960" s="72"/>
      <c r="K42960" s="72"/>
    </row>
    <row r="42961" spans="9:11">
      <c r="I42961" s="72"/>
      <c r="J42961" s="72"/>
      <c r="K42961" s="72"/>
    </row>
    <row r="42962" spans="9:11">
      <c r="I42962" s="72"/>
      <c r="J42962" s="72"/>
      <c r="K42962" s="72"/>
    </row>
    <row r="42963" spans="9:11">
      <c r="I42963" s="72"/>
      <c r="J42963" s="72"/>
      <c r="K42963" s="72"/>
    </row>
    <row r="42964" spans="9:11">
      <c r="I42964" s="72"/>
      <c r="J42964" s="72"/>
      <c r="K42964" s="72"/>
    </row>
    <row r="42965" spans="9:11">
      <c r="I42965" s="72"/>
      <c r="J42965" s="72"/>
      <c r="K42965" s="72"/>
    </row>
    <row r="42966" spans="9:11">
      <c r="I42966" s="72"/>
      <c r="J42966" s="72"/>
      <c r="K42966" s="72"/>
    </row>
    <row r="42967" spans="9:11">
      <c r="I42967" s="72"/>
      <c r="J42967" s="72"/>
      <c r="K42967" s="72"/>
    </row>
    <row r="42968" spans="9:11">
      <c r="I42968" s="72"/>
      <c r="J42968" s="72"/>
      <c r="K42968" s="72"/>
    </row>
    <row r="42969" spans="9:11">
      <c r="I42969" s="72"/>
      <c r="J42969" s="72"/>
      <c r="K42969" s="72"/>
    </row>
    <row r="42970" spans="9:11">
      <c r="I42970" s="72"/>
      <c r="J42970" s="72"/>
      <c r="K42970" s="72"/>
    </row>
    <row r="42971" spans="9:11">
      <c r="I42971" s="72"/>
      <c r="J42971" s="72"/>
      <c r="K42971" s="72"/>
    </row>
    <row r="42972" spans="9:11">
      <c r="I42972" s="72"/>
      <c r="J42972" s="72"/>
      <c r="K42972" s="72"/>
    </row>
    <row r="42973" spans="9:11">
      <c r="I42973" s="72"/>
      <c r="J42973" s="72"/>
      <c r="K42973" s="72"/>
    </row>
    <row r="42974" spans="9:11">
      <c r="I42974" s="72"/>
      <c r="J42974" s="72"/>
      <c r="K42974" s="72"/>
    </row>
    <row r="42975" spans="9:11">
      <c r="I42975" s="72"/>
      <c r="J42975" s="72"/>
      <c r="K42975" s="72"/>
    </row>
    <row r="42976" spans="9:11">
      <c r="I42976" s="72"/>
      <c r="J42976" s="72"/>
      <c r="K42976" s="72"/>
    </row>
    <row r="42977" spans="9:11">
      <c r="I42977" s="72"/>
      <c r="J42977" s="72"/>
      <c r="K42977" s="72"/>
    </row>
    <row r="42978" spans="9:11">
      <c r="I42978" s="72"/>
      <c r="J42978" s="72"/>
      <c r="K42978" s="72"/>
    </row>
    <row r="42979" spans="9:11">
      <c r="I42979" s="72"/>
      <c r="J42979" s="72"/>
      <c r="K42979" s="72"/>
    </row>
    <row r="42980" spans="9:11">
      <c r="I42980" s="72"/>
      <c r="J42980" s="72"/>
      <c r="K42980" s="72"/>
    </row>
    <row r="42981" spans="9:11">
      <c r="I42981" s="72"/>
      <c r="J42981" s="72"/>
      <c r="K42981" s="72"/>
    </row>
    <row r="42982" spans="9:11">
      <c r="I42982" s="72"/>
      <c r="J42982" s="72"/>
      <c r="K42982" s="72"/>
    </row>
    <row r="42983" spans="9:11">
      <c r="I42983" s="72"/>
      <c r="J42983" s="72"/>
      <c r="K42983" s="72"/>
    </row>
    <row r="42984" spans="9:11">
      <c r="I42984" s="72"/>
      <c r="J42984" s="72"/>
      <c r="K42984" s="72"/>
    </row>
    <row r="42985" spans="9:11">
      <c r="I42985" s="72"/>
      <c r="J42985" s="72"/>
      <c r="K42985" s="72"/>
    </row>
    <row r="42986" spans="9:11">
      <c r="I42986" s="72"/>
      <c r="J42986" s="72"/>
      <c r="K42986" s="72"/>
    </row>
    <row r="42987" spans="9:11">
      <c r="I42987" s="72"/>
      <c r="J42987" s="72"/>
      <c r="K42987" s="72"/>
    </row>
    <row r="42988" spans="9:11">
      <c r="I42988" s="72"/>
      <c r="J42988" s="72"/>
      <c r="K42988" s="72"/>
    </row>
    <row r="42989" spans="9:11">
      <c r="I42989" s="72"/>
      <c r="J42989" s="72"/>
      <c r="K42989" s="72"/>
    </row>
    <row r="42990" spans="9:11">
      <c r="I42990" s="72"/>
      <c r="J42990" s="72"/>
      <c r="K42990" s="72"/>
    </row>
    <row r="42991" spans="9:11">
      <c r="I42991" s="72"/>
      <c r="J42991" s="72"/>
      <c r="K42991" s="72"/>
    </row>
    <row r="42992" spans="9:11">
      <c r="I42992" s="72"/>
      <c r="J42992" s="72"/>
      <c r="K42992" s="72"/>
    </row>
    <row r="42993" spans="9:11">
      <c r="I42993" s="72"/>
      <c r="J42993" s="72"/>
      <c r="K42993" s="72"/>
    </row>
    <row r="42994" spans="9:11">
      <c r="I42994" s="72"/>
      <c r="J42994" s="72"/>
      <c r="K42994" s="72"/>
    </row>
    <row r="42995" spans="9:11">
      <c r="I42995" s="72"/>
      <c r="J42995" s="72"/>
      <c r="K42995" s="72"/>
    </row>
    <row r="42996" spans="9:11">
      <c r="I42996" s="72"/>
      <c r="J42996" s="72"/>
      <c r="K42996" s="72"/>
    </row>
    <row r="42997" spans="9:11">
      <c r="I42997" s="72"/>
      <c r="J42997" s="72"/>
      <c r="K42997" s="72"/>
    </row>
    <row r="42998" spans="9:11">
      <c r="I42998" s="72"/>
      <c r="J42998" s="72"/>
      <c r="K42998" s="72"/>
    </row>
    <row r="42999" spans="9:11">
      <c r="I42999" s="72"/>
      <c r="J42999" s="72"/>
      <c r="K42999" s="72"/>
    </row>
    <row r="43000" spans="9:11">
      <c r="I43000" s="72"/>
      <c r="J43000" s="72"/>
      <c r="K43000" s="72"/>
    </row>
    <row r="43001" spans="9:11">
      <c r="I43001" s="72"/>
      <c r="J43001" s="72"/>
      <c r="K43001" s="72"/>
    </row>
    <row r="43002" spans="9:11">
      <c r="I43002" s="72"/>
      <c r="J43002" s="72"/>
      <c r="K43002" s="72"/>
    </row>
    <row r="43003" spans="9:11">
      <c r="I43003" s="72"/>
      <c r="J43003" s="72"/>
      <c r="K43003" s="72"/>
    </row>
    <row r="43004" spans="9:11">
      <c r="I43004" s="72"/>
      <c r="J43004" s="72"/>
      <c r="K43004" s="72"/>
    </row>
    <row r="43005" spans="9:11">
      <c r="I43005" s="72"/>
      <c r="J43005" s="72"/>
      <c r="K43005" s="72"/>
    </row>
    <row r="43006" spans="9:11">
      <c r="I43006" s="72"/>
      <c r="J43006" s="72"/>
      <c r="K43006" s="72"/>
    </row>
    <row r="43007" spans="9:11">
      <c r="I43007" s="72"/>
      <c r="J43007" s="72"/>
      <c r="K43007" s="72"/>
    </row>
    <row r="43008" spans="9:11">
      <c r="I43008" s="72"/>
      <c r="J43008" s="72"/>
      <c r="K43008" s="72"/>
    </row>
    <row r="43009" spans="9:11">
      <c r="I43009" s="72"/>
      <c r="J43009" s="72"/>
      <c r="K43009" s="72"/>
    </row>
    <row r="43010" spans="9:11">
      <c r="I43010" s="72"/>
      <c r="J43010" s="72"/>
      <c r="K43010" s="72"/>
    </row>
    <row r="43011" spans="9:11">
      <c r="I43011" s="72"/>
      <c r="J43011" s="72"/>
      <c r="K43011" s="72"/>
    </row>
    <row r="43012" spans="9:11">
      <c r="I43012" s="72"/>
      <c r="J43012" s="72"/>
      <c r="K43012" s="72"/>
    </row>
    <row r="43013" spans="9:11">
      <c r="I43013" s="72"/>
      <c r="J43013" s="72"/>
      <c r="K43013" s="72"/>
    </row>
    <row r="43014" spans="9:11">
      <c r="I43014" s="72"/>
      <c r="J43014" s="72"/>
      <c r="K43014" s="72"/>
    </row>
    <row r="43015" spans="9:11">
      <c r="I43015" s="72"/>
      <c r="J43015" s="72"/>
      <c r="K43015" s="72"/>
    </row>
    <row r="43016" spans="9:11">
      <c r="I43016" s="72"/>
      <c r="J43016" s="72"/>
      <c r="K43016" s="72"/>
    </row>
    <row r="43017" spans="9:11">
      <c r="I43017" s="72"/>
      <c r="J43017" s="72"/>
      <c r="K43017" s="72"/>
    </row>
    <row r="43018" spans="9:11">
      <c r="I43018" s="72"/>
      <c r="J43018" s="72"/>
      <c r="K43018" s="72"/>
    </row>
    <row r="43019" spans="9:11">
      <c r="I43019" s="72"/>
      <c r="J43019" s="72"/>
      <c r="K43019" s="72"/>
    </row>
    <row r="43020" spans="9:11">
      <c r="I43020" s="72"/>
      <c r="J43020" s="72"/>
      <c r="K43020" s="72"/>
    </row>
    <row r="43021" spans="9:11">
      <c r="I43021" s="72"/>
      <c r="J43021" s="72"/>
      <c r="K43021" s="72"/>
    </row>
    <row r="43022" spans="9:11">
      <c r="I43022" s="72"/>
      <c r="J43022" s="72"/>
      <c r="K43022" s="72"/>
    </row>
    <row r="43023" spans="9:11">
      <c r="I43023" s="72"/>
      <c r="J43023" s="72"/>
      <c r="K43023" s="72"/>
    </row>
    <row r="43024" spans="9:11">
      <c r="I43024" s="72"/>
      <c r="J43024" s="72"/>
      <c r="K43024" s="72"/>
    </row>
    <row r="43025" spans="9:11">
      <c r="I43025" s="72"/>
      <c r="J43025" s="72"/>
      <c r="K43025" s="72"/>
    </row>
    <row r="43026" spans="9:11">
      <c r="I43026" s="72"/>
      <c r="J43026" s="72"/>
      <c r="K43026" s="72"/>
    </row>
    <row r="43027" spans="9:11">
      <c r="I43027" s="72"/>
      <c r="J43027" s="72"/>
      <c r="K43027" s="72"/>
    </row>
    <row r="43028" spans="9:11">
      <c r="I43028" s="72"/>
      <c r="J43028" s="72"/>
      <c r="K43028" s="72"/>
    </row>
    <row r="43029" spans="9:11">
      <c r="I43029" s="72"/>
      <c r="J43029" s="72"/>
      <c r="K43029" s="72"/>
    </row>
    <row r="43030" spans="9:11">
      <c r="I43030" s="72"/>
      <c r="J43030" s="72"/>
      <c r="K43030" s="72"/>
    </row>
    <row r="43031" spans="9:11">
      <c r="I43031" s="72"/>
      <c r="J43031" s="72"/>
      <c r="K43031" s="72"/>
    </row>
    <row r="43032" spans="9:11">
      <c r="I43032" s="72"/>
      <c r="J43032" s="72"/>
      <c r="K43032" s="72"/>
    </row>
    <row r="43033" spans="9:11">
      <c r="I43033" s="72"/>
      <c r="J43033" s="72"/>
      <c r="K43033" s="72"/>
    </row>
    <row r="43034" spans="9:11">
      <c r="I43034" s="72"/>
      <c r="J43034" s="72"/>
      <c r="K43034" s="72"/>
    </row>
    <row r="43035" spans="9:11">
      <c r="I43035" s="72"/>
      <c r="J43035" s="72"/>
      <c r="K43035" s="72"/>
    </row>
    <row r="43036" spans="9:11">
      <c r="I43036" s="72"/>
      <c r="J43036" s="72"/>
      <c r="K43036" s="72"/>
    </row>
    <row r="43037" spans="9:11">
      <c r="I43037" s="72"/>
      <c r="J43037" s="72"/>
      <c r="K43037" s="72"/>
    </row>
    <row r="43038" spans="9:11">
      <c r="I43038" s="72"/>
      <c r="J43038" s="72"/>
      <c r="K43038" s="72"/>
    </row>
    <row r="43039" spans="9:11">
      <c r="I43039" s="72"/>
      <c r="J43039" s="72"/>
      <c r="K43039" s="72"/>
    </row>
    <row r="43040" spans="9:11">
      <c r="I43040" s="72"/>
      <c r="J43040" s="72"/>
      <c r="K43040" s="72"/>
    </row>
    <row r="43041" spans="9:11">
      <c r="I43041" s="72"/>
      <c r="J43041" s="72"/>
      <c r="K43041" s="72"/>
    </row>
    <row r="43042" spans="9:11">
      <c r="I43042" s="72"/>
      <c r="J43042" s="72"/>
      <c r="K43042" s="72"/>
    </row>
    <row r="43043" spans="9:11">
      <c r="I43043" s="72"/>
      <c r="J43043" s="72"/>
      <c r="K43043" s="72"/>
    </row>
    <row r="43044" spans="9:11">
      <c r="I43044" s="72"/>
      <c r="J43044" s="72"/>
      <c r="K43044" s="72"/>
    </row>
    <row r="43045" spans="9:11">
      <c r="I43045" s="72"/>
      <c r="J43045" s="72"/>
      <c r="K43045" s="72"/>
    </row>
    <row r="43046" spans="9:11">
      <c r="I43046" s="72"/>
      <c r="J43046" s="72"/>
      <c r="K43046" s="72"/>
    </row>
    <row r="43047" spans="9:11">
      <c r="I43047" s="72"/>
      <c r="J43047" s="72"/>
      <c r="K43047" s="72"/>
    </row>
    <row r="43048" spans="9:11">
      <c r="I43048" s="72"/>
      <c r="J43048" s="72"/>
      <c r="K43048" s="72"/>
    </row>
    <row r="43049" spans="9:11">
      <c r="I43049" s="72"/>
      <c r="J43049" s="72"/>
      <c r="K43049" s="72"/>
    </row>
    <row r="43050" spans="9:11">
      <c r="I43050" s="72"/>
      <c r="J43050" s="72"/>
      <c r="K43050" s="72"/>
    </row>
    <row r="43051" spans="9:11">
      <c r="I43051" s="72"/>
      <c r="J43051" s="72"/>
      <c r="K43051" s="72"/>
    </row>
    <row r="43052" spans="9:11">
      <c r="I43052" s="72"/>
      <c r="J43052" s="72"/>
      <c r="K43052" s="72"/>
    </row>
    <row r="43053" spans="9:11">
      <c r="I43053" s="72"/>
      <c r="J43053" s="72"/>
      <c r="K43053" s="72"/>
    </row>
    <row r="43054" spans="9:11">
      <c r="I43054" s="72"/>
      <c r="J43054" s="72"/>
      <c r="K43054" s="72"/>
    </row>
    <row r="43055" spans="9:11">
      <c r="I43055" s="72"/>
      <c r="J43055" s="72"/>
      <c r="K43055" s="72"/>
    </row>
    <row r="43056" spans="9:11">
      <c r="I43056" s="72"/>
      <c r="J43056" s="72"/>
      <c r="K43056" s="72"/>
    </row>
    <row r="43057" spans="9:11">
      <c r="I43057" s="72"/>
      <c r="J43057" s="72"/>
      <c r="K43057" s="72"/>
    </row>
    <row r="43058" spans="9:11">
      <c r="I43058" s="72"/>
      <c r="J43058" s="72"/>
      <c r="K43058" s="72"/>
    </row>
    <row r="43059" spans="9:11">
      <c r="I43059" s="72"/>
      <c r="J43059" s="72"/>
      <c r="K43059" s="72"/>
    </row>
    <row r="43060" spans="9:11">
      <c r="I43060" s="72"/>
      <c r="J43060" s="72"/>
      <c r="K43060" s="72"/>
    </row>
    <row r="43061" spans="9:11">
      <c r="I43061" s="72"/>
      <c r="J43061" s="72"/>
      <c r="K43061" s="72"/>
    </row>
    <row r="43062" spans="9:11">
      <c r="I43062" s="72"/>
      <c r="J43062" s="72"/>
      <c r="K43062" s="72"/>
    </row>
    <row r="43063" spans="9:11">
      <c r="I43063" s="72"/>
      <c r="J43063" s="72"/>
      <c r="K43063" s="72"/>
    </row>
    <row r="43064" spans="9:11">
      <c r="I43064" s="72"/>
      <c r="J43064" s="72"/>
      <c r="K43064" s="72"/>
    </row>
    <row r="43065" spans="9:11">
      <c r="I43065" s="72"/>
      <c r="J43065" s="72"/>
      <c r="K43065" s="72"/>
    </row>
    <row r="43066" spans="9:11">
      <c r="I43066" s="72"/>
      <c r="J43066" s="72"/>
      <c r="K43066" s="72"/>
    </row>
    <row r="43067" spans="9:11">
      <c r="I43067" s="72"/>
      <c r="J43067" s="72"/>
      <c r="K43067" s="72"/>
    </row>
    <row r="43068" spans="9:11">
      <c r="I43068" s="72"/>
      <c r="J43068" s="72"/>
      <c r="K43068" s="72"/>
    </row>
    <row r="43069" spans="9:11">
      <c r="I43069" s="72"/>
      <c r="J43069" s="72"/>
      <c r="K43069" s="72"/>
    </row>
    <row r="43070" spans="9:11">
      <c r="I43070" s="72"/>
      <c r="J43070" s="72"/>
      <c r="K43070" s="72"/>
    </row>
    <row r="43071" spans="9:11">
      <c r="I43071" s="72"/>
      <c r="J43071" s="72"/>
      <c r="K43071" s="72"/>
    </row>
    <row r="43072" spans="9:11">
      <c r="I43072" s="72"/>
      <c r="J43072" s="72"/>
      <c r="K43072" s="72"/>
    </row>
    <row r="43073" spans="9:11">
      <c r="I43073" s="72"/>
      <c r="J43073" s="72"/>
      <c r="K43073" s="72"/>
    </row>
    <row r="43074" spans="9:11">
      <c r="I43074" s="72"/>
      <c r="J43074" s="72"/>
      <c r="K43074" s="72"/>
    </row>
    <row r="43075" spans="9:11">
      <c r="I43075" s="72"/>
      <c r="J43075" s="72"/>
      <c r="K43075" s="72"/>
    </row>
    <row r="43076" spans="9:11">
      <c r="I43076" s="72"/>
      <c r="J43076" s="72"/>
      <c r="K43076" s="72"/>
    </row>
    <row r="43077" spans="9:11">
      <c r="I43077" s="72"/>
      <c r="J43077" s="72"/>
      <c r="K43077" s="72"/>
    </row>
    <row r="43078" spans="9:11">
      <c r="I43078" s="72"/>
      <c r="J43078" s="72"/>
      <c r="K43078" s="72"/>
    </row>
    <row r="43079" spans="9:11">
      <c r="I43079" s="72"/>
      <c r="J43079" s="72"/>
      <c r="K43079" s="72"/>
    </row>
    <row r="43080" spans="9:11">
      <c r="I43080" s="72"/>
      <c r="J43080" s="72"/>
      <c r="K43080" s="72"/>
    </row>
    <row r="43081" spans="9:11">
      <c r="I43081" s="72"/>
      <c r="J43081" s="72"/>
      <c r="K43081" s="72"/>
    </row>
    <row r="43082" spans="9:11">
      <c r="I43082" s="72"/>
      <c r="J43082" s="72"/>
      <c r="K43082" s="72"/>
    </row>
    <row r="43083" spans="9:11">
      <c r="I43083" s="72"/>
      <c r="J43083" s="72"/>
      <c r="K43083" s="72"/>
    </row>
    <row r="43084" spans="9:11">
      <c r="I43084" s="72"/>
      <c r="J43084" s="72"/>
      <c r="K43084" s="72"/>
    </row>
    <row r="43085" spans="9:11">
      <c r="I43085" s="72"/>
      <c r="J43085" s="72"/>
      <c r="K43085" s="72"/>
    </row>
    <row r="43086" spans="9:11">
      <c r="I43086" s="72"/>
      <c r="J43086" s="72"/>
      <c r="K43086" s="72"/>
    </row>
    <row r="43087" spans="9:11">
      <c r="I43087" s="72"/>
      <c r="J43087" s="72"/>
      <c r="K43087" s="72"/>
    </row>
    <row r="43088" spans="9:11">
      <c r="I43088" s="72"/>
      <c r="J43088" s="72"/>
      <c r="K43088" s="72"/>
    </row>
    <row r="43089" spans="9:11">
      <c r="I43089" s="72"/>
      <c r="J43089" s="72"/>
      <c r="K43089" s="72"/>
    </row>
    <row r="43090" spans="9:11">
      <c r="I43090" s="72"/>
      <c r="J43090" s="72"/>
      <c r="K43090" s="72"/>
    </row>
    <row r="43091" spans="9:11">
      <c r="I43091" s="72"/>
      <c r="J43091" s="72"/>
      <c r="K43091" s="72"/>
    </row>
    <row r="43092" spans="9:11">
      <c r="I43092" s="72"/>
      <c r="J43092" s="72"/>
      <c r="K43092" s="72"/>
    </row>
    <row r="43093" spans="9:11">
      <c r="I43093" s="72"/>
      <c r="J43093" s="72"/>
      <c r="K43093" s="72"/>
    </row>
    <row r="43094" spans="9:11">
      <c r="I43094" s="72"/>
      <c r="J43094" s="72"/>
      <c r="K43094" s="72"/>
    </row>
    <row r="43095" spans="9:11">
      <c r="I43095" s="72"/>
      <c r="J43095" s="72"/>
      <c r="K43095" s="72"/>
    </row>
    <row r="43096" spans="9:11">
      <c r="I43096" s="72"/>
      <c r="J43096" s="72"/>
      <c r="K43096" s="72"/>
    </row>
    <row r="43097" spans="9:11">
      <c r="I43097" s="72"/>
      <c r="J43097" s="72"/>
      <c r="K43097" s="72"/>
    </row>
    <row r="43098" spans="9:11">
      <c r="I43098" s="72"/>
      <c r="J43098" s="72"/>
      <c r="K43098" s="72"/>
    </row>
    <row r="43099" spans="9:11">
      <c r="I43099" s="72"/>
      <c r="J43099" s="72"/>
      <c r="K43099" s="72"/>
    </row>
    <row r="43100" spans="9:11">
      <c r="I43100" s="72"/>
      <c r="J43100" s="72"/>
      <c r="K43100" s="72"/>
    </row>
    <row r="43101" spans="9:11">
      <c r="I43101" s="72"/>
      <c r="J43101" s="72"/>
      <c r="K43101" s="72"/>
    </row>
    <row r="43102" spans="9:11">
      <c r="I43102" s="72"/>
      <c r="J43102" s="72"/>
      <c r="K43102" s="72"/>
    </row>
    <row r="43103" spans="9:11">
      <c r="I43103" s="72"/>
      <c r="J43103" s="72"/>
      <c r="K43103" s="72"/>
    </row>
    <row r="43104" spans="9:11">
      <c r="I43104" s="72"/>
      <c r="J43104" s="72"/>
      <c r="K43104" s="72"/>
    </row>
    <row r="43105" spans="9:11">
      <c r="I43105" s="72"/>
      <c r="J43105" s="72"/>
      <c r="K43105" s="72"/>
    </row>
    <row r="43106" spans="9:11">
      <c r="I43106" s="72"/>
      <c r="J43106" s="72"/>
      <c r="K43106" s="72"/>
    </row>
    <row r="43107" spans="9:11">
      <c r="I43107" s="72"/>
      <c r="J43107" s="72"/>
      <c r="K43107" s="72"/>
    </row>
    <row r="43108" spans="9:11">
      <c r="I43108" s="72"/>
      <c r="J43108" s="72"/>
      <c r="K43108" s="72"/>
    </row>
    <row r="43109" spans="9:11">
      <c r="I43109" s="72"/>
      <c r="J43109" s="72"/>
      <c r="K43109" s="72"/>
    </row>
    <row r="43110" spans="9:11">
      <c r="I43110" s="72"/>
      <c r="J43110" s="72"/>
      <c r="K43110" s="72"/>
    </row>
    <row r="43111" spans="9:11">
      <c r="I43111" s="72"/>
      <c r="J43111" s="72"/>
      <c r="K43111" s="72"/>
    </row>
    <row r="43112" spans="9:11">
      <c r="I43112" s="72"/>
      <c r="J43112" s="72"/>
      <c r="K43112" s="72"/>
    </row>
    <row r="43113" spans="9:11">
      <c r="I43113" s="72"/>
      <c r="J43113" s="72"/>
      <c r="K43113" s="72"/>
    </row>
    <row r="43114" spans="9:11">
      <c r="I43114" s="72"/>
      <c r="J43114" s="72"/>
      <c r="K43114" s="72"/>
    </row>
    <row r="43115" spans="9:11">
      <c r="I43115" s="72"/>
      <c r="J43115" s="72"/>
      <c r="K43115" s="72"/>
    </row>
    <row r="43116" spans="9:11">
      <c r="I43116" s="72"/>
      <c r="J43116" s="72"/>
      <c r="K43116" s="72"/>
    </row>
    <row r="43117" spans="9:11">
      <c r="I43117" s="72"/>
      <c r="J43117" s="72"/>
      <c r="K43117" s="72"/>
    </row>
    <row r="43118" spans="9:11">
      <c r="I43118" s="72"/>
      <c r="J43118" s="72"/>
      <c r="K43118" s="72"/>
    </row>
    <row r="43119" spans="9:11">
      <c r="I43119" s="72"/>
      <c r="J43119" s="72"/>
      <c r="K43119" s="72"/>
    </row>
    <row r="43120" spans="9:11">
      <c r="I43120" s="72"/>
      <c r="J43120" s="72"/>
      <c r="K43120" s="72"/>
    </row>
    <row r="43121" spans="9:11">
      <c r="I43121" s="72"/>
      <c r="J43121" s="72"/>
      <c r="K43121" s="72"/>
    </row>
    <row r="43122" spans="9:11">
      <c r="I43122" s="72"/>
      <c r="J43122" s="72"/>
      <c r="K43122" s="72"/>
    </row>
    <row r="43123" spans="9:11">
      <c r="I43123" s="72"/>
      <c r="J43123" s="72"/>
      <c r="K43123" s="72"/>
    </row>
    <row r="43124" spans="9:11">
      <c r="I43124" s="72"/>
      <c r="J43124" s="72"/>
      <c r="K43124" s="72"/>
    </row>
    <row r="43125" spans="9:11">
      <c r="I43125" s="72"/>
      <c r="J43125" s="72"/>
      <c r="K43125" s="72"/>
    </row>
    <row r="43126" spans="9:11">
      <c r="I43126" s="72"/>
      <c r="J43126" s="72"/>
      <c r="K43126" s="72"/>
    </row>
    <row r="43127" spans="9:11">
      <c r="I43127" s="72"/>
      <c r="J43127" s="72"/>
      <c r="K43127" s="72"/>
    </row>
    <row r="43128" spans="9:11">
      <c r="I43128" s="72"/>
      <c r="J43128" s="72"/>
      <c r="K43128" s="72"/>
    </row>
    <row r="43129" spans="9:11">
      <c r="I43129" s="72"/>
      <c r="J43129" s="72"/>
      <c r="K43129" s="72"/>
    </row>
    <row r="43130" spans="9:11">
      <c r="I43130" s="72"/>
      <c r="J43130" s="72"/>
      <c r="K43130" s="72"/>
    </row>
    <row r="43131" spans="9:11">
      <c r="I43131" s="72"/>
      <c r="J43131" s="72"/>
      <c r="K43131" s="72"/>
    </row>
    <row r="43132" spans="9:11">
      <c r="I43132" s="72"/>
      <c r="J43132" s="72"/>
      <c r="K43132" s="72"/>
    </row>
    <row r="43133" spans="9:11">
      <c r="I43133" s="72"/>
      <c r="J43133" s="72"/>
      <c r="K43133" s="72"/>
    </row>
    <row r="43134" spans="9:11">
      <c r="I43134" s="72"/>
      <c r="J43134" s="72"/>
      <c r="K43134" s="72"/>
    </row>
    <row r="43135" spans="9:11">
      <c r="I43135" s="72"/>
      <c r="J43135" s="72"/>
      <c r="K43135" s="72"/>
    </row>
    <row r="43136" spans="9:11">
      <c r="I43136" s="72"/>
      <c r="J43136" s="72"/>
      <c r="K43136" s="72"/>
    </row>
    <row r="43137" spans="9:11">
      <c r="I43137" s="72"/>
      <c r="J43137" s="72"/>
      <c r="K43137" s="72"/>
    </row>
    <row r="43138" spans="9:11">
      <c r="I43138" s="72"/>
      <c r="J43138" s="72"/>
      <c r="K43138" s="72"/>
    </row>
    <row r="43139" spans="9:11">
      <c r="I43139" s="72"/>
      <c r="J43139" s="72"/>
      <c r="K43139" s="72"/>
    </row>
    <row r="43140" spans="9:11">
      <c r="I43140" s="72"/>
      <c r="J43140" s="72"/>
      <c r="K43140" s="72"/>
    </row>
    <row r="43141" spans="9:11">
      <c r="I43141" s="72"/>
      <c r="J43141" s="72"/>
      <c r="K43141" s="72"/>
    </row>
    <row r="43142" spans="9:11">
      <c r="I43142" s="72"/>
      <c r="J43142" s="72"/>
      <c r="K43142" s="72"/>
    </row>
    <row r="43143" spans="9:11">
      <c r="I43143" s="72"/>
      <c r="J43143" s="72"/>
      <c r="K43143" s="72"/>
    </row>
    <row r="43144" spans="9:11">
      <c r="I43144" s="72"/>
      <c r="J43144" s="72"/>
      <c r="K43144" s="72"/>
    </row>
    <row r="43145" spans="9:11">
      <c r="I43145" s="72"/>
      <c r="J43145" s="72"/>
      <c r="K43145" s="72"/>
    </row>
    <row r="43146" spans="9:11">
      <c r="I43146" s="72"/>
      <c r="J43146" s="72"/>
      <c r="K43146" s="72"/>
    </row>
    <row r="43147" spans="9:11">
      <c r="I43147" s="72"/>
      <c r="J43147" s="72"/>
      <c r="K43147" s="72"/>
    </row>
    <row r="43148" spans="9:11">
      <c r="I43148" s="72"/>
      <c r="J43148" s="72"/>
      <c r="K43148" s="72"/>
    </row>
    <row r="43149" spans="9:11">
      <c r="I43149" s="72"/>
      <c r="J43149" s="72"/>
      <c r="K43149" s="72"/>
    </row>
    <row r="43150" spans="9:11">
      <c r="I43150" s="72"/>
      <c r="J43150" s="72"/>
      <c r="K43150" s="72"/>
    </row>
    <row r="43151" spans="9:11">
      <c r="I43151" s="72"/>
      <c r="J43151" s="72"/>
      <c r="K43151" s="72"/>
    </row>
    <row r="43152" spans="9:11">
      <c r="I43152" s="72"/>
      <c r="J43152" s="72"/>
      <c r="K43152" s="72"/>
    </row>
    <row r="43153" spans="9:11">
      <c r="I43153" s="72"/>
      <c r="J43153" s="72"/>
      <c r="K43153" s="72"/>
    </row>
    <row r="43154" spans="9:11">
      <c r="I43154" s="72"/>
      <c r="J43154" s="72"/>
      <c r="K43154" s="72"/>
    </row>
    <row r="43155" spans="9:11">
      <c r="I43155" s="72"/>
      <c r="J43155" s="72"/>
      <c r="K43155" s="72"/>
    </row>
    <row r="43156" spans="9:11">
      <c r="I43156" s="72"/>
      <c r="J43156" s="72"/>
      <c r="K43156" s="72"/>
    </row>
    <row r="43157" spans="9:11">
      <c r="I43157" s="72"/>
      <c r="J43157" s="72"/>
      <c r="K43157" s="72"/>
    </row>
    <row r="43158" spans="9:11">
      <c r="I43158" s="72"/>
      <c r="J43158" s="72"/>
      <c r="K43158" s="72"/>
    </row>
    <row r="43159" spans="9:11">
      <c r="I43159" s="72"/>
      <c r="J43159" s="72"/>
      <c r="K43159" s="72"/>
    </row>
    <row r="43160" spans="9:11">
      <c r="I43160" s="72"/>
      <c r="J43160" s="72"/>
      <c r="K43160" s="72"/>
    </row>
    <row r="43161" spans="9:11">
      <c r="I43161" s="72"/>
      <c r="J43161" s="72"/>
      <c r="K43161" s="72"/>
    </row>
    <row r="43162" spans="9:11">
      <c r="I43162" s="72"/>
      <c r="J43162" s="72"/>
      <c r="K43162" s="72"/>
    </row>
    <row r="43163" spans="9:11">
      <c r="I43163" s="72"/>
      <c r="J43163" s="72"/>
      <c r="K43163" s="72"/>
    </row>
    <row r="43164" spans="9:11">
      <c r="I43164" s="72"/>
      <c r="J43164" s="72"/>
      <c r="K43164" s="72"/>
    </row>
    <row r="43165" spans="9:11">
      <c r="I43165" s="72"/>
      <c r="J43165" s="72"/>
      <c r="K43165" s="72"/>
    </row>
    <row r="43166" spans="9:11">
      <c r="I43166" s="72"/>
      <c r="J43166" s="72"/>
      <c r="K43166" s="72"/>
    </row>
    <row r="43167" spans="9:11">
      <c r="I43167" s="72"/>
      <c r="J43167" s="72"/>
      <c r="K43167" s="72"/>
    </row>
    <row r="43168" spans="9:11">
      <c r="I43168" s="72"/>
      <c r="J43168" s="72"/>
      <c r="K43168" s="72"/>
    </row>
    <row r="43169" spans="9:11">
      <c r="I43169" s="72"/>
      <c r="J43169" s="72"/>
      <c r="K43169" s="72"/>
    </row>
    <row r="43170" spans="9:11">
      <c r="I43170" s="72"/>
      <c r="J43170" s="72"/>
      <c r="K43170" s="72"/>
    </row>
    <row r="43171" spans="9:11">
      <c r="I43171" s="72"/>
      <c r="J43171" s="72"/>
      <c r="K43171" s="72"/>
    </row>
    <row r="43172" spans="9:11">
      <c r="I43172" s="72"/>
      <c r="J43172" s="72"/>
      <c r="K43172" s="72"/>
    </row>
    <row r="43173" spans="9:11">
      <c r="I43173" s="72"/>
      <c r="J43173" s="72"/>
      <c r="K43173" s="72"/>
    </row>
    <row r="43174" spans="9:11">
      <c r="I43174" s="72"/>
      <c r="J43174" s="72"/>
      <c r="K43174" s="72"/>
    </row>
    <row r="43175" spans="9:11">
      <c r="I43175" s="72"/>
      <c r="J43175" s="72"/>
      <c r="K43175" s="72"/>
    </row>
    <row r="43176" spans="9:11">
      <c r="I43176" s="72"/>
      <c r="J43176" s="72"/>
      <c r="K43176" s="72"/>
    </row>
    <row r="43177" spans="9:11">
      <c r="I43177" s="72"/>
      <c r="J43177" s="72"/>
      <c r="K43177" s="72"/>
    </row>
    <row r="43178" spans="9:11">
      <c r="I43178" s="72"/>
      <c r="J43178" s="72"/>
      <c r="K43178" s="72"/>
    </row>
    <row r="43179" spans="9:11">
      <c r="I43179" s="72"/>
      <c r="J43179" s="72"/>
      <c r="K43179" s="72"/>
    </row>
    <row r="43180" spans="9:11">
      <c r="I43180" s="72"/>
      <c r="J43180" s="72"/>
      <c r="K43180" s="72"/>
    </row>
    <row r="43181" spans="9:11">
      <c r="I43181" s="72"/>
      <c r="J43181" s="72"/>
      <c r="K43181" s="72"/>
    </row>
    <row r="43182" spans="9:11">
      <c r="I43182" s="72"/>
      <c r="J43182" s="72"/>
      <c r="K43182" s="72"/>
    </row>
    <row r="43183" spans="9:11">
      <c r="I43183" s="72"/>
      <c r="J43183" s="72"/>
      <c r="K43183" s="72"/>
    </row>
    <row r="43184" spans="9:11">
      <c r="I43184" s="72"/>
      <c r="J43184" s="72"/>
      <c r="K43184" s="72"/>
    </row>
    <row r="43185" spans="9:11">
      <c r="I43185" s="72"/>
      <c r="J43185" s="72"/>
      <c r="K43185" s="72"/>
    </row>
    <row r="43186" spans="9:11">
      <c r="I43186" s="72"/>
      <c r="J43186" s="72"/>
      <c r="K43186" s="72"/>
    </row>
    <row r="43187" spans="9:11">
      <c r="I43187" s="72"/>
      <c r="J43187" s="72"/>
      <c r="K43187" s="72"/>
    </row>
    <row r="43188" spans="9:11">
      <c r="I43188" s="72"/>
      <c r="J43188" s="72"/>
      <c r="K43188" s="72"/>
    </row>
    <row r="43189" spans="9:11">
      <c r="I43189" s="72"/>
      <c r="J43189" s="72"/>
      <c r="K43189" s="72"/>
    </row>
    <row r="43190" spans="9:11">
      <c r="I43190" s="72"/>
      <c r="J43190" s="72"/>
      <c r="K43190" s="72"/>
    </row>
    <row r="43191" spans="9:11">
      <c r="I43191" s="72"/>
      <c r="J43191" s="72"/>
      <c r="K43191" s="72"/>
    </row>
    <row r="43192" spans="9:11">
      <c r="I43192" s="72"/>
      <c r="J43192" s="72"/>
      <c r="K43192" s="72"/>
    </row>
    <row r="43193" spans="9:11">
      <c r="I43193" s="72"/>
      <c r="J43193" s="72"/>
      <c r="K43193" s="72"/>
    </row>
    <row r="43194" spans="9:11">
      <c r="I43194" s="72"/>
      <c r="J43194" s="72"/>
      <c r="K43194" s="72"/>
    </row>
    <row r="43195" spans="9:11">
      <c r="I43195" s="72"/>
      <c r="J43195" s="72"/>
      <c r="K43195" s="72"/>
    </row>
    <row r="43196" spans="9:11">
      <c r="I43196" s="72"/>
      <c r="J43196" s="72"/>
      <c r="K43196" s="72"/>
    </row>
    <row r="43197" spans="9:11">
      <c r="I43197" s="72"/>
      <c r="J43197" s="72"/>
      <c r="K43197" s="72"/>
    </row>
    <row r="43198" spans="9:11">
      <c r="I43198" s="72"/>
      <c r="J43198" s="72"/>
      <c r="K43198" s="72"/>
    </row>
    <row r="43199" spans="9:11">
      <c r="I43199" s="72"/>
      <c r="J43199" s="72"/>
      <c r="K43199" s="72"/>
    </row>
    <row r="43200" spans="9:11">
      <c r="I43200" s="72"/>
      <c r="J43200" s="72"/>
      <c r="K43200" s="72"/>
    </row>
    <row r="43201" spans="9:11">
      <c r="I43201" s="72"/>
      <c r="J43201" s="72"/>
      <c r="K43201" s="72"/>
    </row>
    <row r="43202" spans="9:11">
      <c r="I43202" s="72"/>
      <c r="J43202" s="72"/>
      <c r="K43202" s="72"/>
    </row>
    <row r="43203" spans="9:11">
      <c r="I43203" s="72"/>
      <c r="J43203" s="72"/>
      <c r="K43203" s="72"/>
    </row>
    <row r="43204" spans="9:11">
      <c r="I43204" s="72"/>
      <c r="J43204" s="72"/>
      <c r="K43204" s="72"/>
    </row>
    <row r="43205" spans="9:11">
      <c r="I43205" s="72"/>
      <c r="J43205" s="72"/>
      <c r="K43205" s="72"/>
    </row>
    <row r="43206" spans="9:11">
      <c r="I43206" s="72"/>
      <c r="J43206" s="72"/>
      <c r="K43206" s="72"/>
    </row>
    <row r="43207" spans="9:11">
      <c r="I43207" s="72"/>
      <c r="J43207" s="72"/>
      <c r="K43207" s="72"/>
    </row>
    <row r="43208" spans="9:11">
      <c r="I43208" s="72"/>
      <c r="J43208" s="72"/>
      <c r="K43208" s="72"/>
    </row>
    <row r="43209" spans="9:11">
      <c r="I43209" s="72"/>
      <c r="J43209" s="72"/>
      <c r="K43209" s="72"/>
    </row>
    <row r="43210" spans="9:11">
      <c r="I43210" s="72"/>
      <c r="J43210" s="72"/>
      <c r="K43210" s="72"/>
    </row>
    <row r="43211" spans="9:11">
      <c r="I43211" s="72"/>
      <c r="J43211" s="72"/>
      <c r="K43211" s="72"/>
    </row>
    <row r="43212" spans="9:11">
      <c r="I43212" s="72"/>
      <c r="J43212" s="72"/>
      <c r="K43212" s="72"/>
    </row>
    <row r="43213" spans="9:11">
      <c r="I43213" s="72"/>
      <c r="J43213" s="72"/>
      <c r="K43213" s="72"/>
    </row>
    <row r="43214" spans="9:11">
      <c r="I43214" s="72"/>
      <c r="J43214" s="72"/>
      <c r="K43214" s="72"/>
    </row>
    <row r="43215" spans="9:11">
      <c r="I43215" s="72"/>
      <c r="J43215" s="72"/>
      <c r="K43215" s="72"/>
    </row>
    <row r="43216" spans="9:11">
      <c r="I43216" s="72"/>
      <c r="J43216" s="72"/>
      <c r="K43216" s="72"/>
    </row>
    <row r="43217" spans="9:11">
      <c r="I43217" s="72"/>
      <c r="J43217" s="72"/>
      <c r="K43217" s="72"/>
    </row>
    <row r="43218" spans="9:11">
      <c r="I43218" s="72"/>
      <c r="J43218" s="72"/>
      <c r="K43218" s="72"/>
    </row>
    <row r="43219" spans="9:11">
      <c r="I43219" s="72"/>
      <c r="J43219" s="72"/>
      <c r="K43219" s="72"/>
    </row>
    <row r="43220" spans="9:11">
      <c r="I43220" s="72"/>
      <c r="J43220" s="72"/>
      <c r="K43220" s="72"/>
    </row>
    <row r="43221" spans="9:11">
      <c r="I43221" s="72"/>
      <c r="J43221" s="72"/>
      <c r="K43221" s="72"/>
    </row>
    <row r="43222" spans="9:11">
      <c r="I43222" s="72"/>
      <c r="J43222" s="72"/>
      <c r="K43222" s="72"/>
    </row>
    <row r="43223" spans="9:11">
      <c r="I43223" s="72"/>
      <c r="J43223" s="72"/>
      <c r="K43223" s="72"/>
    </row>
    <row r="43224" spans="9:11">
      <c r="I43224" s="72"/>
      <c r="J43224" s="72"/>
      <c r="K43224" s="72"/>
    </row>
    <row r="43225" spans="9:11">
      <c r="I43225" s="72"/>
      <c r="J43225" s="72"/>
      <c r="K43225" s="72"/>
    </row>
    <row r="43226" spans="9:11">
      <c r="I43226" s="72"/>
      <c r="J43226" s="72"/>
      <c r="K43226" s="72"/>
    </row>
    <row r="43227" spans="9:11">
      <c r="I43227" s="72"/>
      <c r="J43227" s="72"/>
      <c r="K43227" s="72"/>
    </row>
    <row r="43228" spans="9:11">
      <c r="I43228" s="72"/>
      <c r="J43228" s="72"/>
      <c r="K43228" s="72"/>
    </row>
    <row r="43229" spans="9:11">
      <c r="I43229" s="72"/>
      <c r="J43229" s="72"/>
      <c r="K43229" s="72"/>
    </row>
    <row r="43230" spans="9:11">
      <c r="I43230" s="72"/>
      <c r="J43230" s="72"/>
      <c r="K43230" s="72"/>
    </row>
    <row r="43231" spans="9:11">
      <c r="I43231" s="72"/>
      <c r="J43231" s="72"/>
      <c r="K43231" s="72"/>
    </row>
    <row r="43232" spans="9:11">
      <c r="I43232" s="72"/>
      <c r="J43232" s="72"/>
      <c r="K43232" s="72"/>
    </row>
    <row r="43233" spans="9:11">
      <c r="I43233" s="72"/>
      <c r="J43233" s="72"/>
      <c r="K43233" s="72"/>
    </row>
    <row r="43234" spans="9:11">
      <c r="I43234" s="72"/>
      <c r="J43234" s="72"/>
      <c r="K43234" s="72"/>
    </row>
    <row r="43235" spans="9:11">
      <c r="I43235" s="72"/>
      <c r="J43235" s="72"/>
      <c r="K43235" s="72"/>
    </row>
    <row r="43236" spans="9:11">
      <c r="I43236" s="72"/>
      <c r="J43236" s="72"/>
      <c r="K43236" s="72"/>
    </row>
    <row r="43237" spans="9:11">
      <c r="I43237" s="72"/>
      <c r="J43237" s="72"/>
      <c r="K43237" s="72"/>
    </row>
    <row r="43238" spans="9:11">
      <c r="I43238" s="72"/>
      <c r="J43238" s="72"/>
      <c r="K43238" s="72"/>
    </row>
    <row r="43239" spans="9:11">
      <c r="I43239" s="72"/>
      <c r="J43239" s="72"/>
      <c r="K43239" s="72"/>
    </row>
    <row r="43240" spans="9:11">
      <c r="I43240" s="72"/>
      <c r="J43240" s="72"/>
      <c r="K43240" s="72"/>
    </row>
    <row r="43241" spans="9:11">
      <c r="I43241" s="72"/>
      <c r="J43241" s="72"/>
      <c r="K43241" s="72"/>
    </row>
    <row r="43242" spans="9:11">
      <c r="I43242" s="72"/>
      <c r="J43242" s="72"/>
      <c r="K43242" s="72"/>
    </row>
    <row r="43243" spans="9:11">
      <c r="I43243" s="72"/>
      <c r="J43243" s="72"/>
      <c r="K43243" s="72"/>
    </row>
    <row r="43244" spans="9:11">
      <c r="I43244" s="72"/>
      <c r="J43244" s="72"/>
      <c r="K43244" s="72"/>
    </row>
    <row r="43245" spans="9:11">
      <c r="I43245" s="72"/>
      <c r="J43245" s="72"/>
      <c r="K43245" s="72"/>
    </row>
    <row r="43246" spans="9:11">
      <c r="I43246" s="72"/>
      <c r="J43246" s="72"/>
      <c r="K43246" s="72"/>
    </row>
    <row r="43247" spans="9:11">
      <c r="I43247" s="72"/>
      <c r="J43247" s="72"/>
      <c r="K43247" s="72"/>
    </row>
    <row r="43248" spans="9:11">
      <c r="I43248" s="72"/>
      <c r="J43248" s="72"/>
      <c r="K43248" s="72"/>
    </row>
    <row r="43249" spans="9:11">
      <c r="I43249" s="72"/>
      <c r="J43249" s="72"/>
      <c r="K43249" s="72"/>
    </row>
    <row r="43250" spans="9:11">
      <c r="I43250" s="72"/>
      <c r="J43250" s="72"/>
      <c r="K43250" s="72"/>
    </row>
    <row r="43251" spans="9:11">
      <c r="I43251" s="72"/>
      <c r="J43251" s="72"/>
      <c r="K43251" s="72"/>
    </row>
    <row r="43252" spans="9:11">
      <c r="I43252" s="72"/>
      <c r="J43252" s="72"/>
      <c r="K43252" s="72"/>
    </row>
    <row r="43253" spans="9:11">
      <c r="I43253" s="72"/>
      <c r="J43253" s="72"/>
      <c r="K43253" s="72"/>
    </row>
    <row r="43254" spans="9:11">
      <c r="I43254" s="72"/>
      <c r="J43254" s="72"/>
      <c r="K43254" s="72"/>
    </row>
    <row r="43255" spans="9:11">
      <c r="I43255" s="72"/>
      <c r="J43255" s="72"/>
      <c r="K43255" s="72"/>
    </row>
    <row r="43256" spans="9:11">
      <c r="I43256" s="72"/>
      <c r="J43256" s="72"/>
      <c r="K43256" s="72"/>
    </row>
    <row r="43257" spans="9:11">
      <c r="I43257" s="72"/>
      <c r="J43257" s="72"/>
      <c r="K43257" s="72"/>
    </row>
    <row r="43258" spans="9:11">
      <c r="I43258" s="72"/>
      <c r="J43258" s="72"/>
      <c r="K43258" s="72"/>
    </row>
    <row r="43259" spans="9:11">
      <c r="I43259" s="72"/>
      <c r="J43259" s="72"/>
      <c r="K43259" s="72"/>
    </row>
    <row r="43260" spans="9:11">
      <c r="I43260" s="72"/>
      <c r="J43260" s="72"/>
      <c r="K43260" s="72"/>
    </row>
    <row r="43261" spans="9:11">
      <c r="I43261" s="72"/>
      <c r="J43261" s="72"/>
      <c r="K43261" s="72"/>
    </row>
    <row r="43262" spans="9:11">
      <c r="I43262" s="72"/>
      <c r="J43262" s="72"/>
      <c r="K43262" s="72"/>
    </row>
    <row r="43263" spans="9:11">
      <c r="I43263" s="72"/>
      <c r="J43263" s="72"/>
      <c r="K43263" s="72"/>
    </row>
    <row r="43264" spans="9:11">
      <c r="I43264" s="72"/>
      <c r="J43264" s="72"/>
      <c r="K43264" s="72"/>
    </row>
    <row r="43265" spans="9:11">
      <c r="I43265" s="72"/>
      <c r="J43265" s="72"/>
      <c r="K43265" s="72"/>
    </row>
    <row r="43266" spans="9:11">
      <c r="I43266" s="72"/>
      <c r="J43266" s="72"/>
      <c r="K43266" s="72"/>
    </row>
    <row r="43267" spans="9:11">
      <c r="I43267" s="72"/>
      <c r="J43267" s="72"/>
      <c r="K43267" s="72"/>
    </row>
    <row r="43268" spans="9:11">
      <c r="I43268" s="72"/>
      <c r="J43268" s="72"/>
      <c r="K43268" s="72"/>
    </row>
    <row r="43269" spans="9:11">
      <c r="I43269" s="72"/>
      <c r="J43269" s="72"/>
      <c r="K43269" s="72"/>
    </row>
    <row r="43270" spans="9:11">
      <c r="I43270" s="72"/>
      <c r="J43270" s="72"/>
      <c r="K43270" s="72"/>
    </row>
    <row r="43271" spans="9:11">
      <c r="I43271" s="72"/>
      <c r="J43271" s="72"/>
      <c r="K43271" s="72"/>
    </row>
    <row r="43272" spans="9:11">
      <c r="I43272" s="72"/>
      <c r="J43272" s="72"/>
      <c r="K43272" s="72"/>
    </row>
    <row r="43273" spans="9:11">
      <c r="I43273" s="72"/>
      <c r="J43273" s="72"/>
      <c r="K43273" s="72"/>
    </row>
    <row r="43274" spans="9:11">
      <c r="I43274" s="72"/>
      <c r="J43274" s="72"/>
      <c r="K43274" s="72"/>
    </row>
    <row r="43275" spans="9:11">
      <c r="I43275" s="72"/>
      <c r="J43275" s="72"/>
      <c r="K43275" s="72"/>
    </row>
    <row r="43276" spans="9:11">
      <c r="I43276" s="72"/>
      <c r="J43276" s="72"/>
      <c r="K43276" s="72"/>
    </row>
    <row r="43277" spans="9:11">
      <c r="I43277" s="72"/>
      <c r="J43277" s="72"/>
      <c r="K43277" s="72"/>
    </row>
    <row r="43278" spans="9:11">
      <c r="I43278" s="72"/>
      <c r="J43278" s="72"/>
      <c r="K43278" s="72"/>
    </row>
    <row r="43279" spans="9:11">
      <c r="I43279" s="72"/>
      <c r="J43279" s="72"/>
      <c r="K43279" s="72"/>
    </row>
    <row r="43280" spans="9:11">
      <c r="I43280" s="72"/>
      <c r="J43280" s="72"/>
      <c r="K43280" s="72"/>
    </row>
    <row r="43281" spans="9:11">
      <c r="I43281" s="72"/>
      <c r="J43281" s="72"/>
      <c r="K43281" s="72"/>
    </row>
    <row r="43282" spans="9:11">
      <c r="I43282" s="72"/>
      <c r="J43282" s="72"/>
      <c r="K43282" s="72"/>
    </row>
    <row r="43283" spans="9:11">
      <c r="I43283" s="72"/>
      <c r="J43283" s="72"/>
      <c r="K43283" s="72"/>
    </row>
    <row r="43284" spans="9:11">
      <c r="I43284" s="72"/>
      <c r="J43284" s="72"/>
      <c r="K43284" s="72"/>
    </row>
    <row r="43285" spans="9:11">
      <c r="I43285" s="72"/>
      <c r="J43285" s="72"/>
      <c r="K43285" s="72"/>
    </row>
    <row r="43286" spans="9:11">
      <c r="I43286" s="72"/>
      <c r="J43286" s="72"/>
      <c r="K43286" s="72"/>
    </row>
    <row r="43287" spans="9:11">
      <c r="I43287" s="72"/>
      <c r="J43287" s="72"/>
      <c r="K43287" s="72"/>
    </row>
    <row r="43288" spans="9:11">
      <c r="I43288" s="72"/>
      <c r="J43288" s="72"/>
      <c r="K43288" s="72"/>
    </row>
    <row r="43289" spans="9:11">
      <c r="I43289" s="72"/>
      <c r="J43289" s="72"/>
      <c r="K43289" s="72"/>
    </row>
    <row r="43290" spans="9:11">
      <c r="I43290" s="72"/>
      <c r="J43290" s="72"/>
      <c r="K43290" s="72"/>
    </row>
    <row r="43291" spans="9:11">
      <c r="I43291" s="72"/>
      <c r="J43291" s="72"/>
      <c r="K43291" s="72"/>
    </row>
    <row r="43292" spans="9:11">
      <c r="I43292" s="72"/>
      <c r="J43292" s="72"/>
      <c r="K43292" s="72"/>
    </row>
    <row r="43293" spans="9:11">
      <c r="I43293" s="72"/>
      <c r="J43293" s="72"/>
      <c r="K43293" s="72"/>
    </row>
    <row r="43294" spans="9:11">
      <c r="I43294" s="72"/>
      <c r="J43294" s="72"/>
      <c r="K43294" s="72"/>
    </row>
    <row r="43295" spans="9:11">
      <c r="I43295" s="72"/>
      <c r="J43295" s="72"/>
      <c r="K43295" s="72"/>
    </row>
    <row r="43296" spans="9:11">
      <c r="I43296" s="72"/>
      <c r="J43296" s="72"/>
      <c r="K43296" s="72"/>
    </row>
    <row r="43297" spans="9:11">
      <c r="I43297" s="72"/>
      <c r="J43297" s="72"/>
      <c r="K43297" s="72"/>
    </row>
    <row r="43298" spans="9:11">
      <c r="I43298" s="72"/>
      <c r="J43298" s="72"/>
      <c r="K43298" s="72"/>
    </row>
    <row r="43299" spans="9:11">
      <c r="I43299" s="72"/>
      <c r="J43299" s="72"/>
      <c r="K43299" s="72"/>
    </row>
    <row r="43300" spans="9:11">
      <c r="I43300" s="72"/>
      <c r="J43300" s="72"/>
      <c r="K43300" s="72"/>
    </row>
    <row r="43301" spans="9:11">
      <c r="I43301" s="72"/>
      <c r="J43301" s="72"/>
      <c r="K43301" s="72"/>
    </row>
    <row r="43302" spans="9:11">
      <c r="I43302" s="72"/>
      <c r="J43302" s="72"/>
      <c r="K43302" s="72"/>
    </row>
    <row r="43303" spans="9:11">
      <c r="I43303" s="72"/>
      <c r="J43303" s="72"/>
      <c r="K43303" s="72"/>
    </row>
    <row r="43304" spans="9:11">
      <c r="I43304" s="72"/>
      <c r="J43304" s="72"/>
      <c r="K43304" s="72"/>
    </row>
    <row r="43305" spans="9:11">
      <c r="I43305" s="72"/>
      <c r="J43305" s="72"/>
      <c r="K43305" s="72"/>
    </row>
    <row r="43306" spans="9:11">
      <c r="I43306" s="72"/>
      <c r="J43306" s="72"/>
      <c r="K43306" s="72"/>
    </row>
    <row r="43307" spans="9:11">
      <c r="I43307" s="72"/>
      <c r="J43307" s="72"/>
      <c r="K43307" s="72"/>
    </row>
    <row r="43308" spans="9:11">
      <c r="I43308" s="72"/>
      <c r="J43308" s="72"/>
      <c r="K43308" s="72"/>
    </row>
    <row r="43309" spans="9:11">
      <c r="I43309" s="72"/>
      <c r="J43309" s="72"/>
      <c r="K43309" s="72"/>
    </row>
    <row r="43310" spans="9:11">
      <c r="I43310" s="72"/>
      <c r="J43310" s="72"/>
      <c r="K43310" s="72"/>
    </row>
    <row r="43311" spans="9:11">
      <c r="I43311" s="72"/>
      <c r="J43311" s="72"/>
      <c r="K43311" s="72"/>
    </row>
    <row r="43312" spans="9:11">
      <c r="I43312" s="72"/>
      <c r="J43312" s="72"/>
      <c r="K43312" s="72"/>
    </row>
    <row r="43313" spans="9:11">
      <c r="I43313" s="72"/>
      <c r="J43313" s="72"/>
      <c r="K43313" s="72"/>
    </row>
    <row r="43314" spans="9:11">
      <c r="I43314" s="72"/>
      <c r="J43314" s="72"/>
      <c r="K43314" s="72"/>
    </row>
    <row r="43315" spans="9:11">
      <c r="I43315" s="72"/>
      <c r="J43315" s="72"/>
      <c r="K43315" s="72"/>
    </row>
    <row r="43316" spans="9:11">
      <c r="I43316" s="72"/>
      <c r="J43316" s="72"/>
      <c r="K43316" s="72"/>
    </row>
    <row r="43317" spans="9:11">
      <c r="I43317" s="72"/>
      <c r="J43317" s="72"/>
      <c r="K43317" s="72"/>
    </row>
    <row r="43318" spans="9:11">
      <c r="I43318" s="72"/>
      <c r="J43318" s="72"/>
      <c r="K43318" s="72"/>
    </row>
    <row r="43319" spans="9:11">
      <c r="I43319" s="72"/>
      <c r="J43319" s="72"/>
      <c r="K43319" s="72"/>
    </row>
    <row r="43320" spans="9:11">
      <c r="I43320" s="72"/>
      <c r="J43320" s="72"/>
      <c r="K43320" s="72"/>
    </row>
    <row r="43321" spans="9:11">
      <c r="I43321" s="72"/>
      <c r="J43321" s="72"/>
      <c r="K43321" s="72"/>
    </row>
    <row r="43322" spans="9:11">
      <c r="I43322" s="72"/>
      <c r="J43322" s="72"/>
      <c r="K43322" s="72"/>
    </row>
    <row r="43323" spans="9:11">
      <c r="I43323" s="72"/>
      <c r="J43323" s="72"/>
      <c r="K43323" s="72"/>
    </row>
    <row r="43324" spans="9:11">
      <c r="I43324" s="72"/>
      <c r="J43324" s="72"/>
      <c r="K43324" s="72"/>
    </row>
    <row r="43325" spans="9:11">
      <c r="I43325" s="72"/>
      <c r="J43325" s="72"/>
      <c r="K43325" s="72"/>
    </row>
    <row r="43326" spans="9:11">
      <c r="I43326" s="72"/>
      <c r="J43326" s="72"/>
      <c r="K43326" s="72"/>
    </row>
    <row r="43327" spans="9:11">
      <c r="I43327" s="72"/>
      <c r="J43327" s="72"/>
      <c r="K43327" s="72"/>
    </row>
    <row r="43328" spans="9:11">
      <c r="I43328" s="72"/>
      <c r="J43328" s="72"/>
      <c r="K43328" s="72"/>
    </row>
    <row r="43329" spans="9:11">
      <c r="I43329" s="72"/>
      <c r="J43329" s="72"/>
      <c r="K43329" s="72"/>
    </row>
    <row r="43330" spans="9:11">
      <c r="I43330" s="72"/>
      <c r="J43330" s="72"/>
      <c r="K43330" s="72"/>
    </row>
    <row r="43331" spans="9:11">
      <c r="I43331" s="72"/>
      <c r="J43331" s="72"/>
      <c r="K43331" s="72"/>
    </row>
    <row r="43332" spans="9:11">
      <c r="I43332" s="72"/>
      <c r="J43332" s="72"/>
      <c r="K43332" s="72"/>
    </row>
    <row r="43333" spans="9:11">
      <c r="I43333" s="72"/>
      <c r="J43333" s="72"/>
      <c r="K43333" s="72"/>
    </row>
    <row r="43334" spans="9:11">
      <c r="I43334" s="72"/>
      <c r="J43334" s="72"/>
      <c r="K43334" s="72"/>
    </row>
    <row r="43335" spans="9:11">
      <c r="I43335" s="72"/>
      <c r="J43335" s="72"/>
      <c r="K43335" s="72"/>
    </row>
    <row r="43336" spans="9:11">
      <c r="I43336" s="72"/>
      <c r="J43336" s="72"/>
      <c r="K43336" s="72"/>
    </row>
    <row r="43337" spans="9:11">
      <c r="I43337" s="72"/>
      <c r="J43337" s="72"/>
      <c r="K43337" s="72"/>
    </row>
    <row r="43338" spans="9:11">
      <c r="I43338" s="72"/>
      <c r="J43338" s="72"/>
      <c r="K43338" s="72"/>
    </row>
    <row r="43339" spans="9:11">
      <c r="I43339" s="72"/>
      <c r="J43339" s="72"/>
      <c r="K43339" s="72"/>
    </row>
    <row r="43340" spans="9:11">
      <c r="I43340" s="72"/>
      <c r="J43340" s="72"/>
      <c r="K43340" s="72"/>
    </row>
    <row r="43341" spans="9:11">
      <c r="I43341" s="72"/>
      <c r="J43341" s="72"/>
      <c r="K43341" s="72"/>
    </row>
    <row r="43342" spans="9:11">
      <c r="I43342" s="72"/>
      <c r="J43342" s="72"/>
      <c r="K43342" s="72"/>
    </row>
    <row r="43343" spans="9:11">
      <c r="I43343" s="72"/>
      <c r="J43343" s="72"/>
      <c r="K43343" s="72"/>
    </row>
    <row r="43344" spans="9:11">
      <c r="I43344" s="72"/>
      <c r="J43344" s="72"/>
      <c r="K43344" s="72"/>
    </row>
    <row r="43345" spans="9:11">
      <c r="I43345" s="72"/>
      <c r="J43345" s="72"/>
      <c r="K43345" s="72"/>
    </row>
    <row r="43346" spans="9:11">
      <c r="I43346" s="72"/>
      <c r="J43346" s="72"/>
      <c r="K43346" s="72"/>
    </row>
    <row r="43347" spans="9:11">
      <c r="I43347" s="72"/>
      <c r="J43347" s="72"/>
      <c r="K43347" s="72"/>
    </row>
    <row r="43348" spans="9:11">
      <c r="I43348" s="72"/>
      <c r="J43348" s="72"/>
      <c r="K43348" s="72"/>
    </row>
    <row r="43349" spans="9:11">
      <c r="I43349" s="72"/>
      <c r="J43349" s="72"/>
      <c r="K43349" s="72"/>
    </row>
    <row r="43350" spans="9:11">
      <c r="I43350" s="72"/>
      <c r="J43350" s="72"/>
      <c r="K43350" s="72"/>
    </row>
    <row r="43351" spans="9:11">
      <c r="I43351" s="72"/>
      <c r="J43351" s="72"/>
      <c r="K43351" s="72"/>
    </row>
    <row r="43352" spans="9:11">
      <c r="I43352" s="72"/>
      <c r="J43352" s="72"/>
      <c r="K43352" s="72"/>
    </row>
    <row r="43353" spans="9:11">
      <c r="I43353" s="72"/>
      <c r="J43353" s="72"/>
      <c r="K43353" s="72"/>
    </row>
    <row r="43354" spans="9:11">
      <c r="I43354" s="72"/>
      <c r="J43354" s="72"/>
      <c r="K43354" s="72"/>
    </row>
    <row r="43355" spans="9:11">
      <c r="I43355" s="72"/>
      <c r="J43355" s="72"/>
      <c r="K43355" s="72"/>
    </row>
    <row r="43356" spans="9:11">
      <c r="I43356" s="72"/>
      <c r="J43356" s="72"/>
      <c r="K43356" s="72"/>
    </row>
    <row r="43357" spans="9:11">
      <c r="I43357" s="72"/>
      <c r="J43357" s="72"/>
      <c r="K43357" s="72"/>
    </row>
    <row r="43358" spans="9:11">
      <c r="I43358" s="72"/>
      <c r="J43358" s="72"/>
      <c r="K43358" s="72"/>
    </row>
    <row r="43359" spans="9:11">
      <c r="I43359" s="72"/>
      <c r="J43359" s="72"/>
      <c r="K43359" s="72"/>
    </row>
    <row r="43360" spans="9:11">
      <c r="I43360" s="72"/>
      <c r="J43360" s="72"/>
      <c r="K43360" s="72"/>
    </row>
    <row r="43361" spans="9:11">
      <c r="I43361" s="72"/>
      <c r="J43361" s="72"/>
      <c r="K43361" s="72"/>
    </row>
    <row r="43362" spans="9:11">
      <c r="I43362" s="72"/>
      <c r="J43362" s="72"/>
      <c r="K43362" s="72"/>
    </row>
    <row r="43363" spans="9:11">
      <c r="I43363" s="72"/>
      <c r="J43363" s="72"/>
      <c r="K43363" s="72"/>
    </row>
    <row r="43364" spans="9:11">
      <c r="I43364" s="72"/>
      <c r="J43364" s="72"/>
      <c r="K43364" s="72"/>
    </row>
    <row r="43365" spans="9:11">
      <c r="I43365" s="72"/>
      <c r="J43365" s="72"/>
      <c r="K43365" s="72"/>
    </row>
    <row r="43366" spans="9:11">
      <c r="I43366" s="72"/>
      <c r="J43366" s="72"/>
      <c r="K43366" s="72"/>
    </row>
    <row r="43367" spans="9:11">
      <c r="I43367" s="72"/>
      <c r="J43367" s="72"/>
      <c r="K43367" s="72"/>
    </row>
    <row r="43368" spans="9:11">
      <c r="I43368" s="72"/>
      <c r="J43368" s="72"/>
      <c r="K43368" s="72"/>
    </row>
    <row r="43369" spans="9:11">
      <c r="I43369" s="72"/>
      <c r="J43369" s="72"/>
      <c r="K43369" s="72"/>
    </row>
    <row r="43370" spans="9:11">
      <c r="I43370" s="72"/>
      <c r="J43370" s="72"/>
      <c r="K43370" s="72"/>
    </row>
    <row r="43371" spans="9:11">
      <c r="I43371" s="72"/>
      <c r="J43371" s="72"/>
      <c r="K43371" s="72"/>
    </row>
    <row r="43372" spans="9:11">
      <c r="I43372" s="72"/>
      <c r="J43372" s="72"/>
      <c r="K43372" s="72"/>
    </row>
    <row r="43373" spans="9:11">
      <c r="I43373" s="72"/>
      <c r="J43373" s="72"/>
      <c r="K43373" s="72"/>
    </row>
    <row r="43374" spans="9:11">
      <c r="I43374" s="72"/>
      <c r="J43374" s="72"/>
      <c r="K43374" s="72"/>
    </row>
    <row r="43375" spans="9:11">
      <c r="I43375" s="72"/>
      <c r="J43375" s="72"/>
      <c r="K43375" s="72"/>
    </row>
    <row r="43376" spans="9:11">
      <c r="I43376" s="72"/>
      <c r="J43376" s="72"/>
      <c r="K43376" s="72"/>
    </row>
    <row r="43377" spans="9:11">
      <c r="I43377" s="72"/>
      <c r="J43377" s="72"/>
      <c r="K43377" s="72"/>
    </row>
    <row r="43378" spans="9:11">
      <c r="I43378" s="72"/>
      <c r="J43378" s="72"/>
      <c r="K43378" s="72"/>
    </row>
    <row r="43379" spans="9:11">
      <c r="I43379" s="72"/>
      <c r="J43379" s="72"/>
      <c r="K43379" s="72"/>
    </row>
    <row r="43380" spans="9:11">
      <c r="I43380" s="72"/>
      <c r="J43380" s="72"/>
      <c r="K43380" s="72"/>
    </row>
    <row r="43381" spans="9:11">
      <c r="I43381" s="72"/>
      <c r="J43381" s="72"/>
      <c r="K43381" s="72"/>
    </row>
    <row r="43382" spans="9:11">
      <c r="I43382" s="72"/>
      <c r="J43382" s="72"/>
      <c r="K43382" s="72"/>
    </row>
    <row r="43383" spans="9:11">
      <c r="I43383" s="72"/>
      <c r="J43383" s="72"/>
      <c r="K43383" s="72"/>
    </row>
    <row r="43384" spans="9:11">
      <c r="I43384" s="72"/>
      <c r="J43384" s="72"/>
      <c r="K43384" s="72"/>
    </row>
    <row r="43385" spans="9:11">
      <c r="I43385" s="72"/>
      <c r="J43385" s="72"/>
      <c r="K43385" s="72"/>
    </row>
    <row r="43386" spans="9:11">
      <c r="I43386" s="72"/>
      <c r="J43386" s="72"/>
      <c r="K43386" s="72"/>
    </row>
    <row r="43387" spans="9:11">
      <c r="I43387" s="72"/>
      <c r="J43387" s="72"/>
      <c r="K43387" s="72"/>
    </row>
    <row r="43388" spans="9:11">
      <c r="I43388" s="72"/>
      <c r="J43388" s="72"/>
      <c r="K43388" s="72"/>
    </row>
    <row r="43389" spans="9:11">
      <c r="I43389" s="72"/>
      <c r="J43389" s="72"/>
      <c r="K43389" s="72"/>
    </row>
    <row r="43390" spans="9:11">
      <c r="I43390" s="72"/>
      <c r="J43390" s="72"/>
      <c r="K43390" s="72"/>
    </row>
    <row r="43391" spans="9:11">
      <c r="I43391" s="72"/>
      <c r="J43391" s="72"/>
      <c r="K43391" s="72"/>
    </row>
    <row r="43392" spans="9:11">
      <c r="I43392" s="72"/>
      <c r="J43392" s="72"/>
      <c r="K43392" s="72"/>
    </row>
    <row r="43393" spans="9:11">
      <c r="I43393" s="72"/>
      <c r="J43393" s="72"/>
      <c r="K43393" s="72"/>
    </row>
    <row r="43394" spans="9:11">
      <c r="I43394" s="72"/>
      <c r="J43394" s="72"/>
      <c r="K43394" s="72"/>
    </row>
    <row r="43395" spans="9:11">
      <c r="I43395" s="72"/>
      <c r="J43395" s="72"/>
      <c r="K43395" s="72"/>
    </row>
    <row r="43396" spans="9:11">
      <c r="I43396" s="72"/>
      <c r="J43396" s="72"/>
      <c r="K43396" s="72"/>
    </row>
    <row r="43397" spans="9:11">
      <c r="I43397" s="72"/>
      <c r="J43397" s="72"/>
      <c r="K43397" s="72"/>
    </row>
    <row r="43398" spans="9:11">
      <c r="I43398" s="72"/>
      <c r="J43398" s="72"/>
      <c r="K43398" s="72"/>
    </row>
    <row r="43399" spans="9:11">
      <c r="I43399" s="72"/>
      <c r="J43399" s="72"/>
      <c r="K43399" s="72"/>
    </row>
    <row r="43400" spans="9:11">
      <c r="I43400" s="72"/>
      <c r="J43400" s="72"/>
      <c r="K43400" s="72"/>
    </row>
    <row r="43401" spans="9:11">
      <c r="I43401" s="72"/>
      <c r="J43401" s="72"/>
      <c r="K43401" s="72"/>
    </row>
    <row r="43402" spans="9:11">
      <c r="I43402" s="72"/>
      <c r="J43402" s="72"/>
      <c r="K43402" s="72"/>
    </row>
    <row r="43403" spans="9:11">
      <c r="I43403" s="72"/>
      <c r="J43403" s="72"/>
      <c r="K43403" s="72"/>
    </row>
    <row r="43404" spans="9:11">
      <c r="I43404" s="72"/>
      <c r="J43404" s="72"/>
      <c r="K43404" s="72"/>
    </row>
    <row r="43405" spans="9:11">
      <c r="I43405" s="72"/>
      <c r="J43405" s="72"/>
      <c r="K43405" s="72"/>
    </row>
    <row r="43406" spans="9:11">
      <c r="I43406" s="72"/>
      <c r="J43406" s="72"/>
      <c r="K43406" s="72"/>
    </row>
    <row r="43407" spans="9:11">
      <c r="I43407" s="72"/>
      <c r="J43407" s="72"/>
      <c r="K43407" s="72"/>
    </row>
    <row r="43408" spans="9:11">
      <c r="I43408" s="72"/>
      <c r="J43408" s="72"/>
      <c r="K43408" s="72"/>
    </row>
    <row r="43409" spans="9:11">
      <c r="I43409" s="72"/>
      <c r="J43409" s="72"/>
      <c r="K43409" s="72"/>
    </row>
    <row r="43410" spans="9:11">
      <c r="I43410" s="72"/>
      <c r="J43410" s="72"/>
      <c r="K43410" s="72"/>
    </row>
    <row r="43411" spans="9:11">
      <c r="I43411" s="72"/>
      <c r="J43411" s="72"/>
      <c r="K43411" s="72"/>
    </row>
    <row r="43412" spans="9:11">
      <c r="I43412" s="72"/>
      <c r="J43412" s="72"/>
      <c r="K43412" s="72"/>
    </row>
    <row r="43413" spans="9:11">
      <c r="I43413" s="72"/>
      <c r="J43413" s="72"/>
      <c r="K43413" s="72"/>
    </row>
    <row r="43414" spans="9:11">
      <c r="I43414" s="72"/>
      <c r="J43414" s="72"/>
      <c r="K43414" s="72"/>
    </row>
    <row r="43415" spans="9:11">
      <c r="I43415" s="72"/>
      <c r="J43415" s="72"/>
      <c r="K43415" s="72"/>
    </row>
    <row r="43416" spans="9:11">
      <c r="I43416" s="72"/>
      <c r="J43416" s="72"/>
      <c r="K43416" s="72"/>
    </row>
    <row r="43417" spans="9:11">
      <c r="I43417" s="72"/>
      <c r="J43417" s="72"/>
      <c r="K43417" s="72"/>
    </row>
    <row r="43418" spans="9:11">
      <c r="I43418" s="72"/>
      <c r="J43418" s="72"/>
      <c r="K43418" s="72"/>
    </row>
    <row r="43419" spans="9:11">
      <c r="I43419" s="72"/>
      <c r="J43419" s="72"/>
      <c r="K43419" s="72"/>
    </row>
    <row r="43420" spans="9:11">
      <c r="I43420" s="72"/>
      <c r="J43420" s="72"/>
      <c r="K43420" s="72"/>
    </row>
    <row r="43421" spans="9:11">
      <c r="I43421" s="72"/>
      <c r="J43421" s="72"/>
      <c r="K43421" s="72"/>
    </row>
    <row r="43422" spans="9:11">
      <c r="I43422" s="72"/>
      <c r="J43422" s="72"/>
      <c r="K43422" s="72"/>
    </row>
    <row r="43423" spans="9:11">
      <c r="I43423" s="72"/>
      <c r="J43423" s="72"/>
      <c r="K43423" s="72"/>
    </row>
    <row r="43424" spans="9:11">
      <c r="I43424" s="72"/>
      <c r="J43424" s="72"/>
      <c r="K43424" s="72"/>
    </row>
    <row r="43425" spans="9:11">
      <c r="I43425" s="72"/>
      <c r="J43425" s="72"/>
      <c r="K43425" s="72"/>
    </row>
    <row r="43426" spans="9:11">
      <c r="I43426" s="72"/>
      <c r="J43426" s="72"/>
      <c r="K43426" s="72"/>
    </row>
    <row r="43427" spans="9:11">
      <c r="I43427" s="72"/>
      <c r="J43427" s="72"/>
      <c r="K43427" s="72"/>
    </row>
    <row r="43428" spans="9:11">
      <c r="I43428" s="72"/>
      <c r="J43428" s="72"/>
      <c r="K43428" s="72"/>
    </row>
    <row r="43429" spans="9:11">
      <c r="I43429" s="72"/>
      <c r="J43429" s="72"/>
      <c r="K43429" s="72"/>
    </row>
    <row r="43430" spans="9:11">
      <c r="I43430" s="72"/>
      <c r="J43430" s="72"/>
      <c r="K43430" s="72"/>
    </row>
    <row r="43431" spans="9:11">
      <c r="I43431" s="72"/>
      <c r="J43431" s="72"/>
      <c r="K43431" s="72"/>
    </row>
    <row r="43432" spans="9:11">
      <c r="I43432" s="72"/>
      <c r="J43432" s="72"/>
      <c r="K43432" s="72"/>
    </row>
    <row r="43433" spans="9:11">
      <c r="I43433" s="72"/>
      <c r="J43433" s="72"/>
      <c r="K43433" s="72"/>
    </row>
    <row r="43434" spans="9:11">
      <c r="I43434" s="72"/>
      <c r="J43434" s="72"/>
      <c r="K43434" s="72"/>
    </row>
    <row r="43435" spans="9:11">
      <c r="I43435" s="72"/>
      <c r="J43435" s="72"/>
      <c r="K43435" s="72"/>
    </row>
    <row r="43436" spans="9:11">
      <c r="I43436" s="72"/>
      <c r="J43436" s="72"/>
      <c r="K43436" s="72"/>
    </row>
    <row r="43437" spans="9:11">
      <c r="I43437" s="72"/>
      <c r="J43437" s="72"/>
      <c r="K43437" s="72"/>
    </row>
    <row r="43438" spans="9:11">
      <c r="I43438" s="72"/>
      <c r="J43438" s="72"/>
      <c r="K43438" s="72"/>
    </row>
    <row r="43439" spans="9:11">
      <c r="I43439" s="72"/>
      <c r="J43439" s="72"/>
      <c r="K43439" s="72"/>
    </row>
    <row r="43440" spans="9:11">
      <c r="I43440" s="72"/>
      <c r="J43440" s="72"/>
      <c r="K43440" s="72"/>
    </row>
    <row r="43441" spans="9:11">
      <c r="I43441" s="72"/>
      <c r="J43441" s="72"/>
      <c r="K43441" s="72"/>
    </row>
    <row r="43442" spans="9:11">
      <c r="I43442" s="72"/>
      <c r="J43442" s="72"/>
      <c r="K43442" s="72"/>
    </row>
    <row r="43443" spans="9:11">
      <c r="I43443" s="72"/>
      <c r="J43443" s="72"/>
      <c r="K43443" s="72"/>
    </row>
    <row r="43444" spans="9:11">
      <c r="I43444" s="72"/>
      <c r="J43444" s="72"/>
      <c r="K43444" s="72"/>
    </row>
    <row r="43445" spans="9:11">
      <c r="I43445" s="72"/>
      <c r="J43445" s="72"/>
      <c r="K43445" s="72"/>
    </row>
    <row r="43446" spans="9:11">
      <c r="I43446" s="72"/>
      <c r="J43446" s="72"/>
      <c r="K43446" s="72"/>
    </row>
    <row r="43447" spans="9:11">
      <c r="I43447" s="72"/>
      <c r="J43447" s="72"/>
      <c r="K43447" s="72"/>
    </row>
    <row r="43448" spans="9:11">
      <c r="I43448" s="72"/>
      <c r="J43448" s="72"/>
      <c r="K43448" s="72"/>
    </row>
    <row r="43449" spans="9:11">
      <c r="I43449" s="72"/>
      <c r="J43449" s="72"/>
      <c r="K43449" s="72"/>
    </row>
    <row r="43450" spans="9:11">
      <c r="I43450" s="72"/>
      <c r="J43450" s="72"/>
      <c r="K43450" s="72"/>
    </row>
    <row r="43451" spans="9:11">
      <c r="I43451" s="72"/>
      <c r="J43451" s="72"/>
      <c r="K43451" s="72"/>
    </row>
    <row r="43452" spans="9:11">
      <c r="I43452" s="72"/>
      <c r="J43452" s="72"/>
      <c r="K43452" s="72"/>
    </row>
    <row r="43453" spans="9:11">
      <c r="I43453" s="72"/>
      <c r="J43453" s="72"/>
      <c r="K43453" s="72"/>
    </row>
    <row r="43454" spans="9:11">
      <c r="I43454" s="72"/>
      <c r="J43454" s="72"/>
      <c r="K43454" s="72"/>
    </row>
    <row r="43455" spans="9:11">
      <c r="I43455" s="72"/>
      <c r="J43455" s="72"/>
      <c r="K43455" s="72"/>
    </row>
    <row r="43456" spans="9:11">
      <c r="I43456" s="72"/>
      <c r="J43456" s="72"/>
      <c r="K43456" s="72"/>
    </row>
    <row r="43457" spans="9:11">
      <c r="I43457" s="72"/>
      <c r="J43457" s="72"/>
      <c r="K43457" s="72"/>
    </row>
    <row r="43458" spans="9:11">
      <c r="I43458" s="72"/>
      <c r="J43458" s="72"/>
      <c r="K43458" s="72"/>
    </row>
    <row r="43459" spans="9:11">
      <c r="I43459" s="72"/>
      <c r="J43459" s="72"/>
      <c r="K43459" s="72"/>
    </row>
    <row r="43460" spans="9:11">
      <c r="I43460" s="72"/>
      <c r="J43460" s="72"/>
      <c r="K43460" s="72"/>
    </row>
    <row r="43461" spans="9:11">
      <c r="I43461" s="72"/>
      <c r="J43461" s="72"/>
      <c r="K43461" s="72"/>
    </row>
    <row r="43462" spans="9:11">
      <c r="I43462" s="72"/>
      <c r="J43462" s="72"/>
      <c r="K43462" s="72"/>
    </row>
    <row r="43463" spans="9:11">
      <c r="I43463" s="72"/>
      <c r="J43463" s="72"/>
      <c r="K43463" s="72"/>
    </row>
    <row r="43464" spans="9:11">
      <c r="I43464" s="72"/>
      <c r="J43464" s="72"/>
      <c r="K43464" s="72"/>
    </row>
    <row r="43465" spans="9:11">
      <c r="I43465" s="72"/>
      <c r="J43465" s="72"/>
      <c r="K43465" s="72"/>
    </row>
    <row r="43466" spans="9:11">
      <c r="I43466" s="72"/>
      <c r="J43466" s="72"/>
      <c r="K43466" s="72"/>
    </row>
    <row r="43467" spans="9:11">
      <c r="I43467" s="72"/>
      <c r="J43467" s="72"/>
      <c r="K43467" s="72"/>
    </row>
    <row r="43468" spans="9:11">
      <c r="I43468" s="72"/>
      <c r="J43468" s="72"/>
      <c r="K43468" s="72"/>
    </row>
    <row r="43469" spans="9:11">
      <c r="I43469" s="72"/>
      <c r="J43469" s="72"/>
      <c r="K43469" s="72"/>
    </row>
    <row r="43470" spans="9:11">
      <c r="I43470" s="72"/>
      <c r="J43470" s="72"/>
      <c r="K43470" s="72"/>
    </row>
    <row r="43471" spans="9:11">
      <c r="I43471" s="72"/>
      <c r="J43471" s="72"/>
      <c r="K43471" s="72"/>
    </row>
    <row r="43472" spans="9:11">
      <c r="I43472" s="72"/>
      <c r="J43472" s="72"/>
      <c r="K43472" s="72"/>
    </row>
    <row r="43473" spans="9:11">
      <c r="I43473" s="72"/>
      <c r="J43473" s="72"/>
      <c r="K43473" s="72"/>
    </row>
    <row r="43474" spans="9:11">
      <c r="I43474" s="72"/>
      <c r="J43474" s="72"/>
      <c r="K43474" s="72"/>
    </row>
    <row r="43475" spans="9:11">
      <c r="I43475" s="72"/>
      <c r="J43475" s="72"/>
      <c r="K43475" s="72"/>
    </row>
    <row r="43476" spans="9:11">
      <c r="I43476" s="72"/>
      <c r="J43476" s="72"/>
      <c r="K43476" s="72"/>
    </row>
    <row r="43477" spans="9:11">
      <c r="I43477" s="72"/>
      <c r="J43477" s="72"/>
      <c r="K43477" s="72"/>
    </row>
    <row r="43478" spans="9:11">
      <c r="I43478" s="72"/>
      <c r="J43478" s="72"/>
      <c r="K43478" s="72"/>
    </row>
    <row r="43479" spans="9:11">
      <c r="I43479" s="72"/>
      <c r="J43479" s="72"/>
      <c r="K43479" s="72"/>
    </row>
    <row r="43480" spans="9:11">
      <c r="I43480" s="72"/>
      <c r="J43480" s="72"/>
      <c r="K43480" s="72"/>
    </row>
    <row r="43481" spans="9:11">
      <c r="I43481" s="72"/>
      <c r="J43481" s="72"/>
      <c r="K43481" s="72"/>
    </row>
    <row r="43482" spans="9:11">
      <c r="I43482" s="72"/>
      <c r="J43482" s="72"/>
      <c r="K43482" s="72"/>
    </row>
    <row r="43483" spans="9:11">
      <c r="I43483" s="72"/>
      <c r="J43483" s="72"/>
      <c r="K43483" s="72"/>
    </row>
    <row r="43484" spans="9:11">
      <c r="I43484" s="72"/>
      <c r="J43484" s="72"/>
      <c r="K43484" s="72"/>
    </row>
    <row r="43485" spans="9:11">
      <c r="I43485" s="72"/>
      <c r="J43485" s="72"/>
      <c r="K43485" s="72"/>
    </row>
    <row r="43486" spans="9:11">
      <c r="I43486" s="72"/>
      <c r="J43486" s="72"/>
      <c r="K43486" s="72"/>
    </row>
    <row r="43487" spans="9:11">
      <c r="I43487" s="72"/>
      <c r="J43487" s="72"/>
      <c r="K43487" s="72"/>
    </row>
    <row r="43488" spans="9:11">
      <c r="I43488" s="72"/>
      <c r="J43488" s="72"/>
      <c r="K43488" s="72"/>
    </row>
    <row r="43489" spans="9:11">
      <c r="I43489" s="72"/>
      <c r="J43489" s="72"/>
      <c r="K43489" s="72"/>
    </row>
    <row r="43490" spans="9:11">
      <c r="I43490" s="72"/>
      <c r="J43490" s="72"/>
      <c r="K43490" s="72"/>
    </row>
    <row r="43491" spans="9:11">
      <c r="I43491" s="72"/>
      <c r="J43491" s="72"/>
      <c r="K43491" s="72"/>
    </row>
    <row r="43492" spans="9:11">
      <c r="I43492" s="72"/>
      <c r="J43492" s="72"/>
      <c r="K43492" s="72"/>
    </row>
    <row r="43493" spans="9:11">
      <c r="I43493" s="72"/>
      <c r="J43493" s="72"/>
      <c r="K43493" s="72"/>
    </row>
    <row r="43494" spans="9:11">
      <c r="I43494" s="72"/>
      <c r="J43494" s="72"/>
      <c r="K43494" s="72"/>
    </row>
    <row r="43495" spans="9:11">
      <c r="I43495" s="72"/>
      <c r="J43495" s="72"/>
      <c r="K43495" s="72"/>
    </row>
    <row r="43496" spans="9:11">
      <c r="I43496" s="72"/>
      <c r="J43496" s="72"/>
      <c r="K43496" s="72"/>
    </row>
    <row r="43497" spans="9:11">
      <c r="I43497" s="72"/>
      <c r="J43497" s="72"/>
      <c r="K43497" s="72"/>
    </row>
    <row r="43498" spans="9:11">
      <c r="I43498" s="72"/>
      <c r="J43498" s="72"/>
      <c r="K43498" s="72"/>
    </row>
    <row r="43499" spans="9:11">
      <c r="I43499" s="72"/>
      <c r="J43499" s="72"/>
      <c r="K43499" s="72"/>
    </row>
    <row r="43500" spans="9:11">
      <c r="I43500" s="72"/>
      <c r="J43500" s="72"/>
      <c r="K43500" s="72"/>
    </row>
    <row r="43501" spans="9:11">
      <c r="I43501" s="72"/>
      <c r="J43501" s="72"/>
      <c r="K43501" s="72"/>
    </row>
    <row r="43502" spans="9:11">
      <c r="I43502" s="72"/>
      <c r="J43502" s="72"/>
      <c r="K43502" s="72"/>
    </row>
    <row r="43503" spans="9:11">
      <c r="I43503" s="72"/>
      <c r="J43503" s="72"/>
      <c r="K43503" s="72"/>
    </row>
    <row r="43504" spans="9:11">
      <c r="I43504" s="72"/>
      <c r="J43504" s="72"/>
      <c r="K43504" s="72"/>
    </row>
    <row r="43505" spans="9:11">
      <c r="I43505" s="72"/>
      <c r="J43505" s="72"/>
      <c r="K43505" s="72"/>
    </row>
    <row r="43506" spans="9:11">
      <c r="I43506" s="72"/>
      <c r="J43506" s="72"/>
      <c r="K43506" s="72"/>
    </row>
    <row r="43507" spans="9:11">
      <c r="I43507" s="72"/>
      <c r="J43507" s="72"/>
      <c r="K43507" s="72"/>
    </row>
    <row r="43508" spans="9:11">
      <c r="I43508" s="72"/>
      <c r="J43508" s="72"/>
      <c r="K43508" s="72"/>
    </row>
    <row r="43509" spans="9:11">
      <c r="I43509" s="72"/>
      <c r="J43509" s="72"/>
      <c r="K43509" s="72"/>
    </row>
    <row r="43510" spans="9:11">
      <c r="I43510" s="72"/>
      <c r="J43510" s="72"/>
      <c r="K43510" s="72"/>
    </row>
    <row r="43511" spans="9:11">
      <c r="I43511" s="72"/>
      <c r="J43511" s="72"/>
      <c r="K43511" s="72"/>
    </row>
    <row r="43512" spans="9:11">
      <c r="I43512" s="72"/>
      <c r="J43512" s="72"/>
      <c r="K43512" s="72"/>
    </row>
    <row r="43513" spans="9:11">
      <c r="I43513" s="72"/>
      <c r="J43513" s="72"/>
      <c r="K43513" s="72"/>
    </row>
    <row r="43514" spans="9:11">
      <c r="I43514" s="72"/>
      <c r="J43514" s="72"/>
      <c r="K43514" s="72"/>
    </row>
    <row r="43515" spans="9:11">
      <c r="I43515" s="72"/>
      <c r="J43515" s="72"/>
      <c r="K43515" s="72"/>
    </row>
    <row r="43516" spans="9:11">
      <c r="I43516" s="72"/>
      <c r="J43516" s="72"/>
      <c r="K43516" s="72"/>
    </row>
    <row r="43517" spans="9:11">
      <c r="I43517" s="72"/>
      <c r="J43517" s="72"/>
      <c r="K43517" s="72"/>
    </row>
    <row r="43518" spans="9:11">
      <c r="I43518" s="72"/>
      <c r="J43518" s="72"/>
      <c r="K43518" s="72"/>
    </row>
    <row r="43519" spans="9:11">
      <c r="I43519" s="72"/>
      <c r="J43519" s="72"/>
      <c r="K43519" s="72"/>
    </row>
    <row r="43520" spans="9:11">
      <c r="I43520" s="72"/>
      <c r="J43520" s="72"/>
      <c r="K43520" s="72"/>
    </row>
    <row r="43521" spans="9:11">
      <c r="I43521" s="72"/>
      <c r="J43521" s="72"/>
      <c r="K43521" s="72"/>
    </row>
    <row r="43522" spans="9:11">
      <c r="I43522" s="72"/>
      <c r="J43522" s="72"/>
      <c r="K43522" s="72"/>
    </row>
    <row r="43523" spans="9:11">
      <c r="I43523" s="72"/>
      <c r="J43523" s="72"/>
      <c r="K43523" s="72"/>
    </row>
    <row r="43524" spans="9:11">
      <c r="I43524" s="72"/>
      <c r="J43524" s="72"/>
      <c r="K43524" s="72"/>
    </row>
    <row r="43525" spans="9:11">
      <c r="I43525" s="72"/>
      <c r="J43525" s="72"/>
      <c r="K43525" s="72"/>
    </row>
    <row r="43526" spans="9:11">
      <c r="I43526" s="72"/>
      <c r="J43526" s="72"/>
      <c r="K43526" s="72"/>
    </row>
    <row r="43527" spans="9:11">
      <c r="I43527" s="72"/>
      <c r="J43527" s="72"/>
      <c r="K43527" s="72"/>
    </row>
    <row r="43528" spans="9:11">
      <c r="I43528" s="72"/>
      <c r="J43528" s="72"/>
      <c r="K43528" s="72"/>
    </row>
    <row r="43529" spans="9:11">
      <c r="I43529" s="72"/>
      <c r="J43529" s="72"/>
      <c r="K43529" s="72"/>
    </row>
    <row r="43530" spans="9:11">
      <c r="I43530" s="72"/>
      <c r="J43530" s="72"/>
      <c r="K43530" s="72"/>
    </row>
    <row r="43531" spans="9:11">
      <c r="I43531" s="72"/>
      <c r="J43531" s="72"/>
      <c r="K43531" s="72"/>
    </row>
    <row r="43532" spans="9:11">
      <c r="I43532" s="72"/>
      <c r="J43532" s="72"/>
      <c r="K43532" s="72"/>
    </row>
    <row r="43533" spans="9:11">
      <c r="I43533" s="72"/>
      <c r="J43533" s="72"/>
      <c r="K43533" s="72"/>
    </row>
    <row r="43534" spans="9:11">
      <c r="I43534" s="72"/>
      <c r="J43534" s="72"/>
      <c r="K43534" s="72"/>
    </row>
    <row r="43535" spans="9:11">
      <c r="I43535" s="72"/>
      <c r="J43535" s="72"/>
      <c r="K43535" s="72"/>
    </row>
    <row r="43536" spans="9:11">
      <c r="I43536" s="72"/>
      <c r="J43536" s="72"/>
      <c r="K43536" s="72"/>
    </row>
    <row r="43537" spans="9:11">
      <c r="I43537" s="72"/>
      <c r="J43537" s="72"/>
      <c r="K43537" s="72"/>
    </row>
    <row r="43538" spans="9:11">
      <c r="I43538" s="72"/>
      <c r="J43538" s="72"/>
      <c r="K43538" s="72"/>
    </row>
    <row r="43539" spans="9:11">
      <c r="I43539" s="72"/>
      <c r="J43539" s="72"/>
      <c r="K43539" s="72"/>
    </row>
    <row r="43540" spans="9:11">
      <c r="I43540" s="72"/>
      <c r="J43540" s="72"/>
      <c r="K43540" s="72"/>
    </row>
    <row r="43541" spans="9:11">
      <c r="I43541" s="72"/>
      <c r="J43541" s="72"/>
      <c r="K43541" s="72"/>
    </row>
    <row r="43542" spans="9:11">
      <c r="I43542" s="72"/>
      <c r="J43542" s="72"/>
      <c r="K43542" s="72"/>
    </row>
    <row r="43543" spans="9:11">
      <c r="I43543" s="72"/>
      <c r="J43543" s="72"/>
      <c r="K43543" s="72"/>
    </row>
    <row r="43544" spans="9:11">
      <c r="I43544" s="72"/>
      <c r="J43544" s="72"/>
      <c r="K43544" s="72"/>
    </row>
    <row r="43545" spans="9:11">
      <c r="I43545" s="72"/>
      <c r="J43545" s="72"/>
      <c r="K43545" s="72"/>
    </row>
    <row r="43546" spans="9:11">
      <c r="I43546" s="72"/>
      <c r="J43546" s="72"/>
      <c r="K43546" s="72"/>
    </row>
    <row r="43547" spans="9:11">
      <c r="I43547" s="72"/>
      <c r="J43547" s="72"/>
      <c r="K43547" s="72"/>
    </row>
    <row r="43548" spans="9:11">
      <c r="I43548" s="72"/>
      <c r="J43548" s="72"/>
      <c r="K43548" s="72"/>
    </row>
    <row r="43549" spans="9:11">
      <c r="I43549" s="72"/>
      <c r="J43549" s="72"/>
      <c r="K43549" s="72"/>
    </row>
    <row r="43550" spans="9:11">
      <c r="I43550" s="72"/>
      <c r="J43550" s="72"/>
      <c r="K43550" s="72"/>
    </row>
    <row r="43551" spans="9:11">
      <c r="I43551" s="72"/>
      <c r="J43551" s="72"/>
      <c r="K43551" s="72"/>
    </row>
    <row r="43552" spans="9:11">
      <c r="I43552" s="72"/>
      <c r="J43552" s="72"/>
      <c r="K43552" s="72"/>
    </row>
    <row r="43553" spans="9:11">
      <c r="I43553" s="72"/>
      <c r="J43553" s="72"/>
      <c r="K43553" s="72"/>
    </row>
    <row r="43554" spans="9:11">
      <c r="I43554" s="72"/>
      <c r="J43554" s="72"/>
      <c r="K43554" s="72"/>
    </row>
    <row r="43555" spans="9:11">
      <c r="I43555" s="72"/>
      <c r="J43555" s="72"/>
      <c r="K43555" s="72"/>
    </row>
    <row r="43556" spans="9:11">
      <c r="I43556" s="72"/>
      <c r="J43556" s="72"/>
      <c r="K43556" s="72"/>
    </row>
    <row r="43557" spans="9:11">
      <c r="I43557" s="72"/>
      <c r="J43557" s="72"/>
      <c r="K43557" s="72"/>
    </row>
    <row r="43558" spans="9:11">
      <c r="I43558" s="72"/>
      <c r="J43558" s="72"/>
      <c r="K43558" s="72"/>
    </row>
    <row r="43559" spans="9:11">
      <c r="I43559" s="72"/>
      <c r="J43559" s="72"/>
      <c r="K43559" s="72"/>
    </row>
    <row r="43560" spans="9:11">
      <c r="I43560" s="72"/>
      <c r="J43560" s="72"/>
      <c r="K43560" s="72"/>
    </row>
    <row r="43561" spans="9:11">
      <c r="I43561" s="72"/>
      <c r="J43561" s="72"/>
      <c r="K43561" s="72"/>
    </row>
    <row r="43562" spans="9:11">
      <c r="I43562" s="72"/>
      <c r="J43562" s="72"/>
      <c r="K43562" s="72"/>
    </row>
    <row r="43563" spans="9:11">
      <c r="I43563" s="72"/>
      <c r="J43563" s="72"/>
      <c r="K43563" s="72"/>
    </row>
    <row r="43564" spans="9:11">
      <c r="I43564" s="72"/>
      <c r="J43564" s="72"/>
      <c r="K43564" s="72"/>
    </row>
    <row r="43565" spans="9:11">
      <c r="I43565" s="72"/>
      <c r="J43565" s="72"/>
      <c r="K43565" s="72"/>
    </row>
    <row r="43566" spans="9:11">
      <c r="I43566" s="72"/>
      <c r="J43566" s="72"/>
      <c r="K43566" s="72"/>
    </row>
    <row r="43567" spans="9:11">
      <c r="I43567" s="72"/>
      <c r="J43567" s="72"/>
      <c r="K43567" s="72"/>
    </row>
    <row r="43568" spans="9:11">
      <c r="I43568" s="72"/>
      <c r="J43568" s="72"/>
      <c r="K43568" s="72"/>
    </row>
    <row r="43569" spans="9:11">
      <c r="I43569" s="72"/>
      <c r="J43569" s="72"/>
      <c r="K43569" s="72"/>
    </row>
    <row r="43570" spans="9:11">
      <c r="I43570" s="72"/>
      <c r="J43570" s="72"/>
      <c r="K43570" s="72"/>
    </row>
    <row r="43571" spans="9:11">
      <c r="I43571" s="72"/>
      <c r="J43571" s="72"/>
      <c r="K43571" s="72"/>
    </row>
    <row r="43572" spans="9:11">
      <c r="I43572" s="72"/>
      <c r="J43572" s="72"/>
      <c r="K43572" s="72"/>
    </row>
    <row r="43573" spans="9:11">
      <c r="I43573" s="72"/>
      <c r="J43573" s="72"/>
      <c r="K43573" s="72"/>
    </row>
    <row r="43574" spans="9:11">
      <c r="I43574" s="72"/>
      <c r="J43574" s="72"/>
      <c r="K43574" s="72"/>
    </row>
    <row r="43575" spans="9:11">
      <c r="I43575" s="72"/>
      <c r="J43575" s="72"/>
      <c r="K43575" s="72"/>
    </row>
    <row r="43576" spans="9:11">
      <c r="I43576" s="72"/>
      <c r="J43576" s="72"/>
      <c r="K43576" s="72"/>
    </row>
    <row r="43577" spans="9:11">
      <c r="I43577" s="72"/>
      <c r="J43577" s="72"/>
      <c r="K43577" s="72"/>
    </row>
    <row r="43578" spans="9:11">
      <c r="I43578" s="72"/>
      <c r="J43578" s="72"/>
      <c r="K43578" s="72"/>
    </row>
    <row r="43579" spans="9:11">
      <c r="I43579" s="72"/>
      <c r="J43579" s="72"/>
      <c r="K43579" s="72"/>
    </row>
    <row r="43580" spans="9:11">
      <c r="I43580" s="72"/>
      <c r="J43580" s="72"/>
      <c r="K43580" s="72"/>
    </row>
    <row r="43581" spans="9:11">
      <c r="I43581" s="72"/>
      <c r="J43581" s="72"/>
      <c r="K43581" s="72"/>
    </row>
    <row r="43582" spans="9:11">
      <c r="I43582" s="72"/>
      <c r="J43582" s="72"/>
      <c r="K43582" s="72"/>
    </row>
    <row r="43583" spans="9:11">
      <c r="I43583" s="72"/>
      <c r="J43583" s="72"/>
      <c r="K43583" s="72"/>
    </row>
    <row r="43584" spans="9:11">
      <c r="I43584" s="72"/>
      <c r="J43584" s="72"/>
      <c r="K43584" s="72"/>
    </row>
    <row r="43585" spans="9:11">
      <c r="I43585" s="72"/>
      <c r="J43585" s="72"/>
      <c r="K43585" s="72"/>
    </row>
    <row r="43586" spans="9:11">
      <c r="I43586" s="72"/>
      <c r="J43586" s="72"/>
      <c r="K43586" s="72"/>
    </row>
    <row r="43587" spans="9:11">
      <c r="I43587" s="72"/>
      <c r="J43587" s="72"/>
      <c r="K43587" s="72"/>
    </row>
    <row r="43588" spans="9:11">
      <c r="I43588" s="72"/>
      <c r="J43588" s="72"/>
      <c r="K43588" s="72"/>
    </row>
    <row r="43589" spans="9:11">
      <c r="I43589" s="72"/>
      <c r="J43589" s="72"/>
      <c r="K43589" s="72"/>
    </row>
    <row r="43590" spans="9:11">
      <c r="I43590" s="72"/>
      <c r="J43590" s="72"/>
      <c r="K43590" s="72"/>
    </row>
    <row r="43591" spans="9:11">
      <c r="I43591" s="72"/>
      <c r="J43591" s="72"/>
      <c r="K43591" s="72"/>
    </row>
    <row r="43592" spans="9:11">
      <c r="I43592" s="72"/>
      <c r="J43592" s="72"/>
      <c r="K43592" s="72"/>
    </row>
    <row r="43593" spans="9:11">
      <c r="I43593" s="72"/>
      <c r="J43593" s="72"/>
      <c r="K43593" s="72"/>
    </row>
    <row r="43594" spans="9:11">
      <c r="I43594" s="72"/>
      <c r="J43594" s="72"/>
      <c r="K43594" s="72"/>
    </row>
    <row r="43595" spans="9:11">
      <c r="I43595" s="72"/>
      <c r="J43595" s="72"/>
      <c r="K43595" s="72"/>
    </row>
    <row r="43596" spans="9:11">
      <c r="I43596" s="72"/>
      <c r="J43596" s="72"/>
      <c r="K43596" s="72"/>
    </row>
    <row r="43597" spans="9:11">
      <c r="I43597" s="72"/>
      <c r="J43597" s="72"/>
      <c r="K43597" s="72"/>
    </row>
    <row r="43598" spans="9:11">
      <c r="I43598" s="72"/>
      <c r="J43598" s="72"/>
      <c r="K43598" s="72"/>
    </row>
    <row r="43599" spans="9:11">
      <c r="I43599" s="72"/>
      <c r="J43599" s="72"/>
      <c r="K43599" s="72"/>
    </row>
    <row r="43600" spans="9:11">
      <c r="I43600" s="72"/>
      <c r="J43600" s="72"/>
      <c r="K43600" s="72"/>
    </row>
    <row r="43601" spans="9:11">
      <c r="I43601" s="72"/>
      <c r="J43601" s="72"/>
      <c r="K43601" s="72"/>
    </row>
    <row r="43602" spans="9:11">
      <c r="I43602" s="72"/>
      <c r="J43602" s="72"/>
      <c r="K43602" s="72"/>
    </row>
    <row r="43603" spans="9:11">
      <c r="I43603" s="72"/>
      <c r="J43603" s="72"/>
      <c r="K43603" s="72"/>
    </row>
    <row r="43604" spans="9:11">
      <c r="I43604" s="72"/>
      <c r="J43604" s="72"/>
      <c r="K43604" s="72"/>
    </row>
    <row r="43605" spans="9:11">
      <c r="I43605" s="72"/>
      <c r="J43605" s="72"/>
      <c r="K43605" s="72"/>
    </row>
    <row r="43606" spans="9:11">
      <c r="I43606" s="72"/>
      <c r="J43606" s="72"/>
      <c r="K43606" s="72"/>
    </row>
    <row r="43607" spans="9:11">
      <c r="I43607" s="72"/>
      <c r="J43607" s="72"/>
      <c r="K43607" s="72"/>
    </row>
    <row r="43608" spans="9:11">
      <c r="I43608" s="72"/>
      <c r="J43608" s="72"/>
      <c r="K43608" s="72"/>
    </row>
    <row r="43609" spans="9:11">
      <c r="I43609" s="72"/>
      <c r="J43609" s="72"/>
      <c r="K43609" s="72"/>
    </row>
    <row r="43610" spans="9:11">
      <c r="I43610" s="72"/>
      <c r="J43610" s="72"/>
      <c r="K43610" s="72"/>
    </row>
    <row r="43611" spans="9:11">
      <c r="I43611" s="72"/>
      <c r="J43611" s="72"/>
      <c r="K43611" s="72"/>
    </row>
    <row r="43612" spans="9:11">
      <c r="I43612" s="72"/>
      <c r="J43612" s="72"/>
      <c r="K43612" s="72"/>
    </row>
    <row r="43613" spans="9:11">
      <c r="I43613" s="72"/>
      <c r="J43613" s="72"/>
      <c r="K43613" s="72"/>
    </row>
    <row r="43614" spans="9:11">
      <c r="I43614" s="72"/>
      <c r="J43614" s="72"/>
      <c r="K43614" s="72"/>
    </row>
    <row r="43615" spans="9:11">
      <c r="I43615" s="72"/>
      <c r="J43615" s="72"/>
      <c r="K43615" s="72"/>
    </row>
    <row r="43616" spans="9:11">
      <c r="I43616" s="72"/>
      <c r="J43616" s="72"/>
      <c r="K43616" s="72"/>
    </row>
    <row r="43617" spans="9:11">
      <c r="I43617" s="72"/>
      <c r="J43617" s="72"/>
      <c r="K43617" s="72"/>
    </row>
    <row r="43618" spans="9:11">
      <c r="I43618" s="72"/>
      <c r="J43618" s="72"/>
      <c r="K43618" s="72"/>
    </row>
    <row r="43619" spans="9:11">
      <c r="I43619" s="72"/>
      <c r="J43619" s="72"/>
      <c r="K43619" s="72"/>
    </row>
    <row r="43620" spans="9:11">
      <c r="I43620" s="72"/>
      <c r="J43620" s="72"/>
      <c r="K43620" s="72"/>
    </row>
    <row r="43621" spans="9:11">
      <c r="I43621" s="72"/>
      <c r="J43621" s="72"/>
      <c r="K43621" s="72"/>
    </row>
    <row r="43622" spans="9:11">
      <c r="I43622" s="72"/>
      <c r="J43622" s="72"/>
      <c r="K43622" s="72"/>
    </row>
    <row r="43623" spans="9:11">
      <c r="I43623" s="72"/>
      <c r="J43623" s="72"/>
      <c r="K43623" s="72"/>
    </row>
    <row r="43624" spans="9:11">
      <c r="I43624" s="72"/>
      <c r="J43624" s="72"/>
      <c r="K43624" s="72"/>
    </row>
    <row r="43625" spans="9:11">
      <c r="I43625" s="72"/>
      <c r="J43625" s="72"/>
      <c r="K43625" s="72"/>
    </row>
    <row r="43626" spans="9:11">
      <c r="I43626" s="72"/>
      <c r="J43626" s="72"/>
      <c r="K43626" s="72"/>
    </row>
    <row r="43627" spans="9:11">
      <c r="I43627" s="72"/>
      <c r="J43627" s="72"/>
      <c r="K43627" s="72"/>
    </row>
    <row r="43628" spans="9:11">
      <c r="I43628" s="72"/>
      <c r="J43628" s="72"/>
      <c r="K43628" s="72"/>
    </row>
    <row r="43629" spans="9:11">
      <c r="I43629" s="72"/>
      <c r="J43629" s="72"/>
      <c r="K43629" s="72"/>
    </row>
    <row r="43630" spans="9:11">
      <c r="I43630" s="72"/>
      <c r="J43630" s="72"/>
      <c r="K43630" s="72"/>
    </row>
    <row r="43631" spans="9:11">
      <c r="I43631" s="72"/>
      <c r="J43631" s="72"/>
      <c r="K43631" s="72"/>
    </row>
    <row r="43632" spans="9:11">
      <c r="I43632" s="72"/>
      <c r="J43632" s="72"/>
      <c r="K43632" s="72"/>
    </row>
    <row r="43633" spans="9:11">
      <c r="I43633" s="72"/>
      <c r="J43633" s="72"/>
      <c r="K43633" s="72"/>
    </row>
    <row r="43634" spans="9:11">
      <c r="I43634" s="72"/>
      <c r="J43634" s="72"/>
      <c r="K43634" s="72"/>
    </row>
    <row r="43635" spans="9:11">
      <c r="I43635" s="72"/>
      <c r="J43635" s="72"/>
      <c r="K43635" s="72"/>
    </row>
    <row r="43636" spans="9:11">
      <c r="I43636" s="72"/>
      <c r="J43636" s="72"/>
      <c r="K43636" s="72"/>
    </row>
    <row r="43637" spans="9:11">
      <c r="I43637" s="72"/>
      <c r="J43637" s="72"/>
      <c r="K43637" s="72"/>
    </row>
    <row r="43638" spans="9:11">
      <c r="I43638" s="72"/>
      <c r="J43638" s="72"/>
      <c r="K43638" s="72"/>
    </row>
    <row r="43639" spans="9:11">
      <c r="I43639" s="72"/>
      <c r="J43639" s="72"/>
      <c r="K43639" s="72"/>
    </row>
    <row r="43640" spans="9:11">
      <c r="I43640" s="72"/>
      <c r="J43640" s="72"/>
      <c r="K43640" s="72"/>
    </row>
    <row r="43641" spans="9:11">
      <c r="I43641" s="72"/>
      <c r="J43641" s="72"/>
      <c r="K43641" s="72"/>
    </row>
    <row r="43642" spans="9:11">
      <c r="I43642" s="72"/>
      <c r="J43642" s="72"/>
      <c r="K43642" s="72"/>
    </row>
    <row r="43643" spans="9:11">
      <c r="I43643" s="72"/>
      <c r="J43643" s="72"/>
      <c r="K43643" s="72"/>
    </row>
    <row r="43644" spans="9:11">
      <c r="I43644" s="72"/>
      <c r="J43644" s="72"/>
      <c r="K43644" s="72"/>
    </row>
    <row r="43645" spans="9:11">
      <c r="I43645" s="72"/>
      <c r="J43645" s="72"/>
      <c r="K43645" s="72"/>
    </row>
    <row r="43646" spans="9:11">
      <c r="I43646" s="72"/>
      <c r="J43646" s="72"/>
      <c r="K43646" s="72"/>
    </row>
    <row r="43647" spans="9:11">
      <c r="I43647" s="72"/>
      <c r="J43647" s="72"/>
      <c r="K43647" s="72"/>
    </row>
    <row r="43648" spans="9:11">
      <c r="I43648" s="72"/>
      <c r="J43648" s="72"/>
      <c r="K43648" s="72"/>
    </row>
    <row r="43649" spans="9:11">
      <c r="I43649" s="72"/>
      <c r="J43649" s="72"/>
      <c r="K43649" s="72"/>
    </row>
    <row r="43650" spans="9:11">
      <c r="I43650" s="72"/>
      <c r="J43650" s="72"/>
      <c r="K43650" s="72"/>
    </row>
    <row r="43651" spans="9:11">
      <c r="I43651" s="72"/>
      <c r="J43651" s="72"/>
      <c r="K43651" s="72"/>
    </row>
    <row r="43652" spans="9:11">
      <c r="I43652" s="72"/>
      <c r="J43652" s="72"/>
      <c r="K43652" s="72"/>
    </row>
    <row r="43653" spans="9:11">
      <c r="I43653" s="72"/>
      <c r="J43653" s="72"/>
      <c r="K43653" s="72"/>
    </row>
    <row r="43654" spans="9:11">
      <c r="I43654" s="72"/>
      <c r="J43654" s="72"/>
      <c r="K43654" s="72"/>
    </row>
    <row r="43655" spans="9:11">
      <c r="I43655" s="72"/>
      <c r="J43655" s="72"/>
      <c r="K43655" s="72"/>
    </row>
    <row r="43656" spans="9:11">
      <c r="I43656" s="72"/>
      <c r="J43656" s="72"/>
      <c r="K43656" s="72"/>
    </row>
    <row r="43657" spans="9:11">
      <c r="I43657" s="72"/>
      <c r="J43657" s="72"/>
      <c r="K43657" s="72"/>
    </row>
    <row r="43658" spans="9:11">
      <c r="I43658" s="72"/>
      <c r="J43658" s="72"/>
      <c r="K43658" s="72"/>
    </row>
    <row r="43659" spans="9:11">
      <c r="I43659" s="72"/>
      <c r="J43659" s="72"/>
      <c r="K43659" s="72"/>
    </row>
    <row r="43660" spans="9:11">
      <c r="I43660" s="72"/>
      <c r="J43660" s="72"/>
      <c r="K43660" s="72"/>
    </row>
    <row r="43661" spans="9:11">
      <c r="I43661" s="72"/>
      <c r="J43661" s="72"/>
      <c r="K43661" s="72"/>
    </row>
    <row r="43662" spans="9:11">
      <c r="I43662" s="72"/>
      <c r="J43662" s="72"/>
      <c r="K43662" s="72"/>
    </row>
    <row r="43663" spans="9:11">
      <c r="I43663" s="72"/>
      <c r="J43663" s="72"/>
      <c r="K43663" s="72"/>
    </row>
    <row r="43664" spans="9:11">
      <c r="I43664" s="72"/>
      <c r="J43664" s="72"/>
      <c r="K43664" s="72"/>
    </row>
    <row r="43665" spans="9:11">
      <c r="I43665" s="72"/>
      <c r="J43665" s="72"/>
      <c r="K43665" s="72"/>
    </row>
    <row r="43666" spans="9:11">
      <c r="I43666" s="72"/>
      <c r="J43666" s="72"/>
      <c r="K43666" s="72"/>
    </row>
    <row r="43667" spans="9:11">
      <c r="I43667" s="72"/>
      <c r="J43667" s="72"/>
      <c r="K43667" s="72"/>
    </row>
    <row r="43668" spans="9:11">
      <c r="I43668" s="72"/>
      <c r="J43668" s="72"/>
      <c r="K43668" s="72"/>
    </row>
    <row r="43669" spans="9:11">
      <c r="I43669" s="72"/>
      <c r="J43669" s="72"/>
      <c r="K43669" s="72"/>
    </row>
    <row r="43670" spans="9:11">
      <c r="I43670" s="72"/>
      <c r="J43670" s="72"/>
      <c r="K43670" s="72"/>
    </row>
    <row r="43671" spans="9:11">
      <c r="I43671" s="72"/>
      <c r="J43671" s="72"/>
      <c r="K43671" s="72"/>
    </row>
    <row r="43672" spans="9:11">
      <c r="I43672" s="72"/>
      <c r="J43672" s="72"/>
      <c r="K43672" s="72"/>
    </row>
    <row r="43673" spans="9:11">
      <c r="I43673" s="72"/>
      <c r="J43673" s="72"/>
      <c r="K43673" s="72"/>
    </row>
    <row r="43674" spans="9:11">
      <c r="I43674" s="72"/>
      <c r="J43674" s="72"/>
      <c r="K43674" s="72"/>
    </row>
    <row r="43675" spans="9:11">
      <c r="I43675" s="72"/>
      <c r="J43675" s="72"/>
      <c r="K43675" s="72"/>
    </row>
    <row r="43676" spans="9:11">
      <c r="I43676" s="72"/>
      <c r="J43676" s="72"/>
      <c r="K43676" s="72"/>
    </row>
    <row r="43677" spans="9:11">
      <c r="I43677" s="72"/>
      <c r="J43677" s="72"/>
      <c r="K43677" s="72"/>
    </row>
    <row r="43678" spans="9:11">
      <c r="I43678" s="72"/>
      <c r="J43678" s="72"/>
      <c r="K43678" s="72"/>
    </row>
    <row r="43679" spans="9:11">
      <c r="I43679" s="72"/>
      <c r="J43679" s="72"/>
      <c r="K43679" s="72"/>
    </row>
    <row r="43680" spans="9:11">
      <c r="I43680" s="72"/>
      <c r="J43680" s="72"/>
      <c r="K43680" s="72"/>
    </row>
    <row r="43681" spans="9:11">
      <c r="I43681" s="72"/>
      <c r="J43681" s="72"/>
      <c r="K43681" s="72"/>
    </row>
    <row r="43682" spans="9:11">
      <c r="I43682" s="72"/>
      <c r="J43682" s="72"/>
      <c r="K43682" s="72"/>
    </row>
    <row r="43683" spans="9:11">
      <c r="I43683" s="72"/>
      <c r="J43683" s="72"/>
      <c r="K43683" s="72"/>
    </row>
    <row r="43684" spans="9:11">
      <c r="I43684" s="72"/>
      <c r="J43684" s="72"/>
      <c r="K43684" s="72"/>
    </row>
    <row r="43685" spans="9:11">
      <c r="I43685" s="72"/>
      <c r="J43685" s="72"/>
      <c r="K43685" s="72"/>
    </row>
    <row r="43686" spans="9:11">
      <c r="I43686" s="72"/>
      <c r="J43686" s="72"/>
      <c r="K43686" s="72"/>
    </row>
    <row r="43687" spans="9:11">
      <c r="I43687" s="72"/>
      <c r="J43687" s="72"/>
      <c r="K43687" s="72"/>
    </row>
    <row r="43688" spans="9:11">
      <c r="I43688" s="72"/>
      <c r="J43688" s="72"/>
      <c r="K43688" s="72"/>
    </row>
    <row r="43689" spans="9:11">
      <c r="I43689" s="72"/>
      <c r="J43689" s="72"/>
      <c r="K43689" s="72"/>
    </row>
    <row r="43690" spans="9:11">
      <c r="I43690" s="72"/>
      <c r="J43690" s="72"/>
      <c r="K43690" s="72"/>
    </row>
    <row r="43691" spans="9:11">
      <c r="I43691" s="72"/>
      <c r="J43691" s="72"/>
      <c r="K43691" s="72"/>
    </row>
    <row r="43692" spans="9:11">
      <c r="I43692" s="72"/>
      <c r="J43692" s="72"/>
      <c r="K43692" s="72"/>
    </row>
    <row r="43693" spans="9:11">
      <c r="I43693" s="72"/>
      <c r="J43693" s="72"/>
      <c r="K43693" s="72"/>
    </row>
    <row r="43694" spans="9:11">
      <c r="I43694" s="72"/>
      <c r="J43694" s="72"/>
      <c r="K43694" s="72"/>
    </row>
    <row r="43695" spans="9:11">
      <c r="I43695" s="72"/>
      <c r="J43695" s="72"/>
      <c r="K43695" s="72"/>
    </row>
    <row r="43696" spans="9:11">
      <c r="I43696" s="72"/>
      <c r="J43696" s="72"/>
      <c r="K43696" s="72"/>
    </row>
    <row r="43697" spans="9:11">
      <c r="I43697" s="72"/>
      <c r="J43697" s="72"/>
      <c r="K43697" s="72"/>
    </row>
    <row r="43698" spans="9:11">
      <c r="I43698" s="72"/>
      <c r="J43698" s="72"/>
      <c r="K43698" s="72"/>
    </row>
    <row r="43699" spans="9:11">
      <c r="I43699" s="72"/>
      <c r="J43699" s="72"/>
      <c r="K43699" s="72"/>
    </row>
    <row r="43700" spans="9:11">
      <c r="I43700" s="72"/>
      <c r="J43700" s="72"/>
      <c r="K43700" s="72"/>
    </row>
    <row r="43701" spans="9:11">
      <c r="I43701" s="72"/>
      <c r="J43701" s="72"/>
      <c r="K43701" s="72"/>
    </row>
    <row r="43702" spans="9:11">
      <c r="I43702" s="72"/>
      <c r="J43702" s="72"/>
      <c r="K43702" s="72"/>
    </row>
    <row r="43703" spans="9:11">
      <c r="I43703" s="72"/>
      <c r="J43703" s="72"/>
      <c r="K43703" s="72"/>
    </row>
    <row r="43704" spans="9:11">
      <c r="I43704" s="72"/>
      <c r="J43704" s="72"/>
      <c r="K43704" s="72"/>
    </row>
    <row r="43705" spans="9:11">
      <c r="I43705" s="72"/>
      <c r="J43705" s="72"/>
      <c r="K43705" s="72"/>
    </row>
    <row r="43706" spans="9:11">
      <c r="I43706" s="72"/>
      <c r="J43706" s="72"/>
      <c r="K43706" s="72"/>
    </row>
    <row r="43707" spans="9:11">
      <c r="I43707" s="72"/>
      <c r="J43707" s="72"/>
      <c r="K43707" s="72"/>
    </row>
    <row r="43708" spans="9:11">
      <c r="I43708" s="72"/>
      <c r="J43708" s="72"/>
      <c r="K43708" s="72"/>
    </row>
    <row r="43709" spans="9:11">
      <c r="I43709" s="72"/>
      <c r="J43709" s="72"/>
      <c r="K43709" s="72"/>
    </row>
    <row r="43710" spans="9:11">
      <c r="I43710" s="72"/>
      <c r="J43710" s="72"/>
      <c r="K43710" s="72"/>
    </row>
    <row r="43711" spans="9:11">
      <c r="I43711" s="72"/>
      <c r="J43711" s="72"/>
      <c r="K43711" s="72"/>
    </row>
    <row r="43712" spans="9:11">
      <c r="I43712" s="72"/>
      <c r="J43712" s="72"/>
      <c r="K43712" s="72"/>
    </row>
    <row r="43713" spans="9:11">
      <c r="I43713" s="72"/>
      <c r="J43713" s="72"/>
      <c r="K43713" s="72"/>
    </row>
    <row r="43714" spans="9:11">
      <c r="I43714" s="72"/>
      <c r="J43714" s="72"/>
      <c r="K43714" s="72"/>
    </row>
    <row r="43715" spans="9:11">
      <c r="I43715" s="72"/>
      <c r="J43715" s="72"/>
      <c r="K43715" s="72"/>
    </row>
    <row r="43716" spans="9:11">
      <c r="I43716" s="72"/>
      <c r="J43716" s="72"/>
      <c r="K43716" s="72"/>
    </row>
    <row r="43717" spans="9:11">
      <c r="I43717" s="72"/>
      <c r="J43717" s="72"/>
      <c r="K43717" s="72"/>
    </row>
    <row r="43718" spans="9:11">
      <c r="I43718" s="72"/>
      <c r="J43718" s="72"/>
      <c r="K43718" s="72"/>
    </row>
    <row r="43719" spans="9:11">
      <c r="I43719" s="72"/>
      <c r="J43719" s="72"/>
      <c r="K43719" s="72"/>
    </row>
    <row r="43720" spans="9:11">
      <c r="I43720" s="72"/>
      <c r="J43720" s="72"/>
      <c r="K43720" s="72"/>
    </row>
    <row r="43721" spans="9:11">
      <c r="I43721" s="72"/>
      <c r="J43721" s="72"/>
      <c r="K43721" s="72"/>
    </row>
    <row r="43722" spans="9:11">
      <c r="I43722" s="72"/>
      <c r="J43722" s="72"/>
      <c r="K43722" s="72"/>
    </row>
    <row r="43723" spans="9:11">
      <c r="I43723" s="72"/>
      <c r="J43723" s="72"/>
      <c r="K43723" s="72"/>
    </row>
    <row r="43724" spans="9:11">
      <c r="I43724" s="72"/>
      <c r="J43724" s="72"/>
      <c r="K43724" s="72"/>
    </row>
    <row r="43725" spans="9:11">
      <c r="I43725" s="72"/>
      <c r="J43725" s="72"/>
      <c r="K43725" s="72"/>
    </row>
    <row r="43726" spans="9:11">
      <c r="I43726" s="72"/>
      <c r="J43726" s="72"/>
      <c r="K43726" s="72"/>
    </row>
    <row r="43727" spans="9:11">
      <c r="I43727" s="72"/>
      <c r="J43727" s="72"/>
      <c r="K43727" s="72"/>
    </row>
    <row r="43728" spans="9:11">
      <c r="I43728" s="72"/>
      <c r="J43728" s="72"/>
      <c r="K43728" s="72"/>
    </row>
    <row r="43729" spans="9:11">
      <c r="I43729" s="72"/>
      <c r="J43729" s="72"/>
      <c r="K43729" s="72"/>
    </row>
    <row r="43730" spans="9:11">
      <c r="I43730" s="72"/>
      <c r="J43730" s="72"/>
      <c r="K43730" s="72"/>
    </row>
    <row r="43731" spans="9:11">
      <c r="I43731" s="72"/>
      <c r="J43731" s="72"/>
      <c r="K43731" s="72"/>
    </row>
    <row r="43732" spans="9:11">
      <c r="I43732" s="72"/>
      <c r="J43732" s="72"/>
      <c r="K43732" s="72"/>
    </row>
    <row r="43733" spans="9:11">
      <c r="I43733" s="72"/>
      <c r="J43733" s="72"/>
      <c r="K43733" s="72"/>
    </row>
    <row r="43734" spans="9:11">
      <c r="I43734" s="72"/>
      <c r="J43734" s="72"/>
      <c r="K43734" s="72"/>
    </row>
    <row r="43735" spans="9:11">
      <c r="I43735" s="72"/>
      <c r="J43735" s="72"/>
      <c r="K43735" s="72"/>
    </row>
    <row r="43736" spans="9:11">
      <c r="I43736" s="72"/>
      <c r="J43736" s="72"/>
      <c r="K43736" s="72"/>
    </row>
    <row r="43737" spans="9:11">
      <c r="I43737" s="72"/>
      <c r="J43737" s="72"/>
      <c r="K43737" s="72"/>
    </row>
    <row r="43738" spans="9:11">
      <c r="I43738" s="72"/>
      <c r="J43738" s="72"/>
      <c r="K43738" s="72"/>
    </row>
    <row r="43739" spans="9:11">
      <c r="I43739" s="72"/>
      <c r="J43739" s="72"/>
      <c r="K43739" s="72"/>
    </row>
    <row r="43740" spans="9:11">
      <c r="I43740" s="72"/>
      <c r="J43740" s="72"/>
      <c r="K43740" s="72"/>
    </row>
    <row r="43741" spans="9:11">
      <c r="I43741" s="72"/>
      <c r="J43741" s="72"/>
      <c r="K43741" s="72"/>
    </row>
    <row r="43742" spans="9:11">
      <c r="I43742" s="72"/>
      <c r="J43742" s="72"/>
      <c r="K43742" s="72"/>
    </row>
    <row r="43743" spans="9:11">
      <c r="I43743" s="72"/>
      <c r="J43743" s="72"/>
      <c r="K43743" s="72"/>
    </row>
    <row r="43744" spans="9:11">
      <c r="I43744" s="72"/>
      <c r="J43744" s="72"/>
      <c r="K43744" s="72"/>
    </row>
    <row r="43745" spans="9:11">
      <c r="I43745" s="72"/>
      <c r="J43745" s="72"/>
      <c r="K43745" s="72"/>
    </row>
    <row r="43746" spans="9:11">
      <c r="I43746" s="72"/>
      <c r="J43746" s="72"/>
      <c r="K43746" s="72"/>
    </row>
    <row r="43747" spans="9:11">
      <c r="I43747" s="72"/>
      <c r="J43747" s="72"/>
      <c r="K43747" s="72"/>
    </row>
    <row r="43748" spans="9:11">
      <c r="I43748" s="72"/>
      <c r="J43748" s="72"/>
      <c r="K43748" s="72"/>
    </row>
    <row r="43749" spans="9:11">
      <c r="I43749" s="72"/>
      <c r="J43749" s="72"/>
      <c r="K43749" s="72"/>
    </row>
    <row r="43750" spans="9:11">
      <c r="I43750" s="72"/>
      <c r="J43750" s="72"/>
      <c r="K43750" s="72"/>
    </row>
    <row r="43751" spans="9:11">
      <c r="I43751" s="72"/>
      <c r="J43751" s="72"/>
      <c r="K43751" s="72"/>
    </row>
    <row r="43752" spans="9:11">
      <c r="I43752" s="72"/>
      <c r="J43752" s="72"/>
      <c r="K43752" s="72"/>
    </row>
    <row r="43753" spans="9:11">
      <c r="I43753" s="72"/>
      <c r="J43753" s="72"/>
      <c r="K43753" s="72"/>
    </row>
    <row r="43754" spans="9:11">
      <c r="I43754" s="72"/>
      <c r="J43754" s="72"/>
      <c r="K43754" s="72"/>
    </row>
    <row r="43755" spans="9:11">
      <c r="I43755" s="72"/>
      <c r="J43755" s="72"/>
      <c r="K43755" s="72"/>
    </row>
    <row r="43756" spans="9:11">
      <c r="I43756" s="72"/>
      <c r="J43756" s="72"/>
      <c r="K43756" s="72"/>
    </row>
    <row r="43757" spans="9:11">
      <c r="I43757" s="72"/>
      <c r="J43757" s="72"/>
      <c r="K43757" s="72"/>
    </row>
    <row r="43758" spans="9:11">
      <c r="I43758" s="72"/>
      <c r="J43758" s="72"/>
      <c r="K43758" s="72"/>
    </row>
    <row r="43759" spans="9:11">
      <c r="I43759" s="72"/>
      <c r="J43759" s="72"/>
      <c r="K43759" s="72"/>
    </row>
    <row r="43760" spans="9:11">
      <c r="I43760" s="72"/>
      <c r="J43760" s="72"/>
      <c r="K43760" s="72"/>
    </row>
    <row r="43761" spans="9:11">
      <c r="I43761" s="72"/>
      <c r="J43761" s="72"/>
      <c r="K43761" s="72"/>
    </row>
    <row r="43762" spans="9:11">
      <c r="I43762" s="72"/>
      <c r="J43762" s="72"/>
      <c r="K43762" s="72"/>
    </row>
    <row r="43763" spans="9:11">
      <c r="I43763" s="72"/>
      <c r="J43763" s="72"/>
      <c r="K43763" s="72"/>
    </row>
    <row r="43764" spans="9:11">
      <c r="I43764" s="72"/>
      <c r="J43764" s="72"/>
      <c r="K43764" s="72"/>
    </row>
    <row r="43765" spans="9:11">
      <c r="I43765" s="72"/>
      <c r="J43765" s="72"/>
      <c r="K43765" s="72"/>
    </row>
    <row r="43766" spans="9:11">
      <c r="I43766" s="72"/>
      <c r="J43766" s="72"/>
      <c r="K43766" s="72"/>
    </row>
    <row r="43767" spans="9:11">
      <c r="I43767" s="72"/>
      <c r="J43767" s="72"/>
      <c r="K43767" s="72"/>
    </row>
    <row r="43768" spans="9:11">
      <c r="I43768" s="72"/>
      <c r="J43768" s="72"/>
      <c r="K43768" s="72"/>
    </row>
    <row r="43769" spans="9:11">
      <c r="I43769" s="72"/>
      <c r="J43769" s="72"/>
      <c r="K43769" s="72"/>
    </row>
    <row r="43770" spans="9:11">
      <c r="I43770" s="72"/>
      <c r="J43770" s="72"/>
      <c r="K43770" s="72"/>
    </row>
    <row r="43771" spans="9:11">
      <c r="I43771" s="72"/>
      <c r="J43771" s="72"/>
      <c r="K43771" s="72"/>
    </row>
    <row r="43772" spans="9:11">
      <c r="I43772" s="72"/>
      <c r="J43772" s="72"/>
      <c r="K43772" s="72"/>
    </row>
    <row r="43773" spans="9:11">
      <c r="I43773" s="72"/>
      <c r="J43773" s="72"/>
      <c r="K43773" s="72"/>
    </row>
    <row r="43774" spans="9:11">
      <c r="I43774" s="72"/>
      <c r="J43774" s="72"/>
      <c r="K43774" s="72"/>
    </row>
    <row r="43775" spans="9:11">
      <c r="I43775" s="72"/>
      <c r="J43775" s="72"/>
      <c r="K43775" s="72"/>
    </row>
    <row r="43776" spans="9:11">
      <c r="I43776" s="72"/>
      <c r="J43776" s="72"/>
      <c r="K43776" s="72"/>
    </row>
    <row r="43777" spans="9:11">
      <c r="I43777" s="72"/>
      <c r="J43777" s="72"/>
      <c r="K43777" s="72"/>
    </row>
    <row r="43778" spans="9:11">
      <c r="I43778" s="72"/>
      <c r="J43778" s="72"/>
      <c r="K43778" s="72"/>
    </row>
    <row r="43779" spans="9:11">
      <c r="I43779" s="72"/>
      <c r="J43779" s="72"/>
      <c r="K43779" s="72"/>
    </row>
    <row r="43780" spans="9:11">
      <c r="I43780" s="72"/>
      <c r="J43780" s="72"/>
      <c r="K43780" s="72"/>
    </row>
    <row r="43781" spans="9:11">
      <c r="I43781" s="72"/>
      <c r="J43781" s="72"/>
      <c r="K43781" s="72"/>
    </row>
    <row r="43782" spans="9:11">
      <c r="I43782" s="72"/>
      <c r="J43782" s="72"/>
      <c r="K43782" s="72"/>
    </row>
    <row r="43783" spans="9:11">
      <c r="I43783" s="72"/>
      <c r="J43783" s="72"/>
      <c r="K43783" s="72"/>
    </row>
    <row r="43784" spans="9:11">
      <c r="I43784" s="72"/>
      <c r="J43784" s="72"/>
      <c r="K43784" s="72"/>
    </row>
    <row r="43785" spans="9:11">
      <c r="I43785" s="72"/>
      <c r="J43785" s="72"/>
      <c r="K43785" s="72"/>
    </row>
    <row r="43786" spans="9:11">
      <c r="I43786" s="72"/>
      <c r="J43786" s="72"/>
      <c r="K43786" s="72"/>
    </row>
    <row r="43787" spans="9:11">
      <c r="I43787" s="72"/>
      <c r="J43787" s="72"/>
      <c r="K43787" s="72"/>
    </row>
    <row r="43788" spans="9:11">
      <c r="I43788" s="72"/>
      <c r="J43788" s="72"/>
      <c r="K43788" s="72"/>
    </row>
    <row r="43789" spans="9:11">
      <c r="I43789" s="72"/>
      <c r="J43789" s="72"/>
      <c r="K43789" s="72"/>
    </row>
    <row r="43790" spans="9:11">
      <c r="I43790" s="72"/>
      <c r="J43790" s="72"/>
      <c r="K43790" s="72"/>
    </row>
    <row r="43791" spans="9:11">
      <c r="I43791" s="72"/>
      <c r="J43791" s="72"/>
      <c r="K43791" s="72"/>
    </row>
    <row r="43792" spans="9:11">
      <c r="I43792" s="72"/>
      <c r="J43792" s="72"/>
      <c r="K43792" s="72"/>
    </row>
    <row r="43793" spans="9:11">
      <c r="I43793" s="72"/>
      <c r="J43793" s="72"/>
      <c r="K43793" s="72"/>
    </row>
    <row r="43794" spans="9:11">
      <c r="I43794" s="72"/>
      <c r="J43794" s="72"/>
      <c r="K43794" s="72"/>
    </row>
    <row r="43795" spans="9:11">
      <c r="I43795" s="72"/>
      <c r="J43795" s="72"/>
      <c r="K43795" s="72"/>
    </row>
    <row r="43796" spans="9:11">
      <c r="I43796" s="72"/>
      <c r="J43796" s="72"/>
      <c r="K43796" s="72"/>
    </row>
    <row r="43797" spans="9:11">
      <c r="I43797" s="72"/>
      <c r="J43797" s="72"/>
      <c r="K43797" s="72"/>
    </row>
    <row r="43798" spans="9:11">
      <c r="I43798" s="72"/>
      <c r="J43798" s="72"/>
      <c r="K43798" s="72"/>
    </row>
    <row r="43799" spans="9:11">
      <c r="I43799" s="72"/>
      <c r="J43799" s="72"/>
      <c r="K43799" s="72"/>
    </row>
    <row r="43800" spans="9:11">
      <c r="I43800" s="72"/>
      <c r="J43800" s="72"/>
      <c r="K43800" s="72"/>
    </row>
    <row r="43801" spans="9:11">
      <c r="I43801" s="72"/>
      <c r="J43801" s="72"/>
      <c r="K43801" s="72"/>
    </row>
    <row r="43802" spans="9:11">
      <c r="I43802" s="72"/>
      <c r="J43802" s="72"/>
      <c r="K43802" s="72"/>
    </row>
    <row r="43803" spans="9:11">
      <c r="I43803" s="72"/>
      <c r="J43803" s="72"/>
      <c r="K43803" s="72"/>
    </row>
    <row r="43804" spans="9:11">
      <c r="I43804" s="72"/>
      <c r="J43804" s="72"/>
      <c r="K43804" s="72"/>
    </row>
    <row r="43805" spans="9:11">
      <c r="I43805" s="72"/>
      <c r="J43805" s="72"/>
      <c r="K43805" s="72"/>
    </row>
    <row r="43806" spans="9:11">
      <c r="I43806" s="72"/>
      <c r="J43806" s="72"/>
      <c r="K43806" s="72"/>
    </row>
    <row r="43807" spans="9:11">
      <c r="I43807" s="72"/>
      <c r="J43807" s="72"/>
      <c r="K43807" s="72"/>
    </row>
    <row r="43808" spans="9:11">
      <c r="I43808" s="72"/>
      <c r="J43808" s="72"/>
      <c r="K43808" s="72"/>
    </row>
    <row r="43809" spans="9:11">
      <c r="I43809" s="72"/>
      <c r="J43809" s="72"/>
      <c r="K43809" s="72"/>
    </row>
    <row r="43810" spans="9:11">
      <c r="I43810" s="72"/>
      <c r="J43810" s="72"/>
      <c r="K43810" s="72"/>
    </row>
    <row r="43811" spans="9:11">
      <c r="I43811" s="72"/>
      <c r="J43811" s="72"/>
      <c r="K43811" s="72"/>
    </row>
    <row r="43812" spans="9:11">
      <c r="I43812" s="72"/>
      <c r="J43812" s="72"/>
      <c r="K43812" s="72"/>
    </row>
    <row r="43813" spans="9:11">
      <c r="I43813" s="72"/>
      <c r="J43813" s="72"/>
      <c r="K43813" s="72"/>
    </row>
    <row r="43814" spans="9:11">
      <c r="I43814" s="72"/>
      <c r="J43814" s="72"/>
      <c r="K43814" s="72"/>
    </row>
    <row r="43815" spans="9:11">
      <c r="I43815" s="72"/>
      <c r="J43815" s="72"/>
      <c r="K43815" s="72"/>
    </row>
    <row r="43816" spans="9:11">
      <c r="I43816" s="72"/>
      <c r="J43816" s="72"/>
      <c r="K43816" s="72"/>
    </row>
    <row r="43817" spans="9:11">
      <c r="I43817" s="72"/>
      <c r="J43817" s="72"/>
      <c r="K43817" s="72"/>
    </row>
    <row r="43818" spans="9:11">
      <c r="I43818" s="72"/>
      <c r="J43818" s="72"/>
      <c r="K43818" s="72"/>
    </row>
    <row r="43819" spans="9:11">
      <c r="I43819" s="72"/>
      <c r="J43819" s="72"/>
      <c r="K43819" s="72"/>
    </row>
    <row r="43820" spans="9:11">
      <c r="I43820" s="72"/>
      <c r="J43820" s="72"/>
      <c r="K43820" s="72"/>
    </row>
    <row r="43821" spans="9:11">
      <c r="I43821" s="72"/>
      <c r="J43821" s="72"/>
      <c r="K43821" s="72"/>
    </row>
    <row r="43822" spans="9:11">
      <c r="I43822" s="72"/>
      <c r="J43822" s="72"/>
      <c r="K43822" s="72"/>
    </row>
    <row r="43823" spans="9:11">
      <c r="I43823" s="72"/>
      <c r="J43823" s="72"/>
      <c r="K43823" s="72"/>
    </row>
    <row r="43824" spans="9:11">
      <c r="I43824" s="72"/>
      <c r="J43824" s="72"/>
      <c r="K43824" s="72"/>
    </row>
    <row r="43825" spans="9:11">
      <c r="I43825" s="72"/>
      <c r="J43825" s="72"/>
      <c r="K43825" s="72"/>
    </row>
    <row r="43826" spans="9:11">
      <c r="I43826" s="72"/>
      <c r="J43826" s="72"/>
      <c r="K43826" s="72"/>
    </row>
    <row r="43827" spans="9:11">
      <c r="I43827" s="72"/>
      <c r="J43827" s="72"/>
      <c r="K43827" s="72"/>
    </row>
    <row r="43828" spans="9:11">
      <c r="I43828" s="72"/>
      <c r="J43828" s="72"/>
      <c r="K43828" s="72"/>
    </row>
    <row r="43829" spans="9:11">
      <c r="I43829" s="72"/>
      <c r="J43829" s="72"/>
      <c r="K43829" s="72"/>
    </row>
    <row r="43830" spans="9:11">
      <c r="I43830" s="72"/>
      <c r="J43830" s="72"/>
      <c r="K43830" s="72"/>
    </row>
    <row r="43831" spans="9:11">
      <c r="I43831" s="72"/>
      <c r="J43831" s="72"/>
      <c r="K43831" s="72"/>
    </row>
    <row r="43832" spans="9:11">
      <c r="I43832" s="72"/>
      <c r="J43832" s="72"/>
      <c r="K43832" s="72"/>
    </row>
    <row r="43833" spans="9:11">
      <c r="I43833" s="72"/>
      <c r="J43833" s="72"/>
      <c r="K43833" s="72"/>
    </row>
    <row r="43834" spans="9:11">
      <c r="I43834" s="72"/>
      <c r="J43834" s="72"/>
      <c r="K43834" s="72"/>
    </row>
    <row r="43835" spans="9:11">
      <c r="I43835" s="72"/>
      <c r="J43835" s="72"/>
      <c r="K43835" s="72"/>
    </row>
    <row r="43836" spans="9:11">
      <c r="I43836" s="72"/>
      <c r="J43836" s="72"/>
      <c r="K43836" s="72"/>
    </row>
    <row r="43837" spans="9:11">
      <c r="I43837" s="72"/>
      <c r="J43837" s="72"/>
      <c r="K43837" s="72"/>
    </row>
    <row r="43838" spans="9:11">
      <c r="I43838" s="72"/>
      <c r="J43838" s="72"/>
      <c r="K43838" s="72"/>
    </row>
    <row r="43839" spans="9:11">
      <c r="I43839" s="72"/>
      <c r="J43839" s="72"/>
      <c r="K43839" s="72"/>
    </row>
    <row r="43840" spans="9:11">
      <c r="I43840" s="72"/>
      <c r="J43840" s="72"/>
      <c r="K43840" s="72"/>
    </row>
    <row r="43841" spans="9:11">
      <c r="I43841" s="72"/>
      <c r="J43841" s="72"/>
      <c r="K43841" s="72"/>
    </row>
    <row r="43842" spans="9:11">
      <c r="I43842" s="72"/>
      <c r="J43842" s="72"/>
      <c r="K43842" s="72"/>
    </row>
    <row r="43843" spans="9:11">
      <c r="I43843" s="72"/>
      <c r="J43843" s="72"/>
      <c r="K43843" s="72"/>
    </row>
    <row r="43844" spans="9:11">
      <c r="I43844" s="72"/>
      <c r="J43844" s="72"/>
      <c r="K43844" s="72"/>
    </row>
    <row r="43845" spans="9:11">
      <c r="I43845" s="72"/>
      <c r="J43845" s="72"/>
      <c r="K43845" s="72"/>
    </row>
    <row r="43846" spans="9:11">
      <c r="I43846" s="72"/>
      <c r="J43846" s="72"/>
      <c r="K43846" s="72"/>
    </row>
    <row r="43847" spans="9:11">
      <c r="I43847" s="72"/>
      <c r="J43847" s="72"/>
      <c r="K43847" s="72"/>
    </row>
    <row r="43848" spans="9:11">
      <c r="I43848" s="72"/>
      <c r="J43848" s="72"/>
      <c r="K43848" s="72"/>
    </row>
    <row r="43849" spans="9:11">
      <c r="I43849" s="72"/>
      <c r="J43849" s="72"/>
      <c r="K43849" s="72"/>
    </row>
    <row r="43850" spans="9:11">
      <c r="I43850" s="72"/>
      <c r="J43850" s="72"/>
      <c r="K43850" s="72"/>
    </row>
    <row r="43851" spans="9:11">
      <c r="I43851" s="72"/>
      <c r="J43851" s="72"/>
      <c r="K43851" s="72"/>
    </row>
    <row r="43852" spans="9:11">
      <c r="I43852" s="72"/>
      <c r="J43852" s="72"/>
      <c r="K43852" s="72"/>
    </row>
    <row r="43853" spans="9:11">
      <c r="I43853" s="72"/>
      <c r="J43853" s="72"/>
      <c r="K43853" s="72"/>
    </row>
    <row r="43854" spans="9:11">
      <c r="I43854" s="72"/>
      <c r="J43854" s="72"/>
      <c r="K43854" s="72"/>
    </row>
    <row r="43855" spans="9:11">
      <c r="I43855" s="72"/>
      <c r="J43855" s="72"/>
      <c r="K43855" s="72"/>
    </row>
    <row r="43856" spans="9:11">
      <c r="I43856" s="72"/>
      <c r="J43856" s="72"/>
      <c r="K43856" s="72"/>
    </row>
    <row r="43857" spans="9:11">
      <c r="I43857" s="72"/>
      <c r="J43857" s="72"/>
      <c r="K43857" s="72"/>
    </row>
    <row r="43858" spans="9:11">
      <c r="I43858" s="72"/>
      <c r="J43858" s="72"/>
      <c r="K43858" s="72"/>
    </row>
    <row r="43859" spans="9:11">
      <c r="I43859" s="72"/>
      <c r="J43859" s="72"/>
      <c r="K43859" s="72"/>
    </row>
    <row r="43860" spans="9:11">
      <c r="I43860" s="72"/>
      <c r="J43860" s="72"/>
      <c r="K43860" s="72"/>
    </row>
    <row r="43861" spans="9:11">
      <c r="I43861" s="72"/>
      <c r="J43861" s="72"/>
      <c r="K43861" s="72"/>
    </row>
    <row r="43862" spans="9:11">
      <c r="I43862" s="72"/>
      <c r="J43862" s="72"/>
      <c r="K43862" s="72"/>
    </row>
    <row r="43863" spans="9:11">
      <c r="I43863" s="72"/>
      <c r="J43863" s="72"/>
      <c r="K43863" s="72"/>
    </row>
    <row r="43864" spans="9:11">
      <c r="I43864" s="72"/>
      <c r="J43864" s="72"/>
      <c r="K43864" s="72"/>
    </row>
    <row r="43865" spans="9:11">
      <c r="I43865" s="72"/>
      <c r="J43865" s="72"/>
      <c r="K43865" s="72"/>
    </row>
    <row r="43866" spans="9:11">
      <c r="I43866" s="72"/>
      <c r="J43866" s="72"/>
      <c r="K43866" s="72"/>
    </row>
    <row r="43867" spans="9:11">
      <c r="I43867" s="72"/>
      <c r="J43867" s="72"/>
      <c r="K43867" s="72"/>
    </row>
    <row r="43868" spans="9:11">
      <c r="I43868" s="72"/>
      <c r="J43868" s="72"/>
      <c r="K43868" s="72"/>
    </row>
    <row r="43869" spans="9:11">
      <c r="I43869" s="72"/>
      <c r="J43869" s="72"/>
      <c r="K43869" s="72"/>
    </row>
    <row r="43870" spans="9:11">
      <c r="I43870" s="72"/>
      <c r="J43870" s="72"/>
      <c r="K43870" s="72"/>
    </row>
    <row r="43871" spans="9:11">
      <c r="I43871" s="72"/>
      <c r="J43871" s="72"/>
      <c r="K43871" s="72"/>
    </row>
    <row r="43872" spans="9:11">
      <c r="I43872" s="72"/>
      <c r="J43872" s="72"/>
      <c r="K43872" s="72"/>
    </row>
    <row r="43873" spans="9:11">
      <c r="I43873" s="72"/>
      <c r="J43873" s="72"/>
      <c r="K43873" s="72"/>
    </row>
    <row r="43874" spans="9:11">
      <c r="I43874" s="72"/>
      <c r="J43874" s="72"/>
      <c r="K43874" s="72"/>
    </row>
    <row r="43875" spans="9:11">
      <c r="I43875" s="72"/>
      <c r="J43875" s="72"/>
      <c r="K43875" s="72"/>
    </row>
    <row r="43876" spans="9:11">
      <c r="I43876" s="72"/>
      <c r="J43876" s="72"/>
      <c r="K43876" s="72"/>
    </row>
    <row r="43877" spans="9:11">
      <c r="I43877" s="72"/>
      <c r="J43877" s="72"/>
      <c r="K43877" s="72"/>
    </row>
    <row r="43878" spans="9:11">
      <c r="I43878" s="72"/>
      <c r="J43878" s="72"/>
      <c r="K43878" s="72"/>
    </row>
    <row r="43879" spans="9:11">
      <c r="I43879" s="72"/>
      <c r="J43879" s="72"/>
      <c r="K43879" s="72"/>
    </row>
    <row r="43880" spans="9:11">
      <c r="I43880" s="72"/>
      <c r="J43880" s="72"/>
      <c r="K43880" s="72"/>
    </row>
    <row r="43881" spans="9:11">
      <c r="I43881" s="72"/>
      <c r="J43881" s="72"/>
      <c r="K43881" s="72"/>
    </row>
    <row r="43882" spans="9:11">
      <c r="I43882" s="72"/>
      <c r="J43882" s="72"/>
      <c r="K43882" s="72"/>
    </row>
    <row r="43883" spans="9:11">
      <c r="I43883" s="72"/>
      <c r="J43883" s="72"/>
      <c r="K43883" s="72"/>
    </row>
    <row r="43884" spans="9:11">
      <c r="I43884" s="72"/>
      <c r="J43884" s="72"/>
      <c r="K43884" s="72"/>
    </row>
    <row r="43885" spans="9:11">
      <c r="I43885" s="72"/>
      <c r="J43885" s="72"/>
      <c r="K43885" s="72"/>
    </row>
    <row r="43886" spans="9:11">
      <c r="I43886" s="72"/>
      <c r="J43886" s="72"/>
      <c r="K43886" s="72"/>
    </row>
    <row r="43887" spans="9:11">
      <c r="I43887" s="72"/>
      <c r="J43887" s="72"/>
      <c r="K43887" s="72"/>
    </row>
    <row r="43888" spans="9:11">
      <c r="I43888" s="72"/>
      <c r="J43888" s="72"/>
      <c r="K43888" s="72"/>
    </row>
    <row r="43889" spans="9:11">
      <c r="I43889" s="72"/>
      <c r="J43889" s="72"/>
      <c r="K43889" s="72"/>
    </row>
    <row r="43890" spans="9:11">
      <c r="I43890" s="72"/>
      <c r="J43890" s="72"/>
      <c r="K43890" s="72"/>
    </row>
    <row r="43891" spans="9:11">
      <c r="I43891" s="72"/>
      <c r="J43891" s="72"/>
      <c r="K43891" s="72"/>
    </row>
    <row r="43892" spans="9:11">
      <c r="I43892" s="72"/>
      <c r="J43892" s="72"/>
      <c r="K43892" s="72"/>
    </row>
    <row r="43893" spans="9:11">
      <c r="I43893" s="72"/>
      <c r="J43893" s="72"/>
      <c r="K43893" s="72"/>
    </row>
    <row r="43894" spans="9:11">
      <c r="I43894" s="72"/>
      <c r="J43894" s="72"/>
      <c r="K43894" s="72"/>
    </row>
    <row r="43895" spans="9:11">
      <c r="I43895" s="72"/>
      <c r="J43895" s="72"/>
      <c r="K43895" s="72"/>
    </row>
    <row r="43896" spans="9:11">
      <c r="I43896" s="72"/>
      <c r="J43896" s="72"/>
      <c r="K43896" s="72"/>
    </row>
    <row r="43897" spans="9:11">
      <c r="I43897" s="72"/>
      <c r="J43897" s="72"/>
      <c r="K43897" s="72"/>
    </row>
    <row r="43898" spans="9:11">
      <c r="I43898" s="72"/>
      <c r="J43898" s="72"/>
      <c r="K43898" s="72"/>
    </row>
    <row r="43899" spans="9:11">
      <c r="I43899" s="72"/>
      <c r="J43899" s="72"/>
      <c r="K43899" s="72"/>
    </row>
    <row r="43900" spans="9:11">
      <c r="I43900" s="72"/>
      <c r="J43900" s="72"/>
      <c r="K43900" s="72"/>
    </row>
    <row r="43901" spans="9:11">
      <c r="I43901" s="72"/>
      <c r="J43901" s="72"/>
      <c r="K43901" s="72"/>
    </row>
    <row r="43902" spans="9:11">
      <c r="I43902" s="72"/>
      <c r="J43902" s="72"/>
      <c r="K43902" s="72"/>
    </row>
    <row r="43903" spans="9:11">
      <c r="I43903" s="72"/>
      <c r="J43903" s="72"/>
      <c r="K43903" s="72"/>
    </row>
    <row r="43904" spans="9:11">
      <c r="I43904" s="72"/>
      <c r="J43904" s="72"/>
      <c r="K43904" s="72"/>
    </row>
    <row r="43905" spans="9:11">
      <c r="I43905" s="72"/>
      <c r="J43905" s="72"/>
      <c r="K43905" s="72"/>
    </row>
    <row r="43906" spans="9:11">
      <c r="I43906" s="72"/>
      <c r="J43906" s="72"/>
      <c r="K43906" s="72"/>
    </row>
    <row r="43907" spans="9:11">
      <c r="I43907" s="72"/>
      <c r="J43907" s="72"/>
      <c r="K43907" s="72"/>
    </row>
    <row r="43908" spans="9:11">
      <c r="I43908" s="72"/>
      <c r="J43908" s="72"/>
      <c r="K43908" s="72"/>
    </row>
    <row r="43909" spans="9:11">
      <c r="I43909" s="72"/>
      <c r="J43909" s="72"/>
      <c r="K43909" s="72"/>
    </row>
    <row r="43910" spans="9:11">
      <c r="I43910" s="72"/>
      <c r="J43910" s="72"/>
      <c r="K43910" s="72"/>
    </row>
    <row r="43911" spans="9:11">
      <c r="I43911" s="72"/>
      <c r="J43911" s="72"/>
      <c r="K43911" s="72"/>
    </row>
    <row r="43912" spans="9:11">
      <c r="I43912" s="72"/>
      <c r="J43912" s="72"/>
      <c r="K43912" s="72"/>
    </row>
    <row r="43913" spans="9:11">
      <c r="I43913" s="72"/>
      <c r="J43913" s="72"/>
      <c r="K43913" s="72"/>
    </row>
    <row r="43914" spans="9:11">
      <c r="I43914" s="72"/>
      <c r="J43914" s="72"/>
      <c r="K43914" s="72"/>
    </row>
    <row r="43915" spans="9:11">
      <c r="I43915" s="72"/>
      <c r="J43915" s="72"/>
      <c r="K43915" s="72"/>
    </row>
    <row r="43916" spans="9:11">
      <c r="I43916" s="72"/>
      <c r="J43916" s="72"/>
      <c r="K43916" s="72"/>
    </row>
    <row r="43917" spans="9:11">
      <c r="I43917" s="72"/>
      <c r="J43917" s="72"/>
      <c r="K43917" s="72"/>
    </row>
    <row r="43918" spans="9:11">
      <c r="I43918" s="72"/>
      <c r="J43918" s="72"/>
      <c r="K43918" s="72"/>
    </row>
    <row r="43919" spans="9:11">
      <c r="I43919" s="72"/>
      <c r="J43919" s="72"/>
      <c r="K43919" s="72"/>
    </row>
    <row r="43920" spans="9:11">
      <c r="I43920" s="72"/>
      <c r="J43920" s="72"/>
      <c r="K43920" s="72"/>
    </row>
    <row r="43921" spans="9:11">
      <c r="I43921" s="72"/>
      <c r="J43921" s="72"/>
      <c r="K43921" s="72"/>
    </row>
    <row r="43922" spans="9:11">
      <c r="I43922" s="72"/>
      <c r="J43922" s="72"/>
      <c r="K43922" s="72"/>
    </row>
    <row r="43923" spans="9:11">
      <c r="I43923" s="72"/>
      <c r="J43923" s="72"/>
      <c r="K43923" s="72"/>
    </row>
    <row r="43924" spans="9:11">
      <c r="I43924" s="72"/>
      <c r="J43924" s="72"/>
      <c r="K43924" s="72"/>
    </row>
    <row r="43925" spans="9:11">
      <c r="I43925" s="72"/>
      <c r="J43925" s="72"/>
      <c r="K43925" s="72"/>
    </row>
    <row r="43926" spans="9:11">
      <c r="I43926" s="72"/>
      <c r="J43926" s="72"/>
      <c r="K43926" s="72"/>
    </row>
    <row r="43927" spans="9:11">
      <c r="I43927" s="72"/>
      <c r="J43927" s="72"/>
      <c r="K43927" s="72"/>
    </row>
    <row r="43928" spans="9:11">
      <c r="I43928" s="72"/>
      <c r="J43928" s="72"/>
      <c r="K43928" s="72"/>
    </row>
    <row r="43929" spans="9:11">
      <c r="I43929" s="72"/>
      <c r="J43929" s="72"/>
      <c r="K43929" s="72"/>
    </row>
    <row r="43930" spans="9:11">
      <c r="I43930" s="72"/>
      <c r="J43930" s="72"/>
      <c r="K43930" s="72"/>
    </row>
    <row r="43931" spans="9:11">
      <c r="I43931" s="72"/>
      <c r="J43931" s="72"/>
      <c r="K43931" s="72"/>
    </row>
    <row r="43932" spans="9:11">
      <c r="I43932" s="72"/>
      <c r="J43932" s="72"/>
      <c r="K43932" s="72"/>
    </row>
    <row r="43933" spans="9:11">
      <c r="I43933" s="72"/>
      <c r="J43933" s="72"/>
      <c r="K43933" s="72"/>
    </row>
    <row r="43934" spans="9:11">
      <c r="I43934" s="72"/>
      <c r="J43934" s="72"/>
      <c r="K43934" s="72"/>
    </row>
    <row r="43935" spans="9:11">
      <c r="I43935" s="72"/>
      <c r="J43935" s="72"/>
      <c r="K43935" s="72"/>
    </row>
    <row r="43936" spans="9:11">
      <c r="I43936" s="72"/>
      <c r="J43936" s="72"/>
      <c r="K43936" s="72"/>
    </row>
    <row r="43937" spans="9:11">
      <c r="I43937" s="72"/>
      <c r="J43937" s="72"/>
      <c r="K43937" s="72"/>
    </row>
    <row r="43938" spans="9:11">
      <c r="I43938" s="72"/>
      <c r="J43938" s="72"/>
      <c r="K43938" s="72"/>
    </row>
    <row r="43939" spans="9:11">
      <c r="I43939" s="72"/>
      <c r="J43939" s="72"/>
      <c r="K43939" s="72"/>
    </row>
    <row r="43940" spans="9:11">
      <c r="I43940" s="72"/>
      <c r="J43940" s="72"/>
      <c r="K43940" s="72"/>
    </row>
    <row r="43941" spans="9:11">
      <c r="I43941" s="72"/>
      <c r="J43941" s="72"/>
      <c r="K43941" s="72"/>
    </row>
    <row r="43942" spans="9:11">
      <c r="I43942" s="72"/>
      <c r="J43942" s="72"/>
      <c r="K43942" s="72"/>
    </row>
    <row r="43943" spans="9:11">
      <c r="I43943" s="72"/>
      <c r="J43943" s="72"/>
      <c r="K43943" s="72"/>
    </row>
    <row r="43944" spans="9:11">
      <c r="I43944" s="72"/>
      <c r="J43944" s="72"/>
      <c r="K43944" s="72"/>
    </row>
    <row r="43945" spans="9:11">
      <c r="I43945" s="72"/>
      <c r="J43945" s="72"/>
      <c r="K43945" s="72"/>
    </row>
    <row r="43946" spans="9:11">
      <c r="I43946" s="72"/>
      <c r="J43946" s="72"/>
      <c r="K43946" s="72"/>
    </row>
    <row r="43947" spans="9:11">
      <c r="I43947" s="72"/>
      <c r="J43947" s="72"/>
      <c r="K43947" s="72"/>
    </row>
    <row r="43948" spans="9:11">
      <c r="I43948" s="72"/>
      <c r="J43948" s="72"/>
      <c r="K43948" s="72"/>
    </row>
    <row r="43949" spans="9:11">
      <c r="I43949" s="72"/>
      <c r="J43949" s="72"/>
      <c r="K43949" s="72"/>
    </row>
    <row r="43950" spans="9:11">
      <c r="I43950" s="72"/>
      <c r="J43950" s="72"/>
      <c r="K43950" s="72"/>
    </row>
    <row r="43951" spans="9:11">
      <c r="I43951" s="72"/>
      <c r="J43951" s="72"/>
      <c r="K43951" s="72"/>
    </row>
    <row r="43952" spans="9:11">
      <c r="I43952" s="72"/>
      <c r="J43952" s="72"/>
      <c r="K43952" s="72"/>
    </row>
    <row r="43953" spans="9:11">
      <c r="I43953" s="72"/>
      <c r="J43953" s="72"/>
      <c r="K43953" s="72"/>
    </row>
    <row r="43954" spans="9:11">
      <c r="I43954" s="72"/>
      <c r="J43954" s="72"/>
      <c r="K43954" s="72"/>
    </row>
    <row r="43955" spans="9:11">
      <c r="I43955" s="72"/>
      <c r="J43955" s="72"/>
      <c r="K43955" s="72"/>
    </row>
    <row r="43956" spans="9:11">
      <c r="I43956" s="72"/>
      <c r="J43956" s="72"/>
      <c r="K43956" s="72"/>
    </row>
    <row r="43957" spans="9:11">
      <c r="I43957" s="72"/>
      <c r="J43957" s="72"/>
      <c r="K43957" s="72"/>
    </row>
    <row r="43958" spans="9:11">
      <c r="I43958" s="72"/>
      <c r="J43958" s="72"/>
      <c r="K43958" s="72"/>
    </row>
    <row r="43959" spans="9:11">
      <c r="I43959" s="72"/>
      <c r="J43959" s="72"/>
      <c r="K43959" s="72"/>
    </row>
    <row r="43960" spans="9:11">
      <c r="I43960" s="72"/>
      <c r="J43960" s="72"/>
      <c r="K43960" s="72"/>
    </row>
    <row r="43961" spans="9:11">
      <c r="I43961" s="72"/>
      <c r="J43961" s="72"/>
      <c r="K43961" s="72"/>
    </row>
    <row r="43962" spans="9:11">
      <c r="I43962" s="72"/>
      <c r="J43962" s="72"/>
      <c r="K43962" s="72"/>
    </row>
    <row r="43963" spans="9:11">
      <c r="I43963" s="72"/>
      <c r="J43963" s="72"/>
      <c r="K43963" s="72"/>
    </row>
    <row r="43964" spans="9:11">
      <c r="I43964" s="72"/>
      <c r="J43964" s="72"/>
      <c r="K43964" s="72"/>
    </row>
    <row r="43965" spans="9:11">
      <c r="I43965" s="72"/>
      <c r="J43965" s="72"/>
      <c r="K43965" s="72"/>
    </row>
    <row r="43966" spans="9:11">
      <c r="I43966" s="72"/>
      <c r="J43966" s="72"/>
      <c r="K43966" s="72"/>
    </row>
    <row r="43967" spans="9:11">
      <c r="I43967" s="72"/>
      <c r="J43967" s="72"/>
      <c r="K43967" s="72"/>
    </row>
    <row r="43968" spans="9:11">
      <c r="I43968" s="72"/>
      <c r="J43968" s="72"/>
      <c r="K43968" s="72"/>
    </row>
    <row r="43969" spans="9:11">
      <c r="I43969" s="72"/>
      <c r="J43969" s="72"/>
      <c r="K43969" s="72"/>
    </row>
    <row r="43970" spans="9:11">
      <c r="I43970" s="72"/>
      <c r="J43970" s="72"/>
      <c r="K43970" s="72"/>
    </row>
    <row r="43971" spans="9:11">
      <c r="I43971" s="72"/>
      <c r="J43971" s="72"/>
      <c r="K43971" s="72"/>
    </row>
    <row r="43972" spans="9:11">
      <c r="I43972" s="72"/>
      <c r="J43972" s="72"/>
      <c r="K43972" s="72"/>
    </row>
    <row r="43973" spans="9:11">
      <c r="I43973" s="72"/>
      <c r="J43973" s="72"/>
      <c r="K43973" s="72"/>
    </row>
    <row r="43974" spans="9:11">
      <c r="I43974" s="72"/>
      <c r="J43974" s="72"/>
      <c r="K43974" s="72"/>
    </row>
    <row r="43975" spans="9:11">
      <c r="I43975" s="72"/>
      <c r="J43975" s="72"/>
      <c r="K43975" s="72"/>
    </row>
    <row r="43976" spans="9:11">
      <c r="I43976" s="72"/>
      <c r="J43976" s="72"/>
      <c r="K43976" s="72"/>
    </row>
    <row r="43977" spans="9:11">
      <c r="I43977" s="72"/>
      <c r="J43977" s="72"/>
      <c r="K43977" s="72"/>
    </row>
    <row r="43978" spans="9:11">
      <c r="I43978" s="72"/>
      <c r="J43978" s="72"/>
      <c r="K43978" s="72"/>
    </row>
    <row r="43979" spans="9:11">
      <c r="I43979" s="72"/>
      <c r="J43979" s="72"/>
      <c r="K43979" s="72"/>
    </row>
    <row r="43980" spans="9:11">
      <c r="I43980" s="72"/>
      <c r="J43980" s="72"/>
      <c r="K43980" s="72"/>
    </row>
    <row r="43981" spans="9:11">
      <c r="I43981" s="72"/>
      <c r="J43981" s="72"/>
      <c r="K43981" s="72"/>
    </row>
    <row r="43982" spans="9:11">
      <c r="I43982" s="72"/>
      <c r="J43982" s="72"/>
      <c r="K43982" s="72"/>
    </row>
    <row r="43983" spans="9:11">
      <c r="I43983" s="72"/>
      <c r="J43983" s="72"/>
      <c r="K43983" s="72"/>
    </row>
    <row r="43984" spans="9:11">
      <c r="I43984" s="72"/>
      <c r="J43984" s="72"/>
      <c r="K43984" s="72"/>
    </row>
    <row r="43985" spans="9:11">
      <c r="I43985" s="72"/>
      <c r="J43985" s="72"/>
      <c r="K43985" s="72"/>
    </row>
    <row r="43986" spans="9:11">
      <c r="I43986" s="72"/>
      <c r="J43986" s="72"/>
      <c r="K43986" s="72"/>
    </row>
    <row r="43987" spans="9:11">
      <c r="I43987" s="72"/>
      <c r="J43987" s="72"/>
      <c r="K43987" s="72"/>
    </row>
    <row r="43988" spans="9:11">
      <c r="I43988" s="72"/>
      <c r="J43988" s="72"/>
      <c r="K43988" s="72"/>
    </row>
    <row r="43989" spans="9:11">
      <c r="I43989" s="72"/>
      <c r="J43989" s="72"/>
      <c r="K43989" s="72"/>
    </row>
    <row r="43990" spans="9:11">
      <c r="I43990" s="72"/>
      <c r="J43990" s="72"/>
      <c r="K43990" s="72"/>
    </row>
    <row r="43991" spans="9:11">
      <c r="I43991" s="72"/>
      <c r="J43991" s="72"/>
      <c r="K43991" s="72"/>
    </row>
    <row r="43992" spans="9:11">
      <c r="I43992" s="72"/>
      <c r="J43992" s="72"/>
      <c r="K43992" s="72"/>
    </row>
    <row r="43993" spans="9:11">
      <c r="I43993" s="72"/>
      <c r="J43993" s="72"/>
      <c r="K43993" s="72"/>
    </row>
    <row r="43994" spans="9:11">
      <c r="I43994" s="72"/>
      <c r="J43994" s="72"/>
      <c r="K43994" s="72"/>
    </row>
    <row r="43995" spans="9:11">
      <c r="I43995" s="72"/>
      <c r="J43995" s="72"/>
      <c r="K43995" s="72"/>
    </row>
    <row r="43996" spans="9:11">
      <c r="I43996" s="72"/>
      <c r="J43996" s="72"/>
      <c r="K43996" s="72"/>
    </row>
    <row r="43997" spans="9:11">
      <c r="I43997" s="72"/>
      <c r="J43997" s="72"/>
      <c r="K43997" s="72"/>
    </row>
    <row r="43998" spans="9:11">
      <c r="I43998" s="72"/>
      <c r="J43998" s="72"/>
      <c r="K43998" s="72"/>
    </row>
    <row r="43999" spans="9:11">
      <c r="I43999" s="72"/>
      <c r="J43999" s="72"/>
      <c r="K43999" s="72"/>
    </row>
    <row r="44000" spans="9:11">
      <c r="I44000" s="72"/>
      <c r="J44000" s="72"/>
      <c r="K44000" s="72"/>
    </row>
    <row r="44001" spans="9:11">
      <c r="I44001" s="72"/>
      <c r="J44001" s="72"/>
      <c r="K44001" s="72"/>
    </row>
    <row r="44002" spans="9:11">
      <c r="I44002" s="72"/>
      <c r="J44002" s="72"/>
      <c r="K44002" s="72"/>
    </row>
    <row r="44003" spans="9:11">
      <c r="I44003" s="72"/>
      <c r="J44003" s="72"/>
      <c r="K44003" s="72"/>
    </row>
    <row r="44004" spans="9:11">
      <c r="I44004" s="72"/>
      <c r="J44004" s="72"/>
      <c r="K44004" s="72"/>
    </row>
    <row r="44005" spans="9:11">
      <c r="I44005" s="72"/>
      <c r="J44005" s="72"/>
      <c r="K44005" s="72"/>
    </row>
    <row r="44006" spans="9:11">
      <c r="I44006" s="72"/>
      <c r="J44006" s="72"/>
      <c r="K44006" s="72"/>
    </row>
    <row r="44007" spans="9:11">
      <c r="I44007" s="72"/>
      <c r="J44007" s="72"/>
      <c r="K44007" s="72"/>
    </row>
    <row r="44008" spans="9:11">
      <c r="I44008" s="72"/>
      <c r="J44008" s="72"/>
      <c r="K44008" s="72"/>
    </row>
    <row r="44009" spans="9:11">
      <c r="I44009" s="72"/>
      <c r="J44009" s="72"/>
      <c r="K44009" s="72"/>
    </row>
    <row r="44010" spans="9:11">
      <c r="I44010" s="72"/>
      <c r="J44010" s="72"/>
      <c r="K44010" s="72"/>
    </row>
    <row r="44011" spans="9:11">
      <c r="I44011" s="72"/>
      <c r="J44011" s="72"/>
      <c r="K44011" s="72"/>
    </row>
    <row r="44012" spans="9:11">
      <c r="I44012" s="72"/>
      <c r="J44012" s="72"/>
      <c r="K44012" s="72"/>
    </row>
    <row r="44013" spans="9:11">
      <c r="I44013" s="72"/>
      <c r="J44013" s="72"/>
      <c r="K44013" s="72"/>
    </row>
    <row r="44014" spans="9:11">
      <c r="I44014" s="72"/>
      <c r="J44014" s="72"/>
      <c r="K44014" s="72"/>
    </row>
    <row r="44015" spans="9:11">
      <c r="I44015" s="72"/>
      <c r="J44015" s="72"/>
      <c r="K44015" s="72"/>
    </row>
    <row r="44016" spans="9:11">
      <c r="I44016" s="72"/>
      <c r="J44016" s="72"/>
      <c r="K44016" s="72"/>
    </row>
    <row r="44017" spans="9:11">
      <c r="I44017" s="72"/>
      <c r="J44017" s="72"/>
      <c r="K44017" s="72"/>
    </row>
    <row r="44018" spans="9:11">
      <c r="I44018" s="72"/>
      <c r="J44018" s="72"/>
      <c r="K44018" s="72"/>
    </row>
    <row r="44019" spans="9:11">
      <c r="I44019" s="72"/>
      <c r="J44019" s="72"/>
      <c r="K44019" s="72"/>
    </row>
    <row r="44020" spans="9:11">
      <c r="I44020" s="72"/>
      <c r="J44020" s="72"/>
      <c r="K44020" s="72"/>
    </row>
    <row r="44021" spans="9:11">
      <c r="I44021" s="72"/>
      <c r="J44021" s="72"/>
      <c r="K44021" s="72"/>
    </row>
    <row r="44022" spans="9:11">
      <c r="I44022" s="72"/>
      <c r="J44022" s="72"/>
      <c r="K44022" s="72"/>
    </row>
    <row r="44023" spans="9:11">
      <c r="I44023" s="72"/>
      <c r="J44023" s="72"/>
      <c r="K44023" s="72"/>
    </row>
    <row r="44024" spans="9:11">
      <c r="I44024" s="72"/>
      <c r="J44024" s="72"/>
      <c r="K44024" s="72"/>
    </row>
    <row r="44025" spans="9:11">
      <c r="I44025" s="72"/>
      <c r="J44025" s="72"/>
      <c r="K44025" s="72"/>
    </row>
    <row r="44026" spans="9:11">
      <c r="I44026" s="72"/>
      <c r="J44026" s="72"/>
      <c r="K44026" s="72"/>
    </row>
    <row r="44027" spans="9:11">
      <c r="I44027" s="72"/>
      <c r="J44027" s="72"/>
      <c r="K44027" s="72"/>
    </row>
    <row r="44028" spans="9:11">
      <c r="I44028" s="72"/>
      <c r="J44028" s="72"/>
      <c r="K44028" s="72"/>
    </row>
    <row r="44029" spans="9:11">
      <c r="I44029" s="72"/>
      <c r="J44029" s="72"/>
      <c r="K44029" s="72"/>
    </row>
    <row r="44030" spans="9:11">
      <c r="I44030" s="72"/>
      <c r="J44030" s="72"/>
      <c r="K44030" s="72"/>
    </row>
    <row r="44031" spans="9:11">
      <c r="I44031" s="72"/>
      <c r="J44031" s="72"/>
      <c r="K44031" s="72"/>
    </row>
    <row r="44032" spans="9:11">
      <c r="I44032" s="72"/>
      <c r="J44032" s="72"/>
      <c r="K44032" s="72"/>
    </row>
    <row r="44033" spans="9:11">
      <c r="I44033" s="72"/>
      <c r="J44033" s="72"/>
      <c r="K44033" s="72"/>
    </row>
    <row r="44034" spans="9:11">
      <c r="I44034" s="72"/>
      <c r="J44034" s="72"/>
      <c r="K44034" s="72"/>
    </row>
    <row r="44035" spans="9:11">
      <c r="I44035" s="72"/>
      <c r="J44035" s="72"/>
      <c r="K44035" s="72"/>
    </row>
    <row r="44036" spans="9:11">
      <c r="I44036" s="72"/>
      <c r="J44036" s="72"/>
      <c r="K44036" s="72"/>
    </row>
    <row r="44037" spans="9:11">
      <c r="I44037" s="72"/>
      <c r="J44037" s="72"/>
      <c r="K44037" s="72"/>
    </row>
    <row r="44038" spans="9:11">
      <c r="I44038" s="72"/>
      <c r="J44038" s="72"/>
      <c r="K44038" s="72"/>
    </row>
    <row r="44039" spans="9:11">
      <c r="I44039" s="72"/>
      <c r="J44039" s="72"/>
      <c r="K44039" s="72"/>
    </row>
    <row r="44040" spans="9:11">
      <c r="I44040" s="72"/>
      <c r="J44040" s="72"/>
      <c r="K44040" s="72"/>
    </row>
    <row r="44041" spans="9:11">
      <c r="I44041" s="72"/>
      <c r="J44041" s="72"/>
      <c r="K44041" s="72"/>
    </row>
    <row r="44042" spans="9:11">
      <c r="I44042" s="72"/>
      <c r="J44042" s="72"/>
      <c r="K44042" s="72"/>
    </row>
    <row r="44043" spans="9:11">
      <c r="I44043" s="72"/>
      <c r="J44043" s="72"/>
      <c r="K44043" s="72"/>
    </row>
    <row r="44044" spans="9:11">
      <c r="I44044" s="72"/>
      <c r="J44044" s="72"/>
      <c r="K44044" s="72"/>
    </row>
    <row r="44045" spans="9:11">
      <c r="I44045" s="72"/>
      <c r="J44045" s="72"/>
      <c r="K44045" s="72"/>
    </row>
    <row r="44046" spans="9:11">
      <c r="I44046" s="72"/>
      <c r="J44046" s="72"/>
      <c r="K44046" s="72"/>
    </row>
    <row r="44047" spans="9:11">
      <c r="I44047" s="72"/>
      <c r="J44047" s="72"/>
      <c r="K44047" s="72"/>
    </row>
    <row r="44048" spans="9:11">
      <c r="I44048" s="72"/>
      <c r="J44048" s="72"/>
      <c r="K44048" s="72"/>
    </row>
    <row r="44049" spans="9:11">
      <c r="I44049" s="72"/>
      <c r="J44049" s="72"/>
      <c r="K44049" s="72"/>
    </row>
    <row r="44050" spans="9:11">
      <c r="I44050" s="72"/>
      <c r="J44050" s="72"/>
      <c r="K44050" s="72"/>
    </row>
    <row r="44051" spans="9:11">
      <c r="I44051" s="72"/>
      <c r="J44051" s="72"/>
      <c r="K44051" s="72"/>
    </row>
    <row r="44052" spans="9:11">
      <c r="I44052" s="72"/>
      <c r="J44052" s="72"/>
      <c r="K44052" s="72"/>
    </row>
    <row r="44053" spans="9:11">
      <c r="I44053" s="72"/>
      <c r="J44053" s="72"/>
      <c r="K44053" s="72"/>
    </row>
    <row r="44054" spans="9:11">
      <c r="I44054" s="72"/>
      <c r="J44054" s="72"/>
      <c r="K44054" s="72"/>
    </row>
    <row r="44055" spans="9:11">
      <c r="I44055" s="72"/>
      <c r="J44055" s="72"/>
      <c r="K44055" s="72"/>
    </row>
    <row r="44056" spans="9:11">
      <c r="I44056" s="72"/>
      <c r="J44056" s="72"/>
      <c r="K44056" s="72"/>
    </row>
    <row r="44057" spans="9:11">
      <c r="I44057" s="72"/>
      <c r="J44057" s="72"/>
      <c r="K44057" s="72"/>
    </row>
    <row r="44058" spans="9:11">
      <c r="I44058" s="72"/>
      <c r="J44058" s="72"/>
      <c r="K44058" s="72"/>
    </row>
    <row r="44059" spans="9:11">
      <c r="I44059" s="72"/>
      <c r="J44059" s="72"/>
      <c r="K44059" s="72"/>
    </row>
    <row r="44060" spans="9:11">
      <c r="I44060" s="72"/>
      <c r="J44060" s="72"/>
      <c r="K44060" s="72"/>
    </row>
    <row r="44061" spans="9:11">
      <c r="I44061" s="72"/>
      <c r="J44061" s="72"/>
      <c r="K44061" s="72"/>
    </row>
    <row r="44062" spans="9:11">
      <c r="I44062" s="72"/>
      <c r="J44062" s="72"/>
      <c r="K44062" s="72"/>
    </row>
    <row r="44063" spans="9:11">
      <c r="I44063" s="72"/>
      <c r="J44063" s="72"/>
      <c r="K44063" s="72"/>
    </row>
    <row r="44064" spans="9:11">
      <c r="I44064" s="72"/>
      <c r="J44064" s="72"/>
      <c r="K44064" s="72"/>
    </row>
    <row r="44065" spans="9:11">
      <c r="I44065" s="72"/>
      <c r="J44065" s="72"/>
      <c r="K44065" s="72"/>
    </row>
    <row r="44066" spans="9:11">
      <c r="I44066" s="72"/>
      <c r="J44066" s="72"/>
      <c r="K44066" s="72"/>
    </row>
    <row r="44067" spans="9:11">
      <c r="I44067" s="72"/>
      <c r="J44067" s="72"/>
      <c r="K44067" s="72"/>
    </row>
    <row r="44068" spans="9:11">
      <c r="I44068" s="72"/>
      <c r="J44068" s="72"/>
      <c r="K44068" s="72"/>
    </row>
    <row r="44069" spans="9:11">
      <c r="I44069" s="72"/>
      <c r="J44069" s="72"/>
      <c r="K44069" s="72"/>
    </row>
    <row r="44070" spans="9:11">
      <c r="I44070" s="72"/>
      <c r="J44070" s="72"/>
      <c r="K44070" s="72"/>
    </row>
    <row r="44071" spans="9:11">
      <c r="I44071" s="72"/>
      <c r="J44071" s="72"/>
      <c r="K44071" s="72"/>
    </row>
    <row r="44072" spans="9:11">
      <c r="I44072" s="72"/>
      <c r="J44072" s="72"/>
      <c r="K44072" s="72"/>
    </row>
    <row r="44073" spans="9:11">
      <c r="I44073" s="72"/>
      <c r="J44073" s="72"/>
      <c r="K44073" s="72"/>
    </row>
    <row r="44074" spans="9:11">
      <c r="I44074" s="72"/>
      <c r="J44074" s="72"/>
      <c r="K44074" s="72"/>
    </row>
    <row r="44075" spans="9:11">
      <c r="I44075" s="72"/>
      <c r="J44075" s="72"/>
      <c r="K44075" s="72"/>
    </row>
    <row r="44076" spans="9:11">
      <c r="I44076" s="72"/>
      <c r="J44076" s="72"/>
      <c r="K44076" s="72"/>
    </row>
    <row r="44077" spans="9:11">
      <c r="I44077" s="72"/>
      <c r="J44077" s="72"/>
      <c r="K44077" s="72"/>
    </row>
    <row r="44078" spans="9:11">
      <c r="I44078" s="72"/>
      <c r="J44078" s="72"/>
      <c r="K44078" s="72"/>
    </row>
    <row r="44079" spans="9:11">
      <c r="I44079" s="72"/>
      <c r="J44079" s="72"/>
      <c r="K44079" s="72"/>
    </row>
    <row r="44080" spans="9:11">
      <c r="I44080" s="72"/>
      <c r="J44080" s="72"/>
      <c r="K44080" s="72"/>
    </row>
    <row r="44081" spans="9:11">
      <c r="I44081" s="72"/>
      <c r="J44081" s="72"/>
      <c r="K44081" s="72"/>
    </row>
    <row r="44082" spans="9:11">
      <c r="I44082" s="72"/>
      <c r="J44082" s="72"/>
      <c r="K44082" s="72"/>
    </row>
    <row r="44083" spans="9:11">
      <c r="I44083" s="72"/>
      <c r="J44083" s="72"/>
      <c r="K44083" s="72"/>
    </row>
    <row r="44084" spans="9:11">
      <c r="I44084" s="72"/>
      <c r="J44084" s="72"/>
      <c r="K44084" s="72"/>
    </row>
    <row r="44085" spans="9:11">
      <c r="I44085" s="72"/>
      <c r="J44085" s="72"/>
      <c r="K44085" s="72"/>
    </row>
    <row r="44086" spans="9:11">
      <c r="I44086" s="72"/>
      <c r="J44086" s="72"/>
      <c r="K44086" s="72"/>
    </row>
    <row r="44087" spans="9:11">
      <c r="I44087" s="72"/>
      <c r="J44087" s="72"/>
      <c r="K44087" s="72"/>
    </row>
    <row r="44088" spans="9:11">
      <c r="I44088" s="72"/>
      <c r="J44088" s="72"/>
      <c r="K44088" s="72"/>
    </row>
    <row r="44089" spans="9:11">
      <c r="I44089" s="72"/>
      <c r="J44089" s="72"/>
      <c r="K44089" s="72"/>
    </row>
    <row r="44090" spans="9:11">
      <c r="I44090" s="72"/>
      <c r="J44090" s="72"/>
      <c r="K44090" s="72"/>
    </row>
    <row r="44091" spans="9:11">
      <c r="I44091" s="72"/>
      <c r="J44091" s="72"/>
      <c r="K44091" s="72"/>
    </row>
    <row r="44092" spans="9:11">
      <c r="I44092" s="72"/>
      <c r="J44092" s="72"/>
      <c r="K44092" s="72"/>
    </row>
    <row r="44093" spans="9:11">
      <c r="I44093" s="72"/>
      <c r="J44093" s="72"/>
      <c r="K44093" s="72"/>
    </row>
    <row r="44094" spans="9:11">
      <c r="I44094" s="72"/>
      <c r="J44094" s="72"/>
      <c r="K44094" s="72"/>
    </row>
    <row r="44095" spans="9:11">
      <c r="I44095" s="72"/>
      <c r="J44095" s="72"/>
      <c r="K44095" s="72"/>
    </row>
    <row r="44096" spans="9:11">
      <c r="I44096" s="72"/>
      <c r="J44096" s="72"/>
      <c r="K44096" s="72"/>
    </row>
    <row r="44097" spans="9:11">
      <c r="I44097" s="72"/>
      <c r="J44097" s="72"/>
      <c r="K44097" s="72"/>
    </row>
    <row r="44098" spans="9:11">
      <c r="I44098" s="72"/>
      <c r="J44098" s="72"/>
      <c r="K44098" s="72"/>
    </row>
    <row r="44099" spans="9:11">
      <c r="I44099" s="72"/>
      <c r="J44099" s="72"/>
      <c r="K44099" s="72"/>
    </row>
    <row r="44100" spans="9:11">
      <c r="I44100" s="72"/>
      <c r="J44100" s="72"/>
      <c r="K44100" s="72"/>
    </row>
    <row r="44101" spans="9:11">
      <c r="I44101" s="72"/>
      <c r="J44101" s="72"/>
      <c r="K44101" s="72"/>
    </row>
    <row r="44102" spans="9:11">
      <c r="I44102" s="72"/>
      <c r="J44102" s="72"/>
      <c r="K44102" s="72"/>
    </row>
    <row r="44103" spans="9:11">
      <c r="I44103" s="72"/>
      <c r="J44103" s="72"/>
      <c r="K44103" s="72"/>
    </row>
    <row r="44104" spans="9:11">
      <c r="I44104" s="72"/>
      <c r="J44104" s="72"/>
      <c r="K44104" s="72"/>
    </row>
    <row r="44105" spans="9:11">
      <c r="I44105" s="72"/>
      <c r="J44105" s="72"/>
      <c r="K44105" s="72"/>
    </row>
    <row r="44106" spans="9:11">
      <c r="I44106" s="72"/>
      <c r="J44106" s="72"/>
      <c r="K44106" s="72"/>
    </row>
    <row r="44107" spans="9:11">
      <c r="I44107" s="72"/>
      <c r="J44107" s="72"/>
      <c r="K44107" s="72"/>
    </row>
    <row r="44108" spans="9:11">
      <c r="I44108" s="72"/>
      <c r="J44108" s="72"/>
      <c r="K44108" s="72"/>
    </row>
    <row r="44109" spans="9:11">
      <c r="I44109" s="72"/>
      <c r="J44109" s="72"/>
      <c r="K44109" s="72"/>
    </row>
    <row r="44110" spans="9:11">
      <c r="I44110" s="72"/>
      <c r="J44110" s="72"/>
      <c r="K44110" s="72"/>
    </row>
    <row r="44111" spans="9:11">
      <c r="I44111" s="72"/>
      <c r="J44111" s="72"/>
      <c r="K44111" s="72"/>
    </row>
    <row r="44112" spans="9:11">
      <c r="I44112" s="72"/>
      <c r="J44112" s="72"/>
      <c r="K44112" s="72"/>
    </row>
    <row r="44113" spans="9:11">
      <c r="I44113" s="72"/>
      <c r="J44113" s="72"/>
      <c r="K44113" s="72"/>
    </row>
    <row r="44114" spans="9:11">
      <c r="I44114" s="72"/>
      <c r="J44114" s="72"/>
      <c r="K44114" s="72"/>
    </row>
    <row r="44115" spans="9:11">
      <c r="I44115" s="72"/>
      <c r="J44115" s="72"/>
      <c r="K44115" s="72"/>
    </row>
    <row r="44116" spans="9:11">
      <c r="I44116" s="72"/>
      <c r="J44116" s="72"/>
      <c r="K44116" s="72"/>
    </row>
    <row r="44117" spans="9:11">
      <c r="I44117" s="72"/>
      <c r="J44117" s="72"/>
      <c r="K44117" s="72"/>
    </row>
    <row r="44118" spans="9:11">
      <c r="I44118" s="72"/>
      <c r="J44118" s="72"/>
      <c r="K44118" s="72"/>
    </row>
    <row r="44119" spans="9:11">
      <c r="I44119" s="72"/>
      <c r="J44119" s="72"/>
      <c r="K44119" s="72"/>
    </row>
    <row r="44120" spans="9:11">
      <c r="I44120" s="72"/>
      <c r="J44120" s="72"/>
      <c r="K44120" s="72"/>
    </row>
    <row r="44121" spans="9:11">
      <c r="I44121" s="72"/>
      <c r="J44121" s="72"/>
      <c r="K44121" s="72"/>
    </row>
    <row r="44122" spans="9:11">
      <c r="I44122" s="72"/>
      <c r="J44122" s="72"/>
      <c r="K44122" s="72"/>
    </row>
    <row r="44123" spans="9:11">
      <c r="I44123" s="72"/>
      <c r="J44123" s="72"/>
      <c r="K44123" s="72"/>
    </row>
    <row r="44124" spans="9:11">
      <c r="I44124" s="72"/>
      <c r="J44124" s="72"/>
      <c r="K44124" s="72"/>
    </row>
    <row r="44125" spans="9:11">
      <c r="I44125" s="72"/>
      <c r="J44125" s="72"/>
      <c r="K44125" s="72"/>
    </row>
    <row r="44126" spans="9:11">
      <c r="I44126" s="72"/>
      <c r="J44126" s="72"/>
      <c r="K44126" s="72"/>
    </row>
    <row r="44127" spans="9:11">
      <c r="I44127" s="72"/>
      <c r="J44127" s="72"/>
      <c r="K44127" s="72"/>
    </row>
    <row r="44128" spans="9:11">
      <c r="I44128" s="72"/>
      <c r="J44128" s="72"/>
      <c r="K44128" s="72"/>
    </row>
    <row r="44129" spans="9:11">
      <c r="I44129" s="72"/>
      <c r="J44129" s="72"/>
      <c r="K44129" s="72"/>
    </row>
    <row r="44130" spans="9:11">
      <c r="I44130" s="72"/>
      <c r="J44130" s="72"/>
      <c r="K44130" s="72"/>
    </row>
    <row r="44131" spans="9:11">
      <c r="I44131" s="72"/>
      <c r="J44131" s="72"/>
      <c r="K44131" s="72"/>
    </row>
    <row r="44132" spans="9:11">
      <c r="I44132" s="72"/>
      <c r="J44132" s="72"/>
      <c r="K44132" s="72"/>
    </row>
    <row r="44133" spans="9:11">
      <c r="I44133" s="72"/>
      <c r="J44133" s="72"/>
      <c r="K44133" s="72"/>
    </row>
    <row r="44134" spans="9:11">
      <c r="I44134" s="72"/>
      <c r="J44134" s="72"/>
      <c r="K44134" s="72"/>
    </row>
    <row r="44135" spans="9:11">
      <c r="I44135" s="72"/>
      <c r="J44135" s="72"/>
      <c r="K44135" s="72"/>
    </row>
    <row r="44136" spans="9:11">
      <c r="I44136" s="72"/>
      <c r="J44136" s="72"/>
      <c r="K44136" s="72"/>
    </row>
    <row r="44137" spans="9:11">
      <c r="I44137" s="72"/>
      <c r="J44137" s="72"/>
      <c r="K44137" s="72"/>
    </row>
    <row r="44138" spans="9:11">
      <c r="I44138" s="72"/>
      <c r="J44138" s="72"/>
      <c r="K44138" s="72"/>
    </row>
    <row r="44139" spans="9:11">
      <c r="I44139" s="72"/>
      <c r="J44139" s="72"/>
      <c r="K44139" s="72"/>
    </row>
    <row r="44140" spans="9:11">
      <c r="I44140" s="72"/>
      <c r="J44140" s="72"/>
      <c r="K44140" s="72"/>
    </row>
    <row r="44141" spans="9:11">
      <c r="I44141" s="72"/>
      <c r="J44141" s="72"/>
      <c r="K44141" s="72"/>
    </row>
    <row r="44142" spans="9:11">
      <c r="I44142" s="72"/>
      <c r="J44142" s="72"/>
      <c r="K44142" s="72"/>
    </row>
    <row r="44143" spans="9:11">
      <c r="I44143" s="72"/>
      <c r="J44143" s="72"/>
      <c r="K44143" s="72"/>
    </row>
    <row r="44144" spans="9:11">
      <c r="I44144" s="72"/>
      <c r="J44144" s="72"/>
      <c r="K44144" s="72"/>
    </row>
    <row r="44145" spans="9:11">
      <c r="I44145" s="72"/>
      <c r="J44145" s="72"/>
      <c r="K44145" s="72"/>
    </row>
    <row r="44146" spans="9:11">
      <c r="I44146" s="72"/>
      <c r="J44146" s="72"/>
      <c r="K44146" s="72"/>
    </row>
    <row r="44147" spans="9:11">
      <c r="I44147" s="72"/>
      <c r="J44147" s="72"/>
      <c r="K44147" s="72"/>
    </row>
    <row r="44148" spans="9:11">
      <c r="I44148" s="72"/>
      <c r="J44148" s="72"/>
      <c r="K44148" s="72"/>
    </row>
    <row r="44149" spans="9:11">
      <c r="I44149" s="72"/>
      <c r="J44149" s="72"/>
      <c r="K44149" s="72"/>
    </row>
    <row r="44150" spans="9:11">
      <c r="I44150" s="72"/>
      <c r="J44150" s="72"/>
      <c r="K44150" s="72"/>
    </row>
    <row r="44151" spans="9:11">
      <c r="I44151" s="72"/>
      <c r="J44151" s="72"/>
      <c r="K44151" s="72"/>
    </row>
    <row r="44152" spans="9:11">
      <c r="I44152" s="72"/>
      <c r="J44152" s="72"/>
      <c r="K44152" s="72"/>
    </row>
    <row r="44153" spans="9:11">
      <c r="I44153" s="72"/>
      <c r="J44153" s="72"/>
      <c r="K44153" s="72"/>
    </row>
    <row r="44154" spans="9:11">
      <c r="I44154" s="72"/>
      <c r="J44154" s="72"/>
      <c r="K44154" s="72"/>
    </row>
    <row r="44155" spans="9:11">
      <c r="I44155" s="72"/>
      <c r="J44155" s="72"/>
      <c r="K44155" s="72"/>
    </row>
    <row r="44156" spans="9:11">
      <c r="I44156" s="72"/>
      <c r="J44156" s="72"/>
      <c r="K44156" s="72"/>
    </row>
    <row r="44157" spans="9:11">
      <c r="I44157" s="72"/>
      <c r="J44157" s="72"/>
      <c r="K44157" s="72"/>
    </row>
    <row r="44158" spans="9:11">
      <c r="I44158" s="72"/>
      <c r="J44158" s="72"/>
      <c r="K44158" s="72"/>
    </row>
    <row r="44159" spans="9:11">
      <c r="I44159" s="72"/>
      <c r="J44159" s="72"/>
      <c r="K44159" s="72"/>
    </row>
    <row r="44160" spans="9:11">
      <c r="I44160" s="72"/>
      <c r="J44160" s="72"/>
      <c r="K44160" s="72"/>
    </row>
    <row r="44161" spans="9:11">
      <c r="I44161" s="72"/>
      <c r="J44161" s="72"/>
      <c r="K44161" s="72"/>
    </row>
    <row r="44162" spans="9:11">
      <c r="I44162" s="72"/>
      <c r="J44162" s="72"/>
      <c r="K44162" s="72"/>
    </row>
    <row r="44163" spans="9:11">
      <c r="I44163" s="72"/>
      <c r="J44163" s="72"/>
      <c r="K44163" s="72"/>
    </row>
    <row r="44164" spans="9:11">
      <c r="I44164" s="72"/>
      <c r="J44164" s="72"/>
      <c r="K44164" s="72"/>
    </row>
    <row r="44165" spans="9:11">
      <c r="I44165" s="72"/>
      <c r="J44165" s="72"/>
      <c r="K44165" s="72"/>
    </row>
    <row r="44166" spans="9:11">
      <c r="I44166" s="72"/>
      <c r="J44166" s="72"/>
      <c r="K44166" s="72"/>
    </row>
    <row r="44167" spans="9:11">
      <c r="I44167" s="72"/>
      <c r="J44167" s="72"/>
      <c r="K44167" s="72"/>
    </row>
    <row r="44168" spans="9:11">
      <c r="I44168" s="72"/>
      <c r="J44168" s="72"/>
      <c r="K44168" s="72"/>
    </row>
    <row r="44169" spans="9:11">
      <c r="I44169" s="72"/>
      <c r="J44169" s="72"/>
      <c r="K44169" s="72"/>
    </row>
    <row r="44170" spans="9:11">
      <c r="I44170" s="72"/>
      <c r="J44170" s="72"/>
      <c r="K44170" s="72"/>
    </row>
    <row r="44171" spans="9:11">
      <c r="I44171" s="72"/>
      <c r="J44171" s="72"/>
      <c r="K44171" s="72"/>
    </row>
    <row r="44172" spans="9:11">
      <c r="I44172" s="72"/>
      <c r="J44172" s="72"/>
      <c r="K44172" s="72"/>
    </row>
    <row r="44173" spans="9:11">
      <c r="I44173" s="72"/>
      <c r="J44173" s="72"/>
      <c r="K44173" s="72"/>
    </row>
    <row r="44174" spans="9:11">
      <c r="I44174" s="72"/>
      <c r="J44174" s="72"/>
      <c r="K44174" s="72"/>
    </row>
    <row r="44175" spans="9:11">
      <c r="I44175" s="72"/>
      <c r="J44175" s="72"/>
      <c r="K44175" s="72"/>
    </row>
    <row r="44176" spans="9:11">
      <c r="I44176" s="72"/>
      <c r="J44176" s="72"/>
      <c r="K44176" s="72"/>
    </row>
    <row r="44177" spans="9:11">
      <c r="I44177" s="72"/>
      <c r="J44177" s="72"/>
      <c r="K44177" s="72"/>
    </row>
    <row r="44178" spans="9:11">
      <c r="I44178" s="72"/>
      <c r="J44178" s="72"/>
      <c r="K44178" s="72"/>
    </row>
    <row r="44179" spans="9:11">
      <c r="I44179" s="72"/>
      <c r="J44179" s="72"/>
      <c r="K44179" s="72"/>
    </row>
    <row r="44180" spans="9:11">
      <c r="I44180" s="72"/>
      <c r="J44180" s="72"/>
      <c r="K44180" s="72"/>
    </row>
    <row r="44181" spans="9:11">
      <c r="I44181" s="72"/>
      <c r="J44181" s="72"/>
      <c r="K44181" s="72"/>
    </row>
    <row r="44182" spans="9:11">
      <c r="I44182" s="72"/>
      <c r="J44182" s="72"/>
      <c r="K44182" s="72"/>
    </row>
    <row r="44183" spans="9:11">
      <c r="I44183" s="72"/>
      <c r="J44183" s="72"/>
      <c r="K44183" s="72"/>
    </row>
    <row r="44184" spans="9:11">
      <c r="I44184" s="72"/>
      <c r="J44184" s="72"/>
      <c r="K44184" s="72"/>
    </row>
    <row r="44185" spans="9:11">
      <c r="I44185" s="72"/>
      <c r="J44185" s="72"/>
      <c r="K44185" s="72"/>
    </row>
    <row r="44186" spans="9:11">
      <c r="I44186" s="72"/>
      <c r="J44186" s="72"/>
      <c r="K44186" s="72"/>
    </row>
    <row r="44187" spans="9:11">
      <c r="I44187" s="72"/>
      <c r="J44187" s="72"/>
      <c r="K44187" s="72"/>
    </row>
    <row r="44188" spans="9:11">
      <c r="I44188" s="72"/>
      <c r="J44188" s="72"/>
      <c r="K44188" s="72"/>
    </row>
    <row r="44189" spans="9:11">
      <c r="I44189" s="72"/>
      <c r="J44189" s="72"/>
      <c r="K44189" s="72"/>
    </row>
    <row r="44190" spans="9:11">
      <c r="I44190" s="72"/>
      <c r="J44190" s="72"/>
      <c r="K44190" s="72"/>
    </row>
    <row r="44191" spans="9:11">
      <c r="I44191" s="72"/>
      <c r="J44191" s="72"/>
      <c r="K44191" s="72"/>
    </row>
    <row r="44192" spans="9:11">
      <c r="I44192" s="72"/>
      <c r="J44192" s="72"/>
      <c r="K44192" s="72"/>
    </row>
    <row r="44193" spans="9:11">
      <c r="I44193" s="72"/>
      <c r="J44193" s="72"/>
      <c r="K44193" s="72"/>
    </row>
    <row r="44194" spans="9:11">
      <c r="I44194" s="72"/>
      <c r="J44194" s="72"/>
      <c r="K44194" s="72"/>
    </row>
    <row r="44195" spans="9:11">
      <c r="I44195" s="72"/>
      <c r="J44195" s="72"/>
      <c r="K44195" s="72"/>
    </row>
    <row r="44196" spans="9:11">
      <c r="I44196" s="72"/>
      <c r="J44196" s="72"/>
      <c r="K44196" s="72"/>
    </row>
    <row r="44197" spans="9:11">
      <c r="I44197" s="72"/>
      <c r="J44197" s="72"/>
      <c r="K44197" s="72"/>
    </row>
    <row r="44198" spans="9:11">
      <c r="I44198" s="72"/>
      <c r="J44198" s="72"/>
      <c r="K44198" s="72"/>
    </row>
    <row r="44199" spans="9:11">
      <c r="I44199" s="72"/>
      <c r="J44199" s="72"/>
      <c r="K44199" s="72"/>
    </row>
    <row r="44200" spans="9:11">
      <c r="I44200" s="72"/>
      <c r="J44200" s="72"/>
      <c r="K44200" s="72"/>
    </row>
    <row r="44201" spans="9:11">
      <c r="I44201" s="72"/>
      <c r="J44201" s="72"/>
      <c r="K44201" s="72"/>
    </row>
    <row r="44202" spans="9:11">
      <c r="I44202" s="72"/>
      <c r="J44202" s="72"/>
      <c r="K44202" s="72"/>
    </row>
    <row r="44203" spans="9:11">
      <c r="I44203" s="72"/>
      <c r="J44203" s="72"/>
      <c r="K44203" s="72"/>
    </row>
    <row r="44204" spans="9:11">
      <c r="I44204" s="72"/>
      <c r="J44204" s="72"/>
      <c r="K44204" s="72"/>
    </row>
    <row r="44205" spans="9:11">
      <c r="I44205" s="72"/>
      <c r="J44205" s="72"/>
      <c r="K44205" s="72"/>
    </row>
    <row r="44206" spans="9:11">
      <c r="I44206" s="72"/>
      <c r="J44206" s="72"/>
      <c r="K44206" s="72"/>
    </row>
    <row r="44207" spans="9:11">
      <c r="I44207" s="72"/>
      <c r="J44207" s="72"/>
      <c r="K44207" s="72"/>
    </row>
    <row r="44208" spans="9:11">
      <c r="I44208" s="72"/>
      <c r="J44208" s="72"/>
      <c r="K44208" s="72"/>
    </row>
    <row r="44209" spans="9:11">
      <c r="I44209" s="72"/>
      <c r="J44209" s="72"/>
      <c r="K44209" s="72"/>
    </row>
    <row r="44210" spans="9:11">
      <c r="I44210" s="72"/>
      <c r="J44210" s="72"/>
      <c r="K44210" s="72"/>
    </row>
    <row r="44211" spans="9:11">
      <c r="I44211" s="72"/>
      <c r="J44211" s="72"/>
      <c r="K44211" s="72"/>
    </row>
    <row r="44212" spans="9:11">
      <c r="I44212" s="72"/>
      <c r="J44212" s="72"/>
      <c r="K44212" s="72"/>
    </row>
    <row r="44213" spans="9:11">
      <c r="I44213" s="72"/>
      <c r="J44213" s="72"/>
      <c r="K44213" s="72"/>
    </row>
    <row r="44214" spans="9:11">
      <c r="I44214" s="72"/>
      <c r="J44214" s="72"/>
      <c r="K44214" s="72"/>
    </row>
    <row r="44215" spans="9:11">
      <c r="I44215" s="72"/>
      <c r="J44215" s="72"/>
      <c r="K44215" s="72"/>
    </row>
    <row r="44216" spans="9:11">
      <c r="I44216" s="72"/>
      <c r="J44216" s="72"/>
      <c r="K44216" s="72"/>
    </row>
    <row r="44217" spans="9:11">
      <c r="I44217" s="72"/>
      <c r="J44217" s="72"/>
      <c r="K44217" s="72"/>
    </row>
    <row r="44218" spans="9:11">
      <c r="I44218" s="72"/>
      <c r="J44218" s="72"/>
      <c r="K44218" s="72"/>
    </row>
    <row r="44219" spans="9:11">
      <c r="I44219" s="72"/>
      <c r="J44219" s="72"/>
      <c r="K44219" s="72"/>
    </row>
    <row r="44220" spans="9:11">
      <c r="I44220" s="72"/>
      <c r="J44220" s="72"/>
      <c r="K44220" s="72"/>
    </row>
    <row r="44221" spans="9:11">
      <c r="I44221" s="72"/>
      <c r="J44221" s="72"/>
      <c r="K44221" s="72"/>
    </row>
    <row r="44222" spans="9:11">
      <c r="I44222" s="72"/>
      <c r="J44222" s="72"/>
      <c r="K44222" s="72"/>
    </row>
    <row r="44223" spans="9:11">
      <c r="I44223" s="72"/>
      <c r="J44223" s="72"/>
      <c r="K44223" s="72"/>
    </row>
    <row r="44224" spans="9:11">
      <c r="I44224" s="72"/>
      <c r="J44224" s="72"/>
      <c r="K44224" s="72"/>
    </row>
    <row r="44225" spans="9:11">
      <c r="I44225" s="72"/>
      <c r="J44225" s="72"/>
      <c r="K44225" s="72"/>
    </row>
    <row r="44226" spans="9:11">
      <c r="I44226" s="72"/>
      <c r="J44226" s="72"/>
      <c r="K44226" s="72"/>
    </row>
    <row r="44227" spans="9:11">
      <c r="I44227" s="72"/>
      <c r="J44227" s="72"/>
      <c r="K44227" s="72"/>
    </row>
    <row r="44228" spans="9:11">
      <c r="I44228" s="72"/>
      <c r="J44228" s="72"/>
      <c r="K44228" s="72"/>
    </row>
    <row r="44229" spans="9:11">
      <c r="I44229" s="72"/>
      <c r="J44229" s="72"/>
      <c r="K44229" s="72"/>
    </row>
    <row r="44230" spans="9:11">
      <c r="I44230" s="72"/>
      <c r="J44230" s="72"/>
      <c r="K44230" s="72"/>
    </row>
    <row r="44231" spans="9:11">
      <c r="I44231" s="72"/>
      <c r="J44231" s="72"/>
      <c r="K44231" s="72"/>
    </row>
    <row r="44232" spans="9:11">
      <c r="I44232" s="72"/>
      <c r="J44232" s="72"/>
      <c r="K44232" s="72"/>
    </row>
    <row r="44233" spans="9:11">
      <c r="I44233" s="72"/>
      <c r="J44233" s="72"/>
      <c r="K44233" s="72"/>
    </row>
    <row r="44234" spans="9:11">
      <c r="I44234" s="72"/>
      <c r="J44234" s="72"/>
      <c r="K44234" s="72"/>
    </row>
    <row r="44235" spans="9:11">
      <c r="I44235" s="72"/>
      <c r="J44235" s="72"/>
      <c r="K44235" s="72"/>
    </row>
    <row r="44236" spans="9:11">
      <c r="I44236" s="72"/>
      <c r="J44236" s="72"/>
      <c r="K44236" s="72"/>
    </row>
    <row r="44237" spans="9:11">
      <c r="I44237" s="72"/>
      <c r="J44237" s="72"/>
      <c r="K44237" s="72"/>
    </row>
    <row r="44238" spans="9:11">
      <c r="I44238" s="72"/>
      <c r="J44238" s="72"/>
      <c r="K44238" s="72"/>
    </row>
    <row r="44239" spans="9:11">
      <c r="I44239" s="72"/>
      <c r="J44239" s="72"/>
      <c r="K44239" s="72"/>
    </row>
    <row r="44240" spans="9:11">
      <c r="I44240" s="72"/>
      <c r="J44240" s="72"/>
      <c r="K44240" s="72"/>
    </row>
    <row r="44241" spans="9:11">
      <c r="I44241" s="72"/>
      <c r="J44241" s="72"/>
      <c r="K44241" s="72"/>
    </row>
    <row r="44242" spans="9:11">
      <c r="I44242" s="72"/>
      <c r="J44242" s="72"/>
      <c r="K44242" s="72"/>
    </row>
    <row r="44243" spans="9:11">
      <c r="I44243" s="72"/>
      <c r="J44243" s="72"/>
      <c r="K44243" s="72"/>
    </row>
    <row r="44244" spans="9:11">
      <c r="I44244" s="72"/>
      <c r="J44244" s="72"/>
      <c r="K44244" s="72"/>
    </row>
    <row r="44245" spans="9:11">
      <c r="I44245" s="72"/>
      <c r="J44245" s="72"/>
      <c r="K44245" s="72"/>
    </row>
    <row r="44246" spans="9:11">
      <c r="I44246" s="72"/>
      <c r="J44246" s="72"/>
      <c r="K44246" s="72"/>
    </row>
    <row r="44247" spans="9:11">
      <c r="I44247" s="72"/>
      <c r="J44247" s="72"/>
      <c r="K44247" s="72"/>
    </row>
    <row r="44248" spans="9:11">
      <c r="I44248" s="72"/>
      <c r="J44248" s="72"/>
      <c r="K44248" s="72"/>
    </row>
    <row r="44249" spans="9:11">
      <c r="I44249" s="72"/>
      <c r="J44249" s="72"/>
      <c r="K44249" s="72"/>
    </row>
    <row r="44250" spans="9:11">
      <c r="I44250" s="72"/>
      <c r="J44250" s="72"/>
      <c r="K44250" s="72"/>
    </row>
    <row r="44251" spans="9:11">
      <c r="I44251" s="72"/>
      <c r="J44251" s="72"/>
      <c r="K44251" s="72"/>
    </row>
    <row r="44252" spans="9:11">
      <c r="I44252" s="72"/>
      <c r="J44252" s="72"/>
      <c r="K44252" s="72"/>
    </row>
    <row r="44253" spans="9:11">
      <c r="I44253" s="72"/>
      <c r="J44253" s="72"/>
      <c r="K44253" s="72"/>
    </row>
    <row r="44254" spans="9:11">
      <c r="I44254" s="72"/>
      <c r="J44254" s="72"/>
      <c r="K44254" s="72"/>
    </row>
    <row r="44255" spans="9:11">
      <c r="I44255" s="72"/>
      <c r="J44255" s="72"/>
      <c r="K44255" s="72"/>
    </row>
    <row r="44256" spans="9:11">
      <c r="I44256" s="72"/>
      <c r="J44256" s="72"/>
      <c r="K44256" s="72"/>
    </row>
    <row r="44257" spans="9:11">
      <c r="I44257" s="72"/>
      <c r="J44257" s="72"/>
      <c r="K44257" s="72"/>
    </row>
    <row r="44258" spans="9:11">
      <c r="I44258" s="72"/>
      <c r="J44258" s="72"/>
      <c r="K44258" s="72"/>
    </row>
    <row r="44259" spans="9:11">
      <c r="I44259" s="72"/>
      <c r="J44259" s="72"/>
      <c r="K44259" s="72"/>
    </row>
    <row r="44260" spans="9:11">
      <c r="I44260" s="72"/>
      <c r="J44260" s="72"/>
      <c r="K44260" s="72"/>
    </row>
    <row r="44261" spans="9:11">
      <c r="I44261" s="72"/>
      <c r="J44261" s="72"/>
      <c r="K44261" s="72"/>
    </row>
    <row r="44262" spans="9:11">
      <c r="I44262" s="72"/>
      <c r="J44262" s="72"/>
      <c r="K44262" s="72"/>
    </row>
    <row r="44263" spans="9:11">
      <c r="I44263" s="72"/>
      <c r="J44263" s="72"/>
      <c r="K44263" s="72"/>
    </row>
    <row r="44264" spans="9:11">
      <c r="I44264" s="72"/>
      <c r="J44264" s="72"/>
      <c r="K44264" s="72"/>
    </row>
    <row r="44265" spans="9:11">
      <c r="I44265" s="72"/>
      <c r="J44265" s="72"/>
      <c r="K44265" s="72"/>
    </row>
    <row r="44266" spans="9:11">
      <c r="I44266" s="72"/>
      <c r="J44266" s="72"/>
      <c r="K44266" s="72"/>
    </row>
    <row r="44267" spans="9:11">
      <c r="I44267" s="72"/>
      <c r="J44267" s="72"/>
      <c r="K44267" s="72"/>
    </row>
    <row r="44268" spans="9:11">
      <c r="I44268" s="72"/>
      <c r="J44268" s="72"/>
      <c r="K44268" s="72"/>
    </row>
    <row r="44269" spans="9:11">
      <c r="I44269" s="72"/>
      <c r="J44269" s="72"/>
      <c r="K44269" s="72"/>
    </row>
    <row r="44270" spans="9:11">
      <c r="I44270" s="72"/>
      <c r="J44270" s="72"/>
      <c r="K44270" s="72"/>
    </row>
    <row r="44271" spans="9:11">
      <c r="I44271" s="72"/>
      <c r="J44271" s="72"/>
      <c r="K44271" s="72"/>
    </row>
    <row r="44272" spans="9:11">
      <c r="I44272" s="72"/>
      <c r="J44272" s="72"/>
      <c r="K44272" s="72"/>
    </row>
    <row r="44273" spans="9:11">
      <c r="I44273" s="72"/>
      <c r="J44273" s="72"/>
      <c r="K44273" s="72"/>
    </row>
    <row r="44274" spans="9:11">
      <c r="I44274" s="72"/>
      <c r="J44274" s="72"/>
      <c r="K44274" s="72"/>
    </row>
    <row r="44275" spans="9:11">
      <c r="I44275" s="72"/>
      <c r="J44275" s="72"/>
      <c r="K44275" s="72"/>
    </row>
    <row r="44276" spans="9:11">
      <c r="I44276" s="72"/>
      <c r="J44276" s="72"/>
      <c r="K44276" s="72"/>
    </row>
    <row r="44277" spans="9:11">
      <c r="I44277" s="72"/>
      <c r="J44277" s="72"/>
      <c r="K44277" s="72"/>
    </row>
    <row r="44278" spans="9:11">
      <c r="I44278" s="72"/>
      <c r="J44278" s="72"/>
      <c r="K44278" s="72"/>
    </row>
    <row r="44279" spans="9:11">
      <c r="I44279" s="72"/>
      <c r="J44279" s="72"/>
      <c r="K44279" s="72"/>
    </row>
    <row r="44280" spans="9:11">
      <c r="I44280" s="72"/>
      <c r="J44280" s="72"/>
      <c r="K44280" s="72"/>
    </row>
    <row r="44281" spans="9:11">
      <c r="I44281" s="72"/>
      <c r="J44281" s="72"/>
      <c r="K44281" s="72"/>
    </row>
    <row r="44282" spans="9:11">
      <c r="I44282" s="72"/>
      <c r="J44282" s="72"/>
      <c r="K44282" s="72"/>
    </row>
    <row r="44283" spans="9:11">
      <c r="I44283" s="72"/>
      <c r="J44283" s="72"/>
      <c r="K44283" s="72"/>
    </row>
    <row r="44284" spans="9:11">
      <c r="I44284" s="72"/>
      <c r="J44284" s="72"/>
      <c r="K44284" s="72"/>
    </row>
    <row r="44285" spans="9:11">
      <c r="I44285" s="72"/>
      <c r="J44285" s="72"/>
      <c r="K44285" s="72"/>
    </row>
    <row r="44286" spans="9:11">
      <c r="I44286" s="72"/>
      <c r="J44286" s="72"/>
      <c r="K44286" s="72"/>
    </row>
    <row r="44287" spans="9:11">
      <c r="I44287" s="72"/>
      <c r="J44287" s="72"/>
      <c r="K44287" s="72"/>
    </row>
    <row r="44288" spans="9:11">
      <c r="I44288" s="72"/>
      <c r="J44288" s="72"/>
      <c r="K44288" s="72"/>
    </row>
    <row r="44289" spans="9:11">
      <c r="I44289" s="72"/>
      <c r="J44289" s="72"/>
      <c r="K44289" s="72"/>
    </row>
    <row r="44290" spans="9:11">
      <c r="I44290" s="72"/>
      <c r="J44290" s="72"/>
      <c r="K44290" s="72"/>
    </row>
    <row r="44291" spans="9:11">
      <c r="I44291" s="72"/>
      <c r="J44291" s="72"/>
      <c r="K44291" s="72"/>
    </row>
    <row r="44292" spans="9:11">
      <c r="I44292" s="72"/>
      <c r="J44292" s="72"/>
      <c r="K44292" s="72"/>
    </row>
    <row r="44293" spans="9:11">
      <c r="I44293" s="72"/>
      <c r="J44293" s="72"/>
      <c r="K44293" s="72"/>
    </row>
    <row r="44294" spans="9:11">
      <c r="I44294" s="72"/>
      <c r="J44294" s="72"/>
      <c r="K44294" s="72"/>
    </row>
    <row r="44295" spans="9:11">
      <c r="I44295" s="72"/>
      <c r="J44295" s="72"/>
      <c r="K44295" s="72"/>
    </row>
    <row r="44296" spans="9:11">
      <c r="I44296" s="72"/>
      <c r="J44296" s="72"/>
      <c r="K44296" s="72"/>
    </row>
    <row r="44297" spans="9:11">
      <c r="I44297" s="72"/>
      <c r="J44297" s="72"/>
      <c r="K44297" s="72"/>
    </row>
    <row r="44298" spans="9:11">
      <c r="I44298" s="72"/>
      <c r="J44298" s="72"/>
      <c r="K44298" s="72"/>
    </row>
    <row r="44299" spans="9:11">
      <c r="I44299" s="72"/>
      <c r="J44299" s="72"/>
      <c r="K44299" s="72"/>
    </row>
    <row r="44300" spans="9:11">
      <c r="I44300" s="72"/>
      <c r="J44300" s="72"/>
      <c r="K44300" s="72"/>
    </row>
    <row r="44301" spans="9:11">
      <c r="I44301" s="72"/>
      <c r="J44301" s="72"/>
      <c r="K44301" s="72"/>
    </row>
    <row r="44302" spans="9:11">
      <c r="I44302" s="72"/>
      <c r="J44302" s="72"/>
      <c r="K44302" s="72"/>
    </row>
    <row r="44303" spans="9:11">
      <c r="I44303" s="72"/>
      <c r="J44303" s="72"/>
      <c r="K44303" s="72"/>
    </row>
    <row r="44304" spans="9:11">
      <c r="I44304" s="72"/>
      <c r="J44304" s="72"/>
      <c r="K44304" s="72"/>
    </row>
    <row r="44305" spans="9:11">
      <c r="I44305" s="72"/>
      <c r="J44305" s="72"/>
      <c r="K44305" s="72"/>
    </row>
    <row r="44306" spans="9:11">
      <c r="I44306" s="72"/>
      <c r="J44306" s="72"/>
      <c r="K44306" s="72"/>
    </row>
    <row r="44307" spans="9:11">
      <c r="I44307" s="72"/>
      <c r="J44307" s="72"/>
      <c r="K44307" s="72"/>
    </row>
    <row r="44308" spans="9:11">
      <c r="I44308" s="72"/>
      <c r="J44308" s="72"/>
      <c r="K44308" s="72"/>
    </row>
    <row r="44309" spans="9:11">
      <c r="I44309" s="72"/>
      <c r="J44309" s="72"/>
      <c r="K44309" s="72"/>
    </row>
    <row r="44310" spans="9:11">
      <c r="I44310" s="72"/>
      <c r="J44310" s="72"/>
      <c r="K44310" s="72"/>
    </row>
    <row r="44311" spans="9:11">
      <c r="I44311" s="72"/>
      <c r="J44311" s="72"/>
      <c r="K44311" s="72"/>
    </row>
    <row r="44312" spans="9:11">
      <c r="I44312" s="72"/>
      <c r="J44312" s="72"/>
      <c r="K44312" s="72"/>
    </row>
    <row r="44313" spans="9:11">
      <c r="I44313" s="72"/>
      <c r="J44313" s="72"/>
      <c r="K44313" s="72"/>
    </row>
    <row r="44314" spans="9:11">
      <c r="I44314" s="72"/>
      <c r="J44314" s="72"/>
      <c r="K44314" s="72"/>
    </row>
    <row r="44315" spans="9:11">
      <c r="I44315" s="72"/>
      <c r="J44315" s="72"/>
      <c r="K44315" s="72"/>
    </row>
    <row r="44316" spans="9:11">
      <c r="I44316" s="72"/>
      <c r="J44316" s="72"/>
      <c r="K44316" s="72"/>
    </row>
    <row r="44317" spans="9:11">
      <c r="I44317" s="72"/>
      <c r="J44317" s="72"/>
      <c r="K44317" s="72"/>
    </row>
    <row r="44318" spans="9:11">
      <c r="I44318" s="72"/>
      <c r="J44318" s="72"/>
      <c r="K44318" s="72"/>
    </row>
    <row r="44319" spans="9:11">
      <c r="I44319" s="72"/>
      <c r="J44319" s="72"/>
      <c r="K44319" s="72"/>
    </row>
    <row r="44320" spans="9:11">
      <c r="I44320" s="72"/>
      <c r="J44320" s="72"/>
      <c r="K44320" s="72"/>
    </row>
    <row r="44321" spans="9:11">
      <c r="I44321" s="72"/>
      <c r="J44321" s="72"/>
      <c r="K44321" s="72"/>
    </row>
    <row r="44322" spans="9:11">
      <c r="I44322" s="72"/>
      <c r="J44322" s="72"/>
      <c r="K44322" s="72"/>
    </row>
    <row r="44323" spans="9:11">
      <c r="I44323" s="72"/>
      <c r="J44323" s="72"/>
      <c r="K44323" s="72"/>
    </row>
    <row r="44324" spans="9:11">
      <c r="I44324" s="72"/>
      <c r="J44324" s="72"/>
      <c r="K44324" s="72"/>
    </row>
    <row r="44325" spans="9:11">
      <c r="I44325" s="72"/>
      <c r="J44325" s="72"/>
      <c r="K44325" s="72"/>
    </row>
    <row r="44326" spans="9:11">
      <c r="I44326" s="72"/>
      <c r="J44326" s="72"/>
      <c r="K44326" s="72"/>
    </row>
    <row r="44327" spans="9:11">
      <c r="I44327" s="72"/>
      <c r="J44327" s="72"/>
      <c r="K44327" s="72"/>
    </row>
    <row r="44328" spans="9:11">
      <c r="I44328" s="72"/>
      <c r="J44328" s="72"/>
      <c r="K44328" s="72"/>
    </row>
    <row r="44329" spans="9:11">
      <c r="I44329" s="72"/>
      <c r="J44329" s="72"/>
      <c r="K44329" s="72"/>
    </row>
    <row r="44330" spans="9:11">
      <c r="I44330" s="72"/>
      <c r="J44330" s="72"/>
      <c r="K44330" s="72"/>
    </row>
    <row r="44331" spans="9:11">
      <c r="I44331" s="72"/>
      <c r="J44331" s="72"/>
      <c r="K44331" s="72"/>
    </row>
    <row r="44332" spans="9:11">
      <c r="I44332" s="72"/>
      <c r="J44332" s="72"/>
      <c r="K44332" s="72"/>
    </row>
    <row r="44333" spans="9:11">
      <c r="I44333" s="72"/>
      <c r="J44333" s="72"/>
      <c r="K44333" s="72"/>
    </row>
    <row r="44334" spans="9:11">
      <c r="I44334" s="72"/>
      <c r="J44334" s="72"/>
      <c r="K44334" s="72"/>
    </row>
    <row r="44335" spans="9:11">
      <c r="I44335" s="72"/>
      <c r="J44335" s="72"/>
      <c r="K44335" s="72"/>
    </row>
    <row r="44336" spans="9:11">
      <c r="I44336" s="72"/>
      <c r="J44336" s="72"/>
      <c r="K44336" s="72"/>
    </row>
    <row r="44337" spans="9:11">
      <c r="I44337" s="72"/>
      <c r="J44337" s="72"/>
      <c r="K44337" s="72"/>
    </row>
    <row r="44338" spans="9:11">
      <c r="I44338" s="72"/>
      <c r="J44338" s="72"/>
      <c r="K44338" s="72"/>
    </row>
    <row r="44339" spans="9:11">
      <c r="I44339" s="72"/>
      <c r="J44339" s="72"/>
      <c r="K44339" s="72"/>
    </row>
    <row r="44340" spans="9:11">
      <c r="I44340" s="72"/>
      <c r="J44340" s="72"/>
      <c r="K44340" s="72"/>
    </row>
    <row r="44341" spans="9:11">
      <c r="I44341" s="72"/>
      <c r="J44341" s="72"/>
      <c r="K44341" s="72"/>
    </row>
    <row r="44342" spans="9:11">
      <c r="I44342" s="72"/>
      <c r="J44342" s="72"/>
      <c r="K44342" s="72"/>
    </row>
    <row r="44343" spans="9:11">
      <c r="I44343" s="72"/>
      <c r="J44343" s="72"/>
      <c r="K44343" s="72"/>
    </row>
    <row r="44344" spans="9:11">
      <c r="I44344" s="72"/>
      <c r="J44344" s="72"/>
      <c r="K44344" s="72"/>
    </row>
    <row r="44345" spans="9:11">
      <c r="I44345" s="72"/>
      <c r="J44345" s="72"/>
      <c r="K44345" s="72"/>
    </row>
    <row r="44346" spans="9:11">
      <c r="I44346" s="72"/>
      <c r="J44346" s="72"/>
      <c r="K44346" s="72"/>
    </row>
    <row r="44347" spans="9:11">
      <c r="I44347" s="72"/>
      <c r="J44347" s="72"/>
      <c r="K44347" s="72"/>
    </row>
    <row r="44348" spans="9:11">
      <c r="I44348" s="72"/>
      <c r="J44348" s="72"/>
      <c r="K44348" s="72"/>
    </row>
    <row r="44349" spans="9:11">
      <c r="I44349" s="72"/>
      <c r="J44349" s="72"/>
      <c r="K44349" s="72"/>
    </row>
    <row r="44350" spans="9:11">
      <c r="I44350" s="72"/>
      <c r="J44350" s="72"/>
      <c r="K44350" s="72"/>
    </row>
    <row r="44351" spans="9:11">
      <c r="I44351" s="72"/>
      <c r="J44351" s="72"/>
      <c r="K44351" s="72"/>
    </row>
    <row r="44352" spans="9:11">
      <c r="I44352" s="72"/>
      <c r="J44352" s="72"/>
      <c r="K44352" s="72"/>
    </row>
    <row r="44353" spans="9:11">
      <c r="I44353" s="72"/>
      <c r="J44353" s="72"/>
      <c r="K44353" s="72"/>
    </row>
    <row r="44354" spans="9:11">
      <c r="I44354" s="72"/>
      <c r="J44354" s="72"/>
      <c r="K44354" s="72"/>
    </row>
    <row r="44355" spans="9:11">
      <c r="I44355" s="72"/>
      <c r="J44355" s="72"/>
      <c r="K44355" s="72"/>
    </row>
    <row r="44356" spans="9:11">
      <c r="I44356" s="72"/>
      <c r="J44356" s="72"/>
      <c r="K44356" s="72"/>
    </row>
    <row r="44357" spans="9:11">
      <c r="I44357" s="72"/>
      <c r="J44357" s="72"/>
      <c r="K44357" s="72"/>
    </row>
    <row r="44358" spans="9:11">
      <c r="I44358" s="72"/>
      <c r="J44358" s="72"/>
      <c r="K44358" s="72"/>
    </row>
    <row r="44359" spans="9:11">
      <c r="I44359" s="72"/>
      <c r="J44359" s="72"/>
      <c r="K44359" s="72"/>
    </row>
    <row r="44360" spans="9:11">
      <c r="I44360" s="72"/>
      <c r="J44360" s="72"/>
      <c r="K44360" s="72"/>
    </row>
    <row r="44361" spans="9:11">
      <c r="I44361" s="72"/>
      <c r="J44361" s="72"/>
      <c r="K44361" s="72"/>
    </row>
    <row r="44362" spans="9:11">
      <c r="I44362" s="72"/>
      <c r="J44362" s="72"/>
      <c r="K44362" s="72"/>
    </row>
    <row r="44363" spans="9:11">
      <c r="I44363" s="72"/>
      <c r="J44363" s="72"/>
      <c r="K44363" s="72"/>
    </row>
    <row r="44364" spans="9:11">
      <c r="I44364" s="72"/>
      <c r="J44364" s="72"/>
      <c r="K44364" s="72"/>
    </row>
    <row r="44365" spans="9:11">
      <c r="I44365" s="72"/>
      <c r="J44365" s="72"/>
      <c r="K44365" s="72"/>
    </row>
    <row r="44366" spans="9:11">
      <c r="I44366" s="72"/>
      <c r="J44366" s="72"/>
      <c r="K44366" s="72"/>
    </row>
    <row r="44367" spans="9:11">
      <c r="I44367" s="72"/>
      <c r="J44367" s="72"/>
      <c r="K44367" s="72"/>
    </row>
    <row r="44368" spans="9:11">
      <c r="I44368" s="72"/>
      <c r="J44368" s="72"/>
      <c r="K44368" s="72"/>
    </row>
    <row r="44369" spans="9:11">
      <c r="I44369" s="72"/>
      <c r="J44369" s="72"/>
      <c r="K44369" s="72"/>
    </row>
    <row r="44370" spans="9:11">
      <c r="I44370" s="72"/>
      <c r="J44370" s="72"/>
      <c r="K44370" s="72"/>
    </row>
    <row r="44371" spans="9:11">
      <c r="I44371" s="72"/>
      <c r="J44371" s="72"/>
      <c r="K44371" s="72"/>
    </row>
    <row r="44372" spans="9:11">
      <c r="I44372" s="72"/>
      <c r="J44372" s="72"/>
      <c r="K44372" s="72"/>
    </row>
    <row r="44373" spans="9:11">
      <c r="I44373" s="72"/>
      <c r="J44373" s="72"/>
      <c r="K44373" s="72"/>
    </row>
    <row r="44374" spans="9:11">
      <c r="I44374" s="72"/>
      <c r="J44374" s="72"/>
      <c r="K44374" s="72"/>
    </row>
    <row r="44375" spans="9:11">
      <c r="I44375" s="72"/>
      <c r="J44375" s="72"/>
      <c r="K44375" s="72"/>
    </row>
    <row r="44376" spans="9:11">
      <c r="I44376" s="72"/>
      <c r="J44376" s="72"/>
      <c r="K44376" s="72"/>
    </row>
    <row r="44377" spans="9:11">
      <c r="I44377" s="72"/>
      <c r="J44377" s="72"/>
      <c r="K44377" s="72"/>
    </row>
    <row r="44378" spans="9:11">
      <c r="I44378" s="72"/>
      <c r="J44378" s="72"/>
      <c r="K44378" s="72"/>
    </row>
    <row r="44379" spans="9:11">
      <c r="I44379" s="72"/>
      <c r="J44379" s="72"/>
      <c r="K44379" s="72"/>
    </row>
    <row r="44380" spans="9:11">
      <c r="I44380" s="72"/>
      <c r="J44380" s="72"/>
      <c r="K44380" s="72"/>
    </row>
    <row r="44381" spans="9:11">
      <c r="I44381" s="72"/>
      <c r="J44381" s="72"/>
      <c r="K44381" s="72"/>
    </row>
    <row r="44382" spans="9:11">
      <c r="I44382" s="72"/>
      <c r="J44382" s="72"/>
      <c r="K44382" s="72"/>
    </row>
    <row r="44383" spans="9:11">
      <c r="I44383" s="72"/>
      <c r="J44383" s="72"/>
      <c r="K44383" s="72"/>
    </row>
    <row r="44384" spans="9:11">
      <c r="I44384" s="72"/>
      <c r="J44384" s="72"/>
      <c r="K44384" s="72"/>
    </row>
    <row r="44385" spans="9:11">
      <c r="I44385" s="72"/>
      <c r="J44385" s="72"/>
      <c r="K44385" s="72"/>
    </row>
    <row r="44386" spans="9:11">
      <c r="I44386" s="72"/>
      <c r="J44386" s="72"/>
      <c r="K44386" s="72"/>
    </row>
    <row r="44387" spans="9:11">
      <c r="I44387" s="72"/>
      <c r="J44387" s="72"/>
      <c r="K44387" s="72"/>
    </row>
    <row r="44388" spans="9:11">
      <c r="I44388" s="72"/>
      <c r="J44388" s="72"/>
      <c r="K44388" s="72"/>
    </row>
    <row r="44389" spans="9:11">
      <c r="I44389" s="72"/>
      <c r="J44389" s="72"/>
      <c r="K44389" s="72"/>
    </row>
    <row r="44390" spans="9:11">
      <c r="I44390" s="72"/>
      <c r="J44390" s="72"/>
      <c r="K44390" s="72"/>
    </row>
    <row r="44391" spans="9:11">
      <c r="I44391" s="72"/>
      <c r="J44391" s="72"/>
      <c r="K44391" s="72"/>
    </row>
    <row r="44392" spans="9:11">
      <c r="I44392" s="72"/>
      <c r="J44392" s="72"/>
      <c r="K44392" s="72"/>
    </row>
    <row r="44393" spans="9:11">
      <c r="I44393" s="72"/>
      <c r="J44393" s="72"/>
      <c r="K44393" s="72"/>
    </row>
    <row r="44394" spans="9:11">
      <c r="I44394" s="72"/>
      <c r="J44394" s="72"/>
      <c r="K44394" s="72"/>
    </row>
    <row r="44395" spans="9:11">
      <c r="I44395" s="72"/>
      <c r="J44395" s="72"/>
      <c r="K44395" s="72"/>
    </row>
    <row r="44396" spans="9:11">
      <c r="I44396" s="72"/>
      <c r="J44396" s="72"/>
      <c r="K44396" s="72"/>
    </row>
    <row r="44397" spans="9:11">
      <c r="I44397" s="72"/>
      <c r="J44397" s="72"/>
      <c r="K44397" s="72"/>
    </row>
    <row r="44398" spans="9:11">
      <c r="I44398" s="72"/>
      <c r="J44398" s="72"/>
      <c r="K44398" s="72"/>
    </row>
    <row r="44399" spans="9:11">
      <c r="I44399" s="72"/>
      <c r="J44399" s="72"/>
      <c r="K44399" s="72"/>
    </row>
    <row r="44400" spans="9:11">
      <c r="I44400" s="72"/>
      <c r="J44400" s="72"/>
      <c r="K44400" s="72"/>
    </row>
    <row r="44401" spans="9:11">
      <c r="I44401" s="72"/>
      <c r="J44401" s="72"/>
      <c r="K44401" s="72"/>
    </row>
    <row r="44402" spans="9:11">
      <c r="I44402" s="72"/>
      <c r="J44402" s="72"/>
      <c r="K44402" s="72"/>
    </row>
    <row r="44403" spans="9:11">
      <c r="I44403" s="72"/>
      <c r="J44403" s="72"/>
      <c r="K44403" s="72"/>
    </row>
    <row r="44404" spans="9:11">
      <c r="I44404" s="72"/>
      <c r="J44404" s="72"/>
      <c r="K44404" s="72"/>
    </row>
    <row r="44405" spans="9:11">
      <c r="I44405" s="72"/>
      <c r="J44405" s="72"/>
      <c r="K44405" s="72"/>
    </row>
    <row r="44406" spans="9:11">
      <c r="I44406" s="72"/>
      <c r="J44406" s="72"/>
      <c r="K44406" s="72"/>
    </row>
    <row r="44407" spans="9:11">
      <c r="I44407" s="72"/>
      <c r="J44407" s="72"/>
      <c r="K44407" s="72"/>
    </row>
    <row r="44408" spans="9:11">
      <c r="I44408" s="72"/>
      <c r="J44408" s="72"/>
      <c r="K44408" s="72"/>
    </row>
    <row r="44409" spans="9:11">
      <c r="I44409" s="72"/>
      <c r="J44409" s="72"/>
      <c r="K44409" s="72"/>
    </row>
    <row r="44410" spans="9:11">
      <c r="I44410" s="72"/>
      <c r="J44410" s="72"/>
      <c r="K44410" s="72"/>
    </row>
    <row r="44411" spans="9:11">
      <c r="I44411" s="72"/>
      <c r="J44411" s="72"/>
      <c r="K44411" s="72"/>
    </row>
    <row r="44412" spans="9:11">
      <c r="I44412" s="72"/>
      <c r="J44412" s="72"/>
      <c r="K44412" s="72"/>
    </row>
    <row r="44413" spans="9:11">
      <c r="I44413" s="72"/>
      <c r="J44413" s="72"/>
      <c r="K44413" s="72"/>
    </row>
    <row r="44414" spans="9:11">
      <c r="I44414" s="72"/>
      <c r="J44414" s="72"/>
      <c r="K44414" s="72"/>
    </row>
    <row r="44415" spans="9:11">
      <c r="I44415" s="72"/>
      <c r="J44415" s="72"/>
      <c r="K44415" s="72"/>
    </row>
    <row r="44416" spans="9:11">
      <c r="I44416" s="72"/>
      <c r="J44416" s="72"/>
      <c r="K44416" s="72"/>
    </row>
    <row r="44417" spans="9:11">
      <c r="I44417" s="72"/>
      <c r="J44417" s="72"/>
      <c r="K44417" s="72"/>
    </row>
    <row r="44418" spans="9:11">
      <c r="I44418" s="72"/>
      <c r="J44418" s="72"/>
      <c r="K44418" s="72"/>
    </row>
    <row r="44419" spans="9:11">
      <c r="I44419" s="72"/>
      <c r="J44419" s="72"/>
      <c r="K44419" s="72"/>
    </row>
    <row r="44420" spans="9:11">
      <c r="I44420" s="72"/>
      <c r="J44420" s="72"/>
      <c r="K44420" s="72"/>
    </row>
    <row r="44421" spans="9:11">
      <c r="I44421" s="72"/>
      <c r="J44421" s="72"/>
      <c r="K44421" s="72"/>
    </row>
    <row r="44422" spans="9:11">
      <c r="I44422" s="72"/>
      <c r="J44422" s="72"/>
      <c r="K44422" s="72"/>
    </row>
    <row r="44423" spans="9:11">
      <c r="I44423" s="72"/>
      <c r="J44423" s="72"/>
      <c r="K44423" s="72"/>
    </row>
    <row r="44424" spans="9:11">
      <c r="I44424" s="72"/>
      <c r="J44424" s="72"/>
      <c r="K44424" s="72"/>
    </row>
    <row r="44425" spans="9:11">
      <c r="I44425" s="72"/>
      <c r="J44425" s="72"/>
      <c r="K44425" s="72"/>
    </row>
    <row r="44426" spans="9:11">
      <c r="I44426" s="72"/>
      <c r="J44426" s="72"/>
      <c r="K44426" s="72"/>
    </row>
    <row r="44427" spans="9:11">
      <c r="I44427" s="72"/>
      <c r="J44427" s="72"/>
      <c r="K44427" s="72"/>
    </row>
    <row r="44428" spans="9:11">
      <c r="I44428" s="72"/>
      <c r="J44428" s="72"/>
      <c r="K44428" s="72"/>
    </row>
    <row r="44429" spans="9:11">
      <c r="I44429" s="72"/>
      <c r="J44429" s="72"/>
      <c r="K44429" s="72"/>
    </row>
    <row r="44430" spans="9:11">
      <c r="I44430" s="72"/>
      <c r="J44430" s="72"/>
      <c r="K44430" s="72"/>
    </row>
    <row r="44431" spans="9:11">
      <c r="I44431" s="72"/>
      <c r="J44431" s="72"/>
      <c r="K44431" s="72"/>
    </row>
    <row r="44432" spans="9:11">
      <c r="I44432" s="72"/>
      <c r="J44432" s="72"/>
      <c r="K44432" s="72"/>
    </row>
    <row r="44433" spans="9:11">
      <c r="I44433" s="72"/>
      <c r="J44433" s="72"/>
      <c r="K44433" s="72"/>
    </row>
    <row r="44434" spans="9:11">
      <c r="I44434" s="72"/>
      <c r="J44434" s="72"/>
      <c r="K44434" s="72"/>
    </row>
    <row r="44435" spans="9:11">
      <c r="I44435" s="72"/>
      <c r="J44435" s="72"/>
      <c r="K44435" s="72"/>
    </row>
    <row r="44436" spans="9:11">
      <c r="I44436" s="72"/>
      <c r="J44436" s="72"/>
      <c r="K44436" s="72"/>
    </row>
    <row r="44437" spans="9:11">
      <c r="I44437" s="72"/>
      <c r="J44437" s="72"/>
      <c r="K44437" s="72"/>
    </row>
    <row r="44438" spans="9:11">
      <c r="I44438" s="72"/>
      <c r="J44438" s="72"/>
      <c r="K44438" s="72"/>
    </row>
    <row r="44439" spans="9:11">
      <c r="I44439" s="72"/>
      <c r="J44439" s="72"/>
      <c r="K44439" s="72"/>
    </row>
    <row r="44440" spans="9:11">
      <c r="I44440" s="72"/>
      <c r="J44440" s="72"/>
      <c r="K44440" s="72"/>
    </row>
    <row r="44441" spans="9:11">
      <c r="I44441" s="72"/>
      <c r="J44441" s="72"/>
      <c r="K44441" s="72"/>
    </row>
    <row r="44442" spans="9:11">
      <c r="I44442" s="72"/>
      <c r="J44442" s="72"/>
      <c r="K44442" s="72"/>
    </row>
    <row r="44443" spans="9:11">
      <c r="I44443" s="72"/>
      <c r="J44443" s="72"/>
      <c r="K44443" s="72"/>
    </row>
    <row r="44444" spans="9:11">
      <c r="I44444" s="72"/>
      <c r="J44444" s="72"/>
      <c r="K44444" s="72"/>
    </row>
    <row r="44445" spans="9:11">
      <c r="I44445" s="72"/>
      <c r="J44445" s="72"/>
      <c r="K44445" s="72"/>
    </row>
    <row r="44446" spans="9:11">
      <c r="I44446" s="72"/>
      <c r="J44446" s="72"/>
      <c r="K44446" s="72"/>
    </row>
    <row r="44447" spans="9:11">
      <c r="I44447" s="72"/>
      <c r="J44447" s="72"/>
      <c r="K44447" s="72"/>
    </row>
    <row r="44448" spans="9:11">
      <c r="I44448" s="72"/>
      <c r="J44448" s="72"/>
      <c r="K44448" s="72"/>
    </row>
    <row r="44449" spans="9:11">
      <c r="I44449" s="72"/>
      <c r="J44449" s="72"/>
      <c r="K44449" s="72"/>
    </row>
    <row r="44450" spans="9:11">
      <c r="I44450" s="72"/>
      <c r="J44450" s="72"/>
      <c r="K44450" s="72"/>
    </row>
    <row r="44451" spans="9:11">
      <c r="I44451" s="72"/>
      <c r="J44451" s="72"/>
      <c r="K44451" s="72"/>
    </row>
    <row r="44452" spans="9:11">
      <c r="I44452" s="72"/>
      <c r="J44452" s="72"/>
      <c r="K44452" s="72"/>
    </row>
    <row r="44453" spans="9:11">
      <c r="I44453" s="72"/>
      <c r="J44453" s="72"/>
      <c r="K44453" s="72"/>
    </row>
    <row r="44454" spans="9:11">
      <c r="I44454" s="72"/>
      <c r="J44454" s="72"/>
      <c r="K44454" s="72"/>
    </row>
    <row r="44455" spans="9:11">
      <c r="I44455" s="72"/>
      <c r="J44455" s="72"/>
      <c r="K44455" s="72"/>
    </row>
    <row r="44456" spans="9:11">
      <c r="I44456" s="72"/>
      <c r="J44456" s="72"/>
      <c r="K44456" s="72"/>
    </row>
    <row r="44457" spans="9:11">
      <c r="I44457" s="72"/>
      <c r="J44457" s="72"/>
      <c r="K44457" s="72"/>
    </row>
    <row r="44458" spans="9:11">
      <c r="I44458" s="72"/>
      <c r="J44458" s="72"/>
      <c r="K44458" s="72"/>
    </row>
    <row r="44459" spans="9:11">
      <c r="I44459" s="72"/>
      <c r="J44459" s="72"/>
      <c r="K44459" s="72"/>
    </row>
    <row r="44460" spans="9:11">
      <c r="I44460" s="72"/>
      <c r="J44460" s="72"/>
      <c r="K44460" s="72"/>
    </row>
    <row r="44461" spans="9:11">
      <c r="I44461" s="72"/>
      <c r="J44461" s="72"/>
      <c r="K44461" s="72"/>
    </row>
    <row r="44462" spans="9:11">
      <c r="I44462" s="72"/>
      <c r="J44462" s="72"/>
      <c r="K44462" s="72"/>
    </row>
    <row r="44463" spans="9:11">
      <c r="I44463" s="72"/>
      <c r="J44463" s="72"/>
      <c r="K44463" s="72"/>
    </row>
    <row r="44464" spans="9:11">
      <c r="I44464" s="72"/>
      <c r="J44464" s="72"/>
      <c r="K44464" s="72"/>
    </row>
    <row r="44465" spans="9:11">
      <c r="I44465" s="72"/>
      <c r="J44465" s="72"/>
      <c r="K44465" s="72"/>
    </row>
    <row r="44466" spans="9:11">
      <c r="I44466" s="72"/>
      <c r="J44466" s="72"/>
      <c r="K44466" s="72"/>
    </row>
    <row r="44467" spans="9:11">
      <c r="I44467" s="72"/>
      <c r="J44467" s="72"/>
      <c r="K44467" s="72"/>
    </row>
    <row r="44468" spans="9:11">
      <c r="I44468" s="72"/>
      <c r="J44468" s="72"/>
      <c r="K44468" s="72"/>
    </row>
    <row r="44469" spans="9:11">
      <c r="I44469" s="72"/>
      <c r="J44469" s="72"/>
      <c r="K44469" s="72"/>
    </row>
    <row r="44470" spans="9:11">
      <c r="I44470" s="72"/>
      <c r="J44470" s="72"/>
      <c r="K44470" s="72"/>
    </row>
    <row r="44471" spans="9:11">
      <c r="I44471" s="72"/>
      <c r="J44471" s="72"/>
      <c r="K44471" s="72"/>
    </row>
    <row r="44472" spans="9:11">
      <c r="I44472" s="72"/>
      <c r="J44472" s="72"/>
      <c r="K44472" s="72"/>
    </row>
    <row r="44473" spans="9:11">
      <c r="I44473" s="72"/>
      <c r="J44473" s="72"/>
      <c r="K44473" s="72"/>
    </row>
    <row r="44474" spans="9:11">
      <c r="I44474" s="72"/>
      <c r="J44474" s="72"/>
      <c r="K44474" s="72"/>
    </row>
    <row r="44475" spans="9:11">
      <c r="I44475" s="72"/>
      <c r="J44475" s="72"/>
      <c r="K44475" s="72"/>
    </row>
    <row r="44476" spans="9:11">
      <c r="I44476" s="72"/>
      <c r="J44476" s="72"/>
      <c r="K44476" s="72"/>
    </row>
    <row r="44477" spans="9:11">
      <c r="I44477" s="72"/>
      <c r="J44477" s="72"/>
      <c r="K44477" s="72"/>
    </row>
    <row r="44478" spans="9:11">
      <c r="I44478" s="72"/>
      <c r="J44478" s="72"/>
      <c r="K44478" s="72"/>
    </row>
    <row r="44479" spans="9:11">
      <c r="I44479" s="72"/>
      <c r="J44479" s="72"/>
      <c r="K44479" s="72"/>
    </row>
    <row r="44480" spans="9:11">
      <c r="I44480" s="72"/>
      <c r="J44480" s="72"/>
      <c r="K44480" s="72"/>
    </row>
    <row r="44481" spans="9:11">
      <c r="I44481" s="72"/>
      <c r="J44481" s="72"/>
      <c r="K44481" s="72"/>
    </row>
    <row r="44482" spans="9:11">
      <c r="I44482" s="72"/>
      <c r="J44482" s="72"/>
      <c r="K44482" s="72"/>
    </row>
    <row r="44483" spans="9:11">
      <c r="I44483" s="72"/>
      <c r="J44483" s="72"/>
      <c r="K44483" s="72"/>
    </row>
    <row r="44484" spans="9:11">
      <c r="I44484" s="72"/>
      <c r="J44484" s="72"/>
      <c r="K44484" s="72"/>
    </row>
    <row r="44485" spans="9:11">
      <c r="I44485" s="72"/>
      <c r="J44485" s="72"/>
      <c r="K44485" s="72"/>
    </row>
    <row r="44486" spans="9:11">
      <c r="I44486" s="72"/>
      <c r="J44486" s="72"/>
      <c r="K44486" s="72"/>
    </row>
    <row r="44487" spans="9:11">
      <c r="I44487" s="72"/>
      <c r="J44487" s="72"/>
      <c r="K44487" s="72"/>
    </row>
    <row r="44488" spans="9:11">
      <c r="I44488" s="72"/>
      <c r="J44488" s="72"/>
      <c r="K44488" s="72"/>
    </row>
    <row r="44489" spans="9:11">
      <c r="I44489" s="72"/>
      <c r="J44489" s="72"/>
      <c r="K44489" s="72"/>
    </row>
    <row r="44490" spans="9:11">
      <c r="I44490" s="72"/>
      <c r="J44490" s="72"/>
      <c r="K44490" s="72"/>
    </row>
    <row r="44491" spans="9:11">
      <c r="I44491" s="72"/>
      <c r="J44491" s="72"/>
      <c r="K44491" s="72"/>
    </row>
    <row r="44492" spans="9:11">
      <c r="I44492" s="72"/>
      <c r="J44492" s="72"/>
      <c r="K44492" s="72"/>
    </row>
    <row r="44493" spans="9:11">
      <c r="I44493" s="72"/>
      <c r="J44493" s="72"/>
      <c r="K44493" s="72"/>
    </row>
    <row r="44494" spans="9:11">
      <c r="I44494" s="72"/>
      <c r="J44494" s="72"/>
      <c r="K44494" s="72"/>
    </row>
    <row r="44495" spans="9:11">
      <c r="I44495" s="72"/>
      <c r="J44495" s="72"/>
      <c r="K44495" s="72"/>
    </row>
    <row r="44496" spans="9:11">
      <c r="I44496" s="72"/>
      <c r="J44496" s="72"/>
      <c r="K44496" s="72"/>
    </row>
    <row r="44497" spans="9:11">
      <c r="I44497" s="72"/>
      <c r="J44497" s="72"/>
      <c r="K44497" s="72"/>
    </row>
    <row r="44498" spans="9:11">
      <c r="I44498" s="72"/>
      <c r="J44498" s="72"/>
      <c r="K44498" s="72"/>
    </row>
    <row r="44499" spans="9:11">
      <c r="I44499" s="72"/>
      <c r="J44499" s="72"/>
      <c r="K44499" s="72"/>
    </row>
    <row r="44500" spans="9:11">
      <c r="I44500" s="72"/>
      <c r="J44500" s="72"/>
      <c r="K44500" s="72"/>
    </row>
    <row r="44501" spans="9:11">
      <c r="I44501" s="72"/>
      <c r="J44501" s="72"/>
      <c r="K44501" s="72"/>
    </row>
    <row r="44502" spans="9:11">
      <c r="I44502" s="72"/>
      <c r="J44502" s="72"/>
      <c r="K44502" s="72"/>
    </row>
    <row r="44503" spans="9:11">
      <c r="I44503" s="72"/>
      <c r="J44503" s="72"/>
      <c r="K44503" s="72"/>
    </row>
    <row r="44504" spans="9:11">
      <c r="I44504" s="72"/>
      <c r="J44504" s="72"/>
      <c r="K44504" s="72"/>
    </row>
    <row r="44505" spans="9:11">
      <c r="I44505" s="72"/>
      <c r="J44505" s="72"/>
      <c r="K44505" s="72"/>
    </row>
    <row r="44506" spans="9:11">
      <c r="I44506" s="72"/>
      <c r="J44506" s="72"/>
      <c r="K44506" s="72"/>
    </row>
    <row r="44507" spans="9:11">
      <c r="I44507" s="72"/>
      <c r="J44507" s="72"/>
      <c r="K44507" s="72"/>
    </row>
    <row r="44508" spans="9:11">
      <c r="I44508" s="72"/>
      <c r="J44508" s="72"/>
      <c r="K44508" s="72"/>
    </row>
    <row r="44509" spans="9:11">
      <c r="I44509" s="72"/>
      <c r="J44509" s="72"/>
      <c r="K44509" s="72"/>
    </row>
    <row r="44510" spans="9:11">
      <c r="I44510" s="72"/>
      <c r="J44510" s="72"/>
      <c r="K44510" s="72"/>
    </row>
    <row r="44511" spans="9:11">
      <c r="I44511" s="72"/>
      <c r="J44511" s="72"/>
      <c r="K44511" s="72"/>
    </row>
    <row r="44512" spans="9:11">
      <c r="I44512" s="72"/>
      <c r="J44512" s="72"/>
      <c r="K44512" s="72"/>
    </row>
    <row r="44513" spans="9:11">
      <c r="I44513" s="72"/>
      <c r="J44513" s="72"/>
      <c r="K44513" s="72"/>
    </row>
    <row r="44514" spans="9:11">
      <c r="I44514" s="72"/>
      <c r="J44514" s="72"/>
      <c r="K44514" s="72"/>
    </row>
    <row r="44515" spans="9:11">
      <c r="I44515" s="72"/>
      <c r="J44515" s="72"/>
      <c r="K44515" s="72"/>
    </row>
    <row r="44516" spans="9:11">
      <c r="I44516" s="72"/>
      <c r="J44516" s="72"/>
      <c r="K44516" s="72"/>
    </row>
    <row r="44517" spans="9:11">
      <c r="I44517" s="72"/>
      <c r="J44517" s="72"/>
      <c r="K44517" s="72"/>
    </row>
    <row r="44518" spans="9:11">
      <c r="I44518" s="72"/>
      <c r="J44518" s="72"/>
      <c r="K44518" s="72"/>
    </row>
    <row r="44519" spans="9:11">
      <c r="I44519" s="72"/>
      <c r="J44519" s="72"/>
      <c r="K44519" s="72"/>
    </row>
    <row r="44520" spans="9:11">
      <c r="I44520" s="72"/>
      <c r="J44520" s="72"/>
      <c r="K44520" s="72"/>
    </row>
    <row r="44521" spans="9:11">
      <c r="I44521" s="72"/>
      <c r="J44521" s="72"/>
      <c r="K44521" s="72"/>
    </row>
    <row r="44522" spans="9:11">
      <c r="I44522" s="72"/>
      <c r="J44522" s="72"/>
      <c r="K44522" s="72"/>
    </row>
    <row r="44523" spans="9:11">
      <c r="I44523" s="72"/>
      <c r="J44523" s="72"/>
      <c r="K44523" s="72"/>
    </row>
    <row r="44524" spans="9:11">
      <c r="I44524" s="72"/>
      <c r="J44524" s="72"/>
      <c r="K44524" s="72"/>
    </row>
    <row r="44525" spans="9:11">
      <c r="I44525" s="72"/>
      <c r="J44525" s="72"/>
      <c r="K44525" s="72"/>
    </row>
    <row r="44526" spans="9:11">
      <c r="I44526" s="72"/>
      <c r="J44526" s="72"/>
      <c r="K44526" s="72"/>
    </row>
    <row r="44527" spans="9:11">
      <c r="I44527" s="72"/>
      <c r="J44527" s="72"/>
      <c r="K44527" s="72"/>
    </row>
    <row r="44528" spans="9:11">
      <c r="I44528" s="72"/>
      <c r="J44528" s="72"/>
      <c r="K44528" s="72"/>
    </row>
    <row r="44529" spans="9:11">
      <c r="I44529" s="72"/>
      <c r="J44529" s="72"/>
      <c r="K44529" s="72"/>
    </row>
    <row r="44530" spans="9:11">
      <c r="I44530" s="72"/>
      <c r="J44530" s="72"/>
      <c r="K44530" s="72"/>
    </row>
    <row r="44531" spans="9:11">
      <c r="I44531" s="72"/>
      <c r="J44531" s="72"/>
      <c r="K44531" s="72"/>
    </row>
    <row r="44532" spans="9:11">
      <c r="I44532" s="72"/>
      <c r="J44532" s="72"/>
      <c r="K44532" s="72"/>
    </row>
    <row r="44533" spans="9:11">
      <c r="I44533" s="72"/>
      <c r="J44533" s="72"/>
      <c r="K44533" s="72"/>
    </row>
    <row r="44534" spans="9:11">
      <c r="I44534" s="72"/>
      <c r="J44534" s="72"/>
      <c r="K44534" s="72"/>
    </row>
    <row r="44535" spans="9:11">
      <c r="I44535" s="72"/>
      <c r="J44535" s="72"/>
      <c r="K44535" s="72"/>
    </row>
    <row r="44536" spans="9:11">
      <c r="I44536" s="72"/>
      <c r="J44536" s="72"/>
      <c r="K44536" s="72"/>
    </row>
    <row r="44537" spans="9:11">
      <c r="I44537" s="72"/>
      <c r="J44537" s="72"/>
      <c r="K44537" s="72"/>
    </row>
    <row r="44538" spans="9:11">
      <c r="I44538" s="72"/>
      <c r="J44538" s="72"/>
      <c r="K44538" s="72"/>
    </row>
    <row r="44539" spans="9:11">
      <c r="I44539" s="72"/>
      <c r="J44539" s="72"/>
      <c r="K44539" s="72"/>
    </row>
    <row r="44540" spans="9:11">
      <c r="I44540" s="72"/>
      <c r="J44540" s="72"/>
      <c r="K44540" s="72"/>
    </row>
    <row r="44541" spans="9:11">
      <c r="I44541" s="72"/>
      <c r="J44541" s="72"/>
      <c r="K44541" s="72"/>
    </row>
    <row r="44542" spans="9:11">
      <c r="I44542" s="72"/>
      <c r="J44542" s="72"/>
      <c r="K44542" s="72"/>
    </row>
    <row r="44543" spans="9:11">
      <c r="I44543" s="72"/>
      <c r="J44543" s="72"/>
      <c r="K44543" s="72"/>
    </row>
    <row r="44544" spans="9:11">
      <c r="I44544" s="72"/>
      <c r="J44544" s="72"/>
      <c r="K44544" s="72"/>
    </row>
    <row r="44545" spans="9:11">
      <c r="I44545" s="72"/>
      <c r="J44545" s="72"/>
      <c r="K44545" s="72"/>
    </row>
    <row r="44546" spans="9:11">
      <c r="I44546" s="72"/>
      <c r="J44546" s="72"/>
      <c r="K44546" s="72"/>
    </row>
    <row r="44547" spans="9:11">
      <c r="I44547" s="72"/>
      <c r="J44547" s="72"/>
      <c r="K44547" s="72"/>
    </row>
    <row r="44548" spans="9:11">
      <c r="I44548" s="72"/>
      <c r="J44548" s="72"/>
      <c r="K44548" s="72"/>
    </row>
    <row r="44549" spans="9:11">
      <c r="I44549" s="72"/>
      <c r="J44549" s="72"/>
      <c r="K44549" s="72"/>
    </row>
    <row r="44550" spans="9:11">
      <c r="I44550" s="72"/>
      <c r="J44550" s="72"/>
      <c r="K44550" s="72"/>
    </row>
    <row r="44551" spans="9:11">
      <c r="I44551" s="72"/>
      <c r="J44551" s="72"/>
      <c r="K44551" s="72"/>
    </row>
    <row r="44552" spans="9:11">
      <c r="I44552" s="72"/>
      <c r="J44552" s="72"/>
      <c r="K44552" s="72"/>
    </row>
    <row r="44553" spans="9:11">
      <c r="I44553" s="72"/>
      <c r="J44553" s="72"/>
      <c r="K44553" s="72"/>
    </row>
    <row r="44554" spans="9:11">
      <c r="I44554" s="72"/>
      <c r="J44554" s="72"/>
      <c r="K44554" s="72"/>
    </row>
    <row r="44555" spans="9:11">
      <c r="I44555" s="72"/>
      <c r="J44555" s="72"/>
      <c r="K44555" s="72"/>
    </row>
    <row r="44556" spans="9:11">
      <c r="I44556" s="72"/>
      <c r="J44556" s="72"/>
      <c r="K44556" s="72"/>
    </row>
    <row r="44557" spans="9:11">
      <c r="I44557" s="72"/>
      <c r="J44557" s="72"/>
      <c r="K44557" s="72"/>
    </row>
    <row r="44558" spans="9:11">
      <c r="I44558" s="72"/>
      <c r="J44558" s="72"/>
      <c r="K44558" s="72"/>
    </row>
    <row r="44559" spans="9:11">
      <c r="I44559" s="72"/>
      <c r="J44559" s="72"/>
      <c r="K44559" s="72"/>
    </row>
    <row r="44560" spans="9:11">
      <c r="I44560" s="72"/>
      <c r="J44560" s="72"/>
      <c r="K44560" s="72"/>
    </row>
    <row r="44561" spans="9:11">
      <c r="I44561" s="72"/>
      <c r="J44561" s="72"/>
      <c r="K44561" s="72"/>
    </row>
    <row r="44562" spans="9:11">
      <c r="I44562" s="72"/>
      <c r="J44562" s="72"/>
      <c r="K44562" s="72"/>
    </row>
    <row r="44563" spans="9:11">
      <c r="I44563" s="72"/>
      <c r="J44563" s="72"/>
      <c r="K44563" s="72"/>
    </row>
    <row r="44564" spans="9:11">
      <c r="I44564" s="72"/>
      <c r="J44564" s="72"/>
      <c r="K44564" s="72"/>
    </row>
    <row r="44565" spans="9:11">
      <c r="I44565" s="72"/>
      <c r="J44565" s="72"/>
      <c r="K44565" s="72"/>
    </row>
    <row r="44566" spans="9:11">
      <c r="I44566" s="72"/>
      <c r="J44566" s="72"/>
      <c r="K44566" s="72"/>
    </row>
    <row r="44567" spans="9:11">
      <c r="I44567" s="72"/>
      <c r="J44567" s="72"/>
      <c r="K44567" s="72"/>
    </row>
    <row r="44568" spans="9:11">
      <c r="I44568" s="72"/>
      <c r="J44568" s="72"/>
      <c r="K44568" s="72"/>
    </row>
    <row r="44569" spans="9:11">
      <c r="I44569" s="72"/>
      <c r="J44569" s="72"/>
      <c r="K44569" s="72"/>
    </row>
    <row r="44570" spans="9:11">
      <c r="I44570" s="72"/>
      <c r="J44570" s="72"/>
      <c r="K44570" s="72"/>
    </row>
    <row r="44571" spans="9:11">
      <c r="I44571" s="72"/>
      <c r="J44571" s="72"/>
      <c r="K44571" s="72"/>
    </row>
    <row r="44572" spans="9:11">
      <c r="I44572" s="72"/>
      <c r="J44572" s="72"/>
      <c r="K44572" s="72"/>
    </row>
    <row r="44573" spans="9:11">
      <c r="I44573" s="72"/>
      <c r="J44573" s="72"/>
      <c r="K44573" s="72"/>
    </row>
    <row r="44574" spans="9:11">
      <c r="I44574" s="72"/>
      <c r="J44574" s="72"/>
      <c r="K44574" s="72"/>
    </row>
    <row r="44575" spans="9:11">
      <c r="I44575" s="72"/>
      <c r="J44575" s="72"/>
      <c r="K44575" s="72"/>
    </row>
    <row r="44576" spans="9:11">
      <c r="I44576" s="72"/>
      <c r="J44576" s="72"/>
      <c r="K44576" s="72"/>
    </row>
    <row r="44577" spans="9:11">
      <c r="I44577" s="72"/>
      <c r="J44577" s="72"/>
      <c r="K44577" s="72"/>
    </row>
    <row r="44578" spans="9:11">
      <c r="I44578" s="72"/>
      <c r="J44578" s="72"/>
      <c r="K44578" s="72"/>
    </row>
    <row r="44579" spans="9:11">
      <c r="I44579" s="72"/>
      <c r="J44579" s="72"/>
      <c r="K44579" s="72"/>
    </row>
    <row r="44580" spans="9:11">
      <c r="I44580" s="72"/>
      <c r="J44580" s="72"/>
      <c r="K44580" s="72"/>
    </row>
    <row r="44581" spans="9:11">
      <c r="I44581" s="72"/>
      <c r="J44581" s="72"/>
      <c r="K44581" s="72"/>
    </row>
    <row r="44582" spans="9:11">
      <c r="I44582" s="72"/>
      <c r="J44582" s="72"/>
      <c r="K44582" s="72"/>
    </row>
    <row r="44583" spans="9:11">
      <c r="I44583" s="72"/>
      <c r="J44583" s="72"/>
      <c r="K44583" s="72"/>
    </row>
    <row r="44584" spans="9:11">
      <c r="I44584" s="72"/>
      <c r="J44584" s="72"/>
      <c r="K44584" s="72"/>
    </row>
    <row r="44585" spans="9:11">
      <c r="I44585" s="72"/>
      <c r="J44585" s="72"/>
      <c r="K44585" s="72"/>
    </row>
    <row r="44586" spans="9:11">
      <c r="I44586" s="72"/>
      <c r="J44586" s="72"/>
      <c r="K44586" s="72"/>
    </row>
    <row r="44587" spans="9:11">
      <c r="I44587" s="72"/>
      <c r="J44587" s="72"/>
      <c r="K44587" s="72"/>
    </row>
    <row r="44588" spans="9:11">
      <c r="I44588" s="72"/>
      <c r="J44588" s="72"/>
      <c r="K44588" s="72"/>
    </row>
    <row r="44589" spans="9:11">
      <c r="I44589" s="72"/>
      <c r="J44589" s="72"/>
      <c r="K44589" s="72"/>
    </row>
    <row r="44590" spans="9:11">
      <c r="I44590" s="72"/>
      <c r="J44590" s="72"/>
      <c r="K44590" s="72"/>
    </row>
    <row r="44591" spans="9:11">
      <c r="I44591" s="72"/>
      <c r="J44591" s="72"/>
      <c r="K44591" s="72"/>
    </row>
    <row r="44592" spans="9:11">
      <c r="I44592" s="72"/>
      <c r="J44592" s="72"/>
      <c r="K44592" s="72"/>
    </row>
    <row r="44593" spans="9:11">
      <c r="I44593" s="72"/>
      <c r="J44593" s="72"/>
      <c r="K44593" s="72"/>
    </row>
    <row r="44594" spans="9:11">
      <c r="I44594" s="72"/>
      <c r="J44594" s="72"/>
      <c r="K44594" s="72"/>
    </row>
    <row r="44595" spans="9:11">
      <c r="I44595" s="72"/>
      <c r="J44595" s="72"/>
      <c r="K44595" s="72"/>
    </row>
    <row r="44596" spans="9:11">
      <c r="I44596" s="72"/>
      <c r="J44596" s="72"/>
      <c r="K44596" s="72"/>
    </row>
    <row r="44597" spans="9:11">
      <c r="I44597" s="72"/>
      <c r="J44597" s="72"/>
      <c r="K44597" s="72"/>
    </row>
    <row r="44598" spans="9:11">
      <c r="I44598" s="72"/>
      <c r="J44598" s="72"/>
      <c r="K44598" s="72"/>
    </row>
    <row r="44599" spans="9:11">
      <c r="I44599" s="72"/>
      <c r="J44599" s="72"/>
      <c r="K44599" s="72"/>
    </row>
    <row r="44600" spans="9:11">
      <c r="I44600" s="72"/>
      <c r="J44600" s="72"/>
      <c r="K44600" s="72"/>
    </row>
    <row r="44601" spans="9:11">
      <c r="I44601" s="72"/>
      <c r="J44601" s="72"/>
      <c r="K44601" s="72"/>
    </row>
    <row r="44602" spans="9:11">
      <c r="I44602" s="72"/>
      <c r="J44602" s="72"/>
      <c r="K44602" s="72"/>
    </row>
    <row r="44603" spans="9:11">
      <c r="I44603" s="72"/>
      <c r="J44603" s="72"/>
      <c r="K44603" s="72"/>
    </row>
    <row r="44604" spans="9:11">
      <c r="I44604" s="72"/>
      <c r="J44604" s="72"/>
      <c r="K44604" s="72"/>
    </row>
    <row r="44605" spans="9:11">
      <c r="I44605" s="72"/>
      <c r="J44605" s="72"/>
      <c r="K44605" s="72"/>
    </row>
    <row r="44606" spans="9:11">
      <c r="I44606" s="72"/>
      <c r="J44606" s="72"/>
      <c r="K44606" s="72"/>
    </row>
    <row r="44607" spans="9:11">
      <c r="I44607" s="72"/>
      <c r="J44607" s="72"/>
      <c r="K44607" s="72"/>
    </row>
    <row r="44608" spans="9:11">
      <c r="I44608" s="72"/>
      <c r="J44608" s="72"/>
      <c r="K44608" s="72"/>
    </row>
    <row r="44609" spans="9:11">
      <c r="I44609" s="72"/>
      <c r="J44609" s="72"/>
      <c r="K44609" s="72"/>
    </row>
    <row r="44610" spans="9:11">
      <c r="I44610" s="72"/>
      <c r="J44610" s="72"/>
      <c r="K44610" s="72"/>
    </row>
    <row r="44611" spans="9:11">
      <c r="I44611" s="72"/>
      <c r="J44611" s="72"/>
      <c r="K44611" s="72"/>
    </row>
    <row r="44612" spans="9:11">
      <c r="I44612" s="72"/>
      <c r="J44612" s="72"/>
      <c r="K44612" s="72"/>
    </row>
    <row r="44613" spans="9:11">
      <c r="I44613" s="72"/>
      <c r="J44613" s="72"/>
      <c r="K44613" s="72"/>
    </row>
    <row r="44614" spans="9:11">
      <c r="I44614" s="72"/>
      <c r="J44614" s="72"/>
      <c r="K44614" s="72"/>
    </row>
    <row r="44615" spans="9:11">
      <c r="I44615" s="72"/>
      <c r="J44615" s="72"/>
      <c r="K44615" s="72"/>
    </row>
    <row r="44616" spans="9:11">
      <c r="I44616" s="72"/>
      <c r="J44616" s="72"/>
      <c r="K44616" s="72"/>
    </row>
    <row r="44617" spans="9:11">
      <c r="I44617" s="72"/>
      <c r="J44617" s="72"/>
      <c r="K44617" s="72"/>
    </row>
    <row r="44618" spans="9:11">
      <c r="I44618" s="72"/>
      <c r="J44618" s="72"/>
      <c r="K44618" s="72"/>
    </row>
    <row r="44619" spans="9:11">
      <c r="I44619" s="72"/>
      <c r="J44619" s="72"/>
      <c r="K44619" s="72"/>
    </row>
    <row r="44620" spans="9:11">
      <c r="I44620" s="72"/>
      <c r="J44620" s="72"/>
      <c r="K44620" s="72"/>
    </row>
    <row r="44621" spans="9:11">
      <c r="I44621" s="72"/>
      <c r="J44621" s="72"/>
      <c r="K44621" s="72"/>
    </row>
    <row r="44622" spans="9:11">
      <c r="I44622" s="72"/>
      <c r="J44622" s="72"/>
      <c r="K44622" s="72"/>
    </row>
    <row r="44623" spans="9:11">
      <c r="I44623" s="72"/>
      <c r="J44623" s="72"/>
      <c r="K44623" s="72"/>
    </row>
    <row r="44624" spans="9:11">
      <c r="I44624" s="72"/>
      <c r="J44624" s="72"/>
      <c r="K44624" s="72"/>
    </row>
    <row r="44625" spans="9:11">
      <c r="I44625" s="72"/>
      <c r="J44625" s="72"/>
      <c r="K44625" s="72"/>
    </row>
    <row r="44626" spans="9:11">
      <c r="I44626" s="72"/>
      <c r="J44626" s="72"/>
      <c r="K44626" s="72"/>
    </row>
    <row r="44627" spans="9:11">
      <c r="I44627" s="72"/>
      <c r="J44627" s="72"/>
      <c r="K44627" s="72"/>
    </row>
    <row r="44628" spans="9:11">
      <c r="I44628" s="72"/>
      <c r="J44628" s="72"/>
      <c r="K44628" s="72"/>
    </row>
    <row r="44629" spans="9:11">
      <c r="I44629" s="72"/>
      <c r="J44629" s="72"/>
      <c r="K44629" s="72"/>
    </row>
    <row r="44630" spans="9:11">
      <c r="I44630" s="72"/>
      <c r="J44630" s="72"/>
      <c r="K44630" s="72"/>
    </row>
    <row r="44631" spans="9:11">
      <c r="I44631" s="72"/>
      <c r="J44631" s="72"/>
      <c r="K44631" s="72"/>
    </row>
    <row r="44632" spans="9:11">
      <c r="I44632" s="72"/>
      <c r="J44632" s="72"/>
      <c r="K44632" s="72"/>
    </row>
    <row r="44633" spans="9:11">
      <c r="I44633" s="72"/>
      <c r="J44633" s="72"/>
      <c r="K44633" s="72"/>
    </row>
    <row r="44634" spans="9:11">
      <c r="I44634" s="72"/>
      <c r="J44634" s="72"/>
      <c r="K44634" s="72"/>
    </row>
    <row r="44635" spans="9:11">
      <c r="I44635" s="72"/>
      <c r="J44635" s="72"/>
      <c r="K44635" s="72"/>
    </row>
    <row r="44636" spans="9:11">
      <c r="I44636" s="72"/>
      <c r="J44636" s="72"/>
      <c r="K44636" s="72"/>
    </row>
    <row r="44637" spans="9:11">
      <c r="I44637" s="72"/>
      <c r="J44637" s="72"/>
      <c r="K44637" s="72"/>
    </row>
    <row r="44638" spans="9:11">
      <c r="I44638" s="72"/>
      <c r="J44638" s="72"/>
      <c r="K44638" s="72"/>
    </row>
    <row r="44639" spans="9:11">
      <c r="I44639" s="72"/>
      <c r="J44639" s="72"/>
      <c r="K44639" s="72"/>
    </row>
    <row r="44640" spans="9:11">
      <c r="I44640" s="72"/>
      <c r="J44640" s="72"/>
      <c r="K44640" s="72"/>
    </row>
    <row r="44641" spans="9:11">
      <c r="I44641" s="72"/>
      <c r="J44641" s="72"/>
      <c r="K44641" s="72"/>
    </row>
    <row r="44642" spans="9:11">
      <c r="I44642" s="72"/>
      <c r="J44642" s="72"/>
      <c r="K44642" s="72"/>
    </row>
    <row r="44643" spans="9:11">
      <c r="I44643" s="72"/>
      <c r="J44643" s="72"/>
      <c r="K44643" s="72"/>
    </row>
    <row r="44644" spans="9:11">
      <c r="I44644" s="72"/>
      <c r="J44644" s="72"/>
      <c r="K44644" s="72"/>
    </row>
    <row r="44645" spans="9:11">
      <c r="I44645" s="72"/>
      <c r="J44645" s="72"/>
      <c r="K44645" s="72"/>
    </row>
    <row r="44646" spans="9:11">
      <c r="I44646" s="72"/>
      <c r="J44646" s="72"/>
      <c r="K44646" s="72"/>
    </row>
    <row r="44647" spans="9:11">
      <c r="I44647" s="72"/>
      <c r="J44647" s="72"/>
      <c r="K44647" s="72"/>
    </row>
    <row r="44648" spans="9:11">
      <c r="I44648" s="72"/>
      <c r="J44648" s="72"/>
      <c r="K44648" s="72"/>
    </row>
    <row r="44649" spans="9:11">
      <c r="I44649" s="72"/>
      <c r="J44649" s="72"/>
      <c r="K44649" s="72"/>
    </row>
    <row r="44650" spans="9:11">
      <c r="I44650" s="72"/>
      <c r="J44650" s="72"/>
      <c r="K44650" s="72"/>
    </row>
    <row r="44651" spans="9:11">
      <c r="I44651" s="72"/>
      <c r="J44651" s="72"/>
      <c r="K44651" s="72"/>
    </row>
    <row r="44652" spans="9:11">
      <c r="I44652" s="72"/>
      <c r="J44652" s="72"/>
      <c r="K44652" s="72"/>
    </row>
    <row r="44653" spans="9:11">
      <c r="I44653" s="72"/>
      <c r="J44653" s="72"/>
      <c r="K44653" s="72"/>
    </row>
    <row r="44654" spans="9:11">
      <c r="I44654" s="72"/>
      <c r="J44654" s="72"/>
      <c r="K44654" s="72"/>
    </row>
    <row r="44655" spans="9:11">
      <c r="I44655" s="72"/>
      <c r="J44655" s="72"/>
      <c r="K44655" s="72"/>
    </row>
    <row r="44656" spans="9:11">
      <c r="I44656" s="72"/>
      <c r="J44656" s="72"/>
      <c r="K44656" s="72"/>
    </row>
    <row r="44657" spans="9:11">
      <c r="I44657" s="72"/>
      <c r="J44657" s="72"/>
      <c r="K44657" s="72"/>
    </row>
    <row r="44658" spans="9:11">
      <c r="I44658" s="72"/>
      <c r="J44658" s="72"/>
      <c r="K44658" s="72"/>
    </row>
    <row r="44659" spans="9:11">
      <c r="I44659" s="72"/>
      <c r="J44659" s="72"/>
      <c r="K44659" s="72"/>
    </row>
    <row r="44660" spans="9:11">
      <c r="I44660" s="72"/>
      <c r="J44660" s="72"/>
      <c r="K44660" s="72"/>
    </row>
    <row r="44661" spans="9:11">
      <c r="I44661" s="72"/>
      <c r="J44661" s="72"/>
      <c r="K44661" s="72"/>
    </row>
    <row r="44662" spans="9:11">
      <c r="I44662" s="72"/>
      <c r="J44662" s="72"/>
      <c r="K44662" s="72"/>
    </row>
    <row r="44663" spans="9:11">
      <c r="I44663" s="72"/>
      <c r="J44663" s="72"/>
      <c r="K44663" s="72"/>
    </row>
    <row r="44664" spans="9:11">
      <c r="I44664" s="72"/>
      <c r="J44664" s="72"/>
      <c r="K44664" s="72"/>
    </row>
    <row r="44665" spans="9:11">
      <c r="I44665" s="72"/>
      <c r="J44665" s="72"/>
      <c r="K44665" s="72"/>
    </row>
    <row r="44666" spans="9:11">
      <c r="I44666" s="72"/>
      <c r="J44666" s="72"/>
      <c r="K44666" s="72"/>
    </row>
    <row r="44667" spans="9:11">
      <c r="I44667" s="72"/>
      <c r="J44667" s="72"/>
      <c r="K44667" s="72"/>
    </row>
    <row r="44668" spans="9:11">
      <c r="I44668" s="72"/>
      <c r="J44668" s="72"/>
      <c r="K44668" s="72"/>
    </row>
    <row r="44669" spans="9:11">
      <c r="I44669" s="72"/>
      <c r="J44669" s="72"/>
      <c r="K44669" s="72"/>
    </row>
    <row r="44670" spans="9:11">
      <c r="I44670" s="72"/>
      <c r="J44670" s="72"/>
      <c r="K44670" s="72"/>
    </row>
    <row r="44671" spans="9:11">
      <c r="I44671" s="72"/>
      <c r="J44671" s="72"/>
      <c r="K44671" s="72"/>
    </row>
    <row r="44672" spans="9:11">
      <c r="I44672" s="72"/>
      <c r="J44672" s="72"/>
      <c r="K44672" s="72"/>
    </row>
    <row r="44673" spans="9:11">
      <c r="I44673" s="72"/>
      <c r="J44673" s="72"/>
      <c r="K44673" s="72"/>
    </row>
    <row r="44674" spans="9:11">
      <c r="I44674" s="72"/>
      <c r="J44674" s="72"/>
      <c r="K44674" s="72"/>
    </row>
    <row r="44675" spans="9:11">
      <c r="I44675" s="72"/>
      <c r="J44675" s="72"/>
      <c r="K44675" s="72"/>
    </row>
    <row r="44676" spans="9:11">
      <c r="I44676" s="72"/>
      <c r="J44676" s="72"/>
      <c r="K44676" s="72"/>
    </row>
    <row r="44677" spans="9:11">
      <c r="I44677" s="72"/>
      <c r="J44677" s="72"/>
      <c r="K44677" s="72"/>
    </row>
    <row r="44678" spans="9:11">
      <c r="I44678" s="72"/>
      <c r="J44678" s="72"/>
      <c r="K44678" s="72"/>
    </row>
    <row r="44679" spans="9:11">
      <c r="I44679" s="72"/>
      <c r="J44679" s="72"/>
      <c r="K44679" s="72"/>
    </row>
    <row r="44680" spans="9:11">
      <c r="I44680" s="72"/>
      <c r="J44680" s="72"/>
      <c r="K44680" s="72"/>
    </row>
    <row r="44681" spans="9:11">
      <c r="I44681" s="72"/>
      <c r="J44681" s="72"/>
      <c r="K44681" s="72"/>
    </row>
    <row r="44682" spans="9:11">
      <c r="I44682" s="72"/>
      <c r="J44682" s="72"/>
      <c r="K44682" s="72"/>
    </row>
    <row r="44683" spans="9:11">
      <c r="I44683" s="72"/>
      <c r="J44683" s="72"/>
      <c r="K44683" s="72"/>
    </row>
    <row r="44684" spans="9:11">
      <c r="I44684" s="72"/>
      <c r="J44684" s="72"/>
      <c r="K44684" s="72"/>
    </row>
    <row r="44685" spans="9:11">
      <c r="I44685" s="72"/>
      <c r="J44685" s="72"/>
      <c r="K44685" s="72"/>
    </row>
    <row r="44686" spans="9:11">
      <c r="I44686" s="72"/>
      <c r="J44686" s="72"/>
      <c r="K44686" s="72"/>
    </row>
    <row r="44687" spans="9:11">
      <c r="I44687" s="72"/>
      <c r="J44687" s="72"/>
      <c r="K44687" s="72"/>
    </row>
    <row r="44688" spans="9:11">
      <c r="I44688" s="72"/>
      <c r="J44688" s="72"/>
      <c r="K44688" s="72"/>
    </row>
    <row r="44689" spans="9:11">
      <c r="I44689" s="72"/>
      <c r="J44689" s="72"/>
      <c r="K44689" s="72"/>
    </row>
    <row r="44690" spans="9:11">
      <c r="I44690" s="72"/>
      <c r="J44690" s="72"/>
      <c r="K44690" s="72"/>
    </row>
    <row r="44691" spans="9:11">
      <c r="I44691" s="72"/>
      <c r="J44691" s="72"/>
      <c r="K44691" s="72"/>
    </row>
    <row r="44692" spans="9:11">
      <c r="I44692" s="72"/>
      <c r="J44692" s="72"/>
      <c r="K44692" s="72"/>
    </row>
    <row r="44693" spans="9:11">
      <c r="I44693" s="72"/>
      <c r="J44693" s="72"/>
      <c r="K44693" s="72"/>
    </row>
    <row r="44694" spans="9:11">
      <c r="I44694" s="72"/>
      <c r="J44694" s="72"/>
      <c r="K44694" s="72"/>
    </row>
    <row r="44695" spans="9:11">
      <c r="I44695" s="72"/>
      <c r="J44695" s="72"/>
      <c r="K44695" s="72"/>
    </row>
    <row r="44696" spans="9:11">
      <c r="I44696" s="72"/>
      <c r="J44696" s="72"/>
      <c r="K44696" s="72"/>
    </row>
    <row r="44697" spans="9:11">
      <c r="I44697" s="72"/>
      <c r="J44697" s="72"/>
      <c r="K44697" s="72"/>
    </row>
    <row r="44698" spans="9:11">
      <c r="I44698" s="72"/>
      <c r="J44698" s="72"/>
      <c r="K44698" s="72"/>
    </row>
    <row r="44699" spans="9:11">
      <c r="I44699" s="72"/>
      <c r="J44699" s="72"/>
      <c r="K44699" s="72"/>
    </row>
    <row r="44700" spans="9:11">
      <c r="I44700" s="72"/>
      <c r="J44700" s="72"/>
      <c r="K44700" s="72"/>
    </row>
    <row r="44701" spans="9:11">
      <c r="I44701" s="72"/>
      <c r="J44701" s="72"/>
      <c r="K44701" s="72"/>
    </row>
    <row r="44702" spans="9:11">
      <c r="I44702" s="72"/>
      <c r="J44702" s="72"/>
      <c r="K44702" s="72"/>
    </row>
    <row r="44703" spans="9:11">
      <c r="I44703" s="72"/>
      <c r="J44703" s="72"/>
      <c r="K44703" s="72"/>
    </row>
    <row r="44704" spans="9:11">
      <c r="I44704" s="72"/>
      <c r="J44704" s="72"/>
      <c r="K44704" s="72"/>
    </row>
    <row r="44705" spans="9:11">
      <c r="I44705" s="72"/>
      <c r="J44705" s="72"/>
      <c r="K44705" s="72"/>
    </row>
    <row r="44706" spans="9:11">
      <c r="I44706" s="72"/>
      <c r="J44706" s="72"/>
      <c r="K44706" s="72"/>
    </row>
    <row r="44707" spans="9:11">
      <c r="I44707" s="72"/>
      <c r="J44707" s="72"/>
      <c r="K44707" s="72"/>
    </row>
    <row r="44708" spans="9:11">
      <c r="I44708" s="72"/>
      <c r="J44708" s="72"/>
      <c r="K44708" s="72"/>
    </row>
    <row r="44709" spans="9:11">
      <c r="I44709" s="72"/>
      <c r="J44709" s="72"/>
      <c r="K44709" s="72"/>
    </row>
    <row r="44710" spans="9:11">
      <c r="I44710" s="72"/>
      <c r="J44710" s="72"/>
      <c r="K44710" s="72"/>
    </row>
    <row r="44711" spans="9:11">
      <c r="I44711" s="72"/>
      <c r="J44711" s="72"/>
      <c r="K44711" s="72"/>
    </row>
    <row r="44712" spans="9:11">
      <c r="I44712" s="72"/>
      <c r="J44712" s="72"/>
      <c r="K44712" s="72"/>
    </row>
    <row r="44713" spans="9:11">
      <c r="I44713" s="72"/>
      <c r="J44713" s="72"/>
      <c r="K44713" s="72"/>
    </row>
    <row r="44714" spans="9:11">
      <c r="I44714" s="72"/>
      <c r="J44714" s="72"/>
      <c r="K44714" s="72"/>
    </row>
    <row r="44715" spans="9:11">
      <c r="I44715" s="72"/>
      <c r="J44715" s="72"/>
      <c r="K44715" s="72"/>
    </row>
    <row r="44716" spans="9:11">
      <c r="I44716" s="72"/>
      <c r="J44716" s="72"/>
      <c r="K44716" s="72"/>
    </row>
    <row r="44717" spans="9:11">
      <c r="I44717" s="72"/>
      <c r="J44717" s="72"/>
      <c r="K44717" s="72"/>
    </row>
    <row r="44718" spans="9:11">
      <c r="I44718" s="72"/>
      <c r="J44718" s="72"/>
      <c r="K44718" s="72"/>
    </row>
    <row r="44719" spans="9:11">
      <c r="I44719" s="72"/>
      <c r="J44719" s="72"/>
      <c r="K44719" s="72"/>
    </row>
    <row r="44720" spans="9:11">
      <c r="I44720" s="72"/>
      <c r="J44720" s="72"/>
      <c r="K44720" s="72"/>
    </row>
    <row r="44721" spans="9:11">
      <c r="I44721" s="72"/>
      <c r="J44721" s="72"/>
      <c r="K44721" s="72"/>
    </row>
    <row r="44722" spans="9:11">
      <c r="I44722" s="72"/>
      <c r="J44722" s="72"/>
      <c r="K44722" s="72"/>
    </row>
    <row r="44723" spans="9:11">
      <c r="I44723" s="72"/>
      <c r="J44723" s="72"/>
      <c r="K44723" s="72"/>
    </row>
    <row r="44724" spans="9:11">
      <c r="I44724" s="72"/>
      <c r="J44724" s="72"/>
      <c r="K44724" s="72"/>
    </row>
    <row r="44725" spans="9:11">
      <c r="I44725" s="72"/>
      <c r="J44725" s="72"/>
      <c r="K44725" s="72"/>
    </row>
    <row r="44726" spans="9:11">
      <c r="I44726" s="72"/>
      <c r="J44726" s="72"/>
      <c r="K44726" s="72"/>
    </row>
    <row r="44727" spans="9:11">
      <c r="I44727" s="72"/>
      <c r="J44727" s="72"/>
      <c r="K44727" s="72"/>
    </row>
    <row r="44728" spans="9:11">
      <c r="I44728" s="72"/>
      <c r="J44728" s="72"/>
      <c r="K44728" s="72"/>
    </row>
    <row r="44729" spans="9:11">
      <c r="I44729" s="72"/>
      <c r="J44729" s="72"/>
      <c r="K44729" s="72"/>
    </row>
    <row r="44730" spans="9:11">
      <c r="I44730" s="72"/>
      <c r="J44730" s="72"/>
      <c r="K44730" s="72"/>
    </row>
    <row r="44731" spans="9:11">
      <c r="I44731" s="72"/>
      <c r="J44731" s="72"/>
      <c r="K44731" s="72"/>
    </row>
    <row r="44732" spans="9:11">
      <c r="I44732" s="72"/>
      <c r="J44732" s="72"/>
      <c r="K44732" s="72"/>
    </row>
    <row r="44733" spans="9:11">
      <c r="I44733" s="72"/>
      <c r="J44733" s="72"/>
      <c r="K44733" s="72"/>
    </row>
    <row r="44734" spans="9:11">
      <c r="I44734" s="72"/>
      <c r="J44734" s="72"/>
      <c r="K44734" s="72"/>
    </row>
    <row r="44735" spans="9:11">
      <c r="I44735" s="72"/>
      <c r="J44735" s="72"/>
      <c r="K44735" s="72"/>
    </row>
    <row r="44736" spans="9:11">
      <c r="I44736" s="72"/>
      <c r="J44736" s="72"/>
      <c r="K44736" s="72"/>
    </row>
    <row r="44737" spans="9:11">
      <c r="I44737" s="72"/>
      <c r="J44737" s="72"/>
      <c r="K44737" s="72"/>
    </row>
    <row r="44738" spans="9:11">
      <c r="I44738" s="72"/>
      <c r="J44738" s="72"/>
      <c r="K44738" s="72"/>
    </row>
    <row r="44739" spans="9:11">
      <c r="I44739" s="72"/>
      <c r="J44739" s="72"/>
      <c r="K44739" s="72"/>
    </row>
    <row r="44740" spans="9:11">
      <c r="I44740" s="72"/>
      <c r="J44740" s="72"/>
      <c r="K44740" s="72"/>
    </row>
    <row r="44741" spans="9:11">
      <c r="I44741" s="72"/>
      <c r="J44741" s="72"/>
      <c r="K44741" s="72"/>
    </row>
    <row r="44742" spans="9:11">
      <c r="I44742" s="72"/>
      <c r="J44742" s="72"/>
      <c r="K44742" s="72"/>
    </row>
    <row r="44743" spans="9:11">
      <c r="I44743" s="72"/>
      <c r="J44743" s="72"/>
      <c r="K44743" s="72"/>
    </row>
    <row r="44744" spans="9:11">
      <c r="I44744" s="72"/>
      <c r="J44744" s="72"/>
      <c r="K44744" s="72"/>
    </row>
    <row r="44745" spans="9:11">
      <c r="I44745" s="72"/>
      <c r="J44745" s="72"/>
      <c r="K44745" s="72"/>
    </row>
    <row r="44746" spans="9:11">
      <c r="I44746" s="72"/>
      <c r="J44746" s="72"/>
      <c r="K44746" s="72"/>
    </row>
    <row r="44747" spans="9:11">
      <c r="I44747" s="72"/>
      <c r="J44747" s="72"/>
      <c r="K44747" s="72"/>
    </row>
    <row r="44748" spans="9:11">
      <c r="I44748" s="72"/>
      <c r="J44748" s="72"/>
      <c r="K44748" s="72"/>
    </row>
    <row r="44749" spans="9:11">
      <c r="I44749" s="72"/>
      <c r="J44749" s="72"/>
      <c r="K44749" s="72"/>
    </row>
    <row r="44750" spans="9:11">
      <c r="I44750" s="72"/>
      <c r="J44750" s="72"/>
      <c r="K44750" s="72"/>
    </row>
    <row r="44751" spans="9:11">
      <c r="I44751" s="72"/>
      <c r="J44751" s="72"/>
      <c r="K44751" s="72"/>
    </row>
    <row r="44752" spans="9:11">
      <c r="I44752" s="72"/>
      <c r="J44752" s="72"/>
      <c r="K44752" s="72"/>
    </row>
    <row r="44753" spans="9:11">
      <c r="I44753" s="72"/>
      <c r="J44753" s="72"/>
      <c r="K44753" s="72"/>
    </row>
    <row r="44754" spans="9:11">
      <c r="I44754" s="72"/>
      <c r="J44754" s="72"/>
      <c r="K44754" s="72"/>
    </row>
    <row r="44755" spans="9:11">
      <c r="I44755" s="72"/>
      <c r="J44755" s="72"/>
      <c r="K44755" s="72"/>
    </row>
    <row r="44756" spans="9:11">
      <c r="I44756" s="72"/>
      <c r="J44756" s="72"/>
      <c r="K44756" s="72"/>
    </row>
    <row r="44757" spans="9:11">
      <c r="I44757" s="72"/>
      <c r="J44757" s="72"/>
      <c r="K44757" s="72"/>
    </row>
    <row r="44758" spans="9:11">
      <c r="I44758" s="72"/>
      <c r="J44758" s="72"/>
      <c r="K44758" s="72"/>
    </row>
    <row r="44759" spans="9:11">
      <c r="I44759" s="72"/>
      <c r="J44759" s="72"/>
      <c r="K44759" s="72"/>
    </row>
    <row r="44760" spans="9:11">
      <c r="I44760" s="72"/>
      <c r="J44760" s="72"/>
      <c r="K44760" s="72"/>
    </row>
    <row r="44761" spans="9:11">
      <c r="I44761" s="72"/>
      <c r="J44761" s="72"/>
      <c r="K44761" s="72"/>
    </row>
    <row r="44762" spans="9:11">
      <c r="I44762" s="72"/>
      <c r="J44762" s="72"/>
      <c r="K44762" s="72"/>
    </row>
    <row r="44763" spans="9:11">
      <c r="I44763" s="72"/>
      <c r="J44763" s="72"/>
      <c r="K44763" s="72"/>
    </row>
    <row r="44764" spans="9:11">
      <c r="I44764" s="72"/>
      <c r="J44764" s="72"/>
      <c r="K44764" s="72"/>
    </row>
    <row r="44765" spans="9:11">
      <c r="I44765" s="72"/>
      <c r="J44765" s="72"/>
      <c r="K44765" s="72"/>
    </row>
    <row r="44766" spans="9:11">
      <c r="I44766" s="72"/>
      <c r="J44766" s="72"/>
      <c r="K44766" s="72"/>
    </row>
    <row r="44767" spans="9:11">
      <c r="I44767" s="72"/>
      <c r="J44767" s="72"/>
      <c r="K44767" s="72"/>
    </row>
    <row r="44768" spans="9:11">
      <c r="I44768" s="72"/>
      <c r="J44768" s="72"/>
      <c r="K44768" s="72"/>
    </row>
    <row r="44769" spans="9:11">
      <c r="I44769" s="72"/>
      <c r="J44769" s="72"/>
      <c r="K44769" s="72"/>
    </row>
    <row r="44770" spans="9:11">
      <c r="I44770" s="72"/>
      <c r="J44770" s="72"/>
      <c r="K44770" s="72"/>
    </row>
    <row r="44771" spans="9:11">
      <c r="I44771" s="72"/>
      <c r="J44771" s="72"/>
      <c r="K44771" s="72"/>
    </row>
    <row r="44772" spans="9:11">
      <c r="I44772" s="72"/>
      <c r="J44772" s="72"/>
      <c r="K44772" s="72"/>
    </row>
    <row r="44773" spans="9:11">
      <c r="I44773" s="72"/>
      <c r="J44773" s="72"/>
      <c r="K44773" s="72"/>
    </row>
    <row r="44774" spans="9:11">
      <c r="I44774" s="72"/>
      <c r="J44774" s="72"/>
      <c r="K44774" s="72"/>
    </row>
    <row r="44775" spans="9:11">
      <c r="I44775" s="72"/>
      <c r="J44775" s="72"/>
      <c r="K44775" s="72"/>
    </row>
    <row r="44776" spans="9:11">
      <c r="I44776" s="72"/>
      <c r="J44776" s="72"/>
      <c r="K44776" s="72"/>
    </row>
    <row r="44777" spans="9:11">
      <c r="I44777" s="72"/>
      <c r="J44777" s="72"/>
      <c r="K44777" s="72"/>
    </row>
    <row r="44778" spans="9:11">
      <c r="I44778" s="72"/>
      <c r="J44778" s="72"/>
      <c r="K44778" s="72"/>
    </row>
    <row r="44779" spans="9:11">
      <c r="I44779" s="72"/>
      <c r="J44779" s="72"/>
      <c r="K44779" s="72"/>
    </row>
    <row r="44780" spans="9:11">
      <c r="I44780" s="72"/>
      <c r="J44780" s="72"/>
      <c r="K44780" s="72"/>
    </row>
    <row r="44781" spans="9:11">
      <c r="I44781" s="72"/>
      <c r="J44781" s="72"/>
      <c r="K44781" s="72"/>
    </row>
    <row r="44782" spans="9:11">
      <c r="I44782" s="72"/>
      <c r="J44782" s="72"/>
      <c r="K44782" s="72"/>
    </row>
    <row r="44783" spans="9:11">
      <c r="I44783" s="72"/>
      <c r="J44783" s="72"/>
      <c r="K44783" s="72"/>
    </row>
    <row r="44784" spans="9:11">
      <c r="I44784" s="72"/>
      <c r="J44784" s="72"/>
      <c r="K44784" s="72"/>
    </row>
    <row r="44785" spans="9:11">
      <c r="I44785" s="72"/>
      <c r="J44785" s="72"/>
      <c r="K44785" s="72"/>
    </row>
    <row r="44786" spans="9:11">
      <c r="I44786" s="72"/>
      <c r="J44786" s="72"/>
      <c r="K44786" s="72"/>
    </row>
    <row r="44787" spans="9:11">
      <c r="I44787" s="72"/>
      <c r="J44787" s="72"/>
      <c r="K44787" s="72"/>
    </row>
    <row r="44788" spans="9:11">
      <c r="I44788" s="72"/>
      <c r="J44788" s="72"/>
      <c r="K44788" s="72"/>
    </row>
    <row r="44789" spans="9:11">
      <c r="I44789" s="72"/>
      <c r="J44789" s="72"/>
      <c r="K44789" s="72"/>
    </row>
    <row r="44790" spans="9:11">
      <c r="I44790" s="72"/>
      <c r="J44790" s="72"/>
      <c r="K44790" s="72"/>
    </row>
    <row r="44791" spans="9:11">
      <c r="I44791" s="72"/>
      <c r="J44791" s="72"/>
      <c r="K44791" s="72"/>
    </row>
    <row r="44792" spans="9:11">
      <c r="I44792" s="72"/>
      <c r="J44792" s="72"/>
      <c r="K44792" s="72"/>
    </row>
    <row r="44793" spans="9:11">
      <c r="I44793" s="72"/>
      <c r="J44793" s="72"/>
      <c r="K44793" s="72"/>
    </row>
    <row r="44794" spans="9:11">
      <c r="I44794" s="72"/>
      <c r="J44794" s="72"/>
      <c r="K44794" s="72"/>
    </row>
    <row r="44795" spans="9:11">
      <c r="I44795" s="72"/>
      <c r="J44795" s="72"/>
      <c r="K44795" s="72"/>
    </row>
    <row r="44796" spans="9:11">
      <c r="I44796" s="72"/>
      <c r="J44796" s="72"/>
      <c r="K44796" s="72"/>
    </row>
    <row r="44797" spans="9:11">
      <c r="I44797" s="72"/>
      <c r="J44797" s="72"/>
      <c r="K44797" s="72"/>
    </row>
    <row r="44798" spans="9:11">
      <c r="I44798" s="72"/>
      <c r="J44798" s="72"/>
      <c r="K44798" s="72"/>
    </row>
    <row r="44799" spans="9:11">
      <c r="I44799" s="72"/>
      <c r="J44799" s="72"/>
      <c r="K44799" s="72"/>
    </row>
    <row r="44800" spans="9:11">
      <c r="I44800" s="72"/>
      <c r="J44800" s="72"/>
      <c r="K44800" s="72"/>
    </row>
    <row r="44801" spans="9:11">
      <c r="I44801" s="72"/>
      <c r="J44801" s="72"/>
      <c r="K44801" s="72"/>
    </row>
    <row r="44802" spans="9:11">
      <c r="I44802" s="72"/>
      <c r="J44802" s="72"/>
      <c r="K44802" s="72"/>
    </row>
    <row r="44803" spans="9:11">
      <c r="I44803" s="72"/>
      <c r="J44803" s="72"/>
      <c r="K44803" s="72"/>
    </row>
    <row r="44804" spans="9:11">
      <c r="I44804" s="72"/>
      <c r="J44804" s="72"/>
      <c r="K44804" s="72"/>
    </row>
    <row r="44805" spans="9:11">
      <c r="I44805" s="72"/>
      <c r="J44805" s="72"/>
      <c r="K44805" s="72"/>
    </row>
    <row r="44806" spans="9:11">
      <c r="I44806" s="72"/>
      <c r="J44806" s="72"/>
      <c r="K44806" s="72"/>
    </row>
    <row r="44807" spans="9:11">
      <c r="I44807" s="72"/>
      <c r="J44807" s="72"/>
      <c r="K44807" s="72"/>
    </row>
    <row r="44808" spans="9:11">
      <c r="I44808" s="72"/>
      <c r="J44808" s="72"/>
      <c r="K44808" s="72"/>
    </row>
    <row r="44809" spans="9:11">
      <c r="I44809" s="72"/>
      <c r="J44809" s="72"/>
      <c r="K44809" s="72"/>
    </row>
    <row r="44810" spans="9:11">
      <c r="I44810" s="72"/>
      <c r="J44810" s="72"/>
      <c r="K44810" s="72"/>
    </row>
    <row r="44811" spans="9:11">
      <c r="I44811" s="72"/>
      <c r="J44811" s="72"/>
      <c r="K44811" s="72"/>
    </row>
    <row r="44812" spans="9:11">
      <c r="I44812" s="72"/>
      <c r="J44812" s="72"/>
      <c r="K44812" s="72"/>
    </row>
    <row r="44813" spans="9:11">
      <c r="I44813" s="72"/>
      <c r="J44813" s="72"/>
      <c r="K44813" s="72"/>
    </row>
    <row r="44814" spans="9:11">
      <c r="I44814" s="72"/>
      <c r="J44814" s="72"/>
      <c r="K44814" s="72"/>
    </row>
    <row r="44815" spans="9:11">
      <c r="I44815" s="72"/>
      <c r="J44815" s="72"/>
      <c r="K44815" s="72"/>
    </row>
    <row r="44816" spans="9:11">
      <c r="I44816" s="72"/>
      <c r="J44816" s="72"/>
      <c r="K44816" s="72"/>
    </row>
    <row r="44817" spans="9:11">
      <c r="I44817" s="72"/>
      <c r="J44817" s="72"/>
      <c r="K44817" s="72"/>
    </row>
    <row r="44818" spans="9:11">
      <c r="I44818" s="72"/>
      <c r="J44818" s="72"/>
      <c r="K44818" s="72"/>
    </row>
    <row r="44819" spans="9:11">
      <c r="I44819" s="72"/>
      <c r="J44819" s="72"/>
      <c r="K44819" s="72"/>
    </row>
    <row r="44820" spans="9:11">
      <c r="I44820" s="72"/>
      <c r="J44820" s="72"/>
      <c r="K44820" s="72"/>
    </row>
    <row r="44821" spans="9:11">
      <c r="I44821" s="72"/>
      <c r="J44821" s="72"/>
      <c r="K44821" s="72"/>
    </row>
    <row r="44822" spans="9:11">
      <c r="I44822" s="72"/>
      <c r="J44822" s="72"/>
      <c r="K44822" s="72"/>
    </row>
    <row r="44823" spans="9:11">
      <c r="I44823" s="72"/>
      <c r="J44823" s="72"/>
      <c r="K44823" s="72"/>
    </row>
    <row r="44824" spans="9:11">
      <c r="I44824" s="72"/>
      <c r="J44824" s="72"/>
      <c r="K44824" s="72"/>
    </row>
    <row r="44825" spans="9:11">
      <c r="I44825" s="72"/>
      <c r="J44825" s="72"/>
      <c r="K44825" s="72"/>
    </row>
    <row r="44826" spans="9:11">
      <c r="I44826" s="72"/>
      <c r="J44826" s="72"/>
      <c r="K44826" s="72"/>
    </row>
    <row r="44827" spans="9:11">
      <c r="I44827" s="72"/>
      <c r="J44827" s="72"/>
      <c r="K44827" s="72"/>
    </row>
    <row r="44828" spans="9:11">
      <c r="I44828" s="72"/>
      <c r="J44828" s="72"/>
      <c r="K44828" s="72"/>
    </row>
    <row r="44829" spans="9:11">
      <c r="I44829" s="72"/>
      <c r="J44829" s="72"/>
      <c r="K44829" s="72"/>
    </row>
    <row r="44830" spans="9:11">
      <c r="I44830" s="72"/>
      <c r="J44830" s="72"/>
      <c r="K44830" s="72"/>
    </row>
    <row r="44831" spans="9:11">
      <c r="I44831" s="72"/>
      <c r="J44831" s="72"/>
      <c r="K44831" s="72"/>
    </row>
    <row r="44832" spans="9:11">
      <c r="I44832" s="72"/>
      <c r="J44832" s="72"/>
      <c r="K44832" s="72"/>
    </row>
    <row r="44833" spans="9:11">
      <c r="I44833" s="72"/>
      <c r="J44833" s="72"/>
      <c r="K44833" s="72"/>
    </row>
    <row r="44834" spans="9:11">
      <c r="I44834" s="72"/>
      <c r="J44834" s="72"/>
      <c r="K44834" s="72"/>
    </row>
    <row r="44835" spans="9:11">
      <c r="I44835" s="72"/>
      <c r="J44835" s="72"/>
      <c r="K44835" s="72"/>
    </row>
    <row r="44836" spans="9:11">
      <c r="I44836" s="72"/>
      <c r="J44836" s="72"/>
      <c r="K44836" s="72"/>
    </row>
    <row r="44837" spans="9:11">
      <c r="I44837" s="72"/>
      <c r="J44837" s="72"/>
      <c r="K44837" s="72"/>
    </row>
    <row r="44838" spans="9:11">
      <c r="I44838" s="72"/>
      <c r="J44838" s="72"/>
      <c r="K44838" s="72"/>
    </row>
    <row r="44839" spans="9:11">
      <c r="I44839" s="72"/>
      <c r="J44839" s="72"/>
      <c r="K44839" s="72"/>
    </row>
    <row r="44840" spans="9:11">
      <c r="I44840" s="72"/>
      <c r="J44840" s="72"/>
      <c r="K44840" s="72"/>
    </row>
    <row r="44841" spans="9:11">
      <c r="I44841" s="72"/>
      <c r="J44841" s="72"/>
      <c r="K44841" s="72"/>
    </row>
    <row r="44842" spans="9:11">
      <c r="I44842" s="72"/>
      <c r="J44842" s="72"/>
      <c r="K44842" s="72"/>
    </row>
    <row r="44843" spans="9:11">
      <c r="I44843" s="72"/>
      <c r="J44843" s="72"/>
      <c r="K44843" s="72"/>
    </row>
    <row r="44844" spans="9:11">
      <c r="I44844" s="72"/>
      <c r="J44844" s="72"/>
      <c r="K44844" s="72"/>
    </row>
    <row r="44845" spans="9:11">
      <c r="I44845" s="72"/>
      <c r="J44845" s="72"/>
      <c r="K44845" s="72"/>
    </row>
    <row r="44846" spans="9:11">
      <c r="I44846" s="72"/>
      <c r="J44846" s="72"/>
      <c r="K44846" s="72"/>
    </row>
    <row r="44847" spans="9:11">
      <c r="I44847" s="72"/>
      <c r="J44847" s="72"/>
      <c r="K44847" s="72"/>
    </row>
    <row r="44848" spans="9:11">
      <c r="I44848" s="72"/>
      <c r="J44848" s="72"/>
      <c r="K44848" s="72"/>
    </row>
    <row r="44849" spans="9:11">
      <c r="I44849" s="72"/>
      <c r="J44849" s="72"/>
      <c r="K44849" s="72"/>
    </row>
    <row r="44850" spans="9:11">
      <c r="I44850" s="72"/>
      <c r="J44850" s="72"/>
      <c r="K44850" s="72"/>
    </row>
    <row r="44851" spans="9:11">
      <c r="I44851" s="72"/>
      <c r="J44851" s="72"/>
      <c r="K44851" s="72"/>
    </row>
    <row r="44852" spans="9:11">
      <c r="I44852" s="72"/>
      <c r="J44852" s="72"/>
      <c r="K44852" s="72"/>
    </row>
    <row r="44853" spans="9:11">
      <c r="I44853" s="72"/>
      <c r="J44853" s="72"/>
      <c r="K44853" s="72"/>
    </row>
    <row r="44854" spans="9:11">
      <c r="I44854" s="72"/>
      <c r="J44854" s="72"/>
      <c r="K44854" s="72"/>
    </row>
    <row r="44855" spans="9:11">
      <c r="I44855" s="72"/>
      <c r="J44855" s="72"/>
      <c r="K44855" s="72"/>
    </row>
    <row r="44856" spans="9:11">
      <c r="I44856" s="72"/>
      <c r="J44856" s="72"/>
      <c r="K44856" s="72"/>
    </row>
    <row r="44857" spans="9:11">
      <c r="I44857" s="72"/>
      <c r="J44857" s="72"/>
      <c r="K44857" s="72"/>
    </row>
    <row r="44858" spans="9:11">
      <c r="I44858" s="72"/>
      <c r="J44858" s="72"/>
      <c r="K44858" s="72"/>
    </row>
    <row r="44859" spans="9:11">
      <c r="I44859" s="72"/>
      <c r="J44859" s="72"/>
      <c r="K44859" s="72"/>
    </row>
    <row r="44860" spans="9:11">
      <c r="I44860" s="72"/>
      <c r="J44860" s="72"/>
      <c r="K44860" s="72"/>
    </row>
    <row r="44861" spans="9:11">
      <c r="I44861" s="72"/>
      <c r="J44861" s="72"/>
      <c r="K44861" s="72"/>
    </row>
    <row r="44862" spans="9:11">
      <c r="I44862" s="72"/>
      <c r="J44862" s="72"/>
      <c r="K44862" s="72"/>
    </row>
    <row r="44863" spans="9:11">
      <c r="I44863" s="72"/>
      <c r="J44863" s="72"/>
      <c r="K44863" s="72"/>
    </row>
    <row r="44864" spans="9:11">
      <c r="I44864" s="72"/>
      <c r="J44864" s="72"/>
      <c r="K44864" s="72"/>
    </row>
    <row r="44865" spans="9:11">
      <c r="I44865" s="72"/>
      <c r="J44865" s="72"/>
      <c r="K44865" s="72"/>
    </row>
    <row r="44866" spans="9:11">
      <c r="I44866" s="72"/>
      <c r="J44866" s="72"/>
      <c r="K44866" s="72"/>
    </row>
    <row r="44867" spans="9:11">
      <c r="I44867" s="72"/>
      <c r="J44867" s="72"/>
      <c r="K44867" s="72"/>
    </row>
    <row r="44868" spans="9:11">
      <c r="I44868" s="72"/>
      <c r="J44868" s="72"/>
      <c r="K44868" s="72"/>
    </row>
    <row r="44869" spans="9:11">
      <c r="I44869" s="72"/>
      <c r="J44869" s="72"/>
      <c r="K44869" s="72"/>
    </row>
    <row r="44870" spans="9:11">
      <c r="I44870" s="72"/>
      <c r="J44870" s="72"/>
      <c r="K44870" s="72"/>
    </row>
    <row r="44871" spans="9:11">
      <c r="I44871" s="72"/>
      <c r="J44871" s="72"/>
      <c r="K44871" s="72"/>
    </row>
    <row r="44872" spans="9:11">
      <c r="I44872" s="72"/>
      <c r="J44872" s="72"/>
      <c r="K44872" s="72"/>
    </row>
    <row r="44873" spans="9:11">
      <c r="I44873" s="72"/>
      <c r="J44873" s="72"/>
      <c r="K44873" s="72"/>
    </row>
    <row r="44874" spans="9:11">
      <c r="I44874" s="72"/>
      <c r="J44874" s="72"/>
      <c r="K44874" s="72"/>
    </row>
    <row r="44875" spans="9:11">
      <c r="I44875" s="72"/>
      <c r="J44875" s="72"/>
      <c r="K44875" s="72"/>
    </row>
    <row r="44876" spans="9:11">
      <c r="I44876" s="72"/>
      <c r="J44876" s="72"/>
      <c r="K44876" s="72"/>
    </row>
    <row r="44877" spans="9:11">
      <c r="I44877" s="72"/>
      <c r="J44877" s="72"/>
      <c r="K44877" s="72"/>
    </row>
    <row r="44878" spans="9:11">
      <c r="I44878" s="72"/>
      <c r="J44878" s="72"/>
      <c r="K44878" s="72"/>
    </row>
    <row r="44879" spans="9:11">
      <c r="I44879" s="72"/>
      <c r="J44879" s="72"/>
      <c r="K44879" s="72"/>
    </row>
    <row r="44880" spans="9:11">
      <c r="I44880" s="72"/>
      <c r="J44880" s="72"/>
      <c r="K44880" s="72"/>
    </row>
    <row r="44881" spans="9:11">
      <c r="I44881" s="72"/>
      <c r="J44881" s="72"/>
      <c r="K44881" s="72"/>
    </row>
    <row r="44882" spans="9:11">
      <c r="I44882" s="72"/>
      <c r="J44882" s="72"/>
      <c r="K44882" s="72"/>
    </row>
    <row r="44883" spans="9:11">
      <c r="I44883" s="72"/>
      <c r="J44883" s="72"/>
      <c r="K44883" s="72"/>
    </row>
    <row r="44884" spans="9:11">
      <c r="I44884" s="72"/>
      <c r="J44884" s="72"/>
      <c r="K44884" s="72"/>
    </row>
    <row r="44885" spans="9:11">
      <c r="I44885" s="72"/>
      <c r="J44885" s="72"/>
      <c r="K44885" s="72"/>
    </row>
    <row r="44886" spans="9:11">
      <c r="I44886" s="72"/>
      <c r="J44886" s="72"/>
      <c r="K44886" s="72"/>
    </row>
    <row r="44887" spans="9:11">
      <c r="I44887" s="72"/>
      <c r="J44887" s="72"/>
      <c r="K44887" s="72"/>
    </row>
    <row r="44888" spans="9:11">
      <c r="I44888" s="72"/>
      <c r="J44888" s="72"/>
      <c r="K44888" s="72"/>
    </row>
    <row r="44889" spans="9:11">
      <c r="I44889" s="72"/>
      <c r="J44889" s="72"/>
      <c r="K44889" s="72"/>
    </row>
    <row r="44890" spans="9:11">
      <c r="I44890" s="72"/>
      <c r="J44890" s="72"/>
      <c r="K44890" s="72"/>
    </row>
    <row r="44891" spans="9:11">
      <c r="I44891" s="72"/>
      <c r="J44891" s="72"/>
      <c r="K44891" s="72"/>
    </row>
    <row r="44892" spans="9:11">
      <c r="I44892" s="72"/>
      <c r="J44892" s="72"/>
      <c r="K44892" s="72"/>
    </row>
    <row r="44893" spans="9:11">
      <c r="I44893" s="72"/>
      <c r="J44893" s="72"/>
      <c r="K44893" s="72"/>
    </row>
    <row r="44894" spans="9:11">
      <c r="I44894" s="72"/>
      <c r="J44894" s="72"/>
      <c r="K44894" s="72"/>
    </row>
    <row r="44895" spans="9:11">
      <c r="I44895" s="72"/>
      <c r="J44895" s="72"/>
      <c r="K44895" s="72"/>
    </row>
    <row r="44896" spans="9:11">
      <c r="I44896" s="72"/>
      <c r="J44896" s="72"/>
      <c r="K44896" s="72"/>
    </row>
    <row r="44897" spans="9:11">
      <c r="I44897" s="72"/>
      <c r="J44897" s="72"/>
      <c r="K44897" s="72"/>
    </row>
    <row r="44898" spans="9:11">
      <c r="I44898" s="72"/>
      <c r="J44898" s="72"/>
      <c r="K44898" s="72"/>
    </row>
    <row r="44899" spans="9:11">
      <c r="I44899" s="72"/>
      <c r="J44899" s="72"/>
      <c r="K44899" s="72"/>
    </row>
    <row r="44900" spans="9:11">
      <c r="I44900" s="72"/>
      <c r="J44900" s="72"/>
      <c r="K44900" s="72"/>
    </row>
    <row r="44901" spans="9:11">
      <c r="I44901" s="72"/>
      <c r="J44901" s="72"/>
      <c r="K44901" s="72"/>
    </row>
    <row r="44902" spans="9:11">
      <c r="I44902" s="72"/>
      <c r="J44902" s="72"/>
      <c r="K44902" s="72"/>
    </row>
    <row r="44903" spans="9:11">
      <c r="I44903" s="72"/>
      <c r="J44903" s="72"/>
      <c r="K44903" s="72"/>
    </row>
    <row r="44904" spans="9:11">
      <c r="I44904" s="72"/>
      <c r="J44904" s="72"/>
      <c r="K44904" s="72"/>
    </row>
    <row r="44905" spans="9:11">
      <c r="I44905" s="72"/>
      <c r="J44905" s="72"/>
      <c r="K44905" s="72"/>
    </row>
    <row r="44906" spans="9:11">
      <c r="I44906" s="72"/>
      <c r="J44906" s="72"/>
      <c r="K44906" s="72"/>
    </row>
    <row r="44907" spans="9:11">
      <c r="I44907" s="72"/>
      <c r="J44907" s="72"/>
      <c r="K44907" s="72"/>
    </row>
    <row r="44908" spans="9:11">
      <c r="I44908" s="72"/>
      <c r="J44908" s="72"/>
      <c r="K44908" s="72"/>
    </row>
    <row r="44909" spans="9:11">
      <c r="I44909" s="72"/>
      <c r="J44909" s="72"/>
      <c r="K44909" s="72"/>
    </row>
    <row r="44910" spans="9:11">
      <c r="I44910" s="72"/>
      <c r="J44910" s="72"/>
      <c r="K44910" s="72"/>
    </row>
    <row r="44911" spans="9:11">
      <c r="I44911" s="72"/>
      <c r="J44911" s="72"/>
      <c r="K44911" s="72"/>
    </row>
    <row r="44912" spans="9:11">
      <c r="I44912" s="72"/>
      <c r="J44912" s="72"/>
      <c r="K44912" s="72"/>
    </row>
    <row r="44913" spans="9:11">
      <c r="I44913" s="72"/>
      <c r="J44913" s="72"/>
      <c r="K44913" s="72"/>
    </row>
    <row r="44914" spans="9:11">
      <c r="I44914" s="72"/>
      <c r="J44914" s="72"/>
      <c r="K44914" s="72"/>
    </row>
    <row r="44915" spans="9:11">
      <c r="I44915" s="72"/>
      <c r="J44915" s="72"/>
      <c r="K44915" s="72"/>
    </row>
    <row r="44916" spans="9:11">
      <c r="I44916" s="72"/>
      <c r="J44916" s="72"/>
      <c r="K44916" s="72"/>
    </row>
    <row r="44917" spans="9:11">
      <c r="I44917" s="72"/>
      <c r="J44917" s="72"/>
      <c r="K44917" s="72"/>
    </row>
    <row r="44918" spans="9:11">
      <c r="I44918" s="72"/>
      <c r="J44918" s="72"/>
      <c r="K44918" s="72"/>
    </row>
    <row r="44919" spans="9:11">
      <c r="I44919" s="72"/>
      <c r="J44919" s="72"/>
      <c r="K44919" s="72"/>
    </row>
    <row r="44920" spans="9:11">
      <c r="I44920" s="72"/>
      <c r="J44920" s="72"/>
      <c r="K44920" s="72"/>
    </row>
    <row r="44921" spans="9:11">
      <c r="I44921" s="72"/>
      <c r="J44921" s="72"/>
      <c r="K44921" s="72"/>
    </row>
    <row r="44922" spans="9:11">
      <c r="I44922" s="72"/>
      <c r="J44922" s="72"/>
      <c r="K44922" s="72"/>
    </row>
    <row r="44923" spans="9:11">
      <c r="I44923" s="72"/>
      <c r="J44923" s="72"/>
      <c r="K44923" s="72"/>
    </row>
    <row r="44924" spans="9:11">
      <c r="I44924" s="72"/>
      <c r="J44924" s="72"/>
      <c r="K44924" s="72"/>
    </row>
    <row r="44925" spans="9:11">
      <c r="I44925" s="72"/>
      <c r="J44925" s="72"/>
      <c r="K44925" s="72"/>
    </row>
    <row r="44926" spans="9:11">
      <c r="I44926" s="72"/>
      <c r="J44926" s="72"/>
      <c r="K44926" s="72"/>
    </row>
    <row r="44927" spans="9:11">
      <c r="I44927" s="72"/>
      <c r="J44927" s="72"/>
      <c r="K44927" s="72"/>
    </row>
    <row r="44928" spans="9:11">
      <c r="I44928" s="72"/>
      <c r="J44928" s="72"/>
      <c r="K44928" s="72"/>
    </row>
    <row r="44929" spans="9:11">
      <c r="I44929" s="72"/>
      <c r="J44929" s="72"/>
      <c r="K44929" s="72"/>
    </row>
    <row r="44930" spans="9:11">
      <c r="I44930" s="72"/>
      <c r="J44930" s="72"/>
      <c r="K44930" s="72"/>
    </row>
    <row r="44931" spans="9:11">
      <c r="I44931" s="72"/>
      <c r="J44931" s="72"/>
      <c r="K44931" s="72"/>
    </row>
    <row r="44932" spans="9:11">
      <c r="I44932" s="72"/>
      <c r="J44932" s="72"/>
      <c r="K44932" s="72"/>
    </row>
    <row r="44933" spans="9:11">
      <c r="I44933" s="72"/>
      <c r="J44933" s="72"/>
      <c r="K44933" s="72"/>
    </row>
    <row r="44934" spans="9:11">
      <c r="I44934" s="72"/>
      <c r="J44934" s="72"/>
      <c r="K44934" s="72"/>
    </row>
    <row r="44935" spans="9:11">
      <c r="I44935" s="72"/>
      <c r="J44935" s="72"/>
      <c r="K44935" s="72"/>
    </row>
    <row r="44936" spans="9:11">
      <c r="I44936" s="72"/>
      <c r="J44936" s="72"/>
      <c r="K44936" s="72"/>
    </row>
    <row r="44937" spans="9:11">
      <c r="I44937" s="72"/>
      <c r="J44937" s="72"/>
      <c r="K44937" s="72"/>
    </row>
    <row r="44938" spans="9:11">
      <c r="I44938" s="72"/>
      <c r="J44938" s="72"/>
      <c r="K44938" s="72"/>
    </row>
    <row r="44939" spans="9:11">
      <c r="I44939" s="72"/>
      <c r="J44939" s="72"/>
      <c r="K44939" s="72"/>
    </row>
    <row r="44940" spans="9:11">
      <c r="I44940" s="72"/>
      <c r="J44940" s="72"/>
      <c r="K44940" s="72"/>
    </row>
    <row r="44941" spans="9:11">
      <c r="I44941" s="72"/>
      <c r="J44941" s="72"/>
      <c r="K44941" s="72"/>
    </row>
    <row r="44942" spans="9:11">
      <c r="I44942" s="72"/>
      <c r="J44942" s="72"/>
      <c r="K44942" s="72"/>
    </row>
    <row r="44943" spans="9:11">
      <c r="I44943" s="72"/>
      <c r="J44943" s="72"/>
      <c r="K44943" s="72"/>
    </row>
    <row r="44944" spans="9:11">
      <c r="I44944" s="72"/>
      <c r="J44944" s="72"/>
      <c r="K44944" s="72"/>
    </row>
    <row r="44945" spans="9:11">
      <c r="I44945" s="72"/>
      <c r="J44945" s="72"/>
      <c r="K44945" s="72"/>
    </row>
    <row r="44946" spans="9:11">
      <c r="I44946" s="72"/>
      <c r="J44946" s="72"/>
      <c r="K44946" s="72"/>
    </row>
    <row r="44947" spans="9:11">
      <c r="I44947" s="72"/>
      <c r="J44947" s="72"/>
      <c r="K44947" s="72"/>
    </row>
    <row r="44948" spans="9:11">
      <c r="I44948" s="72"/>
      <c r="J44948" s="72"/>
      <c r="K44948" s="72"/>
    </row>
    <row r="44949" spans="9:11">
      <c r="I44949" s="72"/>
      <c r="J44949" s="72"/>
      <c r="K44949" s="72"/>
    </row>
    <row r="44950" spans="9:11">
      <c r="I44950" s="72"/>
      <c r="J44950" s="72"/>
      <c r="K44950" s="72"/>
    </row>
    <row r="44951" spans="9:11">
      <c r="I44951" s="72"/>
      <c r="J44951" s="72"/>
      <c r="K44951" s="72"/>
    </row>
    <row r="44952" spans="9:11">
      <c r="I44952" s="72"/>
      <c r="J44952" s="72"/>
      <c r="K44952" s="72"/>
    </row>
    <row r="44953" spans="9:11">
      <c r="I44953" s="72"/>
      <c r="J44953" s="72"/>
      <c r="K44953" s="72"/>
    </row>
    <row r="44954" spans="9:11">
      <c r="I44954" s="72"/>
      <c r="J44954" s="72"/>
      <c r="K44954" s="72"/>
    </row>
    <row r="44955" spans="9:11">
      <c r="I44955" s="72"/>
      <c r="J44955" s="72"/>
      <c r="K44955" s="72"/>
    </row>
    <row r="44956" spans="9:11">
      <c r="I44956" s="72"/>
      <c r="J44956" s="72"/>
      <c r="K44956" s="72"/>
    </row>
    <row r="44957" spans="9:11">
      <c r="I44957" s="72"/>
      <c r="J44957" s="72"/>
      <c r="K44957" s="72"/>
    </row>
    <row r="44958" spans="9:11">
      <c r="I44958" s="72"/>
      <c r="J44958" s="72"/>
      <c r="K44958" s="72"/>
    </row>
    <row r="44959" spans="9:11">
      <c r="I44959" s="72"/>
      <c r="J44959" s="72"/>
      <c r="K44959" s="72"/>
    </row>
    <row r="44960" spans="9:11">
      <c r="I44960" s="72"/>
      <c r="J44960" s="72"/>
      <c r="K44960" s="72"/>
    </row>
    <row r="44961" spans="9:11">
      <c r="I44961" s="72"/>
      <c r="J44961" s="72"/>
      <c r="K44961" s="72"/>
    </row>
    <row r="44962" spans="9:11">
      <c r="I44962" s="72"/>
      <c r="J44962" s="72"/>
      <c r="K44962" s="72"/>
    </row>
    <row r="44963" spans="9:11">
      <c r="I44963" s="72"/>
      <c r="J44963" s="72"/>
      <c r="K44963" s="72"/>
    </row>
    <row r="44964" spans="9:11">
      <c r="I44964" s="72"/>
      <c r="J44964" s="72"/>
      <c r="K44964" s="72"/>
    </row>
    <row r="44965" spans="9:11">
      <c r="I44965" s="72"/>
      <c r="J44965" s="72"/>
      <c r="K44965" s="72"/>
    </row>
    <row r="44966" spans="9:11">
      <c r="I44966" s="72"/>
      <c r="J44966" s="72"/>
      <c r="K44966" s="72"/>
    </row>
    <row r="44967" spans="9:11">
      <c r="I44967" s="72"/>
      <c r="J44967" s="72"/>
      <c r="K44967" s="72"/>
    </row>
    <row r="44968" spans="9:11">
      <c r="I44968" s="72"/>
      <c r="J44968" s="72"/>
      <c r="K44968" s="72"/>
    </row>
    <row r="44969" spans="9:11">
      <c r="I44969" s="72"/>
      <c r="J44969" s="72"/>
      <c r="K44969" s="72"/>
    </row>
    <row r="44970" spans="9:11">
      <c r="I44970" s="72"/>
      <c r="J44970" s="72"/>
      <c r="K44970" s="72"/>
    </row>
    <row r="44971" spans="9:11">
      <c r="I44971" s="72"/>
      <c r="J44971" s="72"/>
      <c r="K44971" s="72"/>
    </row>
    <row r="44972" spans="9:11">
      <c r="I44972" s="72"/>
      <c r="J44972" s="72"/>
      <c r="K44972" s="72"/>
    </row>
    <row r="44973" spans="9:11">
      <c r="I44973" s="72"/>
      <c r="J44973" s="72"/>
      <c r="K44973" s="72"/>
    </row>
    <row r="44974" spans="9:11">
      <c r="I44974" s="72"/>
      <c r="J44974" s="72"/>
      <c r="K44974" s="72"/>
    </row>
    <row r="44975" spans="9:11">
      <c r="I44975" s="72"/>
      <c r="J44975" s="72"/>
      <c r="K44975" s="72"/>
    </row>
    <row r="44976" spans="9:11">
      <c r="I44976" s="72"/>
      <c r="J44976" s="72"/>
      <c r="K44976" s="72"/>
    </row>
    <row r="44977" spans="9:11">
      <c r="I44977" s="72"/>
      <c r="J44977" s="72"/>
      <c r="K44977" s="72"/>
    </row>
    <row r="44978" spans="9:11">
      <c r="I44978" s="72"/>
      <c r="J44978" s="72"/>
      <c r="K44978" s="72"/>
    </row>
    <row r="44979" spans="9:11">
      <c r="I44979" s="72"/>
      <c r="J44979" s="72"/>
      <c r="K44979" s="72"/>
    </row>
    <row r="44980" spans="9:11">
      <c r="I44980" s="72"/>
      <c r="J44980" s="72"/>
      <c r="K44980" s="72"/>
    </row>
    <row r="44981" spans="9:11">
      <c r="I44981" s="72"/>
      <c r="J44981" s="72"/>
      <c r="K44981" s="72"/>
    </row>
    <row r="44982" spans="9:11">
      <c r="I44982" s="72"/>
      <c r="J44982" s="72"/>
      <c r="K44982" s="72"/>
    </row>
    <row r="44983" spans="9:11">
      <c r="I44983" s="72"/>
      <c r="J44983" s="72"/>
      <c r="K44983" s="72"/>
    </row>
    <row r="44984" spans="9:11">
      <c r="I44984" s="72"/>
      <c r="J44984" s="72"/>
      <c r="K44984" s="72"/>
    </row>
    <row r="44985" spans="9:11">
      <c r="I44985" s="72"/>
      <c r="J44985" s="72"/>
      <c r="K44985" s="72"/>
    </row>
    <row r="44986" spans="9:11">
      <c r="I44986" s="72"/>
      <c r="J44986" s="72"/>
      <c r="K44986" s="72"/>
    </row>
    <row r="44987" spans="9:11">
      <c r="I44987" s="72"/>
      <c r="J44987" s="72"/>
      <c r="K44987" s="72"/>
    </row>
    <row r="44988" spans="9:11">
      <c r="I44988" s="72"/>
      <c r="J44988" s="72"/>
      <c r="K44988" s="72"/>
    </row>
    <row r="44989" spans="9:11">
      <c r="I44989" s="72"/>
      <c r="J44989" s="72"/>
      <c r="K44989" s="72"/>
    </row>
    <row r="44990" spans="9:11">
      <c r="I44990" s="72"/>
      <c r="J44990" s="72"/>
      <c r="K44990" s="72"/>
    </row>
    <row r="44991" spans="9:11">
      <c r="I44991" s="72"/>
      <c r="J44991" s="72"/>
      <c r="K44991" s="72"/>
    </row>
    <row r="44992" spans="9:11">
      <c r="I44992" s="72"/>
      <c r="J44992" s="72"/>
      <c r="K44992" s="72"/>
    </row>
    <row r="44993" spans="9:11">
      <c r="I44993" s="72"/>
      <c r="J44993" s="72"/>
      <c r="K44993" s="72"/>
    </row>
    <row r="44994" spans="9:11">
      <c r="I44994" s="72"/>
      <c r="J44994" s="72"/>
      <c r="K44994" s="72"/>
    </row>
    <row r="44995" spans="9:11">
      <c r="I44995" s="72"/>
      <c r="J44995" s="72"/>
      <c r="K44995" s="72"/>
    </row>
    <row r="44996" spans="9:11">
      <c r="I44996" s="72"/>
      <c r="J44996" s="72"/>
      <c r="K44996" s="72"/>
    </row>
    <row r="44997" spans="9:11">
      <c r="I44997" s="72"/>
      <c r="J44997" s="72"/>
      <c r="K44997" s="72"/>
    </row>
    <row r="44998" spans="9:11">
      <c r="I44998" s="72"/>
      <c r="J44998" s="72"/>
      <c r="K44998" s="72"/>
    </row>
    <row r="44999" spans="9:11">
      <c r="I44999" s="72"/>
      <c r="J44999" s="72"/>
      <c r="K44999" s="72"/>
    </row>
    <row r="45000" spans="9:11">
      <c r="I45000" s="72"/>
      <c r="J45000" s="72"/>
      <c r="K45000" s="72"/>
    </row>
    <row r="45001" spans="9:11">
      <c r="I45001" s="72"/>
      <c r="J45001" s="72"/>
      <c r="K45001" s="72"/>
    </row>
    <row r="45002" spans="9:11">
      <c r="I45002" s="72"/>
      <c r="J45002" s="72"/>
      <c r="K45002" s="72"/>
    </row>
    <row r="45003" spans="9:11">
      <c r="I45003" s="72"/>
      <c r="J45003" s="72"/>
      <c r="K45003" s="72"/>
    </row>
    <row r="45004" spans="9:11">
      <c r="I45004" s="72"/>
      <c r="J45004" s="72"/>
      <c r="K45004" s="72"/>
    </row>
    <row r="45005" spans="9:11">
      <c r="I45005" s="72"/>
      <c r="J45005" s="72"/>
      <c r="K45005" s="72"/>
    </row>
    <row r="45006" spans="9:11">
      <c r="I45006" s="72"/>
      <c r="J45006" s="72"/>
      <c r="K45006" s="72"/>
    </row>
    <row r="45007" spans="9:11">
      <c r="I45007" s="72"/>
      <c r="J45007" s="72"/>
      <c r="K45007" s="72"/>
    </row>
    <row r="45008" spans="9:11">
      <c r="I45008" s="72"/>
      <c r="J45008" s="72"/>
      <c r="K45008" s="72"/>
    </row>
    <row r="45009" spans="9:11">
      <c r="I45009" s="72"/>
      <c r="J45009" s="72"/>
      <c r="K45009" s="72"/>
    </row>
    <row r="45010" spans="9:11">
      <c r="I45010" s="72"/>
      <c r="J45010" s="72"/>
      <c r="K45010" s="72"/>
    </row>
    <row r="45011" spans="9:11">
      <c r="I45011" s="72"/>
      <c r="J45011" s="72"/>
      <c r="K45011" s="72"/>
    </row>
    <row r="45012" spans="9:11">
      <c r="I45012" s="72"/>
      <c r="J45012" s="72"/>
      <c r="K45012" s="72"/>
    </row>
    <row r="45013" spans="9:11">
      <c r="I45013" s="72"/>
      <c r="J45013" s="72"/>
      <c r="K45013" s="72"/>
    </row>
    <row r="45014" spans="9:11">
      <c r="I45014" s="72"/>
      <c r="J45014" s="72"/>
      <c r="K45014" s="72"/>
    </row>
    <row r="45015" spans="9:11">
      <c r="I45015" s="72"/>
      <c r="J45015" s="72"/>
      <c r="K45015" s="72"/>
    </row>
    <row r="45016" spans="9:11">
      <c r="I45016" s="72"/>
      <c r="J45016" s="72"/>
      <c r="K45016" s="72"/>
    </row>
    <row r="45017" spans="9:11">
      <c r="I45017" s="72"/>
      <c r="J45017" s="72"/>
      <c r="K45017" s="72"/>
    </row>
    <row r="45018" spans="9:11">
      <c r="I45018" s="72"/>
      <c r="J45018" s="72"/>
      <c r="K45018" s="72"/>
    </row>
    <row r="45019" spans="9:11">
      <c r="I45019" s="72"/>
      <c r="J45019" s="72"/>
      <c r="K45019" s="72"/>
    </row>
    <row r="45020" spans="9:11">
      <c r="I45020" s="72"/>
      <c r="J45020" s="72"/>
      <c r="K45020" s="72"/>
    </row>
    <row r="45021" spans="9:11">
      <c r="I45021" s="72"/>
      <c r="J45021" s="72"/>
      <c r="K45021" s="72"/>
    </row>
    <row r="45022" spans="9:11">
      <c r="I45022" s="72"/>
      <c r="J45022" s="72"/>
      <c r="K45022" s="72"/>
    </row>
    <row r="45023" spans="9:11">
      <c r="I45023" s="72"/>
      <c r="J45023" s="72"/>
      <c r="K45023" s="72"/>
    </row>
    <row r="45024" spans="9:11">
      <c r="I45024" s="72"/>
      <c r="J45024" s="72"/>
      <c r="K45024" s="72"/>
    </row>
    <row r="45025" spans="9:11">
      <c r="I45025" s="72"/>
      <c r="J45025" s="72"/>
      <c r="K45025" s="72"/>
    </row>
    <row r="45026" spans="9:11">
      <c r="I45026" s="72"/>
      <c r="J45026" s="72"/>
      <c r="K45026" s="72"/>
    </row>
    <row r="45027" spans="9:11">
      <c r="I45027" s="72"/>
      <c r="J45027" s="72"/>
      <c r="K45027" s="72"/>
    </row>
    <row r="45028" spans="9:11">
      <c r="I45028" s="72"/>
      <c r="J45028" s="72"/>
      <c r="K45028" s="72"/>
    </row>
    <row r="45029" spans="9:11">
      <c r="I45029" s="72"/>
      <c r="J45029" s="72"/>
      <c r="K45029" s="72"/>
    </row>
    <row r="45030" spans="9:11">
      <c r="I45030" s="72"/>
      <c r="J45030" s="72"/>
      <c r="K45030" s="72"/>
    </row>
    <row r="45031" spans="9:11">
      <c r="I45031" s="72"/>
      <c r="J45031" s="72"/>
      <c r="K45031" s="72"/>
    </row>
    <row r="45032" spans="9:11">
      <c r="I45032" s="72"/>
      <c r="J45032" s="72"/>
      <c r="K45032" s="72"/>
    </row>
    <row r="45033" spans="9:11">
      <c r="I45033" s="72"/>
      <c r="J45033" s="72"/>
      <c r="K45033" s="72"/>
    </row>
    <row r="45034" spans="9:11">
      <c r="I45034" s="72"/>
      <c r="J45034" s="72"/>
      <c r="K45034" s="72"/>
    </row>
    <row r="45035" spans="9:11">
      <c r="I45035" s="72"/>
      <c r="J45035" s="72"/>
      <c r="K45035" s="72"/>
    </row>
    <row r="45036" spans="9:11">
      <c r="I45036" s="72"/>
      <c r="J45036" s="72"/>
      <c r="K45036" s="72"/>
    </row>
    <row r="45037" spans="9:11">
      <c r="I45037" s="72"/>
      <c r="J45037" s="72"/>
      <c r="K45037" s="72"/>
    </row>
    <row r="45038" spans="9:11">
      <c r="I45038" s="72"/>
      <c r="J45038" s="72"/>
      <c r="K45038" s="72"/>
    </row>
    <row r="45039" spans="9:11">
      <c r="I45039" s="72"/>
      <c r="J45039" s="72"/>
      <c r="K45039" s="72"/>
    </row>
    <row r="45040" spans="9:11">
      <c r="I45040" s="72"/>
      <c r="J45040" s="72"/>
      <c r="K45040" s="72"/>
    </row>
    <row r="45041" spans="9:11">
      <c r="I45041" s="72"/>
      <c r="J45041" s="72"/>
      <c r="K45041" s="72"/>
    </row>
    <row r="45042" spans="9:11">
      <c r="I45042" s="72"/>
      <c r="J45042" s="72"/>
      <c r="K45042" s="72"/>
    </row>
    <row r="45043" spans="9:11">
      <c r="I45043" s="72"/>
      <c r="J45043" s="72"/>
      <c r="K45043" s="72"/>
    </row>
    <row r="45044" spans="9:11">
      <c r="I45044" s="72"/>
      <c r="J45044" s="72"/>
      <c r="K45044" s="72"/>
    </row>
    <row r="45045" spans="9:11">
      <c r="I45045" s="72"/>
      <c r="J45045" s="72"/>
      <c r="K45045" s="72"/>
    </row>
    <row r="45046" spans="9:11">
      <c r="I45046" s="72"/>
      <c r="J45046" s="72"/>
      <c r="K45046" s="72"/>
    </row>
    <row r="45047" spans="9:11">
      <c r="I45047" s="72"/>
      <c r="J45047" s="72"/>
      <c r="K45047" s="72"/>
    </row>
    <row r="45048" spans="9:11">
      <c r="I45048" s="72"/>
      <c r="J45048" s="72"/>
      <c r="K45048" s="72"/>
    </row>
    <row r="45049" spans="9:11">
      <c r="I45049" s="72"/>
      <c r="J45049" s="72"/>
      <c r="K45049" s="72"/>
    </row>
    <row r="45050" spans="9:11">
      <c r="I45050" s="72"/>
      <c r="J45050" s="72"/>
      <c r="K45050" s="72"/>
    </row>
    <row r="45051" spans="9:11">
      <c r="I45051" s="72"/>
      <c r="J45051" s="72"/>
      <c r="K45051" s="72"/>
    </row>
    <row r="45052" spans="9:11">
      <c r="I45052" s="72"/>
      <c r="J45052" s="72"/>
      <c r="K45052" s="72"/>
    </row>
    <row r="45053" spans="9:11">
      <c r="I45053" s="72"/>
      <c r="J45053" s="72"/>
      <c r="K45053" s="72"/>
    </row>
    <row r="45054" spans="9:11">
      <c r="I45054" s="72"/>
      <c r="J45054" s="72"/>
      <c r="K45054" s="72"/>
    </row>
    <row r="45055" spans="9:11">
      <c r="I45055" s="72"/>
      <c r="J45055" s="72"/>
      <c r="K45055" s="72"/>
    </row>
    <row r="45056" spans="9:11">
      <c r="I45056" s="72"/>
      <c r="J45056" s="72"/>
      <c r="K45056" s="72"/>
    </row>
    <row r="45057" spans="9:11">
      <c r="I45057" s="72"/>
      <c r="J45057" s="72"/>
      <c r="K45057" s="72"/>
    </row>
    <row r="45058" spans="9:11">
      <c r="I45058" s="72"/>
      <c r="J45058" s="72"/>
      <c r="K45058" s="72"/>
    </row>
    <row r="45059" spans="9:11">
      <c r="I45059" s="72"/>
      <c r="J45059" s="72"/>
      <c r="K45059" s="72"/>
    </row>
    <row r="45060" spans="9:11">
      <c r="I45060" s="72"/>
      <c r="J45060" s="72"/>
      <c r="K45060" s="72"/>
    </row>
    <row r="45061" spans="9:11">
      <c r="I45061" s="72"/>
      <c r="J45061" s="72"/>
      <c r="K45061" s="72"/>
    </row>
    <row r="45062" spans="9:11">
      <c r="I45062" s="72"/>
      <c r="J45062" s="72"/>
      <c r="K45062" s="72"/>
    </row>
    <row r="45063" spans="9:11">
      <c r="I45063" s="72"/>
      <c r="J45063" s="72"/>
      <c r="K45063" s="72"/>
    </row>
    <row r="45064" spans="9:11">
      <c r="I45064" s="72"/>
      <c r="J45064" s="72"/>
      <c r="K45064" s="72"/>
    </row>
    <row r="45065" spans="9:11">
      <c r="I45065" s="72"/>
      <c r="J45065" s="72"/>
      <c r="K45065" s="72"/>
    </row>
    <row r="45066" spans="9:11">
      <c r="I45066" s="72"/>
      <c r="J45066" s="72"/>
      <c r="K45066" s="72"/>
    </row>
    <row r="45067" spans="9:11">
      <c r="I45067" s="72"/>
      <c r="J45067" s="72"/>
      <c r="K45067" s="72"/>
    </row>
    <row r="45068" spans="9:11">
      <c r="I45068" s="72"/>
      <c r="J45068" s="72"/>
      <c r="K45068" s="72"/>
    </row>
    <row r="45069" spans="9:11">
      <c r="I45069" s="72"/>
      <c r="J45069" s="72"/>
      <c r="K45069" s="72"/>
    </row>
    <row r="45070" spans="9:11">
      <c r="I45070" s="72"/>
      <c r="J45070" s="72"/>
      <c r="K45070" s="72"/>
    </row>
    <row r="45071" spans="9:11">
      <c r="I45071" s="72"/>
      <c r="J45071" s="72"/>
      <c r="K45071" s="72"/>
    </row>
    <row r="45072" spans="9:11">
      <c r="I45072" s="72"/>
      <c r="J45072" s="72"/>
      <c r="K45072" s="72"/>
    </row>
    <row r="45073" spans="9:11">
      <c r="I45073" s="72"/>
      <c r="J45073" s="72"/>
      <c r="K45073" s="72"/>
    </row>
    <row r="45074" spans="9:11">
      <c r="I45074" s="72"/>
      <c r="J45074" s="72"/>
      <c r="K45074" s="72"/>
    </row>
    <row r="45075" spans="9:11">
      <c r="I45075" s="72"/>
      <c r="J45075" s="72"/>
      <c r="K45075" s="72"/>
    </row>
    <row r="45076" spans="9:11">
      <c r="I45076" s="72"/>
      <c r="J45076" s="72"/>
      <c r="K45076" s="72"/>
    </row>
    <row r="45077" spans="9:11">
      <c r="I45077" s="72"/>
      <c r="J45077" s="72"/>
      <c r="K45077" s="72"/>
    </row>
    <row r="45078" spans="9:11">
      <c r="I45078" s="72"/>
      <c r="J45078" s="72"/>
      <c r="K45078" s="72"/>
    </row>
    <row r="45079" spans="9:11">
      <c r="I45079" s="72"/>
      <c r="J45079" s="72"/>
      <c r="K45079" s="72"/>
    </row>
    <row r="45080" spans="9:11">
      <c r="I45080" s="72"/>
      <c r="J45080" s="72"/>
      <c r="K45080" s="72"/>
    </row>
    <row r="45081" spans="9:11">
      <c r="I45081" s="72"/>
      <c r="J45081" s="72"/>
      <c r="K45081" s="72"/>
    </row>
    <row r="45082" spans="9:11">
      <c r="I45082" s="72"/>
      <c r="J45082" s="72"/>
      <c r="K45082" s="72"/>
    </row>
    <row r="45083" spans="9:11">
      <c r="I45083" s="72"/>
      <c r="J45083" s="72"/>
      <c r="K45083" s="72"/>
    </row>
    <row r="45084" spans="9:11">
      <c r="I45084" s="72"/>
      <c r="J45084" s="72"/>
      <c r="K45084" s="72"/>
    </row>
    <row r="45085" spans="9:11">
      <c r="I45085" s="72"/>
      <c r="J45085" s="72"/>
      <c r="K45085" s="72"/>
    </row>
    <row r="45086" spans="9:11">
      <c r="I45086" s="72"/>
      <c r="J45086" s="72"/>
      <c r="K45086" s="72"/>
    </row>
    <row r="45087" spans="9:11">
      <c r="I45087" s="72"/>
      <c r="J45087" s="72"/>
      <c r="K45087" s="72"/>
    </row>
    <row r="45088" spans="9:11">
      <c r="I45088" s="72"/>
      <c r="J45088" s="72"/>
      <c r="K45088" s="72"/>
    </row>
    <row r="45089" spans="9:11">
      <c r="I45089" s="72"/>
      <c r="J45089" s="72"/>
      <c r="K45089" s="72"/>
    </row>
    <row r="45090" spans="9:11">
      <c r="I45090" s="72"/>
      <c r="J45090" s="72"/>
      <c r="K45090" s="72"/>
    </row>
    <row r="45091" spans="9:11">
      <c r="I45091" s="72"/>
      <c r="J45091" s="72"/>
      <c r="K45091" s="72"/>
    </row>
    <row r="45092" spans="9:11">
      <c r="I45092" s="72"/>
      <c r="J45092" s="72"/>
      <c r="K45092" s="72"/>
    </row>
    <row r="45093" spans="9:11">
      <c r="I45093" s="72"/>
      <c r="J45093" s="72"/>
      <c r="K45093" s="72"/>
    </row>
    <row r="45094" spans="9:11">
      <c r="I45094" s="72"/>
      <c r="J45094" s="72"/>
      <c r="K45094" s="72"/>
    </row>
    <row r="45095" spans="9:11">
      <c r="I45095" s="72"/>
      <c r="J45095" s="72"/>
      <c r="K45095" s="72"/>
    </row>
    <row r="45096" spans="9:11">
      <c r="I45096" s="72"/>
      <c r="J45096" s="72"/>
      <c r="K45096" s="72"/>
    </row>
    <row r="45097" spans="9:11">
      <c r="I45097" s="72"/>
      <c r="J45097" s="72"/>
      <c r="K45097" s="72"/>
    </row>
    <row r="45098" spans="9:11">
      <c r="I45098" s="72"/>
      <c r="J45098" s="72"/>
      <c r="K45098" s="72"/>
    </row>
    <row r="45099" spans="9:11">
      <c r="I45099" s="72"/>
      <c r="J45099" s="72"/>
      <c r="K45099" s="72"/>
    </row>
    <row r="45100" spans="9:11">
      <c r="I45100" s="72"/>
      <c r="J45100" s="72"/>
      <c r="K45100" s="72"/>
    </row>
    <row r="45101" spans="9:11">
      <c r="I45101" s="72"/>
      <c r="J45101" s="72"/>
      <c r="K45101" s="72"/>
    </row>
    <row r="45102" spans="9:11">
      <c r="I45102" s="72"/>
      <c r="J45102" s="72"/>
      <c r="K45102" s="72"/>
    </row>
    <row r="45103" spans="9:11">
      <c r="I45103" s="72"/>
      <c r="J45103" s="72"/>
      <c r="K45103" s="72"/>
    </row>
    <row r="45104" spans="9:11">
      <c r="I45104" s="72"/>
      <c r="J45104" s="72"/>
      <c r="K45104" s="72"/>
    </row>
    <row r="45105" spans="9:11">
      <c r="I45105" s="72"/>
      <c r="J45105" s="72"/>
      <c r="K45105" s="72"/>
    </row>
    <row r="45106" spans="9:11">
      <c r="I45106" s="72"/>
      <c r="J45106" s="72"/>
      <c r="K45106" s="72"/>
    </row>
    <row r="45107" spans="9:11">
      <c r="I45107" s="72"/>
      <c r="J45107" s="72"/>
      <c r="K45107" s="72"/>
    </row>
    <row r="45108" spans="9:11">
      <c r="I45108" s="72"/>
      <c r="J45108" s="72"/>
      <c r="K45108" s="72"/>
    </row>
    <row r="45109" spans="9:11">
      <c r="I45109" s="72"/>
      <c r="J45109" s="72"/>
      <c r="K45109" s="72"/>
    </row>
    <row r="45110" spans="9:11">
      <c r="I45110" s="72"/>
      <c r="J45110" s="72"/>
      <c r="K45110" s="72"/>
    </row>
    <row r="45111" spans="9:11">
      <c r="I45111" s="72"/>
      <c r="J45111" s="72"/>
      <c r="K45111" s="72"/>
    </row>
    <row r="45112" spans="9:11">
      <c r="I45112" s="72"/>
      <c r="J45112" s="72"/>
      <c r="K45112" s="72"/>
    </row>
    <row r="45113" spans="9:11">
      <c r="I45113" s="72"/>
      <c r="J45113" s="72"/>
      <c r="K45113" s="72"/>
    </row>
    <row r="45114" spans="9:11">
      <c r="I45114" s="72"/>
      <c r="J45114" s="72"/>
      <c r="K45114" s="72"/>
    </row>
    <row r="45115" spans="9:11">
      <c r="I45115" s="72"/>
      <c r="J45115" s="72"/>
      <c r="K45115" s="72"/>
    </row>
    <row r="45116" spans="9:11">
      <c r="I45116" s="72"/>
      <c r="J45116" s="72"/>
      <c r="K45116" s="72"/>
    </row>
    <row r="45117" spans="9:11">
      <c r="I45117" s="72"/>
      <c r="J45117" s="72"/>
      <c r="K45117" s="72"/>
    </row>
    <row r="45118" spans="9:11">
      <c r="I45118" s="72"/>
      <c r="J45118" s="72"/>
      <c r="K45118" s="72"/>
    </row>
    <row r="45119" spans="9:11">
      <c r="I45119" s="72"/>
      <c r="J45119" s="72"/>
      <c r="K45119" s="72"/>
    </row>
    <row r="45120" spans="9:11">
      <c r="I45120" s="72"/>
      <c r="J45120" s="72"/>
      <c r="K45120" s="72"/>
    </row>
    <row r="45121" spans="9:11">
      <c r="I45121" s="72"/>
      <c r="J45121" s="72"/>
      <c r="K45121" s="72"/>
    </row>
    <row r="45122" spans="9:11">
      <c r="I45122" s="72"/>
      <c r="J45122" s="72"/>
      <c r="K45122" s="72"/>
    </row>
    <row r="45123" spans="9:11">
      <c r="I45123" s="72"/>
      <c r="J45123" s="72"/>
      <c r="K45123" s="72"/>
    </row>
    <row r="45124" spans="9:11">
      <c r="I45124" s="72"/>
      <c r="J45124" s="72"/>
      <c r="K45124" s="72"/>
    </row>
    <row r="45125" spans="9:11">
      <c r="I45125" s="72"/>
      <c r="J45125" s="72"/>
      <c r="K45125" s="72"/>
    </row>
    <row r="45126" spans="9:11">
      <c r="I45126" s="72"/>
      <c r="J45126" s="72"/>
      <c r="K45126" s="72"/>
    </row>
    <row r="45127" spans="9:11">
      <c r="I45127" s="72"/>
      <c r="J45127" s="72"/>
      <c r="K45127" s="72"/>
    </row>
    <row r="45128" spans="9:11">
      <c r="I45128" s="72"/>
      <c r="J45128" s="72"/>
      <c r="K45128" s="72"/>
    </row>
    <row r="45129" spans="9:11">
      <c r="I45129" s="72"/>
      <c r="J45129" s="72"/>
      <c r="K45129" s="72"/>
    </row>
    <row r="45130" spans="9:11">
      <c r="I45130" s="72"/>
      <c r="J45130" s="72"/>
      <c r="K45130" s="72"/>
    </row>
    <row r="45131" spans="9:11">
      <c r="I45131" s="72"/>
      <c r="J45131" s="72"/>
      <c r="K45131" s="72"/>
    </row>
    <row r="45132" spans="9:11">
      <c r="I45132" s="72"/>
      <c r="J45132" s="72"/>
      <c r="K45132" s="72"/>
    </row>
    <row r="45133" spans="9:11">
      <c r="I45133" s="72"/>
      <c r="J45133" s="72"/>
      <c r="K45133" s="72"/>
    </row>
    <row r="45134" spans="9:11">
      <c r="I45134" s="72"/>
      <c r="J45134" s="72"/>
      <c r="K45134" s="72"/>
    </row>
    <row r="45135" spans="9:11">
      <c r="I45135" s="72"/>
      <c r="J45135" s="72"/>
      <c r="K45135" s="72"/>
    </row>
    <row r="45136" spans="9:11">
      <c r="I45136" s="72"/>
      <c r="J45136" s="72"/>
      <c r="K45136" s="72"/>
    </row>
    <row r="45137" spans="9:11">
      <c r="I45137" s="72"/>
      <c r="J45137" s="72"/>
      <c r="K45137" s="72"/>
    </row>
    <row r="45138" spans="9:11">
      <c r="I45138" s="72"/>
      <c r="J45138" s="72"/>
      <c r="K45138" s="72"/>
    </row>
    <row r="45139" spans="9:11">
      <c r="I45139" s="72"/>
      <c r="J45139" s="72"/>
      <c r="K45139" s="72"/>
    </row>
    <row r="45140" spans="9:11">
      <c r="I45140" s="72"/>
      <c r="J45140" s="72"/>
      <c r="K45140" s="72"/>
    </row>
    <row r="45141" spans="9:11">
      <c r="I45141" s="72"/>
      <c r="J45141" s="72"/>
      <c r="K45141" s="72"/>
    </row>
    <row r="45142" spans="9:11">
      <c r="I45142" s="72"/>
      <c r="J45142" s="72"/>
      <c r="K45142" s="72"/>
    </row>
    <row r="45143" spans="9:11">
      <c r="I45143" s="72"/>
      <c r="J45143" s="72"/>
      <c r="K45143" s="72"/>
    </row>
    <row r="45144" spans="9:11">
      <c r="I45144" s="72"/>
      <c r="J45144" s="72"/>
      <c r="K45144" s="72"/>
    </row>
    <row r="45145" spans="9:11">
      <c r="I45145" s="72"/>
      <c r="J45145" s="72"/>
      <c r="K45145" s="72"/>
    </row>
    <row r="45146" spans="9:11">
      <c r="I45146" s="72"/>
      <c r="J45146" s="72"/>
      <c r="K45146" s="72"/>
    </row>
    <row r="45147" spans="9:11">
      <c r="I45147" s="72"/>
      <c r="J45147" s="72"/>
      <c r="K45147" s="72"/>
    </row>
    <row r="45148" spans="9:11">
      <c r="I45148" s="72"/>
      <c r="J45148" s="72"/>
      <c r="K45148" s="72"/>
    </row>
    <row r="45149" spans="9:11">
      <c r="I45149" s="72"/>
      <c r="J45149" s="72"/>
      <c r="K45149" s="72"/>
    </row>
    <row r="45150" spans="9:11">
      <c r="I45150" s="72"/>
      <c r="J45150" s="72"/>
      <c r="K45150" s="72"/>
    </row>
    <row r="45151" spans="9:11">
      <c r="I45151" s="72"/>
      <c r="J45151" s="72"/>
      <c r="K45151" s="72"/>
    </row>
    <row r="45152" spans="9:11">
      <c r="I45152" s="72"/>
      <c r="J45152" s="72"/>
      <c r="K45152" s="72"/>
    </row>
    <row r="45153" spans="9:11">
      <c r="I45153" s="72"/>
      <c r="J45153" s="72"/>
      <c r="K45153" s="72"/>
    </row>
    <row r="45154" spans="9:11">
      <c r="I45154" s="72"/>
      <c r="J45154" s="72"/>
      <c r="K45154" s="72"/>
    </row>
    <row r="45155" spans="9:11">
      <c r="I45155" s="72"/>
      <c r="J45155" s="72"/>
      <c r="K45155" s="72"/>
    </row>
    <row r="45156" spans="9:11">
      <c r="I45156" s="72"/>
      <c r="J45156" s="72"/>
      <c r="K45156" s="72"/>
    </row>
    <row r="45157" spans="9:11">
      <c r="I45157" s="72"/>
      <c r="J45157" s="72"/>
      <c r="K45157" s="72"/>
    </row>
    <row r="45158" spans="9:11">
      <c r="I45158" s="72"/>
      <c r="J45158" s="72"/>
      <c r="K45158" s="72"/>
    </row>
    <row r="45159" spans="9:11">
      <c r="I45159" s="72"/>
      <c r="J45159" s="72"/>
      <c r="K45159" s="72"/>
    </row>
    <row r="45160" spans="9:11">
      <c r="I45160" s="72"/>
      <c r="J45160" s="72"/>
      <c r="K45160" s="72"/>
    </row>
    <row r="45161" spans="9:11">
      <c r="I45161" s="72"/>
      <c r="J45161" s="72"/>
      <c r="K45161" s="72"/>
    </row>
    <row r="45162" spans="9:11">
      <c r="I45162" s="72"/>
      <c r="J45162" s="72"/>
      <c r="K45162" s="72"/>
    </row>
    <row r="45163" spans="9:11">
      <c r="I45163" s="72"/>
      <c r="J45163" s="72"/>
      <c r="K45163" s="72"/>
    </row>
    <row r="45164" spans="9:11">
      <c r="I45164" s="72"/>
      <c r="J45164" s="72"/>
      <c r="K45164" s="72"/>
    </row>
    <row r="45165" spans="9:11">
      <c r="I45165" s="72"/>
      <c r="J45165" s="72"/>
      <c r="K45165" s="72"/>
    </row>
    <row r="45166" spans="9:11">
      <c r="I45166" s="72"/>
      <c r="J45166" s="72"/>
      <c r="K45166" s="72"/>
    </row>
    <row r="45167" spans="9:11">
      <c r="I45167" s="72"/>
      <c r="J45167" s="72"/>
      <c r="K45167" s="72"/>
    </row>
    <row r="45168" spans="9:11">
      <c r="I45168" s="72"/>
      <c r="J45168" s="72"/>
      <c r="K45168" s="72"/>
    </row>
    <row r="45169" spans="9:11">
      <c r="I45169" s="72"/>
      <c r="J45169" s="72"/>
      <c r="K45169" s="72"/>
    </row>
    <row r="45170" spans="9:11">
      <c r="I45170" s="72"/>
      <c r="J45170" s="72"/>
      <c r="K45170" s="72"/>
    </row>
    <row r="45171" spans="9:11">
      <c r="I45171" s="72"/>
      <c r="J45171" s="72"/>
      <c r="K45171" s="72"/>
    </row>
    <row r="45172" spans="9:11">
      <c r="I45172" s="72"/>
      <c r="J45172" s="72"/>
      <c r="K45172" s="72"/>
    </row>
    <row r="45173" spans="9:11">
      <c r="I45173" s="72"/>
      <c r="J45173" s="72"/>
      <c r="K45173" s="72"/>
    </row>
    <row r="45174" spans="9:11">
      <c r="I45174" s="72"/>
      <c r="J45174" s="72"/>
      <c r="K45174" s="72"/>
    </row>
    <row r="45175" spans="9:11">
      <c r="I45175" s="72"/>
      <c r="J45175" s="72"/>
      <c r="K45175" s="72"/>
    </row>
    <row r="45176" spans="9:11">
      <c r="I45176" s="72"/>
      <c r="J45176" s="72"/>
      <c r="K45176" s="72"/>
    </row>
    <row r="45177" spans="9:11">
      <c r="I45177" s="72"/>
      <c r="J45177" s="72"/>
      <c r="K45177" s="72"/>
    </row>
    <row r="45178" spans="9:11">
      <c r="I45178" s="72"/>
      <c r="J45178" s="72"/>
      <c r="K45178" s="72"/>
    </row>
    <row r="45179" spans="9:11">
      <c r="I45179" s="72"/>
      <c r="J45179" s="72"/>
      <c r="K45179" s="72"/>
    </row>
    <row r="45180" spans="9:11">
      <c r="I45180" s="72"/>
      <c r="J45180" s="72"/>
      <c r="K45180" s="72"/>
    </row>
    <row r="45181" spans="9:11">
      <c r="I45181" s="72"/>
      <c r="J45181" s="72"/>
      <c r="K45181" s="72"/>
    </row>
    <row r="45182" spans="9:11">
      <c r="I45182" s="72"/>
      <c r="J45182" s="72"/>
      <c r="K45182" s="72"/>
    </row>
    <row r="45183" spans="9:11">
      <c r="I45183" s="72"/>
      <c r="J45183" s="72"/>
      <c r="K45183" s="72"/>
    </row>
    <row r="45184" spans="9:11">
      <c r="I45184" s="72"/>
      <c r="J45184" s="72"/>
      <c r="K45184" s="72"/>
    </row>
    <row r="45185" spans="9:11">
      <c r="I45185" s="72"/>
      <c r="J45185" s="72"/>
      <c r="K45185" s="72"/>
    </row>
    <row r="45186" spans="9:11">
      <c r="I45186" s="72"/>
      <c r="J45186" s="72"/>
      <c r="K45186" s="72"/>
    </row>
    <row r="45187" spans="9:11">
      <c r="I45187" s="72"/>
      <c r="J45187" s="72"/>
      <c r="K45187" s="72"/>
    </row>
    <row r="45188" spans="9:11">
      <c r="I45188" s="72"/>
      <c r="J45188" s="72"/>
      <c r="K45188" s="72"/>
    </row>
    <row r="45189" spans="9:11">
      <c r="I45189" s="72"/>
      <c r="J45189" s="72"/>
      <c r="K45189" s="72"/>
    </row>
    <row r="45190" spans="9:11">
      <c r="I45190" s="72"/>
      <c r="J45190" s="72"/>
      <c r="K45190" s="72"/>
    </row>
    <row r="45191" spans="9:11">
      <c r="I45191" s="72"/>
      <c r="J45191" s="72"/>
      <c r="K45191" s="72"/>
    </row>
    <row r="45192" spans="9:11">
      <c r="I45192" s="72"/>
      <c r="J45192" s="72"/>
      <c r="K45192" s="72"/>
    </row>
    <row r="45193" spans="9:11">
      <c r="I45193" s="72"/>
      <c r="J45193" s="72"/>
      <c r="K45193" s="72"/>
    </row>
    <row r="45194" spans="9:11">
      <c r="I45194" s="72"/>
      <c r="J45194" s="72"/>
      <c r="K45194" s="72"/>
    </row>
    <row r="45195" spans="9:11">
      <c r="I45195" s="72"/>
      <c r="J45195" s="72"/>
      <c r="K45195" s="72"/>
    </row>
    <row r="45196" spans="9:11">
      <c r="I45196" s="72"/>
      <c r="J45196" s="72"/>
      <c r="K45196" s="72"/>
    </row>
    <row r="45197" spans="9:11">
      <c r="I45197" s="72"/>
      <c r="J45197" s="72"/>
      <c r="K45197" s="72"/>
    </row>
    <row r="45198" spans="9:11">
      <c r="I45198" s="72"/>
      <c r="J45198" s="72"/>
      <c r="K45198" s="72"/>
    </row>
    <row r="45199" spans="9:11">
      <c r="I45199" s="72"/>
      <c r="J45199" s="72"/>
      <c r="K45199" s="72"/>
    </row>
    <row r="45200" spans="9:11">
      <c r="I45200" s="72"/>
      <c r="J45200" s="72"/>
      <c r="K45200" s="72"/>
    </row>
    <row r="45201" spans="9:11">
      <c r="I45201" s="72"/>
      <c r="J45201" s="72"/>
      <c r="K45201" s="72"/>
    </row>
    <row r="45202" spans="9:11">
      <c r="I45202" s="72"/>
      <c r="J45202" s="72"/>
      <c r="K45202" s="72"/>
    </row>
    <row r="45203" spans="9:11">
      <c r="I45203" s="72"/>
      <c r="J45203" s="72"/>
      <c r="K45203" s="72"/>
    </row>
    <row r="45204" spans="9:11">
      <c r="I45204" s="72"/>
      <c r="J45204" s="72"/>
      <c r="K45204" s="72"/>
    </row>
    <row r="45205" spans="9:11">
      <c r="I45205" s="72"/>
      <c r="J45205" s="72"/>
      <c r="K45205" s="72"/>
    </row>
    <row r="45206" spans="9:11">
      <c r="I45206" s="72"/>
      <c r="J45206" s="72"/>
      <c r="K45206" s="72"/>
    </row>
    <row r="45207" spans="9:11">
      <c r="I45207" s="72"/>
      <c r="J45207" s="72"/>
      <c r="K45207" s="72"/>
    </row>
    <row r="45208" spans="9:11">
      <c r="I45208" s="72"/>
      <c r="J45208" s="72"/>
      <c r="K45208" s="72"/>
    </row>
    <row r="45209" spans="9:11">
      <c r="I45209" s="72"/>
      <c r="J45209" s="72"/>
      <c r="K45209" s="72"/>
    </row>
    <row r="45210" spans="9:11">
      <c r="I45210" s="72"/>
      <c r="J45210" s="72"/>
      <c r="K45210" s="72"/>
    </row>
    <row r="45211" spans="9:11">
      <c r="I45211" s="72"/>
      <c r="J45211" s="72"/>
      <c r="K45211" s="72"/>
    </row>
    <row r="45212" spans="9:11">
      <c r="I45212" s="72"/>
      <c r="J45212" s="72"/>
      <c r="K45212" s="72"/>
    </row>
    <row r="45213" spans="9:11">
      <c r="I45213" s="72"/>
      <c r="J45213" s="72"/>
      <c r="K45213" s="72"/>
    </row>
    <row r="45214" spans="9:11">
      <c r="I45214" s="72"/>
      <c r="J45214" s="72"/>
      <c r="K45214" s="72"/>
    </row>
    <row r="45215" spans="9:11">
      <c r="I45215" s="72"/>
      <c r="J45215" s="72"/>
      <c r="K45215" s="72"/>
    </row>
    <row r="45216" spans="9:11">
      <c r="I45216" s="72"/>
      <c r="J45216" s="72"/>
      <c r="K45216" s="72"/>
    </row>
    <row r="45217" spans="9:11">
      <c r="I45217" s="72"/>
      <c r="J45217" s="72"/>
      <c r="K45217" s="72"/>
    </row>
    <row r="45218" spans="9:11">
      <c r="I45218" s="72"/>
      <c r="J45218" s="72"/>
      <c r="K45218" s="72"/>
    </row>
    <row r="45219" spans="9:11">
      <c r="I45219" s="72"/>
      <c r="J45219" s="72"/>
      <c r="K45219" s="72"/>
    </row>
    <row r="45220" spans="9:11">
      <c r="I45220" s="72"/>
      <c r="J45220" s="72"/>
      <c r="K45220" s="72"/>
    </row>
    <row r="45221" spans="9:11">
      <c r="I45221" s="72"/>
      <c r="J45221" s="72"/>
      <c r="K45221" s="72"/>
    </row>
    <row r="45222" spans="9:11">
      <c r="I45222" s="72"/>
      <c r="J45222" s="72"/>
      <c r="K45222" s="72"/>
    </row>
    <row r="45223" spans="9:11">
      <c r="I45223" s="72"/>
      <c r="J45223" s="72"/>
      <c r="K45223" s="72"/>
    </row>
    <row r="45224" spans="9:11">
      <c r="I45224" s="72"/>
      <c r="J45224" s="72"/>
      <c r="K45224" s="72"/>
    </row>
    <row r="45225" spans="9:11">
      <c r="I45225" s="72"/>
      <c r="J45225" s="72"/>
      <c r="K45225" s="72"/>
    </row>
    <row r="45226" spans="9:11">
      <c r="I45226" s="72"/>
      <c r="J45226" s="72"/>
      <c r="K45226" s="72"/>
    </row>
    <row r="45227" spans="9:11">
      <c r="I45227" s="72"/>
      <c r="J45227" s="72"/>
      <c r="K45227" s="72"/>
    </row>
    <row r="45228" spans="9:11">
      <c r="I45228" s="72"/>
      <c r="J45228" s="72"/>
      <c r="K45228" s="72"/>
    </row>
    <row r="45229" spans="9:11">
      <c r="I45229" s="72"/>
      <c r="J45229" s="72"/>
      <c r="K45229" s="72"/>
    </row>
    <row r="45230" spans="9:11">
      <c r="I45230" s="72"/>
      <c r="J45230" s="72"/>
      <c r="K45230" s="72"/>
    </row>
    <row r="45231" spans="9:11">
      <c r="I45231" s="72"/>
      <c r="J45231" s="72"/>
      <c r="K45231" s="72"/>
    </row>
    <row r="45232" spans="9:11">
      <c r="I45232" s="72"/>
      <c r="J45232" s="72"/>
      <c r="K45232" s="72"/>
    </row>
    <row r="45233" spans="9:11">
      <c r="I45233" s="72"/>
      <c r="J45233" s="72"/>
      <c r="K45233" s="72"/>
    </row>
    <row r="45234" spans="9:11">
      <c r="I45234" s="72"/>
      <c r="J45234" s="72"/>
      <c r="K45234" s="72"/>
    </row>
    <row r="45235" spans="9:11">
      <c r="I45235" s="72"/>
      <c r="J45235" s="72"/>
      <c r="K45235" s="72"/>
    </row>
    <row r="45236" spans="9:11">
      <c r="I45236" s="72"/>
      <c r="J45236" s="72"/>
      <c r="K45236" s="72"/>
    </row>
    <row r="45237" spans="9:11">
      <c r="I45237" s="72"/>
      <c r="J45237" s="72"/>
      <c r="K45237" s="72"/>
    </row>
    <row r="45238" spans="9:11">
      <c r="I45238" s="72"/>
      <c r="J45238" s="72"/>
      <c r="K45238" s="72"/>
    </row>
    <row r="45239" spans="9:11">
      <c r="I45239" s="72"/>
      <c r="J45239" s="72"/>
      <c r="K45239" s="72"/>
    </row>
    <row r="45240" spans="9:11">
      <c r="I45240" s="72"/>
      <c r="J45240" s="72"/>
      <c r="K45240" s="72"/>
    </row>
    <row r="45241" spans="9:11">
      <c r="I45241" s="72"/>
      <c r="J45241" s="72"/>
      <c r="K45241" s="72"/>
    </row>
    <row r="45242" spans="9:11">
      <c r="I45242" s="72"/>
      <c r="J45242" s="72"/>
      <c r="K45242" s="72"/>
    </row>
    <row r="45243" spans="9:11">
      <c r="I45243" s="72"/>
      <c r="J45243" s="72"/>
      <c r="K45243" s="72"/>
    </row>
    <row r="45244" spans="9:11">
      <c r="I45244" s="72"/>
      <c r="J45244" s="72"/>
      <c r="K45244" s="72"/>
    </row>
    <row r="45245" spans="9:11">
      <c r="I45245" s="72"/>
      <c r="J45245" s="72"/>
      <c r="K45245" s="72"/>
    </row>
    <row r="45246" spans="9:11">
      <c r="I45246" s="72"/>
      <c r="J45246" s="72"/>
      <c r="K45246" s="72"/>
    </row>
    <row r="45247" spans="9:11">
      <c r="I45247" s="72"/>
      <c r="J45247" s="72"/>
      <c r="K45247" s="72"/>
    </row>
    <row r="45248" spans="9:11">
      <c r="I45248" s="72"/>
      <c r="J45248" s="72"/>
      <c r="K45248" s="72"/>
    </row>
    <row r="45249" spans="9:11">
      <c r="I45249" s="72"/>
      <c r="J45249" s="72"/>
      <c r="K45249" s="72"/>
    </row>
    <row r="45250" spans="9:11">
      <c r="I45250" s="72"/>
      <c r="J45250" s="72"/>
      <c r="K45250" s="72"/>
    </row>
    <row r="45251" spans="9:11">
      <c r="I45251" s="72"/>
      <c r="J45251" s="72"/>
      <c r="K45251" s="72"/>
    </row>
    <row r="45252" spans="9:11">
      <c r="I45252" s="72"/>
      <c r="J45252" s="72"/>
      <c r="K45252" s="72"/>
    </row>
    <row r="45253" spans="9:11">
      <c r="I45253" s="72"/>
      <c r="J45253" s="72"/>
      <c r="K45253" s="72"/>
    </row>
    <row r="45254" spans="9:11">
      <c r="I45254" s="72"/>
      <c r="J45254" s="72"/>
      <c r="K45254" s="72"/>
    </row>
    <row r="45255" spans="9:11">
      <c r="I45255" s="72"/>
      <c r="J45255" s="72"/>
      <c r="K45255" s="72"/>
    </row>
    <row r="45256" spans="9:11">
      <c r="I45256" s="72"/>
      <c r="J45256" s="72"/>
      <c r="K45256" s="72"/>
    </row>
    <row r="45257" spans="9:11">
      <c r="I45257" s="72"/>
      <c r="J45257" s="72"/>
      <c r="K45257" s="72"/>
    </row>
    <row r="45258" spans="9:11">
      <c r="I45258" s="72"/>
      <c r="J45258" s="72"/>
      <c r="K45258" s="72"/>
    </row>
    <row r="45259" spans="9:11">
      <c r="I45259" s="72"/>
      <c r="J45259" s="72"/>
      <c r="K45259" s="72"/>
    </row>
    <row r="45260" spans="9:11">
      <c r="I45260" s="72"/>
      <c r="J45260" s="72"/>
      <c r="K45260" s="72"/>
    </row>
    <row r="45261" spans="9:11">
      <c r="I45261" s="72"/>
      <c r="J45261" s="72"/>
      <c r="K45261" s="72"/>
    </row>
    <row r="45262" spans="9:11">
      <c r="I45262" s="72"/>
      <c r="J45262" s="72"/>
      <c r="K45262" s="72"/>
    </row>
    <row r="45263" spans="9:11">
      <c r="I45263" s="72"/>
      <c r="J45263" s="72"/>
      <c r="K45263" s="72"/>
    </row>
    <row r="45264" spans="9:11">
      <c r="I45264" s="72"/>
      <c r="J45264" s="72"/>
      <c r="K45264" s="72"/>
    </row>
    <row r="45265" spans="9:11">
      <c r="I45265" s="72"/>
      <c r="J45265" s="72"/>
      <c r="K45265" s="72"/>
    </row>
    <row r="45266" spans="9:11">
      <c r="I45266" s="72"/>
      <c r="J45266" s="72"/>
      <c r="K45266" s="72"/>
    </row>
    <row r="45267" spans="9:11">
      <c r="I45267" s="72"/>
      <c r="J45267" s="72"/>
      <c r="K45267" s="72"/>
    </row>
    <row r="45268" spans="9:11">
      <c r="I45268" s="72"/>
      <c r="J45268" s="72"/>
      <c r="K45268" s="72"/>
    </row>
    <row r="45269" spans="9:11">
      <c r="I45269" s="72"/>
      <c r="J45269" s="72"/>
      <c r="K45269" s="72"/>
    </row>
    <row r="45270" spans="9:11">
      <c r="I45270" s="72"/>
      <c r="J45270" s="72"/>
      <c r="K45270" s="72"/>
    </row>
    <row r="45271" spans="9:11">
      <c r="I45271" s="72"/>
      <c r="J45271" s="72"/>
      <c r="K45271" s="72"/>
    </row>
    <row r="45272" spans="9:11">
      <c r="I45272" s="72"/>
      <c r="J45272" s="72"/>
      <c r="K45272" s="72"/>
    </row>
    <row r="45273" spans="9:11">
      <c r="I45273" s="72"/>
      <c r="J45273" s="72"/>
      <c r="K45273" s="72"/>
    </row>
    <row r="45274" spans="9:11">
      <c r="I45274" s="72"/>
      <c r="J45274" s="72"/>
      <c r="K45274" s="72"/>
    </row>
    <row r="45275" spans="9:11">
      <c r="I45275" s="72"/>
      <c r="J45275" s="72"/>
      <c r="K45275" s="72"/>
    </row>
    <row r="45276" spans="9:11">
      <c r="I45276" s="72"/>
      <c r="J45276" s="72"/>
      <c r="K45276" s="72"/>
    </row>
    <row r="45277" spans="9:11">
      <c r="I45277" s="72"/>
      <c r="J45277" s="72"/>
      <c r="K45277" s="72"/>
    </row>
    <row r="45278" spans="9:11">
      <c r="I45278" s="72"/>
      <c r="J45278" s="72"/>
      <c r="K45278" s="72"/>
    </row>
    <row r="45279" spans="9:11">
      <c r="I45279" s="72"/>
      <c r="J45279" s="72"/>
      <c r="K45279" s="72"/>
    </row>
    <row r="45280" spans="9:11">
      <c r="I45280" s="72"/>
      <c r="J45280" s="72"/>
      <c r="K45280" s="72"/>
    </row>
    <row r="45281" spans="9:11">
      <c r="I45281" s="72"/>
      <c r="J45281" s="72"/>
      <c r="K45281" s="72"/>
    </row>
    <row r="45282" spans="9:11">
      <c r="I45282" s="72"/>
      <c r="J45282" s="72"/>
      <c r="K45282" s="72"/>
    </row>
    <row r="45283" spans="9:11">
      <c r="I45283" s="72"/>
      <c r="J45283" s="72"/>
      <c r="K45283" s="72"/>
    </row>
    <row r="45284" spans="9:11">
      <c r="I45284" s="72"/>
      <c r="J45284" s="72"/>
      <c r="K45284" s="72"/>
    </row>
    <row r="45285" spans="9:11">
      <c r="I45285" s="72"/>
      <c r="J45285" s="72"/>
      <c r="K45285" s="72"/>
    </row>
    <row r="45286" spans="9:11">
      <c r="I45286" s="72"/>
      <c r="J45286" s="72"/>
      <c r="K45286" s="72"/>
    </row>
    <row r="45287" spans="9:11">
      <c r="I45287" s="72"/>
      <c r="J45287" s="72"/>
      <c r="K45287" s="72"/>
    </row>
    <row r="45288" spans="9:11">
      <c r="I45288" s="72"/>
      <c r="J45288" s="72"/>
      <c r="K45288" s="72"/>
    </row>
    <row r="45289" spans="9:11">
      <c r="I45289" s="72"/>
      <c r="J45289" s="72"/>
      <c r="K45289" s="72"/>
    </row>
    <row r="45290" spans="9:11">
      <c r="I45290" s="72"/>
      <c r="J45290" s="72"/>
      <c r="K45290" s="72"/>
    </row>
    <row r="45291" spans="9:11">
      <c r="I45291" s="72"/>
      <c r="J45291" s="72"/>
      <c r="K45291" s="72"/>
    </row>
    <row r="45292" spans="9:11">
      <c r="I45292" s="72"/>
      <c r="J45292" s="72"/>
      <c r="K45292" s="72"/>
    </row>
    <row r="45293" spans="9:11">
      <c r="I45293" s="72"/>
      <c r="J45293" s="72"/>
      <c r="K45293" s="72"/>
    </row>
    <row r="45294" spans="9:11">
      <c r="I45294" s="72"/>
      <c r="J45294" s="72"/>
      <c r="K45294" s="72"/>
    </row>
    <row r="45295" spans="9:11">
      <c r="I45295" s="72"/>
      <c r="J45295" s="72"/>
      <c r="K45295" s="72"/>
    </row>
    <row r="45296" spans="9:11">
      <c r="I45296" s="72"/>
      <c r="J45296" s="72"/>
      <c r="K45296" s="72"/>
    </row>
    <row r="45297" spans="9:11">
      <c r="I45297" s="72"/>
      <c r="J45297" s="72"/>
      <c r="K45297" s="72"/>
    </row>
    <row r="45298" spans="9:11">
      <c r="I45298" s="72"/>
      <c r="J45298" s="72"/>
      <c r="K45298" s="72"/>
    </row>
    <row r="45299" spans="9:11">
      <c r="I45299" s="72"/>
      <c r="J45299" s="72"/>
      <c r="K45299" s="72"/>
    </row>
    <row r="45300" spans="9:11">
      <c r="I45300" s="72"/>
      <c r="J45300" s="72"/>
      <c r="K45300" s="72"/>
    </row>
    <row r="45301" spans="9:11">
      <c r="I45301" s="72"/>
      <c r="J45301" s="72"/>
      <c r="K45301" s="72"/>
    </row>
    <row r="45302" spans="9:11">
      <c r="I45302" s="72"/>
      <c r="J45302" s="72"/>
      <c r="K45302" s="72"/>
    </row>
    <row r="45303" spans="9:11">
      <c r="I45303" s="72"/>
      <c r="J45303" s="72"/>
      <c r="K45303" s="72"/>
    </row>
    <row r="45304" spans="9:11">
      <c r="I45304" s="72"/>
      <c r="J45304" s="72"/>
      <c r="K45304" s="72"/>
    </row>
    <row r="45305" spans="9:11">
      <c r="I45305" s="72"/>
      <c r="J45305" s="72"/>
      <c r="K45305" s="72"/>
    </row>
    <row r="45306" spans="9:11">
      <c r="I45306" s="72"/>
      <c r="J45306" s="72"/>
      <c r="K45306" s="72"/>
    </row>
    <row r="45307" spans="9:11">
      <c r="I45307" s="72"/>
      <c r="J45307" s="72"/>
      <c r="K45307" s="72"/>
    </row>
    <row r="45308" spans="9:11">
      <c r="I45308" s="72"/>
      <c r="J45308" s="72"/>
      <c r="K45308" s="72"/>
    </row>
    <row r="45309" spans="9:11">
      <c r="I45309" s="72"/>
      <c r="J45309" s="72"/>
      <c r="K45309" s="72"/>
    </row>
    <row r="45310" spans="9:11">
      <c r="I45310" s="72"/>
      <c r="J45310" s="72"/>
      <c r="K45310" s="72"/>
    </row>
    <row r="45311" spans="9:11">
      <c r="I45311" s="72"/>
      <c r="J45311" s="72"/>
      <c r="K45311" s="72"/>
    </row>
    <row r="45312" spans="9:11">
      <c r="I45312" s="72"/>
      <c r="J45312" s="72"/>
      <c r="K45312" s="72"/>
    </row>
    <row r="45313" spans="9:11">
      <c r="I45313" s="72"/>
      <c r="J45313" s="72"/>
      <c r="K45313" s="72"/>
    </row>
    <row r="45314" spans="9:11">
      <c r="I45314" s="72"/>
      <c r="J45314" s="72"/>
      <c r="K45314" s="72"/>
    </row>
    <row r="45315" spans="9:11">
      <c r="I45315" s="72"/>
      <c r="J45315" s="72"/>
      <c r="K45315" s="72"/>
    </row>
    <row r="45316" spans="9:11">
      <c r="I45316" s="72"/>
      <c r="J45316" s="72"/>
      <c r="K45316" s="72"/>
    </row>
    <row r="45317" spans="9:11">
      <c r="I45317" s="72"/>
      <c r="J45317" s="72"/>
      <c r="K45317" s="72"/>
    </row>
    <row r="45318" spans="9:11">
      <c r="I45318" s="72"/>
      <c r="J45318" s="72"/>
      <c r="K45318" s="72"/>
    </row>
    <row r="45319" spans="9:11">
      <c r="I45319" s="72"/>
      <c r="J45319" s="72"/>
      <c r="K45319" s="72"/>
    </row>
    <row r="45320" spans="9:11">
      <c r="I45320" s="72"/>
      <c r="J45320" s="72"/>
      <c r="K45320" s="72"/>
    </row>
    <row r="45321" spans="9:11">
      <c r="I45321" s="72"/>
      <c r="J45321" s="72"/>
      <c r="K45321" s="72"/>
    </row>
    <row r="45322" spans="9:11">
      <c r="I45322" s="72"/>
      <c r="J45322" s="72"/>
      <c r="K45322" s="72"/>
    </row>
    <row r="45323" spans="9:11">
      <c r="I45323" s="72"/>
      <c r="J45323" s="72"/>
      <c r="K45323" s="72"/>
    </row>
    <row r="45324" spans="9:11">
      <c r="I45324" s="72"/>
      <c r="J45324" s="72"/>
      <c r="K45324" s="72"/>
    </row>
    <row r="45325" spans="9:11">
      <c r="I45325" s="72"/>
      <c r="J45325" s="72"/>
      <c r="K45325" s="72"/>
    </row>
    <row r="45326" spans="9:11">
      <c r="I45326" s="72"/>
      <c r="J45326" s="72"/>
      <c r="K45326" s="72"/>
    </row>
    <row r="45327" spans="9:11">
      <c r="I45327" s="72"/>
      <c r="J45327" s="72"/>
      <c r="K45327" s="72"/>
    </row>
    <row r="45328" spans="9:11">
      <c r="I45328" s="72"/>
      <c r="J45328" s="72"/>
      <c r="K45328" s="72"/>
    </row>
    <row r="45329" spans="9:11">
      <c r="I45329" s="72"/>
      <c r="J45329" s="72"/>
      <c r="K45329" s="72"/>
    </row>
    <row r="45330" spans="9:11">
      <c r="I45330" s="72"/>
      <c r="J45330" s="72"/>
      <c r="K45330" s="72"/>
    </row>
    <row r="45331" spans="9:11">
      <c r="I45331" s="72"/>
      <c r="J45331" s="72"/>
      <c r="K45331" s="72"/>
    </row>
    <row r="45332" spans="9:11">
      <c r="I45332" s="72"/>
      <c r="J45332" s="72"/>
      <c r="K45332" s="72"/>
    </row>
    <row r="45333" spans="9:11">
      <c r="I45333" s="72"/>
      <c r="J45333" s="72"/>
      <c r="K45333" s="72"/>
    </row>
    <row r="45334" spans="9:11">
      <c r="I45334" s="72"/>
      <c r="J45334" s="72"/>
      <c r="K45334" s="72"/>
    </row>
    <row r="45335" spans="9:11">
      <c r="I45335" s="72"/>
      <c r="J45335" s="72"/>
      <c r="K45335" s="72"/>
    </row>
    <row r="45336" spans="9:11">
      <c r="I45336" s="72"/>
      <c r="J45336" s="72"/>
      <c r="K45336" s="72"/>
    </row>
    <row r="45337" spans="9:11">
      <c r="I45337" s="72"/>
      <c r="J45337" s="72"/>
      <c r="K45337" s="72"/>
    </row>
    <row r="45338" spans="9:11">
      <c r="I45338" s="72"/>
      <c r="J45338" s="72"/>
      <c r="K45338" s="72"/>
    </row>
    <row r="45339" spans="9:11">
      <c r="I45339" s="72"/>
      <c r="J45339" s="72"/>
      <c r="K45339" s="72"/>
    </row>
    <row r="45340" spans="9:11">
      <c r="I45340" s="72"/>
      <c r="J45340" s="72"/>
      <c r="K45340" s="72"/>
    </row>
    <row r="45341" spans="9:11">
      <c r="I45341" s="72"/>
      <c r="J45341" s="72"/>
      <c r="K45341" s="72"/>
    </row>
    <row r="45342" spans="9:11">
      <c r="I45342" s="72"/>
      <c r="J45342" s="72"/>
      <c r="K45342" s="72"/>
    </row>
    <row r="45343" spans="9:11">
      <c r="I45343" s="72"/>
      <c r="J45343" s="72"/>
      <c r="K45343" s="72"/>
    </row>
    <row r="45344" spans="9:11">
      <c r="I45344" s="72"/>
      <c r="J45344" s="72"/>
      <c r="K45344" s="72"/>
    </row>
    <row r="45345" spans="9:11">
      <c r="I45345" s="72"/>
      <c r="J45345" s="72"/>
      <c r="K45345" s="72"/>
    </row>
    <row r="45346" spans="9:11">
      <c r="I45346" s="72"/>
      <c r="J45346" s="72"/>
      <c r="K45346" s="72"/>
    </row>
    <row r="45347" spans="9:11">
      <c r="I45347" s="72"/>
      <c r="J45347" s="72"/>
      <c r="K45347" s="72"/>
    </row>
    <row r="45348" spans="9:11">
      <c r="I45348" s="72"/>
      <c r="J45348" s="72"/>
      <c r="K45348" s="72"/>
    </row>
    <row r="45349" spans="9:11">
      <c r="I45349" s="72"/>
      <c r="J45349" s="72"/>
      <c r="K45349" s="72"/>
    </row>
    <row r="45350" spans="9:11">
      <c r="I45350" s="72"/>
      <c r="J45350" s="72"/>
      <c r="K45350" s="72"/>
    </row>
    <row r="45351" spans="9:11">
      <c r="I45351" s="72"/>
      <c r="J45351" s="72"/>
      <c r="K45351" s="72"/>
    </row>
    <row r="45352" spans="9:11">
      <c r="I45352" s="72"/>
      <c r="J45352" s="72"/>
      <c r="K45352" s="72"/>
    </row>
    <row r="45353" spans="9:11">
      <c r="I45353" s="72"/>
      <c r="J45353" s="72"/>
      <c r="K45353" s="72"/>
    </row>
    <row r="45354" spans="9:11">
      <c r="I45354" s="72"/>
      <c r="J45354" s="72"/>
      <c r="K45354" s="72"/>
    </row>
    <row r="45355" spans="9:11">
      <c r="I45355" s="72"/>
      <c r="J45355" s="72"/>
      <c r="K45355" s="72"/>
    </row>
    <row r="45356" spans="9:11">
      <c r="I45356" s="72"/>
      <c r="J45356" s="72"/>
      <c r="K45356" s="72"/>
    </row>
    <row r="45357" spans="9:11">
      <c r="I45357" s="72"/>
      <c r="J45357" s="72"/>
      <c r="K45357" s="72"/>
    </row>
    <row r="45358" spans="9:11">
      <c r="I45358" s="72"/>
      <c r="J45358" s="72"/>
      <c r="K45358" s="72"/>
    </row>
    <row r="45359" spans="9:11">
      <c r="I45359" s="72"/>
      <c r="J45359" s="72"/>
      <c r="K45359" s="72"/>
    </row>
    <row r="45360" spans="9:11">
      <c r="I45360" s="72"/>
      <c r="J45360" s="72"/>
      <c r="K45360" s="72"/>
    </row>
    <row r="45361" spans="9:11">
      <c r="I45361" s="72"/>
      <c r="J45361" s="72"/>
      <c r="K45361" s="72"/>
    </row>
    <row r="45362" spans="9:11">
      <c r="I45362" s="72"/>
      <c r="J45362" s="72"/>
      <c r="K45362" s="72"/>
    </row>
    <row r="45363" spans="9:11">
      <c r="I45363" s="72"/>
      <c r="J45363" s="72"/>
      <c r="K45363" s="72"/>
    </row>
    <row r="45364" spans="9:11">
      <c r="I45364" s="72"/>
      <c r="J45364" s="72"/>
      <c r="K45364" s="72"/>
    </row>
    <row r="45365" spans="9:11">
      <c r="I45365" s="72"/>
      <c r="J45365" s="72"/>
      <c r="K45365" s="72"/>
    </row>
    <row r="45366" spans="9:11">
      <c r="I45366" s="72"/>
      <c r="J45366" s="72"/>
      <c r="K45366" s="72"/>
    </row>
    <row r="45367" spans="9:11">
      <c r="I45367" s="72"/>
      <c r="J45367" s="72"/>
      <c r="K45367" s="72"/>
    </row>
    <row r="45368" spans="9:11">
      <c r="I45368" s="72"/>
      <c r="J45368" s="72"/>
      <c r="K45368" s="72"/>
    </row>
    <row r="45369" spans="9:11">
      <c r="I45369" s="72"/>
      <c r="J45369" s="72"/>
      <c r="K45369" s="72"/>
    </row>
    <row r="45370" spans="9:11">
      <c r="I45370" s="72"/>
      <c r="J45370" s="72"/>
      <c r="K45370" s="72"/>
    </row>
    <row r="45371" spans="9:11">
      <c r="I45371" s="72"/>
      <c r="J45371" s="72"/>
      <c r="K45371" s="72"/>
    </row>
    <row r="45372" spans="9:11">
      <c r="I45372" s="72"/>
      <c r="J45372" s="72"/>
      <c r="K45372" s="72"/>
    </row>
    <row r="45373" spans="9:11">
      <c r="I45373" s="72"/>
      <c r="J45373" s="72"/>
      <c r="K45373" s="72"/>
    </row>
    <row r="45374" spans="9:11">
      <c r="I45374" s="72"/>
      <c r="J45374" s="72"/>
      <c r="K45374" s="72"/>
    </row>
    <row r="45375" spans="9:11">
      <c r="I45375" s="72"/>
      <c r="J45375" s="72"/>
      <c r="K45375" s="72"/>
    </row>
    <row r="45376" spans="9:11">
      <c r="I45376" s="72"/>
      <c r="J45376" s="72"/>
      <c r="K45376" s="72"/>
    </row>
    <row r="45377" spans="9:11">
      <c r="I45377" s="72"/>
      <c r="J45377" s="72"/>
      <c r="K45377" s="72"/>
    </row>
    <row r="45378" spans="9:11">
      <c r="I45378" s="72"/>
      <c r="J45378" s="72"/>
      <c r="K45378" s="72"/>
    </row>
    <row r="45379" spans="9:11">
      <c r="I45379" s="72"/>
      <c r="J45379" s="72"/>
      <c r="K45379" s="72"/>
    </row>
    <row r="45380" spans="9:11">
      <c r="I45380" s="72"/>
      <c r="J45380" s="72"/>
      <c r="K45380" s="72"/>
    </row>
    <row r="45381" spans="9:11">
      <c r="I45381" s="72"/>
      <c r="J45381" s="72"/>
      <c r="K45381" s="72"/>
    </row>
    <row r="45382" spans="9:11">
      <c r="I45382" s="72"/>
      <c r="J45382" s="72"/>
      <c r="K45382" s="72"/>
    </row>
    <row r="45383" spans="9:11">
      <c r="I45383" s="72"/>
      <c r="J45383" s="72"/>
      <c r="K45383" s="72"/>
    </row>
    <row r="45384" spans="9:11">
      <c r="I45384" s="72"/>
      <c r="J45384" s="72"/>
      <c r="K45384" s="72"/>
    </row>
    <row r="45385" spans="9:11">
      <c r="I45385" s="72"/>
      <c r="J45385" s="72"/>
      <c r="K45385" s="72"/>
    </row>
    <row r="45386" spans="9:11">
      <c r="I45386" s="72"/>
      <c r="J45386" s="72"/>
      <c r="K45386" s="72"/>
    </row>
    <row r="45387" spans="9:11">
      <c r="I45387" s="72"/>
      <c r="J45387" s="72"/>
      <c r="K45387" s="72"/>
    </row>
    <row r="45388" spans="9:11">
      <c r="I45388" s="72"/>
      <c r="J45388" s="72"/>
      <c r="K45388" s="72"/>
    </row>
    <row r="45389" spans="9:11">
      <c r="I45389" s="72"/>
      <c r="J45389" s="72"/>
      <c r="K45389" s="72"/>
    </row>
    <row r="45390" spans="9:11">
      <c r="I45390" s="72"/>
      <c r="J45390" s="72"/>
      <c r="K45390" s="72"/>
    </row>
    <row r="45391" spans="9:11">
      <c r="I45391" s="72"/>
      <c r="J45391" s="72"/>
      <c r="K45391" s="72"/>
    </row>
    <row r="45392" spans="9:11">
      <c r="I45392" s="72"/>
      <c r="J45392" s="72"/>
      <c r="K45392" s="72"/>
    </row>
    <row r="45393" spans="9:11">
      <c r="I45393" s="72"/>
      <c r="J45393" s="72"/>
      <c r="K45393" s="72"/>
    </row>
    <row r="45394" spans="9:11">
      <c r="I45394" s="72"/>
      <c r="J45394" s="72"/>
      <c r="K45394" s="72"/>
    </row>
    <row r="45395" spans="9:11">
      <c r="I45395" s="72"/>
      <c r="J45395" s="72"/>
      <c r="K45395" s="72"/>
    </row>
    <row r="45396" spans="9:11">
      <c r="I45396" s="72"/>
      <c r="J45396" s="72"/>
      <c r="K45396" s="72"/>
    </row>
    <row r="45397" spans="9:11">
      <c r="I45397" s="72"/>
      <c r="J45397" s="72"/>
      <c r="K45397" s="72"/>
    </row>
    <row r="45398" spans="9:11">
      <c r="I45398" s="72"/>
      <c r="J45398" s="72"/>
      <c r="K45398" s="72"/>
    </row>
    <row r="45399" spans="9:11">
      <c r="I45399" s="72"/>
      <c r="J45399" s="72"/>
      <c r="K45399" s="72"/>
    </row>
    <row r="45400" spans="9:11">
      <c r="I45400" s="72"/>
      <c r="J45400" s="72"/>
      <c r="K45400" s="72"/>
    </row>
    <row r="45401" spans="9:11">
      <c r="I45401" s="72"/>
      <c r="J45401" s="72"/>
      <c r="K45401" s="72"/>
    </row>
    <row r="45402" spans="9:11">
      <c r="I45402" s="72"/>
      <c r="J45402" s="72"/>
      <c r="K45402" s="72"/>
    </row>
    <row r="45403" spans="9:11">
      <c r="I45403" s="72"/>
      <c r="J45403" s="72"/>
      <c r="K45403" s="72"/>
    </row>
    <row r="45404" spans="9:11">
      <c r="I45404" s="72"/>
      <c r="J45404" s="72"/>
      <c r="K45404" s="72"/>
    </row>
    <row r="45405" spans="9:11">
      <c r="I45405" s="72"/>
      <c r="J45405" s="72"/>
      <c r="K45405" s="72"/>
    </row>
    <row r="45406" spans="9:11">
      <c r="I45406" s="72"/>
      <c r="J45406" s="72"/>
      <c r="K45406" s="72"/>
    </row>
    <row r="45407" spans="9:11">
      <c r="I45407" s="72"/>
      <c r="J45407" s="72"/>
      <c r="K45407" s="72"/>
    </row>
    <row r="45408" spans="9:11">
      <c r="I45408" s="72"/>
      <c r="J45408" s="72"/>
      <c r="K45408" s="72"/>
    </row>
    <row r="45409" spans="9:11">
      <c r="I45409" s="72"/>
      <c r="J45409" s="72"/>
      <c r="K45409" s="72"/>
    </row>
    <row r="45410" spans="9:11">
      <c r="I45410" s="72"/>
      <c r="J45410" s="72"/>
      <c r="K45410" s="72"/>
    </row>
    <row r="45411" spans="9:11">
      <c r="I45411" s="72"/>
      <c r="J45411" s="72"/>
      <c r="K45411" s="72"/>
    </row>
    <row r="45412" spans="9:11">
      <c r="I45412" s="72"/>
      <c r="J45412" s="72"/>
      <c r="K45412" s="72"/>
    </row>
    <row r="45413" spans="9:11">
      <c r="I45413" s="72"/>
      <c r="J45413" s="72"/>
      <c r="K45413" s="72"/>
    </row>
    <row r="45414" spans="9:11">
      <c r="I45414" s="72"/>
      <c r="J45414" s="72"/>
      <c r="K45414" s="72"/>
    </row>
    <row r="45415" spans="9:11">
      <c r="I45415" s="72"/>
      <c r="J45415" s="72"/>
      <c r="K45415" s="72"/>
    </row>
    <row r="45416" spans="9:11">
      <c r="I45416" s="72"/>
      <c r="J45416" s="72"/>
      <c r="K45416" s="72"/>
    </row>
    <row r="45417" spans="9:11">
      <c r="I45417" s="72"/>
      <c r="J45417" s="72"/>
      <c r="K45417" s="72"/>
    </row>
    <row r="45418" spans="9:11">
      <c r="I45418" s="72"/>
      <c r="J45418" s="72"/>
      <c r="K45418" s="72"/>
    </row>
    <row r="45419" spans="9:11">
      <c r="I45419" s="72"/>
      <c r="J45419" s="72"/>
      <c r="K45419" s="72"/>
    </row>
    <row r="45420" spans="9:11">
      <c r="I45420" s="72"/>
      <c r="J45420" s="72"/>
      <c r="K45420" s="72"/>
    </row>
    <row r="45421" spans="9:11">
      <c r="I45421" s="72"/>
      <c r="J45421" s="72"/>
      <c r="K45421" s="72"/>
    </row>
    <row r="45422" spans="9:11">
      <c r="I45422" s="72"/>
      <c r="J45422" s="72"/>
      <c r="K45422" s="72"/>
    </row>
    <row r="45423" spans="9:11">
      <c r="I45423" s="72"/>
      <c r="J45423" s="72"/>
      <c r="K45423" s="72"/>
    </row>
    <row r="45424" spans="9:11">
      <c r="I45424" s="72"/>
      <c r="J45424" s="72"/>
      <c r="K45424" s="72"/>
    </row>
    <row r="45425" spans="9:11">
      <c r="I45425" s="72"/>
      <c r="J45425" s="72"/>
      <c r="K45425" s="72"/>
    </row>
    <row r="45426" spans="9:11">
      <c r="I45426" s="72"/>
      <c r="J45426" s="72"/>
      <c r="K45426" s="72"/>
    </row>
    <row r="45427" spans="9:11">
      <c r="I45427" s="72"/>
      <c r="J45427" s="72"/>
      <c r="K45427" s="72"/>
    </row>
    <row r="45428" spans="9:11">
      <c r="I45428" s="72"/>
      <c r="J45428" s="72"/>
      <c r="K45428" s="72"/>
    </row>
    <row r="45429" spans="9:11">
      <c r="I45429" s="72"/>
      <c r="J45429" s="72"/>
      <c r="K45429" s="72"/>
    </row>
    <row r="45430" spans="9:11">
      <c r="I45430" s="72"/>
      <c r="J45430" s="72"/>
      <c r="K45430" s="72"/>
    </row>
    <row r="45431" spans="9:11">
      <c r="I45431" s="72"/>
      <c r="J45431" s="72"/>
      <c r="K45431" s="72"/>
    </row>
    <row r="45432" spans="9:11">
      <c r="I45432" s="72"/>
      <c r="J45432" s="72"/>
      <c r="K45432" s="72"/>
    </row>
    <row r="45433" spans="9:11">
      <c r="I45433" s="72"/>
      <c r="J45433" s="72"/>
      <c r="K45433" s="72"/>
    </row>
    <row r="45434" spans="9:11">
      <c r="I45434" s="72"/>
      <c r="J45434" s="72"/>
      <c r="K45434" s="72"/>
    </row>
    <row r="45435" spans="9:11">
      <c r="I45435" s="72"/>
      <c r="J45435" s="72"/>
      <c r="K45435" s="72"/>
    </row>
    <row r="45436" spans="9:11">
      <c r="I45436" s="72"/>
      <c r="J45436" s="72"/>
      <c r="K45436" s="72"/>
    </row>
    <row r="45437" spans="9:11">
      <c r="I45437" s="72"/>
      <c r="J45437" s="72"/>
      <c r="K45437" s="72"/>
    </row>
    <row r="45438" spans="9:11">
      <c r="I45438" s="72"/>
      <c r="J45438" s="72"/>
      <c r="K45438" s="72"/>
    </row>
    <row r="45439" spans="9:11">
      <c r="I45439" s="72"/>
      <c r="J45439" s="72"/>
      <c r="K45439" s="72"/>
    </row>
    <row r="45440" spans="9:11">
      <c r="I45440" s="72"/>
      <c r="J45440" s="72"/>
      <c r="K45440" s="72"/>
    </row>
    <row r="45441" spans="9:11">
      <c r="I45441" s="72"/>
      <c r="J45441" s="72"/>
      <c r="K45441" s="72"/>
    </row>
    <row r="45442" spans="9:11">
      <c r="I45442" s="72"/>
      <c r="J45442" s="72"/>
      <c r="K45442" s="72"/>
    </row>
    <row r="45443" spans="9:11">
      <c r="I45443" s="72"/>
      <c r="J45443" s="72"/>
      <c r="K45443" s="72"/>
    </row>
    <row r="45444" spans="9:11">
      <c r="I45444" s="72"/>
      <c r="J45444" s="72"/>
      <c r="K45444" s="72"/>
    </row>
    <row r="45445" spans="9:11">
      <c r="I45445" s="72"/>
      <c r="J45445" s="72"/>
      <c r="K45445" s="72"/>
    </row>
    <row r="45446" spans="9:11">
      <c r="I45446" s="72"/>
      <c r="J45446" s="72"/>
      <c r="K45446" s="72"/>
    </row>
    <row r="45447" spans="9:11">
      <c r="I45447" s="72"/>
      <c r="J45447" s="72"/>
      <c r="K45447" s="72"/>
    </row>
    <row r="45448" spans="9:11">
      <c r="I45448" s="72"/>
      <c r="J45448" s="72"/>
      <c r="K45448" s="72"/>
    </row>
    <row r="45449" spans="9:11">
      <c r="I45449" s="72"/>
      <c r="J45449" s="72"/>
      <c r="K45449" s="72"/>
    </row>
    <row r="45450" spans="9:11">
      <c r="I45450" s="72"/>
      <c r="J45450" s="72"/>
      <c r="K45450" s="72"/>
    </row>
    <row r="45451" spans="9:11">
      <c r="I45451" s="72"/>
      <c r="J45451" s="72"/>
      <c r="K45451" s="72"/>
    </row>
    <row r="45452" spans="9:11">
      <c r="I45452" s="72"/>
      <c r="J45452" s="72"/>
      <c r="K45452" s="72"/>
    </row>
    <row r="45453" spans="9:11">
      <c r="I45453" s="72"/>
      <c r="J45453" s="72"/>
      <c r="K45453" s="72"/>
    </row>
    <row r="45454" spans="9:11">
      <c r="I45454" s="72"/>
      <c r="J45454" s="72"/>
      <c r="K45454" s="72"/>
    </row>
    <row r="45455" spans="9:11">
      <c r="I45455" s="72"/>
      <c r="J45455" s="72"/>
      <c r="K45455" s="72"/>
    </row>
    <row r="45456" spans="9:11">
      <c r="I45456" s="72"/>
      <c r="J45456" s="72"/>
      <c r="K45456" s="72"/>
    </row>
    <row r="45457" spans="9:11">
      <c r="I45457" s="72"/>
      <c r="J45457" s="72"/>
      <c r="K45457" s="72"/>
    </row>
    <row r="45458" spans="9:11">
      <c r="I45458" s="72"/>
      <c r="J45458" s="72"/>
      <c r="K45458" s="72"/>
    </row>
    <row r="45459" spans="9:11">
      <c r="I45459" s="72"/>
      <c r="J45459" s="72"/>
      <c r="K45459" s="72"/>
    </row>
    <row r="45460" spans="9:11">
      <c r="I45460" s="72"/>
      <c r="J45460" s="72"/>
      <c r="K45460" s="72"/>
    </row>
    <row r="45461" spans="9:11">
      <c r="I45461" s="72"/>
      <c r="J45461" s="72"/>
      <c r="K45461" s="72"/>
    </row>
    <row r="45462" spans="9:11">
      <c r="I45462" s="72"/>
      <c r="J45462" s="72"/>
      <c r="K45462" s="72"/>
    </row>
    <row r="45463" spans="9:11">
      <c r="I45463" s="72"/>
      <c r="J45463" s="72"/>
      <c r="K45463" s="72"/>
    </row>
    <row r="45464" spans="9:11">
      <c r="I45464" s="72"/>
      <c r="J45464" s="72"/>
      <c r="K45464" s="72"/>
    </row>
    <row r="45465" spans="9:11">
      <c r="I45465" s="72"/>
      <c r="J45465" s="72"/>
      <c r="K45465" s="72"/>
    </row>
    <row r="45466" spans="9:11">
      <c r="I45466" s="72"/>
      <c r="J45466" s="72"/>
      <c r="K45466" s="72"/>
    </row>
    <row r="45467" spans="9:11">
      <c r="I45467" s="72"/>
      <c r="J45467" s="72"/>
      <c r="K45467" s="72"/>
    </row>
    <row r="45468" spans="9:11">
      <c r="I45468" s="72"/>
      <c r="J45468" s="72"/>
      <c r="K45468" s="72"/>
    </row>
    <row r="45469" spans="9:11">
      <c r="I45469" s="72"/>
      <c r="J45469" s="72"/>
      <c r="K45469" s="72"/>
    </row>
    <row r="45470" spans="9:11">
      <c r="I45470" s="72"/>
      <c r="J45470" s="72"/>
      <c r="K45470" s="72"/>
    </row>
    <row r="45471" spans="9:11">
      <c r="I45471" s="72"/>
      <c r="J45471" s="72"/>
      <c r="K45471" s="72"/>
    </row>
    <row r="45472" spans="9:11">
      <c r="I45472" s="72"/>
      <c r="J45472" s="72"/>
      <c r="K45472" s="72"/>
    </row>
    <row r="45473" spans="9:11">
      <c r="I45473" s="72"/>
      <c r="J45473" s="72"/>
      <c r="K45473" s="72"/>
    </row>
    <row r="45474" spans="9:11">
      <c r="I45474" s="72"/>
      <c r="J45474" s="72"/>
      <c r="K45474" s="72"/>
    </row>
    <row r="45475" spans="9:11">
      <c r="I45475" s="72"/>
      <c r="J45475" s="72"/>
      <c r="K45475" s="72"/>
    </row>
    <row r="45476" spans="9:11">
      <c r="I45476" s="72"/>
      <c r="J45476" s="72"/>
      <c r="K45476" s="72"/>
    </row>
    <row r="45477" spans="9:11">
      <c r="I45477" s="72"/>
      <c r="J45477" s="72"/>
      <c r="K45477" s="72"/>
    </row>
    <row r="45478" spans="9:11">
      <c r="I45478" s="72"/>
      <c r="J45478" s="72"/>
      <c r="K45478" s="72"/>
    </row>
    <row r="45479" spans="9:11">
      <c r="I45479" s="72"/>
      <c r="J45479" s="72"/>
      <c r="K45479" s="72"/>
    </row>
    <row r="45480" spans="9:11">
      <c r="I45480" s="72"/>
      <c r="J45480" s="72"/>
      <c r="K45480" s="72"/>
    </row>
    <row r="45481" spans="9:11">
      <c r="I45481" s="72"/>
      <c r="J45481" s="72"/>
      <c r="K45481" s="72"/>
    </row>
    <row r="45482" spans="9:11">
      <c r="I45482" s="72"/>
      <c r="J45482" s="72"/>
      <c r="K45482" s="72"/>
    </row>
    <row r="45483" spans="9:11">
      <c r="I45483" s="72"/>
      <c r="J45483" s="72"/>
      <c r="K45483" s="72"/>
    </row>
    <row r="45484" spans="9:11">
      <c r="I45484" s="72"/>
      <c r="J45484" s="72"/>
      <c r="K45484" s="72"/>
    </row>
    <row r="45485" spans="9:11">
      <c r="I45485" s="72"/>
      <c r="J45485" s="72"/>
      <c r="K45485" s="72"/>
    </row>
    <row r="45486" spans="9:11">
      <c r="I45486" s="72"/>
      <c r="J45486" s="72"/>
      <c r="K45486" s="72"/>
    </row>
    <row r="45487" spans="9:11">
      <c r="I45487" s="72"/>
      <c r="J45487" s="72"/>
      <c r="K45487" s="72"/>
    </row>
    <row r="45488" spans="9:11">
      <c r="I45488" s="72"/>
      <c r="J45488" s="72"/>
      <c r="K45488" s="72"/>
    </row>
    <row r="45489" spans="9:11">
      <c r="I45489" s="72"/>
      <c r="J45489" s="72"/>
      <c r="K45489" s="72"/>
    </row>
    <row r="45490" spans="9:11">
      <c r="I45490" s="72"/>
      <c r="J45490" s="72"/>
      <c r="K45490" s="72"/>
    </row>
    <row r="45491" spans="9:11">
      <c r="I45491" s="72"/>
      <c r="J45491" s="72"/>
      <c r="K45491" s="72"/>
    </row>
    <row r="45492" spans="9:11">
      <c r="I45492" s="72"/>
      <c r="J45492" s="72"/>
      <c r="K45492" s="72"/>
    </row>
    <row r="45493" spans="9:11">
      <c r="I45493" s="72"/>
      <c r="J45493" s="72"/>
      <c r="K45493" s="72"/>
    </row>
    <row r="45494" spans="9:11">
      <c r="I45494" s="72"/>
      <c r="J45494" s="72"/>
      <c r="K45494" s="72"/>
    </row>
    <row r="45495" spans="9:11">
      <c r="I45495" s="72"/>
      <c r="J45495" s="72"/>
      <c r="K45495" s="72"/>
    </row>
    <row r="45496" spans="9:11">
      <c r="I45496" s="72"/>
      <c r="J45496" s="72"/>
      <c r="K45496" s="72"/>
    </row>
    <row r="45497" spans="9:11">
      <c r="I45497" s="72"/>
      <c r="J45497" s="72"/>
      <c r="K45497" s="72"/>
    </row>
    <row r="45498" spans="9:11">
      <c r="I45498" s="72"/>
      <c r="J45498" s="72"/>
      <c r="K45498" s="72"/>
    </row>
    <row r="45499" spans="9:11">
      <c r="I45499" s="72"/>
      <c r="J45499" s="72"/>
      <c r="K45499" s="72"/>
    </row>
    <row r="45500" spans="9:11">
      <c r="I45500" s="72"/>
      <c r="J45500" s="72"/>
      <c r="K45500" s="72"/>
    </row>
    <row r="45501" spans="9:11">
      <c r="I45501" s="72"/>
      <c r="J45501" s="72"/>
      <c r="K45501" s="72"/>
    </row>
    <row r="45502" spans="9:11">
      <c r="I45502" s="72"/>
      <c r="J45502" s="72"/>
      <c r="K45502" s="72"/>
    </row>
    <row r="45503" spans="9:11">
      <c r="I45503" s="72"/>
      <c r="J45503" s="72"/>
      <c r="K45503" s="72"/>
    </row>
    <row r="45504" spans="9:11">
      <c r="I45504" s="72"/>
      <c r="J45504" s="72"/>
      <c r="K45504" s="72"/>
    </row>
    <row r="45505" spans="9:11">
      <c r="I45505" s="72"/>
      <c r="J45505" s="72"/>
      <c r="K45505" s="72"/>
    </row>
    <row r="45506" spans="9:11">
      <c r="I45506" s="72"/>
      <c r="J45506" s="72"/>
      <c r="K45506" s="72"/>
    </row>
    <row r="45507" spans="9:11">
      <c r="I45507" s="72"/>
      <c r="J45507" s="72"/>
      <c r="K45507" s="72"/>
    </row>
    <row r="45508" spans="9:11">
      <c r="I45508" s="72"/>
      <c r="J45508" s="72"/>
      <c r="K45508" s="72"/>
    </row>
    <row r="45509" spans="9:11">
      <c r="I45509" s="72"/>
      <c r="J45509" s="72"/>
      <c r="K45509" s="72"/>
    </row>
    <row r="45510" spans="9:11">
      <c r="I45510" s="72"/>
      <c r="J45510" s="72"/>
      <c r="K45510" s="72"/>
    </row>
    <row r="45511" spans="9:11">
      <c r="I45511" s="72"/>
      <c r="J45511" s="72"/>
      <c r="K45511" s="72"/>
    </row>
    <row r="45512" spans="9:11">
      <c r="I45512" s="72"/>
      <c r="J45512" s="72"/>
      <c r="K45512" s="72"/>
    </row>
    <row r="45513" spans="9:11">
      <c r="I45513" s="72"/>
      <c r="J45513" s="72"/>
      <c r="K45513" s="72"/>
    </row>
    <row r="45514" spans="9:11">
      <c r="I45514" s="72"/>
      <c r="J45514" s="72"/>
      <c r="K45514" s="72"/>
    </row>
    <row r="45515" spans="9:11">
      <c r="I45515" s="72"/>
      <c r="J45515" s="72"/>
      <c r="K45515" s="72"/>
    </row>
    <row r="45516" spans="9:11">
      <c r="I45516" s="72"/>
      <c r="J45516" s="72"/>
      <c r="K45516" s="72"/>
    </row>
    <row r="45517" spans="9:11">
      <c r="I45517" s="72"/>
      <c r="J45517" s="72"/>
      <c r="K45517" s="72"/>
    </row>
    <row r="45518" spans="9:11">
      <c r="I45518" s="72"/>
      <c r="J45518" s="72"/>
      <c r="K45518" s="72"/>
    </row>
    <row r="45519" spans="9:11">
      <c r="I45519" s="72"/>
      <c r="J45519" s="72"/>
      <c r="K45519" s="72"/>
    </row>
    <row r="45520" spans="9:11">
      <c r="I45520" s="72"/>
      <c r="J45520" s="72"/>
      <c r="K45520" s="72"/>
    </row>
    <row r="45521" spans="9:11">
      <c r="I45521" s="72"/>
      <c r="J45521" s="72"/>
      <c r="K45521" s="72"/>
    </row>
    <row r="45522" spans="9:11">
      <c r="I45522" s="72"/>
      <c r="J45522" s="72"/>
      <c r="K45522" s="72"/>
    </row>
    <row r="45523" spans="9:11">
      <c r="I45523" s="72"/>
      <c r="J45523" s="72"/>
      <c r="K45523" s="72"/>
    </row>
    <row r="45524" spans="9:11">
      <c r="I45524" s="72"/>
      <c r="J45524" s="72"/>
      <c r="K45524" s="72"/>
    </row>
    <row r="45525" spans="9:11">
      <c r="I45525" s="72"/>
      <c r="J45525" s="72"/>
      <c r="K45525" s="72"/>
    </row>
    <row r="45526" spans="9:11">
      <c r="I45526" s="72"/>
      <c r="J45526" s="72"/>
      <c r="K45526" s="72"/>
    </row>
    <row r="45527" spans="9:11">
      <c r="I45527" s="72"/>
      <c r="J45527" s="72"/>
      <c r="K45527" s="72"/>
    </row>
    <row r="45528" spans="9:11">
      <c r="I45528" s="72"/>
      <c r="J45528" s="72"/>
      <c r="K45528" s="72"/>
    </row>
    <row r="45529" spans="9:11">
      <c r="I45529" s="72"/>
      <c r="J45529" s="72"/>
      <c r="K45529" s="72"/>
    </row>
    <row r="45530" spans="9:11">
      <c r="I45530" s="72"/>
      <c r="J45530" s="72"/>
      <c r="K45530" s="72"/>
    </row>
    <row r="45531" spans="9:11">
      <c r="I45531" s="72"/>
      <c r="J45531" s="72"/>
      <c r="K45531" s="72"/>
    </row>
    <row r="45532" spans="9:11">
      <c r="I45532" s="72"/>
      <c r="J45532" s="72"/>
      <c r="K45532" s="72"/>
    </row>
    <row r="45533" spans="9:11">
      <c r="I45533" s="72"/>
      <c r="J45533" s="72"/>
      <c r="K45533" s="72"/>
    </row>
    <row r="45534" spans="9:11">
      <c r="I45534" s="72"/>
      <c r="J45534" s="72"/>
      <c r="K45534" s="72"/>
    </row>
    <row r="45535" spans="9:11">
      <c r="I45535" s="72"/>
      <c r="J45535" s="72"/>
      <c r="K45535" s="72"/>
    </row>
    <row r="45536" spans="9:11">
      <c r="I45536" s="72"/>
      <c r="J45536" s="72"/>
      <c r="K45536" s="72"/>
    </row>
    <row r="45537" spans="9:11">
      <c r="I45537" s="72"/>
      <c r="J45537" s="72"/>
      <c r="K45537" s="72"/>
    </row>
    <row r="45538" spans="9:11">
      <c r="I45538" s="72"/>
      <c r="J45538" s="72"/>
      <c r="K45538" s="72"/>
    </row>
    <row r="45539" spans="9:11">
      <c r="I45539" s="72"/>
      <c r="J45539" s="72"/>
      <c r="K45539" s="72"/>
    </row>
    <row r="45540" spans="9:11">
      <c r="I45540" s="72"/>
      <c r="J45540" s="72"/>
      <c r="K45540" s="72"/>
    </row>
    <row r="45541" spans="9:11">
      <c r="I45541" s="72"/>
      <c r="J45541" s="72"/>
      <c r="K45541" s="72"/>
    </row>
    <row r="45542" spans="9:11">
      <c r="I45542" s="72"/>
      <c r="J45542" s="72"/>
      <c r="K45542" s="72"/>
    </row>
    <row r="45543" spans="9:11">
      <c r="I45543" s="72"/>
      <c r="J45543" s="72"/>
      <c r="K45543" s="72"/>
    </row>
    <row r="45544" spans="9:11">
      <c r="I45544" s="72"/>
      <c r="J45544" s="72"/>
      <c r="K45544" s="72"/>
    </row>
    <row r="45545" spans="9:11">
      <c r="I45545" s="72"/>
      <c r="J45545" s="72"/>
      <c r="K45545" s="72"/>
    </row>
    <row r="45546" spans="9:11">
      <c r="I45546" s="72"/>
      <c r="J45546" s="72"/>
      <c r="K45546" s="72"/>
    </row>
    <row r="45547" spans="9:11">
      <c r="I45547" s="72"/>
      <c r="J45547" s="72"/>
      <c r="K45547" s="72"/>
    </row>
    <row r="45548" spans="9:11">
      <c r="I45548" s="72"/>
      <c r="J45548" s="72"/>
      <c r="K45548" s="72"/>
    </row>
    <row r="45549" spans="9:11">
      <c r="I45549" s="72"/>
      <c r="J45549" s="72"/>
      <c r="K45549" s="72"/>
    </row>
    <row r="45550" spans="9:11">
      <c r="I45550" s="72"/>
      <c r="J45550" s="72"/>
      <c r="K45550" s="72"/>
    </row>
    <row r="45551" spans="9:11">
      <c r="I45551" s="72"/>
      <c r="J45551" s="72"/>
      <c r="K45551" s="72"/>
    </row>
    <row r="45552" spans="9:11">
      <c r="I45552" s="72"/>
      <c r="J45552" s="72"/>
      <c r="K45552" s="72"/>
    </row>
    <row r="45553" spans="9:11">
      <c r="I45553" s="72"/>
      <c r="J45553" s="72"/>
      <c r="K45553" s="72"/>
    </row>
    <row r="45554" spans="9:11">
      <c r="I45554" s="72"/>
      <c r="J45554" s="72"/>
      <c r="K45554" s="72"/>
    </row>
    <row r="45555" spans="9:11">
      <c r="I45555" s="72"/>
      <c r="J45555" s="72"/>
      <c r="K45555" s="72"/>
    </row>
    <row r="45556" spans="9:11">
      <c r="I45556" s="72"/>
      <c r="J45556" s="72"/>
      <c r="K45556" s="72"/>
    </row>
    <row r="45557" spans="9:11">
      <c r="I45557" s="72"/>
      <c r="J45557" s="72"/>
      <c r="K45557" s="72"/>
    </row>
    <row r="45558" spans="9:11">
      <c r="I45558" s="72"/>
      <c r="J45558" s="72"/>
      <c r="K45558" s="72"/>
    </row>
    <row r="45559" spans="9:11">
      <c r="I45559" s="72"/>
      <c r="J45559" s="72"/>
      <c r="K45559" s="72"/>
    </row>
    <row r="45560" spans="9:11">
      <c r="I45560" s="72"/>
      <c r="J45560" s="72"/>
      <c r="K45560" s="72"/>
    </row>
    <row r="45561" spans="9:11">
      <c r="I45561" s="72"/>
      <c r="J45561" s="72"/>
      <c r="K45561" s="72"/>
    </row>
    <row r="45562" spans="9:11">
      <c r="I45562" s="72"/>
      <c r="J45562" s="72"/>
      <c r="K45562" s="72"/>
    </row>
    <row r="45563" spans="9:11">
      <c r="I45563" s="72"/>
      <c r="J45563" s="72"/>
      <c r="K45563" s="72"/>
    </row>
    <row r="45564" spans="9:11">
      <c r="I45564" s="72"/>
      <c r="J45564" s="72"/>
      <c r="K45564" s="72"/>
    </row>
    <row r="45565" spans="9:11">
      <c r="I45565" s="72"/>
      <c r="J45565" s="72"/>
      <c r="K45565" s="72"/>
    </row>
    <row r="45566" spans="9:11">
      <c r="I45566" s="72"/>
      <c r="J45566" s="72"/>
      <c r="K45566" s="72"/>
    </row>
    <row r="45567" spans="9:11">
      <c r="I45567" s="72"/>
      <c r="J45567" s="72"/>
      <c r="K45567" s="72"/>
    </row>
    <row r="45568" spans="9:11">
      <c r="I45568" s="72"/>
      <c r="J45568" s="72"/>
      <c r="K45568" s="72"/>
    </row>
    <row r="45569" spans="9:11">
      <c r="I45569" s="72"/>
      <c r="J45569" s="72"/>
      <c r="K45569" s="72"/>
    </row>
    <row r="45570" spans="9:11">
      <c r="I45570" s="72"/>
      <c r="J45570" s="72"/>
      <c r="K45570" s="72"/>
    </row>
    <row r="45571" spans="9:11">
      <c r="I45571" s="72"/>
      <c r="J45571" s="72"/>
      <c r="K45571" s="72"/>
    </row>
    <row r="45572" spans="9:11">
      <c r="I45572" s="72"/>
      <c r="J45572" s="72"/>
      <c r="K45572" s="72"/>
    </row>
    <row r="45573" spans="9:11">
      <c r="I45573" s="72"/>
      <c r="J45573" s="72"/>
      <c r="K45573" s="72"/>
    </row>
    <row r="45574" spans="9:11">
      <c r="I45574" s="72"/>
      <c r="J45574" s="72"/>
      <c r="K45574" s="72"/>
    </row>
    <row r="45575" spans="9:11">
      <c r="I45575" s="72"/>
      <c r="J45575" s="72"/>
      <c r="K45575" s="72"/>
    </row>
    <row r="45576" spans="9:11">
      <c r="I45576" s="72"/>
      <c r="J45576" s="72"/>
      <c r="K45576" s="72"/>
    </row>
    <row r="45577" spans="9:11">
      <c r="I45577" s="72"/>
      <c r="J45577" s="72"/>
      <c r="K45577" s="72"/>
    </row>
    <row r="45578" spans="9:11">
      <c r="I45578" s="72"/>
      <c r="J45578" s="72"/>
      <c r="K45578" s="72"/>
    </row>
    <row r="45579" spans="9:11">
      <c r="I45579" s="72"/>
      <c r="J45579" s="72"/>
      <c r="K45579" s="72"/>
    </row>
    <row r="45580" spans="9:11">
      <c r="I45580" s="72"/>
      <c r="J45580" s="72"/>
      <c r="K45580" s="72"/>
    </row>
    <row r="45581" spans="9:11">
      <c r="I45581" s="72"/>
      <c r="J45581" s="72"/>
      <c r="K45581" s="72"/>
    </row>
    <row r="45582" spans="9:11">
      <c r="I45582" s="72"/>
      <c r="J45582" s="72"/>
      <c r="K45582" s="72"/>
    </row>
    <row r="45583" spans="9:11">
      <c r="I45583" s="72"/>
      <c r="J45583" s="72"/>
      <c r="K45583" s="72"/>
    </row>
    <row r="45584" spans="9:11">
      <c r="I45584" s="72"/>
      <c r="J45584" s="72"/>
      <c r="K45584" s="72"/>
    </row>
    <row r="45585" spans="9:11">
      <c r="I45585" s="72"/>
      <c r="J45585" s="72"/>
      <c r="K45585" s="72"/>
    </row>
    <row r="45586" spans="9:11">
      <c r="I45586" s="72"/>
      <c r="J45586" s="72"/>
      <c r="K45586" s="72"/>
    </row>
    <row r="45587" spans="9:11">
      <c r="I45587" s="72"/>
      <c r="J45587" s="72"/>
      <c r="K45587" s="72"/>
    </row>
    <row r="45588" spans="9:11">
      <c r="I45588" s="72"/>
      <c r="J45588" s="72"/>
      <c r="K45588" s="72"/>
    </row>
    <row r="45589" spans="9:11">
      <c r="I45589" s="72"/>
      <c r="J45589" s="72"/>
      <c r="K45589" s="72"/>
    </row>
    <row r="45590" spans="9:11">
      <c r="I45590" s="72"/>
      <c r="J45590" s="72"/>
      <c r="K45590" s="72"/>
    </row>
    <row r="45591" spans="9:11">
      <c r="I45591" s="72"/>
      <c r="J45591" s="72"/>
      <c r="K45591" s="72"/>
    </row>
    <row r="45592" spans="9:11">
      <c r="I45592" s="72"/>
      <c r="J45592" s="72"/>
      <c r="K45592" s="72"/>
    </row>
    <row r="45593" spans="9:11">
      <c r="I45593" s="72"/>
      <c r="J45593" s="72"/>
      <c r="K45593" s="72"/>
    </row>
    <row r="45594" spans="9:11">
      <c r="I45594" s="72"/>
      <c r="J45594" s="72"/>
      <c r="K45594" s="72"/>
    </row>
    <row r="45595" spans="9:11">
      <c r="I45595" s="72"/>
      <c r="J45595" s="72"/>
      <c r="K45595" s="72"/>
    </row>
    <row r="45596" spans="9:11">
      <c r="I45596" s="72"/>
      <c r="J45596" s="72"/>
      <c r="K45596" s="72"/>
    </row>
    <row r="45597" spans="9:11">
      <c r="I45597" s="72"/>
      <c r="J45597" s="72"/>
      <c r="K45597" s="72"/>
    </row>
    <row r="45598" spans="9:11">
      <c r="I45598" s="72"/>
      <c r="J45598" s="72"/>
      <c r="K45598" s="72"/>
    </row>
    <row r="45599" spans="9:11">
      <c r="I45599" s="72"/>
      <c r="J45599" s="72"/>
      <c r="K45599" s="72"/>
    </row>
    <row r="45600" spans="9:11">
      <c r="I45600" s="72"/>
      <c r="J45600" s="72"/>
      <c r="K45600" s="72"/>
    </row>
    <row r="45601" spans="9:11">
      <c r="I45601" s="72"/>
      <c r="J45601" s="72"/>
      <c r="K45601" s="72"/>
    </row>
    <row r="45602" spans="9:11">
      <c r="I45602" s="72"/>
      <c r="J45602" s="72"/>
      <c r="K45602" s="72"/>
    </row>
    <row r="45603" spans="9:11">
      <c r="I45603" s="72"/>
      <c r="J45603" s="72"/>
      <c r="K45603" s="72"/>
    </row>
    <row r="45604" spans="9:11">
      <c r="I45604" s="72"/>
      <c r="J45604" s="72"/>
      <c r="K45604" s="72"/>
    </row>
    <row r="45605" spans="9:11">
      <c r="I45605" s="72"/>
      <c r="J45605" s="72"/>
      <c r="K45605" s="72"/>
    </row>
    <row r="45606" spans="9:11">
      <c r="I45606" s="72"/>
      <c r="J45606" s="72"/>
      <c r="K45606" s="72"/>
    </row>
    <row r="45607" spans="9:11">
      <c r="I45607" s="72"/>
      <c r="J45607" s="72"/>
      <c r="K45607" s="72"/>
    </row>
    <row r="45608" spans="9:11">
      <c r="I45608" s="72"/>
      <c r="J45608" s="72"/>
      <c r="K45608" s="72"/>
    </row>
    <row r="45609" spans="9:11">
      <c r="I45609" s="72"/>
      <c r="J45609" s="72"/>
      <c r="K45609" s="72"/>
    </row>
    <row r="45610" spans="9:11">
      <c r="I45610" s="72"/>
      <c r="J45610" s="72"/>
      <c r="K45610" s="72"/>
    </row>
    <row r="45611" spans="9:11">
      <c r="I45611" s="72"/>
      <c r="J45611" s="72"/>
      <c r="K45611" s="72"/>
    </row>
    <row r="45612" spans="9:11">
      <c r="I45612" s="72"/>
      <c r="J45612" s="72"/>
      <c r="K45612" s="72"/>
    </row>
    <row r="45613" spans="9:11">
      <c r="I45613" s="72"/>
      <c r="J45613" s="72"/>
      <c r="K45613" s="72"/>
    </row>
    <row r="45614" spans="9:11">
      <c r="I45614" s="72"/>
      <c r="J45614" s="72"/>
      <c r="K45614" s="72"/>
    </row>
    <row r="45615" spans="9:11">
      <c r="I45615" s="72"/>
      <c r="J45615" s="72"/>
      <c r="K45615" s="72"/>
    </row>
    <row r="45616" spans="9:11">
      <c r="I45616" s="72"/>
      <c r="J45616" s="72"/>
      <c r="K45616" s="72"/>
    </row>
    <row r="45617" spans="9:11">
      <c r="I45617" s="72"/>
      <c r="J45617" s="72"/>
      <c r="K45617" s="72"/>
    </row>
    <row r="45618" spans="9:11">
      <c r="I45618" s="72"/>
      <c r="J45618" s="72"/>
      <c r="K45618" s="72"/>
    </row>
    <row r="45619" spans="9:11">
      <c r="I45619" s="72"/>
      <c r="J45619" s="72"/>
      <c r="K45619" s="72"/>
    </row>
    <row r="45620" spans="9:11">
      <c r="I45620" s="72"/>
      <c r="J45620" s="72"/>
      <c r="K45620" s="72"/>
    </row>
    <row r="45621" spans="9:11">
      <c r="I45621" s="72"/>
      <c r="J45621" s="72"/>
      <c r="K45621" s="72"/>
    </row>
    <row r="45622" spans="9:11">
      <c r="I45622" s="72"/>
      <c r="J45622" s="72"/>
      <c r="K45622" s="72"/>
    </row>
    <row r="45623" spans="9:11">
      <c r="I45623" s="72"/>
      <c r="J45623" s="72"/>
      <c r="K45623" s="72"/>
    </row>
    <row r="45624" spans="9:11">
      <c r="I45624" s="72"/>
      <c r="J45624" s="72"/>
      <c r="K45624" s="72"/>
    </row>
    <row r="45625" spans="9:11">
      <c r="I45625" s="72"/>
      <c r="J45625" s="72"/>
      <c r="K45625" s="72"/>
    </row>
    <row r="45626" spans="9:11">
      <c r="I45626" s="72"/>
      <c r="J45626" s="72"/>
      <c r="K45626" s="72"/>
    </row>
    <row r="45627" spans="9:11">
      <c r="I45627" s="72"/>
      <c r="J45627" s="72"/>
      <c r="K45627" s="72"/>
    </row>
    <row r="45628" spans="9:11">
      <c r="I45628" s="72"/>
      <c r="J45628" s="72"/>
      <c r="K45628" s="72"/>
    </row>
    <row r="45629" spans="9:11">
      <c r="I45629" s="72"/>
      <c r="J45629" s="72"/>
      <c r="K45629" s="72"/>
    </row>
    <row r="45630" spans="9:11">
      <c r="I45630" s="72"/>
      <c r="J45630" s="72"/>
      <c r="K45630" s="72"/>
    </row>
    <row r="45631" spans="9:11">
      <c r="I45631" s="72"/>
      <c r="J45631" s="72"/>
      <c r="K45631" s="72"/>
    </row>
    <row r="45632" spans="9:11">
      <c r="I45632" s="72"/>
      <c r="J45632" s="72"/>
      <c r="K45632" s="72"/>
    </row>
    <row r="45633" spans="9:11">
      <c r="I45633" s="72"/>
      <c r="J45633" s="72"/>
      <c r="K45633" s="72"/>
    </row>
    <row r="45634" spans="9:11">
      <c r="I45634" s="72"/>
      <c r="J45634" s="72"/>
      <c r="K45634" s="72"/>
    </row>
    <row r="45635" spans="9:11">
      <c r="I45635" s="72"/>
      <c r="J45635" s="72"/>
      <c r="K45635" s="72"/>
    </row>
    <row r="45636" spans="9:11">
      <c r="I45636" s="72"/>
      <c r="J45636" s="72"/>
      <c r="K45636" s="72"/>
    </row>
    <row r="45637" spans="9:11">
      <c r="I45637" s="72"/>
      <c r="J45637" s="72"/>
      <c r="K45637" s="72"/>
    </row>
    <row r="45638" spans="9:11">
      <c r="I45638" s="72"/>
      <c r="J45638" s="72"/>
      <c r="K45638" s="72"/>
    </row>
    <row r="45639" spans="9:11">
      <c r="I45639" s="72"/>
      <c r="J45639" s="72"/>
      <c r="K45639" s="72"/>
    </row>
    <row r="45640" spans="9:11">
      <c r="I45640" s="72"/>
      <c r="J45640" s="72"/>
      <c r="K45640" s="72"/>
    </row>
    <row r="45641" spans="9:11">
      <c r="I45641" s="72"/>
      <c r="J45641" s="72"/>
      <c r="K45641" s="72"/>
    </row>
    <row r="45642" spans="9:11">
      <c r="I45642" s="72"/>
      <c r="J45642" s="72"/>
      <c r="K45642" s="72"/>
    </row>
    <row r="45643" spans="9:11">
      <c r="I45643" s="72"/>
      <c r="J45643" s="72"/>
      <c r="K45643" s="72"/>
    </row>
    <row r="45644" spans="9:11">
      <c r="I45644" s="72"/>
      <c r="J45644" s="72"/>
      <c r="K45644" s="72"/>
    </row>
    <row r="45645" spans="9:11">
      <c r="I45645" s="72"/>
      <c r="J45645" s="72"/>
      <c r="K45645" s="72"/>
    </row>
    <row r="45646" spans="9:11">
      <c r="I45646" s="72"/>
      <c r="J45646" s="72"/>
      <c r="K45646" s="72"/>
    </row>
    <row r="45647" spans="9:11">
      <c r="I45647" s="72"/>
      <c r="J45647" s="72"/>
      <c r="K45647" s="72"/>
    </row>
    <row r="45648" spans="9:11">
      <c r="I45648" s="72"/>
      <c r="J45648" s="72"/>
      <c r="K45648" s="72"/>
    </row>
    <row r="45649" spans="9:11">
      <c r="I45649" s="72"/>
      <c r="J45649" s="72"/>
      <c r="K45649" s="72"/>
    </row>
    <row r="45650" spans="9:11">
      <c r="I45650" s="72"/>
      <c r="J45650" s="72"/>
      <c r="K45650" s="72"/>
    </row>
    <row r="45651" spans="9:11">
      <c r="I45651" s="72"/>
      <c r="J45651" s="72"/>
      <c r="K45651" s="72"/>
    </row>
    <row r="45652" spans="9:11">
      <c r="I45652" s="72"/>
      <c r="J45652" s="72"/>
      <c r="K45652" s="72"/>
    </row>
    <row r="45653" spans="9:11">
      <c r="I45653" s="72"/>
      <c r="J45653" s="72"/>
      <c r="K45653" s="72"/>
    </row>
    <row r="45654" spans="9:11">
      <c r="I45654" s="72"/>
      <c r="J45654" s="72"/>
      <c r="K45654" s="72"/>
    </row>
    <row r="45655" spans="9:11">
      <c r="I45655" s="72"/>
      <c r="J45655" s="72"/>
      <c r="K45655" s="72"/>
    </row>
    <row r="45656" spans="9:11">
      <c r="I45656" s="72"/>
      <c r="J45656" s="72"/>
      <c r="K45656" s="72"/>
    </row>
    <row r="45657" spans="9:11">
      <c r="I45657" s="72"/>
      <c r="J45657" s="72"/>
      <c r="K45657" s="72"/>
    </row>
    <row r="45658" spans="9:11">
      <c r="I45658" s="72"/>
      <c r="J45658" s="72"/>
      <c r="K45658" s="72"/>
    </row>
    <row r="45659" spans="9:11">
      <c r="I45659" s="72"/>
      <c r="J45659" s="72"/>
      <c r="K45659" s="72"/>
    </row>
    <row r="45660" spans="9:11">
      <c r="I45660" s="72"/>
      <c r="J45660" s="72"/>
      <c r="K45660" s="72"/>
    </row>
    <row r="45661" spans="9:11">
      <c r="I45661" s="72"/>
      <c r="J45661" s="72"/>
      <c r="K45661" s="72"/>
    </row>
    <row r="45662" spans="9:11">
      <c r="I45662" s="72"/>
      <c r="J45662" s="72"/>
      <c r="K45662" s="72"/>
    </row>
    <row r="45663" spans="9:11">
      <c r="I45663" s="72"/>
      <c r="J45663" s="72"/>
      <c r="K45663" s="72"/>
    </row>
    <row r="45664" spans="9:11">
      <c r="I45664" s="72"/>
      <c r="J45664" s="72"/>
      <c r="K45664" s="72"/>
    </row>
    <row r="45665" spans="9:11">
      <c r="I45665" s="72"/>
      <c r="J45665" s="72"/>
      <c r="K45665" s="72"/>
    </row>
    <row r="45666" spans="9:11">
      <c r="I45666" s="72"/>
      <c r="J45666" s="72"/>
      <c r="K45666" s="72"/>
    </row>
    <row r="45667" spans="9:11">
      <c r="I45667" s="72"/>
      <c r="J45667" s="72"/>
      <c r="K45667" s="72"/>
    </row>
    <row r="45668" spans="9:11">
      <c r="I45668" s="72"/>
      <c r="J45668" s="72"/>
      <c r="K45668" s="72"/>
    </row>
    <row r="45669" spans="9:11">
      <c r="I45669" s="72"/>
      <c r="J45669" s="72"/>
      <c r="K45669" s="72"/>
    </row>
    <row r="45670" spans="9:11">
      <c r="I45670" s="72"/>
      <c r="J45670" s="72"/>
      <c r="K45670" s="72"/>
    </row>
    <row r="45671" spans="9:11">
      <c r="I45671" s="72"/>
      <c r="J45671" s="72"/>
      <c r="K45671" s="72"/>
    </row>
    <row r="45672" spans="9:11">
      <c r="I45672" s="72"/>
      <c r="J45672" s="72"/>
      <c r="K45672" s="72"/>
    </row>
    <row r="45673" spans="9:11">
      <c r="I45673" s="72"/>
      <c r="J45673" s="72"/>
      <c r="K45673" s="72"/>
    </row>
    <row r="45674" spans="9:11">
      <c r="I45674" s="72"/>
      <c r="J45674" s="72"/>
      <c r="K45674" s="72"/>
    </row>
    <row r="45675" spans="9:11">
      <c r="I45675" s="72"/>
      <c r="J45675" s="72"/>
      <c r="K45675" s="72"/>
    </row>
    <row r="45676" spans="9:11">
      <c r="I45676" s="72"/>
      <c r="J45676" s="72"/>
      <c r="K45676" s="72"/>
    </row>
    <row r="45677" spans="9:11">
      <c r="I45677" s="72"/>
      <c r="J45677" s="72"/>
      <c r="K45677" s="72"/>
    </row>
    <row r="45678" spans="9:11">
      <c r="I45678" s="72"/>
      <c r="J45678" s="72"/>
      <c r="K45678" s="72"/>
    </row>
    <row r="45679" spans="9:11">
      <c r="I45679" s="72"/>
      <c r="J45679" s="72"/>
      <c r="K45679" s="72"/>
    </row>
    <row r="45680" spans="9:11">
      <c r="I45680" s="72"/>
      <c r="J45680" s="72"/>
      <c r="K45680" s="72"/>
    </row>
    <row r="45681" spans="9:11">
      <c r="I45681" s="72"/>
      <c r="J45681" s="72"/>
      <c r="K45681" s="72"/>
    </row>
    <row r="45682" spans="9:11">
      <c r="I45682" s="72"/>
      <c r="J45682" s="72"/>
      <c r="K45682" s="72"/>
    </row>
    <row r="45683" spans="9:11">
      <c r="I45683" s="72"/>
      <c r="J45683" s="72"/>
      <c r="K45683" s="72"/>
    </row>
    <row r="45684" spans="9:11">
      <c r="I45684" s="72"/>
      <c r="J45684" s="72"/>
      <c r="K45684" s="72"/>
    </row>
    <row r="45685" spans="9:11">
      <c r="I45685" s="72"/>
      <c r="J45685" s="72"/>
      <c r="K45685" s="72"/>
    </row>
    <row r="45686" spans="9:11">
      <c r="I45686" s="72"/>
      <c r="J45686" s="72"/>
      <c r="K45686" s="72"/>
    </row>
    <row r="45687" spans="9:11">
      <c r="I45687" s="72"/>
      <c r="J45687" s="72"/>
      <c r="K45687" s="72"/>
    </row>
    <row r="45688" spans="9:11">
      <c r="I45688" s="72"/>
      <c r="J45688" s="72"/>
      <c r="K45688" s="72"/>
    </row>
    <row r="45689" spans="9:11">
      <c r="I45689" s="72"/>
      <c r="J45689" s="72"/>
      <c r="K45689" s="72"/>
    </row>
    <row r="45690" spans="9:11">
      <c r="I45690" s="72"/>
      <c r="J45690" s="72"/>
      <c r="K45690" s="72"/>
    </row>
    <row r="45691" spans="9:11">
      <c r="I45691" s="72"/>
      <c r="J45691" s="72"/>
      <c r="K45691" s="72"/>
    </row>
    <row r="45692" spans="9:11">
      <c r="I45692" s="72"/>
      <c r="J45692" s="72"/>
      <c r="K45692" s="72"/>
    </row>
    <row r="45693" spans="9:11">
      <c r="I45693" s="72"/>
      <c r="J45693" s="72"/>
      <c r="K45693" s="72"/>
    </row>
    <row r="45694" spans="9:11">
      <c r="I45694" s="72"/>
      <c r="J45694" s="72"/>
      <c r="K45694" s="72"/>
    </row>
    <row r="45695" spans="9:11">
      <c r="I45695" s="72"/>
      <c r="J45695" s="72"/>
      <c r="K45695" s="72"/>
    </row>
    <row r="45696" spans="9:11">
      <c r="I45696" s="72"/>
      <c r="J45696" s="72"/>
      <c r="K45696" s="72"/>
    </row>
    <row r="45697" spans="9:11">
      <c r="I45697" s="72"/>
      <c r="J45697" s="72"/>
      <c r="K45697" s="72"/>
    </row>
    <row r="45698" spans="9:11">
      <c r="I45698" s="72"/>
      <c r="J45698" s="72"/>
      <c r="K45698" s="72"/>
    </row>
    <row r="45699" spans="9:11">
      <c r="I45699" s="72"/>
      <c r="J45699" s="72"/>
      <c r="K45699" s="72"/>
    </row>
    <row r="45700" spans="9:11">
      <c r="I45700" s="72"/>
      <c r="J45700" s="72"/>
      <c r="K45700" s="72"/>
    </row>
    <row r="45701" spans="9:11">
      <c r="I45701" s="72"/>
      <c r="J45701" s="72"/>
      <c r="K45701" s="72"/>
    </row>
    <row r="45702" spans="9:11">
      <c r="I45702" s="72"/>
      <c r="J45702" s="72"/>
      <c r="K45702" s="72"/>
    </row>
    <row r="45703" spans="9:11">
      <c r="I45703" s="72"/>
      <c r="J45703" s="72"/>
      <c r="K45703" s="72"/>
    </row>
    <row r="45704" spans="9:11">
      <c r="I45704" s="72"/>
      <c r="J45704" s="72"/>
      <c r="K45704" s="72"/>
    </row>
    <row r="45705" spans="9:11">
      <c r="I45705" s="72"/>
      <c r="J45705" s="72"/>
      <c r="K45705" s="72"/>
    </row>
    <row r="45706" spans="9:11">
      <c r="I45706" s="72"/>
      <c r="J45706" s="72"/>
      <c r="K45706" s="72"/>
    </row>
    <row r="45707" spans="9:11">
      <c r="I45707" s="72"/>
      <c r="J45707" s="72"/>
      <c r="K45707" s="72"/>
    </row>
    <row r="45708" spans="9:11">
      <c r="I45708" s="72"/>
      <c r="J45708" s="72"/>
      <c r="K45708" s="72"/>
    </row>
    <row r="45709" spans="9:11">
      <c r="I45709" s="72"/>
      <c r="J45709" s="72"/>
      <c r="K45709" s="72"/>
    </row>
    <row r="45710" spans="9:11">
      <c r="I45710" s="72"/>
      <c r="J45710" s="72"/>
      <c r="K45710" s="72"/>
    </row>
    <row r="45711" spans="9:11">
      <c r="I45711" s="72"/>
      <c r="J45711" s="72"/>
      <c r="K45711" s="72"/>
    </row>
    <row r="45712" spans="9:11">
      <c r="I45712" s="72"/>
      <c r="J45712" s="72"/>
      <c r="K45712" s="72"/>
    </row>
    <row r="45713" spans="9:11">
      <c r="I45713" s="72"/>
      <c r="J45713" s="72"/>
      <c r="K45713" s="72"/>
    </row>
    <row r="45714" spans="9:11">
      <c r="I45714" s="72"/>
      <c r="J45714" s="72"/>
      <c r="K45714" s="72"/>
    </row>
    <row r="45715" spans="9:11">
      <c r="I45715" s="72"/>
      <c r="J45715" s="72"/>
      <c r="K45715" s="72"/>
    </row>
    <row r="45716" spans="9:11">
      <c r="I45716" s="72"/>
      <c r="J45716" s="72"/>
      <c r="K45716" s="72"/>
    </row>
    <row r="45717" spans="9:11">
      <c r="I45717" s="72"/>
      <c r="J45717" s="72"/>
      <c r="K45717" s="72"/>
    </row>
    <row r="45718" spans="9:11">
      <c r="I45718" s="72"/>
      <c r="J45718" s="72"/>
      <c r="K45718" s="72"/>
    </row>
    <row r="45719" spans="9:11">
      <c r="I45719" s="72"/>
      <c r="J45719" s="72"/>
      <c r="K45719" s="72"/>
    </row>
    <row r="45720" spans="9:11">
      <c r="I45720" s="72"/>
      <c r="J45720" s="72"/>
      <c r="K45720" s="72"/>
    </row>
    <row r="45721" spans="9:11">
      <c r="I45721" s="72"/>
      <c r="J45721" s="72"/>
      <c r="K45721" s="72"/>
    </row>
    <row r="45722" spans="9:11">
      <c r="I45722" s="72"/>
      <c r="J45722" s="72"/>
      <c r="K45722" s="72"/>
    </row>
    <row r="45723" spans="9:11">
      <c r="I45723" s="72"/>
      <c r="J45723" s="72"/>
      <c r="K45723" s="72"/>
    </row>
    <row r="45724" spans="9:11">
      <c r="I45724" s="72"/>
      <c r="J45724" s="72"/>
      <c r="K45724" s="72"/>
    </row>
    <row r="45725" spans="9:11">
      <c r="I45725" s="72"/>
      <c r="J45725" s="72"/>
      <c r="K45725" s="72"/>
    </row>
    <row r="45726" spans="9:11">
      <c r="I45726" s="72"/>
      <c r="J45726" s="72"/>
      <c r="K45726" s="72"/>
    </row>
    <row r="45727" spans="9:11">
      <c r="I45727" s="72"/>
      <c r="J45727" s="72"/>
      <c r="K45727" s="72"/>
    </row>
    <row r="45728" spans="9:11">
      <c r="I45728" s="72"/>
      <c r="J45728" s="72"/>
      <c r="K45728" s="72"/>
    </row>
    <row r="45729" spans="9:11">
      <c r="I45729" s="72"/>
      <c r="J45729" s="72"/>
      <c r="K45729" s="72"/>
    </row>
    <row r="45730" spans="9:11">
      <c r="I45730" s="72"/>
      <c r="J45730" s="72"/>
      <c r="K45730" s="72"/>
    </row>
    <row r="45731" spans="9:11">
      <c r="I45731" s="72"/>
      <c r="J45731" s="72"/>
      <c r="K45731" s="72"/>
    </row>
    <row r="45732" spans="9:11">
      <c r="I45732" s="72"/>
      <c r="J45732" s="72"/>
      <c r="K45732" s="72"/>
    </row>
    <row r="45733" spans="9:11">
      <c r="I45733" s="72"/>
      <c r="J45733" s="72"/>
      <c r="K45733" s="72"/>
    </row>
    <row r="45734" spans="9:11">
      <c r="I45734" s="72"/>
      <c r="J45734" s="72"/>
      <c r="K45734" s="72"/>
    </row>
    <row r="45735" spans="9:11">
      <c r="I45735" s="72"/>
      <c r="J45735" s="72"/>
      <c r="K45735" s="72"/>
    </row>
    <row r="45736" spans="9:11">
      <c r="I45736" s="72"/>
      <c r="J45736" s="72"/>
      <c r="K45736" s="72"/>
    </row>
    <row r="45737" spans="9:11">
      <c r="I45737" s="72"/>
      <c r="J45737" s="72"/>
      <c r="K45737" s="72"/>
    </row>
    <row r="45738" spans="9:11">
      <c r="I45738" s="72"/>
      <c r="J45738" s="72"/>
      <c r="K45738" s="72"/>
    </row>
    <row r="45739" spans="9:11">
      <c r="I45739" s="72"/>
      <c r="J45739" s="72"/>
      <c r="K45739" s="72"/>
    </row>
    <row r="45740" spans="9:11">
      <c r="I45740" s="72"/>
      <c r="J45740" s="72"/>
      <c r="K45740" s="72"/>
    </row>
    <row r="45741" spans="9:11">
      <c r="I45741" s="72"/>
      <c r="J45741" s="72"/>
      <c r="K45741" s="72"/>
    </row>
    <row r="45742" spans="9:11">
      <c r="I45742" s="72"/>
      <c r="J45742" s="72"/>
      <c r="K45742" s="72"/>
    </row>
    <row r="45743" spans="9:11">
      <c r="I45743" s="72"/>
      <c r="J45743" s="72"/>
      <c r="K45743" s="72"/>
    </row>
    <row r="45744" spans="9:11">
      <c r="I45744" s="72"/>
      <c r="J45744" s="72"/>
      <c r="K45744" s="72"/>
    </row>
    <row r="45745" spans="9:11">
      <c r="I45745" s="72"/>
      <c r="J45745" s="72"/>
      <c r="K45745" s="72"/>
    </row>
    <row r="45746" spans="9:11">
      <c r="I45746" s="72"/>
      <c r="J45746" s="72"/>
      <c r="K45746" s="72"/>
    </row>
    <row r="45747" spans="9:11">
      <c r="I45747" s="72"/>
      <c r="J45747" s="72"/>
      <c r="K45747" s="72"/>
    </row>
    <row r="45748" spans="9:11">
      <c r="I45748" s="72"/>
      <c r="J45748" s="72"/>
      <c r="K45748" s="72"/>
    </row>
    <row r="45749" spans="9:11">
      <c r="I45749" s="72"/>
      <c r="J45749" s="72"/>
      <c r="K45749" s="72"/>
    </row>
    <row r="45750" spans="9:11">
      <c r="I45750" s="72"/>
      <c r="J45750" s="72"/>
      <c r="K45750" s="72"/>
    </row>
    <row r="45751" spans="9:11">
      <c r="I45751" s="72"/>
      <c r="J45751" s="72"/>
      <c r="K45751" s="72"/>
    </row>
    <row r="45752" spans="9:11">
      <c r="I45752" s="72"/>
      <c r="J45752" s="72"/>
      <c r="K45752" s="72"/>
    </row>
    <row r="45753" spans="9:11">
      <c r="I45753" s="72"/>
      <c r="J45753" s="72"/>
      <c r="K45753" s="72"/>
    </row>
    <row r="45754" spans="9:11">
      <c r="I45754" s="72"/>
      <c r="J45754" s="72"/>
      <c r="K45754" s="72"/>
    </row>
    <row r="45755" spans="9:11">
      <c r="I45755" s="72"/>
      <c r="J45755" s="72"/>
      <c r="K45755" s="72"/>
    </row>
    <row r="45756" spans="9:11">
      <c r="I45756" s="72"/>
      <c r="J45756" s="72"/>
      <c r="K45756" s="72"/>
    </row>
    <row r="45757" spans="9:11">
      <c r="I45757" s="72"/>
      <c r="J45757" s="72"/>
      <c r="K45757" s="72"/>
    </row>
    <row r="45758" spans="9:11">
      <c r="I45758" s="72"/>
      <c r="J45758" s="72"/>
      <c r="K45758" s="72"/>
    </row>
    <row r="45759" spans="9:11">
      <c r="I45759" s="72"/>
      <c r="J45759" s="72"/>
      <c r="K45759" s="72"/>
    </row>
    <row r="45760" spans="9:11">
      <c r="I45760" s="72"/>
      <c r="J45760" s="72"/>
      <c r="K45760" s="72"/>
    </row>
    <row r="45761" spans="9:11">
      <c r="I45761" s="72"/>
      <c r="J45761" s="72"/>
      <c r="K45761" s="72"/>
    </row>
    <row r="45762" spans="9:11">
      <c r="I45762" s="72"/>
      <c r="J45762" s="72"/>
      <c r="K45762" s="72"/>
    </row>
    <row r="45763" spans="9:11">
      <c r="I45763" s="72"/>
      <c r="J45763" s="72"/>
      <c r="K45763" s="72"/>
    </row>
    <row r="45764" spans="9:11">
      <c r="I45764" s="72"/>
      <c r="J45764" s="72"/>
      <c r="K45764" s="72"/>
    </row>
    <row r="45765" spans="9:11">
      <c r="I45765" s="72"/>
      <c r="J45765" s="72"/>
      <c r="K45765" s="72"/>
    </row>
    <row r="45766" spans="9:11">
      <c r="I45766" s="72"/>
      <c r="J45766" s="72"/>
      <c r="K45766" s="72"/>
    </row>
    <row r="45767" spans="9:11">
      <c r="I45767" s="72"/>
      <c r="J45767" s="72"/>
      <c r="K45767" s="72"/>
    </row>
    <row r="45768" spans="9:11">
      <c r="I45768" s="72"/>
      <c r="J45768" s="72"/>
      <c r="K45768" s="72"/>
    </row>
    <row r="45769" spans="9:11">
      <c r="I45769" s="72"/>
      <c r="J45769" s="72"/>
      <c r="K45769" s="72"/>
    </row>
    <row r="45770" spans="9:11">
      <c r="I45770" s="72"/>
      <c r="J45770" s="72"/>
      <c r="K45770" s="72"/>
    </row>
    <row r="45771" spans="9:11">
      <c r="I45771" s="72"/>
      <c r="J45771" s="72"/>
      <c r="K45771" s="72"/>
    </row>
    <row r="45772" spans="9:11">
      <c r="I45772" s="72"/>
      <c r="J45772" s="72"/>
      <c r="K45772" s="72"/>
    </row>
    <row r="45773" spans="9:11">
      <c r="I45773" s="72"/>
      <c r="J45773" s="72"/>
      <c r="K45773" s="72"/>
    </row>
    <row r="45774" spans="9:11">
      <c r="I45774" s="72"/>
      <c r="J45774" s="72"/>
      <c r="K45774" s="72"/>
    </row>
    <row r="45775" spans="9:11">
      <c r="I45775" s="72"/>
      <c r="J45775" s="72"/>
      <c r="K45775" s="72"/>
    </row>
    <row r="45776" spans="9:11">
      <c r="I45776" s="72"/>
      <c r="J45776" s="72"/>
      <c r="K45776" s="72"/>
    </row>
    <row r="45777" spans="9:11">
      <c r="I45777" s="72"/>
      <c r="J45777" s="72"/>
      <c r="K45777" s="72"/>
    </row>
    <row r="45778" spans="9:11">
      <c r="I45778" s="72"/>
      <c r="J45778" s="72"/>
      <c r="K45778" s="72"/>
    </row>
    <row r="45779" spans="9:11">
      <c r="I45779" s="72"/>
      <c r="J45779" s="72"/>
      <c r="K45779" s="72"/>
    </row>
    <row r="45780" spans="9:11">
      <c r="I45780" s="72"/>
      <c r="J45780" s="72"/>
      <c r="K45780" s="72"/>
    </row>
    <row r="45781" spans="9:11">
      <c r="I45781" s="72"/>
      <c r="J45781" s="72"/>
      <c r="K45781" s="72"/>
    </row>
    <row r="45782" spans="9:11">
      <c r="I45782" s="72"/>
      <c r="J45782" s="72"/>
      <c r="K45782" s="72"/>
    </row>
    <row r="45783" spans="9:11">
      <c r="I45783" s="72"/>
      <c r="J45783" s="72"/>
      <c r="K45783" s="72"/>
    </row>
    <row r="45784" spans="9:11">
      <c r="I45784" s="72"/>
      <c r="J45784" s="72"/>
      <c r="K45784" s="72"/>
    </row>
    <row r="45785" spans="9:11">
      <c r="I45785" s="72"/>
      <c r="J45785" s="72"/>
      <c r="K45785" s="72"/>
    </row>
    <row r="45786" spans="9:11">
      <c r="I45786" s="72"/>
      <c r="J45786" s="72"/>
      <c r="K45786" s="72"/>
    </row>
    <row r="45787" spans="9:11">
      <c r="I45787" s="72"/>
      <c r="J45787" s="72"/>
      <c r="K45787" s="72"/>
    </row>
    <row r="45788" spans="9:11">
      <c r="I45788" s="72"/>
      <c r="J45788" s="72"/>
      <c r="K45788" s="72"/>
    </row>
    <row r="45789" spans="9:11">
      <c r="I45789" s="72"/>
      <c r="J45789" s="72"/>
      <c r="K45789" s="72"/>
    </row>
    <row r="45790" spans="9:11">
      <c r="I45790" s="72"/>
      <c r="J45790" s="72"/>
      <c r="K45790" s="72"/>
    </row>
    <row r="45791" spans="9:11">
      <c r="I45791" s="72"/>
      <c r="J45791" s="72"/>
      <c r="K45791" s="72"/>
    </row>
    <row r="45792" spans="9:11">
      <c r="I45792" s="72"/>
      <c r="J45792" s="72"/>
      <c r="K45792" s="72"/>
    </row>
    <row r="45793" spans="9:11">
      <c r="I45793" s="72"/>
      <c r="J45793" s="72"/>
      <c r="K45793" s="72"/>
    </row>
    <row r="45794" spans="9:11">
      <c r="I45794" s="72"/>
      <c r="J45794" s="72"/>
      <c r="K45794" s="72"/>
    </row>
    <row r="45795" spans="9:11">
      <c r="I45795" s="72"/>
      <c r="J45795" s="72"/>
      <c r="K45795" s="72"/>
    </row>
    <row r="45796" spans="9:11">
      <c r="I45796" s="72"/>
      <c r="J45796" s="72"/>
      <c r="K45796" s="72"/>
    </row>
    <row r="45797" spans="9:11">
      <c r="I45797" s="72"/>
      <c r="J45797" s="72"/>
      <c r="K45797" s="72"/>
    </row>
    <row r="45798" spans="9:11">
      <c r="I45798" s="72"/>
      <c r="J45798" s="72"/>
      <c r="K45798" s="72"/>
    </row>
    <row r="45799" spans="9:11">
      <c r="I45799" s="72"/>
      <c r="J45799" s="72"/>
      <c r="K45799" s="72"/>
    </row>
    <row r="45800" spans="9:11">
      <c r="I45800" s="72"/>
      <c r="J45800" s="72"/>
      <c r="K45800" s="72"/>
    </row>
    <row r="45801" spans="9:11">
      <c r="I45801" s="72"/>
      <c r="J45801" s="72"/>
      <c r="K45801" s="72"/>
    </row>
    <row r="45802" spans="9:11">
      <c r="I45802" s="72"/>
      <c r="J45802" s="72"/>
      <c r="K45802" s="72"/>
    </row>
    <row r="45803" spans="9:11">
      <c r="I45803" s="72"/>
      <c r="J45803" s="72"/>
      <c r="K45803" s="72"/>
    </row>
    <row r="45804" spans="9:11">
      <c r="I45804" s="72"/>
      <c r="J45804" s="72"/>
      <c r="K45804" s="72"/>
    </row>
    <row r="45805" spans="9:11">
      <c r="I45805" s="72"/>
      <c r="J45805" s="72"/>
      <c r="K45805" s="72"/>
    </row>
    <row r="45806" spans="9:11">
      <c r="I45806" s="72"/>
      <c r="J45806" s="72"/>
      <c r="K45806" s="72"/>
    </row>
    <row r="45807" spans="9:11">
      <c r="I45807" s="72"/>
      <c r="J45807" s="72"/>
      <c r="K45807" s="72"/>
    </row>
    <row r="45808" spans="9:11">
      <c r="I45808" s="72"/>
      <c r="J45808" s="72"/>
      <c r="K45808" s="72"/>
    </row>
    <row r="45809" spans="9:11">
      <c r="I45809" s="72"/>
      <c r="J45809" s="72"/>
      <c r="K45809" s="72"/>
    </row>
    <row r="45810" spans="9:11">
      <c r="I45810" s="72"/>
      <c r="J45810" s="72"/>
      <c r="K45810" s="72"/>
    </row>
    <row r="45811" spans="9:11">
      <c r="I45811" s="72"/>
      <c r="J45811" s="72"/>
      <c r="K45811" s="72"/>
    </row>
    <row r="45812" spans="9:11">
      <c r="I45812" s="72"/>
      <c r="J45812" s="72"/>
      <c r="K45812" s="72"/>
    </row>
    <row r="45813" spans="9:11">
      <c r="I45813" s="72"/>
      <c r="J45813" s="72"/>
      <c r="K45813" s="72"/>
    </row>
    <row r="45814" spans="9:11">
      <c r="I45814" s="72"/>
      <c r="J45814" s="72"/>
      <c r="K45814" s="72"/>
    </row>
    <row r="45815" spans="9:11">
      <c r="I45815" s="72"/>
      <c r="J45815" s="72"/>
      <c r="K45815" s="72"/>
    </row>
    <row r="45816" spans="9:11">
      <c r="I45816" s="72"/>
      <c r="J45816" s="72"/>
      <c r="K45816" s="72"/>
    </row>
    <row r="45817" spans="9:11">
      <c r="I45817" s="72"/>
      <c r="J45817" s="72"/>
      <c r="K45817" s="72"/>
    </row>
    <row r="45818" spans="9:11">
      <c r="I45818" s="72"/>
      <c r="J45818" s="72"/>
      <c r="K45818" s="72"/>
    </row>
    <row r="45819" spans="9:11">
      <c r="I45819" s="72"/>
      <c r="J45819" s="72"/>
      <c r="K45819" s="72"/>
    </row>
    <row r="45820" spans="9:11">
      <c r="I45820" s="72"/>
      <c r="J45820" s="72"/>
      <c r="K45820" s="72"/>
    </row>
    <row r="45821" spans="9:11">
      <c r="I45821" s="72"/>
      <c r="J45821" s="72"/>
      <c r="K45821" s="72"/>
    </row>
    <row r="45822" spans="9:11">
      <c r="I45822" s="72"/>
      <c r="J45822" s="72"/>
      <c r="K45822" s="72"/>
    </row>
    <row r="45823" spans="9:11">
      <c r="I45823" s="72"/>
      <c r="J45823" s="72"/>
      <c r="K45823" s="72"/>
    </row>
    <row r="45824" spans="9:11">
      <c r="I45824" s="72"/>
      <c r="J45824" s="72"/>
      <c r="K45824" s="72"/>
    </row>
    <row r="45825" spans="9:11">
      <c r="I45825" s="72"/>
      <c r="J45825" s="72"/>
      <c r="K45825" s="72"/>
    </row>
    <row r="45826" spans="9:11">
      <c r="I45826" s="72"/>
      <c r="J45826" s="72"/>
      <c r="K45826" s="72"/>
    </row>
    <row r="45827" spans="9:11">
      <c r="I45827" s="72"/>
      <c r="J45827" s="72"/>
      <c r="K45827" s="72"/>
    </row>
    <row r="45828" spans="9:11">
      <c r="I45828" s="72"/>
      <c r="J45828" s="72"/>
      <c r="K45828" s="72"/>
    </row>
    <row r="45829" spans="9:11">
      <c r="I45829" s="72"/>
      <c r="J45829" s="72"/>
      <c r="K45829" s="72"/>
    </row>
    <row r="45830" spans="9:11">
      <c r="I45830" s="72"/>
      <c r="J45830" s="72"/>
      <c r="K45830" s="72"/>
    </row>
    <row r="45831" spans="9:11">
      <c r="I45831" s="72"/>
      <c r="J45831" s="72"/>
      <c r="K45831" s="72"/>
    </row>
    <row r="45832" spans="9:11">
      <c r="I45832" s="72"/>
      <c r="J45832" s="72"/>
      <c r="K45832" s="72"/>
    </row>
    <row r="45833" spans="9:11">
      <c r="I45833" s="72"/>
      <c r="J45833" s="72"/>
      <c r="K45833" s="72"/>
    </row>
    <row r="45834" spans="9:11">
      <c r="I45834" s="72"/>
      <c r="J45834" s="72"/>
      <c r="K45834" s="72"/>
    </row>
    <row r="45835" spans="9:11">
      <c r="I45835" s="72"/>
      <c r="J45835" s="72"/>
      <c r="K45835" s="72"/>
    </row>
    <row r="45836" spans="9:11">
      <c r="I45836" s="72"/>
      <c r="J45836" s="72"/>
      <c r="K45836" s="72"/>
    </row>
    <row r="45837" spans="9:11">
      <c r="I45837" s="72"/>
      <c r="J45837" s="72"/>
      <c r="K45837" s="72"/>
    </row>
    <row r="45838" spans="9:11">
      <c r="I45838" s="72"/>
      <c r="J45838" s="72"/>
      <c r="K45838" s="72"/>
    </row>
    <row r="45839" spans="9:11">
      <c r="I45839" s="72"/>
      <c r="J45839" s="72"/>
      <c r="K45839" s="72"/>
    </row>
    <row r="45840" spans="9:11">
      <c r="I45840" s="72"/>
      <c r="J45840" s="72"/>
      <c r="K45840" s="72"/>
    </row>
    <row r="45841" spans="9:11">
      <c r="I45841" s="72"/>
      <c r="J45841" s="72"/>
      <c r="K45841" s="72"/>
    </row>
    <row r="45842" spans="9:11">
      <c r="I45842" s="72"/>
      <c r="J45842" s="72"/>
      <c r="K45842" s="72"/>
    </row>
    <row r="45843" spans="9:11">
      <c r="I45843" s="72"/>
      <c r="J45843" s="72"/>
      <c r="K45843" s="72"/>
    </row>
    <row r="45844" spans="9:11">
      <c r="I45844" s="72"/>
      <c r="J45844" s="72"/>
      <c r="K45844" s="72"/>
    </row>
    <row r="45845" spans="9:11">
      <c r="I45845" s="72"/>
      <c r="J45845" s="72"/>
      <c r="K45845" s="72"/>
    </row>
    <row r="45846" spans="9:11">
      <c r="I45846" s="72"/>
      <c r="J45846" s="72"/>
      <c r="K45846" s="72"/>
    </row>
    <row r="45847" spans="9:11">
      <c r="I45847" s="72"/>
      <c r="J45847" s="72"/>
      <c r="K45847" s="72"/>
    </row>
    <row r="45848" spans="9:11">
      <c r="I45848" s="72"/>
      <c r="J45848" s="72"/>
      <c r="K45848" s="72"/>
    </row>
    <row r="45849" spans="9:11">
      <c r="I45849" s="72"/>
      <c r="J45849" s="72"/>
      <c r="K45849" s="72"/>
    </row>
    <row r="45850" spans="9:11">
      <c r="I45850" s="72"/>
      <c r="J45850" s="72"/>
      <c r="K45850" s="72"/>
    </row>
    <row r="45851" spans="9:11">
      <c r="I45851" s="72"/>
      <c r="J45851" s="72"/>
      <c r="K45851" s="72"/>
    </row>
    <row r="45852" spans="9:11">
      <c r="I45852" s="72"/>
      <c r="J45852" s="72"/>
      <c r="K45852" s="72"/>
    </row>
    <row r="45853" spans="9:11">
      <c r="I45853" s="72"/>
      <c r="J45853" s="72"/>
      <c r="K45853" s="72"/>
    </row>
    <row r="45854" spans="9:11">
      <c r="I45854" s="72"/>
      <c r="J45854" s="72"/>
      <c r="K45854" s="72"/>
    </row>
    <row r="45855" spans="9:11">
      <c r="I45855" s="72"/>
      <c r="J45855" s="72"/>
      <c r="K45855" s="72"/>
    </row>
    <row r="45856" spans="9:11">
      <c r="I45856" s="72"/>
      <c r="J45856" s="72"/>
      <c r="K45856" s="72"/>
    </row>
    <row r="45857" spans="9:11">
      <c r="I45857" s="72"/>
      <c r="J45857" s="72"/>
      <c r="K45857" s="72"/>
    </row>
    <row r="45858" spans="9:11">
      <c r="I45858" s="72"/>
      <c r="J45858" s="72"/>
      <c r="K45858" s="72"/>
    </row>
    <row r="45859" spans="9:11">
      <c r="I45859" s="72"/>
      <c r="J45859" s="72"/>
      <c r="K45859" s="72"/>
    </row>
    <row r="45860" spans="9:11">
      <c r="I45860" s="72"/>
      <c r="J45860" s="72"/>
      <c r="K45860" s="72"/>
    </row>
    <row r="45861" spans="9:11">
      <c r="I45861" s="72"/>
      <c r="J45861" s="72"/>
      <c r="K45861" s="72"/>
    </row>
    <row r="45862" spans="9:11">
      <c r="I45862" s="72"/>
      <c r="J45862" s="72"/>
      <c r="K45862" s="72"/>
    </row>
    <row r="45863" spans="9:11">
      <c r="I45863" s="72"/>
      <c r="J45863" s="72"/>
      <c r="K45863" s="72"/>
    </row>
    <row r="45864" spans="9:11">
      <c r="I45864" s="72"/>
      <c r="J45864" s="72"/>
      <c r="K45864" s="72"/>
    </row>
    <row r="45865" spans="9:11">
      <c r="I45865" s="72"/>
      <c r="J45865" s="72"/>
      <c r="K45865" s="72"/>
    </row>
    <row r="45866" spans="9:11">
      <c r="I45866" s="72"/>
      <c r="J45866" s="72"/>
      <c r="K45866" s="72"/>
    </row>
    <row r="45867" spans="9:11">
      <c r="I45867" s="72"/>
      <c r="J45867" s="72"/>
      <c r="K45867" s="72"/>
    </row>
    <row r="45868" spans="9:11">
      <c r="I45868" s="72"/>
      <c r="J45868" s="72"/>
      <c r="K45868" s="72"/>
    </row>
    <row r="45869" spans="9:11">
      <c r="I45869" s="72"/>
      <c r="J45869" s="72"/>
      <c r="K45869" s="72"/>
    </row>
    <row r="45870" spans="9:11">
      <c r="I45870" s="72"/>
      <c r="J45870" s="72"/>
      <c r="K45870" s="72"/>
    </row>
    <row r="45871" spans="9:11">
      <c r="I45871" s="72"/>
      <c r="J45871" s="72"/>
      <c r="K45871" s="72"/>
    </row>
    <row r="45872" spans="9:11">
      <c r="I45872" s="72"/>
      <c r="J45872" s="72"/>
      <c r="K45872" s="72"/>
    </row>
    <row r="45873" spans="9:11">
      <c r="I45873" s="72"/>
      <c r="J45873" s="72"/>
      <c r="K45873" s="72"/>
    </row>
    <row r="45874" spans="9:11">
      <c r="I45874" s="72"/>
      <c r="J45874" s="72"/>
      <c r="K45874" s="72"/>
    </row>
    <row r="45875" spans="9:11">
      <c r="I45875" s="72"/>
      <c r="J45875" s="72"/>
      <c r="K45875" s="72"/>
    </row>
    <row r="45876" spans="9:11">
      <c r="I45876" s="72"/>
      <c r="J45876" s="72"/>
      <c r="K45876" s="72"/>
    </row>
    <row r="45877" spans="9:11">
      <c r="I45877" s="72"/>
      <c r="J45877" s="72"/>
      <c r="K45877" s="72"/>
    </row>
    <row r="45878" spans="9:11">
      <c r="I45878" s="72"/>
      <c r="J45878" s="72"/>
      <c r="K45878" s="72"/>
    </row>
    <row r="45879" spans="9:11">
      <c r="I45879" s="72"/>
      <c r="J45879" s="72"/>
      <c r="K45879" s="72"/>
    </row>
    <row r="45880" spans="9:11">
      <c r="I45880" s="72"/>
      <c r="J45880" s="72"/>
      <c r="K45880" s="72"/>
    </row>
    <row r="45881" spans="9:11">
      <c r="I45881" s="72"/>
      <c r="J45881" s="72"/>
      <c r="K45881" s="72"/>
    </row>
    <row r="45882" spans="9:11">
      <c r="I45882" s="72"/>
      <c r="J45882" s="72"/>
      <c r="K45882" s="72"/>
    </row>
    <row r="45883" spans="9:11">
      <c r="I45883" s="72"/>
      <c r="J45883" s="72"/>
      <c r="K45883" s="72"/>
    </row>
    <row r="45884" spans="9:11">
      <c r="I45884" s="72"/>
      <c r="J45884" s="72"/>
      <c r="K45884" s="72"/>
    </row>
    <row r="45885" spans="9:11">
      <c r="I45885" s="72"/>
      <c r="J45885" s="72"/>
      <c r="K45885" s="72"/>
    </row>
    <row r="45886" spans="9:11">
      <c r="I45886" s="72"/>
      <c r="J45886" s="72"/>
      <c r="K45886" s="72"/>
    </row>
    <row r="45887" spans="9:11">
      <c r="I45887" s="72"/>
      <c r="J45887" s="72"/>
      <c r="K45887" s="72"/>
    </row>
    <row r="45888" spans="9:11">
      <c r="I45888" s="72"/>
      <c r="J45888" s="72"/>
      <c r="K45888" s="72"/>
    </row>
    <row r="45889" spans="9:11">
      <c r="I45889" s="72"/>
      <c r="J45889" s="72"/>
      <c r="K45889" s="72"/>
    </row>
    <row r="45890" spans="9:11">
      <c r="I45890" s="72"/>
      <c r="J45890" s="72"/>
      <c r="K45890" s="72"/>
    </row>
    <row r="45891" spans="9:11">
      <c r="I45891" s="72"/>
      <c r="J45891" s="72"/>
      <c r="K45891" s="72"/>
    </row>
    <row r="45892" spans="9:11">
      <c r="I45892" s="72"/>
      <c r="J45892" s="72"/>
      <c r="K45892" s="72"/>
    </row>
    <row r="45893" spans="9:11">
      <c r="I45893" s="72"/>
      <c r="J45893" s="72"/>
      <c r="K45893" s="72"/>
    </row>
    <row r="45894" spans="9:11">
      <c r="I45894" s="72"/>
      <c r="J45894" s="72"/>
      <c r="K45894" s="72"/>
    </row>
    <row r="45895" spans="9:11">
      <c r="I45895" s="72"/>
      <c r="J45895" s="72"/>
      <c r="K45895" s="72"/>
    </row>
    <row r="45896" spans="9:11">
      <c r="I45896" s="72"/>
      <c r="J45896" s="72"/>
      <c r="K45896" s="72"/>
    </row>
    <row r="45897" spans="9:11">
      <c r="I45897" s="72"/>
      <c r="J45897" s="72"/>
      <c r="K45897" s="72"/>
    </row>
    <row r="45898" spans="9:11">
      <c r="I45898" s="72"/>
      <c r="J45898" s="72"/>
      <c r="K45898" s="72"/>
    </row>
    <row r="45899" spans="9:11">
      <c r="I45899" s="72"/>
      <c r="J45899" s="72"/>
      <c r="K45899" s="72"/>
    </row>
    <row r="45900" spans="9:11">
      <c r="I45900" s="72"/>
      <c r="J45900" s="72"/>
      <c r="K45900" s="72"/>
    </row>
    <row r="45901" spans="9:11">
      <c r="I45901" s="72"/>
      <c r="J45901" s="72"/>
      <c r="K45901" s="72"/>
    </row>
    <row r="45902" spans="9:11">
      <c r="I45902" s="72"/>
      <c r="J45902" s="72"/>
      <c r="K45902" s="72"/>
    </row>
    <row r="45903" spans="9:11">
      <c r="I45903" s="72"/>
      <c r="J45903" s="72"/>
      <c r="K45903" s="72"/>
    </row>
    <row r="45904" spans="9:11">
      <c r="I45904" s="72"/>
      <c r="J45904" s="72"/>
      <c r="K45904" s="72"/>
    </row>
    <row r="45905" spans="9:11">
      <c r="I45905" s="72"/>
      <c r="J45905" s="72"/>
      <c r="K45905" s="72"/>
    </row>
    <row r="45906" spans="9:11">
      <c r="I45906" s="72"/>
      <c r="J45906" s="72"/>
      <c r="K45906" s="72"/>
    </row>
    <row r="45907" spans="9:11">
      <c r="I45907" s="72"/>
      <c r="J45907" s="72"/>
      <c r="K45907" s="72"/>
    </row>
    <row r="45908" spans="9:11">
      <c r="I45908" s="72"/>
      <c r="J45908" s="72"/>
      <c r="K45908" s="72"/>
    </row>
    <row r="45909" spans="9:11">
      <c r="I45909" s="72"/>
      <c r="J45909" s="72"/>
      <c r="K45909" s="72"/>
    </row>
    <row r="45910" spans="9:11">
      <c r="I45910" s="72"/>
      <c r="J45910" s="72"/>
      <c r="K45910" s="72"/>
    </row>
    <row r="45911" spans="9:11">
      <c r="I45911" s="72"/>
      <c r="J45911" s="72"/>
      <c r="K45911" s="72"/>
    </row>
    <row r="45912" spans="9:11">
      <c r="I45912" s="72"/>
      <c r="J45912" s="72"/>
      <c r="K45912" s="72"/>
    </row>
    <row r="45913" spans="9:11">
      <c r="I45913" s="72"/>
      <c r="J45913" s="72"/>
      <c r="K45913" s="72"/>
    </row>
    <row r="45914" spans="9:11">
      <c r="I45914" s="72"/>
      <c r="J45914" s="72"/>
      <c r="K45914" s="72"/>
    </row>
    <row r="45915" spans="9:11">
      <c r="I45915" s="72"/>
      <c r="J45915" s="72"/>
      <c r="K45915" s="72"/>
    </row>
    <row r="45916" spans="9:11">
      <c r="I45916" s="72"/>
      <c r="J45916" s="72"/>
      <c r="K45916" s="72"/>
    </row>
    <row r="45917" spans="9:11">
      <c r="I45917" s="72"/>
      <c r="J45917" s="72"/>
      <c r="K45917" s="72"/>
    </row>
    <row r="45918" spans="9:11">
      <c r="I45918" s="72"/>
      <c r="J45918" s="72"/>
      <c r="K45918" s="72"/>
    </row>
    <row r="45919" spans="9:11">
      <c r="I45919" s="72"/>
      <c r="J45919" s="72"/>
      <c r="K45919" s="72"/>
    </row>
    <row r="45920" spans="9:11">
      <c r="I45920" s="72"/>
      <c r="J45920" s="72"/>
      <c r="K45920" s="72"/>
    </row>
    <row r="45921" spans="9:11">
      <c r="I45921" s="72"/>
      <c r="J45921" s="72"/>
      <c r="K45921" s="72"/>
    </row>
    <row r="45922" spans="9:11">
      <c r="I45922" s="72"/>
      <c r="J45922" s="72"/>
      <c r="K45922" s="72"/>
    </row>
    <row r="45923" spans="9:11">
      <c r="I45923" s="72"/>
      <c r="J45923" s="72"/>
      <c r="K45923" s="72"/>
    </row>
    <row r="45924" spans="9:11">
      <c r="I45924" s="72"/>
      <c r="J45924" s="72"/>
      <c r="K45924" s="72"/>
    </row>
    <row r="45925" spans="9:11">
      <c r="I45925" s="72"/>
      <c r="J45925" s="72"/>
      <c r="K45925" s="72"/>
    </row>
    <row r="45926" spans="9:11">
      <c r="I45926" s="72"/>
      <c r="J45926" s="72"/>
      <c r="K45926" s="72"/>
    </row>
    <row r="45927" spans="9:11">
      <c r="I45927" s="72"/>
      <c r="J45927" s="72"/>
      <c r="K45927" s="72"/>
    </row>
    <row r="45928" spans="9:11">
      <c r="I45928" s="72"/>
      <c r="J45928" s="72"/>
      <c r="K45928" s="72"/>
    </row>
    <row r="45929" spans="9:11">
      <c r="I45929" s="72"/>
      <c r="J45929" s="72"/>
      <c r="K45929" s="72"/>
    </row>
    <row r="45930" spans="9:11">
      <c r="I45930" s="72"/>
      <c r="J45930" s="72"/>
      <c r="K45930" s="72"/>
    </row>
    <row r="45931" spans="9:11">
      <c r="I45931" s="72"/>
      <c r="J45931" s="72"/>
      <c r="K45931" s="72"/>
    </row>
    <row r="45932" spans="9:11">
      <c r="I45932" s="72"/>
      <c r="J45932" s="72"/>
      <c r="K45932" s="72"/>
    </row>
    <row r="45933" spans="9:11">
      <c r="I45933" s="72"/>
      <c r="J45933" s="72"/>
      <c r="K45933" s="72"/>
    </row>
    <row r="45934" spans="9:11">
      <c r="I45934" s="72"/>
      <c r="J45934" s="72"/>
      <c r="K45934" s="72"/>
    </row>
    <row r="45935" spans="9:11">
      <c r="I45935" s="72"/>
      <c r="J45935" s="72"/>
      <c r="K45935" s="72"/>
    </row>
    <row r="45936" spans="9:11">
      <c r="I45936" s="72"/>
      <c r="J45936" s="72"/>
      <c r="K45936" s="72"/>
    </row>
    <row r="45937" spans="9:11">
      <c r="I45937" s="72"/>
      <c r="J45937" s="72"/>
      <c r="K45937" s="72"/>
    </row>
    <row r="45938" spans="9:11">
      <c r="I45938" s="72"/>
      <c r="J45938" s="72"/>
      <c r="K45938" s="72"/>
    </row>
    <row r="45939" spans="9:11">
      <c r="I45939" s="72"/>
      <c r="J45939" s="72"/>
      <c r="K45939" s="72"/>
    </row>
    <row r="45940" spans="9:11">
      <c r="I45940" s="72"/>
      <c r="J45940" s="72"/>
      <c r="K45940" s="72"/>
    </row>
    <row r="45941" spans="9:11">
      <c r="I45941" s="72"/>
      <c r="J45941" s="72"/>
      <c r="K45941" s="72"/>
    </row>
    <row r="45942" spans="9:11">
      <c r="I45942" s="72"/>
      <c r="J45942" s="72"/>
      <c r="K45942" s="72"/>
    </row>
    <row r="45943" spans="9:11">
      <c r="I45943" s="72"/>
      <c r="J45943" s="72"/>
      <c r="K45943" s="72"/>
    </row>
    <row r="45944" spans="9:11">
      <c r="I45944" s="72"/>
      <c r="J45944" s="72"/>
      <c r="K45944" s="72"/>
    </row>
    <row r="45945" spans="9:11">
      <c r="I45945" s="72"/>
      <c r="J45945" s="72"/>
      <c r="K45945" s="72"/>
    </row>
    <row r="45946" spans="9:11">
      <c r="I45946" s="72"/>
      <c r="J45946" s="72"/>
      <c r="K45946" s="72"/>
    </row>
    <row r="45947" spans="9:11">
      <c r="I45947" s="72"/>
      <c r="J45947" s="72"/>
      <c r="K45947" s="72"/>
    </row>
    <row r="45948" spans="9:11">
      <c r="I45948" s="72"/>
      <c r="J45948" s="72"/>
      <c r="K45948" s="72"/>
    </row>
    <row r="45949" spans="9:11">
      <c r="I45949" s="72"/>
      <c r="J45949" s="72"/>
      <c r="K45949" s="72"/>
    </row>
    <row r="45950" spans="9:11">
      <c r="I45950" s="72"/>
      <c r="J45950" s="72"/>
      <c r="K45950" s="72"/>
    </row>
    <row r="45951" spans="9:11">
      <c r="I45951" s="72"/>
      <c r="J45951" s="72"/>
      <c r="K45951" s="72"/>
    </row>
    <row r="45952" spans="9:11">
      <c r="I45952" s="72"/>
      <c r="J45952" s="72"/>
      <c r="K45952" s="72"/>
    </row>
    <row r="45953" spans="9:11">
      <c r="I45953" s="72"/>
      <c r="J45953" s="72"/>
      <c r="K45953" s="72"/>
    </row>
    <row r="45954" spans="9:11">
      <c r="I45954" s="72"/>
      <c r="J45954" s="72"/>
      <c r="K45954" s="72"/>
    </row>
    <row r="45955" spans="9:11">
      <c r="I45955" s="72"/>
      <c r="J45955" s="72"/>
      <c r="K45955" s="72"/>
    </row>
    <row r="45956" spans="9:11">
      <c r="I45956" s="72"/>
      <c r="J45956" s="72"/>
      <c r="K45956" s="72"/>
    </row>
    <row r="45957" spans="9:11">
      <c r="I45957" s="72"/>
      <c r="J45957" s="72"/>
      <c r="K45957" s="72"/>
    </row>
    <row r="45958" spans="9:11">
      <c r="I45958" s="72"/>
      <c r="J45958" s="72"/>
      <c r="K45958" s="72"/>
    </row>
    <row r="45959" spans="9:11">
      <c r="I45959" s="72"/>
      <c r="J45959" s="72"/>
      <c r="K45959" s="72"/>
    </row>
    <row r="45960" spans="9:11">
      <c r="I45960" s="72"/>
      <c r="J45960" s="72"/>
      <c r="K45960" s="72"/>
    </row>
    <row r="45961" spans="9:11">
      <c r="I45961" s="72"/>
      <c r="J45961" s="72"/>
      <c r="K45961" s="72"/>
    </row>
    <row r="45962" spans="9:11">
      <c r="I45962" s="72"/>
      <c r="J45962" s="72"/>
      <c r="K45962" s="72"/>
    </row>
    <row r="45963" spans="9:11">
      <c r="I45963" s="72"/>
      <c r="J45963" s="72"/>
      <c r="K45963" s="72"/>
    </row>
    <row r="45964" spans="9:11">
      <c r="I45964" s="72"/>
      <c r="J45964" s="72"/>
      <c r="K45964" s="72"/>
    </row>
    <row r="45965" spans="9:11">
      <c r="I45965" s="72"/>
      <c r="J45965" s="72"/>
      <c r="K45965" s="72"/>
    </row>
    <row r="45966" spans="9:11">
      <c r="I45966" s="72"/>
      <c r="J45966" s="72"/>
      <c r="K45966" s="72"/>
    </row>
    <row r="45967" spans="9:11">
      <c r="I45967" s="72"/>
      <c r="J45967" s="72"/>
      <c r="K45967" s="72"/>
    </row>
    <row r="45968" spans="9:11">
      <c r="I45968" s="72"/>
      <c r="J45968" s="72"/>
      <c r="K45968" s="72"/>
    </row>
    <row r="45969" spans="9:11">
      <c r="I45969" s="72"/>
      <c r="J45969" s="72"/>
      <c r="K45969" s="72"/>
    </row>
    <row r="45970" spans="9:11">
      <c r="I45970" s="72"/>
      <c r="J45970" s="72"/>
      <c r="K45970" s="72"/>
    </row>
    <row r="45971" spans="9:11">
      <c r="I45971" s="72"/>
      <c r="J45971" s="72"/>
      <c r="K45971" s="72"/>
    </row>
    <row r="45972" spans="9:11">
      <c r="I45972" s="72"/>
      <c r="J45972" s="72"/>
      <c r="K45972" s="72"/>
    </row>
    <row r="45973" spans="9:11">
      <c r="I45973" s="72"/>
      <c r="J45973" s="72"/>
      <c r="K45973" s="72"/>
    </row>
    <row r="45974" spans="9:11">
      <c r="I45974" s="72"/>
      <c r="J45974" s="72"/>
      <c r="K45974" s="72"/>
    </row>
    <row r="45975" spans="9:11">
      <c r="I45975" s="72"/>
      <c r="J45975" s="72"/>
      <c r="K45975" s="72"/>
    </row>
    <row r="45976" spans="9:11">
      <c r="I45976" s="72"/>
      <c r="J45976" s="72"/>
      <c r="K45976" s="72"/>
    </row>
    <row r="45977" spans="9:11">
      <c r="I45977" s="72"/>
      <c r="J45977" s="72"/>
      <c r="K45977" s="72"/>
    </row>
    <row r="45978" spans="9:11">
      <c r="I45978" s="72"/>
      <c r="J45978" s="72"/>
      <c r="K45978" s="72"/>
    </row>
    <row r="45979" spans="9:11">
      <c r="I45979" s="72"/>
      <c r="J45979" s="72"/>
      <c r="K45979" s="72"/>
    </row>
    <row r="45980" spans="9:11">
      <c r="I45980" s="72"/>
      <c r="J45980" s="72"/>
      <c r="K45980" s="72"/>
    </row>
    <row r="45981" spans="9:11">
      <c r="I45981" s="72"/>
      <c r="J45981" s="72"/>
      <c r="K45981" s="72"/>
    </row>
    <row r="45982" spans="9:11">
      <c r="I45982" s="72"/>
      <c r="J45982" s="72"/>
      <c r="K45982" s="72"/>
    </row>
    <row r="45983" spans="9:11">
      <c r="I45983" s="72"/>
      <c r="J45983" s="72"/>
      <c r="K45983" s="72"/>
    </row>
    <row r="45984" spans="9:11">
      <c r="I45984" s="72"/>
      <c r="J45984" s="72"/>
      <c r="K45984" s="72"/>
    </row>
    <row r="45985" spans="9:11">
      <c r="I45985" s="72"/>
      <c r="J45985" s="72"/>
      <c r="K45985" s="72"/>
    </row>
    <row r="45986" spans="9:11">
      <c r="I45986" s="72"/>
      <c r="J45986" s="72"/>
      <c r="K45986" s="72"/>
    </row>
    <row r="45987" spans="9:11">
      <c r="I45987" s="72"/>
      <c r="J45987" s="72"/>
      <c r="K45987" s="72"/>
    </row>
    <row r="45988" spans="9:11">
      <c r="I45988" s="72"/>
      <c r="J45988" s="72"/>
      <c r="K45988" s="72"/>
    </row>
    <row r="45989" spans="9:11">
      <c r="I45989" s="72"/>
      <c r="J45989" s="72"/>
      <c r="K45989" s="72"/>
    </row>
    <row r="45990" spans="9:11">
      <c r="I45990" s="72"/>
      <c r="J45990" s="72"/>
      <c r="K45990" s="72"/>
    </row>
    <row r="45991" spans="9:11">
      <c r="I45991" s="72"/>
      <c r="J45991" s="72"/>
      <c r="K45991" s="72"/>
    </row>
    <row r="45992" spans="9:11">
      <c r="I45992" s="72"/>
      <c r="J45992" s="72"/>
      <c r="K45992" s="72"/>
    </row>
    <row r="45993" spans="9:11">
      <c r="I45993" s="72"/>
      <c r="J45993" s="72"/>
      <c r="K45993" s="72"/>
    </row>
    <row r="45994" spans="9:11">
      <c r="I45994" s="72"/>
      <c r="J45994" s="72"/>
      <c r="K45994" s="72"/>
    </row>
    <row r="45995" spans="9:11">
      <c r="I45995" s="72"/>
      <c r="J45995" s="72"/>
      <c r="K45995" s="72"/>
    </row>
    <row r="45996" spans="9:11">
      <c r="I45996" s="72"/>
      <c r="J45996" s="72"/>
      <c r="K45996" s="72"/>
    </row>
    <row r="45997" spans="9:11">
      <c r="I45997" s="72"/>
      <c r="J45997" s="72"/>
      <c r="K45997" s="72"/>
    </row>
    <row r="45998" spans="9:11">
      <c r="I45998" s="72"/>
      <c r="J45998" s="72"/>
      <c r="K45998" s="72"/>
    </row>
    <row r="45999" spans="9:11">
      <c r="I45999" s="72"/>
      <c r="J45999" s="72"/>
      <c r="K45999" s="72"/>
    </row>
    <row r="46000" spans="9:11">
      <c r="I46000" s="72"/>
      <c r="J46000" s="72"/>
      <c r="K46000" s="72"/>
    </row>
    <row r="46001" spans="9:11">
      <c r="I46001" s="72"/>
      <c r="J46001" s="72"/>
      <c r="K46001" s="72"/>
    </row>
    <row r="46002" spans="9:11">
      <c r="I46002" s="72"/>
      <c r="J46002" s="72"/>
      <c r="K46002" s="72"/>
    </row>
    <row r="46003" spans="9:11">
      <c r="I46003" s="72"/>
      <c r="J46003" s="72"/>
      <c r="K46003" s="72"/>
    </row>
    <row r="46004" spans="9:11">
      <c r="I46004" s="72"/>
      <c r="J46004" s="72"/>
      <c r="K46004" s="72"/>
    </row>
    <row r="46005" spans="9:11">
      <c r="I46005" s="72"/>
      <c r="J46005" s="72"/>
      <c r="K46005" s="72"/>
    </row>
    <row r="46006" spans="9:11">
      <c r="I46006" s="72"/>
      <c r="J46006" s="72"/>
      <c r="K46006" s="72"/>
    </row>
    <row r="46007" spans="9:11">
      <c r="I46007" s="72"/>
      <c r="J46007" s="72"/>
      <c r="K46007" s="72"/>
    </row>
    <row r="46008" spans="9:11">
      <c r="I46008" s="72"/>
      <c r="J46008" s="72"/>
      <c r="K46008" s="72"/>
    </row>
    <row r="46009" spans="9:11">
      <c r="I46009" s="72"/>
      <c r="J46009" s="72"/>
      <c r="K46009" s="72"/>
    </row>
    <row r="46010" spans="9:11">
      <c r="I46010" s="72"/>
      <c r="J46010" s="72"/>
      <c r="K46010" s="72"/>
    </row>
    <row r="46011" spans="9:11">
      <c r="I46011" s="72"/>
      <c r="J46011" s="72"/>
      <c r="K46011" s="72"/>
    </row>
    <row r="46012" spans="9:11">
      <c r="I46012" s="72"/>
      <c r="J46012" s="72"/>
      <c r="K46012" s="72"/>
    </row>
    <row r="46013" spans="9:11">
      <c r="I46013" s="72"/>
      <c r="J46013" s="72"/>
      <c r="K46013" s="72"/>
    </row>
    <row r="46014" spans="9:11">
      <c r="I46014" s="72"/>
      <c r="J46014" s="72"/>
      <c r="K46014" s="72"/>
    </row>
    <row r="46015" spans="9:11">
      <c r="I46015" s="72"/>
      <c r="J46015" s="72"/>
      <c r="K46015" s="72"/>
    </row>
    <row r="46016" spans="9:11">
      <c r="I46016" s="72"/>
      <c r="J46016" s="72"/>
      <c r="K46016" s="72"/>
    </row>
    <row r="46017" spans="9:11">
      <c r="I46017" s="72"/>
      <c r="J46017" s="72"/>
      <c r="K46017" s="72"/>
    </row>
    <row r="46018" spans="9:11">
      <c r="I46018" s="72"/>
      <c r="J46018" s="72"/>
      <c r="K46018" s="72"/>
    </row>
    <row r="46019" spans="9:11">
      <c r="I46019" s="72"/>
      <c r="J46019" s="72"/>
      <c r="K46019" s="72"/>
    </row>
    <row r="46020" spans="9:11">
      <c r="I46020" s="72"/>
      <c r="J46020" s="72"/>
      <c r="K46020" s="72"/>
    </row>
    <row r="46021" spans="9:11">
      <c r="I46021" s="72"/>
      <c r="J46021" s="72"/>
      <c r="K46021" s="72"/>
    </row>
    <row r="46022" spans="9:11">
      <c r="I46022" s="72"/>
      <c r="J46022" s="72"/>
      <c r="K46022" s="72"/>
    </row>
    <row r="46023" spans="9:11">
      <c r="I46023" s="72"/>
      <c r="J46023" s="72"/>
      <c r="K46023" s="72"/>
    </row>
    <row r="46024" spans="9:11">
      <c r="I46024" s="72"/>
      <c r="J46024" s="72"/>
      <c r="K46024" s="72"/>
    </row>
    <row r="46025" spans="9:11">
      <c r="I46025" s="72"/>
      <c r="J46025" s="72"/>
      <c r="K46025" s="72"/>
    </row>
    <row r="46026" spans="9:11">
      <c r="I46026" s="72"/>
      <c r="J46026" s="72"/>
      <c r="K46026" s="72"/>
    </row>
    <row r="46027" spans="9:11">
      <c r="I46027" s="72"/>
      <c r="J46027" s="72"/>
      <c r="K46027" s="72"/>
    </row>
    <row r="46028" spans="9:11">
      <c r="I46028" s="72"/>
      <c r="J46028" s="72"/>
      <c r="K46028" s="72"/>
    </row>
    <row r="46029" spans="9:11">
      <c r="I46029" s="72"/>
      <c r="J46029" s="72"/>
      <c r="K46029" s="72"/>
    </row>
    <row r="46030" spans="9:11">
      <c r="I46030" s="72"/>
      <c r="J46030" s="72"/>
      <c r="K46030" s="72"/>
    </row>
    <row r="46031" spans="9:11">
      <c r="I46031" s="72"/>
      <c r="J46031" s="72"/>
      <c r="K46031" s="72"/>
    </row>
    <row r="46032" spans="9:11">
      <c r="I46032" s="72"/>
      <c r="J46032" s="72"/>
      <c r="K46032" s="72"/>
    </row>
    <row r="46033" spans="9:11">
      <c r="I46033" s="72"/>
      <c r="J46033" s="72"/>
      <c r="K46033" s="72"/>
    </row>
    <row r="46034" spans="9:11">
      <c r="I46034" s="72"/>
      <c r="J46034" s="72"/>
      <c r="K46034" s="72"/>
    </row>
    <row r="46035" spans="9:11">
      <c r="I46035" s="72"/>
      <c r="J46035" s="72"/>
      <c r="K46035" s="72"/>
    </row>
    <row r="46036" spans="9:11">
      <c r="I46036" s="72"/>
      <c r="J46036" s="72"/>
      <c r="K46036" s="72"/>
    </row>
    <row r="46037" spans="9:11">
      <c r="I46037" s="72"/>
      <c r="J46037" s="72"/>
      <c r="K46037" s="72"/>
    </row>
    <row r="46038" spans="9:11">
      <c r="I46038" s="72"/>
      <c r="J46038" s="72"/>
      <c r="K46038" s="72"/>
    </row>
    <row r="46039" spans="9:11">
      <c r="I46039" s="72"/>
      <c r="J46039" s="72"/>
      <c r="K46039" s="72"/>
    </row>
    <row r="46040" spans="9:11">
      <c r="I46040" s="72"/>
      <c r="J46040" s="72"/>
      <c r="K46040" s="72"/>
    </row>
    <row r="46041" spans="9:11">
      <c r="I46041" s="72"/>
      <c r="J46041" s="72"/>
      <c r="K46041" s="72"/>
    </row>
    <row r="46042" spans="9:11">
      <c r="I46042" s="72"/>
      <c r="J46042" s="72"/>
      <c r="K46042" s="72"/>
    </row>
    <row r="46043" spans="9:11">
      <c r="I46043" s="72"/>
      <c r="J46043" s="72"/>
      <c r="K46043" s="72"/>
    </row>
    <row r="46044" spans="9:11">
      <c r="I46044" s="72"/>
      <c r="J46044" s="72"/>
      <c r="K46044" s="72"/>
    </row>
    <row r="46045" spans="9:11">
      <c r="I46045" s="72"/>
      <c r="J46045" s="72"/>
      <c r="K46045" s="72"/>
    </row>
    <row r="46046" spans="9:11">
      <c r="I46046" s="72"/>
      <c r="J46046" s="72"/>
      <c r="K46046" s="72"/>
    </row>
    <row r="46047" spans="9:11">
      <c r="I46047" s="72"/>
      <c r="J46047" s="72"/>
      <c r="K46047" s="72"/>
    </row>
    <row r="46048" spans="9:11">
      <c r="I46048" s="72"/>
      <c r="J46048" s="72"/>
      <c r="K46048" s="72"/>
    </row>
    <row r="46049" spans="9:11">
      <c r="I46049" s="72"/>
      <c r="J46049" s="72"/>
      <c r="K46049" s="72"/>
    </row>
    <row r="46050" spans="9:11">
      <c r="I46050" s="72"/>
      <c r="J46050" s="72"/>
      <c r="K46050" s="72"/>
    </row>
    <row r="46051" spans="9:11">
      <c r="I46051" s="72"/>
      <c r="J46051" s="72"/>
      <c r="K46051" s="72"/>
    </row>
    <row r="46052" spans="9:11">
      <c r="I46052" s="72"/>
      <c r="J46052" s="72"/>
      <c r="K46052" s="72"/>
    </row>
    <row r="46053" spans="9:11">
      <c r="I46053" s="72"/>
      <c r="J46053" s="72"/>
      <c r="K46053" s="72"/>
    </row>
    <row r="46054" spans="9:11">
      <c r="I46054" s="72"/>
      <c r="J46054" s="72"/>
      <c r="K46054" s="72"/>
    </row>
    <row r="46055" spans="9:11">
      <c r="I46055" s="72"/>
      <c r="J46055" s="72"/>
      <c r="K46055" s="72"/>
    </row>
    <row r="46056" spans="9:11">
      <c r="I46056" s="72"/>
      <c r="J46056" s="72"/>
      <c r="K46056" s="72"/>
    </row>
    <row r="46057" spans="9:11">
      <c r="I46057" s="72"/>
      <c r="J46057" s="72"/>
      <c r="K46057" s="72"/>
    </row>
    <row r="46058" spans="9:11">
      <c r="I46058" s="72"/>
      <c r="J46058" s="72"/>
      <c r="K46058" s="72"/>
    </row>
    <row r="46059" spans="9:11">
      <c r="I46059" s="72"/>
      <c r="J46059" s="72"/>
      <c r="K46059" s="72"/>
    </row>
    <row r="46060" spans="9:11">
      <c r="I46060" s="72"/>
      <c r="J46060" s="72"/>
      <c r="K46060" s="72"/>
    </row>
    <row r="46061" spans="9:11">
      <c r="I46061" s="72"/>
      <c r="J46061" s="72"/>
      <c r="K46061" s="72"/>
    </row>
    <row r="46062" spans="9:11">
      <c r="I46062" s="72"/>
      <c r="J46062" s="72"/>
      <c r="K46062" s="72"/>
    </row>
    <row r="46063" spans="9:11">
      <c r="I46063" s="72"/>
      <c r="J46063" s="72"/>
      <c r="K46063" s="72"/>
    </row>
    <row r="46064" spans="9:11">
      <c r="I46064" s="72"/>
      <c r="J46064" s="72"/>
      <c r="K46064" s="72"/>
    </row>
    <row r="46065" spans="9:11">
      <c r="I46065" s="72"/>
      <c r="J46065" s="72"/>
      <c r="K46065" s="72"/>
    </row>
    <row r="46066" spans="9:11">
      <c r="I46066" s="72"/>
      <c r="J46066" s="72"/>
      <c r="K46066" s="72"/>
    </row>
    <row r="46067" spans="9:11">
      <c r="I46067" s="72"/>
      <c r="J46067" s="72"/>
      <c r="K46067" s="72"/>
    </row>
    <row r="46068" spans="9:11">
      <c r="I46068" s="72"/>
      <c r="J46068" s="72"/>
      <c r="K46068" s="72"/>
    </row>
    <row r="46069" spans="9:11">
      <c r="I46069" s="72"/>
      <c r="J46069" s="72"/>
      <c r="K46069" s="72"/>
    </row>
    <row r="46070" spans="9:11">
      <c r="I46070" s="72"/>
      <c r="J46070" s="72"/>
      <c r="K46070" s="72"/>
    </row>
    <row r="46071" spans="9:11">
      <c r="I46071" s="72"/>
      <c r="J46071" s="72"/>
      <c r="K46071" s="72"/>
    </row>
    <row r="46072" spans="9:11">
      <c r="I46072" s="72"/>
      <c r="J46072" s="72"/>
      <c r="K46072" s="72"/>
    </row>
    <row r="46073" spans="9:11">
      <c r="I46073" s="72"/>
      <c r="J46073" s="72"/>
      <c r="K46073" s="72"/>
    </row>
    <row r="46074" spans="9:11">
      <c r="I46074" s="72"/>
      <c r="J46074" s="72"/>
      <c r="K46074" s="72"/>
    </row>
    <row r="46075" spans="9:11">
      <c r="I46075" s="72"/>
      <c r="J46075" s="72"/>
      <c r="K46075" s="72"/>
    </row>
    <row r="46076" spans="9:11">
      <c r="I46076" s="72"/>
      <c r="J46076" s="72"/>
      <c r="K46076" s="72"/>
    </row>
    <row r="46077" spans="9:11">
      <c r="I46077" s="72"/>
      <c r="J46077" s="72"/>
      <c r="K46077" s="72"/>
    </row>
    <row r="46078" spans="9:11">
      <c r="I46078" s="72"/>
      <c r="J46078" s="72"/>
      <c r="K46078" s="72"/>
    </row>
    <row r="46079" spans="9:11">
      <c r="I46079" s="72"/>
      <c r="J46079" s="72"/>
      <c r="K46079" s="72"/>
    </row>
    <row r="46080" spans="9:11">
      <c r="I46080" s="72"/>
      <c r="J46080" s="72"/>
      <c r="K46080" s="72"/>
    </row>
    <row r="46081" spans="9:11">
      <c r="I46081" s="72"/>
      <c r="J46081" s="72"/>
      <c r="K46081" s="72"/>
    </row>
    <row r="46082" spans="9:11">
      <c r="I46082" s="72"/>
      <c r="J46082" s="72"/>
      <c r="K46082" s="72"/>
    </row>
    <row r="46083" spans="9:11">
      <c r="I46083" s="72"/>
      <c r="J46083" s="72"/>
      <c r="K46083" s="72"/>
    </row>
    <row r="46084" spans="9:11">
      <c r="I46084" s="72"/>
      <c r="J46084" s="72"/>
      <c r="K46084" s="72"/>
    </row>
    <row r="46085" spans="9:11">
      <c r="I46085" s="72"/>
      <c r="J46085" s="72"/>
      <c r="K46085" s="72"/>
    </row>
    <row r="46086" spans="9:11">
      <c r="I46086" s="72"/>
      <c r="J46086" s="72"/>
      <c r="K46086" s="72"/>
    </row>
    <row r="46087" spans="9:11">
      <c r="I46087" s="72"/>
      <c r="J46087" s="72"/>
      <c r="K46087" s="72"/>
    </row>
    <row r="46088" spans="9:11">
      <c r="I46088" s="72"/>
      <c r="J46088" s="72"/>
      <c r="K46088" s="72"/>
    </row>
    <row r="46089" spans="9:11">
      <c r="I46089" s="72"/>
      <c r="J46089" s="72"/>
      <c r="K46089" s="72"/>
    </row>
    <row r="46090" spans="9:11">
      <c r="I46090" s="72"/>
      <c r="J46090" s="72"/>
      <c r="K46090" s="72"/>
    </row>
    <row r="46091" spans="9:11">
      <c r="I46091" s="72"/>
      <c r="J46091" s="72"/>
      <c r="K46091" s="72"/>
    </row>
    <row r="46092" spans="9:11">
      <c r="I46092" s="72"/>
      <c r="J46092" s="72"/>
      <c r="K46092" s="72"/>
    </row>
    <row r="46093" spans="9:11">
      <c r="I46093" s="72"/>
      <c r="J46093" s="72"/>
      <c r="K46093" s="72"/>
    </row>
    <row r="46094" spans="9:11">
      <c r="I46094" s="72"/>
      <c r="J46094" s="72"/>
      <c r="K46094" s="72"/>
    </row>
    <row r="46095" spans="9:11">
      <c r="I46095" s="72"/>
      <c r="J46095" s="72"/>
      <c r="K46095" s="72"/>
    </row>
    <row r="46096" spans="9:11">
      <c r="I46096" s="72"/>
      <c r="J46096" s="72"/>
      <c r="K46096" s="72"/>
    </row>
    <row r="46097" spans="9:11">
      <c r="I46097" s="72"/>
      <c r="J46097" s="72"/>
      <c r="K46097" s="72"/>
    </row>
    <row r="46098" spans="9:11">
      <c r="I46098" s="72"/>
      <c r="J46098" s="72"/>
      <c r="K46098" s="72"/>
    </row>
    <row r="46099" spans="9:11">
      <c r="I46099" s="72"/>
      <c r="J46099" s="72"/>
      <c r="K46099" s="72"/>
    </row>
    <row r="46100" spans="9:11">
      <c r="I46100" s="72"/>
      <c r="J46100" s="72"/>
      <c r="K46100" s="72"/>
    </row>
    <row r="46101" spans="9:11">
      <c r="I46101" s="72"/>
      <c r="J46101" s="72"/>
      <c r="K46101" s="72"/>
    </row>
    <row r="46102" spans="9:11">
      <c r="I46102" s="72"/>
      <c r="J46102" s="72"/>
      <c r="K46102" s="72"/>
    </row>
    <row r="46103" spans="9:11">
      <c r="I46103" s="72"/>
      <c r="J46103" s="72"/>
      <c r="K46103" s="72"/>
    </row>
    <row r="46104" spans="9:11">
      <c r="I46104" s="72"/>
      <c r="J46104" s="72"/>
      <c r="K46104" s="72"/>
    </row>
    <row r="46105" spans="9:11">
      <c r="I46105" s="72"/>
      <c r="J46105" s="72"/>
      <c r="K46105" s="72"/>
    </row>
    <row r="46106" spans="9:11">
      <c r="I46106" s="72"/>
      <c r="J46106" s="72"/>
      <c r="K46106" s="72"/>
    </row>
    <row r="46107" spans="9:11">
      <c r="I46107" s="72"/>
      <c r="J46107" s="72"/>
      <c r="K46107" s="72"/>
    </row>
    <row r="46108" spans="9:11">
      <c r="I46108" s="72"/>
      <c r="J46108" s="72"/>
      <c r="K46108" s="72"/>
    </row>
    <row r="46109" spans="9:11">
      <c r="I46109" s="72"/>
      <c r="J46109" s="72"/>
      <c r="K46109" s="72"/>
    </row>
    <row r="46110" spans="9:11">
      <c r="I46110" s="72"/>
      <c r="J46110" s="72"/>
      <c r="K46110" s="72"/>
    </row>
    <row r="46111" spans="9:11">
      <c r="I46111" s="72"/>
      <c r="J46111" s="72"/>
      <c r="K46111" s="72"/>
    </row>
    <row r="46112" spans="9:11">
      <c r="I46112" s="72"/>
      <c r="J46112" s="72"/>
      <c r="K46112" s="72"/>
    </row>
    <row r="46113" spans="9:11">
      <c r="I46113" s="72"/>
      <c r="J46113" s="72"/>
      <c r="K46113" s="72"/>
    </row>
    <row r="46114" spans="9:11">
      <c r="I46114" s="72"/>
      <c r="J46114" s="72"/>
      <c r="K46114" s="72"/>
    </row>
    <row r="46115" spans="9:11">
      <c r="I46115" s="72"/>
      <c r="J46115" s="72"/>
      <c r="K46115" s="72"/>
    </row>
    <row r="46116" spans="9:11">
      <c r="I46116" s="72"/>
      <c r="J46116" s="72"/>
      <c r="K46116" s="72"/>
    </row>
    <row r="46117" spans="9:11">
      <c r="I46117" s="72"/>
      <c r="J46117" s="72"/>
      <c r="K46117" s="72"/>
    </row>
    <row r="46118" spans="9:11">
      <c r="I46118" s="72"/>
      <c r="J46118" s="72"/>
      <c r="K46118" s="72"/>
    </row>
    <row r="46119" spans="9:11">
      <c r="I46119" s="72"/>
      <c r="J46119" s="72"/>
      <c r="K46119" s="72"/>
    </row>
    <row r="46120" spans="9:11">
      <c r="I46120" s="72"/>
      <c r="J46120" s="72"/>
      <c r="K46120" s="72"/>
    </row>
    <row r="46121" spans="9:11">
      <c r="I46121" s="72"/>
      <c r="J46121" s="72"/>
      <c r="K46121" s="72"/>
    </row>
    <row r="46122" spans="9:11">
      <c r="I46122" s="72"/>
      <c r="J46122" s="72"/>
      <c r="K46122" s="72"/>
    </row>
    <row r="46123" spans="9:11">
      <c r="I46123" s="72"/>
      <c r="J46123" s="72"/>
      <c r="K46123" s="72"/>
    </row>
    <row r="46124" spans="9:11">
      <c r="I46124" s="72"/>
      <c r="J46124" s="72"/>
      <c r="K46124" s="72"/>
    </row>
    <row r="46125" spans="9:11">
      <c r="I46125" s="72"/>
      <c r="J46125" s="72"/>
      <c r="K46125" s="72"/>
    </row>
    <row r="46126" spans="9:11">
      <c r="I46126" s="72"/>
      <c r="J46126" s="72"/>
      <c r="K46126" s="72"/>
    </row>
    <row r="46127" spans="9:11">
      <c r="I46127" s="72"/>
      <c r="J46127" s="72"/>
      <c r="K46127" s="72"/>
    </row>
    <row r="46128" spans="9:11">
      <c r="I46128" s="72"/>
      <c r="J46128" s="72"/>
      <c r="K46128" s="72"/>
    </row>
    <row r="46129" spans="9:11">
      <c r="I46129" s="72"/>
      <c r="J46129" s="72"/>
      <c r="K46129" s="72"/>
    </row>
    <row r="46130" spans="9:11">
      <c r="I46130" s="72"/>
      <c r="J46130" s="72"/>
      <c r="K46130" s="72"/>
    </row>
    <row r="46131" spans="9:11">
      <c r="I46131" s="72"/>
      <c r="J46131" s="72"/>
      <c r="K46131" s="72"/>
    </row>
    <row r="46132" spans="9:11">
      <c r="I46132" s="72"/>
      <c r="J46132" s="72"/>
      <c r="K46132" s="72"/>
    </row>
    <row r="46133" spans="9:11">
      <c r="I46133" s="72"/>
      <c r="J46133" s="72"/>
      <c r="K46133" s="72"/>
    </row>
    <row r="46134" spans="9:11">
      <c r="I46134" s="72"/>
      <c r="J46134" s="72"/>
      <c r="K46134" s="72"/>
    </row>
    <row r="46135" spans="9:11">
      <c r="I46135" s="72"/>
      <c r="J46135" s="72"/>
      <c r="K46135" s="72"/>
    </row>
    <row r="46136" spans="9:11">
      <c r="I46136" s="72"/>
      <c r="J46136" s="72"/>
      <c r="K46136" s="72"/>
    </row>
    <row r="46137" spans="9:11">
      <c r="I46137" s="72"/>
      <c r="J46137" s="72"/>
      <c r="K46137" s="72"/>
    </row>
    <row r="46138" spans="9:11">
      <c r="I46138" s="72"/>
      <c r="J46138" s="72"/>
      <c r="K46138" s="72"/>
    </row>
    <row r="46139" spans="9:11">
      <c r="I46139" s="72"/>
      <c r="J46139" s="72"/>
      <c r="K46139" s="72"/>
    </row>
    <row r="46140" spans="9:11">
      <c r="I46140" s="72"/>
      <c r="J46140" s="72"/>
      <c r="K46140" s="72"/>
    </row>
    <row r="46141" spans="9:11">
      <c r="I46141" s="72"/>
      <c r="J46141" s="72"/>
      <c r="K46141" s="72"/>
    </row>
    <row r="46142" spans="9:11">
      <c r="I46142" s="72"/>
      <c r="J46142" s="72"/>
      <c r="K46142" s="72"/>
    </row>
    <row r="46143" spans="9:11">
      <c r="I46143" s="72"/>
      <c r="J46143" s="72"/>
      <c r="K46143" s="72"/>
    </row>
    <row r="46144" spans="9:11">
      <c r="I46144" s="72"/>
      <c r="J46144" s="72"/>
      <c r="K46144" s="72"/>
    </row>
    <row r="46145" spans="9:11">
      <c r="I46145" s="72"/>
      <c r="J46145" s="72"/>
      <c r="K46145" s="72"/>
    </row>
    <row r="46146" spans="9:11">
      <c r="I46146" s="72"/>
      <c r="J46146" s="72"/>
      <c r="K46146" s="72"/>
    </row>
    <row r="46147" spans="9:11">
      <c r="I46147" s="72"/>
      <c r="J46147" s="72"/>
      <c r="K46147" s="72"/>
    </row>
    <row r="46148" spans="9:11">
      <c r="I46148" s="72"/>
      <c r="J46148" s="72"/>
      <c r="K46148" s="72"/>
    </row>
    <row r="46149" spans="9:11">
      <c r="I46149" s="72"/>
      <c r="J46149" s="72"/>
      <c r="K46149" s="72"/>
    </row>
    <row r="46150" spans="9:11">
      <c r="I46150" s="72"/>
      <c r="J46150" s="72"/>
      <c r="K46150" s="72"/>
    </row>
    <row r="46151" spans="9:11">
      <c r="I46151" s="72"/>
      <c r="J46151" s="72"/>
      <c r="K46151" s="72"/>
    </row>
    <row r="46152" spans="9:11">
      <c r="I46152" s="72"/>
      <c r="J46152" s="72"/>
      <c r="K46152" s="72"/>
    </row>
    <row r="46153" spans="9:11">
      <c r="I46153" s="72"/>
      <c r="J46153" s="72"/>
      <c r="K46153" s="72"/>
    </row>
    <row r="46154" spans="9:11">
      <c r="I46154" s="72"/>
      <c r="J46154" s="72"/>
      <c r="K46154" s="72"/>
    </row>
    <row r="46155" spans="9:11">
      <c r="I46155" s="72"/>
      <c r="J46155" s="72"/>
      <c r="K46155" s="72"/>
    </row>
    <row r="46156" spans="9:11">
      <c r="I46156" s="72"/>
      <c r="J46156" s="72"/>
      <c r="K46156" s="72"/>
    </row>
    <row r="46157" spans="9:11">
      <c r="I46157" s="72"/>
      <c r="J46157" s="72"/>
      <c r="K46157" s="72"/>
    </row>
    <row r="46158" spans="9:11">
      <c r="I46158" s="72"/>
      <c r="J46158" s="72"/>
      <c r="K46158" s="72"/>
    </row>
    <row r="46159" spans="9:11">
      <c r="I46159" s="72"/>
      <c r="J46159" s="72"/>
      <c r="K46159" s="72"/>
    </row>
    <row r="46160" spans="9:11">
      <c r="I46160" s="72"/>
      <c r="J46160" s="72"/>
      <c r="K46160" s="72"/>
    </row>
    <row r="46161" spans="9:11">
      <c r="I46161" s="72"/>
      <c r="J46161" s="72"/>
      <c r="K46161" s="72"/>
    </row>
    <row r="46162" spans="9:11">
      <c r="I46162" s="72"/>
      <c r="J46162" s="72"/>
      <c r="K46162" s="72"/>
    </row>
    <row r="46163" spans="9:11">
      <c r="I46163" s="72"/>
      <c r="J46163" s="72"/>
      <c r="K46163" s="72"/>
    </row>
    <row r="46164" spans="9:11">
      <c r="I46164" s="72"/>
      <c r="J46164" s="72"/>
      <c r="K46164" s="72"/>
    </row>
    <row r="46165" spans="9:11">
      <c r="I46165" s="72"/>
      <c r="J46165" s="72"/>
      <c r="K46165" s="72"/>
    </row>
    <row r="46166" spans="9:11">
      <c r="I46166" s="72"/>
      <c r="J46166" s="72"/>
      <c r="K46166" s="72"/>
    </row>
    <row r="46167" spans="9:11">
      <c r="I46167" s="72"/>
      <c r="J46167" s="72"/>
      <c r="K46167" s="72"/>
    </row>
    <row r="46168" spans="9:11">
      <c r="I46168" s="72"/>
      <c r="J46168" s="72"/>
      <c r="K46168" s="72"/>
    </row>
    <row r="46169" spans="9:11">
      <c r="I46169" s="72"/>
      <c r="J46169" s="72"/>
      <c r="K46169" s="72"/>
    </row>
    <row r="46170" spans="9:11">
      <c r="I46170" s="72"/>
      <c r="J46170" s="72"/>
      <c r="K46170" s="72"/>
    </row>
    <row r="46171" spans="9:11">
      <c r="I46171" s="72"/>
      <c r="J46171" s="72"/>
      <c r="K46171" s="72"/>
    </row>
    <row r="46172" spans="9:11">
      <c r="I46172" s="72"/>
      <c r="J46172" s="72"/>
      <c r="K46172" s="72"/>
    </row>
    <row r="46173" spans="9:11">
      <c r="I46173" s="72"/>
      <c r="J46173" s="72"/>
      <c r="K46173" s="72"/>
    </row>
    <row r="46174" spans="9:11">
      <c r="I46174" s="72"/>
      <c r="J46174" s="72"/>
      <c r="K46174" s="72"/>
    </row>
    <row r="46175" spans="9:11">
      <c r="I46175" s="72"/>
      <c r="J46175" s="72"/>
      <c r="K46175" s="72"/>
    </row>
    <row r="46176" spans="9:11">
      <c r="I46176" s="72"/>
      <c r="J46176" s="72"/>
      <c r="K46176" s="72"/>
    </row>
    <row r="46177" spans="9:11">
      <c r="I46177" s="72"/>
      <c r="J46177" s="72"/>
      <c r="K46177" s="72"/>
    </row>
    <row r="46178" spans="9:11">
      <c r="I46178" s="72"/>
      <c r="J46178" s="72"/>
      <c r="K46178" s="72"/>
    </row>
    <row r="46179" spans="9:11">
      <c r="I46179" s="72"/>
      <c r="J46179" s="72"/>
      <c r="K46179" s="72"/>
    </row>
    <row r="46180" spans="9:11">
      <c r="I46180" s="72"/>
      <c r="J46180" s="72"/>
      <c r="K46180" s="72"/>
    </row>
    <row r="46181" spans="9:11">
      <c r="I46181" s="72"/>
      <c r="J46181" s="72"/>
      <c r="K46181" s="72"/>
    </row>
    <row r="46182" spans="9:11">
      <c r="I46182" s="72"/>
      <c r="J46182" s="72"/>
      <c r="K46182" s="72"/>
    </row>
    <row r="46183" spans="9:11">
      <c r="I46183" s="72"/>
      <c r="J46183" s="72"/>
      <c r="K46183" s="72"/>
    </row>
    <row r="46184" spans="9:11">
      <c r="I46184" s="72"/>
      <c r="J46184" s="72"/>
      <c r="K46184" s="72"/>
    </row>
    <row r="46185" spans="9:11">
      <c r="I46185" s="72"/>
      <c r="J46185" s="72"/>
      <c r="K46185" s="72"/>
    </row>
    <row r="46186" spans="9:11">
      <c r="I46186" s="72"/>
      <c r="J46186" s="72"/>
      <c r="K46186" s="72"/>
    </row>
    <row r="46187" spans="9:11">
      <c r="I46187" s="72"/>
      <c r="J46187" s="72"/>
      <c r="K46187" s="72"/>
    </row>
    <row r="46188" spans="9:11">
      <c r="I46188" s="72"/>
      <c r="J46188" s="72"/>
      <c r="K46188" s="72"/>
    </row>
    <row r="46189" spans="9:11">
      <c r="I46189" s="72"/>
      <c r="J46189" s="72"/>
      <c r="K46189" s="72"/>
    </row>
    <row r="46190" spans="9:11">
      <c r="I46190" s="72"/>
      <c r="J46190" s="72"/>
      <c r="K46190" s="72"/>
    </row>
    <row r="46191" spans="9:11">
      <c r="I46191" s="72"/>
      <c r="J46191" s="72"/>
      <c r="K46191" s="72"/>
    </row>
    <row r="46192" spans="9:11">
      <c r="I46192" s="72"/>
      <c r="J46192" s="72"/>
      <c r="K46192" s="72"/>
    </row>
    <row r="46193" spans="9:11">
      <c r="I46193" s="72"/>
      <c r="J46193" s="72"/>
      <c r="K46193" s="72"/>
    </row>
    <row r="46194" spans="9:11">
      <c r="I46194" s="72"/>
      <c r="J46194" s="72"/>
      <c r="K46194" s="72"/>
    </row>
    <row r="46195" spans="9:11">
      <c r="I46195" s="72"/>
      <c r="J46195" s="72"/>
      <c r="K46195" s="72"/>
    </row>
    <row r="46196" spans="9:11">
      <c r="I46196" s="72"/>
      <c r="J46196" s="72"/>
      <c r="K46196" s="72"/>
    </row>
    <row r="46197" spans="9:11">
      <c r="I46197" s="72"/>
      <c r="J46197" s="72"/>
      <c r="K46197" s="72"/>
    </row>
    <row r="46198" spans="9:11">
      <c r="I46198" s="72"/>
      <c r="J46198" s="72"/>
      <c r="K46198" s="72"/>
    </row>
    <row r="46199" spans="9:11">
      <c r="I46199" s="72"/>
      <c r="J46199" s="72"/>
      <c r="K46199" s="72"/>
    </row>
    <row r="46200" spans="9:11">
      <c r="I46200" s="72"/>
      <c r="J46200" s="72"/>
      <c r="K46200" s="72"/>
    </row>
    <row r="46201" spans="9:11">
      <c r="I46201" s="72"/>
      <c r="J46201" s="72"/>
      <c r="K46201" s="72"/>
    </row>
    <row r="46202" spans="9:11">
      <c r="I46202" s="72"/>
      <c r="J46202" s="72"/>
      <c r="K46202" s="72"/>
    </row>
    <row r="46203" spans="9:11">
      <c r="I46203" s="72"/>
      <c r="J46203" s="72"/>
      <c r="K46203" s="72"/>
    </row>
    <row r="46204" spans="9:11">
      <c r="I46204" s="72"/>
      <c r="J46204" s="72"/>
      <c r="K46204" s="72"/>
    </row>
    <row r="46205" spans="9:11">
      <c r="I46205" s="72"/>
      <c r="J46205" s="72"/>
      <c r="K46205" s="72"/>
    </row>
    <row r="46206" spans="9:11">
      <c r="I46206" s="72"/>
      <c r="J46206" s="72"/>
      <c r="K46206" s="72"/>
    </row>
    <row r="46207" spans="9:11">
      <c r="I46207" s="72"/>
      <c r="J46207" s="72"/>
      <c r="K46207" s="72"/>
    </row>
    <row r="46208" spans="9:11">
      <c r="I46208" s="72"/>
      <c r="J46208" s="72"/>
      <c r="K46208" s="72"/>
    </row>
    <row r="46209" spans="9:11">
      <c r="I46209" s="72"/>
      <c r="J46209" s="72"/>
      <c r="K46209" s="72"/>
    </row>
    <row r="46210" spans="9:11">
      <c r="I46210" s="72"/>
      <c r="J46210" s="72"/>
      <c r="K46210" s="72"/>
    </row>
    <row r="46211" spans="9:11">
      <c r="I46211" s="72"/>
      <c r="J46211" s="72"/>
      <c r="K46211" s="72"/>
    </row>
    <row r="46212" spans="9:11">
      <c r="I46212" s="72"/>
      <c r="J46212" s="72"/>
      <c r="K46212" s="72"/>
    </row>
    <row r="46213" spans="9:11">
      <c r="I46213" s="72"/>
      <c r="J46213" s="72"/>
      <c r="K46213" s="72"/>
    </row>
    <row r="46214" spans="9:11">
      <c r="I46214" s="72"/>
      <c r="J46214" s="72"/>
      <c r="K46214" s="72"/>
    </row>
    <row r="46215" spans="9:11">
      <c r="I46215" s="72"/>
      <c r="J46215" s="72"/>
      <c r="K46215" s="72"/>
    </row>
    <row r="46216" spans="9:11">
      <c r="I46216" s="72"/>
      <c r="J46216" s="72"/>
      <c r="K46216" s="72"/>
    </row>
    <row r="46217" spans="9:11">
      <c r="I46217" s="72"/>
      <c r="J46217" s="72"/>
      <c r="K46217" s="72"/>
    </row>
    <row r="46218" spans="9:11">
      <c r="I46218" s="72"/>
      <c r="J46218" s="72"/>
      <c r="K46218" s="72"/>
    </row>
    <row r="46219" spans="9:11">
      <c r="I46219" s="72"/>
      <c r="J46219" s="72"/>
      <c r="K46219" s="72"/>
    </row>
    <row r="46220" spans="9:11">
      <c r="I46220" s="72"/>
      <c r="J46220" s="72"/>
      <c r="K46220" s="72"/>
    </row>
    <row r="46221" spans="9:11">
      <c r="I46221" s="72"/>
      <c r="J46221" s="72"/>
      <c r="K46221" s="72"/>
    </row>
    <row r="46222" spans="9:11">
      <c r="I46222" s="72"/>
      <c r="J46222" s="72"/>
      <c r="K46222" s="72"/>
    </row>
    <row r="46223" spans="9:11">
      <c r="I46223" s="72"/>
      <c r="J46223" s="72"/>
      <c r="K46223" s="72"/>
    </row>
    <row r="46224" spans="9:11">
      <c r="I46224" s="72"/>
      <c r="J46224" s="72"/>
      <c r="K46224" s="72"/>
    </row>
    <row r="46225" spans="9:11">
      <c r="I46225" s="72"/>
      <c r="J46225" s="72"/>
      <c r="K46225" s="72"/>
    </row>
    <row r="46226" spans="9:11">
      <c r="I46226" s="72"/>
      <c r="J46226" s="72"/>
      <c r="K46226" s="72"/>
    </row>
    <row r="46227" spans="9:11">
      <c r="I46227" s="72"/>
      <c r="J46227" s="72"/>
      <c r="K46227" s="72"/>
    </row>
    <row r="46228" spans="9:11">
      <c r="I46228" s="72"/>
      <c r="J46228" s="72"/>
      <c r="K46228" s="72"/>
    </row>
    <row r="46229" spans="9:11">
      <c r="I46229" s="72"/>
      <c r="J46229" s="72"/>
      <c r="K46229" s="72"/>
    </row>
    <row r="46230" spans="9:11">
      <c r="I46230" s="72"/>
      <c r="J46230" s="72"/>
      <c r="K46230" s="72"/>
    </row>
    <row r="46231" spans="9:11">
      <c r="I46231" s="72"/>
      <c r="J46231" s="72"/>
      <c r="K46231" s="72"/>
    </row>
    <row r="46232" spans="9:11">
      <c r="I46232" s="72"/>
      <c r="J46232" s="72"/>
      <c r="K46232" s="72"/>
    </row>
    <row r="46233" spans="9:11">
      <c r="I46233" s="72"/>
      <c r="J46233" s="72"/>
      <c r="K46233" s="72"/>
    </row>
    <row r="46234" spans="9:11">
      <c r="I46234" s="72"/>
      <c r="J46234" s="72"/>
      <c r="K46234" s="72"/>
    </row>
    <row r="46235" spans="9:11">
      <c r="I46235" s="72"/>
      <c r="J46235" s="72"/>
      <c r="K46235" s="72"/>
    </row>
    <row r="46236" spans="9:11">
      <c r="I46236" s="72"/>
      <c r="J46236" s="72"/>
      <c r="K46236" s="72"/>
    </row>
    <row r="46237" spans="9:11">
      <c r="I46237" s="72"/>
      <c r="J46237" s="72"/>
      <c r="K46237" s="72"/>
    </row>
    <row r="46238" spans="9:11">
      <c r="I46238" s="72"/>
      <c r="J46238" s="72"/>
      <c r="K46238" s="72"/>
    </row>
    <row r="46239" spans="9:11">
      <c r="I46239" s="72"/>
      <c r="J46239" s="72"/>
      <c r="K46239" s="72"/>
    </row>
    <row r="46240" spans="9:11">
      <c r="I46240" s="72"/>
      <c r="J46240" s="72"/>
      <c r="K46240" s="72"/>
    </row>
    <row r="46241" spans="9:11">
      <c r="I46241" s="72"/>
      <c r="J46241" s="72"/>
      <c r="K46241" s="72"/>
    </row>
    <row r="46242" spans="9:11">
      <c r="I46242" s="72"/>
      <c r="J46242" s="72"/>
      <c r="K46242" s="72"/>
    </row>
    <row r="46243" spans="9:11">
      <c r="I46243" s="72"/>
      <c r="J46243" s="72"/>
      <c r="K46243" s="72"/>
    </row>
    <row r="46244" spans="9:11">
      <c r="I46244" s="72"/>
      <c r="J46244" s="72"/>
      <c r="K46244" s="72"/>
    </row>
    <row r="46245" spans="9:11">
      <c r="I46245" s="72"/>
      <c r="J46245" s="72"/>
      <c r="K46245" s="72"/>
    </row>
    <row r="46246" spans="9:11">
      <c r="I46246" s="72"/>
      <c r="J46246" s="72"/>
      <c r="K46246" s="72"/>
    </row>
    <row r="46247" spans="9:11">
      <c r="I46247" s="72"/>
      <c r="J46247" s="72"/>
      <c r="K46247" s="72"/>
    </row>
    <row r="46248" spans="9:11">
      <c r="I46248" s="72"/>
      <c r="J46248" s="72"/>
      <c r="K46248" s="72"/>
    </row>
    <row r="46249" spans="9:11">
      <c r="I46249" s="72"/>
      <c r="J46249" s="72"/>
      <c r="K46249" s="72"/>
    </row>
    <row r="46250" spans="9:11">
      <c r="I46250" s="72"/>
      <c r="J46250" s="72"/>
      <c r="K46250" s="72"/>
    </row>
    <row r="46251" spans="9:11">
      <c r="I46251" s="72"/>
      <c r="J46251" s="72"/>
      <c r="K46251" s="72"/>
    </row>
    <row r="46252" spans="9:11">
      <c r="I46252" s="72"/>
      <c r="J46252" s="72"/>
      <c r="K46252" s="72"/>
    </row>
    <row r="46253" spans="9:11">
      <c r="I46253" s="72"/>
      <c r="J46253" s="72"/>
      <c r="K46253" s="72"/>
    </row>
    <row r="46254" spans="9:11">
      <c r="I46254" s="72"/>
      <c r="J46254" s="72"/>
      <c r="K46254" s="72"/>
    </row>
    <row r="46255" spans="9:11">
      <c r="I46255" s="72"/>
      <c r="J46255" s="72"/>
      <c r="K46255" s="72"/>
    </row>
    <row r="46256" spans="9:11">
      <c r="I46256" s="72"/>
      <c r="J46256" s="72"/>
      <c r="K46256" s="72"/>
    </row>
    <row r="46257" spans="9:11">
      <c r="I46257" s="72"/>
      <c r="J46257" s="72"/>
      <c r="K46257" s="72"/>
    </row>
    <row r="46258" spans="9:11">
      <c r="I46258" s="72"/>
      <c r="J46258" s="72"/>
      <c r="K46258" s="72"/>
    </row>
    <row r="46259" spans="9:11">
      <c r="I46259" s="72"/>
      <c r="J46259" s="72"/>
      <c r="K46259" s="72"/>
    </row>
    <row r="46260" spans="9:11">
      <c r="I46260" s="72"/>
      <c r="J46260" s="72"/>
      <c r="K46260" s="72"/>
    </row>
    <row r="46261" spans="9:11">
      <c r="I46261" s="72"/>
      <c r="J46261" s="72"/>
      <c r="K46261" s="72"/>
    </row>
    <row r="46262" spans="9:11">
      <c r="I46262" s="72"/>
      <c r="J46262" s="72"/>
      <c r="K46262" s="72"/>
    </row>
    <row r="46263" spans="9:11">
      <c r="I46263" s="72"/>
      <c r="J46263" s="72"/>
      <c r="K46263" s="72"/>
    </row>
    <row r="46264" spans="9:11">
      <c r="I46264" s="72"/>
      <c r="J46264" s="72"/>
      <c r="K46264" s="72"/>
    </row>
    <row r="46265" spans="9:11">
      <c r="I46265" s="72"/>
      <c r="J46265" s="72"/>
      <c r="K46265" s="72"/>
    </row>
    <row r="46266" spans="9:11">
      <c r="I46266" s="72"/>
      <c r="J46266" s="72"/>
      <c r="K46266" s="72"/>
    </row>
    <row r="46267" spans="9:11">
      <c r="I46267" s="72"/>
      <c r="J46267" s="72"/>
      <c r="K46267" s="72"/>
    </row>
    <row r="46268" spans="9:11">
      <c r="I46268" s="72"/>
      <c r="J46268" s="72"/>
      <c r="K46268" s="72"/>
    </row>
    <row r="46269" spans="9:11">
      <c r="I46269" s="72"/>
      <c r="J46269" s="72"/>
      <c r="K46269" s="72"/>
    </row>
    <row r="46270" spans="9:11">
      <c r="I46270" s="72"/>
      <c r="J46270" s="72"/>
      <c r="K46270" s="72"/>
    </row>
    <row r="46271" spans="9:11">
      <c r="I46271" s="72"/>
      <c r="J46271" s="72"/>
      <c r="K46271" s="72"/>
    </row>
    <row r="46272" spans="9:11">
      <c r="I46272" s="72"/>
      <c r="J46272" s="72"/>
      <c r="K46272" s="72"/>
    </row>
    <row r="46273" spans="9:11">
      <c r="I46273" s="72"/>
      <c r="J46273" s="72"/>
      <c r="K46273" s="72"/>
    </row>
    <row r="46274" spans="9:11">
      <c r="I46274" s="72"/>
      <c r="J46274" s="72"/>
      <c r="K46274" s="72"/>
    </row>
    <row r="46275" spans="9:11">
      <c r="I46275" s="72"/>
      <c r="J46275" s="72"/>
      <c r="K46275" s="72"/>
    </row>
    <row r="46276" spans="9:11">
      <c r="I46276" s="72"/>
      <c r="J46276" s="72"/>
      <c r="K46276" s="72"/>
    </row>
    <row r="46277" spans="9:11">
      <c r="I46277" s="72"/>
      <c r="J46277" s="72"/>
      <c r="K46277" s="72"/>
    </row>
    <row r="46278" spans="9:11">
      <c r="I46278" s="72"/>
      <c r="J46278" s="72"/>
      <c r="K46278" s="72"/>
    </row>
    <row r="46279" spans="9:11">
      <c r="I46279" s="72"/>
      <c r="J46279" s="72"/>
      <c r="K46279" s="72"/>
    </row>
    <row r="46280" spans="9:11">
      <c r="I46280" s="72"/>
      <c r="J46280" s="72"/>
      <c r="K46280" s="72"/>
    </row>
    <row r="46281" spans="9:11">
      <c r="I46281" s="72"/>
      <c r="J46281" s="72"/>
      <c r="K46281" s="72"/>
    </row>
    <row r="46282" spans="9:11">
      <c r="I46282" s="72"/>
      <c r="J46282" s="72"/>
      <c r="K46282" s="72"/>
    </row>
    <row r="46283" spans="9:11">
      <c r="I46283" s="72"/>
      <c r="J46283" s="72"/>
      <c r="K46283" s="72"/>
    </row>
    <row r="46284" spans="9:11">
      <c r="I46284" s="72"/>
      <c r="J46284" s="72"/>
      <c r="K46284" s="72"/>
    </row>
    <row r="46285" spans="9:11">
      <c r="I46285" s="72"/>
      <c r="J46285" s="72"/>
      <c r="K46285" s="72"/>
    </row>
    <row r="46286" spans="9:11">
      <c r="I46286" s="72"/>
      <c r="J46286" s="72"/>
      <c r="K46286" s="72"/>
    </row>
    <row r="46287" spans="9:11">
      <c r="I46287" s="72"/>
      <c r="J46287" s="72"/>
      <c r="K46287" s="72"/>
    </row>
    <row r="46288" spans="9:11">
      <c r="I46288" s="72"/>
      <c r="J46288" s="72"/>
      <c r="K46288" s="72"/>
    </row>
    <row r="46289" spans="9:11">
      <c r="I46289" s="72"/>
      <c r="J46289" s="72"/>
      <c r="K46289" s="72"/>
    </row>
    <row r="46290" spans="9:11">
      <c r="I46290" s="72"/>
      <c r="J46290" s="72"/>
      <c r="K46290" s="72"/>
    </row>
    <row r="46291" spans="9:11">
      <c r="I46291" s="72"/>
      <c r="J46291" s="72"/>
      <c r="K46291" s="72"/>
    </row>
    <row r="46292" spans="9:11">
      <c r="I46292" s="72"/>
      <c r="J46292" s="72"/>
      <c r="K46292" s="72"/>
    </row>
    <row r="46293" spans="9:11">
      <c r="I46293" s="72"/>
      <c r="J46293" s="72"/>
      <c r="K46293" s="72"/>
    </row>
    <row r="46294" spans="9:11">
      <c r="I46294" s="72"/>
      <c r="J46294" s="72"/>
      <c r="K46294" s="72"/>
    </row>
    <row r="46295" spans="9:11">
      <c r="I46295" s="72"/>
      <c r="J46295" s="72"/>
      <c r="K46295" s="72"/>
    </row>
    <row r="46296" spans="9:11">
      <c r="I46296" s="72"/>
      <c r="J46296" s="72"/>
      <c r="K46296" s="72"/>
    </row>
    <row r="46297" spans="9:11">
      <c r="I46297" s="72"/>
      <c r="J46297" s="72"/>
      <c r="K46297" s="72"/>
    </row>
    <row r="46298" spans="9:11">
      <c r="I46298" s="72"/>
      <c r="J46298" s="72"/>
      <c r="K46298" s="72"/>
    </row>
    <row r="46299" spans="9:11">
      <c r="I46299" s="72"/>
      <c r="J46299" s="72"/>
      <c r="K46299" s="72"/>
    </row>
    <row r="46300" spans="9:11">
      <c r="I46300" s="72"/>
      <c r="J46300" s="72"/>
      <c r="K46300" s="72"/>
    </row>
    <row r="46301" spans="9:11">
      <c r="I46301" s="72"/>
      <c r="J46301" s="72"/>
      <c r="K46301" s="72"/>
    </row>
    <row r="46302" spans="9:11">
      <c r="I46302" s="72"/>
      <c r="J46302" s="72"/>
      <c r="K46302" s="72"/>
    </row>
    <row r="46303" spans="9:11">
      <c r="I46303" s="72"/>
      <c r="J46303" s="72"/>
      <c r="K46303" s="72"/>
    </row>
    <row r="46304" spans="9:11">
      <c r="I46304" s="72"/>
      <c r="J46304" s="72"/>
      <c r="K46304" s="72"/>
    </row>
    <row r="46305" spans="9:11">
      <c r="I46305" s="72"/>
      <c r="J46305" s="72"/>
      <c r="K46305" s="72"/>
    </row>
    <row r="46306" spans="9:11">
      <c r="I46306" s="72"/>
      <c r="J46306" s="72"/>
      <c r="K46306" s="72"/>
    </row>
    <row r="46307" spans="9:11">
      <c r="I46307" s="72"/>
      <c r="J46307" s="72"/>
      <c r="K46307" s="72"/>
    </row>
    <row r="46308" spans="9:11">
      <c r="I46308" s="72"/>
      <c r="J46308" s="72"/>
      <c r="K46308" s="72"/>
    </row>
    <row r="46309" spans="9:11">
      <c r="I46309" s="72"/>
      <c r="J46309" s="72"/>
      <c r="K46309" s="72"/>
    </row>
    <row r="46310" spans="9:11">
      <c r="I46310" s="72"/>
      <c r="J46310" s="72"/>
      <c r="K46310" s="72"/>
    </row>
    <row r="46311" spans="9:11">
      <c r="I46311" s="72"/>
      <c r="J46311" s="72"/>
      <c r="K46311" s="72"/>
    </row>
    <row r="46312" spans="9:11">
      <c r="I46312" s="72"/>
      <c r="J46312" s="72"/>
      <c r="K46312" s="72"/>
    </row>
    <row r="46313" spans="9:11">
      <c r="I46313" s="72"/>
      <c r="J46313" s="72"/>
      <c r="K46313" s="72"/>
    </row>
    <row r="46314" spans="9:11">
      <c r="I46314" s="72"/>
      <c r="J46314" s="72"/>
      <c r="K46314" s="72"/>
    </row>
    <row r="46315" spans="9:11">
      <c r="I46315" s="72"/>
      <c r="J46315" s="72"/>
      <c r="K46315" s="72"/>
    </row>
    <row r="46316" spans="9:11">
      <c r="I46316" s="72"/>
      <c r="J46316" s="72"/>
      <c r="K46316" s="72"/>
    </row>
    <row r="46317" spans="9:11">
      <c r="I46317" s="72"/>
      <c r="J46317" s="72"/>
      <c r="K46317" s="72"/>
    </row>
    <row r="46318" spans="9:11">
      <c r="I46318" s="72"/>
      <c r="J46318" s="72"/>
      <c r="K46318" s="72"/>
    </row>
    <row r="46319" spans="9:11">
      <c r="I46319" s="72"/>
      <c r="J46319" s="72"/>
      <c r="K46319" s="72"/>
    </row>
    <row r="46320" spans="9:11">
      <c r="I46320" s="72"/>
      <c r="J46320" s="72"/>
      <c r="K46320" s="72"/>
    </row>
    <row r="46321" spans="9:11">
      <c r="I46321" s="72"/>
      <c r="J46321" s="72"/>
      <c r="K46321" s="72"/>
    </row>
    <row r="46322" spans="9:11">
      <c r="I46322" s="72"/>
      <c r="J46322" s="72"/>
      <c r="K46322" s="72"/>
    </row>
    <row r="46323" spans="9:11">
      <c r="I46323" s="72"/>
      <c r="J46323" s="72"/>
      <c r="K46323" s="72"/>
    </row>
    <row r="46324" spans="9:11">
      <c r="I46324" s="72"/>
      <c r="J46324" s="72"/>
      <c r="K46324" s="72"/>
    </row>
    <row r="46325" spans="9:11">
      <c r="I46325" s="72"/>
      <c r="J46325" s="72"/>
      <c r="K46325" s="72"/>
    </row>
    <row r="46326" spans="9:11">
      <c r="I46326" s="72"/>
      <c r="J46326" s="72"/>
      <c r="K46326" s="72"/>
    </row>
    <row r="46327" spans="9:11">
      <c r="I46327" s="72"/>
      <c r="J46327" s="72"/>
      <c r="K46327" s="72"/>
    </row>
    <row r="46328" spans="9:11">
      <c r="I46328" s="72"/>
      <c r="J46328" s="72"/>
      <c r="K46328" s="72"/>
    </row>
    <row r="46329" spans="9:11">
      <c r="I46329" s="72"/>
      <c r="J46329" s="72"/>
      <c r="K46329" s="72"/>
    </row>
    <row r="46330" spans="9:11">
      <c r="I46330" s="72"/>
      <c r="J46330" s="72"/>
      <c r="K46330" s="72"/>
    </row>
    <row r="46331" spans="9:11">
      <c r="I46331" s="72"/>
      <c r="J46331" s="72"/>
      <c r="K46331" s="72"/>
    </row>
    <row r="46332" spans="9:11">
      <c r="I46332" s="72"/>
      <c r="J46332" s="72"/>
      <c r="K46332" s="72"/>
    </row>
    <row r="46333" spans="9:11">
      <c r="I46333" s="72"/>
      <c r="J46333" s="72"/>
      <c r="K46333" s="72"/>
    </row>
    <row r="46334" spans="9:11">
      <c r="I46334" s="72"/>
      <c r="J46334" s="72"/>
      <c r="K46334" s="72"/>
    </row>
    <row r="46335" spans="9:11">
      <c r="I46335" s="72"/>
      <c r="J46335" s="72"/>
      <c r="K46335" s="72"/>
    </row>
    <row r="46336" spans="9:11">
      <c r="I46336" s="72"/>
      <c r="J46336" s="72"/>
      <c r="K46336" s="72"/>
    </row>
    <row r="46337" spans="9:11">
      <c r="I46337" s="72"/>
      <c r="J46337" s="72"/>
      <c r="K46337" s="72"/>
    </row>
    <row r="46338" spans="9:11">
      <c r="I46338" s="72"/>
      <c r="J46338" s="72"/>
      <c r="K46338" s="72"/>
    </row>
    <row r="46339" spans="9:11">
      <c r="I46339" s="72"/>
      <c r="J46339" s="72"/>
      <c r="K46339" s="72"/>
    </row>
    <row r="46340" spans="9:11">
      <c r="I46340" s="72"/>
      <c r="J46340" s="72"/>
      <c r="K46340" s="72"/>
    </row>
    <row r="46341" spans="9:11">
      <c r="I46341" s="72"/>
      <c r="J46341" s="72"/>
      <c r="K46341" s="72"/>
    </row>
    <row r="46342" spans="9:11">
      <c r="I46342" s="72"/>
      <c r="J46342" s="72"/>
      <c r="K46342" s="72"/>
    </row>
    <row r="46343" spans="9:11">
      <c r="I46343" s="72"/>
      <c r="J46343" s="72"/>
      <c r="K46343" s="72"/>
    </row>
    <row r="46344" spans="9:11">
      <c r="I46344" s="72"/>
      <c r="J46344" s="72"/>
      <c r="K46344" s="72"/>
    </row>
    <row r="46345" spans="9:11">
      <c r="I46345" s="72"/>
      <c r="J46345" s="72"/>
      <c r="K46345" s="72"/>
    </row>
    <row r="46346" spans="9:11">
      <c r="I46346" s="72"/>
      <c r="J46346" s="72"/>
      <c r="K46346" s="72"/>
    </row>
    <row r="46347" spans="9:11">
      <c r="I46347" s="72"/>
      <c r="J46347" s="72"/>
      <c r="K46347" s="72"/>
    </row>
    <row r="46348" spans="9:11">
      <c r="I46348" s="72"/>
      <c r="J46348" s="72"/>
      <c r="K46348" s="72"/>
    </row>
    <row r="46349" spans="9:11">
      <c r="I46349" s="72"/>
      <c r="J46349" s="72"/>
      <c r="K46349" s="72"/>
    </row>
    <row r="46350" spans="9:11">
      <c r="I46350" s="72"/>
      <c r="J46350" s="72"/>
      <c r="K46350" s="72"/>
    </row>
    <row r="46351" spans="9:11">
      <c r="I46351" s="72"/>
      <c r="J46351" s="72"/>
      <c r="K46351" s="72"/>
    </row>
    <row r="46352" spans="9:11">
      <c r="I46352" s="72"/>
      <c r="J46352" s="72"/>
      <c r="K46352" s="72"/>
    </row>
    <row r="46353" spans="9:11">
      <c r="I46353" s="72"/>
      <c r="J46353" s="72"/>
      <c r="K46353" s="72"/>
    </row>
    <row r="46354" spans="9:11">
      <c r="I46354" s="72"/>
      <c r="J46354" s="72"/>
      <c r="K46354" s="72"/>
    </row>
    <row r="46355" spans="9:11">
      <c r="I46355" s="72"/>
      <c r="J46355" s="72"/>
      <c r="K46355" s="72"/>
    </row>
    <row r="46356" spans="9:11">
      <c r="I46356" s="72"/>
      <c r="J46356" s="72"/>
      <c r="K46356" s="72"/>
    </row>
    <row r="46357" spans="9:11">
      <c r="I46357" s="72"/>
      <c r="J46357" s="72"/>
      <c r="K46357" s="72"/>
    </row>
    <row r="46358" spans="9:11">
      <c r="I46358" s="72"/>
      <c r="J46358" s="72"/>
      <c r="K46358" s="72"/>
    </row>
    <row r="46359" spans="9:11">
      <c r="I46359" s="72"/>
      <c r="J46359" s="72"/>
      <c r="K46359" s="72"/>
    </row>
    <row r="46360" spans="9:11">
      <c r="I46360" s="72"/>
      <c r="J46360" s="72"/>
      <c r="K46360" s="72"/>
    </row>
    <row r="46361" spans="9:11">
      <c r="I46361" s="72"/>
      <c r="J46361" s="72"/>
      <c r="K46361" s="72"/>
    </row>
    <row r="46362" spans="9:11">
      <c r="I46362" s="72"/>
      <c r="J46362" s="72"/>
      <c r="K46362" s="72"/>
    </row>
    <row r="46363" spans="9:11">
      <c r="I46363" s="72"/>
      <c r="J46363" s="72"/>
      <c r="K46363" s="72"/>
    </row>
    <row r="46364" spans="9:11">
      <c r="I46364" s="72"/>
      <c r="J46364" s="72"/>
      <c r="K46364" s="72"/>
    </row>
    <row r="46365" spans="9:11">
      <c r="I46365" s="72"/>
      <c r="J46365" s="72"/>
      <c r="K46365" s="72"/>
    </row>
    <row r="46366" spans="9:11">
      <c r="I46366" s="72"/>
      <c r="J46366" s="72"/>
      <c r="K46366" s="72"/>
    </row>
    <row r="46367" spans="9:11">
      <c r="I46367" s="72"/>
      <c r="J46367" s="72"/>
      <c r="K46367" s="72"/>
    </row>
    <row r="46368" spans="9:11">
      <c r="I46368" s="72"/>
      <c r="J46368" s="72"/>
      <c r="K46368" s="72"/>
    </row>
    <row r="46369" spans="9:11">
      <c r="I46369" s="72"/>
      <c r="J46369" s="72"/>
      <c r="K46369" s="72"/>
    </row>
    <row r="46370" spans="9:11">
      <c r="I46370" s="72"/>
      <c r="J46370" s="72"/>
      <c r="K46370" s="72"/>
    </row>
    <row r="46371" spans="9:11">
      <c r="I46371" s="72"/>
      <c r="J46371" s="72"/>
      <c r="K46371" s="72"/>
    </row>
    <row r="46372" spans="9:11">
      <c r="I46372" s="72"/>
      <c r="J46372" s="72"/>
      <c r="K46372" s="72"/>
    </row>
    <row r="46373" spans="9:11">
      <c r="I46373" s="72"/>
      <c r="J46373" s="72"/>
      <c r="K46373" s="72"/>
    </row>
    <row r="46374" spans="9:11">
      <c r="I46374" s="72"/>
      <c r="J46374" s="72"/>
      <c r="K46374" s="72"/>
    </row>
    <row r="46375" spans="9:11">
      <c r="I46375" s="72"/>
      <c r="J46375" s="72"/>
      <c r="K46375" s="72"/>
    </row>
    <row r="46376" spans="9:11">
      <c r="I46376" s="72"/>
      <c r="J46376" s="72"/>
      <c r="K46376" s="72"/>
    </row>
    <row r="46377" spans="9:11">
      <c r="I46377" s="72"/>
      <c r="J46377" s="72"/>
      <c r="K46377" s="72"/>
    </row>
    <row r="46378" spans="9:11">
      <c r="I46378" s="72"/>
      <c r="J46378" s="72"/>
      <c r="K46378" s="72"/>
    </row>
    <row r="46379" spans="9:11">
      <c r="I46379" s="72"/>
      <c r="J46379" s="72"/>
      <c r="K46379" s="72"/>
    </row>
    <row r="46380" spans="9:11">
      <c r="I46380" s="72"/>
      <c r="J46380" s="72"/>
      <c r="K46380" s="72"/>
    </row>
    <row r="46381" spans="9:11">
      <c r="I46381" s="72"/>
      <c r="J46381" s="72"/>
      <c r="K46381" s="72"/>
    </row>
    <row r="46382" spans="9:11">
      <c r="I46382" s="72"/>
      <c r="J46382" s="72"/>
      <c r="K46382" s="72"/>
    </row>
    <row r="46383" spans="9:11">
      <c r="I46383" s="72"/>
      <c r="J46383" s="72"/>
      <c r="K46383" s="72"/>
    </row>
    <row r="46384" spans="9:11">
      <c r="I46384" s="72"/>
      <c r="J46384" s="72"/>
      <c r="K46384" s="72"/>
    </row>
    <row r="46385" spans="9:11">
      <c r="I46385" s="72"/>
      <c r="J46385" s="72"/>
      <c r="K46385" s="72"/>
    </row>
    <row r="46386" spans="9:11">
      <c r="I46386" s="72"/>
      <c r="J46386" s="72"/>
      <c r="K46386" s="72"/>
    </row>
    <row r="46387" spans="9:11">
      <c r="I46387" s="72"/>
      <c r="J46387" s="72"/>
      <c r="K46387" s="72"/>
    </row>
    <row r="46388" spans="9:11">
      <c r="I46388" s="72"/>
      <c r="J46388" s="72"/>
      <c r="K46388" s="72"/>
    </row>
    <row r="46389" spans="9:11">
      <c r="I46389" s="72"/>
      <c r="J46389" s="72"/>
      <c r="K46389" s="72"/>
    </row>
    <row r="46390" spans="9:11">
      <c r="I46390" s="72"/>
      <c r="J46390" s="72"/>
      <c r="K46390" s="72"/>
    </row>
    <row r="46391" spans="9:11">
      <c r="I46391" s="72"/>
      <c r="J46391" s="72"/>
      <c r="K46391" s="72"/>
    </row>
    <row r="46392" spans="9:11">
      <c r="I46392" s="72"/>
      <c r="J46392" s="72"/>
      <c r="K46392" s="72"/>
    </row>
    <row r="46393" spans="9:11">
      <c r="I46393" s="72"/>
      <c r="J46393" s="72"/>
      <c r="K46393" s="72"/>
    </row>
    <row r="46394" spans="9:11">
      <c r="I46394" s="72"/>
      <c r="J46394" s="72"/>
      <c r="K46394" s="72"/>
    </row>
    <row r="46395" spans="9:11">
      <c r="I46395" s="72"/>
      <c r="J46395" s="72"/>
      <c r="K46395" s="72"/>
    </row>
    <row r="46396" spans="9:11">
      <c r="I46396" s="72"/>
      <c r="J46396" s="72"/>
      <c r="K46396" s="72"/>
    </row>
    <row r="46397" spans="9:11">
      <c r="I46397" s="72"/>
      <c r="J46397" s="72"/>
      <c r="K46397" s="72"/>
    </row>
    <row r="46398" spans="9:11">
      <c r="I46398" s="72"/>
      <c r="J46398" s="72"/>
      <c r="K46398" s="72"/>
    </row>
    <row r="46399" spans="9:11">
      <c r="I46399" s="72"/>
      <c r="J46399" s="72"/>
      <c r="K46399" s="72"/>
    </row>
    <row r="46400" spans="9:11">
      <c r="I46400" s="72"/>
      <c r="J46400" s="72"/>
      <c r="K46400" s="72"/>
    </row>
    <row r="46401" spans="9:11">
      <c r="I46401" s="72"/>
      <c r="J46401" s="72"/>
      <c r="K46401" s="72"/>
    </row>
    <row r="46402" spans="9:11">
      <c r="I46402" s="72"/>
      <c r="J46402" s="72"/>
      <c r="K46402" s="72"/>
    </row>
    <row r="46403" spans="9:11">
      <c r="I46403" s="72"/>
      <c r="J46403" s="72"/>
      <c r="K46403" s="72"/>
    </row>
    <row r="46404" spans="9:11">
      <c r="I46404" s="72"/>
      <c r="J46404" s="72"/>
      <c r="K46404" s="72"/>
    </row>
    <row r="46405" spans="9:11">
      <c r="I46405" s="72"/>
      <c r="J46405" s="72"/>
      <c r="K46405" s="72"/>
    </row>
    <row r="46406" spans="9:11">
      <c r="I46406" s="72"/>
      <c r="J46406" s="72"/>
      <c r="K46406" s="72"/>
    </row>
    <row r="46407" spans="9:11">
      <c r="I46407" s="72"/>
      <c r="J46407" s="72"/>
      <c r="K46407" s="72"/>
    </row>
    <row r="46408" spans="9:11">
      <c r="I46408" s="72"/>
      <c r="J46408" s="72"/>
      <c r="K46408" s="72"/>
    </row>
    <row r="46409" spans="9:11">
      <c r="I46409" s="72"/>
      <c r="J46409" s="72"/>
      <c r="K46409" s="72"/>
    </row>
    <row r="46410" spans="9:11">
      <c r="I46410" s="72"/>
      <c r="J46410" s="72"/>
      <c r="K46410" s="72"/>
    </row>
    <row r="46411" spans="9:11">
      <c r="I46411" s="72"/>
      <c r="J46411" s="72"/>
      <c r="K46411" s="72"/>
    </row>
    <row r="46412" spans="9:11">
      <c r="I46412" s="72"/>
      <c r="J46412" s="72"/>
      <c r="K46412" s="72"/>
    </row>
    <row r="46413" spans="9:11">
      <c r="I46413" s="72"/>
      <c r="J46413" s="72"/>
      <c r="K46413" s="72"/>
    </row>
    <row r="46414" spans="9:11">
      <c r="I46414" s="72"/>
      <c r="J46414" s="72"/>
      <c r="K46414" s="72"/>
    </row>
    <row r="46415" spans="9:11">
      <c r="I46415" s="72"/>
      <c r="J46415" s="72"/>
      <c r="K46415" s="72"/>
    </row>
    <row r="46416" spans="9:11">
      <c r="I46416" s="72"/>
      <c r="J46416" s="72"/>
      <c r="K46416" s="72"/>
    </row>
    <row r="46417" spans="9:11">
      <c r="I46417" s="72"/>
      <c r="J46417" s="72"/>
      <c r="K46417" s="72"/>
    </row>
    <row r="46418" spans="9:11">
      <c r="I46418" s="72"/>
      <c r="J46418" s="72"/>
      <c r="K46418" s="72"/>
    </row>
    <row r="46419" spans="9:11">
      <c r="I46419" s="72"/>
      <c r="J46419" s="72"/>
      <c r="K46419" s="72"/>
    </row>
    <row r="46420" spans="9:11">
      <c r="I46420" s="72"/>
      <c r="J46420" s="72"/>
      <c r="K46420" s="72"/>
    </row>
    <row r="46421" spans="9:11">
      <c r="I46421" s="72"/>
      <c r="J46421" s="72"/>
      <c r="K46421" s="72"/>
    </row>
    <row r="46422" spans="9:11">
      <c r="I46422" s="72"/>
      <c r="J46422" s="72"/>
      <c r="K46422" s="72"/>
    </row>
    <row r="46423" spans="9:11">
      <c r="I46423" s="72"/>
      <c r="J46423" s="72"/>
      <c r="K46423" s="72"/>
    </row>
    <row r="46424" spans="9:11">
      <c r="I46424" s="72"/>
      <c r="J46424" s="72"/>
      <c r="K46424" s="72"/>
    </row>
    <row r="46425" spans="9:11">
      <c r="I46425" s="72"/>
      <c r="J46425" s="72"/>
      <c r="K46425" s="72"/>
    </row>
    <row r="46426" spans="9:11">
      <c r="I46426" s="72"/>
      <c r="J46426" s="72"/>
      <c r="K46426" s="72"/>
    </row>
    <row r="46427" spans="9:11">
      <c r="I46427" s="72"/>
      <c r="J46427" s="72"/>
      <c r="K46427" s="72"/>
    </row>
    <row r="46428" spans="9:11">
      <c r="I46428" s="72"/>
      <c r="J46428" s="72"/>
      <c r="K46428" s="72"/>
    </row>
    <row r="46429" spans="9:11">
      <c r="I46429" s="72"/>
      <c r="J46429" s="72"/>
      <c r="K46429" s="72"/>
    </row>
    <row r="46430" spans="9:11">
      <c r="I46430" s="72"/>
      <c r="J46430" s="72"/>
      <c r="K46430" s="72"/>
    </row>
    <row r="46431" spans="9:11">
      <c r="I46431" s="72"/>
      <c r="J46431" s="72"/>
      <c r="K46431" s="72"/>
    </row>
    <row r="46432" spans="9:11">
      <c r="I46432" s="72"/>
      <c r="J46432" s="72"/>
      <c r="K46432" s="72"/>
    </row>
    <row r="46433" spans="9:11">
      <c r="I46433" s="72"/>
      <c r="J46433" s="72"/>
      <c r="K46433" s="72"/>
    </row>
    <row r="46434" spans="9:11">
      <c r="I46434" s="72"/>
      <c r="J46434" s="72"/>
      <c r="K46434" s="72"/>
    </row>
    <row r="46435" spans="9:11">
      <c r="I46435" s="72"/>
      <c r="J46435" s="72"/>
      <c r="K46435" s="72"/>
    </row>
    <row r="46436" spans="9:11">
      <c r="I46436" s="72"/>
      <c r="J46436" s="72"/>
      <c r="K46436" s="72"/>
    </row>
    <row r="46437" spans="9:11">
      <c r="I46437" s="72"/>
      <c r="J46437" s="72"/>
      <c r="K46437" s="72"/>
    </row>
    <row r="46438" spans="9:11">
      <c r="I46438" s="72"/>
      <c r="J46438" s="72"/>
      <c r="K46438" s="72"/>
    </row>
    <row r="46439" spans="9:11">
      <c r="I46439" s="72"/>
      <c r="J46439" s="72"/>
      <c r="K46439" s="72"/>
    </row>
    <row r="46440" spans="9:11">
      <c r="I46440" s="72"/>
      <c r="J46440" s="72"/>
      <c r="K46440" s="72"/>
    </row>
    <row r="46441" spans="9:11">
      <c r="I46441" s="72"/>
      <c r="J46441" s="72"/>
      <c r="K46441" s="72"/>
    </row>
    <row r="46442" spans="9:11">
      <c r="I46442" s="72"/>
      <c r="J46442" s="72"/>
      <c r="K46442" s="72"/>
    </row>
    <row r="46443" spans="9:11">
      <c r="I46443" s="72"/>
      <c r="J46443" s="72"/>
      <c r="K46443" s="72"/>
    </row>
    <row r="46444" spans="9:11">
      <c r="I46444" s="72"/>
      <c r="J46444" s="72"/>
      <c r="K46444" s="72"/>
    </row>
    <row r="46445" spans="9:11">
      <c r="I46445" s="72"/>
      <c r="J46445" s="72"/>
      <c r="K46445" s="72"/>
    </row>
    <row r="46446" spans="9:11">
      <c r="I46446" s="72"/>
      <c r="J46446" s="72"/>
      <c r="K46446" s="72"/>
    </row>
    <row r="46447" spans="9:11">
      <c r="I46447" s="72"/>
      <c r="J46447" s="72"/>
      <c r="K46447" s="72"/>
    </row>
    <row r="46448" spans="9:11">
      <c r="I46448" s="72"/>
      <c r="J46448" s="72"/>
      <c r="K46448" s="72"/>
    </row>
    <row r="46449" spans="9:11">
      <c r="I46449" s="72"/>
      <c r="J46449" s="72"/>
      <c r="K46449" s="72"/>
    </row>
    <row r="46450" spans="9:11">
      <c r="I46450" s="72"/>
      <c r="J46450" s="72"/>
      <c r="K46450" s="72"/>
    </row>
    <row r="46451" spans="9:11">
      <c r="I46451" s="72"/>
      <c r="J46451" s="72"/>
      <c r="K46451" s="72"/>
    </row>
    <row r="46452" spans="9:11">
      <c r="I46452" s="72"/>
      <c r="J46452" s="72"/>
      <c r="K46452" s="72"/>
    </row>
    <row r="46453" spans="9:11">
      <c r="I46453" s="72"/>
      <c r="J46453" s="72"/>
      <c r="K46453" s="72"/>
    </row>
    <row r="46454" spans="9:11">
      <c r="I46454" s="72"/>
      <c r="J46454" s="72"/>
      <c r="K46454" s="72"/>
    </row>
    <row r="46455" spans="9:11">
      <c r="I46455" s="72"/>
      <c r="J46455" s="72"/>
      <c r="K46455" s="72"/>
    </row>
    <row r="46456" spans="9:11">
      <c r="I46456" s="72"/>
      <c r="J46456" s="72"/>
      <c r="K46456" s="72"/>
    </row>
    <row r="46457" spans="9:11">
      <c r="I46457" s="72"/>
      <c r="J46457" s="72"/>
      <c r="K46457" s="72"/>
    </row>
    <row r="46458" spans="9:11">
      <c r="I46458" s="72"/>
      <c r="J46458" s="72"/>
      <c r="K46458" s="72"/>
    </row>
    <row r="46459" spans="9:11">
      <c r="I46459" s="72"/>
      <c r="J46459" s="72"/>
      <c r="K46459" s="72"/>
    </row>
    <row r="46460" spans="9:11">
      <c r="I46460" s="72"/>
      <c r="J46460" s="72"/>
      <c r="K46460" s="72"/>
    </row>
    <row r="46461" spans="9:11">
      <c r="I46461" s="72"/>
      <c r="J46461" s="72"/>
      <c r="K46461" s="72"/>
    </row>
    <row r="46462" spans="9:11">
      <c r="I46462" s="72"/>
      <c r="J46462" s="72"/>
      <c r="K46462" s="72"/>
    </row>
    <row r="46463" spans="9:11">
      <c r="I46463" s="72"/>
      <c r="J46463" s="72"/>
      <c r="K46463" s="72"/>
    </row>
    <row r="46464" spans="9:11">
      <c r="I46464" s="72"/>
      <c r="J46464" s="72"/>
      <c r="K46464" s="72"/>
    </row>
    <row r="46465" spans="9:11">
      <c r="I46465" s="72"/>
      <c r="J46465" s="72"/>
      <c r="K46465" s="72"/>
    </row>
    <row r="46466" spans="9:11">
      <c r="I46466" s="72"/>
      <c r="J46466" s="72"/>
      <c r="K46466" s="72"/>
    </row>
    <row r="46467" spans="9:11">
      <c r="I46467" s="72"/>
      <c r="J46467" s="72"/>
      <c r="K46467" s="72"/>
    </row>
    <row r="46468" spans="9:11">
      <c r="I46468" s="72"/>
      <c r="J46468" s="72"/>
      <c r="K46468" s="72"/>
    </row>
    <row r="46469" spans="9:11">
      <c r="I46469" s="72"/>
      <c r="J46469" s="72"/>
      <c r="K46469" s="72"/>
    </row>
    <row r="46470" spans="9:11">
      <c r="I46470" s="72"/>
      <c r="J46470" s="72"/>
      <c r="K46470" s="72"/>
    </row>
    <row r="46471" spans="9:11">
      <c r="I46471" s="72"/>
      <c r="J46471" s="72"/>
      <c r="K46471" s="72"/>
    </row>
    <row r="46472" spans="9:11">
      <c r="I46472" s="72"/>
      <c r="J46472" s="72"/>
      <c r="K46472" s="72"/>
    </row>
    <row r="46473" spans="9:11">
      <c r="I46473" s="72"/>
      <c r="J46473" s="72"/>
      <c r="K46473" s="72"/>
    </row>
    <row r="46474" spans="9:11">
      <c r="I46474" s="72"/>
      <c r="J46474" s="72"/>
      <c r="K46474" s="72"/>
    </row>
    <row r="46475" spans="9:11">
      <c r="I46475" s="72"/>
      <c r="J46475" s="72"/>
      <c r="K46475" s="72"/>
    </row>
    <row r="46476" spans="9:11">
      <c r="I46476" s="72"/>
      <c r="J46476" s="72"/>
      <c r="K46476" s="72"/>
    </row>
    <row r="46477" spans="9:11">
      <c r="I46477" s="72"/>
      <c r="J46477" s="72"/>
      <c r="K46477" s="72"/>
    </row>
    <row r="46478" spans="9:11">
      <c r="I46478" s="72"/>
      <c r="J46478" s="72"/>
      <c r="K46478" s="72"/>
    </row>
    <row r="46479" spans="9:11">
      <c r="I46479" s="72"/>
      <c r="J46479" s="72"/>
      <c r="K46479" s="72"/>
    </row>
    <row r="46480" spans="9:11">
      <c r="I46480" s="72"/>
      <c r="J46480" s="72"/>
      <c r="K46480" s="72"/>
    </row>
    <row r="46481" spans="9:11">
      <c r="I46481" s="72"/>
      <c r="J46481" s="72"/>
      <c r="K46481" s="72"/>
    </row>
    <row r="46482" spans="9:11">
      <c r="I46482" s="72"/>
      <c r="J46482" s="72"/>
      <c r="K46482" s="72"/>
    </row>
    <row r="46483" spans="9:11">
      <c r="I46483" s="72"/>
      <c r="J46483" s="72"/>
      <c r="K46483" s="72"/>
    </row>
    <row r="46484" spans="9:11">
      <c r="I46484" s="72"/>
      <c r="J46484" s="72"/>
      <c r="K46484" s="72"/>
    </row>
    <row r="46485" spans="9:11">
      <c r="I46485" s="72"/>
      <c r="J46485" s="72"/>
      <c r="K46485" s="72"/>
    </row>
    <row r="46486" spans="9:11">
      <c r="I46486" s="72"/>
      <c r="J46486" s="72"/>
      <c r="K46486" s="72"/>
    </row>
    <row r="46487" spans="9:11">
      <c r="I46487" s="72"/>
      <c r="J46487" s="72"/>
      <c r="K46487" s="72"/>
    </row>
    <row r="46488" spans="9:11">
      <c r="I46488" s="72"/>
      <c r="J46488" s="72"/>
      <c r="K46488" s="72"/>
    </row>
    <row r="46489" spans="9:11">
      <c r="I46489" s="72"/>
      <c r="J46489" s="72"/>
      <c r="K46489" s="72"/>
    </row>
    <row r="46490" spans="9:11">
      <c r="I46490" s="72"/>
      <c r="J46490" s="72"/>
      <c r="K46490" s="72"/>
    </row>
    <row r="46491" spans="9:11">
      <c r="I46491" s="72"/>
      <c r="J46491" s="72"/>
      <c r="K46491" s="72"/>
    </row>
    <row r="46492" spans="9:11">
      <c r="I46492" s="72"/>
      <c r="J46492" s="72"/>
      <c r="K46492" s="72"/>
    </row>
    <row r="46493" spans="9:11">
      <c r="I46493" s="72"/>
      <c r="J46493" s="72"/>
      <c r="K46493" s="72"/>
    </row>
    <row r="46494" spans="9:11">
      <c r="I46494" s="72"/>
      <c r="J46494" s="72"/>
      <c r="K46494" s="72"/>
    </row>
    <row r="46495" spans="9:11">
      <c r="I46495" s="72"/>
      <c r="J46495" s="72"/>
      <c r="K46495" s="72"/>
    </row>
    <row r="46496" spans="9:11">
      <c r="I46496" s="72"/>
      <c r="J46496" s="72"/>
      <c r="K46496" s="72"/>
    </row>
    <row r="46497" spans="9:11">
      <c r="I46497" s="72"/>
      <c r="J46497" s="72"/>
      <c r="K46497" s="72"/>
    </row>
    <row r="46498" spans="9:11">
      <c r="I46498" s="72"/>
      <c r="J46498" s="72"/>
      <c r="K46498" s="72"/>
    </row>
    <row r="46499" spans="9:11">
      <c r="I46499" s="72"/>
      <c r="J46499" s="72"/>
      <c r="K46499" s="72"/>
    </row>
    <row r="46500" spans="9:11">
      <c r="I46500" s="72"/>
      <c r="J46500" s="72"/>
      <c r="K46500" s="72"/>
    </row>
    <row r="46501" spans="9:11">
      <c r="I46501" s="72"/>
      <c r="J46501" s="72"/>
      <c r="K46501" s="72"/>
    </row>
    <row r="46502" spans="9:11">
      <c r="I46502" s="72"/>
      <c r="J46502" s="72"/>
      <c r="K46502" s="72"/>
    </row>
    <row r="46503" spans="9:11">
      <c r="I46503" s="72"/>
      <c r="J46503" s="72"/>
      <c r="K46503" s="72"/>
    </row>
    <row r="46504" spans="9:11">
      <c r="I46504" s="72"/>
      <c r="J46504" s="72"/>
      <c r="K46504" s="72"/>
    </row>
    <row r="46505" spans="9:11">
      <c r="I46505" s="72"/>
      <c r="J46505" s="72"/>
      <c r="K46505" s="72"/>
    </row>
    <row r="46506" spans="9:11">
      <c r="I46506" s="72"/>
      <c r="J46506" s="72"/>
      <c r="K46506" s="72"/>
    </row>
    <row r="46507" spans="9:11">
      <c r="I46507" s="72"/>
      <c r="J46507" s="72"/>
      <c r="K46507" s="72"/>
    </row>
    <row r="46508" spans="9:11">
      <c r="I46508" s="72"/>
      <c r="J46508" s="72"/>
      <c r="K46508" s="72"/>
    </row>
    <row r="46509" spans="9:11">
      <c r="I46509" s="72"/>
      <c r="J46509" s="72"/>
      <c r="K46509" s="72"/>
    </row>
    <row r="46510" spans="9:11">
      <c r="I46510" s="72"/>
      <c r="J46510" s="72"/>
      <c r="K46510" s="72"/>
    </row>
    <row r="46511" spans="9:11">
      <c r="I46511" s="72"/>
      <c r="J46511" s="72"/>
      <c r="K46511" s="72"/>
    </row>
    <row r="46512" spans="9:11">
      <c r="I46512" s="72"/>
      <c r="J46512" s="72"/>
      <c r="K46512" s="72"/>
    </row>
    <row r="46513" spans="9:11">
      <c r="I46513" s="72"/>
      <c r="J46513" s="72"/>
      <c r="K46513" s="72"/>
    </row>
    <row r="46514" spans="9:11">
      <c r="I46514" s="72"/>
      <c r="J46514" s="72"/>
      <c r="K46514" s="72"/>
    </row>
    <row r="46515" spans="9:11">
      <c r="I46515" s="72"/>
      <c r="J46515" s="72"/>
      <c r="K46515" s="72"/>
    </row>
    <row r="46516" spans="9:11">
      <c r="I46516" s="72"/>
      <c r="J46516" s="72"/>
      <c r="K46516" s="72"/>
    </row>
    <row r="46517" spans="9:11">
      <c r="I46517" s="72"/>
      <c r="J46517" s="72"/>
      <c r="K46517" s="72"/>
    </row>
    <row r="46518" spans="9:11">
      <c r="I46518" s="72"/>
      <c r="J46518" s="72"/>
      <c r="K46518" s="72"/>
    </row>
    <row r="46519" spans="9:11">
      <c r="I46519" s="72"/>
      <c r="J46519" s="72"/>
      <c r="K46519" s="72"/>
    </row>
    <row r="46520" spans="9:11">
      <c r="I46520" s="72"/>
      <c r="J46520" s="72"/>
      <c r="K46520" s="72"/>
    </row>
    <row r="46521" spans="9:11">
      <c r="I46521" s="72"/>
      <c r="J46521" s="72"/>
      <c r="K46521" s="72"/>
    </row>
    <row r="46522" spans="9:11">
      <c r="I46522" s="72"/>
      <c r="J46522" s="72"/>
      <c r="K46522" s="72"/>
    </row>
    <row r="46523" spans="9:11">
      <c r="I46523" s="72"/>
      <c r="J46523" s="72"/>
      <c r="K46523" s="72"/>
    </row>
    <row r="46524" spans="9:11">
      <c r="I46524" s="72"/>
      <c r="J46524" s="72"/>
      <c r="K46524" s="72"/>
    </row>
    <row r="46525" spans="9:11">
      <c r="I46525" s="72"/>
      <c r="J46525" s="72"/>
      <c r="K46525" s="72"/>
    </row>
    <row r="46526" spans="9:11">
      <c r="I46526" s="72"/>
      <c r="J46526" s="72"/>
      <c r="K46526" s="72"/>
    </row>
    <row r="46527" spans="9:11">
      <c r="I46527" s="72"/>
      <c r="J46527" s="72"/>
      <c r="K46527" s="72"/>
    </row>
    <row r="46528" spans="9:11">
      <c r="I46528" s="72"/>
      <c r="J46528" s="72"/>
      <c r="K46528" s="72"/>
    </row>
    <row r="46529" spans="9:11">
      <c r="I46529" s="72"/>
      <c r="J46529" s="72"/>
      <c r="K46529" s="72"/>
    </row>
    <row r="46530" spans="9:11">
      <c r="I46530" s="72"/>
      <c r="J46530" s="72"/>
      <c r="K46530" s="72"/>
    </row>
    <row r="46531" spans="9:11">
      <c r="I46531" s="72"/>
      <c r="J46531" s="72"/>
      <c r="K46531" s="72"/>
    </row>
    <row r="46532" spans="9:11">
      <c r="I46532" s="72"/>
      <c r="J46532" s="72"/>
      <c r="K46532" s="72"/>
    </row>
    <row r="46533" spans="9:11">
      <c r="I46533" s="72"/>
      <c r="J46533" s="72"/>
      <c r="K46533" s="72"/>
    </row>
    <row r="46534" spans="9:11">
      <c r="I46534" s="72"/>
      <c r="J46534" s="72"/>
      <c r="K46534" s="72"/>
    </row>
    <row r="46535" spans="9:11">
      <c r="I46535" s="72"/>
      <c r="J46535" s="72"/>
      <c r="K46535" s="72"/>
    </row>
    <row r="46536" spans="9:11">
      <c r="I46536" s="72"/>
      <c r="J46536" s="72"/>
      <c r="K46536" s="72"/>
    </row>
    <row r="46537" spans="9:11">
      <c r="I46537" s="72"/>
      <c r="J46537" s="72"/>
      <c r="K46537" s="72"/>
    </row>
    <row r="46538" spans="9:11">
      <c r="I46538" s="72"/>
      <c r="J46538" s="72"/>
      <c r="K46538" s="72"/>
    </row>
    <row r="46539" spans="9:11">
      <c r="I46539" s="72"/>
      <c r="J46539" s="72"/>
      <c r="K46539" s="72"/>
    </row>
    <row r="46540" spans="9:11">
      <c r="I46540" s="72"/>
      <c r="J46540" s="72"/>
      <c r="K46540" s="72"/>
    </row>
    <row r="46541" spans="9:11">
      <c r="I46541" s="72"/>
      <c r="J46541" s="72"/>
      <c r="K46541" s="72"/>
    </row>
    <row r="46542" spans="9:11">
      <c r="I46542" s="72"/>
      <c r="J46542" s="72"/>
      <c r="K46542" s="72"/>
    </row>
    <row r="46543" spans="9:11">
      <c r="I46543" s="72"/>
      <c r="J46543" s="72"/>
      <c r="K46543" s="72"/>
    </row>
    <row r="46544" spans="9:11">
      <c r="I46544" s="72"/>
      <c r="J46544" s="72"/>
      <c r="K46544" s="72"/>
    </row>
    <row r="46545" spans="9:11">
      <c r="I46545" s="72"/>
      <c r="J46545" s="72"/>
      <c r="K46545" s="72"/>
    </row>
    <row r="46546" spans="9:11">
      <c r="I46546" s="72"/>
      <c r="J46546" s="72"/>
      <c r="K46546" s="72"/>
    </row>
    <row r="46547" spans="9:11">
      <c r="I46547" s="72"/>
      <c r="J46547" s="72"/>
      <c r="K46547" s="72"/>
    </row>
    <row r="46548" spans="9:11">
      <c r="I46548" s="72"/>
      <c r="J46548" s="72"/>
      <c r="K46548" s="72"/>
    </row>
    <row r="46549" spans="9:11">
      <c r="I46549" s="72"/>
      <c r="J46549" s="72"/>
      <c r="K46549" s="72"/>
    </row>
    <row r="46550" spans="9:11">
      <c r="I46550" s="72"/>
      <c r="J46550" s="72"/>
      <c r="K46550" s="72"/>
    </row>
    <row r="46551" spans="9:11">
      <c r="I46551" s="72"/>
      <c r="J46551" s="72"/>
      <c r="K46551" s="72"/>
    </row>
    <row r="46552" spans="9:11">
      <c r="I46552" s="72"/>
      <c r="J46552" s="72"/>
      <c r="K46552" s="72"/>
    </row>
    <row r="46553" spans="9:11">
      <c r="I46553" s="72"/>
      <c r="J46553" s="72"/>
      <c r="K46553" s="72"/>
    </row>
    <row r="46554" spans="9:11">
      <c r="I46554" s="72"/>
      <c r="J46554" s="72"/>
      <c r="K46554" s="72"/>
    </row>
    <row r="46555" spans="9:11">
      <c r="I46555" s="72"/>
      <c r="J46555" s="72"/>
      <c r="K46555" s="72"/>
    </row>
    <row r="46556" spans="9:11">
      <c r="I46556" s="72"/>
      <c r="J46556" s="72"/>
      <c r="K46556" s="72"/>
    </row>
    <row r="46557" spans="9:11">
      <c r="I46557" s="72"/>
      <c r="J46557" s="72"/>
      <c r="K46557" s="72"/>
    </row>
    <row r="46558" spans="9:11">
      <c r="I46558" s="72"/>
      <c r="J46558" s="72"/>
      <c r="K46558" s="72"/>
    </row>
    <row r="46559" spans="9:11">
      <c r="I46559" s="72"/>
      <c r="J46559" s="72"/>
      <c r="K46559" s="72"/>
    </row>
    <row r="46560" spans="9:11">
      <c r="I46560" s="72"/>
      <c r="J46560" s="72"/>
      <c r="K46560" s="72"/>
    </row>
    <row r="46561" spans="9:11">
      <c r="I46561" s="72"/>
      <c r="J46561" s="72"/>
      <c r="K46561" s="72"/>
    </row>
    <row r="46562" spans="9:11">
      <c r="I46562" s="72"/>
      <c r="J46562" s="72"/>
      <c r="K46562" s="72"/>
    </row>
    <row r="46563" spans="9:11">
      <c r="I46563" s="72"/>
      <c r="J46563" s="72"/>
      <c r="K46563" s="72"/>
    </row>
    <row r="46564" spans="9:11">
      <c r="I46564" s="72"/>
      <c r="J46564" s="72"/>
      <c r="K46564" s="72"/>
    </row>
    <row r="46565" spans="9:11">
      <c r="I46565" s="72"/>
      <c r="J46565" s="72"/>
      <c r="K46565" s="72"/>
    </row>
    <row r="46566" spans="9:11">
      <c r="I46566" s="72"/>
      <c r="J46566" s="72"/>
      <c r="K46566" s="72"/>
    </row>
    <row r="46567" spans="9:11">
      <c r="I46567" s="72"/>
      <c r="J46567" s="72"/>
      <c r="K46567" s="72"/>
    </row>
    <row r="46568" spans="9:11">
      <c r="I46568" s="72"/>
      <c r="J46568" s="72"/>
      <c r="K46568" s="72"/>
    </row>
    <row r="46569" spans="9:11">
      <c r="I46569" s="72"/>
      <c r="J46569" s="72"/>
      <c r="K46569" s="72"/>
    </row>
    <row r="46570" spans="9:11">
      <c r="I46570" s="72"/>
      <c r="J46570" s="72"/>
      <c r="K46570" s="72"/>
    </row>
    <row r="46571" spans="9:11">
      <c r="I46571" s="72"/>
      <c r="J46571" s="72"/>
      <c r="K46571" s="72"/>
    </row>
    <row r="46572" spans="9:11">
      <c r="I46572" s="72"/>
      <c r="J46572" s="72"/>
      <c r="K46572" s="72"/>
    </row>
    <row r="46573" spans="9:11">
      <c r="I46573" s="72"/>
      <c r="J46573" s="72"/>
      <c r="K46573" s="72"/>
    </row>
    <row r="46574" spans="9:11">
      <c r="I46574" s="72"/>
      <c r="J46574" s="72"/>
      <c r="K46574" s="72"/>
    </row>
    <row r="46575" spans="9:11">
      <c r="I46575" s="72"/>
      <c r="J46575" s="72"/>
      <c r="K46575" s="72"/>
    </row>
    <row r="46576" spans="9:11">
      <c r="I46576" s="72"/>
      <c r="J46576" s="72"/>
      <c r="K46576" s="72"/>
    </row>
    <row r="46577" spans="9:11">
      <c r="I46577" s="72"/>
      <c r="J46577" s="72"/>
      <c r="K46577" s="72"/>
    </row>
    <row r="46578" spans="9:11">
      <c r="I46578" s="72"/>
      <c r="J46578" s="72"/>
      <c r="K46578" s="72"/>
    </row>
    <row r="46579" spans="9:11">
      <c r="I46579" s="72"/>
      <c r="J46579" s="72"/>
      <c r="K46579" s="72"/>
    </row>
    <row r="46580" spans="9:11">
      <c r="I46580" s="72"/>
      <c r="J46580" s="72"/>
      <c r="K46580" s="72"/>
    </row>
    <row r="46581" spans="9:11">
      <c r="I46581" s="72"/>
      <c r="J46581" s="72"/>
      <c r="K46581" s="72"/>
    </row>
    <row r="46582" spans="9:11">
      <c r="I46582" s="72"/>
      <c r="J46582" s="72"/>
      <c r="K46582" s="72"/>
    </row>
    <row r="46583" spans="9:11">
      <c r="I46583" s="72"/>
      <c r="J46583" s="72"/>
      <c r="K46583" s="72"/>
    </row>
    <row r="46584" spans="9:11">
      <c r="I46584" s="72"/>
      <c r="J46584" s="72"/>
      <c r="K46584" s="72"/>
    </row>
    <row r="46585" spans="9:11">
      <c r="I46585" s="72"/>
      <c r="J46585" s="72"/>
      <c r="K46585" s="72"/>
    </row>
    <row r="46586" spans="9:11">
      <c r="I46586" s="72"/>
      <c r="J46586" s="72"/>
      <c r="K46586" s="72"/>
    </row>
    <row r="46587" spans="9:11">
      <c r="I46587" s="72"/>
      <c r="J46587" s="72"/>
      <c r="K46587" s="72"/>
    </row>
    <row r="46588" spans="9:11">
      <c r="I46588" s="72"/>
      <c r="J46588" s="72"/>
      <c r="K46588" s="72"/>
    </row>
    <row r="46589" spans="9:11">
      <c r="I46589" s="72"/>
      <c r="J46589" s="72"/>
      <c r="K46589" s="72"/>
    </row>
    <row r="46590" spans="9:11">
      <c r="I46590" s="72"/>
      <c r="J46590" s="72"/>
      <c r="K46590" s="72"/>
    </row>
    <row r="46591" spans="9:11">
      <c r="I46591" s="72"/>
      <c r="J46591" s="72"/>
      <c r="K46591" s="72"/>
    </row>
    <row r="46592" spans="9:11">
      <c r="I46592" s="72"/>
      <c r="J46592" s="72"/>
      <c r="K46592" s="72"/>
    </row>
    <row r="46593" spans="9:11">
      <c r="I46593" s="72"/>
      <c r="J46593" s="72"/>
      <c r="K46593" s="72"/>
    </row>
    <row r="46594" spans="9:11">
      <c r="I46594" s="72"/>
      <c r="J46594" s="72"/>
      <c r="K46594" s="72"/>
    </row>
    <row r="46595" spans="9:11">
      <c r="I46595" s="72"/>
      <c r="J46595" s="72"/>
      <c r="K46595" s="72"/>
    </row>
    <row r="46596" spans="9:11">
      <c r="I46596" s="72"/>
      <c r="J46596" s="72"/>
      <c r="K46596" s="72"/>
    </row>
    <row r="46597" spans="9:11">
      <c r="I46597" s="72"/>
      <c r="J46597" s="72"/>
      <c r="K46597" s="72"/>
    </row>
    <row r="46598" spans="9:11">
      <c r="I46598" s="72"/>
      <c r="J46598" s="72"/>
      <c r="K46598" s="72"/>
    </row>
    <row r="46599" spans="9:11">
      <c r="I46599" s="72"/>
      <c r="J46599" s="72"/>
      <c r="K46599" s="72"/>
    </row>
    <row r="46600" spans="9:11">
      <c r="I46600" s="72"/>
      <c r="J46600" s="72"/>
      <c r="K46600" s="72"/>
    </row>
    <row r="46601" spans="9:11">
      <c r="I46601" s="72"/>
      <c r="J46601" s="72"/>
      <c r="K46601" s="72"/>
    </row>
    <row r="46602" spans="9:11">
      <c r="I46602" s="72"/>
      <c r="J46602" s="72"/>
      <c r="K46602" s="72"/>
    </row>
    <row r="46603" spans="9:11">
      <c r="I46603" s="72"/>
      <c r="J46603" s="72"/>
      <c r="K46603" s="72"/>
    </row>
    <row r="46604" spans="9:11">
      <c r="I46604" s="72"/>
      <c r="J46604" s="72"/>
      <c r="K46604" s="72"/>
    </row>
    <row r="46605" spans="9:11">
      <c r="I46605" s="72"/>
      <c r="J46605" s="72"/>
      <c r="K46605" s="72"/>
    </row>
    <row r="46606" spans="9:11">
      <c r="I46606" s="72"/>
      <c r="J46606" s="72"/>
      <c r="K46606" s="72"/>
    </row>
    <row r="46607" spans="9:11">
      <c r="I46607" s="72"/>
      <c r="J46607" s="72"/>
      <c r="K46607" s="72"/>
    </row>
    <row r="46608" spans="9:11">
      <c r="I46608" s="72"/>
      <c r="J46608" s="72"/>
      <c r="K46608" s="72"/>
    </row>
    <row r="46609" spans="9:11">
      <c r="I46609" s="72"/>
      <c r="J46609" s="72"/>
      <c r="K46609" s="72"/>
    </row>
    <row r="46610" spans="9:11">
      <c r="I46610" s="72"/>
      <c r="J46610" s="72"/>
      <c r="K46610" s="72"/>
    </row>
    <row r="46611" spans="9:11">
      <c r="I46611" s="72"/>
      <c r="J46611" s="72"/>
      <c r="K46611" s="72"/>
    </row>
    <row r="46612" spans="9:11">
      <c r="I46612" s="72"/>
      <c r="J46612" s="72"/>
      <c r="K46612" s="72"/>
    </row>
    <row r="46613" spans="9:11">
      <c r="I46613" s="72"/>
      <c r="J46613" s="72"/>
      <c r="K46613" s="72"/>
    </row>
    <row r="46614" spans="9:11">
      <c r="I46614" s="72"/>
      <c r="J46614" s="72"/>
      <c r="K46614" s="72"/>
    </row>
    <row r="46615" spans="9:11">
      <c r="I46615" s="72"/>
      <c r="J46615" s="72"/>
      <c r="K46615" s="72"/>
    </row>
    <row r="46616" spans="9:11">
      <c r="I46616" s="72"/>
      <c r="J46616" s="72"/>
      <c r="K46616" s="72"/>
    </row>
    <row r="46617" spans="9:11">
      <c r="I46617" s="72"/>
      <c r="J46617" s="72"/>
      <c r="K46617" s="72"/>
    </row>
    <row r="46618" spans="9:11">
      <c r="I46618" s="72"/>
      <c r="J46618" s="72"/>
      <c r="K46618" s="72"/>
    </row>
    <row r="46619" spans="9:11">
      <c r="I46619" s="72"/>
      <c r="J46619" s="72"/>
      <c r="K46619" s="72"/>
    </row>
    <row r="46620" spans="9:11">
      <c r="I46620" s="72"/>
      <c r="J46620" s="72"/>
      <c r="K46620" s="72"/>
    </row>
    <row r="46621" spans="9:11">
      <c r="I46621" s="72"/>
      <c r="J46621" s="72"/>
      <c r="K46621" s="72"/>
    </row>
    <row r="46622" spans="9:11">
      <c r="I46622" s="72"/>
      <c r="J46622" s="72"/>
      <c r="K46622" s="72"/>
    </row>
    <row r="46623" spans="9:11">
      <c r="I46623" s="72"/>
      <c r="J46623" s="72"/>
      <c r="K46623" s="72"/>
    </row>
    <row r="46624" spans="9:11">
      <c r="I46624" s="72"/>
      <c r="J46624" s="72"/>
      <c r="K46624" s="72"/>
    </row>
    <row r="46625" spans="9:11">
      <c r="I46625" s="72"/>
      <c r="J46625" s="72"/>
      <c r="K46625" s="72"/>
    </row>
    <row r="46626" spans="9:11">
      <c r="I46626" s="72"/>
      <c r="J46626" s="72"/>
      <c r="K46626" s="72"/>
    </row>
    <row r="46627" spans="9:11">
      <c r="I46627" s="72"/>
      <c r="J46627" s="72"/>
      <c r="K46627" s="72"/>
    </row>
    <row r="46628" spans="9:11">
      <c r="I46628" s="72"/>
      <c r="J46628" s="72"/>
      <c r="K46628" s="72"/>
    </row>
    <row r="46629" spans="9:11">
      <c r="I46629" s="72"/>
      <c r="J46629" s="72"/>
      <c r="K46629" s="72"/>
    </row>
    <row r="46630" spans="9:11">
      <c r="I46630" s="72"/>
      <c r="J46630" s="72"/>
      <c r="K46630" s="72"/>
    </row>
    <row r="46631" spans="9:11">
      <c r="I46631" s="72"/>
      <c r="J46631" s="72"/>
      <c r="K46631" s="72"/>
    </row>
    <row r="46632" spans="9:11">
      <c r="I46632" s="72"/>
      <c r="J46632" s="72"/>
      <c r="K46632" s="72"/>
    </row>
    <row r="46633" spans="9:11">
      <c r="I46633" s="72"/>
      <c r="J46633" s="72"/>
      <c r="K46633" s="72"/>
    </row>
    <row r="46634" spans="9:11">
      <c r="I46634" s="72"/>
      <c r="J46634" s="72"/>
      <c r="K46634" s="72"/>
    </row>
    <row r="46635" spans="9:11">
      <c r="I46635" s="72"/>
      <c r="J46635" s="72"/>
      <c r="K46635" s="72"/>
    </row>
    <row r="46636" spans="9:11">
      <c r="I46636" s="72"/>
      <c r="J46636" s="72"/>
      <c r="K46636" s="72"/>
    </row>
    <row r="46637" spans="9:11">
      <c r="I46637" s="72"/>
      <c r="J46637" s="72"/>
      <c r="K46637" s="72"/>
    </row>
    <row r="46638" spans="9:11">
      <c r="I46638" s="72"/>
      <c r="J46638" s="72"/>
      <c r="K46638" s="72"/>
    </row>
    <row r="46639" spans="9:11">
      <c r="I46639" s="72"/>
      <c r="J46639" s="72"/>
      <c r="K46639" s="72"/>
    </row>
    <row r="46640" spans="9:11">
      <c r="I46640" s="72"/>
      <c r="J46640" s="72"/>
      <c r="K46640" s="72"/>
    </row>
    <row r="46641" spans="9:11">
      <c r="I46641" s="72"/>
      <c r="J46641" s="72"/>
      <c r="K46641" s="72"/>
    </row>
    <row r="46642" spans="9:11">
      <c r="I46642" s="72"/>
      <c r="J46642" s="72"/>
      <c r="K46642" s="72"/>
    </row>
    <row r="46643" spans="9:11">
      <c r="I46643" s="72"/>
      <c r="J46643" s="72"/>
      <c r="K46643" s="72"/>
    </row>
    <row r="46644" spans="9:11">
      <c r="I46644" s="72"/>
      <c r="J46644" s="72"/>
      <c r="K46644" s="72"/>
    </row>
    <row r="46645" spans="9:11">
      <c r="I46645" s="72"/>
      <c r="J46645" s="72"/>
      <c r="K46645" s="72"/>
    </row>
    <row r="46646" spans="9:11">
      <c r="I46646" s="72"/>
      <c r="J46646" s="72"/>
      <c r="K46646" s="72"/>
    </row>
    <row r="46647" spans="9:11">
      <c r="I46647" s="72"/>
      <c r="J46647" s="72"/>
      <c r="K46647" s="72"/>
    </row>
    <row r="46648" spans="9:11">
      <c r="I46648" s="72"/>
      <c r="J46648" s="72"/>
      <c r="K46648" s="72"/>
    </row>
    <row r="46649" spans="9:11">
      <c r="I46649" s="72"/>
      <c r="J46649" s="72"/>
      <c r="K46649" s="72"/>
    </row>
    <row r="46650" spans="9:11">
      <c r="I46650" s="72"/>
      <c r="J46650" s="72"/>
      <c r="K46650" s="72"/>
    </row>
    <row r="46651" spans="9:11">
      <c r="I46651" s="72"/>
      <c r="J46651" s="72"/>
      <c r="K46651" s="72"/>
    </row>
    <row r="46652" spans="9:11">
      <c r="I46652" s="72"/>
      <c r="J46652" s="72"/>
      <c r="K46652" s="72"/>
    </row>
    <row r="46653" spans="9:11">
      <c r="I46653" s="72"/>
      <c r="J46653" s="72"/>
      <c r="K46653" s="72"/>
    </row>
    <row r="46654" spans="9:11">
      <c r="I46654" s="72"/>
      <c r="J46654" s="72"/>
      <c r="K46654" s="72"/>
    </row>
    <row r="46655" spans="9:11">
      <c r="I46655" s="72"/>
      <c r="J46655" s="72"/>
      <c r="K46655" s="72"/>
    </row>
    <row r="46656" spans="9:11">
      <c r="I46656" s="72"/>
      <c r="J46656" s="72"/>
      <c r="K46656" s="72"/>
    </row>
    <row r="46657" spans="9:11">
      <c r="I46657" s="72"/>
      <c r="J46657" s="72"/>
      <c r="K46657" s="72"/>
    </row>
    <row r="46658" spans="9:11">
      <c r="I46658" s="72"/>
      <c r="J46658" s="72"/>
      <c r="K46658" s="72"/>
    </row>
    <row r="46659" spans="9:11">
      <c r="I46659" s="72"/>
      <c r="J46659" s="72"/>
      <c r="K46659" s="72"/>
    </row>
    <row r="46660" spans="9:11">
      <c r="I46660" s="72"/>
      <c r="J46660" s="72"/>
      <c r="K46660" s="72"/>
    </row>
    <row r="46661" spans="9:11">
      <c r="I46661" s="72"/>
      <c r="J46661" s="72"/>
      <c r="K46661" s="72"/>
    </row>
    <row r="46662" spans="9:11">
      <c r="I46662" s="72"/>
      <c r="J46662" s="72"/>
      <c r="K46662" s="72"/>
    </row>
    <row r="46663" spans="9:11">
      <c r="I46663" s="72"/>
      <c r="J46663" s="72"/>
      <c r="K46663" s="72"/>
    </row>
    <row r="46664" spans="9:11">
      <c r="I46664" s="72"/>
      <c r="J46664" s="72"/>
      <c r="K46664" s="72"/>
    </row>
    <row r="46665" spans="9:11">
      <c r="I46665" s="72"/>
      <c r="J46665" s="72"/>
      <c r="K46665" s="72"/>
    </row>
    <row r="46666" spans="9:11">
      <c r="I46666" s="72"/>
      <c r="J46666" s="72"/>
      <c r="K46666" s="72"/>
    </row>
    <row r="46667" spans="9:11">
      <c r="I46667" s="72"/>
      <c r="J46667" s="72"/>
      <c r="K46667" s="72"/>
    </row>
    <row r="46668" spans="9:11">
      <c r="I46668" s="72"/>
      <c r="J46668" s="72"/>
      <c r="K46668" s="72"/>
    </row>
    <row r="46669" spans="9:11">
      <c r="I46669" s="72"/>
      <c r="J46669" s="72"/>
      <c r="K46669" s="72"/>
    </row>
    <row r="46670" spans="9:11">
      <c r="I46670" s="72"/>
      <c r="J46670" s="72"/>
      <c r="K46670" s="72"/>
    </row>
    <row r="46671" spans="9:11">
      <c r="I46671" s="72"/>
      <c r="J46671" s="72"/>
      <c r="K46671" s="72"/>
    </row>
    <row r="46672" spans="9:11">
      <c r="I46672" s="72"/>
      <c r="J46672" s="72"/>
      <c r="K46672" s="72"/>
    </row>
    <row r="46673" spans="9:11">
      <c r="I46673" s="72"/>
      <c r="J46673" s="72"/>
      <c r="K46673" s="72"/>
    </row>
    <row r="46674" spans="9:11">
      <c r="I46674" s="72"/>
      <c r="J46674" s="72"/>
      <c r="K46674" s="72"/>
    </row>
    <row r="46675" spans="9:11">
      <c r="I46675" s="72"/>
      <c r="J46675" s="72"/>
      <c r="K46675" s="72"/>
    </row>
    <row r="46676" spans="9:11">
      <c r="I46676" s="72"/>
      <c r="J46676" s="72"/>
      <c r="K46676" s="72"/>
    </row>
    <row r="46677" spans="9:11">
      <c r="I46677" s="72"/>
      <c r="J46677" s="72"/>
      <c r="K46677" s="72"/>
    </row>
    <row r="46678" spans="9:11">
      <c r="I46678" s="72"/>
      <c r="J46678" s="72"/>
      <c r="K46678" s="72"/>
    </row>
    <row r="46679" spans="9:11">
      <c r="I46679" s="72"/>
      <c r="J46679" s="72"/>
      <c r="K46679" s="72"/>
    </row>
    <row r="46680" spans="9:11">
      <c r="I46680" s="72"/>
      <c r="J46680" s="72"/>
      <c r="K46680" s="72"/>
    </row>
    <row r="46681" spans="9:11">
      <c r="I46681" s="72"/>
      <c r="J46681" s="72"/>
      <c r="K46681" s="72"/>
    </row>
    <row r="46682" spans="9:11">
      <c r="I46682" s="72"/>
      <c r="J46682" s="72"/>
      <c r="K46682" s="72"/>
    </row>
    <row r="46683" spans="9:11">
      <c r="I46683" s="72"/>
      <c r="J46683" s="72"/>
      <c r="K46683" s="72"/>
    </row>
    <row r="46684" spans="9:11">
      <c r="I46684" s="72"/>
      <c r="J46684" s="72"/>
      <c r="K46684" s="72"/>
    </row>
    <row r="46685" spans="9:11">
      <c r="I46685" s="72"/>
      <c r="J46685" s="72"/>
      <c r="K46685" s="72"/>
    </row>
    <row r="46686" spans="9:11">
      <c r="I46686" s="72"/>
      <c r="J46686" s="72"/>
      <c r="K46686" s="72"/>
    </row>
    <row r="46687" spans="9:11">
      <c r="I46687" s="72"/>
      <c r="J46687" s="72"/>
      <c r="K46687" s="72"/>
    </row>
    <row r="46688" spans="9:11">
      <c r="I46688" s="72"/>
      <c r="J46688" s="72"/>
      <c r="K46688" s="72"/>
    </row>
    <row r="46689" spans="9:11">
      <c r="I46689" s="72"/>
      <c r="J46689" s="72"/>
      <c r="K46689" s="72"/>
    </row>
    <row r="46690" spans="9:11">
      <c r="I46690" s="72"/>
      <c r="J46690" s="72"/>
      <c r="K46690" s="72"/>
    </row>
    <row r="46691" spans="9:11">
      <c r="I46691" s="72"/>
      <c r="J46691" s="72"/>
      <c r="K46691" s="72"/>
    </row>
    <row r="46692" spans="9:11">
      <c r="I46692" s="72"/>
      <c r="J46692" s="72"/>
      <c r="K46692" s="72"/>
    </row>
    <row r="46693" spans="9:11">
      <c r="I46693" s="72"/>
      <c r="J46693" s="72"/>
      <c r="K46693" s="72"/>
    </row>
    <row r="46694" spans="9:11">
      <c r="I46694" s="72"/>
      <c r="J46694" s="72"/>
      <c r="K46694" s="72"/>
    </row>
    <row r="46695" spans="9:11">
      <c r="I46695" s="72"/>
      <c r="J46695" s="72"/>
      <c r="K46695" s="72"/>
    </row>
    <row r="46696" spans="9:11">
      <c r="I46696" s="72"/>
      <c r="J46696" s="72"/>
      <c r="K46696" s="72"/>
    </row>
    <row r="46697" spans="9:11">
      <c r="I46697" s="72"/>
      <c r="J46697" s="72"/>
      <c r="K46697" s="72"/>
    </row>
    <row r="46698" spans="9:11">
      <c r="I46698" s="72"/>
      <c r="J46698" s="72"/>
      <c r="K46698" s="72"/>
    </row>
    <row r="46699" spans="9:11">
      <c r="I46699" s="72"/>
      <c r="J46699" s="72"/>
      <c r="K46699" s="72"/>
    </row>
    <row r="46700" spans="9:11">
      <c r="I46700" s="72"/>
      <c r="J46700" s="72"/>
      <c r="K46700" s="72"/>
    </row>
    <row r="46701" spans="9:11">
      <c r="I46701" s="72"/>
      <c r="J46701" s="72"/>
      <c r="K46701" s="72"/>
    </row>
    <row r="46702" spans="9:11">
      <c r="I46702" s="72"/>
      <c r="J46702" s="72"/>
      <c r="K46702" s="72"/>
    </row>
    <row r="46703" spans="9:11">
      <c r="I46703" s="72"/>
      <c r="J46703" s="72"/>
      <c r="K46703" s="72"/>
    </row>
    <row r="46704" spans="9:11">
      <c r="I46704" s="72"/>
      <c r="J46704" s="72"/>
      <c r="K46704" s="72"/>
    </row>
    <row r="46705" spans="9:11">
      <c r="I46705" s="72"/>
      <c r="J46705" s="72"/>
      <c r="K46705" s="72"/>
    </row>
    <row r="46706" spans="9:11">
      <c r="I46706" s="72"/>
      <c r="J46706" s="72"/>
      <c r="K46706" s="72"/>
    </row>
    <row r="46707" spans="9:11">
      <c r="I46707" s="72"/>
      <c r="J46707" s="72"/>
      <c r="K46707" s="72"/>
    </row>
    <row r="46708" spans="9:11">
      <c r="I46708" s="72"/>
      <c r="J46708" s="72"/>
      <c r="K46708" s="72"/>
    </row>
    <row r="46709" spans="9:11">
      <c r="I46709" s="72"/>
      <c r="J46709" s="72"/>
      <c r="K46709" s="72"/>
    </row>
    <row r="46710" spans="9:11">
      <c r="I46710" s="72"/>
      <c r="J46710" s="72"/>
      <c r="K46710" s="72"/>
    </row>
    <row r="46711" spans="9:11">
      <c r="I46711" s="72"/>
      <c r="J46711" s="72"/>
      <c r="K46711" s="72"/>
    </row>
    <row r="46712" spans="9:11">
      <c r="I46712" s="72"/>
      <c r="J46712" s="72"/>
      <c r="K46712" s="72"/>
    </row>
    <row r="46713" spans="9:11">
      <c r="I46713" s="72"/>
      <c r="J46713" s="72"/>
      <c r="K46713" s="72"/>
    </row>
    <row r="46714" spans="9:11">
      <c r="I46714" s="72"/>
      <c r="J46714" s="72"/>
      <c r="K46714" s="72"/>
    </row>
    <row r="46715" spans="9:11">
      <c r="I46715" s="72"/>
      <c r="J46715" s="72"/>
      <c r="K46715" s="72"/>
    </row>
    <row r="46716" spans="9:11">
      <c r="I46716" s="72"/>
      <c r="J46716" s="72"/>
      <c r="K46716" s="72"/>
    </row>
    <row r="46717" spans="9:11">
      <c r="I46717" s="72"/>
      <c r="J46717" s="72"/>
      <c r="K46717" s="72"/>
    </row>
    <row r="46718" spans="9:11">
      <c r="I46718" s="72"/>
      <c r="J46718" s="72"/>
      <c r="K46718" s="72"/>
    </row>
    <row r="46719" spans="9:11">
      <c r="I46719" s="72"/>
      <c r="J46719" s="72"/>
      <c r="K46719" s="72"/>
    </row>
    <row r="46720" spans="9:11">
      <c r="I46720" s="72"/>
      <c r="J46720" s="72"/>
      <c r="K46720" s="72"/>
    </row>
    <row r="46721" spans="9:11">
      <c r="I46721" s="72"/>
      <c r="J46721" s="72"/>
      <c r="K46721" s="72"/>
    </row>
    <row r="46722" spans="9:11">
      <c r="I46722" s="72"/>
      <c r="J46722" s="72"/>
      <c r="K46722" s="72"/>
    </row>
    <row r="46723" spans="9:11">
      <c r="I46723" s="72"/>
      <c r="J46723" s="72"/>
      <c r="K46723" s="72"/>
    </row>
    <row r="46724" spans="9:11">
      <c r="I46724" s="72"/>
      <c r="J46724" s="72"/>
      <c r="K46724" s="72"/>
    </row>
    <row r="46725" spans="9:11">
      <c r="I46725" s="72"/>
      <c r="J46725" s="72"/>
      <c r="K46725" s="72"/>
    </row>
    <row r="46726" spans="9:11">
      <c r="I46726" s="72"/>
      <c r="J46726" s="72"/>
      <c r="K46726" s="72"/>
    </row>
    <row r="46727" spans="9:11">
      <c r="I46727" s="72"/>
      <c r="J46727" s="72"/>
      <c r="K46727" s="72"/>
    </row>
    <row r="46728" spans="9:11">
      <c r="I46728" s="72"/>
      <c r="J46728" s="72"/>
      <c r="K46728" s="72"/>
    </row>
    <row r="46729" spans="9:11">
      <c r="I46729" s="72"/>
      <c r="J46729" s="72"/>
      <c r="K46729" s="72"/>
    </row>
    <row r="46730" spans="9:11">
      <c r="I46730" s="72"/>
      <c r="J46730" s="72"/>
      <c r="K46730" s="72"/>
    </row>
    <row r="46731" spans="9:11">
      <c r="I46731" s="72"/>
      <c r="J46731" s="72"/>
      <c r="K46731" s="72"/>
    </row>
    <row r="46732" spans="9:11">
      <c r="I46732" s="72"/>
      <c r="J46732" s="72"/>
      <c r="K46732" s="72"/>
    </row>
    <row r="46733" spans="9:11">
      <c r="I46733" s="72"/>
      <c r="J46733" s="72"/>
      <c r="K46733" s="72"/>
    </row>
    <row r="46734" spans="9:11">
      <c r="I46734" s="72"/>
      <c r="J46734" s="72"/>
      <c r="K46734" s="72"/>
    </row>
    <row r="46735" spans="9:11">
      <c r="I46735" s="72"/>
      <c r="J46735" s="72"/>
      <c r="K46735" s="72"/>
    </row>
    <row r="46736" spans="9:11">
      <c r="I46736" s="72"/>
      <c r="J46736" s="72"/>
      <c r="K46736" s="72"/>
    </row>
    <row r="46737" spans="9:11">
      <c r="I46737" s="72"/>
      <c r="J46737" s="72"/>
      <c r="K46737" s="72"/>
    </row>
    <row r="46738" spans="9:11">
      <c r="I46738" s="72"/>
      <c r="J46738" s="72"/>
      <c r="K46738" s="72"/>
    </row>
    <row r="46739" spans="9:11">
      <c r="I46739" s="72"/>
      <c r="J46739" s="72"/>
      <c r="K46739" s="72"/>
    </row>
    <row r="46740" spans="9:11">
      <c r="I46740" s="72"/>
      <c r="J46740" s="72"/>
      <c r="K46740" s="72"/>
    </row>
    <row r="46741" spans="9:11">
      <c r="I46741" s="72"/>
      <c r="J46741" s="72"/>
      <c r="K46741" s="72"/>
    </row>
    <row r="46742" spans="9:11">
      <c r="I46742" s="72"/>
      <c r="J46742" s="72"/>
      <c r="K46742" s="72"/>
    </row>
    <row r="46743" spans="9:11">
      <c r="I46743" s="72"/>
      <c r="J46743" s="72"/>
      <c r="K46743" s="72"/>
    </row>
    <row r="46744" spans="9:11">
      <c r="I46744" s="72"/>
      <c r="J46744" s="72"/>
      <c r="K46744" s="72"/>
    </row>
    <row r="46745" spans="9:11">
      <c r="I46745" s="72"/>
      <c r="J46745" s="72"/>
      <c r="K46745" s="72"/>
    </row>
    <row r="46746" spans="9:11">
      <c r="I46746" s="72"/>
      <c r="J46746" s="72"/>
      <c r="K46746" s="72"/>
    </row>
    <row r="46747" spans="9:11">
      <c r="I46747" s="72"/>
      <c r="J46747" s="72"/>
      <c r="K46747" s="72"/>
    </row>
    <row r="46748" spans="9:11">
      <c r="I46748" s="72"/>
      <c r="J46748" s="72"/>
      <c r="K46748" s="72"/>
    </row>
    <row r="46749" spans="9:11">
      <c r="I46749" s="72"/>
      <c r="J46749" s="72"/>
      <c r="K46749" s="72"/>
    </row>
    <row r="46750" spans="9:11">
      <c r="I46750" s="72"/>
      <c r="J46750" s="72"/>
      <c r="K46750" s="72"/>
    </row>
    <row r="46751" spans="9:11">
      <c r="I46751" s="72"/>
      <c r="J46751" s="72"/>
      <c r="K46751" s="72"/>
    </row>
    <row r="46752" spans="9:11">
      <c r="I46752" s="72"/>
      <c r="J46752" s="72"/>
      <c r="K46752" s="72"/>
    </row>
    <row r="46753" spans="9:11">
      <c r="I46753" s="72"/>
      <c r="J46753" s="72"/>
      <c r="K46753" s="72"/>
    </row>
    <row r="46754" spans="9:11">
      <c r="I46754" s="72"/>
      <c r="J46754" s="72"/>
      <c r="K46754" s="72"/>
    </row>
    <row r="46755" spans="9:11">
      <c r="I46755" s="72"/>
      <c r="J46755" s="72"/>
      <c r="K46755" s="72"/>
    </row>
    <row r="46756" spans="9:11">
      <c r="I46756" s="72"/>
      <c r="J46756" s="72"/>
      <c r="K46756" s="72"/>
    </row>
    <row r="46757" spans="9:11">
      <c r="I46757" s="72"/>
      <c r="J46757" s="72"/>
      <c r="K46757" s="72"/>
    </row>
    <row r="46758" spans="9:11">
      <c r="I46758" s="72"/>
      <c r="J46758" s="72"/>
      <c r="K46758" s="72"/>
    </row>
    <row r="46759" spans="9:11">
      <c r="I46759" s="72"/>
      <c r="J46759" s="72"/>
      <c r="K46759" s="72"/>
    </row>
    <row r="46760" spans="9:11">
      <c r="I46760" s="72"/>
      <c r="J46760" s="72"/>
      <c r="K46760" s="72"/>
    </row>
    <row r="46761" spans="9:11">
      <c r="I46761" s="72"/>
      <c r="J46761" s="72"/>
      <c r="K46761" s="72"/>
    </row>
    <row r="46762" spans="9:11">
      <c r="I46762" s="72"/>
      <c r="J46762" s="72"/>
      <c r="K46762" s="72"/>
    </row>
    <row r="46763" spans="9:11">
      <c r="I46763" s="72"/>
      <c r="J46763" s="72"/>
      <c r="K46763" s="72"/>
    </row>
    <row r="46764" spans="9:11">
      <c r="I46764" s="72"/>
      <c r="J46764" s="72"/>
      <c r="K46764" s="72"/>
    </row>
    <row r="46765" spans="9:11">
      <c r="I46765" s="72"/>
      <c r="J46765" s="72"/>
      <c r="K46765" s="72"/>
    </row>
    <row r="46766" spans="9:11">
      <c r="I46766" s="72"/>
      <c r="J46766" s="72"/>
      <c r="K46766" s="72"/>
    </row>
    <row r="46767" spans="9:11">
      <c r="I46767" s="72"/>
      <c r="J46767" s="72"/>
      <c r="K46767" s="72"/>
    </row>
    <row r="46768" spans="9:11">
      <c r="I46768" s="72"/>
      <c r="J46768" s="72"/>
      <c r="K46768" s="72"/>
    </row>
    <row r="46769" spans="9:11">
      <c r="I46769" s="72"/>
      <c r="J46769" s="72"/>
      <c r="K46769" s="72"/>
    </row>
    <row r="46770" spans="9:11">
      <c r="I46770" s="72"/>
      <c r="J46770" s="72"/>
      <c r="K46770" s="72"/>
    </row>
    <row r="46771" spans="9:11">
      <c r="I46771" s="72"/>
      <c r="J46771" s="72"/>
      <c r="K46771" s="72"/>
    </row>
    <row r="46772" spans="9:11">
      <c r="I46772" s="72"/>
      <c r="J46772" s="72"/>
      <c r="K46772" s="72"/>
    </row>
    <row r="46773" spans="9:11">
      <c r="I46773" s="72"/>
      <c r="J46773" s="72"/>
      <c r="K46773" s="72"/>
    </row>
    <row r="46774" spans="9:11">
      <c r="I46774" s="72"/>
      <c r="J46774" s="72"/>
      <c r="K46774" s="72"/>
    </row>
    <row r="46775" spans="9:11">
      <c r="I46775" s="72"/>
      <c r="J46775" s="72"/>
      <c r="K46775" s="72"/>
    </row>
    <row r="46776" spans="9:11">
      <c r="I46776" s="72"/>
      <c r="J46776" s="72"/>
      <c r="K46776" s="72"/>
    </row>
    <row r="46777" spans="9:11">
      <c r="I46777" s="72"/>
      <c r="J46777" s="72"/>
      <c r="K46777" s="72"/>
    </row>
    <row r="46778" spans="9:11">
      <c r="I46778" s="72"/>
      <c r="J46778" s="72"/>
      <c r="K46778" s="72"/>
    </row>
    <row r="46779" spans="9:11">
      <c r="I46779" s="72"/>
      <c r="J46779" s="72"/>
      <c r="K46779" s="72"/>
    </row>
    <row r="46780" spans="9:11">
      <c r="I46780" s="72"/>
      <c r="J46780" s="72"/>
      <c r="K46780" s="72"/>
    </row>
    <row r="46781" spans="9:11">
      <c r="I46781" s="72"/>
      <c r="J46781" s="72"/>
      <c r="K46781" s="72"/>
    </row>
    <row r="46782" spans="9:11">
      <c r="I46782" s="72"/>
      <c r="J46782" s="72"/>
      <c r="K46782" s="72"/>
    </row>
    <row r="46783" spans="9:11">
      <c r="I46783" s="72"/>
      <c r="J46783" s="72"/>
      <c r="K46783" s="72"/>
    </row>
    <row r="46784" spans="9:11">
      <c r="I46784" s="72"/>
      <c r="J46784" s="72"/>
      <c r="K46784" s="72"/>
    </row>
    <row r="46785" spans="9:11">
      <c r="I46785" s="72"/>
      <c r="J46785" s="72"/>
      <c r="K46785" s="72"/>
    </row>
    <row r="46786" spans="9:11">
      <c r="I46786" s="72"/>
      <c r="J46786" s="72"/>
      <c r="K46786" s="72"/>
    </row>
    <row r="46787" spans="9:11">
      <c r="I46787" s="72"/>
      <c r="J46787" s="72"/>
      <c r="K46787" s="72"/>
    </row>
    <row r="46788" spans="9:11">
      <c r="I46788" s="72"/>
      <c r="J46788" s="72"/>
      <c r="K46788" s="72"/>
    </row>
    <row r="46789" spans="9:11">
      <c r="I46789" s="72"/>
      <c r="J46789" s="72"/>
      <c r="K46789" s="72"/>
    </row>
    <row r="46790" spans="9:11">
      <c r="I46790" s="72"/>
      <c r="J46790" s="72"/>
      <c r="K46790" s="72"/>
    </row>
    <row r="46791" spans="9:11">
      <c r="I46791" s="72"/>
      <c r="J46791" s="72"/>
      <c r="K46791" s="72"/>
    </row>
    <row r="46792" spans="9:11">
      <c r="I46792" s="72"/>
      <c r="J46792" s="72"/>
      <c r="K46792" s="72"/>
    </row>
    <row r="46793" spans="9:11">
      <c r="I46793" s="72"/>
      <c r="J46793" s="72"/>
      <c r="K46793" s="72"/>
    </row>
    <row r="46794" spans="9:11">
      <c r="I46794" s="72"/>
      <c r="J46794" s="72"/>
      <c r="K46794" s="72"/>
    </row>
    <row r="46795" spans="9:11">
      <c r="I46795" s="72"/>
      <c r="J46795" s="72"/>
      <c r="K46795" s="72"/>
    </row>
    <row r="46796" spans="9:11">
      <c r="I46796" s="72"/>
      <c r="J46796" s="72"/>
      <c r="K46796" s="72"/>
    </row>
    <row r="46797" spans="9:11">
      <c r="I46797" s="72"/>
      <c r="J46797" s="72"/>
      <c r="K46797" s="72"/>
    </row>
    <row r="46798" spans="9:11">
      <c r="I46798" s="72"/>
      <c r="J46798" s="72"/>
      <c r="K46798" s="72"/>
    </row>
    <row r="46799" spans="9:11">
      <c r="I46799" s="72"/>
      <c r="J46799" s="72"/>
      <c r="K46799" s="72"/>
    </row>
    <row r="46800" spans="9:11">
      <c r="I46800" s="72"/>
      <c r="J46800" s="72"/>
      <c r="K46800" s="72"/>
    </row>
    <row r="46801" spans="9:11">
      <c r="I46801" s="72"/>
      <c r="J46801" s="72"/>
      <c r="K46801" s="72"/>
    </row>
    <row r="46802" spans="9:11">
      <c r="I46802" s="72"/>
      <c r="J46802" s="72"/>
      <c r="K46802" s="72"/>
    </row>
    <row r="46803" spans="9:11">
      <c r="I46803" s="72"/>
      <c r="J46803" s="72"/>
      <c r="K46803" s="72"/>
    </row>
    <row r="46804" spans="9:11">
      <c r="I46804" s="72"/>
      <c r="J46804" s="72"/>
      <c r="K46804" s="72"/>
    </row>
    <row r="46805" spans="9:11">
      <c r="I46805" s="72"/>
      <c r="J46805" s="72"/>
      <c r="K46805" s="72"/>
    </row>
    <row r="46806" spans="9:11">
      <c r="I46806" s="72"/>
      <c r="J46806" s="72"/>
      <c r="K46806" s="72"/>
    </row>
    <row r="46807" spans="9:11">
      <c r="I46807" s="72"/>
      <c r="J46807" s="72"/>
      <c r="K46807" s="72"/>
    </row>
    <row r="46808" spans="9:11">
      <c r="I46808" s="72"/>
      <c r="J46808" s="72"/>
      <c r="K46808" s="72"/>
    </row>
    <row r="46809" spans="9:11">
      <c r="I46809" s="72"/>
      <c r="J46809" s="72"/>
      <c r="K46809" s="72"/>
    </row>
    <row r="46810" spans="9:11">
      <c r="I46810" s="72"/>
      <c r="J46810" s="72"/>
      <c r="K46810" s="72"/>
    </row>
    <row r="46811" spans="9:11">
      <c r="I46811" s="72"/>
      <c r="J46811" s="72"/>
      <c r="K46811" s="72"/>
    </row>
    <row r="46812" spans="9:11">
      <c r="I46812" s="72"/>
      <c r="J46812" s="72"/>
      <c r="K46812" s="72"/>
    </row>
    <row r="46813" spans="9:11">
      <c r="I46813" s="72"/>
      <c r="J46813" s="72"/>
      <c r="K46813" s="72"/>
    </row>
    <row r="46814" spans="9:11">
      <c r="I46814" s="72"/>
      <c r="J46814" s="72"/>
      <c r="K46814" s="72"/>
    </row>
    <row r="46815" spans="9:11">
      <c r="I46815" s="72"/>
      <c r="J46815" s="72"/>
      <c r="K46815" s="72"/>
    </row>
    <row r="46816" spans="9:11">
      <c r="I46816" s="72"/>
      <c r="J46816" s="72"/>
      <c r="K46816" s="72"/>
    </row>
    <row r="46817" spans="9:11">
      <c r="I46817" s="72"/>
      <c r="J46817" s="72"/>
      <c r="K46817" s="72"/>
    </row>
    <row r="46818" spans="9:11">
      <c r="I46818" s="72"/>
      <c r="J46818" s="72"/>
      <c r="K46818" s="72"/>
    </row>
    <row r="46819" spans="9:11">
      <c r="I46819" s="72"/>
      <c r="J46819" s="72"/>
      <c r="K46819" s="72"/>
    </row>
    <row r="46820" spans="9:11">
      <c r="I46820" s="72"/>
      <c r="J46820" s="72"/>
      <c r="K46820" s="72"/>
    </row>
    <row r="46821" spans="9:11">
      <c r="I46821" s="72"/>
      <c r="J46821" s="72"/>
      <c r="K46821" s="72"/>
    </row>
    <row r="46822" spans="9:11">
      <c r="I46822" s="72"/>
      <c r="J46822" s="72"/>
      <c r="K46822" s="72"/>
    </row>
    <row r="46823" spans="9:11">
      <c r="I46823" s="72"/>
      <c r="J46823" s="72"/>
      <c r="K46823" s="72"/>
    </row>
    <row r="46824" spans="9:11">
      <c r="I46824" s="72"/>
      <c r="J46824" s="72"/>
      <c r="K46824" s="72"/>
    </row>
    <row r="46825" spans="9:11">
      <c r="I46825" s="72"/>
      <c r="J46825" s="72"/>
      <c r="K46825" s="72"/>
    </row>
    <row r="46826" spans="9:11">
      <c r="I46826" s="72"/>
      <c r="J46826" s="72"/>
      <c r="K46826" s="72"/>
    </row>
    <row r="46827" spans="9:11">
      <c r="I46827" s="72"/>
      <c r="J46827" s="72"/>
      <c r="K46827" s="72"/>
    </row>
    <row r="46828" spans="9:11">
      <c r="I46828" s="72"/>
      <c r="J46828" s="72"/>
      <c r="K46828" s="72"/>
    </row>
    <row r="46829" spans="9:11">
      <c r="I46829" s="72"/>
      <c r="J46829" s="72"/>
      <c r="K46829" s="72"/>
    </row>
    <row r="46830" spans="9:11">
      <c r="I46830" s="72"/>
      <c r="J46830" s="72"/>
      <c r="K46830" s="72"/>
    </row>
    <row r="46831" spans="9:11">
      <c r="I46831" s="72"/>
      <c r="J46831" s="72"/>
      <c r="K46831" s="72"/>
    </row>
    <row r="46832" spans="9:11">
      <c r="I46832" s="72"/>
      <c r="J46832" s="72"/>
      <c r="K46832" s="72"/>
    </row>
    <row r="46833" spans="9:11">
      <c r="I46833" s="72"/>
      <c r="J46833" s="72"/>
      <c r="K46833" s="72"/>
    </row>
    <row r="46834" spans="9:11">
      <c r="I46834" s="72"/>
      <c r="J46834" s="72"/>
      <c r="K46834" s="72"/>
    </row>
    <row r="46835" spans="9:11">
      <c r="I46835" s="72"/>
      <c r="J46835" s="72"/>
      <c r="K46835" s="72"/>
    </row>
    <row r="46836" spans="9:11">
      <c r="I46836" s="72"/>
      <c r="J46836" s="72"/>
      <c r="K46836" s="72"/>
    </row>
    <row r="46837" spans="9:11">
      <c r="I46837" s="72"/>
      <c r="J46837" s="72"/>
      <c r="K46837" s="72"/>
    </row>
    <row r="46838" spans="9:11">
      <c r="I46838" s="72"/>
      <c r="J46838" s="72"/>
      <c r="K46838" s="72"/>
    </row>
    <row r="46839" spans="9:11">
      <c r="I46839" s="72"/>
      <c r="J46839" s="72"/>
      <c r="K46839" s="72"/>
    </row>
    <row r="46840" spans="9:11">
      <c r="I46840" s="72"/>
      <c r="J46840" s="72"/>
      <c r="K46840" s="72"/>
    </row>
    <row r="46841" spans="9:11">
      <c r="I46841" s="72"/>
      <c r="J46841" s="72"/>
      <c r="K46841" s="72"/>
    </row>
    <row r="46842" spans="9:11">
      <c r="I46842" s="72"/>
      <c r="J46842" s="72"/>
      <c r="K46842" s="72"/>
    </row>
    <row r="46843" spans="9:11">
      <c r="I46843" s="72"/>
      <c r="J46843" s="72"/>
      <c r="K46843" s="72"/>
    </row>
    <row r="46844" spans="9:11">
      <c r="I46844" s="72"/>
      <c r="J46844" s="72"/>
      <c r="K46844" s="72"/>
    </row>
    <row r="46845" spans="9:11">
      <c r="I46845" s="72"/>
      <c r="J46845" s="72"/>
      <c r="K46845" s="72"/>
    </row>
    <row r="46846" spans="9:11">
      <c r="I46846" s="72"/>
      <c r="J46846" s="72"/>
      <c r="K46846" s="72"/>
    </row>
    <row r="46847" spans="9:11">
      <c r="I46847" s="72"/>
      <c r="J46847" s="72"/>
      <c r="K46847" s="72"/>
    </row>
    <row r="46848" spans="9:11">
      <c r="I46848" s="72"/>
      <c r="J46848" s="72"/>
      <c r="K46848" s="72"/>
    </row>
    <row r="46849" spans="9:11">
      <c r="I46849" s="72"/>
      <c r="J46849" s="72"/>
      <c r="K46849" s="72"/>
    </row>
    <row r="46850" spans="9:11">
      <c r="I46850" s="72"/>
      <c r="J46850" s="72"/>
      <c r="K46850" s="72"/>
    </row>
    <row r="46851" spans="9:11">
      <c r="I46851" s="72"/>
      <c r="J46851" s="72"/>
      <c r="K46851" s="72"/>
    </row>
    <row r="46852" spans="9:11">
      <c r="I46852" s="72"/>
      <c r="J46852" s="72"/>
      <c r="K46852" s="72"/>
    </row>
    <row r="46853" spans="9:11">
      <c r="I46853" s="72"/>
      <c r="J46853" s="72"/>
      <c r="K46853" s="72"/>
    </row>
    <row r="46854" spans="9:11">
      <c r="I46854" s="72"/>
      <c r="J46854" s="72"/>
      <c r="K46854" s="72"/>
    </row>
    <row r="46855" spans="9:11">
      <c r="I46855" s="72"/>
      <c r="J46855" s="72"/>
      <c r="K46855" s="72"/>
    </row>
    <row r="46856" spans="9:11">
      <c r="I46856" s="72"/>
      <c r="J46856" s="72"/>
      <c r="K46856" s="72"/>
    </row>
    <row r="46857" spans="9:11">
      <c r="I46857" s="72"/>
      <c r="J46857" s="72"/>
      <c r="K46857" s="72"/>
    </row>
    <row r="46858" spans="9:11">
      <c r="I46858" s="72"/>
      <c r="J46858" s="72"/>
      <c r="K46858" s="72"/>
    </row>
    <row r="46859" spans="9:11">
      <c r="I46859" s="72"/>
      <c r="J46859" s="72"/>
      <c r="K46859" s="72"/>
    </row>
    <row r="46860" spans="9:11">
      <c r="I46860" s="72"/>
      <c r="J46860" s="72"/>
      <c r="K46860" s="72"/>
    </row>
    <row r="46861" spans="9:11">
      <c r="I46861" s="72"/>
      <c r="J46861" s="72"/>
      <c r="K46861" s="72"/>
    </row>
    <row r="46862" spans="9:11">
      <c r="I46862" s="72"/>
      <c r="J46862" s="72"/>
      <c r="K46862" s="72"/>
    </row>
    <row r="46863" spans="9:11">
      <c r="I46863" s="72"/>
      <c r="J46863" s="72"/>
      <c r="K46863" s="72"/>
    </row>
    <row r="46864" spans="9:11">
      <c r="I46864" s="72"/>
      <c r="J46864" s="72"/>
      <c r="K46864" s="72"/>
    </row>
    <row r="46865" spans="9:11">
      <c r="I46865" s="72"/>
      <c r="J46865" s="72"/>
      <c r="K46865" s="72"/>
    </row>
    <row r="46866" spans="9:11">
      <c r="I46866" s="72"/>
      <c r="J46866" s="72"/>
      <c r="K46866" s="72"/>
    </row>
    <row r="46867" spans="9:11">
      <c r="I46867" s="72"/>
      <c r="J46867" s="72"/>
      <c r="K46867" s="72"/>
    </row>
    <row r="46868" spans="9:11">
      <c r="I46868" s="72"/>
      <c r="J46868" s="72"/>
      <c r="K46868" s="72"/>
    </row>
    <row r="46869" spans="9:11">
      <c r="I46869" s="72"/>
      <c r="J46869" s="72"/>
      <c r="K46869" s="72"/>
    </row>
    <row r="46870" spans="9:11">
      <c r="I46870" s="72"/>
      <c r="J46870" s="72"/>
      <c r="K46870" s="72"/>
    </row>
    <row r="46871" spans="9:11">
      <c r="I46871" s="72"/>
      <c r="J46871" s="72"/>
      <c r="K46871" s="72"/>
    </row>
    <row r="46872" spans="9:11">
      <c r="I46872" s="72"/>
      <c r="J46872" s="72"/>
      <c r="K46872" s="72"/>
    </row>
    <row r="46873" spans="9:11">
      <c r="I46873" s="72"/>
      <c r="J46873" s="72"/>
      <c r="K46873" s="72"/>
    </row>
    <row r="46874" spans="9:11">
      <c r="I46874" s="72"/>
      <c r="J46874" s="72"/>
      <c r="K46874" s="72"/>
    </row>
    <row r="46875" spans="9:11">
      <c r="I46875" s="72"/>
      <c r="J46875" s="72"/>
      <c r="K46875" s="72"/>
    </row>
    <row r="46876" spans="9:11">
      <c r="I46876" s="72"/>
      <c r="J46876" s="72"/>
      <c r="K46876" s="72"/>
    </row>
    <row r="46877" spans="9:11">
      <c r="I46877" s="72"/>
      <c r="J46877" s="72"/>
      <c r="K46877" s="72"/>
    </row>
    <row r="46878" spans="9:11">
      <c r="I46878" s="72"/>
      <c r="J46878" s="72"/>
      <c r="K46878" s="72"/>
    </row>
    <row r="46879" spans="9:11">
      <c r="I46879" s="72"/>
      <c r="J46879" s="72"/>
      <c r="K46879" s="72"/>
    </row>
    <row r="46880" spans="9:11">
      <c r="I46880" s="72"/>
      <c r="J46880" s="72"/>
      <c r="K46880" s="72"/>
    </row>
    <row r="46881" spans="9:11">
      <c r="I46881" s="72"/>
      <c r="J46881" s="72"/>
      <c r="K46881" s="72"/>
    </row>
    <row r="46882" spans="9:11">
      <c r="I46882" s="72"/>
      <c r="J46882" s="72"/>
      <c r="K46882" s="72"/>
    </row>
    <row r="46883" spans="9:11">
      <c r="I46883" s="72"/>
      <c r="J46883" s="72"/>
      <c r="K46883" s="72"/>
    </row>
    <row r="46884" spans="9:11">
      <c r="I46884" s="72"/>
      <c r="J46884" s="72"/>
      <c r="K46884" s="72"/>
    </row>
    <row r="46885" spans="9:11">
      <c r="I46885" s="72"/>
      <c r="J46885" s="72"/>
      <c r="K46885" s="72"/>
    </row>
    <row r="46886" spans="9:11">
      <c r="I46886" s="72"/>
      <c r="J46886" s="72"/>
      <c r="K46886" s="72"/>
    </row>
    <row r="46887" spans="9:11">
      <c r="I46887" s="72"/>
      <c r="J46887" s="72"/>
      <c r="K46887" s="72"/>
    </row>
    <row r="46888" spans="9:11">
      <c r="I46888" s="72"/>
      <c r="J46888" s="72"/>
      <c r="K46888" s="72"/>
    </row>
    <row r="46889" spans="9:11">
      <c r="I46889" s="72"/>
      <c r="J46889" s="72"/>
      <c r="K46889" s="72"/>
    </row>
    <row r="46890" spans="9:11">
      <c r="I46890" s="72"/>
      <c r="J46890" s="72"/>
      <c r="K46890" s="72"/>
    </row>
    <row r="46891" spans="9:11">
      <c r="I46891" s="72"/>
      <c r="J46891" s="72"/>
      <c r="K46891" s="72"/>
    </row>
    <row r="46892" spans="9:11">
      <c r="I46892" s="72"/>
      <c r="J46892" s="72"/>
      <c r="K46892" s="72"/>
    </row>
    <row r="46893" spans="9:11">
      <c r="I46893" s="72"/>
      <c r="J46893" s="72"/>
      <c r="K46893" s="72"/>
    </row>
    <row r="46894" spans="9:11">
      <c r="I46894" s="72"/>
      <c r="J46894" s="72"/>
      <c r="K46894" s="72"/>
    </row>
    <row r="46895" spans="9:11">
      <c r="I46895" s="72"/>
      <c r="J46895" s="72"/>
      <c r="K46895" s="72"/>
    </row>
    <row r="46896" spans="9:11">
      <c r="I46896" s="72"/>
      <c r="J46896" s="72"/>
      <c r="K46896" s="72"/>
    </row>
    <row r="46897" spans="9:11">
      <c r="I46897" s="72"/>
      <c r="J46897" s="72"/>
      <c r="K46897" s="72"/>
    </row>
    <row r="46898" spans="9:11">
      <c r="I46898" s="72"/>
      <c r="J46898" s="72"/>
      <c r="K46898" s="72"/>
    </row>
    <row r="46899" spans="9:11">
      <c r="I46899" s="72"/>
      <c r="J46899" s="72"/>
      <c r="K46899" s="72"/>
    </row>
    <row r="46900" spans="9:11">
      <c r="I46900" s="72"/>
      <c r="J46900" s="72"/>
      <c r="K46900" s="72"/>
    </row>
    <row r="46901" spans="9:11">
      <c r="I46901" s="72"/>
      <c r="J46901" s="72"/>
      <c r="K46901" s="72"/>
    </row>
    <row r="46902" spans="9:11">
      <c r="I46902" s="72"/>
      <c r="J46902" s="72"/>
      <c r="K46902" s="72"/>
    </row>
    <row r="46903" spans="9:11">
      <c r="I46903" s="72"/>
      <c r="J46903" s="72"/>
      <c r="K46903" s="72"/>
    </row>
    <row r="46904" spans="9:11">
      <c r="I46904" s="72"/>
      <c r="J46904" s="72"/>
      <c r="K46904" s="72"/>
    </row>
    <row r="46905" spans="9:11">
      <c r="I46905" s="72"/>
      <c r="J46905" s="72"/>
      <c r="K46905" s="72"/>
    </row>
    <row r="46906" spans="9:11">
      <c r="I46906" s="72"/>
      <c r="J46906" s="72"/>
      <c r="K46906" s="72"/>
    </row>
    <row r="46907" spans="9:11">
      <c r="I46907" s="72"/>
      <c r="J46907" s="72"/>
      <c r="K46907" s="72"/>
    </row>
    <row r="46908" spans="9:11">
      <c r="I46908" s="72"/>
      <c r="J46908" s="72"/>
      <c r="K46908" s="72"/>
    </row>
    <row r="46909" spans="9:11">
      <c r="I46909" s="72"/>
      <c r="J46909" s="72"/>
      <c r="K46909" s="72"/>
    </row>
    <row r="46910" spans="9:11">
      <c r="I46910" s="72"/>
      <c r="J46910" s="72"/>
      <c r="K46910" s="72"/>
    </row>
    <row r="46911" spans="9:11">
      <c r="I46911" s="72"/>
      <c r="J46911" s="72"/>
      <c r="K46911" s="72"/>
    </row>
    <row r="46912" spans="9:11">
      <c r="I46912" s="72"/>
      <c r="J46912" s="72"/>
      <c r="K46912" s="72"/>
    </row>
    <row r="46913" spans="9:11">
      <c r="I46913" s="72"/>
      <c r="J46913" s="72"/>
      <c r="K46913" s="72"/>
    </row>
    <row r="46914" spans="9:11">
      <c r="I46914" s="72"/>
      <c r="J46914" s="72"/>
      <c r="K46914" s="72"/>
    </row>
    <row r="46915" spans="9:11">
      <c r="I46915" s="72"/>
      <c r="J46915" s="72"/>
      <c r="K46915" s="72"/>
    </row>
    <row r="46916" spans="9:11">
      <c r="I46916" s="72"/>
      <c r="J46916" s="72"/>
      <c r="K46916" s="72"/>
    </row>
    <row r="46917" spans="9:11">
      <c r="I46917" s="72"/>
      <c r="J46917" s="72"/>
      <c r="K46917" s="72"/>
    </row>
    <row r="46918" spans="9:11">
      <c r="I46918" s="72"/>
      <c r="J46918" s="72"/>
      <c r="K46918" s="72"/>
    </row>
    <row r="46919" spans="9:11">
      <c r="I46919" s="72"/>
      <c r="J46919" s="72"/>
      <c r="K46919" s="72"/>
    </row>
    <row r="46920" spans="9:11">
      <c r="I46920" s="72"/>
      <c r="J46920" s="72"/>
      <c r="K46920" s="72"/>
    </row>
    <row r="46921" spans="9:11">
      <c r="I46921" s="72"/>
      <c r="J46921" s="72"/>
      <c r="K46921" s="72"/>
    </row>
    <row r="46922" spans="9:11">
      <c r="I46922" s="72"/>
      <c r="J46922" s="72"/>
      <c r="K46922" s="72"/>
    </row>
    <row r="46923" spans="9:11">
      <c r="I46923" s="72"/>
      <c r="J46923" s="72"/>
      <c r="K46923" s="72"/>
    </row>
    <row r="46924" spans="9:11">
      <c r="I46924" s="72"/>
      <c r="J46924" s="72"/>
      <c r="K46924" s="72"/>
    </row>
    <row r="46925" spans="9:11">
      <c r="I46925" s="72"/>
      <c r="J46925" s="72"/>
      <c r="K46925" s="72"/>
    </row>
    <row r="46926" spans="9:11">
      <c r="I46926" s="72"/>
      <c r="J46926" s="72"/>
      <c r="K46926" s="72"/>
    </row>
    <row r="46927" spans="9:11">
      <c r="I46927" s="72"/>
      <c r="J46927" s="72"/>
      <c r="K46927" s="72"/>
    </row>
    <row r="46928" spans="9:11">
      <c r="I46928" s="72"/>
      <c r="J46928" s="72"/>
      <c r="K46928" s="72"/>
    </row>
    <row r="46929" spans="9:11">
      <c r="I46929" s="72"/>
      <c r="J46929" s="72"/>
      <c r="K46929" s="72"/>
    </row>
    <row r="46930" spans="9:11">
      <c r="I46930" s="72"/>
      <c r="J46930" s="72"/>
      <c r="K46930" s="72"/>
    </row>
    <row r="46931" spans="9:11">
      <c r="I46931" s="72"/>
      <c r="J46931" s="72"/>
      <c r="K46931" s="72"/>
    </row>
    <row r="46932" spans="9:11">
      <c r="I46932" s="72"/>
      <c r="J46932" s="72"/>
      <c r="K46932" s="72"/>
    </row>
    <row r="46933" spans="9:11">
      <c r="I46933" s="72"/>
      <c r="J46933" s="72"/>
      <c r="K46933" s="72"/>
    </row>
    <row r="46934" spans="9:11">
      <c r="I46934" s="72"/>
      <c r="J46934" s="72"/>
      <c r="K46934" s="72"/>
    </row>
    <row r="46935" spans="9:11">
      <c r="I46935" s="72"/>
      <c r="J46935" s="72"/>
      <c r="K46935" s="72"/>
    </row>
    <row r="46936" spans="9:11">
      <c r="I46936" s="72"/>
      <c r="J46936" s="72"/>
      <c r="K46936" s="72"/>
    </row>
    <row r="46937" spans="9:11">
      <c r="I46937" s="72"/>
      <c r="J46937" s="72"/>
      <c r="K46937" s="72"/>
    </row>
    <row r="46938" spans="9:11">
      <c r="I46938" s="72"/>
      <c r="J46938" s="72"/>
      <c r="K46938" s="72"/>
    </row>
    <row r="46939" spans="9:11">
      <c r="I46939" s="72"/>
      <c r="J46939" s="72"/>
      <c r="K46939" s="72"/>
    </row>
    <row r="46940" spans="9:11">
      <c r="I46940" s="72"/>
      <c r="J46940" s="72"/>
      <c r="K46940" s="72"/>
    </row>
    <row r="46941" spans="9:11">
      <c r="I46941" s="72"/>
      <c r="J46941" s="72"/>
      <c r="K46941" s="72"/>
    </row>
    <row r="46942" spans="9:11">
      <c r="I46942" s="72"/>
      <c r="J46942" s="72"/>
      <c r="K46942" s="72"/>
    </row>
    <row r="46943" spans="9:11">
      <c r="I46943" s="72"/>
      <c r="J46943" s="72"/>
      <c r="K46943" s="72"/>
    </row>
    <row r="46944" spans="9:11">
      <c r="I46944" s="72"/>
      <c r="J46944" s="72"/>
      <c r="K46944" s="72"/>
    </row>
    <row r="46945" spans="9:11">
      <c r="I46945" s="72"/>
      <c r="J46945" s="72"/>
      <c r="K46945" s="72"/>
    </row>
    <row r="46946" spans="9:11">
      <c r="I46946" s="72"/>
      <c r="J46946" s="72"/>
      <c r="K46946" s="72"/>
    </row>
    <row r="46947" spans="9:11">
      <c r="I46947" s="72"/>
      <c r="J46947" s="72"/>
      <c r="K46947" s="72"/>
    </row>
    <row r="46948" spans="9:11">
      <c r="I46948" s="72"/>
      <c r="J46948" s="72"/>
      <c r="K46948" s="72"/>
    </row>
    <row r="46949" spans="9:11">
      <c r="I46949" s="72"/>
      <c r="J46949" s="72"/>
      <c r="K46949" s="72"/>
    </row>
    <row r="46950" spans="9:11">
      <c r="I46950" s="72"/>
      <c r="J46950" s="72"/>
      <c r="K46950" s="72"/>
    </row>
    <row r="46951" spans="9:11">
      <c r="I46951" s="72"/>
      <c r="J46951" s="72"/>
      <c r="K46951" s="72"/>
    </row>
    <row r="46952" spans="9:11">
      <c r="I46952" s="72"/>
      <c r="J46952" s="72"/>
      <c r="K46952" s="72"/>
    </row>
    <row r="46953" spans="9:11">
      <c r="I46953" s="72"/>
      <c r="J46953" s="72"/>
      <c r="K46953" s="72"/>
    </row>
    <row r="46954" spans="9:11">
      <c r="I46954" s="72"/>
      <c r="J46954" s="72"/>
      <c r="K46954" s="72"/>
    </row>
    <row r="46955" spans="9:11">
      <c r="I46955" s="72"/>
      <c r="J46955" s="72"/>
      <c r="K46955" s="72"/>
    </row>
    <row r="46956" spans="9:11">
      <c r="I46956" s="72"/>
      <c r="J46956" s="72"/>
      <c r="K46956" s="72"/>
    </row>
    <row r="46957" spans="9:11">
      <c r="I46957" s="72"/>
      <c r="J46957" s="72"/>
      <c r="K46957" s="72"/>
    </row>
    <row r="46958" spans="9:11">
      <c r="I46958" s="72"/>
      <c r="J46958" s="72"/>
      <c r="K46958" s="72"/>
    </row>
    <row r="46959" spans="9:11">
      <c r="I46959" s="72"/>
      <c r="J46959" s="72"/>
      <c r="K46959" s="72"/>
    </row>
    <row r="46960" spans="9:11">
      <c r="I46960" s="72"/>
      <c r="J46960" s="72"/>
      <c r="K46960" s="72"/>
    </row>
    <row r="46961" spans="9:11">
      <c r="I46961" s="72"/>
      <c r="J46961" s="72"/>
      <c r="K46961" s="72"/>
    </row>
    <row r="46962" spans="9:11">
      <c r="I46962" s="72"/>
      <c r="J46962" s="72"/>
      <c r="K46962" s="72"/>
    </row>
    <row r="46963" spans="9:11">
      <c r="I46963" s="72"/>
      <c r="J46963" s="72"/>
      <c r="K46963" s="72"/>
    </row>
    <row r="46964" spans="9:11">
      <c r="I46964" s="72"/>
      <c r="J46964" s="72"/>
      <c r="K46964" s="72"/>
    </row>
    <row r="46965" spans="9:11">
      <c r="I46965" s="72"/>
      <c r="J46965" s="72"/>
      <c r="K46965" s="72"/>
    </row>
    <row r="46966" spans="9:11">
      <c r="I46966" s="72"/>
      <c r="J46966" s="72"/>
      <c r="K46966" s="72"/>
    </row>
    <row r="46967" spans="9:11">
      <c r="I46967" s="72"/>
      <c r="J46967" s="72"/>
      <c r="K46967" s="72"/>
    </row>
    <row r="46968" spans="9:11">
      <c r="I46968" s="72"/>
      <c r="J46968" s="72"/>
      <c r="K46968" s="72"/>
    </row>
    <row r="46969" spans="9:11">
      <c r="I46969" s="72"/>
      <c r="J46969" s="72"/>
      <c r="K46969" s="72"/>
    </row>
    <row r="46970" spans="9:11">
      <c r="I46970" s="72"/>
      <c r="J46970" s="72"/>
      <c r="K46970" s="72"/>
    </row>
    <row r="46971" spans="9:11">
      <c r="I46971" s="72"/>
      <c r="J46971" s="72"/>
      <c r="K46971" s="72"/>
    </row>
    <row r="46972" spans="9:11">
      <c r="I46972" s="72"/>
      <c r="J46972" s="72"/>
      <c r="K46972" s="72"/>
    </row>
    <row r="46973" spans="9:11">
      <c r="I46973" s="72"/>
      <c r="J46973" s="72"/>
      <c r="K46973" s="72"/>
    </row>
    <row r="46974" spans="9:11">
      <c r="I46974" s="72"/>
      <c r="J46974" s="72"/>
      <c r="K46974" s="72"/>
    </row>
    <row r="46975" spans="9:11">
      <c r="I46975" s="72"/>
      <c r="J46975" s="72"/>
      <c r="K46975" s="72"/>
    </row>
    <row r="46976" spans="9:11">
      <c r="I46976" s="72"/>
      <c r="J46976" s="72"/>
      <c r="K46976" s="72"/>
    </row>
    <row r="46977" spans="9:11">
      <c r="I46977" s="72"/>
      <c r="J46977" s="72"/>
      <c r="K46977" s="72"/>
    </row>
    <row r="46978" spans="9:11">
      <c r="I46978" s="72"/>
      <c r="J46978" s="72"/>
      <c r="K46978" s="72"/>
    </row>
    <row r="46979" spans="9:11">
      <c r="I46979" s="72"/>
      <c r="J46979" s="72"/>
      <c r="K46979" s="72"/>
    </row>
    <row r="46980" spans="9:11">
      <c r="I46980" s="72"/>
      <c r="J46980" s="72"/>
      <c r="K46980" s="72"/>
    </row>
    <row r="46981" spans="9:11">
      <c r="I46981" s="72"/>
      <c r="J46981" s="72"/>
      <c r="K46981" s="72"/>
    </row>
    <row r="46982" spans="9:11">
      <c r="I46982" s="72"/>
      <c r="J46982" s="72"/>
      <c r="K46982" s="72"/>
    </row>
    <row r="46983" spans="9:11">
      <c r="I46983" s="72"/>
      <c r="J46983" s="72"/>
      <c r="K46983" s="72"/>
    </row>
    <row r="46984" spans="9:11">
      <c r="I46984" s="72"/>
      <c r="J46984" s="72"/>
      <c r="K46984" s="72"/>
    </row>
    <row r="46985" spans="9:11">
      <c r="I46985" s="72"/>
      <c r="J46985" s="72"/>
      <c r="K46985" s="72"/>
    </row>
    <row r="46986" spans="9:11">
      <c r="I46986" s="72"/>
      <c r="J46986" s="72"/>
      <c r="K46986" s="72"/>
    </row>
    <row r="46987" spans="9:11">
      <c r="I46987" s="72"/>
      <c r="J46987" s="72"/>
      <c r="K46987" s="72"/>
    </row>
    <row r="46988" spans="9:11">
      <c r="I46988" s="72"/>
      <c r="J46988" s="72"/>
      <c r="K46988" s="72"/>
    </row>
    <row r="46989" spans="9:11">
      <c r="I46989" s="72"/>
      <c r="J46989" s="72"/>
      <c r="K46989" s="72"/>
    </row>
    <row r="46990" spans="9:11">
      <c r="I46990" s="72"/>
      <c r="J46990" s="72"/>
      <c r="K46990" s="72"/>
    </row>
    <row r="46991" spans="9:11">
      <c r="I46991" s="72"/>
      <c r="J46991" s="72"/>
      <c r="K46991" s="72"/>
    </row>
    <row r="46992" spans="9:11">
      <c r="I46992" s="72"/>
      <c r="J46992" s="72"/>
      <c r="K46992" s="72"/>
    </row>
    <row r="46993" spans="9:11">
      <c r="I46993" s="72"/>
      <c r="J46993" s="72"/>
      <c r="K46993" s="72"/>
    </row>
    <row r="46994" spans="9:11">
      <c r="I46994" s="72"/>
      <c r="J46994" s="72"/>
      <c r="K46994" s="72"/>
    </row>
    <row r="46995" spans="9:11">
      <c r="I46995" s="72"/>
      <c r="J46995" s="72"/>
      <c r="K46995" s="72"/>
    </row>
    <row r="46996" spans="9:11">
      <c r="I46996" s="72"/>
      <c r="J46996" s="72"/>
      <c r="K46996" s="72"/>
    </row>
    <row r="46997" spans="9:11">
      <c r="I46997" s="72"/>
      <c r="J46997" s="72"/>
      <c r="K46997" s="72"/>
    </row>
    <row r="46998" spans="9:11">
      <c r="I46998" s="72"/>
      <c r="J46998" s="72"/>
      <c r="K46998" s="72"/>
    </row>
    <row r="46999" spans="9:11">
      <c r="I46999" s="72"/>
      <c r="J46999" s="72"/>
      <c r="K46999" s="72"/>
    </row>
    <row r="47000" spans="9:11">
      <c r="I47000" s="72"/>
      <c r="J47000" s="72"/>
      <c r="K47000" s="72"/>
    </row>
    <row r="47001" spans="9:11">
      <c r="I47001" s="72"/>
      <c r="J47001" s="72"/>
      <c r="K47001" s="72"/>
    </row>
    <row r="47002" spans="9:11">
      <c r="I47002" s="72"/>
      <c r="J47002" s="72"/>
      <c r="K47002" s="72"/>
    </row>
    <row r="47003" spans="9:11">
      <c r="I47003" s="72"/>
      <c r="J47003" s="72"/>
      <c r="K47003" s="72"/>
    </row>
    <row r="47004" spans="9:11">
      <c r="I47004" s="72"/>
      <c r="J47004" s="72"/>
      <c r="K47004" s="72"/>
    </row>
    <row r="47005" spans="9:11">
      <c r="I47005" s="72"/>
      <c r="J47005" s="72"/>
      <c r="K47005" s="72"/>
    </row>
    <row r="47006" spans="9:11">
      <c r="I47006" s="72"/>
      <c r="J47006" s="72"/>
      <c r="K47006" s="72"/>
    </row>
    <row r="47007" spans="9:11">
      <c r="I47007" s="72"/>
      <c r="J47007" s="72"/>
      <c r="K47007" s="72"/>
    </row>
    <row r="47008" spans="9:11">
      <c r="I47008" s="72"/>
      <c r="J47008" s="72"/>
      <c r="K47008" s="72"/>
    </row>
    <row r="47009" spans="9:11">
      <c r="I47009" s="72"/>
      <c r="J47009" s="72"/>
      <c r="K47009" s="72"/>
    </row>
    <row r="47010" spans="9:11">
      <c r="I47010" s="72"/>
      <c r="J47010" s="72"/>
      <c r="K47010" s="72"/>
    </row>
    <row r="47011" spans="9:11">
      <c r="I47011" s="72"/>
      <c r="J47011" s="72"/>
      <c r="K47011" s="72"/>
    </row>
    <row r="47012" spans="9:11">
      <c r="I47012" s="72"/>
      <c r="J47012" s="72"/>
      <c r="K47012" s="72"/>
    </row>
    <row r="47013" spans="9:11">
      <c r="I47013" s="72"/>
      <c r="J47013" s="72"/>
      <c r="K47013" s="72"/>
    </row>
    <row r="47014" spans="9:11">
      <c r="I47014" s="72"/>
      <c r="J47014" s="72"/>
      <c r="K47014" s="72"/>
    </row>
    <row r="47015" spans="9:11">
      <c r="I47015" s="72"/>
      <c r="J47015" s="72"/>
      <c r="K47015" s="72"/>
    </row>
    <row r="47016" spans="9:11">
      <c r="I47016" s="72"/>
      <c r="J47016" s="72"/>
      <c r="K47016" s="72"/>
    </row>
    <row r="47017" spans="9:11">
      <c r="I47017" s="72"/>
      <c r="J47017" s="72"/>
      <c r="K47017" s="72"/>
    </row>
    <row r="47018" spans="9:11">
      <c r="I47018" s="72"/>
      <c r="J47018" s="72"/>
      <c r="K47018" s="72"/>
    </row>
    <row r="47019" spans="9:11">
      <c r="I47019" s="72"/>
      <c r="J47019" s="72"/>
      <c r="K47019" s="72"/>
    </row>
    <row r="47020" spans="9:11">
      <c r="I47020" s="72"/>
      <c r="J47020" s="72"/>
      <c r="K47020" s="72"/>
    </row>
    <row r="47021" spans="9:11">
      <c r="I47021" s="72"/>
      <c r="J47021" s="72"/>
      <c r="K47021" s="72"/>
    </row>
    <row r="47022" spans="9:11">
      <c r="I47022" s="72"/>
      <c r="J47022" s="72"/>
      <c r="K47022" s="72"/>
    </row>
    <row r="47023" spans="9:11">
      <c r="I47023" s="72"/>
      <c r="J47023" s="72"/>
      <c r="K47023" s="72"/>
    </row>
    <row r="47024" spans="9:11">
      <c r="I47024" s="72"/>
      <c r="J47024" s="72"/>
      <c r="K47024" s="72"/>
    </row>
    <row r="47025" spans="9:11">
      <c r="I47025" s="72"/>
      <c r="J47025" s="72"/>
      <c r="K47025" s="72"/>
    </row>
    <row r="47026" spans="9:11">
      <c r="I47026" s="72"/>
      <c r="J47026" s="72"/>
      <c r="K47026" s="72"/>
    </row>
    <row r="47027" spans="9:11">
      <c r="I47027" s="72"/>
      <c r="J47027" s="72"/>
      <c r="K47027" s="72"/>
    </row>
    <row r="47028" spans="9:11">
      <c r="I47028" s="72"/>
      <c r="J47028" s="72"/>
      <c r="K47028" s="72"/>
    </row>
    <row r="47029" spans="9:11">
      <c r="I47029" s="72"/>
      <c r="J47029" s="72"/>
      <c r="K47029" s="72"/>
    </row>
    <row r="47030" spans="9:11">
      <c r="I47030" s="72"/>
      <c r="J47030" s="72"/>
      <c r="K47030" s="72"/>
    </row>
    <row r="47031" spans="9:11">
      <c r="I47031" s="72"/>
      <c r="J47031" s="72"/>
      <c r="K47031" s="72"/>
    </row>
    <row r="47032" spans="9:11">
      <c r="I47032" s="72"/>
      <c r="J47032" s="72"/>
      <c r="K47032" s="72"/>
    </row>
    <row r="47033" spans="9:11">
      <c r="I47033" s="72"/>
      <c r="J47033" s="72"/>
      <c r="K47033" s="72"/>
    </row>
    <row r="47034" spans="9:11">
      <c r="I47034" s="72"/>
      <c r="J47034" s="72"/>
      <c r="K47034" s="72"/>
    </row>
    <row r="47035" spans="9:11">
      <c r="I47035" s="72"/>
      <c r="J47035" s="72"/>
      <c r="K47035" s="72"/>
    </row>
    <row r="47036" spans="9:11">
      <c r="I47036" s="72"/>
      <c r="J47036" s="72"/>
      <c r="K47036" s="72"/>
    </row>
    <row r="47037" spans="9:11">
      <c r="I47037" s="72"/>
      <c r="J47037" s="72"/>
      <c r="K47037" s="72"/>
    </row>
    <row r="47038" spans="9:11">
      <c r="I47038" s="72"/>
      <c r="J47038" s="72"/>
      <c r="K47038" s="72"/>
    </row>
    <row r="47039" spans="9:11">
      <c r="I47039" s="72"/>
      <c r="J47039" s="72"/>
      <c r="K47039" s="72"/>
    </row>
    <row r="47040" spans="9:11">
      <c r="I47040" s="72"/>
      <c r="J47040" s="72"/>
      <c r="K47040" s="72"/>
    </row>
    <row r="47041" spans="9:11">
      <c r="I47041" s="72"/>
      <c r="J47041" s="72"/>
      <c r="K47041" s="72"/>
    </row>
    <row r="47042" spans="9:11">
      <c r="I47042" s="72"/>
      <c r="J47042" s="72"/>
      <c r="K47042" s="72"/>
    </row>
    <row r="47043" spans="9:11">
      <c r="I47043" s="72"/>
      <c r="J47043" s="72"/>
      <c r="K47043" s="72"/>
    </row>
    <row r="47044" spans="9:11">
      <c r="I47044" s="72"/>
      <c r="J47044" s="72"/>
      <c r="K47044" s="72"/>
    </row>
    <row r="47045" spans="9:11">
      <c r="I47045" s="72"/>
      <c r="J47045" s="72"/>
      <c r="K47045" s="72"/>
    </row>
    <row r="47046" spans="9:11">
      <c r="I47046" s="72"/>
      <c r="J47046" s="72"/>
      <c r="K47046" s="72"/>
    </row>
    <row r="47047" spans="9:11">
      <c r="I47047" s="72"/>
      <c r="J47047" s="72"/>
      <c r="K47047" s="72"/>
    </row>
    <row r="47048" spans="9:11">
      <c r="I47048" s="72"/>
      <c r="J47048" s="72"/>
      <c r="K47048" s="72"/>
    </row>
    <row r="47049" spans="9:11">
      <c r="I47049" s="72"/>
      <c r="J47049" s="72"/>
      <c r="K47049" s="72"/>
    </row>
    <row r="47050" spans="9:11">
      <c r="I47050" s="72"/>
      <c r="J47050" s="72"/>
      <c r="K47050" s="72"/>
    </row>
    <row r="47051" spans="9:11">
      <c r="I47051" s="72"/>
      <c r="J47051" s="72"/>
      <c r="K47051" s="72"/>
    </row>
    <row r="47052" spans="9:11">
      <c r="I47052" s="72"/>
      <c r="J47052" s="72"/>
      <c r="K47052" s="72"/>
    </row>
    <row r="47053" spans="9:11">
      <c r="I47053" s="72"/>
      <c r="J47053" s="72"/>
      <c r="K47053" s="72"/>
    </row>
    <row r="47054" spans="9:11">
      <c r="I47054" s="72"/>
      <c r="J47054" s="72"/>
      <c r="K47054" s="72"/>
    </row>
    <row r="47055" spans="9:11">
      <c r="I47055" s="72"/>
      <c r="J47055" s="72"/>
      <c r="K47055" s="72"/>
    </row>
    <row r="47056" spans="9:11">
      <c r="I47056" s="72"/>
      <c r="J47056" s="72"/>
      <c r="K47056" s="72"/>
    </row>
    <row r="47057" spans="9:11">
      <c r="I47057" s="72"/>
      <c r="J47057" s="72"/>
      <c r="K47057" s="72"/>
    </row>
    <row r="47058" spans="9:11">
      <c r="I47058" s="72"/>
      <c r="J47058" s="72"/>
      <c r="K47058" s="72"/>
    </row>
    <row r="47059" spans="9:11">
      <c r="I47059" s="72"/>
      <c r="J47059" s="72"/>
      <c r="K47059" s="72"/>
    </row>
    <row r="47060" spans="9:11">
      <c r="I47060" s="72"/>
      <c r="J47060" s="72"/>
      <c r="K47060" s="72"/>
    </row>
    <row r="47061" spans="9:11">
      <c r="I47061" s="72"/>
      <c r="J47061" s="72"/>
      <c r="K47061" s="72"/>
    </row>
    <row r="47062" spans="9:11">
      <c r="I47062" s="72"/>
      <c r="J47062" s="72"/>
      <c r="K47062" s="72"/>
    </row>
    <row r="47063" spans="9:11">
      <c r="I47063" s="72"/>
      <c r="J47063" s="72"/>
      <c r="K47063" s="72"/>
    </row>
    <row r="47064" spans="9:11">
      <c r="I47064" s="72"/>
      <c r="J47064" s="72"/>
      <c r="K47064" s="72"/>
    </row>
    <row r="47065" spans="9:11">
      <c r="I47065" s="72"/>
      <c r="J47065" s="72"/>
      <c r="K47065" s="72"/>
    </row>
    <row r="47066" spans="9:11">
      <c r="I47066" s="72"/>
      <c r="J47066" s="72"/>
      <c r="K47066" s="72"/>
    </row>
    <row r="47067" spans="9:11">
      <c r="I47067" s="72"/>
      <c r="J47067" s="72"/>
      <c r="K47067" s="72"/>
    </row>
    <row r="47068" spans="9:11">
      <c r="I47068" s="72"/>
      <c r="J47068" s="72"/>
      <c r="K47068" s="72"/>
    </row>
    <row r="47069" spans="9:11">
      <c r="I47069" s="72"/>
      <c r="J47069" s="72"/>
      <c r="K47069" s="72"/>
    </row>
    <row r="47070" spans="9:11">
      <c r="I47070" s="72"/>
      <c r="J47070" s="72"/>
      <c r="K47070" s="72"/>
    </row>
    <row r="47071" spans="9:11">
      <c r="I47071" s="72"/>
      <c r="J47071" s="72"/>
      <c r="K47071" s="72"/>
    </row>
    <row r="47072" spans="9:11">
      <c r="I47072" s="72"/>
      <c r="J47072" s="72"/>
      <c r="K47072" s="72"/>
    </row>
    <row r="47073" spans="9:11">
      <c r="I47073" s="72"/>
      <c r="J47073" s="72"/>
      <c r="K47073" s="72"/>
    </row>
    <row r="47074" spans="9:11">
      <c r="I47074" s="72"/>
      <c r="J47074" s="72"/>
      <c r="K47074" s="72"/>
    </row>
    <row r="47075" spans="9:11">
      <c r="I47075" s="72"/>
      <c r="J47075" s="72"/>
      <c r="K47075" s="72"/>
    </row>
    <row r="47076" spans="9:11">
      <c r="I47076" s="72"/>
      <c r="J47076" s="72"/>
      <c r="K47076" s="72"/>
    </row>
    <row r="47077" spans="9:11">
      <c r="I47077" s="72"/>
      <c r="J47077" s="72"/>
      <c r="K47077" s="72"/>
    </row>
    <row r="47078" spans="9:11">
      <c r="I47078" s="72"/>
      <c r="J47078" s="72"/>
      <c r="K47078" s="72"/>
    </row>
    <row r="47079" spans="9:11">
      <c r="I47079" s="72"/>
      <c r="J47079" s="72"/>
      <c r="K47079" s="72"/>
    </row>
    <row r="47080" spans="9:11">
      <c r="I47080" s="72"/>
      <c r="J47080" s="72"/>
      <c r="K47080" s="72"/>
    </row>
    <row r="47081" spans="9:11">
      <c r="I47081" s="72"/>
      <c r="J47081" s="72"/>
      <c r="K47081" s="72"/>
    </row>
    <row r="47082" spans="9:11">
      <c r="I47082" s="72"/>
      <c r="J47082" s="72"/>
      <c r="K47082" s="72"/>
    </row>
    <row r="47083" spans="9:11">
      <c r="I47083" s="72"/>
      <c r="J47083" s="72"/>
      <c r="K47083" s="72"/>
    </row>
    <row r="47084" spans="9:11">
      <c r="I47084" s="72"/>
      <c r="J47084" s="72"/>
      <c r="K47084" s="72"/>
    </row>
    <row r="47085" spans="9:11">
      <c r="I47085" s="72"/>
      <c r="J47085" s="72"/>
      <c r="K47085" s="72"/>
    </row>
    <row r="47086" spans="9:11">
      <c r="I47086" s="72"/>
      <c r="J47086" s="72"/>
      <c r="K47086" s="72"/>
    </row>
    <row r="47087" spans="9:11">
      <c r="I47087" s="72"/>
      <c r="J47087" s="72"/>
      <c r="K47087" s="72"/>
    </row>
    <row r="47088" spans="9:11">
      <c r="I47088" s="72"/>
      <c r="J47088" s="72"/>
      <c r="K47088" s="72"/>
    </row>
    <row r="47089" spans="9:11">
      <c r="I47089" s="72"/>
      <c r="J47089" s="72"/>
      <c r="K47089" s="72"/>
    </row>
    <row r="47090" spans="9:11">
      <c r="I47090" s="72"/>
      <c r="J47090" s="72"/>
      <c r="K47090" s="72"/>
    </row>
    <row r="47091" spans="9:11">
      <c r="I47091" s="72"/>
      <c r="J47091" s="72"/>
      <c r="K47091" s="72"/>
    </row>
    <row r="47092" spans="9:11">
      <c r="I47092" s="72"/>
      <c r="J47092" s="72"/>
      <c r="K47092" s="72"/>
    </row>
    <row r="47093" spans="9:11">
      <c r="I47093" s="72"/>
      <c r="J47093" s="72"/>
      <c r="K47093" s="72"/>
    </row>
    <row r="47094" spans="9:11">
      <c r="I47094" s="72"/>
      <c r="J47094" s="72"/>
      <c r="K47094" s="72"/>
    </row>
    <row r="47095" spans="9:11">
      <c r="I47095" s="72"/>
      <c r="J47095" s="72"/>
      <c r="K47095" s="72"/>
    </row>
    <row r="47096" spans="9:11">
      <c r="I47096" s="72"/>
      <c r="J47096" s="72"/>
      <c r="K47096" s="72"/>
    </row>
    <row r="47097" spans="9:11">
      <c r="I47097" s="72"/>
      <c r="J47097" s="72"/>
      <c r="K47097" s="72"/>
    </row>
    <row r="47098" spans="9:11">
      <c r="I47098" s="72"/>
      <c r="J47098" s="72"/>
      <c r="K47098" s="72"/>
    </row>
    <row r="47099" spans="9:11">
      <c r="I47099" s="72"/>
      <c r="J47099" s="72"/>
      <c r="K47099" s="72"/>
    </row>
    <row r="47100" spans="9:11">
      <c r="I47100" s="72"/>
      <c r="J47100" s="72"/>
      <c r="K47100" s="72"/>
    </row>
    <row r="47101" spans="9:11">
      <c r="I47101" s="72"/>
      <c r="J47101" s="72"/>
      <c r="K47101" s="72"/>
    </row>
    <row r="47102" spans="9:11">
      <c r="I47102" s="72"/>
      <c r="J47102" s="72"/>
      <c r="K47102" s="72"/>
    </row>
    <row r="47103" spans="9:11">
      <c r="I47103" s="72"/>
      <c r="J47103" s="72"/>
      <c r="K47103" s="72"/>
    </row>
    <row r="47104" spans="9:11">
      <c r="I47104" s="72"/>
      <c r="J47104" s="72"/>
      <c r="K47104" s="72"/>
    </row>
    <row r="47105" spans="9:11">
      <c r="I47105" s="72"/>
      <c r="J47105" s="72"/>
      <c r="K47105" s="72"/>
    </row>
    <row r="47106" spans="9:11">
      <c r="I47106" s="72"/>
      <c r="J47106" s="72"/>
      <c r="K47106" s="72"/>
    </row>
    <row r="47107" spans="9:11">
      <c r="I47107" s="72"/>
      <c r="J47107" s="72"/>
      <c r="K47107" s="72"/>
    </row>
    <row r="47108" spans="9:11">
      <c r="I47108" s="72"/>
      <c r="J47108" s="72"/>
      <c r="K47108" s="72"/>
    </row>
    <row r="47109" spans="9:11">
      <c r="I47109" s="72"/>
      <c r="J47109" s="72"/>
      <c r="K47109" s="72"/>
    </row>
    <row r="47110" spans="9:11">
      <c r="I47110" s="72"/>
      <c r="J47110" s="72"/>
      <c r="K47110" s="72"/>
    </row>
    <row r="47111" spans="9:11">
      <c r="I47111" s="72"/>
      <c r="J47111" s="72"/>
      <c r="K47111" s="72"/>
    </row>
    <row r="47112" spans="9:11">
      <c r="I47112" s="72"/>
      <c r="J47112" s="72"/>
      <c r="K47112" s="72"/>
    </row>
    <row r="47113" spans="9:11">
      <c r="I47113" s="72"/>
      <c r="J47113" s="72"/>
      <c r="K47113" s="72"/>
    </row>
    <row r="47114" spans="9:11">
      <c r="I47114" s="72"/>
      <c r="J47114" s="72"/>
      <c r="K47114" s="72"/>
    </row>
    <row r="47115" spans="9:11">
      <c r="I47115" s="72"/>
      <c r="J47115" s="72"/>
      <c r="K47115" s="72"/>
    </row>
    <row r="47116" spans="9:11">
      <c r="I47116" s="72"/>
      <c r="J47116" s="72"/>
      <c r="K47116" s="72"/>
    </row>
    <row r="47117" spans="9:11">
      <c r="I47117" s="72"/>
      <c r="J47117" s="72"/>
      <c r="K47117" s="72"/>
    </row>
    <row r="47118" spans="9:11">
      <c r="I47118" s="72"/>
      <c r="J47118" s="72"/>
      <c r="K47118" s="72"/>
    </row>
    <row r="47119" spans="9:11">
      <c r="I47119" s="72"/>
      <c r="J47119" s="72"/>
      <c r="K47119" s="72"/>
    </row>
    <row r="47120" spans="9:11">
      <c r="I47120" s="72"/>
      <c r="J47120" s="72"/>
      <c r="K47120" s="72"/>
    </row>
    <row r="47121" spans="9:11">
      <c r="I47121" s="72"/>
      <c r="J47121" s="72"/>
      <c r="K47121" s="72"/>
    </row>
    <row r="47122" spans="9:11">
      <c r="I47122" s="72"/>
      <c r="J47122" s="72"/>
      <c r="K47122" s="72"/>
    </row>
    <row r="47123" spans="9:11">
      <c r="I47123" s="72"/>
      <c r="J47123" s="72"/>
      <c r="K47123" s="72"/>
    </row>
    <row r="47124" spans="9:11">
      <c r="I47124" s="72"/>
      <c r="J47124" s="72"/>
      <c r="K47124" s="72"/>
    </row>
    <row r="47125" spans="9:11">
      <c r="I47125" s="72"/>
      <c r="J47125" s="72"/>
      <c r="K47125" s="72"/>
    </row>
    <row r="47126" spans="9:11">
      <c r="I47126" s="72"/>
      <c r="J47126" s="72"/>
      <c r="K47126" s="72"/>
    </row>
    <row r="47127" spans="9:11">
      <c r="I47127" s="72"/>
      <c r="J47127" s="72"/>
      <c r="K47127" s="72"/>
    </row>
    <row r="47128" spans="9:11">
      <c r="I47128" s="72"/>
      <c r="J47128" s="72"/>
      <c r="K47128" s="72"/>
    </row>
    <row r="47129" spans="9:11">
      <c r="I47129" s="72"/>
      <c r="J47129" s="72"/>
      <c r="K47129" s="72"/>
    </row>
    <row r="47130" spans="9:11">
      <c r="I47130" s="72"/>
      <c r="J47130" s="72"/>
      <c r="K47130" s="72"/>
    </row>
    <row r="47131" spans="9:11">
      <c r="I47131" s="72"/>
      <c r="J47131" s="72"/>
      <c r="K47131" s="72"/>
    </row>
    <row r="47132" spans="9:11">
      <c r="I47132" s="72"/>
      <c r="J47132" s="72"/>
      <c r="K47132" s="72"/>
    </row>
    <row r="47133" spans="9:11">
      <c r="I47133" s="72"/>
      <c r="J47133" s="72"/>
      <c r="K47133" s="72"/>
    </row>
    <row r="47134" spans="9:11">
      <c r="I47134" s="72"/>
      <c r="J47134" s="72"/>
      <c r="K47134" s="72"/>
    </row>
    <row r="47135" spans="9:11">
      <c r="I47135" s="72"/>
      <c r="J47135" s="72"/>
      <c r="K47135" s="72"/>
    </row>
    <row r="47136" spans="9:11">
      <c r="I47136" s="72"/>
      <c r="J47136" s="72"/>
      <c r="K47136" s="72"/>
    </row>
    <row r="47137" spans="9:11">
      <c r="I47137" s="72"/>
      <c r="J47137" s="72"/>
      <c r="K47137" s="72"/>
    </row>
    <row r="47138" spans="9:11">
      <c r="I47138" s="72"/>
      <c r="J47138" s="72"/>
      <c r="K47138" s="72"/>
    </row>
    <row r="47139" spans="9:11">
      <c r="I47139" s="72"/>
      <c r="J47139" s="72"/>
      <c r="K47139" s="72"/>
    </row>
    <row r="47140" spans="9:11">
      <c r="I47140" s="72"/>
      <c r="J47140" s="72"/>
      <c r="K47140" s="72"/>
    </row>
    <row r="47141" spans="9:11">
      <c r="I47141" s="72"/>
      <c r="J47141" s="72"/>
      <c r="K47141" s="72"/>
    </row>
    <row r="47142" spans="9:11">
      <c r="I47142" s="72"/>
      <c r="J47142" s="72"/>
      <c r="K47142" s="72"/>
    </row>
    <row r="47143" spans="9:11">
      <c r="I47143" s="72"/>
      <c r="J47143" s="72"/>
      <c r="K47143" s="72"/>
    </row>
    <row r="47144" spans="9:11">
      <c r="I47144" s="72"/>
      <c r="J47144" s="72"/>
      <c r="K47144" s="72"/>
    </row>
    <row r="47145" spans="9:11">
      <c r="I47145" s="72"/>
      <c r="J47145" s="72"/>
      <c r="K47145" s="72"/>
    </row>
    <row r="47146" spans="9:11">
      <c r="I47146" s="72"/>
      <c r="J47146" s="72"/>
      <c r="K47146" s="72"/>
    </row>
    <row r="47147" spans="9:11">
      <c r="I47147" s="72"/>
      <c r="J47147" s="72"/>
      <c r="K47147" s="72"/>
    </row>
    <row r="47148" spans="9:11">
      <c r="I47148" s="72"/>
      <c r="J47148" s="72"/>
      <c r="K47148" s="72"/>
    </row>
    <row r="47149" spans="9:11">
      <c r="I47149" s="72"/>
      <c r="J47149" s="72"/>
      <c r="K47149" s="72"/>
    </row>
    <row r="47150" spans="9:11">
      <c r="I47150" s="72"/>
      <c r="J47150" s="72"/>
      <c r="K47150" s="72"/>
    </row>
    <row r="47151" spans="9:11">
      <c r="I47151" s="72"/>
      <c r="J47151" s="72"/>
      <c r="K47151" s="72"/>
    </row>
    <row r="47152" spans="9:11">
      <c r="I47152" s="72"/>
      <c r="J47152" s="72"/>
      <c r="K47152" s="72"/>
    </row>
    <row r="47153" spans="9:11">
      <c r="I47153" s="72"/>
      <c r="J47153" s="72"/>
      <c r="K47153" s="72"/>
    </row>
    <row r="47154" spans="9:11">
      <c r="I47154" s="72"/>
      <c r="J47154" s="72"/>
      <c r="K47154" s="72"/>
    </row>
    <row r="47155" spans="9:11">
      <c r="I47155" s="72"/>
      <c r="J47155" s="72"/>
      <c r="K47155" s="72"/>
    </row>
    <row r="47156" spans="9:11">
      <c r="I47156" s="72"/>
      <c r="J47156" s="72"/>
      <c r="K47156" s="72"/>
    </row>
    <row r="47157" spans="9:11">
      <c r="I47157" s="72"/>
      <c r="J47157" s="72"/>
      <c r="K47157" s="72"/>
    </row>
    <row r="47158" spans="9:11">
      <c r="I47158" s="72"/>
      <c r="J47158" s="72"/>
      <c r="K47158" s="72"/>
    </row>
    <row r="47159" spans="9:11">
      <c r="I47159" s="72"/>
      <c r="J47159" s="72"/>
      <c r="K47159" s="72"/>
    </row>
    <row r="47160" spans="9:11">
      <c r="I47160" s="72"/>
      <c r="J47160" s="72"/>
      <c r="K47160" s="72"/>
    </row>
    <row r="47161" spans="9:11">
      <c r="I47161" s="72"/>
      <c r="J47161" s="72"/>
      <c r="K47161" s="72"/>
    </row>
    <row r="47162" spans="9:11">
      <c r="I47162" s="72"/>
      <c r="J47162" s="72"/>
      <c r="K47162" s="72"/>
    </row>
    <row r="47163" spans="9:11">
      <c r="I47163" s="72"/>
      <c r="J47163" s="72"/>
      <c r="K47163" s="72"/>
    </row>
    <row r="47164" spans="9:11">
      <c r="I47164" s="72"/>
      <c r="J47164" s="72"/>
      <c r="K47164" s="72"/>
    </row>
    <row r="47165" spans="9:11">
      <c r="I47165" s="72"/>
      <c r="J47165" s="72"/>
      <c r="K47165" s="72"/>
    </row>
    <row r="47166" spans="9:11">
      <c r="I47166" s="72"/>
      <c r="J47166" s="72"/>
      <c r="K47166" s="72"/>
    </row>
    <row r="47167" spans="9:11">
      <c r="I47167" s="72"/>
      <c r="J47167" s="72"/>
      <c r="K47167" s="72"/>
    </row>
    <row r="47168" spans="9:11">
      <c r="I47168" s="72"/>
      <c r="J47168" s="72"/>
      <c r="K47168" s="72"/>
    </row>
    <row r="47169" spans="9:11">
      <c r="I47169" s="72"/>
      <c r="J47169" s="72"/>
      <c r="K47169" s="72"/>
    </row>
    <row r="47170" spans="9:11">
      <c r="I47170" s="72"/>
      <c r="J47170" s="72"/>
      <c r="K47170" s="72"/>
    </row>
    <row r="47171" spans="9:11">
      <c r="I47171" s="72"/>
      <c r="J47171" s="72"/>
      <c r="K47171" s="72"/>
    </row>
    <row r="47172" spans="9:11">
      <c r="I47172" s="72"/>
      <c r="J47172" s="72"/>
      <c r="K47172" s="72"/>
    </row>
    <row r="47173" spans="9:11">
      <c r="I47173" s="72"/>
      <c r="J47173" s="72"/>
      <c r="K47173" s="72"/>
    </row>
    <row r="47174" spans="9:11">
      <c r="I47174" s="72"/>
      <c r="J47174" s="72"/>
      <c r="K47174" s="72"/>
    </row>
    <row r="47175" spans="9:11">
      <c r="I47175" s="72"/>
      <c r="J47175" s="72"/>
      <c r="K47175" s="72"/>
    </row>
    <row r="47176" spans="9:11">
      <c r="I47176" s="72"/>
      <c r="J47176" s="72"/>
      <c r="K47176" s="72"/>
    </row>
    <row r="47177" spans="9:11">
      <c r="I47177" s="72"/>
      <c r="J47177" s="72"/>
      <c r="K47177" s="72"/>
    </row>
    <row r="47178" spans="9:11">
      <c r="I47178" s="72"/>
      <c r="J47178" s="72"/>
      <c r="K47178" s="72"/>
    </row>
    <row r="47179" spans="9:11">
      <c r="I47179" s="72"/>
      <c r="J47179" s="72"/>
      <c r="K47179" s="72"/>
    </row>
    <row r="47180" spans="9:11">
      <c r="I47180" s="72"/>
      <c r="J47180" s="72"/>
      <c r="K47180" s="72"/>
    </row>
    <row r="47181" spans="9:11">
      <c r="I47181" s="72"/>
      <c r="J47181" s="72"/>
      <c r="K47181" s="72"/>
    </row>
    <row r="47182" spans="9:11">
      <c r="I47182" s="72"/>
      <c r="J47182" s="72"/>
      <c r="K47182" s="72"/>
    </row>
    <row r="47183" spans="9:11">
      <c r="I47183" s="72"/>
      <c r="J47183" s="72"/>
      <c r="K47183" s="72"/>
    </row>
    <row r="47184" spans="9:11">
      <c r="I47184" s="72"/>
      <c r="J47184" s="72"/>
      <c r="K47184" s="72"/>
    </row>
    <row r="47185" spans="9:11">
      <c r="I47185" s="72"/>
      <c r="J47185" s="72"/>
      <c r="K47185" s="72"/>
    </row>
    <row r="47186" spans="9:11">
      <c r="I47186" s="72"/>
      <c r="J47186" s="72"/>
      <c r="K47186" s="72"/>
    </row>
    <row r="47187" spans="9:11">
      <c r="I47187" s="72"/>
      <c r="J47187" s="72"/>
      <c r="K47187" s="72"/>
    </row>
    <row r="47188" spans="9:11">
      <c r="I47188" s="72"/>
      <c r="J47188" s="72"/>
      <c r="K47188" s="72"/>
    </row>
    <row r="47189" spans="9:11">
      <c r="I47189" s="72"/>
      <c r="J47189" s="72"/>
      <c r="K47189" s="72"/>
    </row>
    <row r="47190" spans="9:11">
      <c r="I47190" s="72"/>
      <c r="J47190" s="72"/>
      <c r="K47190" s="72"/>
    </row>
    <row r="47191" spans="9:11">
      <c r="I47191" s="72"/>
      <c r="J47191" s="72"/>
      <c r="K47191" s="72"/>
    </row>
    <row r="47192" spans="9:11">
      <c r="I47192" s="72"/>
      <c r="J47192" s="72"/>
      <c r="K47192" s="72"/>
    </row>
    <row r="47193" spans="9:11">
      <c r="I47193" s="72"/>
      <c r="J47193" s="72"/>
      <c r="K47193" s="72"/>
    </row>
    <row r="47194" spans="9:11">
      <c r="I47194" s="72"/>
      <c r="J47194" s="72"/>
      <c r="K47194" s="72"/>
    </row>
    <row r="47195" spans="9:11">
      <c r="I47195" s="72"/>
      <c r="J47195" s="72"/>
      <c r="K47195" s="72"/>
    </row>
    <row r="47196" spans="9:11">
      <c r="I47196" s="72"/>
      <c r="J47196" s="72"/>
      <c r="K47196" s="72"/>
    </row>
    <row r="47197" spans="9:11">
      <c r="I47197" s="72"/>
      <c r="J47197" s="72"/>
      <c r="K47197" s="72"/>
    </row>
    <row r="47198" spans="9:11">
      <c r="I47198" s="72"/>
      <c r="J47198" s="72"/>
      <c r="K47198" s="72"/>
    </row>
    <row r="47199" spans="9:11">
      <c r="I47199" s="72"/>
      <c r="J47199" s="72"/>
      <c r="K47199" s="72"/>
    </row>
    <row r="47200" spans="9:11">
      <c r="I47200" s="72"/>
      <c r="J47200" s="72"/>
      <c r="K47200" s="72"/>
    </row>
    <row r="47201" spans="9:11">
      <c r="I47201" s="72"/>
      <c r="J47201" s="72"/>
      <c r="K47201" s="72"/>
    </row>
    <row r="47202" spans="9:11">
      <c r="I47202" s="72"/>
      <c r="J47202" s="72"/>
      <c r="K47202" s="72"/>
    </row>
    <row r="47203" spans="9:11">
      <c r="I47203" s="72"/>
      <c r="J47203" s="72"/>
      <c r="K47203" s="72"/>
    </row>
    <row r="47204" spans="9:11">
      <c r="I47204" s="72"/>
      <c r="J47204" s="72"/>
      <c r="K47204" s="72"/>
    </row>
    <row r="47205" spans="9:11">
      <c r="I47205" s="72"/>
      <c r="J47205" s="72"/>
      <c r="K47205" s="72"/>
    </row>
    <row r="47206" spans="9:11">
      <c r="I47206" s="72"/>
      <c r="J47206" s="72"/>
      <c r="K47206" s="72"/>
    </row>
    <row r="47207" spans="9:11">
      <c r="I47207" s="72"/>
      <c r="J47207" s="72"/>
      <c r="K47207" s="72"/>
    </row>
    <row r="47208" spans="9:11">
      <c r="I47208" s="72"/>
      <c r="J47208" s="72"/>
      <c r="K47208" s="72"/>
    </row>
    <row r="47209" spans="9:11">
      <c r="I47209" s="72"/>
      <c r="J47209" s="72"/>
      <c r="K47209" s="72"/>
    </row>
    <row r="47210" spans="9:11">
      <c r="I47210" s="72"/>
      <c r="J47210" s="72"/>
      <c r="K47210" s="72"/>
    </row>
    <row r="47211" spans="9:11">
      <c r="I47211" s="72"/>
      <c r="J47211" s="72"/>
      <c r="K47211" s="72"/>
    </row>
    <row r="47212" spans="9:11">
      <c r="I47212" s="72"/>
      <c r="J47212" s="72"/>
      <c r="K47212" s="72"/>
    </row>
    <row r="47213" spans="9:11">
      <c r="I47213" s="72"/>
      <c r="J47213" s="72"/>
      <c r="K47213" s="72"/>
    </row>
    <row r="47214" spans="9:11">
      <c r="I47214" s="72"/>
      <c r="J47214" s="72"/>
      <c r="K47214" s="72"/>
    </row>
    <row r="47215" spans="9:11">
      <c r="I47215" s="72"/>
      <c r="J47215" s="72"/>
      <c r="K47215" s="72"/>
    </row>
    <row r="47216" spans="9:11">
      <c r="I47216" s="72"/>
      <c r="J47216" s="72"/>
      <c r="K47216" s="72"/>
    </row>
    <row r="47217" spans="9:11">
      <c r="I47217" s="72"/>
      <c r="J47217" s="72"/>
      <c r="K47217" s="72"/>
    </row>
    <row r="47218" spans="9:11">
      <c r="I47218" s="72"/>
      <c r="J47218" s="72"/>
      <c r="K47218" s="72"/>
    </row>
    <row r="47219" spans="9:11">
      <c r="I47219" s="72"/>
      <c r="J47219" s="72"/>
      <c r="K47219" s="72"/>
    </row>
    <row r="47220" spans="9:11">
      <c r="I47220" s="72"/>
      <c r="J47220" s="72"/>
      <c r="K47220" s="72"/>
    </row>
    <row r="47221" spans="9:11">
      <c r="I47221" s="72"/>
      <c r="J47221" s="72"/>
      <c r="K47221" s="72"/>
    </row>
    <row r="47222" spans="9:11">
      <c r="I47222" s="72"/>
      <c r="J47222" s="72"/>
      <c r="K47222" s="72"/>
    </row>
    <row r="47223" spans="9:11">
      <c r="I47223" s="72"/>
      <c r="J47223" s="72"/>
      <c r="K47223" s="72"/>
    </row>
    <row r="47224" spans="9:11">
      <c r="I47224" s="72"/>
      <c r="J47224" s="72"/>
      <c r="K47224" s="72"/>
    </row>
    <row r="47225" spans="9:11">
      <c r="I47225" s="72"/>
      <c r="J47225" s="72"/>
      <c r="K47225" s="72"/>
    </row>
    <row r="47226" spans="9:11">
      <c r="I47226" s="72"/>
      <c r="J47226" s="72"/>
      <c r="K47226" s="72"/>
    </row>
    <row r="47227" spans="9:11">
      <c r="I47227" s="72"/>
      <c r="J47227" s="72"/>
      <c r="K47227" s="72"/>
    </row>
    <row r="47228" spans="9:11">
      <c r="I47228" s="72"/>
      <c r="J47228" s="72"/>
      <c r="K47228" s="72"/>
    </row>
    <row r="47229" spans="9:11">
      <c r="I47229" s="72"/>
      <c r="J47229" s="72"/>
      <c r="K47229" s="72"/>
    </row>
    <row r="47230" spans="9:11">
      <c r="I47230" s="72"/>
      <c r="J47230" s="72"/>
      <c r="K47230" s="72"/>
    </row>
    <row r="47231" spans="9:11">
      <c r="I47231" s="72"/>
      <c r="J47231" s="72"/>
      <c r="K47231" s="72"/>
    </row>
    <row r="47232" spans="9:11">
      <c r="I47232" s="72"/>
      <c r="J47232" s="72"/>
      <c r="K47232" s="72"/>
    </row>
    <row r="47233" spans="9:11">
      <c r="I47233" s="72"/>
      <c r="J47233" s="72"/>
      <c r="K47233" s="72"/>
    </row>
    <row r="47234" spans="9:11">
      <c r="I47234" s="72"/>
      <c r="J47234" s="72"/>
      <c r="K47234" s="72"/>
    </row>
    <row r="47235" spans="9:11">
      <c r="I47235" s="72"/>
      <c r="J47235" s="72"/>
      <c r="K47235" s="72"/>
    </row>
    <row r="47236" spans="9:11">
      <c r="I47236" s="72"/>
      <c r="J47236" s="72"/>
      <c r="K47236" s="72"/>
    </row>
    <row r="47237" spans="9:11">
      <c r="I47237" s="72"/>
      <c r="J47237" s="72"/>
      <c r="K47237" s="72"/>
    </row>
    <row r="47238" spans="9:11">
      <c r="I47238" s="72"/>
      <c r="J47238" s="72"/>
      <c r="K47238" s="72"/>
    </row>
    <row r="47239" spans="9:11">
      <c r="I47239" s="72"/>
      <c r="J47239" s="72"/>
      <c r="K47239" s="72"/>
    </row>
    <row r="47240" spans="9:11">
      <c r="I47240" s="72"/>
      <c r="J47240" s="72"/>
      <c r="K47240" s="72"/>
    </row>
    <row r="47241" spans="9:11">
      <c r="I47241" s="72"/>
      <c r="J47241" s="72"/>
      <c r="K47241" s="72"/>
    </row>
    <row r="47242" spans="9:11">
      <c r="I47242" s="72"/>
      <c r="J47242" s="72"/>
      <c r="K47242" s="72"/>
    </row>
    <row r="47243" spans="9:11">
      <c r="I47243" s="72"/>
      <c r="J47243" s="72"/>
      <c r="K47243" s="72"/>
    </row>
    <row r="47244" spans="9:11">
      <c r="I47244" s="72"/>
      <c r="J47244" s="72"/>
      <c r="K47244" s="72"/>
    </row>
    <row r="47245" spans="9:11">
      <c r="I47245" s="72"/>
      <c r="J47245" s="72"/>
      <c r="K47245" s="72"/>
    </row>
    <row r="47246" spans="9:11">
      <c r="I47246" s="72"/>
      <c r="J47246" s="72"/>
      <c r="K47246" s="72"/>
    </row>
    <row r="47247" spans="9:11">
      <c r="I47247" s="72"/>
      <c r="J47247" s="72"/>
      <c r="K47247" s="72"/>
    </row>
    <row r="47248" spans="9:11">
      <c r="I47248" s="72"/>
      <c r="J47248" s="72"/>
      <c r="K47248" s="72"/>
    </row>
    <row r="47249" spans="9:11">
      <c r="I47249" s="72"/>
      <c r="J47249" s="72"/>
      <c r="K47249" s="72"/>
    </row>
    <row r="47250" spans="9:11">
      <c r="I47250" s="72"/>
      <c r="J47250" s="72"/>
      <c r="K47250" s="72"/>
    </row>
    <row r="47251" spans="9:11">
      <c r="I47251" s="72"/>
      <c r="J47251" s="72"/>
      <c r="K47251" s="72"/>
    </row>
    <row r="47252" spans="9:11">
      <c r="I47252" s="72"/>
      <c r="J47252" s="72"/>
      <c r="K47252" s="72"/>
    </row>
    <row r="47253" spans="9:11">
      <c r="I47253" s="72"/>
      <c r="J47253" s="72"/>
      <c r="K47253" s="72"/>
    </row>
    <row r="47254" spans="9:11">
      <c r="I47254" s="72"/>
      <c r="J47254" s="72"/>
      <c r="K47254" s="72"/>
    </row>
    <row r="47255" spans="9:11">
      <c r="I47255" s="72"/>
      <c r="J47255" s="72"/>
      <c r="K47255" s="72"/>
    </row>
    <row r="47256" spans="9:11">
      <c r="I47256" s="72"/>
      <c r="J47256" s="72"/>
      <c r="K47256" s="72"/>
    </row>
    <row r="47257" spans="9:11">
      <c r="I47257" s="72"/>
      <c r="J47257" s="72"/>
      <c r="K47257" s="72"/>
    </row>
    <row r="47258" spans="9:11">
      <c r="I47258" s="72"/>
      <c r="J47258" s="72"/>
      <c r="K47258" s="72"/>
    </row>
    <row r="47259" spans="9:11">
      <c r="I47259" s="72"/>
      <c r="J47259" s="72"/>
      <c r="K47259" s="72"/>
    </row>
    <row r="47260" spans="9:11">
      <c r="I47260" s="72"/>
      <c r="J47260" s="72"/>
      <c r="K47260" s="72"/>
    </row>
    <row r="47261" spans="9:11">
      <c r="I47261" s="72"/>
      <c r="J47261" s="72"/>
      <c r="K47261" s="72"/>
    </row>
    <row r="47262" spans="9:11">
      <c r="I47262" s="72"/>
      <c r="J47262" s="72"/>
      <c r="K47262" s="72"/>
    </row>
    <row r="47263" spans="9:11">
      <c r="I47263" s="72"/>
      <c r="J47263" s="72"/>
      <c r="K47263" s="72"/>
    </row>
    <row r="47264" spans="9:11">
      <c r="I47264" s="72"/>
      <c r="J47264" s="72"/>
      <c r="K47264" s="72"/>
    </row>
    <row r="47265" spans="9:11">
      <c r="I47265" s="72"/>
      <c r="J47265" s="72"/>
      <c r="K47265" s="72"/>
    </row>
    <row r="47266" spans="9:11">
      <c r="I47266" s="72"/>
      <c r="J47266" s="72"/>
      <c r="K47266" s="72"/>
    </row>
    <row r="47267" spans="9:11">
      <c r="I47267" s="72"/>
      <c r="J47267" s="72"/>
      <c r="K47267" s="72"/>
    </row>
    <row r="47268" spans="9:11">
      <c r="I47268" s="72"/>
      <c r="J47268" s="72"/>
      <c r="K47268" s="72"/>
    </row>
    <row r="47269" spans="9:11">
      <c r="I47269" s="72"/>
      <c r="J47269" s="72"/>
      <c r="K47269" s="72"/>
    </row>
    <row r="47270" spans="9:11">
      <c r="I47270" s="72"/>
      <c r="J47270" s="72"/>
      <c r="K47270" s="72"/>
    </row>
    <row r="47271" spans="9:11">
      <c r="I47271" s="72"/>
      <c r="J47271" s="72"/>
      <c r="K47271" s="72"/>
    </row>
    <row r="47272" spans="9:11">
      <c r="I47272" s="72"/>
      <c r="J47272" s="72"/>
      <c r="K47272" s="72"/>
    </row>
    <row r="47273" spans="9:11">
      <c r="I47273" s="72"/>
      <c r="J47273" s="72"/>
      <c r="K47273" s="72"/>
    </row>
    <row r="47274" spans="9:11">
      <c r="I47274" s="72"/>
      <c r="J47274" s="72"/>
      <c r="K47274" s="72"/>
    </row>
    <row r="47275" spans="9:11">
      <c r="I47275" s="72"/>
      <c r="J47275" s="72"/>
      <c r="K47275" s="72"/>
    </row>
    <row r="47276" spans="9:11">
      <c r="I47276" s="72"/>
      <c r="J47276" s="72"/>
      <c r="K47276" s="72"/>
    </row>
    <row r="47277" spans="9:11">
      <c r="I47277" s="72"/>
      <c r="J47277" s="72"/>
      <c r="K47277" s="72"/>
    </row>
    <row r="47278" spans="9:11">
      <c r="I47278" s="72"/>
      <c r="J47278" s="72"/>
      <c r="K47278" s="72"/>
    </row>
    <row r="47279" spans="9:11">
      <c r="I47279" s="72"/>
      <c r="J47279" s="72"/>
      <c r="K47279" s="72"/>
    </row>
    <row r="47280" spans="9:11">
      <c r="I47280" s="72"/>
      <c r="J47280" s="72"/>
      <c r="K47280" s="72"/>
    </row>
    <row r="47281" spans="9:11">
      <c r="I47281" s="72"/>
      <c r="J47281" s="72"/>
      <c r="K47281" s="72"/>
    </row>
    <row r="47282" spans="9:11">
      <c r="I47282" s="72"/>
      <c r="J47282" s="72"/>
      <c r="K47282" s="72"/>
    </row>
    <row r="47283" spans="9:11">
      <c r="I47283" s="72"/>
      <c r="J47283" s="72"/>
      <c r="K47283" s="72"/>
    </row>
    <row r="47284" spans="9:11">
      <c r="I47284" s="72"/>
      <c r="J47284" s="72"/>
      <c r="K47284" s="72"/>
    </row>
    <row r="47285" spans="9:11">
      <c r="I47285" s="72"/>
      <c r="J47285" s="72"/>
      <c r="K47285" s="72"/>
    </row>
    <row r="47286" spans="9:11">
      <c r="I47286" s="72"/>
      <c r="J47286" s="72"/>
      <c r="K47286" s="72"/>
    </row>
    <row r="47287" spans="9:11">
      <c r="I47287" s="72"/>
      <c r="J47287" s="72"/>
      <c r="K47287" s="72"/>
    </row>
    <row r="47288" spans="9:11">
      <c r="I47288" s="72"/>
      <c r="J47288" s="72"/>
      <c r="K47288" s="72"/>
    </row>
    <row r="47289" spans="9:11">
      <c r="I47289" s="72"/>
      <c r="J47289" s="72"/>
      <c r="K47289" s="72"/>
    </row>
    <row r="47290" spans="9:11">
      <c r="I47290" s="72"/>
      <c r="J47290" s="72"/>
      <c r="K47290" s="72"/>
    </row>
    <row r="47291" spans="9:11">
      <c r="I47291" s="72"/>
      <c r="J47291" s="72"/>
      <c r="K47291" s="72"/>
    </row>
    <row r="47292" spans="9:11">
      <c r="I47292" s="72"/>
      <c r="J47292" s="72"/>
      <c r="K47292" s="72"/>
    </row>
    <row r="47293" spans="9:11">
      <c r="I47293" s="72"/>
      <c r="J47293" s="72"/>
      <c r="K47293" s="72"/>
    </row>
    <row r="47294" spans="9:11">
      <c r="I47294" s="72"/>
      <c r="J47294" s="72"/>
      <c r="K47294" s="72"/>
    </row>
    <row r="47295" spans="9:11">
      <c r="I47295" s="72"/>
      <c r="J47295" s="72"/>
      <c r="K47295" s="72"/>
    </row>
    <row r="47296" spans="9:11">
      <c r="I47296" s="72"/>
      <c r="J47296" s="72"/>
      <c r="K47296" s="72"/>
    </row>
    <row r="47297" spans="9:11">
      <c r="I47297" s="72"/>
      <c r="J47297" s="72"/>
      <c r="K47297" s="72"/>
    </row>
    <row r="47298" spans="9:11">
      <c r="I47298" s="72"/>
      <c r="J47298" s="72"/>
      <c r="K47298" s="72"/>
    </row>
    <row r="47299" spans="9:11">
      <c r="I47299" s="72"/>
      <c r="J47299" s="72"/>
      <c r="K47299" s="72"/>
    </row>
    <row r="47300" spans="9:11">
      <c r="I47300" s="72"/>
      <c r="J47300" s="72"/>
      <c r="K47300" s="72"/>
    </row>
    <row r="47301" spans="9:11">
      <c r="I47301" s="72"/>
      <c r="J47301" s="72"/>
      <c r="K47301" s="72"/>
    </row>
    <row r="47302" spans="9:11">
      <c r="I47302" s="72"/>
      <c r="J47302" s="72"/>
      <c r="K47302" s="72"/>
    </row>
    <row r="47303" spans="9:11">
      <c r="I47303" s="72"/>
      <c r="J47303" s="72"/>
      <c r="K47303" s="72"/>
    </row>
    <row r="47304" spans="9:11">
      <c r="I47304" s="72"/>
      <c r="J47304" s="72"/>
      <c r="K47304" s="72"/>
    </row>
    <row r="47305" spans="9:11">
      <c r="I47305" s="72"/>
      <c r="J47305" s="72"/>
      <c r="K47305" s="72"/>
    </row>
    <row r="47306" spans="9:11">
      <c r="I47306" s="72"/>
      <c r="J47306" s="72"/>
      <c r="K47306" s="72"/>
    </row>
    <row r="47307" spans="9:11">
      <c r="I47307" s="72"/>
      <c r="J47307" s="72"/>
      <c r="K47307" s="72"/>
    </row>
    <row r="47308" spans="9:11">
      <c r="I47308" s="72"/>
      <c r="J47308" s="72"/>
      <c r="K47308" s="72"/>
    </row>
    <row r="47309" spans="9:11">
      <c r="I47309" s="72"/>
      <c r="J47309" s="72"/>
      <c r="K47309" s="72"/>
    </row>
    <row r="47310" spans="9:11">
      <c r="I47310" s="72"/>
      <c r="J47310" s="72"/>
      <c r="K47310" s="72"/>
    </row>
    <row r="47311" spans="9:11">
      <c r="I47311" s="72"/>
      <c r="J47311" s="72"/>
      <c r="K47311" s="72"/>
    </row>
    <row r="47312" spans="9:11">
      <c r="I47312" s="72"/>
      <c r="J47312" s="72"/>
      <c r="K47312" s="72"/>
    </row>
    <row r="47313" spans="9:11">
      <c r="I47313" s="72"/>
      <c r="J47313" s="72"/>
      <c r="K47313" s="72"/>
    </row>
    <row r="47314" spans="9:11">
      <c r="I47314" s="72"/>
      <c r="J47314" s="72"/>
      <c r="K47314" s="72"/>
    </row>
    <row r="47315" spans="9:11">
      <c r="I47315" s="72"/>
      <c r="J47315" s="72"/>
      <c r="K47315" s="72"/>
    </row>
    <row r="47316" spans="9:11">
      <c r="I47316" s="72"/>
      <c r="J47316" s="72"/>
      <c r="K47316" s="72"/>
    </row>
    <row r="47317" spans="9:11">
      <c r="I47317" s="72"/>
      <c r="J47317" s="72"/>
      <c r="K47317" s="72"/>
    </row>
    <row r="47318" spans="9:11">
      <c r="I47318" s="72"/>
      <c r="J47318" s="72"/>
      <c r="K47318" s="72"/>
    </row>
    <row r="47319" spans="9:11">
      <c r="I47319" s="72"/>
      <c r="J47319" s="72"/>
      <c r="K47319" s="72"/>
    </row>
    <row r="47320" spans="9:11">
      <c r="I47320" s="72"/>
      <c r="J47320" s="72"/>
      <c r="K47320" s="72"/>
    </row>
    <row r="47321" spans="9:11">
      <c r="I47321" s="72"/>
      <c r="J47321" s="72"/>
      <c r="K47321" s="72"/>
    </row>
    <row r="47322" spans="9:11">
      <c r="I47322" s="72"/>
      <c r="J47322" s="72"/>
      <c r="K47322" s="72"/>
    </row>
    <row r="47323" spans="9:11">
      <c r="I47323" s="72"/>
      <c r="J47323" s="72"/>
      <c r="K47323" s="72"/>
    </row>
    <row r="47324" spans="9:11">
      <c r="I47324" s="72"/>
      <c r="J47324" s="72"/>
      <c r="K47324" s="72"/>
    </row>
    <row r="47325" spans="9:11">
      <c r="I47325" s="72"/>
      <c r="J47325" s="72"/>
      <c r="K47325" s="72"/>
    </row>
    <row r="47326" spans="9:11">
      <c r="I47326" s="72"/>
      <c r="J47326" s="72"/>
      <c r="K47326" s="72"/>
    </row>
    <row r="47327" spans="9:11">
      <c r="I47327" s="72"/>
      <c r="J47327" s="72"/>
      <c r="K47327" s="72"/>
    </row>
    <row r="47328" spans="9:11">
      <c r="I47328" s="72"/>
      <c r="J47328" s="72"/>
      <c r="K47328" s="72"/>
    </row>
    <row r="47329" spans="9:11">
      <c r="I47329" s="72"/>
      <c r="J47329" s="72"/>
      <c r="K47329" s="72"/>
    </row>
    <row r="47330" spans="9:11">
      <c r="I47330" s="72"/>
      <c r="J47330" s="72"/>
      <c r="K47330" s="72"/>
    </row>
    <row r="47331" spans="9:11">
      <c r="I47331" s="72"/>
      <c r="J47331" s="72"/>
      <c r="K47331" s="72"/>
    </row>
    <row r="47332" spans="9:11">
      <c r="I47332" s="72"/>
      <c r="J47332" s="72"/>
      <c r="K47332" s="72"/>
    </row>
    <row r="47333" spans="9:11">
      <c r="I47333" s="72"/>
      <c r="J47333" s="72"/>
      <c r="K47333" s="72"/>
    </row>
    <row r="47334" spans="9:11">
      <c r="I47334" s="72"/>
      <c r="J47334" s="72"/>
      <c r="K47334" s="72"/>
    </row>
    <row r="47335" spans="9:11">
      <c r="I47335" s="72"/>
      <c r="J47335" s="72"/>
      <c r="K47335" s="72"/>
    </row>
    <row r="47336" spans="9:11">
      <c r="I47336" s="72"/>
      <c r="J47336" s="72"/>
      <c r="K47336" s="72"/>
    </row>
    <row r="47337" spans="9:11">
      <c r="I47337" s="72"/>
      <c r="J47337" s="72"/>
      <c r="K47337" s="72"/>
    </row>
    <row r="47338" spans="9:11">
      <c r="I47338" s="72"/>
      <c r="J47338" s="72"/>
      <c r="K47338" s="72"/>
    </row>
    <row r="47339" spans="9:11">
      <c r="I47339" s="72"/>
      <c r="J47339" s="72"/>
      <c r="K47339" s="72"/>
    </row>
    <row r="47340" spans="9:11">
      <c r="I47340" s="72"/>
      <c r="J47340" s="72"/>
      <c r="K47340" s="72"/>
    </row>
    <row r="47341" spans="9:11">
      <c r="I47341" s="72"/>
      <c r="J47341" s="72"/>
      <c r="K47341" s="72"/>
    </row>
    <row r="47342" spans="9:11">
      <c r="I47342" s="72"/>
      <c r="J47342" s="72"/>
      <c r="K47342" s="72"/>
    </row>
    <row r="47343" spans="9:11">
      <c r="I47343" s="72"/>
      <c r="J47343" s="72"/>
      <c r="K47343" s="72"/>
    </row>
    <row r="47344" spans="9:11">
      <c r="I47344" s="72"/>
      <c r="J47344" s="72"/>
      <c r="K47344" s="72"/>
    </row>
    <row r="47345" spans="9:11">
      <c r="I47345" s="72"/>
      <c r="J47345" s="72"/>
      <c r="K47345" s="72"/>
    </row>
    <row r="47346" spans="9:11">
      <c r="I47346" s="72"/>
      <c r="J47346" s="72"/>
      <c r="K47346" s="72"/>
    </row>
    <row r="47347" spans="9:11">
      <c r="I47347" s="72"/>
      <c r="J47347" s="72"/>
      <c r="K47347" s="72"/>
    </row>
    <row r="47348" spans="9:11">
      <c r="I47348" s="72"/>
      <c r="J47348" s="72"/>
      <c r="K47348" s="72"/>
    </row>
    <row r="47349" spans="9:11">
      <c r="I47349" s="72"/>
      <c r="J47349" s="72"/>
      <c r="K47349" s="72"/>
    </row>
    <row r="47350" spans="9:11">
      <c r="I47350" s="72"/>
      <c r="J47350" s="72"/>
      <c r="K47350" s="72"/>
    </row>
    <row r="47351" spans="9:11">
      <c r="I47351" s="72"/>
      <c r="J47351" s="72"/>
      <c r="K47351" s="72"/>
    </row>
    <row r="47352" spans="9:11">
      <c r="I47352" s="72"/>
      <c r="J47352" s="72"/>
      <c r="K47352" s="72"/>
    </row>
    <row r="47353" spans="9:11">
      <c r="I47353" s="72"/>
      <c r="J47353" s="72"/>
      <c r="K47353" s="72"/>
    </row>
    <row r="47354" spans="9:11">
      <c r="I47354" s="72"/>
      <c r="J47354" s="72"/>
      <c r="K47354" s="72"/>
    </row>
    <row r="47355" spans="9:11">
      <c r="I47355" s="72"/>
      <c r="J47355" s="72"/>
      <c r="K47355" s="72"/>
    </row>
    <row r="47356" spans="9:11">
      <c r="I47356" s="72"/>
      <c r="J47356" s="72"/>
      <c r="K47356" s="72"/>
    </row>
    <row r="47357" spans="9:11">
      <c r="I47357" s="72"/>
      <c r="J47357" s="72"/>
      <c r="K47357" s="72"/>
    </row>
    <row r="47358" spans="9:11">
      <c r="I47358" s="72"/>
      <c r="J47358" s="72"/>
      <c r="K47358" s="72"/>
    </row>
    <row r="47359" spans="9:11">
      <c r="I47359" s="72"/>
      <c r="J47359" s="72"/>
      <c r="K47359" s="72"/>
    </row>
    <row r="47360" spans="9:11">
      <c r="I47360" s="72"/>
      <c r="J47360" s="72"/>
      <c r="K47360" s="72"/>
    </row>
    <row r="47361" spans="9:11">
      <c r="I47361" s="72"/>
      <c r="J47361" s="72"/>
      <c r="K47361" s="72"/>
    </row>
    <row r="47362" spans="9:11">
      <c r="I47362" s="72"/>
      <c r="J47362" s="72"/>
      <c r="K47362" s="72"/>
    </row>
    <row r="47363" spans="9:11">
      <c r="I47363" s="72"/>
      <c r="J47363" s="72"/>
      <c r="K47363" s="72"/>
    </row>
    <row r="47364" spans="9:11">
      <c r="I47364" s="72"/>
      <c r="J47364" s="72"/>
      <c r="K47364" s="72"/>
    </row>
    <row r="47365" spans="9:11">
      <c r="I47365" s="72"/>
      <c r="J47365" s="72"/>
      <c r="K47365" s="72"/>
    </row>
    <row r="47366" spans="9:11">
      <c r="I47366" s="72"/>
      <c r="J47366" s="72"/>
      <c r="K47366" s="72"/>
    </row>
    <row r="47367" spans="9:11">
      <c r="I47367" s="72"/>
      <c r="J47367" s="72"/>
      <c r="K47367" s="72"/>
    </row>
    <row r="47368" spans="9:11">
      <c r="I47368" s="72"/>
      <c r="J47368" s="72"/>
      <c r="K47368" s="72"/>
    </row>
    <row r="47369" spans="9:11">
      <c r="I47369" s="72"/>
      <c r="J47369" s="72"/>
      <c r="K47369" s="72"/>
    </row>
    <row r="47370" spans="9:11">
      <c r="I47370" s="72"/>
      <c r="J47370" s="72"/>
      <c r="K47370" s="72"/>
    </row>
    <row r="47371" spans="9:11">
      <c r="I47371" s="72"/>
      <c r="J47371" s="72"/>
      <c r="K47371" s="72"/>
    </row>
    <row r="47372" spans="9:11">
      <c r="I47372" s="72"/>
      <c r="J47372" s="72"/>
      <c r="K47372" s="72"/>
    </row>
    <row r="47373" spans="9:11">
      <c r="I47373" s="72"/>
      <c r="J47373" s="72"/>
      <c r="K47373" s="72"/>
    </row>
    <row r="47374" spans="9:11">
      <c r="I47374" s="72"/>
      <c r="J47374" s="72"/>
      <c r="K47374" s="72"/>
    </row>
    <row r="47375" spans="9:11">
      <c r="I47375" s="72"/>
      <c r="J47375" s="72"/>
      <c r="K47375" s="72"/>
    </row>
    <row r="47376" spans="9:11">
      <c r="I47376" s="72"/>
      <c r="J47376" s="72"/>
      <c r="K47376" s="72"/>
    </row>
    <row r="47377" spans="9:11">
      <c r="I47377" s="72"/>
      <c r="J47377" s="72"/>
      <c r="K47377" s="72"/>
    </row>
    <row r="47378" spans="9:11">
      <c r="I47378" s="72"/>
      <c r="J47378" s="72"/>
      <c r="K47378" s="72"/>
    </row>
    <row r="47379" spans="9:11">
      <c r="I47379" s="72"/>
      <c r="J47379" s="72"/>
      <c r="K47379" s="72"/>
    </row>
    <row r="47380" spans="9:11">
      <c r="I47380" s="72"/>
      <c r="J47380" s="72"/>
      <c r="K47380" s="72"/>
    </row>
    <row r="47381" spans="9:11">
      <c r="I47381" s="72"/>
      <c r="J47381" s="72"/>
      <c r="K47381" s="72"/>
    </row>
    <row r="47382" spans="9:11">
      <c r="I47382" s="72"/>
      <c r="J47382" s="72"/>
      <c r="K47382" s="72"/>
    </row>
    <row r="47383" spans="9:11">
      <c r="I47383" s="72"/>
      <c r="J47383" s="72"/>
      <c r="K47383" s="72"/>
    </row>
    <row r="47384" spans="9:11">
      <c r="I47384" s="72"/>
      <c r="J47384" s="72"/>
      <c r="K47384" s="72"/>
    </row>
    <row r="47385" spans="9:11">
      <c r="I47385" s="72"/>
      <c r="J47385" s="72"/>
      <c r="K47385" s="72"/>
    </row>
    <row r="47386" spans="9:11">
      <c r="I47386" s="72"/>
      <c r="J47386" s="72"/>
      <c r="K47386" s="72"/>
    </row>
    <row r="47387" spans="9:11">
      <c r="I47387" s="72"/>
      <c r="J47387" s="72"/>
      <c r="K47387" s="72"/>
    </row>
    <row r="47388" spans="9:11">
      <c r="I47388" s="72"/>
      <c r="J47388" s="72"/>
      <c r="K47388" s="72"/>
    </row>
    <row r="47389" spans="9:11">
      <c r="I47389" s="72"/>
      <c r="J47389" s="72"/>
      <c r="K47389" s="72"/>
    </row>
    <row r="47390" spans="9:11">
      <c r="I47390" s="72"/>
      <c r="J47390" s="72"/>
      <c r="K47390" s="72"/>
    </row>
    <row r="47391" spans="9:11">
      <c r="I47391" s="72"/>
      <c r="J47391" s="72"/>
      <c r="K47391" s="72"/>
    </row>
    <row r="47392" spans="9:11">
      <c r="I47392" s="72"/>
      <c r="J47392" s="72"/>
      <c r="K47392" s="72"/>
    </row>
    <row r="47393" spans="9:11">
      <c r="I47393" s="72"/>
      <c r="J47393" s="72"/>
      <c r="K47393" s="72"/>
    </row>
    <row r="47394" spans="9:11">
      <c r="I47394" s="72"/>
      <c r="J47394" s="72"/>
      <c r="K47394" s="72"/>
    </row>
    <row r="47395" spans="9:11">
      <c r="I47395" s="72"/>
      <c r="J47395" s="72"/>
      <c r="K47395" s="72"/>
    </row>
    <row r="47396" spans="9:11">
      <c r="I47396" s="72"/>
      <c r="J47396" s="72"/>
      <c r="K47396" s="72"/>
    </row>
    <row r="47397" spans="9:11">
      <c r="I47397" s="72"/>
      <c r="J47397" s="72"/>
      <c r="K47397" s="72"/>
    </row>
    <row r="47398" spans="9:11">
      <c r="I47398" s="72"/>
      <c r="J47398" s="72"/>
      <c r="K47398" s="72"/>
    </row>
    <row r="47399" spans="9:11">
      <c r="I47399" s="72"/>
      <c r="J47399" s="72"/>
      <c r="K47399" s="72"/>
    </row>
    <row r="47400" spans="9:11">
      <c r="I47400" s="72"/>
      <c r="J47400" s="72"/>
      <c r="K47400" s="72"/>
    </row>
    <row r="47401" spans="9:11">
      <c r="I47401" s="72"/>
      <c r="J47401" s="72"/>
      <c r="K47401" s="72"/>
    </row>
    <row r="47402" spans="9:11">
      <c r="I47402" s="72"/>
      <c r="J47402" s="72"/>
      <c r="K47402" s="72"/>
    </row>
    <row r="47403" spans="9:11">
      <c r="I47403" s="72"/>
      <c r="J47403" s="72"/>
      <c r="K47403" s="72"/>
    </row>
    <row r="47404" spans="9:11">
      <c r="I47404" s="72"/>
      <c r="J47404" s="72"/>
      <c r="K47404" s="72"/>
    </row>
    <row r="47405" spans="9:11">
      <c r="I47405" s="72"/>
      <c r="J47405" s="72"/>
      <c r="K47405" s="72"/>
    </row>
    <row r="47406" spans="9:11">
      <c r="I47406" s="72"/>
      <c r="J47406" s="72"/>
      <c r="K47406" s="72"/>
    </row>
    <row r="47407" spans="9:11">
      <c r="I47407" s="72"/>
      <c r="J47407" s="72"/>
      <c r="K47407" s="72"/>
    </row>
    <row r="47408" spans="9:11">
      <c r="I47408" s="72"/>
      <c r="J47408" s="72"/>
      <c r="K47408" s="72"/>
    </row>
    <row r="47409" spans="9:11">
      <c r="I47409" s="72"/>
      <c r="J47409" s="72"/>
      <c r="K47409" s="72"/>
    </row>
    <row r="47410" spans="9:11">
      <c r="I47410" s="72"/>
      <c r="J47410" s="72"/>
      <c r="K47410" s="72"/>
    </row>
    <row r="47411" spans="9:11">
      <c r="I47411" s="72"/>
      <c r="J47411" s="72"/>
      <c r="K47411" s="72"/>
    </row>
    <row r="47412" spans="9:11">
      <c r="I47412" s="72"/>
      <c r="J47412" s="72"/>
      <c r="K47412" s="72"/>
    </row>
    <row r="47413" spans="9:11">
      <c r="I47413" s="72"/>
      <c r="J47413" s="72"/>
      <c r="K47413" s="72"/>
    </row>
    <row r="47414" spans="9:11">
      <c r="I47414" s="72"/>
      <c r="J47414" s="72"/>
      <c r="K47414" s="72"/>
    </row>
    <row r="47415" spans="9:11">
      <c r="I47415" s="72"/>
      <c r="J47415" s="72"/>
      <c r="K47415" s="72"/>
    </row>
    <row r="47416" spans="9:11">
      <c r="I47416" s="72"/>
      <c r="J47416" s="72"/>
      <c r="K47416" s="72"/>
    </row>
    <row r="47417" spans="9:11">
      <c r="I47417" s="72"/>
      <c r="J47417" s="72"/>
      <c r="K47417" s="72"/>
    </row>
    <row r="47418" spans="9:11">
      <c r="I47418" s="72"/>
      <c r="J47418" s="72"/>
      <c r="K47418" s="72"/>
    </row>
    <row r="47419" spans="9:11">
      <c r="I47419" s="72"/>
      <c r="J47419" s="72"/>
      <c r="K47419" s="72"/>
    </row>
    <row r="47420" spans="9:11">
      <c r="I47420" s="72"/>
      <c r="J47420" s="72"/>
      <c r="K47420" s="72"/>
    </row>
    <row r="47421" spans="9:11">
      <c r="I47421" s="72"/>
      <c r="J47421" s="72"/>
      <c r="K47421" s="72"/>
    </row>
    <row r="47422" spans="9:11">
      <c r="I47422" s="72"/>
      <c r="J47422" s="72"/>
      <c r="K47422" s="72"/>
    </row>
    <row r="47423" spans="9:11">
      <c r="I47423" s="72"/>
      <c r="J47423" s="72"/>
      <c r="K47423" s="72"/>
    </row>
    <row r="47424" spans="9:11">
      <c r="I47424" s="72"/>
      <c r="J47424" s="72"/>
      <c r="K47424" s="72"/>
    </row>
    <row r="47425" spans="9:11">
      <c r="I47425" s="72"/>
      <c r="J47425" s="72"/>
      <c r="K47425" s="72"/>
    </row>
    <row r="47426" spans="9:11">
      <c r="I47426" s="72"/>
      <c r="J47426" s="72"/>
      <c r="K47426" s="72"/>
    </row>
    <row r="47427" spans="9:11">
      <c r="I47427" s="72"/>
      <c r="J47427" s="72"/>
      <c r="K47427" s="72"/>
    </row>
    <row r="47428" spans="9:11">
      <c r="I47428" s="72"/>
      <c r="J47428" s="72"/>
      <c r="K47428" s="72"/>
    </row>
    <row r="47429" spans="9:11">
      <c r="I47429" s="72"/>
      <c r="J47429" s="72"/>
      <c r="K47429" s="72"/>
    </row>
    <row r="47430" spans="9:11">
      <c r="I47430" s="72"/>
      <c r="J47430" s="72"/>
      <c r="K47430" s="72"/>
    </row>
    <row r="47431" spans="9:11">
      <c r="I47431" s="72"/>
      <c r="J47431" s="72"/>
      <c r="K47431" s="72"/>
    </row>
    <row r="47432" spans="9:11">
      <c r="I47432" s="72"/>
      <c r="J47432" s="72"/>
      <c r="K47432" s="72"/>
    </row>
    <row r="47433" spans="9:11">
      <c r="I47433" s="72"/>
      <c r="J47433" s="72"/>
      <c r="K47433" s="72"/>
    </row>
    <row r="47434" spans="9:11">
      <c r="I47434" s="72"/>
      <c r="J47434" s="72"/>
      <c r="K47434" s="72"/>
    </row>
    <row r="47435" spans="9:11">
      <c r="I47435" s="72"/>
      <c r="J47435" s="72"/>
      <c r="K47435" s="72"/>
    </row>
    <row r="47436" spans="9:11">
      <c r="I47436" s="72"/>
      <c r="J47436" s="72"/>
      <c r="K47436" s="72"/>
    </row>
    <row r="47437" spans="9:11">
      <c r="I47437" s="72"/>
      <c r="J47437" s="72"/>
      <c r="K47437" s="72"/>
    </row>
    <row r="47438" spans="9:11">
      <c r="I47438" s="72"/>
      <c r="J47438" s="72"/>
      <c r="K47438" s="72"/>
    </row>
    <row r="47439" spans="9:11">
      <c r="I47439" s="72"/>
      <c r="J47439" s="72"/>
      <c r="K47439" s="72"/>
    </row>
    <row r="47440" spans="9:11">
      <c r="I47440" s="72"/>
      <c r="J47440" s="72"/>
      <c r="K47440" s="72"/>
    </row>
    <row r="47441" spans="9:11">
      <c r="I47441" s="72"/>
      <c r="J47441" s="72"/>
      <c r="K47441" s="72"/>
    </row>
    <row r="47442" spans="9:11">
      <c r="I47442" s="72"/>
      <c r="J47442" s="72"/>
      <c r="K47442" s="72"/>
    </row>
    <row r="47443" spans="9:11">
      <c r="I47443" s="72"/>
      <c r="J47443" s="72"/>
      <c r="K47443" s="72"/>
    </row>
    <row r="47444" spans="9:11">
      <c r="I47444" s="72"/>
      <c r="J47444" s="72"/>
      <c r="K47444" s="72"/>
    </row>
    <row r="47445" spans="9:11">
      <c r="I47445" s="72"/>
      <c r="J47445" s="72"/>
      <c r="K47445" s="72"/>
    </row>
    <row r="47446" spans="9:11">
      <c r="I47446" s="72"/>
      <c r="J47446" s="72"/>
      <c r="K47446" s="72"/>
    </row>
    <row r="47447" spans="9:11">
      <c r="I47447" s="72"/>
      <c r="J47447" s="72"/>
      <c r="K47447" s="72"/>
    </row>
    <row r="47448" spans="9:11">
      <c r="I47448" s="72"/>
      <c r="J47448" s="72"/>
      <c r="K47448" s="72"/>
    </row>
    <row r="47449" spans="9:11">
      <c r="I47449" s="72"/>
      <c r="J47449" s="72"/>
      <c r="K47449" s="72"/>
    </row>
    <row r="47450" spans="9:11">
      <c r="I47450" s="72"/>
      <c r="J47450" s="72"/>
      <c r="K47450" s="72"/>
    </row>
    <row r="47451" spans="9:11">
      <c r="I47451" s="72"/>
      <c r="J47451" s="72"/>
      <c r="K47451" s="72"/>
    </row>
    <row r="47452" spans="9:11">
      <c r="I47452" s="72"/>
      <c r="J47452" s="72"/>
      <c r="K47452" s="72"/>
    </row>
    <row r="47453" spans="9:11">
      <c r="I47453" s="72"/>
      <c r="J47453" s="72"/>
      <c r="K47453" s="72"/>
    </row>
    <row r="47454" spans="9:11">
      <c r="I47454" s="72"/>
      <c r="J47454" s="72"/>
      <c r="K47454" s="72"/>
    </row>
    <row r="47455" spans="9:11">
      <c r="I47455" s="72"/>
      <c r="J47455" s="72"/>
      <c r="K47455" s="72"/>
    </row>
    <row r="47456" spans="9:11">
      <c r="I47456" s="72"/>
      <c r="J47456" s="72"/>
      <c r="K47456" s="72"/>
    </row>
    <row r="47457" spans="9:11">
      <c r="I47457" s="72"/>
      <c r="J47457" s="72"/>
      <c r="K47457" s="72"/>
    </row>
    <row r="47458" spans="9:11">
      <c r="I47458" s="72"/>
      <c r="J47458" s="72"/>
      <c r="K47458" s="72"/>
    </row>
    <row r="47459" spans="9:11">
      <c r="I47459" s="72"/>
      <c r="J47459" s="72"/>
      <c r="K47459" s="72"/>
    </row>
    <row r="47460" spans="9:11">
      <c r="I47460" s="72"/>
      <c r="J47460" s="72"/>
      <c r="K47460" s="72"/>
    </row>
    <row r="47461" spans="9:11">
      <c r="I47461" s="72"/>
      <c r="J47461" s="72"/>
      <c r="K47461" s="72"/>
    </row>
    <row r="47462" spans="9:11">
      <c r="I47462" s="72"/>
      <c r="J47462" s="72"/>
      <c r="K47462" s="72"/>
    </row>
    <row r="47463" spans="9:11">
      <c r="I47463" s="72"/>
      <c r="J47463" s="72"/>
      <c r="K47463" s="72"/>
    </row>
    <row r="47464" spans="9:11">
      <c r="I47464" s="72"/>
      <c r="J47464" s="72"/>
      <c r="K47464" s="72"/>
    </row>
    <row r="47465" spans="9:11">
      <c r="I47465" s="72"/>
      <c r="J47465" s="72"/>
      <c r="K47465" s="72"/>
    </row>
    <row r="47466" spans="9:11">
      <c r="I47466" s="72"/>
      <c r="J47466" s="72"/>
      <c r="K47466" s="72"/>
    </row>
    <row r="47467" spans="9:11">
      <c r="I47467" s="72"/>
      <c r="J47467" s="72"/>
      <c r="K47467" s="72"/>
    </row>
    <row r="47468" spans="9:11">
      <c r="I47468" s="72"/>
      <c r="J47468" s="72"/>
      <c r="K47468" s="72"/>
    </row>
    <row r="47469" spans="9:11">
      <c r="I47469" s="72"/>
      <c r="J47469" s="72"/>
      <c r="K47469" s="72"/>
    </row>
    <row r="47470" spans="9:11">
      <c r="I47470" s="72"/>
      <c r="J47470" s="72"/>
      <c r="K47470" s="72"/>
    </row>
    <row r="47471" spans="9:11">
      <c r="I47471" s="72"/>
      <c r="J47471" s="72"/>
      <c r="K47471" s="72"/>
    </row>
    <row r="47472" spans="9:11">
      <c r="I47472" s="72"/>
      <c r="J47472" s="72"/>
      <c r="K47472" s="72"/>
    </row>
    <row r="47473" spans="9:11">
      <c r="I47473" s="72"/>
      <c r="J47473" s="72"/>
      <c r="K47473" s="72"/>
    </row>
    <row r="47474" spans="9:11">
      <c r="I47474" s="72"/>
      <c r="J47474" s="72"/>
      <c r="K47474" s="72"/>
    </row>
    <row r="47475" spans="9:11">
      <c r="I47475" s="72"/>
      <c r="J47475" s="72"/>
      <c r="K47475" s="72"/>
    </row>
    <row r="47476" spans="9:11">
      <c r="I47476" s="72"/>
      <c r="J47476" s="72"/>
      <c r="K47476" s="72"/>
    </row>
    <row r="47477" spans="9:11">
      <c r="I47477" s="72"/>
      <c r="J47477" s="72"/>
      <c r="K47477" s="72"/>
    </row>
    <row r="47478" spans="9:11">
      <c r="I47478" s="72"/>
      <c r="J47478" s="72"/>
      <c r="K47478" s="72"/>
    </row>
    <row r="47479" spans="9:11">
      <c r="I47479" s="72"/>
      <c r="J47479" s="72"/>
      <c r="K47479" s="72"/>
    </row>
    <row r="47480" spans="9:11">
      <c r="I47480" s="72"/>
      <c r="J47480" s="72"/>
      <c r="K47480" s="72"/>
    </row>
    <row r="47481" spans="9:11">
      <c r="I47481" s="72"/>
      <c r="J47481" s="72"/>
      <c r="K47481" s="72"/>
    </row>
    <row r="47482" spans="9:11">
      <c r="I47482" s="72"/>
      <c r="J47482" s="72"/>
      <c r="K47482" s="72"/>
    </row>
    <row r="47483" spans="9:11">
      <c r="I47483" s="72"/>
      <c r="J47483" s="72"/>
      <c r="K47483" s="72"/>
    </row>
    <row r="47484" spans="9:11">
      <c r="I47484" s="72"/>
      <c r="J47484" s="72"/>
      <c r="K47484" s="72"/>
    </row>
    <row r="47485" spans="9:11">
      <c r="I47485" s="72"/>
      <c r="J47485" s="72"/>
      <c r="K47485" s="72"/>
    </row>
    <row r="47486" spans="9:11">
      <c r="I47486" s="72"/>
      <c r="J47486" s="72"/>
      <c r="K47486" s="72"/>
    </row>
    <row r="47487" spans="9:11">
      <c r="I47487" s="72"/>
      <c r="J47487" s="72"/>
      <c r="K47487" s="72"/>
    </row>
    <row r="47488" spans="9:11">
      <c r="I47488" s="72"/>
      <c r="J47488" s="72"/>
      <c r="K47488" s="72"/>
    </row>
    <row r="47489" spans="9:11">
      <c r="I47489" s="72"/>
      <c r="J47489" s="72"/>
      <c r="K47489" s="72"/>
    </row>
    <row r="47490" spans="9:11">
      <c r="I47490" s="72"/>
      <c r="J47490" s="72"/>
      <c r="K47490" s="72"/>
    </row>
    <row r="47491" spans="9:11">
      <c r="I47491" s="72"/>
      <c r="J47491" s="72"/>
      <c r="K47491" s="72"/>
    </row>
    <row r="47492" spans="9:11">
      <c r="I47492" s="72"/>
      <c r="J47492" s="72"/>
      <c r="K47492" s="72"/>
    </row>
    <row r="47493" spans="9:11">
      <c r="I47493" s="72"/>
      <c r="J47493" s="72"/>
      <c r="K47493" s="72"/>
    </row>
    <row r="47494" spans="9:11">
      <c r="I47494" s="72"/>
      <c r="J47494" s="72"/>
      <c r="K47494" s="72"/>
    </row>
    <row r="47495" spans="9:11">
      <c r="I47495" s="72"/>
      <c r="J47495" s="72"/>
      <c r="K47495" s="72"/>
    </row>
    <row r="47496" spans="9:11">
      <c r="I47496" s="72"/>
      <c r="J47496" s="72"/>
      <c r="K47496" s="72"/>
    </row>
    <row r="47497" spans="9:11">
      <c r="I47497" s="72"/>
      <c r="J47497" s="72"/>
      <c r="K47497" s="72"/>
    </row>
    <row r="47498" spans="9:11">
      <c r="I47498" s="72"/>
      <c r="J47498" s="72"/>
      <c r="K47498" s="72"/>
    </row>
    <row r="47499" spans="9:11">
      <c r="I47499" s="72"/>
      <c r="J47499" s="72"/>
      <c r="K47499" s="72"/>
    </row>
    <row r="47500" spans="9:11">
      <c r="I47500" s="72"/>
      <c r="J47500" s="72"/>
      <c r="K47500" s="72"/>
    </row>
    <row r="47501" spans="9:11">
      <c r="I47501" s="72"/>
      <c r="J47501" s="72"/>
      <c r="K47501" s="72"/>
    </row>
    <row r="47502" spans="9:11">
      <c r="I47502" s="72"/>
      <c r="J47502" s="72"/>
      <c r="K47502" s="72"/>
    </row>
    <row r="47503" spans="9:11">
      <c r="I47503" s="72"/>
      <c r="J47503" s="72"/>
      <c r="K47503" s="72"/>
    </row>
    <row r="47504" spans="9:11">
      <c r="I47504" s="72"/>
      <c r="J47504" s="72"/>
      <c r="K47504" s="72"/>
    </row>
    <row r="47505" spans="9:11">
      <c r="I47505" s="72"/>
      <c r="J47505" s="72"/>
      <c r="K47505" s="72"/>
    </row>
    <row r="47506" spans="9:11">
      <c r="I47506" s="72"/>
      <c r="J47506" s="72"/>
      <c r="K47506" s="72"/>
    </row>
    <row r="47507" spans="9:11">
      <c r="I47507" s="72"/>
      <c r="J47507" s="72"/>
      <c r="K47507" s="72"/>
    </row>
    <row r="47508" spans="9:11">
      <c r="I47508" s="72"/>
      <c r="J47508" s="72"/>
      <c r="K47508" s="72"/>
    </row>
    <row r="47509" spans="9:11">
      <c r="I47509" s="72"/>
      <c r="J47509" s="72"/>
      <c r="K47509" s="72"/>
    </row>
    <row r="47510" spans="9:11">
      <c r="I47510" s="72"/>
      <c r="J47510" s="72"/>
      <c r="K47510" s="72"/>
    </row>
    <row r="47511" spans="9:11">
      <c r="I47511" s="72"/>
      <c r="J47511" s="72"/>
      <c r="K47511" s="72"/>
    </row>
    <row r="47512" spans="9:11">
      <c r="I47512" s="72"/>
      <c r="J47512" s="72"/>
      <c r="K47512" s="72"/>
    </row>
    <row r="47513" spans="9:11">
      <c r="I47513" s="72"/>
      <c r="J47513" s="72"/>
      <c r="K47513" s="72"/>
    </row>
    <row r="47514" spans="9:11">
      <c r="I47514" s="72"/>
      <c r="J47514" s="72"/>
      <c r="K47514" s="72"/>
    </row>
    <row r="47515" spans="9:11">
      <c r="I47515" s="72"/>
      <c r="J47515" s="72"/>
      <c r="K47515" s="72"/>
    </row>
    <row r="47516" spans="9:11">
      <c r="I47516" s="72"/>
      <c r="J47516" s="72"/>
      <c r="K47516" s="72"/>
    </row>
    <row r="47517" spans="9:11">
      <c r="I47517" s="72"/>
      <c r="J47517" s="72"/>
      <c r="K47517" s="72"/>
    </row>
    <row r="47518" spans="9:11">
      <c r="I47518" s="72"/>
      <c r="J47518" s="72"/>
      <c r="K47518" s="72"/>
    </row>
    <row r="47519" spans="9:11">
      <c r="I47519" s="72"/>
      <c r="J47519" s="72"/>
      <c r="K47519" s="72"/>
    </row>
    <row r="47520" spans="9:11">
      <c r="I47520" s="72"/>
      <c r="J47520" s="72"/>
      <c r="K47520" s="72"/>
    </row>
    <row r="47521" spans="9:11">
      <c r="I47521" s="72"/>
      <c r="J47521" s="72"/>
      <c r="K47521" s="72"/>
    </row>
    <row r="47522" spans="9:11">
      <c r="I47522" s="72"/>
      <c r="J47522" s="72"/>
      <c r="K47522" s="72"/>
    </row>
    <row r="47523" spans="9:11">
      <c r="I47523" s="72"/>
      <c r="J47523" s="72"/>
      <c r="K47523" s="72"/>
    </row>
    <row r="47524" spans="9:11">
      <c r="I47524" s="72"/>
      <c r="J47524" s="72"/>
      <c r="K47524" s="72"/>
    </row>
    <row r="47525" spans="9:11">
      <c r="I47525" s="72"/>
      <c r="J47525" s="72"/>
      <c r="K47525" s="72"/>
    </row>
    <row r="47526" spans="9:11">
      <c r="I47526" s="72"/>
      <c r="J47526" s="72"/>
      <c r="K47526" s="72"/>
    </row>
    <row r="47527" spans="9:11">
      <c r="I47527" s="72"/>
      <c r="J47527" s="72"/>
      <c r="K47527" s="72"/>
    </row>
    <row r="47528" spans="9:11">
      <c r="I47528" s="72"/>
      <c r="J47528" s="72"/>
      <c r="K47528" s="72"/>
    </row>
    <row r="47529" spans="9:11">
      <c r="I47529" s="72"/>
      <c r="J47529" s="72"/>
      <c r="K47529" s="72"/>
    </row>
    <row r="47530" spans="9:11">
      <c r="I47530" s="72"/>
      <c r="J47530" s="72"/>
      <c r="K47530" s="72"/>
    </row>
    <row r="47531" spans="9:11">
      <c r="I47531" s="72"/>
      <c r="J47531" s="72"/>
      <c r="K47531" s="72"/>
    </row>
    <row r="47532" spans="9:11">
      <c r="I47532" s="72"/>
      <c r="J47532" s="72"/>
      <c r="K47532" s="72"/>
    </row>
    <row r="47533" spans="9:11">
      <c r="I47533" s="72"/>
      <c r="J47533" s="72"/>
      <c r="K47533" s="72"/>
    </row>
    <row r="47534" spans="9:11">
      <c r="I47534" s="72"/>
      <c r="J47534" s="72"/>
      <c r="K47534" s="72"/>
    </row>
    <row r="47535" spans="9:11">
      <c r="I47535" s="72"/>
      <c r="J47535" s="72"/>
      <c r="K47535" s="72"/>
    </row>
    <row r="47536" spans="9:11">
      <c r="I47536" s="72"/>
      <c r="J47536" s="72"/>
      <c r="K47536" s="72"/>
    </row>
    <row r="47537" spans="9:11">
      <c r="I47537" s="72"/>
      <c r="J47537" s="72"/>
      <c r="K47537" s="72"/>
    </row>
    <row r="47538" spans="9:11">
      <c r="I47538" s="72"/>
      <c r="J47538" s="72"/>
      <c r="K47538" s="72"/>
    </row>
    <row r="47539" spans="9:11">
      <c r="I47539" s="72"/>
      <c r="J47539" s="72"/>
      <c r="K47539" s="72"/>
    </row>
    <row r="47540" spans="9:11">
      <c r="I47540" s="72"/>
      <c r="J47540" s="72"/>
      <c r="K47540" s="72"/>
    </row>
    <row r="47541" spans="9:11">
      <c r="I47541" s="72"/>
      <c r="J47541" s="72"/>
      <c r="K47541" s="72"/>
    </row>
    <row r="47542" spans="9:11">
      <c r="I47542" s="72"/>
      <c r="J47542" s="72"/>
      <c r="K47542" s="72"/>
    </row>
    <row r="47543" spans="9:11">
      <c r="I47543" s="72"/>
      <c r="J47543" s="72"/>
      <c r="K47543" s="72"/>
    </row>
    <row r="47544" spans="9:11">
      <c r="I47544" s="72"/>
      <c r="J47544" s="72"/>
      <c r="K47544" s="72"/>
    </row>
    <row r="47545" spans="9:11">
      <c r="I47545" s="72"/>
      <c r="J47545" s="72"/>
      <c r="K47545" s="72"/>
    </row>
    <row r="47546" spans="9:11">
      <c r="I47546" s="72"/>
      <c r="J47546" s="72"/>
      <c r="K47546" s="72"/>
    </row>
    <row r="47547" spans="9:11">
      <c r="I47547" s="72"/>
      <c r="J47547" s="72"/>
      <c r="K47547" s="72"/>
    </row>
    <row r="47548" spans="9:11">
      <c r="I47548" s="72"/>
      <c r="J47548" s="72"/>
      <c r="K47548" s="72"/>
    </row>
    <row r="47549" spans="9:11">
      <c r="I47549" s="72"/>
      <c r="J47549" s="72"/>
      <c r="K47549" s="72"/>
    </row>
    <row r="47550" spans="9:11">
      <c r="I47550" s="72"/>
      <c r="J47550" s="72"/>
      <c r="K47550" s="72"/>
    </row>
    <row r="47551" spans="9:11">
      <c r="I47551" s="72"/>
      <c r="J47551" s="72"/>
      <c r="K47551" s="72"/>
    </row>
    <row r="47552" spans="9:11">
      <c r="I47552" s="72"/>
      <c r="J47552" s="72"/>
      <c r="K47552" s="72"/>
    </row>
    <row r="47553" spans="9:11">
      <c r="I47553" s="72"/>
      <c r="J47553" s="72"/>
      <c r="K47553" s="72"/>
    </row>
    <row r="47554" spans="9:11">
      <c r="I47554" s="72"/>
      <c r="J47554" s="72"/>
      <c r="K47554" s="72"/>
    </row>
    <row r="47555" spans="9:11">
      <c r="I47555" s="72"/>
      <c r="J47555" s="72"/>
      <c r="K47555" s="72"/>
    </row>
    <row r="47556" spans="9:11">
      <c r="I47556" s="72"/>
      <c r="J47556" s="72"/>
      <c r="K47556" s="72"/>
    </row>
    <row r="47557" spans="9:11">
      <c r="I47557" s="72"/>
      <c r="J47557" s="72"/>
      <c r="K47557" s="72"/>
    </row>
    <row r="47558" spans="9:11">
      <c r="I47558" s="72"/>
      <c r="J47558" s="72"/>
      <c r="K47558" s="72"/>
    </row>
    <row r="47559" spans="9:11">
      <c r="I47559" s="72"/>
      <c r="J47559" s="72"/>
      <c r="K47559" s="72"/>
    </row>
    <row r="47560" spans="9:11">
      <c r="I47560" s="72"/>
      <c r="J47560" s="72"/>
      <c r="K47560" s="72"/>
    </row>
    <row r="47561" spans="9:11">
      <c r="I47561" s="72"/>
      <c r="J47561" s="72"/>
      <c r="K47561" s="72"/>
    </row>
    <row r="47562" spans="9:11">
      <c r="I47562" s="72"/>
      <c r="J47562" s="72"/>
      <c r="K47562" s="72"/>
    </row>
    <row r="47563" spans="9:11">
      <c r="I47563" s="72"/>
      <c r="J47563" s="72"/>
      <c r="K47563" s="72"/>
    </row>
    <row r="47564" spans="9:11">
      <c r="I47564" s="72"/>
      <c r="J47564" s="72"/>
      <c r="K47564" s="72"/>
    </row>
    <row r="47565" spans="9:11">
      <c r="I47565" s="72"/>
      <c r="J47565" s="72"/>
      <c r="K47565" s="72"/>
    </row>
    <row r="47566" spans="9:11">
      <c r="I47566" s="72"/>
      <c r="J47566" s="72"/>
      <c r="K47566" s="72"/>
    </row>
    <row r="47567" spans="9:11">
      <c r="I47567" s="72"/>
      <c r="J47567" s="72"/>
      <c r="K47567" s="72"/>
    </row>
    <row r="47568" spans="9:11">
      <c r="I47568" s="72"/>
      <c r="J47568" s="72"/>
      <c r="K47568" s="72"/>
    </row>
    <row r="47569" spans="9:11">
      <c r="I47569" s="72"/>
      <c r="J47569" s="72"/>
      <c r="K47569" s="72"/>
    </row>
    <row r="47570" spans="9:11">
      <c r="I47570" s="72"/>
      <c r="J47570" s="72"/>
      <c r="K47570" s="72"/>
    </row>
    <row r="47571" spans="9:11">
      <c r="I47571" s="72"/>
      <c r="J47571" s="72"/>
      <c r="K47571" s="72"/>
    </row>
    <row r="47572" spans="9:11">
      <c r="I47572" s="72"/>
      <c r="J47572" s="72"/>
      <c r="K47572" s="72"/>
    </row>
    <row r="47573" spans="9:11">
      <c r="I47573" s="72"/>
      <c r="J47573" s="72"/>
      <c r="K47573" s="72"/>
    </row>
    <row r="47574" spans="9:11">
      <c r="I47574" s="72"/>
      <c r="J47574" s="72"/>
      <c r="K47574" s="72"/>
    </row>
    <row r="47575" spans="9:11">
      <c r="I47575" s="72"/>
      <c r="J47575" s="72"/>
      <c r="K47575" s="72"/>
    </row>
    <row r="47576" spans="9:11">
      <c r="I47576" s="72"/>
      <c r="J47576" s="72"/>
      <c r="K47576" s="72"/>
    </row>
    <row r="47577" spans="9:11">
      <c r="I47577" s="72"/>
      <c r="J47577" s="72"/>
      <c r="K47577" s="72"/>
    </row>
    <row r="47578" spans="9:11">
      <c r="I47578" s="72"/>
      <c r="J47578" s="72"/>
      <c r="K47578" s="72"/>
    </row>
    <row r="47579" spans="9:11">
      <c r="I47579" s="72"/>
      <c r="J47579" s="72"/>
      <c r="K47579" s="72"/>
    </row>
    <row r="47580" spans="9:11">
      <c r="I47580" s="72"/>
      <c r="J47580" s="72"/>
      <c r="K47580" s="72"/>
    </row>
    <row r="47581" spans="9:11">
      <c r="I47581" s="72"/>
      <c r="J47581" s="72"/>
      <c r="K47581" s="72"/>
    </row>
    <row r="47582" spans="9:11">
      <c r="I47582" s="72"/>
      <c r="J47582" s="72"/>
      <c r="K47582" s="72"/>
    </row>
    <row r="47583" spans="9:11">
      <c r="I47583" s="72"/>
      <c r="J47583" s="72"/>
      <c r="K47583" s="72"/>
    </row>
    <row r="47584" spans="9:11">
      <c r="I47584" s="72"/>
      <c r="J47584" s="72"/>
      <c r="K47584" s="72"/>
    </row>
    <row r="47585" spans="9:11">
      <c r="I47585" s="72"/>
      <c r="J47585" s="72"/>
      <c r="K47585" s="72"/>
    </row>
    <row r="47586" spans="9:11">
      <c r="I47586" s="72"/>
      <c r="J47586" s="72"/>
      <c r="K47586" s="72"/>
    </row>
    <row r="47587" spans="9:11">
      <c r="I47587" s="72"/>
      <c r="J47587" s="72"/>
      <c r="K47587" s="72"/>
    </row>
    <row r="47588" spans="9:11">
      <c r="I47588" s="72"/>
      <c r="J47588" s="72"/>
      <c r="K47588" s="72"/>
    </row>
    <row r="47589" spans="9:11">
      <c r="I47589" s="72"/>
      <c r="J47589" s="72"/>
      <c r="K47589" s="72"/>
    </row>
    <row r="47590" spans="9:11">
      <c r="I47590" s="72"/>
      <c r="J47590" s="72"/>
      <c r="K47590" s="72"/>
    </row>
    <row r="47591" spans="9:11">
      <c r="I47591" s="72"/>
      <c r="J47591" s="72"/>
      <c r="K47591" s="72"/>
    </row>
    <row r="47592" spans="9:11">
      <c r="I47592" s="72"/>
      <c r="J47592" s="72"/>
      <c r="K47592" s="72"/>
    </row>
    <row r="47593" spans="9:11">
      <c r="I47593" s="72"/>
      <c r="J47593" s="72"/>
      <c r="K47593" s="72"/>
    </row>
    <row r="47594" spans="9:11">
      <c r="I47594" s="72"/>
      <c r="J47594" s="72"/>
      <c r="K47594" s="72"/>
    </row>
    <row r="47595" spans="9:11">
      <c r="I47595" s="72"/>
      <c r="J47595" s="72"/>
      <c r="K47595" s="72"/>
    </row>
    <row r="47596" spans="9:11">
      <c r="I47596" s="72"/>
      <c r="J47596" s="72"/>
      <c r="K47596" s="72"/>
    </row>
    <row r="47597" spans="9:11">
      <c r="I47597" s="72"/>
      <c r="J47597" s="72"/>
      <c r="K47597" s="72"/>
    </row>
    <row r="47598" spans="9:11">
      <c r="I47598" s="72"/>
      <c r="J47598" s="72"/>
      <c r="K47598" s="72"/>
    </row>
    <row r="47599" spans="9:11">
      <c r="I47599" s="72"/>
      <c r="J47599" s="72"/>
      <c r="K47599" s="72"/>
    </row>
    <row r="47600" spans="9:11">
      <c r="I47600" s="72"/>
      <c r="J47600" s="72"/>
      <c r="K47600" s="72"/>
    </row>
    <row r="47601" spans="9:11">
      <c r="I47601" s="72"/>
      <c r="J47601" s="72"/>
      <c r="K47601" s="72"/>
    </row>
    <row r="47602" spans="9:11">
      <c r="I47602" s="72"/>
      <c r="J47602" s="72"/>
      <c r="K47602" s="72"/>
    </row>
    <row r="47603" spans="9:11">
      <c r="I47603" s="72"/>
      <c r="J47603" s="72"/>
      <c r="K47603" s="72"/>
    </row>
    <row r="47604" spans="9:11">
      <c r="I47604" s="72"/>
      <c r="J47604" s="72"/>
      <c r="K47604" s="72"/>
    </row>
    <row r="47605" spans="9:11">
      <c r="I47605" s="72"/>
      <c r="J47605" s="72"/>
      <c r="K47605" s="72"/>
    </row>
    <row r="47606" spans="9:11">
      <c r="I47606" s="72"/>
      <c r="J47606" s="72"/>
      <c r="K47606" s="72"/>
    </row>
    <row r="47607" spans="9:11">
      <c r="I47607" s="72"/>
      <c r="J47607" s="72"/>
      <c r="K47607" s="72"/>
    </row>
    <row r="47608" spans="9:11">
      <c r="I47608" s="72"/>
      <c r="J47608" s="72"/>
      <c r="K47608" s="72"/>
    </row>
    <row r="47609" spans="9:11">
      <c r="I47609" s="72"/>
      <c r="J47609" s="72"/>
      <c r="K47609" s="72"/>
    </row>
    <row r="47610" spans="9:11">
      <c r="I47610" s="72"/>
      <c r="J47610" s="72"/>
      <c r="K47610" s="72"/>
    </row>
    <row r="47611" spans="9:11">
      <c r="I47611" s="72"/>
      <c r="J47611" s="72"/>
      <c r="K47611" s="72"/>
    </row>
    <row r="47612" spans="9:11">
      <c r="I47612" s="72"/>
      <c r="J47612" s="72"/>
      <c r="K47612" s="72"/>
    </row>
    <row r="47613" spans="9:11">
      <c r="I47613" s="72"/>
      <c r="J47613" s="72"/>
      <c r="K47613" s="72"/>
    </row>
    <row r="47614" spans="9:11">
      <c r="I47614" s="72"/>
      <c r="J47614" s="72"/>
      <c r="K47614" s="72"/>
    </row>
    <row r="47615" spans="9:11">
      <c r="I47615" s="72"/>
      <c r="J47615" s="72"/>
      <c r="K47615" s="72"/>
    </row>
    <row r="47616" spans="9:11">
      <c r="I47616" s="72"/>
      <c r="J47616" s="72"/>
      <c r="K47616" s="72"/>
    </row>
    <row r="47617" spans="9:11">
      <c r="I47617" s="72"/>
      <c r="J47617" s="72"/>
      <c r="K47617" s="72"/>
    </row>
    <row r="47618" spans="9:11">
      <c r="I47618" s="72"/>
      <c r="J47618" s="72"/>
      <c r="K47618" s="72"/>
    </row>
    <row r="47619" spans="9:11">
      <c r="I47619" s="72"/>
      <c r="J47619" s="72"/>
      <c r="K47619" s="72"/>
    </row>
    <row r="47620" spans="9:11">
      <c r="I47620" s="72"/>
      <c r="J47620" s="72"/>
      <c r="K47620" s="72"/>
    </row>
    <row r="47621" spans="9:11">
      <c r="I47621" s="72"/>
      <c r="J47621" s="72"/>
      <c r="K47621" s="72"/>
    </row>
    <row r="47622" spans="9:11">
      <c r="I47622" s="72"/>
      <c r="J47622" s="72"/>
      <c r="K47622" s="72"/>
    </row>
    <row r="47623" spans="9:11">
      <c r="I47623" s="72"/>
      <c r="J47623" s="72"/>
      <c r="K47623" s="72"/>
    </row>
    <row r="47624" spans="9:11">
      <c r="I47624" s="72"/>
      <c r="J47624" s="72"/>
      <c r="K47624" s="72"/>
    </row>
    <row r="47625" spans="9:11">
      <c r="I47625" s="72"/>
      <c r="J47625" s="72"/>
      <c r="K47625" s="72"/>
    </row>
    <row r="47626" spans="9:11">
      <c r="I47626" s="72"/>
      <c r="J47626" s="72"/>
      <c r="K47626" s="72"/>
    </row>
    <row r="47627" spans="9:11">
      <c r="I47627" s="72"/>
      <c r="J47627" s="72"/>
      <c r="K47627" s="72"/>
    </row>
    <row r="47628" spans="9:11">
      <c r="I47628" s="72"/>
      <c r="J47628" s="72"/>
      <c r="K47628" s="72"/>
    </row>
    <row r="47629" spans="9:11">
      <c r="I47629" s="72"/>
      <c r="J47629" s="72"/>
      <c r="K47629" s="72"/>
    </row>
    <row r="47630" spans="9:11">
      <c r="I47630" s="72"/>
      <c r="J47630" s="72"/>
      <c r="K47630" s="72"/>
    </row>
    <row r="47631" spans="9:11">
      <c r="I47631" s="72"/>
      <c r="J47631" s="72"/>
      <c r="K47631" s="72"/>
    </row>
    <row r="47632" spans="9:11">
      <c r="I47632" s="72"/>
      <c r="J47632" s="72"/>
      <c r="K47632" s="72"/>
    </row>
    <row r="47633" spans="9:11">
      <c r="I47633" s="72"/>
      <c r="J47633" s="72"/>
      <c r="K47633" s="72"/>
    </row>
    <row r="47634" spans="9:11">
      <c r="I47634" s="72"/>
      <c r="J47634" s="72"/>
      <c r="K47634" s="72"/>
    </row>
    <row r="47635" spans="9:11">
      <c r="I47635" s="72"/>
      <c r="J47635" s="72"/>
      <c r="K47635" s="72"/>
    </row>
    <row r="47636" spans="9:11">
      <c r="I47636" s="72"/>
      <c r="J47636" s="72"/>
      <c r="K47636" s="72"/>
    </row>
    <row r="47637" spans="9:11">
      <c r="I47637" s="72"/>
      <c r="J47637" s="72"/>
      <c r="K47637" s="72"/>
    </row>
    <row r="47638" spans="9:11">
      <c r="I47638" s="72"/>
      <c r="J47638" s="72"/>
      <c r="K47638" s="72"/>
    </row>
    <row r="47639" spans="9:11">
      <c r="I47639" s="72"/>
      <c r="J47639" s="72"/>
      <c r="K47639" s="72"/>
    </row>
    <row r="47640" spans="9:11">
      <c r="I47640" s="72"/>
      <c r="J47640" s="72"/>
      <c r="K47640" s="72"/>
    </row>
    <row r="47641" spans="9:11">
      <c r="I47641" s="72"/>
      <c r="J47641" s="72"/>
      <c r="K47641" s="72"/>
    </row>
    <row r="47642" spans="9:11">
      <c r="I47642" s="72"/>
      <c r="J47642" s="72"/>
      <c r="K47642" s="72"/>
    </row>
    <row r="47643" spans="9:11">
      <c r="I47643" s="72"/>
      <c r="J47643" s="72"/>
      <c r="K47643" s="72"/>
    </row>
    <row r="47644" spans="9:11">
      <c r="I47644" s="72"/>
      <c r="J47644" s="72"/>
      <c r="K47644" s="72"/>
    </row>
    <row r="47645" spans="9:11">
      <c r="I47645" s="72"/>
      <c r="J47645" s="72"/>
      <c r="K47645" s="72"/>
    </row>
    <row r="47646" spans="9:11">
      <c r="I47646" s="72"/>
      <c r="J47646" s="72"/>
      <c r="K47646" s="72"/>
    </row>
    <row r="47647" spans="9:11">
      <c r="I47647" s="72"/>
      <c r="J47647" s="72"/>
      <c r="K47647" s="72"/>
    </row>
    <row r="47648" spans="9:11">
      <c r="I47648" s="72"/>
      <c r="J47648" s="72"/>
      <c r="K47648" s="72"/>
    </row>
    <row r="47649" spans="9:11">
      <c r="I47649" s="72"/>
      <c r="J47649" s="72"/>
      <c r="K47649" s="72"/>
    </row>
    <row r="47650" spans="9:11">
      <c r="I47650" s="72"/>
      <c r="J47650" s="72"/>
      <c r="K47650" s="72"/>
    </row>
    <row r="47651" spans="9:11">
      <c r="I47651" s="72"/>
      <c r="J47651" s="72"/>
      <c r="K47651" s="72"/>
    </row>
    <row r="47652" spans="9:11">
      <c r="I47652" s="72"/>
      <c r="J47652" s="72"/>
      <c r="K47652" s="72"/>
    </row>
    <row r="47653" spans="9:11">
      <c r="I47653" s="72"/>
      <c r="J47653" s="72"/>
      <c r="K47653" s="72"/>
    </row>
    <row r="47654" spans="9:11">
      <c r="I47654" s="72"/>
      <c r="J47654" s="72"/>
      <c r="K47654" s="72"/>
    </row>
    <row r="47655" spans="9:11">
      <c r="I47655" s="72"/>
      <c r="J47655" s="72"/>
      <c r="K47655" s="72"/>
    </row>
    <row r="47656" spans="9:11">
      <c r="I47656" s="72"/>
      <c r="J47656" s="72"/>
      <c r="K47656" s="72"/>
    </row>
    <row r="47657" spans="9:11">
      <c r="I47657" s="72"/>
      <c r="J47657" s="72"/>
      <c r="K47657" s="72"/>
    </row>
    <row r="47658" spans="9:11">
      <c r="I47658" s="72"/>
      <c r="J47658" s="72"/>
      <c r="K47658" s="72"/>
    </row>
    <row r="47659" spans="9:11">
      <c r="I47659" s="72"/>
      <c r="J47659" s="72"/>
      <c r="K47659" s="72"/>
    </row>
    <row r="47660" spans="9:11">
      <c r="I47660" s="72"/>
      <c r="J47660" s="72"/>
      <c r="K47660" s="72"/>
    </row>
    <row r="47661" spans="9:11">
      <c r="I47661" s="72"/>
      <c r="J47661" s="72"/>
      <c r="K47661" s="72"/>
    </row>
    <row r="47662" spans="9:11">
      <c r="I47662" s="72"/>
      <c r="J47662" s="72"/>
      <c r="K47662" s="72"/>
    </row>
    <row r="47663" spans="9:11">
      <c r="I47663" s="72"/>
      <c r="J47663" s="72"/>
      <c r="K47663" s="72"/>
    </row>
    <row r="47664" spans="9:11">
      <c r="I47664" s="72"/>
      <c r="J47664" s="72"/>
      <c r="K47664" s="72"/>
    </row>
    <row r="47665" spans="9:11">
      <c r="I47665" s="72"/>
      <c r="J47665" s="72"/>
      <c r="K47665" s="72"/>
    </row>
    <row r="47666" spans="9:11">
      <c r="I47666" s="72"/>
      <c r="J47666" s="72"/>
      <c r="K47666" s="72"/>
    </row>
    <row r="47667" spans="9:11">
      <c r="I47667" s="72"/>
      <c r="J47667" s="72"/>
      <c r="K47667" s="72"/>
    </row>
    <row r="47668" spans="9:11">
      <c r="I47668" s="72"/>
      <c r="J47668" s="72"/>
      <c r="K47668" s="72"/>
    </row>
    <row r="47669" spans="9:11">
      <c r="I47669" s="72"/>
      <c r="J47669" s="72"/>
      <c r="K47669" s="72"/>
    </row>
    <row r="47670" spans="9:11">
      <c r="I47670" s="72"/>
      <c r="J47670" s="72"/>
      <c r="K47670" s="72"/>
    </row>
    <row r="47671" spans="9:11">
      <c r="I47671" s="72"/>
      <c r="J47671" s="72"/>
      <c r="K47671" s="72"/>
    </row>
    <row r="47672" spans="9:11">
      <c r="I47672" s="72"/>
      <c r="J47672" s="72"/>
      <c r="K47672" s="72"/>
    </row>
    <row r="47673" spans="9:11">
      <c r="I47673" s="72"/>
      <c r="J47673" s="72"/>
      <c r="K47673" s="72"/>
    </row>
    <row r="47674" spans="9:11">
      <c r="I47674" s="72"/>
      <c r="J47674" s="72"/>
      <c r="K47674" s="72"/>
    </row>
    <row r="47675" spans="9:11">
      <c r="I47675" s="72"/>
      <c r="J47675" s="72"/>
      <c r="K47675" s="72"/>
    </row>
    <row r="47676" spans="9:11">
      <c r="I47676" s="72"/>
      <c r="J47676" s="72"/>
      <c r="K47676" s="72"/>
    </row>
    <row r="47677" spans="9:11">
      <c r="I47677" s="72"/>
      <c r="J47677" s="72"/>
      <c r="K47677" s="72"/>
    </row>
    <row r="47678" spans="9:11">
      <c r="I47678" s="72"/>
      <c r="J47678" s="72"/>
      <c r="K47678" s="72"/>
    </row>
    <row r="47679" spans="9:11">
      <c r="I47679" s="72"/>
      <c r="J47679" s="72"/>
      <c r="K47679" s="72"/>
    </row>
    <row r="47680" spans="9:11">
      <c r="I47680" s="72"/>
      <c r="J47680" s="72"/>
      <c r="K47680" s="72"/>
    </row>
    <row r="47681" spans="9:11">
      <c r="I47681" s="72"/>
      <c r="J47681" s="72"/>
      <c r="K47681" s="72"/>
    </row>
    <row r="47682" spans="9:11">
      <c r="I47682" s="72"/>
      <c r="J47682" s="72"/>
      <c r="K47682" s="72"/>
    </row>
    <row r="47683" spans="9:11">
      <c r="I47683" s="72"/>
      <c r="J47683" s="72"/>
      <c r="K47683" s="72"/>
    </row>
    <row r="47684" spans="9:11">
      <c r="I47684" s="72"/>
      <c r="J47684" s="72"/>
      <c r="K47684" s="72"/>
    </row>
    <row r="47685" spans="9:11">
      <c r="I47685" s="72"/>
      <c r="J47685" s="72"/>
      <c r="K47685" s="72"/>
    </row>
    <row r="47686" spans="9:11">
      <c r="I47686" s="72"/>
      <c r="J47686" s="72"/>
      <c r="K47686" s="72"/>
    </row>
    <row r="47687" spans="9:11">
      <c r="I47687" s="72"/>
      <c r="J47687" s="72"/>
      <c r="K47687" s="72"/>
    </row>
    <row r="47688" spans="9:11">
      <c r="I47688" s="72"/>
      <c r="J47688" s="72"/>
      <c r="K47688" s="72"/>
    </row>
    <row r="47689" spans="9:11">
      <c r="I47689" s="72"/>
      <c r="J47689" s="72"/>
      <c r="K47689" s="72"/>
    </row>
    <row r="47690" spans="9:11">
      <c r="I47690" s="72"/>
      <c r="J47690" s="72"/>
      <c r="K47690" s="72"/>
    </row>
    <row r="47691" spans="9:11">
      <c r="I47691" s="72"/>
      <c r="J47691" s="72"/>
      <c r="K47691" s="72"/>
    </row>
    <row r="47692" spans="9:11">
      <c r="I47692" s="72"/>
      <c r="J47692" s="72"/>
      <c r="K47692" s="72"/>
    </row>
    <row r="47693" spans="9:11">
      <c r="I47693" s="72"/>
      <c r="J47693" s="72"/>
      <c r="K47693" s="72"/>
    </row>
    <row r="47694" spans="9:11">
      <c r="I47694" s="72"/>
      <c r="J47694" s="72"/>
      <c r="K47694" s="72"/>
    </row>
    <row r="47695" spans="9:11">
      <c r="I47695" s="72"/>
      <c r="J47695" s="72"/>
      <c r="K47695" s="72"/>
    </row>
    <row r="47696" spans="9:11">
      <c r="I47696" s="72"/>
      <c r="J47696" s="72"/>
      <c r="K47696" s="72"/>
    </row>
    <row r="47697" spans="9:11">
      <c r="I47697" s="72"/>
      <c r="J47697" s="72"/>
      <c r="K47697" s="72"/>
    </row>
    <row r="47698" spans="9:11">
      <c r="I47698" s="72"/>
      <c r="J47698" s="72"/>
      <c r="K47698" s="72"/>
    </row>
    <row r="47699" spans="9:11">
      <c r="I47699" s="72"/>
      <c r="J47699" s="72"/>
      <c r="K47699" s="72"/>
    </row>
    <row r="47700" spans="9:11">
      <c r="I47700" s="72"/>
      <c r="J47700" s="72"/>
      <c r="K47700" s="72"/>
    </row>
    <row r="47701" spans="9:11">
      <c r="I47701" s="72"/>
      <c r="J47701" s="72"/>
      <c r="K47701" s="72"/>
    </row>
    <row r="47702" spans="9:11">
      <c r="I47702" s="72"/>
      <c r="J47702" s="72"/>
      <c r="K47702" s="72"/>
    </row>
    <row r="47703" spans="9:11">
      <c r="I47703" s="72"/>
      <c r="J47703" s="72"/>
      <c r="K47703" s="72"/>
    </row>
    <row r="47704" spans="9:11">
      <c r="I47704" s="72"/>
      <c r="J47704" s="72"/>
      <c r="K47704" s="72"/>
    </row>
    <row r="47705" spans="9:11">
      <c r="I47705" s="72"/>
      <c r="J47705" s="72"/>
      <c r="K47705" s="72"/>
    </row>
    <row r="47706" spans="9:11">
      <c r="I47706" s="72"/>
      <c r="J47706" s="72"/>
      <c r="K47706" s="72"/>
    </row>
    <row r="47707" spans="9:11">
      <c r="I47707" s="72"/>
      <c r="J47707" s="72"/>
      <c r="K47707" s="72"/>
    </row>
    <row r="47708" spans="9:11">
      <c r="I47708" s="72"/>
      <c r="J47708" s="72"/>
      <c r="K47708" s="72"/>
    </row>
    <row r="47709" spans="9:11">
      <c r="I47709" s="72"/>
      <c r="J47709" s="72"/>
      <c r="K47709" s="72"/>
    </row>
    <row r="47710" spans="9:11">
      <c r="I47710" s="72"/>
      <c r="J47710" s="72"/>
      <c r="K47710" s="72"/>
    </row>
    <row r="47711" spans="9:11">
      <c r="I47711" s="72"/>
      <c r="J47711" s="72"/>
      <c r="K47711" s="72"/>
    </row>
    <row r="47712" spans="9:11">
      <c r="I47712" s="72"/>
      <c r="J47712" s="72"/>
      <c r="K47712" s="72"/>
    </row>
    <row r="47713" spans="9:11">
      <c r="I47713" s="72"/>
      <c r="J47713" s="72"/>
      <c r="K47713" s="72"/>
    </row>
    <row r="47714" spans="9:11">
      <c r="I47714" s="72"/>
      <c r="J47714" s="72"/>
      <c r="K47714" s="72"/>
    </row>
    <row r="47715" spans="9:11">
      <c r="I47715" s="72"/>
      <c r="J47715" s="72"/>
      <c r="K47715" s="72"/>
    </row>
    <row r="47716" spans="9:11">
      <c r="I47716" s="72"/>
      <c r="J47716" s="72"/>
      <c r="K47716" s="72"/>
    </row>
    <row r="47717" spans="9:11">
      <c r="I47717" s="72"/>
      <c r="J47717" s="72"/>
      <c r="K47717" s="72"/>
    </row>
    <row r="47718" spans="9:11">
      <c r="I47718" s="72"/>
      <c r="J47718" s="72"/>
      <c r="K47718" s="72"/>
    </row>
    <row r="47719" spans="9:11">
      <c r="I47719" s="72"/>
      <c r="J47719" s="72"/>
      <c r="K47719" s="72"/>
    </row>
    <row r="47720" spans="9:11">
      <c r="I47720" s="72"/>
      <c r="J47720" s="72"/>
      <c r="K47720" s="72"/>
    </row>
    <row r="47721" spans="9:11">
      <c r="I47721" s="72"/>
      <c r="J47721" s="72"/>
      <c r="K47721" s="72"/>
    </row>
    <row r="47722" spans="9:11">
      <c r="I47722" s="72"/>
      <c r="J47722" s="72"/>
      <c r="K47722" s="72"/>
    </row>
    <row r="47723" spans="9:11">
      <c r="I47723" s="72"/>
      <c r="J47723" s="72"/>
      <c r="K47723" s="72"/>
    </row>
    <row r="47724" spans="9:11">
      <c r="I47724" s="72"/>
      <c r="J47724" s="72"/>
      <c r="K47724" s="72"/>
    </row>
    <row r="47725" spans="9:11">
      <c r="I47725" s="72"/>
      <c r="J47725" s="72"/>
      <c r="K47725" s="72"/>
    </row>
    <row r="47726" spans="9:11">
      <c r="I47726" s="72"/>
      <c r="J47726" s="72"/>
      <c r="K47726" s="72"/>
    </row>
    <row r="47727" spans="9:11">
      <c r="I47727" s="72"/>
      <c r="J47727" s="72"/>
      <c r="K47727" s="72"/>
    </row>
    <row r="47728" spans="9:11">
      <c r="I47728" s="72"/>
      <c r="J47728" s="72"/>
      <c r="K47728" s="72"/>
    </row>
    <row r="47729" spans="9:11">
      <c r="I47729" s="72"/>
      <c r="J47729" s="72"/>
      <c r="K47729" s="72"/>
    </row>
    <row r="47730" spans="9:11">
      <c r="I47730" s="72"/>
      <c r="J47730" s="72"/>
      <c r="K47730" s="72"/>
    </row>
    <row r="47731" spans="9:11">
      <c r="I47731" s="72"/>
      <c r="J47731" s="72"/>
      <c r="K47731" s="72"/>
    </row>
    <row r="47732" spans="9:11">
      <c r="I47732" s="72"/>
      <c r="J47732" s="72"/>
      <c r="K47732" s="72"/>
    </row>
    <row r="47733" spans="9:11">
      <c r="I47733" s="72"/>
      <c r="J47733" s="72"/>
      <c r="K47733" s="72"/>
    </row>
    <row r="47734" spans="9:11">
      <c r="I47734" s="72"/>
      <c r="J47734" s="72"/>
      <c r="K47734" s="72"/>
    </row>
    <row r="47735" spans="9:11">
      <c r="I47735" s="72"/>
      <c r="J47735" s="72"/>
      <c r="K47735" s="72"/>
    </row>
    <row r="47736" spans="9:11">
      <c r="I47736" s="72"/>
      <c r="J47736" s="72"/>
      <c r="K47736" s="72"/>
    </row>
    <row r="47737" spans="9:11">
      <c r="I47737" s="72"/>
      <c r="J47737" s="72"/>
      <c r="K47737" s="72"/>
    </row>
    <row r="47738" spans="9:11">
      <c r="I47738" s="72"/>
      <c r="J47738" s="72"/>
      <c r="K47738" s="72"/>
    </row>
    <row r="47739" spans="9:11">
      <c r="I47739" s="72"/>
      <c r="J47739" s="72"/>
      <c r="K47739" s="72"/>
    </row>
    <row r="47740" spans="9:11">
      <c r="I47740" s="72"/>
      <c r="J47740" s="72"/>
      <c r="K47740" s="72"/>
    </row>
    <row r="47741" spans="9:11">
      <c r="I47741" s="72"/>
      <c r="J47741" s="72"/>
      <c r="K47741" s="72"/>
    </row>
    <row r="47742" spans="9:11">
      <c r="I47742" s="72"/>
      <c r="J47742" s="72"/>
      <c r="K47742" s="72"/>
    </row>
    <row r="47743" spans="9:11">
      <c r="I47743" s="72"/>
      <c r="J47743" s="72"/>
      <c r="K47743" s="72"/>
    </row>
    <row r="47744" spans="9:11">
      <c r="I47744" s="72"/>
      <c r="J47744" s="72"/>
      <c r="K47744" s="72"/>
    </row>
    <row r="47745" spans="9:11">
      <c r="I47745" s="72"/>
      <c r="J47745" s="72"/>
      <c r="K47745" s="72"/>
    </row>
    <row r="47746" spans="9:11">
      <c r="I47746" s="72"/>
      <c r="J47746" s="72"/>
      <c r="K47746" s="72"/>
    </row>
    <row r="47747" spans="9:11">
      <c r="I47747" s="72"/>
      <c r="J47747" s="72"/>
      <c r="K47747" s="72"/>
    </row>
    <row r="47748" spans="9:11">
      <c r="I47748" s="72"/>
      <c r="J47748" s="72"/>
      <c r="K47748" s="72"/>
    </row>
    <row r="47749" spans="9:11">
      <c r="I47749" s="72"/>
      <c r="J47749" s="72"/>
      <c r="K47749" s="72"/>
    </row>
    <row r="47750" spans="9:11">
      <c r="I47750" s="72"/>
      <c r="J47750" s="72"/>
      <c r="K47750" s="72"/>
    </row>
    <row r="47751" spans="9:11">
      <c r="I47751" s="72"/>
      <c r="J47751" s="72"/>
      <c r="K47751" s="72"/>
    </row>
    <row r="47752" spans="9:11">
      <c r="I47752" s="72"/>
      <c r="J47752" s="72"/>
      <c r="K47752" s="72"/>
    </row>
    <row r="47753" spans="9:11">
      <c r="I47753" s="72"/>
      <c r="J47753" s="72"/>
      <c r="K47753" s="72"/>
    </row>
    <row r="47754" spans="9:11">
      <c r="I47754" s="72"/>
      <c r="J47754" s="72"/>
      <c r="K47754" s="72"/>
    </row>
    <row r="47755" spans="9:11">
      <c r="I47755" s="72"/>
      <c r="J47755" s="72"/>
      <c r="K47755" s="72"/>
    </row>
    <row r="47756" spans="9:11">
      <c r="I47756" s="72"/>
      <c r="J47756" s="72"/>
      <c r="K47756" s="72"/>
    </row>
    <row r="47757" spans="9:11">
      <c r="I47757" s="72"/>
      <c r="J47757" s="72"/>
      <c r="K47757" s="72"/>
    </row>
    <row r="47758" spans="9:11">
      <c r="I47758" s="72"/>
      <c r="J47758" s="72"/>
      <c r="K47758" s="72"/>
    </row>
    <row r="47759" spans="9:11">
      <c r="I47759" s="72"/>
      <c r="J47759" s="72"/>
      <c r="K47759" s="72"/>
    </row>
    <row r="47760" spans="9:11">
      <c r="I47760" s="72"/>
      <c r="J47760" s="72"/>
      <c r="K47760" s="72"/>
    </row>
    <row r="47761" spans="9:11">
      <c r="I47761" s="72"/>
      <c r="J47761" s="72"/>
      <c r="K47761" s="72"/>
    </row>
    <row r="47762" spans="9:11">
      <c r="I47762" s="72"/>
      <c r="J47762" s="72"/>
      <c r="K47762" s="72"/>
    </row>
    <row r="47763" spans="9:11">
      <c r="I47763" s="72"/>
      <c r="J47763" s="72"/>
      <c r="K47763" s="72"/>
    </row>
    <row r="47764" spans="9:11">
      <c r="I47764" s="72"/>
      <c r="J47764" s="72"/>
      <c r="K47764" s="72"/>
    </row>
    <row r="47765" spans="9:11">
      <c r="I47765" s="72"/>
      <c r="J47765" s="72"/>
      <c r="K47765" s="72"/>
    </row>
    <row r="47766" spans="9:11">
      <c r="I47766" s="72"/>
      <c r="J47766" s="72"/>
      <c r="K47766" s="72"/>
    </row>
    <row r="47767" spans="9:11">
      <c r="I47767" s="72"/>
      <c r="J47767" s="72"/>
      <c r="K47767" s="72"/>
    </row>
    <row r="47768" spans="9:11">
      <c r="I47768" s="72"/>
      <c r="J47768" s="72"/>
      <c r="K47768" s="72"/>
    </row>
    <row r="47769" spans="9:11">
      <c r="I47769" s="72"/>
      <c r="J47769" s="72"/>
      <c r="K47769" s="72"/>
    </row>
    <row r="47770" spans="9:11">
      <c r="I47770" s="72"/>
      <c r="J47770" s="72"/>
      <c r="K47770" s="72"/>
    </row>
    <row r="47771" spans="9:11">
      <c r="I47771" s="72"/>
      <c r="J47771" s="72"/>
      <c r="K47771" s="72"/>
    </row>
    <row r="47772" spans="9:11">
      <c r="I47772" s="72"/>
      <c r="J47772" s="72"/>
      <c r="K47772" s="72"/>
    </row>
    <row r="47773" spans="9:11">
      <c r="I47773" s="72"/>
      <c r="J47773" s="72"/>
      <c r="K47773" s="72"/>
    </row>
    <row r="47774" spans="9:11">
      <c r="I47774" s="72"/>
      <c r="J47774" s="72"/>
      <c r="K47774" s="72"/>
    </row>
    <row r="47775" spans="9:11">
      <c r="I47775" s="72"/>
      <c r="J47775" s="72"/>
      <c r="K47775" s="72"/>
    </row>
    <row r="47776" spans="9:11">
      <c r="I47776" s="72"/>
      <c r="J47776" s="72"/>
      <c r="K47776" s="72"/>
    </row>
    <row r="47777" spans="9:11">
      <c r="I47777" s="72"/>
      <c r="J47777" s="72"/>
      <c r="K47777" s="72"/>
    </row>
    <row r="47778" spans="9:11">
      <c r="I47778" s="72"/>
      <c r="J47778" s="72"/>
      <c r="K47778" s="72"/>
    </row>
    <row r="47779" spans="9:11">
      <c r="I47779" s="72"/>
      <c r="J47779" s="72"/>
      <c r="K47779" s="72"/>
    </row>
    <row r="47780" spans="9:11">
      <c r="I47780" s="72"/>
      <c r="J47780" s="72"/>
      <c r="K47780" s="72"/>
    </row>
    <row r="47781" spans="9:11">
      <c r="I47781" s="72"/>
      <c r="J47781" s="72"/>
      <c r="K47781" s="72"/>
    </row>
    <row r="47782" spans="9:11">
      <c r="I47782" s="72"/>
      <c r="J47782" s="72"/>
      <c r="K47782" s="72"/>
    </row>
    <row r="47783" spans="9:11">
      <c r="I47783" s="72"/>
      <c r="J47783" s="72"/>
      <c r="K47783" s="72"/>
    </row>
    <row r="47784" spans="9:11">
      <c r="I47784" s="72"/>
      <c r="J47784" s="72"/>
      <c r="K47784" s="72"/>
    </row>
    <row r="47785" spans="9:11">
      <c r="I47785" s="72"/>
      <c r="J47785" s="72"/>
      <c r="K47785" s="72"/>
    </row>
    <row r="47786" spans="9:11">
      <c r="I47786" s="72"/>
      <c r="J47786" s="72"/>
      <c r="K47786" s="72"/>
    </row>
    <row r="47787" spans="9:11">
      <c r="I47787" s="72"/>
      <c r="J47787" s="72"/>
      <c r="K47787" s="72"/>
    </row>
    <row r="47788" spans="9:11">
      <c r="I47788" s="72"/>
      <c r="J47788" s="72"/>
      <c r="K47788" s="72"/>
    </row>
    <row r="47789" spans="9:11">
      <c r="I47789" s="72"/>
      <c r="J47789" s="72"/>
      <c r="K47789" s="72"/>
    </row>
    <row r="47790" spans="9:11">
      <c r="I47790" s="72"/>
      <c r="J47790" s="72"/>
      <c r="K47790" s="72"/>
    </row>
    <row r="47791" spans="9:11">
      <c r="I47791" s="72"/>
      <c r="J47791" s="72"/>
      <c r="K47791" s="72"/>
    </row>
    <row r="47792" spans="9:11">
      <c r="I47792" s="72"/>
      <c r="J47792" s="72"/>
      <c r="K47792" s="72"/>
    </row>
    <row r="47793" spans="9:11">
      <c r="I47793" s="72"/>
      <c r="J47793" s="72"/>
      <c r="K47793" s="72"/>
    </row>
    <row r="47794" spans="9:11">
      <c r="I47794" s="72"/>
      <c r="J47794" s="72"/>
      <c r="K47794" s="72"/>
    </row>
    <row r="47795" spans="9:11">
      <c r="I47795" s="72"/>
      <c r="J47795" s="72"/>
      <c r="K47795" s="72"/>
    </row>
    <row r="47796" spans="9:11">
      <c r="I47796" s="72"/>
      <c r="J47796" s="72"/>
      <c r="K47796" s="72"/>
    </row>
    <row r="47797" spans="9:11">
      <c r="I47797" s="72"/>
      <c r="J47797" s="72"/>
      <c r="K47797" s="72"/>
    </row>
    <row r="47798" spans="9:11">
      <c r="I47798" s="72"/>
      <c r="J47798" s="72"/>
      <c r="K47798" s="72"/>
    </row>
    <row r="47799" spans="9:11">
      <c r="I47799" s="72"/>
      <c r="J47799" s="72"/>
      <c r="K47799" s="72"/>
    </row>
    <row r="47800" spans="9:11">
      <c r="I47800" s="72"/>
      <c r="J47800" s="72"/>
      <c r="K47800" s="72"/>
    </row>
    <row r="47801" spans="9:11">
      <c r="I47801" s="72"/>
      <c r="J47801" s="72"/>
      <c r="K47801" s="72"/>
    </row>
    <row r="47802" spans="9:11">
      <c r="I47802" s="72"/>
      <c r="J47802" s="72"/>
      <c r="K47802" s="72"/>
    </row>
    <row r="47803" spans="9:11">
      <c r="I47803" s="72"/>
      <c r="J47803" s="72"/>
      <c r="K47803" s="72"/>
    </row>
    <row r="47804" spans="9:11">
      <c r="I47804" s="72"/>
      <c r="J47804" s="72"/>
      <c r="K47804" s="72"/>
    </row>
    <row r="47805" spans="9:11">
      <c r="I47805" s="72"/>
      <c r="J47805" s="72"/>
      <c r="K47805" s="72"/>
    </row>
    <row r="47806" spans="9:11">
      <c r="I47806" s="72"/>
      <c r="J47806" s="72"/>
      <c r="K47806" s="72"/>
    </row>
    <row r="47807" spans="9:11">
      <c r="I47807" s="72"/>
      <c r="J47807" s="72"/>
      <c r="K47807" s="72"/>
    </row>
    <row r="47808" spans="9:11">
      <c r="I47808" s="72"/>
      <c r="J47808" s="72"/>
      <c r="K47808" s="72"/>
    </row>
    <row r="47809" spans="9:11">
      <c r="I47809" s="72"/>
      <c r="J47809" s="72"/>
      <c r="K47809" s="72"/>
    </row>
    <row r="47810" spans="9:11">
      <c r="I47810" s="72"/>
      <c r="J47810" s="72"/>
      <c r="K47810" s="72"/>
    </row>
    <row r="47811" spans="9:11">
      <c r="I47811" s="72"/>
      <c r="J47811" s="72"/>
      <c r="K47811" s="72"/>
    </row>
    <row r="47812" spans="9:11">
      <c r="I47812" s="72"/>
      <c r="J47812" s="72"/>
      <c r="K47812" s="72"/>
    </row>
    <row r="47813" spans="9:11">
      <c r="I47813" s="72"/>
      <c r="J47813" s="72"/>
      <c r="K47813" s="72"/>
    </row>
    <row r="47814" spans="9:11">
      <c r="I47814" s="72"/>
      <c r="J47814" s="72"/>
      <c r="K47814" s="72"/>
    </row>
    <row r="47815" spans="9:11">
      <c r="I47815" s="72"/>
      <c r="J47815" s="72"/>
      <c r="K47815" s="72"/>
    </row>
    <row r="47816" spans="9:11">
      <c r="I47816" s="72"/>
      <c r="J47816" s="72"/>
      <c r="K47816" s="72"/>
    </row>
    <row r="47817" spans="9:11">
      <c r="I47817" s="72"/>
      <c r="J47817" s="72"/>
      <c r="K47817" s="72"/>
    </row>
    <row r="47818" spans="9:11">
      <c r="I47818" s="72"/>
      <c r="J47818" s="72"/>
      <c r="K47818" s="72"/>
    </row>
    <row r="47819" spans="9:11">
      <c r="I47819" s="72"/>
      <c r="J47819" s="72"/>
      <c r="K47819" s="72"/>
    </row>
    <row r="47820" spans="9:11">
      <c r="I47820" s="72"/>
      <c r="J47820" s="72"/>
      <c r="K47820" s="72"/>
    </row>
    <row r="47821" spans="9:11">
      <c r="I47821" s="72"/>
      <c r="J47821" s="72"/>
      <c r="K47821" s="72"/>
    </row>
    <row r="47822" spans="9:11">
      <c r="I47822" s="72"/>
      <c r="J47822" s="72"/>
      <c r="K47822" s="72"/>
    </row>
    <row r="47823" spans="9:11">
      <c r="I47823" s="72"/>
      <c r="J47823" s="72"/>
      <c r="K47823" s="72"/>
    </row>
    <row r="47824" spans="9:11">
      <c r="I47824" s="72"/>
      <c r="J47824" s="72"/>
      <c r="K47824" s="72"/>
    </row>
    <row r="47825" spans="9:11">
      <c r="I47825" s="72"/>
      <c r="J47825" s="72"/>
      <c r="K47825" s="72"/>
    </row>
    <row r="47826" spans="9:11">
      <c r="I47826" s="72"/>
      <c r="J47826" s="72"/>
      <c r="K47826" s="72"/>
    </row>
    <row r="47827" spans="9:11">
      <c r="I47827" s="72"/>
      <c r="J47827" s="72"/>
      <c r="K47827" s="72"/>
    </row>
    <row r="47828" spans="9:11">
      <c r="I47828" s="72"/>
      <c r="J47828" s="72"/>
      <c r="K47828" s="72"/>
    </row>
    <row r="47829" spans="9:11">
      <c r="I47829" s="72"/>
      <c r="J47829" s="72"/>
      <c r="K47829" s="72"/>
    </row>
    <row r="47830" spans="9:11">
      <c r="I47830" s="72"/>
      <c r="J47830" s="72"/>
      <c r="K47830" s="72"/>
    </row>
    <row r="47831" spans="9:11">
      <c r="I47831" s="72"/>
      <c r="J47831" s="72"/>
      <c r="K47831" s="72"/>
    </row>
    <row r="47832" spans="9:11">
      <c r="I47832" s="72"/>
      <c r="J47832" s="72"/>
      <c r="K47832" s="72"/>
    </row>
    <row r="47833" spans="9:11">
      <c r="I47833" s="72"/>
      <c r="J47833" s="72"/>
      <c r="K47833" s="72"/>
    </row>
    <row r="47834" spans="9:11">
      <c r="I47834" s="72"/>
      <c r="J47834" s="72"/>
      <c r="K47834" s="72"/>
    </row>
    <row r="47835" spans="9:11">
      <c r="I47835" s="72"/>
      <c r="J47835" s="72"/>
      <c r="K47835" s="72"/>
    </row>
    <row r="47836" spans="9:11">
      <c r="I47836" s="72"/>
      <c r="J47836" s="72"/>
      <c r="K47836" s="72"/>
    </row>
    <row r="47837" spans="9:11">
      <c r="I47837" s="72"/>
      <c r="J47837" s="72"/>
      <c r="K47837" s="72"/>
    </row>
    <row r="47838" spans="9:11">
      <c r="I47838" s="72"/>
      <c r="J47838" s="72"/>
      <c r="K47838" s="72"/>
    </row>
    <row r="47839" spans="9:11">
      <c r="I47839" s="72"/>
      <c r="J47839" s="72"/>
      <c r="K47839" s="72"/>
    </row>
    <row r="47840" spans="9:11">
      <c r="I47840" s="72"/>
      <c r="J47840" s="72"/>
      <c r="K47840" s="72"/>
    </row>
    <row r="47841" spans="9:11">
      <c r="I47841" s="72"/>
      <c r="J47841" s="72"/>
      <c r="K47841" s="72"/>
    </row>
    <row r="47842" spans="9:11">
      <c r="I47842" s="72"/>
      <c r="J47842" s="72"/>
      <c r="K47842" s="72"/>
    </row>
    <row r="47843" spans="9:11">
      <c r="I47843" s="72"/>
      <c r="J47843" s="72"/>
      <c r="K47843" s="72"/>
    </row>
    <row r="47844" spans="9:11">
      <c r="I47844" s="72"/>
      <c r="J47844" s="72"/>
      <c r="K47844" s="72"/>
    </row>
    <row r="47845" spans="9:11">
      <c r="I47845" s="72"/>
      <c r="J47845" s="72"/>
      <c r="K47845" s="72"/>
    </row>
    <row r="47846" spans="9:11">
      <c r="I47846" s="72"/>
      <c r="J47846" s="72"/>
      <c r="K47846" s="72"/>
    </row>
    <row r="47847" spans="9:11">
      <c r="I47847" s="72"/>
      <c r="J47847" s="72"/>
      <c r="K47847" s="72"/>
    </row>
    <row r="47848" spans="9:11">
      <c r="I47848" s="72"/>
      <c r="J47848" s="72"/>
      <c r="K47848" s="72"/>
    </row>
    <row r="47849" spans="9:11">
      <c r="I47849" s="72"/>
      <c r="J47849" s="72"/>
      <c r="K47849" s="72"/>
    </row>
    <row r="47850" spans="9:11">
      <c r="I47850" s="72"/>
      <c r="J47850" s="72"/>
      <c r="K47850" s="72"/>
    </row>
    <row r="47851" spans="9:11">
      <c r="I47851" s="72"/>
      <c r="J47851" s="72"/>
      <c r="K47851" s="72"/>
    </row>
    <row r="47852" spans="9:11">
      <c r="I47852" s="72"/>
      <c r="J47852" s="72"/>
      <c r="K47852" s="72"/>
    </row>
    <row r="47853" spans="9:11">
      <c r="I47853" s="72"/>
      <c r="J47853" s="72"/>
      <c r="K47853" s="72"/>
    </row>
    <row r="47854" spans="9:11">
      <c r="I47854" s="72"/>
      <c r="J47854" s="72"/>
      <c r="K47854" s="72"/>
    </row>
    <row r="47855" spans="9:11">
      <c r="I47855" s="72"/>
      <c r="J47855" s="72"/>
      <c r="K47855" s="72"/>
    </row>
    <row r="47856" spans="9:11">
      <c r="I47856" s="72"/>
      <c r="J47856" s="72"/>
      <c r="K47856" s="72"/>
    </row>
    <row r="47857" spans="9:11">
      <c r="I47857" s="72"/>
      <c r="J47857" s="72"/>
      <c r="K47857" s="72"/>
    </row>
    <row r="47858" spans="9:11">
      <c r="I47858" s="72"/>
      <c r="J47858" s="72"/>
      <c r="K47858" s="72"/>
    </row>
    <row r="47859" spans="9:11">
      <c r="I47859" s="72"/>
      <c r="J47859" s="72"/>
      <c r="K47859" s="72"/>
    </row>
    <row r="47860" spans="9:11">
      <c r="I47860" s="72"/>
      <c r="J47860" s="72"/>
      <c r="K47860" s="72"/>
    </row>
    <row r="47861" spans="9:11">
      <c r="I47861" s="72"/>
      <c r="J47861" s="72"/>
      <c r="K47861" s="72"/>
    </row>
    <row r="47862" spans="9:11">
      <c r="I47862" s="72"/>
      <c r="J47862" s="72"/>
      <c r="K47862" s="72"/>
    </row>
    <row r="47863" spans="9:11">
      <c r="I47863" s="72"/>
      <c r="J47863" s="72"/>
      <c r="K47863" s="72"/>
    </row>
    <row r="47864" spans="9:11">
      <c r="I47864" s="72"/>
      <c r="J47864" s="72"/>
      <c r="K47864" s="72"/>
    </row>
    <row r="47865" spans="9:11">
      <c r="I47865" s="72"/>
      <c r="J47865" s="72"/>
      <c r="K47865" s="72"/>
    </row>
    <row r="47866" spans="9:11">
      <c r="I47866" s="72"/>
      <c r="J47866" s="72"/>
      <c r="K47866" s="72"/>
    </row>
    <row r="47867" spans="9:11">
      <c r="I47867" s="72"/>
      <c r="J47867" s="72"/>
      <c r="K47867" s="72"/>
    </row>
    <row r="47868" spans="9:11">
      <c r="I47868" s="72"/>
      <c r="J47868" s="72"/>
      <c r="K47868" s="72"/>
    </row>
    <row r="47869" spans="9:11">
      <c r="I47869" s="72"/>
      <c r="J47869" s="72"/>
      <c r="K47869" s="72"/>
    </row>
    <row r="47870" spans="9:11">
      <c r="I47870" s="72"/>
      <c r="J47870" s="72"/>
      <c r="K47870" s="72"/>
    </row>
    <row r="47871" spans="9:11">
      <c r="I47871" s="72"/>
      <c r="J47871" s="72"/>
      <c r="K47871" s="72"/>
    </row>
    <row r="47872" spans="9:11">
      <c r="I47872" s="72"/>
      <c r="J47872" s="72"/>
      <c r="K47872" s="72"/>
    </row>
    <row r="47873" spans="9:11">
      <c r="I47873" s="72"/>
      <c r="J47873" s="72"/>
      <c r="K47873" s="72"/>
    </row>
    <row r="47874" spans="9:11">
      <c r="I47874" s="72"/>
      <c r="J47874" s="72"/>
      <c r="K47874" s="72"/>
    </row>
    <row r="47875" spans="9:11">
      <c r="I47875" s="72"/>
      <c r="J47875" s="72"/>
      <c r="K47875" s="72"/>
    </row>
    <row r="47876" spans="9:11">
      <c r="I47876" s="72"/>
      <c r="J47876" s="72"/>
      <c r="K47876" s="72"/>
    </row>
    <row r="47877" spans="9:11">
      <c r="I47877" s="72"/>
      <c r="J47877" s="72"/>
      <c r="K47877" s="72"/>
    </row>
    <row r="47878" spans="9:11">
      <c r="I47878" s="72"/>
      <c r="J47878" s="72"/>
      <c r="K47878" s="72"/>
    </row>
    <row r="47879" spans="9:11">
      <c r="I47879" s="72"/>
      <c r="J47879" s="72"/>
      <c r="K47879" s="72"/>
    </row>
    <row r="47880" spans="9:11">
      <c r="I47880" s="72"/>
      <c r="J47880" s="72"/>
      <c r="K47880" s="72"/>
    </row>
    <row r="47881" spans="9:11">
      <c r="I47881" s="72"/>
      <c r="J47881" s="72"/>
      <c r="K47881" s="72"/>
    </row>
    <row r="47882" spans="9:11">
      <c r="I47882" s="72"/>
      <c r="J47882" s="72"/>
      <c r="K47882" s="72"/>
    </row>
    <row r="47883" spans="9:11">
      <c r="I47883" s="72"/>
      <c r="J47883" s="72"/>
      <c r="K47883" s="72"/>
    </row>
    <row r="47884" spans="9:11">
      <c r="I47884" s="72"/>
      <c r="J47884" s="72"/>
      <c r="K47884" s="72"/>
    </row>
    <row r="47885" spans="9:11">
      <c r="I47885" s="72"/>
      <c r="J47885" s="72"/>
      <c r="K47885" s="72"/>
    </row>
    <row r="47886" spans="9:11">
      <c r="I47886" s="72"/>
      <c r="J47886" s="72"/>
      <c r="K47886" s="72"/>
    </row>
    <row r="47887" spans="9:11">
      <c r="I47887" s="72"/>
      <c r="J47887" s="72"/>
      <c r="K47887" s="72"/>
    </row>
    <row r="47888" spans="9:11">
      <c r="I47888" s="72"/>
      <c r="J47888" s="72"/>
      <c r="K47888" s="72"/>
    </row>
    <row r="47889" spans="9:11">
      <c r="I47889" s="72"/>
      <c r="J47889" s="72"/>
      <c r="K47889" s="72"/>
    </row>
    <row r="47890" spans="9:11">
      <c r="I47890" s="72"/>
      <c r="J47890" s="72"/>
      <c r="K47890" s="72"/>
    </row>
    <row r="47891" spans="9:11">
      <c r="I47891" s="72"/>
      <c r="J47891" s="72"/>
      <c r="K47891" s="72"/>
    </row>
    <row r="47892" spans="9:11">
      <c r="I47892" s="72"/>
      <c r="J47892" s="72"/>
      <c r="K47892" s="72"/>
    </row>
    <row r="47893" spans="9:11">
      <c r="I47893" s="72"/>
      <c r="J47893" s="72"/>
      <c r="K47893" s="72"/>
    </row>
    <row r="47894" spans="9:11">
      <c r="I47894" s="72"/>
      <c r="J47894" s="72"/>
      <c r="K47894" s="72"/>
    </row>
    <row r="47895" spans="9:11">
      <c r="I47895" s="72"/>
      <c r="J47895" s="72"/>
      <c r="K47895" s="72"/>
    </row>
    <row r="47896" spans="9:11">
      <c r="I47896" s="72"/>
      <c r="J47896" s="72"/>
      <c r="K47896" s="72"/>
    </row>
    <row r="47897" spans="9:11">
      <c r="I47897" s="72"/>
      <c r="J47897" s="72"/>
      <c r="K47897" s="72"/>
    </row>
    <row r="47898" spans="9:11">
      <c r="I47898" s="72"/>
      <c r="J47898" s="72"/>
      <c r="K47898" s="72"/>
    </row>
    <row r="47899" spans="9:11">
      <c r="I47899" s="72"/>
      <c r="J47899" s="72"/>
      <c r="K47899" s="72"/>
    </row>
    <row r="47900" spans="9:11">
      <c r="I47900" s="72"/>
      <c r="J47900" s="72"/>
      <c r="K47900" s="72"/>
    </row>
    <row r="47901" spans="9:11">
      <c r="I47901" s="72"/>
      <c r="J47901" s="72"/>
      <c r="K47901" s="72"/>
    </row>
    <row r="47902" spans="9:11">
      <c r="I47902" s="72"/>
      <c r="J47902" s="72"/>
      <c r="K47902" s="72"/>
    </row>
    <row r="47903" spans="9:11">
      <c r="I47903" s="72"/>
      <c r="J47903" s="72"/>
      <c r="K47903" s="72"/>
    </row>
    <row r="47904" spans="9:11">
      <c r="I47904" s="72"/>
      <c r="J47904" s="72"/>
      <c r="K47904" s="72"/>
    </row>
    <row r="47905" spans="9:11">
      <c r="I47905" s="72"/>
      <c r="J47905" s="72"/>
      <c r="K47905" s="72"/>
    </row>
    <row r="47906" spans="9:11">
      <c r="I47906" s="72"/>
      <c r="J47906" s="72"/>
      <c r="K47906" s="72"/>
    </row>
    <row r="47907" spans="9:11">
      <c r="I47907" s="72"/>
      <c r="J47907" s="72"/>
      <c r="K47907" s="72"/>
    </row>
    <row r="47908" spans="9:11">
      <c r="I47908" s="72"/>
      <c r="J47908" s="72"/>
      <c r="K47908" s="72"/>
    </row>
    <row r="47909" spans="9:11">
      <c r="I47909" s="72"/>
      <c r="J47909" s="72"/>
      <c r="K47909" s="72"/>
    </row>
    <row r="47910" spans="9:11">
      <c r="I47910" s="72"/>
      <c r="J47910" s="72"/>
      <c r="K47910" s="72"/>
    </row>
    <row r="47911" spans="9:11">
      <c r="I47911" s="72"/>
      <c r="J47911" s="72"/>
      <c r="K47911" s="72"/>
    </row>
    <row r="47912" spans="9:11">
      <c r="I47912" s="72"/>
      <c r="J47912" s="72"/>
      <c r="K47912" s="72"/>
    </row>
    <row r="47913" spans="9:11">
      <c r="I47913" s="72"/>
      <c r="J47913" s="72"/>
      <c r="K47913" s="72"/>
    </row>
    <row r="47914" spans="9:11">
      <c r="I47914" s="72"/>
      <c r="J47914" s="72"/>
      <c r="K47914" s="72"/>
    </row>
    <row r="47915" spans="9:11">
      <c r="I47915" s="72"/>
      <c r="J47915" s="72"/>
      <c r="K47915" s="72"/>
    </row>
    <row r="47916" spans="9:11">
      <c r="I47916" s="72"/>
      <c r="J47916" s="72"/>
      <c r="K47916" s="72"/>
    </row>
    <row r="47917" spans="9:11">
      <c r="I47917" s="72"/>
      <c r="J47917" s="72"/>
      <c r="K47917" s="72"/>
    </row>
    <row r="47918" spans="9:11">
      <c r="I47918" s="72"/>
      <c r="J47918" s="72"/>
      <c r="K47918" s="72"/>
    </row>
    <row r="47919" spans="9:11">
      <c r="I47919" s="72"/>
      <c r="J47919" s="72"/>
      <c r="K47919" s="72"/>
    </row>
    <row r="47920" spans="9:11">
      <c r="I47920" s="72"/>
      <c r="J47920" s="72"/>
      <c r="K47920" s="72"/>
    </row>
    <row r="47921" spans="9:11">
      <c r="I47921" s="72"/>
      <c r="J47921" s="72"/>
      <c r="K47921" s="72"/>
    </row>
    <row r="47922" spans="9:11">
      <c r="I47922" s="72"/>
      <c r="J47922" s="72"/>
      <c r="K47922" s="72"/>
    </row>
    <row r="47923" spans="9:11">
      <c r="I47923" s="72"/>
      <c r="J47923" s="72"/>
      <c r="K47923" s="72"/>
    </row>
    <row r="47924" spans="9:11">
      <c r="I47924" s="72"/>
      <c r="J47924" s="72"/>
      <c r="K47924" s="72"/>
    </row>
    <row r="47925" spans="9:11">
      <c r="I47925" s="72"/>
      <c r="J47925" s="72"/>
      <c r="K47925" s="72"/>
    </row>
    <row r="47926" spans="9:11">
      <c r="I47926" s="72"/>
      <c r="J47926" s="72"/>
      <c r="K47926" s="72"/>
    </row>
    <row r="47927" spans="9:11">
      <c r="I47927" s="72"/>
      <c r="J47927" s="72"/>
      <c r="K47927" s="72"/>
    </row>
    <row r="47928" spans="9:11">
      <c r="I47928" s="72"/>
      <c r="J47928" s="72"/>
      <c r="K47928" s="72"/>
    </row>
    <row r="47929" spans="9:11">
      <c r="I47929" s="72"/>
      <c r="J47929" s="72"/>
      <c r="K47929" s="72"/>
    </row>
    <row r="47930" spans="9:11">
      <c r="I47930" s="72"/>
      <c r="J47930" s="72"/>
      <c r="K47930" s="72"/>
    </row>
    <row r="47931" spans="9:11">
      <c r="I47931" s="72"/>
      <c r="J47931" s="72"/>
      <c r="K47931" s="72"/>
    </row>
    <row r="47932" spans="9:11">
      <c r="I47932" s="72"/>
      <c r="J47932" s="72"/>
      <c r="K47932" s="72"/>
    </row>
    <row r="47933" spans="9:11">
      <c r="I47933" s="72"/>
      <c r="J47933" s="72"/>
      <c r="K47933" s="72"/>
    </row>
    <row r="47934" spans="9:11">
      <c r="I47934" s="72"/>
      <c r="J47934" s="72"/>
      <c r="K47934" s="72"/>
    </row>
    <row r="47935" spans="9:11">
      <c r="I47935" s="72"/>
      <c r="J47935" s="72"/>
      <c r="K47935" s="72"/>
    </row>
    <row r="47936" spans="9:11">
      <c r="I47936" s="72"/>
      <c r="J47936" s="72"/>
      <c r="K47936" s="72"/>
    </row>
    <row r="47937" spans="9:11">
      <c r="I47937" s="72"/>
      <c r="J47937" s="72"/>
      <c r="K47937" s="72"/>
    </row>
    <row r="47938" spans="9:11">
      <c r="I47938" s="72"/>
      <c r="J47938" s="72"/>
      <c r="K47938" s="72"/>
    </row>
    <row r="47939" spans="9:11">
      <c r="I47939" s="72"/>
      <c r="J47939" s="72"/>
      <c r="K47939" s="72"/>
    </row>
    <row r="47940" spans="9:11">
      <c r="I47940" s="72"/>
      <c r="J47940" s="72"/>
      <c r="K47940" s="72"/>
    </row>
    <row r="47941" spans="9:11">
      <c r="I47941" s="72"/>
      <c r="J47941" s="72"/>
      <c r="K47941" s="72"/>
    </row>
    <row r="47942" spans="9:11">
      <c r="I47942" s="72"/>
      <c r="J47942" s="72"/>
      <c r="K47942" s="72"/>
    </row>
    <row r="47943" spans="9:11">
      <c r="I47943" s="72"/>
      <c r="J47943" s="72"/>
      <c r="K47943" s="72"/>
    </row>
    <row r="47944" spans="9:11">
      <c r="I47944" s="72"/>
      <c r="J47944" s="72"/>
      <c r="K47944" s="72"/>
    </row>
    <row r="47945" spans="9:11">
      <c r="I47945" s="72"/>
      <c r="J47945" s="72"/>
      <c r="K47945" s="72"/>
    </row>
    <row r="47946" spans="9:11">
      <c r="I47946" s="72"/>
      <c r="J47946" s="72"/>
      <c r="K47946" s="72"/>
    </row>
    <row r="47947" spans="9:11">
      <c r="I47947" s="72"/>
      <c r="J47947" s="72"/>
      <c r="K47947" s="72"/>
    </row>
    <row r="47948" spans="9:11">
      <c r="I47948" s="72"/>
      <c r="J47948" s="72"/>
      <c r="K47948" s="72"/>
    </row>
    <row r="47949" spans="9:11">
      <c r="I47949" s="72"/>
      <c r="J47949" s="72"/>
      <c r="K47949" s="72"/>
    </row>
    <row r="47950" spans="9:11">
      <c r="I47950" s="72"/>
      <c r="J47950" s="72"/>
      <c r="K47950" s="72"/>
    </row>
    <row r="47951" spans="9:11">
      <c r="I47951" s="72"/>
      <c r="J47951" s="72"/>
      <c r="K47951" s="72"/>
    </row>
    <row r="47952" spans="9:11">
      <c r="I47952" s="72"/>
      <c r="J47952" s="72"/>
      <c r="K47952" s="72"/>
    </row>
    <row r="47953" spans="9:11">
      <c r="I47953" s="72"/>
      <c r="J47953" s="72"/>
      <c r="K47953" s="72"/>
    </row>
    <row r="47954" spans="9:11">
      <c r="I47954" s="72"/>
      <c r="J47954" s="72"/>
      <c r="K47954" s="72"/>
    </row>
    <row r="47955" spans="9:11">
      <c r="I47955" s="72"/>
      <c r="J47955" s="72"/>
      <c r="K47955" s="72"/>
    </row>
    <row r="47956" spans="9:11">
      <c r="I47956" s="72"/>
      <c r="J47956" s="72"/>
      <c r="K47956" s="72"/>
    </row>
    <row r="47957" spans="9:11">
      <c r="I47957" s="72"/>
      <c r="J47957" s="72"/>
      <c r="K47957" s="72"/>
    </row>
    <row r="47958" spans="9:11">
      <c r="I47958" s="72"/>
      <c r="J47958" s="72"/>
      <c r="K47958" s="72"/>
    </row>
    <row r="47959" spans="9:11">
      <c r="I47959" s="72"/>
      <c r="J47959" s="72"/>
      <c r="K47959" s="72"/>
    </row>
    <row r="47960" spans="9:11">
      <c r="I47960" s="72"/>
      <c r="J47960" s="72"/>
      <c r="K47960" s="72"/>
    </row>
    <row r="47961" spans="9:11">
      <c r="I47961" s="72"/>
      <c r="J47961" s="72"/>
      <c r="K47961" s="72"/>
    </row>
    <row r="47962" spans="9:11">
      <c r="I47962" s="72"/>
      <c r="J47962" s="72"/>
      <c r="K47962" s="72"/>
    </row>
    <row r="47963" spans="9:11">
      <c r="I47963" s="72"/>
      <c r="J47963" s="72"/>
      <c r="K47963" s="72"/>
    </row>
    <row r="47964" spans="9:11">
      <c r="I47964" s="72"/>
      <c r="J47964" s="72"/>
      <c r="K47964" s="72"/>
    </row>
    <row r="47965" spans="9:11">
      <c r="I47965" s="72"/>
      <c r="J47965" s="72"/>
      <c r="K47965" s="72"/>
    </row>
    <row r="47966" spans="9:11">
      <c r="I47966" s="72"/>
      <c r="J47966" s="72"/>
      <c r="K47966" s="72"/>
    </row>
    <row r="47967" spans="9:11">
      <c r="I47967" s="72"/>
      <c r="J47967" s="72"/>
      <c r="K47967" s="72"/>
    </row>
    <row r="47968" spans="9:11">
      <c r="I47968" s="72"/>
      <c r="J47968" s="72"/>
      <c r="K47968" s="72"/>
    </row>
    <row r="47969" spans="9:11">
      <c r="I47969" s="72"/>
      <c r="J47969" s="72"/>
      <c r="K47969" s="72"/>
    </row>
    <row r="47970" spans="9:11">
      <c r="I47970" s="72"/>
      <c r="J47970" s="72"/>
      <c r="K47970" s="72"/>
    </row>
    <row r="47971" spans="9:11">
      <c r="I47971" s="72"/>
      <c r="J47971" s="72"/>
      <c r="K47971" s="72"/>
    </row>
    <row r="47972" spans="9:11">
      <c r="I47972" s="72"/>
      <c r="J47972" s="72"/>
      <c r="K47972" s="72"/>
    </row>
    <row r="47973" spans="9:11">
      <c r="I47973" s="72"/>
      <c r="J47973" s="72"/>
      <c r="K47973" s="72"/>
    </row>
    <row r="47974" spans="9:11">
      <c r="I47974" s="72"/>
      <c r="J47974" s="72"/>
      <c r="K47974" s="72"/>
    </row>
    <row r="47975" spans="9:11">
      <c r="I47975" s="72"/>
      <c r="J47975" s="72"/>
      <c r="K47975" s="72"/>
    </row>
    <row r="47976" spans="9:11">
      <c r="I47976" s="72"/>
      <c r="J47976" s="72"/>
      <c r="K47976" s="72"/>
    </row>
    <row r="47977" spans="9:11">
      <c r="I47977" s="72"/>
      <c r="J47977" s="72"/>
      <c r="K47977" s="72"/>
    </row>
    <row r="47978" spans="9:11">
      <c r="I47978" s="72"/>
      <c r="J47978" s="72"/>
      <c r="K47978" s="72"/>
    </row>
    <row r="47979" spans="9:11">
      <c r="I47979" s="72"/>
      <c r="J47979" s="72"/>
      <c r="K47979" s="72"/>
    </row>
    <row r="47980" spans="9:11">
      <c r="I47980" s="72"/>
      <c r="J47980" s="72"/>
      <c r="K47980" s="72"/>
    </row>
    <row r="47981" spans="9:11">
      <c r="I47981" s="72"/>
      <c r="J47981" s="72"/>
      <c r="K47981" s="72"/>
    </row>
    <row r="47982" spans="9:11">
      <c r="I47982" s="72"/>
      <c r="J47982" s="72"/>
      <c r="K47982" s="72"/>
    </row>
    <row r="47983" spans="9:11">
      <c r="I47983" s="72"/>
      <c r="J47983" s="72"/>
      <c r="K47983" s="72"/>
    </row>
    <row r="47984" spans="9:11">
      <c r="I47984" s="72"/>
      <c r="J47984" s="72"/>
      <c r="K47984" s="72"/>
    </row>
    <row r="47985" spans="9:11">
      <c r="I47985" s="72"/>
      <c r="J47985" s="72"/>
      <c r="K47985" s="72"/>
    </row>
    <row r="47986" spans="9:11">
      <c r="I47986" s="72"/>
      <c r="J47986" s="72"/>
      <c r="K47986" s="72"/>
    </row>
    <row r="47987" spans="9:11">
      <c r="I47987" s="72"/>
      <c r="J47987" s="72"/>
      <c r="K47987" s="72"/>
    </row>
    <row r="47988" spans="9:11">
      <c r="I47988" s="72"/>
      <c r="J47988" s="72"/>
      <c r="K47988" s="72"/>
    </row>
    <row r="47989" spans="9:11">
      <c r="I47989" s="72"/>
      <c r="J47989" s="72"/>
      <c r="K47989" s="72"/>
    </row>
    <row r="47990" spans="9:11">
      <c r="I47990" s="72"/>
      <c r="J47990" s="72"/>
      <c r="K47990" s="72"/>
    </row>
    <row r="47991" spans="9:11">
      <c r="I47991" s="72"/>
      <c r="J47991" s="72"/>
      <c r="K47991" s="72"/>
    </row>
    <row r="47992" spans="9:11">
      <c r="I47992" s="72"/>
      <c r="J47992" s="72"/>
      <c r="K47992" s="72"/>
    </row>
    <row r="47993" spans="9:11">
      <c r="I47993" s="72"/>
      <c r="J47993" s="72"/>
      <c r="K47993" s="72"/>
    </row>
    <row r="47994" spans="9:11">
      <c r="I47994" s="72"/>
      <c r="J47994" s="72"/>
      <c r="K47994" s="72"/>
    </row>
    <row r="47995" spans="9:11">
      <c r="I47995" s="72"/>
      <c r="J47995" s="72"/>
      <c r="K47995" s="72"/>
    </row>
    <row r="47996" spans="9:11">
      <c r="I47996" s="72"/>
      <c r="J47996" s="72"/>
      <c r="K47996" s="72"/>
    </row>
    <row r="47997" spans="9:11">
      <c r="I47997" s="72"/>
      <c r="J47997" s="72"/>
      <c r="K47997" s="72"/>
    </row>
    <row r="47998" spans="9:11">
      <c r="I47998" s="72"/>
      <c r="J47998" s="72"/>
      <c r="K47998" s="72"/>
    </row>
    <row r="47999" spans="9:11">
      <c r="I47999" s="72"/>
      <c r="J47999" s="72"/>
      <c r="K47999" s="72"/>
    </row>
    <row r="48000" spans="9:11">
      <c r="I48000" s="72"/>
      <c r="J48000" s="72"/>
      <c r="K48000" s="72"/>
    </row>
    <row r="48001" spans="9:11">
      <c r="I48001" s="72"/>
      <c r="J48001" s="72"/>
      <c r="K48001" s="72"/>
    </row>
    <row r="48002" spans="9:11">
      <c r="I48002" s="72"/>
      <c r="J48002" s="72"/>
      <c r="K48002" s="72"/>
    </row>
    <row r="48003" spans="9:11">
      <c r="I48003" s="72"/>
      <c r="J48003" s="72"/>
      <c r="K48003" s="72"/>
    </row>
    <row r="48004" spans="9:11">
      <c r="I48004" s="72"/>
      <c r="J48004" s="72"/>
      <c r="K48004" s="72"/>
    </row>
    <row r="48005" spans="9:11">
      <c r="I48005" s="72"/>
      <c r="J48005" s="72"/>
      <c r="K48005" s="72"/>
    </row>
    <row r="48006" spans="9:11">
      <c r="I48006" s="72"/>
      <c r="J48006" s="72"/>
      <c r="K48006" s="72"/>
    </row>
    <row r="48007" spans="9:11">
      <c r="I48007" s="72"/>
      <c r="J48007" s="72"/>
      <c r="K48007" s="72"/>
    </row>
    <row r="48008" spans="9:11">
      <c r="I48008" s="72"/>
      <c r="J48008" s="72"/>
      <c r="K48008" s="72"/>
    </row>
    <row r="48009" spans="9:11">
      <c r="I48009" s="72"/>
      <c r="J48009" s="72"/>
      <c r="K48009" s="72"/>
    </row>
    <row r="48010" spans="9:11">
      <c r="I48010" s="72"/>
      <c r="J48010" s="72"/>
      <c r="K48010" s="72"/>
    </row>
    <row r="48011" spans="9:11">
      <c r="I48011" s="72"/>
      <c r="J48011" s="72"/>
      <c r="K48011" s="72"/>
    </row>
    <row r="48012" spans="9:11">
      <c r="I48012" s="72"/>
      <c r="J48012" s="72"/>
      <c r="K48012" s="72"/>
    </row>
    <row r="48013" spans="9:11">
      <c r="I48013" s="72"/>
      <c r="J48013" s="72"/>
      <c r="K48013" s="72"/>
    </row>
    <row r="48014" spans="9:11">
      <c r="I48014" s="72"/>
      <c r="J48014" s="72"/>
      <c r="K48014" s="72"/>
    </row>
    <row r="48015" spans="9:11">
      <c r="I48015" s="72"/>
      <c r="J48015" s="72"/>
      <c r="K48015" s="72"/>
    </row>
    <row r="48016" spans="9:11">
      <c r="I48016" s="72"/>
      <c r="J48016" s="72"/>
      <c r="K48016" s="72"/>
    </row>
    <row r="48017" spans="9:11">
      <c r="I48017" s="72"/>
      <c r="J48017" s="72"/>
      <c r="K48017" s="72"/>
    </row>
    <row r="48018" spans="9:11">
      <c r="I48018" s="72"/>
      <c r="J48018" s="72"/>
      <c r="K48018" s="72"/>
    </row>
    <row r="48019" spans="9:11">
      <c r="I48019" s="72"/>
      <c r="J48019" s="72"/>
      <c r="K48019" s="72"/>
    </row>
    <row r="48020" spans="9:11">
      <c r="I48020" s="72"/>
      <c r="J48020" s="72"/>
      <c r="K48020" s="72"/>
    </row>
    <row r="48021" spans="9:11">
      <c r="I48021" s="72"/>
      <c r="J48021" s="72"/>
      <c r="K48021" s="72"/>
    </row>
    <row r="48022" spans="9:11">
      <c r="I48022" s="72"/>
      <c r="J48022" s="72"/>
      <c r="K48022" s="72"/>
    </row>
    <row r="48023" spans="9:11">
      <c r="I48023" s="72"/>
      <c r="J48023" s="72"/>
      <c r="K48023" s="72"/>
    </row>
    <row r="48024" spans="9:11">
      <c r="I48024" s="72"/>
      <c r="J48024" s="72"/>
      <c r="K48024" s="72"/>
    </row>
    <row r="48025" spans="9:11">
      <c r="I48025" s="72"/>
      <c r="J48025" s="72"/>
      <c r="K48025" s="72"/>
    </row>
    <row r="48026" spans="9:11">
      <c r="I48026" s="72"/>
      <c r="J48026" s="72"/>
      <c r="K48026" s="72"/>
    </row>
    <row r="48027" spans="9:11">
      <c r="I48027" s="72"/>
      <c r="J48027" s="72"/>
      <c r="K48027" s="72"/>
    </row>
    <row r="48028" spans="9:11">
      <c r="I48028" s="72"/>
      <c r="J48028" s="72"/>
      <c r="K48028" s="72"/>
    </row>
    <row r="48029" spans="9:11">
      <c r="I48029" s="72"/>
      <c r="J48029" s="72"/>
      <c r="K48029" s="72"/>
    </row>
    <row r="48030" spans="9:11">
      <c r="I48030" s="72"/>
      <c r="J48030" s="72"/>
      <c r="K48030" s="72"/>
    </row>
    <row r="48031" spans="9:11">
      <c r="I48031" s="72"/>
      <c r="J48031" s="72"/>
      <c r="K48031" s="72"/>
    </row>
    <row r="48032" spans="9:11">
      <c r="I48032" s="72"/>
      <c r="J48032" s="72"/>
      <c r="K48032" s="72"/>
    </row>
    <row r="48033" spans="9:11">
      <c r="I48033" s="72"/>
      <c r="J48033" s="72"/>
      <c r="K48033" s="72"/>
    </row>
    <row r="48034" spans="9:11">
      <c r="I48034" s="72"/>
      <c r="J48034" s="72"/>
      <c r="K48034" s="72"/>
    </row>
    <row r="48035" spans="9:11">
      <c r="I48035" s="72"/>
      <c r="J48035" s="72"/>
      <c r="K48035" s="72"/>
    </row>
    <row r="48036" spans="9:11">
      <c r="I48036" s="72"/>
      <c r="J48036" s="72"/>
      <c r="K48036" s="72"/>
    </row>
    <row r="48037" spans="9:11">
      <c r="I48037" s="72"/>
      <c r="J48037" s="72"/>
      <c r="K48037" s="72"/>
    </row>
    <row r="48038" spans="9:11">
      <c r="I48038" s="72"/>
      <c r="J48038" s="72"/>
      <c r="K48038" s="72"/>
    </row>
    <row r="48039" spans="9:11">
      <c r="I48039" s="72"/>
      <c r="J48039" s="72"/>
      <c r="K48039" s="72"/>
    </row>
    <row r="48040" spans="9:11">
      <c r="I48040" s="72"/>
      <c r="J48040" s="72"/>
      <c r="K48040" s="72"/>
    </row>
    <row r="48041" spans="9:11">
      <c r="I48041" s="72"/>
      <c r="J48041" s="72"/>
      <c r="K48041" s="72"/>
    </row>
    <row r="48042" spans="9:11">
      <c r="I48042" s="72"/>
      <c r="J48042" s="72"/>
      <c r="K48042" s="72"/>
    </row>
    <row r="48043" spans="9:11">
      <c r="I48043" s="72"/>
      <c r="J48043" s="72"/>
      <c r="K48043" s="72"/>
    </row>
    <row r="48044" spans="9:11">
      <c r="I48044" s="72"/>
      <c r="J48044" s="72"/>
      <c r="K48044" s="72"/>
    </row>
    <row r="48045" spans="9:11">
      <c r="I48045" s="72"/>
      <c r="J48045" s="72"/>
      <c r="K48045" s="72"/>
    </row>
    <row r="48046" spans="9:11">
      <c r="I48046" s="72"/>
      <c r="J48046" s="72"/>
      <c r="K48046" s="72"/>
    </row>
    <row r="48047" spans="9:11">
      <c r="I48047" s="72"/>
      <c r="J48047" s="72"/>
      <c r="K48047" s="72"/>
    </row>
    <row r="48048" spans="9:11">
      <c r="I48048" s="72"/>
      <c r="J48048" s="72"/>
      <c r="K48048" s="72"/>
    </row>
    <row r="48049" spans="9:11">
      <c r="I48049" s="72"/>
      <c r="J48049" s="72"/>
      <c r="K48049" s="72"/>
    </row>
    <row r="48050" spans="9:11">
      <c r="I48050" s="72"/>
      <c r="J48050" s="72"/>
      <c r="K48050" s="72"/>
    </row>
    <row r="48051" spans="9:11">
      <c r="I48051" s="72"/>
      <c r="J48051" s="72"/>
      <c r="K48051" s="72"/>
    </row>
    <row r="48052" spans="9:11">
      <c r="I48052" s="72"/>
      <c r="J48052" s="72"/>
      <c r="K48052" s="72"/>
    </row>
    <row r="48053" spans="9:11">
      <c r="I48053" s="72"/>
      <c r="J48053" s="72"/>
      <c r="K48053" s="72"/>
    </row>
    <row r="48054" spans="9:11">
      <c r="I48054" s="72"/>
      <c r="J48054" s="72"/>
      <c r="K48054" s="72"/>
    </row>
    <row r="48055" spans="9:11">
      <c r="I48055" s="72"/>
      <c r="J48055" s="72"/>
      <c r="K48055" s="72"/>
    </row>
    <row r="48056" spans="9:11">
      <c r="I48056" s="72"/>
      <c r="J48056" s="72"/>
      <c r="K48056" s="72"/>
    </row>
    <row r="48057" spans="9:11">
      <c r="I48057" s="72"/>
      <c r="J48057" s="72"/>
      <c r="K48057" s="72"/>
    </row>
    <row r="48058" spans="9:11">
      <c r="I48058" s="72"/>
      <c r="J48058" s="72"/>
      <c r="K48058" s="72"/>
    </row>
    <row r="48059" spans="9:11">
      <c r="I48059" s="72"/>
      <c r="J48059" s="72"/>
      <c r="K48059" s="72"/>
    </row>
    <row r="48060" spans="9:11">
      <c r="I48060" s="72"/>
      <c r="J48060" s="72"/>
      <c r="K48060" s="72"/>
    </row>
    <row r="48061" spans="9:11">
      <c r="I48061" s="72"/>
      <c r="J48061" s="72"/>
      <c r="K48061" s="72"/>
    </row>
    <row r="48062" spans="9:11">
      <c r="I48062" s="72"/>
      <c r="J48062" s="72"/>
      <c r="K48062" s="72"/>
    </row>
    <row r="48063" spans="9:11">
      <c r="I48063" s="72"/>
      <c r="J48063" s="72"/>
      <c r="K48063" s="72"/>
    </row>
    <row r="48064" spans="9:11">
      <c r="I48064" s="72"/>
      <c r="J48064" s="72"/>
      <c r="K48064" s="72"/>
    </row>
    <row r="48065" spans="9:11">
      <c r="I48065" s="72"/>
      <c r="J48065" s="72"/>
      <c r="K48065" s="72"/>
    </row>
    <row r="48066" spans="9:11">
      <c r="I48066" s="72"/>
      <c r="J48066" s="72"/>
      <c r="K48066" s="72"/>
    </row>
    <row r="48067" spans="9:11">
      <c r="I48067" s="72"/>
      <c r="J48067" s="72"/>
      <c r="K48067" s="72"/>
    </row>
    <row r="48068" spans="9:11">
      <c r="I48068" s="72"/>
      <c r="J48068" s="72"/>
      <c r="K48068" s="72"/>
    </row>
    <row r="48069" spans="9:11">
      <c r="I48069" s="72"/>
      <c r="J48069" s="72"/>
      <c r="K48069" s="72"/>
    </row>
    <row r="48070" spans="9:11">
      <c r="I48070" s="72"/>
      <c r="J48070" s="72"/>
      <c r="K48070" s="72"/>
    </row>
    <row r="48071" spans="9:11">
      <c r="I48071" s="72"/>
      <c r="J48071" s="72"/>
      <c r="K48071" s="72"/>
    </row>
    <row r="48072" spans="9:11">
      <c r="I48072" s="72"/>
      <c r="J48072" s="72"/>
      <c r="K48072" s="72"/>
    </row>
    <row r="48073" spans="9:11">
      <c r="I48073" s="72"/>
      <c r="J48073" s="72"/>
      <c r="K48073" s="72"/>
    </row>
    <row r="48074" spans="9:11">
      <c r="I48074" s="72"/>
      <c r="J48074" s="72"/>
      <c r="K48074" s="72"/>
    </row>
    <row r="48075" spans="9:11">
      <c r="I48075" s="72"/>
      <c r="J48075" s="72"/>
      <c r="K48075" s="72"/>
    </row>
    <row r="48076" spans="9:11">
      <c r="I48076" s="72"/>
      <c r="J48076" s="72"/>
      <c r="K48076" s="72"/>
    </row>
    <row r="48077" spans="9:11">
      <c r="I48077" s="72"/>
      <c r="J48077" s="72"/>
      <c r="K48077" s="72"/>
    </row>
    <row r="48078" spans="9:11">
      <c r="I48078" s="72"/>
      <c r="J48078" s="72"/>
      <c r="K48078" s="72"/>
    </row>
    <row r="48079" spans="9:11">
      <c r="I48079" s="72"/>
      <c r="J48079" s="72"/>
      <c r="K48079" s="72"/>
    </row>
    <row r="48080" spans="9:11">
      <c r="I48080" s="72"/>
      <c r="J48080" s="72"/>
      <c r="K48080" s="72"/>
    </row>
    <row r="48081" spans="9:11">
      <c r="I48081" s="72"/>
      <c r="J48081" s="72"/>
      <c r="K48081" s="72"/>
    </row>
    <row r="48082" spans="9:11">
      <c r="I48082" s="72"/>
      <c r="J48082" s="72"/>
      <c r="K48082" s="72"/>
    </row>
    <row r="48083" spans="9:11">
      <c r="I48083" s="72"/>
      <c r="J48083" s="72"/>
      <c r="K48083" s="72"/>
    </row>
    <row r="48084" spans="9:11">
      <c r="I48084" s="72"/>
      <c r="J48084" s="72"/>
      <c r="K48084" s="72"/>
    </row>
    <row r="48085" spans="9:11">
      <c r="I48085" s="72"/>
      <c r="J48085" s="72"/>
      <c r="K48085" s="72"/>
    </row>
    <row r="48086" spans="9:11">
      <c r="I48086" s="72"/>
      <c r="J48086" s="72"/>
      <c r="K48086" s="72"/>
    </row>
    <row r="48087" spans="9:11">
      <c r="I48087" s="72"/>
      <c r="J48087" s="72"/>
      <c r="K48087" s="72"/>
    </row>
    <row r="48088" spans="9:11">
      <c r="I48088" s="72"/>
      <c r="J48088" s="72"/>
      <c r="K48088" s="72"/>
    </row>
    <row r="48089" spans="9:11">
      <c r="I48089" s="72"/>
      <c r="J48089" s="72"/>
      <c r="K48089" s="72"/>
    </row>
    <row r="48090" spans="9:11">
      <c r="I48090" s="72"/>
      <c r="J48090" s="72"/>
      <c r="K48090" s="72"/>
    </row>
    <row r="48091" spans="9:11">
      <c r="I48091" s="72"/>
      <c r="J48091" s="72"/>
      <c r="K48091" s="72"/>
    </row>
    <row r="48092" spans="9:11">
      <c r="I48092" s="72"/>
      <c r="J48092" s="72"/>
      <c r="K48092" s="72"/>
    </row>
    <row r="48093" spans="9:11">
      <c r="I48093" s="72"/>
      <c r="J48093" s="72"/>
      <c r="K48093" s="72"/>
    </row>
    <row r="48094" spans="9:11">
      <c r="I48094" s="72"/>
      <c r="J48094" s="72"/>
      <c r="K48094" s="72"/>
    </row>
    <row r="48095" spans="9:11">
      <c r="I48095" s="72"/>
      <c r="J48095" s="72"/>
      <c r="K48095" s="72"/>
    </row>
    <row r="48096" spans="9:11">
      <c r="I48096" s="72"/>
      <c r="J48096" s="72"/>
      <c r="K48096" s="72"/>
    </row>
    <row r="48097" spans="9:11">
      <c r="I48097" s="72"/>
      <c r="J48097" s="72"/>
      <c r="K48097" s="72"/>
    </row>
    <row r="48098" spans="9:11">
      <c r="I48098" s="72"/>
      <c r="J48098" s="72"/>
      <c r="K48098" s="72"/>
    </row>
    <row r="48099" spans="9:11">
      <c r="I48099" s="72"/>
      <c r="J48099" s="72"/>
      <c r="K48099" s="72"/>
    </row>
    <row r="48100" spans="9:11">
      <c r="I48100" s="72"/>
      <c r="J48100" s="72"/>
      <c r="K48100" s="72"/>
    </row>
    <row r="48101" spans="9:11">
      <c r="I48101" s="72"/>
      <c r="J48101" s="72"/>
      <c r="K48101" s="72"/>
    </row>
    <row r="48102" spans="9:11">
      <c r="I48102" s="72"/>
      <c r="J48102" s="72"/>
      <c r="K48102" s="72"/>
    </row>
    <row r="48103" spans="9:11">
      <c r="I48103" s="72"/>
      <c r="J48103" s="72"/>
      <c r="K48103" s="72"/>
    </row>
    <row r="48104" spans="9:11">
      <c r="I48104" s="72"/>
      <c r="J48104" s="72"/>
      <c r="K48104" s="72"/>
    </row>
    <row r="48105" spans="9:11">
      <c r="I48105" s="72"/>
      <c r="J48105" s="72"/>
      <c r="K48105" s="72"/>
    </row>
    <row r="48106" spans="9:11">
      <c r="I48106" s="72"/>
      <c r="J48106" s="72"/>
      <c r="K48106" s="72"/>
    </row>
    <row r="48107" spans="9:11">
      <c r="I48107" s="72"/>
      <c r="J48107" s="72"/>
      <c r="K48107" s="72"/>
    </row>
    <row r="48108" spans="9:11">
      <c r="I48108" s="72"/>
      <c r="J48108" s="72"/>
      <c r="K48108" s="72"/>
    </row>
    <row r="48109" spans="9:11">
      <c r="I48109" s="72"/>
      <c r="J48109" s="72"/>
      <c r="K48109" s="72"/>
    </row>
    <row r="48110" spans="9:11">
      <c r="I48110" s="72"/>
      <c r="J48110" s="72"/>
      <c r="K48110" s="72"/>
    </row>
    <row r="48111" spans="9:11">
      <c r="I48111" s="72"/>
      <c r="J48111" s="72"/>
      <c r="K48111" s="72"/>
    </row>
    <row r="48112" spans="9:11">
      <c r="I48112" s="72"/>
      <c r="J48112" s="72"/>
      <c r="K48112" s="72"/>
    </row>
    <row r="48113" spans="9:11">
      <c r="I48113" s="72"/>
      <c r="J48113" s="72"/>
      <c r="K48113" s="72"/>
    </row>
    <row r="48114" spans="9:11">
      <c r="I48114" s="72"/>
      <c r="J48114" s="72"/>
      <c r="K48114" s="72"/>
    </row>
    <row r="48115" spans="9:11">
      <c r="I48115" s="72"/>
      <c r="J48115" s="72"/>
      <c r="K48115" s="72"/>
    </row>
    <row r="48116" spans="9:11">
      <c r="I48116" s="72"/>
      <c r="J48116" s="72"/>
      <c r="K48116" s="72"/>
    </row>
    <row r="48117" spans="9:11">
      <c r="I48117" s="72"/>
      <c r="J48117" s="72"/>
      <c r="K48117" s="72"/>
    </row>
    <row r="48118" spans="9:11">
      <c r="I48118" s="72"/>
      <c r="J48118" s="72"/>
      <c r="K48118" s="72"/>
    </row>
    <row r="48119" spans="9:11">
      <c r="I48119" s="72"/>
      <c r="J48119" s="72"/>
      <c r="K48119" s="72"/>
    </row>
    <row r="48120" spans="9:11">
      <c r="I48120" s="72"/>
      <c r="J48120" s="72"/>
      <c r="K48120" s="72"/>
    </row>
    <row r="48121" spans="9:11">
      <c r="I48121" s="72"/>
      <c r="J48121" s="72"/>
      <c r="K48121" s="72"/>
    </row>
    <row r="48122" spans="9:11">
      <c r="I48122" s="72"/>
      <c r="J48122" s="72"/>
      <c r="K48122" s="72"/>
    </row>
    <row r="48123" spans="9:11">
      <c r="I48123" s="72"/>
      <c r="J48123" s="72"/>
      <c r="K48123" s="72"/>
    </row>
    <row r="48124" spans="9:11">
      <c r="I48124" s="72"/>
      <c r="J48124" s="72"/>
      <c r="K48124" s="72"/>
    </row>
    <row r="48125" spans="9:11">
      <c r="I48125" s="72"/>
      <c r="J48125" s="72"/>
      <c r="K48125" s="72"/>
    </row>
    <row r="48126" spans="9:11">
      <c r="I48126" s="72"/>
      <c r="J48126" s="72"/>
      <c r="K48126" s="72"/>
    </row>
    <row r="48127" spans="9:11">
      <c r="I48127" s="72"/>
      <c r="J48127" s="72"/>
      <c r="K48127" s="72"/>
    </row>
    <row r="48128" spans="9:11">
      <c r="I48128" s="72"/>
      <c r="J48128" s="72"/>
      <c r="K48128" s="72"/>
    </row>
    <row r="48129" spans="9:11">
      <c r="I48129" s="72"/>
      <c r="J48129" s="72"/>
      <c r="K48129" s="72"/>
    </row>
    <row r="48130" spans="9:11">
      <c r="I48130" s="72"/>
      <c r="J48130" s="72"/>
      <c r="K48130" s="72"/>
    </row>
    <row r="48131" spans="9:11">
      <c r="I48131" s="72"/>
      <c r="J48131" s="72"/>
      <c r="K48131" s="72"/>
    </row>
    <row r="48132" spans="9:11">
      <c r="I48132" s="72"/>
      <c r="J48132" s="72"/>
      <c r="K48132" s="72"/>
    </row>
    <row r="48133" spans="9:11">
      <c r="I48133" s="72"/>
      <c r="J48133" s="72"/>
      <c r="K48133" s="72"/>
    </row>
    <row r="48134" spans="9:11">
      <c r="I48134" s="72"/>
      <c r="J48134" s="72"/>
      <c r="K48134" s="72"/>
    </row>
    <row r="48135" spans="9:11">
      <c r="I48135" s="72"/>
      <c r="J48135" s="72"/>
      <c r="K48135" s="72"/>
    </row>
    <row r="48136" spans="9:11">
      <c r="I48136" s="72"/>
      <c r="J48136" s="72"/>
      <c r="K48136" s="72"/>
    </row>
    <row r="48137" spans="9:11">
      <c r="I48137" s="72"/>
      <c r="J48137" s="72"/>
      <c r="K48137" s="72"/>
    </row>
    <row r="48138" spans="9:11">
      <c r="I48138" s="72"/>
      <c r="J48138" s="72"/>
      <c r="K48138" s="72"/>
    </row>
    <row r="48139" spans="9:11">
      <c r="I48139" s="72"/>
      <c r="J48139" s="72"/>
      <c r="K48139" s="72"/>
    </row>
    <row r="48140" spans="9:11">
      <c r="I48140" s="72"/>
      <c r="J48140" s="72"/>
      <c r="K48140" s="72"/>
    </row>
    <row r="48141" spans="9:11">
      <c r="I48141" s="72"/>
      <c r="J48141" s="72"/>
      <c r="K48141" s="72"/>
    </row>
    <row r="48142" spans="9:11">
      <c r="I48142" s="72"/>
      <c r="J48142" s="72"/>
      <c r="K48142" s="72"/>
    </row>
    <row r="48143" spans="9:11">
      <c r="I48143" s="72"/>
      <c r="J48143" s="72"/>
      <c r="K48143" s="72"/>
    </row>
    <row r="48144" spans="9:11">
      <c r="I48144" s="72"/>
      <c r="J48144" s="72"/>
      <c r="K48144" s="72"/>
    </row>
    <row r="48145" spans="9:11">
      <c r="I48145" s="72"/>
      <c r="J48145" s="72"/>
      <c r="K48145" s="72"/>
    </row>
    <row r="48146" spans="9:11">
      <c r="I48146" s="72"/>
      <c r="J48146" s="72"/>
      <c r="K48146" s="72"/>
    </row>
    <row r="48147" spans="9:11">
      <c r="I48147" s="72"/>
      <c r="J48147" s="72"/>
      <c r="K48147" s="72"/>
    </row>
    <row r="48148" spans="9:11">
      <c r="I48148" s="72"/>
      <c r="J48148" s="72"/>
      <c r="K48148" s="72"/>
    </row>
    <row r="48149" spans="9:11">
      <c r="I48149" s="72"/>
      <c r="J48149" s="72"/>
      <c r="K48149" s="72"/>
    </row>
    <row r="48150" spans="9:11">
      <c r="I48150" s="72"/>
      <c r="J48150" s="72"/>
      <c r="K48150" s="72"/>
    </row>
    <row r="48151" spans="9:11">
      <c r="I48151" s="72"/>
      <c r="J48151" s="72"/>
      <c r="K48151" s="72"/>
    </row>
    <row r="48152" spans="9:11">
      <c r="I48152" s="72"/>
      <c r="J48152" s="72"/>
      <c r="K48152" s="72"/>
    </row>
    <row r="48153" spans="9:11">
      <c r="I48153" s="72"/>
      <c r="J48153" s="72"/>
      <c r="K48153" s="72"/>
    </row>
    <row r="48154" spans="9:11">
      <c r="I48154" s="72"/>
      <c r="J48154" s="72"/>
      <c r="K48154" s="72"/>
    </row>
    <row r="48155" spans="9:11">
      <c r="I48155" s="72"/>
      <c r="J48155" s="72"/>
      <c r="K48155" s="72"/>
    </row>
    <row r="48156" spans="9:11">
      <c r="I48156" s="72"/>
      <c r="J48156" s="72"/>
      <c r="K48156" s="72"/>
    </row>
    <row r="48157" spans="9:11">
      <c r="I48157" s="72"/>
      <c r="J48157" s="72"/>
      <c r="K48157" s="72"/>
    </row>
    <row r="48158" spans="9:11">
      <c r="I48158" s="72"/>
      <c r="J48158" s="72"/>
      <c r="K48158" s="72"/>
    </row>
    <row r="48159" spans="9:11">
      <c r="I48159" s="72"/>
      <c r="J48159" s="72"/>
      <c r="K48159" s="72"/>
    </row>
    <row r="48160" spans="9:11">
      <c r="I48160" s="72"/>
      <c r="J48160" s="72"/>
      <c r="K48160" s="72"/>
    </row>
    <row r="48161" spans="9:11">
      <c r="I48161" s="72"/>
      <c r="J48161" s="72"/>
      <c r="K48161" s="72"/>
    </row>
    <row r="48162" spans="9:11">
      <c r="I48162" s="72"/>
      <c r="J48162" s="72"/>
      <c r="K48162" s="72"/>
    </row>
    <row r="48163" spans="9:11">
      <c r="I48163" s="72"/>
      <c r="J48163" s="72"/>
      <c r="K48163" s="72"/>
    </row>
    <row r="48164" spans="9:11">
      <c r="I48164" s="72"/>
      <c r="J48164" s="72"/>
      <c r="K48164" s="72"/>
    </row>
    <row r="48165" spans="9:11">
      <c r="I48165" s="72"/>
      <c r="J48165" s="72"/>
      <c r="K48165" s="72"/>
    </row>
    <row r="48166" spans="9:11">
      <c r="I48166" s="72"/>
      <c r="J48166" s="72"/>
      <c r="K48166" s="72"/>
    </row>
    <row r="48167" spans="9:11">
      <c r="I48167" s="72"/>
      <c r="J48167" s="72"/>
      <c r="K48167" s="72"/>
    </row>
    <row r="48168" spans="9:11">
      <c r="I48168" s="72"/>
      <c r="J48168" s="72"/>
      <c r="K48168" s="72"/>
    </row>
    <row r="48169" spans="9:11">
      <c r="I48169" s="72"/>
      <c r="J48169" s="72"/>
      <c r="K48169" s="72"/>
    </row>
    <row r="48170" spans="9:11">
      <c r="I48170" s="72"/>
      <c r="J48170" s="72"/>
      <c r="K48170" s="72"/>
    </row>
    <row r="48171" spans="9:11">
      <c r="I48171" s="72"/>
      <c r="J48171" s="72"/>
      <c r="K48171" s="72"/>
    </row>
    <row r="48172" spans="9:11">
      <c r="I48172" s="72"/>
      <c r="J48172" s="72"/>
      <c r="K48172" s="72"/>
    </row>
    <row r="48173" spans="9:11">
      <c r="I48173" s="72"/>
      <c r="J48173" s="72"/>
      <c r="K48173" s="72"/>
    </row>
    <row r="48174" spans="9:11">
      <c r="I48174" s="72"/>
      <c r="J48174" s="72"/>
      <c r="K48174" s="72"/>
    </row>
    <row r="48175" spans="9:11">
      <c r="I48175" s="72"/>
      <c r="J48175" s="72"/>
      <c r="K48175" s="72"/>
    </row>
    <row r="48176" spans="9:11">
      <c r="I48176" s="72"/>
      <c r="J48176" s="72"/>
      <c r="K48176" s="72"/>
    </row>
    <row r="48177" spans="9:11">
      <c r="I48177" s="72"/>
      <c r="J48177" s="72"/>
      <c r="K48177" s="72"/>
    </row>
    <row r="48178" spans="9:11">
      <c r="I48178" s="72"/>
      <c r="J48178" s="72"/>
      <c r="K48178" s="72"/>
    </row>
    <row r="48179" spans="9:11">
      <c r="I48179" s="72"/>
      <c r="J48179" s="72"/>
      <c r="K48179" s="72"/>
    </row>
    <row r="48180" spans="9:11">
      <c r="I48180" s="72"/>
      <c r="J48180" s="72"/>
      <c r="K48180" s="72"/>
    </row>
    <row r="48181" spans="9:11">
      <c r="I48181" s="72"/>
      <c r="J48181" s="72"/>
      <c r="K48181" s="72"/>
    </row>
    <row r="48182" spans="9:11">
      <c r="I48182" s="72"/>
      <c r="J48182" s="72"/>
      <c r="K48182" s="72"/>
    </row>
    <row r="48183" spans="9:11">
      <c r="I48183" s="72"/>
      <c r="J48183" s="72"/>
      <c r="K48183" s="72"/>
    </row>
    <row r="48184" spans="9:11">
      <c r="I48184" s="72"/>
      <c r="J48184" s="72"/>
      <c r="K48184" s="72"/>
    </row>
    <row r="48185" spans="9:11">
      <c r="I48185" s="72"/>
      <c r="J48185" s="72"/>
      <c r="K48185" s="72"/>
    </row>
    <row r="48186" spans="9:11">
      <c r="I48186" s="72"/>
      <c r="J48186" s="72"/>
      <c r="K48186" s="72"/>
    </row>
    <row r="48187" spans="9:11">
      <c r="I48187" s="72"/>
      <c r="J48187" s="72"/>
      <c r="K48187" s="72"/>
    </row>
    <row r="48188" spans="9:11">
      <c r="I48188" s="72"/>
      <c r="J48188" s="72"/>
      <c r="K48188" s="72"/>
    </row>
    <row r="48189" spans="9:11">
      <c r="I48189" s="72"/>
      <c r="J48189" s="72"/>
      <c r="K48189" s="72"/>
    </row>
    <row r="48190" spans="9:11">
      <c r="I48190" s="72"/>
      <c r="J48190" s="72"/>
      <c r="K48190" s="72"/>
    </row>
    <row r="48191" spans="9:11">
      <c r="I48191" s="72"/>
      <c r="J48191" s="72"/>
      <c r="K48191" s="72"/>
    </row>
    <row r="48192" spans="9:11">
      <c r="I48192" s="72"/>
      <c r="J48192" s="72"/>
      <c r="K48192" s="72"/>
    </row>
    <row r="48193" spans="9:11">
      <c r="I48193" s="72"/>
      <c r="J48193" s="72"/>
      <c r="K48193" s="72"/>
    </row>
    <row r="48194" spans="9:11">
      <c r="I48194" s="72"/>
      <c r="J48194" s="72"/>
      <c r="K48194" s="72"/>
    </row>
    <row r="48195" spans="9:11">
      <c r="I48195" s="72"/>
      <c r="J48195" s="72"/>
      <c r="K48195" s="72"/>
    </row>
    <row r="48196" spans="9:11">
      <c r="I48196" s="72"/>
      <c r="J48196" s="72"/>
      <c r="K48196" s="72"/>
    </row>
    <row r="48197" spans="9:11">
      <c r="I48197" s="72"/>
      <c r="J48197" s="72"/>
      <c r="K48197" s="72"/>
    </row>
    <row r="48198" spans="9:11">
      <c r="I48198" s="72"/>
      <c r="J48198" s="72"/>
      <c r="K48198" s="72"/>
    </row>
    <row r="48199" spans="9:11">
      <c r="I48199" s="72"/>
      <c r="J48199" s="72"/>
      <c r="K48199" s="72"/>
    </row>
    <row r="48200" spans="9:11">
      <c r="I48200" s="72"/>
      <c r="J48200" s="72"/>
      <c r="K48200" s="72"/>
    </row>
    <row r="48201" spans="9:11">
      <c r="I48201" s="72"/>
      <c r="J48201" s="72"/>
      <c r="K48201" s="72"/>
    </row>
    <row r="48202" spans="9:11">
      <c r="I48202" s="72"/>
      <c r="J48202" s="72"/>
      <c r="K48202" s="72"/>
    </row>
    <row r="48203" spans="9:11">
      <c r="I48203" s="72"/>
      <c r="J48203" s="72"/>
      <c r="K48203" s="72"/>
    </row>
    <row r="48204" spans="9:11">
      <c r="I48204" s="72"/>
      <c r="J48204" s="72"/>
      <c r="K48204" s="72"/>
    </row>
    <row r="48205" spans="9:11">
      <c r="I48205" s="72"/>
      <c r="J48205" s="72"/>
      <c r="K48205" s="72"/>
    </row>
    <row r="48206" spans="9:11">
      <c r="I48206" s="72"/>
      <c r="J48206" s="72"/>
      <c r="K48206" s="72"/>
    </row>
    <row r="48207" spans="9:11">
      <c r="I48207" s="72"/>
      <c r="J48207" s="72"/>
      <c r="K48207" s="72"/>
    </row>
    <row r="48208" spans="9:11">
      <c r="I48208" s="72"/>
      <c r="J48208" s="72"/>
      <c r="K48208" s="72"/>
    </row>
    <row r="48209" spans="9:11">
      <c r="I48209" s="72"/>
      <c r="J48209" s="72"/>
      <c r="K48209" s="72"/>
    </row>
    <row r="48210" spans="9:11">
      <c r="I48210" s="72"/>
      <c r="J48210" s="72"/>
      <c r="K48210" s="72"/>
    </row>
    <row r="48211" spans="9:11">
      <c r="I48211" s="72"/>
      <c r="J48211" s="72"/>
      <c r="K48211" s="72"/>
    </row>
    <row r="48212" spans="9:11">
      <c r="I48212" s="72"/>
      <c r="J48212" s="72"/>
      <c r="K48212" s="72"/>
    </row>
    <row r="48213" spans="9:11">
      <c r="I48213" s="72"/>
      <c r="J48213" s="72"/>
      <c r="K48213" s="72"/>
    </row>
    <row r="48214" spans="9:11">
      <c r="I48214" s="72"/>
      <c r="J48214" s="72"/>
      <c r="K48214" s="72"/>
    </row>
    <row r="48215" spans="9:11">
      <c r="I48215" s="72"/>
      <c r="J48215" s="72"/>
      <c r="K48215" s="72"/>
    </row>
    <row r="48216" spans="9:11">
      <c r="I48216" s="72"/>
      <c r="J48216" s="72"/>
      <c r="K48216" s="72"/>
    </row>
    <row r="48217" spans="9:11">
      <c r="I48217" s="72"/>
      <c r="J48217" s="72"/>
      <c r="K48217" s="72"/>
    </row>
    <row r="48218" spans="9:11">
      <c r="I48218" s="72"/>
      <c r="J48218" s="72"/>
      <c r="K48218" s="72"/>
    </row>
    <row r="48219" spans="9:11">
      <c r="I48219" s="72"/>
      <c r="J48219" s="72"/>
      <c r="K48219" s="72"/>
    </row>
    <row r="48220" spans="9:11">
      <c r="I48220" s="72"/>
      <c r="J48220" s="72"/>
      <c r="K48220" s="72"/>
    </row>
    <row r="48221" spans="9:11">
      <c r="I48221" s="72"/>
      <c r="J48221" s="72"/>
      <c r="K48221" s="72"/>
    </row>
    <row r="48222" spans="9:11">
      <c r="I48222" s="72"/>
      <c r="J48222" s="72"/>
      <c r="K48222" s="72"/>
    </row>
    <row r="48223" spans="9:11">
      <c r="I48223" s="72"/>
      <c r="J48223" s="72"/>
      <c r="K48223" s="72"/>
    </row>
    <row r="48224" spans="9:11">
      <c r="I48224" s="72"/>
      <c r="J48224" s="72"/>
      <c r="K48224" s="72"/>
    </row>
    <row r="48225" spans="9:11">
      <c r="I48225" s="72"/>
      <c r="J48225" s="72"/>
      <c r="K48225" s="72"/>
    </row>
    <row r="48226" spans="9:11">
      <c r="I48226" s="72"/>
      <c r="J48226" s="72"/>
      <c r="K48226" s="72"/>
    </row>
    <row r="48227" spans="9:11">
      <c r="I48227" s="72"/>
      <c r="J48227" s="72"/>
      <c r="K48227" s="72"/>
    </row>
    <row r="48228" spans="9:11">
      <c r="I48228" s="72"/>
      <c r="J48228" s="72"/>
      <c r="K48228" s="72"/>
    </row>
    <row r="48229" spans="9:11">
      <c r="I48229" s="72"/>
      <c r="J48229" s="72"/>
      <c r="K48229" s="72"/>
    </row>
    <row r="48230" spans="9:11">
      <c r="I48230" s="72"/>
      <c r="J48230" s="72"/>
      <c r="K48230" s="72"/>
    </row>
    <row r="48231" spans="9:11">
      <c r="I48231" s="72"/>
      <c r="J48231" s="72"/>
      <c r="K48231" s="72"/>
    </row>
    <row r="48232" spans="9:11">
      <c r="I48232" s="72"/>
      <c r="J48232" s="72"/>
      <c r="K48232" s="72"/>
    </row>
    <row r="48233" spans="9:11">
      <c r="I48233" s="72"/>
      <c r="J48233" s="72"/>
      <c r="K48233" s="72"/>
    </row>
    <row r="48234" spans="9:11">
      <c r="I48234" s="72"/>
      <c r="J48234" s="72"/>
      <c r="K48234" s="72"/>
    </row>
    <row r="48235" spans="9:11">
      <c r="I48235" s="72"/>
      <c r="J48235" s="72"/>
      <c r="K48235" s="72"/>
    </row>
    <row r="48236" spans="9:11">
      <c r="I48236" s="72"/>
      <c r="J48236" s="72"/>
      <c r="K48236" s="72"/>
    </row>
    <row r="48237" spans="9:11">
      <c r="I48237" s="72"/>
      <c r="J48237" s="72"/>
      <c r="K48237" s="72"/>
    </row>
    <row r="48238" spans="9:11">
      <c r="I48238" s="72"/>
      <c r="J48238" s="72"/>
      <c r="K48238" s="72"/>
    </row>
    <row r="48239" spans="9:11">
      <c r="I48239" s="72"/>
      <c r="J48239" s="72"/>
      <c r="K48239" s="72"/>
    </row>
    <row r="48240" spans="9:11">
      <c r="I48240" s="72"/>
      <c r="J48240" s="72"/>
      <c r="K48240" s="72"/>
    </row>
    <row r="48241" spans="9:11">
      <c r="I48241" s="72"/>
      <c r="J48241" s="72"/>
      <c r="K48241" s="72"/>
    </row>
    <row r="48242" spans="9:11">
      <c r="I48242" s="72"/>
      <c r="J48242" s="72"/>
      <c r="K48242" s="72"/>
    </row>
    <row r="48243" spans="9:11">
      <c r="I48243" s="72"/>
      <c r="J48243" s="72"/>
      <c r="K48243" s="72"/>
    </row>
    <row r="48244" spans="9:11">
      <c r="I48244" s="72"/>
      <c r="J48244" s="72"/>
      <c r="K48244" s="72"/>
    </row>
    <row r="48245" spans="9:11">
      <c r="I48245" s="72"/>
      <c r="J48245" s="72"/>
      <c r="K48245" s="72"/>
    </row>
    <row r="48246" spans="9:11">
      <c r="I48246" s="72"/>
      <c r="J48246" s="72"/>
      <c r="K48246" s="72"/>
    </row>
    <row r="48247" spans="9:11">
      <c r="I48247" s="72"/>
      <c r="J48247" s="72"/>
      <c r="K48247" s="72"/>
    </row>
    <row r="48248" spans="9:11">
      <c r="I48248" s="72"/>
      <c r="J48248" s="72"/>
      <c r="K48248" s="72"/>
    </row>
    <row r="48249" spans="9:11">
      <c r="I48249" s="72"/>
      <c r="J48249" s="72"/>
      <c r="K48249" s="72"/>
    </row>
    <row r="48250" spans="9:11">
      <c r="I48250" s="72"/>
      <c r="J48250" s="72"/>
      <c r="K48250" s="72"/>
    </row>
    <row r="48251" spans="9:11">
      <c r="I48251" s="72"/>
      <c r="J48251" s="72"/>
      <c r="K48251" s="72"/>
    </row>
    <row r="48252" spans="9:11">
      <c r="I48252" s="72"/>
      <c r="J48252" s="72"/>
      <c r="K48252" s="72"/>
    </row>
    <row r="48253" spans="9:11">
      <c r="I48253" s="72"/>
      <c r="J48253" s="72"/>
      <c r="K48253" s="72"/>
    </row>
    <row r="48254" spans="9:11">
      <c r="I48254" s="72"/>
      <c r="J48254" s="72"/>
      <c r="K48254" s="72"/>
    </row>
    <row r="48255" spans="9:11">
      <c r="I48255" s="72"/>
      <c r="J48255" s="72"/>
      <c r="K48255" s="72"/>
    </row>
    <row r="48256" spans="9:11">
      <c r="I48256" s="72"/>
      <c r="J48256" s="72"/>
      <c r="K48256" s="72"/>
    </row>
    <row r="48257" spans="9:11">
      <c r="I48257" s="72"/>
      <c r="J48257" s="72"/>
      <c r="K48257" s="72"/>
    </row>
    <row r="48258" spans="9:11">
      <c r="I48258" s="72"/>
      <c r="J48258" s="72"/>
      <c r="K48258" s="72"/>
    </row>
    <row r="48259" spans="9:11">
      <c r="I48259" s="72"/>
      <c r="J48259" s="72"/>
      <c r="K48259" s="72"/>
    </row>
    <row r="48260" spans="9:11">
      <c r="I48260" s="72"/>
      <c r="J48260" s="72"/>
      <c r="K48260" s="72"/>
    </row>
    <row r="48261" spans="9:11">
      <c r="I48261" s="72"/>
      <c r="J48261" s="72"/>
      <c r="K48261" s="72"/>
    </row>
    <row r="48262" spans="9:11">
      <c r="I48262" s="72"/>
      <c r="J48262" s="72"/>
      <c r="K48262" s="72"/>
    </row>
    <row r="48263" spans="9:11">
      <c r="I48263" s="72"/>
      <c r="J48263" s="72"/>
      <c r="K48263" s="72"/>
    </row>
    <row r="48264" spans="9:11">
      <c r="I48264" s="72"/>
      <c r="J48264" s="72"/>
      <c r="K48264" s="72"/>
    </row>
    <row r="48265" spans="9:11">
      <c r="I48265" s="72"/>
      <c r="J48265" s="72"/>
      <c r="K48265" s="72"/>
    </row>
    <row r="48266" spans="9:11">
      <c r="I48266" s="72"/>
      <c r="J48266" s="72"/>
      <c r="K48266" s="72"/>
    </row>
    <row r="48267" spans="9:11">
      <c r="I48267" s="72"/>
      <c r="J48267" s="72"/>
      <c r="K48267" s="72"/>
    </row>
    <row r="48268" spans="9:11">
      <c r="I48268" s="72"/>
      <c r="J48268" s="72"/>
      <c r="K48268" s="72"/>
    </row>
    <row r="48269" spans="9:11">
      <c r="I48269" s="72"/>
      <c r="J48269" s="72"/>
      <c r="K48269" s="72"/>
    </row>
    <row r="48270" spans="9:11">
      <c r="I48270" s="72"/>
      <c r="J48270" s="72"/>
      <c r="K48270" s="72"/>
    </row>
    <row r="48271" spans="9:11">
      <c r="I48271" s="72"/>
      <c r="J48271" s="72"/>
      <c r="K48271" s="72"/>
    </row>
    <row r="48272" spans="9:11">
      <c r="I48272" s="72"/>
      <c r="J48272" s="72"/>
      <c r="K48272" s="72"/>
    </row>
    <row r="48273" spans="9:11">
      <c r="I48273" s="72"/>
      <c r="J48273" s="72"/>
      <c r="K48273" s="72"/>
    </row>
    <row r="48274" spans="9:11">
      <c r="I48274" s="72"/>
      <c r="J48274" s="72"/>
      <c r="K48274" s="72"/>
    </row>
    <row r="48275" spans="9:11">
      <c r="I48275" s="72"/>
      <c r="J48275" s="72"/>
      <c r="K48275" s="72"/>
    </row>
    <row r="48276" spans="9:11">
      <c r="I48276" s="72"/>
      <c r="J48276" s="72"/>
      <c r="K48276" s="72"/>
    </row>
    <row r="48277" spans="9:11">
      <c r="I48277" s="72"/>
      <c r="J48277" s="72"/>
      <c r="K48277" s="72"/>
    </row>
    <row r="48278" spans="9:11">
      <c r="I48278" s="72"/>
      <c r="J48278" s="72"/>
      <c r="K48278" s="72"/>
    </row>
    <row r="48279" spans="9:11">
      <c r="I48279" s="72"/>
      <c r="J48279" s="72"/>
      <c r="K48279" s="72"/>
    </row>
    <row r="48280" spans="9:11">
      <c r="I48280" s="72"/>
      <c r="J48280" s="72"/>
      <c r="K48280" s="72"/>
    </row>
    <row r="48281" spans="9:11">
      <c r="I48281" s="72"/>
      <c r="J48281" s="72"/>
      <c r="K48281" s="72"/>
    </row>
    <row r="48282" spans="9:11">
      <c r="I48282" s="72"/>
      <c r="J48282" s="72"/>
      <c r="K48282" s="72"/>
    </row>
    <row r="48283" spans="9:11">
      <c r="I48283" s="72"/>
      <c r="J48283" s="72"/>
      <c r="K48283" s="72"/>
    </row>
    <row r="48284" spans="9:11">
      <c r="I48284" s="72"/>
      <c r="J48284" s="72"/>
      <c r="K48284" s="72"/>
    </row>
    <row r="48285" spans="9:11">
      <c r="I48285" s="72"/>
      <c r="J48285" s="72"/>
      <c r="K48285" s="72"/>
    </row>
    <row r="48286" spans="9:11">
      <c r="I48286" s="72"/>
      <c r="J48286" s="72"/>
      <c r="K48286" s="72"/>
    </row>
    <row r="48287" spans="9:11">
      <c r="I48287" s="72"/>
      <c r="J48287" s="72"/>
      <c r="K48287" s="72"/>
    </row>
    <row r="48288" spans="9:11">
      <c r="I48288" s="72"/>
      <c r="J48288" s="72"/>
      <c r="K48288" s="72"/>
    </row>
    <row r="48289" spans="9:11">
      <c r="I48289" s="72"/>
      <c r="J48289" s="72"/>
      <c r="K48289" s="72"/>
    </row>
    <row r="48290" spans="9:11">
      <c r="I48290" s="72"/>
      <c r="J48290" s="72"/>
      <c r="K48290" s="72"/>
    </row>
    <row r="48291" spans="9:11">
      <c r="I48291" s="72"/>
      <c r="J48291" s="72"/>
      <c r="K48291" s="72"/>
    </row>
    <row r="48292" spans="9:11">
      <c r="I48292" s="72"/>
      <c r="J48292" s="72"/>
      <c r="K48292" s="72"/>
    </row>
    <row r="48293" spans="9:11">
      <c r="I48293" s="72"/>
      <c r="J48293" s="72"/>
      <c r="K48293" s="72"/>
    </row>
    <row r="48294" spans="9:11">
      <c r="I48294" s="72"/>
      <c r="J48294" s="72"/>
      <c r="K48294" s="72"/>
    </row>
    <row r="48295" spans="9:11">
      <c r="I48295" s="72"/>
      <c r="J48295" s="72"/>
      <c r="K48295" s="72"/>
    </row>
    <row r="48296" spans="9:11">
      <c r="I48296" s="72"/>
      <c r="J48296" s="72"/>
      <c r="K48296" s="72"/>
    </row>
    <row r="48297" spans="9:11">
      <c r="I48297" s="72"/>
      <c r="J48297" s="72"/>
      <c r="K48297" s="72"/>
    </row>
    <row r="48298" spans="9:11">
      <c r="I48298" s="72"/>
      <c r="J48298" s="72"/>
      <c r="K48298" s="72"/>
    </row>
    <row r="48299" spans="9:11">
      <c r="I48299" s="72"/>
      <c r="J48299" s="72"/>
      <c r="K48299" s="72"/>
    </row>
    <row r="48300" spans="9:11">
      <c r="I48300" s="72"/>
      <c r="J48300" s="72"/>
      <c r="K48300" s="72"/>
    </row>
    <row r="48301" spans="9:11">
      <c r="I48301" s="72"/>
      <c r="J48301" s="72"/>
      <c r="K48301" s="72"/>
    </row>
    <row r="48302" spans="9:11">
      <c r="I48302" s="72"/>
      <c r="J48302" s="72"/>
      <c r="K48302" s="72"/>
    </row>
    <row r="48303" spans="9:11">
      <c r="I48303" s="72"/>
      <c r="J48303" s="72"/>
      <c r="K48303" s="72"/>
    </row>
    <row r="48304" spans="9:11">
      <c r="I48304" s="72"/>
      <c r="J48304" s="72"/>
      <c r="K48304" s="72"/>
    </row>
    <row r="48305" spans="9:11">
      <c r="I48305" s="72"/>
      <c r="J48305" s="72"/>
      <c r="K48305" s="72"/>
    </row>
    <row r="48306" spans="9:11">
      <c r="I48306" s="72"/>
      <c r="J48306" s="72"/>
      <c r="K48306" s="72"/>
    </row>
    <row r="48307" spans="9:11">
      <c r="I48307" s="72"/>
      <c r="J48307" s="72"/>
      <c r="K48307" s="72"/>
    </row>
    <row r="48308" spans="9:11">
      <c r="I48308" s="72"/>
      <c r="J48308" s="72"/>
      <c r="K48308" s="72"/>
    </row>
    <row r="48309" spans="9:11">
      <c r="I48309" s="72"/>
      <c r="J48309" s="72"/>
      <c r="K48309" s="72"/>
    </row>
    <row r="48310" spans="9:11">
      <c r="I48310" s="72"/>
      <c r="J48310" s="72"/>
      <c r="K48310" s="72"/>
    </row>
    <row r="48311" spans="9:11">
      <c r="I48311" s="72"/>
      <c r="J48311" s="72"/>
      <c r="K48311" s="72"/>
    </row>
    <row r="48312" spans="9:11">
      <c r="I48312" s="72"/>
      <c r="J48312" s="72"/>
      <c r="K48312" s="72"/>
    </row>
    <row r="48313" spans="9:11">
      <c r="I48313" s="72"/>
      <c r="J48313" s="72"/>
      <c r="K48313" s="72"/>
    </row>
    <row r="48314" spans="9:11">
      <c r="I48314" s="72"/>
      <c r="J48314" s="72"/>
      <c r="K48314" s="72"/>
    </row>
    <row r="48315" spans="9:11">
      <c r="I48315" s="72"/>
      <c r="J48315" s="72"/>
      <c r="K48315" s="72"/>
    </row>
    <row r="48316" spans="9:11">
      <c r="I48316" s="72"/>
      <c r="J48316" s="72"/>
      <c r="K48316" s="72"/>
    </row>
    <row r="48317" spans="9:11">
      <c r="I48317" s="72"/>
      <c r="J48317" s="72"/>
      <c r="K48317" s="72"/>
    </row>
    <row r="48318" spans="9:11">
      <c r="I48318" s="72"/>
      <c r="J48318" s="72"/>
      <c r="K48318" s="72"/>
    </row>
    <row r="48319" spans="9:11">
      <c r="I48319" s="72"/>
      <c r="J48319" s="72"/>
      <c r="K48319" s="72"/>
    </row>
    <row r="48320" spans="9:11">
      <c r="I48320" s="72"/>
      <c r="J48320" s="72"/>
      <c r="K48320" s="72"/>
    </row>
    <row r="48321" spans="9:11">
      <c r="I48321" s="72"/>
      <c r="J48321" s="72"/>
      <c r="K48321" s="72"/>
    </row>
    <row r="48322" spans="9:11">
      <c r="I48322" s="72"/>
      <c r="J48322" s="72"/>
      <c r="K48322" s="72"/>
    </row>
    <row r="48323" spans="9:11">
      <c r="I48323" s="72"/>
      <c r="J48323" s="72"/>
      <c r="K48323" s="72"/>
    </row>
    <row r="48324" spans="9:11">
      <c r="I48324" s="72"/>
      <c r="J48324" s="72"/>
      <c r="K48324" s="72"/>
    </row>
    <row r="48325" spans="9:11">
      <c r="I48325" s="72"/>
      <c r="J48325" s="72"/>
      <c r="K48325" s="72"/>
    </row>
    <row r="48326" spans="9:11">
      <c r="I48326" s="72"/>
      <c r="J48326" s="72"/>
      <c r="K48326" s="72"/>
    </row>
    <row r="48327" spans="9:11">
      <c r="I48327" s="72"/>
      <c r="J48327" s="72"/>
      <c r="K48327" s="72"/>
    </row>
    <row r="48328" spans="9:11">
      <c r="I48328" s="72"/>
      <c r="J48328" s="72"/>
      <c r="K48328" s="72"/>
    </row>
    <row r="48329" spans="9:11">
      <c r="I48329" s="72"/>
      <c r="J48329" s="72"/>
      <c r="K48329" s="72"/>
    </row>
    <row r="48330" spans="9:11">
      <c r="I48330" s="72"/>
      <c r="J48330" s="72"/>
      <c r="K48330" s="72"/>
    </row>
    <row r="48331" spans="9:11">
      <c r="I48331" s="72"/>
      <c r="J48331" s="72"/>
      <c r="K48331" s="72"/>
    </row>
    <row r="48332" spans="9:11">
      <c r="I48332" s="72"/>
      <c r="J48332" s="72"/>
      <c r="K48332" s="72"/>
    </row>
    <row r="48333" spans="9:11">
      <c r="I48333" s="72"/>
      <c r="J48333" s="72"/>
      <c r="K48333" s="72"/>
    </row>
    <row r="48334" spans="9:11">
      <c r="I48334" s="72"/>
      <c r="J48334" s="72"/>
      <c r="K48334" s="72"/>
    </row>
    <row r="48335" spans="9:11">
      <c r="I48335" s="72"/>
      <c r="J48335" s="72"/>
      <c r="K48335" s="72"/>
    </row>
    <row r="48336" spans="9:11">
      <c r="I48336" s="72"/>
      <c r="J48336" s="72"/>
      <c r="K48336" s="72"/>
    </row>
    <row r="48337" spans="9:11">
      <c r="I48337" s="72"/>
      <c r="J48337" s="72"/>
      <c r="K48337" s="72"/>
    </row>
    <row r="48338" spans="9:11">
      <c r="I48338" s="72"/>
      <c r="J48338" s="72"/>
      <c r="K48338" s="72"/>
    </row>
    <row r="48339" spans="9:11">
      <c r="I48339" s="72"/>
      <c r="J48339" s="72"/>
      <c r="K48339" s="72"/>
    </row>
    <row r="48340" spans="9:11">
      <c r="I48340" s="72"/>
      <c r="J48340" s="72"/>
      <c r="K48340" s="72"/>
    </row>
    <row r="48341" spans="9:11">
      <c r="I48341" s="72"/>
      <c r="J48341" s="72"/>
      <c r="K48341" s="72"/>
    </row>
    <row r="48342" spans="9:11">
      <c r="I48342" s="72"/>
      <c r="J48342" s="72"/>
      <c r="K48342" s="72"/>
    </row>
    <row r="48343" spans="9:11">
      <c r="I48343" s="72"/>
      <c r="J48343" s="72"/>
      <c r="K48343" s="72"/>
    </row>
    <row r="48344" spans="9:11">
      <c r="I48344" s="72"/>
      <c r="J48344" s="72"/>
      <c r="K48344" s="72"/>
    </row>
    <row r="48345" spans="9:11">
      <c r="I48345" s="72"/>
      <c r="J48345" s="72"/>
      <c r="K48345" s="72"/>
    </row>
    <row r="48346" spans="9:11">
      <c r="I48346" s="72"/>
      <c r="J48346" s="72"/>
      <c r="K48346" s="72"/>
    </row>
    <row r="48347" spans="9:11">
      <c r="I48347" s="72"/>
      <c r="J48347" s="72"/>
      <c r="K48347" s="72"/>
    </row>
    <row r="48348" spans="9:11">
      <c r="I48348" s="72"/>
      <c r="J48348" s="72"/>
      <c r="K48348" s="72"/>
    </row>
    <row r="48349" spans="9:11">
      <c r="I48349" s="72"/>
      <c r="J48349" s="72"/>
      <c r="K48349" s="72"/>
    </row>
    <row r="48350" spans="9:11">
      <c r="I48350" s="72"/>
      <c r="J48350" s="72"/>
      <c r="K48350" s="72"/>
    </row>
    <row r="48351" spans="9:11">
      <c r="I48351" s="72"/>
      <c r="J48351" s="72"/>
      <c r="K48351" s="72"/>
    </row>
    <row r="48352" spans="9:11">
      <c r="I48352" s="72"/>
      <c r="J48352" s="72"/>
      <c r="K48352" s="72"/>
    </row>
    <row r="48353" spans="9:11">
      <c r="I48353" s="72"/>
      <c r="J48353" s="72"/>
      <c r="K48353" s="72"/>
    </row>
    <row r="48354" spans="9:11">
      <c r="I48354" s="72"/>
      <c r="J48354" s="72"/>
      <c r="K48354" s="72"/>
    </row>
    <row r="48355" spans="9:11">
      <c r="I48355" s="72"/>
      <c r="J48355" s="72"/>
      <c r="K48355" s="72"/>
    </row>
    <row r="48356" spans="9:11">
      <c r="I48356" s="72"/>
      <c r="J48356" s="72"/>
      <c r="K48356" s="72"/>
    </row>
    <row r="48357" spans="9:11">
      <c r="I48357" s="72"/>
      <c r="J48357" s="72"/>
      <c r="K48357" s="72"/>
    </row>
    <row r="48358" spans="9:11">
      <c r="I48358" s="72"/>
      <c r="J48358" s="72"/>
      <c r="K48358" s="72"/>
    </row>
    <row r="48359" spans="9:11">
      <c r="I48359" s="72"/>
      <c r="J48359" s="72"/>
      <c r="K48359" s="72"/>
    </row>
    <row r="48360" spans="9:11">
      <c r="I48360" s="72"/>
      <c r="J48360" s="72"/>
      <c r="K48360" s="72"/>
    </row>
    <row r="48361" spans="9:11">
      <c r="I48361" s="72"/>
      <c r="J48361" s="72"/>
      <c r="K48361" s="72"/>
    </row>
    <row r="48362" spans="9:11">
      <c r="I48362" s="72"/>
      <c r="J48362" s="72"/>
      <c r="K48362" s="72"/>
    </row>
    <row r="48363" spans="9:11">
      <c r="I48363" s="72"/>
      <c r="J48363" s="72"/>
      <c r="K48363" s="72"/>
    </row>
    <row r="48364" spans="9:11">
      <c r="I48364" s="72"/>
      <c r="J48364" s="72"/>
      <c r="K48364" s="72"/>
    </row>
    <row r="48365" spans="9:11">
      <c r="I48365" s="72"/>
      <c r="J48365" s="72"/>
      <c r="K48365" s="72"/>
    </row>
    <row r="48366" spans="9:11">
      <c r="I48366" s="72"/>
      <c r="J48366" s="72"/>
      <c r="K48366" s="72"/>
    </row>
    <row r="48367" spans="9:11">
      <c r="I48367" s="72"/>
      <c r="J48367" s="72"/>
      <c r="K48367" s="72"/>
    </row>
    <row r="48368" spans="9:11">
      <c r="I48368" s="72"/>
      <c r="J48368" s="72"/>
      <c r="K48368" s="72"/>
    </row>
    <row r="48369" spans="9:11">
      <c r="I48369" s="72"/>
      <c r="J48369" s="72"/>
      <c r="K48369" s="72"/>
    </row>
    <row r="48370" spans="9:11">
      <c r="I48370" s="72"/>
      <c r="J48370" s="72"/>
      <c r="K48370" s="72"/>
    </row>
    <row r="48371" spans="9:11">
      <c r="I48371" s="72"/>
      <c r="J48371" s="72"/>
      <c r="K48371" s="72"/>
    </row>
    <row r="48372" spans="9:11">
      <c r="I48372" s="72"/>
      <c r="J48372" s="72"/>
      <c r="K48372" s="72"/>
    </row>
    <row r="48373" spans="9:11">
      <c r="I48373" s="72"/>
      <c r="J48373" s="72"/>
      <c r="K48373" s="72"/>
    </row>
    <row r="48374" spans="9:11">
      <c r="I48374" s="72"/>
      <c r="J48374" s="72"/>
      <c r="K48374" s="72"/>
    </row>
    <row r="48375" spans="9:11">
      <c r="I48375" s="72"/>
      <c r="J48375" s="72"/>
      <c r="K48375" s="72"/>
    </row>
    <row r="48376" spans="9:11">
      <c r="I48376" s="72"/>
      <c r="J48376" s="72"/>
      <c r="K48376" s="72"/>
    </row>
    <row r="48377" spans="9:11">
      <c r="I48377" s="72"/>
      <c r="J48377" s="72"/>
      <c r="K48377" s="72"/>
    </row>
    <row r="48378" spans="9:11">
      <c r="I48378" s="72"/>
      <c r="J48378" s="72"/>
      <c r="K48378" s="72"/>
    </row>
    <row r="48379" spans="9:11">
      <c r="I48379" s="72"/>
      <c r="J48379" s="72"/>
      <c r="K48379" s="72"/>
    </row>
    <row r="48380" spans="9:11">
      <c r="I48380" s="72"/>
      <c r="J48380" s="72"/>
      <c r="K48380" s="72"/>
    </row>
    <row r="48381" spans="9:11">
      <c r="I48381" s="72"/>
      <c r="J48381" s="72"/>
      <c r="K48381" s="72"/>
    </row>
    <row r="48382" spans="9:11">
      <c r="I48382" s="72"/>
      <c r="J48382" s="72"/>
      <c r="K48382" s="72"/>
    </row>
    <row r="48383" spans="9:11">
      <c r="I48383" s="72"/>
      <c r="J48383" s="72"/>
      <c r="K48383" s="72"/>
    </row>
    <row r="48384" spans="9:11">
      <c r="I48384" s="72"/>
      <c r="J48384" s="72"/>
      <c r="K48384" s="72"/>
    </row>
    <row r="48385" spans="9:11">
      <c r="I48385" s="72"/>
      <c r="J48385" s="72"/>
      <c r="K48385" s="72"/>
    </row>
    <row r="48386" spans="9:11">
      <c r="I48386" s="72"/>
      <c r="J48386" s="72"/>
      <c r="K48386" s="72"/>
    </row>
    <row r="48387" spans="9:11">
      <c r="I48387" s="72"/>
      <c r="J48387" s="72"/>
      <c r="K48387" s="72"/>
    </row>
    <row r="48388" spans="9:11">
      <c r="I48388" s="72"/>
      <c r="J48388" s="72"/>
      <c r="K48388" s="72"/>
    </row>
    <row r="48389" spans="9:11">
      <c r="I48389" s="72"/>
      <c r="J48389" s="72"/>
      <c r="K48389" s="72"/>
    </row>
    <row r="48390" spans="9:11">
      <c r="I48390" s="72"/>
      <c r="J48390" s="72"/>
      <c r="K48390" s="72"/>
    </row>
    <row r="48391" spans="9:11">
      <c r="I48391" s="72"/>
      <c r="J48391" s="72"/>
      <c r="K48391" s="72"/>
    </row>
    <row r="48392" spans="9:11">
      <c r="I48392" s="72"/>
      <c r="J48392" s="72"/>
      <c r="K48392" s="72"/>
    </row>
    <row r="48393" spans="9:11">
      <c r="I48393" s="72"/>
      <c r="J48393" s="72"/>
      <c r="K48393" s="72"/>
    </row>
    <row r="48394" spans="9:11">
      <c r="I48394" s="72"/>
      <c r="J48394" s="72"/>
      <c r="K48394" s="72"/>
    </row>
    <row r="48395" spans="9:11">
      <c r="I48395" s="72"/>
      <c r="J48395" s="72"/>
      <c r="K48395" s="72"/>
    </row>
    <row r="48396" spans="9:11">
      <c r="I48396" s="72"/>
      <c r="J48396" s="72"/>
      <c r="K48396" s="72"/>
    </row>
    <row r="48397" spans="9:11">
      <c r="I48397" s="72"/>
      <c r="J48397" s="72"/>
      <c r="K48397" s="72"/>
    </row>
    <row r="48398" spans="9:11">
      <c r="I48398" s="72"/>
      <c r="J48398" s="72"/>
      <c r="K48398" s="72"/>
    </row>
    <row r="48399" spans="9:11">
      <c r="I48399" s="72"/>
      <c r="J48399" s="72"/>
      <c r="K48399" s="72"/>
    </row>
    <row r="48400" spans="9:11">
      <c r="I48400" s="72"/>
      <c r="J48400" s="72"/>
      <c r="K48400" s="72"/>
    </row>
    <row r="48401" spans="9:11">
      <c r="I48401" s="72"/>
      <c r="J48401" s="72"/>
      <c r="K48401" s="72"/>
    </row>
    <row r="48402" spans="9:11">
      <c r="I48402" s="72"/>
      <c r="J48402" s="72"/>
      <c r="K48402" s="72"/>
    </row>
    <row r="48403" spans="9:11">
      <c r="I48403" s="72"/>
      <c r="J48403" s="72"/>
      <c r="K48403" s="72"/>
    </row>
    <row r="48404" spans="9:11">
      <c r="I48404" s="72"/>
      <c r="J48404" s="72"/>
      <c r="K48404" s="72"/>
    </row>
    <row r="48405" spans="9:11">
      <c r="I48405" s="72"/>
      <c r="J48405" s="72"/>
      <c r="K48405" s="72"/>
    </row>
    <row r="48406" spans="9:11">
      <c r="I48406" s="72"/>
      <c r="J48406" s="72"/>
      <c r="K48406" s="72"/>
    </row>
    <row r="48407" spans="9:11">
      <c r="I48407" s="72"/>
      <c r="J48407" s="72"/>
      <c r="K48407" s="72"/>
    </row>
    <row r="48408" spans="9:11">
      <c r="I48408" s="72"/>
      <c r="J48408" s="72"/>
      <c r="K48408" s="72"/>
    </row>
    <row r="48409" spans="9:11">
      <c r="I48409" s="72"/>
      <c r="J48409" s="72"/>
      <c r="K48409" s="72"/>
    </row>
    <row r="48410" spans="9:11">
      <c r="I48410" s="72"/>
      <c r="J48410" s="72"/>
      <c r="K48410" s="72"/>
    </row>
    <row r="48411" spans="9:11">
      <c r="I48411" s="72"/>
      <c r="J48411" s="72"/>
      <c r="K48411" s="72"/>
    </row>
    <row r="48412" spans="9:11">
      <c r="I48412" s="72"/>
      <c r="J48412" s="72"/>
      <c r="K48412" s="72"/>
    </row>
    <row r="48413" spans="9:11">
      <c r="I48413" s="72"/>
      <c r="J48413" s="72"/>
      <c r="K48413" s="72"/>
    </row>
    <row r="48414" spans="9:11">
      <c r="I48414" s="72"/>
      <c r="J48414" s="72"/>
      <c r="K48414" s="72"/>
    </row>
    <row r="48415" spans="9:11">
      <c r="I48415" s="72"/>
      <c r="J48415" s="72"/>
      <c r="K48415" s="72"/>
    </row>
    <row r="48416" spans="9:11">
      <c r="I48416" s="72"/>
      <c r="J48416" s="72"/>
      <c r="K48416" s="72"/>
    </row>
    <row r="48417" spans="9:11">
      <c r="I48417" s="72"/>
      <c r="J48417" s="72"/>
      <c r="K48417" s="72"/>
    </row>
    <row r="48418" spans="9:11">
      <c r="I48418" s="72"/>
      <c r="J48418" s="72"/>
      <c r="K48418" s="72"/>
    </row>
    <row r="48419" spans="9:11">
      <c r="I48419" s="72"/>
      <c r="J48419" s="72"/>
      <c r="K48419" s="72"/>
    </row>
    <row r="48420" spans="9:11">
      <c r="I48420" s="72"/>
      <c r="J48420" s="72"/>
      <c r="K48420" s="72"/>
    </row>
    <row r="48421" spans="9:11">
      <c r="I48421" s="72"/>
      <c r="J48421" s="72"/>
      <c r="K48421" s="72"/>
    </row>
    <row r="48422" spans="9:11">
      <c r="I48422" s="72"/>
      <c r="J48422" s="72"/>
      <c r="K48422" s="72"/>
    </row>
    <row r="48423" spans="9:11">
      <c r="I48423" s="72"/>
      <c r="J48423" s="72"/>
      <c r="K48423" s="72"/>
    </row>
    <row r="48424" spans="9:11">
      <c r="I48424" s="72"/>
      <c r="J48424" s="72"/>
      <c r="K48424" s="72"/>
    </row>
    <row r="48425" spans="9:11">
      <c r="I48425" s="72"/>
      <c r="J48425" s="72"/>
      <c r="K48425" s="72"/>
    </row>
    <row r="48426" spans="9:11">
      <c r="I48426" s="72"/>
      <c r="J48426" s="72"/>
      <c r="K48426" s="72"/>
    </row>
    <row r="48427" spans="9:11">
      <c r="I48427" s="72"/>
      <c r="J48427" s="72"/>
      <c r="K48427" s="72"/>
    </row>
    <row r="48428" spans="9:11">
      <c r="I48428" s="72"/>
      <c r="J48428" s="72"/>
      <c r="K48428" s="72"/>
    </row>
    <row r="48429" spans="9:11">
      <c r="I48429" s="72"/>
      <c r="J48429" s="72"/>
      <c r="K48429" s="72"/>
    </row>
    <row r="48430" spans="9:11">
      <c r="I48430" s="72"/>
      <c r="J48430" s="72"/>
      <c r="K48430" s="72"/>
    </row>
    <row r="48431" spans="9:11">
      <c r="I48431" s="72"/>
      <c r="J48431" s="72"/>
      <c r="K48431" s="72"/>
    </row>
    <row r="48432" spans="9:11">
      <c r="I48432" s="72"/>
      <c r="J48432" s="72"/>
      <c r="K48432" s="72"/>
    </row>
    <row r="48433" spans="9:11">
      <c r="I48433" s="72"/>
      <c r="J48433" s="72"/>
      <c r="K48433" s="72"/>
    </row>
    <row r="48434" spans="9:11">
      <c r="I48434" s="72"/>
      <c r="J48434" s="72"/>
      <c r="K48434" s="72"/>
    </row>
    <row r="48435" spans="9:11">
      <c r="I48435" s="72"/>
      <c r="J48435" s="72"/>
      <c r="K48435" s="72"/>
    </row>
    <row r="48436" spans="9:11">
      <c r="I48436" s="72"/>
      <c r="J48436" s="72"/>
      <c r="K48436" s="72"/>
    </row>
    <row r="48437" spans="9:11">
      <c r="I48437" s="72"/>
      <c r="J48437" s="72"/>
      <c r="K48437" s="72"/>
    </row>
    <row r="48438" spans="9:11">
      <c r="I48438" s="72"/>
      <c r="J48438" s="72"/>
      <c r="K48438" s="72"/>
    </row>
    <row r="48439" spans="9:11">
      <c r="I48439" s="72"/>
      <c r="J48439" s="72"/>
      <c r="K48439" s="72"/>
    </row>
    <row r="48440" spans="9:11">
      <c r="I48440" s="72"/>
      <c r="J48440" s="72"/>
      <c r="K48440" s="72"/>
    </row>
    <row r="48441" spans="9:11">
      <c r="I48441" s="72"/>
      <c r="J48441" s="72"/>
      <c r="K48441" s="72"/>
    </row>
    <row r="48442" spans="9:11">
      <c r="I48442" s="72"/>
      <c r="J48442" s="72"/>
      <c r="K48442" s="72"/>
    </row>
    <row r="48443" spans="9:11">
      <c r="I48443" s="72"/>
      <c r="J48443" s="72"/>
      <c r="K48443" s="72"/>
    </row>
    <row r="48444" spans="9:11">
      <c r="I48444" s="72"/>
      <c r="J48444" s="72"/>
      <c r="K48444" s="72"/>
    </row>
    <row r="48445" spans="9:11">
      <c r="I48445" s="72"/>
      <c r="J48445" s="72"/>
      <c r="K48445" s="72"/>
    </row>
    <row r="48446" spans="9:11">
      <c r="I48446" s="72"/>
      <c r="J48446" s="72"/>
      <c r="K48446" s="72"/>
    </row>
    <row r="48447" spans="9:11">
      <c r="I48447" s="72"/>
      <c r="J48447" s="72"/>
      <c r="K48447" s="72"/>
    </row>
    <row r="48448" spans="9:11">
      <c r="I48448" s="72"/>
      <c r="J48448" s="72"/>
      <c r="K48448" s="72"/>
    </row>
    <row r="48449" spans="9:11">
      <c r="I48449" s="72"/>
      <c r="J48449" s="72"/>
      <c r="K48449" s="72"/>
    </row>
    <row r="48450" spans="9:11">
      <c r="I48450" s="72"/>
      <c r="J48450" s="72"/>
      <c r="K48450" s="72"/>
    </row>
    <row r="48451" spans="9:11">
      <c r="I48451" s="72"/>
      <c r="J48451" s="72"/>
      <c r="K48451" s="72"/>
    </row>
    <row r="48452" spans="9:11">
      <c r="I48452" s="72"/>
      <c r="J48452" s="72"/>
      <c r="K48452" s="72"/>
    </row>
    <row r="48453" spans="9:11">
      <c r="I48453" s="72"/>
      <c r="J48453" s="72"/>
      <c r="K48453" s="72"/>
    </row>
    <row r="48454" spans="9:11">
      <c r="I48454" s="72"/>
      <c r="J48454" s="72"/>
      <c r="K48454" s="72"/>
    </row>
    <row r="48455" spans="9:11">
      <c r="I48455" s="72"/>
      <c r="J48455" s="72"/>
      <c r="K48455" s="72"/>
    </row>
    <row r="48456" spans="9:11">
      <c r="I48456" s="72"/>
      <c r="J48456" s="72"/>
      <c r="K48456" s="72"/>
    </row>
    <row r="48457" spans="9:11">
      <c r="I48457" s="72"/>
      <c r="J48457" s="72"/>
      <c r="K48457" s="72"/>
    </row>
    <row r="48458" spans="9:11">
      <c r="I48458" s="72"/>
      <c r="J48458" s="72"/>
      <c r="K48458" s="72"/>
    </row>
    <row r="48459" spans="9:11">
      <c r="I48459" s="72"/>
      <c r="J48459" s="72"/>
      <c r="K48459" s="72"/>
    </row>
    <row r="48460" spans="9:11">
      <c r="I48460" s="72"/>
      <c r="J48460" s="72"/>
      <c r="K48460" s="72"/>
    </row>
    <row r="48461" spans="9:11">
      <c r="I48461" s="72"/>
      <c r="J48461" s="72"/>
      <c r="K48461" s="72"/>
    </row>
    <row r="48462" spans="9:11">
      <c r="I48462" s="72"/>
      <c r="J48462" s="72"/>
      <c r="K48462" s="72"/>
    </row>
    <row r="48463" spans="9:11">
      <c r="I48463" s="72"/>
      <c r="J48463" s="72"/>
      <c r="K48463" s="72"/>
    </row>
    <row r="48464" spans="9:11">
      <c r="I48464" s="72"/>
      <c r="J48464" s="72"/>
      <c r="K48464" s="72"/>
    </row>
    <row r="48465" spans="9:11">
      <c r="I48465" s="72"/>
      <c r="J48465" s="72"/>
      <c r="K48465" s="72"/>
    </row>
    <row r="48466" spans="9:11">
      <c r="I48466" s="72"/>
      <c r="J48466" s="72"/>
      <c r="K48466" s="72"/>
    </row>
    <row r="48467" spans="9:11">
      <c r="I48467" s="72"/>
      <c r="J48467" s="72"/>
      <c r="K48467" s="72"/>
    </row>
    <row r="48468" spans="9:11">
      <c r="I48468" s="72"/>
      <c r="J48468" s="72"/>
      <c r="K48468" s="72"/>
    </row>
    <row r="48469" spans="9:11">
      <c r="I48469" s="72"/>
      <c r="J48469" s="72"/>
      <c r="K48469" s="72"/>
    </row>
    <row r="48470" spans="9:11">
      <c r="I48470" s="72"/>
      <c r="J48470" s="72"/>
      <c r="K48470" s="72"/>
    </row>
    <row r="48471" spans="9:11">
      <c r="I48471" s="72"/>
      <c r="J48471" s="72"/>
      <c r="K48471" s="72"/>
    </row>
    <row r="48472" spans="9:11">
      <c r="I48472" s="72"/>
      <c r="J48472" s="72"/>
      <c r="K48472" s="72"/>
    </row>
    <row r="48473" spans="9:11">
      <c r="I48473" s="72"/>
      <c r="J48473" s="72"/>
      <c r="K48473" s="72"/>
    </row>
    <row r="48474" spans="9:11">
      <c r="I48474" s="72"/>
      <c r="J48474" s="72"/>
      <c r="K48474" s="72"/>
    </row>
    <row r="48475" spans="9:11">
      <c r="I48475" s="72"/>
      <c r="J48475" s="72"/>
      <c r="K48475" s="72"/>
    </row>
    <row r="48476" spans="9:11">
      <c r="I48476" s="72"/>
      <c r="J48476" s="72"/>
      <c r="K48476" s="72"/>
    </row>
    <row r="48477" spans="9:11">
      <c r="I48477" s="72"/>
      <c r="J48477" s="72"/>
      <c r="K48477" s="72"/>
    </row>
    <row r="48478" spans="9:11">
      <c r="I48478" s="72"/>
      <c r="J48478" s="72"/>
      <c r="K48478" s="72"/>
    </row>
    <row r="48479" spans="9:11">
      <c r="I48479" s="72"/>
      <c r="J48479" s="72"/>
      <c r="K48479" s="72"/>
    </row>
    <row r="48480" spans="9:11">
      <c r="I48480" s="72"/>
      <c r="J48480" s="72"/>
      <c r="K48480" s="72"/>
    </row>
    <row r="48481" spans="9:11">
      <c r="I48481" s="72"/>
      <c r="J48481" s="72"/>
      <c r="K48481" s="72"/>
    </row>
    <row r="48482" spans="9:11">
      <c r="I48482" s="72"/>
      <c r="J48482" s="72"/>
      <c r="K48482" s="72"/>
    </row>
    <row r="48483" spans="9:11">
      <c r="I48483" s="72"/>
      <c r="J48483" s="72"/>
      <c r="K48483" s="72"/>
    </row>
    <row r="48484" spans="9:11">
      <c r="I48484" s="72"/>
      <c r="J48484" s="72"/>
      <c r="K48484" s="72"/>
    </row>
    <row r="48485" spans="9:11">
      <c r="I48485" s="72"/>
      <c r="J48485" s="72"/>
      <c r="K48485" s="72"/>
    </row>
    <row r="48486" spans="9:11">
      <c r="I48486" s="72"/>
      <c r="J48486" s="72"/>
      <c r="K48486" s="72"/>
    </row>
    <row r="48487" spans="9:11">
      <c r="I48487" s="72"/>
      <c r="J48487" s="72"/>
      <c r="K48487" s="72"/>
    </row>
    <row r="48488" spans="9:11">
      <c r="I48488" s="72"/>
      <c r="J48488" s="72"/>
      <c r="K48488" s="72"/>
    </row>
    <row r="48489" spans="9:11">
      <c r="I48489" s="72"/>
      <c r="J48489" s="72"/>
      <c r="K48489" s="72"/>
    </row>
    <row r="48490" spans="9:11">
      <c r="I48490" s="72"/>
      <c r="J48490" s="72"/>
      <c r="K48490" s="72"/>
    </row>
    <row r="48491" spans="9:11">
      <c r="I48491" s="72"/>
      <c r="J48491" s="72"/>
      <c r="K48491" s="72"/>
    </row>
    <row r="48492" spans="9:11">
      <c r="I48492" s="72"/>
      <c r="J48492" s="72"/>
      <c r="K48492" s="72"/>
    </row>
    <row r="48493" spans="9:11">
      <c r="I48493" s="72"/>
      <c r="J48493" s="72"/>
      <c r="K48493" s="72"/>
    </row>
    <row r="48494" spans="9:11">
      <c r="I48494" s="72"/>
      <c r="J48494" s="72"/>
      <c r="K48494" s="72"/>
    </row>
    <row r="48495" spans="9:11">
      <c r="I48495" s="72"/>
      <c r="J48495" s="72"/>
      <c r="K48495" s="72"/>
    </row>
    <row r="48496" spans="9:11">
      <c r="I48496" s="72"/>
      <c r="J48496" s="72"/>
      <c r="K48496" s="72"/>
    </row>
    <row r="48497" spans="9:11">
      <c r="I48497" s="72"/>
      <c r="J48497" s="72"/>
      <c r="K48497" s="72"/>
    </row>
    <row r="48498" spans="9:11">
      <c r="I48498" s="72"/>
      <c r="J48498" s="72"/>
      <c r="K48498" s="72"/>
    </row>
    <row r="48499" spans="9:11">
      <c r="I48499" s="72"/>
      <c r="J48499" s="72"/>
      <c r="K48499" s="72"/>
    </row>
    <row r="48500" spans="9:11">
      <c r="I48500" s="72"/>
      <c r="J48500" s="72"/>
      <c r="K48500" s="72"/>
    </row>
    <row r="48501" spans="9:11">
      <c r="I48501" s="72"/>
      <c r="J48501" s="72"/>
      <c r="K48501" s="72"/>
    </row>
    <row r="48502" spans="9:11">
      <c r="I48502" s="72"/>
      <c r="J48502" s="72"/>
      <c r="K48502" s="72"/>
    </row>
    <row r="48503" spans="9:11">
      <c r="I48503" s="72"/>
      <c r="J48503" s="72"/>
      <c r="K48503" s="72"/>
    </row>
    <row r="48504" spans="9:11">
      <c r="I48504" s="72"/>
      <c r="J48504" s="72"/>
      <c r="K48504" s="72"/>
    </row>
    <row r="48505" spans="9:11">
      <c r="I48505" s="72"/>
      <c r="J48505" s="72"/>
      <c r="K48505" s="72"/>
    </row>
    <row r="48506" spans="9:11">
      <c r="I48506" s="72"/>
      <c r="J48506" s="72"/>
      <c r="K48506" s="72"/>
    </row>
    <row r="48507" spans="9:11">
      <c r="I48507" s="72"/>
      <c r="J48507" s="72"/>
      <c r="K48507" s="72"/>
    </row>
    <row r="48508" spans="9:11">
      <c r="I48508" s="72"/>
      <c r="J48508" s="72"/>
      <c r="K48508" s="72"/>
    </row>
    <row r="48509" spans="9:11">
      <c r="I48509" s="72"/>
      <c r="J48509" s="72"/>
      <c r="K48509" s="72"/>
    </row>
    <row r="48510" spans="9:11">
      <c r="I48510" s="72"/>
      <c r="J48510" s="72"/>
      <c r="K48510" s="72"/>
    </row>
    <row r="48511" spans="9:11">
      <c r="I48511" s="72"/>
      <c r="J48511" s="72"/>
      <c r="K48511" s="72"/>
    </row>
    <row r="48512" spans="9:11">
      <c r="I48512" s="72"/>
      <c r="J48512" s="72"/>
      <c r="K48512" s="72"/>
    </row>
    <row r="48513" spans="9:11">
      <c r="I48513" s="72"/>
      <c r="J48513" s="72"/>
      <c r="K48513" s="72"/>
    </row>
    <row r="48514" spans="9:11">
      <c r="I48514" s="72"/>
      <c r="J48514" s="72"/>
      <c r="K48514" s="72"/>
    </row>
    <row r="48515" spans="9:11">
      <c r="I48515" s="72"/>
      <c r="J48515" s="72"/>
      <c r="K48515" s="72"/>
    </row>
    <row r="48516" spans="9:11">
      <c r="I48516" s="72"/>
      <c r="J48516" s="72"/>
      <c r="K48516" s="72"/>
    </row>
    <row r="48517" spans="9:11">
      <c r="I48517" s="72"/>
      <c r="J48517" s="72"/>
      <c r="K48517" s="72"/>
    </row>
    <row r="48518" spans="9:11">
      <c r="I48518" s="72"/>
      <c r="J48518" s="72"/>
      <c r="K48518" s="72"/>
    </row>
    <row r="48519" spans="9:11">
      <c r="I48519" s="72"/>
      <c r="J48519" s="72"/>
      <c r="K48519" s="72"/>
    </row>
    <row r="48520" spans="9:11">
      <c r="I48520" s="72"/>
      <c r="J48520" s="72"/>
      <c r="K48520" s="72"/>
    </row>
    <row r="48521" spans="9:11">
      <c r="I48521" s="72"/>
      <c r="J48521" s="72"/>
      <c r="K48521" s="72"/>
    </row>
    <row r="48522" spans="9:11">
      <c r="I48522" s="72"/>
      <c r="J48522" s="72"/>
      <c r="K48522" s="72"/>
    </row>
    <row r="48523" spans="9:11">
      <c r="I48523" s="72"/>
      <c r="J48523" s="72"/>
      <c r="K48523" s="72"/>
    </row>
    <row r="48524" spans="9:11">
      <c r="I48524" s="72"/>
      <c r="J48524" s="72"/>
      <c r="K48524" s="72"/>
    </row>
    <row r="48525" spans="9:11">
      <c r="I48525" s="72"/>
      <c r="J48525" s="72"/>
      <c r="K48525" s="72"/>
    </row>
    <row r="48526" spans="9:11">
      <c r="I48526" s="72"/>
      <c r="J48526" s="72"/>
      <c r="K48526" s="72"/>
    </row>
    <row r="48527" spans="9:11">
      <c r="I48527" s="72"/>
      <c r="J48527" s="72"/>
      <c r="K48527" s="72"/>
    </row>
    <row r="48528" spans="9:11">
      <c r="I48528" s="72"/>
      <c r="J48528" s="72"/>
      <c r="K48528" s="72"/>
    </row>
    <row r="48529" spans="9:11">
      <c r="I48529" s="72"/>
      <c r="J48529" s="72"/>
      <c r="K48529" s="72"/>
    </row>
    <row r="48530" spans="9:11">
      <c r="I48530" s="72"/>
      <c r="J48530" s="72"/>
      <c r="K48530" s="72"/>
    </row>
    <row r="48531" spans="9:11">
      <c r="I48531" s="72"/>
      <c r="J48531" s="72"/>
      <c r="K48531" s="72"/>
    </row>
    <row r="48532" spans="9:11">
      <c r="I48532" s="72"/>
      <c r="J48532" s="72"/>
      <c r="K48532" s="72"/>
    </row>
    <row r="48533" spans="9:11">
      <c r="I48533" s="72"/>
      <c r="J48533" s="72"/>
      <c r="K48533" s="72"/>
    </row>
    <row r="48534" spans="9:11">
      <c r="I48534" s="72"/>
      <c r="J48534" s="72"/>
      <c r="K48534" s="72"/>
    </row>
    <row r="48535" spans="9:11">
      <c r="I48535" s="72"/>
      <c r="J48535" s="72"/>
      <c r="K48535" s="72"/>
    </row>
    <row r="48536" spans="9:11">
      <c r="I48536" s="72"/>
      <c r="J48536" s="72"/>
      <c r="K48536" s="72"/>
    </row>
    <row r="48537" spans="9:11">
      <c r="I48537" s="72"/>
      <c r="J48537" s="72"/>
      <c r="K48537" s="72"/>
    </row>
    <row r="48538" spans="9:11">
      <c r="I48538" s="72"/>
      <c r="J48538" s="72"/>
      <c r="K48538" s="72"/>
    </row>
    <row r="48539" spans="9:11">
      <c r="I48539" s="72"/>
      <c r="J48539" s="72"/>
      <c r="K48539" s="72"/>
    </row>
    <row r="48540" spans="9:11">
      <c r="I48540" s="72"/>
      <c r="J48540" s="72"/>
      <c r="K48540" s="72"/>
    </row>
    <row r="48541" spans="9:11">
      <c r="I48541" s="72"/>
      <c r="J48541" s="72"/>
      <c r="K48541" s="72"/>
    </row>
    <row r="48542" spans="9:11">
      <c r="I48542" s="72"/>
      <c r="J48542" s="72"/>
      <c r="K48542" s="72"/>
    </row>
    <row r="48543" spans="9:11">
      <c r="I48543" s="72"/>
      <c r="J48543" s="72"/>
      <c r="K48543" s="72"/>
    </row>
    <row r="48544" spans="9:11">
      <c r="I48544" s="72"/>
      <c r="J48544" s="72"/>
      <c r="K48544" s="72"/>
    </row>
    <row r="48545" spans="9:11">
      <c r="I48545" s="72"/>
      <c r="J48545" s="72"/>
      <c r="K48545" s="72"/>
    </row>
    <row r="48546" spans="9:11">
      <c r="I48546" s="72"/>
      <c r="J48546" s="72"/>
      <c r="K48546" s="72"/>
    </row>
    <row r="48547" spans="9:11">
      <c r="I48547" s="72"/>
      <c r="J48547" s="72"/>
      <c r="K48547" s="72"/>
    </row>
    <row r="48548" spans="9:11">
      <c r="I48548" s="72"/>
      <c r="J48548" s="72"/>
      <c r="K48548" s="72"/>
    </row>
    <row r="48549" spans="9:11">
      <c r="I48549" s="72"/>
      <c r="J48549" s="72"/>
      <c r="K48549" s="72"/>
    </row>
    <row r="48550" spans="9:11">
      <c r="I48550" s="72"/>
      <c r="J48550" s="72"/>
      <c r="K48550" s="72"/>
    </row>
    <row r="48551" spans="9:11">
      <c r="I48551" s="72"/>
      <c r="J48551" s="72"/>
      <c r="K48551" s="72"/>
    </row>
    <row r="48552" spans="9:11">
      <c r="I48552" s="72"/>
      <c r="J48552" s="72"/>
      <c r="K48552" s="72"/>
    </row>
    <row r="48553" spans="9:11">
      <c r="I48553" s="72"/>
      <c r="J48553" s="72"/>
      <c r="K48553" s="72"/>
    </row>
    <row r="48554" spans="9:11">
      <c r="I48554" s="72"/>
      <c r="J48554" s="72"/>
      <c r="K48554" s="72"/>
    </row>
    <row r="48555" spans="9:11">
      <c r="I48555" s="72"/>
      <c r="J48555" s="72"/>
      <c r="K48555" s="72"/>
    </row>
    <row r="48556" spans="9:11">
      <c r="I48556" s="72"/>
      <c r="J48556" s="72"/>
      <c r="K48556" s="72"/>
    </row>
    <row r="48557" spans="9:11">
      <c r="I48557" s="72"/>
      <c r="J48557" s="72"/>
      <c r="K48557" s="72"/>
    </row>
    <row r="48558" spans="9:11">
      <c r="I48558" s="72"/>
      <c r="J48558" s="72"/>
      <c r="K48558" s="72"/>
    </row>
    <row r="48559" spans="9:11">
      <c r="I48559" s="72"/>
      <c r="J48559" s="72"/>
      <c r="K48559" s="72"/>
    </row>
    <row r="48560" spans="9:11">
      <c r="I48560" s="72"/>
      <c r="J48560" s="72"/>
      <c r="K48560" s="72"/>
    </row>
    <row r="48561" spans="9:11">
      <c r="I48561" s="72"/>
      <c r="J48561" s="72"/>
      <c r="K48561" s="72"/>
    </row>
    <row r="48562" spans="9:11">
      <c r="I48562" s="72"/>
      <c r="J48562" s="72"/>
      <c r="K48562" s="72"/>
    </row>
    <row r="48563" spans="9:11">
      <c r="I48563" s="72"/>
      <c r="J48563" s="72"/>
      <c r="K48563" s="72"/>
    </row>
    <row r="48564" spans="9:11">
      <c r="I48564" s="72"/>
      <c r="J48564" s="72"/>
      <c r="K48564" s="72"/>
    </row>
    <row r="48565" spans="9:11">
      <c r="I48565" s="72"/>
      <c r="J48565" s="72"/>
      <c r="K48565" s="72"/>
    </row>
    <row r="48566" spans="9:11">
      <c r="I48566" s="72"/>
      <c r="J48566" s="72"/>
      <c r="K48566" s="72"/>
    </row>
    <row r="48567" spans="9:11">
      <c r="I48567" s="72"/>
      <c r="J48567" s="72"/>
      <c r="K48567" s="72"/>
    </row>
    <row r="48568" spans="9:11">
      <c r="I48568" s="72"/>
      <c r="J48568" s="72"/>
      <c r="K48568" s="72"/>
    </row>
    <row r="48569" spans="9:11">
      <c r="I48569" s="72"/>
      <c r="J48569" s="72"/>
      <c r="K48569" s="72"/>
    </row>
    <row r="48570" spans="9:11">
      <c r="I48570" s="72"/>
      <c r="J48570" s="72"/>
      <c r="K48570" s="72"/>
    </row>
    <row r="48571" spans="9:11">
      <c r="I48571" s="72"/>
      <c r="J48571" s="72"/>
      <c r="K48571" s="72"/>
    </row>
    <row r="48572" spans="9:11">
      <c r="I48572" s="72"/>
      <c r="J48572" s="72"/>
      <c r="K48572" s="72"/>
    </row>
    <row r="48573" spans="9:11">
      <c r="I48573" s="72"/>
      <c r="J48573" s="72"/>
      <c r="K48573" s="72"/>
    </row>
    <row r="48574" spans="9:11">
      <c r="I48574" s="72"/>
      <c r="J48574" s="72"/>
      <c r="K48574" s="72"/>
    </row>
    <row r="48575" spans="9:11">
      <c r="I48575" s="72"/>
      <c r="J48575" s="72"/>
      <c r="K48575" s="72"/>
    </row>
    <row r="48576" spans="9:11">
      <c r="I48576" s="72"/>
      <c r="J48576" s="72"/>
      <c r="K48576" s="72"/>
    </row>
    <row r="48577" spans="9:11">
      <c r="I48577" s="72"/>
      <c r="J48577" s="72"/>
      <c r="K48577" s="72"/>
    </row>
    <row r="48578" spans="9:11">
      <c r="I48578" s="72"/>
      <c r="J48578" s="72"/>
      <c r="K48578" s="72"/>
    </row>
    <row r="48579" spans="9:11">
      <c r="I48579" s="72"/>
      <c r="J48579" s="72"/>
      <c r="K48579" s="72"/>
    </row>
    <row r="48580" spans="9:11">
      <c r="I48580" s="72"/>
      <c r="J48580" s="72"/>
      <c r="K48580" s="72"/>
    </row>
    <row r="48581" spans="9:11">
      <c r="I48581" s="72"/>
      <c r="J48581" s="72"/>
      <c r="K48581" s="72"/>
    </row>
    <row r="48582" spans="9:11">
      <c r="I48582" s="72"/>
      <c r="J48582" s="72"/>
      <c r="K48582" s="72"/>
    </row>
    <row r="48583" spans="9:11">
      <c r="I48583" s="72"/>
      <c r="J48583" s="72"/>
      <c r="K48583" s="72"/>
    </row>
    <row r="48584" spans="9:11">
      <c r="I48584" s="72"/>
      <c r="J48584" s="72"/>
      <c r="K48584" s="72"/>
    </row>
    <row r="48585" spans="9:11">
      <c r="I48585" s="72"/>
      <c r="J48585" s="72"/>
      <c r="K48585" s="72"/>
    </row>
    <row r="48586" spans="9:11">
      <c r="I48586" s="72"/>
      <c r="J48586" s="72"/>
      <c r="K48586" s="72"/>
    </row>
    <row r="48587" spans="9:11">
      <c r="I48587" s="72"/>
      <c r="J48587" s="72"/>
      <c r="K48587" s="72"/>
    </row>
    <row r="48588" spans="9:11">
      <c r="I48588" s="72"/>
      <c r="J48588" s="72"/>
      <c r="K48588" s="72"/>
    </row>
    <row r="48589" spans="9:11">
      <c r="I48589" s="72"/>
      <c r="J48589" s="72"/>
      <c r="K48589" s="72"/>
    </row>
    <row r="48590" spans="9:11">
      <c r="I48590" s="72"/>
      <c r="J48590" s="72"/>
      <c r="K48590" s="72"/>
    </row>
    <row r="48591" spans="9:11">
      <c r="I48591" s="72"/>
      <c r="J48591" s="72"/>
      <c r="K48591" s="72"/>
    </row>
    <row r="48592" spans="9:11">
      <c r="I48592" s="72"/>
      <c r="J48592" s="72"/>
      <c r="K48592" s="72"/>
    </row>
    <row r="48593" spans="9:11">
      <c r="I48593" s="72"/>
      <c r="J48593" s="72"/>
      <c r="K48593" s="72"/>
    </row>
    <row r="48594" spans="9:11">
      <c r="I48594" s="72"/>
      <c r="J48594" s="72"/>
      <c r="K48594" s="72"/>
    </row>
    <row r="48595" spans="9:11">
      <c r="I48595" s="72"/>
      <c r="J48595" s="72"/>
      <c r="K48595" s="72"/>
    </row>
    <row r="48596" spans="9:11">
      <c r="I48596" s="72"/>
      <c r="J48596" s="72"/>
      <c r="K48596" s="72"/>
    </row>
    <row r="48597" spans="9:11">
      <c r="I48597" s="72"/>
      <c r="J48597" s="72"/>
      <c r="K48597" s="72"/>
    </row>
    <row r="48598" spans="9:11">
      <c r="I48598" s="72"/>
      <c r="J48598" s="72"/>
      <c r="K48598" s="72"/>
    </row>
    <row r="48599" spans="9:11">
      <c r="I48599" s="72"/>
      <c r="J48599" s="72"/>
      <c r="K48599" s="72"/>
    </row>
    <row r="48600" spans="9:11">
      <c r="I48600" s="72"/>
      <c r="J48600" s="72"/>
      <c r="K48600" s="72"/>
    </row>
    <row r="48601" spans="9:11">
      <c r="I48601" s="72"/>
      <c r="J48601" s="72"/>
      <c r="K48601" s="72"/>
    </row>
    <row r="48602" spans="9:11">
      <c r="I48602" s="72"/>
      <c r="J48602" s="72"/>
      <c r="K48602" s="72"/>
    </row>
    <row r="48603" spans="9:11">
      <c r="I48603" s="72"/>
      <c r="J48603" s="72"/>
      <c r="K48603" s="72"/>
    </row>
    <row r="48604" spans="9:11">
      <c r="I48604" s="72"/>
      <c r="J48604" s="72"/>
      <c r="K48604" s="72"/>
    </row>
    <row r="48605" spans="9:11">
      <c r="I48605" s="72"/>
      <c r="J48605" s="72"/>
      <c r="K48605" s="72"/>
    </row>
    <row r="48606" spans="9:11">
      <c r="I48606" s="72"/>
      <c r="J48606" s="72"/>
      <c r="K48606" s="72"/>
    </row>
    <row r="48607" spans="9:11">
      <c r="I48607" s="72"/>
      <c r="J48607" s="72"/>
      <c r="K48607" s="72"/>
    </row>
    <row r="48608" spans="9:11">
      <c r="I48608" s="72"/>
      <c r="J48608" s="72"/>
      <c r="K48608" s="72"/>
    </row>
    <row r="48609" spans="9:11">
      <c r="I48609" s="72"/>
      <c r="J48609" s="72"/>
      <c r="K48609" s="72"/>
    </row>
    <row r="48610" spans="9:11">
      <c r="I48610" s="72"/>
      <c r="J48610" s="72"/>
      <c r="K48610" s="72"/>
    </row>
    <row r="48611" spans="9:11">
      <c r="I48611" s="72"/>
      <c r="J48611" s="72"/>
      <c r="K48611" s="72"/>
    </row>
    <row r="48612" spans="9:11">
      <c r="I48612" s="72"/>
      <c r="J48612" s="72"/>
      <c r="K48612" s="72"/>
    </row>
    <row r="48613" spans="9:11">
      <c r="I48613" s="72"/>
      <c r="J48613" s="72"/>
      <c r="K48613" s="72"/>
    </row>
    <row r="48614" spans="9:11">
      <c r="I48614" s="72"/>
      <c r="J48614" s="72"/>
      <c r="K48614" s="72"/>
    </row>
    <row r="48615" spans="9:11">
      <c r="I48615" s="72"/>
      <c r="J48615" s="72"/>
      <c r="K48615" s="72"/>
    </row>
    <row r="48616" spans="9:11">
      <c r="I48616" s="72"/>
      <c r="J48616" s="72"/>
      <c r="K48616" s="72"/>
    </row>
    <row r="48617" spans="9:11">
      <c r="I48617" s="72"/>
      <c r="J48617" s="72"/>
      <c r="K48617" s="72"/>
    </row>
    <row r="48618" spans="9:11">
      <c r="I48618" s="72"/>
      <c r="J48618" s="72"/>
      <c r="K48618" s="72"/>
    </row>
    <row r="48619" spans="9:11">
      <c r="I48619" s="72"/>
      <c r="J48619" s="72"/>
      <c r="K48619" s="72"/>
    </row>
    <row r="48620" spans="9:11">
      <c r="I48620" s="72"/>
      <c r="J48620" s="72"/>
      <c r="K48620" s="72"/>
    </row>
    <row r="48621" spans="9:11">
      <c r="I48621" s="72"/>
      <c r="J48621" s="72"/>
      <c r="K48621" s="72"/>
    </row>
    <row r="48622" spans="9:11">
      <c r="I48622" s="72"/>
      <c r="J48622" s="72"/>
      <c r="K48622" s="72"/>
    </row>
    <row r="48623" spans="9:11">
      <c r="I48623" s="72"/>
      <c r="J48623" s="72"/>
      <c r="K48623" s="72"/>
    </row>
    <row r="48624" spans="9:11">
      <c r="I48624" s="72"/>
      <c r="J48624" s="72"/>
      <c r="K48624" s="72"/>
    </row>
    <row r="48625" spans="9:11">
      <c r="I48625" s="72"/>
      <c r="J48625" s="72"/>
      <c r="K48625" s="72"/>
    </row>
    <row r="48626" spans="9:11">
      <c r="I48626" s="72"/>
      <c r="J48626" s="72"/>
      <c r="K48626" s="72"/>
    </row>
    <row r="48627" spans="9:11">
      <c r="I48627" s="72"/>
      <c r="J48627" s="72"/>
      <c r="K48627" s="72"/>
    </row>
    <row r="48628" spans="9:11">
      <c r="I48628" s="72"/>
      <c r="J48628" s="72"/>
      <c r="K48628" s="72"/>
    </row>
    <row r="48629" spans="9:11">
      <c r="I48629" s="72"/>
      <c r="J48629" s="72"/>
      <c r="K48629" s="72"/>
    </row>
    <row r="48630" spans="9:11">
      <c r="I48630" s="72"/>
      <c r="J48630" s="72"/>
      <c r="K48630" s="72"/>
    </row>
    <row r="48631" spans="9:11">
      <c r="I48631" s="72"/>
      <c r="J48631" s="72"/>
      <c r="K48631" s="72"/>
    </row>
    <row r="48632" spans="9:11">
      <c r="I48632" s="72"/>
      <c r="J48632" s="72"/>
      <c r="K48632" s="72"/>
    </row>
    <row r="48633" spans="9:11">
      <c r="I48633" s="72"/>
      <c r="J48633" s="72"/>
      <c r="K48633" s="72"/>
    </row>
    <row r="48634" spans="9:11">
      <c r="I48634" s="72"/>
      <c r="J48634" s="72"/>
      <c r="K48634" s="72"/>
    </row>
    <row r="48635" spans="9:11">
      <c r="I48635" s="72"/>
      <c r="J48635" s="72"/>
      <c r="K48635" s="72"/>
    </row>
    <row r="48636" spans="9:11">
      <c r="I48636" s="72"/>
      <c r="J48636" s="72"/>
      <c r="K48636" s="72"/>
    </row>
    <row r="48637" spans="9:11">
      <c r="I48637" s="72"/>
      <c r="J48637" s="72"/>
      <c r="K48637" s="72"/>
    </row>
    <row r="48638" spans="9:11">
      <c r="I48638" s="72"/>
      <c r="J48638" s="72"/>
      <c r="K48638" s="72"/>
    </row>
    <row r="48639" spans="9:11">
      <c r="I48639" s="72"/>
      <c r="J48639" s="72"/>
      <c r="K48639" s="72"/>
    </row>
    <row r="48640" spans="9:11">
      <c r="I48640" s="72"/>
      <c r="J48640" s="72"/>
      <c r="K48640" s="72"/>
    </row>
    <row r="48641" spans="9:11">
      <c r="I48641" s="72"/>
      <c r="J48641" s="72"/>
      <c r="K48641" s="72"/>
    </row>
    <row r="48642" spans="9:11">
      <c r="I48642" s="72"/>
      <c r="J48642" s="72"/>
      <c r="K48642" s="72"/>
    </row>
    <row r="48643" spans="9:11">
      <c r="I48643" s="72"/>
      <c r="J48643" s="72"/>
      <c r="K48643" s="72"/>
    </row>
    <row r="48644" spans="9:11">
      <c r="I48644" s="72"/>
      <c r="J48644" s="72"/>
      <c r="K48644" s="72"/>
    </row>
    <row r="48645" spans="9:11">
      <c r="I48645" s="72"/>
      <c r="J48645" s="72"/>
      <c r="K48645" s="72"/>
    </row>
    <row r="48646" spans="9:11">
      <c r="I48646" s="72"/>
      <c r="J48646" s="72"/>
      <c r="K48646" s="72"/>
    </row>
    <row r="48647" spans="9:11">
      <c r="I48647" s="72"/>
      <c r="J48647" s="72"/>
      <c r="K48647" s="72"/>
    </row>
    <row r="48648" spans="9:11">
      <c r="I48648" s="72"/>
      <c r="J48648" s="72"/>
      <c r="K48648" s="72"/>
    </row>
    <row r="48649" spans="9:11">
      <c r="I48649" s="72"/>
      <c r="J48649" s="72"/>
      <c r="K48649" s="72"/>
    </row>
    <row r="48650" spans="9:11">
      <c r="I48650" s="72"/>
      <c r="J48650" s="72"/>
      <c r="K48650" s="72"/>
    </row>
    <row r="48651" spans="9:11">
      <c r="I48651" s="72"/>
      <c r="J48651" s="72"/>
      <c r="K48651" s="72"/>
    </row>
    <row r="48652" spans="9:11">
      <c r="I48652" s="72"/>
      <c r="J48652" s="72"/>
      <c r="K48652" s="72"/>
    </row>
    <row r="48653" spans="9:11">
      <c r="I48653" s="72"/>
      <c r="J48653" s="72"/>
      <c r="K48653" s="72"/>
    </row>
    <row r="48654" spans="9:11">
      <c r="I48654" s="72"/>
      <c r="J48654" s="72"/>
      <c r="K48654" s="72"/>
    </row>
    <row r="48655" spans="9:11">
      <c r="I48655" s="72"/>
      <c r="J48655" s="72"/>
      <c r="K48655" s="72"/>
    </row>
    <row r="48656" spans="9:11">
      <c r="I48656" s="72"/>
      <c r="J48656" s="72"/>
      <c r="K48656" s="72"/>
    </row>
    <row r="48657" spans="9:11">
      <c r="I48657" s="72"/>
      <c r="J48657" s="72"/>
      <c r="K48657" s="72"/>
    </row>
    <row r="48658" spans="9:11">
      <c r="I48658" s="72"/>
      <c r="J48658" s="72"/>
      <c r="K48658" s="72"/>
    </row>
    <row r="48659" spans="9:11">
      <c r="I48659" s="72"/>
      <c r="J48659" s="72"/>
      <c r="K48659" s="72"/>
    </row>
    <row r="48660" spans="9:11">
      <c r="I48660" s="72"/>
      <c r="J48660" s="72"/>
      <c r="K48660" s="72"/>
    </row>
    <row r="48661" spans="9:11">
      <c r="I48661" s="72"/>
      <c r="J48661" s="72"/>
      <c r="K48661" s="72"/>
    </row>
    <row r="48662" spans="9:11">
      <c r="I48662" s="72"/>
      <c r="J48662" s="72"/>
      <c r="K48662" s="72"/>
    </row>
    <row r="48663" spans="9:11">
      <c r="I48663" s="72"/>
      <c r="J48663" s="72"/>
      <c r="K48663" s="72"/>
    </row>
    <row r="48664" spans="9:11">
      <c r="I48664" s="72"/>
      <c r="J48664" s="72"/>
      <c r="K48664" s="72"/>
    </row>
    <row r="48665" spans="9:11">
      <c r="I48665" s="72"/>
      <c r="J48665" s="72"/>
      <c r="K48665" s="72"/>
    </row>
    <row r="48666" spans="9:11">
      <c r="I48666" s="72"/>
      <c r="J48666" s="72"/>
      <c r="K48666" s="72"/>
    </row>
    <row r="48667" spans="9:11">
      <c r="I48667" s="72"/>
      <c r="J48667" s="72"/>
      <c r="K48667" s="72"/>
    </row>
    <row r="48668" spans="9:11">
      <c r="I48668" s="72"/>
      <c r="J48668" s="72"/>
      <c r="K48668" s="72"/>
    </row>
    <row r="48669" spans="9:11">
      <c r="I48669" s="72"/>
      <c r="J48669" s="72"/>
      <c r="K48669" s="72"/>
    </row>
    <row r="48670" spans="9:11">
      <c r="I48670" s="72"/>
      <c r="J48670" s="72"/>
      <c r="K48670" s="72"/>
    </row>
    <row r="48671" spans="9:11">
      <c r="I48671" s="72"/>
      <c r="J48671" s="72"/>
      <c r="K48671" s="72"/>
    </row>
    <row r="48672" spans="9:11">
      <c r="I48672" s="72"/>
      <c r="J48672" s="72"/>
      <c r="K48672" s="72"/>
    </row>
    <row r="48673" spans="9:11">
      <c r="I48673" s="72"/>
      <c r="J48673" s="72"/>
      <c r="K48673" s="72"/>
    </row>
    <row r="48674" spans="9:11">
      <c r="I48674" s="72"/>
      <c r="J48674" s="72"/>
      <c r="K48674" s="72"/>
    </row>
    <row r="48675" spans="9:11">
      <c r="I48675" s="72"/>
      <c r="J48675" s="72"/>
      <c r="K48675" s="72"/>
    </row>
    <row r="48676" spans="9:11">
      <c r="I48676" s="72"/>
      <c r="J48676" s="72"/>
      <c r="K48676" s="72"/>
    </row>
    <row r="48677" spans="9:11">
      <c r="I48677" s="72"/>
      <c r="J48677" s="72"/>
      <c r="K48677" s="72"/>
    </row>
    <row r="48678" spans="9:11">
      <c r="I48678" s="72"/>
      <c r="J48678" s="72"/>
      <c r="K48678" s="72"/>
    </row>
    <row r="48679" spans="9:11">
      <c r="I48679" s="72"/>
      <c r="J48679" s="72"/>
      <c r="K48679" s="72"/>
    </row>
    <row r="48680" spans="9:11">
      <c r="I48680" s="72"/>
      <c r="J48680" s="72"/>
      <c r="K48680" s="72"/>
    </row>
    <row r="48681" spans="9:11">
      <c r="I48681" s="72"/>
      <c r="J48681" s="72"/>
      <c r="K48681" s="72"/>
    </row>
    <row r="48682" spans="9:11">
      <c r="I48682" s="72"/>
      <c r="J48682" s="72"/>
      <c r="K48682" s="72"/>
    </row>
    <row r="48683" spans="9:11">
      <c r="I48683" s="72"/>
      <c r="J48683" s="72"/>
      <c r="K48683" s="72"/>
    </row>
    <row r="48684" spans="9:11">
      <c r="I48684" s="72"/>
      <c r="J48684" s="72"/>
      <c r="K48684" s="72"/>
    </row>
    <row r="48685" spans="9:11">
      <c r="I48685" s="72"/>
      <c r="J48685" s="72"/>
      <c r="K48685" s="72"/>
    </row>
    <row r="48686" spans="9:11">
      <c r="I48686" s="72"/>
      <c r="J48686" s="72"/>
      <c r="K48686" s="72"/>
    </row>
    <row r="48687" spans="9:11">
      <c r="I48687" s="72"/>
      <c r="J48687" s="72"/>
      <c r="K48687" s="72"/>
    </row>
    <row r="48688" spans="9:11">
      <c r="I48688" s="72"/>
      <c r="J48688" s="72"/>
      <c r="K48688" s="72"/>
    </row>
    <row r="48689" spans="9:11">
      <c r="I48689" s="72"/>
      <c r="J48689" s="72"/>
      <c r="K48689" s="72"/>
    </row>
    <row r="48690" spans="9:11">
      <c r="I48690" s="72"/>
      <c r="J48690" s="72"/>
      <c r="K48690" s="72"/>
    </row>
    <row r="48691" spans="9:11">
      <c r="I48691" s="72"/>
      <c r="J48691" s="72"/>
      <c r="K48691" s="72"/>
    </row>
    <row r="48692" spans="9:11">
      <c r="I48692" s="72"/>
      <c r="J48692" s="72"/>
      <c r="K48692" s="72"/>
    </row>
    <row r="48693" spans="9:11">
      <c r="I48693" s="72"/>
      <c r="J48693" s="72"/>
      <c r="K48693" s="72"/>
    </row>
    <row r="48694" spans="9:11">
      <c r="I48694" s="72"/>
      <c r="J48694" s="72"/>
      <c r="K48694" s="72"/>
    </row>
    <row r="48695" spans="9:11">
      <c r="I48695" s="72"/>
      <c r="J48695" s="72"/>
      <c r="K48695" s="72"/>
    </row>
    <row r="48696" spans="9:11">
      <c r="I48696" s="72"/>
      <c r="J48696" s="72"/>
      <c r="K48696" s="72"/>
    </row>
    <row r="48697" spans="9:11">
      <c r="I48697" s="72"/>
      <c r="J48697" s="72"/>
      <c r="K48697" s="72"/>
    </row>
    <row r="48698" spans="9:11">
      <c r="I48698" s="72"/>
      <c r="J48698" s="72"/>
      <c r="K48698" s="72"/>
    </row>
    <row r="48699" spans="9:11">
      <c r="I48699" s="72"/>
      <c r="J48699" s="72"/>
      <c r="K48699" s="72"/>
    </row>
    <row r="48700" spans="9:11">
      <c r="I48700" s="72"/>
      <c r="J48700" s="72"/>
      <c r="K48700" s="72"/>
    </row>
    <row r="48701" spans="9:11">
      <c r="I48701" s="72"/>
      <c r="J48701" s="72"/>
      <c r="K48701" s="72"/>
    </row>
    <row r="48702" spans="9:11">
      <c r="I48702" s="72"/>
      <c r="J48702" s="72"/>
      <c r="K48702" s="72"/>
    </row>
    <row r="48703" spans="9:11">
      <c r="I48703" s="72"/>
      <c r="J48703" s="72"/>
      <c r="K48703" s="72"/>
    </row>
    <row r="48704" spans="9:11">
      <c r="I48704" s="72"/>
      <c r="J48704" s="72"/>
      <c r="K48704" s="72"/>
    </row>
    <row r="48705" spans="9:11">
      <c r="I48705" s="72"/>
      <c r="J48705" s="72"/>
      <c r="K48705" s="72"/>
    </row>
    <row r="48706" spans="9:11">
      <c r="I48706" s="72"/>
      <c r="J48706" s="72"/>
      <c r="K48706" s="72"/>
    </row>
    <row r="48707" spans="9:11">
      <c r="I48707" s="72"/>
      <c r="J48707" s="72"/>
      <c r="K48707" s="72"/>
    </row>
    <row r="48708" spans="9:11">
      <c r="I48708" s="72"/>
      <c r="J48708" s="72"/>
      <c r="K48708" s="72"/>
    </row>
    <row r="48709" spans="9:11">
      <c r="I48709" s="72"/>
      <c r="J48709" s="72"/>
      <c r="K48709" s="72"/>
    </row>
    <row r="48710" spans="9:11">
      <c r="I48710" s="72"/>
      <c r="J48710" s="72"/>
      <c r="K48710" s="72"/>
    </row>
    <row r="48711" spans="9:11">
      <c r="I48711" s="72"/>
      <c r="J48711" s="72"/>
      <c r="K48711" s="72"/>
    </row>
    <row r="48712" spans="9:11">
      <c r="I48712" s="72"/>
      <c r="J48712" s="72"/>
      <c r="K48712" s="72"/>
    </row>
    <row r="48713" spans="9:11">
      <c r="I48713" s="72"/>
      <c r="J48713" s="72"/>
      <c r="K48713" s="72"/>
    </row>
    <row r="48714" spans="9:11">
      <c r="I48714" s="72"/>
      <c r="J48714" s="72"/>
      <c r="K48714" s="72"/>
    </row>
    <row r="48715" spans="9:11">
      <c r="I48715" s="72"/>
      <c r="J48715" s="72"/>
      <c r="K48715" s="72"/>
    </row>
    <row r="48716" spans="9:11">
      <c r="I48716" s="72"/>
      <c r="J48716" s="72"/>
      <c r="K48716" s="72"/>
    </row>
    <row r="48717" spans="9:11">
      <c r="I48717" s="72"/>
      <c r="J48717" s="72"/>
      <c r="K48717" s="72"/>
    </row>
    <row r="48718" spans="9:11">
      <c r="I48718" s="72"/>
      <c r="J48718" s="72"/>
      <c r="K48718" s="72"/>
    </row>
    <row r="48719" spans="9:11">
      <c r="I48719" s="72"/>
      <c r="J48719" s="72"/>
      <c r="K48719" s="72"/>
    </row>
    <row r="48720" spans="9:11">
      <c r="I48720" s="72"/>
      <c r="J48720" s="72"/>
      <c r="K48720" s="72"/>
    </row>
    <row r="48721" spans="9:11">
      <c r="I48721" s="72"/>
      <c r="J48721" s="72"/>
      <c r="K48721" s="72"/>
    </row>
    <row r="48722" spans="9:11">
      <c r="I48722" s="72"/>
      <c r="J48722" s="72"/>
      <c r="K48722" s="72"/>
    </row>
    <row r="48723" spans="9:11">
      <c r="I48723" s="72"/>
      <c r="J48723" s="72"/>
      <c r="K48723" s="72"/>
    </row>
    <row r="48724" spans="9:11">
      <c r="I48724" s="72"/>
      <c r="J48724" s="72"/>
      <c r="K48724" s="72"/>
    </row>
    <row r="48725" spans="9:11">
      <c r="I48725" s="72"/>
      <c r="J48725" s="72"/>
      <c r="K48725" s="72"/>
    </row>
    <row r="48726" spans="9:11">
      <c r="I48726" s="72"/>
      <c r="J48726" s="72"/>
      <c r="K48726" s="72"/>
    </row>
    <row r="48727" spans="9:11">
      <c r="I48727" s="72"/>
      <c r="J48727" s="72"/>
      <c r="K48727" s="72"/>
    </row>
    <row r="48728" spans="9:11">
      <c r="I48728" s="72"/>
      <c r="J48728" s="72"/>
      <c r="K48728" s="72"/>
    </row>
    <row r="48729" spans="9:11">
      <c r="I48729" s="72"/>
      <c r="J48729" s="72"/>
      <c r="K48729" s="72"/>
    </row>
    <row r="48730" spans="9:11">
      <c r="I48730" s="72"/>
      <c r="J48730" s="72"/>
      <c r="K48730" s="72"/>
    </row>
    <row r="48731" spans="9:11">
      <c r="I48731" s="72"/>
      <c r="J48731" s="72"/>
      <c r="K48731" s="72"/>
    </row>
    <row r="48732" spans="9:11">
      <c r="I48732" s="72"/>
      <c r="J48732" s="72"/>
      <c r="K48732" s="72"/>
    </row>
    <row r="48733" spans="9:11">
      <c r="I48733" s="72"/>
      <c r="J48733" s="72"/>
      <c r="K48733" s="72"/>
    </row>
    <row r="48734" spans="9:11">
      <c r="I48734" s="72"/>
      <c r="J48734" s="72"/>
      <c r="K48734" s="72"/>
    </row>
    <row r="48735" spans="9:11">
      <c r="I48735" s="72"/>
      <c r="J48735" s="72"/>
      <c r="K48735" s="72"/>
    </row>
    <row r="48736" spans="9:11">
      <c r="I48736" s="72"/>
      <c r="J48736" s="72"/>
      <c r="K48736" s="72"/>
    </row>
    <row r="48737" spans="9:11">
      <c r="I48737" s="72"/>
      <c r="J48737" s="72"/>
      <c r="K48737" s="72"/>
    </row>
    <row r="48738" spans="9:11">
      <c r="I48738" s="72"/>
      <c r="J48738" s="72"/>
      <c r="K48738" s="72"/>
    </row>
    <row r="48739" spans="9:11">
      <c r="I48739" s="72"/>
      <c r="J48739" s="72"/>
      <c r="K48739" s="72"/>
    </row>
    <row r="48740" spans="9:11">
      <c r="I48740" s="72"/>
      <c r="J48740" s="72"/>
      <c r="K48740" s="72"/>
    </row>
    <row r="48741" spans="9:11">
      <c r="I48741" s="72"/>
      <c r="J48741" s="72"/>
      <c r="K48741" s="72"/>
    </row>
    <row r="48742" spans="9:11">
      <c r="I48742" s="72"/>
      <c r="J48742" s="72"/>
      <c r="K48742" s="72"/>
    </row>
    <row r="48743" spans="9:11">
      <c r="I48743" s="72"/>
      <c r="J48743" s="72"/>
      <c r="K48743" s="72"/>
    </row>
    <row r="48744" spans="9:11">
      <c r="I48744" s="72"/>
      <c r="J48744" s="72"/>
      <c r="K48744" s="72"/>
    </row>
    <row r="48745" spans="9:11">
      <c r="I48745" s="72"/>
      <c r="J48745" s="72"/>
      <c r="K48745" s="72"/>
    </row>
    <row r="48746" spans="9:11">
      <c r="I48746" s="72"/>
      <c r="J48746" s="72"/>
      <c r="K48746" s="72"/>
    </row>
    <row r="48747" spans="9:11">
      <c r="I48747" s="72"/>
      <c r="J48747" s="72"/>
      <c r="K48747" s="72"/>
    </row>
    <row r="48748" spans="9:11">
      <c r="I48748" s="72"/>
      <c r="J48748" s="72"/>
      <c r="K48748" s="72"/>
    </row>
    <row r="48749" spans="9:11">
      <c r="I48749" s="72"/>
      <c r="J48749" s="72"/>
      <c r="K48749" s="72"/>
    </row>
    <row r="48750" spans="9:11">
      <c r="I48750" s="72"/>
      <c r="J48750" s="72"/>
      <c r="K48750" s="72"/>
    </row>
    <row r="48751" spans="9:11">
      <c r="I48751" s="72"/>
      <c r="J48751" s="72"/>
      <c r="K48751" s="72"/>
    </row>
    <row r="48752" spans="9:11">
      <c r="I48752" s="72"/>
      <c r="J48752" s="72"/>
      <c r="K48752" s="72"/>
    </row>
    <row r="48753" spans="9:11">
      <c r="I48753" s="72"/>
      <c r="J48753" s="72"/>
      <c r="K48753" s="72"/>
    </row>
    <row r="48754" spans="9:11">
      <c r="I48754" s="72"/>
      <c r="J48754" s="72"/>
      <c r="K48754" s="72"/>
    </row>
    <row r="48755" spans="9:11">
      <c r="I48755" s="72"/>
      <c r="J48755" s="72"/>
      <c r="K48755" s="72"/>
    </row>
    <row r="48756" spans="9:11">
      <c r="I48756" s="72"/>
      <c r="J48756" s="72"/>
      <c r="K48756" s="72"/>
    </row>
    <row r="48757" spans="9:11">
      <c r="I48757" s="72"/>
      <c r="J48757" s="72"/>
      <c r="K48757" s="72"/>
    </row>
    <row r="48758" spans="9:11">
      <c r="I48758" s="72"/>
      <c r="J48758" s="72"/>
      <c r="K48758" s="72"/>
    </row>
    <row r="48759" spans="9:11">
      <c r="I48759" s="72"/>
      <c r="J48759" s="72"/>
      <c r="K48759" s="72"/>
    </row>
    <row r="48760" spans="9:11">
      <c r="I48760" s="72"/>
      <c r="J48760" s="72"/>
      <c r="K48760" s="72"/>
    </row>
    <row r="48761" spans="9:11">
      <c r="I48761" s="72"/>
      <c r="J48761" s="72"/>
      <c r="K48761" s="72"/>
    </row>
    <row r="48762" spans="9:11">
      <c r="I48762" s="72"/>
      <c r="J48762" s="72"/>
      <c r="K48762" s="72"/>
    </row>
    <row r="48763" spans="9:11">
      <c r="I48763" s="72"/>
      <c r="J48763" s="72"/>
      <c r="K48763" s="72"/>
    </row>
    <row r="48764" spans="9:11">
      <c r="I48764" s="72"/>
      <c r="J48764" s="72"/>
      <c r="K48764" s="72"/>
    </row>
    <row r="48765" spans="9:11">
      <c r="I48765" s="72"/>
      <c r="J48765" s="72"/>
      <c r="K48765" s="72"/>
    </row>
    <row r="48766" spans="9:11">
      <c r="I48766" s="72"/>
      <c r="J48766" s="72"/>
      <c r="K48766" s="72"/>
    </row>
    <row r="48767" spans="9:11">
      <c r="I48767" s="72"/>
      <c r="J48767" s="72"/>
      <c r="K48767" s="72"/>
    </row>
    <row r="48768" spans="9:11">
      <c r="I48768" s="72"/>
      <c r="J48768" s="72"/>
      <c r="K48768" s="72"/>
    </row>
    <row r="48769" spans="9:11">
      <c r="I48769" s="72"/>
      <c r="J48769" s="72"/>
      <c r="K48769" s="72"/>
    </row>
    <row r="48770" spans="9:11">
      <c r="I48770" s="72"/>
      <c r="J48770" s="72"/>
      <c r="K48770" s="72"/>
    </row>
    <row r="48771" spans="9:11">
      <c r="I48771" s="72"/>
      <c r="J48771" s="72"/>
      <c r="K48771" s="72"/>
    </row>
    <row r="48772" spans="9:11">
      <c r="I48772" s="72"/>
      <c r="J48772" s="72"/>
      <c r="K48772" s="72"/>
    </row>
    <row r="48773" spans="9:11">
      <c r="I48773" s="72"/>
      <c r="J48773" s="72"/>
      <c r="K48773" s="72"/>
    </row>
    <row r="48774" spans="9:11">
      <c r="I48774" s="72"/>
      <c r="J48774" s="72"/>
      <c r="K48774" s="72"/>
    </row>
    <row r="48775" spans="9:11">
      <c r="I48775" s="72"/>
      <c r="J48775" s="72"/>
      <c r="K48775" s="72"/>
    </row>
    <row r="48776" spans="9:11">
      <c r="I48776" s="72"/>
      <c r="J48776" s="72"/>
      <c r="K48776" s="72"/>
    </row>
    <row r="48777" spans="9:11">
      <c r="I48777" s="72"/>
      <c r="J48777" s="72"/>
      <c r="K48777" s="72"/>
    </row>
    <row r="48778" spans="9:11">
      <c r="I48778" s="72"/>
      <c r="J48778" s="72"/>
      <c r="K48778" s="72"/>
    </row>
    <row r="48779" spans="9:11">
      <c r="I48779" s="72"/>
      <c r="J48779" s="72"/>
      <c r="K48779" s="72"/>
    </row>
    <row r="48780" spans="9:11">
      <c r="I48780" s="72"/>
      <c r="J48780" s="72"/>
      <c r="K48780" s="72"/>
    </row>
    <row r="48781" spans="9:11">
      <c r="I48781" s="72"/>
      <c r="J48781" s="72"/>
      <c r="K48781" s="72"/>
    </row>
    <row r="48782" spans="9:11">
      <c r="I48782" s="72"/>
      <c r="J48782" s="72"/>
      <c r="K48782" s="72"/>
    </row>
    <row r="48783" spans="9:11">
      <c r="I48783" s="72"/>
      <c r="J48783" s="72"/>
      <c r="K48783" s="72"/>
    </row>
    <row r="48784" spans="9:11">
      <c r="I48784" s="72"/>
      <c r="J48784" s="72"/>
      <c r="K48784" s="72"/>
    </row>
    <row r="48785" spans="9:11">
      <c r="I48785" s="72"/>
      <c r="J48785" s="72"/>
      <c r="K48785" s="72"/>
    </row>
    <row r="48786" spans="9:11">
      <c r="I48786" s="72"/>
      <c r="J48786" s="72"/>
      <c r="K48786" s="72"/>
    </row>
    <row r="48787" spans="9:11">
      <c r="I48787" s="72"/>
      <c r="J48787" s="72"/>
      <c r="K48787" s="72"/>
    </row>
    <row r="48788" spans="9:11">
      <c r="I48788" s="72"/>
      <c r="J48788" s="72"/>
      <c r="K48788" s="72"/>
    </row>
    <row r="48789" spans="9:11">
      <c r="I48789" s="72"/>
      <c r="J48789" s="72"/>
      <c r="K48789" s="72"/>
    </row>
    <row r="48790" spans="9:11">
      <c r="I48790" s="72"/>
      <c r="J48790" s="72"/>
      <c r="K48790" s="72"/>
    </row>
    <row r="48791" spans="9:11">
      <c r="I48791" s="72"/>
      <c r="J48791" s="72"/>
      <c r="K48791" s="72"/>
    </row>
    <row r="48792" spans="9:11">
      <c r="I48792" s="72"/>
      <c r="J48792" s="72"/>
      <c r="K48792" s="72"/>
    </row>
    <row r="48793" spans="9:11">
      <c r="I48793" s="72"/>
      <c r="J48793" s="72"/>
      <c r="K48793" s="72"/>
    </row>
    <row r="48794" spans="9:11">
      <c r="I48794" s="72"/>
      <c r="J48794" s="72"/>
      <c r="K48794" s="72"/>
    </row>
    <row r="48795" spans="9:11">
      <c r="I48795" s="72"/>
      <c r="J48795" s="72"/>
      <c r="K48795" s="72"/>
    </row>
    <row r="48796" spans="9:11">
      <c r="I48796" s="72"/>
      <c r="J48796" s="72"/>
      <c r="K48796" s="72"/>
    </row>
    <row r="48797" spans="9:11">
      <c r="I48797" s="72"/>
      <c r="J48797" s="72"/>
      <c r="K48797" s="72"/>
    </row>
    <row r="48798" spans="9:11">
      <c r="I48798" s="72"/>
      <c r="J48798" s="72"/>
      <c r="K48798" s="72"/>
    </row>
    <row r="48799" spans="9:11">
      <c r="I48799" s="72"/>
      <c r="J48799" s="72"/>
      <c r="K48799" s="72"/>
    </row>
    <row r="48800" spans="9:11">
      <c r="I48800" s="72"/>
      <c r="J48800" s="72"/>
      <c r="K48800" s="72"/>
    </row>
    <row r="48801" spans="9:11">
      <c r="I48801" s="72"/>
      <c r="J48801" s="72"/>
      <c r="K48801" s="72"/>
    </row>
    <row r="48802" spans="9:11">
      <c r="I48802" s="72"/>
      <c r="J48802" s="72"/>
      <c r="K48802" s="72"/>
    </row>
    <row r="48803" spans="9:11">
      <c r="I48803" s="72"/>
      <c r="J48803" s="72"/>
      <c r="K48803" s="72"/>
    </row>
    <row r="48804" spans="9:11">
      <c r="I48804" s="72"/>
      <c r="J48804" s="72"/>
      <c r="K48804" s="72"/>
    </row>
    <row r="48805" spans="9:11">
      <c r="I48805" s="72"/>
      <c r="J48805" s="72"/>
      <c r="K48805" s="72"/>
    </row>
    <row r="48806" spans="9:11">
      <c r="I48806" s="72"/>
      <c r="J48806" s="72"/>
      <c r="K48806" s="72"/>
    </row>
    <row r="48807" spans="9:11">
      <c r="I48807" s="72"/>
      <c r="J48807" s="72"/>
      <c r="K48807" s="72"/>
    </row>
    <row r="48808" spans="9:11">
      <c r="I48808" s="72"/>
      <c r="J48808" s="72"/>
      <c r="K48808" s="72"/>
    </row>
    <row r="48809" spans="9:11">
      <c r="I48809" s="72"/>
      <c r="J48809" s="72"/>
      <c r="K48809" s="72"/>
    </row>
    <row r="48810" spans="9:11">
      <c r="I48810" s="72"/>
      <c r="J48810" s="72"/>
      <c r="K48810" s="72"/>
    </row>
    <row r="48811" spans="9:11">
      <c r="I48811" s="72"/>
      <c r="J48811" s="72"/>
      <c r="K48811" s="72"/>
    </row>
    <row r="48812" spans="9:11">
      <c r="I48812" s="72"/>
      <c r="J48812" s="72"/>
      <c r="K48812" s="72"/>
    </row>
    <row r="48813" spans="9:11">
      <c r="I48813" s="72"/>
      <c r="J48813" s="72"/>
      <c r="K48813" s="72"/>
    </row>
    <row r="48814" spans="9:11">
      <c r="I48814" s="72"/>
      <c r="J48814" s="72"/>
      <c r="K48814" s="72"/>
    </row>
    <row r="48815" spans="9:11">
      <c r="I48815" s="72"/>
      <c r="J48815" s="72"/>
      <c r="K48815" s="72"/>
    </row>
    <row r="48816" spans="9:11">
      <c r="I48816" s="72"/>
      <c r="J48816" s="72"/>
      <c r="K48816" s="72"/>
    </row>
    <row r="48817" spans="9:11">
      <c r="I48817" s="72"/>
      <c r="J48817" s="72"/>
      <c r="K48817" s="72"/>
    </row>
    <row r="48818" spans="9:11">
      <c r="I48818" s="72"/>
      <c r="J48818" s="72"/>
      <c r="K48818" s="72"/>
    </row>
    <row r="48819" spans="9:11">
      <c r="I48819" s="72"/>
      <c r="J48819" s="72"/>
      <c r="K48819" s="72"/>
    </row>
    <row r="48820" spans="9:11">
      <c r="I48820" s="72"/>
      <c r="J48820" s="72"/>
      <c r="K48820" s="72"/>
    </row>
    <row r="48821" spans="9:11">
      <c r="I48821" s="72"/>
      <c r="J48821" s="72"/>
      <c r="K48821" s="72"/>
    </row>
    <row r="48822" spans="9:11">
      <c r="I48822" s="72"/>
      <c r="J48822" s="72"/>
      <c r="K48822" s="72"/>
    </row>
    <row r="48823" spans="9:11">
      <c r="I48823" s="72"/>
      <c r="J48823" s="72"/>
      <c r="K48823" s="72"/>
    </row>
    <row r="48824" spans="9:11">
      <c r="I48824" s="72"/>
      <c r="J48824" s="72"/>
      <c r="K48824" s="72"/>
    </row>
    <row r="48825" spans="9:11">
      <c r="I48825" s="72"/>
      <c r="J48825" s="72"/>
      <c r="K48825" s="72"/>
    </row>
    <row r="48826" spans="9:11">
      <c r="I48826" s="72"/>
      <c r="J48826" s="72"/>
      <c r="K48826" s="72"/>
    </row>
    <row r="48827" spans="9:11">
      <c r="I48827" s="72"/>
      <c r="J48827" s="72"/>
      <c r="K48827" s="72"/>
    </row>
    <row r="48828" spans="9:11">
      <c r="I48828" s="72"/>
      <c r="J48828" s="72"/>
      <c r="K48828" s="72"/>
    </row>
    <row r="48829" spans="9:11">
      <c r="I48829" s="72"/>
      <c r="J48829" s="72"/>
      <c r="K48829" s="72"/>
    </row>
    <row r="48830" spans="9:11">
      <c r="I48830" s="72"/>
      <c r="J48830" s="72"/>
      <c r="K48830" s="72"/>
    </row>
    <row r="48831" spans="9:11">
      <c r="I48831" s="72"/>
      <c r="J48831" s="72"/>
      <c r="K48831" s="72"/>
    </row>
    <row r="48832" spans="9:11">
      <c r="I48832" s="72"/>
      <c r="J48832" s="72"/>
      <c r="K48832" s="72"/>
    </row>
    <row r="48833" spans="9:11">
      <c r="I48833" s="72"/>
      <c r="J48833" s="72"/>
      <c r="K48833" s="72"/>
    </row>
    <row r="48834" spans="9:11">
      <c r="I48834" s="72"/>
      <c r="J48834" s="72"/>
      <c r="K48834" s="72"/>
    </row>
    <row r="48835" spans="9:11">
      <c r="I48835" s="72"/>
      <c r="J48835" s="72"/>
      <c r="K48835" s="72"/>
    </row>
    <row r="48836" spans="9:11">
      <c r="I48836" s="72"/>
      <c r="J48836" s="72"/>
      <c r="K48836" s="72"/>
    </row>
    <row r="48837" spans="9:11">
      <c r="I48837" s="72"/>
      <c r="J48837" s="72"/>
      <c r="K48837" s="72"/>
    </row>
    <row r="48838" spans="9:11">
      <c r="I48838" s="72"/>
      <c r="J48838" s="72"/>
      <c r="K48838" s="72"/>
    </row>
    <row r="48839" spans="9:11">
      <c r="I48839" s="72"/>
      <c r="J48839" s="72"/>
      <c r="K48839" s="72"/>
    </row>
    <row r="48840" spans="9:11">
      <c r="I48840" s="72"/>
      <c r="J48840" s="72"/>
      <c r="K48840" s="72"/>
    </row>
    <row r="48841" spans="9:11">
      <c r="I48841" s="72"/>
      <c r="J48841" s="72"/>
      <c r="K48841" s="72"/>
    </row>
    <row r="48842" spans="9:11">
      <c r="I48842" s="72"/>
      <c r="J48842" s="72"/>
      <c r="K48842" s="72"/>
    </row>
    <row r="48843" spans="9:11">
      <c r="I48843" s="72"/>
      <c r="J48843" s="72"/>
      <c r="K48843" s="72"/>
    </row>
    <row r="48844" spans="9:11">
      <c r="I48844" s="72"/>
      <c r="J48844" s="72"/>
      <c r="K48844" s="72"/>
    </row>
    <row r="48845" spans="9:11">
      <c r="I48845" s="72"/>
      <c r="J48845" s="72"/>
      <c r="K48845" s="72"/>
    </row>
    <row r="48846" spans="9:11">
      <c r="I48846" s="72"/>
      <c r="J48846" s="72"/>
      <c r="K48846" s="72"/>
    </row>
    <row r="48847" spans="9:11">
      <c r="I48847" s="72"/>
      <c r="J48847" s="72"/>
      <c r="K48847" s="72"/>
    </row>
    <row r="48848" spans="9:11">
      <c r="I48848" s="72"/>
      <c r="J48848" s="72"/>
      <c r="K48848" s="72"/>
    </row>
    <row r="48849" spans="9:11">
      <c r="I48849" s="72"/>
      <c r="J48849" s="72"/>
      <c r="K48849" s="72"/>
    </row>
    <row r="48850" spans="9:11">
      <c r="I48850" s="72"/>
      <c r="J48850" s="72"/>
      <c r="K48850" s="72"/>
    </row>
    <row r="48851" spans="9:11">
      <c r="I48851" s="72"/>
      <c r="J48851" s="72"/>
      <c r="K48851" s="72"/>
    </row>
    <row r="48852" spans="9:11">
      <c r="I48852" s="72"/>
      <c r="J48852" s="72"/>
      <c r="K48852" s="72"/>
    </row>
    <row r="48853" spans="9:11">
      <c r="I48853" s="72"/>
      <c r="J48853" s="72"/>
      <c r="K48853" s="72"/>
    </row>
    <row r="48854" spans="9:11">
      <c r="I48854" s="72"/>
      <c r="J48854" s="72"/>
      <c r="K48854" s="72"/>
    </row>
    <row r="48855" spans="9:11">
      <c r="I48855" s="72"/>
      <c r="J48855" s="72"/>
      <c r="K48855" s="72"/>
    </row>
    <row r="48856" spans="9:11">
      <c r="I48856" s="72"/>
      <c r="J48856" s="72"/>
      <c r="K48856" s="72"/>
    </row>
    <row r="48857" spans="9:11">
      <c r="I48857" s="72"/>
      <c r="J48857" s="72"/>
      <c r="K48857" s="72"/>
    </row>
    <row r="48858" spans="9:11">
      <c r="I48858" s="72"/>
      <c r="J48858" s="72"/>
      <c r="K48858" s="72"/>
    </row>
    <row r="48859" spans="9:11">
      <c r="I48859" s="72"/>
      <c r="J48859" s="72"/>
      <c r="K48859" s="72"/>
    </row>
    <row r="48860" spans="9:11">
      <c r="I48860" s="72"/>
      <c r="J48860" s="72"/>
      <c r="K48860" s="72"/>
    </row>
    <row r="48861" spans="9:11">
      <c r="I48861" s="72"/>
      <c r="J48861" s="72"/>
      <c r="K48861" s="72"/>
    </row>
    <row r="48862" spans="9:11">
      <c r="I48862" s="72"/>
      <c r="J48862" s="72"/>
      <c r="K48862" s="72"/>
    </row>
    <row r="48863" spans="9:11">
      <c r="I48863" s="72"/>
      <c r="J48863" s="72"/>
      <c r="K48863" s="72"/>
    </row>
    <row r="48864" spans="9:11">
      <c r="I48864" s="72"/>
      <c r="J48864" s="72"/>
      <c r="K48864" s="72"/>
    </row>
    <row r="48865" spans="9:11">
      <c r="I48865" s="72"/>
      <c r="J48865" s="72"/>
      <c r="K48865" s="72"/>
    </row>
    <row r="48866" spans="9:11">
      <c r="I48866" s="72"/>
      <c r="J48866" s="72"/>
      <c r="K48866" s="72"/>
    </row>
    <row r="48867" spans="9:11">
      <c r="I48867" s="72"/>
      <c r="J48867" s="72"/>
      <c r="K48867" s="72"/>
    </row>
    <row r="48868" spans="9:11">
      <c r="I48868" s="72"/>
      <c r="J48868" s="72"/>
      <c r="K48868" s="72"/>
    </row>
    <row r="48869" spans="9:11">
      <c r="I48869" s="72"/>
      <c r="J48869" s="72"/>
      <c r="K48869" s="72"/>
    </row>
    <row r="48870" spans="9:11">
      <c r="I48870" s="72"/>
      <c r="J48870" s="72"/>
      <c r="K48870" s="72"/>
    </row>
    <row r="48871" spans="9:11">
      <c r="I48871" s="72"/>
      <c r="J48871" s="72"/>
      <c r="K48871" s="72"/>
    </row>
    <row r="48872" spans="9:11">
      <c r="I48872" s="72"/>
      <c r="J48872" s="72"/>
      <c r="K48872" s="72"/>
    </row>
    <row r="48873" spans="9:11">
      <c r="I48873" s="72"/>
      <c r="J48873" s="72"/>
      <c r="K48873" s="72"/>
    </row>
    <row r="48874" spans="9:11">
      <c r="I48874" s="72"/>
      <c r="J48874" s="72"/>
      <c r="K48874" s="72"/>
    </row>
    <row r="48875" spans="9:11">
      <c r="I48875" s="72"/>
      <c r="J48875" s="72"/>
      <c r="K48875" s="72"/>
    </row>
    <row r="48876" spans="9:11">
      <c r="I48876" s="72"/>
      <c r="J48876" s="72"/>
      <c r="K48876" s="72"/>
    </row>
    <row r="48877" spans="9:11">
      <c r="I48877" s="72"/>
      <c r="J48877" s="72"/>
      <c r="K48877" s="72"/>
    </row>
    <row r="48878" spans="9:11">
      <c r="I48878" s="72"/>
      <c r="J48878" s="72"/>
      <c r="K48878" s="72"/>
    </row>
    <row r="48879" spans="9:11">
      <c r="I48879" s="72"/>
      <c r="J48879" s="72"/>
      <c r="K48879" s="72"/>
    </row>
    <row r="48880" spans="9:11">
      <c r="I48880" s="72"/>
      <c r="J48880" s="72"/>
      <c r="K48880" s="72"/>
    </row>
    <row r="48881" spans="9:11">
      <c r="I48881" s="72"/>
      <c r="J48881" s="72"/>
      <c r="K48881" s="72"/>
    </row>
    <row r="48882" spans="9:11">
      <c r="I48882" s="72"/>
      <c r="J48882" s="72"/>
      <c r="K48882" s="72"/>
    </row>
    <row r="48883" spans="9:11">
      <c r="I48883" s="72"/>
      <c r="J48883" s="72"/>
      <c r="K48883" s="72"/>
    </row>
    <row r="48884" spans="9:11">
      <c r="I48884" s="72"/>
      <c r="J48884" s="72"/>
      <c r="K48884" s="72"/>
    </row>
    <row r="48885" spans="9:11">
      <c r="I48885" s="72"/>
      <c r="J48885" s="72"/>
      <c r="K48885" s="72"/>
    </row>
    <row r="48886" spans="9:11">
      <c r="I48886" s="72"/>
      <c r="J48886" s="72"/>
      <c r="K48886" s="72"/>
    </row>
    <row r="48887" spans="9:11">
      <c r="I48887" s="72"/>
      <c r="J48887" s="72"/>
      <c r="K48887" s="72"/>
    </row>
    <row r="48888" spans="9:11">
      <c r="I48888" s="72"/>
      <c r="J48888" s="72"/>
      <c r="K48888" s="72"/>
    </row>
    <row r="48889" spans="9:11">
      <c r="I48889" s="72"/>
      <c r="J48889" s="72"/>
      <c r="K48889" s="72"/>
    </row>
    <row r="48890" spans="9:11">
      <c r="I48890" s="72"/>
      <c r="J48890" s="72"/>
      <c r="K48890" s="72"/>
    </row>
    <row r="48891" spans="9:11">
      <c r="I48891" s="72"/>
      <c r="J48891" s="72"/>
      <c r="K48891" s="72"/>
    </row>
    <row r="48892" spans="9:11">
      <c r="I48892" s="72"/>
      <c r="J48892" s="72"/>
      <c r="K48892" s="72"/>
    </row>
    <row r="48893" spans="9:11">
      <c r="I48893" s="72"/>
      <c r="J48893" s="72"/>
      <c r="K48893" s="72"/>
    </row>
    <row r="48894" spans="9:11">
      <c r="I48894" s="72"/>
      <c r="J48894" s="72"/>
      <c r="K48894" s="72"/>
    </row>
    <row r="48895" spans="9:11">
      <c r="I48895" s="72"/>
      <c r="J48895" s="72"/>
      <c r="K48895" s="72"/>
    </row>
    <row r="48896" spans="9:11">
      <c r="I48896" s="72"/>
      <c r="J48896" s="72"/>
      <c r="K48896" s="72"/>
    </row>
    <row r="48897" spans="9:11">
      <c r="I48897" s="72"/>
      <c r="J48897" s="72"/>
      <c r="K48897" s="72"/>
    </row>
    <row r="48898" spans="9:11">
      <c r="I48898" s="72"/>
      <c r="J48898" s="72"/>
      <c r="K48898" s="72"/>
    </row>
    <row r="48899" spans="9:11">
      <c r="I48899" s="72"/>
      <c r="J48899" s="72"/>
      <c r="K48899" s="72"/>
    </row>
    <row r="48900" spans="9:11">
      <c r="I48900" s="72"/>
      <c r="J48900" s="72"/>
      <c r="K48900" s="72"/>
    </row>
    <row r="48901" spans="9:11">
      <c r="I48901" s="72"/>
      <c r="J48901" s="72"/>
      <c r="K48901" s="72"/>
    </row>
    <row r="48902" spans="9:11">
      <c r="I48902" s="72"/>
      <c r="J48902" s="72"/>
      <c r="K48902" s="72"/>
    </row>
    <row r="48903" spans="9:11">
      <c r="I48903" s="72"/>
      <c r="J48903" s="72"/>
      <c r="K48903" s="72"/>
    </row>
    <row r="48904" spans="9:11">
      <c r="I48904" s="72"/>
      <c r="J48904" s="72"/>
      <c r="K48904" s="72"/>
    </row>
    <row r="48905" spans="9:11">
      <c r="I48905" s="72"/>
      <c r="J48905" s="72"/>
      <c r="K48905" s="72"/>
    </row>
    <row r="48906" spans="9:11">
      <c r="I48906" s="72"/>
      <c r="J48906" s="72"/>
      <c r="K48906" s="72"/>
    </row>
    <row r="48907" spans="9:11">
      <c r="I48907" s="72"/>
      <c r="J48907" s="72"/>
      <c r="K48907" s="72"/>
    </row>
    <row r="48908" spans="9:11">
      <c r="I48908" s="72"/>
      <c r="J48908" s="72"/>
      <c r="K48908" s="72"/>
    </row>
    <row r="48909" spans="9:11">
      <c r="I48909" s="72"/>
      <c r="J48909" s="72"/>
      <c r="K48909" s="72"/>
    </row>
    <row r="48910" spans="9:11">
      <c r="I48910" s="72"/>
      <c r="J48910" s="72"/>
      <c r="K48910" s="72"/>
    </row>
    <row r="48911" spans="9:11">
      <c r="I48911" s="72"/>
      <c r="J48911" s="72"/>
      <c r="K48911" s="72"/>
    </row>
    <row r="48912" spans="9:11">
      <c r="I48912" s="72"/>
      <c r="J48912" s="72"/>
      <c r="K48912" s="72"/>
    </row>
    <row r="48913" spans="9:11">
      <c r="I48913" s="72"/>
      <c r="J48913" s="72"/>
      <c r="K48913" s="72"/>
    </row>
    <row r="48914" spans="9:11">
      <c r="I48914" s="72"/>
      <c r="J48914" s="72"/>
      <c r="K48914" s="72"/>
    </row>
    <row r="48915" spans="9:11">
      <c r="I48915" s="72"/>
      <c r="J48915" s="72"/>
      <c r="K48915" s="72"/>
    </row>
    <row r="48916" spans="9:11">
      <c r="I48916" s="72"/>
      <c r="J48916" s="72"/>
      <c r="K48916" s="72"/>
    </row>
    <row r="48917" spans="9:11">
      <c r="I48917" s="72"/>
      <c r="J48917" s="72"/>
      <c r="K48917" s="72"/>
    </row>
    <row r="48918" spans="9:11">
      <c r="I48918" s="72"/>
      <c r="J48918" s="72"/>
      <c r="K48918" s="72"/>
    </row>
    <row r="48919" spans="9:11">
      <c r="I48919" s="72"/>
      <c r="J48919" s="72"/>
      <c r="K48919" s="72"/>
    </row>
    <row r="48920" spans="9:11">
      <c r="I48920" s="72"/>
      <c r="J48920" s="72"/>
      <c r="K48920" s="72"/>
    </row>
    <row r="48921" spans="9:11">
      <c r="I48921" s="72"/>
      <c r="J48921" s="72"/>
      <c r="K48921" s="72"/>
    </row>
    <row r="48922" spans="9:11">
      <c r="I48922" s="72"/>
      <c r="J48922" s="72"/>
      <c r="K48922" s="72"/>
    </row>
    <row r="48923" spans="9:11">
      <c r="I48923" s="72"/>
      <c r="J48923" s="72"/>
      <c r="K48923" s="72"/>
    </row>
    <row r="48924" spans="9:11">
      <c r="I48924" s="72"/>
      <c r="J48924" s="72"/>
      <c r="K48924" s="72"/>
    </row>
    <row r="48925" spans="9:11">
      <c r="I48925" s="72"/>
      <c r="J48925" s="72"/>
      <c r="K48925" s="72"/>
    </row>
    <row r="48926" spans="9:11">
      <c r="I48926" s="72"/>
      <c r="J48926" s="72"/>
      <c r="K48926" s="72"/>
    </row>
    <row r="48927" spans="9:11">
      <c r="I48927" s="72"/>
      <c r="J48927" s="72"/>
      <c r="K48927" s="72"/>
    </row>
    <row r="48928" spans="9:11">
      <c r="I48928" s="72"/>
      <c r="J48928" s="72"/>
      <c r="K48928" s="72"/>
    </row>
    <row r="48929" spans="9:11">
      <c r="I48929" s="72"/>
      <c r="J48929" s="72"/>
      <c r="K48929" s="72"/>
    </row>
    <row r="48930" spans="9:11">
      <c r="I48930" s="72"/>
      <c r="J48930" s="72"/>
      <c r="K48930" s="72"/>
    </row>
    <row r="48931" spans="9:11">
      <c r="I48931" s="72"/>
      <c r="J48931" s="72"/>
      <c r="K48931" s="72"/>
    </row>
    <row r="48932" spans="9:11">
      <c r="I48932" s="72"/>
      <c r="J48932" s="72"/>
      <c r="K48932" s="72"/>
    </row>
    <row r="48933" spans="9:11">
      <c r="I48933" s="72"/>
      <c r="J48933" s="72"/>
      <c r="K48933" s="72"/>
    </row>
    <row r="48934" spans="9:11">
      <c r="I48934" s="72"/>
      <c r="J48934" s="72"/>
      <c r="K48934" s="72"/>
    </row>
    <row r="48935" spans="9:11">
      <c r="I48935" s="72"/>
      <c r="J48935" s="72"/>
      <c r="K48935" s="72"/>
    </row>
    <row r="48936" spans="9:11">
      <c r="I48936" s="72"/>
      <c r="J48936" s="72"/>
      <c r="K48936" s="72"/>
    </row>
    <row r="48937" spans="9:11">
      <c r="I48937" s="72"/>
      <c r="J48937" s="72"/>
      <c r="K48937" s="72"/>
    </row>
    <row r="48938" spans="9:11">
      <c r="I48938" s="72"/>
      <c r="J48938" s="72"/>
      <c r="K48938" s="72"/>
    </row>
    <row r="48939" spans="9:11">
      <c r="I48939" s="72"/>
      <c r="J48939" s="72"/>
      <c r="K48939" s="72"/>
    </row>
    <row r="48940" spans="9:11">
      <c r="I48940" s="72"/>
      <c r="J48940" s="72"/>
      <c r="K48940" s="72"/>
    </row>
    <row r="48941" spans="9:11">
      <c r="I48941" s="72"/>
      <c r="J48941" s="72"/>
      <c r="K48941" s="72"/>
    </row>
    <row r="48942" spans="9:11">
      <c r="I48942" s="72"/>
      <c r="J48942" s="72"/>
      <c r="K48942" s="72"/>
    </row>
    <row r="48943" spans="9:11">
      <c r="I48943" s="72"/>
      <c r="J48943" s="72"/>
      <c r="K48943" s="72"/>
    </row>
    <row r="48944" spans="9:11">
      <c r="I48944" s="72"/>
      <c r="J48944" s="72"/>
      <c r="K48944" s="72"/>
    </row>
    <row r="48945" spans="9:11">
      <c r="I48945" s="72"/>
      <c r="J48945" s="72"/>
      <c r="K48945" s="72"/>
    </row>
    <row r="48946" spans="9:11">
      <c r="I48946" s="72"/>
      <c r="J48946" s="72"/>
      <c r="K48946" s="72"/>
    </row>
    <row r="48947" spans="9:11">
      <c r="I48947" s="72"/>
      <c r="J48947" s="72"/>
      <c r="K48947" s="72"/>
    </row>
    <row r="48948" spans="9:11">
      <c r="I48948" s="72"/>
      <c r="J48948" s="72"/>
      <c r="K48948" s="72"/>
    </row>
    <row r="48949" spans="9:11">
      <c r="I48949" s="72"/>
      <c r="J48949" s="72"/>
      <c r="K48949" s="72"/>
    </row>
    <row r="48950" spans="9:11">
      <c r="I48950" s="72"/>
      <c r="J48950" s="72"/>
      <c r="K48950" s="72"/>
    </row>
    <row r="48951" spans="9:11">
      <c r="I48951" s="72"/>
      <c r="J48951" s="72"/>
      <c r="K48951" s="72"/>
    </row>
    <row r="48952" spans="9:11">
      <c r="I48952" s="72"/>
      <c r="J48952" s="72"/>
      <c r="K48952" s="72"/>
    </row>
    <row r="48953" spans="9:11">
      <c r="I48953" s="72"/>
      <c r="J48953" s="72"/>
      <c r="K48953" s="72"/>
    </row>
    <row r="48954" spans="9:11">
      <c r="I48954" s="72"/>
      <c r="J48954" s="72"/>
      <c r="K48954" s="72"/>
    </row>
    <row r="48955" spans="9:11">
      <c r="I48955" s="72"/>
      <c r="J48955" s="72"/>
      <c r="K48955" s="72"/>
    </row>
    <row r="48956" spans="9:11">
      <c r="I48956" s="72"/>
      <c r="J48956" s="72"/>
      <c r="K48956" s="72"/>
    </row>
    <row r="48957" spans="9:11">
      <c r="I48957" s="72"/>
      <c r="J48957" s="72"/>
      <c r="K48957" s="72"/>
    </row>
    <row r="48958" spans="9:11">
      <c r="I48958" s="72"/>
      <c r="J48958" s="72"/>
      <c r="K48958" s="72"/>
    </row>
    <row r="48959" spans="9:11">
      <c r="I48959" s="72"/>
      <c r="J48959" s="72"/>
      <c r="K48959" s="72"/>
    </row>
    <row r="48960" spans="9:11">
      <c r="I48960" s="72"/>
      <c r="J48960" s="72"/>
      <c r="K48960" s="72"/>
    </row>
    <row r="48961" spans="9:11">
      <c r="I48961" s="72"/>
      <c r="J48961" s="72"/>
      <c r="K48961" s="72"/>
    </row>
    <row r="48962" spans="9:11">
      <c r="I48962" s="72"/>
      <c r="J48962" s="72"/>
      <c r="K48962" s="72"/>
    </row>
    <row r="48963" spans="9:11">
      <c r="I48963" s="72"/>
      <c r="J48963" s="72"/>
      <c r="K48963" s="72"/>
    </row>
    <row r="48964" spans="9:11">
      <c r="I48964" s="72"/>
      <c r="J48964" s="72"/>
      <c r="K48964" s="72"/>
    </row>
    <row r="48965" spans="9:11">
      <c r="I48965" s="72"/>
      <c r="J48965" s="72"/>
      <c r="K48965" s="72"/>
    </row>
    <row r="48966" spans="9:11">
      <c r="I48966" s="72"/>
      <c r="J48966" s="72"/>
      <c r="K48966" s="72"/>
    </row>
    <row r="48967" spans="9:11">
      <c r="I48967" s="72"/>
      <c r="J48967" s="72"/>
      <c r="K48967" s="72"/>
    </row>
    <row r="48968" spans="9:11">
      <c r="I48968" s="72"/>
      <c r="J48968" s="72"/>
      <c r="K48968" s="72"/>
    </row>
    <row r="48969" spans="9:11">
      <c r="I48969" s="72"/>
      <c r="J48969" s="72"/>
      <c r="K48969" s="72"/>
    </row>
    <row r="48970" spans="9:11">
      <c r="I48970" s="72"/>
      <c r="J48970" s="72"/>
      <c r="K48970" s="72"/>
    </row>
    <row r="48971" spans="9:11">
      <c r="I48971" s="72"/>
      <c r="J48971" s="72"/>
      <c r="K48971" s="72"/>
    </row>
    <row r="48972" spans="9:11">
      <c r="I48972" s="72"/>
      <c r="J48972" s="72"/>
      <c r="K48972" s="72"/>
    </row>
    <row r="48973" spans="9:11">
      <c r="I48973" s="72"/>
      <c r="J48973" s="72"/>
      <c r="K48973" s="72"/>
    </row>
    <row r="48974" spans="9:11">
      <c r="I48974" s="72"/>
      <c r="J48974" s="72"/>
      <c r="K48974" s="72"/>
    </row>
    <row r="48975" spans="9:11">
      <c r="I48975" s="72"/>
      <c r="J48975" s="72"/>
      <c r="K48975" s="72"/>
    </row>
    <row r="48976" spans="9:11">
      <c r="I48976" s="72"/>
      <c r="J48976" s="72"/>
      <c r="K48976" s="72"/>
    </row>
    <row r="48977" spans="9:11">
      <c r="I48977" s="72"/>
      <c r="J48977" s="72"/>
      <c r="K48977" s="72"/>
    </row>
    <row r="48978" spans="9:11">
      <c r="I48978" s="72"/>
      <c r="J48978" s="72"/>
      <c r="K48978" s="72"/>
    </row>
    <row r="48979" spans="9:11">
      <c r="I48979" s="72"/>
      <c r="J48979" s="72"/>
      <c r="K48979" s="72"/>
    </row>
    <row r="48980" spans="9:11">
      <c r="I48980" s="72"/>
      <c r="J48980" s="72"/>
      <c r="K48980" s="72"/>
    </row>
    <row r="48981" spans="9:11">
      <c r="I48981" s="72"/>
      <c r="J48981" s="72"/>
      <c r="K48981" s="72"/>
    </row>
    <row r="48982" spans="9:11">
      <c r="I48982" s="72"/>
      <c r="J48982" s="72"/>
      <c r="K48982" s="72"/>
    </row>
    <row r="48983" spans="9:11">
      <c r="I48983" s="72"/>
      <c r="J48983" s="72"/>
      <c r="K48983" s="72"/>
    </row>
    <row r="48984" spans="9:11">
      <c r="I48984" s="72"/>
      <c r="J48984" s="72"/>
      <c r="K48984" s="72"/>
    </row>
    <row r="48985" spans="9:11">
      <c r="I48985" s="72"/>
      <c r="J48985" s="72"/>
      <c r="K48985" s="72"/>
    </row>
    <row r="48986" spans="9:11">
      <c r="I48986" s="72"/>
      <c r="J48986" s="72"/>
      <c r="K48986" s="72"/>
    </row>
    <row r="48987" spans="9:11">
      <c r="I48987" s="72"/>
      <c r="J48987" s="72"/>
      <c r="K48987" s="72"/>
    </row>
    <row r="48988" spans="9:11">
      <c r="I48988" s="72"/>
      <c r="J48988" s="72"/>
      <c r="K48988" s="72"/>
    </row>
    <row r="48989" spans="9:11">
      <c r="I48989" s="72"/>
      <c r="J48989" s="72"/>
      <c r="K48989" s="72"/>
    </row>
    <row r="48990" spans="9:11">
      <c r="I48990" s="72"/>
      <c r="J48990" s="72"/>
      <c r="K48990" s="72"/>
    </row>
    <row r="48991" spans="9:11">
      <c r="I48991" s="72"/>
      <c r="J48991" s="72"/>
      <c r="K48991" s="72"/>
    </row>
    <row r="48992" spans="9:11">
      <c r="I48992" s="72"/>
      <c r="J48992" s="72"/>
      <c r="K48992" s="72"/>
    </row>
    <row r="48993" spans="9:11">
      <c r="I48993" s="72"/>
      <c r="J48993" s="72"/>
      <c r="K48993" s="72"/>
    </row>
    <row r="48994" spans="9:11">
      <c r="I48994" s="72"/>
      <c r="J48994" s="72"/>
      <c r="K48994" s="72"/>
    </row>
    <row r="48995" spans="9:11">
      <c r="I48995" s="72"/>
      <c r="J48995" s="72"/>
      <c r="K48995" s="72"/>
    </row>
    <row r="48996" spans="9:11">
      <c r="I48996" s="72"/>
      <c r="J48996" s="72"/>
      <c r="K48996" s="72"/>
    </row>
    <row r="48997" spans="9:11">
      <c r="I48997" s="72"/>
      <c r="J48997" s="72"/>
      <c r="K48997" s="72"/>
    </row>
    <row r="48998" spans="9:11">
      <c r="I48998" s="72"/>
      <c r="J48998" s="72"/>
      <c r="K48998" s="72"/>
    </row>
    <row r="48999" spans="9:11">
      <c r="I48999" s="72"/>
      <c r="J48999" s="72"/>
      <c r="K48999" s="72"/>
    </row>
    <row r="49000" spans="9:11">
      <c r="I49000" s="72"/>
      <c r="J49000" s="72"/>
      <c r="K49000" s="72"/>
    </row>
    <row r="49001" spans="9:11">
      <c r="I49001" s="72"/>
      <c r="J49001" s="72"/>
      <c r="K49001" s="72"/>
    </row>
    <row r="49002" spans="9:11">
      <c r="I49002" s="72"/>
      <c r="J49002" s="72"/>
      <c r="K49002" s="72"/>
    </row>
    <row r="49003" spans="9:11">
      <c r="I49003" s="72"/>
      <c r="J49003" s="72"/>
      <c r="K49003" s="72"/>
    </row>
    <row r="49004" spans="9:11">
      <c r="I49004" s="72"/>
      <c r="J49004" s="72"/>
      <c r="K49004" s="72"/>
    </row>
    <row r="49005" spans="9:11">
      <c r="I49005" s="72"/>
      <c r="J49005" s="72"/>
      <c r="K49005" s="72"/>
    </row>
    <row r="49006" spans="9:11">
      <c r="I49006" s="72"/>
      <c r="J49006" s="72"/>
      <c r="K49006" s="72"/>
    </row>
    <row r="49007" spans="9:11">
      <c r="I49007" s="72"/>
      <c r="J49007" s="72"/>
      <c r="K49007" s="72"/>
    </row>
    <row r="49008" spans="9:11">
      <c r="I49008" s="72"/>
      <c r="J49008" s="72"/>
      <c r="K49008" s="72"/>
    </row>
    <row r="49009" spans="9:11">
      <c r="I49009" s="72"/>
      <c r="J49009" s="72"/>
      <c r="K49009" s="72"/>
    </row>
    <row r="49010" spans="9:11">
      <c r="I49010" s="72"/>
      <c r="J49010" s="72"/>
      <c r="K49010" s="72"/>
    </row>
    <row r="49011" spans="9:11">
      <c r="I49011" s="72"/>
      <c r="J49011" s="72"/>
      <c r="K49011" s="72"/>
    </row>
    <row r="49012" spans="9:11">
      <c r="I49012" s="72"/>
      <c r="J49012" s="72"/>
      <c r="K49012" s="72"/>
    </row>
    <row r="49013" spans="9:11">
      <c r="I49013" s="72"/>
      <c r="J49013" s="72"/>
      <c r="K49013" s="72"/>
    </row>
    <row r="49014" spans="9:11">
      <c r="I49014" s="72"/>
      <c r="J49014" s="72"/>
      <c r="K49014" s="72"/>
    </row>
    <row r="49015" spans="9:11">
      <c r="I49015" s="72"/>
      <c r="J49015" s="72"/>
      <c r="K49015" s="72"/>
    </row>
    <row r="49016" spans="9:11">
      <c r="I49016" s="72"/>
      <c r="J49016" s="72"/>
      <c r="K49016" s="72"/>
    </row>
    <row r="49017" spans="9:11">
      <c r="I49017" s="72"/>
      <c r="J49017" s="72"/>
      <c r="K49017" s="72"/>
    </row>
    <row r="49018" spans="9:11">
      <c r="I49018" s="72"/>
      <c r="J49018" s="72"/>
      <c r="K49018" s="72"/>
    </row>
    <row r="49019" spans="9:11">
      <c r="I49019" s="72"/>
      <c r="J49019" s="72"/>
      <c r="K49019" s="72"/>
    </row>
    <row r="49020" spans="9:11">
      <c r="I49020" s="72"/>
      <c r="J49020" s="72"/>
      <c r="K49020" s="72"/>
    </row>
    <row r="49021" spans="9:11">
      <c r="I49021" s="72"/>
      <c r="J49021" s="72"/>
      <c r="K49021" s="72"/>
    </row>
    <row r="49022" spans="9:11">
      <c r="I49022" s="72"/>
      <c r="J49022" s="72"/>
      <c r="K49022" s="72"/>
    </row>
    <row r="49023" spans="9:11">
      <c r="I49023" s="72"/>
      <c r="J49023" s="72"/>
      <c r="K49023" s="72"/>
    </row>
    <row r="49024" spans="9:11">
      <c r="I49024" s="72"/>
      <c r="J49024" s="72"/>
      <c r="K49024" s="72"/>
    </row>
    <row r="49025" spans="9:11">
      <c r="I49025" s="72"/>
      <c r="J49025" s="72"/>
      <c r="K49025" s="72"/>
    </row>
    <row r="49026" spans="9:11">
      <c r="I49026" s="72"/>
      <c r="J49026" s="72"/>
      <c r="K49026" s="72"/>
    </row>
    <row r="49027" spans="9:11">
      <c r="I49027" s="72"/>
      <c r="J49027" s="72"/>
      <c r="K49027" s="72"/>
    </row>
    <row r="49028" spans="9:11">
      <c r="I49028" s="72"/>
      <c r="J49028" s="72"/>
      <c r="K49028" s="72"/>
    </row>
    <row r="49029" spans="9:11">
      <c r="I49029" s="72"/>
      <c r="J49029" s="72"/>
      <c r="K49029" s="72"/>
    </row>
    <row r="49030" spans="9:11">
      <c r="I49030" s="72"/>
      <c r="J49030" s="72"/>
      <c r="K49030" s="72"/>
    </row>
    <row r="49031" spans="9:11">
      <c r="I49031" s="72"/>
      <c r="J49031" s="72"/>
      <c r="K49031" s="72"/>
    </row>
    <row r="49032" spans="9:11">
      <c r="I49032" s="72"/>
      <c r="J49032" s="72"/>
      <c r="K49032" s="72"/>
    </row>
    <row r="49033" spans="9:11">
      <c r="I49033" s="72"/>
      <c r="J49033" s="72"/>
      <c r="K49033" s="72"/>
    </row>
    <row r="49034" spans="9:11">
      <c r="I49034" s="72"/>
      <c r="J49034" s="72"/>
      <c r="K49034" s="72"/>
    </row>
    <row r="49035" spans="9:11">
      <c r="I49035" s="72"/>
      <c r="J49035" s="72"/>
      <c r="K49035" s="72"/>
    </row>
    <row r="49036" spans="9:11">
      <c r="I49036" s="72"/>
      <c r="J49036" s="72"/>
      <c r="K49036" s="72"/>
    </row>
    <row r="49037" spans="9:11">
      <c r="I49037" s="72"/>
      <c r="J49037" s="72"/>
      <c r="K49037" s="72"/>
    </row>
    <row r="49038" spans="9:11">
      <c r="I49038" s="72"/>
      <c r="J49038" s="72"/>
      <c r="K49038" s="72"/>
    </row>
    <row r="49039" spans="9:11">
      <c r="I49039" s="72"/>
      <c r="J49039" s="72"/>
      <c r="K49039" s="72"/>
    </row>
    <row r="49040" spans="9:11">
      <c r="I49040" s="72"/>
      <c r="J49040" s="72"/>
      <c r="K49040" s="72"/>
    </row>
    <row r="49041" spans="9:11">
      <c r="I49041" s="72"/>
      <c r="J49041" s="72"/>
      <c r="K49041" s="72"/>
    </row>
    <row r="49042" spans="9:11">
      <c r="I49042" s="72"/>
      <c r="J49042" s="72"/>
      <c r="K49042" s="72"/>
    </row>
    <row r="49043" spans="9:11">
      <c r="I49043" s="72"/>
      <c r="J49043" s="72"/>
      <c r="K49043" s="72"/>
    </row>
    <row r="49044" spans="9:11">
      <c r="I49044" s="72"/>
      <c r="J49044" s="72"/>
      <c r="K49044" s="72"/>
    </row>
    <row r="49045" spans="9:11">
      <c r="I49045" s="72"/>
      <c r="J49045" s="72"/>
      <c r="K49045" s="72"/>
    </row>
    <row r="49046" spans="9:11">
      <c r="I49046" s="72"/>
      <c r="J49046" s="72"/>
      <c r="K49046" s="72"/>
    </row>
    <row r="49047" spans="9:11">
      <c r="I49047" s="72"/>
      <c r="J49047" s="72"/>
      <c r="K49047" s="72"/>
    </row>
    <row r="49048" spans="9:11">
      <c r="I49048" s="72"/>
      <c r="J49048" s="72"/>
      <c r="K49048" s="72"/>
    </row>
    <row r="49049" spans="9:11">
      <c r="I49049" s="72"/>
      <c r="J49049" s="72"/>
      <c r="K49049" s="72"/>
    </row>
    <row r="49050" spans="9:11">
      <c r="I49050" s="72"/>
      <c r="J49050" s="72"/>
      <c r="K49050" s="72"/>
    </row>
    <row r="49051" spans="9:11">
      <c r="I49051" s="72"/>
      <c r="J49051" s="72"/>
      <c r="K49051" s="72"/>
    </row>
    <row r="49052" spans="9:11">
      <c r="I49052" s="72"/>
      <c r="J49052" s="72"/>
      <c r="K49052" s="72"/>
    </row>
    <row r="49053" spans="9:11">
      <c r="I49053" s="72"/>
      <c r="J49053" s="72"/>
      <c r="K49053" s="72"/>
    </row>
    <row r="49054" spans="9:11">
      <c r="I49054" s="72"/>
      <c r="J49054" s="72"/>
      <c r="K49054" s="72"/>
    </row>
    <row r="49055" spans="9:11">
      <c r="I49055" s="72"/>
      <c r="J49055" s="72"/>
      <c r="K49055" s="72"/>
    </row>
    <row r="49056" spans="9:11">
      <c r="I49056" s="72"/>
      <c r="J49056" s="72"/>
      <c r="K49056" s="72"/>
    </row>
    <row r="49057" spans="9:11">
      <c r="I49057" s="72"/>
      <c r="J49057" s="72"/>
      <c r="K49057" s="72"/>
    </row>
    <row r="49058" spans="9:11">
      <c r="I49058" s="72"/>
      <c r="J49058" s="72"/>
      <c r="K49058" s="72"/>
    </row>
    <row r="49059" spans="9:11">
      <c r="I49059" s="72"/>
      <c r="J49059" s="72"/>
      <c r="K49059" s="72"/>
    </row>
    <row r="49060" spans="9:11">
      <c r="I49060" s="72"/>
      <c r="J49060" s="72"/>
      <c r="K49060" s="72"/>
    </row>
    <row r="49061" spans="9:11">
      <c r="I49061" s="72"/>
      <c r="J49061" s="72"/>
      <c r="K49061" s="72"/>
    </row>
    <row r="49062" spans="9:11">
      <c r="I49062" s="72"/>
      <c r="J49062" s="72"/>
      <c r="K49062" s="72"/>
    </row>
    <row r="49063" spans="9:11">
      <c r="I49063" s="72"/>
      <c r="J49063" s="72"/>
      <c r="K49063" s="72"/>
    </row>
    <row r="49064" spans="9:11">
      <c r="I49064" s="72"/>
      <c r="J49064" s="72"/>
      <c r="K49064" s="72"/>
    </row>
    <row r="49065" spans="9:11">
      <c r="I49065" s="72"/>
      <c r="J49065" s="72"/>
      <c r="K49065" s="72"/>
    </row>
    <row r="49066" spans="9:11">
      <c r="I49066" s="72"/>
      <c r="J49066" s="72"/>
      <c r="K49066" s="72"/>
    </row>
    <row r="49067" spans="9:11">
      <c r="I49067" s="72"/>
      <c r="J49067" s="72"/>
      <c r="K49067" s="72"/>
    </row>
    <row r="49068" spans="9:11">
      <c r="I49068" s="72"/>
      <c r="J49068" s="72"/>
      <c r="K49068" s="72"/>
    </row>
    <row r="49069" spans="9:11">
      <c r="I49069" s="72"/>
      <c r="J49069" s="72"/>
      <c r="K49069" s="72"/>
    </row>
    <row r="49070" spans="9:11">
      <c r="I49070" s="72"/>
      <c r="J49070" s="72"/>
      <c r="K49070" s="72"/>
    </row>
    <row r="49071" spans="9:11">
      <c r="I49071" s="72"/>
      <c r="J49071" s="72"/>
      <c r="K49071" s="72"/>
    </row>
    <row r="49072" spans="9:11">
      <c r="I49072" s="72"/>
      <c r="J49072" s="72"/>
      <c r="K49072" s="72"/>
    </row>
    <row r="49073" spans="9:11">
      <c r="I49073" s="72"/>
      <c r="J49073" s="72"/>
      <c r="K49073" s="72"/>
    </row>
    <row r="49074" spans="9:11">
      <c r="I49074" s="72"/>
      <c r="J49074" s="72"/>
      <c r="K49074" s="72"/>
    </row>
    <row r="49075" spans="9:11">
      <c r="I49075" s="72"/>
      <c r="J49075" s="72"/>
      <c r="K49075" s="72"/>
    </row>
    <row r="49076" spans="9:11">
      <c r="I49076" s="72"/>
      <c r="J49076" s="72"/>
      <c r="K49076" s="72"/>
    </row>
    <row r="49077" spans="9:11">
      <c r="I49077" s="72"/>
      <c r="J49077" s="72"/>
      <c r="K49077" s="72"/>
    </row>
    <row r="49078" spans="9:11">
      <c r="I49078" s="72"/>
      <c r="J49078" s="72"/>
      <c r="K49078" s="72"/>
    </row>
    <row r="49079" spans="9:11">
      <c r="I49079" s="72"/>
      <c r="J49079" s="72"/>
      <c r="K49079" s="72"/>
    </row>
    <row r="49080" spans="9:11">
      <c r="I49080" s="72"/>
      <c r="J49080" s="72"/>
      <c r="K49080" s="72"/>
    </row>
    <row r="49081" spans="9:11">
      <c r="I49081" s="72"/>
      <c r="J49081" s="72"/>
      <c r="K49081" s="72"/>
    </row>
    <row r="49082" spans="9:11">
      <c r="I49082" s="72"/>
      <c r="J49082" s="72"/>
      <c r="K49082" s="72"/>
    </row>
    <row r="49083" spans="9:11">
      <c r="I49083" s="72"/>
      <c r="J49083" s="72"/>
      <c r="K49083" s="72"/>
    </row>
    <row r="49084" spans="9:11">
      <c r="I49084" s="72"/>
      <c r="J49084" s="72"/>
      <c r="K49084" s="72"/>
    </row>
    <row r="49085" spans="9:11">
      <c r="I49085" s="72"/>
      <c r="J49085" s="72"/>
      <c r="K49085" s="72"/>
    </row>
    <row r="49086" spans="9:11">
      <c r="I49086" s="72"/>
      <c r="J49086" s="72"/>
      <c r="K49086" s="72"/>
    </row>
    <row r="49087" spans="9:11">
      <c r="I49087" s="72"/>
      <c r="J49087" s="72"/>
      <c r="K49087" s="72"/>
    </row>
    <row r="49088" spans="9:11">
      <c r="I49088" s="72"/>
      <c r="J49088" s="72"/>
      <c r="K49088" s="72"/>
    </row>
    <row r="49089" spans="9:11">
      <c r="I49089" s="72"/>
      <c r="J49089" s="72"/>
      <c r="K49089" s="72"/>
    </row>
    <row r="49090" spans="9:11">
      <c r="I49090" s="72"/>
      <c r="J49090" s="72"/>
      <c r="K49090" s="72"/>
    </row>
    <row r="49091" spans="9:11">
      <c r="I49091" s="72"/>
      <c r="J49091" s="72"/>
      <c r="K49091" s="72"/>
    </row>
    <row r="49092" spans="9:11">
      <c r="I49092" s="72"/>
      <c r="J49092" s="72"/>
      <c r="K49092" s="72"/>
    </row>
    <row r="49093" spans="9:11">
      <c r="I49093" s="72"/>
      <c r="J49093" s="72"/>
      <c r="K49093" s="72"/>
    </row>
    <row r="49094" spans="9:11">
      <c r="I49094" s="72"/>
      <c r="J49094" s="72"/>
      <c r="K49094" s="72"/>
    </row>
    <row r="49095" spans="9:11">
      <c r="I49095" s="72"/>
      <c r="J49095" s="72"/>
      <c r="K49095" s="72"/>
    </row>
    <row r="49096" spans="9:11">
      <c r="I49096" s="72"/>
      <c r="J49096" s="72"/>
      <c r="K49096" s="72"/>
    </row>
    <row r="49097" spans="9:11">
      <c r="I49097" s="72"/>
      <c r="J49097" s="72"/>
      <c r="K49097" s="72"/>
    </row>
    <row r="49098" spans="9:11">
      <c r="I49098" s="72"/>
      <c r="J49098" s="72"/>
      <c r="K49098" s="72"/>
    </row>
    <row r="49099" spans="9:11">
      <c r="I49099" s="72"/>
      <c r="J49099" s="72"/>
      <c r="K49099" s="72"/>
    </row>
    <row r="49100" spans="9:11">
      <c r="I49100" s="72"/>
      <c r="J49100" s="72"/>
      <c r="K49100" s="72"/>
    </row>
    <row r="49101" spans="9:11">
      <c r="I49101" s="72"/>
      <c r="J49101" s="72"/>
      <c r="K49101" s="72"/>
    </row>
    <row r="49102" spans="9:11">
      <c r="I49102" s="72"/>
      <c r="J49102" s="72"/>
      <c r="K49102" s="72"/>
    </row>
    <row r="49103" spans="9:11">
      <c r="I49103" s="72"/>
      <c r="J49103" s="72"/>
      <c r="K49103" s="72"/>
    </row>
    <row r="49104" spans="9:11">
      <c r="I49104" s="72"/>
      <c r="J49104" s="72"/>
      <c r="K49104" s="72"/>
    </row>
    <row r="49105" spans="9:11">
      <c r="I49105" s="72"/>
      <c r="J49105" s="72"/>
      <c r="K49105" s="72"/>
    </row>
    <row r="49106" spans="9:11">
      <c r="I49106" s="72"/>
      <c r="J49106" s="72"/>
      <c r="K49106" s="72"/>
    </row>
    <row r="49107" spans="9:11">
      <c r="I49107" s="72"/>
      <c r="J49107" s="72"/>
      <c r="K49107" s="72"/>
    </row>
    <row r="49108" spans="9:11">
      <c r="I49108" s="72"/>
      <c r="J49108" s="72"/>
      <c r="K49108" s="72"/>
    </row>
    <row r="49109" spans="9:11">
      <c r="I49109" s="72"/>
      <c r="J49109" s="72"/>
      <c r="K49109" s="72"/>
    </row>
    <row r="49110" spans="9:11">
      <c r="I49110" s="72"/>
      <c r="J49110" s="72"/>
      <c r="K49110" s="72"/>
    </row>
    <row r="49111" spans="9:11">
      <c r="I49111" s="72"/>
      <c r="J49111" s="72"/>
      <c r="K49111" s="72"/>
    </row>
    <row r="49112" spans="9:11">
      <c r="I49112" s="72"/>
      <c r="J49112" s="72"/>
      <c r="K49112" s="72"/>
    </row>
    <row r="49113" spans="9:11">
      <c r="I49113" s="72"/>
      <c r="J49113" s="72"/>
      <c r="K49113" s="72"/>
    </row>
    <row r="49114" spans="9:11">
      <c r="I49114" s="72"/>
      <c r="J49114" s="72"/>
      <c r="K49114" s="72"/>
    </row>
    <row r="49115" spans="9:11">
      <c r="I49115" s="72"/>
      <c r="J49115" s="72"/>
      <c r="K49115" s="72"/>
    </row>
    <row r="49116" spans="9:11">
      <c r="I49116" s="72"/>
      <c r="J49116" s="72"/>
      <c r="K49116" s="72"/>
    </row>
    <row r="49117" spans="9:11">
      <c r="I49117" s="72"/>
      <c r="J49117" s="72"/>
      <c r="K49117" s="72"/>
    </row>
    <row r="49118" spans="9:11">
      <c r="I49118" s="72"/>
      <c r="J49118" s="72"/>
      <c r="K49118" s="72"/>
    </row>
    <row r="49119" spans="9:11">
      <c r="I49119" s="72"/>
      <c r="J49119" s="72"/>
      <c r="K49119" s="72"/>
    </row>
    <row r="49120" spans="9:11">
      <c r="I49120" s="72"/>
      <c r="J49120" s="72"/>
      <c r="K49120" s="72"/>
    </row>
    <row r="49121" spans="9:11">
      <c r="I49121" s="72"/>
      <c r="J49121" s="72"/>
      <c r="K49121" s="72"/>
    </row>
    <row r="49122" spans="9:11">
      <c r="I49122" s="72"/>
      <c r="J49122" s="72"/>
      <c r="K49122" s="72"/>
    </row>
    <row r="49123" spans="9:11">
      <c r="I49123" s="72"/>
      <c r="J49123" s="72"/>
      <c r="K49123" s="72"/>
    </row>
    <row r="49124" spans="9:11">
      <c r="I49124" s="72"/>
      <c r="J49124" s="72"/>
      <c r="K49124" s="72"/>
    </row>
    <row r="49125" spans="9:11">
      <c r="I49125" s="72"/>
      <c r="J49125" s="72"/>
      <c r="K49125" s="72"/>
    </row>
    <row r="49126" spans="9:11">
      <c r="I49126" s="72"/>
      <c r="J49126" s="72"/>
      <c r="K49126" s="72"/>
    </row>
    <row r="49127" spans="9:11">
      <c r="I49127" s="72"/>
      <c r="J49127" s="72"/>
      <c r="K49127" s="72"/>
    </row>
    <row r="49128" spans="9:11">
      <c r="I49128" s="72"/>
      <c r="J49128" s="72"/>
      <c r="K49128" s="72"/>
    </row>
    <row r="49129" spans="9:11">
      <c r="I49129" s="72"/>
      <c r="J49129" s="72"/>
      <c r="K49129" s="72"/>
    </row>
    <row r="49130" spans="9:11">
      <c r="I49130" s="72"/>
      <c r="J49130" s="72"/>
      <c r="K49130" s="72"/>
    </row>
    <row r="49131" spans="9:11">
      <c r="I49131" s="72"/>
      <c r="J49131" s="72"/>
      <c r="K49131" s="72"/>
    </row>
    <row r="49132" spans="9:11">
      <c r="I49132" s="72"/>
      <c r="J49132" s="72"/>
      <c r="K49132" s="72"/>
    </row>
    <row r="49133" spans="9:11">
      <c r="I49133" s="72"/>
      <c r="J49133" s="72"/>
      <c r="K49133" s="72"/>
    </row>
    <row r="49134" spans="9:11">
      <c r="I49134" s="72"/>
      <c r="J49134" s="72"/>
      <c r="K49134" s="72"/>
    </row>
    <row r="49135" spans="9:11">
      <c r="I49135" s="72"/>
      <c r="J49135" s="72"/>
      <c r="K49135" s="72"/>
    </row>
    <row r="49136" spans="9:11">
      <c r="I49136" s="72"/>
      <c r="J49136" s="72"/>
      <c r="K49136" s="72"/>
    </row>
    <row r="49137" spans="9:11">
      <c r="I49137" s="72"/>
      <c r="J49137" s="72"/>
      <c r="K49137" s="72"/>
    </row>
    <row r="49138" spans="9:11">
      <c r="I49138" s="72"/>
      <c r="J49138" s="72"/>
      <c r="K49138" s="72"/>
    </row>
    <row r="49139" spans="9:11">
      <c r="I49139" s="72"/>
      <c r="J49139" s="72"/>
      <c r="K49139" s="72"/>
    </row>
    <row r="49140" spans="9:11">
      <c r="I49140" s="72"/>
      <c r="J49140" s="72"/>
      <c r="K49140" s="72"/>
    </row>
    <row r="49141" spans="9:11">
      <c r="I49141" s="72"/>
      <c r="J49141" s="72"/>
      <c r="K49141" s="72"/>
    </row>
    <row r="49142" spans="9:11">
      <c r="I49142" s="72"/>
      <c r="J49142" s="72"/>
      <c r="K49142" s="72"/>
    </row>
    <row r="49143" spans="9:11">
      <c r="I49143" s="72"/>
      <c r="J49143" s="72"/>
      <c r="K49143" s="72"/>
    </row>
    <row r="49144" spans="9:11">
      <c r="I49144" s="72"/>
      <c r="J49144" s="72"/>
      <c r="K49144" s="72"/>
    </row>
    <row r="49145" spans="9:11">
      <c r="I49145" s="72"/>
      <c r="J49145" s="72"/>
      <c r="K49145" s="72"/>
    </row>
    <row r="49146" spans="9:11">
      <c r="I49146" s="72"/>
      <c r="J49146" s="72"/>
      <c r="K49146" s="72"/>
    </row>
    <row r="49147" spans="9:11">
      <c r="I49147" s="72"/>
      <c r="J49147" s="72"/>
      <c r="K49147" s="72"/>
    </row>
    <row r="49148" spans="9:11">
      <c r="I49148" s="72"/>
      <c r="J49148" s="72"/>
      <c r="K49148" s="72"/>
    </row>
    <row r="49149" spans="9:11">
      <c r="I49149" s="72"/>
      <c r="J49149" s="72"/>
      <c r="K49149" s="72"/>
    </row>
    <row r="49150" spans="9:11">
      <c r="I49150" s="72"/>
      <c r="J49150" s="72"/>
      <c r="K49150" s="72"/>
    </row>
    <row r="49151" spans="9:11">
      <c r="I49151" s="72"/>
      <c r="J49151" s="72"/>
      <c r="K49151" s="72"/>
    </row>
    <row r="49152" spans="9:11">
      <c r="I49152" s="72"/>
      <c r="J49152" s="72"/>
      <c r="K49152" s="72"/>
    </row>
    <row r="49153" spans="9:11">
      <c r="I49153" s="72"/>
      <c r="J49153" s="72"/>
      <c r="K49153" s="72"/>
    </row>
    <row r="49154" spans="9:11">
      <c r="I49154" s="72"/>
      <c r="J49154" s="72"/>
      <c r="K49154" s="72"/>
    </row>
    <row r="49155" spans="9:11">
      <c r="I49155" s="72"/>
      <c r="J49155" s="72"/>
      <c r="K49155" s="72"/>
    </row>
    <row r="49156" spans="9:11">
      <c r="I49156" s="72"/>
      <c r="J49156" s="72"/>
      <c r="K49156" s="72"/>
    </row>
    <row r="49157" spans="9:11">
      <c r="I49157" s="72"/>
      <c r="J49157" s="72"/>
      <c r="K49157" s="72"/>
    </row>
    <row r="49158" spans="9:11">
      <c r="I49158" s="72"/>
      <c r="J49158" s="72"/>
      <c r="K49158" s="72"/>
    </row>
    <row r="49159" spans="9:11">
      <c r="I49159" s="72"/>
      <c r="J49159" s="72"/>
      <c r="K49159" s="72"/>
    </row>
    <row r="49160" spans="9:11">
      <c r="I49160" s="72"/>
      <c r="J49160" s="72"/>
      <c r="K49160" s="72"/>
    </row>
    <row r="49161" spans="9:11">
      <c r="I49161" s="72"/>
      <c r="J49161" s="72"/>
      <c r="K49161" s="72"/>
    </row>
    <row r="49162" spans="9:11">
      <c r="I49162" s="72"/>
      <c r="J49162" s="72"/>
      <c r="K49162" s="72"/>
    </row>
    <row r="49163" spans="9:11">
      <c r="I49163" s="72"/>
      <c r="J49163" s="72"/>
      <c r="K49163" s="72"/>
    </row>
    <row r="49164" spans="9:11">
      <c r="I49164" s="72"/>
      <c r="J49164" s="72"/>
      <c r="K49164" s="72"/>
    </row>
    <row r="49165" spans="9:11">
      <c r="I49165" s="72"/>
      <c r="J49165" s="72"/>
      <c r="K49165" s="72"/>
    </row>
    <row r="49166" spans="9:11">
      <c r="I49166" s="72"/>
      <c r="J49166" s="72"/>
      <c r="K49166" s="72"/>
    </row>
    <row r="49167" spans="9:11">
      <c r="I49167" s="72"/>
      <c r="J49167" s="72"/>
      <c r="K49167" s="72"/>
    </row>
    <row r="49168" spans="9:11">
      <c r="I49168" s="72"/>
      <c r="J49168" s="72"/>
      <c r="K49168" s="72"/>
    </row>
    <row r="49169" spans="9:11">
      <c r="I49169" s="72"/>
      <c r="J49169" s="72"/>
      <c r="K49169" s="72"/>
    </row>
    <row r="49170" spans="9:11">
      <c r="I49170" s="72"/>
      <c r="J49170" s="72"/>
      <c r="K49170" s="72"/>
    </row>
    <row r="49171" spans="9:11">
      <c r="I49171" s="72"/>
      <c r="J49171" s="72"/>
      <c r="K49171" s="72"/>
    </row>
    <row r="49172" spans="9:11">
      <c r="I49172" s="72"/>
      <c r="J49172" s="72"/>
      <c r="K49172" s="72"/>
    </row>
    <row r="49173" spans="9:11">
      <c r="I49173" s="72"/>
      <c r="J49173" s="72"/>
      <c r="K49173" s="72"/>
    </row>
    <row r="49174" spans="9:11">
      <c r="I49174" s="72"/>
      <c r="J49174" s="72"/>
      <c r="K49174" s="72"/>
    </row>
    <row r="49175" spans="9:11">
      <c r="I49175" s="72"/>
      <c r="J49175" s="72"/>
      <c r="K49175" s="72"/>
    </row>
    <row r="49176" spans="9:11">
      <c r="I49176" s="72"/>
      <c r="J49176" s="72"/>
      <c r="K49176" s="72"/>
    </row>
    <row r="49177" spans="9:11">
      <c r="I49177" s="72"/>
      <c r="J49177" s="72"/>
      <c r="K49177" s="72"/>
    </row>
    <row r="49178" spans="9:11">
      <c r="I49178" s="72"/>
      <c r="J49178" s="72"/>
      <c r="K49178" s="72"/>
    </row>
    <row r="49179" spans="9:11">
      <c r="I49179" s="72"/>
      <c r="J49179" s="72"/>
      <c r="K49179" s="72"/>
    </row>
    <row r="49180" spans="9:11">
      <c r="I49180" s="72"/>
      <c r="J49180" s="72"/>
      <c r="K49180" s="72"/>
    </row>
    <row r="49181" spans="9:11">
      <c r="I49181" s="72"/>
      <c r="J49181" s="72"/>
      <c r="K49181" s="72"/>
    </row>
    <row r="49182" spans="9:11">
      <c r="I49182" s="72"/>
      <c r="J49182" s="72"/>
      <c r="K49182" s="72"/>
    </row>
    <row r="49183" spans="9:11">
      <c r="I49183" s="72"/>
      <c r="J49183" s="72"/>
      <c r="K49183" s="72"/>
    </row>
    <row r="49184" spans="9:11">
      <c r="I49184" s="72"/>
      <c r="J49184" s="72"/>
      <c r="K49184" s="72"/>
    </row>
    <row r="49185" spans="9:11">
      <c r="I49185" s="72"/>
      <c r="J49185" s="72"/>
      <c r="K49185" s="72"/>
    </row>
    <row r="49186" spans="9:11">
      <c r="I49186" s="72"/>
      <c r="J49186" s="72"/>
      <c r="K49186" s="72"/>
    </row>
    <row r="49187" spans="9:11">
      <c r="I49187" s="72"/>
      <c r="J49187" s="72"/>
      <c r="K49187" s="72"/>
    </row>
    <row r="49188" spans="9:11">
      <c r="I49188" s="72"/>
      <c r="J49188" s="72"/>
      <c r="K49188" s="72"/>
    </row>
    <row r="49189" spans="9:11">
      <c r="I49189" s="72"/>
      <c r="J49189" s="72"/>
      <c r="K49189" s="72"/>
    </row>
    <row r="49190" spans="9:11">
      <c r="I49190" s="72"/>
      <c r="J49190" s="72"/>
      <c r="K49190" s="72"/>
    </row>
    <row r="49191" spans="9:11">
      <c r="I49191" s="72"/>
      <c r="J49191" s="72"/>
      <c r="K49191" s="72"/>
    </row>
    <row r="49192" spans="9:11">
      <c r="I49192" s="72"/>
      <c r="J49192" s="72"/>
      <c r="K49192" s="72"/>
    </row>
    <row r="49193" spans="9:11">
      <c r="I49193" s="72"/>
      <c r="J49193" s="72"/>
      <c r="K49193" s="72"/>
    </row>
    <row r="49194" spans="9:11">
      <c r="I49194" s="72"/>
      <c r="J49194" s="72"/>
      <c r="K49194" s="72"/>
    </row>
    <row r="49195" spans="9:11">
      <c r="I49195" s="72"/>
      <c r="J49195" s="72"/>
      <c r="K49195" s="72"/>
    </row>
    <row r="49196" spans="9:11">
      <c r="I49196" s="72"/>
      <c r="J49196" s="72"/>
      <c r="K49196" s="72"/>
    </row>
    <row r="49197" spans="9:11">
      <c r="I49197" s="72"/>
      <c r="J49197" s="72"/>
      <c r="K49197" s="72"/>
    </row>
    <row r="49198" spans="9:11">
      <c r="I49198" s="72"/>
      <c r="J49198" s="72"/>
      <c r="K49198" s="72"/>
    </row>
    <row r="49199" spans="9:11">
      <c r="I49199" s="72"/>
      <c r="J49199" s="72"/>
      <c r="K49199" s="72"/>
    </row>
    <row r="49200" spans="9:11">
      <c r="I49200" s="72"/>
      <c r="J49200" s="72"/>
      <c r="K49200" s="72"/>
    </row>
    <row r="49201" spans="9:11">
      <c r="I49201" s="72"/>
      <c r="J49201" s="72"/>
      <c r="K49201" s="72"/>
    </row>
    <row r="49202" spans="9:11">
      <c r="I49202" s="72"/>
      <c r="J49202" s="72"/>
      <c r="K49202" s="72"/>
    </row>
    <row r="49203" spans="9:11">
      <c r="I49203" s="72"/>
      <c r="J49203" s="72"/>
      <c r="K49203" s="72"/>
    </row>
    <row r="49204" spans="9:11">
      <c r="I49204" s="72"/>
      <c r="J49204" s="72"/>
      <c r="K49204" s="72"/>
    </row>
    <row r="49205" spans="9:11">
      <c r="I49205" s="72"/>
      <c r="J49205" s="72"/>
      <c r="K49205" s="72"/>
    </row>
    <row r="49206" spans="9:11">
      <c r="I49206" s="72"/>
      <c r="J49206" s="72"/>
      <c r="K49206" s="72"/>
    </row>
    <row r="49207" spans="9:11">
      <c r="I49207" s="72"/>
      <c r="J49207" s="72"/>
      <c r="K49207" s="72"/>
    </row>
    <row r="49208" spans="9:11">
      <c r="I49208" s="72"/>
      <c r="J49208" s="72"/>
      <c r="K49208" s="72"/>
    </row>
    <row r="49209" spans="9:11">
      <c r="I49209" s="72"/>
      <c r="J49209" s="72"/>
      <c r="K49209" s="72"/>
    </row>
    <row r="49210" spans="9:11">
      <c r="I49210" s="72"/>
      <c r="J49210" s="72"/>
      <c r="K49210" s="72"/>
    </row>
    <row r="49211" spans="9:11">
      <c r="I49211" s="72"/>
      <c r="J49211" s="72"/>
      <c r="K49211" s="72"/>
    </row>
    <row r="49212" spans="9:11">
      <c r="I49212" s="72"/>
      <c r="J49212" s="72"/>
      <c r="K49212" s="72"/>
    </row>
    <row r="49213" spans="9:11">
      <c r="I49213" s="72"/>
      <c r="J49213" s="72"/>
      <c r="K49213" s="72"/>
    </row>
    <row r="49214" spans="9:11">
      <c r="I49214" s="72"/>
      <c r="J49214" s="72"/>
      <c r="K49214" s="72"/>
    </row>
    <row r="49215" spans="9:11">
      <c r="I49215" s="72"/>
      <c r="J49215" s="72"/>
      <c r="K49215" s="72"/>
    </row>
    <row r="49216" spans="9:11">
      <c r="I49216" s="72"/>
      <c r="J49216" s="72"/>
      <c r="K49216" s="72"/>
    </row>
    <row r="49217" spans="9:11">
      <c r="I49217" s="72"/>
      <c r="J49217" s="72"/>
      <c r="K49217" s="72"/>
    </row>
    <row r="49218" spans="9:11">
      <c r="I49218" s="72"/>
      <c r="J49218" s="72"/>
      <c r="K49218" s="72"/>
    </row>
    <row r="49219" spans="9:11">
      <c r="I49219" s="72"/>
      <c r="J49219" s="72"/>
      <c r="K49219" s="72"/>
    </row>
    <row r="49220" spans="9:11">
      <c r="I49220" s="72"/>
      <c r="J49220" s="72"/>
      <c r="K49220" s="72"/>
    </row>
    <row r="49221" spans="9:11">
      <c r="I49221" s="72"/>
      <c r="J49221" s="72"/>
      <c r="K49221" s="72"/>
    </row>
    <row r="49222" spans="9:11">
      <c r="I49222" s="72"/>
      <c r="J49222" s="72"/>
      <c r="K49222" s="72"/>
    </row>
    <row r="49223" spans="9:11">
      <c r="I49223" s="72"/>
      <c r="J49223" s="72"/>
      <c r="K49223" s="72"/>
    </row>
    <row r="49224" spans="9:11">
      <c r="I49224" s="72"/>
      <c r="J49224" s="72"/>
      <c r="K49224" s="72"/>
    </row>
    <row r="49225" spans="9:11">
      <c r="I49225" s="72"/>
      <c r="J49225" s="72"/>
      <c r="K49225" s="72"/>
    </row>
    <row r="49226" spans="9:11">
      <c r="I49226" s="72"/>
      <c r="J49226" s="72"/>
      <c r="K49226" s="72"/>
    </row>
    <row r="49227" spans="9:11">
      <c r="I49227" s="72"/>
      <c r="J49227" s="72"/>
      <c r="K49227" s="72"/>
    </row>
    <row r="49228" spans="9:11">
      <c r="I49228" s="72"/>
      <c r="J49228" s="72"/>
      <c r="K49228" s="72"/>
    </row>
    <row r="49229" spans="9:11">
      <c r="I49229" s="72"/>
      <c r="J49229" s="72"/>
      <c r="K49229" s="72"/>
    </row>
    <row r="49230" spans="9:11">
      <c r="I49230" s="72"/>
      <c r="J49230" s="72"/>
      <c r="K49230" s="72"/>
    </row>
    <row r="49231" spans="9:11">
      <c r="I49231" s="72"/>
      <c r="J49231" s="72"/>
      <c r="K49231" s="72"/>
    </row>
    <row r="49232" spans="9:11">
      <c r="I49232" s="72"/>
      <c r="J49232" s="72"/>
      <c r="K49232" s="72"/>
    </row>
    <row r="49233" spans="9:11">
      <c r="I49233" s="72"/>
      <c r="J49233" s="72"/>
      <c r="K49233" s="72"/>
    </row>
    <row r="49234" spans="9:11">
      <c r="I49234" s="72"/>
      <c r="J49234" s="72"/>
      <c r="K49234" s="72"/>
    </row>
    <row r="49235" spans="9:11">
      <c r="I49235" s="72"/>
      <c r="J49235" s="72"/>
      <c r="K49235" s="72"/>
    </row>
    <row r="49236" spans="9:11">
      <c r="I49236" s="72"/>
      <c r="J49236" s="72"/>
      <c r="K49236" s="72"/>
    </row>
    <row r="49237" spans="9:11">
      <c r="I49237" s="72"/>
      <c r="J49237" s="72"/>
      <c r="K49237" s="72"/>
    </row>
    <row r="49238" spans="9:11">
      <c r="I49238" s="72"/>
      <c r="J49238" s="72"/>
      <c r="K49238" s="72"/>
    </row>
    <row r="49239" spans="9:11">
      <c r="I49239" s="72"/>
      <c r="J49239" s="72"/>
      <c r="K49239" s="72"/>
    </row>
    <row r="49240" spans="9:11">
      <c r="I49240" s="72"/>
      <c r="J49240" s="72"/>
      <c r="K49240" s="72"/>
    </row>
    <row r="49241" spans="9:11">
      <c r="I49241" s="72"/>
      <c r="J49241" s="72"/>
      <c r="K49241" s="72"/>
    </row>
    <row r="49242" spans="9:11">
      <c r="I49242" s="72"/>
      <c r="J49242" s="72"/>
      <c r="K49242" s="72"/>
    </row>
    <row r="49243" spans="9:11">
      <c r="I49243" s="72"/>
      <c r="J49243" s="72"/>
      <c r="K49243" s="72"/>
    </row>
    <row r="49244" spans="9:11">
      <c r="I49244" s="72"/>
      <c r="J49244" s="72"/>
      <c r="K49244" s="72"/>
    </row>
    <row r="49245" spans="9:11">
      <c r="I49245" s="72"/>
      <c r="J49245" s="72"/>
      <c r="K49245" s="72"/>
    </row>
    <row r="49246" spans="9:11">
      <c r="I49246" s="72"/>
      <c r="J49246" s="72"/>
      <c r="K49246" s="72"/>
    </row>
    <row r="49247" spans="9:11">
      <c r="I49247" s="72"/>
      <c r="J49247" s="72"/>
      <c r="K49247" s="72"/>
    </row>
    <row r="49248" spans="9:11">
      <c r="I49248" s="72"/>
      <c r="J49248" s="72"/>
      <c r="K49248" s="72"/>
    </row>
    <row r="49249" spans="9:11">
      <c r="I49249" s="72"/>
      <c r="J49249" s="72"/>
      <c r="K49249" s="72"/>
    </row>
    <row r="49250" spans="9:11">
      <c r="I49250" s="72"/>
      <c r="J49250" s="72"/>
      <c r="K49250" s="72"/>
    </row>
    <row r="49251" spans="9:11">
      <c r="I49251" s="72"/>
      <c r="J49251" s="72"/>
      <c r="K49251" s="72"/>
    </row>
    <row r="49252" spans="9:11">
      <c r="I49252" s="72"/>
      <c r="J49252" s="72"/>
      <c r="K49252" s="72"/>
    </row>
    <row r="49253" spans="9:11">
      <c r="I49253" s="72"/>
      <c r="J49253" s="72"/>
      <c r="K49253" s="72"/>
    </row>
    <row r="49254" spans="9:11">
      <c r="I49254" s="72"/>
      <c r="J49254" s="72"/>
      <c r="K49254" s="72"/>
    </row>
    <row r="49255" spans="9:11">
      <c r="I49255" s="72"/>
      <c r="J49255" s="72"/>
      <c r="K49255" s="72"/>
    </row>
    <row r="49256" spans="9:11">
      <c r="I49256" s="72"/>
      <c r="J49256" s="72"/>
      <c r="K49256" s="72"/>
    </row>
    <row r="49257" spans="9:11">
      <c r="I49257" s="72"/>
      <c r="J49257" s="72"/>
      <c r="K49257" s="72"/>
    </row>
    <row r="49258" spans="9:11">
      <c r="I49258" s="72"/>
      <c r="J49258" s="72"/>
      <c r="K49258" s="72"/>
    </row>
    <row r="49259" spans="9:11">
      <c r="I49259" s="72"/>
      <c r="J49259" s="72"/>
      <c r="K49259" s="72"/>
    </row>
    <row r="49260" spans="9:11">
      <c r="I49260" s="72"/>
      <c r="J49260" s="72"/>
      <c r="K49260" s="72"/>
    </row>
    <row r="49261" spans="9:11">
      <c r="I49261" s="72"/>
      <c r="J49261" s="72"/>
      <c r="K49261" s="72"/>
    </row>
    <row r="49262" spans="9:11">
      <c r="I49262" s="72"/>
      <c r="J49262" s="72"/>
      <c r="K49262" s="72"/>
    </row>
    <row r="49263" spans="9:11">
      <c r="I49263" s="72"/>
      <c r="J49263" s="72"/>
      <c r="K49263" s="72"/>
    </row>
    <row r="49264" spans="9:11">
      <c r="I49264" s="72"/>
      <c r="J49264" s="72"/>
      <c r="K49264" s="72"/>
    </row>
    <row r="49265" spans="9:11">
      <c r="I49265" s="72"/>
      <c r="J49265" s="72"/>
      <c r="K49265" s="72"/>
    </row>
    <row r="49266" spans="9:11">
      <c r="I49266" s="72"/>
      <c r="J49266" s="72"/>
      <c r="K49266" s="72"/>
    </row>
    <row r="49267" spans="9:11">
      <c r="I49267" s="72"/>
      <c r="J49267" s="72"/>
      <c r="K49267" s="72"/>
    </row>
    <row r="49268" spans="9:11">
      <c r="I49268" s="72"/>
      <c r="J49268" s="72"/>
      <c r="K49268" s="72"/>
    </row>
    <row r="49269" spans="9:11">
      <c r="I49269" s="72"/>
      <c r="J49269" s="72"/>
      <c r="K49269" s="72"/>
    </row>
    <row r="49270" spans="9:11">
      <c r="I49270" s="72"/>
      <c r="J49270" s="72"/>
      <c r="K49270" s="72"/>
    </row>
    <row r="49271" spans="9:11">
      <c r="I49271" s="72"/>
      <c r="J49271" s="72"/>
      <c r="K49271" s="72"/>
    </row>
    <row r="49272" spans="9:11">
      <c r="I49272" s="72"/>
      <c r="J49272" s="72"/>
      <c r="K49272" s="72"/>
    </row>
    <row r="49273" spans="9:11">
      <c r="I49273" s="72"/>
      <c r="J49273" s="72"/>
      <c r="K49273" s="72"/>
    </row>
    <row r="49274" spans="9:11">
      <c r="I49274" s="72"/>
      <c r="J49274" s="72"/>
      <c r="K49274" s="72"/>
    </row>
    <row r="49275" spans="9:11">
      <c r="I49275" s="72"/>
      <c r="J49275" s="72"/>
      <c r="K49275" s="72"/>
    </row>
    <row r="49276" spans="9:11">
      <c r="I49276" s="72"/>
      <c r="J49276" s="72"/>
      <c r="K49276" s="72"/>
    </row>
    <row r="49277" spans="9:11">
      <c r="I49277" s="72"/>
      <c r="J49277" s="72"/>
      <c r="K49277" s="72"/>
    </row>
    <row r="49278" spans="9:11">
      <c r="I49278" s="72"/>
      <c r="J49278" s="72"/>
      <c r="K49278" s="72"/>
    </row>
    <row r="49279" spans="9:11">
      <c r="I49279" s="72"/>
      <c r="J49279" s="72"/>
      <c r="K49279" s="72"/>
    </row>
    <row r="49280" spans="9:11">
      <c r="I49280" s="72"/>
      <c r="J49280" s="72"/>
      <c r="K49280" s="72"/>
    </row>
    <row r="49281" spans="9:11">
      <c r="I49281" s="72"/>
      <c r="J49281" s="72"/>
      <c r="K49281" s="72"/>
    </row>
    <row r="49282" spans="9:11">
      <c r="I49282" s="72"/>
      <c r="J49282" s="72"/>
      <c r="K49282" s="72"/>
    </row>
    <row r="49283" spans="9:11">
      <c r="I49283" s="72"/>
      <c r="J49283" s="72"/>
      <c r="K49283" s="72"/>
    </row>
    <row r="49284" spans="9:11">
      <c r="I49284" s="72"/>
      <c r="J49284" s="72"/>
      <c r="K49284" s="72"/>
    </row>
    <row r="49285" spans="9:11">
      <c r="I49285" s="72"/>
      <c r="J49285" s="72"/>
      <c r="K49285" s="72"/>
    </row>
    <row r="49286" spans="9:11">
      <c r="I49286" s="72"/>
      <c r="J49286" s="72"/>
      <c r="K49286" s="72"/>
    </row>
    <row r="49287" spans="9:11">
      <c r="I49287" s="72"/>
      <c r="J49287" s="72"/>
      <c r="K49287" s="72"/>
    </row>
    <row r="49288" spans="9:11">
      <c r="I49288" s="72"/>
      <c r="J49288" s="72"/>
      <c r="K49288" s="72"/>
    </row>
    <row r="49289" spans="9:11">
      <c r="I49289" s="72"/>
      <c r="J49289" s="72"/>
      <c r="K49289" s="72"/>
    </row>
    <row r="49290" spans="9:11">
      <c r="I49290" s="72"/>
      <c r="J49290" s="72"/>
      <c r="K49290" s="72"/>
    </row>
    <row r="49291" spans="9:11">
      <c r="I49291" s="72"/>
      <c r="J49291" s="72"/>
      <c r="K49291" s="72"/>
    </row>
    <row r="49292" spans="9:11">
      <c r="I49292" s="72"/>
      <c r="J49292" s="72"/>
      <c r="K49292" s="72"/>
    </row>
    <row r="49293" spans="9:11">
      <c r="I49293" s="72"/>
      <c r="J49293" s="72"/>
      <c r="K49293" s="72"/>
    </row>
    <row r="49294" spans="9:11">
      <c r="I49294" s="72"/>
      <c r="J49294" s="72"/>
      <c r="K49294" s="72"/>
    </row>
    <row r="49295" spans="9:11">
      <c r="I49295" s="72"/>
      <c r="J49295" s="72"/>
      <c r="K49295" s="72"/>
    </row>
    <row r="49296" spans="9:11">
      <c r="I49296" s="72"/>
      <c r="J49296" s="72"/>
      <c r="K49296" s="72"/>
    </row>
    <row r="49297" spans="9:11">
      <c r="I49297" s="72"/>
      <c r="J49297" s="72"/>
      <c r="K49297" s="72"/>
    </row>
    <row r="49298" spans="9:11">
      <c r="I49298" s="72"/>
      <c r="J49298" s="72"/>
      <c r="K49298" s="72"/>
    </row>
    <row r="49299" spans="9:11">
      <c r="I49299" s="72"/>
      <c r="J49299" s="72"/>
      <c r="K49299" s="72"/>
    </row>
    <row r="49300" spans="9:11">
      <c r="I49300" s="72"/>
      <c r="J49300" s="72"/>
      <c r="K49300" s="72"/>
    </row>
    <row r="49301" spans="9:11">
      <c r="I49301" s="72"/>
      <c r="J49301" s="72"/>
      <c r="K49301" s="72"/>
    </row>
    <row r="49302" spans="9:11">
      <c r="I49302" s="72"/>
      <c r="J49302" s="72"/>
      <c r="K49302" s="72"/>
    </row>
    <row r="49303" spans="9:11">
      <c r="I49303" s="72"/>
      <c r="J49303" s="72"/>
      <c r="K49303" s="72"/>
    </row>
    <row r="49304" spans="9:11">
      <c r="I49304" s="72"/>
      <c r="J49304" s="72"/>
      <c r="K49304" s="72"/>
    </row>
    <row r="49305" spans="9:11">
      <c r="I49305" s="72"/>
      <c r="J49305" s="72"/>
      <c r="K49305" s="72"/>
    </row>
    <row r="49306" spans="9:11">
      <c r="I49306" s="72"/>
      <c r="J49306" s="72"/>
      <c r="K49306" s="72"/>
    </row>
    <row r="49307" spans="9:11">
      <c r="I49307" s="72"/>
      <c r="J49307" s="72"/>
      <c r="K49307" s="72"/>
    </row>
    <row r="49308" spans="9:11">
      <c r="I49308" s="72"/>
      <c r="J49308" s="72"/>
      <c r="K49308" s="72"/>
    </row>
    <row r="49309" spans="9:11">
      <c r="I49309" s="72"/>
      <c r="J49309" s="72"/>
      <c r="K49309" s="72"/>
    </row>
    <row r="49310" spans="9:11">
      <c r="I49310" s="72"/>
      <c r="J49310" s="72"/>
      <c r="K49310" s="72"/>
    </row>
    <row r="49311" spans="9:11">
      <c r="I49311" s="72"/>
      <c r="J49311" s="72"/>
      <c r="K49311" s="72"/>
    </row>
    <row r="49312" spans="9:11">
      <c r="I49312" s="72"/>
      <c r="J49312" s="72"/>
      <c r="K49312" s="72"/>
    </row>
    <row r="49313" spans="9:11">
      <c r="I49313" s="72"/>
      <c r="J49313" s="72"/>
      <c r="K49313" s="72"/>
    </row>
    <row r="49314" spans="9:11">
      <c r="I49314" s="72"/>
      <c r="J49314" s="72"/>
      <c r="K49314" s="72"/>
    </row>
    <row r="49315" spans="9:11">
      <c r="I49315" s="72"/>
      <c r="J49315" s="72"/>
      <c r="K49315" s="72"/>
    </row>
    <row r="49316" spans="9:11">
      <c r="I49316" s="72"/>
      <c r="J49316" s="72"/>
      <c r="K49316" s="72"/>
    </row>
    <row r="49317" spans="9:11">
      <c r="I49317" s="72"/>
      <c r="J49317" s="72"/>
      <c r="K49317" s="72"/>
    </row>
    <row r="49318" spans="9:11">
      <c r="I49318" s="72"/>
      <c r="J49318" s="72"/>
      <c r="K49318" s="72"/>
    </row>
    <row r="49319" spans="9:11">
      <c r="I49319" s="72"/>
      <c r="J49319" s="72"/>
      <c r="K49319" s="72"/>
    </row>
    <row r="49320" spans="9:11">
      <c r="I49320" s="72"/>
      <c r="J49320" s="72"/>
      <c r="K49320" s="72"/>
    </row>
    <row r="49321" spans="9:11">
      <c r="I49321" s="72"/>
      <c r="J49321" s="72"/>
      <c r="K49321" s="72"/>
    </row>
    <row r="49322" spans="9:11">
      <c r="I49322" s="72"/>
      <c r="J49322" s="72"/>
      <c r="K49322" s="72"/>
    </row>
    <row r="49323" spans="9:11">
      <c r="I49323" s="72"/>
      <c r="J49323" s="72"/>
      <c r="K49323" s="72"/>
    </row>
    <row r="49324" spans="9:11">
      <c r="I49324" s="72"/>
      <c r="J49324" s="72"/>
      <c r="K49324" s="72"/>
    </row>
    <row r="49325" spans="9:11">
      <c r="I49325" s="72"/>
      <c r="J49325" s="72"/>
      <c r="K49325" s="72"/>
    </row>
    <row r="49326" spans="9:11">
      <c r="I49326" s="72"/>
      <c r="J49326" s="72"/>
      <c r="K49326" s="72"/>
    </row>
    <row r="49327" spans="9:11">
      <c r="I49327" s="72"/>
      <c r="J49327" s="72"/>
      <c r="K49327" s="72"/>
    </row>
    <row r="49328" spans="9:11">
      <c r="I49328" s="72"/>
      <c r="J49328" s="72"/>
      <c r="K49328" s="72"/>
    </row>
    <row r="49329" spans="9:11">
      <c r="I49329" s="72"/>
      <c r="J49329" s="72"/>
      <c r="K49329" s="72"/>
    </row>
    <row r="49330" spans="9:11">
      <c r="I49330" s="72"/>
      <c r="J49330" s="72"/>
      <c r="K49330" s="72"/>
    </row>
    <row r="49331" spans="9:11">
      <c r="I49331" s="72"/>
      <c r="J49331" s="72"/>
      <c r="K49331" s="72"/>
    </row>
    <row r="49332" spans="9:11">
      <c r="I49332" s="72"/>
      <c r="J49332" s="72"/>
      <c r="K49332" s="72"/>
    </row>
    <row r="49333" spans="9:11">
      <c r="I49333" s="72"/>
      <c r="J49333" s="72"/>
      <c r="K49333" s="72"/>
    </row>
    <row r="49334" spans="9:11">
      <c r="I49334" s="72"/>
      <c r="J49334" s="72"/>
      <c r="K49334" s="72"/>
    </row>
    <row r="49335" spans="9:11">
      <c r="I49335" s="72"/>
      <c r="J49335" s="72"/>
      <c r="K49335" s="72"/>
    </row>
    <row r="49336" spans="9:11">
      <c r="I49336" s="72"/>
      <c r="J49336" s="72"/>
      <c r="K49336" s="72"/>
    </row>
    <row r="49337" spans="9:11">
      <c r="I49337" s="72"/>
      <c r="J49337" s="72"/>
      <c r="K49337" s="72"/>
    </row>
    <row r="49338" spans="9:11">
      <c r="I49338" s="72"/>
      <c r="J49338" s="72"/>
      <c r="K49338" s="72"/>
    </row>
    <row r="49339" spans="9:11">
      <c r="I49339" s="72"/>
      <c r="J49339" s="72"/>
      <c r="K49339" s="72"/>
    </row>
    <row r="49340" spans="9:11">
      <c r="I49340" s="72"/>
      <c r="J49340" s="72"/>
      <c r="K49340" s="72"/>
    </row>
    <row r="49341" spans="9:11">
      <c r="I49341" s="72"/>
      <c r="J49341" s="72"/>
      <c r="K49341" s="72"/>
    </row>
    <row r="49342" spans="9:11">
      <c r="I49342" s="72"/>
      <c r="J49342" s="72"/>
      <c r="K49342" s="72"/>
    </row>
    <row r="49343" spans="9:11">
      <c r="I49343" s="72"/>
      <c r="J49343" s="72"/>
      <c r="K49343" s="72"/>
    </row>
    <row r="49344" spans="9:11">
      <c r="I49344" s="72"/>
      <c r="J49344" s="72"/>
      <c r="K49344" s="72"/>
    </row>
    <row r="49345" spans="9:11">
      <c r="I49345" s="72"/>
      <c r="J49345" s="72"/>
      <c r="K49345" s="72"/>
    </row>
    <row r="49346" spans="9:11">
      <c r="I49346" s="72"/>
      <c r="J49346" s="72"/>
      <c r="K49346" s="72"/>
    </row>
    <row r="49347" spans="9:11">
      <c r="I49347" s="72"/>
      <c r="J49347" s="72"/>
      <c r="K49347" s="72"/>
    </row>
    <row r="49348" spans="9:11">
      <c r="I49348" s="72"/>
      <c r="J49348" s="72"/>
      <c r="K49348" s="72"/>
    </row>
    <row r="49349" spans="9:11">
      <c r="I49349" s="72"/>
      <c r="J49349" s="72"/>
      <c r="K49349" s="72"/>
    </row>
    <row r="49350" spans="9:11">
      <c r="I49350" s="72"/>
      <c r="J49350" s="72"/>
      <c r="K49350" s="72"/>
    </row>
    <row r="49351" spans="9:11">
      <c r="I49351" s="72"/>
      <c r="J49351" s="72"/>
      <c r="K49351" s="72"/>
    </row>
    <row r="49352" spans="9:11">
      <c r="I49352" s="72"/>
      <c r="J49352" s="72"/>
      <c r="K49352" s="72"/>
    </row>
    <row r="49353" spans="9:11">
      <c r="I49353" s="72"/>
      <c r="J49353" s="72"/>
      <c r="K49353" s="72"/>
    </row>
    <row r="49354" spans="9:11">
      <c r="I49354" s="72"/>
      <c r="J49354" s="72"/>
      <c r="K49354" s="72"/>
    </row>
    <row r="49355" spans="9:11">
      <c r="I49355" s="72"/>
      <c r="J49355" s="72"/>
      <c r="K49355" s="72"/>
    </row>
    <row r="49356" spans="9:11">
      <c r="I49356" s="72"/>
      <c r="J49356" s="72"/>
      <c r="K49356" s="72"/>
    </row>
    <row r="49357" spans="9:11">
      <c r="I49357" s="72"/>
      <c r="J49357" s="72"/>
      <c r="K49357" s="72"/>
    </row>
    <row r="49358" spans="9:11">
      <c r="I49358" s="72"/>
      <c r="J49358" s="72"/>
      <c r="K49358" s="72"/>
    </row>
    <row r="49359" spans="9:11">
      <c r="I49359" s="72"/>
      <c r="J49359" s="72"/>
      <c r="K49359" s="72"/>
    </row>
    <row r="49360" spans="9:11">
      <c r="I49360" s="72"/>
      <c r="J49360" s="72"/>
      <c r="K49360" s="72"/>
    </row>
    <row r="49361" spans="9:11">
      <c r="I49361" s="72"/>
      <c r="J49361" s="72"/>
      <c r="K49361" s="72"/>
    </row>
    <row r="49362" spans="9:11">
      <c r="I49362" s="72"/>
      <c r="J49362" s="72"/>
      <c r="K49362" s="72"/>
    </row>
    <row r="49363" spans="9:11">
      <c r="I49363" s="72"/>
      <c r="J49363" s="72"/>
      <c r="K49363" s="72"/>
    </row>
    <row r="49364" spans="9:11">
      <c r="I49364" s="72"/>
      <c r="J49364" s="72"/>
      <c r="K49364" s="72"/>
    </row>
    <row r="49365" spans="9:11">
      <c r="I49365" s="72"/>
      <c r="J49365" s="72"/>
      <c r="K49365" s="72"/>
    </row>
    <row r="49366" spans="9:11">
      <c r="I49366" s="72"/>
      <c r="J49366" s="72"/>
      <c r="K49366" s="72"/>
    </row>
    <row r="49367" spans="9:11">
      <c r="I49367" s="72"/>
      <c r="J49367" s="72"/>
      <c r="K49367" s="72"/>
    </row>
    <row r="49368" spans="9:11">
      <c r="I49368" s="72"/>
      <c r="J49368" s="72"/>
      <c r="K49368" s="72"/>
    </row>
    <row r="49369" spans="9:11">
      <c r="I49369" s="72"/>
      <c r="J49369" s="72"/>
      <c r="K49369" s="72"/>
    </row>
    <row r="49370" spans="9:11">
      <c r="I49370" s="72"/>
      <c r="J49370" s="72"/>
      <c r="K49370" s="72"/>
    </row>
    <row r="49371" spans="9:11">
      <c r="I49371" s="72"/>
      <c r="J49371" s="72"/>
      <c r="K49371" s="72"/>
    </row>
    <row r="49372" spans="9:11">
      <c r="I49372" s="72"/>
      <c r="J49372" s="72"/>
      <c r="K49372" s="72"/>
    </row>
    <row r="49373" spans="9:11">
      <c r="I49373" s="72"/>
      <c r="J49373" s="72"/>
      <c r="K49373" s="72"/>
    </row>
    <row r="49374" spans="9:11">
      <c r="I49374" s="72"/>
      <c r="J49374" s="72"/>
      <c r="K49374" s="72"/>
    </row>
    <row r="49375" spans="9:11">
      <c r="I49375" s="72"/>
      <c r="J49375" s="72"/>
      <c r="K49375" s="72"/>
    </row>
    <row r="49376" spans="9:11">
      <c r="I49376" s="72"/>
      <c r="J49376" s="72"/>
      <c r="K49376" s="72"/>
    </row>
    <row r="49377" spans="9:11">
      <c r="I49377" s="72"/>
      <c r="J49377" s="72"/>
      <c r="K49377" s="72"/>
    </row>
    <row r="49378" spans="9:11">
      <c r="I49378" s="72"/>
      <c r="J49378" s="72"/>
      <c r="K49378" s="72"/>
    </row>
    <row r="49379" spans="9:11">
      <c r="I49379" s="72"/>
      <c r="J49379" s="72"/>
      <c r="K49379" s="72"/>
    </row>
    <row r="49380" spans="9:11">
      <c r="I49380" s="72"/>
      <c r="J49380" s="72"/>
      <c r="K49380" s="72"/>
    </row>
    <row r="49381" spans="9:11">
      <c r="I49381" s="72"/>
      <c r="J49381" s="72"/>
      <c r="K49381" s="72"/>
    </row>
    <row r="49382" spans="9:11">
      <c r="I49382" s="72"/>
      <c r="J49382" s="72"/>
      <c r="K49382" s="72"/>
    </row>
    <row r="49383" spans="9:11">
      <c r="I49383" s="72"/>
      <c r="J49383" s="72"/>
      <c r="K49383" s="72"/>
    </row>
    <row r="49384" spans="9:11">
      <c r="I49384" s="72"/>
      <c r="J49384" s="72"/>
      <c r="K49384" s="72"/>
    </row>
    <row r="49385" spans="9:11">
      <c r="I49385" s="72"/>
      <c r="J49385" s="72"/>
      <c r="K49385" s="72"/>
    </row>
    <row r="49386" spans="9:11">
      <c r="I49386" s="72"/>
      <c r="J49386" s="72"/>
      <c r="K49386" s="72"/>
    </row>
    <row r="49387" spans="9:11">
      <c r="I49387" s="72"/>
      <c r="J49387" s="72"/>
      <c r="K49387" s="72"/>
    </row>
    <row r="49388" spans="9:11">
      <c r="I49388" s="72"/>
      <c r="J49388" s="72"/>
      <c r="K49388" s="72"/>
    </row>
    <row r="49389" spans="9:11">
      <c r="I49389" s="72"/>
      <c r="J49389" s="72"/>
      <c r="K49389" s="72"/>
    </row>
    <row r="49390" spans="9:11">
      <c r="I49390" s="72"/>
      <c r="J49390" s="72"/>
      <c r="K49390" s="72"/>
    </row>
    <row r="49391" spans="9:11">
      <c r="I49391" s="72"/>
      <c r="J49391" s="72"/>
      <c r="K49391" s="72"/>
    </row>
    <row r="49392" spans="9:11">
      <c r="I49392" s="72"/>
      <c r="J49392" s="72"/>
      <c r="K49392" s="72"/>
    </row>
    <row r="49393" spans="9:11">
      <c r="I49393" s="72"/>
      <c r="J49393" s="72"/>
      <c r="K49393" s="72"/>
    </row>
    <row r="49394" spans="9:11">
      <c r="I49394" s="72"/>
      <c r="J49394" s="72"/>
      <c r="K49394" s="72"/>
    </row>
    <row r="49395" spans="9:11">
      <c r="I49395" s="72"/>
      <c r="J49395" s="72"/>
      <c r="K49395" s="72"/>
    </row>
    <row r="49396" spans="9:11">
      <c r="I49396" s="72"/>
      <c r="J49396" s="72"/>
      <c r="K49396" s="72"/>
    </row>
    <row r="49397" spans="9:11">
      <c r="I49397" s="72"/>
      <c r="J49397" s="72"/>
      <c r="K49397" s="72"/>
    </row>
    <row r="49398" spans="9:11">
      <c r="I49398" s="72"/>
      <c r="J49398" s="72"/>
      <c r="K49398" s="72"/>
    </row>
    <row r="49399" spans="9:11">
      <c r="I49399" s="72"/>
      <c r="J49399" s="72"/>
      <c r="K49399" s="72"/>
    </row>
    <row r="49400" spans="9:11">
      <c r="I49400" s="72"/>
      <c r="J49400" s="72"/>
      <c r="K49400" s="72"/>
    </row>
    <row r="49401" spans="9:11">
      <c r="I49401" s="72"/>
      <c r="J49401" s="72"/>
      <c r="K49401" s="72"/>
    </row>
    <row r="49402" spans="9:11">
      <c r="I49402" s="72"/>
      <c r="J49402" s="72"/>
      <c r="K49402" s="72"/>
    </row>
    <row r="49403" spans="9:11">
      <c r="I49403" s="72"/>
      <c r="J49403" s="72"/>
      <c r="K49403" s="72"/>
    </row>
    <row r="49404" spans="9:11">
      <c r="I49404" s="72"/>
      <c r="J49404" s="72"/>
      <c r="K49404" s="72"/>
    </row>
    <row r="49405" spans="9:11">
      <c r="I49405" s="72"/>
      <c r="J49405" s="72"/>
      <c r="K49405" s="72"/>
    </row>
    <row r="49406" spans="9:11">
      <c r="I49406" s="72"/>
      <c r="J49406" s="72"/>
      <c r="K49406" s="72"/>
    </row>
    <row r="49407" spans="9:11">
      <c r="I49407" s="72"/>
      <c r="J49407" s="72"/>
      <c r="K49407" s="72"/>
    </row>
    <row r="49408" spans="9:11">
      <c r="I49408" s="72"/>
      <c r="J49408" s="72"/>
      <c r="K49408" s="72"/>
    </row>
    <row r="49409" spans="9:11">
      <c r="I49409" s="72"/>
      <c r="J49409" s="72"/>
      <c r="K49409" s="72"/>
    </row>
    <row r="49410" spans="9:11">
      <c r="I49410" s="72"/>
      <c r="J49410" s="72"/>
      <c r="K49410" s="72"/>
    </row>
    <row r="49411" spans="9:11">
      <c r="I49411" s="72"/>
      <c r="J49411" s="72"/>
      <c r="K49411" s="72"/>
    </row>
    <row r="49412" spans="9:11">
      <c r="I49412" s="72"/>
      <c r="J49412" s="72"/>
      <c r="K49412" s="72"/>
    </row>
    <row r="49413" spans="9:11">
      <c r="I49413" s="72"/>
      <c r="J49413" s="72"/>
      <c r="K49413" s="72"/>
    </row>
    <row r="49414" spans="9:11">
      <c r="I49414" s="72"/>
      <c r="J49414" s="72"/>
      <c r="K49414" s="72"/>
    </row>
    <row r="49415" spans="9:11">
      <c r="I49415" s="72"/>
      <c r="J49415" s="72"/>
      <c r="K49415" s="72"/>
    </row>
    <row r="49416" spans="9:11">
      <c r="I49416" s="72"/>
      <c r="J49416" s="72"/>
      <c r="K49416" s="72"/>
    </row>
    <row r="49417" spans="9:11">
      <c r="I49417" s="72"/>
      <c r="J49417" s="72"/>
      <c r="K49417" s="72"/>
    </row>
    <row r="49418" spans="9:11">
      <c r="I49418" s="72"/>
      <c r="J49418" s="72"/>
      <c r="K49418" s="72"/>
    </row>
    <row r="49419" spans="9:11">
      <c r="I49419" s="72"/>
      <c r="J49419" s="72"/>
      <c r="K49419" s="72"/>
    </row>
    <row r="49420" spans="9:11">
      <c r="I49420" s="72"/>
      <c r="J49420" s="72"/>
      <c r="K49420" s="72"/>
    </row>
    <row r="49421" spans="9:11">
      <c r="I49421" s="72"/>
      <c r="J49421" s="72"/>
      <c r="K49421" s="72"/>
    </row>
    <row r="49422" spans="9:11">
      <c r="I49422" s="72"/>
      <c r="J49422" s="72"/>
      <c r="K49422" s="72"/>
    </row>
    <row r="49423" spans="9:11">
      <c r="I49423" s="72"/>
      <c r="J49423" s="72"/>
      <c r="K49423" s="72"/>
    </row>
    <row r="49424" spans="9:11">
      <c r="I49424" s="72"/>
      <c r="J49424" s="72"/>
      <c r="K49424" s="72"/>
    </row>
    <row r="49425" spans="9:11">
      <c r="I49425" s="72"/>
      <c r="J49425" s="72"/>
      <c r="K49425" s="72"/>
    </row>
    <row r="49426" spans="9:11">
      <c r="I49426" s="72"/>
      <c r="J49426" s="72"/>
      <c r="K49426" s="72"/>
    </row>
    <row r="49427" spans="9:11">
      <c r="I49427" s="72"/>
      <c r="J49427" s="72"/>
      <c r="K49427" s="72"/>
    </row>
    <row r="49428" spans="9:11">
      <c r="I49428" s="72"/>
      <c r="J49428" s="72"/>
      <c r="K49428" s="72"/>
    </row>
    <row r="49429" spans="9:11">
      <c r="I49429" s="72"/>
      <c r="J49429" s="72"/>
      <c r="K49429" s="72"/>
    </row>
    <row r="49430" spans="9:11">
      <c r="I49430" s="72"/>
      <c r="J49430" s="72"/>
      <c r="K49430" s="72"/>
    </row>
    <row r="49431" spans="9:11">
      <c r="I49431" s="72"/>
      <c r="J49431" s="72"/>
      <c r="K49431" s="72"/>
    </row>
    <row r="49432" spans="9:11">
      <c r="I49432" s="72"/>
      <c r="J49432" s="72"/>
      <c r="K49432" s="72"/>
    </row>
    <row r="49433" spans="9:11">
      <c r="I49433" s="72"/>
      <c r="J49433" s="72"/>
      <c r="K49433" s="72"/>
    </row>
    <row r="49434" spans="9:11">
      <c r="I49434" s="72"/>
      <c r="J49434" s="72"/>
      <c r="K49434" s="72"/>
    </row>
    <row r="49435" spans="9:11">
      <c r="I49435" s="72"/>
      <c r="J49435" s="72"/>
      <c r="K49435" s="72"/>
    </row>
    <row r="49436" spans="9:11">
      <c r="I49436" s="72"/>
      <c r="J49436" s="72"/>
      <c r="K49436" s="72"/>
    </row>
    <row r="49437" spans="9:11">
      <c r="I49437" s="72"/>
      <c r="J49437" s="72"/>
      <c r="K49437" s="72"/>
    </row>
    <row r="49438" spans="9:11">
      <c r="I49438" s="72"/>
      <c r="J49438" s="72"/>
      <c r="K49438" s="72"/>
    </row>
    <row r="49439" spans="9:11">
      <c r="I49439" s="72"/>
      <c r="J49439" s="72"/>
      <c r="K49439" s="72"/>
    </row>
    <row r="49440" spans="9:11">
      <c r="I49440" s="72"/>
      <c r="J49440" s="72"/>
      <c r="K49440" s="72"/>
    </row>
    <row r="49441" spans="9:11">
      <c r="I49441" s="72"/>
      <c r="J49441" s="72"/>
      <c r="K49441" s="72"/>
    </row>
    <row r="49442" spans="9:11">
      <c r="I49442" s="72"/>
      <c r="J49442" s="72"/>
      <c r="K49442" s="72"/>
    </row>
    <row r="49443" spans="9:11">
      <c r="I49443" s="72"/>
      <c r="J49443" s="72"/>
      <c r="K49443" s="72"/>
    </row>
    <row r="49444" spans="9:11">
      <c r="I49444" s="72"/>
      <c r="J49444" s="72"/>
      <c r="K49444" s="72"/>
    </row>
    <row r="49445" spans="9:11">
      <c r="I49445" s="72"/>
      <c r="J49445" s="72"/>
      <c r="K49445" s="72"/>
    </row>
    <row r="49446" spans="9:11">
      <c r="I49446" s="72"/>
      <c r="J49446" s="72"/>
      <c r="K49446" s="72"/>
    </row>
    <row r="49447" spans="9:11">
      <c r="I49447" s="72"/>
      <c r="J49447" s="72"/>
      <c r="K49447" s="72"/>
    </row>
    <row r="49448" spans="9:11">
      <c r="I49448" s="72"/>
      <c r="J49448" s="72"/>
      <c r="K49448" s="72"/>
    </row>
    <row r="49449" spans="9:11">
      <c r="I49449" s="72"/>
      <c r="J49449" s="72"/>
      <c r="K49449" s="72"/>
    </row>
    <row r="49450" spans="9:11">
      <c r="I49450" s="72"/>
      <c r="J49450" s="72"/>
      <c r="K49450" s="72"/>
    </row>
    <row r="49451" spans="9:11">
      <c r="I49451" s="72"/>
      <c r="J49451" s="72"/>
      <c r="K49451" s="72"/>
    </row>
    <row r="49452" spans="9:11">
      <c r="I49452" s="72"/>
      <c r="J49452" s="72"/>
      <c r="K49452" s="72"/>
    </row>
    <row r="49453" spans="9:11">
      <c r="I49453" s="72"/>
      <c r="J49453" s="72"/>
      <c r="K49453" s="72"/>
    </row>
    <row r="49454" spans="9:11">
      <c r="I49454" s="72"/>
      <c r="J49454" s="72"/>
      <c r="K49454" s="72"/>
    </row>
    <row r="49455" spans="9:11">
      <c r="I49455" s="72"/>
      <c r="J49455" s="72"/>
      <c r="K49455" s="72"/>
    </row>
    <row r="49456" spans="9:11">
      <c r="I49456" s="72"/>
      <c r="J49456" s="72"/>
      <c r="K49456" s="72"/>
    </row>
    <row r="49457" spans="9:11">
      <c r="I49457" s="72"/>
      <c r="J49457" s="72"/>
      <c r="K49457" s="72"/>
    </row>
    <row r="49458" spans="9:11">
      <c r="I49458" s="72"/>
      <c r="J49458" s="72"/>
      <c r="K49458" s="72"/>
    </row>
    <row r="49459" spans="9:11">
      <c r="I49459" s="72"/>
      <c r="J49459" s="72"/>
      <c r="K49459" s="72"/>
    </row>
    <row r="49460" spans="9:11">
      <c r="I49460" s="72"/>
      <c r="J49460" s="72"/>
      <c r="K49460" s="72"/>
    </row>
    <row r="49461" spans="9:11">
      <c r="I49461" s="72"/>
      <c r="J49461" s="72"/>
      <c r="K49461" s="72"/>
    </row>
    <row r="49462" spans="9:11">
      <c r="I49462" s="72"/>
      <c r="J49462" s="72"/>
      <c r="K49462" s="72"/>
    </row>
    <row r="49463" spans="9:11">
      <c r="I49463" s="72"/>
      <c r="J49463" s="72"/>
      <c r="K49463" s="72"/>
    </row>
    <row r="49464" spans="9:11">
      <c r="I49464" s="72"/>
      <c r="J49464" s="72"/>
      <c r="K49464" s="72"/>
    </row>
    <row r="49465" spans="9:11">
      <c r="I49465" s="72"/>
      <c r="J49465" s="72"/>
      <c r="K49465" s="72"/>
    </row>
    <row r="49466" spans="9:11">
      <c r="I49466" s="72"/>
      <c r="J49466" s="72"/>
      <c r="K49466" s="72"/>
    </row>
    <row r="49467" spans="9:11">
      <c r="I49467" s="72"/>
      <c r="J49467" s="72"/>
      <c r="K49467" s="72"/>
    </row>
    <row r="49468" spans="9:11">
      <c r="I49468" s="72"/>
      <c r="J49468" s="72"/>
      <c r="K49468" s="72"/>
    </row>
    <row r="49469" spans="9:11">
      <c r="I49469" s="72"/>
      <c r="J49469" s="72"/>
      <c r="K49469" s="72"/>
    </row>
    <row r="49470" spans="9:11">
      <c r="I49470" s="72"/>
      <c r="J49470" s="72"/>
      <c r="K49470" s="72"/>
    </row>
    <row r="49471" spans="9:11">
      <c r="I49471" s="72"/>
      <c r="J49471" s="72"/>
      <c r="K49471" s="72"/>
    </row>
    <row r="49472" spans="9:11">
      <c r="I49472" s="72"/>
      <c r="J49472" s="72"/>
      <c r="K49472" s="72"/>
    </row>
    <row r="49473" spans="9:11">
      <c r="I49473" s="72"/>
      <c r="J49473" s="72"/>
      <c r="K49473" s="72"/>
    </row>
    <row r="49474" spans="9:11">
      <c r="I49474" s="72"/>
      <c r="J49474" s="72"/>
      <c r="K49474" s="72"/>
    </row>
    <row r="49475" spans="9:11">
      <c r="I49475" s="72"/>
      <c r="J49475" s="72"/>
      <c r="K49475" s="72"/>
    </row>
    <row r="49476" spans="9:11">
      <c r="I49476" s="72"/>
      <c r="J49476" s="72"/>
      <c r="K49476" s="72"/>
    </row>
    <row r="49477" spans="9:11">
      <c r="I49477" s="72"/>
      <c r="J49477" s="72"/>
      <c r="K49477" s="72"/>
    </row>
    <row r="49478" spans="9:11">
      <c r="I49478" s="72"/>
      <c r="J49478" s="72"/>
      <c r="K49478" s="72"/>
    </row>
    <row r="49479" spans="9:11">
      <c r="I49479" s="72"/>
      <c r="J49479" s="72"/>
      <c r="K49479" s="72"/>
    </row>
    <row r="49480" spans="9:11">
      <c r="I49480" s="72"/>
      <c r="J49480" s="72"/>
      <c r="K49480" s="72"/>
    </row>
    <row r="49481" spans="9:11">
      <c r="I49481" s="72"/>
      <c r="J49481" s="72"/>
      <c r="K49481" s="72"/>
    </row>
    <row r="49482" spans="9:11">
      <c r="I49482" s="72"/>
      <c r="J49482" s="72"/>
      <c r="K49482" s="72"/>
    </row>
    <row r="49483" spans="9:11">
      <c r="I49483" s="72"/>
      <c r="J49483" s="72"/>
      <c r="K49483" s="72"/>
    </row>
    <row r="49484" spans="9:11">
      <c r="I49484" s="72"/>
      <c r="J49484" s="72"/>
      <c r="K49484" s="72"/>
    </row>
    <row r="49485" spans="9:11">
      <c r="I49485" s="72"/>
      <c r="J49485" s="72"/>
      <c r="K49485" s="72"/>
    </row>
    <row r="49486" spans="9:11">
      <c r="I49486" s="72"/>
      <c r="J49486" s="72"/>
      <c r="K49486" s="72"/>
    </row>
    <row r="49487" spans="9:11">
      <c r="I49487" s="72"/>
      <c r="J49487" s="72"/>
      <c r="K49487" s="72"/>
    </row>
    <row r="49488" spans="9:11">
      <c r="I49488" s="72"/>
      <c r="J49488" s="72"/>
      <c r="K49488" s="72"/>
    </row>
    <row r="49489" spans="9:11">
      <c r="I49489" s="72"/>
      <c r="J49489" s="72"/>
      <c r="K49489" s="72"/>
    </row>
    <row r="49490" spans="9:11">
      <c r="I49490" s="72"/>
      <c r="J49490" s="72"/>
      <c r="K49490" s="72"/>
    </row>
    <row r="49491" spans="9:11">
      <c r="I49491" s="72"/>
      <c r="J49491" s="72"/>
      <c r="K49491" s="72"/>
    </row>
    <row r="49492" spans="9:11">
      <c r="I49492" s="72"/>
      <c r="J49492" s="72"/>
      <c r="K49492" s="72"/>
    </row>
    <row r="49493" spans="9:11">
      <c r="I49493" s="72"/>
      <c r="J49493" s="72"/>
      <c r="K49493" s="72"/>
    </row>
    <row r="49494" spans="9:11">
      <c r="I49494" s="72"/>
      <c r="J49494" s="72"/>
      <c r="K49494" s="72"/>
    </row>
    <row r="49495" spans="9:11">
      <c r="I49495" s="72"/>
      <c r="J49495" s="72"/>
      <c r="K49495" s="72"/>
    </row>
    <row r="49496" spans="9:11">
      <c r="I49496" s="72"/>
      <c r="J49496" s="72"/>
      <c r="K49496" s="72"/>
    </row>
    <row r="49497" spans="9:11">
      <c r="I49497" s="72"/>
      <c r="J49497" s="72"/>
      <c r="K49497" s="72"/>
    </row>
    <row r="49498" spans="9:11">
      <c r="I49498" s="72"/>
      <c r="J49498" s="72"/>
      <c r="K49498" s="72"/>
    </row>
    <row r="49499" spans="9:11">
      <c r="I49499" s="72"/>
      <c r="J49499" s="72"/>
      <c r="K49499" s="72"/>
    </row>
    <row r="49500" spans="9:11">
      <c r="I49500" s="72"/>
      <c r="J49500" s="72"/>
      <c r="K49500" s="72"/>
    </row>
    <row r="49501" spans="9:11">
      <c r="I49501" s="72"/>
      <c r="J49501" s="72"/>
      <c r="K49501" s="72"/>
    </row>
    <row r="49502" spans="9:11">
      <c r="I49502" s="72"/>
      <c r="J49502" s="72"/>
      <c r="K49502" s="72"/>
    </row>
    <row r="49503" spans="9:11">
      <c r="I49503" s="72"/>
      <c r="J49503" s="72"/>
      <c r="K49503" s="72"/>
    </row>
    <row r="49504" spans="9:11">
      <c r="I49504" s="72"/>
      <c r="J49504" s="72"/>
      <c r="K49504" s="72"/>
    </row>
    <row r="49505" spans="9:11">
      <c r="I49505" s="72"/>
      <c r="J49505" s="72"/>
      <c r="K49505" s="72"/>
    </row>
    <row r="49506" spans="9:11">
      <c r="I49506" s="72"/>
      <c r="J49506" s="72"/>
      <c r="K49506" s="72"/>
    </row>
    <row r="49507" spans="9:11">
      <c r="I49507" s="72"/>
      <c r="J49507" s="72"/>
      <c r="K49507" s="72"/>
    </row>
    <row r="49508" spans="9:11">
      <c r="I49508" s="72"/>
      <c r="J49508" s="72"/>
      <c r="K49508" s="72"/>
    </row>
    <row r="49509" spans="9:11">
      <c r="I49509" s="72"/>
      <c r="J49509" s="72"/>
      <c r="K49509" s="72"/>
    </row>
    <row r="49510" spans="9:11">
      <c r="I49510" s="72"/>
      <c r="J49510" s="72"/>
      <c r="K49510" s="72"/>
    </row>
    <row r="49511" spans="9:11">
      <c r="I49511" s="72"/>
      <c r="J49511" s="72"/>
      <c r="K49511" s="72"/>
    </row>
    <row r="49512" spans="9:11">
      <c r="I49512" s="72"/>
      <c r="J49512" s="72"/>
      <c r="K49512" s="72"/>
    </row>
    <row r="49513" spans="9:11">
      <c r="I49513" s="72"/>
      <c r="J49513" s="72"/>
      <c r="K49513" s="72"/>
    </row>
    <row r="49514" spans="9:11">
      <c r="I49514" s="72"/>
      <c r="J49514" s="72"/>
      <c r="K49514" s="72"/>
    </row>
    <row r="49515" spans="9:11">
      <c r="I49515" s="72"/>
      <c r="J49515" s="72"/>
      <c r="K49515" s="72"/>
    </row>
    <row r="49516" spans="9:11">
      <c r="I49516" s="72"/>
      <c r="J49516" s="72"/>
      <c r="K49516" s="72"/>
    </row>
    <row r="49517" spans="9:11">
      <c r="I49517" s="72"/>
      <c r="J49517" s="72"/>
      <c r="K49517" s="72"/>
    </row>
    <row r="49518" spans="9:11">
      <c r="I49518" s="72"/>
      <c r="J49518" s="72"/>
      <c r="K49518" s="72"/>
    </row>
    <row r="49519" spans="9:11">
      <c r="I49519" s="72"/>
      <c r="J49519" s="72"/>
      <c r="K49519" s="72"/>
    </row>
    <row r="49520" spans="9:11">
      <c r="I49520" s="72"/>
      <c r="J49520" s="72"/>
      <c r="K49520" s="72"/>
    </row>
    <row r="49521" spans="9:11">
      <c r="I49521" s="72"/>
      <c r="J49521" s="72"/>
      <c r="K49521" s="72"/>
    </row>
    <row r="49522" spans="9:11">
      <c r="I49522" s="72"/>
      <c r="J49522" s="72"/>
      <c r="K49522" s="72"/>
    </row>
    <row r="49523" spans="9:11">
      <c r="I49523" s="72"/>
      <c r="J49523" s="72"/>
      <c r="K49523" s="72"/>
    </row>
    <row r="49524" spans="9:11">
      <c r="I49524" s="72"/>
      <c r="J49524" s="72"/>
      <c r="K49524" s="72"/>
    </row>
    <row r="49525" spans="9:11">
      <c r="I49525" s="72"/>
      <c r="J49525" s="72"/>
      <c r="K49525" s="72"/>
    </row>
    <row r="49526" spans="9:11">
      <c r="I49526" s="72"/>
      <c r="J49526" s="72"/>
      <c r="K49526" s="72"/>
    </row>
    <row r="49527" spans="9:11">
      <c r="I49527" s="72"/>
      <c r="J49527" s="72"/>
      <c r="K49527" s="72"/>
    </row>
    <row r="49528" spans="9:11">
      <c r="I49528" s="72"/>
      <c r="J49528" s="72"/>
      <c r="K49528" s="72"/>
    </row>
    <row r="49529" spans="9:11">
      <c r="I49529" s="72"/>
      <c r="J49529" s="72"/>
      <c r="K49529" s="72"/>
    </row>
    <row r="49530" spans="9:11">
      <c r="I49530" s="72"/>
      <c r="J49530" s="72"/>
      <c r="K49530" s="72"/>
    </row>
    <row r="49531" spans="9:11">
      <c r="I49531" s="72"/>
      <c r="J49531" s="72"/>
      <c r="K49531" s="72"/>
    </row>
    <row r="49532" spans="9:11">
      <c r="I49532" s="72"/>
      <c r="J49532" s="72"/>
      <c r="K49532" s="72"/>
    </row>
    <row r="49533" spans="9:11">
      <c r="I49533" s="72"/>
      <c r="J49533" s="72"/>
      <c r="K49533" s="72"/>
    </row>
    <row r="49534" spans="9:11">
      <c r="I49534" s="72"/>
      <c r="J49534" s="72"/>
      <c r="K49534" s="72"/>
    </row>
    <row r="49535" spans="9:11">
      <c r="I49535" s="72"/>
      <c r="J49535" s="72"/>
      <c r="K49535" s="72"/>
    </row>
    <row r="49536" spans="9:11">
      <c r="I49536" s="72"/>
      <c r="J49536" s="72"/>
      <c r="K49536" s="72"/>
    </row>
    <row r="49537" spans="9:11">
      <c r="I49537" s="72"/>
      <c r="J49537" s="72"/>
      <c r="K49537" s="72"/>
    </row>
    <row r="49538" spans="9:11">
      <c r="I49538" s="72"/>
      <c r="J49538" s="72"/>
      <c r="K49538" s="72"/>
    </row>
    <row r="49539" spans="9:11">
      <c r="I49539" s="72"/>
      <c r="J49539" s="72"/>
      <c r="K49539" s="72"/>
    </row>
    <row r="49540" spans="9:11">
      <c r="I49540" s="72"/>
      <c r="J49540" s="72"/>
      <c r="K49540" s="72"/>
    </row>
    <row r="49541" spans="9:11">
      <c r="I49541" s="72"/>
      <c r="J49541" s="72"/>
      <c r="K49541" s="72"/>
    </row>
    <row r="49542" spans="9:11">
      <c r="I49542" s="72"/>
      <c r="J49542" s="72"/>
      <c r="K49542" s="72"/>
    </row>
    <row r="49543" spans="9:11">
      <c r="I49543" s="72"/>
      <c r="J49543" s="72"/>
      <c r="K49543" s="72"/>
    </row>
    <row r="49544" spans="9:11">
      <c r="I49544" s="72"/>
      <c r="J49544" s="72"/>
      <c r="K49544" s="72"/>
    </row>
    <row r="49545" spans="9:11">
      <c r="I49545" s="72"/>
      <c r="J49545" s="72"/>
      <c r="K49545" s="72"/>
    </row>
    <row r="49546" spans="9:11">
      <c r="I49546" s="72"/>
      <c r="J49546" s="72"/>
      <c r="K49546" s="72"/>
    </row>
    <row r="49547" spans="9:11">
      <c r="I49547" s="72"/>
      <c r="J49547" s="72"/>
      <c r="K49547" s="72"/>
    </row>
    <row r="49548" spans="9:11">
      <c r="I49548" s="72"/>
      <c r="J49548" s="72"/>
      <c r="K49548" s="72"/>
    </row>
    <row r="49549" spans="9:11">
      <c r="I49549" s="72"/>
      <c r="J49549" s="72"/>
      <c r="K49549" s="72"/>
    </row>
    <row r="49550" spans="9:11">
      <c r="I49550" s="72"/>
      <c r="J49550" s="72"/>
      <c r="K49550" s="72"/>
    </row>
    <row r="49551" spans="9:11">
      <c r="I49551" s="72"/>
      <c r="J49551" s="72"/>
      <c r="K49551" s="72"/>
    </row>
    <row r="49552" spans="9:11">
      <c r="I49552" s="72"/>
      <c r="J49552" s="72"/>
      <c r="K49552" s="72"/>
    </row>
    <row r="49553" spans="9:11">
      <c r="I49553" s="72"/>
      <c r="J49553" s="72"/>
      <c r="K49553" s="72"/>
    </row>
    <row r="49554" spans="9:11">
      <c r="I49554" s="72"/>
      <c r="J49554" s="72"/>
      <c r="K49554" s="72"/>
    </row>
    <row r="49555" spans="9:11">
      <c r="I49555" s="72"/>
      <c r="J49555" s="72"/>
      <c r="K49555" s="72"/>
    </row>
    <row r="49556" spans="9:11">
      <c r="I49556" s="72"/>
      <c r="J49556" s="72"/>
      <c r="K49556" s="72"/>
    </row>
    <row r="49557" spans="9:11">
      <c r="I49557" s="72"/>
      <c r="J49557" s="72"/>
      <c r="K49557" s="72"/>
    </row>
    <row r="49558" spans="9:11">
      <c r="I49558" s="72"/>
      <c r="J49558" s="72"/>
      <c r="K49558" s="72"/>
    </row>
    <row r="49559" spans="9:11">
      <c r="I49559" s="72"/>
      <c r="J49559" s="72"/>
      <c r="K49559" s="72"/>
    </row>
    <row r="49560" spans="9:11">
      <c r="I49560" s="72"/>
      <c r="J49560" s="72"/>
      <c r="K49560" s="72"/>
    </row>
    <row r="49561" spans="9:11">
      <c r="I49561" s="72"/>
      <c r="J49561" s="72"/>
      <c r="K49561" s="72"/>
    </row>
    <row r="49562" spans="9:11">
      <c r="I49562" s="72"/>
      <c r="J49562" s="72"/>
      <c r="K49562" s="72"/>
    </row>
    <row r="49563" spans="9:11">
      <c r="I49563" s="72"/>
      <c r="J49563" s="72"/>
      <c r="K49563" s="72"/>
    </row>
    <row r="49564" spans="9:11">
      <c r="I49564" s="72"/>
      <c r="J49564" s="72"/>
      <c r="K49564" s="72"/>
    </row>
    <row r="49565" spans="9:11">
      <c r="I49565" s="72"/>
      <c r="J49565" s="72"/>
      <c r="K49565" s="72"/>
    </row>
    <row r="49566" spans="9:11">
      <c r="I49566" s="72"/>
      <c r="J49566" s="72"/>
      <c r="K49566" s="72"/>
    </row>
    <row r="49567" spans="9:11">
      <c r="I49567" s="72"/>
      <c r="J49567" s="72"/>
      <c r="K49567" s="72"/>
    </row>
    <row r="49568" spans="9:11">
      <c r="I49568" s="72"/>
      <c r="J49568" s="72"/>
      <c r="K49568" s="72"/>
    </row>
    <row r="49569" spans="9:11">
      <c r="I49569" s="72"/>
      <c r="J49569" s="72"/>
      <c r="K49569" s="72"/>
    </row>
    <row r="49570" spans="9:11">
      <c r="I49570" s="72"/>
      <c r="J49570" s="72"/>
      <c r="K49570" s="72"/>
    </row>
    <row r="49571" spans="9:11">
      <c r="I49571" s="72"/>
      <c r="J49571" s="72"/>
      <c r="K49571" s="72"/>
    </row>
    <row r="49572" spans="9:11">
      <c r="I49572" s="72"/>
      <c r="J49572" s="72"/>
      <c r="K49572" s="72"/>
    </row>
    <row r="49573" spans="9:11">
      <c r="I49573" s="72"/>
      <c r="J49573" s="72"/>
      <c r="K49573" s="72"/>
    </row>
    <row r="49574" spans="9:11">
      <c r="I49574" s="72"/>
      <c r="J49574" s="72"/>
      <c r="K49574" s="72"/>
    </row>
    <row r="49575" spans="9:11">
      <c r="I49575" s="72"/>
      <c r="J49575" s="72"/>
      <c r="K49575" s="72"/>
    </row>
    <row r="49576" spans="9:11">
      <c r="I49576" s="72"/>
      <c r="J49576" s="72"/>
      <c r="K49576" s="72"/>
    </row>
    <row r="49577" spans="9:11">
      <c r="I49577" s="72"/>
      <c r="J49577" s="72"/>
      <c r="K49577" s="72"/>
    </row>
    <row r="49578" spans="9:11">
      <c r="I49578" s="72"/>
      <c r="J49578" s="72"/>
      <c r="K49578" s="72"/>
    </row>
    <row r="49579" spans="9:11">
      <c r="I49579" s="72"/>
      <c r="J49579" s="72"/>
      <c r="K49579" s="72"/>
    </row>
    <row r="49580" spans="9:11">
      <c r="I49580" s="72"/>
      <c r="J49580" s="72"/>
      <c r="K49580" s="72"/>
    </row>
    <row r="49581" spans="9:11">
      <c r="I49581" s="72"/>
      <c r="J49581" s="72"/>
      <c r="K49581" s="72"/>
    </row>
    <row r="49582" spans="9:11">
      <c r="I49582" s="72"/>
      <c r="J49582" s="72"/>
      <c r="K49582" s="72"/>
    </row>
    <row r="49583" spans="9:11">
      <c r="I49583" s="72"/>
      <c r="J49583" s="72"/>
      <c r="K49583" s="72"/>
    </row>
    <row r="49584" spans="9:11">
      <c r="I49584" s="72"/>
      <c r="J49584" s="72"/>
      <c r="K49584" s="72"/>
    </row>
    <row r="49585" spans="9:11">
      <c r="I49585" s="72"/>
      <c r="J49585" s="72"/>
      <c r="K49585" s="72"/>
    </row>
    <row r="49586" spans="9:11">
      <c r="I49586" s="72"/>
      <c r="J49586" s="72"/>
      <c r="K49586" s="72"/>
    </row>
    <row r="49587" spans="9:11">
      <c r="I49587" s="72"/>
      <c r="J49587" s="72"/>
      <c r="K49587" s="72"/>
    </row>
    <row r="49588" spans="9:11">
      <c r="I49588" s="72"/>
      <c r="J49588" s="72"/>
      <c r="K49588" s="72"/>
    </row>
    <row r="49589" spans="9:11">
      <c r="I49589" s="72"/>
      <c r="J49589" s="72"/>
      <c r="K49589" s="72"/>
    </row>
    <row r="49590" spans="9:11">
      <c r="I49590" s="72"/>
      <c r="J49590" s="72"/>
      <c r="K49590" s="72"/>
    </row>
    <row r="49591" spans="9:11">
      <c r="I49591" s="72"/>
      <c r="J49591" s="72"/>
      <c r="K49591" s="72"/>
    </row>
    <row r="49592" spans="9:11">
      <c r="I49592" s="72"/>
      <c r="J49592" s="72"/>
      <c r="K49592" s="72"/>
    </row>
    <row r="49593" spans="9:11">
      <c r="I49593" s="72"/>
      <c r="J49593" s="72"/>
      <c r="K49593" s="72"/>
    </row>
    <row r="49594" spans="9:11">
      <c r="I49594" s="72"/>
      <c r="J49594" s="72"/>
      <c r="K49594" s="72"/>
    </row>
    <row r="49595" spans="9:11">
      <c r="I49595" s="72"/>
      <c r="J49595" s="72"/>
      <c r="K49595" s="72"/>
    </row>
    <row r="49596" spans="9:11">
      <c r="I49596" s="72"/>
      <c r="J49596" s="72"/>
      <c r="K49596" s="72"/>
    </row>
    <row r="49597" spans="9:11">
      <c r="I49597" s="72"/>
      <c r="J49597" s="72"/>
      <c r="K49597" s="72"/>
    </row>
    <row r="49598" spans="9:11">
      <c r="I49598" s="72"/>
      <c r="J49598" s="72"/>
      <c r="K49598" s="72"/>
    </row>
    <row r="49599" spans="9:11">
      <c r="I49599" s="72"/>
      <c r="J49599" s="72"/>
      <c r="K49599" s="72"/>
    </row>
    <row r="49600" spans="9:11">
      <c r="I49600" s="72"/>
      <c r="J49600" s="72"/>
      <c r="K49600" s="72"/>
    </row>
    <row r="49601" spans="9:11">
      <c r="I49601" s="72"/>
      <c r="J49601" s="72"/>
      <c r="K49601" s="72"/>
    </row>
    <row r="49602" spans="9:11">
      <c r="I49602" s="72"/>
      <c r="J49602" s="72"/>
      <c r="K49602" s="72"/>
    </row>
    <row r="49603" spans="9:11">
      <c r="I49603" s="72"/>
      <c r="J49603" s="72"/>
      <c r="K49603" s="72"/>
    </row>
    <row r="49604" spans="9:11">
      <c r="I49604" s="72"/>
      <c r="J49604" s="72"/>
      <c r="K49604" s="72"/>
    </row>
    <row r="49605" spans="9:11">
      <c r="I49605" s="72"/>
      <c r="J49605" s="72"/>
      <c r="K49605" s="72"/>
    </row>
    <row r="49606" spans="9:11">
      <c r="I49606" s="72"/>
      <c r="J49606" s="72"/>
      <c r="K49606" s="72"/>
    </row>
    <row r="49607" spans="9:11">
      <c r="I49607" s="72"/>
      <c r="J49607" s="72"/>
      <c r="K49607" s="72"/>
    </row>
    <row r="49608" spans="9:11">
      <c r="I49608" s="72"/>
      <c r="J49608" s="72"/>
      <c r="K49608" s="72"/>
    </row>
    <row r="49609" spans="9:11">
      <c r="I49609" s="72"/>
      <c r="J49609" s="72"/>
      <c r="K49609" s="72"/>
    </row>
    <row r="49610" spans="9:11">
      <c r="I49610" s="72"/>
      <c r="J49610" s="72"/>
      <c r="K49610" s="72"/>
    </row>
    <row r="49611" spans="9:11">
      <c r="I49611" s="72"/>
      <c r="J49611" s="72"/>
      <c r="K49611" s="72"/>
    </row>
    <row r="49612" spans="9:11">
      <c r="I49612" s="72"/>
      <c r="J49612" s="72"/>
      <c r="K49612" s="72"/>
    </row>
    <row r="49613" spans="9:11">
      <c r="I49613" s="72"/>
      <c r="J49613" s="72"/>
      <c r="K49613" s="72"/>
    </row>
    <row r="49614" spans="9:11">
      <c r="I49614" s="72"/>
      <c r="J49614" s="72"/>
      <c r="K49614" s="72"/>
    </row>
    <row r="49615" spans="9:11">
      <c r="I49615" s="72"/>
      <c r="J49615" s="72"/>
      <c r="K49615" s="72"/>
    </row>
    <row r="49616" spans="9:11">
      <c r="I49616" s="72"/>
      <c r="J49616" s="72"/>
      <c r="K49616" s="72"/>
    </row>
    <row r="49617" spans="9:11">
      <c r="I49617" s="72"/>
      <c r="J49617" s="72"/>
      <c r="K49617" s="72"/>
    </row>
    <row r="49618" spans="9:11">
      <c r="I49618" s="72"/>
      <c r="J49618" s="72"/>
      <c r="K49618" s="72"/>
    </row>
    <row r="49619" spans="9:11">
      <c r="I49619" s="72"/>
      <c r="J49619" s="72"/>
      <c r="K49619" s="72"/>
    </row>
    <row r="49620" spans="9:11">
      <c r="I49620" s="72"/>
      <c r="J49620" s="72"/>
      <c r="K49620" s="72"/>
    </row>
    <row r="49621" spans="9:11">
      <c r="I49621" s="72"/>
      <c r="J49621" s="72"/>
      <c r="K49621" s="72"/>
    </row>
    <row r="49622" spans="9:11">
      <c r="I49622" s="72"/>
      <c r="J49622" s="72"/>
      <c r="K49622" s="72"/>
    </row>
    <row r="49623" spans="9:11">
      <c r="I49623" s="72"/>
      <c r="J49623" s="72"/>
      <c r="K49623" s="72"/>
    </row>
    <row r="49624" spans="9:11">
      <c r="I49624" s="72"/>
      <c r="J49624" s="72"/>
      <c r="K49624" s="72"/>
    </row>
    <row r="49625" spans="9:11">
      <c r="I49625" s="72"/>
      <c r="J49625" s="72"/>
      <c r="K49625" s="72"/>
    </row>
    <row r="49626" spans="9:11">
      <c r="I49626" s="72"/>
      <c r="J49626" s="72"/>
      <c r="K49626" s="72"/>
    </row>
    <row r="49627" spans="9:11">
      <c r="I49627" s="72"/>
      <c r="J49627" s="72"/>
      <c r="K49627" s="72"/>
    </row>
    <row r="49628" spans="9:11">
      <c r="I49628" s="72"/>
      <c r="J49628" s="72"/>
      <c r="K49628" s="72"/>
    </row>
    <row r="49629" spans="9:11">
      <c r="I49629" s="72"/>
      <c r="J49629" s="72"/>
      <c r="K49629" s="72"/>
    </row>
    <row r="49630" spans="9:11">
      <c r="I49630" s="72"/>
      <c r="J49630" s="72"/>
      <c r="K49630" s="72"/>
    </row>
    <row r="49631" spans="9:11">
      <c r="I49631" s="72"/>
      <c r="J49631" s="72"/>
      <c r="K49631" s="72"/>
    </row>
    <row r="49632" spans="9:11">
      <c r="I49632" s="72"/>
      <c r="J49632" s="72"/>
      <c r="K49632" s="72"/>
    </row>
    <row r="49633" spans="9:11">
      <c r="I49633" s="72"/>
      <c r="J49633" s="72"/>
      <c r="K49633" s="72"/>
    </row>
    <row r="49634" spans="9:11">
      <c r="I49634" s="72"/>
      <c r="J49634" s="72"/>
      <c r="K49634" s="72"/>
    </row>
    <row r="49635" spans="9:11">
      <c r="I49635" s="72"/>
      <c r="J49635" s="72"/>
      <c r="K49635" s="72"/>
    </row>
    <row r="49636" spans="9:11">
      <c r="I49636" s="72"/>
      <c r="J49636" s="72"/>
      <c r="K49636" s="72"/>
    </row>
    <row r="49637" spans="9:11">
      <c r="I49637" s="72"/>
      <c r="J49637" s="72"/>
      <c r="K49637" s="72"/>
    </row>
    <row r="49638" spans="9:11">
      <c r="I49638" s="72"/>
      <c r="J49638" s="72"/>
      <c r="K49638" s="72"/>
    </row>
    <row r="49639" spans="9:11">
      <c r="I49639" s="72"/>
      <c r="J49639" s="72"/>
      <c r="K49639" s="72"/>
    </row>
    <row r="49640" spans="9:11">
      <c r="I49640" s="72"/>
      <c r="J49640" s="72"/>
      <c r="K49640" s="72"/>
    </row>
    <row r="49641" spans="9:11">
      <c r="I49641" s="72"/>
      <c r="J49641" s="72"/>
      <c r="K49641" s="72"/>
    </row>
    <row r="49642" spans="9:11">
      <c r="I49642" s="72"/>
      <c r="J49642" s="72"/>
      <c r="K49642" s="72"/>
    </row>
    <row r="49643" spans="9:11">
      <c r="I49643" s="72"/>
      <c r="J49643" s="72"/>
      <c r="K49643" s="72"/>
    </row>
    <row r="49644" spans="9:11">
      <c r="I49644" s="72"/>
      <c r="J49644" s="72"/>
      <c r="K49644" s="72"/>
    </row>
    <row r="49645" spans="9:11">
      <c r="I49645" s="72"/>
      <c r="J49645" s="72"/>
      <c r="K49645" s="72"/>
    </row>
    <row r="49646" spans="9:11">
      <c r="I49646" s="72"/>
      <c r="J49646" s="72"/>
      <c r="K49646" s="72"/>
    </row>
    <row r="49647" spans="9:11">
      <c r="I49647" s="72"/>
      <c r="J49647" s="72"/>
      <c r="K49647" s="72"/>
    </row>
    <row r="49648" spans="9:11">
      <c r="I49648" s="72"/>
      <c r="J49648" s="72"/>
      <c r="K49648" s="72"/>
    </row>
    <row r="49649" spans="9:11">
      <c r="I49649" s="72"/>
      <c r="J49649" s="72"/>
      <c r="K49649" s="72"/>
    </row>
    <row r="49650" spans="9:11">
      <c r="I49650" s="72"/>
      <c r="J49650" s="72"/>
      <c r="K49650" s="72"/>
    </row>
    <row r="49651" spans="9:11">
      <c r="I49651" s="72"/>
      <c r="J49651" s="72"/>
      <c r="K49651" s="72"/>
    </row>
    <row r="49652" spans="9:11">
      <c r="I49652" s="72"/>
      <c r="J49652" s="72"/>
      <c r="K49652" s="72"/>
    </row>
    <row r="49653" spans="9:11">
      <c r="I49653" s="72"/>
      <c r="J49653" s="72"/>
      <c r="K49653" s="72"/>
    </row>
    <row r="49654" spans="9:11">
      <c r="I49654" s="72"/>
      <c r="J49654" s="72"/>
      <c r="K49654" s="72"/>
    </row>
    <row r="49655" spans="9:11">
      <c r="I49655" s="72"/>
      <c r="J49655" s="72"/>
      <c r="K49655" s="72"/>
    </row>
    <row r="49656" spans="9:11">
      <c r="I49656" s="72"/>
      <c r="J49656" s="72"/>
      <c r="K49656" s="72"/>
    </row>
    <row r="49657" spans="9:11">
      <c r="I49657" s="72"/>
      <c r="J49657" s="72"/>
      <c r="K49657" s="72"/>
    </row>
    <row r="49658" spans="9:11">
      <c r="I49658" s="72"/>
      <c r="J49658" s="72"/>
      <c r="K49658" s="72"/>
    </row>
    <row r="49659" spans="9:11">
      <c r="I49659" s="72"/>
      <c r="J49659" s="72"/>
      <c r="K49659" s="72"/>
    </row>
    <row r="49660" spans="9:11">
      <c r="I49660" s="72"/>
      <c r="J49660" s="72"/>
      <c r="K49660" s="72"/>
    </row>
    <row r="49661" spans="9:11">
      <c r="I49661" s="72"/>
      <c r="J49661" s="72"/>
      <c r="K49661" s="72"/>
    </row>
    <row r="49662" spans="9:11">
      <c r="I49662" s="72"/>
      <c r="J49662" s="72"/>
      <c r="K49662" s="72"/>
    </row>
    <row r="49663" spans="9:11">
      <c r="I49663" s="72"/>
      <c r="J49663" s="72"/>
      <c r="K49663" s="72"/>
    </row>
    <row r="49664" spans="9:11">
      <c r="I49664" s="72"/>
      <c r="J49664" s="72"/>
      <c r="K49664" s="72"/>
    </row>
    <row r="49665" spans="9:11">
      <c r="I49665" s="72"/>
      <c r="J49665" s="72"/>
      <c r="K49665" s="72"/>
    </row>
    <row r="49666" spans="9:11">
      <c r="I49666" s="72"/>
      <c r="J49666" s="72"/>
      <c r="K49666" s="72"/>
    </row>
    <row r="49667" spans="9:11">
      <c r="I49667" s="72"/>
      <c r="J49667" s="72"/>
      <c r="K49667" s="72"/>
    </row>
    <row r="49668" spans="9:11">
      <c r="I49668" s="72"/>
      <c r="J49668" s="72"/>
      <c r="K49668" s="72"/>
    </row>
    <row r="49669" spans="9:11">
      <c r="I49669" s="72"/>
      <c r="J49669" s="72"/>
      <c r="K49669" s="72"/>
    </row>
    <row r="49670" spans="9:11">
      <c r="I49670" s="72"/>
      <c r="J49670" s="72"/>
      <c r="K49670" s="72"/>
    </row>
    <row r="49671" spans="9:11">
      <c r="I49671" s="72"/>
      <c r="J49671" s="72"/>
      <c r="K49671" s="72"/>
    </row>
    <row r="49672" spans="9:11">
      <c r="I49672" s="72"/>
      <c r="J49672" s="72"/>
      <c r="K49672" s="72"/>
    </row>
    <row r="49673" spans="9:11">
      <c r="I49673" s="72"/>
      <c r="J49673" s="72"/>
      <c r="K49673" s="72"/>
    </row>
    <row r="49674" spans="9:11">
      <c r="I49674" s="72"/>
      <c r="J49674" s="72"/>
      <c r="K49674" s="72"/>
    </row>
    <row r="49675" spans="9:11">
      <c r="I49675" s="72"/>
      <c r="J49675" s="72"/>
      <c r="K49675" s="72"/>
    </row>
    <row r="49676" spans="9:11">
      <c r="I49676" s="72"/>
      <c r="J49676" s="72"/>
      <c r="K49676" s="72"/>
    </row>
    <row r="49677" spans="9:11">
      <c r="I49677" s="72"/>
      <c r="J49677" s="72"/>
      <c r="K49677" s="72"/>
    </row>
    <row r="49678" spans="9:11">
      <c r="I49678" s="72"/>
      <c r="J49678" s="72"/>
      <c r="K49678" s="72"/>
    </row>
    <row r="49679" spans="9:11">
      <c r="I49679" s="72"/>
      <c r="J49679" s="72"/>
      <c r="K49679" s="72"/>
    </row>
    <row r="49680" spans="9:11">
      <c r="I49680" s="72"/>
      <c r="J49680" s="72"/>
      <c r="K49680" s="72"/>
    </row>
    <row r="49681" spans="9:11">
      <c r="I49681" s="72"/>
      <c r="J49681" s="72"/>
      <c r="K49681" s="72"/>
    </row>
    <row r="49682" spans="9:11">
      <c r="I49682" s="72"/>
      <c r="J49682" s="72"/>
      <c r="K49682" s="72"/>
    </row>
    <row r="49683" spans="9:11">
      <c r="I49683" s="72"/>
      <c r="J49683" s="72"/>
      <c r="K49683" s="72"/>
    </row>
    <row r="49684" spans="9:11">
      <c r="I49684" s="72"/>
      <c r="J49684" s="72"/>
      <c r="K49684" s="72"/>
    </row>
    <row r="49685" spans="9:11">
      <c r="I49685" s="72"/>
      <c r="J49685" s="72"/>
      <c r="K49685" s="72"/>
    </row>
    <row r="49686" spans="9:11">
      <c r="I49686" s="72"/>
      <c r="J49686" s="72"/>
      <c r="K49686" s="72"/>
    </row>
    <row r="49687" spans="9:11">
      <c r="I49687" s="72"/>
      <c r="J49687" s="72"/>
      <c r="K49687" s="72"/>
    </row>
    <row r="49688" spans="9:11">
      <c r="I49688" s="72"/>
      <c r="J49688" s="72"/>
      <c r="K49688" s="72"/>
    </row>
    <row r="49689" spans="9:11">
      <c r="I49689" s="72"/>
      <c r="J49689" s="72"/>
      <c r="K49689" s="72"/>
    </row>
    <row r="49690" spans="9:11">
      <c r="I49690" s="72"/>
      <c r="J49690" s="72"/>
      <c r="K49690" s="72"/>
    </row>
    <row r="49691" spans="9:11">
      <c r="I49691" s="72"/>
      <c r="J49691" s="72"/>
      <c r="K49691" s="72"/>
    </row>
    <row r="49692" spans="9:11">
      <c r="I49692" s="72"/>
      <c r="J49692" s="72"/>
      <c r="K49692" s="72"/>
    </row>
    <row r="49693" spans="9:11">
      <c r="I49693" s="72"/>
      <c r="J49693" s="72"/>
      <c r="K49693" s="72"/>
    </row>
    <row r="49694" spans="9:11">
      <c r="I49694" s="72"/>
      <c r="J49694" s="72"/>
      <c r="K49694" s="72"/>
    </row>
    <row r="49695" spans="9:11">
      <c r="I49695" s="72"/>
      <c r="J49695" s="72"/>
      <c r="K49695" s="72"/>
    </row>
    <row r="49696" spans="9:11">
      <c r="I49696" s="72"/>
      <c r="J49696" s="72"/>
      <c r="K49696" s="72"/>
    </row>
    <row r="49697" spans="9:11">
      <c r="I49697" s="72"/>
      <c r="J49697" s="72"/>
      <c r="K49697" s="72"/>
    </row>
    <row r="49698" spans="9:11">
      <c r="I49698" s="72"/>
      <c r="J49698" s="72"/>
      <c r="K49698" s="72"/>
    </row>
    <row r="49699" spans="9:11">
      <c r="I49699" s="72"/>
      <c r="J49699" s="72"/>
      <c r="K49699" s="72"/>
    </row>
    <row r="49700" spans="9:11">
      <c r="I49700" s="72"/>
      <c r="J49700" s="72"/>
      <c r="K49700" s="72"/>
    </row>
    <row r="49701" spans="9:11">
      <c r="I49701" s="72"/>
      <c r="J49701" s="72"/>
      <c r="K49701" s="72"/>
    </row>
    <row r="49702" spans="9:11">
      <c r="I49702" s="72"/>
      <c r="J49702" s="72"/>
      <c r="K49702" s="72"/>
    </row>
    <row r="49703" spans="9:11">
      <c r="I49703" s="72"/>
      <c r="J49703" s="72"/>
      <c r="K49703" s="72"/>
    </row>
    <row r="49704" spans="9:11">
      <c r="I49704" s="72"/>
      <c r="J49704" s="72"/>
      <c r="K49704" s="72"/>
    </row>
    <row r="49705" spans="9:11">
      <c r="I49705" s="72"/>
      <c r="J49705" s="72"/>
      <c r="K49705" s="72"/>
    </row>
    <row r="49706" spans="9:11">
      <c r="I49706" s="72"/>
      <c r="J49706" s="72"/>
      <c r="K49706" s="72"/>
    </row>
    <row r="49707" spans="9:11">
      <c r="I49707" s="72"/>
      <c r="J49707" s="72"/>
      <c r="K49707" s="72"/>
    </row>
    <row r="49708" spans="9:11">
      <c r="I49708" s="72"/>
      <c r="J49708" s="72"/>
      <c r="K49708" s="72"/>
    </row>
    <row r="49709" spans="9:11">
      <c r="I49709" s="72"/>
      <c r="J49709" s="72"/>
      <c r="K49709" s="72"/>
    </row>
    <row r="49710" spans="9:11">
      <c r="I49710" s="72"/>
      <c r="J49710" s="72"/>
      <c r="K49710" s="72"/>
    </row>
    <row r="49711" spans="9:11">
      <c r="I49711" s="72"/>
      <c r="J49711" s="72"/>
      <c r="K49711" s="72"/>
    </row>
    <row r="49712" spans="9:11">
      <c r="I49712" s="72"/>
      <c r="J49712" s="72"/>
      <c r="K49712" s="72"/>
    </row>
    <row r="49713" spans="9:11">
      <c r="I49713" s="72"/>
      <c r="J49713" s="72"/>
      <c r="K49713" s="72"/>
    </row>
    <row r="49714" spans="9:11">
      <c r="I49714" s="72"/>
      <c r="J49714" s="72"/>
      <c r="K49714" s="72"/>
    </row>
    <row r="49715" spans="9:11">
      <c r="I49715" s="72"/>
      <c r="J49715" s="72"/>
      <c r="K49715" s="72"/>
    </row>
    <row r="49716" spans="9:11">
      <c r="I49716" s="72"/>
      <c r="J49716" s="72"/>
      <c r="K49716" s="72"/>
    </row>
    <row r="49717" spans="9:11">
      <c r="I49717" s="72"/>
      <c r="J49717" s="72"/>
      <c r="K49717" s="72"/>
    </row>
    <row r="49718" spans="9:11">
      <c r="I49718" s="72"/>
      <c r="J49718" s="72"/>
      <c r="K49718" s="72"/>
    </row>
    <row r="49719" spans="9:11">
      <c r="I49719" s="72"/>
      <c r="J49719" s="72"/>
      <c r="K49719" s="72"/>
    </row>
    <row r="49720" spans="9:11">
      <c r="I49720" s="72"/>
      <c r="J49720" s="72"/>
      <c r="K49720" s="72"/>
    </row>
    <row r="49721" spans="9:11">
      <c r="I49721" s="72"/>
      <c r="J49721" s="72"/>
      <c r="K49721" s="72"/>
    </row>
    <row r="49722" spans="9:11">
      <c r="I49722" s="72"/>
      <c r="J49722" s="72"/>
      <c r="K49722" s="72"/>
    </row>
    <row r="49723" spans="9:11">
      <c r="I49723" s="72"/>
      <c r="J49723" s="72"/>
      <c r="K49723" s="72"/>
    </row>
    <row r="49724" spans="9:11">
      <c r="I49724" s="72"/>
      <c r="J49724" s="72"/>
      <c r="K49724" s="72"/>
    </row>
    <row r="49725" spans="9:11">
      <c r="I49725" s="72"/>
      <c r="J49725" s="72"/>
      <c r="K49725" s="72"/>
    </row>
    <row r="49726" spans="9:11">
      <c r="I49726" s="72"/>
      <c r="J49726" s="72"/>
      <c r="K49726" s="72"/>
    </row>
    <row r="49727" spans="9:11">
      <c r="I49727" s="72"/>
      <c r="J49727" s="72"/>
      <c r="K49727" s="72"/>
    </row>
    <row r="49728" spans="9:11">
      <c r="I49728" s="72"/>
      <c r="J49728" s="72"/>
      <c r="K49728" s="72"/>
    </row>
    <row r="49729" spans="9:11">
      <c r="I49729" s="72"/>
      <c r="J49729" s="72"/>
      <c r="K49729" s="72"/>
    </row>
    <row r="49730" spans="9:11">
      <c r="I49730" s="72"/>
      <c r="J49730" s="72"/>
      <c r="K49730" s="72"/>
    </row>
    <row r="49731" spans="9:11">
      <c r="I49731" s="72"/>
      <c r="J49731" s="72"/>
      <c r="K49731" s="72"/>
    </row>
    <row r="49732" spans="9:11">
      <c r="I49732" s="72"/>
      <c r="J49732" s="72"/>
      <c r="K49732" s="72"/>
    </row>
    <row r="49733" spans="9:11">
      <c r="I49733" s="72"/>
      <c r="J49733" s="72"/>
      <c r="K49733" s="72"/>
    </row>
    <row r="49734" spans="9:11">
      <c r="I49734" s="72"/>
      <c r="J49734" s="72"/>
      <c r="K49734" s="72"/>
    </row>
    <row r="49735" spans="9:11">
      <c r="I49735" s="72"/>
      <c r="J49735" s="72"/>
      <c r="K49735" s="72"/>
    </row>
    <row r="49736" spans="9:11">
      <c r="I49736" s="72"/>
      <c r="J49736" s="72"/>
      <c r="K49736" s="72"/>
    </row>
    <row r="49737" spans="9:11">
      <c r="I49737" s="72"/>
      <c r="J49737" s="72"/>
      <c r="K49737" s="72"/>
    </row>
    <row r="49738" spans="9:11">
      <c r="I49738" s="72"/>
      <c r="J49738" s="72"/>
      <c r="K49738" s="72"/>
    </row>
    <row r="49739" spans="9:11">
      <c r="I49739" s="72"/>
      <c r="J49739" s="72"/>
      <c r="K49739" s="72"/>
    </row>
    <row r="49740" spans="9:11">
      <c r="I49740" s="72"/>
      <c r="J49740" s="72"/>
      <c r="K49740" s="72"/>
    </row>
    <row r="49741" spans="9:11">
      <c r="I49741" s="72"/>
      <c r="J49741" s="72"/>
      <c r="K49741" s="72"/>
    </row>
    <row r="49742" spans="9:11">
      <c r="I49742" s="72"/>
      <c r="J49742" s="72"/>
      <c r="K49742" s="72"/>
    </row>
    <row r="49743" spans="9:11">
      <c r="I49743" s="72"/>
      <c r="J49743" s="72"/>
      <c r="K49743" s="72"/>
    </row>
    <row r="49744" spans="9:11">
      <c r="I49744" s="72"/>
      <c r="J49744" s="72"/>
      <c r="K49744" s="72"/>
    </row>
    <row r="49745" spans="9:11">
      <c r="I49745" s="72"/>
      <c r="J49745" s="72"/>
      <c r="K49745" s="72"/>
    </row>
    <row r="49746" spans="9:11">
      <c r="I49746" s="72"/>
      <c r="J49746" s="72"/>
      <c r="K49746" s="72"/>
    </row>
    <row r="49747" spans="9:11">
      <c r="I49747" s="72"/>
      <c r="J49747" s="72"/>
      <c r="K49747" s="72"/>
    </row>
    <row r="49748" spans="9:11">
      <c r="I49748" s="72"/>
      <c r="J49748" s="72"/>
      <c r="K49748" s="72"/>
    </row>
    <row r="49749" spans="9:11">
      <c r="I49749" s="72"/>
      <c r="J49749" s="72"/>
      <c r="K49749" s="72"/>
    </row>
    <row r="49750" spans="9:11">
      <c r="I49750" s="72"/>
      <c r="J49750" s="72"/>
      <c r="K49750" s="72"/>
    </row>
    <row r="49751" spans="9:11">
      <c r="I49751" s="72"/>
      <c r="J49751" s="72"/>
      <c r="K49751" s="72"/>
    </row>
    <row r="49752" spans="9:11">
      <c r="I49752" s="72"/>
      <c r="J49752" s="72"/>
      <c r="K49752" s="72"/>
    </row>
    <row r="49753" spans="9:11">
      <c r="I49753" s="72"/>
      <c r="J49753" s="72"/>
      <c r="K49753" s="72"/>
    </row>
    <row r="49754" spans="9:11">
      <c r="I49754" s="72"/>
      <c r="J49754" s="72"/>
      <c r="K49754" s="72"/>
    </row>
    <row r="49755" spans="9:11">
      <c r="I49755" s="72"/>
      <c r="J49755" s="72"/>
      <c r="K49755" s="72"/>
    </row>
    <row r="49756" spans="9:11">
      <c r="I49756" s="72"/>
      <c r="J49756" s="72"/>
      <c r="K49756" s="72"/>
    </row>
    <row r="49757" spans="9:11">
      <c r="I49757" s="72"/>
      <c r="J49757" s="72"/>
      <c r="K49757" s="72"/>
    </row>
    <row r="49758" spans="9:11">
      <c r="I49758" s="72"/>
      <c r="J49758" s="72"/>
      <c r="K49758" s="72"/>
    </row>
    <row r="49759" spans="9:11">
      <c r="I49759" s="72"/>
      <c r="J49759" s="72"/>
      <c r="K49759" s="72"/>
    </row>
    <row r="49760" spans="9:11">
      <c r="I49760" s="72"/>
      <c r="J49760" s="72"/>
      <c r="K49760" s="72"/>
    </row>
    <row r="49761" spans="9:11">
      <c r="I49761" s="72"/>
      <c r="J49761" s="72"/>
      <c r="K49761" s="72"/>
    </row>
    <row r="49762" spans="9:11">
      <c r="I49762" s="72"/>
      <c r="J49762" s="72"/>
      <c r="K49762" s="72"/>
    </row>
    <row r="49763" spans="9:11">
      <c r="I49763" s="72"/>
      <c r="J49763" s="72"/>
      <c r="K49763" s="72"/>
    </row>
    <row r="49764" spans="9:11">
      <c r="I49764" s="72"/>
      <c r="J49764" s="72"/>
      <c r="K49764" s="72"/>
    </row>
    <row r="49765" spans="9:11">
      <c r="I49765" s="72"/>
      <c r="J49765" s="72"/>
      <c r="K49765" s="72"/>
    </row>
    <row r="49766" spans="9:11">
      <c r="I49766" s="72"/>
      <c r="J49766" s="72"/>
      <c r="K49766" s="72"/>
    </row>
    <row r="49767" spans="9:11">
      <c r="I49767" s="72"/>
      <c r="J49767" s="72"/>
      <c r="K49767" s="72"/>
    </row>
    <row r="49768" spans="9:11">
      <c r="I49768" s="72"/>
      <c r="J49768" s="72"/>
      <c r="K49768" s="72"/>
    </row>
    <row r="49769" spans="9:11">
      <c r="I49769" s="72"/>
      <c r="J49769" s="72"/>
      <c r="K49769" s="72"/>
    </row>
    <row r="49770" spans="9:11">
      <c r="I49770" s="72"/>
      <c r="J49770" s="72"/>
      <c r="K49770" s="72"/>
    </row>
    <row r="49771" spans="9:11">
      <c r="I49771" s="72"/>
      <c r="J49771" s="72"/>
      <c r="K49771" s="72"/>
    </row>
    <row r="49772" spans="9:11">
      <c r="I49772" s="72"/>
      <c r="J49772" s="72"/>
      <c r="K49772" s="72"/>
    </row>
    <row r="49773" spans="9:11">
      <c r="I49773" s="72"/>
      <c r="J49773" s="72"/>
      <c r="K49773" s="72"/>
    </row>
    <row r="49774" spans="9:11">
      <c r="I49774" s="72"/>
      <c r="J49774" s="72"/>
      <c r="K49774" s="72"/>
    </row>
    <row r="49775" spans="9:11">
      <c r="I49775" s="72"/>
      <c r="J49775" s="72"/>
      <c r="K49775" s="72"/>
    </row>
    <row r="49776" spans="9:11">
      <c r="I49776" s="72"/>
      <c r="J49776" s="72"/>
      <c r="K49776" s="72"/>
    </row>
    <row r="49777" spans="9:11">
      <c r="I49777" s="72"/>
      <c r="J49777" s="72"/>
      <c r="K49777" s="72"/>
    </row>
    <row r="49778" spans="9:11">
      <c r="I49778" s="72"/>
      <c r="J49778" s="72"/>
      <c r="K49778" s="72"/>
    </row>
    <row r="49779" spans="9:11">
      <c r="I49779" s="72"/>
      <c r="J49779" s="72"/>
      <c r="K49779" s="72"/>
    </row>
    <row r="49780" spans="9:11">
      <c r="I49780" s="72"/>
      <c r="J49780" s="72"/>
      <c r="K49780" s="72"/>
    </row>
    <row r="49781" spans="9:11">
      <c r="I49781" s="72"/>
      <c r="J49781" s="72"/>
      <c r="K49781" s="72"/>
    </row>
    <row r="49782" spans="9:11">
      <c r="I49782" s="72"/>
      <c r="J49782" s="72"/>
      <c r="K49782" s="72"/>
    </row>
    <row r="49783" spans="9:11">
      <c r="I49783" s="72"/>
      <c r="J49783" s="72"/>
      <c r="K49783" s="72"/>
    </row>
    <row r="49784" spans="9:11">
      <c r="I49784" s="72"/>
      <c r="J49784" s="72"/>
      <c r="K49784" s="72"/>
    </row>
    <row r="49785" spans="9:11">
      <c r="I49785" s="72"/>
      <c r="J49785" s="72"/>
      <c r="K49785" s="72"/>
    </row>
    <row r="49786" spans="9:11">
      <c r="I49786" s="72"/>
      <c r="J49786" s="72"/>
      <c r="K49786" s="72"/>
    </row>
    <row r="49787" spans="9:11">
      <c r="I49787" s="72"/>
      <c r="J49787" s="72"/>
      <c r="K49787" s="72"/>
    </row>
    <row r="49788" spans="9:11">
      <c r="I49788" s="72"/>
      <c r="J49788" s="72"/>
      <c r="K49788" s="72"/>
    </row>
    <row r="49789" spans="9:11">
      <c r="I49789" s="72"/>
      <c r="J49789" s="72"/>
      <c r="K49789" s="72"/>
    </row>
    <row r="49790" spans="9:11">
      <c r="I49790" s="72"/>
      <c r="J49790" s="72"/>
      <c r="K49790" s="72"/>
    </row>
    <row r="49791" spans="9:11">
      <c r="I49791" s="72"/>
      <c r="J49791" s="72"/>
      <c r="K49791" s="72"/>
    </row>
    <row r="49792" spans="9:11">
      <c r="I49792" s="72"/>
      <c r="J49792" s="72"/>
      <c r="K49792" s="72"/>
    </row>
    <row r="49793" spans="9:11">
      <c r="I49793" s="72"/>
      <c r="J49793" s="72"/>
      <c r="K49793" s="72"/>
    </row>
    <row r="49794" spans="9:11">
      <c r="I49794" s="72"/>
      <c r="J49794" s="72"/>
      <c r="K49794" s="72"/>
    </row>
    <row r="49795" spans="9:11">
      <c r="I49795" s="72"/>
      <c r="J49795" s="72"/>
      <c r="K49795" s="72"/>
    </row>
    <row r="49796" spans="9:11">
      <c r="I49796" s="72"/>
      <c r="J49796" s="72"/>
      <c r="K49796" s="72"/>
    </row>
    <row r="49797" spans="9:11">
      <c r="I49797" s="72"/>
      <c r="J49797" s="72"/>
      <c r="K49797" s="72"/>
    </row>
    <row r="49798" spans="9:11">
      <c r="I49798" s="72"/>
      <c r="J49798" s="72"/>
      <c r="K49798" s="72"/>
    </row>
    <row r="49799" spans="9:11">
      <c r="I49799" s="72"/>
      <c r="J49799" s="72"/>
      <c r="K49799" s="72"/>
    </row>
    <row r="49800" spans="9:11">
      <c r="I49800" s="72"/>
      <c r="J49800" s="72"/>
      <c r="K49800" s="72"/>
    </row>
    <row r="49801" spans="9:11">
      <c r="I49801" s="72"/>
      <c r="J49801" s="72"/>
      <c r="K49801" s="72"/>
    </row>
    <row r="49802" spans="9:11">
      <c r="I49802" s="72"/>
      <c r="J49802" s="72"/>
      <c r="K49802" s="72"/>
    </row>
    <row r="49803" spans="9:11">
      <c r="I49803" s="72"/>
      <c r="J49803" s="72"/>
      <c r="K49803" s="72"/>
    </row>
    <row r="49804" spans="9:11">
      <c r="I49804" s="72"/>
      <c r="J49804" s="72"/>
      <c r="K49804" s="72"/>
    </row>
    <row r="49805" spans="9:11">
      <c r="I49805" s="72"/>
      <c r="J49805" s="72"/>
      <c r="K49805" s="72"/>
    </row>
    <row r="49806" spans="9:11">
      <c r="I49806" s="72"/>
      <c r="J49806" s="72"/>
      <c r="K49806" s="72"/>
    </row>
    <row r="49807" spans="9:11">
      <c r="I49807" s="72"/>
      <c r="J49807" s="72"/>
      <c r="K49807" s="72"/>
    </row>
    <row r="49808" spans="9:11">
      <c r="I49808" s="72"/>
      <c r="J49808" s="72"/>
      <c r="K49808" s="72"/>
    </row>
    <row r="49809" spans="9:11">
      <c r="I49809" s="72"/>
      <c r="J49809" s="72"/>
      <c r="K49809" s="72"/>
    </row>
    <row r="49810" spans="9:11">
      <c r="I49810" s="72"/>
      <c r="J49810" s="72"/>
      <c r="K49810" s="72"/>
    </row>
    <row r="49811" spans="9:11">
      <c r="I49811" s="72"/>
      <c r="J49811" s="72"/>
      <c r="K49811" s="72"/>
    </row>
    <row r="49812" spans="9:11">
      <c r="I49812" s="72"/>
      <c r="J49812" s="72"/>
      <c r="K49812" s="72"/>
    </row>
    <row r="49813" spans="9:11">
      <c r="I49813" s="72"/>
      <c r="J49813" s="72"/>
      <c r="K49813" s="72"/>
    </row>
    <row r="49814" spans="9:11">
      <c r="I49814" s="72"/>
      <c r="J49814" s="72"/>
      <c r="K49814" s="72"/>
    </row>
    <row r="49815" spans="9:11">
      <c r="I49815" s="72"/>
      <c r="J49815" s="72"/>
      <c r="K49815" s="72"/>
    </row>
    <row r="49816" spans="9:11">
      <c r="I49816" s="72"/>
      <c r="J49816" s="72"/>
      <c r="K49816" s="72"/>
    </row>
    <row r="49817" spans="9:11">
      <c r="I49817" s="72"/>
      <c r="J49817" s="72"/>
      <c r="K49817" s="72"/>
    </row>
    <row r="49818" spans="9:11">
      <c r="I49818" s="72"/>
      <c r="J49818" s="72"/>
      <c r="K49818" s="72"/>
    </row>
    <row r="49819" spans="9:11">
      <c r="I49819" s="72"/>
      <c r="J49819" s="72"/>
      <c r="K49819" s="72"/>
    </row>
    <row r="49820" spans="9:11">
      <c r="I49820" s="72"/>
      <c r="J49820" s="72"/>
      <c r="K49820" s="72"/>
    </row>
    <row r="49821" spans="9:11">
      <c r="I49821" s="72"/>
      <c r="J49821" s="72"/>
      <c r="K49821" s="72"/>
    </row>
    <row r="49822" spans="9:11">
      <c r="I49822" s="72"/>
      <c r="J49822" s="72"/>
      <c r="K49822" s="72"/>
    </row>
    <row r="49823" spans="9:11">
      <c r="I49823" s="72"/>
      <c r="J49823" s="72"/>
      <c r="K49823" s="72"/>
    </row>
    <row r="49824" spans="9:11">
      <c r="I49824" s="72"/>
      <c r="J49824" s="72"/>
      <c r="K49824" s="72"/>
    </row>
    <row r="49825" spans="9:11">
      <c r="I49825" s="72"/>
      <c r="J49825" s="72"/>
      <c r="K49825" s="72"/>
    </row>
    <row r="49826" spans="9:11">
      <c r="I49826" s="72"/>
      <c r="J49826" s="72"/>
      <c r="K49826" s="72"/>
    </row>
    <row r="49827" spans="9:11">
      <c r="I49827" s="72"/>
      <c r="J49827" s="72"/>
      <c r="K49827" s="72"/>
    </row>
    <row r="49828" spans="9:11">
      <c r="I49828" s="72"/>
      <c r="J49828" s="72"/>
      <c r="K49828" s="72"/>
    </row>
    <row r="49829" spans="9:11">
      <c r="I49829" s="72"/>
      <c r="J49829" s="72"/>
      <c r="K49829" s="72"/>
    </row>
    <row r="49830" spans="9:11">
      <c r="I49830" s="72"/>
      <c r="J49830" s="72"/>
      <c r="K49830" s="72"/>
    </row>
    <row r="49831" spans="9:11">
      <c r="I49831" s="72"/>
      <c r="J49831" s="72"/>
      <c r="K49831" s="72"/>
    </row>
    <row r="49832" spans="9:11">
      <c r="I49832" s="72"/>
      <c r="J49832" s="72"/>
      <c r="K49832" s="72"/>
    </row>
    <row r="49833" spans="9:11">
      <c r="I49833" s="72"/>
      <c r="J49833" s="72"/>
      <c r="K49833" s="72"/>
    </row>
    <row r="49834" spans="9:11">
      <c r="I49834" s="72"/>
      <c r="J49834" s="72"/>
      <c r="K49834" s="72"/>
    </row>
    <row r="49835" spans="9:11">
      <c r="I49835" s="72"/>
      <c r="J49835" s="72"/>
      <c r="K49835" s="72"/>
    </row>
    <row r="49836" spans="9:11">
      <c r="I49836" s="72"/>
      <c r="J49836" s="72"/>
      <c r="K49836" s="72"/>
    </row>
    <row r="49837" spans="9:11">
      <c r="I49837" s="72"/>
      <c r="J49837" s="72"/>
      <c r="K49837" s="72"/>
    </row>
    <row r="49838" spans="9:11">
      <c r="I49838" s="72"/>
      <c r="J49838" s="72"/>
      <c r="K49838" s="72"/>
    </row>
    <row r="49839" spans="9:11">
      <c r="I49839" s="72"/>
      <c r="J49839" s="72"/>
      <c r="K49839" s="72"/>
    </row>
    <row r="49840" spans="9:11">
      <c r="I49840" s="72"/>
      <c r="J49840" s="72"/>
      <c r="K49840" s="72"/>
    </row>
    <row r="49841" spans="9:11">
      <c r="I49841" s="72"/>
      <c r="J49841" s="72"/>
      <c r="K49841" s="72"/>
    </row>
    <row r="49842" spans="9:11">
      <c r="I49842" s="72"/>
      <c r="J49842" s="72"/>
      <c r="K49842" s="72"/>
    </row>
    <row r="49843" spans="9:11">
      <c r="I49843" s="72"/>
      <c r="J49843" s="72"/>
      <c r="K49843" s="72"/>
    </row>
    <row r="49844" spans="9:11">
      <c r="I49844" s="72"/>
      <c r="J49844" s="72"/>
      <c r="K49844" s="72"/>
    </row>
    <row r="49845" spans="9:11">
      <c r="I49845" s="72"/>
      <c r="J49845" s="72"/>
      <c r="K49845" s="72"/>
    </row>
    <row r="49846" spans="9:11">
      <c r="I49846" s="72"/>
      <c r="J49846" s="72"/>
      <c r="K49846" s="72"/>
    </row>
    <row r="49847" spans="9:11">
      <c r="I49847" s="72"/>
      <c r="J49847" s="72"/>
      <c r="K49847" s="72"/>
    </row>
    <row r="49848" spans="9:11">
      <c r="I49848" s="72"/>
      <c r="J49848" s="72"/>
      <c r="K49848" s="72"/>
    </row>
    <row r="49849" spans="9:11">
      <c r="I49849" s="72"/>
      <c r="J49849" s="72"/>
      <c r="K49849" s="72"/>
    </row>
    <row r="49850" spans="9:11">
      <c r="I49850" s="72"/>
      <c r="J49850" s="72"/>
      <c r="K49850" s="72"/>
    </row>
    <row r="49851" spans="9:11">
      <c r="I49851" s="72"/>
      <c r="J49851" s="72"/>
      <c r="K49851" s="72"/>
    </row>
    <row r="49852" spans="9:11">
      <c r="I49852" s="72"/>
      <c r="J49852" s="72"/>
      <c r="K49852" s="72"/>
    </row>
    <row r="49853" spans="9:11">
      <c r="I49853" s="72"/>
      <c r="J49853" s="72"/>
      <c r="K49853" s="72"/>
    </row>
    <row r="49854" spans="9:11">
      <c r="I49854" s="72"/>
      <c r="J49854" s="72"/>
      <c r="K49854" s="72"/>
    </row>
    <row r="49855" spans="9:11">
      <c r="I49855" s="72"/>
      <c r="J49855" s="72"/>
      <c r="K49855" s="72"/>
    </row>
    <row r="49856" spans="9:11">
      <c r="I49856" s="72"/>
      <c r="J49856" s="72"/>
      <c r="K49856" s="72"/>
    </row>
    <row r="49857" spans="9:11">
      <c r="I49857" s="72"/>
      <c r="J49857" s="72"/>
      <c r="K49857" s="72"/>
    </row>
    <row r="49858" spans="9:11">
      <c r="I49858" s="72"/>
      <c r="J49858" s="72"/>
      <c r="K49858" s="72"/>
    </row>
    <row r="49859" spans="9:11">
      <c r="I49859" s="72"/>
      <c r="J49859" s="72"/>
      <c r="K49859" s="72"/>
    </row>
    <row r="49860" spans="9:11">
      <c r="I49860" s="72"/>
      <c r="J49860" s="72"/>
      <c r="K49860" s="72"/>
    </row>
    <row r="49861" spans="9:11">
      <c r="I49861" s="72"/>
      <c r="J49861" s="72"/>
      <c r="K49861" s="72"/>
    </row>
    <row r="49862" spans="9:11">
      <c r="I49862" s="72"/>
      <c r="J49862" s="72"/>
      <c r="K49862" s="72"/>
    </row>
    <row r="49863" spans="9:11">
      <c r="I49863" s="72"/>
      <c r="J49863" s="72"/>
      <c r="K49863" s="72"/>
    </row>
    <row r="49864" spans="9:11">
      <c r="I49864" s="72"/>
      <c r="J49864" s="72"/>
      <c r="K49864" s="72"/>
    </row>
    <row r="49865" spans="9:11">
      <c r="I49865" s="72"/>
      <c r="J49865" s="72"/>
      <c r="K49865" s="72"/>
    </row>
    <row r="49866" spans="9:11">
      <c r="I49866" s="72"/>
      <c r="J49866" s="72"/>
      <c r="K49866" s="72"/>
    </row>
    <row r="49867" spans="9:11">
      <c r="I49867" s="72"/>
      <c r="J49867" s="72"/>
      <c r="K49867" s="72"/>
    </row>
    <row r="49868" spans="9:11">
      <c r="I49868" s="72"/>
      <c r="J49868" s="72"/>
      <c r="K49868" s="72"/>
    </row>
    <row r="49869" spans="9:11">
      <c r="I49869" s="72"/>
      <c r="J49869" s="72"/>
      <c r="K49869" s="72"/>
    </row>
    <row r="49870" spans="9:11">
      <c r="I49870" s="72"/>
      <c r="J49870" s="72"/>
      <c r="K49870" s="72"/>
    </row>
    <row r="49871" spans="9:11">
      <c r="I49871" s="72"/>
      <c r="J49871" s="72"/>
      <c r="K49871" s="72"/>
    </row>
    <row r="49872" spans="9:11">
      <c r="I49872" s="72"/>
      <c r="J49872" s="72"/>
      <c r="K49872" s="72"/>
    </row>
    <row r="49873" spans="9:11">
      <c r="I49873" s="72"/>
      <c r="J49873" s="72"/>
      <c r="K49873" s="72"/>
    </row>
    <row r="49874" spans="9:11">
      <c r="I49874" s="72"/>
      <c r="J49874" s="72"/>
      <c r="K49874" s="72"/>
    </row>
    <row r="49875" spans="9:11">
      <c r="I49875" s="72"/>
      <c r="J49875" s="72"/>
      <c r="K49875" s="72"/>
    </row>
    <row r="49876" spans="9:11">
      <c r="I49876" s="72"/>
      <c r="J49876" s="72"/>
      <c r="K49876" s="72"/>
    </row>
    <row r="49877" spans="9:11">
      <c r="I49877" s="72"/>
      <c r="J49877" s="72"/>
      <c r="K49877" s="72"/>
    </row>
    <row r="49878" spans="9:11">
      <c r="I49878" s="72"/>
      <c r="J49878" s="72"/>
      <c r="K49878" s="72"/>
    </row>
    <row r="49879" spans="9:11">
      <c r="I49879" s="72"/>
      <c r="J49879" s="72"/>
      <c r="K49879" s="72"/>
    </row>
    <row r="49880" spans="9:11">
      <c r="I49880" s="72"/>
      <c r="J49880" s="72"/>
      <c r="K49880" s="72"/>
    </row>
    <row r="49881" spans="9:11">
      <c r="I49881" s="72"/>
      <c r="J49881" s="72"/>
      <c r="K49881" s="72"/>
    </row>
    <row r="49882" spans="9:11">
      <c r="I49882" s="72"/>
      <c r="J49882" s="72"/>
      <c r="K49882" s="72"/>
    </row>
    <row r="49883" spans="9:11">
      <c r="I49883" s="72"/>
      <c r="J49883" s="72"/>
      <c r="K49883" s="72"/>
    </row>
    <row r="49884" spans="9:11">
      <c r="I49884" s="72"/>
      <c r="J49884" s="72"/>
      <c r="K49884" s="72"/>
    </row>
    <row r="49885" spans="9:11">
      <c r="I49885" s="72"/>
      <c r="J49885" s="72"/>
      <c r="K49885" s="72"/>
    </row>
    <row r="49886" spans="9:11">
      <c r="I49886" s="72"/>
      <c r="J49886" s="72"/>
      <c r="K49886" s="72"/>
    </row>
    <row r="49887" spans="9:11">
      <c r="I49887" s="72"/>
      <c r="J49887" s="72"/>
      <c r="K49887" s="72"/>
    </row>
    <row r="49888" spans="9:11">
      <c r="I49888" s="72"/>
      <c r="J49888" s="72"/>
      <c r="K49888" s="72"/>
    </row>
    <row r="49889" spans="9:11">
      <c r="I49889" s="72"/>
      <c r="J49889" s="72"/>
      <c r="K49889" s="72"/>
    </row>
    <row r="49890" spans="9:11">
      <c r="I49890" s="72"/>
      <c r="J49890" s="72"/>
      <c r="K49890" s="72"/>
    </row>
    <row r="49891" spans="9:11">
      <c r="I49891" s="72"/>
      <c r="J49891" s="72"/>
      <c r="K49891" s="72"/>
    </row>
    <row r="49892" spans="9:11">
      <c r="I49892" s="72"/>
      <c r="J49892" s="72"/>
      <c r="K49892" s="72"/>
    </row>
    <row r="49893" spans="9:11">
      <c r="I49893" s="72"/>
      <c r="J49893" s="72"/>
      <c r="K49893" s="72"/>
    </row>
    <row r="49894" spans="9:11">
      <c r="I49894" s="72"/>
      <c r="J49894" s="72"/>
      <c r="K49894" s="72"/>
    </row>
    <row r="49895" spans="9:11">
      <c r="I49895" s="72"/>
      <c r="J49895" s="72"/>
      <c r="K49895" s="72"/>
    </row>
    <row r="49896" spans="9:11">
      <c r="I49896" s="72"/>
      <c r="J49896" s="72"/>
      <c r="K49896" s="72"/>
    </row>
    <row r="49897" spans="9:11">
      <c r="I49897" s="72"/>
      <c r="J49897" s="72"/>
      <c r="K49897" s="72"/>
    </row>
    <row r="49898" spans="9:11">
      <c r="I49898" s="72"/>
      <c r="J49898" s="72"/>
      <c r="K49898" s="72"/>
    </row>
    <row r="49899" spans="9:11">
      <c r="I49899" s="72"/>
      <c r="J49899" s="72"/>
      <c r="K49899" s="72"/>
    </row>
    <row r="49900" spans="9:11">
      <c r="I49900" s="72"/>
      <c r="J49900" s="72"/>
      <c r="K49900" s="72"/>
    </row>
    <row r="49901" spans="9:11">
      <c r="I49901" s="72"/>
      <c r="J49901" s="72"/>
      <c r="K49901" s="72"/>
    </row>
    <row r="49902" spans="9:11">
      <c r="I49902" s="72"/>
      <c r="J49902" s="72"/>
      <c r="K49902" s="72"/>
    </row>
    <row r="49903" spans="9:11">
      <c r="I49903" s="72"/>
      <c r="J49903" s="72"/>
      <c r="K49903" s="72"/>
    </row>
    <row r="49904" spans="9:11">
      <c r="I49904" s="72"/>
      <c r="J49904" s="72"/>
      <c r="K49904" s="72"/>
    </row>
    <row r="49905" spans="9:11">
      <c r="I49905" s="72"/>
      <c r="J49905" s="72"/>
      <c r="K49905" s="72"/>
    </row>
    <row r="49906" spans="9:11">
      <c r="I49906" s="72"/>
      <c r="J49906" s="72"/>
      <c r="K49906" s="72"/>
    </row>
    <row r="49907" spans="9:11">
      <c r="I49907" s="72"/>
      <c r="J49907" s="72"/>
      <c r="K49907" s="72"/>
    </row>
    <row r="49908" spans="9:11">
      <c r="I49908" s="72"/>
      <c r="J49908" s="72"/>
      <c r="K49908" s="72"/>
    </row>
    <row r="49909" spans="9:11">
      <c r="I49909" s="72"/>
      <c r="J49909" s="72"/>
      <c r="K49909" s="72"/>
    </row>
    <row r="49910" spans="9:11">
      <c r="I49910" s="72"/>
      <c r="J49910" s="72"/>
      <c r="K49910" s="72"/>
    </row>
    <row r="49911" spans="9:11">
      <c r="I49911" s="72"/>
      <c r="J49911" s="72"/>
      <c r="K49911" s="72"/>
    </row>
    <row r="49912" spans="9:11">
      <c r="I49912" s="72"/>
      <c r="J49912" s="72"/>
      <c r="K49912" s="72"/>
    </row>
    <row r="49913" spans="9:11">
      <c r="I49913" s="72"/>
      <c r="J49913" s="72"/>
      <c r="K49913" s="72"/>
    </row>
    <row r="49914" spans="9:11">
      <c r="I49914" s="72"/>
      <c r="J49914" s="72"/>
      <c r="K49914" s="72"/>
    </row>
    <row r="49915" spans="9:11">
      <c r="I49915" s="72"/>
      <c r="J49915" s="72"/>
      <c r="K49915" s="72"/>
    </row>
    <row r="49916" spans="9:11">
      <c r="I49916" s="72"/>
      <c r="J49916" s="72"/>
      <c r="K49916" s="72"/>
    </row>
    <row r="49917" spans="9:11">
      <c r="I49917" s="72"/>
      <c r="J49917" s="72"/>
      <c r="K49917" s="72"/>
    </row>
    <row r="49918" spans="9:11">
      <c r="I49918" s="72"/>
      <c r="J49918" s="72"/>
      <c r="K49918" s="72"/>
    </row>
    <row r="49919" spans="9:11">
      <c r="I49919" s="72"/>
      <c r="J49919" s="72"/>
      <c r="K49919" s="72"/>
    </row>
    <row r="49920" spans="9:11">
      <c r="I49920" s="72"/>
      <c r="J49920" s="72"/>
      <c r="K49920" s="72"/>
    </row>
    <row r="49921" spans="9:11">
      <c r="I49921" s="72"/>
      <c r="J49921" s="72"/>
      <c r="K49921" s="72"/>
    </row>
    <row r="49922" spans="9:11">
      <c r="I49922" s="72"/>
      <c r="J49922" s="72"/>
      <c r="K49922" s="72"/>
    </row>
    <row r="49923" spans="9:11">
      <c r="I49923" s="72"/>
      <c r="J49923" s="72"/>
      <c r="K49923" s="72"/>
    </row>
    <row r="49924" spans="9:11">
      <c r="I49924" s="72"/>
      <c r="J49924" s="72"/>
      <c r="K49924" s="72"/>
    </row>
    <row r="49925" spans="9:11">
      <c r="I49925" s="72"/>
      <c r="J49925" s="72"/>
      <c r="K49925" s="72"/>
    </row>
    <row r="49926" spans="9:11">
      <c r="I49926" s="72"/>
      <c r="J49926" s="72"/>
      <c r="K49926" s="72"/>
    </row>
    <row r="49927" spans="9:11">
      <c r="I49927" s="72"/>
      <c r="J49927" s="72"/>
      <c r="K49927" s="72"/>
    </row>
    <row r="49928" spans="9:11">
      <c r="I49928" s="72"/>
      <c r="J49928" s="72"/>
      <c r="K49928" s="72"/>
    </row>
    <row r="49929" spans="9:11">
      <c r="I49929" s="72"/>
      <c r="J49929" s="72"/>
      <c r="K49929" s="72"/>
    </row>
    <row r="49930" spans="9:11">
      <c r="I49930" s="72"/>
      <c r="J49930" s="72"/>
      <c r="K49930" s="72"/>
    </row>
    <row r="49931" spans="9:11">
      <c r="I49931" s="72"/>
      <c r="J49931" s="72"/>
      <c r="K49931" s="72"/>
    </row>
    <row r="49932" spans="9:11">
      <c r="I49932" s="72"/>
      <c r="J49932" s="72"/>
      <c r="K49932" s="72"/>
    </row>
    <row r="49933" spans="9:11">
      <c r="I49933" s="72"/>
      <c r="J49933" s="72"/>
      <c r="K49933" s="72"/>
    </row>
    <row r="49934" spans="9:11">
      <c r="I49934" s="72"/>
      <c r="J49934" s="72"/>
      <c r="K49934" s="72"/>
    </row>
    <row r="49935" spans="9:11">
      <c r="I49935" s="72"/>
      <c r="J49935" s="72"/>
      <c r="K49935" s="72"/>
    </row>
    <row r="49936" spans="9:11">
      <c r="I49936" s="72"/>
      <c r="J49936" s="72"/>
      <c r="K49936" s="72"/>
    </row>
    <row r="49937" spans="9:11">
      <c r="I49937" s="72"/>
      <c r="J49937" s="72"/>
      <c r="K49937" s="72"/>
    </row>
    <row r="49938" spans="9:11">
      <c r="I49938" s="72"/>
      <c r="J49938" s="72"/>
      <c r="K49938" s="72"/>
    </row>
    <row r="49939" spans="9:11">
      <c r="I49939" s="72"/>
      <c r="J49939" s="72"/>
      <c r="K49939" s="72"/>
    </row>
    <row r="49940" spans="9:11">
      <c r="I49940" s="72"/>
      <c r="J49940" s="72"/>
      <c r="K49940" s="72"/>
    </row>
    <row r="49941" spans="9:11">
      <c r="I49941" s="72"/>
      <c r="J49941" s="72"/>
      <c r="K49941" s="72"/>
    </row>
    <row r="49942" spans="9:11">
      <c r="I49942" s="72"/>
      <c r="J49942" s="72"/>
      <c r="K49942" s="72"/>
    </row>
    <row r="49943" spans="9:11">
      <c r="I49943" s="72"/>
      <c r="J49943" s="72"/>
      <c r="K49943" s="72"/>
    </row>
    <row r="49944" spans="9:11">
      <c r="I49944" s="72"/>
      <c r="J49944" s="72"/>
      <c r="K49944" s="72"/>
    </row>
    <row r="49945" spans="9:11">
      <c r="I49945" s="72"/>
      <c r="J49945" s="72"/>
      <c r="K49945" s="72"/>
    </row>
    <row r="49946" spans="9:11">
      <c r="I49946" s="72"/>
      <c r="J49946" s="72"/>
      <c r="K49946" s="72"/>
    </row>
    <row r="49947" spans="9:11">
      <c r="I49947" s="72"/>
      <c r="J49947" s="72"/>
      <c r="K49947" s="72"/>
    </row>
    <row r="49948" spans="9:11">
      <c r="I49948" s="72"/>
      <c r="J49948" s="72"/>
      <c r="K49948" s="72"/>
    </row>
    <row r="49949" spans="9:11">
      <c r="I49949" s="72"/>
      <c r="J49949" s="72"/>
      <c r="K49949" s="72"/>
    </row>
    <row r="49950" spans="9:11">
      <c r="I49950" s="72"/>
      <c r="J49950" s="72"/>
      <c r="K49950" s="72"/>
    </row>
    <row r="49951" spans="9:11">
      <c r="I49951" s="72"/>
      <c r="J49951" s="72"/>
      <c r="K49951" s="72"/>
    </row>
    <row r="49952" spans="9:11">
      <c r="I49952" s="72"/>
      <c r="J49952" s="72"/>
      <c r="K49952" s="72"/>
    </row>
    <row r="49953" spans="9:11">
      <c r="I49953" s="72"/>
      <c r="J49953" s="72"/>
      <c r="K49953" s="72"/>
    </row>
    <row r="49954" spans="9:11">
      <c r="I49954" s="72"/>
      <c r="J49954" s="72"/>
      <c r="K49954" s="72"/>
    </row>
    <row r="49955" spans="9:11">
      <c r="I49955" s="72"/>
      <c r="J49955" s="72"/>
      <c r="K49955" s="72"/>
    </row>
    <row r="49956" spans="9:11">
      <c r="I49956" s="72"/>
      <c r="J49956" s="72"/>
      <c r="K49956" s="72"/>
    </row>
    <row r="49957" spans="9:11">
      <c r="I49957" s="72"/>
      <c r="J49957" s="72"/>
      <c r="K49957" s="72"/>
    </row>
    <row r="49958" spans="9:11">
      <c r="I49958" s="72"/>
      <c r="J49958" s="72"/>
      <c r="K49958" s="72"/>
    </row>
    <row r="49959" spans="9:11">
      <c r="I49959" s="72"/>
      <c r="J49959" s="72"/>
      <c r="K49959" s="72"/>
    </row>
    <row r="49960" spans="9:11">
      <c r="I49960" s="72"/>
      <c r="J49960" s="72"/>
      <c r="K49960" s="72"/>
    </row>
    <row r="49961" spans="9:11">
      <c r="I49961" s="72"/>
      <c r="J49961" s="72"/>
      <c r="K49961" s="72"/>
    </row>
    <row r="49962" spans="9:11">
      <c r="I49962" s="72"/>
      <c r="J49962" s="72"/>
      <c r="K49962" s="72"/>
    </row>
    <row r="49963" spans="9:11">
      <c r="I49963" s="72"/>
      <c r="J49963" s="72"/>
      <c r="K49963" s="72"/>
    </row>
    <row r="49964" spans="9:11">
      <c r="I49964" s="72"/>
      <c r="J49964" s="72"/>
      <c r="K49964" s="72"/>
    </row>
    <row r="49965" spans="9:11">
      <c r="I49965" s="72"/>
      <c r="J49965" s="72"/>
      <c r="K49965" s="72"/>
    </row>
    <row r="49966" spans="9:11">
      <c r="I49966" s="72"/>
      <c r="J49966" s="72"/>
      <c r="K49966" s="72"/>
    </row>
    <row r="49967" spans="9:11">
      <c r="I49967" s="72"/>
      <c r="J49967" s="72"/>
      <c r="K49967" s="72"/>
    </row>
    <row r="49968" spans="9:11">
      <c r="I49968" s="72"/>
      <c r="J49968" s="72"/>
      <c r="K49968" s="72"/>
    </row>
    <row r="49969" spans="9:11">
      <c r="I49969" s="72"/>
      <c r="J49969" s="72"/>
      <c r="K49969" s="72"/>
    </row>
    <row r="49970" spans="9:11">
      <c r="I49970" s="72"/>
      <c r="J49970" s="72"/>
      <c r="K49970" s="72"/>
    </row>
    <row r="49971" spans="9:11">
      <c r="I49971" s="72"/>
      <c r="J49971" s="72"/>
      <c r="K49971" s="72"/>
    </row>
    <row r="49972" spans="9:11">
      <c r="I49972" s="72"/>
      <c r="J49972" s="72"/>
      <c r="K49972" s="72"/>
    </row>
    <row r="49973" spans="9:11">
      <c r="I49973" s="72"/>
      <c r="J49973" s="72"/>
      <c r="K49973" s="72"/>
    </row>
    <row r="49974" spans="9:11">
      <c r="I49974" s="72"/>
      <c r="J49974" s="72"/>
      <c r="K49974" s="72"/>
    </row>
    <row r="49975" spans="9:11">
      <c r="I49975" s="72"/>
      <c r="J49975" s="72"/>
      <c r="K49975" s="72"/>
    </row>
    <row r="49976" spans="9:11">
      <c r="I49976" s="72"/>
      <c r="J49976" s="72"/>
      <c r="K49976" s="72"/>
    </row>
    <row r="49977" spans="9:11">
      <c r="I49977" s="72"/>
      <c r="J49977" s="72"/>
      <c r="K49977" s="72"/>
    </row>
    <row r="49978" spans="9:11">
      <c r="I49978" s="72"/>
      <c r="J49978" s="72"/>
      <c r="K49978" s="72"/>
    </row>
    <row r="49979" spans="9:11">
      <c r="I49979" s="72"/>
      <c r="J49979" s="72"/>
      <c r="K49979" s="72"/>
    </row>
    <row r="49980" spans="9:11">
      <c r="I49980" s="72"/>
      <c r="J49980" s="72"/>
      <c r="K49980" s="72"/>
    </row>
    <row r="49981" spans="9:11">
      <c r="I49981" s="72"/>
      <c r="J49981" s="72"/>
      <c r="K49981" s="72"/>
    </row>
    <row r="49982" spans="9:11">
      <c r="I49982" s="72"/>
      <c r="J49982" s="72"/>
      <c r="K49982" s="72"/>
    </row>
    <row r="49983" spans="9:11">
      <c r="I49983" s="72"/>
      <c r="J49983" s="72"/>
      <c r="K49983" s="72"/>
    </row>
    <row r="49984" spans="9:11">
      <c r="I49984" s="72"/>
      <c r="J49984" s="72"/>
      <c r="K49984" s="72"/>
    </row>
    <row r="49985" spans="9:11">
      <c r="I49985" s="72"/>
      <c r="J49985" s="72"/>
      <c r="K49985" s="72"/>
    </row>
    <row r="49986" spans="9:11">
      <c r="I49986" s="72"/>
      <c r="J49986" s="72"/>
      <c r="K49986" s="72"/>
    </row>
    <row r="49987" spans="9:11">
      <c r="I49987" s="72"/>
      <c r="J49987" s="72"/>
      <c r="K49987" s="72"/>
    </row>
    <row r="49988" spans="9:11">
      <c r="I49988" s="72"/>
      <c r="J49988" s="72"/>
      <c r="K49988" s="72"/>
    </row>
    <row r="49989" spans="9:11">
      <c r="I49989" s="72"/>
      <c r="J49989" s="72"/>
      <c r="K49989" s="72"/>
    </row>
    <row r="49990" spans="9:11">
      <c r="I49990" s="72"/>
      <c r="J49990" s="72"/>
      <c r="K49990" s="72"/>
    </row>
    <row r="49991" spans="9:11">
      <c r="I49991" s="72"/>
      <c r="J49991" s="72"/>
      <c r="K49991" s="72"/>
    </row>
    <row r="49992" spans="9:11">
      <c r="I49992" s="72"/>
      <c r="J49992" s="72"/>
      <c r="K49992" s="72"/>
    </row>
    <row r="49993" spans="9:11">
      <c r="I49993" s="72"/>
      <c r="J49993" s="72"/>
      <c r="K49993" s="72"/>
    </row>
    <row r="49994" spans="9:11">
      <c r="I49994" s="72"/>
      <c r="J49994" s="72"/>
      <c r="K49994" s="72"/>
    </row>
    <row r="49995" spans="9:11">
      <c r="I49995" s="72"/>
      <c r="J49995" s="72"/>
      <c r="K49995" s="72"/>
    </row>
    <row r="49996" spans="9:11">
      <c r="I49996" s="72"/>
      <c r="J49996" s="72"/>
      <c r="K49996" s="72"/>
    </row>
    <row r="49997" spans="9:11">
      <c r="I49997" s="72"/>
      <c r="J49997" s="72"/>
      <c r="K49997" s="72"/>
    </row>
    <row r="49998" spans="9:11">
      <c r="I49998" s="72"/>
      <c r="J49998" s="72"/>
      <c r="K49998" s="72"/>
    </row>
    <row r="49999" spans="9:11">
      <c r="I49999" s="72"/>
      <c r="J49999" s="72"/>
      <c r="K49999" s="72"/>
    </row>
    <row r="50000" spans="9:11">
      <c r="I50000" s="72"/>
      <c r="J50000" s="72"/>
      <c r="K50000" s="72"/>
    </row>
    <row r="50001" spans="9:11">
      <c r="I50001" s="72"/>
      <c r="J50001" s="72"/>
      <c r="K50001" s="72"/>
    </row>
    <row r="50002" spans="9:11">
      <c r="I50002" s="72"/>
      <c r="J50002" s="72"/>
      <c r="K50002" s="72"/>
    </row>
    <row r="50003" spans="9:11">
      <c r="I50003" s="72"/>
      <c r="J50003" s="72"/>
      <c r="K50003" s="72"/>
    </row>
    <row r="50004" spans="9:11">
      <c r="I50004" s="72"/>
      <c r="J50004" s="72"/>
      <c r="K50004" s="72"/>
    </row>
    <row r="50005" spans="9:11">
      <c r="I50005" s="72"/>
      <c r="J50005" s="72"/>
      <c r="K50005" s="72"/>
    </row>
    <row r="50006" spans="9:11">
      <c r="I50006" s="72"/>
      <c r="J50006" s="72"/>
      <c r="K50006" s="72"/>
    </row>
    <row r="50007" spans="9:11">
      <c r="I50007" s="72"/>
      <c r="J50007" s="72"/>
      <c r="K50007" s="72"/>
    </row>
    <row r="50008" spans="9:11">
      <c r="I50008" s="72"/>
      <c r="J50008" s="72"/>
      <c r="K50008" s="72"/>
    </row>
    <row r="50009" spans="9:11">
      <c r="I50009" s="72"/>
      <c r="J50009" s="72"/>
      <c r="K50009" s="72"/>
    </row>
    <row r="50010" spans="9:11">
      <c r="I50010" s="72"/>
      <c r="J50010" s="72"/>
      <c r="K50010" s="72"/>
    </row>
    <row r="50011" spans="9:11">
      <c r="I50011" s="72"/>
      <c r="J50011" s="72"/>
      <c r="K50011" s="72"/>
    </row>
    <row r="50012" spans="9:11">
      <c r="I50012" s="72"/>
      <c r="J50012" s="72"/>
      <c r="K50012" s="72"/>
    </row>
    <row r="50013" spans="9:11">
      <c r="I50013" s="72"/>
      <c r="J50013" s="72"/>
      <c r="K50013" s="72"/>
    </row>
    <row r="50014" spans="9:11">
      <c r="I50014" s="72"/>
      <c r="J50014" s="72"/>
      <c r="K50014" s="72"/>
    </row>
    <row r="50015" spans="9:11">
      <c r="I50015" s="72"/>
      <c r="J50015" s="72"/>
      <c r="K50015" s="72"/>
    </row>
    <row r="50016" spans="9:11">
      <c r="I50016" s="72"/>
      <c r="J50016" s="72"/>
      <c r="K50016" s="72"/>
    </row>
    <row r="50017" spans="9:11">
      <c r="I50017" s="72"/>
      <c r="J50017" s="72"/>
      <c r="K50017" s="72"/>
    </row>
    <row r="50018" spans="9:11">
      <c r="I50018" s="72"/>
      <c r="J50018" s="72"/>
      <c r="K50018" s="72"/>
    </row>
    <row r="50019" spans="9:11">
      <c r="I50019" s="72"/>
      <c r="J50019" s="72"/>
      <c r="K50019" s="72"/>
    </row>
    <row r="50020" spans="9:11">
      <c r="I50020" s="72"/>
      <c r="J50020" s="72"/>
      <c r="K50020" s="72"/>
    </row>
    <row r="50021" spans="9:11">
      <c r="I50021" s="72"/>
      <c r="J50021" s="72"/>
      <c r="K50021" s="72"/>
    </row>
    <row r="50022" spans="9:11">
      <c r="I50022" s="72"/>
      <c r="J50022" s="72"/>
      <c r="K50022" s="72"/>
    </row>
    <row r="50023" spans="9:11">
      <c r="I50023" s="72"/>
      <c r="J50023" s="72"/>
      <c r="K50023" s="72"/>
    </row>
    <row r="50024" spans="9:11">
      <c r="I50024" s="72"/>
      <c r="J50024" s="72"/>
      <c r="K50024" s="72"/>
    </row>
    <row r="50025" spans="9:11">
      <c r="I50025" s="72"/>
      <c r="J50025" s="72"/>
      <c r="K50025" s="72"/>
    </row>
    <row r="50026" spans="9:11">
      <c r="I50026" s="72"/>
      <c r="J50026" s="72"/>
      <c r="K50026" s="72"/>
    </row>
    <row r="50027" spans="9:11">
      <c r="I50027" s="72"/>
      <c r="J50027" s="72"/>
      <c r="K50027" s="72"/>
    </row>
    <row r="50028" spans="9:11">
      <c r="I50028" s="72"/>
      <c r="J50028" s="72"/>
      <c r="K50028" s="72"/>
    </row>
    <row r="50029" spans="9:11">
      <c r="I50029" s="72"/>
      <c r="J50029" s="72"/>
      <c r="K50029" s="72"/>
    </row>
    <row r="50030" spans="9:11">
      <c r="I50030" s="72"/>
      <c r="J50030" s="72"/>
      <c r="K50030" s="72"/>
    </row>
    <row r="50031" spans="9:11">
      <c r="I50031" s="72"/>
      <c r="J50031" s="72"/>
      <c r="K50031" s="72"/>
    </row>
    <row r="50032" spans="9:11">
      <c r="I50032" s="72"/>
      <c r="J50032" s="72"/>
      <c r="K50032" s="72"/>
    </row>
    <row r="50033" spans="9:11">
      <c r="I50033" s="72"/>
      <c r="J50033" s="72"/>
      <c r="K50033" s="72"/>
    </row>
    <row r="50034" spans="9:11">
      <c r="I50034" s="72"/>
      <c r="J50034" s="72"/>
      <c r="K50034" s="72"/>
    </row>
    <row r="50035" spans="9:11">
      <c r="I50035" s="72"/>
      <c r="J50035" s="72"/>
      <c r="K50035" s="72"/>
    </row>
    <row r="50036" spans="9:11">
      <c r="I50036" s="72"/>
      <c r="J50036" s="72"/>
      <c r="K50036" s="72"/>
    </row>
    <row r="50037" spans="9:11">
      <c r="I50037" s="72"/>
      <c r="J50037" s="72"/>
      <c r="K50037" s="72"/>
    </row>
    <row r="50038" spans="9:11">
      <c r="I50038" s="72"/>
      <c r="J50038" s="72"/>
      <c r="K50038" s="72"/>
    </row>
    <row r="50039" spans="9:11">
      <c r="I50039" s="72"/>
      <c r="J50039" s="72"/>
      <c r="K50039" s="72"/>
    </row>
    <row r="50040" spans="9:11">
      <c r="I50040" s="72"/>
      <c r="J50040" s="72"/>
      <c r="K50040" s="72"/>
    </row>
    <row r="50041" spans="9:11">
      <c r="I50041" s="72"/>
      <c r="J50041" s="72"/>
      <c r="K50041" s="72"/>
    </row>
    <row r="50042" spans="9:11">
      <c r="I50042" s="72"/>
      <c r="J50042" s="72"/>
      <c r="K50042" s="72"/>
    </row>
    <row r="50043" spans="9:11">
      <c r="I50043" s="72"/>
      <c r="J50043" s="72"/>
      <c r="K50043" s="72"/>
    </row>
    <row r="50044" spans="9:11">
      <c r="I50044" s="72"/>
      <c r="J50044" s="72"/>
      <c r="K50044" s="72"/>
    </row>
    <row r="50045" spans="9:11">
      <c r="I50045" s="72"/>
      <c r="J50045" s="72"/>
      <c r="K50045" s="72"/>
    </row>
    <row r="50046" spans="9:11">
      <c r="I50046" s="72"/>
      <c r="J50046" s="72"/>
      <c r="K50046" s="72"/>
    </row>
    <row r="50047" spans="9:11">
      <c r="I50047" s="72"/>
      <c r="J50047" s="72"/>
      <c r="K50047" s="72"/>
    </row>
    <row r="50048" spans="9:11">
      <c r="I50048" s="72"/>
      <c r="J50048" s="72"/>
      <c r="K50048" s="72"/>
    </row>
    <row r="50049" spans="9:11">
      <c r="I50049" s="72"/>
      <c r="J50049" s="72"/>
      <c r="K50049" s="72"/>
    </row>
    <row r="50050" spans="9:11">
      <c r="I50050" s="72"/>
      <c r="J50050" s="72"/>
      <c r="K50050" s="72"/>
    </row>
    <row r="50051" spans="9:11">
      <c r="I50051" s="72"/>
      <c r="J50051" s="72"/>
      <c r="K50051" s="72"/>
    </row>
    <row r="50052" spans="9:11">
      <c r="I50052" s="72"/>
      <c r="J50052" s="72"/>
      <c r="K50052" s="72"/>
    </row>
    <row r="50053" spans="9:11">
      <c r="I50053" s="72"/>
      <c r="J50053" s="72"/>
      <c r="K50053" s="72"/>
    </row>
    <row r="50054" spans="9:11">
      <c r="I50054" s="72"/>
      <c r="J50054" s="72"/>
      <c r="K50054" s="72"/>
    </row>
    <row r="50055" spans="9:11">
      <c r="I50055" s="72"/>
      <c r="J50055" s="72"/>
      <c r="K50055" s="72"/>
    </row>
    <row r="50056" spans="9:11">
      <c r="I50056" s="72"/>
      <c r="J50056" s="72"/>
      <c r="K50056" s="72"/>
    </row>
    <row r="50057" spans="9:11">
      <c r="I50057" s="72"/>
      <c r="J50057" s="72"/>
      <c r="K50057" s="72"/>
    </row>
    <row r="50058" spans="9:11">
      <c r="I50058" s="72"/>
      <c r="J50058" s="72"/>
      <c r="K50058" s="72"/>
    </row>
    <row r="50059" spans="9:11">
      <c r="I50059" s="72"/>
      <c r="J50059" s="72"/>
      <c r="K50059" s="72"/>
    </row>
    <row r="50060" spans="9:11">
      <c r="I50060" s="72"/>
      <c r="J50060" s="72"/>
      <c r="K50060" s="72"/>
    </row>
    <row r="50061" spans="9:11">
      <c r="I50061" s="72"/>
      <c r="J50061" s="72"/>
      <c r="K50061" s="72"/>
    </row>
    <row r="50062" spans="9:11">
      <c r="I50062" s="72"/>
      <c r="J50062" s="72"/>
      <c r="K50062" s="72"/>
    </row>
    <row r="50063" spans="9:11">
      <c r="I50063" s="72"/>
      <c r="J50063" s="72"/>
      <c r="K50063" s="72"/>
    </row>
    <row r="50064" spans="9:11">
      <c r="I50064" s="72"/>
      <c r="J50064" s="72"/>
      <c r="K50064" s="72"/>
    </row>
    <row r="50065" spans="9:11">
      <c r="I50065" s="72"/>
      <c r="J50065" s="72"/>
      <c r="K50065" s="72"/>
    </row>
    <row r="50066" spans="9:11">
      <c r="I50066" s="72"/>
      <c r="J50066" s="72"/>
      <c r="K50066" s="72"/>
    </row>
    <row r="50067" spans="9:11">
      <c r="I50067" s="72"/>
      <c r="J50067" s="72"/>
      <c r="K50067" s="72"/>
    </row>
    <row r="50068" spans="9:11">
      <c r="I50068" s="72"/>
      <c r="J50068" s="72"/>
      <c r="K50068" s="72"/>
    </row>
    <row r="50069" spans="9:11">
      <c r="I50069" s="72"/>
      <c r="J50069" s="72"/>
      <c r="K50069" s="72"/>
    </row>
    <row r="50070" spans="9:11">
      <c r="I50070" s="72"/>
      <c r="J50070" s="72"/>
      <c r="K50070" s="72"/>
    </row>
    <row r="50071" spans="9:11">
      <c r="I50071" s="72"/>
      <c r="J50071" s="72"/>
      <c r="K50071" s="72"/>
    </row>
    <row r="50072" spans="9:11">
      <c r="I50072" s="72"/>
      <c r="J50072" s="72"/>
      <c r="K50072" s="72"/>
    </row>
    <row r="50073" spans="9:11">
      <c r="I50073" s="72"/>
      <c r="J50073" s="72"/>
      <c r="K50073" s="72"/>
    </row>
    <row r="50074" spans="9:11">
      <c r="I50074" s="72"/>
      <c r="J50074" s="72"/>
      <c r="K50074" s="72"/>
    </row>
    <row r="50075" spans="9:11">
      <c r="I50075" s="72"/>
      <c r="J50075" s="72"/>
      <c r="K50075" s="72"/>
    </row>
    <row r="50076" spans="9:11">
      <c r="I50076" s="72"/>
      <c r="J50076" s="72"/>
      <c r="K50076" s="72"/>
    </row>
    <row r="50077" spans="9:11">
      <c r="I50077" s="72"/>
      <c r="J50077" s="72"/>
      <c r="K50077" s="72"/>
    </row>
    <row r="50078" spans="9:11">
      <c r="I50078" s="72"/>
      <c r="J50078" s="72"/>
      <c r="K50078" s="72"/>
    </row>
    <row r="50079" spans="9:11">
      <c r="I50079" s="72"/>
      <c r="J50079" s="72"/>
      <c r="K50079" s="72"/>
    </row>
    <row r="50080" spans="9:11">
      <c r="I50080" s="72"/>
      <c r="J50080" s="72"/>
      <c r="K50080" s="72"/>
    </row>
    <row r="50081" spans="9:11">
      <c r="I50081" s="72"/>
      <c r="J50081" s="72"/>
      <c r="K50081" s="72"/>
    </row>
    <row r="50082" spans="9:11">
      <c r="I50082" s="72"/>
      <c r="J50082" s="72"/>
      <c r="K50082" s="72"/>
    </row>
    <row r="50083" spans="9:11">
      <c r="I50083" s="72"/>
      <c r="J50083" s="72"/>
      <c r="K50083" s="72"/>
    </row>
    <row r="50084" spans="9:11">
      <c r="I50084" s="72"/>
      <c r="J50084" s="72"/>
      <c r="K50084" s="72"/>
    </row>
    <row r="50085" spans="9:11">
      <c r="I50085" s="72"/>
      <c r="J50085" s="72"/>
      <c r="K50085" s="72"/>
    </row>
    <row r="50086" spans="9:11">
      <c r="I50086" s="72"/>
      <c r="J50086" s="72"/>
      <c r="K50086" s="72"/>
    </row>
    <row r="50087" spans="9:11">
      <c r="I50087" s="72"/>
      <c r="J50087" s="72"/>
      <c r="K50087" s="72"/>
    </row>
    <row r="50088" spans="9:11">
      <c r="I50088" s="72"/>
      <c r="J50088" s="72"/>
      <c r="K50088" s="72"/>
    </row>
    <row r="50089" spans="9:11">
      <c r="I50089" s="72"/>
      <c r="J50089" s="72"/>
      <c r="K50089" s="72"/>
    </row>
    <row r="50090" spans="9:11">
      <c r="I50090" s="72"/>
      <c r="J50090" s="72"/>
      <c r="K50090" s="72"/>
    </row>
    <row r="50091" spans="9:11">
      <c r="I50091" s="72"/>
      <c r="J50091" s="72"/>
      <c r="K50091" s="72"/>
    </row>
    <row r="50092" spans="9:11">
      <c r="I50092" s="72"/>
      <c r="J50092" s="72"/>
      <c r="K50092" s="72"/>
    </row>
    <row r="50093" spans="9:11">
      <c r="I50093" s="72"/>
      <c r="J50093" s="72"/>
      <c r="K50093" s="72"/>
    </row>
    <row r="50094" spans="9:11">
      <c r="I50094" s="72"/>
      <c r="J50094" s="72"/>
      <c r="K50094" s="72"/>
    </row>
    <row r="50095" spans="9:11">
      <c r="I50095" s="72"/>
      <c r="J50095" s="72"/>
      <c r="K50095" s="72"/>
    </row>
    <row r="50096" spans="9:11">
      <c r="I50096" s="72"/>
      <c r="J50096" s="72"/>
      <c r="K50096" s="72"/>
    </row>
    <row r="50097" spans="9:11">
      <c r="I50097" s="72"/>
      <c r="J50097" s="72"/>
      <c r="K50097" s="72"/>
    </row>
    <row r="50098" spans="9:11">
      <c r="I50098" s="72"/>
      <c r="J50098" s="72"/>
      <c r="K50098" s="72"/>
    </row>
    <row r="50099" spans="9:11">
      <c r="I50099" s="72"/>
      <c r="J50099" s="72"/>
      <c r="K50099" s="72"/>
    </row>
    <row r="50100" spans="9:11">
      <c r="I50100" s="72"/>
      <c r="J50100" s="72"/>
      <c r="K50100" s="72"/>
    </row>
    <row r="50101" spans="9:11">
      <c r="I50101" s="72"/>
      <c r="J50101" s="72"/>
      <c r="K50101" s="72"/>
    </row>
    <row r="50102" spans="9:11">
      <c r="I50102" s="72"/>
      <c r="J50102" s="72"/>
      <c r="K50102" s="72"/>
    </row>
    <row r="50103" spans="9:11">
      <c r="I50103" s="72"/>
      <c r="J50103" s="72"/>
      <c r="K50103" s="72"/>
    </row>
    <row r="50104" spans="9:11">
      <c r="I50104" s="72"/>
      <c r="J50104" s="72"/>
      <c r="K50104" s="72"/>
    </row>
    <row r="50105" spans="9:11">
      <c r="I50105" s="72"/>
      <c r="J50105" s="72"/>
      <c r="K50105" s="72"/>
    </row>
    <row r="50106" spans="9:11">
      <c r="I50106" s="72"/>
      <c r="J50106" s="72"/>
      <c r="K50106" s="72"/>
    </row>
    <row r="50107" spans="9:11">
      <c r="I50107" s="72"/>
      <c r="J50107" s="72"/>
      <c r="K50107" s="72"/>
    </row>
    <row r="50108" spans="9:11">
      <c r="I50108" s="72"/>
      <c r="J50108" s="72"/>
      <c r="K50108" s="72"/>
    </row>
    <row r="50109" spans="9:11">
      <c r="I50109" s="72"/>
      <c r="J50109" s="72"/>
      <c r="K50109" s="72"/>
    </row>
    <row r="50110" spans="9:11">
      <c r="I50110" s="72"/>
      <c r="J50110" s="72"/>
      <c r="K50110" s="72"/>
    </row>
    <row r="50111" spans="9:11">
      <c r="I50111" s="72"/>
      <c r="J50111" s="72"/>
      <c r="K50111" s="72"/>
    </row>
    <row r="50112" spans="9:11">
      <c r="I50112" s="72"/>
      <c r="J50112" s="72"/>
      <c r="K50112" s="72"/>
    </row>
    <row r="50113" spans="9:11">
      <c r="I50113" s="72"/>
      <c r="J50113" s="72"/>
      <c r="K50113" s="72"/>
    </row>
    <row r="50114" spans="9:11">
      <c r="I50114" s="72"/>
      <c r="J50114" s="72"/>
      <c r="K50114" s="72"/>
    </row>
    <row r="50115" spans="9:11">
      <c r="I50115" s="72"/>
      <c r="J50115" s="72"/>
      <c r="K50115" s="72"/>
    </row>
    <row r="50116" spans="9:11">
      <c r="I50116" s="72"/>
      <c r="J50116" s="72"/>
      <c r="K50116" s="72"/>
    </row>
    <row r="50117" spans="9:11">
      <c r="I50117" s="72"/>
      <c r="J50117" s="72"/>
      <c r="K50117" s="72"/>
    </row>
    <row r="50118" spans="9:11">
      <c r="I50118" s="72"/>
      <c r="J50118" s="72"/>
      <c r="K50118" s="72"/>
    </row>
    <row r="50119" spans="9:11">
      <c r="I50119" s="72"/>
      <c r="J50119" s="72"/>
      <c r="K50119" s="72"/>
    </row>
    <row r="50120" spans="9:11">
      <c r="I50120" s="72"/>
      <c r="J50120" s="72"/>
      <c r="K50120" s="72"/>
    </row>
    <row r="50121" spans="9:11">
      <c r="I50121" s="72"/>
      <c r="J50121" s="72"/>
      <c r="K50121" s="72"/>
    </row>
    <row r="50122" spans="9:11">
      <c r="I50122" s="72"/>
      <c r="J50122" s="72"/>
      <c r="K50122" s="72"/>
    </row>
    <row r="50123" spans="9:11">
      <c r="I50123" s="72"/>
      <c r="J50123" s="72"/>
      <c r="K50123" s="72"/>
    </row>
    <row r="50124" spans="9:11">
      <c r="I50124" s="72"/>
      <c r="J50124" s="72"/>
      <c r="K50124" s="72"/>
    </row>
    <row r="50125" spans="9:11">
      <c r="I50125" s="72"/>
      <c r="J50125" s="72"/>
      <c r="K50125" s="72"/>
    </row>
    <row r="50126" spans="9:11">
      <c r="I50126" s="72"/>
      <c r="J50126" s="72"/>
      <c r="K50126" s="72"/>
    </row>
    <row r="50127" spans="9:11">
      <c r="I50127" s="72"/>
      <c r="J50127" s="72"/>
      <c r="K50127" s="72"/>
    </row>
    <row r="50128" spans="9:11">
      <c r="I50128" s="72"/>
      <c r="J50128" s="72"/>
      <c r="K50128" s="72"/>
    </row>
    <row r="50129" spans="9:11">
      <c r="I50129" s="72"/>
      <c r="J50129" s="72"/>
      <c r="K50129" s="72"/>
    </row>
    <row r="50130" spans="9:11">
      <c r="I50130" s="72"/>
      <c r="J50130" s="72"/>
      <c r="K50130" s="72"/>
    </row>
    <row r="50131" spans="9:11">
      <c r="I50131" s="72"/>
      <c r="J50131" s="72"/>
      <c r="K50131" s="72"/>
    </row>
    <row r="50132" spans="9:11">
      <c r="I50132" s="72"/>
      <c r="J50132" s="72"/>
      <c r="K50132" s="72"/>
    </row>
    <row r="50133" spans="9:11">
      <c r="I50133" s="72"/>
      <c r="J50133" s="72"/>
      <c r="K50133" s="72"/>
    </row>
    <row r="50134" spans="9:11">
      <c r="I50134" s="72"/>
      <c r="J50134" s="72"/>
      <c r="K50134" s="72"/>
    </row>
    <row r="50135" spans="9:11">
      <c r="I50135" s="72"/>
      <c r="J50135" s="72"/>
      <c r="K50135" s="72"/>
    </row>
    <row r="50136" spans="9:11">
      <c r="I50136" s="72"/>
      <c r="J50136" s="72"/>
      <c r="K50136" s="72"/>
    </row>
    <row r="50137" spans="9:11">
      <c r="I50137" s="72"/>
      <c r="J50137" s="72"/>
      <c r="K50137" s="72"/>
    </row>
    <row r="50138" spans="9:11">
      <c r="I50138" s="72"/>
      <c r="J50138" s="72"/>
      <c r="K50138" s="72"/>
    </row>
    <row r="50139" spans="9:11">
      <c r="I50139" s="72"/>
      <c r="J50139" s="72"/>
      <c r="K50139" s="72"/>
    </row>
    <row r="50140" spans="9:11">
      <c r="I50140" s="72"/>
      <c r="J50140" s="72"/>
      <c r="K50140" s="72"/>
    </row>
    <row r="50141" spans="9:11">
      <c r="I50141" s="72"/>
      <c r="J50141" s="72"/>
      <c r="K50141" s="72"/>
    </row>
    <row r="50142" spans="9:11">
      <c r="I50142" s="72"/>
      <c r="J50142" s="72"/>
      <c r="K50142" s="72"/>
    </row>
    <row r="50143" spans="9:11">
      <c r="I50143" s="72"/>
      <c r="J50143" s="72"/>
      <c r="K50143" s="72"/>
    </row>
    <row r="50144" spans="9:11">
      <c r="I50144" s="72"/>
      <c r="J50144" s="72"/>
      <c r="K50144" s="72"/>
    </row>
    <row r="50145" spans="9:11">
      <c r="I50145" s="72"/>
      <c r="J50145" s="72"/>
      <c r="K50145" s="72"/>
    </row>
    <row r="50146" spans="9:11">
      <c r="I50146" s="72"/>
      <c r="J50146" s="72"/>
      <c r="K50146" s="72"/>
    </row>
    <row r="50147" spans="9:11">
      <c r="I50147" s="72"/>
      <c r="J50147" s="72"/>
      <c r="K50147" s="72"/>
    </row>
    <row r="50148" spans="9:11">
      <c r="I50148" s="72"/>
      <c r="J50148" s="72"/>
      <c r="K50148" s="72"/>
    </row>
    <row r="50149" spans="9:11">
      <c r="I50149" s="72"/>
      <c r="J50149" s="72"/>
      <c r="K50149" s="72"/>
    </row>
    <row r="50150" spans="9:11">
      <c r="I50150" s="72"/>
      <c r="J50150" s="72"/>
      <c r="K50150" s="72"/>
    </row>
    <row r="50151" spans="9:11">
      <c r="I50151" s="72"/>
      <c r="J50151" s="72"/>
      <c r="K50151" s="72"/>
    </row>
    <row r="50152" spans="9:11">
      <c r="I50152" s="72"/>
      <c r="J50152" s="72"/>
      <c r="K50152" s="72"/>
    </row>
    <row r="50153" spans="9:11">
      <c r="I50153" s="72"/>
      <c r="J50153" s="72"/>
      <c r="K50153" s="72"/>
    </row>
    <row r="50154" spans="9:11">
      <c r="I50154" s="72"/>
      <c r="J50154" s="72"/>
      <c r="K50154" s="72"/>
    </row>
    <row r="50155" spans="9:11">
      <c r="I50155" s="72"/>
      <c r="J50155" s="72"/>
      <c r="K50155" s="72"/>
    </row>
    <row r="50156" spans="9:11">
      <c r="I50156" s="72"/>
      <c r="J50156" s="72"/>
      <c r="K50156" s="72"/>
    </row>
    <row r="50157" spans="9:11">
      <c r="I50157" s="72"/>
      <c r="J50157" s="72"/>
      <c r="K50157" s="72"/>
    </row>
    <row r="50158" spans="9:11">
      <c r="I50158" s="72"/>
      <c r="J50158" s="72"/>
      <c r="K50158" s="72"/>
    </row>
    <row r="50159" spans="9:11">
      <c r="I50159" s="72"/>
      <c r="J50159" s="72"/>
      <c r="K50159" s="72"/>
    </row>
    <row r="50160" spans="9:11">
      <c r="I50160" s="72"/>
      <c r="J50160" s="72"/>
      <c r="K50160" s="72"/>
    </row>
    <row r="50161" spans="9:11">
      <c r="I50161" s="72"/>
      <c r="J50161" s="72"/>
      <c r="K50161" s="72"/>
    </row>
    <row r="50162" spans="9:11">
      <c r="I50162" s="72"/>
      <c r="J50162" s="72"/>
      <c r="K50162" s="72"/>
    </row>
    <row r="50163" spans="9:11">
      <c r="I50163" s="72"/>
      <c r="J50163" s="72"/>
      <c r="K50163" s="72"/>
    </row>
    <row r="50164" spans="9:11">
      <c r="I50164" s="72"/>
      <c r="J50164" s="72"/>
      <c r="K50164" s="72"/>
    </row>
    <row r="50165" spans="9:11">
      <c r="I50165" s="72"/>
      <c r="J50165" s="72"/>
      <c r="K50165" s="72"/>
    </row>
    <row r="50166" spans="9:11">
      <c r="I50166" s="72"/>
      <c r="J50166" s="72"/>
      <c r="K50166" s="72"/>
    </row>
    <row r="50167" spans="9:11">
      <c r="I50167" s="72"/>
      <c r="J50167" s="72"/>
      <c r="K50167" s="72"/>
    </row>
    <row r="50168" spans="9:11">
      <c r="I50168" s="72"/>
      <c r="J50168" s="72"/>
      <c r="K50168" s="72"/>
    </row>
    <row r="50169" spans="9:11">
      <c r="I50169" s="72"/>
      <c r="J50169" s="72"/>
      <c r="K50169" s="72"/>
    </row>
    <row r="50170" spans="9:11">
      <c r="I50170" s="72"/>
      <c r="J50170" s="72"/>
      <c r="K50170" s="72"/>
    </row>
    <row r="50171" spans="9:11">
      <c r="I50171" s="72"/>
      <c r="J50171" s="72"/>
      <c r="K50171" s="72"/>
    </row>
    <row r="50172" spans="9:11">
      <c r="I50172" s="72"/>
      <c r="J50172" s="72"/>
      <c r="K50172" s="72"/>
    </row>
    <row r="50173" spans="9:11">
      <c r="I50173" s="72"/>
      <c r="J50173" s="72"/>
      <c r="K50173" s="72"/>
    </row>
    <row r="50174" spans="9:11">
      <c r="I50174" s="72"/>
      <c r="J50174" s="72"/>
      <c r="K50174" s="72"/>
    </row>
    <row r="50175" spans="9:11">
      <c r="I50175" s="72"/>
      <c r="J50175" s="72"/>
      <c r="K50175" s="72"/>
    </row>
    <row r="50176" spans="9:11">
      <c r="I50176" s="72"/>
      <c r="J50176" s="72"/>
      <c r="K50176" s="72"/>
    </row>
    <row r="50177" spans="9:11">
      <c r="I50177" s="72"/>
      <c r="J50177" s="72"/>
      <c r="K50177" s="72"/>
    </row>
    <row r="50178" spans="9:11">
      <c r="I50178" s="72"/>
      <c r="J50178" s="72"/>
      <c r="K50178" s="72"/>
    </row>
    <row r="50179" spans="9:11">
      <c r="I50179" s="72"/>
      <c r="J50179" s="72"/>
      <c r="K50179" s="72"/>
    </row>
    <row r="50180" spans="9:11">
      <c r="I50180" s="72"/>
      <c r="J50180" s="72"/>
      <c r="K50180" s="72"/>
    </row>
    <row r="50181" spans="9:11">
      <c r="I50181" s="72"/>
      <c r="J50181" s="72"/>
      <c r="K50181" s="72"/>
    </row>
    <row r="50182" spans="9:11">
      <c r="I50182" s="72"/>
      <c r="J50182" s="72"/>
      <c r="K50182" s="72"/>
    </row>
    <row r="50183" spans="9:11">
      <c r="I50183" s="72"/>
      <c r="J50183" s="72"/>
      <c r="K50183" s="72"/>
    </row>
    <row r="50184" spans="9:11">
      <c r="I50184" s="72"/>
      <c r="J50184" s="72"/>
      <c r="K50184" s="72"/>
    </row>
    <row r="50185" spans="9:11">
      <c r="I50185" s="72"/>
      <c r="J50185" s="72"/>
      <c r="K50185" s="72"/>
    </row>
    <row r="50186" spans="9:11">
      <c r="I50186" s="72"/>
      <c r="J50186" s="72"/>
      <c r="K50186" s="72"/>
    </row>
    <row r="50187" spans="9:11">
      <c r="I50187" s="72"/>
      <c r="J50187" s="72"/>
      <c r="K50187" s="72"/>
    </row>
    <row r="50188" spans="9:11">
      <c r="I50188" s="72"/>
      <c r="J50188" s="72"/>
      <c r="K50188" s="72"/>
    </row>
    <row r="50189" spans="9:11">
      <c r="I50189" s="72"/>
      <c r="J50189" s="72"/>
      <c r="K50189" s="72"/>
    </row>
    <row r="50190" spans="9:11">
      <c r="I50190" s="72"/>
      <c r="J50190" s="72"/>
      <c r="K50190" s="72"/>
    </row>
    <row r="50191" spans="9:11">
      <c r="I50191" s="72"/>
      <c r="J50191" s="72"/>
      <c r="K50191" s="72"/>
    </row>
    <row r="50192" spans="9:11">
      <c r="I50192" s="72"/>
      <c r="J50192" s="72"/>
      <c r="K50192" s="72"/>
    </row>
    <row r="50193" spans="9:11">
      <c r="I50193" s="72"/>
      <c r="J50193" s="72"/>
      <c r="K50193" s="72"/>
    </row>
    <row r="50194" spans="9:11">
      <c r="I50194" s="72"/>
      <c r="J50194" s="72"/>
      <c r="K50194" s="72"/>
    </row>
    <row r="50195" spans="9:11">
      <c r="I50195" s="72"/>
      <c r="J50195" s="72"/>
      <c r="K50195" s="72"/>
    </row>
    <row r="50196" spans="9:11">
      <c r="I50196" s="72"/>
      <c r="J50196" s="72"/>
      <c r="K50196" s="72"/>
    </row>
    <row r="50197" spans="9:11">
      <c r="I50197" s="72"/>
      <c r="J50197" s="72"/>
      <c r="K50197" s="72"/>
    </row>
    <row r="50198" spans="9:11">
      <c r="I50198" s="72"/>
      <c r="J50198" s="72"/>
      <c r="K50198" s="72"/>
    </row>
    <row r="50199" spans="9:11">
      <c r="I50199" s="72"/>
      <c r="J50199" s="72"/>
      <c r="K50199" s="72"/>
    </row>
    <row r="50200" spans="9:11">
      <c r="I50200" s="72"/>
      <c r="J50200" s="72"/>
      <c r="K50200" s="72"/>
    </row>
    <row r="50201" spans="9:11">
      <c r="I50201" s="72"/>
      <c r="J50201" s="72"/>
      <c r="K50201" s="72"/>
    </row>
    <row r="50202" spans="9:11">
      <c r="I50202" s="72"/>
      <c r="J50202" s="72"/>
      <c r="K50202" s="72"/>
    </row>
    <row r="50203" spans="9:11">
      <c r="I50203" s="72"/>
      <c r="J50203" s="72"/>
      <c r="K50203" s="72"/>
    </row>
    <row r="50204" spans="9:11">
      <c r="I50204" s="72"/>
      <c r="J50204" s="72"/>
      <c r="K50204" s="72"/>
    </row>
    <row r="50205" spans="9:11">
      <c r="I50205" s="72"/>
      <c r="J50205" s="72"/>
      <c r="K50205" s="72"/>
    </row>
    <row r="50206" spans="9:11">
      <c r="I50206" s="72"/>
      <c r="J50206" s="72"/>
      <c r="K50206" s="72"/>
    </row>
    <row r="50207" spans="9:11">
      <c r="I50207" s="72"/>
      <c r="J50207" s="72"/>
      <c r="K50207" s="72"/>
    </row>
    <row r="50208" spans="9:11">
      <c r="I50208" s="72"/>
      <c r="J50208" s="72"/>
      <c r="K50208" s="72"/>
    </row>
    <row r="50209" spans="9:11">
      <c r="I50209" s="72"/>
      <c r="J50209" s="72"/>
      <c r="K50209" s="72"/>
    </row>
    <row r="50210" spans="9:11">
      <c r="I50210" s="72"/>
      <c r="J50210" s="72"/>
      <c r="K50210" s="72"/>
    </row>
    <row r="50211" spans="9:11">
      <c r="I50211" s="72"/>
      <c r="J50211" s="72"/>
      <c r="K50211" s="72"/>
    </row>
    <row r="50212" spans="9:11">
      <c r="I50212" s="72"/>
      <c r="J50212" s="72"/>
      <c r="K50212" s="72"/>
    </row>
    <row r="50213" spans="9:11">
      <c r="I50213" s="72"/>
      <c r="J50213" s="72"/>
      <c r="K50213" s="72"/>
    </row>
    <row r="50214" spans="9:11">
      <c r="I50214" s="72"/>
      <c r="J50214" s="72"/>
      <c r="K50214" s="72"/>
    </row>
    <row r="50215" spans="9:11">
      <c r="I50215" s="72"/>
      <c r="J50215" s="72"/>
      <c r="K50215" s="72"/>
    </row>
    <row r="50216" spans="9:11">
      <c r="I50216" s="72"/>
      <c r="J50216" s="72"/>
      <c r="K50216" s="72"/>
    </row>
    <row r="50217" spans="9:11">
      <c r="I50217" s="72"/>
      <c r="J50217" s="72"/>
      <c r="K50217" s="72"/>
    </row>
    <row r="50218" spans="9:11">
      <c r="I50218" s="72"/>
      <c r="J50218" s="72"/>
      <c r="K50218" s="72"/>
    </row>
    <row r="50219" spans="9:11">
      <c r="I50219" s="72"/>
      <c r="J50219" s="72"/>
      <c r="K50219" s="72"/>
    </row>
    <row r="50220" spans="9:11">
      <c r="I50220" s="72"/>
      <c r="J50220" s="72"/>
      <c r="K50220" s="72"/>
    </row>
    <row r="50221" spans="9:11">
      <c r="I50221" s="72"/>
      <c r="J50221" s="72"/>
      <c r="K50221" s="72"/>
    </row>
    <row r="50222" spans="9:11">
      <c r="I50222" s="72"/>
      <c r="J50222" s="72"/>
      <c r="K50222" s="72"/>
    </row>
    <row r="50223" spans="9:11">
      <c r="I50223" s="72"/>
      <c r="J50223" s="72"/>
      <c r="K50223" s="72"/>
    </row>
    <row r="50224" spans="9:11">
      <c r="I50224" s="72"/>
      <c r="J50224" s="72"/>
      <c r="K50224" s="72"/>
    </row>
    <row r="50225" spans="9:11">
      <c r="I50225" s="72"/>
      <c r="J50225" s="72"/>
      <c r="K50225" s="72"/>
    </row>
    <row r="50226" spans="9:11">
      <c r="I50226" s="72"/>
      <c r="J50226" s="72"/>
      <c r="K50226" s="72"/>
    </row>
    <row r="50227" spans="9:11">
      <c r="I50227" s="72"/>
      <c r="J50227" s="72"/>
      <c r="K50227" s="72"/>
    </row>
    <row r="50228" spans="9:11">
      <c r="I50228" s="72"/>
      <c r="J50228" s="72"/>
      <c r="K50228" s="72"/>
    </row>
    <row r="50229" spans="9:11">
      <c r="I50229" s="72"/>
      <c r="J50229" s="72"/>
      <c r="K50229" s="72"/>
    </row>
    <row r="50230" spans="9:11">
      <c r="I50230" s="72"/>
      <c r="J50230" s="72"/>
      <c r="K50230" s="72"/>
    </row>
    <row r="50231" spans="9:11">
      <c r="I50231" s="72"/>
      <c r="J50231" s="72"/>
      <c r="K50231" s="72"/>
    </row>
    <row r="50232" spans="9:11">
      <c r="I50232" s="72"/>
      <c r="J50232" s="72"/>
      <c r="K50232" s="72"/>
    </row>
    <row r="50233" spans="9:11">
      <c r="I50233" s="72"/>
      <c r="J50233" s="72"/>
      <c r="K50233" s="72"/>
    </row>
    <row r="50234" spans="9:11">
      <c r="I50234" s="72"/>
      <c r="J50234" s="72"/>
      <c r="K50234" s="72"/>
    </row>
    <row r="50235" spans="9:11">
      <c r="I50235" s="72"/>
      <c r="J50235" s="72"/>
      <c r="K50235" s="72"/>
    </row>
    <row r="50236" spans="9:11">
      <c r="I50236" s="72"/>
      <c r="J50236" s="72"/>
      <c r="K50236" s="72"/>
    </row>
    <row r="50237" spans="9:11">
      <c r="I50237" s="72"/>
      <c r="J50237" s="72"/>
      <c r="K50237" s="72"/>
    </row>
    <row r="50238" spans="9:11">
      <c r="I50238" s="72"/>
      <c r="J50238" s="72"/>
      <c r="K50238" s="72"/>
    </row>
    <row r="50239" spans="9:11">
      <c r="I50239" s="72"/>
      <c r="J50239" s="72"/>
      <c r="K50239" s="72"/>
    </row>
    <row r="50240" spans="9:11">
      <c r="I50240" s="72"/>
      <c r="J50240" s="72"/>
      <c r="K50240" s="72"/>
    </row>
    <row r="50241" spans="9:11">
      <c r="I50241" s="72"/>
      <c r="J50241" s="72"/>
      <c r="K50241" s="72"/>
    </row>
    <row r="50242" spans="9:11">
      <c r="I50242" s="72"/>
      <c r="J50242" s="72"/>
      <c r="K50242" s="72"/>
    </row>
    <row r="50243" spans="9:11">
      <c r="I50243" s="72"/>
      <c r="J50243" s="72"/>
      <c r="K50243" s="72"/>
    </row>
    <row r="50244" spans="9:11">
      <c r="I50244" s="72"/>
      <c r="J50244" s="72"/>
      <c r="K50244" s="72"/>
    </row>
    <row r="50245" spans="9:11">
      <c r="I50245" s="72"/>
      <c r="J50245" s="72"/>
      <c r="K50245" s="72"/>
    </row>
    <row r="50246" spans="9:11">
      <c r="I50246" s="72"/>
      <c r="J50246" s="72"/>
      <c r="K50246" s="72"/>
    </row>
    <row r="50247" spans="9:11">
      <c r="I50247" s="72"/>
      <c r="J50247" s="72"/>
      <c r="K50247" s="72"/>
    </row>
    <row r="50248" spans="9:11">
      <c r="I50248" s="72"/>
      <c r="J50248" s="72"/>
      <c r="K50248" s="72"/>
    </row>
    <row r="50249" spans="9:11">
      <c r="I50249" s="72"/>
      <c r="J50249" s="72"/>
      <c r="K50249" s="72"/>
    </row>
    <row r="50250" spans="9:11">
      <c r="I50250" s="72"/>
      <c r="J50250" s="72"/>
      <c r="K50250" s="72"/>
    </row>
    <row r="50251" spans="9:11">
      <c r="I50251" s="72"/>
      <c r="J50251" s="72"/>
      <c r="K50251" s="72"/>
    </row>
    <row r="50252" spans="9:11">
      <c r="I50252" s="72"/>
      <c r="J50252" s="72"/>
      <c r="K50252" s="72"/>
    </row>
    <row r="50253" spans="9:11">
      <c r="I50253" s="72"/>
      <c r="J50253" s="72"/>
      <c r="K50253" s="72"/>
    </row>
    <row r="50254" spans="9:11">
      <c r="I50254" s="72"/>
      <c r="J50254" s="72"/>
      <c r="K50254" s="72"/>
    </row>
    <row r="50255" spans="9:11">
      <c r="I50255" s="72"/>
      <c r="J50255" s="72"/>
      <c r="K50255" s="72"/>
    </row>
    <row r="50256" spans="9:11">
      <c r="I50256" s="72"/>
      <c r="J50256" s="72"/>
      <c r="K50256" s="72"/>
    </row>
    <row r="50257" spans="9:11">
      <c r="I50257" s="72"/>
      <c r="J50257" s="72"/>
      <c r="K50257" s="72"/>
    </row>
    <row r="50258" spans="9:11">
      <c r="I50258" s="72"/>
      <c r="J50258" s="72"/>
      <c r="K50258" s="72"/>
    </row>
    <row r="50259" spans="9:11">
      <c r="I50259" s="72"/>
      <c r="J50259" s="72"/>
      <c r="K50259" s="72"/>
    </row>
    <row r="50260" spans="9:11">
      <c r="I50260" s="72"/>
      <c r="J50260" s="72"/>
      <c r="K50260" s="72"/>
    </row>
    <row r="50261" spans="9:11">
      <c r="I50261" s="72"/>
      <c r="J50261" s="72"/>
      <c r="K50261" s="72"/>
    </row>
    <row r="50262" spans="9:11">
      <c r="I50262" s="72"/>
      <c r="J50262" s="72"/>
      <c r="K50262" s="72"/>
    </row>
    <row r="50263" spans="9:11">
      <c r="I50263" s="72"/>
      <c r="J50263" s="72"/>
      <c r="K50263" s="72"/>
    </row>
    <row r="50264" spans="9:11">
      <c r="I50264" s="72"/>
      <c r="J50264" s="72"/>
      <c r="K50264" s="72"/>
    </row>
    <row r="50265" spans="9:11">
      <c r="I50265" s="72"/>
      <c r="J50265" s="72"/>
      <c r="K50265" s="72"/>
    </row>
    <row r="50266" spans="9:11">
      <c r="I50266" s="72"/>
      <c r="J50266" s="72"/>
      <c r="K50266" s="72"/>
    </row>
    <row r="50267" spans="9:11">
      <c r="I50267" s="72"/>
      <c r="J50267" s="72"/>
      <c r="K50267" s="72"/>
    </row>
    <row r="50268" spans="9:11">
      <c r="I50268" s="72"/>
      <c r="J50268" s="72"/>
      <c r="K50268" s="72"/>
    </row>
    <row r="50269" spans="9:11">
      <c r="I50269" s="72"/>
      <c r="J50269" s="72"/>
      <c r="K50269" s="72"/>
    </row>
    <row r="50270" spans="9:11">
      <c r="I50270" s="72"/>
      <c r="J50270" s="72"/>
      <c r="K50270" s="72"/>
    </row>
    <row r="50271" spans="9:11">
      <c r="I50271" s="72"/>
      <c r="J50271" s="72"/>
      <c r="K50271" s="72"/>
    </row>
    <row r="50272" spans="9:11">
      <c r="I50272" s="72"/>
      <c r="J50272" s="72"/>
      <c r="K50272" s="72"/>
    </row>
    <row r="50273" spans="9:11">
      <c r="I50273" s="72"/>
      <c r="J50273" s="72"/>
      <c r="K50273" s="72"/>
    </row>
    <row r="50274" spans="9:11">
      <c r="I50274" s="72"/>
      <c r="J50274" s="72"/>
      <c r="K50274" s="72"/>
    </row>
    <row r="50275" spans="9:11">
      <c r="I50275" s="72"/>
      <c r="J50275" s="72"/>
      <c r="K50275" s="72"/>
    </row>
    <row r="50276" spans="9:11">
      <c r="I50276" s="72"/>
      <c r="J50276" s="72"/>
      <c r="K50276" s="72"/>
    </row>
    <row r="50277" spans="9:11">
      <c r="I50277" s="72"/>
      <c r="J50277" s="72"/>
      <c r="K50277" s="72"/>
    </row>
    <row r="50278" spans="9:11">
      <c r="I50278" s="72"/>
      <c r="J50278" s="72"/>
      <c r="K50278" s="72"/>
    </row>
    <row r="50279" spans="9:11">
      <c r="I50279" s="72"/>
      <c r="J50279" s="72"/>
      <c r="K50279" s="72"/>
    </row>
    <row r="50280" spans="9:11">
      <c r="I50280" s="72"/>
      <c r="J50280" s="72"/>
      <c r="K50280" s="72"/>
    </row>
    <row r="50281" spans="9:11">
      <c r="I50281" s="72"/>
      <c r="J50281" s="72"/>
      <c r="K50281" s="72"/>
    </row>
    <row r="50282" spans="9:11">
      <c r="I50282" s="72"/>
      <c r="J50282" s="72"/>
      <c r="K50282" s="72"/>
    </row>
    <row r="50283" spans="9:11">
      <c r="I50283" s="72"/>
      <c r="J50283" s="72"/>
      <c r="K50283" s="72"/>
    </row>
    <row r="50284" spans="9:11">
      <c r="I50284" s="72"/>
      <c r="J50284" s="72"/>
      <c r="K50284" s="72"/>
    </row>
    <row r="50285" spans="9:11">
      <c r="I50285" s="72"/>
      <c r="J50285" s="72"/>
      <c r="K50285" s="72"/>
    </row>
    <row r="50286" spans="9:11">
      <c r="I50286" s="72"/>
      <c r="J50286" s="72"/>
      <c r="K50286" s="72"/>
    </row>
    <row r="50287" spans="9:11">
      <c r="I50287" s="72"/>
      <c r="J50287" s="72"/>
      <c r="K50287" s="72"/>
    </row>
    <row r="50288" spans="9:11">
      <c r="I50288" s="72"/>
      <c r="J50288" s="72"/>
      <c r="K50288" s="72"/>
    </row>
    <row r="50289" spans="9:11">
      <c r="I50289" s="72"/>
      <c r="J50289" s="72"/>
      <c r="K50289" s="72"/>
    </row>
    <row r="50290" spans="9:11">
      <c r="I50290" s="72"/>
      <c r="J50290" s="72"/>
      <c r="K50290" s="72"/>
    </row>
    <row r="50291" spans="9:11">
      <c r="I50291" s="72"/>
      <c r="J50291" s="72"/>
      <c r="K50291" s="72"/>
    </row>
    <row r="50292" spans="9:11">
      <c r="I50292" s="72"/>
      <c r="J50292" s="72"/>
      <c r="K50292" s="72"/>
    </row>
    <row r="50293" spans="9:11">
      <c r="I50293" s="72"/>
      <c r="J50293" s="72"/>
      <c r="K50293" s="72"/>
    </row>
    <row r="50294" spans="9:11">
      <c r="I50294" s="72"/>
      <c r="J50294" s="72"/>
      <c r="K50294" s="72"/>
    </row>
    <row r="50295" spans="9:11">
      <c r="I50295" s="72"/>
      <c r="J50295" s="72"/>
      <c r="K50295" s="72"/>
    </row>
    <row r="50296" spans="9:11">
      <c r="I50296" s="72"/>
      <c r="J50296" s="72"/>
      <c r="K50296" s="72"/>
    </row>
    <row r="50297" spans="9:11">
      <c r="I50297" s="72"/>
      <c r="J50297" s="72"/>
      <c r="K50297" s="72"/>
    </row>
    <row r="50298" spans="9:11">
      <c r="I50298" s="72"/>
      <c r="J50298" s="72"/>
      <c r="K50298" s="72"/>
    </row>
    <row r="50299" spans="9:11">
      <c r="I50299" s="72"/>
      <c r="J50299" s="72"/>
      <c r="K50299" s="72"/>
    </row>
    <row r="50300" spans="9:11">
      <c r="I50300" s="72"/>
      <c r="J50300" s="72"/>
      <c r="K50300" s="72"/>
    </row>
    <row r="50301" spans="9:11">
      <c r="I50301" s="72"/>
      <c r="J50301" s="72"/>
      <c r="K50301" s="72"/>
    </row>
    <row r="50302" spans="9:11">
      <c r="I50302" s="72"/>
      <c r="J50302" s="72"/>
      <c r="K50302" s="72"/>
    </row>
    <row r="50303" spans="9:11">
      <c r="I50303" s="72"/>
      <c r="J50303" s="72"/>
      <c r="K50303" s="72"/>
    </row>
    <row r="50304" spans="9:11">
      <c r="I50304" s="72"/>
      <c r="J50304" s="72"/>
      <c r="K50304" s="72"/>
    </row>
    <row r="50305" spans="9:11">
      <c r="I50305" s="72"/>
      <c r="J50305" s="72"/>
      <c r="K50305" s="72"/>
    </row>
    <row r="50306" spans="9:11">
      <c r="I50306" s="72"/>
      <c r="J50306" s="72"/>
      <c r="K50306" s="72"/>
    </row>
    <row r="50307" spans="9:11">
      <c r="I50307" s="72"/>
      <c r="J50307" s="72"/>
      <c r="K50307" s="72"/>
    </row>
    <row r="50308" spans="9:11">
      <c r="I50308" s="72"/>
      <c r="J50308" s="72"/>
      <c r="K50308" s="72"/>
    </row>
    <row r="50309" spans="9:11">
      <c r="I50309" s="72"/>
      <c r="J50309" s="72"/>
      <c r="K50309" s="72"/>
    </row>
    <row r="50310" spans="9:11">
      <c r="I50310" s="72"/>
      <c r="J50310" s="72"/>
      <c r="K50310" s="72"/>
    </row>
    <row r="50311" spans="9:11">
      <c r="I50311" s="72"/>
      <c r="J50311" s="72"/>
      <c r="K50311" s="72"/>
    </row>
    <row r="50312" spans="9:11">
      <c r="I50312" s="72"/>
      <c r="J50312" s="72"/>
      <c r="K50312" s="72"/>
    </row>
    <row r="50313" spans="9:11">
      <c r="I50313" s="72"/>
      <c r="J50313" s="72"/>
      <c r="K50313" s="72"/>
    </row>
    <row r="50314" spans="9:11">
      <c r="I50314" s="72"/>
      <c r="J50314" s="72"/>
      <c r="K50314" s="72"/>
    </row>
    <row r="50315" spans="9:11">
      <c r="I50315" s="72"/>
      <c r="J50315" s="72"/>
      <c r="K50315" s="72"/>
    </row>
    <row r="50316" spans="9:11">
      <c r="I50316" s="72"/>
      <c r="J50316" s="72"/>
      <c r="K50316" s="72"/>
    </row>
    <row r="50317" spans="9:11">
      <c r="I50317" s="72"/>
      <c r="J50317" s="72"/>
      <c r="K50317" s="72"/>
    </row>
    <row r="50318" spans="9:11">
      <c r="I50318" s="72"/>
      <c r="J50318" s="72"/>
      <c r="K50318" s="72"/>
    </row>
    <row r="50319" spans="9:11">
      <c r="I50319" s="72"/>
      <c r="J50319" s="72"/>
      <c r="K50319" s="72"/>
    </row>
    <row r="50320" spans="9:11">
      <c r="I50320" s="72"/>
      <c r="J50320" s="72"/>
      <c r="K50320" s="72"/>
    </row>
    <row r="50321" spans="9:11">
      <c r="I50321" s="72"/>
      <c r="J50321" s="72"/>
      <c r="K50321" s="72"/>
    </row>
    <row r="50322" spans="9:11">
      <c r="I50322" s="72"/>
      <c r="J50322" s="72"/>
      <c r="K50322" s="72"/>
    </row>
    <row r="50323" spans="9:11">
      <c r="I50323" s="72"/>
      <c r="J50323" s="72"/>
      <c r="K50323" s="72"/>
    </row>
    <row r="50324" spans="9:11">
      <c r="I50324" s="72"/>
      <c r="J50324" s="72"/>
      <c r="K50324" s="72"/>
    </row>
    <row r="50325" spans="9:11">
      <c r="I50325" s="72"/>
      <c r="J50325" s="72"/>
      <c r="K50325" s="72"/>
    </row>
    <row r="50326" spans="9:11">
      <c r="I50326" s="72"/>
      <c r="J50326" s="72"/>
      <c r="K50326" s="72"/>
    </row>
    <row r="50327" spans="9:11">
      <c r="I50327" s="72"/>
      <c r="J50327" s="72"/>
      <c r="K50327" s="72"/>
    </row>
    <row r="50328" spans="9:11">
      <c r="I50328" s="72"/>
      <c r="J50328" s="72"/>
      <c r="K50328" s="72"/>
    </row>
    <row r="50329" spans="9:11">
      <c r="I50329" s="72"/>
      <c r="J50329" s="72"/>
      <c r="K50329" s="72"/>
    </row>
    <row r="50330" spans="9:11">
      <c r="I50330" s="72"/>
      <c r="J50330" s="72"/>
      <c r="K50330" s="72"/>
    </row>
    <row r="50331" spans="9:11">
      <c r="I50331" s="72"/>
      <c r="J50331" s="72"/>
      <c r="K50331" s="72"/>
    </row>
    <row r="50332" spans="9:11">
      <c r="I50332" s="72"/>
      <c r="J50332" s="72"/>
      <c r="K50332" s="72"/>
    </row>
    <row r="50333" spans="9:11">
      <c r="I50333" s="72"/>
      <c r="J50333" s="72"/>
      <c r="K50333" s="72"/>
    </row>
    <row r="50334" spans="9:11">
      <c r="I50334" s="72"/>
      <c r="J50334" s="72"/>
      <c r="K50334" s="72"/>
    </row>
    <row r="50335" spans="9:11">
      <c r="I50335" s="72"/>
      <c r="J50335" s="72"/>
      <c r="K50335" s="72"/>
    </row>
    <row r="50336" spans="9:11">
      <c r="I50336" s="72"/>
      <c r="J50336" s="72"/>
      <c r="K50336" s="72"/>
    </row>
    <row r="50337" spans="9:11">
      <c r="I50337" s="72"/>
      <c r="J50337" s="72"/>
      <c r="K50337" s="72"/>
    </row>
    <row r="50338" spans="9:11">
      <c r="I50338" s="72"/>
      <c r="J50338" s="72"/>
      <c r="K50338" s="72"/>
    </row>
    <row r="50339" spans="9:11">
      <c r="I50339" s="72"/>
      <c r="J50339" s="72"/>
      <c r="K50339" s="72"/>
    </row>
    <row r="50340" spans="9:11">
      <c r="I50340" s="72"/>
      <c r="J50340" s="72"/>
      <c r="K50340" s="72"/>
    </row>
    <row r="50341" spans="9:11">
      <c r="I50341" s="72"/>
      <c r="J50341" s="72"/>
      <c r="K50341" s="72"/>
    </row>
    <row r="50342" spans="9:11">
      <c r="I50342" s="72"/>
      <c r="J50342" s="72"/>
      <c r="K50342" s="72"/>
    </row>
    <row r="50343" spans="9:11">
      <c r="I50343" s="72"/>
      <c r="J50343" s="72"/>
      <c r="K50343" s="72"/>
    </row>
    <row r="50344" spans="9:11">
      <c r="I50344" s="72"/>
      <c r="J50344" s="72"/>
      <c r="K50344" s="72"/>
    </row>
    <row r="50345" spans="9:11">
      <c r="I50345" s="72"/>
      <c r="J50345" s="72"/>
      <c r="K50345" s="72"/>
    </row>
    <row r="50346" spans="9:11">
      <c r="I50346" s="72"/>
      <c r="J50346" s="72"/>
      <c r="K50346" s="72"/>
    </row>
    <row r="50347" spans="9:11">
      <c r="I50347" s="72"/>
      <c r="J50347" s="72"/>
      <c r="K50347" s="72"/>
    </row>
    <row r="50348" spans="9:11">
      <c r="I50348" s="72"/>
      <c r="J50348" s="72"/>
      <c r="K50348" s="72"/>
    </row>
    <row r="50349" spans="9:11">
      <c r="I50349" s="72"/>
      <c r="J50349" s="72"/>
      <c r="K50349" s="72"/>
    </row>
    <row r="50350" spans="9:11">
      <c r="I50350" s="72"/>
      <c r="J50350" s="72"/>
      <c r="K50350" s="72"/>
    </row>
    <row r="50351" spans="9:11">
      <c r="I50351" s="72"/>
      <c r="J50351" s="72"/>
      <c r="K50351" s="72"/>
    </row>
    <row r="50352" spans="9:11">
      <c r="I50352" s="72"/>
      <c r="J50352" s="72"/>
      <c r="K50352" s="72"/>
    </row>
    <row r="50353" spans="9:11">
      <c r="I50353" s="72"/>
      <c r="J50353" s="72"/>
      <c r="K50353" s="72"/>
    </row>
    <row r="50354" spans="9:11">
      <c r="I50354" s="72"/>
      <c r="J50354" s="72"/>
      <c r="K50354" s="72"/>
    </row>
    <row r="50355" spans="9:11">
      <c r="I50355" s="72"/>
      <c r="J50355" s="72"/>
      <c r="K50355" s="72"/>
    </row>
    <row r="50356" spans="9:11">
      <c r="I50356" s="72"/>
      <c r="J50356" s="72"/>
      <c r="K50356" s="72"/>
    </row>
    <row r="50357" spans="9:11">
      <c r="I50357" s="72"/>
      <c r="J50357" s="72"/>
      <c r="K50357" s="72"/>
    </row>
    <row r="50358" spans="9:11">
      <c r="I50358" s="72"/>
      <c r="J50358" s="72"/>
      <c r="K50358" s="72"/>
    </row>
    <row r="50359" spans="9:11">
      <c r="I50359" s="72"/>
      <c r="J50359" s="72"/>
      <c r="K50359" s="72"/>
    </row>
    <row r="50360" spans="9:11">
      <c r="I50360" s="72"/>
      <c r="J50360" s="72"/>
      <c r="K50360" s="72"/>
    </row>
    <row r="50361" spans="9:11">
      <c r="I50361" s="72"/>
      <c r="J50361" s="72"/>
      <c r="K50361" s="72"/>
    </row>
    <row r="50362" spans="9:11">
      <c r="I50362" s="72"/>
      <c r="J50362" s="72"/>
      <c r="K50362" s="72"/>
    </row>
    <row r="50363" spans="9:11">
      <c r="I50363" s="72"/>
      <c r="J50363" s="72"/>
      <c r="K50363" s="72"/>
    </row>
    <row r="50364" spans="9:11">
      <c r="I50364" s="72"/>
      <c r="J50364" s="72"/>
      <c r="K50364" s="72"/>
    </row>
    <row r="50365" spans="9:11">
      <c r="I50365" s="72"/>
      <c r="J50365" s="72"/>
      <c r="K50365" s="72"/>
    </row>
    <row r="50366" spans="9:11">
      <c r="I50366" s="72"/>
      <c r="J50366" s="72"/>
      <c r="K50366" s="72"/>
    </row>
    <row r="50367" spans="9:11">
      <c r="I50367" s="72"/>
      <c r="J50367" s="72"/>
      <c r="K50367" s="72"/>
    </row>
    <row r="50368" spans="9:11">
      <c r="I50368" s="72"/>
      <c r="J50368" s="72"/>
      <c r="K50368" s="72"/>
    </row>
    <row r="50369" spans="9:11">
      <c r="I50369" s="72"/>
      <c r="J50369" s="72"/>
      <c r="K50369" s="72"/>
    </row>
    <row r="50370" spans="9:11">
      <c r="I50370" s="72"/>
      <c r="J50370" s="72"/>
      <c r="K50370" s="72"/>
    </row>
    <row r="50371" spans="9:11">
      <c r="I50371" s="72"/>
      <c r="J50371" s="72"/>
      <c r="K50371" s="72"/>
    </row>
    <row r="50372" spans="9:11">
      <c r="I50372" s="72"/>
      <c r="J50372" s="72"/>
      <c r="K50372" s="72"/>
    </row>
    <row r="50373" spans="9:11">
      <c r="I50373" s="72"/>
      <c r="J50373" s="72"/>
      <c r="K50373" s="72"/>
    </row>
    <row r="50374" spans="9:11">
      <c r="I50374" s="72"/>
      <c r="J50374" s="72"/>
      <c r="K50374" s="72"/>
    </row>
    <row r="50375" spans="9:11">
      <c r="I50375" s="72"/>
      <c r="J50375" s="72"/>
      <c r="K50375" s="72"/>
    </row>
    <row r="50376" spans="9:11">
      <c r="I50376" s="72"/>
      <c r="J50376" s="72"/>
      <c r="K50376" s="72"/>
    </row>
    <row r="50377" spans="9:11">
      <c r="I50377" s="72"/>
      <c r="J50377" s="72"/>
      <c r="K50377" s="72"/>
    </row>
    <row r="50378" spans="9:11">
      <c r="I50378" s="72"/>
      <c r="J50378" s="72"/>
      <c r="K50378" s="72"/>
    </row>
    <row r="50379" spans="9:11">
      <c r="I50379" s="72"/>
      <c r="J50379" s="72"/>
      <c r="K50379" s="72"/>
    </row>
    <row r="50380" spans="9:11">
      <c r="I50380" s="72"/>
      <c r="J50380" s="72"/>
      <c r="K50380" s="72"/>
    </row>
    <row r="50381" spans="9:11">
      <c r="I50381" s="72"/>
      <c r="J50381" s="72"/>
      <c r="K50381" s="72"/>
    </row>
    <row r="50382" spans="9:11">
      <c r="I50382" s="72"/>
      <c r="J50382" s="72"/>
      <c r="K50382" s="72"/>
    </row>
    <row r="50383" spans="9:11">
      <c r="I50383" s="72"/>
      <c r="J50383" s="72"/>
      <c r="K50383" s="72"/>
    </row>
    <row r="50384" spans="9:11">
      <c r="I50384" s="72"/>
      <c r="J50384" s="72"/>
      <c r="K50384" s="72"/>
    </row>
    <row r="50385" spans="9:11">
      <c r="I50385" s="72"/>
      <c r="J50385" s="72"/>
      <c r="K50385" s="72"/>
    </row>
    <row r="50386" spans="9:11">
      <c r="I50386" s="72"/>
      <c r="J50386" s="72"/>
      <c r="K50386" s="72"/>
    </row>
    <row r="50387" spans="9:11">
      <c r="I50387" s="72"/>
      <c r="J50387" s="72"/>
      <c r="K50387" s="72"/>
    </row>
    <row r="50388" spans="9:11">
      <c r="I50388" s="72"/>
      <c r="J50388" s="72"/>
      <c r="K50388" s="72"/>
    </row>
    <row r="50389" spans="9:11">
      <c r="I50389" s="72"/>
      <c r="J50389" s="72"/>
      <c r="K50389" s="72"/>
    </row>
    <row r="50390" spans="9:11">
      <c r="I50390" s="72"/>
      <c r="J50390" s="72"/>
      <c r="K50390" s="72"/>
    </row>
    <row r="50391" spans="9:11">
      <c r="I50391" s="72"/>
      <c r="J50391" s="72"/>
      <c r="K50391" s="72"/>
    </row>
    <row r="50392" spans="9:11">
      <c r="I50392" s="72"/>
      <c r="J50392" s="72"/>
      <c r="K50392" s="72"/>
    </row>
    <row r="50393" spans="9:11">
      <c r="I50393" s="72"/>
      <c r="J50393" s="72"/>
      <c r="K50393" s="72"/>
    </row>
    <row r="50394" spans="9:11">
      <c r="I50394" s="72"/>
      <c r="J50394" s="72"/>
      <c r="K50394" s="72"/>
    </row>
    <row r="50395" spans="9:11">
      <c r="I50395" s="72"/>
      <c r="J50395" s="72"/>
      <c r="K50395" s="72"/>
    </row>
    <row r="50396" spans="9:11">
      <c r="I50396" s="72"/>
      <c r="J50396" s="72"/>
      <c r="K50396" s="72"/>
    </row>
    <row r="50397" spans="9:11">
      <c r="I50397" s="72"/>
      <c r="J50397" s="72"/>
      <c r="K50397" s="72"/>
    </row>
    <row r="50398" spans="9:11">
      <c r="I50398" s="72"/>
      <c r="J50398" s="72"/>
      <c r="K50398" s="72"/>
    </row>
    <row r="50399" spans="9:11">
      <c r="I50399" s="72"/>
      <c r="J50399" s="72"/>
      <c r="K50399" s="72"/>
    </row>
    <row r="50400" spans="9:11">
      <c r="I50400" s="72"/>
      <c r="J50400" s="72"/>
      <c r="K50400" s="72"/>
    </row>
    <row r="50401" spans="9:11">
      <c r="I50401" s="72"/>
      <c r="J50401" s="72"/>
      <c r="K50401" s="72"/>
    </row>
    <row r="50402" spans="9:11">
      <c r="I50402" s="72"/>
      <c r="J50402" s="72"/>
      <c r="K50402" s="72"/>
    </row>
    <row r="50403" spans="9:11">
      <c r="I50403" s="72"/>
      <c r="J50403" s="72"/>
      <c r="K50403" s="72"/>
    </row>
    <row r="50404" spans="9:11">
      <c r="I50404" s="72"/>
      <c r="J50404" s="72"/>
      <c r="K50404" s="72"/>
    </row>
    <row r="50405" spans="9:11">
      <c r="I50405" s="72"/>
      <c r="J50405" s="72"/>
      <c r="K50405" s="72"/>
    </row>
    <row r="50406" spans="9:11">
      <c r="I50406" s="72"/>
      <c r="J50406" s="72"/>
      <c r="K50406" s="72"/>
    </row>
    <row r="50407" spans="9:11">
      <c r="I50407" s="72"/>
      <c r="J50407" s="72"/>
      <c r="K50407" s="72"/>
    </row>
    <row r="50408" spans="9:11">
      <c r="I50408" s="72"/>
      <c r="J50408" s="72"/>
      <c r="K50408" s="72"/>
    </row>
    <row r="50409" spans="9:11">
      <c r="I50409" s="72"/>
      <c r="J50409" s="72"/>
      <c r="K50409" s="72"/>
    </row>
    <row r="50410" spans="9:11">
      <c r="I50410" s="72"/>
      <c r="J50410" s="72"/>
      <c r="K50410" s="72"/>
    </row>
    <row r="50411" spans="9:11">
      <c r="I50411" s="72"/>
      <c r="J50411" s="72"/>
      <c r="K50411" s="72"/>
    </row>
    <row r="50412" spans="9:11">
      <c r="I50412" s="72"/>
      <c r="J50412" s="72"/>
      <c r="K50412" s="72"/>
    </row>
    <row r="50413" spans="9:11">
      <c r="I50413" s="72"/>
      <c r="J50413" s="72"/>
      <c r="K50413" s="72"/>
    </row>
    <row r="50414" spans="9:11">
      <c r="I50414" s="72"/>
      <c r="J50414" s="72"/>
      <c r="K50414" s="72"/>
    </row>
    <row r="50415" spans="9:11">
      <c r="I50415" s="72"/>
      <c r="J50415" s="72"/>
      <c r="K50415" s="72"/>
    </row>
    <row r="50416" spans="9:11">
      <c r="I50416" s="72"/>
      <c r="J50416" s="72"/>
      <c r="K50416" s="72"/>
    </row>
    <row r="50417" spans="9:11">
      <c r="I50417" s="72"/>
      <c r="J50417" s="72"/>
      <c r="K50417" s="72"/>
    </row>
    <row r="50418" spans="9:11">
      <c r="I50418" s="72"/>
      <c r="J50418" s="72"/>
      <c r="K50418" s="72"/>
    </row>
    <row r="50419" spans="9:11">
      <c r="I50419" s="72"/>
      <c r="J50419" s="72"/>
      <c r="K50419" s="72"/>
    </row>
    <row r="50420" spans="9:11">
      <c r="I50420" s="72"/>
      <c r="J50420" s="72"/>
      <c r="K50420" s="72"/>
    </row>
    <row r="50421" spans="9:11">
      <c r="I50421" s="72"/>
      <c r="J50421" s="72"/>
      <c r="K50421" s="72"/>
    </row>
    <row r="50422" spans="9:11">
      <c r="I50422" s="72"/>
      <c r="J50422" s="72"/>
      <c r="K50422" s="72"/>
    </row>
    <row r="50423" spans="9:11">
      <c r="I50423" s="72"/>
      <c r="J50423" s="72"/>
      <c r="K50423" s="72"/>
    </row>
    <row r="50424" spans="9:11">
      <c r="I50424" s="72"/>
      <c r="J50424" s="72"/>
      <c r="K50424" s="72"/>
    </row>
    <row r="50425" spans="9:11">
      <c r="I50425" s="72"/>
      <c r="J50425" s="72"/>
      <c r="K50425" s="72"/>
    </row>
    <row r="50426" spans="9:11">
      <c r="I50426" s="72"/>
      <c r="J50426" s="72"/>
      <c r="K50426" s="72"/>
    </row>
    <row r="50427" spans="9:11">
      <c r="I50427" s="72"/>
      <c r="J50427" s="72"/>
      <c r="K50427" s="72"/>
    </row>
    <row r="50428" spans="9:11">
      <c r="I50428" s="72"/>
      <c r="J50428" s="72"/>
      <c r="K50428" s="72"/>
    </row>
    <row r="50429" spans="9:11">
      <c r="I50429" s="72"/>
      <c r="J50429" s="72"/>
      <c r="K50429" s="72"/>
    </row>
    <row r="50430" spans="9:11">
      <c r="I50430" s="72"/>
      <c r="J50430" s="72"/>
      <c r="K50430" s="72"/>
    </row>
    <row r="50431" spans="9:11">
      <c r="I50431" s="72"/>
      <c r="J50431" s="72"/>
      <c r="K50431" s="72"/>
    </row>
    <row r="50432" spans="9:11">
      <c r="I50432" s="72"/>
      <c r="J50432" s="72"/>
      <c r="K50432" s="72"/>
    </row>
    <row r="50433" spans="9:11">
      <c r="I50433" s="72"/>
      <c r="J50433" s="72"/>
      <c r="K50433" s="72"/>
    </row>
    <row r="50434" spans="9:11">
      <c r="I50434" s="72"/>
      <c r="J50434" s="72"/>
      <c r="K50434" s="72"/>
    </row>
    <row r="50435" spans="9:11">
      <c r="I50435" s="72"/>
      <c r="J50435" s="72"/>
      <c r="K50435" s="72"/>
    </row>
    <row r="50436" spans="9:11">
      <c r="I50436" s="72"/>
      <c r="J50436" s="72"/>
      <c r="K50436" s="72"/>
    </row>
    <row r="50437" spans="9:11">
      <c r="I50437" s="72"/>
      <c r="J50437" s="72"/>
      <c r="K50437" s="72"/>
    </row>
    <row r="50438" spans="9:11">
      <c r="I50438" s="72"/>
      <c r="J50438" s="72"/>
      <c r="K50438" s="72"/>
    </row>
    <row r="50439" spans="9:11">
      <c r="I50439" s="72"/>
      <c r="J50439" s="72"/>
      <c r="K50439" s="72"/>
    </row>
    <row r="50440" spans="9:11">
      <c r="I50440" s="72"/>
      <c r="J50440" s="72"/>
      <c r="K50440" s="72"/>
    </row>
    <row r="50441" spans="9:11">
      <c r="I50441" s="72"/>
      <c r="J50441" s="72"/>
      <c r="K50441" s="72"/>
    </row>
    <row r="50442" spans="9:11">
      <c r="I50442" s="72"/>
      <c r="J50442" s="72"/>
      <c r="K50442" s="72"/>
    </row>
    <row r="50443" spans="9:11">
      <c r="I50443" s="72"/>
      <c r="J50443" s="72"/>
      <c r="K50443" s="72"/>
    </row>
    <row r="50444" spans="9:11">
      <c r="I50444" s="72"/>
      <c r="J50444" s="72"/>
      <c r="K50444" s="72"/>
    </row>
    <row r="50445" spans="9:11">
      <c r="I50445" s="72"/>
      <c r="J50445" s="72"/>
      <c r="K50445" s="72"/>
    </row>
    <row r="50446" spans="9:11">
      <c r="I50446" s="72"/>
      <c r="J50446" s="72"/>
      <c r="K50446" s="72"/>
    </row>
    <row r="50447" spans="9:11">
      <c r="I50447" s="72"/>
      <c r="J50447" s="72"/>
      <c r="K50447" s="72"/>
    </row>
    <row r="50448" spans="9:11">
      <c r="I50448" s="72"/>
      <c r="J50448" s="72"/>
      <c r="K50448" s="72"/>
    </row>
    <row r="50449" spans="9:11">
      <c r="I50449" s="72"/>
      <c r="J50449" s="72"/>
      <c r="K50449" s="72"/>
    </row>
    <row r="50450" spans="9:11">
      <c r="I50450" s="72"/>
      <c r="J50450" s="72"/>
      <c r="K50450" s="72"/>
    </row>
    <row r="50451" spans="9:11">
      <c r="I50451" s="72"/>
      <c r="J50451" s="72"/>
      <c r="K50451" s="72"/>
    </row>
    <row r="50452" spans="9:11">
      <c r="I50452" s="72"/>
      <c r="J50452" s="72"/>
      <c r="K50452" s="72"/>
    </row>
    <row r="50453" spans="9:11">
      <c r="I50453" s="72"/>
      <c r="J50453" s="72"/>
      <c r="K50453" s="72"/>
    </row>
    <row r="50454" spans="9:11">
      <c r="I50454" s="72"/>
      <c r="J50454" s="72"/>
      <c r="K50454" s="72"/>
    </row>
    <row r="50455" spans="9:11">
      <c r="I50455" s="72"/>
      <c r="J50455" s="72"/>
      <c r="K50455" s="72"/>
    </row>
    <row r="50456" spans="9:11">
      <c r="I50456" s="72"/>
      <c r="J50456" s="72"/>
      <c r="K50456" s="72"/>
    </row>
    <row r="50457" spans="9:11">
      <c r="I50457" s="72"/>
      <c r="J50457" s="72"/>
      <c r="K50457" s="72"/>
    </row>
    <row r="50458" spans="9:11">
      <c r="I50458" s="72"/>
      <c r="J50458" s="72"/>
      <c r="K50458" s="72"/>
    </row>
    <row r="50459" spans="9:11">
      <c r="I50459" s="72"/>
      <c r="J50459" s="72"/>
      <c r="K50459" s="72"/>
    </row>
    <row r="50460" spans="9:11">
      <c r="I50460" s="72"/>
      <c r="J50460" s="72"/>
      <c r="K50460" s="72"/>
    </row>
    <row r="50461" spans="9:11">
      <c r="I50461" s="72"/>
      <c r="J50461" s="72"/>
      <c r="K50461" s="72"/>
    </row>
    <row r="50462" spans="9:11">
      <c r="I50462" s="72"/>
      <c r="J50462" s="72"/>
      <c r="K50462" s="72"/>
    </row>
    <row r="50463" spans="9:11">
      <c r="I50463" s="72"/>
      <c r="J50463" s="72"/>
      <c r="K50463" s="72"/>
    </row>
    <row r="50464" spans="9:11">
      <c r="I50464" s="72"/>
      <c r="J50464" s="72"/>
      <c r="K50464" s="72"/>
    </row>
    <row r="50465" spans="9:11">
      <c r="I50465" s="72"/>
      <c r="J50465" s="72"/>
      <c r="K50465" s="72"/>
    </row>
    <row r="50466" spans="9:11">
      <c r="I50466" s="72"/>
      <c r="J50466" s="72"/>
      <c r="K50466" s="72"/>
    </row>
    <row r="50467" spans="9:11">
      <c r="I50467" s="72"/>
      <c r="J50467" s="72"/>
      <c r="K50467" s="72"/>
    </row>
    <row r="50468" spans="9:11">
      <c r="I50468" s="72"/>
      <c r="J50468" s="72"/>
      <c r="K50468" s="72"/>
    </row>
    <row r="50469" spans="9:11">
      <c r="I50469" s="72"/>
      <c r="J50469" s="72"/>
      <c r="K50469" s="72"/>
    </row>
    <row r="50470" spans="9:11">
      <c r="I50470" s="72"/>
      <c r="J50470" s="72"/>
      <c r="K50470" s="72"/>
    </row>
    <row r="50471" spans="9:11">
      <c r="I50471" s="72"/>
      <c r="J50471" s="72"/>
      <c r="K50471" s="72"/>
    </row>
    <row r="50472" spans="9:11">
      <c r="I50472" s="72"/>
      <c r="J50472" s="72"/>
      <c r="K50472" s="72"/>
    </row>
    <row r="50473" spans="9:11">
      <c r="I50473" s="72"/>
      <c r="J50473" s="72"/>
      <c r="K50473" s="72"/>
    </row>
    <row r="50474" spans="9:11">
      <c r="I50474" s="72"/>
      <c r="J50474" s="72"/>
      <c r="K50474" s="72"/>
    </row>
    <row r="50475" spans="9:11">
      <c r="I50475" s="72"/>
      <c r="J50475" s="72"/>
      <c r="K50475" s="72"/>
    </row>
    <row r="50476" spans="9:11">
      <c r="I50476" s="72"/>
      <c r="J50476" s="72"/>
      <c r="K50476" s="72"/>
    </row>
    <row r="50477" spans="9:11">
      <c r="I50477" s="72"/>
      <c r="J50477" s="72"/>
      <c r="K50477" s="72"/>
    </row>
    <row r="50478" spans="9:11">
      <c r="I50478" s="72"/>
      <c r="J50478" s="72"/>
      <c r="K50478" s="72"/>
    </row>
    <row r="50479" spans="9:11">
      <c r="I50479" s="72"/>
      <c r="J50479" s="72"/>
      <c r="K50479" s="72"/>
    </row>
    <row r="50480" spans="9:11">
      <c r="I50480" s="72"/>
      <c r="J50480" s="72"/>
      <c r="K50480" s="72"/>
    </row>
    <row r="50481" spans="9:11">
      <c r="I50481" s="72"/>
      <c r="J50481" s="72"/>
      <c r="K50481" s="72"/>
    </row>
    <row r="50482" spans="9:11">
      <c r="I50482" s="72"/>
      <c r="J50482" s="72"/>
      <c r="K50482" s="72"/>
    </row>
    <row r="50483" spans="9:11">
      <c r="I50483" s="72"/>
      <c r="J50483" s="72"/>
      <c r="K50483" s="72"/>
    </row>
    <row r="50484" spans="9:11">
      <c r="I50484" s="72"/>
      <c r="J50484" s="72"/>
      <c r="K50484" s="72"/>
    </row>
    <row r="50485" spans="9:11">
      <c r="I50485" s="72"/>
      <c r="J50485" s="72"/>
      <c r="K50485" s="72"/>
    </row>
    <row r="50486" spans="9:11">
      <c r="I50486" s="72"/>
      <c r="J50486" s="72"/>
      <c r="K50486" s="72"/>
    </row>
    <row r="50487" spans="9:11">
      <c r="I50487" s="72"/>
      <c r="J50487" s="72"/>
      <c r="K50487" s="72"/>
    </row>
    <row r="50488" spans="9:11">
      <c r="I50488" s="72"/>
      <c r="J50488" s="72"/>
      <c r="K50488" s="72"/>
    </row>
    <row r="50489" spans="9:11">
      <c r="I50489" s="72"/>
      <c r="J50489" s="72"/>
      <c r="K50489" s="72"/>
    </row>
    <row r="50490" spans="9:11">
      <c r="I50490" s="72"/>
      <c r="J50490" s="72"/>
      <c r="K50490" s="72"/>
    </row>
    <row r="50491" spans="9:11">
      <c r="I50491" s="72"/>
      <c r="J50491" s="72"/>
      <c r="K50491" s="72"/>
    </row>
    <row r="50492" spans="9:11">
      <c r="I50492" s="72"/>
      <c r="J50492" s="72"/>
      <c r="K50492" s="72"/>
    </row>
    <row r="50493" spans="9:11">
      <c r="I50493" s="72"/>
      <c r="J50493" s="72"/>
      <c r="K50493" s="72"/>
    </row>
    <row r="50494" spans="9:11">
      <c r="I50494" s="72"/>
      <c r="J50494" s="72"/>
      <c r="K50494" s="72"/>
    </row>
    <row r="50495" spans="9:11">
      <c r="I50495" s="72"/>
      <c r="J50495" s="72"/>
      <c r="K50495" s="72"/>
    </row>
    <row r="50496" spans="9:11">
      <c r="I50496" s="72"/>
      <c r="J50496" s="72"/>
      <c r="K50496" s="72"/>
    </row>
    <row r="50497" spans="9:11">
      <c r="I50497" s="72"/>
      <c r="J50497" s="72"/>
      <c r="K50497" s="72"/>
    </row>
    <row r="50498" spans="9:11">
      <c r="I50498" s="72"/>
      <c r="J50498" s="72"/>
      <c r="K50498" s="72"/>
    </row>
    <row r="50499" spans="9:11">
      <c r="I50499" s="72"/>
      <c r="J50499" s="72"/>
      <c r="K50499" s="72"/>
    </row>
    <row r="50500" spans="9:11">
      <c r="I50500" s="72"/>
      <c r="J50500" s="72"/>
      <c r="K50500" s="72"/>
    </row>
    <row r="50501" spans="9:11">
      <c r="I50501" s="72"/>
      <c r="J50501" s="72"/>
      <c r="K50501" s="72"/>
    </row>
    <row r="50502" spans="9:11">
      <c r="I50502" s="72"/>
      <c r="J50502" s="72"/>
      <c r="K50502" s="72"/>
    </row>
    <row r="50503" spans="9:11">
      <c r="I50503" s="72"/>
      <c r="J50503" s="72"/>
      <c r="K50503" s="72"/>
    </row>
    <row r="50504" spans="9:11">
      <c r="I50504" s="72"/>
      <c r="J50504" s="72"/>
      <c r="K50504" s="72"/>
    </row>
    <row r="50505" spans="9:11">
      <c r="I50505" s="72"/>
      <c r="J50505" s="72"/>
      <c r="K50505" s="72"/>
    </row>
    <row r="50506" spans="9:11">
      <c r="I50506" s="72"/>
      <c r="J50506" s="72"/>
      <c r="K50506" s="72"/>
    </row>
    <row r="50507" spans="9:11">
      <c r="I50507" s="72"/>
      <c r="J50507" s="72"/>
      <c r="K50507" s="72"/>
    </row>
    <row r="50508" spans="9:11">
      <c r="I50508" s="72"/>
      <c r="J50508" s="72"/>
      <c r="K50508" s="72"/>
    </row>
    <row r="50509" spans="9:11">
      <c r="I50509" s="72"/>
      <c r="J50509" s="72"/>
      <c r="K50509" s="72"/>
    </row>
    <row r="50510" spans="9:11">
      <c r="I50510" s="72"/>
      <c r="J50510" s="72"/>
      <c r="K50510" s="72"/>
    </row>
    <row r="50511" spans="9:11">
      <c r="I50511" s="72"/>
      <c r="J50511" s="72"/>
      <c r="K50511" s="72"/>
    </row>
    <row r="50512" spans="9:11">
      <c r="I50512" s="72"/>
      <c r="J50512" s="72"/>
      <c r="K50512" s="72"/>
    </row>
    <row r="50513" spans="9:11">
      <c r="I50513" s="72"/>
      <c r="J50513" s="72"/>
      <c r="K50513" s="72"/>
    </row>
    <row r="50514" spans="9:11">
      <c r="I50514" s="72"/>
      <c r="J50514" s="72"/>
      <c r="K50514" s="72"/>
    </row>
    <row r="50515" spans="9:11">
      <c r="I50515" s="72"/>
      <c r="J50515" s="72"/>
      <c r="K50515" s="72"/>
    </row>
    <row r="50516" spans="9:11">
      <c r="I50516" s="72"/>
      <c r="J50516" s="72"/>
      <c r="K50516" s="72"/>
    </row>
    <row r="50517" spans="9:11">
      <c r="I50517" s="72"/>
      <c r="J50517" s="72"/>
      <c r="K50517" s="72"/>
    </row>
    <row r="50518" spans="9:11">
      <c r="I50518" s="72"/>
      <c r="J50518" s="72"/>
      <c r="K50518" s="72"/>
    </row>
    <row r="50519" spans="9:11">
      <c r="I50519" s="72"/>
      <c r="J50519" s="72"/>
      <c r="K50519" s="72"/>
    </row>
    <row r="50520" spans="9:11">
      <c r="I50520" s="72"/>
      <c r="J50520" s="72"/>
      <c r="K50520" s="72"/>
    </row>
    <row r="50521" spans="9:11">
      <c r="I50521" s="72"/>
      <c r="J50521" s="72"/>
      <c r="K50521" s="72"/>
    </row>
    <row r="50522" spans="9:11">
      <c r="I50522" s="72"/>
      <c r="J50522" s="72"/>
      <c r="K50522" s="72"/>
    </row>
    <row r="50523" spans="9:11">
      <c r="I50523" s="72"/>
      <c r="J50523" s="72"/>
      <c r="K50523" s="72"/>
    </row>
    <row r="50524" spans="9:11">
      <c r="I50524" s="72"/>
      <c r="J50524" s="72"/>
      <c r="K50524" s="72"/>
    </row>
    <row r="50525" spans="9:11">
      <c r="I50525" s="72"/>
      <c r="J50525" s="72"/>
      <c r="K50525" s="72"/>
    </row>
    <row r="50526" spans="9:11">
      <c r="I50526" s="72"/>
      <c r="J50526" s="72"/>
      <c r="K50526" s="72"/>
    </row>
    <row r="50527" spans="9:11">
      <c r="I50527" s="72"/>
      <c r="J50527" s="72"/>
      <c r="K50527" s="72"/>
    </row>
    <row r="50528" spans="9:11">
      <c r="I50528" s="72"/>
      <c r="J50528" s="72"/>
      <c r="K50528" s="72"/>
    </row>
    <row r="50529" spans="9:11">
      <c r="I50529" s="72"/>
      <c r="J50529" s="72"/>
      <c r="K50529" s="72"/>
    </row>
    <row r="50530" spans="9:11">
      <c r="I50530" s="72"/>
      <c r="J50530" s="72"/>
      <c r="K50530" s="72"/>
    </row>
    <row r="50531" spans="9:11">
      <c r="I50531" s="72"/>
      <c r="J50531" s="72"/>
      <c r="K50531" s="72"/>
    </row>
    <row r="50532" spans="9:11">
      <c r="I50532" s="72"/>
      <c r="J50532" s="72"/>
      <c r="K50532" s="72"/>
    </row>
    <row r="50533" spans="9:11">
      <c r="I50533" s="72"/>
      <c r="J50533" s="72"/>
      <c r="K50533" s="72"/>
    </row>
    <row r="50534" spans="9:11">
      <c r="I50534" s="72"/>
      <c r="J50534" s="72"/>
      <c r="K50534" s="72"/>
    </row>
    <row r="50535" spans="9:11">
      <c r="I50535" s="72"/>
      <c r="J50535" s="72"/>
      <c r="K50535" s="72"/>
    </row>
    <row r="50536" spans="9:11">
      <c r="I50536" s="72"/>
      <c r="J50536" s="72"/>
      <c r="K50536" s="72"/>
    </row>
    <row r="50537" spans="9:11">
      <c r="I50537" s="72"/>
      <c r="J50537" s="72"/>
      <c r="K50537" s="72"/>
    </row>
    <row r="50538" spans="9:11">
      <c r="I50538" s="72"/>
      <c r="J50538" s="72"/>
      <c r="K50538" s="72"/>
    </row>
    <row r="50539" spans="9:11">
      <c r="I50539" s="72"/>
      <c r="J50539" s="72"/>
      <c r="K50539" s="72"/>
    </row>
    <row r="50540" spans="9:11">
      <c r="I50540" s="72"/>
      <c r="J50540" s="72"/>
      <c r="K50540" s="72"/>
    </row>
    <row r="50541" spans="9:11">
      <c r="I50541" s="72"/>
      <c r="J50541" s="72"/>
      <c r="K50541" s="72"/>
    </row>
    <row r="50542" spans="9:11">
      <c r="I50542" s="72"/>
      <c r="J50542" s="72"/>
      <c r="K50542" s="72"/>
    </row>
    <row r="50543" spans="9:11">
      <c r="I50543" s="72"/>
      <c r="J50543" s="72"/>
      <c r="K50543" s="72"/>
    </row>
    <row r="50544" spans="9:11">
      <c r="I50544" s="72"/>
      <c r="J50544" s="72"/>
      <c r="K50544" s="72"/>
    </row>
    <row r="50545" spans="9:11">
      <c r="I50545" s="72"/>
      <c r="J50545" s="72"/>
      <c r="K50545" s="72"/>
    </row>
    <row r="50546" spans="9:11">
      <c r="I50546" s="72"/>
      <c r="J50546" s="72"/>
      <c r="K50546" s="72"/>
    </row>
    <row r="50547" spans="9:11">
      <c r="I50547" s="72"/>
      <c r="J50547" s="72"/>
      <c r="K50547" s="72"/>
    </row>
    <row r="50548" spans="9:11">
      <c r="I50548" s="72"/>
      <c r="J50548" s="72"/>
      <c r="K50548" s="72"/>
    </row>
    <row r="50549" spans="9:11">
      <c r="I50549" s="72"/>
      <c r="J50549" s="72"/>
      <c r="K50549" s="72"/>
    </row>
    <row r="50550" spans="9:11">
      <c r="I50550" s="72"/>
      <c r="J50550" s="72"/>
      <c r="K50550" s="72"/>
    </row>
    <row r="50551" spans="9:11">
      <c r="I50551" s="72"/>
      <c r="J50551" s="72"/>
      <c r="K50551" s="72"/>
    </row>
    <row r="50552" spans="9:11">
      <c r="I50552" s="72"/>
      <c r="J50552" s="72"/>
      <c r="K50552" s="72"/>
    </row>
    <row r="50553" spans="9:11">
      <c r="I50553" s="72"/>
      <c r="J50553" s="72"/>
      <c r="K50553" s="72"/>
    </row>
    <row r="50554" spans="9:11">
      <c r="I50554" s="72"/>
      <c r="J50554" s="72"/>
      <c r="K50554" s="72"/>
    </row>
    <row r="50555" spans="9:11">
      <c r="I50555" s="72"/>
      <c r="J50555" s="72"/>
      <c r="K50555" s="72"/>
    </row>
    <row r="50556" spans="9:11">
      <c r="I50556" s="72"/>
      <c r="J50556" s="72"/>
      <c r="K50556" s="72"/>
    </row>
    <row r="50557" spans="9:11">
      <c r="I50557" s="72"/>
      <c r="J50557" s="72"/>
      <c r="K50557" s="72"/>
    </row>
    <row r="50558" spans="9:11">
      <c r="I50558" s="72"/>
      <c r="J50558" s="72"/>
      <c r="K50558" s="72"/>
    </row>
    <row r="50559" spans="9:11">
      <c r="I50559" s="72"/>
      <c r="J50559" s="72"/>
      <c r="K50559" s="72"/>
    </row>
    <row r="50560" spans="9:11">
      <c r="I50560" s="72"/>
      <c r="J50560" s="72"/>
      <c r="K50560" s="72"/>
    </row>
    <row r="50561" spans="9:11">
      <c r="I50561" s="72"/>
      <c r="J50561" s="72"/>
      <c r="K50561" s="72"/>
    </row>
    <row r="50562" spans="9:11">
      <c r="I50562" s="72"/>
      <c r="J50562" s="72"/>
      <c r="K50562" s="72"/>
    </row>
    <row r="50563" spans="9:11">
      <c r="I50563" s="72"/>
      <c r="J50563" s="72"/>
      <c r="K50563" s="72"/>
    </row>
    <row r="50564" spans="9:11">
      <c r="I50564" s="72"/>
      <c r="J50564" s="72"/>
      <c r="K50564" s="72"/>
    </row>
    <row r="50565" spans="9:11">
      <c r="I50565" s="72"/>
      <c r="J50565" s="72"/>
      <c r="K50565" s="72"/>
    </row>
    <row r="50566" spans="9:11">
      <c r="I50566" s="72"/>
      <c r="J50566" s="72"/>
      <c r="K50566" s="72"/>
    </row>
    <row r="50567" spans="9:11">
      <c r="I50567" s="72"/>
      <c r="J50567" s="72"/>
      <c r="K50567" s="72"/>
    </row>
    <row r="50568" spans="9:11">
      <c r="I50568" s="72"/>
      <c r="J50568" s="72"/>
      <c r="K50568" s="72"/>
    </row>
    <row r="50569" spans="9:11">
      <c r="I50569" s="72"/>
      <c r="J50569" s="72"/>
      <c r="K50569" s="72"/>
    </row>
    <row r="50570" spans="9:11">
      <c r="I50570" s="72"/>
      <c r="J50570" s="72"/>
      <c r="K50570" s="72"/>
    </row>
    <row r="50571" spans="9:11">
      <c r="I50571" s="72"/>
      <c r="J50571" s="72"/>
      <c r="K50571" s="72"/>
    </row>
    <row r="50572" spans="9:11">
      <c r="I50572" s="72"/>
      <c r="J50572" s="72"/>
      <c r="K50572" s="72"/>
    </row>
    <row r="50573" spans="9:11">
      <c r="I50573" s="72"/>
      <c r="J50573" s="72"/>
      <c r="K50573" s="72"/>
    </row>
    <row r="50574" spans="9:11">
      <c r="I50574" s="72"/>
      <c r="J50574" s="72"/>
      <c r="K50574" s="72"/>
    </row>
    <row r="50575" spans="9:11">
      <c r="I50575" s="72"/>
      <c r="J50575" s="72"/>
      <c r="K50575" s="72"/>
    </row>
    <row r="50576" spans="9:11">
      <c r="I50576" s="72"/>
      <c r="J50576" s="72"/>
      <c r="K50576" s="72"/>
    </row>
    <row r="50577" spans="9:11">
      <c r="I50577" s="72"/>
      <c r="J50577" s="72"/>
      <c r="K50577" s="72"/>
    </row>
    <row r="50578" spans="9:11">
      <c r="I50578" s="72"/>
      <c r="J50578" s="72"/>
      <c r="K50578" s="72"/>
    </row>
    <row r="50579" spans="9:11">
      <c r="I50579" s="72"/>
      <c r="J50579" s="72"/>
      <c r="K50579" s="72"/>
    </row>
    <row r="50580" spans="9:11">
      <c r="I50580" s="72"/>
      <c r="J50580" s="72"/>
      <c r="K50580" s="72"/>
    </row>
    <row r="50581" spans="9:11">
      <c r="I50581" s="72"/>
      <c r="J50581" s="72"/>
      <c r="K50581" s="72"/>
    </row>
    <row r="50582" spans="9:11">
      <c r="I50582" s="72"/>
      <c r="J50582" s="72"/>
      <c r="K50582" s="72"/>
    </row>
    <row r="50583" spans="9:11">
      <c r="I50583" s="72"/>
      <c r="J50583" s="72"/>
      <c r="K50583" s="72"/>
    </row>
    <row r="50584" spans="9:11">
      <c r="I50584" s="72"/>
      <c r="J50584" s="72"/>
      <c r="K50584" s="72"/>
    </row>
    <row r="50585" spans="9:11">
      <c r="I50585" s="72"/>
      <c r="J50585" s="72"/>
      <c r="K50585" s="72"/>
    </row>
    <row r="50586" spans="9:11">
      <c r="I50586" s="72"/>
      <c r="J50586" s="72"/>
      <c r="K50586" s="72"/>
    </row>
    <row r="50587" spans="9:11">
      <c r="I50587" s="72"/>
      <c r="J50587" s="72"/>
      <c r="K50587" s="72"/>
    </row>
    <row r="50588" spans="9:11">
      <c r="I50588" s="72"/>
      <c r="J50588" s="72"/>
      <c r="K50588" s="72"/>
    </row>
    <row r="50589" spans="9:11">
      <c r="I50589" s="72"/>
      <c r="J50589" s="72"/>
      <c r="K50589" s="72"/>
    </row>
    <row r="50590" spans="9:11">
      <c r="I50590" s="72"/>
      <c r="J50590" s="72"/>
      <c r="K50590" s="72"/>
    </row>
    <row r="50591" spans="9:11">
      <c r="I50591" s="72"/>
      <c r="J50591" s="72"/>
      <c r="K50591" s="72"/>
    </row>
    <row r="50592" spans="9:11">
      <c r="I50592" s="72"/>
      <c r="J50592" s="72"/>
      <c r="K50592" s="72"/>
    </row>
    <row r="50593" spans="9:11">
      <c r="I50593" s="72"/>
      <c r="J50593" s="72"/>
      <c r="K50593" s="72"/>
    </row>
    <row r="50594" spans="9:11">
      <c r="I50594" s="72"/>
      <c r="J50594" s="72"/>
      <c r="K50594" s="72"/>
    </row>
    <row r="50595" spans="9:11">
      <c r="I50595" s="72"/>
      <c r="J50595" s="72"/>
      <c r="K50595" s="72"/>
    </row>
    <row r="50596" spans="9:11">
      <c r="I50596" s="72"/>
      <c r="J50596" s="72"/>
      <c r="K50596" s="72"/>
    </row>
    <row r="50597" spans="9:11">
      <c r="I50597" s="72"/>
      <c r="J50597" s="72"/>
      <c r="K50597" s="72"/>
    </row>
    <row r="50598" spans="9:11">
      <c r="I50598" s="72"/>
      <c r="J50598" s="72"/>
      <c r="K50598" s="72"/>
    </row>
    <row r="50599" spans="9:11">
      <c r="I50599" s="72"/>
      <c r="J50599" s="72"/>
      <c r="K50599" s="72"/>
    </row>
    <row r="50600" spans="9:11">
      <c r="I50600" s="72"/>
      <c r="J50600" s="72"/>
      <c r="K50600" s="72"/>
    </row>
    <row r="50601" spans="9:11">
      <c r="I50601" s="72"/>
      <c r="J50601" s="72"/>
      <c r="K50601" s="72"/>
    </row>
    <row r="50602" spans="9:11">
      <c r="I50602" s="72"/>
      <c r="J50602" s="72"/>
      <c r="K50602" s="72"/>
    </row>
    <row r="50603" spans="9:11">
      <c r="I50603" s="72"/>
      <c r="J50603" s="72"/>
      <c r="K50603" s="72"/>
    </row>
    <row r="50604" spans="9:11">
      <c r="I50604" s="72"/>
      <c r="J50604" s="72"/>
      <c r="K50604" s="72"/>
    </row>
    <row r="50605" spans="9:11">
      <c r="I50605" s="72"/>
      <c r="J50605" s="72"/>
      <c r="K50605" s="72"/>
    </row>
    <row r="50606" spans="9:11">
      <c r="I50606" s="72"/>
      <c r="J50606" s="72"/>
      <c r="K50606" s="72"/>
    </row>
    <row r="50607" spans="9:11">
      <c r="I50607" s="72"/>
      <c r="J50607" s="72"/>
      <c r="K50607" s="72"/>
    </row>
    <row r="50608" spans="9:11">
      <c r="I50608" s="72"/>
      <c r="J50608" s="72"/>
      <c r="K50608" s="72"/>
    </row>
    <row r="50609" spans="9:11">
      <c r="I50609" s="72"/>
      <c r="J50609" s="72"/>
      <c r="K50609" s="72"/>
    </row>
    <row r="50610" spans="9:11">
      <c r="I50610" s="72"/>
      <c r="J50610" s="72"/>
      <c r="K50610" s="72"/>
    </row>
    <row r="50611" spans="9:11">
      <c r="I50611" s="72"/>
      <c r="J50611" s="72"/>
      <c r="K50611" s="72"/>
    </row>
    <row r="50612" spans="9:11">
      <c r="I50612" s="72"/>
      <c r="J50612" s="72"/>
      <c r="K50612" s="72"/>
    </row>
    <row r="50613" spans="9:11">
      <c r="I50613" s="72"/>
      <c r="J50613" s="72"/>
      <c r="K50613" s="72"/>
    </row>
    <row r="50614" spans="9:11">
      <c r="I50614" s="72"/>
      <c r="J50614" s="72"/>
      <c r="K50614" s="72"/>
    </row>
    <row r="50615" spans="9:11">
      <c r="I50615" s="72"/>
      <c r="J50615" s="72"/>
      <c r="K50615" s="72"/>
    </row>
    <row r="50616" spans="9:11">
      <c r="I50616" s="72"/>
      <c r="J50616" s="72"/>
      <c r="K50616" s="72"/>
    </row>
    <row r="50617" spans="9:11">
      <c r="I50617" s="72"/>
      <c r="J50617" s="72"/>
      <c r="K50617" s="72"/>
    </row>
    <row r="50618" spans="9:11">
      <c r="I50618" s="72"/>
      <c r="J50618" s="72"/>
      <c r="K50618" s="72"/>
    </row>
    <row r="50619" spans="9:11">
      <c r="I50619" s="72"/>
      <c r="J50619" s="72"/>
      <c r="K50619" s="72"/>
    </row>
    <row r="50620" spans="9:11">
      <c r="I50620" s="72"/>
      <c r="J50620" s="72"/>
      <c r="K50620" s="72"/>
    </row>
    <row r="50621" spans="9:11">
      <c r="I50621" s="72"/>
      <c r="J50621" s="72"/>
      <c r="K50621" s="72"/>
    </row>
    <row r="50622" spans="9:11">
      <c r="I50622" s="72"/>
      <c r="J50622" s="72"/>
      <c r="K50622" s="72"/>
    </row>
    <row r="50623" spans="9:11">
      <c r="I50623" s="72"/>
      <c r="J50623" s="72"/>
      <c r="K50623" s="72"/>
    </row>
    <row r="50624" spans="9:11">
      <c r="I50624" s="72"/>
      <c r="J50624" s="72"/>
      <c r="K50624" s="72"/>
    </row>
    <row r="50625" spans="9:11">
      <c r="I50625" s="72"/>
      <c r="J50625" s="72"/>
      <c r="K50625" s="72"/>
    </row>
    <row r="50626" spans="9:11">
      <c r="I50626" s="72"/>
      <c r="J50626" s="72"/>
      <c r="K50626" s="72"/>
    </row>
    <row r="50627" spans="9:11">
      <c r="I50627" s="72"/>
      <c r="J50627" s="72"/>
      <c r="K50627" s="72"/>
    </row>
    <row r="50628" spans="9:11">
      <c r="I50628" s="72"/>
      <c r="J50628" s="72"/>
      <c r="K50628" s="72"/>
    </row>
    <row r="50629" spans="9:11">
      <c r="I50629" s="72"/>
      <c r="J50629" s="72"/>
      <c r="K50629" s="72"/>
    </row>
    <row r="50630" spans="9:11">
      <c r="I50630" s="72"/>
      <c r="J50630" s="72"/>
      <c r="K50630" s="72"/>
    </row>
    <row r="50631" spans="9:11">
      <c r="I50631" s="72"/>
      <c r="J50631" s="72"/>
      <c r="K50631" s="72"/>
    </row>
    <row r="50632" spans="9:11">
      <c r="I50632" s="72"/>
      <c r="J50632" s="72"/>
      <c r="K50632" s="72"/>
    </row>
    <row r="50633" spans="9:11">
      <c r="I50633" s="72"/>
      <c r="J50633" s="72"/>
      <c r="K50633" s="72"/>
    </row>
    <row r="50634" spans="9:11">
      <c r="I50634" s="72"/>
      <c r="J50634" s="72"/>
      <c r="K50634" s="72"/>
    </row>
    <row r="50635" spans="9:11">
      <c r="I50635" s="72"/>
      <c r="J50635" s="72"/>
      <c r="K50635" s="72"/>
    </row>
    <row r="50636" spans="9:11">
      <c r="I50636" s="72"/>
      <c r="J50636" s="72"/>
      <c r="K50636" s="72"/>
    </row>
    <row r="50637" spans="9:11">
      <c r="I50637" s="72"/>
      <c r="J50637" s="72"/>
      <c r="K50637" s="72"/>
    </row>
    <row r="50638" spans="9:11">
      <c r="I50638" s="72"/>
      <c r="J50638" s="72"/>
      <c r="K50638" s="72"/>
    </row>
    <row r="50639" spans="9:11">
      <c r="I50639" s="72"/>
      <c r="J50639" s="72"/>
      <c r="K50639" s="72"/>
    </row>
    <row r="50640" spans="9:11">
      <c r="I50640" s="72"/>
      <c r="J50640" s="72"/>
      <c r="K50640" s="72"/>
    </row>
    <row r="50641" spans="9:11">
      <c r="I50641" s="72"/>
      <c r="J50641" s="72"/>
      <c r="K50641" s="72"/>
    </row>
    <row r="50642" spans="9:11">
      <c r="I50642" s="72"/>
      <c r="J50642" s="72"/>
      <c r="K50642" s="72"/>
    </row>
    <row r="50643" spans="9:11">
      <c r="I50643" s="72"/>
      <c r="J50643" s="72"/>
      <c r="K50643" s="72"/>
    </row>
    <row r="50644" spans="9:11">
      <c r="I50644" s="72"/>
      <c r="J50644" s="72"/>
      <c r="K50644" s="72"/>
    </row>
    <row r="50645" spans="9:11">
      <c r="I50645" s="72"/>
      <c r="J50645" s="72"/>
      <c r="K50645" s="72"/>
    </row>
    <row r="50646" spans="9:11">
      <c r="I50646" s="72"/>
      <c r="J50646" s="72"/>
      <c r="K50646" s="72"/>
    </row>
    <row r="50647" spans="9:11">
      <c r="I50647" s="72"/>
      <c r="J50647" s="72"/>
      <c r="K50647" s="72"/>
    </row>
    <row r="50648" spans="9:11">
      <c r="I50648" s="72"/>
      <c r="J50648" s="72"/>
      <c r="K50648" s="72"/>
    </row>
    <row r="50649" spans="9:11">
      <c r="I50649" s="72"/>
      <c r="J50649" s="72"/>
      <c r="K50649" s="72"/>
    </row>
    <row r="50650" spans="9:11">
      <c r="I50650" s="72"/>
      <c r="J50650" s="72"/>
      <c r="K50650" s="72"/>
    </row>
    <row r="50651" spans="9:11">
      <c r="I50651" s="72"/>
      <c r="J50651" s="72"/>
      <c r="K50651" s="72"/>
    </row>
    <row r="50652" spans="9:11">
      <c r="I50652" s="72"/>
      <c r="J50652" s="72"/>
      <c r="K50652" s="72"/>
    </row>
    <row r="50653" spans="9:11">
      <c r="I50653" s="72"/>
      <c r="J50653" s="72"/>
      <c r="K50653" s="72"/>
    </row>
    <row r="50654" spans="9:11">
      <c r="I50654" s="72"/>
      <c r="J50654" s="72"/>
      <c r="K50654" s="72"/>
    </row>
    <row r="50655" spans="9:11">
      <c r="I50655" s="72"/>
      <c r="J50655" s="72"/>
      <c r="K50655" s="72"/>
    </row>
    <row r="50656" spans="9:11">
      <c r="I50656" s="72"/>
      <c r="J50656" s="72"/>
      <c r="K50656" s="72"/>
    </row>
    <row r="50657" spans="9:11">
      <c r="I50657" s="72"/>
      <c r="J50657" s="72"/>
      <c r="K50657" s="72"/>
    </row>
    <row r="50658" spans="9:11">
      <c r="I50658" s="72"/>
      <c r="J50658" s="72"/>
      <c r="K50658" s="72"/>
    </row>
    <row r="50659" spans="9:11">
      <c r="I50659" s="72"/>
      <c r="J50659" s="72"/>
      <c r="K50659" s="72"/>
    </row>
    <row r="50660" spans="9:11">
      <c r="I50660" s="72"/>
      <c r="J50660" s="72"/>
      <c r="K50660" s="72"/>
    </row>
    <row r="50661" spans="9:11">
      <c r="I50661" s="72"/>
      <c r="J50661" s="72"/>
      <c r="K50661" s="72"/>
    </row>
    <row r="50662" spans="9:11">
      <c r="I50662" s="72"/>
      <c r="J50662" s="72"/>
      <c r="K50662" s="72"/>
    </row>
    <row r="50663" spans="9:11">
      <c r="I50663" s="72"/>
      <c r="J50663" s="72"/>
      <c r="K50663" s="72"/>
    </row>
    <row r="50664" spans="9:11">
      <c r="I50664" s="72"/>
      <c r="J50664" s="72"/>
      <c r="K50664" s="72"/>
    </row>
    <row r="50665" spans="9:11">
      <c r="I50665" s="72"/>
      <c r="J50665" s="72"/>
      <c r="K50665" s="72"/>
    </row>
    <row r="50666" spans="9:11">
      <c r="I50666" s="72"/>
      <c r="J50666" s="72"/>
      <c r="K50666" s="72"/>
    </row>
    <row r="50667" spans="9:11">
      <c r="I50667" s="72"/>
      <c r="J50667" s="72"/>
      <c r="K50667" s="72"/>
    </row>
    <row r="50668" spans="9:11">
      <c r="I50668" s="72"/>
      <c r="J50668" s="72"/>
      <c r="K50668" s="72"/>
    </row>
    <row r="50669" spans="9:11">
      <c r="I50669" s="72"/>
      <c r="J50669" s="72"/>
      <c r="K50669" s="72"/>
    </row>
    <row r="50670" spans="9:11">
      <c r="I50670" s="72"/>
      <c r="J50670" s="72"/>
      <c r="K50670" s="72"/>
    </row>
    <row r="50671" spans="9:11">
      <c r="I50671" s="72"/>
      <c r="J50671" s="72"/>
      <c r="K50671" s="72"/>
    </row>
    <row r="50672" spans="9:11">
      <c r="I50672" s="72"/>
      <c r="J50672" s="72"/>
      <c r="K50672" s="72"/>
    </row>
    <row r="50673" spans="9:11">
      <c r="I50673" s="72"/>
      <c r="J50673" s="72"/>
      <c r="K50673" s="72"/>
    </row>
    <row r="50674" spans="9:11">
      <c r="I50674" s="72"/>
      <c r="J50674" s="72"/>
      <c r="K50674" s="72"/>
    </row>
    <row r="50675" spans="9:11">
      <c r="I50675" s="72"/>
      <c r="J50675" s="72"/>
      <c r="K50675" s="72"/>
    </row>
    <row r="50676" spans="9:11">
      <c r="I50676" s="72"/>
      <c r="J50676" s="72"/>
      <c r="K50676" s="72"/>
    </row>
    <row r="50677" spans="9:11">
      <c r="I50677" s="72"/>
      <c r="J50677" s="72"/>
      <c r="K50677" s="72"/>
    </row>
    <row r="50678" spans="9:11">
      <c r="I50678" s="72"/>
      <c r="J50678" s="72"/>
      <c r="K50678" s="72"/>
    </row>
    <row r="50679" spans="9:11">
      <c r="I50679" s="72"/>
      <c r="J50679" s="72"/>
      <c r="K50679" s="72"/>
    </row>
    <row r="50680" spans="9:11">
      <c r="I50680" s="72"/>
      <c r="J50680" s="72"/>
      <c r="K50680" s="72"/>
    </row>
    <row r="50681" spans="9:11">
      <c r="I50681" s="72"/>
      <c r="J50681" s="72"/>
      <c r="K50681" s="72"/>
    </row>
    <row r="50682" spans="9:11">
      <c r="I50682" s="72"/>
      <c r="J50682" s="72"/>
      <c r="K50682" s="72"/>
    </row>
    <row r="50683" spans="9:11">
      <c r="I50683" s="72"/>
      <c r="J50683" s="72"/>
      <c r="K50683" s="72"/>
    </row>
    <row r="50684" spans="9:11">
      <c r="I50684" s="72"/>
      <c r="J50684" s="72"/>
      <c r="K50684" s="72"/>
    </row>
    <row r="50685" spans="9:11">
      <c r="I50685" s="72"/>
      <c r="J50685" s="72"/>
      <c r="K50685" s="72"/>
    </row>
    <row r="50686" spans="9:11">
      <c r="I50686" s="72"/>
      <c r="J50686" s="72"/>
      <c r="K50686" s="72"/>
    </row>
    <row r="50687" spans="9:11">
      <c r="I50687" s="72"/>
      <c r="J50687" s="72"/>
      <c r="K50687" s="72"/>
    </row>
    <row r="50688" spans="9:11">
      <c r="I50688" s="72"/>
      <c r="J50688" s="72"/>
      <c r="K50688" s="72"/>
    </row>
    <row r="50689" spans="9:11">
      <c r="I50689" s="72"/>
      <c r="J50689" s="72"/>
      <c r="K50689" s="72"/>
    </row>
    <row r="50690" spans="9:11">
      <c r="I50690" s="72"/>
      <c r="J50690" s="72"/>
      <c r="K50690" s="72"/>
    </row>
    <row r="50691" spans="9:11">
      <c r="I50691" s="72"/>
      <c r="J50691" s="72"/>
      <c r="K50691" s="72"/>
    </row>
    <row r="50692" spans="9:11">
      <c r="I50692" s="72"/>
      <c r="J50692" s="72"/>
      <c r="K50692" s="72"/>
    </row>
    <row r="50693" spans="9:11">
      <c r="I50693" s="72"/>
      <c r="J50693" s="72"/>
      <c r="K50693" s="72"/>
    </row>
    <row r="50694" spans="9:11">
      <c r="I50694" s="72"/>
      <c r="J50694" s="72"/>
      <c r="K50694" s="72"/>
    </row>
    <row r="50695" spans="9:11">
      <c r="I50695" s="72"/>
      <c r="J50695" s="72"/>
      <c r="K50695" s="72"/>
    </row>
    <row r="50696" spans="9:11">
      <c r="I50696" s="72"/>
      <c r="J50696" s="72"/>
      <c r="K50696" s="72"/>
    </row>
    <row r="50697" spans="9:11">
      <c r="I50697" s="72"/>
      <c r="J50697" s="72"/>
      <c r="K50697" s="72"/>
    </row>
    <row r="50698" spans="9:11">
      <c r="I50698" s="72"/>
      <c r="J50698" s="72"/>
      <c r="K50698" s="72"/>
    </row>
    <row r="50699" spans="9:11">
      <c r="I50699" s="72"/>
      <c r="J50699" s="72"/>
      <c r="K50699" s="72"/>
    </row>
    <row r="50700" spans="9:11">
      <c r="I50700" s="72"/>
      <c r="J50700" s="72"/>
      <c r="K50700" s="72"/>
    </row>
    <row r="50701" spans="9:11">
      <c r="I50701" s="72"/>
      <c r="J50701" s="72"/>
      <c r="K50701" s="72"/>
    </row>
    <row r="50702" spans="9:11">
      <c r="I50702" s="72"/>
      <c r="J50702" s="72"/>
      <c r="K50702" s="72"/>
    </row>
    <row r="50703" spans="9:11">
      <c r="I50703" s="72"/>
      <c r="J50703" s="72"/>
      <c r="K50703" s="72"/>
    </row>
    <row r="50704" spans="9:11">
      <c r="I50704" s="72"/>
      <c r="J50704" s="72"/>
      <c r="K50704" s="72"/>
    </row>
    <row r="50705" spans="9:11">
      <c r="I50705" s="72"/>
      <c r="J50705" s="72"/>
      <c r="K50705" s="72"/>
    </row>
    <row r="50706" spans="9:11">
      <c r="I50706" s="72"/>
      <c r="J50706" s="72"/>
      <c r="K50706" s="72"/>
    </row>
    <row r="50707" spans="9:11">
      <c r="I50707" s="72"/>
      <c r="J50707" s="72"/>
      <c r="K50707" s="72"/>
    </row>
    <row r="50708" spans="9:11">
      <c r="I50708" s="72"/>
      <c r="J50708" s="72"/>
      <c r="K50708" s="72"/>
    </row>
    <row r="50709" spans="9:11">
      <c r="I50709" s="72"/>
      <c r="J50709" s="72"/>
      <c r="K50709" s="72"/>
    </row>
    <row r="50710" spans="9:11">
      <c r="I50710" s="72"/>
      <c r="J50710" s="72"/>
      <c r="K50710" s="72"/>
    </row>
    <row r="50711" spans="9:11">
      <c r="I50711" s="72"/>
      <c r="J50711" s="72"/>
      <c r="K50711" s="72"/>
    </row>
    <row r="50712" spans="9:11">
      <c r="I50712" s="72"/>
      <c r="J50712" s="72"/>
      <c r="K50712" s="72"/>
    </row>
    <row r="50713" spans="9:11">
      <c r="I50713" s="72"/>
      <c r="J50713" s="72"/>
      <c r="K50713" s="72"/>
    </row>
    <row r="50714" spans="9:11">
      <c r="I50714" s="72"/>
      <c r="J50714" s="72"/>
      <c r="K50714" s="72"/>
    </row>
    <row r="50715" spans="9:11">
      <c r="I50715" s="72"/>
      <c r="J50715" s="72"/>
      <c r="K50715" s="72"/>
    </row>
    <row r="50716" spans="9:11">
      <c r="I50716" s="72"/>
      <c r="J50716" s="72"/>
      <c r="K50716" s="72"/>
    </row>
    <row r="50717" spans="9:11">
      <c r="I50717" s="72"/>
      <c r="J50717" s="72"/>
      <c r="K50717" s="72"/>
    </row>
    <row r="50718" spans="9:11">
      <c r="I50718" s="72"/>
      <c r="J50718" s="72"/>
      <c r="K50718" s="72"/>
    </row>
    <row r="50719" spans="9:11">
      <c r="I50719" s="72"/>
      <c r="J50719" s="72"/>
      <c r="K50719" s="72"/>
    </row>
    <row r="50720" spans="9:11">
      <c r="I50720" s="72"/>
      <c r="J50720" s="72"/>
      <c r="K50720" s="72"/>
    </row>
    <row r="50721" spans="9:11">
      <c r="I50721" s="72"/>
      <c r="J50721" s="72"/>
      <c r="K50721" s="72"/>
    </row>
    <row r="50722" spans="9:11">
      <c r="I50722" s="72"/>
      <c r="J50722" s="72"/>
      <c r="K50722" s="72"/>
    </row>
    <row r="50723" spans="9:11">
      <c r="I50723" s="72"/>
      <c r="J50723" s="72"/>
      <c r="K50723" s="72"/>
    </row>
    <row r="50724" spans="9:11">
      <c r="I50724" s="72"/>
      <c r="J50724" s="72"/>
      <c r="K50724" s="72"/>
    </row>
    <row r="50725" spans="9:11">
      <c r="I50725" s="72"/>
      <c r="J50725" s="72"/>
      <c r="K50725" s="72"/>
    </row>
    <row r="50726" spans="9:11">
      <c r="I50726" s="72"/>
      <c r="J50726" s="72"/>
      <c r="K50726" s="72"/>
    </row>
    <row r="50727" spans="9:11">
      <c r="I50727" s="72"/>
      <c r="J50727" s="72"/>
      <c r="K50727" s="72"/>
    </row>
    <row r="50728" spans="9:11">
      <c r="I50728" s="72"/>
      <c r="J50728" s="72"/>
      <c r="K50728" s="72"/>
    </row>
    <row r="50729" spans="9:11">
      <c r="I50729" s="72"/>
      <c r="J50729" s="72"/>
      <c r="K50729" s="72"/>
    </row>
    <row r="50730" spans="9:11">
      <c r="I50730" s="72"/>
      <c r="J50730" s="72"/>
      <c r="K50730" s="72"/>
    </row>
    <row r="50731" spans="9:11">
      <c r="I50731" s="72"/>
      <c r="J50731" s="72"/>
      <c r="K50731" s="72"/>
    </row>
    <row r="50732" spans="9:11">
      <c r="I50732" s="72"/>
      <c r="J50732" s="72"/>
      <c r="K50732" s="72"/>
    </row>
    <row r="50733" spans="9:11">
      <c r="I50733" s="72"/>
      <c r="J50733" s="72"/>
      <c r="K50733" s="72"/>
    </row>
    <row r="50734" spans="9:11">
      <c r="I50734" s="72"/>
      <c r="J50734" s="72"/>
      <c r="K50734" s="72"/>
    </row>
    <row r="50735" spans="9:11">
      <c r="I50735" s="72"/>
      <c r="J50735" s="72"/>
      <c r="K50735" s="72"/>
    </row>
    <row r="50736" spans="9:11">
      <c r="I50736" s="72"/>
      <c r="J50736" s="72"/>
      <c r="K50736" s="72"/>
    </row>
    <row r="50737" spans="9:11">
      <c r="I50737" s="72"/>
      <c r="J50737" s="72"/>
      <c r="K50737" s="72"/>
    </row>
    <row r="50738" spans="9:11">
      <c r="I50738" s="72"/>
      <c r="J50738" s="72"/>
      <c r="K50738" s="72"/>
    </row>
    <row r="50739" spans="9:11">
      <c r="I50739" s="72"/>
      <c r="J50739" s="72"/>
      <c r="K50739" s="72"/>
    </row>
    <row r="50740" spans="9:11">
      <c r="I50740" s="72"/>
      <c r="J50740" s="72"/>
      <c r="K50740" s="72"/>
    </row>
    <row r="50741" spans="9:11">
      <c r="I50741" s="72"/>
      <c r="J50741" s="72"/>
      <c r="K50741" s="72"/>
    </row>
    <row r="50742" spans="9:11">
      <c r="I50742" s="72"/>
      <c r="J50742" s="72"/>
      <c r="K50742" s="72"/>
    </row>
    <row r="50743" spans="9:11">
      <c r="I50743" s="72"/>
      <c r="J50743" s="72"/>
      <c r="K50743" s="72"/>
    </row>
    <row r="50744" spans="9:11">
      <c r="I50744" s="72"/>
      <c r="J50744" s="72"/>
      <c r="K50744" s="72"/>
    </row>
    <row r="50745" spans="9:11">
      <c r="I50745" s="72"/>
      <c r="J50745" s="72"/>
      <c r="K50745" s="72"/>
    </row>
    <row r="50746" spans="9:11">
      <c r="I50746" s="72"/>
      <c r="J50746" s="72"/>
      <c r="K50746" s="72"/>
    </row>
    <row r="50747" spans="9:11">
      <c r="I50747" s="72"/>
      <c r="J50747" s="72"/>
      <c r="K50747" s="72"/>
    </row>
    <row r="50748" spans="9:11">
      <c r="I50748" s="72"/>
      <c r="J50748" s="72"/>
      <c r="K50748" s="72"/>
    </row>
    <row r="50749" spans="9:11">
      <c r="I50749" s="72"/>
      <c r="J50749" s="72"/>
      <c r="K50749" s="72"/>
    </row>
    <row r="50750" spans="9:11">
      <c r="I50750" s="72"/>
      <c r="J50750" s="72"/>
      <c r="K50750" s="72"/>
    </row>
    <row r="50751" spans="9:11">
      <c r="I50751" s="72"/>
      <c r="J50751" s="72"/>
      <c r="K50751" s="72"/>
    </row>
    <row r="50752" spans="9:11">
      <c r="I50752" s="72"/>
      <c r="J50752" s="72"/>
      <c r="K50752" s="72"/>
    </row>
    <row r="50753" spans="9:11">
      <c r="I50753" s="72"/>
      <c r="J50753" s="72"/>
      <c r="K50753" s="72"/>
    </row>
    <row r="50754" spans="9:11">
      <c r="I50754" s="72"/>
      <c r="J50754" s="72"/>
      <c r="K50754" s="72"/>
    </row>
    <row r="50755" spans="9:11">
      <c r="I50755" s="72"/>
      <c r="J50755" s="72"/>
      <c r="K50755" s="72"/>
    </row>
    <row r="50756" spans="9:11">
      <c r="I50756" s="72"/>
      <c r="J50756" s="72"/>
      <c r="K50756" s="72"/>
    </row>
    <row r="50757" spans="9:11">
      <c r="I50757" s="72"/>
      <c r="J50757" s="72"/>
      <c r="K50757" s="72"/>
    </row>
    <row r="50758" spans="9:11">
      <c r="I50758" s="72"/>
      <c r="J50758" s="72"/>
      <c r="K50758" s="72"/>
    </row>
    <row r="50759" spans="9:11">
      <c r="I50759" s="72"/>
      <c r="J50759" s="72"/>
      <c r="K50759" s="72"/>
    </row>
    <row r="50760" spans="9:11">
      <c r="I50760" s="72"/>
      <c r="J50760" s="72"/>
      <c r="K50760" s="72"/>
    </row>
    <row r="50761" spans="9:11">
      <c r="I50761" s="72"/>
      <c r="J50761" s="72"/>
      <c r="K50761" s="72"/>
    </row>
    <row r="50762" spans="9:11">
      <c r="I50762" s="72"/>
      <c r="J50762" s="72"/>
      <c r="K50762" s="72"/>
    </row>
    <row r="50763" spans="9:11">
      <c r="I50763" s="72"/>
      <c r="J50763" s="72"/>
      <c r="K50763" s="72"/>
    </row>
    <row r="50764" spans="9:11">
      <c r="I50764" s="72"/>
      <c r="J50764" s="72"/>
      <c r="K50764" s="72"/>
    </row>
    <row r="50765" spans="9:11">
      <c r="I50765" s="72"/>
      <c r="J50765" s="72"/>
      <c r="K50765" s="72"/>
    </row>
    <row r="50766" spans="9:11">
      <c r="I50766" s="72"/>
      <c r="J50766" s="72"/>
      <c r="K50766" s="72"/>
    </row>
    <row r="50767" spans="9:11">
      <c r="I50767" s="72"/>
      <c r="J50767" s="72"/>
      <c r="K50767" s="72"/>
    </row>
    <row r="50768" spans="9:11">
      <c r="I50768" s="72"/>
      <c r="J50768" s="72"/>
      <c r="K50768" s="72"/>
    </row>
    <row r="50769" spans="9:11">
      <c r="I50769" s="72"/>
      <c r="J50769" s="72"/>
      <c r="K50769" s="72"/>
    </row>
    <row r="50770" spans="9:11">
      <c r="I50770" s="72"/>
      <c r="J50770" s="72"/>
      <c r="K50770" s="72"/>
    </row>
    <row r="50771" spans="9:11">
      <c r="I50771" s="72"/>
      <c r="J50771" s="72"/>
      <c r="K50771" s="72"/>
    </row>
    <row r="50772" spans="9:11">
      <c r="I50772" s="72"/>
      <c r="J50772" s="72"/>
      <c r="K50772" s="72"/>
    </row>
    <row r="50773" spans="9:11">
      <c r="I50773" s="72"/>
      <c r="J50773" s="72"/>
      <c r="K50773" s="72"/>
    </row>
    <row r="50774" spans="9:11">
      <c r="I50774" s="72"/>
      <c r="J50774" s="72"/>
      <c r="K50774" s="72"/>
    </row>
    <row r="50775" spans="9:11">
      <c r="I50775" s="72"/>
      <c r="J50775" s="72"/>
      <c r="K50775" s="72"/>
    </row>
    <row r="50776" spans="9:11">
      <c r="I50776" s="72"/>
      <c r="J50776" s="72"/>
      <c r="K50776" s="72"/>
    </row>
    <row r="50777" spans="9:11">
      <c r="I50777" s="72"/>
      <c r="J50777" s="72"/>
      <c r="K50777" s="72"/>
    </row>
    <row r="50778" spans="9:11">
      <c r="I50778" s="72"/>
      <c r="J50778" s="72"/>
      <c r="K50778" s="72"/>
    </row>
    <row r="50779" spans="9:11">
      <c r="I50779" s="72"/>
      <c r="J50779" s="72"/>
      <c r="K50779" s="72"/>
    </row>
    <row r="50780" spans="9:11">
      <c r="I50780" s="72"/>
      <c r="J50780" s="72"/>
      <c r="K50780" s="72"/>
    </row>
    <row r="50781" spans="9:11">
      <c r="I50781" s="72"/>
      <c r="J50781" s="72"/>
      <c r="K50781" s="72"/>
    </row>
    <row r="50782" spans="9:11">
      <c r="I50782" s="72"/>
      <c r="J50782" s="72"/>
      <c r="K50782" s="72"/>
    </row>
    <row r="50783" spans="9:11">
      <c r="I50783" s="72"/>
      <c r="J50783" s="72"/>
      <c r="K50783" s="72"/>
    </row>
    <row r="50784" spans="9:11">
      <c r="I50784" s="72"/>
      <c r="J50784" s="72"/>
      <c r="K50784" s="72"/>
    </row>
    <row r="50785" spans="9:11">
      <c r="I50785" s="72"/>
      <c r="J50785" s="72"/>
      <c r="K50785" s="72"/>
    </row>
    <row r="50786" spans="9:11">
      <c r="I50786" s="72"/>
      <c r="J50786" s="72"/>
      <c r="K50786" s="72"/>
    </row>
    <row r="50787" spans="9:11">
      <c r="I50787" s="72"/>
      <c r="J50787" s="72"/>
      <c r="K50787" s="72"/>
    </row>
    <row r="50788" spans="9:11">
      <c r="I50788" s="72"/>
      <c r="J50788" s="72"/>
      <c r="K50788" s="72"/>
    </row>
    <row r="50789" spans="9:11">
      <c r="I50789" s="72"/>
      <c r="J50789" s="72"/>
      <c r="K50789" s="72"/>
    </row>
    <row r="50790" spans="9:11">
      <c r="I50790" s="72"/>
      <c r="J50790" s="72"/>
      <c r="K50790" s="72"/>
    </row>
    <row r="50791" spans="9:11">
      <c r="I50791" s="72"/>
      <c r="J50791" s="72"/>
      <c r="K50791" s="72"/>
    </row>
    <row r="50792" spans="9:11">
      <c r="I50792" s="72"/>
      <c r="J50792" s="72"/>
      <c r="K50792" s="72"/>
    </row>
    <row r="50793" spans="9:11">
      <c r="I50793" s="72"/>
      <c r="J50793" s="72"/>
      <c r="K50793" s="72"/>
    </row>
    <row r="50794" spans="9:11">
      <c r="I50794" s="72"/>
      <c r="J50794" s="72"/>
      <c r="K50794" s="72"/>
    </row>
    <row r="50795" spans="9:11">
      <c r="I50795" s="72"/>
      <c r="J50795" s="72"/>
      <c r="K50795" s="72"/>
    </row>
    <row r="50796" spans="9:11">
      <c r="I50796" s="72"/>
      <c r="J50796" s="72"/>
      <c r="K50796" s="72"/>
    </row>
    <row r="50797" spans="9:11">
      <c r="I50797" s="72"/>
      <c r="J50797" s="72"/>
      <c r="K50797" s="72"/>
    </row>
    <row r="50798" spans="9:11">
      <c r="I50798" s="72"/>
      <c r="J50798" s="72"/>
      <c r="K50798" s="72"/>
    </row>
    <row r="50799" spans="9:11">
      <c r="I50799" s="72"/>
      <c r="J50799" s="72"/>
      <c r="K50799" s="72"/>
    </row>
    <row r="50800" spans="9:11">
      <c r="I50800" s="72"/>
      <c r="J50800" s="72"/>
      <c r="K50800" s="72"/>
    </row>
    <row r="50801" spans="9:11">
      <c r="I50801" s="72"/>
      <c r="J50801" s="72"/>
      <c r="K50801" s="72"/>
    </row>
    <row r="50802" spans="9:11">
      <c r="I50802" s="72"/>
      <c r="J50802" s="72"/>
      <c r="K50802" s="72"/>
    </row>
    <row r="50803" spans="9:11">
      <c r="I50803" s="72"/>
      <c r="J50803" s="72"/>
      <c r="K50803" s="72"/>
    </row>
    <row r="50804" spans="9:11">
      <c r="I50804" s="72"/>
      <c r="J50804" s="72"/>
      <c r="K50804" s="72"/>
    </row>
    <row r="50805" spans="9:11">
      <c r="I50805" s="72"/>
      <c r="J50805" s="72"/>
      <c r="K50805" s="72"/>
    </row>
    <row r="50806" spans="9:11">
      <c r="I50806" s="72"/>
      <c r="J50806" s="72"/>
      <c r="K50806" s="72"/>
    </row>
    <row r="50807" spans="9:11">
      <c r="I50807" s="72"/>
      <c r="J50807" s="72"/>
      <c r="K50807" s="72"/>
    </row>
    <row r="50808" spans="9:11">
      <c r="I50808" s="72"/>
      <c r="J50808" s="72"/>
      <c r="K50808" s="72"/>
    </row>
    <row r="50809" spans="9:11">
      <c r="I50809" s="72"/>
      <c r="J50809" s="72"/>
      <c r="K50809" s="72"/>
    </row>
    <row r="50810" spans="9:11">
      <c r="I50810" s="72"/>
      <c r="J50810" s="72"/>
      <c r="K50810" s="72"/>
    </row>
    <row r="50811" spans="9:11">
      <c r="I50811" s="72"/>
      <c r="J50811" s="72"/>
      <c r="K50811" s="72"/>
    </row>
    <row r="50812" spans="9:11">
      <c r="I50812" s="72"/>
      <c r="J50812" s="72"/>
      <c r="K50812" s="72"/>
    </row>
    <row r="50813" spans="9:11">
      <c r="I50813" s="72"/>
      <c r="J50813" s="72"/>
      <c r="K50813" s="72"/>
    </row>
    <row r="50814" spans="9:11">
      <c r="I50814" s="72"/>
      <c r="J50814" s="72"/>
      <c r="K50814" s="72"/>
    </row>
    <row r="50815" spans="9:11">
      <c r="I50815" s="72"/>
      <c r="J50815" s="72"/>
      <c r="K50815" s="72"/>
    </row>
    <row r="50816" spans="9:11">
      <c r="I50816" s="72"/>
      <c r="J50816" s="72"/>
      <c r="K50816" s="72"/>
    </row>
    <row r="50817" spans="9:11">
      <c r="I50817" s="72"/>
      <c r="J50817" s="72"/>
      <c r="K50817" s="72"/>
    </row>
    <row r="50818" spans="9:11">
      <c r="I50818" s="72"/>
      <c r="J50818" s="72"/>
      <c r="K50818" s="72"/>
    </row>
    <row r="50819" spans="9:11">
      <c r="I50819" s="72"/>
      <c r="J50819" s="72"/>
      <c r="K50819" s="72"/>
    </row>
    <row r="50820" spans="9:11">
      <c r="I50820" s="72"/>
      <c r="J50820" s="72"/>
      <c r="K50820" s="72"/>
    </row>
    <row r="50821" spans="9:11">
      <c r="I50821" s="72"/>
      <c r="J50821" s="72"/>
      <c r="K50821" s="72"/>
    </row>
    <row r="50822" spans="9:11">
      <c r="I50822" s="72"/>
      <c r="J50822" s="72"/>
      <c r="K50822" s="72"/>
    </row>
    <row r="50823" spans="9:11">
      <c r="I50823" s="72"/>
      <c r="J50823" s="72"/>
      <c r="K50823" s="72"/>
    </row>
    <row r="50824" spans="9:11">
      <c r="I50824" s="72"/>
      <c r="J50824" s="72"/>
      <c r="K50824" s="72"/>
    </row>
    <row r="50825" spans="9:11">
      <c r="I50825" s="72"/>
      <c r="J50825" s="72"/>
      <c r="K50825" s="72"/>
    </row>
    <row r="50826" spans="9:11">
      <c r="I50826" s="72"/>
      <c r="J50826" s="72"/>
      <c r="K50826" s="72"/>
    </row>
    <row r="50827" spans="9:11">
      <c r="I50827" s="72"/>
      <c r="J50827" s="72"/>
      <c r="K50827" s="72"/>
    </row>
    <row r="50828" spans="9:11">
      <c r="I50828" s="72"/>
      <c r="J50828" s="72"/>
      <c r="K50828" s="72"/>
    </row>
    <row r="50829" spans="9:11">
      <c r="I50829" s="72"/>
      <c r="J50829" s="72"/>
      <c r="K50829" s="72"/>
    </row>
    <row r="50830" spans="9:11">
      <c r="I50830" s="72"/>
      <c r="J50830" s="72"/>
      <c r="K50830" s="72"/>
    </row>
    <row r="50831" spans="9:11">
      <c r="I50831" s="72"/>
      <c r="J50831" s="72"/>
      <c r="K50831" s="72"/>
    </row>
    <row r="50832" spans="9:11">
      <c r="I50832" s="72"/>
      <c r="J50832" s="72"/>
      <c r="K50832" s="72"/>
    </row>
    <row r="50833" spans="9:11">
      <c r="I50833" s="72"/>
      <c r="J50833" s="72"/>
      <c r="K50833" s="72"/>
    </row>
    <row r="50834" spans="9:11">
      <c r="I50834" s="72"/>
      <c r="J50834" s="72"/>
      <c r="K50834" s="72"/>
    </row>
    <row r="50835" spans="9:11">
      <c r="I50835" s="72"/>
      <c r="J50835" s="72"/>
      <c r="K50835" s="72"/>
    </row>
    <row r="50836" spans="9:11">
      <c r="I50836" s="72"/>
      <c r="J50836" s="72"/>
      <c r="K50836" s="72"/>
    </row>
    <row r="50837" spans="9:11">
      <c r="I50837" s="72"/>
      <c r="J50837" s="72"/>
      <c r="K50837" s="72"/>
    </row>
    <row r="50838" spans="9:11">
      <c r="I50838" s="72"/>
      <c r="J50838" s="72"/>
      <c r="K50838" s="72"/>
    </row>
    <row r="50839" spans="9:11">
      <c r="I50839" s="72"/>
      <c r="J50839" s="72"/>
      <c r="K50839" s="72"/>
    </row>
    <row r="50840" spans="9:11">
      <c r="I50840" s="72"/>
      <c r="J50840" s="72"/>
      <c r="K50840" s="72"/>
    </row>
    <row r="50841" spans="9:11">
      <c r="I50841" s="72"/>
      <c r="J50841" s="72"/>
      <c r="K50841" s="72"/>
    </row>
    <row r="50842" spans="9:11">
      <c r="I50842" s="72"/>
      <c r="J50842" s="72"/>
      <c r="K50842" s="72"/>
    </row>
    <row r="50843" spans="9:11">
      <c r="I50843" s="72"/>
      <c r="J50843" s="72"/>
      <c r="K50843" s="72"/>
    </row>
    <row r="50844" spans="9:11">
      <c r="I50844" s="72"/>
      <c r="J50844" s="72"/>
      <c r="K50844" s="72"/>
    </row>
    <row r="50845" spans="9:11">
      <c r="I50845" s="72"/>
      <c r="J50845" s="72"/>
      <c r="K50845" s="72"/>
    </row>
    <row r="50846" spans="9:11">
      <c r="I50846" s="72"/>
      <c r="J50846" s="72"/>
      <c r="K50846" s="72"/>
    </row>
    <row r="50847" spans="9:11">
      <c r="I50847" s="72"/>
      <c r="J50847" s="72"/>
      <c r="K50847" s="72"/>
    </row>
    <row r="50848" spans="9:11">
      <c r="I50848" s="72"/>
      <c r="J50848" s="72"/>
      <c r="K50848" s="72"/>
    </row>
    <row r="50849" spans="9:11">
      <c r="I50849" s="72"/>
      <c r="J50849" s="72"/>
      <c r="K50849" s="72"/>
    </row>
    <row r="50850" spans="9:11">
      <c r="I50850" s="72"/>
      <c r="J50850" s="72"/>
      <c r="K50850" s="72"/>
    </row>
    <row r="50851" spans="9:11">
      <c r="I50851" s="72"/>
      <c r="J50851" s="72"/>
      <c r="K50851" s="72"/>
    </row>
    <row r="50852" spans="9:11">
      <c r="I50852" s="72"/>
      <c r="J50852" s="72"/>
      <c r="K50852" s="72"/>
    </row>
    <row r="50853" spans="9:11">
      <c r="I50853" s="72"/>
      <c r="J50853" s="72"/>
      <c r="K50853" s="72"/>
    </row>
    <row r="50854" spans="9:11">
      <c r="I50854" s="72"/>
      <c r="J50854" s="72"/>
      <c r="K50854" s="72"/>
    </row>
    <row r="50855" spans="9:11">
      <c r="I50855" s="72"/>
      <c r="J50855" s="72"/>
      <c r="K50855" s="72"/>
    </row>
    <row r="50856" spans="9:11">
      <c r="I50856" s="72"/>
      <c r="J50856" s="72"/>
      <c r="K50856" s="72"/>
    </row>
    <row r="50857" spans="9:11">
      <c r="I50857" s="72"/>
      <c r="J50857" s="72"/>
      <c r="K50857" s="72"/>
    </row>
    <row r="50858" spans="9:11">
      <c r="I50858" s="72"/>
      <c r="J50858" s="72"/>
      <c r="K50858" s="72"/>
    </row>
    <row r="50859" spans="9:11">
      <c r="I50859" s="72"/>
      <c r="J50859" s="72"/>
      <c r="K50859" s="72"/>
    </row>
    <row r="50860" spans="9:11">
      <c r="I50860" s="72"/>
      <c r="J50860" s="72"/>
      <c r="K50860" s="72"/>
    </row>
    <row r="50861" spans="9:11">
      <c r="I50861" s="72"/>
      <c r="J50861" s="72"/>
      <c r="K50861" s="72"/>
    </row>
    <row r="50862" spans="9:11">
      <c r="I50862" s="72"/>
      <c r="J50862" s="72"/>
      <c r="K50862" s="72"/>
    </row>
    <row r="50863" spans="9:11">
      <c r="I50863" s="72"/>
      <c r="J50863" s="72"/>
      <c r="K50863" s="72"/>
    </row>
    <row r="50864" spans="9:11">
      <c r="I50864" s="72"/>
      <c r="J50864" s="72"/>
      <c r="K50864" s="72"/>
    </row>
    <row r="50865" spans="9:11">
      <c r="I50865" s="72"/>
      <c r="J50865" s="72"/>
      <c r="K50865" s="72"/>
    </row>
    <row r="50866" spans="9:11">
      <c r="I50866" s="72"/>
      <c r="J50866" s="72"/>
      <c r="K50866" s="72"/>
    </row>
    <row r="50867" spans="9:11">
      <c r="I50867" s="72"/>
      <c r="J50867" s="72"/>
      <c r="K50867" s="72"/>
    </row>
    <row r="50868" spans="9:11">
      <c r="I50868" s="72"/>
      <c r="J50868" s="72"/>
      <c r="K50868" s="72"/>
    </row>
    <row r="50869" spans="9:11">
      <c r="I50869" s="72"/>
      <c r="J50869" s="72"/>
      <c r="K50869" s="72"/>
    </row>
    <row r="50870" spans="9:11">
      <c r="I50870" s="72"/>
      <c r="J50870" s="72"/>
      <c r="K50870" s="72"/>
    </row>
    <row r="50871" spans="9:11">
      <c r="I50871" s="72"/>
      <c r="J50871" s="72"/>
      <c r="K50871" s="72"/>
    </row>
    <row r="50872" spans="9:11">
      <c r="I50872" s="72"/>
      <c r="J50872" s="72"/>
      <c r="K50872" s="72"/>
    </row>
    <row r="50873" spans="9:11">
      <c r="I50873" s="72"/>
      <c r="J50873" s="72"/>
      <c r="K50873" s="72"/>
    </row>
    <row r="50874" spans="9:11">
      <c r="I50874" s="72"/>
      <c r="J50874" s="72"/>
      <c r="K50874" s="72"/>
    </row>
    <row r="50875" spans="9:11">
      <c r="I50875" s="72"/>
      <c r="J50875" s="72"/>
      <c r="K50875" s="72"/>
    </row>
    <row r="50876" spans="9:11">
      <c r="I50876" s="72"/>
      <c r="J50876" s="72"/>
      <c r="K50876" s="72"/>
    </row>
    <row r="50877" spans="9:11">
      <c r="I50877" s="72"/>
      <c r="J50877" s="72"/>
      <c r="K50877" s="72"/>
    </row>
    <row r="50878" spans="9:11">
      <c r="I50878" s="72"/>
      <c r="J50878" s="72"/>
      <c r="K50878" s="72"/>
    </row>
    <row r="50879" spans="9:11">
      <c r="I50879" s="72"/>
      <c r="J50879" s="72"/>
      <c r="K50879" s="72"/>
    </row>
    <row r="50880" spans="9:11">
      <c r="I50880" s="72"/>
      <c r="J50880" s="72"/>
      <c r="K50880" s="72"/>
    </row>
    <row r="50881" spans="9:11">
      <c r="I50881" s="72"/>
      <c r="J50881" s="72"/>
      <c r="K50881" s="72"/>
    </row>
    <row r="50882" spans="9:11">
      <c r="I50882" s="72"/>
      <c r="J50882" s="72"/>
      <c r="K50882" s="72"/>
    </row>
    <row r="50883" spans="9:11">
      <c r="I50883" s="72"/>
      <c r="J50883" s="72"/>
      <c r="K50883" s="72"/>
    </row>
    <row r="50884" spans="9:11">
      <c r="I50884" s="72"/>
      <c r="J50884" s="72"/>
      <c r="K50884" s="72"/>
    </row>
    <row r="50885" spans="9:11">
      <c r="I50885" s="72"/>
      <c r="J50885" s="72"/>
      <c r="K50885" s="72"/>
    </row>
    <row r="50886" spans="9:11">
      <c r="I50886" s="72"/>
      <c r="J50886" s="72"/>
      <c r="K50886" s="72"/>
    </row>
    <row r="50887" spans="9:11">
      <c r="I50887" s="72"/>
      <c r="J50887" s="72"/>
      <c r="K50887" s="72"/>
    </row>
    <row r="50888" spans="9:11">
      <c r="I50888" s="72"/>
      <c r="J50888" s="72"/>
      <c r="K50888" s="72"/>
    </row>
    <row r="50889" spans="9:11">
      <c r="I50889" s="72"/>
      <c r="J50889" s="72"/>
      <c r="K50889" s="72"/>
    </row>
    <row r="50890" spans="9:11">
      <c r="I50890" s="72"/>
      <c r="J50890" s="72"/>
      <c r="K50890" s="72"/>
    </row>
    <row r="50891" spans="9:11">
      <c r="I50891" s="72"/>
      <c r="J50891" s="72"/>
      <c r="K50891" s="72"/>
    </row>
    <row r="50892" spans="9:11">
      <c r="I50892" s="72"/>
      <c r="J50892" s="72"/>
      <c r="K50892" s="72"/>
    </row>
    <row r="50893" spans="9:11">
      <c r="I50893" s="72"/>
      <c r="J50893" s="72"/>
      <c r="K50893" s="72"/>
    </row>
    <row r="50894" spans="9:11">
      <c r="I50894" s="72"/>
      <c r="J50894" s="72"/>
      <c r="K50894" s="72"/>
    </row>
    <row r="50895" spans="9:11">
      <c r="I50895" s="72"/>
      <c r="J50895" s="72"/>
      <c r="K50895" s="72"/>
    </row>
    <row r="50896" spans="9:11">
      <c r="I50896" s="72"/>
      <c r="J50896" s="72"/>
      <c r="K50896" s="72"/>
    </row>
    <row r="50897" spans="9:11">
      <c r="I50897" s="72"/>
      <c r="J50897" s="72"/>
      <c r="K50897" s="72"/>
    </row>
    <row r="50898" spans="9:11">
      <c r="I50898" s="72"/>
      <c r="J50898" s="72"/>
      <c r="K50898" s="72"/>
    </row>
    <row r="50899" spans="9:11">
      <c r="I50899" s="72"/>
      <c r="J50899" s="72"/>
      <c r="K50899" s="72"/>
    </row>
    <row r="50900" spans="9:11">
      <c r="I50900" s="72"/>
      <c r="J50900" s="72"/>
      <c r="K50900" s="72"/>
    </row>
    <row r="50901" spans="9:11">
      <c r="I50901" s="72"/>
      <c r="J50901" s="72"/>
      <c r="K50901" s="72"/>
    </row>
    <row r="50902" spans="9:11">
      <c r="I50902" s="72"/>
      <c r="J50902" s="72"/>
      <c r="K50902" s="72"/>
    </row>
    <row r="50903" spans="9:11">
      <c r="I50903" s="72"/>
      <c r="J50903" s="72"/>
      <c r="K50903" s="72"/>
    </row>
    <row r="50904" spans="9:11">
      <c r="I50904" s="72"/>
      <c r="J50904" s="72"/>
      <c r="K50904" s="72"/>
    </row>
    <row r="50905" spans="9:11">
      <c r="I50905" s="72"/>
      <c r="J50905" s="72"/>
      <c r="K50905" s="72"/>
    </row>
    <row r="50906" spans="9:11">
      <c r="I50906" s="72"/>
      <c r="J50906" s="72"/>
      <c r="K50906" s="72"/>
    </row>
    <row r="50907" spans="9:11">
      <c r="I50907" s="72"/>
      <c r="J50907" s="72"/>
      <c r="K50907" s="72"/>
    </row>
    <row r="50908" spans="9:11">
      <c r="I50908" s="72"/>
      <c r="J50908" s="72"/>
      <c r="K50908" s="72"/>
    </row>
    <row r="50909" spans="9:11">
      <c r="I50909" s="72"/>
      <c r="J50909" s="72"/>
      <c r="K50909" s="72"/>
    </row>
    <row r="50910" spans="9:11">
      <c r="I50910" s="72"/>
      <c r="J50910" s="72"/>
      <c r="K50910" s="72"/>
    </row>
    <row r="50911" spans="9:11">
      <c r="I50911" s="72"/>
      <c r="J50911" s="72"/>
      <c r="K50911" s="72"/>
    </row>
    <row r="50912" spans="9:11">
      <c r="I50912" s="72"/>
      <c r="J50912" s="72"/>
      <c r="K50912" s="72"/>
    </row>
    <row r="50913" spans="9:11">
      <c r="I50913" s="72"/>
      <c r="J50913" s="72"/>
      <c r="K50913" s="72"/>
    </row>
    <row r="50914" spans="9:11">
      <c r="I50914" s="72"/>
      <c r="J50914" s="72"/>
      <c r="K50914" s="72"/>
    </row>
    <row r="50915" spans="9:11">
      <c r="I50915" s="72"/>
      <c r="J50915" s="72"/>
      <c r="K50915" s="72"/>
    </row>
    <row r="50916" spans="9:11">
      <c r="I50916" s="72"/>
      <c r="J50916" s="72"/>
      <c r="K50916" s="72"/>
    </row>
    <row r="50917" spans="9:11">
      <c r="I50917" s="72"/>
      <c r="J50917" s="72"/>
      <c r="K50917" s="72"/>
    </row>
    <row r="50918" spans="9:11">
      <c r="I50918" s="72"/>
      <c r="J50918" s="72"/>
      <c r="K50918" s="72"/>
    </row>
    <row r="50919" spans="9:11">
      <c r="I50919" s="72"/>
      <c r="J50919" s="72"/>
      <c r="K50919" s="72"/>
    </row>
    <row r="50920" spans="9:11">
      <c r="I50920" s="72"/>
      <c r="J50920" s="72"/>
      <c r="K50920" s="72"/>
    </row>
    <row r="50921" spans="9:11">
      <c r="I50921" s="72"/>
      <c r="J50921" s="72"/>
      <c r="K50921" s="72"/>
    </row>
    <row r="50922" spans="9:11">
      <c r="I50922" s="72"/>
      <c r="J50922" s="72"/>
      <c r="K50922" s="72"/>
    </row>
    <row r="50923" spans="9:11">
      <c r="I50923" s="72"/>
      <c r="J50923" s="72"/>
      <c r="K50923" s="72"/>
    </row>
    <row r="50924" spans="9:11">
      <c r="I50924" s="72"/>
      <c r="J50924" s="72"/>
      <c r="K50924" s="72"/>
    </row>
    <row r="50925" spans="9:11">
      <c r="I50925" s="72"/>
      <c r="J50925" s="72"/>
      <c r="K50925" s="72"/>
    </row>
    <row r="50926" spans="9:11">
      <c r="I50926" s="72"/>
      <c r="J50926" s="72"/>
      <c r="K50926" s="72"/>
    </row>
    <row r="50927" spans="9:11">
      <c r="I50927" s="72"/>
      <c r="J50927" s="72"/>
      <c r="K50927" s="72"/>
    </row>
    <row r="50928" spans="9:11">
      <c r="I50928" s="72"/>
      <c r="J50928" s="72"/>
      <c r="K50928" s="72"/>
    </row>
    <row r="50929" spans="9:11">
      <c r="I50929" s="72"/>
      <c r="J50929" s="72"/>
      <c r="K50929" s="72"/>
    </row>
    <row r="50930" spans="9:11">
      <c r="I50930" s="72"/>
      <c r="J50930" s="72"/>
      <c r="K50930" s="72"/>
    </row>
    <row r="50931" spans="9:11">
      <c r="I50931" s="72"/>
      <c r="J50931" s="72"/>
      <c r="K50931" s="72"/>
    </row>
    <row r="50932" spans="9:11">
      <c r="I50932" s="72"/>
      <c r="J50932" s="72"/>
      <c r="K50932" s="72"/>
    </row>
    <row r="50933" spans="9:11">
      <c r="I50933" s="72"/>
      <c r="J50933" s="72"/>
      <c r="K50933" s="72"/>
    </row>
    <row r="50934" spans="9:11">
      <c r="I50934" s="72"/>
      <c r="J50934" s="72"/>
      <c r="K50934" s="72"/>
    </row>
    <row r="50935" spans="9:11">
      <c r="I50935" s="72"/>
      <c r="J50935" s="72"/>
      <c r="K50935" s="72"/>
    </row>
    <row r="50936" spans="9:11">
      <c r="I50936" s="72"/>
      <c r="J50936" s="72"/>
      <c r="K50936" s="72"/>
    </row>
    <row r="50937" spans="9:11">
      <c r="I50937" s="72"/>
      <c r="J50937" s="72"/>
      <c r="K50937" s="72"/>
    </row>
    <row r="50938" spans="9:11">
      <c r="I50938" s="72"/>
      <c r="J50938" s="72"/>
      <c r="K50938" s="72"/>
    </row>
    <row r="50939" spans="9:11">
      <c r="I50939" s="72"/>
      <c r="J50939" s="72"/>
      <c r="K50939" s="72"/>
    </row>
    <row r="50940" spans="9:11">
      <c r="I50940" s="72"/>
      <c r="J50940" s="72"/>
      <c r="K50940" s="72"/>
    </row>
    <row r="50941" spans="9:11">
      <c r="I50941" s="72"/>
      <c r="J50941" s="72"/>
      <c r="K50941" s="72"/>
    </row>
    <row r="50942" spans="9:11">
      <c r="I50942" s="72"/>
      <c r="J50942" s="72"/>
      <c r="K50942" s="72"/>
    </row>
    <row r="50943" spans="9:11">
      <c r="I50943" s="72"/>
      <c r="J50943" s="72"/>
      <c r="K50943" s="72"/>
    </row>
    <row r="50944" spans="9:11">
      <c r="I50944" s="72"/>
      <c r="J50944" s="72"/>
      <c r="K50944" s="72"/>
    </row>
    <row r="50945" spans="9:11">
      <c r="I50945" s="72"/>
      <c r="J50945" s="72"/>
      <c r="K50945" s="72"/>
    </row>
    <row r="50946" spans="9:11">
      <c r="I50946" s="72"/>
      <c r="J50946" s="72"/>
      <c r="K50946" s="72"/>
    </row>
    <row r="50947" spans="9:11">
      <c r="I50947" s="72"/>
      <c r="J50947" s="72"/>
      <c r="K50947" s="72"/>
    </row>
    <row r="50948" spans="9:11">
      <c r="I50948" s="72"/>
      <c r="J50948" s="72"/>
      <c r="K50948" s="72"/>
    </row>
    <row r="50949" spans="9:11">
      <c r="I50949" s="72"/>
      <c r="J50949" s="72"/>
      <c r="K50949" s="72"/>
    </row>
    <row r="50950" spans="9:11">
      <c r="I50950" s="72"/>
      <c r="J50950" s="72"/>
      <c r="K50950" s="72"/>
    </row>
    <row r="50951" spans="9:11">
      <c r="I50951" s="72"/>
      <c r="J50951" s="72"/>
      <c r="K50951" s="72"/>
    </row>
    <row r="50952" spans="9:11">
      <c r="I50952" s="72"/>
      <c r="J50952" s="72"/>
      <c r="K50952" s="72"/>
    </row>
    <row r="50953" spans="9:11">
      <c r="I50953" s="72"/>
      <c r="J50953" s="72"/>
      <c r="K50953" s="72"/>
    </row>
    <row r="50954" spans="9:11">
      <c r="I50954" s="72"/>
      <c r="J50954" s="72"/>
      <c r="K50954" s="72"/>
    </row>
    <row r="50955" spans="9:11">
      <c r="I50955" s="72"/>
      <c r="J50955" s="72"/>
      <c r="K50955" s="72"/>
    </row>
    <row r="50956" spans="9:11">
      <c r="I50956" s="72"/>
      <c r="J50956" s="72"/>
      <c r="K50956" s="72"/>
    </row>
    <row r="50957" spans="9:11">
      <c r="I50957" s="72"/>
      <c r="J50957" s="72"/>
      <c r="K50957" s="72"/>
    </row>
    <row r="50958" spans="9:11">
      <c r="I50958" s="72"/>
      <c r="J50958" s="72"/>
      <c r="K50958" s="72"/>
    </row>
    <row r="50959" spans="9:11">
      <c r="I50959" s="72"/>
      <c r="J50959" s="72"/>
      <c r="K50959" s="72"/>
    </row>
    <row r="50960" spans="9:11">
      <c r="I50960" s="72"/>
      <c r="J50960" s="72"/>
      <c r="K50960" s="72"/>
    </row>
    <row r="50961" spans="9:11">
      <c r="I50961" s="72"/>
      <c r="J50961" s="72"/>
      <c r="K50961" s="72"/>
    </row>
    <row r="50962" spans="9:11">
      <c r="I50962" s="72"/>
      <c r="J50962" s="72"/>
      <c r="K50962" s="72"/>
    </row>
    <row r="50963" spans="9:11">
      <c r="I50963" s="72"/>
      <c r="J50963" s="72"/>
      <c r="K50963" s="72"/>
    </row>
    <row r="50964" spans="9:11">
      <c r="I50964" s="72"/>
      <c r="J50964" s="72"/>
      <c r="K50964" s="72"/>
    </row>
    <row r="50965" spans="9:11">
      <c r="I50965" s="72"/>
      <c r="J50965" s="72"/>
      <c r="K50965" s="72"/>
    </row>
    <row r="50966" spans="9:11">
      <c r="I50966" s="72"/>
      <c r="J50966" s="72"/>
      <c r="K50966" s="72"/>
    </row>
    <row r="50967" spans="9:11">
      <c r="I50967" s="72"/>
      <c r="J50967" s="72"/>
      <c r="K50967" s="72"/>
    </row>
    <row r="50968" spans="9:11">
      <c r="I50968" s="72"/>
      <c r="J50968" s="72"/>
      <c r="K50968" s="72"/>
    </row>
    <row r="50969" spans="9:11">
      <c r="I50969" s="72"/>
      <c r="J50969" s="72"/>
      <c r="K50969" s="72"/>
    </row>
    <row r="50970" spans="9:11">
      <c r="I50970" s="72"/>
      <c r="J50970" s="72"/>
      <c r="K50970" s="72"/>
    </row>
    <row r="50971" spans="9:11">
      <c r="I50971" s="72"/>
      <c r="J50971" s="72"/>
      <c r="K50971" s="72"/>
    </row>
    <row r="50972" spans="9:11">
      <c r="I50972" s="72"/>
      <c r="J50972" s="72"/>
      <c r="K50972" s="72"/>
    </row>
    <row r="50973" spans="9:11">
      <c r="I50973" s="72"/>
      <c r="J50973" s="72"/>
      <c r="K50973" s="72"/>
    </row>
    <row r="50974" spans="9:11">
      <c r="I50974" s="72"/>
      <c r="J50974" s="72"/>
      <c r="K50974" s="72"/>
    </row>
    <row r="50975" spans="9:11">
      <c r="I50975" s="72"/>
      <c r="J50975" s="72"/>
      <c r="K50975" s="72"/>
    </row>
    <row r="50976" spans="9:11">
      <c r="I50976" s="72"/>
      <c r="J50976" s="72"/>
      <c r="K50976" s="72"/>
    </row>
    <row r="50977" spans="9:11">
      <c r="I50977" s="72"/>
      <c r="J50977" s="72"/>
      <c r="K50977" s="72"/>
    </row>
    <row r="50978" spans="9:11">
      <c r="I50978" s="72"/>
      <c r="J50978" s="72"/>
      <c r="K50978" s="72"/>
    </row>
    <row r="50979" spans="9:11">
      <c r="I50979" s="72"/>
      <c r="J50979" s="72"/>
      <c r="K50979" s="72"/>
    </row>
    <row r="50980" spans="9:11">
      <c r="I50980" s="72"/>
      <c r="J50980" s="72"/>
      <c r="K50980" s="72"/>
    </row>
    <row r="50981" spans="9:11">
      <c r="I50981" s="72"/>
      <c r="J50981" s="72"/>
      <c r="K50981" s="72"/>
    </row>
    <row r="50982" spans="9:11">
      <c r="I50982" s="72"/>
      <c r="J50982" s="72"/>
      <c r="K50982" s="72"/>
    </row>
    <row r="50983" spans="9:11">
      <c r="I50983" s="72"/>
      <c r="J50983" s="72"/>
      <c r="K50983" s="72"/>
    </row>
    <row r="50984" spans="9:11">
      <c r="I50984" s="72"/>
      <c r="J50984" s="72"/>
      <c r="K50984" s="72"/>
    </row>
    <row r="50985" spans="9:11">
      <c r="I50985" s="72"/>
      <c r="J50985" s="72"/>
      <c r="K50985" s="72"/>
    </row>
    <row r="50986" spans="9:11">
      <c r="I50986" s="72"/>
      <c r="J50986" s="72"/>
      <c r="K50986" s="72"/>
    </row>
    <row r="50987" spans="9:11">
      <c r="I50987" s="72"/>
      <c r="J50987" s="72"/>
      <c r="K50987" s="72"/>
    </row>
    <row r="50988" spans="9:11">
      <c r="I50988" s="72"/>
      <c r="J50988" s="72"/>
      <c r="K50988" s="72"/>
    </row>
    <row r="50989" spans="9:11">
      <c r="I50989" s="72"/>
      <c r="J50989" s="72"/>
      <c r="K50989" s="72"/>
    </row>
    <row r="50990" spans="9:11">
      <c r="I50990" s="72"/>
      <c r="J50990" s="72"/>
      <c r="K50990" s="72"/>
    </row>
    <row r="50991" spans="9:11">
      <c r="I50991" s="72"/>
      <c r="J50991" s="72"/>
      <c r="K50991" s="72"/>
    </row>
    <row r="50992" spans="9:11">
      <c r="I50992" s="72"/>
      <c r="J50992" s="72"/>
      <c r="K50992" s="72"/>
    </row>
    <row r="50993" spans="9:11">
      <c r="I50993" s="72"/>
      <c r="J50993" s="72"/>
      <c r="K50993" s="72"/>
    </row>
    <row r="50994" spans="9:11">
      <c r="I50994" s="72"/>
      <c r="J50994" s="72"/>
      <c r="K50994" s="72"/>
    </row>
    <row r="50995" spans="9:11">
      <c r="I50995" s="72"/>
      <c r="J50995" s="72"/>
      <c r="K50995" s="72"/>
    </row>
    <row r="50996" spans="9:11">
      <c r="I50996" s="72"/>
      <c r="J50996" s="72"/>
      <c r="K50996" s="72"/>
    </row>
    <row r="50997" spans="9:11">
      <c r="I50997" s="72"/>
      <c r="J50997" s="72"/>
      <c r="K50997" s="72"/>
    </row>
    <row r="50998" spans="9:11">
      <c r="I50998" s="72"/>
      <c r="J50998" s="72"/>
      <c r="K50998" s="72"/>
    </row>
    <row r="50999" spans="9:11">
      <c r="I50999" s="72"/>
      <c r="J50999" s="72"/>
      <c r="K50999" s="72"/>
    </row>
    <row r="51000" spans="9:11">
      <c r="I51000" s="72"/>
      <c r="J51000" s="72"/>
      <c r="K51000" s="72"/>
    </row>
    <row r="51001" spans="9:11">
      <c r="I51001" s="72"/>
      <c r="J51001" s="72"/>
      <c r="K51001" s="72"/>
    </row>
    <row r="51002" spans="9:11">
      <c r="I51002" s="72"/>
      <c r="J51002" s="72"/>
      <c r="K51002" s="72"/>
    </row>
    <row r="51003" spans="9:11">
      <c r="I51003" s="72"/>
      <c r="J51003" s="72"/>
      <c r="K51003" s="72"/>
    </row>
    <row r="51004" spans="9:11">
      <c r="I51004" s="72"/>
      <c r="J51004" s="72"/>
      <c r="K51004" s="72"/>
    </row>
    <row r="51005" spans="9:11">
      <c r="I51005" s="72"/>
      <c r="J51005" s="72"/>
      <c r="K51005" s="72"/>
    </row>
    <row r="51006" spans="9:11">
      <c r="I51006" s="72"/>
      <c r="J51006" s="72"/>
      <c r="K51006" s="72"/>
    </row>
    <row r="51007" spans="9:11">
      <c r="I51007" s="72"/>
      <c r="J51007" s="72"/>
      <c r="K51007" s="72"/>
    </row>
    <row r="51008" spans="9:11">
      <c r="I51008" s="72"/>
      <c r="J51008" s="72"/>
      <c r="K51008" s="72"/>
    </row>
    <row r="51009" spans="9:11">
      <c r="I51009" s="72"/>
      <c r="J51009" s="72"/>
      <c r="K51009" s="72"/>
    </row>
    <row r="51010" spans="9:11">
      <c r="I51010" s="72"/>
      <c r="J51010" s="72"/>
      <c r="K51010" s="72"/>
    </row>
    <row r="51011" spans="9:11">
      <c r="I51011" s="72"/>
      <c r="J51011" s="72"/>
      <c r="K51011" s="72"/>
    </row>
    <row r="51012" spans="9:11">
      <c r="I51012" s="72"/>
      <c r="J51012" s="72"/>
      <c r="K51012" s="72"/>
    </row>
    <row r="51013" spans="9:11">
      <c r="I51013" s="72"/>
      <c r="J51013" s="72"/>
      <c r="K51013" s="72"/>
    </row>
    <row r="51014" spans="9:11">
      <c r="I51014" s="72"/>
      <c r="J51014" s="72"/>
      <c r="K51014" s="72"/>
    </row>
    <row r="51015" spans="9:11">
      <c r="I51015" s="72"/>
      <c r="J51015" s="72"/>
      <c r="K51015" s="72"/>
    </row>
    <row r="51016" spans="9:11">
      <c r="I51016" s="72"/>
      <c r="J51016" s="72"/>
      <c r="K51016" s="72"/>
    </row>
    <row r="51017" spans="9:11">
      <c r="I51017" s="72"/>
      <c r="J51017" s="72"/>
      <c r="K51017" s="72"/>
    </row>
    <row r="51018" spans="9:11">
      <c r="I51018" s="72"/>
      <c r="J51018" s="72"/>
      <c r="K51018" s="72"/>
    </row>
    <row r="51019" spans="9:11">
      <c r="I51019" s="72"/>
      <c r="J51019" s="72"/>
      <c r="K51019" s="72"/>
    </row>
    <row r="51020" spans="9:11">
      <c r="I51020" s="72"/>
      <c r="J51020" s="72"/>
      <c r="K51020" s="72"/>
    </row>
    <row r="51021" spans="9:11">
      <c r="I51021" s="72"/>
      <c r="J51021" s="72"/>
      <c r="K51021" s="72"/>
    </row>
    <row r="51022" spans="9:11">
      <c r="I51022" s="72"/>
      <c r="J51022" s="72"/>
      <c r="K51022" s="72"/>
    </row>
    <row r="51023" spans="9:11">
      <c r="I51023" s="72"/>
      <c r="J51023" s="72"/>
      <c r="K51023" s="72"/>
    </row>
    <row r="51024" spans="9:11">
      <c r="I51024" s="72"/>
      <c r="J51024" s="72"/>
      <c r="K51024" s="72"/>
    </row>
    <row r="51025" spans="9:11">
      <c r="I51025" s="72"/>
      <c r="J51025" s="72"/>
      <c r="K51025" s="72"/>
    </row>
    <row r="51026" spans="9:11">
      <c r="I51026" s="72"/>
      <c r="J51026" s="72"/>
      <c r="K51026" s="72"/>
    </row>
    <row r="51027" spans="9:11">
      <c r="I51027" s="72"/>
      <c r="J51027" s="72"/>
      <c r="K51027" s="72"/>
    </row>
    <row r="51028" spans="9:11">
      <c r="I51028" s="72"/>
      <c r="J51028" s="72"/>
      <c r="K51028" s="72"/>
    </row>
    <row r="51029" spans="9:11">
      <c r="I51029" s="72"/>
      <c r="J51029" s="72"/>
      <c r="K51029" s="72"/>
    </row>
    <row r="51030" spans="9:11">
      <c r="I51030" s="72"/>
      <c r="J51030" s="72"/>
      <c r="K51030" s="72"/>
    </row>
    <row r="51031" spans="9:11">
      <c r="I51031" s="72"/>
      <c r="J51031" s="72"/>
      <c r="K51031" s="72"/>
    </row>
    <row r="51032" spans="9:11">
      <c r="I51032" s="72"/>
      <c r="J51032" s="72"/>
      <c r="K51032" s="72"/>
    </row>
    <row r="51033" spans="9:11">
      <c r="I51033" s="72"/>
      <c r="J51033" s="72"/>
      <c r="K51033" s="72"/>
    </row>
    <row r="51034" spans="9:11">
      <c r="I51034" s="72"/>
      <c r="J51034" s="72"/>
      <c r="K51034" s="72"/>
    </row>
    <row r="51035" spans="9:11">
      <c r="I51035" s="72"/>
      <c r="J51035" s="72"/>
      <c r="K51035" s="72"/>
    </row>
    <row r="51036" spans="9:11">
      <c r="I51036" s="72"/>
      <c r="J51036" s="72"/>
      <c r="K51036" s="72"/>
    </row>
    <row r="51037" spans="9:11">
      <c r="I51037" s="72"/>
      <c r="J51037" s="72"/>
      <c r="K51037" s="72"/>
    </row>
    <row r="51038" spans="9:11">
      <c r="I51038" s="72"/>
      <c r="J51038" s="72"/>
      <c r="K51038" s="72"/>
    </row>
    <row r="51039" spans="9:11">
      <c r="I51039" s="72"/>
      <c r="J51039" s="72"/>
      <c r="K51039" s="72"/>
    </row>
    <row r="51040" spans="9:11">
      <c r="I51040" s="72"/>
      <c r="J51040" s="72"/>
      <c r="K51040" s="72"/>
    </row>
    <row r="51041" spans="9:11">
      <c r="I51041" s="72"/>
      <c r="J51041" s="72"/>
      <c r="K51041" s="72"/>
    </row>
    <row r="51042" spans="9:11">
      <c r="I51042" s="72"/>
      <c r="J51042" s="72"/>
      <c r="K51042" s="72"/>
    </row>
    <row r="51043" spans="9:11">
      <c r="I51043" s="72"/>
      <c r="J51043" s="72"/>
      <c r="K51043" s="72"/>
    </row>
    <row r="51044" spans="9:11">
      <c r="I51044" s="72"/>
      <c r="J51044" s="72"/>
      <c r="K51044" s="72"/>
    </row>
    <row r="51045" spans="9:11">
      <c r="I51045" s="72"/>
      <c r="J51045" s="72"/>
      <c r="K51045" s="72"/>
    </row>
    <row r="51046" spans="9:11">
      <c r="I51046" s="72"/>
      <c r="J51046" s="72"/>
      <c r="K51046" s="72"/>
    </row>
    <row r="51047" spans="9:11">
      <c r="I51047" s="72"/>
      <c r="J51047" s="72"/>
      <c r="K51047" s="72"/>
    </row>
    <row r="51048" spans="9:11">
      <c r="I51048" s="72"/>
      <c r="J51048" s="72"/>
      <c r="K51048" s="72"/>
    </row>
    <row r="51049" spans="9:11">
      <c r="I51049" s="72"/>
      <c r="J51049" s="72"/>
      <c r="K51049" s="72"/>
    </row>
    <row r="51050" spans="9:11">
      <c r="I51050" s="72"/>
      <c r="J51050" s="72"/>
      <c r="K51050" s="72"/>
    </row>
    <row r="51051" spans="9:11">
      <c r="I51051" s="72"/>
      <c r="J51051" s="72"/>
      <c r="K51051" s="72"/>
    </row>
    <row r="51052" spans="9:11">
      <c r="I51052" s="72"/>
      <c r="J51052" s="72"/>
      <c r="K51052" s="72"/>
    </row>
    <row r="51053" spans="9:11">
      <c r="I51053" s="72"/>
      <c r="J51053" s="72"/>
      <c r="K51053" s="72"/>
    </row>
    <row r="51054" spans="9:11">
      <c r="I51054" s="72"/>
      <c r="J51054" s="72"/>
      <c r="K51054" s="72"/>
    </row>
    <row r="51055" spans="9:11">
      <c r="I51055" s="72"/>
      <c r="J51055" s="72"/>
      <c r="K51055" s="72"/>
    </row>
    <row r="51056" spans="9:11">
      <c r="I51056" s="72"/>
      <c r="J51056" s="72"/>
      <c r="K51056" s="72"/>
    </row>
    <row r="51057" spans="9:11">
      <c r="I51057" s="72"/>
      <c r="J51057" s="72"/>
      <c r="K51057" s="72"/>
    </row>
    <row r="51058" spans="9:11">
      <c r="I51058" s="72"/>
      <c r="J51058" s="72"/>
      <c r="K51058" s="72"/>
    </row>
    <row r="51059" spans="9:11">
      <c r="I51059" s="72"/>
      <c r="J51059" s="72"/>
      <c r="K51059" s="72"/>
    </row>
    <row r="51060" spans="9:11">
      <c r="I51060" s="72"/>
      <c r="J51060" s="72"/>
      <c r="K51060" s="72"/>
    </row>
    <row r="51061" spans="9:11">
      <c r="I51061" s="72"/>
      <c r="J51061" s="72"/>
      <c r="K51061" s="72"/>
    </row>
    <row r="51062" spans="9:11">
      <c r="I51062" s="72"/>
      <c r="J51062" s="72"/>
      <c r="K51062" s="72"/>
    </row>
    <row r="51063" spans="9:11">
      <c r="I51063" s="72"/>
      <c r="J51063" s="72"/>
      <c r="K51063" s="72"/>
    </row>
    <row r="51064" spans="9:11">
      <c r="I51064" s="72"/>
      <c r="J51064" s="72"/>
      <c r="K51064" s="72"/>
    </row>
    <row r="51065" spans="9:11">
      <c r="I51065" s="72"/>
      <c r="J51065" s="72"/>
      <c r="K51065" s="72"/>
    </row>
    <row r="51066" spans="9:11">
      <c r="I51066" s="72"/>
      <c r="J51066" s="72"/>
      <c r="K51066" s="72"/>
    </row>
    <row r="51067" spans="9:11">
      <c r="I51067" s="72"/>
      <c r="J51067" s="72"/>
      <c r="K51067" s="72"/>
    </row>
    <row r="51068" spans="9:11">
      <c r="I51068" s="72"/>
      <c r="J51068" s="72"/>
      <c r="K51068" s="72"/>
    </row>
    <row r="51069" spans="9:11">
      <c r="I51069" s="72"/>
      <c r="J51069" s="72"/>
      <c r="K51069" s="72"/>
    </row>
    <row r="51070" spans="9:11">
      <c r="I51070" s="72"/>
      <c r="J51070" s="72"/>
      <c r="K51070" s="72"/>
    </row>
    <row r="51071" spans="9:11">
      <c r="I51071" s="72"/>
      <c r="J51071" s="72"/>
      <c r="K51071" s="72"/>
    </row>
    <row r="51072" spans="9:11">
      <c r="I51072" s="72"/>
      <c r="J51072" s="72"/>
      <c r="K51072" s="72"/>
    </row>
    <row r="51073" spans="9:11">
      <c r="I51073" s="72"/>
      <c r="J51073" s="72"/>
      <c r="K51073" s="72"/>
    </row>
    <row r="51074" spans="9:11">
      <c r="I51074" s="72"/>
      <c r="J51074" s="72"/>
      <c r="K51074" s="72"/>
    </row>
    <row r="51075" spans="9:11">
      <c r="I51075" s="72"/>
      <c r="J51075" s="72"/>
      <c r="K51075" s="72"/>
    </row>
    <row r="51076" spans="9:11">
      <c r="I51076" s="72"/>
      <c r="J51076" s="72"/>
      <c r="K51076" s="72"/>
    </row>
    <row r="51077" spans="9:11">
      <c r="I51077" s="72"/>
      <c r="J51077" s="72"/>
      <c r="K51077" s="72"/>
    </row>
    <row r="51078" spans="9:11">
      <c r="I51078" s="72"/>
      <c r="J51078" s="72"/>
      <c r="K51078" s="72"/>
    </row>
    <row r="51079" spans="9:11">
      <c r="I51079" s="72"/>
      <c r="J51079" s="72"/>
      <c r="K51079" s="72"/>
    </row>
    <row r="51080" spans="9:11">
      <c r="I51080" s="72"/>
      <c r="J51080" s="72"/>
      <c r="K51080" s="72"/>
    </row>
    <row r="51081" spans="9:11">
      <c r="I51081" s="72"/>
      <c r="J51081" s="72"/>
      <c r="K51081" s="72"/>
    </row>
    <row r="51082" spans="9:11">
      <c r="I51082" s="72"/>
      <c r="J51082" s="72"/>
      <c r="K51082" s="72"/>
    </row>
    <row r="51083" spans="9:11">
      <c r="I51083" s="72"/>
      <c r="J51083" s="72"/>
      <c r="K51083" s="72"/>
    </row>
    <row r="51084" spans="9:11">
      <c r="I51084" s="72"/>
      <c r="J51084" s="72"/>
      <c r="K51084" s="72"/>
    </row>
    <row r="51085" spans="9:11">
      <c r="I51085" s="72"/>
      <c r="J51085" s="72"/>
      <c r="K51085" s="72"/>
    </row>
    <row r="51086" spans="9:11">
      <c r="I51086" s="72"/>
      <c r="J51086" s="72"/>
      <c r="K51086" s="72"/>
    </row>
    <row r="51087" spans="9:11">
      <c r="I51087" s="72"/>
      <c r="J51087" s="72"/>
      <c r="K51087" s="72"/>
    </row>
    <row r="51088" spans="9:11">
      <c r="I51088" s="72"/>
      <c r="J51088" s="72"/>
      <c r="K51088" s="72"/>
    </row>
    <row r="51089" spans="9:11">
      <c r="I51089" s="72"/>
      <c r="J51089" s="72"/>
      <c r="K51089" s="72"/>
    </row>
    <row r="51090" spans="9:11">
      <c r="I51090" s="72"/>
      <c r="J51090" s="72"/>
      <c r="K51090" s="72"/>
    </row>
    <row r="51091" spans="9:11">
      <c r="I51091" s="72"/>
      <c r="J51091" s="72"/>
      <c r="K51091" s="72"/>
    </row>
    <row r="51092" spans="9:11">
      <c r="I51092" s="72"/>
      <c r="J51092" s="72"/>
      <c r="K51092" s="72"/>
    </row>
    <row r="51093" spans="9:11">
      <c r="I51093" s="72"/>
      <c r="J51093" s="72"/>
      <c r="K51093" s="72"/>
    </row>
    <row r="51094" spans="9:11">
      <c r="I51094" s="72"/>
      <c r="J51094" s="72"/>
      <c r="K51094" s="72"/>
    </row>
    <row r="51095" spans="9:11">
      <c r="I51095" s="72"/>
      <c r="J51095" s="72"/>
      <c r="K51095" s="72"/>
    </row>
    <row r="51096" spans="9:11">
      <c r="I51096" s="72"/>
      <c r="J51096" s="72"/>
      <c r="K51096" s="72"/>
    </row>
    <row r="51097" spans="9:11">
      <c r="I51097" s="72"/>
      <c r="J51097" s="72"/>
      <c r="K51097" s="72"/>
    </row>
    <row r="51098" spans="9:11">
      <c r="I51098" s="72"/>
      <c r="J51098" s="72"/>
      <c r="K51098" s="72"/>
    </row>
    <row r="51099" spans="9:11">
      <c r="I51099" s="72"/>
      <c r="J51099" s="72"/>
      <c r="K51099" s="72"/>
    </row>
    <row r="51100" spans="9:11">
      <c r="I51100" s="72"/>
      <c r="J51100" s="72"/>
      <c r="K51100" s="72"/>
    </row>
    <row r="51101" spans="9:11">
      <c r="I51101" s="72"/>
      <c r="J51101" s="72"/>
      <c r="K51101" s="72"/>
    </row>
    <row r="51102" spans="9:11">
      <c r="I51102" s="72"/>
      <c r="J51102" s="72"/>
      <c r="K51102" s="72"/>
    </row>
    <row r="51103" spans="9:11">
      <c r="I51103" s="72"/>
      <c r="J51103" s="72"/>
      <c r="K51103" s="72"/>
    </row>
    <row r="51104" spans="9:11">
      <c r="I51104" s="72"/>
      <c r="J51104" s="72"/>
      <c r="K51104" s="72"/>
    </row>
    <row r="51105" spans="9:11">
      <c r="I51105" s="72"/>
      <c r="J51105" s="72"/>
      <c r="K51105" s="72"/>
    </row>
    <row r="51106" spans="9:11">
      <c r="I51106" s="72"/>
      <c r="J51106" s="72"/>
      <c r="K51106" s="72"/>
    </row>
    <row r="51107" spans="9:11">
      <c r="I51107" s="72"/>
      <c r="J51107" s="72"/>
      <c r="K51107" s="72"/>
    </row>
    <row r="51108" spans="9:11">
      <c r="I51108" s="72"/>
      <c r="J51108" s="72"/>
      <c r="K51108" s="72"/>
    </row>
    <row r="51109" spans="9:11">
      <c r="I51109" s="72"/>
      <c r="J51109" s="72"/>
      <c r="K51109" s="72"/>
    </row>
    <row r="51110" spans="9:11">
      <c r="I51110" s="72"/>
      <c r="J51110" s="72"/>
      <c r="K51110" s="72"/>
    </row>
    <row r="51111" spans="9:11">
      <c r="I51111" s="72"/>
      <c r="J51111" s="72"/>
      <c r="K51111" s="72"/>
    </row>
    <row r="51112" spans="9:11">
      <c r="I51112" s="72"/>
      <c r="J51112" s="72"/>
      <c r="K51112" s="72"/>
    </row>
    <row r="51113" spans="9:11">
      <c r="I51113" s="72"/>
      <c r="J51113" s="72"/>
      <c r="K51113" s="72"/>
    </row>
    <row r="51114" spans="9:11">
      <c r="I51114" s="72"/>
      <c r="J51114" s="72"/>
      <c r="K51114" s="72"/>
    </row>
    <row r="51115" spans="9:11">
      <c r="I51115" s="72"/>
      <c r="J51115" s="72"/>
      <c r="K51115" s="72"/>
    </row>
    <row r="51116" spans="9:11">
      <c r="I51116" s="72"/>
      <c r="J51116" s="72"/>
      <c r="K51116" s="72"/>
    </row>
    <row r="51117" spans="9:11">
      <c r="I51117" s="72"/>
      <c r="J51117" s="72"/>
      <c r="K51117" s="72"/>
    </row>
    <row r="51118" spans="9:11">
      <c r="I51118" s="72"/>
      <c r="J51118" s="72"/>
      <c r="K51118" s="72"/>
    </row>
    <row r="51119" spans="9:11">
      <c r="I51119" s="72"/>
      <c r="J51119" s="72"/>
      <c r="K51119" s="72"/>
    </row>
    <row r="51120" spans="9:11">
      <c r="I51120" s="72"/>
      <c r="J51120" s="72"/>
      <c r="K51120" s="72"/>
    </row>
    <row r="51121" spans="9:11">
      <c r="I51121" s="72"/>
      <c r="J51121" s="72"/>
      <c r="K51121" s="72"/>
    </row>
    <row r="51122" spans="9:11">
      <c r="I51122" s="72"/>
      <c r="J51122" s="72"/>
      <c r="K51122" s="72"/>
    </row>
    <row r="51123" spans="9:11">
      <c r="I51123" s="72"/>
      <c r="J51123" s="72"/>
      <c r="K51123" s="72"/>
    </row>
    <row r="51124" spans="9:11">
      <c r="I51124" s="72"/>
      <c r="J51124" s="72"/>
      <c r="K51124" s="72"/>
    </row>
    <row r="51125" spans="9:11">
      <c r="I51125" s="72"/>
      <c r="J51125" s="72"/>
      <c r="K51125" s="72"/>
    </row>
    <row r="51126" spans="9:11">
      <c r="I51126" s="72"/>
      <c r="J51126" s="72"/>
      <c r="K51126" s="72"/>
    </row>
    <row r="51127" spans="9:11">
      <c r="I51127" s="72"/>
      <c r="J51127" s="72"/>
      <c r="K51127" s="72"/>
    </row>
    <row r="51128" spans="9:11">
      <c r="I51128" s="72"/>
      <c r="J51128" s="72"/>
      <c r="K51128" s="72"/>
    </row>
    <row r="51129" spans="9:11">
      <c r="I51129" s="72"/>
      <c r="J51129" s="72"/>
      <c r="K51129" s="72"/>
    </row>
    <row r="51130" spans="9:11">
      <c r="I51130" s="72"/>
      <c r="J51130" s="72"/>
      <c r="K51130" s="72"/>
    </row>
    <row r="51131" spans="9:11">
      <c r="I51131" s="72"/>
      <c r="J51131" s="72"/>
      <c r="K51131" s="72"/>
    </row>
    <row r="51132" spans="9:11">
      <c r="I51132" s="72"/>
      <c r="J51132" s="72"/>
      <c r="K51132" s="72"/>
    </row>
    <row r="51133" spans="9:11">
      <c r="I51133" s="72"/>
      <c r="J51133" s="72"/>
      <c r="K51133" s="72"/>
    </row>
    <row r="51134" spans="9:11">
      <c r="I51134" s="72"/>
      <c r="J51134" s="72"/>
      <c r="K51134" s="72"/>
    </row>
    <row r="51135" spans="9:11">
      <c r="I51135" s="72"/>
      <c r="J51135" s="72"/>
      <c r="K51135" s="72"/>
    </row>
    <row r="51136" spans="9:11">
      <c r="I51136" s="72"/>
      <c r="J51136" s="72"/>
      <c r="K51136" s="72"/>
    </row>
    <row r="51137" spans="9:11">
      <c r="I51137" s="72"/>
      <c r="J51137" s="72"/>
      <c r="K51137" s="72"/>
    </row>
    <row r="51138" spans="9:11">
      <c r="I51138" s="72"/>
      <c r="J51138" s="72"/>
      <c r="K51138" s="72"/>
    </row>
    <row r="51139" spans="9:11">
      <c r="I51139" s="72"/>
      <c r="J51139" s="72"/>
      <c r="K51139" s="72"/>
    </row>
    <row r="51140" spans="9:11">
      <c r="I51140" s="72"/>
      <c r="J51140" s="72"/>
      <c r="K51140" s="72"/>
    </row>
    <row r="51141" spans="9:11">
      <c r="I51141" s="72"/>
      <c r="J51141" s="72"/>
      <c r="K51141" s="72"/>
    </row>
    <row r="51142" spans="9:11">
      <c r="I51142" s="72"/>
      <c r="J51142" s="72"/>
      <c r="K51142" s="72"/>
    </row>
    <row r="51143" spans="9:11">
      <c r="I51143" s="72"/>
      <c r="J51143" s="72"/>
      <c r="K51143" s="72"/>
    </row>
    <row r="51144" spans="9:11">
      <c r="I51144" s="72"/>
      <c r="J51144" s="72"/>
      <c r="K51144" s="72"/>
    </row>
    <row r="51145" spans="9:11">
      <c r="I51145" s="72"/>
      <c r="J51145" s="72"/>
      <c r="K51145" s="72"/>
    </row>
    <row r="51146" spans="9:11">
      <c r="I51146" s="72"/>
      <c r="J51146" s="72"/>
      <c r="K51146" s="72"/>
    </row>
    <row r="51147" spans="9:11">
      <c r="I51147" s="72"/>
      <c r="J51147" s="72"/>
      <c r="K51147" s="72"/>
    </row>
    <row r="51148" spans="9:11">
      <c r="I51148" s="72"/>
      <c r="J51148" s="72"/>
      <c r="K51148" s="72"/>
    </row>
    <row r="51149" spans="9:11">
      <c r="I51149" s="72"/>
      <c r="J51149" s="72"/>
      <c r="K51149" s="72"/>
    </row>
    <row r="51150" spans="9:11">
      <c r="I51150" s="72"/>
      <c r="J51150" s="72"/>
      <c r="K51150" s="72"/>
    </row>
    <row r="51151" spans="9:11">
      <c r="I51151" s="72"/>
      <c r="J51151" s="72"/>
      <c r="K51151" s="72"/>
    </row>
    <row r="51152" spans="9:11">
      <c r="I51152" s="72"/>
      <c r="J51152" s="72"/>
      <c r="K51152" s="72"/>
    </row>
    <row r="51153" spans="9:11">
      <c r="I51153" s="72"/>
      <c r="J51153" s="72"/>
      <c r="K51153" s="72"/>
    </row>
    <row r="51154" spans="9:11">
      <c r="I51154" s="72"/>
      <c r="J51154" s="72"/>
      <c r="K51154" s="72"/>
    </row>
    <row r="51155" spans="9:11">
      <c r="I51155" s="72"/>
      <c r="J51155" s="72"/>
      <c r="K51155" s="72"/>
    </row>
    <row r="51156" spans="9:11">
      <c r="I51156" s="72"/>
      <c r="J51156" s="72"/>
      <c r="K51156" s="72"/>
    </row>
    <row r="51157" spans="9:11">
      <c r="I51157" s="72"/>
      <c r="J51157" s="72"/>
      <c r="K51157" s="72"/>
    </row>
    <row r="51158" spans="9:11">
      <c r="I51158" s="72"/>
      <c r="J51158" s="72"/>
      <c r="K51158" s="72"/>
    </row>
    <row r="51159" spans="9:11">
      <c r="I51159" s="72"/>
      <c r="J51159" s="72"/>
      <c r="K51159" s="72"/>
    </row>
    <row r="51160" spans="9:11">
      <c r="I51160" s="72"/>
      <c r="J51160" s="72"/>
      <c r="K51160" s="72"/>
    </row>
    <row r="51161" spans="9:11">
      <c r="I51161" s="72"/>
      <c r="J51161" s="72"/>
      <c r="K51161" s="72"/>
    </row>
    <row r="51162" spans="9:11">
      <c r="I51162" s="72"/>
      <c r="J51162" s="72"/>
      <c r="K51162" s="72"/>
    </row>
    <row r="51163" spans="9:11">
      <c r="I51163" s="72"/>
      <c r="J51163" s="72"/>
      <c r="K51163" s="72"/>
    </row>
    <row r="51164" spans="9:11">
      <c r="I51164" s="72"/>
      <c r="J51164" s="72"/>
      <c r="K51164" s="72"/>
    </row>
    <row r="51165" spans="9:11">
      <c r="I51165" s="72"/>
      <c r="J51165" s="72"/>
      <c r="K51165" s="72"/>
    </row>
    <row r="51166" spans="9:11">
      <c r="I51166" s="72"/>
      <c r="J51166" s="72"/>
      <c r="K51166" s="72"/>
    </row>
    <row r="51167" spans="9:11">
      <c r="I51167" s="72"/>
      <c r="J51167" s="72"/>
      <c r="K51167" s="72"/>
    </row>
    <row r="51168" spans="9:11">
      <c r="I51168" s="72"/>
      <c r="J51168" s="72"/>
      <c r="K51168" s="72"/>
    </row>
    <row r="51169" spans="9:11">
      <c r="I51169" s="72"/>
      <c r="J51169" s="72"/>
      <c r="K51169" s="72"/>
    </row>
    <row r="51170" spans="9:11">
      <c r="I51170" s="72"/>
      <c r="J51170" s="72"/>
      <c r="K51170" s="72"/>
    </row>
    <row r="51171" spans="9:11">
      <c r="I51171" s="72"/>
      <c r="J51171" s="72"/>
      <c r="K51171" s="72"/>
    </row>
    <row r="51172" spans="9:11">
      <c r="I51172" s="72"/>
      <c r="J51172" s="72"/>
      <c r="K51172" s="72"/>
    </row>
    <row r="51173" spans="9:11">
      <c r="I51173" s="72"/>
      <c r="J51173" s="72"/>
      <c r="K51173" s="72"/>
    </row>
    <row r="51174" spans="9:11">
      <c r="I51174" s="72"/>
      <c r="J51174" s="72"/>
      <c r="K51174" s="72"/>
    </row>
    <row r="51175" spans="9:11">
      <c r="I51175" s="72"/>
      <c r="J51175" s="72"/>
      <c r="K51175" s="72"/>
    </row>
    <row r="51176" spans="9:11">
      <c r="I51176" s="72"/>
      <c r="J51176" s="72"/>
      <c r="K51176" s="72"/>
    </row>
    <row r="51177" spans="9:11">
      <c r="I51177" s="72"/>
      <c r="J51177" s="72"/>
      <c r="K51177" s="72"/>
    </row>
    <row r="51178" spans="9:11">
      <c r="I51178" s="72"/>
      <c r="J51178" s="72"/>
      <c r="K51178" s="72"/>
    </row>
    <row r="51179" spans="9:11">
      <c r="I51179" s="72"/>
      <c r="J51179" s="72"/>
      <c r="K51179" s="72"/>
    </row>
    <row r="51180" spans="9:11">
      <c r="I51180" s="72"/>
      <c r="J51180" s="72"/>
      <c r="K51180" s="72"/>
    </row>
    <row r="51181" spans="9:11">
      <c r="I51181" s="72"/>
      <c r="J51181" s="72"/>
      <c r="K51181" s="72"/>
    </row>
    <row r="51182" spans="9:11">
      <c r="I51182" s="72"/>
      <c r="J51182" s="72"/>
      <c r="K51182" s="72"/>
    </row>
    <row r="51183" spans="9:11">
      <c r="I51183" s="72"/>
      <c r="J51183" s="72"/>
      <c r="K51183" s="72"/>
    </row>
    <row r="51184" spans="9:11">
      <c r="I51184" s="72"/>
      <c r="J51184" s="72"/>
      <c r="K51184" s="72"/>
    </row>
    <row r="51185" spans="9:11">
      <c r="I51185" s="72"/>
      <c r="J51185" s="72"/>
      <c r="K51185" s="72"/>
    </row>
    <row r="51186" spans="9:11">
      <c r="I51186" s="72"/>
      <c r="J51186" s="72"/>
      <c r="K51186" s="72"/>
    </row>
    <row r="51187" spans="9:11">
      <c r="I51187" s="72"/>
      <c r="J51187" s="72"/>
      <c r="K51187" s="72"/>
    </row>
    <row r="51188" spans="9:11">
      <c r="I51188" s="72"/>
      <c r="J51188" s="72"/>
      <c r="K51188" s="72"/>
    </row>
    <row r="51189" spans="9:11">
      <c r="I51189" s="72"/>
      <c r="J51189" s="72"/>
      <c r="K51189" s="72"/>
    </row>
    <row r="51190" spans="9:11">
      <c r="I51190" s="72"/>
      <c r="J51190" s="72"/>
      <c r="K51190" s="72"/>
    </row>
    <row r="51191" spans="9:11">
      <c r="I51191" s="72"/>
      <c r="J51191" s="72"/>
      <c r="K51191" s="72"/>
    </row>
    <row r="51192" spans="9:11">
      <c r="I51192" s="72"/>
      <c r="J51192" s="72"/>
      <c r="K51192" s="72"/>
    </row>
    <row r="51193" spans="9:11">
      <c r="I51193" s="72"/>
      <c r="J51193" s="72"/>
      <c r="K51193" s="72"/>
    </row>
    <row r="51194" spans="9:11">
      <c r="I51194" s="72"/>
      <c r="J51194" s="72"/>
      <c r="K51194" s="72"/>
    </row>
    <row r="51195" spans="9:11">
      <c r="I51195" s="72"/>
      <c r="J51195" s="72"/>
      <c r="K51195" s="72"/>
    </row>
    <row r="51196" spans="9:11">
      <c r="I51196" s="72"/>
      <c r="J51196" s="72"/>
      <c r="K51196" s="72"/>
    </row>
    <row r="51197" spans="9:11">
      <c r="I51197" s="72"/>
      <c r="J51197" s="72"/>
      <c r="K51197" s="72"/>
    </row>
    <row r="51198" spans="9:11">
      <c r="I51198" s="72"/>
      <c r="J51198" s="72"/>
      <c r="K51198" s="72"/>
    </row>
    <row r="51199" spans="9:11">
      <c r="I51199" s="72"/>
      <c r="J51199" s="72"/>
      <c r="K51199" s="72"/>
    </row>
    <row r="51200" spans="9:11">
      <c r="I51200" s="72"/>
      <c r="J51200" s="72"/>
      <c r="K51200" s="72"/>
    </row>
    <row r="51201" spans="9:11">
      <c r="I51201" s="72"/>
      <c r="J51201" s="72"/>
      <c r="K51201" s="72"/>
    </row>
    <row r="51202" spans="9:11">
      <c r="I51202" s="72"/>
      <c r="J51202" s="72"/>
      <c r="K51202" s="72"/>
    </row>
    <row r="51203" spans="9:11">
      <c r="I51203" s="72"/>
      <c r="J51203" s="72"/>
      <c r="K51203" s="72"/>
    </row>
    <row r="51204" spans="9:11">
      <c r="I51204" s="72"/>
      <c r="J51204" s="72"/>
      <c r="K51204" s="72"/>
    </row>
    <row r="51205" spans="9:11">
      <c r="I51205" s="72"/>
      <c r="J51205" s="72"/>
      <c r="K51205" s="72"/>
    </row>
    <row r="51206" spans="9:11">
      <c r="I51206" s="72"/>
      <c r="J51206" s="72"/>
      <c r="K51206" s="72"/>
    </row>
    <row r="51207" spans="9:11">
      <c r="I51207" s="72"/>
      <c r="J51207" s="72"/>
      <c r="K51207" s="72"/>
    </row>
    <row r="51208" spans="9:11">
      <c r="I51208" s="72"/>
      <c r="J51208" s="72"/>
      <c r="K51208" s="72"/>
    </row>
    <row r="51209" spans="9:11">
      <c r="I51209" s="72"/>
      <c r="J51209" s="72"/>
      <c r="K51209" s="72"/>
    </row>
    <row r="51210" spans="9:11">
      <c r="I51210" s="72"/>
      <c r="J51210" s="72"/>
      <c r="K51210" s="72"/>
    </row>
    <row r="51211" spans="9:11">
      <c r="I51211" s="72"/>
      <c r="J51211" s="72"/>
      <c r="K51211" s="72"/>
    </row>
    <row r="51212" spans="9:11">
      <c r="I51212" s="72"/>
      <c r="J51212" s="72"/>
      <c r="K51212" s="72"/>
    </row>
    <row r="51213" spans="9:11">
      <c r="I51213" s="72"/>
      <c r="J51213" s="72"/>
      <c r="K51213" s="72"/>
    </row>
    <row r="51214" spans="9:11">
      <c r="I51214" s="72"/>
      <c r="J51214" s="72"/>
      <c r="K51214" s="72"/>
    </row>
    <row r="51215" spans="9:11">
      <c r="I51215" s="72"/>
      <c r="J51215" s="72"/>
      <c r="K51215" s="72"/>
    </row>
    <row r="51216" spans="9:11">
      <c r="I51216" s="72"/>
      <c r="J51216" s="72"/>
      <c r="K51216" s="72"/>
    </row>
    <row r="51217" spans="9:11">
      <c r="I51217" s="72"/>
      <c r="J51217" s="72"/>
      <c r="K51217" s="72"/>
    </row>
    <row r="51218" spans="9:11">
      <c r="I51218" s="72"/>
      <c r="J51218" s="72"/>
      <c r="K51218" s="72"/>
    </row>
    <row r="51219" spans="9:11">
      <c r="I51219" s="72"/>
      <c r="J51219" s="72"/>
      <c r="K51219" s="72"/>
    </row>
    <row r="51220" spans="9:11">
      <c r="I51220" s="72"/>
      <c r="J51220" s="72"/>
      <c r="K51220" s="72"/>
    </row>
    <row r="51221" spans="9:11">
      <c r="I51221" s="72"/>
      <c r="J51221" s="72"/>
      <c r="K51221" s="72"/>
    </row>
    <row r="51222" spans="9:11">
      <c r="I51222" s="72"/>
      <c r="J51222" s="72"/>
      <c r="K51222" s="72"/>
    </row>
    <row r="51223" spans="9:11">
      <c r="I51223" s="72"/>
      <c r="J51223" s="72"/>
      <c r="K51223" s="72"/>
    </row>
    <row r="51224" spans="9:11">
      <c r="I51224" s="72"/>
      <c r="J51224" s="72"/>
      <c r="K51224" s="72"/>
    </row>
    <row r="51225" spans="9:11">
      <c r="I51225" s="72"/>
      <c r="J51225" s="72"/>
      <c r="K51225" s="72"/>
    </row>
    <row r="51226" spans="9:11">
      <c r="I51226" s="72"/>
      <c r="J51226" s="72"/>
      <c r="K51226" s="72"/>
    </row>
    <row r="51227" spans="9:11">
      <c r="I51227" s="72"/>
      <c r="J51227" s="72"/>
      <c r="K51227" s="72"/>
    </row>
    <row r="51228" spans="9:11">
      <c r="I51228" s="72"/>
      <c r="J51228" s="72"/>
      <c r="K51228" s="72"/>
    </row>
    <row r="51229" spans="9:11">
      <c r="I51229" s="72"/>
      <c r="J51229" s="72"/>
      <c r="K51229" s="72"/>
    </row>
    <row r="51230" spans="9:11">
      <c r="I51230" s="72"/>
      <c r="J51230" s="72"/>
      <c r="K51230" s="72"/>
    </row>
    <row r="51231" spans="9:11">
      <c r="I51231" s="72"/>
      <c r="J51231" s="72"/>
      <c r="K51231" s="72"/>
    </row>
    <row r="51232" spans="9:11">
      <c r="I51232" s="72"/>
      <c r="J51232" s="72"/>
      <c r="K51232" s="72"/>
    </row>
    <row r="51233" spans="9:11">
      <c r="I51233" s="72"/>
      <c r="J51233" s="72"/>
      <c r="K51233" s="72"/>
    </row>
    <row r="51234" spans="9:11">
      <c r="I51234" s="72"/>
      <c r="J51234" s="72"/>
      <c r="K51234" s="72"/>
    </row>
    <row r="51235" spans="9:11">
      <c r="I51235" s="72"/>
      <c r="J51235" s="72"/>
      <c r="K51235" s="72"/>
    </row>
    <row r="51236" spans="9:11">
      <c r="I51236" s="72"/>
      <c r="J51236" s="72"/>
      <c r="K51236" s="72"/>
    </row>
    <row r="51237" spans="9:11">
      <c r="I51237" s="72"/>
      <c r="J51237" s="72"/>
      <c r="K51237" s="72"/>
    </row>
    <row r="51238" spans="9:11">
      <c r="I51238" s="72"/>
      <c r="J51238" s="72"/>
      <c r="K51238" s="72"/>
    </row>
    <row r="51239" spans="9:11">
      <c r="I51239" s="72"/>
      <c r="J51239" s="72"/>
      <c r="K51239" s="72"/>
    </row>
    <row r="51240" spans="9:11">
      <c r="I51240" s="72"/>
      <c r="J51240" s="72"/>
      <c r="K51240" s="72"/>
    </row>
    <row r="51241" spans="9:11">
      <c r="I51241" s="72"/>
      <c r="J51241" s="72"/>
      <c r="K51241" s="72"/>
    </row>
    <row r="51242" spans="9:11">
      <c r="I51242" s="72"/>
      <c r="J51242" s="72"/>
      <c r="K51242" s="72"/>
    </row>
    <row r="51243" spans="9:11">
      <c r="I51243" s="72"/>
      <c r="J51243" s="72"/>
      <c r="K51243" s="72"/>
    </row>
    <row r="51244" spans="9:11">
      <c r="I51244" s="72"/>
      <c r="J51244" s="72"/>
      <c r="K51244" s="72"/>
    </row>
    <row r="51245" spans="9:11">
      <c r="I51245" s="72"/>
      <c r="J51245" s="72"/>
      <c r="K51245" s="72"/>
    </row>
    <row r="51246" spans="9:11">
      <c r="I51246" s="72"/>
      <c r="J51246" s="72"/>
      <c r="K51246" s="72"/>
    </row>
    <row r="51247" spans="9:11">
      <c r="I51247" s="72"/>
      <c r="J51247" s="72"/>
      <c r="K51247" s="72"/>
    </row>
    <row r="51248" spans="9:11">
      <c r="I51248" s="72"/>
      <c r="J51248" s="72"/>
      <c r="K51248" s="72"/>
    </row>
    <row r="51249" spans="9:11">
      <c r="I51249" s="72"/>
      <c r="J51249" s="72"/>
      <c r="K51249" s="72"/>
    </row>
    <row r="51250" spans="9:11">
      <c r="I51250" s="72"/>
      <c r="J51250" s="72"/>
      <c r="K51250" s="72"/>
    </row>
    <row r="51251" spans="9:11">
      <c r="I51251" s="72"/>
      <c r="J51251" s="72"/>
      <c r="K51251" s="72"/>
    </row>
    <row r="51252" spans="9:11">
      <c r="I51252" s="72"/>
      <c r="J51252" s="72"/>
      <c r="K51252" s="72"/>
    </row>
    <row r="51253" spans="9:11">
      <c r="I51253" s="72"/>
      <c r="J51253" s="72"/>
      <c r="K51253" s="72"/>
    </row>
    <row r="51254" spans="9:11">
      <c r="I51254" s="72"/>
      <c r="J51254" s="72"/>
      <c r="K51254" s="72"/>
    </row>
    <row r="51255" spans="9:11">
      <c r="I51255" s="72"/>
      <c r="J51255" s="72"/>
      <c r="K51255" s="72"/>
    </row>
    <row r="51256" spans="9:11">
      <c r="I51256" s="72"/>
      <c r="J51256" s="72"/>
      <c r="K51256" s="72"/>
    </row>
    <row r="51257" spans="9:11">
      <c r="I51257" s="72"/>
      <c r="J51257" s="72"/>
      <c r="K51257" s="72"/>
    </row>
    <row r="51258" spans="9:11">
      <c r="I51258" s="72"/>
      <c r="J51258" s="72"/>
      <c r="K51258" s="72"/>
    </row>
    <row r="51259" spans="9:11">
      <c r="I51259" s="72"/>
      <c r="J51259" s="72"/>
      <c r="K51259" s="72"/>
    </row>
    <row r="51260" spans="9:11">
      <c r="I51260" s="72"/>
      <c r="J51260" s="72"/>
      <c r="K51260" s="72"/>
    </row>
    <row r="51261" spans="9:11">
      <c r="I51261" s="72"/>
      <c r="J51261" s="72"/>
      <c r="K51261" s="72"/>
    </row>
    <row r="51262" spans="9:11">
      <c r="I51262" s="72"/>
      <c r="J51262" s="72"/>
      <c r="K51262" s="72"/>
    </row>
    <row r="51263" spans="9:11">
      <c r="I51263" s="72"/>
      <c r="J51263" s="72"/>
      <c r="K51263" s="72"/>
    </row>
    <row r="51264" spans="9:11">
      <c r="I51264" s="72"/>
      <c r="J51264" s="72"/>
      <c r="K51264" s="72"/>
    </row>
    <row r="51265" spans="9:11">
      <c r="I51265" s="72"/>
      <c r="J51265" s="72"/>
      <c r="K51265" s="72"/>
    </row>
    <row r="51266" spans="9:11">
      <c r="I51266" s="72"/>
      <c r="J51266" s="72"/>
      <c r="K51266" s="72"/>
    </row>
    <row r="51267" spans="9:11">
      <c r="I51267" s="72"/>
      <c r="J51267" s="72"/>
      <c r="K51267" s="72"/>
    </row>
    <row r="51268" spans="9:11">
      <c r="I51268" s="72"/>
      <c r="J51268" s="72"/>
      <c r="K51268" s="72"/>
    </row>
    <row r="51269" spans="9:11">
      <c r="I51269" s="72"/>
      <c r="J51269" s="72"/>
      <c r="K51269" s="72"/>
    </row>
    <row r="51270" spans="9:11">
      <c r="I51270" s="72"/>
      <c r="J51270" s="72"/>
      <c r="K51270" s="72"/>
    </row>
    <row r="51271" spans="9:11">
      <c r="I51271" s="72"/>
      <c r="J51271" s="72"/>
      <c r="K51271" s="72"/>
    </row>
    <row r="51272" spans="9:11">
      <c r="I51272" s="72"/>
      <c r="J51272" s="72"/>
      <c r="K51272" s="72"/>
    </row>
    <row r="51273" spans="9:11">
      <c r="I51273" s="72"/>
      <c r="J51273" s="72"/>
      <c r="K51273" s="72"/>
    </row>
    <row r="51274" spans="9:11">
      <c r="I51274" s="72"/>
      <c r="J51274" s="72"/>
      <c r="K51274" s="72"/>
    </row>
    <row r="51275" spans="9:11">
      <c r="I51275" s="72"/>
      <c r="J51275" s="72"/>
      <c r="K51275" s="72"/>
    </row>
    <row r="51276" spans="9:11">
      <c r="I51276" s="72"/>
      <c r="J51276" s="72"/>
      <c r="K51276" s="72"/>
    </row>
    <row r="51277" spans="9:11">
      <c r="I51277" s="72"/>
      <c r="J51277" s="72"/>
      <c r="K51277" s="72"/>
    </row>
    <row r="51278" spans="9:11">
      <c r="I51278" s="72"/>
      <c r="J51278" s="72"/>
      <c r="K51278" s="72"/>
    </row>
    <row r="51279" spans="9:11">
      <c r="I51279" s="72"/>
      <c r="J51279" s="72"/>
      <c r="K51279" s="72"/>
    </row>
    <row r="51280" spans="9:11">
      <c r="I51280" s="72"/>
      <c r="J51280" s="72"/>
      <c r="K51280" s="72"/>
    </row>
    <row r="51281" spans="9:11">
      <c r="I51281" s="72"/>
      <c r="J51281" s="72"/>
      <c r="K51281" s="72"/>
    </row>
    <row r="51282" spans="9:11">
      <c r="I51282" s="72"/>
      <c r="J51282" s="72"/>
      <c r="K51282" s="72"/>
    </row>
    <row r="51283" spans="9:11">
      <c r="I51283" s="72"/>
      <c r="J51283" s="72"/>
      <c r="K51283" s="72"/>
    </row>
    <row r="51284" spans="9:11">
      <c r="I51284" s="72"/>
      <c r="J51284" s="72"/>
      <c r="K51284" s="72"/>
    </row>
    <row r="51285" spans="9:11">
      <c r="I51285" s="72"/>
      <c r="J51285" s="72"/>
      <c r="K51285" s="72"/>
    </row>
    <row r="51286" spans="9:11">
      <c r="I51286" s="72"/>
      <c r="J51286" s="72"/>
      <c r="K51286" s="72"/>
    </row>
    <row r="51287" spans="9:11">
      <c r="I51287" s="72"/>
      <c r="J51287" s="72"/>
      <c r="K51287" s="72"/>
    </row>
    <row r="51288" spans="9:11">
      <c r="I51288" s="72"/>
      <c r="J51288" s="72"/>
      <c r="K51288" s="72"/>
    </row>
    <row r="51289" spans="9:11">
      <c r="I51289" s="72"/>
      <c r="J51289" s="72"/>
      <c r="K51289" s="72"/>
    </row>
    <row r="51290" spans="9:11">
      <c r="I51290" s="72"/>
      <c r="J51290" s="72"/>
      <c r="K51290" s="72"/>
    </row>
    <row r="51291" spans="9:11">
      <c r="I51291" s="72"/>
      <c r="J51291" s="72"/>
      <c r="K51291" s="72"/>
    </row>
    <row r="51292" spans="9:11">
      <c r="I51292" s="72"/>
      <c r="J51292" s="72"/>
      <c r="K51292" s="72"/>
    </row>
    <row r="51293" spans="9:11">
      <c r="I51293" s="72"/>
      <c r="J51293" s="72"/>
      <c r="K51293" s="72"/>
    </row>
    <row r="51294" spans="9:11">
      <c r="I51294" s="72"/>
      <c r="J51294" s="72"/>
      <c r="K51294" s="72"/>
    </row>
    <row r="51295" spans="9:11">
      <c r="I51295" s="72"/>
      <c r="J51295" s="72"/>
      <c r="K51295" s="72"/>
    </row>
    <row r="51296" spans="9:11">
      <c r="I51296" s="72"/>
      <c r="J51296" s="72"/>
      <c r="K51296" s="72"/>
    </row>
    <row r="51297" spans="9:11">
      <c r="I51297" s="72"/>
      <c r="J51297" s="72"/>
      <c r="K51297" s="72"/>
    </row>
    <row r="51298" spans="9:11">
      <c r="I51298" s="72"/>
      <c r="J51298" s="72"/>
      <c r="K51298" s="72"/>
    </row>
    <row r="51299" spans="9:11">
      <c r="I51299" s="72"/>
      <c r="J51299" s="72"/>
      <c r="K51299" s="72"/>
    </row>
    <row r="51300" spans="9:11">
      <c r="I51300" s="72"/>
      <c r="J51300" s="72"/>
      <c r="K51300" s="72"/>
    </row>
    <row r="51301" spans="9:11">
      <c r="I51301" s="72"/>
      <c r="J51301" s="72"/>
      <c r="K51301" s="72"/>
    </row>
    <row r="51302" spans="9:11">
      <c r="I51302" s="72"/>
      <c r="J51302" s="72"/>
      <c r="K51302" s="72"/>
    </row>
    <row r="51303" spans="9:11">
      <c r="I51303" s="72"/>
      <c r="J51303" s="72"/>
      <c r="K51303" s="72"/>
    </row>
    <row r="51304" spans="9:11">
      <c r="I51304" s="72"/>
      <c r="J51304" s="72"/>
      <c r="K51304" s="72"/>
    </row>
    <row r="51305" spans="9:11">
      <c r="I51305" s="72"/>
      <c r="J51305" s="72"/>
      <c r="K51305" s="72"/>
    </row>
    <row r="51306" spans="9:11">
      <c r="I51306" s="72"/>
      <c r="J51306" s="72"/>
      <c r="K51306" s="72"/>
    </row>
    <row r="51307" spans="9:11">
      <c r="I51307" s="72"/>
      <c r="J51307" s="72"/>
      <c r="K51307" s="72"/>
    </row>
    <row r="51308" spans="9:11">
      <c r="I51308" s="72"/>
      <c r="J51308" s="72"/>
      <c r="K51308" s="72"/>
    </row>
    <row r="51309" spans="9:11">
      <c r="I51309" s="72"/>
      <c r="J51309" s="72"/>
      <c r="K51309" s="72"/>
    </row>
    <row r="51310" spans="9:11">
      <c r="I51310" s="72"/>
      <c r="J51310" s="72"/>
      <c r="K51310" s="72"/>
    </row>
    <row r="51311" spans="9:11">
      <c r="I51311" s="72"/>
      <c r="J51311" s="72"/>
      <c r="K51311" s="72"/>
    </row>
    <row r="51312" spans="9:11">
      <c r="I51312" s="72"/>
      <c r="J51312" s="72"/>
      <c r="K51312" s="72"/>
    </row>
    <row r="51313" spans="9:11">
      <c r="I51313" s="72"/>
      <c r="J51313" s="72"/>
      <c r="K51313" s="72"/>
    </row>
    <row r="51314" spans="9:11">
      <c r="I51314" s="72"/>
      <c r="J51314" s="72"/>
      <c r="K51314" s="72"/>
    </row>
    <row r="51315" spans="9:11">
      <c r="I51315" s="72"/>
      <c r="J51315" s="72"/>
      <c r="K51315" s="72"/>
    </row>
    <row r="51316" spans="9:11">
      <c r="I51316" s="72"/>
      <c r="J51316" s="72"/>
      <c r="K51316" s="72"/>
    </row>
    <row r="51317" spans="9:11">
      <c r="I51317" s="72"/>
      <c r="J51317" s="72"/>
      <c r="K51317" s="72"/>
    </row>
    <row r="51318" spans="9:11">
      <c r="I51318" s="72"/>
      <c r="J51318" s="72"/>
      <c r="K51318" s="72"/>
    </row>
    <row r="51319" spans="9:11">
      <c r="I51319" s="72"/>
      <c r="J51319" s="72"/>
      <c r="K51319" s="72"/>
    </row>
    <row r="51320" spans="9:11">
      <c r="I51320" s="72"/>
      <c r="J51320" s="72"/>
      <c r="K51320" s="72"/>
    </row>
    <row r="51321" spans="9:11">
      <c r="I51321" s="72"/>
      <c r="J51321" s="72"/>
      <c r="K51321" s="72"/>
    </row>
    <row r="51322" spans="9:11">
      <c r="I51322" s="72"/>
      <c r="J51322" s="72"/>
      <c r="K51322" s="72"/>
    </row>
    <row r="51323" spans="9:11">
      <c r="I51323" s="72"/>
      <c r="J51323" s="72"/>
      <c r="K51323" s="72"/>
    </row>
    <row r="51324" spans="9:11">
      <c r="I51324" s="72"/>
      <c r="J51324" s="72"/>
      <c r="K51324" s="72"/>
    </row>
    <row r="51325" spans="9:11">
      <c r="I51325" s="72"/>
      <c r="J51325" s="72"/>
      <c r="K51325" s="72"/>
    </row>
    <row r="51326" spans="9:11">
      <c r="I51326" s="72"/>
      <c r="J51326" s="72"/>
      <c r="K51326" s="72"/>
    </row>
    <row r="51327" spans="9:11">
      <c r="I51327" s="72"/>
      <c r="J51327" s="72"/>
      <c r="K51327" s="72"/>
    </row>
    <row r="51328" spans="9:11">
      <c r="I51328" s="72"/>
      <c r="J51328" s="72"/>
      <c r="K51328" s="72"/>
    </row>
    <row r="51329" spans="9:11">
      <c r="I51329" s="72"/>
      <c r="J51329" s="72"/>
      <c r="K51329" s="72"/>
    </row>
    <row r="51330" spans="9:11">
      <c r="I51330" s="72"/>
      <c r="J51330" s="72"/>
      <c r="K51330" s="72"/>
    </row>
    <row r="51331" spans="9:11">
      <c r="I51331" s="72"/>
      <c r="J51331" s="72"/>
      <c r="K51331" s="72"/>
    </row>
    <row r="51332" spans="9:11">
      <c r="I51332" s="72"/>
      <c r="J51332" s="72"/>
      <c r="K51332" s="72"/>
    </row>
    <row r="51333" spans="9:11">
      <c r="I51333" s="72"/>
      <c r="J51333" s="72"/>
      <c r="K51333" s="72"/>
    </row>
    <row r="51334" spans="9:11">
      <c r="I51334" s="72"/>
      <c r="J51334" s="72"/>
      <c r="K51334" s="72"/>
    </row>
    <row r="51335" spans="9:11">
      <c r="I51335" s="72"/>
      <c r="J51335" s="72"/>
      <c r="K51335" s="72"/>
    </row>
    <row r="51336" spans="9:11">
      <c r="I51336" s="72"/>
      <c r="J51336" s="72"/>
      <c r="K51336" s="72"/>
    </row>
    <row r="51337" spans="9:11">
      <c r="I51337" s="72"/>
      <c r="J51337" s="72"/>
      <c r="K51337" s="72"/>
    </row>
    <row r="51338" spans="9:11">
      <c r="I51338" s="72"/>
      <c r="J51338" s="72"/>
      <c r="K51338" s="72"/>
    </row>
    <row r="51339" spans="9:11">
      <c r="I51339" s="72"/>
      <c r="J51339" s="72"/>
      <c r="K51339" s="72"/>
    </row>
    <row r="51340" spans="9:11">
      <c r="I51340" s="72"/>
      <c r="J51340" s="72"/>
      <c r="K51340" s="72"/>
    </row>
    <row r="51341" spans="9:11">
      <c r="I51341" s="72"/>
      <c r="J51341" s="72"/>
      <c r="K51341" s="72"/>
    </row>
    <row r="51342" spans="9:11">
      <c r="I51342" s="72"/>
      <c r="J51342" s="72"/>
      <c r="K51342" s="72"/>
    </row>
    <row r="51343" spans="9:11">
      <c r="I51343" s="72"/>
      <c r="J51343" s="72"/>
      <c r="K51343" s="72"/>
    </row>
    <row r="51344" spans="9:11">
      <c r="I51344" s="72"/>
      <c r="J51344" s="72"/>
      <c r="K51344" s="72"/>
    </row>
    <row r="51345" spans="9:11">
      <c r="I51345" s="72"/>
      <c r="J51345" s="72"/>
      <c r="K51345" s="72"/>
    </row>
    <row r="51346" spans="9:11">
      <c r="I51346" s="72"/>
      <c r="J51346" s="72"/>
      <c r="K51346" s="72"/>
    </row>
    <row r="51347" spans="9:11">
      <c r="I51347" s="72"/>
      <c r="J51347" s="72"/>
      <c r="K51347" s="72"/>
    </row>
    <row r="51348" spans="9:11">
      <c r="I51348" s="72"/>
      <c r="J51348" s="72"/>
      <c r="K51348" s="72"/>
    </row>
    <row r="51349" spans="9:11">
      <c r="I51349" s="72"/>
      <c r="J51349" s="72"/>
      <c r="K51349" s="72"/>
    </row>
    <row r="51350" spans="9:11">
      <c r="I51350" s="72"/>
      <c r="J51350" s="72"/>
      <c r="K51350" s="72"/>
    </row>
    <row r="51351" spans="9:11">
      <c r="I51351" s="72"/>
      <c r="J51351" s="72"/>
      <c r="K51351" s="72"/>
    </row>
    <row r="51352" spans="9:11">
      <c r="I51352" s="72"/>
      <c r="J51352" s="72"/>
      <c r="K51352" s="72"/>
    </row>
    <row r="51353" spans="9:11">
      <c r="I51353" s="72"/>
      <c r="J51353" s="72"/>
      <c r="K51353" s="72"/>
    </row>
    <row r="51354" spans="9:11">
      <c r="I51354" s="72"/>
      <c r="J51354" s="72"/>
      <c r="K51354" s="72"/>
    </row>
    <row r="51355" spans="9:11">
      <c r="I51355" s="72"/>
      <c r="J51355" s="72"/>
      <c r="K51355" s="72"/>
    </row>
    <row r="51356" spans="9:11">
      <c r="I51356" s="72"/>
      <c r="J51356" s="72"/>
      <c r="K51356" s="72"/>
    </row>
    <row r="51357" spans="9:11">
      <c r="I51357" s="72"/>
      <c r="J51357" s="72"/>
      <c r="K51357" s="72"/>
    </row>
    <row r="51358" spans="9:11">
      <c r="I51358" s="72"/>
      <c r="J51358" s="72"/>
      <c r="K51358" s="72"/>
    </row>
    <row r="51359" spans="9:11">
      <c r="I51359" s="72"/>
      <c r="J51359" s="72"/>
      <c r="K51359" s="72"/>
    </row>
    <row r="51360" spans="9:11">
      <c r="I51360" s="72"/>
      <c r="J51360" s="72"/>
      <c r="K51360" s="72"/>
    </row>
    <row r="51361" spans="9:11">
      <c r="I51361" s="72"/>
      <c r="J51361" s="72"/>
      <c r="K51361" s="72"/>
    </row>
    <row r="51362" spans="9:11">
      <c r="I51362" s="72"/>
      <c r="J51362" s="72"/>
      <c r="K51362" s="72"/>
    </row>
    <row r="51363" spans="9:11">
      <c r="I51363" s="72"/>
      <c r="J51363" s="72"/>
      <c r="K51363" s="72"/>
    </row>
    <row r="51364" spans="9:11">
      <c r="I51364" s="72"/>
      <c r="J51364" s="72"/>
      <c r="K51364" s="72"/>
    </row>
    <row r="51365" spans="9:11">
      <c r="I51365" s="72"/>
      <c r="J51365" s="72"/>
      <c r="K51365" s="72"/>
    </row>
    <row r="51366" spans="9:11">
      <c r="I51366" s="72"/>
      <c r="J51366" s="72"/>
      <c r="K51366" s="72"/>
    </row>
    <row r="51367" spans="9:11">
      <c r="I51367" s="72"/>
      <c r="J51367" s="72"/>
      <c r="K51367" s="72"/>
    </row>
    <row r="51368" spans="9:11">
      <c r="I51368" s="72"/>
      <c r="J51368" s="72"/>
      <c r="K51368" s="72"/>
    </row>
    <row r="51369" spans="9:11">
      <c r="I51369" s="72"/>
      <c r="J51369" s="72"/>
      <c r="K51369" s="72"/>
    </row>
    <row r="51370" spans="9:11">
      <c r="I51370" s="72"/>
      <c r="J51370" s="72"/>
      <c r="K51370" s="72"/>
    </row>
    <row r="51371" spans="9:11">
      <c r="I51371" s="72"/>
      <c r="J51371" s="72"/>
      <c r="K51371" s="72"/>
    </row>
    <row r="51372" spans="9:11">
      <c r="I51372" s="72"/>
      <c r="J51372" s="72"/>
      <c r="K51372" s="72"/>
    </row>
    <row r="51373" spans="9:11">
      <c r="I51373" s="72"/>
      <c r="J51373" s="72"/>
      <c r="K51373" s="72"/>
    </row>
    <row r="51374" spans="9:11">
      <c r="I51374" s="72"/>
      <c r="J51374" s="72"/>
      <c r="K51374" s="72"/>
    </row>
    <row r="51375" spans="9:11">
      <c r="I51375" s="72"/>
      <c r="J51375" s="72"/>
      <c r="K51375" s="72"/>
    </row>
    <row r="51376" spans="9:11">
      <c r="I51376" s="72"/>
      <c r="J51376" s="72"/>
      <c r="K51376" s="72"/>
    </row>
    <row r="51377" spans="9:11">
      <c r="I51377" s="72"/>
      <c r="J51377" s="72"/>
      <c r="K51377" s="72"/>
    </row>
    <row r="51378" spans="9:11">
      <c r="I51378" s="72"/>
      <c r="J51378" s="72"/>
      <c r="K51378" s="72"/>
    </row>
    <row r="51379" spans="9:11">
      <c r="I51379" s="72"/>
      <c r="J51379" s="72"/>
      <c r="K51379" s="72"/>
    </row>
    <row r="51380" spans="9:11">
      <c r="I51380" s="72"/>
      <c r="J51380" s="72"/>
      <c r="K51380" s="72"/>
    </row>
    <row r="51381" spans="9:11">
      <c r="I51381" s="72"/>
      <c r="J51381" s="72"/>
      <c r="K51381" s="72"/>
    </row>
    <row r="51382" spans="9:11">
      <c r="I51382" s="72"/>
      <c r="J51382" s="72"/>
      <c r="K51382" s="72"/>
    </row>
    <row r="51383" spans="9:11">
      <c r="I51383" s="72"/>
      <c r="J51383" s="72"/>
      <c r="K51383" s="72"/>
    </row>
    <row r="51384" spans="9:11">
      <c r="I51384" s="72"/>
      <c r="J51384" s="72"/>
      <c r="K51384" s="72"/>
    </row>
    <row r="51385" spans="9:11">
      <c r="I51385" s="72"/>
      <c r="J51385" s="72"/>
      <c r="K51385" s="72"/>
    </row>
    <row r="51386" spans="9:11">
      <c r="I51386" s="72"/>
      <c r="J51386" s="72"/>
      <c r="K51386" s="72"/>
    </row>
    <row r="51387" spans="9:11">
      <c r="I51387" s="72"/>
      <c r="J51387" s="72"/>
      <c r="K51387" s="72"/>
    </row>
    <row r="51388" spans="9:11">
      <c r="I51388" s="72"/>
      <c r="J51388" s="72"/>
      <c r="K51388" s="72"/>
    </row>
    <row r="51389" spans="9:11">
      <c r="I51389" s="72"/>
      <c r="J51389" s="72"/>
      <c r="K51389" s="72"/>
    </row>
    <row r="51390" spans="9:11">
      <c r="I51390" s="72"/>
      <c r="J51390" s="72"/>
      <c r="K51390" s="72"/>
    </row>
    <row r="51391" spans="9:11">
      <c r="I51391" s="72"/>
      <c r="J51391" s="72"/>
      <c r="K51391" s="72"/>
    </row>
    <row r="51392" spans="9:11">
      <c r="I51392" s="72"/>
      <c r="J51392" s="72"/>
      <c r="K51392" s="72"/>
    </row>
    <row r="51393" spans="9:11">
      <c r="I51393" s="72"/>
      <c r="J51393" s="72"/>
      <c r="K51393" s="72"/>
    </row>
    <row r="51394" spans="9:11">
      <c r="I51394" s="72"/>
      <c r="J51394" s="72"/>
      <c r="K51394" s="72"/>
    </row>
    <row r="51395" spans="9:11">
      <c r="I51395" s="72"/>
      <c r="J51395" s="72"/>
      <c r="K51395" s="72"/>
    </row>
    <row r="51396" spans="9:11">
      <c r="I51396" s="72"/>
      <c r="J51396" s="72"/>
      <c r="K51396" s="72"/>
    </row>
    <row r="51397" spans="9:11">
      <c r="I51397" s="72"/>
      <c r="J51397" s="72"/>
      <c r="K51397" s="72"/>
    </row>
    <row r="51398" spans="9:11">
      <c r="I51398" s="72"/>
      <c r="J51398" s="72"/>
      <c r="K51398" s="72"/>
    </row>
    <row r="51399" spans="9:11">
      <c r="I51399" s="72"/>
      <c r="J51399" s="72"/>
      <c r="K51399" s="72"/>
    </row>
    <row r="51400" spans="9:11">
      <c r="I51400" s="72"/>
      <c r="J51400" s="72"/>
      <c r="K51400" s="72"/>
    </row>
    <row r="51401" spans="9:11">
      <c r="I51401" s="72"/>
      <c r="J51401" s="72"/>
      <c r="K51401" s="72"/>
    </row>
    <row r="51402" spans="9:11">
      <c r="I51402" s="72"/>
      <c r="J51402" s="72"/>
      <c r="K51402" s="72"/>
    </row>
    <row r="51403" spans="9:11">
      <c r="I51403" s="72"/>
      <c r="J51403" s="72"/>
      <c r="K51403" s="72"/>
    </row>
    <row r="51404" spans="9:11">
      <c r="I51404" s="72"/>
      <c r="J51404" s="72"/>
      <c r="K51404" s="72"/>
    </row>
    <row r="51405" spans="9:11">
      <c r="I51405" s="72"/>
      <c r="J51405" s="72"/>
      <c r="K51405" s="72"/>
    </row>
    <row r="51406" spans="9:11">
      <c r="I51406" s="72"/>
      <c r="J51406" s="72"/>
      <c r="K51406" s="72"/>
    </row>
    <row r="51407" spans="9:11">
      <c r="I51407" s="72"/>
      <c r="J51407" s="72"/>
      <c r="K51407" s="72"/>
    </row>
    <row r="51408" spans="9:11">
      <c r="I51408" s="72"/>
      <c r="J51408" s="72"/>
      <c r="K51408" s="72"/>
    </row>
    <row r="51409" spans="9:11">
      <c r="I51409" s="72"/>
      <c r="J51409" s="72"/>
      <c r="K51409" s="72"/>
    </row>
    <row r="51410" spans="9:11">
      <c r="I51410" s="72"/>
      <c r="J51410" s="72"/>
      <c r="K51410" s="72"/>
    </row>
    <row r="51411" spans="9:11">
      <c r="I51411" s="72"/>
      <c r="J51411" s="72"/>
      <c r="K51411" s="72"/>
    </row>
    <row r="51412" spans="9:11">
      <c r="I51412" s="72"/>
      <c r="J51412" s="72"/>
      <c r="K51412" s="72"/>
    </row>
    <row r="51413" spans="9:11">
      <c r="I51413" s="72"/>
      <c r="J51413" s="72"/>
      <c r="K51413" s="72"/>
    </row>
    <row r="51414" spans="9:11">
      <c r="I51414" s="72"/>
      <c r="J51414" s="72"/>
      <c r="K51414" s="72"/>
    </row>
    <row r="51415" spans="9:11">
      <c r="I51415" s="72"/>
      <c r="J51415" s="72"/>
      <c r="K51415" s="72"/>
    </row>
    <row r="51416" spans="9:11">
      <c r="I51416" s="72"/>
      <c r="J51416" s="72"/>
      <c r="K51416" s="72"/>
    </row>
    <row r="51417" spans="9:11">
      <c r="I51417" s="72"/>
      <c r="J51417" s="72"/>
      <c r="K51417" s="72"/>
    </row>
    <row r="51418" spans="9:11">
      <c r="I51418" s="72"/>
      <c r="J51418" s="72"/>
      <c r="K51418" s="72"/>
    </row>
    <row r="51419" spans="9:11">
      <c r="I51419" s="72"/>
      <c r="J51419" s="72"/>
      <c r="K51419" s="72"/>
    </row>
    <row r="51420" spans="9:11">
      <c r="I51420" s="72"/>
      <c r="J51420" s="72"/>
      <c r="K51420" s="72"/>
    </row>
    <row r="51421" spans="9:11">
      <c r="I51421" s="72"/>
      <c r="J51421" s="72"/>
      <c r="K51421" s="72"/>
    </row>
    <row r="51422" spans="9:11">
      <c r="I51422" s="72"/>
      <c r="J51422" s="72"/>
      <c r="K51422" s="72"/>
    </row>
    <row r="51423" spans="9:11">
      <c r="I51423" s="72"/>
      <c r="J51423" s="72"/>
      <c r="K51423" s="72"/>
    </row>
    <row r="51424" spans="9:11">
      <c r="I51424" s="72"/>
      <c r="J51424" s="72"/>
      <c r="K51424" s="72"/>
    </row>
    <row r="51425" spans="9:11">
      <c r="I51425" s="72"/>
      <c r="J51425" s="72"/>
      <c r="K51425" s="72"/>
    </row>
    <row r="51426" spans="9:11">
      <c r="I51426" s="72"/>
      <c r="J51426" s="72"/>
      <c r="K51426" s="72"/>
    </row>
    <row r="51427" spans="9:11">
      <c r="I51427" s="72"/>
      <c r="J51427" s="72"/>
      <c r="K51427" s="72"/>
    </row>
    <row r="51428" spans="9:11">
      <c r="I51428" s="72"/>
      <c r="J51428" s="72"/>
      <c r="K51428" s="72"/>
    </row>
    <row r="51429" spans="9:11">
      <c r="I51429" s="72"/>
      <c r="J51429" s="72"/>
      <c r="K51429" s="72"/>
    </row>
    <row r="51430" spans="9:11">
      <c r="I51430" s="72"/>
      <c r="J51430" s="72"/>
      <c r="K51430" s="72"/>
    </row>
    <row r="51431" spans="9:11">
      <c r="I51431" s="72"/>
      <c r="J51431" s="72"/>
      <c r="K51431" s="72"/>
    </row>
    <row r="51432" spans="9:11">
      <c r="I51432" s="72"/>
      <c r="J51432" s="72"/>
      <c r="K51432" s="72"/>
    </row>
    <row r="51433" spans="9:11">
      <c r="I51433" s="72"/>
      <c r="J51433" s="72"/>
      <c r="K51433" s="72"/>
    </row>
    <row r="51434" spans="9:11">
      <c r="I51434" s="72"/>
      <c r="J51434" s="72"/>
      <c r="K51434" s="72"/>
    </row>
    <row r="51435" spans="9:11">
      <c r="I51435" s="72"/>
      <c r="J51435" s="72"/>
      <c r="K51435" s="72"/>
    </row>
    <row r="51436" spans="9:11">
      <c r="I51436" s="72"/>
      <c r="J51436" s="72"/>
      <c r="K51436" s="72"/>
    </row>
    <row r="51437" spans="9:11">
      <c r="I51437" s="72"/>
      <c r="J51437" s="72"/>
      <c r="K51437" s="72"/>
    </row>
    <row r="51438" spans="9:11">
      <c r="I51438" s="72"/>
      <c r="J51438" s="72"/>
      <c r="K51438" s="72"/>
    </row>
    <row r="51439" spans="9:11">
      <c r="I51439" s="72"/>
      <c r="J51439" s="72"/>
      <c r="K51439" s="72"/>
    </row>
    <row r="51440" spans="9:11">
      <c r="I51440" s="72"/>
      <c r="J51440" s="72"/>
      <c r="K51440" s="72"/>
    </row>
    <row r="51441" spans="9:11">
      <c r="I51441" s="72"/>
      <c r="J51441" s="72"/>
      <c r="K51441" s="72"/>
    </row>
    <row r="51442" spans="9:11">
      <c r="I51442" s="72"/>
      <c r="J51442" s="72"/>
      <c r="K51442" s="72"/>
    </row>
    <row r="51443" spans="9:11">
      <c r="I51443" s="72"/>
      <c r="J51443" s="72"/>
      <c r="K51443" s="72"/>
    </row>
    <row r="51444" spans="9:11">
      <c r="I51444" s="72"/>
      <c r="J51444" s="72"/>
      <c r="K51444" s="72"/>
    </row>
    <row r="51445" spans="9:11">
      <c r="I51445" s="72"/>
      <c r="J51445" s="72"/>
      <c r="K51445" s="72"/>
    </row>
    <row r="51446" spans="9:11">
      <c r="I51446" s="72"/>
      <c r="J51446" s="72"/>
      <c r="K51446" s="72"/>
    </row>
    <row r="51447" spans="9:11">
      <c r="I51447" s="72"/>
      <c r="J51447" s="72"/>
      <c r="K51447" s="72"/>
    </row>
    <row r="51448" spans="9:11">
      <c r="I51448" s="72"/>
      <c r="J51448" s="72"/>
      <c r="K51448" s="72"/>
    </row>
    <row r="51449" spans="9:11">
      <c r="I51449" s="72"/>
      <c r="J51449" s="72"/>
      <c r="K51449" s="72"/>
    </row>
    <row r="51450" spans="9:11">
      <c r="I51450" s="72"/>
      <c r="J51450" s="72"/>
      <c r="K51450" s="72"/>
    </row>
    <row r="51451" spans="9:11">
      <c r="I51451" s="72"/>
      <c r="J51451" s="72"/>
      <c r="K51451" s="72"/>
    </row>
    <row r="51452" spans="9:11">
      <c r="I51452" s="72"/>
      <c r="J51452" s="72"/>
      <c r="K51452" s="72"/>
    </row>
    <row r="51453" spans="9:11">
      <c r="I51453" s="72"/>
      <c r="J51453" s="72"/>
      <c r="K51453" s="72"/>
    </row>
    <row r="51454" spans="9:11">
      <c r="I51454" s="72"/>
      <c r="J51454" s="72"/>
      <c r="K51454" s="72"/>
    </row>
    <row r="51455" spans="9:11">
      <c r="I51455" s="72"/>
      <c r="J51455" s="72"/>
      <c r="K51455" s="72"/>
    </row>
    <row r="51456" spans="9:11">
      <c r="I51456" s="72"/>
      <c r="J51456" s="72"/>
      <c r="K51456" s="72"/>
    </row>
    <row r="51457" spans="9:11">
      <c r="I51457" s="72"/>
      <c r="J51457" s="72"/>
      <c r="K51457" s="72"/>
    </row>
    <row r="51458" spans="9:11">
      <c r="I51458" s="72"/>
      <c r="J51458" s="72"/>
      <c r="K51458" s="72"/>
    </row>
    <row r="51459" spans="9:11">
      <c r="I51459" s="72"/>
      <c r="J51459" s="72"/>
      <c r="K51459" s="72"/>
    </row>
    <row r="51460" spans="9:11">
      <c r="I51460" s="72"/>
      <c r="J51460" s="72"/>
      <c r="K51460" s="72"/>
    </row>
    <row r="51461" spans="9:11">
      <c r="I51461" s="72"/>
      <c r="J51461" s="72"/>
      <c r="K51461" s="72"/>
    </row>
    <row r="51462" spans="9:11">
      <c r="I51462" s="72"/>
      <c r="J51462" s="72"/>
      <c r="K51462" s="72"/>
    </row>
    <row r="51463" spans="9:11">
      <c r="I51463" s="72"/>
      <c r="J51463" s="72"/>
      <c r="K51463" s="72"/>
    </row>
    <row r="51464" spans="9:11">
      <c r="I51464" s="72"/>
      <c r="J51464" s="72"/>
      <c r="K51464" s="72"/>
    </row>
    <row r="51465" spans="9:11">
      <c r="I51465" s="72"/>
      <c r="J51465" s="72"/>
      <c r="K51465" s="72"/>
    </row>
    <row r="51466" spans="9:11">
      <c r="I51466" s="72"/>
      <c r="J51466" s="72"/>
      <c r="K51466" s="72"/>
    </row>
    <row r="51467" spans="9:11">
      <c r="I51467" s="72"/>
      <c r="J51467" s="72"/>
      <c r="K51467" s="72"/>
    </row>
    <row r="51468" spans="9:11">
      <c r="I51468" s="72"/>
      <c r="J51468" s="72"/>
      <c r="K51468" s="72"/>
    </row>
    <row r="51469" spans="9:11">
      <c r="I51469" s="72"/>
      <c r="J51469" s="72"/>
      <c r="K51469" s="72"/>
    </row>
    <row r="51470" spans="9:11">
      <c r="I51470" s="72"/>
      <c r="J51470" s="72"/>
      <c r="K51470" s="72"/>
    </row>
    <row r="51471" spans="9:11">
      <c r="I51471" s="72"/>
      <c r="J51471" s="72"/>
      <c r="K51471" s="72"/>
    </row>
    <row r="51472" spans="9:11">
      <c r="I51472" s="72"/>
      <c r="J51472" s="72"/>
      <c r="K51472" s="72"/>
    </row>
    <row r="51473" spans="9:11">
      <c r="I51473" s="72"/>
      <c r="J51473" s="72"/>
      <c r="K51473" s="72"/>
    </row>
    <row r="51474" spans="9:11">
      <c r="I51474" s="72"/>
      <c r="J51474" s="72"/>
      <c r="K51474" s="72"/>
    </row>
    <row r="51475" spans="9:11">
      <c r="I51475" s="72"/>
      <c r="J51475" s="72"/>
      <c r="K51475" s="72"/>
    </row>
    <row r="51476" spans="9:11">
      <c r="I51476" s="72"/>
      <c r="J51476" s="72"/>
      <c r="K51476" s="72"/>
    </row>
    <row r="51477" spans="9:11">
      <c r="I51477" s="72"/>
      <c r="J51477" s="72"/>
      <c r="K51477" s="72"/>
    </row>
    <row r="51478" spans="9:11">
      <c r="I51478" s="72"/>
      <c r="J51478" s="72"/>
      <c r="K51478" s="72"/>
    </row>
    <row r="51479" spans="9:11">
      <c r="I51479" s="72"/>
      <c r="J51479" s="72"/>
      <c r="K51479" s="72"/>
    </row>
    <row r="51480" spans="9:11">
      <c r="I51480" s="72"/>
      <c r="J51480" s="72"/>
      <c r="K51480" s="72"/>
    </row>
    <row r="51481" spans="9:11">
      <c r="I51481" s="72"/>
      <c r="J51481" s="72"/>
      <c r="K51481" s="72"/>
    </row>
    <row r="51482" spans="9:11">
      <c r="I51482" s="72"/>
      <c r="J51482" s="72"/>
      <c r="K51482" s="72"/>
    </row>
    <row r="51483" spans="9:11">
      <c r="I51483" s="72"/>
      <c r="J51483" s="72"/>
      <c r="K51483" s="72"/>
    </row>
    <row r="51484" spans="9:11">
      <c r="I51484" s="72"/>
      <c r="J51484" s="72"/>
      <c r="K51484" s="72"/>
    </row>
    <row r="51485" spans="9:11">
      <c r="I51485" s="72"/>
      <c r="J51485" s="72"/>
      <c r="K51485" s="72"/>
    </row>
    <row r="51486" spans="9:11">
      <c r="I51486" s="72"/>
      <c r="J51486" s="72"/>
      <c r="K51486" s="72"/>
    </row>
    <row r="51487" spans="9:11">
      <c r="I51487" s="72"/>
      <c r="J51487" s="72"/>
      <c r="K51487" s="72"/>
    </row>
    <row r="51488" spans="9:11">
      <c r="I51488" s="72"/>
      <c r="J51488" s="72"/>
      <c r="K51488" s="72"/>
    </row>
    <row r="51489" spans="9:11">
      <c r="I51489" s="72"/>
      <c r="J51489" s="72"/>
      <c r="K51489" s="72"/>
    </row>
    <row r="51490" spans="9:11">
      <c r="I51490" s="72"/>
      <c r="J51490" s="72"/>
      <c r="K51490" s="72"/>
    </row>
    <row r="51491" spans="9:11">
      <c r="I51491" s="72"/>
      <c r="J51491" s="72"/>
      <c r="K51491" s="72"/>
    </row>
    <row r="51492" spans="9:11">
      <c r="I51492" s="72"/>
      <c r="J51492" s="72"/>
      <c r="K51492" s="72"/>
    </row>
    <row r="51493" spans="9:11">
      <c r="I51493" s="72"/>
      <c r="J51493" s="72"/>
      <c r="K51493" s="72"/>
    </row>
    <row r="51494" spans="9:11">
      <c r="I51494" s="72"/>
      <c r="J51494" s="72"/>
      <c r="K51494" s="72"/>
    </row>
    <row r="51495" spans="9:11">
      <c r="I51495" s="72"/>
      <c r="J51495" s="72"/>
      <c r="K51495" s="72"/>
    </row>
    <row r="51496" spans="9:11">
      <c r="I51496" s="72"/>
      <c r="J51496" s="72"/>
      <c r="K51496" s="72"/>
    </row>
    <row r="51497" spans="9:11">
      <c r="I51497" s="72"/>
      <c r="J51497" s="72"/>
      <c r="K51497" s="72"/>
    </row>
    <row r="51498" spans="9:11">
      <c r="I51498" s="72"/>
      <c r="J51498" s="72"/>
      <c r="K51498" s="72"/>
    </row>
    <row r="51499" spans="9:11">
      <c r="I51499" s="72"/>
      <c r="J51499" s="72"/>
      <c r="K51499" s="72"/>
    </row>
    <row r="51500" spans="9:11">
      <c r="I51500" s="72"/>
      <c r="J51500" s="72"/>
      <c r="K51500" s="72"/>
    </row>
    <row r="51501" spans="9:11">
      <c r="I51501" s="72"/>
      <c r="J51501" s="72"/>
      <c r="K51501" s="72"/>
    </row>
    <row r="51502" spans="9:11">
      <c r="I51502" s="72"/>
      <c r="J51502" s="72"/>
      <c r="K51502" s="72"/>
    </row>
    <row r="51503" spans="9:11">
      <c r="I51503" s="72"/>
      <c r="J51503" s="72"/>
      <c r="K51503" s="72"/>
    </row>
    <row r="51504" spans="9:11">
      <c r="I51504" s="72"/>
      <c r="J51504" s="72"/>
      <c r="K51504" s="72"/>
    </row>
    <row r="51505" spans="9:11">
      <c r="I51505" s="72"/>
      <c r="J51505" s="72"/>
      <c r="K51505" s="72"/>
    </row>
    <row r="51506" spans="9:11">
      <c r="I51506" s="72"/>
      <c r="J51506" s="72"/>
      <c r="K51506" s="72"/>
    </row>
    <row r="51507" spans="9:11">
      <c r="I51507" s="72"/>
      <c r="J51507" s="72"/>
      <c r="K51507" s="72"/>
    </row>
    <row r="51508" spans="9:11">
      <c r="I51508" s="72"/>
      <c r="J51508" s="72"/>
      <c r="K51508" s="72"/>
    </row>
    <row r="51509" spans="9:11">
      <c r="I51509" s="72"/>
      <c r="J51509" s="72"/>
      <c r="K51509" s="72"/>
    </row>
    <row r="51510" spans="9:11">
      <c r="I51510" s="72"/>
      <c r="J51510" s="72"/>
      <c r="K51510" s="72"/>
    </row>
    <row r="51511" spans="9:11">
      <c r="I51511" s="72"/>
      <c r="J51511" s="72"/>
      <c r="K51511" s="72"/>
    </row>
    <row r="51512" spans="9:11">
      <c r="I51512" s="72"/>
      <c r="J51512" s="72"/>
      <c r="K51512" s="72"/>
    </row>
    <row r="51513" spans="9:11">
      <c r="I51513" s="72"/>
      <c r="J51513" s="72"/>
      <c r="K51513" s="72"/>
    </row>
    <row r="51514" spans="9:11">
      <c r="I51514" s="72"/>
      <c r="J51514" s="72"/>
      <c r="K51514" s="72"/>
    </row>
    <row r="51515" spans="9:11">
      <c r="I51515" s="72"/>
      <c r="J51515" s="72"/>
      <c r="K51515" s="72"/>
    </row>
    <row r="51516" spans="9:11">
      <c r="I51516" s="72"/>
      <c r="J51516" s="72"/>
      <c r="K51516" s="72"/>
    </row>
    <row r="51517" spans="9:11">
      <c r="I51517" s="72"/>
      <c r="J51517" s="72"/>
      <c r="K51517" s="72"/>
    </row>
    <row r="51518" spans="9:11">
      <c r="I51518" s="72"/>
      <c r="J51518" s="72"/>
      <c r="K51518" s="72"/>
    </row>
    <row r="51519" spans="9:11">
      <c r="I51519" s="72"/>
      <c r="J51519" s="72"/>
      <c r="K51519" s="72"/>
    </row>
    <row r="51520" spans="9:11">
      <c r="I51520" s="72"/>
      <c r="J51520" s="72"/>
      <c r="K51520" s="72"/>
    </row>
    <row r="51521" spans="9:11">
      <c r="I51521" s="72"/>
      <c r="J51521" s="72"/>
      <c r="K51521" s="72"/>
    </row>
    <row r="51522" spans="9:11">
      <c r="I51522" s="72"/>
      <c r="J51522" s="72"/>
      <c r="K51522" s="72"/>
    </row>
    <row r="51523" spans="9:11">
      <c r="I51523" s="72"/>
      <c r="J51523" s="72"/>
      <c r="K51523" s="72"/>
    </row>
    <row r="51524" spans="9:11">
      <c r="I51524" s="72"/>
      <c r="J51524" s="72"/>
      <c r="K51524" s="72"/>
    </row>
    <row r="51525" spans="9:11">
      <c r="I51525" s="72"/>
      <c r="J51525" s="72"/>
      <c r="K51525" s="72"/>
    </row>
    <row r="51526" spans="9:11">
      <c r="I51526" s="72"/>
      <c r="J51526" s="72"/>
      <c r="K51526" s="72"/>
    </row>
    <row r="51527" spans="9:11">
      <c r="I51527" s="72"/>
      <c r="J51527" s="72"/>
      <c r="K51527" s="72"/>
    </row>
    <row r="51528" spans="9:11">
      <c r="I51528" s="72"/>
      <c r="J51528" s="72"/>
      <c r="K51528" s="72"/>
    </row>
    <row r="51529" spans="9:11">
      <c r="I51529" s="72"/>
      <c r="J51529" s="72"/>
      <c r="K51529" s="72"/>
    </row>
    <row r="51530" spans="9:11">
      <c r="I51530" s="72"/>
      <c r="J51530" s="72"/>
      <c r="K51530" s="72"/>
    </row>
    <row r="51531" spans="9:11">
      <c r="I51531" s="72"/>
      <c r="J51531" s="72"/>
      <c r="K51531" s="72"/>
    </row>
    <row r="51532" spans="9:11">
      <c r="I51532" s="72"/>
      <c r="J51532" s="72"/>
      <c r="K51532" s="72"/>
    </row>
    <row r="51533" spans="9:11">
      <c r="I51533" s="72"/>
      <c r="J51533" s="72"/>
      <c r="K51533" s="72"/>
    </row>
    <row r="51534" spans="9:11">
      <c r="I51534" s="72"/>
      <c r="J51534" s="72"/>
      <c r="K51534" s="72"/>
    </row>
    <row r="51535" spans="9:11">
      <c r="I51535" s="72"/>
      <c r="J51535" s="72"/>
      <c r="K51535" s="72"/>
    </row>
    <row r="51536" spans="9:11">
      <c r="I51536" s="72"/>
      <c r="J51536" s="72"/>
      <c r="K51536" s="72"/>
    </row>
    <row r="51537" spans="9:11">
      <c r="I51537" s="72"/>
      <c r="J51537" s="72"/>
      <c r="K51537" s="72"/>
    </row>
    <row r="51538" spans="9:11">
      <c r="I51538" s="72"/>
      <c r="J51538" s="72"/>
      <c r="K51538" s="72"/>
    </row>
    <row r="51539" spans="9:11">
      <c r="I51539" s="72"/>
      <c r="J51539" s="72"/>
      <c r="K51539" s="72"/>
    </row>
    <row r="51540" spans="9:11">
      <c r="I51540" s="72"/>
      <c r="J51540" s="72"/>
      <c r="K51540" s="72"/>
    </row>
    <row r="51541" spans="9:11">
      <c r="I51541" s="72"/>
      <c r="J51541" s="72"/>
      <c r="K51541" s="72"/>
    </row>
    <row r="51542" spans="9:11">
      <c r="I51542" s="72"/>
      <c r="J51542" s="72"/>
      <c r="K51542" s="72"/>
    </row>
    <row r="51543" spans="9:11">
      <c r="I51543" s="72"/>
      <c r="J51543" s="72"/>
      <c r="K51543" s="72"/>
    </row>
    <row r="51544" spans="9:11">
      <c r="I51544" s="72"/>
      <c r="J51544" s="72"/>
      <c r="K51544" s="72"/>
    </row>
    <row r="51545" spans="9:11">
      <c r="I51545" s="72"/>
      <c r="J51545" s="72"/>
      <c r="K51545" s="72"/>
    </row>
    <row r="51546" spans="9:11">
      <c r="I51546" s="72"/>
      <c r="J51546" s="72"/>
      <c r="K51546" s="72"/>
    </row>
    <row r="51547" spans="9:11">
      <c r="I51547" s="72"/>
      <c r="J51547" s="72"/>
      <c r="K51547" s="72"/>
    </row>
    <row r="51548" spans="9:11">
      <c r="I51548" s="72"/>
      <c r="J51548" s="72"/>
      <c r="K51548" s="72"/>
    </row>
    <row r="51549" spans="9:11">
      <c r="I51549" s="72"/>
      <c r="J51549" s="72"/>
      <c r="K51549" s="72"/>
    </row>
    <row r="51550" spans="9:11">
      <c r="I51550" s="72"/>
      <c r="J51550" s="72"/>
      <c r="K51550" s="72"/>
    </row>
    <row r="51551" spans="9:11">
      <c r="I51551" s="72"/>
      <c r="J51551" s="72"/>
      <c r="K51551" s="72"/>
    </row>
    <row r="51552" spans="9:11">
      <c r="I51552" s="72"/>
      <c r="J51552" s="72"/>
      <c r="K51552" s="72"/>
    </row>
    <row r="51553" spans="9:11">
      <c r="I51553" s="72"/>
      <c r="J51553" s="72"/>
      <c r="K51553" s="72"/>
    </row>
    <row r="51554" spans="9:11">
      <c r="I51554" s="72"/>
      <c r="J51554" s="72"/>
      <c r="K51554" s="72"/>
    </row>
    <row r="51555" spans="9:11">
      <c r="I51555" s="72"/>
      <c r="J51555" s="72"/>
      <c r="K51555" s="72"/>
    </row>
    <row r="51556" spans="9:11">
      <c r="I51556" s="72"/>
      <c r="J51556" s="72"/>
      <c r="K51556" s="72"/>
    </row>
    <row r="51557" spans="9:11">
      <c r="I51557" s="72"/>
      <c r="J51557" s="72"/>
      <c r="K51557" s="72"/>
    </row>
    <row r="51558" spans="9:11">
      <c r="I51558" s="72"/>
      <c r="J51558" s="72"/>
      <c r="K51558" s="72"/>
    </row>
    <row r="51559" spans="9:11">
      <c r="I51559" s="72"/>
      <c r="J51559" s="72"/>
      <c r="K51559" s="72"/>
    </row>
    <row r="51560" spans="9:11">
      <c r="I51560" s="72"/>
      <c r="J51560" s="72"/>
      <c r="K51560" s="72"/>
    </row>
    <row r="51561" spans="9:11">
      <c r="I51561" s="72"/>
      <c r="J51561" s="72"/>
      <c r="K51561" s="72"/>
    </row>
    <row r="51562" spans="9:11">
      <c r="I51562" s="72"/>
      <c r="J51562" s="72"/>
      <c r="K51562" s="72"/>
    </row>
    <row r="51563" spans="9:11">
      <c r="I51563" s="72"/>
      <c r="J51563" s="72"/>
      <c r="K51563" s="72"/>
    </row>
    <row r="51564" spans="9:11">
      <c r="I51564" s="72"/>
      <c r="J51564" s="72"/>
      <c r="K51564" s="72"/>
    </row>
    <row r="51565" spans="9:11">
      <c r="I51565" s="72"/>
      <c r="J51565" s="72"/>
      <c r="K51565" s="72"/>
    </row>
    <row r="51566" spans="9:11">
      <c r="I51566" s="72"/>
      <c r="J51566" s="72"/>
      <c r="K51566" s="72"/>
    </row>
    <row r="51567" spans="9:11">
      <c r="I51567" s="72"/>
      <c r="J51567" s="72"/>
      <c r="K51567" s="72"/>
    </row>
    <row r="51568" spans="9:11">
      <c r="I51568" s="72"/>
      <c r="J51568" s="72"/>
      <c r="K51568" s="72"/>
    </row>
    <row r="51569" spans="9:11">
      <c r="I51569" s="72"/>
      <c r="J51569" s="72"/>
      <c r="K51569" s="72"/>
    </row>
    <row r="51570" spans="9:11">
      <c r="I51570" s="72"/>
      <c r="J51570" s="72"/>
      <c r="K51570" s="72"/>
    </row>
    <row r="51571" spans="9:11">
      <c r="I51571" s="72"/>
      <c r="J51571" s="72"/>
      <c r="K51571" s="72"/>
    </row>
    <row r="51572" spans="9:11">
      <c r="I51572" s="72"/>
      <c r="J51572" s="72"/>
      <c r="K51572" s="72"/>
    </row>
    <row r="51573" spans="9:11">
      <c r="I51573" s="72"/>
      <c r="J51573" s="72"/>
      <c r="K51573" s="72"/>
    </row>
    <row r="51574" spans="9:11">
      <c r="I51574" s="72"/>
      <c r="J51574" s="72"/>
      <c r="K51574" s="72"/>
    </row>
    <row r="51575" spans="9:11">
      <c r="I51575" s="72"/>
      <c r="J51575" s="72"/>
      <c r="K51575" s="72"/>
    </row>
    <row r="51576" spans="9:11">
      <c r="I51576" s="72"/>
      <c r="J51576" s="72"/>
      <c r="K51576" s="72"/>
    </row>
    <row r="51577" spans="9:11">
      <c r="I51577" s="72"/>
      <c r="J51577" s="72"/>
      <c r="K51577" s="72"/>
    </row>
    <row r="51578" spans="9:11">
      <c r="I51578" s="72"/>
      <c r="J51578" s="72"/>
      <c r="K51578" s="72"/>
    </row>
    <row r="51579" spans="9:11">
      <c r="I51579" s="72"/>
      <c r="J51579" s="72"/>
      <c r="K51579" s="72"/>
    </row>
    <row r="51580" spans="9:11">
      <c r="I51580" s="72"/>
      <c r="J51580" s="72"/>
      <c r="K51580" s="72"/>
    </row>
    <row r="51581" spans="9:11">
      <c r="I51581" s="72"/>
      <c r="J51581" s="72"/>
      <c r="K51581" s="72"/>
    </row>
    <row r="51582" spans="9:11">
      <c r="I51582" s="72"/>
      <c r="J51582" s="72"/>
      <c r="K51582" s="72"/>
    </row>
    <row r="51583" spans="9:11">
      <c r="I51583" s="72"/>
      <c r="J51583" s="72"/>
      <c r="K51583" s="72"/>
    </row>
    <row r="51584" spans="9:11">
      <c r="I51584" s="72"/>
      <c r="J51584" s="72"/>
      <c r="K51584" s="72"/>
    </row>
    <row r="51585" spans="9:11">
      <c r="I51585" s="72"/>
      <c r="J51585" s="72"/>
      <c r="K51585" s="72"/>
    </row>
    <row r="51586" spans="9:11">
      <c r="I51586" s="72"/>
      <c r="J51586" s="72"/>
      <c r="K51586" s="72"/>
    </row>
    <row r="51587" spans="9:11">
      <c r="I51587" s="72"/>
      <c r="J51587" s="72"/>
      <c r="K51587" s="72"/>
    </row>
    <row r="51588" spans="9:11">
      <c r="I51588" s="72"/>
      <c r="J51588" s="72"/>
      <c r="K51588" s="72"/>
    </row>
    <row r="51589" spans="9:11">
      <c r="I51589" s="72"/>
      <c r="J51589" s="72"/>
      <c r="K51589" s="72"/>
    </row>
    <row r="51590" spans="9:11">
      <c r="I51590" s="72"/>
      <c r="J51590" s="72"/>
      <c r="K51590" s="72"/>
    </row>
    <row r="51591" spans="9:11">
      <c r="I51591" s="72"/>
      <c r="J51591" s="72"/>
      <c r="K51591" s="72"/>
    </row>
    <row r="51592" spans="9:11">
      <c r="I51592" s="72"/>
      <c r="J51592" s="72"/>
      <c r="K51592" s="72"/>
    </row>
    <row r="51593" spans="9:11">
      <c r="I51593" s="72"/>
      <c r="J51593" s="72"/>
      <c r="K51593" s="72"/>
    </row>
    <row r="51594" spans="9:11">
      <c r="I51594" s="72"/>
      <c r="J51594" s="72"/>
      <c r="K51594" s="72"/>
    </row>
    <row r="51595" spans="9:11">
      <c r="I51595" s="72"/>
      <c r="J51595" s="72"/>
      <c r="K51595" s="72"/>
    </row>
    <row r="51596" spans="9:11">
      <c r="I51596" s="72"/>
      <c r="J51596" s="72"/>
      <c r="K51596" s="72"/>
    </row>
    <row r="51597" spans="9:11">
      <c r="I51597" s="72"/>
      <c r="J51597" s="72"/>
      <c r="K51597" s="72"/>
    </row>
    <row r="51598" spans="9:11">
      <c r="I51598" s="72"/>
      <c r="J51598" s="72"/>
      <c r="K51598" s="72"/>
    </row>
    <row r="51599" spans="9:11">
      <c r="I51599" s="72"/>
      <c r="J51599" s="72"/>
      <c r="K51599" s="72"/>
    </row>
    <row r="51600" spans="9:11">
      <c r="I51600" s="72"/>
      <c r="J51600" s="72"/>
      <c r="K51600" s="72"/>
    </row>
    <row r="51601" spans="9:11">
      <c r="I51601" s="72"/>
      <c r="J51601" s="72"/>
      <c r="K51601" s="72"/>
    </row>
    <row r="51602" spans="9:11">
      <c r="I51602" s="72"/>
      <c r="J51602" s="72"/>
      <c r="K51602" s="72"/>
    </row>
    <row r="51603" spans="9:11">
      <c r="I51603" s="72"/>
      <c r="J51603" s="72"/>
      <c r="K51603" s="72"/>
    </row>
    <row r="51604" spans="9:11">
      <c r="I51604" s="72"/>
      <c r="J51604" s="72"/>
      <c r="K51604" s="72"/>
    </row>
    <row r="51605" spans="9:11">
      <c r="I51605" s="72"/>
      <c r="J51605" s="72"/>
      <c r="K51605" s="72"/>
    </row>
    <row r="51606" spans="9:11">
      <c r="I51606" s="72"/>
      <c r="J51606" s="72"/>
      <c r="K51606" s="72"/>
    </row>
    <row r="51607" spans="9:11">
      <c r="I51607" s="72"/>
      <c r="J51607" s="72"/>
      <c r="K51607" s="72"/>
    </row>
    <row r="51608" spans="9:11">
      <c r="I51608" s="72"/>
      <c r="J51608" s="72"/>
      <c r="K51608" s="72"/>
    </row>
    <row r="51609" spans="9:11">
      <c r="I51609" s="72"/>
      <c r="J51609" s="72"/>
      <c r="K51609" s="72"/>
    </row>
    <row r="51610" spans="9:11">
      <c r="I51610" s="72"/>
      <c r="J51610" s="72"/>
      <c r="K51610" s="72"/>
    </row>
    <row r="51611" spans="9:11">
      <c r="I51611" s="72"/>
      <c r="J51611" s="72"/>
      <c r="K51611" s="72"/>
    </row>
    <row r="51612" spans="9:11">
      <c r="I51612" s="72"/>
      <c r="J51612" s="72"/>
      <c r="K51612" s="72"/>
    </row>
    <row r="51613" spans="9:11">
      <c r="I51613" s="72"/>
      <c r="J51613" s="72"/>
      <c r="K51613" s="72"/>
    </row>
    <row r="51614" spans="9:11">
      <c r="I51614" s="72"/>
      <c r="J51614" s="72"/>
      <c r="K51614" s="72"/>
    </row>
    <row r="51615" spans="9:11">
      <c r="I51615" s="72"/>
      <c r="J51615" s="72"/>
      <c r="K51615" s="72"/>
    </row>
    <row r="51616" spans="9:11">
      <c r="I51616" s="72"/>
      <c r="J51616" s="72"/>
      <c r="K51616" s="72"/>
    </row>
    <row r="51617" spans="9:11">
      <c r="I51617" s="72"/>
      <c r="J51617" s="72"/>
      <c r="K51617" s="72"/>
    </row>
    <row r="51618" spans="9:11">
      <c r="I51618" s="72"/>
      <c r="J51618" s="72"/>
      <c r="K51618" s="72"/>
    </row>
    <row r="51619" spans="9:11">
      <c r="I51619" s="72"/>
      <c r="J51619" s="72"/>
      <c r="K51619" s="72"/>
    </row>
    <row r="51620" spans="9:11">
      <c r="I51620" s="72"/>
      <c r="J51620" s="72"/>
      <c r="K51620" s="72"/>
    </row>
    <row r="51621" spans="9:11">
      <c r="I51621" s="72"/>
      <c r="J51621" s="72"/>
      <c r="K51621" s="72"/>
    </row>
    <row r="51622" spans="9:11">
      <c r="I51622" s="72"/>
      <c r="J51622" s="72"/>
      <c r="K51622" s="72"/>
    </row>
    <row r="51623" spans="9:11">
      <c r="I51623" s="72"/>
      <c r="J51623" s="72"/>
      <c r="K51623" s="72"/>
    </row>
    <row r="51624" spans="9:11">
      <c r="I51624" s="72"/>
      <c r="J51624" s="72"/>
      <c r="K51624" s="72"/>
    </row>
    <row r="51625" spans="9:11">
      <c r="I51625" s="72"/>
      <c r="J51625" s="72"/>
      <c r="K51625" s="72"/>
    </row>
    <row r="51626" spans="9:11">
      <c r="I51626" s="72"/>
      <c r="J51626" s="72"/>
      <c r="K51626" s="72"/>
    </row>
    <row r="51627" spans="9:11">
      <c r="I51627" s="72"/>
      <c r="J51627" s="72"/>
      <c r="K51627" s="72"/>
    </row>
    <row r="51628" spans="9:11">
      <c r="I51628" s="72"/>
      <c r="J51628" s="72"/>
      <c r="K51628" s="72"/>
    </row>
    <row r="51629" spans="9:11">
      <c r="I51629" s="72"/>
      <c r="J51629" s="72"/>
      <c r="K51629" s="72"/>
    </row>
    <row r="51630" spans="9:11">
      <c r="I51630" s="72"/>
      <c r="J51630" s="72"/>
      <c r="K51630" s="72"/>
    </row>
    <row r="51631" spans="9:11">
      <c r="I51631" s="72"/>
      <c r="J51631" s="72"/>
      <c r="K51631" s="72"/>
    </row>
    <row r="51632" spans="9:11">
      <c r="I51632" s="72"/>
      <c r="J51632" s="72"/>
      <c r="K51632" s="72"/>
    </row>
    <row r="51633" spans="9:11">
      <c r="I51633" s="72"/>
      <c r="J51633" s="72"/>
      <c r="K51633" s="72"/>
    </row>
    <row r="51634" spans="9:11">
      <c r="I51634" s="72"/>
      <c r="J51634" s="72"/>
      <c r="K51634" s="72"/>
    </row>
    <row r="51635" spans="9:11">
      <c r="I51635" s="72"/>
      <c r="J51635" s="72"/>
      <c r="K51635" s="72"/>
    </row>
    <row r="51636" spans="9:11">
      <c r="I51636" s="72"/>
      <c r="J51636" s="72"/>
      <c r="K51636" s="72"/>
    </row>
    <row r="51637" spans="9:11">
      <c r="I51637" s="72"/>
      <c r="J51637" s="72"/>
      <c r="K51637" s="72"/>
    </row>
    <row r="51638" spans="9:11">
      <c r="I51638" s="72"/>
      <c r="J51638" s="72"/>
      <c r="K51638" s="72"/>
    </row>
    <row r="51639" spans="9:11">
      <c r="I51639" s="72"/>
      <c r="J51639" s="72"/>
      <c r="K51639" s="72"/>
    </row>
    <row r="51640" spans="9:11">
      <c r="I51640" s="72"/>
      <c r="J51640" s="72"/>
      <c r="K51640" s="72"/>
    </row>
    <row r="51641" spans="9:11">
      <c r="I51641" s="72"/>
      <c r="J51641" s="72"/>
      <c r="K51641" s="72"/>
    </row>
    <row r="51642" spans="9:11">
      <c r="I51642" s="72"/>
      <c r="J51642" s="72"/>
      <c r="K51642" s="72"/>
    </row>
    <row r="51643" spans="9:11">
      <c r="I51643" s="72"/>
      <c r="J51643" s="72"/>
      <c r="K51643" s="72"/>
    </row>
    <row r="51644" spans="9:11">
      <c r="I51644" s="72"/>
      <c r="J51644" s="72"/>
      <c r="K51644" s="72"/>
    </row>
    <row r="51645" spans="9:11">
      <c r="I51645" s="72"/>
      <c r="J51645" s="72"/>
      <c r="K51645" s="72"/>
    </row>
    <row r="51646" spans="9:11">
      <c r="I51646" s="72"/>
      <c r="J51646" s="72"/>
      <c r="K51646" s="72"/>
    </row>
    <row r="51647" spans="9:11">
      <c r="I51647" s="72"/>
      <c r="J51647" s="72"/>
      <c r="K51647" s="72"/>
    </row>
    <row r="51648" spans="9:11">
      <c r="I51648" s="72"/>
      <c r="J51648" s="72"/>
      <c r="K51648" s="72"/>
    </row>
    <row r="51649" spans="9:11">
      <c r="I51649" s="72"/>
      <c r="J51649" s="72"/>
      <c r="K51649" s="72"/>
    </row>
    <row r="51650" spans="9:11">
      <c r="I51650" s="72"/>
      <c r="J51650" s="72"/>
      <c r="K51650" s="72"/>
    </row>
    <row r="51651" spans="9:11">
      <c r="I51651" s="72"/>
      <c r="J51651" s="72"/>
      <c r="K51651" s="72"/>
    </row>
    <row r="51652" spans="9:11">
      <c r="I51652" s="72"/>
      <c r="J51652" s="72"/>
      <c r="K51652" s="72"/>
    </row>
    <row r="51653" spans="9:11">
      <c r="I51653" s="72"/>
      <c r="J51653" s="72"/>
      <c r="K51653" s="72"/>
    </row>
    <row r="51654" spans="9:11">
      <c r="I51654" s="72"/>
      <c r="J51654" s="72"/>
      <c r="K51654" s="72"/>
    </row>
    <row r="51655" spans="9:11">
      <c r="I51655" s="72"/>
      <c r="J51655" s="72"/>
      <c r="K51655" s="72"/>
    </row>
    <row r="51656" spans="9:11">
      <c r="I51656" s="72"/>
      <c r="J51656" s="72"/>
      <c r="K51656" s="72"/>
    </row>
    <row r="51657" spans="9:11">
      <c r="I51657" s="72"/>
      <c r="J51657" s="72"/>
      <c r="K51657" s="72"/>
    </row>
    <row r="51658" spans="9:11">
      <c r="I51658" s="72"/>
      <c r="J51658" s="72"/>
      <c r="K51658" s="72"/>
    </row>
    <row r="51659" spans="9:11">
      <c r="I51659" s="72"/>
      <c r="J51659" s="72"/>
      <c r="K51659" s="72"/>
    </row>
    <row r="51660" spans="9:11">
      <c r="I51660" s="72"/>
      <c r="J51660" s="72"/>
      <c r="K51660" s="72"/>
    </row>
    <row r="51661" spans="9:11">
      <c r="I51661" s="72"/>
      <c r="J51661" s="72"/>
      <c r="K51661" s="72"/>
    </row>
    <row r="51662" spans="9:11">
      <c r="I51662" s="72"/>
      <c r="J51662" s="72"/>
      <c r="K51662" s="72"/>
    </row>
    <row r="51663" spans="9:11">
      <c r="I51663" s="72"/>
      <c r="J51663" s="72"/>
      <c r="K51663" s="72"/>
    </row>
    <row r="51664" spans="9:11">
      <c r="I51664" s="72"/>
      <c r="J51664" s="72"/>
      <c r="K51664" s="72"/>
    </row>
    <row r="51665" spans="9:11">
      <c r="I51665" s="72"/>
      <c r="J51665" s="72"/>
      <c r="K51665" s="72"/>
    </row>
    <row r="51666" spans="9:11">
      <c r="I51666" s="72"/>
      <c r="J51666" s="72"/>
      <c r="K51666" s="72"/>
    </row>
    <row r="51667" spans="9:11">
      <c r="I51667" s="72"/>
      <c r="J51667" s="72"/>
      <c r="K51667" s="72"/>
    </row>
    <row r="51668" spans="9:11">
      <c r="I51668" s="72"/>
      <c r="J51668" s="72"/>
      <c r="K51668" s="72"/>
    </row>
    <row r="51669" spans="9:11">
      <c r="I51669" s="72"/>
      <c r="J51669" s="72"/>
      <c r="K51669" s="72"/>
    </row>
    <row r="51670" spans="9:11">
      <c r="I51670" s="72"/>
      <c r="J51670" s="72"/>
      <c r="K51670" s="72"/>
    </row>
    <row r="51671" spans="9:11">
      <c r="I51671" s="72"/>
      <c r="J51671" s="72"/>
      <c r="K51671" s="72"/>
    </row>
    <row r="51672" spans="9:11">
      <c r="I51672" s="72"/>
      <c r="J51672" s="72"/>
      <c r="K51672" s="72"/>
    </row>
    <row r="51673" spans="9:11">
      <c r="I51673" s="72"/>
      <c r="J51673" s="72"/>
      <c r="K51673" s="72"/>
    </row>
    <row r="51674" spans="9:11">
      <c r="I51674" s="72"/>
      <c r="J51674" s="72"/>
      <c r="K51674" s="72"/>
    </row>
    <row r="51675" spans="9:11">
      <c r="I51675" s="72"/>
      <c r="J51675" s="72"/>
      <c r="K51675" s="72"/>
    </row>
    <row r="51676" spans="9:11">
      <c r="I51676" s="72"/>
      <c r="J51676" s="72"/>
      <c r="K51676" s="72"/>
    </row>
    <row r="51677" spans="9:11">
      <c r="I51677" s="72"/>
      <c r="J51677" s="72"/>
      <c r="K51677" s="72"/>
    </row>
    <row r="51678" spans="9:11">
      <c r="I51678" s="72"/>
      <c r="J51678" s="72"/>
      <c r="K51678" s="72"/>
    </row>
    <row r="51679" spans="9:11">
      <c r="I51679" s="72"/>
      <c r="J51679" s="72"/>
      <c r="K51679" s="72"/>
    </row>
    <row r="51680" spans="9:11">
      <c r="I51680" s="72"/>
      <c r="J51680" s="72"/>
      <c r="K51680" s="72"/>
    </row>
    <row r="51681" spans="9:11">
      <c r="I51681" s="72"/>
      <c r="J51681" s="72"/>
      <c r="K51681" s="72"/>
    </row>
    <row r="51682" spans="9:11">
      <c r="I51682" s="72"/>
      <c r="J51682" s="72"/>
      <c r="K51682" s="72"/>
    </row>
    <row r="51683" spans="9:11">
      <c r="I51683" s="72"/>
      <c r="J51683" s="72"/>
      <c r="K51683" s="72"/>
    </row>
    <row r="51684" spans="9:11">
      <c r="I51684" s="72"/>
      <c r="J51684" s="72"/>
      <c r="K51684" s="72"/>
    </row>
    <row r="51685" spans="9:11">
      <c r="I51685" s="72"/>
      <c r="J51685" s="72"/>
      <c r="K51685" s="72"/>
    </row>
    <row r="51686" spans="9:11">
      <c r="I51686" s="72"/>
      <c r="J51686" s="72"/>
      <c r="K51686" s="72"/>
    </row>
    <row r="51687" spans="9:11">
      <c r="I51687" s="72"/>
      <c r="J51687" s="72"/>
      <c r="K51687" s="72"/>
    </row>
    <row r="51688" spans="9:11">
      <c r="I51688" s="72"/>
      <c r="J51688" s="72"/>
      <c r="K51688" s="72"/>
    </row>
    <row r="51689" spans="9:11">
      <c r="I51689" s="72"/>
      <c r="J51689" s="72"/>
      <c r="K51689" s="72"/>
    </row>
    <row r="51690" spans="9:11">
      <c r="I51690" s="72"/>
      <c r="J51690" s="72"/>
      <c r="K51690" s="72"/>
    </row>
    <row r="51691" spans="9:11">
      <c r="I51691" s="72"/>
      <c r="J51691" s="72"/>
      <c r="K51691" s="72"/>
    </row>
    <row r="51692" spans="9:11">
      <c r="I51692" s="72"/>
      <c r="J51692" s="72"/>
      <c r="K51692" s="72"/>
    </row>
    <row r="51693" spans="9:11">
      <c r="I51693" s="72"/>
      <c r="J51693" s="72"/>
      <c r="K51693" s="72"/>
    </row>
    <row r="51694" spans="9:11">
      <c r="I51694" s="72"/>
      <c r="J51694" s="72"/>
      <c r="K51694" s="72"/>
    </row>
    <row r="51695" spans="9:11">
      <c r="I51695" s="72"/>
      <c r="J51695" s="72"/>
      <c r="K51695" s="72"/>
    </row>
    <row r="51696" spans="9:11">
      <c r="I51696" s="72"/>
      <c r="J51696" s="72"/>
      <c r="K51696" s="72"/>
    </row>
    <row r="51697" spans="9:11">
      <c r="I51697" s="72"/>
      <c r="J51697" s="72"/>
      <c r="K51697" s="72"/>
    </row>
    <row r="51698" spans="9:11">
      <c r="I51698" s="72"/>
      <c r="J51698" s="72"/>
      <c r="K51698" s="72"/>
    </row>
    <row r="51699" spans="9:11">
      <c r="I51699" s="72"/>
      <c r="J51699" s="72"/>
      <c r="K51699" s="72"/>
    </row>
    <row r="51700" spans="9:11">
      <c r="I51700" s="72"/>
      <c r="J51700" s="72"/>
      <c r="K51700" s="72"/>
    </row>
    <row r="51701" spans="9:11">
      <c r="I51701" s="72"/>
      <c r="J51701" s="72"/>
      <c r="K51701" s="72"/>
    </row>
    <row r="51702" spans="9:11">
      <c r="I51702" s="72"/>
      <c r="J51702" s="72"/>
      <c r="K51702" s="72"/>
    </row>
    <row r="51703" spans="9:11">
      <c r="I51703" s="72"/>
      <c r="J51703" s="72"/>
      <c r="K51703" s="72"/>
    </row>
    <row r="51704" spans="9:11">
      <c r="I51704" s="72"/>
      <c r="J51704" s="72"/>
      <c r="K51704" s="72"/>
    </row>
    <row r="51705" spans="9:11">
      <c r="I51705" s="72"/>
      <c r="J51705" s="72"/>
      <c r="K51705" s="72"/>
    </row>
    <row r="51706" spans="9:11">
      <c r="I51706" s="72"/>
      <c r="J51706" s="72"/>
      <c r="K51706" s="72"/>
    </row>
    <row r="51707" spans="9:11">
      <c r="I51707" s="72"/>
      <c r="J51707" s="72"/>
      <c r="K51707" s="72"/>
    </row>
    <row r="51708" spans="9:11">
      <c r="I51708" s="72"/>
      <c r="J51708" s="72"/>
      <c r="K51708" s="72"/>
    </row>
    <row r="51709" spans="9:11">
      <c r="I51709" s="72"/>
      <c r="J51709" s="72"/>
      <c r="K51709" s="72"/>
    </row>
    <row r="51710" spans="9:11">
      <c r="I51710" s="72"/>
      <c r="J51710" s="72"/>
      <c r="K51710" s="72"/>
    </row>
    <row r="51711" spans="9:11">
      <c r="I51711" s="72"/>
      <c r="J51711" s="72"/>
      <c r="K51711" s="72"/>
    </row>
    <row r="51712" spans="9:11">
      <c r="I51712" s="72"/>
      <c r="J51712" s="72"/>
      <c r="K51712" s="72"/>
    </row>
    <row r="51713" spans="9:11">
      <c r="I51713" s="72"/>
      <c r="J51713" s="72"/>
      <c r="K51713" s="72"/>
    </row>
    <row r="51714" spans="9:11">
      <c r="I51714" s="72"/>
      <c r="J51714" s="72"/>
      <c r="K51714" s="72"/>
    </row>
    <row r="51715" spans="9:11">
      <c r="I51715" s="72"/>
      <c r="J51715" s="72"/>
      <c r="K51715" s="72"/>
    </row>
    <row r="51716" spans="9:11">
      <c r="I51716" s="72"/>
      <c r="J51716" s="72"/>
      <c r="K51716" s="72"/>
    </row>
    <row r="51717" spans="9:11">
      <c r="I51717" s="72"/>
      <c r="J51717" s="72"/>
      <c r="K51717" s="72"/>
    </row>
    <row r="51718" spans="9:11">
      <c r="I51718" s="72"/>
      <c r="J51718" s="72"/>
      <c r="K51718" s="72"/>
    </row>
    <row r="51719" spans="9:11">
      <c r="I51719" s="72"/>
      <c r="J51719" s="72"/>
      <c r="K51719" s="72"/>
    </row>
    <row r="51720" spans="9:11">
      <c r="I51720" s="72"/>
      <c r="J51720" s="72"/>
      <c r="K51720" s="72"/>
    </row>
    <row r="51721" spans="9:11">
      <c r="I51721" s="72"/>
      <c r="J51721" s="72"/>
      <c r="K51721" s="72"/>
    </row>
    <row r="51722" spans="9:11">
      <c r="I51722" s="72"/>
      <c r="J51722" s="72"/>
      <c r="K51722" s="72"/>
    </row>
    <row r="51723" spans="9:11">
      <c r="I51723" s="72"/>
      <c r="J51723" s="72"/>
      <c r="K51723" s="72"/>
    </row>
    <row r="51724" spans="9:11">
      <c r="I51724" s="72"/>
      <c r="J51724" s="72"/>
      <c r="K51724" s="72"/>
    </row>
    <row r="51725" spans="9:11">
      <c r="I51725" s="72"/>
      <c r="J51725" s="72"/>
      <c r="K51725" s="72"/>
    </row>
    <row r="51726" spans="9:11">
      <c r="I51726" s="72"/>
      <c r="J51726" s="72"/>
      <c r="K51726" s="72"/>
    </row>
    <row r="51727" spans="9:11">
      <c r="I51727" s="72"/>
      <c r="J51727" s="72"/>
      <c r="K51727" s="72"/>
    </row>
    <row r="51728" spans="9:11">
      <c r="I51728" s="72"/>
      <c r="J51728" s="72"/>
      <c r="K51728" s="72"/>
    </row>
    <row r="51729" spans="9:11">
      <c r="I51729" s="72"/>
      <c r="J51729" s="72"/>
      <c r="K51729" s="72"/>
    </row>
    <row r="51730" spans="9:11">
      <c r="I51730" s="72"/>
      <c r="J51730" s="72"/>
      <c r="K51730" s="72"/>
    </row>
    <row r="51731" spans="9:11">
      <c r="I51731" s="72"/>
      <c r="J51731" s="72"/>
      <c r="K51731" s="72"/>
    </row>
    <row r="51732" spans="9:11">
      <c r="I51732" s="72"/>
      <c r="J51732" s="72"/>
      <c r="K51732" s="72"/>
    </row>
    <row r="51733" spans="9:11">
      <c r="I51733" s="72"/>
      <c r="J51733" s="72"/>
      <c r="K51733" s="72"/>
    </row>
    <row r="51734" spans="9:11">
      <c r="I51734" s="72"/>
      <c r="J51734" s="72"/>
      <c r="K51734" s="72"/>
    </row>
    <row r="51735" spans="9:11">
      <c r="I51735" s="72"/>
      <c r="J51735" s="72"/>
      <c r="K51735" s="72"/>
    </row>
    <row r="51736" spans="9:11">
      <c r="I51736" s="72"/>
      <c r="J51736" s="72"/>
      <c r="K51736" s="72"/>
    </row>
    <row r="51737" spans="9:11">
      <c r="I51737" s="72"/>
      <c r="J51737" s="72"/>
      <c r="K51737" s="72"/>
    </row>
    <row r="51738" spans="9:11">
      <c r="I51738" s="72"/>
      <c r="J51738" s="72"/>
      <c r="K51738" s="72"/>
    </row>
    <row r="51739" spans="9:11">
      <c r="I51739" s="72"/>
      <c r="J51739" s="72"/>
      <c r="K51739" s="72"/>
    </row>
    <row r="51740" spans="9:11">
      <c r="I51740" s="72"/>
      <c r="J51740" s="72"/>
      <c r="K51740" s="72"/>
    </row>
    <row r="51741" spans="9:11">
      <c r="I51741" s="72"/>
      <c r="J51741" s="72"/>
      <c r="K51741" s="72"/>
    </row>
    <row r="51742" spans="9:11">
      <c r="I51742" s="72"/>
      <c r="J51742" s="72"/>
      <c r="K51742" s="72"/>
    </row>
    <row r="51743" spans="9:11">
      <c r="I51743" s="72"/>
      <c r="J51743" s="72"/>
      <c r="K51743" s="72"/>
    </row>
    <row r="51744" spans="9:11">
      <c r="I51744" s="72"/>
      <c r="J51744" s="72"/>
      <c r="K51744" s="72"/>
    </row>
    <row r="51745" spans="9:11">
      <c r="I51745" s="72"/>
      <c r="J51745" s="72"/>
      <c r="K51745" s="72"/>
    </row>
    <row r="51746" spans="9:11">
      <c r="I51746" s="72"/>
      <c r="J51746" s="72"/>
      <c r="K51746" s="72"/>
    </row>
    <row r="51747" spans="9:11">
      <c r="I51747" s="72"/>
      <c r="J51747" s="72"/>
      <c r="K51747" s="72"/>
    </row>
    <row r="51748" spans="9:11">
      <c r="I51748" s="72"/>
      <c r="J51748" s="72"/>
      <c r="K51748" s="72"/>
    </row>
    <row r="51749" spans="9:11">
      <c r="I51749" s="72"/>
      <c r="J51749" s="72"/>
      <c r="K51749" s="72"/>
    </row>
    <row r="51750" spans="9:11">
      <c r="I51750" s="72"/>
      <c r="J51750" s="72"/>
      <c r="K51750" s="72"/>
    </row>
    <row r="51751" spans="9:11">
      <c r="I51751" s="72"/>
      <c r="J51751" s="72"/>
      <c r="K51751" s="72"/>
    </row>
    <row r="51752" spans="9:11">
      <c r="I51752" s="72"/>
      <c r="J51752" s="72"/>
      <c r="K51752" s="72"/>
    </row>
    <row r="51753" spans="9:11">
      <c r="I51753" s="72"/>
      <c r="J51753" s="72"/>
      <c r="K51753" s="72"/>
    </row>
    <row r="51754" spans="9:11">
      <c r="I51754" s="72"/>
      <c r="J51754" s="72"/>
      <c r="K51754" s="72"/>
    </row>
    <row r="51755" spans="9:11">
      <c r="I51755" s="72"/>
      <c r="J51755" s="72"/>
      <c r="K51755" s="72"/>
    </row>
    <row r="51756" spans="9:11">
      <c r="I51756" s="72"/>
      <c r="J51756" s="72"/>
      <c r="K51756" s="72"/>
    </row>
    <row r="51757" spans="9:11">
      <c r="I51757" s="72"/>
      <c r="J51757" s="72"/>
      <c r="K51757" s="72"/>
    </row>
    <row r="51758" spans="9:11">
      <c r="I51758" s="72"/>
      <c r="J51758" s="72"/>
      <c r="K51758" s="72"/>
    </row>
    <row r="51759" spans="9:11">
      <c r="I51759" s="72"/>
      <c r="J51759" s="72"/>
      <c r="K51759" s="72"/>
    </row>
    <row r="51760" spans="9:11">
      <c r="I51760" s="72"/>
      <c r="J51760" s="72"/>
      <c r="K51760" s="72"/>
    </row>
    <row r="51761" spans="9:11">
      <c r="I51761" s="72"/>
      <c r="J51761" s="72"/>
      <c r="K51761" s="72"/>
    </row>
    <row r="51762" spans="9:11">
      <c r="I51762" s="72"/>
      <c r="J51762" s="72"/>
      <c r="K51762" s="72"/>
    </row>
    <row r="51763" spans="9:11">
      <c r="I51763" s="72"/>
      <c r="J51763" s="72"/>
      <c r="K51763" s="72"/>
    </row>
    <row r="51764" spans="9:11">
      <c r="I51764" s="72"/>
      <c r="J51764" s="72"/>
      <c r="K51764" s="72"/>
    </row>
    <row r="51765" spans="9:11">
      <c r="I51765" s="72"/>
      <c r="J51765" s="72"/>
      <c r="K51765" s="72"/>
    </row>
    <row r="51766" spans="9:11">
      <c r="I51766" s="72"/>
      <c r="J51766" s="72"/>
      <c r="K51766" s="72"/>
    </row>
    <row r="51767" spans="9:11">
      <c r="I51767" s="72"/>
      <c r="J51767" s="72"/>
      <c r="K51767" s="72"/>
    </row>
    <row r="51768" spans="9:11">
      <c r="I51768" s="72"/>
      <c r="J51768" s="72"/>
      <c r="K51768" s="72"/>
    </row>
    <row r="51769" spans="9:11">
      <c r="I51769" s="72"/>
      <c r="J51769" s="72"/>
      <c r="K51769" s="72"/>
    </row>
    <row r="51770" spans="9:11">
      <c r="I51770" s="72"/>
      <c r="J51770" s="72"/>
      <c r="K51770" s="72"/>
    </row>
    <row r="51771" spans="9:11">
      <c r="I51771" s="72"/>
      <c r="J51771" s="72"/>
      <c r="K51771" s="72"/>
    </row>
    <row r="51772" spans="9:11">
      <c r="I51772" s="72"/>
      <c r="J51772" s="72"/>
      <c r="K51772" s="72"/>
    </row>
    <row r="51773" spans="9:11">
      <c r="I51773" s="72"/>
      <c r="J51773" s="72"/>
      <c r="K51773" s="72"/>
    </row>
    <row r="51774" spans="9:11">
      <c r="I51774" s="72"/>
      <c r="J51774" s="72"/>
      <c r="K51774" s="72"/>
    </row>
    <row r="51775" spans="9:11">
      <c r="I51775" s="72"/>
      <c r="J51775" s="72"/>
      <c r="K51775" s="72"/>
    </row>
    <row r="51776" spans="9:11">
      <c r="I51776" s="72"/>
      <c r="J51776" s="72"/>
      <c r="K51776" s="72"/>
    </row>
    <row r="51777" spans="9:11">
      <c r="I51777" s="72"/>
      <c r="J51777" s="72"/>
      <c r="K51777" s="72"/>
    </row>
    <row r="51778" spans="9:11">
      <c r="I51778" s="72"/>
      <c r="J51778" s="72"/>
      <c r="K51778" s="72"/>
    </row>
    <row r="51779" spans="9:11">
      <c r="I51779" s="72"/>
      <c r="J51779" s="72"/>
      <c r="K51779" s="72"/>
    </row>
    <row r="51780" spans="9:11">
      <c r="I51780" s="72"/>
      <c r="J51780" s="72"/>
      <c r="K51780" s="72"/>
    </row>
    <row r="51781" spans="9:11">
      <c r="I51781" s="72"/>
      <c r="J51781" s="72"/>
      <c r="K51781" s="72"/>
    </row>
    <row r="51782" spans="9:11">
      <c r="I51782" s="72"/>
      <c r="J51782" s="72"/>
      <c r="K51782" s="72"/>
    </row>
    <row r="51783" spans="9:11">
      <c r="I51783" s="72"/>
      <c r="J51783" s="72"/>
      <c r="K51783" s="72"/>
    </row>
    <row r="51784" spans="9:11">
      <c r="I51784" s="72"/>
      <c r="J51784" s="72"/>
      <c r="K51784" s="72"/>
    </row>
    <row r="51785" spans="9:11">
      <c r="I51785" s="72"/>
      <c r="J51785" s="72"/>
      <c r="K51785" s="72"/>
    </row>
    <row r="51786" spans="9:11">
      <c r="I51786" s="72"/>
      <c r="J51786" s="72"/>
      <c r="K51786" s="72"/>
    </row>
    <row r="51787" spans="9:11">
      <c r="I51787" s="72"/>
      <c r="J51787" s="72"/>
      <c r="K51787" s="72"/>
    </row>
    <row r="51788" spans="9:11">
      <c r="I51788" s="72"/>
      <c r="J51788" s="72"/>
      <c r="K51788" s="72"/>
    </row>
    <row r="51789" spans="9:11">
      <c r="I51789" s="72"/>
      <c r="J51789" s="72"/>
      <c r="K51789" s="72"/>
    </row>
    <row r="51790" spans="9:11">
      <c r="I51790" s="72"/>
      <c r="J51790" s="72"/>
      <c r="K51790" s="72"/>
    </row>
    <row r="51791" spans="9:11">
      <c r="I51791" s="72"/>
      <c r="J51791" s="72"/>
      <c r="K51791" s="72"/>
    </row>
    <row r="51792" spans="9:11">
      <c r="I51792" s="72"/>
      <c r="J51792" s="72"/>
      <c r="K51792" s="72"/>
    </row>
    <row r="51793" spans="9:11">
      <c r="I51793" s="72"/>
      <c r="J51793" s="72"/>
      <c r="K51793" s="72"/>
    </row>
    <row r="51794" spans="9:11">
      <c r="I51794" s="72"/>
      <c r="J51794" s="72"/>
      <c r="K51794" s="72"/>
    </row>
    <row r="51795" spans="9:11">
      <c r="I51795" s="72"/>
      <c r="J51795" s="72"/>
      <c r="K51795" s="72"/>
    </row>
    <row r="51796" spans="9:11">
      <c r="I51796" s="72"/>
      <c r="J51796" s="72"/>
      <c r="K51796" s="72"/>
    </row>
    <row r="51797" spans="9:11">
      <c r="I51797" s="72"/>
      <c r="J51797" s="72"/>
      <c r="K51797" s="72"/>
    </row>
    <row r="51798" spans="9:11">
      <c r="I51798" s="72"/>
      <c r="J51798" s="72"/>
      <c r="K51798" s="72"/>
    </row>
    <row r="51799" spans="9:11">
      <c r="I51799" s="72"/>
      <c r="J51799" s="72"/>
      <c r="K51799" s="72"/>
    </row>
    <row r="51800" spans="9:11">
      <c r="I51800" s="72"/>
      <c r="J51800" s="72"/>
      <c r="K51800" s="72"/>
    </row>
    <row r="51801" spans="9:11">
      <c r="I51801" s="72"/>
      <c r="J51801" s="72"/>
      <c r="K51801" s="72"/>
    </row>
    <row r="51802" spans="9:11">
      <c r="I51802" s="72"/>
      <c r="J51802" s="72"/>
      <c r="K51802" s="72"/>
    </row>
    <row r="51803" spans="9:11">
      <c r="I51803" s="72"/>
      <c r="J51803" s="72"/>
      <c r="K51803" s="72"/>
    </row>
    <row r="51804" spans="9:11">
      <c r="I51804" s="72"/>
      <c r="J51804" s="72"/>
      <c r="K51804" s="72"/>
    </row>
    <row r="51805" spans="9:11">
      <c r="I51805" s="72"/>
      <c r="J51805" s="72"/>
      <c r="K51805" s="72"/>
    </row>
    <row r="51806" spans="9:11">
      <c r="I51806" s="72"/>
      <c r="J51806" s="72"/>
      <c r="K51806" s="72"/>
    </row>
    <row r="51807" spans="9:11">
      <c r="I51807" s="72"/>
      <c r="J51807" s="72"/>
      <c r="K51807" s="72"/>
    </row>
    <row r="51808" spans="9:11">
      <c r="I51808" s="72"/>
      <c r="J51808" s="72"/>
      <c r="K51808" s="72"/>
    </row>
    <row r="51809" spans="9:11">
      <c r="I51809" s="72"/>
      <c r="J51809" s="72"/>
      <c r="K51809" s="72"/>
    </row>
    <row r="51810" spans="9:11">
      <c r="I51810" s="72"/>
      <c r="J51810" s="72"/>
      <c r="K51810" s="72"/>
    </row>
    <row r="51811" spans="9:11">
      <c r="I51811" s="72"/>
      <c r="J51811" s="72"/>
      <c r="K51811" s="72"/>
    </row>
    <row r="51812" spans="9:11">
      <c r="I51812" s="72"/>
      <c r="J51812" s="72"/>
      <c r="K51812" s="72"/>
    </row>
    <row r="51813" spans="9:11">
      <c r="I51813" s="72"/>
      <c r="J51813" s="72"/>
      <c r="K51813" s="72"/>
    </row>
    <row r="51814" spans="9:11">
      <c r="I51814" s="72"/>
      <c r="J51814" s="72"/>
      <c r="K51814" s="72"/>
    </row>
    <row r="51815" spans="9:11">
      <c r="I51815" s="72"/>
      <c r="J51815" s="72"/>
      <c r="K51815" s="72"/>
    </row>
    <row r="51816" spans="9:11">
      <c r="I51816" s="72"/>
      <c r="J51816" s="72"/>
      <c r="K51816" s="72"/>
    </row>
    <row r="51817" spans="9:11">
      <c r="I51817" s="72"/>
      <c r="J51817" s="72"/>
      <c r="K51817" s="72"/>
    </row>
    <row r="51818" spans="9:11">
      <c r="I51818" s="72"/>
      <c r="J51818" s="72"/>
      <c r="K51818" s="72"/>
    </row>
    <row r="51819" spans="9:11">
      <c r="I51819" s="72"/>
      <c r="J51819" s="72"/>
      <c r="K51819" s="72"/>
    </row>
    <row r="51820" spans="9:11">
      <c r="I51820" s="72"/>
      <c r="J51820" s="72"/>
      <c r="K51820" s="72"/>
    </row>
    <row r="51821" spans="9:11">
      <c r="I51821" s="72"/>
      <c r="J51821" s="72"/>
      <c r="K51821" s="72"/>
    </row>
    <row r="51822" spans="9:11">
      <c r="I51822" s="72"/>
      <c r="J51822" s="72"/>
      <c r="K51822" s="72"/>
    </row>
    <row r="51823" spans="9:11">
      <c r="I51823" s="72"/>
      <c r="J51823" s="72"/>
      <c r="K51823" s="72"/>
    </row>
    <row r="51824" spans="9:11">
      <c r="I51824" s="72"/>
      <c r="J51824" s="72"/>
      <c r="K51824" s="72"/>
    </row>
    <row r="51825" spans="9:11">
      <c r="I51825" s="72"/>
      <c r="J51825" s="72"/>
      <c r="K51825" s="72"/>
    </row>
    <row r="51826" spans="9:11">
      <c r="I51826" s="72"/>
      <c r="J51826" s="72"/>
      <c r="K51826" s="72"/>
    </row>
    <row r="51827" spans="9:11">
      <c r="I51827" s="72"/>
      <c r="J51827" s="72"/>
      <c r="K51827" s="72"/>
    </row>
    <row r="51828" spans="9:11">
      <c r="I51828" s="72"/>
      <c r="J51828" s="72"/>
      <c r="K51828" s="72"/>
    </row>
    <row r="51829" spans="9:11">
      <c r="I51829" s="72"/>
      <c r="J51829" s="72"/>
      <c r="K51829" s="72"/>
    </row>
    <row r="51830" spans="9:11">
      <c r="I51830" s="72"/>
      <c r="J51830" s="72"/>
      <c r="K51830" s="72"/>
    </row>
    <row r="51831" spans="9:11">
      <c r="I51831" s="72"/>
      <c r="J51831" s="72"/>
      <c r="K51831" s="72"/>
    </row>
    <row r="51832" spans="9:11">
      <c r="I51832" s="72"/>
      <c r="J51832" s="72"/>
      <c r="K51832" s="72"/>
    </row>
    <row r="51833" spans="9:11">
      <c r="I51833" s="72"/>
      <c r="J51833" s="72"/>
      <c r="K51833" s="72"/>
    </row>
    <row r="51834" spans="9:11">
      <c r="I51834" s="72"/>
      <c r="J51834" s="72"/>
      <c r="K51834" s="72"/>
    </row>
    <row r="51835" spans="9:11">
      <c r="I51835" s="72"/>
      <c r="J51835" s="72"/>
      <c r="K51835" s="72"/>
    </row>
    <row r="51836" spans="9:11">
      <c r="I51836" s="72"/>
      <c r="J51836" s="72"/>
      <c r="K51836" s="72"/>
    </row>
    <row r="51837" spans="9:11">
      <c r="I51837" s="72"/>
      <c r="J51837" s="72"/>
      <c r="K51837" s="72"/>
    </row>
    <row r="51838" spans="9:11">
      <c r="I51838" s="72"/>
      <c r="J51838" s="72"/>
      <c r="K51838" s="72"/>
    </row>
    <row r="51839" spans="9:11">
      <c r="I51839" s="72"/>
      <c r="J51839" s="72"/>
      <c r="K51839" s="72"/>
    </row>
    <row r="51840" spans="9:11">
      <c r="I51840" s="72"/>
      <c r="J51840" s="72"/>
      <c r="K51840" s="72"/>
    </row>
    <row r="51841" spans="9:11">
      <c r="I51841" s="72"/>
      <c r="J51841" s="72"/>
      <c r="K51841" s="72"/>
    </row>
    <row r="51842" spans="9:11">
      <c r="I51842" s="72"/>
      <c r="J51842" s="72"/>
      <c r="K51842" s="72"/>
    </row>
    <row r="51843" spans="9:11">
      <c r="I51843" s="72"/>
      <c r="J51843" s="72"/>
      <c r="K51843" s="72"/>
    </row>
    <row r="51844" spans="9:11">
      <c r="I51844" s="72"/>
      <c r="J51844" s="72"/>
      <c r="K51844" s="72"/>
    </row>
    <row r="51845" spans="9:11">
      <c r="I51845" s="72"/>
      <c r="J51845" s="72"/>
      <c r="K51845" s="72"/>
    </row>
    <row r="51846" spans="9:11">
      <c r="I51846" s="72"/>
      <c r="J51846" s="72"/>
      <c r="K51846" s="72"/>
    </row>
    <row r="51847" spans="9:11">
      <c r="I51847" s="72"/>
      <c r="J51847" s="72"/>
      <c r="K51847" s="72"/>
    </row>
    <row r="51848" spans="9:11">
      <c r="I51848" s="72"/>
      <c r="J51848" s="72"/>
      <c r="K51848" s="72"/>
    </row>
    <row r="51849" spans="9:11">
      <c r="I51849" s="72"/>
      <c r="J51849" s="72"/>
      <c r="K51849" s="72"/>
    </row>
    <row r="51850" spans="9:11">
      <c r="I51850" s="72"/>
      <c r="J51850" s="72"/>
      <c r="K51850" s="72"/>
    </row>
    <row r="51851" spans="9:11">
      <c r="I51851" s="72"/>
      <c r="J51851" s="72"/>
      <c r="K51851" s="72"/>
    </row>
    <row r="51852" spans="9:11">
      <c r="I51852" s="72"/>
      <c r="J51852" s="72"/>
      <c r="K51852" s="72"/>
    </row>
    <row r="51853" spans="9:11">
      <c r="I51853" s="72"/>
      <c r="J51853" s="72"/>
      <c r="K51853" s="72"/>
    </row>
    <row r="51854" spans="9:11">
      <c r="I51854" s="72"/>
      <c r="J51854" s="72"/>
      <c r="K51854" s="72"/>
    </row>
    <row r="51855" spans="9:11">
      <c r="I51855" s="72"/>
      <c r="J51855" s="72"/>
      <c r="K51855" s="72"/>
    </row>
    <row r="51856" spans="9:11">
      <c r="I51856" s="72"/>
      <c r="J51856" s="72"/>
      <c r="K51856" s="72"/>
    </row>
    <row r="51857" spans="9:11">
      <c r="I51857" s="72"/>
      <c r="J51857" s="72"/>
      <c r="K51857" s="72"/>
    </row>
    <row r="51858" spans="9:11">
      <c r="I51858" s="72"/>
      <c r="J51858" s="72"/>
      <c r="K51858" s="72"/>
    </row>
    <row r="51859" spans="9:11">
      <c r="I51859" s="72"/>
      <c r="J51859" s="72"/>
      <c r="K51859" s="72"/>
    </row>
    <row r="51860" spans="9:11">
      <c r="I51860" s="72"/>
      <c r="J51860" s="72"/>
      <c r="K51860" s="72"/>
    </row>
    <row r="51861" spans="9:11">
      <c r="I51861" s="72"/>
      <c r="J51861" s="72"/>
      <c r="K51861" s="72"/>
    </row>
    <row r="51862" spans="9:11">
      <c r="I51862" s="72"/>
      <c r="J51862" s="72"/>
      <c r="K51862" s="72"/>
    </row>
    <row r="51863" spans="9:11">
      <c r="I51863" s="72"/>
      <c r="J51863" s="72"/>
      <c r="K51863" s="72"/>
    </row>
    <row r="51864" spans="9:11">
      <c r="I51864" s="72"/>
      <c r="J51864" s="72"/>
      <c r="K51864" s="72"/>
    </row>
    <row r="51865" spans="9:11">
      <c r="I51865" s="72"/>
      <c r="J51865" s="72"/>
      <c r="K51865" s="72"/>
    </row>
    <row r="51866" spans="9:11">
      <c r="I51866" s="72"/>
      <c r="J51866" s="72"/>
      <c r="K51866" s="72"/>
    </row>
    <row r="51867" spans="9:11">
      <c r="I51867" s="72"/>
      <c r="J51867" s="72"/>
      <c r="K51867" s="72"/>
    </row>
    <row r="51868" spans="9:11">
      <c r="I51868" s="72"/>
      <c r="J51868" s="72"/>
      <c r="K51868" s="72"/>
    </row>
    <row r="51869" spans="9:11">
      <c r="I51869" s="72"/>
      <c r="J51869" s="72"/>
      <c r="K51869" s="72"/>
    </row>
    <row r="51870" spans="9:11">
      <c r="I51870" s="72"/>
      <c r="J51870" s="72"/>
      <c r="K51870" s="72"/>
    </row>
    <row r="51871" spans="9:11">
      <c r="I51871" s="72"/>
      <c r="J51871" s="72"/>
      <c r="K51871" s="72"/>
    </row>
    <row r="51872" spans="9:11">
      <c r="I51872" s="72"/>
      <c r="J51872" s="72"/>
      <c r="K51872" s="72"/>
    </row>
    <row r="51873" spans="9:11">
      <c r="I51873" s="72"/>
      <c r="J51873" s="72"/>
      <c r="K51873" s="72"/>
    </row>
    <row r="51874" spans="9:11">
      <c r="I51874" s="72"/>
      <c r="J51874" s="72"/>
      <c r="K51874" s="72"/>
    </row>
    <row r="51875" spans="9:11">
      <c r="I51875" s="72"/>
      <c r="J51875" s="72"/>
      <c r="K51875" s="72"/>
    </row>
    <row r="51876" spans="9:11">
      <c r="I51876" s="72"/>
      <c r="J51876" s="72"/>
      <c r="K51876" s="72"/>
    </row>
    <row r="51877" spans="9:11">
      <c r="I51877" s="72"/>
      <c r="J51877" s="72"/>
      <c r="K51877" s="72"/>
    </row>
    <row r="51878" spans="9:11">
      <c r="I51878" s="72"/>
      <c r="J51878" s="72"/>
      <c r="K51878" s="72"/>
    </row>
    <row r="51879" spans="9:11">
      <c r="I51879" s="72"/>
      <c r="J51879" s="72"/>
      <c r="K51879" s="72"/>
    </row>
    <row r="51880" spans="9:11">
      <c r="I51880" s="72"/>
      <c r="J51880" s="72"/>
      <c r="K51880" s="72"/>
    </row>
    <row r="51881" spans="9:11">
      <c r="I51881" s="72"/>
      <c r="J51881" s="72"/>
      <c r="K51881" s="72"/>
    </row>
    <row r="51882" spans="9:11">
      <c r="I51882" s="72"/>
      <c r="J51882" s="72"/>
      <c r="K51882" s="72"/>
    </row>
    <row r="51883" spans="9:11">
      <c r="I51883" s="72"/>
      <c r="J51883" s="72"/>
      <c r="K51883" s="72"/>
    </row>
    <row r="51884" spans="9:11">
      <c r="I51884" s="72"/>
      <c r="J51884" s="72"/>
      <c r="K51884" s="72"/>
    </row>
    <row r="51885" spans="9:11">
      <c r="I51885" s="72"/>
      <c r="J51885" s="72"/>
      <c r="K51885" s="72"/>
    </row>
    <row r="51886" spans="9:11">
      <c r="I51886" s="72"/>
      <c r="J51886" s="72"/>
      <c r="K51886" s="72"/>
    </row>
    <row r="51887" spans="9:11">
      <c r="I51887" s="72"/>
      <c r="J51887" s="72"/>
      <c r="K51887" s="72"/>
    </row>
    <row r="51888" spans="9:11">
      <c r="I51888" s="72"/>
      <c r="J51888" s="72"/>
      <c r="K51888" s="72"/>
    </row>
    <row r="51889" spans="9:11">
      <c r="I51889" s="72"/>
      <c r="J51889" s="72"/>
      <c r="K51889" s="72"/>
    </row>
    <row r="51890" spans="9:11">
      <c r="I51890" s="72"/>
      <c r="J51890" s="72"/>
      <c r="K51890" s="72"/>
    </row>
    <row r="51891" spans="9:11">
      <c r="I51891" s="72"/>
      <c r="J51891" s="72"/>
      <c r="K51891" s="72"/>
    </row>
    <row r="51892" spans="9:11">
      <c r="I51892" s="72"/>
      <c r="J51892" s="72"/>
      <c r="K51892" s="72"/>
    </row>
    <row r="51893" spans="9:11">
      <c r="I51893" s="72"/>
      <c r="J51893" s="72"/>
      <c r="K51893" s="72"/>
    </row>
    <row r="51894" spans="9:11">
      <c r="I51894" s="72"/>
      <c r="J51894" s="72"/>
      <c r="K51894" s="72"/>
    </row>
    <row r="51895" spans="9:11">
      <c r="I51895" s="72"/>
      <c r="J51895" s="72"/>
      <c r="K51895" s="72"/>
    </row>
    <row r="51896" spans="9:11">
      <c r="I51896" s="72"/>
      <c r="J51896" s="72"/>
      <c r="K51896" s="72"/>
    </row>
    <row r="51897" spans="9:11">
      <c r="I51897" s="72"/>
      <c r="J51897" s="72"/>
      <c r="K51897" s="72"/>
    </row>
    <row r="51898" spans="9:11">
      <c r="I51898" s="72"/>
      <c r="J51898" s="72"/>
      <c r="K51898" s="72"/>
    </row>
    <row r="51899" spans="9:11">
      <c r="I51899" s="72"/>
      <c r="J51899" s="72"/>
      <c r="K51899" s="72"/>
    </row>
    <row r="51900" spans="9:11">
      <c r="I51900" s="72"/>
      <c r="J51900" s="72"/>
      <c r="K51900" s="72"/>
    </row>
    <row r="51901" spans="9:11">
      <c r="I51901" s="72"/>
      <c r="J51901" s="72"/>
      <c r="K51901" s="72"/>
    </row>
    <row r="51902" spans="9:11">
      <c r="I51902" s="72"/>
      <c r="J51902" s="72"/>
      <c r="K51902" s="72"/>
    </row>
    <row r="51903" spans="9:11">
      <c r="I51903" s="72"/>
      <c r="J51903" s="72"/>
      <c r="K51903" s="72"/>
    </row>
    <row r="51904" spans="9:11">
      <c r="I51904" s="72"/>
      <c r="J51904" s="72"/>
      <c r="K51904" s="72"/>
    </row>
    <row r="51905" spans="9:11">
      <c r="I51905" s="72"/>
      <c r="J51905" s="72"/>
      <c r="K51905" s="72"/>
    </row>
    <row r="51906" spans="9:11">
      <c r="I51906" s="72"/>
      <c r="J51906" s="72"/>
      <c r="K51906" s="72"/>
    </row>
    <row r="51907" spans="9:11">
      <c r="I51907" s="72"/>
      <c r="J51907" s="72"/>
      <c r="K51907" s="72"/>
    </row>
    <row r="51908" spans="9:11">
      <c r="I51908" s="72"/>
      <c r="J51908" s="72"/>
      <c r="K51908" s="72"/>
    </row>
    <row r="51909" spans="9:11">
      <c r="I51909" s="72"/>
      <c r="J51909" s="72"/>
      <c r="K51909" s="72"/>
    </row>
    <row r="51910" spans="9:11">
      <c r="I51910" s="72"/>
      <c r="J51910" s="72"/>
      <c r="K51910" s="72"/>
    </row>
    <row r="51911" spans="9:11">
      <c r="I51911" s="72"/>
      <c r="J51911" s="72"/>
      <c r="K51911" s="72"/>
    </row>
    <row r="51912" spans="9:11">
      <c r="I51912" s="72"/>
      <c r="J51912" s="72"/>
      <c r="K51912" s="72"/>
    </row>
    <row r="51913" spans="9:11">
      <c r="I51913" s="72"/>
      <c r="J51913" s="72"/>
      <c r="K51913" s="72"/>
    </row>
    <row r="51914" spans="9:11">
      <c r="I51914" s="72"/>
      <c r="J51914" s="72"/>
      <c r="K51914" s="72"/>
    </row>
    <row r="51915" spans="9:11">
      <c r="I51915" s="72"/>
      <c r="J51915" s="72"/>
      <c r="K51915" s="72"/>
    </row>
    <row r="51916" spans="9:11">
      <c r="I51916" s="72"/>
      <c r="J51916" s="72"/>
      <c r="K51916" s="72"/>
    </row>
    <row r="51917" spans="9:11">
      <c r="I51917" s="72"/>
      <c r="J51917" s="72"/>
      <c r="K51917" s="72"/>
    </row>
    <row r="51918" spans="9:11">
      <c r="I51918" s="72"/>
      <c r="J51918" s="72"/>
      <c r="K51918" s="72"/>
    </row>
    <row r="51919" spans="9:11">
      <c r="I51919" s="72"/>
      <c r="J51919" s="72"/>
      <c r="K51919" s="72"/>
    </row>
    <row r="51920" spans="9:11">
      <c r="I51920" s="72"/>
      <c r="J51920" s="72"/>
      <c r="K51920" s="72"/>
    </row>
    <row r="51921" spans="9:11">
      <c r="I51921" s="72"/>
      <c r="J51921" s="72"/>
      <c r="K51921" s="72"/>
    </row>
    <row r="51922" spans="9:11">
      <c r="I51922" s="72"/>
      <c r="J51922" s="72"/>
      <c r="K51922" s="72"/>
    </row>
    <row r="51923" spans="9:11">
      <c r="I51923" s="72"/>
      <c r="J51923" s="72"/>
      <c r="K51923" s="72"/>
    </row>
    <row r="51924" spans="9:11">
      <c r="I51924" s="72"/>
      <c r="J51924" s="72"/>
      <c r="K51924" s="72"/>
    </row>
    <row r="51925" spans="9:11">
      <c r="I51925" s="72"/>
      <c r="J51925" s="72"/>
      <c r="K51925" s="72"/>
    </row>
    <row r="51926" spans="9:11">
      <c r="I51926" s="72"/>
      <c r="J51926" s="72"/>
      <c r="K51926" s="72"/>
    </row>
    <row r="51927" spans="9:11">
      <c r="I51927" s="72"/>
      <c r="J51927" s="72"/>
      <c r="K51927" s="72"/>
    </row>
    <row r="51928" spans="9:11">
      <c r="I51928" s="72"/>
      <c r="J51928" s="72"/>
      <c r="K51928" s="72"/>
    </row>
    <row r="51929" spans="9:11">
      <c r="I51929" s="72"/>
      <c r="J51929" s="72"/>
      <c r="K51929" s="72"/>
    </row>
    <row r="51930" spans="9:11">
      <c r="I51930" s="72"/>
      <c r="J51930" s="72"/>
      <c r="K51930" s="72"/>
    </row>
    <row r="51931" spans="9:11">
      <c r="I51931" s="72"/>
      <c r="J51931" s="72"/>
      <c r="K51931" s="72"/>
    </row>
    <row r="51932" spans="9:11">
      <c r="I51932" s="72"/>
      <c r="J51932" s="72"/>
      <c r="K51932" s="72"/>
    </row>
    <row r="51933" spans="9:11">
      <c r="I51933" s="72"/>
      <c r="J51933" s="72"/>
      <c r="K51933" s="72"/>
    </row>
    <row r="51934" spans="9:11">
      <c r="I51934" s="72"/>
      <c r="J51934" s="72"/>
      <c r="K51934" s="72"/>
    </row>
    <row r="51935" spans="9:11">
      <c r="I51935" s="72"/>
      <c r="J51935" s="72"/>
      <c r="K51935" s="72"/>
    </row>
    <row r="51936" spans="9:11">
      <c r="I51936" s="72"/>
      <c r="J51936" s="72"/>
      <c r="K51936" s="72"/>
    </row>
    <row r="51937" spans="9:11">
      <c r="I51937" s="72"/>
      <c r="J51937" s="72"/>
      <c r="K51937" s="72"/>
    </row>
    <row r="51938" spans="9:11">
      <c r="I51938" s="72"/>
      <c r="J51938" s="72"/>
      <c r="K51938" s="72"/>
    </row>
    <row r="51939" spans="9:11">
      <c r="I51939" s="72"/>
      <c r="J51939" s="72"/>
      <c r="K51939" s="72"/>
    </row>
    <row r="51940" spans="9:11">
      <c r="I51940" s="72"/>
      <c r="J51940" s="72"/>
      <c r="K51940" s="72"/>
    </row>
    <row r="51941" spans="9:11">
      <c r="I51941" s="72"/>
      <c r="J51941" s="72"/>
      <c r="K51941" s="72"/>
    </row>
    <row r="51942" spans="9:11">
      <c r="I51942" s="72"/>
      <c r="J51942" s="72"/>
      <c r="K51942" s="72"/>
    </row>
    <row r="51943" spans="9:11">
      <c r="I51943" s="72"/>
      <c r="J51943" s="72"/>
      <c r="K51943" s="72"/>
    </row>
    <row r="51944" spans="9:11">
      <c r="I51944" s="72"/>
      <c r="J51944" s="72"/>
      <c r="K51944" s="72"/>
    </row>
    <row r="51945" spans="9:11">
      <c r="I51945" s="72"/>
      <c r="J51945" s="72"/>
      <c r="K51945" s="72"/>
    </row>
    <row r="51946" spans="9:11">
      <c r="I51946" s="72"/>
      <c r="J51946" s="72"/>
      <c r="K51946" s="72"/>
    </row>
    <row r="51947" spans="9:11">
      <c r="I51947" s="72"/>
      <c r="J51947" s="72"/>
      <c r="K51947" s="72"/>
    </row>
    <row r="51948" spans="9:11">
      <c r="I51948" s="72"/>
      <c r="J51948" s="72"/>
      <c r="K51948" s="72"/>
    </row>
    <row r="51949" spans="9:11">
      <c r="I51949" s="72"/>
      <c r="J51949" s="72"/>
      <c r="K51949" s="72"/>
    </row>
    <row r="51950" spans="9:11">
      <c r="I51950" s="72"/>
      <c r="J51950" s="72"/>
      <c r="K51950" s="72"/>
    </row>
    <row r="51951" spans="9:11">
      <c r="I51951" s="72"/>
      <c r="J51951" s="72"/>
      <c r="K51951" s="72"/>
    </row>
    <row r="51952" spans="9:11">
      <c r="I51952" s="72"/>
      <c r="J51952" s="72"/>
      <c r="K51952" s="72"/>
    </row>
    <row r="51953" spans="9:11">
      <c r="I51953" s="72"/>
      <c r="J51953" s="72"/>
      <c r="K51953" s="72"/>
    </row>
    <row r="51954" spans="9:11">
      <c r="I51954" s="72"/>
      <c r="J51954" s="72"/>
      <c r="K51954" s="72"/>
    </row>
    <row r="51955" spans="9:11">
      <c r="I51955" s="72"/>
      <c r="J51955" s="72"/>
      <c r="K51955" s="72"/>
    </row>
    <row r="51956" spans="9:11">
      <c r="I51956" s="72"/>
      <c r="J51956" s="72"/>
      <c r="K51956" s="72"/>
    </row>
    <row r="51957" spans="9:11">
      <c r="I51957" s="72"/>
      <c r="J51957" s="72"/>
      <c r="K51957" s="72"/>
    </row>
    <row r="51958" spans="9:11">
      <c r="I51958" s="72"/>
      <c r="J51958" s="72"/>
      <c r="K51958" s="72"/>
    </row>
    <row r="51959" spans="9:11">
      <c r="I51959" s="72"/>
      <c r="J51959" s="72"/>
      <c r="K51959" s="72"/>
    </row>
    <row r="51960" spans="9:11">
      <c r="I51960" s="72"/>
      <c r="J51960" s="72"/>
      <c r="K51960" s="72"/>
    </row>
    <row r="51961" spans="9:11">
      <c r="I51961" s="72"/>
      <c r="J51961" s="72"/>
      <c r="K51961" s="72"/>
    </row>
    <row r="51962" spans="9:11">
      <c r="I51962" s="72"/>
      <c r="J51962" s="72"/>
      <c r="K51962" s="72"/>
    </row>
    <row r="51963" spans="9:11">
      <c r="I51963" s="72"/>
      <c r="J51963" s="72"/>
      <c r="K51963" s="72"/>
    </row>
    <row r="51964" spans="9:11">
      <c r="I51964" s="72"/>
      <c r="J51964" s="72"/>
      <c r="K51964" s="72"/>
    </row>
    <row r="51965" spans="9:11">
      <c r="I51965" s="72"/>
      <c r="J51965" s="72"/>
      <c r="K51965" s="72"/>
    </row>
    <row r="51966" spans="9:11">
      <c r="I51966" s="72"/>
      <c r="J51966" s="72"/>
      <c r="K51966" s="72"/>
    </row>
    <row r="51967" spans="9:11">
      <c r="I51967" s="72"/>
      <c r="J51967" s="72"/>
      <c r="K51967" s="72"/>
    </row>
    <row r="51968" spans="9:11">
      <c r="I51968" s="72"/>
      <c r="J51968" s="72"/>
      <c r="K51968" s="72"/>
    </row>
    <row r="51969" spans="9:11">
      <c r="I51969" s="72"/>
      <c r="J51969" s="72"/>
      <c r="K51969" s="72"/>
    </row>
    <row r="51970" spans="9:11">
      <c r="I51970" s="72"/>
      <c r="J51970" s="72"/>
      <c r="K51970" s="72"/>
    </row>
    <row r="51971" spans="9:11">
      <c r="I51971" s="72"/>
      <c r="J51971" s="72"/>
      <c r="K51971" s="72"/>
    </row>
    <row r="51972" spans="9:11">
      <c r="I51972" s="72"/>
      <c r="J51972" s="72"/>
      <c r="K51972" s="72"/>
    </row>
    <row r="51973" spans="9:11">
      <c r="I51973" s="72"/>
      <c r="J51973" s="72"/>
      <c r="K51973" s="72"/>
    </row>
    <row r="51974" spans="9:11">
      <c r="I51974" s="72"/>
      <c r="J51974" s="72"/>
      <c r="K51974" s="72"/>
    </row>
    <row r="51975" spans="9:11">
      <c r="I51975" s="72"/>
      <c r="J51975" s="72"/>
      <c r="K51975" s="72"/>
    </row>
    <row r="51976" spans="9:11">
      <c r="I51976" s="72"/>
      <c r="J51976" s="72"/>
      <c r="K51976" s="72"/>
    </row>
    <row r="51977" spans="9:11">
      <c r="I51977" s="72"/>
      <c r="J51977" s="72"/>
      <c r="K51977" s="72"/>
    </row>
    <row r="51978" spans="9:11">
      <c r="I51978" s="72"/>
      <c r="J51978" s="72"/>
      <c r="K51978" s="72"/>
    </row>
    <row r="51979" spans="9:11">
      <c r="I51979" s="72"/>
      <c r="J51979" s="72"/>
      <c r="K51979" s="72"/>
    </row>
    <row r="51980" spans="9:11">
      <c r="I51980" s="72"/>
      <c r="J51980" s="72"/>
      <c r="K51980" s="72"/>
    </row>
    <row r="51981" spans="9:11">
      <c r="I51981" s="72"/>
      <c r="J51981" s="72"/>
      <c r="K51981" s="72"/>
    </row>
    <row r="51982" spans="9:11">
      <c r="I51982" s="72"/>
      <c r="J51982" s="72"/>
      <c r="K51982" s="72"/>
    </row>
    <row r="51983" spans="9:11">
      <c r="I51983" s="72"/>
      <c r="J51983" s="72"/>
      <c r="K51983" s="72"/>
    </row>
    <row r="51984" spans="9:11">
      <c r="I51984" s="72"/>
      <c r="J51984" s="72"/>
      <c r="K51984" s="72"/>
    </row>
    <row r="51985" spans="9:11">
      <c r="I51985" s="72"/>
      <c r="J51985" s="72"/>
      <c r="K51985" s="72"/>
    </row>
    <row r="51986" spans="9:11">
      <c r="I51986" s="72"/>
      <c r="J51986" s="72"/>
      <c r="K51986" s="72"/>
    </row>
    <row r="51987" spans="9:11">
      <c r="I51987" s="72"/>
      <c r="J51987" s="72"/>
      <c r="K51987" s="72"/>
    </row>
    <row r="51988" spans="9:11">
      <c r="I51988" s="72"/>
      <c r="J51988" s="72"/>
      <c r="K51988" s="72"/>
    </row>
    <row r="51989" spans="9:11">
      <c r="I51989" s="72"/>
      <c r="J51989" s="72"/>
      <c r="K51989" s="72"/>
    </row>
    <row r="51990" spans="9:11">
      <c r="I51990" s="72"/>
      <c r="J51990" s="72"/>
      <c r="K51990" s="72"/>
    </row>
    <row r="51991" spans="9:11">
      <c r="I51991" s="72"/>
      <c r="J51991" s="72"/>
      <c r="K51991" s="72"/>
    </row>
    <row r="51992" spans="9:11">
      <c r="I51992" s="72"/>
      <c r="J51992" s="72"/>
      <c r="K51992" s="72"/>
    </row>
    <row r="51993" spans="9:11">
      <c r="I51993" s="72"/>
      <c r="J51993" s="72"/>
      <c r="K51993" s="72"/>
    </row>
    <row r="51994" spans="9:11">
      <c r="I51994" s="72"/>
      <c r="J51994" s="72"/>
      <c r="K51994" s="72"/>
    </row>
    <row r="51995" spans="9:11">
      <c r="I51995" s="72"/>
      <c r="J51995" s="72"/>
      <c r="K51995" s="72"/>
    </row>
    <row r="51996" spans="9:11">
      <c r="I51996" s="72"/>
      <c r="J51996" s="72"/>
      <c r="K51996" s="72"/>
    </row>
    <row r="51997" spans="9:11">
      <c r="I51997" s="72"/>
      <c r="J51997" s="72"/>
      <c r="K51997" s="72"/>
    </row>
    <row r="51998" spans="9:11">
      <c r="I51998" s="72"/>
      <c r="J51998" s="72"/>
      <c r="K51998" s="72"/>
    </row>
    <row r="51999" spans="9:11">
      <c r="I51999" s="72"/>
      <c r="J51999" s="72"/>
      <c r="K51999" s="72"/>
    </row>
    <row r="52000" spans="9:11">
      <c r="I52000" s="72"/>
      <c r="J52000" s="72"/>
      <c r="K52000" s="72"/>
    </row>
    <row r="52001" spans="9:11">
      <c r="I52001" s="72"/>
      <c r="J52001" s="72"/>
      <c r="K52001" s="72"/>
    </row>
    <row r="52002" spans="9:11">
      <c r="I52002" s="72"/>
      <c r="J52002" s="72"/>
      <c r="K52002" s="72"/>
    </row>
    <row r="52003" spans="9:11">
      <c r="I52003" s="72"/>
      <c r="J52003" s="72"/>
      <c r="K52003" s="72"/>
    </row>
    <row r="52004" spans="9:11">
      <c r="I52004" s="72"/>
      <c r="J52004" s="72"/>
      <c r="K52004" s="72"/>
    </row>
    <row r="52005" spans="9:11">
      <c r="I52005" s="72"/>
      <c r="J52005" s="72"/>
      <c r="K52005" s="72"/>
    </row>
    <row r="52006" spans="9:11">
      <c r="I52006" s="72"/>
      <c r="J52006" s="72"/>
      <c r="K52006" s="72"/>
    </row>
    <row r="52007" spans="9:11">
      <c r="I52007" s="72"/>
      <c r="J52007" s="72"/>
      <c r="K52007" s="72"/>
    </row>
    <row r="52008" spans="9:11">
      <c r="I52008" s="72"/>
      <c r="J52008" s="72"/>
      <c r="K52008" s="72"/>
    </row>
    <row r="52009" spans="9:11">
      <c r="I52009" s="72"/>
      <c r="J52009" s="72"/>
      <c r="K52009" s="72"/>
    </row>
    <row r="52010" spans="9:11">
      <c r="I52010" s="72"/>
      <c r="J52010" s="72"/>
      <c r="K52010" s="72"/>
    </row>
    <row r="52011" spans="9:11">
      <c r="I52011" s="72"/>
      <c r="J52011" s="72"/>
      <c r="K52011" s="72"/>
    </row>
    <row r="52012" spans="9:11">
      <c r="I52012" s="72"/>
      <c r="J52012" s="72"/>
      <c r="K52012" s="72"/>
    </row>
    <row r="52013" spans="9:11">
      <c r="I52013" s="72"/>
      <c r="J52013" s="72"/>
      <c r="K52013" s="72"/>
    </row>
    <row r="52014" spans="9:11">
      <c r="I52014" s="72"/>
      <c r="J52014" s="72"/>
      <c r="K52014" s="72"/>
    </row>
    <row r="52015" spans="9:11">
      <c r="I52015" s="72"/>
      <c r="J52015" s="72"/>
      <c r="K52015" s="72"/>
    </row>
    <row r="52016" spans="9:11">
      <c r="I52016" s="72"/>
      <c r="J52016" s="72"/>
      <c r="K52016" s="72"/>
    </row>
    <row r="52017" spans="9:11">
      <c r="I52017" s="72"/>
      <c r="J52017" s="72"/>
      <c r="K52017" s="72"/>
    </row>
    <row r="52018" spans="9:11">
      <c r="I52018" s="72"/>
      <c r="J52018" s="72"/>
      <c r="K52018" s="72"/>
    </row>
    <row r="52019" spans="9:11">
      <c r="I52019" s="72"/>
      <c r="J52019" s="72"/>
      <c r="K52019" s="72"/>
    </row>
    <row r="52020" spans="9:11">
      <c r="I52020" s="72"/>
      <c r="J52020" s="72"/>
      <c r="K52020" s="72"/>
    </row>
    <row r="52021" spans="9:11">
      <c r="I52021" s="72"/>
      <c r="J52021" s="72"/>
      <c r="K52021" s="72"/>
    </row>
    <row r="52022" spans="9:11">
      <c r="I52022" s="72"/>
      <c r="J52022" s="72"/>
      <c r="K52022" s="72"/>
    </row>
    <row r="52023" spans="9:11">
      <c r="I52023" s="72"/>
      <c r="J52023" s="72"/>
      <c r="K52023" s="72"/>
    </row>
    <row r="52024" spans="9:11">
      <c r="I52024" s="72"/>
      <c r="J52024" s="72"/>
      <c r="K52024" s="72"/>
    </row>
    <row r="52025" spans="9:11">
      <c r="I52025" s="72"/>
      <c r="J52025" s="72"/>
      <c r="K52025" s="72"/>
    </row>
    <row r="52026" spans="9:11">
      <c r="I52026" s="72"/>
      <c r="J52026" s="72"/>
      <c r="K52026" s="72"/>
    </row>
    <row r="52027" spans="9:11">
      <c r="I52027" s="72"/>
      <c r="J52027" s="72"/>
      <c r="K52027" s="72"/>
    </row>
    <row r="52028" spans="9:11">
      <c r="I52028" s="72"/>
      <c r="J52028" s="72"/>
      <c r="K52028" s="72"/>
    </row>
    <row r="52029" spans="9:11">
      <c r="I52029" s="72"/>
      <c r="J52029" s="72"/>
      <c r="K52029" s="72"/>
    </row>
    <row r="52030" spans="9:11">
      <c r="I52030" s="72"/>
      <c r="J52030" s="72"/>
      <c r="K52030" s="72"/>
    </row>
    <row r="52031" spans="9:11">
      <c r="I52031" s="72"/>
      <c r="J52031" s="72"/>
      <c r="K52031" s="72"/>
    </row>
    <row r="52032" spans="9:11">
      <c r="I52032" s="72"/>
      <c r="J52032" s="72"/>
      <c r="K52032" s="72"/>
    </row>
    <row r="52033" spans="9:11">
      <c r="I52033" s="72"/>
      <c r="J52033" s="72"/>
      <c r="K52033" s="72"/>
    </row>
    <row r="52034" spans="9:11">
      <c r="I52034" s="72"/>
      <c r="J52034" s="72"/>
      <c r="K52034" s="72"/>
    </row>
    <row r="52035" spans="9:11">
      <c r="I52035" s="72"/>
      <c r="J52035" s="72"/>
      <c r="K52035" s="72"/>
    </row>
    <row r="52036" spans="9:11">
      <c r="I52036" s="72"/>
      <c r="J52036" s="72"/>
      <c r="K52036" s="72"/>
    </row>
    <row r="52037" spans="9:11">
      <c r="I52037" s="72"/>
      <c r="J52037" s="72"/>
      <c r="K52037" s="72"/>
    </row>
    <row r="52038" spans="9:11">
      <c r="I52038" s="72"/>
      <c r="J52038" s="72"/>
      <c r="K52038" s="72"/>
    </row>
    <row r="52039" spans="9:11">
      <c r="I52039" s="72"/>
      <c r="J52039" s="72"/>
      <c r="K52039" s="72"/>
    </row>
    <row r="52040" spans="9:11">
      <c r="I52040" s="72"/>
      <c r="J52040" s="72"/>
      <c r="K52040" s="72"/>
    </row>
    <row r="52041" spans="9:11">
      <c r="I52041" s="72"/>
      <c r="J52041" s="72"/>
      <c r="K52041" s="72"/>
    </row>
    <row r="52042" spans="9:11">
      <c r="I52042" s="72"/>
      <c r="J52042" s="72"/>
      <c r="K52042" s="72"/>
    </row>
    <row r="52043" spans="9:11">
      <c r="I52043" s="72"/>
      <c r="J52043" s="72"/>
      <c r="K52043" s="72"/>
    </row>
    <row r="52044" spans="9:11">
      <c r="I52044" s="72"/>
      <c r="J52044" s="72"/>
      <c r="K52044" s="72"/>
    </row>
    <row r="52045" spans="9:11">
      <c r="I52045" s="72"/>
      <c r="J52045" s="72"/>
      <c r="K52045" s="72"/>
    </row>
    <row r="52046" spans="9:11">
      <c r="I52046" s="72"/>
      <c r="J52046" s="72"/>
      <c r="K52046" s="72"/>
    </row>
    <row r="52047" spans="9:11">
      <c r="I52047" s="72"/>
      <c r="J52047" s="72"/>
      <c r="K52047" s="72"/>
    </row>
    <row r="52048" spans="9:11">
      <c r="I52048" s="72"/>
      <c r="J52048" s="72"/>
      <c r="K52048" s="72"/>
    </row>
    <row r="52049" spans="9:11">
      <c r="I52049" s="72"/>
      <c r="J52049" s="72"/>
      <c r="K52049" s="72"/>
    </row>
    <row r="52050" spans="9:11">
      <c r="I52050" s="72"/>
      <c r="J52050" s="72"/>
      <c r="K52050" s="72"/>
    </row>
    <row r="52051" spans="9:11">
      <c r="I52051" s="72"/>
      <c r="J52051" s="72"/>
      <c r="K52051" s="72"/>
    </row>
    <row r="52052" spans="9:11">
      <c r="I52052" s="72"/>
      <c r="J52052" s="72"/>
      <c r="K52052" s="72"/>
    </row>
    <row r="52053" spans="9:11">
      <c r="I52053" s="72"/>
      <c r="J52053" s="72"/>
      <c r="K52053" s="72"/>
    </row>
    <row r="52054" spans="9:11">
      <c r="I52054" s="72"/>
      <c r="J52054" s="72"/>
      <c r="K52054" s="72"/>
    </row>
    <row r="52055" spans="9:11">
      <c r="I52055" s="72"/>
      <c r="J52055" s="72"/>
      <c r="K52055" s="72"/>
    </row>
    <row r="52056" spans="9:11">
      <c r="I52056" s="72"/>
      <c r="J52056" s="72"/>
      <c r="K52056" s="72"/>
    </row>
    <row r="52057" spans="9:11">
      <c r="I52057" s="72"/>
      <c r="J52057" s="72"/>
      <c r="K52057" s="72"/>
    </row>
    <row r="52058" spans="9:11">
      <c r="I52058" s="72"/>
      <c r="J52058" s="72"/>
      <c r="K52058" s="72"/>
    </row>
    <row r="52059" spans="9:11">
      <c r="I52059" s="72"/>
      <c r="J52059" s="72"/>
      <c r="K52059" s="72"/>
    </row>
    <row r="52060" spans="9:11">
      <c r="I52060" s="72"/>
      <c r="J52060" s="72"/>
      <c r="K52060" s="72"/>
    </row>
    <row r="52061" spans="9:11">
      <c r="I52061" s="72"/>
      <c r="J52061" s="72"/>
      <c r="K52061" s="72"/>
    </row>
    <row r="52062" spans="9:11">
      <c r="I52062" s="72"/>
      <c r="J52062" s="72"/>
      <c r="K52062" s="72"/>
    </row>
    <row r="52063" spans="9:11">
      <c r="I52063" s="72"/>
      <c r="J52063" s="72"/>
      <c r="K52063" s="72"/>
    </row>
    <row r="52064" spans="9:11">
      <c r="I52064" s="72"/>
      <c r="J52064" s="72"/>
      <c r="K52064" s="72"/>
    </row>
    <row r="52065" spans="9:11">
      <c r="I52065" s="72"/>
      <c r="J52065" s="72"/>
      <c r="K52065" s="72"/>
    </row>
    <row r="52066" spans="9:11">
      <c r="I52066" s="72"/>
      <c r="J52066" s="72"/>
      <c r="K52066" s="72"/>
    </row>
    <row r="52067" spans="9:11">
      <c r="I52067" s="72"/>
      <c r="J52067" s="72"/>
      <c r="K52067" s="72"/>
    </row>
    <row r="52068" spans="9:11">
      <c r="I52068" s="72"/>
      <c r="J52068" s="72"/>
      <c r="K52068" s="72"/>
    </row>
    <row r="52069" spans="9:11">
      <c r="I52069" s="72"/>
      <c r="J52069" s="72"/>
      <c r="K52069" s="72"/>
    </row>
    <row r="52070" spans="9:11">
      <c r="I52070" s="72"/>
      <c r="J52070" s="72"/>
      <c r="K52070" s="72"/>
    </row>
    <row r="52071" spans="9:11">
      <c r="I52071" s="72"/>
      <c r="J52071" s="72"/>
      <c r="K52071" s="72"/>
    </row>
    <row r="52072" spans="9:11">
      <c r="I52072" s="72"/>
      <c r="J52072" s="72"/>
      <c r="K52072" s="72"/>
    </row>
    <row r="52073" spans="9:11">
      <c r="I52073" s="72"/>
      <c r="J52073" s="72"/>
      <c r="K52073" s="72"/>
    </row>
    <row r="52074" spans="9:11">
      <c r="I52074" s="72"/>
      <c r="J52074" s="72"/>
      <c r="K52074" s="72"/>
    </row>
    <row r="52075" spans="9:11">
      <c r="I52075" s="72"/>
      <c r="J52075" s="72"/>
      <c r="K52075" s="72"/>
    </row>
    <row r="52076" spans="9:11">
      <c r="I52076" s="72"/>
      <c r="J52076" s="72"/>
      <c r="K52076" s="72"/>
    </row>
    <row r="52077" spans="9:11">
      <c r="I52077" s="72"/>
      <c r="J52077" s="72"/>
      <c r="K52077" s="72"/>
    </row>
    <row r="52078" spans="9:11">
      <c r="I52078" s="72"/>
      <c r="J52078" s="72"/>
      <c r="K52078" s="72"/>
    </row>
    <row r="52079" spans="9:11">
      <c r="I52079" s="72"/>
      <c r="J52079" s="72"/>
      <c r="K52079" s="72"/>
    </row>
    <row r="52080" spans="9:11">
      <c r="I52080" s="72"/>
      <c r="J52080" s="72"/>
      <c r="K52080" s="72"/>
    </row>
    <row r="52081" spans="9:11">
      <c r="I52081" s="72"/>
      <c r="J52081" s="72"/>
      <c r="K52081" s="72"/>
    </row>
    <row r="52082" spans="9:11">
      <c r="I52082" s="72"/>
      <c r="J52082" s="72"/>
      <c r="K52082" s="72"/>
    </row>
    <row r="52083" spans="9:11">
      <c r="I52083" s="72"/>
      <c r="J52083" s="72"/>
      <c r="K52083" s="72"/>
    </row>
    <row r="52084" spans="9:11">
      <c r="I52084" s="72"/>
      <c r="J52084" s="72"/>
      <c r="K52084" s="72"/>
    </row>
    <row r="52085" spans="9:11">
      <c r="I52085" s="72"/>
      <c r="J52085" s="72"/>
      <c r="K52085" s="72"/>
    </row>
    <row r="52086" spans="9:11">
      <c r="I52086" s="72"/>
      <c r="J52086" s="72"/>
      <c r="K52086" s="72"/>
    </row>
    <row r="52087" spans="9:11">
      <c r="I52087" s="72"/>
      <c r="J52087" s="72"/>
      <c r="K52087" s="72"/>
    </row>
    <row r="52088" spans="9:11">
      <c r="I52088" s="72"/>
      <c r="J52088" s="72"/>
      <c r="K52088" s="72"/>
    </row>
    <row r="52089" spans="9:11">
      <c r="I52089" s="72"/>
      <c r="J52089" s="72"/>
      <c r="K52089" s="72"/>
    </row>
    <row r="52090" spans="9:11">
      <c r="I52090" s="72"/>
      <c r="J52090" s="72"/>
      <c r="K52090" s="72"/>
    </row>
    <row r="52091" spans="9:11">
      <c r="I52091" s="72"/>
      <c r="J52091" s="72"/>
      <c r="K52091" s="72"/>
    </row>
    <row r="52092" spans="9:11">
      <c r="I52092" s="72"/>
      <c r="J52092" s="72"/>
      <c r="K52092" s="72"/>
    </row>
    <row r="52093" spans="9:11">
      <c r="I52093" s="72"/>
      <c r="J52093" s="72"/>
      <c r="K52093" s="72"/>
    </row>
    <row r="52094" spans="9:11">
      <c r="I52094" s="72"/>
      <c r="J52094" s="72"/>
      <c r="K52094" s="72"/>
    </row>
    <row r="52095" spans="9:11">
      <c r="I52095" s="72"/>
      <c r="J52095" s="72"/>
      <c r="K52095" s="72"/>
    </row>
    <row r="52096" spans="9:11">
      <c r="I52096" s="72"/>
      <c r="J52096" s="72"/>
      <c r="K52096" s="72"/>
    </row>
    <row r="52097" spans="9:11">
      <c r="I52097" s="72"/>
      <c r="J52097" s="72"/>
      <c r="K52097" s="72"/>
    </row>
    <row r="52098" spans="9:11">
      <c r="I52098" s="72"/>
      <c r="J52098" s="72"/>
      <c r="K52098" s="72"/>
    </row>
    <row r="52099" spans="9:11">
      <c r="I52099" s="72"/>
      <c r="J52099" s="72"/>
      <c r="K52099" s="72"/>
    </row>
    <row r="52100" spans="9:11">
      <c r="I52100" s="72"/>
      <c r="J52100" s="72"/>
      <c r="K52100" s="72"/>
    </row>
    <row r="52101" spans="9:11">
      <c r="I52101" s="72"/>
      <c r="J52101" s="72"/>
      <c r="K52101" s="72"/>
    </row>
    <row r="52102" spans="9:11">
      <c r="I52102" s="72"/>
      <c r="J52102" s="72"/>
      <c r="K52102" s="72"/>
    </row>
    <row r="52103" spans="9:11">
      <c r="I52103" s="72"/>
      <c r="J52103" s="72"/>
      <c r="K52103" s="72"/>
    </row>
    <row r="52104" spans="9:11">
      <c r="I52104" s="72"/>
      <c r="J52104" s="72"/>
      <c r="K52104" s="72"/>
    </row>
    <row r="52105" spans="9:11">
      <c r="I52105" s="72"/>
      <c r="J52105" s="72"/>
      <c r="K52105" s="72"/>
    </row>
    <row r="52106" spans="9:11">
      <c r="I52106" s="72"/>
      <c r="J52106" s="72"/>
      <c r="K52106" s="72"/>
    </row>
    <row r="52107" spans="9:11">
      <c r="I52107" s="72"/>
      <c r="J52107" s="72"/>
      <c r="K52107" s="72"/>
    </row>
    <row r="52108" spans="9:11">
      <c r="I52108" s="72"/>
      <c r="J52108" s="72"/>
      <c r="K52108" s="72"/>
    </row>
    <row r="52109" spans="9:11">
      <c r="I52109" s="72"/>
      <c r="J52109" s="72"/>
      <c r="K52109" s="72"/>
    </row>
    <row r="52110" spans="9:11">
      <c r="I52110" s="72"/>
      <c r="J52110" s="72"/>
      <c r="K52110" s="72"/>
    </row>
    <row r="52111" spans="9:11">
      <c r="I52111" s="72"/>
      <c r="J52111" s="72"/>
      <c r="K52111" s="72"/>
    </row>
    <row r="52112" spans="9:11">
      <c r="I52112" s="72"/>
      <c r="J52112" s="72"/>
      <c r="K52112" s="72"/>
    </row>
    <row r="52113" spans="9:11">
      <c r="I52113" s="72"/>
      <c r="J52113" s="72"/>
      <c r="K52113" s="72"/>
    </row>
    <row r="52114" spans="9:11">
      <c r="I52114" s="72"/>
      <c r="J52114" s="72"/>
      <c r="K52114" s="72"/>
    </row>
    <row r="52115" spans="9:11">
      <c r="I52115" s="72"/>
      <c r="J52115" s="72"/>
      <c r="K52115" s="72"/>
    </row>
    <row r="52116" spans="9:11">
      <c r="I52116" s="72"/>
      <c r="J52116" s="72"/>
      <c r="K52116" s="72"/>
    </row>
    <row r="52117" spans="9:11">
      <c r="I52117" s="72"/>
      <c r="J52117" s="72"/>
      <c r="K52117" s="72"/>
    </row>
    <row r="52118" spans="9:11">
      <c r="I52118" s="72"/>
      <c r="J52118" s="72"/>
      <c r="K52118" s="72"/>
    </row>
    <row r="52119" spans="9:11">
      <c r="I52119" s="72"/>
      <c r="J52119" s="72"/>
      <c r="K52119" s="72"/>
    </row>
    <row r="52120" spans="9:11">
      <c r="I52120" s="72"/>
      <c r="J52120" s="72"/>
      <c r="K52120" s="72"/>
    </row>
    <row r="52121" spans="9:11">
      <c r="I52121" s="72"/>
      <c r="J52121" s="72"/>
      <c r="K52121" s="72"/>
    </row>
    <row r="52122" spans="9:11">
      <c r="I52122" s="72"/>
      <c r="J52122" s="72"/>
      <c r="K52122" s="72"/>
    </row>
    <row r="52123" spans="9:11">
      <c r="I52123" s="72"/>
      <c r="J52123" s="72"/>
      <c r="K52123" s="72"/>
    </row>
    <row r="52124" spans="9:11">
      <c r="I52124" s="72"/>
      <c r="J52124" s="72"/>
      <c r="K52124" s="72"/>
    </row>
    <row r="52125" spans="9:11">
      <c r="I52125" s="72"/>
      <c r="J52125" s="72"/>
      <c r="K52125" s="72"/>
    </row>
    <row r="52126" spans="9:11">
      <c r="I52126" s="72"/>
      <c r="J52126" s="72"/>
      <c r="K52126" s="72"/>
    </row>
    <row r="52127" spans="9:11">
      <c r="I52127" s="72"/>
      <c r="J52127" s="72"/>
      <c r="K52127" s="72"/>
    </row>
    <row r="52128" spans="9:11">
      <c r="I52128" s="72"/>
      <c r="J52128" s="72"/>
      <c r="K52128" s="72"/>
    </row>
    <row r="52129" spans="9:11">
      <c r="I52129" s="72"/>
      <c r="J52129" s="72"/>
      <c r="K52129" s="72"/>
    </row>
    <row r="52130" spans="9:11">
      <c r="I52130" s="72"/>
      <c r="J52130" s="72"/>
      <c r="K52130" s="72"/>
    </row>
    <row r="52131" spans="9:11">
      <c r="I52131" s="72"/>
      <c r="J52131" s="72"/>
      <c r="K52131" s="72"/>
    </row>
    <row r="52132" spans="9:11">
      <c r="I52132" s="72"/>
      <c r="J52132" s="72"/>
      <c r="K52132" s="72"/>
    </row>
    <row r="52133" spans="9:11">
      <c r="I52133" s="72"/>
      <c r="J52133" s="72"/>
      <c r="K52133" s="72"/>
    </row>
    <row r="52134" spans="9:11">
      <c r="I52134" s="72"/>
      <c r="J52134" s="72"/>
      <c r="K52134" s="72"/>
    </row>
    <row r="52135" spans="9:11">
      <c r="I52135" s="72"/>
      <c r="J52135" s="72"/>
      <c r="K52135" s="72"/>
    </row>
    <row r="52136" spans="9:11">
      <c r="I52136" s="72"/>
      <c r="J52136" s="72"/>
      <c r="K52136" s="72"/>
    </row>
    <row r="52137" spans="9:11">
      <c r="I52137" s="72"/>
      <c r="J52137" s="72"/>
      <c r="K52137" s="72"/>
    </row>
    <row r="52138" spans="9:11">
      <c r="I52138" s="72"/>
      <c r="J52138" s="72"/>
      <c r="K52138" s="72"/>
    </row>
    <row r="52139" spans="9:11">
      <c r="I52139" s="72"/>
      <c r="J52139" s="72"/>
      <c r="K52139" s="72"/>
    </row>
    <row r="52140" spans="9:11">
      <c r="I52140" s="72"/>
      <c r="J52140" s="72"/>
      <c r="K52140" s="72"/>
    </row>
    <row r="52141" spans="9:11">
      <c r="I52141" s="72"/>
      <c r="J52141" s="72"/>
      <c r="K52141" s="72"/>
    </row>
    <row r="52142" spans="9:11">
      <c r="I52142" s="72"/>
      <c r="J52142" s="72"/>
      <c r="K52142" s="72"/>
    </row>
    <row r="52143" spans="9:11">
      <c r="I52143" s="72"/>
      <c r="J52143" s="72"/>
      <c r="K52143" s="72"/>
    </row>
    <row r="52144" spans="9:11">
      <c r="I52144" s="72"/>
      <c r="J52144" s="72"/>
      <c r="K52144" s="72"/>
    </row>
    <row r="52145" spans="9:11">
      <c r="I52145" s="72"/>
      <c r="J52145" s="72"/>
      <c r="K52145" s="72"/>
    </row>
    <row r="52146" spans="9:11">
      <c r="I52146" s="72"/>
      <c r="J52146" s="72"/>
      <c r="K52146" s="72"/>
    </row>
    <row r="52147" spans="9:11">
      <c r="I52147" s="72"/>
      <c r="J52147" s="72"/>
      <c r="K52147" s="72"/>
    </row>
    <row r="52148" spans="9:11">
      <c r="I52148" s="72"/>
      <c r="J52148" s="72"/>
      <c r="K52148" s="72"/>
    </row>
    <row r="52149" spans="9:11">
      <c r="I52149" s="72"/>
      <c r="J52149" s="72"/>
      <c r="K52149" s="72"/>
    </row>
    <row r="52150" spans="9:11">
      <c r="I52150" s="72"/>
      <c r="J52150" s="72"/>
      <c r="K52150" s="72"/>
    </row>
    <row r="52151" spans="9:11">
      <c r="I52151" s="72"/>
      <c r="J52151" s="72"/>
      <c r="K52151" s="72"/>
    </row>
    <row r="52152" spans="9:11">
      <c r="I52152" s="72"/>
      <c r="J52152" s="72"/>
      <c r="K52152" s="72"/>
    </row>
    <row r="52153" spans="9:11">
      <c r="I52153" s="72"/>
      <c r="J52153" s="72"/>
      <c r="K52153" s="72"/>
    </row>
    <row r="52154" spans="9:11">
      <c r="I52154" s="72"/>
      <c r="J52154" s="72"/>
      <c r="K52154" s="72"/>
    </row>
    <row r="52155" spans="9:11">
      <c r="I52155" s="72"/>
      <c r="J52155" s="72"/>
      <c r="K52155" s="72"/>
    </row>
    <row r="52156" spans="9:11">
      <c r="I52156" s="72"/>
      <c r="J52156" s="72"/>
      <c r="K52156" s="72"/>
    </row>
    <row r="52157" spans="9:11">
      <c r="I52157" s="72"/>
      <c r="J52157" s="72"/>
      <c r="K52157" s="72"/>
    </row>
    <row r="52158" spans="9:11">
      <c r="I52158" s="72"/>
      <c r="J52158" s="72"/>
      <c r="K52158" s="72"/>
    </row>
    <row r="52159" spans="9:11">
      <c r="I52159" s="72"/>
      <c r="J52159" s="72"/>
      <c r="K52159" s="72"/>
    </row>
    <row r="52160" spans="9:11">
      <c r="I52160" s="72"/>
      <c r="J52160" s="72"/>
      <c r="K52160" s="72"/>
    </row>
    <row r="52161" spans="9:11">
      <c r="I52161" s="72"/>
      <c r="J52161" s="72"/>
      <c r="K52161" s="72"/>
    </row>
    <row r="52162" spans="9:11">
      <c r="I52162" s="72"/>
      <c r="J52162" s="72"/>
      <c r="K52162" s="72"/>
    </row>
    <row r="52163" spans="9:11">
      <c r="I52163" s="72"/>
      <c r="J52163" s="72"/>
      <c r="K52163" s="72"/>
    </row>
    <row r="52164" spans="9:11">
      <c r="I52164" s="72"/>
      <c r="J52164" s="72"/>
      <c r="K52164" s="72"/>
    </row>
    <row r="52165" spans="9:11">
      <c r="I52165" s="72"/>
      <c r="J52165" s="72"/>
      <c r="K52165" s="72"/>
    </row>
    <row r="52166" spans="9:11">
      <c r="I52166" s="72"/>
      <c r="J52166" s="72"/>
      <c r="K52166" s="72"/>
    </row>
    <row r="52167" spans="9:11">
      <c r="I52167" s="72"/>
      <c r="J52167" s="72"/>
      <c r="K52167" s="72"/>
    </row>
    <row r="52168" spans="9:11">
      <c r="I52168" s="72"/>
      <c r="J52168" s="72"/>
      <c r="K52168" s="72"/>
    </row>
    <row r="52169" spans="9:11">
      <c r="I52169" s="72"/>
      <c r="J52169" s="72"/>
      <c r="K52169" s="72"/>
    </row>
    <row r="52170" spans="9:11">
      <c r="I52170" s="72"/>
      <c r="J52170" s="72"/>
      <c r="K52170" s="72"/>
    </row>
    <row r="52171" spans="9:11">
      <c r="I52171" s="72"/>
      <c r="J52171" s="72"/>
      <c r="K52171" s="72"/>
    </row>
    <row r="52172" spans="9:11">
      <c r="I52172" s="72"/>
      <c r="J52172" s="72"/>
      <c r="K52172" s="72"/>
    </row>
    <row r="52173" spans="9:11">
      <c r="I52173" s="72"/>
      <c r="J52173" s="72"/>
      <c r="K52173" s="72"/>
    </row>
    <row r="52174" spans="9:11">
      <c r="I52174" s="72"/>
      <c r="J52174" s="72"/>
      <c r="K52174" s="72"/>
    </row>
    <row r="52175" spans="9:11">
      <c r="I52175" s="72"/>
      <c r="J52175" s="72"/>
      <c r="K52175" s="72"/>
    </row>
    <row r="52176" spans="9:11">
      <c r="I52176" s="72"/>
      <c r="J52176" s="72"/>
      <c r="K52176" s="72"/>
    </row>
    <row r="52177" spans="9:11">
      <c r="I52177" s="72"/>
      <c r="J52177" s="72"/>
      <c r="K52177" s="72"/>
    </row>
    <row r="52178" spans="9:11">
      <c r="I52178" s="72"/>
      <c r="J52178" s="72"/>
      <c r="K52178" s="72"/>
    </row>
    <row r="52179" spans="9:11">
      <c r="I52179" s="72"/>
      <c r="J52179" s="72"/>
      <c r="K52179" s="72"/>
    </row>
    <row r="52180" spans="9:11">
      <c r="I52180" s="72"/>
      <c r="J52180" s="72"/>
      <c r="K52180" s="72"/>
    </row>
    <row r="52181" spans="9:11">
      <c r="I52181" s="72"/>
      <c r="J52181" s="72"/>
      <c r="K52181" s="72"/>
    </row>
    <row r="52182" spans="9:11">
      <c r="I52182" s="72"/>
      <c r="J52182" s="72"/>
      <c r="K52182" s="72"/>
    </row>
    <row r="52183" spans="9:11">
      <c r="I52183" s="72"/>
      <c r="J52183" s="72"/>
      <c r="K52183" s="72"/>
    </row>
    <row r="52184" spans="9:11">
      <c r="I52184" s="72"/>
      <c r="J52184" s="72"/>
      <c r="K52184" s="72"/>
    </row>
    <row r="52185" spans="9:11">
      <c r="I52185" s="72"/>
      <c r="J52185" s="72"/>
      <c r="K52185" s="72"/>
    </row>
    <row r="52186" spans="9:11">
      <c r="I52186" s="72"/>
      <c r="J52186" s="72"/>
      <c r="K52186" s="72"/>
    </row>
    <row r="52187" spans="9:11">
      <c r="I52187" s="72"/>
      <c r="J52187" s="72"/>
      <c r="K52187" s="72"/>
    </row>
    <row r="52188" spans="9:11">
      <c r="I52188" s="72"/>
      <c r="J52188" s="72"/>
      <c r="K52188" s="72"/>
    </row>
    <row r="52189" spans="9:11">
      <c r="I52189" s="72"/>
      <c r="J52189" s="72"/>
      <c r="K52189" s="72"/>
    </row>
    <row r="52190" spans="9:11">
      <c r="I52190" s="72"/>
      <c r="J52190" s="72"/>
      <c r="K52190" s="72"/>
    </row>
    <row r="52191" spans="9:11">
      <c r="I52191" s="72"/>
      <c r="J52191" s="72"/>
      <c r="K52191" s="72"/>
    </row>
    <row r="52192" spans="9:11">
      <c r="I52192" s="72"/>
      <c r="J52192" s="72"/>
      <c r="K52192" s="72"/>
    </row>
    <row r="52193" spans="9:11">
      <c r="I52193" s="72"/>
      <c r="J52193" s="72"/>
      <c r="K52193" s="72"/>
    </row>
    <row r="52194" spans="9:11">
      <c r="I52194" s="72"/>
      <c r="J52194" s="72"/>
      <c r="K52194" s="72"/>
    </row>
    <row r="52195" spans="9:11">
      <c r="I52195" s="72"/>
      <c r="J52195" s="72"/>
      <c r="K52195" s="72"/>
    </row>
    <row r="52196" spans="9:11">
      <c r="I52196" s="72"/>
      <c r="J52196" s="72"/>
      <c r="K52196" s="72"/>
    </row>
    <row r="52197" spans="9:11">
      <c r="I52197" s="72"/>
      <c r="J52197" s="72"/>
      <c r="K52197" s="72"/>
    </row>
    <row r="52198" spans="9:11">
      <c r="I52198" s="72"/>
      <c r="J52198" s="72"/>
      <c r="K52198" s="72"/>
    </row>
    <row r="52199" spans="9:11">
      <c r="I52199" s="72"/>
      <c r="J52199" s="72"/>
      <c r="K52199" s="72"/>
    </row>
    <row r="52200" spans="9:11">
      <c r="I52200" s="72"/>
      <c r="J52200" s="72"/>
      <c r="K52200" s="72"/>
    </row>
    <row r="52201" spans="9:11">
      <c r="I52201" s="72"/>
      <c r="J52201" s="72"/>
      <c r="K52201" s="72"/>
    </row>
    <row r="52202" spans="9:11">
      <c r="I52202" s="72"/>
      <c r="J52202" s="72"/>
      <c r="K52202" s="72"/>
    </row>
    <row r="52203" spans="9:11">
      <c r="I52203" s="72"/>
      <c r="J52203" s="72"/>
      <c r="K52203" s="72"/>
    </row>
    <row r="52204" spans="9:11">
      <c r="I52204" s="72"/>
      <c r="J52204" s="72"/>
      <c r="K52204" s="72"/>
    </row>
    <row r="52205" spans="9:11">
      <c r="I52205" s="72"/>
      <c r="J52205" s="72"/>
      <c r="K52205" s="72"/>
    </row>
    <row r="52206" spans="9:11">
      <c r="I52206" s="72"/>
      <c r="J52206" s="72"/>
      <c r="K52206" s="72"/>
    </row>
    <row r="52207" spans="9:11">
      <c r="I52207" s="72"/>
      <c r="J52207" s="72"/>
      <c r="K52207" s="72"/>
    </row>
    <row r="52208" spans="9:11">
      <c r="I52208" s="72"/>
      <c r="J52208" s="72"/>
      <c r="K52208" s="72"/>
    </row>
    <row r="52209" spans="9:11">
      <c r="I52209" s="72"/>
      <c r="J52209" s="72"/>
      <c r="K52209" s="72"/>
    </row>
    <row r="52210" spans="9:11">
      <c r="I52210" s="72"/>
      <c r="J52210" s="72"/>
      <c r="K52210" s="72"/>
    </row>
    <row r="52211" spans="9:11">
      <c r="I52211" s="72"/>
      <c r="J52211" s="72"/>
      <c r="K52211" s="72"/>
    </row>
    <row r="52212" spans="9:11">
      <c r="I52212" s="72"/>
      <c r="J52212" s="72"/>
      <c r="K52212" s="72"/>
    </row>
    <row r="52213" spans="9:11">
      <c r="I52213" s="72"/>
      <c r="J52213" s="72"/>
      <c r="K52213" s="72"/>
    </row>
    <row r="52214" spans="9:11">
      <c r="I52214" s="72"/>
      <c r="J52214" s="72"/>
      <c r="K52214" s="72"/>
    </row>
    <row r="52215" spans="9:11">
      <c r="I52215" s="72"/>
      <c r="J52215" s="72"/>
      <c r="K52215" s="72"/>
    </row>
    <row r="52216" spans="9:11">
      <c r="I52216" s="72"/>
      <c r="J52216" s="72"/>
      <c r="K52216" s="72"/>
    </row>
    <row r="52217" spans="9:11">
      <c r="I52217" s="72"/>
      <c r="J52217" s="72"/>
      <c r="K52217" s="72"/>
    </row>
    <row r="52218" spans="9:11">
      <c r="I52218" s="72"/>
      <c r="J52218" s="72"/>
      <c r="K52218" s="72"/>
    </row>
    <row r="52219" spans="9:11">
      <c r="I52219" s="72"/>
      <c r="J52219" s="72"/>
      <c r="K52219" s="72"/>
    </row>
    <row r="52220" spans="9:11">
      <c r="I52220" s="72"/>
      <c r="J52220" s="72"/>
      <c r="K52220" s="72"/>
    </row>
    <row r="52221" spans="9:11">
      <c r="I52221" s="72"/>
      <c r="J52221" s="72"/>
      <c r="K52221" s="72"/>
    </row>
    <row r="52222" spans="9:11">
      <c r="I52222" s="72"/>
      <c r="J52222" s="72"/>
      <c r="K52222" s="72"/>
    </row>
    <row r="52223" spans="9:11">
      <c r="I52223" s="72"/>
      <c r="J52223" s="72"/>
      <c r="K52223" s="72"/>
    </row>
    <row r="52224" spans="9:11">
      <c r="I52224" s="72"/>
      <c r="J52224" s="72"/>
      <c r="K52224" s="72"/>
    </row>
    <row r="52225" spans="9:11">
      <c r="I52225" s="72"/>
      <c r="J52225" s="72"/>
      <c r="K52225" s="72"/>
    </row>
    <row r="52226" spans="9:11">
      <c r="I52226" s="72"/>
      <c r="J52226" s="72"/>
      <c r="K52226" s="72"/>
    </row>
    <row r="52227" spans="9:11">
      <c r="I52227" s="72"/>
      <c r="J52227" s="72"/>
      <c r="K52227" s="72"/>
    </row>
    <row r="52228" spans="9:11">
      <c r="I52228" s="72"/>
      <c r="J52228" s="72"/>
      <c r="K52228" s="72"/>
    </row>
    <row r="52229" spans="9:11">
      <c r="I52229" s="72"/>
      <c r="J52229" s="72"/>
      <c r="K52229" s="72"/>
    </row>
    <row r="52230" spans="9:11">
      <c r="I52230" s="72"/>
      <c r="J52230" s="72"/>
      <c r="K52230" s="72"/>
    </row>
    <row r="52231" spans="9:11">
      <c r="I52231" s="72"/>
      <c r="J52231" s="72"/>
      <c r="K52231" s="72"/>
    </row>
    <row r="52232" spans="9:11">
      <c r="I52232" s="72"/>
      <c r="J52232" s="72"/>
      <c r="K52232" s="72"/>
    </row>
    <row r="52233" spans="9:11">
      <c r="I52233" s="72"/>
      <c r="J52233" s="72"/>
      <c r="K52233" s="72"/>
    </row>
    <row r="52234" spans="9:11">
      <c r="I52234" s="72"/>
      <c r="J52234" s="72"/>
      <c r="K52234" s="72"/>
    </row>
    <row r="52235" spans="9:11">
      <c r="I52235" s="72"/>
      <c r="J52235" s="72"/>
      <c r="K52235" s="72"/>
    </row>
    <row r="52236" spans="9:11">
      <c r="I52236" s="72"/>
      <c r="J52236" s="72"/>
      <c r="K52236" s="72"/>
    </row>
    <row r="52237" spans="9:11">
      <c r="I52237" s="72"/>
      <c r="J52237" s="72"/>
      <c r="K52237" s="72"/>
    </row>
    <row r="52238" spans="9:11">
      <c r="I52238" s="72"/>
      <c r="J52238" s="72"/>
      <c r="K52238" s="72"/>
    </row>
    <row r="52239" spans="9:11">
      <c r="I52239" s="72"/>
      <c r="J52239" s="72"/>
      <c r="K52239" s="72"/>
    </row>
    <row r="52240" spans="9:11">
      <c r="I52240" s="72"/>
      <c r="J52240" s="72"/>
      <c r="K52240" s="72"/>
    </row>
    <row r="52241" spans="9:11">
      <c r="I52241" s="72"/>
      <c r="J52241" s="72"/>
      <c r="K52241" s="72"/>
    </row>
    <row r="52242" spans="9:11">
      <c r="I52242" s="72"/>
      <c r="J52242" s="72"/>
      <c r="K52242" s="72"/>
    </row>
    <row r="52243" spans="9:11">
      <c r="I52243" s="72"/>
      <c r="J52243" s="72"/>
      <c r="K52243" s="72"/>
    </row>
    <row r="52244" spans="9:11">
      <c r="I52244" s="72"/>
      <c r="J52244" s="72"/>
      <c r="K52244" s="72"/>
    </row>
    <row r="52245" spans="9:11">
      <c r="I52245" s="72"/>
      <c r="J52245" s="72"/>
      <c r="K52245" s="72"/>
    </row>
    <row r="52246" spans="9:11">
      <c r="I52246" s="72"/>
      <c r="J52246" s="72"/>
      <c r="K52246" s="72"/>
    </row>
    <row r="52247" spans="9:11">
      <c r="I52247" s="72"/>
      <c r="J52247" s="72"/>
      <c r="K52247" s="72"/>
    </row>
    <row r="52248" spans="9:11">
      <c r="I52248" s="72"/>
      <c r="J52248" s="72"/>
      <c r="K52248" s="72"/>
    </row>
    <row r="52249" spans="9:11">
      <c r="I52249" s="72"/>
      <c r="J52249" s="72"/>
      <c r="K52249" s="72"/>
    </row>
    <row r="52250" spans="9:11">
      <c r="I52250" s="72"/>
      <c r="J52250" s="72"/>
      <c r="K52250" s="72"/>
    </row>
    <row r="52251" spans="9:11">
      <c r="I52251" s="72"/>
      <c r="J52251" s="72"/>
      <c r="K52251" s="72"/>
    </row>
    <row r="52252" spans="9:11">
      <c r="I52252" s="72"/>
      <c r="J52252" s="72"/>
      <c r="K52252" s="72"/>
    </row>
    <row r="52253" spans="9:11">
      <c r="I52253" s="72"/>
      <c r="J52253" s="72"/>
      <c r="K52253" s="72"/>
    </row>
    <row r="52254" spans="9:11">
      <c r="I52254" s="72"/>
      <c r="J52254" s="72"/>
      <c r="K52254" s="72"/>
    </row>
    <row r="52255" spans="9:11">
      <c r="I52255" s="72"/>
      <c r="J52255" s="72"/>
      <c r="K52255" s="72"/>
    </row>
    <row r="52256" spans="9:11">
      <c r="I52256" s="72"/>
      <c r="J52256" s="72"/>
      <c r="K52256" s="72"/>
    </row>
    <row r="52257" spans="9:11">
      <c r="I52257" s="72"/>
      <c r="J52257" s="72"/>
      <c r="K52257" s="72"/>
    </row>
    <row r="52258" spans="9:11">
      <c r="I52258" s="72"/>
      <c r="J52258" s="72"/>
      <c r="K52258" s="72"/>
    </row>
    <row r="52259" spans="9:11">
      <c r="I52259" s="72"/>
      <c r="J52259" s="72"/>
      <c r="K52259" s="72"/>
    </row>
    <row r="52260" spans="9:11">
      <c r="I52260" s="72"/>
      <c r="J52260" s="72"/>
      <c r="K52260" s="72"/>
    </row>
    <row r="52261" spans="9:11">
      <c r="I52261" s="72"/>
      <c r="J52261" s="72"/>
      <c r="K52261" s="72"/>
    </row>
    <row r="52262" spans="9:11">
      <c r="I52262" s="72"/>
      <c r="J52262" s="72"/>
      <c r="K52262" s="72"/>
    </row>
    <row r="52263" spans="9:11">
      <c r="I52263" s="72"/>
      <c r="J52263" s="72"/>
      <c r="K52263" s="72"/>
    </row>
    <row r="52264" spans="9:11">
      <c r="I52264" s="72"/>
      <c r="J52264" s="72"/>
      <c r="K52264" s="72"/>
    </row>
    <row r="52265" spans="9:11">
      <c r="I52265" s="72"/>
      <c r="J52265" s="72"/>
      <c r="K52265" s="72"/>
    </row>
    <row r="52266" spans="9:11">
      <c r="I52266" s="72"/>
      <c r="J52266" s="72"/>
      <c r="K52266" s="72"/>
    </row>
    <row r="52267" spans="9:11">
      <c r="I52267" s="72"/>
      <c r="J52267" s="72"/>
      <c r="K52267" s="72"/>
    </row>
    <row r="52268" spans="9:11">
      <c r="I52268" s="72"/>
      <c r="J52268" s="72"/>
      <c r="K52268" s="72"/>
    </row>
    <row r="52269" spans="9:11">
      <c r="I52269" s="72"/>
      <c r="J52269" s="72"/>
      <c r="K52269" s="72"/>
    </row>
    <row r="52270" spans="9:11">
      <c r="I52270" s="72"/>
      <c r="J52270" s="72"/>
      <c r="K52270" s="72"/>
    </row>
    <row r="52271" spans="9:11">
      <c r="I52271" s="72"/>
      <c r="J52271" s="72"/>
      <c r="K52271" s="72"/>
    </row>
    <row r="52272" spans="9:11">
      <c r="I52272" s="72"/>
      <c r="J52272" s="72"/>
      <c r="K52272" s="72"/>
    </row>
    <row r="52273" spans="9:11">
      <c r="I52273" s="72"/>
      <c r="J52273" s="72"/>
      <c r="K52273" s="72"/>
    </row>
    <row r="52274" spans="9:11">
      <c r="I52274" s="72"/>
      <c r="J52274" s="72"/>
      <c r="K52274" s="72"/>
    </row>
    <row r="52275" spans="9:11">
      <c r="I52275" s="72"/>
      <c r="J52275" s="72"/>
      <c r="K52275" s="72"/>
    </row>
    <row r="52276" spans="9:11">
      <c r="I52276" s="72"/>
      <c r="J52276" s="72"/>
      <c r="K52276" s="72"/>
    </row>
    <row r="52277" spans="9:11">
      <c r="I52277" s="72"/>
      <c r="J52277" s="72"/>
      <c r="K52277" s="72"/>
    </row>
    <row r="52278" spans="9:11">
      <c r="I52278" s="72"/>
      <c r="J52278" s="72"/>
      <c r="K52278" s="72"/>
    </row>
    <row r="52279" spans="9:11">
      <c r="I52279" s="72"/>
      <c r="J52279" s="72"/>
      <c r="K52279" s="72"/>
    </row>
    <row r="52280" spans="9:11">
      <c r="I52280" s="72"/>
      <c r="J52280" s="72"/>
      <c r="K52280" s="72"/>
    </row>
    <row r="52281" spans="9:11">
      <c r="I52281" s="72"/>
      <c r="J52281" s="72"/>
      <c r="K52281" s="72"/>
    </row>
    <row r="52282" spans="9:11">
      <c r="I52282" s="72"/>
      <c r="J52282" s="72"/>
      <c r="K52282" s="72"/>
    </row>
    <row r="52283" spans="9:11">
      <c r="I52283" s="72"/>
      <c r="J52283" s="72"/>
      <c r="K52283" s="72"/>
    </row>
    <row r="52284" spans="9:11">
      <c r="I52284" s="72"/>
      <c r="J52284" s="72"/>
      <c r="K52284" s="72"/>
    </row>
    <row r="52285" spans="9:11">
      <c r="I52285" s="72"/>
      <c r="J52285" s="72"/>
      <c r="K52285" s="72"/>
    </row>
    <row r="52286" spans="9:11">
      <c r="I52286" s="72"/>
      <c r="J52286" s="72"/>
      <c r="K52286" s="72"/>
    </row>
    <row r="52287" spans="9:11">
      <c r="I52287" s="72"/>
      <c r="J52287" s="72"/>
      <c r="K52287" s="72"/>
    </row>
    <row r="52288" spans="9:11">
      <c r="I52288" s="72"/>
      <c r="J52288" s="72"/>
      <c r="K52288" s="72"/>
    </row>
    <row r="52289" spans="9:11">
      <c r="I52289" s="72"/>
      <c r="J52289" s="72"/>
      <c r="K52289" s="72"/>
    </row>
    <row r="52290" spans="9:11">
      <c r="I52290" s="72"/>
      <c r="J52290" s="72"/>
      <c r="K52290" s="72"/>
    </row>
    <row r="52291" spans="9:11">
      <c r="I52291" s="72"/>
      <c r="J52291" s="72"/>
      <c r="K52291" s="72"/>
    </row>
    <row r="52292" spans="9:11">
      <c r="I52292" s="72"/>
      <c r="J52292" s="72"/>
      <c r="K52292" s="72"/>
    </row>
    <row r="52293" spans="9:11">
      <c r="I52293" s="72"/>
      <c r="J52293" s="72"/>
      <c r="K52293" s="72"/>
    </row>
    <row r="52294" spans="9:11">
      <c r="I52294" s="72"/>
      <c r="J52294" s="72"/>
      <c r="K52294" s="72"/>
    </row>
    <row r="52295" spans="9:11">
      <c r="I52295" s="72"/>
      <c r="J52295" s="72"/>
      <c r="K52295" s="72"/>
    </row>
    <row r="52296" spans="9:11">
      <c r="I52296" s="72"/>
      <c r="J52296" s="72"/>
      <c r="K52296" s="72"/>
    </row>
    <row r="52297" spans="9:11">
      <c r="I52297" s="72"/>
      <c r="J52297" s="72"/>
      <c r="K52297" s="72"/>
    </row>
    <row r="52298" spans="9:11">
      <c r="I52298" s="72"/>
      <c r="J52298" s="72"/>
      <c r="K52298" s="72"/>
    </row>
    <row r="52299" spans="9:11">
      <c r="I52299" s="72"/>
      <c r="J52299" s="72"/>
      <c r="K52299" s="72"/>
    </row>
    <row r="52300" spans="9:11">
      <c r="I52300" s="72"/>
      <c r="J52300" s="72"/>
      <c r="K52300" s="72"/>
    </row>
    <row r="52301" spans="9:11">
      <c r="I52301" s="72"/>
      <c r="J52301" s="72"/>
      <c r="K52301" s="72"/>
    </row>
    <row r="52302" spans="9:11">
      <c r="I52302" s="72"/>
      <c r="J52302" s="72"/>
      <c r="K52302" s="72"/>
    </row>
    <row r="52303" spans="9:11">
      <c r="I52303" s="72"/>
      <c r="J52303" s="72"/>
      <c r="K52303" s="72"/>
    </row>
    <row r="52304" spans="9:11">
      <c r="I52304" s="72"/>
      <c r="J52304" s="72"/>
      <c r="K52304" s="72"/>
    </row>
    <row r="52305" spans="9:11">
      <c r="I52305" s="72"/>
      <c r="J52305" s="72"/>
      <c r="K52305" s="72"/>
    </row>
    <row r="52306" spans="9:11">
      <c r="I52306" s="72"/>
      <c r="J52306" s="72"/>
      <c r="K52306" s="72"/>
    </row>
    <row r="52307" spans="9:11">
      <c r="I52307" s="72"/>
      <c r="J52307" s="72"/>
      <c r="K52307" s="72"/>
    </row>
    <row r="52308" spans="9:11">
      <c r="I52308" s="72"/>
      <c r="J52308" s="72"/>
      <c r="K52308" s="72"/>
    </row>
    <row r="52309" spans="9:11">
      <c r="I52309" s="72"/>
      <c r="J52309" s="72"/>
      <c r="K52309" s="72"/>
    </row>
    <row r="52310" spans="9:11">
      <c r="I52310" s="72"/>
      <c r="J52310" s="72"/>
      <c r="K52310" s="72"/>
    </row>
    <row r="52311" spans="9:11">
      <c r="I52311" s="72"/>
      <c r="J52311" s="72"/>
      <c r="K52311" s="72"/>
    </row>
    <row r="52312" spans="9:11">
      <c r="I52312" s="72"/>
      <c r="J52312" s="72"/>
      <c r="K52312" s="72"/>
    </row>
    <row r="52313" spans="9:11">
      <c r="I52313" s="72"/>
      <c r="J52313" s="72"/>
      <c r="K52313" s="72"/>
    </row>
    <row r="52314" spans="9:11">
      <c r="I52314" s="72"/>
      <c r="J52314" s="72"/>
      <c r="K52314" s="72"/>
    </row>
    <row r="52315" spans="9:11">
      <c r="I52315" s="72"/>
      <c r="J52315" s="72"/>
      <c r="K52315" s="72"/>
    </row>
    <row r="52316" spans="9:11">
      <c r="I52316" s="72"/>
      <c r="J52316" s="72"/>
      <c r="K52316" s="72"/>
    </row>
    <row r="52317" spans="9:11">
      <c r="I52317" s="72"/>
      <c r="J52317" s="72"/>
      <c r="K52317" s="72"/>
    </row>
    <row r="52318" spans="9:11">
      <c r="I52318" s="72"/>
      <c r="J52318" s="72"/>
      <c r="K52318" s="72"/>
    </row>
    <row r="52319" spans="9:11">
      <c r="I52319" s="72"/>
      <c r="J52319" s="72"/>
      <c r="K52319" s="72"/>
    </row>
    <row r="52320" spans="9:11">
      <c r="I52320" s="72"/>
      <c r="J52320" s="72"/>
      <c r="K52320" s="72"/>
    </row>
    <row r="52321" spans="9:11">
      <c r="I52321" s="72"/>
      <c r="J52321" s="72"/>
      <c r="K52321" s="72"/>
    </row>
    <row r="52322" spans="9:11">
      <c r="I52322" s="72"/>
      <c r="J52322" s="72"/>
      <c r="K52322" s="72"/>
    </row>
    <row r="52323" spans="9:11">
      <c r="I52323" s="72"/>
      <c r="J52323" s="72"/>
      <c r="K52323" s="72"/>
    </row>
    <row r="52324" spans="9:11">
      <c r="I52324" s="72"/>
      <c r="J52324" s="72"/>
      <c r="K52324" s="72"/>
    </row>
    <row r="52325" spans="9:11">
      <c r="I52325" s="72"/>
      <c r="J52325" s="72"/>
      <c r="K52325" s="72"/>
    </row>
    <row r="52326" spans="9:11">
      <c r="I52326" s="72"/>
      <c r="J52326" s="72"/>
      <c r="K52326" s="72"/>
    </row>
    <row r="52327" spans="9:11">
      <c r="I52327" s="72"/>
      <c r="J52327" s="72"/>
      <c r="K52327" s="72"/>
    </row>
    <row r="52328" spans="9:11">
      <c r="I52328" s="72"/>
      <c r="J52328" s="72"/>
      <c r="K52328" s="72"/>
    </row>
    <row r="52329" spans="9:11">
      <c r="I52329" s="72"/>
      <c r="J52329" s="72"/>
      <c r="K52329" s="72"/>
    </row>
    <row r="52330" spans="9:11">
      <c r="I52330" s="72"/>
      <c r="J52330" s="72"/>
      <c r="K52330" s="72"/>
    </row>
    <row r="52331" spans="9:11">
      <c r="I52331" s="72"/>
      <c r="J52331" s="72"/>
      <c r="K52331" s="72"/>
    </row>
    <row r="52332" spans="9:11">
      <c r="I52332" s="72"/>
      <c r="J52332" s="72"/>
      <c r="K52332" s="72"/>
    </row>
    <row r="52333" spans="9:11">
      <c r="I52333" s="72"/>
      <c r="J52333" s="72"/>
      <c r="K52333" s="72"/>
    </row>
    <row r="52334" spans="9:11">
      <c r="I52334" s="72"/>
      <c r="J52334" s="72"/>
      <c r="K52334" s="72"/>
    </row>
    <row r="52335" spans="9:11">
      <c r="I52335" s="72"/>
      <c r="J52335" s="72"/>
      <c r="K52335" s="72"/>
    </row>
    <row r="52336" spans="9:11">
      <c r="I52336" s="72"/>
      <c r="J52336" s="72"/>
      <c r="K52336" s="72"/>
    </row>
    <row r="52337" spans="9:11">
      <c r="I52337" s="72"/>
      <c r="J52337" s="72"/>
      <c r="K52337" s="72"/>
    </row>
    <row r="52338" spans="9:11">
      <c r="I52338" s="72"/>
      <c r="J52338" s="72"/>
      <c r="K52338" s="72"/>
    </row>
    <row r="52339" spans="9:11">
      <c r="I52339" s="72"/>
      <c r="J52339" s="72"/>
      <c r="K52339" s="72"/>
    </row>
    <row r="52340" spans="9:11">
      <c r="I52340" s="72"/>
      <c r="J52340" s="72"/>
      <c r="K52340" s="72"/>
    </row>
    <row r="52341" spans="9:11">
      <c r="I52341" s="72"/>
      <c r="J52341" s="72"/>
      <c r="K52341" s="72"/>
    </row>
    <row r="52342" spans="9:11">
      <c r="I52342" s="72"/>
      <c r="J52342" s="72"/>
      <c r="K52342" s="72"/>
    </row>
    <row r="52343" spans="9:11">
      <c r="I52343" s="72"/>
      <c r="J52343" s="72"/>
      <c r="K52343" s="72"/>
    </row>
    <row r="52344" spans="9:11">
      <c r="I52344" s="72"/>
      <c r="J52344" s="72"/>
      <c r="K52344" s="72"/>
    </row>
    <row r="52345" spans="9:11">
      <c r="I52345" s="72"/>
      <c r="J52345" s="72"/>
      <c r="K52345" s="72"/>
    </row>
    <row r="52346" spans="9:11">
      <c r="I52346" s="72"/>
      <c r="J52346" s="72"/>
      <c r="K52346" s="72"/>
    </row>
    <row r="52347" spans="9:11">
      <c r="I52347" s="72"/>
      <c r="J52347" s="72"/>
      <c r="K52347" s="72"/>
    </row>
    <row r="52348" spans="9:11">
      <c r="I52348" s="72"/>
      <c r="J52348" s="72"/>
      <c r="K52348" s="72"/>
    </row>
    <row r="52349" spans="9:11">
      <c r="I52349" s="72"/>
      <c r="J52349" s="72"/>
      <c r="K52349" s="72"/>
    </row>
    <row r="52350" spans="9:11">
      <c r="I52350" s="72"/>
      <c r="J52350" s="72"/>
      <c r="K52350" s="72"/>
    </row>
    <row r="52351" spans="9:11">
      <c r="I52351" s="72"/>
      <c r="J52351" s="72"/>
      <c r="K52351" s="72"/>
    </row>
    <row r="52352" spans="9:11">
      <c r="I52352" s="72"/>
      <c r="J52352" s="72"/>
      <c r="K52352" s="72"/>
    </row>
    <row r="52353" spans="9:11">
      <c r="I52353" s="72"/>
      <c r="J52353" s="72"/>
      <c r="K52353" s="72"/>
    </row>
    <row r="52354" spans="9:11">
      <c r="I52354" s="72"/>
      <c r="J52354" s="72"/>
      <c r="K52354" s="72"/>
    </row>
    <row r="52355" spans="9:11">
      <c r="I52355" s="72"/>
      <c r="J52355" s="72"/>
      <c r="K52355" s="72"/>
    </row>
    <row r="52356" spans="9:11">
      <c r="I52356" s="72"/>
      <c r="J52356" s="72"/>
      <c r="K52356" s="72"/>
    </row>
    <row r="52357" spans="9:11">
      <c r="I52357" s="72"/>
      <c r="J52357" s="72"/>
      <c r="K52357" s="72"/>
    </row>
    <row r="52358" spans="9:11">
      <c r="I52358" s="72"/>
      <c r="J52358" s="72"/>
      <c r="K52358" s="72"/>
    </row>
    <row r="52359" spans="9:11">
      <c r="I52359" s="72"/>
      <c r="J52359" s="72"/>
      <c r="K52359" s="72"/>
    </row>
    <row r="52360" spans="9:11">
      <c r="I52360" s="72"/>
      <c r="J52360" s="72"/>
      <c r="K52360" s="72"/>
    </row>
    <row r="52361" spans="9:11">
      <c r="I52361" s="72"/>
      <c r="J52361" s="72"/>
      <c r="K52361" s="72"/>
    </row>
    <row r="52362" spans="9:11">
      <c r="I52362" s="72"/>
      <c r="J52362" s="72"/>
      <c r="K52362" s="72"/>
    </row>
    <row r="52363" spans="9:11">
      <c r="I52363" s="72"/>
      <c r="J52363" s="72"/>
      <c r="K52363" s="72"/>
    </row>
    <row r="52364" spans="9:11">
      <c r="I52364" s="72"/>
      <c r="J52364" s="72"/>
      <c r="K52364" s="72"/>
    </row>
    <row r="52365" spans="9:11">
      <c r="I52365" s="72"/>
      <c r="J52365" s="72"/>
      <c r="K52365" s="72"/>
    </row>
    <row r="52366" spans="9:11">
      <c r="I52366" s="72"/>
      <c r="J52366" s="72"/>
      <c r="K52366" s="72"/>
    </row>
    <row r="52367" spans="9:11">
      <c r="I52367" s="72"/>
      <c r="J52367" s="72"/>
      <c r="K52367" s="72"/>
    </row>
    <row r="52368" spans="9:11">
      <c r="I52368" s="72"/>
      <c r="J52368" s="72"/>
      <c r="K52368" s="72"/>
    </row>
    <row r="52369" spans="9:11">
      <c r="I52369" s="72"/>
      <c r="J52369" s="72"/>
      <c r="K52369" s="72"/>
    </row>
    <row r="52370" spans="9:11">
      <c r="I52370" s="72"/>
      <c r="J52370" s="72"/>
      <c r="K52370" s="72"/>
    </row>
    <row r="52371" spans="9:11">
      <c r="I52371" s="72"/>
      <c r="J52371" s="72"/>
      <c r="K52371" s="72"/>
    </row>
    <row r="52372" spans="9:11">
      <c r="I52372" s="72"/>
      <c r="J52372" s="72"/>
      <c r="K52372" s="72"/>
    </row>
    <row r="52373" spans="9:11">
      <c r="I52373" s="72"/>
      <c r="J52373" s="72"/>
      <c r="K52373" s="72"/>
    </row>
    <row r="52374" spans="9:11">
      <c r="I52374" s="72"/>
      <c r="J52374" s="72"/>
      <c r="K52374" s="72"/>
    </row>
    <row r="52375" spans="9:11">
      <c r="I52375" s="72"/>
      <c r="J52375" s="72"/>
      <c r="K52375" s="72"/>
    </row>
    <row r="52376" spans="9:11">
      <c r="I52376" s="72"/>
      <c r="J52376" s="72"/>
      <c r="K52376" s="72"/>
    </row>
    <row r="52377" spans="9:11">
      <c r="I52377" s="72"/>
      <c r="J52377" s="72"/>
      <c r="K52377" s="72"/>
    </row>
    <row r="52378" spans="9:11">
      <c r="I52378" s="72"/>
      <c r="J52378" s="72"/>
      <c r="K52378" s="72"/>
    </row>
    <row r="52379" spans="9:11">
      <c r="I52379" s="72"/>
      <c r="J52379" s="72"/>
      <c r="K52379" s="72"/>
    </row>
    <row r="52380" spans="9:11">
      <c r="I52380" s="72"/>
      <c r="J52380" s="72"/>
      <c r="K52380" s="72"/>
    </row>
    <row r="52381" spans="9:11">
      <c r="I52381" s="72"/>
      <c r="J52381" s="72"/>
      <c r="K52381" s="72"/>
    </row>
    <row r="52382" spans="9:11">
      <c r="I52382" s="72"/>
      <c r="J52382" s="72"/>
      <c r="K52382" s="72"/>
    </row>
    <row r="52383" spans="9:11">
      <c r="I52383" s="72"/>
      <c r="J52383" s="72"/>
      <c r="K52383" s="72"/>
    </row>
    <row r="52384" spans="9:11">
      <c r="I52384" s="72"/>
      <c r="J52384" s="72"/>
      <c r="K52384" s="72"/>
    </row>
    <row r="52385" spans="9:11">
      <c r="I52385" s="72"/>
      <c r="J52385" s="72"/>
      <c r="K52385" s="72"/>
    </row>
    <row r="52386" spans="9:11">
      <c r="I52386" s="72"/>
      <c r="J52386" s="72"/>
      <c r="K52386" s="72"/>
    </row>
    <row r="52387" spans="9:11">
      <c r="I52387" s="72"/>
      <c r="J52387" s="72"/>
      <c r="K52387" s="72"/>
    </row>
    <row r="52388" spans="9:11">
      <c r="I52388" s="72"/>
      <c r="J52388" s="72"/>
      <c r="K52388" s="72"/>
    </row>
    <row r="52389" spans="9:11">
      <c r="I52389" s="72"/>
      <c r="J52389" s="72"/>
      <c r="K52389" s="72"/>
    </row>
    <row r="52390" spans="9:11">
      <c r="I52390" s="72"/>
      <c r="J52390" s="72"/>
      <c r="K52390" s="72"/>
    </row>
    <row r="52391" spans="9:11">
      <c r="I52391" s="72"/>
      <c r="J52391" s="72"/>
      <c r="K52391" s="72"/>
    </row>
    <row r="52392" spans="9:11">
      <c r="I52392" s="72"/>
      <c r="J52392" s="72"/>
      <c r="K52392" s="72"/>
    </row>
    <row r="52393" spans="9:11">
      <c r="I52393" s="72"/>
      <c r="J52393" s="72"/>
      <c r="K52393" s="72"/>
    </row>
    <row r="52394" spans="9:11">
      <c r="I52394" s="72"/>
      <c r="J52394" s="72"/>
      <c r="K52394" s="72"/>
    </row>
    <row r="52395" spans="9:11">
      <c r="I52395" s="72"/>
      <c r="J52395" s="72"/>
      <c r="K52395" s="72"/>
    </row>
    <row r="52396" spans="9:11">
      <c r="I52396" s="72"/>
      <c r="J52396" s="72"/>
      <c r="K52396" s="72"/>
    </row>
    <row r="52397" spans="9:11">
      <c r="I52397" s="72"/>
      <c r="J52397" s="72"/>
      <c r="K52397" s="72"/>
    </row>
    <row r="52398" spans="9:11">
      <c r="I52398" s="72"/>
      <c r="J52398" s="72"/>
      <c r="K52398" s="72"/>
    </row>
    <row r="52399" spans="9:11">
      <c r="I52399" s="72"/>
      <c r="J52399" s="72"/>
      <c r="K52399" s="72"/>
    </row>
    <row r="52400" spans="9:11">
      <c r="I52400" s="72"/>
      <c r="J52400" s="72"/>
      <c r="K52400" s="72"/>
    </row>
    <row r="52401" spans="9:11">
      <c r="I52401" s="72"/>
      <c r="J52401" s="72"/>
      <c r="K52401" s="72"/>
    </row>
    <row r="52402" spans="9:11">
      <c r="I52402" s="72"/>
      <c r="J52402" s="72"/>
      <c r="K52402" s="72"/>
    </row>
    <row r="52403" spans="9:11">
      <c r="I52403" s="72"/>
      <c r="J52403" s="72"/>
      <c r="K52403" s="72"/>
    </row>
    <row r="52404" spans="9:11">
      <c r="I52404" s="72"/>
      <c r="J52404" s="72"/>
      <c r="K52404" s="72"/>
    </row>
    <row r="52405" spans="9:11">
      <c r="I52405" s="72"/>
      <c r="J52405" s="72"/>
      <c r="K52405" s="72"/>
    </row>
    <row r="52406" spans="9:11">
      <c r="I52406" s="72"/>
      <c r="J52406" s="72"/>
      <c r="K52406" s="72"/>
    </row>
    <row r="52407" spans="9:11">
      <c r="I52407" s="72"/>
      <c r="J52407" s="72"/>
      <c r="K52407" s="72"/>
    </row>
    <row r="52408" spans="9:11">
      <c r="I52408" s="72"/>
      <c r="J52408" s="72"/>
      <c r="K52408" s="72"/>
    </row>
    <row r="52409" spans="9:11">
      <c r="I52409" s="72"/>
      <c r="J52409" s="72"/>
      <c r="K52409" s="72"/>
    </row>
    <row r="52410" spans="9:11">
      <c r="I52410" s="72"/>
      <c r="J52410" s="72"/>
      <c r="K52410" s="72"/>
    </row>
    <row r="52411" spans="9:11">
      <c r="I52411" s="72"/>
      <c r="J52411" s="72"/>
      <c r="K52411" s="72"/>
    </row>
    <row r="52412" spans="9:11">
      <c r="I52412" s="72"/>
      <c r="J52412" s="72"/>
      <c r="K52412" s="72"/>
    </row>
    <row r="52413" spans="9:11">
      <c r="I52413" s="72"/>
      <c r="J52413" s="72"/>
      <c r="K52413" s="72"/>
    </row>
    <row r="52414" spans="9:11">
      <c r="I52414" s="72"/>
      <c r="J52414" s="72"/>
      <c r="K52414" s="72"/>
    </row>
    <row r="52415" spans="9:11">
      <c r="I52415" s="72"/>
      <c r="J52415" s="72"/>
      <c r="K52415" s="72"/>
    </row>
    <row r="52416" spans="9:11">
      <c r="I52416" s="72"/>
      <c r="J52416" s="72"/>
      <c r="K52416" s="72"/>
    </row>
    <row r="52417" spans="9:11">
      <c r="I52417" s="72"/>
      <c r="J52417" s="72"/>
      <c r="K52417" s="72"/>
    </row>
    <row r="52418" spans="9:11">
      <c r="I52418" s="72"/>
      <c r="J52418" s="72"/>
      <c r="K52418" s="72"/>
    </row>
    <row r="52419" spans="9:11">
      <c r="I52419" s="72"/>
      <c r="J52419" s="72"/>
      <c r="K52419" s="72"/>
    </row>
    <row r="52420" spans="9:11">
      <c r="I52420" s="72"/>
      <c r="J52420" s="72"/>
      <c r="K52420" s="72"/>
    </row>
    <row r="52421" spans="9:11">
      <c r="I52421" s="72"/>
      <c r="J52421" s="72"/>
      <c r="K52421" s="72"/>
    </row>
    <row r="52422" spans="9:11">
      <c r="I52422" s="72"/>
      <c r="J52422" s="72"/>
      <c r="K52422" s="72"/>
    </row>
    <row r="52423" spans="9:11">
      <c r="I52423" s="72"/>
      <c r="J52423" s="72"/>
      <c r="K52423" s="72"/>
    </row>
    <row r="52424" spans="9:11">
      <c r="I52424" s="72"/>
      <c r="J52424" s="72"/>
      <c r="K52424" s="72"/>
    </row>
    <row r="52425" spans="9:11">
      <c r="I52425" s="72"/>
      <c r="J52425" s="72"/>
      <c r="K52425" s="72"/>
    </row>
    <row r="52426" spans="9:11">
      <c r="I52426" s="72"/>
      <c r="J52426" s="72"/>
      <c r="K52426" s="72"/>
    </row>
    <row r="52427" spans="9:11">
      <c r="I52427" s="72"/>
      <c r="J52427" s="72"/>
      <c r="K52427" s="72"/>
    </row>
    <row r="52428" spans="9:11">
      <c r="I52428" s="72"/>
      <c r="J52428" s="72"/>
      <c r="K52428" s="72"/>
    </row>
    <row r="52429" spans="9:11">
      <c r="I52429" s="72"/>
      <c r="J52429" s="72"/>
      <c r="K52429" s="72"/>
    </row>
    <row r="52430" spans="9:11">
      <c r="I52430" s="72"/>
      <c r="J52430" s="72"/>
      <c r="K52430" s="72"/>
    </row>
    <row r="52431" spans="9:11">
      <c r="I52431" s="72"/>
      <c r="J52431" s="72"/>
      <c r="K52431" s="72"/>
    </row>
    <row r="52432" spans="9:11">
      <c r="I52432" s="72"/>
      <c r="J52432" s="72"/>
      <c r="K52432" s="72"/>
    </row>
    <row r="52433" spans="9:11">
      <c r="I52433" s="72"/>
      <c r="J52433" s="72"/>
      <c r="K52433" s="72"/>
    </row>
    <row r="52434" spans="9:11">
      <c r="I52434" s="72"/>
      <c r="J52434" s="72"/>
      <c r="K52434" s="72"/>
    </row>
    <row r="52435" spans="9:11">
      <c r="I52435" s="72"/>
      <c r="J52435" s="72"/>
      <c r="K52435" s="72"/>
    </row>
    <row r="52436" spans="9:11">
      <c r="I52436" s="72"/>
      <c r="J52436" s="72"/>
      <c r="K52436" s="72"/>
    </row>
    <row r="52437" spans="9:11">
      <c r="I52437" s="72"/>
      <c r="J52437" s="72"/>
      <c r="K52437" s="72"/>
    </row>
    <row r="52438" spans="9:11">
      <c r="I52438" s="72"/>
      <c r="J52438" s="72"/>
      <c r="K52438" s="72"/>
    </row>
    <row r="52439" spans="9:11">
      <c r="I52439" s="72"/>
      <c r="J52439" s="72"/>
      <c r="K52439" s="72"/>
    </row>
    <row r="52440" spans="9:11">
      <c r="I52440" s="72"/>
      <c r="J52440" s="72"/>
      <c r="K52440" s="72"/>
    </row>
    <row r="52441" spans="9:11">
      <c r="I52441" s="72"/>
      <c r="J52441" s="72"/>
      <c r="K52441" s="72"/>
    </row>
    <row r="52442" spans="9:11">
      <c r="I52442" s="72"/>
      <c r="J52442" s="72"/>
      <c r="K52442" s="72"/>
    </row>
    <row r="52443" spans="9:11">
      <c r="I52443" s="72"/>
      <c r="J52443" s="72"/>
      <c r="K52443" s="72"/>
    </row>
    <row r="52444" spans="9:11">
      <c r="I52444" s="72"/>
      <c r="J52444" s="72"/>
      <c r="K52444" s="72"/>
    </row>
    <row r="52445" spans="9:11">
      <c r="I52445" s="72"/>
      <c r="J52445" s="72"/>
      <c r="K52445" s="72"/>
    </row>
    <row r="52446" spans="9:11">
      <c r="I52446" s="72"/>
      <c r="J52446" s="72"/>
      <c r="K52446" s="72"/>
    </row>
    <row r="52447" spans="9:11">
      <c r="I52447" s="72"/>
      <c r="J52447" s="72"/>
      <c r="K52447" s="72"/>
    </row>
    <row r="52448" spans="9:11">
      <c r="I52448" s="72"/>
      <c r="J52448" s="72"/>
      <c r="K52448" s="72"/>
    </row>
    <row r="52449" spans="9:11">
      <c r="I52449" s="72"/>
      <c r="J52449" s="72"/>
      <c r="K52449" s="72"/>
    </row>
    <row r="52450" spans="9:11">
      <c r="I52450" s="72"/>
      <c r="J52450" s="72"/>
      <c r="K52450" s="72"/>
    </row>
    <row r="52451" spans="9:11">
      <c r="I52451" s="72"/>
      <c r="J52451" s="72"/>
      <c r="K52451" s="72"/>
    </row>
    <row r="52452" spans="9:11">
      <c r="I52452" s="72"/>
      <c r="J52452" s="72"/>
      <c r="K52452" s="72"/>
    </row>
    <row r="52453" spans="9:11">
      <c r="I52453" s="72"/>
      <c r="J52453" s="72"/>
      <c r="K52453" s="72"/>
    </row>
    <row r="52454" spans="9:11">
      <c r="I52454" s="72"/>
      <c r="J52454" s="72"/>
      <c r="K52454" s="72"/>
    </row>
    <row r="52455" spans="9:11">
      <c r="I52455" s="72"/>
      <c r="J52455" s="72"/>
      <c r="K52455" s="72"/>
    </row>
    <row r="52456" spans="9:11">
      <c r="I52456" s="72"/>
      <c r="J52456" s="72"/>
      <c r="K52456" s="72"/>
    </row>
    <row r="52457" spans="9:11">
      <c r="I52457" s="72"/>
      <c r="J52457" s="72"/>
      <c r="K52457" s="72"/>
    </row>
    <row r="52458" spans="9:11">
      <c r="I52458" s="72"/>
      <c r="J52458" s="72"/>
      <c r="K52458" s="72"/>
    </row>
    <row r="52459" spans="9:11">
      <c r="I52459" s="72"/>
      <c r="J52459" s="72"/>
      <c r="K52459" s="72"/>
    </row>
    <row r="52460" spans="9:11">
      <c r="I52460" s="72"/>
      <c r="J52460" s="72"/>
      <c r="K52460" s="72"/>
    </row>
    <row r="52461" spans="9:11">
      <c r="I52461" s="72"/>
      <c r="J52461" s="72"/>
      <c r="K52461" s="72"/>
    </row>
    <row r="52462" spans="9:11">
      <c r="I52462" s="72"/>
      <c r="J52462" s="72"/>
      <c r="K52462" s="72"/>
    </row>
    <row r="52463" spans="9:11">
      <c r="I52463" s="72"/>
      <c r="J52463" s="72"/>
      <c r="K52463" s="72"/>
    </row>
    <row r="52464" spans="9:11">
      <c r="I52464" s="72"/>
      <c r="J52464" s="72"/>
      <c r="K52464" s="72"/>
    </row>
    <row r="52465" spans="9:11">
      <c r="I52465" s="72"/>
      <c r="J52465" s="72"/>
      <c r="K52465" s="72"/>
    </row>
    <row r="52466" spans="9:11">
      <c r="I52466" s="72"/>
      <c r="J52466" s="72"/>
      <c r="K52466" s="72"/>
    </row>
    <row r="52467" spans="9:11">
      <c r="I52467" s="72"/>
      <c r="J52467" s="72"/>
      <c r="K52467" s="72"/>
    </row>
    <row r="52468" spans="9:11">
      <c r="I52468" s="72"/>
      <c r="J52468" s="72"/>
      <c r="K52468" s="72"/>
    </row>
    <row r="52469" spans="9:11">
      <c r="I52469" s="72"/>
      <c r="J52469" s="72"/>
      <c r="K52469" s="72"/>
    </row>
    <row r="52470" spans="9:11">
      <c r="I52470" s="72"/>
      <c r="J52470" s="72"/>
      <c r="K52470" s="72"/>
    </row>
    <row r="52471" spans="9:11">
      <c r="I52471" s="72"/>
      <c r="J52471" s="72"/>
      <c r="K52471" s="72"/>
    </row>
    <row r="52472" spans="9:11">
      <c r="I52472" s="72"/>
      <c r="J52472" s="72"/>
      <c r="K52472" s="72"/>
    </row>
    <row r="52473" spans="9:11">
      <c r="I52473" s="72"/>
      <c r="J52473" s="72"/>
      <c r="K52473" s="72"/>
    </row>
    <row r="52474" spans="9:11">
      <c r="I52474" s="72"/>
      <c r="J52474" s="72"/>
      <c r="K52474" s="72"/>
    </row>
    <row r="52475" spans="9:11">
      <c r="I52475" s="72"/>
      <c r="J52475" s="72"/>
      <c r="K52475" s="72"/>
    </row>
    <row r="52476" spans="9:11">
      <c r="I52476" s="72"/>
      <c r="J52476" s="72"/>
      <c r="K52476" s="72"/>
    </row>
    <row r="52477" spans="9:11">
      <c r="I52477" s="72"/>
      <c r="J52477" s="72"/>
      <c r="K52477" s="72"/>
    </row>
    <row r="52478" spans="9:11">
      <c r="I52478" s="72"/>
      <c r="J52478" s="72"/>
      <c r="K52478" s="72"/>
    </row>
    <row r="52479" spans="9:11">
      <c r="I52479" s="72"/>
      <c r="J52479" s="72"/>
      <c r="K52479" s="72"/>
    </row>
    <row r="52480" spans="9:11">
      <c r="I52480" s="72"/>
      <c r="J52480" s="72"/>
      <c r="K52480" s="72"/>
    </row>
    <row r="52481" spans="9:11">
      <c r="I52481" s="72"/>
      <c r="J52481" s="72"/>
      <c r="K52481" s="72"/>
    </row>
    <row r="52482" spans="9:11">
      <c r="I52482" s="72"/>
      <c r="J52482" s="72"/>
      <c r="K52482" s="72"/>
    </row>
    <row r="52483" spans="9:11">
      <c r="I52483" s="72"/>
      <c r="J52483" s="72"/>
      <c r="K52483" s="72"/>
    </row>
    <row r="52484" spans="9:11">
      <c r="I52484" s="72"/>
      <c r="J52484" s="72"/>
      <c r="K52484" s="72"/>
    </row>
    <row r="52485" spans="9:11">
      <c r="I52485" s="72"/>
      <c r="J52485" s="72"/>
      <c r="K52485" s="72"/>
    </row>
    <row r="52486" spans="9:11">
      <c r="I52486" s="72"/>
      <c r="J52486" s="72"/>
      <c r="K52486" s="72"/>
    </row>
    <row r="52487" spans="9:11">
      <c r="I52487" s="72"/>
      <c r="J52487" s="72"/>
      <c r="K52487" s="72"/>
    </row>
    <row r="52488" spans="9:11">
      <c r="I52488" s="72"/>
      <c r="J52488" s="72"/>
      <c r="K52488" s="72"/>
    </row>
    <row r="52489" spans="9:11">
      <c r="I52489" s="72"/>
      <c r="J52489" s="72"/>
      <c r="K52489" s="72"/>
    </row>
    <row r="52490" spans="9:11">
      <c r="I52490" s="72"/>
      <c r="J52490" s="72"/>
      <c r="K52490" s="72"/>
    </row>
    <row r="52491" spans="9:11">
      <c r="I52491" s="72"/>
      <c r="J52491" s="72"/>
      <c r="K52491" s="72"/>
    </row>
    <row r="52492" spans="9:11">
      <c r="I52492" s="72"/>
      <c r="J52492" s="72"/>
      <c r="K52492" s="72"/>
    </row>
    <row r="52493" spans="9:11">
      <c r="I52493" s="72"/>
      <c r="J52493" s="72"/>
      <c r="K52493" s="72"/>
    </row>
    <row r="52494" spans="9:11">
      <c r="I52494" s="72"/>
      <c r="J52494" s="72"/>
      <c r="K52494" s="72"/>
    </row>
    <row r="52495" spans="9:11">
      <c r="I52495" s="72"/>
      <c r="J52495" s="72"/>
      <c r="K52495" s="72"/>
    </row>
    <row r="52496" spans="9:11">
      <c r="I52496" s="72"/>
      <c r="J52496" s="72"/>
      <c r="K52496" s="72"/>
    </row>
    <row r="52497" spans="9:11">
      <c r="I52497" s="72"/>
      <c r="J52497" s="72"/>
      <c r="K52497" s="72"/>
    </row>
    <row r="52498" spans="9:11">
      <c r="I52498" s="72"/>
      <c r="J52498" s="72"/>
      <c r="K52498" s="72"/>
    </row>
    <row r="52499" spans="9:11">
      <c r="I52499" s="72"/>
      <c r="J52499" s="72"/>
      <c r="K52499" s="72"/>
    </row>
    <row r="52500" spans="9:11">
      <c r="I52500" s="72"/>
      <c r="J52500" s="72"/>
      <c r="K52500" s="72"/>
    </row>
    <row r="52501" spans="9:11">
      <c r="I52501" s="72"/>
      <c r="J52501" s="72"/>
      <c r="K52501" s="72"/>
    </row>
    <row r="52502" spans="9:11">
      <c r="I52502" s="72"/>
      <c r="J52502" s="72"/>
      <c r="K52502" s="72"/>
    </row>
    <row r="52503" spans="9:11">
      <c r="I52503" s="72"/>
      <c r="J52503" s="72"/>
      <c r="K52503" s="72"/>
    </row>
    <row r="52504" spans="9:11">
      <c r="I52504" s="72"/>
      <c r="J52504" s="72"/>
      <c r="K52504" s="72"/>
    </row>
    <row r="52505" spans="9:11">
      <c r="I52505" s="72"/>
      <c r="J52505" s="72"/>
      <c r="K52505" s="72"/>
    </row>
    <row r="52506" spans="9:11">
      <c r="I52506" s="72"/>
      <c r="J52506" s="72"/>
      <c r="K52506" s="72"/>
    </row>
    <row r="52507" spans="9:11">
      <c r="I52507" s="72"/>
      <c r="J52507" s="72"/>
      <c r="K52507" s="72"/>
    </row>
    <row r="52508" spans="9:11">
      <c r="I52508" s="72"/>
      <c r="J52508" s="72"/>
      <c r="K52508" s="72"/>
    </row>
    <row r="52509" spans="9:11">
      <c r="I52509" s="72"/>
      <c r="J52509" s="72"/>
      <c r="K52509" s="72"/>
    </row>
    <row r="52510" spans="9:11">
      <c r="I52510" s="72"/>
      <c r="J52510" s="72"/>
      <c r="K52510" s="72"/>
    </row>
    <row r="52511" spans="9:11">
      <c r="I52511" s="72"/>
      <c r="J52511" s="72"/>
      <c r="K52511" s="72"/>
    </row>
    <row r="52512" spans="9:11">
      <c r="I52512" s="72"/>
      <c r="J52512" s="72"/>
      <c r="K52512" s="72"/>
    </row>
    <row r="52513" spans="9:11">
      <c r="I52513" s="72"/>
      <c r="J52513" s="72"/>
      <c r="K52513" s="72"/>
    </row>
    <row r="52514" spans="9:11">
      <c r="I52514" s="72"/>
      <c r="J52514" s="72"/>
      <c r="K52514" s="72"/>
    </row>
    <row r="52515" spans="9:11">
      <c r="I52515" s="72"/>
      <c r="J52515" s="72"/>
      <c r="K52515" s="72"/>
    </row>
    <row r="52516" spans="9:11">
      <c r="I52516" s="72"/>
      <c r="J52516" s="72"/>
      <c r="K52516" s="72"/>
    </row>
    <row r="52517" spans="9:11">
      <c r="I52517" s="72"/>
      <c r="J52517" s="72"/>
      <c r="K52517" s="72"/>
    </row>
    <row r="52518" spans="9:11">
      <c r="I52518" s="72"/>
      <c r="J52518" s="72"/>
      <c r="K52518" s="72"/>
    </row>
    <row r="52519" spans="9:11">
      <c r="I52519" s="72"/>
      <c r="J52519" s="72"/>
      <c r="K52519" s="72"/>
    </row>
    <row r="52520" spans="9:11">
      <c r="I52520" s="72"/>
      <c r="J52520" s="72"/>
      <c r="K52520" s="72"/>
    </row>
    <row r="52521" spans="9:11">
      <c r="I52521" s="72"/>
      <c r="J52521" s="72"/>
      <c r="K52521" s="72"/>
    </row>
    <row r="52522" spans="9:11">
      <c r="I52522" s="72"/>
      <c r="J52522" s="72"/>
      <c r="K52522" s="72"/>
    </row>
    <row r="52523" spans="9:11">
      <c r="I52523" s="72"/>
      <c r="J52523" s="72"/>
      <c r="K52523" s="72"/>
    </row>
    <row r="52524" spans="9:11">
      <c r="I52524" s="72"/>
      <c r="J52524" s="72"/>
      <c r="K52524" s="72"/>
    </row>
    <row r="52525" spans="9:11">
      <c r="I52525" s="72"/>
      <c r="J52525" s="72"/>
      <c r="K52525" s="72"/>
    </row>
    <row r="52526" spans="9:11">
      <c r="I52526" s="72"/>
      <c r="J52526" s="72"/>
      <c r="K52526" s="72"/>
    </row>
    <row r="52527" spans="9:11">
      <c r="I52527" s="72"/>
      <c r="J52527" s="72"/>
      <c r="K52527" s="72"/>
    </row>
    <row r="52528" spans="9:11">
      <c r="I52528" s="72"/>
      <c r="J52528" s="72"/>
      <c r="K52528" s="72"/>
    </row>
    <row r="52529" spans="9:11">
      <c r="I52529" s="72"/>
      <c r="J52529" s="72"/>
      <c r="K52529" s="72"/>
    </row>
    <row r="52530" spans="9:11">
      <c r="I52530" s="72"/>
      <c r="J52530" s="72"/>
      <c r="K52530" s="72"/>
    </row>
    <row r="52531" spans="9:11">
      <c r="I52531" s="72"/>
      <c r="J52531" s="72"/>
      <c r="K52531" s="72"/>
    </row>
    <row r="52532" spans="9:11">
      <c r="I52532" s="72"/>
      <c r="J52532" s="72"/>
      <c r="K52532" s="72"/>
    </row>
    <row r="52533" spans="9:11">
      <c r="I52533" s="72"/>
      <c r="J52533" s="72"/>
      <c r="K52533" s="72"/>
    </row>
    <row r="52534" spans="9:11">
      <c r="I52534" s="72"/>
      <c r="J52534" s="72"/>
      <c r="K52534" s="72"/>
    </row>
    <row r="52535" spans="9:11">
      <c r="I52535" s="72"/>
      <c r="J52535" s="72"/>
      <c r="K52535" s="72"/>
    </row>
    <row r="52536" spans="9:11">
      <c r="I52536" s="72"/>
      <c r="J52536" s="72"/>
      <c r="K52536" s="72"/>
    </row>
    <row r="52537" spans="9:11">
      <c r="I52537" s="72"/>
      <c r="J52537" s="72"/>
      <c r="K52537" s="72"/>
    </row>
    <row r="52538" spans="9:11">
      <c r="I52538" s="72"/>
      <c r="J52538" s="72"/>
      <c r="K52538" s="72"/>
    </row>
    <row r="52539" spans="9:11">
      <c r="I52539" s="72"/>
      <c r="J52539" s="72"/>
      <c r="K52539" s="72"/>
    </row>
    <row r="52540" spans="9:11">
      <c r="I52540" s="72"/>
      <c r="J52540" s="72"/>
      <c r="K52540" s="72"/>
    </row>
    <row r="52541" spans="9:11">
      <c r="I52541" s="72"/>
      <c r="J52541" s="72"/>
      <c r="K52541" s="72"/>
    </row>
    <row r="52542" spans="9:11">
      <c r="I52542" s="72"/>
      <c r="J52542" s="72"/>
      <c r="K52542" s="72"/>
    </row>
    <row r="52543" spans="9:11">
      <c r="I52543" s="72"/>
      <c r="J52543" s="72"/>
      <c r="K52543" s="72"/>
    </row>
    <row r="52544" spans="9:11">
      <c r="I52544" s="72"/>
      <c r="J52544" s="72"/>
      <c r="K52544" s="72"/>
    </row>
    <row r="52545" spans="9:11">
      <c r="I52545" s="72"/>
      <c r="J52545" s="72"/>
      <c r="K52545" s="72"/>
    </row>
    <row r="52546" spans="9:11">
      <c r="I52546" s="72"/>
      <c r="J52546" s="72"/>
      <c r="K52546" s="72"/>
    </row>
    <row r="52547" spans="9:11">
      <c r="I52547" s="72"/>
      <c r="J52547" s="72"/>
      <c r="K52547" s="72"/>
    </row>
    <row r="52548" spans="9:11">
      <c r="I52548" s="72"/>
      <c r="J52548" s="72"/>
      <c r="K52548" s="72"/>
    </row>
    <row r="52549" spans="9:11">
      <c r="I52549" s="72"/>
      <c r="J52549" s="72"/>
      <c r="K52549" s="72"/>
    </row>
    <row r="52550" spans="9:11">
      <c r="I52550" s="72"/>
      <c r="J52550" s="72"/>
      <c r="K52550" s="72"/>
    </row>
    <row r="52551" spans="9:11">
      <c r="I52551" s="72"/>
      <c r="J52551" s="72"/>
      <c r="K52551" s="72"/>
    </row>
    <row r="52552" spans="9:11">
      <c r="I52552" s="72"/>
      <c r="J52552" s="72"/>
      <c r="K52552" s="72"/>
    </row>
    <row r="52553" spans="9:11">
      <c r="I52553" s="72"/>
      <c r="J52553" s="72"/>
      <c r="K52553" s="72"/>
    </row>
    <row r="52554" spans="9:11">
      <c r="I52554" s="72"/>
      <c r="J52554" s="72"/>
      <c r="K52554" s="72"/>
    </row>
    <row r="52555" spans="9:11">
      <c r="I52555" s="72"/>
      <c r="J52555" s="72"/>
      <c r="K52555" s="72"/>
    </row>
    <row r="52556" spans="9:11">
      <c r="I52556" s="72"/>
      <c r="J52556" s="72"/>
      <c r="K52556" s="72"/>
    </row>
    <row r="52557" spans="9:11">
      <c r="I52557" s="72"/>
      <c r="J52557" s="72"/>
      <c r="K52557" s="72"/>
    </row>
    <row r="52558" spans="9:11">
      <c r="I52558" s="72"/>
      <c r="J52558" s="72"/>
      <c r="K52558" s="72"/>
    </row>
    <row r="52559" spans="9:11">
      <c r="I52559" s="72"/>
      <c r="J52559" s="72"/>
      <c r="K52559" s="72"/>
    </row>
    <row r="52560" spans="9:11">
      <c r="I52560" s="72"/>
      <c r="J52560" s="72"/>
      <c r="K52560" s="72"/>
    </row>
    <row r="52561" spans="9:11">
      <c r="I52561" s="72"/>
      <c r="J52561" s="72"/>
      <c r="K52561" s="72"/>
    </row>
    <row r="52562" spans="9:11">
      <c r="I52562" s="72"/>
      <c r="J52562" s="72"/>
      <c r="K52562" s="72"/>
    </row>
    <row r="52563" spans="9:11">
      <c r="I52563" s="72"/>
      <c r="J52563" s="72"/>
      <c r="K52563" s="72"/>
    </row>
    <row r="52564" spans="9:11">
      <c r="I52564" s="72"/>
      <c r="J52564" s="72"/>
      <c r="K52564" s="72"/>
    </row>
    <row r="52565" spans="9:11">
      <c r="I52565" s="72"/>
      <c r="J52565" s="72"/>
      <c r="K52565" s="72"/>
    </row>
    <row r="52566" spans="9:11">
      <c r="I52566" s="72"/>
      <c r="J52566" s="72"/>
      <c r="K52566" s="72"/>
    </row>
    <row r="52567" spans="9:11">
      <c r="I52567" s="72"/>
      <c r="J52567" s="72"/>
      <c r="K52567" s="72"/>
    </row>
    <row r="52568" spans="9:11">
      <c r="I52568" s="72"/>
      <c r="J52568" s="72"/>
      <c r="K52568" s="72"/>
    </row>
    <row r="52569" spans="9:11">
      <c r="I52569" s="72"/>
      <c r="J52569" s="72"/>
      <c r="K52569" s="72"/>
    </row>
    <row r="52570" spans="9:11">
      <c r="I52570" s="72"/>
      <c r="J52570" s="72"/>
      <c r="K52570" s="72"/>
    </row>
    <row r="52571" spans="9:11">
      <c r="I52571" s="72"/>
      <c r="J52571" s="72"/>
      <c r="K52571" s="72"/>
    </row>
    <row r="52572" spans="9:11">
      <c r="I52572" s="72"/>
      <c r="J52572" s="72"/>
      <c r="K52572" s="72"/>
    </row>
    <row r="52573" spans="9:11">
      <c r="I52573" s="72"/>
      <c r="J52573" s="72"/>
      <c r="K52573" s="72"/>
    </row>
    <row r="52574" spans="9:11">
      <c r="I52574" s="72"/>
      <c r="J52574" s="72"/>
      <c r="K52574" s="72"/>
    </row>
    <row r="52575" spans="9:11">
      <c r="I52575" s="72"/>
      <c r="J52575" s="72"/>
      <c r="K52575" s="72"/>
    </row>
    <row r="52576" spans="9:11">
      <c r="I52576" s="72"/>
      <c r="J52576" s="72"/>
      <c r="K52576" s="72"/>
    </row>
    <row r="52577" spans="9:11">
      <c r="I52577" s="72"/>
      <c r="J52577" s="72"/>
      <c r="K52577" s="72"/>
    </row>
    <row r="52578" spans="9:11">
      <c r="I52578" s="72"/>
      <c r="J52578" s="72"/>
      <c r="K52578" s="72"/>
    </row>
    <row r="52579" spans="9:11">
      <c r="I52579" s="72"/>
      <c r="J52579" s="72"/>
      <c r="K52579" s="72"/>
    </row>
    <row r="52580" spans="9:11">
      <c r="I52580" s="72"/>
      <c r="J52580" s="72"/>
      <c r="K52580" s="72"/>
    </row>
    <row r="52581" spans="9:11">
      <c r="I52581" s="72"/>
      <c r="J52581" s="72"/>
      <c r="K52581" s="72"/>
    </row>
    <row r="52582" spans="9:11">
      <c r="I52582" s="72"/>
      <c r="J52582" s="72"/>
      <c r="K52582" s="72"/>
    </row>
    <row r="52583" spans="9:11">
      <c r="I52583" s="72"/>
      <c r="J52583" s="72"/>
      <c r="K52583" s="72"/>
    </row>
    <row r="52584" spans="9:11">
      <c r="I52584" s="72"/>
      <c r="J52584" s="72"/>
      <c r="K52584" s="72"/>
    </row>
    <row r="52585" spans="9:11">
      <c r="I52585" s="72"/>
      <c r="J52585" s="72"/>
      <c r="K52585" s="72"/>
    </row>
    <row r="52586" spans="9:11">
      <c r="I52586" s="72"/>
      <c r="J52586" s="72"/>
      <c r="K52586" s="72"/>
    </row>
    <row r="52587" spans="9:11">
      <c r="I52587" s="72"/>
      <c r="J52587" s="72"/>
      <c r="K52587" s="72"/>
    </row>
    <row r="52588" spans="9:11">
      <c r="I52588" s="72"/>
      <c r="J52588" s="72"/>
      <c r="K52588" s="72"/>
    </row>
    <row r="52589" spans="9:11">
      <c r="I52589" s="72"/>
      <c r="J52589" s="72"/>
      <c r="K52589" s="72"/>
    </row>
    <row r="52590" spans="9:11">
      <c r="I52590" s="72"/>
      <c r="J52590" s="72"/>
      <c r="K52590" s="72"/>
    </row>
    <row r="52591" spans="9:11">
      <c r="I52591" s="72"/>
      <c r="J52591" s="72"/>
      <c r="K52591" s="72"/>
    </row>
    <row r="52592" spans="9:11">
      <c r="I52592" s="72"/>
      <c r="J52592" s="72"/>
      <c r="K52592" s="72"/>
    </row>
    <row r="52593" spans="9:11">
      <c r="I52593" s="72"/>
      <c r="J52593" s="72"/>
      <c r="K52593" s="72"/>
    </row>
    <row r="52594" spans="9:11">
      <c r="I52594" s="72"/>
      <c r="J52594" s="72"/>
      <c r="K52594" s="72"/>
    </row>
    <row r="52595" spans="9:11">
      <c r="I52595" s="72"/>
      <c r="J52595" s="72"/>
      <c r="K52595" s="72"/>
    </row>
    <row r="52596" spans="9:11">
      <c r="I52596" s="72"/>
      <c r="J52596" s="72"/>
      <c r="K52596" s="72"/>
    </row>
    <row r="52597" spans="9:11">
      <c r="I52597" s="72"/>
      <c r="J52597" s="72"/>
      <c r="K52597" s="72"/>
    </row>
    <row r="52598" spans="9:11">
      <c r="I52598" s="72"/>
      <c r="J52598" s="72"/>
      <c r="K52598" s="72"/>
    </row>
    <row r="52599" spans="9:11">
      <c r="I52599" s="72"/>
      <c r="J52599" s="72"/>
      <c r="K52599" s="72"/>
    </row>
    <row r="52600" spans="9:11">
      <c r="I52600" s="72"/>
      <c r="J52600" s="72"/>
      <c r="K52600" s="72"/>
    </row>
    <row r="52601" spans="9:11">
      <c r="I52601" s="72"/>
      <c r="J52601" s="72"/>
      <c r="K52601" s="72"/>
    </row>
    <row r="52602" spans="9:11">
      <c r="I52602" s="72"/>
      <c r="J52602" s="72"/>
      <c r="K52602" s="72"/>
    </row>
    <row r="52603" spans="9:11">
      <c r="I52603" s="72"/>
      <c r="J52603" s="72"/>
      <c r="K52603" s="72"/>
    </row>
    <row r="52604" spans="9:11">
      <c r="I52604" s="72"/>
      <c r="J52604" s="72"/>
      <c r="K52604" s="72"/>
    </row>
    <row r="52605" spans="9:11">
      <c r="I52605" s="72"/>
      <c r="J52605" s="72"/>
      <c r="K52605" s="72"/>
    </row>
    <row r="52606" spans="9:11">
      <c r="I52606" s="72"/>
      <c r="J52606" s="72"/>
      <c r="K52606" s="72"/>
    </row>
    <row r="52607" spans="9:11">
      <c r="I52607" s="72"/>
      <c r="J52607" s="72"/>
      <c r="K52607" s="72"/>
    </row>
    <row r="52608" spans="9:11">
      <c r="I52608" s="72"/>
      <c r="J52608" s="72"/>
      <c r="K52608" s="72"/>
    </row>
    <row r="52609" spans="9:11">
      <c r="I52609" s="72"/>
      <c r="J52609" s="72"/>
      <c r="K52609" s="72"/>
    </row>
    <row r="52610" spans="9:11">
      <c r="I52610" s="72"/>
      <c r="J52610" s="72"/>
      <c r="K52610" s="72"/>
    </row>
    <row r="52611" spans="9:11">
      <c r="I52611" s="72"/>
      <c r="J52611" s="72"/>
      <c r="K52611" s="72"/>
    </row>
    <row r="52612" spans="9:11">
      <c r="I52612" s="72"/>
      <c r="J52612" s="72"/>
      <c r="K52612" s="72"/>
    </row>
    <row r="52613" spans="9:11">
      <c r="I52613" s="72"/>
      <c r="J52613" s="72"/>
      <c r="K52613" s="72"/>
    </row>
    <row r="52614" spans="9:11">
      <c r="I52614" s="72"/>
      <c r="J52614" s="72"/>
      <c r="K52614" s="72"/>
    </row>
    <row r="52615" spans="9:11">
      <c r="I52615" s="72"/>
      <c r="J52615" s="72"/>
      <c r="K52615" s="72"/>
    </row>
    <row r="52616" spans="9:11">
      <c r="I52616" s="72"/>
      <c r="J52616" s="72"/>
      <c r="K52616" s="72"/>
    </row>
    <row r="52617" spans="9:11">
      <c r="I52617" s="72"/>
      <c r="J52617" s="72"/>
      <c r="K52617" s="72"/>
    </row>
    <row r="52618" spans="9:11">
      <c r="I52618" s="72"/>
      <c r="J52618" s="72"/>
      <c r="K52618" s="72"/>
    </row>
    <row r="52619" spans="9:11">
      <c r="I52619" s="72"/>
      <c r="J52619" s="72"/>
      <c r="K52619" s="72"/>
    </row>
    <row r="52620" spans="9:11">
      <c r="I52620" s="72"/>
      <c r="J52620" s="72"/>
      <c r="K52620" s="72"/>
    </row>
    <row r="52621" spans="9:11">
      <c r="I52621" s="72"/>
      <c r="J52621" s="72"/>
      <c r="K52621" s="72"/>
    </row>
    <row r="52622" spans="9:11">
      <c r="I52622" s="72"/>
      <c r="J52622" s="72"/>
      <c r="K52622" s="72"/>
    </row>
    <row r="52623" spans="9:11">
      <c r="I52623" s="72"/>
      <c r="J52623" s="72"/>
      <c r="K52623" s="72"/>
    </row>
    <row r="52624" spans="9:11">
      <c r="I52624" s="72"/>
      <c r="J52624" s="72"/>
      <c r="K52624" s="72"/>
    </row>
    <row r="52625" spans="9:11">
      <c r="I52625" s="72"/>
      <c r="J52625" s="72"/>
      <c r="K52625" s="72"/>
    </row>
    <row r="52626" spans="9:11">
      <c r="I52626" s="72"/>
      <c r="J52626" s="72"/>
      <c r="K52626" s="72"/>
    </row>
    <row r="52627" spans="9:11">
      <c r="I52627" s="72"/>
      <c r="J52627" s="72"/>
      <c r="K52627" s="72"/>
    </row>
    <row r="52628" spans="9:11">
      <c r="I52628" s="72"/>
      <c r="J52628" s="72"/>
      <c r="K52628" s="72"/>
    </row>
    <row r="52629" spans="9:11">
      <c r="I52629" s="72"/>
      <c r="J52629" s="72"/>
      <c r="K52629" s="72"/>
    </row>
    <row r="52630" spans="9:11">
      <c r="I52630" s="72"/>
      <c r="J52630" s="72"/>
      <c r="K52630" s="72"/>
    </row>
    <row r="52631" spans="9:11">
      <c r="I52631" s="72"/>
      <c r="J52631" s="72"/>
      <c r="K52631" s="72"/>
    </row>
    <row r="52632" spans="9:11">
      <c r="I52632" s="72"/>
      <c r="J52632" s="72"/>
      <c r="K52632" s="72"/>
    </row>
    <row r="52633" spans="9:11">
      <c r="I52633" s="72"/>
      <c r="J52633" s="72"/>
      <c r="K52633" s="72"/>
    </row>
    <row r="52634" spans="9:11">
      <c r="I52634" s="72"/>
      <c r="J52634" s="72"/>
      <c r="K52634" s="72"/>
    </row>
    <row r="52635" spans="9:11">
      <c r="I52635" s="72"/>
      <c r="J52635" s="72"/>
      <c r="K52635" s="72"/>
    </row>
    <row r="52636" spans="9:11">
      <c r="I52636" s="72"/>
      <c r="J52636" s="72"/>
      <c r="K52636" s="72"/>
    </row>
    <row r="52637" spans="9:11">
      <c r="I52637" s="72"/>
      <c r="J52637" s="72"/>
      <c r="K52637" s="72"/>
    </row>
    <row r="52638" spans="9:11">
      <c r="I52638" s="72"/>
      <c r="J52638" s="72"/>
      <c r="K52638" s="72"/>
    </row>
    <row r="52639" spans="9:11">
      <c r="I52639" s="72"/>
      <c r="J52639" s="72"/>
      <c r="K52639" s="72"/>
    </row>
    <row r="52640" spans="9:11">
      <c r="I52640" s="72"/>
      <c r="J52640" s="72"/>
      <c r="K52640" s="72"/>
    </row>
    <row r="52641" spans="9:11">
      <c r="I52641" s="72"/>
      <c r="J52641" s="72"/>
      <c r="K52641" s="72"/>
    </row>
    <row r="52642" spans="9:11">
      <c r="I52642" s="72"/>
      <c r="J52642" s="72"/>
      <c r="K52642" s="72"/>
    </row>
    <row r="52643" spans="9:11">
      <c r="I52643" s="72"/>
      <c r="J52643" s="72"/>
      <c r="K52643" s="72"/>
    </row>
    <row r="52644" spans="9:11">
      <c r="I52644" s="72"/>
      <c r="J52644" s="72"/>
      <c r="K52644" s="72"/>
    </row>
    <row r="52645" spans="9:11">
      <c r="I52645" s="72"/>
      <c r="J52645" s="72"/>
      <c r="K52645" s="72"/>
    </row>
    <row r="52646" spans="9:11">
      <c r="I52646" s="72"/>
      <c r="J52646" s="72"/>
      <c r="K52646" s="72"/>
    </row>
    <row r="52647" spans="9:11">
      <c r="I52647" s="72"/>
      <c r="J52647" s="72"/>
      <c r="K52647" s="72"/>
    </row>
    <row r="52648" spans="9:11">
      <c r="I52648" s="72"/>
      <c r="J52648" s="72"/>
      <c r="K52648" s="72"/>
    </row>
    <row r="52649" spans="9:11">
      <c r="I52649" s="72"/>
      <c r="J52649" s="72"/>
      <c r="K52649" s="72"/>
    </row>
    <row r="52650" spans="9:11">
      <c r="I52650" s="72"/>
      <c r="J52650" s="72"/>
      <c r="K52650" s="72"/>
    </row>
    <row r="52651" spans="9:11">
      <c r="I52651" s="72"/>
      <c r="J52651" s="72"/>
      <c r="K52651" s="72"/>
    </row>
    <row r="52652" spans="9:11">
      <c r="I52652" s="72"/>
      <c r="J52652" s="72"/>
      <c r="K52652" s="72"/>
    </row>
    <row r="52653" spans="9:11">
      <c r="I52653" s="72"/>
      <c r="J52653" s="72"/>
      <c r="K52653" s="72"/>
    </row>
    <row r="52654" spans="9:11">
      <c r="I52654" s="72"/>
      <c r="J52654" s="72"/>
      <c r="K52654" s="72"/>
    </row>
    <row r="52655" spans="9:11">
      <c r="I52655" s="72"/>
      <c r="J52655" s="72"/>
      <c r="K52655" s="72"/>
    </row>
    <row r="52656" spans="9:11">
      <c r="I52656" s="72"/>
      <c r="J52656" s="72"/>
      <c r="K52656" s="72"/>
    </row>
    <row r="52657" spans="9:11">
      <c r="I52657" s="72"/>
      <c r="J52657" s="72"/>
      <c r="K52657" s="72"/>
    </row>
    <row r="52658" spans="9:11">
      <c r="I52658" s="72"/>
      <c r="J52658" s="72"/>
      <c r="K52658" s="72"/>
    </row>
    <row r="52659" spans="9:11">
      <c r="I52659" s="72"/>
      <c r="J52659" s="72"/>
      <c r="K52659" s="72"/>
    </row>
    <row r="52660" spans="9:11">
      <c r="I52660" s="72"/>
      <c r="J52660" s="72"/>
      <c r="K52660" s="72"/>
    </row>
    <row r="52661" spans="9:11">
      <c r="I52661" s="72"/>
      <c r="J52661" s="72"/>
      <c r="K52661" s="72"/>
    </row>
    <row r="52662" spans="9:11">
      <c r="I52662" s="72"/>
      <c r="J52662" s="72"/>
      <c r="K52662" s="72"/>
    </row>
    <row r="52663" spans="9:11">
      <c r="I52663" s="72"/>
      <c r="J52663" s="72"/>
      <c r="K52663" s="72"/>
    </row>
    <row r="52664" spans="9:11">
      <c r="I52664" s="72"/>
      <c r="J52664" s="72"/>
      <c r="K52664" s="72"/>
    </row>
    <row r="52665" spans="9:11">
      <c r="I52665" s="72"/>
      <c r="J52665" s="72"/>
      <c r="K52665" s="72"/>
    </row>
    <row r="52666" spans="9:11">
      <c r="I52666" s="72"/>
      <c r="J52666" s="72"/>
      <c r="K52666" s="72"/>
    </row>
    <row r="52667" spans="9:11">
      <c r="I52667" s="72"/>
      <c r="J52667" s="72"/>
      <c r="K52667" s="72"/>
    </row>
    <row r="52668" spans="9:11">
      <c r="I52668" s="72"/>
      <c r="J52668" s="72"/>
      <c r="K52668" s="72"/>
    </row>
    <row r="52669" spans="9:11">
      <c r="I52669" s="72"/>
      <c r="J52669" s="72"/>
      <c r="K52669" s="72"/>
    </row>
    <row r="52670" spans="9:11">
      <c r="I52670" s="72"/>
      <c r="J52670" s="72"/>
      <c r="K52670" s="72"/>
    </row>
    <row r="52671" spans="9:11">
      <c r="I52671" s="72"/>
      <c r="J52671" s="72"/>
      <c r="K52671" s="72"/>
    </row>
    <row r="52672" spans="9:11">
      <c r="I52672" s="72"/>
      <c r="J52672" s="72"/>
      <c r="K52672" s="72"/>
    </row>
    <row r="52673" spans="9:11">
      <c r="I52673" s="72"/>
      <c r="J52673" s="72"/>
      <c r="K52673" s="72"/>
    </row>
    <row r="52674" spans="9:11">
      <c r="I52674" s="72"/>
      <c r="J52674" s="72"/>
      <c r="K52674" s="72"/>
    </row>
    <row r="52675" spans="9:11">
      <c r="I52675" s="72"/>
      <c r="J52675" s="72"/>
      <c r="K52675" s="72"/>
    </row>
    <row r="52676" spans="9:11">
      <c r="I52676" s="72"/>
      <c r="J52676" s="72"/>
      <c r="K52676" s="72"/>
    </row>
    <row r="52677" spans="9:11">
      <c r="I52677" s="72"/>
      <c r="J52677" s="72"/>
      <c r="K52677" s="72"/>
    </row>
    <row r="52678" spans="9:11">
      <c r="I52678" s="72"/>
      <c r="J52678" s="72"/>
      <c r="K52678" s="72"/>
    </row>
    <row r="52679" spans="9:11">
      <c r="I52679" s="72"/>
      <c r="J52679" s="72"/>
      <c r="K52679" s="72"/>
    </row>
    <row r="52680" spans="9:11">
      <c r="I52680" s="72"/>
      <c r="J52680" s="72"/>
      <c r="K52680" s="72"/>
    </row>
    <row r="52681" spans="9:11">
      <c r="I52681" s="72"/>
      <c r="J52681" s="72"/>
      <c r="K52681" s="72"/>
    </row>
    <row r="52682" spans="9:11">
      <c r="I52682" s="72"/>
      <c r="J52682" s="72"/>
      <c r="K52682" s="72"/>
    </row>
    <row r="52683" spans="9:11">
      <c r="I52683" s="72"/>
      <c r="J52683" s="72"/>
      <c r="K52683" s="72"/>
    </row>
    <row r="52684" spans="9:11">
      <c r="I52684" s="72"/>
      <c r="J52684" s="72"/>
      <c r="K52684" s="72"/>
    </row>
    <row r="52685" spans="9:11">
      <c r="I52685" s="72"/>
      <c r="J52685" s="72"/>
      <c r="K52685" s="72"/>
    </row>
    <row r="52686" spans="9:11">
      <c r="I52686" s="72"/>
      <c r="J52686" s="72"/>
      <c r="K52686" s="72"/>
    </row>
    <row r="52687" spans="9:11">
      <c r="I52687" s="72"/>
      <c r="J52687" s="72"/>
      <c r="K52687" s="72"/>
    </row>
    <row r="52688" spans="9:11">
      <c r="I52688" s="72"/>
      <c r="J52688" s="72"/>
      <c r="K52688" s="72"/>
    </row>
    <row r="52689" spans="9:11">
      <c r="I52689" s="72"/>
      <c r="J52689" s="72"/>
      <c r="K52689" s="72"/>
    </row>
    <row r="52690" spans="9:11">
      <c r="I52690" s="72"/>
      <c r="J52690" s="72"/>
      <c r="K52690" s="72"/>
    </row>
    <row r="52691" spans="9:11">
      <c r="I52691" s="72"/>
      <c r="J52691" s="72"/>
      <c r="K52691" s="72"/>
    </row>
    <row r="52692" spans="9:11">
      <c r="I52692" s="72"/>
      <c r="J52692" s="72"/>
      <c r="K52692" s="72"/>
    </row>
    <row r="52693" spans="9:11">
      <c r="I52693" s="72"/>
      <c r="J52693" s="72"/>
      <c r="K52693" s="72"/>
    </row>
    <row r="52694" spans="9:11">
      <c r="I52694" s="72"/>
      <c r="J52694" s="72"/>
      <c r="K52694" s="72"/>
    </row>
    <row r="52695" spans="9:11">
      <c r="I52695" s="72"/>
      <c r="J52695" s="72"/>
      <c r="K52695" s="72"/>
    </row>
    <row r="52696" spans="9:11">
      <c r="I52696" s="72"/>
      <c r="J52696" s="72"/>
      <c r="K52696" s="72"/>
    </row>
    <row r="52697" spans="9:11">
      <c r="I52697" s="72"/>
      <c r="J52697" s="72"/>
      <c r="K52697" s="72"/>
    </row>
    <row r="52698" spans="9:11">
      <c r="I52698" s="72"/>
      <c r="J52698" s="72"/>
      <c r="K52698" s="72"/>
    </row>
    <row r="52699" spans="9:11">
      <c r="I52699" s="72"/>
      <c r="J52699" s="72"/>
      <c r="K52699" s="72"/>
    </row>
    <row r="52700" spans="9:11">
      <c r="I52700" s="72"/>
      <c r="J52700" s="72"/>
      <c r="K52700" s="72"/>
    </row>
    <row r="52701" spans="9:11">
      <c r="I52701" s="72"/>
      <c r="J52701" s="72"/>
      <c r="K52701" s="72"/>
    </row>
    <row r="52702" spans="9:11">
      <c r="I52702" s="72"/>
      <c r="J52702" s="72"/>
      <c r="K52702" s="72"/>
    </row>
    <row r="52703" spans="9:11">
      <c r="I52703" s="72"/>
      <c r="J52703" s="72"/>
      <c r="K52703" s="72"/>
    </row>
    <row r="52704" spans="9:11">
      <c r="I52704" s="72"/>
      <c r="J52704" s="72"/>
      <c r="K52704" s="72"/>
    </row>
    <row r="52705" spans="9:11">
      <c r="I52705" s="72"/>
      <c r="J52705" s="72"/>
      <c r="K52705" s="72"/>
    </row>
    <row r="52706" spans="9:11">
      <c r="I52706" s="72"/>
      <c r="J52706" s="72"/>
      <c r="K52706" s="72"/>
    </row>
    <row r="52707" spans="9:11">
      <c r="I52707" s="72"/>
      <c r="J52707" s="72"/>
      <c r="K52707" s="72"/>
    </row>
    <row r="52708" spans="9:11">
      <c r="I52708" s="72"/>
      <c r="J52708" s="72"/>
      <c r="K52708" s="72"/>
    </row>
    <row r="52709" spans="9:11">
      <c r="I52709" s="72"/>
      <c r="J52709" s="72"/>
      <c r="K52709" s="72"/>
    </row>
    <row r="52710" spans="9:11">
      <c r="I52710" s="72"/>
      <c r="J52710" s="72"/>
      <c r="K52710" s="72"/>
    </row>
    <row r="52711" spans="9:11">
      <c r="I52711" s="72"/>
      <c r="J52711" s="72"/>
      <c r="K52711" s="72"/>
    </row>
    <row r="52712" spans="9:11">
      <c r="I52712" s="72"/>
      <c r="J52712" s="72"/>
      <c r="K52712" s="72"/>
    </row>
    <row r="52713" spans="9:11">
      <c r="I52713" s="72"/>
      <c r="J52713" s="72"/>
      <c r="K52713" s="72"/>
    </row>
    <row r="52714" spans="9:11">
      <c r="I52714" s="72"/>
      <c r="J52714" s="72"/>
      <c r="K52714" s="72"/>
    </row>
    <row r="52715" spans="9:11">
      <c r="I52715" s="72"/>
      <c r="J52715" s="72"/>
      <c r="K52715" s="72"/>
    </row>
    <row r="52716" spans="9:11">
      <c r="I52716" s="72"/>
      <c r="J52716" s="72"/>
      <c r="K52716" s="72"/>
    </row>
    <row r="52717" spans="9:11">
      <c r="I52717" s="72"/>
      <c r="J52717" s="72"/>
      <c r="K52717" s="72"/>
    </row>
    <row r="52718" spans="9:11">
      <c r="I52718" s="72"/>
      <c r="J52718" s="72"/>
      <c r="K52718" s="72"/>
    </row>
    <row r="52719" spans="9:11">
      <c r="I52719" s="72"/>
      <c r="J52719" s="72"/>
      <c r="K52719" s="72"/>
    </row>
    <row r="52720" spans="9:11">
      <c r="I52720" s="72"/>
      <c r="J52720" s="72"/>
      <c r="K52720" s="72"/>
    </row>
    <row r="52721" spans="9:11">
      <c r="I52721" s="72"/>
      <c r="J52721" s="72"/>
      <c r="K52721" s="72"/>
    </row>
    <row r="52722" spans="9:11">
      <c r="I52722" s="72"/>
      <c r="J52722" s="72"/>
      <c r="K52722" s="72"/>
    </row>
    <row r="52723" spans="9:11">
      <c r="I52723" s="72"/>
      <c r="J52723" s="72"/>
      <c r="K52723" s="72"/>
    </row>
    <row r="52724" spans="9:11">
      <c r="I52724" s="72"/>
      <c r="J52724" s="72"/>
      <c r="K52724" s="72"/>
    </row>
    <row r="52725" spans="9:11">
      <c r="I52725" s="72"/>
      <c r="J52725" s="72"/>
      <c r="K52725" s="72"/>
    </row>
    <row r="52726" spans="9:11">
      <c r="I52726" s="72"/>
      <c r="J52726" s="72"/>
      <c r="K52726" s="72"/>
    </row>
    <row r="52727" spans="9:11">
      <c r="I52727" s="72"/>
      <c r="J52727" s="72"/>
      <c r="K52727" s="72"/>
    </row>
    <row r="52728" spans="9:11">
      <c r="I52728" s="72"/>
      <c r="J52728" s="72"/>
      <c r="K52728" s="72"/>
    </row>
    <row r="52729" spans="9:11">
      <c r="I52729" s="72"/>
      <c r="J52729" s="72"/>
      <c r="K52729" s="72"/>
    </row>
    <row r="52730" spans="9:11">
      <c r="I52730" s="72"/>
      <c r="J52730" s="72"/>
      <c r="K52730" s="72"/>
    </row>
    <row r="52731" spans="9:11">
      <c r="I52731" s="72"/>
      <c r="J52731" s="72"/>
      <c r="K52731" s="72"/>
    </row>
    <row r="52732" spans="9:11">
      <c r="I52732" s="72"/>
      <c r="J52732" s="72"/>
      <c r="K52732" s="72"/>
    </row>
    <row r="52733" spans="9:11">
      <c r="I52733" s="72"/>
      <c r="J52733" s="72"/>
      <c r="K52733" s="72"/>
    </row>
    <row r="52734" spans="9:11">
      <c r="I52734" s="72"/>
      <c r="J52734" s="72"/>
      <c r="K52734" s="72"/>
    </row>
    <row r="52735" spans="9:11">
      <c r="I52735" s="72"/>
      <c r="J52735" s="72"/>
      <c r="K52735" s="72"/>
    </row>
    <row r="52736" spans="9:11">
      <c r="I52736" s="72"/>
      <c r="J52736" s="72"/>
      <c r="K52736" s="72"/>
    </row>
    <row r="52737" spans="9:11">
      <c r="I52737" s="72"/>
      <c r="J52737" s="72"/>
      <c r="K52737" s="72"/>
    </row>
    <row r="52738" spans="9:11">
      <c r="I52738" s="72"/>
      <c r="J52738" s="72"/>
      <c r="K52738" s="72"/>
    </row>
    <row r="52739" spans="9:11">
      <c r="I52739" s="72"/>
      <c r="J52739" s="72"/>
      <c r="K52739" s="72"/>
    </row>
    <row r="52740" spans="9:11">
      <c r="I52740" s="72"/>
      <c r="J52740" s="72"/>
      <c r="K52740" s="72"/>
    </row>
    <row r="52741" spans="9:11">
      <c r="I52741" s="72"/>
      <c r="J52741" s="72"/>
      <c r="K52741" s="72"/>
    </row>
    <row r="52742" spans="9:11">
      <c r="I52742" s="72"/>
      <c r="J52742" s="72"/>
      <c r="K52742" s="72"/>
    </row>
    <row r="52743" spans="9:11">
      <c r="I52743" s="72"/>
      <c r="J52743" s="72"/>
      <c r="K52743" s="72"/>
    </row>
    <row r="52744" spans="9:11">
      <c r="I52744" s="72"/>
      <c r="J52744" s="72"/>
      <c r="K52744" s="72"/>
    </row>
    <row r="52745" spans="9:11">
      <c r="I52745" s="72"/>
      <c r="J52745" s="72"/>
      <c r="K52745" s="72"/>
    </row>
    <row r="52746" spans="9:11">
      <c r="I52746" s="72"/>
      <c r="J52746" s="72"/>
      <c r="K52746" s="72"/>
    </row>
    <row r="52747" spans="9:11">
      <c r="I52747" s="72"/>
      <c r="J52747" s="72"/>
      <c r="K52747" s="72"/>
    </row>
    <row r="52748" spans="9:11">
      <c r="I52748" s="72"/>
      <c r="J52748" s="72"/>
      <c r="K52748" s="72"/>
    </row>
    <row r="52749" spans="9:11">
      <c r="I52749" s="72"/>
      <c r="J52749" s="72"/>
      <c r="K52749" s="72"/>
    </row>
    <row r="52750" spans="9:11">
      <c r="I52750" s="72"/>
      <c r="J52750" s="72"/>
      <c r="K52750" s="72"/>
    </row>
    <row r="52751" spans="9:11">
      <c r="I52751" s="72"/>
      <c r="J52751" s="72"/>
      <c r="K52751" s="72"/>
    </row>
    <row r="52752" spans="9:11">
      <c r="I52752" s="72"/>
      <c r="J52752" s="72"/>
      <c r="K52752" s="72"/>
    </row>
    <row r="52753" spans="9:11">
      <c r="I52753" s="72"/>
      <c r="J52753" s="72"/>
      <c r="K52753" s="72"/>
    </row>
    <row r="52754" spans="9:11">
      <c r="I52754" s="72"/>
      <c r="J52754" s="72"/>
      <c r="K52754" s="72"/>
    </row>
    <row r="52755" spans="9:11">
      <c r="I52755" s="72"/>
      <c r="J52755" s="72"/>
      <c r="K52755" s="72"/>
    </row>
    <row r="52756" spans="9:11">
      <c r="I52756" s="72"/>
      <c r="J52756" s="72"/>
      <c r="K52756" s="72"/>
    </row>
    <row r="52757" spans="9:11">
      <c r="I52757" s="72"/>
      <c r="J52757" s="72"/>
      <c r="K52757" s="72"/>
    </row>
    <row r="52758" spans="9:11">
      <c r="I52758" s="72"/>
      <c r="J52758" s="72"/>
      <c r="K52758" s="72"/>
    </row>
    <row r="52759" spans="9:11">
      <c r="I52759" s="72"/>
      <c r="J52759" s="72"/>
      <c r="K52759" s="72"/>
    </row>
    <row r="52760" spans="9:11">
      <c r="I52760" s="72"/>
      <c r="J52760" s="72"/>
      <c r="K52760" s="72"/>
    </row>
    <row r="52761" spans="9:11">
      <c r="I52761" s="72"/>
      <c r="J52761" s="72"/>
      <c r="K52761" s="72"/>
    </row>
    <row r="52762" spans="9:11">
      <c r="I52762" s="72"/>
      <c r="J52762" s="72"/>
      <c r="K52762" s="72"/>
    </row>
    <row r="52763" spans="9:11">
      <c r="I52763" s="72"/>
      <c r="J52763" s="72"/>
      <c r="K52763" s="72"/>
    </row>
    <row r="52764" spans="9:11">
      <c r="I52764" s="72"/>
      <c r="J52764" s="72"/>
      <c r="K52764" s="72"/>
    </row>
    <row r="52765" spans="9:11">
      <c r="I52765" s="72"/>
      <c r="J52765" s="72"/>
      <c r="K52765" s="72"/>
    </row>
    <row r="52766" spans="9:11">
      <c r="I52766" s="72"/>
      <c r="J52766" s="72"/>
      <c r="K52766" s="72"/>
    </row>
    <row r="52767" spans="9:11">
      <c r="I52767" s="72"/>
      <c r="J52767" s="72"/>
      <c r="K52767" s="72"/>
    </row>
    <row r="52768" spans="9:11">
      <c r="I52768" s="72"/>
      <c r="J52768" s="72"/>
      <c r="K52768" s="72"/>
    </row>
    <row r="52769" spans="9:11">
      <c r="I52769" s="72"/>
      <c r="J52769" s="72"/>
      <c r="K52769" s="72"/>
    </row>
    <row r="52770" spans="9:11">
      <c r="I52770" s="72"/>
      <c r="J52770" s="72"/>
      <c r="K52770" s="72"/>
    </row>
    <row r="52771" spans="9:11">
      <c r="I52771" s="72"/>
      <c r="J52771" s="72"/>
      <c r="K52771" s="72"/>
    </row>
    <row r="52772" spans="9:11">
      <c r="I52772" s="72"/>
      <c r="J52772" s="72"/>
      <c r="K52772" s="72"/>
    </row>
    <row r="52773" spans="9:11">
      <c r="I52773" s="72"/>
      <c r="J52773" s="72"/>
      <c r="K52773" s="72"/>
    </row>
    <row r="52774" spans="9:11">
      <c r="I52774" s="72"/>
      <c r="J52774" s="72"/>
      <c r="K52774" s="72"/>
    </row>
    <row r="52775" spans="9:11">
      <c r="I52775" s="72"/>
      <c r="J52775" s="72"/>
      <c r="K52775" s="72"/>
    </row>
    <row r="52776" spans="9:11">
      <c r="I52776" s="72"/>
      <c r="J52776" s="72"/>
      <c r="K52776" s="72"/>
    </row>
    <row r="52777" spans="9:11">
      <c r="I52777" s="72"/>
      <c r="J52777" s="72"/>
      <c r="K52777" s="72"/>
    </row>
    <row r="52778" spans="9:11">
      <c r="I52778" s="72"/>
      <c r="J52778" s="72"/>
      <c r="K52778" s="72"/>
    </row>
    <row r="52779" spans="9:11">
      <c r="I52779" s="72"/>
      <c r="J52779" s="72"/>
      <c r="K52779" s="72"/>
    </row>
    <row r="52780" spans="9:11">
      <c r="I52780" s="72"/>
      <c r="J52780" s="72"/>
      <c r="K52780" s="72"/>
    </row>
    <row r="52781" spans="9:11">
      <c r="I52781" s="72"/>
      <c r="J52781" s="72"/>
      <c r="K52781" s="72"/>
    </row>
    <row r="52782" spans="9:11">
      <c r="I52782" s="72"/>
      <c r="J52782" s="72"/>
      <c r="K52782" s="72"/>
    </row>
    <row r="52783" spans="9:11">
      <c r="I52783" s="72"/>
      <c r="J52783" s="72"/>
      <c r="K52783" s="72"/>
    </row>
    <row r="52784" spans="9:11">
      <c r="I52784" s="72"/>
      <c r="J52784" s="72"/>
      <c r="K52784" s="72"/>
    </row>
    <row r="52785" spans="9:11">
      <c r="I52785" s="72"/>
      <c r="J52785" s="72"/>
      <c r="K52785" s="72"/>
    </row>
    <row r="52786" spans="9:11">
      <c r="I52786" s="72"/>
      <c r="J52786" s="72"/>
      <c r="K52786" s="72"/>
    </row>
    <row r="52787" spans="9:11">
      <c r="I52787" s="72"/>
      <c r="J52787" s="72"/>
      <c r="K52787" s="72"/>
    </row>
    <row r="52788" spans="9:11">
      <c r="I52788" s="72"/>
      <c r="J52788" s="72"/>
      <c r="K52788" s="72"/>
    </row>
    <row r="52789" spans="9:11">
      <c r="I52789" s="72"/>
      <c r="J52789" s="72"/>
      <c r="K52789" s="72"/>
    </row>
    <row r="52790" spans="9:11">
      <c r="I52790" s="72"/>
      <c r="J52790" s="72"/>
      <c r="K52790" s="72"/>
    </row>
    <row r="52791" spans="9:11">
      <c r="I52791" s="72"/>
      <c r="J52791" s="72"/>
      <c r="K52791" s="72"/>
    </row>
    <row r="52792" spans="9:11">
      <c r="I52792" s="72"/>
      <c r="J52792" s="72"/>
      <c r="K52792" s="72"/>
    </row>
    <row r="52793" spans="9:11">
      <c r="I52793" s="72"/>
      <c r="J52793" s="72"/>
      <c r="K52793" s="72"/>
    </row>
    <row r="52794" spans="9:11">
      <c r="I52794" s="72"/>
      <c r="J52794" s="72"/>
      <c r="K52794" s="72"/>
    </row>
    <row r="52795" spans="9:11">
      <c r="I52795" s="72"/>
      <c r="J52795" s="72"/>
      <c r="K52795" s="72"/>
    </row>
    <row r="52796" spans="9:11">
      <c r="I52796" s="72"/>
      <c r="J52796" s="72"/>
      <c r="K52796" s="72"/>
    </row>
    <row r="52797" spans="9:11">
      <c r="I52797" s="72"/>
      <c r="J52797" s="72"/>
      <c r="K52797" s="72"/>
    </row>
    <row r="52798" spans="9:11">
      <c r="I52798" s="72"/>
      <c r="J52798" s="72"/>
      <c r="K52798" s="72"/>
    </row>
    <row r="52799" spans="9:11">
      <c r="I52799" s="72"/>
      <c r="J52799" s="72"/>
      <c r="K52799" s="72"/>
    </row>
    <row r="52800" spans="9:11">
      <c r="I52800" s="72"/>
      <c r="J52800" s="72"/>
      <c r="K52800" s="72"/>
    </row>
    <row r="52801" spans="9:11">
      <c r="I52801" s="72"/>
      <c r="J52801" s="72"/>
      <c r="K52801" s="72"/>
    </row>
    <row r="52802" spans="9:11">
      <c r="I52802" s="72"/>
      <c r="J52802" s="72"/>
      <c r="K52802" s="72"/>
    </row>
    <row r="52803" spans="9:11">
      <c r="I52803" s="72"/>
      <c r="J52803" s="72"/>
      <c r="K52803" s="72"/>
    </row>
    <row r="52804" spans="9:11">
      <c r="I52804" s="72"/>
      <c r="J52804" s="72"/>
      <c r="K52804" s="72"/>
    </row>
    <row r="52805" spans="9:11">
      <c r="I52805" s="72"/>
      <c r="J52805" s="72"/>
      <c r="K52805" s="72"/>
    </row>
    <row r="52806" spans="9:11">
      <c r="I52806" s="72"/>
      <c r="J52806" s="72"/>
      <c r="K52806" s="72"/>
    </row>
    <row r="52807" spans="9:11">
      <c r="I52807" s="72"/>
      <c r="J52807" s="72"/>
      <c r="K52807" s="72"/>
    </row>
    <row r="52808" spans="9:11">
      <c r="I52808" s="72"/>
      <c r="J52808" s="72"/>
      <c r="K52808" s="72"/>
    </row>
    <row r="52809" spans="9:11">
      <c r="I52809" s="72"/>
      <c r="J52809" s="72"/>
      <c r="K52809" s="72"/>
    </row>
    <row r="52810" spans="9:11">
      <c r="I52810" s="72"/>
      <c r="J52810" s="72"/>
      <c r="K52810" s="72"/>
    </row>
    <row r="52811" spans="9:11">
      <c r="I52811" s="72"/>
      <c r="J52811" s="72"/>
      <c r="K52811" s="72"/>
    </row>
    <row r="52812" spans="9:11">
      <c r="I52812" s="72"/>
      <c r="J52812" s="72"/>
      <c r="K52812" s="72"/>
    </row>
    <row r="52813" spans="9:11">
      <c r="I52813" s="72"/>
      <c r="J52813" s="72"/>
      <c r="K52813" s="72"/>
    </row>
    <row r="52814" spans="9:11">
      <c r="I52814" s="72"/>
      <c r="J52814" s="72"/>
      <c r="K52814" s="72"/>
    </row>
    <row r="52815" spans="9:11">
      <c r="I52815" s="72"/>
      <c r="J52815" s="72"/>
      <c r="K52815" s="72"/>
    </row>
    <row r="52816" spans="9:11">
      <c r="I52816" s="72"/>
      <c r="J52816" s="72"/>
      <c r="K52816" s="72"/>
    </row>
    <row r="52817" spans="9:11">
      <c r="I52817" s="72"/>
      <c r="J52817" s="72"/>
      <c r="K52817" s="72"/>
    </row>
    <row r="52818" spans="9:11">
      <c r="I52818" s="72"/>
      <c r="J52818" s="72"/>
      <c r="K52818" s="72"/>
    </row>
    <row r="52819" spans="9:11">
      <c r="I52819" s="72"/>
      <c r="J52819" s="72"/>
      <c r="K52819" s="72"/>
    </row>
    <row r="52820" spans="9:11">
      <c r="I52820" s="72"/>
      <c r="J52820" s="72"/>
      <c r="K52820" s="72"/>
    </row>
    <row r="52821" spans="9:11">
      <c r="I52821" s="72"/>
      <c r="J52821" s="72"/>
      <c r="K52821" s="72"/>
    </row>
    <row r="52822" spans="9:11">
      <c r="I52822" s="72"/>
      <c r="J52822" s="72"/>
      <c r="K52822" s="72"/>
    </row>
    <row r="52823" spans="9:11">
      <c r="I52823" s="72"/>
      <c r="J52823" s="72"/>
      <c r="K52823" s="72"/>
    </row>
    <row r="52824" spans="9:11">
      <c r="I52824" s="72"/>
      <c r="J52824" s="72"/>
      <c r="K52824" s="72"/>
    </row>
    <row r="52825" spans="9:11">
      <c r="I52825" s="72"/>
      <c r="J52825" s="72"/>
      <c r="K52825" s="72"/>
    </row>
    <row r="52826" spans="9:11">
      <c r="I52826" s="72"/>
      <c r="J52826" s="72"/>
      <c r="K52826" s="72"/>
    </row>
    <row r="52827" spans="9:11">
      <c r="I52827" s="72"/>
      <c r="J52827" s="72"/>
      <c r="K52827" s="72"/>
    </row>
    <row r="52828" spans="9:11">
      <c r="I52828" s="72"/>
      <c r="J52828" s="72"/>
      <c r="K52828" s="72"/>
    </row>
    <row r="52829" spans="9:11">
      <c r="I52829" s="72"/>
      <c r="J52829" s="72"/>
      <c r="K52829" s="72"/>
    </row>
    <row r="52830" spans="9:11">
      <c r="I52830" s="72"/>
      <c r="J52830" s="72"/>
      <c r="K52830" s="72"/>
    </row>
    <row r="52831" spans="9:11">
      <c r="I52831" s="72"/>
      <c r="J52831" s="72"/>
      <c r="K52831" s="72"/>
    </row>
    <row r="52832" spans="9:11">
      <c r="I52832" s="72"/>
      <c r="J52832" s="72"/>
      <c r="K52832" s="72"/>
    </row>
    <row r="52833" spans="9:11">
      <c r="I52833" s="72"/>
      <c r="J52833" s="72"/>
      <c r="K52833" s="72"/>
    </row>
    <row r="52834" spans="9:11">
      <c r="I52834" s="72"/>
      <c r="J52834" s="72"/>
      <c r="K52834" s="72"/>
    </row>
    <row r="52835" spans="9:11">
      <c r="I52835" s="72"/>
      <c r="J52835" s="72"/>
      <c r="K52835" s="72"/>
    </row>
    <row r="52836" spans="9:11">
      <c r="I52836" s="72"/>
      <c r="J52836" s="72"/>
      <c r="K52836" s="72"/>
    </row>
    <row r="52837" spans="9:11">
      <c r="I52837" s="72"/>
      <c r="J52837" s="72"/>
      <c r="K52837" s="72"/>
    </row>
    <row r="52838" spans="9:11">
      <c r="I52838" s="72"/>
      <c r="J52838" s="72"/>
      <c r="K52838" s="72"/>
    </row>
    <row r="52839" spans="9:11">
      <c r="I52839" s="72"/>
      <c r="J52839" s="72"/>
      <c r="K52839" s="72"/>
    </row>
    <row r="52840" spans="9:11">
      <c r="I52840" s="72"/>
      <c r="J52840" s="72"/>
      <c r="K52840" s="72"/>
    </row>
    <row r="52841" spans="9:11">
      <c r="I52841" s="72"/>
      <c r="J52841" s="72"/>
      <c r="K52841" s="72"/>
    </row>
    <row r="52842" spans="9:11">
      <c r="I52842" s="72"/>
      <c r="J52842" s="72"/>
      <c r="K52842" s="72"/>
    </row>
    <row r="52843" spans="9:11">
      <c r="I52843" s="72"/>
      <c r="J52843" s="72"/>
      <c r="K52843" s="72"/>
    </row>
    <row r="52844" spans="9:11">
      <c r="I52844" s="72"/>
      <c r="J52844" s="72"/>
      <c r="K52844" s="72"/>
    </row>
    <row r="52845" spans="9:11">
      <c r="I52845" s="72"/>
      <c r="J52845" s="72"/>
      <c r="K52845" s="72"/>
    </row>
    <row r="52846" spans="9:11">
      <c r="I52846" s="72"/>
      <c r="J52846" s="72"/>
      <c r="K52846" s="72"/>
    </row>
    <row r="52847" spans="9:11">
      <c r="I52847" s="72"/>
      <c r="J52847" s="72"/>
      <c r="K52847" s="72"/>
    </row>
    <row r="52848" spans="9:11">
      <c r="I52848" s="72"/>
      <c r="J52848" s="72"/>
      <c r="K52848" s="72"/>
    </row>
    <row r="52849" spans="9:11">
      <c r="I52849" s="72"/>
      <c r="J52849" s="72"/>
      <c r="K52849" s="72"/>
    </row>
    <row r="52850" spans="9:11">
      <c r="I52850" s="72"/>
      <c r="J52850" s="72"/>
      <c r="K52850" s="72"/>
    </row>
    <row r="52851" spans="9:11">
      <c r="I52851" s="72"/>
      <c r="J52851" s="72"/>
      <c r="K52851" s="72"/>
    </row>
    <row r="52852" spans="9:11">
      <c r="I52852" s="72"/>
      <c r="J52852" s="72"/>
      <c r="K52852" s="72"/>
    </row>
    <row r="52853" spans="9:11">
      <c r="I52853" s="72"/>
      <c r="J52853" s="72"/>
      <c r="K52853" s="72"/>
    </row>
    <row r="52854" spans="9:11">
      <c r="I52854" s="72"/>
      <c r="J52854" s="72"/>
      <c r="K52854" s="72"/>
    </row>
    <row r="52855" spans="9:11">
      <c r="I52855" s="72"/>
      <c r="J52855" s="72"/>
      <c r="K52855" s="72"/>
    </row>
    <row r="52856" spans="9:11">
      <c r="I52856" s="72"/>
      <c r="J52856" s="72"/>
      <c r="K52856" s="72"/>
    </row>
    <row r="52857" spans="9:11">
      <c r="I52857" s="72"/>
      <c r="J52857" s="72"/>
      <c r="K52857" s="72"/>
    </row>
    <row r="52858" spans="9:11">
      <c r="I52858" s="72"/>
      <c r="J52858" s="72"/>
      <c r="K52858" s="72"/>
    </row>
    <row r="52859" spans="9:11">
      <c r="I52859" s="72"/>
      <c r="J52859" s="72"/>
      <c r="K52859" s="72"/>
    </row>
    <row r="52860" spans="9:11">
      <c r="I52860" s="72"/>
      <c r="J52860" s="72"/>
      <c r="K52860" s="72"/>
    </row>
    <row r="52861" spans="9:11">
      <c r="I52861" s="72"/>
      <c r="J52861" s="72"/>
      <c r="K52861" s="72"/>
    </row>
    <row r="52862" spans="9:11">
      <c r="I52862" s="72"/>
      <c r="J52862" s="72"/>
      <c r="K52862" s="72"/>
    </row>
    <row r="52863" spans="9:11">
      <c r="I52863" s="72"/>
      <c r="J52863" s="72"/>
      <c r="K52863" s="72"/>
    </row>
    <row r="52864" spans="9:11">
      <c r="I52864" s="72"/>
      <c r="J52864" s="72"/>
      <c r="K52864" s="72"/>
    </row>
    <row r="52865" spans="9:11">
      <c r="I52865" s="72"/>
      <c r="J52865" s="72"/>
      <c r="K52865" s="72"/>
    </row>
    <row r="52866" spans="9:11">
      <c r="I52866" s="72"/>
      <c r="J52866" s="72"/>
      <c r="K52866" s="72"/>
    </row>
    <row r="52867" spans="9:11">
      <c r="I52867" s="72"/>
      <c r="J52867" s="72"/>
      <c r="K52867" s="72"/>
    </row>
    <row r="52868" spans="9:11">
      <c r="I52868" s="72"/>
      <c r="J52868" s="72"/>
      <c r="K52868" s="72"/>
    </row>
    <row r="52869" spans="9:11">
      <c r="I52869" s="72"/>
      <c r="J52869" s="72"/>
      <c r="K52869" s="72"/>
    </row>
    <row r="52870" spans="9:11">
      <c r="I52870" s="72"/>
      <c r="J52870" s="72"/>
      <c r="K52870" s="72"/>
    </row>
    <row r="52871" spans="9:11">
      <c r="I52871" s="72"/>
      <c r="J52871" s="72"/>
      <c r="K52871" s="72"/>
    </row>
    <row r="52872" spans="9:11">
      <c r="I52872" s="72"/>
      <c r="J52872" s="72"/>
      <c r="K52872" s="72"/>
    </row>
    <row r="52873" spans="9:11">
      <c r="I52873" s="72"/>
      <c r="J52873" s="72"/>
      <c r="K52873" s="72"/>
    </row>
    <row r="52874" spans="9:11">
      <c r="I52874" s="72"/>
      <c r="J52874" s="72"/>
      <c r="K52874" s="72"/>
    </row>
    <row r="52875" spans="9:11">
      <c r="I52875" s="72"/>
      <c r="J52875" s="72"/>
      <c r="K52875" s="72"/>
    </row>
    <row r="52876" spans="9:11">
      <c r="I52876" s="72"/>
      <c r="J52876" s="72"/>
      <c r="K52876" s="72"/>
    </row>
    <row r="52877" spans="9:11">
      <c r="I52877" s="72"/>
      <c r="J52877" s="72"/>
      <c r="K52877" s="72"/>
    </row>
    <row r="52878" spans="9:11">
      <c r="I52878" s="72"/>
      <c r="J52878" s="72"/>
      <c r="K52878" s="72"/>
    </row>
    <row r="52879" spans="9:11">
      <c r="I52879" s="72"/>
      <c r="J52879" s="72"/>
      <c r="K52879" s="72"/>
    </row>
    <row r="52880" spans="9:11">
      <c r="I52880" s="72"/>
      <c r="J52880" s="72"/>
      <c r="K52880" s="72"/>
    </row>
    <row r="52881" spans="9:11">
      <c r="I52881" s="72"/>
      <c r="J52881" s="72"/>
      <c r="K52881" s="72"/>
    </row>
    <row r="52882" spans="9:11">
      <c r="I52882" s="72"/>
      <c r="J52882" s="72"/>
      <c r="K52882" s="72"/>
    </row>
    <row r="52883" spans="9:11">
      <c r="I52883" s="72"/>
      <c r="J52883" s="72"/>
      <c r="K52883" s="72"/>
    </row>
    <row r="52884" spans="9:11">
      <c r="I52884" s="72"/>
      <c r="J52884" s="72"/>
      <c r="K52884" s="72"/>
    </row>
    <row r="52885" spans="9:11">
      <c r="I52885" s="72"/>
      <c r="J52885" s="72"/>
      <c r="K52885" s="72"/>
    </row>
    <row r="52886" spans="9:11">
      <c r="I52886" s="72"/>
      <c r="J52886" s="72"/>
      <c r="K52886" s="72"/>
    </row>
    <row r="52887" spans="9:11">
      <c r="I52887" s="72"/>
      <c r="J52887" s="72"/>
      <c r="K52887" s="72"/>
    </row>
    <row r="52888" spans="9:11">
      <c r="I52888" s="72"/>
      <c r="J52888" s="72"/>
      <c r="K52888" s="72"/>
    </row>
    <row r="52889" spans="9:11">
      <c r="I52889" s="72"/>
      <c r="J52889" s="72"/>
      <c r="K52889" s="72"/>
    </row>
    <row r="52890" spans="9:11">
      <c r="I52890" s="72"/>
      <c r="J52890" s="72"/>
      <c r="K52890" s="72"/>
    </row>
    <row r="52891" spans="9:11">
      <c r="I52891" s="72"/>
      <c r="J52891" s="72"/>
      <c r="K52891" s="72"/>
    </row>
    <row r="52892" spans="9:11">
      <c r="I52892" s="72"/>
      <c r="J52892" s="72"/>
      <c r="K52892" s="72"/>
    </row>
    <row r="52893" spans="9:11">
      <c r="I52893" s="72"/>
      <c r="J52893" s="72"/>
      <c r="K52893" s="72"/>
    </row>
    <row r="52894" spans="9:11">
      <c r="I52894" s="72"/>
      <c r="J52894" s="72"/>
      <c r="K52894" s="72"/>
    </row>
    <row r="52895" spans="9:11">
      <c r="I52895" s="72"/>
      <c r="J52895" s="72"/>
      <c r="K52895" s="72"/>
    </row>
    <row r="52896" spans="9:11">
      <c r="I52896" s="72"/>
      <c r="J52896" s="72"/>
      <c r="K52896" s="72"/>
    </row>
    <row r="52897" spans="9:11">
      <c r="I52897" s="72"/>
      <c r="J52897" s="72"/>
      <c r="K52897" s="72"/>
    </row>
    <row r="52898" spans="9:11">
      <c r="I52898" s="72"/>
      <c r="J52898" s="72"/>
      <c r="K52898" s="72"/>
    </row>
    <row r="52899" spans="9:11">
      <c r="I52899" s="72"/>
      <c r="J52899" s="72"/>
      <c r="K52899" s="72"/>
    </row>
    <row r="52900" spans="9:11">
      <c r="I52900" s="72"/>
      <c r="J52900" s="72"/>
      <c r="K52900" s="72"/>
    </row>
    <row r="52901" spans="9:11">
      <c r="I52901" s="72"/>
      <c r="J52901" s="72"/>
      <c r="K52901" s="72"/>
    </row>
    <row r="52902" spans="9:11">
      <c r="I52902" s="72"/>
      <c r="J52902" s="72"/>
      <c r="K52902" s="72"/>
    </row>
    <row r="52903" spans="9:11">
      <c r="I52903" s="72"/>
      <c r="J52903" s="72"/>
      <c r="K52903" s="72"/>
    </row>
    <row r="52904" spans="9:11">
      <c r="I52904" s="72"/>
      <c r="J52904" s="72"/>
      <c r="K52904" s="72"/>
    </row>
    <row r="52905" spans="9:11">
      <c r="I52905" s="72"/>
      <c r="J52905" s="72"/>
      <c r="K52905" s="72"/>
    </row>
    <row r="52906" spans="9:11">
      <c r="I52906" s="72"/>
      <c r="J52906" s="72"/>
      <c r="K52906" s="72"/>
    </row>
    <row r="52907" spans="9:11">
      <c r="I52907" s="72"/>
      <c r="J52907" s="72"/>
      <c r="K52907" s="72"/>
    </row>
    <row r="52908" spans="9:11">
      <c r="I52908" s="72"/>
      <c r="J52908" s="72"/>
      <c r="K52908" s="72"/>
    </row>
    <row r="52909" spans="9:11">
      <c r="I52909" s="72"/>
      <c r="J52909" s="72"/>
      <c r="K52909" s="72"/>
    </row>
    <row r="52910" spans="9:11">
      <c r="I52910" s="72"/>
      <c r="J52910" s="72"/>
      <c r="K52910" s="72"/>
    </row>
    <row r="52911" spans="9:11">
      <c r="I52911" s="72"/>
      <c r="J52911" s="72"/>
      <c r="K52911" s="72"/>
    </row>
    <row r="52912" spans="9:11">
      <c r="I52912" s="72"/>
      <c r="J52912" s="72"/>
      <c r="K52912" s="72"/>
    </row>
    <row r="52913" spans="9:11">
      <c r="I52913" s="72"/>
      <c r="J52913" s="72"/>
      <c r="K52913" s="72"/>
    </row>
    <row r="52914" spans="9:11">
      <c r="I52914" s="72"/>
      <c r="J52914" s="72"/>
      <c r="K52914" s="72"/>
    </row>
    <row r="52915" spans="9:11">
      <c r="I52915" s="72"/>
      <c r="J52915" s="72"/>
      <c r="K52915" s="72"/>
    </row>
    <row r="52916" spans="9:11">
      <c r="I52916" s="72"/>
      <c r="J52916" s="72"/>
      <c r="K52916" s="72"/>
    </row>
    <row r="52917" spans="9:11">
      <c r="I52917" s="72"/>
      <c r="J52917" s="72"/>
      <c r="K52917" s="72"/>
    </row>
    <row r="52918" spans="9:11">
      <c r="I52918" s="72"/>
      <c r="J52918" s="72"/>
      <c r="K52918" s="72"/>
    </row>
    <row r="52919" spans="9:11">
      <c r="I52919" s="72"/>
      <c r="J52919" s="72"/>
      <c r="K52919" s="72"/>
    </row>
    <row r="52920" spans="9:11">
      <c r="I52920" s="72"/>
      <c r="J52920" s="72"/>
      <c r="K52920" s="72"/>
    </row>
    <row r="52921" spans="9:11">
      <c r="I52921" s="72"/>
      <c r="J52921" s="72"/>
      <c r="K52921" s="72"/>
    </row>
    <row r="52922" spans="9:11">
      <c r="I52922" s="72"/>
      <c r="J52922" s="72"/>
      <c r="K52922" s="72"/>
    </row>
    <row r="52923" spans="9:11">
      <c r="I52923" s="72"/>
      <c r="J52923" s="72"/>
      <c r="K52923" s="72"/>
    </row>
    <row r="52924" spans="9:11">
      <c r="I52924" s="72"/>
      <c r="J52924" s="72"/>
      <c r="K52924" s="72"/>
    </row>
    <row r="52925" spans="9:11">
      <c r="I52925" s="72"/>
      <c r="J52925" s="72"/>
      <c r="K52925" s="72"/>
    </row>
    <row r="52926" spans="9:11">
      <c r="I52926" s="72"/>
      <c r="J52926" s="72"/>
      <c r="K52926" s="72"/>
    </row>
    <row r="52927" spans="9:11">
      <c r="I52927" s="72"/>
      <c r="J52927" s="72"/>
      <c r="K52927" s="72"/>
    </row>
    <row r="52928" spans="9:11">
      <c r="I52928" s="72"/>
      <c r="J52928" s="72"/>
      <c r="K52928" s="72"/>
    </row>
    <row r="52929" spans="9:11">
      <c r="I52929" s="72"/>
      <c r="J52929" s="72"/>
      <c r="K52929" s="72"/>
    </row>
    <row r="52930" spans="9:11">
      <c r="I52930" s="72"/>
      <c r="J52930" s="72"/>
      <c r="K52930" s="72"/>
    </row>
    <row r="52931" spans="9:11">
      <c r="I52931" s="72"/>
      <c r="J52931" s="72"/>
      <c r="K52931" s="72"/>
    </row>
    <row r="52932" spans="9:11">
      <c r="I52932" s="72"/>
      <c r="J52932" s="72"/>
      <c r="K52932" s="72"/>
    </row>
    <row r="52933" spans="9:11">
      <c r="I52933" s="72"/>
      <c r="J52933" s="72"/>
      <c r="K52933" s="72"/>
    </row>
    <row r="52934" spans="9:11">
      <c r="I52934" s="72"/>
      <c r="J52934" s="72"/>
      <c r="K52934" s="72"/>
    </row>
    <row r="52935" spans="9:11">
      <c r="I52935" s="72"/>
      <c r="J52935" s="72"/>
      <c r="K52935" s="72"/>
    </row>
    <row r="52936" spans="9:11">
      <c r="I52936" s="72"/>
      <c r="J52936" s="72"/>
      <c r="K52936" s="72"/>
    </row>
    <row r="52937" spans="9:11">
      <c r="I52937" s="72"/>
      <c r="J52937" s="72"/>
      <c r="K52937" s="72"/>
    </row>
    <row r="52938" spans="9:11">
      <c r="I52938" s="72"/>
      <c r="J52938" s="72"/>
      <c r="K52938" s="72"/>
    </row>
    <row r="52939" spans="9:11">
      <c r="I52939" s="72"/>
      <c r="J52939" s="72"/>
      <c r="K52939" s="72"/>
    </row>
    <row r="52940" spans="9:11">
      <c r="I52940" s="72"/>
      <c r="J52940" s="72"/>
      <c r="K52940" s="72"/>
    </row>
    <row r="52941" spans="9:11">
      <c r="I52941" s="72"/>
      <c r="J52941" s="72"/>
      <c r="K52941" s="72"/>
    </row>
    <row r="52942" spans="9:11">
      <c r="I52942" s="72"/>
      <c r="J52942" s="72"/>
      <c r="K52942" s="72"/>
    </row>
    <row r="52943" spans="9:11">
      <c r="I52943" s="72"/>
      <c r="J52943" s="72"/>
      <c r="K52943" s="72"/>
    </row>
    <row r="52944" spans="9:11">
      <c r="I52944" s="72"/>
      <c r="J52944" s="72"/>
      <c r="K52944" s="72"/>
    </row>
    <row r="52945" spans="9:11">
      <c r="I52945" s="72"/>
      <c r="J52945" s="72"/>
      <c r="K52945" s="72"/>
    </row>
    <row r="52946" spans="9:11">
      <c r="I52946" s="72"/>
      <c r="J52946" s="72"/>
      <c r="K52946" s="72"/>
    </row>
    <row r="52947" spans="9:11">
      <c r="I52947" s="72"/>
      <c r="J52947" s="72"/>
      <c r="K52947" s="72"/>
    </row>
    <row r="52948" spans="9:11">
      <c r="I52948" s="72"/>
      <c r="J52948" s="72"/>
      <c r="K52948" s="72"/>
    </row>
    <row r="52949" spans="9:11">
      <c r="I52949" s="72"/>
      <c r="J52949" s="72"/>
      <c r="K52949" s="72"/>
    </row>
    <row r="52950" spans="9:11">
      <c r="I52950" s="72"/>
      <c r="J52950" s="72"/>
      <c r="K52950" s="72"/>
    </row>
    <row r="52951" spans="9:11">
      <c r="I52951" s="72"/>
      <c r="J52951" s="72"/>
      <c r="K52951" s="72"/>
    </row>
    <row r="52952" spans="9:11">
      <c r="I52952" s="72"/>
      <c r="J52952" s="72"/>
      <c r="K52952" s="72"/>
    </row>
    <row r="52953" spans="9:11">
      <c r="I52953" s="72"/>
      <c r="J52953" s="72"/>
      <c r="K52953" s="72"/>
    </row>
    <row r="52954" spans="9:11">
      <c r="I52954" s="72"/>
      <c r="J52954" s="72"/>
      <c r="K52954" s="72"/>
    </row>
    <row r="52955" spans="9:11">
      <c r="I52955" s="72"/>
      <c r="J52955" s="72"/>
      <c r="K52955" s="72"/>
    </row>
    <row r="52956" spans="9:11">
      <c r="I52956" s="72"/>
      <c r="J52956" s="72"/>
      <c r="K52956" s="72"/>
    </row>
    <row r="52957" spans="9:11">
      <c r="I52957" s="72"/>
      <c r="J52957" s="72"/>
      <c r="K52957" s="72"/>
    </row>
    <row r="52958" spans="9:11">
      <c r="I52958" s="72"/>
      <c r="J52958" s="72"/>
      <c r="K52958" s="72"/>
    </row>
    <row r="52959" spans="9:11">
      <c r="I52959" s="72"/>
      <c r="J52959" s="72"/>
      <c r="K52959" s="72"/>
    </row>
    <row r="52960" spans="9:11">
      <c r="I52960" s="72"/>
      <c r="J52960" s="72"/>
      <c r="K52960" s="72"/>
    </row>
    <row r="52961" spans="9:11">
      <c r="I52961" s="72"/>
      <c r="J52961" s="72"/>
      <c r="K52961" s="72"/>
    </row>
    <row r="52962" spans="9:11">
      <c r="I52962" s="72"/>
      <c r="J52962" s="72"/>
      <c r="K52962" s="72"/>
    </row>
    <row r="52963" spans="9:11">
      <c r="I52963" s="72"/>
      <c r="J52963" s="72"/>
      <c r="K52963" s="72"/>
    </row>
    <row r="52964" spans="9:11">
      <c r="I52964" s="72"/>
      <c r="J52964" s="72"/>
      <c r="K52964" s="72"/>
    </row>
    <row r="52965" spans="9:11">
      <c r="I52965" s="72"/>
      <c r="J52965" s="72"/>
      <c r="K52965" s="72"/>
    </row>
    <row r="52966" spans="9:11">
      <c r="I52966" s="72"/>
      <c r="J52966" s="72"/>
      <c r="K52966" s="72"/>
    </row>
    <row r="52967" spans="9:11">
      <c r="I52967" s="72"/>
      <c r="J52967" s="72"/>
      <c r="K52967" s="72"/>
    </row>
    <row r="52968" spans="9:11">
      <c r="I52968" s="72"/>
      <c r="J52968" s="72"/>
      <c r="K52968" s="72"/>
    </row>
    <row r="52969" spans="9:11">
      <c r="I52969" s="72"/>
      <c r="J52969" s="72"/>
      <c r="K52969" s="72"/>
    </row>
    <row r="52970" spans="9:11">
      <c r="I52970" s="72"/>
      <c r="J52970" s="72"/>
      <c r="K52970" s="72"/>
    </row>
    <row r="52971" spans="9:11">
      <c r="I52971" s="72"/>
      <c r="J52971" s="72"/>
      <c r="K52971" s="72"/>
    </row>
    <row r="52972" spans="9:11">
      <c r="I52972" s="72"/>
      <c r="J52972" s="72"/>
      <c r="K52972" s="72"/>
    </row>
    <row r="52973" spans="9:11">
      <c r="I52973" s="72"/>
      <c r="J52973" s="72"/>
      <c r="K52973" s="72"/>
    </row>
    <row r="52974" spans="9:11">
      <c r="I52974" s="72"/>
      <c r="J52974" s="72"/>
      <c r="K52974" s="72"/>
    </row>
    <row r="52975" spans="9:11">
      <c r="I52975" s="72"/>
      <c r="J52975" s="72"/>
      <c r="K52975" s="72"/>
    </row>
    <row r="52976" spans="9:11">
      <c r="I52976" s="72"/>
      <c r="J52976" s="72"/>
      <c r="K52976" s="72"/>
    </row>
    <row r="52977" spans="9:11">
      <c r="I52977" s="72"/>
      <c r="J52977" s="72"/>
      <c r="K52977" s="72"/>
    </row>
    <row r="52978" spans="9:11">
      <c r="I52978" s="72"/>
      <c r="J52978" s="72"/>
      <c r="K52978" s="72"/>
    </row>
    <row r="52979" spans="9:11">
      <c r="I52979" s="72"/>
      <c r="J52979" s="72"/>
      <c r="K52979" s="72"/>
    </row>
    <row r="52980" spans="9:11">
      <c r="I52980" s="72"/>
      <c r="J52980" s="72"/>
      <c r="K52980" s="72"/>
    </row>
    <row r="52981" spans="9:11">
      <c r="I52981" s="72"/>
      <c r="J52981" s="72"/>
      <c r="K52981" s="72"/>
    </row>
    <row r="52982" spans="9:11">
      <c r="I52982" s="72"/>
      <c r="J52982" s="72"/>
      <c r="K52982" s="72"/>
    </row>
    <row r="52983" spans="9:11">
      <c r="I52983" s="72"/>
      <c r="J52983" s="72"/>
      <c r="K52983" s="72"/>
    </row>
    <row r="52984" spans="9:11">
      <c r="I52984" s="72"/>
      <c r="J52984" s="72"/>
      <c r="K52984" s="72"/>
    </row>
    <row r="52985" spans="9:11">
      <c r="I52985" s="72"/>
      <c r="J52985" s="72"/>
      <c r="K52985" s="72"/>
    </row>
    <row r="52986" spans="9:11">
      <c r="I52986" s="72"/>
      <c r="J52986" s="72"/>
      <c r="K52986" s="72"/>
    </row>
    <row r="52987" spans="9:11">
      <c r="I52987" s="72"/>
      <c r="J52987" s="72"/>
      <c r="K52987" s="72"/>
    </row>
    <row r="52988" spans="9:11">
      <c r="I52988" s="72"/>
      <c r="J52988" s="72"/>
      <c r="K52988" s="72"/>
    </row>
    <row r="52989" spans="9:11">
      <c r="I52989" s="72"/>
      <c r="J52989" s="72"/>
      <c r="K52989" s="72"/>
    </row>
    <row r="52990" spans="9:11">
      <c r="I52990" s="72"/>
      <c r="J52990" s="72"/>
      <c r="K52990" s="72"/>
    </row>
    <row r="52991" spans="9:11">
      <c r="I52991" s="72"/>
      <c r="J52991" s="72"/>
      <c r="K52991" s="72"/>
    </row>
    <row r="52992" spans="9:11">
      <c r="I52992" s="72"/>
      <c r="J52992" s="72"/>
      <c r="K52992" s="72"/>
    </row>
    <row r="52993" spans="9:11">
      <c r="I52993" s="72"/>
      <c r="J52993" s="72"/>
      <c r="K52993" s="72"/>
    </row>
    <row r="52994" spans="9:11">
      <c r="I52994" s="72"/>
      <c r="J52994" s="72"/>
      <c r="K52994" s="72"/>
    </row>
    <row r="52995" spans="9:11">
      <c r="I52995" s="72"/>
      <c r="J52995" s="72"/>
      <c r="K52995" s="72"/>
    </row>
    <row r="52996" spans="9:11">
      <c r="I52996" s="72"/>
      <c r="J52996" s="72"/>
      <c r="K52996" s="72"/>
    </row>
    <row r="52997" spans="9:11">
      <c r="I52997" s="72"/>
      <c r="J52997" s="72"/>
      <c r="K52997" s="72"/>
    </row>
    <row r="52998" spans="9:11">
      <c r="I52998" s="72"/>
      <c r="J52998" s="72"/>
      <c r="K52998" s="72"/>
    </row>
    <row r="52999" spans="9:11">
      <c r="I52999" s="72"/>
      <c r="J52999" s="72"/>
      <c r="K52999" s="72"/>
    </row>
    <row r="53000" spans="9:11">
      <c r="I53000" s="72"/>
      <c r="J53000" s="72"/>
      <c r="K53000" s="72"/>
    </row>
    <row r="53001" spans="9:11">
      <c r="I53001" s="72"/>
      <c r="J53001" s="72"/>
      <c r="K53001" s="72"/>
    </row>
    <row r="53002" spans="9:11">
      <c r="I53002" s="72"/>
      <c r="J53002" s="72"/>
      <c r="K53002" s="72"/>
    </row>
    <row r="53003" spans="9:11">
      <c r="I53003" s="72"/>
      <c r="J53003" s="72"/>
      <c r="K53003" s="72"/>
    </row>
    <row r="53004" spans="9:11">
      <c r="I53004" s="72"/>
      <c r="J53004" s="72"/>
      <c r="K53004" s="72"/>
    </row>
    <row r="53005" spans="9:11">
      <c r="I53005" s="72"/>
      <c r="J53005" s="72"/>
      <c r="K53005" s="72"/>
    </row>
    <row r="53006" spans="9:11">
      <c r="I53006" s="72"/>
      <c r="J53006" s="72"/>
      <c r="K53006" s="72"/>
    </row>
    <row r="53007" spans="9:11">
      <c r="I53007" s="72"/>
      <c r="J53007" s="72"/>
      <c r="K53007" s="72"/>
    </row>
    <row r="53008" spans="9:11">
      <c r="I53008" s="72"/>
      <c r="J53008" s="72"/>
      <c r="K53008" s="72"/>
    </row>
    <row r="53009" spans="9:11">
      <c r="I53009" s="72"/>
      <c r="J53009" s="72"/>
      <c r="K53009" s="72"/>
    </row>
    <row r="53010" spans="9:11">
      <c r="I53010" s="72"/>
      <c r="J53010" s="72"/>
      <c r="K53010" s="72"/>
    </row>
    <row r="53011" spans="9:11">
      <c r="I53011" s="72"/>
      <c r="J53011" s="72"/>
      <c r="K53011" s="72"/>
    </row>
    <row r="53012" spans="9:11">
      <c r="I53012" s="72"/>
      <c r="J53012" s="72"/>
      <c r="K53012" s="72"/>
    </row>
    <row r="53013" spans="9:11">
      <c r="I53013" s="72"/>
      <c r="J53013" s="72"/>
      <c r="K53013" s="72"/>
    </row>
    <row r="53014" spans="9:11">
      <c r="I53014" s="72"/>
      <c r="J53014" s="72"/>
      <c r="K53014" s="72"/>
    </row>
    <row r="53015" spans="9:11">
      <c r="I53015" s="72"/>
      <c r="J53015" s="72"/>
      <c r="K53015" s="72"/>
    </row>
    <row r="53016" spans="9:11">
      <c r="I53016" s="72"/>
      <c r="J53016" s="72"/>
      <c r="K53016" s="72"/>
    </row>
    <row r="53017" spans="9:11">
      <c r="I53017" s="72"/>
      <c r="J53017" s="72"/>
      <c r="K53017" s="72"/>
    </row>
    <row r="53018" spans="9:11">
      <c r="I53018" s="72"/>
      <c r="J53018" s="72"/>
      <c r="K53018" s="72"/>
    </row>
    <row r="53019" spans="9:11">
      <c r="I53019" s="72"/>
      <c r="J53019" s="72"/>
      <c r="K53019" s="72"/>
    </row>
    <row r="53020" spans="9:11">
      <c r="I53020" s="72"/>
      <c r="J53020" s="72"/>
      <c r="K53020" s="72"/>
    </row>
    <row r="53021" spans="9:11">
      <c r="I53021" s="72"/>
      <c r="J53021" s="72"/>
      <c r="K53021" s="72"/>
    </row>
    <row r="53022" spans="9:11">
      <c r="I53022" s="72"/>
      <c r="J53022" s="72"/>
      <c r="K53022" s="72"/>
    </row>
    <row r="53023" spans="9:11">
      <c r="I53023" s="72"/>
      <c r="J53023" s="72"/>
      <c r="K53023" s="72"/>
    </row>
    <row r="53024" spans="9:11">
      <c r="I53024" s="72"/>
      <c r="J53024" s="72"/>
      <c r="K53024" s="72"/>
    </row>
    <row r="53025" spans="9:11">
      <c r="I53025" s="72"/>
      <c r="J53025" s="72"/>
      <c r="K53025" s="72"/>
    </row>
    <row r="53026" spans="9:11">
      <c r="I53026" s="72"/>
      <c r="J53026" s="72"/>
      <c r="K53026" s="72"/>
    </row>
    <row r="53027" spans="9:11">
      <c r="I53027" s="72"/>
      <c r="J53027" s="72"/>
      <c r="K53027" s="72"/>
    </row>
    <row r="53028" spans="9:11">
      <c r="I53028" s="72"/>
      <c r="J53028" s="72"/>
      <c r="K53028" s="72"/>
    </row>
    <row r="53029" spans="9:11">
      <c r="I53029" s="72"/>
      <c r="J53029" s="72"/>
      <c r="K53029" s="72"/>
    </row>
    <row r="53030" spans="9:11">
      <c r="I53030" s="72"/>
      <c r="J53030" s="72"/>
      <c r="K53030" s="72"/>
    </row>
    <row r="53031" spans="9:11">
      <c r="I53031" s="72"/>
      <c r="J53031" s="72"/>
      <c r="K53031" s="72"/>
    </row>
    <row r="53032" spans="9:11">
      <c r="I53032" s="72"/>
      <c r="J53032" s="72"/>
      <c r="K53032" s="72"/>
    </row>
    <row r="53033" spans="9:11">
      <c r="I53033" s="72"/>
      <c r="J53033" s="72"/>
      <c r="K53033" s="72"/>
    </row>
    <row r="53034" spans="9:11">
      <c r="I53034" s="72"/>
      <c r="J53034" s="72"/>
      <c r="K53034" s="72"/>
    </row>
    <row r="53035" spans="9:11">
      <c r="I53035" s="72"/>
      <c r="J53035" s="72"/>
      <c r="K53035" s="72"/>
    </row>
    <row r="53036" spans="9:11">
      <c r="I53036" s="72"/>
      <c r="J53036" s="72"/>
      <c r="K53036" s="72"/>
    </row>
    <row r="53037" spans="9:11">
      <c r="I53037" s="72"/>
      <c r="J53037" s="72"/>
      <c r="K53037" s="72"/>
    </row>
    <row r="53038" spans="9:11">
      <c r="I53038" s="72"/>
      <c r="J53038" s="72"/>
      <c r="K53038" s="72"/>
    </row>
    <row r="53039" spans="9:11">
      <c r="I53039" s="72"/>
      <c r="J53039" s="72"/>
      <c r="K53039" s="72"/>
    </row>
    <row r="53040" spans="9:11">
      <c r="I53040" s="72"/>
      <c r="J53040" s="72"/>
      <c r="K53040" s="72"/>
    </row>
    <row r="53041" spans="9:11">
      <c r="I53041" s="72"/>
      <c r="J53041" s="72"/>
      <c r="K53041" s="72"/>
    </row>
    <row r="53042" spans="9:11">
      <c r="I53042" s="72"/>
      <c r="J53042" s="72"/>
      <c r="K53042" s="72"/>
    </row>
    <row r="53043" spans="9:11">
      <c r="I53043" s="72"/>
      <c r="J53043" s="72"/>
      <c r="K53043" s="72"/>
    </row>
    <row r="53044" spans="9:11">
      <c r="I53044" s="72"/>
      <c r="J53044" s="72"/>
      <c r="K53044" s="72"/>
    </row>
    <row r="53045" spans="9:11">
      <c r="I53045" s="72"/>
      <c r="J53045" s="72"/>
      <c r="K53045" s="72"/>
    </row>
    <row r="53046" spans="9:11">
      <c r="I53046" s="72"/>
      <c r="J53046" s="72"/>
      <c r="K53046" s="72"/>
    </row>
    <row r="53047" spans="9:11">
      <c r="I53047" s="72"/>
      <c r="J53047" s="72"/>
      <c r="K53047" s="72"/>
    </row>
    <row r="53048" spans="9:11">
      <c r="I53048" s="72"/>
      <c r="J53048" s="72"/>
      <c r="K53048" s="72"/>
    </row>
    <row r="53049" spans="9:11">
      <c r="I53049" s="72"/>
      <c r="J53049" s="72"/>
      <c r="K53049" s="72"/>
    </row>
    <row r="53050" spans="9:11">
      <c r="I53050" s="72"/>
      <c r="J53050" s="72"/>
      <c r="K53050" s="72"/>
    </row>
    <row r="53051" spans="9:11">
      <c r="I53051" s="72"/>
      <c r="J53051" s="72"/>
      <c r="K53051" s="72"/>
    </row>
    <row r="53052" spans="9:11">
      <c r="I53052" s="72"/>
      <c r="J53052" s="72"/>
      <c r="K53052" s="72"/>
    </row>
    <row r="53053" spans="9:11">
      <c r="I53053" s="72"/>
      <c r="J53053" s="72"/>
      <c r="K53053" s="72"/>
    </row>
    <row r="53054" spans="9:11">
      <c r="I53054" s="72"/>
      <c r="J53054" s="72"/>
      <c r="K53054" s="72"/>
    </row>
    <row r="53055" spans="9:11">
      <c r="I53055" s="72"/>
      <c r="J53055" s="72"/>
      <c r="K53055" s="72"/>
    </row>
    <row r="53056" spans="9:11">
      <c r="I53056" s="72"/>
      <c r="J53056" s="72"/>
      <c r="K53056" s="72"/>
    </row>
    <row r="53057" spans="9:11">
      <c r="I53057" s="72"/>
      <c r="J53057" s="72"/>
      <c r="K53057" s="72"/>
    </row>
    <row r="53058" spans="9:11">
      <c r="I53058" s="72"/>
      <c r="J53058" s="72"/>
      <c r="K53058" s="72"/>
    </row>
    <row r="53059" spans="9:11">
      <c r="I53059" s="72"/>
      <c r="J53059" s="72"/>
      <c r="K53059" s="72"/>
    </row>
    <row r="53060" spans="9:11">
      <c r="I53060" s="72"/>
      <c r="J53060" s="72"/>
      <c r="K53060" s="72"/>
    </row>
    <row r="53061" spans="9:11">
      <c r="I53061" s="72"/>
      <c r="J53061" s="72"/>
      <c r="K53061" s="72"/>
    </row>
    <row r="53062" spans="9:11">
      <c r="I53062" s="72"/>
      <c r="J53062" s="72"/>
      <c r="K53062" s="72"/>
    </row>
    <row r="53063" spans="9:11">
      <c r="I53063" s="72"/>
      <c r="J53063" s="72"/>
      <c r="K53063" s="72"/>
    </row>
    <row r="53064" spans="9:11">
      <c r="I53064" s="72"/>
      <c r="J53064" s="72"/>
      <c r="K53064" s="72"/>
    </row>
    <row r="53065" spans="9:11">
      <c r="I53065" s="72"/>
      <c r="J53065" s="72"/>
      <c r="K53065" s="72"/>
    </row>
    <row r="53066" spans="9:11">
      <c r="I53066" s="72"/>
      <c r="J53066" s="72"/>
      <c r="K53066" s="72"/>
    </row>
    <row r="53067" spans="9:11">
      <c r="I53067" s="72"/>
      <c r="J53067" s="72"/>
      <c r="K53067" s="72"/>
    </row>
    <row r="53068" spans="9:11">
      <c r="I53068" s="72"/>
      <c r="J53068" s="72"/>
      <c r="K53068" s="72"/>
    </row>
    <row r="53069" spans="9:11">
      <c r="I53069" s="72"/>
      <c r="J53069" s="72"/>
      <c r="K53069" s="72"/>
    </row>
    <row r="53070" spans="9:11">
      <c r="I53070" s="72"/>
      <c r="J53070" s="72"/>
      <c r="K53070" s="72"/>
    </row>
    <row r="53071" spans="9:11">
      <c r="I53071" s="72"/>
      <c r="J53071" s="72"/>
      <c r="K53071" s="72"/>
    </row>
    <row r="53072" spans="9:11">
      <c r="I53072" s="72"/>
      <c r="J53072" s="72"/>
      <c r="K53072" s="72"/>
    </row>
    <row r="53073" spans="9:11">
      <c r="I53073" s="72"/>
      <c r="J53073" s="72"/>
      <c r="K53073" s="72"/>
    </row>
    <row r="53074" spans="9:11">
      <c r="I53074" s="72"/>
      <c r="J53074" s="72"/>
      <c r="K53074" s="72"/>
    </row>
    <row r="53075" spans="9:11">
      <c r="I53075" s="72"/>
      <c r="J53075" s="72"/>
      <c r="K53075" s="72"/>
    </row>
    <row r="53076" spans="9:11">
      <c r="I53076" s="72"/>
      <c r="J53076" s="72"/>
      <c r="K53076" s="72"/>
    </row>
    <row r="53077" spans="9:11">
      <c r="I53077" s="72"/>
      <c r="J53077" s="72"/>
      <c r="K53077" s="72"/>
    </row>
    <row r="53078" spans="9:11">
      <c r="I53078" s="72"/>
      <c r="J53078" s="72"/>
      <c r="K53078" s="72"/>
    </row>
    <row r="53079" spans="9:11">
      <c r="I53079" s="72"/>
      <c r="J53079" s="72"/>
      <c r="K53079" s="72"/>
    </row>
    <row r="53080" spans="9:11">
      <c r="I53080" s="72"/>
      <c r="J53080" s="72"/>
      <c r="K53080" s="72"/>
    </row>
    <row r="53081" spans="9:11">
      <c r="I53081" s="72"/>
      <c r="J53081" s="72"/>
      <c r="K53081" s="72"/>
    </row>
    <row r="53082" spans="9:11">
      <c r="I53082" s="72"/>
      <c r="J53082" s="72"/>
      <c r="K53082" s="72"/>
    </row>
    <row r="53083" spans="9:11">
      <c r="I53083" s="72"/>
      <c r="J53083" s="72"/>
      <c r="K53083" s="72"/>
    </row>
    <row r="53084" spans="9:11">
      <c r="I53084" s="72"/>
      <c r="J53084" s="72"/>
      <c r="K53084" s="72"/>
    </row>
    <row r="53085" spans="9:11">
      <c r="I53085" s="72"/>
      <c r="J53085" s="72"/>
      <c r="K53085" s="72"/>
    </row>
    <row r="53086" spans="9:11">
      <c r="I53086" s="72"/>
      <c r="J53086" s="72"/>
      <c r="K53086" s="72"/>
    </row>
    <row r="53087" spans="9:11">
      <c r="I53087" s="72"/>
      <c r="J53087" s="72"/>
      <c r="K53087" s="72"/>
    </row>
    <row r="53088" spans="9:11">
      <c r="I53088" s="72"/>
      <c r="J53088" s="72"/>
      <c r="K53088" s="72"/>
    </row>
    <row r="53089" spans="9:11">
      <c r="I53089" s="72"/>
      <c r="J53089" s="72"/>
      <c r="K53089" s="72"/>
    </row>
    <row r="53090" spans="9:11">
      <c r="I53090" s="72"/>
      <c r="J53090" s="72"/>
      <c r="K53090" s="72"/>
    </row>
    <row r="53091" spans="9:11">
      <c r="I53091" s="72"/>
      <c r="J53091" s="72"/>
      <c r="K53091" s="72"/>
    </row>
    <row r="53092" spans="9:11">
      <c r="I53092" s="72"/>
      <c r="J53092" s="72"/>
      <c r="K53092" s="72"/>
    </row>
    <row r="53093" spans="9:11">
      <c r="I53093" s="72"/>
      <c r="J53093" s="72"/>
      <c r="K53093" s="72"/>
    </row>
    <row r="53094" spans="9:11">
      <c r="I53094" s="72"/>
      <c r="J53094" s="72"/>
      <c r="K53094" s="72"/>
    </row>
    <row r="53095" spans="9:11">
      <c r="I53095" s="72"/>
      <c r="J53095" s="72"/>
      <c r="K53095" s="72"/>
    </row>
    <row r="53096" spans="9:11">
      <c r="I53096" s="72"/>
      <c r="J53096" s="72"/>
      <c r="K53096" s="72"/>
    </row>
    <row r="53097" spans="9:11">
      <c r="I53097" s="72"/>
      <c r="J53097" s="72"/>
      <c r="K53097" s="72"/>
    </row>
    <row r="53098" spans="9:11">
      <c r="I53098" s="72"/>
      <c r="J53098" s="72"/>
      <c r="K53098" s="72"/>
    </row>
    <row r="53099" spans="9:11">
      <c r="I53099" s="72"/>
      <c r="J53099" s="72"/>
      <c r="K53099" s="72"/>
    </row>
    <row r="53100" spans="9:11">
      <c r="I53100" s="72"/>
      <c r="J53100" s="72"/>
      <c r="K53100" s="72"/>
    </row>
    <row r="53101" spans="9:11">
      <c r="I53101" s="72"/>
      <c r="J53101" s="72"/>
      <c r="K53101" s="72"/>
    </row>
    <row r="53102" spans="9:11">
      <c r="I53102" s="72"/>
      <c r="J53102" s="72"/>
      <c r="K53102" s="72"/>
    </row>
    <row r="53103" spans="9:11">
      <c r="I53103" s="72"/>
      <c r="J53103" s="72"/>
      <c r="K53103" s="72"/>
    </row>
    <row r="53104" spans="9:11">
      <c r="I53104" s="72"/>
      <c r="J53104" s="72"/>
      <c r="K53104" s="72"/>
    </row>
    <row r="53105" spans="9:11">
      <c r="I53105" s="72"/>
      <c r="J53105" s="72"/>
      <c r="K53105" s="72"/>
    </row>
    <row r="53106" spans="9:11">
      <c r="I53106" s="72"/>
      <c r="J53106" s="72"/>
      <c r="K53106" s="72"/>
    </row>
    <row r="53107" spans="9:11">
      <c r="I53107" s="72"/>
      <c r="J53107" s="72"/>
      <c r="K53107" s="72"/>
    </row>
    <row r="53108" spans="9:11">
      <c r="I53108" s="72"/>
      <c r="J53108" s="72"/>
      <c r="K53108" s="72"/>
    </row>
    <row r="53109" spans="9:11">
      <c r="I53109" s="72"/>
      <c r="J53109" s="72"/>
      <c r="K53109" s="72"/>
    </row>
    <row r="53110" spans="9:11">
      <c r="I53110" s="72"/>
      <c r="J53110" s="72"/>
      <c r="K53110" s="72"/>
    </row>
    <row r="53111" spans="9:11">
      <c r="I53111" s="72"/>
      <c r="J53111" s="72"/>
      <c r="K53111" s="72"/>
    </row>
    <row r="53112" spans="9:11">
      <c r="I53112" s="72"/>
      <c r="J53112" s="72"/>
      <c r="K53112" s="72"/>
    </row>
    <row r="53113" spans="9:11">
      <c r="I53113" s="72"/>
      <c r="J53113" s="72"/>
      <c r="K53113" s="72"/>
    </row>
    <row r="53114" spans="9:11">
      <c r="I53114" s="72"/>
      <c r="J53114" s="72"/>
      <c r="K53114" s="72"/>
    </row>
    <row r="53115" spans="9:11">
      <c r="I53115" s="72"/>
      <c r="J53115" s="72"/>
      <c r="K53115" s="72"/>
    </row>
    <row r="53116" spans="9:11">
      <c r="I53116" s="72"/>
      <c r="J53116" s="72"/>
      <c r="K53116" s="72"/>
    </row>
    <row r="53117" spans="9:11">
      <c r="I53117" s="72"/>
      <c r="J53117" s="72"/>
      <c r="K53117" s="72"/>
    </row>
    <row r="53118" spans="9:11">
      <c r="I53118" s="72"/>
      <c r="J53118" s="72"/>
      <c r="K53118" s="72"/>
    </row>
    <row r="53119" spans="9:11">
      <c r="I53119" s="72"/>
      <c r="J53119" s="72"/>
      <c r="K53119" s="72"/>
    </row>
    <row r="53120" spans="9:11">
      <c r="I53120" s="72"/>
      <c r="J53120" s="72"/>
      <c r="K53120" s="72"/>
    </row>
    <row r="53121" spans="9:11">
      <c r="I53121" s="72"/>
      <c r="J53121" s="72"/>
      <c r="K53121" s="72"/>
    </row>
    <row r="53122" spans="9:11">
      <c r="I53122" s="72"/>
      <c r="J53122" s="72"/>
      <c r="K53122" s="72"/>
    </row>
    <row r="53123" spans="9:11">
      <c r="I53123" s="72"/>
      <c r="J53123" s="72"/>
      <c r="K53123" s="72"/>
    </row>
    <row r="53124" spans="9:11">
      <c r="I53124" s="72"/>
      <c r="J53124" s="72"/>
      <c r="K53124" s="72"/>
    </row>
    <row r="53125" spans="9:11">
      <c r="I53125" s="72"/>
      <c r="J53125" s="72"/>
      <c r="K53125" s="72"/>
    </row>
    <row r="53126" spans="9:11">
      <c r="I53126" s="72"/>
      <c r="J53126" s="72"/>
      <c r="K53126" s="72"/>
    </row>
    <row r="53127" spans="9:11">
      <c r="I53127" s="72"/>
      <c r="J53127" s="72"/>
      <c r="K53127" s="72"/>
    </row>
    <row r="53128" spans="9:11">
      <c r="I53128" s="72"/>
      <c r="J53128" s="72"/>
      <c r="K53128" s="72"/>
    </row>
    <row r="53129" spans="9:11">
      <c r="I53129" s="72"/>
      <c r="J53129" s="72"/>
      <c r="K53129" s="72"/>
    </row>
    <row r="53130" spans="9:11">
      <c r="I53130" s="72"/>
      <c r="J53130" s="72"/>
      <c r="K53130" s="72"/>
    </row>
    <row r="53131" spans="9:11">
      <c r="I53131" s="72"/>
      <c r="J53131" s="72"/>
      <c r="K53131" s="72"/>
    </row>
    <row r="53132" spans="9:11">
      <c r="I53132" s="72"/>
      <c r="J53132" s="72"/>
      <c r="K53132" s="72"/>
    </row>
    <row r="53133" spans="9:11">
      <c r="I53133" s="72"/>
      <c r="J53133" s="72"/>
      <c r="K53133" s="72"/>
    </row>
    <row r="53134" spans="9:11">
      <c r="I53134" s="72"/>
      <c r="J53134" s="72"/>
      <c r="K53134" s="72"/>
    </row>
    <row r="53135" spans="9:11">
      <c r="I53135" s="72"/>
      <c r="J53135" s="72"/>
      <c r="K53135" s="72"/>
    </row>
    <row r="53136" spans="9:11">
      <c r="I53136" s="72"/>
      <c r="J53136" s="72"/>
      <c r="K53136" s="72"/>
    </row>
    <row r="53137" spans="9:11">
      <c r="I53137" s="72"/>
      <c r="J53137" s="72"/>
      <c r="K53137" s="72"/>
    </row>
    <row r="53138" spans="9:11">
      <c r="I53138" s="72"/>
      <c r="J53138" s="72"/>
      <c r="K53138" s="72"/>
    </row>
    <row r="53139" spans="9:11">
      <c r="I53139" s="72"/>
      <c r="J53139" s="72"/>
      <c r="K53139" s="72"/>
    </row>
    <row r="53140" spans="9:11">
      <c r="I53140" s="72"/>
      <c r="J53140" s="72"/>
      <c r="K53140" s="72"/>
    </row>
    <row r="53141" spans="9:11">
      <c r="I53141" s="72"/>
      <c r="J53141" s="72"/>
      <c r="K53141" s="72"/>
    </row>
    <row r="53142" spans="9:11">
      <c r="I53142" s="72"/>
      <c r="J53142" s="72"/>
      <c r="K53142" s="72"/>
    </row>
    <row r="53143" spans="9:11">
      <c r="I53143" s="72"/>
      <c r="J53143" s="72"/>
      <c r="K53143" s="72"/>
    </row>
    <row r="53144" spans="9:11">
      <c r="I53144" s="72"/>
      <c r="J53144" s="72"/>
      <c r="K53144" s="72"/>
    </row>
    <row r="53145" spans="9:11">
      <c r="I53145" s="72"/>
      <c r="J53145" s="72"/>
      <c r="K53145" s="72"/>
    </row>
    <row r="53146" spans="9:11">
      <c r="I53146" s="72"/>
      <c r="J53146" s="72"/>
      <c r="K53146" s="72"/>
    </row>
    <row r="53147" spans="9:11">
      <c r="I53147" s="72"/>
      <c r="J53147" s="72"/>
      <c r="K53147" s="72"/>
    </row>
    <row r="53148" spans="9:11">
      <c r="I53148" s="72"/>
      <c r="J53148" s="72"/>
      <c r="K53148" s="72"/>
    </row>
    <row r="53149" spans="9:11">
      <c r="I53149" s="72"/>
      <c r="J53149" s="72"/>
      <c r="K53149" s="72"/>
    </row>
    <row r="53150" spans="9:11">
      <c r="I53150" s="72"/>
      <c r="J53150" s="72"/>
      <c r="K53150" s="72"/>
    </row>
    <row r="53151" spans="9:11">
      <c r="I53151" s="72"/>
      <c r="J53151" s="72"/>
      <c r="K53151" s="72"/>
    </row>
    <row r="53152" spans="9:11">
      <c r="I53152" s="72"/>
      <c r="J53152" s="72"/>
      <c r="K53152" s="72"/>
    </row>
    <row r="53153" spans="9:11">
      <c r="I53153" s="72"/>
      <c r="J53153" s="72"/>
      <c r="K53153" s="72"/>
    </row>
    <row r="53154" spans="9:11">
      <c r="I53154" s="72"/>
      <c r="J53154" s="72"/>
      <c r="K53154" s="72"/>
    </row>
    <row r="53155" spans="9:11">
      <c r="I53155" s="72"/>
      <c r="J53155" s="72"/>
      <c r="K53155" s="72"/>
    </row>
    <row r="53156" spans="9:11">
      <c r="I53156" s="72"/>
      <c r="J53156" s="72"/>
      <c r="K53156" s="72"/>
    </row>
    <row r="53157" spans="9:11">
      <c r="I53157" s="72"/>
      <c r="J53157" s="72"/>
      <c r="K53157" s="72"/>
    </row>
    <row r="53158" spans="9:11">
      <c r="I53158" s="72"/>
      <c r="J53158" s="72"/>
      <c r="K53158" s="72"/>
    </row>
    <row r="53159" spans="9:11">
      <c r="I53159" s="72"/>
      <c r="J53159" s="72"/>
      <c r="K53159" s="72"/>
    </row>
    <row r="53160" spans="9:11">
      <c r="I53160" s="72"/>
      <c r="J53160" s="72"/>
      <c r="K53160" s="72"/>
    </row>
    <row r="53161" spans="9:11">
      <c r="I53161" s="72"/>
      <c r="J53161" s="72"/>
      <c r="K53161" s="72"/>
    </row>
    <row r="53162" spans="9:11">
      <c r="I53162" s="72"/>
      <c r="J53162" s="72"/>
      <c r="K53162" s="72"/>
    </row>
    <row r="53163" spans="9:11">
      <c r="I53163" s="72"/>
      <c r="J53163" s="72"/>
      <c r="K53163" s="72"/>
    </row>
    <row r="53164" spans="9:11">
      <c r="I53164" s="72"/>
      <c r="J53164" s="72"/>
      <c r="K53164" s="72"/>
    </row>
    <row r="53165" spans="9:11">
      <c r="I53165" s="72"/>
      <c r="J53165" s="72"/>
      <c r="K53165" s="72"/>
    </row>
    <row r="53166" spans="9:11">
      <c r="I53166" s="72"/>
      <c r="J53166" s="72"/>
      <c r="K53166" s="72"/>
    </row>
    <row r="53167" spans="9:11">
      <c r="I53167" s="72"/>
      <c r="J53167" s="72"/>
      <c r="K53167" s="72"/>
    </row>
    <row r="53168" spans="9:11">
      <c r="I53168" s="72"/>
      <c r="J53168" s="72"/>
      <c r="K53168" s="72"/>
    </row>
    <row r="53169" spans="9:11">
      <c r="I53169" s="72"/>
      <c r="J53169" s="72"/>
      <c r="K53169" s="72"/>
    </row>
    <row r="53170" spans="9:11">
      <c r="I53170" s="72"/>
      <c r="J53170" s="72"/>
      <c r="K53170" s="72"/>
    </row>
    <row r="53171" spans="9:11">
      <c r="I53171" s="72"/>
      <c r="J53171" s="72"/>
      <c r="K53171" s="72"/>
    </row>
    <row r="53172" spans="9:11">
      <c r="I53172" s="72"/>
      <c r="J53172" s="72"/>
      <c r="K53172" s="72"/>
    </row>
    <row r="53173" spans="9:11">
      <c r="I53173" s="72"/>
      <c r="J53173" s="72"/>
      <c r="K53173" s="72"/>
    </row>
    <row r="53174" spans="9:11">
      <c r="I53174" s="72"/>
      <c r="J53174" s="72"/>
      <c r="K53174" s="72"/>
    </row>
    <row r="53175" spans="9:11">
      <c r="I53175" s="72"/>
      <c r="J53175" s="72"/>
      <c r="K53175" s="72"/>
    </row>
    <row r="53176" spans="9:11">
      <c r="I53176" s="72"/>
      <c r="J53176" s="72"/>
      <c r="K53176" s="72"/>
    </row>
    <row r="53177" spans="9:11">
      <c r="I53177" s="72"/>
      <c r="J53177" s="72"/>
      <c r="K53177" s="72"/>
    </row>
    <row r="53178" spans="9:11">
      <c r="I53178" s="72"/>
      <c r="J53178" s="72"/>
      <c r="K53178" s="72"/>
    </row>
    <row r="53179" spans="9:11">
      <c r="I53179" s="72"/>
      <c r="J53179" s="72"/>
      <c r="K53179" s="72"/>
    </row>
    <row r="53180" spans="9:11">
      <c r="I53180" s="72"/>
      <c r="J53180" s="72"/>
      <c r="K53180" s="72"/>
    </row>
    <row r="53181" spans="9:11">
      <c r="I53181" s="72"/>
      <c r="J53181" s="72"/>
      <c r="K53181" s="72"/>
    </row>
    <row r="53182" spans="9:11">
      <c r="I53182" s="72"/>
      <c r="J53182" s="72"/>
      <c r="K53182" s="72"/>
    </row>
    <row r="53183" spans="9:11">
      <c r="I53183" s="72"/>
      <c r="J53183" s="72"/>
      <c r="K53183" s="72"/>
    </row>
    <row r="53184" spans="9:11">
      <c r="I53184" s="72"/>
      <c r="J53184" s="72"/>
      <c r="K53184" s="72"/>
    </row>
    <row r="53185" spans="9:11">
      <c r="I53185" s="72"/>
      <c r="J53185" s="72"/>
      <c r="K53185" s="72"/>
    </row>
    <row r="53186" spans="9:11">
      <c r="I53186" s="72"/>
      <c r="J53186" s="72"/>
      <c r="K53186" s="72"/>
    </row>
    <row r="53187" spans="9:11">
      <c r="I53187" s="72"/>
      <c r="J53187" s="72"/>
      <c r="K53187" s="72"/>
    </row>
    <row r="53188" spans="9:11">
      <c r="I53188" s="72"/>
      <c r="J53188" s="72"/>
      <c r="K53188" s="72"/>
    </row>
    <row r="53189" spans="9:11">
      <c r="I53189" s="72"/>
      <c r="J53189" s="72"/>
      <c r="K53189" s="72"/>
    </row>
    <row r="53190" spans="9:11">
      <c r="I53190" s="72"/>
      <c r="J53190" s="72"/>
      <c r="K53190" s="72"/>
    </row>
    <row r="53191" spans="9:11">
      <c r="I53191" s="72"/>
      <c r="J53191" s="72"/>
      <c r="K53191" s="72"/>
    </row>
    <row r="53192" spans="9:11">
      <c r="I53192" s="72"/>
      <c r="J53192" s="72"/>
      <c r="K53192" s="72"/>
    </row>
    <row r="53193" spans="9:11">
      <c r="I53193" s="72"/>
      <c r="J53193" s="72"/>
      <c r="K53193" s="72"/>
    </row>
    <row r="53194" spans="9:11">
      <c r="I53194" s="72"/>
      <c r="J53194" s="72"/>
      <c r="K53194" s="72"/>
    </row>
    <row r="53195" spans="9:11">
      <c r="I53195" s="72"/>
      <c r="J53195" s="72"/>
      <c r="K53195" s="72"/>
    </row>
    <row r="53196" spans="9:11">
      <c r="I53196" s="72"/>
      <c r="J53196" s="72"/>
      <c r="K53196" s="72"/>
    </row>
    <row r="53197" spans="9:11">
      <c r="I53197" s="72"/>
      <c r="J53197" s="72"/>
      <c r="K53197" s="72"/>
    </row>
    <row r="53198" spans="9:11">
      <c r="I53198" s="72"/>
      <c r="J53198" s="72"/>
      <c r="K53198" s="72"/>
    </row>
    <row r="53199" spans="9:11">
      <c r="I53199" s="72"/>
      <c r="J53199" s="72"/>
      <c r="K53199" s="72"/>
    </row>
    <row r="53200" spans="9:11">
      <c r="I53200" s="72"/>
      <c r="J53200" s="72"/>
      <c r="K53200" s="72"/>
    </row>
    <row r="53201" spans="9:11">
      <c r="I53201" s="72"/>
      <c r="J53201" s="72"/>
      <c r="K53201" s="72"/>
    </row>
    <row r="53202" spans="9:11">
      <c r="I53202" s="72"/>
      <c r="J53202" s="72"/>
      <c r="K53202" s="72"/>
    </row>
    <row r="53203" spans="9:11">
      <c r="I53203" s="72"/>
      <c r="J53203" s="72"/>
      <c r="K53203" s="72"/>
    </row>
    <row r="53204" spans="9:11">
      <c r="I53204" s="72"/>
      <c r="J53204" s="72"/>
      <c r="K53204" s="72"/>
    </row>
    <row r="53205" spans="9:11">
      <c r="I53205" s="72"/>
      <c r="J53205" s="72"/>
      <c r="K53205" s="72"/>
    </row>
    <row r="53206" spans="9:11">
      <c r="I53206" s="72"/>
      <c r="J53206" s="72"/>
      <c r="K53206" s="72"/>
    </row>
    <row r="53207" spans="9:11">
      <c r="I53207" s="72"/>
      <c r="J53207" s="72"/>
      <c r="K53207" s="72"/>
    </row>
    <row r="53208" spans="9:11">
      <c r="I53208" s="72"/>
      <c r="J53208" s="72"/>
      <c r="K53208" s="72"/>
    </row>
    <row r="53209" spans="9:11">
      <c r="I53209" s="72"/>
      <c r="J53209" s="72"/>
      <c r="K53209" s="72"/>
    </row>
    <row r="53210" spans="9:11">
      <c r="I53210" s="72"/>
      <c r="J53210" s="72"/>
      <c r="K53210" s="72"/>
    </row>
    <row r="53211" spans="9:11">
      <c r="I53211" s="72"/>
      <c r="J53211" s="72"/>
      <c r="K53211" s="72"/>
    </row>
    <row r="53212" spans="9:11">
      <c r="I53212" s="72"/>
      <c r="J53212" s="72"/>
      <c r="K53212" s="72"/>
    </row>
    <row r="53213" spans="9:11">
      <c r="I53213" s="72"/>
      <c r="J53213" s="72"/>
      <c r="K53213" s="72"/>
    </row>
    <row r="53214" spans="9:11">
      <c r="I53214" s="72"/>
      <c r="J53214" s="72"/>
      <c r="K53214" s="72"/>
    </row>
    <row r="53215" spans="9:11">
      <c r="I53215" s="72"/>
      <c r="J53215" s="72"/>
      <c r="K53215" s="72"/>
    </row>
    <row r="53216" spans="9:11">
      <c r="I53216" s="72"/>
      <c r="J53216" s="72"/>
      <c r="K53216" s="72"/>
    </row>
    <row r="53217" spans="9:11">
      <c r="I53217" s="72"/>
      <c r="J53217" s="72"/>
      <c r="K53217" s="72"/>
    </row>
    <row r="53218" spans="9:11">
      <c r="I53218" s="72"/>
      <c r="J53218" s="72"/>
      <c r="K53218" s="72"/>
    </row>
    <row r="53219" spans="9:11">
      <c r="I53219" s="72"/>
      <c r="J53219" s="72"/>
      <c r="K53219" s="72"/>
    </row>
    <row r="53220" spans="9:11">
      <c r="I53220" s="72"/>
      <c r="J53220" s="72"/>
      <c r="K53220" s="72"/>
    </row>
    <row r="53221" spans="9:11">
      <c r="I53221" s="72"/>
      <c r="J53221" s="72"/>
      <c r="K53221" s="72"/>
    </row>
    <row r="53222" spans="9:11">
      <c r="I53222" s="72"/>
      <c r="J53222" s="72"/>
      <c r="K53222" s="72"/>
    </row>
    <row r="53223" spans="9:11">
      <c r="I53223" s="72"/>
      <c r="J53223" s="72"/>
      <c r="K53223" s="72"/>
    </row>
    <row r="53224" spans="9:11">
      <c r="I53224" s="72"/>
      <c r="J53224" s="72"/>
      <c r="K53224" s="72"/>
    </row>
    <row r="53225" spans="9:11">
      <c r="I53225" s="72"/>
      <c r="J53225" s="72"/>
      <c r="K53225" s="72"/>
    </row>
    <row r="53226" spans="9:11">
      <c r="I53226" s="72"/>
      <c r="J53226" s="72"/>
      <c r="K53226" s="72"/>
    </row>
    <row r="53227" spans="9:11">
      <c r="I53227" s="72"/>
      <c r="J53227" s="72"/>
      <c r="K53227" s="72"/>
    </row>
    <row r="53228" spans="9:11">
      <c r="I53228" s="72"/>
      <c r="J53228" s="72"/>
      <c r="K53228" s="72"/>
    </row>
    <row r="53229" spans="9:11">
      <c r="I53229" s="72"/>
      <c r="J53229" s="72"/>
      <c r="K53229" s="72"/>
    </row>
    <row r="53230" spans="9:11">
      <c r="I53230" s="72"/>
      <c r="J53230" s="72"/>
      <c r="K53230" s="72"/>
    </row>
    <row r="53231" spans="9:11">
      <c r="I53231" s="72"/>
      <c r="J53231" s="72"/>
      <c r="K53231" s="72"/>
    </row>
    <row r="53232" spans="9:11">
      <c r="I53232" s="72"/>
      <c r="J53232" s="72"/>
      <c r="K53232" s="72"/>
    </row>
    <row r="53233" spans="9:11">
      <c r="I53233" s="72"/>
      <c r="J53233" s="72"/>
      <c r="K53233" s="72"/>
    </row>
    <row r="53234" spans="9:11">
      <c r="I53234" s="72"/>
      <c r="J53234" s="72"/>
      <c r="K53234" s="72"/>
    </row>
    <row r="53235" spans="9:11">
      <c r="I53235" s="72"/>
      <c r="J53235" s="72"/>
      <c r="K53235" s="72"/>
    </row>
    <row r="53236" spans="9:11">
      <c r="I53236" s="72"/>
      <c r="J53236" s="72"/>
      <c r="K53236" s="72"/>
    </row>
    <row r="53237" spans="9:11">
      <c r="I53237" s="72"/>
      <c r="J53237" s="72"/>
      <c r="K53237" s="72"/>
    </row>
    <row r="53238" spans="9:11">
      <c r="I53238" s="72"/>
      <c r="J53238" s="72"/>
      <c r="K53238" s="72"/>
    </row>
    <row r="53239" spans="9:11">
      <c r="I53239" s="72"/>
      <c r="J53239" s="72"/>
      <c r="K53239" s="72"/>
    </row>
    <row r="53240" spans="9:11">
      <c r="I53240" s="72"/>
      <c r="J53240" s="72"/>
      <c r="K53240" s="72"/>
    </row>
    <row r="53241" spans="9:11">
      <c r="I53241" s="72"/>
      <c r="J53241" s="72"/>
      <c r="K53241" s="72"/>
    </row>
    <row r="53242" spans="9:11">
      <c r="I53242" s="72"/>
      <c r="J53242" s="72"/>
      <c r="K53242" s="72"/>
    </row>
    <row r="53243" spans="9:11">
      <c r="I53243" s="72"/>
      <c r="J53243" s="72"/>
      <c r="K53243" s="72"/>
    </row>
    <row r="53244" spans="9:11">
      <c r="I53244" s="72"/>
      <c r="J53244" s="72"/>
      <c r="K53244" s="72"/>
    </row>
    <row r="53245" spans="9:11">
      <c r="I53245" s="72"/>
      <c r="J53245" s="72"/>
      <c r="K53245" s="72"/>
    </row>
    <row r="53246" spans="9:11">
      <c r="I53246" s="72"/>
      <c r="J53246" s="72"/>
      <c r="K53246" s="72"/>
    </row>
    <row r="53247" spans="9:11">
      <c r="I53247" s="72"/>
      <c r="J53247" s="72"/>
      <c r="K53247" s="72"/>
    </row>
    <row r="53248" spans="9:11">
      <c r="I53248" s="72"/>
      <c r="J53248" s="72"/>
      <c r="K53248" s="72"/>
    </row>
    <row r="53249" spans="9:11">
      <c r="I53249" s="72"/>
      <c r="J53249" s="72"/>
      <c r="K53249" s="72"/>
    </row>
    <row r="53250" spans="9:11">
      <c r="I53250" s="72"/>
      <c r="J53250" s="72"/>
      <c r="K53250" s="72"/>
    </row>
    <row r="53251" spans="9:11">
      <c r="I53251" s="72"/>
      <c r="J53251" s="72"/>
      <c r="K53251" s="72"/>
    </row>
    <row r="53252" spans="9:11">
      <c r="I53252" s="72"/>
      <c r="J53252" s="72"/>
      <c r="K53252" s="72"/>
    </row>
    <row r="53253" spans="9:11">
      <c r="I53253" s="72"/>
      <c r="J53253" s="72"/>
      <c r="K53253" s="72"/>
    </row>
    <row r="53254" spans="9:11">
      <c r="I53254" s="72"/>
      <c r="J53254" s="72"/>
      <c r="K53254" s="72"/>
    </row>
    <row r="53255" spans="9:11">
      <c r="I53255" s="72"/>
      <c r="J53255" s="72"/>
      <c r="K53255" s="72"/>
    </row>
    <row r="53256" spans="9:11">
      <c r="I53256" s="72"/>
      <c r="J53256" s="72"/>
      <c r="K53256" s="72"/>
    </row>
    <row r="53257" spans="9:11">
      <c r="I53257" s="72"/>
      <c r="J53257" s="72"/>
      <c r="K53257" s="72"/>
    </row>
    <row r="53258" spans="9:11">
      <c r="I53258" s="72"/>
      <c r="J53258" s="72"/>
      <c r="K53258" s="72"/>
    </row>
    <row r="53259" spans="9:11">
      <c r="I53259" s="72"/>
      <c r="J53259" s="72"/>
      <c r="K53259" s="72"/>
    </row>
    <row r="53260" spans="9:11">
      <c r="I53260" s="72"/>
      <c r="J53260" s="72"/>
      <c r="K53260" s="72"/>
    </row>
    <row r="53261" spans="9:11">
      <c r="I53261" s="72"/>
      <c r="J53261" s="72"/>
      <c r="K53261" s="72"/>
    </row>
    <row r="53262" spans="9:11">
      <c r="I53262" s="72"/>
      <c r="J53262" s="72"/>
      <c r="K53262" s="72"/>
    </row>
    <row r="53263" spans="9:11">
      <c r="I53263" s="72"/>
      <c r="J53263" s="72"/>
      <c r="K53263" s="72"/>
    </row>
    <row r="53264" spans="9:11">
      <c r="I53264" s="72"/>
      <c r="J53264" s="72"/>
      <c r="K53264" s="72"/>
    </row>
    <row r="53265" spans="9:11">
      <c r="I53265" s="72"/>
      <c r="J53265" s="72"/>
      <c r="K53265" s="72"/>
    </row>
    <row r="53266" spans="9:11">
      <c r="I53266" s="72"/>
      <c r="J53266" s="72"/>
      <c r="K53266" s="72"/>
    </row>
    <row r="53267" spans="9:11">
      <c r="I53267" s="72"/>
      <c r="J53267" s="72"/>
      <c r="K53267" s="72"/>
    </row>
    <row r="53268" spans="9:11">
      <c r="I53268" s="72"/>
      <c r="J53268" s="72"/>
      <c r="K53268" s="72"/>
    </row>
    <row r="53269" spans="9:11">
      <c r="I53269" s="72"/>
      <c r="J53269" s="72"/>
      <c r="K53269" s="72"/>
    </row>
    <row r="53270" spans="9:11">
      <c r="I53270" s="72"/>
      <c r="J53270" s="72"/>
      <c r="K53270" s="72"/>
    </row>
    <row r="53271" spans="9:11">
      <c r="I53271" s="72"/>
      <c r="J53271" s="72"/>
      <c r="K53271" s="72"/>
    </row>
    <row r="53272" spans="9:11">
      <c r="I53272" s="72"/>
      <c r="J53272" s="72"/>
      <c r="K53272" s="72"/>
    </row>
    <row r="53273" spans="9:11">
      <c r="I53273" s="72"/>
      <c r="J53273" s="72"/>
      <c r="K53273" s="72"/>
    </row>
    <row r="53274" spans="9:11">
      <c r="I53274" s="72"/>
      <c r="J53274" s="72"/>
      <c r="K53274" s="72"/>
    </row>
    <row r="53275" spans="9:11">
      <c r="I53275" s="72"/>
      <c r="J53275" s="72"/>
      <c r="K53275" s="72"/>
    </row>
    <row r="53276" spans="9:11">
      <c r="I53276" s="72"/>
      <c r="J53276" s="72"/>
      <c r="K53276" s="72"/>
    </row>
    <row r="53277" spans="9:11">
      <c r="I53277" s="72"/>
      <c r="J53277" s="72"/>
      <c r="K53277" s="72"/>
    </row>
    <row r="53278" spans="9:11">
      <c r="I53278" s="72"/>
      <c r="J53278" s="72"/>
      <c r="K53278" s="72"/>
    </row>
    <row r="53279" spans="9:11">
      <c r="I53279" s="72"/>
      <c r="J53279" s="72"/>
      <c r="K53279" s="72"/>
    </row>
    <row r="53280" spans="9:11">
      <c r="I53280" s="72"/>
      <c r="J53280" s="72"/>
      <c r="K53280" s="72"/>
    </row>
    <row r="53281" spans="9:11">
      <c r="I53281" s="72"/>
      <c r="J53281" s="72"/>
      <c r="K53281" s="72"/>
    </row>
    <row r="53282" spans="9:11">
      <c r="I53282" s="72"/>
      <c r="J53282" s="72"/>
      <c r="K53282" s="72"/>
    </row>
    <row r="53283" spans="9:11">
      <c r="I53283" s="72"/>
      <c r="J53283" s="72"/>
      <c r="K53283" s="72"/>
    </row>
    <row r="53284" spans="9:11">
      <c r="I53284" s="72"/>
      <c r="J53284" s="72"/>
      <c r="K53284" s="72"/>
    </row>
    <row r="53285" spans="9:11">
      <c r="I53285" s="72"/>
      <c r="J53285" s="72"/>
      <c r="K53285" s="72"/>
    </row>
    <row r="53286" spans="9:11">
      <c r="I53286" s="72"/>
      <c r="J53286" s="72"/>
      <c r="K53286" s="72"/>
    </row>
    <row r="53287" spans="9:11">
      <c r="I53287" s="72"/>
      <c r="J53287" s="72"/>
      <c r="K53287" s="72"/>
    </row>
    <row r="53288" spans="9:11">
      <c r="I53288" s="72"/>
      <c r="J53288" s="72"/>
      <c r="K53288" s="72"/>
    </row>
    <row r="53289" spans="9:11">
      <c r="I53289" s="72"/>
      <c r="J53289" s="72"/>
      <c r="K53289" s="72"/>
    </row>
    <row r="53290" spans="9:11">
      <c r="I53290" s="72"/>
      <c r="J53290" s="72"/>
      <c r="K53290" s="72"/>
    </row>
    <row r="53291" spans="9:11">
      <c r="I53291" s="72"/>
      <c r="J53291" s="72"/>
      <c r="K53291" s="72"/>
    </row>
    <row r="53292" spans="9:11">
      <c r="I53292" s="72"/>
      <c r="J53292" s="72"/>
      <c r="K53292" s="72"/>
    </row>
    <row r="53293" spans="9:11">
      <c r="I53293" s="72"/>
      <c r="J53293" s="72"/>
      <c r="K53293" s="72"/>
    </row>
    <row r="53294" spans="9:11">
      <c r="I53294" s="72"/>
      <c r="J53294" s="72"/>
      <c r="K53294" s="72"/>
    </row>
    <row r="53295" spans="9:11">
      <c r="I53295" s="72"/>
      <c r="J53295" s="72"/>
      <c r="K53295" s="72"/>
    </row>
    <row r="53296" spans="9:11">
      <c r="I53296" s="72"/>
      <c r="J53296" s="72"/>
      <c r="K53296" s="72"/>
    </row>
    <row r="53297" spans="9:11">
      <c r="I53297" s="72"/>
      <c r="J53297" s="72"/>
      <c r="K53297" s="72"/>
    </row>
    <row r="53298" spans="9:11">
      <c r="I53298" s="72"/>
      <c r="J53298" s="72"/>
      <c r="K53298" s="72"/>
    </row>
    <row r="53299" spans="9:11">
      <c r="I53299" s="72"/>
      <c r="J53299" s="72"/>
      <c r="K53299" s="72"/>
    </row>
    <row r="53300" spans="9:11">
      <c r="I53300" s="72"/>
      <c r="J53300" s="72"/>
      <c r="K53300" s="72"/>
    </row>
    <row r="53301" spans="9:11">
      <c r="I53301" s="72"/>
      <c r="J53301" s="72"/>
      <c r="K53301" s="72"/>
    </row>
    <row r="53302" spans="9:11">
      <c r="I53302" s="72"/>
      <c r="J53302" s="72"/>
      <c r="K53302" s="72"/>
    </row>
    <row r="53303" spans="9:11">
      <c r="I53303" s="72"/>
      <c r="J53303" s="72"/>
      <c r="K53303" s="72"/>
    </row>
    <row r="53304" spans="9:11">
      <c r="I53304" s="72"/>
      <c r="J53304" s="72"/>
      <c r="K53304" s="72"/>
    </row>
    <row r="53305" spans="9:11">
      <c r="I53305" s="72"/>
      <c r="J53305" s="72"/>
      <c r="K53305" s="72"/>
    </row>
    <row r="53306" spans="9:11">
      <c r="I53306" s="72"/>
      <c r="J53306" s="72"/>
      <c r="K53306" s="72"/>
    </row>
    <row r="53307" spans="9:11">
      <c r="I53307" s="72"/>
      <c r="J53307" s="72"/>
      <c r="K53307" s="72"/>
    </row>
    <row r="53308" spans="9:11">
      <c r="I53308" s="72"/>
      <c r="J53308" s="72"/>
      <c r="K53308" s="72"/>
    </row>
    <row r="53309" spans="9:11">
      <c r="I53309" s="72"/>
      <c r="J53309" s="72"/>
      <c r="K53309" s="72"/>
    </row>
    <row r="53310" spans="9:11">
      <c r="I53310" s="72"/>
      <c r="J53310" s="72"/>
      <c r="K53310" s="72"/>
    </row>
    <row r="53311" spans="9:11">
      <c r="I53311" s="72"/>
      <c r="J53311" s="72"/>
      <c r="K53311" s="72"/>
    </row>
    <row r="53312" spans="9:11">
      <c r="I53312" s="72"/>
      <c r="J53312" s="72"/>
      <c r="K53312" s="72"/>
    </row>
    <row r="53313" spans="9:11">
      <c r="I53313" s="72"/>
      <c r="J53313" s="72"/>
      <c r="K53313" s="72"/>
    </row>
    <row r="53314" spans="9:11">
      <c r="I53314" s="72"/>
      <c r="J53314" s="72"/>
      <c r="K53314" s="72"/>
    </row>
    <row r="53315" spans="9:11">
      <c r="I53315" s="72"/>
      <c r="J53315" s="72"/>
      <c r="K53315" s="72"/>
    </row>
    <row r="53316" spans="9:11">
      <c r="I53316" s="72"/>
      <c r="J53316" s="72"/>
      <c r="K53316" s="72"/>
    </row>
    <row r="53317" spans="9:11">
      <c r="I53317" s="72"/>
      <c r="J53317" s="72"/>
      <c r="K53317" s="72"/>
    </row>
    <row r="53318" spans="9:11">
      <c r="I53318" s="72"/>
      <c r="J53318" s="72"/>
      <c r="K53318" s="72"/>
    </row>
    <row r="53319" spans="9:11">
      <c r="I53319" s="72"/>
      <c r="J53319" s="72"/>
      <c r="K53319" s="72"/>
    </row>
    <row r="53320" spans="9:11">
      <c r="I53320" s="72"/>
      <c r="J53320" s="72"/>
      <c r="K53320" s="72"/>
    </row>
    <row r="53321" spans="9:11">
      <c r="I53321" s="72"/>
      <c r="J53321" s="72"/>
      <c r="K53321" s="72"/>
    </row>
    <row r="53322" spans="9:11">
      <c r="I53322" s="72"/>
      <c r="J53322" s="72"/>
      <c r="K53322" s="72"/>
    </row>
    <row r="53323" spans="9:11">
      <c r="I53323" s="72"/>
      <c r="J53323" s="72"/>
      <c r="K53323" s="72"/>
    </row>
    <row r="53324" spans="9:11">
      <c r="I53324" s="72"/>
      <c r="J53324" s="72"/>
      <c r="K53324" s="72"/>
    </row>
    <row r="53325" spans="9:11">
      <c r="I53325" s="72"/>
      <c r="J53325" s="72"/>
      <c r="K53325" s="72"/>
    </row>
    <row r="53326" spans="9:11">
      <c r="I53326" s="72"/>
      <c r="J53326" s="72"/>
      <c r="K53326" s="72"/>
    </row>
    <row r="53327" spans="9:11">
      <c r="I53327" s="72"/>
      <c r="J53327" s="72"/>
      <c r="K53327" s="72"/>
    </row>
    <row r="53328" spans="9:11">
      <c r="I53328" s="72"/>
      <c r="J53328" s="72"/>
      <c r="K53328" s="72"/>
    </row>
    <row r="53329" spans="9:11">
      <c r="I53329" s="72"/>
      <c r="J53329" s="72"/>
      <c r="K53329" s="72"/>
    </row>
    <row r="53330" spans="9:11">
      <c r="I53330" s="72"/>
      <c r="J53330" s="72"/>
      <c r="K53330" s="72"/>
    </row>
    <row r="53331" spans="9:11">
      <c r="I53331" s="72"/>
      <c r="J53331" s="72"/>
      <c r="K53331" s="72"/>
    </row>
    <row r="53332" spans="9:11">
      <c r="I53332" s="72"/>
      <c r="J53332" s="72"/>
      <c r="K53332" s="72"/>
    </row>
    <row r="53333" spans="9:11">
      <c r="I53333" s="72"/>
      <c r="J53333" s="72"/>
      <c r="K53333" s="72"/>
    </row>
    <row r="53334" spans="9:11">
      <c r="I53334" s="72"/>
      <c r="J53334" s="72"/>
      <c r="K53334" s="72"/>
    </row>
    <row r="53335" spans="9:11">
      <c r="I53335" s="72"/>
      <c r="J53335" s="72"/>
      <c r="K53335" s="72"/>
    </row>
    <row r="53336" spans="9:11">
      <c r="I53336" s="72"/>
      <c r="J53336" s="72"/>
      <c r="K53336" s="72"/>
    </row>
    <row r="53337" spans="9:11">
      <c r="I53337" s="72"/>
      <c r="J53337" s="72"/>
      <c r="K53337" s="72"/>
    </row>
    <row r="53338" spans="9:11">
      <c r="I53338" s="72"/>
      <c r="J53338" s="72"/>
      <c r="K53338" s="72"/>
    </row>
    <row r="53339" spans="9:11">
      <c r="I53339" s="72"/>
      <c r="J53339" s="72"/>
      <c r="K53339" s="72"/>
    </row>
    <row r="53340" spans="9:11">
      <c r="I53340" s="72"/>
      <c r="J53340" s="72"/>
      <c r="K53340" s="72"/>
    </row>
    <row r="53341" spans="9:11">
      <c r="I53341" s="72"/>
      <c r="J53341" s="72"/>
      <c r="K53341" s="72"/>
    </row>
    <row r="53342" spans="9:11">
      <c r="I53342" s="72"/>
      <c r="J53342" s="72"/>
      <c r="K53342" s="72"/>
    </row>
    <row r="53343" spans="9:11">
      <c r="I53343" s="72"/>
      <c r="J53343" s="72"/>
      <c r="K53343" s="72"/>
    </row>
    <row r="53344" spans="9:11">
      <c r="I53344" s="72"/>
      <c r="J53344" s="72"/>
      <c r="K53344" s="72"/>
    </row>
    <row r="53345" spans="9:11">
      <c r="I53345" s="72"/>
      <c r="J53345" s="72"/>
      <c r="K53345" s="72"/>
    </row>
    <row r="53346" spans="9:11">
      <c r="I53346" s="72"/>
      <c r="J53346" s="72"/>
      <c r="K53346" s="72"/>
    </row>
    <row r="53347" spans="9:11">
      <c r="I53347" s="72"/>
      <c r="J53347" s="72"/>
      <c r="K53347" s="72"/>
    </row>
    <row r="53348" spans="9:11">
      <c r="I53348" s="72"/>
      <c r="J53348" s="72"/>
      <c r="K53348" s="72"/>
    </row>
    <row r="53349" spans="9:11">
      <c r="I53349" s="72"/>
      <c r="J53349" s="72"/>
      <c r="K53349" s="72"/>
    </row>
    <row r="53350" spans="9:11">
      <c r="I53350" s="72"/>
      <c r="J53350" s="72"/>
      <c r="K53350" s="72"/>
    </row>
    <row r="53351" spans="9:11">
      <c r="I53351" s="72"/>
      <c r="J53351" s="72"/>
      <c r="K53351" s="72"/>
    </row>
    <row r="53352" spans="9:11">
      <c r="I53352" s="72"/>
      <c r="J53352" s="72"/>
      <c r="K53352" s="72"/>
    </row>
    <row r="53353" spans="9:11">
      <c r="I53353" s="72"/>
      <c r="J53353" s="72"/>
      <c r="K53353" s="72"/>
    </row>
    <row r="53354" spans="9:11">
      <c r="I53354" s="72"/>
      <c r="J53354" s="72"/>
      <c r="K53354" s="72"/>
    </row>
    <row r="53355" spans="9:11">
      <c r="I53355" s="72"/>
      <c r="J53355" s="72"/>
      <c r="K53355" s="72"/>
    </row>
    <row r="53356" spans="9:11">
      <c r="I53356" s="72"/>
      <c r="J53356" s="72"/>
      <c r="K53356" s="72"/>
    </row>
    <row r="53357" spans="9:11">
      <c r="I53357" s="72"/>
      <c r="J53357" s="72"/>
      <c r="K53357" s="72"/>
    </row>
    <row r="53358" spans="9:11">
      <c r="I53358" s="72"/>
      <c r="J53358" s="72"/>
      <c r="K53358" s="72"/>
    </row>
    <row r="53359" spans="9:11">
      <c r="I53359" s="72"/>
      <c r="J53359" s="72"/>
      <c r="K53359" s="72"/>
    </row>
    <row r="53360" spans="9:11">
      <c r="I53360" s="72"/>
      <c r="J53360" s="72"/>
      <c r="K53360" s="72"/>
    </row>
    <row r="53361" spans="9:11">
      <c r="I53361" s="72"/>
      <c r="J53361" s="72"/>
      <c r="K53361" s="72"/>
    </row>
    <row r="53362" spans="9:11">
      <c r="I53362" s="72"/>
      <c r="J53362" s="72"/>
      <c r="K53362" s="72"/>
    </row>
    <row r="53363" spans="9:11">
      <c r="I53363" s="72"/>
      <c r="J53363" s="72"/>
      <c r="K53363" s="72"/>
    </row>
    <row r="53364" spans="9:11">
      <c r="I53364" s="72"/>
      <c r="J53364" s="72"/>
      <c r="K53364" s="72"/>
    </row>
    <row r="53365" spans="9:11">
      <c r="I53365" s="72"/>
      <c r="J53365" s="72"/>
      <c r="K53365" s="72"/>
    </row>
    <row r="53366" spans="9:11">
      <c r="I53366" s="72"/>
      <c r="J53366" s="72"/>
      <c r="K53366" s="72"/>
    </row>
    <row r="53367" spans="9:11">
      <c r="I53367" s="72"/>
      <c r="J53367" s="72"/>
      <c r="K53367" s="72"/>
    </row>
    <row r="53368" spans="9:11">
      <c r="I53368" s="72"/>
      <c r="J53368" s="72"/>
      <c r="K53368" s="72"/>
    </row>
    <row r="53369" spans="9:11">
      <c r="I53369" s="72"/>
      <c r="J53369" s="72"/>
      <c r="K53369" s="72"/>
    </row>
    <row r="53370" spans="9:11">
      <c r="I53370" s="72"/>
      <c r="J53370" s="72"/>
      <c r="K53370" s="72"/>
    </row>
    <row r="53371" spans="9:11">
      <c r="I53371" s="72"/>
      <c r="J53371" s="72"/>
      <c r="K53371" s="72"/>
    </row>
    <row r="53372" spans="9:11">
      <c r="I53372" s="72"/>
      <c r="J53372" s="72"/>
      <c r="K53372" s="72"/>
    </row>
    <row r="53373" spans="9:11">
      <c r="I53373" s="72"/>
      <c r="J53373" s="72"/>
      <c r="K53373" s="72"/>
    </row>
    <row r="53374" spans="9:11">
      <c r="I53374" s="72"/>
      <c r="J53374" s="72"/>
      <c r="K53374" s="72"/>
    </row>
    <row r="53375" spans="9:11">
      <c r="I53375" s="72"/>
      <c r="J53375" s="72"/>
      <c r="K53375" s="72"/>
    </row>
    <row r="53376" spans="9:11">
      <c r="I53376" s="72"/>
      <c r="J53376" s="72"/>
      <c r="K53376" s="72"/>
    </row>
    <row r="53377" spans="9:11">
      <c r="I53377" s="72"/>
      <c r="J53377" s="72"/>
      <c r="K53377" s="72"/>
    </row>
    <row r="53378" spans="9:11">
      <c r="I53378" s="72"/>
      <c r="J53378" s="72"/>
      <c r="K53378" s="72"/>
    </row>
    <row r="53379" spans="9:11">
      <c r="I53379" s="72"/>
      <c r="J53379" s="72"/>
      <c r="K53379" s="72"/>
    </row>
    <row r="53380" spans="9:11">
      <c r="I53380" s="72"/>
      <c r="J53380" s="72"/>
      <c r="K53380" s="72"/>
    </row>
    <row r="53381" spans="9:11">
      <c r="I53381" s="72"/>
      <c r="J53381" s="72"/>
      <c r="K53381" s="72"/>
    </row>
    <row r="53382" spans="9:11">
      <c r="I53382" s="72"/>
      <c r="J53382" s="72"/>
      <c r="K53382" s="72"/>
    </row>
    <row r="53383" spans="9:11">
      <c r="I53383" s="72"/>
      <c r="J53383" s="72"/>
      <c r="K53383" s="72"/>
    </row>
    <row r="53384" spans="9:11">
      <c r="I53384" s="72"/>
      <c r="J53384" s="72"/>
      <c r="K53384" s="72"/>
    </row>
    <row r="53385" spans="9:11">
      <c r="I53385" s="72"/>
      <c r="J53385" s="72"/>
      <c r="K53385" s="72"/>
    </row>
    <row r="53386" spans="9:11">
      <c r="I53386" s="72"/>
      <c r="J53386" s="72"/>
      <c r="K53386" s="72"/>
    </row>
    <row r="53387" spans="9:11">
      <c r="I53387" s="72"/>
      <c r="J53387" s="72"/>
      <c r="K53387" s="72"/>
    </row>
    <row r="53388" spans="9:11">
      <c r="I53388" s="72"/>
      <c r="J53388" s="72"/>
      <c r="K53388" s="72"/>
    </row>
    <row r="53389" spans="9:11">
      <c r="I53389" s="72"/>
      <c r="J53389" s="72"/>
      <c r="K53389" s="72"/>
    </row>
    <row r="53390" spans="9:11">
      <c r="I53390" s="72"/>
      <c r="J53390" s="72"/>
      <c r="K53390" s="72"/>
    </row>
    <row r="53391" spans="9:11">
      <c r="I53391" s="72"/>
      <c r="J53391" s="72"/>
      <c r="K53391" s="72"/>
    </row>
    <row r="53392" spans="9:11">
      <c r="I53392" s="72"/>
      <c r="J53392" s="72"/>
      <c r="K53392" s="72"/>
    </row>
    <row r="53393" spans="9:11">
      <c r="I53393" s="72"/>
      <c r="J53393" s="72"/>
      <c r="K53393" s="72"/>
    </row>
    <row r="53394" spans="9:11">
      <c r="I53394" s="72"/>
      <c r="J53394" s="72"/>
      <c r="K53394" s="72"/>
    </row>
    <row r="53395" spans="9:11">
      <c r="I53395" s="72"/>
      <c r="J53395" s="72"/>
      <c r="K53395" s="72"/>
    </row>
    <row r="53396" spans="9:11">
      <c r="I53396" s="72"/>
      <c r="J53396" s="72"/>
      <c r="K53396" s="72"/>
    </row>
    <row r="53397" spans="9:11">
      <c r="I53397" s="72"/>
      <c r="J53397" s="72"/>
      <c r="K53397" s="72"/>
    </row>
    <row r="53398" spans="9:11">
      <c r="I53398" s="72"/>
      <c r="J53398" s="72"/>
      <c r="K53398" s="72"/>
    </row>
    <row r="53399" spans="9:11">
      <c r="I53399" s="72"/>
      <c r="J53399" s="72"/>
      <c r="K53399" s="72"/>
    </row>
    <row r="53400" spans="9:11">
      <c r="I53400" s="72"/>
      <c r="J53400" s="72"/>
      <c r="K53400" s="72"/>
    </row>
    <row r="53401" spans="9:11">
      <c r="I53401" s="72"/>
      <c r="J53401" s="72"/>
      <c r="K53401" s="72"/>
    </row>
    <row r="53402" spans="9:11">
      <c r="I53402" s="72"/>
      <c r="J53402" s="72"/>
      <c r="K53402" s="72"/>
    </row>
    <row r="53403" spans="9:11">
      <c r="I53403" s="72"/>
      <c r="J53403" s="72"/>
      <c r="K53403" s="72"/>
    </row>
    <row r="53404" spans="9:11">
      <c r="I53404" s="72"/>
      <c r="J53404" s="72"/>
      <c r="K53404" s="72"/>
    </row>
    <row r="53405" spans="9:11">
      <c r="I53405" s="72"/>
      <c r="J53405" s="72"/>
      <c r="K53405" s="72"/>
    </row>
    <row r="53406" spans="9:11">
      <c r="I53406" s="72"/>
      <c r="J53406" s="72"/>
      <c r="K53406" s="72"/>
    </row>
    <row r="53407" spans="9:11">
      <c r="I53407" s="72"/>
      <c r="J53407" s="72"/>
      <c r="K53407" s="72"/>
    </row>
    <row r="53408" spans="9:11">
      <c r="I53408" s="72"/>
      <c r="J53408" s="72"/>
      <c r="K53408" s="72"/>
    </row>
    <row r="53409" spans="9:11">
      <c r="I53409" s="72"/>
      <c r="J53409" s="72"/>
      <c r="K53409" s="72"/>
    </row>
    <row r="53410" spans="9:11">
      <c r="I53410" s="72"/>
      <c r="J53410" s="72"/>
      <c r="K53410" s="72"/>
    </row>
    <row r="53411" spans="9:11">
      <c r="I53411" s="72"/>
      <c r="J53411" s="72"/>
      <c r="K53411" s="72"/>
    </row>
    <row r="53412" spans="9:11">
      <c r="I53412" s="72"/>
      <c r="J53412" s="72"/>
      <c r="K53412" s="72"/>
    </row>
    <row r="53413" spans="9:11">
      <c r="I53413" s="72"/>
      <c r="J53413" s="72"/>
      <c r="K53413" s="72"/>
    </row>
    <row r="53414" spans="9:11">
      <c r="I53414" s="72"/>
      <c r="J53414" s="72"/>
      <c r="K53414" s="72"/>
    </row>
    <row r="53415" spans="9:11">
      <c r="I53415" s="72"/>
      <c r="J53415" s="72"/>
      <c r="K53415" s="72"/>
    </row>
    <row r="53416" spans="9:11">
      <c r="I53416" s="72"/>
      <c r="J53416" s="72"/>
      <c r="K53416" s="72"/>
    </row>
    <row r="53417" spans="9:11">
      <c r="I53417" s="72"/>
      <c r="J53417" s="72"/>
      <c r="K53417" s="72"/>
    </row>
    <row r="53418" spans="9:11">
      <c r="I53418" s="72"/>
      <c r="J53418" s="72"/>
      <c r="K53418" s="72"/>
    </row>
    <row r="53419" spans="9:11">
      <c r="I53419" s="72"/>
      <c r="J53419" s="72"/>
      <c r="K53419" s="72"/>
    </row>
    <row r="53420" spans="9:11">
      <c r="I53420" s="72"/>
      <c r="J53420" s="72"/>
      <c r="K53420" s="72"/>
    </row>
    <row r="53421" spans="9:11">
      <c r="I53421" s="72"/>
      <c r="J53421" s="72"/>
      <c r="K53421" s="72"/>
    </row>
    <row r="53422" spans="9:11">
      <c r="I53422" s="72"/>
      <c r="J53422" s="72"/>
      <c r="K53422" s="72"/>
    </row>
    <row r="53423" spans="9:11">
      <c r="I53423" s="72"/>
      <c r="J53423" s="72"/>
      <c r="K53423" s="72"/>
    </row>
    <row r="53424" spans="9:11">
      <c r="I53424" s="72"/>
      <c r="J53424" s="72"/>
      <c r="K53424" s="72"/>
    </row>
    <row r="53425" spans="9:11">
      <c r="I53425" s="72"/>
      <c r="J53425" s="72"/>
      <c r="K53425" s="72"/>
    </row>
    <row r="53426" spans="9:11">
      <c r="I53426" s="72"/>
      <c r="J53426" s="72"/>
      <c r="K53426" s="72"/>
    </row>
    <row r="53427" spans="9:11">
      <c r="I53427" s="72"/>
      <c r="J53427" s="72"/>
      <c r="K53427" s="72"/>
    </row>
    <row r="53428" spans="9:11">
      <c r="I53428" s="72"/>
      <c r="J53428" s="72"/>
      <c r="K53428" s="72"/>
    </row>
    <row r="53429" spans="9:11">
      <c r="I53429" s="72"/>
      <c r="J53429" s="72"/>
      <c r="K53429" s="72"/>
    </row>
    <row r="53430" spans="9:11">
      <c r="I53430" s="72"/>
      <c r="J53430" s="72"/>
      <c r="K53430" s="72"/>
    </row>
    <row r="53431" spans="9:11">
      <c r="I53431" s="72"/>
      <c r="J53431" s="72"/>
      <c r="K53431" s="72"/>
    </row>
    <row r="53432" spans="9:11">
      <c r="I53432" s="72"/>
      <c r="J53432" s="72"/>
      <c r="K53432" s="72"/>
    </row>
    <row r="53433" spans="9:11">
      <c r="I53433" s="72"/>
      <c r="J53433" s="72"/>
      <c r="K53433" s="72"/>
    </row>
    <row r="53434" spans="9:11">
      <c r="I53434" s="72"/>
      <c r="J53434" s="72"/>
      <c r="K53434" s="72"/>
    </row>
    <row r="53435" spans="9:11">
      <c r="I53435" s="72"/>
      <c r="J53435" s="72"/>
      <c r="K53435" s="72"/>
    </row>
    <row r="53436" spans="9:11">
      <c r="I53436" s="72"/>
      <c r="J53436" s="72"/>
      <c r="K53436" s="72"/>
    </row>
    <row r="53437" spans="9:11">
      <c r="I53437" s="72"/>
      <c r="J53437" s="72"/>
      <c r="K53437" s="72"/>
    </row>
    <row r="53438" spans="9:11">
      <c r="I53438" s="72"/>
      <c r="J53438" s="72"/>
      <c r="K53438" s="72"/>
    </row>
    <row r="53439" spans="9:11">
      <c r="I53439" s="72"/>
      <c r="J53439" s="72"/>
      <c r="K53439" s="72"/>
    </row>
    <row r="53440" spans="9:11">
      <c r="I53440" s="72"/>
      <c r="J53440" s="72"/>
      <c r="K53440" s="72"/>
    </row>
    <row r="53441" spans="9:11">
      <c r="I53441" s="72"/>
      <c r="J53441" s="72"/>
      <c r="K53441" s="72"/>
    </row>
    <row r="53442" spans="9:11">
      <c r="I53442" s="72"/>
      <c r="J53442" s="72"/>
      <c r="K53442" s="72"/>
    </row>
    <row r="53443" spans="9:11">
      <c r="I53443" s="72"/>
      <c r="J53443" s="72"/>
      <c r="K53443" s="72"/>
    </row>
    <row r="53444" spans="9:11">
      <c r="I53444" s="72"/>
      <c r="J53444" s="72"/>
      <c r="K53444" s="72"/>
    </row>
    <row r="53445" spans="9:11">
      <c r="I53445" s="72"/>
      <c r="J53445" s="72"/>
      <c r="K53445" s="72"/>
    </row>
    <row r="53446" spans="9:11">
      <c r="I53446" s="72"/>
      <c r="J53446" s="72"/>
      <c r="K53446" s="72"/>
    </row>
    <row r="53447" spans="9:11">
      <c r="I53447" s="72"/>
      <c r="J53447" s="72"/>
      <c r="K53447" s="72"/>
    </row>
    <row r="53448" spans="9:11">
      <c r="I53448" s="72"/>
      <c r="J53448" s="72"/>
      <c r="K53448" s="72"/>
    </row>
    <row r="53449" spans="9:11">
      <c r="I53449" s="72"/>
      <c r="J53449" s="72"/>
      <c r="K53449" s="72"/>
    </row>
    <row r="53450" spans="9:11">
      <c r="I53450" s="72"/>
      <c r="J53450" s="72"/>
      <c r="K53450" s="72"/>
    </row>
    <row r="53451" spans="9:11">
      <c r="I53451" s="72"/>
      <c r="J53451" s="72"/>
      <c r="K53451" s="72"/>
    </row>
    <row r="53452" spans="9:11">
      <c r="I53452" s="72"/>
      <c r="J53452" s="72"/>
      <c r="K53452" s="72"/>
    </row>
    <row r="53453" spans="9:11">
      <c r="I53453" s="72"/>
      <c r="J53453" s="72"/>
      <c r="K53453" s="72"/>
    </row>
    <row r="53454" spans="9:11">
      <c r="I53454" s="72"/>
      <c r="J53454" s="72"/>
      <c r="K53454" s="72"/>
    </row>
    <row r="53455" spans="9:11">
      <c r="I53455" s="72"/>
      <c r="J53455" s="72"/>
      <c r="K53455" s="72"/>
    </row>
    <row r="53456" spans="9:11">
      <c r="I53456" s="72"/>
      <c r="J53456" s="72"/>
      <c r="K53456" s="72"/>
    </row>
    <row r="53457" spans="9:11">
      <c r="I53457" s="72"/>
      <c r="J53457" s="72"/>
      <c r="K53457" s="72"/>
    </row>
    <row r="53458" spans="9:11">
      <c r="I53458" s="72"/>
      <c r="J53458" s="72"/>
      <c r="K53458" s="72"/>
    </row>
    <row r="53459" spans="9:11">
      <c r="I53459" s="72"/>
      <c r="J53459" s="72"/>
      <c r="K53459" s="72"/>
    </row>
    <row r="53460" spans="9:11">
      <c r="I53460" s="72"/>
      <c r="J53460" s="72"/>
      <c r="K53460" s="72"/>
    </row>
    <row r="53461" spans="9:11">
      <c r="I53461" s="72"/>
      <c r="J53461" s="72"/>
      <c r="K53461" s="72"/>
    </row>
    <row r="53462" spans="9:11">
      <c r="I53462" s="72"/>
      <c r="J53462" s="72"/>
      <c r="K53462" s="72"/>
    </row>
    <row r="53463" spans="9:11">
      <c r="I53463" s="72"/>
      <c r="J53463" s="72"/>
      <c r="K53463" s="72"/>
    </row>
    <row r="53464" spans="9:11">
      <c r="I53464" s="72"/>
      <c r="J53464" s="72"/>
      <c r="K53464" s="72"/>
    </row>
    <row r="53465" spans="9:11">
      <c r="I53465" s="72"/>
      <c r="J53465" s="72"/>
      <c r="K53465" s="72"/>
    </row>
    <row r="53466" spans="9:11">
      <c r="I53466" s="72"/>
      <c r="J53466" s="72"/>
      <c r="K53466" s="72"/>
    </row>
    <row r="53467" spans="9:11">
      <c r="I53467" s="72"/>
      <c r="J53467" s="72"/>
      <c r="K53467" s="72"/>
    </row>
    <row r="53468" spans="9:11">
      <c r="I53468" s="72"/>
      <c r="J53468" s="72"/>
      <c r="K53468" s="72"/>
    </row>
    <row r="53469" spans="9:11">
      <c r="I53469" s="72"/>
      <c r="J53469" s="72"/>
      <c r="K53469" s="72"/>
    </row>
    <row r="53470" spans="9:11">
      <c r="I53470" s="72"/>
      <c r="J53470" s="72"/>
      <c r="K53470" s="72"/>
    </row>
    <row r="53471" spans="9:11">
      <c r="I53471" s="72"/>
      <c r="J53471" s="72"/>
      <c r="K53471" s="72"/>
    </row>
    <row r="53472" spans="9:11">
      <c r="I53472" s="72"/>
      <c r="J53472" s="72"/>
      <c r="K53472" s="72"/>
    </row>
    <row r="53473" spans="9:11">
      <c r="I53473" s="72"/>
      <c r="J53473" s="72"/>
      <c r="K53473" s="72"/>
    </row>
    <row r="53474" spans="9:11">
      <c r="I53474" s="72"/>
      <c r="J53474" s="72"/>
      <c r="K53474" s="72"/>
    </row>
    <row r="53475" spans="9:11">
      <c r="I53475" s="72"/>
      <c r="J53475" s="72"/>
      <c r="K53475" s="72"/>
    </row>
    <row r="53476" spans="9:11">
      <c r="I53476" s="72"/>
      <c r="J53476" s="72"/>
      <c r="K53476" s="72"/>
    </row>
    <row r="53477" spans="9:11">
      <c r="I53477" s="72"/>
      <c r="J53477" s="72"/>
      <c r="K53477" s="72"/>
    </row>
    <row r="53478" spans="9:11">
      <c r="I53478" s="72"/>
      <c r="J53478" s="72"/>
      <c r="K53478" s="72"/>
    </row>
    <row r="53479" spans="9:11">
      <c r="I53479" s="72"/>
      <c r="J53479" s="72"/>
      <c r="K53479" s="72"/>
    </row>
    <row r="53480" spans="9:11">
      <c r="I53480" s="72"/>
      <c r="J53480" s="72"/>
      <c r="K53480" s="72"/>
    </row>
    <row r="53481" spans="9:11">
      <c r="I53481" s="72"/>
      <c r="J53481" s="72"/>
      <c r="K53481" s="72"/>
    </row>
    <row r="53482" spans="9:11">
      <c r="I53482" s="72"/>
      <c r="J53482" s="72"/>
      <c r="K53482" s="72"/>
    </row>
    <row r="53483" spans="9:11">
      <c r="I53483" s="72"/>
      <c r="J53483" s="72"/>
      <c r="K53483" s="72"/>
    </row>
    <row r="53484" spans="9:11">
      <c r="I53484" s="72"/>
      <c r="J53484" s="72"/>
      <c r="K53484" s="72"/>
    </row>
    <row r="53485" spans="9:11">
      <c r="I53485" s="72"/>
      <c r="J53485" s="72"/>
      <c r="K53485" s="72"/>
    </row>
    <row r="53486" spans="9:11">
      <c r="I53486" s="72"/>
      <c r="J53486" s="72"/>
      <c r="K53486" s="72"/>
    </row>
    <row r="53487" spans="9:11">
      <c r="I53487" s="72"/>
      <c r="J53487" s="72"/>
      <c r="K53487" s="72"/>
    </row>
    <row r="53488" spans="9:11">
      <c r="I53488" s="72"/>
      <c r="J53488" s="72"/>
      <c r="K53488" s="72"/>
    </row>
    <row r="53489" spans="9:11">
      <c r="I53489" s="72"/>
      <c r="J53489" s="72"/>
      <c r="K53489" s="72"/>
    </row>
    <row r="53490" spans="9:11">
      <c r="I53490" s="72"/>
      <c r="J53490" s="72"/>
      <c r="K53490" s="72"/>
    </row>
    <row r="53491" spans="9:11">
      <c r="I53491" s="72"/>
      <c r="J53491" s="72"/>
      <c r="K53491" s="72"/>
    </row>
    <row r="53492" spans="9:11">
      <c r="I53492" s="72"/>
      <c r="J53492" s="72"/>
      <c r="K53492" s="72"/>
    </row>
    <row r="53493" spans="9:11">
      <c r="I53493" s="72"/>
      <c r="J53493" s="72"/>
      <c r="K53493" s="72"/>
    </row>
    <row r="53494" spans="9:11">
      <c r="I53494" s="72"/>
      <c r="J53494" s="72"/>
      <c r="K53494" s="72"/>
    </row>
    <row r="53495" spans="9:11">
      <c r="I53495" s="72"/>
      <c r="J53495" s="72"/>
      <c r="K53495" s="72"/>
    </row>
    <row r="53496" spans="9:11">
      <c r="I53496" s="72"/>
      <c r="J53496" s="72"/>
      <c r="K53496" s="72"/>
    </row>
    <row r="53497" spans="9:11">
      <c r="I53497" s="72"/>
      <c r="J53497" s="72"/>
      <c r="K53497" s="72"/>
    </row>
    <row r="53498" spans="9:11">
      <c r="I53498" s="72"/>
      <c r="J53498" s="72"/>
      <c r="K53498" s="72"/>
    </row>
    <row r="53499" spans="9:11">
      <c r="I53499" s="72"/>
      <c r="J53499" s="72"/>
      <c r="K53499" s="72"/>
    </row>
    <row r="53500" spans="9:11">
      <c r="I53500" s="72"/>
      <c r="J53500" s="72"/>
      <c r="K53500" s="72"/>
    </row>
    <row r="53501" spans="9:11">
      <c r="I53501" s="72"/>
      <c r="J53501" s="72"/>
      <c r="K53501" s="72"/>
    </row>
    <row r="53502" spans="9:11">
      <c r="I53502" s="72"/>
      <c r="J53502" s="72"/>
      <c r="K53502" s="72"/>
    </row>
    <row r="53503" spans="9:11">
      <c r="I53503" s="72"/>
      <c r="J53503" s="72"/>
      <c r="K53503" s="72"/>
    </row>
    <row r="53504" spans="9:11">
      <c r="I53504" s="72"/>
      <c r="J53504" s="72"/>
      <c r="K53504" s="72"/>
    </row>
    <row r="53505" spans="9:11">
      <c r="I53505" s="72"/>
      <c r="J53505" s="72"/>
      <c r="K53505" s="72"/>
    </row>
    <row r="53506" spans="9:11">
      <c r="I53506" s="72"/>
      <c r="J53506" s="72"/>
      <c r="K53506" s="72"/>
    </row>
    <row r="53507" spans="9:11">
      <c r="I53507" s="72"/>
      <c r="J53507" s="72"/>
      <c r="K53507" s="72"/>
    </row>
    <row r="53508" spans="9:11">
      <c r="I53508" s="72"/>
      <c r="J53508" s="72"/>
      <c r="K53508" s="72"/>
    </row>
    <row r="53509" spans="9:11">
      <c r="I53509" s="72"/>
      <c r="J53509" s="72"/>
      <c r="K53509" s="72"/>
    </row>
    <row r="53510" spans="9:11">
      <c r="I53510" s="72"/>
      <c r="J53510" s="72"/>
      <c r="K53510" s="72"/>
    </row>
    <row r="53511" spans="9:11">
      <c r="I53511" s="72"/>
      <c r="J53511" s="72"/>
      <c r="K53511" s="72"/>
    </row>
    <row r="53512" spans="9:11">
      <c r="I53512" s="72"/>
      <c r="J53512" s="72"/>
      <c r="K53512" s="72"/>
    </row>
    <row r="53513" spans="9:11">
      <c r="I53513" s="72"/>
      <c r="J53513" s="72"/>
      <c r="K53513" s="72"/>
    </row>
    <row r="53514" spans="9:11">
      <c r="I53514" s="72"/>
      <c r="J53514" s="72"/>
      <c r="K53514" s="72"/>
    </row>
    <row r="53515" spans="9:11">
      <c r="I53515" s="72"/>
      <c r="J53515" s="72"/>
      <c r="K53515" s="72"/>
    </row>
    <row r="53516" spans="9:11">
      <c r="I53516" s="72"/>
      <c r="J53516" s="72"/>
      <c r="K53516" s="72"/>
    </row>
    <row r="53517" spans="9:11">
      <c r="I53517" s="72"/>
      <c r="J53517" s="72"/>
      <c r="K53517" s="72"/>
    </row>
    <row r="53518" spans="9:11">
      <c r="I53518" s="72"/>
      <c r="J53518" s="72"/>
      <c r="K53518" s="72"/>
    </row>
    <row r="53519" spans="9:11">
      <c r="I53519" s="72"/>
      <c r="J53519" s="72"/>
      <c r="K53519" s="72"/>
    </row>
    <row r="53520" spans="9:11">
      <c r="I53520" s="72"/>
      <c r="J53520" s="72"/>
      <c r="K53520" s="72"/>
    </row>
    <row r="53521" spans="9:11">
      <c r="I53521" s="72"/>
      <c r="J53521" s="72"/>
      <c r="K53521" s="72"/>
    </row>
    <row r="53522" spans="9:11">
      <c r="I53522" s="72"/>
      <c r="J53522" s="72"/>
      <c r="K53522" s="72"/>
    </row>
    <row r="53523" spans="9:11">
      <c r="I53523" s="72"/>
      <c r="J53523" s="72"/>
      <c r="K53523" s="72"/>
    </row>
    <row r="53524" spans="9:11">
      <c r="I53524" s="72"/>
      <c r="J53524" s="72"/>
      <c r="K53524" s="72"/>
    </row>
    <row r="53525" spans="9:11">
      <c r="I53525" s="72"/>
      <c r="J53525" s="72"/>
      <c r="K53525" s="72"/>
    </row>
    <row r="53526" spans="9:11">
      <c r="I53526" s="72"/>
      <c r="J53526" s="72"/>
      <c r="K53526" s="72"/>
    </row>
    <row r="53527" spans="9:11">
      <c r="I53527" s="72"/>
      <c r="J53527" s="72"/>
      <c r="K53527" s="72"/>
    </row>
    <row r="53528" spans="9:11">
      <c r="I53528" s="72"/>
      <c r="J53528" s="72"/>
      <c r="K53528" s="72"/>
    </row>
    <row r="53529" spans="9:11">
      <c r="I53529" s="72"/>
      <c r="J53529" s="72"/>
      <c r="K53529" s="72"/>
    </row>
    <row r="53530" spans="9:11">
      <c r="I53530" s="72"/>
      <c r="J53530" s="72"/>
      <c r="K53530" s="72"/>
    </row>
    <row r="53531" spans="9:11">
      <c r="I53531" s="72"/>
      <c r="J53531" s="72"/>
      <c r="K53531" s="72"/>
    </row>
    <row r="53532" spans="9:11">
      <c r="I53532" s="72"/>
      <c r="J53532" s="72"/>
      <c r="K53532" s="72"/>
    </row>
    <row r="53533" spans="9:11">
      <c r="I53533" s="72"/>
      <c r="J53533" s="72"/>
      <c r="K53533" s="72"/>
    </row>
    <row r="53534" spans="9:11">
      <c r="I53534" s="72"/>
      <c r="J53534" s="72"/>
      <c r="K53534" s="72"/>
    </row>
    <row r="53535" spans="9:11">
      <c r="I53535" s="72"/>
      <c r="J53535" s="72"/>
      <c r="K53535" s="72"/>
    </row>
    <row r="53536" spans="9:11">
      <c r="I53536" s="72"/>
      <c r="J53536" s="72"/>
      <c r="K53536" s="72"/>
    </row>
    <row r="53537" spans="9:11">
      <c r="I53537" s="72"/>
      <c r="J53537" s="72"/>
      <c r="K53537" s="72"/>
    </row>
    <row r="53538" spans="9:11">
      <c r="I53538" s="72"/>
      <c r="J53538" s="72"/>
      <c r="K53538" s="72"/>
    </row>
    <row r="53539" spans="9:11">
      <c r="I53539" s="72"/>
      <c r="J53539" s="72"/>
      <c r="K53539" s="72"/>
    </row>
    <row r="53540" spans="9:11">
      <c r="I53540" s="72"/>
      <c r="J53540" s="72"/>
      <c r="K53540" s="72"/>
    </row>
    <row r="53541" spans="9:11">
      <c r="I53541" s="72"/>
      <c r="J53541" s="72"/>
      <c r="K53541" s="72"/>
    </row>
    <row r="53542" spans="9:11">
      <c r="I53542" s="72"/>
      <c r="J53542" s="72"/>
      <c r="K53542" s="72"/>
    </row>
    <row r="53543" spans="9:11">
      <c r="I53543" s="72"/>
      <c r="J53543" s="72"/>
      <c r="K53543" s="72"/>
    </row>
    <row r="53544" spans="9:11">
      <c r="I53544" s="72"/>
      <c r="J53544" s="72"/>
      <c r="K53544" s="72"/>
    </row>
    <row r="53545" spans="9:11">
      <c r="I53545" s="72"/>
      <c r="J53545" s="72"/>
      <c r="K53545" s="72"/>
    </row>
    <row r="53546" spans="9:11">
      <c r="I53546" s="72"/>
      <c r="J53546" s="72"/>
      <c r="K53546" s="72"/>
    </row>
    <row r="53547" spans="9:11">
      <c r="I53547" s="72"/>
      <c r="J53547" s="72"/>
      <c r="K53547" s="72"/>
    </row>
    <row r="53548" spans="9:11">
      <c r="I53548" s="72"/>
      <c r="J53548" s="72"/>
      <c r="K53548" s="72"/>
    </row>
    <row r="53549" spans="9:11">
      <c r="I53549" s="72"/>
      <c r="J53549" s="72"/>
      <c r="K53549" s="72"/>
    </row>
    <row r="53550" spans="9:11">
      <c r="I53550" s="72"/>
      <c r="J53550" s="72"/>
      <c r="K53550" s="72"/>
    </row>
    <row r="53551" spans="9:11">
      <c r="I53551" s="72"/>
      <c r="J53551" s="72"/>
      <c r="K53551" s="72"/>
    </row>
    <row r="53552" spans="9:11">
      <c r="I53552" s="72"/>
      <c r="J53552" s="72"/>
      <c r="K53552" s="72"/>
    </row>
    <row r="53553" spans="9:11">
      <c r="I53553" s="72"/>
      <c r="J53553" s="72"/>
      <c r="K53553" s="72"/>
    </row>
    <row r="53554" spans="9:11">
      <c r="I53554" s="72"/>
      <c r="J53554" s="72"/>
      <c r="K53554" s="72"/>
    </row>
    <row r="53555" spans="9:11">
      <c r="I53555" s="72"/>
      <c r="J53555" s="72"/>
      <c r="K53555" s="72"/>
    </row>
    <row r="53556" spans="9:11">
      <c r="I53556" s="72"/>
      <c r="J53556" s="72"/>
      <c r="K53556" s="72"/>
    </row>
    <row r="53557" spans="9:11">
      <c r="I53557" s="72"/>
      <c r="J53557" s="72"/>
      <c r="K53557" s="72"/>
    </row>
    <row r="53558" spans="9:11">
      <c r="I53558" s="72"/>
      <c r="J53558" s="72"/>
      <c r="K53558" s="72"/>
    </row>
    <row r="53559" spans="9:11">
      <c r="I53559" s="72"/>
      <c r="J53559" s="72"/>
      <c r="K53559" s="72"/>
    </row>
    <row r="53560" spans="9:11">
      <c r="I53560" s="72"/>
      <c r="J53560" s="72"/>
      <c r="K53560" s="72"/>
    </row>
    <row r="53561" spans="9:11">
      <c r="I53561" s="72"/>
      <c r="J53561" s="72"/>
      <c r="K53561" s="72"/>
    </row>
    <row r="53562" spans="9:11">
      <c r="I53562" s="72"/>
      <c r="J53562" s="72"/>
      <c r="K53562" s="72"/>
    </row>
    <row r="53563" spans="9:11">
      <c r="I53563" s="72"/>
      <c r="J53563" s="72"/>
      <c r="K53563" s="72"/>
    </row>
    <row r="53564" spans="9:11">
      <c r="I53564" s="72"/>
      <c r="J53564" s="72"/>
      <c r="K53564" s="72"/>
    </row>
    <row r="53565" spans="9:11">
      <c r="I53565" s="72"/>
      <c r="J53565" s="72"/>
      <c r="K53565" s="72"/>
    </row>
    <row r="53566" spans="9:11">
      <c r="I53566" s="72"/>
      <c r="J53566" s="72"/>
      <c r="K53566" s="72"/>
    </row>
    <row r="53567" spans="9:11">
      <c r="I53567" s="72"/>
      <c r="J53567" s="72"/>
      <c r="K53567" s="72"/>
    </row>
    <row r="53568" spans="9:11">
      <c r="I53568" s="72"/>
      <c r="J53568" s="72"/>
      <c r="K53568" s="72"/>
    </row>
    <row r="53569" spans="9:11">
      <c r="I53569" s="72"/>
      <c r="J53569" s="72"/>
      <c r="K53569" s="72"/>
    </row>
    <row r="53570" spans="9:11">
      <c r="I53570" s="72"/>
      <c r="J53570" s="72"/>
      <c r="K53570" s="72"/>
    </row>
    <row r="53571" spans="9:11">
      <c r="I53571" s="72"/>
      <c r="J53571" s="72"/>
      <c r="K53571" s="72"/>
    </row>
    <row r="53572" spans="9:11">
      <c r="I53572" s="72"/>
      <c r="J53572" s="72"/>
      <c r="K53572" s="72"/>
    </row>
    <row r="53573" spans="9:11">
      <c r="I53573" s="72"/>
      <c r="J53573" s="72"/>
      <c r="K53573" s="72"/>
    </row>
    <row r="53574" spans="9:11">
      <c r="I53574" s="72"/>
      <c r="J53574" s="72"/>
      <c r="K53574" s="72"/>
    </row>
    <row r="53575" spans="9:11">
      <c r="I53575" s="72"/>
      <c r="J53575" s="72"/>
      <c r="K53575" s="72"/>
    </row>
    <row r="53576" spans="9:11">
      <c r="I53576" s="72"/>
      <c r="J53576" s="72"/>
      <c r="K53576" s="72"/>
    </row>
    <row r="53577" spans="9:11">
      <c r="I53577" s="72"/>
      <c r="J53577" s="72"/>
      <c r="K53577" s="72"/>
    </row>
    <row r="53578" spans="9:11">
      <c r="I53578" s="72"/>
      <c r="J53578" s="72"/>
      <c r="K53578" s="72"/>
    </row>
    <row r="53579" spans="9:11">
      <c r="I53579" s="72"/>
      <c r="J53579" s="72"/>
      <c r="K53579" s="72"/>
    </row>
    <row r="53580" spans="9:11">
      <c r="I53580" s="72"/>
      <c r="J53580" s="72"/>
      <c r="K53580" s="72"/>
    </row>
    <row r="53581" spans="9:11">
      <c r="I53581" s="72"/>
      <c r="J53581" s="72"/>
      <c r="K53581" s="72"/>
    </row>
    <row r="53582" spans="9:11">
      <c r="I53582" s="72"/>
      <c r="J53582" s="72"/>
      <c r="K53582" s="72"/>
    </row>
    <row r="53583" spans="9:11">
      <c r="I53583" s="72"/>
      <c r="J53583" s="72"/>
      <c r="K53583" s="72"/>
    </row>
    <row r="53584" spans="9:11">
      <c r="I53584" s="72"/>
      <c r="J53584" s="72"/>
      <c r="K53584" s="72"/>
    </row>
    <row r="53585" spans="9:11">
      <c r="I53585" s="72"/>
      <c r="J53585" s="72"/>
      <c r="K53585" s="72"/>
    </row>
    <row r="53586" spans="9:11">
      <c r="I53586" s="72"/>
      <c r="J53586" s="72"/>
      <c r="K53586" s="72"/>
    </row>
    <row r="53587" spans="9:11">
      <c r="I53587" s="72"/>
      <c r="J53587" s="72"/>
      <c r="K53587" s="72"/>
    </row>
    <row r="53588" spans="9:11">
      <c r="I53588" s="72"/>
      <c r="J53588" s="72"/>
      <c r="K53588" s="72"/>
    </row>
    <row r="53589" spans="9:11">
      <c r="I53589" s="72"/>
      <c r="J53589" s="72"/>
      <c r="K53589" s="72"/>
    </row>
    <row r="53590" spans="9:11">
      <c r="I53590" s="72"/>
      <c r="J53590" s="72"/>
      <c r="K53590" s="72"/>
    </row>
    <row r="53591" spans="9:11">
      <c r="I53591" s="72"/>
      <c r="J53591" s="72"/>
      <c r="K53591" s="72"/>
    </row>
    <row r="53592" spans="9:11">
      <c r="I53592" s="72"/>
      <c r="J53592" s="72"/>
      <c r="K53592" s="72"/>
    </row>
    <row r="53593" spans="9:11">
      <c r="I53593" s="72"/>
      <c r="J53593" s="72"/>
      <c r="K53593" s="72"/>
    </row>
    <row r="53594" spans="9:11">
      <c r="I53594" s="72"/>
      <c r="J53594" s="72"/>
      <c r="K53594" s="72"/>
    </row>
    <row r="53595" spans="9:11">
      <c r="I53595" s="72"/>
      <c r="J53595" s="72"/>
      <c r="K53595" s="72"/>
    </row>
    <row r="53596" spans="9:11">
      <c r="I53596" s="72"/>
      <c r="J53596" s="72"/>
      <c r="K53596" s="72"/>
    </row>
    <row r="53597" spans="9:11">
      <c r="I53597" s="72"/>
      <c r="J53597" s="72"/>
      <c r="K53597" s="72"/>
    </row>
    <row r="53598" spans="9:11">
      <c r="I53598" s="72"/>
      <c r="J53598" s="72"/>
      <c r="K53598" s="72"/>
    </row>
    <row r="53599" spans="9:11">
      <c r="I53599" s="72"/>
      <c r="J53599" s="72"/>
      <c r="K53599" s="72"/>
    </row>
    <row r="53600" spans="9:11">
      <c r="I53600" s="72"/>
      <c r="J53600" s="72"/>
      <c r="K53600" s="72"/>
    </row>
    <row r="53601" spans="9:11">
      <c r="I53601" s="72"/>
      <c r="J53601" s="72"/>
      <c r="K53601" s="72"/>
    </row>
    <row r="53602" spans="9:11">
      <c r="I53602" s="72"/>
      <c r="J53602" s="72"/>
      <c r="K53602" s="72"/>
    </row>
    <row r="53603" spans="9:11">
      <c r="I53603" s="72"/>
      <c r="J53603" s="72"/>
      <c r="K53603" s="72"/>
    </row>
    <row r="53604" spans="9:11">
      <c r="I53604" s="72"/>
      <c r="J53604" s="72"/>
      <c r="K53604" s="72"/>
    </row>
    <row r="53605" spans="9:11">
      <c r="I53605" s="72"/>
      <c r="J53605" s="72"/>
      <c r="K53605" s="72"/>
    </row>
    <row r="53606" spans="9:11">
      <c r="I53606" s="72"/>
      <c r="J53606" s="72"/>
      <c r="K53606" s="72"/>
    </row>
    <row r="53607" spans="9:11">
      <c r="I53607" s="72"/>
      <c r="J53607" s="72"/>
      <c r="K53607" s="72"/>
    </row>
    <row r="53608" spans="9:11">
      <c r="I53608" s="72"/>
      <c r="J53608" s="72"/>
      <c r="K53608" s="72"/>
    </row>
    <row r="53609" spans="9:11">
      <c r="I53609" s="72"/>
      <c r="J53609" s="72"/>
      <c r="K53609" s="72"/>
    </row>
    <row r="53610" spans="9:11">
      <c r="I53610" s="72"/>
      <c r="J53610" s="72"/>
      <c r="K53610" s="72"/>
    </row>
    <row r="53611" spans="9:11">
      <c r="I53611" s="72"/>
      <c r="J53611" s="72"/>
      <c r="K53611" s="72"/>
    </row>
    <row r="53612" spans="9:11">
      <c r="I53612" s="72"/>
      <c r="J53612" s="72"/>
      <c r="K53612" s="72"/>
    </row>
    <row r="53613" spans="9:11">
      <c r="I53613" s="72"/>
      <c r="J53613" s="72"/>
      <c r="K53613" s="72"/>
    </row>
    <row r="53614" spans="9:11">
      <c r="I53614" s="72"/>
      <c r="J53614" s="72"/>
      <c r="K53614" s="72"/>
    </row>
    <row r="53615" spans="9:11">
      <c r="I53615" s="72"/>
      <c r="J53615" s="72"/>
      <c r="K53615" s="72"/>
    </row>
    <row r="53616" spans="9:11">
      <c r="I53616" s="72"/>
      <c r="J53616" s="72"/>
      <c r="K53616" s="72"/>
    </row>
    <row r="53617" spans="9:11">
      <c r="I53617" s="72"/>
      <c r="J53617" s="72"/>
      <c r="K53617" s="72"/>
    </row>
    <row r="53618" spans="9:11">
      <c r="I53618" s="72"/>
      <c r="J53618" s="72"/>
      <c r="K53618" s="72"/>
    </row>
    <row r="53619" spans="9:11">
      <c r="I53619" s="72"/>
      <c r="J53619" s="72"/>
      <c r="K53619" s="72"/>
    </row>
    <row r="53620" spans="9:11">
      <c r="I53620" s="72"/>
      <c r="J53620" s="72"/>
      <c r="K53620" s="72"/>
    </row>
    <row r="53621" spans="9:11">
      <c r="I53621" s="72"/>
      <c r="J53621" s="72"/>
      <c r="K53621" s="72"/>
    </row>
    <row r="53622" spans="9:11">
      <c r="I53622" s="72"/>
      <c r="J53622" s="72"/>
      <c r="K53622" s="72"/>
    </row>
    <row r="53623" spans="9:11">
      <c r="I53623" s="72"/>
      <c r="J53623" s="72"/>
      <c r="K53623" s="72"/>
    </row>
    <row r="53624" spans="9:11">
      <c r="I53624" s="72"/>
      <c r="J53624" s="72"/>
      <c r="K53624" s="72"/>
    </row>
    <row r="53625" spans="9:11">
      <c r="I53625" s="72"/>
      <c r="J53625" s="72"/>
      <c r="K53625" s="72"/>
    </row>
    <row r="53626" spans="9:11">
      <c r="I53626" s="72"/>
      <c r="J53626" s="72"/>
      <c r="K53626" s="72"/>
    </row>
    <row r="53627" spans="9:11">
      <c r="I53627" s="72"/>
      <c r="J53627" s="72"/>
      <c r="K53627" s="72"/>
    </row>
    <row r="53628" spans="9:11">
      <c r="I53628" s="72"/>
      <c r="J53628" s="72"/>
      <c r="K53628" s="72"/>
    </row>
    <row r="53629" spans="9:11">
      <c r="I53629" s="72"/>
      <c r="J53629" s="72"/>
      <c r="K53629" s="72"/>
    </row>
    <row r="53630" spans="9:11">
      <c r="I53630" s="72"/>
      <c r="J53630" s="72"/>
      <c r="K53630" s="72"/>
    </row>
    <row r="53631" spans="9:11">
      <c r="I53631" s="72"/>
      <c r="J53631" s="72"/>
      <c r="K53631" s="72"/>
    </row>
    <row r="53632" spans="9:11">
      <c r="I53632" s="72"/>
      <c r="J53632" s="72"/>
      <c r="K53632" s="72"/>
    </row>
    <row r="53633" spans="9:11">
      <c r="I53633" s="72"/>
      <c r="J53633" s="72"/>
      <c r="K53633" s="72"/>
    </row>
    <row r="53634" spans="9:11">
      <c r="I53634" s="72"/>
      <c r="J53634" s="72"/>
      <c r="K53634" s="72"/>
    </row>
    <row r="53635" spans="9:11">
      <c r="I53635" s="72"/>
      <c r="J53635" s="72"/>
      <c r="K53635" s="72"/>
    </row>
    <row r="53636" spans="9:11">
      <c r="I53636" s="72"/>
      <c r="J53636" s="72"/>
      <c r="K53636" s="72"/>
    </row>
    <row r="53637" spans="9:11">
      <c r="I53637" s="72"/>
      <c r="J53637" s="72"/>
      <c r="K53637" s="72"/>
    </row>
    <row r="53638" spans="9:11">
      <c r="I53638" s="72"/>
      <c r="J53638" s="72"/>
      <c r="K53638" s="72"/>
    </row>
    <row r="53639" spans="9:11">
      <c r="I53639" s="72"/>
      <c r="J53639" s="72"/>
      <c r="K53639" s="72"/>
    </row>
    <row r="53640" spans="9:11">
      <c r="I53640" s="72"/>
      <c r="J53640" s="72"/>
      <c r="K53640" s="72"/>
    </row>
    <row r="53641" spans="9:11">
      <c r="I53641" s="72"/>
      <c r="J53641" s="72"/>
      <c r="K53641" s="72"/>
    </row>
    <row r="53642" spans="9:11">
      <c r="I53642" s="72"/>
      <c r="J53642" s="72"/>
      <c r="K53642" s="72"/>
    </row>
    <row r="53643" spans="9:11">
      <c r="I53643" s="72"/>
      <c r="J53643" s="72"/>
      <c r="K53643" s="72"/>
    </row>
    <row r="53644" spans="9:11">
      <c r="I53644" s="72"/>
      <c r="J53644" s="72"/>
      <c r="K53644" s="72"/>
    </row>
    <row r="53645" spans="9:11">
      <c r="I53645" s="72"/>
      <c r="J53645" s="72"/>
      <c r="K53645" s="72"/>
    </row>
    <row r="53646" spans="9:11">
      <c r="I53646" s="72"/>
      <c r="J53646" s="72"/>
      <c r="K53646" s="72"/>
    </row>
    <row r="53647" spans="9:11">
      <c r="I53647" s="72"/>
      <c r="J53647" s="72"/>
      <c r="K53647" s="72"/>
    </row>
    <row r="53648" spans="9:11">
      <c r="I53648" s="72"/>
      <c r="J53648" s="72"/>
      <c r="K53648" s="72"/>
    </row>
    <row r="53649" spans="9:11">
      <c r="I53649" s="72"/>
      <c r="J53649" s="72"/>
      <c r="K53649" s="72"/>
    </row>
    <row r="53650" spans="9:11">
      <c r="I53650" s="72"/>
      <c r="J53650" s="72"/>
      <c r="K53650" s="72"/>
    </row>
    <row r="53651" spans="9:11">
      <c r="I53651" s="72"/>
      <c r="J53651" s="72"/>
      <c r="K53651" s="72"/>
    </row>
    <row r="53652" spans="9:11">
      <c r="I53652" s="72"/>
      <c r="J53652" s="72"/>
      <c r="K53652" s="72"/>
    </row>
    <row r="53653" spans="9:11">
      <c r="I53653" s="72"/>
      <c r="J53653" s="72"/>
      <c r="K53653" s="72"/>
    </row>
    <row r="53654" spans="9:11">
      <c r="I53654" s="72"/>
      <c r="J53654" s="72"/>
      <c r="K53654" s="72"/>
    </row>
    <row r="53655" spans="9:11">
      <c r="I53655" s="72"/>
      <c r="J53655" s="72"/>
      <c r="K53655" s="72"/>
    </row>
    <row r="53656" spans="9:11">
      <c r="I53656" s="72"/>
      <c r="J53656" s="72"/>
      <c r="K53656" s="72"/>
    </row>
    <row r="53657" spans="9:11">
      <c r="I53657" s="72"/>
      <c r="J53657" s="72"/>
      <c r="K53657" s="72"/>
    </row>
    <row r="53658" spans="9:11">
      <c r="I53658" s="72"/>
      <c r="J53658" s="72"/>
      <c r="K53658" s="72"/>
    </row>
    <row r="53659" spans="9:11">
      <c r="I53659" s="72"/>
      <c r="J53659" s="72"/>
      <c r="K53659" s="72"/>
    </row>
    <row r="53660" spans="9:11">
      <c r="I53660" s="72"/>
      <c r="J53660" s="72"/>
      <c r="K53660" s="72"/>
    </row>
    <row r="53661" spans="9:11">
      <c r="I53661" s="72"/>
      <c r="J53661" s="72"/>
      <c r="K53661" s="72"/>
    </row>
    <row r="53662" spans="9:11">
      <c r="I53662" s="72"/>
      <c r="J53662" s="72"/>
      <c r="K53662" s="72"/>
    </row>
    <row r="53663" spans="9:11">
      <c r="I53663" s="72"/>
      <c r="J53663" s="72"/>
      <c r="K53663" s="72"/>
    </row>
    <row r="53664" spans="9:11">
      <c r="I53664" s="72"/>
      <c r="J53664" s="72"/>
      <c r="K53664" s="72"/>
    </row>
    <row r="53665" spans="9:11">
      <c r="I53665" s="72"/>
      <c r="J53665" s="72"/>
      <c r="K53665" s="72"/>
    </row>
    <row r="53666" spans="9:11">
      <c r="I53666" s="72"/>
      <c r="J53666" s="72"/>
      <c r="K53666" s="72"/>
    </row>
    <row r="53667" spans="9:11">
      <c r="I53667" s="72"/>
      <c r="J53667" s="72"/>
      <c r="K53667" s="72"/>
    </row>
    <row r="53668" spans="9:11">
      <c r="I53668" s="72"/>
      <c r="J53668" s="72"/>
      <c r="K53668" s="72"/>
    </row>
    <row r="53669" spans="9:11">
      <c r="I53669" s="72"/>
      <c r="J53669" s="72"/>
      <c r="K53669" s="72"/>
    </row>
    <row r="53670" spans="9:11">
      <c r="I53670" s="72"/>
      <c r="J53670" s="72"/>
      <c r="K53670" s="72"/>
    </row>
    <row r="53671" spans="9:11">
      <c r="I53671" s="72"/>
      <c r="J53671" s="72"/>
      <c r="K53671" s="72"/>
    </row>
    <row r="53672" spans="9:11">
      <c r="I53672" s="72"/>
      <c r="J53672" s="72"/>
      <c r="K53672" s="72"/>
    </row>
    <row r="53673" spans="9:11">
      <c r="I53673" s="72"/>
      <c r="J53673" s="72"/>
      <c r="K53673" s="72"/>
    </row>
    <row r="53674" spans="9:11">
      <c r="I53674" s="72"/>
      <c r="J53674" s="72"/>
      <c r="K53674" s="72"/>
    </row>
    <row r="53675" spans="9:11">
      <c r="I53675" s="72"/>
      <c r="J53675" s="72"/>
      <c r="K53675" s="72"/>
    </row>
    <row r="53676" spans="9:11">
      <c r="I53676" s="72"/>
      <c r="J53676" s="72"/>
      <c r="K53676" s="72"/>
    </row>
    <row r="53677" spans="9:11">
      <c r="I53677" s="72"/>
      <c r="J53677" s="72"/>
      <c r="K53677" s="72"/>
    </row>
    <row r="53678" spans="9:11">
      <c r="I53678" s="72"/>
      <c r="J53678" s="72"/>
      <c r="K53678" s="72"/>
    </row>
    <row r="53679" spans="9:11">
      <c r="I53679" s="72"/>
      <c r="J53679" s="72"/>
      <c r="K53679" s="72"/>
    </row>
    <row r="53680" spans="9:11">
      <c r="I53680" s="72"/>
      <c r="J53680" s="72"/>
      <c r="K53680" s="72"/>
    </row>
    <row r="53681" spans="9:11">
      <c r="I53681" s="72"/>
      <c r="J53681" s="72"/>
      <c r="K53681" s="72"/>
    </row>
    <row r="53682" spans="9:11">
      <c r="I53682" s="72"/>
      <c r="J53682" s="72"/>
      <c r="K53682" s="72"/>
    </row>
    <row r="53683" spans="9:11">
      <c r="I53683" s="72"/>
      <c r="J53683" s="72"/>
      <c r="K53683" s="72"/>
    </row>
    <row r="53684" spans="9:11">
      <c r="I53684" s="72"/>
      <c r="J53684" s="72"/>
      <c r="K53684" s="72"/>
    </row>
    <row r="53685" spans="9:11">
      <c r="I53685" s="72"/>
      <c r="J53685" s="72"/>
      <c r="K53685" s="72"/>
    </row>
    <row r="53686" spans="9:11">
      <c r="I53686" s="72"/>
      <c r="J53686" s="72"/>
      <c r="K53686" s="72"/>
    </row>
    <row r="53687" spans="9:11">
      <c r="I53687" s="72"/>
      <c r="J53687" s="72"/>
      <c r="K53687" s="72"/>
    </row>
    <row r="53688" spans="9:11">
      <c r="I53688" s="72"/>
      <c r="J53688" s="72"/>
      <c r="K53688" s="72"/>
    </row>
    <row r="53689" spans="9:11">
      <c r="I53689" s="72"/>
      <c r="J53689" s="72"/>
      <c r="K53689" s="72"/>
    </row>
    <row r="53690" spans="9:11">
      <c r="I53690" s="72"/>
      <c r="J53690" s="72"/>
      <c r="K53690" s="72"/>
    </row>
    <row r="53691" spans="9:11">
      <c r="I53691" s="72"/>
      <c r="J53691" s="72"/>
      <c r="K53691" s="72"/>
    </row>
    <row r="53692" spans="9:11">
      <c r="I53692" s="72"/>
      <c r="J53692" s="72"/>
      <c r="K53692" s="72"/>
    </row>
    <row r="53693" spans="9:11">
      <c r="I53693" s="72"/>
      <c r="J53693" s="72"/>
      <c r="K53693" s="72"/>
    </row>
    <row r="53694" spans="9:11">
      <c r="I53694" s="72"/>
      <c r="J53694" s="72"/>
      <c r="K53694" s="72"/>
    </row>
    <row r="53695" spans="9:11">
      <c r="I53695" s="72"/>
      <c r="J53695" s="72"/>
      <c r="K53695" s="72"/>
    </row>
    <row r="53696" spans="9:11">
      <c r="I53696" s="72"/>
      <c r="J53696" s="72"/>
      <c r="K53696" s="72"/>
    </row>
    <row r="53697" spans="9:11">
      <c r="I53697" s="72"/>
      <c r="J53697" s="72"/>
      <c r="K53697" s="72"/>
    </row>
    <row r="53698" spans="9:11">
      <c r="I53698" s="72"/>
      <c r="J53698" s="72"/>
      <c r="K53698" s="72"/>
    </row>
    <row r="53699" spans="9:11">
      <c r="I53699" s="72"/>
      <c r="J53699" s="72"/>
      <c r="K53699" s="72"/>
    </row>
    <row r="53700" spans="9:11">
      <c r="I53700" s="72"/>
      <c r="J53700" s="72"/>
      <c r="K53700" s="72"/>
    </row>
    <row r="53701" spans="9:11">
      <c r="I53701" s="72"/>
      <c r="J53701" s="72"/>
      <c r="K53701" s="72"/>
    </row>
    <row r="53702" spans="9:11">
      <c r="I53702" s="72"/>
      <c r="J53702" s="72"/>
      <c r="K53702" s="72"/>
    </row>
    <row r="53703" spans="9:11">
      <c r="I53703" s="72"/>
      <c r="J53703" s="72"/>
      <c r="K53703" s="72"/>
    </row>
    <row r="53704" spans="9:11">
      <c r="I53704" s="72"/>
      <c r="J53704" s="72"/>
      <c r="K53704" s="72"/>
    </row>
    <row r="53705" spans="9:11">
      <c r="I53705" s="72"/>
      <c r="J53705" s="72"/>
      <c r="K53705" s="72"/>
    </row>
    <row r="53706" spans="9:11">
      <c r="I53706" s="72"/>
      <c r="J53706" s="72"/>
      <c r="K53706" s="72"/>
    </row>
    <row r="53707" spans="9:11">
      <c r="I53707" s="72"/>
      <c r="J53707" s="72"/>
      <c r="K53707" s="72"/>
    </row>
    <row r="53708" spans="9:11">
      <c r="I53708" s="72"/>
      <c r="J53708" s="72"/>
      <c r="K53708" s="72"/>
    </row>
    <row r="53709" spans="9:11">
      <c r="I53709" s="72"/>
      <c r="J53709" s="72"/>
      <c r="K53709" s="72"/>
    </row>
    <row r="53710" spans="9:11">
      <c r="I53710" s="72"/>
      <c r="J53710" s="72"/>
      <c r="K53710" s="72"/>
    </row>
    <row r="53711" spans="9:11">
      <c r="I53711" s="72"/>
      <c r="J53711" s="72"/>
      <c r="K53711" s="72"/>
    </row>
    <row r="53712" spans="9:11">
      <c r="I53712" s="72"/>
      <c r="J53712" s="72"/>
      <c r="K53712" s="72"/>
    </row>
    <row r="53713" spans="9:11">
      <c r="I53713" s="72"/>
      <c r="J53713" s="72"/>
      <c r="K53713" s="72"/>
    </row>
    <row r="53714" spans="9:11">
      <c r="I53714" s="72"/>
      <c r="J53714" s="72"/>
      <c r="K53714" s="72"/>
    </row>
    <row r="53715" spans="9:11">
      <c r="I53715" s="72"/>
      <c r="J53715" s="72"/>
      <c r="K53715" s="72"/>
    </row>
    <row r="53716" spans="9:11">
      <c r="I53716" s="72"/>
      <c r="J53716" s="72"/>
      <c r="K53716" s="72"/>
    </row>
    <row r="53717" spans="9:11">
      <c r="I53717" s="72"/>
      <c r="J53717" s="72"/>
      <c r="K53717" s="72"/>
    </row>
    <row r="53718" spans="9:11">
      <c r="I53718" s="72"/>
      <c r="J53718" s="72"/>
      <c r="K53718" s="72"/>
    </row>
    <row r="53719" spans="9:11">
      <c r="I53719" s="72"/>
      <c r="J53719" s="72"/>
      <c r="K53719" s="72"/>
    </row>
    <row r="53720" spans="9:11">
      <c r="I53720" s="72"/>
      <c r="J53720" s="72"/>
      <c r="K53720" s="72"/>
    </row>
    <row r="53721" spans="9:11">
      <c r="I53721" s="72"/>
      <c r="J53721" s="72"/>
      <c r="K53721" s="72"/>
    </row>
    <row r="53722" spans="9:11">
      <c r="I53722" s="72"/>
      <c r="J53722" s="72"/>
      <c r="K53722" s="72"/>
    </row>
    <row r="53723" spans="9:11">
      <c r="I53723" s="72"/>
      <c r="J53723" s="72"/>
      <c r="K53723" s="72"/>
    </row>
    <row r="53724" spans="9:11">
      <c r="I53724" s="72"/>
      <c r="J53724" s="72"/>
      <c r="K53724" s="72"/>
    </row>
    <row r="53725" spans="9:11">
      <c r="I53725" s="72"/>
      <c r="J53725" s="72"/>
      <c r="K53725" s="72"/>
    </row>
    <row r="53726" spans="9:11">
      <c r="I53726" s="72"/>
      <c r="J53726" s="72"/>
      <c r="K53726" s="72"/>
    </row>
    <row r="53727" spans="9:11">
      <c r="I53727" s="72"/>
      <c r="J53727" s="72"/>
      <c r="K53727" s="72"/>
    </row>
    <row r="53728" spans="9:11">
      <c r="I53728" s="72"/>
      <c r="J53728" s="72"/>
      <c r="K53728" s="72"/>
    </row>
    <row r="53729" spans="9:11">
      <c r="I53729" s="72"/>
      <c r="J53729" s="72"/>
      <c r="K53729" s="72"/>
    </row>
    <row r="53730" spans="9:11">
      <c r="I53730" s="72"/>
      <c r="J53730" s="72"/>
      <c r="K53730" s="72"/>
    </row>
    <row r="53731" spans="9:11">
      <c r="I53731" s="72"/>
      <c r="J53731" s="72"/>
      <c r="K53731" s="72"/>
    </row>
    <row r="53732" spans="9:11">
      <c r="I53732" s="72"/>
      <c r="J53732" s="72"/>
      <c r="K53732" s="72"/>
    </row>
    <row r="53733" spans="9:11">
      <c r="I53733" s="72"/>
      <c r="J53733" s="72"/>
      <c r="K53733" s="72"/>
    </row>
    <row r="53734" spans="9:11">
      <c r="I53734" s="72"/>
      <c r="J53734" s="72"/>
      <c r="K53734" s="72"/>
    </row>
    <row r="53735" spans="9:11">
      <c r="I53735" s="72"/>
      <c r="J53735" s="72"/>
      <c r="K53735" s="72"/>
    </row>
    <row r="53736" spans="9:11">
      <c r="I53736" s="72"/>
      <c r="J53736" s="72"/>
      <c r="K53736" s="72"/>
    </row>
    <row r="53737" spans="9:11">
      <c r="I53737" s="72"/>
      <c r="J53737" s="72"/>
      <c r="K53737" s="72"/>
    </row>
    <row r="53738" spans="9:11">
      <c r="I53738" s="72"/>
      <c r="J53738" s="72"/>
      <c r="K53738" s="72"/>
    </row>
    <row r="53739" spans="9:11">
      <c r="I53739" s="72"/>
      <c r="J53739" s="72"/>
      <c r="K53739" s="72"/>
    </row>
    <row r="53740" spans="9:11">
      <c r="I53740" s="72"/>
      <c r="J53740" s="72"/>
      <c r="K53740" s="72"/>
    </row>
    <row r="53741" spans="9:11">
      <c r="I53741" s="72"/>
      <c r="J53741" s="72"/>
      <c r="K53741" s="72"/>
    </row>
    <row r="53742" spans="9:11">
      <c r="I53742" s="72"/>
      <c r="J53742" s="72"/>
      <c r="K53742" s="72"/>
    </row>
    <row r="53743" spans="9:11">
      <c r="I53743" s="72"/>
      <c r="J53743" s="72"/>
      <c r="K53743" s="72"/>
    </row>
    <row r="53744" spans="9:11">
      <c r="I53744" s="72"/>
      <c r="J53744" s="72"/>
      <c r="K53744" s="72"/>
    </row>
    <row r="53745" spans="9:11">
      <c r="I53745" s="72"/>
      <c r="J53745" s="72"/>
      <c r="K53745" s="72"/>
    </row>
    <row r="53746" spans="9:11">
      <c r="I53746" s="72"/>
      <c r="J53746" s="72"/>
      <c r="K53746" s="72"/>
    </row>
    <row r="53747" spans="9:11">
      <c r="I53747" s="72"/>
      <c r="J53747" s="72"/>
      <c r="K53747" s="72"/>
    </row>
    <row r="53748" spans="9:11">
      <c r="I53748" s="72"/>
      <c r="J53748" s="72"/>
      <c r="K53748" s="72"/>
    </row>
    <row r="53749" spans="9:11">
      <c r="I53749" s="72"/>
      <c r="J53749" s="72"/>
      <c r="K53749" s="72"/>
    </row>
    <row r="53750" spans="9:11">
      <c r="I53750" s="72"/>
      <c r="J53750" s="72"/>
      <c r="K53750" s="72"/>
    </row>
    <row r="53751" spans="9:11">
      <c r="I53751" s="72"/>
      <c r="J53751" s="72"/>
      <c r="K53751" s="72"/>
    </row>
    <row r="53752" spans="9:11">
      <c r="I53752" s="72"/>
      <c r="J53752" s="72"/>
      <c r="K53752" s="72"/>
    </row>
    <row r="53753" spans="9:11">
      <c r="I53753" s="72"/>
      <c r="J53753" s="72"/>
      <c r="K53753" s="72"/>
    </row>
    <row r="53754" spans="9:11">
      <c r="I53754" s="72"/>
      <c r="J53754" s="72"/>
      <c r="K53754" s="72"/>
    </row>
    <row r="53755" spans="9:11">
      <c r="I53755" s="72"/>
      <c r="J53755" s="72"/>
      <c r="K53755" s="72"/>
    </row>
    <row r="53756" spans="9:11">
      <c r="I53756" s="72"/>
      <c r="J53756" s="72"/>
      <c r="K53756" s="72"/>
    </row>
    <row r="53757" spans="9:11">
      <c r="I53757" s="72"/>
      <c r="J53757" s="72"/>
      <c r="K53757" s="72"/>
    </row>
    <row r="53758" spans="9:11">
      <c r="I53758" s="72"/>
      <c r="J53758" s="72"/>
      <c r="K53758" s="72"/>
    </row>
    <row r="53759" spans="9:11">
      <c r="I53759" s="72"/>
      <c r="J53759" s="72"/>
      <c r="K53759" s="72"/>
    </row>
    <row r="53760" spans="9:11">
      <c r="I53760" s="72"/>
      <c r="J53760" s="72"/>
      <c r="K53760" s="72"/>
    </row>
    <row r="53761" spans="9:11">
      <c r="I53761" s="72"/>
      <c r="J53761" s="72"/>
      <c r="K53761" s="72"/>
    </row>
    <row r="53762" spans="9:11">
      <c r="I53762" s="72"/>
      <c r="J53762" s="72"/>
      <c r="K53762" s="72"/>
    </row>
    <row r="53763" spans="9:11">
      <c r="I53763" s="72"/>
      <c r="J53763" s="72"/>
      <c r="K53763" s="72"/>
    </row>
    <row r="53764" spans="9:11">
      <c r="I53764" s="72"/>
      <c r="J53764" s="72"/>
      <c r="K53764" s="72"/>
    </row>
    <row r="53765" spans="9:11">
      <c r="I53765" s="72"/>
      <c r="J53765" s="72"/>
      <c r="K53765" s="72"/>
    </row>
    <row r="53766" spans="9:11">
      <c r="I53766" s="72"/>
      <c r="J53766" s="72"/>
      <c r="K53766" s="72"/>
    </row>
    <row r="53767" spans="9:11">
      <c r="I53767" s="72"/>
      <c r="J53767" s="72"/>
      <c r="K53767" s="72"/>
    </row>
    <row r="53768" spans="9:11">
      <c r="I53768" s="72"/>
      <c r="J53768" s="72"/>
      <c r="K53768" s="72"/>
    </row>
    <row r="53769" spans="9:11">
      <c r="I53769" s="72"/>
      <c r="J53769" s="72"/>
      <c r="K53769" s="72"/>
    </row>
    <row r="53770" spans="9:11">
      <c r="I53770" s="72"/>
      <c r="J53770" s="72"/>
      <c r="K53770" s="72"/>
    </row>
    <row r="53771" spans="9:11">
      <c r="I53771" s="72"/>
      <c r="J53771" s="72"/>
      <c r="K53771" s="72"/>
    </row>
    <row r="53772" spans="9:11">
      <c r="I53772" s="72"/>
      <c r="J53772" s="72"/>
      <c r="K53772" s="72"/>
    </row>
    <row r="53773" spans="9:11">
      <c r="I53773" s="72"/>
      <c r="J53773" s="72"/>
      <c r="K53773" s="72"/>
    </row>
    <row r="53774" spans="9:11">
      <c r="I53774" s="72"/>
      <c r="J53774" s="72"/>
      <c r="K53774" s="72"/>
    </row>
    <row r="53775" spans="9:11">
      <c r="I53775" s="72"/>
      <c r="J53775" s="72"/>
      <c r="K53775" s="72"/>
    </row>
    <row r="53776" spans="9:11">
      <c r="I53776" s="72"/>
      <c r="J53776" s="72"/>
      <c r="K53776" s="72"/>
    </row>
    <row r="53777" spans="9:11">
      <c r="I53777" s="72"/>
      <c r="J53777" s="72"/>
      <c r="K53777" s="72"/>
    </row>
    <row r="53778" spans="9:11">
      <c r="I53778" s="72"/>
      <c r="J53778" s="72"/>
      <c r="K53778" s="72"/>
    </row>
    <row r="53779" spans="9:11">
      <c r="I53779" s="72"/>
      <c r="J53779" s="72"/>
      <c r="K53779" s="72"/>
    </row>
    <row r="53780" spans="9:11">
      <c r="I53780" s="72"/>
      <c r="J53780" s="72"/>
      <c r="K53780" s="72"/>
    </row>
    <row r="53781" spans="9:11">
      <c r="I53781" s="72"/>
      <c r="J53781" s="72"/>
      <c r="K53781" s="72"/>
    </row>
    <row r="53782" spans="9:11">
      <c r="I53782" s="72"/>
      <c r="J53782" s="72"/>
      <c r="K53782" s="72"/>
    </row>
    <row r="53783" spans="9:11">
      <c r="I53783" s="72"/>
      <c r="J53783" s="72"/>
      <c r="K53783" s="72"/>
    </row>
    <row r="53784" spans="9:11">
      <c r="I53784" s="72"/>
      <c r="J53784" s="72"/>
      <c r="K53784" s="72"/>
    </row>
    <row r="53785" spans="9:11">
      <c r="I53785" s="72"/>
      <c r="J53785" s="72"/>
      <c r="K53785" s="72"/>
    </row>
    <row r="53786" spans="9:11">
      <c r="I53786" s="72"/>
      <c r="J53786" s="72"/>
      <c r="K53786" s="72"/>
    </row>
    <row r="53787" spans="9:11">
      <c r="I53787" s="72"/>
      <c r="J53787" s="72"/>
      <c r="K53787" s="72"/>
    </row>
    <row r="53788" spans="9:11">
      <c r="I53788" s="72"/>
      <c r="J53788" s="72"/>
      <c r="K53788" s="72"/>
    </row>
    <row r="53789" spans="9:11">
      <c r="I53789" s="72"/>
      <c r="J53789" s="72"/>
      <c r="K53789" s="72"/>
    </row>
    <row r="53790" spans="9:11">
      <c r="I53790" s="72"/>
      <c r="J53790" s="72"/>
      <c r="K53790" s="72"/>
    </row>
    <row r="53791" spans="9:11">
      <c r="I53791" s="72"/>
      <c r="J53791" s="72"/>
      <c r="K53791" s="72"/>
    </row>
    <row r="53792" spans="9:11">
      <c r="I53792" s="72"/>
      <c r="J53792" s="72"/>
      <c r="K53792" s="72"/>
    </row>
    <row r="53793" spans="9:11">
      <c r="I53793" s="72"/>
      <c r="J53793" s="72"/>
      <c r="K53793" s="72"/>
    </row>
    <row r="53794" spans="9:11">
      <c r="I53794" s="72"/>
      <c r="J53794" s="72"/>
      <c r="K53794" s="72"/>
    </row>
    <row r="53795" spans="9:11">
      <c r="I53795" s="72"/>
      <c r="J53795" s="72"/>
      <c r="K53795" s="72"/>
    </row>
    <row r="53796" spans="9:11">
      <c r="I53796" s="72"/>
      <c r="J53796" s="72"/>
      <c r="K53796" s="72"/>
    </row>
    <row r="53797" spans="9:11">
      <c r="I53797" s="72"/>
      <c r="J53797" s="72"/>
      <c r="K53797" s="72"/>
    </row>
    <row r="53798" spans="9:11">
      <c r="I53798" s="72"/>
      <c r="J53798" s="72"/>
      <c r="K53798" s="72"/>
    </row>
    <row r="53799" spans="9:11">
      <c r="I53799" s="72"/>
      <c r="J53799" s="72"/>
      <c r="K53799" s="72"/>
    </row>
    <row r="53800" spans="9:11">
      <c r="I53800" s="72"/>
      <c r="J53800" s="72"/>
      <c r="K53800" s="72"/>
    </row>
    <row r="53801" spans="9:11">
      <c r="I53801" s="72"/>
      <c r="J53801" s="72"/>
      <c r="K53801" s="72"/>
    </row>
    <row r="53802" spans="9:11">
      <c r="I53802" s="72"/>
      <c r="J53802" s="72"/>
      <c r="K53802" s="72"/>
    </row>
    <row r="53803" spans="9:11">
      <c r="I53803" s="72"/>
      <c r="J53803" s="72"/>
      <c r="K53803" s="72"/>
    </row>
    <row r="53804" spans="9:11">
      <c r="I53804" s="72"/>
      <c r="J53804" s="72"/>
      <c r="K53804" s="72"/>
    </row>
    <row r="53805" spans="9:11">
      <c r="I53805" s="72"/>
      <c r="J53805" s="72"/>
      <c r="K53805" s="72"/>
    </row>
    <row r="53806" spans="9:11">
      <c r="I53806" s="72"/>
      <c r="J53806" s="72"/>
      <c r="K53806" s="72"/>
    </row>
    <row r="53807" spans="9:11">
      <c r="I53807" s="72"/>
      <c r="J53807" s="72"/>
      <c r="K53807" s="72"/>
    </row>
    <row r="53808" spans="9:11">
      <c r="I53808" s="72"/>
      <c r="J53808" s="72"/>
      <c r="K53808" s="72"/>
    </row>
    <row r="53809" spans="9:11">
      <c r="I53809" s="72"/>
      <c r="J53809" s="72"/>
      <c r="K53809" s="72"/>
    </row>
    <row r="53810" spans="9:11">
      <c r="I53810" s="72"/>
      <c r="J53810" s="72"/>
      <c r="K53810" s="72"/>
    </row>
    <row r="53811" spans="9:11">
      <c r="I53811" s="72"/>
      <c r="J53811" s="72"/>
      <c r="K53811" s="72"/>
    </row>
    <row r="53812" spans="9:11">
      <c r="I53812" s="72"/>
      <c r="J53812" s="72"/>
      <c r="K53812" s="72"/>
    </row>
    <row r="53813" spans="9:11">
      <c r="I53813" s="72"/>
      <c r="J53813" s="72"/>
      <c r="K53813" s="72"/>
    </row>
    <row r="53814" spans="9:11">
      <c r="I53814" s="72"/>
      <c r="J53814" s="72"/>
      <c r="K53814" s="72"/>
    </row>
    <row r="53815" spans="9:11">
      <c r="I53815" s="72"/>
      <c r="J53815" s="72"/>
      <c r="K53815" s="72"/>
    </row>
    <row r="53816" spans="9:11">
      <c r="I53816" s="72"/>
      <c r="J53816" s="72"/>
      <c r="K53816" s="72"/>
    </row>
    <row r="53817" spans="9:11">
      <c r="I53817" s="72"/>
      <c r="J53817" s="72"/>
      <c r="K53817" s="72"/>
    </row>
    <row r="53818" spans="9:11">
      <c r="I53818" s="72"/>
      <c r="J53818" s="72"/>
      <c r="K53818" s="72"/>
    </row>
    <row r="53819" spans="9:11">
      <c r="I53819" s="72"/>
      <c r="J53819" s="72"/>
      <c r="K53819" s="72"/>
    </row>
    <row r="53820" spans="9:11">
      <c r="I53820" s="72"/>
      <c r="J53820" s="72"/>
      <c r="K53820" s="72"/>
    </row>
    <row r="53821" spans="9:11">
      <c r="I53821" s="72"/>
      <c r="J53821" s="72"/>
      <c r="K53821" s="72"/>
    </row>
    <row r="53822" spans="9:11">
      <c r="I53822" s="72"/>
      <c r="J53822" s="72"/>
      <c r="K53822" s="72"/>
    </row>
    <row r="53823" spans="9:11">
      <c r="I53823" s="72"/>
      <c r="J53823" s="72"/>
      <c r="K53823" s="72"/>
    </row>
    <row r="53824" spans="9:11">
      <c r="I53824" s="72"/>
      <c r="J53824" s="72"/>
      <c r="K53824" s="72"/>
    </row>
    <row r="53825" spans="9:11">
      <c r="I53825" s="72"/>
      <c r="J53825" s="72"/>
      <c r="K53825" s="72"/>
    </row>
    <row r="53826" spans="9:11">
      <c r="I53826" s="72"/>
      <c r="J53826" s="72"/>
      <c r="K53826" s="72"/>
    </row>
    <row r="53827" spans="9:11">
      <c r="I53827" s="72"/>
      <c r="J53827" s="72"/>
      <c r="K53827" s="72"/>
    </row>
    <row r="53828" spans="9:11">
      <c r="I53828" s="72"/>
      <c r="J53828" s="72"/>
      <c r="K53828" s="72"/>
    </row>
    <row r="53829" spans="9:11">
      <c r="I53829" s="72"/>
      <c r="J53829" s="72"/>
      <c r="K53829" s="72"/>
    </row>
    <row r="53830" spans="9:11">
      <c r="I53830" s="72"/>
      <c r="J53830" s="72"/>
      <c r="K53830" s="72"/>
    </row>
    <row r="53831" spans="9:11">
      <c r="I53831" s="72"/>
      <c r="J53831" s="72"/>
      <c r="K53831" s="72"/>
    </row>
    <row r="53832" spans="9:11">
      <c r="I53832" s="72"/>
      <c r="J53832" s="72"/>
      <c r="K53832" s="72"/>
    </row>
    <row r="53833" spans="9:11">
      <c r="I53833" s="72"/>
      <c r="J53833" s="72"/>
      <c r="K53833" s="72"/>
    </row>
    <row r="53834" spans="9:11">
      <c r="I53834" s="72"/>
      <c r="J53834" s="72"/>
      <c r="K53834" s="72"/>
    </row>
    <row r="53835" spans="9:11">
      <c r="I53835" s="72"/>
      <c r="J53835" s="72"/>
      <c r="K53835" s="72"/>
    </row>
    <row r="53836" spans="9:11">
      <c r="I53836" s="72"/>
      <c r="J53836" s="72"/>
      <c r="K53836" s="72"/>
    </row>
    <row r="53837" spans="9:11">
      <c r="I53837" s="72"/>
      <c r="J53837" s="72"/>
      <c r="K53837" s="72"/>
    </row>
    <row r="53838" spans="9:11">
      <c r="I53838" s="72"/>
      <c r="J53838" s="72"/>
      <c r="K53838" s="72"/>
    </row>
    <row r="53839" spans="9:11">
      <c r="I53839" s="72"/>
      <c r="J53839" s="72"/>
      <c r="K53839" s="72"/>
    </row>
    <row r="53840" spans="9:11">
      <c r="I53840" s="72"/>
      <c r="J53840" s="72"/>
      <c r="K53840" s="72"/>
    </row>
    <row r="53841" spans="9:11">
      <c r="I53841" s="72"/>
      <c r="J53841" s="72"/>
      <c r="K53841" s="72"/>
    </row>
    <row r="53842" spans="9:11">
      <c r="I53842" s="72"/>
      <c r="J53842" s="72"/>
      <c r="K53842" s="72"/>
    </row>
    <row r="53843" spans="9:11">
      <c r="I53843" s="72"/>
      <c r="J53843" s="72"/>
      <c r="K53843" s="72"/>
    </row>
    <row r="53844" spans="9:11">
      <c r="I53844" s="72"/>
      <c r="J53844" s="72"/>
      <c r="K53844" s="72"/>
    </row>
    <row r="53845" spans="9:11">
      <c r="I53845" s="72"/>
      <c r="J53845" s="72"/>
      <c r="K53845" s="72"/>
    </row>
    <row r="53846" spans="9:11">
      <c r="I53846" s="72"/>
      <c r="J53846" s="72"/>
      <c r="K53846" s="72"/>
    </row>
    <row r="53847" spans="9:11">
      <c r="I53847" s="72"/>
      <c r="J53847" s="72"/>
      <c r="K53847" s="72"/>
    </row>
    <row r="53848" spans="9:11">
      <c r="I53848" s="72"/>
      <c r="J53848" s="72"/>
      <c r="K53848" s="72"/>
    </row>
    <row r="53849" spans="9:11">
      <c r="I53849" s="72"/>
      <c r="J53849" s="72"/>
      <c r="K53849" s="72"/>
    </row>
    <row r="53850" spans="9:11">
      <c r="I53850" s="72"/>
      <c r="J53850" s="72"/>
      <c r="K53850" s="72"/>
    </row>
    <row r="53851" spans="9:11">
      <c r="I53851" s="72"/>
      <c r="J53851" s="72"/>
      <c r="K53851" s="72"/>
    </row>
    <row r="53852" spans="9:11">
      <c r="I53852" s="72"/>
      <c r="J53852" s="72"/>
      <c r="K53852" s="72"/>
    </row>
    <row r="53853" spans="9:11">
      <c r="I53853" s="72"/>
      <c r="J53853" s="72"/>
      <c r="K53853" s="72"/>
    </row>
    <row r="53854" spans="9:11">
      <c r="I53854" s="72"/>
      <c r="J53854" s="72"/>
      <c r="K53854" s="72"/>
    </row>
    <row r="53855" spans="9:11">
      <c r="I53855" s="72"/>
      <c r="J53855" s="72"/>
      <c r="K53855" s="72"/>
    </row>
    <row r="53856" spans="9:11">
      <c r="I53856" s="72"/>
      <c r="J53856" s="72"/>
      <c r="K53856" s="72"/>
    </row>
    <row r="53857" spans="9:11">
      <c r="I53857" s="72"/>
      <c r="J53857" s="72"/>
      <c r="K53857" s="72"/>
    </row>
    <row r="53858" spans="9:11">
      <c r="I53858" s="72"/>
      <c r="J53858" s="72"/>
      <c r="K53858" s="72"/>
    </row>
    <row r="53859" spans="9:11">
      <c r="I53859" s="72"/>
      <c r="J53859" s="72"/>
      <c r="K53859" s="72"/>
    </row>
    <row r="53860" spans="9:11">
      <c r="I53860" s="72"/>
      <c r="J53860" s="72"/>
      <c r="K53860" s="72"/>
    </row>
    <row r="53861" spans="9:11">
      <c r="I53861" s="72"/>
      <c r="J53861" s="72"/>
      <c r="K53861" s="72"/>
    </row>
    <row r="53862" spans="9:11">
      <c r="I53862" s="72"/>
      <c r="J53862" s="72"/>
      <c r="K53862" s="72"/>
    </row>
    <row r="53863" spans="9:11">
      <c r="I53863" s="72"/>
      <c r="J53863" s="72"/>
      <c r="K53863" s="72"/>
    </row>
    <row r="53864" spans="9:11">
      <c r="I53864" s="72"/>
      <c r="J53864" s="72"/>
      <c r="K53864" s="72"/>
    </row>
    <row r="53865" spans="9:11">
      <c r="I53865" s="72"/>
      <c r="J53865" s="72"/>
      <c r="K53865" s="72"/>
    </row>
    <row r="53866" spans="9:11">
      <c r="I53866" s="72"/>
      <c r="J53866" s="72"/>
      <c r="K53866" s="72"/>
    </row>
    <row r="53867" spans="9:11">
      <c r="I53867" s="72"/>
      <c r="J53867" s="72"/>
      <c r="K53867" s="72"/>
    </row>
    <row r="53868" spans="9:11">
      <c r="I53868" s="72"/>
      <c r="J53868" s="72"/>
      <c r="K53868" s="72"/>
    </row>
    <row r="53869" spans="9:11">
      <c r="I53869" s="72"/>
      <c r="J53869" s="72"/>
      <c r="K53869" s="72"/>
    </row>
    <row r="53870" spans="9:11">
      <c r="I53870" s="72"/>
      <c r="J53870" s="72"/>
      <c r="K53870" s="72"/>
    </row>
    <row r="53871" spans="9:11">
      <c r="I53871" s="72"/>
      <c r="J53871" s="72"/>
      <c r="K53871" s="72"/>
    </row>
    <row r="53872" spans="9:11">
      <c r="I53872" s="72"/>
      <c r="J53872" s="72"/>
      <c r="K53872" s="72"/>
    </row>
    <row r="53873" spans="9:11">
      <c r="I53873" s="72"/>
      <c r="J53873" s="72"/>
      <c r="K53873" s="72"/>
    </row>
    <row r="53874" spans="9:11">
      <c r="I53874" s="72"/>
      <c r="J53874" s="72"/>
      <c r="K53874" s="72"/>
    </row>
    <row r="53875" spans="9:11">
      <c r="I53875" s="72"/>
      <c r="J53875" s="72"/>
      <c r="K53875" s="72"/>
    </row>
    <row r="53876" spans="9:11">
      <c r="I53876" s="72"/>
      <c r="J53876" s="72"/>
      <c r="K53876" s="72"/>
    </row>
    <row r="53877" spans="9:11">
      <c r="I53877" s="72"/>
      <c r="J53877" s="72"/>
      <c r="K53877" s="72"/>
    </row>
    <row r="53878" spans="9:11">
      <c r="I53878" s="72"/>
      <c r="J53878" s="72"/>
      <c r="K53878" s="72"/>
    </row>
    <row r="53879" spans="9:11">
      <c r="I53879" s="72"/>
      <c r="J53879" s="72"/>
      <c r="K53879" s="72"/>
    </row>
    <row r="53880" spans="9:11">
      <c r="I53880" s="72"/>
      <c r="J53880" s="72"/>
      <c r="K53880" s="72"/>
    </row>
    <row r="53881" spans="9:11">
      <c r="I53881" s="72"/>
      <c r="J53881" s="72"/>
      <c r="K53881" s="72"/>
    </row>
    <row r="53882" spans="9:11">
      <c r="I53882" s="72"/>
      <c r="J53882" s="72"/>
      <c r="K53882" s="72"/>
    </row>
    <row r="53883" spans="9:11">
      <c r="I53883" s="72"/>
      <c r="J53883" s="72"/>
      <c r="K53883" s="72"/>
    </row>
    <row r="53884" spans="9:11">
      <c r="I53884" s="72"/>
      <c r="J53884" s="72"/>
      <c r="K53884" s="72"/>
    </row>
    <row r="53885" spans="9:11">
      <c r="I53885" s="72"/>
      <c r="J53885" s="72"/>
      <c r="K53885" s="72"/>
    </row>
    <row r="53886" spans="9:11">
      <c r="I53886" s="72"/>
      <c r="J53886" s="72"/>
      <c r="K53886" s="72"/>
    </row>
    <row r="53887" spans="9:11">
      <c r="I53887" s="72"/>
      <c r="J53887" s="72"/>
      <c r="K53887" s="72"/>
    </row>
    <row r="53888" spans="9:11">
      <c r="I53888" s="72"/>
      <c r="J53888" s="72"/>
      <c r="K53888" s="72"/>
    </row>
    <row r="53889" spans="9:11">
      <c r="I53889" s="72"/>
      <c r="J53889" s="72"/>
      <c r="K53889" s="72"/>
    </row>
    <row r="53890" spans="9:11">
      <c r="I53890" s="72"/>
      <c r="J53890" s="72"/>
      <c r="K53890" s="72"/>
    </row>
    <row r="53891" spans="9:11">
      <c r="I53891" s="72"/>
      <c r="J53891" s="72"/>
      <c r="K53891" s="72"/>
    </row>
    <row r="53892" spans="9:11">
      <c r="I53892" s="72"/>
      <c r="J53892" s="72"/>
      <c r="K53892" s="72"/>
    </row>
    <row r="53893" spans="9:11">
      <c r="I53893" s="72"/>
      <c r="J53893" s="72"/>
      <c r="K53893" s="72"/>
    </row>
    <row r="53894" spans="9:11">
      <c r="I53894" s="72"/>
      <c r="J53894" s="72"/>
      <c r="K53894" s="72"/>
    </row>
    <row r="53895" spans="9:11">
      <c r="I53895" s="72"/>
      <c r="J53895" s="72"/>
      <c r="K53895" s="72"/>
    </row>
    <row r="53896" spans="9:11">
      <c r="I53896" s="72"/>
      <c r="J53896" s="72"/>
      <c r="K53896" s="72"/>
    </row>
    <row r="53897" spans="9:11">
      <c r="I53897" s="72"/>
      <c r="J53897" s="72"/>
      <c r="K53897" s="72"/>
    </row>
    <row r="53898" spans="9:11">
      <c r="I53898" s="72"/>
      <c r="J53898" s="72"/>
      <c r="K53898" s="72"/>
    </row>
    <row r="53899" spans="9:11">
      <c r="I53899" s="72"/>
      <c r="J53899" s="72"/>
      <c r="K53899" s="72"/>
    </row>
    <row r="53900" spans="9:11">
      <c r="I53900" s="72"/>
      <c r="J53900" s="72"/>
      <c r="K53900" s="72"/>
    </row>
    <row r="53901" spans="9:11">
      <c r="I53901" s="72"/>
      <c r="J53901" s="72"/>
      <c r="K53901" s="72"/>
    </row>
    <row r="53902" spans="9:11">
      <c r="I53902" s="72"/>
      <c r="J53902" s="72"/>
      <c r="K53902" s="72"/>
    </row>
    <row r="53903" spans="9:11">
      <c r="I53903" s="72"/>
      <c r="J53903" s="72"/>
      <c r="K53903" s="72"/>
    </row>
    <row r="53904" spans="9:11">
      <c r="I53904" s="72"/>
      <c r="J53904" s="72"/>
      <c r="K53904" s="72"/>
    </row>
    <row r="53905" spans="9:11">
      <c r="I53905" s="72"/>
      <c r="J53905" s="72"/>
      <c r="K53905" s="72"/>
    </row>
    <row r="53906" spans="9:11">
      <c r="I53906" s="72"/>
      <c r="J53906" s="72"/>
      <c r="K53906" s="72"/>
    </row>
    <row r="53907" spans="9:11">
      <c r="I53907" s="72"/>
      <c r="J53907" s="72"/>
      <c r="K53907" s="72"/>
    </row>
    <row r="53908" spans="9:11">
      <c r="I53908" s="72"/>
      <c r="J53908" s="72"/>
      <c r="K53908" s="72"/>
    </row>
    <row r="53909" spans="9:11">
      <c r="I53909" s="72"/>
      <c r="J53909" s="72"/>
      <c r="K53909" s="72"/>
    </row>
    <row r="53910" spans="9:11">
      <c r="I53910" s="72"/>
      <c r="J53910" s="72"/>
      <c r="K53910" s="72"/>
    </row>
    <row r="53911" spans="9:11">
      <c r="I53911" s="72"/>
      <c r="J53911" s="72"/>
      <c r="K53911" s="72"/>
    </row>
    <row r="53912" spans="9:11">
      <c r="I53912" s="72"/>
      <c r="J53912" s="72"/>
      <c r="K53912" s="72"/>
    </row>
    <row r="53913" spans="9:11">
      <c r="I53913" s="72"/>
      <c r="J53913" s="72"/>
      <c r="K53913" s="72"/>
    </row>
    <row r="53914" spans="9:11">
      <c r="I53914" s="72"/>
      <c r="J53914" s="72"/>
      <c r="K53914" s="72"/>
    </row>
    <row r="53915" spans="9:11">
      <c r="I53915" s="72"/>
      <c r="J53915" s="72"/>
      <c r="K53915" s="72"/>
    </row>
    <row r="53916" spans="9:11">
      <c r="I53916" s="72"/>
      <c r="J53916" s="72"/>
      <c r="K53916" s="72"/>
    </row>
    <row r="53917" spans="9:11">
      <c r="I53917" s="72"/>
      <c r="J53917" s="72"/>
      <c r="K53917" s="72"/>
    </row>
    <row r="53918" spans="9:11">
      <c r="I53918" s="72"/>
      <c r="J53918" s="72"/>
      <c r="K53918" s="72"/>
    </row>
    <row r="53919" spans="9:11">
      <c r="I53919" s="72"/>
      <c r="J53919" s="72"/>
      <c r="K53919" s="72"/>
    </row>
    <row r="53920" spans="9:11">
      <c r="I53920" s="72"/>
      <c r="J53920" s="72"/>
      <c r="K53920" s="72"/>
    </row>
    <row r="53921" spans="9:11">
      <c r="I53921" s="72"/>
      <c r="J53921" s="72"/>
      <c r="K53921" s="72"/>
    </row>
    <row r="53922" spans="9:11">
      <c r="I53922" s="72"/>
      <c r="J53922" s="72"/>
      <c r="K53922" s="72"/>
    </row>
    <row r="53923" spans="9:11">
      <c r="I53923" s="72"/>
      <c r="J53923" s="72"/>
      <c r="K53923" s="72"/>
    </row>
    <row r="53924" spans="9:11">
      <c r="I53924" s="72"/>
      <c r="J53924" s="72"/>
      <c r="K53924" s="72"/>
    </row>
    <row r="53925" spans="9:11">
      <c r="I53925" s="72"/>
      <c r="J53925" s="72"/>
      <c r="K53925" s="72"/>
    </row>
    <row r="53926" spans="9:11">
      <c r="I53926" s="72"/>
      <c r="J53926" s="72"/>
      <c r="K53926" s="72"/>
    </row>
    <row r="53927" spans="9:11">
      <c r="I53927" s="72"/>
      <c r="J53927" s="72"/>
      <c r="K53927" s="72"/>
    </row>
    <row r="53928" spans="9:11">
      <c r="I53928" s="72"/>
      <c r="J53928" s="72"/>
      <c r="K53928" s="72"/>
    </row>
    <row r="53929" spans="9:11">
      <c r="I53929" s="72"/>
      <c r="J53929" s="72"/>
      <c r="K53929" s="72"/>
    </row>
    <row r="53930" spans="9:11">
      <c r="I53930" s="72"/>
      <c r="J53930" s="72"/>
      <c r="K53930" s="72"/>
    </row>
    <row r="53931" spans="9:11">
      <c r="I53931" s="72"/>
      <c r="J53931" s="72"/>
      <c r="K53931" s="72"/>
    </row>
    <row r="53932" spans="9:11">
      <c r="I53932" s="72"/>
      <c r="J53932" s="72"/>
      <c r="K53932" s="72"/>
    </row>
    <row r="53933" spans="9:11">
      <c r="I53933" s="72"/>
      <c r="J53933" s="72"/>
      <c r="K53933" s="72"/>
    </row>
    <row r="53934" spans="9:11">
      <c r="I53934" s="72"/>
      <c r="J53934" s="72"/>
      <c r="K53934" s="72"/>
    </row>
    <row r="53935" spans="9:11">
      <c r="I53935" s="72"/>
      <c r="J53935" s="72"/>
      <c r="K53935" s="72"/>
    </row>
    <row r="53936" spans="9:11">
      <c r="I53936" s="72"/>
      <c r="J53936" s="72"/>
      <c r="K53936" s="72"/>
    </row>
    <row r="53937" spans="9:11">
      <c r="I53937" s="72"/>
      <c r="J53937" s="72"/>
      <c r="K53937" s="72"/>
    </row>
    <row r="53938" spans="9:11">
      <c r="I53938" s="72"/>
      <c r="J53938" s="72"/>
      <c r="K53938" s="72"/>
    </row>
    <row r="53939" spans="9:11">
      <c r="I53939" s="72"/>
      <c r="J53939" s="72"/>
      <c r="K53939" s="72"/>
    </row>
    <row r="53940" spans="9:11">
      <c r="I53940" s="72"/>
      <c r="J53940" s="72"/>
      <c r="K53940" s="72"/>
    </row>
    <row r="53941" spans="9:11">
      <c r="I53941" s="72"/>
      <c r="J53941" s="72"/>
      <c r="K53941" s="72"/>
    </row>
    <row r="53942" spans="9:11">
      <c r="I53942" s="72"/>
      <c r="J53942" s="72"/>
      <c r="K53942" s="72"/>
    </row>
    <row r="53943" spans="9:11">
      <c r="I53943" s="72"/>
      <c r="J53943" s="72"/>
      <c r="K53943" s="72"/>
    </row>
    <row r="53944" spans="9:11">
      <c r="I53944" s="72"/>
      <c r="J53944" s="72"/>
      <c r="K53944" s="72"/>
    </row>
    <row r="53945" spans="9:11">
      <c r="I53945" s="72"/>
      <c r="J53945" s="72"/>
      <c r="K53945" s="72"/>
    </row>
    <row r="53946" spans="9:11">
      <c r="I53946" s="72"/>
      <c r="J53946" s="72"/>
      <c r="K53946" s="72"/>
    </row>
    <row r="53947" spans="9:11">
      <c r="I53947" s="72"/>
      <c r="J53947" s="72"/>
      <c r="K53947" s="72"/>
    </row>
    <row r="53948" spans="9:11">
      <c r="I53948" s="72"/>
      <c r="J53948" s="72"/>
      <c r="K53948" s="72"/>
    </row>
    <row r="53949" spans="9:11">
      <c r="I53949" s="72"/>
      <c r="J53949" s="72"/>
      <c r="K53949" s="72"/>
    </row>
    <row r="53950" spans="9:11">
      <c r="I53950" s="72"/>
      <c r="J53950" s="72"/>
      <c r="K53950" s="72"/>
    </row>
    <row r="53951" spans="9:11">
      <c r="I53951" s="72"/>
      <c r="J53951" s="72"/>
      <c r="K53951" s="72"/>
    </row>
    <row r="53952" spans="9:11">
      <c r="I53952" s="72"/>
      <c r="J53952" s="72"/>
      <c r="K53952" s="72"/>
    </row>
    <row r="53953" spans="9:11">
      <c r="I53953" s="72"/>
      <c r="J53953" s="72"/>
      <c r="K53953" s="72"/>
    </row>
    <row r="53954" spans="9:11">
      <c r="I53954" s="72"/>
      <c r="J53954" s="72"/>
      <c r="K53954" s="72"/>
    </row>
    <row r="53955" spans="9:11">
      <c r="I53955" s="72"/>
      <c r="J53955" s="72"/>
      <c r="K53955" s="72"/>
    </row>
    <row r="53956" spans="9:11">
      <c r="I53956" s="72"/>
      <c r="J53956" s="72"/>
      <c r="K53956" s="72"/>
    </row>
    <row r="53957" spans="9:11">
      <c r="I53957" s="72"/>
      <c r="J53957" s="72"/>
      <c r="K53957" s="72"/>
    </row>
    <row r="53958" spans="9:11">
      <c r="I53958" s="72"/>
      <c r="J53958" s="72"/>
      <c r="K53958" s="72"/>
    </row>
    <row r="53959" spans="9:11">
      <c r="I53959" s="72"/>
      <c r="J53959" s="72"/>
      <c r="K53959" s="72"/>
    </row>
    <row r="53960" spans="9:11">
      <c r="I53960" s="72"/>
      <c r="J53960" s="72"/>
      <c r="K53960" s="72"/>
    </row>
    <row r="53961" spans="9:11">
      <c r="I53961" s="72"/>
      <c r="J53961" s="72"/>
      <c r="K53961" s="72"/>
    </row>
    <row r="53962" spans="9:11">
      <c r="I53962" s="72"/>
      <c r="J53962" s="72"/>
      <c r="K53962" s="72"/>
    </row>
    <row r="53963" spans="9:11">
      <c r="I53963" s="72"/>
      <c r="J53963" s="72"/>
      <c r="K53963" s="72"/>
    </row>
    <row r="53964" spans="9:11">
      <c r="I53964" s="72"/>
      <c r="J53964" s="72"/>
      <c r="K53964" s="72"/>
    </row>
    <row r="53965" spans="9:11">
      <c r="I53965" s="72"/>
      <c r="J53965" s="72"/>
      <c r="K53965" s="72"/>
    </row>
    <row r="53966" spans="9:11">
      <c r="I53966" s="72"/>
      <c r="J53966" s="72"/>
      <c r="K53966" s="72"/>
    </row>
    <row r="53967" spans="9:11">
      <c r="I53967" s="72"/>
      <c r="J53967" s="72"/>
      <c r="K53967" s="72"/>
    </row>
    <row r="53968" spans="9:11">
      <c r="I53968" s="72"/>
      <c r="J53968" s="72"/>
      <c r="K53968" s="72"/>
    </row>
    <row r="53969" spans="9:11">
      <c r="I53969" s="72"/>
      <c r="J53969" s="72"/>
      <c r="K53969" s="72"/>
    </row>
    <row r="53970" spans="9:11">
      <c r="I53970" s="72"/>
      <c r="J53970" s="72"/>
      <c r="K53970" s="72"/>
    </row>
    <row r="53971" spans="9:11">
      <c r="I53971" s="72"/>
      <c r="J53971" s="72"/>
      <c r="K53971" s="72"/>
    </row>
    <row r="53972" spans="9:11">
      <c r="I53972" s="72"/>
      <c r="J53972" s="72"/>
      <c r="K53972" s="72"/>
    </row>
    <row r="53973" spans="9:11">
      <c r="I53973" s="72"/>
      <c r="J53973" s="72"/>
      <c r="K53973" s="72"/>
    </row>
    <row r="53974" spans="9:11">
      <c r="I53974" s="72"/>
      <c r="J53974" s="72"/>
      <c r="K53974" s="72"/>
    </row>
    <row r="53975" spans="9:11">
      <c r="I53975" s="72"/>
      <c r="J53975" s="72"/>
      <c r="K53975" s="72"/>
    </row>
    <row r="53976" spans="9:11">
      <c r="I53976" s="72"/>
      <c r="J53976" s="72"/>
      <c r="K53976" s="72"/>
    </row>
    <row r="53977" spans="9:11">
      <c r="I53977" s="72"/>
      <c r="J53977" s="72"/>
      <c r="K53977" s="72"/>
    </row>
    <row r="53978" spans="9:11">
      <c r="I53978" s="72"/>
      <c r="J53978" s="72"/>
      <c r="K53978" s="72"/>
    </row>
    <row r="53979" spans="9:11">
      <c r="I53979" s="72"/>
      <c r="J53979" s="72"/>
      <c r="K53979" s="72"/>
    </row>
    <row r="53980" spans="9:11">
      <c r="I53980" s="72"/>
      <c r="J53980" s="72"/>
      <c r="K53980" s="72"/>
    </row>
    <row r="53981" spans="9:11">
      <c r="I53981" s="72"/>
      <c r="J53981" s="72"/>
      <c r="K53981" s="72"/>
    </row>
    <row r="53982" spans="9:11">
      <c r="I53982" s="72"/>
      <c r="J53982" s="72"/>
      <c r="K53982" s="72"/>
    </row>
    <row r="53983" spans="9:11">
      <c r="I53983" s="72"/>
      <c r="J53983" s="72"/>
      <c r="K53983" s="72"/>
    </row>
    <row r="53984" spans="9:11">
      <c r="I53984" s="72"/>
      <c r="J53984" s="72"/>
      <c r="K53984" s="72"/>
    </row>
    <row r="53985" spans="9:11">
      <c r="I53985" s="72"/>
      <c r="J53985" s="72"/>
      <c r="K53985" s="72"/>
    </row>
    <row r="53986" spans="9:11">
      <c r="I53986" s="72"/>
      <c r="J53986" s="72"/>
      <c r="K53986" s="72"/>
    </row>
    <row r="53987" spans="9:11">
      <c r="I53987" s="72"/>
      <c r="J53987" s="72"/>
      <c r="K53987" s="72"/>
    </row>
    <row r="53988" spans="9:11">
      <c r="I53988" s="72"/>
      <c r="J53988" s="72"/>
      <c r="K53988" s="72"/>
    </row>
    <row r="53989" spans="9:11">
      <c r="I53989" s="72"/>
      <c r="J53989" s="72"/>
      <c r="K53989" s="72"/>
    </row>
    <row r="53990" spans="9:11">
      <c r="I53990" s="72"/>
      <c r="J53990" s="72"/>
      <c r="K53990" s="72"/>
    </row>
    <row r="53991" spans="9:11">
      <c r="I53991" s="72"/>
      <c r="J53991" s="72"/>
      <c r="K53991" s="72"/>
    </row>
    <row r="53992" spans="9:11">
      <c r="I53992" s="72"/>
      <c r="J53992" s="72"/>
      <c r="K53992" s="72"/>
    </row>
    <row r="53993" spans="9:11">
      <c r="I53993" s="72"/>
      <c r="J53993" s="72"/>
      <c r="K53993" s="72"/>
    </row>
    <row r="53994" spans="9:11">
      <c r="I53994" s="72"/>
      <c r="J53994" s="72"/>
      <c r="K53994" s="72"/>
    </row>
    <row r="53995" spans="9:11">
      <c r="I53995" s="72"/>
      <c r="J53995" s="72"/>
      <c r="K53995" s="72"/>
    </row>
    <row r="53996" spans="9:11">
      <c r="I53996" s="72"/>
      <c r="J53996" s="72"/>
      <c r="K53996" s="72"/>
    </row>
    <row r="53997" spans="9:11">
      <c r="I53997" s="72"/>
      <c r="J53997" s="72"/>
      <c r="K53997" s="72"/>
    </row>
    <row r="53998" spans="9:11">
      <c r="I53998" s="72"/>
      <c r="J53998" s="72"/>
      <c r="K53998" s="72"/>
    </row>
    <row r="53999" spans="9:11">
      <c r="I53999" s="72"/>
      <c r="J53999" s="72"/>
      <c r="K53999" s="72"/>
    </row>
    <row r="54000" spans="9:11">
      <c r="I54000" s="72"/>
      <c r="J54000" s="72"/>
      <c r="K54000" s="72"/>
    </row>
    <row r="54001" spans="9:11">
      <c r="I54001" s="72"/>
      <c r="J54001" s="72"/>
      <c r="K54001" s="72"/>
    </row>
    <row r="54002" spans="9:11">
      <c r="I54002" s="72"/>
      <c r="J54002" s="72"/>
      <c r="K54002" s="72"/>
    </row>
    <row r="54003" spans="9:11">
      <c r="I54003" s="72"/>
      <c r="J54003" s="72"/>
      <c r="K54003" s="72"/>
    </row>
    <row r="54004" spans="9:11">
      <c r="I54004" s="72"/>
      <c r="J54004" s="72"/>
      <c r="K54004" s="72"/>
    </row>
    <row r="54005" spans="9:11">
      <c r="I54005" s="72"/>
      <c r="J54005" s="72"/>
      <c r="K54005" s="72"/>
    </row>
    <row r="54006" spans="9:11">
      <c r="I54006" s="72"/>
      <c r="J54006" s="72"/>
      <c r="K54006" s="72"/>
    </row>
    <row r="54007" spans="9:11">
      <c r="I54007" s="72"/>
      <c r="J54007" s="72"/>
      <c r="K54007" s="72"/>
    </row>
    <row r="54008" spans="9:11">
      <c r="I54008" s="72"/>
      <c r="J54008" s="72"/>
      <c r="K54008" s="72"/>
    </row>
    <row r="54009" spans="9:11">
      <c r="I54009" s="72"/>
      <c r="J54009" s="72"/>
      <c r="K54009" s="72"/>
    </row>
    <row r="54010" spans="9:11">
      <c r="I54010" s="72"/>
      <c r="J54010" s="72"/>
      <c r="K54010" s="72"/>
    </row>
    <row r="54011" spans="9:11">
      <c r="I54011" s="72"/>
      <c r="J54011" s="72"/>
      <c r="K54011" s="72"/>
    </row>
    <row r="54012" spans="9:11">
      <c r="I54012" s="72"/>
      <c r="J54012" s="72"/>
      <c r="K54012" s="72"/>
    </row>
    <row r="54013" spans="9:11">
      <c r="I54013" s="72"/>
      <c r="J54013" s="72"/>
      <c r="K54013" s="72"/>
    </row>
    <row r="54014" spans="9:11">
      <c r="I54014" s="72"/>
      <c r="J54014" s="72"/>
      <c r="K54014" s="72"/>
    </row>
    <row r="54015" spans="9:11">
      <c r="I54015" s="72"/>
      <c r="J54015" s="72"/>
      <c r="K54015" s="72"/>
    </row>
    <row r="54016" spans="9:11">
      <c r="I54016" s="72"/>
      <c r="J54016" s="72"/>
      <c r="K54016" s="72"/>
    </row>
    <row r="54017" spans="9:11">
      <c r="I54017" s="72"/>
      <c r="J54017" s="72"/>
      <c r="K54017" s="72"/>
    </row>
    <row r="54018" spans="9:11">
      <c r="I54018" s="72"/>
      <c r="J54018" s="72"/>
      <c r="K54018" s="72"/>
    </row>
    <row r="54019" spans="9:11">
      <c r="I54019" s="72"/>
      <c r="J54019" s="72"/>
      <c r="K54019" s="72"/>
    </row>
    <row r="54020" spans="9:11">
      <c r="I54020" s="72"/>
      <c r="J54020" s="72"/>
      <c r="K54020" s="72"/>
    </row>
    <row r="54021" spans="9:11">
      <c r="I54021" s="72"/>
      <c r="J54021" s="72"/>
      <c r="K54021" s="72"/>
    </row>
    <row r="54022" spans="9:11">
      <c r="I54022" s="72"/>
      <c r="J54022" s="72"/>
      <c r="K54022" s="72"/>
    </row>
    <row r="54023" spans="9:11">
      <c r="I54023" s="72"/>
      <c r="J54023" s="72"/>
      <c r="K54023" s="72"/>
    </row>
    <row r="54024" spans="9:11">
      <c r="I54024" s="72"/>
      <c r="J54024" s="72"/>
      <c r="K54024" s="72"/>
    </row>
    <row r="54025" spans="9:11">
      <c r="I54025" s="72"/>
      <c r="J54025" s="72"/>
      <c r="K54025" s="72"/>
    </row>
    <row r="54026" spans="9:11">
      <c r="I54026" s="72"/>
      <c r="J54026" s="72"/>
      <c r="K54026" s="72"/>
    </row>
    <row r="54027" spans="9:11">
      <c r="I54027" s="72"/>
      <c r="J54027" s="72"/>
      <c r="K54027" s="72"/>
    </row>
    <row r="54028" spans="9:11">
      <c r="I54028" s="72"/>
      <c r="J54028" s="72"/>
      <c r="K54028" s="72"/>
    </row>
    <row r="54029" spans="9:11">
      <c r="I54029" s="72"/>
      <c r="J54029" s="72"/>
      <c r="K54029" s="72"/>
    </row>
    <row r="54030" spans="9:11">
      <c r="I54030" s="72"/>
      <c r="J54030" s="72"/>
      <c r="K54030" s="72"/>
    </row>
    <row r="54031" spans="9:11">
      <c r="I54031" s="72"/>
      <c r="J54031" s="72"/>
      <c r="K54031" s="72"/>
    </row>
    <row r="54032" spans="9:11">
      <c r="I54032" s="72"/>
      <c r="J54032" s="72"/>
      <c r="K54032" s="72"/>
    </row>
    <row r="54033" spans="9:11">
      <c r="I54033" s="72"/>
      <c r="J54033" s="72"/>
      <c r="K54033" s="72"/>
    </row>
    <row r="54034" spans="9:11">
      <c r="I54034" s="72"/>
      <c r="J54034" s="72"/>
      <c r="K54034" s="72"/>
    </row>
    <row r="54035" spans="9:11">
      <c r="I54035" s="72"/>
      <c r="J54035" s="72"/>
      <c r="K54035" s="72"/>
    </row>
    <row r="54036" spans="9:11">
      <c r="I54036" s="72"/>
      <c r="J54036" s="72"/>
      <c r="K54036" s="72"/>
    </row>
    <row r="54037" spans="9:11">
      <c r="I54037" s="72"/>
      <c r="J54037" s="72"/>
      <c r="K54037" s="72"/>
    </row>
    <row r="54038" spans="9:11">
      <c r="I54038" s="72"/>
      <c r="J54038" s="72"/>
      <c r="K54038" s="72"/>
    </row>
    <row r="54039" spans="9:11">
      <c r="I54039" s="72"/>
      <c r="J54039" s="72"/>
      <c r="K54039" s="72"/>
    </row>
    <row r="54040" spans="9:11">
      <c r="I54040" s="72"/>
      <c r="J54040" s="72"/>
      <c r="K54040" s="72"/>
    </row>
    <row r="54041" spans="9:11">
      <c r="I54041" s="72"/>
      <c r="J54041" s="72"/>
      <c r="K54041" s="72"/>
    </row>
    <row r="54042" spans="9:11">
      <c r="I54042" s="72"/>
      <c r="J54042" s="72"/>
      <c r="K54042" s="72"/>
    </row>
    <row r="54043" spans="9:11">
      <c r="I54043" s="72"/>
      <c r="J54043" s="72"/>
      <c r="K54043" s="72"/>
    </row>
    <row r="54044" spans="9:11">
      <c r="I54044" s="72"/>
      <c r="J54044" s="72"/>
      <c r="K54044" s="72"/>
    </row>
    <row r="54045" spans="9:11">
      <c r="I54045" s="72"/>
      <c r="J54045" s="72"/>
      <c r="K54045" s="72"/>
    </row>
    <row r="54046" spans="9:11">
      <c r="I54046" s="72"/>
      <c r="J54046" s="72"/>
      <c r="K54046" s="72"/>
    </row>
    <row r="54047" spans="9:11">
      <c r="I54047" s="72"/>
      <c r="J54047" s="72"/>
      <c r="K54047" s="72"/>
    </row>
    <row r="54048" spans="9:11">
      <c r="I54048" s="72"/>
      <c r="J54048" s="72"/>
      <c r="K54048" s="72"/>
    </row>
    <row r="54049" spans="9:11">
      <c r="I54049" s="72"/>
      <c r="J54049" s="72"/>
      <c r="K54049" s="72"/>
    </row>
    <row r="54050" spans="9:11">
      <c r="I54050" s="72"/>
      <c r="J54050" s="72"/>
      <c r="K54050" s="72"/>
    </row>
    <row r="54051" spans="9:11">
      <c r="I54051" s="72"/>
      <c r="J54051" s="72"/>
      <c r="K54051" s="72"/>
    </row>
    <row r="54052" spans="9:11">
      <c r="I54052" s="72"/>
      <c r="J54052" s="72"/>
      <c r="K54052" s="72"/>
    </row>
    <row r="54053" spans="9:11">
      <c r="I54053" s="72"/>
      <c r="J54053" s="72"/>
      <c r="K54053" s="72"/>
    </row>
    <row r="54054" spans="9:11">
      <c r="I54054" s="72"/>
      <c r="J54054" s="72"/>
      <c r="K54054" s="72"/>
    </row>
    <row r="54055" spans="9:11">
      <c r="I54055" s="72"/>
      <c r="J54055" s="72"/>
      <c r="K54055" s="72"/>
    </row>
    <row r="54056" spans="9:11">
      <c r="I54056" s="72"/>
      <c r="J54056" s="72"/>
      <c r="K54056" s="72"/>
    </row>
    <row r="54057" spans="9:11">
      <c r="I54057" s="72"/>
      <c r="J54057" s="72"/>
      <c r="K54057" s="72"/>
    </row>
    <row r="54058" spans="9:11">
      <c r="I54058" s="72"/>
      <c r="J54058" s="72"/>
      <c r="K54058" s="72"/>
    </row>
    <row r="54059" spans="9:11">
      <c r="I54059" s="72"/>
      <c r="J54059" s="72"/>
      <c r="K54059" s="72"/>
    </row>
    <row r="54060" spans="9:11">
      <c r="I54060" s="72"/>
      <c r="J54060" s="72"/>
      <c r="K54060" s="72"/>
    </row>
    <row r="54061" spans="9:11">
      <c r="I54061" s="72"/>
      <c r="J54061" s="72"/>
      <c r="K54061" s="72"/>
    </row>
    <row r="54062" spans="9:11">
      <c r="I54062" s="72"/>
      <c r="J54062" s="72"/>
      <c r="K54062" s="72"/>
    </row>
    <row r="54063" spans="9:11">
      <c r="I54063" s="72"/>
      <c r="J54063" s="72"/>
      <c r="K54063" s="72"/>
    </row>
    <row r="54064" spans="9:11">
      <c r="I54064" s="72"/>
      <c r="J54064" s="72"/>
      <c r="K54064" s="72"/>
    </row>
    <row r="54065" spans="9:11">
      <c r="I54065" s="72"/>
      <c r="J54065" s="72"/>
      <c r="K54065" s="72"/>
    </row>
    <row r="54066" spans="9:11">
      <c r="I54066" s="72"/>
      <c r="J54066" s="72"/>
      <c r="K54066" s="72"/>
    </row>
    <row r="54067" spans="9:11">
      <c r="I54067" s="72"/>
      <c r="J54067" s="72"/>
      <c r="K54067" s="72"/>
    </row>
    <row r="54068" spans="9:11">
      <c r="I54068" s="72"/>
      <c r="J54068" s="72"/>
      <c r="K54068" s="72"/>
    </row>
    <row r="54069" spans="9:11">
      <c r="I54069" s="72"/>
      <c r="J54069" s="72"/>
      <c r="K54069" s="72"/>
    </row>
    <row r="54070" spans="9:11">
      <c r="I54070" s="72"/>
      <c r="J54070" s="72"/>
      <c r="K54070" s="72"/>
    </row>
    <row r="54071" spans="9:11">
      <c r="I54071" s="72"/>
      <c r="J54071" s="72"/>
      <c r="K54071" s="72"/>
    </row>
    <row r="54072" spans="9:11">
      <c r="I54072" s="72"/>
      <c r="J54072" s="72"/>
      <c r="K54072" s="72"/>
    </row>
    <row r="54073" spans="9:11">
      <c r="I54073" s="72"/>
      <c r="J54073" s="72"/>
      <c r="K54073" s="72"/>
    </row>
    <row r="54074" spans="9:11">
      <c r="I54074" s="72"/>
      <c r="J54074" s="72"/>
      <c r="K54074" s="72"/>
    </row>
    <row r="54075" spans="9:11">
      <c r="I54075" s="72"/>
      <c r="J54075" s="72"/>
      <c r="K54075" s="72"/>
    </row>
    <row r="54076" spans="9:11">
      <c r="I54076" s="72"/>
      <c r="J54076" s="72"/>
      <c r="K54076" s="72"/>
    </row>
    <row r="54077" spans="9:11">
      <c r="I54077" s="72"/>
      <c r="J54077" s="72"/>
      <c r="K54077" s="72"/>
    </row>
    <row r="54078" spans="9:11">
      <c r="I54078" s="72"/>
      <c r="J54078" s="72"/>
      <c r="K54078" s="72"/>
    </row>
    <row r="54079" spans="9:11">
      <c r="I54079" s="72"/>
      <c r="J54079" s="72"/>
      <c r="K54079" s="72"/>
    </row>
    <row r="54080" spans="9:11">
      <c r="I54080" s="72"/>
      <c r="J54080" s="72"/>
      <c r="K54080" s="72"/>
    </row>
    <row r="54081" spans="9:11">
      <c r="I54081" s="72"/>
      <c r="J54081" s="72"/>
      <c r="K54081" s="72"/>
    </row>
    <row r="54082" spans="9:11">
      <c r="I54082" s="72"/>
      <c r="J54082" s="72"/>
      <c r="K54082" s="72"/>
    </row>
    <row r="54083" spans="9:11">
      <c r="I54083" s="72"/>
      <c r="J54083" s="72"/>
      <c r="K54083" s="72"/>
    </row>
    <row r="54084" spans="9:11">
      <c r="I54084" s="72"/>
      <c r="J54084" s="72"/>
      <c r="K54084" s="72"/>
    </row>
    <row r="54085" spans="9:11">
      <c r="I54085" s="72"/>
      <c r="J54085" s="72"/>
      <c r="K54085" s="72"/>
    </row>
    <row r="54086" spans="9:11">
      <c r="I54086" s="72"/>
      <c r="J54086" s="72"/>
      <c r="K54086" s="72"/>
    </row>
    <row r="54087" spans="9:11">
      <c r="I54087" s="72"/>
      <c r="J54087" s="72"/>
      <c r="K54087" s="72"/>
    </row>
    <row r="54088" spans="9:11">
      <c r="I54088" s="72"/>
      <c r="J54088" s="72"/>
      <c r="K54088" s="72"/>
    </row>
    <row r="54089" spans="9:11">
      <c r="I54089" s="72"/>
      <c r="J54089" s="72"/>
      <c r="K54089" s="72"/>
    </row>
    <row r="54090" spans="9:11">
      <c r="I54090" s="72"/>
      <c r="J54090" s="72"/>
      <c r="K54090" s="72"/>
    </row>
    <row r="54091" spans="9:11">
      <c r="I54091" s="72"/>
      <c r="J54091" s="72"/>
      <c r="K54091" s="72"/>
    </row>
    <row r="54092" spans="9:11">
      <c r="I54092" s="72"/>
      <c r="J54092" s="72"/>
      <c r="K54092" s="72"/>
    </row>
    <row r="54093" spans="9:11">
      <c r="I54093" s="72"/>
      <c r="J54093" s="72"/>
      <c r="K54093" s="72"/>
    </row>
    <row r="54094" spans="9:11">
      <c r="I54094" s="72"/>
      <c r="J54094" s="72"/>
      <c r="K54094" s="72"/>
    </row>
    <row r="54095" spans="9:11">
      <c r="I54095" s="72"/>
      <c r="J54095" s="72"/>
      <c r="K54095" s="72"/>
    </row>
    <row r="54096" spans="9:11">
      <c r="I54096" s="72"/>
      <c r="J54096" s="72"/>
      <c r="K54096" s="72"/>
    </row>
    <row r="54097" spans="9:11">
      <c r="I54097" s="72"/>
      <c r="J54097" s="72"/>
      <c r="K54097" s="72"/>
    </row>
    <row r="54098" spans="9:11">
      <c r="I54098" s="72"/>
      <c r="J54098" s="72"/>
      <c r="K54098" s="72"/>
    </row>
    <row r="54099" spans="9:11">
      <c r="I54099" s="72"/>
      <c r="J54099" s="72"/>
      <c r="K54099" s="72"/>
    </row>
    <row r="54100" spans="9:11">
      <c r="I54100" s="72"/>
      <c r="J54100" s="72"/>
      <c r="K54100" s="72"/>
    </row>
    <row r="54101" spans="9:11">
      <c r="I54101" s="72"/>
      <c r="J54101" s="72"/>
      <c r="K54101" s="72"/>
    </row>
    <row r="54102" spans="9:11">
      <c r="I54102" s="72"/>
      <c r="J54102" s="72"/>
      <c r="K54102" s="72"/>
    </row>
    <row r="54103" spans="9:11">
      <c r="I54103" s="72"/>
      <c r="J54103" s="72"/>
      <c r="K54103" s="72"/>
    </row>
    <row r="54104" spans="9:11">
      <c r="I54104" s="72"/>
      <c r="J54104" s="72"/>
      <c r="K54104" s="72"/>
    </row>
    <row r="54105" spans="9:11">
      <c r="I54105" s="72"/>
      <c r="J54105" s="72"/>
      <c r="K54105" s="72"/>
    </row>
    <row r="54106" spans="9:11">
      <c r="I54106" s="72"/>
      <c r="J54106" s="72"/>
      <c r="K54106" s="72"/>
    </row>
    <row r="54107" spans="9:11">
      <c r="I54107" s="72"/>
      <c r="J54107" s="72"/>
      <c r="K54107" s="72"/>
    </row>
    <row r="54108" spans="9:11">
      <c r="I54108" s="72"/>
      <c r="J54108" s="72"/>
      <c r="K54108" s="72"/>
    </row>
    <row r="54109" spans="9:11">
      <c r="I54109" s="72"/>
      <c r="J54109" s="72"/>
      <c r="K54109" s="72"/>
    </row>
    <row r="54110" spans="9:11">
      <c r="I54110" s="72"/>
      <c r="J54110" s="72"/>
      <c r="K54110" s="72"/>
    </row>
    <row r="54111" spans="9:11">
      <c r="I54111" s="72"/>
      <c r="J54111" s="72"/>
      <c r="K54111" s="72"/>
    </row>
    <row r="54112" spans="9:11">
      <c r="I54112" s="72"/>
      <c r="J54112" s="72"/>
      <c r="K54112" s="72"/>
    </row>
    <row r="54113" spans="9:11">
      <c r="I54113" s="72"/>
      <c r="J54113" s="72"/>
      <c r="K54113" s="72"/>
    </row>
    <row r="54114" spans="9:11">
      <c r="I54114" s="72"/>
      <c r="J54114" s="72"/>
      <c r="K54114" s="72"/>
    </row>
    <row r="54115" spans="9:11">
      <c r="I54115" s="72"/>
      <c r="J54115" s="72"/>
      <c r="K54115" s="72"/>
    </row>
    <row r="54116" spans="9:11">
      <c r="I54116" s="72"/>
      <c r="J54116" s="72"/>
      <c r="K54116" s="72"/>
    </row>
    <row r="54117" spans="9:11">
      <c r="I54117" s="72"/>
      <c r="J54117" s="72"/>
      <c r="K54117" s="72"/>
    </row>
    <row r="54118" spans="9:11">
      <c r="I54118" s="72"/>
      <c r="J54118" s="72"/>
      <c r="K54118" s="72"/>
    </row>
    <row r="54119" spans="9:11">
      <c r="I54119" s="72"/>
      <c r="J54119" s="72"/>
      <c r="K54119" s="72"/>
    </row>
    <row r="54120" spans="9:11">
      <c r="I54120" s="72"/>
      <c r="J54120" s="72"/>
      <c r="K54120" s="72"/>
    </row>
    <row r="54121" spans="9:11">
      <c r="I54121" s="72"/>
      <c r="J54121" s="72"/>
      <c r="K54121" s="72"/>
    </row>
    <row r="54122" spans="9:11">
      <c r="I54122" s="72"/>
      <c r="J54122" s="72"/>
      <c r="K54122" s="72"/>
    </row>
    <row r="54123" spans="9:11">
      <c r="I54123" s="72"/>
      <c r="J54123" s="72"/>
      <c r="K54123" s="72"/>
    </row>
    <row r="54124" spans="9:11">
      <c r="I54124" s="72"/>
      <c r="J54124" s="72"/>
      <c r="K54124" s="72"/>
    </row>
    <row r="54125" spans="9:11">
      <c r="I54125" s="72"/>
      <c r="J54125" s="72"/>
      <c r="K54125" s="72"/>
    </row>
    <row r="54126" spans="9:11">
      <c r="I54126" s="72"/>
      <c r="J54126" s="72"/>
      <c r="K54126" s="72"/>
    </row>
    <row r="54127" spans="9:11">
      <c r="I54127" s="72"/>
      <c r="J54127" s="72"/>
      <c r="K54127" s="72"/>
    </row>
    <row r="54128" spans="9:11">
      <c r="I54128" s="72"/>
      <c r="J54128" s="72"/>
      <c r="K54128" s="72"/>
    </row>
    <row r="54129" spans="9:11">
      <c r="I54129" s="72"/>
      <c r="J54129" s="72"/>
      <c r="K54129" s="72"/>
    </row>
    <row r="54130" spans="9:11">
      <c r="I54130" s="72"/>
      <c r="J54130" s="72"/>
      <c r="K54130" s="72"/>
    </row>
    <row r="54131" spans="9:11">
      <c r="I54131" s="72"/>
      <c r="J54131" s="72"/>
      <c r="K54131" s="72"/>
    </row>
    <row r="54132" spans="9:11">
      <c r="I54132" s="72"/>
      <c r="J54132" s="72"/>
      <c r="K54132" s="72"/>
    </row>
    <row r="54133" spans="9:11">
      <c r="I54133" s="72"/>
      <c r="J54133" s="72"/>
      <c r="K54133" s="72"/>
    </row>
    <row r="54134" spans="9:11">
      <c r="I54134" s="72"/>
      <c r="J54134" s="72"/>
      <c r="K54134" s="72"/>
    </row>
    <row r="54135" spans="9:11">
      <c r="I54135" s="72"/>
      <c r="J54135" s="72"/>
      <c r="K54135" s="72"/>
    </row>
    <row r="54136" spans="9:11">
      <c r="I54136" s="72"/>
      <c r="J54136" s="72"/>
      <c r="K54136" s="72"/>
    </row>
    <row r="54137" spans="9:11">
      <c r="I54137" s="72"/>
      <c r="J54137" s="72"/>
      <c r="K54137" s="72"/>
    </row>
    <row r="54138" spans="9:11">
      <c r="I54138" s="72"/>
      <c r="J54138" s="72"/>
      <c r="K54138" s="72"/>
    </row>
    <row r="54139" spans="9:11">
      <c r="I54139" s="72"/>
      <c r="J54139" s="72"/>
      <c r="K54139" s="72"/>
    </row>
    <row r="54140" spans="9:11">
      <c r="I54140" s="72"/>
      <c r="J54140" s="72"/>
      <c r="K54140" s="72"/>
    </row>
    <row r="54141" spans="9:11">
      <c r="I54141" s="72"/>
      <c r="J54141" s="72"/>
      <c r="K54141" s="72"/>
    </row>
    <row r="54142" spans="9:11">
      <c r="I54142" s="72"/>
      <c r="J54142" s="72"/>
      <c r="K54142" s="72"/>
    </row>
    <row r="54143" spans="9:11">
      <c r="I54143" s="72"/>
      <c r="J54143" s="72"/>
      <c r="K54143" s="72"/>
    </row>
    <row r="54144" spans="9:11">
      <c r="I54144" s="72"/>
      <c r="J54144" s="72"/>
      <c r="K54144" s="72"/>
    </row>
    <row r="54145" spans="9:11">
      <c r="I54145" s="72"/>
      <c r="J54145" s="72"/>
      <c r="K54145" s="72"/>
    </row>
    <row r="54146" spans="9:11">
      <c r="I54146" s="72"/>
      <c r="J54146" s="72"/>
      <c r="K54146" s="72"/>
    </row>
    <row r="54147" spans="9:11">
      <c r="I54147" s="72"/>
      <c r="J54147" s="72"/>
      <c r="K54147" s="72"/>
    </row>
    <row r="54148" spans="9:11">
      <c r="I54148" s="72"/>
      <c r="J54148" s="72"/>
      <c r="K54148" s="72"/>
    </row>
    <row r="54149" spans="9:11">
      <c r="I54149" s="72"/>
      <c r="J54149" s="72"/>
      <c r="K54149" s="72"/>
    </row>
    <row r="54150" spans="9:11">
      <c r="I54150" s="72"/>
      <c r="J54150" s="72"/>
      <c r="K54150" s="72"/>
    </row>
    <row r="54151" spans="9:11">
      <c r="I54151" s="72"/>
      <c r="J54151" s="72"/>
      <c r="K54151" s="72"/>
    </row>
    <row r="54152" spans="9:11">
      <c r="I54152" s="72"/>
      <c r="J54152" s="72"/>
      <c r="K54152" s="72"/>
    </row>
    <row r="54153" spans="9:11">
      <c r="I54153" s="72"/>
      <c r="J54153" s="72"/>
      <c r="K54153" s="72"/>
    </row>
    <row r="54154" spans="9:11">
      <c r="I54154" s="72"/>
      <c r="J54154" s="72"/>
      <c r="K54154" s="72"/>
    </row>
    <row r="54155" spans="9:11">
      <c r="I54155" s="72"/>
      <c r="J54155" s="72"/>
      <c r="K54155" s="72"/>
    </row>
    <row r="54156" spans="9:11">
      <c r="I54156" s="72"/>
      <c r="J54156" s="72"/>
      <c r="K54156" s="72"/>
    </row>
    <row r="54157" spans="9:11">
      <c r="I54157" s="72"/>
      <c r="J54157" s="72"/>
      <c r="K54157" s="72"/>
    </row>
    <row r="54158" spans="9:11">
      <c r="I54158" s="72"/>
      <c r="J54158" s="72"/>
      <c r="K54158" s="72"/>
    </row>
    <row r="54159" spans="9:11">
      <c r="I54159" s="72"/>
      <c r="J54159" s="72"/>
      <c r="K54159" s="72"/>
    </row>
    <row r="54160" spans="9:11">
      <c r="I54160" s="72"/>
      <c r="J54160" s="72"/>
      <c r="K54160" s="72"/>
    </row>
    <row r="54161" spans="9:11">
      <c r="I54161" s="72"/>
      <c r="J54161" s="72"/>
      <c r="K54161" s="72"/>
    </row>
    <row r="54162" spans="9:11">
      <c r="I54162" s="72"/>
      <c r="J54162" s="72"/>
      <c r="K54162" s="72"/>
    </row>
    <row r="54163" spans="9:11">
      <c r="I54163" s="72"/>
      <c r="J54163" s="72"/>
      <c r="K54163" s="72"/>
    </row>
    <row r="54164" spans="9:11">
      <c r="I54164" s="72"/>
      <c r="J54164" s="72"/>
      <c r="K54164" s="72"/>
    </row>
    <row r="54165" spans="9:11">
      <c r="I54165" s="72"/>
      <c r="J54165" s="72"/>
      <c r="K54165" s="72"/>
    </row>
    <row r="54166" spans="9:11">
      <c r="I54166" s="72"/>
      <c r="J54166" s="72"/>
      <c r="K54166" s="72"/>
    </row>
    <row r="54167" spans="9:11">
      <c r="I54167" s="72"/>
      <c r="J54167" s="72"/>
      <c r="K54167" s="72"/>
    </row>
    <row r="54168" spans="9:11">
      <c r="I54168" s="72"/>
      <c r="J54168" s="72"/>
      <c r="K54168" s="72"/>
    </row>
    <row r="54169" spans="9:11">
      <c r="I54169" s="72"/>
      <c r="J54169" s="72"/>
      <c r="K54169" s="72"/>
    </row>
    <row r="54170" spans="9:11">
      <c r="I54170" s="72"/>
      <c r="J54170" s="72"/>
      <c r="K54170" s="72"/>
    </row>
    <row r="54171" spans="9:11">
      <c r="I54171" s="72"/>
      <c r="J54171" s="72"/>
      <c r="K54171" s="72"/>
    </row>
    <row r="54172" spans="9:11">
      <c r="I54172" s="72"/>
      <c r="J54172" s="72"/>
      <c r="K54172" s="72"/>
    </row>
    <row r="54173" spans="9:11">
      <c r="I54173" s="72"/>
      <c r="J54173" s="72"/>
      <c r="K54173" s="72"/>
    </row>
    <row r="54174" spans="9:11">
      <c r="I54174" s="72"/>
      <c r="J54174" s="72"/>
      <c r="K54174" s="72"/>
    </row>
    <row r="54175" spans="9:11">
      <c r="I54175" s="72"/>
      <c r="J54175" s="72"/>
      <c r="K54175" s="72"/>
    </row>
    <row r="54176" spans="9:11">
      <c r="I54176" s="72"/>
      <c r="J54176" s="72"/>
      <c r="K54176" s="72"/>
    </row>
    <row r="54177" spans="9:11">
      <c r="I54177" s="72"/>
      <c r="J54177" s="72"/>
      <c r="K54177" s="72"/>
    </row>
    <row r="54178" spans="9:11">
      <c r="I54178" s="72"/>
      <c r="J54178" s="72"/>
      <c r="K54178" s="72"/>
    </row>
    <row r="54179" spans="9:11">
      <c r="I54179" s="72"/>
      <c r="J54179" s="72"/>
      <c r="K54179" s="72"/>
    </row>
    <row r="54180" spans="9:11">
      <c r="I54180" s="72"/>
      <c r="J54180" s="72"/>
      <c r="K54180" s="72"/>
    </row>
    <row r="54181" spans="9:11">
      <c r="I54181" s="72"/>
      <c r="J54181" s="72"/>
      <c r="K54181" s="72"/>
    </row>
    <row r="54182" spans="9:11">
      <c r="I54182" s="72"/>
      <c r="J54182" s="72"/>
      <c r="K54182" s="72"/>
    </row>
    <row r="54183" spans="9:11">
      <c r="I54183" s="72"/>
      <c r="J54183" s="72"/>
      <c r="K54183" s="72"/>
    </row>
    <row r="54184" spans="9:11">
      <c r="I54184" s="72"/>
      <c r="J54184" s="72"/>
      <c r="K54184" s="72"/>
    </row>
    <row r="54185" spans="9:11">
      <c r="I54185" s="72"/>
      <c r="J54185" s="72"/>
      <c r="K54185" s="72"/>
    </row>
    <row r="54186" spans="9:11">
      <c r="I54186" s="72"/>
      <c r="J54186" s="72"/>
      <c r="K54186" s="72"/>
    </row>
    <row r="54187" spans="9:11">
      <c r="I54187" s="72"/>
      <c r="J54187" s="72"/>
      <c r="K54187" s="72"/>
    </row>
    <row r="54188" spans="9:11">
      <c r="I54188" s="72"/>
      <c r="J54188" s="72"/>
      <c r="K54188" s="72"/>
    </row>
    <row r="54189" spans="9:11">
      <c r="I54189" s="72"/>
      <c r="J54189" s="72"/>
      <c r="K54189" s="72"/>
    </row>
    <row r="54190" spans="9:11">
      <c r="I54190" s="72"/>
      <c r="J54190" s="72"/>
      <c r="K54190" s="72"/>
    </row>
    <row r="54191" spans="9:11">
      <c r="I54191" s="72"/>
      <c r="J54191" s="72"/>
      <c r="K54191" s="72"/>
    </row>
    <row r="54192" spans="9:11">
      <c r="I54192" s="72"/>
      <c r="J54192" s="72"/>
      <c r="K54192" s="72"/>
    </row>
    <row r="54193" spans="9:11">
      <c r="I54193" s="72"/>
      <c r="J54193" s="72"/>
      <c r="K54193" s="72"/>
    </row>
    <row r="54194" spans="9:11">
      <c r="I54194" s="72"/>
      <c r="J54194" s="72"/>
      <c r="K54194" s="72"/>
    </row>
    <row r="54195" spans="9:11">
      <c r="I54195" s="72"/>
      <c r="J54195" s="72"/>
      <c r="K54195" s="72"/>
    </row>
    <row r="54196" spans="9:11">
      <c r="I54196" s="72"/>
      <c r="J54196" s="72"/>
      <c r="K54196" s="72"/>
    </row>
    <row r="54197" spans="9:11">
      <c r="I54197" s="72"/>
      <c r="J54197" s="72"/>
      <c r="K54197" s="72"/>
    </row>
    <row r="54198" spans="9:11">
      <c r="I54198" s="72"/>
      <c r="J54198" s="72"/>
      <c r="K54198" s="72"/>
    </row>
    <row r="54199" spans="9:11">
      <c r="I54199" s="72"/>
      <c r="J54199" s="72"/>
      <c r="K54199" s="72"/>
    </row>
    <row r="54200" spans="9:11">
      <c r="I54200" s="72"/>
      <c r="J54200" s="72"/>
      <c r="K54200" s="72"/>
    </row>
    <row r="54201" spans="9:11">
      <c r="I54201" s="72"/>
      <c r="J54201" s="72"/>
      <c r="K54201" s="72"/>
    </row>
    <row r="54202" spans="9:11">
      <c r="I54202" s="72"/>
      <c r="J54202" s="72"/>
      <c r="K54202" s="72"/>
    </row>
    <row r="54203" spans="9:11">
      <c r="I54203" s="72"/>
      <c r="J54203" s="72"/>
      <c r="K54203" s="72"/>
    </row>
    <row r="54204" spans="9:11">
      <c r="I54204" s="72"/>
      <c r="J54204" s="72"/>
      <c r="K54204" s="72"/>
    </row>
    <row r="54205" spans="9:11">
      <c r="I54205" s="72"/>
      <c r="J54205" s="72"/>
      <c r="K54205" s="72"/>
    </row>
    <row r="54206" spans="9:11">
      <c r="I54206" s="72"/>
      <c r="J54206" s="72"/>
      <c r="K54206" s="72"/>
    </row>
    <row r="54207" spans="9:11">
      <c r="I54207" s="72"/>
      <c r="J54207" s="72"/>
      <c r="K54207" s="72"/>
    </row>
    <row r="54208" spans="9:11">
      <c r="I54208" s="72"/>
      <c r="J54208" s="72"/>
      <c r="K54208" s="72"/>
    </row>
    <row r="54209" spans="9:11">
      <c r="I54209" s="72"/>
      <c r="J54209" s="72"/>
      <c r="K54209" s="72"/>
    </row>
    <row r="54210" spans="9:11">
      <c r="I54210" s="72"/>
      <c r="J54210" s="72"/>
      <c r="K54210" s="72"/>
    </row>
    <row r="54211" spans="9:11">
      <c r="I54211" s="72"/>
      <c r="J54211" s="72"/>
      <c r="K54211" s="72"/>
    </row>
    <row r="54212" spans="9:11">
      <c r="I54212" s="72"/>
      <c r="J54212" s="72"/>
      <c r="K54212" s="72"/>
    </row>
    <row r="54213" spans="9:11">
      <c r="I54213" s="72"/>
      <c r="J54213" s="72"/>
      <c r="K54213" s="72"/>
    </row>
    <row r="54214" spans="9:11">
      <c r="I54214" s="72"/>
      <c r="J54214" s="72"/>
      <c r="K54214" s="72"/>
    </row>
    <row r="54215" spans="9:11">
      <c r="I54215" s="72"/>
      <c r="J54215" s="72"/>
      <c r="K54215" s="72"/>
    </row>
    <row r="54216" spans="9:11">
      <c r="I54216" s="72"/>
      <c r="J54216" s="72"/>
      <c r="K54216" s="72"/>
    </row>
    <row r="54217" spans="9:11">
      <c r="I54217" s="72"/>
      <c r="J54217" s="72"/>
      <c r="K54217" s="72"/>
    </row>
    <row r="54218" spans="9:11">
      <c r="I54218" s="72"/>
      <c r="J54218" s="72"/>
      <c r="K54218" s="72"/>
    </row>
    <row r="54219" spans="9:11">
      <c r="I54219" s="72"/>
      <c r="J54219" s="72"/>
      <c r="K54219" s="72"/>
    </row>
    <row r="54220" spans="9:11">
      <c r="I54220" s="72"/>
      <c r="J54220" s="72"/>
      <c r="K54220" s="72"/>
    </row>
    <row r="54221" spans="9:11">
      <c r="I54221" s="72"/>
      <c r="J54221" s="72"/>
      <c r="K54221" s="72"/>
    </row>
    <row r="54222" spans="9:11">
      <c r="I54222" s="72"/>
      <c r="J54222" s="72"/>
      <c r="K54222" s="72"/>
    </row>
    <row r="54223" spans="9:11">
      <c r="I54223" s="72"/>
      <c r="J54223" s="72"/>
      <c r="K54223" s="72"/>
    </row>
    <row r="54224" spans="9:11">
      <c r="I54224" s="72"/>
      <c r="J54224" s="72"/>
      <c r="K54224" s="72"/>
    </row>
    <row r="54225" spans="9:11">
      <c r="I54225" s="72"/>
      <c r="J54225" s="72"/>
      <c r="K54225" s="72"/>
    </row>
    <row r="54226" spans="9:11">
      <c r="I54226" s="72"/>
      <c r="J54226" s="72"/>
      <c r="K54226" s="72"/>
    </row>
    <row r="54227" spans="9:11">
      <c r="I54227" s="72"/>
      <c r="J54227" s="72"/>
      <c r="K54227" s="72"/>
    </row>
    <row r="54228" spans="9:11">
      <c r="I54228" s="72"/>
      <c r="J54228" s="72"/>
      <c r="K54228" s="72"/>
    </row>
    <row r="54229" spans="9:11">
      <c r="I54229" s="72"/>
      <c r="J54229" s="72"/>
      <c r="K54229" s="72"/>
    </row>
    <row r="54230" spans="9:11">
      <c r="I54230" s="72"/>
      <c r="J54230" s="72"/>
      <c r="K54230" s="72"/>
    </row>
    <row r="54231" spans="9:11">
      <c r="I54231" s="72"/>
      <c r="J54231" s="72"/>
      <c r="K54231" s="72"/>
    </row>
    <row r="54232" spans="9:11">
      <c r="I54232" s="72"/>
      <c r="J54232" s="72"/>
      <c r="K54232" s="72"/>
    </row>
    <row r="54233" spans="9:11">
      <c r="I54233" s="72"/>
      <c r="J54233" s="72"/>
      <c r="K54233" s="72"/>
    </row>
    <row r="54234" spans="9:11">
      <c r="I54234" s="72"/>
      <c r="J54234" s="72"/>
      <c r="K54234" s="72"/>
    </row>
    <row r="54235" spans="9:11">
      <c r="I54235" s="72"/>
      <c r="J54235" s="72"/>
      <c r="K54235" s="72"/>
    </row>
    <row r="54236" spans="9:11">
      <c r="I54236" s="72"/>
      <c r="J54236" s="72"/>
      <c r="K54236" s="72"/>
    </row>
    <row r="54237" spans="9:11">
      <c r="I54237" s="72"/>
      <c r="J54237" s="72"/>
      <c r="K54237" s="72"/>
    </row>
    <row r="54238" spans="9:11">
      <c r="I54238" s="72"/>
      <c r="J54238" s="72"/>
      <c r="K54238" s="72"/>
    </row>
    <row r="54239" spans="9:11">
      <c r="I54239" s="72"/>
      <c r="J54239" s="72"/>
      <c r="K54239" s="72"/>
    </row>
    <row r="54240" spans="9:11">
      <c r="I54240" s="72"/>
      <c r="J54240" s="72"/>
      <c r="K54240" s="72"/>
    </row>
    <row r="54241" spans="9:11">
      <c r="I54241" s="72"/>
      <c r="J54241" s="72"/>
      <c r="K54241" s="72"/>
    </row>
    <row r="54242" spans="9:11">
      <c r="I54242" s="72"/>
      <c r="J54242" s="72"/>
      <c r="K54242" s="72"/>
    </row>
    <row r="54243" spans="9:11">
      <c r="I54243" s="72"/>
      <c r="J54243" s="72"/>
      <c r="K54243" s="72"/>
    </row>
    <row r="54244" spans="9:11">
      <c r="I54244" s="72"/>
      <c r="J54244" s="72"/>
      <c r="K54244" s="72"/>
    </row>
    <row r="54245" spans="9:11">
      <c r="I54245" s="72"/>
      <c r="J54245" s="72"/>
      <c r="K54245" s="72"/>
    </row>
    <row r="54246" spans="9:11">
      <c r="I54246" s="72"/>
      <c r="J54246" s="72"/>
      <c r="K54246" s="72"/>
    </row>
    <row r="54247" spans="9:11">
      <c r="I54247" s="72"/>
      <c r="J54247" s="72"/>
      <c r="K54247" s="72"/>
    </row>
    <row r="54248" spans="9:11">
      <c r="I54248" s="72"/>
      <c r="J54248" s="72"/>
      <c r="K54248" s="72"/>
    </row>
    <row r="54249" spans="9:11">
      <c r="I54249" s="72"/>
      <c r="J54249" s="72"/>
      <c r="K54249" s="72"/>
    </row>
    <row r="54250" spans="9:11">
      <c r="I54250" s="72"/>
      <c r="J54250" s="72"/>
      <c r="K54250" s="72"/>
    </row>
    <row r="54251" spans="9:11">
      <c r="I54251" s="72"/>
      <c r="J54251" s="72"/>
      <c r="K54251" s="72"/>
    </row>
    <row r="54252" spans="9:11">
      <c r="I54252" s="72"/>
      <c r="J54252" s="72"/>
      <c r="K54252" s="72"/>
    </row>
    <row r="54253" spans="9:11">
      <c r="I54253" s="72"/>
      <c r="J54253" s="72"/>
      <c r="K54253" s="72"/>
    </row>
    <row r="54254" spans="9:11">
      <c r="I54254" s="72"/>
      <c r="J54254" s="72"/>
      <c r="K54254" s="72"/>
    </row>
    <row r="54255" spans="9:11">
      <c r="I54255" s="72"/>
      <c r="J54255" s="72"/>
      <c r="K54255" s="72"/>
    </row>
    <row r="54256" spans="9:11">
      <c r="I54256" s="72"/>
      <c r="J54256" s="72"/>
      <c r="K54256" s="72"/>
    </row>
    <row r="54257" spans="9:11">
      <c r="I54257" s="72"/>
      <c r="J54257" s="72"/>
      <c r="K54257" s="72"/>
    </row>
    <row r="54258" spans="9:11">
      <c r="I54258" s="72"/>
      <c r="J54258" s="72"/>
      <c r="K54258" s="72"/>
    </row>
    <row r="54259" spans="9:11">
      <c r="I54259" s="72"/>
      <c r="J54259" s="72"/>
      <c r="K54259" s="72"/>
    </row>
    <row r="54260" spans="9:11">
      <c r="I54260" s="72"/>
      <c r="J54260" s="72"/>
      <c r="K54260" s="72"/>
    </row>
    <row r="54261" spans="9:11">
      <c r="I54261" s="72"/>
      <c r="J54261" s="72"/>
      <c r="K54261" s="72"/>
    </row>
    <row r="54262" spans="9:11">
      <c r="I54262" s="72"/>
      <c r="J54262" s="72"/>
      <c r="K54262" s="72"/>
    </row>
    <row r="54263" spans="9:11">
      <c r="I54263" s="72"/>
      <c r="J54263" s="72"/>
      <c r="K54263" s="72"/>
    </row>
    <row r="54264" spans="9:11">
      <c r="I54264" s="72"/>
      <c r="J54264" s="72"/>
      <c r="K54264" s="72"/>
    </row>
    <row r="54265" spans="9:11">
      <c r="I54265" s="72"/>
      <c r="J54265" s="72"/>
      <c r="K54265" s="72"/>
    </row>
    <row r="54266" spans="9:11">
      <c r="I54266" s="72"/>
      <c r="J54266" s="72"/>
      <c r="K54266" s="72"/>
    </row>
    <row r="54267" spans="9:11">
      <c r="I54267" s="72"/>
      <c r="J54267" s="72"/>
      <c r="K54267" s="72"/>
    </row>
    <row r="54268" spans="9:11">
      <c r="I54268" s="72"/>
      <c r="J54268" s="72"/>
      <c r="K54268" s="72"/>
    </row>
    <row r="54269" spans="9:11">
      <c r="I54269" s="72"/>
      <c r="J54269" s="72"/>
      <c r="K54269" s="72"/>
    </row>
    <row r="54270" spans="9:11">
      <c r="I54270" s="72"/>
      <c r="J54270" s="72"/>
      <c r="K54270" s="72"/>
    </row>
    <row r="54271" spans="9:11">
      <c r="I54271" s="72"/>
      <c r="J54271" s="72"/>
      <c r="K54271" s="72"/>
    </row>
    <row r="54272" spans="9:11">
      <c r="I54272" s="72"/>
      <c r="J54272" s="72"/>
      <c r="K54272" s="72"/>
    </row>
    <row r="54273" spans="9:11">
      <c r="I54273" s="72"/>
      <c r="J54273" s="72"/>
      <c r="K54273" s="72"/>
    </row>
    <row r="54274" spans="9:11">
      <c r="I54274" s="72"/>
      <c r="J54274" s="72"/>
      <c r="K54274" s="72"/>
    </row>
    <row r="54275" spans="9:11">
      <c r="I54275" s="72"/>
      <c r="J54275" s="72"/>
      <c r="K54275" s="72"/>
    </row>
    <row r="54276" spans="9:11">
      <c r="I54276" s="72"/>
      <c r="J54276" s="72"/>
      <c r="K54276" s="72"/>
    </row>
    <row r="54277" spans="9:11">
      <c r="I54277" s="72"/>
      <c r="J54277" s="72"/>
      <c r="K54277" s="72"/>
    </row>
    <row r="54278" spans="9:11">
      <c r="I54278" s="72"/>
      <c r="J54278" s="72"/>
      <c r="K54278" s="72"/>
    </row>
    <row r="54279" spans="9:11">
      <c r="I54279" s="72"/>
      <c r="J54279" s="72"/>
      <c r="K54279" s="72"/>
    </row>
    <row r="54280" spans="9:11">
      <c r="I54280" s="72"/>
      <c r="J54280" s="72"/>
      <c r="K54280" s="72"/>
    </row>
    <row r="54281" spans="9:11">
      <c r="I54281" s="72"/>
      <c r="J54281" s="72"/>
      <c r="K54281" s="72"/>
    </row>
    <row r="54282" spans="9:11">
      <c r="I54282" s="72"/>
      <c r="J54282" s="72"/>
      <c r="K54282" s="72"/>
    </row>
    <row r="54283" spans="9:11">
      <c r="I54283" s="72"/>
      <c r="J54283" s="72"/>
      <c r="K54283" s="72"/>
    </row>
    <row r="54284" spans="9:11">
      <c r="I54284" s="72"/>
      <c r="J54284" s="72"/>
      <c r="K54284" s="72"/>
    </row>
    <row r="54285" spans="9:11">
      <c r="I54285" s="72"/>
      <c r="J54285" s="72"/>
      <c r="K54285" s="72"/>
    </row>
    <row r="54286" spans="9:11">
      <c r="I54286" s="72"/>
      <c r="J54286" s="72"/>
      <c r="K54286" s="72"/>
    </row>
    <row r="54287" spans="9:11">
      <c r="I54287" s="72"/>
      <c r="J54287" s="72"/>
      <c r="K54287" s="72"/>
    </row>
    <row r="54288" spans="9:11">
      <c r="I54288" s="72"/>
      <c r="J54288" s="72"/>
      <c r="K54288" s="72"/>
    </row>
    <row r="54289" spans="9:11">
      <c r="I54289" s="72"/>
      <c r="J54289" s="72"/>
      <c r="K54289" s="72"/>
    </row>
    <row r="54290" spans="9:11">
      <c r="I54290" s="72"/>
      <c r="J54290" s="72"/>
      <c r="K54290" s="72"/>
    </row>
    <row r="54291" spans="9:11">
      <c r="I54291" s="72"/>
      <c r="J54291" s="72"/>
      <c r="K54291" s="72"/>
    </row>
    <row r="54292" spans="9:11">
      <c r="I54292" s="72"/>
      <c r="J54292" s="72"/>
      <c r="K54292" s="72"/>
    </row>
    <row r="54293" spans="9:11">
      <c r="I54293" s="72"/>
      <c r="J54293" s="72"/>
      <c r="K54293" s="72"/>
    </row>
    <row r="54294" spans="9:11">
      <c r="I54294" s="72"/>
      <c r="J54294" s="72"/>
      <c r="K54294" s="72"/>
    </row>
    <row r="54295" spans="9:11">
      <c r="I54295" s="72"/>
      <c r="J54295" s="72"/>
      <c r="K54295" s="72"/>
    </row>
    <row r="54296" spans="9:11">
      <c r="I54296" s="72"/>
      <c r="J54296" s="72"/>
      <c r="K54296" s="72"/>
    </row>
    <row r="54297" spans="9:11">
      <c r="I54297" s="72"/>
      <c r="J54297" s="72"/>
      <c r="K54297" s="72"/>
    </row>
    <row r="54298" spans="9:11">
      <c r="I54298" s="72"/>
      <c r="J54298" s="72"/>
      <c r="K54298" s="72"/>
    </row>
    <row r="54299" spans="9:11">
      <c r="I54299" s="72"/>
      <c r="J54299" s="72"/>
      <c r="K54299" s="72"/>
    </row>
    <row r="54300" spans="9:11">
      <c r="I54300" s="72"/>
      <c r="J54300" s="72"/>
      <c r="K54300" s="72"/>
    </row>
    <row r="54301" spans="9:11">
      <c r="I54301" s="72"/>
      <c r="J54301" s="72"/>
      <c r="K54301" s="72"/>
    </row>
    <row r="54302" spans="9:11">
      <c r="I54302" s="72"/>
      <c r="J54302" s="72"/>
      <c r="K54302" s="72"/>
    </row>
    <row r="54303" spans="9:11">
      <c r="I54303" s="72"/>
      <c r="J54303" s="72"/>
      <c r="K54303" s="72"/>
    </row>
    <row r="54304" spans="9:11">
      <c r="I54304" s="72"/>
      <c r="J54304" s="72"/>
      <c r="K54304" s="72"/>
    </row>
    <row r="54305" spans="9:11">
      <c r="I54305" s="72"/>
      <c r="J54305" s="72"/>
      <c r="K54305" s="72"/>
    </row>
    <row r="54306" spans="9:11">
      <c r="I54306" s="72"/>
      <c r="J54306" s="72"/>
      <c r="K54306" s="72"/>
    </row>
    <row r="54307" spans="9:11">
      <c r="I54307" s="72"/>
      <c r="J54307" s="72"/>
      <c r="K54307" s="72"/>
    </row>
    <row r="54308" spans="9:11">
      <c r="I54308" s="72"/>
      <c r="J54308" s="72"/>
      <c r="K54308" s="72"/>
    </row>
    <row r="54309" spans="9:11">
      <c r="I54309" s="72"/>
      <c r="J54309" s="72"/>
      <c r="K54309" s="72"/>
    </row>
    <row r="54310" spans="9:11">
      <c r="I54310" s="72"/>
      <c r="J54310" s="72"/>
      <c r="K54310" s="72"/>
    </row>
    <row r="54311" spans="9:11">
      <c r="I54311" s="72"/>
      <c r="J54311" s="72"/>
      <c r="K54311" s="72"/>
    </row>
    <row r="54312" spans="9:11">
      <c r="I54312" s="72"/>
      <c r="J54312" s="72"/>
      <c r="K54312" s="72"/>
    </row>
    <row r="54313" spans="9:11">
      <c r="I54313" s="72"/>
      <c r="J54313" s="72"/>
      <c r="K54313" s="72"/>
    </row>
    <row r="54314" spans="9:11">
      <c r="I54314" s="72"/>
      <c r="J54314" s="72"/>
      <c r="K54314" s="72"/>
    </row>
    <row r="54315" spans="9:11">
      <c r="I54315" s="72"/>
      <c r="J54315" s="72"/>
      <c r="K54315" s="72"/>
    </row>
    <row r="54316" spans="9:11">
      <c r="I54316" s="72"/>
      <c r="J54316" s="72"/>
      <c r="K54316" s="72"/>
    </row>
    <row r="54317" spans="9:11">
      <c r="I54317" s="72"/>
      <c r="J54317" s="72"/>
      <c r="K54317" s="72"/>
    </row>
    <row r="54318" spans="9:11">
      <c r="I54318" s="72"/>
      <c r="J54318" s="72"/>
      <c r="K54318" s="72"/>
    </row>
    <row r="54319" spans="9:11">
      <c r="I54319" s="72"/>
      <c r="J54319" s="72"/>
      <c r="K54319" s="72"/>
    </row>
    <row r="54320" spans="9:11">
      <c r="I54320" s="72"/>
      <c r="J54320" s="72"/>
      <c r="K54320" s="72"/>
    </row>
    <row r="54321" spans="9:11">
      <c r="I54321" s="72"/>
      <c r="J54321" s="72"/>
      <c r="K54321" s="72"/>
    </row>
    <row r="54322" spans="9:11">
      <c r="I54322" s="72"/>
      <c r="J54322" s="72"/>
      <c r="K54322" s="72"/>
    </row>
    <row r="54323" spans="9:11">
      <c r="I54323" s="72"/>
      <c r="J54323" s="72"/>
      <c r="K54323" s="72"/>
    </row>
    <row r="54324" spans="9:11">
      <c r="I54324" s="72"/>
      <c r="J54324" s="72"/>
      <c r="K54324" s="72"/>
    </row>
    <row r="54325" spans="9:11">
      <c r="I54325" s="72"/>
      <c r="J54325" s="72"/>
      <c r="K54325" s="72"/>
    </row>
    <row r="54326" spans="9:11">
      <c r="I54326" s="72"/>
      <c r="J54326" s="72"/>
      <c r="K54326" s="72"/>
    </row>
    <row r="54327" spans="9:11">
      <c r="I54327" s="72"/>
      <c r="J54327" s="72"/>
      <c r="K54327" s="72"/>
    </row>
    <row r="54328" spans="9:11">
      <c r="I54328" s="72"/>
      <c r="J54328" s="72"/>
      <c r="K54328" s="72"/>
    </row>
    <row r="54329" spans="9:11">
      <c r="I54329" s="72"/>
      <c r="J54329" s="72"/>
      <c r="K54329" s="72"/>
    </row>
    <row r="54330" spans="9:11">
      <c r="I54330" s="72"/>
      <c r="J54330" s="72"/>
      <c r="K54330" s="72"/>
    </row>
    <row r="54331" spans="9:11">
      <c r="I54331" s="72"/>
      <c r="J54331" s="72"/>
      <c r="K54331" s="72"/>
    </row>
    <row r="54332" spans="9:11">
      <c r="I54332" s="72"/>
      <c r="J54332" s="72"/>
      <c r="K54332" s="72"/>
    </row>
    <row r="54333" spans="9:11">
      <c r="I54333" s="72"/>
      <c r="J54333" s="72"/>
      <c r="K54333" s="72"/>
    </row>
    <row r="54334" spans="9:11">
      <c r="I54334" s="72"/>
      <c r="J54334" s="72"/>
      <c r="K54334" s="72"/>
    </row>
    <row r="54335" spans="9:11">
      <c r="I54335" s="72"/>
      <c r="J54335" s="72"/>
      <c r="K54335" s="72"/>
    </row>
    <row r="54336" spans="9:11">
      <c r="I54336" s="72"/>
      <c r="J54336" s="72"/>
      <c r="K54336" s="72"/>
    </row>
    <row r="54337" spans="9:11">
      <c r="I54337" s="72"/>
      <c r="J54337" s="72"/>
      <c r="K54337" s="72"/>
    </row>
    <row r="54338" spans="9:11">
      <c r="I54338" s="72"/>
      <c r="J54338" s="72"/>
      <c r="K54338" s="72"/>
    </row>
    <row r="54339" spans="9:11">
      <c r="I54339" s="72"/>
      <c r="J54339" s="72"/>
      <c r="K54339" s="72"/>
    </row>
    <row r="54340" spans="9:11">
      <c r="I54340" s="72"/>
      <c r="J54340" s="72"/>
      <c r="K54340" s="72"/>
    </row>
    <row r="54341" spans="9:11">
      <c r="I54341" s="72"/>
      <c r="J54341" s="72"/>
      <c r="K54341" s="72"/>
    </row>
    <row r="54342" spans="9:11">
      <c r="I54342" s="72"/>
      <c r="J54342" s="72"/>
      <c r="K54342" s="72"/>
    </row>
    <row r="54343" spans="9:11">
      <c r="I54343" s="72"/>
      <c r="J54343" s="72"/>
      <c r="K54343" s="72"/>
    </row>
    <row r="54344" spans="9:11">
      <c r="I54344" s="72"/>
      <c r="J54344" s="72"/>
      <c r="K54344" s="72"/>
    </row>
    <row r="54345" spans="9:11">
      <c r="I54345" s="72"/>
      <c r="J54345" s="72"/>
      <c r="K54345" s="72"/>
    </row>
    <row r="54346" spans="9:11">
      <c r="I54346" s="72"/>
      <c r="J54346" s="72"/>
      <c r="K54346" s="72"/>
    </row>
    <row r="54347" spans="9:11">
      <c r="I54347" s="72"/>
      <c r="J54347" s="72"/>
      <c r="K54347" s="72"/>
    </row>
    <row r="54348" spans="9:11">
      <c r="I54348" s="72"/>
      <c r="J54348" s="72"/>
      <c r="K54348" s="72"/>
    </row>
    <row r="54349" spans="9:11">
      <c r="I54349" s="72"/>
      <c r="J54349" s="72"/>
      <c r="K54349" s="72"/>
    </row>
    <row r="54350" spans="9:11">
      <c r="I54350" s="72"/>
      <c r="J54350" s="72"/>
      <c r="K54350" s="72"/>
    </row>
    <row r="54351" spans="9:11">
      <c r="I54351" s="72"/>
      <c r="J54351" s="72"/>
      <c r="K54351" s="72"/>
    </row>
    <row r="54352" spans="9:11">
      <c r="I54352" s="72"/>
      <c r="J54352" s="72"/>
      <c r="K54352" s="72"/>
    </row>
    <row r="54353" spans="9:11">
      <c r="I54353" s="72"/>
      <c r="J54353" s="72"/>
      <c r="K54353" s="72"/>
    </row>
    <row r="54354" spans="9:11">
      <c r="I54354" s="72"/>
      <c r="J54354" s="72"/>
      <c r="K54354" s="72"/>
    </row>
    <row r="54355" spans="9:11">
      <c r="I54355" s="72"/>
      <c r="J54355" s="72"/>
      <c r="K54355" s="72"/>
    </row>
    <row r="54356" spans="9:11">
      <c r="I54356" s="72"/>
      <c r="J54356" s="72"/>
      <c r="K54356" s="72"/>
    </row>
    <row r="54357" spans="9:11">
      <c r="I54357" s="72"/>
      <c r="J54357" s="72"/>
      <c r="K54357" s="72"/>
    </row>
    <row r="54358" spans="9:11">
      <c r="I54358" s="72"/>
      <c r="J54358" s="72"/>
      <c r="K54358" s="72"/>
    </row>
    <row r="54359" spans="9:11">
      <c r="I54359" s="72"/>
      <c r="J54359" s="72"/>
      <c r="K54359" s="72"/>
    </row>
    <row r="54360" spans="9:11">
      <c r="I54360" s="72"/>
      <c r="J54360" s="72"/>
      <c r="K54360" s="72"/>
    </row>
    <row r="54361" spans="9:11">
      <c r="I54361" s="72"/>
      <c r="J54361" s="72"/>
      <c r="K54361" s="72"/>
    </row>
    <row r="54362" spans="9:11">
      <c r="I54362" s="72"/>
      <c r="J54362" s="72"/>
      <c r="K54362" s="72"/>
    </row>
    <row r="54363" spans="9:11">
      <c r="I54363" s="72"/>
      <c r="J54363" s="72"/>
      <c r="K54363" s="72"/>
    </row>
    <row r="54364" spans="9:11">
      <c r="I54364" s="72"/>
      <c r="J54364" s="72"/>
      <c r="K54364" s="72"/>
    </row>
    <row r="54365" spans="9:11">
      <c r="I54365" s="72"/>
      <c r="J54365" s="72"/>
      <c r="K54365" s="72"/>
    </row>
    <row r="54366" spans="9:11">
      <c r="I54366" s="72"/>
      <c r="J54366" s="72"/>
      <c r="K54366" s="72"/>
    </row>
    <row r="54367" spans="9:11">
      <c r="I54367" s="72"/>
      <c r="J54367" s="72"/>
      <c r="K54367" s="72"/>
    </row>
    <row r="54368" spans="9:11">
      <c r="I54368" s="72"/>
      <c r="J54368" s="72"/>
      <c r="K54368" s="72"/>
    </row>
    <row r="54369" spans="9:11">
      <c r="I54369" s="72"/>
      <c r="J54369" s="72"/>
      <c r="K54369" s="72"/>
    </row>
    <row r="54370" spans="9:11">
      <c r="I54370" s="72"/>
      <c r="J54370" s="72"/>
      <c r="K54370" s="72"/>
    </row>
    <row r="54371" spans="9:11">
      <c r="I54371" s="72"/>
      <c r="J54371" s="72"/>
      <c r="K54371" s="72"/>
    </row>
    <row r="54372" spans="9:11">
      <c r="I54372" s="72"/>
      <c r="J54372" s="72"/>
      <c r="K54372" s="72"/>
    </row>
    <row r="54373" spans="9:11">
      <c r="I54373" s="72"/>
      <c r="J54373" s="72"/>
      <c r="K54373" s="72"/>
    </row>
    <row r="54374" spans="9:11">
      <c r="I54374" s="72"/>
      <c r="J54374" s="72"/>
      <c r="K54374" s="72"/>
    </row>
    <row r="54375" spans="9:11">
      <c r="I54375" s="72"/>
      <c r="J54375" s="72"/>
      <c r="K54375" s="72"/>
    </row>
    <row r="54376" spans="9:11">
      <c r="I54376" s="72"/>
      <c r="J54376" s="72"/>
      <c r="K54376" s="72"/>
    </row>
    <row r="54377" spans="9:11">
      <c r="I54377" s="72"/>
      <c r="J54377" s="72"/>
      <c r="K54377" s="72"/>
    </row>
    <row r="54378" spans="9:11">
      <c r="I54378" s="72"/>
      <c r="J54378" s="72"/>
      <c r="K54378" s="72"/>
    </row>
    <row r="54379" spans="9:11">
      <c r="I54379" s="72"/>
      <c r="J54379" s="72"/>
      <c r="K54379" s="72"/>
    </row>
    <row r="54380" spans="9:11">
      <c r="I54380" s="72"/>
      <c r="J54380" s="72"/>
      <c r="K54380" s="72"/>
    </row>
    <row r="54381" spans="9:11">
      <c r="I54381" s="72"/>
      <c r="J54381" s="72"/>
      <c r="K54381" s="72"/>
    </row>
    <row r="54382" spans="9:11">
      <c r="I54382" s="72"/>
      <c r="J54382" s="72"/>
      <c r="K54382" s="72"/>
    </row>
    <row r="54383" spans="9:11">
      <c r="I54383" s="72"/>
      <c r="J54383" s="72"/>
      <c r="K54383" s="72"/>
    </row>
    <row r="54384" spans="9:11">
      <c r="I54384" s="72"/>
      <c r="J54384" s="72"/>
      <c r="K54384" s="72"/>
    </row>
    <row r="54385" spans="9:11">
      <c r="I54385" s="72"/>
      <c r="J54385" s="72"/>
      <c r="K54385" s="72"/>
    </row>
    <row r="54386" spans="9:11">
      <c r="I54386" s="72"/>
      <c r="J54386" s="72"/>
      <c r="K54386" s="72"/>
    </row>
    <row r="54387" spans="9:11">
      <c r="I54387" s="72"/>
      <c r="J54387" s="72"/>
      <c r="K54387" s="72"/>
    </row>
    <row r="54388" spans="9:11">
      <c r="I54388" s="72"/>
      <c r="J54388" s="72"/>
      <c r="K54388" s="72"/>
    </row>
    <row r="54389" spans="9:11">
      <c r="I54389" s="72"/>
      <c r="J54389" s="72"/>
      <c r="K54389" s="72"/>
    </row>
    <row r="54390" spans="9:11">
      <c r="I54390" s="72"/>
      <c r="J54390" s="72"/>
      <c r="K54390" s="72"/>
    </row>
    <row r="54391" spans="9:11">
      <c r="I54391" s="72"/>
      <c r="J54391" s="72"/>
      <c r="K54391" s="72"/>
    </row>
    <row r="54392" spans="9:11">
      <c r="I54392" s="72"/>
      <c r="J54392" s="72"/>
      <c r="K54392" s="72"/>
    </row>
    <row r="54393" spans="9:11">
      <c r="I54393" s="72"/>
      <c r="J54393" s="72"/>
      <c r="K54393" s="72"/>
    </row>
    <row r="54394" spans="9:11">
      <c r="I54394" s="72"/>
      <c r="J54394" s="72"/>
      <c r="K54394" s="72"/>
    </row>
    <row r="54395" spans="9:11">
      <c r="I54395" s="72"/>
      <c r="J54395" s="72"/>
      <c r="K54395" s="72"/>
    </row>
    <row r="54396" spans="9:11">
      <c r="I54396" s="72"/>
      <c r="J54396" s="72"/>
      <c r="K54396" s="72"/>
    </row>
    <row r="54397" spans="9:11">
      <c r="I54397" s="72"/>
      <c r="J54397" s="72"/>
      <c r="K54397" s="72"/>
    </row>
    <row r="54398" spans="9:11">
      <c r="I54398" s="72"/>
      <c r="J54398" s="72"/>
      <c r="K54398" s="72"/>
    </row>
    <row r="54399" spans="9:11">
      <c r="I54399" s="72"/>
      <c r="J54399" s="72"/>
      <c r="K54399" s="72"/>
    </row>
    <row r="54400" spans="9:11">
      <c r="I54400" s="72"/>
      <c r="J54400" s="72"/>
      <c r="K54400" s="72"/>
    </row>
    <row r="54401" spans="9:11">
      <c r="I54401" s="72"/>
      <c r="J54401" s="72"/>
      <c r="K54401" s="72"/>
    </row>
    <row r="54402" spans="9:11">
      <c r="I54402" s="72"/>
      <c r="J54402" s="72"/>
      <c r="K54402" s="72"/>
    </row>
    <row r="54403" spans="9:11">
      <c r="I54403" s="72"/>
      <c r="J54403" s="72"/>
      <c r="K54403" s="72"/>
    </row>
    <row r="54404" spans="9:11">
      <c r="I54404" s="72"/>
      <c r="J54404" s="72"/>
      <c r="K54404" s="72"/>
    </row>
    <row r="54405" spans="9:11">
      <c r="I54405" s="72"/>
      <c r="J54405" s="72"/>
      <c r="K54405" s="72"/>
    </row>
    <row r="54406" spans="9:11">
      <c r="I54406" s="72"/>
      <c r="J54406" s="72"/>
      <c r="K54406" s="72"/>
    </row>
    <row r="54407" spans="9:11">
      <c r="I54407" s="72"/>
      <c r="J54407" s="72"/>
      <c r="K54407" s="72"/>
    </row>
    <row r="54408" spans="9:11">
      <c r="I54408" s="72"/>
      <c r="J54408" s="72"/>
      <c r="K54408" s="72"/>
    </row>
    <row r="54409" spans="9:11">
      <c r="I54409" s="72"/>
      <c r="J54409" s="72"/>
      <c r="K54409" s="72"/>
    </row>
    <row r="54410" spans="9:11">
      <c r="I54410" s="72"/>
      <c r="J54410" s="72"/>
      <c r="K54410" s="72"/>
    </row>
    <row r="54411" spans="9:11">
      <c r="I54411" s="72"/>
      <c r="J54411" s="72"/>
      <c r="K54411" s="72"/>
    </row>
    <row r="54412" spans="9:11">
      <c r="I54412" s="72"/>
      <c r="J54412" s="72"/>
      <c r="K54412" s="72"/>
    </row>
    <row r="54413" spans="9:11">
      <c r="I54413" s="72"/>
      <c r="J54413" s="72"/>
      <c r="K54413" s="72"/>
    </row>
    <row r="54414" spans="9:11">
      <c r="I54414" s="72"/>
      <c r="J54414" s="72"/>
      <c r="K54414" s="72"/>
    </row>
    <row r="54415" spans="9:11">
      <c r="I54415" s="72"/>
      <c r="J54415" s="72"/>
      <c r="K54415" s="72"/>
    </row>
    <row r="54416" spans="9:11">
      <c r="I54416" s="72"/>
      <c r="J54416" s="72"/>
      <c r="K54416" s="72"/>
    </row>
    <row r="54417" spans="9:11">
      <c r="I54417" s="72"/>
      <c r="J54417" s="72"/>
      <c r="K54417" s="72"/>
    </row>
    <row r="54418" spans="9:11">
      <c r="I54418" s="72"/>
      <c r="J54418" s="72"/>
      <c r="K54418" s="72"/>
    </row>
    <row r="54419" spans="9:11">
      <c r="I54419" s="72"/>
      <c r="J54419" s="72"/>
      <c r="K54419" s="72"/>
    </row>
    <row r="54420" spans="9:11">
      <c r="I54420" s="72"/>
      <c r="J54420" s="72"/>
      <c r="K54420" s="72"/>
    </row>
    <row r="54421" spans="9:11">
      <c r="I54421" s="72"/>
      <c r="J54421" s="72"/>
      <c r="K54421" s="72"/>
    </row>
    <row r="54422" spans="9:11">
      <c r="I54422" s="72"/>
      <c r="J54422" s="72"/>
      <c r="K54422" s="72"/>
    </row>
    <row r="54423" spans="9:11">
      <c r="I54423" s="72"/>
      <c r="J54423" s="72"/>
      <c r="K54423" s="72"/>
    </row>
    <row r="54424" spans="9:11">
      <c r="I54424" s="72"/>
      <c r="J54424" s="72"/>
      <c r="K54424" s="72"/>
    </row>
    <row r="54425" spans="9:11">
      <c r="I54425" s="72"/>
      <c r="J54425" s="72"/>
      <c r="K54425" s="72"/>
    </row>
    <row r="54426" spans="9:11">
      <c r="I54426" s="72"/>
      <c r="J54426" s="72"/>
      <c r="K54426" s="72"/>
    </row>
    <row r="54427" spans="9:11">
      <c r="I54427" s="72"/>
      <c r="J54427" s="72"/>
      <c r="K54427" s="72"/>
    </row>
    <row r="54428" spans="9:11">
      <c r="I54428" s="72"/>
      <c r="J54428" s="72"/>
      <c r="K54428" s="72"/>
    </row>
    <row r="54429" spans="9:11">
      <c r="I54429" s="72"/>
      <c r="J54429" s="72"/>
      <c r="K54429" s="72"/>
    </row>
    <row r="54430" spans="9:11">
      <c r="I54430" s="72"/>
      <c r="J54430" s="72"/>
      <c r="K54430" s="72"/>
    </row>
    <row r="54431" spans="9:11">
      <c r="I54431" s="72"/>
      <c r="J54431" s="72"/>
      <c r="K54431" s="72"/>
    </row>
    <row r="54432" spans="9:11">
      <c r="I54432" s="72"/>
      <c r="J54432" s="72"/>
      <c r="K54432" s="72"/>
    </row>
    <row r="54433" spans="9:11">
      <c r="I54433" s="72"/>
      <c r="J54433" s="72"/>
      <c r="K54433" s="72"/>
    </row>
    <row r="54434" spans="9:11">
      <c r="I54434" s="72"/>
      <c r="J54434" s="72"/>
      <c r="K54434" s="72"/>
    </row>
    <row r="54435" spans="9:11">
      <c r="I54435" s="72"/>
      <c r="J54435" s="72"/>
      <c r="K54435" s="72"/>
    </row>
    <row r="54436" spans="9:11">
      <c r="I54436" s="72"/>
      <c r="J54436" s="72"/>
      <c r="K54436" s="72"/>
    </row>
    <row r="54437" spans="9:11">
      <c r="I54437" s="72"/>
      <c r="J54437" s="72"/>
      <c r="K54437" s="72"/>
    </row>
    <row r="54438" spans="9:11">
      <c r="I54438" s="72"/>
      <c r="J54438" s="72"/>
      <c r="K54438" s="72"/>
    </row>
    <row r="54439" spans="9:11">
      <c r="I54439" s="72"/>
      <c r="J54439" s="72"/>
      <c r="K54439" s="72"/>
    </row>
    <row r="54440" spans="9:11">
      <c r="I54440" s="72"/>
      <c r="J54440" s="72"/>
      <c r="K54440" s="72"/>
    </row>
    <row r="54441" spans="9:11">
      <c r="I54441" s="72"/>
      <c r="J54441" s="72"/>
      <c r="K54441" s="72"/>
    </row>
    <row r="54442" spans="9:11">
      <c r="I54442" s="72"/>
      <c r="J54442" s="72"/>
      <c r="K54442" s="72"/>
    </row>
    <row r="54443" spans="9:11">
      <c r="I54443" s="72"/>
      <c r="J54443" s="72"/>
      <c r="K54443" s="72"/>
    </row>
    <row r="54444" spans="9:11">
      <c r="I54444" s="72"/>
      <c r="J54444" s="72"/>
      <c r="K54444" s="72"/>
    </row>
    <row r="54445" spans="9:11">
      <c r="I54445" s="72"/>
      <c r="J54445" s="72"/>
      <c r="K54445" s="72"/>
    </row>
    <row r="54446" spans="9:11">
      <c r="I54446" s="72"/>
      <c r="J54446" s="72"/>
      <c r="K54446" s="72"/>
    </row>
    <row r="54447" spans="9:11">
      <c r="I54447" s="72"/>
      <c r="J54447" s="72"/>
      <c r="K54447" s="72"/>
    </row>
    <row r="54448" spans="9:11">
      <c r="I54448" s="72"/>
      <c r="J54448" s="72"/>
      <c r="K54448" s="72"/>
    </row>
    <row r="54449" spans="9:11">
      <c r="I54449" s="72"/>
      <c r="J54449" s="72"/>
      <c r="K54449" s="72"/>
    </row>
    <row r="54450" spans="9:11">
      <c r="I54450" s="72"/>
      <c r="J54450" s="72"/>
      <c r="K54450" s="72"/>
    </row>
    <row r="54451" spans="9:11">
      <c r="I54451" s="72"/>
      <c r="J54451" s="72"/>
      <c r="K54451" s="72"/>
    </row>
    <row r="54452" spans="9:11">
      <c r="I54452" s="72"/>
      <c r="J54452" s="72"/>
      <c r="K54452" s="72"/>
    </row>
    <row r="54453" spans="9:11">
      <c r="I54453" s="72"/>
      <c r="J54453" s="72"/>
      <c r="K54453" s="72"/>
    </row>
    <row r="54454" spans="9:11">
      <c r="I54454" s="72"/>
      <c r="J54454" s="72"/>
      <c r="K54454" s="72"/>
    </row>
    <row r="54455" spans="9:11">
      <c r="I54455" s="72"/>
      <c r="J54455" s="72"/>
      <c r="K54455" s="72"/>
    </row>
    <row r="54456" spans="9:11">
      <c r="I54456" s="72"/>
      <c r="J54456" s="72"/>
      <c r="K54456" s="72"/>
    </row>
    <row r="54457" spans="9:11">
      <c r="I54457" s="72"/>
      <c r="J54457" s="72"/>
      <c r="K54457" s="72"/>
    </row>
    <row r="54458" spans="9:11">
      <c r="I54458" s="72"/>
      <c r="J54458" s="72"/>
      <c r="K54458" s="72"/>
    </row>
    <row r="54459" spans="9:11">
      <c r="I54459" s="72"/>
      <c r="J54459" s="72"/>
      <c r="K54459" s="72"/>
    </row>
    <row r="54460" spans="9:11">
      <c r="I54460" s="72"/>
      <c r="J54460" s="72"/>
      <c r="K54460" s="72"/>
    </row>
    <row r="54461" spans="9:11">
      <c r="I54461" s="72"/>
      <c r="J54461" s="72"/>
      <c r="K54461" s="72"/>
    </row>
    <row r="54462" spans="9:11">
      <c r="I54462" s="72"/>
      <c r="J54462" s="72"/>
      <c r="K54462" s="72"/>
    </row>
    <row r="54463" spans="9:11">
      <c r="I54463" s="72"/>
      <c r="J54463" s="72"/>
      <c r="K54463" s="72"/>
    </row>
    <row r="54464" spans="9:11">
      <c r="I54464" s="72"/>
      <c r="J54464" s="72"/>
      <c r="K54464" s="72"/>
    </row>
    <row r="54465" spans="9:11">
      <c r="I54465" s="72"/>
      <c r="J54465" s="72"/>
      <c r="K54465" s="72"/>
    </row>
    <row r="54466" spans="9:11">
      <c r="I54466" s="72"/>
      <c r="J54466" s="72"/>
      <c r="K54466" s="72"/>
    </row>
    <row r="54467" spans="9:11">
      <c r="I54467" s="72"/>
      <c r="J54467" s="72"/>
      <c r="K54467" s="72"/>
    </row>
    <row r="54468" spans="9:11">
      <c r="I54468" s="72"/>
      <c r="J54468" s="72"/>
      <c r="K54468" s="72"/>
    </row>
    <row r="54469" spans="9:11">
      <c r="I54469" s="72"/>
      <c r="J54469" s="72"/>
      <c r="K54469" s="72"/>
    </row>
    <row r="54470" spans="9:11">
      <c r="I54470" s="72"/>
      <c r="J54470" s="72"/>
      <c r="K54470" s="72"/>
    </row>
    <row r="54471" spans="9:11">
      <c r="I54471" s="72"/>
      <c r="J54471" s="72"/>
      <c r="K54471" s="72"/>
    </row>
    <row r="54472" spans="9:11">
      <c r="I54472" s="72"/>
      <c r="J54472" s="72"/>
      <c r="K54472" s="72"/>
    </row>
    <row r="54473" spans="9:11">
      <c r="I54473" s="72"/>
      <c r="J54473" s="72"/>
      <c r="K54473" s="72"/>
    </row>
    <row r="54474" spans="9:11">
      <c r="I54474" s="72"/>
      <c r="J54474" s="72"/>
      <c r="K54474" s="72"/>
    </row>
    <row r="54475" spans="9:11">
      <c r="I54475" s="72"/>
      <c r="J54475" s="72"/>
      <c r="K54475" s="72"/>
    </row>
    <row r="54476" spans="9:11">
      <c r="I54476" s="72"/>
      <c r="J54476" s="72"/>
      <c r="K54476" s="72"/>
    </row>
    <row r="54477" spans="9:11">
      <c r="I54477" s="72"/>
      <c r="J54477" s="72"/>
      <c r="K54477" s="72"/>
    </row>
    <row r="54478" spans="9:11">
      <c r="I54478" s="72"/>
      <c r="J54478" s="72"/>
      <c r="K54478" s="72"/>
    </row>
    <row r="54479" spans="9:11">
      <c r="I54479" s="72"/>
      <c r="J54479" s="72"/>
      <c r="K54479" s="72"/>
    </row>
    <row r="54480" spans="9:11">
      <c r="I54480" s="72"/>
      <c r="J54480" s="72"/>
      <c r="K54480" s="72"/>
    </row>
    <row r="54481" spans="9:11">
      <c r="I54481" s="72"/>
      <c r="J54481" s="72"/>
      <c r="K54481" s="72"/>
    </row>
    <row r="54482" spans="9:11">
      <c r="I54482" s="72"/>
      <c r="J54482" s="72"/>
      <c r="K54482" s="72"/>
    </row>
    <row r="54483" spans="9:11">
      <c r="I54483" s="72"/>
      <c r="J54483" s="72"/>
      <c r="K54483" s="72"/>
    </row>
    <row r="54484" spans="9:11">
      <c r="I54484" s="72"/>
      <c r="J54484" s="72"/>
      <c r="K54484" s="72"/>
    </row>
    <row r="54485" spans="9:11">
      <c r="I54485" s="72"/>
      <c r="J54485" s="72"/>
      <c r="K54485" s="72"/>
    </row>
    <row r="54486" spans="9:11">
      <c r="I54486" s="72"/>
      <c r="J54486" s="72"/>
      <c r="K54486" s="72"/>
    </row>
    <row r="54487" spans="9:11">
      <c r="I54487" s="72"/>
      <c r="J54487" s="72"/>
      <c r="K54487" s="72"/>
    </row>
    <row r="54488" spans="9:11">
      <c r="I54488" s="72"/>
      <c r="J54488" s="72"/>
      <c r="K54488" s="72"/>
    </row>
    <row r="54489" spans="9:11">
      <c r="I54489" s="72"/>
      <c r="J54489" s="72"/>
      <c r="K54489" s="72"/>
    </row>
    <row r="54490" spans="9:11">
      <c r="I54490" s="72"/>
      <c r="J54490" s="72"/>
      <c r="K54490" s="72"/>
    </row>
    <row r="54491" spans="9:11">
      <c r="I54491" s="72"/>
      <c r="J54491" s="72"/>
      <c r="K54491" s="72"/>
    </row>
    <row r="54492" spans="9:11">
      <c r="I54492" s="72"/>
      <c r="J54492" s="72"/>
      <c r="K54492" s="72"/>
    </row>
    <row r="54493" spans="9:11">
      <c r="I54493" s="72"/>
      <c r="J54493" s="72"/>
      <c r="K54493" s="72"/>
    </row>
    <row r="54494" spans="9:11">
      <c r="I54494" s="72"/>
      <c r="J54494" s="72"/>
      <c r="K54494" s="72"/>
    </row>
    <row r="54495" spans="9:11">
      <c r="I54495" s="72"/>
      <c r="J54495" s="72"/>
      <c r="K54495" s="72"/>
    </row>
    <row r="54496" spans="9:11">
      <c r="I54496" s="72"/>
      <c r="J54496" s="72"/>
      <c r="K54496" s="72"/>
    </row>
    <row r="54497" spans="9:11">
      <c r="I54497" s="72"/>
      <c r="J54497" s="72"/>
      <c r="K54497" s="72"/>
    </row>
    <row r="54498" spans="9:11">
      <c r="I54498" s="72"/>
      <c r="J54498" s="72"/>
      <c r="K54498" s="72"/>
    </row>
    <row r="54499" spans="9:11">
      <c r="I54499" s="72"/>
      <c r="J54499" s="72"/>
      <c r="K54499" s="72"/>
    </row>
    <row r="54500" spans="9:11">
      <c r="I54500" s="72"/>
      <c r="J54500" s="72"/>
      <c r="K54500" s="72"/>
    </row>
    <row r="54501" spans="9:11">
      <c r="I54501" s="72"/>
      <c r="J54501" s="72"/>
      <c r="K54501" s="72"/>
    </row>
    <row r="54502" spans="9:11">
      <c r="I54502" s="72"/>
      <c r="J54502" s="72"/>
      <c r="K54502" s="72"/>
    </row>
    <row r="54503" spans="9:11">
      <c r="I54503" s="72"/>
      <c r="J54503" s="72"/>
      <c r="K54503" s="72"/>
    </row>
    <row r="54504" spans="9:11">
      <c r="I54504" s="72"/>
      <c r="J54504" s="72"/>
      <c r="K54504" s="72"/>
    </row>
    <row r="54505" spans="9:11">
      <c r="I54505" s="72"/>
      <c r="J54505" s="72"/>
      <c r="K54505" s="72"/>
    </row>
    <row r="54506" spans="9:11">
      <c r="I54506" s="72"/>
      <c r="J54506" s="72"/>
      <c r="K54506" s="72"/>
    </row>
    <row r="54507" spans="9:11">
      <c r="I54507" s="72"/>
      <c r="J54507" s="72"/>
      <c r="K54507" s="72"/>
    </row>
    <row r="54508" spans="9:11">
      <c r="I54508" s="72"/>
      <c r="J54508" s="72"/>
      <c r="K54508" s="72"/>
    </row>
    <row r="54509" spans="9:11">
      <c r="I54509" s="72"/>
      <c r="J54509" s="72"/>
      <c r="K54509" s="72"/>
    </row>
    <row r="54510" spans="9:11">
      <c r="I54510" s="72"/>
      <c r="J54510" s="72"/>
      <c r="K54510" s="72"/>
    </row>
    <row r="54511" spans="9:11">
      <c r="I54511" s="72"/>
      <c r="J54511" s="72"/>
      <c r="K54511" s="72"/>
    </row>
    <row r="54512" spans="9:11">
      <c r="I54512" s="72"/>
      <c r="J54512" s="72"/>
      <c r="K54512" s="72"/>
    </row>
    <row r="54513" spans="9:11">
      <c r="I54513" s="72"/>
      <c r="J54513" s="72"/>
      <c r="K54513" s="72"/>
    </row>
    <row r="54514" spans="9:11">
      <c r="I54514" s="72"/>
      <c r="J54514" s="72"/>
      <c r="K54514" s="72"/>
    </row>
    <row r="54515" spans="9:11">
      <c r="I54515" s="72"/>
      <c r="J54515" s="72"/>
      <c r="K54515" s="72"/>
    </row>
    <row r="54516" spans="9:11">
      <c r="I54516" s="72"/>
      <c r="J54516" s="72"/>
      <c r="K54516" s="72"/>
    </row>
    <row r="54517" spans="9:11">
      <c r="I54517" s="72"/>
      <c r="J54517" s="72"/>
      <c r="K54517" s="72"/>
    </row>
    <row r="54518" spans="9:11">
      <c r="I54518" s="72"/>
      <c r="J54518" s="72"/>
      <c r="K54518" s="72"/>
    </row>
    <row r="54519" spans="9:11">
      <c r="I54519" s="72"/>
      <c r="J54519" s="72"/>
      <c r="K54519" s="72"/>
    </row>
    <row r="54520" spans="9:11">
      <c r="I54520" s="72"/>
      <c r="J54520" s="72"/>
      <c r="K54520" s="72"/>
    </row>
    <row r="54521" spans="9:11">
      <c r="I54521" s="72"/>
      <c r="J54521" s="72"/>
      <c r="K54521" s="72"/>
    </row>
    <row r="54522" spans="9:11">
      <c r="I54522" s="72"/>
      <c r="J54522" s="72"/>
      <c r="K54522" s="72"/>
    </row>
    <row r="54523" spans="9:11">
      <c r="I54523" s="72"/>
      <c r="J54523" s="72"/>
      <c r="K54523" s="72"/>
    </row>
    <row r="54524" spans="9:11">
      <c r="I54524" s="72"/>
      <c r="J54524" s="72"/>
      <c r="K54524" s="72"/>
    </row>
    <row r="54525" spans="9:11">
      <c r="I54525" s="72"/>
      <c r="J54525" s="72"/>
      <c r="K54525" s="72"/>
    </row>
    <row r="54526" spans="9:11">
      <c r="I54526" s="72"/>
      <c r="J54526" s="72"/>
      <c r="K54526" s="72"/>
    </row>
    <row r="54527" spans="9:11">
      <c r="I54527" s="72"/>
      <c r="J54527" s="72"/>
      <c r="K54527" s="72"/>
    </row>
    <row r="54528" spans="9:11">
      <c r="I54528" s="72"/>
      <c r="J54528" s="72"/>
      <c r="K54528" s="72"/>
    </row>
    <row r="54529" spans="9:11">
      <c r="I54529" s="72"/>
      <c r="J54529" s="72"/>
      <c r="K54529" s="72"/>
    </row>
    <row r="54530" spans="9:11">
      <c r="I54530" s="72"/>
      <c r="J54530" s="72"/>
      <c r="K54530" s="72"/>
    </row>
    <row r="54531" spans="9:11">
      <c r="I54531" s="72"/>
      <c r="J54531" s="72"/>
      <c r="K54531" s="72"/>
    </row>
    <row r="54532" spans="9:11">
      <c r="I54532" s="72"/>
      <c r="J54532" s="72"/>
      <c r="K54532" s="72"/>
    </row>
    <row r="54533" spans="9:11">
      <c r="I54533" s="72"/>
      <c r="J54533" s="72"/>
      <c r="K54533" s="72"/>
    </row>
    <row r="54534" spans="9:11">
      <c r="I54534" s="72"/>
      <c r="J54534" s="72"/>
      <c r="K54534" s="72"/>
    </row>
    <row r="54535" spans="9:11">
      <c r="I54535" s="72"/>
      <c r="J54535" s="72"/>
      <c r="K54535" s="72"/>
    </row>
    <row r="54536" spans="9:11">
      <c r="I54536" s="72"/>
      <c r="J54536" s="72"/>
      <c r="K54536" s="72"/>
    </row>
    <row r="54537" spans="9:11">
      <c r="I54537" s="72"/>
      <c r="J54537" s="72"/>
      <c r="K54537" s="72"/>
    </row>
    <row r="54538" spans="9:11">
      <c r="I54538" s="72"/>
      <c r="J54538" s="72"/>
      <c r="K54538" s="72"/>
    </row>
    <row r="54539" spans="9:11">
      <c r="I54539" s="72"/>
      <c r="J54539" s="72"/>
      <c r="K54539" s="72"/>
    </row>
    <row r="54540" spans="9:11">
      <c r="I54540" s="72"/>
      <c r="J54540" s="72"/>
      <c r="K54540" s="72"/>
    </row>
    <row r="54541" spans="9:11">
      <c r="I54541" s="72"/>
      <c r="J54541" s="72"/>
      <c r="K54541" s="72"/>
    </row>
    <row r="54542" spans="9:11">
      <c r="I54542" s="72"/>
      <c r="J54542" s="72"/>
      <c r="K54542" s="72"/>
    </row>
    <row r="54543" spans="9:11">
      <c r="I54543" s="72"/>
      <c r="J54543" s="72"/>
      <c r="K54543" s="72"/>
    </row>
    <row r="54544" spans="9:11">
      <c r="I54544" s="72"/>
      <c r="J54544" s="72"/>
      <c r="K54544" s="72"/>
    </row>
    <row r="54545" spans="9:11">
      <c r="I54545" s="72"/>
      <c r="J54545" s="72"/>
      <c r="K54545" s="72"/>
    </row>
    <row r="54546" spans="9:11">
      <c r="I54546" s="72"/>
      <c r="J54546" s="72"/>
      <c r="K54546" s="72"/>
    </row>
    <row r="54547" spans="9:11">
      <c r="I54547" s="72"/>
      <c r="J54547" s="72"/>
      <c r="K54547" s="72"/>
    </row>
    <row r="54548" spans="9:11">
      <c r="I54548" s="72"/>
      <c r="J54548" s="72"/>
      <c r="K54548" s="72"/>
    </row>
    <row r="54549" spans="9:11">
      <c r="I54549" s="72"/>
      <c r="J54549" s="72"/>
      <c r="K54549" s="72"/>
    </row>
    <row r="54550" spans="9:11">
      <c r="I54550" s="72"/>
      <c r="J54550" s="72"/>
      <c r="K54550" s="72"/>
    </row>
    <row r="54551" spans="9:11">
      <c r="I54551" s="72"/>
      <c r="J54551" s="72"/>
      <c r="K54551" s="72"/>
    </row>
    <row r="54552" spans="9:11">
      <c r="I54552" s="72"/>
      <c r="J54552" s="72"/>
      <c r="K54552" s="72"/>
    </row>
    <row r="54553" spans="9:11">
      <c r="I54553" s="72"/>
      <c r="J54553" s="72"/>
      <c r="K54553" s="72"/>
    </row>
    <row r="54554" spans="9:11">
      <c r="I54554" s="72"/>
      <c r="J54554" s="72"/>
      <c r="K54554" s="72"/>
    </row>
    <row r="54555" spans="9:11">
      <c r="I54555" s="72"/>
      <c r="J54555" s="72"/>
      <c r="K54555" s="72"/>
    </row>
    <row r="54556" spans="9:11">
      <c r="I54556" s="72"/>
      <c r="J54556" s="72"/>
      <c r="K54556" s="72"/>
    </row>
    <row r="54557" spans="9:11">
      <c r="I54557" s="72"/>
      <c r="J54557" s="72"/>
      <c r="K54557" s="72"/>
    </row>
    <row r="54558" spans="9:11">
      <c r="I54558" s="72"/>
      <c r="J54558" s="72"/>
      <c r="K54558" s="72"/>
    </row>
    <row r="54559" spans="9:11">
      <c r="I54559" s="72"/>
      <c r="J54559" s="72"/>
      <c r="K54559" s="72"/>
    </row>
    <row r="54560" spans="9:11">
      <c r="I54560" s="72"/>
      <c r="J54560" s="72"/>
      <c r="K54560" s="72"/>
    </row>
    <row r="54561" spans="9:11">
      <c r="I54561" s="72"/>
      <c r="J54561" s="72"/>
      <c r="K54561" s="72"/>
    </row>
    <row r="54562" spans="9:11">
      <c r="I54562" s="72"/>
      <c r="J54562" s="72"/>
      <c r="K54562" s="72"/>
    </row>
    <row r="54563" spans="9:11">
      <c r="I54563" s="72"/>
      <c r="J54563" s="72"/>
      <c r="K54563" s="72"/>
    </row>
    <row r="54564" spans="9:11">
      <c r="I54564" s="72"/>
      <c r="J54564" s="72"/>
      <c r="K54564" s="72"/>
    </row>
    <row r="54565" spans="9:11">
      <c r="I54565" s="72"/>
      <c r="J54565" s="72"/>
      <c r="K54565" s="72"/>
    </row>
    <row r="54566" spans="9:11">
      <c r="I54566" s="72"/>
      <c r="J54566" s="72"/>
      <c r="K54566" s="72"/>
    </row>
    <row r="54567" spans="9:11">
      <c r="I54567" s="72"/>
      <c r="J54567" s="72"/>
      <c r="K54567" s="72"/>
    </row>
    <row r="54568" spans="9:11">
      <c r="I54568" s="72"/>
      <c r="J54568" s="72"/>
      <c r="K54568" s="72"/>
    </row>
    <row r="54569" spans="9:11">
      <c r="I54569" s="72"/>
      <c r="J54569" s="72"/>
      <c r="K54569" s="72"/>
    </row>
    <row r="54570" spans="9:11">
      <c r="I54570" s="72"/>
      <c r="J54570" s="72"/>
      <c r="K54570" s="72"/>
    </row>
    <row r="54571" spans="9:11">
      <c r="I54571" s="72"/>
      <c r="J54571" s="72"/>
      <c r="K54571" s="72"/>
    </row>
    <row r="54572" spans="9:11">
      <c r="I54572" s="72"/>
      <c r="J54572" s="72"/>
      <c r="K54572" s="72"/>
    </row>
    <row r="54573" spans="9:11">
      <c r="I54573" s="72"/>
      <c r="J54573" s="72"/>
      <c r="K54573" s="72"/>
    </row>
    <row r="54574" spans="9:11">
      <c r="I54574" s="72"/>
      <c r="J54574" s="72"/>
      <c r="K54574" s="72"/>
    </row>
    <row r="54575" spans="9:11">
      <c r="I54575" s="72"/>
      <c r="J54575" s="72"/>
      <c r="K54575" s="72"/>
    </row>
    <row r="54576" spans="9:11">
      <c r="I54576" s="72"/>
      <c r="J54576" s="72"/>
      <c r="K54576" s="72"/>
    </row>
    <row r="54577" spans="9:11">
      <c r="I54577" s="72"/>
      <c r="J54577" s="72"/>
      <c r="K54577" s="72"/>
    </row>
    <row r="54578" spans="9:11">
      <c r="I54578" s="72"/>
      <c r="J54578" s="72"/>
      <c r="K54578" s="72"/>
    </row>
    <row r="54579" spans="9:11">
      <c r="I54579" s="72"/>
      <c r="J54579" s="72"/>
      <c r="K54579" s="72"/>
    </row>
    <row r="54580" spans="9:11">
      <c r="I54580" s="72"/>
      <c r="J54580" s="72"/>
      <c r="K54580" s="72"/>
    </row>
    <row r="54581" spans="9:11">
      <c r="I54581" s="72"/>
      <c r="J54581" s="72"/>
      <c r="K54581" s="72"/>
    </row>
    <row r="54582" spans="9:11">
      <c r="I54582" s="72"/>
      <c r="J54582" s="72"/>
      <c r="K54582" s="72"/>
    </row>
    <row r="54583" spans="9:11">
      <c r="I54583" s="72"/>
      <c r="J54583" s="72"/>
      <c r="K54583" s="72"/>
    </row>
    <row r="54584" spans="9:11">
      <c r="I54584" s="72"/>
      <c r="J54584" s="72"/>
      <c r="K54584" s="72"/>
    </row>
    <row r="54585" spans="9:11">
      <c r="I54585" s="72"/>
      <c r="J54585" s="72"/>
      <c r="K54585" s="72"/>
    </row>
    <row r="54586" spans="9:11">
      <c r="I54586" s="72"/>
      <c r="J54586" s="72"/>
      <c r="K54586" s="72"/>
    </row>
    <row r="54587" spans="9:11">
      <c r="I54587" s="72"/>
      <c r="J54587" s="72"/>
      <c r="K54587" s="72"/>
    </row>
    <row r="54588" spans="9:11">
      <c r="I54588" s="72"/>
      <c r="J54588" s="72"/>
      <c r="K54588" s="72"/>
    </row>
    <row r="54589" spans="9:11">
      <c r="I54589" s="72"/>
      <c r="J54589" s="72"/>
      <c r="K54589" s="72"/>
    </row>
    <row r="54590" spans="9:11">
      <c r="I54590" s="72"/>
      <c r="J54590" s="72"/>
      <c r="K54590" s="72"/>
    </row>
    <row r="54591" spans="9:11">
      <c r="I54591" s="72"/>
      <c r="J54591" s="72"/>
      <c r="K54591" s="72"/>
    </row>
    <row r="54592" spans="9:11">
      <c r="I54592" s="72"/>
      <c r="J54592" s="72"/>
      <c r="K54592" s="72"/>
    </row>
    <row r="54593" spans="9:11">
      <c r="I54593" s="72"/>
      <c r="J54593" s="72"/>
      <c r="K54593" s="72"/>
    </row>
    <row r="54594" spans="9:11">
      <c r="I54594" s="72"/>
      <c r="J54594" s="72"/>
      <c r="K54594" s="72"/>
    </row>
    <row r="54595" spans="9:11">
      <c r="I54595" s="72"/>
      <c r="J54595" s="72"/>
      <c r="K54595" s="72"/>
    </row>
    <row r="54596" spans="9:11">
      <c r="I54596" s="72"/>
      <c r="J54596" s="72"/>
      <c r="K54596" s="72"/>
    </row>
    <row r="54597" spans="9:11">
      <c r="I54597" s="72"/>
      <c r="J54597" s="72"/>
      <c r="K54597" s="72"/>
    </row>
    <row r="54598" spans="9:11">
      <c r="I54598" s="72"/>
      <c r="J54598" s="72"/>
      <c r="K54598" s="72"/>
    </row>
    <row r="54599" spans="9:11">
      <c r="I54599" s="72"/>
      <c r="J54599" s="72"/>
      <c r="K54599" s="72"/>
    </row>
    <row r="54600" spans="9:11">
      <c r="I54600" s="72"/>
      <c r="J54600" s="72"/>
      <c r="K54600" s="72"/>
    </row>
    <row r="54601" spans="9:11">
      <c r="I54601" s="72"/>
      <c r="J54601" s="72"/>
      <c r="K54601" s="72"/>
    </row>
    <row r="54602" spans="9:11">
      <c r="I54602" s="72"/>
      <c r="J54602" s="72"/>
      <c r="K54602" s="72"/>
    </row>
    <row r="54603" spans="9:11">
      <c r="I54603" s="72"/>
      <c r="J54603" s="72"/>
      <c r="K54603" s="72"/>
    </row>
    <row r="54604" spans="9:11">
      <c r="I54604" s="72"/>
      <c r="J54604" s="72"/>
      <c r="K54604" s="72"/>
    </row>
    <row r="54605" spans="9:11">
      <c r="I54605" s="72"/>
      <c r="J54605" s="72"/>
      <c r="K54605" s="72"/>
    </row>
    <row r="54606" spans="9:11">
      <c r="I54606" s="72"/>
      <c r="J54606" s="72"/>
      <c r="K54606" s="72"/>
    </row>
    <row r="54607" spans="9:11">
      <c r="I54607" s="72"/>
      <c r="J54607" s="72"/>
      <c r="K54607" s="72"/>
    </row>
    <row r="54608" spans="9:11">
      <c r="I54608" s="72"/>
      <c r="J54608" s="72"/>
      <c r="K54608" s="72"/>
    </row>
    <row r="54609" spans="9:11">
      <c r="I54609" s="72"/>
      <c r="J54609" s="72"/>
      <c r="K54609" s="72"/>
    </row>
    <row r="54610" spans="9:11">
      <c r="I54610" s="72"/>
      <c r="J54610" s="72"/>
      <c r="K54610" s="72"/>
    </row>
    <row r="54611" spans="9:11">
      <c r="I54611" s="72"/>
      <c r="J54611" s="72"/>
      <c r="K54611" s="72"/>
    </row>
    <row r="54612" spans="9:11">
      <c r="I54612" s="72"/>
      <c r="J54612" s="72"/>
      <c r="K54612" s="72"/>
    </row>
    <row r="54613" spans="9:11">
      <c r="I54613" s="72"/>
      <c r="J54613" s="72"/>
      <c r="K54613" s="72"/>
    </row>
    <row r="54614" spans="9:11">
      <c r="I54614" s="72"/>
      <c r="J54614" s="72"/>
      <c r="K54614" s="72"/>
    </row>
    <row r="54615" spans="9:11">
      <c r="I54615" s="72"/>
      <c r="J54615" s="72"/>
      <c r="K54615" s="72"/>
    </row>
    <row r="54616" spans="9:11">
      <c r="I54616" s="72"/>
      <c r="J54616" s="72"/>
      <c r="K54616" s="72"/>
    </row>
    <row r="54617" spans="9:11">
      <c r="I54617" s="72"/>
      <c r="J54617" s="72"/>
      <c r="K54617" s="72"/>
    </row>
    <row r="54618" spans="9:11">
      <c r="I54618" s="72"/>
      <c r="J54618" s="72"/>
      <c r="K54618" s="72"/>
    </row>
    <row r="54619" spans="9:11">
      <c r="I54619" s="72"/>
      <c r="J54619" s="72"/>
      <c r="K54619" s="72"/>
    </row>
    <row r="54620" spans="9:11">
      <c r="I54620" s="72"/>
      <c r="J54620" s="72"/>
      <c r="K54620" s="72"/>
    </row>
    <row r="54621" spans="9:11">
      <c r="I54621" s="72"/>
      <c r="J54621" s="72"/>
      <c r="K54621" s="72"/>
    </row>
    <row r="54622" spans="9:11">
      <c r="I54622" s="72"/>
      <c r="J54622" s="72"/>
      <c r="K54622" s="72"/>
    </row>
    <row r="54623" spans="9:11">
      <c r="I54623" s="72"/>
      <c r="J54623" s="72"/>
      <c r="K54623" s="72"/>
    </row>
    <row r="54624" spans="9:11">
      <c r="I54624" s="72"/>
      <c r="J54624" s="72"/>
      <c r="K54624" s="72"/>
    </row>
    <row r="54625" spans="9:11">
      <c r="I54625" s="72"/>
      <c r="J54625" s="72"/>
      <c r="K54625" s="72"/>
    </row>
    <row r="54626" spans="9:11">
      <c r="I54626" s="72"/>
      <c r="J54626" s="72"/>
      <c r="K54626" s="72"/>
    </row>
    <row r="54627" spans="9:11">
      <c r="I54627" s="72"/>
      <c r="J54627" s="72"/>
      <c r="K54627" s="72"/>
    </row>
    <row r="54628" spans="9:11">
      <c r="I54628" s="72"/>
      <c r="J54628" s="72"/>
      <c r="K54628" s="72"/>
    </row>
    <row r="54629" spans="9:11">
      <c r="I54629" s="72"/>
      <c r="J54629" s="72"/>
      <c r="K54629" s="72"/>
    </row>
    <row r="54630" spans="9:11">
      <c r="I54630" s="72"/>
      <c r="J54630" s="72"/>
      <c r="K54630" s="72"/>
    </row>
    <row r="54631" spans="9:11">
      <c r="I54631" s="72"/>
      <c r="J54631" s="72"/>
      <c r="K54631" s="72"/>
    </row>
    <row r="54632" spans="9:11">
      <c r="I54632" s="72"/>
      <c r="J54632" s="72"/>
      <c r="K54632" s="72"/>
    </row>
    <row r="54633" spans="9:11">
      <c r="I54633" s="72"/>
      <c r="J54633" s="72"/>
      <c r="K54633" s="72"/>
    </row>
    <row r="54634" spans="9:11">
      <c r="I54634" s="72"/>
      <c r="J54634" s="72"/>
      <c r="K54634" s="72"/>
    </row>
    <row r="54635" spans="9:11">
      <c r="I54635" s="72"/>
      <c r="J54635" s="72"/>
      <c r="K54635" s="72"/>
    </row>
    <row r="54636" spans="9:11">
      <c r="I54636" s="72"/>
      <c r="J54636" s="72"/>
      <c r="K54636" s="72"/>
    </row>
    <row r="54637" spans="9:11">
      <c r="I54637" s="72"/>
      <c r="J54637" s="72"/>
      <c r="K54637" s="72"/>
    </row>
    <row r="54638" spans="9:11">
      <c r="I54638" s="72"/>
      <c r="J54638" s="72"/>
      <c r="K54638" s="72"/>
    </row>
    <row r="54639" spans="9:11">
      <c r="I54639" s="72"/>
      <c r="J54639" s="72"/>
      <c r="K54639" s="72"/>
    </row>
    <row r="54640" spans="9:11">
      <c r="I54640" s="72"/>
      <c r="J54640" s="72"/>
      <c r="K54640" s="72"/>
    </row>
    <row r="54641" spans="9:11">
      <c r="I54641" s="72"/>
      <c r="J54641" s="72"/>
      <c r="K54641" s="72"/>
    </row>
    <row r="54642" spans="9:11">
      <c r="I54642" s="72"/>
      <c r="J54642" s="72"/>
      <c r="K54642" s="72"/>
    </row>
    <row r="54643" spans="9:11">
      <c r="I54643" s="72"/>
      <c r="J54643" s="72"/>
      <c r="K54643" s="72"/>
    </row>
    <row r="54644" spans="9:11">
      <c r="I54644" s="72"/>
      <c r="J54644" s="72"/>
      <c r="K54644" s="72"/>
    </row>
    <row r="54645" spans="9:11">
      <c r="I54645" s="72"/>
      <c r="J54645" s="72"/>
      <c r="K54645" s="72"/>
    </row>
    <row r="54646" spans="9:11">
      <c r="I54646" s="72"/>
      <c r="J54646" s="72"/>
      <c r="K54646" s="72"/>
    </row>
    <row r="54647" spans="9:11">
      <c r="I54647" s="72"/>
      <c r="J54647" s="72"/>
      <c r="K54647" s="72"/>
    </row>
    <row r="54648" spans="9:11">
      <c r="I54648" s="72"/>
      <c r="J54648" s="72"/>
      <c r="K54648" s="72"/>
    </row>
    <row r="54649" spans="9:11">
      <c r="I54649" s="72"/>
      <c r="J54649" s="72"/>
      <c r="K54649" s="72"/>
    </row>
    <row r="54650" spans="9:11">
      <c r="I54650" s="72"/>
      <c r="J54650" s="72"/>
      <c r="K54650" s="72"/>
    </row>
    <row r="54651" spans="9:11">
      <c r="I54651" s="72"/>
      <c r="J54651" s="72"/>
      <c r="K54651" s="72"/>
    </row>
    <row r="54652" spans="9:11">
      <c r="I54652" s="72"/>
      <c r="J54652" s="72"/>
      <c r="K54652" s="72"/>
    </row>
    <row r="54653" spans="9:11">
      <c r="I54653" s="72"/>
      <c r="J54653" s="72"/>
      <c r="K54653" s="72"/>
    </row>
    <row r="54654" spans="9:11">
      <c r="I54654" s="72"/>
      <c r="J54654" s="72"/>
      <c r="K54654" s="72"/>
    </row>
    <row r="54655" spans="9:11">
      <c r="I54655" s="72"/>
      <c r="J54655" s="72"/>
      <c r="K54655" s="72"/>
    </row>
    <row r="54656" spans="9:11">
      <c r="I54656" s="72"/>
      <c r="J54656" s="72"/>
      <c r="K54656" s="72"/>
    </row>
    <row r="54657" spans="9:11">
      <c r="I54657" s="72"/>
      <c r="J54657" s="72"/>
      <c r="K54657" s="72"/>
    </row>
    <row r="54658" spans="9:11">
      <c r="I54658" s="72"/>
      <c r="J54658" s="72"/>
      <c r="K54658" s="72"/>
    </row>
    <row r="54659" spans="9:11">
      <c r="I54659" s="72"/>
      <c r="J54659" s="72"/>
      <c r="K54659" s="72"/>
    </row>
    <row r="54660" spans="9:11">
      <c r="I54660" s="72"/>
      <c r="J54660" s="72"/>
      <c r="K54660" s="72"/>
    </row>
    <row r="54661" spans="9:11">
      <c r="I54661" s="72"/>
      <c r="J54661" s="72"/>
      <c r="K54661" s="72"/>
    </row>
    <row r="54662" spans="9:11">
      <c r="I54662" s="72"/>
      <c r="J54662" s="72"/>
      <c r="K54662" s="72"/>
    </row>
    <row r="54663" spans="9:11">
      <c r="I54663" s="72"/>
      <c r="J54663" s="72"/>
      <c r="K54663" s="72"/>
    </row>
    <row r="54664" spans="9:11">
      <c r="I54664" s="72"/>
      <c r="J54664" s="72"/>
      <c r="K54664" s="72"/>
    </row>
    <row r="54665" spans="9:11">
      <c r="I54665" s="72"/>
      <c r="J54665" s="72"/>
      <c r="K54665" s="72"/>
    </row>
    <row r="54666" spans="9:11">
      <c r="I54666" s="72"/>
      <c r="J54666" s="72"/>
      <c r="K54666" s="72"/>
    </row>
    <row r="54667" spans="9:11">
      <c r="I54667" s="72"/>
      <c r="J54667" s="72"/>
      <c r="K54667" s="72"/>
    </row>
    <row r="54668" spans="9:11">
      <c r="I54668" s="72"/>
      <c r="J54668" s="72"/>
      <c r="K54668" s="72"/>
    </row>
    <row r="54669" spans="9:11">
      <c r="I54669" s="72"/>
      <c r="J54669" s="72"/>
      <c r="K54669" s="72"/>
    </row>
    <row r="54670" spans="9:11">
      <c r="I54670" s="72"/>
      <c r="J54670" s="72"/>
      <c r="K54670" s="72"/>
    </row>
    <row r="54671" spans="9:11">
      <c r="I54671" s="72"/>
      <c r="J54671" s="72"/>
      <c r="K54671" s="72"/>
    </row>
    <row r="54672" spans="9:11">
      <c r="I54672" s="72"/>
      <c r="J54672" s="72"/>
      <c r="K54672" s="72"/>
    </row>
    <row r="54673" spans="9:11">
      <c r="I54673" s="72"/>
      <c r="J54673" s="72"/>
      <c r="K54673" s="72"/>
    </row>
    <row r="54674" spans="9:11">
      <c r="I54674" s="72"/>
      <c r="J54674" s="72"/>
      <c r="K54674" s="72"/>
    </row>
    <row r="54675" spans="9:11">
      <c r="I54675" s="72"/>
      <c r="J54675" s="72"/>
      <c r="K54675" s="72"/>
    </row>
    <row r="54676" spans="9:11">
      <c r="I54676" s="72"/>
      <c r="J54676" s="72"/>
      <c r="K54676" s="72"/>
    </row>
    <row r="54677" spans="9:11">
      <c r="I54677" s="72"/>
      <c r="J54677" s="72"/>
      <c r="K54677" s="72"/>
    </row>
    <row r="54678" spans="9:11">
      <c r="I54678" s="72"/>
      <c r="J54678" s="72"/>
      <c r="K54678" s="72"/>
    </row>
    <row r="54679" spans="9:11">
      <c r="I54679" s="72"/>
      <c r="J54679" s="72"/>
      <c r="K54679" s="72"/>
    </row>
    <row r="54680" spans="9:11">
      <c r="I54680" s="72"/>
      <c r="J54680" s="72"/>
      <c r="K54680" s="72"/>
    </row>
    <row r="54681" spans="9:11">
      <c r="I54681" s="72"/>
      <c r="J54681" s="72"/>
      <c r="K54681" s="72"/>
    </row>
    <row r="54682" spans="9:11">
      <c r="I54682" s="72"/>
      <c r="J54682" s="72"/>
      <c r="K54682" s="72"/>
    </row>
    <row r="54683" spans="9:11">
      <c r="I54683" s="72"/>
      <c r="J54683" s="72"/>
      <c r="K54683" s="72"/>
    </row>
    <row r="54684" spans="9:11">
      <c r="I54684" s="72"/>
      <c r="J54684" s="72"/>
      <c r="K54684" s="72"/>
    </row>
    <row r="54685" spans="9:11">
      <c r="I54685" s="72"/>
      <c r="J54685" s="72"/>
      <c r="K54685" s="72"/>
    </row>
    <row r="54686" spans="9:11">
      <c r="I54686" s="72"/>
      <c r="J54686" s="72"/>
      <c r="K54686" s="72"/>
    </row>
    <row r="54687" spans="9:11">
      <c r="I54687" s="72"/>
      <c r="J54687" s="72"/>
      <c r="K54687" s="72"/>
    </row>
    <row r="54688" spans="9:11">
      <c r="I54688" s="72"/>
      <c r="J54688" s="72"/>
      <c r="K54688" s="72"/>
    </row>
    <row r="54689" spans="9:11">
      <c r="I54689" s="72"/>
      <c r="J54689" s="72"/>
      <c r="K54689" s="72"/>
    </row>
    <row r="54690" spans="9:11">
      <c r="I54690" s="72"/>
      <c r="J54690" s="72"/>
      <c r="K54690" s="72"/>
    </row>
    <row r="54691" spans="9:11">
      <c r="I54691" s="72"/>
      <c r="J54691" s="72"/>
      <c r="K54691" s="72"/>
    </row>
    <row r="54692" spans="9:11">
      <c r="I54692" s="72"/>
      <c r="J54692" s="72"/>
      <c r="K54692" s="72"/>
    </row>
    <row r="54693" spans="9:11">
      <c r="I54693" s="72"/>
      <c r="J54693" s="72"/>
      <c r="K54693" s="72"/>
    </row>
    <row r="54694" spans="9:11">
      <c r="I54694" s="72"/>
      <c r="J54694" s="72"/>
      <c r="K54694" s="72"/>
    </row>
    <row r="54695" spans="9:11">
      <c r="I54695" s="72"/>
      <c r="J54695" s="72"/>
      <c r="K54695" s="72"/>
    </row>
    <row r="54696" spans="9:11">
      <c r="I54696" s="72"/>
      <c r="J54696" s="72"/>
      <c r="K54696" s="72"/>
    </row>
    <row r="54697" spans="9:11">
      <c r="I54697" s="72"/>
      <c r="J54697" s="72"/>
      <c r="K54697" s="72"/>
    </row>
    <row r="54698" spans="9:11">
      <c r="I54698" s="72"/>
      <c r="J54698" s="72"/>
      <c r="K54698" s="72"/>
    </row>
    <row r="54699" spans="9:11">
      <c r="I54699" s="72"/>
      <c r="J54699" s="72"/>
      <c r="K54699" s="72"/>
    </row>
    <row r="54700" spans="9:11">
      <c r="I54700" s="72"/>
      <c r="J54700" s="72"/>
      <c r="K54700" s="72"/>
    </row>
    <row r="54701" spans="9:11">
      <c r="I54701" s="72"/>
      <c r="J54701" s="72"/>
      <c r="K54701" s="72"/>
    </row>
    <row r="54702" spans="9:11">
      <c r="I54702" s="72"/>
      <c r="J54702" s="72"/>
      <c r="K54702" s="72"/>
    </row>
    <row r="54703" spans="9:11">
      <c r="I54703" s="72"/>
      <c r="J54703" s="72"/>
      <c r="K54703" s="72"/>
    </row>
    <row r="54704" spans="9:11">
      <c r="I54704" s="72"/>
      <c r="J54704" s="72"/>
      <c r="K54704" s="72"/>
    </row>
    <row r="54705" spans="9:11">
      <c r="I54705" s="72"/>
      <c r="J54705" s="72"/>
      <c r="K54705" s="72"/>
    </row>
    <row r="54706" spans="9:11">
      <c r="I54706" s="72"/>
      <c r="J54706" s="72"/>
      <c r="K54706" s="72"/>
    </row>
    <row r="54707" spans="9:11">
      <c r="I54707" s="72"/>
      <c r="J54707" s="72"/>
      <c r="K54707" s="72"/>
    </row>
    <row r="54708" spans="9:11">
      <c r="I54708" s="72"/>
      <c r="J54708" s="72"/>
      <c r="K54708" s="72"/>
    </row>
    <row r="54709" spans="9:11">
      <c r="I54709" s="72"/>
      <c r="J54709" s="72"/>
      <c r="K54709" s="72"/>
    </row>
    <row r="54710" spans="9:11">
      <c r="I54710" s="72"/>
      <c r="J54710" s="72"/>
      <c r="K54710" s="72"/>
    </row>
    <row r="54711" spans="9:11">
      <c r="I54711" s="72"/>
      <c r="J54711" s="72"/>
      <c r="K54711" s="72"/>
    </row>
    <row r="54712" spans="9:11">
      <c r="I54712" s="72"/>
      <c r="J54712" s="72"/>
      <c r="K54712" s="72"/>
    </row>
    <row r="54713" spans="9:11">
      <c r="I54713" s="72"/>
      <c r="J54713" s="72"/>
      <c r="K54713" s="72"/>
    </row>
    <row r="54714" spans="9:11">
      <c r="I54714" s="72"/>
      <c r="J54714" s="72"/>
      <c r="K54714" s="72"/>
    </row>
    <row r="54715" spans="9:11">
      <c r="I54715" s="72"/>
      <c r="J54715" s="72"/>
      <c r="K54715" s="72"/>
    </row>
    <row r="54716" spans="9:11">
      <c r="I54716" s="72"/>
      <c r="J54716" s="72"/>
      <c r="K54716" s="72"/>
    </row>
    <row r="54717" spans="9:11">
      <c r="I54717" s="72"/>
      <c r="J54717" s="72"/>
      <c r="K54717" s="72"/>
    </row>
    <row r="54718" spans="9:11">
      <c r="I54718" s="72"/>
      <c r="J54718" s="72"/>
      <c r="K54718" s="72"/>
    </row>
    <row r="54719" spans="9:11">
      <c r="I54719" s="72"/>
      <c r="J54719" s="72"/>
      <c r="K54719" s="72"/>
    </row>
    <row r="54720" spans="9:11">
      <c r="I54720" s="72"/>
      <c r="J54720" s="72"/>
      <c r="K54720" s="72"/>
    </row>
    <row r="54721" spans="9:11">
      <c r="I54721" s="72"/>
      <c r="J54721" s="72"/>
      <c r="K54721" s="72"/>
    </row>
    <row r="54722" spans="9:11">
      <c r="I54722" s="72"/>
      <c r="J54722" s="72"/>
      <c r="K54722" s="72"/>
    </row>
    <row r="54723" spans="9:11">
      <c r="I54723" s="72"/>
      <c r="J54723" s="72"/>
      <c r="K54723" s="72"/>
    </row>
    <row r="54724" spans="9:11">
      <c r="I54724" s="72"/>
      <c r="J54724" s="72"/>
      <c r="K54724" s="72"/>
    </row>
    <row r="54725" spans="9:11">
      <c r="I54725" s="72"/>
      <c r="J54725" s="72"/>
      <c r="K54725" s="72"/>
    </row>
    <row r="54726" spans="9:11">
      <c r="I54726" s="72"/>
      <c r="J54726" s="72"/>
      <c r="K54726" s="72"/>
    </row>
    <row r="54727" spans="9:11">
      <c r="I54727" s="72"/>
      <c r="J54727" s="72"/>
      <c r="K54727" s="72"/>
    </row>
    <row r="54728" spans="9:11">
      <c r="I54728" s="72"/>
      <c r="J54728" s="72"/>
      <c r="K54728" s="72"/>
    </row>
    <row r="54729" spans="9:11">
      <c r="I54729" s="72"/>
      <c r="J54729" s="72"/>
      <c r="K54729" s="72"/>
    </row>
    <row r="54730" spans="9:11">
      <c r="I54730" s="72"/>
      <c r="J54730" s="72"/>
      <c r="K54730" s="72"/>
    </row>
    <row r="54731" spans="9:11">
      <c r="I54731" s="72"/>
      <c r="J54731" s="72"/>
      <c r="K54731" s="72"/>
    </row>
    <row r="54732" spans="9:11">
      <c r="I54732" s="72"/>
      <c r="J54732" s="72"/>
      <c r="K54732" s="72"/>
    </row>
    <row r="54733" spans="9:11">
      <c r="I54733" s="72"/>
      <c r="J54733" s="72"/>
      <c r="K54733" s="72"/>
    </row>
    <row r="54734" spans="9:11">
      <c r="I54734" s="72"/>
      <c r="J54734" s="72"/>
      <c r="K54734" s="72"/>
    </row>
    <row r="54735" spans="9:11">
      <c r="I54735" s="72"/>
      <c r="J54735" s="72"/>
      <c r="K54735" s="72"/>
    </row>
    <row r="54736" spans="9:11">
      <c r="I54736" s="72"/>
      <c r="J54736" s="72"/>
      <c r="K54736" s="72"/>
    </row>
    <row r="54737" spans="9:11">
      <c r="I54737" s="72"/>
      <c r="J54737" s="72"/>
      <c r="K54737" s="72"/>
    </row>
    <row r="54738" spans="9:11">
      <c r="I54738" s="72"/>
      <c r="J54738" s="72"/>
      <c r="K54738" s="72"/>
    </row>
    <row r="54739" spans="9:11">
      <c r="I54739" s="72"/>
      <c r="J54739" s="72"/>
      <c r="K54739" s="72"/>
    </row>
    <row r="54740" spans="9:11">
      <c r="I54740" s="72"/>
      <c r="J54740" s="72"/>
      <c r="K54740" s="72"/>
    </row>
    <row r="54741" spans="9:11">
      <c r="I54741" s="72"/>
      <c r="J54741" s="72"/>
      <c r="K54741" s="72"/>
    </row>
    <row r="54742" spans="9:11">
      <c r="I54742" s="72"/>
      <c r="J54742" s="72"/>
      <c r="K54742" s="72"/>
    </row>
    <row r="54743" spans="9:11">
      <c r="I54743" s="72"/>
      <c r="J54743" s="72"/>
      <c r="K54743" s="72"/>
    </row>
    <row r="54744" spans="9:11">
      <c r="I54744" s="72"/>
      <c r="J54744" s="72"/>
      <c r="K54744" s="72"/>
    </row>
    <row r="54745" spans="9:11">
      <c r="I54745" s="72"/>
      <c r="J54745" s="72"/>
      <c r="K54745" s="72"/>
    </row>
    <row r="54746" spans="9:11">
      <c r="I54746" s="72"/>
      <c r="J54746" s="72"/>
      <c r="K54746" s="72"/>
    </row>
    <row r="54747" spans="9:11">
      <c r="I54747" s="72"/>
      <c r="J54747" s="72"/>
      <c r="K54747" s="72"/>
    </row>
    <row r="54748" spans="9:11">
      <c r="I54748" s="72"/>
      <c r="J54748" s="72"/>
      <c r="K54748" s="72"/>
    </row>
    <row r="54749" spans="9:11">
      <c r="I54749" s="72"/>
      <c r="J54749" s="72"/>
      <c r="K54749" s="72"/>
    </row>
    <row r="54750" spans="9:11">
      <c r="I54750" s="72"/>
      <c r="J54750" s="72"/>
      <c r="K54750" s="72"/>
    </row>
    <row r="54751" spans="9:11">
      <c r="I54751" s="72"/>
      <c r="J54751" s="72"/>
      <c r="K54751" s="72"/>
    </row>
    <row r="54752" spans="9:11">
      <c r="I54752" s="72"/>
      <c r="J54752" s="72"/>
      <c r="K54752" s="72"/>
    </row>
    <row r="54753" spans="9:11">
      <c r="I54753" s="72"/>
      <c r="J54753" s="72"/>
      <c r="K54753" s="72"/>
    </row>
    <row r="54754" spans="9:11">
      <c r="I54754" s="72"/>
      <c r="J54754" s="72"/>
      <c r="K54754" s="72"/>
    </row>
    <row r="54755" spans="9:11">
      <c r="I54755" s="72"/>
      <c r="J54755" s="72"/>
      <c r="K54755" s="72"/>
    </row>
    <row r="54756" spans="9:11">
      <c r="I54756" s="72"/>
      <c r="J54756" s="72"/>
      <c r="K54756" s="72"/>
    </row>
    <row r="54757" spans="9:11">
      <c r="I54757" s="72"/>
      <c r="J54757" s="72"/>
      <c r="K54757" s="72"/>
    </row>
    <row r="54758" spans="9:11">
      <c r="I54758" s="72"/>
      <c r="J54758" s="72"/>
      <c r="K54758" s="72"/>
    </row>
    <row r="54759" spans="9:11">
      <c r="I54759" s="72"/>
      <c r="J54759" s="72"/>
      <c r="K54759" s="72"/>
    </row>
    <row r="54760" spans="9:11">
      <c r="I54760" s="72"/>
      <c r="J54760" s="72"/>
      <c r="K54760" s="72"/>
    </row>
    <row r="54761" spans="9:11">
      <c r="I54761" s="72"/>
      <c r="J54761" s="72"/>
      <c r="K54761" s="72"/>
    </row>
    <row r="54762" spans="9:11">
      <c r="I54762" s="72"/>
      <c r="J54762" s="72"/>
      <c r="K54762" s="72"/>
    </row>
    <row r="54763" spans="9:11">
      <c r="I54763" s="72"/>
      <c r="J54763" s="72"/>
      <c r="K54763" s="72"/>
    </row>
    <row r="54764" spans="9:11">
      <c r="I54764" s="72"/>
      <c r="J54764" s="72"/>
      <c r="K54764" s="72"/>
    </row>
    <row r="54765" spans="9:11">
      <c r="I54765" s="72"/>
      <c r="J54765" s="72"/>
      <c r="K54765" s="72"/>
    </row>
    <row r="54766" spans="9:11">
      <c r="I54766" s="72"/>
      <c r="J54766" s="72"/>
      <c r="K54766" s="72"/>
    </row>
    <row r="54767" spans="9:11">
      <c r="I54767" s="72"/>
      <c r="J54767" s="72"/>
      <c r="K54767" s="72"/>
    </row>
    <row r="54768" spans="9:11">
      <c r="I54768" s="72"/>
      <c r="J54768" s="72"/>
      <c r="K54768" s="72"/>
    </row>
    <row r="54769" spans="9:11">
      <c r="I54769" s="72"/>
      <c r="J54769" s="72"/>
      <c r="K54769" s="72"/>
    </row>
    <row r="54770" spans="9:11">
      <c r="I54770" s="72"/>
      <c r="J54770" s="72"/>
      <c r="K54770" s="72"/>
    </row>
    <row r="54771" spans="9:11">
      <c r="I54771" s="72"/>
      <c r="J54771" s="72"/>
      <c r="K54771" s="72"/>
    </row>
    <row r="54772" spans="9:11">
      <c r="I54772" s="72"/>
      <c r="J54772" s="72"/>
      <c r="K54772" s="72"/>
    </row>
    <row r="54773" spans="9:11">
      <c r="I54773" s="72"/>
      <c r="J54773" s="72"/>
      <c r="K54773" s="72"/>
    </row>
    <row r="54774" spans="9:11">
      <c r="I54774" s="72"/>
      <c r="J54774" s="72"/>
      <c r="K54774" s="72"/>
    </row>
    <row r="54775" spans="9:11">
      <c r="I54775" s="72"/>
      <c r="J54775" s="72"/>
      <c r="K54775" s="72"/>
    </row>
    <row r="54776" spans="9:11">
      <c r="I54776" s="72"/>
      <c r="J54776" s="72"/>
      <c r="K54776" s="72"/>
    </row>
    <row r="54777" spans="9:11">
      <c r="I54777" s="72"/>
      <c r="J54777" s="72"/>
      <c r="K54777" s="72"/>
    </row>
    <row r="54778" spans="9:11">
      <c r="I54778" s="72"/>
      <c r="J54778" s="72"/>
      <c r="K54778" s="72"/>
    </row>
    <row r="54779" spans="9:11">
      <c r="I54779" s="72"/>
      <c r="J54779" s="72"/>
      <c r="K54779" s="72"/>
    </row>
    <row r="54780" spans="9:11">
      <c r="I54780" s="72"/>
      <c r="J54780" s="72"/>
      <c r="K54780" s="72"/>
    </row>
    <row r="54781" spans="9:11">
      <c r="I54781" s="72"/>
      <c r="J54781" s="72"/>
      <c r="K54781" s="72"/>
    </row>
    <row r="54782" spans="9:11">
      <c r="I54782" s="72"/>
      <c r="J54782" s="72"/>
      <c r="K54782" s="72"/>
    </row>
    <row r="54783" spans="9:11">
      <c r="I54783" s="72"/>
      <c r="J54783" s="72"/>
      <c r="K54783" s="72"/>
    </row>
    <row r="54784" spans="9:11">
      <c r="I54784" s="72"/>
      <c r="J54784" s="72"/>
      <c r="K54784" s="72"/>
    </row>
    <row r="54785" spans="9:11">
      <c r="I54785" s="72"/>
      <c r="J54785" s="72"/>
      <c r="K54785" s="72"/>
    </row>
    <row r="54786" spans="9:11">
      <c r="I54786" s="72"/>
      <c r="J54786" s="72"/>
      <c r="K54786" s="72"/>
    </row>
    <row r="54787" spans="9:11">
      <c r="I54787" s="72"/>
      <c r="J54787" s="72"/>
      <c r="K54787" s="72"/>
    </row>
    <row r="54788" spans="9:11">
      <c r="I54788" s="72"/>
      <c r="J54788" s="72"/>
      <c r="K54788" s="72"/>
    </row>
    <row r="54789" spans="9:11">
      <c r="I54789" s="72"/>
      <c r="J54789" s="72"/>
      <c r="K54789" s="72"/>
    </row>
    <row r="54790" spans="9:11">
      <c r="I54790" s="72"/>
      <c r="J54790" s="72"/>
      <c r="K54790" s="72"/>
    </row>
    <row r="54791" spans="9:11">
      <c r="I54791" s="72"/>
      <c r="J54791" s="72"/>
      <c r="K54791" s="72"/>
    </row>
    <row r="54792" spans="9:11">
      <c r="I54792" s="72"/>
      <c r="J54792" s="72"/>
      <c r="K54792" s="72"/>
    </row>
    <row r="54793" spans="9:11">
      <c r="I54793" s="72"/>
      <c r="J54793" s="72"/>
      <c r="K54793" s="72"/>
    </row>
    <row r="54794" spans="9:11">
      <c r="I54794" s="72"/>
      <c r="J54794" s="72"/>
      <c r="K54794" s="72"/>
    </row>
    <row r="54795" spans="9:11">
      <c r="I54795" s="72"/>
      <c r="J54795" s="72"/>
      <c r="K54795" s="72"/>
    </row>
    <row r="54796" spans="9:11">
      <c r="I54796" s="72"/>
      <c r="J54796" s="72"/>
      <c r="K54796" s="72"/>
    </row>
    <row r="54797" spans="9:11">
      <c r="I54797" s="72"/>
      <c r="J54797" s="72"/>
      <c r="K54797" s="72"/>
    </row>
    <row r="54798" spans="9:11">
      <c r="I54798" s="72"/>
      <c r="J54798" s="72"/>
      <c r="K54798" s="72"/>
    </row>
    <row r="54799" spans="9:11">
      <c r="I54799" s="72"/>
      <c r="J54799" s="72"/>
      <c r="K54799" s="72"/>
    </row>
    <row r="54800" spans="9:11">
      <c r="I54800" s="72"/>
      <c r="J54800" s="72"/>
      <c r="K54800" s="72"/>
    </row>
    <row r="54801" spans="9:11">
      <c r="I54801" s="72"/>
      <c r="J54801" s="72"/>
      <c r="K54801" s="72"/>
    </row>
    <row r="54802" spans="9:11">
      <c r="I54802" s="72"/>
      <c r="J54802" s="72"/>
      <c r="K54802" s="72"/>
    </row>
    <row r="54803" spans="9:11">
      <c r="I54803" s="72"/>
      <c r="J54803" s="72"/>
      <c r="K54803" s="72"/>
    </row>
    <row r="54804" spans="9:11">
      <c r="I54804" s="72"/>
      <c r="J54804" s="72"/>
      <c r="K54804" s="72"/>
    </row>
    <row r="54805" spans="9:11">
      <c r="I54805" s="72"/>
      <c r="J54805" s="72"/>
      <c r="K54805" s="72"/>
    </row>
    <row r="54806" spans="9:11">
      <c r="I54806" s="72"/>
      <c r="J54806" s="72"/>
      <c r="K54806" s="72"/>
    </row>
    <row r="54807" spans="9:11">
      <c r="I54807" s="72"/>
      <c r="J54807" s="72"/>
      <c r="K54807" s="72"/>
    </row>
    <row r="54808" spans="9:11">
      <c r="I54808" s="72"/>
      <c r="J54808" s="72"/>
      <c r="K54808" s="72"/>
    </row>
    <row r="54809" spans="9:11">
      <c r="I54809" s="72"/>
      <c r="J54809" s="72"/>
      <c r="K54809" s="72"/>
    </row>
    <row r="54810" spans="9:11">
      <c r="I54810" s="72"/>
      <c r="J54810" s="72"/>
      <c r="K54810" s="72"/>
    </row>
    <row r="54811" spans="9:11">
      <c r="I54811" s="72"/>
      <c r="J54811" s="72"/>
      <c r="K54811" s="72"/>
    </row>
    <row r="54812" spans="9:11">
      <c r="I54812" s="72"/>
      <c r="J54812" s="72"/>
      <c r="K54812" s="72"/>
    </row>
    <row r="54813" spans="9:11">
      <c r="I54813" s="72"/>
      <c r="J54813" s="72"/>
      <c r="K54813" s="72"/>
    </row>
    <row r="54814" spans="9:11">
      <c r="I54814" s="72"/>
      <c r="J54814" s="72"/>
      <c r="K54814" s="72"/>
    </row>
    <row r="54815" spans="9:11">
      <c r="I54815" s="72"/>
      <c r="J54815" s="72"/>
      <c r="K54815" s="72"/>
    </row>
    <row r="54816" spans="9:11">
      <c r="I54816" s="72"/>
      <c r="J54816" s="72"/>
      <c r="K54816" s="72"/>
    </row>
    <row r="54817" spans="9:11">
      <c r="I54817" s="72"/>
      <c r="J54817" s="72"/>
      <c r="K54817" s="72"/>
    </row>
    <row r="54818" spans="9:11">
      <c r="I54818" s="72"/>
      <c r="J54818" s="72"/>
      <c r="K54818" s="72"/>
    </row>
    <row r="54819" spans="9:11">
      <c r="I54819" s="72"/>
      <c r="J54819" s="72"/>
      <c r="K54819" s="72"/>
    </row>
    <row r="54820" spans="9:11">
      <c r="I54820" s="72"/>
      <c r="J54820" s="72"/>
      <c r="K54820" s="72"/>
    </row>
    <row r="54821" spans="9:11">
      <c r="I54821" s="72"/>
      <c r="J54821" s="72"/>
      <c r="K54821" s="72"/>
    </row>
    <row r="54822" spans="9:11">
      <c r="I54822" s="72"/>
      <c r="J54822" s="72"/>
      <c r="K54822" s="72"/>
    </row>
    <row r="54823" spans="9:11">
      <c r="I54823" s="72"/>
      <c r="J54823" s="72"/>
      <c r="K54823" s="72"/>
    </row>
    <row r="54824" spans="9:11">
      <c r="I54824" s="72"/>
      <c r="J54824" s="72"/>
      <c r="K54824" s="72"/>
    </row>
    <row r="54825" spans="9:11">
      <c r="I54825" s="72"/>
      <c r="J54825" s="72"/>
      <c r="K54825" s="72"/>
    </row>
    <row r="54826" spans="9:11">
      <c r="I54826" s="72"/>
      <c r="J54826" s="72"/>
      <c r="K54826" s="72"/>
    </row>
    <row r="54827" spans="9:11">
      <c r="I54827" s="72"/>
      <c r="J54827" s="72"/>
      <c r="K54827" s="72"/>
    </row>
    <row r="54828" spans="9:11">
      <c r="I54828" s="72"/>
      <c r="J54828" s="72"/>
      <c r="K54828" s="72"/>
    </row>
    <row r="54829" spans="9:11">
      <c r="I54829" s="72"/>
      <c r="J54829" s="72"/>
      <c r="K54829" s="72"/>
    </row>
    <row r="54830" spans="9:11">
      <c r="I54830" s="72"/>
      <c r="J54830" s="72"/>
      <c r="K54830" s="72"/>
    </row>
    <row r="54831" spans="9:11">
      <c r="I54831" s="72"/>
      <c r="J54831" s="72"/>
      <c r="K54831" s="72"/>
    </row>
    <row r="54832" spans="9:11">
      <c r="I54832" s="72"/>
      <c r="J54832" s="72"/>
      <c r="K54832" s="72"/>
    </row>
    <row r="54833" spans="9:11">
      <c r="I54833" s="72"/>
      <c r="J54833" s="72"/>
      <c r="K54833" s="72"/>
    </row>
    <row r="54834" spans="9:11">
      <c r="I54834" s="72"/>
      <c r="J54834" s="72"/>
      <c r="K54834" s="72"/>
    </row>
    <row r="54835" spans="9:11">
      <c r="I54835" s="72"/>
      <c r="J54835" s="72"/>
      <c r="K54835" s="72"/>
    </row>
    <row r="54836" spans="9:11">
      <c r="I54836" s="72"/>
      <c r="J54836" s="72"/>
      <c r="K54836" s="72"/>
    </row>
    <row r="54837" spans="9:11">
      <c r="I54837" s="72"/>
      <c r="J54837" s="72"/>
      <c r="K54837" s="72"/>
    </row>
    <row r="54838" spans="9:11">
      <c r="I54838" s="72"/>
      <c r="J54838" s="72"/>
      <c r="K54838" s="72"/>
    </row>
    <row r="54839" spans="9:11">
      <c r="I54839" s="72"/>
      <c r="J54839" s="72"/>
      <c r="K54839" s="72"/>
    </row>
    <row r="54840" spans="9:11">
      <c r="I54840" s="72"/>
      <c r="J54840" s="72"/>
      <c r="K54840" s="72"/>
    </row>
    <row r="54841" spans="9:11">
      <c r="I54841" s="72"/>
      <c r="J54841" s="72"/>
      <c r="K54841" s="72"/>
    </row>
    <row r="54842" spans="9:11">
      <c r="I54842" s="72"/>
      <c r="J54842" s="72"/>
      <c r="K54842" s="72"/>
    </row>
    <row r="54843" spans="9:11">
      <c r="I54843" s="72"/>
      <c r="J54843" s="72"/>
      <c r="K54843" s="72"/>
    </row>
    <row r="54844" spans="9:11">
      <c r="I54844" s="72"/>
      <c r="J54844" s="72"/>
      <c r="K54844" s="72"/>
    </row>
    <row r="54845" spans="9:11">
      <c r="I54845" s="72"/>
      <c r="J54845" s="72"/>
      <c r="K54845" s="72"/>
    </row>
    <row r="54846" spans="9:11">
      <c r="I54846" s="72"/>
      <c r="J54846" s="72"/>
      <c r="K54846" s="72"/>
    </row>
    <row r="54847" spans="9:11">
      <c r="I54847" s="72"/>
      <c r="J54847" s="72"/>
      <c r="K54847" s="72"/>
    </row>
    <row r="54848" spans="9:11">
      <c r="I54848" s="72"/>
      <c r="J54848" s="72"/>
      <c r="K54848" s="72"/>
    </row>
    <row r="54849" spans="9:11">
      <c r="I54849" s="72"/>
      <c r="J54849" s="72"/>
      <c r="K54849" s="72"/>
    </row>
    <row r="54850" spans="9:11">
      <c r="I54850" s="72"/>
      <c r="J54850" s="72"/>
      <c r="K54850" s="72"/>
    </row>
    <row r="54851" spans="9:11">
      <c r="I54851" s="72"/>
      <c r="J54851" s="72"/>
      <c r="K54851" s="72"/>
    </row>
    <row r="54852" spans="9:11">
      <c r="I54852" s="72"/>
      <c r="J54852" s="72"/>
      <c r="K54852" s="72"/>
    </row>
    <row r="54853" spans="9:11">
      <c r="I54853" s="72"/>
      <c r="J54853" s="72"/>
      <c r="K54853" s="72"/>
    </row>
    <row r="54854" spans="9:11">
      <c r="I54854" s="72"/>
      <c r="J54854" s="72"/>
      <c r="K54854" s="72"/>
    </row>
    <row r="54855" spans="9:11">
      <c r="I54855" s="72"/>
      <c r="J54855" s="72"/>
      <c r="K54855" s="72"/>
    </row>
    <row r="54856" spans="9:11">
      <c r="I54856" s="72"/>
      <c r="J54856" s="72"/>
      <c r="K54856" s="72"/>
    </row>
    <row r="54857" spans="9:11">
      <c r="I54857" s="72"/>
      <c r="J54857" s="72"/>
      <c r="K54857" s="72"/>
    </row>
    <row r="54858" spans="9:11">
      <c r="I54858" s="72"/>
      <c r="J54858" s="72"/>
      <c r="K54858" s="72"/>
    </row>
    <row r="54859" spans="9:11">
      <c r="I54859" s="72"/>
      <c r="J54859" s="72"/>
      <c r="K54859" s="72"/>
    </row>
    <row r="54860" spans="9:11">
      <c r="I54860" s="72"/>
      <c r="J54860" s="72"/>
      <c r="K54860" s="72"/>
    </row>
    <row r="54861" spans="9:11">
      <c r="I54861" s="72"/>
      <c r="J54861" s="72"/>
      <c r="K54861" s="72"/>
    </row>
    <row r="54862" spans="9:11">
      <c r="I54862" s="72"/>
      <c r="J54862" s="72"/>
      <c r="K54862" s="72"/>
    </row>
    <row r="54863" spans="9:11">
      <c r="I54863" s="72"/>
      <c r="J54863" s="72"/>
      <c r="K54863" s="72"/>
    </row>
    <row r="54864" spans="9:11">
      <c r="I54864" s="72"/>
      <c r="J54864" s="72"/>
      <c r="K54864" s="72"/>
    </row>
    <row r="54865" spans="9:11">
      <c r="I54865" s="72"/>
      <c r="J54865" s="72"/>
      <c r="K54865" s="72"/>
    </row>
    <row r="54866" spans="9:11">
      <c r="I54866" s="72"/>
      <c r="J54866" s="72"/>
      <c r="K54866" s="72"/>
    </row>
    <row r="54867" spans="9:11">
      <c r="I54867" s="72"/>
      <c r="J54867" s="72"/>
      <c r="K54867" s="72"/>
    </row>
    <row r="54868" spans="9:11">
      <c r="I54868" s="72"/>
      <c r="J54868" s="72"/>
      <c r="K54868" s="72"/>
    </row>
    <row r="54869" spans="9:11">
      <c r="I54869" s="72"/>
      <c r="J54869" s="72"/>
      <c r="K54869" s="72"/>
    </row>
    <row r="54870" spans="9:11">
      <c r="I54870" s="72"/>
      <c r="J54870" s="72"/>
      <c r="K54870" s="72"/>
    </row>
    <row r="54871" spans="9:11">
      <c r="I54871" s="72"/>
      <c r="J54871" s="72"/>
      <c r="K54871" s="72"/>
    </row>
    <row r="54872" spans="9:11">
      <c r="I54872" s="72"/>
      <c r="J54872" s="72"/>
      <c r="K54872" s="72"/>
    </row>
    <row r="54873" spans="9:11">
      <c r="I54873" s="72"/>
      <c r="J54873" s="72"/>
      <c r="K54873" s="72"/>
    </row>
    <row r="54874" spans="9:11">
      <c r="I54874" s="72"/>
      <c r="J54874" s="72"/>
      <c r="K54874" s="72"/>
    </row>
    <row r="54875" spans="9:11">
      <c r="I54875" s="72"/>
      <c r="J54875" s="72"/>
      <c r="K54875" s="72"/>
    </row>
    <row r="54876" spans="9:11">
      <c r="I54876" s="72"/>
      <c r="J54876" s="72"/>
      <c r="K54876" s="72"/>
    </row>
    <row r="54877" spans="9:11">
      <c r="I54877" s="72"/>
      <c r="J54877" s="72"/>
      <c r="K54877" s="72"/>
    </row>
    <row r="54878" spans="9:11">
      <c r="I54878" s="72"/>
      <c r="J54878" s="72"/>
      <c r="K54878" s="72"/>
    </row>
    <row r="54879" spans="9:11">
      <c r="I54879" s="72"/>
      <c r="J54879" s="72"/>
      <c r="K54879" s="72"/>
    </row>
    <row r="54880" spans="9:11">
      <c r="I54880" s="72"/>
      <c r="J54880" s="72"/>
      <c r="K54880" s="72"/>
    </row>
    <row r="54881" spans="9:11">
      <c r="I54881" s="72"/>
      <c r="J54881" s="72"/>
      <c r="K54881" s="72"/>
    </row>
    <row r="54882" spans="9:11">
      <c r="I54882" s="72"/>
      <c r="J54882" s="72"/>
      <c r="K54882" s="72"/>
    </row>
    <row r="54883" spans="9:11">
      <c r="I54883" s="72"/>
      <c r="J54883" s="72"/>
      <c r="K54883" s="72"/>
    </row>
    <row r="54884" spans="9:11">
      <c r="I54884" s="72"/>
      <c r="J54884" s="72"/>
      <c r="K54884" s="72"/>
    </row>
    <row r="54885" spans="9:11">
      <c r="I54885" s="72"/>
      <c r="J54885" s="72"/>
      <c r="K54885" s="72"/>
    </row>
    <row r="54886" spans="9:11">
      <c r="I54886" s="72"/>
      <c r="J54886" s="72"/>
      <c r="K54886" s="72"/>
    </row>
    <row r="54887" spans="9:11">
      <c r="I54887" s="72"/>
      <c r="J54887" s="72"/>
      <c r="K54887" s="72"/>
    </row>
    <row r="54888" spans="9:11">
      <c r="I54888" s="72"/>
      <c r="J54888" s="72"/>
      <c r="K54888" s="72"/>
    </row>
    <row r="54889" spans="9:11">
      <c r="I54889" s="72"/>
      <c r="J54889" s="72"/>
      <c r="K54889" s="72"/>
    </row>
    <row r="54890" spans="9:11">
      <c r="I54890" s="72"/>
      <c r="J54890" s="72"/>
      <c r="K54890" s="72"/>
    </row>
    <row r="54891" spans="9:11">
      <c r="I54891" s="72"/>
      <c r="J54891" s="72"/>
      <c r="K54891" s="72"/>
    </row>
    <row r="54892" spans="9:11">
      <c r="I54892" s="72"/>
      <c r="J54892" s="72"/>
      <c r="K54892" s="72"/>
    </row>
    <row r="54893" spans="9:11">
      <c r="I54893" s="72"/>
      <c r="J54893" s="72"/>
      <c r="K54893" s="72"/>
    </row>
    <row r="54894" spans="9:11">
      <c r="I54894" s="72"/>
      <c r="J54894" s="72"/>
      <c r="K54894" s="72"/>
    </row>
    <row r="54895" spans="9:11">
      <c r="I54895" s="72"/>
      <c r="J54895" s="72"/>
      <c r="K54895" s="72"/>
    </row>
    <row r="54896" spans="9:11">
      <c r="I54896" s="72"/>
      <c r="J54896" s="72"/>
      <c r="K54896" s="72"/>
    </row>
    <row r="54897" spans="9:11">
      <c r="I54897" s="72"/>
      <c r="J54897" s="72"/>
      <c r="K54897" s="72"/>
    </row>
    <row r="54898" spans="9:11">
      <c r="I54898" s="72"/>
      <c r="J54898" s="72"/>
      <c r="K54898" s="72"/>
    </row>
    <row r="54899" spans="9:11">
      <c r="I54899" s="72"/>
      <c r="J54899" s="72"/>
      <c r="K54899" s="72"/>
    </row>
    <row r="54900" spans="9:11">
      <c r="I54900" s="72"/>
      <c r="J54900" s="72"/>
      <c r="K54900" s="72"/>
    </row>
    <row r="54901" spans="9:11">
      <c r="I54901" s="72"/>
      <c r="J54901" s="72"/>
      <c r="K54901" s="72"/>
    </row>
    <row r="54902" spans="9:11">
      <c r="I54902" s="72"/>
      <c r="J54902" s="72"/>
      <c r="K54902" s="72"/>
    </row>
    <row r="54903" spans="9:11">
      <c r="I54903" s="72"/>
      <c r="J54903" s="72"/>
      <c r="K54903" s="72"/>
    </row>
    <row r="54904" spans="9:11">
      <c r="I54904" s="72"/>
      <c r="J54904" s="72"/>
      <c r="K54904" s="72"/>
    </row>
    <row r="54905" spans="9:11">
      <c r="I54905" s="72"/>
      <c r="J54905" s="72"/>
      <c r="K54905" s="72"/>
    </row>
    <row r="54906" spans="9:11">
      <c r="I54906" s="72"/>
      <c r="J54906" s="72"/>
      <c r="K54906" s="72"/>
    </row>
    <row r="54907" spans="9:11">
      <c r="I54907" s="72"/>
      <c r="J54907" s="72"/>
      <c r="K54907" s="72"/>
    </row>
    <row r="54908" spans="9:11">
      <c r="I54908" s="72"/>
      <c r="J54908" s="72"/>
      <c r="K54908" s="72"/>
    </row>
    <row r="54909" spans="9:11">
      <c r="I54909" s="72"/>
      <c r="J54909" s="72"/>
      <c r="K54909" s="72"/>
    </row>
    <row r="54910" spans="9:11">
      <c r="I54910" s="72"/>
      <c r="J54910" s="72"/>
      <c r="K54910" s="72"/>
    </row>
    <row r="54911" spans="9:11">
      <c r="I54911" s="72"/>
      <c r="J54911" s="72"/>
      <c r="K54911" s="72"/>
    </row>
    <row r="54912" spans="9:11">
      <c r="I54912" s="72"/>
      <c r="J54912" s="72"/>
      <c r="K54912" s="72"/>
    </row>
    <row r="54913" spans="9:11">
      <c r="I54913" s="72"/>
      <c r="J54913" s="72"/>
      <c r="K54913" s="72"/>
    </row>
    <row r="54914" spans="9:11">
      <c r="I54914" s="72"/>
      <c r="J54914" s="72"/>
      <c r="K54914" s="72"/>
    </row>
    <row r="54915" spans="9:11">
      <c r="I54915" s="72"/>
      <c r="J54915" s="72"/>
      <c r="K54915" s="72"/>
    </row>
    <row r="54916" spans="9:11">
      <c r="I54916" s="72"/>
      <c r="J54916" s="72"/>
      <c r="K54916" s="72"/>
    </row>
    <row r="54917" spans="9:11">
      <c r="I54917" s="72"/>
      <c r="J54917" s="72"/>
      <c r="K54917" s="72"/>
    </row>
    <row r="54918" spans="9:11">
      <c r="I54918" s="72"/>
      <c r="J54918" s="72"/>
      <c r="K54918" s="72"/>
    </row>
    <row r="54919" spans="9:11">
      <c r="I54919" s="72"/>
      <c r="J54919" s="72"/>
      <c r="K54919" s="72"/>
    </row>
    <row r="54920" spans="9:11">
      <c r="I54920" s="72"/>
      <c r="J54920" s="72"/>
      <c r="K54920" s="72"/>
    </row>
    <row r="54921" spans="9:11">
      <c r="I54921" s="72"/>
      <c r="J54921" s="72"/>
      <c r="K54921" s="72"/>
    </row>
    <row r="54922" spans="9:11">
      <c r="I54922" s="72"/>
      <c r="J54922" s="72"/>
      <c r="K54922" s="72"/>
    </row>
    <row r="54923" spans="9:11">
      <c r="I54923" s="72"/>
      <c r="J54923" s="72"/>
      <c r="K54923" s="72"/>
    </row>
    <row r="54924" spans="9:11">
      <c r="I54924" s="72"/>
      <c r="J54924" s="72"/>
      <c r="K54924" s="72"/>
    </row>
    <row r="54925" spans="9:11">
      <c r="I54925" s="72"/>
      <c r="J54925" s="72"/>
      <c r="K54925" s="72"/>
    </row>
    <row r="54926" spans="9:11">
      <c r="I54926" s="72"/>
      <c r="J54926" s="72"/>
      <c r="K54926" s="72"/>
    </row>
    <row r="54927" spans="9:11">
      <c r="I54927" s="72"/>
      <c r="J54927" s="72"/>
      <c r="K54927" s="72"/>
    </row>
    <row r="54928" spans="9:11">
      <c r="I54928" s="72"/>
      <c r="J54928" s="72"/>
      <c r="K54928" s="72"/>
    </row>
    <row r="54929" spans="9:11">
      <c r="I54929" s="72"/>
      <c r="J54929" s="72"/>
      <c r="K54929" s="72"/>
    </row>
    <row r="54930" spans="9:11">
      <c r="I54930" s="72"/>
      <c r="J54930" s="72"/>
      <c r="K54930" s="72"/>
    </row>
    <row r="54931" spans="9:11">
      <c r="I54931" s="72"/>
      <c r="J54931" s="72"/>
      <c r="K54931" s="72"/>
    </row>
    <row r="54932" spans="9:11">
      <c r="I54932" s="72"/>
      <c r="J54932" s="72"/>
      <c r="K54932" s="72"/>
    </row>
    <row r="54933" spans="9:11">
      <c r="I54933" s="72"/>
      <c r="J54933" s="72"/>
      <c r="K54933" s="72"/>
    </row>
    <row r="54934" spans="9:11">
      <c r="I54934" s="72"/>
      <c r="J54934" s="72"/>
      <c r="K54934" s="72"/>
    </row>
    <row r="54935" spans="9:11">
      <c r="I54935" s="72"/>
      <c r="J54935" s="72"/>
      <c r="K54935" s="72"/>
    </row>
    <row r="54936" spans="9:11">
      <c r="I54936" s="72"/>
      <c r="J54936" s="72"/>
      <c r="K54936" s="72"/>
    </row>
    <row r="54937" spans="9:11">
      <c r="I54937" s="72"/>
      <c r="J54937" s="72"/>
      <c r="K54937" s="72"/>
    </row>
    <row r="54938" spans="9:11">
      <c r="I54938" s="72"/>
      <c r="J54938" s="72"/>
      <c r="K54938" s="72"/>
    </row>
    <row r="54939" spans="9:11">
      <c r="I54939" s="72"/>
      <c r="J54939" s="72"/>
      <c r="K54939" s="72"/>
    </row>
    <row r="54940" spans="9:11">
      <c r="I54940" s="72"/>
      <c r="J54940" s="72"/>
      <c r="K54940" s="72"/>
    </row>
    <row r="54941" spans="9:11">
      <c r="I54941" s="72"/>
      <c r="J54941" s="72"/>
      <c r="K54941" s="72"/>
    </row>
    <row r="54942" spans="9:11">
      <c r="I54942" s="72"/>
      <c r="J54942" s="72"/>
      <c r="K54942" s="72"/>
    </row>
    <row r="54943" spans="9:11">
      <c r="I54943" s="72"/>
      <c r="J54943" s="72"/>
      <c r="K54943" s="72"/>
    </row>
    <row r="54944" spans="9:11">
      <c r="I54944" s="72"/>
      <c r="J54944" s="72"/>
      <c r="K54944" s="72"/>
    </row>
    <row r="54945" spans="9:11">
      <c r="I54945" s="72"/>
      <c r="J54945" s="72"/>
      <c r="K54945" s="72"/>
    </row>
    <row r="54946" spans="9:11">
      <c r="I54946" s="72"/>
      <c r="J54946" s="72"/>
      <c r="K54946" s="72"/>
    </row>
    <row r="54947" spans="9:11">
      <c r="I54947" s="72"/>
      <c r="J54947" s="72"/>
      <c r="K54947" s="72"/>
    </row>
    <row r="54948" spans="9:11">
      <c r="I54948" s="72"/>
      <c r="J54948" s="72"/>
      <c r="K54948" s="72"/>
    </row>
    <row r="54949" spans="9:11">
      <c r="I54949" s="72"/>
      <c r="J54949" s="72"/>
      <c r="K54949" s="72"/>
    </row>
    <row r="54950" spans="9:11">
      <c r="I54950" s="72"/>
      <c r="J54950" s="72"/>
      <c r="K54950" s="72"/>
    </row>
    <row r="54951" spans="9:11">
      <c r="I54951" s="72"/>
      <c r="J54951" s="72"/>
      <c r="K54951" s="72"/>
    </row>
    <row r="54952" spans="9:11">
      <c r="I54952" s="72"/>
      <c r="J54952" s="72"/>
      <c r="K54952" s="72"/>
    </row>
    <row r="54953" spans="9:11">
      <c r="I54953" s="72"/>
      <c r="J54953" s="72"/>
      <c r="K54953" s="72"/>
    </row>
    <row r="54954" spans="9:11">
      <c r="I54954" s="72"/>
      <c r="J54954" s="72"/>
      <c r="K54954" s="72"/>
    </row>
    <row r="54955" spans="9:11">
      <c r="I54955" s="72"/>
      <c r="J54955" s="72"/>
      <c r="K54955" s="72"/>
    </row>
    <row r="54956" spans="9:11">
      <c r="I54956" s="72"/>
      <c r="J54956" s="72"/>
      <c r="K54956" s="72"/>
    </row>
    <row r="54957" spans="9:11">
      <c r="I54957" s="72"/>
      <c r="J54957" s="72"/>
      <c r="K54957" s="72"/>
    </row>
    <row r="54958" spans="9:11">
      <c r="I54958" s="72"/>
      <c r="J54958" s="72"/>
      <c r="K54958" s="72"/>
    </row>
    <row r="54959" spans="9:11">
      <c r="I54959" s="72"/>
      <c r="J54959" s="72"/>
      <c r="K54959" s="72"/>
    </row>
    <row r="54960" spans="9:11">
      <c r="I54960" s="72"/>
      <c r="J54960" s="72"/>
      <c r="K54960" s="72"/>
    </row>
    <row r="54961" spans="9:11">
      <c r="I54961" s="72"/>
      <c r="J54961" s="72"/>
      <c r="K54961" s="72"/>
    </row>
    <row r="54962" spans="9:11">
      <c r="I54962" s="72"/>
      <c r="J54962" s="72"/>
      <c r="K54962" s="72"/>
    </row>
    <row r="54963" spans="9:11">
      <c r="I54963" s="72"/>
      <c r="J54963" s="72"/>
      <c r="K54963" s="72"/>
    </row>
    <row r="54964" spans="9:11">
      <c r="I54964" s="72"/>
      <c r="J54964" s="72"/>
      <c r="K54964" s="72"/>
    </row>
    <row r="54965" spans="9:11">
      <c r="I54965" s="72"/>
      <c r="J54965" s="72"/>
      <c r="K54965" s="72"/>
    </row>
    <row r="54966" spans="9:11">
      <c r="I54966" s="72"/>
      <c r="J54966" s="72"/>
      <c r="K54966" s="72"/>
    </row>
    <row r="54967" spans="9:11">
      <c r="I54967" s="72"/>
      <c r="J54967" s="72"/>
      <c r="K54967" s="72"/>
    </row>
    <row r="54968" spans="9:11">
      <c r="I54968" s="72"/>
      <c r="J54968" s="72"/>
      <c r="K54968" s="72"/>
    </row>
    <row r="54969" spans="9:11">
      <c r="I54969" s="72"/>
      <c r="J54969" s="72"/>
      <c r="K54969" s="72"/>
    </row>
    <row r="54970" spans="9:11">
      <c r="I54970" s="72"/>
      <c r="J54970" s="72"/>
      <c r="K54970" s="72"/>
    </row>
    <row r="54971" spans="9:11">
      <c r="I54971" s="72"/>
      <c r="J54971" s="72"/>
      <c r="K54971" s="72"/>
    </row>
    <row r="54972" spans="9:11">
      <c r="I54972" s="72"/>
      <c r="J54972" s="72"/>
      <c r="K54972" s="72"/>
    </row>
    <row r="54973" spans="9:11">
      <c r="I54973" s="72"/>
      <c r="J54973" s="72"/>
      <c r="K54973" s="72"/>
    </row>
    <row r="54974" spans="9:11">
      <c r="I54974" s="72"/>
      <c r="J54974" s="72"/>
      <c r="K54974" s="72"/>
    </row>
    <row r="54975" spans="9:11">
      <c r="I54975" s="72"/>
      <c r="J54975" s="72"/>
      <c r="K54975" s="72"/>
    </row>
    <row r="54976" spans="9:11">
      <c r="I54976" s="72"/>
      <c r="J54976" s="72"/>
      <c r="K54976" s="72"/>
    </row>
    <row r="54977" spans="9:11">
      <c r="I54977" s="72"/>
      <c r="J54977" s="72"/>
      <c r="K54977" s="72"/>
    </row>
    <row r="54978" spans="9:11">
      <c r="I54978" s="72"/>
      <c r="J54978" s="72"/>
      <c r="K54978" s="72"/>
    </row>
    <row r="54979" spans="9:11">
      <c r="I54979" s="72"/>
      <c r="J54979" s="72"/>
      <c r="K54979" s="72"/>
    </row>
    <row r="54980" spans="9:11">
      <c r="I54980" s="72"/>
      <c r="J54980" s="72"/>
      <c r="K54980" s="72"/>
    </row>
    <row r="54981" spans="9:11">
      <c r="I54981" s="72"/>
      <c r="J54981" s="72"/>
      <c r="K54981" s="72"/>
    </row>
    <row r="54982" spans="9:11">
      <c r="I54982" s="72"/>
      <c r="J54982" s="72"/>
      <c r="K54982" s="72"/>
    </row>
    <row r="54983" spans="9:11">
      <c r="I54983" s="72"/>
      <c r="J54983" s="72"/>
      <c r="K54983" s="72"/>
    </row>
    <row r="54984" spans="9:11">
      <c r="I54984" s="72"/>
      <c r="J54984" s="72"/>
      <c r="K54984" s="72"/>
    </row>
    <row r="54985" spans="9:11">
      <c r="I54985" s="72"/>
      <c r="J54985" s="72"/>
      <c r="K54985" s="72"/>
    </row>
    <row r="54986" spans="9:11">
      <c r="I54986" s="72"/>
      <c r="J54986" s="72"/>
      <c r="K54986" s="72"/>
    </row>
    <row r="54987" spans="9:11">
      <c r="I54987" s="72"/>
      <c r="J54987" s="72"/>
      <c r="K54987" s="72"/>
    </row>
    <row r="54988" spans="9:11">
      <c r="I54988" s="72"/>
      <c r="J54988" s="72"/>
      <c r="K54988" s="72"/>
    </row>
    <row r="54989" spans="9:11">
      <c r="I54989" s="72"/>
      <c r="J54989" s="72"/>
      <c r="K54989" s="72"/>
    </row>
    <row r="54990" spans="9:11">
      <c r="I54990" s="72"/>
      <c r="J54990" s="72"/>
      <c r="K54990" s="72"/>
    </row>
    <row r="54991" spans="9:11">
      <c r="I54991" s="72"/>
      <c r="J54991" s="72"/>
      <c r="K54991" s="72"/>
    </row>
    <row r="54992" spans="9:11">
      <c r="I54992" s="72"/>
      <c r="J54992" s="72"/>
      <c r="K54992" s="72"/>
    </row>
    <row r="54993" spans="9:11">
      <c r="I54993" s="72"/>
      <c r="J54993" s="72"/>
      <c r="K54993" s="72"/>
    </row>
    <row r="54994" spans="9:11">
      <c r="I54994" s="72"/>
      <c r="J54994" s="72"/>
      <c r="K54994" s="72"/>
    </row>
    <row r="54995" spans="9:11">
      <c r="I54995" s="72"/>
      <c r="J54995" s="72"/>
      <c r="K54995" s="72"/>
    </row>
    <row r="54996" spans="9:11">
      <c r="I54996" s="72"/>
      <c r="J54996" s="72"/>
      <c r="K54996" s="72"/>
    </row>
    <row r="54997" spans="9:11">
      <c r="I54997" s="72"/>
      <c r="J54997" s="72"/>
      <c r="K54997" s="72"/>
    </row>
    <row r="54998" spans="9:11">
      <c r="I54998" s="72"/>
      <c r="J54998" s="72"/>
      <c r="K54998" s="72"/>
    </row>
    <row r="54999" spans="9:11">
      <c r="I54999" s="72"/>
      <c r="J54999" s="72"/>
      <c r="K54999" s="72"/>
    </row>
    <row r="55000" spans="9:11">
      <c r="I55000" s="72"/>
      <c r="J55000" s="72"/>
      <c r="K55000" s="72"/>
    </row>
    <row r="55001" spans="9:11">
      <c r="I55001" s="72"/>
      <c r="J55001" s="72"/>
      <c r="K55001" s="72"/>
    </row>
    <row r="55002" spans="9:11">
      <c r="I55002" s="72"/>
      <c r="J55002" s="72"/>
      <c r="K55002" s="72"/>
    </row>
    <row r="55003" spans="9:11">
      <c r="I55003" s="72"/>
      <c r="J55003" s="72"/>
      <c r="K55003" s="72"/>
    </row>
    <row r="55004" spans="9:11">
      <c r="I55004" s="72"/>
      <c r="J55004" s="72"/>
      <c r="K55004" s="72"/>
    </row>
    <row r="55005" spans="9:11">
      <c r="I55005" s="72"/>
      <c r="J55005" s="72"/>
      <c r="K55005" s="72"/>
    </row>
    <row r="55006" spans="9:11">
      <c r="I55006" s="72"/>
      <c r="J55006" s="72"/>
      <c r="K55006" s="72"/>
    </row>
    <row r="55007" spans="9:11">
      <c r="I55007" s="72"/>
      <c r="J55007" s="72"/>
      <c r="K55007" s="72"/>
    </row>
    <row r="55008" spans="9:11">
      <c r="I55008" s="72"/>
      <c r="J55008" s="72"/>
      <c r="K55008" s="72"/>
    </row>
    <row r="55009" spans="9:11">
      <c r="I55009" s="72"/>
      <c r="J55009" s="72"/>
      <c r="K55009" s="72"/>
    </row>
    <row r="55010" spans="9:11">
      <c r="I55010" s="72"/>
      <c r="J55010" s="72"/>
      <c r="K55010" s="72"/>
    </row>
    <row r="55011" spans="9:11">
      <c r="I55011" s="72"/>
      <c r="J55011" s="72"/>
      <c r="K55011" s="72"/>
    </row>
    <row r="55012" spans="9:11">
      <c r="I55012" s="72"/>
      <c r="J55012" s="72"/>
      <c r="K55012" s="72"/>
    </row>
    <row r="55013" spans="9:11">
      <c r="I55013" s="72"/>
      <c r="J55013" s="72"/>
      <c r="K55013" s="72"/>
    </row>
    <row r="55014" spans="9:11">
      <c r="I55014" s="72"/>
      <c r="J55014" s="72"/>
      <c r="K55014" s="72"/>
    </row>
    <row r="55015" spans="9:11">
      <c r="I55015" s="72"/>
      <c r="J55015" s="72"/>
      <c r="K55015" s="72"/>
    </row>
    <row r="55016" spans="9:11">
      <c r="I55016" s="72"/>
      <c r="J55016" s="72"/>
      <c r="K55016" s="72"/>
    </row>
    <row r="55017" spans="9:11">
      <c r="I55017" s="72"/>
      <c r="J55017" s="72"/>
      <c r="K55017" s="72"/>
    </row>
    <row r="55018" spans="9:11">
      <c r="I55018" s="72"/>
      <c r="J55018" s="72"/>
      <c r="K55018" s="72"/>
    </row>
    <row r="55019" spans="9:11">
      <c r="I55019" s="72"/>
      <c r="J55019" s="72"/>
      <c r="K55019" s="72"/>
    </row>
    <row r="55020" spans="9:11">
      <c r="I55020" s="72"/>
      <c r="J55020" s="72"/>
      <c r="K55020" s="72"/>
    </row>
    <row r="55021" spans="9:11">
      <c r="I55021" s="72"/>
      <c r="J55021" s="72"/>
      <c r="K55021" s="72"/>
    </row>
    <row r="55022" spans="9:11">
      <c r="I55022" s="72"/>
      <c r="J55022" s="72"/>
      <c r="K55022" s="72"/>
    </row>
    <row r="55023" spans="9:11">
      <c r="I55023" s="72"/>
      <c r="J55023" s="72"/>
      <c r="K55023" s="72"/>
    </row>
    <row r="55024" spans="9:11">
      <c r="I55024" s="72"/>
      <c r="J55024" s="72"/>
      <c r="K55024" s="72"/>
    </row>
    <row r="55025" spans="9:11">
      <c r="I55025" s="72"/>
      <c r="J55025" s="72"/>
      <c r="K55025" s="72"/>
    </row>
    <row r="55026" spans="9:11">
      <c r="I55026" s="72"/>
      <c r="J55026" s="72"/>
      <c r="K55026" s="72"/>
    </row>
    <row r="55027" spans="9:11">
      <c r="I55027" s="72"/>
      <c r="J55027" s="72"/>
      <c r="K55027" s="72"/>
    </row>
    <row r="55028" spans="9:11">
      <c r="I55028" s="72"/>
      <c r="J55028" s="72"/>
      <c r="K55028" s="72"/>
    </row>
    <row r="55029" spans="9:11">
      <c r="I55029" s="72"/>
      <c r="J55029" s="72"/>
      <c r="K55029" s="72"/>
    </row>
    <row r="55030" spans="9:11">
      <c r="I55030" s="72"/>
      <c r="J55030" s="72"/>
      <c r="K55030" s="72"/>
    </row>
    <row r="55031" spans="9:11">
      <c r="I55031" s="72"/>
      <c r="J55031" s="72"/>
      <c r="K55031" s="72"/>
    </row>
    <row r="55032" spans="9:11">
      <c r="I55032" s="72"/>
      <c r="J55032" s="72"/>
      <c r="K55032" s="72"/>
    </row>
    <row r="55033" spans="9:11">
      <c r="I55033" s="72"/>
      <c r="J55033" s="72"/>
      <c r="K55033" s="72"/>
    </row>
    <row r="55034" spans="9:11">
      <c r="I55034" s="72"/>
      <c r="J55034" s="72"/>
      <c r="K55034" s="72"/>
    </row>
    <row r="55035" spans="9:11">
      <c r="I55035" s="72"/>
      <c r="J55035" s="72"/>
      <c r="K55035" s="72"/>
    </row>
    <row r="55036" spans="9:11">
      <c r="I55036" s="72"/>
      <c r="J55036" s="72"/>
      <c r="K55036" s="72"/>
    </row>
    <row r="55037" spans="9:11">
      <c r="I55037" s="72"/>
      <c r="J55037" s="72"/>
      <c r="K55037" s="72"/>
    </row>
    <row r="55038" spans="9:11">
      <c r="I55038" s="72"/>
      <c r="J55038" s="72"/>
      <c r="K55038" s="72"/>
    </row>
    <row r="55039" spans="9:11">
      <c r="I55039" s="72"/>
      <c r="J55039" s="72"/>
      <c r="K55039" s="72"/>
    </row>
    <row r="55040" spans="9:11">
      <c r="I55040" s="72"/>
      <c r="J55040" s="72"/>
      <c r="K55040" s="72"/>
    </row>
    <row r="55041" spans="9:11">
      <c r="I55041" s="72"/>
      <c r="J55041" s="72"/>
      <c r="K55041" s="72"/>
    </row>
    <row r="55042" spans="9:11">
      <c r="I55042" s="72"/>
      <c r="J55042" s="72"/>
      <c r="K55042" s="72"/>
    </row>
    <row r="55043" spans="9:11">
      <c r="I55043" s="72"/>
      <c r="J55043" s="72"/>
      <c r="K55043" s="72"/>
    </row>
    <row r="55044" spans="9:11">
      <c r="I55044" s="72"/>
      <c r="J55044" s="72"/>
      <c r="K55044" s="72"/>
    </row>
    <row r="55045" spans="9:11">
      <c r="I55045" s="72"/>
      <c r="J55045" s="72"/>
      <c r="K55045" s="72"/>
    </row>
    <row r="55046" spans="9:11">
      <c r="I55046" s="72"/>
      <c r="J55046" s="72"/>
      <c r="K55046" s="72"/>
    </row>
    <row r="55047" spans="9:11">
      <c r="I55047" s="72"/>
      <c r="J55047" s="72"/>
      <c r="K55047" s="72"/>
    </row>
    <row r="55048" spans="9:11">
      <c r="I55048" s="72"/>
      <c r="J55048" s="72"/>
      <c r="K55048" s="72"/>
    </row>
    <row r="55049" spans="9:11">
      <c r="I55049" s="72"/>
      <c r="J55049" s="72"/>
      <c r="K55049" s="72"/>
    </row>
    <row r="55050" spans="9:11">
      <c r="I55050" s="72"/>
      <c r="J55050" s="72"/>
      <c r="K55050" s="72"/>
    </row>
    <row r="55051" spans="9:11">
      <c r="I55051" s="72"/>
      <c r="J55051" s="72"/>
      <c r="K55051" s="72"/>
    </row>
    <row r="55052" spans="9:11">
      <c r="I55052" s="72"/>
      <c r="J55052" s="72"/>
      <c r="K55052" s="72"/>
    </row>
    <row r="55053" spans="9:11">
      <c r="I55053" s="72"/>
      <c r="J55053" s="72"/>
      <c r="K55053" s="72"/>
    </row>
    <row r="55054" spans="9:11">
      <c r="I55054" s="72"/>
      <c r="J55054" s="72"/>
      <c r="K55054" s="72"/>
    </row>
    <row r="55055" spans="9:11">
      <c r="I55055" s="72"/>
      <c r="J55055" s="72"/>
      <c r="K55055" s="72"/>
    </row>
    <row r="55056" spans="9:11">
      <c r="I55056" s="72"/>
      <c r="J55056" s="72"/>
      <c r="K55056" s="72"/>
    </row>
    <row r="55057" spans="9:11">
      <c r="I55057" s="72"/>
      <c r="J55057" s="72"/>
      <c r="K55057" s="72"/>
    </row>
    <row r="55058" spans="9:11">
      <c r="I55058" s="72"/>
      <c r="J55058" s="72"/>
      <c r="K55058" s="72"/>
    </row>
    <row r="55059" spans="9:11">
      <c r="I55059" s="72"/>
      <c r="J55059" s="72"/>
      <c r="K55059" s="72"/>
    </row>
    <row r="55060" spans="9:11">
      <c r="I55060" s="72"/>
      <c r="J55060" s="72"/>
      <c r="K55060" s="72"/>
    </row>
    <row r="55061" spans="9:11">
      <c r="I55061" s="72"/>
      <c r="J55061" s="72"/>
      <c r="K55061" s="72"/>
    </row>
    <row r="55062" spans="9:11">
      <c r="I55062" s="72"/>
      <c r="J55062" s="72"/>
      <c r="K55062" s="72"/>
    </row>
    <row r="55063" spans="9:11">
      <c r="I55063" s="72"/>
      <c r="J55063" s="72"/>
      <c r="K55063" s="72"/>
    </row>
    <row r="55064" spans="9:11">
      <c r="I55064" s="72"/>
      <c r="J55064" s="72"/>
      <c r="K55064" s="72"/>
    </row>
    <row r="55065" spans="9:11">
      <c r="I55065" s="72"/>
      <c r="J55065" s="72"/>
      <c r="K55065" s="72"/>
    </row>
    <row r="55066" spans="9:11">
      <c r="I55066" s="72"/>
      <c r="J55066" s="72"/>
      <c r="K55066" s="72"/>
    </row>
    <row r="55067" spans="9:11">
      <c r="I55067" s="72"/>
      <c r="J55067" s="72"/>
      <c r="K55067" s="72"/>
    </row>
    <row r="55068" spans="9:11">
      <c r="I55068" s="72"/>
      <c r="J55068" s="72"/>
      <c r="K55068" s="72"/>
    </row>
    <row r="55069" spans="9:11">
      <c r="I55069" s="72"/>
      <c r="J55069" s="72"/>
      <c r="K55069" s="72"/>
    </row>
    <row r="55070" spans="9:11">
      <c r="I55070" s="72"/>
      <c r="J55070" s="72"/>
      <c r="K55070" s="72"/>
    </row>
    <row r="55071" spans="9:11">
      <c r="I55071" s="72"/>
      <c r="J55071" s="72"/>
      <c r="K55071" s="72"/>
    </row>
    <row r="55072" spans="9:11">
      <c r="I55072" s="72"/>
      <c r="J55072" s="72"/>
      <c r="K55072" s="72"/>
    </row>
    <row r="55073" spans="9:11">
      <c r="I55073" s="72"/>
      <c r="J55073" s="72"/>
      <c r="K55073" s="72"/>
    </row>
    <row r="55074" spans="9:11">
      <c r="I55074" s="72"/>
      <c r="J55074" s="72"/>
      <c r="K55074" s="72"/>
    </row>
    <row r="55075" spans="9:11">
      <c r="I55075" s="72"/>
      <c r="J55075" s="72"/>
      <c r="K55075" s="72"/>
    </row>
    <row r="55076" spans="9:11">
      <c r="I55076" s="72"/>
      <c r="J55076" s="72"/>
      <c r="K55076" s="72"/>
    </row>
    <row r="55077" spans="9:11">
      <c r="I55077" s="72"/>
      <c r="J55077" s="72"/>
      <c r="K55077" s="72"/>
    </row>
    <row r="55078" spans="9:11">
      <c r="I55078" s="72"/>
      <c r="J55078" s="72"/>
      <c r="K55078" s="72"/>
    </row>
    <row r="55079" spans="9:11">
      <c r="I55079" s="72"/>
      <c r="J55079" s="72"/>
      <c r="K55079" s="72"/>
    </row>
    <row r="55080" spans="9:11">
      <c r="I55080" s="72"/>
      <c r="J55080" s="72"/>
      <c r="K55080" s="72"/>
    </row>
    <row r="55081" spans="9:11">
      <c r="I55081" s="72"/>
      <c r="J55081" s="72"/>
      <c r="K55081" s="72"/>
    </row>
    <row r="55082" spans="9:11">
      <c r="I55082" s="72"/>
      <c r="J55082" s="72"/>
      <c r="K55082" s="72"/>
    </row>
    <row r="55083" spans="9:11">
      <c r="I55083" s="72"/>
      <c r="J55083" s="72"/>
      <c r="K55083" s="72"/>
    </row>
    <row r="55084" spans="9:11">
      <c r="I55084" s="72"/>
      <c r="J55084" s="72"/>
      <c r="K55084" s="72"/>
    </row>
    <row r="55085" spans="9:11">
      <c r="I55085" s="72"/>
      <c r="J55085" s="72"/>
      <c r="K55085" s="72"/>
    </row>
    <row r="55086" spans="9:11">
      <c r="I55086" s="72"/>
      <c r="J55086" s="72"/>
      <c r="K55086" s="72"/>
    </row>
    <row r="55087" spans="9:11">
      <c r="I55087" s="72"/>
      <c r="J55087" s="72"/>
      <c r="K55087" s="72"/>
    </row>
    <row r="55088" spans="9:11">
      <c r="I55088" s="72"/>
      <c r="J55088" s="72"/>
      <c r="K55088" s="72"/>
    </row>
    <row r="55089" spans="9:11">
      <c r="I55089" s="72"/>
      <c r="J55089" s="72"/>
      <c r="K55089" s="72"/>
    </row>
    <row r="55090" spans="9:11">
      <c r="I55090" s="72"/>
      <c r="J55090" s="72"/>
      <c r="K55090" s="72"/>
    </row>
    <row r="55091" spans="9:11">
      <c r="I55091" s="72"/>
      <c r="J55091" s="72"/>
      <c r="K55091" s="72"/>
    </row>
    <row r="55092" spans="9:11">
      <c r="I55092" s="72"/>
      <c r="J55092" s="72"/>
      <c r="K55092" s="72"/>
    </row>
    <row r="55093" spans="9:11">
      <c r="I55093" s="72"/>
      <c r="J55093" s="72"/>
      <c r="K55093" s="72"/>
    </row>
    <row r="55094" spans="9:11">
      <c r="I55094" s="72"/>
      <c r="J55094" s="72"/>
      <c r="K55094" s="72"/>
    </row>
    <row r="55095" spans="9:11">
      <c r="I55095" s="72"/>
      <c r="J55095" s="72"/>
      <c r="K55095" s="72"/>
    </row>
    <row r="55096" spans="9:11">
      <c r="I55096" s="72"/>
      <c r="J55096" s="72"/>
      <c r="K55096" s="72"/>
    </row>
    <row r="55097" spans="9:11">
      <c r="I55097" s="72"/>
      <c r="J55097" s="72"/>
      <c r="K55097" s="72"/>
    </row>
    <row r="55098" spans="9:11">
      <c r="I55098" s="72"/>
      <c r="J55098" s="72"/>
      <c r="K55098" s="72"/>
    </row>
    <row r="55099" spans="9:11">
      <c r="I55099" s="72"/>
      <c r="J55099" s="72"/>
      <c r="K55099" s="72"/>
    </row>
    <row r="55100" spans="9:11">
      <c r="I55100" s="72"/>
      <c r="J55100" s="72"/>
      <c r="K55100" s="72"/>
    </row>
    <row r="55101" spans="9:11">
      <c r="I55101" s="72"/>
      <c r="J55101" s="72"/>
      <c r="K55101" s="72"/>
    </row>
    <row r="55102" spans="9:11">
      <c r="I55102" s="72"/>
      <c r="J55102" s="72"/>
      <c r="K55102" s="72"/>
    </row>
    <row r="55103" spans="9:11">
      <c r="I55103" s="72"/>
      <c r="J55103" s="72"/>
      <c r="K55103" s="72"/>
    </row>
    <row r="55104" spans="9:11">
      <c r="I55104" s="72"/>
      <c r="J55104" s="72"/>
      <c r="K55104" s="72"/>
    </row>
    <row r="55105" spans="9:11">
      <c r="I55105" s="72"/>
      <c r="J55105" s="72"/>
      <c r="K55105" s="72"/>
    </row>
    <row r="55106" spans="9:11">
      <c r="I55106" s="72"/>
      <c r="J55106" s="72"/>
      <c r="K55106" s="72"/>
    </row>
    <row r="55107" spans="9:11">
      <c r="I55107" s="72"/>
      <c r="J55107" s="72"/>
      <c r="K55107" s="72"/>
    </row>
    <row r="55108" spans="9:11">
      <c r="I55108" s="72"/>
      <c r="J55108" s="72"/>
      <c r="K55108" s="72"/>
    </row>
    <row r="55109" spans="9:11">
      <c r="I55109" s="72"/>
      <c r="J55109" s="72"/>
      <c r="K55109" s="72"/>
    </row>
    <row r="55110" spans="9:11">
      <c r="I55110" s="72"/>
      <c r="J55110" s="72"/>
      <c r="K55110" s="72"/>
    </row>
    <row r="55111" spans="9:11">
      <c r="I55111" s="72"/>
      <c r="J55111" s="72"/>
      <c r="K55111" s="72"/>
    </row>
    <row r="55112" spans="9:11">
      <c r="I55112" s="72"/>
      <c r="J55112" s="72"/>
      <c r="K55112" s="72"/>
    </row>
    <row r="55113" spans="9:11">
      <c r="I55113" s="72"/>
      <c r="J55113" s="72"/>
      <c r="K55113" s="72"/>
    </row>
    <row r="55114" spans="9:11">
      <c r="I55114" s="72"/>
      <c r="J55114" s="72"/>
      <c r="K55114" s="72"/>
    </row>
    <row r="55115" spans="9:11">
      <c r="I55115" s="72"/>
      <c r="J55115" s="72"/>
      <c r="K55115" s="72"/>
    </row>
    <row r="55116" spans="9:11">
      <c r="I55116" s="72"/>
      <c r="J55116" s="72"/>
      <c r="K55116" s="72"/>
    </row>
    <row r="55117" spans="9:11">
      <c r="I55117" s="72"/>
      <c r="J55117" s="72"/>
      <c r="K55117" s="72"/>
    </row>
    <row r="55118" spans="9:11">
      <c r="I55118" s="72"/>
      <c r="J55118" s="72"/>
      <c r="K55118" s="72"/>
    </row>
    <row r="55119" spans="9:11">
      <c r="I55119" s="72"/>
      <c r="J55119" s="72"/>
      <c r="K55119" s="72"/>
    </row>
    <row r="55120" spans="9:11">
      <c r="I55120" s="72"/>
      <c r="J55120" s="72"/>
      <c r="K55120" s="72"/>
    </row>
    <row r="55121" spans="9:11">
      <c r="I55121" s="72"/>
      <c r="J55121" s="72"/>
      <c r="K55121" s="72"/>
    </row>
    <row r="55122" spans="9:11">
      <c r="I55122" s="72"/>
      <c r="J55122" s="72"/>
      <c r="K55122" s="72"/>
    </row>
    <row r="55123" spans="9:11">
      <c r="I55123" s="72"/>
      <c r="J55123" s="72"/>
      <c r="K55123" s="72"/>
    </row>
    <row r="55124" spans="9:11">
      <c r="I55124" s="72"/>
      <c r="J55124" s="72"/>
      <c r="K55124" s="72"/>
    </row>
    <row r="55125" spans="9:11">
      <c r="I55125" s="72"/>
      <c r="J55125" s="72"/>
      <c r="K55125" s="72"/>
    </row>
    <row r="55126" spans="9:11">
      <c r="I55126" s="72"/>
      <c r="J55126" s="72"/>
      <c r="K55126" s="72"/>
    </row>
    <row r="55127" spans="9:11">
      <c r="I55127" s="72"/>
      <c r="J55127" s="72"/>
      <c r="K55127" s="72"/>
    </row>
    <row r="55128" spans="9:11">
      <c r="I55128" s="72"/>
      <c r="J55128" s="72"/>
      <c r="K55128" s="72"/>
    </row>
    <row r="55129" spans="9:11">
      <c r="I55129" s="72"/>
      <c r="J55129" s="72"/>
      <c r="K55129" s="72"/>
    </row>
    <row r="55130" spans="9:11">
      <c r="I55130" s="72"/>
      <c r="J55130" s="72"/>
      <c r="K55130" s="72"/>
    </row>
    <row r="55131" spans="9:11">
      <c r="I55131" s="72"/>
      <c r="J55131" s="72"/>
      <c r="K55131" s="72"/>
    </row>
    <row r="55132" spans="9:11">
      <c r="I55132" s="72"/>
      <c r="J55132" s="72"/>
      <c r="K55132" s="72"/>
    </row>
    <row r="55133" spans="9:11">
      <c r="I55133" s="72"/>
      <c r="J55133" s="72"/>
      <c r="K55133" s="72"/>
    </row>
    <row r="55134" spans="9:11">
      <c r="I55134" s="72"/>
      <c r="J55134" s="72"/>
      <c r="K55134" s="72"/>
    </row>
    <row r="55135" spans="9:11">
      <c r="I55135" s="72"/>
      <c r="J55135" s="72"/>
      <c r="K55135" s="72"/>
    </row>
    <row r="55136" spans="9:11">
      <c r="I55136" s="72"/>
      <c r="J55136" s="72"/>
      <c r="K55136" s="72"/>
    </row>
    <row r="55137" spans="9:11">
      <c r="I55137" s="72"/>
      <c r="J55137" s="72"/>
      <c r="K55137" s="72"/>
    </row>
    <row r="55138" spans="9:11">
      <c r="I55138" s="72"/>
      <c r="J55138" s="72"/>
      <c r="K55138" s="72"/>
    </row>
    <row r="55139" spans="9:11">
      <c r="I55139" s="72"/>
      <c r="J55139" s="72"/>
      <c r="K55139" s="72"/>
    </row>
    <row r="55140" spans="9:11">
      <c r="I55140" s="72"/>
      <c r="J55140" s="72"/>
      <c r="K55140" s="72"/>
    </row>
    <row r="55141" spans="9:11">
      <c r="I55141" s="72"/>
      <c r="J55141" s="72"/>
      <c r="K55141" s="72"/>
    </row>
    <row r="55142" spans="9:11">
      <c r="I55142" s="72"/>
      <c r="J55142" s="72"/>
      <c r="K55142" s="72"/>
    </row>
    <row r="55143" spans="9:11">
      <c r="I55143" s="72"/>
      <c r="J55143" s="72"/>
      <c r="K55143" s="72"/>
    </row>
    <row r="55144" spans="9:11">
      <c r="I55144" s="72"/>
      <c r="J55144" s="72"/>
      <c r="K55144" s="72"/>
    </row>
    <row r="55145" spans="9:11">
      <c r="I55145" s="72"/>
      <c r="J55145" s="72"/>
      <c r="K55145" s="72"/>
    </row>
    <row r="55146" spans="9:11">
      <c r="I55146" s="72"/>
      <c r="J55146" s="72"/>
      <c r="K55146" s="72"/>
    </row>
    <row r="55147" spans="9:11">
      <c r="I55147" s="72"/>
      <c r="J55147" s="72"/>
      <c r="K55147" s="72"/>
    </row>
    <row r="55148" spans="9:11">
      <c r="I55148" s="72"/>
      <c r="J55148" s="72"/>
      <c r="K55148" s="72"/>
    </row>
    <row r="55149" spans="9:11">
      <c r="I55149" s="72"/>
      <c r="J55149" s="72"/>
      <c r="K55149" s="72"/>
    </row>
    <row r="55150" spans="9:11">
      <c r="I55150" s="72"/>
      <c r="J55150" s="72"/>
      <c r="K55150" s="72"/>
    </row>
    <row r="55151" spans="9:11">
      <c r="I55151" s="72"/>
      <c r="J55151" s="72"/>
      <c r="K55151" s="72"/>
    </row>
    <row r="55152" spans="9:11">
      <c r="I55152" s="72"/>
      <c r="J55152" s="72"/>
      <c r="K55152" s="72"/>
    </row>
    <row r="55153" spans="9:11">
      <c r="I55153" s="72"/>
      <c r="J55153" s="72"/>
      <c r="K55153" s="72"/>
    </row>
    <row r="55154" spans="9:11">
      <c r="I55154" s="72"/>
      <c r="J55154" s="72"/>
      <c r="K55154" s="72"/>
    </row>
    <row r="55155" spans="9:11">
      <c r="I55155" s="72"/>
      <c r="J55155" s="72"/>
      <c r="K55155" s="72"/>
    </row>
    <row r="55156" spans="9:11">
      <c r="I55156" s="72"/>
      <c r="J55156" s="72"/>
      <c r="K55156" s="72"/>
    </row>
    <row r="55157" spans="9:11">
      <c r="I55157" s="72"/>
      <c r="J55157" s="72"/>
      <c r="K55157" s="72"/>
    </row>
    <row r="55158" spans="9:11">
      <c r="I55158" s="72"/>
      <c r="J55158" s="72"/>
      <c r="K55158" s="72"/>
    </row>
    <row r="55159" spans="9:11">
      <c r="I55159" s="72"/>
      <c r="J55159" s="72"/>
      <c r="K55159" s="72"/>
    </row>
    <row r="55160" spans="9:11">
      <c r="I55160" s="72"/>
      <c r="J55160" s="72"/>
      <c r="K55160" s="72"/>
    </row>
    <row r="55161" spans="9:11">
      <c r="I55161" s="72"/>
      <c r="J55161" s="72"/>
      <c r="K55161" s="72"/>
    </row>
    <row r="55162" spans="9:11">
      <c r="I55162" s="72"/>
      <c r="J55162" s="72"/>
      <c r="K55162" s="72"/>
    </row>
    <row r="55163" spans="9:11">
      <c r="I55163" s="72"/>
      <c r="J55163" s="72"/>
      <c r="K55163" s="72"/>
    </row>
    <row r="55164" spans="9:11">
      <c r="I55164" s="72"/>
      <c r="J55164" s="72"/>
      <c r="K55164" s="72"/>
    </row>
    <row r="55165" spans="9:11">
      <c r="I55165" s="72"/>
      <c r="J55165" s="72"/>
      <c r="K55165" s="72"/>
    </row>
    <row r="55166" spans="9:11">
      <c r="I55166" s="72"/>
      <c r="J55166" s="72"/>
      <c r="K55166" s="72"/>
    </row>
    <row r="55167" spans="9:11">
      <c r="I55167" s="72"/>
      <c r="J55167" s="72"/>
      <c r="K55167" s="72"/>
    </row>
    <row r="55168" spans="9:11">
      <c r="I55168" s="72"/>
      <c r="J55168" s="72"/>
      <c r="K55168" s="72"/>
    </row>
    <row r="55169" spans="9:11">
      <c r="I55169" s="72"/>
      <c r="J55169" s="72"/>
      <c r="K55169" s="72"/>
    </row>
    <row r="55170" spans="9:11">
      <c r="I55170" s="72"/>
      <c r="J55170" s="72"/>
      <c r="K55170" s="72"/>
    </row>
    <row r="55171" spans="9:11">
      <c r="I55171" s="72"/>
      <c r="J55171" s="72"/>
      <c r="K55171" s="72"/>
    </row>
    <row r="55172" spans="9:11">
      <c r="I55172" s="72"/>
      <c r="J55172" s="72"/>
      <c r="K55172" s="72"/>
    </row>
    <row r="55173" spans="9:11">
      <c r="I55173" s="72"/>
      <c r="J55173" s="72"/>
      <c r="K55173" s="72"/>
    </row>
    <row r="55174" spans="9:11">
      <c r="I55174" s="72"/>
      <c r="J55174" s="72"/>
      <c r="K55174" s="72"/>
    </row>
    <row r="55175" spans="9:11">
      <c r="I55175" s="72"/>
      <c r="J55175" s="72"/>
      <c r="K55175" s="72"/>
    </row>
    <row r="55176" spans="9:11">
      <c r="I55176" s="72"/>
      <c r="J55176" s="72"/>
      <c r="K55176" s="72"/>
    </row>
    <row r="55177" spans="9:11">
      <c r="I55177" s="72"/>
      <c r="J55177" s="72"/>
      <c r="K55177" s="72"/>
    </row>
    <row r="55178" spans="9:11">
      <c r="I55178" s="72"/>
      <c r="J55178" s="72"/>
      <c r="K55178" s="72"/>
    </row>
    <row r="55179" spans="9:11">
      <c r="I55179" s="72"/>
      <c r="J55179" s="72"/>
      <c r="K55179" s="72"/>
    </row>
    <row r="55180" spans="9:11">
      <c r="I55180" s="72"/>
      <c r="J55180" s="72"/>
      <c r="K55180" s="72"/>
    </row>
    <row r="55181" spans="9:11">
      <c r="I55181" s="72"/>
      <c r="J55181" s="72"/>
      <c r="K55181" s="72"/>
    </row>
    <row r="55182" spans="9:11">
      <c r="I55182" s="72"/>
      <c r="J55182" s="72"/>
      <c r="K55182" s="72"/>
    </row>
    <row r="55183" spans="9:11">
      <c r="I55183" s="72"/>
      <c r="J55183" s="72"/>
      <c r="K55183" s="72"/>
    </row>
    <row r="55184" spans="9:11">
      <c r="I55184" s="72"/>
      <c r="J55184" s="72"/>
      <c r="K55184" s="72"/>
    </row>
    <row r="55185" spans="9:11">
      <c r="I55185" s="72"/>
      <c r="J55185" s="72"/>
      <c r="K55185" s="72"/>
    </row>
    <row r="55186" spans="9:11">
      <c r="I55186" s="72"/>
      <c r="J55186" s="72"/>
      <c r="K55186" s="72"/>
    </row>
    <row r="55187" spans="9:11">
      <c r="I55187" s="72"/>
      <c r="J55187" s="72"/>
      <c r="K55187" s="72"/>
    </row>
    <row r="55188" spans="9:11">
      <c r="I55188" s="72"/>
      <c r="J55188" s="72"/>
      <c r="K55188" s="72"/>
    </row>
    <row r="55189" spans="9:11">
      <c r="I55189" s="72"/>
      <c r="J55189" s="72"/>
      <c r="K55189" s="72"/>
    </row>
    <row r="55190" spans="9:11">
      <c r="I55190" s="72"/>
      <c r="J55190" s="72"/>
      <c r="K55190" s="72"/>
    </row>
    <row r="55191" spans="9:11">
      <c r="I55191" s="72"/>
      <c r="J55191" s="72"/>
      <c r="K55191" s="72"/>
    </row>
    <row r="55192" spans="9:11">
      <c r="I55192" s="72"/>
      <c r="J55192" s="72"/>
      <c r="K55192" s="72"/>
    </row>
    <row r="55193" spans="9:11">
      <c r="I55193" s="72"/>
      <c r="J55193" s="72"/>
      <c r="K55193" s="72"/>
    </row>
    <row r="55194" spans="9:11">
      <c r="I55194" s="72"/>
      <c r="J55194" s="72"/>
      <c r="K55194" s="72"/>
    </row>
    <row r="55195" spans="9:11">
      <c r="I55195" s="72"/>
      <c r="J55195" s="72"/>
      <c r="K55195" s="72"/>
    </row>
    <row r="55196" spans="9:11">
      <c r="I55196" s="72"/>
      <c r="J55196" s="72"/>
      <c r="K55196" s="72"/>
    </row>
    <row r="55197" spans="9:11">
      <c r="I55197" s="72"/>
      <c r="J55197" s="72"/>
      <c r="K55197" s="72"/>
    </row>
    <row r="55198" spans="9:11">
      <c r="I55198" s="72"/>
      <c r="J55198" s="72"/>
      <c r="K55198" s="72"/>
    </row>
    <row r="55199" spans="9:11">
      <c r="I55199" s="72"/>
      <c r="J55199" s="72"/>
      <c r="K55199" s="72"/>
    </row>
    <row r="55200" spans="9:11">
      <c r="I55200" s="72"/>
      <c r="J55200" s="72"/>
      <c r="K55200" s="72"/>
    </row>
    <row r="55201" spans="9:11">
      <c r="I55201" s="72"/>
      <c r="J55201" s="72"/>
      <c r="K55201" s="72"/>
    </row>
    <row r="55202" spans="9:11">
      <c r="I55202" s="72"/>
      <c r="J55202" s="72"/>
      <c r="K55202" s="72"/>
    </row>
    <row r="55203" spans="9:11">
      <c r="I55203" s="72"/>
      <c r="J55203" s="72"/>
      <c r="K55203" s="72"/>
    </row>
    <row r="55204" spans="9:11">
      <c r="I55204" s="72"/>
      <c r="J55204" s="72"/>
      <c r="K55204" s="72"/>
    </row>
    <row r="55205" spans="9:11">
      <c r="I55205" s="72"/>
      <c r="J55205" s="72"/>
      <c r="K55205" s="72"/>
    </row>
    <row r="55206" spans="9:11">
      <c r="I55206" s="72"/>
      <c r="J55206" s="72"/>
      <c r="K55206" s="72"/>
    </row>
    <row r="55207" spans="9:11">
      <c r="I55207" s="72"/>
      <c r="J55207" s="72"/>
      <c r="K55207" s="72"/>
    </row>
    <row r="55208" spans="9:11">
      <c r="I55208" s="72"/>
      <c r="J55208" s="72"/>
      <c r="K55208" s="72"/>
    </row>
    <row r="55209" spans="9:11">
      <c r="I55209" s="72"/>
      <c r="J55209" s="72"/>
      <c r="K55209" s="72"/>
    </row>
    <row r="55210" spans="9:11">
      <c r="I55210" s="72"/>
      <c r="J55210" s="72"/>
      <c r="K55210" s="72"/>
    </row>
    <row r="55211" spans="9:11">
      <c r="I55211" s="72"/>
      <c r="J55211" s="72"/>
      <c r="K55211" s="72"/>
    </row>
    <row r="55212" spans="9:11">
      <c r="I55212" s="72"/>
      <c r="J55212" s="72"/>
      <c r="K55212" s="72"/>
    </row>
    <row r="55213" spans="9:11">
      <c r="I55213" s="72"/>
      <c r="J55213" s="72"/>
      <c r="K55213" s="72"/>
    </row>
    <row r="55214" spans="9:11">
      <c r="I55214" s="72"/>
      <c r="J55214" s="72"/>
      <c r="K55214" s="72"/>
    </row>
    <row r="55215" spans="9:11">
      <c r="I55215" s="72"/>
      <c r="J55215" s="72"/>
      <c r="K55215" s="72"/>
    </row>
    <row r="55216" spans="9:11">
      <c r="I55216" s="72"/>
      <c r="J55216" s="72"/>
      <c r="K55216" s="72"/>
    </row>
    <row r="55217" spans="9:11">
      <c r="I55217" s="72"/>
      <c r="J55217" s="72"/>
      <c r="K55217" s="72"/>
    </row>
    <row r="55218" spans="9:11">
      <c r="I55218" s="72"/>
      <c r="J55218" s="72"/>
      <c r="K55218" s="72"/>
    </row>
    <row r="55219" spans="9:11">
      <c r="I55219" s="72"/>
      <c r="J55219" s="72"/>
      <c r="K55219" s="72"/>
    </row>
    <row r="55220" spans="9:11">
      <c r="I55220" s="72"/>
      <c r="J55220" s="72"/>
      <c r="K55220" s="72"/>
    </row>
    <row r="55221" spans="9:11">
      <c r="I55221" s="72"/>
      <c r="J55221" s="72"/>
      <c r="K55221" s="72"/>
    </row>
    <row r="55222" spans="9:11">
      <c r="I55222" s="72"/>
      <c r="J55222" s="72"/>
      <c r="K55222" s="72"/>
    </row>
    <row r="55223" spans="9:11">
      <c r="I55223" s="72"/>
      <c r="J55223" s="72"/>
      <c r="K55223" s="72"/>
    </row>
    <row r="55224" spans="9:11">
      <c r="I55224" s="72"/>
      <c r="J55224" s="72"/>
      <c r="K55224" s="72"/>
    </row>
    <row r="55225" spans="9:11">
      <c r="I55225" s="72"/>
      <c r="J55225" s="72"/>
      <c r="K55225" s="72"/>
    </row>
    <row r="55226" spans="9:11">
      <c r="I55226" s="72"/>
      <c r="J55226" s="72"/>
      <c r="K55226" s="72"/>
    </row>
    <row r="55227" spans="9:11">
      <c r="I55227" s="72"/>
      <c r="J55227" s="72"/>
      <c r="K55227" s="72"/>
    </row>
    <row r="55228" spans="9:11">
      <c r="I55228" s="72"/>
      <c r="J55228" s="72"/>
      <c r="K55228" s="72"/>
    </row>
    <row r="55229" spans="9:11">
      <c r="I55229" s="72"/>
      <c r="J55229" s="72"/>
      <c r="K55229" s="72"/>
    </row>
    <row r="55230" spans="9:11">
      <c r="I55230" s="72"/>
      <c r="J55230" s="72"/>
      <c r="K55230" s="72"/>
    </row>
    <row r="55231" spans="9:11">
      <c r="I55231" s="72"/>
      <c r="J55231" s="72"/>
      <c r="K55231" s="72"/>
    </row>
    <row r="55232" spans="9:11">
      <c r="I55232" s="72"/>
      <c r="J55232" s="72"/>
      <c r="K55232" s="72"/>
    </row>
    <row r="55233" spans="9:11">
      <c r="I55233" s="72"/>
      <c r="J55233" s="72"/>
      <c r="K55233" s="72"/>
    </row>
    <row r="55234" spans="9:11">
      <c r="I55234" s="72"/>
      <c r="J55234" s="72"/>
      <c r="K55234" s="72"/>
    </row>
    <row r="55235" spans="9:11">
      <c r="I55235" s="72"/>
      <c r="J55235" s="72"/>
      <c r="K55235" s="72"/>
    </row>
    <row r="55236" spans="9:11">
      <c r="I55236" s="72"/>
      <c r="J55236" s="72"/>
      <c r="K55236" s="72"/>
    </row>
    <row r="55237" spans="9:11">
      <c r="I55237" s="72"/>
      <c r="J55237" s="72"/>
      <c r="K55237" s="72"/>
    </row>
    <row r="55238" spans="9:11">
      <c r="I55238" s="72"/>
      <c r="J55238" s="72"/>
      <c r="K55238" s="72"/>
    </row>
    <row r="55239" spans="9:11">
      <c r="I55239" s="72"/>
      <c r="J55239" s="72"/>
      <c r="K55239" s="72"/>
    </row>
    <row r="55240" spans="9:11">
      <c r="I55240" s="72"/>
      <c r="J55240" s="72"/>
      <c r="K55240" s="72"/>
    </row>
    <row r="55241" spans="9:11">
      <c r="I55241" s="72"/>
      <c r="J55241" s="72"/>
      <c r="K55241" s="72"/>
    </row>
    <row r="55242" spans="9:11">
      <c r="I55242" s="72"/>
      <c r="J55242" s="72"/>
      <c r="K55242" s="72"/>
    </row>
    <row r="55243" spans="9:11">
      <c r="I55243" s="72"/>
      <c r="J55243" s="72"/>
      <c r="K55243" s="72"/>
    </row>
    <row r="55244" spans="9:11">
      <c r="I55244" s="72"/>
      <c r="J55244" s="72"/>
      <c r="K55244" s="72"/>
    </row>
    <row r="55245" spans="9:11">
      <c r="I55245" s="72"/>
      <c r="J55245" s="72"/>
      <c r="K55245" s="72"/>
    </row>
    <row r="55246" spans="9:11">
      <c r="I55246" s="72"/>
      <c r="J55246" s="72"/>
      <c r="K55246" s="72"/>
    </row>
    <row r="55247" spans="9:11">
      <c r="I55247" s="72"/>
      <c r="J55247" s="72"/>
      <c r="K55247" s="72"/>
    </row>
    <row r="55248" spans="9:11">
      <c r="I55248" s="72"/>
      <c r="J55248" s="72"/>
      <c r="K55248" s="72"/>
    </row>
    <row r="55249" spans="9:11">
      <c r="I55249" s="72"/>
      <c r="J55249" s="72"/>
      <c r="K55249" s="72"/>
    </row>
    <row r="55250" spans="9:11">
      <c r="I55250" s="72"/>
      <c r="J55250" s="72"/>
      <c r="K55250" s="72"/>
    </row>
    <row r="55251" spans="9:11">
      <c r="I55251" s="72"/>
      <c r="J55251" s="72"/>
      <c r="K55251" s="72"/>
    </row>
    <row r="55252" spans="9:11">
      <c r="I55252" s="72"/>
      <c r="J55252" s="72"/>
      <c r="K55252" s="72"/>
    </row>
    <row r="55253" spans="9:11">
      <c r="I55253" s="72"/>
      <c r="J55253" s="72"/>
      <c r="K55253" s="72"/>
    </row>
    <row r="55254" spans="9:11">
      <c r="I55254" s="72"/>
      <c r="J55254" s="72"/>
      <c r="K55254" s="72"/>
    </row>
    <row r="55255" spans="9:11">
      <c r="I55255" s="72"/>
      <c r="J55255" s="72"/>
      <c r="K55255" s="72"/>
    </row>
    <row r="55256" spans="9:11">
      <c r="I55256" s="72"/>
      <c r="J55256" s="72"/>
      <c r="K55256" s="72"/>
    </row>
    <row r="55257" spans="9:11">
      <c r="I55257" s="72"/>
      <c r="J55257" s="72"/>
      <c r="K55257" s="72"/>
    </row>
    <row r="55258" spans="9:11">
      <c r="I55258" s="72"/>
      <c r="J55258" s="72"/>
      <c r="K55258" s="72"/>
    </row>
    <row r="55259" spans="9:11">
      <c r="I55259" s="72"/>
      <c r="J55259" s="72"/>
      <c r="K55259" s="72"/>
    </row>
    <row r="55260" spans="9:11">
      <c r="I55260" s="72"/>
      <c r="J55260" s="72"/>
      <c r="K55260" s="72"/>
    </row>
    <row r="55261" spans="9:11">
      <c r="I55261" s="72"/>
      <c r="J55261" s="72"/>
      <c r="K55261" s="72"/>
    </row>
    <row r="55262" spans="9:11">
      <c r="I55262" s="72"/>
      <c r="J55262" s="72"/>
      <c r="K55262" s="72"/>
    </row>
    <row r="55263" spans="9:11">
      <c r="I55263" s="72"/>
      <c r="J55263" s="72"/>
      <c r="K55263" s="72"/>
    </row>
    <row r="55264" spans="9:11">
      <c r="I55264" s="72"/>
      <c r="J55264" s="72"/>
      <c r="K55264" s="72"/>
    </row>
    <row r="55265" spans="9:11">
      <c r="I55265" s="72"/>
      <c r="J55265" s="72"/>
      <c r="K55265" s="72"/>
    </row>
    <row r="55266" spans="9:11">
      <c r="I55266" s="72"/>
      <c r="J55266" s="72"/>
      <c r="K55266" s="72"/>
    </row>
    <row r="55267" spans="9:11">
      <c r="I55267" s="72"/>
      <c r="J55267" s="72"/>
      <c r="K55267" s="72"/>
    </row>
    <row r="55268" spans="9:11">
      <c r="I55268" s="72"/>
      <c r="J55268" s="72"/>
      <c r="K55268" s="72"/>
    </row>
    <row r="55269" spans="9:11">
      <c r="I55269" s="72"/>
      <c r="J55269" s="72"/>
      <c r="K55269" s="72"/>
    </row>
    <row r="55270" spans="9:11">
      <c r="I55270" s="72"/>
      <c r="J55270" s="72"/>
      <c r="K55270" s="72"/>
    </row>
    <row r="55271" spans="9:11">
      <c r="I55271" s="72"/>
      <c r="J55271" s="72"/>
      <c r="K55271" s="72"/>
    </row>
    <row r="55272" spans="9:11">
      <c r="I55272" s="72"/>
      <c r="J55272" s="72"/>
      <c r="K55272" s="72"/>
    </row>
    <row r="55273" spans="9:11">
      <c r="I55273" s="72"/>
      <c r="J55273" s="72"/>
      <c r="K55273" s="72"/>
    </row>
    <row r="55274" spans="9:11">
      <c r="I55274" s="72"/>
      <c r="J55274" s="72"/>
      <c r="K55274" s="72"/>
    </row>
    <row r="55275" spans="9:11">
      <c r="I55275" s="72"/>
      <c r="J55275" s="72"/>
      <c r="K55275" s="72"/>
    </row>
    <row r="55276" spans="9:11">
      <c r="I55276" s="72"/>
      <c r="J55276" s="72"/>
      <c r="K55276" s="72"/>
    </row>
    <row r="55277" spans="9:11">
      <c r="I55277" s="72"/>
      <c r="J55277" s="72"/>
      <c r="K55277" s="72"/>
    </row>
    <row r="55278" spans="9:11">
      <c r="I55278" s="72"/>
      <c r="J55278" s="72"/>
      <c r="K55278" s="72"/>
    </row>
    <row r="55279" spans="9:11">
      <c r="I55279" s="72"/>
      <c r="J55279" s="72"/>
      <c r="K55279" s="72"/>
    </row>
    <row r="55280" spans="9:11">
      <c r="I55280" s="72"/>
      <c r="J55280" s="72"/>
      <c r="K55280" s="72"/>
    </row>
    <row r="55281" spans="9:11">
      <c r="I55281" s="72"/>
      <c r="J55281" s="72"/>
      <c r="K55281" s="72"/>
    </row>
    <row r="55282" spans="9:11">
      <c r="I55282" s="72"/>
      <c r="J55282" s="72"/>
      <c r="K55282" s="72"/>
    </row>
    <row r="55283" spans="9:11">
      <c r="I55283" s="72"/>
      <c r="J55283" s="72"/>
      <c r="K55283" s="72"/>
    </row>
    <row r="55284" spans="9:11">
      <c r="I55284" s="72"/>
      <c r="J55284" s="72"/>
      <c r="K55284" s="72"/>
    </row>
    <row r="55285" spans="9:11">
      <c r="I55285" s="72"/>
      <c r="J55285" s="72"/>
      <c r="K55285" s="72"/>
    </row>
    <row r="55286" spans="9:11">
      <c r="I55286" s="72"/>
      <c r="J55286" s="72"/>
      <c r="K55286" s="72"/>
    </row>
    <row r="55287" spans="9:11">
      <c r="I55287" s="72"/>
      <c r="J55287" s="72"/>
      <c r="K55287" s="72"/>
    </row>
    <row r="55288" spans="9:11">
      <c r="I55288" s="72"/>
      <c r="J55288" s="72"/>
      <c r="K55288" s="72"/>
    </row>
    <row r="55289" spans="9:11">
      <c r="I55289" s="72"/>
      <c r="J55289" s="72"/>
      <c r="K55289" s="72"/>
    </row>
    <row r="55290" spans="9:11">
      <c r="I55290" s="72"/>
      <c r="J55290" s="72"/>
      <c r="K55290" s="72"/>
    </row>
    <row r="55291" spans="9:11">
      <c r="I55291" s="72"/>
      <c r="J55291" s="72"/>
      <c r="K55291" s="72"/>
    </row>
    <row r="55292" spans="9:11">
      <c r="I55292" s="72"/>
      <c r="J55292" s="72"/>
      <c r="K55292" s="72"/>
    </row>
    <row r="55293" spans="9:11">
      <c r="I55293" s="72"/>
      <c r="J55293" s="72"/>
      <c r="K55293" s="72"/>
    </row>
    <row r="55294" spans="9:11">
      <c r="I55294" s="72"/>
      <c r="J55294" s="72"/>
      <c r="K55294" s="72"/>
    </row>
    <row r="55295" spans="9:11">
      <c r="I55295" s="72"/>
      <c r="J55295" s="72"/>
      <c r="K55295" s="72"/>
    </row>
    <row r="55296" spans="9:11">
      <c r="I55296" s="72"/>
      <c r="J55296" s="72"/>
      <c r="K55296" s="72"/>
    </row>
    <row r="55297" spans="9:11">
      <c r="I55297" s="72"/>
      <c r="J55297" s="72"/>
      <c r="K55297" s="72"/>
    </row>
    <row r="55298" spans="9:11">
      <c r="I55298" s="72"/>
      <c r="J55298" s="72"/>
      <c r="K55298" s="72"/>
    </row>
    <row r="55299" spans="9:11">
      <c r="I55299" s="72"/>
      <c r="J55299" s="72"/>
      <c r="K55299" s="72"/>
    </row>
    <row r="55300" spans="9:11">
      <c r="I55300" s="72"/>
      <c r="J55300" s="72"/>
      <c r="K55300" s="72"/>
    </row>
    <row r="55301" spans="9:11">
      <c r="I55301" s="72"/>
      <c r="J55301" s="72"/>
      <c r="K55301" s="72"/>
    </row>
    <row r="55302" spans="9:11">
      <c r="I55302" s="72"/>
      <c r="J55302" s="72"/>
      <c r="K55302" s="72"/>
    </row>
    <row r="55303" spans="9:11">
      <c r="I55303" s="72"/>
      <c r="J55303" s="72"/>
      <c r="K55303" s="72"/>
    </row>
    <row r="55304" spans="9:11">
      <c r="I55304" s="72"/>
      <c r="J55304" s="72"/>
      <c r="K55304" s="72"/>
    </row>
    <row r="55305" spans="9:11">
      <c r="I55305" s="72"/>
      <c r="J55305" s="72"/>
      <c r="K55305" s="72"/>
    </row>
    <row r="55306" spans="9:11">
      <c r="I55306" s="72"/>
      <c r="J55306" s="72"/>
      <c r="K55306" s="72"/>
    </row>
    <row r="55307" spans="9:11">
      <c r="I55307" s="72"/>
      <c r="J55307" s="72"/>
      <c r="K55307" s="72"/>
    </row>
    <row r="55308" spans="9:11">
      <c r="I55308" s="72"/>
      <c r="J55308" s="72"/>
      <c r="K55308" s="72"/>
    </row>
    <row r="55309" spans="9:11">
      <c r="I55309" s="72"/>
      <c r="J55309" s="72"/>
      <c r="K55309" s="72"/>
    </row>
    <row r="55310" spans="9:11">
      <c r="I55310" s="72"/>
      <c r="J55310" s="72"/>
      <c r="K55310" s="72"/>
    </row>
    <row r="55311" spans="9:11">
      <c r="I55311" s="72"/>
      <c r="J55311" s="72"/>
      <c r="K55311" s="72"/>
    </row>
    <row r="55312" spans="9:11">
      <c r="I55312" s="72"/>
      <c r="J55312" s="72"/>
      <c r="K55312" s="72"/>
    </row>
    <row r="55313" spans="9:11">
      <c r="I55313" s="72"/>
      <c r="J55313" s="72"/>
      <c r="K55313" s="72"/>
    </row>
    <row r="55314" spans="9:11">
      <c r="I55314" s="72"/>
      <c r="J55314" s="72"/>
      <c r="K55314" s="72"/>
    </row>
    <row r="55315" spans="9:11">
      <c r="I55315" s="72"/>
      <c r="J55315" s="72"/>
      <c r="K55315" s="72"/>
    </row>
    <row r="55316" spans="9:11">
      <c r="I55316" s="72"/>
      <c r="J55316" s="72"/>
      <c r="K55316" s="72"/>
    </row>
    <row r="55317" spans="9:11">
      <c r="I55317" s="72"/>
      <c r="J55317" s="72"/>
      <c r="K55317" s="72"/>
    </row>
    <row r="55318" spans="9:11">
      <c r="I55318" s="72"/>
      <c r="J55318" s="72"/>
      <c r="K55318" s="72"/>
    </row>
    <row r="55319" spans="9:11">
      <c r="I55319" s="72"/>
      <c r="J55319" s="72"/>
      <c r="K55319" s="72"/>
    </row>
    <row r="55320" spans="9:11">
      <c r="I55320" s="72"/>
      <c r="J55320" s="72"/>
      <c r="K55320" s="72"/>
    </row>
    <row r="55321" spans="9:11">
      <c r="I55321" s="72"/>
      <c r="J55321" s="72"/>
      <c r="K55321" s="72"/>
    </row>
    <row r="55322" spans="9:11">
      <c r="I55322" s="72"/>
      <c r="J55322" s="72"/>
      <c r="K55322" s="72"/>
    </row>
    <row r="55323" spans="9:11">
      <c r="I55323" s="72"/>
      <c r="J55323" s="72"/>
      <c r="K55323" s="72"/>
    </row>
    <row r="55324" spans="9:11">
      <c r="I55324" s="72"/>
      <c r="J55324" s="72"/>
      <c r="K55324" s="72"/>
    </row>
    <row r="55325" spans="9:11">
      <c r="I55325" s="72"/>
      <c r="J55325" s="72"/>
      <c r="K55325" s="72"/>
    </row>
    <row r="55326" spans="9:11">
      <c r="I55326" s="72"/>
      <c r="J55326" s="72"/>
      <c r="K55326" s="72"/>
    </row>
    <row r="55327" spans="9:11">
      <c r="I55327" s="72"/>
      <c r="J55327" s="72"/>
      <c r="K55327" s="72"/>
    </row>
    <row r="55328" spans="9:11">
      <c r="I55328" s="72"/>
      <c r="J55328" s="72"/>
      <c r="K55328" s="72"/>
    </row>
    <row r="55329" spans="9:11">
      <c r="I55329" s="72"/>
      <c r="J55329" s="72"/>
      <c r="K55329" s="72"/>
    </row>
    <row r="55330" spans="9:11">
      <c r="I55330" s="72"/>
      <c r="J55330" s="72"/>
      <c r="K55330" s="72"/>
    </row>
    <row r="55331" spans="9:11">
      <c r="I55331" s="72"/>
      <c r="J55331" s="72"/>
      <c r="K55331" s="72"/>
    </row>
    <row r="55332" spans="9:11">
      <c r="I55332" s="72"/>
      <c r="J55332" s="72"/>
      <c r="K55332" s="72"/>
    </row>
    <row r="55333" spans="9:11">
      <c r="I55333" s="72"/>
      <c r="J55333" s="72"/>
      <c r="K55333" s="72"/>
    </row>
    <row r="55334" spans="9:11">
      <c r="I55334" s="72"/>
      <c r="J55334" s="72"/>
      <c r="K55334" s="72"/>
    </row>
    <row r="55335" spans="9:11">
      <c r="I55335" s="72"/>
      <c r="J55335" s="72"/>
      <c r="K55335" s="72"/>
    </row>
    <row r="55336" spans="9:11">
      <c r="I55336" s="72"/>
      <c r="J55336" s="72"/>
      <c r="K55336" s="72"/>
    </row>
    <row r="55337" spans="9:11">
      <c r="I55337" s="72"/>
      <c r="J55337" s="72"/>
      <c r="K55337" s="72"/>
    </row>
    <row r="55338" spans="9:11">
      <c r="I55338" s="72"/>
      <c r="J55338" s="72"/>
      <c r="K55338" s="72"/>
    </row>
    <row r="55339" spans="9:11">
      <c r="I55339" s="72"/>
      <c r="J55339" s="72"/>
      <c r="K55339" s="72"/>
    </row>
    <row r="55340" spans="9:11">
      <c r="I55340" s="72"/>
      <c r="J55340" s="72"/>
      <c r="K55340" s="72"/>
    </row>
    <row r="55341" spans="9:11">
      <c r="I55341" s="72"/>
      <c r="J55341" s="72"/>
      <c r="K55341" s="72"/>
    </row>
    <row r="55342" spans="9:11">
      <c r="I55342" s="72"/>
      <c r="J55342" s="72"/>
      <c r="K55342" s="72"/>
    </row>
    <row r="55343" spans="9:11">
      <c r="I55343" s="72"/>
      <c r="J55343" s="72"/>
      <c r="K55343" s="72"/>
    </row>
    <row r="55344" spans="9:11">
      <c r="I55344" s="72"/>
      <c r="J55344" s="72"/>
      <c r="K55344" s="72"/>
    </row>
    <row r="55345" spans="9:11">
      <c r="I55345" s="72"/>
      <c r="J55345" s="72"/>
      <c r="K55345" s="72"/>
    </row>
    <row r="55346" spans="9:11">
      <c r="I55346" s="72"/>
      <c r="J55346" s="72"/>
      <c r="K55346" s="72"/>
    </row>
    <row r="55347" spans="9:11">
      <c r="I55347" s="72"/>
      <c r="J55347" s="72"/>
      <c r="K55347" s="72"/>
    </row>
    <row r="55348" spans="9:11">
      <c r="I55348" s="72"/>
      <c r="J55348" s="72"/>
      <c r="K55348" s="72"/>
    </row>
    <row r="55349" spans="9:11">
      <c r="I55349" s="72"/>
      <c r="J55349" s="72"/>
      <c r="K55349" s="72"/>
    </row>
    <row r="55350" spans="9:11">
      <c r="I55350" s="72"/>
      <c r="J55350" s="72"/>
      <c r="K55350" s="72"/>
    </row>
    <row r="55351" spans="9:11">
      <c r="I55351" s="72"/>
      <c r="J55351" s="72"/>
      <c r="K55351" s="72"/>
    </row>
    <row r="55352" spans="9:11">
      <c r="I55352" s="72"/>
      <c r="J55352" s="72"/>
      <c r="K55352" s="72"/>
    </row>
    <row r="55353" spans="9:11">
      <c r="I55353" s="72"/>
      <c r="J55353" s="72"/>
      <c r="K55353" s="72"/>
    </row>
    <row r="55354" spans="9:11">
      <c r="I55354" s="72"/>
      <c r="J55354" s="72"/>
      <c r="K55354" s="72"/>
    </row>
    <row r="55355" spans="9:11">
      <c r="I55355" s="72"/>
      <c r="J55355" s="72"/>
      <c r="K55355" s="72"/>
    </row>
    <row r="55356" spans="9:11">
      <c r="I55356" s="72"/>
      <c r="J55356" s="72"/>
      <c r="K55356" s="72"/>
    </row>
    <row r="55357" spans="9:11">
      <c r="I55357" s="72"/>
      <c r="J55357" s="72"/>
      <c r="K55357" s="72"/>
    </row>
    <row r="55358" spans="9:11">
      <c r="I55358" s="72"/>
      <c r="J55358" s="72"/>
      <c r="K55358" s="72"/>
    </row>
    <row r="55359" spans="9:11">
      <c r="I55359" s="72"/>
      <c r="J55359" s="72"/>
      <c r="K55359" s="72"/>
    </row>
    <row r="55360" spans="9:11">
      <c r="I55360" s="72"/>
      <c r="J55360" s="72"/>
      <c r="K55360" s="72"/>
    </row>
    <row r="55361" spans="9:11">
      <c r="I55361" s="72"/>
      <c r="J55361" s="72"/>
      <c r="K55361" s="72"/>
    </row>
    <row r="55362" spans="9:11">
      <c r="I55362" s="72"/>
      <c r="J55362" s="72"/>
      <c r="K55362" s="72"/>
    </row>
    <row r="55363" spans="9:11">
      <c r="I55363" s="72"/>
      <c r="J55363" s="72"/>
      <c r="K55363" s="72"/>
    </row>
    <row r="55364" spans="9:11">
      <c r="I55364" s="72"/>
      <c r="J55364" s="72"/>
      <c r="K55364" s="72"/>
    </row>
    <row r="55365" spans="9:11">
      <c r="I55365" s="72"/>
      <c r="J55365" s="72"/>
      <c r="K55365" s="72"/>
    </row>
    <row r="55366" spans="9:11">
      <c r="I55366" s="72"/>
      <c r="J55366" s="72"/>
      <c r="K55366" s="72"/>
    </row>
    <row r="55367" spans="9:11">
      <c r="I55367" s="72"/>
      <c r="J55367" s="72"/>
      <c r="K55367" s="72"/>
    </row>
    <row r="55368" spans="9:11">
      <c r="I55368" s="72"/>
      <c r="J55368" s="72"/>
      <c r="K55368" s="72"/>
    </row>
    <row r="55369" spans="9:11">
      <c r="I55369" s="72"/>
      <c r="J55369" s="72"/>
      <c r="K55369" s="72"/>
    </row>
    <row r="55370" spans="9:11">
      <c r="I55370" s="72"/>
      <c r="J55370" s="72"/>
      <c r="K55370" s="72"/>
    </row>
    <row r="55371" spans="9:11">
      <c r="I55371" s="72"/>
      <c r="J55371" s="72"/>
      <c r="K55371" s="72"/>
    </row>
    <row r="55372" spans="9:11">
      <c r="I55372" s="72"/>
      <c r="J55372" s="72"/>
      <c r="K55372" s="72"/>
    </row>
    <row r="55373" spans="9:11">
      <c r="I55373" s="72"/>
      <c r="J55373" s="72"/>
      <c r="K55373" s="72"/>
    </row>
    <row r="55374" spans="9:11">
      <c r="I55374" s="72"/>
      <c r="J55374" s="72"/>
      <c r="K55374" s="72"/>
    </row>
    <row r="55375" spans="9:11">
      <c r="I55375" s="72"/>
      <c r="J55375" s="72"/>
      <c r="K55375" s="72"/>
    </row>
    <row r="55376" spans="9:11">
      <c r="I55376" s="72"/>
      <c r="J55376" s="72"/>
      <c r="K55376" s="72"/>
    </row>
    <row r="55377" spans="9:11">
      <c r="I55377" s="72"/>
      <c r="J55377" s="72"/>
      <c r="K55377" s="72"/>
    </row>
    <row r="55378" spans="9:11">
      <c r="I55378" s="72"/>
      <c r="J55378" s="72"/>
      <c r="K55378" s="72"/>
    </row>
    <row r="55379" spans="9:11">
      <c r="I55379" s="72"/>
      <c r="J55379" s="72"/>
      <c r="K55379" s="72"/>
    </row>
    <row r="55380" spans="9:11">
      <c r="I55380" s="72"/>
      <c r="J55380" s="72"/>
      <c r="K55380" s="72"/>
    </row>
    <row r="55381" spans="9:11">
      <c r="I55381" s="72"/>
      <c r="J55381" s="72"/>
      <c r="K55381" s="72"/>
    </row>
    <row r="55382" spans="9:11">
      <c r="I55382" s="72"/>
      <c r="J55382" s="72"/>
      <c r="K55382" s="72"/>
    </row>
    <row r="55383" spans="9:11">
      <c r="I55383" s="72"/>
      <c r="J55383" s="72"/>
      <c r="K55383" s="72"/>
    </row>
    <row r="55384" spans="9:11">
      <c r="I55384" s="72"/>
      <c r="J55384" s="72"/>
      <c r="K55384" s="72"/>
    </row>
    <row r="55385" spans="9:11">
      <c r="I55385" s="72"/>
      <c r="J55385" s="72"/>
      <c r="K55385" s="72"/>
    </row>
    <row r="55386" spans="9:11">
      <c r="I55386" s="72"/>
      <c r="J55386" s="72"/>
      <c r="K55386" s="72"/>
    </row>
    <row r="55387" spans="9:11">
      <c r="I55387" s="72"/>
      <c r="J55387" s="72"/>
      <c r="K55387" s="72"/>
    </row>
    <row r="55388" spans="9:11">
      <c r="I55388" s="72"/>
      <c r="J55388" s="72"/>
      <c r="K55388" s="72"/>
    </row>
    <row r="55389" spans="9:11">
      <c r="I55389" s="72"/>
      <c r="J55389" s="72"/>
      <c r="K55389" s="72"/>
    </row>
    <row r="55390" spans="9:11">
      <c r="I55390" s="72"/>
      <c r="J55390" s="72"/>
      <c r="K55390" s="72"/>
    </row>
    <row r="55391" spans="9:11">
      <c r="I55391" s="72"/>
      <c r="J55391" s="72"/>
      <c r="K55391" s="72"/>
    </row>
    <row r="55392" spans="9:11">
      <c r="I55392" s="72"/>
      <c r="J55392" s="72"/>
      <c r="K55392" s="72"/>
    </row>
    <row r="55393" spans="9:11">
      <c r="I55393" s="72"/>
      <c r="J55393" s="72"/>
      <c r="K55393" s="72"/>
    </row>
    <row r="55394" spans="9:11">
      <c r="I55394" s="72"/>
      <c r="J55394" s="72"/>
      <c r="K55394" s="72"/>
    </row>
    <row r="55395" spans="9:11">
      <c r="I55395" s="72"/>
      <c r="J55395" s="72"/>
      <c r="K55395" s="72"/>
    </row>
    <row r="55396" spans="9:11">
      <c r="I55396" s="72"/>
      <c r="J55396" s="72"/>
      <c r="K55396" s="72"/>
    </row>
    <row r="55397" spans="9:11">
      <c r="I55397" s="72"/>
      <c r="J55397" s="72"/>
      <c r="K55397" s="72"/>
    </row>
    <row r="55398" spans="9:11">
      <c r="I55398" s="72"/>
      <c r="J55398" s="72"/>
      <c r="K55398" s="72"/>
    </row>
    <row r="55399" spans="9:11">
      <c r="I55399" s="72"/>
      <c r="J55399" s="72"/>
      <c r="K55399" s="72"/>
    </row>
    <row r="55400" spans="9:11">
      <c r="I55400" s="72"/>
      <c r="J55400" s="72"/>
      <c r="K55400" s="72"/>
    </row>
    <row r="55401" spans="9:11">
      <c r="I55401" s="72"/>
      <c r="J55401" s="72"/>
      <c r="K55401" s="72"/>
    </row>
    <row r="55402" spans="9:11">
      <c r="I55402" s="72"/>
      <c r="J55402" s="72"/>
      <c r="K55402" s="72"/>
    </row>
    <row r="55403" spans="9:11">
      <c r="I55403" s="72"/>
      <c r="J55403" s="72"/>
      <c r="K55403" s="72"/>
    </row>
    <row r="55404" spans="9:11">
      <c r="I55404" s="72"/>
      <c r="J55404" s="72"/>
      <c r="K55404" s="72"/>
    </row>
    <row r="55405" spans="9:11">
      <c r="I55405" s="72"/>
      <c r="J55405" s="72"/>
      <c r="K55405" s="72"/>
    </row>
    <row r="55406" spans="9:11">
      <c r="I55406" s="72"/>
      <c r="J55406" s="72"/>
      <c r="K55406" s="72"/>
    </row>
    <row r="55407" spans="9:11">
      <c r="I55407" s="72"/>
      <c r="J55407" s="72"/>
      <c r="K55407" s="72"/>
    </row>
    <row r="55408" spans="9:11">
      <c r="I55408" s="72"/>
      <c r="J55408" s="72"/>
      <c r="K55408" s="72"/>
    </row>
    <row r="55409" spans="9:11">
      <c r="I55409" s="72"/>
      <c r="J55409" s="72"/>
      <c r="K55409" s="72"/>
    </row>
    <row r="55410" spans="9:11">
      <c r="I55410" s="72"/>
      <c r="J55410" s="72"/>
      <c r="K55410" s="72"/>
    </row>
    <row r="55411" spans="9:11">
      <c r="I55411" s="72"/>
      <c r="J55411" s="72"/>
      <c r="K55411" s="72"/>
    </row>
    <row r="55412" spans="9:11">
      <c r="I55412" s="72"/>
      <c r="J55412" s="72"/>
      <c r="K55412" s="72"/>
    </row>
    <row r="55413" spans="9:11">
      <c r="I55413" s="72"/>
      <c r="J55413" s="72"/>
      <c r="K55413" s="72"/>
    </row>
    <row r="55414" spans="9:11">
      <c r="I55414" s="72"/>
      <c r="J55414" s="72"/>
      <c r="K55414" s="72"/>
    </row>
    <row r="55415" spans="9:11">
      <c r="I55415" s="72"/>
      <c r="J55415" s="72"/>
      <c r="K55415" s="72"/>
    </row>
    <row r="55416" spans="9:11">
      <c r="I55416" s="72"/>
      <c r="J55416" s="72"/>
      <c r="K55416" s="72"/>
    </row>
    <row r="55417" spans="9:11">
      <c r="I55417" s="72"/>
      <c r="J55417" s="72"/>
      <c r="K55417" s="72"/>
    </row>
    <row r="55418" spans="9:11">
      <c r="I55418" s="72"/>
      <c r="J55418" s="72"/>
      <c r="K55418" s="72"/>
    </row>
    <row r="55419" spans="9:11">
      <c r="I55419" s="72"/>
      <c r="J55419" s="72"/>
      <c r="K55419" s="72"/>
    </row>
    <row r="55420" spans="9:11">
      <c r="I55420" s="72"/>
      <c r="J55420" s="72"/>
      <c r="K55420" s="72"/>
    </row>
    <row r="55421" spans="9:11">
      <c r="I55421" s="72"/>
      <c r="J55421" s="72"/>
      <c r="K55421" s="72"/>
    </row>
    <row r="55422" spans="9:11">
      <c r="I55422" s="72"/>
      <c r="J55422" s="72"/>
      <c r="K55422" s="72"/>
    </row>
    <row r="55423" spans="9:11">
      <c r="I55423" s="72"/>
      <c r="J55423" s="72"/>
      <c r="K55423" s="72"/>
    </row>
    <row r="55424" spans="9:11">
      <c r="I55424" s="72"/>
      <c r="J55424" s="72"/>
      <c r="K55424" s="72"/>
    </row>
    <row r="55425" spans="9:11">
      <c r="I55425" s="72"/>
      <c r="J55425" s="72"/>
      <c r="K55425" s="72"/>
    </row>
    <row r="55426" spans="9:11">
      <c r="I55426" s="72"/>
      <c r="J55426" s="72"/>
      <c r="K55426" s="72"/>
    </row>
    <row r="55427" spans="9:11">
      <c r="I55427" s="72"/>
      <c r="J55427" s="72"/>
      <c r="K55427" s="72"/>
    </row>
    <row r="55428" spans="9:11">
      <c r="I55428" s="72"/>
      <c r="J55428" s="72"/>
      <c r="K55428" s="72"/>
    </row>
    <row r="55429" spans="9:11">
      <c r="I55429" s="72"/>
      <c r="J55429" s="72"/>
      <c r="K55429" s="72"/>
    </row>
    <row r="55430" spans="9:11">
      <c r="I55430" s="72"/>
      <c r="J55430" s="72"/>
      <c r="K55430" s="72"/>
    </row>
    <row r="55431" spans="9:11">
      <c r="I55431" s="72"/>
      <c r="J55431" s="72"/>
      <c r="K55431" s="72"/>
    </row>
    <row r="55432" spans="9:11">
      <c r="I55432" s="72"/>
      <c r="J55432" s="72"/>
      <c r="K55432" s="72"/>
    </row>
    <row r="55433" spans="9:11">
      <c r="I55433" s="72"/>
      <c r="J55433" s="72"/>
      <c r="K55433" s="72"/>
    </row>
    <row r="55434" spans="9:11">
      <c r="I55434" s="72"/>
      <c r="J55434" s="72"/>
      <c r="K55434" s="72"/>
    </row>
    <row r="55435" spans="9:11">
      <c r="I55435" s="72"/>
      <c r="J55435" s="72"/>
      <c r="K55435" s="72"/>
    </row>
    <row r="55436" spans="9:11">
      <c r="I55436" s="72"/>
      <c r="J55436" s="72"/>
      <c r="K55436" s="72"/>
    </row>
    <row r="55437" spans="9:11">
      <c r="I55437" s="72"/>
      <c r="J55437" s="72"/>
      <c r="K55437" s="72"/>
    </row>
    <row r="55438" spans="9:11">
      <c r="I55438" s="72"/>
      <c r="J55438" s="72"/>
      <c r="K55438" s="72"/>
    </row>
    <row r="55439" spans="9:11">
      <c r="I55439" s="72"/>
      <c r="J55439" s="72"/>
      <c r="K55439" s="72"/>
    </row>
    <row r="55440" spans="9:11">
      <c r="I55440" s="72"/>
      <c r="J55440" s="72"/>
      <c r="K55440" s="72"/>
    </row>
    <row r="55441" spans="9:11">
      <c r="I55441" s="72"/>
      <c r="J55441" s="72"/>
      <c r="K55441" s="72"/>
    </row>
    <row r="55442" spans="9:11">
      <c r="I55442" s="72"/>
      <c r="J55442" s="72"/>
      <c r="K55442" s="72"/>
    </row>
    <row r="55443" spans="9:11">
      <c r="I55443" s="72"/>
      <c r="J55443" s="72"/>
      <c r="K55443" s="72"/>
    </row>
    <row r="55444" spans="9:11">
      <c r="I55444" s="72"/>
      <c r="J55444" s="72"/>
      <c r="K55444" s="72"/>
    </row>
    <row r="55445" spans="9:11">
      <c r="I55445" s="72"/>
      <c r="J55445" s="72"/>
      <c r="K55445" s="72"/>
    </row>
    <row r="55446" spans="9:11">
      <c r="I55446" s="72"/>
      <c r="J55446" s="72"/>
      <c r="K55446" s="72"/>
    </row>
    <row r="55447" spans="9:11">
      <c r="I55447" s="72"/>
      <c r="J55447" s="72"/>
      <c r="K55447" s="72"/>
    </row>
    <row r="55448" spans="9:11">
      <c r="I55448" s="72"/>
      <c r="J55448" s="72"/>
      <c r="K55448" s="72"/>
    </row>
    <row r="55449" spans="9:11">
      <c r="I55449" s="72"/>
      <c r="J55449" s="72"/>
      <c r="K55449" s="72"/>
    </row>
    <row r="55450" spans="9:11">
      <c r="I55450" s="72"/>
      <c r="J55450" s="72"/>
      <c r="K55450" s="72"/>
    </row>
    <row r="55451" spans="9:11">
      <c r="I55451" s="72"/>
      <c r="J55451" s="72"/>
      <c r="K55451" s="72"/>
    </row>
    <row r="55452" spans="9:11">
      <c r="I55452" s="72"/>
      <c r="J55452" s="72"/>
      <c r="K55452" s="72"/>
    </row>
    <row r="55453" spans="9:11">
      <c r="I55453" s="72"/>
      <c r="J55453" s="72"/>
      <c r="K55453" s="72"/>
    </row>
    <row r="55454" spans="9:11">
      <c r="I55454" s="72"/>
      <c r="J55454" s="72"/>
      <c r="K55454" s="72"/>
    </row>
    <row r="55455" spans="9:11">
      <c r="I55455" s="72"/>
      <c r="J55455" s="72"/>
      <c r="K55455" s="72"/>
    </row>
    <row r="55456" spans="9:11">
      <c r="I55456" s="72"/>
      <c r="J55456" s="72"/>
      <c r="K55456" s="72"/>
    </row>
    <row r="55457" spans="9:11">
      <c r="I55457" s="72"/>
      <c r="J55457" s="72"/>
      <c r="K55457" s="72"/>
    </row>
    <row r="55458" spans="9:11">
      <c r="I55458" s="72"/>
      <c r="J55458" s="72"/>
      <c r="K55458" s="72"/>
    </row>
    <row r="55459" spans="9:11">
      <c r="I55459" s="72"/>
      <c r="J55459" s="72"/>
      <c r="K55459" s="72"/>
    </row>
    <row r="55460" spans="9:11">
      <c r="I55460" s="72"/>
      <c r="J55460" s="72"/>
      <c r="K55460" s="72"/>
    </row>
    <row r="55461" spans="9:11">
      <c r="I55461" s="72"/>
      <c r="J55461" s="72"/>
      <c r="K55461" s="72"/>
    </row>
    <row r="55462" spans="9:11">
      <c r="I55462" s="72"/>
      <c r="J55462" s="72"/>
      <c r="K55462" s="72"/>
    </row>
    <row r="55463" spans="9:11">
      <c r="I55463" s="72"/>
      <c r="J55463" s="72"/>
      <c r="K55463" s="72"/>
    </row>
    <row r="55464" spans="9:11">
      <c r="I55464" s="72"/>
      <c r="J55464" s="72"/>
      <c r="K55464" s="72"/>
    </row>
    <row r="55465" spans="9:11">
      <c r="I55465" s="72"/>
      <c r="J55465" s="72"/>
      <c r="K55465" s="72"/>
    </row>
    <row r="55466" spans="9:11">
      <c r="I55466" s="72"/>
      <c r="J55466" s="72"/>
      <c r="K55466" s="72"/>
    </row>
    <row r="55467" spans="9:11">
      <c r="I55467" s="72"/>
      <c r="J55467" s="72"/>
      <c r="K55467" s="72"/>
    </row>
    <row r="55468" spans="9:11">
      <c r="I55468" s="72"/>
      <c r="J55468" s="72"/>
      <c r="K55468" s="72"/>
    </row>
    <row r="55469" spans="9:11">
      <c r="I55469" s="72"/>
      <c r="J55469" s="72"/>
      <c r="K55469" s="72"/>
    </row>
    <row r="55470" spans="9:11">
      <c r="I55470" s="72"/>
      <c r="J55470" s="72"/>
      <c r="K55470" s="72"/>
    </row>
    <row r="55471" spans="9:11">
      <c r="I55471" s="72"/>
      <c r="J55471" s="72"/>
      <c r="K55471" s="72"/>
    </row>
    <row r="55472" spans="9:11">
      <c r="I55472" s="72"/>
      <c r="J55472" s="72"/>
      <c r="K55472" s="72"/>
    </row>
    <row r="55473" spans="9:11">
      <c r="I55473" s="72"/>
      <c r="J55473" s="72"/>
      <c r="K55473" s="72"/>
    </row>
    <row r="55474" spans="9:11">
      <c r="I55474" s="72"/>
      <c r="J55474" s="72"/>
      <c r="K55474" s="72"/>
    </row>
    <row r="55475" spans="9:11">
      <c r="I55475" s="72"/>
      <c r="J55475" s="72"/>
      <c r="K55475" s="72"/>
    </row>
    <row r="55476" spans="9:11">
      <c r="I55476" s="72"/>
      <c r="J55476" s="72"/>
      <c r="K55476" s="72"/>
    </row>
    <row r="55477" spans="9:11">
      <c r="I55477" s="72"/>
      <c r="J55477" s="72"/>
      <c r="K55477" s="72"/>
    </row>
    <row r="55478" spans="9:11">
      <c r="I55478" s="72"/>
      <c r="J55478" s="72"/>
      <c r="K55478" s="72"/>
    </row>
    <row r="55479" spans="9:11">
      <c r="I55479" s="72"/>
      <c r="J55479" s="72"/>
      <c r="K55479" s="72"/>
    </row>
    <row r="55480" spans="9:11">
      <c r="I55480" s="72"/>
      <c r="J55480" s="72"/>
      <c r="K55480" s="72"/>
    </row>
    <row r="55481" spans="9:11">
      <c r="I55481" s="72"/>
      <c r="J55481" s="72"/>
      <c r="K55481" s="72"/>
    </row>
    <row r="55482" spans="9:11">
      <c r="I55482" s="72"/>
      <c r="J55482" s="72"/>
      <c r="K55482" s="72"/>
    </row>
    <row r="55483" spans="9:11">
      <c r="I55483" s="72"/>
      <c r="J55483" s="72"/>
      <c r="K55483" s="72"/>
    </row>
    <row r="55484" spans="9:11">
      <c r="I55484" s="72"/>
      <c r="J55484" s="72"/>
      <c r="K55484" s="72"/>
    </row>
    <row r="55485" spans="9:11">
      <c r="I55485" s="72"/>
      <c r="J55485" s="72"/>
      <c r="K55485" s="72"/>
    </row>
    <row r="55486" spans="9:11">
      <c r="I55486" s="72"/>
      <c r="J55486" s="72"/>
      <c r="K55486" s="72"/>
    </row>
    <row r="55487" spans="9:11">
      <c r="I55487" s="72"/>
      <c r="J55487" s="72"/>
      <c r="K55487" s="72"/>
    </row>
    <row r="55488" spans="9:11">
      <c r="I55488" s="72"/>
      <c r="J55488" s="72"/>
      <c r="K55488" s="72"/>
    </row>
    <row r="55489" spans="9:11">
      <c r="I55489" s="72"/>
      <c r="J55489" s="72"/>
      <c r="K55489" s="72"/>
    </row>
    <row r="55490" spans="9:11">
      <c r="I55490" s="72"/>
      <c r="J55490" s="72"/>
      <c r="K55490" s="72"/>
    </row>
    <row r="55491" spans="9:11">
      <c r="I55491" s="72"/>
      <c r="J55491" s="72"/>
      <c r="K55491" s="72"/>
    </row>
    <row r="55492" spans="9:11">
      <c r="I55492" s="72"/>
      <c r="J55492" s="72"/>
      <c r="K55492" s="72"/>
    </row>
    <row r="55493" spans="9:11">
      <c r="I55493" s="72"/>
      <c r="J55493" s="72"/>
      <c r="K55493" s="72"/>
    </row>
    <row r="55494" spans="9:11">
      <c r="I55494" s="72"/>
      <c r="J55494" s="72"/>
      <c r="K55494" s="72"/>
    </row>
    <row r="55495" spans="9:11">
      <c r="I55495" s="72"/>
      <c r="J55495" s="72"/>
      <c r="K55495" s="72"/>
    </row>
    <row r="55496" spans="9:11">
      <c r="I55496" s="72"/>
      <c r="J55496" s="72"/>
      <c r="K55496" s="72"/>
    </row>
    <row r="55497" spans="9:11">
      <c r="I55497" s="72"/>
      <c r="J55497" s="72"/>
      <c r="K55497" s="72"/>
    </row>
    <row r="55498" spans="9:11">
      <c r="I55498" s="72"/>
      <c r="J55498" s="72"/>
      <c r="K55498" s="72"/>
    </row>
    <row r="55499" spans="9:11">
      <c r="I55499" s="72"/>
      <c r="J55499" s="72"/>
      <c r="K55499" s="72"/>
    </row>
    <row r="55500" spans="9:11">
      <c r="I55500" s="72"/>
      <c r="J55500" s="72"/>
      <c r="K55500" s="72"/>
    </row>
    <row r="55501" spans="9:11">
      <c r="I55501" s="72"/>
      <c r="J55501" s="72"/>
      <c r="K55501" s="72"/>
    </row>
    <row r="55502" spans="9:11">
      <c r="I55502" s="72"/>
      <c r="J55502" s="72"/>
      <c r="K55502" s="72"/>
    </row>
    <row r="55503" spans="9:11">
      <c r="I55503" s="72"/>
      <c r="J55503" s="72"/>
      <c r="K55503" s="72"/>
    </row>
    <row r="55504" spans="9:11">
      <c r="I55504" s="72"/>
      <c r="J55504" s="72"/>
      <c r="K55504" s="72"/>
    </row>
    <row r="55505" spans="9:11">
      <c r="I55505" s="72"/>
      <c r="J55505" s="72"/>
      <c r="K55505" s="72"/>
    </row>
    <row r="55506" spans="9:11">
      <c r="I55506" s="72"/>
      <c r="J55506" s="72"/>
      <c r="K55506" s="72"/>
    </row>
    <row r="55507" spans="9:11">
      <c r="I55507" s="72"/>
      <c r="J55507" s="72"/>
      <c r="K55507" s="72"/>
    </row>
    <row r="55508" spans="9:11">
      <c r="I55508" s="72"/>
      <c r="J55508" s="72"/>
      <c r="K55508" s="72"/>
    </row>
    <row r="55509" spans="9:11">
      <c r="I55509" s="72"/>
      <c r="J55509" s="72"/>
      <c r="K55509" s="72"/>
    </row>
    <row r="55510" spans="9:11">
      <c r="I55510" s="72"/>
      <c r="J55510" s="72"/>
      <c r="K55510" s="72"/>
    </row>
    <row r="55511" spans="9:11">
      <c r="I55511" s="72"/>
      <c r="J55511" s="72"/>
      <c r="K55511" s="72"/>
    </row>
    <row r="55512" spans="9:11">
      <c r="I55512" s="72"/>
      <c r="J55512" s="72"/>
      <c r="K55512" s="72"/>
    </row>
    <row r="55513" spans="9:11">
      <c r="I55513" s="72"/>
      <c r="J55513" s="72"/>
      <c r="K55513" s="72"/>
    </row>
    <row r="55514" spans="9:11">
      <c r="I55514" s="72"/>
      <c r="J55514" s="72"/>
      <c r="K55514" s="72"/>
    </row>
    <row r="55515" spans="9:11">
      <c r="I55515" s="72"/>
      <c r="J55515" s="72"/>
      <c r="K55515" s="72"/>
    </row>
    <row r="55516" spans="9:11">
      <c r="I55516" s="72"/>
      <c r="J55516" s="72"/>
      <c r="K55516" s="72"/>
    </row>
    <row r="55517" spans="9:11">
      <c r="I55517" s="72"/>
      <c r="J55517" s="72"/>
      <c r="K55517" s="72"/>
    </row>
    <row r="55518" spans="9:11">
      <c r="I55518" s="72"/>
      <c r="J55518" s="72"/>
      <c r="K55518" s="72"/>
    </row>
    <row r="55519" spans="9:11">
      <c r="I55519" s="72"/>
      <c r="J55519" s="72"/>
      <c r="K55519" s="72"/>
    </row>
    <row r="55520" spans="9:11">
      <c r="I55520" s="72"/>
      <c r="J55520" s="72"/>
      <c r="K55520" s="72"/>
    </row>
    <row r="55521" spans="9:11">
      <c r="I55521" s="72"/>
      <c r="J55521" s="72"/>
      <c r="K55521" s="72"/>
    </row>
    <row r="55522" spans="9:11">
      <c r="I55522" s="72"/>
      <c r="J55522" s="72"/>
      <c r="K55522" s="72"/>
    </row>
    <row r="55523" spans="9:11">
      <c r="I55523" s="72"/>
      <c r="J55523" s="72"/>
      <c r="K55523" s="72"/>
    </row>
    <row r="55524" spans="9:11">
      <c r="I55524" s="72"/>
      <c r="J55524" s="72"/>
      <c r="K55524" s="72"/>
    </row>
    <row r="55525" spans="9:11">
      <c r="I55525" s="72"/>
      <c r="J55525" s="72"/>
      <c r="K55525" s="72"/>
    </row>
    <row r="55526" spans="9:11">
      <c r="I55526" s="72"/>
      <c r="J55526" s="72"/>
      <c r="K55526" s="72"/>
    </row>
    <row r="55527" spans="9:11">
      <c r="I55527" s="72"/>
      <c r="J55527" s="72"/>
      <c r="K55527" s="72"/>
    </row>
    <row r="55528" spans="9:11">
      <c r="I55528" s="72"/>
      <c r="J55528" s="72"/>
      <c r="K55528" s="72"/>
    </row>
    <row r="55529" spans="9:11">
      <c r="I55529" s="72"/>
      <c r="J55529" s="72"/>
      <c r="K55529" s="72"/>
    </row>
    <row r="55530" spans="9:11">
      <c r="I55530" s="72"/>
      <c r="J55530" s="72"/>
      <c r="K55530" s="72"/>
    </row>
    <row r="55531" spans="9:11">
      <c r="I55531" s="72"/>
      <c r="J55531" s="72"/>
      <c r="K55531" s="72"/>
    </row>
    <row r="55532" spans="9:11">
      <c r="I55532" s="72"/>
      <c r="J55532" s="72"/>
      <c r="K55532" s="72"/>
    </row>
    <row r="55533" spans="9:11">
      <c r="I55533" s="72"/>
      <c r="J55533" s="72"/>
      <c r="K55533" s="72"/>
    </row>
    <row r="55534" spans="9:11">
      <c r="I55534" s="72"/>
      <c r="J55534" s="72"/>
      <c r="K55534" s="72"/>
    </row>
    <row r="55535" spans="9:11">
      <c r="I55535" s="72"/>
      <c r="J55535" s="72"/>
      <c r="K55535" s="72"/>
    </row>
    <row r="55536" spans="9:11">
      <c r="I55536" s="72"/>
      <c r="J55536" s="72"/>
      <c r="K55536" s="72"/>
    </row>
    <row r="55537" spans="9:11">
      <c r="I55537" s="72"/>
      <c r="J55537" s="72"/>
      <c r="K55537" s="72"/>
    </row>
    <row r="55538" spans="9:11">
      <c r="I55538" s="72"/>
      <c r="J55538" s="72"/>
      <c r="K55538" s="72"/>
    </row>
    <row r="55539" spans="9:11">
      <c r="I55539" s="72"/>
      <c r="J55539" s="72"/>
      <c r="K55539" s="72"/>
    </row>
    <row r="55540" spans="9:11">
      <c r="I55540" s="72"/>
      <c r="J55540" s="72"/>
      <c r="K55540" s="72"/>
    </row>
    <row r="55541" spans="9:11">
      <c r="I55541" s="72"/>
      <c r="J55541" s="72"/>
      <c r="K55541" s="72"/>
    </row>
    <row r="55542" spans="9:11">
      <c r="I55542" s="72"/>
      <c r="J55542" s="72"/>
      <c r="K55542" s="72"/>
    </row>
    <row r="55543" spans="9:11">
      <c r="I55543" s="72"/>
      <c r="J55543" s="72"/>
      <c r="K55543" s="72"/>
    </row>
    <row r="55544" spans="9:11">
      <c r="I55544" s="72"/>
      <c r="J55544" s="72"/>
      <c r="K55544" s="72"/>
    </row>
    <row r="55545" spans="9:11">
      <c r="I55545" s="72"/>
      <c r="J55545" s="72"/>
      <c r="K55545" s="72"/>
    </row>
    <row r="55546" spans="9:11">
      <c r="I55546" s="72"/>
      <c r="J55546" s="72"/>
      <c r="K55546" s="72"/>
    </row>
    <row r="55547" spans="9:11">
      <c r="I55547" s="72"/>
      <c r="J55547" s="72"/>
      <c r="K55547" s="72"/>
    </row>
    <row r="55548" spans="9:11">
      <c r="I55548" s="72"/>
      <c r="J55548" s="72"/>
      <c r="K55548" s="72"/>
    </row>
    <row r="55549" spans="9:11">
      <c r="I55549" s="72"/>
      <c r="J55549" s="72"/>
      <c r="K55549" s="72"/>
    </row>
    <row r="55550" spans="9:11">
      <c r="I55550" s="72"/>
      <c r="J55550" s="72"/>
      <c r="K55550" s="72"/>
    </row>
    <row r="55551" spans="9:11">
      <c r="I55551" s="72"/>
      <c r="J55551" s="72"/>
      <c r="K55551" s="72"/>
    </row>
    <row r="55552" spans="9:11">
      <c r="I55552" s="72"/>
      <c r="J55552" s="72"/>
      <c r="K55552" s="72"/>
    </row>
    <row r="55553" spans="9:11">
      <c r="I55553" s="72"/>
      <c r="J55553" s="72"/>
      <c r="K55553" s="72"/>
    </row>
    <row r="55554" spans="9:11">
      <c r="I55554" s="72"/>
      <c r="J55554" s="72"/>
      <c r="K55554" s="72"/>
    </row>
    <row r="55555" spans="9:11">
      <c r="I55555" s="72"/>
      <c r="J55555" s="72"/>
      <c r="K55555" s="72"/>
    </row>
    <row r="55556" spans="9:11">
      <c r="I55556" s="72"/>
      <c r="J55556" s="72"/>
      <c r="K55556" s="72"/>
    </row>
    <row r="55557" spans="9:11">
      <c r="I55557" s="72"/>
      <c r="J55557" s="72"/>
      <c r="K55557" s="72"/>
    </row>
    <row r="55558" spans="9:11">
      <c r="I55558" s="72"/>
      <c r="J55558" s="72"/>
      <c r="K55558" s="72"/>
    </row>
    <row r="55559" spans="9:11">
      <c r="I55559" s="72"/>
      <c r="J55559" s="72"/>
      <c r="K55559" s="72"/>
    </row>
    <row r="55560" spans="9:11">
      <c r="I55560" s="72"/>
      <c r="J55560" s="72"/>
      <c r="K55560" s="72"/>
    </row>
    <row r="55561" spans="9:11">
      <c r="I55561" s="72"/>
      <c r="J55561" s="72"/>
      <c r="K55561" s="72"/>
    </row>
    <row r="55562" spans="9:11">
      <c r="I55562" s="72"/>
      <c r="J55562" s="72"/>
      <c r="K55562" s="72"/>
    </row>
    <row r="55563" spans="9:11">
      <c r="I55563" s="72"/>
      <c r="J55563" s="72"/>
      <c r="K55563" s="72"/>
    </row>
    <row r="55564" spans="9:11">
      <c r="I55564" s="72"/>
      <c r="J55564" s="72"/>
      <c r="K55564" s="72"/>
    </row>
    <row r="55565" spans="9:11">
      <c r="I55565" s="72"/>
      <c r="J55565" s="72"/>
      <c r="K55565" s="72"/>
    </row>
    <row r="55566" spans="9:11">
      <c r="I55566" s="72"/>
      <c r="J55566" s="72"/>
      <c r="K55566" s="72"/>
    </row>
    <row r="55567" spans="9:11">
      <c r="I55567" s="72"/>
      <c r="J55567" s="72"/>
      <c r="K55567" s="72"/>
    </row>
    <row r="55568" spans="9:11">
      <c r="I55568" s="72"/>
      <c r="J55568" s="72"/>
      <c r="K55568" s="72"/>
    </row>
    <row r="55569" spans="9:11">
      <c r="I55569" s="72"/>
      <c r="J55569" s="72"/>
      <c r="K55569" s="72"/>
    </row>
    <row r="55570" spans="9:11">
      <c r="I55570" s="72"/>
      <c r="J55570" s="72"/>
      <c r="K55570" s="72"/>
    </row>
    <row r="55571" spans="9:11">
      <c r="I55571" s="72"/>
      <c r="J55571" s="72"/>
      <c r="K55571" s="72"/>
    </row>
    <row r="55572" spans="9:11">
      <c r="I55572" s="72"/>
      <c r="J55572" s="72"/>
      <c r="K55572" s="72"/>
    </row>
    <row r="55573" spans="9:11">
      <c r="I55573" s="72"/>
      <c r="J55573" s="72"/>
      <c r="K55573" s="72"/>
    </row>
    <row r="55574" spans="9:11">
      <c r="I55574" s="72"/>
      <c r="J55574" s="72"/>
      <c r="K55574" s="72"/>
    </row>
    <row r="55575" spans="9:11">
      <c r="I55575" s="72"/>
      <c r="J55575" s="72"/>
      <c r="K55575" s="72"/>
    </row>
    <row r="55576" spans="9:11">
      <c r="I55576" s="72"/>
      <c r="J55576" s="72"/>
      <c r="K55576" s="72"/>
    </row>
    <row r="55577" spans="9:11">
      <c r="I55577" s="72"/>
      <c r="J55577" s="72"/>
      <c r="K55577" s="72"/>
    </row>
    <row r="55578" spans="9:11">
      <c r="I55578" s="72"/>
      <c r="J55578" s="72"/>
      <c r="K55578" s="72"/>
    </row>
    <row r="55579" spans="9:11">
      <c r="I55579" s="72"/>
      <c r="J55579" s="72"/>
      <c r="K55579" s="72"/>
    </row>
    <row r="55580" spans="9:11">
      <c r="I55580" s="72"/>
      <c r="J55580" s="72"/>
      <c r="K55580" s="72"/>
    </row>
    <row r="55581" spans="9:11">
      <c r="I55581" s="72"/>
      <c r="J55581" s="72"/>
      <c r="K55581" s="72"/>
    </row>
    <row r="55582" spans="9:11">
      <c r="I55582" s="72"/>
      <c r="J55582" s="72"/>
      <c r="K55582" s="72"/>
    </row>
    <row r="55583" spans="9:11">
      <c r="I55583" s="72"/>
      <c r="J55583" s="72"/>
      <c r="K55583" s="72"/>
    </row>
    <row r="55584" spans="9:11">
      <c r="I55584" s="72"/>
      <c r="J55584" s="72"/>
      <c r="K55584" s="72"/>
    </row>
    <row r="55585" spans="9:11">
      <c r="I55585" s="72"/>
      <c r="J55585" s="72"/>
      <c r="K55585" s="72"/>
    </row>
    <row r="55586" spans="9:11">
      <c r="I55586" s="72"/>
      <c r="J55586" s="72"/>
      <c r="K55586" s="72"/>
    </row>
    <row r="55587" spans="9:11">
      <c r="I55587" s="72"/>
      <c r="J55587" s="72"/>
      <c r="K55587" s="72"/>
    </row>
    <row r="55588" spans="9:11">
      <c r="I55588" s="72"/>
      <c r="J55588" s="72"/>
      <c r="K55588" s="72"/>
    </row>
    <row r="55589" spans="9:11">
      <c r="I55589" s="72"/>
      <c r="J55589" s="72"/>
      <c r="K55589" s="72"/>
    </row>
    <row r="55590" spans="9:11">
      <c r="I55590" s="72"/>
      <c r="J55590" s="72"/>
      <c r="K55590" s="72"/>
    </row>
    <row r="55591" spans="9:11">
      <c r="I55591" s="72"/>
      <c r="J55591" s="72"/>
      <c r="K55591" s="72"/>
    </row>
    <row r="55592" spans="9:11">
      <c r="I55592" s="72"/>
      <c r="J55592" s="72"/>
      <c r="K55592" s="72"/>
    </row>
    <row r="55593" spans="9:11">
      <c r="I55593" s="72"/>
      <c r="J55593" s="72"/>
      <c r="K55593" s="72"/>
    </row>
    <row r="55594" spans="9:11">
      <c r="I55594" s="72"/>
      <c r="J55594" s="72"/>
      <c r="K55594" s="72"/>
    </row>
    <row r="55595" spans="9:11">
      <c r="I55595" s="72"/>
      <c r="J55595" s="72"/>
      <c r="K55595" s="72"/>
    </row>
    <row r="55596" spans="9:11">
      <c r="I55596" s="72"/>
      <c r="J55596" s="72"/>
      <c r="K55596" s="72"/>
    </row>
    <row r="55597" spans="9:11">
      <c r="I55597" s="72"/>
      <c r="J55597" s="72"/>
      <c r="K55597" s="72"/>
    </row>
    <row r="55598" spans="9:11">
      <c r="I55598" s="72"/>
      <c r="J55598" s="72"/>
      <c r="K55598" s="72"/>
    </row>
    <row r="55599" spans="9:11">
      <c r="I55599" s="72"/>
      <c r="J55599" s="72"/>
      <c r="K55599" s="72"/>
    </row>
    <row r="55600" spans="9:11">
      <c r="I55600" s="72"/>
      <c r="J55600" s="72"/>
      <c r="K55600" s="72"/>
    </row>
    <row r="55601" spans="9:11">
      <c r="I55601" s="72"/>
      <c r="J55601" s="72"/>
      <c r="K55601" s="72"/>
    </row>
    <row r="55602" spans="9:11">
      <c r="I55602" s="72"/>
      <c r="J55602" s="72"/>
      <c r="K55602" s="72"/>
    </row>
    <row r="55603" spans="9:11">
      <c r="I55603" s="72"/>
      <c r="J55603" s="72"/>
      <c r="K55603" s="72"/>
    </row>
    <row r="55604" spans="9:11">
      <c r="I55604" s="72"/>
      <c r="J55604" s="72"/>
      <c r="K55604" s="72"/>
    </row>
    <row r="55605" spans="9:11">
      <c r="I55605" s="72"/>
      <c r="J55605" s="72"/>
      <c r="K55605" s="72"/>
    </row>
    <row r="55606" spans="9:11">
      <c r="I55606" s="72"/>
      <c r="J55606" s="72"/>
      <c r="K55606" s="72"/>
    </row>
    <row r="55607" spans="9:11">
      <c r="I55607" s="72"/>
      <c r="J55607" s="72"/>
      <c r="K55607" s="72"/>
    </row>
    <row r="55608" spans="9:11">
      <c r="I55608" s="72"/>
      <c r="J55608" s="72"/>
      <c r="K55608" s="72"/>
    </row>
    <row r="55609" spans="9:11">
      <c r="I55609" s="72"/>
      <c r="J55609" s="72"/>
      <c r="K55609" s="72"/>
    </row>
    <row r="55610" spans="9:11">
      <c r="I55610" s="72"/>
      <c r="J55610" s="72"/>
      <c r="K55610" s="72"/>
    </row>
    <row r="55611" spans="9:11">
      <c r="I55611" s="72"/>
      <c r="J55611" s="72"/>
      <c r="K55611" s="72"/>
    </row>
    <row r="55612" spans="9:11">
      <c r="I55612" s="72"/>
      <c r="J55612" s="72"/>
      <c r="K55612" s="72"/>
    </row>
    <row r="55613" spans="9:11">
      <c r="I55613" s="72"/>
      <c r="J55613" s="72"/>
      <c r="K55613" s="72"/>
    </row>
    <row r="55614" spans="9:11">
      <c r="I55614" s="72"/>
      <c r="J55614" s="72"/>
      <c r="K55614" s="72"/>
    </row>
    <row r="55615" spans="9:11">
      <c r="I55615" s="72"/>
      <c r="J55615" s="72"/>
      <c r="K55615" s="72"/>
    </row>
    <row r="55616" spans="9:11">
      <c r="I55616" s="72"/>
      <c r="J55616" s="72"/>
      <c r="K55616" s="72"/>
    </row>
    <row r="55617" spans="9:11">
      <c r="I55617" s="72"/>
      <c r="J55617" s="72"/>
      <c r="K55617" s="72"/>
    </row>
    <row r="55618" spans="9:11">
      <c r="I55618" s="72"/>
      <c r="J55618" s="72"/>
      <c r="K55618" s="72"/>
    </row>
    <row r="55619" spans="9:11">
      <c r="I55619" s="72"/>
      <c r="J55619" s="72"/>
      <c r="K55619" s="72"/>
    </row>
    <row r="55620" spans="9:11">
      <c r="I55620" s="72"/>
      <c r="J55620" s="72"/>
      <c r="K55620" s="72"/>
    </row>
    <row r="55621" spans="9:11">
      <c r="I55621" s="72"/>
      <c r="J55621" s="72"/>
      <c r="K55621" s="72"/>
    </row>
    <row r="55622" spans="9:11">
      <c r="I55622" s="72"/>
      <c r="J55622" s="72"/>
      <c r="K55622" s="72"/>
    </row>
    <row r="55623" spans="9:11">
      <c r="I55623" s="72"/>
      <c r="J55623" s="72"/>
      <c r="K55623" s="72"/>
    </row>
    <row r="55624" spans="9:11">
      <c r="I55624" s="72"/>
      <c r="J55624" s="72"/>
      <c r="K55624" s="72"/>
    </row>
    <row r="55625" spans="9:11">
      <c r="I55625" s="72"/>
      <c r="J55625" s="72"/>
      <c r="K55625" s="72"/>
    </row>
    <row r="55626" spans="9:11">
      <c r="I55626" s="72"/>
      <c r="J55626" s="72"/>
      <c r="K55626" s="72"/>
    </row>
    <row r="55627" spans="9:11">
      <c r="I55627" s="72"/>
      <c r="J55627" s="72"/>
      <c r="K55627" s="72"/>
    </row>
    <row r="55628" spans="9:11">
      <c r="I55628" s="72"/>
      <c r="J55628" s="72"/>
      <c r="K55628" s="72"/>
    </row>
    <row r="55629" spans="9:11">
      <c r="I55629" s="72"/>
      <c r="J55629" s="72"/>
      <c r="K55629" s="72"/>
    </row>
    <row r="55630" spans="9:11">
      <c r="I55630" s="72"/>
      <c r="J55630" s="72"/>
      <c r="K55630" s="72"/>
    </row>
    <row r="55631" spans="9:11">
      <c r="I55631" s="72"/>
      <c r="J55631" s="72"/>
      <c r="K55631" s="72"/>
    </row>
    <row r="55632" spans="9:11">
      <c r="I55632" s="72"/>
      <c r="J55632" s="72"/>
      <c r="K55632" s="72"/>
    </row>
    <row r="55633" spans="9:11">
      <c r="I55633" s="72"/>
      <c r="J55633" s="72"/>
      <c r="K55633" s="72"/>
    </row>
    <row r="55634" spans="9:11">
      <c r="I55634" s="72"/>
      <c r="J55634" s="72"/>
      <c r="K55634" s="72"/>
    </row>
    <row r="55635" spans="9:11">
      <c r="I55635" s="72"/>
      <c r="J55635" s="72"/>
      <c r="K55635" s="72"/>
    </row>
    <row r="55636" spans="9:11">
      <c r="I55636" s="72"/>
      <c r="J55636" s="72"/>
      <c r="K55636" s="72"/>
    </row>
    <row r="55637" spans="9:11">
      <c r="I55637" s="72"/>
      <c r="J55637" s="72"/>
      <c r="K55637" s="72"/>
    </row>
    <row r="55638" spans="9:11">
      <c r="I55638" s="72"/>
      <c r="J55638" s="72"/>
      <c r="K55638" s="72"/>
    </row>
    <row r="55639" spans="9:11">
      <c r="I55639" s="72"/>
      <c r="J55639" s="72"/>
      <c r="K55639" s="72"/>
    </row>
    <row r="55640" spans="9:11">
      <c r="I55640" s="72"/>
      <c r="J55640" s="72"/>
      <c r="K55640" s="72"/>
    </row>
    <row r="55641" spans="9:11">
      <c r="I55641" s="72"/>
      <c r="J55641" s="72"/>
      <c r="K55641" s="72"/>
    </row>
    <row r="55642" spans="9:11">
      <c r="I55642" s="72"/>
      <c r="J55642" s="72"/>
      <c r="K55642" s="72"/>
    </row>
    <row r="55643" spans="9:11">
      <c r="I55643" s="72"/>
      <c r="J55643" s="72"/>
      <c r="K55643" s="72"/>
    </row>
    <row r="55644" spans="9:11">
      <c r="I55644" s="72"/>
      <c r="J55644" s="72"/>
      <c r="K55644" s="72"/>
    </row>
    <row r="55645" spans="9:11">
      <c r="I55645" s="72"/>
      <c r="J55645" s="72"/>
      <c r="K55645" s="72"/>
    </row>
    <row r="55646" spans="9:11">
      <c r="I55646" s="72"/>
      <c r="J55646" s="72"/>
      <c r="K55646" s="72"/>
    </row>
    <row r="55647" spans="9:11">
      <c r="I55647" s="72"/>
      <c r="J55647" s="72"/>
      <c r="K55647" s="72"/>
    </row>
    <row r="55648" spans="9:11">
      <c r="I55648" s="72"/>
      <c r="J55648" s="72"/>
      <c r="K55648" s="72"/>
    </row>
    <row r="55649" spans="9:11">
      <c r="I55649" s="72"/>
      <c r="J55649" s="72"/>
      <c r="K55649" s="72"/>
    </row>
    <row r="55650" spans="9:11">
      <c r="I55650" s="72"/>
      <c r="J55650" s="72"/>
      <c r="K55650" s="72"/>
    </row>
    <row r="55651" spans="9:11">
      <c r="I55651" s="72"/>
      <c r="J55651" s="72"/>
      <c r="K55651" s="72"/>
    </row>
    <row r="55652" spans="9:11">
      <c r="I55652" s="72"/>
      <c r="J55652" s="72"/>
      <c r="K55652" s="72"/>
    </row>
    <row r="55653" spans="9:11">
      <c r="I55653" s="72"/>
      <c r="J55653" s="72"/>
      <c r="K55653" s="72"/>
    </row>
    <row r="55654" spans="9:11">
      <c r="I55654" s="72"/>
      <c r="J55654" s="72"/>
      <c r="K55654" s="72"/>
    </row>
    <row r="55655" spans="9:11">
      <c r="I55655" s="72"/>
      <c r="J55655" s="72"/>
      <c r="K55655" s="72"/>
    </row>
    <row r="55656" spans="9:11">
      <c r="I55656" s="72"/>
      <c r="J55656" s="72"/>
      <c r="K55656" s="72"/>
    </row>
    <row r="55657" spans="9:11">
      <c r="I55657" s="72"/>
      <c r="J55657" s="72"/>
      <c r="K55657" s="72"/>
    </row>
    <row r="55658" spans="9:11">
      <c r="I55658" s="72"/>
      <c r="J55658" s="72"/>
      <c r="K55658" s="72"/>
    </row>
    <row r="55659" spans="9:11">
      <c r="I55659" s="72"/>
      <c r="J55659" s="72"/>
      <c r="K55659" s="72"/>
    </row>
    <row r="55660" spans="9:11">
      <c r="I55660" s="72"/>
      <c r="J55660" s="72"/>
      <c r="K55660" s="72"/>
    </row>
    <row r="55661" spans="9:11">
      <c r="I55661" s="72"/>
      <c r="J55661" s="72"/>
      <c r="K55661" s="72"/>
    </row>
    <row r="55662" spans="9:11">
      <c r="I55662" s="72"/>
      <c r="J55662" s="72"/>
      <c r="K55662" s="72"/>
    </row>
    <row r="55663" spans="9:11">
      <c r="I55663" s="72"/>
      <c r="J55663" s="72"/>
      <c r="K55663" s="72"/>
    </row>
    <row r="55664" spans="9:11">
      <c r="I55664" s="72"/>
      <c r="J55664" s="72"/>
      <c r="K55664" s="72"/>
    </row>
    <row r="55665" spans="9:11">
      <c r="I55665" s="72"/>
      <c r="J55665" s="72"/>
      <c r="K55665" s="72"/>
    </row>
    <row r="55666" spans="9:11">
      <c r="I55666" s="72"/>
      <c r="J55666" s="72"/>
      <c r="K55666" s="72"/>
    </row>
    <row r="55667" spans="9:11">
      <c r="I55667" s="72"/>
      <c r="J55667" s="72"/>
      <c r="K55667" s="72"/>
    </row>
    <row r="55668" spans="9:11">
      <c r="I55668" s="72"/>
      <c r="J55668" s="72"/>
      <c r="K55668" s="72"/>
    </row>
    <row r="55669" spans="9:11">
      <c r="I55669" s="72"/>
      <c r="J55669" s="72"/>
      <c r="K55669" s="72"/>
    </row>
    <row r="55670" spans="9:11">
      <c r="I55670" s="72"/>
      <c r="J55670" s="72"/>
      <c r="K55670" s="72"/>
    </row>
    <row r="55671" spans="9:11">
      <c r="I55671" s="72"/>
      <c r="J55671" s="72"/>
      <c r="K55671" s="72"/>
    </row>
    <row r="55672" spans="9:11">
      <c r="I55672" s="72"/>
      <c r="J55672" s="72"/>
      <c r="K55672" s="72"/>
    </row>
    <row r="55673" spans="9:11">
      <c r="I55673" s="72"/>
      <c r="J55673" s="72"/>
      <c r="K55673" s="72"/>
    </row>
    <row r="55674" spans="9:11">
      <c r="I55674" s="72"/>
      <c r="J55674" s="72"/>
      <c r="K55674" s="72"/>
    </row>
    <row r="55675" spans="9:11">
      <c r="I55675" s="72"/>
      <c r="J55675" s="72"/>
      <c r="K55675" s="72"/>
    </row>
    <row r="55676" spans="9:11">
      <c r="I55676" s="72"/>
      <c r="J55676" s="72"/>
      <c r="K55676" s="72"/>
    </row>
    <row r="55677" spans="9:11">
      <c r="I55677" s="72"/>
      <c r="J55677" s="72"/>
      <c r="K55677" s="72"/>
    </row>
    <row r="55678" spans="9:11">
      <c r="I55678" s="72"/>
      <c r="J55678" s="72"/>
      <c r="K55678" s="72"/>
    </row>
    <row r="55679" spans="9:11">
      <c r="I55679" s="72"/>
      <c r="J55679" s="72"/>
      <c r="K55679" s="72"/>
    </row>
    <row r="55680" spans="9:11">
      <c r="I55680" s="72"/>
      <c r="J55680" s="72"/>
      <c r="K55680" s="72"/>
    </row>
    <row r="55681" spans="9:11">
      <c r="I55681" s="72"/>
      <c r="J55681" s="72"/>
      <c r="K55681" s="72"/>
    </row>
    <row r="55682" spans="9:11">
      <c r="I55682" s="72"/>
      <c r="J55682" s="72"/>
      <c r="K55682" s="72"/>
    </row>
    <row r="55683" spans="9:11">
      <c r="I55683" s="72"/>
      <c r="J55683" s="72"/>
      <c r="K55683" s="72"/>
    </row>
    <row r="55684" spans="9:11">
      <c r="I55684" s="72"/>
      <c r="J55684" s="72"/>
      <c r="K55684" s="72"/>
    </row>
    <row r="55685" spans="9:11">
      <c r="I55685" s="72"/>
      <c r="J55685" s="72"/>
      <c r="K55685" s="72"/>
    </row>
    <row r="55686" spans="9:11">
      <c r="I55686" s="72"/>
      <c r="J55686" s="72"/>
      <c r="K55686" s="72"/>
    </row>
    <row r="55687" spans="9:11">
      <c r="I55687" s="72"/>
      <c r="J55687" s="72"/>
      <c r="K55687" s="72"/>
    </row>
    <row r="55688" spans="9:11">
      <c r="I55688" s="72"/>
      <c r="J55688" s="72"/>
      <c r="K55688" s="72"/>
    </row>
    <row r="55689" spans="9:11">
      <c r="I55689" s="72"/>
      <c r="J55689" s="72"/>
      <c r="K55689" s="72"/>
    </row>
    <row r="55690" spans="9:11">
      <c r="I55690" s="72"/>
      <c r="J55690" s="72"/>
      <c r="K55690" s="72"/>
    </row>
    <row r="55691" spans="9:11">
      <c r="I55691" s="72"/>
      <c r="J55691" s="72"/>
      <c r="K55691" s="72"/>
    </row>
    <row r="55692" spans="9:11">
      <c r="I55692" s="72"/>
      <c r="J55692" s="72"/>
      <c r="K55692" s="72"/>
    </row>
    <row r="55693" spans="9:11">
      <c r="I55693" s="72"/>
      <c r="J55693" s="72"/>
      <c r="K55693" s="72"/>
    </row>
    <row r="55694" spans="9:11">
      <c r="I55694" s="72"/>
      <c r="J55694" s="72"/>
      <c r="K55694" s="72"/>
    </row>
    <row r="55695" spans="9:11">
      <c r="I55695" s="72"/>
      <c r="J55695" s="72"/>
      <c r="K55695" s="72"/>
    </row>
    <row r="55696" spans="9:11">
      <c r="I55696" s="72"/>
      <c r="J55696" s="72"/>
      <c r="K55696" s="72"/>
    </row>
    <row r="55697" spans="9:11">
      <c r="I55697" s="72"/>
      <c r="J55697" s="72"/>
      <c r="K55697" s="72"/>
    </row>
    <row r="55698" spans="9:11">
      <c r="I55698" s="72"/>
      <c r="J55698" s="72"/>
      <c r="K55698" s="72"/>
    </row>
    <row r="55699" spans="9:11">
      <c r="I55699" s="72"/>
      <c r="J55699" s="72"/>
      <c r="K55699" s="72"/>
    </row>
    <row r="55700" spans="9:11">
      <c r="I55700" s="72"/>
      <c r="J55700" s="72"/>
      <c r="K55700" s="72"/>
    </row>
    <row r="55701" spans="9:11">
      <c r="I55701" s="72"/>
      <c r="J55701" s="72"/>
      <c r="K55701" s="72"/>
    </row>
    <row r="55702" spans="9:11">
      <c r="I55702" s="72"/>
      <c r="J55702" s="72"/>
      <c r="K55702" s="72"/>
    </row>
    <row r="55703" spans="9:11">
      <c r="I55703" s="72"/>
      <c r="J55703" s="72"/>
      <c r="K55703" s="72"/>
    </row>
    <row r="55704" spans="9:11">
      <c r="I55704" s="72"/>
      <c r="J55704" s="72"/>
      <c r="K55704" s="72"/>
    </row>
    <row r="55705" spans="9:11">
      <c r="I55705" s="72"/>
      <c r="J55705" s="72"/>
      <c r="K55705" s="72"/>
    </row>
    <row r="55706" spans="9:11">
      <c r="I55706" s="72"/>
      <c r="J55706" s="72"/>
      <c r="K55706" s="72"/>
    </row>
    <row r="55707" spans="9:11">
      <c r="I55707" s="72"/>
      <c r="J55707" s="72"/>
      <c r="K55707" s="72"/>
    </row>
    <row r="55708" spans="9:11">
      <c r="I55708" s="72"/>
      <c r="J55708" s="72"/>
      <c r="K55708" s="72"/>
    </row>
    <row r="55709" spans="9:11">
      <c r="I55709" s="72"/>
      <c r="J55709" s="72"/>
      <c r="K55709" s="72"/>
    </row>
    <row r="55710" spans="9:11">
      <c r="I55710" s="72"/>
      <c r="J55710" s="72"/>
      <c r="K55710" s="72"/>
    </row>
    <row r="55711" spans="9:11">
      <c r="I55711" s="72"/>
      <c r="J55711" s="72"/>
      <c r="K55711" s="72"/>
    </row>
    <row r="55712" spans="9:11">
      <c r="I55712" s="72"/>
      <c r="J55712" s="72"/>
      <c r="K55712" s="72"/>
    </row>
    <row r="55713" spans="9:11">
      <c r="I55713" s="72"/>
      <c r="J55713" s="72"/>
      <c r="K55713" s="72"/>
    </row>
    <row r="55714" spans="9:11">
      <c r="I55714" s="72"/>
      <c r="J55714" s="72"/>
      <c r="K55714" s="72"/>
    </row>
    <row r="55715" spans="9:11">
      <c r="I55715" s="72"/>
      <c r="J55715" s="72"/>
      <c r="K55715" s="72"/>
    </row>
    <row r="55716" spans="9:11">
      <c r="I55716" s="72"/>
      <c r="J55716" s="72"/>
      <c r="K55716" s="72"/>
    </row>
    <row r="55717" spans="9:11">
      <c r="I55717" s="72"/>
      <c r="J55717" s="72"/>
      <c r="K55717" s="72"/>
    </row>
    <row r="55718" spans="9:11">
      <c r="I55718" s="72"/>
      <c r="J55718" s="72"/>
      <c r="K55718" s="72"/>
    </row>
    <row r="55719" spans="9:11">
      <c r="I55719" s="72"/>
      <c r="J55719" s="72"/>
      <c r="K55719" s="72"/>
    </row>
    <row r="55720" spans="9:11">
      <c r="I55720" s="72"/>
      <c r="J55720" s="72"/>
      <c r="K55720" s="72"/>
    </row>
    <row r="55721" spans="9:11">
      <c r="I55721" s="72"/>
      <c r="J55721" s="72"/>
      <c r="K55721" s="72"/>
    </row>
    <row r="55722" spans="9:11">
      <c r="I55722" s="72"/>
      <c r="J55722" s="72"/>
      <c r="K55722" s="72"/>
    </row>
    <row r="55723" spans="9:11">
      <c r="I55723" s="72"/>
      <c r="J55723" s="72"/>
      <c r="K55723" s="72"/>
    </row>
    <row r="55724" spans="9:11">
      <c r="I55724" s="72"/>
      <c r="J55724" s="72"/>
      <c r="K55724" s="72"/>
    </row>
    <row r="55725" spans="9:11">
      <c r="I55725" s="72"/>
      <c r="J55725" s="72"/>
      <c r="K55725" s="72"/>
    </row>
    <row r="55726" spans="9:11">
      <c r="I55726" s="72"/>
      <c r="J55726" s="72"/>
      <c r="K55726" s="72"/>
    </row>
    <row r="55727" spans="9:11">
      <c r="I55727" s="72"/>
      <c r="J55727" s="72"/>
      <c r="K55727" s="72"/>
    </row>
    <row r="55728" spans="9:11">
      <c r="I55728" s="72"/>
      <c r="J55728" s="72"/>
      <c r="K55728" s="72"/>
    </row>
    <row r="55729" spans="9:11">
      <c r="I55729" s="72"/>
      <c r="J55729" s="72"/>
      <c r="K55729" s="72"/>
    </row>
    <row r="55730" spans="9:11">
      <c r="I55730" s="72"/>
      <c r="J55730" s="72"/>
      <c r="K55730" s="72"/>
    </row>
    <row r="55731" spans="9:11">
      <c r="I55731" s="72"/>
      <c r="J55731" s="72"/>
      <c r="K55731" s="72"/>
    </row>
    <row r="55732" spans="9:11">
      <c r="I55732" s="72"/>
      <c r="J55732" s="72"/>
      <c r="K55732" s="72"/>
    </row>
    <row r="55733" spans="9:11">
      <c r="I55733" s="72"/>
      <c r="J55733" s="72"/>
      <c r="K55733" s="72"/>
    </row>
    <row r="55734" spans="9:11">
      <c r="I55734" s="72"/>
      <c r="J55734" s="72"/>
      <c r="K55734" s="72"/>
    </row>
    <row r="55735" spans="9:11">
      <c r="I55735" s="72"/>
      <c r="J55735" s="72"/>
      <c r="K55735" s="72"/>
    </row>
    <row r="55736" spans="9:11">
      <c r="I55736" s="72"/>
      <c r="J55736" s="72"/>
      <c r="K55736" s="72"/>
    </row>
    <row r="55737" spans="9:11">
      <c r="I55737" s="72"/>
      <c r="J55737" s="72"/>
      <c r="K55737" s="72"/>
    </row>
    <row r="55738" spans="9:11">
      <c r="I55738" s="72"/>
      <c r="J55738" s="72"/>
      <c r="K55738" s="72"/>
    </row>
    <row r="55739" spans="9:11">
      <c r="I55739" s="72"/>
      <c r="J55739" s="72"/>
      <c r="K55739" s="72"/>
    </row>
    <row r="55740" spans="9:11">
      <c r="I55740" s="72"/>
      <c r="J55740" s="72"/>
      <c r="K55740" s="72"/>
    </row>
    <row r="55741" spans="9:11">
      <c r="I55741" s="72"/>
      <c r="J55741" s="72"/>
      <c r="K55741" s="72"/>
    </row>
    <row r="55742" spans="9:11">
      <c r="I55742" s="72"/>
      <c r="J55742" s="72"/>
      <c r="K55742" s="72"/>
    </row>
    <row r="55743" spans="9:11">
      <c r="I55743" s="72"/>
      <c r="J55743" s="72"/>
      <c r="K55743" s="72"/>
    </row>
    <row r="55744" spans="9:11">
      <c r="I55744" s="72"/>
      <c r="J55744" s="72"/>
      <c r="K55744" s="72"/>
    </row>
    <row r="55745" spans="9:11">
      <c r="I55745" s="72"/>
      <c r="J55745" s="72"/>
      <c r="K55745" s="72"/>
    </row>
    <row r="55746" spans="9:11">
      <c r="I55746" s="72"/>
      <c r="J55746" s="72"/>
      <c r="K55746" s="72"/>
    </row>
    <row r="55747" spans="9:11">
      <c r="I55747" s="72"/>
      <c r="J55747" s="72"/>
      <c r="K55747" s="72"/>
    </row>
    <row r="55748" spans="9:11">
      <c r="I55748" s="72"/>
      <c r="J55748" s="72"/>
      <c r="K55748" s="72"/>
    </row>
    <row r="55749" spans="9:11">
      <c r="I55749" s="72"/>
      <c r="J55749" s="72"/>
      <c r="K55749" s="72"/>
    </row>
    <row r="55750" spans="9:11">
      <c r="I55750" s="72"/>
      <c r="J55750" s="72"/>
      <c r="K55750" s="72"/>
    </row>
    <row r="55751" spans="9:11">
      <c r="I55751" s="72"/>
      <c r="J55751" s="72"/>
      <c r="K55751" s="72"/>
    </row>
    <row r="55752" spans="9:11">
      <c r="I55752" s="72"/>
      <c r="J55752" s="72"/>
      <c r="K55752" s="72"/>
    </row>
    <row r="55753" spans="9:11">
      <c r="I55753" s="72"/>
      <c r="J55753" s="72"/>
      <c r="K55753" s="72"/>
    </row>
    <row r="55754" spans="9:11">
      <c r="I55754" s="72"/>
      <c r="J55754" s="72"/>
      <c r="K55754" s="72"/>
    </row>
    <row r="55755" spans="9:11">
      <c r="I55755" s="72"/>
      <c r="J55755" s="72"/>
      <c r="K55755" s="72"/>
    </row>
    <row r="55756" spans="9:11">
      <c r="I55756" s="72"/>
      <c r="J55756" s="72"/>
      <c r="K55756" s="72"/>
    </row>
    <row r="55757" spans="9:11">
      <c r="I55757" s="72"/>
      <c r="J55757" s="72"/>
      <c r="K55757" s="72"/>
    </row>
    <row r="55758" spans="9:11">
      <c r="I55758" s="72"/>
      <c r="J55758" s="72"/>
      <c r="K55758" s="72"/>
    </row>
    <row r="55759" spans="9:11">
      <c r="I55759" s="72"/>
      <c r="J55759" s="72"/>
      <c r="K55759" s="72"/>
    </row>
    <row r="55760" spans="9:11">
      <c r="I55760" s="72"/>
      <c r="J55760" s="72"/>
      <c r="K55760" s="72"/>
    </row>
    <row r="55761" spans="9:11">
      <c r="I55761" s="72"/>
      <c r="J55761" s="72"/>
      <c r="K55761" s="72"/>
    </row>
    <row r="55762" spans="9:11">
      <c r="I55762" s="72"/>
      <c r="J55762" s="72"/>
      <c r="K55762" s="72"/>
    </row>
    <row r="55763" spans="9:11">
      <c r="I55763" s="72"/>
      <c r="J55763" s="72"/>
      <c r="K55763" s="72"/>
    </row>
    <row r="55764" spans="9:11">
      <c r="I55764" s="72"/>
      <c r="J55764" s="72"/>
      <c r="K55764" s="72"/>
    </row>
    <row r="55765" spans="9:11">
      <c r="I55765" s="72"/>
      <c r="J55765" s="72"/>
      <c r="K55765" s="72"/>
    </row>
    <row r="55766" spans="9:11">
      <c r="I55766" s="72"/>
      <c r="J55766" s="72"/>
      <c r="K55766" s="72"/>
    </row>
    <row r="55767" spans="9:11">
      <c r="I55767" s="72"/>
      <c r="J55767" s="72"/>
      <c r="K55767" s="72"/>
    </row>
    <row r="55768" spans="9:11">
      <c r="I55768" s="72"/>
      <c r="J55768" s="72"/>
      <c r="K55768" s="72"/>
    </row>
    <row r="55769" spans="9:11">
      <c r="I55769" s="72"/>
      <c r="J55769" s="72"/>
      <c r="K55769" s="72"/>
    </row>
    <row r="55770" spans="9:11">
      <c r="I55770" s="72"/>
      <c r="J55770" s="72"/>
      <c r="K55770" s="72"/>
    </row>
    <row r="55771" spans="9:11">
      <c r="I55771" s="72"/>
      <c r="J55771" s="72"/>
      <c r="K55771" s="72"/>
    </row>
    <row r="55772" spans="9:11">
      <c r="I55772" s="72"/>
      <c r="J55772" s="72"/>
      <c r="K55772" s="72"/>
    </row>
    <row r="55773" spans="9:11">
      <c r="I55773" s="72"/>
      <c r="J55773" s="72"/>
      <c r="K55773" s="72"/>
    </row>
    <row r="55774" spans="9:11">
      <c r="I55774" s="72"/>
      <c r="J55774" s="72"/>
      <c r="K55774" s="72"/>
    </row>
    <row r="55775" spans="9:11">
      <c r="I55775" s="72"/>
      <c r="J55775" s="72"/>
      <c r="K55775" s="72"/>
    </row>
    <row r="55776" spans="9:11">
      <c r="I55776" s="72"/>
      <c r="J55776" s="72"/>
      <c r="K55776" s="72"/>
    </row>
    <row r="55777" spans="9:11">
      <c r="I55777" s="72"/>
      <c r="J55777" s="72"/>
      <c r="K55777" s="72"/>
    </row>
    <row r="55778" spans="9:11">
      <c r="I55778" s="72"/>
      <c r="J55778" s="72"/>
      <c r="K55778" s="72"/>
    </row>
    <row r="55779" spans="9:11">
      <c r="I55779" s="72"/>
      <c r="J55779" s="72"/>
      <c r="K55779" s="72"/>
    </row>
    <row r="55780" spans="9:11">
      <c r="I55780" s="72"/>
      <c r="J55780" s="72"/>
      <c r="K55780" s="72"/>
    </row>
    <row r="55781" spans="9:11">
      <c r="I55781" s="72"/>
      <c r="J55781" s="72"/>
      <c r="K55781" s="72"/>
    </row>
    <row r="55782" spans="9:11">
      <c r="I55782" s="72"/>
      <c r="J55782" s="72"/>
      <c r="K55782" s="72"/>
    </row>
    <row r="55783" spans="9:11">
      <c r="I55783" s="72"/>
      <c r="J55783" s="72"/>
      <c r="K55783" s="72"/>
    </row>
    <row r="55784" spans="9:11">
      <c r="I55784" s="72"/>
      <c r="J55784" s="72"/>
      <c r="K55784" s="72"/>
    </row>
    <row r="55785" spans="9:11">
      <c r="I55785" s="72"/>
      <c r="J55785" s="72"/>
      <c r="K55785" s="72"/>
    </row>
    <row r="55786" spans="9:11">
      <c r="I55786" s="72"/>
      <c r="J55786" s="72"/>
      <c r="K55786" s="72"/>
    </row>
    <row r="55787" spans="9:11">
      <c r="I55787" s="72"/>
      <c r="J55787" s="72"/>
      <c r="K55787" s="72"/>
    </row>
    <row r="55788" spans="9:11">
      <c r="I55788" s="72"/>
      <c r="J55788" s="72"/>
      <c r="K55788" s="72"/>
    </row>
    <row r="55789" spans="9:11">
      <c r="I55789" s="72"/>
      <c r="J55789" s="72"/>
      <c r="K55789" s="72"/>
    </row>
    <row r="55790" spans="9:11">
      <c r="I55790" s="72"/>
      <c r="J55790" s="72"/>
      <c r="K55790" s="72"/>
    </row>
    <row r="55791" spans="9:11">
      <c r="I55791" s="72"/>
      <c r="J55791" s="72"/>
      <c r="K55791" s="72"/>
    </row>
    <row r="55792" spans="9:11">
      <c r="I55792" s="72"/>
      <c r="J55792" s="72"/>
      <c r="K55792" s="72"/>
    </row>
    <row r="55793" spans="9:11">
      <c r="I55793" s="72"/>
      <c r="J55793" s="72"/>
      <c r="K55793" s="72"/>
    </row>
    <row r="55794" spans="9:11">
      <c r="I55794" s="72"/>
      <c r="J55794" s="72"/>
      <c r="K55794" s="72"/>
    </row>
    <row r="55795" spans="9:11">
      <c r="I55795" s="72"/>
      <c r="J55795" s="72"/>
      <c r="K55795" s="72"/>
    </row>
    <row r="55796" spans="9:11">
      <c r="I55796" s="72"/>
      <c r="J55796" s="72"/>
      <c r="K55796" s="72"/>
    </row>
    <row r="55797" spans="9:11">
      <c r="I55797" s="72"/>
      <c r="J55797" s="72"/>
      <c r="K55797" s="72"/>
    </row>
    <row r="55798" spans="9:11">
      <c r="I55798" s="72"/>
      <c r="J55798" s="72"/>
      <c r="K55798" s="72"/>
    </row>
    <row r="55799" spans="9:11">
      <c r="I55799" s="72"/>
      <c r="J55799" s="72"/>
      <c r="K55799" s="72"/>
    </row>
    <row r="55800" spans="9:11">
      <c r="I55800" s="72"/>
      <c r="J55800" s="72"/>
      <c r="K55800" s="72"/>
    </row>
    <row r="55801" spans="9:11">
      <c r="I55801" s="72"/>
      <c r="J55801" s="72"/>
      <c r="K55801" s="72"/>
    </row>
    <row r="55802" spans="9:11">
      <c r="I55802" s="72"/>
      <c r="J55802" s="72"/>
      <c r="K55802" s="72"/>
    </row>
    <row r="55803" spans="9:11">
      <c r="I55803" s="72"/>
      <c r="J55803" s="72"/>
      <c r="K55803" s="72"/>
    </row>
    <row r="55804" spans="9:11">
      <c r="I55804" s="72"/>
      <c r="J55804" s="72"/>
      <c r="K55804" s="72"/>
    </row>
    <row r="55805" spans="9:11">
      <c r="I55805" s="72"/>
      <c r="J55805" s="72"/>
      <c r="K55805" s="72"/>
    </row>
    <row r="55806" spans="9:11">
      <c r="I55806" s="72"/>
      <c r="J55806" s="72"/>
      <c r="K55806" s="72"/>
    </row>
    <row r="55807" spans="9:11">
      <c r="I55807" s="72"/>
      <c r="J55807" s="72"/>
      <c r="K55807" s="72"/>
    </row>
    <row r="55808" spans="9:11">
      <c r="I55808" s="72"/>
      <c r="J55808" s="72"/>
      <c r="K55808" s="72"/>
    </row>
    <row r="55809" spans="9:11">
      <c r="I55809" s="72"/>
      <c r="J55809" s="72"/>
      <c r="K55809" s="72"/>
    </row>
    <row r="55810" spans="9:11">
      <c r="I55810" s="72"/>
      <c r="J55810" s="72"/>
      <c r="K55810" s="72"/>
    </row>
    <row r="55811" spans="9:11">
      <c r="I55811" s="72"/>
      <c r="J55811" s="72"/>
      <c r="K55811" s="72"/>
    </row>
    <row r="55812" spans="9:11">
      <c r="I55812" s="72"/>
      <c r="J55812" s="72"/>
      <c r="K55812" s="72"/>
    </row>
    <row r="55813" spans="9:11">
      <c r="I55813" s="72"/>
      <c r="J55813" s="72"/>
      <c r="K55813" s="72"/>
    </row>
    <row r="55814" spans="9:11">
      <c r="I55814" s="72"/>
      <c r="J55814" s="72"/>
      <c r="K55814" s="72"/>
    </row>
    <row r="55815" spans="9:11">
      <c r="I55815" s="72"/>
      <c r="J55815" s="72"/>
      <c r="K55815" s="72"/>
    </row>
    <row r="55816" spans="9:11">
      <c r="I55816" s="72"/>
      <c r="J55816" s="72"/>
      <c r="K55816" s="72"/>
    </row>
    <row r="55817" spans="9:11">
      <c r="I55817" s="72"/>
      <c r="J55817" s="72"/>
      <c r="K55817" s="72"/>
    </row>
    <row r="55818" spans="9:11">
      <c r="I55818" s="72"/>
      <c r="J55818" s="72"/>
      <c r="K55818" s="72"/>
    </row>
    <row r="55819" spans="9:11">
      <c r="I55819" s="72"/>
      <c r="J55819" s="72"/>
      <c r="K55819" s="72"/>
    </row>
    <row r="55820" spans="9:11">
      <c r="I55820" s="72"/>
      <c r="J55820" s="72"/>
      <c r="K55820" s="72"/>
    </row>
    <row r="55821" spans="9:11">
      <c r="I55821" s="72"/>
      <c r="J55821" s="72"/>
      <c r="K55821" s="72"/>
    </row>
    <row r="55822" spans="9:11">
      <c r="I55822" s="72"/>
      <c r="J55822" s="72"/>
      <c r="K55822" s="72"/>
    </row>
    <row r="55823" spans="9:11">
      <c r="I55823" s="72"/>
      <c r="J55823" s="72"/>
      <c r="K55823" s="72"/>
    </row>
    <row r="55824" spans="9:11">
      <c r="I55824" s="72"/>
      <c r="J55824" s="72"/>
      <c r="K55824" s="72"/>
    </row>
    <row r="55825" spans="9:11">
      <c r="I55825" s="72"/>
      <c r="J55825" s="72"/>
      <c r="K55825" s="72"/>
    </row>
    <row r="55826" spans="9:11">
      <c r="I55826" s="72"/>
      <c r="J55826" s="72"/>
      <c r="K55826" s="72"/>
    </row>
    <row r="55827" spans="9:11">
      <c r="I55827" s="72"/>
      <c r="J55827" s="72"/>
      <c r="K55827" s="72"/>
    </row>
    <row r="55828" spans="9:11">
      <c r="I55828" s="72"/>
      <c r="J55828" s="72"/>
      <c r="K55828" s="72"/>
    </row>
    <row r="55829" spans="9:11">
      <c r="I55829" s="72"/>
      <c r="J55829" s="72"/>
      <c r="K55829" s="72"/>
    </row>
    <row r="55830" spans="9:11">
      <c r="I55830" s="72"/>
      <c r="J55830" s="72"/>
      <c r="K55830" s="72"/>
    </row>
    <row r="55831" spans="9:11">
      <c r="I55831" s="72"/>
      <c r="J55831" s="72"/>
      <c r="K55831" s="72"/>
    </row>
    <row r="55832" spans="9:11">
      <c r="I55832" s="72"/>
      <c r="J55832" s="72"/>
      <c r="K55832" s="72"/>
    </row>
    <row r="55833" spans="9:11">
      <c r="I55833" s="72"/>
      <c r="J55833" s="72"/>
      <c r="K55833" s="72"/>
    </row>
    <row r="55834" spans="9:11">
      <c r="I55834" s="72"/>
      <c r="J55834" s="72"/>
      <c r="K55834" s="72"/>
    </row>
    <row r="55835" spans="9:11">
      <c r="I55835" s="72"/>
      <c r="J55835" s="72"/>
      <c r="K55835" s="72"/>
    </row>
    <row r="55836" spans="9:11">
      <c r="I55836" s="72"/>
      <c r="J55836" s="72"/>
      <c r="K55836" s="72"/>
    </row>
    <row r="55837" spans="9:11">
      <c r="I55837" s="72"/>
      <c r="J55837" s="72"/>
      <c r="K55837" s="72"/>
    </row>
    <row r="55838" spans="9:11">
      <c r="I55838" s="72"/>
      <c r="J55838" s="72"/>
      <c r="K55838" s="72"/>
    </row>
    <row r="55839" spans="9:11">
      <c r="I55839" s="72"/>
      <c r="J55839" s="72"/>
      <c r="K55839" s="72"/>
    </row>
    <row r="55840" spans="9:11">
      <c r="I55840" s="72"/>
      <c r="J55840" s="72"/>
      <c r="K55840" s="72"/>
    </row>
    <row r="55841" spans="9:11">
      <c r="I55841" s="72"/>
      <c r="J55841" s="72"/>
      <c r="K55841" s="72"/>
    </row>
    <row r="55842" spans="9:11">
      <c r="I55842" s="72"/>
      <c r="J55842" s="72"/>
      <c r="K55842" s="72"/>
    </row>
    <row r="55843" spans="9:11">
      <c r="I55843" s="72"/>
      <c r="J55843" s="72"/>
      <c r="K55843" s="72"/>
    </row>
    <row r="55844" spans="9:11">
      <c r="I55844" s="72"/>
      <c r="J55844" s="72"/>
      <c r="K55844" s="72"/>
    </row>
    <row r="55845" spans="9:11">
      <c r="I55845" s="72"/>
      <c r="J55845" s="72"/>
      <c r="K55845" s="72"/>
    </row>
    <row r="55846" spans="9:11">
      <c r="I55846" s="72"/>
      <c r="J55846" s="72"/>
      <c r="K55846" s="72"/>
    </row>
    <row r="55847" spans="9:11">
      <c r="I55847" s="72"/>
      <c r="J55847" s="72"/>
      <c r="K55847" s="72"/>
    </row>
    <row r="55848" spans="9:11">
      <c r="I55848" s="72"/>
      <c r="J55848" s="72"/>
      <c r="K55848" s="72"/>
    </row>
    <row r="55849" spans="9:11">
      <c r="I55849" s="72"/>
      <c r="J55849" s="72"/>
      <c r="K55849" s="72"/>
    </row>
    <row r="55850" spans="9:11">
      <c r="I55850" s="72"/>
      <c r="J55850" s="72"/>
      <c r="K55850" s="72"/>
    </row>
    <row r="55851" spans="9:11">
      <c r="I55851" s="72"/>
      <c r="J55851" s="72"/>
      <c r="K55851" s="72"/>
    </row>
    <row r="55852" spans="9:11">
      <c r="I55852" s="72"/>
      <c r="J55852" s="72"/>
      <c r="K55852" s="72"/>
    </row>
    <row r="55853" spans="9:11">
      <c r="I55853" s="72"/>
      <c r="J55853" s="72"/>
      <c r="K55853" s="72"/>
    </row>
    <row r="55854" spans="9:11">
      <c r="I55854" s="72"/>
      <c r="J55854" s="72"/>
      <c r="K55854" s="72"/>
    </row>
    <row r="55855" spans="9:11">
      <c r="I55855" s="72"/>
      <c r="J55855" s="72"/>
      <c r="K55855" s="72"/>
    </row>
    <row r="55856" spans="9:11">
      <c r="I55856" s="72"/>
      <c r="J55856" s="72"/>
      <c r="K55856" s="72"/>
    </row>
    <row r="55857" spans="9:11">
      <c r="I55857" s="72"/>
      <c r="J55857" s="72"/>
      <c r="K55857" s="72"/>
    </row>
    <row r="55858" spans="9:11">
      <c r="I55858" s="72"/>
      <c r="J55858" s="72"/>
      <c r="K55858" s="72"/>
    </row>
    <row r="55859" spans="9:11">
      <c r="I55859" s="72"/>
      <c r="J55859" s="72"/>
      <c r="K55859" s="72"/>
    </row>
    <row r="55860" spans="9:11">
      <c r="I55860" s="72"/>
      <c r="J55860" s="72"/>
      <c r="K55860" s="72"/>
    </row>
    <row r="55861" spans="9:11">
      <c r="I55861" s="72"/>
      <c r="J55861" s="72"/>
      <c r="K55861" s="72"/>
    </row>
    <row r="55862" spans="9:11">
      <c r="I55862" s="72"/>
      <c r="J55862" s="72"/>
      <c r="K55862" s="72"/>
    </row>
    <row r="55863" spans="9:11">
      <c r="I55863" s="72"/>
      <c r="J55863" s="72"/>
      <c r="K55863" s="72"/>
    </row>
    <row r="55864" spans="9:11">
      <c r="I55864" s="72"/>
      <c r="J55864" s="72"/>
      <c r="K55864" s="72"/>
    </row>
    <row r="55865" spans="9:11">
      <c r="I55865" s="72"/>
      <c r="J55865" s="72"/>
      <c r="K55865" s="72"/>
    </row>
    <row r="55866" spans="9:11">
      <c r="I55866" s="72"/>
      <c r="J55866" s="72"/>
      <c r="K55866" s="72"/>
    </row>
    <row r="55867" spans="9:11">
      <c r="I55867" s="72"/>
      <c r="J55867" s="72"/>
      <c r="K55867" s="72"/>
    </row>
    <row r="55868" spans="9:11">
      <c r="I55868" s="72"/>
      <c r="J55868" s="72"/>
      <c r="K55868" s="72"/>
    </row>
    <row r="55869" spans="9:11">
      <c r="I55869" s="72"/>
      <c r="J55869" s="72"/>
      <c r="K55869" s="72"/>
    </row>
    <row r="55870" spans="9:11">
      <c r="I55870" s="72"/>
      <c r="J55870" s="72"/>
      <c r="K55870" s="72"/>
    </row>
    <row r="55871" spans="9:11">
      <c r="I55871" s="72"/>
      <c r="J55871" s="72"/>
      <c r="K55871" s="72"/>
    </row>
    <row r="55872" spans="9:11">
      <c r="I55872" s="72"/>
      <c r="J55872" s="72"/>
      <c r="K55872" s="72"/>
    </row>
    <row r="55873" spans="9:11">
      <c r="I55873" s="72"/>
      <c r="J55873" s="72"/>
      <c r="K55873" s="72"/>
    </row>
    <row r="55874" spans="9:11">
      <c r="I55874" s="72"/>
      <c r="J55874" s="72"/>
      <c r="K55874" s="72"/>
    </row>
    <row r="55875" spans="9:11">
      <c r="I55875" s="72"/>
      <c r="J55875" s="72"/>
      <c r="K55875" s="72"/>
    </row>
    <row r="55876" spans="9:11">
      <c r="I55876" s="72"/>
      <c r="J55876" s="72"/>
      <c r="K55876" s="72"/>
    </row>
    <row r="55877" spans="9:11">
      <c r="I55877" s="72"/>
      <c r="J55877" s="72"/>
      <c r="K55877" s="72"/>
    </row>
    <row r="55878" spans="9:11">
      <c r="I55878" s="72"/>
      <c r="J55878" s="72"/>
      <c r="K55878" s="72"/>
    </row>
    <row r="55879" spans="9:11">
      <c r="I55879" s="72"/>
      <c r="J55879" s="72"/>
      <c r="K55879" s="72"/>
    </row>
    <row r="55880" spans="9:11">
      <c r="I55880" s="72"/>
      <c r="J55880" s="72"/>
      <c r="K55880" s="72"/>
    </row>
    <row r="55881" spans="9:11">
      <c r="I55881" s="72"/>
      <c r="J55881" s="72"/>
      <c r="K55881" s="72"/>
    </row>
    <row r="55882" spans="9:11">
      <c r="I55882" s="72"/>
      <c r="J55882" s="72"/>
      <c r="K55882" s="72"/>
    </row>
    <row r="55883" spans="9:11">
      <c r="I55883" s="72"/>
      <c r="J55883" s="72"/>
      <c r="K55883" s="72"/>
    </row>
    <row r="55884" spans="9:11">
      <c r="I55884" s="72"/>
      <c r="J55884" s="72"/>
      <c r="K55884" s="72"/>
    </row>
    <row r="55885" spans="9:11">
      <c r="I55885" s="72"/>
      <c r="J55885" s="72"/>
      <c r="K55885" s="72"/>
    </row>
    <row r="55886" spans="9:11">
      <c r="I55886" s="72"/>
      <c r="J55886" s="72"/>
      <c r="K55886" s="72"/>
    </row>
    <row r="55887" spans="9:11">
      <c r="I55887" s="72"/>
      <c r="J55887" s="72"/>
      <c r="K55887" s="72"/>
    </row>
    <row r="55888" spans="9:11">
      <c r="I55888" s="72"/>
      <c r="J55888" s="72"/>
      <c r="K55888" s="72"/>
    </row>
    <row r="55889" spans="9:11">
      <c r="I55889" s="72"/>
      <c r="J55889" s="72"/>
      <c r="K55889" s="72"/>
    </row>
    <row r="55890" spans="9:11">
      <c r="I55890" s="72"/>
      <c r="J55890" s="72"/>
      <c r="K55890" s="72"/>
    </row>
    <row r="55891" spans="9:11">
      <c r="I55891" s="72"/>
      <c r="J55891" s="72"/>
      <c r="K55891" s="72"/>
    </row>
    <row r="55892" spans="9:11">
      <c r="I55892" s="72"/>
      <c r="J55892" s="72"/>
      <c r="K55892" s="72"/>
    </row>
    <row r="55893" spans="9:11">
      <c r="I55893" s="72"/>
      <c r="J55893" s="72"/>
      <c r="K55893" s="72"/>
    </row>
    <row r="55894" spans="9:11">
      <c r="I55894" s="72"/>
      <c r="J55894" s="72"/>
      <c r="K55894" s="72"/>
    </row>
    <row r="55895" spans="9:11">
      <c r="I55895" s="72"/>
      <c r="J55895" s="72"/>
      <c r="K55895" s="72"/>
    </row>
    <row r="55896" spans="9:11">
      <c r="I55896" s="72"/>
      <c r="J55896" s="72"/>
      <c r="K55896" s="72"/>
    </row>
    <row r="55897" spans="9:11">
      <c r="I55897" s="72"/>
      <c r="J55897" s="72"/>
      <c r="K55897" s="72"/>
    </row>
    <row r="55898" spans="9:11">
      <c r="I55898" s="72"/>
      <c r="J55898" s="72"/>
      <c r="K55898" s="72"/>
    </row>
    <row r="55899" spans="9:11">
      <c r="I55899" s="72"/>
      <c r="J55899" s="72"/>
      <c r="K55899" s="72"/>
    </row>
    <row r="55900" spans="9:11">
      <c r="I55900" s="72"/>
      <c r="J55900" s="72"/>
      <c r="K55900" s="72"/>
    </row>
    <row r="55901" spans="9:11">
      <c r="I55901" s="72"/>
      <c r="J55901" s="72"/>
      <c r="K55901" s="72"/>
    </row>
    <row r="55902" spans="9:11">
      <c r="I55902" s="72"/>
      <c r="J55902" s="72"/>
      <c r="K55902" s="72"/>
    </row>
    <row r="55903" spans="9:11">
      <c r="I55903" s="72"/>
      <c r="J55903" s="72"/>
      <c r="K55903" s="72"/>
    </row>
    <row r="55904" spans="9:11">
      <c r="I55904" s="72"/>
      <c r="J55904" s="72"/>
      <c r="K55904" s="72"/>
    </row>
    <row r="55905" spans="9:11">
      <c r="I55905" s="72"/>
      <c r="J55905" s="72"/>
      <c r="K55905" s="72"/>
    </row>
    <row r="55906" spans="9:11">
      <c r="I55906" s="72"/>
      <c r="J55906" s="72"/>
      <c r="K55906" s="72"/>
    </row>
    <row r="55907" spans="9:11">
      <c r="I55907" s="72"/>
      <c r="J55907" s="72"/>
      <c r="K55907" s="72"/>
    </row>
    <row r="55908" spans="9:11">
      <c r="I55908" s="72"/>
      <c r="J55908" s="72"/>
      <c r="K55908" s="72"/>
    </row>
    <row r="55909" spans="9:11">
      <c r="I55909" s="72"/>
      <c r="J55909" s="72"/>
      <c r="K55909" s="72"/>
    </row>
    <row r="55910" spans="9:11">
      <c r="I55910" s="72"/>
      <c r="J55910" s="72"/>
      <c r="K55910" s="72"/>
    </row>
    <row r="55911" spans="9:11">
      <c r="I55911" s="72"/>
      <c r="J55911" s="72"/>
      <c r="K55911" s="72"/>
    </row>
    <row r="55912" spans="9:11">
      <c r="I55912" s="72"/>
      <c r="J55912" s="72"/>
      <c r="K55912" s="72"/>
    </row>
    <row r="55913" spans="9:11">
      <c r="I55913" s="72"/>
      <c r="J55913" s="72"/>
      <c r="K55913" s="72"/>
    </row>
    <row r="55914" spans="9:11">
      <c r="I55914" s="72"/>
      <c r="J55914" s="72"/>
      <c r="K55914" s="72"/>
    </row>
    <row r="55915" spans="9:11">
      <c r="I55915" s="72"/>
      <c r="J55915" s="72"/>
      <c r="K55915" s="72"/>
    </row>
    <row r="55916" spans="9:11">
      <c r="I55916" s="72"/>
      <c r="J55916" s="72"/>
      <c r="K55916" s="72"/>
    </row>
    <row r="55917" spans="9:11">
      <c r="I55917" s="72"/>
      <c r="J55917" s="72"/>
      <c r="K55917" s="72"/>
    </row>
    <row r="55918" spans="9:11">
      <c r="I55918" s="72"/>
      <c r="J55918" s="72"/>
      <c r="K55918" s="72"/>
    </row>
    <row r="55919" spans="9:11">
      <c r="I55919" s="72"/>
      <c r="J55919" s="72"/>
      <c r="K55919" s="72"/>
    </row>
    <row r="55920" spans="9:11">
      <c r="I55920" s="72"/>
      <c r="J55920" s="72"/>
      <c r="K55920" s="72"/>
    </row>
    <row r="55921" spans="9:11">
      <c r="I55921" s="72"/>
      <c r="J55921" s="72"/>
      <c r="K55921" s="72"/>
    </row>
    <row r="55922" spans="9:11">
      <c r="I55922" s="72"/>
      <c r="J55922" s="72"/>
      <c r="K55922" s="72"/>
    </row>
    <row r="55923" spans="9:11">
      <c r="I55923" s="72"/>
      <c r="J55923" s="72"/>
      <c r="K55923" s="72"/>
    </row>
    <row r="55924" spans="9:11">
      <c r="I55924" s="72"/>
      <c r="J55924" s="72"/>
      <c r="K55924" s="72"/>
    </row>
    <row r="55925" spans="9:11">
      <c r="I55925" s="72"/>
      <c r="J55925" s="72"/>
      <c r="K55925" s="72"/>
    </row>
    <row r="55926" spans="9:11">
      <c r="I55926" s="72"/>
      <c r="J55926" s="72"/>
      <c r="K55926" s="72"/>
    </row>
    <row r="55927" spans="9:11">
      <c r="I55927" s="72"/>
      <c r="J55927" s="72"/>
      <c r="K55927" s="72"/>
    </row>
    <row r="55928" spans="9:11">
      <c r="I55928" s="72"/>
      <c r="J55928" s="72"/>
      <c r="K55928" s="72"/>
    </row>
    <row r="55929" spans="9:11">
      <c r="I55929" s="72"/>
      <c r="J55929" s="72"/>
      <c r="K55929" s="72"/>
    </row>
    <row r="55930" spans="9:11">
      <c r="I55930" s="72"/>
      <c r="J55930" s="72"/>
      <c r="K55930" s="72"/>
    </row>
    <row r="55931" spans="9:11">
      <c r="I55931" s="72"/>
      <c r="J55931" s="72"/>
      <c r="K55931" s="72"/>
    </row>
    <row r="55932" spans="9:11">
      <c r="I55932" s="72"/>
      <c r="J55932" s="72"/>
      <c r="K55932" s="72"/>
    </row>
    <row r="55933" spans="9:11">
      <c r="I55933" s="72"/>
      <c r="J55933" s="72"/>
      <c r="K55933" s="72"/>
    </row>
    <row r="55934" spans="9:11">
      <c r="I55934" s="72"/>
      <c r="J55934" s="72"/>
      <c r="K55934" s="72"/>
    </row>
    <row r="55935" spans="9:11">
      <c r="I55935" s="72"/>
      <c r="J55935" s="72"/>
      <c r="K55935" s="72"/>
    </row>
    <row r="55936" spans="9:11">
      <c r="I55936" s="72"/>
      <c r="J55936" s="72"/>
      <c r="K55936" s="72"/>
    </row>
    <row r="55937" spans="9:11">
      <c r="I55937" s="72"/>
      <c r="J55937" s="72"/>
      <c r="K55937" s="72"/>
    </row>
    <row r="55938" spans="9:11">
      <c r="I55938" s="72"/>
      <c r="J55938" s="72"/>
      <c r="K55938" s="72"/>
    </row>
    <row r="55939" spans="9:11">
      <c r="I55939" s="72"/>
      <c r="J55939" s="72"/>
      <c r="K55939" s="72"/>
    </row>
    <row r="55940" spans="9:11">
      <c r="I55940" s="72"/>
      <c r="J55940" s="72"/>
      <c r="K55940" s="72"/>
    </row>
    <row r="55941" spans="9:11">
      <c r="I55941" s="72"/>
      <c r="J55941" s="72"/>
      <c r="K55941" s="72"/>
    </row>
    <row r="55942" spans="9:11">
      <c r="I55942" s="72"/>
      <c r="J55942" s="72"/>
      <c r="K55942" s="72"/>
    </row>
    <row r="55943" spans="9:11">
      <c r="I55943" s="72"/>
      <c r="J55943" s="72"/>
      <c r="K55943" s="72"/>
    </row>
    <row r="55944" spans="9:11">
      <c r="I55944" s="72"/>
      <c r="J55944" s="72"/>
      <c r="K55944" s="72"/>
    </row>
    <row r="55945" spans="9:11">
      <c r="I55945" s="72"/>
      <c r="J55945" s="72"/>
      <c r="K55945" s="72"/>
    </row>
    <row r="55946" spans="9:11">
      <c r="I55946" s="72"/>
      <c r="J55946" s="72"/>
      <c r="K55946" s="72"/>
    </row>
    <row r="55947" spans="9:11">
      <c r="I55947" s="72"/>
      <c r="J55947" s="72"/>
      <c r="K55947" s="72"/>
    </row>
    <row r="55948" spans="9:11">
      <c r="I55948" s="72"/>
      <c r="J55948" s="72"/>
      <c r="K55948" s="72"/>
    </row>
    <row r="55949" spans="9:11">
      <c r="I55949" s="72"/>
      <c r="J55949" s="72"/>
      <c r="K55949" s="72"/>
    </row>
    <row r="55950" spans="9:11">
      <c r="I55950" s="72"/>
      <c r="J55950" s="72"/>
      <c r="K55950" s="72"/>
    </row>
    <row r="55951" spans="9:11">
      <c r="I55951" s="72"/>
      <c r="J55951" s="72"/>
      <c r="K55951" s="72"/>
    </row>
    <row r="55952" spans="9:11">
      <c r="I55952" s="72"/>
      <c r="J55952" s="72"/>
      <c r="K55952" s="72"/>
    </row>
    <row r="55953" spans="9:11">
      <c r="I55953" s="72"/>
      <c r="J55953" s="72"/>
      <c r="K55953" s="72"/>
    </row>
    <row r="55954" spans="9:11">
      <c r="I55954" s="72"/>
      <c r="J55954" s="72"/>
      <c r="K55954" s="72"/>
    </row>
    <row r="55955" spans="9:11">
      <c r="I55955" s="72"/>
      <c r="J55955" s="72"/>
      <c r="K55955" s="72"/>
    </row>
    <row r="55956" spans="9:11">
      <c r="I55956" s="72"/>
      <c r="J55956" s="72"/>
      <c r="K55956" s="72"/>
    </row>
    <row r="55957" spans="9:11">
      <c r="I55957" s="72"/>
      <c r="J55957" s="72"/>
      <c r="K55957" s="72"/>
    </row>
    <row r="55958" spans="9:11">
      <c r="I55958" s="72"/>
      <c r="J55958" s="72"/>
      <c r="K55958" s="72"/>
    </row>
    <row r="55959" spans="9:11">
      <c r="I55959" s="72"/>
      <c r="J55959" s="72"/>
      <c r="K55959" s="72"/>
    </row>
    <row r="55960" spans="9:11">
      <c r="I55960" s="72"/>
      <c r="J55960" s="72"/>
      <c r="K55960" s="72"/>
    </row>
    <row r="55961" spans="9:11">
      <c r="I55961" s="72"/>
      <c r="J55961" s="72"/>
      <c r="K55961" s="72"/>
    </row>
    <row r="55962" spans="9:11">
      <c r="I55962" s="72"/>
      <c r="J55962" s="72"/>
      <c r="K55962" s="72"/>
    </row>
    <row r="55963" spans="9:11">
      <c r="I55963" s="72"/>
      <c r="J55963" s="72"/>
      <c r="K55963" s="72"/>
    </row>
    <row r="55964" spans="9:11">
      <c r="I55964" s="72"/>
      <c r="J55964" s="72"/>
      <c r="K55964" s="72"/>
    </row>
    <row r="55965" spans="9:11">
      <c r="I55965" s="72"/>
      <c r="J55965" s="72"/>
      <c r="K55965" s="72"/>
    </row>
    <row r="55966" spans="9:11">
      <c r="I55966" s="72"/>
      <c r="J55966" s="72"/>
      <c r="K55966" s="72"/>
    </row>
    <row r="55967" spans="9:11">
      <c r="I55967" s="72"/>
      <c r="J55967" s="72"/>
      <c r="K55967" s="72"/>
    </row>
    <row r="55968" spans="9:11">
      <c r="I55968" s="72"/>
      <c r="J55968" s="72"/>
      <c r="K55968" s="72"/>
    </row>
    <row r="55969" spans="9:11">
      <c r="I55969" s="72"/>
      <c r="J55969" s="72"/>
      <c r="K55969" s="72"/>
    </row>
    <row r="55970" spans="9:11">
      <c r="I55970" s="72"/>
      <c r="J55970" s="72"/>
      <c r="K55970" s="72"/>
    </row>
    <row r="55971" spans="9:11">
      <c r="I55971" s="72"/>
      <c r="J55971" s="72"/>
      <c r="K55971" s="72"/>
    </row>
    <row r="55972" spans="9:11">
      <c r="I55972" s="72"/>
      <c r="J55972" s="72"/>
      <c r="K55972" s="72"/>
    </row>
    <row r="55973" spans="9:11">
      <c r="I55973" s="72"/>
      <c r="J55973" s="72"/>
      <c r="K55973" s="72"/>
    </row>
    <row r="55974" spans="9:11">
      <c r="I55974" s="72"/>
      <c r="J55974" s="72"/>
      <c r="K55974" s="72"/>
    </row>
    <row r="55975" spans="9:11">
      <c r="I55975" s="72"/>
      <c r="J55975" s="72"/>
      <c r="K55975" s="72"/>
    </row>
    <row r="55976" spans="9:11">
      <c r="I55976" s="72"/>
      <c r="J55976" s="72"/>
      <c r="K55976" s="72"/>
    </row>
    <row r="55977" spans="9:11">
      <c r="I55977" s="72"/>
      <c r="J55977" s="72"/>
      <c r="K55977" s="72"/>
    </row>
    <row r="55978" spans="9:11">
      <c r="I55978" s="72"/>
      <c r="J55978" s="72"/>
      <c r="K55978" s="72"/>
    </row>
    <row r="55979" spans="9:11">
      <c r="I55979" s="72"/>
      <c r="J55979" s="72"/>
      <c r="K55979" s="72"/>
    </row>
    <row r="55980" spans="9:11">
      <c r="I55980" s="72"/>
      <c r="J55980" s="72"/>
      <c r="K55980" s="72"/>
    </row>
    <row r="55981" spans="9:11">
      <c r="I55981" s="72"/>
      <c r="J55981" s="72"/>
      <c r="K55981" s="72"/>
    </row>
    <row r="55982" spans="9:11">
      <c r="I55982" s="72"/>
      <c r="J55982" s="72"/>
      <c r="K55982" s="72"/>
    </row>
    <row r="55983" spans="9:11">
      <c r="I55983" s="72"/>
      <c r="J55983" s="72"/>
      <c r="K55983" s="72"/>
    </row>
    <row r="55984" spans="9:11">
      <c r="I55984" s="72"/>
      <c r="J55984" s="72"/>
      <c r="K55984" s="72"/>
    </row>
    <row r="55985" spans="9:11">
      <c r="I55985" s="72"/>
      <c r="J55985" s="72"/>
      <c r="K55985" s="72"/>
    </row>
    <row r="55986" spans="9:11">
      <c r="I55986" s="72"/>
      <c r="J55986" s="72"/>
      <c r="K55986" s="72"/>
    </row>
    <row r="55987" spans="9:11">
      <c r="I55987" s="72"/>
      <c r="J55987" s="72"/>
      <c r="K55987" s="72"/>
    </row>
    <row r="55988" spans="9:11">
      <c r="I55988" s="72"/>
      <c r="J55988" s="72"/>
      <c r="K55988" s="72"/>
    </row>
    <row r="55989" spans="9:11">
      <c r="I55989" s="72"/>
      <c r="J55989" s="72"/>
      <c r="K55989" s="72"/>
    </row>
    <row r="55990" spans="9:11">
      <c r="I55990" s="72"/>
      <c r="J55990" s="72"/>
      <c r="K55990" s="72"/>
    </row>
    <row r="55991" spans="9:11">
      <c r="I55991" s="72"/>
      <c r="J55991" s="72"/>
      <c r="K55991" s="72"/>
    </row>
    <row r="55992" spans="9:11">
      <c r="I55992" s="72"/>
      <c r="J55992" s="72"/>
      <c r="K55992" s="72"/>
    </row>
    <row r="55993" spans="9:11">
      <c r="I55993" s="72"/>
      <c r="J55993" s="72"/>
      <c r="K55993" s="72"/>
    </row>
    <row r="55994" spans="9:11">
      <c r="I55994" s="72"/>
      <c r="J55994" s="72"/>
      <c r="K55994" s="72"/>
    </row>
    <row r="55995" spans="9:11">
      <c r="I55995" s="72"/>
      <c r="J55995" s="72"/>
      <c r="K55995" s="72"/>
    </row>
    <row r="55996" spans="9:11">
      <c r="I55996" s="72"/>
      <c r="J55996" s="72"/>
      <c r="K55996" s="72"/>
    </row>
    <row r="55997" spans="9:11">
      <c r="I55997" s="72"/>
      <c r="J55997" s="72"/>
      <c r="K55997" s="72"/>
    </row>
    <row r="55998" spans="9:11">
      <c r="I55998" s="72"/>
      <c r="J55998" s="72"/>
      <c r="K55998" s="72"/>
    </row>
    <row r="55999" spans="9:11">
      <c r="I55999" s="72"/>
      <c r="J55999" s="72"/>
      <c r="K55999" s="72"/>
    </row>
    <row r="56000" spans="9:11">
      <c r="I56000" s="72"/>
      <c r="J56000" s="72"/>
      <c r="K56000" s="72"/>
    </row>
    <row r="56001" spans="9:11">
      <c r="I56001" s="72"/>
      <c r="J56001" s="72"/>
      <c r="K56001" s="72"/>
    </row>
    <row r="56002" spans="9:11">
      <c r="I56002" s="72"/>
      <c r="J56002" s="72"/>
      <c r="K56002" s="72"/>
    </row>
    <row r="56003" spans="9:11">
      <c r="I56003" s="72"/>
      <c r="J56003" s="72"/>
      <c r="K56003" s="72"/>
    </row>
    <row r="56004" spans="9:11">
      <c r="I56004" s="72"/>
      <c r="J56004" s="72"/>
      <c r="K56004" s="72"/>
    </row>
    <row r="56005" spans="9:11">
      <c r="I56005" s="72"/>
      <c r="J56005" s="72"/>
      <c r="K56005" s="72"/>
    </row>
    <row r="56006" spans="9:11">
      <c r="I56006" s="72"/>
      <c r="J56006" s="72"/>
      <c r="K56006" s="72"/>
    </row>
    <row r="56007" spans="9:11">
      <c r="I56007" s="72"/>
      <c r="J56007" s="72"/>
      <c r="K56007" s="72"/>
    </row>
    <row r="56008" spans="9:11">
      <c r="I56008" s="72"/>
      <c r="J56008" s="72"/>
      <c r="K56008" s="72"/>
    </row>
    <row r="56009" spans="9:11">
      <c r="I56009" s="72"/>
      <c r="J56009" s="72"/>
      <c r="K56009" s="72"/>
    </row>
    <row r="56010" spans="9:11">
      <c r="I56010" s="72"/>
      <c r="J56010" s="72"/>
      <c r="K56010" s="72"/>
    </row>
    <row r="56011" spans="9:11">
      <c r="I56011" s="72"/>
      <c r="J56011" s="72"/>
      <c r="K56011" s="72"/>
    </row>
    <row r="56012" spans="9:11">
      <c r="I56012" s="72"/>
      <c r="J56012" s="72"/>
      <c r="K56012" s="72"/>
    </row>
    <row r="56013" spans="9:11">
      <c r="I56013" s="72"/>
      <c r="J56013" s="72"/>
      <c r="K56013" s="72"/>
    </row>
    <row r="56014" spans="9:11">
      <c r="I56014" s="72"/>
      <c r="J56014" s="72"/>
      <c r="K56014" s="72"/>
    </row>
    <row r="56015" spans="9:11">
      <c r="I56015" s="72"/>
      <c r="J56015" s="72"/>
      <c r="K56015" s="72"/>
    </row>
    <row r="56016" spans="9:11">
      <c r="I56016" s="72"/>
      <c r="J56016" s="72"/>
      <c r="K56016" s="72"/>
    </row>
    <row r="56017" spans="9:11">
      <c r="I56017" s="72"/>
      <c r="J56017" s="72"/>
      <c r="K56017" s="72"/>
    </row>
    <row r="56018" spans="9:11">
      <c r="I56018" s="72"/>
      <c r="J56018" s="72"/>
      <c r="K56018" s="72"/>
    </row>
    <row r="56019" spans="9:11">
      <c r="I56019" s="72"/>
      <c r="J56019" s="72"/>
      <c r="K56019" s="72"/>
    </row>
    <row r="56020" spans="9:11">
      <c r="I56020" s="72"/>
      <c r="J56020" s="72"/>
      <c r="K56020" s="72"/>
    </row>
    <row r="56021" spans="9:11">
      <c r="I56021" s="72"/>
      <c r="J56021" s="72"/>
      <c r="K56021" s="72"/>
    </row>
    <row r="56022" spans="9:11">
      <c r="I56022" s="72"/>
      <c r="J56022" s="72"/>
      <c r="K56022" s="72"/>
    </row>
    <row r="56023" spans="9:11">
      <c r="I56023" s="72"/>
      <c r="J56023" s="72"/>
      <c r="K56023" s="72"/>
    </row>
    <row r="56024" spans="9:11">
      <c r="I56024" s="72"/>
      <c r="J56024" s="72"/>
      <c r="K56024" s="72"/>
    </row>
    <row r="56025" spans="9:11">
      <c r="I56025" s="72"/>
      <c r="J56025" s="72"/>
      <c r="K56025" s="72"/>
    </row>
    <row r="56026" spans="9:11">
      <c r="I56026" s="72"/>
      <c r="J56026" s="72"/>
      <c r="K56026" s="72"/>
    </row>
    <row r="56027" spans="9:11">
      <c r="I56027" s="72"/>
      <c r="J56027" s="72"/>
      <c r="K56027" s="72"/>
    </row>
    <row r="56028" spans="9:11">
      <c r="I56028" s="72"/>
      <c r="J56028" s="72"/>
      <c r="K56028" s="72"/>
    </row>
    <row r="56029" spans="9:11">
      <c r="I56029" s="72"/>
      <c r="J56029" s="72"/>
      <c r="K56029" s="72"/>
    </row>
    <row r="56030" spans="9:11">
      <c r="I56030" s="72"/>
      <c r="J56030" s="72"/>
      <c r="K56030" s="72"/>
    </row>
    <row r="56031" spans="9:11">
      <c r="I56031" s="72"/>
      <c r="J56031" s="72"/>
      <c r="K56031" s="72"/>
    </row>
    <row r="56032" spans="9:11">
      <c r="I56032" s="72"/>
      <c r="J56032" s="72"/>
      <c r="K56032" s="72"/>
    </row>
    <row r="56033" spans="9:11">
      <c r="I56033" s="72"/>
      <c r="J56033" s="72"/>
      <c r="K56033" s="72"/>
    </row>
    <row r="56034" spans="9:11">
      <c r="I56034" s="72"/>
      <c r="J56034" s="72"/>
      <c r="K56034" s="72"/>
    </row>
    <row r="56035" spans="9:11">
      <c r="I56035" s="72"/>
      <c r="J56035" s="72"/>
      <c r="K56035" s="72"/>
    </row>
    <row r="56036" spans="9:11">
      <c r="I56036" s="72"/>
      <c r="J56036" s="72"/>
      <c r="K56036" s="72"/>
    </row>
    <row r="56037" spans="9:11">
      <c r="I56037" s="72"/>
      <c r="J56037" s="72"/>
      <c r="K56037" s="72"/>
    </row>
    <row r="56038" spans="9:11">
      <c r="I56038" s="72"/>
      <c r="J56038" s="72"/>
      <c r="K56038" s="72"/>
    </row>
    <row r="56039" spans="9:11">
      <c r="I56039" s="72"/>
      <c r="J56039" s="72"/>
      <c r="K56039" s="72"/>
    </row>
    <row r="56040" spans="9:11">
      <c r="I56040" s="72"/>
      <c r="J56040" s="72"/>
      <c r="K56040" s="72"/>
    </row>
    <row r="56041" spans="9:11">
      <c r="I56041" s="72"/>
      <c r="J56041" s="72"/>
      <c r="K56041" s="72"/>
    </row>
    <row r="56042" spans="9:11">
      <c r="I56042" s="72"/>
      <c r="J56042" s="72"/>
      <c r="K56042" s="72"/>
    </row>
    <row r="56043" spans="9:11">
      <c r="I56043" s="72"/>
      <c r="J56043" s="72"/>
      <c r="K56043" s="72"/>
    </row>
    <row r="56044" spans="9:11">
      <c r="I56044" s="72"/>
      <c r="J56044" s="72"/>
      <c r="K56044" s="72"/>
    </row>
    <row r="56045" spans="9:11">
      <c r="I56045" s="72"/>
      <c r="J56045" s="72"/>
      <c r="K56045" s="72"/>
    </row>
    <row r="56046" spans="9:11">
      <c r="I56046" s="72"/>
      <c r="J56046" s="72"/>
      <c r="K56046" s="72"/>
    </row>
    <row r="56047" spans="9:11">
      <c r="I56047" s="72"/>
      <c r="J56047" s="72"/>
      <c r="K56047" s="72"/>
    </row>
    <row r="56048" spans="9:11">
      <c r="I56048" s="72"/>
      <c r="J56048" s="72"/>
      <c r="K56048" s="72"/>
    </row>
    <row r="56049" spans="9:11">
      <c r="I56049" s="72"/>
      <c r="J56049" s="72"/>
      <c r="K56049" s="72"/>
    </row>
    <row r="56050" spans="9:11">
      <c r="I56050" s="72"/>
      <c r="J56050" s="72"/>
      <c r="K56050" s="72"/>
    </row>
    <row r="56051" spans="9:11">
      <c r="I56051" s="72"/>
      <c r="J56051" s="72"/>
      <c r="K56051" s="72"/>
    </row>
    <row r="56052" spans="9:11">
      <c r="I56052" s="72"/>
      <c r="J56052" s="72"/>
      <c r="K56052" s="72"/>
    </row>
    <row r="56053" spans="9:11">
      <c r="I56053" s="72"/>
      <c r="J56053" s="72"/>
      <c r="K56053" s="72"/>
    </row>
    <row r="56054" spans="9:11">
      <c r="I56054" s="72"/>
      <c r="J56054" s="72"/>
      <c r="K56054" s="72"/>
    </row>
    <row r="56055" spans="9:11">
      <c r="I56055" s="72"/>
      <c r="J56055" s="72"/>
      <c r="K56055" s="72"/>
    </row>
    <row r="56056" spans="9:11">
      <c r="I56056" s="72"/>
      <c r="J56056" s="72"/>
      <c r="K56056" s="72"/>
    </row>
    <row r="56057" spans="9:11">
      <c r="I56057" s="72"/>
      <c r="J56057" s="72"/>
      <c r="K56057" s="72"/>
    </row>
    <row r="56058" spans="9:11">
      <c r="I56058" s="72"/>
      <c r="J56058" s="72"/>
      <c r="K56058" s="72"/>
    </row>
    <row r="56059" spans="9:11">
      <c r="I56059" s="72"/>
      <c r="J56059" s="72"/>
      <c r="K56059" s="72"/>
    </row>
    <row r="56060" spans="9:11">
      <c r="I56060" s="72"/>
      <c r="J56060" s="72"/>
      <c r="K56060" s="72"/>
    </row>
    <row r="56061" spans="9:11">
      <c r="I56061" s="72"/>
      <c r="J56061" s="72"/>
      <c r="K56061" s="72"/>
    </row>
    <row r="56062" spans="9:11">
      <c r="I56062" s="72"/>
      <c r="J56062" s="72"/>
      <c r="K56062" s="72"/>
    </row>
    <row r="56063" spans="9:11">
      <c r="I56063" s="72"/>
      <c r="J56063" s="72"/>
      <c r="K56063" s="72"/>
    </row>
    <row r="56064" spans="9:11">
      <c r="I56064" s="72"/>
      <c r="J56064" s="72"/>
      <c r="K56064" s="72"/>
    </row>
    <row r="56065" spans="9:11">
      <c r="I56065" s="72"/>
      <c r="J56065" s="72"/>
      <c r="K56065" s="72"/>
    </row>
    <row r="56066" spans="9:11">
      <c r="I56066" s="72"/>
      <c r="J56066" s="72"/>
      <c r="K56066" s="72"/>
    </row>
    <row r="56067" spans="9:11">
      <c r="I56067" s="72"/>
      <c r="J56067" s="72"/>
      <c r="K56067" s="72"/>
    </row>
    <row r="56068" spans="9:11">
      <c r="I56068" s="72"/>
      <c r="J56068" s="72"/>
      <c r="K56068" s="72"/>
    </row>
    <row r="56069" spans="9:11">
      <c r="I56069" s="72"/>
      <c r="J56069" s="72"/>
      <c r="K56069" s="72"/>
    </row>
    <row r="56070" spans="9:11">
      <c r="I56070" s="72"/>
      <c r="J56070" s="72"/>
      <c r="K56070" s="72"/>
    </row>
    <row r="56071" spans="9:11">
      <c r="I56071" s="72"/>
      <c r="J56071" s="72"/>
      <c r="K56071" s="72"/>
    </row>
    <row r="56072" spans="9:11">
      <c r="I56072" s="72"/>
      <c r="J56072" s="72"/>
      <c r="K56072" s="72"/>
    </row>
    <row r="56073" spans="9:11">
      <c r="I56073" s="72"/>
      <c r="J56073" s="72"/>
      <c r="K56073" s="72"/>
    </row>
    <row r="56074" spans="9:11">
      <c r="I56074" s="72"/>
      <c r="J56074" s="72"/>
      <c r="K56074" s="72"/>
    </row>
    <row r="56075" spans="9:11">
      <c r="I56075" s="72"/>
      <c r="J56075" s="72"/>
      <c r="K56075" s="72"/>
    </row>
    <row r="56076" spans="9:11">
      <c r="I56076" s="72"/>
      <c r="J56076" s="72"/>
      <c r="K56076" s="72"/>
    </row>
    <row r="56077" spans="9:11">
      <c r="I56077" s="72"/>
      <c r="J56077" s="72"/>
      <c r="K56077" s="72"/>
    </row>
    <row r="56078" spans="9:11">
      <c r="I56078" s="72"/>
      <c r="J56078" s="72"/>
      <c r="K56078" s="72"/>
    </row>
    <row r="56079" spans="9:11">
      <c r="I56079" s="72"/>
      <c r="J56079" s="72"/>
      <c r="K56079" s="72"/>
    </row>
    <row r="56080" spans="9:11">
      <c r="I56080" s="72"/>
      <c r="J56080" s="72"/>
      <c r="K56080" s="72"/>
    </row>
    <row r="56081" spans="9:11">
      <c r="I56081" s="72"/>
      <c r="J56081" s="72"/>
      <c r="K56081" s="72"/>
    </row>
    <row r="56082" spans="9:11">
      <c r="I56082" s="72"/>
      <c r="J56082" s="72"/>
      <c r="K56082" s="72"/>
    </row>
    <row r="56083" spans="9:11">
      <c r="I56083" s="72"/>
      <c r="J56083" s="72"/>
      <c r="K56083" s="72"/>
    </row>
    <row r="56084" spans="9:11">
      <c r="I56084" s="72"/>
      <c r="J56084" s="72"/>
      <c r="K56084" s="72"/>
    </row>
    <row r="56085" spans="9:11">
      <c r="I56085" s="72"/>
      <c r="J56085" s="72"/>
      <c r="K56085" s="72"/>
    </row>
    <row r="56086" spans="9:11">
      <c r="I56086" s="72"/>
      <c r="J56086" s="72"/>
      <c r="K56086" s="72"/>
    </row>
    <row r="56087" spans="9:11">
      <c r="I56087" s="72"/>
      <c r="J56087" s="72"/>
      <c r="K56087" s="72"/>
    </row>
    <row r="56088" spans="9:11">
      <c r="I56088" s="72"/>
      <c r="J56088" s="72"/>
      <c r="K56088" s="72"/>
    </row>
    <row r="56089" spans="9:11">
      <c r="I56089" s="72"/>
      <c r="J56089" s="72"/>
      <c r="K56089" s="72"/>
    </row>
    <row r="56090" spans="9:11">
      <c r="I56090" s="72"/>
      <c r="J56090" s="72"/>
      <c r="K56090" s="72"/>
    </row>
    <row r="56091" spans="9:11">
      <c r="I56091" s="72"/>
      <c r="J56091" s="72"/>
      <c r="K56091" s="72"/>
    </row>
    <row r="56092" spans="9:11">
      <c r="I56092" s="72"/>
      <c r="J56092" s="72"/>
      <c r="K56092" s="72"/>
    </row>
    <row r="56093" spans="9:11">
      <c r="I56093" s="72"/>
      <c r="J56093" s="72"/>
      <c r="K56093" s="72"/>
    </row>
    <row r="56094" spans="9:11">
      <c r="I56094" s="72"/>
      <c r="J56094" s="72"/>
      <c r="K56094" s="72"/>
    </row>
    <row r="56095" spans="9:11">
      <c r="I56095" s="72"/>
      <c r="J56095" s="72"/>
      <c r="K56095" s="72"/>
    </row>
    <row r="56096" spans="9:11">
      <c r="I56096" s="72"/>
      <c r="J56096" s="72"/>
      <c r="K56096" s="72"/>
    </row>
    <row r="56097" spans="9:11">
      <c r="I56097" s="72"/>
      <c r="J56097" s="72"/>
      <c r="K56097" s="72"/>
    </row>
    <row r="56098" spans="9:11">
      <c r="I56098" s="72"/>
      <c r="J56098" s="72"/>
      <c r="K56098" s="72"/>
    </row>
    <row r="56099" spans="9:11">
      <c r="I56099" s="72"/>
      <c r="J56099" s="72"/>
      <c r="K56099" s="72"/>
    </row>
    <row r="56100" spans="9:11">
      <c r="I56100" s="72"/>
      <c r="J56100" s="72"/>
      <c r="K56100" s="72"/>
    </row>
    <row r="56101" spans="9:11">
      <c r="I56101" s="72"/>
      <c r="J56101" s="72"/>
      <c r="K56101" s="72"/>
    </row>
    <row r="56102" spans="9:11">
      <c r="I56102" s="72"/>
      <c r="J56102" s="72"/>
      <c r="K56102" s="72"/>
    </row>
    <row r="56103" spans="9:11">
      <c r="I56103" s="72"/>
      <c r="J56103" s="72"/>
      <c r="K56103" s="72"/>
    </row>
    <row r="56104" spans="9:11">
      <c r="I56104" s="72"/>
      <c r="J56104" s="72"/>
      <c r="K56104" s="72"/>
    </row>
    <row r="56105" spans="9:11">
      <c r="I56105" s="72"/>
      <c r="J56105" s="72"/>
      <c r="K56105" s="72"/>
    </row>
    <row r="56106" spans="9:11">
      <c r="I56106" s="72"/>
      <c r="J56106" s="72"/>
      <c r="K56106" s="72"/>
    </row>
    <row r="56107" spans="9:11">
      <c r="I56107" s="72"/>
      <c r="J56107" s="72"/>
      <c r="K56107" s="72"/>
    </row>
    <row r="56108" spans="9:11">
      <c r="I56108" s="72"/>
      <c r="J56108" s="72"/>
      <c r="K56108" s="72"/>
    </row>
    <row r="56109" spans="9:11">
      <c r="I56109" s="72"/>
      <c r="J56109" s="72"/>
      <c r="K56109" s="72"/>
    </row>
    <row r="56110" spans="9:11">
      <c r="I56110" s="72"/>
      <c r="J56110" s="72"/>
      <c r="K56110" s="72"/>
    </row>
    <row r="56111" spans="9:11">
      <c r="I56111" s="72"/>
      <c r="J56111" s="72"/>
      <c r="K56111" s="72"/>
    </row>
    <row r="56112" spans="9:11">
      <c r="I56112" s="72"/>
      <c r="J56112" s="72"/>
      <c r="K56112" s="72"/>
    </row>
    <row r="56113" spans="9:11">
      <c r="I56113" s="72"/>
      <c r="J56113" s="72"/>
      <c r="K56113" s="72"/>
    </row>
    <row r="56114" spans="9:11">
      <c r="I56114" s="72"/>
      <c r="J56114" s="72"/>
      <c r="K56114" s="72"/>
    </row>
    <row r="56115" spans="9:11">
      <c r="I56115" s="72"/>
      <c r="J56115" s="72"/>
      <c r="K56115" s="72"/>
    </row>
    <row r="56116" spans="9:11">
      <c r="I56116" s="72"/>
      <c r="J56116" s="72"/>
      <c r="K56116" s="72"/>
    </row>
    <row r="56117" spans="9:11">
      <c r="I56117" s="72"/>
      <c r="J56117" s="72"/>
      <c r="K56117" s="72"/>
    </row>
    <row r="56118" spans="9:11">
      <c r="I56118" s="72"/>
      <c r="J56118" s="72"/>
      <c r="K56118" s="72"/>
    </row>
    <row r="56119" spans="9:11">
      <c r="I56119" s="72"/>
      <c r="J56119" s="72"/>
      <c r="K56119" s="72"/>
    </row>
    <row r="56120" spans="9:11">
      <c r="I56120" s="72"/>
      <c r="J56120" s="72"/>
      <c r="K56120" s="72"/>
    </row>
    <row r="56121" spans="9:11">
      <c r="I56121" s="72"/>
      <c r="J56121" s="72"/>
      <c r="K56121" s="72"/>
    </row>
    <row r="56122" spans="9:11">
      <c r="I56122" s="72"/>
      <c r="J56122" s="72"/>
      <c r="K56122" s="72"/>
    </row>
    <row r="56123" spans="9:11">
      <c r="I56123" s="72"/>
      <c r="J56123" s="72"/>
      <c r="K56123" s="72"/>
    </row>
    <row r="56124" spans="9:11">
      <c r="I56124" s="72"/>
      <c r="J56124" s="72"/>
      <c r="K56124" s="72"/>
    </row>
    <row r="56125" spans="9:11">
      <c r="I56125" s="72"/>
      <c r="J56125" s="72"/>
      <c r="K56125" s="72"/>
    </row>
    <row r="56126" spans="9:11">
      <c r="I56126" s="72"/>
      <c r="J56126" s="72"/>
      <c r="K56126" s="72"/>
    </row>
    <row r="56127" spans="9:11">
      <c r="I56127" s="72"/>
      <c r="J56127" s="72"/>
      <c r="K56127" s="72"/>
    </row>
    <row r="56128" spans="9:11">
      <c r="I56128" s="72"/>
      <c r="J56128" s="72"/>
      <c r="K56128" s="72"/>
    </row>
    <row r="56129" spans="9:11">
      <c r="I56129" s="72"/>
      <c r="J56129" s="72"/>
      <c r="K56129" s="72"/>
    </row>
    <row r="56130" spans="9:11">
      <c r="I56130" s="72"/>
      <c r="J56130" s="72"/>
      <c r="K56130" s="72"/>
    </row>
    <row r="56131" spans="9:11">
      <c r="I56131" s="72"/>
      <c r="J56131" s="72"/>
      <c r="K56131" s="72"/>
    </row>
    <row r="56132" spans="9:11">
      <c r="I56132" s="72"/>
      <c r="J56132" s="72"/>
      <c r="K56132" s="72"/>
    </row>
    <row r="56133" spans="9:11">
      <c r="I56133" s="72"/>
      <c r="J56133" s="72"/>
      <c r="K56133" s="72"/>
    </row>
    <row r="56134" spans="9:11">
      <c r="I56134" s="72"/>
      <c r="J56134" s="72"/>
      <c r="K56134" s="72"/>
    </row>
    <row r="56135" spans="9:11">
      <c r="I56135" s="72"/>
      <c r="J56135" s="72"/>
      <c r="K56135" s="72"/>
    </row>
    <row r="56136" spans="9:11">
      <c r="I56136" s="72"/>
      <c r="J56136" s="72"/>
      <c r="K56136" s="72"/>
    </row>
    <row r="56137" spans="9:11">
      <c r="I56137" s="72"/>
      <c r="J56137" s="72"/>
      <c r="K56137" s="72"/>
    </row>
    <row r="56138" spans="9:11">
      <c r="I56138" s="72"/>
      <c r="J56138" s="72"/>
      <c r="K56138" s="72"/>
    </row>
    <row r="56139" spans="9:11">
      <c r="I56139" s="72"/>
      <c r="J56139" s="72"/>
      <c r="K56139" s="72"/>
    </row>
    <row r="56140" spans="9:11">
      <c r="I56140" s="72"/>
      <c r="J56140" s="72"/>
      <c r="K56140" s="72"/>
    </row>
    <row r="56141" spans="9:11">
      <c r="I56141" s="72"/>
      <c r="J56141" s="72"/>
      <c r="K56141" s="72"/>
    </row>
    <row r="56142" spans="9:11">
      <c r="I56142" s="72"/>
      <c r="J56142" s="72"/>
      <c r="K56142" s="72"/>
    </row>
    <row r="56143" spans="9:11">
      <c r="I56143" s="72"/>
      <c r="J56143" s="72"/>
      <c r="K56143" s="72"/>
    </row>
    <row r="56144" spans="9:11">
      <c r="I56144" s="72"/>
      <c r="J56144" s="72"/>
      <c r="K56144" s="72"/>
    </row>
    <row r="56145" spans="9:11">
      <c r="I56145" s="72"/>
      <c r="J56145" s="72"/>
      <c r="K56145" s="72"/>
    </row>
    <row r="56146" spans="9:11">
      <c r="I56146" s="72"/>
      <c r="J56146" s="72"/>
      <c r="K56146" s="72"/>
    </row>
    <row r="56147" spans="9:11">
      <c r="I56147" s="72"/>
      <c r="J56147" s="72"/>
      <c r="K56147" s="72"/>
    </row>
    <row r="56148" spans="9:11">
      <c r="I56148" s="72"/>
      <c r="J56148" s="72"/>
      <c r="K56148" s="72"/>
    </row>
    <row r="56149" spans="9:11">
      <c r="I56149" s="72"/>
      <c r="J56149" s="72"/>
      <c r="K56149" s="72"/>
    </row>
    <row r="56150" spans="9:11">
      <c r="I56150" s="72"/>
      <c r="J56150" s="72"/>
      <c r="K56150" s="72"/>
    </row>
    <row r="56151" spans="9:11">
      <c r="I56151" s="72"/>
      <c r="J56151" s="72"/>
      <c r="K56151" s="72"/>
    </row>
    <row r="56152" spans="9:11">
      <c r="I56152" s="72"/>
      <c r="J56152" s="72"/>
      <c r="K56152" s="72"/>
    </row>
    <row r="56153" spans="9:11">
      <c r="I56153" s="72"/>
      <c r="J56153" s="72"/>
      <c r="K56153" s="72"/>
    </row>
    <row r="56154" spans="9:11">
      <c r="I56154" s="72"/>
      <c r="J56154" s="72"/>
      <c r="K56154" s="72"/>
    </row>
    <row r="56155" spans="9:11">
      <c r="I56155" s="72"/>
      <c r="J56155" s="72"/>
      <c r="K56155" s="72"/>
    </row>
    <row r="56156" spans="9:11">
      <c r="I56156" s="72"/>
      <c r="J56156" s="72"/>
      <c r="K56156" s="72"/>
    </row>
    <row r="56157" spans="9:11">
      <c r="I56157" s="72"/>
      <c r="J56157" s="72"/>
      <c r="K56157" s="72"/>
    </row>
    <row r="56158" spans="9:11">
      <c r="I56158" s="72"/>
      <c r="J56158" s="72"/>
      <c r="K56158" s="72"/>
    </row>
    <row r="56159" spans="9:11">
      <c r="I56159" s="72"/>
      <c r="J56159" s="72"/>
      <c r="K56159" s="72"/>
    </row>
    <row r="56160" spans="9:11">
      <c r="I56160" s="72"/>
      <c r="J56160" s="72"/>
      <c r="K56160" s="72"/>
    </row>
    <row r="56161" spans="9:11">
      <c r="I56161" s="72"/>
      <c r="J56161" s="72"/>
      <c r="K56161" s="72"/>
    </row>
    <row r="56162" spans="9:11">
      <c r="I56162" s="72"/>
      <c r="J56162" s="72"/>
      <c r="K56162" s="72"/>
    </row>
    <row r="56163" spans="9:11">
      <c r="I56163" s="72"/>
      <c r="J56163" s="72"/>
      <c r="K56163" s="72"/>
    </row>
    <row r="56164" spans="9:11">
      <c r="I56164" s="72"/>
      <c r="J56164" s="72"/>
      <c r="K56164" s="72"/>
    </row>
    <row r="56165" spans="9:11">
      <c r="I56165" s="72"/>
      <c r="J56165" s="72"/>
      <c r="K56165" s="72"/>
    </row>
    <row r="56166" spans="9:11">
      <c r="I56166" s="72"/>
      <c r="J56166" s="72"/>
      <c r="K56166" s="72"/>
    </row>
    <row r="56167" spans="9:11">
      <c r="I56167" s="72"/>
      <c r="J56167" s="72"/>
      <c r="K56167" s="72"/>
    </row>
    <row r="56168" spans="9:11">
      <c r="I56168" s="72"/>
      <c r="J56168" s="72"/>
      <c r="K56168" s="72"/>
    </row>
    <row r="56169" spans="9:11">
      <c r="I56169" s="72"/>
      <c r="J56169" s="72"/>
      <c r="K56169" s="72"/>
    </row>
    <row r="56170" spans="9:11">
      <c r="I56170" s="72"/>
      <c r="J56170" s="72"/>
      <c r="K56170" s="72"/>
    </row>
    <row r="56171" spans="9:11">
      <c r="I56171" s="72"/>
      <c r="J56171" s="72"/>
      <c r="K56171" s="72"/>
    </row>
    <row r="56172" spans="9:11">
      <c r="I56172" s="72"/>
      <c r="J56172" s="72"/>
      <c r="K56172" s="72"/>
    </row>
    <row r="56173" spans="9:11">
      <c r="I56173" s="72"/>
      <c r="J56173" s="72"/>
      <c r="K56173" s="72"/>
    </row>
    <row r="56174" spans="9:11">
      <c r="I56174" s="72"/>
      <c r="J56174" s="72"/>
      <c r="K56174" s="72"/>
    </row>
    <row r="56175" spans="9:11">
      <c r="I56175" s="72"/>
      <c r="J56175" s="72"/>
      <c r="K56175" s="72"/>
    </row>
    <row r="56176" spans="9:11">
      <c r="I56176" s="72"/>
      <c r="J56176" s="72"/>
      <c r="K56176" s="72"/>
    </row>
    <row r="56177" spans="9:11">
      <c r="I56177" s="72"/>
      <c r="J56177" s="72"/>
      <c r="K56177" s="72"/>
    </row>
    <row r="56178" spans="9:11">
      <c r="I56178" s="72"/>
      <c r="J56178" s="72"/>
      <c r="K56178" s="72"/>
    </row>
    <row r="56179" spans="9:11">
      <c r="I56179" s="72"/>
      <c r="J56179" s="72"/>
      <c r="K56179" s="72"/>
    </row>
    <row r="56180" spans="9:11">
      <c r="I56180" s="72"/>
      <c r="J56180" s="72"/>
      <c r="K56180" s="72"/>
    </row>
    <row r="56181" spans="9:11">
      <c r="I56181" s="72"/>
      <c r="J56181" s="72"/>
      <c r="K56181" s="72"/>
    </row>
    <row r="56182" spans="9:11">
      <c r="I56182" s="72"/>
      <c r="J56182" s="72"/>
      <c r="K56182" s="72"/>
    </row>
    <row r="56183" spans="9:11">
      <c r="I56183" s="72"/>
      <c r="J56183" s="72"/>
      <c r="K56183" s="72"/>
    </row>
    <row r="56184" spans="9:11">
      <c r="I56184" s="72"/>
      <c r="J56184" s="72"/>
      <c r="K56184" s="72"/>
    </row>
    <row r="56185" spans="9:11">
      <c r="I56185" s="72"/>
      <c r="J56185" s="72"/>
      <c r="K56185" s="72"/>
    </row>
    <row r="56186" spans="9:11">
      <c r="I56186" s="72"/>
      <c r="J56186" s="72"/>
      <c r="K56186" s="72"/>
    </row>
    <row r="56187" spans="9:11">
      <c r="I56187" s="72"/>
      <c r="J56187" s="72"/>
      <c r="K56187" s="72"/>
    </row>
    <row r="56188" spans="9:11">
      <c r="I56188" s="72"/>
      <c r="J56188" s="72"/>
      <c r="K56188" s="72"/>
    </row>
    <row r="56189" spans="9:11">
      <c r="I56189" s="72"/>
      <c r="J56189" s="72"/>
      <c r="K56189" s="72"/>
    </row>
    <row r="56190" spans="9:11">
      <c r="I56190" s="72"/>
      <c r="J56190" s="72"/>
      <c r="K56190" s="72"/>
    </row>
    <row r="56191" spans="9:11">
      <c r="I56191" s="72"/>
      <c r="J56191" s="72"/>
      <c r="K56191" s="72"/>
    </row>
    <row r="56192" spans="9:11">
      <c r="I56192" s="72"/>
      <c r="J56192" s="72"/>
      <c r="K56192" s="72"/>
    </row>
    <row r="56193" spans="9:11">
      <c r="I56193" s="72"/>
      <c r="J56193" s="72"/>
      <c r="K56193" s="72"/>
    </row>
    <row r="56194" spans="9:11">
      <c r="I56194" s="72"/>
      <c r="J56194" s="72"/>
      <c r="K56194" s="72"/>
    </row>
    <row r="56195" spans="9:11">
      <c r="I56195" s="72"/>
      <c r="J56195" s="72"/>
      <c r="K56195" s="72"/>
    </row>
    <row r="56196" spans="9:11">
      <c r="I56196" s="72"/>
      <c r="J56196" s="72"/>
      <c r="K56196" s="72"/>
    </row>
    <row r="56197" spans="9:11">
      <c r="I56197" s="72"/>
      <c r="J56197" s="72"/>
      <c r="K56197" s="72"/>
    </row>
    <row r="56198" spans="9:11">
      <c r="I56198" s="72"/>
      <c r="J56198" s="72"/>
      <c r="K56198" s="72"/>
    </row>
    <row r="56199" spans="9:11">
      <c r="I56199" s="72"/>
      <c r="J56199" s="72"/>
      <c r="K56199" s="72"/>
    </row>
    <row r="56200" spans="9:11">
      <c r="I56200" s="72"/>
      <c r="J56200" s="72"/>
      <c r="K56200" s="72"/>
    </row>
    <row r="56201" spans="9:11">
      <c r="I56201" s="72"/>
      <c r="J56201" s="72"/>
      <c r="K56201" s="72"/>
    </row>
    <row r="56202" spans="9:11">
      <c r="I56202" s="72"/>
      <c r="J56202" s="72"/>
      <c r="K56202" s="72"/>
    </row>
    <row r="56203" spans="9:11">
      <c r="I56203" s="72"/>
      <c r="J56203" s="72"/>
      <c r="K56203" s="72"/>
    </row>
    <row r="56204" spans="9:11">
      <c r="I56204" s="72"/>
      <c r="J56204" s="72"/>
      <c r="K56204" s="72"/>
    </row>
    <row r="56205" spans="9:11">
      <c r="I56205" s="72"/>
      <c r="J56205" s="72"/>
      <c r="K56205" s="72"/>
    </row>
    <row r="56206" spans="9:11">
      <c r="I56206" s="72"/>
      <c r="J56206" s="72"/>
      <c r="K56206" s="72"/>
    </row>
    <row r="56207" spans="9:11">
      <c r="I56207" s="72"/>
      <c r="J56207" s="72"/>
      <c r="K56207" s="72"/>
    </row>
    <row r="56208" spans="9:11">
      <c r="I56208" s="72"/>
      <c r="J56208" s="72"/>
      <c r="K56208" s="72"/>
    </row>
    <row r="56209" spans="9:11">
      <c r="I56209" s="72"/>
      <c r="J56209" s="72"/>
      <c r="K56209" s="72"/>
    </row>
    <row r="56210" spans="9:11">
      <c r="I56210" s="72"/>
      <c r="J56210" s="72"/>
      <c r="K56210" s="72"/>
    </row>
    <row r="56211" spans="9:11">
      <c r="I56211" s="72"/>
      <c r="J56211" s="72"/>
      <c r="K56211" s="72"/>
    </row>
    <row r="56212" spans="9:11">
      <c r="I56212" s="72"/>
      <c r="J56212" s="72"/>
      <c r="K56212" s="72"/>
    </row>
    <row r="56213" spans="9:11">
      <c r="I56213" s="72"/>
      <c r="J56213" s="72"/>
      <c r="K56213" s="72"/>
    </row>
    <row r="56214" spans="9:11">
      <c r="I56214" s="72"/>
      <c r="J56214" s="72"/>
      <c r="K56214" s="72"/>
    </row>
    <row r="56215" spans="9:11">
      <c r="I56215" s="72"/>
      <c r="J56215" s="72"/>
      <c r="K56215" s="72"/>
    </row>
    <row r="56216" spans="9:11">
      <c r="I56216" s="72"/>
      <c r="J56216" s="72"/>
      <c r="K56216" s="72"/>
    </row>
    <row r="56217" spans="9:11">
      <c r="I56217" s="72"/>
      <c r="J56217" s="72"/>
      <c r="K56217" s="72"/>
    </row>
    <row r="56218" spans="9:11">
      <c r="I56218" s="72"/>
      <c r="J56218" s="72"/>
      <c r="K56218" s="72"/>
    </row>
    <row r="56219" spans="9:11">
      <c r="I56219" s="72"/>
      <c r="J56219" s="72"/>
      <c r="K56219" s="72"/>
    </row>
    <row r="56220" spans="9:11">
      <c r="I56220" s="72"/>
      <c r="J56220" s="72"/>
      <c r="K56220" s="72"/>
    </row>
    <row r="56221" spans="9:11">
      <c r="I56221" s="72"/>
      <c r="J56221" s="72"/>
      <c r="K56221" s="72"/>
    </row>
    <row r="56222" spans="9:11">
      <c r="I56222" s="72"/>
      <c r="J56222" s="72"/>
      <c r="K56222" s="72"/>
    </row>
    <row r="56223" spans="9:11">
      <c r="I56223" s="72"/>
      <c r="J56223" s="72"/>
      <c r="K56223" s="72"/>
    </row>
    <row r="56224" spans="9:11">
      <c r="I56224" s="72"/>
      <c r="J56224" s="72"/>
      <c r="K56224" s="72"/>
    </row>
    <row r="56225" spans="9:11">
      <c r="I56225" s="72"/>
      <c r="J56225" s="72"/>
      <c r="K56225" s="72"/>
    </row>
    <row r="56226" spans="9:11">
      <c r="I56226" s="72"/>
      <c r="J56226" s="72"/>
      <c r="K56226" s="72"/>
    </row>
    <row r="56227" spans="9:11">
      <c r="I56227" s="72"/>
      <c r="J56227" s="72"/>
      <c r="K56227" s="72"/>
    </row>
    <row r="56228" spans="9:11">
      <c r="I56228" s="72"/>
      <c r="J56228" s="72"/>
      <c r="K56228" s="72"/>
    </row>
    <row r="56229" spans="9:11">
      <c r="I56229" s="72"/>
      <c r="J56229" s="72"/>
      <c r="K56229" s="72"/>
    </row>
    <row r="56230" spans="9:11">
      <c r="I56230" s="72"/>
      <c r="J56230" s="72"/>
      <c r="K56230" s="72"/>
    </row>
    <row r="56231" spans="9:11">
      <c r="I56231" s="72"/>
      <c r="J56231" s="72"/>
      <c r="K56231" s="72"/>
    </row>
    <row r="56232" spans="9:11">
      <c r="I56232" s="72"/>
      <c r="J56232" s="72"/>
      <c r="K56232" s="72"/>
    </row>
    <row r="56233" spans="9:11">
      <c r="I56233" s="72"/>
      <c r="J56233" s="72"/>
      <c r="K56233" s="72"/>
    </row>
    <row r="56234" spans="9:11">
      <c r="I56234" s="72"/>
      <c r="J56234" s="72"/>
      <c r="K56234" s="72"/>
    </row>
    <row r="56235" spans="9:11">
      <c r="I56235" s="72"/>
      <c r="J56235" s="72"/>
      <c r="K56235" s="72"/>
    </row>
    <row r="56236" spans="9:11">
      <c r="I56236" s="72"/>
      <c r="J56236" s="72"/>
      <c r="K56236" s="72"/>
    </row>
    <row r="56237" spans="9:11">
      <c r="I56237" s="72"/>
      <c r="J56237" s="72"/>
      <c r="K56237" s="72"/>
    </row>
    <row r="56238" spans="9:11">
      <c r="I56238" s="72"/>
      <c r="J56238" s="72"/>
      <c r="K56238" s="72"/>
    </row>
    <row r="56239" spans="9:11">
      <c r="I56239" s="72"/>
      <c r="J56239" s="72"/>
      <c r="K56239" s="72"/>
    </row>
    <row r="56240" spans="9:11">
      <c r="I56240" s="72"/>
      <c r="J56240" s="72"/>
      <c r="K56240" s="72"/>
    </row>
    <row r="56241" spans="9:11">
      <c r="I56241" s="72"/>
      <c r="J56241" s="72"/>
      <c r="K56241" s="72"/>
    </row>
    <row r="56242" spans="9:11">
      <c r="I56242" s="72"/>
      <c r="J56242" s="72"/>
      <c r="K56242" s="72"/>
    </row>
    <row r="56243" spans="9:11">
      <c r="I56243" s="72"/>
      <c r="J56243" s="72"/>
      <c r="K56243" s="72"/>
    </row>
    <row r="56244" spans="9:11">
      <c r="I56244" s="72"/>
      <c r="J56244" s="72"/>
      <c r="K56244" s="72"/>
    </row>
    <row r="56245" spans="9:11">
      <c r="I56245" s="72"/>
      <c r="J56245" s="72"/>
      <c r="K56245" s="72"/>
    </row>
    <row r="56246" spans="9:11">
      <c r="I56246" s="72"/>
      <c r="J56246" s="72"/>
      <c r="K56246" s="72"/>
    </row>
    <row r="56247" spans="9:11">
      <c r="I56247" s="72"/>
      <c r="J56247" s="72"/>
      <c r="K56247" s="72"/>
    </row>
    <row r="56248" spans="9:11">
      <c r="I56248" s="72"/>
      <c r="J56248" s="72"/>
      <c r="K56248" s="72"/>
    </row>
    <row r="56249" spans="9:11">
      <c r="I56249" s="72"/>
      <c r="J56249" s="72"/>
      <c r="K56249" s="72"/>
    </row>
    <row r="56250" spans="9:11">
      <c r="I56250" s="72"/>
      <c r="J56250" s="72"/>
      <c r="K56250" s="72"/>
    </row>
    <row r="56251" spans="9:11">
      <c r="I56251" s="72"/>
      <c r="J56251" s="72"/>
      <c r="K56251" s="72"/>
    </row>
    <row r="56252" spans="9:11">
      <c r="I56252" s="72"/>
      <c r="J56252" s="72"/>
      <c r="K56252" s="72"/>
    </row>
    <row r="56253" spans="9:11">
      <c r="I56253" s="72"/>
      <c r="J56253" s="72"/>
      <c r="K56253" s="72"/>
    </row>
    <row r="56254" spans="9:11">
      <c r="I56254" s="72"/>
      <c r="J56254" s="72"/>
      <c r="K56254" s="72"/>
    </row>
    <row r="56255" spans="9:11">
      <c r="I56255" s="72"/>
      <c r="J56255" s="72"/>
      <c r="K56255" s="72"/>
    </row>
    <row r="56256" spans="9:11">
      <c r="I56256" s="72"/>
      <c r="J56256" s="72"/>
      <c r="K56256" s="72"/>
    </row>
    <row r="56257" spans="9:11">
      <c r="I56257" s="72"/>
      <c r="J56257" s="72"/>
      <c r="K56257" s="72"/>
    </row>
    <row r="56258" spans="9:11">
      <c r="I56258" s="72"/>
      <c r="J56258" s="72"/>
      <c r="K56258" s="72"/>
    </row>
    <row r="56259" spans="9:11">
      <c r="I56259" s="72"/>
      <c r="J56259" s="72"/>
      <c r="K56259" s="72"/>
    </row>
    <row r="56260" spans="9:11">
      <c r="I56260" s="72"/>
      <c r="J56260" s="72"/>
      <c r="K56260" s="72"/>
    </row>
    <row r="56261" spans="9:11">
      <c r="I56261" s="72"/>
      <c r="J56261" s="72"/>
      <c r="K56261" s="72"/>
    </row>
    <row r="56262" spans="9:11">
      <c r="I56262" s="72"/>
      <c r="J56262" s="72"/>
      <c r="K56262" s="72"/>
    </row>
    <row r="56263" spans="9:11">
      <c r="I56263" s="72"/>
      <c r="J56263" s="72"/>
      <c r="K56263" s="72"/>
    </row>
    <row r="56264" spans="9:11">
      <c r="I56264" s="72"/>
      <c r="J56264" s="72"/>
      <c r="K56264" s="72"/>
    </row>
    <row r="56265" spans="9:11">
      <c r="I56265" s="72"/>
      <c r="J56265" s="72"/>
      <c r="K56265" s="72"/>
    </row>
    <row r="56266" spans="9:11">
      <c r="I56266" s="72"/>
      <c r="J56266" s="72"/>
      <c r="K56266" s="72"/>
    </row>
    <row r="56267" spans="9:11">
      <c r="I56267" s="72"/>
      <c r="J56267" s="72"/>
      <c r="K56267" s="72"/>
    </row>
    <row r="56268" spans="9:11">
      <c r="I56268" s="72"/>
      <c r="J56268" s="72"/>
      <c r="K56268" s="72"/>
    </row>
    <row r="56269" spans="9:11">
      <c r="I56269" s="72"/>
      <c r="J56269" s="72"/>
      <c r="K56269" s="72"/>
    </row>
    <row r="56270" spans="9:11">
      <c r="I56270" s="72"/>
      <c r="J56270" s="72"/>
      <c r="K56270" s="72"/>
    </row>
    <row r="56271" spans="9:11">
      <c r="I56271" s="72"/>
      <c r="J56271" s="72"/>
      <c r="K56271" s="72"/>
    </row>
    <row r="56272" spans="9:11">
      <c r="I56272" s="72"/>
      <c r="J56272" s="72"/>
      <c r="K56272" s="72"/>
    </row>
    <row r="56273" spans="9:11">
      <c r="I56273" s="72"/>
      <c r="J56273" s="72"/>
      <c r="K56273" s="72"/>
    </row>
    <row r="56274" spans="9:11">
      <c r="I56274" s="72"/>
      <c r="J56274" s="72"/>
      <c r="K56274" s="72"/>
    </row>
    <row r="56275" spans="9:11">
      <c r="I56275" s="72"/>
      <c r="J56275" s="72"/>
      <c r="K56275" s="72"/>
    </row>
    <row r="56276" spans="9:11">
      <c r="I56276" s="72"/>
      <c r="J56276" s="72"/>
      <c r="K56276" s="72"/>
    </row>
    <row r="56277" spans="9:11">
      <c r="I56277" s="72"/>
      <c r="J56277" s="72"/>
      <c r="K56277" s="72"/>
    </row>
    <row r="56278" spans="9:11">
      <c r="I56278" s="72"/>
      <c r="J56278" s="72"/>
      <c r="K56278" s="72"/>
    </row>
    <row r="56279" spans="9:11">
      <c r="I56279" s="72"/>
      <c r="J56279" s="72"/>
      <c r="K56279" s="72"/>
    </row>
    <row r="56280" spans="9:11">
      <c r="I56280" s="72"/>
      <c r="J56280" s="72"/>
      <c r="K56280" s="72"/>
    </row>
    <row r="56281" spans="9:11">
      <c r="I56281" s="72"/>
      <c r="J56281" s="72"/>
      <c r="K56281" s="72"/>
    </row>
    <row r="56282" spans="9:11">
      <c r="I56282" s="72"/>
      <c r="J56282" s="72"/>
      <c r="K56282" s="72"/>
    </row>
    <row r="56283" spans="9:11">
      <c r="I56283" s="72"/>
      <c r="J56283" s="72"/>
      <c r="K56283" s="72"/>
    </row>
    <row r="56284" spans="9:11">
      <c r="I56284" s="72"/>
      <c r="J56284" s="72"/>
      <c r="K56284" s="72"/>
    </row>
    <row r="56285" spans="9:11">
      <c r="I56285" s="72"/>
      <c r="J56285" s="72"/>
      <c r="K56285" s="72"/>
    </row>
    <row r="56286" spans="9:11">
      <c r="I56286" s="72"/>
      <c r="J56286" s="72"/>
      <c r="K56286" s="72"/>
    </row>
    <row r="56287" spans="9:11">
      <c r="I56287" s="72"/>
      <c r="J56287" s="72"/>
      <c r="K56287" s="72"/>
    </row>
    <row r="56288" spans="9:11">
      <c r="I56288" s="72"/>
      <c r="J56288" s="72"/>
      <c r="K56288" s="72"/>
    </row>
    <row r="56289" spans="9:11">
      <c r="I56289" s="72"/>
      <c r="J56289" s="72"/>
      <c r="K56289" s="72"/>
    </row>
    <row r="56290" spans="9:11">
      <c r="I56290" s="72"/>
      <c r="J56290" s="72"/>
      <c r="K56290" s="72"/>
    </row>
    <row r="56291" spans="9:11">
      <c r="I56291" s="72"/>
      <c r="J56291" s="72"/>
      <c r="K56291" s="72"/>
    </row>
    <row r="56292" spans="9:11">
      <c r="I56292" s="72"/>
      <c r="J56292" s="72"/>
      <c r="K56292" s="72"/>
    </row>
    <row r="56293" spans="9:11">
      <c r="I56293" s="72"/>
      <c r="J56293" s="72"/>
      <c r="K56293" s="72"/>
    </row>
    <row r="56294" spans="9:11">
      <c r="I56294" s="72"/>
      <c r="J56294" s="72"/>
      <c r="K56294" s="72"/>
    </row>
    <row r="56295" spans="9:11">
      <c r="I56295" s="72"/>
      <c r="J56295" s="72"/>
      <c r="K56295" s="72"/>
    </row>
    <row r="56296" spans="9:11">
      <c r="I56296" s="72"/>
      <c r="J56296" s="72"/>
      <c r="K56296" s="72"/>
    </row>
    <row r="56297" spans="9:11">
      <c r="I56297" s="72"/>
      <c r="J56297" s="72"/>
      <c r="K56297" s="72"/>
    </row>
    <row r="56298" spans="9:11">
      <c r="I56298" s="72"/>
      <c r="J56298" s="72"/>
      <c r="K56298" s="72"/>
    </row>
    <row r="56299" spans="9:11">
      <c r="I56299" s="72"/>
      <c r="J56299" s="72"/>
      <c r="K56299" s="72"/>
    </row>
    <row r="56300" spans="9:11">
      <c r="I56300" s="72"/>
      <c r="J56300" s="72"/>
      <c r="K56300" s="72"/>
    </row>
    <row r="56301" spans="9:11">
      <c r="I56301" s="72"/>
      <c r="J56301" s="72"/>
      <c r="K56301" s="72"/>
    </row>
    <row r="56302" spans="9:11">
      <c r="I56302" s="72"/>
      <c r="J56302" s="72"/>
      <c r="K56302" s="72"/>
    </row>
    <row r="56303" spans="9:11">
      <c r="I56303" s="72"/>
      <c r="J56303" s="72"/>
      <c r="K56303" s="72"/>
    </row>
    <row r="56304" spans="9:11">
      <c r="I56304" s="72"/>
      <c r="J56304" s="72"/>
      <c r="K56304" s="72"/>
    </row>
    <row r="56305" spans="9:11">
      <c r="I56305" s="72"/>
      <c r="J56305" s="72"/>
      <c r="K56305" s="72"/>
    </row>
    <row r="56306" spans="9:11">
      <c r="I56306" s="72"/>
      <c r="J56306" s="72"/>
      <c r="K56306" s="72"/>
    </row>
    <row r="56307" spans="9:11">
      <c r="I56307" s="72"/>
      <c r="J56307" s="72"/>
      <c r="K56307" s="72"/>
    </row>
    <row r="56308" spans="9:11">
      <c r="I56308" s="72"/>
      <c r="J56308" s="72"/>
      <c r="K56308" s="72"/>
    </row>
    <row r="56309" spans="9:11">
      <c r="I56309" s="72"/>
      <c r="J56309" s="72"/>
      <c r="K56309" s="72"/>
    </row>
    <row r="56310" spans="9:11">
      <c r="I56310" s="72"/>
      <c r="J56310" s="72"/>
      <c r="K56310" s="72"/>
    </row>
    <row r="56311" spans="9:11">
      <c r="I56311" s="72"/>
      <c r="J56311" s="72"/>
      <c r="K56311" s="72"/>
    </row>
    <row r="56312" spans="9:11">
      <c r="I56312" s="72"/>
      <c r="J56312" s="72"/>
      <c r="K56312" s="72"/>
    </row>
    <row r="56313" spans="9:11">
      <c r="I56313" s="72"/>
      <c r="J56313" s="72"/>
      <c r="K56313" s="72"/>
    </row>
    <row r="56314" spans="9:11">
      <c r="I56314" s="72"/>
      <c r="J56314" s="72"/>
      <c r="K56314" s="72"/>
    </row>
    <row r="56315" spans="9:11">
      <c r="I56315" s="72"/>
      <c r="J56315" s="72"/>
      <c r="K56315" s="72"/>
    </row>
    <row r="56316" spans="9:11">
      <c r="I56316" s="72"/>
      <c r="J56316" s="72"/>
      <c r="K56316" s="72"/>
    </row>
    <row r="56317" spans="9:11">
      <c r="I56317" s="72"/>
      <c r="J56317" s="72"/>
      <c r="K56317" s="72"/>
    </row>
    <row r="56318" spans="9:11">
      <c r="I56318" s="72"/>
      <c r="J56318" s="72"/>
      <c r="K56318" s="72"/>
    </row>
    <row r="56319" spans="9:11">
      <c r="I56319" s="72"/>
      <c r="J56319" s="72"/>
      <c r="K56319" s="72"/>
    </row>
    <row r="56320" spans="9:11">
      <c r="I56320" s="72"/>
      <c r="J56320" s="72"/>
      <c r="K56320" s="72"/>
    </row>
    <row r="56321" spans="9:11">
      <c r="I56321" s="72"/>
      <c r="J56321" s="72"/>
      <c r="K56321" s="72"/>
    </row>
    <row r="56322" spans="9:11">
      <c r="I56322" s="72"/>
      <c r="J56322" s="72"/>
      <c r="K56322" s="72"/>
    </row>
    <row r="56323" spans="9:11">
      <c r="I56323" s="72"/>
      <c r="J56323" s="72"/>
      <c r="K56323" s="72"/>
    </row>
    <row r="56324" spans="9:11">
      <c r="I56324" s="72"/>
      <c r="J56324" s="72"/>
      <c r="K56324" s="72"/>
    </row>
    <row r="56325" spans="9:11">
      <c r="I56325" s="72"/>
      <c r="J56325" s="72"/>
      <c r="K56325" s="72"/>
    </row>
    <row r="56326" spans="9:11">
      <c r="I56326" s="72"/>
      <c r="J56326" s="72"/>
      <c r="K56326" s="72"/>
    </row>
    <row r="56327" spans="9:11">
      <c r="I56327" s="72"/>
      <c r="J56327" s="72"/>
      <c r="K56327" s="72"/>
    </row>
    <row r="56328" spans="9:11">
      <c r="I56328" s="72"/>
      <c r="J56328" s="72"/>
      <c r="K56328" s="72"/>
    </row>
    <row r="56329" spans="9:11">
      <c r="I56329" s="72"/>
      <c r="J56329" s="72"/>
      <c r="K56329" s="72"/>
    </row>
    <row r="56330" spans="9:11">
      <c r="I56330" s="72"/>
      <c r="J56330" s="72"/>
      <c r="K56330" s="72"/>
    </row>
    <row r="56331" spans="9:11">
      <c r="I56331" s="72"/>
      <c r="J56331" s="72"/>
      <c r="K56331" s="72"/>
    </row>
    <row r="56332" spans="9:11">
      <c r="I56332" s="72"/>
      <c r="J56332" s="72"/>
      <c r="K56332" s="72"/>
    </row>
    <row r="56333" spans="9:11">
      <c r="I56333" s="72"/>
      <c r="J56333" s="72"/>
      <c r="K56333" s="72"/>
    </row>
    <row r="56334" spans="9:11">
      <c r="I56334" s="72"/>
      <c r="J56334" s="72"/>
      <c r="K56334" s="72"/>
    </row>
    <row r="56335" spans="9:11">
      <c r="I56335" s="72"/>
      <c r="J56335" s="72"/>
      <c r="K56335" s="72"/>
    </row>
    <row r="56336" spans="9:11">
      <c r="I56336" s="72"/>
      <c r="J56336" s="72"/>
      <c r="K56336" s="72"/>
    </row>
    <row r="56337" spans="9:11">
      <c r="I56337" s="72"/>
      <c r="J56337" s="72"/>
      <c r="K56337" s="72"/>
    </row>
    <row r="56338" spans="9:11">
      <c r="I56338" s="72"/>
      <c r="J56338" s="72"/>
      <c r="K56338" s="72"/>
    </row>
    <row r="56339" spans="9:11">
      <c r="I56339" s="72"/>
      <c r="J56339" s="72"/>
      <c r="K56339" s="72"/>
    </row>
    <row r="56340" spans="9:11">
      <c r="I56340" s="72"/>
      <c r="J56340" s="72"/>
      <c r="K56340" s="72"/>
    </row>
    <row r="56341" spans="9:11">
      <c r="I56341" s="72"/>
      <c r="J56341" s="72"/>
      <c r="K56341" s="72"/>
    </row>
    <row r="56342" spans="9:11">
      <c r="I56342" s="72"/>
      <c r="J56342" s="72"/>
      <c r="K56342" s="72"/>
    </row>
    <row r="56343" spans="9:11">
      <c r="I56343" s="72"/>
      <c r="J56343" s="72"/>
      <c r="K56343" s="72"/>
    </row>
    <row r="56344" spans="9:11">
      <c r="I56344" s="72"/>
      <c r="J56344" s="72"/>
      <c r="K56344" s="72"/>
    </row>
    <row r="56345" spans="9:11">
      <c r="I56345" s="72"/>
      <c r="J56345" s="72"/>
      <c r="K56345" s="72"/>
    </row>
    <row r="56346" spans="9:11">
      <c r="I56346" s="72"/>
      <c r="J56346" s="72"/>
      <c r="K56346" s="72"/>
    </row>
    <row r="56347" spans="9:11">
      <c r="I56347" s="72"/>
      <c r="J56347" s="72"/>
      <c r="K56347" s="72"/>
    </row>
    <row r="56348" spans="9:11">
      <c r="I56348" s="72"/>
      <c r="J56348" s="72"/>
      <c r="K56348" s="72"/>
    </row>
    <row r="56349" spans="9:11">
      <c r="I56349" s="72"/>
      <c r="J56349" s="72"/>
      <c r="K56349" s="72"/>
    </row>
    <row r="56350" spans="9:11">
      <c r="I56350" s="72"/>
      <c r="J56350" s="72"/>
      <c r="K56350" s="72"/>
    </row>
    <row r="56351" spans="9:11">
      <c r="I56351" s="72"/>
      <c r="J56351" s="72"/>
      <c r="K56351" s="72"/>
    </row>
    <row r="56352" spans="9:11">
      <c r="I56352" s="72"/>
      <c r="J56352" s="72"/>
      <c r="K56352" s="72"/>
    </row>
    <row r="56353" spans="9:11">
      <c r="I56353" s="72"/>
      <c r="J56353" s="72"/>
      <c r="K56353" s="72"/>
    </row>
    <row r="56354" spans="9:11">
      <c r="I56354" s="72"/>
      <c r="J56354" s="72"/>
      <c r="K56354" s="72"/>
    </row>
    <row r="56355" spans="9:11">
      <c r="I56355" s="72"/>
      <c r="J56355" s="72"/>
      <c r="K56355" s="72"/>
    </row>
    <row r="56356" spans="9:11">
      <c r="I56356" s="72"/>
      <c r="J56356" s="72"/>
      <c r="K56356" s="72"/>
    </row>
    <row r="56357" spans="9:11">
      <c r="I56357" s="72"/>
      <c r="J56357" s="72"/>
      <c r="K56357" s="72"/>
    </row>
    <row r="56358" spans="9:11">
      <c r="I56358" s="72"/>
      <c r="J56358" s="72"/>
      <c r="K56358" s="72"/>
    </row>
    <row r="56359" spans="9:11">
      <c r="I56359" s="72"/>
      <c r="J56359" s="72"/>
      <c r="K56359" s="72"/>
    </row>
    <row r="56360" spans="9:11">
      <c r="I56360" s="72"/>
      <c r="J56360" s="72"/>
      <c r="K56360" s="72"/>
    </row>
    <row r="56361" spans="9:11">
      <c r="I56361" s="72"/>
      <c r="J56361" s="72"/>
      <c r="K56361" s="72"/>
    </row>
    <row r="56362" spans="9:11">
      <c r="I56362" s="72"/>
      <c r="J56362" s="72"/>
      <c r="K56362" s="72"/>
    </row>
    <row r="56363" spans="9:11">
      <c r="I56363" s="72"/>
      <c r="J56363" s="72"/>
      <c r="K56363" s="72"/>
    </row>
    <row r="56364" spans="9:11">
      <c r="I56364" s="72"/>
      <c r="J56364" s="72"/>
      <c r="K56364" s="72"/>
    </row>
    <row r="56365" spans="9:11">
      <c r="I56365" s="72"/>
      <c r="J56365" s="72"/>
      <c r="K56365" s="72"/>
    </row>
    <row r="56366" spans="9:11">
      <c r="I56366" s="72"/>
      <c r="J56366" s="72"/>
      <c r="K56366" s="72"/>
    </row>
    <row r="56367" spans="9:11">
      <c r="I56367" s="72"/>
      <c r="J56367" s="72"/>
      <c r="K56367" s="72"/>
    </row>
    <row r="56368" spans="9:11">
      <c r="I56368" s="72"/>
      <c r="J56368" s="72"/>
      <c r="K56368" s="72"/>
    </row>
    <row r="56369" spans="9:11">
      <c r="I56369" s="72"/>
      <c r="J56369" s="72"/>
      <c r="K56369" s="72"/>
    </row>
    <row r="56370" spans="9:11">
      <c r="I56370" s="72"/>
      <c r="J56370" s="72"/>
      <c r="K56370" s="72"/>
    </row>
    <row r="56371" spans="9:11">
      <c r="I56371" s="72"/>
      <c r="J56371" s="72"/>
      <c r="K56371" s="72"/>
    </row>
    <row r="56372" spans="9:11">
      <c r="I56372" s="72"/>
      <c r="J56372" s="72"/>
      <c r="K56372" s="72"/>
    </row>
    <row r="56373" spans="9:11">
      <c r="I56373" s="72"/>
      <c r="J56373" s="72"/>
      <c r="K56373" s="72"/>
    </row>
    <row r="56374" spans="9:11">
      <c r="I56374" s="72"/>
      <c r="J56374" s="72"/>
      <c r="K56374" s="72"/>
    </row>
    <row r="56375" spans="9:11">
      <c r="I56375" s="72"/>
      <c r="J56375" s="72"/>
      <c r="K56375" s="72"/>
    </row>
    <row r="56376" spans="9:11">
      <c r="I56376" s="72"/>
      <c r="J56376" s="72"/>
      <c r="K56376" s="72"/>
    </row>
    <row r="56377" spans="9:11">
      <c r="I56377" s="72"/>
      <c r="J56377" s="72"/>
      <c r="K56377" s="72"/>
    </row>
    <row r="56378" spans="9:11">
      <c r="I56378" s="72"/>
      <c r="J56378" s="72"/>
      <c r="K56378" s="72"/>
    </row>
    <row r="56379" spans="9:11">
      <c r="I56379" s="72"/>
      <c r="J56379" s="72"/>
      <c r="K56379" s="72"/>
    </row>
    <row r="56380" spans="9:11">
      <c r="I56380" s="72"/>
      <c r="J56380" s="72"/>
      <c r="K56380" s="72"/>
    </row>
    <row r="56381" spans="9:11">
      <c r="I56381" s="72"/>
      <c r="J56381" s="72"/>
      <c r="K56381" s="72"/>
    </row>
    <row r="56382" spans="9:11">
      <c r="I56382" s="72"/>
      <c r="J56382" s="72"/>
      <c r="K56382" s="72"/>
    </row>
    <row r="56383" spans="9:11">
      <c r="I56383" s="72"/>
      <c r="J56383" s="72"/>
      <c r="K56383" s="72"/>
    </row>
    <row r="56384" spans="9:11">
      <c r="I56384" s="72"/>
      <c r="J56384" s="72"/>
      <c r="K56384" s="72"/>
    </row>
    <row r="56385" spans="9:11">
      <c r="I56385" s="72"/>
      <c r="J56385" s="72"/>
      <c r="K56385" s="72"/>
    </row>
    <row r="56386" spans="9:11">
      <c r="I56386" s="72"/>
      <c r="J56386" s="72"/>
      <c r="K56386" s="72"/>
    </row>
    <row r="56387" spans="9:11">
      <c r="I56387" s="72"/>
      <c r="J56387" s="72"/>
      <c r="K56387" s="72"/>
    </row>
    <row r="56388" spans="9:11">
      <c r="I56388" s="72"/>
      <c r="J56388" s="72"/>
      <c r="K56388" s="72"/>
    </row>
    <row r="56389" spans="9:11">
      <c r="I56389" s="72"/>
      <c r="J56389" s="72"/>
      <c r="K56389" s="72"/>
    </row>
    <row r="56390" spans="9:11">
      <c r="I56390" s="72"/>
      <c r="J56390" s="72"/>
      <c r="K56390" s="72"/>
    </row>
    <row r="56391" spans="9:11">
      <c r="I56391" s="72"/>
      <c r="J56391" s="72"/>
      <c r="K56391" s="72"/>
    </row>
    <row r="56392" spans="9:11">
      <c r="I56392" s="72"/>
      <c r="J56392" s="72"/>
      <c r="K56392" s="72"/>
    </row>
    <row r="56393" spans="9:11">
      <c r="I56393" s="72"/>
      <c r="J56393" s="72"/>
      <c r="K56393" s="72"/>
    </row>
    <row r="56394" spans="9:11">
      <c r="I56394" s="72"/>
      <c r="J56394" s="72"/>
      <c r="K56394" s="72"/>
    </row>
    <row r="56395" spans="9:11">
      <c r="I56395" s="72"/>
      <c r="J56395" s="72"/>
      <c r="K56395" s="72"/>
    </row>
    <row r="56396" spans="9:11">
      <c r="I56396" s="72"/>
      <c r="J56396" s="72"/>
      <c r="K56396" s="72"/>
    </row>
    <row r="56397" spans="9:11">
      <c r="I56397" s="72"/>
      <c r="J56397" s="72"/>
      <c r="K56397" s="72"/>
    </row>
    <row r="56398" spans="9:11">
      <c r="I56398" s="72"/>
      <c r="J56398" s="72"/>
      <c r="K56398" s="72"/>
    </row>
    <row r="56399" spans="9:11">
      <c r="I56399" s="72"/>
      <c r="J56399" s="72"/>
      <c r="K56399" s="72"/>
    </row>
    <row r="56400" spans="9:11">
      <c r="I56400" s="72"/>
      <c r="J56400" s="72"/>
      <c r="K56400" s="72"/>
    </row>
    <row r="56401" spans="9:11">
      <c r="I56401" s="72"/>
      <c r="J56401" s="72"/>
      <c r="K56401" s="72"/>
    </row>
    <row r="56402" spans="9:11">
      <c r="I56402" s="72"/>
      <c r="J56402" s="72"/>
      <c r="K56402" s="72"/>
    </row>
    <row r="56403" spans="9:11">
      <c r="I56403" s="72"/>
      <c r="J56403" s="72"/>
      <c r="K56403" s="72"/>
    </row>
    <row r="56404" spans="9:11">
      <c r="I56404" s="72"/>
      <c r="J56404" s="72"/>
      <c r="K56404" s="72"/>
    </row>
    <row r="56405" spans="9:11">
      <c r="I56405" s="72"/>
      <c r="J56405" s="72"/>
      <c r="K56405" s="72"/>
    </row>
    <row r="56406" spans="9:11">
      <c r="I56406" s="72"/>
      <c r="J56406" s="72"/>
      <c r="K56406" s="72"/>
    </row>
    <row r="56407" spans="9:11">
      <c r="I56407" s="72"/>
      <c r="J56407" s="72"/>
      <c r="K56407" s="72"/>
    </row>
    <row r="56408" spans="9:11">
      <c r="I56408" s="72"/>
      <c r="J56408" s="72"/>
      <c r="K56408" s="72"/>
    </row>
    <row r="56409" spans="9:11">
      <c r="I56409" s="72"/>
      <c r="J56409" s="72"/>
      <c r="K56409" s="72"/>
    </row>
    <row r="56410" spans="9:11">
      <c r="I56410" s="72"/>
      <c r="J56410" s="72"/>
      <c r="K56410" s="72"/>
    </row>
    <row r="56411" spans="9:11">
      <c r="I56411" s="72"/>
      <c r="J56411" s="72"/>
      <c r="K56411" s="72"/>
    </row>
    <row r="56412" spans="9:11">
      <c r="I56412" s="72"/>
      <c r="J56412" s="72"/>
      <c r="K56412" s="72"/>
    </row>
    <row r="56413" spans="9:11">
      <c r="I56413" s="72"/>
      <c r="J56413" s="72"/>
      <c r="K56413" s="72"/>
    </row>
    <row r="56414" spans="9:11">
      <c r="I56414" s="72"/>
      <c r="J56414" s="72"/>
      <c r="K56414" s="72"/>
    </row>
    <row r="56415" spans="9:11">
      <c r="I56415" s="72"/>
      <c r="J56415" s="72"/>
      <c r="K56415" s="72"/>
    </row>
    <row r="56416" spans="9:11">
      <c r="I56416" s="72"/>
      <c r="J56416" s="72"/>
      <c r="K56416" s="72"/>
    </row>
    <row r="56417" spans="9:11">
      <c r="I56417" s="72"/>
      <c r="J56417" s="72"/>
      <c r="K56417" s="72"/>
    </row>
    <row r="56418" spans="9:11">
      <c r="I56418" s="72"/>
      <c r="J56418" s="72"/>
      <c r="K56418" s="72"/>
    </row>
    <row r="56419" spans="9:11">
      <c r="I56419" s="72"/>
      <c r="J56419" s="72"/>
      <c r="K56419" s="72"/>
    </row>
    <row r="56420" spans="9:11">
      <c r="I56420" s="72"/>
      <c r="J56420" s="72"/>
      <c r="K56420" s="72"/>
    </row>
    <row r="56421" spans="9:11">
      <c r="I56421" s="72"/>
      <c r="J56421" s="72"/>
      <c r="K56421" s="72"/>
    </row>
    <row r="56422" spans="9:11">
      <c r="I56422" s="72"/>
      <c r="J56422" s="72"/>
      <c r="K56422" s="72"/>
    </row>
    <row r="56423" spans="9:11">
      <c r="I56423" s="72"/>
      <c r="J56423" s="72"/>
      <c r="K56423" s="72"/>
    </row>
    <row r="56424" spans="9:11">
      <c r="I56424" s="72"/>
      <c r="J56424" s="72"/>
      <c r="K56424" s="72"/>
    </row>
    <row r="56425" spans="9:11">
      <c r="I56425" s="72"/>
      <c r="J56425" s="72"/>
      <c r="K56425" s="72"/>
    </row>
    <row r="56426" spans="9:11">
      <c r="I56426" s="72"/>
      <c r="J56426" s="72"/>
      <c r="K56426" s="72"/>
    </row>
    <row r="56427" spans="9:11">
      <c r="I56427" s="72"/>
      <c r="J56427" s="72"/>
      <c r="K56427" s="72"/>
    </row>
    <row r="56428" spans="9:11">
      <c r="I56428" s="72"/>
      <c r="J56428" s="72"/>
      <c r="K56428" s="72"/>
    </row>
    <row r="56429" spans="9:11">
      <c r="I56429" s="72"/>
      <c r="J56429" s="72"/>
      <c r="K56429" s="72"/>
    </row>
    <row r="56430" spans="9:11">
      <c r="I56430" s="72"/>
      <c r="J56430" s="72"/>
      <c r="K56430" s="72"/>
    </row>
    <row r="56431" spans="9:11">
      <c r="I56431" s="72"/>
      <c r="J56431" s="72"/>
      <c r="K56431" s="72"/>
    </row>
    <row r="56432" spans="9:11">
      <c r="I56432" s="72"/>
      <c r="J56432" s="72"/>
      <c r="K56432" s="72"/>
    </row>
    <row r="56433" spans="9:11">
      <c r="I56433" s="72"/>
      <c r="J56433" s="72"/>
      <c r="K56433" s="72"/>
    </row>
    <row r="56434" spans="9:11">
      <c r="I56434" s="72"/>
      <c r="J56434" s="72"/>
      <c r="K56434" s="72"/>
    </row>
    <row r="56435" spans="9:11">
      <c r="I56435" s="72"/>
      <c r="J56435" s="72"/>
      <c r="K56435" s="72"/>
    </row>
    <row r="56436" spans="9:11">
      <c r="I56436" s="72"/>
      <c r="J56436" s="72"/>
      <c r="K56436" s="72"/>
    </row>
    <row r="56437" spans="9:11">
      <c r="I56437" s="72"/>
      <c r="J56437" s="72"/>
      <c r="K56437" s="72"/>
    </row>
    <row r="56438" spans="9:11">
      <c r="I56438" s="72"/>
      <c r="J56438" s="72"/>
      <c r="K56438" s="72"/>
    </row>
    <row r="56439" spans="9:11">
      <c r="I56439" s="72"/>
      <c r="J56439" s="72"/>
      <c r="K56439" s="72"/>
    </row>
    <row r="56440" spans="9:11">
      <c r="I56440" s="72"/>
      <c r="J56440" s="72"/>
      <c r="K56440" s="72"/>
    </row>
    <row r="56441" spans="9:11">
      <c r="I56441" s="72"/>
      <c r="J56441" s="72"/>
      <c r="K56441" s="72"/>
    </row>
    <row r="56442" spans="9:11">
      <c r="I56442" s="72"/>
      <c r="J56442" s="72"/>
      <c r="K56442" s="72"/>
    </row>
    <row r="56443" spans="9:11">
      <c r="I56443" s="72"/>
      <c r="J56443" s="72"/>
      <c r="K56443" s="72"/>
    </row>
    <row r="56444" spans="9:11">
      <c r="I56444" s="72"/>
      <c r="J56444" s="72"/>
      <c r="K56444" s="72"/>
    </row>
    <row r="56445" spans="9:11">
      <c r="I56445" s="72"/>
      <c r="J56445" s="72"/>
      <c r="K56445" s="72"/>
    </row>
    <row r="56446" spans="9:11">
      <c r="I56446" s="72"/>
      <c r="J56446" s="72"/>
      <c r="K56446" s="72"/>
    </row>
    <row r="56447" spans="9:11">
      <c r="I56447" s="72"/>
      <c r="J56447" s="72"/>
      <c r="K56447" s="72"/>
    </row>
    <row r="56448" spans="9:11">
      <c r="I56448" s="72"/>
      <c r="J56448" s="72"/>
      <c r="K56448" s="72"/>
    </row>
    <row r="56449" spans="9:11">
      <c r="I56449" s="72"/>
      <c r="J56449" s="72"/>
      <c r="K56449" s="72"/>
    </row>
    <row r="56450" spans="9:11">
      <c r="I56450" s="72"/>
      <c r="J56450" s="72"/>
      <c r="K56450" s="72"/>
    </row>
    <row r="56451" spans="9:11">
      <c r="I56451" s="72"/>
      <c r="J56451" s="72"/>
      <c r="K56451" s="72"/>
    </row>
    <row r="56452" spans="9:11">
      <c r="I56452" s="72"/>
      <c r="J56452" s="72"/>
      <c r="K56452" s="72"/>
    </row>
    <row r="56453" spans="9:11">
      <c r="I56453" s="72"/>
      <c r="J56453" s="72"/>
      <c r="K56453" s="72"/>
    </row>
    <row r="56454" spans="9:11">
      <c r="I56454" s="72"/>
      <c r="J56454" s="72"/>
      <c r="K56454" s="72"/>
    </row>
    <row r="56455" spans="9:11">
      <c r="I56455" s="72"/>
      <c r="J56455" s="72"/>
      <c r="K56455" s="72"/>
    </row>
    <row r="56456" spans="9:11">
      <c r="I56456" s="72"/>
      <c r="J56456" s="72"/>
      <c r="K56456" s="72"/>
    </row>
    <row r="56457" spans="9:11">
      <c r="I56457" s="72"/>
      <c r="J56457" s="72"/>
      <c r="K56457" s="72"/>
    </row>
    <row r="56458" spans="9:11">
      <c r="I56458" s="72"/>
      <c r="J56458" s="72"/>
      <c r="K56458" s="72"/>
    </row>
    <row r="56459" spans="9:11">
      <c r="I56459" s="72"/>
      <c r="J56459" s="72"/>
      <c r="K56459" s="72"/>
    </row>
    <row r="56460" spans="9:11">
      <c r="I56460" s="72"/>
      <c r="J56460" s="72"/>
      <c r="K56460" s="72"/>
    </row>
    <row r="56461" spans="9:11">
      <c r="I56461" s="72"/>
      <c r="J56461" s="72"/>
      <c r="K56461" s="72"/>
    </row>
    <row r="56462" spans="9:11">
      <c r="I56462" s="72"/>
      <c r="J56462" s="72"/>
      <c r="K56462" s="72"/>
    </row>
    <row r="56463" spans="9:11">
      <c r="I56463" s="72"/>
      <c r="J56463" s="72"/>
      <c r="K56463" s="72"/>
    </row>
    <row r="56464" spans="9:11">
      <c r="I56464" s="72"/>
      <c r="J56464" s="72"/>
      <c r="K56464" s="72"/>
    </row>
    <row r="56465" spans="9:11">
      <c r="I56465" s="72"/>
      <c r="J56465" s="72"/>
      <c r="K56465" s="72"/>
    </row>
    <row r="56466" spans="9:11">
      <c r="I56466" s="72"/>
      <c r="J56466" s="72"/>
      <c r="K56466" s="72"/>
    </row>
    <row r="56467" spans="9:11">
      <c r="I56467" s="72"/>
      <c r="J56467" s="72"/>
      <c r="K56467" s="72"/>
    </row>
    <row r="56468" spans="9:11">
      <c r="I56468" s="72"/>
      <c r="J56468" s="72"/>
      <c r="K56468" s="72"/>
    </row>
    <row r="56469" spans="9:11">
      <c r="I56469" s="72"/>
      <c r="J56469" s="72"/>
      <c r="K56469" s="72"/>
    </row>
    <row r="56470" spans="9:11">
      <c r="I56470" s="72"/>
      <c r="J56470" s="72"/>
      <c r="K56470" s="72"/>
    </row>
    <row r="56471" spans="9:11">
      <c r="I56471" s="72"/>
      <c r="J56471" s="72"/>
      <c r="K56471" s="72"/>
    </row>
    <row r="56472" spans="9:11">
      <c r="I56472" s="72"/>
      <c r="J56472" s="72"/>
      <c r="K56472" s="72"/>
    </row>
    <row r="56473" spans="9:11">
      <c r="I56473" s="72"/>
      <c r="J56473" s="72"/>
      <c r="K56473" s="72"/>
    </row>
    <row r="56474" spans="9:11">
      <c r="I56474" s="72"/>
      <c r="J56474" s="72"/>
      <c r="K56474" s="72"/>
    </row>
    <row r="56475" spans="9:11">
      <c r="I56475" s="72"/>
      <c r="J56475" s="72"/>
      <c r="K56475" s="72"/>
    </row>
    <row r="56476" spans="9:11">
      <c r="I56476" s="72"/>
      <c r="J56476" s="72"/>
      <c r="K56476" s="72"/>
    </row>
    <row r="56477" spans="9:11">
      <c r="I56477" s="72"/>
      <c r="J56477" s="72"/>
      <c r="K56477" s="72"/>
    </row>
    <row r="56478" spans="9:11">
      <c r="I56478" s="72"/>
      <c r="J56478" s="72"/>
      <c r="K56478" s="72"/>
    </row>
    <row r="56479" spans="9:11">
      <c r="I56479" s="72"/>
      <c r="J56479" s="72"/>
      <c r="K56479" s="72"/>
    </row>
    <row r="56480" spans="9:11">
      <c r="I56480" s="72"/>
      <c r="J56480" s="72"/>
      <c r="K56480" s="72"/>
    </row>
    <row r="56481" spans="9:11">
      <c r="I56481" s="72"/>
      <c r="J56481" s="72"/>
      <c r="K56481" s="72"/>
    </row>
    <row r="56482" spans="9:11">
      <c r="I56482" s="72"/>
      <c r="J56482" s="72"/>
      <c r="K56482" s="72"/>
    </row>
    <row r="56483" spans="9:11">
      <c r="I56483" s="72"/>
      <c r="J56483" s="72"/>
      <c r="K56483" s="72"/>
    </row>
    <row r="56484" spans="9:11">
      <c r="I56484" s="72"/>
      <c r="J56484" s="72"/>
      <c r="K56484" s="72"/>
    </row>
    <row r="56485" spans="9:11">
      <c r="I56485" s="72"/>
      <c r="J56485" s="72"/>
      <c r="K56485" s="72"/>
    </row>
    <row r="56486" spans="9:11">
      <c r="I56486" s="72"/>
      <c r="J56486" s="72"/>
      <c r="K56486" s="72"/>
    </row>
    <row r="56487" spans="9:11">
      <c r="I56487" s="72"/>
      <c r="J56487" s="72"/>
      <c r="K56487" s="72"/>
    </row>
    <row r="56488" spans="9:11">
      <c r="I56488" s="72"/>
      <c r="J56488" s="72"/>
      <c r="K56488" s="72"/>
    </row>
    <row r="56489" spans="9:11">
      <c r="I56489" s="72"/>
      <c r="J56489" s="72"/>
      <c r="K56489" s="72"/>
    </row>
    <row r="56490" spans="9:11">
      <c r="I56490" s="72"/>
      <c r="J56490" s="72"/>
      <c r="K56490" s="72"/>
    </row>
    <row r="56491" spans="9:11">
      <c r="I56491" s="72"/>
      <c r="J56491" s="72"/>
      <c r="K56491" s="72"/>
    </row>
    <row r="56492" spans="9:11">
      <c r="I56492" s="72"/>
      <c r="J56492" s="72"/>
      <c r="K56492" s="72"/>
    </row>
    <row r="56493" spans="9:11">
      <c r="I56493" s="72"/>
      <c r="J56493" s="72"/>
      <c r="K56493" s="72"/>
    </row>
    <row r="56494" spans="9:11">
      <c r="I56494" s="72"/>
      <c r="J56494" s="72"/>
      <c r="K56494" s="72"/>
    </row>
    <row r="56495" spans="9:11">
      <c r="I56495" s="72"/>
      <c r="J56495" s="72"/>
      <c r="K56495" s="72"/>
    </row>
    <row r="56496" spans="9:11">
      <c r="I56496" s="72"/>
      <c r="J56496" s="72"/>
      <c r="K56496" s="72"/>
    </row>
    <row r="56497" spans="9:11">
      <c r="I56497" s="72"/>
      <c r="J56497" s="72"/>
      <c r="K56497" s="72"/>
    </row>
    <row r="56498" spans="9:11">
      <c r="I56498" s="72"/>
      <c r="J56498" s="72"/>
      <c r="K56498" s="72"/>
    </row>
    <row r="56499" spans="9:11">
      <c r="I56499" s="72"/>
      <c r="J56499" s="72"/>
      <c r="K56499" s="72"/>
    </row>
    <row r="56500" spans="9:11">
      <c r="I56500" s="72"/>
      <c r="J56500" s="72"/>
      <c r="K56500" s="72"/>
    </row>
    <row r="56501" spans="9:11">
      <c r="I56501" s="72"/>
      <c r="J56501" s="72"/>
      <c r="K56501" s="72"/>
    </row>
    <row r="56502" spans="9:11">
      <c r="I56502" s="72"/>
      <c r="J56502" s="72"/>
      <c r="K56502" s="72"/>
    </row>
    <row r="56503" spans="9:11">
      <c r="I56503" s="72"/>
      <c r="J56503" s="72"/>
      <c r="K56503" s="72"/>
    </row>
    <row r="56504" spans="9:11">
      <c r="I56504" s="72"/>
      <c r="J56504" s="72"/>
      <c r="K56504" s="72"/>
    </row>
    <row r="56505" spans="9:11">
      <c r="I56505" s="72"/>
      <c r="J56505" s="72"/>
      <c r="K56505" s="72"/>
    </row>
    <row r="56506" spans="9:11">
      <c r="I56506" s="72"/>
      <c r="J56506" s="72"/>
      <c r="K56506" s="72"/>
    </row>
    <row r="56507" spans="9:11">
      <c r="I56507" s="72"/>
      <c r="J56507" s="72"/>
      <c r="K56507" s="72"/>
    </row>
    <row r="56508" spans="9:11">
      <c r="I56508" s="72"/>
      <c r="J56508" s="72"/>
      <c r="K56508" s="72"/>
    </row>
    <row r="56509" spans="9:11">
      <c r="I56509" s="72"/>
      <c r="J56509" s="72"/>
      <c r="K56509" s="72"/>
    </row>
    <row r="56510" spans="9:11">
      <c r="I56510" s="72"/>
      <c r="J56510" s="72"/>
      <c r="K56510" s="72"/>
    </row>
    <row r="56511" spans="9:11">
      <c r="I56511" s="72"/>
      <c r="J56511" s="72"/>
      <c r="K56511" s="72"/>
    </row>
    <row r="56512" spans="9:11">
      <c r="I56512" s="72"/>
      <c r="J56512" s="72"/>
      <c r="K56512" s="72"/>
    </row>
    <row r="56513" spans="9:11">
      <c r="I56513" s="72"/>
      <c r="J56513" s="72"/>
      <c r="K56513" s="72"/>
    </row>
    <row r="56514" spans="9:11">
      <c r="I56514" s="72"/>
      <c r="J56514" s="72"/>
      <c r="K56514" s="72"/>
    </row>
    <row r="56515" spans="9:11">
      <c r="I56515" s="72"/>
      <c r="J56515" s="72"/>
      <c r="K56515" s="72"/>
    </row>
    <row r="56516" spans="9:11">
      <c r="I56516" s="72"/>
      <c r="J56516" s="72"/>
      <c r="K56516" s="72"/>
    </row>
    <row r="56517" spans="9:11">
      <c r="I56517" s="72"/>
      <c r="J56517" s="72"/>
      <c r="K56517" s="72"/>
    </row>
    <row r="56518" spans="9:11">
      <c r="I56518" s="72"/>
      <c r="J56518" s="72"/>
      <c r="K56518" s="72"/>
    </row>
    <row r="56519" spans="9:11">
      <c r="I56519" s="72"/>
      <c r="J56519" s="72"/>
      <c r="K56519" s="72"/>
    </row>
    <row r="56520" spans="9:11">
      <c r="I56520" s="72"/>
      <c r="J56520" s="72"/>
      <c r="K56520" s="72"/>
    </row>
    <row r="56521" spans="9:11">
      <c r="I56521" s="72"/>
      <c r="J56521" s="72"/>
      <c r="K56521" s="72"/>
    </row>
    <row r="56522" spans="9:11">
      <c r="I56522" s="72"/>
      <c r="J56522" s="72"/>
      <c r="K56522" s="72"/>
    </row>
    <row r="56523" spans="9:11">
      <c r="I56523" s="72"/>
      <c r="J56523" s="72"/>
      <c r="K56523" s="72"/>
    </row>
    <row r="56524" spans="9:11">
      <c r="I56524" s="72"/>
      <c r="J56524" s="72"/>
      <c r="K56524" s="72"/>
    </row>
    <row r="56525" spans="9:11">
      <c r="I56525" s="72"/>
      <c r="J56525" s="72"/>
      <c r="K56525" s="72"/>
    </row>
    <row r="56526" spans="9:11">
      <c r="I56526" s="72"/>
      <c r="J56526" s="72"/>
      <c r="K56526" s="72"/>
    </row>
    <row r="56527" spans="9:11">
      <c r="I56527" s="72"/>
      <c r="J56527" s="72"/>
      <c r="K56527" s="72"/>
    </row>
    <row r="56528" spans="9:11">
      <c r="I56528" s="72"/>
      <c r="J56528" s="72"/>
      <c r="K56528" s="72"/>
    </row>
    <row r="56529" spans="9:11">
      <c r="I56529" s="72"/>
      <c r="J56529" s="72"/>
      <c r="K56529" s="72"/>
    </row>
    <row r="56530" spans="9:11">
      <c r="I56530" s="72"/>
      <c r="J56530" s="72"/>
      <c r="K56530" s="72"/>
    </row>
    <row r="56531" spans="9:11">
      <c r="I56531" s="72"/>
      <c r="J56531" s="72"/>
      <c r="K56531" s="72"/>
    </row>
    <row r="56532" spans="9:11">
      <c r="I56532" s="72"/>
      <c r="J56532" s="72"/>
      <c r="K56532" s="72"/>
    </row>
    <row r="56533" spans="9:11">
      <c r="I56533" s="72"/>
      <c r="J56533" s="72"/>
      <c r="K56533" s="72"/>
    </row>
    <row r="56534" spans="9:11">
      <c r="I56534" s="72"/>
      <c r="J56534" s="72"/>
      <c r="K56534" s="72"/>
    </row>
    <row r="56535" spans="9:11">
      <c r="I56535" s="72"/>
      <c r="J56535" s="72"/>
      <c r="K56535" s="72"/>
    </row>
    <row r="56536" spans="9:11">
      <c r="I56536" s="72"/>
      <c r="J56536" s="72"/>
      <c r="K56536" s="72"/>
    </row>
    <row r="56537" spans="9:11">
      <c r="I56537" s="72"/>
      <c r="J56537" s="72"/>
      <c r="K56537" s="72"/>
    </row>
    <row r="56538" spans="9:11">
      <c r="I56538" s="72"/>
      <c r="J56538" s="72"/>
      <c r="K56538" s="72"/>
    </row>
    <row r="56539" spans="9:11">
      <c r="I56539" s="72"/>
      <c r="J56539" s="72"/>
      <c r="K56539" s="72"/>
    </row>
    <row r="56540" spans="9:11">
      <c r="I56540" s="72"/>
      <c r="J56540" s="72"/>
      <c r="K56540" s="72"/>
    </row>
    <row r="56541" spans="9:11">
      <c r="I56541" s="72"/>
      <c r="J56541" s="72"/>
      <c r="K56541" s="72"/>
    </row>
    <row r="56542" spans="9:11">
      <c r="I56542" s="72"/>
      <c r="J56542" s="72"/>
      <c r="K56542" s="72"/>
    </row>
    <row r="56543" spans="9:11">
      <c r="I56543" s="72"/>
      <c r="J56543" s="72"/>
      <c r="K56543" s="72"/>
    </row>
    <row r="56544" spans="9:11">
      <c r="I56544" s="72"/>
      <c r="J56544" s="72"/>
      <c r="K56544" s="72"/>
    </row>
    <row r="56545" spans="9:11">
      <c r="I56545" s="72"/>
      <c r="J56545" s="72"/>
      <c r="K56545" s="72"/>
    </row>
    <row r="56546" spans="9:11">
      <c r="I56546" s="72"/>
      <c r="J56546" s="72"/>
      <c r="K56546" s="72"/>
    </row>
    <row r="56547" spans="9:11">
      <c r="I56547" s="72"/>
      <c r="J56547" s="72"/>
      <c r="K56547" s="72"/>
    </row>
    <row r="56548" spans="9:11">
      <c r="I56548" s="72"/>
      <c r="J56548" s="72"/>
      <c r="K56548" s="72"/>
    </row>
    <row r="56549" spans="9:11">
      <c r="I56549" s="72"/>
      <c r="J56549" s="72"/>
      <c r="K56549" s="72"/>
    </row>
    <row r="56550" spans="9:11">
      <c r="I56550" s="72"/>
      <c r="J56550" s="72"/>
      <c r="K56550" s="72"/>
    </row>
    <row r="56551" spans="9:11">
      <c r="I56551" s="72"/>
      <c r="J56551" s="72"/>
      <c r="K56551" s="72"/>
    </row>
    <row r="56552" spans="9:11">
      <c r="I56552" s="72"/>
      <c r="J56552" s="72"/>
      <c r="K56552" s="72"/>
    </row>
    <row r="56553" spans="9:11">
      <c r="I56553" s="72"/>
      <c r="J56553" s="72"/>
      <c r="K56553" s="72"/>
    </row>
    <row r="56554" spans="9:11">
      <c r="I56554" s="72"/>
      <c r="J56554" s="72"/>
      <c r="K56554" s="72"/>
    </row>
    <row r="56555" spans="9:11">
      <c r="I56555" s="72"/>
      <c r="J56555" s="72"/>
      <c r="K56555" s="72"/>
    </row>
    <row r="56556" spans="9:11">
      <c r="I56556" s="72"/>
      <c r="J56556" s="72"/>
      <c r="K56556" s="72"/>
    </row>
    <row r="56557" spans="9:11">
      <c r="I56557" s="72"/>
      <c r="J56557" s="72"/>
      <c r="K56557" s="72"/>
    </row>
    <row r="56558" spans="9:11">
      <c r="I56558" s="72"/>
      <c r="J56558" s="72"/>
      <c r="K56558" s="72"/>
    </row>
    <row r="56559" spans="9:11">
      <c r="I56559" s="72"/>
      <c r="J56559" s="72"/>
      <c r="K56559" s="72"/>
    </row>
    <row r="56560" spans="9:11">
      <c r="I56560" s="72"/>
      <c r="J56560" s="72"/>
      <c r="K56560" s="72"/>
    </row>
    <row r="56561" spans="9:11">
      <c r="I56561" s="72"/>
      <c r="J56561" s="72"/>
      <c r="K56561" s="72"/>
    </row>
    <row r="56562" spans="9:11">
      <c r="I56562" s="72"/>
      <c r="J56562" s="72"/>
      <c r="K56562" s="72"/>
    </row>
    <row r="56563" spans="9:11">
      <c r="I56563" s="72"/>
      <c r="J56563" s="72"/>
      <c r="K56563" s="72"/>
    </row>
    <row r="56564" spans="9:11">
      <c r="I56564" s="72"/>
      <c r="J56564" s="72"/>
      <c r="K56564" s="72"/>
    </row>
    <row r="56565" spans="9:11">
      <c r="I56565" s="72"/>
      <c r="J56565" s="72"/>
      <c r="K56565" s="72"/>
    </row>
    <row r="56566" spans="9:11">
      <c r="I56566" s="72"/>
      <c r="J56566" s="72"/>
      <c r="K56566" s="72"/>
    </row>
    <row r="56567" spans="9:11">
      <c r="I56567" s="72"/>
      <c r="J56567" s="72"/>
      <c r="K56567" s="72"/>
    </row>
    <row r="56568" spans="9:11">
      <c r="I56568" s="72"/>
      <c r="J56568" s="72"/>
      <c r="K56568" s="72"/>
    </row>
    <row r="56569" spans="9:11">
      <c r="I56569" s="72"/>
      <c r="J56569" s="72"/>
      <c r="K56569" s="72"/>
    </row>
    <row r="56570" spans="9:11">
      <c r="I56570" s="72"/>
      <c r="J56570" s="72"/>
      <c r="K56570" s="72"/>
    </row>
    <row r="56571" spans="9:11">
      <c r="I56571" s="72"/>
      <c r="J56571" s="72"/>
      <c r="K56571" s="72"/>
    </row>
    <row r="56572" spans="9:11">
      <c r="I56572" s="72"/>
      <c r="J56572" s="72"/>
      <c r="K56572" s="72"/>
    </row>
    <row r="56573" spans="9:11">
      <c r="I56573" s="72"/>
      <c r="J56573" s="72"/>
      <c r="K56573" s="72"/>
    </row>
    <row r="56574" spans="9:11">
      <c r="I56574" s="72"/>
      <c r="J56574" s="72"/>
      <c r="K56574" s="72"/>
    </row>
    <row r="56575" spans="9:11">
      <c r="I56575" s="72"/>
      <c r="J56575" s="72"/>
      <c r="K56575" s="72"/>
    </row>
    <row r="56576" spans="9:11">
      <c r="I56576" s="72"/>
      <c r="J56576" s="72"/>
      <c r="K56576" s="72"/>
    </row>
    <row r="56577" spans="9:11">
      <c r="I56577" s="72"/>
      <c r="J56577" s="72"/>
      <c r="K56577" s="72"/>
    </row>
    <row r="56578" spans="9:11">
      <c r="I56578" s="72"/>
      <c r="J56578" s="72"/>
      <c r="K56578" s="72"/>
    </row>
    <row r="56579" spans="9:11">
      <c r="I56579" s="72"/>
      <c r="J56579" s="72"/>
      <c r="K56579" s="72"/>
    </row>
    <row r="56580" spans="9:11">
      <c r="I56580" s="72"/>
      <c r="J56580" s="72"/>
      <c r="K56580" s="72"/>
    </row>
    <row r="56581" spans="9:11">
      <c r="I56581" s="72"/>
      <c r="J56581" s="72"/>
      <c r="K56581" s="72"/>
    </row>
    <row r="56582" spans="9:11">
      <c r="I56582" s="72"/>
      <c r="J56582" s="72"/>
      <c r="K56582" s="72"/>
    </row>
    <row r="56583" spans="9:11">
      <c r="I56583" s="72"/>
      <c r="J56583" s="72"/>
      <c r="K56583" s="72"/>
    </row>
    <row r="56584" spans="9:11">
      <c r="I56584" s="72"/>
      <c r="J56584" s="72"/>
      <c r="K56584" s="72"/>
    </row>
    <row r="56585" spans="9:11">
      <c r="I56585" s="72"/>
      <c r="J56585" s="72"/>
      <c r="K56585" s="72"/>
    </row>
    <row r="56586" spans="9:11">
      <c r="I56586" s="72"/>
      <c r="J56586" s="72"/>
      <c r="K56586" s="72"/>
    </row>
    <row r="56587" spans="9:11">
      <c r="I56587" s="72"/>
      <c r="J56587" s="72"/>
      <c r="K56587" s="72"/>
    </row>
    <row r="56588" spans="9:11">
      <c r="I56588" s="72"/>
      <c r="J56588" s="72"/>
      <c r="K56588" s="72"/>
    </row>
    <row r="56589" spans="9:11">
      <c r="I56589" s="72"/>
      <c r="J56589" s="72"/>
      <c r="K56589" s="72"/>
    </row>
    <row r="56590" spans="9:11">
      <c r="I56590" s="72"/>
      <c r="J56590" s="72"/>
      <c r="K56590" s="72"/>
    </row>
    <row r="56591" spans="9:11">
      <c r="I56591" s="72"/>
      <c r="J56591" s="72"/>
      <c r="K56591" s="72"/>
    </row>
    <row r="56592" spans="9:11">
      <c r="I56592" s="72"/>
      <c r="J56592" s="72"/>
      <c r="K56592" s="72"/>
    </row>
    <row r="56593" spans="9:11">
      <c r="I56593" s="72"/>
      <c r="J56593" s="72"/>
      <c r="K56593" s="72"/>
    </row>
    <row r="56594" spans="9:11">
      <c r="I56594" s="72"/>
      <c r="J56594" s="72"/>
      <c r="K56594" s="72"/>
    </row>
    <row r="56595" spans="9:11">
      <c r="I56595" s="72"/>
      <c r="J56595" s="72"/>
      <c r="K56595" s="72"/>
    </row>
    <row r="56596" spans="9:11">
      <c r="I56596" s="72"/>
      <c r="J56596" s="72"/>
      <c r="K56596" s="72"/>
    </row>
    <row r="56597" spans="9:11">
      <c r="I56597" s="72"/>
      <c r="J56597" s="72"/>
      <c r="K56597" s="72"/>
    </row>
    <row r="56598" spans="9:11">
      <c r="I56598" s="72"/>
      <c r="J56598" s="72"/>
      <c r="K56598" s="72"/>
    </row>
    <row r="56599" spans="9:11">
      <c r="I56599" s="72"/>
      <c r="J56599" s="72"/>
      <c r="K56599" s="72"/>
    </row>
    <row r="56600" spans="9:11">
      <c r="I56600" s="72"/>
      <c r="J56600" s="72"/>
      <c r="K56600" s="72"/>
    </row>
    <row r="56601" spans="9:11">
      <c r="I56601" s="72"/>
      <c r="J56601" s="72"/>
      <c r="K56601" s="72"/>
    </row>
    <row r="56602" spans="9:11">
      <c r="I56602" s="72"/>
      <c r="J56602" s="72"/>
      <c r="K56602" s="72"/>
    </row>
    <row r="56603" spans="9:11">
      <c r="I56603" s="72"/>
      <c r="J56603" s="72"/>
      <c r="K56603" s="72"/>
    </row>
    <row r="56604" spans="9:11">
      <c r="I56604" s="72"/>
      <c r="J56604" s="72"/>
      <c r="K56604" s="72"/>
    </row>
    <row r="56605" spans="9:11">
      <c r="I56605" s="72"/>
      <c r="J56605" s="72"/>
      <c r="K56605" s="72"/>
    </row>
    <row r="56606" spans="9:11">
      <c r="I56606" s="72"/>
      <c r="J56606" s="72"/>
      <c r="K56606" s="72"/>
    </row>
    <row r="56607" spans="9:11">
      <c r="I56607" s="72"/>
      <c r="J56607" s="72"/>
      <c r="K56607" s="72"/>
    </row>
    <row r="56608" spans="9:11">
      <c r="I56608" s="72"/>
      <c r="J56608" s="72"/>
      <c r="K56608" s="72"/>
    </row>
    <row r="56609" spans="9:11">
      <c r="I56609" s="72"/>
      <c r="J56609" s="72"/>
      <c r="K56609" s="72"/>
    </row>
    <row r="56610" spans="9:11">
      <c r="I56610" s="72"/>
      <c r="J56610" s="72"/>
      <c r="K56610" s="72"/>
    </row>
    <row r="56611" spans="9:11">
      <c r="I56611" s="72"/>
      <c r="J56611" s="72"/>
      <c r="K56611" s="72"/>
    </row>
    <row r="56612" spans="9:11">
      <c r="I56612" s="72"/>
      <c r="J56612" s="72"/>
      <c r="K56612" s="72"/>
    </row>
    <row r="56613" spans="9:11">
      <c r="I56613" s="72"/>
      <c r="J56613" s="72"/>
      <c r="K56613" s="72"/>
    </row>
    <row r="56614" spans="9:11">
      <c r="I56614" s="72"/>
      <c r="J56614" s="72"/>
      <c r="K56614" s="72"/>
    </row>
    <row r="56615" spans="9:11">
      <c r="I56615" s="72"/>
      <c r="J56615" s="72"/>
      <c r="K56615" s="72"/>
    </row>
    <row r="56616" spans="9:11">
      <c r="I56616" s="72"/>
      <c r="J56616" s="72"/>
      <c r="K56616" s="72"/>
    </row>
    <row r="56617" spans="9:11">
      <c r="I56617" s="72"/>
      <c r="J56617" s="72"/>
      <c r="K56617" s="72"/>
    </row>
    <row r="56618" spans="9:11">
      <c r="I56618" s="72"/>
      <c r="J56618" s="72"/>
      <c r="K56618" s="72"/>
    </row>
    <row r="56619" spans="9:11">
      <c r="I56619" s="72"/>
      <c r="J56619" s="72"/>
      <c r="K56619" s="72"/>
    </row>
    <row r="56620" spans="9:11">
      <c r="I56620" s="72"/>
      <c r="J56620" s="72"/>
      <c r="K56620" s="72"/>
    </row>
    <row r="56621" spans="9:11">
      <c r="I56621" s="72"/>
      <c r="J56621" s="72"/>
      <c r="K56621" s="72"/>
    </row>
    <row r="56622" spans="9:11">
      <c r="I56622" s="72"/>
      <c r="J56622" s="72"/>
      <c r="K56622" s="72"/>
    </row>
    <row r="56623" spans="9:11">
      <c r="I56623" s="72"/>
      <c r="J56623" s="72"/>
      <c r="K56623" s="72"/>
    </row>
    <row r="56624" spans="9:11">
      <c r="I56624" s="72"/>
      <c r="J56624" s="72"/>
      <c r="K56624" s="72"/>
    </row>
    <row r="56625" spans="9:11">
      <c r="I56625" s="72"/>
      <c r="J56625" s="72"/>
      <c r="K56625" s="72"/>
    </row>
    <row r="56626" spans="9:11">
      <c r="I56626" s="72"/>
      <c r="J56626" s="72"/>
      <c r="K56626" s="72"/>
    </row>
    <row r="56627" spans="9:11">
      <c r="I56627" s="72"/>
      <c r="J56627" s="72"/>
      <c r="K56627" s="72"/>
    </row>
    <row r="56628" spans="9:11">
      <c r="I56628" s="72"/>
      <c r="J56628" s="72"/>
      <c r="K56628" s="72"/>
    </row>
    <row r="56629" spans="9:11">
      <c r="I56629" s="72"/>
      <c r="J56629" s="72"/>
      <c r="K56629" s="72"/>
    </row>
    <row r="56630" spans="9:11">
      <c r="I56630" s="72"/>
      <c r="J56630" s="72"/>
      <c r="K56630" s="72"/>
    </row>
    <row r="56631" spans="9:11">
      <c r="I56631" s="72"/>
      <c r="J56631" s="72"/>
      <c r="K56631" s="72"/>
    </row>
    <row r="56632" spans="9:11">
      <c r="I56632" s="72"/>
      <c r="J56632" s="72"/>
      <c r="K56632" s="72"/>
    </row>
    <row r="56633" spans="9:11">
      <c r="I56633" s="72"/>
      <c r="J56633" s="72"/>
      <c r="K56633" s="72"/>
    </row>
    <row r="56634" spans="9:11">
      <c r="I56634" s="72"/>
      <c r="J56634" s="72"/>
      <c r="K56634" s="72"/>
    </row>
    <row r="56635" spans="9:11">
      <c r="I56635" s="72"/>
      <c r="J56635" s="72"/>
      <c r="K56635" s="72"/>
    </row>
    <row r="56636" spans="9:11">
      <c r="I56636" s="72"/>
      <c r="J56636" s="72"/>
      <c r="K56636" s="72"/>
    </row>
    <row r="56637" spans="9:11">
      <c r="I56637" s="72"/>
      <c r="J56637" s="72"/>
      <c r="K56637" s="72"/>
    </row>
    <row r="56638" spans="9:11">
      <c r="I56638" s="72"/>
      <c r="J56638" s="72"/>
      <c r="K56638" s="72"/>
    </row>
    <row r="56639" spans="9:11">
      <c r="I56639" s="72"/>
      <c r="J56639" s="72"/>
      <c r="K56639" s="72"/>
    </row>
    <row r="56640" spans="9:11">
      <c r="I56640" s="72"/>
      <c r="J56640" s="72"/>
      <c r="K56640" s="72"/>
    </row>
    <row r="56641" spans="9:11">
      <c r="I56641" s="72"/>
      <c r="J56641" s="72"/>
      <c r="K56641" s="72"/>
    </row>
    <row r="56642" spans="9:11">
      <c r="I56642" s="72"/>
      <c r="J56642" s="72"/>
      <c r="K56642" s="72"/>
    </row>
    <row r="56643" spans="9:11">
      <c r="I56643" s="72"/>
      <c r="J56643" s="72"/>
      <c r="K56643" s="72"/>
    </row>
    <row r="56644" spans="9:11">
      <c r="I56644" s="72"/>
      <c r="J56644" s="72"/>
      <c r="K56644" s="72"/>
    </row>
    <row r="56645" spans="9:11">
      <c r="I56645" s="72"/>
      <c r="J56645" s="72"/>
      <c r="K56645" s="72"/>
    </row>
    <row r="56646" spans="9:11">
      <c r="I56646" s="72"/>
      <c r="J56646" s="72"/>
      <c r="K56646" s="72"/>
    </row>
    <row r="56647" spans="9:11">
      <c r="I56647" s="72"/>
      <c r="J56647" s="72"/>
      <c r="K56647" s="72"/>
    </row>
    <row r="56648" spans="9:11">
      <c r="I56648" s="72"/>
      <c r="J56648" s="72"/>
      <c r="K56648" s="72"/>
    </row>
    <row r="56649" spans="9:11">
      <c r="I56649" s="72"/>
      <c r="J56649" s="72"/>
      <c r="K56649" s="72"/>
    </row>
    <row r="56650" spans="9:11">
      <c r="I56650" s="72"/>
      <c r="J56650" s="72"/>
      <c r="K56650" s="72"/>
    </row>
    <row r="56651" spans="9:11">
      <c r="I56651" s="72"/>
      <c r="J56651" s="72"/>
      <c r="K56651" s="72"/>
    </row>
    <row r="56652" spans="9:11">
      <c r="I56652" s="72"/>
      <c r="J56652" s="72"/>
      <c r="K56652" s="72"/>
    </row>
    <row r="56653" spans="9:11">
      <c r="I56653" s="72"/>
      <c r="J56653" s="72"/>
      <c r="K56653" s="72"/>
    </row>
    <row r="56654" spans="9:11">
      <c r="I56654" s="72"/>
      <c r="J56654" s="72"/>
      <c r="K56654" s="72"/>
    </row>
    <row r="56655" spans="9:11">
      <c r="I56655" s="72"/>
      <c r="J56655" s="72"/>
      <c r="K56655" s="72"/>
    </row>
    <row r="56656" spans="9:11">
      <c r="I56656" s="72"/>
      <c r="J56656" s="72"/>
      <c r="K56656" s="72"/>
    </row>
    <row r="56657" spans="9:11">
      <c r="I56657" s="72"/>
      <c r="J56657" s="72"/>
      <c r="K56657" s="72"/>
    </row>
    <row r="56658" spans="9:11">
      <c r="I56658" s="72"/>
      <c r="J56658" s="72"/>
      <c r="K56658" s="72"/>
    </row>
    <row r="56659" spans="9:11">
      <c r="I56659" s="72"/>
      <c r="J56659" s="72"/>
      <c r="K56659" s="72"/>
    </row>
    <row r="56660" spans="9:11">
      <c r="I56660" s="72"/>
      <c r="J56660" s="72"/>
      <c r="K56660" s="72"/>
    </row>
    <row r="56661" spans="9:11">
      <c r="I56661" s="72"/>
      <c r="J56661" s="72"/>
      <c r="K56661" s="72"/>
    </row>
    <row r="56662" spans="9:11">
      <c r="I56662" s="72"/>
      <c r="J56662" s="72"/>
      <c r="K56662" s="72"/>
    </row>
    <row r="56663" spans="9:11">
      <c r="I56663" s="72"/>
      <c r="J56663" s="72"/>
      <c r="K56663" s="72"/>
    </row>
    <row r="56664" spans="9:11">
      <c r="I56664" s="72"/>
      <c r="J56664" s="72"/>
      <c r="K56664" s="72"/>
    </row>
    <row r="56665" spans="9:11">
      <c r="I56665" s="72"/>
      <c r="J56665" s="72"/>
      <c r="K56665" s="72"/>
    </row>
    <row r="56666" spans="9:11">
      <c r="I56666" s="72"/>
      <c r="J56666" s="72"/>
      <c r="K56666" s="72"/>
    </row>
    <row r="56667" spans="9:11">
      <c r="I56667" s="72"/>
      <c r="J56667" s="72"/>
      <c r="K56667" s="72"/>
    </row>
    <row r="56668" spans="9:11">
      <c r="I56668" s="72"/>
      <c r="J56668" s="72"/>
      <c r="K56668" s="72"/>
    </row>
    <row r="56669" spans="9:11">
      <c r="I56669" s="72"/>
      <c r="J56669" s="72"/>
      <c r="K56669" s="72"/>
    </row>
    <row r="56670" spans="9:11">
      <c r="I56670" s="72"/>
      <c r="J56670" s="72"/>
      <c r="K56670" s="72"/>
    </row>
    <row r="56671" spans="9:11">
      <c r="I56671" s="72"/>
      <c r="J56671" s="72"/>
      <c r="K56671" s="72"/>
    </row>
    <row r="56672" spans="9:11">
      <c r="I56672" s="72"/>
      <c r="J56672" s="72"/>
      <c r="K56672" s="72"/>
    </row>
    <row r="56673" spans="9:11">
      <c r="I56673" s="72"/>
      <c r="J56673" s="72"/>
      <c r="K56673" s="72"/>
    </row>
    <row r="56674" spans="9:11">
      <c r="I56674" s="72"/>
      <c r="J56674" s="72"/>
      <c r="K56674" s="72"/>
    </row>
    <row r="56675" spans="9:11">
      <c r="I56675" s="72"/>
      <c r="J56675" s="72"/>
      <c r="K56675" s="72"/>
    </row>
    <row r="56676" spans="9:11">
      <c r="I56676" s="72"/>
      <c r="J56676" s="72"/>
      <c r="K56676" s="72"/>
    </row>
    <row r="56677" spans="9:11">
      <c r="I56677" s="72"/>
      <c r="J56677" s="72"/>
      <c r="K56677" s="72"/>
    </row>
    <row r="56678" spans="9:11">
      <c r="I56678" s="72"/>
      <c r="J56678" s="72"/>
      <c r="K56678" s="72"/>
    </row>
    <row r="56679" spans="9:11">
      <c r="I56679" s="72"/>
      <c r="J56679" s="72"/>
      <c r="K56679" s="72"/>
    </row>
    <row r="56680" spans="9:11">
      <c r="I56680" s="72"/>
      <c r="J56680" s="72"/>
      <c r="K56680" s="72"/>
    </row>
    <row r="56681" spans="9:11">
      <c r="I56681" s="72"/>
      <c r="J56681" s="72"/>
      <c r="K56681" s="72"/>
    </row>
    <row r="56682" spans="9:11">
      <c r="I56682" s="72"/>
      <c r="J56682" s="72"/>
      <c r="K56682" s="72"/>
    </row>
    <row r="56683" spans="9:11">
      <c r="I56683" s="72"/>
      <c r="J56683" s="72"/>
      <c r="K56683" s="72"/>
    </row>
    <row r="56684" spans="9:11">
      <c r="I56684" s="72"/>
      <c r="J56684" s="72"/>
      <c r="K56684" s="72"/>
    </row>
    <row r="56685" spans="9:11">
      <c r="I56685" s="72"/>
      <c r="J56685" s="72"/>
      <c r="K56685" s="72"/>
    </row>
    <row r="56686" spans="9:11">
      <c r="I56686" s="72"/>
      <c r="J56686" s="72"/>
      <c r="K56686" s="72"/>
    </row>
    <row r="56687" spans="9:11">
      <c r="I56687" s="72"/>
      <c r="J56687" s="72"/>
      <c r="K56687" s="72"/>
    </row>
    <row r="56688" spans="9:11">
      <c r="I56688" s="72"/>
      <c r="J56688" s="72"/>
      <c r="K56688" s="72"/>
    </row>
    <row r="56689" spans="9:11">
      <c r="I56689" s="72"/>
      <c r="J56689" s="72"/>
      <c r="K56689" s="72"/>
    </row>
    <row r="56690" spans="9:11">
      <c r="I56690" s="72"/>
      <c r="J56690" s="72"/>
      <c r="K56690" s="72"/>
    </row>
    <row r="56691" spans="9:11">
      <c r="I56691" s="72"/>
      <c r="J56691" s="72"/>
      <c r="K56691" s="72"/>
    </row>
    <row r="56692" spans="9:11">
      <c r="I56692" s="72"/>
      <c r="J56692" s="72"/>
      <c r="K56692" s="72"/>
    </row>
    <row r="56693" spans="9:11">
      <c r="I56693" s="72"/>
      <c r="J56693" s="72"/>
      <c r="K56693" s="72"/>
    </row>
    <row r="56694" spans="9:11">
      <c r="I56694" s="72"/>
      <c r="J56694" s="72"/>
      <c r="K56694" s="72"/>
    </row>
    <row r="56695" spans="9:11">
      <c r="I56695" s="72"/>
      <c r="J56695" s="72"/>
      <c r="K56695" s="72"/>
    </row>
    <row r="56696" spans="9:11">
      <c r="I56696" s="72"/>
      <c r="J56696" s="72"/>
      <c r="K56696" s="72"/>
    </row>
    <row r="56697" spans="9:11">
      <c r="I56697" s="72"/>
      <c r="J56697" s="72"/>
      <c r="K56697" s="72"/>
    </row>
    <row r="56698" spans="9:11">
      <c r="I56698" s="72"/>
      <c r="J56698" s="72"/>
      <c r="K56698" s="72"/>
    </row>
    <row r="56699" spans="9:11">
      <c r="I56699" s="72"/>
      <c r="J56699" s="72"/>
      <c r="K56699" s="72"/>
    </row>
    <row r="56700" spans="9:11">
      <c r="I56700" s="72"/>
      <c r="J56700" s="72"/>
      <c r="K56700" s="72"/>
    </row>
    <row r="56701" spans="9:11">
      <c r="I56701" s="72"/>
      <c r="J56701" s="72"/>
      <c r="K56701" s="72"/>
    </row>
    <row r="56702" spans="9:11">
      <c r="I56702" s="72"/>
      <c r="J56702" s="72"/>
      <c r="K56702" s="72"/>
    </row>
    <row r="56703" spans="9:11">
      <c r="I56703" s="72"/>
      <c r="J56703" s="72"/>
      <c r="K56703" s="72"/>
    </row>
    <row r="56704" spans="9:11">
      <c r="I56704" s="72"/>
      <c r="J56704" s="72"/>
      <c r="K56704" s="72"/>
    </row>
    <row r="56705" spans="9:11">
      <c r="I56705" s="72"/>
      <c r="J56705" s="72"/>
      <c r="K56705" s="72"/>
    </row>
    <row r="56706" spans="9:11">
      <c r="I56706" s="72"/>
      <c r="J56706" s="72"/>
      <c r="K56706" s="72"/>
    </row>
    <row r="56707" spans="9:11">
      <c r="I56707" s="72"/>
      <c r="J56707" s="72"/>
      <c r="K56707" s="72"/>
    </row>
    <row r="56708" spans="9:11">
      <c r="I56708" s="72"/>
      <c r="J56708" s="72"/>
      <c r="K56708" s="72"/>
    </row>
    <row r="56709" spans="9:11">
      <c r="I56709" s="72"/>
      <c r="J56709" s="72"/>
      <c r="K56709" s="72"/>
    </row>
    <row r="56710" spans="9:11">
      <c r="I56710" s="72"/>
      <c r="J56710" s="72"/>
      <c r="K56710" s="72"/>
    </row>
    <row r="56711" spans="9:11">
      <c r="I56711" s="72"/>
      <c r="J56711" s="72"/>
      <c r="K56711" s="72"/>
    </row>
    <row r="56712" spans="9:11">
      <c r="I56712" s="72"/>
      <c r="J56712" s="72"/>
      <c r="K56712" s="72"/>
    </row>
    <row r="56713" spans="9:11">
      <c r="I56713" s="72"/>
      <c r="J56713" s="72"/>
      <c r="K56713" s="72"/>
    </row>
    <row r="56714" spans="9:11">
      <c r="I56714" s="72"/>
      <c r="J56714" s="72"/>
      <c r="K56714" s="72"/>
    </row>
    <row r="56715" spans="9:11">
      <c r="I56715" s="72"/>
      <c r="J56715" s="72"/>
      <c r="K56715" s="72"/>
    </row>
    <row r="56716" spans="9:11">
      <c r="I56716" s="72"/>
      <c r="J56716" s="72"/>
      <c r="K56716" s="72"/>
    </row>
    <row r="56717" spans="9:11">
      <c r="I56717" s="72"/>
      <c r="J56717" s="72"/>
      <c r="K56717" s="72"/>
    </row>
    <row r="56718" spans="9:11">
      <c r="I56718" s="72"/>
      <c r="J56718" s="72"/>
      <c r="K56718" s="72"/>
    </row>
    <row r="56719" spans="9:11">
      <c r="I56719" s="72"/>
      <c r="J56719" s="72"/>
      <c r="K56719" s="72"/>
    </row>
    <row r="56720" spans="9:11">
      <c r="I56720" s="72"/>
      <c r="J56720" s="72"/>
      <c r="K56720" s="72"/>
    </row>
    <row r="56721" spans="9:11">
      <c r="I56721" s="72"/>
      <c r="J56721" s="72"/>
      <c r="K56721" s="72"/>
    </row>
    <row r="56722" spans="9:11">
      <c r="I56722" s="72"/>
      <c r="J56722" s="72"/>
      <c r="K56722" s="72"/>
    </row>
    <row r="56723" spans="9:11">
      <c r="I56723" s="72"/>
      <c r="J56723" s="72"/>
      <c r="K56723" s="72"/>
    </row>
    <row r="56724" spans="9:11">
      <c r="I56724" s="72"/>
      <c r="J56724" s="72"/>
      <c r="K56724" s="72"/>
    </row>
    <row r="56725" spans="9:11">
      <c r="I56725" s="72"/>
      <c r="J56725" s="72"/>
      <c r="K56725" s="72"/>
    </row>
    <row r="56726" spans="9:11">
      <c r="I56726" s="72"/>
      <c r="J56726" s="72"/>
      <c r="K56726" s="72"/>
    </row>
    <row r="56727" spans="9:11">
      <c r="I56727" s="72"/>
      <c r="J56727" s="72"/>
      <c r="K56727" s="72"/>
    </row>
    <row r="56728" spans="9:11">
      <c r="I56728" s="72"/>
      <c r="J56728" s="72"/>
      <c r="K56728" s="72"/>
    </row>
    <row r="56729" spans="9:11">
      <c r="I56729" s="72"/>
      <c r="J56729" s="72"/>
      <c r="K56729" s="72"/>
    </row>
    <row r="56730" spans="9:11">
      <c r="I56730" s="72"/>
      <c r="J56730" s="72"/>
      <c r="K56730" s="72"/>
    </row>
    <row r="56731" spans="9:11">
      <c r="I56731" s="72"/>
      <c r="J56731" s="72"/>
      <c r="K56731" s="72"/>
    </row>
    <row r="56732" spans="9:11">
      <c r="I56732" s="72"/>
      <c r="J56732" s="72"/>
      <c r="K56732" s="72"/>
    </row>
    <row r="56733" spans="9:11">
      <c r="I56733" s="72"/>
      <c r="J56733" s="72"/>
      <c r="K56733" s="72"/>
    </row>
    <row r="56734" spans="9:11">
      <c r="I56734" s="72"/>
      <c r="J56734" s="72"/>
      <c r="K56734" s="72"/>
    </row>
    <row r="56735" spans="9:11">
      <c r="I56735" s="72"/>
      <c r="J56735" s="72"/>
      <c r="K56735" s="72"/>
    </row>
    <row r="56736" spans="9:11">
      <c r="I56736" s="72"/>
      <c r="J56736" s="72"/>
      <c r="K56736" s="72"/>
    </row>
    <row r="56737" spans="9:11">
      <c r="I56737" s="72"/>
      <c r="J56737" s="72"/>
      <c r="K56737" s="72"/>
    </row>
    <row r="56738" spans="9:11">
      <c r="I56738" s="72"/>
      <c r="J56738" s="72"/>
      <c r="K56738" s="72"/>
    </row>
    <row r="56739" spans="9:11">
      <c r="I56739" s="72"/>
      <c r="J56739" s="72"/>
      <c r="K56739" s="72"/>
    </row>
    <row r="56740" spans="9:11">
      <c r="I56740" s="72"/>
      <c r="J56740" s="72"/>
      <c r="K56740" s="72"/>
    </row>
    <row r="56741" spans="9:11">
      <c r="I56741" s="72"/>
      <c r="J56741" s="72"/>
      <c r="K56741" s="72"/>
    </row>
    <row r="56742" spans="9:11">
      <c r="I56742" s="72"/>
      <c r="J56742" s="72"/>
      <c r="K56742" s="72"/>
    </row>
    <row r="56743" spans="9:11">
      <c r="I56743" s="72"/>
      <c r="J56743" s="72"/>
      <c r="K56743" s="72"/>
    </row>
    <row r="56744" spans="9:11">
      <c r="I56744" s="72"/>
      <c r="J56744" s="72"/>
      <c r="K56744" s="72"/>
    </row>
    <row r="56745" spans="9:11">
      <c r="I56745" s="72"/>
      <c r="J56745" s="72"/>
      <c r="K56745" s="72"/>
    </row>
    <row r="56746" spans="9:11">
      <c r="I56746" s="72"/>
      <c r="J56746" s="72"/>
      <c r="K56746" s="72"/>
    </row>
    <row r="56747" spans="9:11">
      <c r="I56747" s="72"/>
      <c r="J56747" s="72"/>
      <c r="K56747" s="72"/>
    </row>
    <row r="56748" spans="9:11">
      <c r="I56748" s="72"/>
      <c r="J56748" s="72"/>
      <c r="K56748" s="72"/>
    </row>
    <row r="56749" spans="9:11">
      <c r="I56749" s="72"/>
      <c r="J56749" s="72"/>
      <c r="K56749" s="72"/>
    </row>
    <row r="56750" spans="9:11">
      <c r="I56750" s="72"/>
      <c r="J56750" s="72"/>
      <c r="K56750" s="72"/>
    </row>
    <row r="56751" spans="9:11">
      <c r="I56751" s="72"/>
      <c r="J56751" s="72"/>
      <c r="K56751" s="72"/>
    </row>
    <row r="56752" spans="9:11">
      <c r="I56752" s="72"/>
      <c r="J56752" s="72"/>
      <c r="K56752" s="72"/>
    </row>
    <row r="56753" spans="9:11">
      <c r="I56753" s="72"/>
      <c r="J56753" s="72"/>
      <c r="K56753" s="72"/>
    </row>
    <row r="56754" spans="9:11">
      <c r="I56754" s="72"/>
      <c r="J56754" s="72"/>
      <c r="K56754" s="72"/>
    </row>
    <row r="56755" spans="9:11">
      <c r="I56755" s="72"/>
      <c r="J56755" s="72"/>
      <c r="K56755" s="72"/>
    </row>
    <row r="56756" spans="9:11">
      <c r="I56756" s="72"/>
      <c r="J56756" s="72"/>
      <c r="K56756" s="72"/>
    </row>
    <row r="56757" spans="9:11">
      <c r="I56757" s="72"/>
      <c r="J56757" s="72"/>
      <c r="K56757" s="72"/>
    </row>
    <row r="56758" spans="9:11">
      <c r="I56758" s="72"/>
      <c r="J56758" s="72"/>
      <c r="K56758" s="72"/>
    </row>
    <row r="56759" spans="9:11">
      <c r="I56759" s="72"/>
      <c r="J56759" s="72"/>
      <c r="K56759" s="72"/>
    </row>
    <row r="56760" spans="9:11">
      <c r="I56760" s="72"/>
      <c r="J56760" s="72"/>
      <c r="K56760" s="72"/>
    </row>
    <row r="56761" spans="9:11">
      <c r="I56761" s="72"/>
      <c r="J56761" s="72"/>
      <c r="K56761" s="72"/>
    </row>
    <row r="56762" spans="9:11">
      <c r="I56762" s="72"/>
      <c r="J56762" s="72"/>
      <c r="K56762" s="72"/>
    </row>
    <row r="56763" spans="9:11">
      <c r="I56763" s="72"/>
      <c r="J56763" s="72"/>
      <c r="K56763" s="72"/>
    </row>
    <row r="56764" spans="9:11">
      <c r="I56764" s="72"/>
      <c r="J56764" s="72"/>
      <c r="K56764" s="72"/>
    </row>
    <row r="56765" spans="9:11">
      <c r="I56765" s="72"/>
      <c r="J56765" s="72"/>
      <c r="K56765" s="72"/>
    </row>
    <row r="56766" spans="9:11">
      <c r="I56766" s="72"/>
      <c r="J56766" s="72"/>
      <c r="K56766" s="72"/>
    </row>
    <row r="56767" spans="9:11">
      <c r="I56767" s="72"/>
      <c r="J56767" s="72"/>
      <c r="K56767" s="72"/>
    </row>
    <row r="56768" spans="9:11">
      <c r="I56768" s="72"/>
      <c r="J56768" s="72"/>
      <c r="K56768" s="72"/>
    </row>
    <row r="56769" spans="9:11">
      <c r="I56769" s="72"/>
      <c r="J56769" s="72"/>
      <c r="K56769" s="72"/>
    </row>
    <row r="56770" spans="9:11">
      <c r="I56770" s="72"/>
      <c r="J56770" s="72"/>
      <c r="K56770" s="72"/>
    </row>
    <row r="56771" spans="9:11">
      <c r="I56771" s="72"/>
      <c r="J56771" s="72"/>
      <c r="K56771" s="72"/>
    </row>
    <row r="56772" spans="9:11">
      <c r="I56772" s="72"/>
      <c r="J56772" s="72"/>
      <c r="K56772" s="72"/>
    </row>
    <row r="56773" spans="9:11">
      <c r="I56773" s="72"/>
      <c r="J56773" s="72"/>
      <c r="K56773" s="72"/>
    </row>
    <row r="56774" spans="9:11">
      <c r="I56774" s="72"/>
      <c r="J56774" s="72"/>
      <c r="K56774" s="72"/>
    </row>
    <row r="56775" spans="9:11">
      <c r="I56775" s="72"/>
      <c r="J56775" s="72"/>
      <c r="K56775" s="72"/>
    </row>
    <row r="56776" spans="9:11">
      <c r="I56776" s="72"/>
      <c r="J56776" s="72"/>
      <c r="K56776" s="72"/>
    </row>
    <row r="56777" spans="9:11">
      <c r="I56777" s="72"/>
      <c r="J56777" s="72"/>
      <c r="K56777" s="72"/>
    </row>
    <row r="56778" spans="9:11">
      <c r="I56778" s="72"/>
      <c r="J56778" s="72"/>
      <c r="K56778" s="72"/>
    </row>
    <row r="56779" spans="9:11">
      <c r="I56779" s="72"/>
      <c r="J56779" s="72"/>
      <c r="K56779" s="72"/>
    </row>
    <row r="56780" spans="9:11">
      <c r="I56780" s="72"/>
      <c r="J56780" s="72"/>
      <c r="K56780" s="72"/>
    </row>
    <row r="56781" spans="9:11">
      <c r="I56781" s="72"/>
      <c r="J56781" s="72"/>
      <c r="K56781" s="72"/>
    </row>
    <row r="56782" spans="9:11">
      <c r="I56782" s="72"/>
      <c r="J56782" s="72"/>
      <c r="K56782" s="72"/>
    </row>
    <row r="56783" spans="9:11">
      <c r="I56783" s="72"/>
      <c r="J56783" s="72"/>
      <c r="K56783" s="72"/>
    </row>
    <row r="56784" spans="9:11">
      <c r="I56784" s="72"/>
      <c r="J56784" s="72"/>
      <c r="K56784" s="72"/>
    </row>
    <row r="56785" spans="9:11">
      <c r="I56785" s="72"/>
      <c r="J56785" s="72"/>
      <c r="K56785" s="72"/>
    </row>
    <row r="56786" spans="9:11">
      <c r="I56786" s="72"/>
      <c r="J56786" s="72"/>
      <c r="K56786" s="72"/>
    </row>
    <row r="56787" spans="9:11">
      <c r="I56787" s="72"/>
      <c r="J56787" s="72"/>
      <c r="K56787" s="72"/>
    </row>
    <row r="56788" spans="9:11">
      <c r="I56788" s="72"/>
      <c r="J56788" s="72"/>
      <c r="K56788" s="72"/>
    </row>
    <row r="56789" spans="9:11">
      <c r="I56789" s="72"/>
      <c r="J56789" s="72"/>
      <c r="K56789" s="72"/>
    </row>
    <row r="56790" spans="9:11">
      <c r="I56790" s="72"/>
      <c r="J56790" s="72"/>
      <c r="K56790" s="72"/>
    </row>
    <row r="56791" spans="9:11">
      <c r="I56791" s="72"/>
      <c r="J56791" s="72"/>
      <c r="K56791" s="72"/>
    </row>
    <row r="56792" spans="9:11">
      <c r="I56792" s="72"/>
      <c r="J56792" s="72"/>
      <c r="K56792" s="72"/>
    </row>
    <row r="56793" spans="9:11">
      <c r="I56793" s="72"/>
      <c r="J56793" s="72"/>
      <c r="K56793" s="72"/>
    </row>
    <row r="56794" spans="9:11">
      <c r="I56794" s="72"/>
      <c r="J56794" s="72"/>
      <c r="K56794" s="72"/>
    </row>
    <row r="56795" spans="9:11">
      <c r="I56795" s="72"/>
      <c r="J56795" s="72"/>
      <c r="K56795" s="72"/>
    </row>
    <row r="56796" spans="9:11">
      <c r="I56796" s="72"/>
      <c r="J56796" s="72"/>
      <c r="K56796" s="72"/>
    </row>
    <row r="56797" spans="9:11">
      <c r="I56797" s="72"/>
      <c r="J56797" s="72"/>
      <c r="K56797" s="72"/>
    </row>
    <row r="56798" spans="9:11">
      <c r="I56798" s="72"/>
      <c r="J56798" s="72"/>
      <c r="K56798" s="72"/>
    </row>
    <row r="56799" spans="9:11">
      <c r="I56799" s="72"/>
      <c r="J56799" s="72"/>
      <c r="K56799" s="72"/>
    </row>
    <row r="56800" spans="9:11">
      <c r="I56800" s="72"/>
      <c r="J56800" s="72"/>
      <c r="K56800" s="72"/>
    </row>
    <row r="56801" spans="9:11">
      <c r="I56801" s="72"/>
      <c r="J56801" s="72"/>
      <c r="K56801" s="72"/>
    </row>
    <row r="56802" spans="9:11">
      <c r="I56802" s="72"/>
      <c r="J56802" s="72"/>
      <c r="K56802" s="72"/>
    </row>
    <row r="56803" spans="9:11">
      <c r="I56803" s="72"/>
      <c r="J56803" s="72"/>
      <c r="K56803" s="72"/>
    </row>
    <row r="56804" spans="9:11">
      <c r="I56804" s="72"/>
      <c r="J56804" s="72"/>
      <c r="K56804" s="72"/>
    </row>
    <row r="56805" spans="9:11">
      <c r="I56805" s="72"/>
      <c r="J56805" s="72"/>
      <c r="K56805" s="72"/>
    </row>
    <row r="56806" spans="9:11">
      <c r="I56806" s="72"/>
      <c r="J56806" s="72"/>
      <c r="K56806" s="72"/>
    </row>
    <row r="56807" spans="9:11">
      <c r="I56807" s="72"/>
      <c r="J56807" s="72"/>
      <c r="K56807" s="72"/>
    </row>
    <row r="56808" spans="9:11">
      <c r="I56808" s="72"/>
      <c r="J56808" s="72"/>
      <c r="K56808" s="72"/>
    </row>
    <row r="56809" spans="9:11">
      <c r="I56809" s="72"/>
      <c r="J56809" s="72"/>
      <c r="K56809" s="72"/>
    </row>
    <row r="56810" spans="9:11">
      <c r="I56810" s="72"/>
      <c r="J56810" s="72"/>
      <c r="K56810" s="72"/>
    </row>
    <row r="56811" spans="9:11">
      <c r="I56811" s="72"/>
      <c r="J56811" s="72"/>
      <c r="K56811" s="72"/>
    </row>
    <row r="56812" spans="9:11">
      <c r="I56812" s="72"/>
      <c r="J56812" s="72"/>
      <c r="K56812" s="72"/>
    </row>
    <row r="56813" spans="9:11">
      <c r="I56813" s="72"/>
      <c r="J56813" s="72"/>
      <c r="K56813" s="72"/>
    </row>
    <row r="56814" spans="9:11">
      <c r="I56814" s="72"/>
      <c r="J56814" s="72"/>
      <c r="K56814" s="72"/>
    </row>
    <row r="56815" spans="9:11">
      <c r="I56815" s="72"/>
      <c r="J56815" s="72"/>
      <c r="K56815" s="72"/>
    </row>
    <row r="56816" spans="9:11">
      <c r="I56816" s="72"/>
      <c r="J56816" s="72"/>
      <c r="K56816" s="72"/>
    </row>
    <row r="56817" spans="9:11">
      <c r="I56817" s="72"/>
      <c r="J56817" s="72"/>
      <c r="K56817" s="72"/>
    </row>
    <row r="56818" spans="9:11">
      <c r="I56818" s="72"/>
      <c r="J56818" s="72"/>
      <c r="K56818" s="72"/>
    </row>
    <row r="56819" spans="9:11">
      <c r="I56819" s="72"/>
      <c r="J56819" s="72"/>
      <c r="K56819" s="72"/>
    </row>
    <row r="56820" spans="9:11">
      <c r="I56820" s="72"/>
      <c r="J56820" s="72"/>
      <c r="K56820" s="72"/>
    </row>
    <row r="56821" spans="9:11">
      <c r="I56821" s="72"/>
      <c r="J56821" s="72"/>
      <c r="K56821" s="72"/>
    </row>
    <row r="56822" spans="9:11">
      <c r="I56822" s="72"/>
      <c r="J56822" s="72"/>
      <c r="K56822" s="72"/>
    </row>
    <row r="56823" spans="9:11">
      <c r="I56823" s="72"/>
      <c r="J56823" s="72"/>
      <c r="K56823" s="72"/>
    </row>
    <row r="56824" spans="9:11">
      <c r="I56824" s="72"/>
      <c r="J56824" s="72"/>
      <c r="K56824" s="72"/>
    </row>
    <row r="56825" spans="9:11">
      <c r="I56825" s="72"/>
      <c r="J56825" s="72"/>
      <c r="K56825" s="72"/>
    </row>
    <row r="56826" spans="9:11">
      <c r="I56826" s="72"/>
      <c r="J56826" s="72"/>
      <c r="K56826" s="72"/>
    </row>
    <row r="56827" spans="9:11">
      <c r="I56827" s="72"/>
      <c r="J56827" s="72"/>
      <c r="K56827" s="72"/>
    </row>
    <row r="56828" spans="9:11">
      <c r="I56828" s="72"/>
      <c r="J56828" s="72"/>
      <c r="K56828" s="72"/>
    </row>
    <row r="56829" spans="9:11">
      <c r="I56829" s="72"/>
      <c r="J56829" s="72"/>
      <c r="K56829" s="72"/>
    </row>
    <row r="56830" spans="9:11">
      <c r="I56830" s="72"/>
      <c r="J56830" s="72"/>
      <c r="K56830" s="72"/>
    </row>
    <row r="56831" spans="9:11">
      <c r="I56831" s="72"/>
      <c r="J56831" s="72"/>
      <c r="K56831" s="72"/>
    </row>
    <row r="56832" spans="9:11">
      <c r="I56832" s="72"/>
      <c r="J56832" s="72"/>
      <c r="K56832" s="72"/>
    </row>
    <row r="56833" spans="9:11">
      <c r="I56833" s="72"/>
      <c r="J56833" s="72"/>
      <c r="K56833" s="72"/>
    </row>
    <row r="56834" spans="9:11">
      <c r="I56834" s="72"/>
      <c r="J56834" s="72"/>
      <c r="K56834" s="72"/>
    </row>
    <row r="56835" spans="9:11">
      <c r="I56835" s="72"/>
      <c r="J56835" s="72"/>
      <c r="K56835" s="72"/>
    </row>
    <row r="56836" spans="9:11">
      <c r="I56836" s="72"/>
      <c r="J56836" s="72"/>
      <c r="K56836" s="72"/>
    </row>
    <row r="56837" spans="9:11">
      <c r="I56837" s="72"/>
      <c r="J56837" s="72"/>
      <c r="K56837" s="72"/>
    </row>
    <row r="56838" spans="9:11">
      <c r="I56838" s="72"/>
      <c r="J56838" s="72"/>
      <c r="K56838" s="72"/>
    </row>
    <row r="56839" spans="9:11">
      <c r="I56839" s="72"/>
      <c r="J56839" s="72"/>
      <c r="K56839" s="72"/>
    </row>
    <row r="56840" spans="9:11">
      <c r="I56840" s="72"/>
      <c r="J56840" s="72"/>
      <c r="K56840" s="72"/>
    </row>
    <row r="56841" spans="9:11">
      <c r="I56841" s="72"/>
      <c r="J56841" s="72"/>
      <c r="K56841" s="72"/>
    </row>
    <row r="56842" spans="9:11">
      <c r="I56842" s="72"/>
      <c r="J56842" s="72"/>
      <c r="K56842" s="72"/>
    </row>
    <row r="56843" spans="9:11">
      <c r="I56843" s="72"/>
      <c r="J56843" s="72"/>
      <c r="K56843" s="72"/>
    </row>
    <row r="56844" spans="9:11">
      <c r="I56844" s="72"/>
      <c r="J56844" s="72"/>
      <c r="K56844" s="72"/>
    </row>
    <row r="56845" spans="9:11">
      <c r="I56845" s="72"/>
      <c r="J56845" s="72"/>
      <c r="K56845" s="72"/>
    </row>
    <row r="56846" spans="9:11">
      <c r="I56846" s="72"/>
      <c r="J56846" s="72"/>
      <c r="K56846" s="72"/>
    </row>
    <row r="56847" spans="9:11">
      <c r="I56847" s="72"/>
      <c r="J56847" s="72"/>
      <c r="K56847" s="72"/>
    </row>
    <row r="56848" spans="9:11">
      <c r="I56848" s="72"/>
      <c r="J56848" s="72"/>
      <c r="K56848" s="72"/>
    </row>
    <row r="56849" spans="9:11">
      <c r="I56849" s="72"/>
      <c r="J56849" s="72"/>
      <c r="K56849" s="72"/>
    </row>
    <row r="56850" spans="9:11">
      <c r="I56850" s="72"/>
      <c r="J56850" s="72"/>
      <c r="K56850" s="72"/>
    </row>
    <row r="56851" spans="9:11">
      <c r="I56851" s="72"/>
      <c r="J56851" s="72"/>
      <c r="K56851" s="72"/>
    </row>
    <row r="56852" spans="9:11">
      <c r="I56852" s="72"/>
      <c r="J56852" s="72"/>
      <c r="K56852" s="72"/>
    </row>
    <row r="56853" spans="9:11">
      <c r="I56853" s="72"/>
      <c r="J56853" s="72"/>
      <c r="K56853" s="72"/>
    </row>
    <row r="56854" spans="9:11">
      <c r="I56854" s="72"/>
      <c r="J56854" s="72"/>
      <c r="K56854" s="72"/>
    </row>
    <row r="56855" spans="9:11">
      <c r="I56855" s="72"/>
      <c r="J56855" s="72"/>
      <c r="K56855" s="72"/>
    </row>
    <row r="56856" spans="9:11">
      <c r="I56856" s="72"/>
      <c r="J56856" s="72"/>
      <c r="K56856" s="72"/>
    </row>
    <row r="56857" spans="9:11">
      <c r="I56857" s="72"/>
      <c r="J56857" s="72"/>
      <c r="K56857" s="72"/>
    </row>
    <row r="56858" spans="9:11">
      <c r="I56858" s="72"/>
      <c r="J56858" s="72"/>
      <c r="K56858" s="72"/>
    </row>
    <row r="56859" spans="9:11">
      <c r="I56859" s="72"/>
      <c r="J56859" s="72"/>
      <c r="K56859" s="72"/>
    </row>
    <row r="56860" spans="9:11">
      <c r="I56860" s="72"/>
      <c r="J56860" s="72"/>
      <c r="K56860" s="72"/>
    </row>
    <row r="56861" spans="9:11">
      <c r="I56861" s="72"/>
      <c r="J56861" s="72"/>
      <c r="K56861" s="72"/>
    </row>
    <row r="56862" spans="9:11">
      <c r="I56862" s="72"/>
      <c r="J56862" s="72"/>
      <c r="K56862" s="72"/>
    </row>
    <row r="56863" spans="9:11">
      <c r="I56863" s="72"/>
      <c r="J56863" s="72"/>
      <c r="K56863" s="72"/>
    </row>
    <row r="56864" spans="9:11">
      <c r="I56864" s="72"/>
      <c r="J56864" s="72"/>
      <c r="K56864" s="72"/>
    </row>
    <row r="56865" spans="9:11">
      <c r="I56865" s="72"/>
      <c r="J56865" s="72"/>
      <c r="K56865" s="72"/>
    </row>
    <row r="56866" spans="9:11">
      <c r="I56866" s="72"/>
      <c r="J56866" s="72"/>
      <c r="K56866" s="72"/>
    </row>
    <row r="56867" spans="9:11">
      <c r="I56867" s="72"/>
      <c r="J56867" s="72"/>
      <c r="K56867" s="72"/>
    </row>
    <row r="56868" spans="9:11">
      <c r="I56868" s="72"/>
      <c r="J56868" s="72"/>
      <c r="K56868" s="72"/>
    </row>
    <row r="56869" spans="9:11">
      <c r="I56869" s="72"/>
      <c r="J56869" s="72"/>
      <c r="K56869" s="72"/>
    </row>
    <row r="56870" spans="9:11">
      <c r="I56870" s="72"/>
      <c r="J56870" s="72"/>
      <c r="K56870" s="72"/>
    </row>
    <row r="56871" spans="9:11">
      <c r="I56871" s="72"/>
      <c r="J56871" s="72"/>
      <c r="K56871" s="72"/>
    </row>
    <row r="56872" spans="9:11">
      <c r="I56872" s="72"/>
      <c r="J56872" s="72"/>
      <c r="K56872" s="72"/>
    </row>
    <row r="56873" spans="9:11">
      <c r="I56873" s="72"/>
      <c r="J56873" s="72"/>
      <c r="K56873" s="72"/>
    </row>
    <row r="56874" spans="9:11">
      <c r="I56874" s="72"/>
      <c r="J56874" s="72"/>
      <c r="K56874" s="72"/>
    </row>
    <row r="56875" spans="9:11">
      <c r="I56875" s="72"/>
      <c r="J56875" s="72"/>
      <c r="K56875" s="72"/>
    </row>
    <row r="56876" spans="9:11">
      <c r="I56876" s="72"/>
      <c r="J56876" s="72"/>
      <c r="K56876" s="72"/>
    </row>
    <row r="56877" spans="9:11">
      <c r="I56877" s="72"/>
      <c r="J56877" s="72"/>
      <c r="K56877" s="72"/>
    </row>
    <row r="56878" spans="9:11">
      <c r="I56878" s="72"/>
      <c r="J56878" s="72"/>
      <c r="K56878" s="72"/>
    </row>
    <row r="56879" spans="9:11">
      <c r="I56879" s="72"/>
      <c r="J56879" s="72"/>
      <c r="K56879" s="72"/>
    </row>
    <row r="56880" spans="9:11">
      <c r="I56880" s="72"/>
      <c r="J56880" s="72"/>
      <c r="K56880" s="72"/>
    </row>
    <row r="56881" spans="9:11">
      <c r="I56881" s="72"/>
      <c r="J56881" s="72"/>
      <c r="K56881" s="72"/>
    </row>
    <row r="56882" spans="9:11">
      <c r="I56882" s="72"/>
      <c r="J56882" s="72"/>
      <c r="K56882" s="72"/>
    </row>
    <row r="56883" spans="9:11">
      <c r="I56883" s="72"/>
      <c r="J56883" s="72"/>
      <c r="K56883" s="72"/>
    </row>
    <row r="56884" spans="9:11">
      <c r="I56884" s="72"/>
      <c r="J56884" s="72"/>
      <c r="K56884" s="72"/>
    </row>
    <row r="56885" spans="9:11">
      <c r="I56885" s="72"/>
      <c r="J56885" s="72"/>
      <c r="K56885" s="72"/>
    </row>
    <row r="56886" spans="9:11">
      <c r="I56886" s="72"/>
      <c r="J56886" s="72"/>
      <c r="K56886" s="72"/>
    </row>
    <row r="56887" spans="9:11">
      <c r="I56887" s="72"/>
      <c r="J56887" s="72"/>
      <c r="K56887" s="72"/>
    </row>
    <row r="56888" spans="9:11">
      <c r="I56888" s="72"/>
      <c r="J56888" s="72"/>
      <c r="K56888" s="72"/>
    </row>
    <row r="56889" spans="9:11">
      <c r="I56889" s="72"/>
      <c r="J56889" s="72"/>
      <c r="K56889" s="72"/>
    </row>
    <row r="56890" spans="9:11">
      <c r="I56890" s="72"/>
      <c r="J56890" s="72"/>
      <c r="K56890" s="72"/>
    </row>
    <row r="56891" spans="9:11">
      <c r="I56891" s="72"/>
      <c r="J56891" s="72"/>
      <c r="K56891" s="72"/>
    </row>
    <row r="56892" spans="9:11">
      <c r="I56892" s="72"/>
      <c r="J56892" s="72"/>
      <c r="K56892" s="72"/>
    </row>
    <row r="56893" spans="9:11">
      <c r="I56893" s="72"/>
      <c r="J56893" s="72"/>
      <c r="K56893" s="72"/>
    </row>
    <row r="56894" spans="9:11">
      <c r="I56894" s="72"/>
      <c r="J56894" s="72"/>
      <c r="K56894" s="72"/>
    </row>
    <row r="56895" spans="9:11">
      <c r="I56895" s="72"/>
      <c r="J56895" s="72"/>
      <c r="K56895" s="72"/>
    </row>
    <row r="56896" spans="9:11">
      <c r="I56896" s="72"/>
      <c r="J56896" s="72"/>
      <c r="K56896" s="72"/>
    </row>
    <row r="56897" spans="9:11">
      <c r="I56897" s="72"/>
      <c r="J56897" s="72"/>
      <c r="K56897" s="72"/>
    </row>
    <row r="56898" spans="9:11">
      <c r="I56898" s="72"/>
      <c r="J56898" s="72"/>
      <c r="K56898" s="72"/>
    </row>
    <row r="56899" spans="9:11">
      <c r="I56899" s="72"/>
      <c r="J56899" s="72"/>
      <c r="K56899" s="72"/>
    </row>
    <row r="56900" spans="9:11">
      <c r="I56900" s="72"/>
      <c r="J56900" s="72"/>
      <c r="K56900" s="72"/>
    </row>
    <row r="56901" spans="9:11">
      <c r="I56901" s="72"/>
      <c r="J56901" s="72"/>
      <c r="K56901" s="72"/>
    </row>
    <row r="56902" spans="9:11">
      <c r="I56902" s="72"/>
      <c r="J56902" s="72"/>
      <c r="K56902" s="72"/>
    </row>
    <row r="56903" spans="9:11">
      <c r="I56903" s="72"/>
      <c r="J56903" s="72"/>
      <c r="K56903" s="72"/>
    </row>
    <row r="56904" spans="9:11">
      <c r="I56904" s="72"/>
      <c r="J56904" s="72"/>
      <c r="K56904" s="72"/>
    </row>
    <row r="56905" spans="9:11">
      <c r="I56905" s="72"/>
      <c r="J56905" s="72"/>
      <c r="K56905" s="72"/>
    </row>
    <row r="56906" spans="9:11">
      <c r="I56906" s="72"/>
      <c r="J56906" s="72"/>
      <c r="K56906" s="72"/>
    </row>
    <row r="56907" spans="9:11">
      <c r="I56907" s="72"/>
      <c r="J56907" s="72"/>
      <c r="K56907" s="72"/>
    </row>
    <row r="56908" spans="9:11">
      <c r="I56908" s="72"/>
      <c r="J56908" s="72"/>
      <c r="K56908" s="72"/>
    </row>
    <row r="56909" spans="9:11">
      <c r="I56909" s="72"/>
      <c r="J56909" s="72"/>
      <c r="K56909" s="72"/>
    </row>
    <row r="56910" spans="9:11">
      <c r="I56910" s="72"/>
      <c r="J56910" s="72"/>
      <c r="K56910" s="72"/>
    </row>
    <row r="56911" spans="9:11">
      <c r="I56911" s="72"/>
      <c r="J56911" s="72"/>
      <c r="K56911" s="72"/>
    </row>
    <row r="56912" spans="9:11">
      <c r="I56912" s="72"/>
      <c r="J56912" s="72"/>
      <c r="K56912" s="72"/>
    </row>
    <row r="56913" spans="9:11">
      <c r="I56913" s="72"/>
      <c r="J56913" s="72"/>
      <c r="K56913" s="72"/>
    </row>
    <row r="56914" spans="9:11">
      <c r="I56914" s="72"/>
      <c r="J56914" s="72"/>
      <c r="K56914" s="72"/>
    </row>
    <row r="56915" spans="9:11">
      <c r="I56915" s="72"/>
      <c r="J56915" s="72"/>
      <c r="K56915" s="72"/>
    </row>
    <row r="56916" spans="9:11">
      <c r="I56916" s="72"/>
      <c r="J56916" s="72"/>
      <c r="K56916" s="72"/>
    </row>
    <row r="56917" spans="9:11">
      <c r="I56917" s="72"/>
      <c r="J56917" s="72"/>
      <c r="K56917" s="72"/>
    </row>
    <row r="56918" spans="9:11">
      <c r="I56918" s="72"/>
      <c r="J56918" s="72"/>
      <c r="K56918" s="72"/>
    </row>
    <row r="56919" spans="9:11">
      <c r="I56919" s="72"/>
      <c r="J56919" s="72"/>
      <c r="K56919" s="72"/>
    </row>
    <row r="56920" spans="9:11">
      <c r="I56920" s="72"/>
      <c r="J56920" s="72"/>
      <c r="K56920" s="72"/>
    </row>
    <row r="56921" spans="9:11">
      <c r="I56921" s="72"/>
      <c r="J56921" s="72"/>
      <c r="K56921" s="72"/>
    </row>
    <row r="56922" spans="9:11">
      <c r="I56922" s="72"/>
      <c r="J56922" s="72"/>
      <c r="K56922" s="72"/>
    </row>
    <row r="56923" spans="9:11">
      <c r="I56923" s="72"/>
      <c r="J56923" s="72"/>
      <c r="K56923" s="72"/>
    </row>
    <row r="56924" spans="9:11">
      <c r="I56924" s="72"/>
      <c r="J56924" s="72"/>
      <c r="K56924" s="72"/>
    </row>
    <row r="56925" spans="9:11">
      <c r="I56925" s="72"/>
      <c r="J56925" s="72"/>
      <c r="K56925" s="72"/>
    </row>
    <row r="56926" spans="9:11">
      <c r="I56926" s="72"/>
      <c r="J56926" s="72"/>
      <c r="K56926" s="72"/>
    </row>
    <row r="56927" spans="9:11">
      <c r="I56927" s="72"/>
      <c r="J56927" s="72"/>
      <c r="K56927" s="72"/>
    </row>
    <row r="56928" spans="9:11">
      <c r="I56928" s="72"/>
      <c r="J56928" s="72"/>
      <c r="K56928" s="72"/>
    </row>
    <row r="56929" spans="9:11">
      <c r="I56929" s="72"/>
      <c r="J56929" s="72"/>
      <c r="K56929" s="72"/>
    </row>
    <row r="56930" spans="9:11">
      <c r="I56930" s="72"/>
      <c r="J56930" s="72"/>
      <c r="K56930" s="72"/>
    </row>
    <row r="56931" spans="9:11">
      <c r="I56931" s="72"/>
      <c r="J56931" s="72"/>
      <c r="K56931" s="72"/>
    </row>
    <row r="56932" spans="9:11">
      <c r="I56932" s="72"/>
      <c r="J56932" s="72"/>
      <c r="K56932" s="72"/>
    </row>
    <row r="56933" spans="9:11">
      <c r="I56933" s="72"/>
      <c r="J56933" s="72"/>
      <c r="K56933" s="72"/>
    </row>
    <row r="56934" spans="9:11">
      <c r="I56934" s="72"/>
      <c r="J56934" s="72"/>
      <c r="K56934" s="72"/>
    </row>
    <row r="56935" spans="9:11">
      <c r="I56935" s="72"/>
      <c r="J56935" s="72"/>
      <c r="K56935" s="72"/>
    </row>
    <row r="56936" spans="9:11">
      <c r="I56936" s="72"/>
      <c r="J56936" s="72"/>
      <c r="K56936" s="72"/>
    </row>
    <row r="56937" spans="9:11">
      <c r="I56937" s="72"/>
      <c r="J56937" s="72"/>
      <c r="K56937" s="72"/>
    </row>
    <row r="56938" spans="9:11">
      <c r="I56938" s="72"/>
      <c r="J56938" s="72"/>
      <c r="K56938" s="72"/>
    </row>
    <row r="56939" spans="9:11">
      <c r="I56939" s="72"/>
      <c r="J56939" s="72"/>
      <c r="K56939" s="72"/>
    </row>
    <row r="56940" spans="9:11">
      <c r="I56940" s="72"/>
      <c r="J56940" s="72"/>
      <c r="K56940" s="72"/>
    </row>
    <row r="56941" spans="9:11">
      <c r="I56941" s="72"/>
      <c r="J56941" s="72"/>
      <c r="K56941" s="72"/>
    </row>
    <row r="56942" spans="9:11">
      <c r="I56942" s="72"/>
      <c r="J56942" s="72"/>
      <c r="K56942" s="72"/>
    </row>
    <row r="56943" spans="9:11">
      <c r="I56943" s="72"/>
      <c r="J56943" s="72"/>
      <c r="K56943" s="72"/>
    </row>
    <row r="56944" spans="9:11">
      <c r="I56944" s="72"/>
      <c r="J56944" s="72"/>
      <c r="K56944" s="72"/>
    </row>
    <row r="56945" spans="9:11">
      <c r="I56945" s="72"/>
      <c r="J56945" s="72"/>
      <c r="K56945" s="72"/>
    </row>
    <row r="56946" spans="9:11">
      <c r="I56946" s="72"/>
      <c r="J56946" s="72"/>
      <c r="K56946" s="72"/>
    </row>
    <row r="56947" spans="9:11">
      <c r="I56947" s="72"/>
      <c r="J56947" s="72"/>
      <c r="K56947" s="72"/>
    </row>
    <row r="56948" spans="9:11">
      <c r="I56948" s="72"/>
      <c r="J56948" s="72"/>
      <c r="K56948" s="72"/>
    </row>
    <row r="56949" spans="9:11">
      <c r="I56949" s="72"/>
      <c r="J56949" s="72"/>
      <c r="K56949" s="72"/>
    </row>
    <row r="56950" spans="9:11">
      <c r="I56950" s="72"/>
      <c r="J56950" s="72"/>
      <c r="K56950" s="72"/>
    </row>
    <row r="56951" spans="9:11">
      <c r="I56951" s="72"/>
      <c r="J56951" s="72"/>
      <c r="K56951" s="72"/>
    </row>
    <row r="56952" spans="9:11">
      <c r="I56952" s="72"/>
      <c r="J56952" s="72"/>
      <c r="K56952" s="72"/>
    </row>
    <row r="56953" spans="9:11">
      <c r="I56953" s="72"/>
      <c r="J56953" s="72"/>
      <c r="K56953" s="72"/>
    </row>
    <row r="56954" spans="9:11">
      <c r="I56954" s="72"/>
      <c r="J56954" s="72"/>
      <c r="K56954" s="72"/>
    </row>
    <row r="56955" spans="9:11">
      <c r="I56955" s="72"/>
      <c r="J56955" s="72"/>
      <c r="K56955" s="72"/>
    </row>
    <row r="56956" spans="9:11">
      <c r="I56956" s="72"/>
      <c r="J56956" s="72"/>
      <c r="K56956" s="72"/>
    </row>
    <row r="56957" spans="9:11">
      <c r="I56957" s="72"/>
      <c r="J56957" s="72"/>
      <c r="K56957" s="72"/>
    </row>
    <row r="56958" spans="9:11">
      <c r="I56958" s="72"/>
      <c r="J56958" s="72"/>
      <c r="K56958" s="72"/>
    </row>
    <row r="56959" spans="9:11">
      <c r="I56959" s="72"/>
      <c r="J56959" s="72"/>
      <c r="K56959" s="72"/>
    </row>
    <row r="56960" spans="9:11">
      <c r="I56960" s="72"/>
      <c r="J56960" s="72"/>
      <c r="K56960" s="72"/>
    </row>
    <row r="56961" spans="9:11">
      <c r="I56961" s="72"/>
      <c r="J56961" s="72"/>
      <c r="K56961" s="72"/>
    </row>
    <row r="56962" spans="9:11">
      <c r="I56962" s="72"/>
      <c r="J56962" s="72"/>
      <c r="K56962" s="72"/>
    </row>
    <row r="56963" spans="9:11">
      <c r="I56963" s="72"/>
      <c r="J56963" s="72"/>
      <c r="K56963" s="72"/>
    </row>
    <row r="56964" spans="9:11">
      <c r="I56964" s="72"/>
      <c r="J56964" s="72"/>
      <c r="K56964" s="72"/>
    </row>
    <row r="56965" spans="9:11">
      <c r="I56965" s="72"/>
      <c r="J56965" s="72"/>
      <c r="K56965" s="72"/>
    </row>
    <row r="56966" spans="9:11">
      <c r="I56966" s="72"/>
      <c r="J56966" s="72"/>
      <c r="K56966" s="72"/>
    </row>
    <row r="56967" spans="9:11">
      <c r="I56967" s="72"/>
      <c r="J56967" s="72"/>
      <c r="K56967" s="72"/>
    </row>
    <row r="56968" spans="9:11">
      <c r="I56968" s="72"/>
      <c r="J56968" s="72"/>
      <c r="K56968" s="72"/>
    </row>
    <row r="56969" spans="9:11">
      <c r="I56969" s="72"/>
      <c r="J56969" s="72"/>
      <c r="K56969" s="72"/>
    </row>
    <row r="56970" spans="9:11">
      <c r="I56970" s="72"/>
      <c r="J56970" s="72"/>
      <c r="K56970" s="72"/>
    </row>
    <row r="56971" spans="9:11">
      <c r="I56971" s="72"/>
      <c r="J56971" s="72"/>
      <c r="K56971" s="72"/>
    </row>
    <row r="56972" spans="9:11">
      <c r="I56972" s="72"/>
      <c r="J56972" s="72"/>
      <c r="K56972" s="72"/>
    </row>
    <row r="56973" spans="9:11">
      <c r="I56973" s="72"/>
      <c r="J56973" s="72"/>
      <c r="K56973" s="72"/>
    </row>
    <row r="56974" spans="9:11">
      <c r="I56974" s="72"/>
      <c r="J56974" s="72"/>
      <c r="K56974" s="72"/>
    </row>
    <row r="56975" spans="9:11">
      <c r="I56975" s="72"/>
      <c r="J56975" s="72"/>
      <c r="K56975" s="72"/>
    </row>
    <row r="56976" spans="9:11">
      <c r="I56976" s="72"/>
      <c r="J56976" s="72"/>
      <c r="K56976" s="72"/>
    </row>
    <row r="56977" spans="9:11">
      <c r="I56977" s="72"/>
      <c r="J56977" s="72"/>
      <c r="K56977" s="72"/>
    </row>
    <row r="56978" spans="9:11">
      <c r="I56978" s="72"/>
      <c r="J56978" s="72"/>
      <c r="K56978" s="72"/>
    </row>
    <row r="56979" spans="9:11">
      <c r="I56979" s="72"/>
      <c r="J56979" s="72"/>
      <c r="K56979" s="72"/>
    </row>
    <row r="56980" spans="9:11">
      <c r="I56980" s="72"/>
      <c r="J56980" s="72"/>
      <c r="K56980" s="72"/>
    </row>
    <row r="56981" spans="9:11">
      <c r="I56981" s="72"/>
      <c r="J56981" s="72"/>
      <c r="K56981" s="72"/>
    </row>
    <row r="56982" spans="9:11">
      <c r="I56982" s="72"/>
      <c r="J56982" s="72"/>
      <c r="K56982" s="72"/>
    </row>
    <row r="56983" spans="9:11">
      <c r="I56983" s="72"/>
      <c r="J56983" s="72"/>
      <c r="K56983" s="72"/>
    </row>
    <row r="56984" spans="9:11">
      <c r="I56984" s="72"/>
      <c r="J56984" s="72"/>
      <c r="K56984" s="72"/>
    </row>
    <row r="56985" spans="9:11">
      <c r="I56985" s="72"/>
      <c r="J56985" s="72"/>
      <c r="K56985" s="72"/>
    </row>
    <row r="56986" spans="9:11">
      <c r="I56986" s="72"/>
      <c r="J56986" s="72"/>
      <c r="K56986" s="72"/>
    </row>
    <row r="56987" spans="9:11">
      <c r="I56987" s="72"/>
      <c r="J56987" s="72"/>
      <c r="K56987" s="72"/>
    </row>
    <row r="56988" spans="9:11">
      <c r="I56988" s="72"/>
      <c r="J56988" s="72"/>
      <c r="K56988" s="72"/>
    </row>
    <row r="56989" spans="9:11">
      <c r="I56989" s="72"/>
      <c r="J56989" s="72"/>
      <c r="K56989" s="72"/>
    </row>
    <row r="56990" spans="9:11">
      <c r="I56990" s="72"/>
      <c r="J56990" s="72"/>
      <c r="K56990" s="72"/>
    </row>
    <row r="56991" spans="9:11">
      <c r="I56991" s="72"/>
      <c r="J56991" s="72"/>
      <c r="K56991" s="72"/>
    </row>
    <row r="56992" spans="9:11">
      <c r="I56992" s="72"/>
      <c r="J56992" s="72"/>
      <c r="K56992" s="72"/>
    </row>
    <row r="56993" spans="9:11">
      <c r="I56993" s="72"/>
      <c r="J56993" s="72"/>
      <c r="K56993" s="72"/>
    </row>
    <row r="56994" spans="9:11">
      <c r="I56994" s="72"/>
      <c r="J56994" s="72"/>
      <c r="K56994" s="72"/>
    </row>
    <row r="56995" spans="9:11">
      <c r="I56995" s="72"/>
      <c r="J56995" s="72"/>
      <c r="K56995" s="72"/>
    </row>
    <row r="56996" spans="9:11">
      <c r="I56996" s="72"/>
      <c r="J56996" s="72"/>
      <c r="K56996" s="72"/>
    </row>
    <row r="56997" spans="9:11">
      <c r="I56997" s="72"/>
      <c r="J56997" s="72"/>
      <c r="K56997" s="72"/>
    </row>
    <row r="56998" spans="9:11">
      <c r="I56998" s="72"/>
      <c r="J56998" s="72"/>
      <c r="K56998" s="72"/>
    </row>
    <row r="56999" spans="9:11">
      <c r="I56999" s="72"/>
      <c r="J56999" s="72"/>
      <c r="K56999" s="72"/>
    </row>
    <row r="57000" spans="9:11">
      <c r="I57000" s="72"/>
      <c r="J57000" s="72"/>
      <c r="K57000" s="72"/>
    </row>
    <row r="57001" spans="9:11">
      <c r="I57001" s="72"/>
      <c r="J57001" s="72"/>
      <c r="K57001" s="72"/>
    </row>
    <row r="57002" spans="9:11">
      <c r="I57002" s="72"/>
      <c r="J57002" s="72"/>
      <c r="K57002" s="72"/>
    </row>
    <row r="57003" spans="9:11">
      <c r="I57003" s="72"/>
      <c r="J57003" s="72"/>
      <c r="K57003" s="72"/>
    </row>
    <row r="57004" spans="9:11">
      <c r="I57004" s="72"/>
      <c r="J57004" s="72"/>
      <c r="K57004" s="72"/>
    </row>
    <row r="57005" spans="9:11">
      <c r="I57005" s="72"/>
      <c r="J57005" s="72"/>
      <c r="K57005" s="72"/>
    </row>
    <row r="57006" spans="9:11">
      <c r="I57006" s="72"/>
      <c r="J57006" s="72"/>
      <c r="K57006" s="72"/>
    </row>
    <row r="57007" spans="9:11">
      <c r="I57007" s="72"/>
      <c r="J57007" s="72"/>
      <c r="K57007" s="72"/>
    </row>
    <row r="57008" spans="9:11">
      <c r="I57008" s="72"/>
      <c r="J57008" s="72"/>
      <c r="K57008" s="72"/>
    </row>
    <row r="57009" spans="9:11">
      <c r="I57009" s="72"/>
      <c r="J57009" s="72"/>
      <c r="K57009" s="72"/>
    </row>
    <row r="57010" spans="9:11">
      <c r="I57010" s="72"/>
      <c r="J57010" s="72"/>
      <c r="K57010" s="72"/>
    </row>
    <row r="57011" spans="9:11">
      <c r="I57011" s="72"/>
      <c r="J57011" s="72"/>
      <c r="K57011" s="72"/>
    </row>
    <row r="57012" spans="9:11">
      <c r="I57012" s="72"/>
      <c r="J57012" s="72"/>
      <c r="K57012" s="72"/>
    </row>
    <row r="57013" spans="9:11">
      <c r="I57013" s="72"/>
      <c r="J57013" s="72"/>
      <c r="K57013" s="72"/>
    </row>
    <row r="57014" spans="9:11">
      <c r="I57014" s="72"/>
      <c r="J57014" s="72"/>
      <c r="K57014" s="72"/>
    </row>
    <row r="57015" spans="9:11">
      <c r="I57015" s="72"/>
      <c r="J57015" s="72"/>
      <c r="K57015" s="72"/>
    </row>
    <row r="57016" spans="9:11">
      <c r="I57016" s="72"/>
      <c r="J57016" s="72"/>
      <c r="K57016" s="72"/>
    </row>
    <row r="57017" spans="9:11">
      <c r="I57017" s="72"/>
      <c r="J57017" s="72"/>
      <c r="K57017" s="72"/>
    </row>
    <row r="57018" spans="9:11">
      <c r="I57018" s="72"/>
      <c r="J57018" s="72"/>
      <c r="K57018" s="72"/>
    </row>
    <row r="57019" spans="9:11">
      <c r="I57019" s="72"/>
      <c r="J57019" s="72"/>
      <c r="K57019" s="72"/>
    </row>
    <row r="57020" spans="9:11">
      <c r="I57020" s="72"/>
      <c r="J57020" s="72"/>
      <c r="K57020" s="72"/>
    </row>
    <row r="57021" spans="9:11">
      <c r="I57021" s="72"/>
      <c r="J57021" s="72"/>
      <c r="K57021" s="72"/>
    </row>
    <row r="57022" spans="9:11">
      <c r="I57022" s="72"/>
      <c r="J57022" s="72"/>
      <c r="K57022" s="72"/>
    </row>
    <row r="57023" spans="9:11">
      <c r="I57023" s="72"/>
      <c r="J57023" s="72"/>
      <c r="K57023" s="72"/>
    </row>
    <row r="57024" spans="9:11">
      <c r="I57024" s="72"/>
      <c r="J57024" s="72"/>
      <c r="K57024" s="72"/>
    </row>
    <row r="57025" spans="9:11">
      <c r="I57025" s="72"/>
      <c r="J57025" s="72"/>
      <c r="K57025" s="72"/>
    </row>
    <row r="57026" spans="9:11">
      <c r="I57026" s="72"/>
      <c r="J57026" s="72"/>
      <c r="K57026" s="72"/>
    </row>
    <row r="57027" spans="9:11">
      <c r="I57027" s="72"/>
      <c r="J57027" s="72"/>
      <c r="K57027" s="72"/>
    </row>
    <row r="57028" spans="9:11">
      <c r="I57028" s="72"/>
      <c r="J57028" s="72"/>
      <c r="K57028" s="72"/>
    </row>
    <row r="57029" spans="9:11">
      <c r="I57029" s="72"/>
      <c r="J57029" s="72"/>
      <c r="K57029" s="72"/>
    </row>
    <row r="57030" spans="9:11">
      <c r="I57030" s="72"/>
      <c r="J57030" s="72"/>
      <c r="K57030" s="72"/>
    </row>
    <row r="57031" spans="9:11">
      <c r="I57031" s="72"/>
      <c r="J57031" s="72"/>
      <c r="K57031" s="72"/>
    </row>
    <row r="57032" spans="9:11">
      <c r="I57032" s="72"/>
      <c r="J57032" s="72"/>
      <c r="K57032" s="72"/>
    </row>
    <row r="57033" spans="9:11">
      <c r="I57033" s="72"/>
      <c r="J57033" s="72"/>
      <c r="K57033" s="72"/>
    </row>
    <row r="57034" spans="9:11">
      <c r="I57034" s="72"/>
      <c r="J57034" s="72"/>
      <c r="K57034" s="72"/>
    </row>
    <row r="57035" spans="9:11">
      <c r="I57035" s="72"/>
      <c r="J57035" s="72"/>
      <c r="K57035" s="72"/>
    </row>
    <row r="57036" spans="9:11">
      <c r="I57036" s="72"/>
      <c r="J57036" s="72"/>
      <c r="K57036" s="72"/>
    </row>
    <row r="57037" spans="9:11">
      <c r="I57037" s="72"/>
      <c r="J57037" s="72"/>
      <c r="K57037" s="72"/>
    </row>
    <row r="57038" spans="9:11">
      <c r="I57038" s="72"/>
      <c r="J57038" s="72"/>
      <c r="K57038" s="72"/>
    </row>
    <row r="57039" spans="9:11">
      <c r="I57039" s="72"/>
      <c r="J57039" s="72"/>
      <c r="K57039" s="72"/>
    </row>
    <row r="57040" spans="9:11">
      <c r="I57040" s="72"/>
      <c r="J57040" s="72"/>
      <c r="K57040" s="72"/>
    </row>
    <row r="57041" spans="9:11">
      <c r="I57041" s="72"/>
      <c r="J57041" s="72"/>
      <c r="K57041" s="72"/>
    </row>
    <row r="57042" spans="9:11">
      <c r="I57042" s="72"/>
      <c r="J57042" s="72"/>
      <c r="K57042" s="72"/>
    </row>
    <row r="57043" spans="9:11">
      <c r="I57043" s="72"/>
      <c r="J57043" s="72"/>
      <c r="K57043" s="72"/>
    </row>
    <row r="57044" spans="9:11">
      <c r="I57044" s="72"/>
      <c r="J57044" s="72"/>
      <c r="K57044" s="72"/>
    </row>
    <row r="57045" spans="9:11">
      <c r="I57045" s="72"/>
      <c r="J57045" s="72"/>
      <c r="K57045" s="72"/>
    </row>
    <row r="57046" spans="9:11">
      <c r="I57046" s="72"/>
      <c r="J57046" s="72"/>
      <c r="K57046" s="72"/>
    </row>
    <row r="57047" spans="9:11">
      <c r="I57047" s="72"/>
      <c r="J57047" s="72"/>
      <c r="K57047" s="72"/>
    </row>
    <row r="57048" spans="9:11">
      <c r="I57048" s="72"/>
      <c r="J57048" s="72"/>
      <c r="K57048" s="72"/>
    </row>
    <row r="57049" spans="9:11">
      <c r="I57049" s="72"/>
      <c r="J57049" s="72"/>
      <c r="K57049" s="72"/>
    </row>
    <row r="57050" spans="9:11">
      <c r="I57050" s="72"/>
      <c r="J57050" s="72"/>
      <c r="K57050" s="72"/>
    </row>
    <row r="57051" spans="9:11">
      <c r="I57051" s="72"/>
      <c r="J57051" s="72"/>
      <c r="K57051" s="72"/>
    </row>
    <row r="57052" spans="9:11">
      <c r="I57052" s="72"/>
      <c r="J57052" s="72"/>
      <c r="K57052" s="72"/>
    </row>
    <row r="57053" spans="9:11">
      <c r="I57053" s="72"/>
      <c r="J57053" s="72"/>
      <c r="K57053" s="72"/>
    </row>
    <row r="57054" spans="9:11">
      <c r="I57054" s="72"/>
      <c r="J57054" s="72"/>
      <c r="K57054" s="72"/>
    </row>
    <row r="57055" spans="9:11">
      <c r="I57055" s="72"/>
      <c r="J57055" s="72"/>
      <c r="K57055" s="72"/>
    </row>
    <row r="57056" spans="9:11">
      <c r="I57056" s="72"/>
      <c r="J57056" s="72"/>
      <c r="K57056" s="72"/>
    </row>
    <row r="57057" spans="9:11">
      <c r="I57057" s="72"/>
      <c r="J57057" s="72"/>
      <c r="K57057" s="72"/>
    </row>
    <row r="57058" spans="9:11">
      <c r="I57058" s="72"/>
      <c r="J57058" s="72"/>
      <c r="K57058" s="72"/>
    </row>
    <row r="57059" spans="9:11">
      <c r="I57059" s="72"/>
      <c r="J57059" s="72"/>
      <c r="K57059" s="72"/>
    </row>
    <row r="57060" spans="9:11">
      <c r="I57060" s="72"/>
      <c r="J57060" s="72"/>
      <c r="K57060" s="72"/>
    </row>
    <row r="57061" spans="9:11">
      <c r="I57061" s="72"/>
      <c r="J57061" s="72"/>
      <c r="K57061" s="72"/>
    </row>
    <row r="57062" spans="9:11">
      <c r="I57062" s="72"/>
      <c r="J57062" s="72"/>
      <c r="K57062" s="72"/>
    </row>
    <row r="57063" spans="9:11">
      <c r="I57063" s="72"/>
      <c r="J57063" s="72"/>
      <c r="K57063" s="72"/>
    </row>
    <row r="57064" spans="9:11">
      <c r="I57064" s="72"/>
      <c r="J57064" s="72"/>
      <c r="K57064" s="72"/>
    </row>
    <row r="57065" spans="9:11">
      <c r="I57065" s="72"/>
      <c r="J57065" s="72"/>
      <c r="K57065" s="72"/>
    </row>
    <row r="57066" spans="9:11">
      <c r="I57066" s="72"/>
      <c r="J57066" s="72"/>
      <c r="K57066" s="72"/>
    </row>
    <row r="57067" spans="9:11">
      <c r="I57067" s="72"/>
      <c r="J57067" s="72"/>
      <c r="K57067" s="72"/>
    </row>
    <row r="57068" spans="9:11">
      <c r="I57068" s="72"/>
      <c r="J57068" s="72"/>
      <c r="K57068" s="72"/>
    </row>
    <row r="57069" spans="9:11">
      <c r="I57069" s="72"/>
      <c r="J57069" s="72"/>
      <c r="K57069" s="72"/>
    </row>
    <row r="57070" spans="9:11">
      <c r="I57070" s="72"/>
      <c r="J57070" s="72"/>
      <c r="K57070" s="72"/>
    </row>
    <row r="57071" spans="9:11">
      <c r="I57071" s="72"/>
      <c r="J57071" s="72"/>
      <c r="K57071" s="72"/>
    </row>
    <row r="57072" spans="9:11">
      <c r="I57072" s="72"/>
      <c r="J57072" s="72"/>
      <c r="K57072" s="72"/>
    </row>
    <row r="57073" spans="9:11">
      <c r="I57073" s="72"/>
      <c r="J57073" s="72"/>
      <c r="K57073" s="72"/>
    </row>
    <row r="57074" spans="9:11">
      <c r="I57074" s="72"/>
      <c r="J57074" s="72"/>
      <c r="K57074" s="72"/>
    </row>
    <row r="57075" spans="9:11">
      <c r="I57075" s="72"/>
      <c r="J57075" s="72"/>
      <c r="K57075" s="72"/>
    </row>
    <row r="57076" spans="9:11">
      <c r="I57076" s="72"/>
      <c r="J57076" s="72"/>
      <c r="K57076" s="72"/>
    </row>
    <row r="57077" spans="9:11">
      <c r="I57077" s="72"/>
      <c r="J57077" s="72"/>
      <c r="K57077" s="72"/>
    </row>
    <row r="57078" spans="9:11">
      <c r="I57078" s="72"/>
      <c r="J57078" s="72"/>
      <c r="K57078" s="72"/>
    </row>
    <row r="57079" spans="9:11">
      <c r="I57079" s="72"/>
      <c r="J57079" s="72"/>
      <c r="K57079" s="72"/>
    </row>
    <row r="57080" spans="9:11">
      <c r="I57080" s="72"/>
      <c r="J57080" s="72"/>
      <c r="K57080" s="72"/>
    </row>
    <row r="57081" spans="9:11">
      <c r="I57081" s="72"/>
      <c r="J57081" s="72"/>
      <c r="K57081" s="72"/>
    </row>
    <row r="57082" spans="9:11">
      <c r="I57082" s="72"/>
      <c r="J57082" s="72"/>
      <c r="K57082" s="72"/>
    </row>
    <row r="57083" spans="9:11">
      <c r="I57083" s="72"/>
      <c r="J57083" s="72"/>
      <c r="K57083" s="72"/>
    </row>
    <row r="57084" spans="9:11">
      <c r="I57084" s="72"/>
      <c r="J57084" s="72"/>
      <c r="K57084" s="72"/>
    </row>
    <row r="57085" spans="9:11">
      <c r="I57085" s="72"/>
      <c r="J57085" s="72"/>
      <c r="K57085" s="72"/>
    </row>
    <row r="57086" spans="9:11">
      <c r="I57086" s="72"/>
      <c r="J57086" s="72"/>
      <c r="K57086" s="72"/>
    </row>
    <row r="57087" spans="9:11">
      <c r="I57087" s="72"/>
      <c r="J57087" s="72"/>
      <c r="K57087" s="72"/>
    </row>
    <row r="57088" spans="9:11">
      <c r="I57088" s="72"/>
      <c r="J57088" s="72"/>
      <c r="K57088" s="72"/>
    </row>
    <row r="57089" spans="9:11">
      <c r="I57089" s="72"/>
      <c r="J57089" s="72"/>
      <c r="K57089" s="72"/>
    </row>
    <row r="57090" spans="9:11">
      <c r="I57090" s="72"/>
      <c r="J57090" s="72"/>
      <c r="K57090" s="72"/>
    </row>
    <row r="57091" spans="9:11">
      <c r="I57091" s="72"/>
      <c r="J57091" s="72"/>
      <c r="K57091" s="72"/>
    </row>
    <row r="57092" spans="9:11">
      <c r="I57092" s="72"/>
      <c r="J57092" s="72"/>
      <c r="K57092" s="72"/>
    </row>
    <row r="57093" spans="9:11">
      <c r="I57093" s="72"/>
      <c r="J57093" s="72"/>
      <c r="K57093" s="72"/>
    </row>
    <row r="57094" spans="9:11">
      <c r="I57094" s="72"/>
      <c r="J57094" s="72"/>
      <c r="K57094" s="72"/>
    </row>
    <row r="57095" spans="9:11">
      <c r="I57095" s="72"/>
      <c r="J57095" s="72"/>
      <c r="K57095" s="72"/>
    </row>
    <row r="57096" spans="9:11">
      <c r="I57096" s="72"/>
      <c r="J57096" s="72"/>
      <c r="K57096" s="72"/>
    </row>
    <row r="57097" spans="9:11">
      <c r="I57097" s="72"/>
      <c r="J57097" s="72"/>
      <c r="K57097" s="72"/>
    </row>
    <row r="57098" spans="9:11">
      <c r="I57098" s="72"/>
      <c r="J57098" s="72"/>
      <c r="K57098" s="72"/>
    </row>
    <row r="57099" spans="9:11">
      <c r="I57099" s="72"/>
      <c r="J57099" s="72"/>
      <c r="K57099" s="72"/>
    </row>
    <row r="57100" spans="9:11">
      <c r="I57100" s="72"/>
      <c r="J57100" s="72"/>
      <c r="K57100" s="72"/>
    </row>
    <row r="57101" spans="9:11">
      <c r="I57101" s="72"/>
      <c r="J57101" s="72"/>
      <c r="K57101" s="72"/>
    </row>
    <row r="57102" spans="9:11">
      <c r="I57102" s="72"/>
      <c r="J57102" s="72"/>
      <c r="K57102" s="72"/>
    </row>
    <row r="57103" spans="9:11">
      <c r="I57103" s="72"/>
      <c r="J57103" s="72"/>
      <c r="K57103" s="72"/>
    </row>
    <row r="57104" spans="9:11">
      <c r="I57104" s="72"/>
      <c r="J57104" s="72"/>
      <c r="K57104" s="72"/>
    </row>
    <row r="57105" spans="9:11">
      <c r="I57105" s="72"/>
      <c r="J57105" s="72"/>
      <c r="K57105" s="72"/>
    </row>
    <row r="57106" spans="9:11">
      <c r="I57106" s="72"/>
      <c r="J57106" s="72"/>
      <c r="K57106" s="72"/>
    </row>
    <row r="57107" spans="9:11">
      <c r="I57107" s="72"/>
      <c r="J57107" s="72"/>
      <c r="K57107" s="72"/>
    </row>
    <row r="57108" spans="9:11">
      <c r="I57108" s="72"/>
      <c r="J57108" s="72"/>
      <c r="K57108" s="72"/>
    </row>
    <row r="57109" spans="9:11">
      <c r="I57109" s="72"/>
      <c r="J57109" s="72"/>
      <c r="K57109" s="72"/>
    </row>
    <row r="57110" spans="9:11">
      <c r="I57110" s="72"/>
      <c r="J57110" s="72"/>
      <c r="K57110" s="72"/>
    </row>
    <row r="57111" spans="9:11">
      <c r="I57111" s="72"/>
      <c r="J57111" s="72"/>
      <c r="K57111" s="72"/>
    </row>
    <row r="57112" spans="9:11">
      <c r="I57112" s="72"/>
      <c r="J57112" s="72"/>
      <c r="K57112" s="72"/>
    </row>
    <row r="57113" spans="9:11">
      <c r="I57113" s="72"/>
      <c r="J57113" s="72"/>
      <c r="K57113" s="72"/>
    </row>
    <row r="57114" spans="9:11">
      <c r="I57114" s="72"/>
      <c r="J57114" s="72"/>
      <c r="K57114" s="72"/>
    </row>
    <row r="57115" spans="9:11">
      <c r="I57115" s="72"/>
      <c r="J57115" s="72"/>
      <c r="K57115" s="72"/>
    </row>
    <row r="57116" spans="9:11">
      <c r="I57116" s="72"/>
      <c r="J57116" s="72"/>
      <c r="K57116" s="72"/>
    </row>
    <row r="57117" spans="9:11">
      <c r="I57117" s="72"/>
      <c r="J57117" s="72"/>
      <c r="K57117" s="72"/>
    </row>
    <row r="57118" spans="9:11">
      <c r="I57118" s="72"/>
      <c r="J57118" s="72"/>
      <c r="K57118" s="72"/>
    </row>
    <row r="57119" spans="9:11">
      <c r="I57119" s="72"/>
      <c r="J57119" s="72"/>
      <c r="K57119" s="72"/>
    </row>
    <row r="57120" spans="9:11">
      <c r="I57120" s="72"/>
      <c r="J57120" s="72"/>
      <c r="K57120" s="72"/>
    </row>
    <row r="57121" spans="9:11">
      <c r="I57121" s="72"/>
      <c r="J57121" s="72"/>
      <c r="K57121" s="72"/>
    </row>
    <row r="57122" spans="9:11">
      <c r="I57122" s="72"/>
      <c r="J57122" s="72"/>
      <c r="K57122" s="72"/>
    </row>
    <row r="57123" spans="9:11">
      <c r="I57123" s="72"/>
      <c r="J57123" s="72"/>
      <c r="K57123" s="72"/>
    </row>
    <row r="57124" spans="9:11">
      <c r="I57124" s="72"/>
      <c r="J57124" s="72"/>
      <c r="K57124" s="72"/>
    </row>
    <row r="57125" spans="9:11">
      <c r="I57125" s="72"/>
      <c r="J57125" s="72"/>
      <c r="K57125" s="72"/>
    </row>
    <row r="57126" spans="9:11">
      <c r="I57126" s="72"/>
      <c r="J57126" s="72"/>
      <c r="K57126" s="72"/>
    </row>
    <row r="57127" spans="9:11">
      <c r="I57127" s="72"/>
      <c r="J57127" s="72"/>
      <c r="K57127" s="72"/>
    </row>
    <row r="57128" spans="9:11">
      <c r="I57128" s="72"/>
      <c r="J57128" s="72"/>
      <c r="K57128" s="72"/>
    </row>
    <row r="57129" spans="9:11">
      <c r="I57129" s="72"/>
      <c r="J57129" s="72"/>
      <c r="K57129" s="72"/>
    </row>
    <row r="57130" spans="9:11">
      <c r="I57130" s="72"/>
      <c r="J57130" s="72"/>
      <c r="K57130" s="72"/>
    </row>
    <row r="57131" spans="9:11">
      <c r="I57131" s="72"/>
      <c r="J57131" s="72"/>
      <c r="K57131" s="72"/>
    </row>
    <row r="57132" spans="9:11">
      <c r="I57132" s="72"/>
      <c r="J57132" s="72"/>
      <c r="K57132" s="72"/>
    </row>
    <row r="57133" spans="9:11">
      <c r="I57133" s="72"/>
      <c r="J57133" s="72"/>
      <c r="K57133" s="72"/>
    </row>
    <row r="57134" spans="9:11">
      <c r="I57134" s="72"/>
      <c r="J57134" s="72"/>
      <c r="K57134" s="72"/>
    </row>
    <row r="57135" spans="9:11">
      <c r="I57135" s="72"/>
      <c r="J57135" s="72"/>
      <c r="K57135" s="72"/>
    </row>
    <row r="57136" spans="9:11">
      <c r="I57136" s="72"/>
      <c r="J57136" s="72"/>
      <c r="K57136" s="72"/>
    </row>
    <row r="57137" spans="9:11">
      <c r="I57137" s="72"/>
      <c r="J57137" s="72"/>
      <c r="K57137" s="72"/>
    </row>
    <row r="57138" spans="9:11">
      <c r="I57138" s="72"/>
      <c r="J57138" s="72"/>
      <c r="K57138" s="72"/>
    </row>
    <row r="57139" spans="9:11">
      <c r="I57139" s="72"/>
      <c r="J57139" s="72"/>
      <c r="K57139" s="72"/>
    </row>
    <row r="57140" spans="9:11">
      <c r="I57140" s="72"/>
      <c r="J57140" s="72"/>
      <c r="K57140" s="72"/>
    </row>
    <row r="57141" spans="9:11">
      <c r="I57141" s="72"/>
      <c r="J57141" s="72"/>
      <c r="K57141" s="72"/>
    </row>
    <row r="57142" spans="9:11">
      <c r="I57142" s="72"/>
      <c r="J57142" s="72"/>
      <c r="K57142" s="72"/>
    </row>
    <row r="57143" spans="9:11">
      <c r="I57143" s="72"/>
      <c r="J57143" s="72"/>
      <c r="K57143" s="72"/>
    </row>
    <row r="57144" spans="9:11">
      <c r="I57144" s="72"/>
      <c r="J57144" s="72"/>
      <c r="K57144" s="72"/>
    </row>
    <row r="57145" spans="9:11">
      <c r="I57145" s="72"/>
      <c r="J57145" s="72"/>
      <c r="K57145" s="72"/>
    </row>
    <row r="57146" spans="9:11">
      <c r="I57146" s="72"/>
      <c r="J57146" s="72"/>
      <c r="K57146" s="72"/>
    </row>
    <row r="57147" spans="9:11">
      <c r="I57147" s="72"/>
      <c r="J57147" s="72"/>
      <c r="K57147" s="72"/>
    </row>
    <row r="57148" spans="9:11">
      <c r="I57148" s="72"/>
      <c r="J57148" s="72"/>
      <c r="K57148" s="72"/>
    </row>
    <row r="57149" spans="9:11">
      <c r="I57149" s="72"/>
      <c r="J57149" s="72"/>
      <c r="K57149" s="72"/>
    </row>
    <row r="57150" spans="9:11">
      <c r="I57150" s="72"/>
      <c r="J57150" s="72"/>
      <c r="K57150" s="72"/>
    </row>
    <row r="57151" spans="9:11">
      <c r="I57151" s="72"/>
      <c r="J57151" s="72"/>
      <c r="K57151" s="72"/>
    </row>
    <row r="57152" spans="9:11">
      <c r="I57152" s="72"/>
      <c r="J57152" s="72"/>
      <c r="K57152" s="72"/>
    </row>
    <row r="57153" spans="9:11">
      <c r="I57153" s="72"/>
      <c r="J57153" s="72"/>
      <c r="K57153" s="72"/>
    </row>
    <row r="57154" spans="9:11">
      <c r="I57154" s="72"/>
      <c r="J57154" s="72"/>
      <c r="K57154" s="72"/>
    </row>
    <row r="57155" spans="9:11">
      <c r="I57155" s="72"/>
      <c r="J57155" s="72"/>
      <c r="K57155" s="72"/>
    </row>
    <row r="57156" spans="9:11">
      <c r="I57156" s="72"/>
      <c r="J57156" s="72"/>
      <c r="K57156" s="72"/>
    </row>
    <row r="57157" spans="9:11">
      <c r="I57157" s="72"/>
      <c r="J57157" s="72"/>
      <c r="K57157" s="72"/>
    </row>
    <row r="57158" spans="9:11">
      <c r="I57158" s="72"/>
      <c r="J57158" s="72"/>
      <c r="K57158" s="72"/>
    </row>
    <row r="57159" spans="9:11">
      <c r="I57159" s="72"/>
      <c r="J57159" s="72"/>
      <c r="K57159" s="72"/>
    </row>
    <row r="57160" spans="9:11">
      <c r="I57160" s="72"/>
      <c r="J57160" s="72"/>
      <c r="K57160" s="72"/>
    </row>
    <row r="57161" spans="9:11">
      <c r="I57161" s="72"/>
      <c r="J57161" s="72"/>
      <c r="K57161" s="72"/>
    </row>
    <row r="57162" spans="9:11">
      <c r="I57162" s="72"/>
      <c r="J57162" s="72"/>
      <c r="K57162" s="72"/>
    </row>
    <row r="57163" spans="9:11">
      <c r="I57163" s="72"/>
      <c r="J57163" s="72"/>
      <c r="K57163" s="72"/>
    </row>
    <row r="57164" spans="9:11">
      <c r="I57164" s="72"/>
      <c r="J57164" s="72"/>
      <c r="K57164" s="72"/>
    </row>
    <row r="57165" spans="9:11">
      <c r="I57165" s="72"/>
      <c r="J57165" s="72"/>
      <c r="K57165" s="72"/>
    </row>
    <row r="57166" spans="9:11">
      <c r="I57166" s="72"/>
      <c r="J57166" s="72"/>
      <c r="K57166" s="72"/>
    </row>
    <row r="57167" spans="9:11">
      <c r="I57167" s="72"/>
      <c r="J57167" s="72"/>
      <c r="K57167" s="72"/>
    </row>
    <row r="57168" spans="9:11">
      <c r="I57168" s="72"/>
      <c r="J57168" s="72"/>
      <c r="K57168" s="72"/>
    </row>
    <row r="57169" spans="9:11">
      <c r="I57169" s="72"/>
      <c r="J57169" s="72"/>
      <c r="K57169" s="72"/>
    </row>
    <row r="57170" spans="9:11">
      <c r="I57170" s="72"/>
      <c r="J57170" s="72"/>
      <c r="K57170" s="72"/>
    </row>
    <row r="57171" spans="9:11">
      <c r="I57171" s="72"/>
      <c r="J57171" s="72"/>
      <c r="K57171" s="72"/>
    </row>
    <row r="57172" spans="9:11">
      <c r="I57172" s="72"/>
      <c r="J57172" s="72"/>
      <c r="K57172" s="72"/>
    </row>
    <row r="57173" spans="9:11">
      <c r="I57173" s="72"/>
      <c r="J57173" s="72"/>
      <c r="K57173" s="72"/>
    </row>
    <row r="57174" spans="9:11">
      <c r="I57174" s="72"/>
      <c r="J57174" s="72"/>
      <c r="K57174" s="72"/>
    </row>
    <row r="57175" spans="9:11">
      <c r="I57175" s="72"/>
      <c r="J57175" s="72"/>
      <c r="K57175" s="72"/>
    </row>
    <row r="57176" spans="9:11">
      <c r="I57176" s="72"/>
      <c r="J57176" s="72"/>
      <c r="K57176" s="72"/>
    </row>
    <row r="57177" spans="9:11">
      <c r="I57177" s="72"/>
      <c r="J57177" s="72"/>
      <c r="K57177" s="72"/>
    </row>
    <row r="57178" spans="9:11">
      <c r="I57178" s="72"/>
      <c r="J57178" s="72"/>
      <c r="K57178" s="72"/>
    </row>
    <row r="57179" spans="9:11">
      <c r="I57179" s="72"/>
      <c r="J57179" s="72"/>
      <c r="K57179" s="72"/>
    </row>
    <row r="57180" spans="9:11">
      <c r="I57180" s="72"/>
      <c r="J57180" s="72"/>
      <c r="K57180" s="72"/>
    </row>
    <row r="57181" spans="9:11">
      <c r="I57181" s="72"/>
      <c r="J57181" s="72"/>
      <c r="K57181" s="72"/>
    </row>
    <row r="57182" spans="9:11">
      <c r="I57182" s="72"/>
      <c r="J57182" s="72"/>
      <c r="K57182" s="72"/>
    </row>
    <row r="57183" spans="9:11">
      <c r="I57183" s="72"/>
      <c r="J57183" s="72"/>
      <c r="K57183" s="72"/>
    </row>
    <row r="57184" spans="9:11">
      <c r="I57184" s="72"/>
      <c r="J57184" s="72"/>
      <c r="K57184" s="72"/>
    </row>
    <row r="57185" spans="9:11">
      <c r="I57185" s="72"/>
      <c r="J57185" s="72"/>
      <c r="K57185" s="72"/>
    </row>
    <row r="57186" spans="9:11">
      <c r="I57186" s="72"/>
      <c r="J57186" s="72"/>
      <c r="K57186" s="72"/>
    </row>
    <row r="57187" spans="9:11">
      <c r="I57187" s="72"/>
      <c r="J57187" s="72"/>
      <c r="K57187" s="72"/>
    </row>
    <row r="57188" spans="9:11">
      <c r="I57188" s="72"/>
      <c r="J57188" s="72"/>
      <c r="K57188" s="72"/>
    </row>
    <row r="57189" spans="9:11">
      <c r="I57189" s="72"/>
      <c r="J57189" s="72"/>
      <c r="K57189" s="72"/>
    </row>
    <row r="57190" spans="9:11">
      <c r="I57190" s="72"/>
      <c r="J57190" s="72"/>
      <c r="K57190" s="72"/>
    </row>
    <row r="57191" spans="9:11">
      <c r="I57191" s="72"/>
      <c r="J57191" s="72"/>
      <c r="K57191" s="72"/>
    </row>
    <row r="57192" spans="9:11">
      <c r="I57192" s="72"/>
      <c r="J57192" s="72"/>
      <c r="K57192" s="72"/>
    </row>
    <row r="57193" spans="9:11">
      <c r="I57193" s="72"/>
      <c r="J57193" s="72"/>
      <c r="K57193" s="72"/>
    </row>
    <row r="57194" spans="9:11">
      <c r="I57194" s="72"/>
      <c r="J57194" s="72"/>
      <c r="K57194" s="72"/>
    </row>
    <row r="57195" spans="9:11">
      <c r="I57195" s="72"/>
      <c r="J57195" s="72"/>
      <c r="K57195" s="72"/>
    </row>
    <row r="57196" spans="9:11">
      <c r="I57196" s="72"/>
      <c r="J57196" s="72"/>
      <c r="K57196" s="72"/>
    </row>
    <row r="57197" spans="9:11">
      <c r="I57197" s="72"/>
      <c r="J57197" s="72"/>
      <c r="K57197" s="72"/>
    </row>
    <row r="57198" spans="9:11">
      <c r="I57198" s="72"/>
      <c r="J57198" s="72"/>
      <c r="K57198" s="72"/>
    </row>
    <row r="57199" spans="9:11">
      <c r="I57199" s="72"/>
      <c r="J57199" s="72"/>
      <c r="K57199" s="72"/>
    </row>
    <row r="57200" spans="9:11">
      <c r="I57200" s="72"/>
      <c r="J57200" s="72"/>
      <c r="K57200" s="72"/>
    </row>
    <row r="57201" spans="9:11">
      <c r="I57201" s="72"/>
      <c r="J57201" s="72"/>
      <c r="K57201" s="72"/>
    </row>
    <row r="57202" spans="9:11">
      <c r="I57202" s="72"/>
      <c r="J57202" s="72"/>
      <c r="K57202" s="72"/>
    </row>
    <row r="57203" spans="9:11">
      <c r="I57203" s="72"/>
      <c r="J57203" s="72"/>
      <c r="K57203" s="72"/>
    </row>
    <row r="57204" spans="9:11">
      <c r="I57204" s="72"/>
      <c r="J57204" s="72"/>
      <c r="K57204" s="72"/>
    </row>
    <row r="57205" spans="9:11">
      <c r="I57205" s="72"/>
      <c r="J57205" s="72"/>
      <c r="K57205" s="72"/>
    </row>
    <row r="57206" spans="9:11">
      <c r="I57206" s="72"/>
      <c r="J57206" s="72"/>
      <c r="K57206" s="72"/>
    </row>
    <row r="57207" spans="9:11">
      <c r="I57207" s="72"/>
      <c r="J57207" s="72"/>
      <c r="K57207" s="72"/>
    </row>
    <row r="57208" spans="9:11">
      <c r="I57208" s="72"/>
      <c r="J57208" s="72"/>
      <c r="K57208" s="72"/>
    </row>
    <row r="57209" spans="9:11">
      <c r="I57209" s="72"/>
      <c r="J57209" s="72"/>
      <c r="K57209" s="72"/>
    </row>
    <row r="57210" spans="9:11">
      <c r="I57210" s="72"/>
      <c r="J57210" s="72"/>
      <c r="K57210" s="72"/>
    </row>
    <row r="57211" spans="9:11">
      <c r="I57211" s="72"/>
      <c r="J57211" s="72"/>
      <c r="K57211" s="72"/>
    </row>
    <row r="57212" spans="9:11">
      <c r="I57212" s="72"/>
      <c r="J57212" s="72"/>
      <c r="K57212" s="72"/>
    </row>
    <row r="57213" spans="9:11">
      <c r="I57213" s="72"/>
      <c r="J57213" s="72"/>
      <c r="K57213" s="72"/>
    </row>
    <row r="57214" spans="9:11">
      <c r="I57214" s="72"/>
      <c r="J57214" s="72"/>
      <c r="K57214" s="72"/>
    </row>
    <row r="57215" spans="9:11">
      <c r="I57215" s="72"/>
      <c r="J57215" s="72"/>
      <c r="K57215" s="72"/>
    </row>
    <row r="57216" spans="9:11">
      <c r="I57216" s="72"/>
      <c r="J57216" s="72"/>
      <c r="K57216" s="72"/>
    </row>
    <row r="57217" spans="9:11">
      <c r="I57217" s="72"/>
      <c r="J57217" s="72"/>
      <c r="K57217" s="72"/>
    </row>
    <row r="57218" spans="9:11">
      <c r="I57218" s="72"/>
      <c r="J57218" s="72"/>
      <c r="K57218" s="72"/>
    </row>
    <row r="57219" spans="9:11">
      <c r="I57219" s="72"/>
      <c r="J57219" s="72"/>
      <c r="K57219" s="72"/>
    </row>
    <row r="57220" spans="9:11">
      <c r="I57220" s="72"/>
      <c r="J57220" s="72"/>
      <c r="K57220" s="72"/>
    </row>
    <row r="57221" spans="9:11">
      <c r="I57221" s="72"/>
      <c r="J57221" s="72"/>
      <c r="K57221" s="72"/>
    </row>
    <row r="57222" spans="9:11">
      <c r="I57222" s="72"/>
      <c r="J57222" s="72"/>
      <c r="K57222" s="72"/>
    </row>
    <row r="57223" spans="9:11">
      <c r="I57223" s="72"/>
      <c r="J57223" s="72"/>
      <c r="K57223" s="72"/>
    </row>
    <row r="57224" spans="9:11">
      <c r="I57224" s="72"/>
      <c r="J57224" s="72"/>
      <c r="K57224" s="72"/>
    </row>
    <row r="57225" spans="9:11">
      <c r="I57225" s="72"/>
      <c r="J57225" s="72"/>
      <c r="K57225" s="72"/>
    </row>
    <row r="57226" spans="9:11">
      <c r="I57226" s="72"/>
      <c r="J57226" s="72"/>
      <c r="K57226" s="72"/>
    </row>
    <row r="57227" spans="9:11">
      <c r="I57227" s="72"/>
      <c r="J57227" s="72"/>
      <c r="K57227" s="72"/>
    </row>
    <row r="57228" spans="9:11">
      <c r="I57228" s="72"/>
      <c r="J57228" s="72"/>
      <c r="K57228" s="72"/>
    </row>
    <row r="57229" spans="9:11">
      <c r="I57229" s="72"/>
      <c r="J57229" s="72"/>
      <c r="K57229" s="72"/>
    </row>
    <row r="57230" spans="9:11">
      <c r="I57230" s="72"/>
      <c r="J57230" s="72"/>
      <c r="K57230" s="72"/>
    </row>
    <row r="57231" spans="9:11">
      <c r="I57231" s="72"/>
      <c r="J57231" s="72"/>
      <c r="K57231" s="72"/>
    </row>
    <row r="57232" spans="9:11">
      <c r="I57232" s="72"/>
      <c r="J57232" s="72"/>
      <c r="K57232" s="72"/>
    </row>
    <row r="57233" spans="9:11">
      <c r="I57233" s="72"/>
      <c r="J57233" s="72"/>
      <c r="K57233" s="72"/>
    </row>
    <row r="57234" spans="9:11">
      <c r="I57234" s="72"/>
      <c r="J57234" s="72"/>
      <c r="K57234" s="72"/>
    </row>
    <row r="57235" spans="9:11">
      <c r="I57235" s="72"/>
      <c r="J57235" s="72"/>
      <c r="K57235" s="72"/>
    </row>
    <row r="57236" spans="9:11">
      <c r="I57236" s="72"/>
      <c r="J57236" s="72"/>
      <c r="K57236" s="72"/>
    </row>
    <row r="57237" spans="9:11">
      <c r="I57237" s="72"/>
      <c r="J57237" s="72"/>
      <c r="K57237" s="72"/>
    </row>
    <row r="57238" spans="9:11">
      <c r="I57238" s="72"/>
      <c r="J57238" s="72"/>
      <c r="K57238" s="72"/>
    </row>
    <row r="57239" spans="9:11">
      <c r="I57239" s="72"/>
      <c r="J57239" s="72"/>
      <c r="K57239" s="72"/>
    </row>
    <row r="57240" spans="9:11">
      <c r="I57240" s="72"/>
      <c r="J57240" s="72"/>
      <c r="K57240" s="72"/>
    </row>
    <row r="57241" spans="9:11">
      <c r="I57241" s="72"/>
      <c r="J57241" s="72"/>
      <c r="K57241" s="72"/>
    </row>
    <row r="57242" spans="9:11">
      <c r="I57242" s="72"/>
      <c r="J57242" s="72"/>
      <c r="K57242" s="72"/>
    </row>
    <row r="57243" spans="9:11">
      <c r="I57243" s="72"/>
      <c r="J57243" s="72"/>
      <c r="K57243" s="72"/>
    </row>
    <row r="57244" spans="9:11">
      <c r="I57244" s="72"/>
      <c r="J57244" s="72"/>
      <c r="K57244" s="72"/>
    </row>
    <row r="57245" spans="9:11">
      <c r="I57245" s="72"/>
      <c r="J57245" s="72"/>
      <c r="K57245" s="72"/>
    </row>
    <row r="57246" spans="9:11">
      <c r="I57246" s="72"/>
      <c r="J57246" s="72"/>
      <c r="K57246" s="72"/>
    </row>
    <row r="57247" spans="9:11">
      <c r="I57247" s="72"/>
      <c r="J57247" s="72"/>
      <c r="K57247" s="72"/>
    </row>
    <row r="57248" spans="9:11">
      <c r="I57248" s="72"/>
      <c r="J57248" s="72"/>
      <c r="K57248" s="72"/>
    </row>
    <row r="57249" spans="9:11">
      <c r="I57249" s="72"/>
      <c r="J57249" s="72"/>
      <c r="K57249" s="72"/>
    </row>
    <row r="57250" spans="9:11">
      <c r="I57250" s="72"/>
      <c r="J57250" s="72"/>
      <c r="K57250" s="72"/>
    </row>
    <row r="57251" spans="9:11">
      <c r="I57251" s="72"/>
      <c r="J57251" s="72"/>
      <c r="K57251" s="72"/>
    </row>
    <row r="57252" spans="9:11">
      <c r="I57252" s="72"/>
      <c r="J57252" s="72"/>
      <c r="K57252" s="72"/>
    </row>
    <row r="57253" spans="9:11">
      <c r="I57253" s="72"/>
      <c r="J57253" s="72"/>
      <c r="K57253" s="72"/>
    </row>
    <row r="57254" spans="9:11">
      <c r="I57254" s="72"/>
      <c r="J57254" s="72"/>
      <c r="K57254" s="72"/>
    </row>
    <row r="57255" spans="9:11">
      <c r="I57255" s="72"/>
      <c r="J57255" s="72"/>
      <c r="K57255" s="72"/>
    </row>
    <row r="57256" spans="9:11">
      <c r="I57256" s="72"/>
      <c r="J57256" s="72"/>
      <c r="K57256" s="72"/>
    </row>
    <row r="57257" spans="9:11">
      <c r="I57257" s="72"/>
      <c r="J57257" s="72"/>
      <c r="K57257" s="72"/>
    </row>
    <row r="57258" spans="9:11">
      <c r="I57258" s="72"/>
      <c r="J57258" s="72"/>
      <c r="K57258" s="72"/>
    </row>
    <row r="57259" spans="9:11">
      <c r="I57259" s="72"/>
      <c r="J57259" s="72"/>
      <c r="K57259" s="72"/>
    </row>
    <row r="57260" spans="9:11">
      <c r="I57260" s="72"/>
      <c r="J57260" s="72"/>
      <c r="K57260" s="72"/>
    </row>
    <row r="57261" spans="9:11">
      <c r="I57261" s="72"/>
      <c r="J57261" s="72"/>
      <c r="K57261" s="72"/>
    </row>
    <row r="57262" spans="9:11">
      <c r="I57262" s="72"/>
      <c r="J57262" s="72"/>
      <c r="K57262" s="72"/>
    </row>
    <row r="57263" spans="9:11">
      <c r="I57263" s="72"/>
      <c r="J57263" s="72"/>
      <c r="K57263" s="72"/>
    </row>
    <row r="57264" spans="9:11">
      <c r="I57264" s="72"/>
      <c r="J57264" s="72"/>
      <c r="K57264" s="72"/>
    </row>
    <row r="57265" spans="9:11">
      <c r="I57265" s="72"/>
      <c r="J57265" s="72"/>
      <c r="K57265" s="72"/>
    </row>
    <row r="57266" spans="9:11">
      <c r="I57266" s="72"/>
      <c r="J57266" s="72"/>
      <c r="K57266" s="72"/>
    </row>
    <row r="57267" spans="9:11">
      <c r="I57267" s="72"/>
      <c r="J57267" s="72"/>
      <c r="K57267" s="72"/>
    </row>
    <row r="57268" spans="9:11">
      <c r="I57268" s="72"/>
      <c r="J57268" s="72"/>
      <c r="K57268" s="72"/>
    </row>
    <row r="57269" spans="9:11">
      <c r="I57269" s="72"/>
      <c r="J57269" s="72"/>
      <c r="K57269" s="72"/>
    </row>
    <row r="57270" spans="9:11">
      <c r="I57270" s="72"/>
      <c r="J57270" s="72"/>
      <c r="K57270" s="72"/>
    </row>
    <row r="57271" spans="9:11">
      <c r="I57271" s="72"/>
      <c r="J57271" s="72"/>
      <c r="K57271" s="72"/>
    </row>
    <row r="57272" spans="9:11">
      <c r="I57272" s="72"/>
      <c r="J57272" s="72"/>
      <c r="K57272" s="72"/>
    </row>
    <row r="57273" spans="9:11">
      <c r="I57273" s="72"/>
      <c r="J57273" s="72"/>
      <c r="K57273" s="72"/>
    </row>
    <row r="57274" spans="9:11">
      <c r="I57274" s="72"/>
      <c r="J57274" s="72"/>
      <c r="K57274" s="72"/>
    </row>
    <row r="57275" spans="9:11">
      <c r="I57275" s="72"/>
      <c r="J57275" s="72"/>
      <c r="K57275" s="72"/>
    </row>
    <row r="57276" spans="9:11">
      <c r="I57276" s="72"/>
      <c r="J57276" s="72"/>
      <c r="K57276" s="72"/>
    </row>
    <row r="57277" spans="9:11">
      <c r="I57277" s="72"/>
      <c r="J57277" s="72"/>
      <c r="K57277" s="72"/>
    </row>
    <row r="57278" spans="9:11">
      <c r="I57278" s="72"/>
      <c r="J57278" s="72"/>
      <c r="K57278" s="72"/>
    </row>
    <row r="57279" spans="9:11">
      <c r="I57279" s="72"/>
      <c r="J57279" s="72"/>
      <c r="K57279" s="72"/>
    </row>
    <row r="57280" spans="9:11">
      <c r="I57280" s="72"/>
      <c r="J57280" s="72"/>
      <c r="K57280" s="72"/>
    </row>
    <row r="57281" spans="9:11">
      <c r="I57281" s="72"/>
      <c r="J57281" s="72"/>
      <c r="K57281" s="72"/>
    </row>
    <row r="57282" spans="9:11">
      <c r="I57282" s="72"/>
      <c r="J57282" s="72"/>
      <c r="K57282" s="72"/>
    </row>
    <row r="57283" spans="9:11">
      <c r="I57283" s="72"/>
      <c r="J57283" s="72"/>
      <c r="K57283" s="72"/>
    </row>
    <row r="57284" spans="9:11">
      <c r="I57284" s="72"/>
      <c r="J57284" s="72"/>
      <c r="K57284" s="72"/>
    </row>
    <row r="57285" spans="9:11">
      <c r="I57285" s="72"/>
      <c r="J57285" s="72"/>
      <c r="K57285" s="72"/>
    </row>
    <row r="57286" spans="9:11">
      <c r="I57286" s="72"/>
      <c r="J57286" s="72"/>
      <c r="K57286" s="72"/>
    </row>
    <row r="57287" spans="9:11">
      <c r="I57287" s="72"/>
      <c r="J57287" s="72"/>
      <c r="K57287" s="72"/>
    </row>
    <row r="57288" spans="9:11">
      <c r="I57288" s="72"/>
      <c r="J57288" s="72"/>
      <c r="K57288" s="72"/>
    </row>
    <row r="57289" spans="9:11">
      <c r="I57289" s="72"/>
      <c r="J57289" s="72"/>
      <c r="K57289" s="72"/>
    </row>
    <row r="57290" spans="9:11">
      <c r="I57290" s="72"/>
      <c r="J57290" s="72"/>
      <c r="K57290" s="72"/>
    </row>
    <row r="57291" spans="9:11">
      <c r="I57291" s="72"/>
      <c r="J57291" s="72"/>
      <c r="K57291" s="72"/>
    </row>
    <row r="57292" spans="9:11">
      <c r="I57292" s="72"/>
      <c r="J57292" s="72"/>
      <c r="K57292" s="72"/>
    </row>
    <row r="57293" spans="9:11">
      <c r="I57293" s="72"/>
      <c r="J57293" s="72"/>
      <c r="K57293" s="72"/>
    </row>
    <row r="57294" spans="9:11">
      <c r="I57294" s="72"/>
      <c r="J57294" s="72"/>
      <c r="K57294" s="72"/>
    </row>
    <row r="57295" spans="9:11">
      <c r="I57295" s="72"/>
      <c r="J57295" s="72"/>
      <c r="K57295" s="72"/>
    </row>
    <row r="57296" spans="9:11">
      <c r="I57296" s="72"/>
      <c r="J57296" s="72"/>
      <c r="K57296" s="72"/>
    </row>
    <row r="57297" spans="9:11">
      <c r="I57297" s="72"/>
      <c r="J57297" s="72"/>
      <c r="K57297" s="72"/>
    </row>
    <row r="57298" spans="9:11">
      <c r="I57298" s="72"/>
      <c r="J57298" s="72"/>
      <c r="K57298" s="72"/>
    </row>
    <row r="57299" spans="9:11">
      <c r="I57299" s="72"/>
      <c r="J57299" s="72"/>
      <c r="K57299" s="72"/>
    </row>
    <row r="57300" spans="9:11">
      <c r="I57300" s="72"/>
      <c r="J57300" s="72"/>
      <c r="K57300" s="72"/>
    </row>
    <row r="57301" spans="9:11">
      <c r="I57301" s="72"/>
      <c r="J57301" s="72"/>
      <c r="K57301" s="72"/>
    </row>
    <row r="57302" spans="9:11">
      <c r="I57302" s="72"/>
      <c r="J57302" s="72"/>
      <c r="K57302" s="72"/>
    </row>
    <row r="57303" spans="9:11">
      <c r="I57303" s="72"/>
      <c r="J57303" s="72"/>
      <c r="K57303" s="72"/>
    </row>
    <row r="57304" spans="9:11">
      <c r="I57304" s="72"/>
      <c r="J57304" s="72"/>
      <c r="K57304" s="72"/>
    </row>
    <row r="57305" spans="9:11">
      <c r="I57305" s="72"/>
      <c r="J57305" s="72"/>
      <c r="K57305" s="72"/>
    </row>
    <row r="57306" spans="9:11">
      <c r="I57306" s="72"/>
      <c r="J57306" s="72"/>
      <c r="K57306" s="72"/>
    </row>
    <row r="57307" spans="9:11">
      <c r="I57307" s="72"/>
      <c r="J57307" s="72"/>
      <c r="K57307" s="72"/>
    </row>
    <row r="57308" spans="9:11">
      <c r="I57308" s="72"/>
      <c r="J57308" s="72"/>
      <c r="K57308" s="72"/>
    </row>
    <row r="57309" spans="9:11">
      <c r="I57309" s="72"/>
      <c r="J57309" s="72"/>
      <c r="K57309" s="72"/>
    </row>
    <row r="57310" spans="9:11">
      <c r="I57310" s="72"/>
      <c r="J57310" s="72"/>
      <c r="K57310" s="72"/>
    </row>
    <row r="57311" spans="9:11">
      <c r="I57311" s="72"/>
      <c r="J57311" s="72"/>
      <c r="K57311" s="72"/>
    </row>
    <row r="57312" spans="9:11">
      <c r="I57312" s="72"/>
      <c r="J57312" s="72"/>
      <c r="K57312" s="72"/>
    </row>
    <row r="57313" spans="9:11">
      <c r="I57313" s="72"/>
      <c r="J57313" s="72"/>
      <c r="K57313" s="72"/>
    </row>
    <row r="57314" spans="9:11">
      <c r="I57314" s="72"/>
      <c r="J57314" s="72"/>
      <c r="K57314" s="72"/>
    </row>
    <row r="57315" spans="9:11">
      <c r="I57315" s="72"/>
      <c r="J57315" s="72"/>
      <c r="K57315" s="72"/>
    </row>
    <row r="57316" spans="9:11">
      <c r="I57316" s="72"/>
      <c r="J57316" s="72"/>
      <c r="K57316" s="72"/>
    </row>
    <row r="57317" spans="9:11">
      <c r="I57317" s="72"/>
      <c r="J57317" s="72"/>
      <c r="K57317" s="72"/>
    </row>
    <row r="57318" spans="9:11">
      <c r="I57318" s="72"/>
      <c r="J57318" s="72"/>
      <c r="K57318" s="72"/>
    </row>
    <row r="57319" spans="9:11">
      <c r="I57319" s="72"/>
      <c r="J57319" s="72"/>
      <c r="K57319" s="72"/>
    </row>
    <row r="57320" spans="9:11">
      <c r="I57320" s="72"/>
      <c r="J57320" s="72"/>
      <c r="K57320" s="72"/>
    </row>
    <row r="57321" spans="9:11">
      <c r="I57321" s="72"/>
      <c r="J57321" s="72"/>
      <c r="K57321" s="72"/>
    </row>
    <row r="57322" spans="9:11">
      <c r="I57322" s="72"/>
      <c r="J57322" s="72"/>
      <c r="K57322" s="72"/>
    </row>
    <row r="57323" spans="9:11">
      <c r="I57323" s="72"/>
      <c r="J57323" s="72"/>
      <c r="K57323" s="72"/>
    </row>
    <row r="57324" spans="9:11">
      <c r="I57324" s="72"/>
      <c r="J57324" s="72"/>
      <c r="K57324" s="72"/>
    </row>
    <row r="57325" spans="9:11">
      <c r="I57325" s="72"/>
      <c r="J57325" s="72"/>
      <c r="K57325" s="72"/>
    </row>
    <row r="57326" spans="9:11">
      <c r="I57326" s="72"/>
      <c r="J57326" s="72"/>
      <c r="K57326" s="72"/>
    </row>
    <row r="57327" spans="9:11">
      <c r="I57327" s="72"/>
      <c r="J57327" s="72"/>
      <c r="K57327" s="72"/>
    </row>
    <row r="57328" spans="9:11">
      <c r="I57328" s="72"/>
      <c r="J57328" s="72"/>
      <c r="K57328" s="72"/>
    </row>
    <row r="57329" spans="9:11">
      <c r="I57329" s="72"/>
      <c r="J57329" s="72"/>
      <c r="K57329" s="72"/>
    </row>
    <row r="57330" spans="9:11">
      <c r="I57330" s="72"/>
      <c r="J57330" s="72"/>
      <c r="K57330" s="72"/>
    </row>
    <row r="57331" spans="9:11">
      <c r="I57331" s="72"/>
      <c r="J57331" s="72"/>
      <c r="K57331" s="72"/>
    </row>
    <row r="57332" spans="9:11">
      <c r="I57332" s="72"/>
      <c r="J57332" s="72"/>
      <c r="K57332" s="72"/>
    </row>
    <row r="57333" spans="9:11">
      <c r="I57333" s="72"/>
      <c r="J57333" s="72"/>
      <c r="K57333" s="72"/>
    </row>
    <row r="57334" spans="9:11">
      <c r="I57334" s="72"/>
      <c r="J57334" s="72"/>
      <c r="K57334" s="72"/>
    </row>
    <row r="57335" spans="9:11">
      <c r="I57335" s="72"/>
      <c r="J57335" s="72"/>
      <c r="K57335" s="72"/>
    </row>
    <row r="57336" spans="9:11">
      <c r="I57336" s="72"/>
      <c r="J57336" s="72"/>
      <c r="K57336" s="72"/>
    </row>
    <row r="57337" spans="9:11">
      <c r="I57337" s="72"/>
      <c r="J57337" s="72"/>
      <c r="K57337" s="72"/>
    </row>
    <row r="57338" spans="9:11">
      <c r="I57338" s="72"/>
      <c r="J57338" s="72"/>
      <c r="K57338" s="72"/>
    </row>
    <row r="57339" spans="9:11">
      <c r="I57339" s="72"/>
      <c r="J57339" s="72"/>
      <c r="K57339" s="72"/>
    </row>
    <row r="57340" spans="9:11">
      <c r="I57340" s="72"/>
      <c r="J57340" s="72"/>
      <c r="K57340" s="72"/>
    </row>
    <row r="57341" spans="9:11">
      <c r="I57341" s="72"/>
      <c r="J57341" s="72"/>
      <c r="K57341" s="72"/>
    </row>
    <row r="57342" spans="9:11">
      <c r="I57342" s="72"/>
      <c r="J57342" s="72"/>
      <c r="K57342" s="72"/>
    </row>
    <row r="57343" spans="9:11">
      <c r="I57343" s="72"/>
      <c r="J57343" s="72"/>
      <c r="K57343" s="72"/>
    </row>
    <row r="57344" spans="9:11">
      <c r="I57344" s="72"/>
      <c r="J57344" s="72"/>
      <c r="K57344" s="72"/>
    </row>
    <row r="57345" spans="9:11">
      <c r="I57345" s="72"/>
      <c r="J57345" s="72"/>
      <c r="K57345" s="72"/>
    </row>
    <row r="57346" spans="9:11">
      <c r="I57346" s="72"/>
      <c r="J57346" s="72"/>
      <c r="K57346" s="72"/>
    </row>
    <row r="57347" spans="9:11">
      <c r="I57347" s="72"/>
      <c r="J57347" s="72"/>
      <c r="K57347" s="72"/>
    </row>
    <row r="57348" spans="9:11">
      <c r="I57348" s="72"/>
      <c r="J57348" s="72"/>
      <c r="K57348" s="72"/>
    </row>
    <row r="57349" spans="9:11">
      <c r="I57349" s="72"/>
      <c r="J57349" s="72"/>
      <c r="K57349" s="72"/>
    </row>
    <row r="57350" spans="9:11">
      <c r="I57350" s="72"/>
      <c r="J57350" s="72"/>
      <c r="K57350" s="72"/>
    </row>
    <row r="57351" spans="9:11">
      <c r="I57351" s="72"/>
      <c r="J57351" s="72"/>
      <c r="K57351" s="72"/>
    </row>
    <row r="57352" spans="9:11">
      <c r="I57352" s="72"/>
      <c r="J57352" s="72"/>
      <c r="K57352" s="72"/>
    </row>
    <row r="57353" spans="9:11">
      <c r="I57353" s="72"/>
      <c r="J57353" s="72"/>
      <c r="K57353" s="72"/>
    </row>
    <row r="57354" spans="9:11">
      <c r="I57354" s="72"/>
      <c r="J57354" s="72"/>
      <c r="K57354" s="72"/>
    </row>
    <row r="57355" spans="9:11">
      <c r="I57355" s="72"/>
      <c r="J57355" s="72"/>
      <c r="K57355" s="72"/>
    </row>
    <row r="57356" spans="9:11">
      <c r="I57356" s="72"/>
      <c r="J57356" s="72"/>
      <c r="K57356" s="72"/>
    </row>
    <row r="57357" spans="9:11">
      <c r="I57357" s="72"/>
      <c r="J57357" s="72"/>
      <c r="K57357" s="72"/>
    </row>
    <row r="57358" spans="9:11">
      <c r="I57358" s="72"/>
      <c r="J57358" s="72"/>
      <c r="K57358" s="72"/>
    </row>
    <row r="57359" spans="9:11">
      <c r="I57359" s="72"/>
      <c r="J57359" s="72"/>
      <c r="K57359" s="72"/>
    </row>
    <row r="57360" spans="9:11">
      <c r="I57360" s="72"/>
      <c r="J57360" s="72"/>
      <c r="K57360" s="72"/>
    </row>
    <row r="57361" spans="9:11">
      <c r="I57361" s="72"/>
      <c r="J57361" s="72"/>
      <c r="K57361" s="72"/>
    </row>
    <row r="57362" spans="9:11">
      <c r="I57362" s="72"/>
      <c r="J57362" s="72"/>
      <c r="K57362" s="72"/>
    </row>
    <row r="57363" spans="9:11">
      <c r="I57363" s="72"/>
      <c r="J57363" s="72"/>
      <c r="K57363" s="72"/>
    </row>
    <row r="57364" spans="9:11">
      <c r="I57364" s="72"/>
      <c r="J57364" s="72"/>
      <c r="K57364" s="72"/>
    </row>
    <row r="57365" spans="9:11">
      <c r="I57365" s="72"/>
      <c r="J57365" s="72"/>
      <c r="K57365" s="72"/>
    </row>
    <row r="57366" spans="9:11">
      <c r="I57366" s="72"/>
      <c r="J57366" s="72"/>
      <c r="K57366" s="72"/>
    </row>
    <row r="57367" spans="9:11">
      <c r="I57367" s="72"/>
      <c r="J57367" s="72"/>
      <c r="K57367" s="72"/>
    </row>
    <row r="57368" spans="9:11">
      <c r="I57368" s="72"/>
      <c r="J57368" s="72"/>
      <c r="K57368" s="72"/>
    </row>
    <row r="57369" spans="9:11">
      <c r="I57369" s="72"/>
      <c r="J57369" s="72"/>
      <c r="K57369" s="72"/>
    </row>
    <row r="57370" spans="9:11">
      <c r="I57370" s="72"/>
      <c r="J57370" s="72"/>
      <c r="K57370" s="72"/>
    </row>
    <row r="57371" spans="9:11">
      <c r="I57371" s="72"/>
      <c r="J57371" s="72"/>
      <c r="K57371" s="72"/>
    </row>
    <row r="57372" spans="9:11">
      <c r="I57372" s="72"/>
      <c r="J57372" s="72"/>
      <c r="K57372" s="72"/>
    </row>
    <row r="57373" spans="9:11">
      <c r="I57373" s="72"/>
      <c r="J57373" s="72"/>
      <c r="K57373" s="72"/>
    </row>
    <row r="57374" spans="9:11">
      <c r="I57374" s="72"/>
      <c r="J57374" s="72"/>
      <c r="K57374" s="72"/>
    </row>
    <row r="57375" spans="9:11">
      <c r="I57375" s="72"/>
      <c r="J57375" s="72"/>
      <c r="K57375" s="72"/>
    </row>
    <row r="57376" spans="9:11">
      <c r="I57376" s="72"/>
      <c r="J57376" s="72"/>
      <c r="K57376" s="72"/>
    </row>
    <row r="57377" spans="9:11">
      <c r="I57377" s="72"/>
      <c r="J57377" s="72"/>
      <c r="K57377" s="72"/>
    </row>
    <row r="57378" spans="9:11">
      <c r="I57378" s="72"/>
      <c r="J57378" s="72"/>
      <c r="K57378" s="72"/>
    </row>
    <row r="57379" spans="9:11">
      <c r="I57379" s="72"/>
      <c r="J57379" s="72"/>
      <c r="K57379" s="72"/>
    </row>
    <row r="57380" spans="9:11">
      <c r="I57380" s="72"/>
      <c r="J57380" s="72"/>
      <c r="K57380" s="72"/>
    </row>
    <row r="57381" spans="9:11">
      <c r="I57381" s="72"/>
      <c r="J57381" s="72"/>
      <c r="K57381" s="72"/>
    </row>
    <row r="57382" spans="9:11">
      <c r="I57382" s="72"/>
      <c r="J57382" s="72"/>
      <c r="K57382" s="72"/>
    </row>
    <row r="57383" spans="9:11">
      <c r="I57383" s="72"/>
      <c r="J57383" s="72"/>
      <c r="K57383" s="72"/>
    </row>
    <row r="57384" spans="9:11">
      <c r="I57384" s="72"/>
      <c r="J57384" s="72"/>
      <c r="K57384" s="72"/>
    </row>
    <row r="57385" spans="9:11">
      <c r="I57385" s="72"/>
      <c r="J57385" s="72"/>
      <c r="K57385" s="72"/>
    </row>
    <row r="57386" spans="9:11">
      <c r="I57386" s="72"/>
      <c r="J57386" s="72"/>
      <c r="K57386" s="72"/>
    </row>
    <row r="57387" spans="9:11">
      <c r="I57387" s="72"/>
      <c r="J57387" s="72"/>
      <c r="K57387" s="72"/>
    </row>
    <row r="57388" spans="9:11">
      <c r="I57388" s="72"/>
      <c r="J57388" s="72"/>
      <c r="K57388" s="72"/>
    </row>
    <row r="57389" spans="9:11">
      <c r="I57389" s="72"/>
      <c r="J57389" s="72"/>
      <c r="K57389" s="72"/>
    </row>
    <row r="57390" spans="9:11">
      <c r="I57390" s="72"/>
      <c r="J57390" s="72"/>
      <c r="K57390" s="72"/>
    </row>
    <row r="57391" spans="9:11">
      <c r="I57391" s="72"/>
      <c r="J57391" s="72"/>
      <c r="K57391" s="72"/>
    </row>
    <row r="57392" spans="9:11">
      <c r="I57392" s="72"/>
      <c r="J57392" s="72"/>
      <c r="K57392" s="72"/>
    </row>
    <row r="57393" spans="9:11">
      <c r="I57393" s="72"/>
      <c r="J57393" s="72"/>
      <c r="K57393" s="72"/>
    </row>
    <row r="57394" spans="9:11">
      <c r="I57394" s="72"/>
      <c r="J57394" s="72"/>
      <c r="K57394" s="72"/>
    </row>
    <row r="57395" spans="9:11">
      <c r="I57395" s="72"/>
      <c r="J57395" s="72"/>
      <c r="K57395" s="72"/>
    </row>
    <row r="57396" spans="9:11">
      <c r="I57396" s="72"/>
      <c r="J57396" s="72"/>
      <c r="K57396" s="72"/>
    </row>
    <row r="57397" spans="9:11">
      <c r="I57397" s="72"/>
      <c r="J57397" s="72"/>
      <c r="K57397" s="72"/>
    </row>
    <row r="57398" spans="9:11">
      <c r="I57398" s="72"/>
      <c r="J57398" s="72"/>
      <c r="K57398" s="72"/>
    </row>
    <row r="57399" spans="9:11">
      <c r="I57399" s="72"/>
      <c r="J57399" s="72"/>
      <c r="K57399" s="72"/>
    </row>
    <row r="57400" spans="9:11">
      <c r="I57400" s="72"/>
      <c r="J57400" s="72"/>
      <c r="K57400" s="72"/>
    </row>
    <row r="57401" spans="9:11">
      <c r="I57401" s="72"/>
      <c r="J57401" s="72"/>
      <c r="K57401" s="72"/>
    </row>
    <row r="57402" spans="9:11">
      <c r="I57402" s="72"/>
      <c r="J57402" s="72"/>
      <c r="K57402" s="72"/>
    </row>
    <row r="57403" spans="9:11">
      <c r="I57403" s="72"/>
      <c r="J57403" s="72"/>
      <c r="K57403" s="72"/>
    </row>
    <row r="57404" spans="9:11">
      <c r="I57404" s="72"/>
      <c r="J57404" s="72"/>
      <c r="K57404" s="72"/>
    </row>
    <row r="57405" spans="9:11">
      <c r="I57405" s="72"/>
      <c r="J57405" s="72"/>
      <c r="K57405" s="72"/>
    </row>
    <row r="57406" spans="9:11">
      <c r="I57406" s="72"/>
      <c r="J57406" s="72"/>
      <c r="K57406" s="72"/>
    </row>
    <row r="57407" spans="9:11">
      <c r="I57407" s="72"/>
      <c r="J57407" s="72"/>
      <c r="K57407" s="72"/>
    </row>
    <row r="57408" spans="9:11">
      <c r="I57408" s="72"/>
      <c r="J57408" s="72"/>
      <c r="K57408" s="72"/>
    </row>
    <row r="57409" spans="9:11">
      <c r="I57409" s="72"/>
      <c r="J57409" s="72"/>
      <c r="K57409" s="72"/>
    </row>
    <row r="57410" spans="9:11">
      <c r="I57410" s="72"/>
      <c r="J57410" s="72"/>
      <c r="K57410" s="72"/>
    </row>
    <row r="57411" spans="9:11">
      <c r="I57411" s="72"/>
      <c r="J57411" s="72"/>
      <c r="K57411" s="72"/>
    </row>
    <row r="57412" spans="9:11">
      <c r="I57412" s="72"/>
      <c r="J57412" s="72"/>
      <c r="K57412" s="72"/>
    </row>
    <row r="57413" spans="9:11">
      <c r="I57413" s="72"/>
      <c r="J57413" s="72"/>
      <c r="K57413" s="72"/>
    </row>
    <row r="57414" spans="9:11">
      <c r="I57414" s="72"/>
      <c r="J57414" s="72"/>
      <c r="K57414" s="72"/>
    </row>
    <row r="57415" spans="9:11">
      <c r="I57415" s="72"/>
      <c r="J57415" s="72"/>
      <c r="K57415" s="72"/>
    </row>
    <row r="57416" spans="9:11">
      <c r="I57416" s="72"/>
      <c r="J57416" s="72"/>
      <c r="K57416" s="72"/>
    </row>
    <row r="57417" spans="9:11">
      <c r="I57417" s="72"/>
      <c r="J57417" s="72"/>
      <c r="K57417" s="72"/>
    </row>
    <row r="57418" spans="9:11">
      <c r="I57418" s="72"/>
      <c r="J57418" s="72"/>
      <c r="K57418" s="72"/>
    </row>
    <row r="57419" spans="9:11">
      <c r="I57419" s="72"/>
      <c r="J57419" s="72"/>
      <c r="K57419" s="72"/>
    </row>
    <row r="57420" spans="9:11">
      <c r="I57420" s="72"/>
      <c r="J57420" s="72"/>
      <c r="K57420" s="72"/>
    </row>
    <row r="57421" spans="9:11">
      <c r="I57421" s="72"/>
      <c r="J57421" s="72"/>
      <c r="K57421" s="72"/>
    </row>
    <row r="57422" spans="9:11">
      <c r="I57422" s="72"/>
      <c r="J57422" s="72"/>
      <c r="K57422" s="72"/>
    </row>
    <row r="57423" spans="9:11">
      <c r="I57423" s="72"/>
      <c r="J57423" s="72"/>
      <c r="K57423" s="72"/>
    </row>
    <row r="57424" spans="9:11">
      <c r="I57424" s="72"/>
      <c r="J57424" s="72"/>
      <c r="K57424" s="72"/>
    </row>
    <row r="57425" spans="9:11">
      <c r="I57425" s="72"/>
      <c r="J57425" s="72"/>
      <c r="K57425" s="72"/>
    </row>
    <row r="57426" spans="9:11">
      <c r="I57426" s="72"/>
      <c r="J57426" s="72"/>
      <c r="K57426" s="72"/>
    </row>
    <row r="57427" spans="9:11">
      <c r="I57427" s="72"/>
      <c r="J57427" s="72"/>
      <c r="K57427" s="72"/>
    </row>
    <row r="57428" spans="9:11">
      <c r="I57428" s="72"/>
      <c r="J57428" s="72"/>
      <c r="K57428" s="72"/>
    </row>
    <row r="57429" spans="9:11">
      <c r="I57429" s="72"/>
      <c r="J57429" s="72"/>
      <c r="K57429" s="72"/>
    </row>
    <row r="57430" spans="9:11">
      <c r="I57430" s="72"/>
      <c r="J57430" s="72"/>
      <c r="K57430" s="72"/>
    </row>
    <row r="57431" spans="9:11">
      <c r="I57431" s="72"/>
      <c r="J57431" s="72"/>
      <c r="K57431" s="72"/>
    </row>
    <row r="57432" spans="9:11">
      <c r="I57432" s="72"/>
      <c r="J57432" s="72"/>
      <c r="K57432" s="72"/>
    </row>
    <row r="57433" spans="9:11">
      <c r="I57433" s="72"/>
      <c r="J57433" s="72"/>
      <c r="K57433" s="72"/>
    </row>
    <row r="57434" spans="9:11">
      <c r="I57434" s="72"/>
      <c r="J57434" s="72"/>
      <c r="K57434" s="72"/>
    </row>
    <row r="57435" spans="9:11">
      <c r="I57435" s="72"/>
      <c r="J57435" s="72"/>
      <c r="K57435" s="72"/>
    </row>
    <row r="57436" spans="9:11">
      <c r="I57436" s="72"/>
      <c r="J57436" s="72"/>
      <c r="K57436" s="72"/>
    </row>
    <row r="57437" spans="9:11">
      <c r="I57437" s="72"/>
      <c r="J57437" s="72"/>
      <c r="K57437" s="72"/>
    </row>
    <row r="57438" spans="9:11">
      <c r="I57438" s="72"/>
      <c r="J57438" s="72"/>
      <c r="K57438" s="72"/>
    </row>
    <row r="57439" spans="9:11">
      <c r="I57439" s="72"/>
      <c r="J57439" s="72"/>
      <c r="K57439" s="72"/>
    </row>
    <row r="57440" spans="9:11">
      <c r="I57440" s="72"/>
      <c r="J57440" s="72"/>
      <c r="K57440" s="72"/>
    </row>
    <row r="57441" spans="9:11">
      <c r="I57441" s="72"/>
      <c r="J57441" s="72"/>
      <c r="K57441" s="72"/>
    </row>
    <row r="57442" spans="9:11">
      <c r="I57442" s="72"/>
      <c r="J57442" s="72"/>
      <c r="K57442" s="72"/>
    </row>
    <row r="57443" spans="9:11">
      <c r="I57443" s="72"/>
      <c r="J57443" s="72"/>
      <c r="K57443" s="72"/>
    </row>
    <row r="57444" spans="9:11">
      <c r="I57444" s="72"/>
      <c r="J57444" s="72"/>
      <c r="K57444" s="72"/>
    </row>
    <row r="57445" spans="9:11">
      <c r="I57445" s="72"/>
      <c r="J57445" s="72"/>
      <c r="K57445" s="72"/>
    </row>
    <row r="57446" spans="9:11">
      <c r="I57446" s="72"/>
      <c r="J57446" s="72"/>
      <c r="K57446" s="72"/>
    </row>
    <row r="57447" spans="9:11">
      <c r="I57447" s="72"/>
      <c r="J57447" s="72"/>
      <c r="K57447" s="72"/>
    </row>
    <row r="57448" spans="9:11">
      <c r="I57448" s="72"/>
      <c r="J57448" s="72"/>
      <c r="K57448" s="72"/>
    </row>
    <row r="57449" spans="9:11">
      <c r="I57449" s="72"/>
      <c r="J57449" s="72"/>
      <c r="K57449" s="72"/>
    </row>
    <row r="57450" spans="9:11">
      <c r="I57450" s="72"/>
      <c r="J57450" s="72"/>
      <c r="K57450" s="72"/>
    </row>
    <row r="57451" spans="9:11">
      <c r="I57451" s="72"/>
      <c r="J57451" s="72"/>
      <c r="K57451" s="72"/>
    </row>
    <row r="57452" spans="9:11">
      <c r="I57452" s="72"/>
      <c r="J57452" s="72"/>
      <c r="K57452" s="72"/>
    </row>
    <row r="57453" spans="9:11">
      <c r="I57453" s="72"/>
      <c r="J57453" s="72"/>
      <c r="K57453" s="72"/>
    </row>
    <row r="57454" spans="9:11">
      <c r="I57454" s="72"/>
      <c r="J57454" s="72"/>
      <c r="K57454" s="72"/>
    </row>
    <row r="57455" spans="9:11">
      <c r="I57455" s="72"/>
      <c r="J57455" s="72"/>
      <c r="K57455" s="72"/>
    </row>
    <row r="57456" spans="9:11">
      <c r="I57456" s="72"/>
      <c r="J57456" s="72"/>
      <c r="K57456" s="72"/>
    </row>
    <row r="57457" spans="9:11">
      <c r="I57457" s="72"/>
      <c r="J57457" s="72"/>
      <c r="K57457" s="72"/>
    </row>
    <row r="57458" spans="9:11">
      <c r="I57458" s="72"/>
      <c r="J57458" s="72"/>
      <c r="K57458" s="72"/>
    </row>
    <row r="57459" spans="9:11">
      <c r="I57459" s="72"/>
      <c r="J57459" s="72"/>
      <c r="K57459" s="72"/>
    </row>
    <row r="57460" spans="9:11">
      <c r="I57460" s="72"/>
      <c r="J57460" s="72"/>
      <c r="K57460" s="72"/>
    </row>
    <row r="57461" spans="9:11">
      <c r="I57461" s="72"/>
      <c r="J57461" s="72"/>
      <c r="K57461" s="72"/>
    </row>
    <row r="57462" spans="9:11">
      <c r="I57462" s="72"/>
      <c r="J57462" s="72"/>
      <c r="K57462" s="72"/>
    </row>
    <row r="57463" spans="9:11">
      <c r="I57463" s="72"/>
      <c r="J57463" s="72"/>
      <c r="K57463" s="72"/>
    </row>
    <row r="57464" spans="9:11">
      <c r="I57464" s="72"/>
      <c r="J57464" s="72"/>
      <c r="K57464" s="72"/>
    </row>
    <row r="57465" spans="9:11">
      <c r="I57465" s="72"/>
      <c r="J57465" s="72"/>
      <c r="K57465" s="72"/>
    </row>
    <row r="57466" spans="9:11">
      <c r="I57466" s="72"/>
      <c r="J57466" s="72"/>
      <c r="K57466" s="72"/>
    </row>
    <row r="57467" spans="9:11">
      <c r="I57467" s="72"/>
      <c r="J57467" s="72"/>
      <c r="K57467" s="72"/>
    </row>
    <row r="57468" spans="9:11">
      <c r="I57468" s="72"/>
      <c r="J57468" s="72"/>
      <c r="K57468" s="72"/>
    </row>
    <row r="57469" spans="9:11">
      <c r="I57469" s="72"/>
      <c r="J57469" s="72"/>
      <c r="K57469" s="72"/>
    </row>
    <row r="57470" spans="9:11">
      <c r="I57470" s="72"/>
      <c r="J57470" s="72"/>
      <c r="K57470" s="72"/>
    </row>
    <row r="57471" spans="9:11">
      <c r="I57471" s="72"/>
      <c r="J57471" s="72"/>
      <c r="K57471" s="72"/>
    </row>
    <row r="57472" spans="9:11">
      <c r="I57472" s="72"/>
      <c r="J57472" s="72"/>
      <c r="K57472" s="72"/>
    </row>
    <row r="57473" spans="9:11">
      <c r="I57473" s="72"/>
      <c r="J57473" s="72"/>
      <c r="K57473" s="72"/>
    </row>
    <row r="57474" spans="9:11">
      <c r="I57474" s="72"/>
      <c r="J57474" s="72"/>
      <c r="K57474" s="72"/>
    </row>
    <row r="57475" spans="9:11">
      <c r="I57475" s="72"/>
      <c r="J57475" s="72"/>
      <c r="K57475" s="72"/>
    </row>
    <row r="57476" spans="9:11">
      <c r="I57476" s="72"/>
      <c r="J57476" s="72"/>
      <c r="K57476" s="72"/>
    </row>
    <row r="57477" spans="9:11">
      <c r="I57477" s="72"/>
      <c r="J57477" s="72"/>
      <c r="K57477" s="72"/>
    </row>
    <row r="57478" spans="9:11">
      <c r="I57478" s="72"/>
      <c r="J57478" s="72"/>
      <c r="K57478" s="72"/>
    </row>
    <row r="57479" spans="9:11">
      <c r="I57479" s="72"/>
      <c r="J57479" s="72"/>
      <c r="K57479" s="72"/>
    </row>
    <row r="57480" spans="9:11">
      <c r="I57480" s="72"/>
      <c r="J57480" s="72"/>
      <c r="K57480" s="72"/>
    </row>
    <row r="57481" spans="9:11">
      <c r="I57481" s="72"/>
      <c r="J57481" s="72"/>
      <c r="K57481" s="72"/>
    </row>
    <row r="57482" spans="9:11">
      <c r="I57482" s="72"/>
      <c r="J57482" s="72"/>
      <c r="K57482" s="72"/>
    </row>
    <row r="57483" spans="9:11">
      <c r="I57483" s="72"/>
      <c r="J57483" s="72"/>
      <c r="K57483" s="72"/>
    </row>
    <row r="57484" spans="9:11">
      <c r="I57484" s="72"/>
      <c r="J57484" s="72"/>
      <c r="K57484" s="72"/>
    </row>
    <row r="57485" spans="9:11">
      <c r="I57485" s="72"/>
      <c r="J57485" s="72"/>
      <c r="K57485" s="72"/>
    </row>
    <row r="57486" spans="9:11">
      <c r="I57486" s="72"/>
      <c r="J57486" s="72"/>
      <c r="K57486" s="72"/>
    </row>
    <row r="57487" spans="9:11">
      <c r="I57487" s="72"/>
      <c r="J57487" s="72"/>
      <c r="K57487" s="72"/>
    </row>
    <row r="57488" spans="9:11">
      <c r="I57488" s="72"/>
      <c r="J57488" s="72"/>
      <c r="K57488" s="72"/>
    </row>
    <row r="57489" spans="9:11">
      <c r="I57489" s="72"/>
      <c r="J57489" s="72"/>
      <c r="K57489" s="72"/>
    </row>
    <row r="57490" spans="9:11">
      <c r="I57490" s="72"/>
      <c r="J57490" s="72"/>
      <c r="K57490" s="72"/>
    </row>
    <row r="57491" spans="9:11">
      <c r="I57491" s="72"/>
      <c r="J57491" s="72"/>
      <c r="K57491" s="72"/>
    </row>
    <row r="57492" spans="9:11">
      <c r="I57492" s="72"/>
      <c r="J57492" s="72"/>
      <c r="K57492" s="72"/>
    </row>
    <row r="57493" spans="9:11">
      <c r="I57493" s="72"/>
      <c r="J57493" s="72"/>
      <c r="K57493" s="72"/>
    </row>
    <row r="57494" spans="9:11">
      <c r="I57494" s="72"/>
      <c r="J57494" s="72"/>
      <c r="K57494" s="72"/>
    </row>
    <row r="57495" spans="9:11">
      <c r="I57495" s="72"/>
      <c r="J57495" s="72"/>
      <c r="K57495" s="72"/>
    </row>
    <row r="57496" spans="9:11">
      <c r="I57496" s="72"/>
      <c r="J57496" s="72"/>
      <c r="K57496" s="72"/>
    </row>
    <row r="57497" spans="9:11">
      <c r="I57497" s="72"/>
      <c r="J57497" s="72"/>
      <c r="K57497" s="72"/>
    </row>
    <row r="57498" spans="9:11">
      <c r="I57498" s="72"/>
      <c r="J57498" s="72"/>
      <c r="K57498" s="72"/>
    </row>
    <row r="57499" spans="9:11">
      <c r="I57499" s="72"/>
      <c r="J57499" s="72"/>
      <c r="K57499" s="72"/>
    </row>
    <row r="57500" spans="9:11">
      <c r="I57500" s="72"/>
      <c r="J57500" s="72"/>
      <c r="K57500" s="72"/>
    </row>
    <row r="57501" spans="9:11">
      <c r="I57501" s="72"/>
      <c r="J57501" s="72"/>
      <c r="K57501" s="72"/>
    </row>
    <row r="57502" spans="9:11">
      <c r="I57502" s="72"/>
      <c r="J57502" s="72"/>
      <c r="K57502" s="72"/>
    </row>
    <row r="57503" spans="9:11">
      <c r="I57503" s="72"/>
      <c r="J57503" s="72"/>
      <c r="K57503" s="72"/>
    </row>
    <row r="57504" spans="9:11">
      <c r="I57504" s="72"/>
      <c r="J57504" s="72"/>
      <c r="K57504" s="72"/>
    </row>
    <row r="57505" spans="9:11">
      <c r="I57505" s="72"/>
      <c r="J57505" s="72"/>
      <c r="K57505" s="72"/>
    </row>
    <row r="57506" spans="9:11">
      <c r="I57506" s="72"/>
      <c r="J57506" s="72"/>
      <c r="K57506" s="72"/>
    </row>
    <row r="57507" spans="9:11">
      <c r="I57507" s="72"/>
      <c r="J57507" s="72"/>
      <c r="K57507" s="72"/>
    </row>
    <row r="57508" spans="9:11">
      <c r="I57508" s="72"/>
      <c r="J57508" s="72"/>
      <c r="K57508" s="72"/>
    </row>
    <row r="57509" spans="9:11">
      <c r="I57509" s="72"/>
      <c r="J57509" s="72"/>
      <c r="K57509" s="72"/>
    </row>
    <row r="57510" spans="9:11">
      <c r="I57510" s="72"/>
      <c r="J57510" s="72"/>
      <c r="K57510" s="72"/>
    </row>
    <row r="57511" spans="9:11">
      <c r="I57511" s="72"/>
      <c r="J57511" s="72"/>
      <c r="K57511" s="72"/>
    </row>
    <row r="57512" spans="9:11">
      <c r="I57512" s="72"/>
      <c r="J57512" s="72"/>
      <c r="K57512" s="72"/>
    </row>
    <row r="57513" spans="9:11">
      <c r="I57513" s="72"/>
      <c r="J57513" s="72"/>
      <c r="K57513" s="72"/>
    </row>
    <row r="57514" spans="9:11">
      <c r="I57514" s="72"/>
      <c r="J57514" s="72"/>
      <c r="K57514" s="72"/>
    </row>
    <row r="57515" spans="9:11">
      <c r="I57515" s="72"/>
      <c r="J57515" s="72"/>
      <c r="K57515" s="72"/>
    </row>
    <row r="57516" spans="9:11">
      <c r="I57516" s="72"/>
      <c r="J57516" s="72"/>
      <c r="K57516" s="72"/>
    </row>
    <row r="57517" spans="9:11">
      <c r="I57517" s="72"/>
      <c r="J57517" s="72"/>
      <c r="K57517" s="72"/>
    </row>
    <row r="57518" spans="9:11">
      <c r="I57518" s="72"/>
      <c r="J57518" s="72"/>
      <c r="K57518" s="72"/>
    </row>
    <row r="57519" spans="9:11">
      <c r="I57519" s="72"/>
      <c r="J57519" s="72"/>
      <c r="K57519" s="72"/>
    </row>
    <row r="57520" spans="9:11">
      <c r="I57520" s="72"/>
      <c r="J57520" s="72"/>
      <c r="K57520" s="72"/>
    </row>
    <row r="57521" spans="9:11">
      <c r="I57521" s="72"/>
      <c r="J57521" s="72"/>
      <c r="K57521" s="72"/>
    </row>
    <row r="57522" spans="9:11">
      <c r="I57522" s="72"/>
      <c r="J57522" s="72"/>
      <c r="K57522" s="72"/>
    </row>
    <row r="57523" spans="9:11">
      <c r="I57523" s="72"/>
      <c r="J57523" s="72"/>
      <c r="K57523" s="72"/>
    </row>
    <row r="57524" spans="9:11">
      <c r="I57524" s="72"/>
      <c r="J57524" s="72"/>
      <c r="K57524" s="72"/>
    </row>
    <row r="57525" spans="9:11">
      <c r="I57525" s="72"/>
      <c r="J57525" s="72"/>
      <c r="K57525" s="72"/>
    </row>
    <row r="57526" spans="9:11">
      <c r="I57526" s="72"/>
      <c r="J57526" s="72"/>
      <c r="K57526" s="72"/>
    </row>
    <row r="57527" spans="9:11">
      <c r="I57527" s="72"/>
      <c r="J57527" s="72"/>
      <c r="K57527" s="72"/>
    </row>
    <row r="57528" spans="9:11">
      <c r="I57528" s="72"/>
      <c r="J57528" s="72"/>
      <c r="K57528" s="72"/>
    </row>
    <row r="57529" spans="9:11">
      <c r="I57529" s="72"/>
      <c r="J57529" s="72"/>
      <c r="K57529" s="72"/>
    </row>
    <row r="57530" spans="9:11">
      <c r="I57530" s="72"/>
      <c r="J57530" s="72"/>
      <c r="K57530" s="72"/>
    </row>
    <row r="57531" spans="9:11">
      <c r="I57531" s="72"/>
      <c r="J57531" s="72"/>
      <c r="K57531" s="72"/>
    </row>
    <row r="57532" spans="9:11">
      <c r="I57532" s="72"/>
      <c r="J57532" s="72"/>
      <c r="K57532" s="72"/>
    </row>
    <row r="57533" spans="9:11">
      <c r="I57533" s="72"/>
      <c r="J57533" s="72"/>
      <c r="K57533" s="72"/>
    </row>
    <row r="57534" spans="9:11">
      <c r="I57534" s="72"/>
      <c r="J57534" s="72"/>
      <c r="K57534" s="72"/>
    </row>
    <row r="57535" spans="9:11">
      <c r="I57535" s="72"/>
      <c r="J57535" s="72"/>
      <c r="K57535" s="72"/>
    </row>
    <row r="57536" spans="9:11">
      <c r="I57536" s="72"/>
      <c r="J57536" s="72"/>
      <c r="K57536" s="72"/>
    </row>
    <row r="57537" spans="9:11">
      <c r="I57537" s="72"/>
      <c r="J57537" s="72"/>
      <c r="K57537" s="72"/>
    </row>
    <row r="57538" spans="9:11">
      <c r="I57538" s="72"/>
      <c r="J57538" s="72"/>
      <c r="K57538" s="72"/>
    </row>
    <row r="57539" spans="9:11">
      <c r="I57539" s="72"/>
      <c r="J57539" s="72"/>
      <c r="K57539" s="72"/>
    </row>
    <row r="57540" spans="9:11">
      <c r="I57540" s="72"/>
      <c r="J57540" s="72"/>
      <c r="K57540" s="72"/>
    </row>
    <row r="57541" spans="9:11">
      <c r="I57541" s="72"/>
      <c r="J57541" s="72"/>
      <c r="K57541" s="72"/>
    </row>
    <row r="57542" spans="9:11">
      <c r="I57542" s="72"/>
      <c r="J57542" s="72"/>
      <c r="K57542" s="72"/>
    </row>
    <row r="57543" spans="9:11">
      <c r="I57543" s="72"/>
      <c r="J57543" s="72"/>
      <c r="K57543" s="72"/>
    </row>
    <row r="57544" spans="9:11">
      <c r="I57544" s="72"/>
      <c r="J57544" s="72"/>
      <c r="K57544" s="72"/>
    </row>
    <row r="57545" spans="9:11">
      <c r="I57545" s="72"/>
      <c r="J57545" s="72"/>
      <c r="K57545" s="72"/>
    </row>
    <row r="57546" spans="9:11">
      <c r="I57546" s="72"/>
      <c r="J57546" s="72"/>
      <c r="K57546" s="72"/>
    </row>
    <row r="57547" spans="9:11">
      <c r="I57547" s="72"/>
      <c r="J57547" s="72"/>
      <c r="K57547" s="72"/>
    </row>
    <row r="57548" spans="9:11">
      <c r="I57548" s="72"/>
      <c r="J57548" s="72"/>
      <c r="K57548" s="72"/>
    </row>
    <row r="57549" spans="9:11">
      <c r="I57549" s="72"/>
      <c r="J57549" s="72"/>
      <c r="K57549" s="72"/>
    </row>
    <row r="57550" spans="9:11">
      <c r="I57550" s="72"/>
      <c r="J57550" s="72"/>
      <c r="K57550" s="72"/>
    </row>
    <row r="57551" spans="9:11">
      <c r="I57551" s="72"/>
      <c r="J57551" s="72"/>
      <c r="K57551" s="72"/>
    </row>
    <row r="57552" spans="9:11">
      <c r="I57552" s="72"/>
      <c r="J57552" s="72"/>
      <c r="K57552" s="72"/>
    </row>
    <row r="57553" spans="9:11">
      <c r="I57553" s="72"/>
      <c r="J57553" s="72"/>
      <c r="K57553" s="72"/>
    </row>
    <row r="57554" spans="9:11">
      <c r="I57554" s="72"/>
      <c r="J57554" s="72"/>
      <c r="K57554" s="72"/>
    </row>
    <row r="57555" spans="9:11">
      <c r="I57555" s="72"/>
      <c r="J57555" s="72"/>
      <c r="K57555" s="72"/>
    </row>
    <row r="57556" spans="9:11">
      <c r="I57556" s="72"/>
      <c r="J57556" s="72"/>
      <c r="K57556" s="72"/>
    </row>
    <row r="57557" spans="9:11">
      <c r="I57557" s="72"/>
      <c r="J57557" s="72"/>
      <c r="K57557" s="72"/>
    </row>
    <row r="57558" spans="9:11">
      <c r="I57558" s="72"/>
      <c r="J57558" s="72"/>
      <c r="K57558" s="72"/>
    </row>
    <row r="57559" spans="9:11">
      <c r="I57559" s="72"/>
      <c r="J57559" s="72"/>
      <c r="K57559" s="72"/>
    </row>
    <row r="57560" spans="9:11">
      <c r="I57560" s="72"/>
      <c r="J57560" s="72"/>
      <c r="K57560" s="72"/>
    </row>
    <row r="57561" spans="9:11">
      <c r="I57561" s="72"/>
      <c r="J57561" s="72"/>
      <c r="K57561" s="72"/>
    </row>
    <row r="57562" spans="9:11">
      <c r="I57562" s="72"/>
      <c r="J57562" s="72"/>
      <c r="K57562" s="72"/>
    </row>
    <row r="57563" spans="9:11">
      <c r="I57563" s="72"/>
      <c r="J57563" s="72"/>
      <c r="K57563" s="72"/>
    </row>
    <row r="57564" spans="9:11">
      <c r="I57564" s="72"/>
      <c r="J57564" s="72"/>
      <c r="K57564" s="72"/>
    </row>
    <row r="57565" spans="9:11">
      <c r="I57565" s="72"/>
      <c r="J57565" s="72"/>
      <c r="K57565" s="72"/>
    </row>
    <row r="57566" spans="9:11">
      <c r="I57566" s="72"/>
      <c r="J57566" s="72"/>
      <c r="K57566" s="72"/>
    </row>
    <row r="57567" spans="9:11">
      <c r="I57567" s="72"/>
      <c r="J57567" s="72"/>
      <c r="K57567" s="72"/>
    </row>
    <row r="57568" spans="9:11">
      <c r="I57568" s="72"/>
      <c r="J57568" s="72"/>
      <c r="K57568" s="72"/>
    </row>
    <row r="57569" spans="9:11">
      <c r="I57569" s="72"/>
      <c r="J57569" s="72"/>
      <c r="K57569" s="72"/>
    </row>
    <row r="57570" spans="9:11">
      <c r="I57570" s="72"/>
      <c r="J57570" s="72"/>
      <c r="K57570" s="72"/>
    </row>
    <row r="57571" spans="9:11">
      <c r="I57571" s="72"/>
      <c r="J57571" s="72"/>
      <c r="K57571" s="72"/>
    </row>
    <row r="57572" spans="9:11">
      <c r="I57572" s="72"/>
      <c r="J57572" s="72"/>
      <c r="K57572" s="72"/>
    </row>
    <row r="57573" spans="9:11">
      <c r="I57573" s="72"/>
      <c r="J57573" s="72"/>
      <c r="K57573" s="72"/>
    </row>
    <row r="57574" spans="9:11">
      <c r="I57574" s="72"/>
      <c r="J57574" s="72"/>
      <c r="K57574" s="72"/>
    </row>
    <row r="57575" spans="9:11">
      <c r="I57575" s="72"/>
      <c r="J57575" s="72"/>
      <c r="K57575" s="72"/>
    </row>
    <row r="57576" spans="9:11">
      <c r="I57576" s="72"/>
      <c r="J57576" s="72"/>
      <c r="K57576" s="72"/>
    </row>
    <row r="57577" spans="9:11">
      <c r="I57577" s="72"/>
      <c r="J57577" s="72"/>
      <c r="K57577" s="72"/>
    </row>
    <row r="57578" spans="9:11">
      <c r="I57578" s="72"/>
      <c r="J57578" s="72"/>
      <c r="K57578" s="72"/>
    </row>
    <row r="57579" spans="9:11">
      <c r="I57579" s="72"/>
      <c r="J57579" s="72"/>
      <c r="K57579" s="72"/>
    </row>
    <row r="57580" spans="9:11">
      <c r="I57580" s="72"/>
      <c r="J57580" s="72"/>
      <c r="K57580" s="72"/>
    </row>
    <row r="57581" spans="9:11">
      <c r="I57581" s="72"/>
      <c r="J57581" s="72"/>
      <c r="K57581" s="72"/>
    </row>
    <row r="57582" spans="9:11">
      <c r="I57582" s="72"/>
      <c r="J57582" s="72"/>
      <c r="K57582" s="72"/>
    </row>
    <row r="57583" spans="9:11">
      <c r="I57583" s="72"/>
      <c r="J57583" s="72"/>
      <c r="K57583" s="72"/>
    </row>
    <row r="57584" spans="9:11">
      <c r="I57584" s="72"/>
      <c r="J57584" s="72"/>
      <c r="K57584" s="72"/>
    </row>
    <row r="57585" spans="9:11">
      <c r="I57585" s="72"/>
      <c r="J57585" s="72"/>
      <c r="K57585" s="72"/>
    </row>
    <row r="57586" spans="9:11">
      <c r="I57586" s="72"/>
      <c r="J57586" s="72"/>
      <c r="K57586" s="72"/>
    </row>
    <row r="57587" spans="9:11">
      <c r="I57587" s="72"/>
      <c r="J57587" s="72"/>
      <c r="K57587" s="72"/>
    </row>
    <row r="57588" spans="9:11">
      <c r="I57588" s="72"/>
      <c r="J57588" s="72"/>
      <c r="K57588" s="72"/>
    </row>
    <row r="57589" spans="9:11">
      <c r="I57589" s="72"/>
      <c r="J57589" s="72"/>
      <c r="K57589" s="72"/>
    </row>
    <row r="57590" spans="9:11">
      <c r="I57590" s="72"/>
      <c r="J57590" s="72"/>
      <c r="K57590" s="72"/>
    </row>
    <row r="57591" spans="9:11">
      <c r="I57591" s="72"/>
      <c r="J57591" s="72"/>
      <c r="K57591" s="72"/>
    </row>
    <row r="57592" spans="9:11">
      <c r="I57592" s="72"/>
      <c r="J57592" s="72"/>
      <c r="K57592" s="72"/>
    </row>
    <row r="57593" spans="9:11">
      <c r="I57593" s="72"/>
      <c r="J57593" s="72"/>
      <c r="K57593" s="72"/>
    </row>
    <row r="57594" spans="9:11">
      <c r="I57594" s="72"/>
      <c r="J57594" s="72"/>
      <c r="K57594" s="72"/>
    </row>
    <row r="57595" spans="9:11">
      <c r="I57595" s="72"/>
      <c r="J57595" s="72"/>
      <c r="K57595" s="72"/>
    </row>
    <row r="57596" spans="9:11">
      <c r="I57596" s="72"/>
      <c r="J57596" s="72"/>
      <c r="K57596" s="72"/>
    </row>
    <row r="57597" spans="9:11">
      <c r="I57597" s="72"/>
      <c r="J57597" s="72"/>
      <c r="K57597" s="72"/>
    </row>
    <row r="57598" spans="9:11">
      <c r="I57598" s="72"/>
      <c r="J57598" s="72"/>
      <c r="K57598" s="72"/>
    </row>
    <row r="57599" spans="9:11">
      <c r="I57599" s="72"/>
      <c r="J57599" s="72"/>
      <c r="K57599" s="72"/>
    </row>
    <row r="57600" spans="9:11">
      <c r="I57600" s="72"/>
      <c r="J57600" s="72"/>
      <c r="K57600" s="72"/>
    </row>
    <row r="57601" spans="9:11">
      <c r="I57601" s="72"/>
      <c r="J57601" s="72"/>
      <c r="K57601" s="72"/>
    </row>
    <row r="57602" spans="9:11">
      <c r="I57602" s="72"/>
      <c r="J57602" s="72"/>
      <c r="K57602" s="72"/>
    </row>
    <row r="57603" spans="9:11">
      <c r="I57603" s="72"/>
      <c r="J57603" s="72"/>
      <c r="K57603" s="72"/>
    </row>
    <row r="57604" spans="9:11">
      <c r="I57604" s="72"/>
      <c r="J57604" s="72"/>
      <c r="K57604" s="72"/>
    </row>
    <row r="57605" spans="9:11">
      <c r="I57605" s="72"/>
      <c r="J57605" s="72"/>
      <c r="K57605" s="72"/>
    </row>
    <row r="57606" spans="9:11">
      <c r="I57606" s="72"/>
      <c r="J57606" s="72"/>
      <c r="K57606" s="72"/>
    </row>
    <row r="57607" spans="9:11">
      <c r="I57607" s="72"/>
      <c r="J57607" s="72"/>
      <c r="K57607" s="72"/>
    </row>
    <row r="57608" spans="9:11">
      <c r="I57608" s="72"/>
      <c r="J57608" s="72"/>
      <c r="K57608" s="72"/>
    </row>
    <row r="57609" spans="9:11">
      <c r="I57609" s="72"/>
      <c r="J57609" s="72"/>
      <c r="K57609" s="72"/>
    </row>
    <row r="57610" spans="9:11">
      <c r="I57610" s="72"/>
      <c r="J57610" s="72"/>
      <c r="K57610" s="72"/>
    </row>
    <row r="57611" spans="9:11">
      <c r="I57611" s="72"/>
      <c r="J57611" s="72"/>
      <c r="K57611" s="72"/>
    </row>
    <row r="57612" spans="9:11">
      <c r="I57612" s="72"/>
      <c r="J57612" s="72"/>
      <c r="K57612" s="72"/>
    </row>
    <row r="57613" spans="9:11">
      <c r="I57613" s="72"/>
      <c r="J57613" s="72"/>
      <c r="K57613" s="72"/>
    </row>
    <row r="57614" spans="9:11">
      <c r="I57614" s="72"/>
      <c r="J57614" s="72"/>
      <c r="K57614" s="72"/>
    </row>
    <row r="57615" spans="9:11">
      <c r="I57615" s="72"/>
      <c r="J57615" s="72"/>
      <c r="K57615" s="72"/>
    </row>
    <row r="57616" spans="9:11">
      <c r="I57616" s="72"/>
      <c r="J57616" s="72"/>
      <c r="K57616" s="72"/>
    </row>
    <row r="57617" spans="9:11">
      <c r="I57617" s="72"/>
      <c r="J57617" s="72"/>
      <c r="K57617" s="72"/>
    </row>
    <row r="57618" spans="9:11">
      <c r="I57618" s="72"/>
      <c r="J57618" s="72"/>
      <c r="K57618" s="72"/>
    </row>
    <row r="57619" spans="9:11">
      <c r="I57619" s="72"/>
      <c r="J57619" s="72"/>
      <c r="K57619" s="72"/>
    </row>
    <row r="57620" spans="9:11">
      <c r="I57620" s="72"/>
      <c r="J57620" s="72"/>
      <c r="K57620" s="72"/>
    </row>
    <row r="57621" spans="9:11">
      <c r="I57621" s="72"/>
      <c r="J57621" s="72"/>
      <c r="K57621" s="72"/>
    </row>
    <row r="57622" spans="9:11">
      <c r="I57622" s="72"/>
      <c r="J57622" s="72"/>
      <c r="K57622" s="72"/>
    </row>
    <row r="57623" spans="9:11">
      <c r="I57623" s="72"/>
      <c r="J57623" s="72"/>
      <c r="K57623" s="72"/>
    </row>
    <row r="57624" spans="9:11">
      <c r="I57624" s="72"/>
      <c r="J57624" s="72"/>
      <c r="K57624" s="72"/>
    </row>
    <row r="57625" spans="9:11">
      <c r="I57625" s="72"/>
      <c r="J57625" s="72"/>
      <c r="K57625" s="72"/>
    </row>
    <row r="57626" spans="9:11">
      <c r="I57626" s="72"/>
      <c r="J57626" s="72"/>
      <c r="K57626" s="72"/>
    </row>
    <row r="57627" spans="9:11">
      <c r="I57627" s="72"/>
      <c r="J57627" s="72"/>
      <c r="K57627" s="72"/>
    </row>
    <row r="57628" spans="9:11">
      <c r="I57628" s="72"/>
      <c r="J57628" s="72"/>
      <c r="K57628" s="72"/>
    </row>
    <row r="57629" spans="9:11">
      <c r="I57629" s="72"/>
      <c r="J57629" s="72"/>
      <c r="K57629" s="72"/>
    </row>
    <row r="57630" spans="9:11">
      <c r="I57630" s="72"/>
      <c r="J57630" s="72"/>
      <c r="K57630" s="72"/>
    </row>
    <row r="57631" spans="9:11">
      <c r="I57631" s="72"/>
      <c r="J57631" s="72"/>
      <c r="K57631" s="72"/>
    </row>
    <row r="57632" spans="9:11">
      <c r="I57632" s="72"/>
      <c r="J57632" s="72"/>
      <c r="K57632" s="72"/>
    </row>
    <row r="57633" spans="9:11">
      <c r="I57633" s="72"/>
      <c r="J57633" s="72"/>
      <c r="K57633" s="72"/>
    </row>
    <row r="57634" spans="9:11">
      <c r="I57634" s="72"/>
      <c r="J57634" s="72"/>
      <c r="K57634" s="72"/>
    </row>
    <row r="57635" spans="9:11">
      <c r="I57635" s="72"/>
      <c r="J57635" s="72"/>
      <c r="K57635" s="72"/>
    </row>
    <row r="57636" spans="9:11">
      <c r="I57636" s="72"/>
      <c r="J57636" s="72"/>
      <c r="K57636" s="72"/>
    </row>
    <row r="57637" spans="9:11">
      <c r="I57637" s="72"/>
      <c r="J57637" s="72"/>
      <c r="K57637" s="72"/>
    </row>
    <row r="57638" spans="9:11">
      <c r="I57638" s="72"/>
      <c r="J57638" s="72"/>
      <c r="K57638" s="72"/>
    </row>
    <row r="57639" spans="9:11">
      <c r="I57639" s="72"/>
      <c r="J57639" s="72"/>
      <c r="K57639" s="72"/>
    </row>
    <row r="57640" spans="9:11">
      <c r="I57640" s="72"/>
      <c r="J57640" s="72"/>
      <c r="K57640" s="72"/>
    </row>
    <row r="57641" spans="9:11">
      <c r="I57641" s="72"/>
      <c r="J57641" s="72"/>
      <c r="K57641" s="72"/>
    </row>
    <row r="57642" spans="9:11">
      <c r="I57642" s="72"/>
      <c r="J57642" s="72"/>
      <c r="K57642" s="72"/>
    </row>
    <row r="57643" spans="9:11">
      <c r="I57643" s="72"/>
      <c r="J57643" s="72"/>
      <c r="K57643" s="72"/>
    </row>
    <row r="57644" spans="9:11">
      <c r="I57644" s="72"/>
      <c r="J57644" s="72"/>
      <c r="K57644" s="72"/>
    </row>
    <row r="57645" spans="9:11">
      <c r="I57645" s="72"/>
      <c r="J57645" s="72"/>
      <c r="K57645" s="72"/>
    </row>
    <row r="57646" spans="9:11">
      <c r="I57646" s="72"/>
      <c r="J57646" s="72"/>
      <c r="K57646" s="72"/>
    </row>
    <row r="57647" spans="9:11">
      <c r="I57647" s="72"/>
      <c r="J57647" s="72"/>
      <c r="K57647" s="72"/>
    </row>
    <row r="57648" spans="9:11">
      <c r="I57648" s="72"/>
      <c r="J57648" s="72"/>
      <c r="K57648" s="72"/>
    </row>
    <row r="57649" spans="9:11">
      <c r="I57649" s="72"/>
      <c r="J57649" s="72"/>
      <c r="K57649" s="72"/>
    </row>
    <row r="57650" spans="9:11">
      <c r="I57650" s="72"/>
      <c r="J57650" s="72"/>
      <c r="K57650" s="72"/>
    </row>
    <row r="57651" spans="9:11">
      <c r="I57651" s="72"/>
      <c r="J57651" s="72"/>
      <c r="K57651" s="72"/>
    </row>
    <row r="57652" spans="9:11">
      <c r="I57652" s="72"/>
      <c r="J57652" s="72"/>
      <c r="K57652" s="72"/>
    </row>
    <row r="57653" spans="9:11">
      <c r="I57653" s="72"/>
      <c r="J57653" s="72"/>
      <c r="K57653" s="72"/>
    </row>
    <row r="57654" spans="9:11">
      <c r="I57654" s="72"/>
      <c r="J57654" s="72"/>
      <c r="K57654" s="72"/>
    </row>
    <row r="57655" spans="9:11">
      <c r="I57655" s="72"/>
      <c r="J57655" s="72"/>
      <c r="K57655" s="72"/>
    </row>
    <row r="57656" spans="9:11">
      <c r="I57656" s="72"/>
      <c r="J57656" s="72"/>
      <c r="K57656" s="72"/>
    </row>
    <row r="57657" spans="9:11">
      <c r="I57657" s="72"/>
      <c r="J57657" s="72"/>
      <c r="K57657" s="72"/>
    </row>
    <row r="57658" spans="9:11">
      <c r="I57658" s="72"/>
      <c r="J57658" s="72"/>
      <c r="K57658" s="72"/>
    </row>
    <row r="57659" spans="9:11">
      <c r="I57659" s="72"/>
      <c r="J57659" s="72"/>
      <c r="K57659" s="72"/>
    </row>
    <row r="57660" spans="9:11">
      <c r="I57660" s="72"/>
      <c r="J57660" s="72"/>
      <c r="K57660" s="72"/>
    </row>
    <row r="57661" spans="9:11">
      <c r="I57661" s="72"/>
      <c r="J57661" s="72"/>
      <c r="K57661" s="72"/>
    </row>
    <row r="57662" spans="9:11">
      <c r="I57662" s="72"/>
      <c r="J57662" s="72"/>
      <c r="K57662" s="72"/>
    </row>
    <row r="57663" spans="9:11">
      <c r="I57663" s="72"/>
      <c r="J57663" s="72"/>
      <c r="K57663" s="72"/>
    </row>
    <row r="57664" spans="9:11">
      <c r="I57664" s="72"/>
      <c r="J57664" s="72"/>
      <c r="K57664" s="72"/>
    </row>
    <row r="57665" spans="9:11">
      <c r="I57665" s="72"/>
      <c r="J57665" s="72"/>
      <c r="K57665" s="72"/>
    </row>
    <row r="57666" spans="9:11">
      <c r="I57666" s="72"/>
      <c r="J57666" s="72"/>
      <c r="K57666" s="72"/>
    </row>
    <row r="57667" spans="9:11">
      <c r="I57667" s="72"/>
      <c r="J57667" s="72"/>
      <c r="K57667" s="72"/>
    </row>
    <row r="57668" spans="9:11">
      <c r="I57668" s="72"/>
      <c r="J57668" s="72"/>
      <c r="K57668" s="72"/>
    </row>
    <row r="57669" spans="9:11">
      <c r="I57669" s="72"/>
      <c r="J57669" s="72"/>
      <c r="K57669" s="72"/>
    </row>
    <row r="57670" spans="9:11">
      <c r="I57670" s="72"/>
      <c r="J57670" s="72"/>
      <c r="K57670" s="72"/>
    </row>
    <row r="57671" spans="9:11">
      <c r="I57671" s="72"/>
      <c r="J57671" s="72"/>
      <c r="K57671" s="72"/>
    </row>
    <row r="57672" spans="9:11">
      <c r="I57672" s="72"/>
      <c r="J57672" s="72"/>
      <c r="K57672" s="72"/>
    </row>
    <row r="57673" spans="9:11">
      <c r="I57673" s="72"/>
      <c r="J57673" s="72"/>
      <c r="K57673" s="72"/>
    </row>
    <row r="57674" spans="9:11">
      <c r="I57674" s="72"/>
      <c r="J57674" s="72"/>
      <c r="K57674" s="72"/>
    </row>
    <row r="57675" spans="9:11">
      <c r="I57675" s="72"/>
      <c r="J57675" s="72"/>
      <c r="K57675" s="72"/>
    </row>
    <row r="57676" spans="9:11">
      <c r="I57676" s="72"/>
      <c r="J57676" s="72"/>
      <c r="K57676" s="72"/>
    </row>
    <row r="57677" spans="9:11">
      <c r="I57677" s="72"/>
      <c r="J57677" s="72"/>
      <c r="K57677" s="72"/>
    </row>
    <row r="57678" spans="9:11">
      <c r="I57678" s="72"/>
      <c r="J57678" s="72"/>
      <c r="K57678" s="72"/>
    </row>
    <row r="57679" spans="9:11">
      <c r="I57679" s="72"/>
      <c r="J57679" s="72"/>
      <c r="K57679" s="72"/>
    </row>
    <row r="57680" spans="9:11">
      <c r="I57680" s="72"/>
      <c r="J57680" s="72"/>
      <c r="K57680" s="72"/>
    </row>
    <row r="57681" spans="9:11">
      <c r="I57681" s="72"/>
      <c r="J57681" s="72"/>
      <c r="K57681" s="72"/>
    </row>
    <row r="57682" spans="9:11">
      <c r="I57682" s="72"/>
      <c r="J57682" s="72"/>
      <c r="K57682" s="72"/>
    </row>
    <row r="57683" spans="9:11">
      <c r="I57683" s="72"/>
      <c r="J57683" s="72"/>
      <c r="K57683" s="72"/>
    </row>
    <row r="57684" spans="9:11">
      <c r="I57684" s="72"/>
      <c r="J57684" s="72"/>
      <c r="K57684" s="72"/>
    </row>
    <row r="57685" spans="9:11">
      <c r="I57685" s="72"/>
      <c r="J57685" s="72"/>
      <c r="K57685" s="72"/>
    </row>
    <row r="57686" spans="9:11">
      <c r="I57686" s="72"/>
      <c r="J57686" s="72"/>
      <c r="K57686" s="72"/>
    </row>
    <row r="57687" spans="9:11">
      <c r="I57687" s="72"/>
      <c r="J57687" s="72"/>
      <c r="K57687" s="72"/>
    </row>
    <row r="57688" spans="9:11">
      <c r="I57688" s="72"/>
      <c r="J57688" s="72"/>
      <c r="K57688" s="72"/>
    </row>
    <row r="57689" spans="9:11">
      <c r="I57689" s="72"/>
      <c r="J57689" s="72"/>
      <c r="K57689" s="72"/>
    </row>
    <row r="57690" spans="9:11">
      <c r="I57690" s="72"/>
      <c r="J57690" s="72"/>
      <c r="K57690" s="72"/>
    </row>
    <row r="57691" spans="9:11">
      <c r="I57691" s="72"/>
      <c r="J57691" s="72"/>
      <c r="K57691" s="72"/>
    </row>
    <row r="57692" spans="9:11">
      <c r="I57692" s="72"/>
      <c r="J57692" s="72"/>
      <c r="K57692" s="72"/>
    </row>
    <row r="57693" spans="9:11">
      <c r="I57693" s="72"/>
      <c r="J57693" s="72"/>
      <c r="K57693" s="72"/>
    </row>
    <row r="57694" spans="9:11">
      <c r="I57694" s="72"/>
      <c r="J57694" s="72"/>
      <c r="K57694" s="72"/>
    </row>
    <row r="57695" spans="9:11">
      <c r="I57695" s="72"/>
      <c r="J57695" s="72"/>
      <c r="K57695" s="72"/>
    </row>
    <row r="57696" spans="9:11">
      <c r="I57696" s="72"/>
      <c r="J57696" s="72"/>
      <c r="K57696" s="72"/>
    </row>
    <row r="57697" spans="9:11">
      <c r="I57697" s="72"/>
      <c r="J57697" s="72"/>
      <c r="K57697" s="72"/>
    </row>
    <row r="57698" spans="9:11">
      <c r="I57698" s="72"/>
      <c r="J57698" s="72"/>
      <c r="K57698" s="72"/>
    </row>
    <row r="57699" spans="9:11">
      <c r="I57699" s="72"/>
      <c r="J57699" s="72"/>
      <c r="K57699" s="72"/>
    </row>
    <row r="57700" spans="9:11">
      <c r="I57700" s="72"/>
      <c r="J57700" s="72"/>
      <c r="K57700" s="72"/>
    </row>
    <row r="57701" spans="9:11">
      <c r="I57701" s="72"/>
      <c r="J57701" s="72"/>
      <c r="K57701" s="72"/>
    </row>
    <row r="57702" spans="9:11">
      <c r="I57702" s="72"/>
      <c r="J57702" s="72"/>
      <c r="K57702" s="72"/>
    </row>
    <row r="57703" spans="9:11">
      <c r="I57703" s="72"/>
      <c r="J57703" s="72"/>
      <c r="K57703" s="72"/>
    </row>
    <row r="57704" spans="9:11">
      <c r="I57704" s="72"/>
      <c r="J57704" s="72"/>
      <c r="K57704" s="72"/>
    </row>
    <row r="57705" spans="9:11">
      <c r="I57705" s="72"/>
      <c r="J57705" s="72"/>
      <c r="K57705" s="72"/>
    </row>
    <row r="57706" spans="9:11">
      <c r="I57706" s="72"/>
      <c r="J57706" s="72"/>
      <c r="K57706" s="72"/>
    </row>
    <row r="57707" spans="9:11">
      <c r="I57707" s="72"/>
      <c r="J57707" s="72"/>
      <c r="K57707" s="72"/>
    </row>
    <row r="57708" spans="9:11">
      <c r="I57708" s="72"/>
      <c r="J57708" s="72"/>
      <c r="K57708" s="72"/>
    </row>
    <row r="57709" spans="9:11">
      <c r="I57709" s="72"/>
      <c r="J57709" s="72"/>
      <c r="K57709" s="72"/>
    </row>
    <row r="57710" spans="9:11">
      <c r="I57710" s="72"/>
      <c r="J57710" s="72"/>
      <c r="K57710" s="72"/>
    </row>
    <row r="57711" spans="9:11">
      <c r="I57711" s="72"/>
      <c r="J57711" s="72"/>
      <c r="K57711" s="72"/>
    </row>
    <row r="57712" spans="9:11">
      <c r="I57712" s="72"/>
      <c r="J57712" s="72"/>
      <c r="K57712" s="72"/>
    </row>
    <row r="57713" spans="9:11">
      <c r="I57713" s="72"/>
      <c r="J57713" s="72"/>
      <c r="K57713" s="72"/>
    </row>
    <row r="57714" spans="9:11">
      <c r="I57714" s="72"/>
      <c r="J57714" s="72"/>
      <c r="K57714" s="72"/>
    </row>
    <row r="57715" spans="9:11">
      <c r="I57715" s="72"/>
      <c r="J57715" s="72"/>
      <c r="K57715" s="72"/>
    </row>
    <row r="57716" spans="9:11">
      <c r="I57716" s="72"/>
      <c r="J57716" s="72"/>
      <c r="K57716" s="72"/>
    </row>
    <row r="57717" spans="9:11">
      <c r="I57717" s="72"/>
      <c r="J57717" s="72"/>
      <c r="K57717" s="72"/>
    </row>
    <row r="57718" spans="9:11">
      <c r="I57718" s="72"/>
      <c r="J57718" s="72"/>
      <c r="K57718" s="72"/>
    </row>
    <row r="57719" spans="9:11">
      <c r="I57719" s="72"/>
      <c r="J57719" s="72"/>
      <c r="K57719" s="72"/>
    </row>
    <row r="57720" spans="9:11">
      <c r="I57720" s="72"/>
      <c r="J57720" s="72"/>
      <c r="K57720" s="72"/>
    </row>
    <row r="57721" spans="9:11">
      <c r="I57721" s="72"/>
      <c r="J57721" s="72"/>
      <c r="K57721" s="72"/>
    </row>
    <row r="57722" spans="9:11">
      <c r="I57722" s="72"/>
      <c r="J57722" s="72"/>
      <c r="K57722" s="72"/>
    </row>
    <row r="57723" spans="9:11">
      <c r="I57723" s="72"/>
      <c r="J57723" s="72"/>
      <c r="K57723" s="72"/>
    </row>
    <row r="57724" spans="9:11">
      <c r="I57724" s="72"/>
      <c r="J57724" s="72"/>
      <c r="K57724" s="72"/>
    </row>
    <row r="57725" spans="9:11">
      <c r="I57725" s="72"/>
      <c r="J57725" s="72"/>
      <c r="K57725" s="72"/>
    </row>
    <row r="57726" spans="9:11">
      <c r="I57726" s="72"/>
      <c r="J57726" s="72"/>
      <c r="K57726" s="72"/>
    </row>
    <row r="57727" spans="9:11">
      <c r="I57727" s="72"/>
      <c r="J57727" s="72"/>
      <c r="K57727" s="72"/>
    </row>
    <row r="57728" spans="9:11">
      <c r="I57728" s="72"/>
      <c r="J57728" s="72"/>
      <c r="K57728" s="72"/>
    </row>
    <row r="57729" spans="9:11">
      <c r="I57729" s="72"/>
      <c r="J57729" s="72"/>
      <c r="K57729" s="72"/>
    </row>
    <row r="57730" spans="9:11">
      <c r="I57730" s="72"/>
      <c r="J57730" s="72"/>
      <c r="K57730" s="72"/>
    </row>
    <row r="57731" spans="9:11">
      <c r="I57731" s="72"/>
      <c r="J57731" s="72"/>
      <c r="K57731" s="72"/>
    </row>
    <row r="57732" spans="9:11">
      <c r="I57732" s="72"/>
      <c r="J57732" s="72"/>
      <c r="K57732" s="72"/>
    </row>
    <row r="57733" spans="9:11">
      <c r="I57733" s="72"/>
      <c r="J57733" s="72"/>
      <c r="K57733" s="72"/>
    </row>
    <row r="57734" spans="9:11">
      <c r="I57734" s="72"/>
      <c r="J57734" s="72"/>
      <c r="K57734" s="72"/>
    </row>
    <row r="57735" spans="9:11">
      <c r="I57735" s="72"/>
      <c r="J57735" s="72"/>
      <c r="K57735" s="72"/>
    </row>
    <row r="57736" spans="9:11">
      <c r="I57736" s="72"/>
      <c r="J57736" s="72"/>
      <c r="K57736" s="72"/>
    </row>
    <row r="57737" spans="9:11">
      <c r="I57737" s="72"/>
      <c r="J57737" s="72"/>
      <c r="K57737" s="72"/>
    </row>
    <row r="57738" spans="9:11">
      <c r="I57738" s="72"/>
      <c r="J57738" s="72"/>
      <c r="K57738" s="72"/>
    </row>
    <row r="57739" spans="9:11">
      <c r="I57739" s="72"/>
      <c r="J57739" s="72"/>
      <c r="K57739" s="72"/>
    </row>
    <row r="57740" spans="9:11">
      <c r="I57740" s="72"/>
      <c r="J57740" s="72"/>
      <c r="K57740" s="72"/>
    </row>
    <row r="57741" spans="9:11">
      <c r="I57741" s="72"/>
      <c r="J57741" s="72"/>
      <c r="K57741" s="72"/>
    </row>
    <row r="57742" spans="9:11">
      <c r="I57742" s="72"/>
      <c r="J57742" s="72"/>
      <c r="K57742" s="72"/>
    </row>
    <row r="57743" spans="9:11">
      <c r="I57743" s="72"/>
      <c r="J57743" s="72"/>
      <c r="K57743" s="72"/>
    </row>
    <row r="57744" spans="9:11">
      <c r="I57744" s="72"/>
      <c r="J57744" s="72"/>
      <c r="K57744" s="72"/>
    </row>
    <row r="57745" spans="9:11">
      <c r="I57745" s="72"/>
      <c r="J57745" s="72"/>
      <c r="K57745" s="72"/>
    </row>
    <row r="57746" spans="9:11">
      <c r="I57746" s="72"/>
      <c r="J57746" s="72"/>
      <c r="K57746" s="72"/>
    </row>
    <row r="57747" spans="9:11">
      <c r="I57747" s="72"/>
      <c r="J57747" s="72"/>
      <c r="K57747" s="72"/>
    </row>
    <row r="57748" spans="9:11">
      <c r="I57748" s="72"/>
      <c r="J57748" s="72"/>
      <c r="K57748" s="72"/>
    </row>
    <row r="57749" spans="9:11">
      <c r="I57749" s="72"/>
      <c r="J57749" s="72"/>
      <c r="K57749" s="72"/>
    </row>
    <row r="57750" spans="9:11">
      <c r="I57750" s="72"/>
      <c r="J57750" s="72"/>
      <c r="K57750" s="72"/>
    </row>
    <row r="57751" spans="9:11">
      <c r="I57751" s="72"/>
      <c r="J57751" s="72"/>
      <c r="K57751" s="72"/>
    </row>
    <row r="57752" spans="9:11">
      <c r="I57752" s="72"/>
      <c r="J57752" s="72"/>
      <c r="K57752" s="72"/>
    </row>
    <row r="57753" spans="9:11">
      <c r="I57753" s="72"/>
      <c r="J57753" s="72"/>
      <c r="K57753" s="72"/>
    </row>
    <row r="57754" spans="9:11">
      <c r="I57754" s="72"/>
      <c r="J57754" s="72"/>
      <c r="K57754" s="72"/>
    </row>
    <row r="57755" spans="9:11">
      <c r="I57755" s="72"/>
      <c r="J57755" s="72"/>
      <c r="K57755" s="72"/>
    </row>
    <row r="57756" spans="9:11">
      <c r="I57756" s="72"/>
      <c r="J57756" s="72"/>
      <c r="K57756" s="72"/>
    </row>
    <row r="57757" spans="9:11">
      <c r="I57757" s="72"/>
      <c r="J57757" s="72"/>
      <c r="K57757" s="72"/>
    </row>
    <row r="57758" spans="9:11">
      <c r="I57758" s="72"/>
      <c r="J57758" s="72"/>
      <c r="K57758" s="72"/>
    </row>
    <row r="57759" spans="9:11">
      <c r="I57759" s="72"/>
      <c r="J57759" s="72"/>
      <c r="K57759" s="72"/>
    </row>
    <row r="57760" spans="9:11">
      <c r="I57760" s="72"/>
      <c r="J57760" s="72"/>
      <c r="K57760" s="72"/>
    </row>
    <row r="57761" spans="9:11">
      <c r="I57761" s="72"/>
      <c r="J57761" s="72"/>
      <c r="K57761" s="72"/>
    </row>
    <row r="57762" spans="9:11">
      <c r="I57762" s="72"/>
      <c r="J57762" s="72"/>
      <c r="K57762" s="72"/>
    </row>
    <row r="57763" spans="9:11">
      <c r="I57763" s="72"/>
      <c r="J57763" s="72"/>
      <c r="K57763" s="72"/>
    </row>
    <row r="57764" spans="9:11">
      <c r="I57764" s="72"/>
      <c r="J57764" s="72"/>
      <c r="K57764" s="72"/>
    </row>
    <row r="57765" spans="9:11">
      <c r="I57765" s="72"/>
      <c r="J57765" s="72"/>
      <c r="K57765" s="72"/>
    </row>
    <row r="57766" spans="9:11">
      <c r="I57766" s="72"/>
      <c r="J57766" s="72"/>
      <c r="K57766" s="72"/>
    </row>
    <row r="57767" spans="9:11">
      <c r="I57767" s="72"/>
      <c r="J57767" s="72"/>
      <c r="K57767" s="72"/>
    </row>
    <row r="57768" spans="9:11">
      <c r="I57768" s="72"/>
      <c r="J57768" s="72"/>
      <c r="K57768" s="72"/>
    </row>
    <row r="57769" spans="9:11">
      <c r="I57769" s="72"/>
      <c r="J57769" s="72"/>
      <c r="K57769" s="72"/>
    </row>
    <row r="57770" spans="9:11">
      <c r="I57770" s="72"/>
      <c r="J57770" s="72"/>
      <c r="K57770" s="72"/>
    </row>
    <row r="57771" spans="9:11">
      <c r="I57771" s="72"/>
      <c r="J57771" s="72"/>
      <c r="K57771" s="72"/>
    </row>
    <row r="57772" spans="9:11">
      <c r="I57772" s="72"/>
      <c r="J57772" s="72"/>
      <c r="K57772" s="72"/>
    </row>
    <row r="57773" spans="9:11">
      <c r="I57773" s="72"/>
      <c r="J57773" s="72"/>
      <c r="K57773" s="72"/>
    </row>
    <row r="57774" spans="9:11">
      <c r="I57774" s="72"/>
      <c r="J57774" s="72"/>
      <c r="K57774" s="72"/>
    </row>
    <row r="57775" spans="9:11">
      <c r="I57775" s="72"/>
      <c r="J57775" s="72"/>
      <c r="K57775" s="72"/>
    </row>
    <row r="57776" spans="9:11">
      <c r="I57776" s="72"/>
      <c r="J57776" s="72"/>
      <c r="K57776" s="72"/>
    </row>
    <row r="57777" spans="9:11">
      <c r="I57777" s="72"/>
      <c r="J57777" s="72"/>
      <c r="K57777" s="72"/>
    </row>
    <row r="57778" spans="9:11">
      <c r="I57778" s="72"/>
      <c r="J57778" s="72"/>
      <c r="K57778" s="72"/>
    </row>
    <row r="57779" spans="9:11">
      <c r="I57779" s="72"/>
      <c r="J57779" s="72"/>
      <c r="K57779" s="72"/>
    </row>
    <row r="57780" spans="9:11">
      <c r="I57780" s="72"/>
      <c r="J57780" s="72"/>
      <c r="K57780" s="72"/>
    </row>
    <row r="57781" spans="9:11">
      <c r="I57781" s="72"/>
      <c r="J57781" s="72"/>
      <c r="K57781" s="72"/>
    </row>
    <row r="57782" spans="9:11">
      <c r="I57782" s="72"/>
      <c r="J57782" s="72"/>
      <c r="K57782" s="72"/>
    </row>
    <row r="57783" spans="9:11">
      <c r="I57783" s="72"/>
      <c r="J57783" s="72"/>
      <c r="K57783" s="72"/>
    </row>
    <row r="57784" spans="9:11">
      <c r="I57784" s="72"/>
      <c r="J57784" s="72"/>
      <c r="K57784" s="72"/>
    </row>
    <row r="57785" spans="9:11">
      <c r="I57785" s="72"/>
      <c r="J57785" s="72"/>
      <c r="K57785" s="72"/>
    </row>
    <row r="57786" spans="9:11">
      <c r="I57786" s="72"/>
      <c r="J57786" s="72"/>
      <c r="K57786" s="72"/>
    </row>
    <row r="57787" spans="9:11">
      <c r="I57787" s="72"/>
      <c r="J57787" s="72"/>
      <c r="K57787" s="72"/>
    </row>
    <row r="57788" spans="9:11">
      <c r="I57788" s="72"/>
      <c r="J57788" s="72"/>
      <c r="K57788" s="72"/>
    </row>
    <row r="57789" spans="9:11">
      <c r="I57789" s="72"/>
      <c r="J57789" s="72"/>
      <c r="K57789" s="72"/>
    </row>
    <row r="57790" spans="9:11">
      <c r="I57790" s="72"/>
      <c r="J57790" s="72"/>
      <c r="K57790" s="72"/>
    </row>
    <row r="57791" spans="9:11">
      <c r="I57791" s="72"/>
      <c r="J57791" s="72"/>
      <c r="K57791" s="72"/>
    </row>
    <row r="57792" spans="9:11">
      <c r="I57792" s="72"/>
      <c r="J57792" s="72"/>
      <c r="K57792" s="72"/>
    </row>
    <row r="57793" spans="9:11">
      <c r="I57793" s="72"/>
      <c r="J57793" s="72"/>
      <c r="K57793" s="72"/>
    </row>
    <row r="57794" spans="9:11">
      <c r="I57794" s="72"/>
      <c r="J57794" s="72"/>
      <c r="K57794" s="72"/>
    </row>
    <row r="57795" spans="9:11">
      <c r="I57795" s="72"/>
      <c r="J57795" s="72"/>
      <c r="K57795" s="72"/>
    </row>
    <row r="57796" spans="9:11">
      <c r="I57796" s="72"/>
      <c r="J57796" s="72"/>
      <c r="K57796" s="72"/>
    </row>
    <row r="57797" spans="9:11">
      <c r="I57797" s="72"/>
      <c r="J57797" s="72"/>
      <c r="K57797" s="72"/>
    </row>
    <row r="57798" spans="9:11">
      <c r="I57798" s="72"/>
      <c r="J57798" s="72"/>
      <c r="K57798" s="72"/>
    </row>
    <row r="57799" spans="9:11">
      <c r="I57799" s="72"/>
      <c r="J57799" s="72"/>
      <c r="K57799" s="72"/>
    </row>
    <row r="57800" spans="9:11">
      <c r="I57800" s="72"/>
      <c r="J57800" s="72"/>
      <c r="K57800" s="72"/>
    </row>
    <row r="57801" spans="9:11">
      <c r="I57801" s="72"/>
      <c r="J57801" s="72"/>
      <c r="K57801" s="72"/>
    </row>
    <row r="57802" spans="9:11">
      <c r="I57802" s="72"/>
      <c r="J57802" s="72"/>
      <c r="K57802" s="72"/>
    </row>
    <row r="57803" spans="9:11">
      <c r="I57803" s="72"/>
      <c r="J57803" s="72"/>
      <c r="K57803" s="72"/>
    </row>
    <row r="57804" spans="9:11">
      <c r="I57804" s="72"/>
      <c r="J57804" s="72"/>
      <c r="K57804" s="72"/>
    </row>
    <row r="57805" spans="9:11">
      <c r="I57805" s="72"/>
      <c r="J57805" s="72"/>
      <c r="K57805" s="72"/>
    </row>
    <row r="57806" spans="9:11">
      <c r="I57806" s="72"/>
      <c r="J57806" s="72"/>
      <c r="K57806" s="72"/>
    </row>
    <row r="57807" spans="9:11">
      <c r="I57807" s="72"/>
      <c r="J57807" s="72"/>
      <c r="K57807" s="72"/>
    </row>
    <row r="57808" spans="9:11">
      <c r="I57808" s="72"/>
      <c r="J57808" s="72"/>
      <c r="K57808" s="72"/>
    </row>
    <row r="57809" spans="9:11">
      <c r="I57809" s="72"/>
      <c r="J57809" s="72"/>
      <c r="K57809" s="72"/>
    </row>
    <row r="57810" spans="9:11">
      <c r="I57810" s="72"/>
      <c r="J57810" s="72"/>
      <c r="K57810" s="72"/>
    </row>
    <row r="57811" spans="9:11">
      <c r="I57811" s="72"/>
      <c r="J57811" s="72"/>
      <c r="K57811" s="72"/>
    </row>
    <row r="57812" spans="9:11">
      <c r="I57812" s="72"/>
      <c r="J57812" s="72"/>
      <c r="K57812" s="72"/>
    </row>
    <row r="57813" spans="9:11">
      <c r="I57813" s="72"/>
      <c r="J57813" s="72"/>
      <c r="K57813" s="72"/>
    </row>
    <row r="57814" spans="9:11">
      <c r="I57814" s="72"/>
      <c r="J57814" s="72"/>
      <c r="K57814" s="72"/>
    </row>
    <row r="57815" spans="9:11">
      <c r="I57815" s="72"/>
      <c r="J57815" s="72"/>
      <c r="K57815" s="72"/>
    </row>
    <row r="57816" spans="9:11">
      <c r="I57816" s="72"/>
      <c r="J57816" s="72"/>
      <c r="K57816" s="72"/>
    </row>
    <row r="57817" spans="9:11">
      <c r="I57817" s="72"/>
      <c r="J57817" s="72"/>
      <c r="K57817" s="72"/>
    </row>
    <row r="57818" spans="9:11">
      <c r="I57818" s="72"/>
      <c r="J57818" s="72"/>
      <c r="K57818" s="72"/>
    </row>
    <row r="57819" spans="9:11">
      <c r="I57819" s="72"/>
      <c r="J57819" s="72"/>
      <c r="K57819" s="72"/>
    </row>
    <row r="57820" spans="9:11">
      <c r="I57820" s="72"/>
      <c r="J57820" s="72"/>
      <c r="K57820" s="72"/>
    </row>
    <row r="57821" spans="9:11">
      <c r="I57821" s="72"/>
      <c r="J57821" s="72"/>
      <c r="K57821" s="72"/>
    </row>
    <row r="57822" spans="9:11">
      <c r="I57822" s="72"/>
      <c r="J57822" s="72"/>
      <c r="K57822" s="72"/>
    </row>
    <row r="57823" spans="9:11">
      <c r="I57823" s="72"/>
      <c r="J57823" s="72"/>
      <c r="K57823" s="72"/>
    </row>
    <row r="57824" spans="9:11">
      <c r="I57824" s="72"/>
      <c r="J57824" s="72"/>
      <c r="K57824" s="72"/>
    </row>
    <row r="57825" spans="9:11">
      <c r="I57825" s="72"/>
      <c r="J57825" s="72"/>
      <c r="K57825" s="72"/>
    </row>
    <row r="57826" spans="9:11">
      <c r="I57826" s="72"/>
      <c r="J57826" s="72"/>
      <c r="K57826" s="72"/>
    </row>
    <row r="57827" spans="9:11">
      <c r="I57827" s="72"/>
      <c r="J57827" s="72"/>
      <c r="K57827" s="72"/>
    </row>
    <row r="57828" spans="9:11">
      <c r="I57828" s="72"/>
      <c r="J57828" s="72"/>
      <c r="K57828" s="72"/>
    </row>
    <row r="57829" spans="9:11">
      <c r="I57829" s="72"/>
      <c r="J57829" s="72"/>
      <c r="K57829" s="72"/>
    </row>
    <row r="57830" spans="9:11">
      <c r="I57830" s="72"/>
      <c r="J57830" s="72"/>
      <c r="K57830" s="72"/>
    </row>
    <row r="57831" spans="9:11">
      <c r="I57831" s="72"/>
      <c r="J57831" s="72"/>
      <c r="K57831" s="72"/>
    </row>
    <row r="57832" spans="9:11">
      <c r="I57832" s="72"/>
      <c r="J57832" s="72"/>
      <c r="K57832" s="72"/>
    </row>
    <row r="57833" spans="9:11">
      <c r="I57833" s="72"/>
      <c r="J57833" s="72"/>
      <c r="K57833" s="72"/>
    </row>
    <row r="57834" spans="9:11">
      <c r="I57834" s="72"/>
      <c r="J57834" s="72"/>
      <c r="K57834" s="72"/>
    </row>
    <row r="57835" spans="9:11">
      <c r="I57835" s="72"/>
      <c r="J57835" s="72"/>
      <c r="K57835" s="72"/>
    </row>
    <row r="57836" spans="9:11">
      <c r="I57836" s="72"/>
      <c r="J57836" s="72"/>
      <c r="K57836" s="72"/>
    </row>
    <row r="57837" spans="9:11">
      <c r="I57837" s="72"/>
      <c r="J57837" s="72"/>
      <c r="K57837" s="72"/>
    </row>
    <row r="57838" spans="9:11">
      <c r="I57838" s="72"/>
      <c r="J57838" s="72"/>
      <c r="K57838" s="72"/>
    </row>
    <row r="57839" spans="9:11">
      <c r="I57839" s="72"/>
      <c r="J57839" s="72"/>
      <c r="K57839" s="72"/>
    </row>
    <row r="57840" spans="9:11">
      <c r="I57840" s="72"/>
      <c r="J57840" s="72"/>
      <c r="K57840" s="72"/>
    </row>
    <row r="57841" spans="9:11">
      <c r="I57841" s="72"/>
      <c r="J57841" s="72"/>
      <c r="K57841" s="72"/>
    </row>
    <row r="57842" spans="9:11">
      <c r="I57842" s="72"/>
      <c r="J57842" s="72"/>
      <c r="K57842" s="72"/>
    </row>
    <row r="57843" spans="9:11">
      <c r="I57843" s="72"/>
      <c r="J57843" s="72"/>
      <c r="K57843" s="72"/>
    </row>
    <row r="57844" spans="9:11">
      <c r="I57844" s="72"/>
      <c r="J57844" s="72"/>
      <c r="K57844" s="72"/>
    </row>
    <row r="57845" spans="9:11">
      <c r="I57845" s="72"/>
      <c r="J57845" s="72"/>
      <c r="K57845" s="72"/>
    </row>
    <row r="57846" spans="9:11">
      <c r="I57846" s="72"/>
      <c r="J57846" s="72"/>
      <c r="K57846" s="72"/>
    </row>
    <row r="57847" spans="9:11">
      <c r="I57847" s="72"/>
      <c r="J57847" s="72"/>
      <c r="K57847" s="72"/>
    </row>
    <row r="57848" spans="9:11">
      <c r="I57848" s="72"/>
      <c r="J57848" s="72"/>
      <c r="K57848" s="72"/>
    </row>
    <row r="57849" spans="9:11">
      <c r="I57849" s="72"/>
      <c r="J57849" s="72"/>
      <c r="K57849" s="72"/>
    </row>
    <row r="57850" spans="9:11">
      <c r="I57850" s="72"/>
      <c r="J57850" s="72"/>
      <c r="K57850" s="72"/>
    </row>
    <row r="57851" spans="9:11">
      <c r="I57851" s="72"/>
      <c r="J57851" s="72"/>
      <c r="K57851" s="72"/>
    </row>
    <row r="57852" spans="9:11">
      <c r="I57852" s="72"/>
      <c r="J57852" s="72"/>
      <c r="K57852" s="72"/>
    </row>
    <row r="57853" spans="9:11">
      <c r="I57853" s="72"/>
      <c r="J57853" s="72"/>
      <c r="K57853" s="72"/>
    </row>
    <row r="57854" spans="9:11">
      <c r="I57854" s="72"/>
      <c r="J57854" s="72"/>
      <c r="K57854" s="72"/>
    </row>
    <row r="57855" spans="9:11">
      <c r="I57855" s="72"/>
      <c r="J57855" s="72"/>
      <c r="K57855" s="72"/>
    </row>
    <row r="57856" spans="9:11">
      <c r="I57856" s="72"/>
      <c r="J57856" s="72"/>
      <c r="K57856" s="72"/>
    </row>
    <row r="57857" spans="9:11">
      <c r="I57857" s="72"/>
      <c r="J57857" s="72"/>
      <c r="K57857" s="72"/>
    </row>
    <row r="57858" spans="9:11">
      <c r="I57858" s="72"/>
      <c r="J57858" s="72"/>
      <c r="K57858" s="72"/>
    </row>
    <row r="57859" spans="9:11">
      <c r="I57859" s="72"/>
      <c r="J57859" s="72"/>
      <c r="K57859" s="72"/>
    </row>
    <row r="57860" spans="9:11">
      <c r="I57860" s="72"/>
      <c r="J57860" s="72"/>
      <c r="K57860" s="72"/>
    </row>
    <row r="57861" spans="9:11">
      <c r="I57861" s="72"/>
      <c r="J57861" s="72"/>
      <c r="K57861" s="72"/>
    </row>
    <row r="57862" spans="9:11">
      <c r="I57862" s="72"/>
      <c r="J57862" s="72"/>
      <c r="K57862" s="72"/>
    </row>
    <row r="57863" spans="9:11">
      <c r="I57863" s="72"/>
      <c r="J57863" s="72"/>
      <c r="K57863" s="72"/>
    </row>
    <row r="57864" spans="9:11">
      <c r="I57864" s="72"/>
      <c r="J57864" s="72"/>
      <c r="K57864" s="72"/>
    </row>
    <row r="57865" spans="9:11">
      <c r="I57865" s="72"/>
      <c r="J57865" s="72"/>
      <c r="K57865" s="72"/>
    </row>
    <row r="57866" spans="9:11">
      <c r="I57866" s="72"/>
      <c r="J57866" s="72"/>
      <c r="K57866" s="72"/>
    </row>
    <row r="57867" spans="9:11">
      <c r="I57867" s="72"/>
      <c r="J57867" s="72"/>
      <c r="K57867" s="72"/>
    </row>
    <row r="57868" spans="9:11">
      <c r="I57868" s="72"/>
      <c r="J57868" s="72"/>
      <c r="K57868" s="72"/>
    </row>
    <row r="57869" spans="9:11">
      <c r="I57869" s="72"/>
      <c r="J57869" s="72"/>
      <c r="K57869" s="72"/>
    </row>
    <row r="57870" spans="9:11">
      <c r="I57870" s="72"/>
      <c r="J57870" s="72"/>
      <c r="K57870" s="72"/>
    </row>
    <row r="57871" spans="9:11">
      <c r="I57871" s="72"/>
      <c r="J57871" s="72"/>
      <c r="K57871" s="72"/>
    </row>
    <row r="57872" spans="9:11">
      <c r="I57872" s="72"/>
      <c r="J57872" s="72"/>
      <c r="K57872" s="72"/>
    </row>
    <row r="57873" spans="9:11">
      <c r="I57873" s="72"/>
      <c r="J57873" s="72"/>
      <c r="K57873" s="72"/>
    </row>
    <row r="57874" spans="9:11">
      <c r="I57874" s="72"/>
      <c r="J57874" s="72"/>
      <c r="K57874" s="72"/>
    </row>
    <row r="57875" spans="9:11">
      <c r="I57875" s="72"/>
      <c r="J57875" s="72"/>
      <c r="K57875" s="72"/>
    </row>
    <row r="57876" spans="9:11">
      <c r="I57876" s="72"/>
      <c r="J57876" s="72"/>
      <c r="K57876" s="72"/>
    </row>
    <row r="57877" spans="9:11">
      <c r="I57877" s="72"/>
      <c r="J57877" s="72"/>
      <c r="K57877" s="72"/>
    </row>
    <row r="57878" spans="9:11">
      <c r="I57878" s="72"/>
      <c r="J57878" s="72"/>
      <c r="K57878" s="72"/>
    </row>
    <row r="57879" spans="9:11">
      <c r="I57879" s="72"/>
      <c r="J57879" s="72"/>
      <c r="K57879" s="72"/>
    </row>
    <row r="57880" spans="9:11">
      <c r="I57880" s="72"/>
      <c r="J57880" s="72"/>
      <c r="K57880" s="72"/>
    </row>
    <row r="57881" spans="9:11">
      <c r="I57881" s="72"/>
      <c r="J57881" s="72"/>
      <c r="K57881" s="72"/>
    </row>
    <row r="57882" spans="9:11">
      <c r="I57882" s="72"/>
      <c r="J57882" s="72"/>
      <c r="K57882" s="72"/>
    </row>
    <row r="57883" spans="9:11">
      <c r="I57883" s="72"/>
      <c r="J57883" s="72"/>
      <c r="K57883" s="72"/>
    </row>
    <row r="57884" spans="9:11">
      <c r="I57884" s="72"/>
      <c r="J57884" s="72"/>
      <c r="K57884" s="72"/>
    </row>
    <row r="57885" spans="9:11">
      <c r="I57885" s="72"/>
      <c r="J57885" s="72"/>
      <c r="K57885" s="72"/>
    </row>
    <row r="57886" spans="9:11">
      <c r="I57886" s="72"/>
      <c r="J57886" s="72"/>
      <c r="K57886" s="72"/>
    </row>
    <row r="57887" spans="9:11">
      <c r="I57887" s="72"/>
      <c r="J57887" s="72"/>
      <c r="K57887" s="72"/>
    </row>
    <row r="57888" spans="9:11">
      <c r="I57888" s="72"/>
      <c r="J57888" s="72"/>
      <c r="K57888" s="72"/>
    </row>
    <row r="57889" spans="9:11">
      <c r="I57889" s="72"/>
      <c r="J57889" s="72"/>
      <c r="K57889" s="72"/>
    </row>
    <row r="57890" spans="9:11">
      <c r="I57890" s="72"/>
      <c r="J57890" s="72"/>
      <c r="K57890" s="72"/>
    </row>
    <row r="57891" spans="9:11">
      <c r="I57891" s="72"/>
      <c r="J57891" s="72"/>
      <c r="K57891" s="72"/>
    </row>
    <row r="57892" spans="9:11">
      <c r="I57892" s="72"/>
      <c r="J57892" s="72"/>
      <c r="K57892" s="72"/>
    </row>
    <row r="57893" spans="9:11">
      <c r="I57893" s="72"/>
      <c r="J57893" s="72"/>
      <c r="K57893" s="72"/>
    </row>
    <row r="57894" spans="9:11">
      <c r="I57894" s="72"/>
      <c r="J57894" s="72"/>
      <c r="K57894" s="72"/>
    </row>
    <row r="57895" spans="9:11">
      <c r="I57895" s="72"/>
      <c r="J57895" s="72"/>
      <c r="K57895" s="72"/>
    </row>
    <row r="57896" spans="9:11">
      <c r="I57896" s="72"/>
      <c r="J57896" s="72"/>
      <c r="K57896" s="72"/>
    </row>
    <row r="57897" spans="9:11">
      <c r="I57897" s="72"/>
      <c r="J57897" s="72"/>
      <c r="K57897" s="72"/>
    </row>
    <row r="57898" spans="9:11">
      <c r="I57898" s="72"/>
      <c r="J57898" s="72"/>
      <c r="K57898" s="72"/>
    </row>
    <row r="57899" spans="9:11">
      <c r="I57899" s="72"/>
      <c r="J57899" s="72"/>
      <c r="K57899" s="72"/>
    </row>
    <row r="57900" spans="9:11">
      <c r="I57900" s="72"/>
      <c r="J57900" s="72"/>
      <c r="K57900" s="72"/>
    </row>
    <row r="57901" spans="9:11">
      <c r="I57901" s="72"/>
      <c r="J57901" s="72"/>
      <c r="K57901" s="72"/>
    </row>
    <row r="57902" spans="9:11">
      <c r="I57902" s="72"/>
      <c r="J57902" s="72"/>
      <c r="K57902" s="72"/>
    </row>
    <row r="57903" spans="9:11">
      <c r="I57903" s="72"/>
      <c r="J57903" s="72"/>
      <c r="K57903" s="72"/>
    </row>
    <row r="57904" spans="9:11">
      <c r="I57904" s="72"/>
      <c r="J57904" s="72"/>
      <c r="K57904" s="72"/>
    </row>
    <row r="57905" spans="9:11">
      <c r="I57905" s="72"/>
      <c r="J57905" s="72"/>
      <c r="K57905" s="72"/>
    </row>
    <row r="57906" spans="9:11">
      <c r="I57906" s="72"/>
      <c r="J57906" s="72"/>
      <c r="K57906" s="72"/>
    </row>
    <row r="57907" spans="9:11">
      <c r="I57907" s="72"/>
      <c r="J57907" s="72"/>
      <c r="K57907" s="72"/>
    </row>
    <row r="57908" spans="9:11">
      <c r="I57908" s="72"/>
      <c r="J57908" s="72"/>
      <c r="K57908" s="72"/>
    </row>
    <row r="57909" spans="9:11">
      <c r="I57909" s="72"/>
      <c r="J57909" s="72"/>
      <c r="K57909" s="72"/>
    </row>
    <row r="57910" spans="9:11">
      <c r="I57910" s="72"/>
      <c r="J57910" s="72"/>
      <c r="K57910" s="72"/>
    </row>
    <row r="57911" spans="9:11">
      <c r="I57911" s="72"/>
      <c r="J57911" s="72"/>
      <c r="K57911" s="72"/>
    </row>
    <row r="57912" spans="9:11">
      <c r="I57912" s="72"/>
      <c r="J57912" s="72"/>
      <c r="K57912" s="72"/>
    </row>
    <row r="57913" spans="9:11">
      <c r="I57913" s="72"/>
      <c r="J57913" s="72"/>
      <c r="K57913" s="72"/>
    </row>
    <row r="57914" spans="9:11">
      <c r="I57914" s="72"/>
      <c r="J57914" s="72"/>
      <c r="K57914" s="72"/>
    </row>
    <row r="57915" spans="9:11">
      <c r="I57915" s="72"/>
      <c r="J57915" s="72"/>
      <c r="K57915" s="72"/>
    </row>
    <row r="57916" spans="9:11">
      <c r="I57916" s="72"/>
      <c r="J57916" s="72"/>
      <c r="K57916" s="72"/>
    </row>
    <row r="57917" spans="9:11">
      <c r="I57917" s="72"/>
      <c r="J57917" s="72"/>
      <c r="K57917" s="72"/>
    </row>
    <row r="57918" spans="9:11">
      <c r="I57918" s="72"/>
      <c r="J57918" s="72"/>
      <c r="K57918" s="72"/>
    </row>
    <row r="57919" spans="9:11">
      <c r="I57919" s="72"/>
      <c r="J57919" s="72"/>
      <c r="K57919" s="72"/>
    </row>
    <row r="57920" spans="9:11">
      <c r="I57920" s="72"/>
      <c r="J57920" s="72"/>
      <c r="K57920" s="72"/>
    </row>
    <row r="57921" spans="9:11">
      <c r="I57921" s="72"/>
      <c r="J57921" s="72"/>
      <c r="K57921" s="72"/>
    </row>
    <row r="57922" spans="9:11">
      <c r="I57922" s="72"/>
      <c r="J57922" s="72"/>
      <c r="K57922" s="72"/>
    </row>
    <row r="57923" spans="9:11">
      <c r="I57923" s="72"/>
      <c r="J57923" s="72"/>
      <c r="K57923" s="72"/>
    </row>
    <row r="57924" spans="9:11">
      <c r="I57924" s="72"/>
      <c r="J57924" s="72"/>
      <c r="K57924" s="72"/>
    </row>
    <row r="57925" spans="9:11">
      <c r="I57925" s="72"/>
      <c r="J57925" s="72"/>
      <c r="K57925" s="72"/>
    </row>
    <row r="57926" spans="9:11">
      <c r="I57926" s="72"/>
      <c r="J57926" s="72"/>
      <c r="K57926" s="72"/>
    </row>
    <row r="57927" spans="9:11">
      <c r="I57927" s="72"/>
      <c r="J57927" s="72"/>
      <c r="K57927" s="72"/>
    </row>
    <row r="57928" spans="9:11">
      <c r="I57928" s="72"/>
      <c r="J57928" s="72"/>
      <c r="K57928" s="72"/>
    </row>
    <row r="57929" spans="9:11">
      <c r="I57929" s="72"/>
      <c r="J57929" s="72"/>
      <c r="K57929" s="72"/>
    </row>
    <row r="57930" spans="9:11">
      <c r="I57930" s="72"/>
      <c r="J57930" s="72"/>
      <c r="K57930" s="72"/>
    </row>
    <row r="57931" spans="9:11">
      <c r="I57931" s="72"/>
      <c r="J57931" s="72"/>
      <c r="K57931" s="72"/>
    </row>
    <row r="57932" spans="9:11">
      <c r="I57932" s="72"/>
      <c r="J57932" s="72"/>
      <c r="K57932" s="72"/>
    </row>
    <row r="57933" spans="9:11">
      <c r="I57933" s="72"/>
      <c r="J57933" s="72"/>
      <c r="K57933" s="72"/>
    </row>
    <row r="57934" spans="9:11">
      <c r="I57934" s="72"/>
      <c r="J57934" s="72"/>
      <c r="K57934" s="72"/>
    </row>
    <row r="57935" spans="9:11">
      <c r="I57935" s="72"/>
      <c r="J57935" s="72"/>
      <c r="K57935" s="72"/>
    </row>
    <row r="57936" spans="9:11">
      <c r="I57936" s="72"/>
      <c r="J57936" s="72"/>
      <c r="K57936" s="72"/>
    </row>
    <row r="57937" spans="9:11">
      <c r="I57937" s="72"/>
      <c r="J57937" s="72"/>
      <c r="K57937" s="72"/>
    </row>
    <row r="57938" spans="9:11">
      <c r="I57938" s="72"/>
      <c r="J57938" s="72"/>
      <c r="K57938" s="72"/>
    </row>
    <row r="57939" spans="9:11">
      <c r="I57939" s="72"/>
      <c r="J57939" s="72"/>
      <c r="K57939" s="72"/>
    </row>
    <row r="57940" spans="9:11">
      <c r="I57940" s="72"/>
      <c r="J57940" s="72"/>
      <c r="K57940" s="72"/>
    </row>
    <row r="57941" spans="9:11">
      <c r="I57941" s="72"/>
      <c r="J57941" s="72"/>
      <c r="K57941" s="72"/>
    </row>
    <row r="57942" spans="9:11">
      <c r="I57942" s="72"/>
      <c r="J57942" s="72"/>
      <c r="K57942" s="72"/>
    </row>
    <row r="57943" spans="9:11">
      <c r="I57943" s="72"/>
      <c r="J57943" s="72"/>
      <c r="K57943" s="72"/>
    </row>
    <row r="57944" spans="9:11">
      <c r="I57944" s="72"/>
      <c r="J57944" s="72"/>
      <c r="K57944" s="72"/>
    </row>
    <row r="57945" spans="9:11">
      <c r="I57945" s="72"/>
      <c r="J57945" s="72"/>
      <c r="K57945" s="72"/>
    </row>
    <row r="57946" spans="9:11">
      <c r="I57946" s="72"/>
      <c r="J57946" s="72"/>
      <c r="K57946" s="72"/>
    </row>
    <row r="57947" spans="9:11">
      <c r="I57947" s="72"/>
      <c r="J57947" s="72"/>
      <c r="K57947" s="72"/>
    </row>
    <row r="57948" spans="9:11">
      <c r="I57948" s="72"/>
      <c r="J57948" s="72"/>
      <c r="K57948" s="72"/>
    </row>
    <row r="57949" spans="9:11">
      <c r="I57949" s="72"/>
      <c r="J57949" s="72"/>
      <c r="K57949" s="72"/>
    </row>
    <row r="57950" spans="9:11">
      <c r="I57950" s="72"/>
      <c r="J57950" s="72"/>
      <c r="K57950" s="72"/>
    </row>
    <row r="57951" spans="9:11">
      <c r="I57951" s="72"/>
      <c r="J57951" s="72"/>
      <c r="K57951" s="72"/>
    </row>
    <row r="57952" spans="9:11">
      <c r="I57952" s="72"/>
      <c r="J57952" s="72"/>
      <c r="K57952" s="72"/>
    </row>
    <row r="57953" spans="9:11">
      <c r="I57953" s="72"/>
      <c r="J57953" s="72"/>
      <c r="K57953" s="72"/>
    </row>
    <row r="57954" spans="9:11">
      <c r="I57954" s="72"/>
      <c r="J57954" s="72"/>
      <c r="K57954" s="72"/>
    </row>
    <row r="57955" spans="9:11">
      <c r="I57955" s="72"/>
      <c r="J57955" s="72"/>
      <c r="K57955" s="72"/>
    </row>
    <row r="57956" spans="9:11">
      <c r="I57956" s="72"/>
      <c r="J57956" s="72"/>
      <c r="K57956" s="72"/>
    </row>
    <row r="57957" spans="9:11">
      <c r="I57957" s="72"/>
      <c r="J57957" s="72"/>
      <c r="K57957" s="72"/>
    </row>
    <row r="57958" spans="9:11">
      <c r="I57958" s="72"/>
      <c r="J57958" s="72"/>
      <c r="K57958" s="72"/>
    </row>
    <row r="57959" spans="9:11">
      <c r="I57959" s="72"/>
      <c r="J57959" s="72"/>
      <c r="K57959" s="72"/>
    </row>
    <row r="57960" spans="9:11">
      <c r="I57960" s="72"/>
      <c r="J57960" s="72"/>
      <c r="K57960" s="72"/>
    </row>
    <row r="57961" spans="9:11">
      <c r="I57961" s="72"/>
      <c r="J57961" s="72"/>
      <c r="K57961" s="72"/>
    </row>
    <row r="57962" spans="9:11">
      <c r="I57962" s="72"/>
      <c r="J57962" s="72"/>
      <c r="K57962" s="72"/>
    </row>
    <row r="57963" spans="9:11">
      <c r="I57963" s="72"/>
      <c r="J57963" s="72"/>
      <c r="K57963" s="72"/>
    </row>
    <row r="57964" spans="9:11">
      <c r="I57964" s="72"/>
      <c r="J57964" s="72"/>
      <c r="K57964" s="72"/>
    </row>
    <row r="57965" spans="9:11">
      <c r="I57965" s="72"/>
      <c r="J57965" s="72"/>
      <c r="K57965" s="72"/>
    </row>
    <row r="57966" spans="9:11">
      <c r="I57966" s="72"/>
      <c r="J57966" s="72"/>
      <c r="K57966" s="72"/>
    </row>
    <row r="57967" spans="9:11">
      <c r="I57967" s="72"/>
      <c r="J57967" s="72"/>
      <c r="K57967" s="72"/>
    </row>
    <row r="57968" spans="9:11">
      <c r="I57968" s="72"/>
      <c r="J57968" s="72"/>
      <c r="K57968" s="72"/>
    </row>
    <row r="57969" spans="9:11">
      <c r="I57969" s="72"/>
      <c r="J57969" s="72"/>
      <c r="K57969" s="72"/>
    </row>
    <row r="57970" spans="9:11">
      <c r="I57970" s="72"/>
      <c r="J57970" s="72"/>
      <c r="K57970" s="72"/>
    </row>
    <row r="57971" spans="9:11">
      <c r="I57971" s="72"/>
      <c r="J57971" s="72"/>
      <c r="K57971" s="72"/>
    </row>
    <row r="57972" spans="9:11">
      <c r="I57972" s="72"/>
      <c r="J57972" s="72"/>
      <c r="K57972" s="72"/>
    </row>
    <row r="57973" spans="9:11">
      <c r="I57973" s="72"/>
      <c r="J57973" s="72"/>
      <c r="K57973" s="72"/>
    </row>
    <row r="57974" spans="9:11">
      <c r="I57974" s="72"/>
      <c r="J57974" s="72"/>
      <c r="K57974" s="72"/>
    </row>
    <row r="57975" spans="9:11">
      <c r="I57975" s="72"/>
      <c r="J57975" s="72"/>
      <c r="K57975" s="72"/>
    </row>
    <row r="57976" spans="9:11">
      <c r="I57976" s="72"/>
      <c r="J57976" s="72"/>
      <c r="K57976" s="72"/>
    </row>
    <row r="57977" spans="9:11">
      <c r="I57977" s="72"/>
      <c r="J57977" s="72"/>
      <c r="K57977" s="72"/>
    </row>
    <row r="57978" spans="9:11">
      <c r="I57978" s="72"/>
      <c r="J57978" s="72"/>
      <c r="K57978" s="72"/>
    </row>
    <row r="57979" spans="9:11">
      <c r="I57979" s="72"/>
      <c r="J57979" s="72"/>
      <c r="K57979" s="72"/>
    </row>
    <row r="57980" spans="9:11">
      <c r="I57980" s="72"/>
      <c r="J57980" s="72"/>
      <c r="K57980" s="72"/>
    </row>
    <row r="57981" spans="9:11">
      <c r="I57981" s="72"/>
      <c r="J57981" s="72"/>
      <c r="K57981" s="72"/>
    </row>
    <row r="57982" spans="9:11">
      <c r="I57982" s="72"/>
      <c r="J57982" s="72"/>
      <c r="K57982" s="72"/>
    </row>
    <row r="57983" spans="9:11">
      <c r="I57983" s="72"/>
      <c r="J57983" s="72"/>
      <c r="K57983" s="72"/>
    </row>
    <row r="57984" spans="9:11">
      <c r="I57984" s="72"/>
      <c r="J57984" s="72"/>
      <c r="K57984" s="72"/>
    </row>
    <row r="57985" spans="9:11">
      <c r="I57985" s="72"/>
      <c r="J57985" s="72"/>
      <c r="K57985" s="72"/>
    </row>
    <row r="57986" spans="9:11">
      <c r="I57986" s="72"/>
      <c r="J57986" s="72"/>
      <c r="K57986" s="72"/>
    </row>
    <row r="57987" spans="9:11">
      <c r="I57987" s="72"/>
      <c r="J57987" s="72"/>
      <c r="K57987" s="72"/>
    </row>
    <row r="57988" spans="9:11">
      <c r="I57988" s="72"/>
      <c r="J57988" s="72"/>
      <c r="K57988" s="72"/>
    </row>
    <row r="57989" spans="9:11">
      <c r="I57989" s="72"/>
      <c r="J57989" s="72"/>
      <c r="K57989" s="72"/>
    </row>
    <row r="57990" spans="9:11">
      <c r="I57990" s="72"/>
      <c r="J57990" s="72"/>
      <c r="K57990" s="72"/>
    </row>
    <row r="57991" spans="9:11">
      <c r="I57991" s="72"/>
      <c r="J57991" s="72"/>
      <c r="K57991" s="72"/>
    </row>
    <row r="57992" spans="9:11">
      <c r="I57992" s="72"/>
      <c r="J57992" s="72"/>
      <c r="K57992" s="72"/>
    </row>
    <row r="57993" spans="9:11">
      <c r="I57993" s="72"/>
      <c r="J57993" s="72"/>
      <c r="K57993" s="72"/>
    </row>
    <row r="57994" spans="9:11">
      <c r="I57994" s="72"/>
      <c r="J57994" s="72"/>
      <c r="K57994" s="72"/>
    </row>
    <row r="57995" spans="9:11">
      <c r="I57995" s="72"/>
      <c r="J57995" s="72"/>
      <c r="K57995" s="72"/>
    </row>
    <row r="57996" spans="9:11">
      <c r="I57996" s="72"/>
      <c r="J57996" s="72"/>
      <c r="K57996" s="72"/>
    </row>
    <row r="57997" spans="9:11">
      <c r="I57997" s="72"/>
      <c r="J57997" s="72"/>
      <c r="K57997" s="72"/>
    </row>
    <row r="57998" spans="9:11">
      <c r="I57998" s="72"/>
      <c r="J57998" s="72"/>
      <c r="K57998" s="72"/>
    </row>
    <row r="57999" spans="9:11">
      <c r="I57999" s="72"/>
      <c r="J57999" s="72"/>
      <c r="K57999" s="72"/>
    </row>
    <row r="58000" spans="9:11">
      <c r="I58000" s="72"/>
      <c r="J58000" s="72"/>
      <c r="K58000" s="72"/>
    </row>
    <row r="58001" spans="9:11">
      <c r="I58001" s="72"/>
      <c r="J58001" s="72"/>
      <c r="K58001" s="72"/>
    </row>
    <row r="58002" spans="9:11">
      <c r="I58002" s="72"/>
      <c r="J58002" s="72"/>
      <c r="K58002" s="72"/>
    </row>
    <row r="58003" spans="9:11">
      <c r="I58003" s="72"/>
      <c r="J58003" s="72"/>
      <c r="K58003" s="72"/>
    </row>
    <row r="58004" spans="9:11">
      <c r="I58004" s="72"/>
      <c r="J58004" s="72"/>
      <c r="K58004" s="72"/>
    </row>
    <row r="58005" spans="9:11">
      <c r="I58005" s="72"/>
      <c r="J58005" s="72"/>
      <c r="K58005" s="72"/>
    </row>
    <row r="58006" spans="9:11">
      <c r="I58006" s="72"/>
      <c r="J58006" s="72"/>
      <c r="K58006" s="72"/>
    </row>
    <row r="58007" spans="9:11">
      <c r="I58007" s="72"/>
      <c r="J58007" s="72"/>
      <c r="K58007" s="72"/>
    </row>
    <row r="58008" spans="9:11">
      <c r="I58008" s="72"/>
      <c r="J58008" s="72"/>
      <c r="K58008" s="72"/>
    </row>
    <row r="58009" spans="9:11">
      <c r="I58009" s="72"/>
      <c r="J58009" s="72"/>
      <c r="K58009" s="72"/>
    </row>
    <row r="58010" spans="9:11">
      <c r="I58010" s="72"/>
      <c r="J58010" s="72"/>
      <c r="K58010" s="72"/>
    </row>
    <row r="58011" spans="9:11">
      <c r="I58011" s="72"/>
      <c r="J58011" s="72"/>
      <c r="K58011" s="72"/>
    </row>
    <row r="58012" spans="9:11">
      <c r="I58012" s="72"/>
      <c r="J58012" s="72"/>
      <c r="K58012" s="72"/>
    </row>
    <row r="58013" spans="9:11">
      <c r="I58013" s="72"/>
      <c r="J58013" s="72"/>
      <c r="K58013" s="72"/>
    </row>
    <row r="58014" spans="9:11">
      <c r="I58014" s="72"/>
      <c r="J58014" s="72"/>
      <c r="K58014" s="72"/>
    </row>
    <row r="58015" spans="9:11">
      <c r="I58015" s="72"/>
      <c r="J58015" s="72"/>
      <c r="K58015" s="72"/>
    </row>
    <row r="58016" spans="9:11">
      <c r="I58016" s="72"/>
      <c r="J58016" s="72"/>
      <c r="K58016" s="72"/>
    </row>
    <row r="58017" spans="9:11">
      <c r="I58017" s="72"/>
      <c r="J58017" s="72"/>
      <c r="K58017" s="72"/>
    </row>
    <row r="58018" spans="9:11">
      <c r="I58018" s="72"/>
      <c r="J58018" s="72"/>
      <c r="K58018" s="72"/>
    </row>
    <row r="58019" spans="9:11">
      <c r="I58019" s="72"/>
      <c r="J58019" s="72"/>
      <c r="K58019" s="72"/>
    </row>
    <row r="58020" spans="9:11">
      <c r="I58020" s="72"/>
      <c r="J58020" s="72"/>
      <c r="K58020" s="72"/>
    </row>
    <row r="58021" spans="9:11">
      <c r="I58021" s="72"/>
      <c r="J58021" s="72"/>
      <c r="K58021" s="72"/>
    </row>
    <row r="58022" spans="9:11">
      <c r="I58022" s="72"/>
      <c r="J58022" s="72"/>
      <c r="K58022" s="72"/>
    </row>
    <row r="58023" spans="9:11">
      <c r="I58023" s="72"/>
      <c r="J58023" s="72"/>
      <c r="K58023" s="72"/>
    </row>
    <row r="58024" spans="9:11">
      <c r="I58024" s="72"/>
      <c r="J58024" s="72"/>
      <c r="K58024" s="72"/>
    </row>
    <row r="58025" spans="9:11">
      <c r="I58025" s="72"/>
      <c r="J58025" s="72"/>
      <c r="K58025" s="72"/>
    </row>
    <row r="58026" spans="9:11">
      <c r="I58026" s="72"/>
      <c r="J58026" s="72"/>
      <c r="K58026" s="72"/>
    </row>
    <row r="58027" spans="9:11">
      <c r="I58027" s="72"/>
      <c r="J58027" s="72"/>
      <c r="K58027" s="72"/>
    </row>
    <row r="58028" spans="9:11">
      <c r="I58028" s="72"/>
      <c r="J58028" s="72"/>
      <c r="K58028" s="72"/>
    </row>
    <row r="58029" spans="9:11">
      <c r="I58029" s="72"/>
      <c r="J58029" s="72"/>
      <c r="K58029" s="72"/>
    </row>
    <row r="58030" spans="9:11">
      <c r="I58030" s="72"/>
      <c r="J58030" s="72"/>
      <c r="K58030" s="72"/>
    </row>
    <row r="58031" spans="9:11">
      <c r="I58031" s="72"/>
      <c r="J58031" s="72"/>
      <c r="K58031" s="72"/>
    </row>
    <row r="58032" spans="9:11">
      <c r="I58032" s="72"/>
      <c r="J58032" s="72"/>
      <c r="K58032" s="72"/>
    </row>
    <row r="58033" spans="9:11">
      <c r="I58033" s="72"/>
      <c r="J58033" s="72"/>
      <c r="K58033" s="72"/>
    </row>
    <row r="58034" spans="9:11">
      <c r="I58034" s="72"/>
      <c r="J58034" s="72"/>
      <c r="K58034" s="72"/>
    </row>
    <row r="58035" spans="9:11">
      <c r="I58035" s="72"/>
      <c r="J58035" s="72"/>
      <c r="K58035" s="72"/>
    </row>
    <row r="58036" spans="9:11">
      <c r="I58036" s="72"/>
      <c r="J58036" s="72"/>
      <c r="K58036" s="72"/>
    </row>
    <row r="58037" spans="9:11">
      <c r="I58037" s="72"/>
      <c r="J58037" s="72"/>
      <c r="K58037" s="72"/>
    </row>
    <row r="58038" spans="9:11">
      <c r="I58038" s="72"/>
      <c r="J58038" s="72"/>
      <c r="K58038" s="72"/>
    </row>
    <row r="58039" spans="9:11">
      <c r="I58039" s="72"/>
      <c r="J58039" s="72"/>
      <c r="K58039" s="72"/>
    </row>
    <row r="58040" spans="9:11">
      <c r="I58040" s="72"/>
      <c r="J58040" s="72"/>
      <c r="K58040" s="72"/>
    </row>
    <row r="58041" spans="9:11">
      <c r="I58041" s="72"/>
      <c r="J58041" s="72"/>
      <c r="K58041" s="72"/>
    </row>
    <row r="58042" spans="9:11">
      <c r="I58042" s="72"/>
      <c r="J58042" s="72"/>
      <c r="K58042" s="72"/>
    </row>
    <row r="58043" spans="9:11">
      <c r="I58043" s="72"/>
      <c r="J58043" s="72"/>
      <c r="K58043" s="72"/>
    </row>
    <row r="58044" spans="9:11">
      <c r="I58044" s="72"/>
      <c r="J58044" s="72"/>
      <c r="K58044" s="72"/>
    </row>
    <row r="58045" spans="9:11">
      <c r="I58045" s="72"/>
      <c r="J58045" s="72"/>
      <c r="K58045" s="72"/>
    </row>
    <row r="58046" spans="9:11">
      <c r="I58046" s="72"/>
      <c r="J58046" s="72"/>
      <c r="K58046" s="72"/>
    </row>
    <row r="58047" spans="9:11">
      <c r="I58047" s="72"/>
      <c r="J58047" s="72"/>
      <c r="K58047" s="72"/>
    </row>
    <row r="58048" spans="9:11">
      <c r="I58048" s="72"/>
      <c r="J58048" s="72"/>
      <c r="K58048" s="72"/>
    </row>
    <row r="58049" spans="9:11">
      <c r="I58049" s="72"/>
      <c r="J58049" s="72"/>
      <c r="K58049" s="72"/>
    </row>
    <row r="58050" spans="9:11">
      <c r="I58050" s="72"/>
      <c r="J58050" s="72"/>
      <c r="K58050" s="72"/>
    </row>
    <row r="58051" spans="9:11">
      <c r="I58051" s="72"/>
      <c r="J58051" s="72"/>
      <c r="K58051" s="72"/>
    </row>
    <row r="58052" spans="9:11">
      <c r="I58052" s="72"/>
      <c r="J58052" s="72"/>
      <c r="K58052" s="72"/>
    </row>
    <row r="58053" spans="9:11">
      <c r="I58053" s="72"/>
      <c r="J58053" s="72"/>
      <c r="K58053" s="72"/>
    </row>
    <row r="58054" spans="9:11">
      <c r="I58054" s="72"/>
      <c r="J58054" s="72"/>
      <c r="K58054" s="72"/>
    </row>
    <row r="58055" spans="9:11">
      <c r="I58055" s="72"/>
      <c r="J58055" s="72"/>
      <c r="K58055" s="72"/>
    </row>
    <row r="58056" spans="9:11">
      <c r="I58056" s="72"/>
      <c r="J58056" s="72"/>
      <c r="K58056" s="72"/>
    </row>
    <row r="58057" spans="9:11">
      <c r="I58057" s="72"/>
      <c r="J58057" s="72"/>
      <c r="K58057" s="72"/>
    </row>
    <row r="58058" spans="9:11">
      <c r="I58058" s="72"/>
      <c r="J58058" s="72"/>
      <c r="K58058" s="72"/>
    </row>
    <row r="58059" spans="9:11">
      <c r="I58059" s="72"/>
      <c r="J58059" s="72"/>
      <c r="K58059" s="72"/>
    </row>
    <row r="58060" spans="9:11">
      <c r="I58060" s="72"/>
      <c r="J58060" s="72"/>
      <c r="K58060" s="72"/>
    </row>
    <row r="58061" spans="9:11">
      <c r="I58061" s="72"/>
      <c r="J58061" s="72"/>
      <c r="K58061" s="72"/>
    </row>
    <row r="58062" spans="9:11">
      <c r="I58062" s="72"/>
      <c r="J58062" s="72"/>
      <c r="K58062" s="72"/>
    </row>
    <row r="58063" spans="9:11">
      <c r="I58063" s="72"/>
      <c r="J58063" s="72"/>
      <c r="K58063" s="72"/>
    </row>
    <row r="58064" spans="9:11">
      <c r="I58064" s="72"/>
      <c r="J58064" s="72"/>
      <c r="K58064" s="72"/>
    </row>
    <row r="58065" spans="9:11">
      <c r="I58065" s="72"/>
      <c r="J58065" s="72"/>
      <c r="K58065" s="72"/>
    </row>
    <row r="58066" spans="9:11">
      <c r="I58066" s="72"/>
      <c r="J58066" s="72"/>
      <c r="K58066" s="72"/>
    </row>
    <row r="58067" spans="9:11">
      <c r="I58067" s="72"/>
      <c r="J58067" s="72"/>
      <c r="K58067" s="72"/>
    </row>
    <row r="58068" spans="9:11">
      <c r="I58068" s="72"/>
      <c r="J58068" s="72"/>
      <c r="K58068" s="72"/>
    </row>
    <row r="58069" spans="9:11">
      <c r="I58069" s="72"/>
      <c r="J58069" s="72"/>
      <c r="K58069" s="72"/>
    </row>
    <row r="58070" spans="9:11">
      <c r="I58070" s="72"/>
      <c r="J58070" s="72"/>
      <c r="K58070" s="72"/>
    </row>
    <row r="58071" spans="9:11">
      <c r="I58071" s="72"/>
      <c r="J58071" s="72"/>
      <c r="K58071" s="72"/>
    </row>
    <row r="58072" spans="9:11">
      <c r="I58072" s="72"/>
      <c r="J58072" s="72"/>
      <c r="K58072" s="72"/>
    </row>
    <row r="58073" spans="9:11">
      <c r="I58073" s="72"/>
      <c r="J58073" s="72"/>
      <c r="K58073" s="72"/>
    </row>
    <row r="58074" spans="9:11">
      <c r="I58074" s="72"/>
      <c r="J58074" s="72"/>
      <c r="K58074" s="72"/>
    </row>
    <row r="58075" spans="9:11">
      <c r="I58075" s="72"/>
      <c r="J58075" s="72"/>
      <c r="K58075" s="72"/>
    </row>
    <row r="58076" spans="9:11">
      <c r="I58076" s="72"/>
      <c r="J58076" s="72"/>
      <c r="K58076" s="72"/>
    </row>
    <row r="58077" spans="9:11">
      <c r="I58077" s="72"/>
      <c r="J58077" s="72"/>
      <c r="K58077" s="72"/>
    </row>
    <row r="58078" spans="9:11">
      <c r="I58078" s="72"/>
      <c r="J58078" s="72"/>
      <c r="K58078" s="72"/>
    </row>
    <row r="58079" spans="9:11">
      <c r="I58079" s="72"/>
      <c r="J58079" s="72"/>
      <c r="K58079" s="72"/>
    </row>
    <row r="58080" spans="9:11">
      <c r="I58080" s="72"/>
      <c r="J58080" s="72"/>
      <c r="K58080" s="72"/>
    </row>
    <row r="58081" spans="9:11">
      <c r="I58081" s="72"/>
      <c r="J58081" s="72"/>
      <c r="K58081" s="72"/>
    </row>
    <row r="58082" spans="9:11">
      <c r="I58082" s="72"/>
      <c r="J58082" s="72"/>
      <c r="K58082" s="72"/>
    </row>
    <row r="58083" spans="9:11">
      <c r="I58083" s="72"/>
      <c r="J58083" s="72"/>
      <c r="K58083" s="72"/>
    </row>
    <row r="58084" spans="9:11">
      <c r="I58084" s="72"/>
      <c r="J58084" s="72"/>
      <c r="K58084" s="72"/>
    </row>
    <row r="58085" spans="9:11">
      <c r="I58085" s="72"/>
      <c r="J58085" s="72"/>
      <c r="K58085" s="72"/>
    </row>
    <row r="58086" spans="9:11">
      <c r="I58086" s="72"/>
      <c r="J58086" s="72"/>
      <c r="K58086" s="72"/>
    </row>
    <row r="58087" spans="9:11">
      <c r="I58087" s="72"/>
      <c r="J58087" s="72"/>
      <c r="K58087" s="72"/>
    </row>
    <row r="58088" spans="9:11">
      <c r="I58088" s="72"/>
      <c r="J58088" s="72"/>
      <c r="K58088" s="72"/>
    </row>
    <row r="58089" spans="9:11">
      <c r="I58089" s="72"/>
      <c r="J58089" s="72"/>
      <c r="K58089" s="72"/>
    </row>
    <row r="58090" spans="9:11">
      <c r="I58090" s="72"/>
      <c r="J58090" s="72"/>
      <c r="K58090" s="72"/>
    </row>
    <row r="58091" spans="9:11">
      <c r="I58091" s="72"/>
      <c r="J58091" s="72"/>
      <c r="K58091" s="72"/>
    </row>
    <row r="58092" spans="9:11">
      <c r="I58092" s="72"/>
      <c r="J58092" s="72"/>
      <c r="K58092" s="72"/>
    </row>
    <row r="58093" spans="9:11">
      <c r="I58093" s="72"/>
      <c r="J58093" s="72"/>
      <c r="K58093" s="72"/>
    </row>
    <row r="58094" spans="9:11">
      <c r="I58094" s="72"/>
      <c r="J58094" s="72"/>
      <c r="K58094" s="72"/>
    </row>
    <row r="58095" spans="9:11">
      <c r="I58095" s="72"/>
      <c r="J58095" s="72"/>
      <c r="K58095" s="72"/>
    </row>
    <row r="58096" spans="9:11">
      <c r="I58096" s="72"/>
      <c r="J58096" s="72"/>
      <c r="K58096" s="72"/>
    </row>
    <row r="58097" spans="9:11">
      <c r="I58097" s="72"/>
      <c r="J58097" s="72"/>
      <c r="K58097" s="72"/>
    </row>
    <row r="58098" spans="9:11">
      <c r="I58098" s="72"/>
      <c r="J58098" s="72"/>
      <c r="K58098" s="72"/>
    </row>
    <row r="58099" spans="9:11">
      <c r="I58099" s="72"/>
      <c r="J58099" s="72"/>
      <c r="K58099" s="72"/>
    </row>
    <row r="58100" spans="9:11">
      <c r="I58100" s="72"/>
      <c r="J58100" s="72"/>
      <c r="K58100" s="72"/>
    </row>
    <row r="58101" spans="9:11">
      <c r="I58101" s="72"/>
      <c r="J58101" s="72"/>
      <c r="K58101" s="72"/>
    </row>
    <row r="58102" spans="9:11">
      <c r="I58102" s="72"/>
      <c r="J58102" s="72"/>
      <c r="K58102" s="72"/>
    </row>
    <row r="58103" spans="9:11">
      <c r="I58103" s="72"/>
      <c r="J58103" s="72"/>
      <c r="K58103" s="72"/>
    </row>
    <row r="58104" spans="9:11">
      <c r="I58104" s="72"/>
      <c r="J58104" s="72"/>
      <c r="K58104" s="72"/>
    </row>
    <row r="58105" spans="9:11">
      <c r="I58105" s="72"/>
      <c r="J58105" s="72"/>
      <c r="K58105" s="72"/>
    </row>
    <row r="58106" spans="9:11">
      <c r="I58106" s="72"/>
      <c r="J58106" s="72"/>
      <c r="K58106" s="72"/>
    </row>
    <row r="58107" spans="9:11">
      <c r="I58107" s="72"/>
      <c r="J58107" s="72"/>
      <c r="K58107" s="72"/>
    </row>
    <row r="58108" spans="9:11">
      <c r="I58108" s="72"/>
      <c r="J58108" s="72"/>
      <c r="K58108" s="72"/>
    </row>
    <row r="58109" spans="9:11">
      <c r="I58109" s="72"/>
      <c r="J58109" s="72"/>
      <c r="K58109" s="72"/>
    </row>
    <row r="58110" spans="9:11">
      <c r="I58110" s="72"/>
      <c r="J58110" s="72"/>
      <c r="K58110" s="72"/>
    </row>
    <row r="58111" spans="9:11">
      <c r="I58111" s="72"/>
      <c r="J58111" s="72"/>
      <c r="K58111" s="72"/>
    </row>
    <row r="58112" spans="9:11">
      <c r="I58112" s="72"/>
      <c r="J58112" s="72"/>
      <c r="K58112" s="72"/>
    </row>
    <row r="58113" spans="9:11">
      <c r="I58113" s="72"/>
      <c r="J58113" s="72"/>
      <c r="K58113" s="72"/>
    </row>
    <row r="58114" spans="9:11">
      <c r="I58114" s="72"/>
      <c r="J58114" s="72"/>
      <c r="K58114" s="72"/>
    </row>
    <row r="58115" spans="9:11">
      <c r="I58115" s="72"/>
      <c r="J58115" s="72"/>
      <c r="K58115" s="72"/>
    </row>
    <row r="58116" spans="9:11">
      <c r="I58116" s="72"/>
      <c r="J58116" s="72"/>
      <c r="K58116" s="72"/>
    </row>
    <row r="58117" spans="9:11">
      <c r="I58117" s="72"/>
      <c r="J58117" s="72"/>
      <c r="K58117" s="72"/>
    </row>
    <row r="58118" spans="9:11">
      <c r="I58118" s="72"/>
      <c r="J58118" s="72"/>
      <c r="K58118" s="72"/>
    </row>
    <row r="58119" spans="9:11">
      <c r="I58119" s="72"/>
      <c r="J58119" s="72"/>
      <c r="K58119" s="72"/>
    </row>
    <row r="58120" spans="9:11">
      <c r="I58120" s="72"/>
      <c r="J58120" s="72"/>
      <c r="K58120" s="72"/>
    </row>
    <row r="58121" spans="9:11">
      <c r="I58121" s="72"/>
      <c r="J58121" s="72"/>
      <c r="K58121" s="72"/>
    </row>
    <row r="58122" spans="9:11">
      <c r="I58122" s="72"/>
      <c r="J58122" s="72"/>
      <c r="K58122" s="72"/>
    </row>
    <row r="58123" spans="9:11">
      <c r="I58123" s="72"/>
      <c r="J58123" s="72"/>
      <c r="K58123" s="72"/>
    </row>
    <row r="58124" spans="9:11">
      <c r="I58124" s="72"/>
      <c r="J58124" s="72"/>
      <c r="K58124" s="72"/>
    </row>
    <row r="58125" spans="9:11">
      <c r="I58125" s="72"/>
      <c r="J58125" s="72"/>
      <c r="K58125" s="72"/>
    </row>
    <row r="58126" spans="9:11">
      <c r="I58126" s="72"/>
      <c r="J58126" s="72"/>
      <c r="K58126" s="72"/>
    </row>
    <row r="58127" spans="9:11">
      <c r="I58127" s="72"/>
      <c r="J58127" s="72"/>
      <c r="K58127" s="72"/>
    </row>
    <row r="58128" spans="9:11">
      <c r="I58128" s="72"/>
      <c r="J58128" s="72"/>
      <c r="K58128" s="72"/>
    </row>
    <row r="58129" spans="9:11">
      <c r="I58129" s="72"/>
      <c r="J58129" s="72"/>
      <c r="K58129" s="72"/>
    </row>
    <row r="58130" spans="9:11">
      <c r="I58130" s="72"/>
      <c r="J58130" s="72"/>
      <c r="K58130" s="72"/>
    </row>
    <row r="58131" spans="9:11">
      <c r="I58131" s="72"/>
      <c r="J58131" s="72"/>
      <c r="K58131" s="72"/>
    </row>
    <row r="58132" spans="9:11">
      <c r="I58132" s="72"/>
      <c r="J58132" s="72"/>
      <c r="K58132" s="72"/>
    </row>
    <row r="58133" spans="9:11">
      <c r="I58133" s="72"/>
      <c r="J58133" s="72"/>
      <c r="K58133" s="72"/>
    </row>
    <row r="58134" spans="9:11">
      <c r="I58134" s="72"/>
      <c r="J58134" s="72"/>
      <c r="K58134" s="72"/>
    </row>
    <row r="58135" spans="9:11">
      <c r="I58135" s="72"/>
      <c r="J58135" s="72"/>
      <c r="K58135" s="72"/>
    </row>
    <row r="58136" spans="9:11">
      <c r="I58136" s="72"/>
      <c r="J58136" s="72"/>
      <c r="K58136" s="72"/>
    </row>
    <row r="58137" spans="9:11">
      <c r="I58137" s="72"/>
      <c r="J58137" s="72"/>
      <c r="K58137" s="72"/>
    </row>
    <row r="58138" spans="9:11">
      <c r="I58138" s="72"/>
      <c r="J58138" s="72"/>
      <c r="K58138" s="72"/>
    </row>
    <row r="58139" spans="9:11">
      <c r="I58139" s="72"/>
      <c r="J58139" s="72"/>
      <c r="K58139" s="72"/>
    </row>
    <row r="58140" spans="9:11">
      <c r="I58140" s="72"/>
      <c r="J58140" s="72"/>
      <c r="K58140" s="72"/>
    </row>
    <row r="58141" spans="9:11">
      <c r="I58141" s="72"/>
      <c r="J58141" s="72"/>
      <c r="K58141" s="72"/>
    </row>
    <row r="58142" spans="9:11">
      <c r="I58142" s="72"/>
      <c r="J58142" s="72"/>
      <c r="K58142" s="72"/>
    </row>
    <row r="58143" spans="9:11">
      <c r="I58143" s="72"/>
      <c r="J58143" s="72"/>
      <c r="K58143" s="72"/>
    </row>
    <row r="58144" spans="9:11">
      <c r="I58144" s="72"/>
      <c r="J58144" s="72"/>
      <c r="K58144" s="72"/>
    </row>
    <row r="58145" spans="9:11">
      <c r="I58145" s="72"/>
      <c r="J58145" s="72"/>
      <c r="K58145" s="72"/>
    </row>
    <row r="58146" spans="9:11">
      <c r="I58146" s="72"/>
      <c r="J58146" s="72"/>
      <c r="K58146" s="72"/>
    </row>
    <row r="58147" spans="9:11">
      <c r="I58147" s="72"/>
      <c r="J58147" s="72"/>
      <c r="K58147" s="72"/>
    </row>
    <row r="58148" spans="9:11">
      <c r="I58148" s="72"/>
      <c r="J58148" s="72"/>
      <c r="K58148" s="72"/>
    </row>
    <row r="58149" spans="9:11">
      <c r="I58149" s="72"/>
      <c r="J58149" s="72"/>
      <c r="K58149" s="72"/>
    </row>
    <row r="58150" spans="9:11">
      <c r="I58150" s="72"/>
      <c r="J58150" s="72"/>
      <c r="K58150" s="72"/>
    </row>
    <row r="58151" spans="9:11">
      <c r="I58151" s="72"/>
      <c r="J58151" s="72"/>
      <c r="K58151" s="72"/>
    </row>
    <row r="58152" spans="9:11">
      <c r="I58152" s="72"/>
      <c r="J58152" s="72"/>
      <c r="K58152" s="72"/>
    </row>
    <row r="58153" spans="9:11">
      <c r="I58153" s="72"/>
      <c r="J58153" s="72"/>
      <c r="K58153" s="72"/>
    </row>
    <row r="58154" spans="9:11">
      <c r="I58154" s="72"/>
      <c r="J58154" s="72"/>
      <c r="K58154" s="72"/>
    </row>
    <row r="58155" spans="9:11">
      <c r="I58155" s="72"/>
      <c r="J58155" s="72"/>
      <c r="K58155" s="72"/>
    </row>
    <row r="58156" spans="9:11">
      <c r="I58156" s="72"/>
      <c r="J58156" s="72"/>
      <c r="K58156" s="72"/>
    </row>
    <row r="58157" spans="9:11">
      <c r="I58157" s="72"/>
      <c r="J58157" s="72"/>
      <c r="K58157" s="72"/>
    </row>
    <row r="58158" spans="9:11">
      <c r="I58158" s="72"/>
      <c r="J58158" s="72"/>
      <c r="K58158" s="72"/>
    </row>
    <row r="58159" spans="9:11">
      <c r="I58159" s="72"/>
      <c r="J58159" s="72"/>
      <c r="K58159" s="72"/>
    </row>
    <row r="58160" spans="9:11">
      <c r="I58160" s="72"/>
      <c r="J58160" s="72"/>
      <c r="K58160" s="72"/>
    </row>
    <row r="58161" spans="9:11">
      <c r="I58161" s="72"/>
      <c r="J58161" s="72"/>
      <c r="K58161" s="72"/>
    </row>
    <row r="58162" spans="9:11">
      <c r="I58162" s="72"/>
      <c r="J58162" s="72"/>
      <c r="K58162" s="72"/>
    </row>
    <row r="58163" spans="9:11">
      <c r="I58163" s="72"/>
      <c r="J58163" s="72"/>
      <c r="K58163" s="72"/>
    </row>
    <row r="58164" spans="9:11">
      <c r="I58164" s="72"/>
      <c r="J58164" s="72"/>
      <c r="K58164" s="72"/>
    </row>
    <row r="58165" spans="9:11">
      <c r="I58165" s="72"/>
      <c r="J58165" s="72"/>
      <c r="K58165" s="72"/>
    </row>
    <row r="58166" spans="9:11">
      <c r="I58166" s="72"/>
      <c r="J58166" s="72"/>
      <c r="K58166" s="72"/>
    </row>
    <row r="58167" spans="9:11">
      <c r="I58167" s="72"/>
      <c r="J58167" s="72"/>
      <c r="K58167" s="72"/>
    </row>
    <row r="58168" spans="9:11">
      <c r="I58168" s="72"/>
      <c r="J58168" s="72"/>
      <c r="K58168" s="72"/>
    </row>
    <row r="58169" spans="9:11">
      <c r="I58169" s="72"/>
      <c r="J58169" s="72"/>
      <c r="K58169" s="72"/>
    </row>
    <row r="58170" spans="9:11">
      <c r="I58170" s="72"/>
      <c r="J58170" s="72"/>
      <c r="K58170" s="72"/>
    </row>
    <row r="58171" spans="9:11">
      <c r="I58171" s="72"/>
      <c r="J58171" s="72"/>
      <c r="K58171" s="72"/>
    </row>
    <row r="58172" spans="9:11">
      <c r="I58172" s="72"/>
      <c r="J58172" s="72"/>
      <c r="K58172" s="72"/>
    </row>
    <row r="58173" spans="9:11">
      <c r="I58173" s="72"/>
      <c r="J58173" s="72"/>
      <c r="K58173" s="72"/>
    </row>
    <row r="58174" spans="9:11">
      <c r="I58174" s="72"/>
      <c r="J58174" s="72"/>
      <c r="K58174" s="72"/>
    </row>
    <row r="58175" spans="9:11">
      <c r="I58175" s="72"/>
      <c r="J58175" s="72"/>
      <c r="K58175" s="72"/>
    </row>
    <row r="58176" spans="9:11">
      <c r="I58176" s="72"/>
      <c r="J58176" s="72"/>
      <c r="K58176" s="72"/>
    </row>
    <row r="58177" spans="9:11">
      <c r="I58177" s="72"/>
      <c r="J58177" s="72"/>
      <c r="K58177" s="72"/>
    </row>
    <row r="58178" spans="9:11">
      <c r="I58178" s="72"/>
      <c r="J58178" s="72"/>
      <c r="K58178" s="72"/>
    </row>
    <row r="58179" spans="9:11">
      <c r="I58179" s="72"/>
      <c r="J58179" s="72"/>
      <c r="K58179" s="72"/>
    </row>
    <row r="58180" spans="9:11">
      <c r="I58180" s="72"/>
      <c r="J58180" s="72"/>
      <c r="K58180" s="72"/>
    </row>
    <row r="58181" spans="9:11">
      <c r="I58181" s="72"/>
      <c r="J58181" s="72"/>
      <c r="K58181" s="72"/>
    </row>
    <row r="58182" spans="9:11">
      <c r="I58182" s="72"/>
      <c r="J58182" s="72"/>
      <c r="K58182" s="72"/>
    </row>
    <row r="58183" spans="9:11">
      <c r="I58183" s="72"/>
      <c r="J58183" s="72"/>
      <c r="K58183" s="72"/>
    </row>
    <row r="58184" spans="9:11">
      <c r="I58184" s="72"/>
      <c r="J58184" s="72"/>
      <c r="K58184" s="72"/>
    </row>
    <row r="58185" spans="9:11">
      <c r="I58185" s="72"/>
      <c r="J58185" s="72"/>
      <c r="K58185" s="72"/>
    </row>
    <row r="58186" spans="9:11">
      <c r="I58186" s="72"/>
      <c r="J58186" s="72"/>
      <c r="K58186" s="72"/>
    </row>
    <row r="58187" spans="9:11">
      <c r="I58187" s="72"/>
      <c r="J58187" s="72"/>
      <c r="K58187" s="72"/>
    </row>
    <row r="58188" spans="9:11">
      <c r="I58188" s="72"/>
      <c r="J58188" s="72"/>
      <c r="K58188" s="72"/>
    </row>
    <row r="58189" spans="9:11">
      <c r="I58189" s="72"/>
      <c r="J58189" s="72"/>
      <c r="K58189" s="72"/>
    </row>
    <row r="58190" spans="9:11">
      <c r="I58190" s="72"/>
      <c r="J58190" s="72"/>
      <c r="K58190" s="72"/>
    </row>
    <row r="58191" spans="9:11">
      <c r="I58191" s="72"/>
      <c r="J58191" s="72"/>
      <c r="K58191" s="72"/>
    </row>
    <row r="58192" spans="9:11">
      <c r="I58192" s="72"/>
      <c r="J58192" s="72"/>
      <c r="K58192" s="72"/>
    </row>
    <row r="58193" spans="9:11">
      <c r="I58193" s="72"/>
      <c r="J58193" s="72"/>
      <c r="K58193" s="72"/>
    </row>
    <row r="58194" spans="9:11">
      <c r="I58194" s="72"/>
      <c r="J58194" s="72"/>
      <c r="K58194" s="72"/>
    </row>
    <row r="58195" spans="9:11">
      <c r="I58195" s="72"/>
      <c r="J58195" s="72"/>
      <c r="K58195" s="72"/>
    </row>
    <row r="58196" spans="9:11">
      <c r="I58196" s="72"/>
      <c r="J58196" s="72"/>
      <c r="K58196" s="72"/>
    </row>
    <row r="58197" spans="9:11">
      <c r="I58197" s="72"/>
      <c r="J58197" s="72"/>
      <c r="K58197" s="72"/>
    </row>
    <row r="58198" spans="9:11">
      <c r="I58198" s="72"/>
      <c r="J58198" s="72"/>
      <c r="K58198" s="72"/>
    </row>
    <row r="58199" spans="9:11">
      <c r="I58199" s="72"/>
      <c r="J58199" s="72"/>
      <c r="K58199" s="72"/>
    </row>
    <row r="58200" spans="9:11">
      <c r="I58200" s="72"/>
      <c r="J58200" s="72"/>
      <c r="K58200" s="72"/>
    </row>
    <row r="58201" spans="9:11">
      <c r="I58201" s="72"/>
      <c r="J58201" s="72"/>
      <c r="K58201" s="72"/>
    </row>
    <row r="58202" spans="9:11">
      <c r="I58202" s="72"/>
      <c r="J58202" s="72"/>
      <c r="K58202" s="72"/>
    </row>
    <row r="58203" spans="9:11">
      <c r="I58203" s="72"/>
      <c r="J58203" s="72"/>
      <c r="K58203" s="72"/>
    </row>
    <row r="58204" spans="9:11">
      <c r="I58204" s="72"/>
      <c r="J58204" s="72"/>
      <c r="K58204" s="72"/>
    </row>
    <row r="58205" spans="9:11">
      <c r="I58205" s="72"/>
      <c r="J58205" s="72"/>
      <c r="K58205" s="72"/>
    </row>
    <row r="58206" spans="9:11">
      <c r="I58206" s="72"/>
      <c r="J58206" s="72"/>
      <c r="K58206" s="72"/>
    </row>
    <row r="58207" spans="9:11">
      <c r="I58207" s="72"/>
      <c r="J58207" s="72"/>
      <c r="K58207" s="72"/>
    </row>
    <row r="58208" spans="9:11">
      <c r="I58208" s="72"/>
      <c r="J58208" s="72"/>
      <c r="K58208" s="72"/>
    </row>
    <row r="58209" spans="9:11">
      <c r="I58209" s="72"/>
      <c r="J58209" s="72"/>
      <c r="K58209" s="72"/>
    </row>
    <row r="58210" spans="9:11">
      <c r="I58210" s="72"/>
      <c r="J58210" s="72"/>
      <c r="K58210" s="72"/>
    </row>
    <row r="58211" spans="9:11">
      <c r="I58211" s="72"/>
      <c r="J58211" s="72"/>
      <c r="K58211" s="72"/>
    </row>
    <row r="58212" spans="9:11">
      <c r="I58212" s="72"/>
      <c r="J58212" s="72"/>
      <c r="K58212" s="72"/>
    </row>
    <row r="58213" spans="9:11">
      <c r="I58213" s="72"/>
      <c r="J58213" s="72"/>
      <c r="K58213" s="72"/>
    </row>
    <row r="58214" spans="9:11">
      <c r="I58214" s="72"/>
      <c r="J58214" s="72"/>
      <c r="K58214" s="72"/>
    </row>
    <row r="58215" spans="9:11">
      <c r="I58215" s="72"/>
      <c r="J58215" s="72"/>
      <c r="K58215" s="72"/>
    </row>
    <row r="58216" spans="9:11">
      <c r="I58216" s="72"/>
      <c r="J58216" s="72"/>
      <c r="K58216" s="72"/>
    </row>
    <row r="58217" spans="9:11">
      <c r="I58217" s="72"/>
      <c r="J58217" s="72"/>
      <c r="K58217" s="72"/>
    </row>
    <row r="58218" spans="9:11">
      <c r="I58218" s="72"/>
      <c r="J58218" s="72"/>
      <c r="K58218" s="72"/>
    </row>
    <row r="58219" spans="9:11">
      <c r="I58219" s="72"/>
      <c r="J58219" s="72"/>
      <c r="K58219" s="72"/>
    </row>
    <row r="58220" spans="9:11">
      <c r="I58220" s="72"/>
      <c r="J58220" s="72"/>
      <c r="K58220" s="72"/>
    </row>
    <row r="58221" spans="9:11">
      <c r="I58221" s="72"/>
      <c r="J58221" s="72"/>
      <c r="K58221" s="72"/>
    </row>
    <row r="58222" spans="9:11">
      <c r="I58222" s="72"/>
      <c r="J58222" s="72"/>
      <c r="K58222" s="72"/>
    </row>
    <row r="58223" spans="9:11">
      <c r="I58223" s="72"/>
      <c r="J58223" s="72"/>
      <c r="K58223" s="72"/>
    </row>
    <row r="58224" spans="9:11">
      <c r="I58224" s="72"/>
      <c r="J58224" s="72"/>
      <c r="K58224" s="72"/>
    </row>
    <row r="58225" spans="9:11">
      <c r="I58225" s="72"/>
      <c r="J58225" s="72"/>
      <c r="K58225" s="72"/>
    </row>
    <row r="58226" spans="9:11">
      <c r="I58226" s="72"/>
      <c r="J58226" s="72"/>
      <c r="K58226" s="72"/>
    </row>
    <row r="58227" spans="9:11">
      <c r="I58227" s="72"/>
      <c r="J58227" s="72"/>
      <c r="K58227" s="72"/>
    </row>
    <row r="58228" spans="9:11">
      <c r="I58228" s="72"/>
      <c r="J58228" s="72"/>
      <c r="K58228" s="72"/>
    </row>
    <row r="58229" spans="9:11">
      <c r="I58229" s="72"/>
      <c r="J58229" s="72"/>
      <c r="K58229" s="72"/>
    </row>
    <row r="58230" spans="9:11">
      <c r="I58230" s="72"/>
      <c r="J58230" s="72"/>
      <c r="K58230" s="72"/>
    </row>
    <row r="58231" spans="9:11">
      <c r="I58231" s="72"/>
      <c r="J58231" s="72"/>
      <c r="K58231" s="72"/>
    </row>
    <row r="58232" spans="9:11">
      <c r="I58232" s="72"/>
      <c r="J58232" s="72"/>
      <c r="K58232" s="72"/>
    </row>
    <row r="58233" spans="9:11">
      <c r="I58233" s="72"/>
      <c r="J58233" s="72"/>
      <c r="K58233" s="72"/>
    </row>
    <row r="58234" spans="9:11">
      <c r="I58234" s="72"/>
      <c r="J58234" s="72"/>
      <c r="K58234" s="72"/>
    </row>
    <row r="58235" spans="9:11">
      <c r="I58235" s="72"/>
      <c r="J58235" s="72"/>
      <c r="K58235" s="72"/>
    </row>
    <row r="58236" spans="9:11">
      <c r="I58236" s="72"/>
      <c r="J58236" s="72"/>
      <c r="K58236" s="72"/>
    </row>
    <row r="58237" spans="9:11">
      <c r="I58237" s="72"/>
      <c r="J58237" s="72"/>
      <c r="K58237" s="72"/>
    </row>
    <row r="58238" spans="9:11">
      <c r="I58238" s="72"/>
      <c r="J58238" s="72"/>
      <c r="K58238" s="72"/>
    </row>
    <row r="58239" spans="9:11">
      <c r="I58239" s="72"/>
      <c r="J58239" s="72"/>
      <c r="K58239" s="72"/>
    </row>
    <row r="58240" spans="9:11">
      <c r="I58240" s="72"/>
      <c r="J58240" s="72"/>
      <c r="K58240" s="72"/>
    </row>
    <row r="58241" spans="9:11">
      <c r="I58241" s="72"/>
      <c r="J58241" s="72"/>
      <c r="K58241" s="72"/>
    </row>
    <row r="58242" spans="9:11">
      <c r="I58242" s="72"/>
      <c r="J58242" s="72"/>
      <c r="K58242" s="72"/>
    </row>
    <row r="58243" spans="9:11">
      <c r="I58243" s="72"/>
      <c r="J58243" s="72"/>
      <c r="K58243" s="72"/>
    </row>
    <row r="58244" spans="9:11">
      <c r="I58244" s="72"/>
      <c r="J58244" s="72"/>
      <c r="K58244" s="72"/>
    </row>
    <row r="58245" spans="9:11">
      <c r="I58245" s="72"/>
      <c r="J58245" s="72"/>
      <c r="K58245" s="72"/>
    </row>
    <row r="58246" spans="9:11">
      <c r="I58246" s="72"/>
      <c r="J58246" s="72"/>
      <c r="K58246" s="72"/>
    </row>
    <row r="58247" spans="9:11">
      <c r="I58247" s="72"/>
      <c r="J58247" s="72"/>
      <c r="K58247" s="72"/>
    </row>
    <row r="58248" spans="9:11">
      <c r="I58248" s="72"/>
      <c r="J58248" s="72"/>
      <c r="K58248" s="72"/>
    </row>
    <row r="58249" spans="9:11">
      <c r="I58249" s="72"/>
      <c r="J58249" s="72"/>
      <c r="K58249" s="72"/>
    </row>
    <row r="58250" spans="9:11">
      <c r="I58250" s="72"/>
      <c r="J58250" s="72"/>
      <c r="K58250" s="72"/>
    </row>
    <row r="58251" spans="9:11">
      <c r="I58251" s="72"/>
      <c r="J58251" s="72"/>
      <c r="K58251" s="72"/>
    </row>
    <row r="58252" spans="9:11">
      <c r="I58252" s="72"/>
      <c r="J58252" s="72"/>
      <c r="K58252" s="72"/>
    </row>
    <row r="58253" spans="9:11">
      <c r="I58253" s="72"/>
      <c r="J58253" s="72"/>
      <c r="K58253" s="72"/>
    </row>
    <row r="58254" spans="9:11">
      <c r="I58254" s="72"/>
      <c r="J58254" s="72"/>
      <c r="K58254" s="72"/>
    </row>
    <row r="58255" spans="9:11">
      <c r="I58255" s="72"/>
      <c r="J58255" s="72"/>
      <c r="K58255" s="72"/>
    </row>
    <row r="58256" spans="9:11">
      <c r="I58256" s="72"/>
      <c r="J58256" s="72"/>
      <c r="K58256" s="72"/>
    </row>
    <row r="58257" spans="9:11">
      <c r="I58257" s="72"/>
      <c r="J58257" s="72"/>
      <c r="K58257" s="72"/>
    </row>
    <row r="58258" spans="9:11">
      <c r="I58258" s="72"/>
      <c r="J58258" s="72"/>
      <c r="K58258" s="72"/>
    </row>
    <row r="58259" spans="9:11">
      <c r="I58259" s="72"/>
      <c r="J58259" s="72"/>
      <c r="K58259" s="72"/>
    </row>
    <row r="58260" spans="9:11">
      <c r="I58260" s="72"/>
      <c r="J58260" s="72"/>
      <c r="K58260" s="72"/>
    </row>
    <row r="58261" spans="9:11">
      <c r="I58261" s="72"/>
      <c r="J58261" s="72"/>
      <c r="K58261" s="72"/>
    </row>
    <row r="58262" spans="9:11">
      <c r="I58262" s="72"/>
      <c r="J58262" s="72"/>
      <c r="K58262" s="72"/>
    </row>
    <row r="58263" spans="9:11">
      <c r="I58263" s="72"/>
      <c r="J58263" s="72"/>
      <c r="K58263" s="72"/>
    </row>
    <row r="58264" spans="9:11">
      <c r="I58264" s="72"/>
      <c r="J58264" s="72"/>
      <c r="K58264" s="72"/>
    </row>
    <row r="58265" spans="9:11">
      <c r="I58265" s="72"/>
      <c r="J58265" s="72"/>
      <c r="K58265" s="72"/>
    </row>
    <row r="58266" spans="9:11">
      <c r="I58266" s="72"/>
      <c r="J58266" s="72"/>
      <c r="K58266" s="72"/>
    </row>
    <row r="58267" spans="9:11">
      <c r="I58267" s="72"/>
      <c r="J58267" s="72"/>
      <c r="K58267" s="72"/>
    </row>
    <row r="58268" spans="9:11">
      <c r="I58268" s="72"/>
      <c r="J58268" s="72"/>
      <c r="K58268" s="72"/>
    </row>
    <row r="58269" spans="9:11">
      <c r="I58269" s="72"/>
      <c r="J58269" s="72"/>
      <c r="K58269" s="72"/>
    </row>
    <row r="58270" spans="9:11">
      <c r="I58270" s="72"/>
      <c r="J58270" s="72"/>
      <c r="K58270" s="72"/>
    </row>
    <row r="58271" spans="9:11">
      <c r="I58271" s="72"/>
      <c r="J58271" s="72"/>
      <c r="K58271" s="72"/>
    </row>
    <row r="58272" spans="9:11">
      <c r="I58272" s="72"/>
      <c r="J58272" s="72"/>
      <c r="K58272" s="72"/>
    </row>
    <row r="58273" spans="9:11">
      <c r="I58273" s="72"/>
      <c r="J58273" s="72"/>
      <c r="K58273" s="72"/>
    </row>
    <row r="58274" spans="9:11">
      <c r="I58274" s="72"/>
      <c r="J58274" s="72"/>
      <c r="K58274" s="72"/>
    </row>
    <row r="58275" spans="9:11">
      <c r="I58275" s="72"/>
      <c r="J58275" s="72"/>
      <c r="K58275" s="72"/>
    </row>
    <row r="58276" spans="9:11">
      <c r="I58276" s="72"/>
      <c r="J58276" s="72"/>
      <c r="K58276" s="72"/>
    </row>
    <row r="58277" spans="9:11">
      <c r="I58277" s="72"/>
      <c r="J58277" s="72"/>
      <c r="K58277" s="72"/>
    </row>
    <row r="58278" spans="9:11">
      <c r="I58278" s="72"/>
      <c r="J58278" s="72"/>
      <c r="K58278" s="72"/>
    </row>
    <row r="58279" spans="9:11">
      <c r="I58279" s="72"/>
      <c r="J58279" s="72"/>
      <c r="K58279" s="72"/>
    </row>
    <row r="58280" spans="9:11">
      <c r="I58280" s="72"/>
      <c r="J58280" s="72"/>
      <c r="K58280" s="72"/>
    </row>
    <row r="58281" spans="9:11">
      <c r="I58281" s="72"/>
      <c r="J58281" s="72"/>
      <c r="K58281" s="72"/>
    </row>
    <row r="58282" spans="9:11">
      <c r="I58282" s="72"/>
      <c r="J58282" s="72"/>
      <c r="K58282" s="72"/>
    </row>
    <row r="58283" spans="9:11">
      <c r="I58283" s="72"/>
      <c r="J58283" s="72"/>
      <c r="K58283" s="72"/>
    </row>
    <row r="58284" spans="9:11">
      <c r="I58284" s="72"/>
      <c r="J58284" s="72"/>
      <c r="K58284" s="72"/>
    </row>
    <row r="58285" spans="9:11">
      <c r="I58285" s="72"/>
      <c r="J58285" s="72"/>
      <c r="K58285" s="72"/>
    </row>
    <row r="58286" spans="9:11">
      <c r="I58286" s="72"/>
      <c r="J58286" s="72"/>
      <c r="K58286" s="72"/>
    </row>
    <row r="58287" spans="9:11">
      <c r="I58287" s="72"/>
      <c r="J58287" s="72"/>
      <c r="K58287" s="72"/>
    </row>
    <row r="58288" spans="9:11">
      <c r="I58288" s="72"/>
      <c r="J58288" s="72"/>
      <c r="K58288" s="72"/>
    </row>
    <row r="58289" spans="9:11">
      <c r="I58289" s="72"/>
      <c r="J58289" s="72"/>
      <c r="K58289" s="72"/>
    </row>
    <row r="58290" spans="9:11">
      <c r="I58290" s="72"/>
      <c r="J58290" s="72"/>
      <c r="K58290" s="72"/>
    </row>
    <row r="58291" spans="9:11">
      <c r="I58291" s="72"/>
      <c r="J58291" s="72"/>
      <c r="K58291" s="72"/>
    </row>
    <row r="58292" spans="9:11">
      <c r="I58292" s="72"/>
      <c r="J58292" s="72"/>
      <c r="K58292" s="72"/>
    </row>
    <row r="58293" spans="9:11">
      <c r="I58293" s="72"/>
      <c r="J58293" s="72"/>
      <c r="K58293" s="72"/>
    </row>
    <row r="58294" spans="9:11">
      <c r="I58294" s="72"/>
      <c r="J58294" s="72"/>
      <c r="K58294" s="72"/>
    </row>
    <row r="58295" spans="9:11">
      <c r="I58295" s="72"/>
      <c r="J58295" s="72"/>
      <c r="K58295" s="72"/>
    </row>
    <row r="58296" spans="9:11">
      <c r="I58296" s="72"/>
      <c r="J58296" s="72"/>
      <c r="K58296" s="72"/>
    </row>
    <row r="58297" spans="9:11">
      <c r="I58297" s="72"/>
      <c r="J58297" s="72"/>
      <c r="K58297" s="72"/>
    </row>
    <row r="58298" spans="9:11">
      <c r="I58298" s="72"/>
      <c r="J58298" s="72"/>
      <c r="K58298" s="72"/>
    </row>
    <row r="58299" spans="9:11">
      <c r="I58299" s="72"/>
      <c r="J58299" s="72"/>
      <c r="K58299" s="72"/>
    </row>
    <row r="58300" spans="9:11">
      <c r="I58300" s="72"/>
      <c r="J58300" s="72"/>
      <c r="K58300" s="72"/>
    </row>
    <row r="58301" spans="9:11">
      <c r="I58301" s="72"/>
      <c r="J58301" s="72"/>
      <c r="K58301" s="72"/>
    </row>
    <row r="58302" spans="9:11">
      <c r="I58302" s="72"/>
      <c r="J58302" s="72"/>
      <c r="K58302" s="72"/>
    </row>
    <row r="58303" spans="9:11">
      <c r="I58303" s="72"/>
      <c r="J58303" s="72"/>
      <c r="K58303" s="72"/>
    </row>
    <row r="58304" spans="9:11">
      <c r="I58304" s="72"/>
      <c r="J58304" s="72"/>
      <c r="K58304" s="72"/>
    </row>
    <row r="58305" spans="9:11">
      <c r="I58305" s="72"/>
      <c r="J58305" s="72"/>
      <c r="K58305" s="72"/>
    </row>
    <row r="58306" spans="9:11">
      <c r="I58306" s="72"/>
      <c r="J58306" s="72"/>
      <c r="K58306" s="72"/>
    </row>
    <row r="58307" spans="9:11">
      <c r="I58307" s="72"/>
      <c r="J58307" s="72"/>
      <c r="K58307" s="72"/>
    </row>
    <row r="58308" spans="9:11">
      <c r="I58308" s="72"/>
      <c r="J58308" s="72"/>
      <c r="K58308" s="72"/>
    </row>
    <row r="58309" spans="9:11">
      <c r="I58309" s="72"/>
      <c r="J58309" s="72"/>
      <c r="K58309" s="72"/>
    </row>
    <row r="58310" spans="9:11">
      <c r="I58310" s="72"/>
      <c r="J58310" s="72"/>
      <c r="K58310" s="72"/>
    </row>
    <row r="58311" spans="9:11">
      <c r="I58311" s="72"/>
      <c r="J58311" s="72"/>
      <c r="K58311" s="72"/>
    </row>
    <row r="58312" spans="9:11">
      <c r="I58312" s="72"/>
      <c r="J58312" s="72"/>
      <c r="K58312" s="72"/>
    </row>
    <row r="58313" spans="9:11">
      <c r="I58313" s="72"/>
      <c r="J58313" s="72"/>
      <c r="K58313" s="72"/>
    </row>
    <row r="58314" spans="9:11">
      <c r="I58314" s="72"/>
      <c r="J58314" s="72"/>
      <c r="K58314" s="72"/>
    </row>
    <row r="58315" spans="9:11">
      <c r="I58315" s="72"/>
      <c r="J58315" s="72"/>
      <c r="K58315" s="72"/>
    </row>
    <row r="58316" spans="9:11">
      <c r="I58316" s="72"/>
      <c r="J58316" s="72"/>
      <c r="K58316" s="72"/>
    </row>
    <row r="58317" spans="9:11">
      <c r="I58317" s="72"/>
      <c r="J58317" s="72"/>
      <c r="K58317" s="72"/>
    </row>
    <row r="58318" spans="9:11">
      <c r="I58318" s="72"/>
      <c r="J58318" s="72"/>
      <c r="K58318" s="72"/>
    </row>
    <row r="58319" spans="9:11">
      <c r="I58319" s="72"/>
      <c r="J58319" s="72"/>
      <c r="K58319" s="72"/>
    </row>
    <row r="58320" spans="9:11">
      <c r="I58320" s="72"/>
      <c r="J58320" s="72"/>
      <c r="K58320" s="72"/>
    </row>
    <row r="58321" spans="9:11">
      <c r="I58321" s="72"/>
      <c r="J58321" s="72"/>
      <c r="K58321" s="72"/>
    </row>
    <row r="58322" spans="9:11">
      <c r="I58322" s="72"/>
      <c r="J58322" s="72"/>
      <c r="K58322" s="72"/>
    </row>
    <row r="58323" spans="9:11">
      <c r="I58323" s="72"/>
      <c r="J58323" s="72"/>
      <c r="K58323" s="72"/>
    </row>
    <row r="58324" spans="9:11">
      <c r="I58324" s="72"/>
      <c r="J58324" s="72"/>
      <c r="K58324" s="72"/>
    </row>
    <row r="58325" spans="9:11">
      <c r="I58325" s="72"/>
      <c r="J58325" s="72"/>
      <c r="K58325" s="72"/>
    </row>
    <row r="58326" spans="9:11">
      <c r="I58326" s="72"/>
      <c r="J58326" s="72"/>
      <c r="K58326" s="72"/>
    </row>
    <row r="58327" spans="9:11">
      <c r="I58327" s="72"/>
      <c r="J58327" s="72"/>
      <c r="K58327" s="72"/>
    </row>
    <row r="58328" spans="9:11">
      <c r="I58328" s="72"/>
      <c r="J58328" s="72"/>
      <c r="K58328" s="72"/>
    </row>
    <row r="58329" spans="9:11">
      <c r="I58329" s="72"/>
      <c r="J58329" s="72"/>
      <c r="K58329" s="72"/>
    </row>
    <row r="58330" spans="9:11">
      <c r="I58330" s="72"/>
      <c r="J58330" s="72"/>
      <c r="K58330" s="72"/>
    </row>
    <row r="58331" spans="9:11">
      <c r="I58331" s="72"/>
      <c r="J58331" s="72"/>
      <c r="K58331" s="72"/>
    </row>
    <row r="58332" spans="9:11">
      <c r="I58332" s="72"/>
      <c r="J58332" s="72"/>
      <c r="K58332" s="72"/>
    </row>
    <row r="58333" spans="9:11">
      <c r="I58333" s="72"/>
      <c r="J58333" s="72"/>
      <c r="K58333" s="72"/>
    </row>
    <row r="58334" spans="9:11">
      <c r="I58334" s="72"/>
      <c r="J58334" s="72"/>
      <c r="K58334" s="72"/>
    </row>
    <row r="58335" spans="9:11">
      <c r="I58335" s="72"/>
      <c r="J58335" s="72"/>
      <c r="K58335" s="72"/>
    </row>
    <row r="58336" spans="9:11">
      <c r="I58336" s="72"/>
      <c r="J58336" s="72"/>
      <c r="K58336" s="72"/>
    </row>
    <row r="58337" spans="9:11">
      <c r="I58337" s="72"/>
      <c r="J58337" s="72"/>
      <c r="K58337" s="72"/>
    </row>
    <row r="58338" spans="9:11">
      <c r="I58338" s="72"/>
      <c r="J58338" s="72"/>
      <c r="K58338" s="72"/>
    </row>
    <row r="58339" spans="9:11">
      <c r="I58339" s="72"/>
      <c r="J58339" s="72"/>
      <c r="K58339" s="72"/>
    </row>
    <row r="58340" spans="9:11">
      <c r="I58340" s="72"/>
      <c r="J58340" s="72"/>
      <c r="K58340" s="72"/>
    </row>
    <row r="58341" spans="9:11">
      <c r="I58341" s="72"/>
      <c r="J58341" s="72"/>
      <c r="K58341" s="72"/>
    </row>
    <row r="58342" spans="9:11">
      <c r="I58342" s="72"/>
      <c r="J58342" s="72"/>
      <c r="K58342" s="72"/>
    </row>
    <row r="58343" spans="9:11">
      <c r="I58343" s="72"/>
      <c r="J58343" s="72"/>
      <c r="K58343" s="72"/>
    </row>
    <row r="58344" spans="9:11">
      <c r="I58344" s="72"/>
      <c r="J58344" s="72"/>
      <c r="K58344" s="72"/>
    </row>
    <row r="58345" spans="9:11">
      <c r="I58345" s="72"/>
      <c r="J58345" s="72"/>
      <c r="K58345" s="72"/>
    </row>
    <row r="58346" spans="9:11">
      <c r="I58346" s="72"/>
      <c r="J58346" s="72"/>
      <c r="K58346" s="72"/>
    </row>
    <row r="58347" spans="9:11">
      <c r="I58347" s="72"/>
      <c r="J58347" s="72"/>
      <c r="K58347" s="72"/>
    </row>
    <row r="58348" spans="9:11">
      <c r="I58348" s="72"/>
      <c r="J58348" s="72"/>
      <c r="K58348" s="72"/>
    </row>
    <row r="58349" spans="9:11">
      <c r="I58349" s="72"/>
      <c r="J58349" s="72"/>
      <c r="K58349" s="72"/>
    </row>
    <row r="58350" spans="9:11">
      <c r="I58350" s="72"/>
      <c r="J58350" s="72"/>
      <c r="K58350" s="72"/>
    </row>
    <row r="58351" spans="9:11">
      <c r="I58351" s="72"/>
      <c r="J58351" s="72"/>
      <c r="K58351" s="72"/>
    </row>
    <row r="58352" spans="9:11">
      <c r="I58352" s="72"/>
      <c r="J58352" s="72"/>
      <c r="K58352" s="72"/>
    </row>
    <row r="58353" spans="9:11">
      <c r="I58353" s="72"/>
      <c r="J58353" s="72"/>
      <c r="K58353" s="72"/>
    </row>
    <row r="58354" spans="9:11">
      <c r="I58354" s="72"/>
      <c r="J58354" s="72"/>
      <c r="K58354" s="72"/>
    </row>
    <row r="58355" spans="9:11">
      <c r="I58355" s="72"/>
      <c r="J58355" s="72"/>
      <c r="K58355" s="72"/>
    </row>
    <row r="58356" spans="9:11">
      <c r="I58356" s="72"/>
      <c r="J58356" s="72"/>
      <c r="K58356" s="72"/>
    </row>
    <row r="58357" spans="9:11">
      <c r="I58357" s="72"/>
      <c r="J58357" s="72"/>
      <c r="K58357" s="72"/>
    </row>
    <row r="58358" spans="9:11">
      <c r="I58358" s="72"/>
      <c r="J58358" s="72"/>
      <c r="K58358" s="72"/>
    </row>
    <row r="58359" spans="9:11">
      <c r="I58359" s="72"/>
      <c r="J58359" s="72"/>
      <c r="K58359" s="72"/>
    </row>
    <row r="58360" spans="9:11">
      <c r="I58360" s="72"/>
      <c r="J58360" s="72"/>
      <c r="K58360" s="72"/>
    </row>
    <row r="58361" spans="9:11">
      <c r="I58361" s="72"/>
      <c r="J58361" s="72"/>
      <c r="K58361" s="72"/>
    </row>
    <row r="58362" spans="9:11">
      <c r="I58362" s="72"/>
      <c r="J58362" s="72"/>
      <c r="K58362" s="72"/>
    </row>
    <row r="58363" spans="9:11">
      <c r="I58363" s="72"/>
      <c r="J58363" s="72"/>
      <c r="K58363" s="72"/>
    </row>
    <row r="58364" spans="9:11">
      <c r="I58364" s="72"/>
      <c r="J58364" s="72"/>
      <c r="K58364" s="72"/>
    </row>
    <row r="58365" spans="9:11">
      <c r="I58365" s="72"/>
      <c r="J58365" s="72"/>
      <c r="K58365" s="72"/>
    </row>
    <row r="58366" spans="9:11">
      <c r="I58366" s="72"/>
      <c r="J58366" s="72"/>
      <c r="K58366" s="72"/>
    </row>
    <row r="58367" spans="9:11">
      <c r="I58367" s="72"/>
      <c r="J58367" s="72"/>
      <c r="K58367" s="72"/>
    </row>
    <row r="58368" spans="9:11">
      <c r="I58368" s="72"/>
      <c r="J58368" s="72"/>
      <c r="K58368" s="72"/>
    </row>
    <row r="58369" spans="9:11">
      <c r="I58369" s="72"/>
      <c r="J58369" s="72"/>
      <c r="K58369" s="72"/>
    </row>
    <row r="58370" spans="9:11">
      <c r="I58370" s="72"/>
      <c r="J58370" s="72"/>
      <c r="K58370" s="72"/>
    </row>
    <row r="58371" spans="9:11">
      <c r="I58371" s="72"/>
      <c r="J58371" s="72"/>
      <c r="K58371" s="72"/>
    </row>
    <row r="58372" spans="9:11">
      <c r="I58372" s="72"/>
      <c r="J58372" s="72"/>
      <c r="K58372" s="72"/>
    </row>
    <row r="58373" spans="9:11">
      <c r="I58373" s="72"/>
      <c r="J58373" s="72"/>
      <c r="K58373" s="72"/>
    </row>
    <row r="58374" spans="9:11">
      <c r="I58374" s="72"/>
      <c r="J58374" s="72"/>
      <c r="K58374" s="72"/>
    </row>
    <row r="58375" spans="9:11">
      <c r="I58375" s="72"/>
      <c r="J58375" s="72"/>
      <c r="K58375" s="72"/>
    </row>
    <row r="58376" spans="9:11">
      <c r="I58376" s="72"/>
      <c r="J58376" s="72"/>
      <c r="K58376" s="72"/>
    </row>
    <row r="58377" spans="9:11">
      <c r="I58377" s="72"/>
      <c r="J58377" s="72"/>
      <c r="K58377" s="72"/>
    </row>
    <row r="58378" spans="9:11">
      <c r="I58378" s="72"/>
      <c r="J58378" s="72"/>
      <c r="K58378" s="72"/>
    </row>
    <row r="58379" spans="9:11">
      <c r="I58379" s="72"/>
      <c r="J58379" s="72"/>
      <c r="K58379" s="72"/>
    </row>
    <row r="58380" spans="9:11">
      <c r="I58380" s="72"/>
      <c r="J58380" s="72"/>
      <c r="K58380" s="72"/>
    </row>
    <row r="58381" spans="9:11">
      <c r="I58381" s="72"/>
      <c r="J58381" s="72"/>
      <c r="K58381" s="72"/>
    </row>
    <row r="58382" spans="9:11">
      <c r="I58382" s="72"/>
      <c r="J58382" s="72"/>
      <c r="K58382" s="72"/>
    </row>
    <row r="58383" spans="9:11">
      <c r="I58383" s="72"/>
      <c r="J58383" s="72"/>
      <c r="K58383" s="72"/>
    </row>
    <row r="58384" spans="9:11">
      <c r="I58384" s="72"/>
      <c r="J58384" s="72"/>
      <c r="K58384" s="72"/>
    </row>
    <row r="58385" spans="9:11">
      <c r="I58385" s="72"/>
      <c r="J58385" s="72"/>
      <c r="K58385" s="72"/>
    </row>
    <row r="58386" spans="9:11">
      <c r="I58386" s="72"/>
      <c r="J58386" s="72"/>
      <c r="K58386" s="72"/>
    </row>
    <row r="58387" spans="9:11">
      <c r="I58387" s="72"/>
      <c r="J58387" s="72"/>
      <c r="K58387" s="72"/>
    </row>
    <row r="58388" spans="9:11">
      <c r="I58388" s="72"/>
      <c r="J58388" s="72"/>
      <c r="K58388" s="72"/>
    </row>
    <row r="58389" spans="9:11">
      <c r="I58389" s="72"/>
      <c r="J58389" s="72"/>
      <c r="K58389" s="72"/>
    </row>
    <row r="58390" spans="9:11">
      <c r="I58390" s="72"/>
      <c r="J58390" s="72"/>
      <c r="K58390" s="72"/>
    </row>
    <row r="58391" spans="9:11">
      <c r="I58391" s="72"/>
      <c r="J58391" s="72"/>
      <c r="K58391" s="72"/>
    </row>
    <row r="58392" spans="9:11">
      <c r="I58392" s="72"/>
      <c r="J58392" s="72"/>
      <c r="K58392" s="72"/>
    </row>
    <row r="58393" spans="9:11">
      <c r="I58393" s="72"/>
      <c r="J58393" s="72"/>
      <c r="K58393" s="72"/>
    </row>
    <row r="58394" spans="9:11">
      <c r="I58394" s="72"/>
      <c r="J58394" s="72"/>
      <c r="K58394" s="72"/>
    </row>
    <row r="58395" spans="9:11">
      <c r="I58395" s="72"/>
      <c r="J58395" s="72"/>
      <c r="K58395" s="72"/>
    </row>
    <row r="58396" spans="9:11">
      <c r="I58396" s="72"/>
      <c r="J58396" s="72"/>
      <c r="K58396" s="72"/>
    </row>
    <row r="58397" spans="9:11">
      <c r="I58397" s="72"/>
      <c r="J58397" s="72"/>
      <c r="K58397" s="72"/>
    </row>
    <row r="58398" spans="9:11">
      <c r="I58398" s="72"/>
      <c r="J58398" s="72"/>
      <c r="K58398" s="72"/>
    </row>
    <row r="58399" spans="9:11">
      <c r="I58399" s="72"/>
      <c r="J58399" s="72"/>
      <c r="K58399" s="72"/>
    </row>
    <row r="58400" spans="9:11">
      <c r="I58400" s="72"/>
      <c r="J58400" s="72"/>
      <c r="K58400" s="72"/>
    </row>
    <row r="58401" spans="9:11">
      <c r="I58401" s="72"/>
      <c r="J58401" s="72"/>
      <c r="K58401" s="72"/>
    </row>
    <row r="58402" spans="9:11">
      <c r="I58402" s="72"/>
      <c r="J58402" s="72"/>
      <c r="K58402" s="72"/>
    </row>
    <row r="58403" spans="9:11">
      <c r="I58403" s="72"/>
      <c r="J58403" s="72"/>
      <c r="K58403" s="72"/>
    </row>
    <row r="58404" spans="9:11">
      <c r="I58404" s="72"/>
      <c r="J58404" s="72"/>
      <c r="K58404" s="72"/>
    </row>
    <row r="58405" spans="9:11">
      <c r="I58405" s="72"/>
      <c r="J58405" s="72"/>
      <c r="K58405" s="72"/>
    </row>
    <row r="58406" spans="9:11">
      <c r="I58406" s="72"/>
      <c r="J58406" s="72"/>
      <c r="K58406" s="72"/>
    </row>
    <row r="58407" spans="9:11">
      <c r="I58407" s="72"/>
      <c r="J58407" s="72"/>
      <c r="K58407" s="72"/>
    </row>
    <row r="58408" spans="9:11">
      <c r="I58408" s="72"/>
      <c r="J58408" s="72"/>
      <c r="K58408" s="72"/>
    </row>
    <row r="58409" spans="9:11">
      <c r="I58409" s="72"/>
      <c r="J58409" s="72"/>
      <c r="K58409" s="72"/>
    </row>
    <row r="58410" spans="9:11">
      <c r="I58410" s="72"/>
      <c r="J58410" s="72"/>
      <c r="K58410" s="72"/>
    </row>
    <row r="58411" spans="9:11">
      <c r="I58411" s="72"/>
      <c r="J58411" s="72"/>
      <c r="K58411" s="72"/>
    </row>
    <row r="58412" spans="9:11">
      <c r="I58412" s="72"/>
      <c r="J58412" s="72"/>
      <c r="K58412" s="72"/>
    </row>
    <row r="58413" spans="9:11">
      <c r="I58413" s="72"/>
      <c r="J58413" s="72"/>
      <c r="K58413" s="72"/>
    </row>
    <row r="58414" spans="9:11">
      <c r="I58414" s="72"/>
      <c r="J58414" s="72"/>
      <c r="K58414" s="72"/>
    </row>
    <row r="58415" spans="9:11">
      <c r="I58415" s="72"/>
      <c r="J58415" s="72"/>
      <c r="K58415" s="72"/>
    </row>
    <row r="58416" spans="9:11">
      <c r="I58416" s="72"/>
      <c r="J58416" s="72"/>
      <c r="K58416" s="72"/>
    </row>
    <row r="58417" spans="9:11">
      <c r="I58417" s="72"/>
      <c r="J58417" s="72"/>
      <c r="K58417" s="72"/>
    </row>
    <row r="58418" spans="9:11">
      <c r="I58418" s="72"/>
      <c r="J58418" s="72"/>
      <c r="K58418" s="72"/>
    </row>
    <row r="58419" spans="9:11">
      <c r="I58419" s="72"/>
      <c r="J58419" s="72"/>
      <c r="K58419" s="72"/>
    </row>
    <row r="58420" spans="9:11">
      <c r="I58420" s="72"/>
      <c r="J58420" s="72"/>
      <c r="K58420" s="72"/>
    </row>
    <row r="58421" spans="9:11">
      <c r="I58421" s="72"/>
      <c r="J58421" s="72"/>
      <c r="K58421" s="72"/>
    </row>
    <row r="58422" spans="9:11">
      <c r="I58422" s="72"/>
      <c r="J58422" s="72"/>
      <c r="K58422" s="72"/>
    </row>
    <row r="58423" spans="9:11">
      <c r="I58423" s="72"/>
      <c r="J58423" s="72"/>
      <c r="K58423" s="72"/>
    </row>
    <row r="58424" spans="9:11">
      <c r="I58424" s="72"/>
      <c r="J58424" s="72"/>
      <c r="K58424" s="72"/>
    </row>
    <row r="58425" spans="9:11">
      <c r="I58425" s="72"/>
      <c r="J58425" s="72"/>
      <c r="K58425" s="72"/>
    </row>
    <row r="58426" spans="9:11">
      <c r="I58426" s="72"/>
      <c r="J58426" s="72"/>
      <c r="K58426" s="72"/>
    </row>
    <row r="58427" spans="9:11">
      <c r="I58427" s="72"/>
      <c r="J58427" s="72"/>
      <c r="K58427" s="72"/>
    </row>
    <row r="58428" spans="9:11">
      <c r="I58428" s="72"/>
      <c r="J58428" s="72"/>
      <c r="K58428" s="72"/>
    </row>
    <row r="58429" spans="9:11">
      <c r="I58429" s="72"/>
      <c r="J58429" s="72"/>
      <c r="K58429" s="72"/>
    </row>
    <row r="58430" spans="9:11">
      <c r="I58430" s="72"/>
      <c r="J58430" s="72"/>
      <c r="K58430" s="72"/>
    </row>
    <row r="58431" spans="9:11">
      <c r="I58431" s="72"/>
      <c r="J58431" s="72"/>
      <c r="K58431" s="72"/>
    </row>
    <row r="58432" spans="9:11">
      <c r="I58432" s="72"/>
      <c r="J58432" s="72"/>
      <c r="K58432" s="72"/>
    </row>
    <row r="58433" spans="9:11">
      <c r="I58433" s="72"/>
      <c r="J58433" s="72"/>
      <c r="K58433" s="72"/>
    </row>
    <row r="58434" spans="9:11">
      <c r="I58434" s="72"/>
      <c r="J58434" s="72"/>
      <c r="K58434" s="72"/>
    </row>
    <row r="58435" spans="9:11">
      <c r="I58435" s="72"/>
      <c r="J58435" s="72"/>
      <c r="K58435" s="72"/>
    </row>
    <row r="58436" spans="9:11">
      <c r="I58436" s="72"/>
      <c r="J58436" s="72"/>
      <c r="K58436" s="72"/>
    </row>
    <row r="58437" spans="9:11">
      <c r="I58437" s="72"/>
      <c r="J58437" s="72"/>
      <c r="K58437" s="72"/>
    </row>
    <row r="58438" spans="9:11">
      <c r="I58438" s="72"/>
      <c r="J58438" s="72"/>
      <c r="K58438" s="72"/>
    </row>
    <row r="58439" spans="9:11">
      <c r="I58439" s="72"/>
      <c r="J58439" s="72"/>
      <c r="K58439" s="72"/>
    </row>
    <row r="58440" spans="9:11">
      <c r="I58440" s="72"/>
      <c r="J58440" s="72"/>
      <c r="K58440" s="72"/>
    </row>
    <row r="58441" spans="9:11">
      <c r="I58441" s="72"/>
      <c r="J58441" s="72"/>
      <c r="K58441" s="72"/>
    </row>
    <row r="58442" spans="9:11">
      <c r="I58442" s="72"/>
      <c r="J58442" s="72"/>
      <c r="K58442" s="72"/>
    </row>
    <row r="58443" spans="9:11">
      <c r="I58443" s="72"/>
      <c r="J58443" s="72"/>
      <c r="K58443" s="72"/>
    </row>
    <row r="58444" spans="9:11">
      <c r="I58444" s="72"/>
      <c r="J58444" s="72"/>
      <c r="K58444" s="72"/>
    </row>
    <row r="58445" spans="9:11">
      <c r="I58445" s="72"/>
      <c r="J58445" s="72"/>
      <c r="K58445" s="72"/>
    </row>
    <row r="58446" spans="9:11">
      <c r="I58446" s="72"/>
      <c r="J58446" s="72"/>
      <c r="K58446" s="72"/>
    </row>
    <row r="58447" spans="9:11">
      <c r="I58447" s="72"/>
      <c r="J58447" s="72"/>
      <c r="K58447" s="72"/>
    </row>
    <row r="58448" spans="9:11">
      <c r="I58448" s="72"/>
      <c r="J58448" s="72"/>
      <c r="K58448" s="72"/>
    </row>
    <row r="58449" spans="9:11">
      <c r="I58449" s="72"/>
      <c r="J58449" s="72"/>
      <c r="K58449" s="72"/>
    </row>
    <row r="58450" spans="9:11">
      <c r="I58450" s="72"/>
      <c r="J58450" s="72"/>
      <c r="K58450" s="72"/>
    </row>
    <row r="58451" spans="9:11">
      <c r="I58451" s="72"/>
      <c r="J58451" s="72"/>
      <c r="K58451" s="72"/>
    </row>
    <row r="58452" spans="9:11">
      <c r="I58452" s="72"/>
      <c r="J58452" s="72"/>
      <c r="K58452" s="72"/>
    </row>
    <row r="58453" spans="9:11">
      <c r="I58453" s="72"/>
      <c r="J58453" s="72"/>
      <c r="K58453" s="72"/>
    </row>
    <row r="58454" spans="9:11">
      <c r="I58454" s="72"/>
      <c r="J58454" s="72"/>
      <c r="K58454" s="72"/>
    </row>
    <row r="58455" spans="9:11">
      <c r="I58455" s="72"/>
      <c r="J58455" s="72"/>
      <c r="K58455" s="72"/>
    </row>
    <row r="58456" spans="9:11">
      <c r="I58456" s="72"/>
      <c r="J58456" s="72"/>
      <c r="K58456" s="72"/>
    </row>
    <row r="58457" spans="9:11">
      <c r="I58457" s="72"/>
      <c r="J58457" s="72"/>
      <c r="K58457" s="72"/>
    </row>
    <row r="58458" spans="9:11">
      <c r="I58458" s="72"/>
      <c r="J58458" s="72"/>
      <c r="K58458" s="72"/>
    </row>
    <row r="58459" spans="9:11">
      <c r="I58459" s="72"/>
      <c r="J58459" s="72"/>
      <c r="K58459" s="72"/>
    </row>
    <row r="58460" spans="9:11">
      <c r="I58460" s="72"/>
      <c r="J58460" s="72"/>
      <c r="K58460" s="72"/>
    </row>
    <row r="58461" spans="9:11">
      <c r="I58461" s="72"/>
      <c r="J58461" s="72"/>
      <c r="K58461" s="72"/>
    </row>
    <row r="58462" spans="9:11">
      <c r="I58462" s="72"/>
      <c r="J58462" s="72"/>
      <c r="K58462" s="72"/>
    </row>
    <row r="58463" spans="9:11">
      <c r="I58463" s="72"/>
      <c r="J58463" s="72"/>
      <c r="K58463" s="72"/>
    </row>
    <row r="58464" spans="9:11">
      <c r="I58464" s="72"/>
      <c r="J58464" s="72"/>
      <c r="K58464" s="72"/>
    </row>
    <row r="58465" spans="9:11">
      <c r="I58465" s="72"/>
      <c r="J58465" s="72"/>
      <c r="K58465" s="72"/>
    </row>
    <row r="58466" spans="9:11">
      <c r="I58466" s="72"/>
      <c r="J58466" s="72"/>
      <c r="K58466" s="72"/>
    </row>
    <row r="58467" spans="9:11">
      <c r="I58467" s="72"/>
      <c r="J58467" s="72"/>
      <c r="K58467" s="72"/>
    </row>
    <row r="58468" spans="9:11">
      <c r="I58468" s="72"/>
      <c r="J58468" s="72"/>
      <c r="K58468" s="72"/>
    </row>
    <row r="58469" spans="9:11">
      <c r="I58469" s="72"/>
      <c r="J58469" s="72"/>
      <c r="K58469" s="72"/>
    </row>
    <row r="58470" spans="9:11">
      <c r="I58470" s="72"/>
      <c r="J58470" s="72"/>
      <c r="K58470" s="72"/>
    </row>
    <row r="58471" spans="9:11">
      <c r="I58471" s="72"/>
      <c r="J58471" s="72"/>
      <c r="K58471" s="72"/>
    </row>
    <row r="58472" spans="9:11">
      <c r="I58472" s="72"/>
      <c r="J58472" s="72"/>
      <c r="K58472" s="72"/>
    </row>
    <row r="58473" spans="9:11">
      <c r="I58473" s="72"/>
      <c r="J58473" s="72"/>
      <c r="K58473" s="72"/>
    </row>
    <row r="58474" spans="9:11">
      <c r="I58474" s="72"/>
      <c r="J58474" s="72"/>
      <c r="K58474" s="72"/>
    </row>
    <row r="58475" spans="9:11">
      <c r="I58475" s="72"/>
      <c r="J58475" s="72"/>
      <c r="K58475" s="72"/>
    </row>
    <row r="58476" spans="9:11">
      <c r="I58476" s="72"/>
      <c r="J58476" s="72"/>
      <c r="K58476" s="72"/>
    </row>
    <row r="58477" spans="9:11">
      <c r="I58477" s="72"/>
      <c r="J58477" s="72"/>
      <c r="K58477" s="72"/>
    </row>
    <row r="58478" spans="9:11">
      <c r="I58478" s="72"/>
      <c r="J58478" s="72"/>
      <c r="K58478" s="72"/>
    </row>
    <row r="58479" spans="9:11">
      <c r="I58479" s="72"/>
      <c r="J58479" s="72"/>
      <c r="K58479" s="72"/>
    </row>
    <row r="58480" spans="9:11">
      <c r="I58480" s="72"/>
      <c r="J58480" s="72"/>
      <c r="K58480" s="72"/>
    </row>
    <row r="58481" spans="9:11">
      <c r="I58481" s="72"/>
      <c r="J58481" s="72"/>
      <c r="K58481" s="72"/>
    </row>
    <row r="58482" spans="9:11">
      <c r="I58482" s="72"/>
      <c r="J58482" s="72"/>
      <c r="K58482" s="72"/>
    </row>
    <row r="58483" spans="9:11">
      <c r="I58483" s="72"/>
      <c r="J58483" s="72"/>
      <c r="K58483" s="72"/>
    </row>
    <row r="58484" spans="9:11">
      <c r="I58484" s="72"/>
      <c r="J58484" s="72"/>
      <c r="K58484" s="72"/>
    </row>
    <row r="58485" spans="9:11">
      <c r="I58485" s="72"/>
      <c r="J58485" s="72"/>
      <c r="K58485" s="72"/>
    </row>
    <row r="58486" spans="9:11">
      <c r="I58486" s="72"/>
      <c r="J58486" s="72"/>
      <c r="K58486" s="72"/>
    </row>
    <row r="58487" spans="9:11">
      <c r="I58487" s="72"/>
      <c r="J58487" s="72"/>
      <c r="K58487" s="72"/>
    </row>
    <row r="58488" spans="9:11">
      <c r="I58488" s="72"/>
      <c r="J58488" s="72"/>
      <c r="K58488" s="72"/>
    </row>
    <row r="58489" spans="9:11">
      <c r="I58489" s="72"/>
      <c r="J58489" s="72"/>
      <c r="K58489" s="72"/>
    </row>
    <row r="58490" spans="9:11">
      <c r="I58490" s="72"/>
      <c r="J58490" s="72"/>
      <c r="K58490" s="72"/>
    </row>
    <row r="58491" spans="9:11">
      <c r="I58491" s="72"/>
      <c r="J58491" s="72"/>
      <c r="K58491" s="72"/>
    </row>
    <row r="58492" spans="9:11">
      <c r="I58492" s="72"/>
      <c r="J58492" s="72"/>
      <c r="K58492" s="72"/>
    </row>
    <row r="58493" spans="9:11">
      <c r="I58493" s="72"/>
      <c r="J58493" s="72"/>
      <c r="K58493" s="72"/>
    </row>
    <row r="58494" spans="9:11">
      <c r="I58494" s="72"/>
      <c r="J58494" s="72"/>
      <c r="K58494" s="72"/>
    </row>
    <row r="58495" spans="9:11">
      <c r="I58495" s="72"/>
      <c r="J58495" s="72"/>
      <c r="K58495" s="72"/>
    </row>
    <row r="58496" spans="9:11">
      <c r="I58496" s="72"/>
      <c r="J58496" s="72"/>
      <c r="K58496" s="72"/>
    </row>
    <row r="58497" spans="9:11">
      <c r="I58497" s="72"/>
      <c r="J58497" s="72"/>
      <c r="K58497" s="72"/>
    </row>
    <row r="58498" spans="9:11">
      <c r="I58498" s="72"/>
      <c r="J58498" s="72"/>
      <c r="K58498" s="72"/>
    </row>
    <row r="58499" spans="9:11">
      <c r="I58499" s="72"/>
      <c r="J58499" s="72"/>
      <c r="K58499" s="72"/>
    </row>
    <row r="58500" spans="9:11">
      <c r="I58500" s="72"/>
      <c r="J58500" s="72"/>
      <c r="K58500" s="72"/>
    </row>
    <row r="58501" spans="9:11">
      <c r="I58501" s="72"/>
      <c r="J58501" s="72"/>
      <c r="K58501" s="72"/>
    </row>
    <row r="58502" spans="9:11">
      <c r="I58502" s="72"/>
      <c r="J58502" s="72"/>
      <c r="K58502" s="72"/>
    </row>
    <row r="58503" spans="9:11">
      <c r="I58503" s="72"/>
      <c r="J58503" s="72"/>
      <c r="K58503" s="72"/>
    </row>
    <row r="58504" spans="9:11">
      <c r="I58504" s="72"/>
      <c r="J58504" s="72"/>
      <c r="K58504" s="72"/>
    </row>
    <row r="58505" spans="9:11">
      <c r="I58505" s="72"/>
      <c r="J58505" s="72"/>
      <c r="K58505" s="72"/>
    </row>
    <row r="58506" spans="9:11">
      <c r="I58506" s="72"/>
      <c r="J58506" s="72"/>
      <c r="K58506" s="72"/>
    </row>
    <row r="58507" spans="9:11">
      <c r="I58507" s="72"/>
      <c r="J58507" s="72"/>
      <c r="K58507" s="72"/>
    </row>
    <row r="58508" spans="9:11">
      <c r="I58508" s="72"/>
      <c r="J58508" s="72"/>
      <c r="K58508" s="72"/>
    </row>
    <row r="58509" spans="9:11">
      <c r="I58509" s="72"/>
      <c r="J58509" s="72"/>
      <c r="K58509" s="72"/>
    </row>
    <row r="58510" spans="9:11">
      <c r="I58510" s="72"/>
      <c r="J58510" s="72"/>
      <c r="K58510" s="72"/>
    </row>
    <row r="58511" spans="9:11">
      <c r="I58511" s="72"/>
      <c r="J58511" s="72"/>
      <c r="K58511" s="72"/>
    </row>
    <row r="58512" spans="9:11">
      <c r="I58512" s="72"/>
      <c r="J58512" s="72"/>
      <c r="K58512" s="72"/>
    </row>
    <row r="58513" spans="9:11">
      <c r="I58513" s="72"/>
      <c r="J58513" s="72"/>
      <c r="K58513" s="72"/>
    </row>
    <row r="58514" spans="9:11">
      <c r="I58514" s="72"/>
      <c r="J58514" s="72"/>
      <c r="K58514" s="72"/>
    </row>
    <row r="58515" spans="9:11">
      <c r="I58515" s="72"/>
      <c r="J58515" s="72"/>
      <c r="K58515" s="72"/>
    </row>
    <row r="58516" spans="9:11">
      <c r="I58516" s="72"/>
      <c r="J58516" s="72"/>
      <c r="K58516" s="72"/>
    </row>
    <row r="58517" spans="9:11">
      <c r="I58517" s="72"/>
      <c r="J58517" s="72"/>
      <c r="K58517" s="72"/>
    </row>
    <row r="58518" spans="9:11">
      <c r="I58518" s="72"/>
      <c r="J58518" s="72"/>
      <c r="K58518" s="72"/>
    </row>
    <row r="58519" spans="9:11">
      <c r="I58519" s="72"/>
      <c r="J58519" s="72"/>
      <c r="K58519" s="72"/>
    </row>
    <row r="58520" spans="9:11">
      <c r="I58520" s="72"/>
      <c r="J58520" s="72"/>
      <c r="K58520" s="72"/>
    </row>
    <row r="58521" spans="9:11">
      <c r="I58521" s="72"/>
      <c r="J58521" s="72"/>
      <c r="K58521" s="72"/>
    </row>
    <row r="58522" spans="9:11">
      <c r="I58522" s="72"/>
      <c r="J58522" s="72"/>
      <c r="K58522" s="72"/>
    </row>
    <row r="58523" spans="9:11">
      <c r="I58523" s="72"/>
      <c r="J58523" s="72"/>
      <c r="K58523" s="72"/>
    </row>
    <row r="58524" spans="9:11">
      <c r="I58524" s="72"/>
      <c r="J58524" s="72"/>
      <c r="K58524" s="72"/>
    </row>
    <row r="58525" spans="9:11">
      <c r="I58525" s="72"/>
      <c r="J58525" s="72"/>
      <c r="K58525" s="72"/>
    </row>
    <row r="58526" spans="9:11">
      <c r="I58526" s="72"/>
      <c r="J58526" s="72"/>
      <c r="K58526" s="72"/>
    </row>
    <row r="58527" spans="9:11">
      <c r="I58527" s="72"/>
      <c r="J58527" s="72"/>
      <c r="K58527" s="72"/>
    </row>
    <row r="58528" spans="9:11">
      <c r="I58528" s="72"/>
      <c r="J58528" s="72"/>
      <c r="K58528" s="72"/>
    </row>
    <row r="58529" spans="9:11">
      <c r="I58529" s="72"/>
      <c r="J58529" s="72"/>
      <c r="K58529" s="72"/>
    </row>
    <row r="58530" spans="9:11">
      <c r="I58530" s="72"/>
      <c r="J58530" s="72"/>
      <c r="K58530" s="72"/>
    </row>
    <row r="58531" spans="9:11">
      <c r="I58531" s="72"/>
      <c r="J58531" s="72"/>
      <c r="K58531" s="72"/>
    </row>
    <row r="58532" spans="9:11">
      <c r="I58532" s="72"/>
      <c r="J58532" s="72"/>
      <c r="K58532" s="72"/>
    </row>
    <row r="58533" spans="9:11">
      <c r="I58533" s="72"/>
      <c r="J58533" s="72"/>
      <c r="K58533" s="72"/>
    </row>
    <row r="58534" spans="9:11">
      <c r="I58534" s="72"/>
      <c r="J58534" s="72"/>
      <c r="K58534" s="72"/>
    </row>
    <row r="58535" spans="9:11">
      <c r="I58535" s="72"/>
      <c r="J58535" s="72"/>
      <c r="K58535" s="72"/>
    </row>
    <row r="58536" spans="9:11">
      <c r="I58536" s="72"/>
      <c r="J58536" s="72"/>
      <c r="K58536" s="72"/>
    </row>
    <row r="58537" spans="9:11">
      <c r="I58537" s="72"/>
      <c r="J58537" s="72"/>
      <c r="K58537" s="72"/>
    </row>
    <row r="58538" spans="9:11">
      <c r="I58538" s="72"/>
      <c r="J58538" s="72"/>
      <c r="K58538" s="72"/>
    </row>
    <row r="58539" spans="9:11">
      <c r="I58539" s="72"/>
      <c r="J58539" s="72"/>
      <c r="K58539" s="72"/>
    </row>
    <row r="58540" spans="9:11">
      <c r="I58540" s="72"/>
      <c r="J58540" s="72"/>
      <c r="K58540" s="72"/>
    </row>
    <row r="58541" spans="9:11">
      <c r="I58541" s="72"/>
      <c r="J58541" s="72"/>
      <c r="K58541" s="72"/>
    </row>
    <row r="58542" spans="9:11">
      <c r="I58542" s="72"/>
      <c r="J58542" s="72"/>
      <c r="K58542" s="72"/>
    </row>
    <row r="58543" spans="9:11">
      <c r="I58543" s="72"/>
      <c r="J58543" s="72"/>
      <c r="K58543" s="72"/>
    </row>
    <row r="58544" spans="9:11">
      <c r="I58544" s="72"/>
      <c r="J58544" s="72"/>
      <c r="K58544" s="72"/>
    </row>
    <row r="58545" spans="9:11">
      <c r="I58545" s="72"/>
      <c r="J58545" s="72"/>
      <c r="K58545" s="72"/>
    </row>
    <row r="58546" spans="9:11">
      <c r="I58546" s="72"/>
      <c r="J58546" s="72"/>
      <c r="K58546" s="72"/>
    </row>
    <row r="58547" spans="9:11">
      <c r="I58547" s="72"/>
      <c r="J58547" s="72"/>
      <c r="K58547" s="72"/>
    </row>
    <row r="58548" spans="9:11">
      <c r="I58548" s="72"/>
      <c r="J58548" s="72"/>
      <c r="K58548" s="72"/>
    </row>
    <row r="58549" spans="9:11">
      <c r="I58549" s="72"/>
      <c r="J58549" s="72"/>
      <c r="K58549" s="72"/>
    </row>
    <row r="58550" spans="9:11">
      <c r="I58550" s="72"/>
      <c r="J58550" s="72"/>
      <c r="K58550" s="72"/>
    </row>
    <row r="58551" spans="9:11">
      <c r="I58551" s="72"/>
      <c r="J58551" s="72"/>
      <c r="K58551" s="72"/>
    </row>
    <row r="58552" spans="9:11">
      <c r="I58552" s="72"/>
      <c r="J58552" s="72"/>
      <c r="K58552" s="72"/>
    </row>
    <row r="58553" spans="9:11">
      <c r="I58553" s="72"/>
      <c r="J58553" s="72"/>
      <c r="K58553" s="72"/>
    </row>
    <row r="58554" spans="9:11">
      <c r="I58554" s="72"/>
      <c r="J58554" s="72"/>
      <c r="K58554" s="72"/>
    </row>
    <row r="58555" spans="9:11">
      <c r="I58555" s="72"/>
      <c r="J58555" s="72"/>
      <c r="K58555" s="72"/>
    </row>
    <row r="58556" spans="9:11">
      <c r="I58556" s="72"/>
      <c r="J58556" s="72"/>
      <c r="K58556" s="72"/>
    </row>
    <row r="58557" spans="9:11">
      <c r="I58557" s="72"/>
      <c r="J58557" s="72"/>
      <c r="K58557" s="72"/>
    </row>
    <row r="58558" spans="9:11">
      <c r="I58558" s="72"/>
      <c r="J58558" s="72"/>
      <c r="K58558" s="72"/>
    </row>
    <row r="58559" spans="9:11">
      <c r="I58559" s="72"/>
      <c r="J58559" s="72"/>
      <c r="K58559" s="72"/>
    </row>
    <row r="58560" spans="9:11">
      <c r="I58560" s="72"/>
      <c r="J58560" s="72"/>
      <c r="K58560" s="72"/>
    </row>
    <row r="58561" spans="9:11">
      <c r="I58561" s="72"/>
      <c r="J58561" s="72"/>
      <c r="K58561" s="72"/>
    </row>
    <row r="58562" spans="9:11">
      <c r="I58562" s="72"/>
      <c r="J58562" s="72"/>
      <c r="K58562" s="72"/>
    </row>
    <row r="58563" spans="9:11">
      <c r="I58563" s="72"/>
      <c r="J58563" s="72"/>
      <c r="K58563" s="72"/>
    </row>
    <row r="58564" spans="9:11">
      <c r="I58564" s="72"/>
      <c r="J58564" s="72"/>
      <c r="K58564" s="72"/>
    </row>
    <row r="58565" spans="9:11">
      <c r="I58565" s="72"/>
      <c r="J58565" s="72"/>
      <c r="K58565" s="72"/>
    </row>
    <row r="58566" spans="9:11">
      <c r="I58566" s="72"/>
      <c r="J58566" s="72"/>
      <c r="K58566" s="72"/>
    </row>
    <row r="58567" spans="9:11">
      <c r="I58567" s="72"/>
      <c r="J58567" s="72"/>
      <c r="K58567" s="72"/>
    </row>
    <row r="58568" spans="9:11">
      <c r="I58568" s="72"/>
      <c r="J58568" s="72"/>
      <c r="K58568" s="72"/>
    </row>
    <row r="58569" spans="9:11">
      <c r="I58569" s="72"/>
      <c r="J58569" s="72"/>
      <c r="K58569" s="72"/>
    </row>
    <row r="58570" spans="9:11">
      <c r="I58570" s="72"/>
      <c r="J58570" s="72"/>
      <c r="K58570" s="72"/>
    </row>
    <row r="58571" spans="9:11">
      <c r="I58571" s="72"/>
      <c r="J58571" s="72"/>
      <c r="K58571" s="72"/>
    </row>
    <row r="58572" spans="9:11">
      <c r="I58572" s="72"/>
      <c r="J58572" s="72"/>
      <c r="K58572" s="72"/>
    </row>
    <row r="58573" spans="9:11">
      <c r="I58573" s="72"/>
      <c r="J58573" s="72"/>
      <c r="K58573" s="72"/>
    </row>
    <row r="58574" spans="9:11">
      <c r="I58574" s="72"/>
      <c r="J58574" s="72"/>
      <c r="K58574" s="72"/>
    </row>
    <row r="58575" spans="9:11">
      <c r="I58575" s="72"/>
      <c r="J58575" s="72"/>
      <c r="K58575" s="72"/>
    </row>
    <row r="58576" spans="9:11">
      <c r="I58576" s="72"/>
      <c r="J58576" s="72"/>
      <c r="K58576" s="72"/>
    </row>
    <row r="58577" spans="9:11">
      <c r="I58577" s="72"/>
      <c r="J58577" s="72"/>
      <c r="K58577" s="72"/>
    </row>
    <row r="58578" spans="9:11">
      <c r="I58578" s="72"/>
      <c r="J58578" s="72"/>
      <c r="K58578" s="72"/>
    </row>
    <row r="58579" spans="9:11">
      <c r="I58579" s="72"/>
      <c r="J58579" s="72"/>
      <c r="K58579" s="72"/>
    </row>
    <row r="58580" spans="9:11">
      <c r="I58580" s="72"/>
      <c r="J58580" s="72"/>
      <c r="K58580" s="72"/>
    </row>
    <row r="58581" spans="9:11">
      <c r="I58581" s="72"/>
      <c r="J58581" s="72"/>
      <c r="K58581" s="72"/>
    </row>
    <row r="58582" spans="9:11">
      <c r="I58582" s="72"/>
      <c r="J58582" s="72"/>
      <c r="K58582" s="72"/>
    </row>
    <row r="58583" spans="9:11">
      <c r="I58583" s="72"/>
      <c r="J58583" s="72"/>
      <c r="K58583" s="72"/>
    </row>
    <row r="58584" spans="9:11">
      <c r="I58584" s="72"/>
      <c r="J58584" s="72"/>
      <c r="K58584" s="72"/>
    </row>
    <row r="58585" spans="9:11">
      <c r="I58585" s="72"/>
      <c r="J58585" s="72"/>
      <c r="K58585" s="72"/>
    </row>
    <row r="58586" spans="9:11">
      <c r="I58586" s="72"/>
      <c r="J58586" s="72"/>
      <c r="K58586" s="72"/>
    </row>
    <row r="58587" spans="9:11">
      <c r="I58587" s="72"/>
      <c r="J58587" s="72"/>
      <c r="K58587" s="72"/>
    </row>
    <row r="58588" spans="9:11">
      <c r="I58588" s="72"/>
      <c r="J58588" s="72"/>
      <c r="K58588" s="72"/>
    </row>
    <row r="58589" spans="9:11">
      <c r="I58589" s="72"/>
      <c r="J58589" s="72"/>
      <c r="K58589" s="72"/>
    </row>
    <row r="58590" spans="9:11">
      <c r="I58590" s="72"/>
      <c r="J58590" s="72"/>
      <c r="K58590" s="72"/>
    </row>
    <row r="58591" spans="9:11">
      <c r="I58591" s="72"/>
      <c r="J58591" s="72"/>
      <c r="K58591" s="72"/>
    </row>
    <row r="58592" spans="9:11">
      <c r="I58592" s="72"/>
      <c r="J58592" s="72"/>
      <c r="K58592" s="72"/>
    </row>
    <row r="58593" spans="9:11">
      <c r="I58593" s="72"/>
      <c r="J58593" s="72"/>
      <c r="K58593" s="72"/>
    </row>
    <row r="58594" spans="9:11">
      <c r="I58594" s="72"/>
      <c r="J58594" s="72"/>
      <c r="K58594" s="72"/>
    </row>
    <row r="58595" spans="9:11">
      <c r="I58595" s="72"/>
      <c r="J58595" s="72"/>
      <c r="K58595" s="72"/>
    </row>
    <row r="58596" spans="9:11">
      <c r="I58596" s="72"/>
      <c r="J58596" s="72"/>
      <c r="K58596" s="72"/>
    </row>
    <row r="58597" spans="9:11">
      <c r="I58597" s="72"/>
      <c r="J58597" s="72"/>
      <c r="K58597" s="72"/>
    </row>
    <row r="58598" spans="9:11">
      <c r="I58598" s="72"/>
      <c r="J58598" s="72"/>
      <c r="K58598" s="72"/>
    </row>
    <row r="58599" spans="9:11">
      <c r="I58599" s="72"/>
      <c r="J58599" s="72"/>
      <c r="K58599" s="72"/>
    </row>
    <row r="58600" spans="9:11">
      <c r="I58600" s="72"/>
      <c r="J58600" s="72"/>
      <c r="K58600" s="72"/>
    </row>
    <row r="58601" spans="9:11">
      <c r="I58601" s="72"/>
      <c r="J58601" s="72"/>
      <c r="K58601" s="72"/>
    </row>
    <row r="58602" spans="9:11">
      <c r="I58602" s="72"/>
      <c r="J58602" s="72"/>
      <c r="K58602" s="72"/>
    </row>
    <row r="58603" spans="9:11">
      <c r="I58603" s="72"/>
      <c r="J58603" s="72"/>
      <c r="K58603" s="72"/>
    </row>
    <row r="58604" spans="9:11">
      <c r="I58604" s="72"/>
      <c r="J58604" s="72"/>
      <c r="K58604" s="72"/>
    </row>
    <row r="58605" spans="9:11">
      <c r="I58605" s="72"/>
      <c r="J58605" s="72"/>
      <c r="K58605" s="72"/>
    </row>
    <row r="58606" spans="9:11">
      <c r="I58606" s="72"/>
      <c r="J58606" s="72"/>
      <c r="K58606" s="72"/>
    </row>
    <row r="58607" spans="9:11">
      <c r="I58607" s="72"/>
      <c r="J58607" s="72"/>
      <c r="K58607" s="72"/>
    </row>
    <row r="58608" spans="9:11">
      <c r="I58608" s="72"/>
      <c r="J58608" s="72"/>
      <c r="K58608" s="72"/>
    </row>
    <row r="58609" spans="9:11">
      <c r="I58609" s="72"/>
      <c r="J58609" s="72"/>
      <c r="K58609" s="72"/>
    </row>
    <row r="58610" spans="9:11">
      <c r="I58610" s="72"/>
      <c r="J58610" s="72"/>
      <c r="K58610" s="72"/>
    </row>
    <row r="58611" spans="9:11">
      <c r="I58611" s="72"/>
      <c r="J58611" s="72"/>
      <c r="K58611" s="72"/>
    </row>
    <row r="58612" spans="9:11">
      <c r="I58612" s="72"/>
      <c r="J58612" s="72"/>
      <c r="K58612" s="72"/>
    </row>
    <row r="58613" spans="9:11">
      <c r="I58613" s="72"/>
      <c r="J58613" s="72"/>
      <c r="K58613" s="72"/>
    </row>
    <row r="58614" spans="9:11">
      <c r="I58614" s="72"/>
      <c r="J58614" s="72"/>
      <c r="K58614" s="72"/>
    </row>
    <row r="58615" spans="9:11">
      <c r="I58615" s="72"/>
      <c r="J58615" s="72"/>
      <c r="K58615" s="72"/>
    </row>
    <row r="58616" spans="9:11">
      <c r="I58616" s="72"/>
      <c r="J58616" s="72"/>
      <c r="K58616" s="72"/>
    </row>
    <row r="58617" spans="9:11">
      <c r="I58617" s="72"/>
      <c r="J58617" s="72"/>
      <c r="K58617" s="72"/>
    </row>
    <row r="58618" spans="9:11">
      <c r="I58618" s="72"/>
      <c r="J58618" s="72"/>
      <c r="K58618" s="72"/>
    </row>
    <row r="58619" spans="9:11">
      <c r="I58619" s="72"/>
      <c r="J58619" s="72"/>
      <c r="K58619" s="72"/>
    </row>
    <row r="58620" spans="9:11">
      <c r="I58620" s="72"/>
      <c r="J58620" s="72"/>
      <c r="K58620" s="72"/>
    </row>
    <row r="58621" spans="9:11">
      <c r="I58621" s="72"/>
      <c r="J58621" s="72"/>
      <c r="K58621" s="72"/>
    </row>
    <row r="58622" spans="9:11">
      <c r="I58622" s="72"/>
      <c r="J58622" s="72"/>
      <c r="K58622" s="72"/>
    </row>
    <row r="58623" spans="9:11">
      <c r="I58623" s="72"/>
      <c r="J58623" s="72"/>
      <c r="K58623" s="72"/>
    </row>
    <row r="58624" spans="9:11">
      <c r="I58624" s="72"/>
      <c r="J58624" s="72"/>
      <c r="K58624" s="72"/>
    </row>
    <row r="58625" spans="9:11">
      <c r="I58625" s="72"/>
      <c r="J58625" s="72"/>
      <c r="K58625" s="72"/>
    </row>
    <row r="58626" spans="9:11">
      <c r="I58626" s="72"/>
      <c r="J58626" s="72"/>
      <c r="K58626" s="72"/>
    </row>
    <row r="58627" spans="9:11">
      <c r="I58627" s="72"/>
      <c r="J58627" s="72"/>
      <c r="K58627" s="72"/>
    </row>
    <row r="58628" spans="9:11">
      <c r="I58628" s="72"/>
      <c r="J58628" s="72"/>
      <c r="K58628" s="72"/>
    </row>
    <row r="58629" spans="9:11">
      <c r="I58629" s="72"/>
      <c r="J58629" s="72"/>
      <c r="K58629" s="72"/>
    </row>
    <row r="58630" spans="9:11">
      <c r="I58630" s="72"/>
      <c r="J58630" s="72"/>
      <c r="K58630" s="72"/>
    </row>
    <row r="58631" spans="9:11">
      <c r="I58631" s="72"/>
      <c r="J58631" s="72"/>
      <c r="K58631" s="72"/>
    </row>
    <row r="58632" spans="9:11">
      <c r="I58632" s="72"/>
      <c r="J58632" s="72"/>
      <c r="K58632" s="72"/>
    </row>
    <row r="58633" spans="9:11">
      <c r="I58633" s="72"/>
      <c r="J58633" s="72"/>
      <c r="K58633" s="72"/>
    </row>
    <row r="58634" spans="9:11">
      <c r="I58634" s="72"/>
      <c r="J58634" s="72"/>
      <c r="K58634" s="72"/>
    </row>
    <row r="58635" spans="9:11">
      <c r="I58635" s="72"/>
      <c r="J58635" s="72"/>
      <c r="K58635" s="72"/>
    </row>
    <row r="58636" spans="9:11">
      <c r="I58636" s="72"/>
      <c r="J58636" s="72"/>
      <c r="K58636" s="72"/>
    </row>
    <row r="58637" spans="9:11">
      <c r="I58637" s="72"/>
      <c r="J58637" s="72"/>
      <c r="K58637" s="72"/>
    </row>
    <row r="58638" spans="9:11">
      <c r="I58638" s="72"/>
      <c r="J58638" s="72"/>
      <c r="K58638" s="72"/>
    </row>
    <row r="58639" spans="9:11">
      <c r="I58639" s="72"/>
      <c r="J58639" s="72"/>
      <c r="K58639" s="72"/>
    </row>
    <row r="58640" spans="9:11">
      <c r="I58640" s="72"/>
      <c r="J58640" s="72"/>
      <c r="K58640" s="72"/>
    </row>
    <row r="58641" spans="9:11">
      <c r="I58641" s="72"/>
      <c r="J58641" s="72"/>
      <c r="K58641" s="72"/>
    </row>
    <row r="58642" spans="9:11">
      <c r="I58642" s="72"/>
      <c r="J58642" s="72"/>
      <c r="K58642" s="72"/>
    </row>
    <row r="58643" spans="9:11">
      <c r="I58643" s="72"/>
      <c r="J58643" s="72"/>
      <c r="K58643" s="72"/>
    </row>
    <row r="58644" spans="9:11">
      <c r="I58644" s="72"/>
      <c r="J58644" s="72"/>
      <c r="K58644" s="72"/>
    </row>
    <row r="58645" spans="9:11">
      <c r="I58645" s="72"/>
      <c r="J58645" s="72"/>
      <c r="K58645" s="72"/>
    </row>
    <row r="58646" spans="9:11">
      <c r="I58646" s="72"/>
      <c r="J58646" s="72"/>
      <c r="K58646" s="72"/>
    </row>
    <row r="58647" spans="9:11">
      <c r="I58647" s="72"/>
      <c r="J58647" s="72"/>
      <c r="K58647" s="72"/>
    </row>
    <row r="58648" spans="9:11">
      <c r="I58648" s="72"/>
      <c r="J58648" s="72"/>
      <c r="K58648" s="72"/>
    </row>
    <row r="58649" spans="9:11">
      <c r="I58649" s="72"/>
      <c r="J58649" s="72"/>
      <c r="K58649" s="72"/>
    </row>
    <row r="58650" spans="9:11">
      <c r="I58650" s="72"/>
      <c r="J58650" s="72"/>
      <c r="K58650" s="72"/>
    </row>
    <row r="58651" spans="9:11">
      <c r="I58651" s="72"/>
      <c r="J58651" s="72"/>
      <c r="K58651" s="72"/>
    </row>
    <row r="58652" spans="9:11">
      <c r="I58652" s="72"/>
      <c r="J58652" s="72"/>
      <c r="K58652" s="72"/>
    </row>
    <row r="58653" spans="9:11">
      <c r="I58653" s="72"/>
      <c r="J58653" s="72"/>
      <c r="K58653" s="72"/>
    </row>
    <row r="58654" spans="9:11">
      <c r="I58654" s="72"/>
      <c r="J58654" s="72"/>
      <c r="K58654" s="72"/>
    </row>
    <row r="58655" spans="9:11">
      <c r="I58655" s="72"/>
      <c r="J58655" s="72"/>
      <c r="K58655" s="72"/>
    </row>
    <row r="58656" spans="9:11">
      <c r="I58656" s="72"/>
      <c r="J58656" s="72"/>
      <c r="K58656" s="72"/>
    </row>
    <row r="58657" spans="9:11">
      <c r="I58657" s="72"/>
      <c r="J58657" s="72"/>
      <c r="K58657" s="72"/>
    </row>
    <row r="58658" spans="9:11">
      <c r="I58658" s="72"/>
      <c r="J58658" s="72"/>
      <c r="K58658" s="72"/>
    </row>
    <row r="58659" spans="9:11">
      <c r="I58659" s="72"/>
      <c r="J58659" s="72"/>
      <c r="K58659" s="72"/>
    </row>
    <row r="58660" spans="9:11">
      <c r="I58660" s="72"/>
      <c r="J58660" s="72"/>
      <c r="K58660" s="72"/>
    </row>
    <row r="58661" spans="9:11">
      <c r="I58661" s="72"/>
      <c r="J58661" s="72"/>
      <c r="K58661" s="72"/>
    </row>
    <row r="58662" spans="9:11">
      <c r="I58662" s="72"/>
      <c r="J58662" s="72"/>
      <c r="K58662" s="72"/>
    </row>
    <row r="58663" spans="9:11">
      <c r="I58663" s="72"/>
      <c r="J58663" s="72"/>
      <c r="K58663" s="72"/>
    </row>
    <row r="58664" spans="9:11">
      <c r="I58664" s="72"/>
      <c r="J58664" s="72"/>
      <c r="K58664" s="72"/>
    </row>
    <row r="58665" spans="9:11">
      <c r="I58665" s="72"/>
      <c r="J58665" s="72"/>
      <c r="K58665" s="72"/>
    </row>
    <row r="58666" spans="9:11">
      <c r="I58666" s="72"/>
      <c r="J58666" s="72"/>
      <c r="K58666" s="72"/>
    </row>
    <row r="58667" spans="9:11">
      <c r="I58667" s="72"/>
      <c r="J58667" s="72"/>
      <c r="K58667" s="72"/>
    </row>
    <row r="58668" spans="9:11">
      <c r="I58668" s="72"/>
      <c r="J58668" s="72"/>
      <c r="K58668" s="72"/>
    </row>
    <row r="58669" spans="9:11">
      <c r="I58669" s="72"/>
      <c r="J58669" s="72"/>
      <c r="K58669" s="72"/>
    </row>
    <row r="58670" spans="9:11">
      <c r="I58670" s="72"/>
      <c r="J58670" s="72"/>
      <c r="K58670" s="72"/>
    </row>
    <row r="58671" spans="9:11">
      <c r="I58671" s="72"/>
      <c r="J58671" s="72"/>
      <c r="K58671" s="72"/>
    </row>
    <row r="58672" spans="9:11">
      <c r="I58672" s="72"/>
      <c r="J58672" s="72"/>
      <c r="K58672" s="72"/>
    </row>
    <row r="58673" spans="9:11">
      <c r="I58673" s="72"/>
      <c r="J58673" s="72"/>
      <c r="K58673" s="72"/>
    </row>
    <row r="58674" spans="9:11">
      <c r="I58674" s="72"/>
      <c r="J58674" s="72"/>
      <c r="K58674" s="72"/>
    </row>
    <row r="58675" spans="9:11">
      <c r="I58675" s="72"/>
      <c r="J58675" s="72"/>
      <c r="K58675" s="72"/>
    </row>
    <row r="58676" spans="9:11">
      <c r="I58676" s="72"/>
      <c r="J58676" s="72"/>
      <c r="K58676" s="72"/>
    </row>
    <row r="58677" spans="9:11">
      <c r="I58677" s="72"/>
      <c r="J58677" s="72"/>
      <c r="K58677" s="72"/>
    </row>
    <row r="58678" spans="9:11">
      <c r="I58678" s="72"/>
      <c r="J58678" s="72"/>
      <c r="K58678" s="72"/>
    </row>
    <row r="58679" spans="9:11">
      <c r="I58679" s="72"/>
      <c r="J58679" s="72"/>
      <c r="K58679" s="72"/>
    </row>
    <row r="58680" spans="9:11">
      <c r="I58680" s="72"/>
      <c r="J58680" s="72"/>
      <c r="K58680" s="72"/>
    </row>
    <row r="58681" spans="9:11">
      <c r="I58681" s="72"/>
      <c r="J58681" s="72"/>
      <c r="K58681" s="72"/>
    </row>
    <row r="58682" spans="9:11">
      <c r="I58682" s="72"/>
      <c r="J58682" s="72"/>
      <c r="K58682" s="72"/>
    </row>
    <row r="58683" spans="9:11">
      <c r="I58683" s="72"/>
      <c r="J58683" s="72"/>
      <c r="K58683" s="72"/>
    </row>
    <row r="58684" spans="9:11">
      <c r="I58684" s="72"/>
      <c r="J58684" s="72"/>
      <c r="K58684" s="72"/>
    </row>
    <row r="58685" spans="9:11">
      <c r="I58685" s="72"/>
      <c r="J58685" s="72"/>
      <c r="K58685" s="72"/>
    </row>
    <row r="58686" spans="9:11">
      <c r="I58686" s="72"/>
      <c r="J58686" s="72"/>
      <c r="K58686" s="72"/>
    </row>
    <row r="58687" spans="9:11">
      <c r="I58687" s="72"/>
      <c r="J58687" s="72"/>
      <c r="K58687" s="72"/>
    </row>
    <row r="58688" spans="9:11">
      <c r="I58688" s="72"/>
      <c r="J58688" s="72"/>
      <c r="K58688" s="72"/>
    </row>
    <row r="58689" spans="9:11">
      <c r="I58689" s="72"/>
      <c r="J58689" s="72"/>
      <c r="K58689" s="72"/>
    </row>
    <row r="58690" spans="9:11">
      <c r="I58690" s="72"/>
      <c r="J58690" s="72"/>
      <c r="K58690" s="72"/>
    </row>
    <row r="58691" spans="9:11">
      <c r="I58691" s="72"/>
      <c r="J58691" s="72"/>
      <c r="K58691" s="72"/>
    </row>
    <row r="58692" spans="9:11">
      <c r="I58692" s="72"/>
      <c r="J58692" s="72"/>
      <c r="K58692" s="72"/>
    </row>
    <row r="58693" spans="9:11">
      <c r="I58693" s="72"/>
      <c r="J58693" s="72"/>
      <c r="K58693" s="72"/>
    </row>
    <row r="58694" spans="9:11">
      <c r="I58694" s="72"/>
      <c r="J58694" s="72"/>
      <c r="K58694" s="72"/>
    </row>
    <row r="58695" spans="9:11">
      <c r="I58695" s="72"/>
      <c r="J58695" s="72"/>
      <c r="K58695" s="72"/>
    </row>
    <row r="58696" spans="9:11">
      <c r="I58696" s="72"/>
      <c r="J58696" s="72"/>
      <c r="K58696" s="72"/>
    </row>
    <row r="58697" spans="9:11">
      <c r="I58697" s="72"/>
      <c r="J58697" s="72"/>
      <c r="K58697" s="72"/>
    </row>
    <row r="58698" spans="9:11">
      <c r="I58698" s="72"/>
      <c r="J58698" s="72"/>
      <c r="K58698" s="72"/>
    </row>
    <row r="58699" spans="9:11">
      <c r="I58699" s="72"/>
      <c r="J58699" s="72"/>
      <c r="K58699" s="72"/>
    </row>
    <row r="58700" spans="9:11">
      <c r="I58700" s="72"/>
      <c r="J58700" s="72"/>
      <c r="K58700" s="72"/>
    </row>
    <row r="58701" spans="9:11">
      <c r="I58701" s="72"/>
      <c r="J58701" s="72"/>
      <c r="K58701" s="72"/>
    </row>
    <row r="58702" spans="9:11">
      <c r="I58702" s="72"/>
      <c r="J58702" s="72"/>
      <c r="K58702" s="72"/>
    </row>
    <row r="58703" spans="9:11">
      <c r="I58703" s="72"/>
      <c r="J58703" s="72"/>
      <c r="K58703" s="72"/>
    </row>
    <row r="58704" spans="9:11">
      <c r="I58704" s="72"/>
      <c r="J58704" s="72"/>
      <c r="K58704" s="72"/>
    </row>
    <row r="58705" spans="9:11">
      <c r="I58705" s="72"/>
      <c r="J58705" s="72"/>
      <c r="K58705" s="72"/>
    </row>
    <row r="58706" spans="9:11">
      <c r="I58706" s="72"/>
      <c r="J58706" s="72"/>
      <c r="K58706" s="72"/>
    </row>
    <row r="58707" spans="9:11">
      <c r="I58707" s="72"/>
      <c r="J58707" s="72"/>
      <c r="K58707" s="72"/>
    </row>
    <row r="58708" spans="9:11">
      <c r="I58708" s="72"/>
      <c r="J58708" s="72"/>
      <c r="K58708" s="72"/>
    </row>
    <row r="58709" spans="9:11">
      <c r="I58709" s="72"/>
      <c r="J58709" s="72"/>
      <c r="K58709" s="72"/>
    </row>
    <row r="58710" spans="9:11">
      <c r="I58710" s="72"/>
      <c r="J58710" s="72"/>
      <c r="K58710" s="72"/>
    </row>
    <row r="58711" spans="9:11">
      <c r="I58711" s="72"/>
      <c r="J58711" s="72"/>
      <c r="K58711" s="72"/>
    </row>
    <row r="58712" spans="9:11">
      <c r="I58712" s="72"/>
      <c r="J58712" s="72"/>
      <c r="K58712" s="72"/>
    </row>
    <row r="58713" spans="9:11">
      <c r="I58713" s="72"/>
      <c r="J58713" s="72"/>
      <c r="K58713" s="72"/>
    </row>
    <row r="58714" spans="9:11">
      <c r="I58714" s="72"/>
      <c r="J58714" s="72"/>
      <c r="K58714" s="72"/>
    </row>
    <row r="58715" spans="9:11">
      <c r="I58715" s="72"/>
      <c r="J58715" s="72"/>
      <c r="K58715" s="72"/>
    </row>
    <row r="58716" spans="9:11">
      <c r="I58716" s="72"/>
      <c r="J58716" s="72"/>
      <c r="K58716" s="72"/>
    </row>
    <row r="58717" spans="9:11">
      <c r="I58717" s="72"/>
      <c r="J58717" s="72"/>
      <c r="K58717" s="72"/>
    </row>
    <row r="58718" spans="9:11">
      <c r="I58718" s="72"/>
      <c r="J58718" s="72"/>
      <c r="K58718" s="72"/>
    </row>
    <row r="58719" spans="9:11">
      <c r="I58719" s="72"/>
      <c r="J58719" s="72"/>
      <c r="K58719" s="72"/>
    </row>
    <row r="58720" spans="9:11">
      <c r="I58720" s="72"/>
      <c r="J58720" s="72"/>
      <c r="K58720" s="72"/>
    </row>
    <row r="58721" spans="9:11">
      <c r="I58721" s="72"/>
      <c r="J58721" s="72"/>
      <c r="K58721" s="72"/>
    </row>
    <row r="58722" spans="9:11">
      <c r="I58722" s="72"/>
      <c r="J58722" s="72"/>
      <c r="K58722" s="72"/>
    </row>
    <row r="58723" spans="9:11">
      <c r="I58723" s="72"/>
      <c r="J58723" s="72"/>
      <c r="K58723" s="72"/>
    </row>
    <row r="58724" spans="9:11">
      <c r="I58724" s="72"/>
      <c r="J58724" s="72"/>
      <c r="K58724" s="72"/>
    </row>
    <row r="58725" spans="9:11">
      <c r="I58725" s="72"/>
      <c r="J58725" s="72"/>
      <c r="K58725" s="72"/>
    </row>
    <row r="58726" spans="9:11">
      <c r="I58726" s="72"/>
      <c r="J58726" s="72"/>
      <c r="K58726" s="72"/>
    </row>
    <row r="58727" spans="9:11">
      <c r="I58727" s="72"/>
      <c r="J58727" s="72"/>
      <c r="K58727" s="72"/>
    </row>
    <row r="58728" spans="9:11">
      <c r="I58728" s="72"/>
      <c r="J58728" s="72"/>
      <c r="K58728" s="72"/>
    </row>
    <row r="58729" spans="9:11">
      <c r="I58729" s="72"/>
      <c r="J58729" s="72"/>
      <c r="K58729" s="72"/>
    </row>
    <row r="58730" spans="9:11">
      <c r="I58730" s="72"/>
      <c r="J58730" s="72"/>
      <c r="K58730" s="72"/>
    </row>
    <row r="58731" spans="9:11">
      <c r="I58731" s="72"/>
      <c r="J58731" s="72"/>
      <c r="K58731" s="72"/>
    </row>
    <row r="58732" spans="9:11">
      <c r="I58732" s="72"/>
      <c r="J58732" s="72"/>
      <c r="K58732" s="72"/>
    </row>
    <row r="58733" spans="9:11">
      <c r="I58733" s="72"/>
      <c r="J58733" s="72"/>
      <c r="K58733" s="72"/>
    </row>
    <row r="58734" spans="9:11">
      <c r="I58734" s="72"/>
      <c r="J58734" s="72"/>
      <c r="K58734" s="72"/>
    </row>
    <row r="58735" spans="9:11">
      <c r="I58735" s="72"/>
      <c r="J58735" s="72"/>
      <c r="K58735" s="72"/>
    </row>
    <row r="58736" spans="9:11">
      <c r="I58736" s="72"/>
      <c r="J58736" s="72"/>
      <c r="K58736" s="72"/>
    </row>
    <row r="58737" spans="9:11">
      <c r="I58737" s="72"/>
      <c r="J58737" s="72"/>
      <c r="K58737" s="72"/>
    </row>
    <row r="58738" spans="9:11">
      <c r="I58738" s="72"/>
      <c r="J58738" s="72"/>
      <c r="K58738" s="72"/>
    </row>
    <row r="58739" spans="9:11">
      <c r="I58739" s="72"/>
      <c r="J58739" s="72"/>
      <c r="K58739" s="72"/>
    </row>
    <row r="58740" spans="9:11">
      <c r="I58740" s="72"/>
      <c r="J58740" s="72"/>
      <c r="K58740" s="72"/>
    </row>
    <row r="58741" spans="9:11">
      <c r="I58741" s="72"/>
      <c r="J58741" s="72"/>
      <c r="K58741" s="72"/>
    </row>
    <row r="58742" spans="9:11">
      <c r="I58742" s="72"/>
      <c r="J58742" s="72"/>
      <c r="K58742" s="72"/>
    </row>
    <row r="58743" spans="9:11">
      <c r="I58743" s="72"/>
      <c r="J58743" s="72"/>
      <c r="K58743" s="72"/>
    </row>
    <row r="58744" spans="9:11">
      <c r="I58744" s="72"/>
      <c r="J58744" s="72"/>
      <c r="K58744" s="72"/>
    </row>
    <row r="58745" spans="9:11">
      <c r="I58745" s="72"/>
      <c r="J58745" s="72"/>
      <c r="K58745" s="72"/>
    </row>
    <row r="58746" spans="9:11">
      <c r="I58746" s="72"/>
      <c r="J58746" s="72"/>
      <c r="K58746" s="72"/>
    </row>
    <row r="58747" spans="9:11">
      <c r="I58747" s="72"/>
      <c r="J58747" s="72"/>
      <c r="K58747" s="72"/>
    </row>
    <row r="58748" spans="9:11">
      <c r="I58748" s="72"/>
      <c r="J58748" s="72"/>
      <c r="K58748" s="72"/>
    </row>
    <row r="58749" spans="9:11">
      <c r="I58749" s="72"/>
      <c r="J58749" s="72"/>
      <c r="K58749" s="72"/>
    </row>
    <row r="58750" spans="9:11">
      <c r="I58750" s="72"/>
      <c r="J58750" s="72"/>
      <c r="K58750" s="72"/>
    </row>
    <row r="58751" spans="9:11">
      <c r="I58751" s="72"/>
      <c r="J58751" s="72"/>
      <c r="K58751" s="72"/>
    </row>
    <row r="58752" spans="9:11">
      <c r="I58752" s="72"/>
      <c r="J58752" s="72"/>
      <c r="K58752" s="72"/>
    </row>
    <row r="58753" spans="9:11">
      <c r="I58753" s="72"/>
      <c r="J58753" s="72"/>
      <c r="K58753" s="72"/>
    </row>
    <row r="58754" spans="9:11">
      <c r="I58754" s="72"/>
      <c r="J58754" s="72"/>
      <c r="K58754" s="72"/>
    </row>
    <row r="58755" spans="9:11">
      <c r="I58755" s="72"/>
      <c r="J58755" s="72"/>
      <c r="K58755" s="72"/>
    </row>
    <row r="58756" spans="9:11">
      <c r="I58756" s="72"/>
      <c r="J58756" s="72"/>
      <c r="K58756" s="72"/>
    </row>
    <row r="58757" spans="9:11">
      <c r="I58757" s="72"/>
      <c r="J58757" s="72"/>
      <c r="K58757" s="72"/>
    </row>
    <row r="58758" spans="9:11">
      <c r="I58758" s="72"/>
      <c r="J58758" s="72"/>
      <c r="K58758" s="72"/>
    </row>
    <row r="58759" spans="9:11">
      <c r="I58759" s="72"/>
      <c r="J58759" s="72"/>
      <c r="K58759" s="72"/>
    </row>
    <row r="58760" spans="9:11">
      <c r="I58760" s="72"/>
      <c r="J58760" s="72"/>
      <c r="K58760" s="72"/>
    </row>
    <row r="58761" spans="9:11">
      <c r="I58761" s="72"/>
      <c r="J58761" s="72"/>
      <c r="K58761" s="72"/>
    </row>
    <row r="58762" spans="9:11">
      <c r="I58762" s="72"/>
      <c r="J58762" s="72"/>
      <c r="K58762" s="72"/>
    </row>
    <row r="58763" spans="9:11">
      <c r="I58763" s="72"/>
      <c r="J58763" s="72"/>
      <c r="K58763" s="72"/>
    </row>
    <row r="58764" spans="9:11">
      <c r="I58764" s="72"/>
      <c r="J58764" s="72"/>
      <c r="K58764" s="72"/>
    </row>
    <row r="58765" spans="9:11">
      <c r="I58765" s="72"/>
      <c r="J58765" s="72"/>
      <c r="K58765" s="72"/>
    </row>
    <row r="58766" spans="9:11">
      <c r="I58766" s="72"/>
      <c r="J58766" s="72"/>
      <c r="K58766" s="72"/>
    </row>
    <row r="58767" spans="9:11">
      <c r="I58767" s="72"/>
      <c r="J58767" s="72"/>
      <c r="K58767" s="72"/>
    </row>
    <row r="58768" spans="9:11">
      <c r="I58768" s="72"/>
      <c r="J58768" s="72"/>
      <c r="K58768" s="72"/>
    </row>
    <row r="58769" spans="9:11">
      <c r="I58769" s="72"/>
      <c r="J58769" s="72"/>
      <c r="K58769" s="72"/>
    </row>
    <row r="58770" spans="9:11">
      <c r="I58770" s="72"/>
      <c r="J58770" s="72"/>
      <c r="K58770" s="72"/>
    </row>
    <row r="58771" spans="9:11">
      <c r="I58771" s="72"/>
      <c r="J58771" s="72"/>
      <c r="K58771" s="72"/>
    </row>
    <row r="58772" spans="9:11">
      <c r="I58772" s="72"/>
      <c r="J58772" s="72"/>
      <c r="K58772" s="72"/>
    </row>
    <row r="58773" spans="9:11">
      <c r="I58773" s="72"/>
      <c r="J58773" s="72"/>
      <c r="K58773" s="72"/>
    </row>
    <row r="58774" spans="9:11">
      <c r="I58774" s="72"/>
      <c r="J58774" s="72"/>
      <c r="K58774" s="72"/>
    </row>
    <row r="58775" spans="9:11">
      <c r="I58775" s="72"/>
      <c r="J58775" s="72"/>
      <c r="K58775" s="72"/>
    </row>
    <row r="58776" spans="9:11">
      <c r="I58776" s="72"/>
      <c r="J58776" s="72"/>
      <c r="K58776" s="72"/>
    </row>
    <row r="58777" spans="9:11">
      <c r="I58777" s="72"/>
      <c r="J58777" s="72"/>
      <c r="K58777" s="72"/>
    </row>
    <row r="58778" spans="9:11">
      <c r="I58778" s="72"/>
      <c r="J58778" s="72"/>
      <c r="K58778" s="72"/>
    </row>
    <row r="58779" spans="9:11">
      <c r="I58779" s="72"/>
      <c r="J58779" s="72"/>
      <c r="K58779" s="72"/>
    </row>
    <row r="58780" spans="9:11">
      <c r="I58780" s="72"/>
      <c r="J58780" s="72"/>
      <c r="K58780" s="72"/>
    </row>
    <row r="58781" spans="9:11">
      <c r="I58781" s="72"/>
      <c r="J58781" s="72"/>
      <c r="K58781" s="72"/>
    </row>
    <row r="58782" spans="9:11">
      <c r="I58782" s="72"/>
      <c r="J58782" s="72"/>
      <c r="K58782" s="72"/>
    </row>
    <row r="58783" spans="9:11">
      <c r="I58783" s="72"/>
      <c r="J58783" s="72"/>
      <c r="K58783" s="72"/>
    </row>
    <row r="58784" spans="9:11">
      <c r="I58784" s="72"/>
      <c r="J58784" s="72"/>
      <c r="K58784" s="72"/>
    </row>
    <row r="58785" spans="9:11">
      <c r="I58785" s="72"/>
      <c r="J58785" s="72"/>
      <c r="K58785" s="72"/>
    </row>
    <row r="58786" spans="9:11">
      <c r="I58786" s="72"/>
      <c r="J58786" s="72"/>
      <c r="K58786" s="72"/>
    </row>
    <row r="58787" spans="9:11">
      <c r="I58787" s="72"/>
      <c r="J58787" s="72"/>
      <c r="K58787" s="72"/>
    </row>
    <row r="58788" spans="9:11">
      <c r="I58788" s="72"/>
      <c r="J58788" s="72"/>
      <c r="K58788" s="72"/>
    </row>
    <row r="58789" spans="9:11">
      <c r="I58789" s="72"/>
      <c r="J58789" s="72"/>
      <c r="K58789" s="72"/>
    </row>
    <row r="58790" spans="9:11">
      <c r="I58790" s="72"/>
      <c r="J58790" s="72"/>
      <c r="K58790" s="72"/>
    </row>
    <row r="58791" spans="9:11">
      <c r="I58791" s="72"/>
      <c r="J58791" s="72"/>
      <c r="K58791" s="72"/>
    </row>
    <row r="58792" spans="9:11">
      <c r="I58792" s="72"/>
      <c r="J58792" s="72"/>
      <c r="K58792" s="72"/>
    </row>
    <row r="58793" spans="9:11">
      <c r="I58793" s="72"/>
      <c r="J58793" s="72"/>
      <c r="K58793" s="72"/>
    </row>
    <row r="58794" spans="9:11">
      <c r="I58794" s="72"/>
      <c r="J58794" s="72"/>
      <c r="K58794" s="72"/>
    </row>
    <row r="58795" spans="9:11">
      <c r="I58795" s="72"/>
      <c r="J58795" s="72"/>
      <c r="K58795" s="72"/>
    </row>
    <row r="58796" spans="9:11">
      <c r="I58796" s="72"/>
      <c r="J58796" s="72"/>
      <c r="K58796" s="72"/>
    </row>
    <row r="58797" spans="9:11">
      <c r="I58797" s="72"/>
      <c r="J58797" s="72"/>
      <c r="K58797" s="72"/>
    </row>
    <row r="58798" spans="9:11">
      <c r="I58798" s="72"/>
      <c r="J58798" s="72"/>
      <c r="K58798" s="72"/>
    </row>
    <row r="58799" spans="9:11">
      <c r="I58799" s="72"/>
      <c r="J58799" s="72"/>
      <c r="K58799" s="72"/>
    </row>
    <row r="58800" spans="9:11">
      <c r="I58800" s="72"/>
      <c r="J58800" s="72"/>
      <c r="K58800" s="72"/>
    </row>
    <row r="58801" spans="9:11">
      <c r="I58801" s="72"/>
      <c r="J58801" s="72"/>
      <c r="K58801" s="72"/>
    </row>
    <row r="58802" spans="9:11">
      <c r="I58802" s="72"/>
      <c r="J58802" s="72"/>
      <c r="K58802" s="72"/>
    </row>
    <row r="58803" spans="9:11">
      <c r="I58803" s="72"/>
      <c r="J58803" s="72"/>
      <c r="K58803" s="72"/>
    </row>
    <row r="58804" spans="9:11">
      <c r="I58804" s="72"/>
      <c r="J58804" s="72"/>
      <c r="K58804" s="72"/>
    </row>
    <row r="58805" spans="9:11">
      <c r="I58805" s="72"/>
      <c r="J58805" s="72"/>
      <c r="K58805" s="72"/>
    </row>
    <row r="58806" spans="9:11">
      <c r="I58806" s="72"/>
      <c r="J58806" s="72"/>
      <c r="K58806" s="72"/>
    </row>
    <row r="58807" spans="9:11">
      <c r="I58807" s="72"/>
      <c r="J58807" s="72"/>
      <c r="K58807" s="72"/>
    </row>
    <row r="58808" spans="9:11">
      <c r="I58808" s="72"/>
      <c r="J58808" s="72"/>
      <c r="K58808" s="72"/>
    </row>
    <row r="58809" spans="9:11">
      <c r="I58809" s="72"/>
      <c r="J58809" s="72"/>
      <c r="K58809" s="72"/>
    </row>
    <row r="58810" spans="9:11">
      <c r="I58810" s="72"/>
      <c r="J58810" s="72"/>
      <c r="K58810" s="72"/>
    </row>
    <row r="58811" spans="9:11">
      <c r="I58811" s="72"/>
      <c r="J58811" s="72"/>
      <c r="K58811" s="72"/>
    </row>
    <row r="58812" spans="9:11">
      <c r="I58812" s="72"/>
      <c r="J58812" s="72"/>
      <c r="K58812" s="72"/>
    </row>
    <row r="58813" spans="9:11">
      <c r="I58813" s="72"/>
      <c r="J58813" s="72"/>
      <c r="K58813" s="72"/>
    </row>
    <row r="58814" spans="9:11">
      <c r="I58814" s="72"/>
      <c r="J58814" s="72"/>
      <c r="K58814" s="72"/>
    </row>
    <row r="58815" spans="9:11">
      <c r="I58815" s="72"/>
      <c r="J58815" s="72"/>
      <c r="K58815" s="72"/>
    </row>
    <row r="58816" spans="9:11">
      <c r="I58816" s="72"/>
      <c r="J58816" s="72"/>
      <c r="K58816" s="72"/>
    </row>
    <row r="58817" spans="9:11">
      <c r="I58817" s="72"/>
      <c r="J58817" s="72"/>
      <c r="K58817" s="72"/>
    </row>
    <row r="58818" spans="9:11">
      <c r="I58818" s="72"/>
      <c r="J58818" s="72"/>
      <c r="K58818" s="72"/>
    </row>
    <row r="58819" spans="9:11">
      <c r="I58819" s="72"/>
      <c r="J58819" s="72"/>
      <c r="K58819" s="72"/>
    </row>
    <row r="58820" spans="9:11">
      <c r="I58820" s="72"/>
      <c r="J58820" s="72"/>
      <c r="K58820" s="72"/>
    </row>
    <row r="58821" spans="9:11">
      <c r="I58821" s="72"/>
      <c r="J58821" s="72"/>
      <c r="K58821" s="72"/>
    </row>
    <row r="58822" spans="9:11">
      <c r="I58822" s="72"/>
      <c r="J58822" s="72"/>
      <c r="K58822" s="72"/>
    </row>
    <row r="58823" spans="9:11">
      <c r="I58823" s="72"/>
      <c r="J58823" s="72"/>
      <c r="K58823" s="72"/>
    </row>
    <row r="58824" spans="9:11">
      <c r="I58824" s="72"/>
      <c r="J58824" s="72"/>
      <c r="K58824" s="72"/>
    </row>
    <row r="58825" spans="9:11">
      <c r="I58825" s="72"/>
      <c r="J58825" s="72"/>
      <c r="K58825" s="72"/>
    </row>
    <row r="58826" spans="9:11">
      <c r="I58826" s="72"/>
      <c r="J58826" s="72"/>
      <c r="K58826" s="72"/>
    </row>
    <row r="58827" spans="9:11">
      <c r="I58827" s="72"/>
      <c r="J58827" s="72"/>
      <c r="K58827" s="72"/>
    </row>
    <row r="58828" spans="9:11">
      <c r="I58828" s="72"/>
      <c r="J58828" s="72"/>
      <c r="K58828" s="72"/>
    </row>
    <row r="58829" spans="9:11">
      <c r="I58829" s="72"/>
      <c r="J58829" s="72"/>
      <c r="K58829" s="72"/>
    </row>
    <row r="58830" spans="9:11">
      <c r="I58830" s="72"/>
      <c r="J58830" s="72"/>
      <c r="K58830" s="72"/>
    </row>
    <row r="58831" spans="9:11">
      <c r="I58831" s="72"/>
      <c r="J58831" s="72"/>
      <c r="K58831" s="72"/>
    </row>
    <row r="58832" spans="9:11">
      <c r="I58832" s="72"/>
      <c r="J58832" s="72"/>
      <c r="K58832" s="72"/>
    </row>
    <row r="58833" spans="9:11">
      <c r="I58833" s="72"/>
      <c r="J58833" s="72"/>
      <c r="K58833" s="72"/>
    </row>
    <row r="58834" spans="9:11">
      <c r="I58834" s="72"/>
      <c r="J58834" s="72"/>
      <c r="K58834" s="72"/>
    </row>
    <row r="58835" spans="9:11">
      <c r="I58835" s="72"/>
      <c r="J58835" s="72"/>
      <c r="K58835" s="72"/>
    </row>
    <row r="58836" spans="9:11">
      <c r="I58836" s="72"/>
      <c r="J58836" s="72"/>
      <c r="K58836" s="72"/>
    </row>
    <row r="58837" spans="9:11">
      <c r="I58837" s="72"/>
      <c r="J58837" s="72"/>
      <c r="K58837" s="72"/>
    </row>
    <row r="58838" spans="9:11">
      <c r="I58838" s="72"/>
      <c r="J58838" s="72"/>
      <c r="K58838" s="72"/>
    </row>
    <row r="58839" spans="9:11">
      <c r="I58839" s="72"/>
      <c r="J58839" s="72"/>
      <c r="K58839" s="72"/>
    </row>
    <row r="58840" spans="9:11">
      <c r="I58840" s="72"/>
      <c r="J58840" s="72"/>
      <c r="K58840" s="72"/>
    </row>
    <row r="58841" spans="9:11">
      <c r="I58841" s="72"/>
      <c r="J58841" s="72"/>
      <c r="K58841" s="72"/>
    </row>
    <row r="58842" spans="9:11">
      <c r="I58842" s="72"/>
      <c r="J58842" s="72"/>
      <c r="K58842" s="72"/>
    </row>
    <row r="58843" spans="9:11">
      <c r="I58843" s="72"/>
      <c r="J58843" s="72"/>
      <c r="K58843" s="72"/>
    </row>
    <row r="58844" spans="9:11">
      <c r="I58844" s="72"/>
      <c r="J58844" s="72"/>
      <c r="K58844" s="72"/>
    </row>
    <row r="58845" spans="9:11">
      <c r="I58845" s="72"/>
      <c r="J58845" s="72"/>
      <c r="K58845" s="72"/>
    </row>
    <row r="58846" spans="9:11">
      <c r="I58846" s="72"/>
      <c r="J58846" s="72"/>
      <c r="K58846" s="72"/>
    </row>
    <row r="58847" spans="9:11">
      <c r="I58847" s="72"/>
      <c r="J58847" s="72"/>
      <c r="K58847" s="72"/>
    </row>
    <row r="58848" spans="9:11">
      <c r="I58848" s="72"/>
      <c r="J58848" s="72"/>
      <c r="K58848" s="72"/>
    </row>
    <row r="58849" spans="9:11">
      <c r="I58849" s="72"/>
      <c r="J58849" s="72"/>
      <c r="K58849" s="72"/>
    </row>
    <row r="58850" spans="9:11">
      <c r="I58850" s="72"/>
      <c r="J58850" s="72"/>
      <c r="K58850" s="72"/>
    </row>
    <row r="58851" spans="9:11">
      <c r="I58851" s="72"/>
      <c r="J58851" s="72"/>
      <c r="K58851" s="72"/>
    </row>
    <row r="58852" spans="9:11">
      <c r="I58852" s="72"/>
      <c r="J58852" s="72"/>
      <c r="K58852" s="72"/>
    </row>
    <row r="58853" spans="9:11">
      <c r="I58853" s="72"/>
      <c r="J58853" s="72"/>
      <c r="K58853" s="72"/>
    </row>
    <row r="58854" spans="9:11">
      <c r="I58854" s="72"/>
      <c r="J58854" s="72"/>
      <c r="K58854" s="72"/>
    </row>
    <row r="58855" spans="9:11">
      <c r="I58855" s="72"/>
      <c r="J58855" s="72"/>
      <c r="K58855" s="72"/>
    </row>
    <row r="58856" spans="9:11">
      <c r="I58856" s="72"/>
      <c r="J58856" s="72"/>
      <c r="K58856" s="72"/>
    </row>
    <row r="58857" spans="9:11">
      <c r="I58857" s="72"/>
      <c r="J58857" s="72"/>
      <c r="K58857" s="72"/>
    </row>
    <row r="58858" spans="9:11">
      <c r="I58858" s="72"/>
      <c r="J58858" s="72"/>
      <c r="K58858" s="72"/>
    </row>
    <row r="58859" spans="9:11">
      <c r="I58859" s="72"/>
      <c r="J58859" s="72"/>
      <c r="K58859" s="72"/>
    </row>
    <row r="58860" spans="9:11">
      <c r="I58860" s="72"/>
      <c r="J58860" s="72"/>
      <c r="K58860" s="72"/>
    </row>
    <row r="58861" spans="9:11">
      <c r="I58861" s="72"/>
      <c r="J58861" s="72"/>
      <c r="K58861" s="72"/>
    </row>
    <row r="58862" spans="9:11">
      <c r="I58862" s="72"/>
      <c r="J58862" s="72"/>
      <c r="K58862" s="72"/>
    </row>
    <row r="58863" spans="9:11">
      <c r="I58863" s="72"/>
      <c r="J58863" s="72"/>
      <c r="K58863" s="72"/>
    </row>
    <row r="58864" spans="9:11">
      <c r="I58864" s="72"/>
      <c r="J58864" s="72"/>
      <c r="K58864" s="72"/>
    </row>
    <row r="58865" spans="9:11">
      <c r="I58865" s="72"/>
      <c r="J58865" s="72"/>
      <c r="K58865" s="72"/>
    </row>
    <row r="58866" spans="9:11">
      <c r="I58866" s="72"/>
      <c r="J58866" s="72"/>
      <c r="K58866" s="72"/>
    </row>
    <row r="58867" spans="9:11">
      <c r="I58867" s="72"/>
      <c r="J58867" s="72"/>
      <c r="K58867" s="72"/>
    </row>
    <row r="58868" spans="9:11">
      <c r="I58868" s="72"/>
      <c r="J58868" s="72"/>
      <c r="K58868" s="72"/>
    </row>
    <row r="58869" spans="9:11">
      <c r="I58869" s="72"/>
      <c r="J58869" s="72"/>
      <c r="K58869" s="72"/>
    </row>
    <row r="58870" spans="9:11">
      <c r="I58870" s="72"/>
      <c r="J58870" s="72"/>
      <c r="K58870" s="72"/>
    </row>
    <row r="58871" spans="9:11">
      <c r="I58871" s="72"/>
      <c r="J58871" s="72"/>
      <c r="K58871" s="72"/>
    </row>
    <row r="58872" spans="9:11">
      <c r="I58872" s="72"/>
      <c r="J58872" s="72"/>
      <c r="K58872" s="72"/>
    </row>
    <row r="58873" spans="9:11">
      <c r="I58873" s="72"/>
      <c r="J58873" s="72"/>
      <c r="K58873" s="72"/>
    </row>
    <row r="58874" spans="9:11">
      <c r="I58874" s="72"/>
      <c r="J58874" s="72"/>
      <c r="K58874" s="72"/>
    </row>
    <row r="58875" spans="9:11">
      <c r="I58875" s="72"/>
      <c r="J58875" s="72"/>
      <c r="K58875" s="72"/>
    </row>
    <row r="58876" spans="9:11">
      <c r="I58876" s="72"/>
      <c r="J58876" s="72"/>
      <c r="K58876" s="72"/>
    </row>
    <row r="58877" spans="9:11">
      <c r="I58877" s="72"/>
      <c r="J58877" s="72"/>
      <c r="K58877" s="72"/>
    </row>
    <row r="58878" spans="9:11">
      <c r="I58878" s="72"/>
      <c r="J58878" s="72"/>
      <c r="K58878" s="72"/>
    </row>
    <row r="58879" spans="9:11">
      <c r="I58879" s="72"/>
      <c r="J58879" s="72"/>
      <c r="K58879" s="72"/>
    </row>
    <row r="58880" spans="9:11">
      <c r="I58880" s="72"/>
      <c r="J58880" s="72"/>
      <c r="K58880" s="72"/>
    </row>
    <row r="58881" spans="9:11">
      <c r="I58881" s="72"/>
      <c r="J58881" s="72"/>
      <c r="K58881" s="72"/>
    </row>
    <row r="58882" spans="9:11">
      <c r="I58882" s="72"/>
      <c r="J58882" s="72"/>
      <c r="K58882" s="72"/>
    </row>
    <row r="58883" spans="9:11">
      <c r="I58883" s="72"/>
      <c r="J58883" s="72"/>
      <c r="K58883" s="72"/>
    </row>
    <row r="58884" spans="9:11">
      <c r="I58884" s="72"/>
      <c r="J58884" s="72"/>
      <c r="K58884" s="72"/>
    </row>
    <row r="58885" spans="9:11">
      <c r="I58885" s="72"/>
      <c r="J58885" s="72"/>
      <c r="K58885" s="72"/>
    </row>
    <row r="58886" spans="9:11">
      <c r="I58886" s="72"/>
      <c r="J58886" s="72"/>
      <c r="K58886" s="72"/>
    </row>
    <row r="58887" spans="9:11">
      <c r="I58887" s="72"/>
      <c r="J58887" s="72"/>
      <c r="K58887" s="72"/>
    </row>
    <row r="58888" spans="9:11">
      <c r="I58888" s="72"/>
      <c r="J58888" s="72"/>
      <c r="K58888" s="72"/>
    </row>
    <row r="58889" spans="9:11">
      <c r="I58889" s="72"/>
      <c r="J58889" s="72"/>
      <c r="K58889" s="72"/>
    </row>
    <row r="58890" spans="9:11">
      <c r="I58890" s="72"/>
      <c r="J58890" s="72"/>
      <c r="K58890" s="72"/>
    </row>
    <row r="58891" spans="9:11">
      <c r="I58891" s="72"/>
      <c r="J58891" s="72"/>
      <c r="K58891" s="72"/>
    </row>
    <row r="58892" spans="9:11">
      <c r="I58892" s="72"/>
      <c r="J58892" s="72"/>
      <c r="K58892" s="72"/>
    </row>
    <row r="58893" spans="9:11">
      <c r="I58893" s="72"/>
      <c r="J58893" s="72"/>
      <c r="K58893" s="72"/>
    </row>
    <row r="58894" spans="9:11">
      <c r="I58894" s="72"/>
      <c r="J58894" s="72"/>
      <c r="K58894" s="72"/>
    </row>
    <row r="58895" spans="9:11">
      <c r="I58895" s="72"/>
      <c r="J58895" s="72"/>
      <c r="K58895" s="72"/>
    </row>
    <row r="58896" spans="9:11">
      <c r="I58896" s="72"/>
      <c r="J58896" s="72"/>
      <c r="K58896" s="72"/>
    </row>
    <row r="58897" spans="9:11">
      <c r="I58897" s="72"/>
      <c r="J58897" s="72"/>
      <c r="K58897" s="72"/>
    </row>
    <row r="58898" spans="9:11">
      <c r="I58898" s="72"/>
      <c r="J58898" s="72"/>
      <c r="K58898" s="72"/>
    </row>
    <row r="58899" spans="9:11">
      <c r="I58899" s="72"/>
      <c r="J58899" s="72"/>
      <c r="K58899" s="72"/>
    </row>
    <row r="58900" spans="9:11">
      <c r="I58900" s="72"/>
      <c r="J58900" s="72"/>
      <c r="K58900" s="72"/>
    </row>
    <row r="58901" spans="9:11">
      <c r="I58901" s="72"/>
      <c r="J58901" s="72"/>
      <c r="K58901" s="72"/>
    </row>
    <row r="58902" spans="9:11">
      <c r="I58902" s="72"/>
      <c r="J58902" s="72"/>
      <c r="K58902" s="72"/>
    </row>
    <row r="58903" spans="9:11">
      <c r="I58903" s="72"/>
      <c r="J58903" s="72"/>
      <c r="K58903" s="72"/>
    </row>
    <row r="58904" spans="9:11">
      <c r="I58904" s="72"/>
      <c r="J58904" s="72"/>
      <c r="K58904" s="72"/>
    </row>
    <row r="58905" spans="9:11">
      <c r="I58905" s="72"/>
      <c r="J58905" s="72"/>
      <c r="K58905" s="72"/>
    </row>
    <row r="58906" spans="9:11">
      <c r="I58906" s="72"/>
      <c r="J58906" s="72"/>
      <c r="K58906" s="72"/>
    </row>
    <row r="58907" spans="9:11">
      <c r="I58907" s="72"/>
      <c r="J58907" s="72"/>
      <c r="K58907" s="72"/>
    </row>
    <row r="58908" spans="9:11">
      <c r="I58908" s="72"/>
      <c r="J58908" s="72"/>
      <c r="K58908" s="72"/>
    </row>
    <row r="58909" spans="9:11">
      <c r="I58909" s="72"/>
      <c r="J58909" s="72"/>
      <c r="K58909" s="72"/>
    </row>
    <row r="58910" spans="9:11">
      <c r="I58910" s="72"/>
      <c r="J58910" s="72"/>
      <c r="K58910" s="72"/>
    </row>
    <row r="58911" spans="9:11">
      <c r="I58911" s="72"/>
      <c r="J58911" s="72"/>
      <c r="K58911" s="72"/>
    </row>
    <row r="58912" spans="9:11">
      <c r="I58912" s="72"/>
      <c r="J58912" s="72"/>
      <c r="K58912" s="72"/>
    </row>
    <row r="58913" spans="9:11">
      <c r="I58913" s="72"/>
      <c r="J58913" s="72"/>
      <c r="K58913" s="72"/>
    </row>
    <row r="58914" spans="9:11">
      <c r="I58914" s="72"/>
      <c r="J58914" s="72"/>
      <c r="K58914" s="72"/>
    </row>
    <row r="58915" spans="9:11">
      <c r="I58915" s="72"/>
      <c r="J58915" s="72"/>
      <c r="K58915" s="72"/>
    </row>
    <row r="58916" spans="9:11">
      <c r="I58916" s="72"/>
      <c r="J58916" s="72"/>
      <c r="K58916" s="72"/>
    </row>
    <row r="58917" spans="9:11">
      <c r="I58917" s="72"/>
      <c r="J58917" s="72"/>
      <c r="K58917" s="72"/>
    </row>
    <row r="58918" spans="9:11">
      <c r="I58918" s="72"/>
      <c r="J58918" s="72"/>
      <c r="K58918" s="72"/>
    </row>
    <row r="58919" spans="9:11">
      <c r="I58919" s="72"/>
      <c r="J58919" s="72"/>
      <c r="K58919" s="72"/>
    </row>
    <row r="58920" spans="9:11">
      <c r="I58920" s="72"/>
      <c r="J58920" s="72"/>
      <c r="K58920" s="72"/>
    </row>
    <row r="58921" spans="9:11">
      <c r="I58921" s="72"/>
      <c r="J58921" s="72"/>
      <c r="K58921" s="72"/>
    </row>
    <row r="58922" spans="9:11">
      <c r="I58922" s="72"/>
      <c r="J58922" s="72"/>
      <c r="K58922" s="72"/>
    </row>
    <row r="58923" spans="9:11">
      <c r="I58923" s="72"/>
      <c r="J58923" s="72"/>
      <c r="K58923" s="72"/>
    </row>
    <row r="58924" spans="9:11">
      <c r="I58924" s="72"/>
      <c r="J58924" s="72"/>
      <c r="K58924" s="72"/>
    </row>
    <row r="58925" spans="9:11">
      <c r="I58925" s="72"/>
      <c r="J58925" s="72"/>
      <c r="K58925" s="72"/>
    </row>
    <row r="58926" spans="9:11">
      <c r="I58926" s="72"/>
      <c r="J58926" s="72"/>
      <c r="K58926" s="72"/>
    </row>
    <row r="58927" spans="9:11">
      <c r="I58927" s="72"/>
      <c r="J58927" s="72"/>
      <c r="K58927" s="72"/>
    </row>
    <row r="58928" spans="9:11">
      <c r="I58928" s="72"/>
      <c r="J58928" s="72"/>
      <c r="K58928" s="72"/>
    </row>
    <row r="58929" spans="9:11">
      <c r="I58929" s="72"/>
      <c r="J58929" s="72"/>
      <c r="K58929" s="72"/>
    </row>
    <row r="58930" spans="9:11">
      <c r="I58930" s="72"/>
      <c r="J58930" s="72"/>
      <c r="K58930" s="72"/>
    </row>
    <row r="58931" spans="9:11">
      <c r="I58931" s="72"/>
      <c r="J58931" s="72"/>
      <c r="K58931" s="72"/>
    </row>
    <row r="58932" spans="9:11">
      <c r="I58932" s="72"/>
      <c r="J58932" s="72"/>
      <c r="K58932" s="72"/>
    </row>
    <row r="58933" spans="9:11">
      <c r="I58933" s="72"/>
      <c r="J58933" s="72"/>
      <c r="K58933" s="72"/>
    </row>
    <row r="58934" spans="9:11">
      <c r="I58934" s="72"/>
      <c r="J58934" s="72"/>
      <c r="K58934" s="72"/>
    </row>
    <row r="58935" spans="9:11">
      <c r="I58935" s="72"/>
      <c r="J58935" s="72"/>
      <c r="K58935" s="72"/>
    </row>
    <row r="58936" spans="9:11">
      <c r="I58936" s="72"/>
      <c r="J58936" s="72"/>
      <c r="K58936" s="72"/>
    </row>
    <row r="58937" spans="9:11">
      <c r="I58937" s="72"/>
      <c r="J58937" s="72"/>
      <c r="K58937" s="72"/>
    </row>
    <row r="58938" spans="9:11">
      <c r="I58938" s="72"/>
      <c r="J58938" s="72"/>
      <c r="K58938" s="72"/>
    </row>
    <row r="58939" spans="9:11">
      <c r="I58939" s="72"/>
      <c r="J58939" s="72"/>
      <c r="K58939" s="72"/>
    </row>
    <row r="58940" spans="9:11">
      <c r="I58940" s="72"/>
      <c r="J58940" s="72"/>
      <c r="K58940" s="72"/>
    </row>
    <row r="58941" spans="9:11">
      <c r="I58941" s="72"/>
      <c r="J58941" s="72"/>
      <c r="K58941" s="72"/>
    </row>
    <row r="58942" spans="9:11">
      <c r="I58942" s="72"/>
      <c r="J58942" s="72"/>
      <c r="K58942" s="72"/>
    </row>
    <row r="58943" spans="9:11">
      <c r="I58943" s="72"/>
      <c r="J58943" s="72"/>
      <c r="K58943" s="72"/>
    </row>
    <row r="58944" spans="9:11">
      <c r="I58944" s="72"/>
      <c r="J58944" s="72"/>
      <c r="K58944" s="72"/>
    </row>
    <row r="58945" spans="9:11">
      <c r="I58945" s="72"/>
      <c r="J58945" s="72"/>
      <c r="K58945" s="72"/>
    </row>
    <row r="58946" spans="9:11">
      <c r="I58946" s="72"/>
      <c r="J58946" s="72"/>
      <c r="K58946" s="72"/>
    </row>
    <row r="58947" spans="9:11">
      <c r="I58947" s="72"/>
      <c r="J58947" s="72"/>
      <c r="K58947" s="72"/>
    </row>
    <row r="58948" spans="9:11">
      <c r="I58948" s="72"/>
      <c r="J58948" s="72"/>
      <c r="K58948" s="72"/>
    </row>
    <row r="58949" spans="9:11">
      <c r="I58949" s="72"/>
      <c r="J58949" s="72"/>
      <c r="K58949" s="72"/>
    </row>
    <row r="58950" spans="9:11">
      <c r="I58950" s="72"/>
      <c r="J58950" s="72"/>
      <c r="K58950" s="72"/>
    </row>
    <row r="58951" spans="9:11">
      <c r="I58951" s="72"/>
      <c r="J58951" s="72"/>
      <c r="K58951" s="72"/>
    </row>
    <row r="58952" spans="9:11">
      <c r="I58952" s="72"/>
      <c r="J58952" s="72"/>
      <c r="K58952" s="72"/>
    </row>
    <row r="58953" spans="9:11">
      <c r="I58953" s="72"/>
      <c r="J58953" s="72"/>
      <c r="K58953" s="72"/>
    </row>
    <row r="58954" spans="9:11">
      <c r="I58954" s="72"/>
      <c r="J58954" s="72"/>
      <c r="K58954" s="72"/>
    </row>
    <row r="58955" spans="9:11">
      <c r="I58955" s="72"/>
      <c r="J58955" s="72"/>
      <c r="K58955" s="72"/>
    </row>
    <row r="58956" spans="9:11">
      <c r="I58956" s="72"/>
      <c r="J58956" s="72"/>
      <c r="K58956" s="72"/>
    </row>
    <row r="58957" spans="9:11">
      <c r="I58957" s="72"/>
      <c r="J58957" s="72"/>
      <c r="K58957" s="72"/>
    </row>
    <row r="58958" spans="9:11">
      <c r="I58958" s="72"/>
      <c r="J58958" s="72"/>
      <c r="K58958" s="72"/>
    </row>
    <row r="58959" spans="9:11">
      <c r="I58959" s="72"/>
      <c r="J58959" s="72"/>
      <c r="K58959" s="72"/>
    </row>
    <row r="58960" spans="9:11">
      <c r="I58960" s="72"/>
      <c r="J58960" s="72"/>
      <c r="K58960" s="72"/>
    </row>
    <row r="58961" spans="9:11">
      <c r="I58961" s="72"/>
      <c r="J58961" s="72"/>
      <c r="K58961" s="72"/>
    </row>
    <row r="58962" spans="9:11">
      <c r="I58962" s="72"/>
      <c r="J58962" s="72"/>
      <c r="K58962" s="72"/>
    </row>
    <row r="58963" spans="9:11">
      <c r="I58963" s="72"/>
      <c r="J58963" s="72"/>
      <c r="K58963" s="72"/>
    </row>
    <row r="58964" spans="9:11">
      <c r="I58964" s="72"/>
      <c r="J58964" s="72"/>
      <c r="K58964" s="72"/>
    </row>
    <row r="58965" spans="9:11">
      <c r="I58965" s="72"/>
      <c r="J58965" s="72"/>
      <c r="K58965" s="72"/>
    </row>
    <row r="58966" spans="9:11">
      <c r="I58966" s="72"/>
      <c r="J58966" s="72"/>
      <c r="K58966" s="72"/>
    </row>
    <row r="58967" spans="9:11">
      <c r="I58967" s="72"/>
      <c r="J58967" s="72"/>
      <c r="K58967" s="72"/>
    </row>
    <row r="58968" spans="9:11">
      <c r="I58968" s="72"/>
      <c r="J58968" s="72"/>
      <c r="K58968" s="72"/>
    </row>
    <row r="58969" spans="9:11">
      <c r="I58969" s="72"/>
      <c r="J58969" s="72"/>
      <c r="K58969" s="72"/>
    </row>
    <row r="58970" spans="9:11">
      <c r="I58970" s="72"/>
      <c r="J58970" s="72"/>
      <c r="K58970" s="72"/>
    </row>
    <row r="58971" spans="9:11">
      <c r="I58971" s="72"/>
      <c r="J58971" s="72"/>
      <c r="K58971" s="72"/>
    </row>
    <row r="58972" spans="9:11">
      <c r="I58972" s="72"/>
      <c r="J58972" s="72"/>
      <c r="K58972" s="72"/>
    </row>
    <row r="58973" spans="9:11">
      <c r="I58973" s="72"/>
      <c r="J58973" s="72"/>
      <c r="K58973" s="72"/>
    </row>
    <row r="58974" spans="9:11">
      <c r="I58974" s="72"/>
      <c r="J58974" s="72"/>
      <c r="K58974" s="72"/>
    </row>
    <row r="58975" spans="9:11">
      <c r="I58975" s="72"/>
      <c r="J58975" s="72"/>
      <c r="K58975" s="72"/>
    </row>
    <row r="58976" spans="9:11">
      <c r="I58976" s="72"/>
      <c r="J58976" s="72"/>
      <c r="K58976" s="72"/>
    </row>
    <row r="58977" spans="9:11">
      <c r="I58977" s="72"/>
      <c r="J58977" s="72"/>
      <c r="K58977" s="72"/>
    </row>
    <row r="58978" spans="9:11">
      <c r="I58978" s="72"/>
      <c r="J58978" s="72"/>
      <c r="K58978" s="72"/>
    </row>
    <row r="58979" spans="9:11">
      <c r="I58979" s="72"/>
      <c r="J58979" s="72"/>
      <c r="K58979" s="72"/>
    </row>
    <row r="58980" spans="9:11">
      <c r="I58980" s="72"/>
      <c r="J58980" s="72"/>
      <c r="K58980" s="72"/>
    </row>
    <row r="58981" spans="9:11">
      <c r="I58981" s="72"/>
      <c r="J58981" s="72"/>
      <c r="K58981" s="72"/>
    </row>
    <row r="58982" spans="9:11">
      <c r="I58982" s="72"/>
      <c r="J58982" s="72"/>
      <c r="K58982" s="72"/>
    </row>
    <row r="58983" spans="9:11">
      <c r="I58983" s="72"/>
      <c r="J58983" s="72"/>
      <c r="K58983" s="72"/>
    </row>
    <row r="58984" spans="9:11">
      <c r="I58984" s="72"/>
      <c r="J58984" s="72"/>
      <c r="K58984" s="72"/>
    </row>
    <row r="58985" spans="9:11">
      <c r="I58985" s="72"/>
      <c r="J58985" s="72"/>
      <c r="K58985" s="72"/>
    </row>
    <row r="58986" spans="9:11">
      <c r="I58986" s="72"/>
      <c r="J58986" s="72"/>
      <c r="K58986" s="72"/>
    </row>
    <row r="58987" spans="9:11">
      <c r="I58987" s="72"/>
      <c r="J58987" s="72"/>
      <c r="K58987" s="72"/>
    </row>
    <row r="58988" spans="9:11">
      <c r="I58988" s="72"/>
      <c r="J58988" s="72"/>
      <c r="K58988" s="72"/>
    </row>
    <row r="58989" spans="9:11">
      <c r="I58989" s="72"/>
      <c r="J58989" s="72"/>
      <c r="K58989" s="72"/>
    </row>
    <row r="58990" spans="9:11">
      <c r="I58990" s="72"/>
      <c r="J58990" s="72"/>
      <c r="K58990" s="72"/>
    </row>
    <row r="58991" spans="9:11">
      <c r="I58991" s="72"/>
      <c r="J58991" s="72"/>
      <c r="K58991" s="72"/>
    </row>
    <row r="58992" spans="9:11">
      <c r="I58992" s="72"/>
      <c r="J58992" s="72"/>
      <c r="K58992" s="72"/>
    </row>
    <row r="58993" spans="9:11">
      <c r="I58993" s="72"/>
      <c r="J58993" s="72"/>
      <c r="K58993" s="72"/>
    </row>
    <row r="58994" spans="9:11">
      <c r="I58994" s="72"/>
      <c r="J58994" s="72"/>
      <c r="K58994" s="72"/>
    </row>
    <row r="58995" spans="9:11">
      <c r="I58995" s="72"/>
      <c r="J58995" s="72"/>
      <c r="K58995" s="72"/>
    </row>
    <row r="58996" spans="9:11">
      <c r="I58996" s="72"/>
      <c r="J58996" s="72"/>
      <c r="K58996" s="72"/>
    </row>
    <row r="58997" spans="9:11">
      <c r="I58997" s="72"/>
      <c r="J58997" s="72"/>
      <c r="K58997" s="72"/>
    </row>
    <row r="58998" spans="9:11">
      <c r="I58998" s="72"/>
      <c r="J58998" s="72"/>
      <c r="K58998" s="72"/>
    </row>
    <row r="58999" spans="9:11">
      <c r="I58999" s="72"/>
      <c r="J58999" s="72"/>
      <c r="K58999" s="72"/>
    </row>
    <row r="59000" spans="9:11">
      <c r="I59000" s="72"/>
      <c r="J59000" s="72"/>
      <c r="K59000" s="72"/>
    </row>
    <row r="59001" spans="9:11">
      <c r="I59001" s="72"/>
      <c r="J59001" s="72"/>
      <c r="K59001" s="72"/>
    </row>
    <row r="59002" spans="9:11">
      <c r="I59002" s="72"/>
      <c r="J59002" s="72"/>
      <c r="K59002" s="72"/>
    </row>
    <row r="59003" spans="9:11">
      <c r="I59003" s="72"/>
      <c r="J59003" s="72"/>
      <c r="K59003" s="72"/>
    </row>
    <row r="59004" spans="9:11">
      <c r="I59004" s="72"/>
      <c r="J59004" s="72"/>
      <c r="K59004" s="72"/>
    </row>
    <row r="59005" spans="9:11">
      <c r="I59005" s="72"/>
      <c r="J59005" s="72"/>
      <c r="K59005" s="72"/>
    </row>
    <row r="59006" spans="9:11">
      <c r="I59006" s="72"/>
      <c r="J59006" s="72"/>
      <c r="K59006" s="72"/>
    </row>
    <row r="59007" spans="9:11">
      <c r="I59007" s="72"/>
      <c r="J59007" s="72"/>
      <c r="K59007" s="72"/>
    </row>
    <row r="59008" spans="9:11">
      <c r="I59008" s="72"/>
      <c r="J59008" s="72"/>
      <c r="K59008" s="72"/>
    </row>
    <row r="59009" spans="9:11">
      <c r="I59009" s="72"/>
      <c r="J59009" s="72"/>
      <c r="K59009" s="72"/>
    </row>
    <row r="59010" spans="9:11">
      <c r="I59010" s="72"/>
      <c r="J59010" s="72"/>
      <c r="K59010" s="72"/>
    </row>
    <row r="59011" spans="9:11">
      <c r="I59011" s="72"/>
      <c r="J59011" s="72"/>
      <c r="K59011" s="72"/>
    </row>
    <row r="59012" spans="9:11">
      <c r="I59012" s="72"/>
      <c r="J59012" s="72"/>
      <c r="K59012" s="72"/>
    </row>
    <row r="59013" spans="9:11">
      <c r="I59013" s="72"/>
      <c r="J59013" s="72"/>
      <c r="K59013" s="72"/>
    </row>
    <row r="59014" spans="9:11">
      <c r="I59014" s="72"/>
      <c r="J59014" s="72"/>
      <c r="K59014" s="72"/>
    </row>
    <row r="59015" spans="9:11">
      <c r="I59015" s="72"/>
      <c r="J59015" s="72"/>
      <c r="K59015" s="72"/>
    </row>
    <row r="59016" spans="9:11">
      <c r="I59016" s="72"/>
      <c r="J59016" s="72"/>
      <c r="K59016" s="72"/>
    </row>
    <row r="59017" spans="9:11">
      <c r="I59017" s="72"/>
      <c r="J59017" s="72"/>
      <c r="K59017" s="72"/>
    </row>
    <row r="59018" spans="9:11">
      <c r="I59018" s="72"/>
      <c r="J59018" s="72"/>
      <c r="K59018" s="72"/>
    </row>
    <row r="59019" spans="9:11">
      <c r="I59019" s="72"/>
      <c r="J59019" s="72"/>
      <c r="K59019" s="72"/>
    </row>
    <row r="59020" spans="9:11">
      <c r="I59020" s="72"/>
      <c r="J59020" s="72"/>
      <c r="K59020" s="72"/>
    </row>
    <row r="59021" spans="9:11">
      <c r="I59021" s="72"/>
      <c r="J59021" s="72"/>
      <c r="K59021" s="72"/>
    </row>
    <row r="59022" spans="9:11">
      <c r="I59022" s="72"/>
      <c r="J59022" s="72"/>
      <c r="K59022" s="72"/>
    </row>
    <row r="59023" spans="9:11">
      <c r="I59023" s="72"/>
      <c r="J59023" s="72"/>
      <c r="K59023" s="72"/>
    </row>
    <row r="59024" spans="9:11">
      <c r="I59024" s="72"/>
      <c r="J59024" s="72"/>
      <c r="K59024" s="72"/>
    </row>
    <row r="59025" spans="9:11">
      <c r="I59025" s="72"/>
      <c r="J59025" s="72"/>
      <c r="K59025" s="72"/>
    </row>
    <row r="59026" spans="9:11">
      <c r="I59026" s="72"/>
      <c r="J59026" s="72"/>
      <c r="K59026" s="72"/>
    </row>
    <row r="59027" spans="9:11">
      <c r="I59027" s="72"/>
      <c r="J59027" s="72"/>
      <c r="K59027" s="72"/>
    </row>
    <row r="59028" spans="9:11">
      <c r="I59028" s="72"/>
      <c r="J59028" s="72"/>
      <c r="K59028" s="72"/>
    </row>
    <row r="59029" spans="9:11">
      <c r="I59029" s="72"/>
      <c r="J59029" s="72"/>
      <c r="K59029" s="72"/>
    </row>
    <row r="59030" spans="9:11">
      <c r="I59030" s="72"/>
      <c r="J59030" s="72"/>
      <c r="K59030" s="72"/>
    </row>
    <row r="59031" spans="9:11">
      <c r="I59031" s="72"/>
      <c r="J59031" s="72"/>
      <c r="K59031" s="72"/>
    </row>
    <row r="59032" spans="9:11">
      <c r="I59032" s="72"/>
      <c r="J59032" s="72"/>
      <c r="K59032" s="72"/>
    </row>
    <row r="59033" spans="9:11">
      <c r="I59033" s="72"/>
      <c r="J59033" s="72"/>
      <c r="K59033" s="72"/>
    </row>
    <row r="59034" spans="9:11">
      <c r="I59034" s="72"/>
      <c r="J59034" s="72"/>
      <c r="K59034" s="72"/>
    </row>
    <row r="59035" spans="9:11">
      <c r="I59035" s="72"/>
      <c r="J59035" s="72"/>
      <c r="K59035" s="72"/>
    </row>
    <row r="59036" spans="9:11">
      <c r="I59036" s="72"/>
      <c r="J59036" s="72"/>
      <c r="K59036" s="72"/>
    </row>
    <row r="59037" spans="9:11">
      <c r="I59037" s="72"/>
      <c r="J59037" s="72"/>
      <c r="K59037" s="72"/>
    </row>
    <row r="59038" spans="9:11">
      <c r="I59038" s="72"/>
      <c r="J59038" s="72"/>
      <c r="K59038" s="72"/>
    </row>
    <row r="59039" spans="9:11">
      <c r="I59039" s="72"/>
      <c r="J59039" s="72"/>
      <c r="K59039" s="72"/>
    </row>
    <row r="59040" spans="9:11">
      <c r="I59040" s="72"/>
      <c r="J59040" s="72"/>
      <c r="K59040" s="72"/>
    </row>
    <row r="59041" spans="9:11">
      <c r="I59041" s="72"/>
      <c r="J59041" s="72"/>
      <c r="K59041" s="72"/>
    </row>
    <row r="59042" spans="9:11">
      <c r="I59042" s="72"/>
      <c r="J59042" s="72"/>
      <c r="K59042" s="72"/>
    </row>
    <row r="59043" spans="9:11">
      <c r="I59043" s="72"/>
      <c r="J59043" s="72"/>
      <c r="K59043" s="72"/>
    </row>
    <row r="59044" spans="9:11">
      <c r="I59044" s="72"/>
      <c r="J59044" s="72"/>
      <c r="K59044" s="72"/>
    </row>
    <row r="59045" spans="9:11">
      <c r="I59045" s="72"/>
      <c r="J59045" s="72"/>
      <c r="K59045" s="72"/>
    </row>
    <row r="59046" spans="9:11">
      <c r="I59046" s="72"/>
      <c r="J59046" s="72"/>
      <c r="K59046" s="72"/>
    </row>
    <row r="59047" spans="9:11">
      <c r="I59047" s="72"/>
      <c r="J59047" s="72"/>
      <c r="K59047" s="72"/>
    </row>
    <row r="59048" spans="9:11">
      <c r="I59048" s="72"/>
      <c r="J59048" s="72"/>
      <c r="K59048" s="72"/>
    </row>
    <row r="59049" spans="9:11">
      <c r="I59049" s="72"/>
      <c r="J59049" s="72"/>
      <c r="K59049" s="72"/>
    </row>
    <row r="59050" spans="9:11">
      <c r="I59050" s="72"/>
      <c r="J59050" s="72"/>
      <c r="K59050" s="72"/>
    </row>
    <row r="59051" spans="9:11">
      <c r="I59051" s="72"/>
      <c r="J59051" s="72"/>
      <c r="K59051" s="72"/>
    </row>
    <row r="59052" spans="9:11">
      <c r="I59052" s="72"/>
      <c r="J59052" s="72"/>
      <c r="K59052" s="72"/>
    </row>
    <row r="59053" spans="9:11">
      <c r="I59053" s="72"/>
      <c r="J59053" s="72"/>
      <c r="K59053" s="72"/>
    </row>
    <row r="59054" spans="9:11">
      <c r="I59054" s="72"/>
      <c r="J59054" s="72"/>
      <c r="K59054" s="72"/>
    </row>
    <row r="59055" spans="9:11">
      <c r="I59055" s="72"/>
      <c r="J59055" s="72"/>
      <c r="K59055" s="72"/>
    </row>
    <row r="59056" spans="9:11">
      <c r="I59056" s="72"/>
      <c r="J59056" s="72"/>
      <c r="K59056" s="72"/>
    </row>
    <row r="59057" spans="9:11">
      <c r="I59057" s="72"/>
      <c r="J59057" s="72"/>
      <c r="K59057" s="72"/>
    </row>
    <row r="59058" spans="9:11">
      <c r="I59058" s="72"/>
      <c r="J59058" s="72"/>
      <c r="K59058" s="72"/>
    </row>
    <row r="59059" spans="9:11">
      <c r="I59059" s="72"/>
      <c r="J59059" s="72"/>
      <c r="K59059" s="72"/>
    </row>
    <row r="59060" spans="9:11">
      <c r="I59060" s="72"/>
      <c r="J59060" s="72"/>
      <c r="K59060" s="72"/>
    </row>
    <row r="59061" spans="9:11">
      <c r="I59061" s="72"/>
      <c r="J59061" s="72"/>
      <c r="K59061" s="72"/>
    </row>
    <row r="59062" spans="9:11">
      <c r="I59062" s="72"/>
      <c r="J59062" s="72"/>
      <c r="K59062" s="72"/>
    </row>
    <row r="59063" spans="9:11">
      <c r="I59063" s="72"/>
      <c r="J59063" s="72"/>
      <c r="K59063" s="72"/>
    </row>
    <row r="59064" spans="9:11">
      <c r="I59064" s="72"/>
      <c r="J59064" s="72"/>
      <c r="K59064" s="72"/>
    </row>
    <row r="59065" spans="9:11">
      <c r="I59065" s="72"/>
      <c r="J59065" s="72"/>
      <c r="K59065" s="72"/>
    </row>
    <row r="59066" spans="9:11">
      <c r="I59066" s="72"/>
      <c r="J59066" s="72"/>
      <c r="K59066" s="72"/>
    </row>
    <row r="59067" spans="9:11">
      <c r="I59067" s="72"/>
      <c r="J59067" s="72"/>
      <c r="K59067" s="72"/>
    </row>
    <row r="59068" spans="9:11">
      <c r="I59068" s="72"/>
      <c r="J59068" s="72"/>
      <c r="K59068" s="72"/>
    </row>
    <row r="59069" spans="9:11">
      <c r="I59069" s="72"/>
      <c r="J59069" s="72"/>
      <c r="K59069" s="72"/>
    </row>
    <row r="59070" spans="9:11">
      <c r="I59070" s="72"/>
      <c r="J59070" s="72"/>
      <c r="K59070" s="72"/>
    </row>
    <row r="59071" spans="9:11">
      <c r="I59071" s="72"/>
      <c r="J59071" s="72"/>
      <c r="K59071" s="72"/>
    </row>
    <row r="59072" spans="9:11">
      <c r="I59072" s="72"/>
      <c r="J59072" s="72"/>
      <c r="K59072" s="72"/>
    </row>
    <row r="59073" spans="9:11">
      <c r="I59073" s="72"/>
      <c r="J59073" s="72"/>
      <c r="K59073" s="72"/>
    </row>
    <row r="59074" spans="9:11">
      <c r="I59074" s="72"/>
      <c r="J59074" s="72"/>
      <c r="K59074" s="72"/>
    </row>
    <row r="59075" spans="9:11">
      <c r="I59075" s="72"/>
      <c r="J59075" s="72"/>
      <c r="K59075" s="72"/>
    </row>
    <row r="59076" spans="9:11">
      <c r="I59076" s="72"/>
      <c r="J59076" s="72"/>
      <c r="K59076" s="72"/>
    </row>
    <row r="59077" spans="9:11">
      <c r="I59077" s="72"/>
      <c r="J59077" s="72"/>
      <c r="K59077" s="72"/>
    </row>
    <row r="59078" spans="9:11">
      <c r="I59078" s="72"/>
      <c r="J59078" s="72"/>
      <c r="K59078" s="72"/>
    </row>
    <row r="59079" spans="9:11">
      <c r="I59079" s="72"/>
      <c r="J59079" s="72"/>
      <c r="K59079" s="72"/>
    </row>
    <row r="59080" spans="9:11">
      <c r="I59080" s="72"/>
      <c r="J59080" s="72"/>
      <c r="K59080" s="72"/>
    </row>
    <row r="59081" spans="9:11">
      <c r="I59081" s="72"/>
      <c r="J59081" s="72"/>
      <c r="K59081" s="72"/>
    </row>
    <row r="59082" spans="9:11">
      <c r="I59082" s="72"/>
      <c r="J59082" s="72"/>
      <c r="K59082" s="72"/>
    </row>
    <row r="59083" spans="9:11">
      <c r="I59083" s="72"/>
      <c r="J59083" s="72"/>
      <c r="K59083" s="72"/>
    </row>
    <row r="59084" spans="9:11">
      <c r="I59084" s="72"/>
      <c r="J59084" s="72"/>
      <c r="K59084" s="72"/>
    </row>
    <row r="59085" spans="9:11">
      <c r="I59085" s="72"/>
      <c r="J59085" s="72"/>
      <c r="K59085" s="72"/>
    </row>
    <row r="59086" spans="9:11">
      <c r="I59086" s="72"/>
      <c r="J59086" s="72"/>
      <c r="K59086" s="72"/>
    </row>
    <row r="59087" spans="9:11">
      <c r="I59087" s="72"/>
      <c r="J59087" s="72"/>
      <c r="K59087" s="72"/>
    </row>
    <row r="59088" spans="9:11">
      <c r="I59088" s="72"/>
      <c r="J59088" s="72"/>
      <c r="K59088" s="72"/>
    </row>
    <row r="59089" spans="9:11">
      <c r="I59089" s="72"/>
      <c r="J59089" s="72"/>
      <c r="K59089" s="72"/>
    </row>
    <row r="59090" spans="9:11">
      <c r="I59090" s="72"/>
      <c r="J59090" s="72"/>
      <c r="K59090" s="72"/>
    </row>
    <row r="59091" spans="9:11">
      <c r="I59091" s="72"/>
      <c r="J59091" s="72"/>
      <c r="K59091" s="72"/>
    </row>
    <row r="59092" spans="9:11">
      <c r="I59092" s="72"/>
      <c r="J59092" s="72"/>
      <c r="K59092" s="72"/>
    </row>
    <row r="59093" spans="9:11">
      <c r="I59093" s="72"/>
      <c r="J59093" s="72"/>
      <c r="K59093" s="72"/>
    </row>
    <row r="59094" spans="9:11">
      <c r="I59094" s="72"/>
      <c r="J59094" s="72"/>
      <c r="K59094" s="72"/>
    </row>
    <row r="59095" spans="9:11">
      <c r="I59095" s="72"/>
      <c r="J59095" s="72"/>
      <c r="K59095" s="72"/>
    </row>
    <row r="59096" spans="9:11">
      <c r="I59096" s="72"/>
      <c r="J59096" s="72"/>
      <c r="K59096" s="72"/>
    </row>
    <row r="59097" spans="9:11">
      <c r="I59097" s="72"/>
      <c r="J59097" s="72"/>
      <c r="K59097" s="72"/>
    </row>
    <row r="59098" spans="9:11">
      <c r="I59098" s="72"/>
      <c r="J59098" s="72"/>
      <c r="K59098" s="72"/>
    </row>
    <row r="59099" spans="9:11">
      <c r="I59099" s="72"/>
      <c r="J59099" s="72"/>
      <c r="K59099" s="72"/>
    </row>
    <row r="59100" spans="9:11">
      <c r="I59100" s="72"/>
      <c r="J59100" s="72"/>
      <c r="K59100" s="72"/>
    </row>
    <row r="59101" spans="9:11">
      <c r="I59101" s="72"/>
      <c r="J59101" s="72"/>
      <c r="K59101" s="72"/>
    </row>
    <row r="59102" spans="9:11">
      <c r="I59102" s="72"/>
      <c r="J59102" s="72"/>
      <c r="K59102" s="72"/>
    </row>
    <row r="59103" spans="9:11">
      <c r="I59103" s="72"/>
      <c r="J59103" s="72"/>
      <c r="K59103" s="72"/>
    </row>
    <row r="59104" spans="9:11">
      <c r="I59104" s="72"/>
      <c r="J59104" s="72"/>
      <c r="K59104" s="72"/>
    </row>
    <row r="59105" spans="9:11">
      <c r="I59105" s="72"/>
      <c r="J59105" s="72"/>
      <c r="K59105" s="72"/>
    </row>
    <row r="59106" spans="9:11">
      <c r="I59106" s="72"/>
      <c r="J59106" s="72"/>
      <c r="K59106" s="72"/>
    </row>
    <row r="59107" spans="9:11">
      <c r="I59107" s="72"/>
      <c r="J59107" s="72"/>
      <c r="K59107" s="72"/>
    </row>
    <row r="59108" spans="9:11">
      <c r="I59108" s="72"/>
      <c r="J59108" s="72"/>
      <c r="K59108" s="72"/>
    </row>
    <row r="59109" spans="9:11">
      <c r="I59109" s="72"/>
      <c r="J59109" s="72"/>
      <c r="K59109" s="72"/>
    </row>
    <row r="59110" spans="9:11">
      <c r="I59110" s="72"/>
      <c r="J59110" s="72"/>
      <c r="K59110" s="72"/>
    </row>
    <row r="59111" spans="9:11">
      <c r="I59111" s="72"/>
      <c r="J59111" s="72"/>
      <c r="K59111" s="72"/>
    </row>
    <row r="59112" spans="9:11">
      <c r="I59112" s="72"/>
      <c r="J59112" s="72"/>
      <c r="K59112" s="72"/>
    </row>
    <row r="59113" spans="9:11">
      <c r="I59113" s="72"/>
      <c r="J59113" s="72"/>
      <c r="K59113" s="72"/>
    </row>
    <row r="59114" spans="9:11">
      <c r="I59114" s="72"/>
      <c r="J59114" s="72"/>
      <c r="K59114" s="72"/>
    </row>
    <row r="59115" spans="9:11">
      <c r="I59115" s="72"/>
      <c r="J59115" s="72"/>
      <c r="K59115" s="72"/>
    </row>
    <row r="59116" spans="9:11">
      <c r="I59116" s="72"/>
      <c r="J59116" s="72"/>
      <c r="K59116" s="72"/>
    </row>
    <row r="59117" spans="9:11">
      <c r="I59117" s="72"/>
      <c r="J59117" s="72"/>
      <c r="K59117" s="72"/>
    </row>
    <row r="59118" spans="9:11">
      <c r="I59118" s="72"/>
      <c r="J59118" s="72"/>
      <c r="K59118" s="72"/>
    </row>
    <row r="59119" spans="9:11">
      <c r="I59119" s="72"/>
      <c r="J59119" s="72"/>
      <c r="K59119" s="72"/>
    </row>
    <row r="59120" spans="9:11">
      <c r="I59120" s="72"/>
      <c r="J59120" s="72"/>
      <c r="K59120" s="72"/>
    </row>
    <row r="59121" spans="9:11">
      <c r="I59121" s="72"/>
      <c r="J59121" s="72"/>
      <c r="K59121" s="72"/>
    </row>
    <row r="59122" spans="9:11">
      <c r="I59122" s="72"/>
      <c r="J59122" s="72"/>
      <c r="K59122" s="72"/>
    </row>
    <row r="59123" spans="9:11">
      <c r="I59123" s="72"/>
      <c r="J59123" s="72"/>
      <c r="K59123" s="72"/>
    </row>
    <row r="59124" spans="9:11">
      <c r="I59124" s="72"/>
      <c r="J59124" s="72"/>
      <c r="K59124" s="72"/>
    </row>
    <row r="59125" spans="9:11">
      <c r="I59125" s="72"/>
      <c r="J59125" s="72"/>
      <c r="K59125" s="72"/>
    </row>
    <row r="59126" spans="9:11">
      <c r="I59126" s="72"/>
      <c r="J59126" s="72"/>
      <c r="K59126" s="72"/>
    </row>
    <row r="59127" spans="9:11">
      <c r="I59127" s="72"/>
      <c r="J59127" s="72"/>
      <c r="K59127" s="72"/>
    </row>
    <row r="59128" spans="9:11">
      <c r="I59128" s="72"/>
      <c r="J59128" s="72"/>
      <c r="K59128" s="72"/>
    </row>
    <row r="59129" spans="9:11">
      <c r="I59129" s="72"/>
      <c r="J59129" s="72"/>
      <c r="K59129" s="72"/>
    </row>
    <row r="59130" spans="9:11">
      <c r="I59130" s="72"/>
      <c r="J59130" s="72"/>
      <c r="K59130" s="72"/>
    </row>
    <row r="59131" spans="9:11">
      <c r="I59131" s="72"/>
      <c r="J59131" s="72"/>
      <c r="K59131" s="72"/>
    </row>
    <row r="59132" spans="9:11">
      <c r="I59132" s="72"/>
      <c r="J59132" s="72"/>
      <c r="K59132" s="72"/>
    </row>
    <row r="59133" spans="9:11">
      <c r="I59133" s="72"/>
      <c r="J59133" s="72"/>
      <c r="K59133" s="72"/>
    </row>
    <row r="59134" spans="9:11">
      <c r="I59134" s="72"/>
      <c r="J59134" s="72"/>
      <c r="K59134" s="72"/>
    </row>
    <row r="59135" spans="9:11">
      <c r="I59135" s="72"/>
      <c r="J59135" s="72"/>
      <c r="K59135" s="72"/>
    </row>
    <row r="59136" spans="9:11">
      <c r="I59136" s="72"/>
      <c r="J59136" s="72"/>
      <c r="K59136" s="72"/>
    </row>
    <row r="59137" spans="9:11">
      <c r="I59137" s="72"/>
      <c r="J59137" s="72"/>
      <c r="K59137" s="72"/>
    </row>
    <row r="59138" spans="9:11">
      <c r="I59138" s="72"/>
      <c r="J59138" s="72"/>
      <c r="K59138" s="72"/>
    </row>
    <row r="59139" spans="9:11">
      <c r="I59139" s="72"/>
      <c r="J59139" s="72"/>
      <c r="K59139" s="72"/>
    </row>
    <row r="59140" spans="9:11">
      <c r="I59140" s="72"/>
      <c r="J59140" s="72"/>
      <c r="K59140" s="72"/>
    </row>
    <row r="59141" spans="9:11">
      <c r="I59141" s="72"/>
      <c r="J59141" s="72"/>
      <c r="K59141" s="72"/>
    </row>
    <row r="59142" spans="9:11">
      <c r="I59142" s="72"/>
      <c r="J59142" s="72"/>
      <c r="K59142" s="72"/>
    </row>
    <row r="59143" spans="9:11">
      <c r="I59143" s="72"/>
      <c r="J59143" s="72"/>
      <c r="K59143" s="72"/>
    </row>
    <row r="59144" spans="9:11">
      <c r="I59144" s="72"/>
      <c r="J59144" s="72"/>
      <c r="K59144" s="72"/>
    </row>
    <row r="59145" spans="9:11">
      <c r="I59145" s="72"/>
      <c r="J59145" s="72"/>
      <c r="K59145" s="72"/>
    </row>
    <row r="59146" spans="9:11">
      <c r="I59146" s="72"/>
      <c r="J59146" s="72"/>
      <c r="K59146" s="72"/>
    </row>
    <row r="59147" spans="9:11">
      <c r="I59147" s="72"/>
      <c r="J59147" s="72"/>
      <c r="K59147" s="72"/>
    </row>
    <row r="59148" spans="9:11">
      <c r="I59148" s="72"/>
      <c r="J59148" s="72"/>
      <c r="K59148" s="72"/>
    </row>
    <row r="59149" spans="9:11">
      <c r="I59149" s="72"/>
      <c r="J59149" s="72"/>
      <c r="K59149" s="72"/>
    </row>
    <row r="59150" spans="9:11">
      <c r="I59150" s="72"/>
      <c r="J59150" s="72"/>
      <c r="K59150" s="72"/>
    </row>
    <row r="59151" spans="9:11">
      <c r="I59151" s="72"/>
      <c r="J59151" s="72"/>
      <c r="K59151" s="72"/>
    </row>
    <row r="59152" spans="9:11">
      <c r="I59152" s="72"/>
      <c r="J59152" s="72"/>
      <c r="K59152" s="72"/>
    </row>
    <row r="59153" spans="9:11">
      <c r="I59153" s="72"/>
      <c r="J59153" s="72"/>
      <c r="K59153" s="72"/>
    </row>
    <row r="59154" spans="9:11">
      <c r="I59154" s="72"/>
      <c r="J59154" s="72"/>
      <c r="K59154" s="72"/>
    </row>
    <row r="59155" spans="9:11">
      <c r="I59155" s="72"/>
      <c r="J59155" s="72"/>
      <c r="K59155" s="72"/>
    </row>
    <row r="59156" spans="9:11">
      <c r="I59156" s="72"/>
      <c r="J59156" s="72"/>
      <c r="K59156" s="72"/>
    </row>
    <row r="59157" spans="9:11">
      <c r="I59157" s="72"/>
      <c r="J59157" s="72"/>
      <c r="K59157" s="72"/>
    </row>
    <row r="59158" spans="9:11">
      <c r="I59158" s="72"/>
      <c r="J59158" s="72"/>
      <c r="K59158" s="72"/>
    </row>
    <row r="59159" spans="9:11">
      <c r="I59159" s="72"/>
      <c r="J59159" s="72"/>
      <c r="K59159" s="72"/>
    </row>
    <row r="59160" spans="9:11">
      <c r="I59160" s="72"/>
      <c r="J59160" s="72"/>
      <c r="K59160" s="72"/>
    </row>
    <row r="59161" spans="9:11">
      <c r="I59161" s="72"/>
      <c r="J59161" s="72"/>
      <c r="K59161" s="72"/>
    </row>
    <row r="59162" spans="9:11">
      <c r="I59162" s="72"/>
      <c r="J59162" s="72"/>
      <c r="K59162" s="72"/>
    </row>
    <row r="59163" spans="9:11">
      <c r="I59163" s="72"/>
      <c r="J59163" s="72"/>
      <c r="K59163" s="72"/>
    </row>
    <row r="59164" spans="9:11">
      <c r="I59164" s="72"/>
      <c r="J59164" s="72"/>
      <c r="K59164" s="72"/>
    </row>
    <row r="59165" spans="9:11">
      <c r="I59165" s="72"/>
      <c r="J59165" s="72"/>
      <c r="K59165" s="72"/>
    </row>
    <row r="59166" spans="9:11">
      <c r="I59166" s="72"/>
      <c r="J59166" s="72"/>
      <c r="K59166" s="72"/>
    </row>
    <row r="59167" spans="9:11">
      <c r="I59167" s="72"/>
      <c r="J59167" s="72"/>
      <c r="K59167" s="72"/>
    </row>
    <row r="59168" spans="9:11">
      <c r="I59168" s="72"/>
      <c r="J59168" s="72"/>
      <c r="K59168" s="72"/>
    </row>
    <row r="59169" spans="9:11">
      <c r="I59169" s="72"/>
      <c r="J59169" s="72"/>
      <c r="K59169" s="72"/>
    </row>
    <row r="59170" spans="9:11">
      <c r="I59170" s="72"/>
      <c r="J59170" s="72"/>
      <c r="K59170" s="72"/>
    </row>
    <row r="59171" spans="9:11">
      <c r="I59171" s="72"/>
      <c r="J59171" s="72"/>
      <c r="K59171" s="72"/>
    </row>
    <row r="59172" spans="9:11">
      <c r="I59172" s="72"/>
      <c r="J59172" s="72"/>
      <c r="K59172" s="72"/>
    </row>
    <row r="59173" spans="9:11">
      <c r="I59173" s="72"/>
      <c r="J59173" s="72"/>
      <c r="K59173" s="72"/>
    </row>
    <row r="59174" spans="9:11">
      <c r="I59174" s="72"/>
      <c r="J59174" s="72"/>
      <c r="K59174" s="72"/>
    </row>
    <row r="59175" spans="9:11">
      <c r="I59175" s="72"/>
      <c r="J59175" s="72"/>
      <c r="K59175" s="72"/>
    </row>
    <row r="59176" spans="9:11">
      <c r="I59176" s="72"/>
      <c r="J59176" s="72"/>
      <c r="K59176" s="72"/>
    </row>
    <row r="59177" spans="9:11">
      <c r="I59177" s="72"/>
      <c r="J59177" s="72"/>
      <c r="K59177" s="72"/>
    </row>
    <row r="59178" spans="9:11">
      <c r="I59178" s="72"/>
      <c r="J59178" s="72"/>
      <c r="K59178" s="72"/>
    </row>
    <row r="59179" spans="9:11">
      <c r="I59179" s="72"/>
      <c r="J59179" s="72"/>
      <c r="K59179" s="72"/>
    </row>
    <row r="59180" spans="9:11">
      <c r="I59180" s="72"/>
      <c r="J59180" s="72"/>
      <c r="K59180" s="72"/>
    </row>
    <row r="59181" spans="9:11">
      <c r="I59181" s="72"/>
      <c r="J59181" s="72"/>
      <c r="K59181" s="72"/>
    </row>
    <row r="59182" spans="9:11">
      <c r="I59182" s="72"/>
      <c r="J59182" s="72"/>
      <c r="K59182" s="72"/>
    </row>
    <row r="59183" spans="9:11">
      <c r="I59183" s="72"/>
      <c r="J59183" s="72"/>
      <c r="K59183" s="72"/>
    </row>
    <row r="59184" spans="9:11">
      <c r="I59184" s="72"/>
      <c r="J59184" s="72"/>
      <c r="K59184" s="72"/>
    </row>
    <row r="59185" spans="9:11">
      <c r="I59185" s="72"/>
      <c r="J59185" s="72"/>
      <c r="K59185" s="72"/>
    </row>
    <row r="59186" spans="9:11">
      <c r="I59186" s="72"/>
      <c r="J59186" s="72"/>
      <c r="K59186" s="72"/>
    </row>
    <row r="59187" spans="9:11">
      <c r="I59187" s="72"/>
      <c r="J59187" s="72"/>
      <c r="K59187" s="72"/>
    </row>
    <row r="59188" spans="9:11">
      <c r="I59188" s="72"/>
      <c r="J59188" s="72"/>
      <c r="K59188" s="72"/>
    </row>
    <row r="59189" spans="9:11">
      <c r="I59189" s="72"/>
      <c r="J59189" s="72"/>
      <c r="K59189" s="72"/>
    </row>
    <row r="59190" spans="9:11">
      <c r="I59190" s="72"/>
      <c r="J59190" s="72"/>
      <c r="K59190" s="72"/>
    </row>
    <row r="59191" spans="9:11">
      <c r="I59191" s="72"/>
      <c r="J59191" s="72"/>
      <c r="K59191" s="72"/>
    </row>
    <row r="59192" spans="9:11">
      <c r="I59192" s="72"/>
      <c r="J59192" s="72"/>
      <c r="K59192" s="72"/>
    </row>
    <row r="59193" spans="9:11">
      <c r="I59193" s="72"/>
      <c r="J59193" s="72"/>
      <c r="K59193" s="72"/>
    </row>
    <row r="59194" spans="9:11">
      <c r="I59194" s="72"/>
      <c r="J59194" s="72"/>
      <c r="K59194" s="72"/>
    </row>
    <row r="59195" spans="9:11">
      <c r="I59195" s="72"/>
      <c r="J59195" s="72"/>
      <c r="K59195" s="72"/>
    </row>
    <row r="59196" spans="9:11">
      <c r="I59196" s="72"/>
      <c r="J59196" s="72"/>
      <c r="K59196" s="72"/>
    </row>
    <row r="59197" spans="9:11">
      <c r="I59197" s="72"/>
      <c r="J59197" s="72"/>
      <c r="K59197" s="72"/>
    </row>
    <row r="59198" spans="9:11">
      <c r="I59198" s="72"/>
      <c r="J59198" s="72"/>
      <c r="K59198" s="72"/>
    </row>
    <row r="59199" spans="9:11">
      <c r="I59199" s="72"/>
      <c r="J59199" s="72"/>
      <c r="K59199" s="72"/>
    </row>
    <row r="59200" spans="9:11">
      <c r="I59200" s="72"/>
      <c r="J59200" s="72"/>
      <c r="K59200" s="72"/>
    </row>
    <row r="59201" spans="9:11">
      <c r="I59201" s="72"/>
      <c r="J59201" s="72"/>
      <c r="K59201" s="72"/>
    </row>
    <row r="59202" spans="9:11">
      <c r="I59202" s="72"/>
      <c r="J59202" s="72"/>
      <c r="K59202" s="72"/>
    </row>
    <row r="59203" spans="9:11">
      <c r="I59203" s="72"/>
      <c r="J59203" s="72"/>
      <c r="K59203" s="72"/>
    </row>
    <row r="59204" spans="9:11">
      <c r="I59204" s="72"/>
      <c r="J59204" s="72"/>
      <c r="K59204" s="72"/>
    </row>
    <row r="59205" spans="9:11">
      <c r="I59205" s="72"/>
      <c r="J59205" s="72"/>
      <c r="K59205" s="72"/>
    </row>
    <row r="59206" spans="9:11">
      <c r="I59206" s="72"/>
      <c r="J59206" s="72"/>
      <c r="K59206" s="72"/>
    </row>
    <row r="59207" spans="9:11">
      <c r="I59207" s="72"/>
      <c r="J59207" s="72"/>
      <c r="K59207" s="72"/>
    </row>
    <row r="59208" spans="9:11">
      <c r="I59208" s="72"/>
      <c r="J59208" s="72"/>
      <c r="K59208" s="72"/>
    </row>
    <row r="59209" spans="9:11">
      <c r="I59209" s="72"/>
      <c r="J59209" s="72"/>
      <c r="K59209" s="72"/>
    </row>
    <row r="59210" spans="9:11">
      <c r="I59210" s="72"/>
      <c r="J59210" s="72"/>
      <c r="K59210" s="72"/>
    </row>
    <row r="59211" spans="9:11">
      <c r="I59211" s="72"/>
      <c r="J59211" s="72"/>
      <c r="K59211" s="72"/>
    </row>
    <row r="59212" spans="9:11">
      <c r="I59212" s="72"/>
      <c r="J59212" s="72"/>
      <c r="K59212" s="72"/>
    </row>
    <row r="59213" spans="9:11">
      <c r="I59213" s="72"/>
      <c r="J59213" s="72"/>
      <c r="K59213" s="72"/>
    </row>
    <row r="59214" spans="9:11">
      <c r="I59214" s="72"/>
      <c r="J59214" s="72"/>
      <c r="K59214" s="72"/>
    </row>
    <row r="59215" spans="9:11">
      <c r="I59215" s="72"/>
      <c r="J59215" s="72"/>
      <c r="K59215" s="72"/>
    </row>
    <row r="59216" spans="9:11">
      <c r="I59216" s="72"/>
      <c r="J59216" s="72"/>
      <c r="K59216" s="72"/>
    </row>
    <row r="59217" spans="9:11">
      <c r="I59217" s="72"/>
      <c r="J59217" s="72"/>
      <c r="K59217" s="72"/>
    </row>
    <row r="59218" spans="9:11">
      <c r="I59218" s="72"/>
      <c r="J59218" s="72"/>
      <c r="K59218" s="72"/>
    </row>
    <row r="59219" spans="9:11">
      <c r="I59219" s="72"/>
      <c r="J59219" s="72"/>
      <c r="K59219" s="72"/>
    </row>
    <row r="59220" spans="9:11">
      <c r="I59220" s="72"/>
      <c r="J59220" s="72"/>
      <c r="K59220" s="72"/>
    </row>
    <row r="59221" spans="9:11">
      <c r="I59221" s="72"/>
      <c r="J59221" s="72"/>
      <c r="K59221" s="72"/>
    </row>
    <row r="59222" spans="9:11">
      <c r="I59222" s="72"/>
      <c r="J59222" s="72"/>
      <c r="K59222" s="72"/>
    </row>
    <row r="59223" spans="9:11">
      <c r="I59223" s="72"/>
      <c r="J59223" s="72"/>
      <c r="K59223" s="72"/>
    </row>
    <row r="59224" spans="9:11">
      <c r="I59224" s="72"/>
      <c r="J59224" s="72"/>
      <c r="K59224" s="72"/>
    </row>
    <row r="59225" spans="9:11">
      <c r="I59225" s="72"/>
      <c r="J59225" s="72"/>
      <c r="K59225" s="72"/>
    </row>
    <row r="59226" spans="9:11">
      <c r="I59226" s="72"/>
      <c r="J59226" s="72"/>
      <c r="K59226" s="72"/>
    </row>
    <row r="59227" spans="9:11">
      <c r="I59227" s="72"/>
      <c r="J59227" s="72"/>
      <c r="K59227" s="72"/>
    </row>
    <row r="59228" spans="9:11">
      <c r="I59228" s="72"/>
      <c r="J59228" s="72"/>
      <c r="K59228" s="72"/>
    </row>
    <row r="59229" spans="9:11">
      <c r="I59229" s="72"/>
      <c r="J59229" s="72"/>
      <c r="K59229" s="72"/>
    </row>
    <row r="59230" spans="9:11">
      <c r="I59230" s="72"/>
      <c r="J59230" s="72"/>
      <c r="K59230" s="72"/>
    </row>
    <row r="59231" spans="9:11">
      <c r="I59231" s="72"/>
      <c r="J59231" s="72"/>
      <c r="K59231" s="72"/>
    </row>
    <row r="59232" spans="9:11">
      <c r="I59232" s="72"/>
      <c r="J59232" s="72"/>
      <c r="K59232" s="72"/>
    </row>
    <row r="59233" spans="9:11">
      <c r="I59233" s="72"/>
      <c r="J59233" s="72"/>
      <c r="K59233" s="72"/>
    </row>
    <row r="59234" spans="9:11">
      <c r="I59234" s="72"/>
      <c r="J59234" s="72"/>
      <c r="K59234" s="72"/>
    </row>
    <row r="59235" spans="9:11">
      <c r="I59235" s="72"/>
      <c r="J59235" s="72"/>
      <c r="K59235" s="72"/>
    </row>
    <row r="59236" spans="9:11">
      <c r="I59236" s="72"/>
      <c r="J59236" s="72"/>
      <c r="K59236" s="72"/>
    </row>
    <row r="59237" spans="9:11">
      <c r="I59237" s="72"/>
      <c r="J59237" s="72"/>
      <c r="K59237" s="72"/>
    </row>
    <row r="59238" spans="9:11">
      <c r="I59238" s="72"/>
      <c r="J59238" s="72"/>
      <c r="K59238" s="72"/>
    </row>
    <row r="59239" spans="9:11">
      <c r="I59239" s="72"/>
      <c r="J59239" s="72"/>
      <c r="K59239" s="72"/>
    </row>
    <row r="59240" spans="9:11">
      <c r="I59240" s="72"/>
      <c r="J59240" s="72"/>
      <c r="K59240" s="72"/>
    </row>
    <row r="59241" spans="9:11">
      <c r="I59241" s="72"/>
      <c r="J59241" s="72"/>
      <c r="K59241" s="72"/>
    </row>
    <row r="59242" spans="9:11">
      <c r="I59242" s="72"/>
      <c r="J59242" s="72"/>
      <c r="K59242" s="72"/>
    </row>
    <row r="59243" spans="9:11">
      <c r="I59243" s="72"/>
      <c r="J59243" s="72"/>
      <c r="K59243" s="72"/>
    </row>
    <row r="59244" spans="9:11">
      <c r="I59244" s="72"/>
      <c r="J59244" s="72"/>
      <c r="K59244" s="72"/>
    </row>
    <row r="59245" spans="9:11">
      <c r="I59245" s="72"/>
      <c r="J59245" s="72"/>
      <c r="K59245" s="72"/>
    </row>
    <row r="59246" spans="9:11">
      <c r="I59246" s="72"/>
      <c r="J59246" s="72"/>
      <c r="K59246" s="72"/>
    </row>
    <row r="59247" spans="9:11">
      <c r="I59247" s="72"/>
      <c r="J59247" s="72"/>
      <c r="K59247" s="72"/>
    </row>
    <row r="59248" spans="9:11">
      <c r="I59248" s="72"/>
      <c r="J59248" s="72"/>
      <c r="K59248" s="72"/>
    </row>
    <row r="59249" spans="9:11">
      <c r="I59249" s="72"/>
      <c r="J59249" s="72"/>
      <c r="K59249" s="72"/>
    </row>
    <row r="59250" spans="9:11">
      <c r="I59250" s="72"/>
      <c r="J59250" s="72"/>
      <c r="K59250" s="72"/>
    </row>
    <row r="59251" spans="9:11">
      <c r="I59251" s="72"/>
      <c r="J59251" s="72"/>
      <c r="K59251" s="72"/>
    </row>
    <row r="59252" spans="9:11">
      <c r="I59252" s="72"/>
      <c r="J59252" s="72"/>
      <c r="K59252" s="72"/>
    </row>
    <row r="59253" spans="9:11">
      <c r="I59253" s="72"/>
      <c r="J59253" s="72"/>
      <c r="K59253" s="72"/>
    </row>
    <row r="59254" spans="9:11">
      <c r="I59254" s="72"/>
      <c r="J59254" s="72"/>
      <c r="K59254" s="72"/>
    </row>
    <row r="59255" spans="9:11">
      <c r="I59255" s="72"/>
      <c r="J59255" s="72"/>
      <c r="K59255" s="72"/>
    </row>
    <row r="59256" spans="9:11">
      <c r="I59256" s="72"/>
      <c r="J59256" s="72"/>
      <c r="K59256" s="72"/>
    </row>
    <row r="59257" spans="9:11">
      <c r="I59257" s="72"/>
      <c r="J59257" s="72"/>
      <c r="K59257" s="72"/>
    </row>
    <row r="59258" spans="9:11">
      <c r="I59258" s="72"/>
      <c r="J59258" s="72"/>
      <c r="K59258" s="72"/>
    </row>
    <row r="59259" spans="9:11">
      <c r="I59259" s="72"/>
      <c r="J59259" s="72"/>
      <c r="K59259" s="72"/>
    </row>
    <row r="59260" spans="9:11">
      <c r="I59260" s="72"/>
      <c r="J59260" s="72"/>
      <c r="K59260" s="72"/>
    </row>
    <row r="59261" spans="9:11">
      <c r="I59261" s="72"/>
      <c r="J59261" s="72"/>
      <c r="K59261" s="72"/>
    </row>
    <row r="59262" spans="9:11">
      <c r="I59262" s="72"/>
      <c r="J59262" s="72"/>
      <c r="K59262" s="72"/>
    </row>
    <row r="59263" spans="9:11">
      <c r="I59263" s="72"/>
      <c r="J59263" s="72"/>
      <c r="K59263" s="72"/>
    </row>
    <row r="59264" spans="9:11">
      <c r="I59264" s="72"/>
      <c r="J59264" s="72"/>
      <c r="K59264" s="72"/>
    </row>
    <row r="59265" spans="9:11">
      <c r="I59265" s="72"/>
      <c r="J59265" s="72"/>
      <c r="K59265" s="72"/>
    </row>
    <row r="59266" spans="9:11">
      <c r="I59266" s="72"/>
      <c r="J59266" s="72"/>
      <c r="K59266" s="72"/>
    </row>
    <row r="59267" spans="9:11">
      <c r="I59267" s="72"/>
      <c r="J59267" s="72"/>
      <c r="K59267" s="72"/>
    </row>
    <row r="59268" spans="9:11">
      <c r="I59268" s="72"/>
      <c r="J59268" s="72"/>
      <c r="K59268" s="72"/>
    </row>
    <row r="59269" spans="9:11">
      <c r="I59269" s="72"/>
      <c r="J59269" s="72"/>
      <c r="K59269" s="72"/>
    </row>
    <row r="59270" spans="9:11">
      <c r="I59270" s="72"/>
      <c r="J59270" s="72"/>
      <c r="K59270" s="72"/>
    </row>
    <row r="59271" spans="9:11">
      <c r="I59271" s="72"/>
      <c r="J59271" s="72"/>
      <c r="K59271" s="72"/>
    </row>
    <row r="59272" spans="9:11">
      <c r="I59272" s="72"/>
      <c r="J59272" s="72"/>
      <c r="K59272" s="72"/>
    </row>
    <row r="59273" spans="9:11">
      <c r="I59273" s="72"/>
      <c r="J59273" s="72"/>
      <c r="K59273" s="72"/>
    </row>
    <row r="59274" spans="9:11">
      <c r="I59274" s="72"/>
      <c r="J59274" s="72"/>
      <c r="K59274" s="72"/>
    </row>
    <row r="59275" spans="9:11">
      <c r="I59275" s="72"/>
      <c r="J59275" s="72"/>
      <c r="K59275" s="72"/>
    </row>
    <row r="59276" spans="9:11">
      <c r="I59276" s="72"/>
      <c r="J59276" s="72"/>
      <c r="K59276" s="72"/>
    </row>
    <row r="59277" spans="9:11">
      <c r="I59277" s="72"/>
      <c r="J59277" s="72"/>
      <c r="K59277" s="72"/>
    </row>
    <row r="59278" spans="9:11">
      <c r="I59278" s="72"/>
      <c r="J59278" s="72"/>
      <c r="K59278" s="72"/>
    </row>
    <row r="59279" spans="9:11">
      <c r="I59279" s="72"/>
      <c r="J59279" s="72"/>
      <c r="K59279" s="72"/>
    </row>
    <row r="59280" spans="9:11">
      <c r="I59280" s="72"/>
      <c r="J59280" s="72"/>
      <c r="K59280" s="72"/>
    </row>
    <row r="59281" spans="9:11">
      <c r="I59281" s="72"/>
      <c r="J59281" s="72"/>
      <c r="K59281" s="72"/>
    </row>
    <row r="59282" spans="9:11">
      <c r="I59282" s="72"/>
      <c r="J59282" s="72"/>
      <c r="K59282" s="72"/>
    </row>
    <row r="59283" spans="9:11">
      <c r="I59283" s="72"/>
      <c r="J59283" s="72"/>
      <c r="K59283" s="72"/>
    </row>
    <row r="59284" spans="9:11">
      <c r="I59284" s="72"/>
      <c r="J59284" s="72"/>
      <c r="K59284" s="72"/>
    </row>
    <row r="59285" spans="9:11">
      <c r="I59285" s="72"/>
      <c r="J59285" s="72"/>
      <c r="K59285" s="72"/>
    </row>
    <row r="59286" spans="9:11">
      <c r="I59286" s="72"/>
      <c r="J59286" s="72"/>
      <c r="K59286" s="72"/>
    </row>
    <row r="59287" spans="9:11">
      <c r="I59287" s="72"/>
      <c r="J59287" s="72"/>
      <c r="K59287" s="72"/>
    </row>
    <row r="59288" spans="9:11">
      <c r="I59288" s="72"/>
      <c r="J59288" s="72"/>
      <c r="K59288" s="72"/>
    </row>
    <row r="59289" spans="9:11">
      <c r="I59289" s="72"/>
      <c r="J59289" s="72"/>
      <c r="K59289" s="72"/>
    </row>
    <row r="59290" spans="9:11">
      <c r="I59290" s="72"/>
      <c r="J59290" s="72"/>
      <c r="K59290" s="72"/>
    </row>
    <row r="59291" spans="9:11">
      <c r="I59291" s="72"/>
      <c r="J59291" s="72"/>
      <c r="K59291" s="72"/>
    </row>
    <row r="59292" spans="9:11">
      <c r="I59292" s="72"/>
      <c r="J59292" s="72"/>
      <c r="K59292" s="72"/>
    </row>
    <row r="59293" spans="9:11">
      <c r="I59293" s="72"/>
      <c r="J59293" s="72"/>
      <c r="K59293" s="72"/>
    </row>
    <row r="59294" spans="9:11">
      <c r="I59294" s="72"/>
      <c r="J59294" s="72"/>
      <c r="K59294" s="72"/>
    </row>
    <row r="59295" spans="9:11">
      <c r="I59295" s="72"/>
      <c r="J59295" s="72"/>
      <c r="K59295" s="72"/>
    </row>
    <row r="59296" spans="9:11">
      <c r="I59296" s="72"/>
      <c r="J59296" s="72"/>
      <c r="K59296" s="72"/>
    </row>
    <row r="59297" spans="9:11">
      <c r="I59297" s="72"/>
      <c r="J59297" s="72"/>
      <c r="K59297" s="72"/>
    </row>
    <row r="59298" spans="9:11">
      <c r="I59298" s="72"/>
      <c r="J59298" s="72"/>
      <c r="K59298" s="72"/>
    </row>
    <row r="59299" spans="9:11">
      <c r="I59299" s="72"/>
      <c r="J59299" s="72"/>
      <c r="K59299" s="72"/>
    </row>
    <row r="59300" spans="9:11">
      <c r="I59300" s="72"/>
      <c r="J59300" s="72"/>
      <c r="K59300" s="72"/>
    </row>
    <row r="59301" spans="9:11">
      <c r="I59301" s="72"/>
      <c r="J59301" s="72"/>
      <c r="K59301" s="72"/>
    </row>
    <row r="59302" spans="9:11">
      <c r="I59302" s="72"/>
      <c r="J59302" s="72"/>
      <c r="K59302" s="72"/>
    </row>
    <row r="59303" spans="9:11">
      <c r="I59303" s="72"/>
      <c r="J59303" s="72"/>
      <c r="K59303" s="72"/>
    </row>
    <row r="59304" spans="9:11">
      <c r="I59304" s="72"/>
      <c r="J59304" s="72"/>
      <c r="K59304" s="72"/>
    </row>
    <row r="59305" spans="9:11">
      <c r="I59305" s="72"/>
      <c r="J59305" s="72"/>
      <c r="K59305" s="72"/>
    </row>
    <row r="59306" spans="9:11">
      <c r="I59306" s="72"/>
      <c r="J59306" s="72"/>
      <c r="K59306" s="72"/>
    </row>
    <row r="59307" spans="9:11">
      <c r="I59307" s="72"/>
      <c r="J59307" s="72"/>
      <c r="K59307" s="72"/>
    </row>
    <row r="59308" spans="9:11">
      <c r="I59308" s="72"/>
      <c r="J59308" s="72"/>
      <c r="K59308" s="72"/>
    </row>
    <row r="59309" spans="9:11">
      <c r="I59309" s="72"/>
      <c r="J59309" s="72"/>
      <c r="K59309" s="72"/>
    </row>
    <row r="59310" spans="9:11">
      <c r="I59310" s="72"/>
      <c r="J59310" s="72"/>
      <c r="K59310" s="72"/>
    </row>
    <row r="59311" spans="9:11">
      <c r="I59311" s="72"/>
      <c r="J59311" s="72"/>
      <c r="K59311" s="72"/>
    </row>
    <row r="59312" spans="9:11">
      <c r="I59312" s="72"/>
      <c r="J59312" s="72"/>
      <c r="K59312" s="72"/>
    </row>
    <row r="59313" spans="9:11">
      <c r="I59313" s="72"/>
      <c r="J59313" s="72"/>
      <c r="K59313" s="72"/>
    </row>
    <row r="59314" spans="9:11">
      <c r="I59314" s="72"/>
      <c r="J59314" s="72"/>
      <c r="K59314" s="72"/>
    </row>
    <row r="59315" spans="9:11">
      <c r="I59315" s="72"/>
      <c r="J59315" s="72"/>
      <c r="K59315" s="72"/>
    </row>
    <row r="59316" spans="9:11">
      <c r="I59316" s="72"/>
      <c r="J59316" s="72"/>
      <c r="K59316" s="72"/>
    </row>
    <row r="59317" spans="9:11">
      <c r="I59317" s="72"/>
      <c r="J59317" s="72"/>
      <c r="K59317" s="72"/>
    </row>
    <row r="59318" spans="9:11">
      <c r="I59318" s="72"/>
      <c r="J59318" s="72"/>
      <c r="K59318" s="72"/>
    </row>
    <row r="59319" spans="9:11">
      <c r="I59319" s="72"/>
      <c r="J59319" s="72"/>
      <c r="K59319" s="72"/>
    </row>
    <row r="59320" spans="9:11">
      <c r="I59320" s="72"/>
      <c r="J59320" s="72"/>
      <c r="K59320" s="72"/>
    </row>
    <row r="59321" spans="9:11">
      <c r="I59321" s="72"/>
      <c r="J59321" s="72"/>
      <c r="K59321" s="72"/>
    </row>
    <row r="59322" spans="9:11">
      <c r="I59322" s="72"/>
      <c r="J59322" s="72"/>
      <c r="K59322" s="72"/>
    </row>
    <row r="59323" spans="9:11">
      <c r="I59323" s="72"/>
      <c r="J59323" s="72"/>
      <c r="K59323" s="72"/>
    </row>
    <row r="59324" spans="9:11">
      <c r="I59324" s="72"/>
      <c r="J59324" s="72"/>
      <c r="K59324" s="72"/>
    </row>
    <row r="59325" spans="9:11">
      <c r="I59325" s="72"/>
      <c r="J59325" s="72"/>
      <c r="K59325" s="72"/>
    </row>
    <row r="59326" spans="9:11">
      <c r="I59326" s="72"/>
      <c r="J59326" s="72"/>
      <c r="K59326" s="72"/>
    </row>
    <row r="59327" spans="9:11">
      <c r="I59327" s="72"/>
      <c r="J59327" s="72"/>
      <c r="K59327" s="72"/>
    </row>
    <row r="59328" spans="9:11">
      <c r="I59328" s="72"/>
      <c r="J59328" s="72"/>
      <c r="K59328" s="72"/>
    </row>
    <row r="59329" spans="9:11">
      <c r="I59329" s="72"/>
      <c r="J59329" s="72"/>
      <c r="K59329" s="72"/>
    </row>
    <row r="59330" spans="9:11">
      <c r="I59330" s="72"/>
      <c r="J59330" s="72"/>
      <c r="K59330" s="72"/>
    </row>
    <row r="59331" spans="9:11">
      <c r="I59331" s="72"/>
      <c r="J59331" s="72"/>
      <c r="K59331" s="72"/>
    </row>
    <row r="59332" spans="9:11">
      <c r="I59332" s="72"/>
      <c r="J59332" s="72"/>
      <c r="K59332" s="72"/>
    </row>
    <row r="59333" spans="9:11">
      <c r="I59333" s="72"/>
      <c r="J59333" s="72"/>
      <c r="K59333" s="72"/>
    </row>
    <row r="59334" spans="9:11">
      <c r="I59334" s="72"/>
      <c r="J59334" s="72"/>
      <c r="K59334" s="72"/>
    </row>
    <row r="59335" spans="9:11">
      <c r="I59335" s="72"/>
      <c r="J59335" s="72"/>
      <c r="K59335" s="72"/>
    </row>
    <row r="59336" spans="9:11">
      <c r="I59336" s="72"/>
      <c r="J59336" s="72"/>
      <c r="K59336" s="72"/>
    </row>
    <row r="59337" spans="9:11">
      <c r="I59337" s="72"/>
      <c r="J59337" s="72"/>
      <c r="K59337" s="72"/>
    </row>
    <row r="59338" spans="9:11">
      <c r="I59338" s="72"/>
      <c r="J59338" s="72"/>
      <c r="K59338" s="72"/>
    </row>
    <row r="59339" spans="9:11">
      <c r="I59339" s="72"/>
      <c r="J59339" s="72"/>
      <c r="K59339" s="72"/>
    </row>
    <row r="59340" spans="9:11">
      <c r="I59340" s="72"/>
      <c r="J59340" s="72"/>
      <c r="K59340" s="72"/>
    </row>
    <row r="59341" spans="9:11">
      <c r="I59341" s="72"/>
      <c r="J59341" s="72"/>
      <c r="K59341" s="72"/>
    </row>
    <row r="59342" spans="9:11">
      <c r="I59342" s="72"/>
      <c r="J59342" s="72"/>
      <c r="K59342" s="72"/>
    </row>
    <row r="59343" spans="9:11">
      <c r="I59343" s="72"/>
      <c r="J59343" s="72"/>
      <c r="K59343" s="72"/>
    </row>
    <row r="59344" spans="9:11">
      <c r="I59344" s="72"/>
      <c r="J59344" s="72"/>
      <c r="K59344" s="72"/>
    </row>
    <row r="59345" spans="9:11">
      <c r="I59345" s="72"/>
      <c r="J59345" s="72"/>
      <c r="K59345" s="72"/>
    </row>
    <row r="59346" spans="9:11">
      <c r="I59346" s="72"/>
      <c r="J59346" s="72"/>
      <c r="K59346" s="72"/>
    </row>
    <row r="59347" spans="9:11">
      <c r="I59347" s="72"/>
      <c r="J59347" s="72"/>
      <c r="K59347" s="72"/>
    </row>
    <row r="59348" spans="9:11">
      <c r="I59348" s="72"/>
      <c r="J59348" s="72"/>
      <c r="K59348" s="72"/>
    </row>
    <row r="59349" spans="9:11">
      <c r="I59349" s="72"/>
      <c r="J59349" s="72"/>
      <c r="K59349" s="72"/>
    </row>
    <row r="59350" spans="9:11">
      <c r="I59350" s="72"/>
      <c r="J59350" s="72"/>
      <c r="K59350" s="72"/>
    </row>
    <row r="59351" spans="9:11">
      <c r="I59351" s="72"/>
      <c r="J59351" s="72"/>
      <c r="K59351" s="72"/>
    </row>
    <row r="59352" spans="9:11">
      <c r="I59352" s="72"/>
      <c r="J59352" s="72"/>
      <c r="K59352" s="72"/>
    </row>
    <row r="59353" spans="9:11">
      <c r="I59353" s="72"/>
      <c r="J59353" s="72"/>
      <c r="K59353" s="72"/>
    </row>
    <row r="59354" spans="9:11">
      <c r="I59354" s="72"/>
      <c r="J59354" s="72"/>
      <c r="K59354" s="72"/>
    </row>
    <row r="59355" spans="9:11">
      <c r="I59355" s="72"/>
      <c r="J59355" s="72"/>
      <c r="K59355" s="72"/>
    </row>
    <row r="59356" spans="9:11">
      <c r="I59356" s="72"/>
      <c r="J59356" s="72"/>
      <c r="K59356" s="72"/>
    </row>
    <row r="59357" spans="9:11">
      <c r="I59357" s="72"/>
      <c r="J59357" s="72"/>
      <c r="K59357" s="72"/>
    </row>
    <row r="59358" spans="9:11">
      <c r="I59358" s="72"/>
      <c r="J59358" s="72"/>
      <c r="K59358" s="72"/>
    </row>
    <row r="59359" spans="9:11">
      <c r="I59359" s="72"/>
      <c r="J59359" s="72"/>
      <c r="K59359" s="72"/>
    </row>
    <row r="59360" spans="9:11">
      <c r="I59360" s="72"/>
      <c r="J59360" s="72"/>
      <c r="K59360" s="72"/>
    </row>
    <row r="59361" spans="9:11">
      <c r="I59361" s="72"/>
      <c r="J59361" s="72"/>
      <c r="K59361" s="72"/>
    </row>
    <row r="59362" spans="9:11">
      <c r="I59362" s="72"/>
      <c r="J59362" s="72"/>
      <c r="K59362" s="72"/>
    </row>
    <row r="59363" spans="9:11">
      <c r="I59363" s="72"/>
      <c r="J59363" s="72"/>
      <c r="K59363" s="72"/>
    </row>
    <row r="59364" spans="9:11">
      <c r="I59364" s="72"/>
      <c r="J59364" s="72"/>
      <c r="K59364" s="72"/>
    </row>
    <row r="59365" spans="9:11">
      <c r="I59365" s="72"/>
      <c r="J59365" s="72"/>
      <c r="K59365" s="72"/>
    </row>
    <row r="59366" spans="9:11">
      <c r="I59366" s="72"/>
      <c r="J59366" s="72"/>
      <c r="K59366" s="72"/>
    </row>
    <row r="59367" spans="9:11">
      <c r="I59367" s="72"/>
      <c r="J59367" s="72"/>
      <c r="K59367" s="72"/>
    </row>
    <row r="59368" spans="9:11">
      <c r="I59368" s="72"/>
      <c r="J59368" s="72"/>
      <c r="K59368" s="72"/>
    </row>
    <row r="59369" spans="9:11">
      <c r="I59369" s="72"/>
      <c r="J59369" s="72"/>
      <c r="K59369" s="72"/>
    </row>
    <row r="59370" spans="9:11">
      <c r="I59370" s="72"/>
      <c r="J59370" s="72"/>
      <c r="K59370" s="72"/>
    </row>
    <row r="59371" spans="9:11">
      <c r="I59371" s="72"/>
      <c r="J59371" s="72"/>
      <c r="K59371" s="72"/>
    </row>
    <row r="59372" spans="9:11">
      <c r="I59372" s="72"/>
      <c r="J59372" s="72"/>
      <c r="K59372" s="72"/>
    </row>
    <row r="59373" spans="9:11">
      <c r="I59373" s="72"/>
      <c r="J59373" s="72"/>
      <c r="K59373" s="72"/>
    </row>
    <row r="59374" spans="9:11">
      <c r="I59374" s="72"/>
      <c r="J59374" s="72"/>
      <c r="K59374" s="72"/>
    </row>
    <row r="59375" spans="9:11">
      <c r="I59375" s="72"/>
      <c r="J59375" s="72"/>
      <c r="K59375" s="72"/>
    </row>
    <row r="59376" spans="9:11">
      <c r="I59376" s="72"/>
      <c r="J59376" s="72"/>
      <c r="K59376" s="72"/>
    </row>
    <row r="59377" spans="9:11">
      <c r="I59377" s="72"/>
      <c r="J59377" s="72"/>
      <c r="K59377" s="72"/>
    </row>
    <row r="59378" spans="9:11">
      <c r="I59378" s="72"/>
      <c r="J59378" s="72"/>
      <c r="K59378" s="72"/>
    </row>
    <row r="59379" spans="9:11">
      <c r="I59379" s="72"/>
      <c r="J59379" s="72"/>
      <c r="K59379" s="72"/>
    </row>
    <row r="59380" spans="9:11">
      <c r="I59380" s="72"/>
      <c r="J59380" s="72"/>
      <c r="K59380" s="72"/>
    </row>
    <row r="59381" spans="9:11">
      <c r="I59381" s="72"/>
      <c r="J59381" s="72"/>
      <c r="K59381" s="72"/>
    </row>
    <row r="59382" spans="9:11">
      <c r="I59382" s="72"/>
      <c r="J59382" s="72"/>
      <c r="K59382" s="72"/>
    </row>
    <row r="59383" spans="9:11">
      <c r="I59383" s="72"/>
      <c r="J59383" s="72"/>
      <c r="K59383" s="72"/>
    </row>
    <row r="59384" spans="9:11">
      <c r="I59384" s="72"/>
      <c r="J59384" s="72"/>
      <c r="K59384" s="72"/>
    </row>
    <row r="59385" spans="9:11">
      <c r="I59385" s="72"/>
      <c r="J59385" s="72"/>
      <c r="K59385" s="72"/>
    </row>
    <row r="59386" spans="9:11">
      <c r="I59386" s="72"/>
      <c r="J59386" s="72"/>
      <c r="K59386" s="72"/>
    </row>
    <row r="59387" spans="9:11">
      <c r="I59387" s="72"/>
      <c r="J59387" s="72"/>
      <c r="K59387" s="72"/>
    </row>
    <row r="59388" spans="9:11">
      <c r="I59388" s="72"/>
      <c r="J59388" s="72"/>
      <c r="K59388" s="72"/>
    </row>
    <row r="59389" spans="9:11">
      <c r="I59389" s="72"/>
      <c r="J59389" s="72"/>
      <c r="K59389" s="72"/>
    </row>
    <row r="59390" spans="9:11">
      <c r="I59390" s="72"/>
      <c r="J59390" s="72"/>
      <c r="K59390" s="72"/>
    </row>
    <row r="59391" spans="9:11">
      <c r="I59391" s="72"/>
      <c r="J59391" s="72"/>
      <c r="K59391" s="72"/>
    </row>
    <row r="59392" spans="9:11">
      <c r="I59392" s="72"/>
      <c r="J59392" s="72"/>
      <c r="K59392" s="72"/>
    </row>
    <row r="59393" spans="9:11">
      <c r="I59393" s="72"/>
      <c r="J59393" s="72"/>
      <c r="K59393" s="72"/>
    </row>
    <row r="59394" spans="9:11">
      <c r="I59394" s="72"/>
      <c r="J59394" s="72"/>
      <c r="K59394" s="72"/>
    </row>
    <row r="59395" spans="9:11">
      <c r="I59395" s="72"/>
      <c r="J59395" s="72"/>
      <c r="K59395" s="72"/>
    </row>
    <row r="59396" spans="9:11">
      <c r="I59396" s="72"/>
      <c r="J59396" s="72"/>
      <c r="K59396" s="72"/>
    </row>
    <row r="59397" spans="9:11">
      <c r="I59397" s="72"/>
      <c r="J59397" s="72"/>
      <c r="K59397" s="72"/>
    </row>
    <row r="59398" spans="9:11">
      <c r="I59398" s="72"/>
      <c r="J59398" s="72"/>
      <c r="K59398" s="72"/>
    </row>
    <row r="59399" spans="9:11">
      <c r="I59399" s="72"/>
      <c r="J59399" s="72"/>
      <c r="K59399" s="72"/>
    </row>
    <row r="59400" spans="9:11">
      <c r="I59400" s="72"/>
      <c r="J59400" s="72"/>
      <c r="K59400" s="72"/>
    </row>
    <row r="59401" spans="9:11">
      <c r="I59401" s="72"/>
      <c r="J59401" s="72"/>
      <c r="K59401" s="72"/>
    </row>
    <row r="59402" spans="9:11">
      <c r="I59402" s="72"/>
      <c r="J59402" s="72"/>
      <c r="K59402" s="72"/>
    </row>
    <row r="59403" spans="9:11">
      <c r="I59403" s="72"/>
      <c r="J59403" s="72"/>
      <c r="K59403" s="72"/>
    </row>
    <row r="59404" spans="9:11">
      <c r="I59404" s="72"/>
      <c r="J59404" s="72"/>
      <c r="K59404" s="72"/>
    </row>
    <row r="59405" spans="9:11">
      <c r="I59405" s="72"/>
      <c r="J59405" s="72"/>
      <c r="K59405" s="72"/>
    </row>
    <row r="59406" spans="9:11">
      <c r="I59406" s="72"/>
      <c r="J59406" s="72"/>
      <c r="K59406" s="72"/>
    </row>
    <row r="59407" spans="9:11">
      <c r="I59407" s="72"/>
      <c r="J59407" s="72"/>
      <c r="K59407" s="72"/>
    </row>
    <row r="59408" spans="9:11">
      <c r="I59408" s="72"/>
      <c r="J59408" s="72"/>
      <c r="K59408" s="72"/>
    </row>
    <row r="59409" spans="9:11">
      <c r="I59409" s="72"/>
      <c r="J59409" s="72"/>
      <c r="K59409" s="72"/>
    </row>
    <row r="59410" spans="9:11">
      <c r="I59410" s="72"/>
      <c r="J59410" s="72"/>
      <c r="K59410" s="72"/>
    </row>
    <row r="59411" spans="9:11">
      <c r="I59411" s="72"/>
      <c r="J59411" s="72"/>
      <c r="K59411" s="72"/>
    </row>
    <row r="59412" spans="9:11">
      <c r="I59412" s="72"/>
      <c r="J59412" s="72"/>
      <c r="K59412" s="72"/>
    </row>
    <row r="59413" spans="9:11">
      <c r="I59413" s="72"/>
      <c r="J59413" s="72"/>
      <c r="K59413" s="72"/>
    </row>
    <row r="59414" spans="9:11">
      <c r="I59414" s="72"/>
      <c r="J59414" s="72"/>
      <c r="K59414" s="72"/>
    </row>
    <row r="59415" spans="9:11">
      <c r="I59415" s="72"/>
      <c r="J59415" s="72"/>
      <c r="K59415" s="72"/>
    </row>
    <row r="59416" spans="9:11">
      <c r="I59416" s="72"/>
      <c r="J59416" s="72"/>
      <c r="K59416" s="72"/>
    </row>
    <row r="59417" spans="9:11">
      <c r="I59417" s="72"/>
      <c r="J59417" s="72"/>
      <c r="K59417" s="72"/>
    </row>
    <row r="59418" spans="9:11">
      <c r="I59418" s="72"/>
      <c r="J59418" s="72"/>
      <c r="K59418" s="72"/>
    </row>
    <row r="59419" spans="9:11">
      <c r="I59419" s="72"/>
      <c r="J59419" s="72"/>
      <c r="K59419" s="72"/>
    </row>
    <row r="59420" spans="9:11">
      <c r="I59420" s="72"/>
      <c r="J59420" s="72"/>
      <c r="K59420" s="72"/>
    </row>
    <row r="59421" spans="9:11">
      <c r="I59421" s="72"/>
      <c r="J59421" s="72"/>
      <c r="K59421" s="72"/>
    </row>
    <row r="59422" spans="9:11">
      <c r="I59422" s="72"/>
      <c r="J59422" s="72"/>
      <c r="K59422" s="72"/>
    </row>
    <row r="59423" spans="9:11">
      <c r="I59423" s="72"/>
      <c r="J59423" s="72"/>
      <c r="K59423" s="72"/>
    </row>
    <row r="59424" spans="9:11">
      <c r="I59424" s="72"/>
      <c r="J59424" s="72"/>
      <c r="K59424" s="72"/>
    </row>
    <row r="59425" spans="9:11">
      <c r="I59425" s="72"/>
      <c r="J59425" s="72"/>
      <c r="K59425" s="72"/>
    </row>
    <row r="59426" spans="9:11">
      <c r="I59426" s="72"/>
      <c r="J59426" s="72"/>
      <c r="K59426" s="72"/>
    </row>
    <row r="59427" spans="9:11">
      <c r="I59427" s="72"/>
      <c r="J59427" s="72"/>
      <c r="K59427" s="72"/>
    </row>
    <row r="59428" spans="9:11">
      <c r="I59428" s="72"/>
      <c r="J59428" s="72"/>
      <c r="K59428" s="72"/>
    </row>
    <row r="59429" spans="9:11">
      <c r="I59429" s="72"/>
      <c r="J59429" s="72"/>
      <c r="K59429" s="72"/>
    </row>
    <row r="59430" spans="9:11">
      <c r="I59430" s="72"/>
      <c r="J59430" s="72"/>
      <c r="K59430" s="72"/>
    </row>
    <row r="59431" spans="9:11">
      <c r="I59431" s="72"/>
      <c r="J59431" s="72"/>
      <c r="K59431" s="72"/>
    </row>
    <row r="59432" spans="9:11">
      <c r="I59432" s="72"/>
      <c r="J59432" s="72"/>
      <c r="K59432" s="72"/>
    </row>
    <row r="59433" spans="9:11">
      <c r="I59433" s="72"/>
      <c r="J59433" s="72"/>
      <c r="K59433" s="72"/>
    </row>
    <row r="59434" spans="9:11">
      <c r="I59434" s="72"/>
      <c r="J59434" s="72"/>
      <c r="K59434" s="72"/>
    </row>
    <row r="59435" spans="9:11">
      <c r="I59435" s="72"/>
      <c r="J59435" s="72"/>
      <c r="K59435" s="72"/>
    </row>
    <row r="59436" spans="9:11">
      <c r="I59436" s="72"/>
      <c r="J59436" s="72"/>
      <c r="K59436" s="72"/>
    </row>
    <row r="59437" spans="9:11">
      <c r="I59437" s="72"/>
      <c r="J59437" s="72"/>
      <c r="K59437" s="72"/>
    </row>
    <row r="59438" spans="9:11">
      <c r="I59438" s="72"/>
      <c r="J59438" s="72"/>
      <c r="K59438" s="72"/>
    </row>
    <row r="59439" spans="9:11">
      <c r="I59439" s="72"/>
      <c r="J59439" s="72"/>
      <c r="K59439" s="72"/>
    </row>
    <row r="59440" spans="9:11">
      <c r="I59440" s="72"/>
      <c r="J59440" s="72"/>
      <c r="K59440" s="72"/>
    </row>
    <row r="59441" spans="9:11">
      <c r="I59441" s="72"/>
      <c r="J59441" s="72"/>
      <c r="K59441" s="72"/>
    </row>
    <row r="59442" spans="9:11">
      <c r="I59442" s="72"/>
      <c r="J59442" s="72"/>
      <c r="K59442" s="72"/>
    </row>
    <row r="59443" spans="9:11">
      <c r="I59443" s="72"/>
      <c r="J59443" s="72"/>
      <c r="K59443" s="72"/>
    </row>
    <row r="59444" spans="9:11">
      <c r="I59444" s="72"/>
      <c r="J59444" s="72"/>
      <c r="K59444" s="72"/>
    </row>
    <row r="59445" spans="9:11">
      <c r="I59445" s="72"/>
      <c r="J59445" s="72"/>
      <c r="K59445" s="72"/>
    </row>
    <row r="59446" spans="9:11">
      <c r="I59446" s="72"/>
      <c r="J59446" s="72"/>
      <c r="K59446" s="72"/>
    </row>
    <row r="59447" spans="9:11">
      <c r="I59447" s="72"/>
      <c r="J59447" s="72"/>
      <c r="K59447" s="72"/>
    </row>
    <row r="59448" spans="9:11">
      <c r="I59448" s="72"/>
      <c r="J59448" s="72"/>
      <c r="K59448" s="72"/>
    </row>
    <row r="59449" spans="9:11">
      <c r="I59449" s="72"/>
      <c r="J59449" s="72"/>
      <c r="K59449" s="72"/>
    </row>
    <row r="59450" spans="9:11">
      <c r="I59450" s="72"/>
      <c r="J59450" s="72"/>
      <c r="K59450" s="72"/>
    </row>
    <row r="59451" spans="9:11">
      <c r="I59451" s="72"/>
      <c r="J59451" s="72"/>
      <c r="K59451" s="72"/>
    </row>
    <row r="59452" spans="9:11">
      <c r="I59452" s="72"/>
      <c r="J59452" s="72"/>
      <c r="K59452" s="72"/>
    </row>
    <row r="59453" spans="9:11">
      <c r="I59453" s="72"/>
      <c r="J59453" s="72"/>
      <c r="K59453" s="72"/>
    </row>
    <row r="59454" spans="9:11">
      <c r="I59454" s="72"/>
      <c r="J59454" s="72"/>
      <c r="K59454" s="72"/>
    </row>
    <row r="59455" spans="9:11">
      <c r="I59455" s="72"/>
      <c r="J59455" s="72"/>
      <c r="K59455" s="72"/>
    </row>
    <row r="59456" spans="9:11">
      <c r="I59456" s="72"/>
      <c r="J59456" s="72"/>
      <c r="K59456" s="72"/>
    </row>
    <row r="59457" spans="9:11">
      <c r="I59457" s="72"/>
      <c r="J59457" s="72"/>
      <c r="K59457" s="72"/>
    </row>
    <row r="59458" spans="9:11">
      <c r="I59458" s="72"/>
      <c r="J59458" s="72"/>
      <c r="K59458" s="72"/>
    </row>
    <row r="59459" spans="9:11">
      <c r="I59459" s="72"/>
      <c r="J59459" s="72"/>
      <c r="K59459" s="72"/>
    </row>
    <row r="59460" spans="9:11">
      <c r="I59460" s="72"/>
      <c r="J59460" s="72"/>
      <c r="K59460" s="72"/>
    </row>
    <row r="59461" spans="9:11">
      <c r="I59461" s="72"/>
      <c r="J59461" s="72"/>
      <c r="K59461" s="72"/>
    </row>
    <row r="59462" spans="9:11">
      <c r="I59462" s="72"/>
      <c r="J59462" s="72"/>
      <c r="K59462" s="72"/>
    </row>
    <row r="59463" spans="9:11">
      <c r="I59463" s="72"/>
      <c r="J59463" s="72"/>
      <c r="K59463" s="72"/>
    </row>
    <row r="59464" spans="9:11">
      <c r="I59464" s="72"/>
      <c r="J59464" s="72"/>
      <c r="K59464" s="72"/>
    </row>
    <row r="59465" spans="9:11">
      <c r="I59465" s="72"/>
      <c r="J59465" s="72"/>
      <c r="K59465" s="72"/>
    </row>
    <row r="59466" spans="9:11">
      <c r="I59466" s="72"/>
      <c r="J59466" s="72"/>
      <c r="K59466" s="72"/>
    </row>
    <row r="59467" spans="9:11">
      <c r="I59467" s="72"/>
      <c r="J59467" s="72"/>
      <c r="K59467" s="72"/>
    </row>
    <row r="59468" spans="9:11">
      <c r="I59468" s="72"/>
      <c r="J59468" s="72"/>
      <c r="K59468" s="72"/>
    </row>
    <row r="59469" spans="9:11">
      <c r="I59469" s="72"/>
      <c r="J59469" s="72"/>
      <c r="K59469" s="72"/>
    </row>
    <row r="59470" spans="9:11">
      <c r="I59470" s="72"/>
      <c r="J59470" s="72"/>
      <c r="K59470" s="72"/>
    </row>
    <row r="59471" spans="9:11">
      <c r="I59471" s="72"/>
      <c r="J59471" s="72"/>
      <c r="K59471" s="72"/>
    </row>
    <row r="59472" spans="9:11">
      <c r="I59472" s="72"/>
      <c r="J59472" s="72"/>
      <c r="K59472" s="72"/>
    </row>
    <row r="59473" spans="9:11">
      <c r="I59473" s="72"/>
      <c r="J59473" s="72"/>
      <c r="K59473" s="72"/>
    </row>
    <row r="59474" spans="9:11">
      <c r="I59474" s="72"/>
      <c r="J59474" s="72"/>
      <c r="K59474" s="72"/>
    </row>
    <row r="59475" spans="9:11">
      <c r="I59475" s="72"/>
      <c r="J59475" s="72"/>
      <c r="K59475" s="72"/>
    </row>
    <row r="59476" spans="9:11">
      <c r="I59476" s="72"/>
      <c r="J59476" s="72"/>
      <c r="K59476" s="72"/>
    </row>
    <row r="59477" spans="9:11">
      <c r="I59477" s="72"/>
      <c r="J59477" s="72"/>
      <c r="K59477" s="72"/>
    </row>
    <row r="59478" spans="9:11">
      <c r="I59478" s="72"/>
      <c r="J59478" s="72"/>
      <c r="K59478" s="72"/>
    </row>
    <row r="59479" spans="9:11">
      <c r="I59479" s="72"/>
      <c r="J59479" s="72"/>
      <c r="K59479" s="72"/>
    </row>
    <row r="59480" spans="9:11">
      <c r="I59480" s="72"/>
      <c r="J59480" s="72"/>
      <c r="K59480" s="72"/>
    </row>
    <row r="59481" spans="9:11">
      <c r="I59481" s="72"/>
      <c r="J59481" s="72"/>
      <c r="K59481" s="72"/>
    </row>
    <row r="59482" spans="9:11">
      <c r="I59482" s="72"/>
      <c r="J59482" s="72"/>
      <c r="K59482" s="72"/>
    </row>
    <row r="59483" spans="9:11">
      <c r="I59483" s="72"/>
      <c r="J59483" s="72"/>
      <c r="K59483" s="72"/>
    </row>
    <row r="59484" spans="9:11">
      <c r="I59484" s="72"/>
      <c r="J59484" s="72"/>
      <c r="K59484" s="72"/>
    </row>
    <row r="59485" spans="9:11">
      <c r="I59485" s="72"/>
      <c r="J59485" s="72"/>
      <c r="K59485" s="72"/>
    </row>
    <row r="59486" spans="9:11">
      <c r="I59486" s="72"/>
      <c r="J59486" s="72"/>
      <c r="K59486" s="72"/>
    </row>
    <row r="59487" spans="9:11">
      <c r="I59487" s="72"/>
      <c r="J59487" s="72"/>
      <c r="K59487" s="72"/>
    </row>
    <row r="59488" spans="9:11">
      <c r="I59488" s="72"/>
      <c r="J59488" s="72"/>
      <c r="K59488" s="72"/>
    </row>
    <row r="59489" spans="9:11">
      <c r="I59489" s="72"/>
      <c r="J59489" s="72"/>
      <c r="K59489" s="72"/>
    </row>
    <row r="59490" spans="9:11">
      <c r="I59490" s="72"/>
      <c r="J59490" s="72"/>
      <c r="K59490" s="72"/>
    </row>
    <row r="59491" spans="9:11">
      <c r="I59491" s="72"/>
      <c r="J59491" s="72"/>
      <c r="K59491" s="72"/>
    </row>
    <row r="59492" spans="9:11">
      <c r="I59492" s="72"/>
      <c r="J59492" s="72"/>
      <c r="K59492" s="72"/>
    </row>
    <row r="59493" spans="9:11">
      <c r="I59493" s="72"/>
      <c r="J59493" s="72"/>
      <c r="K59493" s="72"/>
    </row>
    <row r="59494" spans="9:11">
      <c r="I59494" s="72"/>
      <c r="J59494" s="72"/>
      <c r="K59494" s="72"/>
    </row>
    <row r="59495" spans="9:11">
      <c r="I59495" s="72"/>
      <c r="J59495" s="72"/>
      <c r="K59495" s="72"/>
    </row>
    <row r="59496" spans="9:11">
      <c r="I59496" s="72"/>
      <c r="J59496" s="72"/>
      <c r="K59496" s="72"/>
    </row>
    <row r="59497" spans="9:11">
      <c r="I59497" s="72"/>
      <c r="J59497" s="72"/>
      <c r="K59497" s="72"/>
    </row>
    <row r="59498" spans="9:11">
      <c r="I59498" s="72"/>
      <c r="J59498" s="72"/>
      <c r="K59498" s="72"/>
    </row>
    <row r="59499" spans="9:11">
      <c r="I59499" s="72"/>
      <c r="J59499" s="72"/>
      <c r="K59499" s="72"/>
    </row>
    <row r="59500" spans="9:11">
      <c r="I59500" s="72"/>
      <c r="J59500" s="72"/>
      <c r="K59500" s="72"/>
    </row>
    <row r="59501" spans="9:11">
      <c r="I59501" s="72"/>
      <c r="J59501" s="72"/>
      <c r="K59501" s="72"/>
    </row>
    <row r="59502" spans="9:11">
      <c r="I59502" s="72"/>
      <c r="J59502" s="72"/>
      <c r="K59502" s="72"/>
    </row>
    <row r="59503" spans="9:11">
      <c r="I59503" s="72"/>
      <c r="J59503" s="72"/>
      <c r="K59503" s="72"/>
    </row>
    <row r="59504" spans="9:11">
      <c r="I59504" s="72"/>
      <c r="J59504" s="72"/>
      <c r="K59504" s="72"/>
    </row>
    <row r="59505" spans="9:11">
      <c r="I59505" s="72"/>
      <c r="J59505" s="72"/>
      <c r="K59505" s="72"/>
    </row>
    <row r="59506" spans="9:11">
      <c r="I59506" s="72"/>
      <c r="J59506" s="72"/>
      <c r="K59506" s="72"/>
    </row>
    <row r="59507" spans="9:11">
      <c r="I59507" s="72"/>
      <c r="J59507" s="72"/>
      <c r="K59507" s="72"/>
    </row>
    <row r="59508" spans="9:11">
      <c r="I59508" s="72"/>
      <c r="J59508" s="72"/>
      <c r="K59508" s="72"/>
    </row>
    <row r="59509" spans="9:11">
      <c r="I59509" s="72"/>
      <c r="J59509" s="72"/>
      <c r="K59509" s="72"/>
    </row>
    <row r="59510" spans="9:11">
      <c r="I59510" s="72"/>
      <c r="J59510" s="72"/>
      <c r="K59510" s="72"/>
    </row>
    <row r="59511" spans="9:11">
      <c r="I59511" s="72"/>
      <c r="J59511" s="72"/>
      <c r="K59511" s="72"/>
    </row>
    <row r="59512" spans="9:11">
      <c r="I59512" s="72"/>
      <c r="J59512" s="72"/>
      <c r="K59512" s="72"/>
    </row>
    <row r="59513" spans="9:11">
      <c r="I59513" s="72"/>
      <c r="J59513" s="72"/>
      <c r="K59513" s="72"/>
    </row>
    <row r="59514" spans="9:11">
      <c r="I59514" s="72"/>
      <c r="J59514" s="72"/>
      <c r="K59514" s="72"/>
    </row>
    <row r="59515" spans="9:11">
      <c r="I59515" s="72"/>
      <c r="J59515" s="72"/>
      <c r="K59515" s="72"/>
    </row>
    <row r="59516" spans="9:11">
      <c r="I59516" s="72"/>
      <c r="J59516" s="72"/>
      <c r="K59516" s="72"/>
    </row>
    <row r="59517" spans="9:11">
      <c r="I59517" s="72"/>
      <c r="J59517" s="72"/>
      <c r="K59517" s="72"/>
    </row>
    <row r="59518" spans="9:11">
      <c r="I59518" s="72"/>
      <c r="J59518" s="72"/>
      <c r="K59518" s="72"/>
    </row>
    <row r="59519" spans="9:11">
      <c r="I59519" s="72"/>
      <c r="J59519" s="72"/>
      <c r="K59519" s="72"/>
    </row>
    <row r="59520" spans="9:11">
      <c r="I59520" s="72"/>
      <c r="J59520" s="72"/>
      <c r="K59520" s="72"/>
    </row>
    <row r="59521" spans="9:11">
      <c r="I59521" s="72"/>
      <c r="J59521" s="72"/>
      <c r="K59521" s="72"/>
    </row>
    <row r="59522" spans="9:11">
      <c r="I59522" s="72"/>
      <c r="J59522" s="72"/>
      <c r="K59522" s="72"/>
    </row>
    <row r="59523" spans="9:11">
      <c r="I59523" s="72"/>
      <c r="J59523" s="72"/>
      <c r="K59523" s="72"/>
    </row>
    <row r="59524" spans="9:11">
      <c r="I59524" s="72"/>
      <c r="J59524" s="72"/>
      <c r="K59524" s="72"/>
    </row>
    <row r="59525" spans="9:11">
      <c r="I59525" s="72"/>
      <c r="J59525" s="72"/>
      <c r="K59525" s="72"/>
    </row>
    <row r="59526" spans="9:11">
      <c r="I59526" s="72"/>
      <c r="J59526" s="72"/>
      <c r="K59526" s="72"/>
    </row>
    <row r="59527" spans="9:11">
      <c r="I59527" s="72"/>
      <c r="J59527" s="72"/>
      <c r="K59527" s="72"/>
    </row>
    <row r="59528" spans="9:11">
      <c r="I59528" s="72"/>
      <c r="J59528" s="72"/>
      <c r="K59528" s="72"/>
    </row>
    <row r="59529" spans="9:11">
      <c r="I59529" s="72"/>
      <c r="J59529" s="72"/>
      <c r="K59529" s="72"/>
    </row>
    <row r="59530" spans="9:11">
      <c r="I59530" s="72"/>
      <c r="J59530" s="72"/>
      <c r="K59530" s="72"/>
    </row>
    <row r="59531" spans="9:11">
      <c r="I59531" s="72"/>
      <c r="J59531" s="72"/>
      <c r="K59531" s="72"/>
    </row>
    <row r="59532" spans="9:11">
      <c r="I59532" s="72"/>
      <c r="J59532" s="72"/>
      <c r="K59532" s="72"/>
    </row>
    <row r="59533" spans="9:11">
      <c r="I59533" s="72"/>
      <c r="J59533" s="72"/>
      <c r="K59533" s="72"/>
    </row>
    <row r="59534" spans="9:11">
      <c r="I59534" s="72"/>
      <c r="J59534" s="72"/>
      <c r="K59534" s="72"/>
    </row>
    <row r="59535" spans="9:11">
      <c r="I59535" s="72"/>
      <c r="J59535" s="72"/>
      <c r="K59535" s="72"/>
    </row>
    <row r="59536" spans="9:11">
      <c r="I59536" s="72"/>
      <c r="J59536" s="72"/>
      <c r="K59536" s="72"/>
    </row>
    <row r="59537" spans="9:11">
      <c r="I59537" s="72"/>
      <c r="J59537" s="72"/>
      <c r="K59537" s="72"/>
    </row>
    <row r="59538" spans="9:11">
      <c r="I59538" s="72"/>
      <c r="J59538" s="72"/>
      <c r="K59538" s="72"/>
    </row>
    <row r="59539" spans="9:11">
      <c r="I59539" s="72"/>
      <c r="J59539" s="72"/>
      <c r="K59539" s="72"/>
    </row>
    <row r="59540" spans="9:11">
      <c r="I59540" s="72"/>
      <c r="J59540" s="72"/>
      <c r="K59540" s="72"/>
    </row>
    <row r="59541" spans="9:11">
      <c r="I59541" s="72"/>
      <c r="J59541" s="72"/>
      <c r="K59541" s="72"/>
    </row>
    <row r="59542" spans="9:11">
      <c r="I59542" s="72"/>
      <c r="J59542" s="72"/>
      <c r="K59542" s="72"/>
    </row>
    <row r="59543" spans="9:11">
      <c r="I59543" s="72"/>
      <c r="J59543" s="72"/>
      <c r="K59543" s="72"/>
    </row>
    <row r="59544" spans="9:11">
      <c r="I59544" s="72"/>
      <c r="J59544" s="72"/>
      <c r="K59544" s="72"/>
    </row>
    <row r="59545" spans="9:11">
      <c r="I59545" s="72"/>
      <c r="J59545" s="72"/>
      <c r="K59545" s="72"/>
    </row>
    <row r="59546" spans="9:11">
      <c r="I59546" s="72"/>
      <c r="J59546" s="72"/>
      <c r="K59546" s="72"/>
    </row>
    <row r="59547" spans="9:11">
      <c r="I59547" s="72"/>
      <c r="J59547" s="72"/>
      <c r="K59547" s="72"/>
    </row>
    <row r="59548" spans="9:11">
      <c r="I59548" s="72"/>
      <c r="J59548" s="72"/>
      <c r="K59548" s="72"/>
    </row>
    <row r="59549" spans="9:11">
      <c r="I59549" s="72"/>
      <c r="J59549" s="72"/>
      <c r="K59549" s="72"/>
    </row>
    <row r="59550" spans="9:11">
      <c r="I59550" s="72"/>
      <c r="J59550" s="72"/>
      <c r="K59550" s="72"/>
    </row>
    <row r="59551" spans="9:11">
      <c r="I59551" s="72"/>
      <c r="J59551" s="72"/>
      <c r="K59551" s="72"/>
    </row>
    <row r="59552" spans="9:11">
      <c r="I59552" s="72"/>
      <c r="J59552" s="72"/>
      <c r="K59552" s="72"/>
    </row>
    <row r="59553" spans="9:11">
      <c r="I59553" s="72"/>
      <c r="J59553" s="72"/>
      <c r="K59553" s="72"/>
    </row>
    <row r="59554" spans="9:11">
      <c r="I59554" s="72"/>
      <c r="J59554" s="72"/>
      <c r="K59554" s="72"/>
    </row>
    <row r="59555" spans="9:11">
      <c r="I59555" s="72"/>
      <c r="J59555" s="72"/>
      <c r="K59555" s="72"/>
    </row>
    <row r="59556" spans="9:11">
      <c r="I59556" s="72"/>
      <c r="J59556" s="72"/>
      <c r="K59556" s="72"/>
    </row>
    <row r="59557" spans="9:11">
      <c r="I59557" s="72"/>
      <c r="J59557" s="72"/>
      <c r="K59557" s="72"/>
    </row>
    <row r="59558" spans="9:11">
      <c r="I59558" s="72"/>
      <c r="J59558" s="72"/>
      <c r="K59558" s="72"/>
    </row>
    <row r="59559" spans="9:11">
      <c r="I59559" s="72"/>
      <c r="J59559" s="72"/>
      <c r="K59559" s="72"/>
    </row>
    <row r="59560" spans="9:11">
      <c r="I59560" s="72"/>
      <c r="J59560" s="72"/>
      <c r="K59560" s="72"/>
    </row>
    <row r="59561" spans="9:11">
      <c r="I59561" s="72"/>
      <c r="J59561" s="72"/>
      <c r="K59561" s="72"/>
    </row>
    <row r="59562" spans="9:11">
      <c r="I59562" s="72"/>
      <c r="J59562" s="72"/>
      <c r="K59562" s="72"/>
    </row>
    <row r="59563" spans="9:11">
      <c r="I59563" s="72"/>
      <c r="J59563" s="72"/>
      <c r="K59563" s="72"/>
    </row>
    <row r="59564" spans="9:11">
      <c r="I59564" s="72"/>
      <c r="J59564" s="72"/>
      <c r="K59564" s="72"/>
    </row>
    <row r="59565" spans="9:11">
      <c r="I59565" s="72"/>
      <c r="J59565" s="72"/>
      <c r="K59565" s="72"/>
    </row>
    <row r="59566" spans="9:11">
      <c r="I59566" s="72"/>
      <c r="J59566" s="72"/>
      <c r="K59566" s="72"/>
    </row>
    <row r="59567" spans="9:11">
      <c r="I59567" s="72"/>
      <c r="J59567" s="72"/>
      <c r="K59567" s="72"/>
    </row>
    <row r="59568" spans="9:11">
      <c r="I59568" s="72"/>
      <c r="J59568" s="72"/>
      <c r="K59568" s="72"/>
    </row>
    <row r="59569" spans="9:11">
      <c r="I59569" s="72"/>
      <c r="J59569" s="72"/>
      <c r="K59569" s="72"/>
    </row>
    <row r="59570" spans="9:11">
      <c r="I59570" s="72"/>
      <c r="J59570" s="72"/>
      <c r="K59570" s="72"/>
    </row>
    <row r="59571" spans="9:11">
      <c r="I59571" s="72"/>
      <c r="J59571" s="72"/>
      <c r="K59571" s="72"/>
    </row>
    <row r="59572" spans="9:11">
      <c r="I59572" s="72"/>
      <c r="J59572" s="72"/>
      <c r="K59572" s="72"/>
    </row>
    <row r="59573" spans="9:11">
      <c r="I59573" s="72"/>
      <c r="J59573" s="72"/>
      <c r="K59573" s="72"/>
    </row>
    <row r="59574" spans="9:11">
      <c r="I59574" s="72"/>
      <c r="J59574" s="72"/>
      <c r="K59574" s="72"/>
    </row>
    <row r="59575" spans="9:11">
      <c r="I59575" s="72"/>
      <c r="J59575" s="72"/>
      <c r="K59575" s="72"/>
    </row>
    <row r="59576" spans="9:11">
      <c r="I59576" s="72"/>
      <c r="J59576" s="72"/>
      <c r="K59576" s="72"/>
    </row>
    <row r="59577" spans="9:11">
      <c r="I59577" s="72"/>
      <c r="J59577" s="72"/>
      <c r="K59577" s="72"/>
    </row>
    <row r="59578" spans="9:11">
      <c r="I59578" s="72"/>
      <c r="J59578" s="72"/>
      <c r="K59578" s="72"/>
    </row>
    <row r="59579" spans="9:11">
      <c r="I59579" s="72"/>
      <c r="J59579" s="72"/>
      <c r="K59579" s="72"/>
    </row>
    <row r="59580" spans="9:11">
      <c r="I59580" s="72"/>
      <c r="J59580" s="72"/>
      <c r="K59580" s="72"/>
    </row>
    <row r="59581" spans="9:11">
      <c r="I59581" s="72"/>
      <c r="J59581" s="72"/>
      <c r="K59581" s="72"/>
    </row>
    <row r="59582" spans="9:11">
      <c r="I59582" s="72"/>
      <c r="J59582" s="72"/>
      <c r="K59582" s="72"/>
    </row>
    <row r="59583" spans="9:11">
      <c r="I59583" s="72"/>
      <c r="J59583" s="72"/>
      <c r="K59583" s="72"/>
    </row>
    <row r="59584" spans="9:11">
      <c r="I59584" s="72"/>
      <c r="J59584" s="72"/>
      <c r="K59584" s="72"/>
    </row>
    <row r="59585" spans="9:11">
      <c r="I59585" s="72"/>
      <c r="J59585" s="72"/>
      <c r="K59585" s="72"/>
    </row>
    <row r="59586" spans="9:11">
      <c r="I59586" s="72"/>
      <c r="J59586" s="72"/>
      <c r="K59586" s="72"/>
    </row>
    <row r="59587" spans="9:11">
      <c r="I59587" s="72"/>
      <c r="J59587" s="72"/>
      <c r="K59587" s="72"/>
    </row>
    <row r="59588" spans="9:11">
      <c r="I59588" s="72"/>
      <c r="J59588" s="72"/>
      <c r="K59588" s="72"/>
    </row>
    <row r="59589" spans="9:11">
      <c r="I59589" s="72"/>
      <c r="J59589" s="72"/>
      <c r="K59589" s="72"/>
    </row>
    <row r="59590" spans="9:11">
      <c r="I59590" s="72"/>
      <c r="J59590" s="72"/>
      <c r="K59590" s="72"/>
    </row>
    <row r="59591" spans="9:11">
      <c r="I59591" s="72"/>
      <c r="J59591" s="72"/>
      <c r="K59591" s="72"/>
    </row>
    <row r="59592" spans="9:11">
      <c r="I59592" s="72"/>
      <c r="J59592" s="72"/>
      <c r="K59592" s="72"/>
    </row>
    <row r="59593" spans="9:11">
      <c r="I59593" s="72"/>
      <c r="J59593" s="72"/>
      <c r="K59593" s="72"/>
    </row>
    <row r="59594" spans="9:11">
      <c r="I59594" s="72"/>
      <c r="J59594" s="72"/>
      <c r="K59594" s="72"/>
    </row>
    <row r="59595" spans="9:11">
      <c r="I59595" s="72"/>
      <c r="J59595" s="72"/>
      <c r="K59595" s="72"/>
    </row>
    <row r="59596" spans="9:11">
      <c r="I59596" s="72"/>
      <c r="J59596" s="72"/>
      <c r="K59596" s="72"/>
    </row>
    <row r="59597" spans="9:11">
      <c r="I59597" s="72"/>
      <c r="J59597" s="72"/>
      <c r="K59597" s="72"/>
    </row>
    <row r="59598" spans="9:11">
      <c r="I59598" s="72"/>
      <c r="J59598" s="72"/>
      <c r="K59598" s="72"/>
    </row>
    <row r="59599" spans="9:11">
      <c r="I59599" s="72"/>
      <c r="J59599" s="72"/>
      <c r="K59599" s="72"/>
    </row>
    <row r="59600" spans="9:11">
      <c r="I59600" s="72"/>
      <c r="J59600" s="72"/>
      <c r="K59600" s="72"/>
    </row>
    <row r="59601" spans="9:11">
      <c r="I59601" s="72"/>
      <c r="J59601" s="72"/>
      <c r="K59601" s="72"/>
    </row>
    <row r="59602" spans="9:11">
      <c r="I59602" s="72"/>
      <c r="J59602" s="72"/>
      <c r="K59602" s="72"/>
    </row>
    <row r="59603" spans="9:11">
      <c r="I59603" s="72"/>
      <c r="J59603" s="72"/>
      <c r="K59603" s="72"/>
    </row>
    <row r="59604" spans="9:11">
      <c r="I59604" s="72"/>
      <c r="J59604" s="72"/>
      <c r="K59604" s="72"/>
    </row>
    <row r="59605" spans="9:11">
      <c r="I59605" s="72"/>
      <c r="J59605" s="72"/>
      <c r="K59605" s="72"/>
    </row>
    <row r="59606" spans="9:11">
      <c r="I59606" s="72"/>
      <c r="J59606" s="72"/>
      <c r="K59606" s="72"/>
    </row>
    <row r="59607" spans="9:11">
      <c r="I59607" s="72"/>
      <c r="J59607" s="72"/>
      <c r="K59607" s="72"/>
    </row>
    <row r="59608" spans="9:11">
      <c r="I59608" s="72"/>
      <c r="J59608" s="72"/>
      <c r="K59608" s="72"/>
    </row>
    <row r="59609" spans="9:11">
      <c r="I59609" s="72"/>
      <c r="J59609" s="72"/>
      <c r="K59609" s="72"/>
    </row>
    <row r="59610" spans="9:11">
      <c r="I59610" s="72"/>
      <c r="J59610" s="72"/>
      <c r="K59610" s="72"/>
    </row>
    <row r="59611" spans="9:11">
      <c r="I59611" s="72"/>
      <c r="J59611" s="72"/>
      <c r="K59611" s="72"/>
    </row>
    <row r="59612" spans="9:11">
      <c r="I59612" s="72"/>
      <c r="J59612" s="72"/>
      <c r="K59612" s="72"/>
    </row>
    <row r="59613" spans="9:11">
      <c r="I59613" s="72"/>
      <c r="J59613" s="72"/>
      <c r="K59613" s="72"/>
    </row>
    <row r="59614" spans="9:11">
      <c r="I59614" s="72"/>
      <c r="J59614" s="72"/>
      <c r="K59614" s="72"/>
    </row>
    <row r="59615" spans="9:11">
      <c r="I59615" s="72"/>
      <c r="J59615" s="72"/>
      <c r="K59615" s="72"/>
    </row>
    <row r="59616" spans="9:11">
      <c r="I59616" s="72"/>
      <c r="J59616" s="72"/>
      <c r="K59616" s="72"/>
    </row>
    <row r="59617" spans="9:11">
      <c r="I59617" s="72"/>
      <c r="J59617" s="72"/>
      <c r="K59617" s="72"/>
    </row>
    <row r="59618" spans="9:11">
      <c r="I59618" s="72"/>
      <c r="J59618" s="72"/>
      <c r="K59618" s="72"/>
    </row>
    <row r="59619" spans="9:11">
      <c r="I59619" s="72"/>
      <c r="J59619" s="72"/>
      <c r="K59619" s="72"/>
    </row>
    <row r="59620" spans="9:11">
      <c r="I59620" s="72"/>
      <c r="J59620" s="72"/>
      <c r="K59620" s="72"/>
    </row>
    <row r="59621" spans="9:11">
      <c r="I59621" s="72"/>
      <c r="J59621" s="72"/>
      <c r="K59621" s="72"/>
    </row>
    <row r="59622" spans="9:11">
      <c r="I59622" s="72"/>
      <c r="J59622" s="72"/>
      <c r="K59622" s="72"/>
    </row>
    <row r="59623" spans="9:11">
      <c r="I59623" s="72"/>
      <c r="J59623" s="72"/>
      <c r="K59623" s="72"/>
    </row>
    <row r="59624" spans="9:11">
      <c r="I59624" s="72"/>
      <c r="J59624" s="72"/>
      <c r="K59624" s="72"/>
    </row>
    <row r="59625" spans="9:11">
      <c r="I59625" s="72"/>
      <c r="J59625" s="72"/>
      <c r="K59625" s="72"/>
    </row>
    <row r="59626" spans="9:11">
      <c r="I59626" s="72"/>
      <c r="J59626" s="72"/>
      <c r="K59626" s="72"/>
    </row>
    <row r="59627" spans="9:11">
      <c r="I59627" s="72"/>
      <c r="J59627" s="72"/>
      <c r="K59627" s="72"/>
    </row>
    <row r="59628" spans="9:11">
      <c r="I59628" s="72"/>
      <c r="J59628" s="72"/>
      <c r="K59628" s="72"/>
    </row>
    <row r="59629" spans="9:11">
      <c r="I59629" s="72"/>
      <c r="J59629" s="72"/>
      <c r="K59629" s="72"/>
    </row>
    <row r="59630" spans="9:11">
      <c r="I59630" s="72"/>
      <c r="J59630" s="72"/>
      <c r="K59630" s="72"/>
    </row>
    <row r="59631" spans="9:11">
      <c r="I59631" s="72"/>
      <c r="J59631" s="72"/>
      <c r="K59631" s="72"/>
    </row>
    <row r="59632" spans="9:11">
      <c r="I59632" s="72"/>
      <c r="J59632" s="72"/>
      <c r="K59632" s="72"/>
    </row>
    <row r="59633" spans="9:11">
      <c r="I59633" s="72"/>
      <c r="J59633" s="72"/>
      <c r="K59633" s="72"/>
    </row>
    <row r="59634" spans="9:11">
      <c r="I59634" s="72"/>
      <c r="J59634" s="72"/>
      <c r="K59634" s="72"/>
    </row>
    <row r="59635" spans="9:11">
      <c r="I59635" s="72"/>
      <c r="J59635" s="72"/>
      <c r="K59635" s="72"/>
    </row>
    <row r="59636" spans="9:11">
      <c r="I59636" s="72"/>
      <c r="J59636" s="72"/>
      <c r="K59636" s="72"/>
    </row>
    <row r="59637" spans="9:11">
      <c r="I59637" s="72"/>
      <c r="J59637" s="72"/>
      <c r="K59637" s="72"/>
    </row>
    <row r="59638" spans="9:11">
      <c r="I59638" s="72"/>
      <c r="J59638" s="72"/>
      <c r="K59638" s="72"/>
    </row>
    <row r="59639" spans="9:11">
      <c r="I59639" s="72"/>
      <c r="J59639" s="72"/>
      <c r="K59639" s="72"/>
    </row>
    <row r="59640" spans="9:11">
      <c r="I59640" s="72"/>
      <c r="J59640" s="72"/>
      <c r="K59640" s="72"/>
    </row>
    <row r="59641" spans="9:11">
      <c r="I59641" s="72"/>
      <c r="J59641" s="72"/>
      <c r="K59641" s="72"/>
    </row>
    <row r="59642" spans="9:11">
      <c r="I59642" s="72"/>
      <c r="J59642" s="72"/>
      <c r="K59642" s="72"/>
    </row>
    <row r="59643" spans="9:11">
      <c r="I59643" s="72"/>
      <c r="J59643" s="72"/>
      <c r="K59643" s="72"/>
    </row>
    <row r="59644" spans="9:11">
      <c r="I59644" s="72"/>
      <c r="J59644" s="72"/>
      <c r="K59644" s="72"/>
    </row>
    <row r="59645" spans="9:11">
      <c r="I59645" s="72"/>
      <c r="J59645" s="72"/>
      <c r="K59645" s="72"/>
    </row>
    <row r="59646" spans="9:11">
      <c r="I59646" s="72"/>
      <c r="J59646" s="72"/>
      <c r="K59646" s="72"/>
    </row>
    <row r="59647" spans="9:11">
      <c r="I59647" s="72"/>
      <c r="J59647" s="72"/>
      <c r="K59647" s="72"/>
    </row>
    <row r="59648" spans="9:11">
      <c r="I59648" s="72"/>
      <c r="J59648" s="72"/>
      <c r="K59648" s="72"/>
    </row>
    <row r="59649" spans="9:11">
      <c r="I59649" s="72"/>
      <c r="J59649" s="72"/>
      <c r="K59649" s="72"/>
    </row>
    <row r="59650" spans="9:11">
      <c r="I59650" s="72"/>
      <c r="J59650" s="72"/>
      <c r="K59650" s="72"/>
    </row>
    <row r="59651" spans="9:11">
      <c r="I59651" s="72"/>
      <c r="J59651" s="72"/>
      <c r="K59651" s="72"/>
    </row>
    <row r="59652" spans="9:11">
      <c r="I59652" s="72"/>
      <c r="J59652" s="72"/>
      <c r="K59652" s="72"/>
    </row>
    <row r="59653" spans="9:11">
      <c r="I59653" s="72"/>
      <c r="J59653" s="72"/>
      <c r="K59653" s="72"/>
    </row>
    <row r="59654" spans="9:11">
      <c r="I59654" s="72"/>
      <c r="J59654" s="72"/>
      <c r="K59654" s="72"/>
    </row>
    <row r="59655" spans="9:11">
      <c r="I59655" s="72"/>
      <c r="J59655" s="72"/>
      <c r="K59655" s="72"/>
    </row>
    <row r="59656" spans="9:11">
      <c r="I59656" s="72"/>
      <c r="J59656" s="72"/>
      <c r="K59656" s="72"/>
    </row>
    <row r="59657" spans="9:11">
      <c r="I59657" s="72"/>
      <c r="J59657" s="72"/>
      <c r="K59657" s="72"/>
    </row>
    <row r="59658" spans="9:11">
      <c r="I59658" s="72"/>
      <c r="J59658" s="72"/>
      <c r="K59658" s="72"/>
    </row>
    <row r="59659" spans="9:11">
      <c r="I59659" s="72"/>
      <c r="J59659" s="72"/>
      <c r="K59659" s="72"/>
    </row>
    <row r="59660" spans="9:11">
      <c r="I59660" s="72"/>
      <c r="J59660" s="72"/>
      <c r="K59660" s="72"/>
    </row>
    <row r="59661" spans="9:11">
      <c r="I59661" s="72"/>
      <c r="J59661" s="72"/>
      <c r="K59661" s="72"/>
    </row>
    <row r="59662" spans="9:11">
      <c r="I59662" s="72"/>
      <c r="J59662" s="72"/>
      <c r="K59662" s="72"/>
    </row>
    <row r="59663" spans="9:11">
      <c r="I59663" s="72"/>
      <c r="J59663" s="72"/>
      <c r="K59663" s="72"/>
    </row>
    <row r="59664" spans="9:11">
      <c r="I59664" s="72"/>
      <c r="J59664" s="72"/>
      <c r="K59664" s="72"/>
    </row>
    <row r="59665" spans="9:11">
      <c r="I59665" s="72"/>
      <c r="J59665" s="72"/>
      <c r="K59665" s="72"/>
    </row>
    <row r="59666" spans="9:11">
      <c r="I59666" s="72"/>
      <c r="J59666" s="72"/>
      <c r="K59666" s="72"/>
    </row>
    <row r="59667" spans="9:11">
      <c r="I59667" s="72"/>
      <c r="J59667" s="72"/>
      <c r="K59667" s="72"/>
    </row>
    <row r="59668" spans="9:11">
      <c r="I59668" s="72"/>
      <c r="J59668" s="72"/>
      <c r="K59668" s="72"/>
    </row>
    <row r="59669" spans="9:11">
      <c r="I59669" s="72"/>
      <c r="J59669" s="72"/>
      <c r="K59669" s="72"/>
    </row>
    <row r="59670" spans="9:11">
      <c r="I59670" s="72"/>
      <c r="J59670" s="72"/>
      <c r="K59670" s="72"/>
    </row>
    <row r="59671" spans="9:11">
      <c r="I59671" s="72"/>
      <c r="J59671" s="72"/>
      <c r="K59671" s="72"/>
    </row>
    <row r="59672" spans="9:11">
      <c r="I59672" s="72"/>
      <c r="J59672" s="72"/>
      <c r="K59672" s="72"/>
    </row>
    <row r="59673" spans="9:11">
      <c r="I59673" s="72"/>
      <c r="J59673" s="72"/>
      <c r="K59673" s="72"/>
    </row>
    <row r="59674" spans="9:11">
      <c r="I59674" s="72"/>
      <c r="J59674" s="72"/>
      <c r="K59674" s="72"/>
    </row>
    <row r="59675" spans="9:11">
      <c r="I59675" s="72"/>
      <c r="J59675" s="72"/>
      <c r="K59675" s="72"/>
    </row>
    <row r="59676" spans="9:11">
      <c r="I59676" s="72"/>
      <c r="J59676" s="72"/>
      <c r="K59676" s="72"/>
    </row>
    <row r="59677" spans="9:11">
      <c r="I59677" s="72"/>
      <c r="J59677" s="72"/>
      <c r="K59677" s="72"/>
    </row>
    <row r="59678" spans="9:11">
      <c r="I59678" s="72"/>
      <c r="J59678" s="72"/>
      <c r="K59678" s="72"/>
    </row>
    <row r="59679" spans="9:11">
      <c r="I59679" s="72"/>
      <c r="J59679" s="72"/>
      <c r="K59679" s="72"/>
    </row>
    <row r="59680" spans="9:11">
      <c r="I59680" s="72"/>
      <c r="J59680" s="72"/>
      <c r="K59680" s="72"/>
    </row>
    <row r="59681" spans="9:11">
      <c r="I59681" s="72"/>
      <c r="J59681" s="72"/>
      <c r="K59681" s="72"/>
    </row>
    <row r="59682" spans="9:11">
      <c r="I59682" s="72"/>
      <c r="J59682" s="72"/>
      <c r="K59682" s="72"/>
    </row>
    <row r="59683" spans="9:11">
      <c r="I59683" s="72"/>
      <c r="J59683" s="72"/>
      <c r="K59683" s="72"/>
    </row>
    <row r="59684" spans="9:11">
      <c r="I59684" s="72"/>
      <c r="J59684" s="72"/>
      <c r="K59684" s="72"/>
    </row>
    <row r="59685" spans="9:11">
      <c r="I59685" s="72"/>
      <c r="J59685" s="72"/>
      <c r="K59685" s="72"/>
    </row>
    <row r="59686" spans="9:11">
      <c r="I59686" s="72"/>
      <c r="J59686" s="72"/>
      <c r="K59686" s="72"/>
    </row>
    <row r="59687" spans="9:11">
      <c r="I59687" s="72"/>
      <c r="J59687" s="72"/>
      <c r="K59687" s="72"/>
    </row>
    <row r="59688" spans="9:11">
      <c r="I59688" s="72"/>
      <c r="J59688" s="72"/>
      <c r="K59688" s="72"/>
    </row>
    <row r="59689" spans="9:11">
      <c r="I59689" s="72"/>
      <c r="J59689" s="72"/>
      <c r="K59689" s="72"/>
    </row>
    <row r="59690" spans="9:11">
      <c r="I59690" s="72"/>
      <c r="J59690" s="72"/>
      <c r="K59690" s="72"/>
    </row>
    <row r="59691" spans="9:11">
      <c r="I59691" s="72"/>
      <c r="J59691" s="72"/>
      <c r="K59691" s="72"/>
    </row>
    <row r="59692" spans="9:11">
      <c r="I59692" s="72"/>
      <c r="J59692" s="72"/>
      <c r="K59692" s="72"/>
    </row>
    <row r="59693" spans="9:11">
      <c r="I59693" s="72"/>
      <c r="J59693" s="72"/>
      <c r="K59693" s="72"/>
    </row>
    <row r="59694" spans="9:11">
      <c r="I59694" s="72"/>
      <c r="J59694" s="72"/>
      <c r="K59694" s="72"/>
    </row>
    <row r="59695" spans="9:11">
      <c r="I59695" s="72"/>
      <c r="J59695" s="72"/>
      <c r="K59695" s="72"/>
    </row>
    <row r="59696" spans="9:11">
      <c r="I59696" s="72"/>
      <c r="J59696" s="72"/>
      <c r="K59696" s="72"/>
    </row>
    <row r="59697" spans="9:11">
      <c r="I59697" s="72"/>
      <c r="J59697" s="72"/>
      <c r="K59697" s="72"/>
    </row>
    <row r="59698" spans="9:11">
      <c r="I59698" s="72"/>
      <c r="J59698" s="72"/>
      <c r="K59698" s="72"/>
    </row>
    <row r="59699" spans="9:11">
      <c r="I59699" s="72"/>
      <c r="J59699" s="72"/>
      <c r="K59699" s="72"/>
    </row>
    <row r="59700" spans="9:11">
      <c r="I59700" s="72"/>
      <c r="J59700" s="72"/>
      <c r="K59700" s="72"/>
    </row>
    <row r="59701" spans="9:11">
      <c r="I59701" s="72"/>
      <c r="J59701" s="72"/>
      <c r="K59701" s="72"/>
    </row>
    <row r="59702" spans="9:11">
      <c r="I59702" s="72"/>
      <c r="J59702" s="72"/>
      <c r="K59702" s="72"/>
    </row>
    <row r="59703" spans="9:11">
      <c r="I59703" s="72"/>
      <c r="J59703" s="72"/>
      <c r="K59703" s="72"/>
    </row>
    <row r="59704" spans="9:11">
      <c r="I59704" s="72"/>
      <c r="J59704" s="72"/>
      <c r="K59704" s="72"/>
    </row>
    <row r="59705" spans="9:11">
      <c r="I59705" s="72"/>
      <c r="J59705" s="72"/>
      <c r="K59705" s="72"/>
    </row>
    <row r="59706" spans="9:11">
      <c r="I59706" s="72"/>
      <c r="J59706" s="72"/>
      <c r="K59706" s="72"/>
    </row>
    <row r="59707" spans="9:11">
      <c r="I59707" s="72"/>
      <c r="J59707" s="72"/>
      <c r="K59707" s="72"/>
    </row>
    <row r="59708" spans="9:11">
      <c r="I59708" s="72"/>
      <c r="J59708" s="72"/>
      <c r="K59708" s="72"/>
    </row>
    <row r="59709" spans="9:11">
      <c r="I59709" s="72"/>
      <c r="J59709" s="72"/>
      <c r="K59709" s="72"/>
    </row>
    <row r="59710" spans="9:11">
      <c r="I59710" s="72"/>
      <c r="J59710" s="72"/>
      <c r="K59710" s="72"/>
    </row>
    <row r="59711" spans="9:11">
      <c r="I59711" s="72"/>
      <c r="J59711" s="72"/>
      <c r="K59711" s="72"/>
    </row>
    <row r="59712" spans="9:11">
      <c r="I59712" s="72"/>
      <c r="J59712" s="72"/>
      <c r="K59712" s="72"/>
    </row>
    <row r="59713" spans="9:11">
      <c r="I59713" s="72"/>
      <c r="J59713" s="72"/>
      <c r="K59713" s="72"/>
    </row>
    <row r="59714" spans="9:11">
      <c r="I59714" s="72"/>
      <c r="J59714" s="72"/>
      <c r="K59714" s="72"/>
    </row>
    <row r="59715" spans="9:11">
      <c r="I59715" s="72"/>
      <c r="J59715" s="72"/>
      <c r="K59715" s="72"/>
    </row>
    <row r="59716" spans="9:11">
      <c r="I59716" s="72"/>
      <c r="J59716" s="72"/>
      <c r="K59716" s="72"/>
    </row>
    <row r="59717" spans="9:11">
      <c r="I59717" s="72"/>
      <c r="J59717" s="72"/>
      <c r="K59717" s="72"/>
    </row>
    <row r="59718" spans="9:11">
      <c r="I59718" s="72"/>
      <c r="J59718" s="72"/>
      <c r="K59718" s="72"/>
    </row>
    <row r="59719" spans="9:11">
      <c r="I59719" s="72"/>
      <c r="J59719" s="72"/>
      <c r="K59719" s="72"/>
    </row>
    <row r="59720" spans="9:11">
      <c r="I59720" s="72"/>
      <c r="J59720" s="72"/>
      <c r="K59720" s="72"/>
    </row>
    <row r="59721" spans="9:11">
      <c r="I59721" s="72"/>
      <c r="J59721" s="72"/>
      <c r="K59721" s="72"/>
    </row>
    <row r="59722" spans="9:11">
      <c r="I59722" s="72"/>
      <c r="J59722" s="72"/>
      <c r="K59722" s="72"/>
    </row>
    <row r="59723" spans="9:11">
      <c r="I59723" s="72"/>
      <c r="J59723" s="72"/>
      <c r="K59723" s="72"/>
    </row>
    <row r="59724" spans="9:11">
      <c r="I59724" s="72"/>
      <c r="J59724" s="72"/>
      <c r="K59724" s="72"/>
    </row>
    <row r="59725" spans="9:11">
      <c r="I59725" s="72"/>
      <c r="J59725" s="72"/>
      <c r="K59725" s="72"/>
    </row>
    <row r="59726" spans="9:11">
      <c r="I59726" s="72"/>
      <c r="J59726" s="72"/>
      <c r="K59726" s="72"/>
    </row>
    <row r="59727" spans="9:11">
      <c r="I59727" s="72"/>
      <c r="J59727" s="72"/>
      <c r="K59727" s="72"/>
    </row>
    <row r="59728" spans="9:11">
      <c r="I59728" s="72"/>
      <c r="J59728" s="72"/>
      <c r="K59728" s="72"/>
    </row>
    <row r="59729" spans="9:11">
      <c r="I59729" s="72"/>
      <c r="J59729" s="72"/>
      <c r="K59729" s="72"/>
    </row>
    <row r="59730" spans="9:11">
      <c r="I59730" s="72"/>
      <c r="J59730" s="72"/>
      <c r="K59730" s="72"/>
    </row>
    <row r="59731" spans="9:11">
      <c r="I59731" s="72"/>
      <c r="J59731" s="72"/>
      <c r="K59731" s="72"/>
    </row>
    <row r="59732" spans="9:11">
      <c r="I59732" s="72"/>
      <c r="J59732" s="72"/>
      <c r="K59732" s="72"/>
    </row>
    <row r="59733" spans="9:11">
      <c r="I59733" s="72"/>
      <c r="J59733" s="72"/>
      <c r="K59733" s="72"/>
    </row>
    <row r="59734" spans="9:11">
      <c r="I59734" s="72"/>
      <c r="J59734" s="72"/>
      <c r="K59734" s="72"/>
    </row>
    <row r="59735" spans="9:11">
      <c r="I59735" s="72"/>
      <c r="J59735" s="72"/>
      <c r="K59735" s="72"/>
    </row>
    <row r="59736" spans="9:11">
      <c r="I59736" s="72"/>
      <c r="J59736" s="72"/>
      <c r="K59736" s="72"/>
    </row>
    <row r="59737" spans="9:11">
      <c r="I59737" s="72"/>
      <c r="J59737" s="72"/>
      <c r="K59737" s="72"/>
    </row>
    <row r="59738" spans="9:11">
      <c r="I59738" s="72"/>
      <c r="J59738" s="72"/>
      <c r="K59738" s="72"/>
    </row>
    <row r="59739" spans="9:11">
      <c r="I59739" s="72"/>
      <c r="J59739" s="72"/>
      <c r="K59739" s="72"/>
    </row>
    <row r="59740" spans="9:11">
      <c r="I59740" s="72"/>
      <c r="J59740" s="72"/>
      <c r="K59740" s="72"/>
    </row>
    <row r="59741" spans="9:11">
      <c r="I59741" s="72"/>
      <c r="J59741" s="72"/>
      <c r="K59741" s="72"/>
    </row>
    <row r="59742" spans="9:11">
      <c r="I59742" s="72"/>
      <c r="J59742" s="72"/>
      <c r="K59742" s="72"/>
    </row>
    <row r="59743" spans="9:11">
      <c r="I59743" s="72"/>
      <c r="J59743" s="72"/>
      <c r="K59743" s="72"/>
    </row>
    <row r="59744" spans="9:11">
      <c r="I59744" s="72"/>
      <c r="J59744" s="72"/>
      <c r="K59744" s="72"/>
    </row>
    <row r="59745" spans="9:11">
      <c r="I59745" s="72"/>
      <c r="J59745" s="72"/>
      <c r="K59745" s="72"/>
    </row>
    <row r="59746" spans="9:11">
      <c r="I59746" s="72"/>
      <c r="J59746" s="72"/>
      <c r="K59746" s="72"/>
    </row>
    <row r="59747" spans="9:11">
      <c r="I59747" s="72"/>
      <c r="J59747" s="72"/>
      <c r="K59747" s="72"/>
    </row>
    <row r="59748" spans="9:11">
      <c r="I59748" s="72"/>
      <c r="J59748" s="72"/>
      <c r="K59748" s="72"/>
    </row>
    <row r="59749" spans="9:11">
      <c r="I59749" s="72"/>
      <c r="J59749" s="72"/>
      <c r="K59749" s="72"/>
    </row>
    <row r="59750" spans="9:11">
      <c r="I59750" s="72"/>
      <c r="J59750" s="72"/>
      <c r="K59750" s="72"/>
    </row>
    <row r="59751" spans="9:11">
      <c r="I59751" s="72"/>
      <c r="J59751" s="72"/>
      <c r="K59751" s="72"/>
    </row>
    <row r="59752" spans="9:11">
      <c r="I59752" s="72"/>
      <c r="J59752" s="72"/>
      <c r="K59752" s="72"/>
    </row>
    <row r="59753" spans="9:11">
      <c r="I59753" s="72"/>
      <c r="J59753" s="72"/>
      <c r="K59753" s="72"/>
    </row>
    <row r="59754" spans="9:11">
      <c r="I59754" s="72"/>
      <c r="J59754" s="72"/>
      <c r="K59754" s="72"/>
    </row>
    <row r="59755" spans="9:11">
      <c r="I59755" s="72"/>
      <c r="J59755" s="72"/>
      <c r="K59755" s="72"/>
    </row>
    <row r="59756" spans="9:11">
      <c r="I59756" s="72"/>
      <c r="J59756" s="72"/>
      <c r="K59756" s="72"/>
    </row>
    <row r="59757" spans="9:11">
      <c r="I59757" s="72"/>
      <c r="J59757" s="72"/>
      <c r="K59757" s="72"/>
    </row>
    <row r="59758" spans="9:11">
      <c r="I59758" s="72"/>
      <c r="J59758" s="72"/>
      <c r="K59758" s="72"/>
    </row>
    <row r="59759" spans="9:11">
      <c r="I59759" s="72"/>
      <c r="J59759" s="72"/>
      <c r="K59759" s="72"/>
    </row>
    <row r="59760" spans="9:11">
      <c r="I59760" s="72"/>
      <c r="J59760" s="72"/>
      <c r="K59760" s="72"/>
    </row>
    <row r="59761" spans="9:11">
      <c r="I59761" s="72"/>
      <c r="J59761" s="72"/>
      <c r="K59761" s="72"/>
    </row>
    <row r="59762" spans="9:11">
      <c r="I59762" s="72"/>
      <c r="J59762" s="72"/>
      <c r="K59762" s="72"/>
    </row>
    <row r="59763" spans="9:11">
      <c r="I59763" s="72"/>
      <c r="J59763" s="72"/>
      <c r="K59763" s="72"/>
    </row>
    <row r="59764" spans="9:11">
      <c r="I59764" s="72"/>
      <c r="J59764" s="72"/>
      <c r="K59764" s="72"/>
    </row>
    <row r="59765" spans="9:11">
      <c r="I59765" s="72"/>
      <c r="J59765" s="72"/>
      <c r="K59765" s="72"/>
    </row>
    <row r="59766" spans="9:11">
      <c r="I59766" s="72"/>
      <c r="J59766" s="72"/>
      <c r="K59766" s="72"/>
    </row>
    <row r="59767" spans="9:11">
      <c r="I59767" s="72"/>
      <c r="J59767" s="72"/>
      <c r="K59767" s="72"/>
    </row>
    <row r="59768" spans="9:11">
      <c r="I59768" s="72"/>
      <c r="J59768" s="72"/>
      <c r="K59768" s="72"/>
    </row>
    <row r="59769" spans="9:11">
      <c r="I59769" s="72"/>
      <c r="J59769" s="72"/>
      <c r="K59769" s="72"/>
    </row>
    <row r="59770" spans="9:11">
      <c r="I59770" s="72"/>
      <c r="J59770" s="72"/>
      <c r="K59770" s="72"/>
    </row>
    <row r="59771" spans="9:11">
      <c r="I59771" s="72"/>
      <c r="J59771" s="72"/>
      <c r="K59771" s="72"/>
    </row>
    <row r="59772" spans="9:11">
      <c r="I59772" s="72"/>
      <c r="J59772" s="72"/>
      <c r="K59772" s="72"/>
    </row>
    <row r="59773" spans="9:11">
      <c r="I59773" s="72"/>
      <c r="J59773" s="72"/>
      <c r="K59773" s="72"/>
    </row>
    <row r="59774" spans="9:11">
      <c r="I59774" s="72"/>
      <c r="J59774" s="72"/>
      <c r="K59774" s="72"/>
    </row>
    <row r="59775" spans="9:11">
      <c r="I59775" s="72"/>
      <c r="J59775" s="72"/>
      <c r="K59775" s="72"/>
    </row>
    <row r="59776" spans="9:11">
      <c r="I59776" s="72"/>
      <c r="J59776" s="72"/>
      <c r="K59776" s="72"/>
    </row>
    <row r="59777" spans="9:11">
      <c r="I59777" s="72"/>
      <c r="J59777" s="72"/>
      <c r="K59777" s="72"/>
    </row>
    <row r="59778" spans="9:11">
      <c r="I59778" s="72"/>
      <c r="J59778" s="72"/>
      <c r="K59778" s="72"/>
    </row>
    <row r="59779" spans="9:11">
      <c r="I59779" s="72"/>
      <c r="J59779" s="72"/>
      <c r="K59779" s="72"/>
    </row>
    <row r="59780" spans="9:11">
      <c r="I59780" s="72"/>
      <c r="J59780" s="72"/>
      <c r="K59780" s="72"/>
    </row>
    <row r="59781" spans="9:11">
      <c r="I59781" s="72"/>
      <c r="J59781" s="72"/>
      <c r="K59781" s="72"/>
    </row>
    <row r="59782" spans="9:11">
      <c r="I59782" s="72"/>
      <c r="J59782" s="72"/>
      <c r="K59782" s="72"/>
    </row>
    <row r="59783" spans="9:11">
      <c r="I59783" s="72"/>
      <c r="J59783" s="72"/>
      <c r="K59783" s="72"/>
    </row>
    <row r="59784" spans="9:11">
      <c r="I59784" s="72"/>
      <c r="J59784" s="72"/>
      <c r="K59784" s="72"/>
    </row>
    <row r="59785" spans="9:11">
      <c r="I59785" s="72"/>
      <c r="J59785" s="72"/>
      <c r="K59785" s="72"/>
    </row>
    <row r="59786" spans="9:11">
      <c r="I59786" s="72"/>
      <c r="J59786" s="72"/>
      <c r="K59786" s="72"/>
    </row>
    <row r="59787" spans="9:11">
      <c r="I59787" s="72"/>
      <c r="J59787" s="72"/>
      <c r="K59787" s="72"/>
    </row>
    <row r="59788" spans="9:11">
      <c r="I59788" s="72"/>
      <c r="J59788" s="72"/>
      <c r="K59788" s="72"/>
    </row>
    <row r="59789" spans="9:11">
      <c r="I59789" s="72"/>
      <c r="J59789" s="72"/>
      <c r="K59789" s="72"/>
    </row>
    <row r="59790" spans="9:11">
      <c r="I59790" s="72"/>
      <c r="J59790" s="72"/>
      <c r="K59790" s="72"/>
    </row>
    <row r="59791" spans="9:11">
      <c r="I59791" s="72"/>
      <c r="J59791" s="72"/>
      <c r="K59791" s="72"/>
    </row>
    <row r="59792" spans="9:11">
      <c r="I59792" s="72"/>
      <c r="J59792" s="72"/>
      <c r="K59792" s="72"/>
    </row>
    <row r="59793" spans="9:11">
      <c r="I59793" s="72"/>
      <c r="J59793" s="72"/>
      <c r="K59793" s="72"/>
    </row>
    <row r="59794" spans="9:11">
      <c r="I59794" s="72"/>
      <c r="J59794" s="72"/>
      <c r="K59794" s="72"/>
    </row>
    <row r="59795" spans="9:11">
      <c r="I59795" s="72"/>
      <c r="J59795" s="72"/>
      <c r="K59795" s="72"/>
    </row>
    <row r="59796" spans="9:11">
      <c r="I59796" s="72"/>
      <c r="J59796" s="72"/>
      <c r="K59796" s="72"/>
    </row>
    <row r="59797" spans="9:11">
      <c r="I59797" s="72"/>
      <c r="J59797" s="72"/>
      <c r="K59797" s="72"/>
    </row>
    <row r="59798" spans="9:11">
      <c r="I59798" s="72"/>
      <c r="J59798" s="72"/>
      <c r="K59798" s="72"/>
    </row>
    <row r="59799" spans="9:11">
      <c r="I59799" s="72"/>
      <c r="J59799" s="72"/>
      <c r="K59799" s="72"/>
    </row>
    <row r="59800" spans="9:11">
      <c r="I59800" s="72"/>
      <c r="J59800" s="72"/>
      <c r="K59800" s="72"/>
    </row>
    <row r="59801" spans="9:11">
      <c r="I59801" s="72"/>
      <c r="J59801" s="72"/>
      <c r="K59801" s="72"/>
    </row>
    <row r="59802" spans="9:11">
      <c r="I59802" s="72"/>
      <c r="J59802" s="72"/>
      <c r="K59802" s="72"/>
    </row>
    <row r="59803" spans="9:11">
      <c r="I59803" s="72"/>
      <c r="J59803" s="72"/>
      <c r="K59803" s="72"/>
    </row>
    <row r="59804" spans="9:11">
      <c r="I59804" s="72"/>
      <c r="J59804" s="72"/>
      <c r="K59804" s="72"/>
    </row>
    <row r="59805" spans="9:11">
      <c r="I59805" s="72"/>
      <c r="J59805" s="72"/>
      <c r="K59805" s="72"/>
    </row>
    <row r="59806" spans="9:11">
      <c r="I59806" s="72"/>
      <c r="J59806" s="72"/>
      <c r="K59806" s="72"/>
    </row>
    <row r="59807" spans="9:11">
      <c r="I59807" s="72"/>
      <c r="J59807" s="72"/>
      <c r="K59807" s="72"/>
    </row>
    <row r="59808" spans="9:11">
      <c r="I59808" s="72"/>
      <c r="J59808" s="72"/>
      <c r="K59808" s="72"/>
    </row>
    <row r="59809" spans="9:11">
      <c r="I59809" s="72"/>
      <c r="J59809" s="72"/>
      <c r="K59809" s="72"/>
    </row>
    <row r="59810" spans="9:11">
      <c r="I59810" s="72"/>
      <c r="J59810" s="72"/>
      <c r="K59810" s="72"/>
    </row>
    <row r="59811" spans="9:11">
      <c r="I59811" s="72"/>
      <c r="J59811" s="72"/>
      <c r="K59811" s="72"/>
    </row>
    <row r="59812" spans="9:11">
      <c r="I59812" s="72"/>
      <c r="J59812" s="72"/>
      <c r="K59812" s="72"/>
    </row>
    <row r="59813" spans="9:11">
      <c r="I59813" s="72"/>
      <c r="J59813" s="72"/>
      <c r="K59813" s="72"/>
    </row>
    <row r="59814" spans="9:11">
      <c r="I59814" s="72"/>
      <c r="J59814" s="72"/>
      <c r="K59814" s="72"/>
    </row>
    <row r="59815" spans="9:11">
      <c r="I59815" s="72"/>
      <c r="J59815" s="72"/>
      <c r="K59815" s="72"/>
    </row>
    <row r="59816" spans="9:11">
      <c r="I59816" s="72"/>
      <c r="J59816" s="72"/>
      <c r="K59816" s="72"/>
    </row>
    <row r="59817" spans="9:11">
      <c r="I59817" s="72"/>
      <c r="J59817" s="72"/>
      <c r="K59817" s="72"/>
    </row>
    <row r="59818" spans="9:11">
      <c r="I59818" s="72"/>
      <c r="J59818" s="72"/>
      <c r="K59818" s="72"/>
    </row>
    <row r="59819" spans="9:11">
      <c r="I59819" s="72"/>
      <c r="J59819" s="72"/>
      <c r="K59819" s="72"/>
    </row>
    <row r="59820" spans="9:11">
      <c r="I59820" s="72"/>
      <c r="J59820" s="72"/>
      <c r="K59820" s="72"/>
    </row>
    <row r="59821" spans="9:11">
      <c r="I59821" s="72"/>
      <c r="J59821" s="72"/>
      <c r="K59821" s="72"/>
    </row>
    <row r="59822" spans="9:11">
      <c r="I59822" s="72"/>
      <c r="J59822" s="72"/>
      <c r="K59822" s="72"/>
    </row>
    <row r="59823" spans="9:11">
      <c r="I59823" s="72"/>
      <c r="J59823" s="72"/>
      <c r="K59823" s="72"/>
    </row>
    <row r="59824" spans="9:11">
      <c r="I59824" s="72"/>
      <c r="J59824" s="72"/>
      <c r="K59824" s="72"/>
    </row>
    <row r="59825" spans="9:11">
      <c r="I59825" s="72"/>
      <c r="J59825" s="72"/>
      <c r="K59825" s="72"/>
    </row>
    <row r="59826" spans="9:11">
      <c r="I59826" s="72"/>
      <c r="J59826" s="72"/>
      <c r="K59826" s="72"/>
    </row>
    <row r="59827" spans="9:11">
      <c r="I59827" s="72"/>
      <c r="J59827" s="72"/>
      <c r="K59827" s="72"/>
    </row>
    <row r="59828" spans="9:11">
      <c r="I59828" s="72"/>
      <c r="J59828" s="72"/>
      <c r="K59828" s="72"/>
    </row>
    <row r="59829" spans="9:11">
      <c r="I59829" s="72"/>
      <c r="J59829" s="72"/>
      <c r="K59829" s="72"/>
    </row>
    <row r="59830" spans="9:11">
      <c r="I59830" s="72"/>
      <c r="J59830" s="72"/>
      <c r="K59830" s="72"/>
    </row>
    <row r="59831" spans="9:11">
      <c r="I59831" s="72"/>
      <c r="J59831" s="72"/>
      <c r="K59831" s="72"/>
    </row>
    <row r="59832" spans="9:11">
      <c r="I59832" s="72"/>
      <c r="J59832" s="72"/>
      <c r="K59832" s="72"/>
    </row>
    <row r="59833" spans="9:11">
      <c r="I59833" s="72"/>
      <c r="J59833" s="72"/>
      <c r="K59833" s="72"/>
    </row>
    <row r="59834" spans="9:11">
      <c r="I59834" s="72"/>
      <c r="J59834" s="72"/>
      <c r="K59834" s="72"/>
    </row>
    <row r="59835" spans="9:11">
      <c r="I59835" s="72"/>
      <c r="J59835" s="72"/>
      <c r="K59835" s="72"/>
    </row>
    <row r="59836" spans="9:11">
      <c r="I59836" s="72"/>
      <c r="J59836" s="72"/>
      <c r="K59836" s="72"/>
    </row>
    <row r="59837" spans="9:11">
      <c r="I59837" s="72"/>
      <c r="J59837" s="72"/>
      <c r="K59837" s="72"/>
    </row>
    <row r="59838" spans="9:11">
      <c r="I59838" s="72"/>
      <c r="J59838" s="72"/>
      <c r="K59838" s="72"/>
    </row>
    <row r="59839" spans="9:11">
      <c r="I59839" s="72"/>
      <c r="J59839" s="72"/>
      <c r="K59839" s="72"/>
    </row>
    <row r="59840" spans="9:11">
      <c r="I59840" s="72"/>
      <c r="J59840" s="72"/>
      <c r="K59840" s="72"/>
    </row>
    <row r="59841" spans="9:11">
      <c r="I59841" s="72"/>
      <c r="J59841" s="72"/>
      <c r="K59841" s="72"/>
    </row>
    <row r="59842" spans="9:11">
      <c r="I59842" s="72"/>
      <c r="J59842" s="72"/>
      <c r="K59842" s="72"/>
    </row>
    <row r="59843" spans="9:11">
      <c r="I59843" s="72"/>
      <c r="J59843" s="72"/>
      <c r="K59843" s="72"/>
    </row>
    <row r="59844" spans="9:11">
      <c r="I59844" s="72"/>
      <c r="J59844" s="72"/>
      <c r="K59844" s="72"/>
    </row>
    <row r="59845" spans="9:11">
      <c r="I59845" s="72"/>
      <c r="J59845" s="72"/>
      <c r="K59845" s="72"/>
    </row>
    <row r="59846" spans="9:11">
      <c r="I59846" s="72"/>
      <c r="J59846" s="72"/>
      <c r="K59846" s="72"/>
    </row>
    <row r="59847" spans="9:11">
      <c r="I59847" s="72"/>
      <c r="J59847" s="72"/>
      <c r="K59847" s="72"/>
    </row>
    <row r="59848" spans="9:11">
      <c r="I59848" s="72"/>
      <c r="J59848" s="72"/>
      <c r="K59848" s="72"/>
    </row>
    <row r="59849" spans="9:11">
      <c r="I59849" s="72"/>
      <c r="J59849" s="72"/>
      <c r="K59849" s="72"/>
    </row>
    <row r="59850" spans="9:11">
      <c r="I59850" s="72"/>
      <c r="J59850" s="72"/>
      <c r="K59850" s="72"/>
    </row>
    <row r="59851" spans="9:11">
      <c r="I59851" s="72"/>
      <c r="J59851" s="72"/>
      <c r="K59851" s="72"/>
    </row>
    <row r="59852" spans="9:11">
      <c r="I59852" s="72"/>
      <c r="J59852" s="72"/>
      <c r="K59852" s="72"/>
    </row>
    <row r="59853" spans="9:11">
      <c r="I59853" s="72"/>
      <c r="J59853" s="72"/>
      <c r="K59853" s="72"/>
    </row>
    <row r="59854" spans="9:11">
      <c r="I59854" s="72"/>
      <c r="J59854" s="72"/>
      <c r="K59854" s="72"/>
    </row>
    <row r="59855" spans="9:11">
      <c r="I59855" s="72"/>
      <c r="J59855" s="72"/>
      <c r="K59855" s="72"/>
    </row>
    <row r="59856" spans="9:11">
      <c r="I59856" s="72"/>
      <c r="J59856" s="72"/>
      <c r="K59856" s="72"/>
    </row>
    <row r="59857" spans="9:11">
      <c r="I59857" s="72"/>
      <c r="J59857" s="72"/>
      <c r="K59857" s="72"/>
    </row>
    <row r="59858" spans="9:11">
      <c r="I59858" s="72"/>
      <c r="J59858" s="72"/>
      <c r="K59858" s="72"/>
    </row>
    <row r="59859" spans="9:11">
      <c r="I59859" s="72"/>
      <c r="J59859" s="72"/>
      <c r="K59859" s="72"/>
    </row>
    <row r="59860" spans="9:11">
      <c r="I59860" s="72"/>
      <c r="J59860" s="72"/>
      <c r="K59860" s="72"/>
    </row>
    <row r="59861" spans="9:11">
      <c r="I59861" s="72"/>
      <c r="J59861" s="72"/>
      <c r="K59861" s="72"/>
    </row>
    <row r="59862" spans="9:11">
      <c r="I59862" s="72"/>
      <c r="J59862" s="72"/>
      <c r="K59862" s="72"/>
    </row>
    <row r="59863" spans="9:11">
      <c r="I59863" s="72"/>
      <c r="J59863" s="72"/>
      <c r="K59863" s="72"/>
    </row>
    <row r="59864" spans="9:11">
      <c r="I59864" s="72"/>
      <c r="J59864" s="72"/>
      <c r="K59864" s="72"/>
    </row>
    <row r="59865" spans="9:11">
      <c r="I59865" s="72"/>
      <c r="J59865" s="72"/>
      <c r="K59865" s="72"/>
    </row>
    <row r="59866" spans="9:11">
      <c r="I59866" s="72"/>
      <c r="J59866" s="72"/>
      <c r="K59866" s="72"/>
    </row>
    <row r="59867" spans="9:11">
      <c r="I59867" s="72"/>
      <c r="J59867" s="72"/>
      <c r="K59867" s="72"/>
    </row>
    <row r="59868" spans="9:11">
      <c r="I59868" s="72"/>
      <c r="J59868" s="72"/>
      <c r="K59868" s="72"/>
    </row>
    <row r="59869" spans="9:11">
      <c r="I59869" s="72"/>
      <c r="J59869" s="72"/>
      <c r="K59869" s="72"/>
    </row>
    <row r="59870" spans="9:11">
      <c r="I59870" s="72"/>
      <c r="J59870" s="72"/>
      <c r="K59870" s="72"/>
    </row>
    <row r="59871" spans="9:11">
      <c r="I59871" s="72"/>
      <c r="J59871" s="72"/>
      <c r="K59871" s="72"/>
    </row>
    <row r="59872" spans="9:11">
      <c r="I59872" s="72"/>
      <c r="J59872" s="72"/>
      <c r="K59872" s="72"/>
    </row>
    <row r="59873" spans="9:11">
      <c r="I59873" s="72"/>
      <c r="J59873" s="72"/>
      <c r="K59873" s="72"/>
    </row>
    <row r="59874" spans="9:11">
      <c r="I59874" s="72"/>
      <c r="J59874" s="72"/>
      <c r="K59874" s="72"/>
    </row>
    <row r="59875" spans="9:11">
      <c r="I59875" s="72"/>
      <c r="J59875" s="72"/>
      <c r="K59875" s="72"/>
    </row>
    <row r="59876" spans="9:11">
      <c r="I59876" s="72"/>
      <c r="J59876" s="72"/>
      <c r="K59876" s="72"/>
    </row>
    <row r="59877" spans="9:11">
      <c r="I59877" s="72"/>
      <c r="J59877" s="72"/>
      <c r="K59877" s="72"/>
    </row>
    <row r="59878" spans="9:11">
      <c r="I59878" s="72"/>
      <c r="J59878" s="72"/>
      <c r="K59878" s="72"/>
    </row>
    <row r="59879" spans="9:11">
      <c r="I59879" s="72"/>
      <c r="J59879" s="72"/>
      <c r="K59879" s="72"/>
    </row>
    <row r="59880" spans="9:11">
      <c r="I59880" s="72"/>
      <c r="J59880" s="72"/>
      <c r="K59880" s="72"/>
    </row>
    <row r="59881" spans="9:11">
      <c r="I59881" s="72"/>
      <c r="J59881" s="72"/>
      <c r="K59881" s="72"/>
    </row>
    <row r="59882" spans="9:11">
      <c r="I59882" s="72"/>
      <c r="J59882" s="72"/>
      <c r="K59882" s="72"/>
    </row>
    <row r="59883" spans="9:11">
      <c r="I59883" s="72"/>
      <c r="J59883" s="72"/>
      <c r="K59883" s="72"/>
    </row>
    <row r="59884" spans="9:11">
      <c r="I59884" s="72"/>
      <c r="J59884" s="72"/>
      <c r="K59884" s="72"/>
    </row>
    <row r="59885" spans="9:11">
      <c r="I59885" s="72"/>
      <c r="J59885" s="72"/>
      <c r="K59885" s="72"/>
    </row>
    <row r="59886" spans="9:11">
      <c r="I59886" s="72"/>
      <c r="J59886" s="72"/>
      <c r="K59886" s="72"/>
    </row>
    <row r="59887" spans="9:11">
      <c r="I59887" s="72"/>
      <c r="J59887" s="72"/>
      <c r="K59887" s="72"/>
    </row>
    <row r="59888" spans="9:11">
      <c r="I59888" s="72"/>
      <c r="J59888" s="72"/>
      <c r="K59888" s="72"/>
    </row>
    <row r="59889" spans="9:11">
      <c r="I59889" s="72"/>
      <c r="J59889" s="72"/>
      <c r="K59889" s="72"/>
    </row>
    <row r="59890" spans="9:11">
      <c r="I59890" s="72"/>
      <c r="J59890" s="72"/>
      <c r="K59890" s="72"/>
    </row>
    <row r="59891" spans="9:11">
      <c r="I59891" s="72"/>
      <c r="J59891" s="72"/>
      <c r="K59891" s="72"/>
    </row>
    <row r="59892" spans="9:11">
      <c r="I59892" s="72"/>
      <c r="J59892" s="72"/>
      <c r="K59892" s="72"/>
    </row>
    <row r="59893" spans="9:11">
      <c r="I59893" s="72"/>
      <c r="J59893" s="72"/>
      <c r="K59893" s="72"/>
    </row>
    <row r="59894" spans="9:11">
      <c r="I59894" s="72"/>
      <c r="J59894" s="72"/>
      <c r="K59894" s="72"/>
    </row>
    <row r="59895" spans="9:11">
      <c r="I59895" s="72"/>
      <c r="J59895" s="72"/>
      <c r="K59895" s="72"/>
    </row>
    <row r="59896" spans="9:11">
      <c r="I59896" s="72"/>
      <c r="J59896" s="72"/>
      <c r="K59896" s="72"/>
    </row>
    <row r="59897" spans="9:11">
      <c r="I59897" s="72"/>
      <c r="J59897" s="72"/>
      <c r="K59897" s="72"/>
    </row>
    <row r="59898" spans="9:11">
      <c r="I59898" s="72"/>
      <c r="J59898" s="72"/>
      <c r="K59898" s="72"/>
    </row>
    <row r="59899" spans="9:11">
      <c r="I59899" s="72"/>
      <c r="J59899" s="72"/>
      <c r="K59899" s="72"/>
    </row>
    <row r="59900" spans="9:11">
      <c r="I59900" s="72"/>
      <c r="J59900" s="72"/>
      <c r="K59900" s="72"/>
    </row>
    <row r="59901" spans="9:11">
      <c r="I59901" s="72"/>
      <c r="J59901" s="72"/>
      <c r="K59901" s="72"/>
    </row>
    <row r="59902" spans="9:11">
      <c r="I59902" s="72"/>
      <c r="J59902" s="72"/>
      <c r="K59902" s="72"/>
    </row>
    <row r="59903" spans="9:11">
      <c r="I59903" s="72"/>
      <c r="J59903" s="72"/>
      <c r="K59903" s="72"/>
    </row>
    <row r="59904" spans="9:11">
      <c r="I59904" s="72"/>
      <c r="J59904" s="72"/>
      <c r="K59904" s="72"/>
    </row>
    <row r="59905" spans="9:11">
      <c r="I59905" s="72"/>
      <c r="J59905" s="72"/>
      <c r="K59905" s="72"/>
    </row>
    <row r="59906" spans="9:11">
      <c r="I59906" s="72"/>
      <c r="J59906" s="72"/>
      <c r="K59906" s="72"/>
    </row>
    <row r="59907" spans="9:11">
      <c r="I59907" s="72"/>
      <c r="J59907" s="72"/>
      <c r="K59907" s="72"/>
    </row>
    <row r="59908" spans="9:11">
      <c r="I59908" s="72"/>
      <c r="J59908" s="72"/>
      <c r="K59908" s="72"/>
    </row>
    <row r="59909" spans="9:11">
      <c r="I59909" s="72"/>
      <c r="J59909" s="72"/>
      <c r="K59909" s="72"/>
    </row>
    <row r="59910" spans="9:11">
      <c r="I59910" s="72"/>
      <c r="J59910" s="72"/>
      <c r="K59910" s="72"/>
    </row>
    <row r="59911" spans="9:11">
      <c r="I59911" s="72"/>
      <c r="J59911" s="72"/>
      <c r="K59911" s="72"/>
    </row>
    <row r="59912" spans="9:11">
      <c r="I59912" s="72"/>
      <c r="J59912" s="72"/>
      <c r="K59912" s="72"/>
    </row>
    <row r="59913" spans="9:11">
      <c r="I59913" s="72"/>
      <c r="J59913" s="72"/>
      <c r="K59913" s="72"/>
    </row>
    <row r="59914" spans="9:11">
      <c r="I59914" s="72"/>
      <c r="J59914" s="72"/>
      <c r="K59914" s="72"/>
    </row>
    <row r="59915" spans="9:11">
      <c r="I59915" s="72"/>
      <c r="J59915" s="72"/>
      <c r="K59915" s="72"/>
    </row>
    <row r="59916" spans="9:11">
      <c r="I59916" s="72"/>
      <c r="J59916" s="72"/>
      <c r="K59916" s="72"/>
    </row>
    <row r="59917" spans="9:11">
      <c r="I59917" s="72"/>
      <c r="J59917" s="72"/>
      <c r="K59917" s="72"/>
    </row>
    <row r="59918" spans="9:11">
      <c r="I59918" s="72"/>
      <c r="J59918" s="72"/>
      <c r="K59918" s="72"/>
    </row>
    <row r="59919" spans="9:11">
      <c r="I59919" s="72"/>
      <c r="J59919" s="72"/>
      <c r="K59919" s="72"/>
    </row>
    <row r="59920" spans="9:11">
      <c r="I59920" s="72"/>
      <c r="J59920" s="72"/>
      <c r="K59920" s="72"/>
    </row>
    <row r="59921" spans="9:11">
      <c r="I59921" s="72"/>
      <c r="J59921" s="72"/>
      <c r="K59921" s="72"/>
    </row>
    <row r="59922" spans="9:11">
      <c r="I59922" s="72"/>
      <c r="J59922" s="72"/>
      <c r="K59922" s="72"/>
    </row>
    <row r="59923" spans="9:11">
      <c r="I59923" s="72"/>
      <c r="J59923" s="72"/>
      <c r="K59923" s="72"/>
    </row>
    <row r="59924" spans="9:11">
      <c r="I59924" s="72"/>
      <c r="J59924" s="72"/>
      <c r="K59924" s="72"/>
    </row>
    <row r="59925" spans="9:11">
      <c r="I59925" s="72"/>
      <c r="J59925" s="72"/>
      <c r="K59925" s="72"/>
    </row>
    <row r="59926" spans="9:11">
      <c r="I59926" s="72"/>
      <c r="J59926" s="72"/>
      <c r="K59926" s="72"/>
    </row>
    <row r="59927" spans="9:11">
      <c r="I59927" s="72"/>
      <c r="J59927" s="72"/>
      <c r="K59927" s="72"/>
    </row>
    <row r="59928" spans="9:11">
      <c r="I59928" s="72"/>
      <c r="J59928" s="72"/>
      <c r="K59928" s="72"/>
    </row>
    <row r="59929" spans="9:11">
      <c r="I59929" s="72"/>
      <c r="J59929" s="72"/>
      <c r="K59929" s="72"/>
    </row>
    <row r="59930" spans="9:11">
      <c r="I59930" s="72"/>
      <c r="J59930" s="72"/>
      <c r="K59930" s="72"/>
    </row>
    <row r="59931" spans="9:11">
      <c r="I59931" s="72"/>
      <c r="J59931" s="72"/>
      <c r="K59931" s="72"/>
    </row>
    <row r="59932" spans="9:11">
      <c r="I59932" s="72"/>
      <c r="J59932" s="72"/>
      <c r="K59932" s="72"/>
    </row>
    <row r="59933" spans="9:11">
      <c r="I59933" s="72"/>
      <c r="J59933" s="72"/>
      <c r="K59933" s="72"/>
    </row>
    <row r="59934" spans="9:11">
      <c r="I59934" s="72"/>
      <c r="J59934" s="72"/>
      <c r="K59934" s="72"/>
    </row>
    <row r="59935" spans="9:11">
      <c r="I59935" s="72"/>
      <c r="J59935" s="72"/>
      <c r="K59935" s="72"/>
    </row>
    <row r="59936" spans="9:11">
      <c r="I59936" s="72"/>
      <c r="J59936" s="72"/>
      <c r="K59936" s="72"/>
    </row>
    <row r="59937" spans="9:11">
      <c r="I59937" s="72"/>
      <c r="J59937" s="72"/>
      <c r="K59937" s="72"/>
    </row>
    <row r="59938" spans="9:11">
      <c r="I59938" s="72"/>
      <c r="J59938" s="72"/>
      <c r="K59938" s="72"/>
    </row>
    <row r="59939" spans="9:11">
      <c r="I59939" s="72"/>
      <c r="J59939" s="72"/>
      <c r="K59939" s="72"/>
    </row>
    <row r="59940" spans="9:11">
      <c r="I59940" s="72"/>
      <c r="J59940" s="72"/>
      <c r="K59940" s="72"/>
    </row>
    <row r="59941" spans="9:11">
      <c r="I59941" s="72"/>
      <c r="J59941" s="72"/>
      <c r="K59941" s="72"/>
    </row>
    <row r="59942" spans="9:11">
      <c r="I59942" s="72"/>
      <c r="J59942" s="72"/>
      <c r="K59942" s="72"/>
    </row>
    <row r="59943" spans="9:11">
      <c r="I59943" s="72"/>
      <c r="J59943" s="72"/>
      <c r="K59943" s="72"/>
    </row>
    <row r="59944" spans="9:11">
      <c r="I59944" s="72"/>
      <c r="J59944" s="72"/>
      <c r="K59944" s="72"/>
    </row>
    <row r="59945" spans="9:11">
      <c r="I59945" s="72"/>
      <c r="J59945" s="72"/>
      <c r="K59945" s="72"/>
    </row>
    <row r="59946" spans="9:11">
      <c r="I59946" s="72"/>
      <c r="J59946" s="72"/>
      <c r="K59946" s="72"/>
    </row>
    <row r="59947" spans="9:11">
      <c r="I59947" s="72"/>
      <c r="J59947" s="72"/>
      <c r="K59947" s="72"/>
    </row>
    <row r="59948" spans="9:11">
      <c r="I59948" s="72"/>
      <c r="J59948" s="72"/>
      <c r="K59948" s="72"/>
    </row>
    <row r="59949" spans="9:11">
      <c r="I59949" s="72"/>
      <c r="J59949" s="72"/>
      <c r="K59949" s="72"/>
    </row>
    <row r="59950" spans="9:11">
      <c r="I59950" s="72"/>
      <c r="J59950" s="72"/>
      <c r="K59950" s="72"/>
    </row>
    <row r="59951" spans="9:11">
      <c r="I59951" s="72"/>
      <c r="J59951" s="72"/>
      <c r="K59951" s="72"/>
    </row>
    <row r="59952" spans="9:11">
      <c r="I59952" s="72"/>
      <c r="J59952" s="72"/>
      <c r="K59952" s="72"/>
    </row>
    <row r="59953" spans="9:11">
      <c r="I59953" s="72"/>
      <c r="J59953" s="72"/>
      <c r="K59953" s="72"/>
    </row>
    <row r="59954" spans="9:11">
      <c r="I59954" s="72"/>
      <c r="J59954" s="72"/>
      <c r="K59954" s="72"/>
    </row>
    <row r="59955" spans="9:11">
      <c r="I59955" s="72"/>
      <c r="J59955" s="72"/>
      <c r="K59955" s="72"/>
    </row>
    <row r="59956" spans="9:11">
      <c r="I59956" s="72"/>
      <c r="J59956" s="72"/>
      <c r="K59956" s="72"/>
    </row>
    <row r="59957" spans="9:11">
      <c r="I59957" s="72"/>
      <c r="J59957" s="72"/>
      <c r="K59957" s="72"/>
    </row>
    <row r="59958" spans="9:11">
      <c r="I59958" s="72"/>
      <c r="J59958" s="72"/>
      <c r="K59958" s="72"/>
    </row>
    <row r="59959" spans="9:11">
      <c r="I59959" s="72"/>
      <c r="J59959" s="72"/>
      <c r="K59959" s="72"/>
    </row>
    <row r="59960" spans="9:11">
      <c r="I59960" s="72"/>
      <c r="J59960" s="72"/>
      <c r="K59960" s="72"/>
    </row>
    <row r="59961" spans="9:11">
      <c r="I59961" s="72"/>
      <c r="J59961" s="72"/>
      <c r="K59961" s="72"/>
    </row>
    <row r="59962" spans="9:11">
      <c r="I59962" s="72"/>
      <c r="J59962" s="72"/>
      <c r="K59962" s="72"/>
    </row>
    <row r="59963" spans="9:11">
      <c r="I59963" s="72"/>
      <c r="J59963" s="72"/>
      <c r="K59963" s="72"/>
    </row>
    <row r="59964" spans="9:11">
      <c r="I59964" s="72"/>
      <c r="J59964" s="72"/>
      <c r="K59964" s="72"/>
    </row>
    <row r="59965" spans="9:11">
      <c r="I59965" s="72"/>
      <c r="J59965" s="72"/>
      <c r="K59965" s="72"/>
    </row>
    <row r="59966" spans="9:11">
      <c r="I59966" s="72"/>
      <c r="J59966" s="72"/>
      <c r="K59966" s="72"/>
    </row>
    <row r="59967" spans="9:11">
      <c r="I59967" s="72"/>
      <c r="J59967" s="72"/>
      <c r="K59967" s="72"/>
    </row>
    <row r="59968" spans="9:11">
      <c r="I59968" s="72"/>
      <c r="J59968" s="72"/>
      <c r="K59968" s="72"/>
    </row>
    <row r="59969" spans="9:11">
      <c r="I59969" s="72"/>
      <c r="J59969" s="72"/>
      <c r="K59969" s="72"/>
    </row>
    <row r="59970" spans="9:11">
      <c r="I59970" s="72"/>
      <c r="J59970" s="72"/>
      <c r="K59970" s="72"/>
    </row>
    <row r="59971" spans="9:11">
      <c r="I59971" s="72"/>
      <c r="J59971" s="72"/>
      <c r="K59971" s="72"/>
    </row>
    <row r="59972" spans="9:11">
      <c r="I59972" s="72"/>
      <c r="J59972" s="72"/>
      <c r="K59972" s="72"/>
    </row>
    <row r="59973" spans="9:11">
      <c r="I59973" s="72"/>
      <c r="J59973" s="72"/>
      <c r="K59973" s="72"/>
    </row>
    <row r="59974" spans="9:11">
      <c r="I59974" s="72"/>
      <c r="J59974" s="72"/>
      <c r="K59974" s="72"/>
    </row>
    <row r="59975" spans="9:11">
      <c r="I59975" s="72"/>
      <c r="J59975" s="72"/>
      <c r="K59975" s="72"/>
    </row>
    <row r="59976" spans="9:11">
      <c r="I59976" s="72"/>
      <c r="J59976" s="72"/>
      <c r="K59976" s="72"/>
    </row>
    <row r="59977" spans="9:11">
      <c r="I59977" s="72"/>
      <c r="J59977" s="72"/>
      <c r="K59977" s="72"/>
    </row>
    <row r="59978" spans="9:11">
      <c r="I59978" s="72"/>
      <c r="J59978" s="72"/>
      <c r="K59978" s="72"/>
    </row>
    <row r="59979" spans="9:11">
      <c r="I59979" s="72"/>
      <c r="J59979" s="72"/>
      <c r="K59979" s="72"/>
    </row>
    <row r="59980" spans="9:11">
      <c r="I59980" s="72"/>
      <c r="J59980" s="72"/>
      <c r="K59980" s="72"/>
    </row>
    <row r="59981" spans="9:11">
      <c r="I59981" s="72"/>
      <c r="J59981" s="72"/>
      <c r="K59981" s="72"/>
    </row>
    <row r="59982" spans="9:11">
      <c r="I59982" s="72"/>
      <c r="J59982" s="72"/>
      <c r="K59982" s="72"/>
    </row>
    <row r="59983" spans="9:11">
      <c r="I59983" s="72"/>
      <c r="J59983" s="72"/>
      <c r="K59983" s="72"/>
    </row>
    <row r="59984" spans="9:11">
      <c r="I59984" s="72"/>
      <c r="J59984" s="72"/>
      <c r="K59984" s="72"/>
    </row>
    <row r="59985" spans="9:11">
      <c r="I59985" s="72"/>
      <c r="J59985" s="72"/>
      <c r="K59985" s="72"/>
    </row>
    <row r="59986" spans="9:11">
      <c r="I59986" s="72"/>
      <c r="J59986" s="72"/>
      <c r="K59986" s="72"/>
    </row>
    <row r="59987" spans="9:11">
      <c r="I59987" s="72"/>
      <c r="J59987" s="72"/>
      <c r="K59987" s="72"/>
    </row>
    <row r="59988" spans="9:11">
      <c r="I59988" s="72"/>
      <c r="J59988" s="72"/>
      <c r="K59988" s="72"/>
    </row>
    <row r="59989" spans="9:11">
      <c r="I59989" s="72"/>
      <c r="J59989" s="72"/>
      <c r="K59989" s="72"/>
    </row>
    <row r="59990" spans="9:11">
      <c r="I59990" s="72"/>
      <c r="J59990" s="72"/>
      <c r="K59990" s="72"/>
    </row>
    <row r="59991" spans="9:11">
      <c r="I59991" s="72"/>
      <c r="J59991" s="72"/>
      <c r="K59991" s="72"/>
    </row>
    <row r="59992" spans="9:11">
      <c r="I59992" s="72"/>
      <c r="J59992" s="72"/>
      <c r="K59992" s="72"/>
    </row>
    <row r="59993" spans="9:11">
      <c r="I59993" s="72"/>
      <c r="J59993" s="72"/>
      <c r="K59993" s="72"/>
    </row>
    <row r="59994" spans="9:11">
      <c r="I59994" s="72"/>
      <c r="J59994" s="72"/>
      <c r="K59994" s="72"/>
    </row>
    <row r="59995" spans="9:11">
      <c r="I59995" s="72"/>
      <c r="J59995" s="72"/>
      <c r="K59995" s="72"/>
    </row>
    <row r="59996" spans="9:11">
      <c r="I59996" s="72"/>
      <c r="J59996" s="72"/>
      <c r="K59996" s="72"/>
    </row>
    <row r="59997" spans="9:11">
      <c r="I59997" s="72"/>
      <c r="J59997" s="72"/>
      <c r="K59997" s="72"/>
    </row>
    <row r="59998" spans="9:11">
      <c r="I59998" s="72"/>
      <c r="J59998" s="72"/>
      <c r="K59998" s="72"/>
    </row>
    <row r="59999" spans="9:11">
      <c r="I59999" s="72"/>
      <c r="J59999" s="72"/>
      <c r="K59999" s="72"/>
    </row>
    <row r="60000" spans="9:11">
      <c r="I60000" s="72"/>
      <c r="J60000" s="72"/>
      <c r="K60000" s="72"/>
    </row>
    <row r="60001" spans="9:11">
      <c r="I60001" s="72"/>
      <c r="J60001" s="72"/>
      <c r="K60001" s="72"/>
    </row>
    <row r="60002" spans="9:11">
      <c r="I60002" s="72"/>
      <c r="J60002" s="72"/>
      <c r="K60002" s="72"/>
    </row>
    <row r="60003" spans="9:11">
      <c r="I60003" s="72"/>
      <c r="J60003" s="72"/>
      <c r="K60003" s="72"/>
    </row>
    <row r="60004" spans="9:11">
      <c r="I60004" s="72"/>
      <c r="J60004" s="72"/>
      <c r="K60004" s="72"/>
    </row>
    <row r="60005" spans="9:11">
      <c r="I60005" s="72"/>
      <c r="J60005" s="72"/>
      <c r="K60005" s="72"/>
    </row>
    <row r="60006" spans="9:11">
      <c r="I60006" s="72"/>
      <c r="J60006" s="72"/>
      <c r="K60006" s="72"/>
    </row>
    <row r="60007" spans="9:11">
      <c r="I60007" s="72"/>
      <c r="J60007" s="72"/>
      <c r="K60007" s="72"/>
    </row>
    <row r="60008" spans="9:11">
      <c r="I60008" s="72"/>
      <c r="J60008" s="72"/>
      <c r="K60008" s="72"/>
    </row>
    <row r="60009" spans="9:11">
      <c r="I60009" s="72"/>
      <c r="J60009" s="72"/>
      <c r="K60009" s="72"/>
    </row>
    <row r="60010" spans="9:11">
      <c r="I60010" s="72"/>
      <c r="J60010" s="72"/>
      <c r="K60010" s="72"/>
    </row>
    <row r="60011" spans="9:11">
      <c r="I60011" s="72"/>
      <c r="J60011" s="72"/>
      <c r="K60011" s="72"/>
    </row>
    <row r="60012" spans="9:11">
      <c r="I60012" s="72"/>
      <c r="J60012" s="72"/>
      <c r="K60012" s="72"/>
    </row>
    <row r="60013" spans="9:11">
      <c r="I60013" s="72"/>
      <c r="J60013" s="72"/>
      <c r="K60013" s="72"/>
    </row>
    <row r="60014" spans="9:11">
      <c r="I60014" s="72"/>
      <c r="J60014" s="72"/>
      <c r="K60014" s="72"/>
    </row>
    <row r="60015" spans="9:11">
      <c r="I60015" s="72"/>
      <c r="J60015" s="72"/>
      <c r="K60015" s="72"/>
    </row>
    <row r="60016" spans="9:11">
      <c r="I60016" s="72"/>
      <c r="J60016" s="72"/>
      <c r="K60016" s="72"/>
    </row>
    <row r="60017" spans="9:11">
      <c r="I60017" s="72"/>
      <c r="J60017" s="72"/>
      <c r="K60017" s="72"/>
    </row>
    <row r="60018" spans="9:11">
      <c r="I60018" s="72"/>
      <c r="J60018" s="72"/>
      <c r="K60018" s="72"/>
    </row>
    <row r="60019" spans="9:11">
      <c r="I60019" s="72"/>
      <c r="J60019" s="72"/>
      <c r="K60019" s="72"/>
    </row>
    <row r="60020" spans="9:11">
      <c r="I60020" s="72"/>
      <c r="J60020" s="72"/>
      <c r="K60020" s="72"/>
    </row>
    <row r="60021" spans="9:11">
      <c r="I60021" s="72"/>
      <c r="J60021" s="72"/>
      <c r="K60021" s="72"/>
    </row>
    <row r="60022" spans="9:11">
      <c r="I60022" s="72"/>
      <c r="J60022" s="72"/>
      <c r="K60022" s="72"/>
    </row>
    <row r="60023" spans="9:11">
      <c r="I60023" s="72"/>
      <c r="J60023" s="72"/>
      <c r="K60023" s="72"/>
    </row>
    <row r="60024" spans="9:11">
      <c r="I60024" s="72"/>
      <c r="J60024" s="72"/>
      <c r="K60024" s="72"/>
    </row>
    <row r="60025" spans="9:11">
      <c r="I60025" s="72"/>
      <c r="J60025" s="72"/>
      <c r="K60025" s="72"/>
    </row>
    <row r="60026" spans="9:11">
      <c r="I60026" s="72"/>
      <c r="J60026" s="72"/>
      <c r="K60026" s="72"/>
    </row>
    <row r="60027" spans="9:11">
      <c r="I60027" s="72"/>
      <c r="J60027" s="72"/>
      <c r="K60027" s="72"/>
    </row>
    <row r="60028" spans="9:11">
      <c r="I60028" s="72"/>
      <c r="J60028" s="72"/>
      <c r="K60028" s="72"/>
    </row>
    <row r="60029" spans="9:11">
      <c r="I60029" s="72"/>
      <c r="J60029" s="72"/>
      <c r="K60029" s="72"/>
    </row>
    <row r="60030" spans="9:11">
      <c r="I60030" s="72"/>
      <c r="J60030" s="72"/>
      <c r="K60030" s="72"/>
    </row>
    <row r="60031" spans="9:11">
      <c r="I60031" s="72"/>
      <c r="J60031" s="72"/>
      <c r="K60031" s="72"/>
    </row>
    <row r="60032" spans="9:11">
      <c r="I60032" s="72"/>
      <c r="J60032" s="72"/>
      <c r="K60032" s="72"/>
    </row>
    <row r="60033" spans="9:11">
      <c r="I60033" s="72"/>
      <c r="J60033" s="72"/>
      <c r="K60033" s="72"/>
    </row>
    <row r="60034" spans="9:11">
      <c r="I60034" s="72"/>
      <c r="J60034" s="72"/>
      <c r="K60034" s="72"/>
    </row>
    <row r="60035" spans="9:11">
      <c r="I60035" s="72"/>
      <c r="J60035" s="72"/>
      <c r="K60035" s="72"/>
    </row>
    <row r="60036" spans="9:11">
      <c r="I60036" s="72"/>
      <c r="J60036" s="72"/>
      <c r="K60036" s="72"/>
    </row>
    <row r="60037" spans="9:11">
      <c r="I60037" s="72"/>
      <c r="J60037" s="72"/>
      <c r="K60037" s="72"/>
    </row>
    <row r="60038" spans="9:11">
      <c r="I60038" s="72"/>
      <c r="J60038" s="72"/>
      <c r="K60038" s="72"/>
    </row>
    <row r="60039" spans="9:11">
      <c r="I60039" s="72"/>
      <c r="J60039" s="72"/>
      <c r="K60039" s="72"/>
    </row>
    <row r="60040" spans="9:11">
      <c r="I60040" s="72"/>
      <c r="J60040" s="72"/>
      <c r="K60040" s="72"/>
    </row>
    <row r="60041" spans="9:11">
      <c r="I60041" s="72"/>
      <c r="J60041" s="72"/>
      <c r="K60041" s="72"/>
    </row>
    <row r="60042" spans="9:11">
      <c r="I60042" s="72"/>
      <c r="J60042" s="72"/>
      <c r="K60042" s="72"/>
    </row>
    <row r="60043" spans="9:11">
      <c r="I60043" s="72"/>
      <c r="J60043" s="72"/>
      <c r="K60043" s="72"/>
    </row>
    <row r="60044" spans="9:11">
      <c r="I60044" s="72"/>
      <c r="J60044" s="72"/>
      <c r="K60044" s="72"/>
    </row>
    <row r="60045" spans="9:11">
      <c r="I60045" s="72"/>
      <c r="J60045" s="72"/>
      <c r="K60045" s="72"/>
    </row>
    <row r="60046" spans="9:11">
      <c r="I60046" s="72"/>
      <c r="J60046" s="72"/>
      <c r="K60046" s="72"/>
    </row>
    <row r="60047" spans="9:11">
      <c r="I60047" s="72"/>
      <c r="J60047" s="72"/>
      <c r="K60047" s="72"/>
    </row>
    <row r="60048" spans="9:11">
      <c r="I60048" s="72"/>
      <c r="J60048" s="72"/>
      <c r="K60048" s="72"/>
    </row>
    <row r="60049" spans="9:11">
      <c r="I60049" s="72"/>
      <c r="J60049" s="72"/>
      <c r="K60049" s="72"/>
    </row>
    <row r="60050" spans="9:11">
      <c r="I60050" s="72"/>
      <c r="J60050" s="72"/>
      <c r="K60050" s="72"/>
    </row>
    <row r="60051" spans="9:11">
      <c r="I60051" s="72"/>
      <c r="J60051" s="72"/>
      <c r="K60051" s="72"/>
    </row>
    <row r="60052" spans="9:11">
      <c r="I60052" s="72"/>
      <c r="J60052" s="72"/>
      <c r="K60052" s="72"/>
    </row>
    <row r="60053" spans="9:11">
      <c r="I60053" s="72"/>
      <c r="J60053" s="72"/>
      <c r="K60053" s="72"/>
    </row>
    <row r="60054" spans="9:11">
      <c r="I60054" s="72"/>
      <c r="J60054" s="72"/>
      <c r="K60054" s="72"/>
    </row>
    <row r="60055" spans="9:11">
      <c r="I60055" s="72"/>
      <c r="J60055" s="72"/>
      <c r="K60055" s="72"/>
    </row>
    <row r="60056" spans="9:11">
      <c r="I60056" s="72"/>
      <c r="J60056" s="72"/>
      <c r="K60056" s="72"/>
    </row>
    <row r="60057" spans="9:11">
      <c r="I60057" s="72"/>
      <c r="J60057" s="72"/>
      <c r="K60057" s="72"/>
    </row>
    <row r="60058" spans="9:11">
      <c r="I60058" s="72"/>
      <c r="J60058" s="72"/>
      <c r="K60058" s="72"/>
    </row>
    <row r="60059" spans="9:11">
      <c r="I60059" s="72"/>
      <c r="J60059" s="72"/>
      <c r="K60059" s="72"/>
    </row>
    <row r="60060" spans="9:11">
      <c r="I60060" s="72"/>
      <c r="J60060" s="72"/>
      <c r="K60060" s="72"/>
    </row>
    <row r="60061" spans="9:11">
      <c r="I60061" s="72"/>
      <c r="J60061" s="72"/>
      <c r="K60061" s="72"/>
    </row>
    <row r="60062" spans="9:11">
      <c r="I60062" s="72"/>
      <c r="J60062" s="72"/>
      <c r="K60062" s="72"/>
    </row>
    <row r="60063" spans="9:11">
      <c r="I60063" s="72"/>
      <c r="J60063" s="72"/>
      <c r="K60063" s="72"/>
    </row>
    <row r="60064" spans="9:11">
      <c r="I60064" s="72"/>
      <c r="J60064" s="72"/>
      <c r="K60064" s="72"/>
    </row>
    <row r="60065" spans="9:11">
      <c r="I60065" s="72"/>
      <c r="J60065" s="72"/>
      <c r="K60065" s="72"/>
    </row>
    <row r="60066" spans="9:11">
      <c r="I60066" s="72"/>
      <c r="J60066" s="72"/>
      <c r="K60066" s="72"/>
    </row>
    <row r="60067" spans="9:11">
      <c r="I60067" s="72"/>
      <c r="J60067" s="72"/>
      <c r="K60067" s="72"/>
    </row>
    <row r="60068" spans="9:11">
      <c r="I60068" s="72"/>
      <c r="J60068" s="72"/>
      <c r="K60068" s="72"/>
    </row>
    <row r="60069" spans="9:11">
      <c r="I60069" s="72"/>
      <c r="J60069" s="72"/>
      <c r="K60069" s="72"/>
    </row>
    <row r="60070" spans="9:11">
      <c r="I60070" s="72"/>
      <c r="J60070" s="72"/>
      <c r="K60070" s="72"/>
    </row>
    <row r="60071" spans="9:11">
      <c r="I60071" s="72"/>
      <c r="J60071" s="72"/>
      <c r="K60071" s="72"/>
    </row>
    <row r="60072" spans="9:11">
      <c r="I60072" s="72"/>
      <c r="J60072" s="72"/>
      <c r="K60072" s="72"/>
    </row>
    <row r="60073" spans="9:11">
      <c r="I60073" s="72"/>
      <c r="J60073" s="72"/>
      <c r="K60073" s="72"/>
    </row>
    <row r="60074" spans="9:11">
      <c r="I60074" s="72"/>
      <c r="J60074" s="72"/>
      <c r="K60074" s="72"/>
    </row>
    <row r="60075" spans="9:11">
      <c r="I60075" s="72"/>
      <c r="J60075" s="72"/>
      <c r="K60075" s="72"/>
    </row>
    <row r="60076" spans="9:11">
      <c r="I60076" s="72"/>
      <c r="J60076" s="72"/>
      <c r="K60076" s="72"/>
    </row>
    <row r="60077" spans="9:11">
      <c r="I60077" s="72"/>
      <c r="J60077" s="72"/>
      <c r="K60077" s="72"/>
    </row>
    <row r="60078" spans="9:11">
      <c r="I60078" s="72"/>
      <c r="J60078" s="72"/>
      <c r="K60078" s="72"/>
    </row>
    <row r="60079" spans="9:11">
      <c r="I60079" s="72"/>
      <c r="J60079" s="72"/>
      <c r="K60079" s="72"/>
    </row>
    <row r="60080" spans="9:11">
      <c r="I60080" s="72"/>
      <c r="J60080" s="72"/>
      <c r="K60080" s="72"/>
    </row>
    <row r="60081" spans="9:11">
      <c r="I60081" s="72"/>
      <c r="J60081" s="72"/>
      <c r="K60081" s="72"/>
    </row>
    <row r="60082" spans="9:11">
      <c r="I60082" s="72"/>
      <c r="J60082" s="72"/>
      <c r="K60082" s="72"/>
    </row>
    <row r="60083" spans="9:11">
      <c r="I60083" s="72"/>
      <c r="J60083" s="72"/>
      <c r="K60083" s="72"/>
    </row>
    <row r="60084" spans="9:11">
      <c r="I60084" s="72"/>
      <c r="J60084" s="72"/>
      <c r="K60084" s="72"/>
    </row>
    <row r="60085" spans="9:11">
      <c r="I60085" s="72"/>
      <c r="J60085" s="72"/>
      <c r="K60085" s="72"/>
    </row>
    <row r="60086" spans="9:11">
      <c r="I60086" s="72"/>
      <c r="J60086" s="72"/>
      <c r="K60086" s="72"/>
    </row>
    <row r="60087" spans="9:11">
      <c r="I60087" s="72"/>
      <c r="J60087" s="72"/>
      <c r="K60087" s="72"/>
    </row>
    <row r="60088" spans="9:11">
      <c r="I60088" s="72"/>
      <c r="J60088" s="72"/>
      <c r="K60088" s="72"/>
    </row>
    <row r="60089" spans="9:11">
      <c r="I60089" s="72"/>
      <c r="J60089" s="72"/>
      <c r="K60089" s="72"/>
    </row>
    <row r="60090" spans="9:11">
      <c r="I60090" s="72"/>
      <c r="J60090" s="72"/>
      <c r="K60090" s="72"/>
    </row>
    <row r="60091" spans="9:11">
      <c r="I60091" s="72"/>
      <c r="J60091" s="72"/>
      <c r="K60091" s="72"/>
    </row>
    <row r="60092" spans="9:11">
      <c r="I60092" s="72"/>
      <c r="J60092" s="72"/>
      <c r="K60092" s="72"/>
    </row>
    <row r="60093" spans="9:11">
      <c r="I60093" s="72"/>
      <c r="J60093" s="72"/>
      <c r="K60093" s="72"/>
    </row>
    <row r="60094" spans="9:11">
      <c r="I60094" s="72"/>
      <c r="J60094" s="72"/>
      <c r="K60094" s="72"/>
    </row>
    <row r="60095" spans="9:11">
      <c r="I60095" s="72"/>
      <c r="J60095" s="72"/>
      <c r="K60095" s="72"/>
    </row>
    <row r="60096" spans="9:11">
      <c r="I60096" s="72"/>
      <c r="J60096" s="72"/>
      <c r="K60096" s="72"/>
    </row>
    <row r="60097" spans="9:11">
      <c r="I60097" s="72"/>
      <c r="J60097" s="72"/>
      <c r="K60097" s="72"/>
    </row>
    <row r="60098" spans="9:11">
      <c r="I60098" s="72"/>
      <c r="J60098" s="72"/>
      <c r="K60098" s="72"/>
    </row>
    <row r="60099" spans="9:11">
      <c r="I60099" s="72"/>
      <c r="J60099" s="72"/>
      <c r="K60099" s="72"/>
    </row>
    <row r="60100" spans="9:11">
      <c r="I60100" s="72"/>
      <c r="J60100" s="72"/>
      <c r="K60100" s="72"/>
    </row>
    <row r="60101" spans="9:11">
      <c r="I60101" s="72"/>
      <c r="J60101" s="72"/>
      <c r="K60101" s="72"/>
    </row>
    <row r="60102" spans="9:11">
      <c r="I60102" s="72"/>
      <c r="J60102" s="72"/>
      <c r="K60102" s="72"/>
    </row>
    <row r="60103" spans="9:11">
      <c r="I60103" s="72"/>
      <c r="J60103" s="72"/>
      <c r="K60103" s="72"/>
    </row>
    <row r="60104" spans="9:11">
      <c r="I60104" s="72"/>
      <c r="J60104" s="72"/>
      <c r="K60104" s="72"/>
    </row>
    <row r="60105" spans="9:11">
      <c r="I60105" s="72"/>
      <c r="J60105" s="72"/>
      <c r="K60105" s="72"/>
    </row>
    <row r="60106" spans="9:11">
      <c r="I60106" s="72"/>
      <c r="J60106" s="72"/>
      <c r="K60106" s="72"/>
    </row>
    <row r="60107" spans="9:11">
      <c r="I60107" s="72"/>
      <c r="J60107" s="72"/>
      <c r="K60107" s="72"/>
    </row>
    <row r="60108" spans="9:11">
      <c r="I60108" s="72"/>
      <c r="J60108" s="72"/>
      <c r="K60108" s="72"/>
    </row>
    <row r="60109" spans="9:11">
      <c r="I60109" s="72"/>
      <c r="J60109" s="72"/>
      <c r="K60109" s="72"/>
    </row>
    <row r="60110" spans="9:11">
      <c r="I60110" s="72"/>
      <c r="J60110" s="72"/>
      <c r="K60110" s="72"/>
    </row>
    <row r="60111" spans="9:11">
      <c r="I60111" s="72"/>
      <c r="J60111" s="72"/>
      <c r="K60111" s="72"/>
    </row>
    <row r="60112" spans="9:11">
      <c r="I60112" s="72"/>
      <c r="J60112" s="72"/>
      <c r="K60112" s="72"/>
    </row>
    <row r="60113" spans="9:11">
      <c r="I60113" s="72"/>
      <c r="J60113" s="72"/>
      <c r="K60113" s="72"/>
    </row>
    <row r="60114" spans="9:11">
      <c r="I60114" s="72"/>
      <c r="J60114" s="72"/>
      <c r="K60114" s="72"/>
    </row>
    <row r="60115" spans="9:11">
      <c r="I60115" s="72"/>
      <c r="J60115" s="72"/>
      <c r="K60115" s="72"/>
    </row>
    <row r="60116" spans="9:11">
      <c r="I60116" s="72"/>
      <c r="J60116" s="72"/>
      <c r="K60116" s="72"/>
    </row>
    <row r="60117" spans="9:11">
      <c r="I60117" s="72"/>
      <c r="J60117" s="72"/>
      <c r="K60117" s="72"/>
    </row>
    <row r="60118" spans="9:11">
      <c r="I60118" s="72"/>
      <c r="J60118" s="72"/>
      <c r="K60118" s="72"/>
    </row>
    <row r="60119" spans="9:11">
      <c r="I60119" s="72"/>
      <c r="J60119" s="72"/>
      <c r="K60119" s="72"/>
    </row>
    <row r="60120" spans="9:11">
      <c r="I60120" s="72"/>
      <c r="J60120" s="72"/>
      <c r="K60120" s="72"/>
    </row>
    <row r="60121" spans="9:11">
      <c r="I60121" s="72"/>
      <c r="J60121" s="72"/>
      <c r="K60121" s="72"/>
    </row>
    <row r="60122" spans="9:11">
      <c r="I60122" s="72"/>
      <c r="J60122" s="72"/>
      <c r="K60122" s="72"/>
    </row>
    <row r="60123" spans="9:11">
      <c r="I60123" s="72"/>
      <c r="J60123" s="72"/>
      <c r="K60123" s="72"/>
    </row>
    <row r="60124" spans="9:11">
      <c r="I60124" s="72"/>
      <c r="J60124" s="72"/>
      <c r="K60124" s="72"/>
    </row>
    <row r="60125" spans="9:11">
      <c r="I60125" s="72"/>
      <c r="J60125" s="72"/>
      <c r="K60125" s="72"/>
    </row>
    <row r="60126" spans="9:11">
      <c r="I60126" s="72"/>
      <c r="J60126" s="72"/>
      <c r="K60126" s="72"/>
    </row>
    <row r="60127" spans="9:11">
      <c r="I60127" s="72"/>
      <c r="J60127" s="72"/>
      <c r="K60127" s="72"/>
    </row>
    <row r="60128" spans="9:11">
      <c r="I60128" s="72"/>
      <c r="J60128" s="72"/>
      <c r="K60128" s="72"/>
    </row>
    <row r="60129" spans="9:11">
      <c r="I60129" s="72"/>
      <c r="J60129" s="72"/>
      <c r="K60129" s="72"/>
    </row>
    <row r="60130" spans="9:11">
      <c r="I60130" s="72"/>
      <c r="J60130" s="72"/>
      <c r="K60130" s="72"/>
    </row>
    <row r="60131" spans="9:11">
      <c r="I60131" s="72"/>
      <c r="J60131" s="72"/>
      <c r="K60131" s="72"/>
    </row>
    <row r="60132" spans="9:11">
      <c r="I60132" s="72"/>
      <c r="J60132" s="72"/>
      <c r="K60132" s="72"/>
    </row>
    <row r="60133" spans="9:11">
      <c r="I60133" s="72"/>
      <c r="J60133" s="72"/>
      <c r="K60133" s="72"/>
    </row>
    <row r="60134" spans="9:11">
      <c r="I60134" s="72"/>
      <c r="J60134" s="72"/>
      <c r="K60134" s="72"/>
    </row>
    <row r="60135" spans="9:11">
      <c r="I60135" s="72"/>
      <c r="J60135" s="72"/>
      <c r="K60135" s="72"/>
    </row>
    <row r="60136" spans="9:11">
      <c r="I60136" s="72"/>
      <c r="J60136" s="72"/>
      <c r="K60136" s="72"/>
    </row>
    <row r="60137" spans="9:11">
      <c r="I60137" s="72"/>
      <c r="J60137" s="72"/>
      <c r="K60137" s="72"/>
    </row>
    <row r="60138" spans="9:11">
      <c r="I60138" s="72"/>
      <c r="J60138" s="72"/>
      <c r="K60138" s="72"/>
    </row>
    <row r="60139" spans="9:11">
      <c r="I60139" s="72"/>
      <c r="J60139" s="72"/>
      <c r="K60139" s="72"/>
    </row>
    <row r="60140" spans="9:11">
      <c r="I60140" s="72"/>
      <c r="J60140" s="72"/>
      <c r="K60140" s="72"/>
    </row>
    <row r="60141" spans="9:11">
      <c r="I60141" s="72"/>
      <c r="J60141" s="72"/>
      <c r="K60141" s="72"/>
    </row>
    <row r="60142" spans="9:11">
      <c r="I60142" s="72"/>
      <c r="J60142" s="72"/>
      <c r="K60142" s="72"/>
    </row>
    <row r="60143" spans="9:11">
      <c r="I60143" s="72"/>
      <c r="J60143" s="72"/>
      <c r="K60143" s="72"/>
    </row>
    <row r="60144" spans="9:11">
      <c r="I60144" s="72"/>
      <c r="J60144" s="72"/>
      <c r="K60144" s="72"/>
    </row>
    <row r="60145" spans="9:11">
      <c r="I60145" s="72"/>
      <c r="J60145" s="72"/>
      <c r="K60145" s="72"/>
    </row>
    <row r="60146" spans="9:11">
      <c r="I60146" s="72"/>
      <c r="J60146" s="72"/>
      <c r="K60146" s="72"/>
    </row>
    <row r="60147" spans="9:11">
      <c r="I60147" s="72"/>
      <c r="J60147" s="72"/>
      <c r="K60147" s="72"/>
    </row>
    <row r="60148" spans="9:11">
      <c r="I60148" s="72"/>
      <c r="J60148" s="72"/>
      <c r="K60148" s="72"/>
    </row>
    <row r="60149" spans="9:11">
      <c r="I60149" s="72"/>
      <c r="J60149" s="72"/>
      <c r="K60149" s="72"/>
    </row>
    <row r="60150" spans="9:11">
      <c r="I60150" s="72"/>
      <c r="J60150" s="72"/>
      <c r="K60150" s="72"/>
    </row>
    <row r="60151" spans="9:11">
      <c r="I60151" s="72"/>
      <c r="J60151" s="72"/>
      <c r="K60151" s="72"/>
    </row>
    <row r="60152" spans="9:11">
      <c r="I60152" s="72"/>
      <c r="J60152" s="72"/>
      <c r="K60152" s="72"/>
    </row>
    <row r="60153" spans="9:11">
      <c r="I60153" s="72"/>
      <c r="J60153" s="72"/>
      <c r="K60153" s="72"/>
    </row>
    <row r="60154" spans="9:11">
      <c r="I60154" s="72"/>
      <c r="J60154" s="72"/>
      <c r="K60154" s="72"/>
    </row>
    <row r="60155" spans="9:11">
      <c r="I60155" s="72"/>
      <c r="J60155" s="72"/>
      <c r="K60155" s="72"/>
    </row>
    <row r="60156" spans="9:11">
      <c r="I60156" s="72"/>
      <c r="J60156" s="72"/>
      <c r="K60156" s="72"/>
    </row>
    <row r="60157" spans="9:11">
      <c r="I60157" s="72"/>
      <c r="J60157" s="72"/>
      <c r="K60157" s="72"/>
    </row>
    <row r="60158" spans="9:11">
      <c r="I60158" s="72"/>
      <c r="J60158" s="72"/>
      <c r="K60158" s="72"/>
    </row>
    <row r="60159" spans="9:11">
      <c r="I60159" s="72"/>
      <c r="J60159" s="72"/>
      <c r="K60159" s="72"/>
    </row>
    <row r="60160" spans="9:11">
      <c r="I60160" s="72"/>
      <c r="J60160" s="72"/>
      <c r="K60160" s="72"/>
    </row>
    <row r="60161" spans="9:11">
      <c r="I60161" s="72"/>
      <c r="J60161" s="72"/>
      <c r="K60161" s="72"/>
    </row>
    <row r="60162" spans="9:11">
      <c r="I60162" s="72"/>
      <c r="J60162" s="72"/>
      <c r="K60162" s="72"/>
    </row>
    <row r="60163" spans="9:11">
      <c r="I60163" s="72"/>
      <c r="J60163" s="72"/>
      <c r="K60163" s="72"/>
    </row>
    <row r="60164" spans="9:11">
      <c r="I60164" s="72"/>
      <c r="J60164" s="72"/>
      <c r="K60164" s="72"/>
    </row>
    <row r="60165" spans="9:11">
      <c r="I60165" s="72"/>
      <c r="J60165" s="72"/>
      <c r="K60165" s="72"/>
    </row>
    <row r="60166" spans="9:11">
      <c r="I60166" s="72"/>
      <c r="J60166" s="72"/>
      <c r="K60166" s="72"/>
    </row>
    <row r="60167" spans="9:11">
      <c r="I60167" s="72"/>
      <c r="J60167" s="72"/>
      <c r="K60167" s="72"/>
    </row>
    <row r="60168" spans="9:11">
      <c r="I60168" s="72"/>
      <c r="J60168" s="72"/>
      <c r="K60168" s="72"/>
    </row>
    <row r="60169" spans="9:11">
      <c r="I60169" s="72"/>
      <c r="J60169" s="72"/>
      <c r="K60169" s="72"/>
    </row>
    <row r="60170" spans="9:11">
      <c r="I60170" s="72"/>
      <c r="J60170" s="72"/>
      <c r="K60170" s="72"/>
    </row>
    <row r="60171" spans="9:11">
      <c r="I60171" s="72"/>
      <c r="J60171" s="72"/>
      <c r="K60171" s="72"/>
    </row>
    <row r="60172" spans="9:11">
      <c r="I60172" s="72"/>
      <c r="J60172" s="72"/>
      <c r="K60172" s="72"/>
    </row>
    <row r="60173" spans="9:11">
      <c r="I60173" s="72"/>
      <c r="J60173" s="72"/>
      <c r="K60173" s="72"/>
    </row>
    <row r="60174" spans="9:11">
      <c r="I60174" s="72"/>
      <c r="J60174" s="72"/>
      <c r="K60174" s="72"/>
    </row>
    <row r="60175" spans="9:11">
      <c r="I60175" s="72"/>
      <c r="J60175" s="72"/>
      <c r="K60175" s="72"/>
    </row>
    <row r="60176" spans="9:11">
      <c r="I60176" s="72"/>
      <c r="J60176" s="72"/>
      <c r="K60176" s="72"/>
    </row>
    <row r="60177" spans="9:11">
      <c r="I60177" s="72"/>
      <c r="J60177" s="72"/>
      <c r="K60177" s="72"/>
    </row>
    <row r="60178" spans="9:11">
      <c r="I60178" s="72"/>
      <c r="J60178" s="72"/>
      <c r="K60178" s="72"/>
    </row>
    <row r="60179" spans="9:11">
      <c r="I60179" s="72"/>
      <c r="J60179" s="72"/>
      <c r="K60179" s="72"/>
    </row>
    <row r="60180" spans="9:11">
      <c r="I60180" s="72"/>
      <c r="J60180" s="72"/>
      <c r="K60180" s="72"/>
    </row>
    <row r="60181" spans="9:11">
      <c r="I60181" s="72"/>
      <c r="J60181" s="72"/>
      <c r="K60181" s="72"/>
    </row>
    <row r="60182" spans="9:11">
      <c r="I60182" s="72"/>
      <c r="J60182" s="72"/>
      <c r="K60182" s="72"/>
    </row>
    <row r="60183" spans="9:11">
      <c r="I60183" s="72"/>
      <c r="J60183" s="72"/>
      <c r="K60183" s="72"/>
    </row>
    <row r="60184" spans="9:11">
      <c r="I60184" s="72"/>
      <c r="J60184" s="72"/>
      <c r="K60184" s="72"/>
    </row>
    <row r="60185" spans="9:11">
      <c r="I60185" s="72"/>
      <c r="J60185" s="72"/>
      <c r="K60185" s="72"/>
    </row>
    <row r="60186" spans="9:11">
      <c r="I60186" s="72"/>
      <c r="J60186" s="72"/>
      <c r="K60186" s="72"/>
    </row>
    <row r="60187" spans="9:11">
      <c r="I60187" s="72"/>
      <c r="J60187" s="72"/>
      <c r="K60187" s="72"/>
    </row>
    <row r="60188" spans="9:11">
      <c r="I60188" s="72"/>
      <c r="J60188" s="72"/>
      <c r="K60188" s="72"/>
    </row>
    <row r="60189" spans="9:11">
      <c r="I60189" s="72"/>
      <c r="J60189" s="72"/>
      <c r="K60189" s="72"/>
    </row>
    <row r="60190" spans="9:11">
      <c r="I60190" s="72"/>
      <c r="J60190" s="72"/>
      <c r="K60190" s="72"/>
    </row>
    <row r="60191" spans="9:11">
      <c r="I60191" s="72"/>
      <c r="J60191" s="72"/>
      <c r="K60191" s="72"/>
    </row>
    <row r="60192" spans="9:11">
      <c r="I60192" s="72"/>
      <c r="J60192" s="72"/>
      <c r="K60192" s="72"/>
    </row>
    <row r="60193" spans="9:11">
      <c r="I60193" s="72"/>
      <c r="J60193" s="72"/>
      <c r="K60193" s="72"/>
    </row>
    <row r="60194" spans="9:11">
      <c r="I60194" s="72"/>
      <c r="J60194" s="72"/>
      <c r="K60194" s="72"/>
    </row>
    <row r="60195" spans="9:11">
      <c r="I60195" s="72"/>
      <c r="J60195" s="72"/>
      <c r="K60195" s="72"/>
    </row>
    <row r="60196" spans="9:11">
      <c r="I60196" s="72"/>
      <c r="J60196" s="72"/>
      <c r="K60196" s="72"/>
    </row>
    <row r="60197" spans="9:11">
      <c r="I60197" s="72"/>
      <c r="J60197" s="72"/>
      <c r="K60197" s="72"/>
    </row>
    <row r="60198" spans="9:11">
      <c r="I60198" s="72"/>
      <c r="J60198" s="72"/>
      <c r="K60198" s="72"/>
    </row>
    <row r="60199" spans="9:11">
      <c r="I60199" s="72"/>
      <c r="J60199" s="72"/>
      <c r="K60199" s="72"/>
    </row>
    <row r="60200" spans="9:11">
      <c r="I60200" s="72"/>
      <c r="J60200" s="72"/>
      <c r="K60200" s="72"/>
    </row>
    <row r="60201" spans="9:11">
      <c r="I60201" s="72"/>
      <c r="J60201" s="72"/>
      <c r="K60201" s="72"/>
    </row>
    <row r="60202" spans="9:11">
      <c r="I60202" s="72"/>
      <c r="J60202" s="72"/>
      <c r="K60202" s="72"/>
    </row>
    <row r="60203" spans="9:11">
      <c r="I60203" s="72"/>
      <c r="J60203" s="72"/>
      <c r="K60203" s="72"/>
    </row>
    <row r="60204" spans="9:11">
      <c r="I60204" s="72"/>
      <c r="J60204" s="72"/>
      <c r="K60204" s="72"/>
    </row>
    <row r="60205" spans="9:11">
      <c r="I60205" s="72"/>
      <c r="J60205" s="72"/>
      <c r="K60205" s="72"/>
    </row>
    <row r="60206" spans="9:11">
      <c r="I60206" s="72"/>
      <c r="J60206" s="72"/>
      <c r="K60206" s="72"/>
    </row>
    <row r="60207" spans="9:11">
      <c r="I60207" s="72"/>
      <c r="J60207" s="72"/>
      <c r="K60207" s="72"/>
    </row>
    <row r="60208" spans="9:11">
      <c r="I60208" s="72"/>
      <c r="J60208" s="72"/>
      <c r="K60208" s="72"/>
    </row>
    <row r="60209" spans="9:11">
      <c r="I60209" s="72"/>
      <c r="J60209" s="72"/>
      <c r="K60209" s="72"/>
    </row>
    <row r="60210" spans="9:11">
      <c r="I60210" s="72"/>
      <c r="J60210" s="72"/>
      <c r="K60210" s="72"/>
    </row>
    <row r="60211" spans="9:11">
      <c r="I60211" s="72"/>
      <c r="J60211" s="72"/>
      <c r="K60211" s="72"/>
    </row>
    <row r="60212" spans="9:11">
      <c r="I60212" s="72"/>
      <c r="J60212" s="72"/>
      <c r="K60212" s="72"/>
    </row>
    <row r="60213" spans="9:11">
      <c r="I60213" s="72"/>
      <c r="J60213" s="72"/>
      <c r="K60213" s="72"/>
    </row>
    <row r="60214" spans="9:11">
      <c r="I60214" s="72"/>
      <c r="J60214" s="72"/>
      <c r="K60214" s="72"/>
    </row>
    <row r="60215" spans="9:11">
      <c r="I60215" s="72"/>
      <c r="J60215" s="72"/>
      <c r="K60215" s="72"/>
    </row>
    <row r="60216" spans="9:11">
      <c r="I60216" s="72"/>
      <c r="J60216" s="72"/>
      <c r="K60216" s="72"/>
    </row>
    <row r="60217" spans="9:11">
      <c r="I60217" s="72"/>
      <c r="J60217" s="72"/>
      <c r="K60217" s="72"/>
    </row>
    <row r="60218" spans="9:11">
      <c r="I60218" s="72"/>
      <c r="J60218" s="72"/>
      <c r="K60218" s="72"/>
    </row>
    <row r="60219" spans="9:11">
      <c r="I60219" s="72"/>
      <c r="J60219" s="72"/>
      <c r="K60219" s="72"/>
    </row>
    <row r="60220" spans="9:11">
      <c r="I60220" s="72"/>
      <c r="J60220" s="72"/>
      <c r="K60220" s="72"/>
    </row>
    <row r="60221" spans="9:11">
      <c r="I60221" s="72"/>
      <c r="J60221" s="72"/>
      <c r="K60221" s="72"/>
    </row>
    <row r="60222" spans="9:11">
      <c r="I60222" s="72"/>
      <c r="J60222" s="72"/>
      <c r="K60222" s="72"/>
    </row>
    <row r="60223" spans="9:11">
      <c r="I60223" s="72"/>
      <c r="J60223" s="72"/>
      <c r="K60223" s="72"/>
    </row>
    <row r="60224" spans="9:11">
      <c r="I60224" s="72"/>
      <c r="J60224" s="72"/>
      <c r="K60224" s="72"/>
    </row>
    <row r="60225" spans="9:11">
      <c r="I60225" s="72"/>
      <c r="J60225" s="72"/>
      <c r="K60225" s="72"/>
    </row>
    <row r="60226" spans="9:11">
      <c r="I60226" s="72"/>
      <c r="J60226" s="72"/>
      <c r="K60226" s="72"/>
    </row>
    <row r="60227" spans="9:11">
      <c r="I60227" s="72"/>
      <c r="J60227" s="72"/>
      <c r="K60227" s="72"/>
    </row>
    <row r="60228" spans="9:11">
      <c r="I60228" s="72"/>
      <c r="J60228" s="72"/>
      <c r="K60228" s="72"/>
    </row>
    <row r="60229" spans="9:11">
      <c r="I60229" s="72"/>
      <c r="J60229" s="72"/>
      <c r="K60229" s="72"/>
    </row>
    <row r="60230" spans="9:11">
      <c r="I60230" s="72"/>
      <c r="J60230" s="72"/>
      <c r="K60230" s="72"/>
    </row>
    <row r="60231" spans="9:11">
      <c r="I60231" s="72"/>
      <c r="J60231" s="72"/>
      <c r="K60231" s="72"/>
    </row>
    <row r="60232" spans="9:11">
      <c r="I60232" s="72"/>
      <c r="J60232" s="72"/>
      <c r="K60232" s="72"/>
    </row>
    <row r="60233" spans="9:11">
      <c r="I60233" s="72"/>
      <c r="J60233" s="72"/>
      <c r="K60233" s="72"/>
    </row>
    <row r="60234" spans="9:11">
      <c r="I60234" s="72"/>
      <c r="J60234" s="72"/>
      <c r="K60234" s="72"/>
    </row>
    <row r="60235" spans="9:11">
      <c r="I60235" s="72"/>
      <c r="J60235" s="72"/>
      <c r="K60235" s="72"/>
    </row>
    <row r="60236" spans="9:11">
      <c r="I60236" s="72"/>
      <c r="J60236" s="72"/>
      <c r="K60236" s="72"/>
    </row>
    <row r="60237" spans="9:11">
      <c r="I60237" s="72"/>
      <c r="J60237" s="72"/>
      <c r="K60237" s="72"/>
    </row>
    <row r="60238" spans="9:11">
      <c r="I60238" s="72"/>
      <c r="J60238" s="72"/>
      <c r="K60238" s="72"/>
    </row>
    <row r="60239" spans="9:11">
      <c r="I60239" s="72"/>
      <c r="J60239" s="72"/>
      <c r="K60239" s="72"/>
    </row>
    <row r="60240" spans="9:11">
      <c r="I60240" s="72"/>
      <c r="J60240" s="72"/>
      <c r="K60240" s="72"/>
    </row>
    <row r="60241" spans="9:11">
      <c r="I60241" s="72"/>
      <c r="J60241" s="72"/>
      <c r="K60241" s="72"/>
    </row>
    <row r="60242" spans="9:11">
      <c r="I60242" s="72"/>
      <c r="J60242" s="72"/>
      <c r="K60242" s="72"/>
    </row>
    <row r="60243" spans="9:11">
      <c r="I60243" s="72"/>
      <c r="J60243" s="72"/>
      <c r="K60243" s="72"/>
    </row>
    <row r="60244" spans="9:11">
      <c r="I60244" s="72"/>
      <c r="J60244" s="72"/>
      <c r="K60244" s="72"/>
    </row>
    <row r="60245" spans="9:11">
      <c r="I60245" s="72"/>
      <c r="J60245" s="72"/>
      <c r="K60245" s="72"/>
    </row>
    <row r="60246" spans="9:11">
      <c r="I60246" s="72"/>
      <c r="J60246" s="72"/>
      <c r="K60246" s="72"/>
    </row>
    <row r="60247" spans="9:11">
      <c r="I60247" s="72"/>
      <c r="J60247" s="72"/>
      <c r="K60247" s="72"/>
    </row>
    <row r="60248" spans="9:11">
      <c r="I60248" s="72"/>
      <c r="J60248" s="72"/>
      <c r="K60248" s="72"/>
    </row>
    <row r="60249" spans="9:11">
      <c r="I60249" s="72"/>
      <c r="J60249" s="72"/>
      <c r="K60249" s="72"/>
    </row>
    <row r="60250" spans="9:11">
      <c r="I60250" s="72"/>
      <c r="J60250" s="72"/>
      <c r="K60250" s="72"/>
    </row>
    <row r="60251" spans="9:11">
      <c r="I60251" s="72"/>
      <c r="J60251" s="72"/>
      <c r="K60251" s="72"/>
    </row>
    <row r="60252" spans="9:11">
      <c r="I60252" s="72"/>
      <c r="J60252" s="72"/>
      <c r="K60252" s="72"/>
    </row>
    <row r="60253" spans="9:11">
      <c r="I60253" s="72"/>
      <c r="J60253" s="72"/>
      <c r="K60253" s="72"/>
    </row>
    <row r="60254" spans="9:11">
      <c r="I60254" s="72"/>
      <c r="J60254" s="72"/>
      <c r="K60254" s="72"/>
    </row>
    <row r="60255" spans="9:11">
      <c r="I60255" s="72"/>
      <c r="J60255" s="72"/>
      <c r="K60255" s="72"/>
    </row>
    <row r="60256" spans="9:11">
      <c r="I60256" s="72"/>
      <c r="J60256" s="72"/>
      <c r="K60256" s="72"/>
    </row>
    <row r="60257" spans="9:11">
      <c r="I60257" s="72"/>
      <c r="J60257" s="72"/>
      <c r="K60257" s="72"/>
    </row>
    <row r="60258" spans="9:11">
      <c r="I60258" s="72"/>
      <c r="J60258" s="72"/>
      <c r="K60258" s="72"/>
    </row>
    <row r="60259" spans="9:11">
      <c r="I60259" s="72"/>
      <c r="J60259" s="72"/>
      <c r="K60259" s="72"/>
    </row>
    <row r="60260" spans="9:11">
      <c r="I60260" s="72"/>
      <c r="J60260" s="72"/>
      <c r="K60260" s="72"/>
    </row>
    <row r="60261" spans="9:11">
      <c r="I60261" s="72"/>
      <c r="J60261" s="72"/>
      <c r="K60261" s="72"/>
    </row>
    <row r="60262" spans="9:11">
      <c r="I60262" s="72"/>
      <c r="J60262" s="72"/>
      <c r="K60262" s="72"/>
    </row>
    <row r="60263" spans="9:11">
      <c r="I60263" s="72"/>
      <c r="J60263" s="72"/>
      <c r="K60263" s="72"/>
    </row>
    <row r="60264" spans="9:11">
      <c r="I60264" s="72"/>
      <c r="J60264" s="72"/>
      <c r="K60264" s="72"/>
    </row>
    <row r="60265" spans="9:11">
      <c r="I60265" s="72"/>
      <c r="J60265" s="72"/>
      <c r="K60265" s="72"/>
    </row>
    <row r="60266" spans="9:11">
      <c r="I60266" s="72"/>
      <c r="J60266" s="72"/>
      <c r="K60266" s="72"/>
    </row>
    <row r="60267" spans="9:11">
      <c r="I60267" s="72"/>
      <c r="J60267" s="72"/>
      <c r="K60267" s="72"/>
    </row>
    <row r="60268" spans="9:11">
      <c r="I60268" s="72"/>
      <c r="J60268" s="72"/>
      <c r="K60268" s="72"/>
    </row>
    <row r="60269" spans="9:11">
      <c r="I60269" s="72"/>
      <c r="J60269" s="72"/>
      <c r="K60269" s="72"/>
    </row>
    <row r="60270" spans="9:11">
      <c r="I60270" s="72"/>
      <c r="J60270" s="72"/>
      <c r="K60270" s="72"/>
    </row>
    <row r="60271" spans="9:11">
      <c r="I60271" s="72"/>
      <c r="J60271" s="72"/>
      <c r="K60271" s="72"/>
    </row>
    <row r="60272" spans="9:11">
      <c r="I60272" s="72"/>
      <c r="J60272" s="72"/>
      <c r="K60272" s="72"/>
    </row>
    <row r="60273" spans="9:11">
      <c r="I60273" s="72"/>
      <c r="J60273" s="72"/>
      <c r="K60273" s="72"/>
    </row>
    <row r="60274" spans="9:11">
      <c r="I60274" s="72"/>
      <c r="J60274" s="72"/>
      <c r="K60274" s="72"/>
    </row>
    <row r="60275" spans="9:11">
      <c r="I60275" s="72"/>
      <c r="J60275" s="72"/>
      <c r="K60275" s="72"/>
    </row>
    <row r="60276" spans="9:11">
      <c r="I60276" s="72"/>
      <c r="J60276" s="72"/>
      <c r="K60276" s="72"/>
    </row>
    <row r="60277" spans="9:11">
      <c r="I60277" s="72"/>
      <c r="J60277" s="72"/>
      <c r="K60277" s="72"/>
    </row>
    <row r="60278" spans="9:11">
      <c r="I60278" s="72"/>
      <c r="J60278" s="72"/>
      <c r="K60278" s="72"/>
    </row>
    <row r="60279" spans="9:11">
      <c r="I60279" s="72"/>
      <c r="J60279" s="72"/>
      <c r="K60279" s="72"/>
    </row>
    <row r="60280" spans="9:11">
      <c r="I60280" s="72"/>
      <c r="J60280" s="72"/>
      <c r="K60280" s="72"/>
    </row>
    <row r="60281" spans="9:11">
      <c r="I60281" s="72"/>
      <c r="J60281" s="72"/>
      <c r="K60281" s="72"/>
    </row>
    <row r="60282" spans="9:11">
      <c r="I60282" s="72"/>
      <c r="J60282" s="72"/>
      <c r="K60282" s="72"/>
    </row>
    <row r="60283" spans="9:11">
      <c r="I60283" s="72"/>
      <c r="J60283" s="72"/>
      <c r="K60283" s="72"/>
    </row>
    <row r="60284" spans="9:11">
      <c r="I60284" s="72"/>
      <c r="J60284" s="72"/>
      <c r="K60284" s="72"/>
    </row>
    <row r="60285" spans="9:11">
      <c r="I60285" s="72"/>
      <c r="J60285" s="72"/>
      <c r="K60285" s="72"/>
    </row>
    <row r="60286" spans="9:11">
      <c r="I60286" s="72"/>
      <c r="J60286" s="72"/>
      <c r="K60286" s="72"/>
    </row>
    <row r="60287" spans="9:11">
      <c r="I60287" s="72"/>
      <c r="J60287" s="72"/>
      <c r="K60287" s="72"/>
    </row>
    <row r="60288" spans="9:11">
      <c r="I60288" s="72"/>
      <c r="J60288" s="72"/>
      <c r="K60288" s="72"/>
    </row>
    <row r="60289" spans="9:11">
      <c r="I60289" s="72"/>
      <c r="J60289" s="72"/>
      <c r="K60289" s="72"/>
    </row>
    <row r="60290" spans="9:11">
      <c r="I60290" s="72"/>
      <c r="J60290" s="72"/>
      <c r="K60290" s="72"/>
    </row>
    <row r="60291" spans="9:11">
      <c r="I60291" s="72"/>
      <c r="J60291" s="72"/>
      <c r="K60291" s="72"/>
    </row>
    <row r="60292" spans="9:11">
      <c r="I60292" s="72"/>
      <c r="J60292" s="72"/>
      <c r="K60292" s="72"/>
    </row>
    <row r="60293" spans="9:11">
      <c r="I60293" s="72"/>
      <c r="J60293" s="72"/>
      <c r="K60293" s="72"/>
    </row>
    <row r="60294" spans="9:11">
      <c r="I60294" s="72"/>
      <c r="J60294" s="72"/>
      <c r="K60294" s="72"/>
    </row>
    <row r="60295" spans="9:11">
      <c r="I60295" s="72"/>
      <c r="J60295" s="72"/>
      <c r="K60295" s="72"/>
    </row>
    <row r="60296" spans="9:11">
      <c r="I60296" s="72"/>
      <c r="J60296" s="72"/>
      <c r="K60296" s="72"/>
    </row>
    <row r="60297" spans="9:11">
      <c r="I60297" s="72"/>
      <c r="J60297" s="72"/>
      <c r="K60297" s="72"/>
    </row>
    <row r="60298" spans="9:11">
      <c r="I60298" s="72"/>
      <c r="J60298" s="72"/>
      <c r="K60298" s="72"/>
    </row>
    <row r="60299" spans="9:11">
      <c r="I60299" s="72"/>
      <c r="J60299" s="72"/>
      <c r="K60299" s="72"/>
    </row>
    <row r="60300" spans="9:11">
      <c r="I60300" s="72"/>
      <c r="J60300" s="72"/>
      <c r="K60300" s="72"/>
    </row>
    <row r="60301" spans="9:11">
      <c r="I60301" s="72"/>
      <c r="J60301" s="72"/>
      <c r="K60301" s="72"/>
    </row>
    <row r="60302" spans="9:11">
      <c r="I60302" s="72"/>
      <c r="J60302" s="72"/>
      <c r="K60302" s="72"/>
    </row>
    <row r="60303" spans="9:11">
      <c r="I60303" s="72"/>
      <c r="J60303" s="72"/>
      <c r="K60303" s="72"/>
    </row>
    <row r="60304" spans="9:11">
      <c r="I60304" s="72"/>
      <c r="J60304" s="72"/>
      <c r="K60304" s="72"/>
    </row>
    <row r="60305" spans="9:11">
      <c r="I60305" s="72"/>
      <c r="J60305" s="72"/>
      <c r="K60305" s="72"/>
    </row>
    <row r="60306" spans="9:11">
      <c r="I60306" s="72"/>
      <c r="J60306" s="72"/>
      <c r="K60306" s="72"/>
    </row>
    <row r="60307" spans="9:11">
      <c r="I60307" s="72"/>
      <c r="J60307" s="72"/>
      <c r="K60307" s="72"/>
    </row>
    <row r="60308" spans="9:11">
      <c r="I60308" s="72"/>
      <c r="J60308" s="72"/>
      <c r="K60308" s="72"/>
    </row>
    <row r="60309" spans="9:11">
      <c r="I60309" s="72"/>
      <c r="J60309" s="72"/>
      <c r="K60309" s="72"/>
    </row>
    <row r="60310" spans="9:11">
      <c r="I60310" s="72"/>
      <c r="J60310" s="72"/>
      <c r="K60310" s="72"/>
    </row>
    <row r="60311" spans="9:11">
      <c r="I60311" s="72"/>
      <c r="J60311" s="72"/>
      <c r="K60311" s="72"/>
    </row>
    <row r="60312" spans="9:11">
      <c r="I60312" s="72"/>
      <c r="J60312" s="72"/>
      <c r="K60312" s="72"/>
    </row>
    <row r="60313" spans="9:11">
      <c r="I60313" s="72"/>
      <c r="J60313" s="72"/>
      <c r="K60313" s="72"/>
    </row>
    <row r="60314" spans="9:11">
      <c r="I60314" s="72"/>
      <c r="J60314" s="72"/>
      <c r="K60314" s="72"/>
    </row>
    <row r="60315" spans="9:11">
      <c r="I60315" s="72"/>
      <c r="J60315" s="72"/>
      <c r="K60315" s="72"/>
    </row>
    <row r="60316" spans="9:11">
      <c r="I60316" s="72"/>
      <c r="J60316" s="72"/>
      <c r="K60316" s="72"/>
    </row>
    <row r="60317" spans="9:11">
      <c r="I60317" s="72"/>
      <c r="J60317" s="72"/>
      <c r="K60317" s="72"/>
    </row>
    <row r="60318" spans="9:11">
      <c r="I60318" s="72"/>
      <c r="J60318" s="72"/>
      <c r="K60318" s="72"/>
    </row>
    <row r="60319" spans="9:11">
      <c r="I60319" s="72"/>
      <c r="J60319" s="72"/>
      <c r="K60319" s="72"/>
    </row>
    <row r="60320" spans="9:11">
      <c r="I60320" s="72"/>
      <c r="J60320" s="72"/>
      <c r="K60320" s="72"/>
    </row>
    <row r="60321" spans="9:11">
      <c r="I60321" s="72"/>
      <c r="J60321" s="72"/>
      <c r="K60321" s="72"/>
    </row>
    <row r="60322" spans="9:11">
      <c r="I60322" s="72"/>
      <c r="J60322" s="72"/>
      <c r="K60322" s="72"/>
    </row>
    <row r="60323" spans="9:11">
      <c r="I60323" s="72"/>
      <c r="J60323" s="72"/>
      <c r="K60323" s="72"/>
    </row>
    <row r="60324" spans="9:11">
      <c r="I60324" s="72"/>
      <c r="J60324" s="72"/>
      <c r="K60324" s="72"/>
    </row>
    <row r="60325" spans="9:11">
      <c r="I60325" s="72"/>
      <c r="J60325" s="72"/>
      <c r="K60325" s="72"/>
    </row>
    <row r="60326" spans="9:11">
      <c r="I60326" s="72"/>
      <c r="J60326" s="72"/>
      <c r="K60326" s="72"/>
    </row>
    <row r="60327" spans="9:11">
      <c r="I60327" s="72"/>
      <c r="J60327" s="72"/>
      <c r="K60327" s="72"/>
    </row>
    <row r="60328" spans="9:11">
      <c r="I60328" s="72"/>
      <c r="J60328" s="72"/>
      <c r="K60328" s="72"/>
    </row>
    <row r="60329" spans="9:11">
      <c r="I60329" s="72"/>
      <c r="J60329" s="72"/>
      <c r="K60329" s="72"/>
    </row>
    <row r="60330" spans="9:11">
      <c r="I60330" s="72"/>
      <c r="J60330" s="72"/>
      <c r="K60330" s="72"/>
    </row>
    <row r="60331" spans="9:11">
      <c r="I60331" s="72"/>
      <c r="J60331" s="72"/>
      <c r="K60331" s="72"/>
    </row>
    <row r="60332" spans="9:11">
      <c r="I60332" s="72"/>
      <c r="J60332" s="72"/>
      <c r="K60332" s="72"/>
    </row>
    <row r="60333" spans="9:11">
      <c r="I60333" s="72"/>
      <c r="J60333" s="72"/>
      <c r="K60333" s="72"/>
    </row>
    <row r="60334" spans="9:11">
      <c r="I60334" s="72"/>
      <c r="J60334" s="72"/>
      <c r="K60334" s="72"/>
    </row>
    <row r="60335" spans="9:11">
      <c r="I60335" s="72"/>
      <c r="J60335" s="72"/>
      <c r="K60335" s="72"/>
    </row>
    <row r="60336" spans="9:11">
      <c r="I60336" s="72"/>
      <c r="J60336" s="72"/>
      <c r="K60336" s="72"/>
    </row>
    <row r="60337" spans="9:11">
      <c r="I60337" s="72"/>
      <c r="J60337" s="72"/>
      <c r="K60337" s="72"/>
    </row>
    <row r="60338" spans="9:11">
      <c r="I60338" s="72"/>
      <c r="J60338" s="72"/>
      <c r="K60338" s="72"/>
    </row>
    <row r="60339" spans="9:11">
      <c r="I60339" s="72"/>
      <c r="J60339" s="72"/>
      <c r="K60339" s="72"/>
    </row>
    <row r="60340" spans="9:11">
      <c r="I60340" s="72"/>
      <c r="J60340" s="72"/>
      <c r="K60340" s="72"/>
    </row>
    <row r="60341" spans="9:11">
      <c r="I60341" s="72"/>
      <c r="J60341" s="72"/>
      <c r="K60341" s="72"/>
    </row>
    <row r="60342" spans="9:11">
      <c r="I60342" s="72"/>
      <c r="J60342" s="72"/>
      <c r="K60342" s="72"/>
    </row>
    <row r="60343" spans="9:11">
      <c r="I60343" s="72"/>
      <c r="J60343" s="72"/>
      <c r="K60343" s="72"/>
    </row>
    <row r="60344" spans="9:11">
      <c r="I60344" s="72"/>
      <c r="J60344" s="72"/>
      <c r="K60344" s="72"/>
    </row>
    <row r="60345" spans="9:11">
      <c r="I60345" s="72"/>
      <c r="J60345" s="72"/>
      <c r="K60345" s="72"/>
    </row>
    <row r="60346" spans="9:11">
      <c r="I60346" s="72"/>
      <c r="J60346" s="72"/>
      <c r="K60346" s="72"/>
    </row>
    <row r="60347" spans="9:11">
      <c r="I60347" s="72"/>
      <c r="J60347" s="72"/>
      <c r="K60347" s="72"/>
    </row>
    <row r="60348" spans="9:11">
      <c r="I60348" s="72"/>
      <c r="J60348" s="72"/>
      <c r="K60348" s="72"/>
    </row>
    <row r="60349" spans="9:11">
      <c r="I60349" s="72"/>
      <c r="J60349" s="72"/>
      <c r="K60349" s="72"/>
    </row>
    <row r="60350" spans="9:11">
      <c r="I60350" s="72"/>
      <c r="J60350" s="72"/>
      <c r="K60350" s="72"/>
    </row>
    <row r="60351" spans="9:11">
      <c r="I60351" s="72"/>
      <c r="J60351" s="72"/>
      <c r="K60351" s="72"/>
    </row>
    <row r="60352" spans="9:11">
      <c r="I60352" s="72"/>
      <c r="J60352" s="72"/>
      <c r="K60352" s="72"/>
    </row>
    <row r="60353" spans="9:11">
      <c r="I60353" s="72"/>
      <c r="J60353" s="72"/>
      <c r="K60353" s="72"/>
    </row>
    <row r="60354" spans="9:11">
      <c r="I60354" s="72"/>
      <c r="J60354" s="72"/>
      <c r="K60354" s="72"/>
    </row>
    <row r="60355" spans="9:11">
      <c r="I60355" s="72"/>
      <c r="J60355" s="72"/>
      <c r="K60355" s="72"/>
    </row>
    <row r="60356" spans="9:11">
      <c r="I60356" s="72"/>
      <c r="J60356" s="72"/>
      <c r="K60356" s="72"/>
    </row>
    <row r="60357" spans="9:11">
      <c r="I60357" s="72"/>
      <c r="J60357" s="72"/>
      <c r="K60357" s="72"/>
    </row>
    <row r="60358" spans="9:11">
      <c r="I60358" s="72"/>
      <c r="J60358" s="72"/>
      <c r="K60358" s="72"/>
    </row>
    <row r="60359" spans="9:11">
      <c r="I60359" s="72"/>
      <c r="J60359" s="72"/>
      <c r="K60359" s="72"/>
    </row>
    <row r="60360" spans="9:11">
      <c r="I60360" s="72"/>
      <c r="J60360" s="72"/>
      <c r="K60360" s="72"/>
    </row>
    <row r="60361" spans="9:11">
      <c r="I60361" s="72"/>
      <c r="J60361" s="72"/>
      <c r="K60361" s="72"/>
    </row>
    <row r="60362" spans="9:11">
      <c r="I60362" s="72"/>
      <c r="J60362" s="72"/>
      <c r="K60362" s="72"/>
    </row>
    <row r="60363" spans="9:11">
      <c r="I60363" s="72"/>
      <c r="J60363" s="72"/>
      <c r="K60363" s="72"/>
    </row>
    <row r="60364" spans="9:11">
      <c r="I60364" s="72"/>
      <c r="J60364" s="72"/>
      <c r="K60364" s="72"/>
    </row>
    <row r="60365" spans="9:11">
      <c r="I60365" s="72"/>
      <c r="J60365" s="72"/>
      <c r="K60365" s="72"/>
    </row>
    <row r="60366" spans="9:11">
      <c r="I60366" s="72"/>
      <c r="J60366" s="72"/>
      <c r="K60366" s="72"/>
    </row>
    <row r="60367" spans="9:11">
      <c r="I60367" s="72"/>
      <c r="J60367" s="72"/>
      <c r="K60367" s="72"/>
    </row>
    <row r="60368" spans="9:11">
      <c r="I60368" s="72"/>
      <c r="J60368" s="72"/>
      <c r="K60368" s="72"/>
    </row>
    <row r="60369" spans="9:11">
      <c r="I60369" s="72"/>
      <c r="J60369" s="72"/>
      <c r="K60369" s="72"/>
    </row>
    <row r="60370" spans="9:11">
      <c r="I60370" s="72"/>
      <c r="J60370" s="72"/>
      <c r="K60370" s="72"/>
    </row>
    <row r="60371" spans="9:11">
      <c r="I60371" s="72"/>
      <c r="J60371" s="72"/>
      <c r="K60371" s="72"/>
    </row>
    <row r="60372" spans="9:11">
      <c r="I60372" s="72"/>
      <c r="J60372" s="72"/>
      <c r="K60372" s="72"/>
    </row>
    <row r="60373" spans="9:11">
      <c r="I60373" s="72"/>
      <c r="J60373" s="72"/>
      <c r="K60373" s="72"/>
    </row>
    <row r="60374" spans="9:11">
      <c r="I60374" s="72"/>
      <c r="J60374" s="72"/>
      <c r="K60374" s="72"/>
    </row>
    <row r="60375" spans="9:11">
      <c r="I60375" s="72"/>
      <c r="J60375" s="72"/>
      <c r="K60375" s="72"/>
    </row>
    <row r="60376" spans="9:11">
      <c r="I60376" s="72"/>
      <c r="J60376" s="72"/>
      <c r="K60376" s="72"/>
    </row>
    <row r="60377" spans="9:11">
      <c r="I60377" s="72"/>
      <c r="J60377" s="72"/>
      <c r="K60377" s="72"/>
    </row>
    <row r="60378" spans="9:11">
      <c r="I60378" s="72"/>
      <c r="J60378" s="72"/>
      <c r="K60378" s="72"/>
    </row>
    <row r="60379" spans="9:11">
      <c r="I60379" s="72"/>
      <c r="J60379" s="72"/>
      <c r="K60379" s="72"/>
    </row>
    <row r="60380" spans="9:11">
      <c r="I60380" s="72"/>
      <c r="J60380" s="72"/>
      <c r="K60380" s="72"/>
    </row>
    <row r="60381" spans="9:11">
      <c r="I60381" s="72"/>
      <c r="J60381" s="72"/>
      <c r="K60381" s="72"/>
    </row>
    <row r="60382" spans="9:11">
      <c r="I60382" s="72"/>
      <c r="J60382" s="72"/>
      <c r="K60382" s="72"/>
    </row>
    <row r="60383" spans="9:11">
      <c r="I60383" s="72"/>
      <c r="J60383" s="72"/>
      <c r="K60383" s="72"/>
    </row>
    <row r="60384" spans="9:11">
      <c r="I60384" s="72"/>
      <c r="J60384" s="72"/>
      <c r="K60384" s="72"/>
    </row>
    <row r="60385" spans="9:11">
      <c r="I60385" s="72"/>
      <c r="J60385" s="72"/>
      <c r="K60385" s="72"/>
    </row>
    <row r="60386" spans="9:11">
      <c r="I60386" s="72"/>
      <c r="J60386" s="72"/>
      <c r="K60386" s="72"/>
    </row>
    <row r="60387" spans="9:11">
      <c r="I60387" s="72"/>
      <c r="J60387" s="72"/>
      <c r="K60387" s="72"/>
    </row>
    <row r="60388" spans="9:11">
      <c r="I60388" s="72"/>
      <c r="J60388" s="72"/>
      <c r="K60388" s="72"/>
    </row>
    <row r="60389" spans="9:11">
      <c r="I60389" s="72"/>
      <c r="J60389" s="72"/>
      <c r="K60389" s="72"/>
    </row>
    <row r="60390" spans="9:11">
      <c r="I60390" s="72"/>
      <c r="J60390" s="72"/>
      <c r="K60390" s="72"/>
    </row>
    <row r="60391" spans="9:11">
      <c r="I60391" s="72"/>
      <c r="J60391" s="72"/>
      <c r="K60391" s="72"/>
    </row>
    <row r="60392" spans="9:11">
      <c r="I60392" s="72"/>
      <c r="J60392" s="72"/>
      <c r="K60392" s="72"/>
    </row>
    <row r="60393" spans="9:11">
      <c r="I60393" s="72"/>
      <c r="J60393" s="72"/>
      <c r="K60393" s="72"/>
    </row>
    <row r="60394" spans="9:11">
      <c r="I60394" s="72"/>
      <c r="J60394" s="72"/>
      <c r="K60394" s="72"/>
    </row>
    <row r="60395" spans="9:11">
      <c r="I60395" s="72"/>
      <c r="J60395" s="72"/>
      <c r="K60395" s="72"/>
    </row>
    <row r="60396" spans="9:11">
      <c r="I60396" s="72"/>
      <c r="J60396" s="72"/>
      <c r="K60396" s="72"/>
    </row>
    <row r="60397" spans="9:11">
      <c r="I60397" s="72"/>
      <c r="J60397" s="72"/>
      <c r="K60397" s="72"/>
    </row>
    <row r="60398" spans="9:11">
      <c r="I60398" s="72"/>
      <c r="J60398" s="72"/>
      <c r="K60398" s="72"/>
    </row>
    <row r="60399" spans="9:11">
      <c r="I60399" s="72"/>
      <c r="J60399" s="72"/>
      <c r="K60399" s="72"/>
    </row>
    <row r="60400" spans="9:11">
      <c r="I60400" s="72"/>
      <c r="J60400" s="72"/>
      <c r="K60400" s="72"/>
    </row>
    <row r="60401" spans="9:11">
      <c r="I60401" s="72"/>
      <c r="J60401" s="72"/>
      <c r="K60401" s="72"/>
    </row>
    <row r="60402" spans="9:11">
      <c r="I60402" s="72"/>
      <c r="J60402" s="72"/>
      <c r="K60402" s="72"/>
    </row>
    <row r="60403" spans="9:11">
      <c r="I60403" s="72"/>
      <c r="J60403" s="72"/>
      <c r="K60403" s="72"/>
    </row>
    <row r="60404" spans="9:11">
      <c r="I60404" s="72"/>
      <c r="J60404" s="72"/>
      <c r="K60404" s="72"/>
    </row>
    <row r="60405" spans="9:11">
      <c r="I60405" s="72"/>
      <c r="J60405" s="72"/>
      <c r="K60405" s="72"/>
    </row>
    <row r="60406" spans="9:11">
      <c r="I60406" s="72"/>
      <c r="J60406" s="72"/>
      <c r="K60406" s="72"/>
    </row>
    <row r="60407" spans="9:11">
      <c r="I60407" s="72"/>
      <c r="J60407" s="72"/>
      <c r="K60407" s="72"/>
    </row>
    <row r="60408" spans="9:11">
      <c r="I60408" s="72"/>
      <c r="J60408" s="72"/>
      <c r="K60408" s="72"/>
    </row>
    <row r="60409" spans="9:11">
      <c r="I60409" s="72"/>
      <c r="J60409" s="72"/>
      <c r="K60409" s="72"/>
    </row>
    <row r="60410" spans="9:11">
      <c r="I60410" s="72"/>
      <c r="J60410" s="72"/>
      <c r="K60410" s="72"/>
    </row>
    <row r="60411" spans="9:11">
      <c r="I60411" s="72"/>
      <c r="J60411" s="72"/>
      <c r="K60411" s="72"/>
    </row>
    <row r="60412" spans="9:11">
      <c r="I60412" s="72"/>
      <c r="J60412" s="72"/>
      <c r="K60412" s="72"/>
    </row>
    <row r="60413" spans="9:11">
      <c r="I60413" s="72"/>
      <c r="J60413" s="72"/>
      <c r="K60413" s="72"/>
    </row>
    <row r="60414" spans="9:11">
      <c r="I60414" s="72"/>
      <c r="J60414" s="72"/>
      <c r="K60414" s="72"/>
    </row>
    <row r="60415" spans="9:11">
      <c r="I60415" s="72"/>
      <c r="J60415" s="72"/>
      <c r="K60415" s="72"/>
    </row>
    <row r="60416" spans="9:11">
      <c r="I60416" s="72"/>
      <c r="J60416" s="72"/>
      <c r="K60416" s="72"/>
    </row>
    <row r="60417" spans="9:11">
      <c r="I60417" s="72"/>
      <c r="J60417" s="72"/>
      <c r="K60417" s="72"/>
    </row>
    <row r="60418" spans="9:11">
      <c r="I60418" s="72"/>
      <c r="J60418" s="72"/>
      <c r="K60418" s="72"/>
    </row>
    <row r="60419" spans="9:11">
      <c r="I60419" s="72"/>
      <c r="J60419" s="72"/>
      <c r="K60419" s="72"/>
    </row>
    <row r="60420" spans="9:11">
      <c r="I60420" s="72"/>
      <c r="J60420" s="72"/>
      <c r="K60420" s="72"/>
    </row>
    <row r="60421" spans="9:11">
      <c r="I60421" s="72"/>
      <c r="J60421" s="72"/>
      <c r="K60421" s="72"/>
    </row>
    <row r="60422" spans="9:11">
      <c r="I60422" s="72"/>
      <c r="J60422" s="72"/>
      <c r="K60422" s="72"/>
    </row>
    <row r="60423" spans="9:11">
      <c r="I60423" s="72"/>
      <c r="J60423" s="72"/>
      <c r="K60423" s="72"/>
    </row>
    <row r="60424" spans="9:11">
      <c r="I60424" s="72"/>
      <c r="J60424" s="72"/>
      <c r="K60424" s="72"/>
    </row>
    <row r="60425" spans="9:11">
      <c r="I60425" s="72"/>
      <c r="J60425" s="72"/>
      <c r="K60425" s="72"/>
    </row>
    <row r="60426" spans="9:11">
      <c r="I60426" s="72"/>
      <c r="J60426" s="72"/>
      <c r="K60426" s="72"/>
    </row>
    <row r="60427" spans="9:11">
      <c r="I60427" s="72"/>
      <c r="J60427" s="72"/>
      <c r="K60427" s="72"/>
    </row>
    <row r="60428" spans="9:11">
      <c r="I60428" s="72"/>
      <c r="J60428" s="72"/>
      <c r="K60428" s="72"/>
    </row>
    <row r="60429" spans="9:11">
      <c r="I60429" s="72"/>
      <c r="J60429" s="72"/>
      <c r="K60429" s="72"/>
    </row>
    <row r="60430" spans="9:11">
      <c r="I60430" s="72"/>
      <c r="J60430" s="72"/>
      <c r="K60430" s="72"/>
    </row>
    <row r="60431" spans="9:11">
      <c r="I60431" s="72"/>
      <c r="J60431" s="72"/>
      <c r="K60431" s="72"/>
    </row>
    <row r="60432" spans="9:11">
      <c r="I60432" s="72"/>
      <c r="J60432" s="72"/>
      <c r="K60432" s="72"/>
    </row>
    <row r="60433" spans="9:11">
      <c r="I60433" s="72"/>
      <c r="J60433" s="72"/>
      <c r="K60433" s="72"/>
    </row>
    <row r="60434" spans="9:11">
      <c r="I60434" s="72"/>
      <c r="J60434" s="72"/>
      <c r="K60434" s="72"/>
    </row>
    <row r="60435" spans="9:11">
      <c r="I60435" s="72"/>
      <c r="J60435" s="72"/>
      <c r="K60435" s="72"/>
    </row>
    <row r="60436" spans="9:11">
      <c r="I60436" s="72"/>
      <c r="J60436" s="72"/>
      <c r="K60436" s="72"/>
    </row>
    <row r="60437" spans="9:11">
      <c r="I60437" s="72"/>
      <c r="J60437" s="72"/>
      <c r="K60437" s="72"/>
    </row>
    <row r="60438" spans="9:11">
      <c r="I60438" s="72"/>
      <c r="J60438" s="72"/>
      <c r="K60438" s="72"/>
    </row>
    <row r="60439" spans="9:11">
      <c r="I60439" s="72"/>
      <c r="J60439" s="72"/>
      <c r="K60439" s="72"/>
    </row>
    <row r="60440" spans="9:11">
      <c r="I60440" s="72"/>
      <c r="J60440" s="72"/>
      <c r="K60440" s="72"/>
    </row>
    <row r="60441" spans="9:11">
      <c r="I60441" s="72"/>
      <c r="J60441" s="72"/>
      <c r="K60441" s="72"/>
    </row>
    <row r="60442" spans="9:11">
      <c r="I60442" s="72"/>
      <c r="J60442" s="72"/>
      <c r="K60442" s="72"/>
    </row>
    <row r="60443" spans="9:11">
      <c r="I60443" s="72"/>
      <c r="J60443" s="72"/>
      <c r="K60443" s="72"/>
    </row>
    <row r="60444" spans="9:11">
      <c r="I60444" s="72"/>
      <c r="J60444" s="72"/>
      <c r="K60444" s="72"/>
    </row>
    <row r="60445" spans="9:11">
      <c r="I60445" s="72"/>
      <c r="J60445" s="72"/>
      <c r="K60445" s="72"/>
    </row>
    <row r="60446" spans="9:11">
      <c r="I60446" s="72"/>
      <c r="J60446" s="72"/>
      <c r="K60446" s="72"/>
    </row>
    <row r="60447" spans="9:11">
      <c r="I60447" s="72"/>
      <c r="J60447" s="72"/>
      <c r="K60447" s="72"/>
    </row>
    <row r="60448" spans="9:11">
      <c r="I60448" s="72"/>
      <c r="J60448" s="72"/>
      <c r="K60448" s="72"/>
    </row>
    <row r="60449" spans="9:11">
      <c r="I60449" s="72"/>
      <c r="J60449" s="72"/>
      <c r="K60449" s="72"/>
    </row>
    <row r="60450" spans="9:11">
      <c r="I60450" s="72"/>
      <c r="J60450" s="72"/>
      <c r="K60450" s="72"/>
    </row>
    <row r="60451" spans="9:11">
      <c r="I60451" s="72"/>
      <c r="J60451" s="72"/>
      <c r="K60451" s="72"/>
    </row>
    <row r="60452" spans="9:11">
      <c r="I60452" s="72"/>
      <c r="J60452" s="72"/>
      <c r="K60452" s="72"/>
    </row>
    <row r="60453" spans="9:11">
      <c r="I60453" s="72"/>
      <c r="J60453" s="72"/>
      <c r="K60453" s="72"/>
    </row>
    <row r="60454" spans="9:11">
      <c r="I60454" s="72"/>
      <c r="J60454" s="72"/>
      <c r="K60454" s="72"/>
    </row>
    <row r="60455" spans="9:11">
      <c r="I60455" s="72"/>
      <c r="J60455" s="72"/>
      <c r="K60455" s="72"/>
    </row>
    <row r="60456" spans="9:11">
      <c r="I60456" s="72"/>
      <c r="J60456" s="72"/>
      <c r="K60456" s="72"/>
    </row>
    <row r="60457" spans="9:11">
      <c r="I60457" s="72"/>
      <c r="J60457" s="72"/>
      <c r="K60457" s="72"/>
    </row>
    <row r="60458" spans="9:11">
      <c r="I60458" s="72"/>
      <c r="J60458" s="72"/>
      <c r="K60458" s="72"/>
    </row>
    <row r="60459" spans="9:11">
      <c r="I60459" s="72"/>
      <c r="J60459" s="72"/>
      <c r="K60459" s="72"/>
    </row>
    <row r="60460" spans="9:11">
      <c r="I60460" s="72"/>
      <c r="J60460" s="72"/>
      <c r="K60460" s="72"/>
    </row>
    <row r="60461" spans="9:11">
      <c r="I60461" s="72"/>
      <c r="J60461" s="72"/>
      <c r="K60461" s="72"/>
    </row>
    <row r="60462" spans="9:11">
      <c r="I60462" s="72"/>
      <c r="J60462" s="72"/>
      <c r="K60462" s="72"/>
    </row>
    <row r="60463" spans="9:11">
      <c r="I60463" s="72"/>
      <c r="J60463" s="72"/>
      <c r="K60463" s="72"/>
    </row>
    <row r="60464" spans="9:11">
      <c r="I60464" s="72"/>
      <c r="J60464" s="72"/>
      <c r="K60464" s="72"/>
    </row>
    <row r="60465" spans="9:11">
      <c r="I60465" s="72"/>
      <c r="J60465" s="72"/>
      <c r="K60465" s="72"/>
    </row>
    <row r="60466" spans="9:11">
      <c r="I60466" s="72"/>
      <c r="J60466" s="72"/>
      <c r="K60466" s="72"/>
    </row>
    <row r="60467" spans="9:11">
      <c r="I60467" s="72"/>
      <c r="J60467" s="72"/>
      <c r="K60467" s="72"/>
    </row>
    <row r="60468" spans="9:11">
      <c r="I60468" s="72"/>
      <c r="J60468" s="72"/>
      <c r="K60468" s="72"/>
    </row>
    <row r="60469" spans="9:11">
      <c r="I60469" s="72"/>
      <c r="J60469" s="72"/>
      <c r="K60469" s="72"/>
    </row>
    <row r="60470" spans="9:11">
      <c r="I60470" s="72"/>
      <c r="J60470" s="72"/>
      <c r="K60470" s="72"/>
    </row>
    <row r="60471" spans="9:11">
      <c r="I60471" s="72"/>
      <c r="J60471" s="72"/>
      <c r="K60471" s="72"/>
    </row>
    <row r="60472" spans="9:11">
      <c r="I60472" s="72"/>
      <c r="J60472" s="72"/>
      <c r="K60472" s="72"/>
    </row>
    <row r="60473" spans="9:11">
      <c r="I60473" s="72"/>
      <c r="J60473" s="72"/>
      <c r="K60473" s="72"/>
    </row>
    <row r="60474" spans="9:11">
      <c r="I60474" s="72"/>
      <c r="J60474" s="72"/>
      <c r="K60474" s="72"/>
    </row>
    <row r="60475" spans="9:11">
      <c r="I60475" s="72"/>
      <c r="J60475" s="72"/>
      <c r="K60475" s="72"/>
    </row>
    <row r="60476" spans="9:11">
      <c r="I60476" s="72"/>
      <c r="J60476" s="72"/>
      <c r="K60476" s="72"/>
    </row>
    <row r="60477" spans="9:11">
      <c r="I60477" s="72"/>
      <c r="J60477" s="72"/>
      <c r="K60477" s="72"/>
    </row>
    <row r="60478" spans="9:11">
      <c r="I60478" s="72"/>
      <c r="J60478" s="72"/>
      <c r="K60478" s="72"/>
    </row>
    <row r="60479" spans="9:11">
      <c r="I60479" s="72"/>
      <c r="J60479" s="72"/>
      <c r="K60479" s="72"/>
    </row>
    <row r="60480" spans="9:11">
      <c r="I60480" s="72"/>
      <c r="J60480" s="72"/>
      <c r="K60480" s="72"/>
    </row>
    <row r="60481" spans="9:11">
      <c r="I60481" s="72"/>
      <c r="J60481" s="72"/>
      <c r="K60481" s="72"/>
    </row>
    <row r="60482" spans="9:11">
      <c r="I60482" s="72"/>
      <c r="J60482" s="72"/>
      <c r="K60482" s="72"/>
    </row>
    <row r="60483" spans="9:11">
      <c r="I60483" s="72"/>
      <c r="J60483" s="72"/>
      <c r="K60483" s="72"/>
    </row>
    <row r="60484" spans="9:11">
      <c r="I60484" s="72"/>
      <c r="J60484" s="72"/>
      <c r="K60484" s="72"/>
    </row>
    <row r="60485" spans="9:11">
      <c r="I60485" s="72"/>
      <c r="J60485" s="72"/>
      <c r="K60485" s="72"/>
    </row>
    <row r="60486" spans="9:11">
      <c r="I60486" s="72"/>
      <c r="J60486" s="72"/>
      <c r="K60486" s="72"/>
    </row>
    <row r="60487" spans="9:11">
      <c r="I60487" s="72"/>
      <c r="J60487" s="72"/>
      <c r="K60487" s="72"/>
    </row>
    <row r="60488" spans="9:11">
      <c r="I60488" s="72"/>
      <c r="J60488" s="72"/>
      <c r="K60488" s="72"/>
    </row>
    <row r="60489" spans="9:11">
      <c r="I60489" s="72"/>
      <c r="J60489" s="72"/>
      <c r="K60489" s="72"/>
    </row>
    <row r="60490" spans="9:11">
      <c r="I60490" s="72"/>
      <c r="J60490" s="72"/>
      <c r="K60490" s="72"/>
    </row>
    <row r="60491" spans="9:11">
      <c r="I60491" s="72"/>
      <c r="J60491" s="72"/>
      <c r="K60491" s="72"/>
    </row>
    <row r="60492" spans="9:11">
      <c r="I60492" s="72"/>
      <c r="J60492" s="72"/>
      <c r="K60492" s="72"/>
    </row>
    <row r="60493" spans="9:11">
      <c r="I60493" s="72"/>
      <c r="J60493" s="72"/>
      <c r="K60493" s="72"/>
    </row>
    <row r="60494" spans="9:11">
      <c r="I60494" s="72"/>
      <c r="J60494" s="72"/>
      <c r="K60494" s="72"/>
    </row>
    <row r="60495" spans="9:11">
      <c r="I60495" s="72"/>
      <c r="J60495" s="72"/>
      <c r="K60495" s="72"/>
    </row>
    <row r="60496" spans="9:11">
      <c r="I60496" s="72"/>
      <c r="J60496" s="72"/>
      <c r="K60496" s="72"/>
    </row>
    <row r="60497" spans="9:11">
      <c r="I60497" s="72"/>
      <c r="J60497" s="72"/>
      <c r="K60497" s="72"/>
    </row>
    <row r="60498" spans="9:11">
      <c r="I60498" s="72"/>
      <c r="J60498" s="72"/>
      <c r="K60498" s="72"/>
    </row>
    <row r="60499" spans="9:11">
      <c r="I60499" s="72"/>
      <c r="J60499" s="72"/>
      <c r="K60499" s="72"/>
    </row>
    <row r="60500" spans="9:11">
      <c r="I60500" s="72"/>
      <c r="J60500" s="72"/>
      <c r="K60500" s="72"/>
    </row>
    <row r="60501" spans="9:11">
      <c r="I60501" s="72"/>
      <c r="J60501" s="72"/>
      <c r="K60501" s="72"/>
    </row>
    <row r="60502" spans="9:11">
      <c r="I60502" s="72"/>
      <c r="J60502" s="72"/>
      <c r="K60502" s="72"/>
    </row>
    <row r="60503" spans="9:11">
      <c r="I60503" s="72"/>
      <c r="J60503" s="72"/>
      <c r="K60503" s="72"/>
    </row>
    <row r="60504" spans="9:11">
      <c r="I60504" s="72"/>
      <c r="J60504" s="72"/>
      <c r="K60504" s="72"/>
    </row>
    <row r="60505" spans="9:11">
      <c r="I60505" s="72"/>
      <c r="J60505" s="72"/>
      <c r="K60505" s="72"/>
    </row>
    <row r="60506" spans="9:11">
      <c r="I60506" s="72"/>
      <c r="J60506" s="72"/>
      <c r="K60506" s="72"/>
    </row>
    <row r="60507" spans="9:11">
      <c r="I60507" s="72"/>
      <c r="J60507" s="72"/>
      <c r="K60507" s="72"/>
    </row>
    <row r="60508" spans="9:11">
      <c r="I60508" s="72"/>
      <c r="J60508" s="72"/>
      <c r="K60508" s="72"/>
    </row>
    <row r="60509" spans="9:11">
      <c r="I60509" s="72"/>
      <c r="J60509" s="72"/>
      <c r="K60509" s="72"/>
    </row>
    <row r="60510" spans="9:11">
      <c r="I60510" s="72"/>
      <c r="J60510" s="72"/>
      <c r="K60510" s="72"/>
    </row>
    <row r="60511" spans="9:11">
      <c r="I60511" s="72"/>
      <c r="J60511" s="72"/>
      <c r="K60511" s="72"/>
    </row>
    <row r="60512" spans="9:11">
      <c r="I60512" s="72"/>
      <c r="J60512" s="72"/>
      <c r="K60512" s="72"/>
    </row>
    <row r="60513" spans="9:11">
      <c r="I60513" s="72"/>
      <c r="J60513" s="72"/>
      <c r="K60513" s="72"/>
    </row>
    <row r="60514" spans="9:11">
      <c r="I60514" s="72"/>
      <c r="J60514" s="72"/>
      <c r="K60514" s="72"/>
    </row>
    <row r="60515" spans="9:11">
      <c r="I60515" s="72"/>
      <c r="J60515" s="72"/>
      <c r="K60515" s="72"/>
    </row>
    <row r="60516" spans="9:11">
      <c r="I60516" s="72"/>
      <c r="J60516" s="72"/>
      <c r="K60516" s="72"/>
    </row>
    <row r="60517" spans="9:11">
      <c r="I60517" s="72"/>
      <c r="J60517" s="72"/>
      <c r="K60517" s="72"/>
    </row>
    <row r="60518" spans="9:11">
      <c r="I60518" s="72"/>
      <c r="J60518" s="72"/>
      <c r="K60518" s="72"/>
    </row>
    <row r="60519" spans="9:11">
      <c r="I60519" s="72"/>
      <c r="J60519" s="72"/>
      <c r="K60519" s="72"/>
    </row>
    <row r="60520" spans="9:11">
      <c r="I60520" s="72"/>
      <c r="J60520" s="72"/>
      <c r="K60520" s="72"/>
    </row>
    <row r="60521" spans="9:11">
      <c r="I60521" s="72"/>
      <c r="J60521" s="72"/>
      <c r="K60521" s="72"/>
    </row>
    <row r="60522" spans="9:11">
      <c r="I60522" s="72"/>
      <c r="J60522" s="72"/>
      <c r="K60522" s="72"/>
    </row>
    <row r="60523" spans="9:11">
      <c r="I60523" s="72"/>
      <c r="J60523" s="72"/>
      <c r="K60523" s="72"/>
    </row>
    <row r="60524" spans="9:11">
      <c r="I60524" s="72"/>
      <c r="J60524" s="72"/>
      <c r="K60524" s="72"/>
    </row>
    <row r="60525" spans="9:11">
      <c r="I60525" s="72"/>
      <c r="J60525" s="72"/>
      <c r="K60525" s="72"/>
    </row>
    <row r="60526" spans="9:11">
      <c r="I60526" s="72"/>
      <c r="J60526" s="72"/>
      <c r="K60526" s="72"/>
    </row>
    <row r="60527" spans="9:11">
      <c r="I60527" s="72"/>
      <c r="J60527" s="72"/>
      <c r="K60527" s="72"/>
    </row>
    <row r="60528" spans="9:11">
      <c r="I60528" s="72"/>
      <c r="J60528" s="72"/>
      <c r="K60528" s="72"/>
    </row>
    <row r="60529" spans="9:11">
      <c r="I60529" s="72"/>
      <c r="J60529" s="72"/>
      <c r="K60529" s="72"/>
    </row>
    <row r="60530" spans="9:11">
      <c r="I60530" s="72"/>
      <c r="J60530" s="72"/>
      <c r="K60530" s="72"/>
    </row>
    <row r="60531" spans="9:11">
      <c r="I60531" s="72"/>
      <c r="J60531" s="72"/>
      <c r="K60531" s="72"/>
    </row>
    <row r="60532" spans="9:11">
      <c r="I60532" s="72"/>
      <c r="J60532" s="72"/>
      <c r="K60532" s="72"/>
    </row>
    <row r="60533" spans="9:11">
      <c r="I60533" s="72"/>
      <c r="J60533" s="72"/>
      <c r="K60533" s="72"/>
    </row>
    <row r="60534" spans="9:11">
      <c r="I60534" s="72"/>
      <c r="J60534" s="72"/>
      <c r="K60534" s="72"/>
    </row>
    <row r="60535" spans="9:11">
      <c r="I60535" s="72"/>
      <c r="J60535" s="72"/>
      <c r="K60535" s="72"/>
    </row>
    <row r="60536" spans="9:11">
      <c r="I60536" s="72"/>
      <c r="J60536" s="72"/>
      <c r="K60536" s="72"/>
    </row>
    <row r="60537" spans="9:11">
      <c r="I60537" s="72"/>
      <c r="J60537" s="72"/>
      <c r="K60537" s="72"/>
    </row>
    <row r="60538" spans="9:11">
      <c r="I60538" s="72"/>
      <c r="J60538" s="72"/>
      <c r="K60538" s="72"/>
    </row>
    <row r="60539" spans="9:11">
      <c r="I60539" s="72"/>
      <c r="J60539" s="72"/>
      <c r="K60539" s="72"/>
    </row>
    <row r="60540" spans="9:11">
      <c r="I60540" s="72"/>
      <c r="J60540" s="72"/>
      <c r="K60540" s="72"/>
    </row>
    <row r="60541" spans="9:11">
      <c r="I60541" s="72"/>
      <c r="J60541" s="72"/>
      <c r="K60541" s="72"/>
    </row>
    <row r="60542" spans="9:11">
      <c r="I60542" s="72"/>
      <c r="J60542" s="72"/>
      <c r="K60542" s="72"/>
    </row>
    <row r="60543" spans="9:11">
      <c r="I60543" s="72"/>
      <c r="J60543" s="72"/>
      <c r="K60543" s="72"/>
    </row>
    <row r="60544" spans="9:11">
      <c r="I60544" s="72"/>
      <c r="J60544" s="72"/>
      <c r="K60544" s="72"/>
    </row>
    <row r="60545" spans="9:11">
      <c r="I60545" s="72"/>
      <c r="J60545" s="72"/>
      <c r="K60545" s="72"/>
    </row>
    <row r="60546" spans="9:11">
      <c r="I60546" s="72"/>
      <c r="J60546" s="72"/>
      <c r="K60546" s="72"/>
    </row>
    <row r="60547" spans="9:11">
      <c r="I60547" s="72"/>
      <c r="J60547" s="72"/>
      <c r="K60547" s="72"/>
    </row>
    <row r="60548" spans="9:11">
      <c r="I60548" s="72"/>
      <c r="J60548" s="72"/>
      <c r="K60548" s="72"/>
    </row>
    <row r="60549" spans="9:11">
      <c r="I60549" s="72"/>
      <c r="J60549" s="72"/>
      <c r="K60549" s="72"/>
    </row>
    <row r="60550" spans="9:11">
      <c r="I60550" s="72"/>
      <c r="J60550" s="72"/>
      <c r="K60550" s="72"/>
    </row>
    <row r="60551" spans="9:11">
      <c r="I60551" s="72"/>
      <c r="J60551" s="72"/>
      <c r="K60551" s="72"/>
    </row>
    <row r="60552" spans="9:11">
      <c r="I60552" s="72"/>
      <c r="J60552" s="72"/>
      <c r="K60552" s="72"/>
    </row>
    <row r="60553" spans="9:11">
      <c r="I60553" s="72"/>
      <c r="J60553" s="72"/>
      <c r="K60553" s="72"/>
    </row>
    <row r="60554" spans="9:11">
      <c r="I60554" s="72"/>
      <c r="J60554" s="72"/>
      <c r="K60554" s="72"/>
    </row>
    <row r="60555" spans="9:11">
      <c r="I60555" s="72"/>
      <c r="J60555" s="72"/>
      <c r="K60555" s="72"/>
    </row>
    <row r="60556" spans="9:11">
      <c r="I60556" s="72"/>
      <c r="J60556" s="72"/>
      <c r="K60556" s="72"/>
    </row>
    <row r="60557" spans="9:11">
      <c r="I60557" s="72"/>
      <c r="J60557" s="72"/>
      <c r="K60557" s="72"/>
    </row>
    <row r="60558" spans="9:11">
      <c r="I60558" s="72"/>
      <c r="J60558" s="72"/>
      <c r="K60558" s="72"/>
    </row>
    <row r="60559" spans="9:11">
      <c r="I60559" s="72"/>
      <c r="J60559" s="72"/>
      <c r="K60559" s="72"/>
    </row>
    <row r="60560" spans="9:11">
      <c r="I60560" s="72"/>
      <c r="J60560" s="72"/>
      <c r="K60560" s="72"/>
    </row>
    <row r="60561" spans="9:11">
      <c r="I60561" s="72"/>
      <c r="J60561" s="72"/>
      <c r="K60561" s="72"/>
    </row>
    <row r="60562" spans="9:11">
      <c r="I60562" s="72"/>
      <c r="J60562" s="72"/>
      <c r="K60562" s="72"/>
    </row>
    <row r="60563" spans="9:11">
      <c r="I60563" s="72"/>
      <c r="J60563" s="72"/>
      <c r="K60563" s="72"/>
    </row>
    <row r="60564" spans="9:11">
      <c r="I60564" s="72"/>
      <c r="J60564" s="72"/>
      <c r="K60564" s="72"/>
    </row>
    <row r="60565" spans="9:11">
      <c r="I60565" s="72"/>
      <c r="J60565" s="72"/>
      <c r="K60565" s="72"/>
    </row>
    <row r="60566" spans="9:11">
      <c r="I60566" s="72"/>
      <c r="J60566" s="72"/>
      <c r="K60566" s="72"/>
    </row>
    <row r="60567" spans="9:11">
      <c r="I60567" s="72"/>
      <c r="J60567" s="72"/>
      <c r="K60567" s="72"/>
    </row>
    <row r="60568" spans="9:11">
      <c r="I60568" s="72"/>
      <c r="J60568" s="72"/>
      <c r="K60568" s="72"/>
    </row>
    <row r="60569" spans="9:11">
      <c r="I60569" s="72"/>
      <c r="J60569" s="72"/>
      <c r="K60569" s="72"/>
    </row>
    <row r="60570" spans="9:11">
      <c r="I60570" s="72"/>
      <c r="J60570" s="72"/>
      <c r="K60570" s="72"/>
    </row>
    <row r="60571" spans="9:11">
      <c r="I60571" s="72"/>
      <c r="J60571" s="72"/>
      <c r="K60571" s="72"/>
    </row>
    <row r="60572" spans="9:11">
      <c r="I60572" s="72"/>
      <c r="J60572" s="72"/>
      <c r="K60572" s="72"/>
    </row>
    <row r="60573" spans="9:11">
      <c r="I60573" s="72"/>
      <c r="J60573" s="72"/>
      <c r="K60573" s="72"/>
    </row>
    <row r="60574" spans="9:11">
      <c r="I60574" s="72"/>
      <c r="J60574" s="72"/>
      <c r="K60574" s="72"/>
    </row>
    <row r="60575" spans="9:11">
      <c r="I60575" s="72"/>
      <c r="J60575" s="72"/>
      <c r="K60575" s="72"/>
    </row>
    <row r="60576" spans="9:11">
      <c r="I60576" s="72"/>
      <c r="J60576" s="72"/>
      <c r="K60576" s="72"/>
    </row>
    <row r="60577" spans="9:11">
      <c r="I60577" s="72"/>
      <c r="J60577" s="72"/>
      <c r="K60577" s="72"/>
    </row>
    <row r="60578" spans="9:11">
      <c r="I60578" s="72"/>
      <c r="J60578" s="72"/>
      <c r="K60578" s="72"/>
    </row>
    <row r="60579" spans="9:11">
      <c r="I60579" s="72"/>
      <c r="J60579" s="72"/>
      <c r="K60579" s="72"/>
    </row>
    <row r="60580" spans="9:11">
      <c r="I60580" s="72"/>
      <c r="J60580" s="72"/>
      <c r="K60580" s="72"/>
    </row>
    <row r="60581" spans="9:11">
      <c r="I60581" s="72"/>
      <c r="J60581" s="72"/>
      <c r="K60581" s="72"/>
    </row>
    <row r="60582" spans="9:11">
      <c r="I60582" s="72"/>
      <c r="J60582" s="72"/>
      <c r="K60582" s="72"/>
    </row>
    <row r="60583" spans="9:11">
      <c r="I60583" s="72"/>
      <c r="J60583" s="72"/>
      <c r="K60583" s="72"/>
    </row>
    <row r="60584" spans="9:11">
      <c r="I60584" s="72"/>
      <c r="J60584" s="72"/>
      <c r="K60584" s="72"/>
    </row>
    <row r="60585" spans="9:11">
      <c r="I60585" s="72"/>
      <c r="J60585" s="72"/>
      <c r="K60585" s="72"/>
    </row>
    <row r="60586" spans="9:11">
      <c r="I60586" s="72"/>
      <c r="J60586" s="72"/>
      <c r="K60586" s="72"/>
    </row>
    <row r="60587" spans="9:11">
      <c r="I60587" s="72"/>
      <c r="J60587" s="72"/>
      <c r="K60587" s="72"/>
    </row>
    <row r="60588" spans="9:11">
      <c r="I60588" s="72"/>
      <c r="J60588" s="72"/>
      <c r="K60588" s="72"/>
    </row>
    <row r="60589" spans="9:11">
      <c r="I60589" s="72"/>
      <c r="J60589" s="72"/>
      <c r="K60589" s="72"/>
    </row>
    <row r="60590" spans="9:11">
      <c r="I60590" s="72"/>
      <c r="J60590" s="72"/>
      <c r="K60590" s="72"/>
    </row>
    <row r="60591" spans="9:11">
      <c r="I60591" s="72"/>
      <c r="J60591" s="72"/>
      <c r="K60591" s="72"/>
    </row>
    <row r="60592" spans="9:11">
      <c r="I60592" s="72"/>
      <c r="J60592" s="72"/>
      <c r="K60592" s="72"/>
    </row>
    <row r="60593" spans="9:11">
      <c r="I60593" s="72"/>
      <c r="J60593" s="72"/>
      <c r="K60593" s="72"/>
    </row>
    <row r="60594" spans="9:11">
      <c r="I60594" s="72"/>
      <c r="J60594" s="72"/>
      <c r="K60594" s="72"/>
    </row>
    <row r="60595" spans="9:11">
      <c r="I60595" s="72"/>
      <c r="J60595" s="72"/>
      <c r="K60595" s="72"/>
    </row>
    <row r="60596" spans="9:11">
      <c r="I60596" s="72"/>
      <c r="J60596" s="72"/>
      <c r="K60596" s="72"/>
    </row>
    <row r="60597" spans="9:11">
      <c r="I60597" s="72"/>
      <c r="J60597" s="72"/>
      <c r="K60597" s="72"/>
    </row>
    <row r="60598" spans="9:11">
      <c r="I60598" s="72"/>
      <c r="J60598" s="72"/>
      <c r="K60598" s="72"/>
    </row>
    <row r="60599" spans="9:11">
      <c r="I60599" s="72"/>
      <c r="J60599" s="72"/>
      <c r="K60599" s="72"/>
    </row>
    <row r="60600" spans="9:11">
      <c r="I60600" s="72"/>
      <c r="J60600" s="72"/>
      <c r="K60600" s="72"/>
    </row>
    <row r="60601" spans="9:11">
      <c r="I60601" s="72"/>
      <c r="J60601" s="72"/>
      <c r="K60601" s="72"/>
    </row>
    <row r="60602" spans="9:11">
      <c r="I60602" s="72"/>
      <c r="J60602" s="72"/>
      <c r="K60602" s="72"/>
    </row>
    <row r="60603" spans="9:11">
      <c r="I60603" s="72"/>
      <c r="J60603" s="72"/>
      <c r="K60603" s="72"/>
    </row>
    <row r="60604" spans="9:11">
      <c r="I60604" s="72"/>
      <c r="J60604" s="72"/>
      <c r="K60604" s="72"/>
    </row>
    <row r="60605" spans="9:11">
      <c r="I60605" s="72"/>
      <c r="J60605" s="72"/>
      <c r="K60605" s="72"/>
    </row>
    <row r="60606" spans="9:11">
      <c r="I60606" s="72"/>
      <c r="J60606" s="72"/>
      <c r="K60606" s="72"/>
    </row>
    <row r="60607" spans="9:11">
      <c r="I60607" s="72"/>
      <c r="J60607" s="72"/>
      <c r="K60607" s="72"/>
    </row>
    <row r="60608" spans="9:11">
      <c r="I60608" s="72"/>
      <c r="J60608" s="72"/>
      <c r="K60608" s="72"/>
    </row>
    <row r="60609" spans="9:11">
      <c r="I60609" s="72"/>
      <c r="J60609" s="72"/>
      <c r="K60609" s="72"/>
    </row>
    <row r="60610" spans="9:11">
      <c r="I60610" s="72"/>
      <c r="J60610" s="72"/>
      <c r="K60610" s="72"/>
    </row>
    <row r="60611" spans="9:11">
      <c r="I60611" s="72"/>
      <c r="J60611" s="72"/>
      <c r="K60611" s="72"/>
    </row>
    <row r="60612" spans="9:11">
      <c r="I60612" s="72"/>
      <c r="J60612" s="72"/>
      <c r="K60612" s="72"/>
    </row>
    <row r="60613" spans="9:11">
      <c r="I60613" s="72"/>
      <c r="J60613" s="72"/>
      <c r="K60613" s="72"/>
    </row>
    <row r="60614" spans="9:11">
      <c r="I60614" s="72"/>
      <c r="J60614" s="72"/>
      <c r="K60614" s="72"/>
    </row>
    <row r="60615" spans="9:11">
      <c r="I60615" s="72"/>
      <c r="J60615" s="72"/>
      <c r="K60615" s="72"/>
    </row>
    <row r="60616" spans="9:11">
      <c r="I60616" s="72"/>
      <c r="J60616" s="72"/>
      <c r="K60616" s="72"/>
    </row>
    <row r="60617" spans="9:11">
      <c r="I60617" s="72"/>
      <c r="J60617" s="72"/>
      <c r="K60617" s="72"/>
    </row>
    <row r="60618" spans="9:11">
      <c r="I60618" s="72"/>
      <c r="J60618" s="72"/>
      <c r="K60618" s="72"/>
    </row>
    <row r="60619" spans="9:11">
      <c r="I60619" s="72"/>
      <c r="J60619" s="72"/>
      <c r="K60619" s="72"/>
    </row>
    <row r="60620" spans="9:11">
      <c r="I60620" s="72"/>
      <c r="J60620" s="72"/>
      <c r="K60620" s="72"/>
    </row>
    <row r="60621" spans="9:11">
      <c r="I60621" s="72"/>
      <c r="J60621" s="72"/>
      <c r="K60621" s="72"/>
    </row>
    <row r="60622" spans="9:11">
      <c r="I60622" s="72"/>
      <c r="J60622" s="72"/>
      <c r="K60622" s="72"/>
    </row>
    <row r="60623" spans="9:11">
      <c r="I60623" s="72"/>
      <c r="J60623" s="72"/>
      <c r="K60623" s="72"/>
    </row>
    <row r="60624" spans="9:11">
      <c r="I60624" s="72"/>
      <c r="J60624" s="72"/>
      <c r="K60624" s="72"/>
    </row>
    <row r="60625" spans="9:11">
      <c r="I60625" s="72"/>
      <c r="J60625" s="72"/>
      <c r="K60625" s="72"/>
    </row>
    <row r="60626" spans="9:11">
      <c r="I60626" s="72"/>
      <c r="J60626" s="72"/>
      <c r="K60626" s="72"/>
    </row>
    <row r="60627" spans="9:11">
      <c r="I60627" s="72"/>
      <c r="J60627" s="72"/>
      <c r="K60627" s="72"/>
    </row>
    <row r="60628" spans="9:11">
      <c r="I60628" s="72"/>
      <c r="J60628" s="72"/>
      <c r="K60628" s="72"/>
    </row>
    <row r="60629" spans="9:11">
      <c r="I60629" s="72"/>
      <c r="J60629" s="72"/>
      <c r="K60629" s="72"/>
    </row>
    <row r="60630" spans="9:11">
      <c r="I60630" s="72"/>
      <c r="J60630" s="72"/>
      <c r="K60630" s="72"/>
    </row>
    <row r="60631" spans="9:11">
      <c r="I60631" s="72"/>
      <c r="J60631" s="72"/>
      <c r="K60631" s="72"/>
    </row>
    <row r="60632" spans="9:11">
      <c r="I60632" s="72"/>
      <c r="J60632" s="72"/>
      <c r="K60632" s="72"/>
    </row>
    <row r="60633" spans="9:11">
      <c r="I60633" s="72"/>
      <c r="J60633" s="72"/>
      <c r="K60633" s="72"/>
    </row>
    <row r="60634" spans="9:11">
      <c r="I60634" s="72"/>
      <c r="J60634" s="72"/>
      <c r="K60634" s="72"/>
    </row>
    <row r="60635" spans="9:11">
      <c r="I60635" s="72"/>
      <c r="J60635" s="72"/>
      <c r="K60635" s="72"/>
    </row>
    <row r="60636" spans="9:11">
      <c r="I60636" s="72"/>
      <c r="J60636" s="72"/>
      <c r="K60636" s="72"/>
    </row>
    <row r="60637" spans="9:11">
      <c r="I60637" s="72"/>
      <c r="J60637" s="72"/>
      <c r="K60637" s="72"/>
    </row>
    <row r="60638" spans="9:11">
      <c r="I60638" s="72"/>
      <c r="J60638" s="72"/>
      <c r="K60638" s="72"/>
    </row>
    <row r="60639" spans="9:11">
      <c r="I60639" s="72"/>
      <c r="J60639" s="72"/>
      <c r="K60639" s="72"/>
    </row>
    <row r="60640" spans="9:11">
      <c r="I60640" s="72"/>
      <c r="J60640" s="72"/>
      <c r="K60640" s="72"/>
    </row>
    <row r="60641" spans="9:11">
      <c r="I60641" s="72"/>
      <c r="J60641" s="72"/>
      <c r="K60641" s="72"/>
    </row>
    <row r="60642" spans="9:11">
      <c r="I60642" s="72"/>
      <c r="J60642" s="72"/>
      <c r="K60642" s="72"/>
    </row>
    <row r="60643" spans="9:11">
      <c r="I60643" s="72"/>
      <c r="J60643" s="72"/>
      <c r="K60643" s="72"/>
    </row>
    <row r="60644" spans="9:11">
      <c r="I60644" s="72"/>
      <c r="J60644" s="72"/>
      <c r="K60644" s="72"/>
    </row>
    <row r="60645" spans="9:11">
      <c r="I60645" s="72"/>
      <c r="J60645" s="72"/>
      <c r="K60645" s="72"/>
    </row>
    <row r="60646" spans="9:11">
      <c r="I60646" s="72"/>
      <c r="J60646" s="72"/>
      <c r="K60646" s="72"/>
    </row>
    <row r="60647" spans="9:11">
      <c r="I60647" s="72"/>
      <c r="J60647" s="72"/>
      <c r="K60647" s="72"/>
    </row>
    <row r="60648" spans="9:11">
      <c r="I60648" s="72"/>
      <c r="J60648" s="72"/>
      <c r="K60648" s="72"/>
    </row>
    <row r="60649" spans="9:11">
      <c r="I60649" s="72"/>
      <c r="J60649" s="72"/>
      <c r="K60649" s="72"/>
    </row>
    <row r="60650" spans="9:11">
      <c r="I60650" s="72"/>
      <c r="J60650" s="72"/>
      <c r="K60650" s="72"/>
    </row>
    <row r="60651" spans="9:11">
      <c r="I60651" s="72"/>
      <c r="J60651" s="72"/>
      <c r="K60651" s="72"/>
    </row>
    <row r="60652" spans="9:11">
      <c r="I60652" s="72"/>
      <c r="J60652" s="72"/>
      <c r="K60652" s="72"/>
    </row>
    <row r="60653" spans="9:11">
      <c r="I60653" s="72"/>
      <c r="J60653" s="72"/>
      <c r="K60653" s="72"/>
    </row>
    <row r="60654" spans="9:11">
      <c r="I60654" s="72"/>
      <c r="J60654" s="72"/>
      <c r="K60654" s="72"/>
    </row>
    <row r="60655" spans="9:11">
      <c r="I60655" s="72"/>
      <c r="J60655" s="72"/>
      <c r="K60655" s="72"/>
    </row>
    <row r="60656" spans="9:11">
      <c r="I60656" s="72"/>
      <c r="J60656" s="72"/>
      <c r="K60656" s="72"/>
    </row>
    <row r="60657" spans="9:11">
      <c r="I60657" s="72"/>
      <c r="J60657" s="72"/>
      <c r="K60657" s="72"/>
    </row>
    <row r="60658" spans="9:11">
      <c r="I60658" s="72"/>
      <c r="J60658" s="72"/>
      <c r="K60658" s="72"/>
    </row>
    <row r="60659" spans="9:11">
      <c r="I60659" s="72"/>
      <c r="J60659" s="72"/>
      <c r="K60659" s="72"/>
    </row>
    <row r="60660" spans="9:11">
      <c r="I60660" s="72"/>
      <c r="J60660" s="72"/>
      <c r="K60660" s="72"/>
    </row>
    <row r="60661" spans="9:11">
      <c r="I60661" s="72"/>
      <c r="J60661" s="72"/>
      <c r="K60661" s="72"/>
    </row>
    <row r="60662" spans="9:11">
      <c r="I60662" s="72"/>
      <c r="J60662" s="72"/>
      <c r="K60662" s="72"/>
    </row>
    <row r="60663" spans="9:11">
      <c r="I60663" s="72"/>
      <c r="J60663" s="72"/>
      <c r="K60663" s="72"/>
    </row>
    <row r="60664" spans="9:11">
      <c r="I60664" s="72"/>
      <c r="J60664" s="72"/>
      <c r="K60664" s="72"/>
    </row>
    <row r="60665" spans="9:11">
      <c r="I60665" s="72"/>
      <c r="J60665" s="72"/>
      <c r="K60665" s="72"/>
    </row>
    <row r="60666" spans="9:11">
      <c r="I60666" s="72"/>
      <c r="J60666" s="72"/>
      <c r="K60666" s="72"/>
    </row>
    <row r="60667" spans="9:11">
      <c r="I60667" s="72"/>
      <c r="J60667" s="72"/>
      <c r="K60667" s="72"/>
    </row>
    <row r="60668" spans="9:11">
      <c r="I60668" s="72"/>
      <c r="J60668" s="72"/>
      <c r="K60668" s="72"/>
    </row>
    <row r="60669" spans="9:11">
      <c r="I60669" s="72"/>
      <c r="J60669" s="72"/>
      <c r="K60669" s="72"/>
    </row>
    <row r="60670" spans="9:11">
      <c r="I60670" s="72"/>
      <c r="J60670" s="72"/>
      <c r="K60670" s="72"/>
    </row>
    <row r="60671" spans="9:11">
      <c r="I60671" s="72"/>
      <c r="J60671" s="72"/>
      <c r="K60671" s="72"/>
    </row>
    <row r="60672" spans="9:11">
      <c r="I60672" s="72"/>
      <c r="J60672" s="72"/>
      <c r="K60672" s="72"/>
    </row>
    <row r="60673" spans="9:11">
      <c r="I60673" s="72"/>
      <c r="J60673" s="72"/>
      <c r="K60673" s="72"/>
    </row>
    <row r="60674" spans="9:11">
      <c r="I60674" s="72"/>
      <c r="J60674" s="72"/>
      <c r="K60674" s="72"/>
    </row>
    <row r="60675" spans="9:11">
      <c r="I60675" s="72"/>
      <c r="J60675" s="72"/>
      <c r="K60675" s="72"/>
    </row>
    <row r="60676" spans="9:11">
      <c r="I60676" s="72"/>
      <c r="J60676" s="72"/>
      <c r="K60676" s="72"/>
    </row>
    <row r="60677" spans="9:11">
      <c r="I60677" s="72"/>
      <c r="J60677" s="72"/>
      <c r="K60677" s="72"/>
    </row>
    <row r="60678" spans="9:11">
      <c r="I60678" s="72"/>
      <c r="J60678" s="72"/>
      <c r="K60678" s="72"/>
    </row>
    <row r="60679" spans="9:11">
      <c r="I60679" s="72"/>
      <c r="J60679" s="72"/>
      <c r="K60679" s="72"/>
    </row>
    <row r="60680" spans="9:11">
      <c r="I60680" s="72"/>
      <c r="J60680" s="72"/>
      <c r="K60680" s="72"/>
    </row>
    <row r="60681" spans="9:11">
      <c r="I60681" s="72"/>
      <c r="J60681" s="72"/>
      <c r="K60681" s="72"/>
    </row>
    <row r="60682" spans="9:11">
      <c r="I60682" s="72"/>
      <c r="J60682" s="72"/>
      <c r="K60682" s="72"/>
    </row>
    <row r="60683" spans="9:11">
      <c r="I60683" s="72"/>
      <c r="J60683" s="72"/>
      <c r="K60683" s="72"/>
    </row>
    <row r="60684" spans="9:11">
      <c r="I60684" s="72"/>
      <c r="J60684" s="72"/>
      <c r="K60684" s="72"/>
    </row>
    <row r="60685" spans="9:11">
      <c r="I60685" s="72"/>
      <c r="J60685" s="72"/>
      <c r="K60685" s="72"/>
    </row>
    <row r="60686" spans="9:11">
      <c r="I60686" s="72"/>
      <c r="J60686" s="72"/>
      <c r="K60686" s="72"/>
    </row>
    <row r="60687" spans="9:11">
      <c r="I60687" s="72"/>
      <c r="J60687" s="72"/>
      <c r="K60687" s="72"/>
    </row>
    <row r="60688" spans="9:11">
      <c r="I60688" s="72"/>
      <c r="J60688" s="72"/>
      <c r="K60688" s="72"/>
    </row>
    <row r="60689" spans="9:11">
      <c r="I60689" s="72"/>
      <c r="J60689" s="72"/>
      <c r="K60689" s="72"/>
    </row>
    <row r="60690" spans="9:11">
      <c r="I60690" s="72"/>
      <c r="J60690" s="72"/>
      <c r="K60690" s="72"/>
    </row>
    <row r="60691" spans="9:11">
      <c r="I60691" s="72"/>
      <c r="J60691" s="72"/>
      <c r="K60691" s="72"/>
    </row>
    <row r="60692" spans="9:11">
      <c r="I60692" s="72"/>
      <c r="J60692" s="72"/>
      <c r="K60692" s="72"/>
    </row>
    <row r="60693" spans="9:11">
      <c r="I60693" s="72"/>
      <c r="J60693" s="72"/>
      <c r="K60693" s="72"/>
    </row>
    <row r="60694" spans="9:11">
      <c r="I60694" s="72"/>
      <c r="J60694" s="72"/>
      <c r="K60694" s="72"/>
    </row>
    <row r="60695" spans="9:11">
      <c r="I60695" s="72"/>
      <c r="J60695" s="72"/>
      <c r="K60695" s="72"/>
    </row>
    <row r="60696" spans="9:11">
      <c r="I60696" s="72"/>
      <c r="J60696" s="72"/>
      <c r="K60696" s="72"/>
    </row>
    <row r="60697" spans="9:11">
      <c r="I60697" s="72"/>
      <c r="J60697" s="72"/>
      <c r="K60697" s="72"/>
    </row>
    <row r="60698" spans="9:11">
      <c r="I60698" s="72"/>
      <c r="J60698" s="72"/>
      <c r="K60698" s="72"/>
    </row>
    <row r="60699" spans="9:11">
      <c r="I60699" s="72"/>
      <c r="J60699" s="72"/>
      <c r="K60699" s="72"/>
    </row>
    <row r="60700" spans="9:11">
      <c r="I60700" s="72"/>
      <c r="J60700" s="72"/>
      <c r="K60700" s="72"/>
    </row>
    <row r="60701" spans="9:11">
      <c r="I60701" s="72"/>
      <c r="J60701" s="72"/>
      <c r="K60701" s="72"/>
    </row>
    <row r="60702" spans="9:11">
      <c r="I60702" s="72"/>
      <c r="J60702" s="72"/>
      <c r="K60702" s="72"/>
    </row>
    <row r="60703" spans="9:11">
      <c r="I60703" s="72"/>
      <c r="J60703" s="72"/>
      <c r="K60703" s="72"/>
    </row>
    <row r="60704" spans="9:11">
      <c r="I60704" s="72"/>
      <c r="J60704" s="72"/>
      <c r="K60704" s="72"/>
    </row>
    <row r="60705" spans="9:11">
      <c r="I60705" s="72"/>
      <c r="J60705" s="72"/>
      <c r="K60705" s="72"/>
    </row>
    <row r="60706" spans="9:11">
      <c r="I60706" s="72"/>
      <c r="J60706" s="72"/>
      <c r="K60706" s="72"/>
    </row>
    <row r="60707" spans="9:11">
      <c r="I60707" s="72"/>
      <c r="J60707" s="72"/>
      <c r="K60707" s="72"/>
    </row>
    <row r="60708" spans="9:11">
      <c r="I60708" s="72"/>
      <c r="J60708" s="72"/>
      <c r="K60708" s="72"/>
    </row>
    <row r="60709" spans="9:11">
      <c r="I60709" s="72"/>
      <c r="J60709" s="72"/>
      <c r="K60709" s="72"/>
    </row>
    <row r="60710" spans="9:11">
      <c r="I60710" s="72"/>
      <c r="J60710" s="72"/>
      <c r="K60710" s="72"/>
    </row>
    <row r="60711" spans="9:11">
      <c r="I60711" s="72"/>
      <c r="J60711" s="72"/>
      <c r="K60711" s="72"/>
    </row>
    <row r="60712" spans="9:11">
      <c r="I60712" s="72"/>
      <c r="J60712" s="72"/>
      <c r="K60712" s="72"/>
    </row>
    <row r="60713" spans="9:11">
      <c r="I60713" s="72"/>
      <c r="J60713" s="72"/>
      <c r="K60713" s="72"/>
    </row>
    <row r="60714" spans="9:11">
      <c r="I60714" s="72"/>
      <c r="J60714" s="72"/>
      <c r="K60714" s="72"/>
    </row>
    <row r="60715" spans="9:11">
      <c r="I60715" s="72"/>
      <c r="J60715" s="72"/>
      <c r="K60715" s="72"/>
    </row>
    <row r="60716" spans="9:11">
      <c r="I60716" s="72"/>
      <c r="J60716" s="72"/>
      <c r="K60716" s="72"/>
    </row>
    <row r="60717" spans="9:11">
      <c r="I60717" s="72"/>
      <c r="J60717" s="72"/>
      <c r="K60717" s="72"/>
    </row>
    <row r="60718" spans="9:11">
      <c r="I60718" s="72"/>
      <c r="J60718" s="72"/>
      <c r="K60718" s="72"/>
    </row>
    <row r="60719" spans="9:11">
      <c r="I60719" s="72"/>
      <c r="J60719" s="72"/>
      <c r="K60719" s="72"/>
    </row>
    <row r="60720" spans="9:11">
      <c r="I60720" s="72"/>
      <c r="J60720" s="72"/>
      <c r="K60720" s="72"/>
    </row>
    <row r="60721" spans="9:11">
      <c r="I60721" s="72"/>
      <c r="J60721" s="72"/>
      <c r="K60721" s="72"/>
    </row>
    <row r="60722" spans="9:11">
      <c r="I60722" s="72"/>
      <c r="J60722" s="72"/>
      <c r="K60722" s="72"/>
    </row>
    <row r="60723" spans="9:11">
      <c r="I60723" s="72"/>
      <c r="J60723" s="72"/>
      <c r="K60723" s="72"/>
    </row>
    <row r="60724" spans="9:11">
      <c r="I60724" s="72"/>
      <c r="J60724" s="72"/>
      <c r="K60724" s="72"/>
    </row>
    <row r="60725" spans="9:11">
      <c r="I60725" s="72"/>
      <c r="J60725" s="72"/>
      <c r="K60725" s="72"/>
    </row>
    <row r="60726" spans="9:11">
      <c r="I60726" s="72"/>
      <c r="J60726" s="72"/>
      <c r="K60726" s="72"/>
    </row>
    <row r="60727" spans="9:11">
      <c r="I60727" s="72"/>
      <c r="J60727" s="72"/>
      <c r="K60727" s="72"/>
    </row>
    <row r="60728" spans="9:11">
      <c r="I60728" s="72"/>
      <c r="J60728" s="72"/>
      <c r="K60728" s="72"/>
    </row>
    <row r="60729" spans="9:11">
      <c r="I60729" s="72"/>
      <c r="J60729" s="72"/>
      <c r="K60729" s="72"/>
    </row>
    <row r="60730" spans="9:11">
      <c r="I60730" s="72"/>
      <c r="J60730" s="72"/>
      <c r="K60730" s="72"/>
    </row>
    <row r="60731" spans="9:11">
      <c r="I60731" s="72"/>
      <c r="J60731" s="72"/>
      <c r="K60731" s="72"/>
    </row>
    <row r="60732" spans="9:11">
      <c r="I60732" s="72"/>
      <c r="J60732" s="72"/>
      <c r="K60732" s="72"/>
    </row>
    <row r="60733" spans="9:11">
      <c r="I60733" s="72"/>
      <c r="J60733" s="72"/>
      <c r="K60733" s="72"/>
    </row>
    <row r="60734" spans="9:11">
      <c r="I60734" s="72"/>
      <c r="J60734" s="72"/>
      <c r="K60734" s="72"/>
    </row>
    <row r="60735" spans="9:11">
      <c r="I60735" s="72"/>
      <c r="J60735" s="72"/>
      <c r="K60735" s="72"/>
    </row>
    <row r="60736" spans="9:11">
      <c r="I60736" s="72"/>
      <c r="J60736" s="72"/>
      <c r="K60736" s="72"/>
    </row>
    <row r="60737" spans="9:11">
      <c r="I60737" s="72"/>
      <c r="J60737" s="72"/>
      <c r="K60737" s="72"/>
    </row>
    <row r="60738" spans="9:11">
      <c r="I60738" s="72"/>
      <c r="J60738" s="72"/>
      <c r="K60738" s="72"/>
    </row>
    <row r="60739" spans="9:11">
      <c r="I60739" s="72"/>
      <c r="J60739" s="72"/>
      <c r="K60739" s="72"/>
    </row>
    <row r="60740" spans="9:11">
      <c r="I60740" s="72"/>
      <c r="J60740" s="72"/>
      <c r="K60740" s="72"/>
    </row>
    <row r="60741" spans="9:11">
      <c r="I60741" s="72"/>
      <c r="J60741" s="72"/>
      <c r="K60741" s="72"/>
    </row>
    <row r="60742" spans="9:11">
      <c r="I60742" s="72"/>
      <c r="J60742" s="72"/>
      <c r="K60742" s="72"/>
    </row>
    <row r="60743" spans="9:11">
      <c r="I60743" s="72"/>
      <c r="J60743" s="72"/>
      <c r="K60743" s="72"/>
    </row>
    <row r="60744" spans="9:11">
      <c r="I60744" s="72"/>
      <c r="J60744" s="72"/>
      <c r="K60744" s="72"/>
    </row>
    <row r="60745" spans="9:11">
      <c r="I60745" s="72"/>
      <c r="J60745" s="72"/>
      <c r="K60745" s="72"/>
    </row>
    <row r="60746" spans="9:11">
      <c r="I60746" s="72"/>
      <c r="J60746" s="72"/>
      <c r="K60746" s="72"/>
    </row>
    <row r="60747" spans="9:11">
      <c r="I60747" s="72"/>
      <c r="J60747" s="72"/>
      <c r="K60747" s="72"/>
    </row>
    <row r="60748" spans="9:11">
      <c r="I60748" s="72"/>
      <c r="J60748" s="72"/>
      <c r="K60748" s="72"/>
    </row>
    <row r="60749" spans="9:11">
      <c r="I60749" s="72"/>
      <c r="J60749" s="72"/>
      <c r="K60749" s="72"/>
    </row>
    <row r="60750" spans="9:11">
      <c r="I60750" s="72"/>
      <c r="J60750" s="72"/>
      <c r="K60750" s="72"/>
    </row>
    <row r="60751" spans="9:11">
      <c r="I60751" s="72"/>
      <c r="J60751" s="72"/>
      <c r="K60751" s="72"/>
    </row>
    <row r="60752" spans="9:11">
      <c r="I60752" s="72"/>
      <c r="J60752" s="72"/>
      <c r="K60752" s="72"/>
    </row>
    <row r="60753" spans="9:11">
      <c r="I60753" s="72"/>
      <c r="J60753" s="72"/>
      <c r="K60753" s="72"/>
    </row>
    <row r="60754" spans="9:11">
      <c r="I60754" s="72"/>
      <c r="J60754" s="72"/>
      <c r="K60754" s="72"/>
    </row>
    <row r="60755" spans="9:11">
      <c r="I60755" s="72"/>
      <c r="J60755" s="72"/>
      <c r="K60755" s="72"/>
    </row>
    <row r="60756" spans="9:11">
      <c r="I60756" s="72"/>
      <c r="J60756" s="72"/>
      <c r="K60756" s="72"/>
    </row>
    <row r="60757" spans="9:11">
      <c r="I60757" s="72"/>
      <c r="J60757" s="72"/>
      <c r="K60757" s="72"/>
    </row>
    <row r="60758" spans="9:11">
      <c r="I60758" s="72"/>
      <c r="J60758" s="72"/>
      <c r="K60758" s="72"/>
    </row>
    <row r="60759" spans="9:11">
      <c r="I60759" s="72"/>
      <c r="J60759" s="72"/>
      <c r="K60759" s="72"/>
    </row>
    <row r="60760" spans="9:11">
      <c r="I60760" s="72"/>
      <c r="J60760" s="72"/>
      <c r="K60760" s="72"/>
    </row>
    <row r="60761" spans="9:11">
      <c r="I60761" s="72"/>
      <c r="J60761" s="72"/>
      <c r="K60761" s="72"/>
    </row>
    <row r="60762" spans="9:11">
      <c r="I60762" s="72"/>
      <c r="J60762" s="72"/>
      <c r="K60762" s="72"/>
    </row>
    <row r="60763" spans="9:11">
      <c r="I60763" s="72"/>
      <c r="J60763" s="72"/>
      <c r="K60763" s="72"/>
    </row>
    <row r="60764" spans="9:11">
      <c r="I60764" s="72"/>
      <c r="J60764" s="72"/>
      <c r="K60764" s="72"/>
    </row>
    <row r="60765" spans="9:11">
      <c r="I60765" s="72"/>
      <c r="J60765" s="72"/>
      <c r="K60765" s="72"/>
    </row>
    <row r="60766" spans="9:11">
      <c r="I60766" s="72"/>
      <c r="J60766" s="72"/>
      <c r="K60766" s="72"/>
    </row>
    <row r="60767" spans="9:11">
      <c r="I60767" s="72"/>
      <c r="J60767" s="72"/>
      <c r="K60767" s="72"/>
    </row>
    <row r="60768" spans="9:11">
      <c r="I60768" s="72"/>
      <c r="J60768" s="72"/>
      <c r="K60768" s="72"/>
    </row>
    <row r="60769" spans="9:11">
      <c r="I60769" s="72"/>
      <c r="J60769" s="72"/>
      <c r="K60769" s="72"/>
    </row>
    <row r="60770" spans="9:11">
      <c r="I60770" s="72"/>
      <c r="J60770" s="72"/>
      <c r="K60770" s="72"/>
    </row>
    <row r="60771" spans="9:11">
      <c r="I60771" s="72"/>
      <c r="J60771" s="72"/>
      <c r="K60771" s="72"/>
    </row>
    <row r="60772" spans="9:11">
      <c r="I60772" s="72"/>
      <c r="J60772" s="72"/>
      <c r="K60772" s="72"/>
    </row>
    <row r="60773" spans="9:11">
      <c r="I60773" s="72"/>
      <c r="J60773" s="72"/>
      <c r="K60773" s="72"/>
    </row>
    <row r="60774" spans="9:11">
      <c r="I60774" s="72"/>
      <c r="J60774" s="72"/>
      <c r="K60774" s="72"/>
    </row>
    <row r="60775" spans="9:11">
      <c r="I60775" s="72"/>
      <c r="J60775" s="72"/>
      <c r="K60775" s="72"/>
    </row>
    <row r="60776" spans="9:11">
      <c r="I60776" s="72"/>
      <c r="J60776" s="72"/>
      <c r="K60776" s="72"/>
    </row>
    <row r="60777" spans="9:11">
      <c r="I60777" s="72"/>
      <c r="J60777" s="72"/>
      <c r="K60777" s="72"/>
    </row>
    <row r="60778" spans="9:11">
      <c r="I60778" s="72"/>
      <c r="J60778" s="72"/>
      <c r="K60778" s="72"/>
    </row>
    <row r="60779" spans="9:11">
      <c r="I60779" s="72"/>
      <c r="J60779" s="72"/>
      <c r="K60779" s="72"/>
    </row>
    <row r="60780" spans="9:11">
      <c r="I60780" s="72"/>
      <c r="J60780" s="72"/>
      <c r="K60780" s="72"/>
    </row>
    <row r="60781" spans="9:11">
      <c r="I60781" s="72"/>
      <c r="J60781" s="72"/>
      <c r="K60781" s="72"/>
    </row>
    <row r="60782" spans="9:11">
      <c r="I60782" s="72"/>
      <c r="J60782" s="72"/>
      <c r="K60782" s="72"/>
    </row>
    <row r="60783" spans="9:11">
      <c r="I60783" s="72"/>
      <c r="J60783" s="72"/>
      <c r="K60783" s="72"/>
    </row>
    <row r="60784" spans="9:11">
      <c r="I60784" s="72"/>
      <c r="J60784" s="72"/>
      <c r="K60784" s="72"/>
    </row>
    <row r="60785" spans="9:11">
      <c r="I60785" s="72"/>
      <c r="J60785" s="72"/>
      <c r="K60785" s="72"/>
    </row>
    <row r="60786" spans="9:11">
      <c r="I60786" s="72"/>
      <c r="J60786" s="72"/>
      <c r="K60786" s="72"/>
    </row>
    <row r="60787" spans="9:11">
      <c r="I60787" s="72"/>
      <c r="J60787" s="72"/>
      <c r="K60787" s="72"/>
    </row>
    <row r="60788" spans="9:11">
      <c r="I60788" s="72"/>
      <c r="J60788" s="72"/>
      <c r="K60788" s="72"/>
    </row>
    <row r="60789" spans="9:11">
      <c r="I60789" s="72"/>
      <c r="J60789" s="72"/>
      <c r="K60789" s="72"/>
    </row>
    <row r="60790" spans="9:11">
      <c r="I60790" s="72"/>
      <c r="J60790" s="72"/>
      <c r="K60790" s="72"/>
    </row>
    <row r="60791" spans="9:11">
      <c r="I60791" s="72"/>
      <c r="J60791" s="72"/>
      <c r="K60791" s="72"/>
    </row>
    <row r="60792" spans="9:11">
      <c r="I60792" s="72"/>
      <c r="J60792" s="72"/>
      <c r="K60792" s="72"/>
    </row>
    <row r="60793" spans="9:11">
      <c r="I60793" s="72"/>
      <c r="J60793" s="72"/>
      <c r="K60793" s="72"/>
    </row>
    <row r="60794" spans="9:11">
      <c r="I60794" s="72"/>
      <c r="J60794" s="72"/>
      <c r="K60794" s="72"/>
    </row>
    <row r="60795" spans="9:11">
      <c r="I60795" s="72"/>
      <c r="J60795" s="72"/>
      <c r="K60795" s="72"/>
    </row>
    <row r="60796" spans="9:11">
      <c r="I60796" s="72"/>
      <c r="J60796" s="72"/>
      <c r="K60796" s="72"/>
    </row>
    <row r="60797" spans="9:11">
      <c r="I60797" s="72"/>
      <c r="J60797" s="72"/>
      <c r="K60797" s="72"/>
    </row>
    <row r="60798" spans="9:11">
      <c r="I60798" s="72"/>
      <c r="J60798" s="72"/>
      <c r="K60798" s="72"/>
    </row>
    <row r="60799" spans="9:11">
      <c r="I60799" s="72"/>
      <c r="J60799" s="72"/>
      <c r="K60799" s="72"/>
    </row>
    <row r="60800" spans="9:11">
      <c r="I60800" s="72"/>
      <c r="J60800" s="72"/>
      <c r="K60800" s="72"/>
    </row>
    <row r="60801" spans="9:11">
      <c r="I60801" s="72"/>
      <c r="J60801" s="72"/>
      <c r="K60801" s="72"/>
    </row>
    <row r="60802" spans="9:11">
      <c r="I60802" s="72"/>
      <c r="J60802" s="72"/>
      <c r="K60802" s="72"/>
    </row>
    <row r="60803" spans="9:11">
      <c r="I60803" s="72"/>
      <c r="J60803" s="72"/>
      <c r="K60803" s="72"/>
    </row>
    <row r="60804" spans="9:11">
      <c r="I60804" s="72"/>
      <c r="J60804" s="72"/>
      <c r="K60804" s="72"/>
    </row>
    <row r="60805" spans="9:11">
      <c r="I60805" s="72"/>
      <c r="J60805" s="72"/>
      <c r="K60805" s="72"/>
    </row>
    <row r="60806" spans="9:11">
      <c r="I60806" s="72"/>
      <c r="J60806" s="72"/>
      <c r="K60806" s="72"/>
    </row>
    <row r="60807" spans="9:11">
      <c r="I60807" s="72"/>
      <c r="J60807" s="72"/>
      <c r="K60807" s="72"/>
    </row>
    <row r="60808" spans="9:11">
      <c r="I60808" s="72"/>
      <c r="J60808" s="72"/>
      <c r="K60808" s="72"/>
    </row>
    <row r="60809" spans="9:11">
      <c r="I60809" s="72"/>
      <c r="J60809" s="72"/>
      <c r="K60809" s="72"/>
    </row>
    <row r="60810" spans="9:11">
      <c r="I60810" s="72"/>
      <c r="J60810" s="72"/>
      <c r="K60810" s="72"/>
    </row>
    <row r="60811" spans="9:11">
      <c r="I60811" s="72"/>
      <c r="J60811" s="72"/>
      <c r="K60811" s="72"/>
    </row>
    <row r="60812" spans="9:11">
      <c r="I60812" s="72"/>
      <c r="J60812" s="72"/>
      <c r="K60812" s="72"/>
    </row>
    <row r="60813" spans="9:11">
      <c r="I60813" s="72"/>
      <c r="J60813" s="72"/>
      <c r="K60813" s="72"/>
    </row>
    <row r="60814" spans="9:11">
      <c r="I60814" s="72"/>
      <c r="J60814" s="72"/>
      <c r="K60814" s="72"/>
    </row>
    <row r="60815" spans="9:11">
      <c r="I60815" s="72"/>
      <c r="J60815" s="72"/>
      <c r="K60815" s="72"/>
    </row>
    <row r="60816" spans="9:11">
      <c r="I60816" s="72"/>
      <c r="J60816" s="72"/>
      <c r="K60816" s="72"/>
    </row>
    <row r="60817" spans="9:11">
      <c r="I60817" s="72"/>
      <c r="J60817" s="72"/>
      <c r="K60817" s="72"/>
    </row>
    <row r="60818" spans="9:11">
      <c r="I60818" s="72"/>
      <c r="J60818" s="72"/>
      <c r="K60818" s="72"/>
    </row>
    <row r="60819" spans="9:11">
      <c r="I60819" s="72"/>
      <c r="J60819" s="72"/>
      <c r="K60819" s="72"/>
    </row>
    <row r="60820" spans="9:11">
      <c r="I60820" s="72"/>
      <c r="J60820" s="72"/>
      <c r="K60820" s="72"/>
    </row>
    <row r="60821" spans="9:11">
      <c r="I60821" s="72"/>
      <c r="J60821" s="72"/>
      <c r="K60821" s="72"/>
    </row>
    <row r="60822" spans="9:11">
      <c r="I60822" s="72"/>
      <c r="J60822" s="72"/>
      <c r="K60822" s="72"/>
    </row>
    <row r="60823" spans="9:11">
      <c r="I60823" s="72"/>
      <c r="J60823" s="72"/>
      <c r="K60823" s="72"/>
    </row>
    <row r="60824" spans="9:11">
      <c r="I60824" s="72"/>
      <c r="J60824" s="72"/>
      <c r="K60824" s="72"/>
    </row>
    <row r="60825" spans="9:11">
      <c r="I60825" s="72"/>
      <c r="J60825" s="72"/>
      <c r="K60825" s="72"/>
    </row>
    <row r="60826" spans="9:11">
      <c r="I60826" s="72"/>
      <c r="J60826" s="72"/>
      <c r="K60826" s="72"/>
    </row>
    <row r="60827" spans="9:11">
      <c r="I60827" s="72"/>
      <c r="J60827" s="72"/>
      <c r="K60827" s="72"/>
    </row>
    <row r="60828" spans="9:11">
      <c r="I60828" s="72"/>
      <c r="J60828" s="72"/>
      <c r="K60828" s="72"/>
    </row>
    <row r="60829" spans="9:11">
      <c r="I60829" s="72"/>
      <c r="J60829" s="72"/>
      <c r="K60829" s="72"/>
    </row>
    <row r="60830" spans="9:11">
      <c r="I60830" s="72"/>
      <c r="J60830" s="72"/>
      <c r="K60830" s="72"/>
    </row>
    <row r="60831" spans="9:11">
      <c r="I60831" s="72"/>
      <c r="J60831" s="72"/>
      <c r="K60831" s="72"/>
    </row>
    <row r="60832" spans="9:11">
      <c r="I60832" s="72"/>
      <c r="J60832" s="72"/>
      <c r="K60832" s="72"/>
    </row>
    <row r="60833" spans="9:11">
      <c r="I60833" s="72"/>
      <c r="J60833" s="72"/>
      <c r="K60833" s="72"/>
    </row>
    <row r="60834" spans="9:11">
      <c r="I60834" s="72"/>
      <c r="J60834" s="72"/>
      <c r="K60834" s="72"/>
    </row>
    <row r="60835" spans="9:11">
      <c r="I60835" s="72"/>
      <c r="J60835" s="72"/>
      <c r="K60835" s="72"/>
    </row>
    <row r="60836" spans="9:11">
      <c r="I60836" s="72"/>
      <c r="J60836" s="72"/>
      <c r="K60836" s="72"/>
    </row>
    <row r="60837" spans="9:11">
      <c r="I60837" s="72"/>
      <c r="J60837" s="72"/>
      <c r="K60837" s="72"/>
    </row>
    <row r="60838" spans="9:11">
      <c r="I60838" s="72"/>
      <c r="J60838" s="72"/>
      <c r="K60838" s="72"/>
    </row>
    <row r="60839" spans="9:11">
      <c r="I60839" s="72"/>
      <c r="J60839" s="72"/>
      <c r="K60839" s="72"/>
    </row>
    <row r="60840" spans="9:11">
      <c r="I60840" s="72"/>
      <c r="J60840" s="72"/>
      <c r="K60840" s="72"/>
    </row>
    <row r="60841" spans="9:11">
      <c r="I60841" s="72"/>
      <c r="J60841" s="72"/>
      <c r="K60841" s="72"/>
    </row>
    <row r="60842" spans="9:11">
      <c r="I60842" s="72"/>
      <c r="J60842" s="72"/>
      <c r="K60842" s="72"/>
    </row>
    <row r="60843" spans="9:11">
      <c r="I60843" s="72"/>
      <c r="J60843" s="72"/>
      <c r="K60843" s="72"/>
    </row>
    <row r="60844" spans="9:11">
      <c r="I60844" s="72"/>
      <c r="J60844" s="72"/>
      <c r="K60844" s="72"/>
    </row>
    <row r="60845" spans="9:11">
      <c r="I60845" s="72"/>
      <c r="J60845" s="72"/>
      <c r="K60845" s="72"/>
    </row>
    <row r="60846" spans="9:11">
      <c r="I60846" s="72"/>
      <c r="J60846" s="72"/>
      <c r="K60846" s="72"/>
    </row>
    <row r="60847" spans="9:11">
      <c r="I60847" s="72"/>
      <c r="J60847" s="72"/>
      <c r="K60847" s="72"/>
    </row>
    <row r="60848" spans="9:11">
      <c r="I60848" s="72"/>
      <c r="J60848" s="72"/>
      <c r="K60848" s="72"/>
    </row>
    <row r="60849" spans="9:11">
      <c r="I60849" s="72"/>
      <c r="J60849" s="72"/>
      <c r="K60849" s="72"/>
    </row>
    <row r="60850" spans="9:11">
      <c r="I60850" s="72"/>
      <c r="J60850" s="72"/>
      <c r="K60850" s="72"/>
    </row>
    <row r="60851" spans="9:11">
      <c r="I60851" s="72"/>
      <c r="J60851" s="72"/>
      <c r="K60851" s="72"/>
    </row>
    <row r="60852" spans="9:11">
      <c r="I60852" s="72"/>
      <c r="J60852" s="72"/>
      <c r="K60852" s="72"/>
    </row>
    <row r="60853" spans="9:11">
      <c r="I60853" s="72"/>
      <c r="J60853" s="72"/>
      <c r="K60853" s="72"/>
    </row>
    <row r="60854" spans="9:11">
      <c r="I60854" s="72"/>
      <c r="J60854" s="72"/>
      <c r="K60854" s="72"/>
    </row>
    <row r="60855" spans="9:11">
      <c r="I60855" s="72"/>
      <c r="J60855" s="72"/>
      <c r="K60855" s="72"/>
    </row>
    <row r="60856" spans="9:11">
      <c r="I60856" s="72"/>
      <c r="J60856" s="72"/>
      <c r="K60856" s="72"/>
    </row>
    <row r="60857" spans="9:11">
      <c r="I60857" s="72"/>
      <c r="J60857" s="72"/>
      <c r="K60857" s="72"/>
    </row>
    <row r="60858" spans="9:11">
      <c r="I60858" s="72"/>
      <c r="J60858" s="72"/>
      <c r="K60858" s="72"/>
    </row>
    <row r="60859" spans="9:11">
      <c r="I60859" s="72"/>
      <c r="J60859" s="72"/>
      <c r="K60859" s="72"/>
    </row>
    <row r="60860" spans="9:11">
      <c r="I60860" s="72"/>
      <c r="J60860" s="72"/>
      <c r="K60860" s="72"/>
    </row>
    <row r="60861" spans="9:11">
      <c r="I60861" s="72"/>
      <c r="J60861" s="72"/>
      <c r="K60861" s="72"/>
    </row>
    <row r="60862" spans="9:11">
      <c r="I60862" s="72"/>
      <c r="J60862" s="72"/>
      <c r="K60862" s="72"/>
    </row>
    <row r="60863" spans="9:11">
      <c r="I60863" s="72"/>
      <c r="J60863" s="72"/>
      <c r="K60863" s="72"/>
    </row>
    <row r="60864" spans="9:11">
      <c r="I60864" s="72"/>
      <c r="J60864" s="72"/>
      <c r="K60864" s="72"/>
    </row>
    <row r="60865" spans="9:11">
      <c r="I60865" s="72"/>
      <c r="J60865" s="72"/>
      <c r="K60865" s="72"/>
    </row>
    <row r="60866" spans="9:11">
      <c r="I60866" s="72"/>
      <c r="J60866" s="72"/>
      <c r="K60866" s="72"/>
    </row>
    <row r="60867" spans="9:11">
      <c r="I60867" s="72"/>
      <c r="J60867" s="72"/>
      <c r="K60867" s="72"/>
    </row>
    <row r="60868" spans="9:11">
      <c r="I60868" s="72"/>
      <c r="J60868" s="72"/>
      <c r="K60868" s="72"/>
    </row>
    <row r="60869" spans="9:11">
      <c r="I60869" s="72"/>
      <c r="J60869" s="72"/>
      <c r="K60869" s="72"/>
    </row>
    <row r="60870" spans="9:11">
      <c r="I60870" s="72"/>
      <c r="J60870" s="72"/>
      <c r="K60870" s="72"/>
    </row>
    <row r="60871" spans="9:11">
      <c r="I60871" s="72"/>
      <c r="J60871" s="72"/>
      <c r="K60871" s="72"/>
    </row>
    <row r="60872" spans="9:11">
      <c r="I60872" s="72"/>
      <c r="J60872" s="72"/>
      <c r="K60872" s="72"/>
    </row>
    <row r="60873" spans="9:11">
      <c r="I60873" s="72"/>
      <c r="J60873" s="72"/>
      <c r="K60873" s="72"/>
    </row>
    <row r="60874" spans="9:11">
      <c r="I60874" s="72"/>
      <c r="J60874" s="72"/>
      <c r="K60874" s="72"/>
    </row>
    <row r="60875" spans="9:11">
      <c r="I60875" s="72"/>
      <c r="J60875" s="72"/>
      <c r="K60875" s="72"/>
    </row>
    <row r="60876" spans="9:11">
      <c r="I60876" s="72"/>
      <c r="J60876" s="72"/>
      <c r="K60876" s="72"/>
    </row>
    <row r="60877" spans="9:11">
      <c r="I60877" s="72"/>
      <c r="J60877" s="72"/>
      <c r="K60877" s="72"/>
    </row>
    <row r="60878" spans="9:11">
      <c r="I60878" s="72"/>
      <c r="J60878" s="72"/>
      <c r="K60878" s="72"/>
    </row>
    <row r="60879" spans="9:11">
      <c r="I60879" s="72"/>
      <c r="J60879" s="72"/>
      <c r="K60879" s="72"/>
    </row>
    <row r="60880" spans="9:11">
      <c r="I60880" s="72"/>
      <c r="J60880" s="72"/>
      <c r="K60880" s="72"/>
    </row>
    <row r="60881" spans="9:11">
      <c r="I60881" s="72"/>
      <c r="J60881" s="72"/>
      <c r="K60881" s="72"/>
    </row>
    <row r="60882" spans="9:11">
      <c r="I60882" s="72"/>
      <c r="J60882" s="72"/>
      <c r="K60882" s="72"/>
    </row>
    <row r="60883" spans="9:11">
      <c r="I60883" s="72"/>
      <c r="J60883" s="72"/>
      <c r="K60883" s="72"/>
    </row>
    <row r="60884" spans="9:11">
      <c r="I60884" s="72"/>
      <c r="J60884" s="72"/>
      <c r="K60884" s="72"/>
    </row>
    <row r="60885" spans="9:11">
      <c r="I60885" s="72"/>
      <c r="J60885" s="72"/>
      <c r="K60885" s="72"/>
    </row>
    <row r="60886" spans="9:11">
      <c r="I60886" s="72"/>
      <c r="J60886" s="72"/>
      <c r="K60886" s="72"/>
    </row>
    <row r="60887" spans="9:11">
      <c r="I60887" s="72"/>
      <c r="J60887" s="72"/>
      <c r="K60887" s="72"/>
    </row>
    <row r="60888" spans="9:11">
      <c r="I60888" s="72"/>
      <c r="J60888" s="72"/>
      <c r="K60888" s="72"/>
    </row>
    <row r="60889" spans="9:11">
      <c r="I60889" s="72"/>
      <c r="J60889" s="72"/>
      <c r="K60889" s="72"/>
    </row>
    <row r="60890" spans="9:11">
      <c r="I60890" s="72"/>
      <c r="J60890" s="72"/>
      <c r="K60890" s="72"/>
    </row>
    <row r="60891" spans="9:11">
      <c r="I60891" s="72"/>
      <c r="J60891" s="72"/>
      <c r="K60891" s="72"/>
    </row>
    <row r="60892" spans="9:11">
      <c r="I60892" s="72"/>
      <c r="J60892" s="72"/>
      <c r="K60892" s="72"/>
    </row>
    <row r="60893" spans="9:11">
      <c r="I60893" s="72"/>
      <c r="J60893" s="72"/>
      <c r="K60893" s="72"/>
    </row>
    <row r="60894" spans="9:11">
      <c r="I60894" s="72"/>
      <c r="J60894" s="72"/>
      <c r="K60894" s="72"/>
    </row>
    <row r="60895" spans="9:11">
      <c r="I60895" s="72"/>
      <c r="J60895" s="72"/>
      <c r="K60895" s="72"/>
    </row>
    <row r="60896" spans="9:11">
      <c r="I60896" s="72"/>
      <c r="J60896" s="72"/>
      <c r="K60896" s="72"/>
    </row>
    <row r="60897" spans="9:11">
      <c r="I60897" s="72"/>
      <c r="J60897" s="72"/>
      <c r="K60897" s="72"/>
    </row>
    <row r="60898" spans="9:11">
      <c r="I60898" s="72"/>
      <c r="J60898" s="72"/>
      <c r="K60898" s="72"/>
    </row>
    <row r="60899" spans="9:11">
      <c r="I60899" s="72"/>
      <c r="J60899" s="72"/>
      <c r="K60899" s="72"/>
    </row>
    <row r="60900" spans="9:11">
      <c r="I60900" s="72"/>
      <c r="J60900" s="72"/>
      <c r="K60900" s="72"/>
    </row>
    <row r="60901" spans="9:11">
      <c r="I60901" s="72"/>
      <c r="J60901" s="72"/>
      <c r="K60901" s="72"/>
    </row>
    <row r="60902" spans="9:11">
      <c r="I60902" s="72"/>
      <c r="J60902" s="72"/>
      <c r="K60902" s="72"/>
    </row>
    <row r="60903" spans="9:11">
      <c r="I60903" s="72"/>
      <c r="J60903" s="72"/>
      <c r="K60903" s="72"/>
    </row>
    <row r="60904" spans="9:11">
      <c r="I60904" s="72"/>
      <c r="J60904" s="72"/>
      <c r="K60904" s="72"/>
    </row>
    <row r="60905" spans="9:11">
      <c r="I60905" s="72"/>
      <c r="J60905" s="72"/>
      <c r="K60905" s="72"/>
    </row>
    <row r="60906" spans="9:11">
      <c r="I60906" s="72"/>
      <c r="J60906" s="72"/>
      <c r="K60906" s="72"/>
    </row>
    <row r="60907" spans="9:11">
      <c r="I60907" s="72"/>
      <c r="J60907" s="72"/>
      <c r="K60907" s="72"/>
    </row>
    <row r="60908" spans="9:11">
      <c r="I60908" s="72"/>
      <c r="J60908" s="72"/>
      <c r="K60908" s="72"/>
    </row>
    <row r="60909" spans="9:11">
      <c r="I60909" s="72"/>
      <c r="J60909" s="72"/>
      <c r="K60909" s="72"/>
    </row>
    <row r="60910" spans="9:11">
      <c r="I60910" s="72"/>
      <c r="J60910" s="72"/>
      <c r="K60910" s="72"/>
    </row>
    <row r="60911" spans="9:11">
      <c r="I60911" s="72"/>
      <c r="J60911" s="72"/>
      <c r="K60911" s="72"/>
    </row>
    <row r="60912" spans="9:11">
      <c r="I60912" s="72"/>
      <c r="J60912" s="72"/>
      <c r="K60912" s="72"/>
    </row>
    <row r="60913" spans="9:11">
      <c r="I60913" s="72"/>
      <c r="J60913" s="72"/>
      <c r="K60913" s="72"/>
    </row>
    <row r="60914" spans="9:11">
      <c r="I60914" s="72"/>
      <c r="J60914" s="72"/>
      <c r="K60914" s="72"/>
    </row>
    <row r="60915" spans="9:11">
      <c r="I60915" s="72"/>
      <c r="J60915" s="72"/>
      <c r="K60915" s="72"/>
    </row>
    <row r="60916" spans="9:11">
      <c r="I60916" s="72"/>
      <c r="J60916" s="72"/>
      <c r="K60916" s="72"/>
    </row>
    <row r="60917" spans="9:11">
      <c r="I60917" s="72"/>
      <c r="J60917" s="72"/>
      <c r="K60917" s="72"/>
    </row>
    <row r="60918" spans="9:11">
      <c r="I60918" s="72"/>
      <c r="J60918" s="72"/>
      <c r="K60918" s="72"/>
    </row>
    <row r="60919" spans="9:11">
      <c r="I60919" s="72"/>
      <c r="J60919" s="72"/>
      <c r="K60919" s="72"/>
    </row>
    <row r="60920" spans="9:11">
      <c r="I60920" s="72"/>
      <c r="J60920" s="72"/>
      <c r="K60920" s="72"/>
    </row>
    <row r="60921" spans="9:11">
      <c r="I60921" s="72"/>
      <c r="J60921" s="72"/>
      <c r="K60921" s="72"/>
    </row>
    <row r="60922" spans="9:11">
      <c r="I60922" s="72"/>
      <c r="J60922" s="72"/>
      <c r="K60922" s="72"/>
    </row>
    <row r="60923" spans="9:11">
      <c r="I60923" s="72"/>
      <c r="J60923" s="72"/>
      <c r="K60923" s="72"/>
    </row>
    <row r="60924" spans="9:11">
      <c r="I60924" s="72"/>
      <c r="J60924" s="72"/>
      <c r="K60924" s="72"/>
    </row>
    <row r="60925" spans="9:11">
      <c r="I60925" s="72"/>
      <c r="J60925" s="72"/>
      <c r="K60925" s="72"/>
    </row>
    <row r="60926" spans="9:11">
      <c r="I60926" s="72"/>
      <c r="J60926" s="72"/>
      <c r="K60926" s="72"/>
    </row>
    <row r="60927" spans="9:11">
      <c r="I60927" s="72"/>
      <c r="J60927" s="72"/>
      <c r="K60927" s="72"/>
    </row>
    <row r="60928" spans="9:11">
      <c r="I60928" s="72"/>
      <c r="J60928" s="72"/>
      <c r="K60928" s="72"/>
    </row>
    <row r="60929" spans="9:11">
      <c r="I60929" s="72"/>
      <c r="J60929" s="72"/>
      <c r="K60929" s="72"/>
    </row>
    <row r="60930" spans="9:11">
      <c r="I60930" s="72"/>
      <c r="J60930" s="72"/>
      <c r="K60930" s="72"/>
    </row>
    <row r="60931" spans="9:11">
      <c r="I60931" s="72"/>
      <c r="J60931" s="72"/>
      <c r="K60931" s="72"/>
    </row>
    <row r="60932" spans="9:11">
      <c r="I60932" s="72"/>
      <c r="J60932" s="72"/>
      <c r="K60932" s="72"/>
    </row>
    <row r="60933" spans="9:11">
      <c r="I60933" s="72"/>
      <c r="J60933" s="72"/>
      <c r="K60933" s="72"/>
    </row>
    <row r="60934" spans="9:11">
      <c r="I60934" s="72"/>
      <c r="J60934" s="72"/>
      <c r="K60934" s="72"/>
    </row>
    <row r="60935" spans="9:11">
      <c r="I60935" s="72"/>
      <c r="J60935" s="72"/>
      <c r="K60935" s="72"/>
    </row>
    <row r="60936" spans="9:11">
      <c r="I60936" s="72"/>
      <c r="J60936" s="72"/>
      <c r="K60936" s="72"/>
    </row>
    <row r="60937" spans="9:11">
      <c r="I60937" s="72"/>
      <c r="J60937" s="72"/>
      <c r="K60937" s="72"/>
    </row>
    <row r="60938" spans="9:11">
      <c r="I60938" s="72"/>
      <c r="J60938" s="72"/>
      <c r="K60938" s="72"/>
    </row>
    <row r="60939" spans="9:11">
      <c r="I60939" s="72"/>
      <c r="J60939" s="72"/>
      <c r="K60939" s="72"/>
    </row>
    <row r="60940" spans="9:11">
      <c r="I60940" s="72"/>
      <c r="J60940" s="72"/>
      <c r="K60940" s="72"/>
    </row>
    <row r="60941" spans="9:11">
      <c r="I60941" s="72"/>
      <c r="J60941" s="72"/>
      <c r="K60941" s="72"/>
    </row>
    <row r="60942" spans="9:11">
      <c r="I60942" s="72"/>
      <c r="J60942" s="72"/>
      <c r="K60942" s="72"/>
    </row>
    <row r="60943" spans="9:11">
      <c r="I60943" s="72"/>
      <c r="J60943" s="72"/>
      <c r="K60943" s="72"/>
    </row>
    <row r="60944" spans="9:11">
      <c r="I60944" s="72"/>
      <c r="J60944" s="72"/>
      <c r="K60944" s="72"/>
    </row>
    <row r="60945" spans="9:11">
      <c r="I60945" s="72"/>
      <c r="J60945" s="72"/>
      <c r="K60945" s="72"/>
    </row>
    <row r="60946" spans="9:11">
      <c r="I60946" s="72"/>
      <c r="J60946" s="72"/>
      <c r="K60946" s="72"/>
    </row>
    <row r="60947" spans="9:11">
      <c r="I60947" s="72"/>
      <c r="J60947" s="72"/>
      <c r="K60947" s="72"/>
    </row>
    <row r="60948" spans="9:11">
      <c r="I60948" s="72"/>
      <c r="J60948" s="72"/>
      <c r="K60948" s="72"/>
    </row>
    <row r="60949" spans="9:11">
      <c r="I60949" s="72"/>
      <c r="J60949" s="72"/>
      <c r="K60949" s="72"/>
    </row>
    <row r="60950" spans="9:11">
      <c r="I60950" s="72"/>
      <c r="J60950" s="72"/>
      <c r="K60950" s="72"/>
    </row>
    <row r="60951" spans="9:11">
      <c r="I60951" s="72"/>
      <c r="J60951" s="72"/>
      <c r="K60951" s="72"/>
    </row>
    <row r="60952" spans="9:11">
      <c r="I60952" s="72"/>
      <c r="J60952" s="72"/>
      <c r="K60952" s="72"/>
    </row>
    <row r="60953" spans="9:11">
      <c r="I60953" s="72"/>
      <c r="J60953" s="72"/>
      <c r="K60953" s="72"/>
    </row>
    <row r="60954" spans="9:11">
      <c r="I60954" s="72"/>
      <c r="J60954" s="72"/>
      <c r="K60954" s="72"/>
    </row>
    <row r="60955" spans="9:11">
      <c r="I60955" s="72"/>
      <c r="J60955" s="72"/>
      <c r="K60955" s="72"/>
    </row>
    <row r="60956" spans="9:11">
      <c r="I60956" s="72"/>
      <c r="J60956" s="72"/>
      <c r="K60956" s="72"/>
    </row>
    <row r="60957" spans="9:11">
      <c r="I60957" s="72"/>
      <c r="J60957" s="72"/>
      <c r="K60957" s="72"/>
    </row>
    <row r="60958" spans="9:11">
      <c r="I60958" s="72"/>
      <c r="J60958" s="72"/>
      <c r="K60958" s="72"/>
    </row>
    <row r="60959" spans="9:11">
      <c r="I60959" s="72"/>
      <c r="J60959" s="72"/>
      <c r="K60959" s="72"/>
    </row>
    <row r="60960" spans="9:11">
      <c r="I60960" s="72"/>
      <c r="J60960" s="72"/>
      <c r="K60960" s="72"/>
    </row>
    <row r="60961" spans="9:11">
      <c r="I60961" s="72"/>
      <c r="J60961" s="72"/>
      <c r="K60961" s="72"/>
    </row>
    <row r="60962" spans="9:11">
      <c r="I60962" s="72"/>
      <c r="J60962" s="72"/>
      <c r="K60962" s="72"/>
    </row>
    <row r="60963" spans="9:11">
      <c r="I60963" s="72"/>
      <c r="J60963" s="72"/>
      <c r="K60963" s="72"/>
    </row>
    <row r="60964" spans="9:11">
      <c r="I60964" s="72"/>
      <c r="J60964" s="72"/>
      <c r="K60964" s="72"/>
    </row>
    <row r="60965" spans="9:11">
      <c r="I60965" s="72"/>
      <c r="J60965" s="72"/>
      <c r="K60965" s="72"/>
    </row>
    <row r="60966" spans="9:11">
      <c r="I60966" s="72"/>
      <c r="J60966" s="72"/>
      <c r="K60966" s="72"/>
    </row>
    <row r="60967" spans="9:11">
      <c r="I60967" s="72"/>
      <c r="J60967" s="72"/>
      <c r="K60967" s="72"/>
    </row>
    <row r="60968" spans="9:11">
      <c r="I60968" s="72"/>
      <c r="J60968" s="72"/>
      <c r="K60968" s="72"/>
    </row>
    <row r="60969" spans="9:11">
      <c r="I60969" s="72"/>
      <c r="J60969" s="72"/>
      <c r="K60969" s="72"/>
    </row>
    <row r="60970" spans="9:11">
      <c r="I60970" s="72"/>
      <c r="J60970" s="72"/>
      <c r="K60970" s="72"/>
    </row>
    <row r="60971" spans="9:11">
      <c r="I60971" s="72"/>
      <c r="J60971" s="72"/>
      <c r="K60971" s="72"/>
    </row>
    <row r="60972" spans="9:11">
      <c r="I60972" s="72"/>
      <c r="J60972" s="72"/>
      <c r="K60972" s="72"/>
    </row>
    <row r="60973" spans="9:11">
      <c r="I60973" s="72"/>
      <c r="J60973" s="72"/>
      <c r="K60973" s="72"/>
    </row>
    <row r="60974" spans="9:11">
      <c r="I60974" s="72"/>
      <c r="J60974" s="72"/>
      <c r="K60974" s="72"/>
    </row>
    <row r="60975" spans="9:11">
      <c r="I60975" s="72"/>
      <c r="J60975" s="72"/>
      <c r="K60975" s="72"/>
    </row>
    <row r="60976" spans="9:11">
      <c r="I60976" s="72"/>
      <c r="J60976" s="72"/>
      <c r="K60976" s="72"/>
    </row>
    <row r="60977" spans="9:11">
      <c r="I60977" s="72"/>
      <c r="J60977" s="72"/>
      <c r="K60977" s="72"/>
    </row>
    <row r="60978" spans="9:11">
      <c r="I60978" s="72"/>
      <c r="J60978" s="72"/>
      <c r="K60978" s="72"/>
    </row>
    <row r="60979" spans="9:11">
      <c r="I60979" s="72"/>
      <c r="J60979" s="72"/>
      <c r="K60979" s="72"/>
    </row>
    <row r="60980" spans="9:11">
      <c r="I60980" s="72"/>
      <c r="J60980" s="72"/>
      <c r="K60980" s="72"/>
    </row>
    <row r="60981" spans="9:11">
      <c r="I60981" s="72"/>
      <c r="J60981" s="72"/>
      <c r="K60981" s="72"/>
    </row>
    <row r="60982" spans="9:11">
      <c r="I60982" s="72"/>
      <c r="J60982" s="72"/>
      <c r="K60982" s="72"/>
    </row>
    <row r="60983" spans="9:11">
      <c r="I60983" s="72"/>
      <c r="J60983" s="72"/>
      <c r="K60983" s="72"/>
    </row>
    <row r="60984" spans="9:11">
      <c r="I60984" s="72"/>
      <c r="J60984" s="72"/>
      <c r="K60984" s="72"/>
    </row>
    <row r="60985" spans="9:11">
      <c r="I60985" s="72"/>
      <c r="J60985" s="72"/>
      <c r="K60985" s="72"/>
    </row>
    <row r="60986" spans="9:11">
      <c r="I60986" s="72"/>
      <c r="J60986" s="72"/>
      <c r="K60986" s="72"/>
    </row>
    <row r="60987" spans="9:11">
      <c r="I60987" s="72"/>
      <c r="J60987" s="72"/>
      <c r="K60987" s="72"/>
    </row>
    <row r="60988" spans="9:11">
      <c r="I60988" s="72"/>
      <c r="J60988" s="72"/>
      <c r="K60988" s="72"/>
    </row>
    <row r="60989" spans="9:11">
      <c r="I60989" s="72"/>
      <c r="J60989" s="72"/>
      <c r="K60989" s="72"/>
    </row>
    <row r="60990" spans="9:11">
      <c r="I60990" s="72"/>
      <c r="J60990" s="72"/>
      <c r="K60990" s="72"/>
    </row>
    <row r="60991" spans="9:11">
      <c r="I60991" s="72"/>
      <c r="J60991" s="72"/>
      <c r="K60991" s="72"/>
    </row>
    <row r="60992" spans="9:11">
      <c r="I60992" s="72"/>
      <c r="J60992" s="72"/>
      <c r="K60992" s="72"/>
    </row>
    <row r="60993" spans="9:11">
      <c r="I60993" s="72"/>
      <c r="J60993" s="72"/>
      <c r="K60993" s="72"/>
    </row>
    <row r="60994" spans="9:11">
      <c r="I60994" s="72"/>
      <c r="J60994" s="72"/>
      <c r="K60994" s="72"/>
    </row>
    <row r="60995" spans="9:11">
      <c r="I60995" s="72"/>
      <c r="J60995" s="72"/>
      <c r="K60995" s="72"/>
    </row>
    <row r="60996" spans="9:11">
      <c r="I60996" s="72"/>
      <c r="J60996" s="72"/>
      <c r="K60996" s="72"/>
    </row>
    <row r="60997" spans="9:11">
      <c r="I60997" s="72"/>
      <c r="J60997" s="72"/>
      <c r="K60997" s="72"/>
    </row>
    <row r="60998" spans="9:11">
      <c r="I60998" s="72"/>
      <c r="J60998" s="72"/>
      <c r="K60998" s="72"/>
    </row>
    <row r="60999" spans="9:11">
      <c r="I60999" s="72"/>
      <c r="J60999" s="72"/>
      <c r="K60999" s="72"/>
    </row>
    <row r="61000" spans="9:11">
      <c r="I61000" s="72"/>
      <c r="J61000" s="72"/>
      <c r="K61000" s="72"/>
    </row>
    <row r="61001" spans="9:11">
      <c r="I61001" s="72"/>
      <c r="J61001" s="72"/>
      <c r="K61001" s="72"/>
    </row>
    <row r="61002" spans="9:11">
      <c r="I61002" s="72"/>
      <c r="J61002" s="72"/>
      <c r="K61002" s="72"/>
    </row>
    <row r="61003" spans="9:11">
      <c r="I61003" s="72"/>
      <c r="J61003" s="72"/>
      <c r="K61003" s="72"/>
    </row>
    <row r="61004" spans="9:11">
      <c r="I61004" s="72"/>
      <c r="J61004" s="72"/>
      <c r="K61004" s="72"/>
    </row>
    <row r="61005" spans="9:11">
      <c r="I61005" s="72"/>
      <c r="J61005" s="72"/>
      <c r="K61005" s="72"/>
    </row>
    <row r="61006" spans="9:11">
      <c r="I61006" s="72"/>
      <c r="J61006" s="72"/>
      <c r="K61006" s="72"/>
    </row>
    <row r="61007" spans="9:11">
      <c r="I61007" s="72"/>
      <c r="J61007" s="72"/>
      <c r="K61007" s="72"/>
    </row>
    <row r="61008" spans="9:11">
      <c r="I61008" s="72"/>
      <c r="J61008" s="72"/>
      <c r="K61008" s="72"/>
    </row>
    <row r="61009" spans="9:11">
      <c r="I61009" s="72"/>
      <c r="J61009" s="72"/>
      <c r="K61009" s="72"/>
    </row>
    <row r="61010" spans="9:11">
      <c r="I61010" s="72"/>
      <c r="J61010" s="72"/>
      <c r="K61010" s="72"/>
    </row>
    <row r="61011" spans="9:11">
      <c r="I61011" s="72"/>
      <c r="J61011" s="72"/>
      <c r="K61011" s="72"/>
    </row>
    <row r="61012" spans="9:11">
      <c r="I61012" s="72"/>
      <c r="J61012" s="72"/>
      <c r="K61012" s="72"/>
    </row>
    <row r="61013" spans="9:11">
      <c r="I61013" s="72"/>
      <c r="J61013" s="72"/>
      <c r="K61013" s="72"/>
    </row>
    <row r="61014" spans="9:11">
      <c r="I61014" s="72"/>
      <c r="J61014" s="72"/>
      <c r="K61014" s="72"/>
    </row>
    <row r="61015" spans="9:11">
      <c r="I61015" s="72"/>
      <c r="J61015" s="72"/>
      <c r="K61015" s="72"/>
    </row>
    <row r="61016" spans="9:11">
      <c r="I61016" s="72"/>
      <c r="J61016" s="72"/>
      <c r="K61016" s="72"/>
    </row>
    <row r="61017" spans="9:11">
      <c r="I61017" s="72"/>
      <c r="J61017" s="72"/>
      <c r="K61017" s="72"/>
    </row>
    <row r="61018" spans="9:11">
      <c r="I61018" s="72"/>
      <c r="J61018" s="72"/>
      <c r="K61018" s="72"/>
    </row>
    <row r="61019" spans="9:11">
      <c r="I61019" s="72"/>
      <c r="J61019" s="72"/>
      <c r="K61019" s="72"/>
    </row>
    <row r="61020" spans="9:11">
      <c r="I61020" s="72"/>
      <c r="J61020" s="72"/>
      <c r="K61020" s="72"/>
    </row>
    <row r="61021" spans="9:11">
      <c r="I61021" s="72"/>
      <c r="J61021" s="72"/>
      <c r="K61021" s="72"/>
    </row>
    <row r="61022" spans="9:11">
      <c r="I61022" s="72"/>
      <c r="J61022" s="72"/>
      <c r="K61022" s="72"/>
    </row>
    <row r="61023" spans="9:11">
      <c r="I61023" s="72"/>
      <c r="J61023" s="72"/>
      <c r="K61023" s="72"/>
    </row>
    <row r="61024" spans="9:11">
      <c r="I61024" s="72"/>
      <c r="J61024" s="72"/>
      <c r="K61024" s="72"/>
    </row>
    <row r="61025" spans="9:11">
      <c r="I61025" s="72"/>
      <c r="J61025" s="72"/>
      <c r="K61025" s="72"/>
    </row>
    <row r="61026" spans="9:11">
      <c r="I61026" s="72"/>
      <c r="J61026" s="72"/>
      <c r="K61026" s="72"/>
    </row>
    <row r="61027" spans="9:11">
      <c r="I61027" s="72"/>
      <c r="J61027" s="72"/>
      <c r="K61027" s="72"/>
    </row>
    <row r="61028" spans="9:11">
      <c r="I61028" s="72"/>
      <c r="J61028" s="72"/>
      <c r="K61028" s="72"/>
    </row>
    <row r="61029" spans="9:11">
      <c r="I61029" s="72"/>
      <c r="J61029" s="72"/>
      <c r="K61029" s="72"/>
    </row>
    <row r="61030" spans="9:11">
      <c r="I61030" s="72"/>
      <c r="J61030" s="72"/>
      <c r="K61030" s="72"/>
    </row>
    <row r="61031" spans="9:11">
      <c r="I61031" s="72"/>
      <c r="J61031" s="72"/>
      <c r="K61031" s="72"/>
    </row>
    <row r="61032" spans="9:11">
      <c r="I61032" s="72"/>
      <c r="J61032" s="72"/>
      <c r="K61032" s="72"/>
    </row>
    <row r="61033" spans="9:11">
      <c r="I61033" s="72"/>
      <c r="J61033" s="72"/>
      <c r="K61033" s="72"/>
    </row>
    <row r="61034" spans="9:11">
      <c r="I61034" s="72"/>
      <c r="J61034" s="72"/>
      <c r="K61034" s="72"/>
    </row>
    <row r="61035" spans="9:11">
      <c r="I61035" s="72"/>
      <c r="J61035" s="72"/>
      <c r="K61035" s="72"/>
    </row>
    <row r="61036" spans="9:11">
      <c r="I61036" s="72"/>
      <c r="J61036" s="72"/>
      <c r="K61036" s="72"/>
    </row>
    <row r="61037" spans="9:11">
      <c r="I61037" s="72"/>
      <c r="J61037" s="72"/>
      <c r="K61037" s="72"/>
    </row>
    <row r="61038" spans="9:11">
      <c r="I61038" s="72"/>
      <c r="J61038" s="72"/>
      <c r="K61038" s="72"/>
    </row>
    <row r="61039" spans="9:11">
      <c r="I61039" s="72"/>
      <c r="J61039" s="72"/>
      <c r="K61039" s="72"/>
    </row>
    <row r="61040" spans="9:11">
      <c r="I61040" s="72"/>
      <c r="J61040" s="72"/>
      <c r="K61040" s="72"/>
    </row>
    <row r="61041" spans="9:11">
      <c r="I61041" s="72"/>
      <c r="J61041" s="72"/>
      <c r="K61041" s="72"/>
    </row>
    <row r="61042" spans="9:11">
      <c r="I61042" s="72"/>
      <c r="J61042" s="72"/>
      <c r="K61042" s="72"/>
    </row>
    <row r="61043" spans="9:11">
      <c r="I61043" s="72"/>
      <c r="J61043" s="72"/>
      <c r="K61043" s="72"/>
    </row>
    <row r="61044" spans="9:11">
      <c r="I61044" s="72"/>
      <c r="J61044" s="72"/>
      <c r="K61044" s="72"/>
    </row>
    <row r="61045" spans="9:11">
      <c r="I61045" s="72"/>
      <c r="J61045" s="72"/>
      <c r="K61045" s="72"/>
    </row>
    <row r="61046" spans="9:11">
      <c r="I61046" s="72"/>
      <c r="J61046" s="72"/>
      <c r="K61046" s="72"/>
    </row>
    <row r="61047" spans="9:11">
      <c r="I61047" s="72"/>
      <c r="J61047" s="72"/>
      <c r="K61047" s="72"/>
    </row>
    <row r="61048" spans="9:11">
      <c r="I61048" s="72"/>
      <c r="J61048" s="72"/>
      <c r="K61048" s="72"/>
    </row>
    <row r="61049" spans="9:11">
      <c r="I61049" s="72"/>
      <c r="J61049" s="72"/>
      <c r="K61049" s="72"/>
    </row>
    <row r="61050" spans="9:11">
      <c r="I61050" s="72"/>
      <c r="J61050" s="72"/>
      <c r="K61050" s="72"/>
    </row>
    <row r="61051" spans="9:11">
      <c r="I61051" s="72"/>
      <c r="J61051" s="72"/>
      <c r="K61051" s="72"/>
    </row>
    <row r="61052" spans="9:11">
      <c r="I61052" s="72"/>
      <c r="J61052" s="72"/>
      <c r="K61052" s="72"/>
    </row>
    <row r="61053" spans="9:11">
      <c r="I61053" s="72"/>
      <c r="J61053" s="72"/>
      <c r="K61053" s="72"/>
    </row>
    <row r="61054" spans="9:11">
      <c r="I61054" s="72"/>
      <c r="J61054" s="72"/>
      <c r="K61054" s="72"/>
    </row>
    <row r="61055" spans="9:11">
      <c r="I61055" s="72"/>
      <c r="J61055" s="72"/>
      <c r="K61055" s="72"/>
    </row>
    <row r="61056" spans="9:11">
      <c r="I61056" s="72"/>
      <c r="J61056" s="72"/>
      <c r="K61056" s="72"/>
    </row>
    <row r="61057" spans="9:11">
      <c r="I61057" s="72"/>
      <c r="J61057" s="72"/>
      <c r="K61057" s="72"/>
    </row>
    <row r="61058" spans="9:11">
      <c r="I61058" s="72"/>
      <c r="J61058" s="72"/>
      <c r="K61058" s="72"/>
    </row>
    <row r="61059" spans="9:11">
      <c r="I61059" s="72"/>
      <c r="J61059" s="72"/>
      <c r="K61059" s="72"/>
    </row>
    <row r="61060" spans="9:11">
      <c r="I61060" s="72"/>
      <c r="J61060" s="72"/>
      <c r="K61060" s="72"/>
    </row>
    <row r="61061" spans="9:11">
      <c r="I61061" s="72"/>
      <c r="J61061" s="72"/>
      <c r="K61061" s="72"/>
    </row>
    <row r="61062" spans="9:11">
      <c r="I61062" s="72"/>
      <c r="J61062" s="72"/>
      <c r="K61062" s="72"/>
    </row>
    <row r="61063" spans="9:11">
      <c r="I61063" s="72"/>
      <c r="J61063" s="72"/>
      <c r="K61063" s="72"/>
    </row>
    <row r="61064" spans="9:11">
      <c r="I61064" s="72"/>
      <c r="J61064" s="72"/>
      <c r="K61064" s="72"/>
    </row>
    <row r="61065" spans="9:11">
      <c r="I61065" s="72"/>
      <c r="J61065" s="72"/>
      <c r="K61065" s="72"/>
    </row>
    <row r="61066" spans="9:11">
      <c r="I61066" s="72"/>
      <c r="J61066" s="72"/>
      <c r="K61066" s="72"/>
    </row>
    <row r="61067" spans="9:11">
      <c r="I61067" s="72"/>
      <c r="J61067" s="72"/>
      <c r="K61067" s="72"/>
    </row>
    <row r="61068" spans="9:11">
      <c r="I61068" s="72"/>
      <c r="J61068" s="72"/>
      <c r="K61068" s="72"/>
    </row>
    <row r="61069" spans="9:11">
      <c r="I61069" s="72"/>
      <c r="J61069" s="72"/>
      <c r="K61069" s="72"/>
    </row>
    <row r="61070" spans="9:11">
      <c r="I61070" s="72"/>
      <c r="J61070" s="72"/>
      <c r="K61070" s="72"/>
    </row>
    <row r="61071" spans="9:11">
      <c r="I61071" s="72"/>
      <c r="J61071" s="72"/>
      <c r="K61071" s="72"/>
    </row>
    <row r="61072" spans="9:11">
      <c r="I61072" s="72"/>
      <c r="J61072" s="72"/>
      <c r="K61072" s="72"/>
    </row>
    <row r="61073" spans="9:11">
      <c r="I61073" s="72"/>
      <c r="J61073" s="72"/>
      <c r="K61073" s="72"/>
    </row>
    <row r="61074" spans="9:11">
      <c r="I61074" s="72"/>
      <c r="J61074" s="72"/>
      <c r="K61074" s="72"/>
    </row>
    <row r="61075" spans="9:11">
      <c r="I61075" s="72"/>
      <c r="J61075" s="72"/>
      <c r="K61075" s="72"/>
    </row>
    <row r="61076" spans="9:11">
      <c r="I61076" s="72"/>
      <c r="J61076" s="72"/>
      <c r="K61076" s="72"/>
    </row>
    <row r="61077" spans="9:11">
      <c r="I61077" s="72"/>
      <c r="J61077" s="72"/>
      <c r="K61077" s="72"/>
    </row>
    <row r="61078" spans="9:11">
      <c r="I61078" s="72"/>
      <c r="J61078" s="72"/>
      <c r="K61078" s="72"/>
    </row>
    <row r="61079" spans="9:11">
      <c r="I61079" s="72"/>
      <c r="J61079" s="72"/>
      <c r="K61079" s="72"/>
    </row>
    <row r="61080" spans="9:11">
      <c r="I61080" s="72"/>
      <c r="J61080" s="72"/>
      <c r="K61080" s="72"/>
    </row>
    <row r="61081" spans="9:11">
      <c r="I61081" s="72"/>
      <c r="J61081" s="72"/>
      <c r="K61081" s="72"/>
    </row>
    <row r="61082" spans="9:11">
      <c r="I61082" s="72"/>
      <c r="J61082" s="72"/>
      <c r="K61082" s="72"/>
    </row>
    <row r="61083" spans="9:11">
      <c r="I61083" s="72"/>
      <c r="J61083" s="72"/>
      <c r="K61083" s="72"/>
    </row>
    <row r="61084" spans="9:11">
      <c r="I61084" s="72"/>
      <c r="J61084" s="72"/>
      <c r="K61084" s="72"/>
    </row>
    <row r="61085" spans="9:11">
      <c r="I61085" s="72"/>
      <c r="J61085" s="72"/>
      <c r="K61085" s="72"/>
    </row>
    <row r="61086" spans="9:11">
      <c r="I61086" s="72"/>
      <c r="J61086" s="72"/>
      <c r="K61086" s="72"/>
    </row>
    <row r="61087" spans="9:11">
      <c r="I61087" s="72"/>
      <c r="J61087" s="72"/>
      <c r="K61087" s="72"/>
    </row>
    <row r="61088" spans="9:11">
      <c r="I61088" s="72"/>
      <c r="J61088" s="72"/>
      <c r="K61088" s="72"/>
    </row>
    <row r="61089" spans="9:11">
      <c r="I61089" s="72"/>
      <c r="J61089" s="72"/>
      <c r="K61089" s="72"/>
    </row>
    <row r="61090" spans="9:11">
      <c r="I61090" s="72"/>
      <c r="J61090" s="72"/>
      <c r="K61090" s="72"/>
    </row>
    <row r="61091" spans="9:11">
      <c r="I61091" s="72"/>
      <c r="J61091" s="72"/>
      <c r="K61091" s="72"/>
    </row>
    <row r="61092" spans="9:11">
      <c r="I61092" s="72"/>
      <c r="J61092" s="72"/>
      <c r="K61092" s="72"/>
    </row>
    <row r="61093" spans="9:11">
      <c r="I61093" s="72"/>
      <c r="J61093" s="72"/>
      <c r="K61093" s="72"/>
    </row>
    <row r="61094" spans="9:11">
      <c r="I61094" s="72"/>
      <c r="J61094" s="72"/>
      <c r="K61094" s="72"/>
    </row>
    <row r="61095" spans="9:11">
      <c r="I61095" s="72"/>
      <c r="J61095" s="72"/>
      <c r="K61095" s="72"/>
    </row>
    <row r="61096" spans="9:11">
      <c r="I61096" s="72"/>
      <c r="J61096" s="72"/>
      <c r="K61096" s="72"/>
    </row>
    <row r="61097" spans="9:11">
      <c r="I61097" s="72"/>
      <c r="J61097" s="72"/>
      <c r="K61097" s="72"/>
    </row>
    <row r="61098" spans="9:11">
      <c r="I61098" s="72"/>
      <c r="J61098" s="72"/>
      <c r="K61098" s="72"/>
    </row>
    <row r="61099" spans="9:11">
      <c r="I61099" s="72"/>
      <c r="J61099" s="72"/>
      <c r="K61099" s="72"/>
    </row>
    <row r="61100" spans="9:11">
      <c r="I61100" s="72"/>
      <c r="J61100" s="72"/>
      <c r="K61100" s="72"/>
    </row>
    <row r="61101" spans="9:11">
      <c r="I61101" s="72"/>
      <c r="J61101" s="72"/>
      <c r="K61101" s="72"/>
    </row>
    <row r="61102" spans="9:11">
      <c r="I61102" s="72"/>
      <c r="J61102" s="72"/>
      <c r="K61102" s="72"/>
    </row>
    <row r="61103" spans="9:11">
      <c r="I61103" s="72"/>
      <c r="J61103" s="72"/>
      <c r="K61103" s="72"/>
    </row>
    <row r="61104" spans="9:11">
      <c r="I61104" s="72"/>
      <c r="J61104" s="72"/>
      <c r="K61104" s="72"/>
    </row>
    <row r="61105" spans="9:11">
      <c r="I61105" s="72"/>
      <c r="J61105" s="72"/>
      <c r="K61105" s="72"/>
    </row>
    <row r="61106" spans="9:11">
      <c r="I61106" s="72"/>
      <c r="J61106" s="72"/>
      <c r="K61106" s="72"/>
    </row>
    <row r="61107" spans="9:11">
      <c r="I61107" s="72"/>
      <c r="J61107" s="72"/>
      <c r="K61107" s="72"/>
    </row>
    <row r="61108" spans="9:11">
      <c r="I61108" s="72"/>
      <c r="J61108" s="72"/>
      <c r="K61108" s="72"/>
    </row>
    <row r="61109" spans="9:11">
      <c r="I61109" s="72"/>
      <c r="J61109" s="72"/>
      <c r="K61109" s="72"/>
    </row>
    <row r="61110" spans="9:11">
      <c r="I61110" s="72"/>
      <c r="J61110" s="72"/>
      <c r="K61110" s="72"/>
    </row>
    <row r="61111" spans="9:11">
      <c r="I61111" s="72"/>
      <c r="J61111" s="72"/>
      <c r="K61111" s="72"/>
    </row>
    <row r="61112" spans="9:11">
      <c r="I61112" s="72"/>
      <c r="J61112" s="72"/>
      <c r="K61112" s="72"/>
    </row>
    <row r="61113" spans="9:11">
      <c r="I61113" s="72"/>
      <c r="J61113" s="72"/>
      <c r="K61113" s="72"/>
    </row>
    <row r="61114" spans="9:11">
      <c r="I61114" s="72"/>
      <c r="J61114" s="72"/>
      <c r="K61114" s="72"/>
    </row>
    <row r="61115" spans="9:11">
      <c r="I61115" s="72"/>
      <c r="J61115" s="72"/>
      <c r="K61115" s="72"/>
    </row>
    <row r="61116" spans="9:11">
      <c r="I61116" s="72"/>
      <c r="J61116" s="72"/>
      <c r="K61116" s="72"/>
    </row>
    <row r="61117" spans="9:11">
      <c r="I61117" s="72"/>
      <c r="J61117" s="72"/>
      <c r="K61117" s="72"/>
    </row>
    <row r="61118" spans="9:11">
      <c r="I61118" s="72"/>
      <c r="J61118" s="72"/>
      <c r="K61118" s="72"/>
    </row>
    <row r="61119" spans="9:11">
      <c r="I61119" s="72"/>
      <c r="J61119" s="72"/>
      <c r="K61119" s="72"/>
    </row>
    <row r="61120" spans="9:11">
      <c r="I61120" s="72"/>
      <c r="J61120" s="72"/>
      <c r="K61120" s="72"/>
    </row>
    <row r="61121" spans="9:11">
      <c r="I61121" s="72"/>
      <c r="J61121" s="72"/>
      <c r="K61121" s="72"/>
    </row>
    <row r="61122" spans="9:11">
      <c r="I61122" s="72"/>
      <c r="J61122" s="72"/>
      <c r="K61122" s="72"/>
    </row>
    <row r="61123" spans="9:11">
      <c r="I61123" s="72"/>
      <c r="J61123" s="72"/>
      <c r="K61123" s="72"/>
    </row>
    <row r="61124" spans="9:11">
      <c r="I61124" s="72"/>
      <c r="J61124" s="72"/>
      <c r="K61124" s="72"/>
    </row>
    <row r="61125" spans="9:11">
      <c r="I61125" s="72"/>
      <c r="J61125" s="72"/>
      <c r="K61125" s="72"/>
    </row>
    <row r="61126" spans="9:11">
      <c r="I61126" s="72"/>
      <c r="J61126" s="72"/>
      <c r="K61126" s="72"/>
    </row>
    <row r="61127" spans="9:11">
      <c r="I61127" s="72"/>
      <c r="J61127" s="72"/>
      <c r="K61127" s="72"/>
    </row>
    <row r="61128" spans="9:11">
      <c r="I61128" s="72"/>
      <c r="J61128" s="72"/>
      <c r="K61128" s="72"/>
    </row>
    <row r="61129" spans="9:11">
      <c r="I61129" s="72"/>
      <c r="J61129" s="72"/>
      <c r="K61129" s="72"/>
    </row>
    <row r="61130" spans="9:11">
      <c r="I61130" s="72"/>
      <c r="J61130" s="72"/>
      <c r="K61130" s="72"/>
    </row>
    <row r="61131" spans="9:11">
      <c r="I61131" s="72"/>
      <c r="J61131" s="72"/>
      <c r="K61131" s="72"/>
    </row>
    <row r="61132" spans="9:11">
      <c r="I61132" s="72"/>
      <c r="J61132" s="72"/>
      <c r="K61132" s="72"/>
    </row>
    <row r="61133" spans="9:11">
      <c r="I61133" s="72"/>
      <c r="J61133" s="72"/>
      <c r="K61133" s="72"/>
    </row>
    <row r="61134" spans="9:11">
      <c r="I61134" s="72"/>
      <c r="J61134" s="72"/>
      <c r="K61134" s="72"/>
    </row>
    <row r="61135" spans="9:11">
      <c r="I61135" s="72"/>
      <c r="J61135" s="72"/>
      <c r="K61135" s="72"/>
    </row>
    <row r="61136" spans="9:11">
      <c r="I61136" s="72"/>
      <c r="J61136" s="72"/>
      <c r="K61136" s="72"/>
    </row>
    <row r="61137" spans="9:11">
      <c r="I61137" s="72"/>
      <c r="J61137" s="72"/>
      <c r="K61137" s="72"/>
    </row>
    <row r="61138" spans="9:11">
      <c r="I61138" s="72"/>
      <c r="J61138" s="72"/>
      <c r="K61138" s="72"/>
    </row>
    <row r="61139" spans="9:11">
      <c r="I61139" s="72"/>
      <c r="J61139" s="72"/>
      <c r="K61139" s="72"/>
    </row>
    <row r="61140" spans="9:11">
      <c r="I61140" s="72"/>
      <c r="J61140" s="72"/>
      <c r="K61140" s="72"/>
    </row>
    <row r="61141" spans="9:11">
      <c r="I61141" s="72"/>
      <c r="J61141" s="72"/>
      <c r="K61141" s="72"/>
    </row>
    <row r="61142" spans="9:11">
      <c r="I61142" s="72"/>
      <c r="J61142" s="72"/>
      <c r="K61142" s="72"/>
    </row>
    <row r="61143" spans="9:11">
      <c r="I61143" s="72"/>
      <c r="J61143" s="72"/>
      <c r="K61143" s="72"/>
    </row>
    <row r="61144" spans="9:11">
      <c r="I61144" s="72"/>
      <c r="J61144" s="72"/>
      <c r="K61144" s="72"/>
    </row>
    <row r="61145" spans="9:11">
      <c r="I61145" s="72"/>
      <c r="J61145" s="72"/>
      <c r="K61145" s="72"/>
    </row>
    <row r="61146" spans="9:11">
      <c r="I61146" s="72"/>
      <c r="J61146" s="72"/>
      <c r="K61146" s="72"/>
    </row>
    <row r="61147" spans="9:11">
      <c r="I61147" s="72"/>
      <c r="J61147" s="72"/>
      <c r="K61147" s="72"/>
    </row>
    <row r="61148" spans="9:11">
      <c r="I61148" s="72"/>
      <c r="J61148" s="72"/>
      <c r="K61148" s="72"/>
    </row>
    <row r="61149" spans="9:11">
      <c r="I61149" s="72"/>
      <c r="J61149" s="72"/>
      <c r="K61149" s="72"/>
    </row>
    <row r="61150" spans="9:11">
      <c r="I61150" s="72"/>
      <c r="J61150" s="72"/>
      <c r="K61150" s="72"/>
    </row>
    <row r="61151" spans="9:11">
      <c r="I61151" s="72"/>
      <c r="J61151" s="72"/>
      <c r="K61151" s="72"/>
    </row>
    <row r="61152" spans="9:11">
      <c r="I61152" s="72"/>
      <c r="J61152" s="72"/>
      <c r="K61152" s="72"/>
    </row>
    <row r="61153" spans="9:11">
      <c r="I61153" s="72"/>
      <c r="J61153" s="72"/>
      <c r="K61153" s="72"/>
    </row>
    <row r="61154" spans="9:11">
      <c r="I61154" s="72"/>
      <c r="J61154" s="72"/>
      <c r="K61154" s="72"/>
    </row>
    <row r="61155" spans="9:11">
      <c r="I61155" s="72"/>
      <c r="J61155" s="72"/>
      <c r="K61155" s="72"/>
    </row>
    <row r="61156" spans="9:11">
      <c r="I61156" s="72"/>
      <c r="J61156" s="72"/>
      <c r="K61156" s="72"/>
    </row>
    <row r="61157" spans="9:11">
      <c r="I61157" s="72"/>
      <c r="J61157" s="72"/>
      <c r="K61157" s="72"/>
    </row>
    <row r="61158" spans="9:11">
      <c r="I61158" s="72"/>
      <c r="J61158" s="72"/>
      <c r="K61158" s="72"/>
    </row>
    <row r="61159" spans="9:11">
      <c r="I61159" s="72"/>
      <c r="J61159" s="72"/>
      <c r="K61159" s="72"/>
    </row>
    <row r="61160" spans="9:11">
      <c r="I61160" s="72"/>
      <c r="J61160" s="72"/>
      <c r="K61160" s="72"/>
    </row>
    <row r="61161" spans="9:11">
      <c r="I61161" s="72"/>
      <c r="J61161" s="72"/>
      <c r="K61161" s="72"/>
    </row>
    <row r="61162" spans="9:11">
      <c r="I61162" s="72"/>
      <c r="J61162" s="72"/>
      <c r="K61162" s="72"/>
    </row>
    <row r="61163" spans="9:11">
      <c r="I61163" s="72"/>
      <c r="J61163" s="72"/>
      <c r="K61163" s="72"/>
    </row>
    <row r="61164" spans="9:11">
      <c r="I61164" s="72"/>
      <c r="J61164" s="72"/>
      <c r="K61164" s="72"/>
    </row>
    <row r="61165" spans="9:11">
      <c r="I61165" s="72"/>
      <c r="J61165" s="72"/>
      <c r="K61165" s="72"/>
    </row>
    <row r="61166" spans="9:11">
      <c r="I61166" s="72"/>
      <c r="J61166" s="72"/>
      <c r="K61166" s="72"/>
    </row>
    <row r="61167" spans="9:11">
      <c r="I61167" s="72"/>
      <c r="J61167" s="72"/>
      <c r="K61167" s="72"/>
    </row>
    <row r="61168" spans="9:11">
      <c r="I61168" s="72"/>
      <c r="J61168" s="72"/>
      <c r="K61168" s="72"/>
    </row>
    <row r="61169" spans="9:11">
      <c r="I61169" s="72"/>
      <c r="J61169" s="72"/>
      <c r="K61169" s="72"/>
    </row>
    <row r="61170" spans="9:11">
      <c r="I61170" s="72"/>
      <c r="J61170" s="72"/>
      <c r="K61170" s="72"/>
    </row>
    <row r="61171" spans="9:11">
      <c r="I61171" s="72"/>
      <c r="J61171" s="72"/>
      <c r="K61171" s="72"/>
    </row>
    <row r="61172" spans="9:11">
      <c r="I61172" s="72"/>
      <c r="J61172" s="72"/>
      <c r="K61172" s="72"/>
    </row>
    <row r="61173" spans="9:11">
      <c r="I61173" s="72"/>
      <c r="J61173" s="72"/>
      <c r="K61173" s="72"/>
    </row>
    <row r="61174" spans="9:11">
      <c r="I61174" s="72"/>
      <c r="J61174" s="72"/>
      <c r="K61174" s="72"/>
    </row>
    <row r="61175" spans="9:11">
      <c r="I61175" s="72"/>
      <c r="J61175" s="72"/>
      <c r="K61175" s="72"/>
    </row>
    <row r="61176" spans="9:11">
      <c r="I61176" s="72"/>
      <c r="J61176" s="72"/>
      <c r="K61176" s="72"/>
    </row>
    <row r="61177" spans="9:11">
      <c r="I61177" s="72"/>
      <c r="J61177" s="72"/>
      <c r="K61177" s="72"/>
    </row>
    <row r="61178" spans="9:11">
      <c r="I61178" s="72"/>
      <c r="J61178" s="72"/>
      <c r="K61178" s="72"/>
    </row>
    <row r="61179" spans="9:11">
      <c r="I61179" s="72"/>
      <c r="J61179" s="72"/>
      <c r="K61179" s="72"/>
    </row>
    <row r="61180" spans="9:11">
      <c r="I61180" s="72"/>
      <c r="J61180" s="72"/>
      <c r="K61180" s="72"/>
    </row>
    <row r="61181" spans="9:11">
      <c r="I61181" s="72"/>
      <c r="J61181" s="72"/>
      <c r="K61181" s="72"/>
    </row>
    <row r="61182" spans="9:11">
      <c r="I61182" s="72"/>
      <c r="J61182" s="72"/>
      <c r="K61182" s="72"/>
    </row>
    <row r="61183" spans="9:11">
      <c r="I61183" s="72"/>
      <c r="J61183" s="72"/>
      <c r="K61183" s="72"/>
    </row>
    <row r="61184" spans="9:11">
      <c r="I61184" s="72"/>
      <c r="J61184" s="72"/>
      <c r="K61184" s="72"/>
    </row>
    <row r="61185" spans="9:11">
      <c r="I61185" s="72"/>
      <c r="J61185" s="72"/>
      <c r="K61185" s="72"/>
    </row>
    <row r="61186" spans="9:11">
      <c r="I61186" s="72"/>
      <c r="J61186" s="72"/>
      <c r="K61186" s="72"/>
    </row>
    <row r="61187" spans="9:11">
      <c r="I61187" s="72"/>
      <c r="J61187" s="72"/>
      <c r="K61187" s="72"/>
    </row>
    <row r="61188" spans="9:11">
      <c r="I61188" s="72"/>
      <c r="J61188" s="72"/>
      <c r="K61188" s="72"/>
    </row>
    <row r="61189" spans="9:11">
      <c r="I61189" s="72"/>
      <c r="J61189" s="72"/>
      <c r="K61189" s="72"/>
    </row>
    <row r="61190" spans="9:11">
      <c r="I61190" s="72"/>
      <c r="J61190" s="72"/>
      <c r="K61190" s="72"/>
    </row>
    <row r="61191" spans="9:11">
      <c r="I61191" s="72"/>
      <c r="J61191" s="72"/>
      <c r="K61191" s="72"/>
    </row>
    <row r="61192" spans="9:11">
      <c r="I61192" s="72"/>
      <c r="J61192" s="72"/>
      <c r="K61192" s="72"/>
    </row>
    <row r="61193" spans="9:11">
      <c r="I61193" s="72"/>
      <c r="J61193" s="72"/>
      <c r="K61193" s="72"/>
    </row>
    <row r="61194" spans="9:11">
      <c r="I61194" s="72"/>
      <c r="J61194" s="72"/>
      <c r="K61194" s="72"/>
    </row>
    <row r="61195" spans="9:11">
      <c r="I61195" s="72"/>
      <c r="J61195" s="72"/>
      <c r="K61195" s="72"/>
    </row>
    <row r="61196" spans="9:11">
      <c r="I61196" s="72"/>
      <c r="J61196" s="72"/>
      <c r="K61196" s="72"/>
    </row>
    <row r="61197" spans="9:11">
      <c r="I61197" s="72"/>
      <c r="J61197" s="72"/>
      <c r="K61197" s="72"/>
    </row>
    <row r="61198" spans="9:11">
      <c r="I61198" s="72"/>
      <c r="J61198" s="72"/>
      <c r="K61198" s="72"/>
    </row>
    <row r="61199" spans="9:11">
      <c r="I61199" s="72"/>
      <c r="J61199" s="72"/>
      <c r="K61199" s="72"/>
    </row>
    <row r="61200" spans="9:11">
      <c r="I61200" s="72"/>
      <c r="J61200" s="72"/>
      <c r="K61200" s="72"/>
    </row>
    <row r="61201" spans="9:11">
      <c r="I61201" s="72"/>
      <c r="J61201" s="72"/>
      <c r="K61201" s="72"/>
    </row>
    <row r="61202" spans="9:11">
      <c r="I61202" s="72"/>
      <c r="J61202" s="72"/>
      <c r="K61202" s="72"/>
    </row>
    <row r="61203" spans="9:11">
      <c r="I61203" s="72"/>
      <c r="J61203" s="72"/>
      <c r="K61203" s="72"/>
    </row>
    <row r="61204" spans="9:11">
      <c r="I61204" s="72"/>
      <c r="J61204" s="72"/>
      <c r="K61204" s="72"/>
    </row>
    <row r="61205" spans="9:11">
      <c r="I61205" s="72"/>
      <c r="J61205" s="72"/>
      <c r="K61205" s="72"/>
    </row>
    <row r="61206" spans="9:11">
      <c r="I61206" s="72"/>
      <c r="J61206" s="72"/>
      <c r="K61206" s="72"/>
    </row>
    <row r="61207" spans="9:11">
      <c r="I61207" s="72"/>
      <c r="J61207" s="72"/>
      <c r="K61207" s="72"/>
    </row>
    <row r="61208" spans="9:11">
      <c r="I61208" s="72"/>
      <c r="J61208" s="72"/>
      <c r="K61208" s="72"/>
    </row>
    <row r="61209" spans="9:11">
      <c r="I61209" s="72"/>
      <c r="J61209" s="72"/>
      <c r="K61209" s="72"/>
    </row>
    <row r="61210" spans="9:11">
      <c r="I61210" s="72"/>
      <c r="J61210" s="72"/>
      <c r="K61210" s="72"/>
    </row>
    <row r="61211" spans="9:11">
      <c r="I61211" s="72"/>
      <c r="J61211" s="72"/>
      <c r="K61211" s="72"/>
    </row>
    <row r="61212" spans="9:11">
      <c r="I61212" s="72"/>
      <c r="J61212" s="72"/>
      <c r="K61212" s="72"/>
    </row>
    <row r="61213" spans="9:11">
      <c r="I61213" s="72"/>
      <c r="J61213" s="72"/>
      <c r="K61213" s="72"/>
    </row>
    <row r="61214" spans="9:11">
      <c r="I61214" s="72"/>
      <c r="J61214" s="72"/>
      <c r="K61214" s="72"/>
    </row>
    <row r="61215" spans="9:11">
      <c r="I61215" s="72"/>
      <c r="J61215" s="72"/>
      <c r="K61215" s="72"/>
    </row>
    <row r="61216" spans="9:11">
      <c r="I61216" s="72"/>
      <c r="J61216" s="72"/>
      <c r="K61216" s="72"/>
    </row>
    <row r="61217" spans="9:11">
      <c r="I61217" s="72"/>
      <c r="J61217" s="72"/>
      <c r="K61217" s="72"/>
    </row>
    <row r="61218" spans="9:11">
      <c r="I61218" s="72"/>
      <c r="J61218" s="72"/>
      <c r="K61218" s="72"/>
    </row>
    <row r="61219" spans="9:11">
      <c r="I61219" s="72"/>
      <c r="J61219" s="72"/>
      <c r="K61219" s="72"/>
    </row>
    <row r="61220" spans="9:11">
      <c r="I61220" s="72"/>
      <c r="J61220" s="72"/>
      <c r="K61220" s="72"/>
    </row>
    <row r="61221" spans="9:11">
      <c r="I61221" s="72"/>
      <c r="J61221" s="72"/>
      <c r="K61221" s="72"/>
    </row>
    <row r="61222" spans="9:11">
      <c r="I61222" s="72"/>
      <c r="J61222" s="72"/>
      <c r="K61222" s="72"/>
    </row>
    <row r="61223" spans="9:11">
      <c r="I61223" s="72"/>
      <c r="J61223" s="72"/>
      <c r="K61223" s="72"/>
    </row>
    <row r="61224" spans="9:11">
      <c r="I61224" s="72"/>
      <c r="J61224" s="72"/>
      <c r="K61224" s="72"/>
    </row>
    <row r="61225" spans="9:11">
      <c r="I61225" s="72"/>
      <c r="J61225" s="72"/>
      <c r="K61225" s="72"/>
    </row>
    <row r="61226" spans="9:11">
      <c r="I61226" s="72"/>
      <c r="J61226" s="72"/>
      <c r="K61226" s="72"/>
    </row>
    <row r="61227" spans="9:11">
      <c r="I61227" s="72"/>
      <c r="J61227" s="72"/>
      <c r="K61227" s="72"/>
    </row>
    <row r="61228" spans="9:11">
      <c r="I61228" s="72"/>
      <c r="J61228" s="72"/>
      <c r="K61228" s="72"/>
    </row>
    <row r="61229" spans="9:11">
      <c r="I61229" s="72"/>
      <c r="J61229" s="72"/>
      <c r="K61229" s="72"/>
    </row>
    <row r="61230" spans="9:11">
      <c r="I61230" s="72"/>
      <c r="J61230" s="72"/>
      <c r="K61230" s="72"/>
    </row>
    <row r="61231" spans="9:11">
      <c r="I61231" s="72"/>
      <c r="J61231" s="72"/>
      <c r="K61231" s="72"/>
    </row>
    <row r="61232" spans="9:11">
      <c r="I61232" s="72"/>
      <c r="J61232" s="72"/>
      <c r="K61232" s="72"/>
    </row>
    <row r="61233" spans="9:11">
      <c r="I61233" s="72"/>
      <c r="J61233" s="72"/>
      <c r="K61233" s="72"/>
    </row>
    <row r="61234" spans="9:11">
      <c r="I61234" s="72"/>
      <c r="J61234" s="72"/>
      <c r="K61234" s="72"/>
    </row>
    <row r="61235" spans="9:11">
      <c r="I61235" s="72"/>
      <c r="J61235" s="72"/>
      <c r="K61235" s="72"/>
    </row>
    <row r="61236" spans="9:11">
      <c r="I61236" s="72"/>
      <c r="J61236" s="72"/>
      <c r="K61236" s="72"/>
    </row>
    <row r="61237" spans="9:11">
      <c r="I61237" s="72"/>
      <c r="J61237" s="72"/>
      <c r="K61237" s="72"/>
    </row>
    <row r="61238" spans="9:11">
      <c r="I61238" s="72"/>
      <c r="J61238" s="72"/>
      <c r="K61238" s="72"/>
    </row>
    <row r="61239" spans="9:11">
      <c r="I61239" s="72"/>
      <c r="J61239" s="72"/>
      <c r="K61239" s="72"/>
    </row>
    <row r="61240" spans="9:11">
      <c r="I61240" s="72"/>
      <c r="J61240" s="72"/>
      <c r="K61240" s="72"/>
    </row>
    <row r="61241" spans="9:11">
      <c r="I61241" s="72"/>
      <c r="J61241" s="72"/>
      <c r="K61241" s="72"/>
    </row>
    <row r="61242" spans="9:11">
      <c r="I61242" s="72"/>
      <c r="J61242" s="72"/>
      <c r="K61242" s="72"/>
    </row>
    <row r="61243" spans="9:11">
      <c r="I61243" s="72"/>
      <c r="J61243" s="72"/>
      <c r="K61243" s="72"/>
    </row>
    <row r="61244" spans="9:11">
      <c r="I61244" s="72"/>
      <c r="J61244" s="72"/>
      <c r="K61244" s="72"/>
    </row>
    <row r="61245" spans="9:11">
      <c r="I61245" s="72"/>
      <c r="J61245" s="72"/>
      <c r="K61245" s="72"/>
    </row>
    <row r="61246" spans="9:11">
      <c r="I61246" s="72"/>
      <c r="J61246" s="72"/>
      <c r="K61246" s="72"/>
    </row>
    <row r="61247" spans="9:11">
      <c r="I61247" s="72"/>
      <c r="J61247" s="72"/>
      <c r="K61247" s="72"/>
    </row>
    <row r="61248" spans="9:11">
      <c r="I61248" s="72"/>
      <c r="J61248" s="72"/>
      <c r="K61248" s="72"/>
    </row>
    <row r="61249" spans="9:11">
      <c r="I61249" s="72"/>
      <c r="J61249" s="72"/>
      <c r="K61249" s="72"/>
    </row>
    <row r="61250" spans="9:11">
      <c r="I61250" s="72"/>
      <c r="J61250" s="72"/>
      <c r="K61250" s="72"/>
    </row>
    <row r="61251" spans="9:11">
      <c r="I61251" s="72"/>
      <c r="J61251" s="72"/>
      <c r="K61251" s="72"/>
    </row>
    <row r="61252" spans="9:11">
      <c r="I61252" s="72"/>
      <c r="J61252" s="72"/>
      <c r="K61252" s="72"/>
    </row>
    <row r="61253" spans="9:11">
      <c r="I61253" s="72"/>
      <c r="J61253" s="72"/>
      <c r="K61253" s="72"/>
    </row>
    <row r="61254" spans="9:11">
      <c r="I61254" s="72"/>
      <c r="J61254" s="72"/>
      <c r="K61254" s="72"/>
    </row>
    <row r="61255" spans="9:11">
      <c r="I61255" s="72"/>
      <c r="J61255" s="72"/>
      <c r="K61255" s="72"/>
    </row>
    <row r="61256" spans="9:11">
      <c r="I61256" s="72"/>
      <c r="J61256" s="72"/>
      <c r="K61256" s="72"/>
    </row>
    <row r="61257" spans="9:11">
      <c r="I61257" s="72"/>
      <c r="J61257" s="72"/>
      <c r="K61257" s="72"/>
    </row>
    <row r="61258" spans="9:11">
      <c r="I61258" s="72"/>
      <c r="J61258" s="72"/>
      <c r="K61258" s="72"/>
    </row>
    <row r="61259" spans="9:11">
      <c r="I61259" s="72"/>
      <c r="J61259" s="72"/>
      <c r="K61259" s="72"/>
    </row>
    <row r="61260" spans="9:11">
      <c r="I61260" s="72"/>
      <c r="J61260" s="72"/>
      <c r="K61260" s="72"/>
    </row>
    <row r="61261" spans="9:11">
      <c r="I61261" s="72"/>
      <c r="J61261" s="72"/>
      <c r="K61261" s="72"/>
    </row>
    <row r="61262" spans="9:11">
      <c r="I61262" s="72"/>
      <c r="J61262" s="72"/>
      <c r="K61262" s="72"/>
    </row>
    <row r="61263" spans="9:11">
      <c r="I61263" s="72"/>
      <c r="J61263" s="72"/>
      <c r="K61263" s="72"/>
    </row>
    <row r="61264" spans="9:11">
      <c r="I61264" s="72"/>
      <c r="J61264" s="72"/>
      <c r="K61264" s="72"/>
    </row>
    <row r="61265" spans="9:11">
      <c r="I61265" s="72"/>
      <c r="J61265" s="72"/>
      <c r="K61265" s="72"/>
    </row>
    <row r="61266" spans="9:11">
      <c r="I61266" s="72"/>
      <c r="J61266" s="72"/>
      <c r="K61266" s="72"/>
    </row>
    <row r="61267" spans="9:11">
      <c r="I61267" s="72"/>
      <c r="J61267" s="72"/>
      <c r="K61267" s="72"/>
    </row>
    <row r="61268" spans="9:11">
      <c r="I61268" s="72"/>
      <c r="J61268" s="72"/>
      <c r="K61268" s="72"/>
    </row>
    <row r="61269" spans="9:11">
      <c r="I61269" s="72"/>
      <c r="J61269" s="72"/>
      <c r="K61269" s="72"/>
    </row>
    <row r="61270" spans="9:11">
      <c r="I61270" s="72"/>
      <c r="J61270" s="72"/>
      <c r="K61270" s="72"/>
    </row>
    <row r="61271" spans="9:11">
      <c r="I61271" s="72"/>
      <c r="J61271" s="72"/>
      <c r="K61271" s="72"/>
    </row>
    <row r="61272" spans="9:11">
      <c r="I61272" s="72"/>
      <c r="J61272" s="72"/>
      <c r="K61272" s="72"/>
    </row>
    <row r="61273" spans="9:11">
      <c r="I61273" s="72"/>
      <c r="J61273" s="72"/>
      <c r="K61273" s="72"/>
    </row>
    <row r="61274" spans="9:11">
      <c r="I61274" s="72"/>
      <c r="J61274" s="72"/>
      <c r="K61274" s="72"/>
    </row>
    <row r="61275" spans="9:11">
      <c r="I61275" s="72"/>
      <c r="J61275" s="72"/>
      <c r="K61275" s="72"/>
    </row>
    <row r="61276" spans="9:11">
      <c r="I61276" s="72"/>
      <c r="J61276" s="72"/>
      <c r="K61276" s="72"/>
    </row>
    <row r="61277" spans="9:11">
      <c r="I61277" s="72"/>
      <c r="J61277" s="72"/>
      <c r="K61277" s="72"/>
    </row>
    <row r="61278" spans="9:11">
      <c r="I61278" s="72"/>
      <c r="J61278" s="72"/>
      <c r="K61278" s="72"/>
    </row>
    <row r="61279" spans="9:11">
      <c r="I61279" s="72"/>
      <c r="J61279" s="72"/>
      <c r="K61279" s="72"/>
    </row>
    <row r="61280" spans="9:11">
      <c r="I61280" s="72"/>
      <c r="J61280" s="72"/>
      <c r="K61280" s="72"/>
    </row>
    <row r="61281" spans="9:11">
      <c r="I61281" s="72"/>
      <c r="J61281" s="72"/>
      <c r="K61281" s="72"/>
    </row>
    <row r="61282" spans="9:11">
      <c r="I61282" s="72"/>
      <c r="J61282" s="72"/>
      <c r="K61282" s="72"/>
    </row>
    <row r="61283" spans="9:11">
      <c r="I61283" s="72"/>
      <c r="J61283" s="72"/>
      <c r="K61283" s="72"/>
    </row>
    <row r="61284" spans="9:11">
      <c r="I61284" s="72"/>
      <c r="J61284" s="72"/>
      <c r="K61284" s="72"/>
    </row>
    <row r="61285" spans="9:11">
      <c r="I61285" s="72"/>
      <c r="J61285" s="72"/>
      <c r="K61285" s="72"/>
    </row>
    <row r="61286" spans="9:11">
      <c r="I61286" s="72"/>
      <c r="J61286" s="72"/>
      <c r="K61286" s="72"/>
    </row>
    <row r="61287" spans="9:11">
      <c r="I61287" s="72"/>
      <c r="J61287" s="72"/>
      <c r="K61287" s="72"/>
    </row>
    <row r="61288" spans="9:11">
      <c r="I61288" s="72"/>
      <c r="J61288" s="72"/>
      <c r="K61288" s="72"/>
    </row>
    <row r="61289" spans="9:11">
      <c r="I61289" s="72"/>
      <c r="J61289" s="72"/>
      <c r="K61289" s="72"/>
    </row>
    <row r="61290" spans="9:11">
      <c r="I61290" s="72"/>
      <c r="J61290" s="72"/>
      <c r="K61290" s="72"/>
    </row>
    <row r="61291" spans="9:11">
      <c r="I61291" s="72"/>
      <c r="J61291" s="72"/>
      <c r="K61291" s="72"/>
    </row>
    <row r="61292" spans="9:11">
      <c r="I61292" s="72"/>
      <c r="J61292" s="72"/>
      <c r="K61292" s="72"/>
    </row>
    <row r="61293" spans="9:11">
      <c r="I61293" s="72"/>
      <c r="J61293" s="72"/>
      <c r="K61293" s="72"/>
    </row>
    <row r="61294" spans="9:11">
      <c r="I61294" s="72"/>
      <c r="J61294" s="72"/>
      <c r="K61294" s="72"/>
    </row>
    <row r="61295" spans="9:11">
      <c r="I61295" s="72"/>
      <c r="J61295" s="72"/>
      <c r="K61295" s="72"/>
    </row>
    <row r="61296" spans="9:11">
      <c r="I61296" s="72"/>
      <c r="J61296" s="72"/>
      <c r="K61296" s="72"/>
    </row>
    <row r="61297" spans="9:11">
      <c r="I61297" s="72"/>
      <c r="J61297" s="72"/>
      <c r="K61297" s="72"/>
    </row>
    <row r="61298" spans="9:11">
      <c r="I61298" s="72"/>
      <c r="J61298" s="72"/>
      <c r="K61298" s="72"/>
    </row>
    <row r="61299" spans="9:11">
      <c r="I61299" s="72"/>
      <c r="J61299" s="72"/>
      <c r="K61299" s="72"/>
    </row>
    <row r="61300" spans="9:11">
      <c r="I61300" s="72"/>
      <c r="J61300" s="72"/>
      <c r="K61300" s="72"/>
    </row>
    <row r="61301" spans="9:11">
      <c r="I61301" s="72"/>
      <c r="J61301" s="72"/>
      <c r="K61301" s="72"/>
    </row>
    <row r="61302" spans="9:11">
      <c r="I61302" s="72"/>
      <c r="J61302" s="72"/>
      <c r="K61302" s="72"/>
    </row>
    <row r="61303" spans="9:11">
      <c r="I61303" s="72"/>
      <c r="J61303" s="72"/>
      <c r="K61303" s="72"/>
    </row>
    <row r="61304" spans="9:11">
      <c r="I61304" s="72"/>
      <c r="J61304" s="72"/>
      <c r="K61304" s="72"/>
    </row>
    <row r="61305" spans="9:11">
      <c r="I61305" s="72"/>
      <c r="J61305" s="72"/>
      <c r="K61305" s="72"/>
    </row>
    <row r="61306" spans="9:11">
      <c r="I61306" s="72"/>
      <c r="J61306" s="72"/>
      <c r="K61306" s="72"/>
    </row>
    <row r="61307" spans="9:11">
      <c r="I61307" s="72"/>
      <c r="J61307" s="72"/>
      <c r="K61307" s="72"/>
    </row>
    <row r="61308" spans="9:11">
      <c r="I61308" s="72"/>
      <c r="J61308" s="72"/>
      <c r="K61308" s="72"/>
    </row>
    <row r="61309" spans="9:11">
      <c r="I61309" s="72"/>
      <c r="J61309" s="72"/>
      <c r="K61309" s="72"/>
    </row>
    <row r="61310" spans="9:11">
      <c r="I61310" s="72"/>
      <c r="J61310" s="72"/>
      <c r="K61310" s="72"/>
    </row>
    <row r="61311" spans="9:11">
      <c r="I61311" s="72"/>
      <c r="J61311" s="72"/>
      <c r="K61311" s="72"/>
    </row>
    <row r="61312" spans="9:11">
      <c r="I61312" s="72"/>
      <c r="J61312" s="72"/>
      <c r="K61312" s="72"/>
    </row>
    <row r="61313" spans="9:11">
      <c r="I61313" s="72"/>
      <c r="J61313" s="72"/>
      <c r="K61313" s="72"/>
    </row>
    <row r="61314" spans="9:11">
      <c r="I61314" s="72"/>
      <c r="J61314" s="72"/>
      <c r="K61314" s="72"/>
    </row>
    <row r="61315" spans="9:11">
      <c r="I61315" s="72"/>
      <c r="J61315" s="72"/>
      <c r="K61315" s="72"/>
    </row>
    <row r="61316" spans="9:11">
      <c r="I61316" s="72"/>
      <c r="J61316" s="72"/>
      <c r="K61316" s="72"/>
    </row>
    <row r="61317" spans="9:11">
      <c r="I61317" s="72"/>
      <c r="J61317" s="72"/>
      <c r="K61317" s="72"/>
    </row>
    <row r="61318" spans="9:11">
      <c r="I61318" s="72"/>
      <c r="J61318" s="72"/>
      <c r="K61318" s="72"/>
    </row>
    <row r="61319" spans="9:11">
      <c r="I61319" s="72"/>
      <c r="J61319" s="72"/>
      <c r="K61319" s="72"/>
    </row>
    <row r="61320" spans="9:11">
      <c r="I61320" s="72"/>
      <c r="J61320" s="72"/>
      <c r="K61320" s="72"/>
    </row>
    <row r="61321" spans="9:11">
      <c r="I61321" s="72"/>
      <c r="J61321" s="72"/>
      <c r="K61321" s="72"/>
    </row>
    <row r="61322" spans="9:11">
      <c r="I61322" s="72"/>
      <c r="J61322" s="72"/>
      <c r="K61322" s="72"/>
    </row>
    <row r="61323" spans="9:11">
      <c r="I61323" s="72"/>
      <c r="J61323" s="72"/>
      <c r="K61323" s="72"/>
    </row>
    <row r="61324" spans="9:11">
      <c r="I61324" s="72"/>
      <c r="J61324" s="72"/>
      <c r="K61324" s="72"/>
    </row>
    <row r="61325" spans="9:11">
      <c r="I61325" s="72"/>
      <c r="J61325" s="72"/>
      <c r="K61325" s="72"/>
    </row>
    <row r="61326" spans="9:11">
      <c r="I61326" s="72"/>
      <c r="J61326" s="72"/>
      <c r="K61326" s="72"/>
    </row>
    <row r="61327" spans="9:11">
      <c r="I61327" s="72"/>
      <c r="J61327" s="72"/>
      <c r="K61327" s="72"/>
    </row>
    <row r="61328" spans="9:11">
      <c r="I61328" s="72"/>
      <c r="J61328" s="72"/>
      <c r="K61328" s="72"/>
    </row>
    <row r="61329" spans="9:11">
      <c r="I61329" s="72"/>
      <c r="J61329" s="72"/>
      <c r="K61329" s="72"/>
    </row>
    <row r="61330" spans="9:11">
      <c r="I61330" s="72"/>
      <c r="J61330" s="72"/>
      <c r="K61330" s="72"/>
    </row>
    <row r="61331" spans="9:11">
      <c r="I61331" s="72"/>
      <c r="J61331" s="72"/>
      <c r="K61331" s="72"/>
    </row>
    <row r="61332" spans="9:11">
      <c r="I61332" s="72"/>
      <c r="J61332" s="72"/>
      <c r="K61332" s="72"/>
    </row>
    <row r="61333" spans="9:11">
      <c r="I61333" s="72"/>
      <c r="J61333" s="72"/>
      <c r="K61333" s="72"/>
    </row>
    <row r="61334" spans="9:11">
      <c r="I61334" s="72"/>
      <c r="J61334" s="72"/>
      <c r="K61334" s="72"/>
    </row>
    <row r="61335" spans="9:11">
      <c r="I61335" s="72"/>
      <c r="J61335" s="72"/>
      <c r="K61335" s="72"/>
    </row>
    <row r="61336" spans="9:11">
      <c r="I61336" s="72"/>
      <c r="J61336" s="72"/>
      <c r="K61336" s="72"/>
    </row>
    <row r="61337" spans="9:11">
      <c r="I61337" s="72"/>
      <c r="J61337" s="72"/>
      <c r="K61337" s="72"/>
    </row>
    <row r="61338" spans="9:11">
      <c r="I61338" s="72"/>
      <c r="J61338" s="72"/>
      <c r="K61338" s="72"/>
    </row>
    <row r="61339" spans="9:11">
      <c r="I61339" s="72"/>
      <c r="J61339" s="72"/>
      <c r="K61339" s="72"/>
    </row>
    <row r="61340" spans="9:11">
      <c r="I61340" s="72"/>
      <c r="J61340" s="72"/>
      <c r="K61340" s="72"/>
    </row>
    <row r="61341" spans="9:11">
      <c r="I61341" s="72"/>
      <c r="J61341" s="72"/>
      <c r="K61341" s="72"/>
    </row>
    <row r="61342" spans="9:11">
      <c r="I61342" s="72"/>
      <c r="J61342" s="72"/>
      <c r="K61342" s="72"/>
    </row>
    <row r="61343" spans="9:11">
      <c r="I61343" s="72"/>
      <c r="J61343" s="72"/>
      <c r="K61343" s="72"/>
    </row>
    <row r="61344" spans="9:11">
      <c r="I61344" s="72"/>
      <c r="J61344" s="72"/>
      <c r="K61344" s="72"/>
    </row>
    <row r="61345" spans="9:11">
      <c r="I61345" s="72"/>
      <c r="J61345" s="72"/>
      <c r="K61345" s="72"/>
    </row>
    <row r="61346" spans="9:11">
      <c r="I61346" s="72"/>
      <c r="J61346" s="72"/>
      <c r="K61346" s="72"/>
    </row>
    <row r="61347" spans="9:11">
      <c r="I61347" s="72"/>
      <c r="J61347" s="72"/>
      <c r="K61347" s="72"/>
    </row>
    <row r="61348" spans="9:11">
      <c r="I61348" s="72"/>
      <c r="J61348" s="72"/>
      <c r="K61348" s="72"/>
    </row>
    <row r="61349" spans="9:11">
      <c r="I61349" s="72"/>
      <c r="J61349" s="72"/>
      <c r="K61349" s="72"/>
    </row>
    <row r="61350" spans="9:11">
      <c r="I61350" s="72"/>
      <c r="J61350" s="72"/>
      <c r="K61350" s="72"/>
    </row>
    <row r="61351" spans="9:11">
      <c r="I61351" s="72"/>
      <c r="J61351" s="72"/>
      <c r="K61351" s="72"/>
    </row>
    <row r="61352" spans="9:11">
      <c r="I61352" s="72"/>
      <c r="J61352" s="72"/>
      <c r="K61352" s="72"/>
    </row>
    <row r="61353" spans="9:11">
      <c r="I61353" s="72"/>
      <c r="J61353" s="72"/>
      <c r="K61353" s="72"/>
    </row>
    <row r="61354" spans="9:11">
      <c r="I61354" s="72"/>
      <c r="J61354" s="72"/>
      <c r="K61354" s="72"/>
    </row>
    <row r="61355" spans="9:11">
      <c r="I61355" s="72"/>
      <c r="J61355" s="72"/>
      <c r="K61355" s="72"/>
    </row>
    <row r="61356" spans="9:11">
      <c r="I61356" s="72"/>
      <c r="J61356" s="72"/>
      <c r="K61356" s="72"/>
    </row>
    <row r="61357" spans="9:11">
      <c r="I61357" s="72"/>
      <c r="J61357" s="72"/>
      <c r="K61357" s="72"/>
    </row>
    <row r="61358" spans="9:11">
      <c r="I61358" s="72"/>
      <c r="J61358" s="72"/>
      <c r="K61358" s="72"/>
    </row>
    <row r="61359" spans="9:11">
      <c r="I61359" s="72"/>
      <c r="J61359" s="72"/>
      <c r="K61359" s="72"/>
    </row>
    <row r="61360" spans="9:11">
      <c r="I61360" s="72"/>
      <c r="J61360" s="72"/>
      <c r="K61360" s="72"/>
    </row>
    <row r="61361" spans="9:11">
      <c r="I61361" s="72"/>
      <c r="J61361" s="72"/>
      <c r="K61361" s="72"/>
    </row>
    <row r="61362" spans="9:11">
      <c r="I61362" s="72"/>
      <c r="J61362" s="72"/>
      <c r="K61362" s="72"/>
    </row>
    <row r="61363" spans="9:11">
      <c r="I61363" s="72"/>
      <c r="J61363" s="72"/>
      <c r="K61363" s="72"/>
    </row>
    <row r="61364" spans="9:11">
      <c r="I61364" s="72"/>
      <c r="J61364" s="72"/>
      <c r="K61364" s="72"/>
    </row>
    <row r="61365" spans="9:11">
      <c r="I61365" s="72"/>
      <c r="J61365" s="72"/>
      <c r="K61365" s="72"/>
    </row>
    <row r="61366" spans="9:11">
      <c r="I61366" s="72"/>
      <c r="J61366" s="72"/>
      <c r="K61366" s="72"/>
    </row>
    <row r="61367" spans="9:11">
      <c r="I61367" s="72"/>
      <c r="J61367" s="72"/>
      <c r="K61367" s="72"/>
    </row>
    <row r="61368" spans="9:11">
      <c r="I61368" s="72"/>
      <c r="J61368" s="72"/>
      <c r="K61368" s="72"/>
    </row>
    <row r="61369" spans="9:11">
      <c r="I61369" s="72"/>
      <c r="J61369" s="72"/>
      <c r="K61369" s="72"/>
    </row>
    <row r="61370" spans="9:11">
      <c r="I61370" s="72"/>
      <c r="J61370" s="72"/>
      <c r="K61370" s="72"/>
    </row>
    <row r="61371" spans="9:11">
      <c r="I61371" s="72"/>
      <c r="J61371" s="72"/>
      <c r="K61371" s="72"/>
    </row>
    <row r="61372" spans="9:11">
      <c r="I61372" s="72"/>
      <c r="J61372" s="72"/>
      <c r="K61372" s="72"/>
    </row>
    <row r="61373" spans="9:11">
      <c r="I61373" s="72"/>
      <c r="J61373" s="72"/>
      <c r="K61373" s="72"/>
    </row>
    <row r="61374" spans="9:11">
      <c r="I61374" s="72"/>
      <c r="J61374" s="72"/>
      <c r="K61374" s="72"/>
    </row>
    <row r="61375" spans="9:11">
      <c r="I61375" s="72"/>
      <c r="J61375" s="72"/>
      <c r="K61375" s="72"/>
    </row>
    <row r="61376" spans="9:11">
      <c r="I61376" s="72"/>
      <c r="J61376" s="72"/>
      <c r="K61376" s="72"/>
    </row>
    <row r="61377" spans="9:11">
      <c r="I61377" s="72"/>
      <c r="J61377" s="72"/>
      <c r="K61377" s="72"/>
    </row>
    <row r="61378" spans="9:11">
      <c r="I61378" s="72"/>
      <c r="J61378" s="72"/>
      <c r="K61378" s="72"/>
    </row>
    <row r="61379" spans="9:11">
      <c r="I61379" s="72"/>
      <c r="J61379" s="72"/>
      <c r="K61379" s="72"/>
    </row>
    <row r="61380" spans="9:11">
      <c r="I61380" s="72"/>
      <c r="J61380" s="72"/>
      <c r="K61380" s="72"/>
    </row>
    <row r="61381" spans="9:11">
      <c r="I61381" s="72"/>
      <c r="J61381" s="72"/>
      <c r="K61381" s="72"/>
    </row>
    <row r="61382" spans="9:11">
      <c r="I61382" s="72"/>
      <c r="J61382" s="72"/>
      <c r="K61382" s="72"/>
    </row>
    <row r="61383" spans="9:11">
      <c r="I61383" s="72"/>
      <c r="J61383" s="72"/>
      <c r="K61383" s="72"/>
    </row>
    <row r="61384" spans="9:11">
      <c r="I61384" s="72"/>
      <c r="J61384" s="72"/>
      <c r="K61384" s="72"/>
    </row>
    <row r="61385" spans="9:11">
      <c r="I61385" s="72"/>
      <c r="J61385" s="72"/>
      <c r="K61385" s="72"/>
    </row>
    <row r="61386" spans="9:11">
      <c r="I61386" s="72"/>
      <c r="J61386" s="72"/>
      <c r="K61386" s="72"/>
    </row>
    <row r="61387" spans="9:11">
      <c r="I61387" s="72"/>
      <c r="J61387" s="72"/>
      <c r="K61387" s="72"/>
    </row>
    <row r="61388" spans="9:11">
      <c r="I61388" s="72"/>
      <c r="J61388" s="72"/>
      <c r="K61388" s="72"/>
    </row>
    <row r="61389" spans="9:11">
      <c r="I61389" s="72"/>
      <c r="J61389" s="72"/>
      <c r="K61389" s="72"/>
    </row>
    <row r="61390" spans="9:11">
      <c r="I61390" s="72"/>
      <c r="J61390" s="72"/>
      <c r="K61390" s="72"/>
    </row>
    <row r="61391" spans="9:11">
      <c r="I61391" s="72"/>
      <c r="J61391" s="72"/>
      <c r="K61391" s="72"/>
    </row>
    <row r="61392" spans="9:11">
      <c r="I61392" s="72"/>
      <c r="J61392" s="72"/>
      <c r="K61392" s="72"/>
    </row>
    <row r="61393" spans="9:11">
      <c r="I61393" s="72"/>
      <c r="J61393" s="72"/>
      <c r="K61393" s="72"/>
    </row>
    <row r="61394" spans="9:11">
      <c r="I61394" s="72"/>
      <c r="J61394" s="72"/>
      <c r="K61394" s="72"/>
    </row>
    <row r="61395" spans="9:11">
      <c r="I61395" s="72"/>
      <c r="J61395" s="72"/>
      <c r="K61395" s="72"/>
    </row>
    <row r="61396" spans="9:11">
      <c r="I61396" s="72"/>
      <c r="J61396" s="72"/>
      <c r="K61396" s="72"/>
    </row>
    <row r="61397" spans="9:11">
      <c r="I61397" s="72"/>
      <c r="J61397" s="72"/>
      <c r="K61397" s="72"/>
    </row>
    <row r="61398" spans="9:11">
      <c r="I61398" s="72"/>
      <c r="J61398" s="72"/>
      <c r="K61398" s="72"/>
    </row>
    <row r="61399" spans="9:11">
      <c r="I61399" s="72"/>
      <c r="J61399" s="72"/>
      <c r="K61399" s="72"/>
    </row>
    <row r="61400" spans="9:11">
      <c r="I61400" s="72"/>
      <c r="J61400" s="72"/>
      <c r="K61400" s="72"/>
    </row>
    <row r="61401" spans="9:11">
      <c r="I61401" s="72"/>
      <c r="J61401" s="72"/>
      <c r="K61401" s="72"/>
    </row>
    <row r="61402" spans="9:11">
      <c r="I61402" s="72"/>
      <c r="J61402" s="72"/>
      <c r="K61402" s="72"/>
    </row>
    <row r="61403" spans="9:11">
      <c r="I61403" s="72"/>
      <c r="J61403" s="72"/>
      <c r="K61403" s="72"/>
    </row>
    <row r="61404" spans="9:11">
      <c r="I61404" s="72"/>
      <c r="J61404" s="72"/>
      <c r="K61404" s="72"/>
    </row>
    <row r="61405" spans="9:11">
      <c r="I61405" s="72"/>
      <c r="J61405" s="72"/>
      <c r="K61405" s="72"/>
    </row>
    <row r="61406" spans="9:11">
      <c r="I61406" s="72"/>
      <c r="J61406" s="72"/>
      <c r="K61406" s="72"/>
    </row>
    <row r="61407" spans="9:11">
      <c r="I61407" s="72"/>
      <c r="J61407" s="72"/>
      <c r="K61407" s="72"/>
    </row>
    <row r="61408" spans="9:11">
      <c r="I61408" s="72"/>
      <c r="J61408" s="72"/>
      <c r="K61408" s="72"/>
    </row>
    <row r="61409" spans="9:11">
      <c r="I61409" s="72"/>
      <c r="J61409" s="72"/>
      <c r="K61409" s="72"/>
    </row>
    <row r="61410" spans="9:11">
      <c r="I61410" s="72"/>
      <c r="J61410" s="72"/>
      <c r="K61410" s="72"/>
    </row>
    <row r="61411" spans="9:11">
      <c r="I61411" s="72"/>
      <c r="J61411" s="72"/>
      <c r="K61411" s="72"/>
    </row>
    <row r="61412" spans="9:11">
      <c r="I61412" s="72"/>
      <c r="J61412" s="72"/>
      <c r="K61412" s="72"/>
    </row>
    <row r="61413" spans="9:11">
      <c r="I61413" s="72"/>
      <c r="J61413" s="72"/>
      <c r="K61413" s="72"/>
    </row>
    <row r="61414" spans="9:11">
      <c r="I61414" s="72"/>
      <c r="J61414" s="72"/>
      <c r="K61414" s="72"/>
    </row>
    <row r="61415" spans="9:11">
      <c r="I61415" s="72"/>
      <c r="J61415" s="72"/>
      <c r="K61415" s="72"/>
    </row>
    <row r="61416" spans="9:11">
      <c r="I61416" s="72"/>
      <c r="J61416" s="72"/>
      <c r="K61416" s="72"/>
    </row>
    <row r="61417" spans="9:11">
      <c r="I61417" s="72"/>
      <c r="J61417" s="72"/>
      <c r="K61417" s="72"/>
    </row>
    <row r="61418" spans="9:11">
      <c r="I61418" s="72"/>
      <c r="J61418" s="72"/>
      <c r="K61418" s="72"/>
    </row>
    <row r="61419" spans="9:11">
      <c r="I61419" s="72"/>
      <c r="J61419" s="72"/>
      <c r="K61419" s="72"/>
    </row>
    <row r="61420" spans="9:11">
      <c r="I61420" s="72"/>
      <c r="J61420" s="72"/>
      <c r="K61420" s="72"/>
    </row>
    <row r="61421" spans="9:11">
      <c r="I61421" s="72"/>
      <c r="J61421" s="72"/>
      <c r="K61421" s="72"/>
    </row>
    <row r="61422" spans="9:11">
      <c r="I61422" s="72"/>
      <c r="J61422" s="72"/>
      <c r="K61422" s="72"/>
    </row>
    <row r="61423" spans="9:11">
      <c r="I61423" s="72"/>
      <c r="J61423" s="72"/>
      <c r="K61423" s="72"/>
    </row>
    <row r="61424" spans="9:11">
      <c r="I61424" s="72"/>
      <c r="J61424" s="72"/>
      <c r="K61424" s="72"/>
    </row>
    <row r="61425" spans="9:11">
      <c r="I61425" s="72"/>
      <c r="J61425" s="72"/>
      <c r="K61425" s="72"/>
    </row>
    <row r="61426" spans="9:11">
      <c r="I61426" s="72"/>
      <c r="J61426" s="72"/>
      <c r="K61426" s="72"/>
    </row>
    <row r="61427" spans="9:11">
      <c r="I61427" s="72"/>
      <c r="J61427" s="72"/>
      <c r="K61427" s="72"/>
    </row>
    <row r="61428" spans="9:11">
      <c r="I61428" s="72"/>
      <c r="J61428" s="72"/>
      <c r="K61428" s="72"/>
    </row>
    <row r="61429" spans="9:11">
      <c r="I61429" s="72"/>
      <c r="J61429" s="72"/>
      <c r="K61429" s="72"/>
    </row>
    <row r="61430" spans="9:11">
      <c r="I61430" s="72"/>
      <c r="J61430" s="72"/>
      <c r="K61430" s="72"/>
    </row>
    <row r="61431" spans="9:11">
      <c r="I61431" s="72"/>
      <c r="J61431" s="72"/>
      <c r="K61431" s="72"/>
    </row>
    <row r="61432" spans="9:11">
      <c r="I61432" s="72"/>
      <c r="J61432" s="72"/>
      <c r="K61432" s="72"/>
    </row>
    <row r="61433" spans="9:11">
      <c r="I61433" s="72"/>
      <c r="J61433" s="72"/>
      <c r="K61433" s="72"/>
    </row>
    <row r="61434" spans="9:11">
      <c r="I61434" s="72"/>
      <c r="J61434" s="72"/>
      <c r="K61434" s="72"/>
    </row>
    <row r="61435" spans="9:11">
      <c r="I61435" s="72"/>
      <c r="J61435" s="72"/>
      <c r="K61435" s="72"/>
    </row>
    <row r="61436" spans="9:11">
      <c r="I61436" s="72"/>
      <c r="J61436" s="72"/>
      <c r="K61436" s="72"/>
    </row>
    <row r="61437" spans="9:11">
      <c r="I61437" s="72"/>
      <c r="J61437" s="72"/>
      <c r="K61437" s="72"/>
    </row>
    <row r="61438" spans="9:11">
      <c r="I61438" s="72"/>
      <c r="J61438" s="72"/>
      <c r="K61438" s="72"/>
    </row>
    <row r="61439" spans="9:11">
      <c r="I61439" s="72"/>
      <c r="J61439" s="72"/>
      <c r="K61439" s="72"/>
    </row>
    <row r="61440" spans="9:11">
      <c r="I61440" s="72"/>
      <c r="J61440" s="72"/>
      <c r="K61440" s="72"/>
    </row>
    <row r="61441" spans="9:11">
      <c r="I61441" s="72"/>
      <c r="J61441" s="72"/>
      <c r="K61441" s="72"/>
    </row>
    <row r="61442" spans="9:11">
      <c r="I61442" s="72"/>
      <c r="J61442" s="72"/>
      <c r="K61442" s="72"/>
    </row>
    <row r="61443" spans="9:11">
      <c r="I61443" s="72"/>
      <c r="J61443" s="72"/>
      <c r="K61443" s="72"/>
    </row>
    <row r="61444" spans="9:11">
      <c r="I61444" s="72"/>
      <c r="J61444" s="72"/>
      <c r="K61444" s="72"/>
    </row>
    <row r="61445" spans="9:11">
      <c r="I61445" s="72"/>
      <c r="J61445" s="72"/>
      <c r="K61445" s="72"/>
    </row>
    <row r="61446" spans="9:11">
      <c r="I61446" s="72"/>
      <c r="J61446" s="72"/>
      <c r="K61446" s="72"/>
    </row>
    <row r="61447" spans="9:11">
      <c r="I61447" s="72"/>
      <c r="J61447" s="72"/>
      <c r="K61447" s="72"/>
    </row>
    <row r="61448" spans="9:11">
      <c r="I61448" s="72"/>
      <c r="J61448" s="72"/>
      <c r="K61448" s="72"/>
    </row>
    <row r="61449" spans="9:11">
      <c r="I61449" s="72"/>
      <c r="J61449" s="72"/>
      <c r="K61449" s="72"/>
    </row>
    <row r="61450" spans="9:11">
      <c r="I61450" s="72"/>
      <c r="J61450" s="72"/>
      <c r="K61450" s="72"/>
    </row>
    <row r="61451" spans="9:11">
      <c r="I61451" s="72"/>
      <c r="J61451" s="72"/>
      <c r="K61451" s="72"/>
    </row>
    <row r="61452" spans="9:11">
      <c r="I61452" s="72"/>
      <c r="J61452" s="72"/>
      <c r="K61452" s="72"/>
    </row>
    <row r="61453" spans="9:11">
      <c r="I61453" s="72"/>
      <c r="J61453" s="72"/>
      <c r="K61453" s="72"/>
    </row>
    <row r="61454" spans="9:11">
      <c r="I61454" s="72"/>
      <c r="J61454" s="72"/>
      <c r="K61454" s="72"/>
    </row>
    <row r="61455" spans="9:11">
      <c r="I61455" s="72"/>
      <c r="J61455" s="72"/>
      <c r="K61455" s="72"/>
    </row>
    <row r="61456" spans="9:11">
      <c r="I61456" s="72"/>
      <c r="J61456" s="72"/>
      <c r="K61456" s="72"/>
    </row>
    <row r="61457" spans="9:11">
      <c r="I61457" s="72"/>
      <c r="J61457" s="72"/>
      <c r="K61457" s="72"/>
    </row>
    <row r="61458" spans="9:11">
      <c r="I61458" s="72"/>
      <c r="J61458" s="72"/>
      <c r="K61458" s="72"/>
    </row>
    <row r="61459" spans="9:11">
      <c r="I61459" s="72"/>
      <c r="J61459" s="72"/>
      <c r="K61459" s="72"/>
    </row>
    <row r="61460" spans="9:11">
      <c r="I61460" s="72"/>
      <c r="J61460" s="72"/>
      <c r="K61460" s="72"/>
    </row>
    <row r="61461" spans="9:11">
      <c r="I61461" s="72"/>
      <c r="J61461" s="72"/>
      <c r="K61461" s="72"/>
    </row>
    <row r="61462" spans="9:11">
      <c r="I61462" s="72"/>
      <c r="J61462" s="72"/>
      <c r="K61462" s="72"/>
    </row>
    <row r="61463" spans="9:11">
      <c r="I61463" s="72"/>
      <c r="J61463" s="72"/>
      <c r="K61463" s="72"/>
    </row>
    <row r="61464" spans="9:11">
      <c r="I61464" s="72"/>
      <c r="J61464" s="72"/>
      <c r="K61464" s="72"/>
    </row>
    <row r="61465" spans="9:11">
      <c r="I61465" s="72"/>
      <c r="J61465" s="72"/>
      <c r="K61465" s="72"/>
    </row>
    <row r="61466" spans="9:11">
      <c r="I61466" s="72"/>
      <c r="J61466" s="72"/>
      <c r="K61466" s="72"/>
    </row>
    <row r="61467" spans="9:11">
      <c r="I61467" s="72"/>
      <c r="J61467" s="72"/>
      <c r="K61467" s="72"/>
    </row>
    <row r="61468" spans="9:11">
      <c r="I61468" s="72"/>
      <c r="J61468" s="72"/>
      <c r="K61468" s="72"/>
    </row>
    <row r="61469" spans="9:11">
      <c r="I61469" s="72"/>
      <c r="J61469" s="72"/>
      <c r="K61469" s="72"/>
    </row>
    <row r="61470" spans="9:11">
      <c r="I61470" s="72"/>
      <c r="J61470" s="72"/>
      <c r="K61470" s="72"/>
    </row>
    <row r="61471" spans="9:11">
      <c r="I61471" s="72"/>
      <c r="J61471" s="72"/>
      <c r="K61471" s="72"/>
    </row>
    <row r="61472" spans="9:11">
      <c r="I61472" s="72"/>
      <c r="J61472" s="72"/>
      <c r="K61472" s="72"/>
    </row>
    <row r="61473" spans="9:11">
      <c r="I61473" s="72"/>
      <c r="J61473" s="72"/>
      <c r="K61473" s="72"/>
    </row>
    <row r="61474" spans="9:11">
      <c r="I61474" s="72"/>
      <c r="J61474" s="72"/>
      <c r="K61474" s="72"/>
    </row>
    <row r="61475" spans="9:11">
      <c r="I61475" s="72"/>
      <c r="J61475" s="72"/>
      <c r="K61475" s="72"/>
    </row>
    <row r="61476" spans="9:11">
      <c r="I61476" s="72"/>
      <c r="J61476" s="72"/>
      <c r="K61476" s="72"/>
    </row>
    <row r="61477" spans="9:11">
      <c r="I61477" s="72"/>
      <c r="J61477" s="72"/>
      <c r="K61477" s="72"/>
    </row>
    <row r="61478" spans="9:11">
      <c r="I61478" s="72"/>
      <c r="J61478" s="72"/>
      <c r="K61478" s="72"/>
    </row>
    <row r="61479" spans="9:11">
      <c r="I61479" s="72"/>
      <c r="J61479" s="72"/>
      <c r="K61479" s="72"/>
    </row>
    <row r="61480" spans="9:11">
      <c r="I61480" s="72"/>
      <c r="J61480" s="72"/>
      <c r="K61480" s="72"/>
    </row>
    <row r="61481" spans="9:11">
      <c r="I61481" s="72"/>
      <c r="J61481" s="72"/>
      <c r="K61481" s="72"/>
    </row>
    <row r="61482" spans="9:11">
      <c r="I61482" s="72"/>
      <c r="J61482" s="72"/>
      <c r="K61482" s="72"/>
    </row>
    <row r="61483" spans="9:11">
      <c r="I61483" s="72"/>
      <c r="J61483" s="72"/>
      <c r="K61483" s="72"/>
    </row>
    <row r="61484" spans="9:11">
      <c r="I61484" s="72"/>
      <c r="J61484" s="72"/>
      <c r="K61484" s="72"/>
    </row>
    <row r="61485" spans="9:11">
      <c r="I61485" s="72"/>
      <c r="J61485" s="72"/>
      <c r="K61485" s="72"/>
    </row>
    <row r="61486" spans="9:11">
      <c r="I61486" s="72"/>
      <c r="J61486" s="72"/>
      <c r="K61486" s="72"/>
    </row>
    <row r="61487" spans="9:11">
      <c r="I61487" s="72"/>
      <c r="J61487" s="72"/>
      <c r="K61487" s="72"/>
    </row>
    <row r="61488" spans="9:11">
      <c r="I61488" s="72"/>
      <c r="J61488" s="72"/>
      <c r="K61488" s="72"/>
    </row>
    <row r="61489" spans="9:11">
      <c r="I61489" s="72"/>
      <c r="J61489" s="72"/>
      <c r="K61489" s="72"/>
    </row>
    <row r="61490" spans="9:11">
      <c r="I61490" s="72"/>
      <c r="J61490" s="72"/>
      <c r="K61490" s="72"/>
    </row>
    <row r="61491" spans="9:11">
      <c r="I61491" s="72"/>
      <c r="J61491" s="72"/>
      <c r="K61491" s="72"/>
    </row>
    <row r="61492" spans="9:11">
      <c r="I61492" s="72"/>
      <c r="J61492" s="72"/>
      <c r="K61492" s="72"/>
    </row>
    <row r="61493" spans="9:11">
      <c r="I61493" s="72"/>
      <c r="J61493" s="72"/>
      <c r="K61493" s="72"/>
    </row>
    <row r="61494" spans="9:11">
      <c r="I61494" s="72"/>
      <c r="J61494" s="72"/>
      <c r="K61494" s="72"/>
    </row>
    <row r="61495" spans="9:11">
      <c r="I61495" s="72"/>
      <c r="J61495" s="72"/>
      <c r="K61495" s="72"/>
    </row>
    <row r="61496" spans="9:11">
      <c r="I61496" s="72"/>
      <c r="J61496" s="72"/>
      <c r="K61496" s="72"/>
    </row>
    <row r="61497" spans="9:11">
      <c r="I61497" s="72"/>
      <c r="J61497" s="72"/>
      <c r="K61497" s="72"/>
    </row>
    <row r="61498" spans="9:11">
      <c r="I61498" s="72"/>
      <c r="J61498" s="72"/>
      <c r="K61498" s="72"/>
    </row>
    <row r="61499" spans="9:11">
      <c r="I61499" s="72"/>
      <c r="J61499" s="72"/>
      <c r="K61499" s="72"/>
    </row>
    <row r="61500" spans="9:11">
      <c r="I61500" s="72"/>
      <c r="J61500" s="72"/>
      <c r="K61500" s="72"/>
    </row>
    <row r="61501" spans="9:11">
      <c r="I61501" s="72"/>
      <c r="J61501" s="72"/>
      <c r="K61501" s="72"/>
    </row>
    <row r="61502" spans="9:11">
      <c r="I61502" s="72"/>
      <c r="J61502" s="72"/>
      <c r="K61502" s="72"/>
    </row>
    <row r="61503" spans="9:11">
      <c r="I61503" s="72"/>
      <c r="J61503" s="72"/>
      <c r="K61503" s="72"/>
    </row>
    <row r="61504" spans="9:11">
      <c r="I61504" s="72"/>
      <c r="J61504" s="72"/>
      <c r="K61504" s="72"/>
    </row>
    <row r="61505" spans="9:11">
      <c r="I61505" s="72"/>
      <c r="J61505" s="72"/>
      <c r="K61505" s="72"/>
    </row>
    <row r="61506" spans="9:11">
      <c r="I61506" s="72"/>
      <c r="J61506" s="72"/>
      <c r="K61506" s="72"/>
    </row>
    <row r="61507" spans="9:11">
      <c r="I61507" s="72"/>
      <c r="J61507" s="72"/>
      <c r="K61507" s="72"/>
    </row>
    <row r="61508" spans="9:11">
      <c r="I61508" s="72"/>
      <c r="J61508" s="72"/>
      <c r="K61508" s="72"/>
    </row>
    <row r="61509" spans="9:11">
      <c r="I61509" s="72"/>
      <c r="J61509" s="72"/>
      <c r="K61509" s="72"/>
    </row>
    <row r="61510" spans="9:11">
      <c r="I61510" s="72"/>
      <c r="J61510" s="72"/>
      <c r="K61510" s="72"/>
    </row>
    <row r="61511" spans="9:11">
      <c r="I61511" s="72"/>
      <c r="J61511" s="72"/>
      <c r="K61511" s="72"/>
    </row>
    <row r="61512" spans="9:11">
      <c r="I61512" s="72"/>
      <c r="J61512" s="72"/>
      <c r="K61512" s="72"/>
    </row>
    <row r="61513" spans="9:11">
      <c r="I61513" s="72"/>
      <c r="J61513" s="72"/>
      <c r="K61513" s="72"/>
    </row>
    <row r="61514" spans="9:11">
      <c r="I61514" s="72"/>
      <c r="J61514" s="72"/>
      <c r="K61514" s="72"/>
    </row>
    <row r="61515" spans="9:11">
      <c r="I61515" s="72"/>
      <c r="J61515" s="72"/>
      <c r="K61515" s="72"/>
    </row>
    <row r="61516" spans="9:11">
      <c r="I61516" s="72"/>
      <c r="J61516" s="72"/>
      <c r="K61516" s="72"/>
    </row>
    <row r="61517" spans="9:11">
      <c r="I61517" s="72"/>
      <c r="J61517" s="72"/>
      <c r="K61517" s="72"/>
    </row>
    <row r="61518" spans="9:11">
      <c r="I61518" s="72"/>
      <c r="J61518" s="72"/>
      <c r="K61518" s="72"/>
    </row>
    <row r="61519" spans="9:11">
      <c r="I61519" s="72"/>
      <c r="J61519" s="72"/>
      <c r="K61519" s="72"/>
    </row>
    <row r="61520" spans="9:11">
      <c r="I61520" s="72"/>
      <c r="J61520" s="72"/>
      <c r="K61520" s="72"/>
    </row>
    <row r="61521" spans="9:11">
      <c r="I61521" s="72"/>
      <c r="J61521" s="72"/>
      <c r="K61521" s="72"/>
    </row>
    <row r="61522" spans="9:11">
      <c r="I61522" s="72"/>
      <c r="J61522" s="72"/>
      <c r="K61522" s="72"/>
    </row>
    <row r="61523" spans="9:11">
      <c r="I61523" s="72"/>
      <c r="J61523" s="72"/>
      <c r="K61523" s="72"/>
    </row>
    <row r="61524" spans="9:11">
      <c r="I61524" s="72"/>
      <c r="J61524" s="72"/>
      <c r="K61524" s="72"/>
    </row>
    <row r="61525" spans="9:11">
      <c r="I61525" s="72"/>
      <c r="J61525" s="72"/>
      <c r="K61525" s="72"/>
    </row>
    <row r="61526" spans="9:11">
      <c r="I61526" s="72"/>
      <c r="J61526" s="72"/>
      <c r="K61526" s="72"/>
    </row>
    <row r="61527" spans="9:11">
      <c r="I61527" s="72"/>
      <c r="J61527" s="72"/>
      <c r="K61527" s="72"/>
    </row>
    <row r="61528" spans="9:11">
      <c r="I61528" s="72"/>
      <c r="J61528" s="72"/>
      <c r="K61528" s="72"/>
    </row>
    <row r="61529" spans="9:11">
      <c r="I61529" s="72"/>
      <c r="J61529" s="72"/>
      <c r="K61529" s="72"/>
    </row>
    <row r="61530" spans="9:11">
      <c r="I61530" s="72"/>
      <c r="J61530" s="72"/>
      <c r="K61530" s="72"/>
    </row>
    <row r="61531" spans="9:11">
      <c r="I61531" s="72"/>
      <c r="J61531" s="72"/>
      <c r="K61531" s="72"/>
    </row>
    <row r="61532" spans="9:11">
      <c r="I61532" s="72"/>
      <c r="J61532" s="72"/>
      <c r="K61532" s="72"/>
    </row>
    <row r="61533" spans="9:11">
      <c r="I61533" s="72"/>
      <c r="J61533" s="72"/>
      <c r="K61533" s="72"/>
    </row>
    <row r="61534" spans="9:11">
      <c r="I61534" s="72"/>
      <c r="J61534" s="72"/>
      <c r="K61534" s="72"/>
    </row>
    <row r="61535" spans="9:11">
      <c r="I61535" s="72"/>
      <c r="J61535" s="72"/>
      <c r="K61535" s="72"/>
    </row>
    <row r="61536" spans="9:11">
      <c r="I61536" s="72"/>
      <c r="J61536" s="72"/>
      <c r="K61536" s="72"/>
    </row>
    <row r="61537" spans="9:11">
      <c r="I61537" s="72"/>
      <c r="J61537" s="72"/>
      <c r="K61537" s="72"/>
    </row>
    <row r="61538" spans="9:11">
      <c r="I61538" s="72"/>
      <c r="J61538" s="72"/>
      <c r="K61538" s="72"/>
    </row>
    <row r="61539" spans="9:11">
      <c r="I61539" s="72"/>
      <c r="J61539" s="72"/>
      <c r="K61539" s="72"/>
    </row>
    <row r="61540" spans="9:11">
      <c r="I61540" s="72"/>
      <c r="J61540" s="72"/>
      <c r="K61540" s="72"/>
    </row>
    <row r="61541" spans="9:11">
      <c r="I61541" s="72"/>
      <c r="J61541" s="72"/>
      <c r="K61541" s="72"/>
    </row>
    <row r="61542" spans="9:11">
      <c r="I61542" s="72"/>
      <c r="J61542" s="72"/>
      <c r="K61542" s="72"/>
    </row>
    <row r="61543" spans="9:11">
      <c r="I61543" s="72"/>
      <c r="J61543" s="72"/>
      <c r="K61543" s="72"/>
    </row>
    <row r="61544" spans="9:11">
      <c r="I61544" s="72"/>
      <c r="J61544" s="72"/>
      <c r="K61544" s="72"/>
    </row>
    <row r="61545" spans="9:11">
      <c r="I61545" s="72"/>
      <c r="J61545" s="72"/>
      <c r="K61545" s="72"/>
    </row>
    <row r="61546" spans="9:11">
      <c r="I61546" s="72"/>
      <c r="J61546" s="72"/>
      <c r="K61546" s="72"/>
    </row>
    <row r="61547" spans="9:11">
      <c r="I61547" s="72"/>
      <c r="J61547" s="72"/>
      <c r="K61547" s="72"/>
    </row>
    <row r="61548" spans="9:11">
      <c r="I61548" s="72"/>
      <c r="J61548" s="72"/>
      <c r="K61548" s="72"/>
    </row>
    <row r="61549" spans="9:11">
      <c r="I61549" s="72"/>
      <c r="J61549" s="72"/>
      <c r="K61549" s="72"/>
    </row>
    <row r="61550" spans="9:11">
      <c r="I61550" s="72"/>
      <c r="J61550" s="72"/>
      <c r="K61550" s="72"/>
    </row>
    <row r="61551" spans="9:11">
      <c r="I61551" s="72"/>
      <c r="J61551" s="72"/>
      <c r="K61551" s="72"/>
    </row>
    <row r="61552" spans="9:11">
      <c r="I61552" s="72"/>
      <c r="J61552" s="72"/>
      <c r="K61552" s="72"/>
    </row>
    <row r="61553" spans="9:11">
      <c r="I61553" s="72"/>
      <c r="J61553" s="72"/>
      <c r="K61553" s="72"/>
    </row>
    <row r="61554" spans="9:11">
      <c r="I61554" s="72"/>
      <c r="J61554" s="72"/>
      <c r="K61554" s="72"/>
    </row>
    <row r="61555" spans="9:11">
      <c r="I61555" s="72"/>
      <c r="J61555" s="72"/>
      <c r="K61555" s="72"/>
    </row>
    <row r="61556" spans="9:11">
      <c r="I61556" s="72"/>
      <c r="J61556" s="72"/>
      <c r="K61556" s="72"/>
    </row>
    <row r="61557" spans="9:11">
      <c r="I61557" s="72"/>
      <c r="J61557" s="72"/>
      <c r="K61557" s="72"/>
    </row>
    <row r="61558" spans="9:11">
      <c r="I61558" s="72"/>
      <c r="J61558" s="72"/>
      <c r="K61558" s="72"/>
    </row>
    <row r="61559" spans="9:11">
      <c r="I61559" s="72"/>
      <c r="J61559" s="72"/>
      <c r="K61559" s="72"/>
    </row>
    <row r="61560" spans="9:11">
      <c r="I61560" s="72"/>
      <c r="J61560" s="72"/>
      <c r="K61560" s="72"/>
    </row>
    <row r="61561" spans="9:11">
      <c r="I61561" s="72"/>
      <c r="J61561" s="72"/>
      <c r="K61561" s="72"/>
    </row>
    <row r="61562" spans="9:11">
      <c r="I61562" s="72"/>
      <c r="J61562" s="72"/>
      <c r="K61562" s="72"/>
    </row>
    <row r="61563" spans="9:11">
      <c r="I61563" s="72"/>
      <c r="J61563" s="72"/>
      <c r="K61563" s="72"/>
    </row>
    <row r="61564" spans="9:11">
      <c r="I61564" s="72"/>
      <c r="J61564" s="72"/>
      <c r="K61564" s="72"/>
    </row>
    <row r="61565" spans="9:11">
      <c r="I61565" s="72"/>
      <c r="J61565" s="72"/>
      <c r="K61565" s="72"/>
    </row>
    <row r="61566" spans="9:11">
      <c r="I61566" s="72"/>
      <c r="J61566" s="72"/>
      <c r="K61566" s="72"/>
    </row>
    <row r="61567" spans="9:11">
      <c r="I61567" s="72"/>
      <c r="J61567" s="72"/>
      <c r="K61567" s="72"/>
    </row>
    <row r="61568" spans="9:11">
      <c r="I61568" s="72"/>
      <c r="J61568" s="72"/>
      <c r="K61568" s="72"/>
    </row>
    <row r="61569" spans="9:11">
      <c r="I61569" s="72"/>
      <c r="J61569" s="72"/>
      <c r="K61569" s="72"/>
    </row>
    <row r="61570" spans="9:11">
      <c r="I61570" s="72"/>
      <c r="J61570" s="72"/>
      <c r="K61570" s="72"/>
    </row>
    <row r="61571" spans="9:11">
      <c r="I61571" s="72"/>
      <c r="J61571" s="72"/>
      <c r="K61571" s="72"/>
    </row>
    <row r="61572" spans="9:11">
      <c r="I61572" s="72"/>
      <c r="J61572" s="72"/>
      <c r="K61572" s="72"/>
    </row>
    <row r="61573" spans="9:11">
      <c r="I61573" s="72"/>
      <c r="J61573" s="72"/>
      <c r="K61573" s="72"/>
    </row>
    <row r="61574" spans="9:11">
      <c r="I61574" s="72"/>
      <c r="J61574" s="72"/>
      <c r="K61574" s="72"/>
    </row>
    <row r="61575" spans="9:11">
      <c r="I61575" s="72"/>
      <c r="J61575" s="72"/>
      <c r="K61575" s="72"/>
    </row>
    <row r="61576" spans="9:11">
      <c r="I61576" s="72"/>
      <c r="J61576" s="72"/>
      <c r="K61576" s="72"/>
    </row>
    <row r="61577" spans="9:11">
      <c r="I61577" s="72"/>
      <c r="J61577" s="72"/>
      <c r="K61577" s="72"/>
    </row>
    <row r="61578" spans="9:11">
      <c r="I61578" s="72"/>
      <c r="J61578" s="72"/>
      <c r="K61578" s="72"/>
    </row>
    <row r="61579" spans="9:11">
      <c r="I61579" s="72"/>
      <c r="J61579" s="72"/>
      <c r="K61579" s="72"/>
    </row>
    <row r="61580" spans="9:11">
      <c r="I61580" s="72"/>
      <c r="J61580" s="72"/>
      <c r="K61580" s="72"/>
    </row>
    <row r="61581" spans="9:11">
      <c r="I61581" s="72"/>
      <c r="J61581" s="72"/>
      <c r="K61581" s="72"/>
    </row>
    <row r="61582" spans="9:11">
      <c r="I61582" s="72"/>
      <c r="J61582" s="72"/>
      <c r="K61582" s="72"/>
    </row>
    <row r="61583" spans="9:11">
      <c r="I61583" s="72"/>
      <c r="J61583" s="72"/>
      <c r="K61583" s="72"/>
    </row>
    <row r="61584" spans="9:11">
      <c r="I61584" s="72"/>
      <c r="J61584" s="72"/>
      <c r="K61584" s="72"/>
    </row>
    <row r="61585" spans="9:11">
      <c r="I61585" s="72"/>
      <c r="J61585" s="72"/>
      <c r="K61585" s="72"/>
    </row>
    <row r="61586" spans="9:11">
      <c r="I61586" s="72"/>
      <c r="J61586" s="72"/>
      <c r="K61586" s="72"/>
    </row>
    <row r="61587" spans="9:11">
      <c r="I61587" s="72"/>
      <c r="J61587" s="72"/>
      <c r="K61587" s="72"/>
    </row>
    <row r="61588" spans="9:11">
      <c r="I61588" s="72"/>
      <c r="J61588" s="72"/>
      <c r="K61588" s="72"/>
    </row>
    <row r="61589" spans="9:11">
      <c r="I61589" s="72"/>
      <c r="J61589" s="72"/>
      <c r="K61589" s="72"/>
    </row>
    <row r="61590" spans="9:11">
      <c r="I61590" s="72"/>
      <c r="J61590" s="72"/>
      <c r="K61590" s="72"/>
    </row>
    <row r="61591" spans="9:11">
      <c r="I61591" s="72"/>
      <c r="J61591" s="72"/>
      <c r="K61591" s="72"/>
    </row>
    <row r="61592" spans="9:11">
      <c r="I61592" s="72"/>
      <c r="J61592" s="72"/>
      <c r="K61592" s="72"/>
    </row>
    <row r="61593" spans="9:11">
      <c r="I61593" s="72"/>
      <c r="J61593" s="72"/>
      <c r="K61593" s="72"/>
    </row>
    <row r="61594" spans="9:11">
      <c r="I61594" s="72"/>
      <c r="J61594" s="72"/>
      <c r="K61594" s="72"/>
    </row>
    <row r="61595" spans="9:11">
      <c r="I61595" s="72"/>
      <c r="J61595" s="72"/>
      <c r="K61595" s="72"/>
    </row>
    <row r="61596" spans="9:11">
      <c r="I61596" s="72"/>
      <c r="J61596" s="72"/>
      <c r="K61596" s="72"/>
    </row>
    <row r="61597" spans="9:11">
      <c r="I61597" s="72"/>
      <c r="J61597" s="72"/>
      <c r="K61597" s="72"/>
    </row>
    <row r="61598" spans="9:11">
      <c r="I61598" s="72"/>
      <c r="J61598" s="72"/>
      <c r="K61598" s="72"/>
    </row>
    <row r="61599" spans="9:11">
      <c r="I61599" s="72"/>
      <c r="J61599" s="72"/>
      <c r="K61599" s="72"/>
    </row>
    <row r="61600" spans="9:11">
      <c r="I61600" s="72"/>
      <c r="J61600" s="72"/>
      <c r="K61600" s="72"/>
    </row>
    <row r="61601" spans="9:11">
      <c r="I61601" s="72"/>
      <c r="J61601" s="72"/>
      <c r="K61601" s="72"/>
    </row>
    <row r="61602" spans="9:11">
      <c r="I61602" s="72"/>
      <c r="J61602" s="72"/>
      <c r="K61602" s="72"/>
    </row>
    <row r="61603" spans="9:11">
      <c r="I61603" s="72"/>
      <c r="J61603" s="72"/>
      <c r="K61603" s="72"/>
    </row>
    <row r="61604" spans="9:11">
      <c r="I61604" s="72"/>
      <c r="J61604" s="72"/>
      <c r="K61604" s="72"/>
    </row>
    <row r="61605" spans="9:11">
      <c r="I61605" s="72"/>
      <c r="J61605" s="72"/>
      <c r="K61605" s="72"/>
    </row>
    <row r="61606" spans="9:11">
      <c r="I61606" s="72"/>
      <c r="J61606" s="72"/>
      <c r="K61606" s="72"/>
    </row>
    <row r="61607" spans="9:11">
      <c r="I61607" s="72"/>
      <c r="J61607" s="72"/>
      <c r="K61607" s="72"/>
    </row>
    <row r="61608" spans="9:11">
      <c r="I61608" s="72"/>
      <c r="J61608" s="72"/>
      <c r="K61608" s="72"/>
    </row>
    <row r="61609" spans="9:11">
      <c r="I61609" s="72"/>
      <c r="J61609" s="72"/>
      <c r="K61609" s="72"/>
    </row>
    <row r="61610" spans="9:11">
      <c r="I61610" s="72"/>
      <c r="J61610" s="72"/>
      <c r="K61610" s="72"/>
    </row>
    <row r="61611" spans="9:11">
      <c r="I61611" s="72"/>
      <c r="J61611" s="72"/>
      <c r="K61611" s="72"/>
    </row>
    <row r="61612" spans="9:11">
      <c r="I61612" s="72"/>
      <c r="J61612" s="72"/>
      <c r="K61612" s="72"/>
    </row>
    <row r="61613" spans="9:11">
      <c r="I61613" s="72"/>
      <c r="J61613" s="72"/>
      <c r="K61613" s="72"/>
    </row>
    <row r="61614" spans="9:11">
      <c r="I61614" s="72"/>
      <c r="J61614" s="72"/>
      <c r="K61614" s="72"/>
    </row>
    <row r="61615" spans="9:11">
      <c r="I61615" s="72"/>
      <c r="J61615" s="72"/>
      <c r="K61615" s="72"/>
    </row>
    <row r="61616" spans="9:11">
      <c r="I61616" s="72"/>
      <c r="J61616" s="72"/>
      <c r="K61616" s="72"/>
    </row>
    <row r="61617" spans="9:11">
      <c r="I61617" s="72"/>
      <c r="J61617" s="72"/>
      <c r="K61617" s="72"/>
    </row>
    <row r="61618" spans="9:11">
      <c r="I61618" s="72"/>
      <c r="J61618" s="72"/>
      <c r="K61618" s="72"/>
    </row>
    <row r="61619" spans="9:11">
      <c r="I61619" s="72"/>
      <c r="J61619" s="72"/>
      <c r="K61619" s="72"/>
    </row>
    <row r="61620" spans="9:11">
      <c r="I61620" s="72"/>
      <c r="J61620" s="72"/>
      <c r="K61620" s="72"/>
    </row>
    <row r="61621" spans="9:11">
      <c r="I61621" s="72"/>
      <c r="J61621" s="72"/>
      <c r="K61621" s="72"/>
    </row>
    <row r="61622" spans="9:11">
      <c r="I61622" s="72"/>
      <c r="J61622" s="72"/>
      <c r="K61622" s="72"/>
    </row>
    <row r="61623" spans="9:11">
      <c r="I61623" s="72"/>
      <c r="J61623" s="72"/>
      <c r="K61623" s="72"/>
    </row>
    <row r="61624" spans="9:11">
      <c r="I61624" s="72"/>
      <c r="J61624" s="72"/>
      <c r="K61624" s="72"/>
    </row>
    <row r="61625" spans="9:11">
      <c r="I61625" s="72"/>
      <c r="J61625" s="72"/>
      <c r="K61625" s="72"/>
    </row>
    <row r="61626" spans="9:11">
      <c r="I61626" s="72"/>
      <c r="J61626" s="72"/>
      <c r="K61626" s="72"/>
    </row>
    <row r="61627" spans="9:11">
      <c r="I61627" s="72"/>
      <c r="J61627" s="72"/>
      <c r="K61627" s="72"/>
    </row>
    <row r="61628" spans="9:11">
      <c r="I61628" s="72"/>
      <c r="J61628" s="72"/>
      <c r="K61628" s="72"/>
    </row>
    <row r="61629" spans="9:11">
      <c r="I61629" s="72"/>
      <c r="J61629" s="72"/>
      <c r="K61629" s="72"/>
    </row>
    <row r="61630" spans="9:11">
      <c r="I61630" s="72"/>
      <c r="J61630" s="72"/>
      <c r="K61630" s="72"/>
    </row>
    <row r="61631" spans="9:11">
      <c r="I61631" s="72"/>
      <c r="J61631" s="72"/>
      <c r="K61631" s="72"/>
    </row>
    <row r="61632" spans="9:11">
      <c r="I61632" s="72"/>
      <c r="J61632" s="72"/>
      <c r="K61632" s="72"/>
    </row>
    <row r="61633" spans="9:11">
      <c r="I61633" s="72"/>
      <c r="J61633" s="72"/>
      <c r="K61633" s="72"/>
    </row>
    <row r="61634" spans="9:11">
      <c r="I61634" s="72"/>
      <c r="J61634" s="72"/>
      <c r="K61634" s="72"/>
    </row>
    <row r="61635" spans="9:11">
      <c r="I61635" s="72"/>
      <c r="J61635" s="72"/>
      <c r="K61635" s="72"/>
    </row>
    <row r="61636" spans="9:11">
      <c r="I61636" s="72"/>
      <c r="J61636" s="72"/>
      <c r="K61636" s="72"/>
    </row>
    <row r="61637" spans="9:11">
      <c r="I61637" s="72"/>
      <c r="J61637" s="72"/>
      <c r="K61637" s="72"/>
    </row>
    <row r="61638" spans="9:11">
      <c r="I61638" s="72"/>
      <c r="J61638" s="72"/>
      <c r="K61638" s="72"/>
    </row>
    <row r="61639" spans="9:11">
      <c r="I61639" s="72"/>
      <c r="J61639" s="72"/>
      <c r="K61639" s="72"/>
    </row>
    <row r="61640" spans="9:11">
      <c r="I61640" s="72"/>
      <c r="J61640" s="72"/>
      <c r="K61640" s="72"/>
    </row>
    <row r="61641" spans="9:11">
      <c r="I61641" s="72"/>
      <c r="J61641" s="72"/>
      <c r="K61641" s="72"/>
    </row>
    <row r="61642" spans="9:11">
      <c r="I61642" s="72"/>
      <c r="J61642" s="72"/>
      <c r="K61642" s="72"/>
    </row>
    <row r="61643" spans="9:11">
      <c r="I61643" s="72"/>
      <c r="J61643" s="72"/>
      <c r="K61643" s="72"/>
    </row>
    <row r="61644" spans="9:11">
      <c r="I61644" s="72"/>
      <c r="J61644" s="72"/>
      <c r="K61644" s="72"/>
    </row>
    <row r="61645" spans="9:11">
      <c r="I61645" s="72"/>
      <c r="J61645" s="72"/>
      <c r="K61645" s="72"/>
    </row>
    <row r="61646" spans="9:11">
      <c r="I61646" s="72"/>
      <c r="J61646" s="72"/>
      <c r="K61646" s="72"/>
    </row>
    <row r="61647" spans="9:11">
      <c r="I61647" s="72"/>
      <c r="J61647" s="72"/>
      <c r="K61647" s="72"/>
    </row>
    <row r="61648" spans="9:11">
      <c r="I61648" s="72"/>
      <c r="J61648" s="72"/>
      <c r="K61648" s="72"/>
    </row>
    <row r="61649" spans="9:11">
      <c r="I61649" s="72"/>
      <c r="J61649" s="72"/>
      <c r="K61649" s="72"/>
    </row>
    <row r="61650" spans="9:11">
      <c r="I61650" s="72"/>
      <c r="J61650" s="72"/>
      <c r="K61650" s="72"/>
    </row>
    <row r="61651" spans="9:11">
      <c r="I61651" s="72"/>
      <c r="J61651" s="72"/>
      <c r="K61651" s="72"/>
    </row>
    <row r="61652" spans="9:11">
      <c r="I61652" s="72"/>
      <c r="J61652" s="72"/>
      <c r="K61652" s="72"/>
    </row>
    <row r="61653" spans="9:11">
      <c r="I61653" s="72"/>
      <c r="J61653" s="72"/>
      <c r="K61653" s="72"/>
    </row>
    <row r="61654" spans="9:11">
      <c r="I61654" s="72"/>
      <c r="J61654" s="72"/>
      <c r="K61654" s="72"/>
    </row>
    <row r="61655" spans="9:11">
      <c r="I61655" s="72"/>
      <c r="J61655" s="72"/>
      <c r="K61655" s="72"/>
    </row>
    <row r="61656" spans="9:11">
      <c r="I61656" s="72"/>
      <c r="J61656" s="72"/>
      <c r="K61656" s="72"/>
    </row>
    <row r="61657" spans="9:11">
      <c r="I61657" s="72"/>
      <c r="J61657" s="72"/>
      <c r="K61657" s="72"/>
    </row>
    <row r="61658" spans="9:11">
      <c r="I61658" s="72"/>
      <c r="J61658" s="72"/>
      <c r="K61658" s="72"/>
    </row>
    <row r="61659" spans="9:11">
      <c r="I61659" s="72"/>
      <c r="J61659" s="72"/>
      <c r="K61659" s="72"/>
    </row>
    <row r="61660" spans="9:11">
      <c r="I61660" s="72"/>
      <c r="J61660" s="72"/>
      <c r="K61660" s="72"/>
    </row>
    <row r="61661" spans="9:11">
      <c r="I61661" s="72"/>
      <c r="J61661" s="72"/>
      <c r="K61661" s="72"/>
    </row>
    <row r="61662" spans="9:11">
      <c r="I61662" s="72"/>
      <c r="J61662" s="72"/>
      <c r="K61662" s="72"/>
    </row>
    <row r="61663" spans="9:11">
      <c r="I61663" s="72"/>
      <c r="J61663" s="72"/>
      <c r="K61663" s="72"/>
    </row>
    <row r="61664" spans="9:11">
      <c r="I61664" s="72"/>
      <c r="J61664" s="72"/>
      <c r="K61664" s="72"/>
    </row>
    <row r="61665" spans="9:11">
      <c r="I61665" s="72"/>
      <c r="J61665" s="72"/>
      <c r="K61665" s="72"/>
    </row>
    <row r="61666" spans="9:11">
      <c r="I61666" s="72"/>
      <c r="J61666" s="72"/>
      <c r="K61666" s="72"/>
    </row>
    <row r="61667" spans="9:11">
      <c r="I61667" s="72"/>
      <c r="J61667" s="72"/>
      <c r="K61667" s="72"/>
    </row>
    <row r="61668" spans="9:11">
      <c r="I61668" s="72"/>
      <c r="J61668" s="72"/>
      <c r="K61668" s="72"/>
    </row>
    <row r="61669" spans="9:11">
      <c r="I61669" s="72"/>
      <c r="J61669" s="72"/>
      <c r="K61669" s="72"/>
    </row>
    <row r="61670" spans="9:11">
      <c r="I61670" s="72"/>
      <c r="J61670" s="72"/>
      <c r="K61670" s="72"/>
    </row>
    <row r="61671" spans="9:11">
      <c r="I61671" s="72"/>
      <c r="J61671" s="72"/>
      <c r="K61671" s="72"/>
    </row>
    <row r="61672" spans="9:11">
      <c r="I61672" s="72"/>
      <c r="J61672" s="72"/>
      <c r="K61672" s="72"/>
    </row>
    <row r="61673" spans="9:11">
      <c r="I61673" s="72"/>
      <c r="J61673" s="72"/>
      <c r="K61673" s="72"/>
    </row>
    <row r="61674" spans="9:11">
      <c r="I61674" s="72"/>
      <c r="J61674" s="72"/>
      <c r="K61674" s="72"/>
    </row>
    <row r="61675" spans="9:11">
      <c r="I61675" s="72"/>
      <c r="J61675" s="72"/>
      <c r="K61675" s="72"/>
    </row>
    <row r="61676" spans="9:11">
      <c r="I61676" s="72"/>
      <c r="J61676" s="72"/>
      <c r="K61676" s="72"/>
    </row>
    <row r="61677" spans="9:11">
      <c r="I61677" s="72"/>
      <c r="J61677" s="72"/>
      <c r="K61677" s="72"/>
    </row>
    <row r="61678" spans="9:11">
      <c r="I61678" s="72"/>
      <c r="J61678" s="72"/>
      <c r="K61678" s="72"/>
    </row>
    <row r="61679" spans="9:11">
      <c r="I61679" s="72"/>
      <c r="J61679" s="72"/>
      <c r="K61679" s="72"/>
    </row>
    <row r="61680" spans="9:11">
      <c r="I61680" s="72"/>
      <c r="J61680" s="72"/>
      <c r="K61680" s="72"/>
    </row>
    <row r="61681" spans="9:11">
      <c r="I61681" s="72"/>
      <c r="J61681" s="72"/>
      <c r="K61681" s="72"/>
    </row>
    <row r="61682" spans="9:11">
      <c r="I61682" s="72"/>
      <c r="J61682" s="72"/>
      <c r="K61682" s="72"/>
    </row>
    <row r="61683" spans="9:11">
      <c r="I61683" s="72"/>
      <c r="J61683" s="72"/>
      <c r="K61683" s="72"/>
    </row>
    <row r="61684" spans="9:11">
      <c r="I61684" s="72"/>
      <c r="J61684" s="72"/>
      <c r="K61684" s="72"/>
    </row>
    <row r="61685" spans="9:11">
      <c r="I61685" s="72"/>
      <c r="J61685" s="72"/>
      <c r="K61685" s="72"/>
    </row>
    <row r="61686" spans="9:11">
      <c r="I61686" s="72"/>
      <c r="J61686" s="72"/>
      <c r="K61686" s="72"/>
    </row>
    <row r="61687" spans="9:11">
      <c r="I61687" s="72"/>
      <c r="J61687" s="72"/>
      <c r="K61687" s="72"/>
    </row>
    <row r="61688" spans="9:11">
      <c r="I61688" s="72"/>
      <c r="J61688" s="72"/>
      <c r="K61688" s="72"/>
    </row>
    <row r="61689" spans="9:11">
      <c r="I61689" s="72"/>
      <c r="J61689" s="72"/>
      <c r="K61689" s="72"/>
    </row>
    <row r="61690" spans="9:11">
      <c r="I61690" s="72"/>
      <c r="J61690" s="72"/>
      <c r="K61690" s="72"/>
    </row>
    <row r="61691" spans="9:11">
      <c r="I61691" s="72"/>
      <c r="J61691" s="72"/>
      <c r="K61691" s="72"/>
    </row>
    <row r="61692" spans="9:11">
      <c r="I61692" s="72"/>
      <c r="J61692" s="72"/>
      <c r="K61692" s="72"/>
    </row>
    <row r="61693" spans="9:11">
      <c r="I61693" s="72"/>
      <c r="J61693" s="72"/>
      <c r="K61693" s="72"/>
    </row>
    <row r="61694" spans="9:11">
      <c r="I61694" s="72"/>
      <c r="J61694" s="72"/>
      <c r="K61694" s="72"/>
    </row>
    <row r="61695" spans="9:11">
      <c r="I61695" s="72"/>
      <c r="J61695" s="72"/>
      <c r="K61695" s="72"/>
    </row>
    <row r="61696" spans="9:11">
      <c r="I61696" s="72"/>
      <c r="J61696" s="72"/>
      <c r="K61696" s="72"/>
    </row>
    <row r="61697" spans="9:11">
      <c r="I61697" s="72"/>
      <c r="J61697" s="72"/>
      <c r="K61697" s="72"/>
    </row>
    <row r="61698" spans="9:11">
      <c r="I61698" s="72"/>
      <c r="J61698" s="72"/>
      <c r="K61698" s="72"/>
    </row>
    <row r="61699" spans="9:11">
      <c r="I61699" s="72"/>
      <c r="J61699" s="72"/>
      <c r="K61699" s="72"/>
    </row>
    <row r="61700" spans="9:11">
      <c r="I61700" s="72"/>
      <c r="J61700" s="72"/>
      <c r="K61700" s="72"/>
    </row>
    <row r="61701" spans="9:11">
      <c r="I61701" s="72"/>
      <c r="J61701" s="72"/>
      <c r="K61701" s="72"/>
    </row>
    <row r="61702" spans="9:11">
      <c r="I61702" s="72"/>
      <c r="J61702" s="72"/>
      <c r="K61702" s="72"/>
    </row>
    <row r="61703" spans="9:11">
      <c r="I61703" s="72"/>
      <c r="J61703" s="72"/>
      <c r="K61703" s="72"/>
    </row>
    <row r="61704" spans="9:11">
      <c r="I61704" s="72"/>
      <c r="J61704" s="72"/>
      <c r="K61704" s="72"/>
    </row>
    <row r="61705" spans="9:11">
      <c r="I61705" s="72"/>
      <c r="J61705" s="72"/>
      <c r="K61705" s="72"/>
    </row>
    <row r="61706" spans="9:11">
      <c r="I61706" s="72"/>
      <c r="J61706" s="72"/>
      <c r="K61706" s="72"/>
    </row>
    <row r="61707" spans="9:11">
      <c r="I61707" s="72"/>
      <c r="J61707" s="72"/>
      <c r="K61707" s="72"/>
    </row>
    <row r="61708" spans="9:11">
      <c r="I61708" s="72"/>
      <c r="J61708" s="72"/>
      <c r="K61708" s="72"/>
    </row>
    <row r="61709" spans="9:11">
      <c r="I61709" s="72"/>
      <c r="J61709" s="72"/>
      <c r="K61709" s="72"/>
    </row>
    <row r="61710" spans="9:11">
      <c r="I61710" s="72"/>
      <c r="J61710" s="72"/>
      <c r="K61710" s="72"/>
    </row>
    <row r="61711" spans="9:11">
      <c r="I61711" s="72"/>
      <c r="J61711" s="72"/>
      <c r="K61711" s="72"/>
    </row>
    <row r="61712" spans="9:11">
      <c r="I61712" s="72"/>
      <c r="J61712" s="72"/>
      <c r="K61712" s="72"/>
    </row>
    <row r="61713" spans="9:11">
      <c r="I61713" s="72"/>
      <c r="J61713" s="72"/>
      <c r="K61713" s="72"/>
    </row>
    <row r="61714" spans="9:11">
      <c r="I61714" s="72"/>
      <c r="J61714" s="72"/>
      <c r="K61714" s="72"/>
    </row>
    <row r="61715" spans="9:11">
      <c r="I61715" s="72"/>
      <c r="J61715" s="72"/>
      <c r="K61715" s="72"/>
    </row>
    <row r="61716" spans="9:11">
      <c r="I61716" s="72"/>
      <c r="J61716" s="72"/>
      <c r="K61716" s="72"/>
    </row>
    <row r="61717" spans="9:11">
      <c r="I61717" s="72"/>
      <c r="J61717" s="72"/>
      <c r="K61717" s="72"/>
    </row>
    <row r="61718" spans="9:11">
      <c r="I61718" s="72"/>
      <c r="J61718" s="72"/>
      <c r="K61718" s="72"/>
    </row>
    <row r="61719" spans="9:11">
      <c r="I61719" s="72"/>
      <c r="J61719" s="72"/>
      <c r="K61719" s="72"/>
    </row>
    <row r="61720" spans="9:11">
      <c r="I61720" s="72"/>
      <c r="J61720" s="72"/>
      <c r="K61720" s="72"/>
    </row>
    <row r="61721" spans="9:11">
      <c r="I61721" s="72"/>
      <c r="J61721" s="72"/>
      <c r="K61721" s="72"/>
    </row>
    <row r="61722" spans="9:11">
      <c r="I61722" s="72"/>
      <c r="J61722" s="72"/>
      <c r="K61722" s="72"/>
    </row>
    <row r="61723" spans="9:11">
      <c r="I61723" s="72"/>
      <c r="J61723" s="72"/>
      <c r="K61723" s="72"/>
    </row>
    <row r="61724" spans="9:11">
      <c r="I61724" s="72"/>
      <c r="J61724" s="72"/>
      <c r="K61724" s="72"/>
    </row>
    <row r="61725" spans="9:11">
      <c r="I61725" s="72"/>
      <c r="J61725" s="72"/>
      <c r="K61725" s="72"/>
    </row>
    <row r="61726" spans="9:11">
      <c r="I61726" s="72"/>
      <c r="J61726" s="72"/>
      <c r="K61726" s="72"/>
    </row>
    <row r="61727" spans="9:11">
      <c r="I61727" s="72"/>
      <c r="J61727" s="72"/>
      <c r="K61727" s="72"/>
    </row>
    <row r="61728" spans="9:11">
      <c r="I61728" s="72"/>
      <c r="J61728" s="72"/>
      <c r="K61728" s="72"/>
    </row>
    <row r="61729" spans="9:11">
      <c r="I61729" s="72"/>
      <c r="J61729" s="72"/>
      <c r="K61729" s="72"/>
    </row>
    <row r="61730" spans="9:11">
      <c r="I61730" s="72"/>
      <c r="J61730" s="72"/>
      <c r="K61730" s="72"/>
    </row>
    <row r="61731" spans="9:11">
      <c r="I61731" s="72"/>
      <c r="J61731" s="72"/>
      <c r="K61731" s="72"/>
    </row>
    <row r="61732" spans="9:11">
      <c r="I61732" s="72"/>
      <c r="J61732" s="72"/>
      <c r="K61732" s="72"/>
    </row>
    <row r="61733" spans="9:11">
      <c r="I61733" s="72"/>
      <c r="J61733" s="72"/>
      <c r="K61733" s="72"/>
    </row>
    <row r="61734" spans="9:11">
      <c r="I61734" s="72"/>
      <c r="J61734" s="72"/>
      <c r="K61734" s="72"/>
    </row>
    <row r="61735" spans="9:11">
      <c r="I61735" s="72"/>
      <c r="J61735" s="72"/>
      <c r="K61735" s="72"/>
    </row>
    <row r="61736" spans="9:11">
      <c r="I61736" s="72"/>
      <c r="J61736" s="72"/>
      <c r="K61736" s="72"/>
    </row>
    <row r="61737" spans="9:11">
      <c r="I61737" s="72"/>
      <c r="J61737" s="72"/>
      <c r="K61737" s="72"/>
    </row>
    <row r="61738" spans="9:11">
      <c r="I61738" s="72"/>
      <c r="J61738" s="72"/>
      <c r="K61738" s="72"/>
    </row>
    <row r="61739" spans="9:11">
      <c r="I61739" s="72"/>
      <c r="J61739" s="72"/>
      <c r="K61739" s="72"/>
    </row>
    <row r="61740" spans="9:11">
      <c r="I61740" s="72"/>
      <c r="J61740" s="72"/>
      <c r="K61740" s="72"/>
    </row>
    <row r="61741" spans="9:11">
      <c r="I61741" s="72"/>
      <c r="J61741" s="72"/>
      <c r="K61741" s="72"/>
    </row>
    <row r="61742" spans="9:11">
      <c r="I61742" s="72"/>
      <c r="J61742" s="72"/>
      <c r="K61742" s="72"/>
    </row>
    <row r="61743" spans="9:11">
      <c r="I61743" s="72"/>
      <c r="J61743" s="72"/>
      <c r="K61743" s="72"/>
    </row>
    <row r="61744" spans="9:11">
      <c r="I61744" s="72"/>
      <c r="J61744" s="72"/>
      <c r="K61744" s="72"/>
    </row>
    <row r="61745" spans="9:11">
      <c r="I61745" s="72"/>
      <c r="J61745" s="72"/>
      <c r="K61745" s="72"/>
    </row>
    <row r="61746" spans="9:11">
      <c r="I61746" s="72"/>
      <c r="J61746" s="72"/>
      <c r="K61746" s="72"/>
    </row>
  </sheetData>
  <sheetProtection algorithmName="SHA-512" hashValue="0q0rbwGyQdzqRqvNQdWXJvWZ1BV1npzOurV/+ud/779LfnaOY+ITOfVYlVy/+TUpWns1az9TXZhOpuXHfPoDsQ==" saltValue="yrHYgOoT2IovWHBKgiyg2w==" spinCount="100000" sheet="1" autoFilter="0"/>
  <protectedRanges>
    <protectedRange password="DA8F" sqref="P2822:P2918" name="Bereich5_1"/>
    <protectedRange password="DA8F" sqref="P2822:P2918 M2822:M2918 E2822:K2918" name="Bereich1_1_1_3"/>
    <protectedRange password="DA8F" sqref="C2553:C2821 A2822:D2918" name="Bereich1_2_1"/>
    <protectedRange password="DA8F" sqref="N2822:O2918" name="Bereich1_1_1_1_1"/>
    <protectedRange password="DA8F" sqref="L2822:L2918" name="Bereich1_1_1_2_1"/>
    <protectedRange password="DA8F" sqref="C2097:C2552" name="Bereich1_2_1_2"/>
    <protectedRange password="DA8F" sqref="A2097:B2821 A1795:A2096" name="Bereich1_2"/>
    <protectedRange password="DA8F" sqref="P737:P2821" name="Bereich5"/>
    <protectedRange password="DA8F" sqref="E2142:F2142 E2161:G2161 E2160:F2160 E2162:F2162 E2182:G2182 E2181:F2181 E2183:F2183 E2191:K2191 E2189:F2189 E2195:G2195 E2194:F2194 E2196:F2196 E2200:F2200 E2420:G2420 E2419:F2419 E2423:K2425 E2421:F2421 E2433:G2433 E2432:F2432 E2434:F2434 E2447:G2447 E2446:F2446 E2448:F2448 E2469:K2470 E2468:F2468 I2468:K2468 E2500:G2500 E2499:F2499 E2503:K2504 E2501:F2501 E2513:G2513 E2512:F2512 E2514:F2514 E2527:G2527 E2526:F2526 E2528:F2528 E2586:F2587 E2100:K2100 E2141:K2141 E2159:K2159 E2184:G2188 E2192:G2193 E2543:K2543 E2625:G2625 I2625:K2625 E2635:G2635 I2635:K2635 E2637:G2637 I2637:K2637 E2588:G2593 I2586:K2593 E2627:G2627 I2627:K2627 E2629:G2629 I2629:K2629 E2631:G2631 I2631:K2631 E2633:G2633 I2633:K2633 E2613:K2613 E2127:G2128 I2127:K2128 E2398:K2399 E2397:G2397 I2397:K2397 E2475:K2479 E2474:G2474 I2474:K2474 E2570:G2572 I2570:K2572 E2609:G2609 I2609:K2609 E2611:G2612 I2611:K2612 E2648:K2650 E2652:K2665 E2651:G2651 I2651:K2651 E2103:K2103 E2101:G2102 I2101:K2102 E2199:G2199 E2336:K2336 E2335:G2335 I2335:K2335 E2350:G2350 I2350:K2350 E2359:G2368 E2427:K2427 E2426:G2426 I2426:K2426 E2506:K2506 E2505:G2505 I2505:K2505 E2573:K2573 E2098:G2099 I2098:K2099 E2117:G2119 I2117:K2119 E2122:G2122 I2122:K2122 E2131:G2140 I2131:K2140 E2143:G2144 I2142:K2144 E2163:G2163 I2160:K2163 E2167:G2169 I2167:K2169 E2172:G2172 I2172:K2172 E2190:G2190 I2181:K2190 E2260:K2262 E2273:G2274 I2273:K2274 E2283:K2284 E2285:G2286 I2285:K2286 E2294:K2295 E2296:G2297 I2296:K2297 E2305:K2306 E2307:G2308 I2307:K2308 E2342:G2343 I2342:K2343 E2358:K2358 E2357:G2357 I2357:K2357 E2377:K2378 E2372:G2376 I2372:K2376 E2379:G2380 I2379:K2380 E2391:K2394 E2396:K2396 E2395:G2395 I2395:K2395 E2400:G2401 I2400:K2401 E2408:K2408 E2407:G2407 I2407:K2407 E2422:G2422 I2419:K2422 E2428:G2431 E2435:G2435 E2438:G2439 I2438:K2439 E2449:G2449 I2446:K2449 E2480:G2481 I2480:K2481 E2488:K2488 E2502:G2502 I2499:K2502 E2507:G2511 E2515:G2515 E2518:G2519 I2518:K2519 E2529:G2529 I2526:K2529 E2547:G2547 I2547:K2547 E2565:G2565 I2565:K2565 E2576:K2579 E2574:G2575 I2574:K2575 E2581:K2581 E2580:G2580 I2580:K2580 E2584:K2585 E2616:K2619 E2614:G2615 I2614:K2615 E2620:G2620 I2620:K2620 E2624:K2624 E2644:G2647 I2644:K2647 E2097:K2097 E2123:K2126 E2209:K2216 E2351:K2356 E2440:K2445 E2465:K2467 E2520:K2525 E2548:K2551 E2626:K2626 E2628:K2628 E2630:K2630 E2632:K2632 E2634:K2634 E2636:K2636 E2638:K2640 E2238:K2240 E2249:K2251 E2275:K2277 E2287:K2289 E2298:K2300 E2309:K2311 E2369:K2371 E2107:K2107 E2104:G2106 I2104:K2106 E2108:G2113 I2108:K2113 E2149:G2158 I2149:K2158 I2192:K2196 E2201:G2208 I2199:K2208 E2219:K2221 E2227:K2229 E2222:G2226 E2231:K2233 E2230:G2230 I2230:K2230 E2242:K2244 E2241:G2241 I2241:K2241 E2253:K2255 E2252:G2252 I2252:K2252 E2264:K2264 E2263:G2263 I2263:K2263 E2271:K2272 E2265:G2270 E2279:K2279 E2278:G2278 I2278:K2278 E2313:K2316 E2312:G2312 I2312:K2312 I2359:K2368 E2388:G2390 I2388:K2390 E2409:G2417 I2428:K2435 E2452:G2464 E2473:K2473 E2471:G2472 I2471:K2472 E2489:G2497 I2507:K2515 E2532:G2542 E2545:K2546 E2544:G2544 I2544:K2544 E2552:G2555 I2552:K2555 E2559:K2562 E2564:K2564 E2563:G2563 I2563:K2563 E2582:G2583 I2582:K2583 E2599:K2602 E2604:K2608 E2603:G2603 I2603:K2603 E2622:G2623 I2622:K2623 E2641:G2641 I2641:K2641 E2668:G2669 I2668:K2669 E2689:K2689 E2688:G2688 I2688:K2688 E2381:K2387 E2556:K2556 E2670:K2670 E2704:K2705 E2217:G2218 I2217:K2218 I2222:K2226 E2234:G2237 I2234:K2237 E2245:G2248 I2245:K2248 E2256:G2259 I2256:K2259 I2265:K2270 E2280:G2282 I2280:K2282 E2290:G2293 I2290:K2293 E2301:G2304 I2301:K2304 E2319:K2334 E2317:G2318 I2317:K2318 E2339:K2341 E2337:G2338 I2337:K2338 E2406:K2406 E2405:G2405 I2405:K2405 I2409:K2417 I2452:K2464 E2485:G2487 I2485:K2487 I2489:K2497 I2532:K2542 E2557:G2558 I2557:K2558 E2597:G2598 I2597:K2598 E2667:K2667 E2666:G2666 I2666:K2666 E2672:K2672 E2671:G2671 I2671:K2671 E2674:K2674 E2673:G2673 I2673:K2673 E2678:K2687 E2675:G2677 I2675:K2677 E2690:G2691 I2690:K2691 E2702:G2703 I2702:K2703 E2708:K2708 E2706:G2707 I2706:K2707 E2710:K2710 E2709:G2709 I2709:K2709 E2715:K2748 E2711:G2714 I2711:K2714 E2114:K2116 E2129:K2130 E2164:K2166 E2197:K2198 E2402:K2404 E2436:K2437 E2482:K2484 E2516:K2517 E2610:K2610 E2120:K2121 E2170:K2171 E2173:K2180 E2418:K2418 E2450:K2451 E2498:K2498 E2530:K2531 E2566:K2569 E2594:K2596 E2621:K2621 E2642:K2643 E2145:K2148 E2344:K2349 E2692:K2701 M2203:M2821 E2749:J2821 F1929:F2096 P737:P2821" name="Bereich1_1_1"/>
    <protectedRange password="DA8F" sqref="K2749:K2821 D2097:D2821" name="Bereich1_2_2"/>
    <protectedRange password="DA8F" sqref="O2420 O2433 O2447 O2203 O2410 O2412 O2456 O2458 O2460 N2463:O2463 O2490 O2492 O2536 O2538 O2540 N2639:O2640 N2627:O2627 N2543:O2543 N2209:O2210 N2469:O2470 N2378:O2378 N2391:O2394 N2396:O2396 O2395 N2408:O2408 O2407 N2501:O2501 O2500 O2502 N2512:O2512 O2509:O2510 N2514:O2514 O2513 O2515 O2519 N2528:O2528 O2527 O2529 O2542 N2548:O2549 O2205 N2345:O2345 O2342:O2343 N2358:O2359 O2357 N2381:O2382 O2379:O2380 N2402:O2403 O2414 O2422 O2428:O2430 O2435 O2439 O2449 O2462 N2483:O2483 O2480:O2481 O2574:O2575 N2581:O2581 O2580 N2584:O2584 O2582 O2614:O2615 O2620 N2624:O2624 O2622 N2647:O2663 N2220:O2223 N2267:O2267 O2466 O2524 O2546:O2547 N2554:O2555 O2553 O2561:O2562 O2565:O2566 O2585 O2601:O2602 N2608:O2608 O2385:O2390 N2398:O2398 O2397 O2644:O2646 O2214:O2219 N2228:O2228 O2224:O2227 N2232:O2235 O2229:O2231 N2239:O2239 O2236:O2238 N2243:O2246 O2240:O2242 N2250:O2250 O2247:O2249 N2254:O2257 O2251:O2253 N2261:O2261 O2258:O2260 O2262:O2266 N2271:O2275 O2268:O2270 N2280:O2280 O2276:O2279 N2283:O2287 O2281:O2282 N2291:O2291 O2288:O2290 N2294:O2298 O2292:O2293 N2302:O2302 O2299:O2301 N2305:O2309 O2303:O2304 N2315:O2316 O2310:O2314 O2317 N2330:O2335 O2326:O2329 N2354:O2355 O2353 N2361:O2364 O2360 N2443:O2445 O2442 N2479:O2479 N2523:O2523 O2522 N2572:O2573 O2570:O2571 N2611:O2611 O2609 N2613:O2613 O2612 O2664:O2665 N2678:O2689 O2676:O2677 N2691:O2694 O2690 N2697:O2701 O2695:O2696 N2366:O2368 O2365 O2369:O2377 O2399:O2401 O2474:O2478 N2486:O2488 O2485 O2494:O2495 O2534 N2551:O2551 O2550 O2556:O2557 O2605:O2607 O2667 O2670 O2672 N2675:O2675 O2674 O2704:O2705 O2708 N2712:O2712 O2710 N2212:O2212 N2347:O2347 N2349:O2352 N2384:O2384 N2406:O2406 N2465:O2465 N2473:O2473 N2545:O2545 N2579:O2579 N2619:O2619 N2629:O2629 N2631:O2631 N2633:O2633 N2418:O2418 N2423:O2427 N2436:O2437 N2440:O2441 N2450:O2451 N2498:O2499 N2503:O2508 N2516:O2517 N2520:O2521 N2525:O2526 N2530:O2531 N2559:O2560 N2564:O2564 N2569:O2569 N2576:O2577 N2588:O2596 N2599:O2600 N2604:O2604 N2616:O2617 N2642:O2643 N2318:O2325 N2338:O2339 N2715:O2821" name="Bereich1_1_1_1"/>
    <protectedRange password="DA8F" sqref="P11:P736" name="Bereich5_1_1"/>
    <protectedRange password="DA8F" sqref="G2142:H2142 G2160:H2160 G2162:H2162 G2181:H2181 G2183:H2183 G2189:H2189 G2194:H2194 G2196:H2196 G2200:H2200 G2419:H2419 G2421:H2421 G2432:H2432 G2434:H2434 G2446:H2446 G2448:H2448 G2468:H2468 G2499:H2499 G2501:H2501 G2512:H2512 G2514:H2514 G2526:H2526 G2528:H2528 G2586:H2587 H2625 H2635 H2637 H2588:H2593 H2627 H2629 H2631 H2633 H2127:H2128 H2397 H2474 H2570:H2572 H2609 H2611:H2612 H2651 H2101:H2102 H2199 H2335 H2350 H2426 H2505 H2098:H2099 H2117:H2119 H2122 H2131:H2140 H2143:H2144 H2161 H2163 H2167:H2169 H2172 H2182 H2184:H2188 H2190 H2192:H2193 H2273:H2274 H2285:H2286 H2296:H2297 H2307:H2308 H2342:H2343 H2357 H2372:H2376 H2379:H2380 H2395 H2400:H2401 H2407 H2420 H2422 H2433 H2435 H2438:H2439 H2447 H2449 H2480:H2481 H2500 H2502 H2513 H2515 H2518:H2519 H2527 H2529 H2547 H2565 H2574:H2575 H2580 H2614:H2615 H2620 H2644:H2647 H2104:H2106 H2108:H2113 H2149:H2158 H2195 H2201:H2208 H2230 H2241 H2252 H2263 H2278 H2312 H2359:H2368 H2388:H2390 H2428:H2431 H2471:H2472 H2507:H2511 H2544 H2552:H2555 H2563 H2582:H2583 H2603 H2622:H2623 H2641 H2668:H2669 H2688 H2217:H2218 H2222:H2226 H2234:H2237 H2245:H2248 H2256:H2259 H2265:H2270 H2280:H2282 H2290:H2293 H2301:H2304 H2317:H2318 H2337:H2338 H2405 H2409:H2417 H2452:H2464 H2485:H2487 H2489:H2497 H2532:H2542 H2557:H2558 H2597:H2598 H2666 H2671 H2673 H2675:H2677 H2690:H2691 H2702:H2703 H2706:H2707 H2709 H2711:H2714 P11:P736" name="Bereich1_1_1_3_1"/>
    <protectedRange password="DA8F" sqref="N2419:O2419 N2421:O2421 N2434:O2434 N2446:O2446 N2448:O2448 N2586:O2587 N2204:O2204 N2409:O2409 N2411:O2411 N2413:O2413 N2438:O2438 N2457:O2457 N2459:O2459 N2461:O2461 N2489:O2489 N2491:O2491 N2493:O2493 N2518:O2518 N2535:O2535 N2537:O2537 N2539:O2539 N2541:O2541 N2395 N2407 N2490 N2492 N2500 N2502 N2509:N2510 N2513 N2515 N2519 N2527 N2529 N2536 N2538 N2540 N2542 N2203 N2205 N2342:N2343 N2357 N2379:N2380 N2410 N2412 N2414 N2420 N2422 N2428:N2430 N2433 N2435 N2439 N2447 N2449 N2456 N2458 N2460 N2462 N2480:N2481 N2574:N2575 N2580 N2582 N2614:N2615 N2620 N2622 N2466 N2524 N2546:N2547 N2553 N2561:N2562 N2565:N2566 N2585 N2601:N2602 N2397 N2644:N2646 N2214:N2219 N2224:N2227 N2229:N2231 N2236:N2238 N2240:N2242 N2247:N2249 N2251:N2253 N2258:N2260 N2262:N2266 N2268:N2270 N2276:N2279 N2281:N2282 N2288:N2290 N2292:N2293 N2299:N2301 N2303:N2304 N2310:N2314 N2317 N2326:N2329 N2353 N2360 N2442 N2522 N2570:N2571 N2609 N2612 N2664:N2665 N2676:N2677 N2690 N2695:N2696 N2365 N2369:N2377 N2385:N2390 N2399:N2401 N2474:N2478 N2485 N2494:N2495 N2534 N2550 N2556:N2557 N2605:N2607 N2667 N2670 N2672 N2674 N2704:N2705 N2708 N2710 N2206:O2208 N2211:O2211 N2213:O2213 N2336:O2337 N2340:O2341 N2344:O2344 N2346:O2346 N2348:O2348 N2356:O2356 N2383:O2383 N2404:O2405 N2415:O2417 N2431:O2432 N2452:O2455 N2464:O2464 N2467:O2468 N2471:O2472 N2482:O2482 N2484:O2484 N2496:O2497 N2511:O2511 N2532:O2533 N2544:O2544 N2552:O2552 N2558:O2558 N2563:O2563 N2567:O2568 N2578:O2578 N2583:O2583 N2597:O2598 N2603:O2603 N2610:O2610 N2618:O2618 N2621:O2621 N2623:O2623 N2625:O2626 N2628:O2628 N2630:O2630 N2632:O2632 N2634:O2638 N2641:O2641 N2666:O2666 N2668:O2669 N2671:O2671 N2673:O2673 N2702:O2703 N2706:O2707 N2709:O2709 N2711:O2711 N2713:O2714" name="Bereich1_1_1_1_1_1"/>
    <protectedRange password="DA8F" sqref="L2097:L2821" name="Bereich1_1_1_2_1_1"/>
    <protectedRange password="DA8F" sqref="A10:A1794" name="Bereich1_2_2_1_1"/>
    <protectedRange password="DA8F" sqref="P10" name="Bereich1_1_6_2_2_2"/>
    <protectedRange password="DA8F" sqref="B10:B293 B312:B1827" name="Bereich1_2_1_1_1_4"/>
    <protectedRange password="DA8F" sqref="M2097:O2202" name="Bereich1_1_6_2_2_4"/>
    <protectedRange password="DA8F" sqref="D1929:D2096" name="Bereich1_3_1_1_1"/>
    <protectedRange password="DA8F" sqref="C1929:C2096" name="Bereich1_2_4_1_1"/>
    <protectedRange password="DA8F" sqref="B1828:B2096" name="Bereich1_2_1_1_1_1"/>
    <protectedRange password="DA8F" sqref="E1929:E2096" name="Bereich1_1_1_1_1_3"/>
    <protectedRange password="DA8F" sqref="G1929:G2096" name="Bereich1_1_1_2_1_1_1"/>
    <protectedRange password="DA8F" sqref="I1929:I2096" name="Bereich1_1_1_4_2_1"/>
    <protectedRange password="DA8F" sqref="J1929:J2096" name="Bereich1_1_1_6_1_1"/>
    <protectedRange password="DA8F" sqref="K1929:K2096" name="Bereich1_1_1_5_1_1"/>
    <protectedRange password="DA8F" sqref="L1929:O2096" name="Bereich1_1_6_2_2_1"/>
    <protectedRange password="DA8F" sqref="H1929:H2096" name="Bereich1_1_1_7_1_1_1_1"/>
    <protectedRange algorithmName="SHA-512" hashValue="HFaCDrj34+k4+CWTbGrSjRKO216AGh0FP6goABI7qPIzDY8kJyRzWW+1kRVfa+/NtADjM3OA+AWeD8GMbg1ZPg==" saltValue="gwuxucbp+w9wobbhyXxbjw==" spinCount="100000" sqref="G10:G33" name="Bereich1_1"/>
    <protectedRange algorithmName="SHA-512" hashValue="HFaCDrj34+k4+CWTbGrSjRKO216AGh0FP6goABI7qPIzDY8kJyRzWW+1kRVfa+/NtADjM3OA+AWeD8GMbg1ZPg==" saltValue="gwuxucbp+w9wobbhyXxbjw==" spinCount="100000" sqref="I10:I33" name="Bereich1_3"/>
    <protectedRange algorithmName="SHA-512" hashValue="HFaCDrj34+k4+CWTbGrSjRKO216AGh0FP6goABI7qPIzDY8kJyRzWW+1kRVfa+/NtADjM3OA+AWeD8GMbg1ZPg==" saltValue="gwuxucbp+w9wobbhyXxbjw==" spinCount="100000" sqref="G34:G38" name="Bereich1_5"/>
    <protectedRange algorithmName="SHA-512" hashValue="HFaCDrj34+k4+CWTbGrSjRKO216AGh0FP6goABI7qPIzDY8kJyRzWW+1kRVfa+/NtADjM3OA+AWeD8GMbg1ZPg==" saltValue="gwuxucbp+w9wobbhyXxbjw==" spinCount="100000" sqref="I34:I38" name="Bereich1_6"/>
    <protectedRange algorithmName="SHA-512" hashValue="HFaCDrj34+k4+CWTbGrSjRKO216AGh0FP6goABI7qPIzDY8kJyRzWW+1kRVfa+/NtADjM3OA+AWeD8GMbg1ZPg==" saltValue="gwuxucbp+w9wobbhyXxbjw==" spinCount="100000" sqref="G39:G79" name="Bereich1_8"/>
    <protectedRange algorithmName="SHA-512" hashValue="HFaCDrj34+k4+CWTbGrSjRKO216AGh0FP6goABI7qPIzDY8kJyRzWW+1kRVfa+/NtADjM3OA+AWeD8GMbg1ZPg==" saltValue="gwuxucbp+w9wobbhyXxbjw==" spinCount="100000" sqref="G80:G82" name="Bereich1_9"/>
    <protectedRange algorithmName="SHA-512" hashValue="HFaCDrj34+k4+CWTbGrSjRKO216AGh0FP6goABI7qPIzDY8kJyRzWW+1kRVfa+/NtADjM3OA+AWeD8GMbg1ZPg==" saltValue="gwuxucbp+w9wobbhyXxbjw==" spinCount="100000" sqref="I39:I79" name="Bereich1_10"/>
    <protectedRange algorithmName="SHA-512" hashValue="HFaCDrj34+k4+CWTbGrSjRKO216AGh0FP6goABI7qPIzDY8kJyRzWW+1kRVfa+/NtADjM3OA+AWeD8GMbg1ZPg==" saltValue="gwuxucbp+w9wobbhyXxbjw==" spinCount="100000" sqref="I80:I82" name="Bereich1_12"/>
    <protectedRange algorithmName="SHA-512" hashValue="HFaCDrj34+k4+CWTbGrSjRKO216AGh0FP6goABI7qPIzDY8kJyRzWW+1kRVfa+/NtADjM3OA+AWeD8GMbg1ZPg==" saltValue="gwuxucbp+w9wobbhyXxbjw==" spinCount="100000" sqref="G83:G102" name="Bereich1_13"/>
    <protectedRange algorithmName="SHA-512" hashValue="HFaCDrj34+k4+CWTbGrSjRKO216AGh0FP6goABI7qPIzDY8kJyRzWW+1kRVfa+/NtADjM3OA+AWeD8GMbg1ZPg==" saltValue="gwuxucbp+w9wobbhyXxbjw==" spinCount="100000" sqref="I83:I103" name="Bereich1_15"/>
    <protectedRange algorithmName="SHA-512" hashValue="HFaCDrj34+k4+CWTbGrSjRKO216AGh0FP6goABI7qPIzDY8kJyRzWW+1kRVfa+/NtADjM3OA+AWeD8GMbg1ZPg==" saltValue="gwuxucbp+w9wobbhyXxbjw==" spinCount="100000" sqref="H10:H20" name="Bereich1"/>
    <protectedRange algorithmName="SHA-512" hashValue="HFaCDrj34+k4+CWTbGrSjRKO216AGh0FP6goABI7qPIzDY8kJyRzWW+1kRVfa+/NtADjM3OA+AWeD8GMbg1ZPg==" saltValue="gwuxucbp+w9wobbhyXxbjw==" spinCount="100000" sqref="H21:H24" name="Bereich1_4"/>
    <protectedRange algorithmName="SHA-512" hashValue="HFaCDrj34+k4+CWTbGrSjRKO216AGh0FP6goABI7qPIzDY8kJyRzWW+1kRVfa+/NtADjM3OA+AWeD8GMbg1ZPg==" saltValue="gwuxucbp+w9wobbhyXxbjw==" spinCount="100000" sqref="H34:H76" name="Bereich1_7"/>
    <protectedRange algorithmName="SHA-512" hashValue="HFaCDrj34+k4+CWTbGrSjRKO216AGh0FP6goABI7qPIzDY8kJyRzWW+1kRVfa+/NtADjM3OA+AWeD8GMbg1ZPg==" saltValue="gwuxucbp+w9wobbhyXxbjw==" spinCount="100000" sqref="H82:H103" name="Bereich1_11"/>
    <protectedRange algorithmName="SHA-512" hashValue="HFaCDrj34+k4+CWTbGrSjRKO216AGh0FP6goABI7qPIzDY8kJyRzWW+1kRVfa+/NtADjM3OA+AWeD8GMbg1ZPg==" saltValue="gwuxucbp+w9wobbhyXxbjw==" spinCount="100000" sqref="C104:I104 C105:C126 E126:J126 E105:I125 D105:D341" name="Bereich1_22"/>
    <protectedRange algorithmName="SHA-512" hashValue="HFaCDrj34+k4+CWTbGrSjRKO216AGh0FP6goABI7qPIzDY8kJyRzWW+1kRVfa+/NtADjM3OA+AWeD8GMbg1ZPg==" saltValue="gwuxucbp+w9wobbhyXxbjw==" spinCount="100000" sqref="C127:C135 J141:J143 E127:I128 F129:I135 E129:E167" name="Bereich1_24"/>
    <protectedRange algorithmName="SHA-512" hashValue="HFaCDrj34+k4+CWTbGrSjRKO216AGh0FP6goABI7qPIzDY8kJyRzWW+1kRVfa+/NtADjM3OA+AWeD8GMbg1ZPg==" saltValue="gwuxucbp+w9wobbhyXxbjw==" spinCount="100000" sqref="C136:C144 F136:I144" name="Bereich1_25"/>
    <protectedRange algorithmName="SHA-512" hashValue="HFaCDrj34+k4+CWTbGrSjRKO216AGh0FP6goABI7qPIzDY8kJyRzWW+1kRVfa+/NtADjM3OA+AWeD8GMbg1ZPg==" saltValue="gwuxucbp+w9wobbhyXxbjw==" spinCount="100000" sqref="C145:C167 F145:I167" name="Bereich1_26"/>
    <protectedRange algorithmName="SHA-512" hashValue="HFaCDrj34+k4+CWTbGrSjRKO216AGh0FP6goABI7qPIzDY8kJyRzWW+1kRVfa+/NtADjM3OA+AWeD8GMbg1ZPg==" saltValue="gwuxucbp+w9wobbhyXxbjw==" spinCount="100000" sqref="E170:J175 E168:I169 C168:C186 E176:I186" name="Bereich1_27"/>
    <protectedRange algorithmName="SHA-512" hashValue="HFaCDrj34+k4+CWTbGrSjRKO216AGh0FP6goABI7qPIzDY8kJyRzWW+1kRVfa+/NtADjM3OA+AWeD8GMbg1ZPg==" saltValue="gwuxucbp+w9wobbhyXxbjw==" spinCount="100000" sqref="E187:J196 J342:J344 J347:J353 J367:J368 J370:J371 J373 J375 J377:J378 J380 J1049:J1051 J382:J388 J410 J412 J414 J416 J418 J420:J421 J423:J424 J426 J428 J430 J432:J434 J436 J438 J440 J442 J444 J446:J447 J449:J450 J452 J454 J456 J407:J408 J460:J461 J464 J466 J468 J470 J472 J474:J475 J477:J478 J480 J482 J484 J458 J488:J489 J494 J496 J498 J500 J502:J503 J505:J506 J508 J510 J512 J491:J492 J516:J517 J522 J524 J526 J528 J530:J531 J533:J534 J536 J538 J540 J519:J520 J544:J545 J550 J552 J554 J558:J559 J547:J548 J561:J562 J564 J566 J568 J556 J572 J574:J575 J584:J586 J588:J589 J591:J594 J596 J598:J599 J602:J604 J606 J632:J633 J665:J667 J670:J673 J675 J677 J679 J681 J683 J685 J687 J689 J691 J693 J696:J698 J700 J702 J704 J706 J708 J710 J712 J714 J716 J718 J720 J722 J724:J725 J727 J729 J731 J733 J735 J737 J739 J741 J743 J745 J747 J749 J751 J753:J758 J760 J762 J764 J766 J768 J770 J772 J774 J776 J778 J780 J782 J784 J786:J788 J790 J792 J794 J796 J798 J800:J801 J803 J805 J807 J809 J811 J813 J816:J823 J825:J837 J839:J840 J842 J844 J846 J848 J850 J852 J854 J856 J858 J860 J862 J864 J866 J901:J908 J911:J914 J916 J919 J922:J923 J925 J928 J931 J934 J937 J940 J943 J946 J949 J952 J955 J958 J961 J963:J966 J969 J972 J975 J978 J981 J984 J987 J990 J993 J996 J999 J1002 J1005 J1008 J1011 J1014 J1017 J1020:J1022 J1025 J1028 J1031 J1034 J1037 J1040 J1043 J1046 J1054 J1057 J1060 J1063 J1066 J1069 J1072 J1075 J1078:J1080 J1093:J1094 J1107:J1108 J1140 J1142:J1143 J1145 J1147 J1149 J1151 J1153 J1155 J1157 J1159 J1161 J1163 J1165 J1167 J1169 J1171 J1173 J1175 J1177:J1182 J1184 J1186:J1188 J1190 J1192 J1194 J1196 J1198 J1200 J1202 J1204 J1206 J1208 J1210 J1212 J1214 J1216 J1218 J1220 J1222 J1224 J1226 J1228 J1230 J1232 J1234 J1236 J1238:J1240 J1242 J1244 J1246 J1248 J1250 J1252 J1254 J1256 J1258 J1260 J1262 J1264 J1266 J1268 J1270 J1272 J1274 J1276 J1278 J1280 J1282 J1284 J1286 J1288 J1290:J1292 J1294 J1296 J1298 J1300 J1302 J1304 J1306 J1308 J1310 J1312 J1314 J1316 J1318 J1320 J1322 J1324 J1326 J1328 J1330 J1332 J1334 J1336 J1338 J1340 J570 J1347 J1350 J1353 J1356 J1359 J1362 J1365 J1368 J1371 J1374 J1377 J1380 J1383 J1386 J1389 J1391:J1393 J1396 J1400 J1429:J1430 J1342:J1344 J1456 J1460:J1462 J1465:J1477 J1480:J1492 J1495:J1504 J1509:J1510 J1530:J1533 J1538 J1542 J1545:J1552 J1555 J1558 J1560 J1612 J1614:J1615 J1620 J1623 J1626 J1661:J1662 J1667 J1670 J1673 J1708:J1709 J1714 J1717 J1720 J1755:J1756 J1765:J1767 J1770 J1773 J1776 J1779 J1782 J1785 J1788 J1791:J1797 J1799 J1801:J1802 J1804:J1824 J1826:J1836 J1839 J1841 J1843 J1845 J1847:J1849 J1851 J1853 J1855 J1857 J1859 J1861 J1863 J1865 J1867 J1869 J1872:J1873 J1877 J1901 J1905 J1908 J1915:J1918 J1921:J1923 J1925 E202:J202 E197:I201 E209:J216 E218:J218 E217:I217 E221:J221 E219:I220 E223:J223 E222:I222 E225:J225 E224:I224 E227:J227 E226:I226 E229:J230 E228:I228 E232:J232 E231:I231 E234:J234 E233:I233 E236:J236 E235:I235 E238:J238 E237:I237 E240:J240 E239:I239 E242:J242 E241:I241 E244:J244 E243:I243 E246:J246 E245:I245 E248:J249 E247:I247 E251:J251 E250:I250 E253:J253 E252:I252 E255:J255 E254:I254 E257:J257 E256:I256 E259:J260 E258:I258 E265:J270 E261:I264 E272:J272 E271:I271 E274:J274 E273:I273 E276:J281 E275:I275 E284:J284 E282:I283 E286:J286 E285:I285 E288:J288 E287:I287 E290:J290 E289:I289 E292:J293 E291:I291 E295:J295 E294:I294 E297:J297 E296:I296 E299:J299 E298:I298 E301:J301 E300:I300 E303:J303 E302:I302 E305:J305 E304:I304 E307:J307 E306:I306 E309:J309 E308:I308 E311:J312 E310:I310 E314:J314 E313:I313 E316:J316 E315:I315 E318:J318 E317:I317 E320:J320 E319:I319 E322:J324 E321:I321 E328:J333 E325:I327 E335:J335 E334:I334 E337:J337 E336:I336 E339:J340 E338:I338 E341:I341 J868:J899 J1130:J1137 J486 J514 J542 J1434:J1454 C187:C341 E203:I208 J1098:J1102" name="Bereich1_28"/>
    <protectedRange algorithmName="SHA-512" hashValue="HFaCDrj34+k4+CWTbGrSjRKO216AGh0FP6goABI7qPIzDY8kJyRzWW+1kRVfa+/NtADjM3OA+AWeD8GMbg1ZPg==" saltValue="gwuxucbp+w9wobbhyXxbjw==" spinCount="100000" sqref="C342:I342 D406 D398:D404 D345:O346 D343:I344 K342:O344 D590:J590 D597:J597 D591:I596 D605:J605 D598:I604 D607:J607 D606:I606 D637:O639 D609:J609 D608:I608 D611:J611 D610:I610 D613:J613 D612:I612 D615:J615 D614:I614 D617:J617 D616:I616 D619:J619 D618:I618 D621:J621 D620:I620 D623:J623 D622:I622 D625:J625 D624:I624 D627:J627 D626:I626 D629:J630 D628:I628 D631:I636 D435:O435 D463:J463 J785 J1144 J1146 J1148 J1150 J1152 J1154 J1156 J1158 J1160 J1162 J1164 J1166 J1168 J1170 J1172 J1174 J1176 J1185 J1189 J1191 J1193 J1195 J1197 J1199 J1201 J1203 J1205 J1207 J1209 J1211 J1213 J1215 J1217 J1219 J1221 J1223 J1225 J1227 J1229 J1231 J1233 J1235 J1237 J1241 J1243 J1245 J1247 J1249 J1251 J1253 J1255 J1257 J1259 J1261 J1263 J1265 J1267 J1269 J1271 J1273 J1275 J1277 J1279 J1281 J1283 J1285 J1287 J1289 J1293 J1295 J1297 J1299 J1301 J1303 J1305 J1307 J1309 J1311 J1313 J1315 J1317 J1319 J1321 J1323 J1325 J1327 J1329 J1331 J1333 J1335 J1337 J1339 J1341 J1345 J1348 J1351 J1354 J1357 J1360 J1363 J1366 J1369 J1372 J1375 J1378 J1381 J1384 J1387 J1390 J1394 J1554 J1557 J1561 J1564 J1567 J1570 J1573 J1576 J1579 J1582 J1585 J1588 J1591 J1594 J1596 J1598 J1600 J1602 J1604 J1606 J1608 J1610 J1621 J1624 J1627 J1630 J1633 J1636 J1639 J1642 J1645 J1648 J1651 J1654 J1657 J1660 J1668 J1671 J1674 J1677 J1680 J1683 J1686 J1689 J1692 J1695 J1698 J1701 J1704 J1707 J1715 J1718 J1721 J1724 J1727 J1730 J1733 J1736 J1739 J1742 J1745 J1748 J1751 J1754 J1768 J1771 J1774 J1777 J1780 J1783 J1786 J1789 J1874:J1876 J1890:J1891 K651:K673 K407:O434 D407:I434 D436:I462 D588:I589 C588:C868 D464:I542 K436:O636 C543:I587 L10:L341 D347:I397 K347:O397 C343:C542" name="Bereich1_30"/>
    <protectedRange algorithmName="SHA-512" hashValue="HFaCDrj34+k4+CWTbGrSjRKO216AGh0FP6goABI7qPIzDY8kJyRzWW+1kRVfa+/NtADjM3OA+AWeD8GMbg1ZPg==" saltValue="gwuxucbp+w9wobbhyXxbjw==" spinCount="100000" sqref="E398:O398 E402:O403 E399:I401 K399:O401 E404:I405 K404:O405" name="Bereich1_32"/>
    <protectedRange algorithmName="SHA-512" hashValue="HFaCDrj34+k4+CWTbGrSjRKO216AGh0FP6goABI7qPIzDY8kJyRzWW+1kRVfa+/NtADjM3OA+AWeD8GMbg1ZPg==" saltValue="gwuxucbp+w9wobbhyXxbjw==" spinCount="100000" sqref="E406:O406" name="Bereich1_34"/>
    <protectedRange algorithmName="SHA-512" hashValue="HFaCDrj34+k4+CWTbGrSjRKO216AGh0FP6goABI7qPIzDY8kJyRzWW+1kRVfa+/NtADjM3OA+AWeD8GMbg1ZPg==" saltValue="gwuxucbp+w9wobbhyXxbjw==" spinCount="100000" sqref="D640:O640 D662:D838 D642:O642 D641:I641 K641:O641 D644:O644 D643:I643 K643:O643 D646:O646 D645:I645 K645:O645 D648:O648 D647:I647 K647:O647 D650:O650 D649:I649 K649:O649 D652:J652 D651:I651 D654:J654 D653:I653 D656:J656 D655:I655 D658:J658 D657:I657 D660:J660 D659:I659 D661:I661 L651:O661 K674:K684" name="Bereich1_35"/>
    <protectedRange algorithmName="SHA-512" hashValue="HFaCDrj34+k4+CWTbGrSjRKO216AGh0FP6goABI7qPIzDY8kJyRzWW+1kRVfa+/NtADjM3OA+AWeD8GMbg1ZPg==" saltValue="gwuxucbp+w9wobbhyXxbjw==" spinCount="100000" sqref="D839:I839 E824:O824 E662:I823 E838:O838 E825:I837 K825:O837 K839:O839 K685:O823 L662:O684" name="Bereich1_36"/>
    <protectedRange algorithmName="SHA-512" hashValue="HFaCDrj34+k4+CWTbGrSjRKO216AGh0FP6goABI7qPIzDY8kJyRzWW+1kRVfa+/NtADjM3OA+AWeD8GMbg1ZPg==" saltValue="gwuxucbp+w9wobbhyXxbjw==" spinCount="100000" sqref="D840:I868 K840:O868" name="Bereich1_38"/>
    <protectedRange algorithmName="SHA-512" hashValue="HFaCDrj34+k4+CWTbGrSjRKO216AGh0FP6goABI7qPIzDY8kJyRzWW+1kRVfa+/NtADjM3OA+AWeD8GMbg1ZPg==" saltValue="gwuxucbp+w9wobbhyXxbjw==" spinCount="100000" sqref="C915:O915 C918:O918 C924:O924 C919:I923 C927:O927 C930:O930 C933:O933 C936:O936 C939:O939 C942:O942 C945:O945 C948:O948 C951:O951 C954:O954 C957:O957 C960:O960 C968:O968 C971:O971 C974:O974 C977:O977 C980:O980 C983:O983 C986:O986 C989:O989 C992:O992 C995:O995 C998:O998 C1001:O1001 C1004:O1004 C1007:O1007 C1010:O1010 C1013:O1013 C1016:O1016 C1019:O1019 C1024:O1024 C1027:O1027 C1030:O1030 C1033:O1033 C1036:O1036 C1039:O1039 C1042:O1042 C1045:O1045 C1048:O1048 C1053:O1053 C1056:O1056 C1059:O1059 C1062:O1062 C1065:O1065 C1068:O1068 C1071:O1071 C1074:O1074 C1077:O1077 K1078:O1080 C916:I917 K916:O917 K919:O923 C925:I926 K925:O926 C928:I929 K928:O929 C931:I932 K931:O932 C934:I935 K934:O935 C937:I938 K937:O938 C940:I941 K940:O941 C943:I944 K943:O944 C946:I947 K946:O947 C949:I950 K949:O950 C952:I953 K952:O953 C955:I956 K955:O956 C958:I959 K958:O959 C961:I967 K961:O967 C969:I970 K969:O970 C972:I973 K972:O973 C975:I976 K975:O976 C978:I979 K978:O979 C981:I982 K981:O982 C984:I985 K984:O985 C987:I988 K987:O988 C990:I991 K990:O991 C993:I994 K993:O994 C996:I997 K996:O997 C999:I1000 K999:O1000 C1002:I1003 K1002:O1003 C1005:I1006 K1005:O1006 C1008:I1009 K1008:O1009 C1011:I1012 K1011:O1012 C1014:I1015 K1014:O1015 C1017:I1018 K1017:O1018 K1020:O1023 C1025:I1026 K1025:O1026 C1028:I1029 K1028:O1029 C1031:I1032 K1031:O1032 C1034:I1035 K1034:O1035 C1037:I1038 K1037:O1038 C1040:I1041 K1040:O1041 C1043:I1044 K1043:O1044 C1046:I1047 K1046:O1047 C1054:I1055 K1054:O1055 C1057:I1058 K1057:O1058 C1060:I1061 K1060:O1061 C1063:I1064 K1063:O1064 C1066:I1067 K1066:O1067 C1069:I1070 K1069:O1070 C1072:I1073 K1072:O1073 C1075:I1076 K1075:O1076 C1020:I1023 C1078:I1080 K869:O914 C869:I914 K1049:O1052 C1049:I1052" name="Bereich1_40"/>
    <protectedRange algorithmName="SHA-512" hashValue="HFaCDrj34+k4+CWTbGrSjRKO216AGh0FP6goABI7qPIzDY8kJyRzWW+1kRVfa+/NtADjM3OA+AWeD8GMbg1ZPg==" saltValue="gwuxucbp+w9wobbhyXxbjw==" spinCount="100000" sqref="C1553:C1764 E1553:O1553 C1769:J1769 C1839:C1873 C1096:O1097 C1109:O1124 C1107:I1108 K1107:O1108 C1138:J1139 C1130:I1137 C1346:J1346 C1349:J1349 C1352:J1352 C1355:J1355 C1358:J1358 C1361:J1361 C1364:J1364 C1367:J1367 C1370:J1370 C1373:J1373 C1376:J1376 C1379:J1379 C1382:J1382 C1385:J1385 C1388:J1388 C1395:J1395 C1397:J1399 C1396:I1396 C1401:J1420 C1400:I1400 C1478:J1478 E1556:O1556 E1559:O1559 E1562:O1563 E1616:O1619 E1622:O1622 E1625:O1625 E1628:O1629 E1663:O1666 E1669:O1669 E1672:O1672 E1675:O1676 E1710:O1713 E1716:O1716 E1719:J1719 E1722:J1723 E1757:J1761 C1772:J1772 C1775:J1775 C1778:J1778 C1781:J1781 C1784:J1784 C1787:J1787 C1790:J1790 C1791:I1838 C1093:I1095 K1093:O1095 C1423:J1424 C1421:I1422 C1515:I1529 K1515:O1529 E1764:J1764 E1762:I1763 E1554:I1555 K1554:O1555 E1557:I1558 K1557:O1558 E1560:I1561 K1560:O1561 E1565:O1566 E1564:I1564 K1564:O1564 E1568:O1569 E1567:I1567 K1567:O1567 E1571:O1572 E1570:I1570 K1570:O1570 E1574:O1575 E1573:I1573 K1573:O1573 E1577:O1578 E1576:I1576 K1576:O1576 E1580:O1581 E1579:I1579 K1579:O1579 E1583:O1584 E1582:I1582 K1582:O1582 E1586:O1587 E1585:I1585 K1585:O1585 E1589:O1590 E1588:I1588 K1588:O1588 E1592:O1593 E1591:I1591 K1591:O1591 E1595:O1595 E1594:I1594 K1594:O1594 E1597:O1597 E1596:I1596 K1596:O1596 E1599:O1599 E1598:I1598 K1598:O1598 E1601:O1601 E1600:I1600 K1600:O1600 E1603:O1603 E1602:I1602 K1602:O1602 E1605:O1605 E1604:I1604 K1604:O1604 E1607:O1607 E1606:I1606 K1606:O1606 E1609:O1609 E1608:I1608 K1608:O1608 E1610:I1615 K1610:O1615 E1620:I1621 K1620:O1621 E1623:I1624 K1623:O1624 E1626:I1627 K1626:O1627 E1631:O1632 E1630:I1630 K1630:O1630 E1634:O1635 E1633:I1633 K1633:O1633 E1637:O1638 E1636:I1636 K1636:O1636 E1640:O1641 E1639:I1639 K1639:O1639 E1643:O1644 E1642:I1642 K1642:O1642 E1646:O1647 E1645:I1645 K1645:O1645 E1649:O1650 E1648:I1648 K1648:O1648 E1652:O1653 E1651:I1651 K1651:O1651 E1655:O1656 E1654:I1654 K1654:O1654 E1658:O1659 E1657:I1657 K1657:O1657 E1660:I1662 K1660:O1662 E1667:I1668 K1667:O1668 E1670:I1671 K1670:O1671 E1673:I1674 K1673:O1674 E1678:O1679 E1677:I1677 K1677:O1677 E1681:O1682 E1680:I1680 K1680:O1680 E1684:O1685 E1683:I1683 K1683:O1683 E1687:O1688 E1686:I1686 K1686:O1686 E1690:O1691 E1689:I1689 K1689:O1689 E1693:O1694 E1692:I1692 K1692:O1692 E1696:O1697 E1695:I1695 K1695:O1695 E1699:O1700 E1698:I1698 K1698:O1698 E1702:O1703 E1701:I1701 K1701:O1701 E1705:O1706 E1704:I1704 K1704:O1704 E1707:I1709 K1707:O1709 E1714:I1715 K1714:O1715 E1717:I1718 E1720:I1721 E1725:J1726 E1724:I1724 E1728:J1729 E1727:I1727 E1731:J1732 E1730:I1730 E1734:J1735 E1733:I1733 E1737:J1738 E1736:I1736 E1740:J1741 E1739:I1739 E1743:J1744 E1742:I1742 E1746:J1747 E1745:I1745 E1749:J1750 E1748:I1748 E1752:J1753 E1751:I1751 E1754:I1756 C1765:I1768 C1770:I1771 C1773:I1774 C1776:I1777 C1779:I1780 C1782:I1783 C1785:I1786 C1788:I1789 C1125:J1129 K1717:O1836 L1837:O1838 K1837:K1892 C1140:I1345 C1347:I1348 C1350:I1351 C1353:I1354 C1356:I1357 C1359:I1360 C1362:I1363 C1365:I1366 C1368:I1369 C1371:I1372 C1374:I1375 C1377:I1378 C1380:I1381 C1383:I1384 C1386:I1387 C1389:I1394 C1425:I1477 C1081:O1092 C1511:O1514 C1479:I1510 K1125:O1510 C1103:O1106 K1098:O1102 C1098:I1102" name="Bereich1_45"/>
    <protectedRange algorithmName="SHA-512" hashValue="HFaCDrj34+k4+CWTbGrSjRKO216AGh0FP6goABI7qPIzDY8kJyRzWW+1kRVfa+/NtADjM3OA+AWeD8GMbg1ZPg==" saltValue="gwuxucbp+w9wobbhyXxbjw==" spinCount="100000" sqref="D1839:I1872 L1839:O1872" name="Bereich1_46"/>
    <protectedRange algorithmName="SHA-512" hashValue="HFaCDrj34+k4+CWTbGrSjRKO216AGh0FP6goABI7qPIzDY8kJyRzWW+1kRVfa+/NtADjM3OA+AWeD8GMbg1ZPg==" saltValue="gwuxucbp+w9wobbhyXxbjw==" spinCount="100000" sqref="C1547:C1550 C1892:J1892 D1873:I1873 D1874:D1891 C1543:O1544 C1530:I1542 C1545:I1546 K1545:O1546 L1873:O1873 K1530:O1542 L1892:O1892" name="Bereich1_47"/>
    <protectedRange algorithmName="SHA-512" hashValue="HFaCDrj34+k4+CWTbGrSjRKO216AGh0FP6goABI7qPIzDY8kJyRzWW+1kRVfa+/NtADjM3OA+AWeD8GMbg1ZPg==" saltValue="gwuxucbp+w9wobbhyXxbjw==" spinCount="100000" sqref="C1551:C1552 D1547:I1547 E1548:I1552 D1548:D1764 K1547:O1552" name="Bereich1_48"/>
    <protectedRange algorithmName="SHA-512" hashValue="HFaCDrj34+k4+CWTbGrSjRKO216AGh0FP6goABI7qPIzDY8kJyRzWW+1kRVfa+/NtADjM3OA+AWeD8GMbg1ZPg==" saltValue="gwuxucbp+w9wobbhyXxbjw==" spinCount="100000" sqref="E1878:J1889 E1874:I1877 E1890:I1891 L1874:O1891" name="Bereich1_49"/>
    <protectedRange algorithmName="SHA-512" hashValue="HFaCDrj34+k4+CWTbGrSjRKO216AGh0FP6goABI7qPIzDY8kJyRzWW+1kRVfa+/NtADjM3OA+AWeD8GMbg1ZPg==" saltValue="gwuxucbp+w9wobbhyXxbjw==" spinCount="100000" sqref="C1893:O1893 K1901:O1901 K1915:O1918 K1921:O1923 K1925:O1925 K1897:O1897 K1905:O1908 E1894:O1896 E1902:O1904 E1901:I1901 E1909:O1914 E1905:I1908 E1898:O1900 E1897:I1897 E1919:O1920 E1924:O1924 E1921:I1923 E1926:O1928 E1925:I1925 C1894:D1928 E1915:I1918" name="Bereich1_50"/>
  </protectedRanges>
  <autoFilter ref="A9:BA2919" xr:uid="{00000000-0009-0000-0000-000007000000}"/>
  <mergeCells count="3">
    <mergeCell ref="Q8:U8"/>
    <mergeCell ref="AJ8:AL8"/>
    <mergeCell ref="I2919:J2919"/>
  </mergeCells>
  <phoneticPr fontId="0" type="noConversion"/>
  <conditionalFormatting sqref="AF2595:AF2918">
    <cfRule type="expression" dxfId="31" priority="757" stopIfTrue="1">
      <formula>Q2595&lt;=0</formula>
    </cfRule>
    <cfRule type="cellIs" dxfId="30" priority="758" stopIfTrue="1" operator="equal">
      <formula>0</formula>
    </cfRule>
  </conditionalFormatting>
  <conditionalFormatting sqref="BC2595:BC2918">
    <cfRule type="expression" dxfId="29" priority="759" stopIfTrue="1">
      <formula>BA2595&gt;0</formula>
    </cfRule>
  </conditionalFormatting>
  <conditionalFormatting sqref="AO2595:AS2918">
    <cfRule type="expression" dxfId="28" priority="760" stopIfTrue="1">
      <formula>ISERROR(AO2595)</formula>
    </cfRule>
  </conditionalFormatting>
  <conditionalFormatting sqref="AM2595:AM2918">
    <cfRule type="expression" dxfId="27" priority="761" stopIfTrue="1">
      <formula>Q2595+R2595=0</formula>
    </cfRule>
  </conditionalFormatting>
  <conditionalFormatting sqref="AN2595:AN2918">
    <cfRule type="expression" dxfId="26" priority="762" stopIfTrue="1">
      <formula>S2595+T2595+U2595=0</formula>
    </cfRule>
  </conditionalFormatting>
  <conditionalFormatting sqref="AG2595:AG2918">
    <cfRule type="expression" dxfId="25" priority="763" stopIfTrue="1">
      <formula>(R2595+T2595)&lt;=0</formula>
    </cfRule>
    <cfRule type="cellIs" dxfId="24" priority="764" stopIfTrue="1" operator="equal">
      <formula>0</formula>
    </cfRule>
  </conditionalFormatting>
  <conditionalFormatting sqref="AQ2919:AT2919">
    <cfRule type="expression" dxfId="23" priority="732" stopIfTrue="1">
      <formula>ISERROR(AQ2919)</formula>
    </cfRule>
  </conditionalFormatting>
  <conditionalFormatting sqref="AF10:AF2594">
    <cfRule type="expression" dxfId="22" priority="1" stopIfTrue="1">
      <formula>Q10&lt;=0</formula>
    </cfRule>
    <cfRule type="cellIs" dxfId="21" priority="2" stopIfTrue="1" operator="equal">
      <formula>0</formula>
    </cfRule>
  </conditionalFormatting>
  <conditionalFormatting sqref="BC10:BC2594">
    <cfRule type="expression" dxfId="20" priority="3" stopIfTrue="1">
      <formula>BA10&gt;0</formula>
    </cfRule>
  </conditionalFormatting>
  <conditionalFormatting sqref="AO10:AS2594">
    <cfRule type="expression" dxfId="19" priority="4" stopIfTrue="1">
      <formula>ISERROR(AO10)</formula>
    </cfRule>
  </conditionalFormatting>
  <conditionalFormatting sqref="AM10:AM2594">
    <cfRule type="expression" dxfId="18" priority="5" stopIfTrue="1">
      <formula>Q10+R10=0</formula>
    </cfRule>
  </conditionalFormatting>
  <conditionalFormatting sqref="AN10:AN2594">
    <cfRule type="expression" dxfId="17" priority="6" stopIfTrue="1">
      <formula>S10+T10+U10=0</formula>
    </cfRule>
  </conditionalFormatting>
  <conditionalFormatting sqref="AG10:AG2594">
    <cfRule type="expression" dxfId="16" priority="7" stopIfTrue="1">
      <formula>(R10+T10)&lt;=0</formula>
    </cfRule>
    <cfRule type="cellIs" dxfId="15" priority="8" stopIfTrue="1" operator="equal">
      <formula>0</formula>
    </cfRule>
  </conditionalFormatting>
  <dataValidations count="1">
    <dataValidation type="list" allowBlank="1" showInputMessage="1" showErrorMessage="1" sqref="K10:K2096" xr:uid="{00000000-0002-0000-0700-000000000000}">
      <formula1>$BB$5:$BB$496</formula1>
    </dataValidation>
  </dataValidations>
  <pageMargins left="0.23622047244094491" right="0.19685039370078741" top="0.35433070866141736" bottom="0.51181102362204722" header="0.23622047244094491" footer="0.15748031496062992"/>
  <pageSetup paperSize="9" scale="70" orientation="landscape" r:id="rId1"/>
  <headerFooter alignWithMargins="0">
    <oddFooter>&amp;Lwww.carlweb.de&amp;C&amp;A&amp;R&amp;D
&amp;P von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P50"/>
  <sheetViews>
    <sheetView showZeros="0" workbookViewId="0">
      <selection activeCell="A28" sqref="A28"/>
    </sheetView>
  </sheetViews>
  <sheetFormatPr baseColWidth="10" defaultColWidth="12" defaultRowHeight="11.25"/>
  <cols>
    <col min="1" max="1" width="18" style="24" customWidth="1"/>
    <col min="2" max="2" width="8.83203125" style="24" customWidth="1"/>
    <col min="3" max="3" width="11.1640625" style="69" customWidth="1"/>
    <col min="4" max="4" width="12.33203125" style="24" customWidth="1"/>
    <col min="5" max="6" width="9.6640625" style="24" customWidth="1"/>
    <col min="7" max="7" width="10.5" style="24" customWidth="1"/>
    <col min="8" max="8" width="12" style="24"/>
    <col min="9" max="9" width="10.5" style="24" customWidth="1"/>
    <col min="10" max="11" width="12.1640625" style="24" customWidth="1"/>
    <col min="12" max="12" width="9" style="35" customWidth="1"/>
    <col min="13" max="13" width="8.83203125" style="24" customWidth="1"/>
    <col min="14" max="14" width="10" style="24" customWidth="1"/>
    <col min="15" max="16384" width="12" style="24"/>
  </cols>
  <sheetData>
    <row r="1" spans="1:16" ht="13.5">
      <c r="A1" s="11" t="str">
        <f>INFO!A1</f>
        <v>Unterhaltsreinigung Vergabe 1/2020</v>
      </c>
      <c r="B1" s="11"/>
      <c r="C1" s="42"/>
      <c r="D1" s="23"/>
      <c r="E1" s="23"/>
      <c r="F1" s="23"/>
      <c r="H1" s="9"/>
      <c r="I1" s="9"/>
      <c r="J1" s="9"/>
      <c r="K1" s="9"/>
      <c r="L1" s="25"/>
      <c r="M1" s="10"/>
      <c r="N1" s="10"/>
    </row>
    <row r="2" spans="1:16" ht="13.5">
      <c r="A2" s="11" t="str">
        <f>INFO!A3</f>
        <v>Reinigungsobjekt:</v>
      </c>
      <c r="B2" s="184" t="str">
        <f>INFO!B3</f>
        <v>Schwärzbergklinik GmbH</v>
      </c>
      <c r="D2" s="23"/>
      <c r="E2" s="23"/>
      <c r="F2" s="23"/>
      <c r="H2" s="9"/>
      <c r="I2" s="9"/>
      <c r="J2" s="9"/>
      <c r="K2" s="9"/>
      <c r="L2" s="25"/>
      <c r="M2" s="10"/>
      <c r="N2" s="10"/>
    </row>
    <row r="3" spans="1:16" ht="13.5">
      <c r="A3" s="11">
        <f>INFO!A4</f>
        <v>0</v>
      </c>
      <c r="B3" s="184" t="str">
        <f>INFO!B5</f>
        <v>Salinenstraße 30</v>
      </c>
      <c r="D3" s="23"/>
      <c r="E3" s="23"/>
      <c r="F3" s="23"/>
      <c r="H3" s="9"/>
      <c r="I3" s="9"/>
      <c r="J3" s="9"/>
      <c r="K3" s="9"/>
      <c r="L3" s="25"/>
      <c r="M3" s="10"/>
      <c r="N3" s="10"/>
    </row>
    <row r="4" spans="1:16">
      <c r="A4" s="15" t="s">
        <v>15</v>
      </c>
      <c r="B4" s="10"/>
      <c r="D4" s="23"/>
      <c r="E4" s="23"/>
      <c r="F4" s="23"/>
      <c r="H4" s="9"/>
      <c r="I4" s="9"/>
      <c r="J4" s="9"/>
      <c r="K4" s="9"/>
      <c r="L4" s="25"/>
      <c r="M4" s="10"/>
      <c r="N4" s="10"/>
    </row>
    <row r="5" spans="1:16">
      <c r="A5" s="15" t="s">
        <v>69</v>
      </c>
      <c r="B5" s="14">
        <f>Stundensätze!B5</f>
        <v>0</v>
      </c>
      <c r="C5" s="213"/>
      <c r="D5" s="14"/>
      <c r="E5" s="36"/>
      <c r="F5" s="36"/>
      <c r="H5" s="9"/>
      <c r="I5" s="9"/>
      <c r="J5" s="9"/>
      <c r="K5" s="9"/>
      <c r="L5" s="26"/>
      <c r="M5" s="10"/>
      <c r="N5" s="10"/>
    </row>
    <row r="6" spans="1:16" ht="12.75">
      <c r="A6" s="15" t="s">
        <v>70</v>
      </c>
      <c r="B6" s="14">
        <f>Stundensätze!B6</f>
        <v>0</v>
      </c>
      <c r="C6" s="213"/>
      <c r="D6" s="14"/>
      <c r="E6" s="36"/>
      <c r="F6" s="36"/>
      <c r="G6" s="23"/>
      <c r="H6" s="9"/>
      <c r="I6" s="27"/>
      <c r="J6" s="27"/>
      <c r="K6" s="27"/>
      <c r="L6" s="26"/>
      <c r="M6" s="28"/>
      <c r="N6" s="10"/>
    </row>
    <row r="7" spans="1:16" ht="12.75">
      <c r="A7" s="15" t="s">
        <v>71</v>
      </c>
      <c r="B7" s="14">
        <f>Stundensätze!B7</f>
        <v>0</v>
      </c>
      <c r="C7" s="213"/>
      <c r="D7" s="14"/>
      <c r="E7" s="36"/>
      <c r="F7" s="36"/>
      <c r="G7" s="23"/>
      <c r="H7" s="9"/>
      <c r="I7" s="27"/>
      <c r="J7" s="27"/>
      <c r="K7" s="27"/>
      <c r="L7" s="26"/>
      <c r="M7" s="28"/>
      <c r="N7" s="10"/>
    </row>
    <row r="8" spans="1:16" ht="12.75">
      <c r="A8" s="15" t="s">
        <v>185</v>
      </c>
      <c r="B8" s="36"/>
      <c r="C8" s="237"/>
      <c r="D8" s="36"/>
      <c r="E8" s="36"/>
      <c r="F8" s="36"/>
      <c r="G8" s="23"/>
      <c r="H8" s="9"/>
      <c r="I8" s="27"/>
      <c r="J8" s="27"/>
      <c r="K8" s="27"/>
      <c r="L8" s="26"/>
      <c r="M8" s="28"/>
      <c r="N8" s="10"/>
    </row>
    <row r="9" spans="1:16" ht="12.75">
      <c r="A9" s="12" t="s">
        <v>155</v>
      </c>
      <c r="B9" s="12">
        <v>1</v>
      </c>
      <c r="C9" s="10"/>
      <c r="G9" s="23"/>
      <c r="H9" s="9"/>
      <c r="I9" s="27"/>
      <c r="J9" s="27"/>
      <c r="K9" s="27"/>
      <c r="L9" s="26"/>
      <c r="M9" s="28"/>
      <c r="N9" s="10"/>
    </row>
    <row r="10" spans="1:16" s="31" customFormat="1" ht="18">
      <c r="A10" s="29" t="s">
        <v>130</v>
      </c>
      <c r="B10" s="29" t="s">
        <v>130</v>
      </c>
      <c r="C10" s="29" t="s">
        <v>59</v>
      </c>
      <c r="D10" s="29" t="s">
        <v>158</v>
      </c>
      <c r="E10" s="30" t="s">
        <v>99</v>
      </c>
      <c r="F10" s="84" t="s">
        <v>58</v>
      </c>
      <c r="G10" s="30" t="s">
        <v>60</v>
      </c>
      <c r="H10" s="30" t="s">
        <v>107</v>
      </c>
      <c r="I10" s="29" t="s">
        <v>19</v>
      </c>
      <c r="J10" s="221" t="s">
        <v>90</v>
      </c>
      <c r="K10" s="27"/>
      <c r="L10" s="26"/>
      <c r="M10" s="28"/>
      <c r="N10" s="10"/>
      <c r="O10" s="24"/>
      <c r="P10" s="24"/>
    </row>
    <row r="11" spans="1:16" s="31" customFormat="1" ht="12.75">
      <c r="A11" s="204" t="s">
        <v>156</v>
      </c>
      <c r="B11" s="205">
        <v>4</v>
      </c>
      <c r="C11" s="204">
        <f>IF(B11&gt;0,Jahresfaktoren!$B$15/5,0)</f>
        <v>50</v>
      </c>
      <c r="D11" s="204">
        <f>C11*B11</f>
        <v>200</v>
      </c>
      <c r="E11" s="204">
        <v>4</v>
      </c>
      <c r="F11" s="204">
        <v>9</v>
      </c>
      <c r="G11" s="210">
        <f>IF(B11&gt;0,VLOOKUP(E11,Stundensätze!$C$13:$D$72,2,FALSE),0)</f>
        <v>0</v>
      </c>
      <c r="H11" s="210">
        <f>G11*D11</f>
        <v>0</v>
      </c>
      <c r="I11" s="210">
        <f>H11/12</f>
        <v>0</v>
      </c>
      <c r="J11" s="257" t="e">
        <f>IF(F11=0,0,VLOOKUP(F11,Kostenstellen!A:B,2,FALSE))</f>
        <v>#N/A</v>
      </c>
      <c r="K11" s="27"/>
      <c r="L11" s="26"/>
      <c r="M11" s="28"/>
      <c r="N11" s="10"/>
      <c r="O11" s="24"/>
      <c r="P11" s="24"/>
    </row>
    <row r="12" spans="1:16" s="31" customFormat="1" ht="12.75">
      <c r="A12" s="181" t="s">
        <v>12</v>
      </c>
      <c r="B12" s="206">
        <v>4</v>
      </c>
      <c r="C12" s="181">
        <f>IF(B12&gt;0,Jahresfaktoren!$B$15/5,0)</f>
        <v>50</v>
      </c>
      <c r="D12" s="181">
        <f t="shared" ref="D12:D17" si="0">C12*B12</f>
        <v>200</v>
      </c>
      <c r="E12" s="181">
        <v>4</v>
      </c>
      <c r="F12" s="181">
        <v>9</v>
      </c>
      <c r="G12" s="135">
        <f>IF(B12&gt;0,VLOOKUP(E12,Stundensätze!$C$13:$D$72,2,FALSE),0)</f>
        <v>0</v>
      </c>
      <c r="H12" s="135">
        <f t="shared" ref="H12:H17" si="1">G12*D12</f>
        <v>0</v>
      </c>
      <c r="I12" s="135">
        <f t="shared" ref="I12:I17" si="2">H12/12</f>
        <v>0</v>
      </c>
      <c r="J12" s="258" t="e">
        <f>IF(F12=0,0,VLOOKUP(F12,Kostenstellen!A:B,2,FALSE))</f>
        <v>#N/A</v>
      </c>
      <c r="K12" s="27"/>
      <c r="L12" s="26"/>
      <c r="M12" s="28"/>
      <c r="N12" s="10"/>
      <c r="O12" s="24"/>
      <c r="P12" s="24"/>
    </row>
    <row r="13" spans="1:16" s="31" customFormat="1" ht="12.75">
      <c r="A13" s="181" t="s">
        <v>125</v>
      </c>
      <c r="B13" s="206">
        <v>4</v>
      </c>
      <c r="C13" s="181">
        <f>IF(B13&gt;0,Jahresfaktoren!$B$15/5,0)</f>
        <v>50</v>
      </c>
      <c r="D13" s="181">
        <f t="shared" si="0"/>
        <v>200</v>
      </c>
      <c r="E13" s="181">
        <v>4</v>
      </c>
      <c r="F13" s="181">
        <v>9</v>
      </c>
      <c r="G13" s="135">
        <f>IF(B13&gt;0,VLOOKUP(E13,Stundensätze!$C$13:$D$72,2,FALSE),0)</f>
        <v>0</v>
      </c>
      <c r="H13" s="135">
        <f t="shared" si="1"/>
        <v>0</v>
      </c>
      <c r="I13" s="135">
        <f t="shared" si="2"/>
        <v>0</v>
      </c>
      <c r="J13" s="258" t="e">
        <f>IF(F13=0,0,VLOOKUP(F13,Kostenstellen!A:B,2,FALSE))</f>
        <v>#N/A</v>
      </c>
      <c r="K13" s="27"/>
      <c r="L13" s="26"/>
      <c r="M13" s="28"/>
      <c r="N13" s="10"/>
      <c r="O13" s="24"/>
      <c r="P13" s="24"/>
    </row>
    <row r="14" spans="1:16" s="31" customFormat="1" ht="12.75">
      <c r="A14" s="181" t="s">
        <v>126</v>
      </c>
      <c r="B14" s="206">
        <v>4</v>
      </c>
      <c r="C14" s="181">
        <f>IF(B14&gt;0,Jahresfaktoren!$B$15/5,0)</f>
        <v>50</v>
      </c>
      <c r="D14" s="181">
        <f t="shared" si="0"/>
        <v>200</v>
      </c>
      <c r="E14" s="181">
        <v>4</v>
      </c>
      <c r="F14" s="181">
        <v>9</v>
      </c>
      <c r="G14" s="135">
        <f>IF(B14&gt;0,VLOOKUP(E14,Stundensätze!$C$13:$D$72,2,FALSE),0)</f>
        <v>0</v>
      </c>
      <c r="H14" s="135">
        <f t="shared" si="1"/>
        <v>0</v>
      </c>
      <c r="I14" s="135">
        <f t="shared" si="2"/>
        <v>0</v>
      </c>
      <c r="J14" s="258" t="e">
        <f>IF(F14=0,0,VLOOKUP(F14,Kostenstellen!A:B,2,FALSE))</f>
        <v>#N/A</v>
      </c>
      <c r="K14" s="27"/>
      <c r="L14" s="26"/>
      <c r="M14" s="28"/>
      <c r="N14" s="10"/>
      <c r="O14" s="24"/>
      <c r="P14" s="24"/>
    </row>
    <row r="15" spans="1:16" s="31" customFormat="1" ht="12.75">
      <c r="A15" s="181" t="s">
        <v>127</v>
      </c>
      <c r="B15" s="206">
        <v>4</v>
      </c>
      <c r="C15" s="181">
        <f>IF(B15&gt;0,Jahresfaktoren!$B$15/5,0)</f>
        <v>50</v>
      </c>
      <c r="D15" s="181">
        <f t="shared" si="0"/>
        <v>200</v>
      </c>
      <c r="E15" s="181">
        <v>4</v>
      </c>
      <c r="F15" s="181">
        <v>9</v>
      </c>
      <c r="G15" s="135">
        <f>IF(B15&gt;0,VLOOKUP(E15,Stundensätze!$C$13:$D$72,2,FALSE),0)</f>
        <v>0</v>
      </c>
      <c r="H15" s="135">
        <f t="shared" si="1"/>
        <v>0</v>
      </c>
      <c r="I15" s="135">
        <f t="shared" si="2"/>
        <v>0</v>
      </c>
      <c r="J15" s="258" t="e">
        <f>IF(F15=0,0,VLOOKUP(F15,Kostenstellen!A:B,2,FALSE))</f>
        <v>#N/A</v>
      </c>
      <c r="K15" s="27"/>
      <c r="L15" s="26"/>
      <c r="M15" s="28"/>
      <c r="N15" s="10"/>
      <c r="O15" s="24"/>
      <c r="P15" s="24"/>
    </row>
    <row r="16" spans="1:16" s="31" customFormat="1" ht="12.75">
      <c r="A16" s="181" t="s">
        <v>128</v>
      </c>
      <c r="B16" s="211">
        <v>2</v>
      </c>
      <c r="C16" s="181">
        <f>IF(B16&gt;0,Jahresfaktoren!$B$11,0)</f>
        <v>52</v>
      </c>
      <c r="D16" s="181">
        <f t="shared" si="0"/>
        <v>104</v>
      </c>
      <c r="E16" s="181">
        <v>4</v>
      </c>
      <c r="F16" s="181">
        <v>9</v>
      </c>
      <c r="G16" s="207">
        <f>IF(B16&gt;0,VLOOKUP(E16,Stundensätze!$C$13:$D$72,2,FALSE),0)</f>
        <v>0</v>
      </c>
      <c r="H16" s="207">
        <f t="shared" si="1"/>
        <v>0</v>
      </c>
      <c r="I16" s="207">
        <f t="shared" si="2"/>
        <v>0</v>
      </c>
      <c r="J16" s="258" t="e">
        <f>IF(F16=0,0,VLOOKUP(F16,Kostenstellen!A:B,2,FALSE))</f>
        <v>#N/A</v>
      </c>
      <c r="K16" s="27"/>
      <c r="L16" s="26"/>
      <c r="M16" s="28"/>
      <c r="N16" s="10"/>
      <c r="O16" s="24"/>
      <c r="P16" s="24"/>
    </row>
    <row r="17" spans="1:16" s="31" customFormat="1" ht="12.75">
      <c r="A17" s="208" t="s">
        <v>157</v>
      </c>
      <c r="B17" s="212">
        <v>2</v>
      </c>
      <c r="C17" s="208">
        <f>IF(B17&gt;0,SUM(Jahresfaktoren!$B$28+Jahresfaktoren!$B$32),0)</f>
        <v>63</v>
      </c>
      <c r="D17" s="208">
        <f t="shared" si="0"/>
        <v>126</v>
      </c>
      <c r="E17" s="208">
        <v>4.1100000000000003</v>
      </c>
      <c r="F17" s="208">
        <v>9</v>
      </c>
      <c r="G17" s="209">
        <f>IF(B17&gt;0,VLOOKUP(E17,Stundensätze!$C$13:$D$72,2,FALSE),0)</f>
        <v>0</v>
      </c>
      <c r="H17" s="209">
        <f t="shared" si="1"/>
        <v>0</v>
      </c>
      <c r="I17" s="209">
        <f t="shared" si="2"/>
        <v>0</v>
      </c>
      <c r="J17" s="259" t="e">
        <f>IF(F17=0,0,VLOOKUP(F17,Kostenstellen!A:B,2,FALSE))</f>
        <v>#N/A</v>
      </c>
      <c r="K17" s="27"/>
      <c r="L17" s="26"/>
      <c r="M17" s="28"/>
      <c r="N17" s="10"/>
      <c r="O17" s="24"/>
      <c r="P17" s="24"/>
    </row>
    <row r="18" spans="1:16">
      <c r="L18" s="33"/>
      <c r="M18" s="34"/>
    </row>
    <row r="19" spans="1:16" ht="12.75" hidden="1">
      <c r="A19" s="12" t="s">
        <v>155</v>
      </c>
      <c r="B19" s="12">
        <v>2</v>
      </c>
      <c r="L19" s="33"/>
      <c r="M19" s="34"/>
    </row>
    <row r="20" spans="1:16" s="31" customFormat="1" ht="18" hidden="1">
      <c r="A20" s="29" t="s">
        <v>130</v>
      </c>
      <c r="B20" s="29" t="s">
        <v>130</v>
      </c>
      <c r="C20" s="29" t="s">
        <v>59</v>
      </c>
      <c r="D20" s="29" t="s">
        <v>158</v>
      </c>
      <c r="E20" s="30" t="s">
        <v>99</v>
      </c>
      <c r="F20" s="84" t="s">
        <v>58</v>
      </c>
      <c r="G20" s="30" t="s">
        <v>60</v>
      </c>
      <c r="H20" s="30" t="s">
        <v>107</v>
      </c>
      <c r="I20" s="29" t="s">
        <v>19</v>
      </c>
      <c r="J20" s="221" t="s">
        <v>90</v>
      </c>
      <c r="K20" s="27"/>
      <c r="L20" s="26"/>
      <c r="M20" s="28"/>
      <c r="N20" s="10"/>
      <c r="O20" s="24"/>
      <c r="P20" s="24"/>
    </row>
    <row r="21" spans="1:16" s="31" customFormat="1" ht="22.5" hidden="1">
      <c r="A21" s="204" t="s">
        <v>156</v>
      </c>
      <c r="B21" s="205"/>
      <c r="C21" s="204">
        <f>IF(B21&gt;0,Jahresfaktoren!$B$15/5,0)</f>
        <v>0</v>
      </c>
      <c r="D21" s="204">
        <f>C21*B21</f>
        <v>0</v>
      </c>
      <c r="E21" s="204">
        <v>4</v>
      </c>
      <c r="F21" s="204">
        <v>1</v>
      </c>
      <c r="G21" s="210">
        <f>IF(B21&gt;0,VLOOKUP(E21,Stundensätze!$C$13:$D$72,2,FALSE),0)</f>
        <v>0</v>
      </c>
      <c r="H21" s="210">
        <f>G21*D21</f>
        <v>0</v>
      </c>
      <c r="I21" s="210">
        <f>H21/12</f>
        <v>0</v>
      </c>
      <c r="J21" s="257" t="str">
        <f>IF(F21=0,0,VLOOKUP(F21,Kostenstellen!A:B,2,FALSE))</f>
        <v>Therapiezentrum</v>
      </c>
      <c r="K21" s="27"/>
      <c r="L21" s="26"/>
      <c r="M21" s="28"/>
      <c r="N21" s="10"/>
      <c r="O21" s="24"/>
      <c r="P21" s="24"/>
    </row>
    <row r="22" spans="1:16" s="31" customFormat="1" ht="22.5" hidden="1">
      <c r="A22" s="181" t="s">
        <v>12</v>
      </c>
      <c r="B22" s="206"/>
      <c r="C22" s="181">
        <f>IF(B22&gt;0,Jahresfaktoren!$B$15/5,0)</f>
        <v>0</v>
      </c>
      <c r="D22" s="181">
        <f t="shared" ref="D22:D27" si="3">C22*B22</f>
        <v>0</v>
      </c>
      <c r="E22" s="181">
        <v>4</v>
      </c>
      <c r="F22" s="181">
        <v>1</v>
      </c>
      <c r="G22" s="135">
        <f>IF(B22&gt;0,VLOOKUP(E22,Stundensätze!$C$13:$D$72,2,FALSE),0)</f>
        <v>0</v>
      </c>
      <c r="H22" s="135">
        <f t="shared" ref="H22:H27" si="4">G22*D22</f>
        <v>0</v>
      </c>
      <c r="I22" s="135">
        <f t="shared" ref="I22:I27" si="5">H22/12</f>
        <v>0</v>
      </c>
      <c r="J22" s="258" t="str">
        <f>IF(F22=0,0,VLOOKUP(F22,Kostenstellen!A:B,2,FALSE))</f>
        <v>Therapiezentrum</v>
      </c>
      <c r="K22" s="27"/>
      <c r="L22" s="26"/>
      <c r="M22" s="28"/>
      <c r="N22" s="10"/>
      <c r="O22" s="24"/>
      <c r="P22" s="24"/>
    </row>
    <row r="23" spans="1:16" s="31" customFormat="1" ht="22.5" hidden="1">
      <c r="A23" s="181" t="s">
        <v>125</v>
      </c>
      <c r="B23" s="206"/>
      <c r="C23" s="181">
        <f>IF(B23&gt;0,Jahresfaktoren!$B$15/5,0)</f>
        <v>0</v>
      </c>
      <c r="D23" s="181">
        <f t="shared" si="3"/>
        <v>0</v>
      </c>
      <c r="E23" s="181">
        <v>4</v>
      </c>
      <c r="F23" s="181">
        <v>1</v>
      </c>
      <c r="G23" s="135">
        <f>IF(B23&gt;0,VLOOKUP(E23,Stundensätze!$C$13:$D$72,2,FALSE),0)</f>
        <v>0</v>
      </c>
      <c r="H23" s="135">
        <f t="shared" si="4"/>
        <v>0</v>
      </c>
      <c r="I23" s="135">
        <f t="shared" si="5"/>
        <v>0</v>
      </c>
      <c r="J23" s="258" t="str">
        <f>IF(F23=0,0,VLOOKUP(F23,Kostenstellen!A:B,2,FALSE))</f>
        <v>Therapiezentrum</v>
      </c>
      <c r="K23" s="27"/>
      <c r="L23" s="26"/>
      <c r="M23" s="28"/>
      <c r="N23" s="10"/>
      <c r="O23" s="24"/>
      <c r="P23" s="24"/>
    </row>
    <row r="24" spans="1:16" s="31" customFormat="1" ht="22.5" hidden="1">
      <c r="A24" s="181" t="s">
        <v>126</v>
      </c>
      <c r="B24" s="206"/>
      <c r="C24" s="181">
        <f>IF(B24&gt;0,Jahresfaktoren!$B$15/5,0)</f>
        <v>0</v>
      </c>
      <c r="D24" s="181">
        <f t="shared" si="3"/>
        <v>0</v>
      </c>
      <c r="E24" s="181">
        <v>4</v>
      </c>
      <c r="F24" s="181">
        <v>1</v>
      </c>
      <c r="G24" s="135">
        <f>IF(B24&gt;0,VLOOKUP(E24,Stundensätze!$C$13:$D$72,2,FALSE),0)</f>
        <v>0</v>
      </c>
      <c r="H24" s="135">
        <f t="shared" si="4"/>
        <v>0</v>
      </c>
      <c r="I24" s="135">
        <f t="shared" si="5"/>
        <v>0</v>
      </c>
      <c r="J24" s="258" t="str">
        <f>IF(F24=0,0,VLOOKUP(F24,Kostenstellen!A:B,2,FALSE))</f>
        <v>Therapiezentrum</v>
      </c>
      <c r="K24" s="27"/>
      <c r="L24" s="26"/>
      <c r="M24" s="28"/>
      <c r="N24" s="10"/>
      <c r="O24" s="24"/>
      <c r="P24" s="24"/>
    </row>
    <row r="25" spans="1:16" s="31" customFormat="1" ht="22.5" hidden="1">
      <c r="A25" s="181" t="s">
        <v>127</v>
      </c>
      <c r="B25" s="206"/>
      <c r="C25" s="181">
        <f>IF(B25&gt;0,Jahresfaktoren!$B$15/5,0)</f>
        <v>0</v>
      </c>
      <c r="D25" s="181">
        <f t="shared" si="3"/>
        <v>0</v>
      </c>
      <c r="E25" s="181">
        <v>4</v>
      </c>
      <c r="F25" s="181">
        <v>1</v>
      </c>
      <c r="G25" s="135">
        <f>IF(B25&gt;0,VLOOKUP(E25,Stundensätze!$C$13:$D$72,2,FALSE),0)</f>
        <v>0</v>
      </c>
      <c r="H25" s="135">
        <f t="shared" si="4"/>
        <v>0</v>
      </c>
      <c r="I25" s="135">
        <f t="shared" si="5"/>
        <v>0</v>
      </c>
      <c r="J25" s="258" t="str">
        <f>IF(F25=0,0,VLOOKUP(F25,Kostenstellen!A:B,2,FALSE))</f>
        <v>Therapiezentrum</v>
      </c>
      <c r="K25" s="27"/>
      <c r="L25" s="26"/>
      <c r="M25" s="28"/>
      <c r="N25" s="10"/>
      <c r="O25" s="24"/>
      <c r="P25" s="24"/>
    </row>
    <row r="26" spans="1:16" s="31" customFormat="1" ht="12.75" hidden="1">
      <c r="A26" s="181" t="s">
        <v>128</v>
      </c>
      <c r="B26" s="211"/>
      <c r="C26" s="181">
        <f>IF(B26&gt;0,Jahresfaktoren!$B$11,0)</f>
        <v>0</v>
      </c>
      <c r="D26" s="181">
        <f t="shared" si="3"/>
        <v>0</v>
      </c>
      <c r="E26" s="181">
        <v>4</v>
      </c>
      <c r="F26" s="181"/>
      <c r="G26" s="207">
        <f>IF(B26&gt;0,VLOOKUP(E26,Stundensätze!$C$13:$D$72,2,FALSE),0)</f>
        <v>0</v>
      </c>
      <c r="H26" s="207">
        <f t="shared" si="4"/>
        <v>0</v>
      </c>
      <c r="I26" s="207">
        <f t="shared" si="5"/>
        <v>0</v>
      </c>
      <c r="J26" s="258">
        <f>IF(F26=0,0,VLOOKUP(F26,Kostenstellen!A:B,2,FALSE))</f>
        <v>0</v>
      </c>
      <c r="K26" s="27"/>
      <c r="L26" s="26"/>
      <c r="M26" s="28"/>
      <c r="N26" s="10"/>
      <c r="O26" s="24"/>
      <c r="P26" s="24"/>
    </row>
    <row r="27" spans="1:16" s="31" customFormat="1" ht="12.75" hidden="1">
      <c r="A27" s="208" t="s">
        <v>157</v>
      </c>
      <c r="B27" s="212">
        <v>0</v>
      </c>
      <c r="C27" s="208">
        <f>IF(B27&gt;0,SUM(Jahresfaktoren!$B$28+Jahresfaktoren!$B$32),0)</f>
        <v>0</v>
      </c>
      <c r="D27" s="208">
        <f t="shared" si="3"/>
        <v>0</v>
      </c>
      <c r="E27" s="208">
        <v>4.1100000000000003</v>
      </c>
      <c r="F27" s="208"/>
      <c r="G27" s="209">
        <f>IF(B27&gt;0,VLOOKUP(E27,Stundensätze!$C$13:$D$72,2,FALSE),0)</f>
        <v>0</v>
      </c>
      <c r="H27" s="209">
        <f t="shared" si="4"/>
        <v>0</v>
      </c>
      <c r="I27" s="209">
        <f t="shared" si="5"/>
        <v>0</v>
      </c>
      <c r="J27" s="259">
        <f>IF(F27=0,0,VLOOKUP(F27,Kostenstellen!A:B,2,FALSE))</f>
        <v>0</v>
      </c>
      <c r="K27" s="27"/>
      <c r="L27" s="26"/>
      <c r="M27" s="28"/>
      <c r="N27" s="10"/>
      <c r="O27" s="24"/>
      <c r="P27" s="24"/>
    </row>
    <row r="28" spans="1:16">
      <c r="L28" s="24"/>
      <c r="M28" s="34"/>
    </row>
    <row r="29" spans="1:16" ht="12.75" hidden="1">
      <c r="A29" s="12" t="s">
        <v>155</v>
      </c>
      <c r="B29" s="12">
        <v>3</v>
      </c>
    </row>
    <row r="30" spans="1:16" s="31" customFormat="1" ht="18" hidden="1">
      <c r="A30" s="29" t="s">
        <v>130</v>
      </c>
      <c r="B30" s="29" t="s">
        <v>130</v>
      </c>
      <c r="C30" s="29" t="s">
        <v>59</v>
      </c>
      <c r="D30" s="29" t="s">
        <v>158</v>
      </c>
      <c r="E30" s="30" t="s">
        <v>99</v>
      </c>
      <c r="F30" s="84" t="s">
        <v>58</v>
      </c>
      <c r="G30" s="30" t="s">
        <v>60</v>
      </c>
      <c r="H30" s="30" t="s">
        <v>107</v>
      </c>
      <c r="I30" s="29" t="s">
        <v>19</v>
      </c>
      <c r="J30" s="221" t="s">
        <v>90</v>
      </c>
      <c r="K30" s="27"/>
      <c r="L30" s="26"/>
      <c r="M30" s="28"/>
      <c r="N30" s="10"/>
      <c r="O30" s="24"/>
      <c r="P30" s="24"/>
    </row>
    <row r="31" spans="1:16" s="31" customFormat="1" ht="12.75" hidden="1">
      <c r="A31" s="204" t="s">
        <v>156</v>
      </c>
      <c r="B31" s="205"/>
      <c r="C31" s="204">
        <f>IF(B31&gt;0,Jahresfaktoren!$B$15/5,0)</f>
        <v>0</v>
      </c>
      <c r="D31" s="204">
        <f>C31*B31</f>
        <v>0</v>
      </c>
      <c r="E31" s="204">
        <v>4</v>
      </c>
      <c r="F31" s="204"/>
      <c r="G31" s="210">
        <f>IF(B31&gt;0,VLOOKUP(E31,Stundensätze!$C$13:$D$72,2,FALSE),0)</f>
        <v>0</v>
      </c>
      <c r="H31" s="210">
        <f>G31*D31</f>
        <v>0</v>
      </c>
      <c r="I31" s="210">
        <f>H31/12</f>
        <v>0</v>
      </c>
      <c r="J31" s="257">
        <f>IF(F31=0,0,VLOOKUP(F31,Kostenstellen!A:B,2,FALSE))</f>
        <v>0</v>
      </c>
      <c r="K31" s="27"/>
      <c r="L31" s="26"/>
      <c r="M31" s="28"/>
      <c r="N31" s="10"/>
      <c r="O31" s="24"/>
      <c r="P31" s="24"/>
    </row>
    <row r="32" spans="1:16" s="31" customFormat="1" ht="12.75" hidden="1">
      <c r="A32" s="181" t="s">
        <v>12</v>
      </c>
      <c r="B32" s="206"/>
      <c r="C32" s="181">
        <f>IF(B32&gt;0,Jahresfaktoren!$B$15/5,0)</f>
        <v>0</v>
      </c>
      <c r="D32" s="181">
        <f t="shared" ref="D32:D37" si="6">C32*B32</f>
        <v>0</v>
      </c>
      <c r="E32" s="181">
        <v>4</v>
      </c>
      <c r="F32" s="181"/>
      <c r="G32" s="135">
        <f>IF(B32&gt;0,VLOOKUP(E32,Stundensätze!$C$13:$D$72,2,FALSE),0)</f>
        <v>0</v>
      </c>
      <c r="H32" s="135">
        <f t="shared" ref="H32:H37" si="7">G32*D32</f>
        <v>0</v>
      </c>
      <c r="I32" s="135">
        <f t="shared" ref="I32:I37" si="8">H32/12</f>
        <v>0</v>
      </c>
      <c r="J32" s="258">
        <f>IF(F32=0,0,VLOOKUP(F32,Kostenstellen!A:B,2,FALSE))</f>
        <v>0</v>
      </c>
      <c r="K32" s="27"/>
      <c r="L32" s="26"/>
      <c r="M32" s="28"/>
      <c r="N32" s="10"/>
      <c r="O32" s="24"/>
      <c r="P32" s="24"/>
    </row>
    <row r="33" spans="1:16" s="31" customFormat="1" ht="12.75" hidden="1">
      <c r="A33" s="181" t="s">
        <v>125</v>
      </c>
      <c r="B33" s="206"/>
      <c r="C33" s="181">
        <f>IF(B33&gt;0,Jahresfaktoren!$B$15/5,0)</f>
        <v>0</v>
      </c>
      <c r="D33" s="181">
        <f t="shared" si="6"/>
        <v>0</v>
      </c>
      <c r="E33" s="181">
        <v>4</v>
      </c>
      <c r="F33" s="181"/>
      <c r="G33" s="135">
        <f>IF(B33&gt;0,VLOOKUP(E33,Stundensätze!$C$13:$D$72,2,FALSE),0)</f>
        <v>0</v>
      </c>
      <c r="H33" s="135">
        <f t="shared" si="7"/>
        <v>0</v>
      </c>
      <c r="I33" s="135">
        <f t="shared" si="8"/>
        <v>0</v>
      </c>
      <c r="J33" s="258">
        <f>IF(F33=0,0,VLOOKUP(F33,Kostenstellen!A:B,2,FALSE))</f>
        <v>0</v>
      </c>
      <c r="K33" s="27"/>
      <c r="L33" s="26"/>
      <c r="M33" s="28"/>
      <c r="N33" s="10"/>
      <c r="O33" s="24"/>
      <c r="P33" s="24"/>
    </row>
    <row r="34" spans="1:16" s="31" customFormat="1" ht="12.75" hidden="1">
      <c r="A34" s="181" t="s">
        <v>126</v>
      </c>
      <c r="B34" s="206"/>
      <c r="C34" s="181">
        <f>IF(B34&gt;0,Jahresfaktoren!$B$15/5,0)</f>
        <v>0</v>
      </c>
      <c r="D34" s="181">
        <f t="shared" si="6"/>
        <v>0</v>
      </c>
      <c r="E34" s="181">
        <v>4</v>
      </c>
      <c r="F34" s="181"/>
      <c r="G34" s="135">
        <f>IF(B34&gt;0,VLOOKUP(E34,Stundensätze!$C$13:$D$72,2,FALSE),0)</f>
        <v>0</v>
      </c>
      <c r="H34" s="135">
        <f t="shared" si="7"/>
        <v>0</v>
      </c>
      <c r="I34" s="135">
        <f t="shared" si="8"/>
        <v>0</v>
      </c>
      <c r="J34" s="258">
        <f>IF(F34=0,0,VLOOKUP(F34,Kostenstellen!A:B,2,FALSE))</f>
        <v>0</v>
      </c>
      <c r="K34" s="27"/>
      <c r="L34" s="26"/>
      <c r="M34" s="28"/>
      <c r="N34" s="10"/>
      <c r="O34" s="24"/>
      <c r="P34" s="24"/>
    </row>
    <row r="35" spans="1:16" s="31" customFormat="1" ht="12.75" hidden="1">
      <c r="A35" s="181" t="s">
        <v>127</v>
      </c>
      <c r="B35" s="206"/>
      <c r="C35" s="181">
        <f>IF(B35&gt;0,Jahresfaktoren!$B$15/5,0)</f>
        <v>0</v>
      </c>
      <c r="D35" s="181">
        <f t="shared" si="6"/>
        <v>0</v>
      </c>
      <c r="E35" s="181">
        <v>4</v>
      </c>
      <c r="F35" s="181"/>
      <c r="G35" s="135">
        <f>IF(B35&gt;0,VLOOKUP(E35,Stundensätze!$C$13:$D$72,2,FALSE),0)</f>
        <v>0</v>
      </c>
      <c r="H35" s="135">
        <f t="shared" si="7"/>
        <v>0</v>
      </c>
      <c r="I35" s="135">
        <f t="shared" si="8"/>
        <v>0</v>
      </c>
      <c r="J35" s="258">
        <f>IF(F35=0,0,VLOOKUP(F35,Kostenstellen!A:B,2,FALSE))</f>
        <v>0</v>
      </c>
      <c r="K35" s="27"/>
      <c r="L35" s="26"/>
      <c r="M35" s="28"/>
      <c r="N35" s="10"/>
      <c r="O35" s="24"/>
      <c r="P35" s="24"/>
    </row>
    <row r="36" spans="1:16" s="31" customFormat="1" ht="12.75" hidden="1">
      <c r="A36" s="181" t="s">
        <v>128</v>
      </c>
      <c r="B36" s="211"/>
      <c r="C36" s="181">
        <f>IF(B36&gt;0,Jahresfaktoren!$B$11,0)</f>
        <v>0</v>
      </c>
      <c r="D36" s="181">
        <f t="shared" si="6"/>
        <v>0</v>
      </c>
      <c r="E36" s="181">
        <v>4</v>
      </c>
      <c r="F36" s="181"/>
      <c r="G36" s="207">
        <f>IF(B36&gt;0,VLOOKUP(E36,Stundensätze!$C$13:$D$72,2,FALSE),0)</f>
        <v>0</v>
      </c>
      <c r="H36" s="207">
        <f t="shared" si="7"/>
        <v>0</v>
      </c>
      <c r="I36" s="207">
        <f t="shared" si="8"/>
        <v>0</v>
      </c>
      <c r="J36" s="258">
        <f>IF(F36=0,0,VLOOKUP(F36,Kostenstellen!A:B,2,FALSE))</f>
        <v>0</v>
      </c>
      <c r="K36" s="27"/>
      <c r="L36" s="26"/>
      <c r="M36" s="28"/>
      <c r="N36" s="10"/>
      <c r="O36" s="24"/>
      <c r="P36" s="24"/>
    </row>
    <row r="37" spans="1:16" s="31" customFormat="1" ht="12.75" hidden="1">
      <c r="A37" s="208" t="s">
        <v>157</v>
      </c>
      <c r="B37" s="212"/>
      <c r="C37" s="208">
        <f>IF(B37&gt;0,SUM(Jahresfaktoren!$B$28+Jahresfaktoren!$B$32),0)</f>
        <v>0</v>
      </c>
      <c r="D37" s="208">
        <f t="shared" si="6"/>
        <v>0</v>
      </c>
      <c r="E37" s="208">
        <v>4.1100000000000003</v>
      </c>
      <c r="F37" s="208"/>
      <c r="G37" s="209">
        <f>IF(B37&gt;0,VLOOKUP(E37,Stundensätze!$C$13:$D$72,2,FALSE),0)</f>
        <v>0</v>
      </c>
      <c r="H37" s="209">
        <f t="shared" si="7"/>
        <v>0</v>
      </c>
      <c r="I37" s="209">
        <f t="shared" si="8"/>
        <v>0</v>
      </c>
      <c r="J37" s="259">
        <f>IF(F37=0,0,VLOOKUP(F37,Kostenstellen!A:B,2,FALSE))</f>
        <v>0</v>
      </c>
      <c r="K37" s="27"/>
      <c r="L37" s="26"/>
      <c r="M37" s="28"/>
      <c r="N37" s="10"/>
      <c r="O37" s="24"/>
      <c r="P37" s="24"/>
    </row>
    <row r="38" spans="1:16" hidden="1">
      <c r="D38" s="69"/>
      <c r="E38" s="69"/>
      <c r="F38" s="69"/>
      <c r="G38" s="69"/>
      <c r="H38" s="69"/>
      <c r="I38" s="69"/>
      <c r="J38" s="69"/>
      <c r="L38" s="33"/>
      <c r="M38" s="34"/>
    </row>
    <row r="39" spans="1:16" hidden="1"/>
    <row r="40" spans="1:16" ht="12.75" hidden="1">
      <c r="A40" s="12" t="s">
        <v>159</v>
      </c>
      <c r="B40" s="12">
        <v>1</v>
      </c>
    </row>
    <row r="41" spans="1:16" s="31" customFormat="1" ht="18" hidden="1">
      <c r="A41" s="29" t="s">
        <v>130</v>
      </c>
      <c r="B41" s="29" t="s">
        <v>130</v>
      </c>
      <c r="C41" s="29" t="s">
        <v>59</v>
      </c>
      <c r="D41" s="29" t="s">
        <v>158</v>
      </c>
      <c r="E41" s="30" t="s">
        <v>99</v>
      </c>
      <c r="F41" s="84" t="s">
        <v>58</v>
      </c>
      <c r="G41" s="30" t="s">
        <v>60</v>
      </c>
      <c r="H41" s="30" t="s">
        <v>107</v>
      </c>
      <c r="I41" s="29" t="s">
        <v>19</v>
      </c>
      <c r="J41" s="221" t="s">
        <v>90</v>
      </c>
      <c r="K41" s="27"/>
      <c r="L41" s="26"/>
      <c r="M41" s="28"/>
      <c r="N41" s="10"/>
      <c r="O41" s="24"/>
      <c r="P41" s="24"/>
    </row>
    <row r="42" spans="1:16" s="31" customFormat="1" ht="12.75" hidden="1">
      <c r="A42" s="204" t="s">
        <v>156</v>
      </c>
      <c r="B42" s="205"/>
      <c r="C42" s="204">
        <f>IF(B42&gt;0,Jahresfaktoren!$B$15/5,0)</f>
        <v>0</v>
      </c>
      <c r="D42" s="204">
        <f>C42*B42</f>
        <v>0</v>
      </c>
      <c r="E42" s="204">
        <v>5</v>
      </c>
      <c r="F42" s="204"/>
      <c r="G42" s="210">
        <f>IF(B42&gt;0,VLOOKUP(E42,Stundensätze!$C$13:$D$72,2,FALSE),0)</f>
        <v>0</v>
      </c>
      <c r="H42" s="210">
        <f>G42*D42</f>
        <v>0</v>
      </c>
      <c r="I42" s="210">
        <f>H42/12</f>
        <v>0</v>
      </c>
      <c r="J42" s="257">
        <f>IF(F42=0,0,VLOOKUP(F42,Kostenstellen!A:B,2,FALSE))</f>
        <v>0</v>
      </c>
      <c r="K42" s="27"/>
      <c r="L42" s="26"/>
      <c r="M42" s="28"/>
      <c r="N42" s="10"/>
      <c r="O42" s="24"/>
      <c r="P42" s="24"/>
    </row>
    <row r="43" spans="1:16" s="31" customFormat="1" ht="12.75" hidden="1">
      <c r="A43" s="181" t="s">
        <v>12</v>
      </c>
      <c r="B43" s="206"/>
      <c r="C43" s="181">
        <f>IF(B43&gt;0,Jahresfaktoren!$B$15/5,0)</f>
        <v>0</v>
      </c>
      <c r="D43" s="181">
        <f t="shared" ref="D43:D48" si="9">C43*B43</f>
        <v>0</v>
      </c>
      <c r="E43" s="181">
        <v>5</v>
      </c>
      <c r="F43" s="181"/>
      <c r="G43" s="135">
        <f>IF(B43&gt;0,VLOOKUP(E43,Stundensätze!$C$13:$D$72,2,FALSE),0)</f>
        <v>0</v>
      </c>
      <c r="H43" s="135">
        <f t="shared" ref="H43:H48" si="10">G43*D43</f>
        <v>0</v>
      </c>
      <c r="I43" s="135">
        <f t="shared" ref="I43:I48" si="11">H43/12</f>
        <v>0</v>
      </c>
      <c r="J43" s="258">
        <f>IF(F43=0,0,VLOOKUP(F43,Kostenstellen!A:B,2,FALSE))</f>
        <v>0</v>
      </c>
      <c r="K43" s="27"/>
      <c r="L43" s="26"/>
      <c r="M43" s="28"/>
      <c r="N43" s="10"/>
      <c r="O43" s="24"/>
      <c r="P43" s="24"/>
    </row>
    <row r="44" spans="1:16" s="31" customFormat="1" ht="12.75" hidden="1">
      <c r="A44" s="181" t="s">
        <v>125</v>
      </c>
      <c r="B44" s="206"/>
      <c r="C44" s="181">
        <f>IF(B44&gt;0,Jahresfaktoren!$B$15/5,0)</f>
        <v>0</v>
      </c>
      <c r="D44" s="181">
        <f t="shared" si="9"/>
        <v>0</v>
      </c>
      <c r="E44" s="181">
        <v>5</v>
      </c>
      <c r="F44" s="181"/>
      <c r="G44" s="135">
        <f>IF(B44&gt;0,VLOOKUP(E44,Stundensätze!$C$13:$D$72,2,FALSE),0)</f>
        <v>0</v>
      </c>
      <c r="H44" s="135">
        <f t="shared" si="10"/>
        <v>0</v>
      </c>
      <c r="I44" s="135">
        <f t="shared" si="11"/>
        <v>0</v>
      </c>
      <c r="J44" s="258">
        <f>IF(F44=0,0,VLOOKUP(F44,Kostenstellen!A:B,2,FALSE))</f>
        <v>0</v>
      </c>
      <c r="K44" s="27"/>
      <c r="L44" s="26"/>
      <c r="M44" s="28"/>
      <c r="N44" s="10"/>
      <c r="O44" s="24"/>
      <c r="P44" s="24"/>
    </row>
    <row r="45" spans="1:16" s="31" customFormat="1" ht="12.75" hidden="1">
      <c r="A45" s="181" t="s">
        <v>126</v>
      </c>
      <c r="B45" s="206"/>
      <c r="C45" s="181">
        <f>IF(B45&gt;0,Jahresfaktoren!$B$15/5,0)</f>
        <v>0</v>
      </c>
      <c r="D45" s="181">
        <f t="shared" si="9"/>
        <v>0</v>
      </c>
      <c r="E45" s="181">
        <v>5</v>
      </c>
      <c r="F45" s="181"/>
      <c r="G45" s="135">
        <f>IF(B45&gt;0,VLOOKUP(E45,Stundensätze!$C$13:$D$72,2,FALSE),0)</f>
        <v>0</v>
      </c>
      <c r="H45" s="135">
        <f t="shared" si="10"/>
        <v>0</v>
      </c>
      <c r="I45" s="135">
        <f t="shared" si="11"/>
        <v>0</v>
      </c>
      <c r="J45" s="258">
        <f>IF(F45=0,0,VLOOKUP(F45,Kostenstellen!A:B,2,FALSE))</f>
        <v>0</v>
      </c>
      <c r="K45" s="27"/>
      <c r="L45" s="26"/>
      <c r="M45" s="28"/>
      <c r="N45" s="10"/>
      <c r="O45" s="24"/>
      <c r="P45" s="24"/>
    </row>
    <row r="46" spans="1:16" s="31" customFormat="1" ht="12.75" hidden="1">
      <c r="A46" s="181" t="s">
        <v>127</v>
      </c>
      <c r="B46" s="206"/>
      <c r="C46" s="181">
        <f>IF(B46&gt;0,Jahresfaktoren!$B$15/5,0)</f>
        <v>0</v>
      </c>
      <c r="D46" s="181">
        <f t="shared" si="9"/>
        <v>0</v>
      </c>
      <c r="E46" s="181">
        <v>5</v>
      </c>
      <c r="F46" s="181"/>
      <c r="G46" s="135">
        <f>IF(B46&gt;0,VLOOKUP(E46,Stundensätze!$C$13:$D$72,2,FALSE),0)</f>
        <v>0</v>
      </c>
      <c r="H46" s="135">
        <f t="shared" si="10"/>
        <v>0</v>
      </c>
      <c r="I46" s="135">
        <f t="shared" si="11"/>
        <v>0</v>
      </c>
      <c r="J46" s="258">
        <f>IF(F46=0,0,VLOOKUP(F46,Kostenstellen!A:B,2,FALSE))</f>
        <v>0</v>
      </c>
      <c r="K46" s="27"/>
      <c r="L46" s="26"/>
      <c r="M46" s="28"/>
      <c r="N46" s="10"/>
      <c r="O46" s="24"/>
      <c r="P46" s="24"/>
    </row>
    <row r="47" spans="1:16" s="31" customFormat="1" ht="12.75" hidden="1">
      <c r="A47" s="181" t="s">
        <v>128</v>
      </c>
      <c r="B47" s="211"/>
      <c r="C47" s="181">
        <f>IF(B47&gt;0,Jahresfaktoren!$B$11,0)</f>
        <v>0</v>
      </c>
      <c r="D47" s="181">
        <f t="shared" si="9"/>
        <v>0</v>
      </c>
      <c r="E47" s="181">
        <v>5</v>
      </c>
      <c r="F47" s="181"/>
      <c r="G47" s="207">
        <f>IF(B47&gt;0,VLOOKUP(E47,Stundensätze!$C$13:$D$72,2,FALSE),0)</f>
        <v>0</v>
      </c>
      <c r="H47" s="207">
        <f t="shared" si="10"/>
        <v>0</v>
      </c>
      <c r="I47" s="207">
        <f t="shared" si="11"/>
        <v>0</v>
      </c>
      <c r="J47" s="258">
        <f>IF(F47=0,0,VLOOKUP(F47,Kostenstellen!A:B,2,FALSE))</f>
        <v>0</v>
      </c>
      <c r="K47" s="27"/>
      <c r="L47" s="26"/>
      <c r="M47" s="28"/>
      <c r="N47" s="10"/>
      <c r="O47" s="24"/>
      <c r="P47" s="24"/>
    </row>
    <row r="48" spans="1:16" s="31" customFormat="1" ht="12.75" hidden="1">
      <c r="A48" s="208" t="s">
        <v>157</v>
      </c>
      <c r="B48" s="212"/>
      <c r="C48" s="208">
        <f>IF(B48&gt;0,SUM(Jahresfaktoren!$B$28+Jahresfaktoren!$B$32),0)</f>
        <v>0</v>
      </c>
      <c r="D48" s="208">
        <f t="shared" si="9"/>
        <v>0</v>
      </c>
      <c r="E48" s="208">
        <v>5.1100000000000003</v>
      </c>
      <c r="F48" s="208"/>
      <c r="G48" s="209">
        <f>IF(B48&gt;0,VLOOKUP(E48,Stundensätze!$C$13:$D$72,2,FALSE),0)</f>
        <v>0</v>
      </c>
      <c r="H48" s="209">
        <f t="shared" si="10"/>
        <v>0</v>
      </c>
      <c r="I48" s="209">
        <f t="shared" si="11"/>
        <v>0</v>
      </c>
      <c r="J48" s="259">
        <f>IF(F48=0,0,VLOOKUP(F48,Kostenstellen!A:B,2,FALSE))</f>
        <v>0</v>
      </c>
      <c r="K48" s="27"/>
      <c r="L48" s="26"/>
      <c r="M48" s="28"/>
      <c r="N48" s="10"/>
      <c r="O48" s="24"/>
      <c r="P48" s="24"/>
    </row>
    <row r="49" spans="4:13" ht="12" thickBot="1">
      <c r="D49" s="35">
        <f>SUM(D11:D48)</f>
        <v>1230</v>
      </c>
      <c r="E49" s="35"/>
      <c r="F49" s="35"/>
      <c r="G49" s="32">
        <f>H49/D49</f>
        <v>0</v>
      </c>
      <c r="H49" s="32">
        <f>SUM(H11:H48)</f>
        <v>0</v>
      </c>
      <c r="I49" s="32">
        <f>SUM(I11:I48)</f>
        <v>0</v>
      </c>
      <c r="L49" s="33"/>
      <c r="M49" s="34"/>
    </row>
    <row r="50" spans="4:13" ht="12" thickTop="1"/>
  </sheetData>
  <sheetProtection algorithmName="SHA-512" hashValue="oU5Ip/vh1orWIIjAKVvDeKfi1YNjklukPUvyZF06KBLvkErygAh1XLJvzf+CEw1BCd46+AKeO+n5dCwghaJC0A==" saltValue="Q8XR5ZTEvT4vkA2bZFrL7A==" spinCount="100000" sheet="1" objects="1" scenarios="1"/>
  <protectedRanges>
    <protectedRange password="DA8F" sqref="F11:F17 B11:B17 B21:B27 F21:F27 F31:F37 B31:B37 F42:F48 B42:B48" name="Bereich2"/>
  </protectedRanges>
  <phoneticPr fontId="0" type="noConversion"/>
  <conditionalFormatting sqref="G49:I49">
    <cfRule type="cellIs" dxfId="14" priority="1" stopIfTrue="1" operator="equal">
      <formula>0</formula>
    </cfRule>
  </conditionalFormatting>
  <pageMargins left="0.78740157480314965" right="0.59055118110236227" top="0.98425196850393704" bottom="0.98425196850393704" header="0.51181102362204722" footer="0.51181102362204722"/>
  <pageSetup paperSize="9" orientation="portrait" r:id="rId1"/>
  <headerFooter alignWithMargins="0">
    <oddFooter>&amp;Lwww.carlweb.de&amp;C&amp;A&amp;R&amp;D
&amp;P von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U167"/>
  <sheetViews>
    <sheetView showZeros="0" workbookViewId="0">
      <selection activeCell="C19" sqref="C19"/>
    </sheetView>
  </sheetViews>
  <sheetFormatPr baseColWidth="10" defaultColWidth="12" defaultRowHeight="11.25"/>
  <cols>
    <col min="1" max="1" width="36.5" style="24" customWidth="1"/>
    <col min="2" max="2" width="18.6640625" style="24" customWidth="1"/>
    <col min="3" max="3" width="12.6640625" style="24" customWidth="1"/>
    <col min="4" max="4" width="8.83203125" style="35" customWidth="1"/>
    <col min="5" max="5" width="6.6640625" style="35" customWidth="1"/>
    <col min="6" max="6" width="7.6640625" style="35" customWidth="1"/>
    <col min="7" max="7" width="5.6640625" style="24" customWidth="1"/>
    <col min="8" max="8" width="5.83203125" style="127" customWidth="1"/>
    <col min="9" max="9" width="12" style="35" customWidth="1"/>
    <col min="10" max="10" width="5.6640625" style="127" customWidth="1"/>
    <col min="11" max="11" width="7" style="24" customWidth="1"/>
    <col min="12" max="12" width="14.1640625" style="24" customWidth="1"/>
    <col min="13" max="13" width="11.6640625" style="24" customWidth="1"/>
    <col min="14" max="14" width="8.83203125" style="24" customWidth="1"/>
    <col min="15" max="15" width="12.1640625" style="24" hidden="1" customWidth="1"/>
    <col min="16" max="16" width="14.1640625" style="24" customWidth="1"/>
    <col min="17" max="17" width="9" style="35" customWidth="1"/>
    <col min="18" max="18" width="8.83203125" style="24" customWidth="1"/>
    <col min="19" max="19" width="10" style="24" customWidth="1"/>
    <col min="20" max="16384" width="12" style="24"/>
  </cols>
  <sheetData>
    <row r="1" spans="1:21" ht="13.5">
      <c r="A1" s="11" t="str">
        <f>INFO!A1</f>
        <v>Unterhaltsreinigung Vergabe 1/2020</v>
      </c>
      <c r="B1" s="11"/>
      <c r="C1" s="11"/>
      <c r="G1" s="22"/>
      <c r="I1" s="89"/>
      <c r="L1" s="9"/>
      <c r="M1" s="9"/>
      <c r="N1" s="9"/>
      <c r="O1" s="9"/>
      <c r="P1" s="9"/>
      <c r="Q1" s="25"/>
      <c r="R1" s="10"/>
      <c r="S1" s="10"/>
    </row>
    <row r="2" spans="1:21" ht="13.5">
      <c r="A2" s="11" t="str">
        <f>INFO!A3</f>
        <v>Reinigungsobjekt:</v>
      </c>
      <c r="C2" s="11"/>
      <c r="D2" s="184" t="str">
        <f>INFO!B3</f>
        <v>Schwärzbergklinik GmbH</v>
      </c>
      <c r="G2" s="10"/>
      <c r="I2" s="89"/>
      <c r="K2" s="23"/>
      <c r="L2" s="9"/>
      <c r="M2" s="9"/>
      <c r="N2" s="9"/>
      <c r="O2" s="9"/>
      <c r="P2" s="9"/>
      <c r="Q2" s="25"/>
      <c r="R2" s="10"/>
      <c r="S2" s="10"/>
    </row>
    <row r="3" spans="1:21" ht="13.5">
      <c r="A3" s="11">
        <f>INFO!A4</f>
        <v>0</v>
      </c>
      <c r="B3" s="184" t="str">
        <f>INFO!B5</f>
        <v>Salinenstraße 30</v>
      </c>
      <c r="C3" s="11"/>
      <c r="G3" s="10"/>
      <c r="I3" s="89"/>
      <c r="K3" s="23"/>
      <c r="L3" s="9"/>
      <c r="M3" s="9"/>
      <c r="N3" s="9"/>
      <c r="O3" s="9"/>
      <c r="P3" s="9"/>
      <c r="Q3" s="25"/>
      <c r="R3" s="10"/>
      <c r="S3" s="10"/>
    </row>
    <row r="4" spans="1:21">
      <c r="A4" s="15" t="s">
        <v>15</v>
      </c>
      <c r="B4" s="15"/>
      <c r="C4" s="15"/>
      <c r="G4" s="10"/>
      <c r="I4" s="89"/>
      <c r="L4" s="9"/>
      <c r="M4" s="9"/>
      <c r="N4" s="9"/>
      <c r="O4" s="9"/>
      <c r="P4" s="9"/>
      <c r="Q4" s="25"/>
      <c r="R4" s="10"/>
      <c r="S4" s="10"/>
    </row>
    <row r="5" spans="1:21">
      <c r="A5" s="15" t="s">
        <v>69</v>
      </c>
      <c r="B5" s="14">
        <f>Stundensätze!B5</f>
        <v>0</v>
      </c>
      <c r="C5" s="14"/>
      <c r="D5" s="14"/>
      <c r="E5" s="14"/>
      <c r="F5" s="127"/>
      <c r="G5" s="89"/>
      <c r="H5" s="24"/>
      <c r="I5" s="24"/>
      <c r="L5" s="9"/>
      <c r="M5" s="9"/>
      <c r="N5" s="9"/>
      <c r="O5" s="9"/>
      <c r="P5" s="9"/>
      <c r="Q5" s="26"/>
      <c r="R5" s="10"/>
      <c r="S5" s="10"/>
    </row>
    <row r="6" spans="1:21">
      <c r="A6" s="15" t="s">
        <v>70</v>
      </c>
      <c r="B6" s="14">
        <f>Stundensätze!B6</f>
        <v>0</v>
      </c>
      <c r="C6" s="14"/>
      <c r="D6" s="14"/>
      <c r="E6" s="14"/>
      <c r="F6" s="127"/>
      <c r="G6" s="89"/>
      <c r="H6" s="24"/>
      <c r="I6" s="24"/>
      <c r="L6" s="9"/>
      <c r="M6" s="9"/>
      <c r="N6" s="9"/>
      <c r="O6" s="9"/>
      <c r="P6" s="9"/>
      <c r="Q6" s="26"/>
      <c r="R6" s="10"/>
      <c r="S6" s="10"/>
    </row>
    <row r="7" spans="1:21">
      <c r="A7" s="15" t="s">
        <v>71</v>
      </c>
      <c r="B7" s="14">
        <f>Stundensätze!B7</f>
        <v>0</v>
      </c>
      <c r="C7" s="14"/>
      <c r="D7" s="14"/>
      <c r="E7" s="14"/>
      <c r="F7" s="127"/>
      <c r="G7" s="35"/>
      <c r="H7" s="24"/>
      <c r="I7" s="24"/>
      <c r="L7" s="9"/>
      <c r="M7" s="9"/>
      <c r="N7" s="9"/>
      <c r="O7" s="9"/>
      <c r="P7" s="9"/>
      <c r="Q7" s="26"/>
      <c r="R7" s="10"/>
      <c r="S7" s="10"/>
    </row>
    <row r="8" spans="1:21" ht="12.75">
      <c r="A8" s="12" t="s">
        <v>645</v>
      </c>
      <c r="B8" s="12"/>
      <c r="C8" s="12"/>
      <c r="G8" s="10"/>
      <c r="K8" s="23"/>
      <c r="L8" s="9"/>
      <c r="M8" s="9"/>
      <c r="N8" s="27"/>
      <c r="O8" s="27"/>
      <c r="P8" s="27"/>
      <c r="Q8" s="26"/>
      <c r="R8" s="28"/>
      <c r="S8" s="10"/>
    </row>
    <row r="9" spans="1:21" ht="12.75">
      <c r="A9" s="12" t="s">
        <v>33</v>
      </c>
      <c r="B9" s="12"/>
      <c r="C9" s="12"/>
      <c r="G9" s="10"/>
      <c r="K9" s="23"/>
      <c r="L9" s="9"/>
      <c r="M9" s="9"/>
      <c r="N9" s="27"/>
      <c r="O9" s="27"/>
      <c r="P9" s="27"/>
      <c r="Q9" s="26"/>
      <c r="R9" s="28"/>
      <c r="S9" s="10"/>
    </row>
    <row r="10" spans="1:21" s="31" customFormat="1" ht="33">
      <c r="A10" s="221" t="s">
        <v>30</v>
      </c>
      <c r="B10" s="221"/>
      <c r="C10" s="221" t="s">
        <v>655</v>
      </c>
      <c r="D10" s="222" t="s">
        <v>671</v>
      </c>
      <c r="E10" s="222" t="s">
        <v>177</v>
      </c>
      <c r="F10" s="222" t="s">
        <v>145</v>
      </c>
      <c r="G10" s="221" t="s">
        <v>35</v>
      </c>
      <c r="H10" s="223" t="s">
        <v>178</v>
      </c>
      <c r="I10" s="222" t="s">
        <v>31</v>
      </c>
      <c r="J10" s="223" t="s">
        <v>99</v>
      </c>
      <c r="K10" s="224" t="s">
        <v>60</v>
      </c>
      <c r="L10" s="224" t="s">
        <v>107</v>
      </c>
      <c r="M10" s="224" t="s">
        <v>147</v>
      </c>
      <c r="N10" s="221" t="s">
        <v>180</v>
      </c>
      <c r="O10" s="221" t="s">
        <v>90</v>
      </c>
      <c r="P10" s="27"/>
      <c r="Q10" s="26"/>
      <c r="R10" s="28"/>
      <c r="S10" s="10"/>
      <c r="T10" s="24"/>
      <c r="U10" s="24"/>
    </row>
    <row r="11" spans="1:21" s="133" customFormat="1" ht="29.45" customHeight="1">
      <c r="A11" s="400" t="str">
        <f>Besonderheiten!A134</f>
        <v>Fitnessgeräte 26 Stk.</v>
      </c>
      <c r="B11" s="400" t="str">
        <f>Besonderheiten!B134</f>
        <v xml:space="preserve">Rosent. MTT </v>
      </c>
      <c r="C11" s="343">
        <v>26</v>
      </c>
      <c r="D11" s="333"/>
      <c r="E11" s="401">
        <v>3</v>
      </c>
      <c r="F11" s="402">
        <v>1</v>
      </c>
      <c r="G11" s="229">
        <f>IF(F11&gt;0,VLOOKUP(F11,Jahresfaktoren!$A$11:$B$24,2,FALSE),0)</f>
        <v>52</v>
      </c>
      <c r="H11" s="129"/>
      <c r="I11" s="99">
        <f>IF(H11="x",0,D11*G11)*C11</f>
        <v>0</v>
      </c>
      <c r="J11" s="129">
        <v>1</v>
      </c>
      <c r="K11" s="91">
        <f>IF(AND(J11&gt;0,H11=0),VLOOKUP(J11,Stundensätze!C:D,2,FALSE),0)</f>
        <v>0</v>
      </c>
      <c r="L11" s="91">
        <f>IF(AND(D11&gt;0,H11=0),K11*I11,0)</f>
        <v>0</v>
      </c>
      <c r="M11" s="91">
        <f t="shared" ref="M11:M46" si="0">IF(L11&gt;0,L11/12,0)</f>
        <v>0</v>
      </c>
      <c r="N11" s="98">
        <f>I11/12</f>
        <v>0</v>
      </c>
      <c r="O11" s="257" t="str">
        <f>IF(E11=0,0,VLOOKUP(E11,Kostenstellen!A:B,2,FALSE))</f>
        <v xml:space="preserve">Rosentrittklinik         </v>
      </c>
      <c r="P11" s="27"/>
      <c r="Q11" s="131"/>
      <c r="R11" s="90"/>
      <c r="S11" s="132"/>
    </row>
    <row r="12" spans="1:21" s="133" customFormat="1" ht="29.45" customHeight="1">
      <c r="A12" s="400" t="str">
        <f>Besonderheiten!A135</f>
        <v>Ablaufrinne (Rost)</v>
      </c>
      <c r="B12" s="400" t="str">
        <f>Besonderheiten!B135</f>
        <v>Rosenbad</v>
      </c>
      <c r="C12" s="343">
        <v>20</v>
      </c>
      <c r="D12" s="333"/>
      <c r="E12" s="401">
        <v>3</v>
      </c>
      <c r="F12" s="402">
        <v>1</v>
      </c>
      <c r="G12" s="229">
        <f>IF(F12&gt;0,VLOOKUP(F12,Jahresfaktoren!$A$11:$B$24,2,FALSE),0)</f>
        <v>52</v>
      </c>
      <c r="H12" s="134"/>
      <c r="I12" s="99">
        <f t="shared" ref="I12:I21" si="1">IF(H12="x",0,D12*G12)*C12</f>
        <v>0</v>
      </c>
      <c r="J12" s="134">
        <v>1</v>
      </c>
      <c r="K12" s="93">
        <f>IF(AND(J12&gt;0,H12=0),VLOOKUP(J12,Stundensätze!C:D,2,FALSE),0)</f>
        <v>0</v>
      </c>
      <c r="L12" s="93">
        <f t="shared" ref="L12:L46" si="2">IF(AND(D12&gt;0,H12=0),K12*I12,0)</f>
        <v>0</v>
      </c>
      <c r="M12" s="93">
        <f t="shared" si="0"/>
        <v>0</v>
      </c>
      <c r="N12" s="99">
        <f t="shared" ref="N12:N46" si="3">I12/12</f>
        <v>0</v>
      </c>
      <c r="O12" s="258" t="str">
        <f>IF(E12=0,0,VLOOKUP(E12,Kostenstellen!A:B,2,FALSE))</f>
        <v xml:space="preserve">Rosentrittklinik         </v>
      </c>
      <c r="P12" s="27"/>
      <c r="Q12" s="131"/>
      <c r="R12" s="90"/>
      <c r="S12" s="132"/>
    </row>
    <row r="13" spans="1:21" s="133" customFormat="1" ht="29.45" customHeight="1">
      <c r="A13" s="400" t="str">
        <f>Besonderheiten!A136</f>
        <v>Fitnessgeräte 24 Stk.</v>
      </c>
      <c r="B13" s="400" t="str">
        <f>Besonderheiten!B136</f>
        <v xml:space="preserve">Saline. MTT </v>
      </c>
      <c r="C13" s="343">
        <v>1</v>
      </c>
      <c r="D13" s="333"/>
      <c r="E13" s="401">
        <v>5</v>
      </c>
      <c r="F13" s="402">
        <v>1</v>
      </c>
      <c r="G13" s="229">
        <f>IF(F13&gt;0,VLOOKUP(F13,Jahresfaktoren!$A$11:$B$24,2,FALSE),0)</f>
        <v>52</v>
      </c>
      <c r="H13" s="134"/>
      <c r="I13" s="99">
        <f t="shared" si="1"/>
        <v>0</v>
      </c>
      <c r="J13" s="134">
        <v>1</v>
      </c>
      <c r="K13" s="93">
        <f>IF(AND(J13&gt;0,H13=0),VLOOKUP(J13,Stundensätze!C:D,2,FALSE),0)</f>
        <v>0</v>
      </c>
      <c r="L13" s="93">
        <f t="shared" si="2"/>
        <v>0</v>
      </c>
      <c r="M13" s="93">
        <f t="shared" si="0"/>
        <v>0</v>
      </c>
      <c r="N13" s="99">
        <f t="shared" si="3"/>
        <v>0</v>
      </c>
      <c r="O13" s="258" t="str">
        <f>IF(E13=0,0,VLOOKUP(E13,Kostenstellen!A:B,2,FALSE))</f>
        <v xml:space="preserve">Salinenklinik </v>
      </c>
      <c r="P13" s="27"/>
      <c r="Q13" s="131"/>
      <c r="R13" s="90"/>
      <c r="S13" s="132"/>
    </row>
    <row r="14" spans="1:21" s="133" customFormat="1" ht="29.45" customHeight="1">
      <c r="A14" s="400" t="str">
        <f>Besonderheiten!A137</f>
        <v>Ablaufrinne (Rost)</v>
      </c>
      <c r="B14" s="400" t="str">
        <f>Besonderheiten!B137</f>
        <v xml:space="preserve">Saline Schwimmbad </v>
      </c>
      <c r="C14" s="343">
        <v>1</v>
      </c>
      <c r="D14" s="333"/>
      <c r="E14" s="401">
        <v>5</v>
      </c>
      <c r="F14" s="402">
        <v>1</v>
      </c>
      <c r="G14" s="229">
        <f>IF(F14&gt;0,VLOOKUP(F14,Jahresfaktoren!$A$11:$B$24,2,FALSE),0)</f>
        <v>52</v>
      </c>
      <c r="H14" s="134"/>
      <c r="I14" s="99">
        <f t="shared" si="1"/>
        <v>0</v>
      </c>
      <c r="J14" s="134">
        <v>1</v>
      </c>
      <c r="K14" s="93">
        <f>IF(AND(J14&gt;0,H14=0),VLOOKUP(J14,Stundensätze!C:D,2,FALSE),0)</f>
        <v>0</v>
      </c>
      <c r="L14" s="93">
        <f t="shared" si="2"/>
        <v>0</v>
      </c>
      <c r="M14" s="93">
        <f t="shared" si="0"/>
        <v>0</v>
      </c>
      <c r="N14" s="99">
        <f t="shared" si="3"/>
        <v>0</v>
      </c>
      <c r="O14" s="258" t="str">
        <f>IF(E14=0,0,VLOOKUP(E14,Kostenstellen!A:B,2,FALSE))</f>
        <v xml:space="preserve">Salinenklinik </v>
      </c>
      <c r="P14" s="27"/>
      <c r="Q14" s="131"/>
      <c r="R14" s="90"/>
      <c r="S14" s="132"/>
    </row>
    <row r="15" spans="1:21" s="133" customFormat="1" ht="29.45" customHeight="1">
      <c r="A15" s="400" t="str">
        <f>Besonderheiten!A138</f>
        <v>Bodenablauf</v>
      </c>
      <c r="B15" s="400" t="str">
        <f>Besonderheiten!B138</f>
        <v xml:space="preserve">Saline Schwimmbad </v>
      </c>
      <c r="C15" s="343">
        <v>1</v>
      </c>
      <c r="D15" s="333"/>
      <c r="E15" s="401">
        <v>5</v>
      </c>
      <c r="F15" s="402">
        <v>1</v>
      </c>
      <c r="G15" s="229">
        <f>IF(F15&gt;0,VLOOKUP(F15,Jahresfaktoren!$A$11:$B$24,2,FALSE),0)</f>
        <v>52</v>
      </c>
      <c r="H15" s="134"/>
      <c r="I15" s="99">
        <f t="shared" si="1"/>
        <v>0</v>
      </c>
      <c r="J15" s="134">
        <v>1</v>
      </c>
      <c r="K15" s="93">
        <f>IF(AND(J15&gt;0,H15=0),VLOOKUP(J15,Stundensätze!C:D,2,FALSE),0)</f>
        <v>0</v>
      </c>
      <c r="L15" s="93">
        <f t="shared" si="2"/>
        <v>0</v>
      </c>
      <c r="M15" s="93">
        <f t="shared" si="0"/>
        <v>0</v>
      </c>
      <c r="N15" s="99">
        <f t="shared" si="3"/>
        <v>0</v>
      </c>
      <c r="O15" s="258" t="str">
        <f>IF(E15=0,0,VLOOKUP(E15,Kostenstellen!A:B,2,FALSE))</f>
        <v xml:space="preserve">Salinenklinik </v>
      </c>
      <c r="P15" s="27"/>
      <c r="Q15" s="131"/>
      <c r="R15" s="90"/>
      <c r="S15" s="132"/>
    </row>
    <row r="16" spans="1:21" s="133" customFormat="1" ht="29.45" customHeight="1">
      <c r="A16" s="400" t="str">
        <f>Besonderheiten!A139</f>
        <v>MTT Geräte 2. OG 64 Stk.</v>
      </c>
      <c r="B16" s="400" t="str">
        <f>Besonderheiten!B139</f>
        <v xml:space="preserve">Therapiezentrum </v>
      </c>
      <c r="C16" s="343">
        <v>64</v>
      </c>
      <c r="D16" s="333"/>
      <c r="E16" s="401">
        <v>1</v>
      </c>
      <c r="F16" s="402">
        <v>1</v>
      </c>
      <c r="G16" s="229">
        <f>IF(F16&gt;0,VLOOKUP(F16,Jahresfaktoren!$A$11:$B$24,2,FALSE),0)</f>
        <v>52</v>
      </c>
      <c r="H16" s="134"/>
      <c r="I16" s="99">
        <f t="shared" si="1"/>
        <v>0</v>
      </c>
      <c r="J16" s="134">
        <v>1</v>
      </c>
      <c r="K16" s="93">
        <f>IF(AND(J16&gt;0,H16=0),VLOOKUP(J16,Stundensätze!C:D,2,FALSE),0)</f>
        <v>0</v>
      </c>
      <c r="L16" s="93">
        <f t="shared" si="2"/>
        <v>0</v>
      </c>
      <c r="M16" s="93">
        <f t="shared" si="0"/>
        <v>0</v>
      </c>
      <c r="N16" s="99">
        <f t="shared" si="3"/>
        <v>0</v>
      </c>
      <c r="O16" s="258" t="str">
        <f>IF(E16=0,0,VLOOKUP(E16,Kostenstellen!A:B,2,FALSE))</f>
        <v>Therapiezentrum</v>
      </c>
      <c r="P16" s="27"/>
      <c r="Q16" s="131"/>
      <c r="R16" s="90"/>
      <c r="S16" s="132"/>
    </row>
    <row r="17" spans="1:19" s="133" customFormat="1" ht="29.45" customHeight="1">
      <c r="A17" s="400" t="str">
        <f>Besonderheiten!A140</f>
        <v>Spinde in den Umkleiden</v>
      </c>
      <c r="B17" s="400" t="str">
        <f>Besonderheiten!B140</f>
        <v xml:space="preserve">Therapiezentrum </v>
      </c>
      <c r="C17" s="343">
        <v>140</v>
      </c>
      <c r="D17" s="333"/>
      <c r="E17" s="401">
        <v>1</v>
      </c>
      <c r="F17" s="402">
        <v>1</v>
      </c>
      <c r="G17" s="229">
        <f>IF(F17&gt;0,VLOOKUP(F17,Jahresfaktoren!$A$11:$B$24,2,FALSE),0)</f>
        <v>52</v>
      </c>
      <c r="H17" s="134"/>
      <c r="I17" s="99">
        <f t="shared" si="1"/>
        <v>0</v>
      </c>
      <c r="J17" s="134">
        <v>1</v>
      </c>
      <c r="K17" s="93">
        <f>IF(AND(J17&gt;0,H17=0),VLOOKUP(J17,Stundensätze!C:D,2,FALSE),0)</f>
        <v>0</v>
      </c>
      <c r="L17" s="93">
        <f t="shared" si="2"/>
        <v>0</v>
      </c>
      <c r="M17" s="93">
        <f t="shared" si="0"/>
        <v>0</v>
      </c>
      <c r="N17" s="99">
        <f t="shared" si="3"/>
        <v>0</v>
      </c>
      <c r="O17" s="258" t="str">
        <f>IF(E17=0,0,VLOOKUP(E17,Kostenstellen!A:B,2,FALSE))</f>
        <v>Therapiezentrum</v>
      </c>
      <c r="P17" s="27"/>
      <c r="Q17" s="131"/>
      <c r="R17" s="90"/>
      <c r="S17" s="132"/>
    </row>
    <row r="18" spans="1:19" s="133" customFormat="1" ht="48" customHeight="1">
      <c r="A18" s="400" t="str">
        <f>Besonderheiten!A141</f>
        <v>Bettwäschewechsel  Sophie-Luisen-Klinik (38 Zimmer (davon 34 DZ und 4 EZ) mit 95% Auslastung)</v>
      </c>
      <c r="B18" s="400" t="str">
        <f>Besonderheiten!B141</f>
        <v>Sophie-Luisen-Klinik</v>
      </c>
      <c r="C18" s="343">
        <f>((34*2)+4)*0.95</f>
        <v>68.399999999999991</v>
      </c>
      <c r="D18" s="333"/>
      <c r="E18" s="401">
        <v>2</v>
      </c>
      <c r="F18" s="99" t="s">
        <v>670</v>
      </c>
      <c r="G18" s="229">
        <f>365/10</f>
        <v>36.5</v>
      </c>
      <c r="H18" s="134"/>
      <c r="I18" s="99">
        <f t="shared" si="1"/>
        <v>0</v>
      </c>
      <c r="J18" s="134">
        <v>1</v>
      </c>
      <c r="K18" s="93">
        <f>IF(AND(J18&gt;0,H18=0),VLOOKUP(J18,Stundensätze!C:D,2,FALSE),0)</f>
        <v>0</v>
      </c>
      <c r="L18" s="93">
        <f>IF(AND(D18&gt;0,H18=0),K18*I18,0)</f>
        <v>0</v>
      </c>
      <c r="M18" s="93">
        <f t="shared" si="0"/>
        <v>0</v>
      </c>
      <c r="N18" s="99"/>
      <c r="O18" s="258" t="str">
        <f>IF(E18=0,0,VLOOKUP(E18,Kostenstellen!A:B,2,FALSE))</f>
        <v xml:space="preserve">Sophie-Luisen-Klinik                       </v>
      </c>
      <c r="P18" s="27"/>
      <c r="Q18" s="131"/>
      <c r="R18" s="90"/>
      <c r="S18" s="403"/>
    </row>
    <row r="19" spans="1:19" s="133" customFormat="1" ht="48" customHeight="1">
      <c r="A19" s="400" t="str">
        <f>Besonderheiten!A142</f>
        <v>Handtuchwechsel   Sophie-Luisen-Klinik (38 Zimmer (davon 34 DZ und 4 EZ) mit 95% Auslastung)</v>
      </c>
      <c r="B19" s="400" t="str">
        <f>Besonderheiten!B142</f>
        <v>Sophie-Luisen-Klinik</v>
      </c>
      <c r="C19" s="343">
        <f>C18</f>
        <v>68.399999999999991</v>
      </c>
      <c r="D19" s="333"/>
      <c r="E19" s="401">
        <v>2</v>
      </c>
      <c r="F19" s="402">
        <v>1</v>
      </c>
      <c r="G19" s="229">
        <f>IF(F19&gt;0,VLOOKUP(F19,Jahresfaktoren!$A$11:$B$24,2,FALSE),0)</f>
        <v>52</v>
      </c>
      <c r="H19" s="134"/>
      <c r="I19" s="99">
        <f t="shared" si="1"/>
        <v>0</v>
      </c>
      <c r="J19" s="134">
        <v>1</v>
      </c>
      <c r="K19" s="93">
        <f>IF(AND(J19&gt;0,H19=0),VLOOKUP(J19,Stundensätze!C:D,2,FALSE),0)</f>
        <v>0</v>
      </c>
      <c r="L19" s="93">
        <f t="shared" si="2"/>
        <v>0</v>
      </c>
      <c r="M19" s="93">
        <f t="shared" si="0"/>
        <v>0</v>
      </c>
      <c r="N19" s="99">
        <f t="shared" si="3"/>
        <v>0</v>
      </c>
      <c r="O19" s="258" t="str">
        <f>IF(E19=0,0,VLOOKUP(E19,Kostenstellen!A:B,2,FALSE))</f>
        <v xml:space="preserve">Sophie-Luisen-Klinik                       </v>
      </c>
      <c r="P19" s="27"/>
      <c r="Q19" s="131"/>
      <c r="R19" s="90"/>
      <c r="S19" s="403"/>
    </row>
    <row r="20" spans="1:19" s="133" customFormat="1" ht="48" customHeight="1">
      <c r="A20" s="400" t="str">
        <f>Besonderheiten!A143</f>
        <v>Bettwäschewechsel  Rosentrittklinik (153 Zimmer (davon 22 DZ und 131 EZ) mit 95% Auslastung)</v>
      </c>
      <c r="B20" s="400" t="str">
        <f>Besonderheiten!B143</f>
        <v>Rosentrittklinik</v>
      </c>
      <c r="C20" s="343">
        <f>((22*2)+131)*0.95</f>
        <v>166.25</v>
      </c>
      <c r="D20" s="333"/>
      <c r="E20" s="401">
        <v>2</v>
      </c>
      <c r="F20" s="402">
        <v>2</v>
      </c>
      <c r="G20" s="229">
        <f>IF(F20&gt;0,VLOOKUP(F20,Jahresfaktoren!$A$11:$B$24,2,FALSE),0)</f>
        <v>104</v>
      </c>
      <c r="H20" s="134"/>
      <c r="I20" s="99">
        <f t="shared" si="1"/>
        <v>0</v>
      </c>
      <c r="J20" s="134">
        <v>1</v>
      </c>
      <c r="K20" s="93">
        <f>IF(AND(J20&gt;0,H20=0),VLOOKUP(J20,Stundensätze!C:D,2,FALSE),0)</f>
        <v>0</v>
      </c>
      <c r="L20" s="93">
        <f t="shared" ref="L20" si="4">IF(AND(D20&gt;0,H20=0),K20*I20,0)</f>
        <v>0</v>
      </c>
      <c r="M20" s="93">
        <f t="shared" ref="M20" si="5">IF(L20&gt;0,L20/12,0)</f>
        <v>0</v>
      </c>
      <c r="N20" s="99">
        <f t="shared" ref="N20" si="6">I20/12</f>
        <v>0</v>
      </c>
      <c r="O20" s="258" t="str">
        <f>IF(E20=0,0,VLOOKUP(E20,Kostenstellen!A:B,2,FALSE))</f>
        <v xml:space="preserve">Sophie-Luisen-Klinik                       </v>
      </c>
      <c r="P20" s="27"/>
      <c r="Q20" s="131"/>
      <c r="R20" s="90"/>
      <c r="S20" s="403"/>
    </row>
    <row r="21" spans="1:19" s="133" customFormat="1" ht="48" customHeight="1">
      <c r="A21" s="400" t="str">
        <f>Besonderheiten!A144</f>
        <v>Handtuchwechsel Rosentrittklinik (153 Zimmer (davon 22 DZ und 131 EZ) mit 95% Auslastung)</v>
      </c>
      <c r="B21" s="400" t="str">
        <f>Besonderheiten!B144</f>
        <v>Rosentrittklinik</v>
      </c>
      <c r="C21" s="343">
        <f>C20</f>
        <v>166.25</v>
      </c>
      <c r="D21" s="333"/>
      <c r="E21" s="401">
        <v>2</v>
      </c>
      <c r="F21" s="402">
        <v>2</v>
      </c>
      <c r="G21" s="229">
        <f>IF(F21&gt;0,VLOOKUP(F21,Jahresfaktoren!$A$11:$B$24,2,FALSE),0)</f>
        <v>104</v>
      </c>
      <c r="H21" s="134"/>
      <c r="I21" s="99">
        <f t="shared" si="1"/>
        <v>0</v>
      </c>
      <c r="J21" s="134">
        <v>1</v>
      </c>
      <c r="K21" s="93">
        <f>IF(AND(J21&gt;0,H21=0),VLOOKUP(J21,Stundensätze!C:D,2,FALSE),0)</f>
        <v>0</v>
      </c>
      <c r="L21" s="93">
        <f>IF(AND(D21&gt;0,H21=0),K21*I21,0)</f>
        <v>0</v>
      </c>
      <c r="M21" s="93">
        <f t="shared" si="0"/>
        <v>0</v>
      </c>
      <c r="N21" s="99">
        <f t="shared" si="3"/>
        <v>0</v>
      </c>
      <c r="O21" s="258" t="str">
        <f>IF(E21=0,0,VLOOKUP(E21,Kostenstellen!A:B,2,FALSE))</f>
        <v xml:space="preserve">Sophie-Luisen-Klinik                       </v>
      </c>
      <c r="P21" s="27"/>
      <c r="Q21" s="131"/>
      <c r="R21" s="90"/>
      <c r="S21" s="404"/>
    </row>
    <row r="22" spans="1:19" s="133" customFormat="1" ht="48" customHeight="1">
      <c r="A22" s="400" t="str">
        <f>Besonderheiten!A145</f>
        <v>Bettwäschewechsel  Salinenklinik (183 Zimmer (davon 16 DZ und 167 EZ) mit 95% Auslastung)</v>
      </c>
      <c r="B22" s="400" t="str">
        <f>Besonderheiten!B145</f>
        <v>Salinenklinik</v>
      </c>
      <c r="C22" s="343">
        <f>((16*2)+167)*0.95</f>
        <v>189.04999999999998</v>
      </c>
      <c r="D22" s="333"/>
      <c r="E22" s="401">
        <v>2</v>
      </c>
      <c r="F22" s="405">
        <v>2</v>
      </c>
      <c r="G22" s="229">
        <f>IF(F22&gt;0,VLOOKUP(F22,Jahresfaktoren!$A$11:$B$24,2,FALSE),0)</f>
        <v>104</v>
      </c>
      <c r="H22" s="134"/>
      <c r="I22" s="99">
        <f t="shared" ref="I22:I70" si="7">IF(H22="x",0,D22*G22)</f>
        <v>0</v>
      </c>
      <c r="J22" s="134">
        <v>1</v>
      </c>
      <c r="K22" s="93">
        <f>IF(AND(J22&gt;0,H22=0),VLOOKUP(J22,Stundensätze!C:D,2,FALSE),0)</f>
        <v>0</v>
      </c>
      <c r="L22" s="93">
        <f t="shared" si="2"/>
        <v>0</v>
      </c>
      <c r="M22" s="93">
        <f t="shared" si="0"/>
        <v>0</v>
      </c>
      <c r="N22" s="99">
        <f t="shared" si="3"/>
        <v>0</v>
      </c>
      <c r="O22" s="258" t="str">
        <f>IF(E22=0,0,VLOOKUP(E22,Kostenstellen!A:B,2,FALSE))</f>
        <v xml:space="preserve">Sophie-Luisen-Klinik                       </v>
      </c>
      <c r="P22" s="27"/>
      <c r="Q22" s="131"/>
      <c r="R22" s="90"/>
      <c r="S22" s="132"/>
    </row>
    <row r="23" spans="1:19" s="133" customFormat="1" ht="48" customHeight="1">
      <c r="A23" s="400" t="str">
        <f>Besonderheiten!A146</f>
        <v>Handtuchwechsel   Salinenklinik (183 Zimmer (davon 16 DZ und 4 EZ) mit 95% Auslastung)</v>
      </c>
      <c r="B23" s="400" t="str">
        <f>Besonderheiten!B146</f>
        <v>Salinenklinik</v>
      </c>
      <c r="C23" s="343">
        <f>C22</f>
        <v>189.04999999999998</v>
      </c>
      <c r="D23" s="333"/>
      <c r="E23" s="401">
        <v>2</v>
      </c>
      <c r="F23" s="405">
        <v>2</v>
      </c>
      <c r="G23" s="229">
        <f>IF(F23&gt;0,VLOOKUP(F23,Jahresfaktoren!$A$11:$B$24,2,FALSE),0)</f>
        <v>104</v>
      </c>
      <c r="H23" s="134"/>
      <c r="I23" s="99">
        <f t="shared" si="7"/>
        <v>0</v>
      </c>
      <c r="J23" s="134">
        <v>1</v>
      </c>
      <c r="K23" s="93">
        <f>IF(AND(J23&gt;0,H23=0),VLOOKUP(J23,Stundensätze!C:D,2,FALSE),0)</f>
        <v>0</v>
      </c>
      <c r="L23" s="93">
        <f t="shared" si="2"/>
        <v>0</v>
      </c>
      <c r="M23" s="93">
        <f t="shared" si="0"/>
        <v>0</v>
      </c>
      <c r="N23" s="99">
        <f t="shared" si="3"/>
        <v>0</v>
      </c>
      <c r="O23" s="258" t="str">
        <f>IF(E23=0,0,VLOOKUP(E23,Kostenstellen!A:B,2,FALSE))</f>
        <v xml:space="preserve">Sophie-Luisen-Klinik                       </v>
      </c>
      <c r="P23" s="27"/>
      <c r="Q23" s="131"/>
      <c r="R23" s="90"/>
      <c r="S23" s="132"/>
    </row>
    <row r="24" spans="1:19" s="133" customFormat="1" ht="48" customHeight="1">
      <c r="A24" s="400" t="str">
        <f>Besonderheiten!A147</f>
        <v>Bettwäschewechsel   Stimmheilzentrum (53 Zimmer mit 95% Auslastung)</v>
      </c>
      <c r="B24" s="400" t="str">
        <f>Besonderheiten!B147</f>
        <v>Stimmheilzentrum</v>
      </c>
      <c r="C24" s="343">
        <f>95*0.95</f>
        <v>90.25</v>
      </c>
      <c r="D24" s="333"/>
      <c r="E24" s="401">
        <v>2</v>
      </c>
      <c r="F24" s="405">
        <v>2</v>
      </c>
      <c r="G24" s="229">
        <f>IF(F24&gt;0,VLOOKUP(F24,Jahresfaktoren!$A$11:$B$24,2,FALSE),0)</f>
        <v>104</v>
      </c>
      <c r="H24" s="134"/>
      <c r="I24" s="99">
        <f t="shared" si="7"/>
        <v>0</v>
      </c>
      <c r="J24" s="134">
        <v>1</v>
      </c>
      <c r="K24" s="93">
        <f>IF(AND(J24&gt;0,H24=0),VLOOKUP(J24,Stundensätze!C:D,2,FALSE),0)</f>
        <v>0</v>
      </c>
      <c r="L24" s="93">
        <f t="shared" si="2"/>
        <v>0</v>
      </c>
      <c r="M24" s="93">
        <f t="shared" si="0"/>
        <v>0</v>
      </c>
      <c r="N24" s="99">
        <f t="shared" si="3"/>
        <v>0</v>
      </c>
      <c r="O24" s="258" t="str">
        <f>IF(E24=0,0,VLOOKUP(E24,Kostenstellen!A:B,2,FALSE))</f>
        <v xml:space="preserve">Sophie-Luisen-Klinik                       </v>
      </c>
      <c r="P24" s="27"/>
      <c r="Q24" s="131"/>
      <c r="R24" s="90"/>
      <c r="S24" s="132"/>
    </row>
    <row r="25" spans="1:19" s="133" customFormat="1" ht="48" customHeight="1">
      <c r="A25" s="400" t="str">
        <f>Besonderheiten!A148</f>
        <v>Handtuchwechsel   Stimmheilzentrum (53 Zimmer mit 95% Auslastung)</v>
      </c>
      <c r="B25" s="400" t="str">
        <f>Besonderheiten!B148</f>
        <v>Stimmheilzentrum</v>
      </c>
      <c r="C25" s="343">
        <f>C24</f>
        <v>90.25</v>
      </c>
      <c r="D25" s="333"/>
      <c r="E25" s="401">
        <v>2</v>
      </c>
      <c r="F25" s="405">
        <v>2</v>
      </c>
      <c r="G25" s="229">
        <f>IF(F25&gt;0,VLOOKUP(F25,Jahresfaktoren!$A$11:$B$24,2,FALSE),0)</f>
        <v>104</v>
      </c>
      <c r="H25" s="134"/>
      <c r="I25" s="99">
        <f t="shared" si="7"/>
        <v>0</v>
      </c>
      <c r="J25" s="134">
        <v>1</v>
      </c>
      <c r="K25" s="93">
        <f>IF(AND(J25&gt;0,H25=0),VLOOKUP(J25,Stundensätze!C:D,2,FALSE),0)</f>
        <v>0</v>
      </c>
      <c r="L25" s="93">
        <f t="shared" si="2"/>
        <v>0</v>
      </c>
      <c r="M25" s="93">
        <f t="shared" si="0"/>
        <v>0</v>
      </c>
      <c r="N25" s="99">
        <f t="shared" si="3"/>
        <v>0</v>
      </c>
      <c r="O25" s="258" t="str">
        <f>IF(E25=0,0,VLOOKUP(E25,Kostenstellen!A:B,2,FALSE))</f>
        <v xml:space="preserve">Sophie-Luisen-Klinik                       </v>
      </c>
      <c r="P25" s="27"/>
      <c r="Q25" s="131"/>
      <c r="R25" s="90"/>
      <c r="S25" s="132"/>
    </row>
    <row r="26" spans="1:19" s="133" customFormat="1" ht="12.75">
      <c r="B26" s="400"/>
      <c r="C26" s="460" t="s">
        <v>776</v>
      </c>
      <c r="D26" s="461"/>
      <c r="E26" s="461"/>
      <c r="F26" s="461"/>
      <c r="G26" s="461"/>
      <c r="H26" s="461"/>
      <c r="I26" s="461"/>
      <c r="J26" s="461"/>
      <c r="K26" s="461"/>
      <c r="L26" s="462"/>
      <c r="M26" s="93">
        <f t="shared" si="0"/>
        <v>0</v>
      </c>
      <c r="N26" s="99">
        <f t="shared" si="3"/>
        <v>0</v>
      </c>
      <c r="O26" s="258">
        <f>IF(E26=0,0,VLOOKUP(E26,Kostenstellen!A:B,2,FALSE))</f>
        <v>0</v>
      </c>
      <c r="P26" s="27"/>
      <c r="Q26" s="131"/>
      <c r="R26" s="90"/>
      <c r="S26" s="132"/>
    </row>
    <row r="27" spans="1:19" s="133" customFormat="1" ht="12.75" hidden="1">
      <c r="A27" s="400"/>
      <c r="B27" s="400"/>
      <c r="C27" s="92"/>
      <c r="D27" s="406"/>
      <c r="E27" s="401"/>
      <c r="F27" s="405"/>
      <c r="G27" s="229">
        <f>IF(F27&gt;0,VLOOKUP(F27,Jahresfaktoren!$A$11:$B$24,2,FALSE),0)</f>
        <v>0</v>
      </c>
      <c r="H27" s="134"/>
      <c r="I27" s="99">
        <f t="shared" si="7"/>
        <v>0</v>
      </c>
      <c r="J27" s="134"/>
      <c r="K27" s="93">
        <f>IF(AND(J27&gt;0,H27=0),VLOOKUP(J27,Stundensätze!C:D,2,FALSE),0)</f>
        <v>0</v>
      </c>
      <c r="L27" s="93">
        <f t="shared" si="2"/>
        <v>0</v>
      </c>
      <c r="M27" s="93">
        <f t="shared" si="0"/>
        <v>0</v>
      </c>
      <c r="N27" s="99">
        <f t="shared" si="3"/>
        <v>0</v>
      </c>
      <c r="O27" s="258">
        <f>IF(E27=0,0,VLOOKUP(E27,Kostenstellen!A:B,2,FALSE))</f>
        <v>0</v>
      </c>
      <c r="P27" s="27"/>
      <c r="Q27" s="131"/>
      <c r="R27" s="90"/>
      <c r="S27" s="132"/>
    </row>
    <row r="28" spans="1:19" s="133" customFormat="1" ht="12.75" hidden="1">
      <c r="A28" s="400"/>
      <c r="B28" s="400"/>
      <c r="C28" s="92"/>
      <c r="D28" s="406"/>
      <c r="E28" s="401"/>
      <c r="F28" s="405"/>
      <c r="G28" s="229">
        <f>IF(F28&gt;0,VLOOKUP(F28,Jahresfaktoren!$A$11:$B$24,2,FALSE),0)</f>
        <v>0</v>
      </c>
      <c r="H28" s="134"/>
      <c r="I28" s="99">
        <f t="shared" si="7"/>
        <v>0</v>
      </c>
      <c r="J28" s="134"/>
      <c r="K28" s="93">
        <f>IF(AND(J28&gt;0,H28=0),VLOOKUP(J28,Stundensätze!C:D,2,FALSE),0)</f>
        <v>0</v>
      </c>
      <c r="L28" s="93">
        <f t="shared" si="2"/>
        <v>0</v>
      </c>
      <c r="M28" s="93">
        <f t="shared" si="0"/>
        <v>0</v>
      </c>
      <c r="N28" s="99">
        <f t="shared" si="3"/>
        <v>0</v>
      </c>
      <c r="O28" s="258">
        <f>IF(E28=0,0,VLOOKUP(E28,Kostenstellen!A:B,2,FALSE))</f>
        <v>0</v>
      </c>
      <c r="P28" s="27"/>
      <c r="Q28" s="131"/>
      <c r="R28" s="90"/>
      <c r="S28" s="132"/>
    </row>
    <row r="29" spans="1:19" s="133" customFormat="1" ht="12.75" hidden="1">
      <c r="A29" s="407"/>
      <c r="B29" s="405"/>
      <c r="C29" s="92"/>
      <c r="D29" s="406"/>
      <c r="E29" s="401"/>
      <c r="F29" s="405"/>
      <c r="G29" s="229">
        <f>IF(F29&gt;0,VLOOKUP(F29,Jahresfaktoren!$A$11:$B$24,2,FALSE),0)</f>
        <v>0</v>
      </c>
      <c r="H29" s="134"/>
      <c r="I29" s="99">
        <f t="shared" si="7"/>
        <v>0</v>
      </c>
      <c r="J29" s="134"/>
      <c r="K29" s="93">
        <f>IF(AND(J29&gt;0,H29=0),VLOOKUP(J29,Stundensätze!C:D,2,FALSE),0)</f>
        <v>0</v>
      </c>
      <c r="L29" s="93">
        <f t="shared" si="2"/>
        <v>0</v>
      </c>
      <c r="M29" s="93">
        <f t="shared" si="0"/>
        <v>0</v>
      </c>
      <c r="N29" s="99">
        <f t="shared" si="3"/>
        <v>0</v>
      </c>
      <c r="O29" s="258">
        <f>IF(E29=0,0,VLOOKUP(E29,Kostenstellen!A:B,2,FALSE))</f>
        <v>0</v>
      </c>
      <c r="P29" s="27"/>
      <c r="Q29" s="131"/>
      <c r="R29" s="90"/>
      <c r="S29" s="132"/>
    </row>
    <row r="30" spans="1:19" s="133" customFormat="1" ht="12.75" hidden="1">
      <c r="A30" s="407"/>
      <c r="B30" s="405"/>
      <c r="C30" s="92"/>
      <c r="D30" s="406"/>
      <c r="E30" s="401"/>
      <c r="F30" s="405"/>
      <c r="G30" s="229">
        <f>IF(F30&gt;0,VLOOKUP(F30,Jahresfaktoren!$A$11:$B$24,2,FALSE),0)</f>
        <v>0</v>
      </c>
      <c r="H30" s="134"/>
      <c r="I30" s="99">
        <f t="shared" si="7"/>
        <v>0</v>
      </c>
      <c r="J30" s="134"/>
      <c r="K30" s="93">
        <f>IF(AND(J30&gt;0,H30=0),VLOOKUP(J30,Stundensätze!C:D,2,FALSE),0)</f>
        <v>0</v>
      </c>
      <c r="L30" s="93">
        <f t="shared" si="2"/>
        <v>0</v>
      </c>
      <c r="M30" s="93">
        <f t="shared" si="0"/>
        <v>0</v>
      </c>
      <c r="N30" s="99">
        <f t="shared" si="3"/>
        <v>0</v>
      </c>
      <c r="O30" s="258">
        <f>IF(E30=0,0,VLOOKUP(E30,Kostenstellen!A:B,2,FALSE))</f>
        <v>0</v>
      </c>
      <c r="P30" s="27"/>
      <c r="Q30" s="131"/>
      <c r="R30" s="90"/>
      <c r="S30" s="132"/>
    </row>
    <row r="31" spans="1:19" s="133" customFormat="1" ht="12.75" hidden="1">
      <c r="A31" s="407"/>
      <c r="B31" s="405"/>
      <c r="C31" s="92"/>
      <c r="D31" s="406"/>
      <c r="E31" s="401"/>
      <c r="F31" s="405"/>
      <c r="G31" s="229">
        <f>IF(F31&gt;0,VLOOKUP(F31,Jahresfaktoren!$A$11:$B$24,2,FALSE),0)</f>
        <v>0</v>
      </c>
      <c r="H31" s="134"/>
      <c r="I31" s="99">
        <f t="shared" si="7"/>
        <v>0</v>
      </c>
      <c r="J31" s="134"/>
      <c r="K31" s="93">
        <f>IF(AND(J31&gt;0,H31=0),VLOOKUP(J31,Stundensätze!C:D,2,FALSE),0)</f>
        <v>0</v>
      </c>
      <c r="L31" s="93">
        <f t="shared" si="2"/>
        <v>0</v>
      </c>
      <c r="M31" s="93">
        <f t="shared" si="0"/>
        <v>0</v>
      </c>
      <c r="N31" s="99">
        <f t="shared" si="3"/>
        <v>0</v>
      </c>
      <c r="O31" s="258">
        <f>IF(E31=0,0,VLOOKUP(E31,Kostenstellen!A:B,2,FALSE))</f>
        <v>0</v>
      </c>
      <c r="P31" s="27"/>
      <c r="Q31" s="131"/>
      <c r="R31" s="90"/>
      <c r="S31" s="132"/>
    </row>
    <row r="32" spans="1:19" s="133" customFormat="1" ht="12.75" hidden="1">
      <c r="A32" s="407"/>
      <c r="B32" s="405"/>
      <c r="C32" s="92"/>
      <c r="D32" s="406"/>
      <c r="E32" s="401"/>
      <c r="F32" s="405"/>
      <c r="G32" s="229">
        <f>IF(F32&gt;0,VLOOKUP(F32,Jahresfaktoren!$A$11:$B$24,2,FALSE),0)</f>
        <v>0</v>
      </c>
      <c r="H32" s="134"/>
      <c r="I32" s="99">
        <f t="shared" si="7"/>
        <v>0</v>
      </c>
      <c r="J32" s="134"/>
      <c r="K32" s="93">
        <f>IF(AND(J32&gt;0,H32=0),VLOOKUP(J32,Stundensätze!C:D,2,FALSE),0)</f>
        <v>0</v>
      </c>
      <c r="L32" s="93">
        <f t="shared" si="2"/>
        <v>0</v>
      </c>
      <c r="M32" s="93">
        <f t="shared" si="0"/>
        <v>0</v>
      </c>
      <c r="N32" s="99">
        <f t="shared" si="3"/>
        <v>0</v>
      </c>
      <c r="O32" s="258">
        <f>IF(E32=0,0,VLOOKUP(E32,Kostenstellen!A:B,2,FALSE))</f>
        <v>0</v>
      </c>
      <c r="P32" s="27"/>
      <c r="Q32" s="131"/>
      <c r="R32" s="90"/>
      <c r="S32" s="132"/>
    </row>
    <row r="33" spans="1:19" s="133" customFormat="1" ht="12.75" hidden="1">
      <c r="A33" s="407"/>
      <c r="B33" s="405"/>
      <c r="C33" s="92"/>
      <c r="D33" s="406"/>
      <c r="E33" s="401"/>
      <c r="F33" s="405"/>
      <c r="G33" s="229">
        <f>IF(F33&gt;0,VLOOKUP(F33,Jahresfaktoren!$A$11:$B$24,2,FALSE),0)</f>
        <v>0</v>
      </c>
      <c r="H33" s="134"/>
      <c r="I33" s="99">
        <f t="shared" si="7"/>
        <v>0</v>
      </c>
      <c r="J33" s="134"/>
      <c r="K33" s="93">
        <f>IF(AND(J33&gt;0,H33=0),VLOOKUP(J33,Stundensätze!C:D,2,FALSE),0)</f>
        <v>0</v>
      </c>
      <c r="L33" s="93">
        <f t="shared" si="2"/>
        <v>0</v>
      </c>
      <c r="M33" s="93">
        <f t="shared" si="0"/>
        <v>0</v>
      </c>
      <c r="N33" s="99">
        <f t="shared" si="3"/>
        <v>0</v>
      </c>
      <c r="O33" s="258">
        <f>IF(E33=0,0,VLOOKUP(E33,Kostenstellen!A:B,2,FALSE))</f>
        <v>0</v>
      </c>
      <c r="P33" s="27"/>
      <c r="Q33" s="131"/>
      <c r="R33" s="90"/>
      <c r="S33" s="132"/>
    </row>
    <row r="34" spans="1:19" s="133" customFormat="1" ht="12.75" hidden="1">
      <c r="A34" s="407"/>
      <c r="B34" s="405"/>
      <c r="C34" s="92"/>
      <c r="D34" s="406"/>
      <c r="E34" s="401"/>
      <c r="F34" s="405"/>
      <c r="G34" s="229">
        <f>IF(F34&gt;0,VLOOKUP(F34,Jahresfaktoren!$A$11:$B$24,2,FALSE),0)</f>
        <v>0</v>
      </c>
      <c r="H34" s="134"/>
      <c r="I34" s="99">
        <f t="shared" si="7"/>
        <v>0</v>
      </c>
      <c r="J34" s="134"/>
      <c r="K34" s="93">
        <f>IF(AND(J34&gt;0,H34=0),VLOOKUP(J34,Stundensätze!C:D,2,FALSE),0)</f>
        <v>0</v>
      </c>
      <c r="L34" s="93">
        <f t="shared" si="2"/>
        <v>0</v>
      </c>
      <c r="M34" s="93">
        <f t="shared" si="0"/>
        <v>0</v>
      </c>
      <c r="N34" s="99">
        <f t="shared" si="3"/>
        <v>0</v>
      </c>
      <c r="O34" s="258">
        <f>IF(E34=0,0,VLOOKUP(E34,Kostenstellen!A:B,2,FALSE))</f>
        <v>0</v>
      </c>
      <c r="P34" s="27"/>
      <c r="Q34" s="131"/>
      <c r="R34" s="90"/>
      <c r="S34" s="132"/>
    </row>
    <row r="35" spans="1:19" s="133" customFormat="1" ht="12.75" hidden="1">
      <c r="A35" s="407"/>
      <c r="B35" s="405"/>
      <c r="C35" s="92"/>
      <c r="D35" s="406"/>
      <c r="E35" s="401"/>
      <c r="F35" s="405"/>
      <c r="G35" s="229">
        <f>IF(F35&gt;0,VLOOKUP(F35,Jahresfaktoren!$A$11:$B$24,2,FALSE),0)</f>
        <v>0</v>
      </c>
      <c r="H35" s="134"/>
      <c r="I35" s="99">
        <f>IF(H35="x",0,D35*G35)</f>
        <v>0</v>
      </c>
      <c r="J35" s="134"/>
      <c r="K35" s="93">
        <f>IF(AND(J35&gt;0,H35=0),VLOOKUP(J35,Stundensätze!C:D,2,FALSE),0)</f>
        <v>0</v>
      </c>
      <c r="L35" s="93">
        <f t="shared" si="2"/>
        <v>0</v>
      </c>
      <c r="M35" s="93">
        <f t="shared" si="0"/>
        <v>0</v>
      </c>
      <c r="N35" s="99">
        <f t="shared" si="3"/>
        <v>0</v>
      </c>
      <c r="O35" s="258">
        <f>IF(E35=0,0,VLOOKUP(E35,Kostenstellen!A:B,2,FALSE))</f>
        <v>0</v>
      </c>
      <c r="P35" s="27"/>
      <c r="Q35" s="131"/>
      <c r="R35" s="90"/>
      <c r="S35" s="132"/>
    </row>
    <row r="36" spans="1:19" s="133" customFormat="1" ht="12.75" hidden="1">
      <c r="A36" s="407"/>
      <c r="B36" s="405"/>
      <c r="C36" s="92"/>
      <c r="D36" s="406"/>
      <c r="E36" s="401"/>
      <c r="F36" s="405"/>
      <c r="G36" s="229">
        <f>IF(F36&gt;0,VLOOKUP(F36,Jahresfaktoren!$A$11:$B$24,2,FALSE),0)</f>
        <v>0</v>
      </c>
      <c r="H36" s="134"/>
      <c r="I36" s="99">
        <f t="shared" si="7"/>
        <v>0</v>
      </c>
      <c r="J36" s="134"/>
      <c r="K36" s="93">
        <f>IF(AND(J36&gt;0,H36=0),VLOOKUP(J36,Stundensätze!C:D,2,FALSE),0)</f>
        <v>0</v>
      </c>
      <c r="L36" s="93">
        <f t="shared" si="2"/>
        <v>0</v>
      </c>
      <c r="M36" s="93">
        <f t="shared" si="0"/>
        <v>0</v>
      </c>
      <c r="N36" s="99">
        <f t="shared" si="3"/>
        <v>0</v>
      </c>
      <c r="O36" s="258">
        <f>IF(E36=0,0,VLOOKUP(E36,Kostenstellen!A:B,2,FALSE))</f>
        <v>0</v>
      </c>
      <c r="P36" s="27"/>
      <c r="Q36" s="131"/>
      <c r="R36" s="90"/>
      <c r="S36" s="132"/>
    </row>
    <row r="37" spans="1:19" s="133" customFormat="1" ht="12.75" hidden="1">
      <c r="A37" s="407"/>
      <c r="B37" s="405"/>
      <c r="C37" s="92"/>
      <c r="D37" s="406"/>
      <c r="E37" s="401"/>
      <c r="F37" s="405"/>
      <c r="G37" s="229">
        <f>IF(F37&gt;0,VLOOKUP(F37,Jahresfaktoren!$A$11:$B$24,2,FALSE),0)</f>
        <v>0</v>
      </c>
      <c r="H37" s="134"/>
      <c r="I37" s="99">
        <f t="shared" si="7"/>
        <v>0</v>
      </c>
      <c r="J37" s="134"/>
      <c r="K37" s="93">
        <f>IF(AND(J37&gt;0,H37=0),VLOOKUP(J37,Stundensätze!C:D,2,FALSE),0)</f>
        <v>0</v>
      </c>
      <c r="L37" s="93">
        <f t="shared" si="2"/>
        <v>0</v>
      </c>
      <c r="M37" s="93">
        <f t="shared" si="0"/>
        <v>0</v>
      </c>
      <c r="N37" s="99">
        <f t="shared" si="3"/>
        <v>0</v>
      </c>
      <c r="O37" s="258">
        <f>IF(E37=0,0,VLOOKUP(E37,Kostenstellen!A:B,2,FALSE))</f>
        <v>0</v>
      </c>
      <c r="P37" s="27"/>
      <c r="Q37" s="131"/>
      <c r="R37" s="90"/>
      <c r="S37" s="132"/>
    </row>
    <row r="38" spans="1:19" s="133" customFormat="1" ht="12.75" hidden="1">
      <c r="A38" s="407"/>
      <c r="B38" s="405"/>
      <c r="C38" s="92"/>
      <c r="D38" s="406"/>
      <c r="E38" s="401"/>
      <c r="F38" s="405"/>
      <c r="G38" s="229">
        <f>IF(F38&gt;0,VLOOKUP(F38,Jahresfaktoren!$A$11:$B$24,2,FALSE),0)</f>
        <v>0</v>
      </c>
      <c r="H38" s="134"/>
      <c r="I38" s="99">
        <f t="shared" si="7"/>
        <v>0</v>
      </c>
      <c r="J38" s="134"/>
      <c r="K38" s="93">
        <f>IF(AND(J38&gt;0,H38=0),VLOOKUP(J38,Stundensätze!C:D,2,FALSE),0)</f>
        <v>0</v>
      </c>
      <c r="L38" s="93">
        <f t="shared" si="2"/>
        <v>0</v>
      </c>
      <c r="M38" s="93">
        <f t="shared" si="0"/>
        <v>0</v>
      </c>
      <c r="N38" s="99">
        <f t="shared" si="3"/>
        <v>0</v>
      </c>
      <c r="O38" s="258">
        <f>IF(E38=0,0,VLOOKUP(E38,Kostenstellen!A:B,2,FALSE))</f>
        <v>0</v>
      </c>
      <c r="P38" s="27"/>
      <c r="Q38" s="131"/>
      <c r="R38" s="90"/>
      <c r="S38" s="132"/>
    </row>
    <row r="39" spans="1:19" s="133" customFormat="1" ht="12.75" hidden="1">
      <c r="A39" s="407"/>
      <c r="B39" s="405"/>
      <c r="C39" s="92"/>
      <c r="D39" s="406"/>
      <c r="E39" s="401"/>
      <c r="F39" s="405"/>
      <c r="G39" s="229">
        <f>IF(F39&gt;0,VLOOKUP(F39,Jahresfaktoren!$A$11:$B$24,2,FALSE),0)</f>
        <v>0</v>
      </c>
      <c r="H39" s="134"/>
      <c r="I39" s="99">
        <f t="shared" si="7"/>
        <v>0</v>
      </c>
      <c r="J39" s="134"/>
      <c r="K39" s="93">
        <f>IF(AND(J39&gt;0,H39=0),VLOOKUP(J39,Stundensätze!C:D,2,FALSE),0)</f>
        <v>0</v>
      </c>
      <c r="L39" s="93">
        <f t="shared" si="2"/>
        <v>0</v>
      </c>
      <c r="M39" s="93">
        <f t="shared" si="0"/>
        <v>0</v>
      </c>
      <c r="N39" s="99">
        <f t="shared" si="3"/>
        <v>0</v>
      </c>
      <c r="O39" s="258">
        <f>IF(E39=0,0,VLOOKUP(E39,Kostenstellen!A:B,2,FALSE))</f>
        <v>0</v>
      </c>
      <c r="P39" s="27"/>
      <c r="Q39" s="131"/>
      <c r="R39" s="90"/>
      <c r="S39" s="132"/>
    </row>
    <row r="40" spans="1:19" s="133" customFormat="1" ht="12.75" hidden="1">
      <c r="A40" s="407"/>
      <c r="B40" s="405"/>
      <c r="C40" s="92"/>
      <c r="D40" s="406"/>
      <c r="E40" s="401"/>
      <c r="F40" s="405"/>
      <c r="G40" s="229">
        <f>IF(F40&gt;0,VLOOKUP(F40,Jahresfaktoren!$A$11:$B$24,2,FALSE),0)</f>
        <v>0</v>
      </c>
      <c r="H40" s="134"/>
      <c r="I40" s="99">
        <f t="shared" si="7"/>
        <v>0</v>
      </c>
      <c r="J40" s="134"/>
      <c r="K40" s="93">
        <f>IF(AND(J40&gt;0,H40=0),VLOOKUP(J40,Stundensätze!C:D,2,FALSE),0)</f>
        <v>0</v>
      </c>
      <c r="L40" s="93">
        <f t="shared" si="2"/>
        <v>0</v>
      </c>
      <c r="M40" s="93">
        <f t="shared" si="0"/>
        <v>0</v>
      </c>
      <c r="N40" s="99">
        <f t="shared" si="3"/>
        <v>0</v>
      </c>
      <c r="O40" s="258">
        <f>IF(E40=0,0,VLOOKUP(E40,Kostenstellen!A:B,2,FALSE))</f>
        <v>0</v>
      </c>
      <c r="P40" s="27"/>
      <c r="Q40" s="131"/>
      <c r="R40" s="90"/>
      <c r="S40" s="132"/>
    </row>
    <row r="41" spans="1:19" s="133" customFormat="1" ht="12.75" hidden="1">
      <c r="A41" s="407"/>
      <c r="B41" s="405"/>
      <c r="C41" s="92"/>
      <c r="D41" s="406"/>
      <c r="E41" s="401"/>
      <c r="F41" s="405"/>
      <c r="G41" s="229">
        <f>IF(F41&gt;0,VLOOKUP(F41,Jahresfaktoren!$A$11:$B$24,2,FALSE),0)</f>
        <v>0</v>
      </c>
      <c r="H41" s="134"/>
      <c r="I41" s="99">
        <f t="shared" si="7"/>
        <v>0</v>
      </c>
      <c r="J41" s="134"/>
      <c r="K41" s="93">
        <f>IF(AND(J41&gt;0,H41=0),VLOOKUP(J41,Stundensätze!C:D,2,FALSE),0)</f>
        <v>0</v>
      </c>
      <c r="L41" s="93">
        <f t="shared" si="2"/>
        <v>0</v>
      </c>
      <c r="M41" s="93">
        <f t="shared" si="0"/>
        <v>0</v>
      </c>
      <c r="N41" s="99">
        <f t="shared" si="3"/>
        <v>0</v>
      </c>
      <c r="O41" s="258">
        <f>IF(E41=0,0,VLOOKUP(E41,Kostenstellen!A:B,2,FALSE))</f>
        <v>0</v>
      </c>
      <c r="P41" s="27"/>
      <c r="Q41" s="131"/>
      <c r="R41" s="90"/>
      <c r="S41" s="132"/>
    </row>
    <row r="42" spans="1:19" s="133" customFormat="1" ht="12.75" hidden="1">
      <c r="A42" s="407"/>
      <c r="B42" s="405"/>
      <c r="C42" s="92"/>
      <c r="D42" s="406"/>
      <c r="E42" s="401"/>
      <c r="F42" s="405"/>
      <c r="G42" s="229">
        <f>IF(F42&gt;0,VLOOKUP(F42,Jahresfaktoren!$A$11:$B$24,2,FALSE),0)</f>
        <v>0</v>
      </c>
      <c r="H42" s="134"/>
      <c r="I42" s="99">
        <f t="shared" si="7"/>
        <v>0</v>
      </c>
      <c r="J42" s="134"/>
      <c r="K42" s="93">
        <f>IF(AND(J42&gt;0,H42=0),VLOOKUP(J42,Stundensätze!C:D,2,FALSE),0)</f>
        <v>0</v>
      </c>
      <c r="L42" s="93">
        <f t="shared" si="2"/>
        <v>0</v>
      </c>
      <c r="M42" s="93">
        <f t="shared" si="0"/>
        <v>0</v>
      </c>
      <c r="N42" s="99">
        <f t="shared" si="3"/>
        <v>0</v>
      </c>
      <c r="O42" s="258">
        <f>IF(E42=0,0,VLOOKUP(E42,Kostenstellen!A:B,2,FALSE))</f>
        <v>0</v>
      </c>
      <c r="P42" s="27"/>
      <c r="Q42" s="131"/>
      <c r="R42" s="90"/>
      <c r="S42" s="132"/>
    </row>
    <row r="43" spans="1:19" s="133" customFormat="1" ht="12.75" hidden="1">
      <c r="A43" s="407"/>
      <c r="B43" s="405"/>
      <c r="C43" s="92"/>
      <c r="D43" s="406"/>
      <c r="E43" s="401"/>
      <c r="F43" s="405"/>
      <c r="G43" s="229">
        <f>IF(F43&gt;0,VLOOKUP(F43,Jahresfaktoren!$A$11:$B$24,2,FALSE),0)</f>
        <v>0</v>
      </c>
      <c r="H43" s="134"/>
      <c r="I43" s="99">
        <f t="shared" si="7"/>
        <v>0</v>
      </c>
      <c r="J43" s="134"/>
      <c r="K43" s="93">
        <f>IF(AND(J43&gt;0,H43=0),VLOOKUP(J43,Stundensätze!C:D,2,FALSE),0)</f>
        <v>0</v>
      </c>
      <c r="L43" s="93">
        <f t="shared" si="2"/>
        <v>0</v>
      </c>
      <c r="M43" s="93">
        <f t="shared" si="0"/>
        <v>0</v>
      </c>
      <c r="N43" s="99">
        <f t="shared" si="3"/>
        <v>0</v>
      </c>
      <c r="O43" s="258">
        <f>IF(E43=0,0,VLOOKUP(E43,Kostenstellen!A:B,2,FALSE))</f>
        <v>0</v>
      </c>
      <c r="P43" s="27"/>
      <c r="Q43" s="131"/>
      <c r="R43" s="90"/>
      <c r="S43" s="132"/>
    </row>
    <row r="44" spans="1:19" s="133" customFormat="1" ht="12.75" hidden="1">
      <c r="A44" s="407"/>
      <c r="B44" s="405"/>
      <c r="C44" s="92"/>
      <c r="D44" s="406"/>
      <c r="E44" s="401"/>
      <c r="F44" s="405"/>
      <c r="G44" s="229">
        <f>IF(F44&gt;0,VLOOKUP(F44,Jahresfaktoren!$A$11:$B$24,2,FALSE),0)</f>
        <v>0</v>
      </c>
      <c r="H44" s="134"/>
      <c r="I44" s="99">
        <f t="shared" si="7"/>
        <v>0</v>
      </c>
      <c r="J44" s="134"/>
      <c r="K44" s="93">
        <f>IF(AND(J44&gt;0,H44=0),VLOOKUP(J44,Stundensätze!C:D,2,FALSE),0)</f>
        <v>0</v>
      </c>
      <c r="L44" s="93">
        <f t="shared" si="2"/>
        <v>0</v>
      </c>
      <c r="M44" s="93">
        <f t="shared" si="0"/>
        <v>0</v>
      </c>
      <c r="N44" s="99">
        <f t="shared" si="3"/>
        <v>0</v>
      </c>
      <c r="O44" s="258">
        <f>IF(E44=0,0,VLOOKUP(E44,Kostenstellen!A:B,2,FALSE))</f>
        <v>0</v>
      </c>
      <c r="P44" s="27"/>
      <c r="Q44" s="131"/>
      <c r="R44" s="90"/>
      <c r="S44" s="132"/>
    </row>
    <row r="45" spans="1:19" s="133" customFormat="1" ht="12.75" hidden="1">
      <c r="A45" s="407"/>
      <c r="B45" s="405"/>
      <c r="C45" s="92"/>
      <c r="D45" s="406"/>
      <c r="E45" s="401"/>
      <c r="F45" s="405"/>
      <c r="G45" s="229">
        <f>IF(F45&gt;0,VLOOKUP(F45,Jahresfaktoren!$A$11:$B$24,2,FALSE),0)</f>
        <v>0</v>
      </c>
      <c r="H45" s="134"/>
      <c r="I45" s="99">
        <f t="shared" si="7"/>
        <v>0</v>
      </c>
      <c r="J45" s="134"/>
      <c r="K45" s="93">
        <f>IF(AND(J45&gt;0,H45=0),VLOOKUP(J45,Stundensätze!C:D,2,FALSE),0)</f>
        <v>0</v>
      </c>
      <c r="L45" s="93">
        <f t="shared" si="2"/>
        <v>0</v>
      </c>
      <c r="M45" s="93">
        <f t="shared" si="0"/>
        <v>0</v>
      </c>
      <c r="N45" s="99">
        <f t="shared" si="3"/>
        <v>0</v>
      </c>
      <c r="O45" s="258">
        <f>IF(E45=0,0,VLOOKUP(E45,Kostenstellen!A:B,2,FALSE))</f>
        <v>0</v>
      </c>
      <c r="P45" s="27"/>
      <c r="Q45" s="131"/>
      <c r="R45" s="90"/>
      <c r="S45" s="132"/>
    </row>
    <row r="46" spans="1:19" s="133" customFormat="1" ht="12.75" hidden="1">
      <c r="A46" s="407"/>
      <c r="B46" s="405"/>
      <c r="C46" s="92"/>
      <c r="D46" s="406"/>
      <c r="E46" s="401"/>
      <c r="F46" s="405"/>
      <c r="G46" s="229">
        <f>IF(F46&gt;0,VLOOKUP(F46,Jahresfaktoren!$A$11:$B$24,2,FALSE),0)</f>
        <v>0</v>
      </c>
      <c r="H46" s="134"/>
      <c r="I46" s="99">
        <f t="shared" si="7"/>
        <v>0</v>
      </c>
      <c r="J46" s="134"/>
      <c r="K46" s="93">
        <f>IF(AND(J46&gt;0,H46=0),VLOOKUP(J46,Stundensätze!C:D,2,FALSE),0)</f>
        <v>0</v>
      </c>
      <c r="L46" s="93">
        <f t="shared" si="2"/>
        <v>0</v>
      </c>
      <c r="M46" s="93">
        <f t="shared" si="0"/>
        <v>0</v>
      </c>
      <c r="N46" s="99">
        <f t="shared" si="3"/>
        <v>0</v>
      </c>
      <c r="O46" s="258">
        <f>IF(E46=0,0,VLOOKUP(E46,Kostenstellen!A:B,2,FALSE))</f>
        <v>0</v>
      </c>
      <c r="P46" s="27"/>
      <c r="Q46" s="131"/>
      <c r="R46" s="90"/>
      <c r="S46" s="132"/>
    </row>
    <row r="47" spans="1:19" s="133" customFormat="1" ht="12.75" hidden="1">
      <c r="A47" s="407"/>
      <c r="B47" s="405"/>
      <c r="C47" s="92"/>
      <c r="D47" s="406"/>
      <c r="E47" s="401"/>
      <c r="F47" s="405"/>
      <c r="G47" s="229">
        <f>IF(F47&gt;0,VLOOKUP(F47,Jahresfaktoren!$A$11:$B$24,2,FALSE),0)</f>
        <v>0</v>
      </c>
      <c r="H47" s="134"/>
      <c r="I47" s="99">
        <f t="shared" si="7"/>
        <v>0</v>
      </c>
      <c r="J47" s="134"/>
      <c r="K47" s="93">
        <f>IF(AND(J47&gt;0,H47=0),VLOOKUP(J47,Stundensätze!C:D,2,FALSE),0)</f>
        <v>0</v>
      </c>
      <c r="L47" s="93">
        <f t="shared" ref="L47:L71" si="8">IF(AND(D47&gt;0,H47=0),K47*I47,0)</f>
        <v>0</v>
      </c>
      <c r="M47" s="93">
        <f t="shared" ref="M47:M71" si="9">IF(L47&gt;0,L47/12,0)</f>
        <v>0</v>
      </c>
      <c r="N47" s="99">
        <f t="shared" ref="N47:N71" si="10">I47/12</f>
        <v>0</v>
      </c>
      <c r="O47" s="258">
        <f>IF(E47=0,0,VLOOKUP(E47,Kostenstellen!A:B,2,FALSE))</f>
        <v>0</v>
      </c>
      <c r="P47" s="27"/>
      <c r="Q47" s="131"/>
      <c r="R47" s="90"/>
      <c r="S47" s="132"/>
    </row>
    <row r="48" spans="1:19" s="133" customFormat="1" ht="12.75" hidden="1">
      <c r="A48" s="407"/>
      <c r="B48" s="405"/>
      <c r="C48" s="92"/>
      <c r="D48" s="406"/>
      <c r="E48" s="401"/>
      <c r="F48" s="405"/>
      <c r="G48" s="229">
        <f>IF(F48&gt;0,VLOOKUP(F48,Jahresfaktoren!$A$11:$B$24,2,FALSE),0)</f>
        <v>0</v>
      </c>
      <c r="H48" s="134"/>
      <c r="I48" s="99">
        <f t="shared" si="7"/>
        <v>0</v>
      </c>
      <c r="J48" s="134"/>
      <c r="K48" s="93">
        <f>IF(AND(J48&gt;0,H48=0),VLOOKUP(J48,Stundensätze!C:D,2,FALSE),0)</f>
        <v>0</v>
      </c>
      <c r="L48" s="93">
        <f t="shared" si="8"/>
        <v>0</v>
      </c>
      <c r="M48" s="93">
        <f t="shared" si="9"/>
        <v>0</v>
      </c>
      <c r="N48" s="99">
        <f t="shared" si="10"/>
        <v>0</v>
      </c>
      <c r="O48" s="258">
        <f>IF(E48=0,0,VLOOKUP(E48,Kostenstellen!A:B,2,FALSE))</f>
        <v>0</v>
      </c>
      <c r="P48" s="27"/>
      <c r="Q48" s="131"/>
      <c r="R48" s="90"/>
      <c r="S48" s="132"/>
    </row>
    <row r="49" spans="1:19" s="133" customFormat="1" ht="12.75" hidden="1">
      <c r="A49" s="407"/>
      <c r="B49" s="405"/>
      <c r="C49" s="92"/>
      <c r="D49" s="406"/>
      <c r="E49" s="401"/>
      <c r="F49" s="405"/>
      <c r="G49" s="229">
        <f>IF(F49&gt;0,VLOOKUP(F49,Jahresfaktoren!$A$11:$B$24,2,FALSE),0)</f>
        <v>0</v>
      </c>
      <c r="H49" s="134"/>
      <c r="I49" s="99">
        <f t="shared" si="7"/>
        <v>0</v>
      </c>
      <c r="J49" s="134"/>
      <c r="K49" s="93">
        <f>IF(AND(J49&gt;0,H49=0),VLOOKUP(J49,Stundensätze!C:D,2,FALSE),0)</f>
        <v>0</v>
      </c>
      <c r="L49" s="93">
        <f t="shared" si="8"/>
        <v>0</v>
      </c>
      <c r="M49" s="93">
        <f t="shared" si="9"/>
        <v>0</v>
      </c>
      <c r="N49" s="99">
        <f t="shared" si="10"/>
        <v>0</v>
      </c>
      <c r="O49" s="258">
        <f>IF(E49=0,0,VLOOKUP(E49,Kostenstellen!A:B,2,FALSE))</f>
        <v>0</v>
      </c>
      <c r="P49" s="27"/>
      <c r="Q49" s="131"/>
      <c r="R49" s="90"/>
      <c r="S49" s="132"/>
    </row>
    <row r="50" spans="1:19" s="133" customFormat="1" ht="12.75" hidden="1">
      <c r="A50" s="407"/>
      <c r="B50" s="405"/>
      <c r="C50" s="92"/>
      <c r="D50" s="406"/>
      <c r="E50" s="401"/>
      <c r="F50" s="405"/>
      <c r="G50" s="229">
        <f>IF(F50&gt;0,VLOOKUP(F50,Jahresfaktoren!$A$11:$B$24,2,FALSE),0)</f>
        <v>0</v>
      </c>
      <c r="H50" s="134"/>
      <c r="I50" s="99">
        <f t="shared" si="7"/>
        <v>0</v>
      </c>
      <c r="J50" s="134"/>
      <c r="K50" s="93">
        <f>IF(AND(J50&gt;0,H50=0),VLOOKUP(J50,Stundensätze!C:D,2,FALSE),0)</f>
        <v>0</v>
      </c>
      <c r="L50" s="93">
        <f t="shared" si="8"/>
        <v>0</v>
      </c>
      <c r="M50" s="93">
        <f t="shared" si="9"/>
        <v>0</v>
      </c>
      <c r="N50" s="99">
        <f t="shared" si="10"/>
        <v>0</v>
      </c>
      <c r="O50" s="258">
        <f>IF(E50=0,0,VLOOKUP(E50,Kostenstellen!A:B,2,FALSE))</f>
        <v>0</v>
      </c>
      <c r="P50" s="27"/>
      <c r="Q50" s="131"/>
      <c r="R50" s="90"/>
      <c r="S50" s="132"/>
    </row>
    <row r="51" spans="1:19" s="133" customFormat="1" ht="12.75" hidden="1">
      <c r="A51" s="407"/>
      <c r="B51" s="405"/>
      <c r="C51" s="92"/>
      <c r="D51" s="406"/>
      <c r="E51" s="401"/>
      <c r="F51" s="405"/>
      <c r="G51" s="229">
        <f>IF(F51&gt;0,VLOOKUP(F51,Jahresfaktoren!$A$11:$B$24,2,FALSE),0)</f>
        <v>0</v>
      </c>
      <c r="H51" s="134"/>
      <c r="I51" s="99">
        <f t="shared" si="7"/>
        <v>0</v>
      </c>
      <c r="J51" s="134"/>
      <c r="K51" s="93">
        <f>IF(AND(J51&gt;0,H51=0),VLOOKUP(J51,Stundensätze!C:D,2,FALSE),0)</f>
        <v>0</v>
      </c>
      <c r="L51" s="93">
        <f t="shared" si="8"/>
        <v>0</v>
      </c>
      <c r="M51" s="93">
        <f t="shared" si="9"/>
        <v>0</v>
      </c>
      <c r="N51" s="99">
        <f t="shared" si="10"/>
        <v>0</v>
      </c>
      <c r="O51" s="258">
        <f>IF(E51=0,0,VLOOKUP(E51,Kostenstellen!A:B,2,FALSE))</f>
        <v>0</v>
      </c>
      <c r="P51" s="27"/>
      <c r="Q51" s="131"/>
      <c r="R51" s="90"/>
      <c r="S51" s="132"/>
    </row>
    <row r="52" spans="1:19" s="133" customFormat="1" ht="12.75" hidden="1">
      <c r="A52" s="407"/>
      <c r="B52" s="405"/>
      <c r="C52" s="92"/>
      <c r="D52" s="406"/>
      <c r="E52" s="401"/>
      <c r="F52" s="405"/>
      <c r="G52" s="229">
        <f>IF(F52&gt;0,VLOOKUP(F52,Jahresfaktoren!$A$11:$B$24,2,FALSE),0)</f>
        <v>0</v>
      </c>
      <c r="H52" s="134"/>
      <c r="I52" s="99">
        <f t="shared" si="7"/>
        <v>0</v>
      </c>
      <c r="J52" s="134"/>
      <c r="K52" s="93">
        <f>IF(AND(J52&gt;0,H52=0),VLOOKUP(J52,Stundensätze!C:D,2,FALSE),0)</f>
        <v>0</v>
      </c>
      <c r="L52" s="93">
        <f t="shared" si="8"/>
        <v>0</v>
      </c>
      <c r="M52" s="93">
        <f t="shared" si="9"/>
        <v>0</v>
      </c>
      <c r="N52" s="99">
        <f t="shared" si="10"/>
        <v>0</v>
      </c>
      <c r="O52" s="258">
        <f>IF(E52=0,0,VLOOKUP(E52,Kostenstellen!A:B,2,FALSE))</f>
        <v>0</v>
      </c>
      <c r="P52" s="27"/>
      <c r="Q52" s="131"/>
      <c r="R52" s="90"/>
      <c r="S52" s="132"/>
    </row>
    <row r="53" spans="1:19" s="133" customFormat="1" ht="12.75" hidden="1">
      <c r="A53" s="407"/>
      <c r="B53" s="405"/>
      <c r="C53" s="92"/>
      <c r="D53" s="406"/>
      <c r="E53" s="401"/>
      <c r="F53" s="405"/>
      <c r="G53" s="229">
        <f>IF(F53&gt;0,VLOOKUP(F53,Jahresfaktoren!$A$11:$B$24,2,FALSE),0)</f>
        <v>0</v>
      </c>
      <c r="H53" s="134"/>
      <c r="I53" s="99">
        <f t="shared" si="7"/>
        <v>0</v>
      </c>
      <c r="J53" s="134"/>
      <c r="K53" s="93">
        <f>IF(AND(J53&gt;0,H53=0),VLOOKUP(J53,Stundensätze!C:D,2,FALSE),0)</f>
        <v>0</v>
      </c>
      <c r="L53" s="93">
        <f t="shared" si="8"/>
        <v>0</v>
      </c>
      <c r="M53" s="93">
        <f t="shared" si="9"/>
        <v>0</v>
      </c>
      <c r="N53" s="99">
        <f t="shared" si="10"/>
        <v>0</v>
      </c>
      <c r="O53" s="258">
        <f>IF(E53=0,0,VLOOKUP(E53,Kostenstellen!A:B,2,FALSE))</f>
        <v>0</v>
      </c>
      <c r="P53" s="27"/>
      <c r="Q53" s="131"/>
      <c r="R53" s="90"/>
      <c r="S53" s="132"/>
    </row>
    <row r="54" spans="1:19" s="133" customFormat="1" ht="12.75" hidden="1">
      <c r="A54" s="407"/>
      <c r="B54" s="405"/>
      <c r="C54" s="92"/>
      <c r="D54" s="406"/>
      <c r="E54" s="401"/>
      <c r="F54" s="405"/>
      <c r="G54" s="229">
        <f>IF(F54&gt;0,VLOOKUP(F54,Jahresfaktoren!$A$11:$B$24,2,FALSE),0)</f>
        <v>0</v>
      </c>
      <c r="H54" s="134"/>
      <c r="I54" s="99">
        <f t="shared" si="7"/>
        <v>0</v>
      </c>
      <c r="J54" s="134"/>
      <c r="K54" s="93">
        <f>IF(AND(J54&gt;0,H54=0),VLOOKUP(J54,Stundensätze!C:D,2,FALSE),0)</f>
        <v>0</v>
      </c>
      <c r="L54" s="93">
        <f t="shared" si="8"/>
        <v>0</v>
      </c>
      <c r="M54" s="93">
        <f t="shared" si="9"/>
        <v>0</v>
      </c>
      <c r="N54" s="99">
        <f t="shared" si="10"/>
        <v>0</v>
      </c>
      <c r="O54" s="258">
        <f>IF(E54=0,0,VLOOKUP(E54,Kostenstellen!A:B,2,FALSE))</f>
        <v>0</v>
      </c>
      <c r="P54" s="27"/>
      <c r="Q54" s="131"/>
      <c r="R54" s="90"/>
      <c r="S54" s="132"/>
    </row>
    <row r="55" spans="1:19" s="133" customFormat="1" ht="12.75" hidden="1">
      <c r="A55" s="407"/>
      <c r="B55" s="405"/>
      <c r="C55" s="92"/>
      <c r="D55" s="406"/>
      <c r="E55" s="401"/>
      <c r="F55" s="405"/>
      <c r="G55" s="229">
        <f>IF(F55&gt;0,VLOOKUP(F55,Jahresfaktoren!$A$11:$B$24,2,FALSE),0)</f>
        <v>0</v>
      </c>
      <c r="H55" s="134"/>
      <c r="I55" s="99">
        <f t="shared" si="7"/>
        <v>0</v>
      </c>
      <c r="J55" s="134"/>
      <c r="K55" s="93">
        <f>IF(AND(J55&gt;0,H55=0),VLOOKUP(J55,Stundensätze!C:D,2,FALSE),0)</f>
        <v>0</v>
      </c>
      <c r="L55" s="93">
        <f t="shared" si="8"/>
        <v>0</v>
      </c>
      <c r="M55" s="93">
        <f t="shared" si="9"/>
        <v>0</v>
      </c>
      <c r="N55" s="99">
        <f t="shared" si="10"/>
        <v>0</v>
      </c>
      <c r="O55" s="258">
        <f>IF(E55=0,0,VLOOKUP(E55,Kostenstellen!A:B,2,FALSE))</f>
        <v>0</v>
      </c>
      <c r="P55" s="27"/>
      <c r="Q55" s="131"/>
      <c r="R55" s="90"/>
      <c r="S55" s="132"/>
    </row>
    <row r="56" spans="1:19" s="133" customFormat="1" ht="12.75" hidden="1">
      <c r="A56" s="407"/>
      <c r="B56" s="405"/>
      <c r="C56" s="92"/>
      <c r="D56" s="406"/>
      <c r="E56" s="401"/>
      <c r="F56" s="405"/>
      <c r="G56" s="229">
        <f>IF(F56&gt;0,VLOOKUP(F56,Jahresfaktoren!$A$11:$B$24,2,FALSE),0)</f>
        <v>0</v>
      </c>
      <c r="H56" s="134"/>
      <c r="I56" s="99">
        <f t="shared" si="7"/>
        <v>0</v>
      </c>
      <c r="J56" s="134"/>
      <c r="K56" s="93">
        <f>IF(AND(J56&gt;0,H56=0),VLOOKUP(J56,Stundensätze!C:D,2,FALSE),0)</f>
        <v>0</v>
      </c>
      <c r="L56" s="93">
        <f t="shared" si="8"/>
        <v>0</v>
      </c>
      <c r="M56" s="93">
        <f t="shared" si="9"/>
        <v>0</v>
      </c>
      <c r="N56" s="99">
        <f t="shared" si="10"/>
        <v>0</v>
      </c>
      <c r="O56" s="258">
        <f>IF(E56=0,0,VLOOKUP(E56,Kostenstellen!A:B,2,FALSE))</f>
        <v>0</v>
      </c>
      <c r="P56" s="27"/>
      <c r="Q56" s="131"/>
      <c r="R56" s="90"/>
      <c r="S56" s="132"/>
    </row>
    <row r="57" spans="1:19" s="133" customFormat="1" ht="12.75" hidden="1">
      <c r="A57" s="407"/>
      <c r="B57" s="405"/>
      <c r="C57" s="92"/>
      <c r="D57" s="406"/>
      <c r="E57" s="401"/>
      <c r="F57" s="405"/>
      <c r="G57" s="229">
        <f>IF(F57&gt;0,VLOOKUP(F57,Jahresfaktoren!$A$11:$B$24,2,FALSE),0)</f>
        <v>0</v>
      </c>
      <c r="H57" s="134"/>
      <c r="I57" s="99">
        <f t="shared" si="7"/>
        <v>0</v>
      </c>
      <c r="J57" s="134"/>
      <c r="K57" s="93">
        <f>IF(AND(J57&gt;0,H57=0),VLOOKUP(J57,Stundensätze!C:D,2,FALSE),0)</f>
        <v>0</v>
      </c>
      <c r="L57" s="93">
        <f t="shared" si="8"/>
        <v>0</v>
      </c>
      <c r="M57" s="93">
        <f t="shared" si="9"/>
        <v>0</v>
      </c>
      <c r="N57" s="99">
        <f t="shared" si="10"/>
        <v>0</v>
      </c>
      <c r="O57" s="258">
        <f>IF(E57=0,0,VLOOKUP(E57,Kostenstellen!A:B,2,FALSE))</f>
        <v>0</v>
      </c>
      <c r="P57" s="27"/>
      <c r="Q57" s="131"/>
      <c r="R57" s="90"/>
      <c r="S57" s="132"/>
    </row>
    <row r="58" spans="1:19" s="133" customFormat="1" ht="12.75" hidden="1">
      <c r="A58" s="407"/>
      <c r="B58" s="405"/>
      <c r="C58" s="92"/>
      <c r="D58" s="406"/>
      <c r="E58" s="401"/>
      <c r="F58" s="405"/>
      <c r="G58" s="229">
        <f>IF(F58&gt;0,VLOOKUP(F58,Jahresfaktoren!$A$11:$B$24,2,FALSE),0)</f>
        <v>0</v>
      </c>
      <c r="H58" s="134"/>
      <c r="I58" s="99">
        <f t="shared" si="7"/>
        <v>0</v>
      </c>
      <c r="J58" s="134"/>
      <c r="K58" s="93">
        <f>IF(AND(J58&gt;0,H58=0),VLOOKUP(J58,Stundensätze!C:D,2,FALSE),0)</f>
        <v>0</v>
      </c>
      <c r="L58" s="93">
        <f t="shared" si="8"/>
        <v>0</v>
      </c>
      <c r="M58" s="93">
        <f t="shared" si="9"/>
        <v>0</v>
      </c>
      <c r="N58" s="99">
        <f t="shared" si="10"/>
        <v>0</v>
      </c>
      <c r="O58" s="258">
        <f>IF(E58=0,0,VLOOKUP(E58,Kostenstellen!A:B,2,FALSE))</f>
        <v>0</v>
      </c>
      <c r="P58" s="27"/>
      <c r="Q58" s="131"/>
      <c r="R58" s="90"/>
      <c r="S58" s="132"/>
    </row>
    <row r="59" spans="1:19" s="133" customFormat="1" ht="12.75" hidden="1">
      <c r="A59" s="407"/>
      <c r="B59" s="405"/>
      <c r="C59" s="92"/>
      <c r="D59" s="406"/>
      <c r="E59" s="401"/>
      <c r="F59" s="405"/>
      <c r="G59" s="229">
        <f>IF(F59&gt;0,VLOOKUP(F59,Jahresfaktoren!$A$11:$B$24,2,FALSE),0)</f>
        <v>0</v>
      </c>
      <c r="H59" s="134"/>
      <c r="I59" s="99">
        <f t="shared" si="7"/>
        <v>0</v>
      </c>
      <c r="J59" s="134"/>
      <c r="K59" s="93">
        <f>IF(AND(J59&gt;0,H59=0),VLOOKUP(J59,Stundensätze!C:D,2,FALSE),0)</f>
        <v>0</v>
      </c>
      <c r="L59" s="93">
        <f t="shared" si="8"/>
        <v>0</v>
      </c>
      <c r="M59" s="93">
        <f t="shared" si="9"/>
        <v>0</v>
      </c>
      <c r="N59" s="99">
        <f t="shared" si="10"/>
        <v>0</v>
      </c>
      <c r="O59" s="258">
        <f>IF(E59=0,0,VLOOKUP(E59,Kostenstellen!A:B,2,FALSE))</f>
        <v>0</v>
      </c>
      <c r="P59" s="27"/>
      <c r="Q59" s="131"/>
      <c r="R59" s="90"/>
      <c r="S59" s="132"/>
    </row>
    <row r="60" spans="1:19" s="133" customFormat="1" ht="12.75" hidden="1">
      <c r="A60" s="407"/>
      <c r="B60" s="405"/>
      <c r="C60" s="92"/>
      <c r="D60" s="406"/>
      <c r="E60" s="401"/>
      <c r="F60" s="405"/>
      <c r="G60" s="229">
        <f>IF(F60&gt;0,VLOOKUP(F60,Jahresfaktoren!$A$11:$B$24,2,FALSE),0)</f>
        <v>0</v>
      </c>
      <c r="H60" s="134"/>
      <c r="I60" s="99">
        <f t="shared" si="7"/>
        <v>0</v>
      </c>
      <c r="J60" s="134"/>
      <c r="K60" s="93">
        <f>IF(AND(J60&gt;0,H60=0),VLOOKUP(J60,Stundensätze!C:D,2,FALSE),0)</f>
        <v>0</v>
      </c>
      <c r="L60" s="93">
        <f t="shared" si="8"/>
        <v>0</v>
      </c>
      <c r="M60" s="93">
        <f t="shared" si="9"/>
        <v>0</v>
      </c>
      <c r="N60" s="99">
        <f t="shared" si="10"/>
        <v>0</v>
      </c>
      <c r="O60" s="258">
        <f>IF(E60=0,0,VLOOKUP(E60,Kostenstellen!A:B,2,FALSE))</f>
        <v>0</v>
      </c>
      <c r="P60" s="27"/>
      <c r="Q60" s="131"/>
      <c r="R60" s="90"/>
      <c r="S60" s="132"/>
    </row>
    <row r="61" spans="1:19" s="133" customFormat="1" ht="12.75" hidden="1">
      <c r="A61" s="407"/>
      <c r="B61" s="405"/>
      <c r="C61" s="92"/>
      <c r="D61" s="406"/>
      <c r="E61" s="401"/>
      <c r="F61" s="405"/>
      <c r="G61" s="229">
        <f>IF(F61&gt;0,VLOOKUP(F61,Jahresfaktoren!$A$11:$B$24,2,FALSE),0)</f>
        <v>0</v>
      </c>
      <c r="H61" s="134"/>
      <c r="I61" s="99">
        <f t="shared" si="7"/>
        <v>0</v>
      </c>
      <c r="J61" s="134"/>
      <c r="K61" s="93">
        <f>IF(AND(J61&gt;0,H61=0),VLOOKUP(J61,Stundensätze!C:D,2,FALSE),0)</f>
        <v>0</v>
      </c>
      <c r="L61" s="93">
        <f t="shared" si="8"/>
        <v>0</v>
      </c>
      <c r="M61" s="93">
        <f t="shared" si="9"/>
        <v>0</v>
      </c>
      <c r="N61" s="99">
        <f t="shared" si="10"/>
        <v>0</v>
      </c>
      <c r="O61" s="258">
        <f>IF(E61=0,0,VLOOKUP(E61,Kostenstellen!A:B,2,FALSE))</f>
        <v>0</v>
      </c>
      <c r="P61" s="27"/>
      <c r="Q61" s="131"/>
      <c r="R61" s="90"/>
      <c r="S61" s="132"/>
    </row>
    <row r="62" spans="1:19" s="133" customFormat="1" ht="12.75" hidden="1">
      <c r="A62" s="407"/>
      <c r="B62" s="405"/>
      <c r="C62" s="92"/>
      <c r="D62" s="406"/>
      <c r="E62" s="401"/>
      <c r="F62" s="405"/>
      <c r="G62" s="229">
        <f>IF(F62&gt;0,VLOOKUP(F62,Jahresfaktoren!$A$11:$B$24,2,FALSE),0)</f>
        <v>0</v>
      </c>
      <c r="H62" s="134"/>
      <c r="I62" s="99">
        <f t="shared" si="7"/>
        <v>0</v>
      </c>
      <c r="J62" s="134"/>
      <c r="K62" s="93">
        <f>IF(AND(J62&gt;0,H62=0),VLOOKUP(J62,Stundensätze!C:D,2,FALSE),0)</f>
        <v>0</v>
      </c>
      <c r="L62" s="93">
        <f t="shared" si="8"/>
        <v>0</v>
      </c>
      <c r="M62" s="93">
        <f t="shared" si="9"/>
        <v>0</v>
      </c>
      <c r="N62" s="99">
        <f t="shared" si="10"/>
        <v>0</v>
      </c>
      <c r="O62" s="258">
        <f>IF(E62=0,0,VLOOKUP(E62,Kostenstellen!A:B,2,FALSE))</f>
        <v>0</v>
      </c>
      <c r="P62" s="27"/>
      <c r="Q62" s="131"/>
      <c r="R62" s="90"/>
      <c r="S62" s="132"/>
    </row>
    <row r="63" spans="1:19" s="133" customFormat="1" ht="12.75" hidden="1">
      <c r="A63" s="407"/>
      <c r="B63" s="405"/>
      <c r="C63" s="92"/>
      <c r="D63" s="406"/>
      <c r="E63" s="401"/>
      <c r="F63" s="405"/>
      <c r="G63" s="229">
        <f>IF(F63&gt;0,VLOOKUP(F63,Jahresfaktoren!$A$11:$B$24,2,FALSE),0)</f>
        <v>0</v>
      </c>
      <c r="H63" s="134"/>
      <c r="I63" s="99">
        <f t="shared" si="7"/>
        <v>0</v>
      </c>
      <c r="J63" s="134"/>
      <c r="K63" s="93">
        <f>IF(AND(J63&gt;0,H63=0),VLOOKUP(J63,Stundensätze!C:D,2,FALSE),0)</f>
        <v>0</v>
      </c>
      <c r="L63" s="93">
        <f t="shared" si="8"/>
        <v>0</v>
      </c>
      <c r="M63" s="93">
        <f t="shared" si="9"/>
        <v>0</v>
      </c>
      <c r="N63" s="99">
        <f t="shared" si="10"/>
        <v>0</v>
      </c>
      <c r="O63" s="258">
        <f>IF(E63=0,0,VLOOKUP(E63,Kostenstellen!A:B,2,FALSE))</f>
        <v>0</v>
      </c>
      <c r="P63" s="27"/>
      <c r="Q63" s="131"/>
      <c r="R63" s="90"/>
      <c r="S63" s="132"/>
    </row>
    <row r="64" spans="1:19" s="133" customFormat="1" ht="12.75" hidden="1">
      <c r="A64" s="407"/>
      <c r="B64" s="405"/>
      <c r="C64" s="92"/>
      <c r="D64" s="406"/>
      <c r="E64" s="401"/>
      <c r="F64" s="405"/>
      <c r="G64" s="229">
        <f>IF(F64&gt;0,VLOOKUP(F64,Jahresfaktoren!$A$11:$B$24,2,FALSE),0)</f>
        <v>0</v>
      </c>
      <c r="H64" s="134"/>
      <c r="I64" s="99">
        <f t="shared" si="7"/>
        <v>0</v>
      </c>
      <c r="J64" s="134"/>
      <c r="K64" s="93">
        <f>IF(AND(J64&gt;0,H64=0),VLOOKUP(J64,Stundensätze!C:D,2,FALSE),0)</f>
        <v>0</v>
      </c>
      <c r="L64" s="93">
        <f t="shared" si="8"/>
        <v>0</v>
      </c>
      <c r="M64" s="93">
        <f t="shared" si="9"/>
        <v>0</v>
      </c>
      <c r="N64" s="99">
        <f t="shared" si="10"/>
        <v>0</v>
      </c>
      <c r="O64" s="258">
        <f>IF(E64=0,0,VLOOKUP(E64,Kostenstellen!A:B,2,FALSE))</f>
        <v>0</v>
      </c>
      <c r="P64" s="27"/>
      <c r="Q64" s="131"/>
      <c r="R64" s="90"/>
      <c r="S64" s="132"/>
    </row>
    <row r="65" spans="1:19" s="133" customFormat="1" ht="12.75" hidden="1">
      <c r="A65" s="407"/>
      <c r="B65" s="405"/>
      <c r="C65" s="92"/>
      <c r="D65" s="406"/>
      <c r="E65" s="401"/>
      <c r="F65" s="405"/>
      <c r="G65" s="229">
        <f>IF(F65&gt;0,VLOOKUP(F65,Jahresfaktoren!$A$11:$B$24,2,FALSE),0)</f>
        <v>0</v>
      </c>
      <c r="H65" s="134"/>
      <c r="I65" s="99">
        <f t="shared" si="7"/>
        <v>0</v>
      </c>
      <c r="J65" s="134"/>
      <c r="K65" s="93">
        <f>IF(AND(J65&gt;0,H65=0),VLOOKUP(J65,Stundensätze!C:D,2,FALSE),0)</f>
        <v>0</v>
      </c>
      <c r="L65" s="93">
        <f t="shared" si="8"/>
        <v>0</v>
      </c>
      <c r="M65" s="93">
        <f t="shared" si="9"/>
        <v>0</v>
      </c>
      <c r="N65" s="99">
        <f t="shared" si="10"/>
        <v>0</v>
      </c>
      <c r="O65" s="258">
        <f>IF(E65=0,0,VLOOKUP(E65,Kostenstellen!A:B,2,FALSE))</f>
        <v>0</v>
      </c>
      <c r="P65" s="27"/>
      <c r="Q65" s="131"/>
      <c r="R65" s="90"/>
      <c r="S65" s="132"/>
    </row>
    <row r="66" spans="1:19" s="133" customFormat="1" ht="12.75" hidden="1">
      <c r="A66" s="407"/>
      <c r="B66" s="405"/>
      <c r="C66" s="92"/>
      <c r="D66" s="406"/>
      <c r="E66" s="401"/>
      <c r="F66" s="405"/>
      <c r="G66" s="229">
        <f>IF(F66&gt;0,VLOOKUP(F66,Jahresfaktoren!$A$11:$B$24,2,FALSE),0)</f>
        <v>0</v>
      </c>
      <c r="H66" s="134"/>
      <c r="I66" s="99">
        <f t="shared" si="7"/>
        <v>0</v>
      </c>
      <c r="J66" s="134"/>
      <c r="K66" s="93">
        <f>IF(AND(J66&gt;0,H66=0),VLOOKUP(J66,Stundensätze!C:D,2,FALSE),0)</f>
        <v>0</v>
      </c>
      <c r="L66" s="93">
        <f t="shared" si="8"/>
        <v>0</v>
      </c>
      <c r="M66" s="93">
        <f t="shared" si="9"/>
        <v>0</v>
      </c>
      <c r="N66" s="99">
        <f t="shared" si="10"/>
        <v>0</v>
      </c>
      <c r="O66" s="258">
        <f>IF(E66=0,0,VLOOKUP(E66,Kostenstellen!A:B,2,FALSE))</f>
        <v>0</v>
      </c>
      <c r="P66" s="27"/>
      <c r="Q66" s="131"/>
      <c r="R66" s="90"/>
      <c r="S66" s="132"/>
    </row>
    <row r="67" spans="1:19" s="133" customFormat="1" ht="12.75" hidden="1">
      <c r="A67" s="407"/>
      <c r="B67" s="405"/>
      <c r="C67" s="92"/>
      <c r="D67" s="406"/>
      <c r="E67" s="401"/>
      <c r="F67" s="405"/>
      <c r="G67" s="229">
        <f>IF(F67&gt;0,VLOOKUP(F67,Jahresfaktoren!$A$11:$B$24,2,FALSE),0)</f>
        <v>0</v>
      </c>
      <c r="H67" s="134"/>
      <c r="I67" s="99">
        <f t="shared" si="7"/>
        <v>0</v>
      </c>
      <c r="J67" s="134"/>
      <c r="K67" s="93">
        <f>IF(AND(J67&gt;0,H67=0),VLOOKUP(J67,Stundensätze!C:D,2,FALSE),0)</f>
        <v>0</v>
      </c>
      <c r="L67" s="93">
        <f t="shared" si="8"/>
        <v>0</v>
      </c>
      <c r="M67" s="93">
        <f t="shared" si="9"/>
        <v>0</v>
      </c>
      <c r="N67" s="99">
        <f t="shared" si="10"/>
        <v>0</v>
      </c>
      <c r="O67" s="258">
        <f>IF(E67=0,0,VLOOKUP(E67,Kostenstellen!A:B,2,FALSE))</f>
        <v>0</v>
      </c>
      <c r="P67" s="27"/>
      <c r="Q67" s="131"/>
      <c r="R67" s="90"/>
      <c r="S67" s="132"/>
    </row>
    <row r="68" spans="1:19" s="133" customFormat="1" ht="12.75" hidden="1">
      <c r="A68" s="407"/>
      <c r="B68" s="92"/>
      <c r="C68" s="92"/>
      <c r="D68" s="406"/>
      <c r="E68" s="401"/>
      <c r="F68" s="405"/>
      <c r="G68" s="229">
        <f>IF(F68&gt;0,VLOOKUP(F68,Jahresfaktoren!$A$11:$B$24,2,FALSE),0)</f>
        <v>0</v>
      </c>
      <c r="H68" s="134"/>
      <c r="I68" s="99">
        <f t="shared" si="7"/>
        <v>0</v>
      </c>
      <c r="J68" s="134"/>
      <c r="K68" s="93">
        <f>IF(AND(J68&gt;0,H68=0),VLOOKUP(J68,Stundensätze!C:D,2,FALSE),0)</f>
        <v>0</v>
      </c>
      <c r="L68" s="93">
        <f t="shared" si="8"/>
        <v>0</v>
      </c>
      <c r="M68" s="93">
        <f t="shared" si="9"/>
        <v>0</v>
      </c>
      <c r="N68" s="99">
        <f t="shared" si="10"/>
        <v>0</v>
      </c>
      <c r="O68" s="258">
        <f>IF(E68=0,0,VLOOKUP(E68,Kostenstellen!A:B,2,FALSE))</f>
        <v>0</v>
      </c>
      <c r="P68" s="27"/>
      <c r="Q68" s="131"/>
      <c r="R68" s="90"/>
      <c r="S68" s="132"/>
    </row>
    <row r="69" spans="1:19" s="133" customFormat="1" ht="12.75" hidden="1">
      <c r="A69" s="407"/>
      <c r="B69" s="92"/>
      <c r="C69" s="92"/>
      <c r="D69" s="406"/>
      <c r="E69" s="401"/>
      <c r="F69" s="405"/>
      <c r="G69" s="229">
        <f>IF(F69&gt;0,VLOOKUP(F69,Jahresfaktoren!$A$11:$B$24,2,FALSE),0)</f>
        <v>0</v>
      </c>
      <c r="H69" s="134"/>
      <c r="I69" s="99">
        <f t="shared" si="7"/>
        <v>0</v>
      </c>
      <c r="J69" s="134"/>
      <c r="K69" s="93">
        <f>IF(AND(J69&gt;0,H69=0),VLOOKUP(J69,Stundensätze!C:D,2,FALSE),0)</f>
        <v>0</v>
      </c>
      <c r="L69" s="93">
        <f t="shared" si="8"/>
        <v>0</v>
      </c>
      <c r="M69" s="93">
        <f t="shared" si="9"/>
        <v>0</v>
      </c>
      <c r="N69" s="99">
        <f t="shared" si="10"/>
        <v>0</v>
      </c>
      <c r="O69" s="258">
        <f>IF(E69=0,0,VLOOKUP(E69,Kostenstellen!A:B,2,FALSE))</f>
        <v>0</v>
      </c>
      <c r="P69" s="27"/>
      <c r="Q69" s="131"/>
      <c r="R69" s="90"/>
      <c r="S69" s="132"/>
    </row>
    <row r="70" spans="1:19" s="133" customFormat="1" ht="12.75" hidden="1">
      <c r="A70" s="407"/>
      <c r="B70" s="92"/>
      <c r="C70" s="92"/>
      <c r="D70" s="406"/>
      <c r="E70" s="401"/>
      <c r="F70" s="405"/>
      <c r="G70" s="229">
        <f>IF(F70&gt;0,VLOOKUP(F70,Jahresfaktoren!$A$11:$B$24,2,FALSE),0)</f>
        <v>0</v>
      </c>
      <c r="H70" s="134"/>
      <c r="I70" s="99">
        <f t="shared" si="7"/>
        <v>0</v>
      </c>
      <c r="J70" s="134"/>
      <c r="K70" s="93">
        <f>IF(AND(J70&gt;0,H70=0),VLOOKUP(J70,Stundensätze!C:D,2,FALSE),0)</f>
        <v>0</v>
      </c>
      <c r="L70" s="93">
        <f t="shared" si="8"/>
        <v>0</v>
      </c>
      <c r="M70" s="93">
        <f t="shared" si="9"/>
        <v>0</v>
      </c>
      <c r="N70" s="99">
        <f t="shared" si="10"/>
        <v>0</v>
      </c>
      <c r="O70" s="258">
        <f>IF(E70=0,0,VLOOKUP(E70,Kostenstellen!A:B,2,FALSE))</f>
        <v>0</v>
      </c>
      <c r="P70" s="27"/>
      <c r="Q70" s="131"/>
      <c r="R70" s="90"/>
      <c r="S70" s="132"/>
    </row>
    <row r="71" spans="1:19" s="133" customFormat="1" ht="12.75">
      <c r="A71" s="408"/>
      <c r="B71" s="94"/>
      <c r="C71" s="94"/>
      <c r="D71" s="409"/>
      <c r="E71" s="410"/>
      <c r="F71" s="411"/>
      <c r="G71" s="232">
        <f>IF(F71&gt;0,VLOOKUP(F71,Jahresfaktoren!$A$11:$B$24,2,FALSE),0)</f>
        <v>0</v>
      </c>
      <c r="H71" s="136"/>
      <c r="I71" s="100">
        <f>IF(H71="x",0,D71*G71)</f>
        <v>0</v>
      </c>
      <c r="J71" s="136"/>
      <c r="K71" s="95">
        <f>IF(AND(J71&gt;0,H71=0),VLOOKUP(J71,Stundensätze!C:D,2,FALSE),0)</f>
        <v>0</v>
      </c>
      <c r="L71" s="95">
        <f t="shared" si="8"/>
        <v>0</v>
      </c>
      <c r="M71" s="95">
        <f t="shared" si="9"/>
        <v>0</v>
      </c>
      <c r="N71" s="100">
        <f t="shared" si="10"/>
        <v>0</v>
      </c>
      <c r="O71" s="259">
        <f>IF(E71=0,0,VLOOKUP(E71,Kostenstellen!A:B,2,FALSE))</f>
        <v>0</v>
      </c>
      <c r="P71" s="27"/>
      <c r="Q71" s="131"/>
      <c r="R71" s="90"/>
      <c r="S71" s="132"/>
    </row>
    <row r="72" spans="1:19" s="133" customFormat="1" ht="12.75">
      <c r="A72" s="142"/>
      <c r="B72" s="142"/>
      <c r="C72" s="142"/>
      <c r="D72" s="143"/>
      <c r="E72" s="143"/>
      <c r="F72" s="142"/>
      <c r="G72" s="142"/>
      <c r="H72" s="154"/>
      <c r="I72" s="143"/>
      <c r="J72" s="143"/>
      <c r="K72" s="143"/>
      <c r="L72" s="143"/>
      <c r="M72" s="143"/>
      <c r="N72" s="156"/>
      <c r="O72" s="130"/>
      <c r="P72" s="130"/>
      <c r="Q72" s="131"/>
      <c r="R72" s="90"/>
      <c r="S72" s="132"/>
    </row>
    <row r="73" spans="1:19" s="133" customFormat="1" ht="12.75">
      <c r="A73" s="137" t="s">
        <v>128</v>
      </c>
      <c r="B73" s="137"/>
      <c r="C73" s="137"/>
      <c r="D73" s="138"/>
      <c r="E73" s="138"/>
      <c r="F73" s="132"/>
      <c r="G73" s="132"/>
      <c r="H73" s="139"/>
      <c r="I73" s="138"/>
      <c r="J73" s="139"/>
      <c r="K73" s="140"/>
      <c r="L73" s="141"/>
      <c r="M73" s="141"/>
      <c r="N73" s="130"/>
      <c r="O73" s="130"/>
      <c r="P73" s="130"/>
      <c r="Q73" s="131"/>
      <c r="R73" s="90"/>
      <c r="S73" s="132"/>
    </row>
    <row r="74" spans="1:19" s="133" customFormat="1" ht="36">
      <c r="A74" s="221" t="s">
        <v>30</v>
      </c>
      <c r="B74" s="29"/>
      <c r="C74" s="29" t="s">
        <v>34</v>
      </c>
      <c r="D74" s="84" t="s">
        <v>666</v>
      </c>
      <c r="E74" s="84" t="s">
        <v>177</v>
      </c>
      <c r="F74" s="222" t="s">
        <v>145</v>
      </c>
      <c r="G74" s="29" t="s">
        <v>35</v>
      </c>
      <c r="H74" s="128" t="s">
        <v>178</v>
      </c>
      <c r="I74" s="84" t="s">
        <v>31</v>
      </c>
      <c r="J74" s="128" t="s">
        <v>99</v>
      </c>
      <c r="K74" s="30" t="s">
        <v>60</v>
      </c>
      <c r="L74" s="30" t="s">
        <v>107</v>
      </c>
      <c r="M74" s="30" t="s">
        <v>147</v>
      </c>
      <c r="N74" s="29" t="s">
        <v>180</v>
      </c>
      <c r="O74" s="221" t="s">
        <v>90</v>
      </c>
      <c r="P74" s="130"/>
      <c r="Q74" s="131"/>
      <c r="R74" s="90"/>
      <c r="S74" s="132"/>
    </row>
    <row r="75" spans="1:19" s="133" customFormat="1" ht="12.75">
      <c r="A75" s="412"/>
      <c r="B75" s="365"/>
      <c r="C75" s="265"/>
      <c r="D75" s="98"/>
      <c r="E75" s="413"/>
      <c r="F75" s="402"/>
      <c r="G75" s="313">
        <f>IF(D75&gt;0,Jahresfaktoren!$B$11,0)</f>
        <v>0</v>
      </c>
      <c r="H75" s="129"/>
      <c r="I75" s="99">
        <f t="shared" ref="I75:I101" si="11">IF(H75="x",0,D75*G75)*C75</f>
        <v>0</v>
      </c>
      <c r="J75" s="129"/>
      <c r="K75" s="91">
        <f>IF(AND(J75&gt;0,H75=0),VLOOKUP(J75,Stundensätze!C:D,2,FALSE),0)</f>
        <v>0</v>
      </c>
      <c r="L75" s="93">
        <f t="shared" ref="L75" si="12">IF(AND(D75&gt;0,H75=0),K75*I75,0)</f>
        <v>0</v>
      </c>
      <c r="M75" s="91">
        <f t="shared" ref="M75:M101" si="13">IF(L75&gt;0,L75/12,0)</f>
        <v>0</v>
      </c>
      <c r="N75" s="98">
        <f>I75/12</f>
        <v>0</v>
      </c>
      <c r="O75" s="257">
        <f>IF(E75=0,0,VLOOKUP(E75,Kostenstellen!A:B,2,FALSE))</f>
        <v>0</v>
      </c>
      <c r="P75" s="130"/>
      <c r="Q75" s="131"/>
      <c r="R75" s="90"/>
      <c r="S75" s="132"/>
    </row>
    <row r="76" spans="1:19" s="133" customFormat="1" ht="12.75" hidden="1">
      <c r="A76" s="407"/>
      <c r="B76" s="92"/>
      <c r="C76" s="92"/>
      <c r="D76" s="99"/>
      <c r="E76" s="401"/>
      <c r="F76" s="402"/>
      <c r="G76" s="229">
        <f>IF(D76&gt;0,Jahresfaktoren!$B$11,0)</f>
        <v>0</v>
      </c>
      <c r="H76" s="134"/>
      <c r="I76" s="99">
        <f t="shared" si="11"/>
        <v>0</v>
      </c>
      <c r="J76" s="134"/>
      <c r="K76" s="93">
        <f>IF(AND(J76&gt;0,H76=0),VLOOKUP(J76,Stundensätze!C:D,2,FALSE),0)</f>
        <v>0</v>
      </c>
      <c r="L76" s="93">
        <f t="shared" ref="L76:L101" si="14">IF(AND(D76&gt;0,H76=0),K76*I76,0)</f>
        <v>0</v>
      </c>
      <c r="M76" s="93">
        <f t="shared" si="13"/>
        <v>0</v>
      </c>
      <c r="N76" s="99">
        <f t="shared" ref="N76:N101" si="15">I76/12</f>
        <v>0</v>
      </c>
      <c r="O76" s="258">
        <f>IF(E76=0,0,VLOOKUP(E76,Kostenstellen!A:B,2,FALSE))</f>
        <v>0</v>
      </c>
      <c r="P76" s="130"/>
      <c r="Q76" s="131"/>
      <c r="R76" s="90"/>
      <c r="S76" s="132"/>
    </row>
    <row r="77" spans="1:19" s="133" customFormat="1" ht="12.75" hidden="1">
      <c r="A77" s="407"/>
      <c r="B77" s="92"/>
      <c r="C77" s="92"/>
      <c r="D77" s="99"/>
      <c r="E77" s="401"/>
      <c r="F77" s="402"/>
      <c r="G77" s="229">
        <f>IF(D77&gt;0,Jahresfaktoren!$B$11,0)</f>
        <v>0</v>
      </c>
      <c r="H77" s="134"/>
      <c r="I77" s="99">
        <f t="shared" si="11"/>
        <v>0</v>
      </c>
      <c r="J77" s="134"/>
      <c r="K77" s="93">
        <f>IF(AND(J77&gt;0,H77=0),VLOOKUP(J77,Stundensätze!C:D,2,FALSE),0)</f>
        <v>0</v>
      </c>
      <c r="L77" s="93">
        <f t="shared" si="14"/>
        <v>0</v>
      </c>
      <c r="M77" s="93">
        <f t="shared" si="13"/>
        <v>0</v>
      </c>
      <c r="N77" s="99">
        <f t="shared" si="15"/>
        <v>0</v>
      </c>
      <c r="O77" s="258">
        <f>IF(E77=0,0,VLOOKUP(E77,Kostenstellen!A:B,2,FALSE))</f>
        <v>0</v>
      </c>
      <c r="P77" s="130"/>
      <c r="Q77" s="131"/>
      <c r="R77" s="90"/>
      <c r="S77" s="132"/>
    </row>
    <row r="78" spans="1:19" s="133" customFormat="1" ht="12.75" hidden="1">
      <c r="A78" s="407"/>
      <c r="B78" s="92"/>
      <c r="C78" s="92"/>
      <c r="D78" s="99"/>
      <c r="E78" s="401"/>
      <c r="F78" s="402"/>
      <c r="G78" s="229">
        <f>IF(D78&gt;0,Jahresfaktoren!$B$11,0)</f>
        <v>0</v>
      </c>
      <c r="H78" s="134"/>
      <c r="I78" s="99">
        <f t="shared" si="11"/>
        <v>0</v>
      </c>
      <c r="J78" s="134"/>
      <c r="K78" s="93">
        <f>IF(AND(J78&gt;0,H78=0),VLOOKUP(J78,Stundensätze!C:D,2,FALSE),0)</f>
        <v>0</v>
      </c>
      <c r="L78" s="93">
        <f t="shared" si="14"/>
        <v>0</v>
      </c>
      <c r="M78" s="93">
        <f t="shared" si="13"/>
        <v>0</v>
      </c>
      <c r="N78" s="99">
        <f t="shared" si="15"/>
        <v>0</v>
      </c>
      <c r="O78" s="258">
        <f>IF(E78=0,0,VLOOKUP(E78,Kostenstellen!A:B,2,FALSE))</f>
        <v>0</v>
      </c>
      <c r="P78" s="130"/>
      <c r="Q78" s="131"/>
      <c r="R78" s="90"/>
      <c r="S78" s="132"/>
    </row>
    <row r="79" spans="1:19" s="133" customFormat="1" ht="12.75" hidden="1">
      <c r="A79" s="407"/>
      <c r="B79" s="92"/>
      <c r="C79" s="92"/>
      <c r="D79" s="99"/>
      <c r="E79" s="401"/>
      <c r="F79" s="402"/>
      <c r="G79" s="229">
        <f>IF(D79&gt;0,Jahresfaktoren!$B$11,0)</f>
        <v>0</v>
      </c>
      <c r="H79" s="134"/>
      <c r="I79" s="99">
        <f t="shared" si="11"/>
        <v>0</v>
      </c>
      <c r="J79" s="134"/>
      <c r="K79" s="93">
        <f>IF(AND(J79&gt;0,H79=0),VLOOKUP(J79,Stundensätze!C:D,2,FALSE),0)</f>
        <v>0</v>
      </c>
      <c r="L79" s="93">
        <f t="shared" si="14"/>
        <v>0</v>
      </c>
      <c r="M79" s="93">
        <f t="shared" si="13"/>
        <v>0</v>
      </c>
      <c r="N79" s="99">
        <f t="shared" si="15"/>
        <v>0</v>
      </c>
      <c r="O79" s="258">
        <f>IF(E79=0,0,VLOOKUP(E79,Kostenstellen!A:B,2,FALSE))</f>
        <v>0</v>
      </c>
      <c r="P79" s="130"/>
      <c r="Q79" s="131"/>
      <c r="R79" s="90"/>
      <c r="S79" s="132"/>
    </row>
    <row r="80" spans="1:19" s="133" customFormat="1" ht="12.75" hidden="1">
      <c r="A80" s="407"/>
      <c r="B80" s="92"/>
      <c r="C80" s="92"/>
      <c r="D80" s="99"/>
      <c r="E80" s="401"/>
      <c r="F80" s="402"/>
      <c r="G80" s="229">
        <f>IF(D80&gt;0,Jahresfaktoren!$B$11,0)</f>
        <v>0</v>
      </c>
      <c r="H80" s="134"/>
      <c r="I80" s="99">
        <f t="shared" si="11"/>
        <v>0</v>
      </c>
      <c r="J80" s="134"/>
      <c r="K80" s="93">
        <f>IF(AND(J80&gt;0,H80=0),VLOOKUP(J80,Stundensätze!C:D,2,FALSE),0)</f>
        <v>0</v>
      </c>
      <c r="L80" s="93">
        <f t="shared" si="14"/>
        <v>0</v>
      </c>
      <c r="M80" s="93">
        <f t="shared" si="13"/>
        <v>0</v>
      </c>
      <c r="N80" s="99">
        <f t="shared" si="15"/>
        <v>0</v>
      </c>
      <c r="O80" s="258">
        <f>IF(E80=0,0,VLOOKUP(E80,Kostenstellen!A:B,2,FALSE))</f>
        <v>0</v>
      </c>
      <c r="P80" s="130"/>
      <c r="Q80" s="131"/>
      <c r="R80" s="90"/>
      <c r="S80" s="132"/>
    </row>
    <row r="81" spans="1:19" s="133" customFormat="1" ht="12.75" hidden="1">
      <c r="A81" s="407"/>
      <c r="B81" s="92"/>
      <c r="C81" s="92"/>
      <c r="D81" s="99"/>
      <c r="E81" s="401"/>
      <c r="F81" s="402"/>
      <c r="G81" s="229">
        <f>IF(D81&gt;0,Jahresfaktoren!$B$11,0)</f>
        <v>0</v>
      </c>
      <c r="H81" s="134"/>
      <c r="I81" s="99">
        <f t="shared" si="11"/>
        <v>0</v>
      </c>
      <c r="J81" s="134"/>
      <c r="K81" s="93">
        <f>IF(AND(J81&gt;0,H81=0),VLOOKUP(J81,Stundensätze!C:D,2,FALSE),0)</f>
        <v>0</v>
      </c>
      <c r="L81" s="93">
        <f t="shared" si="14"/>
        <v>0</v>
      </c>
      <c r="M81" s="93">
        <f t="shared" si="13"/>
        <v>0</v>
      </c>
      <c r="N81" s="99">
        <f t="shared" si="15"/>
        <v>0</v>
      </c>
      <c r="O81" s="258">
        <f>IF(E81=0,0,VLOOKUP(E81,Kostenstellen!A:B,2,FALSE))</f>
        <v>0</v>
      </c>
      <c r="P81" s="130"/>
      <c r="Q81" s="131"/>
      <c r="R81" s="90"/>
      <c r="S81" s="132"/>
    </row>
    <row r="82" spans="1:19" s="133" customFormat="1" ht="12.75" hidden="1">
      <c r="A82" s="407"/>
      <c r="B82" s="92"/>
      <c r="C82" s="92"/>
      <c r="D82" s="99"/>
      <c r="E82" s="401"/>
      <c r="F82" s="402"/>
      <c r="G82" s="229">
        <f>IF(D82&gt;0,Jahresfaktoren!$B$11,0)</f>
        <v>0</v>
      </c>
      <c r="H82" s="134"/>
      <c r="I82" s="99">
        <f t="shared" si="11"/>
        <v>0</v>
      </c>
      <c r="J82" s="134"/>
      <c r="K82" s="93">
        <f>IF(AND(J82&gt;0,H82=0),VLOOKUP(J82,Stundensätze!C:D,2,FALSE),0)</f>
        <v>0</v>
      </c>
      <c r="L82" s="93">
        <f t="shared" si="14"/>
        <v>0</v>
      </c>
      <c r="M82" s="93">
        <f t="shared" si="13"/>
        <v>0</v>
      </c>
      <c r="N82" s="99">
        <f t="shared" si="15"/>
        <v>0</v>
      </c>
      <c r="O82" s="258">
        <f>IF(E82=0,0,VLOOKUP(E82,Kostenstellen!A:B,2,FALSE))</f>
        <v>0</v>
      </c>
      <c r="P82" s="130"/>
      <c r="Q82" s="131"/>
      <c r="R82" s="90"/>
      <c r="S82" s="132"/>
    </row>
    <row r="83" spans="1:19" s="133" customFormat="1" ht="12.75" hidden="1">
      <c r="A83" s="407"/>
      <c r="B83" s="92"/>
      <c r="C83" s="92"/>
      <c r="D83" s="99"/>
      <c r="E83" s="401"/>
      <c r="F83" s="402"/>
      <c r="G83" s="229">
        <f>IF(D83&gt;0,Jahresfaktoren!$B$11,0)</f>
        <v>0</v>
      </c>
      <c r="H83" s="134"/>
      <c r="I83" s="99">
        <f t="shared" si="11"/>
        <v>0</v>
      </c>
      <c r="J83" s="134"/>
      <c r="K83" s="93">
        <f>IF(AND(J83&gt;0,H83=0),VLOOKUP(J83,Stundensätze!C:D,2,FALSE),0)</f>
        <v>0</v>
      </c>
      <c r="L83" s="93">
        <f t="shared" si="14"/>
        <v>0</v>
      </c>
      <c r="M83" s="93">
        <f t="shared" si="13"/>
        <v>0</v>
      </c>
      <c r="N83" s="99">
        <f t="shared" si="15"/>
        <v>0</v>
      </c>
      <c r="O83" s="258">
        <f>IF(E83=0,0,VLOOKUP(E83,Kostenstellen!A:B,2,FALSE))</f>
        <v>0</v>
      </c>
      <c r="P83" s="130"/>
      <c r="Q83" s="131"/>
      <c r="R83" s="90"/>
      <c r="S83" s="132"/>
    </row>
    <row r="84" spans="1:19" s="133" customFormat="1" ht="12.75" hidden="1">
      <c r="A84" s="407"/>
      <c r="B84" s="92"/>
      <c r="C84" s="92"/>
      <c r="D84" s="99"/>
      <c r="E84" s="401"/>
      <c r="F84" s="402"/>
      <c r="G84" s="229">
        <f>IF(D84&gt;0,Jahresfaktoren!$B$11,0)</f>
        <v>0</v>
      </c>
      <c r="H84" s="134"/>
      <c r="I84" s="99">
        <f t="shared" si="11"/>
        <v>0</v>
      </c>
      <c r="J84" s="134"/>
      <c r="K84" s="93">
        <f>IF(AND(J84&gt;0,H84=0),VLOOKUP(J84,Stundensätze!C:D,2,FALSE),0)</f>
        <v>0</v>
      </c>
      <c r="L84" s="93">
        <f t="shared" si="14"/>
        <v>0</v>
      </c>
      <c r="M84" s="93">
        <f t="shared" si="13"/>
        <v>0</v>
      </c>
      <c r="N84" s="99">
        <f t="shared" si="15"/>
        <v>0</v>
      </c>
      <c r="O84" s="258">
        <f>IF(E84=0,0,VLOOKUP(E84,Kostenstellen!A:B,2,FALSE))</f>
        <v>0</v>
      </c>
      <c r="P84" s="130"/>
      <c r="Q84" s="131"/>
      <c r="R84" s="90"/>
      <c r="S84" s="132"/>
    </row>
    <row r="85" spans="1:19" s="133" customFormat="1" ht="12.75" hidden="1">
      <c r="A85" s="266"/>
      <c r="B85" s="92"/>
      <c r="C85" s="92"/>
      <c r="D85" s="99"/>
      <c r="E85" s="401"/>
      <c r="F85" s="401"/>
      <c r="G85" s="229">
        <f>IF(D85&gt;0,Jahresfaktoren!$B$11,0)</f>
        <v>0</v>
      </c>
      <c r="H85" s="134"/>
      <c r="I85" s="99">
        <f t="shared" si="11"/>
        <v>0</v>
      </c>
      <c r="J85" s="134"/>
      <c r="K85" s="93">
        <f>IF(AND(J85&gt;0,H85=0),VLOOKUP(J85,Stundensätze!C:D,2,FALSE),0)</f>
        <v>0</v>
      </c>
      <c r="L85" s="93">
        <f t="shared" si="14"/>
        <v>0</v>
      </c>
      <c r="M85" s="93">
        <f t="shared" si="13"/>
        <v>0</v>
      </c>
      <c r="N85" s="99">
        <f t="shared" si="15"/>
        <v>0</v>
      </c>
      <c r="O85" s="258">
        <f>IF(E85=0,0,VLOOKUP(E85,Kostenstellen!A:B,2,FALSE))</f>
        <v>0</v>
      </c>
      <c r="P85" s="130"/>
      <c r="Q85" s="131"/>
      <c r="R85" s="90"/>
      <c r="S85" s="132"/>
    </row>
    <row r="86" spans="1:19" s="133" customFormat="1" ht="12.75" hidden="1">
      <c r="A86" s="266"/>
      <c r="B86" s="92"/>
      <c r="C86" s="92"/>
      <c r="D86" s="99"/>
      <c r="E86" s="401"/>
      <c r="F86" s="401"/>
      <c r="G86" s="229">
        <f>IF(D86&gt;0,Jahresfaktoren!$B$11,0)</f>
        <v>0</v>
      </c>
      <c r="H86" s="134"/>
      <c r="I86" s="99">
        <f t="shared" si="11"/>
        <v>0</v>
      </c>
      <c r="J86" s="134"/>
      <c r="K86" s="93">
        <f>IF(AND(J86&gt;0,H86=0),VLOOKUP(J86,Stundensätze!C:D,2,FALSE),0)</f>
        <v>0</v>
      </c>
      <c r="L86" s="93">
        <f t="shared" si="14"/>
        <v>0</v>
      </c>
      <c r="M86" s="93">
        <f t="shared" si="13"/>
        <v>0</v>
      </c>
      <c r="N86" s="99">
        <f t="shared" si="15"/>
        <v>0</v>
      </c>
      <c r="O86" s="258">
        <f>IF(E86=0,0,VLOOKUP(E86,Kostenstellen!A:B,2,FALSE))</f>
        <v>0</v>
      </c>
      <c r="P86" s="130"/>
      <c r="Q86" s="131"/>
      <c r="R86" s="90"/>
      <c r="S86" s="132"/>
    </row>
    <row r="87" spans="1:19" s="133" customFormat="1" ht="12.75" hidden="1">
      <c r="A87" s="266"/>
      <c r="B87" s="92"/>
      <c r="C87" s="92"/>
      <c r="D87" s="99"/>
      <c r="E87" s="401"/>
      <c r="F87" s="401"/>
      <c r="G87" s="229">
        <f>IF(D87&gt;0,Jahresfaktoren!$B$11,0)</f>
        <v>0</v>
      </c>
      <c r="H87" s="134"/>
      <c r="I87" s="99">
        <f t="shared" si="11"/>
        <v>0</v>
      </c>
      <c r="J87" s="134"/>
      <c r="K87" s="93">
        <f>IF(AND(J87&gt;0,H87=0),VLOOKUP(J87,Stundensätze!C:D,2,FALSE),0)</f>
        <v>0</v>
      </c>
      <c r="L87" s="93">
        <f t="shared" si="14"/>
        <v>0</v>
      </c>
      <c r="M87" s="93">
        <f t="shared" si="13"/>
        <v>0</v>
      </c>
      <c r="N87" s="99">
        <f t="shared" si="15"/>
        <v>0</v>
      </c>
      <c r="O87" s="258">
        <f>IF(E87=0,0,VLOOKUP(E87,Kostenstellen!A:B,2,FALSE))</f>
        <v>0</v>
      </c>
      <c r="P87" s="130"/>
      <c r="Q87" s="131"/>
      <c r="R87" s="90"/>
      <c r="S87" s="132"/>
    </row>
    <row r="88" spans="1:19" s="133" customFormat="1" ht="12.75" hidden="1">
      <c r="A88" s="266"/>
      <c r="B88" s="92"/>
      <c r="C88" s="92"/>
      <c r="D88" s="99"/>
      <c r="E88" s="401"/>
      <c r="F88" s="401"/>
      <c r="G88" s="229">
        <f>IF(D88&gt;0,Jahresfaktoren!$B$11,0)</f>
        <v>0</v>
      </c>
      <c r="H88" s="134"/>
      <c r="I88" s="99">
        <f t="shared" si="11"/>
        <v>0</v>
      </c>
      <c r="J88" s="134"/>
      <c r="K88" s="93">
        <f>IF(AND(J88&gt;0,H88=0),VLOOKUP(J88,Stundensätze!C:D,2,FALSE),0)</f>
        <v>0</v>
      </c>
      <c r="L88" s="93">
        <f t="shared" si="14"/>
        <v>0</v>
      </c>
      <c r="M88" s="93">
        <f t="shared" si="13"/>
        <v>0</v>
      </c>
      <c r="N88" s="99">
        <f t="shared" si="15"/>
        <v>0</v>
      </c>
      <c r="O88" s="258">
        <f>IF(E88=0,0,VLOOKUP(E88,Kostenstellen!A:B,2,FALSE))</f>
        <v>0</v>
      </c>
      <c r="P88" s="130"/>
      <c r="Q88" s="131"/>
      <c r="R88" s="90"/>
      <c r="S88" s="132"/>
    </row>
    <row r="89" spans="1:19" s="133" customFormat="1" ht="12.75" hidden="1">
      <c r="A89" s="266"/>
      <c r="B89" s="92"/>
      <c r="C89" s="92"/>
      <c r="D89" s="99"/>
      <c r="E89" s="401"/>
      <c r="F89" s="401"/>
      <c r="G89" s="229">
        <f>IF(D89&gt;0,Jahresfaktoren!$B$11,0)</f>
        <v>0</v>
      </c>
      <c r="H89" s="134"/>
      <c r="I89" s="99">
        <f t="shared" si="11"/>
        <v>0</v>
      </c>
      <c r="J89" s="134"/>
      <c r="K89" s="93">
        <f>IF(AND(J89&gt;0,H89=0),VLOOKUP(J89,Stundensätze!C:D,2,FALSE),0)</f>
        <v>0</v>
      </c>
      <c r="L89" s="93">
        <f t="shared" si="14"/>
        <v>0</v>
      </c>
      <c r="M89" s="93">
        <f t="shared" si="13"/>
        <v>0</v>
      </c>
      <c r="N89" s="99">
        <f t="shared" si="15"/>
        <v>0</v>
      </c>
      <c r="O89" s="258">
        <f>IF(E89=0,0,VLOOKUP(E89,Kostenstellen!A:B,2,FALSE))</f>
        <v>0</v>
      </c>
      <c r="P89" s="130"/>
      <c r="Q89" s="131"/>
      <c r="R89" s="90"/>
      <c r="S89" s="132"/>
    </row>
    <row r="90" spans="1:19" s="133" customFormat="1" ht="12.75" hidden="1">
      <c r="A90" s="266"/>
      <c r="B90" s="92"/>
      <c r="C90" s="92"/>
      <c r="D90" s="99"/>
      <c r="E90" s="401"/>
      <c r="F90" s="401"/>
      <c r="G90" s="229">
        <f>IF(D90&gt;0,Jahresfaktoren!$B$11,0)</f>
        <v>0</v>
      </c>
      <c r="H90" s="134"/>
      <c r="I90" s="99">
        <f t="shared" si="11"/>
        <v>0</v>
      </c>
      <c r="J90" s="134"/>
      <c r="K90" s="93">
        <f>IF(AND(J90&gt;0,H90=0),VLOOKUP(J90,Stundensätze!C:D,2,FALSE),0)</f>
        <v>0</v>
      </c>
      <c r="L90" s="93">
        <f t="shared" si="14"/>
        <v>0</v>
      </c>
      <c r="M90" s="93">
        <f t="shared" si="13"/>
        <v>0</v>
      </c>
      <c r="N90" s="99">
        <f t="shared" si="15"/>
        <v>0</v>
      </c>
      <c r="O90" s="258">
        <f>IF(E90=0,0,VLOOKUP(E90,Kostenstellen!A:B,2,FALSE))</f>
        <v>0</v>
      </c>
      <c r="P90" s="130"/>
      <c r="Q90" s="131"/>
      <c r="R90" s="90"/>
      <c r="S90" s="132"/>
    </row>
    <row r="91" spans="1:19" s="133" customFormat="1" ht="12.75" hidden="1">
      <c r="A91" s="266"/>
      <c r="B91" s="92"/>
      <c r="C91" s="92"/>
      <c r="D91" s="99"/>
      <c r="E91" s="401"/>
      <c r="F91" s="401"/>
      <c r="G91" s="229">
        <f>IF(D91&gt;0,Jahresfaktoren!$B$11,0)</f>
        <v>0</v>
      </c>
      <c r="H91" s="134"/>
      <c r="I91" s="99">
        <f t="shared" si="11"/>
        <v>0</v>
      </c>
      <c r="J91" s="134"/>
      <c r="K91" s="93">
        <f>IF(AND(J91&gt;0,H91=0),VLOOKUP(J91,Stundensätze!C:D,2,FALSE),0)</f>
        <v>0</v>
      </c>
      <c r="L91" s="93">
        <f t="shared" si="14"/>
        <v>0</v>
      </c>
      <c r="M91" s="93">
        <f t="shared" si="13"/>
        <v>0</v>
      </c>
      <c r="N91" s="99">
        <f t="shared" si="15"/>
        <v>0</v>
      </c>
      <c r="O91" s="258">
        <f>IF(E91=0,0,VLOOKUP(E91,Kostenstellen!A:B,2,FALSE))</f>
        <v>0</v>
      </c>
      <c r="P91" s="130"/>
      <c r="Q91" s="131"/>
      <c r="R91" s="90"/>
      <c r="S91" s="132"/>
    </row>
    <row r="92" spans="1:19" s="133" customFormat="1" ht="12.75" hidden="1">
      <c r="A92" s="266"/>
      <c r="B92" s="92"/>
      <c r="C92" s="92"/>
      <c r="D92" s="99"/>
      <c r="E92" s="401"/>
      <c r="F92" s="401"/>
      <c r="G92" s="229">
        <f>IF(D92&gt;0,Jahresfaktoren!$B$11,0)</f>
        <v>0</v>
      </c>
      <c r="H92" s="134"/>
      <c r="I92" s="99">
        <f t="shared" si="11"/>
        <v>0</v>
      </c>
      <c r="J92" s="134"/>
      <c r="K92" s="93">
        <f>IF(AND(J92&gt;0,H92=0),VLOOKUP(J92,Stundensätze!C:D,2,FALSE),0)</f>
        <v>0</v>
      </c>
      <c r="L92" s="93">
        <f t="shared" si="14"/>
        <v>0</v>
      </c>
      <c r="M92" s="93">
        <f t="shared" si="13"/>
        <v>0</v>
      </c>
      <c r="N92" s="99">
        <f t="shared" si="15"/>
        <v>0</v>
      </c>
      <c r="O92" s="258">
        <f>IF(E92=0,0,VLOOKUP(E92,Kostenstellen!A:B,2,FALSE))</f>
        <v>0</v>
      </c>
      <c r="P92" s="130"/>
      <c r="Q92" s="131"/>
      <c r="R92" s="90"/>
      <c r="S92" s="132"/>
    </row>
    <row r="93" spans="1:19" s="133" customFormat="1" ht="12.75" hidden="1">
      <c r="A93" s="266"/>
      <c r="B93" s="92"/>
      <c r="C93" s="92"/>
      <c r="D93" s="99"/>
      <c r="E93" s="401"/>
      <c r="F93" s="401"/>
      <c r="G93" s="229">
        <f>IF(D93&gt;0,Jahresfaktoren!$B$11,0)</f>
        <v>0</v>
      </c>
      <c r="H93" s="134"/>
      <c r="I93" s="99">
        <f t="shared" si="11"/>
        <v>0</v>
      </c>
      <c r="J93" s="134"/>
      <c r="K93" s="93">
        <f>IF(AND(J93&gt;0,H93=0),VLOOKUP(J93,Stundensätze!C:D,2,FALSE),0)</f>
        <v>0</v>
      </c>
      <c r="L93" s="93">
        <f t="shared" si="14"/>
        <v>0</v>
      </c>
      <c r="M93" s="93">
        <f t="shared" si="13"/>
        <v>0</v>
      </c>
      <c r="N93" s="99">
        <f t="shared" si="15"/>
        <v>0</v>
      </c>
      <c r="O93" s="258">
        <f>IF(E93=0,0,VLOOKUP(E93,Kostenstellen!A:B,2,FALSE))</f>
        <v>0</v>
      </c>
      <c r="P93" s="130"/>
      <c r="Q93" s="131"/>
      <c r="R93" s="90"/>
      <c r="S93" s="132"/>
    </row>
    <row r="94" spans="1:19" s="133" customFormat="1" ht="12.75" hidden="1">
      <c r="A94" s="266"/>
      <c r="B94" s="92"/>
      <c r="C94" s="92"/>
      <c r="D94" s="99"/>
      <c r="E94" s="401"/>
      <c r="F94" s="401"/>
      <c r="G94" s="229">
        <f>IF(D94&gt;0,Jahresfaktoren!$B$11,0)</f>
        <v>0</v>
      </c>
      <c r="H94" s="134"/>
      <c r="I94" s="99">
        <f t="shared" si="11"/>
        <v>0</v>
      </c>
      <c r="J94" s="134"/>
      <c r="K94" s="93">
        <f>IF(AND(J94&gt;0,H94=0),VLOOKUP(J94,Stundensätze!C:D,2,FALSE),0)</f>
        <v>0</v>
      </c>
      <c r="L94" s="93">
        <f t="shared" si="14"/>
        <v>0</v>
      </c>
      <c r="M94" s="93">
        <f t="shared" si="13"/>
        <v>0</v>
      </c>
      <c r="N94" s="99">
        <f t="shared" si="15"/>
        <v>0</v>
      </c>
      <c r="O94" s="258">
        <f>IF(E94=0,0,VLOOKUP(E94,Kostenstellen!A:B,2,FALSE))</f>
        <v>0</v>
      </c>
      <c r="P94" s="130"/>
      <c r="Q94" s="131"/>
      <c r="R94" s="90"/>
      <c r="S94" s="132"/>
    </row>
    <row r="95" spans="1:19" s="133" customFormat="1" ht="12.75" hidden="1">
      <c r="A95" s="266"/>
      <c r="B95" s="92"/>
      <c r="C95" s="92"/>
      <c r="D95" s="99"/>
      <c r="E95" s="401"/>
      <c r="F95" s="401"/>
      <c r="G95" s="229">
        <f>IF(D95&gt;0,Jahresfaktoren!$B$11,0)</f>
        <v>0</v>
      </c>
      <c r="H95" s="134"/>
      <c r="I95" s="99">
        <f t="shared" si="11"/>
        <v>0</v>
      </c>
      <c r="J95" s="134"/>
      <c r="K95" s="93">
        <f>IF(AND(J95&gt;0,H95=0),VLOOKUP(J95,Stundensätze!C:D,2,FALSE),0)</f>
        <v>0</v>
      </c>
      <c r="L95" s="93">
        <f t="shared" si="14"/>
        <v>0</v>
      </c>
      <c r="M95" s="93">
        <f t="shared" si="13"/>
        <v>0</v>
      </c>
      <c r="N95" s="99">
        <f t="shared" si="15"/>
        <v>0</v>
      </c>
      <c r="O95" s="258">
        <f>IF(E95=0,0,VLOOKUP(E95,Kostenstellen!A:B,2,FALSE))</f>
        <v>0</v>
      </c>
      <c r="P95" s="130"/>
      <c r="Q95" s="131"/>
      <c r="R95" s="90"/>
      <c r="S95" s="132"/>
    </row>
    <row r="96" spans="1:19" s="133" customFormat="1" ht="12.75" hidden="1">
      <c r="A96" s="266"/>
      <c r="B96" s="92"/>
      <c r="C96" s="92"/>
      <c r="D96" s="99"/>
      <c r="E96" s="401"/>
      <c r="F96" s="401"/>
      <c r="G96" s="229">
        <f>IF(D96&gt;0,Jahresfaktoren!$B$11,0)</f>
        <v>0</v>
      </c>
      <c r="H96" s="134"/>
      <c r="I96" s="99">
        <f t="shared" si="11"/>
        <v>0</v>
      </c>
      <c r="J96" s="134"/>
      <c r="K96" s="93">
        <f>IF(AND(J96&gt;0,H96=0),VLOOKUP(J96,Stundensätze!C:D,2,FALSE),0)</f>
        <v>0</v>
      </c>
      <c r="L96" s="93">
        <f t="shared" si="14"/>
        <v>0</v>
      </c>
      <c r="M96" s="93">
        <f t="shared" si="13"/>
        <v>0</v>
      </c>
      <c r="N96" s="99">
        <f t="shared" si="15"/>
        <v>0</v>
      </c>
      <c r="O96" s="258">
        <f>IF(E96=0,0,VLOOKUP(E96,Kostenstellen!A:B,2,FALSE))</f>
        <v>0</v>
      </c>
      <c r="P96" s="130"/>
      <c r="Q96" s="131"/>
      <c r="R96" s="90"/>
      <c r="S96" s="132"/>
    </row>
    <row r="97" spans="1:19" s="133" customFormat="1" ht="12.75" hidden="1">
      <c r="A97" s="266"/>
      <c r="B97" s="92"/>
      <c r="C97" s="92"/>
      <c r="D97" s="99"/>
      <c r="E97" s="401"/>
      <c r="F97" s="401"/>
      <c r="G97" s="229">
        <f>IF(D97&gt;0,Jahresfaktoren!$B$11,0)</f>
        <v>0</v>
      </c>
      <c r="H97" s="134"/>
      <c r="I97" s="99">
        <f t="shared" si="11"/>
        <v>0</v>
      </c>
      <c r="J97" s="134"/>
      <c r="K97" s="93">
        <f>IF(AND(J97&gt;0,H97=0),VLOOKUP(J97,Stundensätze!C:D,2,FALSE),0)</f>
        <v>0</v>
      </c>
      <c r="L97" s="93">
        <f t="shared" si="14"/>
        <v>0</v>
      </c>
      <c r="M97" s="93">
        <f t="shared" si="13"/>
        <v>0</v>
      </c>
      <c r="N97" s="99">
        <f t="shared" si="15"/>
        <v>0</v>
      </c>
      <c r="O97" s="258">
        <f>IF(E97=0,0,VLOOKUP(E97,Kostenstellen!A:B,2,FALSE))</f>
        <v>0</v>
      </c>
      <c r="P97" s="130"/>
      <c r="Q97" s="131"/>
      <c r="R97" s="90"/>
      <c r="S97" s="132"/>
    </row>
    <row r="98" spans="1:19" s="133" customFormat="1" ht="12.75" hidden="1">
      <c r="A98" s="266"/>
      <c r="B98" s="92"/>
      <c r="C98" s="92"/>
      <c r="D98" s="99"/>
      <c r="E98" s="401"/>
      <c r="F98" s="401"/>
      <c r="G98" s="229">
        <f>IF(D98&gt;0,Jahresfaktoren!$B$11,0)</f>
        <v>0</v>
      </c>
      <c r="H98" s="134"/>
      <c r="I98" s="99">
        <f t="shared" si="11"/>
        <v>0</v>
      </c>
      <c r="J98" s="134"/>
      <c r="K98" s="93">
        <f>IF(AND(J98&gt;0,H98=0),VLOOKUP(J98,Stundensätze!C:D,2,FALSE),0)</f>
        <v>0</v>
      </c>
      <c r="L98" s="93">
        <f t="shared" si="14"/>
        <v>0</v>
      </c>
      <c r="M98" s="93">
        <f t="shared" si="13"/>
        <v>0</v>
      </c>
      <c r="N98" s="99">
        <f t="shared" si="15"/>
        <v>0</v>
      </c>
      <c r="O98" s="258">
        <f>IF(E98=0,0,VLOOKUP(E98,Kostenstellen!A:B,2,FALSE))</f>
        <v>0</v>
      </c>
      <c r="P98" s="130"/>
      <c r="Q98" s="131"/>
      <c r="R98" s="90"/>
      <c r="S98" s="132"/>
    </row>
    <row r="99" spans="1:19" s="133" customFormat="1" ht="12.75" hidden="1">
      <c r="A99" s="266"/>
      <c r="B99" s="92"/>
      <c r="C99" s="92"/>
      <c r="D99" s="99"/>
      <c r="E99" s="401"/>
      <c r="F99" s="401"/>
      <c r="G99" s="229">
        <f>IF(D99&gt;0,Jahresfaktoren!$B$11,0)</f>
        <v>0</v>
      </c>
      <c r="H99" s="134"/>
      <c r="I99" s="99">
        <f t="shared" si="11"/>
        <v>0</v>
      </c>
      <c r="J99" s="134"/>
      <c r="K99" s="93">
        <f>IF(AND(J99&gt;0,H99=0),VLOOKUP(J99,Stundensätze!C:D,2,FALSE),0)</f>
        <v>0</v>
      </c>
      <c r="L99" s="93">
        <f t="shared" si="14"/>
        <v>0</v>
      </c>
      <c r="M99" s="93">
        <f t="shared" si="13"/>
        <v>0</v>
      </c>
      <c r="N99" s="99">
        <f t="shared" si="15"/>
        <v>0</v>
      </c>
      <c r="O99" s="258">
        <f>IF(E99=0,0,VLOOKUP(E99,Kostenstellen!A:B,2,FALSE))</f>
        <v>0</v>
      </c>
      <c r="P99" s="130"/>
      <c r="Q99" s="131"/>
      <c r="R99" s="90"/>
      <c r="S99" s="132"/>
    </row>
    <row r="100" spans="1:19" s="133" customFormat="1" ht="12.75" hidden="1">
      <c r="A100" s="266"/>
      <c r="B100" s="92"/>
      <c r="C100" s="92"/>
      <c r="D100" s="99"/>
      <c r="E100" s="401"/>
      <c r="F100" s="401"/>
      <c r="G100" s="229">
        <f>IF(D100&gt;0,Jahresfaktoren!$B$11,0)</f>
        <v>0</v>
      </c>
      <c r="H100" s="134"/>
      <c r="I100" s="99">
        <f t="shared" si="11"/>
        <v>0</v>
      </c>
      <c r="J100" s="134"/>
      <c r="K100" s="93">
        <f>IF(AND(J100&gt;0,H100=0),VLOOKUP(J100,Stundensätze!C:D,2,FALSE),0)</f>
        <v>0</v>
      </c>
      <c r="L100" s="93">
        <f t="shared" si="14"/>
        <v>0</v>
      </c>
      <c r="M100" s="93">
        <f t="shared" si="13"/>
        <v>0</v>
      </c>
      <c r="N100" s="99">
        <f t="shared" si="15"/>
        <v>0</v>
      </c>
      <c r="O100" s="258">
        <f>IF(E100=0,0,VLOOKUP(E100,Kostenstellen!A:B,2,FALSE))</f>
        <v>0</v>
      </c>
      <c r="P100" s="130"/>
      <c r="Q100" s="131"/>
      <c r="R100" s="90"/>
      <c r="S100" s="132"/>
    </row>
    <row r="101" spans="1:19" s="133" customFormat="1" ht="12.75">
      <c r="A101" s="267"/>
      <c r="B101" s="94"/>
      <c r="C101" s="94"/>
      <c r="D101" s="100"/>
      <c r="E101" s="410"/>
      <c r="F101" s="410"/>
      <c r="G101" s="232">
        <f>IF(D101&gt;0,Jahresfaktoren!$B$11,0)</f>
        <v>0</v>
      </c>
      <c r="H101" s="136"/>
      <c r="I101" s="100">
        <f t="shared" si="11"/>
        <v>0</v>
      </c>
      <c r="J101" s="136"/>
      <c r="K101" s="95">
        <f>IF(AND(J101&gt;0,H101=0),VLOOKUP(J101,Stundensätze!C:D,2,FALSE),0)</f>
        <v>0</v>
      </c>
      <c r="L101" s="95">
        <f t="shared" si="14"/>
        <v>0</v>
      </c>
      <c r="M101" s="95">
        <f t="shared" si="13"/>
        <v>0</v>
      </c>
      <c r="N101" s="100">
        <f t="shared" si="15"/>
        <v>0</v>
      </c>
      <c r="O101" s="259">
        <f>IF(E101=0,0,VLOOKUP(E101,Kostenstellen!A:B,2,FALSE))</f>
        <v>0</v>
      </c>
      <c r="P101" s="159"/>
      <c r="Q101" s="131"/>
      <c r="R101" s="90"/>
      <c r="S101" s="132"/>
    </row>
    <row r="102" spans="1:19" s="133" customFormat="1" ht="12.75">
      <c r="A102" s="90"/>
      <c r="B102" s="142"/>
      <c r="C102" s="142"/>
      <c r="D102" s="143"/>
      <c r="E102" s="143"/>
      <c r="F102" s="143"/>
      <c r="G102" s="142"/>
      <c r="H102" s="154"/>
      <c r="I102" s="143"/>
      <c r="J102" s="154"/>
      <c r="K102" s="154"/>
      <c r="L102" s="155"/>
      <c r="M102" s="155"/>
      <c r="N102" s="156"/>
      <c r="O102" s="156"/>
      <c r="P102" s="156"/>
      <c r="Q102" s="131"/>
      <c r="R102" s="90"/>
      <c r="S102" s="132"/>
    </row>
    <row r="103" spans="1:19" s="133" customFormat="1" ht="12.75">
      <c r="A103" s="137" t="s">
        <v>141</v>
      </c>
      <c r="B103" s="137"/>
      <c r="C103" s="137"/>
      <c r="D103" s="138"/>
      <c r="E103" s="138"/>
      <c r="F103" s="138"/>
      <c r="G103" s="132"/>
      <c r="H103" s="139"/>
      <c r="I103" s="138"/>
      <c r="J103" s="139"/>
      <c r="K103" s="140"/>
      <c r="L103" s="141"/>
      <c r="M103" s="141"/>
      <c r="N103" s="130"/>
      <c r="O103" s="130"/>
      <c r="P103" s="130"/>
      <c r="Q103" s="131"/>
      <c r="R103" s="90"/>
      <c r="S103" s="132"/>
    </row>
    <row r="104" spans="1:19" s="133" customFormat="1" ht="36">
      <c r="A104" s="29" t="s">
        <v>30</v>
      </c>
      <c r="B104" s="29"/>
      <c r="C104" s="29" t="s">
        <v>34</v>
      </c>
      <c r="D104" s="84" t="s">
        <v>666</v>
      </c>
      <c r="E104" s="84" t="s">
        <v>177</v>
      </c>
      <c r="F104" s="84"/>
      <c r="G104" s="29" t="s">
        <v>35</v>
      </c>
      <c r="H104" s="128" t="s">
        <v>178</v>
      </c>
      <c r="I104" s="84" t="s">
        <v>31</v>
      </c>
      <c r="J104" s="128" t="s">
        <v>99</v>
      </c>
      <c r="K104" s="30" t="s">
        <v>60</v>
      </c>
      <c r="L104" s="30" t="s">
        <v>107</v>
      </c>
      <c r="M104" s="30" t="s">
        <v>147</v>
      </c>
      <c r="N104" s="29" t="s">
        <v>180</v>
      </c>
      <c r="O104" s="221" t="s">
        <v>90</v>
      </c>
      <c r="P104" s="130"/>
      <c r="Q104" s="131"/>
      <c r="R104" s="90"/>
      <c r="S104" s="132"/>
    </row>
    <row r="105" spans="1:19" s="133" customFormat="1" ht="38.25">
      <c r="A105" s="414" t="s">
        <v>673</v>
      </c>
      <c r="B105" s="229"/>
      <c r="C105" s="343" t="s">
        <v>674</v>
      </c>
      <c r="D105" s="333">
        <v>1</v>
      </c>
      <c r="E105" s="401"/>
      <c r="F105" s="401"/>
      <c r="G105" s="229">
        <f>IF(D105&gt;0,Jahresfaktoren!$B$28+Jahresfaktoren!$B$32,0)</f>
        <v>63</v>
      </c>
      <c r="H105" s="134"/>
      <c r="I105" s="99">
        <f>IF(H105="x",0,D105*G105)</f>
        <v>63</v>
      </c>
      <c r="J105" s="134">
        <v>1.1000000000000001</v>
      </c>
      <c r="K105" s="93">
        <f>IF(AND(J105&gt;0,H105=0),VLOOKUP(J105,Stundensätze!C:D,2,FALSE),0)</f>
        <v>0</v>
      </c>
      <c r="L105" s="93">
        <f t="shared" ref="L105:L137" si="16">IF(AND(D105&gt;0,H105=0),K105*I105,0)</f>
        <v>0</v>
      </c>
      <c r="M105" s="93">
        <f t="shared" ref="M105:M137" si="17">IF(L105&gt;0,L105/12,0)</f>
        <v>0</v>
      </c>
      <c r="N105" s="99">
        <f t="shared" ref="N105:N137" si="18">I105/12</f>
        <v>5.25</v>
      </c>
      <c r="O105" s="258">
        <f>IF(E105=0,0,VLOOKUP(E105,Kostenstellen!A:B,2,FALSE))</f>
        <v>0</v>
      </c>
      <c r="P105" s="130"/>
      <c r="Q105" s="131"/>
      <c r="R105" s="90"/>
      <c r="S105" s="132"/>
    </row>
    <row r="106" spans="1:19" s="133" customFormat="1" ht="12.75" hidden="1">
      <c r="A106" s="407"/>
      <c r="B106" s="92"/>
      <c r="C106" s="92"/>
      <c r="D106" s="99"/>
      <c r="E106" s="401"/>
      <c r="F106" s="401"/>
      <c r="G106" s="229">
        <f>IF(D106&gt;0,Jahresfaktoren!$B$28+Jahresfaktoren!$B$32,0)</f>
        <v>0</v>
      </c>
      <c r="H106" s="134"/>
      <c r="I106" s="99">
        <f t="shared" ref="I106:I137" si="19">IF(H106="x",0,D106*G106)*C106</f>
        <v>0</v>
      </c>
      <c r="J106" s="134"/>
      <c r="K106" s="93">
        <f>IF(AND(J106&gt;0,H106=0),VLOOKUP(J106,Stundensätze!C:D,2,FALSE),0)</f>
        <v>0</v>
      </c>
      <c r="L106" s="93">
        <f t="shared" si="16"/>
        <v>0</v>
      </c>
      <c r="M106" s="93">
        <f t="shared" si="17"/>
        <v>0</v>
      </c>
      <c r="N106" s="99">
        <f t="shared" si="18"/>
        <v>0</v>
      </c>
      <c r="O106" s="258">
        <f>IF(E106=0,0,VLOOKUP(E106,Kostenstellen!A:B,2,FALSE))</f>
        <v>0</v>
      </c>
      <c r="P106" s="130"/>
      <c r="Q106" s="131"/>
      <c r="R106" s="90"/>
      <c r="S106" s="132"/>
    </row>
    <row r="107" spans="1:19" s="133" customFormat="1" ht="12.75" hidden="1">
      <c r="A107" s="407"/>
      <c r="B107" s="92"/>
      <c r="C107" s="92"/>
      <c r="D107" s="99"/>
      <c r="E107" s="401"/>
      <c r="F107" s="401"/>
      <c r="G107" s="229">
        <f>IF(D107&gt;0,Jahresfaktoren!$B$28+Jahresfaktoren!$B$32,0)</f>
        <v>0</v>
      </c>
      <c r="H107" s="134"/>
      <c r="I107" s="99">
        <f t="shared" si="19"/>
        <v>0</v>
      </c>
      <c r="J107" s="134"/>
      <c r="K107" s="93">
        <f>IF(AND(J107&gt;0,H107=0),VLOOKUP(J107,Stundensätze!C:D,2,FALSE),0)</f>
        <v>0</v>
      </c>
      <c r="L107" s="93">
        <f t="shared" si="16"/>
        <v>0</v>
      </c>
      <c r="M107" s="93">
        <f t="shared" si="17"/>
        <v>0</v>
      </c>
      <c r="N107" s="99">
        <f t="shared" si="18"/>
        <v>0</v>
      </c>
      <c r="O107" s="258">
        <f>IF(E107=0,0,VLOOKUP(E107,Kostenstellen!A:B,2,FALSE))</f>
        <v>0</v>
      </c>
      <c r="P107" s="130"/>
      <c r="Q107" s="131"/>
      <c r="R107" s="90"/>
      <c r="S107" s="132"/>
    </row>
    <row r="108" spans="1:19" s="133" customFormat="1" ht="12.75" hidden="1">
      <c r="A108" s="407"/>
      <c r="B108" s="92"/>
      <c r="C108" s="92"/>
      <c r="D108" s="99"/>
      <c r="E108" s="401"/>
      <c r="F108" s="401"/>
      <c r="G108" s="229">
        <f>IF(D108&gt;0,Jahresfaktoren!$B$28+Jahresfaktoren!$B$32,0)</f>
        <v>0</v>
      </c>
      <c r="H108" s="134"/>
      <c r="I108" s="99">
        <f t="shared" si="19"/>
        <v>0</v>
      </c>
      <c r="J108" s="134"/>
      <c r="K108" s="93">
        <f>IF(AND(J108&gt;0,H108=0),VLOOKUP(J108,Stundensätze!C:D,2,FALSE),0)</f>
        <v>0</v>
      </c>
      <c r="L108" s="93">
        <f t="shared" si="16"/>
        <v>0</v>
      </c>
      <c r="M108" s="93">
        <f t="shared" si="17"/>
        <v>0</v>
      </c>
      <c r="N108" s="99">
        <f t="shared" si="18"/>
        <v>0</v>
      </c>
      <c r="O108" s="258">
        <f>IF(E108=0,0,VLOOKUP(E108,Kostenstellen!A:B,2,FALSE))</f>
        <v>0</v>
      </c>
      <c r="P108" s="130"/>
      <c r="Q108" s="131"/>
      <c r="R108" s="90"/>
      <c r="S108" s="132"/>
    </row>
    <row r="109" spans="1:19" s="133" customFormat="1" ht="12.75" hidden="1">
      <c r="A109" s="92"/>
      <c r="B109" s="92"/>
      <c r="C109" s="92"/>
      <c r="D109" s="99"/>
      <c r="E109" s="401"/>
      <c r="F109" s="401"/>
      <c r="G109" s="229">
        <f>IF(D109&gt;0,Jahresfaktoren!$B$28+Jahresfaktoren!$B$32,0)</f>
        <v>0</v>
      </c>
      <c r="H109" s="134"/>
      <c r="I109" s="99">
        <f t="shared" si="19"/>
        <v>0</v>
      </c>
      <c r="J109" s="134"/>
      <c r="K109" s="93">
        <f>IF(AND(J109&gt;0,H109=0),VLOOKUP(J109,Stundensätze!C:D,2,FALSE),0)</f>
        <v>0</v>
      </c>
      <c r="L109" s="93">
        <f t="shared" si="16"/>
        <v>0</v>
      </c>
      <c r="M109" s="93">
        <f t="shared" si="17"/>
        <v>0</v>
      </c>
      <c r="N109" s="99">
        <f t="shared" si="18"/>
        <v>0</v>
      </c>
      <c r="O109" s="258">
        <f>IF(E109=0,0,VLOOKUP(E109,Kostenstellen!A:B,2,FALSE))</f>
        <v>0</v>
      </c>
      <c r="P109" s="130"/>
      <c r="Q109" s="131"/>
      <c r="R109" s="90"/>
      <c r="S109" s="132"/>
    </row>
    <row r="110" spans="1:19" s="133" customFormat="1" ht="12.75" hidden="1">
      <c r="A110" s="92"/>
      <c r="B110" s="92"/>
      <c r="C110" s="92"/>
      <c r="D110" s="99"/>
      <c r="E110" s="401"/>
      <c r="F110" s="401"/>
      <c r="G110" s="229">
        <f>IF(D110&gt;0,Jahresfaktoren!$B$28+Jahresfaktoren!$B$32,0)</f>
        <v>0</v>
      </c>
      <c r="H110" s="134"/>
      <c r="I110" s="99">
        <f t="shared" si="19"/>
        <v>0</v>
      </c>
      <c r="J110" s="134"/>
      <c r="K110" s="93">
        <f>IF(AND(J110&gt;0,H110=0),VLOOKUP(J110,Stundensätze!C:D,2,FALSE),0)</f>
        <v>0</v>
      </c>
      <c r="L110" s="93">
        <f t="shared" si="16"/>
        <v>0</v>
      </c>
      <c r="M110" s="93">
        <f t="shared" si="17"/>
        <v>0</v>
      </c>
      <c r="N110" s="99">
        <f t="shared" si="18"/>
        <v>0</v>
      </c>
      <c r="O110" s="258">
        <f>IF(E110=0,0,VLOOKUP(E110,Kostenstellen!A:B,2,FALSE))</f>
        <v>0</v>
      </c>
      <c r="P110" s="130"/>
      <c r="Q110" s="131"/>
      <c r="R110" s="90"/>
      <c r="S110" s="132"/>
    </row>
    <row r="111" spans="1:19" s="133" customFormat="1" ht="12.75" hidden="1">
      <c r="A111" s="92"/>
      <c r="B111" s="92"/>
      <c r="C111" s="92"/>
      <c r="D111" s="99"/>
      <c r="E111" s="401"/>
      <c r="F111" s="401"/>
      <c r="G111" s="229">
        <f>IF(D111&gt;0,Jahresfaktoren!$B$28+Jahresfaktoren!$B$32,0)</f>
        <v>0</v>
      </c>
      <c r="H111" s="134"/>
      <c r="I111" s="99">
        <f t="shared" si="19"/>
        <v>0</v>
      </c>
      <c r="J111" s="134"/>
      <c r="K111" s="93">
        <f>IF(AND(J111&gt;0,H111=0),VLOOKUP(J111,Stundensätze!C:D,2,FALSE),0)</f>
        <v>0</v>
      </c>
      <c r="L111" s="93">
        <f t="shared" si="16"/>
        <v>0</v>
      </c>
      <c r="M111" s="93">
        <f t="shared" si="17"/>
        <v>0</v>
      </c>
      <c r="N111" s="99">
        <f t="shared" si="18"/>
        <v>0</v>
      </c>
      <c r="O111" s="258">
        <f>IF(E111=0,0,VLOOKUP(E111,Kostenstellen!A:B,2,FALSE))</f>
        <v>0</v>
      </c>
      <c r="P111" s="130"/>
      <c r="Q111" s="131"/>
      <c r="R111" s="90"/>
      <c r="S111" s="132"/>
    </row>
    <row r="112" spans="1:19" s="133" customFormat="1" ht="12.75" hidden="1">
      <c r="A112" s="92"/>
      <c r="B112" s="92"/>
      <c r="C112" s="92"/>
      <c r="D112" s="99"/>
      <c r="E112" s="401"/>
      <c r="F112" s="401"/>
      <c r="G112" s="229">
        <f>IF(D112&gt;0,Jahresfaktoren!$B$28+Jahresfaktoren!$B$32,0)</f>
        <v>0</v>
      </c>
      <c r="H112" s="134"/>
      <c r="I112" s="99">
        <f t="shared" si="19"/>
        <v>0</v>
      </c>
      <c r="J112" s="134"/>
      <c r="K112" s="93">
        <f>IF(AND(J112&gt;0,H112=0),VLOOKUP(J112,Stundensätze!C:D,2,FALSE),0)</f>
        <v>0</v>
      </c>
      <c r="L112" s="93">
        <f t="shared" si="16"/>
        <v>0</v>
      </c>
      <c r="M112" s="93">
        <f t="shared" si="17"/>
        <v>0</v>
      </c>
      <c r="N112" s="99">
        <f t="shared" si="18"/>
        <v>0</v>
      </c>
      <c r="O112" s="258">
        <f>IF(E112=0,0,VLOOKUP(E112,Kostenstellen!A:B,2,FALSE))</f>
        <v>0</v>
      </c>
      <c r="P112" s="130"/>
      <c r="Q112" s="131"/>
      <c r="R112" s="90"/>
      <c r="S112" s="132"/>
    </row>
    <row r="113" spans="1:19" s="133" customFormat="1" ht="12.75" hidden="1">
      <c r="A113" s="92"/>
      <c r="B113" s="92"/>
      <c r="C113" s="92"/>
      <c r="D113" s="99"/>
      <c r="E113" s="401"/>
      <c r="F113" s="401"/>
      <c r="G113" s="229">
        <f>IF(D113&gt;0,Jahresfaktoren!$B$28+Jahresfaktoren!$B$32,0)</f>
        <v>0</v>
      </c>
      <c r="H113" s="134"/>
      <c r="I113" s="99">
        <f t="shared" si="19"/>
        <v>0</v>
      </c>
      <c r="J113" s="134"/>
      <c r="K113" s="93">
        <f>IF(AND(J113&gt;0,H113=0),VLOOKUP(J113,Stundensätze!C:D,2,FALSE),0)</f>
        <v>0</v>
      </c>
      <c r="L113" s="93">
        <f t="shared" si="16"/>
        <v>0</v>
      </c>
      <c r="M113" s="93">
        <f t="shared" si="17"/>
        <v>0</v>
      </c>
      <c r="N113" s="99">
        <f t="shared" si="18"/>
        <v>0</v>
      </c>
      <c r="O113" s="258">
        <f>IF(E113=0,0,VLOOKUP(E113,Kostenstellen!A:B,2,FALSE))</f>
        <v>0</v>
      </c>
      <c r="P113" s="130"/>
      <c r="Q113" s="131"/>
      <c r="R113" s="90"/>
      <c r="S113" s="132"/>
    </row>
    <row r="114" spans="1:19" s="133" customFormat="1" ht="12.75" hidden="1">
      <c r="A114" s="92"/>
      <c r="B114" s="92"/>
      <c r="C114" s="92"/>
      <c r="D114" s="99"/>
      <c r="E114" s="401"/>
      <c r="F114" s="401"/>
      <c r="G114" s="229">
        <f>IF(D114&gt;0,Jahresfaktoren!$B$28+Jahresfaktoren!$B$32,0)</f>
        <v>0</v>
      </c>
      <c r="H114" s="134"/>
      <c r="I114" s="99">
        <f t="shared" si="19"/>
        <v>0</v>
      </c>
      <c r="J114" s="134"/>
      <c r="K114" s="93">
        <f>IF(AND(J114&gt;0,H114=0),VLOOKUP(J114,Stundensätze!C:D,2,FALSE),0)</f>
        <v>0</v>
      </c>
      <c r="L114" s="93">
        <f t="shared" si="16"/>
        <v>0</v>
      </c>
      <c r="M114" s="93">
        <f t="shared" si="17"/>
        <v>0</v>
      </c>
      <c r="N114" s="99">
        <f t="shared" si="18"/>
        <v>0</v>
      </c>
      <c r="O114" s="258">
        <f>IF(E114=0,0,VLOOKUP(E114,Kostenstellen!A:B,2,FALSE))</f>
        <v>0</v>
      </c>
      <c r="P114" s="130"/>
      <c r="Q114" s="131"/>
      <c r="R114" s="90"/>
      <c r="S114" s="132"/>
    </row>
    <row r="115" spans="1:19" s="133" customFormat="1" ht="12.75" hidden="1">
      <c r="A115" s="92"/>
      <c r="B115" s="92"/>
      <c r="C115" s="92"/>
      <c r="D115" s="99"/>
      <c r="E115" s="401"/>
      <c r="F115" s="401"/>
      <c r="G115" s="229">
        <f>IF(D115&gt;0,Jahresfaktoren!$B$28+Jahresfaktoren!$B$32,0)</f>
        <v>0</v>
      </c>
      <c r="H115" s="134"/>
      <c r="I115" s="99">
        <f t="shared" si="19"/>
        <v>0</v>
      </c>
      <c r="J115" s="134"/>
      <c r="K115" s="93">
        <f>IF(AND(J115&gt;0,H115=0),VLOOKUP(J115,Stundensätze!C:D,2,FALSE),0)</f>
        <v>0</v>
      </c>
      <c r="L115" s="93">
        <f t="shared" si="16"/>
        <v>0</v>
      </c>
      <c r="M115" s="93">
        <f t="shared" si="17"/>
        <v>0</v>
      </c>
      <c r="N115" s="99">
        <f t="shared" si="18"/>
        <v>0</v>
      </c>
      <c r="O115" s="258">
        <f>IF(E115=0,0,VLOOKUP(E115,Kostenstellen!A:B,2,FALSE))</f>
        <v>0</v>
      </c>
      <c r="P115" s="130"/>
      <c r="Q115" s="131"/>
      <c r="R115" s="90"/>
      <c r="S115" s="132"/>
    </row>
    <row r="116" spans="1:19" s="133" customFormat="1" ht="12.75" hidden="1">
      <c r="A116" s="92"/>
      <c r="B116" s="92"/>
      <c r="C116" s="92"/>
      <c r="D116" s="99"/>
      <c r="E116" s="401"/>
      <c r="F116" s="401"/>
      <c r="G116" s="229">
        <f>IF(D116&gt;0,Jahresfaktoren!$B$28+Jahresfaktoren!$B$32,0)</f>
        <v>0</v>
      </c>
      <c r="H116" s="134"/>
      <c r="I116" s="99">
        <f t="shared" si="19"/>
        <v>0</v>
      </c>
      <c r="J116" s="134"/>
      <c r="K116" s="93">
        <f>IF(AND(J116&gt;0,H116=0),VLOOKUP(J116,Stundensätze!C:D,2,FALSE),0)</f>
        <v>0</v>
      </c>
      <c r="L116" s="93">
        <f t="shared" si="16"/>
        <v>0</v>
      </c>
      <c r="M116" s="93">
        <f t="shared" si="17"/>
        <v>0</v>
      </c>
      <c r="N116" s="99">
        <f t="shared" si="18"/>
        <v>0</v>
      </c>
      <c r="O116" s="258">
        <f>IF(E116=0,0,VLOOKUP(E116,Kostenstellen!A:B,2,FALSE))</f>
        <v>0</v>
      </c>
      <c r="P116" s="130"/>
      <c r="Q116" s="131"/>
      <c r="R116" s="90"/>
      <c r="S116" s="132"/>
    </row>
    <row r="117" spans="1:19" s="133" customFormat="1" ht="12.75" hidden="1">
      <c r="A117" s="92"/>
      <c r="B117" s="92"/>
      <c r="C117" s="92"/>
      <c r="D117" s="99"/>
      <c r="E117" s="401"/>
      <c r="F117" s="401"/>
      <c r="G117" s="229">
        <f>IF(D117&gt;0,Jahresfaktoren!$B$28+Jahresfaktoren!$B$32,0)</f>
        <v>0</v>
      </c>
      <c r="H117" s="134"/>
      <c r="I117" s="99">
        <f t="shared" si="19"/>
        <v>0</v>
      </c>
      <c r="J117" s="134"/>
      <c r="K117" s="93">
        <f>IF(AND(J117&gt;0,H117=0),VLOOKUP(J117,Stundensätze!C:D,2,FALSE),0)</f>
        <v>0</v>
      </c>
      <c r="L117" s="93">
        <f t="shared" si="16"/>
        <v>0</v>
      </c>
      <c r="M117" s="93">
        <f t="shared" si="17"/>
        <v>0</v>
      </c>
      <c r="N117" s="99">
        <f t="shared" si="18"/>
        <v>0</v>
      </c>
      <c r="O117" s="258">
        <f>IF(E117=0,0,VLOOKUP(E117,Kostenstellen!A:B,2,FALSE))</f>
        <v>0</v>
      </c>
      <c r="P117" s="130"/>
      <c r="Q117" s="131"/>
      <c r="R117" s="90"/>
      <c r="S117" s="132"/>
    </row>
    <row r="118" spans="1:19" s="133" customFormat="1" ht="12.75" hidden="1">
      <c r="A118" s="92"/>
      <c r="B118" s="92"/>
      <c r="C118" s="92"/>
      <c r="D118" s="99"/>
      <c r="E118" s="401"/>
      <c r="F118" s="401"/>
      <c r="G118" s="229">
        <f>IF(D118&gt;0,Jahresfaktoren!$B$28+Jahresfaktoren!$B$32,0)</f>
        <v>0</v>
      </c>
      <c r="H118" s="134"/>
      <c r="I118" s="99">
        <f t="shared" si="19"/>
        <v>0</v>
      </c>
      <c r="J118" s="134"/>
      <c r="K118" s="93">
        <f>IF(AND(J118&gt;0,H118=0),VLOOKUP(J118,Stundensätze!C:D,2,FALSE),0)</f>
        <v>0</v>
      </c>
      <c r="L118" s="93">
        <f t="shared" si="16"/>
        <v>0</v>
      </c>
      <c r="M118" s="93">
        <f t="shared" si="17"/>
        <v>0</v>
      </c>
      <c r="N118" s="99">
        <f t="shared" si="18"/>
        <v>0</v>
      </c>
      <c r="O118" s="258">
        <f>IF(E118=0,0,VLOOKUP(E118,Kostenstellen!A:B,2,FALSE))</f>
        <v>0</v>
      </c>
      <c r="P118" s="130"/>
      <c r="Q118" s="131"/>
      <c r="R118" s="90"/>
      <c r="S118" s="132"/>
    </row>
    <row r="119" spans="1:19" s="133" customFormat="1" ht="12.75" hidden="1">
      <c r="A119" s="92"/>
      <c r="B119" s="92"/>
      <c r="C119" s="92"/>
      <c r="D119" s="99"/>
      <c r="E119" s="401"/>
      <c r="F119" s="401"/>
      <c r="G119" s="229">
        <f>IF(D119&gt;0,Jahresfaktoren!$B$28+Jahresfaktoren!$B$32,0)</f>
        <v>0</v>
      </c>
      <c r="H119" s="134"/>
      <c r="I119" s="99">
        <f t="shared" si="19"/>
        <v>0</v>
      </c>
      <c r="J119" s="134"/>
      <c r="K119" s="93">
        <f>IF(AND(J119&gt;0,H119=0),VLOOKUP(J119,Stundensätze!C:D,2,FALSE),0)</f>
        <v>0</v>
      </c>
      <c r="L119" s="93">
        <f t="shared" si="16"/>
        <v>0</v>
      </c>
      <c r="M119" s="93">
        <f t="shared" si="17"/>
        <v>0</v>
      </c>
      <c r="N119" s="99">
        <f t="shared" si="18"/>
        <v>0</v>
      </c>
      <c r="O119" s="258">
        <f>IF(E119=0,0,VLOOKUP(E119,Kostenstellen!A:B,2,FALSE))</f>
        <v>0</v>
      </c>
      <c r="P119" s="130"/>
      <c r="Q119" s="131"/>
      <c r="R119" s="90"/>
      <c r="S119" s="132"/>
    </row>
    <row r="120" spans="1:19" s="133" customFormat="1" ht="12.75" hidden="1">
      <c r="A120" s="92"/>
      <c r="B120" s="92"/>
      <c r="C120" s="92"/>
      <c r="D120" s="99"/>
      <c r="E120" s="401"/>
      <c r="F120" s="401"/>
      <c r="G120" s="229">
        <f>IF(D120&gt;0,Jahresfaktoren!$B$28+Jahresfaktoren!$B$32,0)</f>
        <v>0</v>
      </c>
      <c r="H120" s="134"/>
      <c r="I120" s="99">
        <f t="shared" si="19"/>
        <v>0</v>
      </c>
      <c r="J120" s="134"/>
      <c r="K120" s="93">
        <f>IF(AND(J120&gt;0,H120=0),VLOOKUP(J120,Stundensätze!C:D,2,FALSE),0)</f>
        <v>0</v>
      </c>
      <c r="L120" s="93">
        <f t="shared" si="16"/>
        <v>0</v>
      </c>
      <c r="M120" s="93">
        <f t="shared" si="17"/>
        <v>0</v>
      </c>
      <c r="N120" s="99">
        <f t="shared" si="18"/>
        <v>0</v>
      </c>
      <c r="O120" s="258">
        <f>IF(E120=0,0,VLOOKUP(E120,Kostenstellen!A:B,2,FALSE))</f>
        <v>0</v>
      </c>
      <c r="P120" s="130"/>
      <c r="Q120" s="131"/>
      <c r="R120" s="90"/>
      <c r="S120" s="132"/>
    </row>
    <row r="121" spans="1:19" s="133" customFormat="1" ht="12.75" hidden="1">
      <c r="A121" s="92"/>
      <c r="B121" s="92"/>
      <c r="C121" s="92"/>
      <c r="D121" s="99"/>
      <c r="E121" s="401"/>
      <c r="F121" s="401"/>
      <c r="G121" s="229">
        <f>IF(D121&gt;0,Jahresfaktoren!$B$28+Jahresfaktoren!$B$32,0)</f>
        <v>0</v>
      </c>
      <c r="H121" s="134"/>
      <c r="I121" s="99">
        <f t="shared" si="19"/>
        <v>0</v>
      </c>
      <c r="J121" s="134"/>
      <c r="K121" s="93">
        <f>IF(AND(J121&gt;0,H121=0),VLOOKUP(J121,Stundensätze!C:D,2,FALSE),0)</f>
        <v>0</v>
      </c>
      <c r="L121" s="93">
        <f t="shared" si="16"/>
        <v>0</v>
      </c>
      <c r="M121" s="93">
        <f t="shared" si="17"/>
        <v>0</v>
      </c>
      <c r="N121" s="99">
        <f t="shared" si="18"/>
        <v>0</v>
      </c>
      <c r="O121" s="258">
        <f>IF(E121=0,0,VLOOKUP(E121,Kostenstellen!A:B,2,FALSE))</f>
        <v>0</v>
      </c>
      <c r="P121" s="130"/>
      <c r="Q121" s="131"/>
      <c r="R121" s="90"/>
      <c r="S121" s="132"/>
    </row>
    <row r="122" spans="1:19" s="133" customFormat="1" ht="12.75" hidden="1">
      <c r="A122" s="92"/>
      <c r="B122" s="92"/>
      <c r="C122" s="92"/>
      <c r="D122" s="99"/>
      <c r="E122" s="401"/>
      <c r="F122" s="401"/>
      <c r="G122" s="229">
        <f>IF(D122&gt;0,Jahresfaktoren!$B$28+Jahresfaktoren!$B$32,0)</f>
        <v>0</v>
      </c>
      <c r="H122" s="134"/>
      <c r="I122" s="99">
        <f t="shared" si="19"/>
        <v>0</v>
      </c>
      <c r="J122" s="134"/>
      <c r="K122" s="93">
        <f>IF(AND(J122&gt;0,H122=0),VLOOKUP(J122,Stundensätze!C:D,2,FALSE),0)</f>
        <v>0</v>
      </c>
      <c r="L122" s="93">
        <f t="shared" si="16"/>
        <v>0</v>
      </c>
      <c r="M122" s="93">
        <f t="shared" si="17"/>
        <v>0</v>
      </c>
      <c r="N122" s="99">
        <f t="shared" si="18"/>
        <v>0</v>
      </c>
      <c r="O122" s="258">
        <f>IF(E122=0,0,VLOOKUP(E122,Kostenstellen!A:B,2,FALSE))</f>
        <v>0</v>
      </c>
      <c r="P122" s="130"/>
      <c r="Q122" s="131"/>
      <c r="R122" s="90"/>
      <c r="S122" s="132"/>
    </row>
    <row r="123" spans="1:19" s="133" customFormat="1" ht="12.75" hidden="1">
      <c r="A123" s="92"/>
      <c r="B123" s="92"/>
      <c r="C123" s="92"/>
      <c r="D123" s="99"/>
      <c r="E123" s="401"/>
      <c r="F123" s="401"/>
      <c r="G123" s="229">
        <f>IF(D123&gt;0,Jahresfaktoren!$B$28+Jahresfaktoren!$B$32,0)</f>
        <v>0</v>
      </c>
      <c r="H123" s="134"/>
      <c r="I123" s="99">
        <f t="shared" si="19"/>
        <v>0</v>
      </c>
      <c r="J123" s="134"/>
      <c r="K123" s="93">
        <f>IF(AND(J123&gt;0,H123=0),VLOOKUP(J123,Stundensätze!C:D,2,FALSE),0)</f>
        <v>0</v>
      </c>
      <c r="L123" s="93">
        <f t="shared" si="16"/>
        <v>0</v>
      </c>
      <c r="M123" s="93">
        <f t="shared" si="17"/>
        <v>0</v>
      </c>
      <c r="N123" s="99">
        <f t="shared" si="18"/>
        <v>0</v>
      </c>
      <c r="O123" s="258">
        <f>IF(E123=0,0,VLOOKUP(E123,Kostenstellen!A:B,2,FALSE))</f>
        <v>0</v>
      </c>
      <c r="P123" s="130"/>
      <c r="Q123" s="131"/>
      <c r="R123" s="90"/>
      <c r="S123" s="132"/>
    </row>
    <row r="124" spans="1:19" s="133" customFormat="1" ht="12.75" hidden="1">
      <c r="A124" s="92"/>
      <c r="B124" s="92"/>
      <c r="C124" s="92"/>
      <c r="D124" s="99"/>
      <c r="E124" s="401"/>
      <c r="F124" s="401"/>
      <c r="G124" s="229">
        <f>IF(D124&gt;0,Jahresfaktoren!$B$28+Jahresfaktoren!$B$32,0)</f>
        <v>0</v>
      </c>
      <c r="H124" s="134"/>
      <c r="I124" s="99">
        <f t="shared" si="19"/>
        <v>0</v>
      </c>
      <c r="J124" s="134"/>
      <c r="K124" s="93">
        <f>IF(AND(J124&gt;0,H124=0),VLOOKUP(J124,Stundensätze!C:D,2,FALSE),0)</f>
        <v>0</v>
      </c>
      <c r="L124" s="93">
        <f t="shared" si="16"/>
        <v>0</v>
      </c>
      <c r="M124" s="93">
        <f t="shared" si="17"/>
        <v>0</v>
      </c>
      <c r="N124" s="99">
        <f t="shared" si="18"/>
        <v>0</v>
      </c>
      <c r="O124" s="258">
        <f>IF(E124=0,0,VLOOKUP(E124,Kostenstellen!A:B,2,FALSE))</f>
        <v>0</v>
      </c>
      <c r="P124" s="130"/>
      <c r="Q124" s="131"/>
      <c r="R124" s="90"/>
      <c r="S124" s="132"/>
    </row>
    <row r="125" spans="1:19" s="133" customFormat="1" ht="12.75" hidden="1">
      <c r="A125" s="92"/>
      <c r="B125" s="92"/>
      <c r="C125" s="92"/>
      <c r="D125" s="99"/>
      <c r="E125" s="401"/>
      <c r="F125" s="401"/>
      <c r="G125" s="229">
        <f>IF(D125&gt;0,Jahresfaktoren!$B$28+Jahresfaktoren!$B$32,0)</f>
        <v>0</v>
      </c>
      <c r="H125" s="134"/>
      <c r="I125" s="99">
        <f t="shared" si="19"/>
        <v>0</v>
      </c>
      <c r="J125" s="134"/>
      <c r="K125" s="93">
        <f>IF(AND(J125&gt;0,H125=0),VLOOKUP(J125,Stundensätze!C:D,2,FALSE),0)</f>
        <v>0</v>
      </c>
      <c r="L125" s="93">
        <f t="shared" si="16"/>
        <v>0</v>
      </c>
      <c r="M125" s="93">
        <f t="shared" si="17"/>
        <v>0</v>
      </c>
      <c r="N125" s="99">
        <f t="shared" si="18"/>
        <v>0</v>
      </c>
      <c r="O125" s="258">
        <f>IF(E125=0,0,VLOOKUP(E125,Kostenstellen!A:B,2,FALSE))</f>
        <v>0</v>
      </c>
      <c r="P125" s="130"/>
      <c r="Q125" s="131"/>
      <c r="R125" s="90"/>
      <c r="S125" s="132"/>
    </row>
    <row r="126" spans="1:19" s="133" customFormat="1" ht="12.75" hidden="1">
      <c r="A126" s="92"/>
      <c r="B126" s="92"/>
      <c r="C126" s="92"/>
      <c r="D126" s="99"/>
      <c r="E126" s="401"/>
      <c r="F126" s="401"/>
      <c r="G126" s="229">
        <f>IF(D126&gt;0,Jahresfaktoren!$B$28+Jahresfaktoren!$B$32,0)</f>
        <v>0</v>
      </c>
      <c r="H126" s="134"/>
      <c r="I126" s="99">
        <f t="shared" si="19"/>
        <v>0</v>
      </c>
      <c r="J126" s="134"/>
      <c r="K126" s="93">
        <f>IF(AND(J126&gt;0,H126=0),VLOOKUP(J126,Stundensätze!C:D,2,FALSE),0)</f>
        <v>0</v>
      </c>
      <c r="L126" s="93">
        <f t="shared" si="16"/>
        <v>0</v>
      </c>
      <c r="M126" s="93">
        <f t="shared" si="17"/>
        <v>0</v>
      </c>
      <c r="N126" s="99">
        <f t="shared" si="18"/>
        <v>0</v>
      </c>
      <c r="O126" s="258">
        <f>IF(E126=0,0,VLOOKUP(E126,Kostenstellen!A:B,2,FALSE))</f>
        <v>0</v>
      </c>
      <c r="P126" s="130"/>
      <c r="Q126" s="131"/>
      <c r="R126" s="90"/>
      <c r="S126" s="132"/>
    </row>
    <row r="127" spans="1:19" s="133" customFormat="1" ht="12.75" hidden="1">
      <c r="A127" s="92"/>
      <c r="B127" s="92"/>
      <c r="C127" s="92"/>
      <c r="D127" s="99"/>
      <c r="E127" s="401"/>
      <c r="F127" s="401"/>
      <c r="G127" s="229">
        <f>IF(D127&gt;0,Jahresfaktoren!$B$28+Jahresfaktoren!$B$32,0)</f>
        <v>0</v>
      </c>
      <c r="H127" s="134"/>
      <c r="I127" s="99">
        <f t="shared" si="19"/>
        <v>0</v>
      </c>
      <c r="J127" s="134"/>
      <c r="K127" s="93">
        <f>IF(AND(J127&gt;0,H127=0),VLOOKUP(J127,Stundensätze!C:D,2,FALSE),0)</f>
        <v>0</v>
      </c>
      <c r="L127" s="93">
        <f t="shared" si="16"/>
        <v>0</v>
      </c>
      <c r="M127" s="93">
        <f t="shared" si="17"/>
        <v>0</v>
      </c>
      <c r="N127" s="99">
        <f t="shared" si="18"/>
        <v>0</v>
      </c>
      <c r="O127" s="258">
        <f>IF(E127=0,0,VLOOKUP(E127,Kostenstellen!A:B,2,FALSE))</f>
        <v>0</v>
      </c>
      <c r="P127" s="130"/>
      <c r="Q127" s="131"/>
      <c r="R127" s="90"/>
      <c r="S127" s="132"/>
    </row>
    <row r="128" spans="1:19" s="133" customFormat="1" ht="12.75" hidden="1">
      <c r="A128" s="92"/>
      <c r="B128" s="92"/>
      <c r="C128" s="92"/>
      <c r="D128" s="99"/>
      <c r="E128" s="401"/>
      <c r="F128" s="401"/>
      <c r="G128" s="229">
        <f>IF(D128&gt;0,Jahresfaktoren!$B$28+Jahresfaktoren!$B$32,0)</f>
        <v>0</v>
      </c>
      <c r="H128" s="134"/>
      <c r="I128" s="99">
        <f t="shared" si="19"/>
        <v>0</v>
      </c>
      <c r="J128" s="134"/>
      <c r="K128" s="93">
        <f>IF(AND(J128&gt;0,H128=0),VLOOKUP(J128,Stundensätze!C:D,2,FALSE),0)</f>
        <v>0</v>
      </c>
      <c r="L128" s="93">
        <f t="shared" si="16"/>
        <v>0</v>
      </c>
      <c r="M128" s="93">
        <f t="shared" si="17"/>
        <v>0</v>
      </c>
      <c r="N128" s="99">
        <f t="shared" si="18"/>
        <v>0</v>
      </c>
      <c r="O128" s="258">
        <f>IF(E128=0,0,VLOOKUP(E128,Kostenstellen!A:B,2,FALSE))</f>
        <v>0</v>
      </c>
      <c r="P128" s="130"/>
      <c r="Q128" s="131"/>
      <c r="R128" s="90"/>
      <c r="S128" s="132"/>
    </row>
    <row r="129" spans="1:19" s="133" customFormat="1" ht="12.75" hidden="1">
      <c r="A129" s="92"/>
      <c r="B129" s="92"/>
      <c r="C129" s="92"/>
      <c r="D129" s="99"/>
      <c r="E129" s="401"/>
      <c r="F129" s="401"/>
      <c r="G129" s="229">
        <f>IF(D129&gt;0,Jahresfaktoren!$B$28+Jahresfaktoren!$B$32,0)</f>
        <v>0</v>
      </c>
      <c r="H129" s="134"/>
      <c r="I129" s="99">
        <f t="shared" si="19"/>
        <v>0</v>
      </c>
      <c r="J129" s="134"/>
      <c r="K129" s="93">
        <f>IF(AND(J129&gt;0,H129=0),VLOOKUP(J129,Stundensätze!C:D,2,FALSE),0)</f>
        <v>0</v>
      </c>
      <c r="L129" s="93">
        <f t="shared" si="16"/>
        <v>0</v>
      </c>
      <c r="M129" s="93">
        <f t="shared" si="17"/>
        <v>0</v>
      </c>
      <c r="N129" s="99">
        <f t="shared" si="18"/>
        <v>0</v>
      </c>
      <c r="O129" s="258">
        <f>IF(E129=0,0,VLOOKUP(E129,Kostenstellen!A:B,2,FALSE))</f>
        <v>0</v>
      </c>
      <c r="P129" s="130"/>
      <c r="Q129" s="131"/>
      <c r="R129" s="90"/>
      <c r="S129" s="132"/>
    </row>
    <row r="130" spans="1:19" s="133" customFormat="1" ht="12.75" hidden="1">
      <c r="A130" s="92"/>
      <c r="B130" s="92"/>
      <c r="C130" s="92"/>
      <c r="D130" s="99"/>
      <c r="E130" s="401"/>
      <c r="F130" s="401"/>
      <c r="G130" s="229">
        <f>IF(D130&gt;0,Jahresfaktoren!$B$28+Jahresfaktoren!$B$32,0)</f>
        <v>0</v>
      </c>
      <c r="H130" s="134"/>
      <c r="I130" s="99">
        <f t="shared" si="19"/>
        <v>0</v>
      </c>
      <c r="J130" s="134"/>
      <c r="K130" s="93">
        <f>IF(AND(J130&gt;0,H130=0),VLOOKUP(J130,Stundensätze!C:D,2,FALSE),0)</f>
        <v>0</v>
      </c>
      <c r="L130" s="93">
        <f t="shared" si="16"/>
        <v>0</v>
      </c>
      <c r="M130" s="93">
        <f t="shared" si="17"/>
        <v>0</v>
      </c>
      <c r="N130" s="99">
        <f t="shared" si="18"/>
        <v>0</v>
      </c>
      <c r="O130" s="258">
        <f>IF(E130=0,0,VLOOKUP(E130,Kostenstellen!A:B,2,FALSE))</f>
        <v>0</v>
      </c>
      <c r="P130" s="130"/>
      <c r="Q130" s="131"/>
      <c r="R130" s="90"/>
      <c r="S130" s="132"/>
    </row>
    <row r="131" spans="1:19" s="133" customFormat="1" ht="12.75" hidden="1">
      <c r="A131" s="92"/>
      <c r="B131" s="92"/>
      <c r="C131" s="92"/>
      <c r="D131" s="99"/>
      <c r="E131" s="401"/>
      <c r="F131" s="401"/>
      <c r="G131" s="229">
        <f>IF(D131&gt;0,Jahresfaktoren!$B$28+Jahresfaktoren!$B$32,0)</f>
        <v>0</v>
      </c>
      <c r="H131" s="134"/>
      <c r="I131" s="99">
        <f t="shared" si="19"/>
        <v>0</v>
      </c>
      <c r="J131" s="134"/>
      <c r="K131" s="93">
        <f>IF(AND(J131&gt;0,H131=0),VLOOKUP(J131,Stundensätze!C:D,2,FALSE),0)</f>
        <v>0</v>
      </c>
      <c r="L131" s="93">
        <f t="shared" si="16"/>
        <v>0</v>
      </c>
      <c r="M131" s="93">
        <f t="shared" si="17"/>
        <v>0</v>
      </c>
      <c r="N131" s="99">
        <f t="shared" si="18"/>
        <v>0</v>
      </c>
      <c r="O131" s="258">
        <f>IF(E131=0,0,VLOOKUP(E131,Kostenstellen!A:B,2,FALSE))</f>
        <v>0</v>
      </c>
      <c r="P131" s="130"/>
      <c r="Q131" s="131"/>
      <c r="R131" s="90"/>
      <c r="S131" s="132"/>
    </row>
    <row r="132" spans="1:19" s="133" customFormat="1" ht="12.75" hidden="1">
      <c r="A132" s="92"/>
      <c r="B132" s="92"/>
      <c r="C132" s="92"/>
      <c r="D132" s="99"/>
      <c r="E132" s="401"/>
      <c r="F132" s="401"/>
      <c r="G132" s="229">
        <f>IF(D132&gt;0,Jahresfaktoren!$B$28+Jahresfaktoren!$B$32,0)</f>
        <v>0</v>
      </c>
      <c r="H132" s="134"/>
      <c r="I132" s="99">
        <f t="shared" si="19"/>
        <v>0</v>
      </c>
      <c r="J132" s="134"/>
      <c r="K132" s="93">
        <f>IF(AND(J132&gt;0,H132=0),VLOOKUP(J132,Stundensätze!C:D,2,FALSE),0)</f>
        <v>0</v>
      </c>
      <c r="L132" s="93">
        <f t="shared" si="16"/>
        <v>0</v>
      </c>
      <c r="M132" s="93">
        <f t="shared" si="17"/>
        <v>0</v>
      </c>
      <c r="N132" s="99">
        <f t="shared" si="18"/>
        <v>0</v>
      </c>
      <c r="O132" s="258">
        <f>IF(E132=0,0,VLOOKUP(E132,Kostenstellen!A:B,2,FALSE))</f>
        <v>0</v>
      </c>
      <c r="P132" s="130"/>
      <c r="Q132" s="131"/>
      <c r="R132" s="90"/>
      <c r="S132" s="132"/>
    </row>
    <row r="133" spans="1:19" s="133" customFormat="1" ht="12.75" hidden="1">
      <c r="A133" s="92"/>
      <c r="B133" s="92"/>
      <c r="C133" s="92"/>
      <c r="D133" s="99"/>
      <c r="E133" s="401"/>
      <c r="F133" s="401"/>
      <c r="G133" s="229">
        <f>IF(D133&gt;0,Jahresfaktoren!$B$28+Jahresfaktoren!$B$32,0)</f>
        <v>0</v>
      </c>
      <c r="H133" s="134"/>
      <c r="I133" s="99">
        <f t="shared" si="19"/>
        <v>0</v>
      </c>
      <c r="J133" s="134"/>
      <c r="K133" s="93">
        <f>IF(AND(J133&gt;0,H133=0),VLOOKUP(J133,Stundensätze!C:D,2,FALSE),0)</f>
        <v>0</v>
      </c>
      <c r="L133" s="93">
        <f t="shared" si="16"/>
        <v>0</v>
      </c>
      <c r="M133" s="93">
        <f t="shared" si="17"/>
        <v>0</v>
      </c>
      <c r="N133" s="99">
        <f t="shared" si="18"/>
        <v>0</v>
      </c>
      <c r="O133" s="258">
        <f>IF(E133=0,0,VLOOKUP(E133,Kostenstellen!A:B,2,FALSE))</f>
        <v>0</v>
      </c>
      <c r="P133" s="130"/>
      <c r="Q133" s="131"/>
      <c r="R133" s="90"/>
      <c r="S133" s="132"/>
    </row>
    <row r="134" spans="1:19" s="133" customFormat="1" ht="12.75" hidden="1">
      <c r="A134" s="92"/>
      <c r="B134" s="92"/>
      <c r="C134" s="92"/>
      <c r="D134" s="99"/>
      <c r="E134" s="401"/>
      <c r="F134" s="401"/>
      <c r="G134" s="229">
        <f>IF(D134&gt;0,Jahresfaktoren!$B$28+Jahresfaktoren!$B$32,0)</f>
        <v>0</v>
      </c>
      <c r="H134" s="134"/>
      <c r="I134" s="99">
        <f t="shared" si="19"/>
        <v>0</v>
      </c>
      <c r="J134" s="134"/>
      <c r="K134" s="93">
        <f>IF(AND(J134&gt;0,H134=0),VLOOKUP(J134,Stundensätze!C:D,2,FALSE),0)</f>
        <v>0</v>
      </c>
      <c r="L134" s="93">
        <f t="shared" si="16"/>
        <v>0</v>
      </c>
      <c r="M134" s="93">
        <f t="shared" si="17"/>
        <v>0</v>
      </c>
      <c r="N134" s="99">
        <f t="shared" si="18"/>
        <v>0</v>
      </c>
      <c r="O134" s="258">
        <f>IF(E134=0,0,VLOOKUP(E134,Kostenstellen!A:B,2,FALSE))</f>
        <v>0</v>
      </c>
      <c r="P134" s="130"/>
      <c r="Q134" s="131"/>
      <c r="R134" s="90"/>
      <c r="S134" s="132"/>
    </row>
    <row r="135" spans="1:19" s="133" customFormat="1" ht="12.75" hidden="1">
      <c r="A135" s="92"/>
      <c r="B135" s="92"/>
      <c r="C135" s="92"/>
      <c r="D135" s="99"/>
      <c r="E135" s="401"/>
      <c r="F135" s="401"/>
      <c r="G135" s="229">
        <f>IF(D135&gt;0,Jahresfaktoren!$B$28+Jahresfaktoren!$B$32,0)</f>
        <v>0</v>
      </c>
      <c r="H135" s="134"/>
      <c r="I135" s="99">
        <f t="shared" si="19"/>
        <v>0</v>
      </c>
      <c r="J135" s="134"/>
      <c r="K135" s="93">
        <f>IF(AND(J135&gt;0,H135=0),VLOOKUP(J135,Stundensätze!C:D,2,FALSE),0)</f>
        <v>0</v>
      </c>
      <c r="L135" s="93">
        <f t="shared" si="16"/>
        <v>0</v>
      </c>
      <c r="M135" s="93">
        <f t="shared" si="17"/>
        <v>0</v>
      </c>
      <c r="N135" s="99">
        <f t="shared" si="18"/>
        <v>0</v>
      </c>
      <c r="O135" s="258">
        <f>IF(E135=0,0,VLOOKUP(E135,Kostenstellen!A:B,2,FALSE))</f>
        <v>0</v>
      </c>
      <c r="P135" s="130"/>
      <c r="Q135" s="131"/>
      <c r="R135" s="90"/>
      <c r="S135" s="132"/>
    </row>
    <row r="136" spans="1:19" s="133" customFormat="1" ht="12.75" hidden="1">
      <c r="A136" s="92"/>
      <c r="B136" s="92"/>
      <c r="C136" s="92"/>
      <c r="D136" s="99"/>
      <c r="E136" s="401"/>
      <c r="F136" s="401"/>
      <c r="G136" s="229">
        <f>IF(D136&gt;0,Jahresfaktoren!$B$28+Jahresfaktoren!$B$32,0)</f>
        <v>0</v>
      </c>
      <c r="H136" s="134"/>
      <c r="I136" s="99">
        <f t="shared" si="19"/>
        <v>0</v>
      </c>
      <c r="J136" s="134"/>
      <c r="K136" s="93">
        <f>IF(AND(J136&gt;0,H136=0),VLOOKUP(J136,Stundensätze!C:D,2,FALSE),0)</f>
        <v>0</v>
      </c>
      <c r="L136" s="93">
        <f t="shared" si="16"/>
        <v>0</v>
      </c>
      <c r="M136" s="93">
        <f t="shared" si="17"/>
        <v>0</v>
      </c>
      <c r="N136" s="99">
        <f t="shared" si="18"/>
        <v>0</v>
      </c>
      <c r="O136" s="258">
        <f>IF(E136=0,0,VLOOKUP(E136,Kostenstellen!A:B,2,FALSE))</f>
        <v>0</v>
      </c>
      <c r="P136" s="130"/>
      <c r="Q136" s="131"/>
      <c r="R136" s="90"/>
      <c r="S136" s="132"/>
    </row>
    <row r="137" spans="1:19" s="133" customFormat="1" ht="12.75">
      <c r="A137" s="94"/>
      <c r="B137" s="94"/>
      <c r="C137" s="94"/>
      <c r="D137" s="100"/>
      <c r="E137" s="410"/>
      <c r="F137" s="410"/>
      <c r="G137" s="232">
        <f>IF(D137&gt;0,Jahresfaktoren!$B$28+Jahresfaktoren!$B$32,0)</f>
        <v>0</v>
      </c>
      <c r="H137" s="136"/>
      <c r="I137" s="100">
        <f t="shared" si="19"/>
        <v>0</v>
      </c>
      <c r="J137" s="136"/>
      <c r="K137" s="95">
        <f>IF(AND(J137&gt;0,H137=0),VLOOKUP(J137,Stundensätze!C:D,2,FALSE),0)</f>
        <v>0</v>
      </c>
      <c r="L137" s="95">
        <f t="shared" si="16"/>
        <v>0</v>
      </c>
      <c r="M137" s="95">
        <f t="shared" si="17"/>
        <v>0</v>
      </c>
      <c r="N137" s="100">
        <f t="shared" si="18"/>
        <v>0</v>
      </c>
      <c r="O137" s="259">
        <f>IF(E137=0,0,VLOOKUP(E137,Kostenstellen!A:B,2,FALSE))</f>
        <v>0</v>
      </c>
      <c r="P137" s="130"/>
      <c r="Q137" s="131"/>
      <c r="R137" s="90"/>
      <c r="S137" s="132"/>
    </row>
    <row r="138" spans="1:19" s="133" customFormat="1" ht="13.5" customHeight="1" thickBot="1">
      <c r="D138" s="138"/>
      <c r="E138" s="138"/>
      <c r="F138" s="138"/>
      <c r="I138" s="138">
        <f>SUM(I11:I137)</f>
        <v>63</v>
      </c>
      <c r="J138" s="139"/>
      <c r="K138" s="334">
        <f>L138/I138</f>
        <v>0</v>
      </c>
      <c r="L138" s="144">
        <f>SUM(L11:L137)</f>
        <v>0</v>
      </c>
      <c r="M138" s="144">
        <f>SUM(M11:M137)</f>
        <v>0</v>
      </c>
      <c r="N138" s="138">
        <f>SUM(N11:N137)</f>
        <v>5.25</v>
      </c>
      <c r="Q138" s="143"/>
      <c r="R138" s="142"/>
    </row>
    <row r="139" spans="1:19" s="133" customFormat="1" ht="12" thickTop="1">
      <c r="D139" s="138"/>
      <c r="E139" s="138"/>
      <c r="F139" s="138"/>
      <c r="H139" s="139"/>
      <c r="I139" s="138"/>
      <c r="J139" s="139"/>
      <c r="Q139" s="143"/>
      <c r="R139" s="142"/>
    </row>
    <row r="140" spans="1:19" s="133" customFormat="1">
      <c r="A140" s="145"/>
      <c r="D140" s="138"/>
      <c r="E140" s="138"/>
      <c r="F140" s="138"/>
      <c r="H140" s="139"/>
      <c r="I140" s="138"/>
      <c r="J140" s="139"/>
      <c r="L140" s="160"/>
      <c r="M140" s="160"/>
      <c r="Q140" s="143"/>
      <c r="R140" s="142"/>
    </row>
    <row r="141" spans="1:19" s="133" customFormat="1">
      <c r="D141" s="138"/>
      <c r="E141" s="138"/>
      <c r="F141" s="138"/>
      <c r="H141" s="139"/>
      <c r="I141" s="138"/>
      <c r="J141" s="139"/>
      <c r="Q141" s="138"/>
    </row>
    <row r="142" spans="1:19" s="133" customFormat="1">
      <c r="D142" s="138"/>
      <c r="E142" s="138"/>
      <c r="F142" s="138"/>
      <c r="H142" s="139"/>
      <c r="I142" s="138"/>
      <c r="J142" s="139"/>
      <c r="Q142" s="138"/>
    </row>
    <row r="143" spans="1:19" s="133" customFormat="1">
      <c r="D143" s="138"/>
      <c r="E143" s="138"/>
      <c r="F143" s="138"/>
      <c r="H143" s="139"/>
      <c r="I143" s="138"/>
      <c r="J143" s="139"/>
      <c r="Q143" s="138"/>
    </row>
    <row r="144" spans="1:19" s="133" customFormat="1">
      <c r="D144" s="138"/>
      <c r="E144" s="138"/>
      <c r="F144" s="138"/>
      <c r="H144" s="139"/>
      <c r="I144" s="138"/>
      <c r="J144" s="139"/>
      <c r="Q144" s="138"/>
    </row>
    <row r="145" spans="4:17" s="133" customFormat="1">
      <c r="D145" s="138"/>
      <c r="E145" s="138"/>
      <c r="F145" s="138"/>
      <c r="H145" s="139"/>
      <c r="I145" s="138"/>
      <c r="J145" s="139"/>
      <c r="Q145" s="138"/>
    </row>
    <row r="146" spans="4:17" s="133" customFormat="1">
      <c r="D146" s="138"/>
      <c r="E146" s="138"/>
      <c r="F146" s="138"/>
      <c r="H146" s="139"/>
      <c r="I146" s="138"/>
      <c r="J146" s="139"/>
      <c r="Q146" s="138"/>
    </row>
    <row r="147" spans="4:17" s="133" customFormat="1">
      <c r="D147" s="138"/>
      <c r="E147" s="138"/>
      <c r="F147" s="138"/>
      <c r="H147" s="139"/>
      <c r="I147" s="138"/>
      <c r="J147" s="139"/>
      <c r="Q147" s="138"/>
    </row>
    <row r="148" spans="4:17" s="133" customFormat="1">
      <c r="D148" s="138"/>
      <c r="E148" s="138"/>
      <c r="F148" s="138"/>
      <c r="H148" s="139"/>
      <c r="I148" s="138"/>
      <c r="J148" s="139"/>
      <c r="Q148" s="138"/>
    </row>
    <row r="149" spans="4:17" s="133" customFormat="1">
      <c r="D149" s="138"/>
      <c r="E149" s="138"/>
      <c r="F149" s="138"/>
      <c r="H149" s="139"/>
      <c r="I149" s="138"/>
      <c r="J149" s="139"/>
      <c r="Q149" s="138"/>
    </row>
    <row r="150" spans="4:17" s="133" customFormat="1">
      <c r="D150" s="138"/>
      <c r="E150" s="138"/>
      <c r="F150" s="138"/>
      <c r="H150" s="139"/>
      <c r="I150" s="138"/>
      <c r="J150" s="139"/>
      <c r="Q150" s="138"/>
    </row>
    <row r="151" spans="4:17" s="133" customFormat="1">
      <c r="D151" s="138"/>
      <c r="E151" s="138"/>
      <c r="F151" s="138"/>
      <c r="H151" s="139"/>
      <c r="I151" s="138"/>
      <c r="J151" s="139"/>
      <c r="Q151" s="138"/>
    </row>
    <row r="152" spans="4:17" s="133" customFormat="1">
      <c r="D152" s="138"/>
      <c r="E152" s="138"/>
      <c r="F152" s="138"/>
      <c r="H152" s="139"/>
      <c r="I152" s="138"/>
      <c r="J152" s="139"/>
      <c r="Q152" s="138"/>
    </row>
    <row r="153" spans="4:17" s="133" customFormat="1">
      <c r="D153" s="138"/>
      <c r="E153" s="138"/>
      <c r="F153" s="138"/>
      <c r="H153" s="139"/>
      <c r="I153" s="138"/>
      <c r="J153" s="139"/>
      <c r="Q153" s="138"/>
    </row>
    <row r="154" spans="4:17" s="133" customFormat="1" ht="0.75" customHeight="1">
      <c r="D154" s="138"/>
      <c r="E154" s="138"/>
      <c r="F154" s="138"/>
      <c r="H154" s="139"/>
      <c r="I154" s="138"/>
      <c r="J154" s="139"/>
      <c r="Q154" s="138"/>
    </row>
    <row r="155" spans="4:17" s="133" customFormat="1" hidden="1">
      <c r="D155" s="138"/>
      <c r="E155" s="138"/>
      <c r="F155" s="138"/>
      <c r="H155" s="139"/>
      <c r="I155" s="138"/>
      <c r="J155" s="139"/>
      <c r="Q155" s="138"/>
    </row>
    <row r="156" spans="4:17" s="133" customFormat="1" hidden="1">
      <c r="D156" s="138"/>
      <c r="E156" s="138"/>
      <c r="F156" s="138"/>
      <c r="H156" s="139"/>
      <c r="I156" s="138"/>
      <c r="J156" s="139"/>
      <c r="Q156" s="138"/>
    </row>
    <row r="157" spans="4:17" hidden="1"/>
    <row r="158" spans="4:17" hidden="1"/>
    <row r="159" spans="4:17" hidden="1"/>
    <row r="160" spans="4:17" hidden="1"/>
    <row r="161" hidden="1"/>
    <row r="162" hidden="1"/>
    <row r="163" hidden="1"/>
    <row r="164" hidden="1"/>
    <row r="165" hidden="1"/>
    <row r="166" hidden="1"/>
    <row r="167" hidden="1"/>
  </sheetData>
  <sheetProtection algorithmName="SHA-512" hashValue="/4e1q5EJuHbRuhCWx2pjbvk1vvjkzjtCUd2YHdPdoYP5NQmYKuSIVJsGuMby+21F0IFVeB/3Qxc5jNBVN/8gOg==" saltValue="kTqlaqvVGcrCIEinI2h1gA==" spinCount="100000" sheet="1" autoFilter="0"/>
  <protectedRanges>
    <protectedRange algorithmName="SHA-512" hashValue="z4W79D1xt2r8La//NA91z1L5/04EsHJKBoh8InIp/tcAf8SlCiSoWZXGanQvkZYg7+v3gHyJz8BcvVyVQYPYkQ==" saltValue="OtgGdzYzTJMcC1JBXy6CBg==" spinCount="100000" sqref="J105:J137 H75:H101 J75:J101 H105:H137 A76:E101 H11:H71 J11:J71 E18 A105:E137 A29:F71 B11:F11 C12:F16 B12:B28 C26:F28 A11:A25 A27:A28 E17:F17 C17:D25 E19:F25" name="Bereich1"/>
    <protectedRange algorithmName="SHA-512" hashValue="KIdHOvpsnVcCbaXchkVJpLZ9IO414H7N/Ej8OsAhjExTS6MPq7TMw74RqCUr7wD0W4CZs54cEpw92aoU6cvA9Q==" saltValue="NZFk4+nKliSiClGpfqBlpg==" spinCount="100000" sqref="A75:E75" name="Bereich1_1"/>
  </protectedRanges>
  <mergeCells count="1">
    <mergeCell ref="C26:L26"/>
  </mergeCells>
  <phoneticPr fontId="0" type="noConversion"/>
  <conditionalFormatting sqref="I102 I72:M72">
    <cfRule type="cellIs" dxfId="13" priority="5" stopIfTrue="1" operator="equal">
      <formula>0</formula>
    </cfRule>
  </conditionalFormatting>
  <conditionalFormatting sqref="D11:D25">
    <cfRule type="expression" dxfId="12" priority="3">
      <formula>C11&gt;0</formula>
    </cfRule>
  </conditionalFormatting>
  <conditionalFormatting sqref="D105">
    <cfRule type="expression" dxfId="11" priority="1">
      <formula>C105&gt;0</formula>
    </cfRule>
  </conditionalFormatting>
  <dataValidations count="1">
    <dataValidation type="whole" allowBlank="1" showInputMessage="1" showErrorMessage="1" error="Nur Werte von 0 - 7,_x000a_ein anderer Turnus muss bei den Sonderleistungen geplant werden!" prompt="Nur Werte von 1 -7" sqref="F75:F84 B75 B29:B67 F11:F17 F19:F25 F27:F71" xr:uid="{00000000-0002-0000-0900-000000000000}">
      <formula1>0</formula1>
      <formula2>7</formula2>
    </dataValidation>
  </dataValidations>
  <pageMargins left="0.47244094488188981" right="0.23622047244094491" top="0.78740157480314965" bottom="0.59055118110236227" header="0.31496062992125984" footer="0.27559055118110237"/>
  <pageSetup paperSize="9" scale="80" orientation="portrait" r:id="rId1"/>
  <headerFooter alignWithMargins="0">
    <oddFooter>&amp;Lwww.carlweb.de&amp;C&amp;A&amp;R&amp;D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20</vt:i4>
      </vt:variant>
    </vt:vector>
  </HeadingPairs>
  <TitlesOfParts>
    <vt:vector size="32" baseType="lpstr">
      <vt:lpstr>INFO</vt:lpstr>
      <vt:lpstr>Besonderheiten</vt:lpstr>
      <vt:lpstr>Objektaustattung</vt:lpstr>
      <vt:lpstr>Jahresfaktoren</vt:lpstr>
      <vt:lpstr>Stundensätze</vt:lpstr>
      <vt:lpstr>Leistungszahlen</vt:lpstr>
      <vt:lpstr>UR Flächenkalk</vt:lpstr>
      <vt:lpstr>Vorarbeiter OL</vt:lpstr>
      <vt:lpstr>Zusatzleistungen </vt:lpstr>
      <vt:lpstr>Regiearbeiten</vt:lpstr>
      <vt:lpstr>Summenblatt B11</vt:lpstr>
      <vt:lpstr>Kostenstellen</vt:lpstr>
      <vt:lpstr>Besonderheiten!Druckbereich</vt:lpstr>
      <vt:lpstr>INFO!Druckbereich</vt:lpstr>
      <vt:lpstr>Kostenstellen!Druckbereich</vt:lpstr>
      <vt:lpstr>Leistungszahlen!Druckbereich</vt:lpstr>
      <vt:lpstr>Objektaustattung!Druckbereich</vt:lpstr>
      <vt:lpstr>Regiearbeiten!Druckbereich</vt:lpstr>
      <vt:lpstr>Stundensätze!Druckbereich</vt:lpstr>
      <vt:lpstr>'Summenblatt B11'!Druckbereich</vt:lpstr>
      <vt:lpstr>'UR Flächenkalk'!Druckbereich</vt:lpstr>
      <vt:lpstr>'Vorarbeiter OL'!Druckbereich</vt:lpstr>
      <vt:lpstr>'Zusatzleistungen '!Druckbereich</vt:lpstr>
      <vt:lpstr>Besonderheiten!Drucktitel</vt:lpstr>
      <vt:lpstr>Kostenstellen!Drucktitel</vt:lpstr>
      <vt:lpstr>Leistungszahlen!Drucktitel</vt:lpstr>
      <vt:lpstr>Objektaustattung!Drucktitel</vt:lpstr>
      <vt:lpstr>Regiearbeiten!Drucktitel</vt:lpstr>
      <vt:lpstr>'Summenblatt B11'!Drucktitel</vt:lpstr>
      <vt:lpstr>'UR Flächenkalk'!Drucktitel</vt:lpstr>
      <vt:lpstr>'Vorarbeiter OL'!Drucktitel</vt:lpstr>
      <vt:lpstr>'Zusatzleistungen '!Drucktitel</vt:lpstr>
    </vt:vector>
  </TitlesOfParts>
  <Company>Andreas Carl Beratungen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Andreas Carl</dc:creator>
  <cp:lastModifiedBy>Carl</cp:lastModifiedBy>
  <cp:lastPrinted>2020-06-10T06:28:58Z</cp:lastPrinted>
  <dcterms:created xsi:type="dcterms:W3CDTF">2004-12-01T16:44:58Z</dcterms:created>
  <dcterms:modified xsi:type="dcterms:W3CDTF">2020-06-12T07:21:07Z</dcterms:modified>
</cp:coreProperties>
</file>